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Tejshree\Searches\Data Analyst\MS Excel\MS Excel\Submitted\Project\Retail Store Inventory Management\"/>
    </mc:Choice>
  </mc:AlternateContent>
  <xr:revisionPtr revIDLastSave="0" documentId="13_ncr:1_{60C57C5B-A3B1-4DAE-BB3B-69E76C5BC479}" xr6:coauthVersionLast="47" xr6:coauthVersionMax="47" xr10:uidLastSave="{00000000-0000-0000-0000-000000000000}"/>
  <bookViews>
    <workbookView xWindow="-108" yWindow="-108" windowWidth="23256" windowHeight="12456" firstSheet="1" activeTab="5" xr2:uid="{00000000-000D-0000-FFFF-FFFF00000000}"/>
  </bookViews>
  <sheets>
    <sheet name="Inventory Dataset" sheetId="1" r:id="rId1"/>
    <sheet name="Cleaned_Data" sheetId="2" r:id="rId2"/>
    <sheet name="Pivot Summary" sheetId="5" r:id="rId3"/>
    <sheet name="Dashboard" sheetId="3" r:id="rId4"/>
    <sheet name="Insights Summary" sheetId="6" r:id="rId5"/>
    <sheet name="Restock Order Form" sheetId="4" r:id="rId6"/>
  </sheets>
  <definedNames>
    <definedName name="_xlnm._FilterDatabase" localSheetId="4" hidden="1">'Insights Summary'!$AO$1:$AP$3809</definedName>
    <definedName name="Category">Cleaned_Data!$Q$2:$Q$3807</definedName>
    <definedName name="Cost_Per_Unit">Cleaned_Data!$U$2:$U$3807</definedName>
    <definedName name="Low_Stock">'Insights Summary'!$I$2:$I$3807</definedName>
    <definedName name="Next_Restock_Due">Cleaned_Data!$J$2:$J$3807</definedName>
    <definedName name="Overdues">'Insights Summary'!$AC$2:$AC$3807</definedName>
    <definedName name="Product_ID">Cleaned_Data!$A$2:$A$3807</definedName>
    <definedName name="Product_Name">Cleaned_Data!$P$2:$P$3807</definedName>
    <definedName name="Product_Status">Cleaned_Data!$K$2:$K$3807</definedName>
    <definedName name="Quantity_in_Stock">Cleaned_Data!$S$2:$S$3807</definedName>
    <definedName name="Recorder_Level">Cleaned_Data!$T$2:$T$3807</definedName>
    <definedName name="Recorder_Tag">Cleaned_Data!$X$2:$X$3807</definedName>
    <definedName name="Restock_Flag">Cleaned_Data!$Y$2:$Y$3807</definedName>
    <definedName name="Slicer_2_Category">#N/A</definedName>
    <definedName name="Slicer_Recorder_Tag">#N/A</definedName>
    <definedName name="Slicer_Stock_Status1">#N/A</definedName>
    <definedName name="Slicer_Supplier_Name">#N/A</definedName>
    <definedName name="Stock_Status">Cleaned_Data!$W$2:$W$3807</definedName>
    <definedName name="Store_Location">Cleaned_Data!$L$2:$L$3807</definedName>
    <definedName name="Supplier_Name">Cleaned_Data!$R$2:$R$3807</definedName>
    <definedName name="Total_Value">Cleaned_Data!$V$2:$V$3807</definedName>
    <definedName name="VLookup_Data">Cleaned_Data!$P$1:$Y$3807</definedName>
  </definedNames>
  <calcPr calcId="191029"/>
  <pivotCaches>
    <pivotCache cacheId="351" r:id="rId7"/>
    <pivotCache cacheId="355"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UBCYaoAn7GymbNmTN7PBtPpltb8IG9VUwb70u3s//Ds="/>
    </ext>
  </extLst>
</workbook>
</file>

<file path=xl/calcChain.xml><?xml version="1.0" encoding="utf-8"?>
<calcChain xmlns="http://schemas.openxmlformats.org/spreadsheetml/2006/main">
  <c r="B3" i="4" l="1"/>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2345" i="4"/>
  <c r="B2346" i="4"/>
  <c r="B2347" i="4"/>
  <c r="B2348" i="4"/>
  <c r="B2349" i="4"/>
  <c r="B2350" i="4"/>
  <c r="B2351" i="4"/>
  <c r="B2352" i="4"/>
  <c r="B2353" i="4"/>
  <c r="B2354" i="4"/>
  <c r="B2355" i="4"/>
  <c r="B2356" i="4"/>
  <c r="B2357" i="4"/>
  <c r="B2358" i="4"/>
  <c r="B2359" i="4"/>
  <c r="B2360" i="4"/>
  <c r="B2361" i="4"/>
  <c r="B2362" i="4"/>
  <c r="B2363" i="4"/>
  <c r="B2364" i="4"/>
  <c r="B2365" i="4"/>
  <c r="B2366" i="4"/>
  <c r="B2367" i="4"/>
  <c r="B2368" i="4"/>
  <c r="B2369" i="4"/>
  <c r="B2370" i="4"/>
  <c r="B2371" i="4"/>
  <c r="B2372" i="4"/>
  <c r="B2373" i="4"/>
  <c r="B2374" i="4"/>
  <c r="B2375" i="4"/>
  <c r="B2376" i="4"/>
  <c r="B2377" i="4"/>
  <c r="B2378" i="4"/>
  <c r="B2379" i="4"/>
  <c r="B2380" i="4"/>
  <c r="B2381" i="4"/>
  <c r="B2382" i="4"/>
  <c r="B2383" i="4"/>
  <c r="B2384" i="4"/>
  <c r="B2385" i="4"/>
  <c r="B2386" i="4"/>
  <c r="B2387" i="4"/>
  <c r="B2388" i="4"/>
  <c r="B2389" i="4"/>
  <c r="B2390" i="4"/>
  <c r="B2391" i="4"/>
  <c r="B2392" i="4"/>
  <c r="B2393" i="4"/>
  <c r="B2394" i="4"/>
  <c r="B2395" i="4"/>
  <c r="B2396" i="4"/>
  <c r="B2397" i="4"/>
  <c r="B2398" i="4"/>
  <c r="B2399" i="4"/>
  <c r="B2400" i="4"/>
  <c r="B2401" i="4"/>
  <c r="B2402" i="4"/>
  <c r="B2403" i="4"/>
  <c r="B2404" i="4"/>
  <c r="B2405" i="4"/>
  <c r="B2406" i="4"/>
  <c r="B2407" i="4"/>
  <c r="B2408" i="4"/>
  <c r="B2409" i="4"/>
  <c r="B2410" i="4"/>
  <c r="B2411" i="4"/>
  <c r="B2412" i="4"/>
  <c r="B2413" i="4"/>
  <c r="B2414" i="4"/>
  <c r="B2415" i="4"/>
  <c r="B2416" i="4"/>
  <c r="B2417" i="4"/>
  <c r="B2418" i="4"/>
  <c r="B2419" i="4"/>
  <c r="B2420" i="4"/>
  <c r="B2421" i="4"/>
  <c r="B2422" i="4"/>
  <c r="B2423" i="4"/>
  <c r="B2424" i="4"/>
  <c r="B2425" i="4"/>
  <c r="B2426" i="4"/>
  <c r="B2427" i="4"/>
  <c r="B2428" i="4"/>
  <c r="B2429" i="4"/>
  <c r="B2430" i="4"/>
  <c r="B2431" i="4"/>
  <c r="B2432" i="4"/>
  <c r="B2433" i="4"/>
  <c r="B2434" i="4"/>
  <c r="B2435" i="4"/>
  <c r="B2436" i="4"/>
  <c r="B2437" i="4"/>
  <c r="B2438" i="4"/>
  <c r="B2439" i="4"/>
  <c r="B2440" i="4"/>
  <c r="B2441" i="4"/>
  <c r="B2442" i="4"/>
  <c r="B2443" i="4"/>
  <c r="B2444" i="4"/>
  <c r="B2445" i="4"/>
  <c r="B2446" i="4"/>
  <c r="B2447" i="4"/>
  <c r="B2448" i="4"/>
  <c r="B2449" i="4"/>
  <c r="B2450" i="4"/>
  <c r="B2451" i="4"/>
  <c r="B2452" i="4"/>
  <c r="B2453" i="4"/>
  <c r="B2454" i="4"/>
  <c r="B2455" i="4"/>
  <c r="B2456" i="4"/>
  <c r="B2457" i="4"/>
  <c r="B2458" i="4"/>
  <c r="B2459" i="4"/>
  <c r="B2460" i="4"/>
  <c r="B2461" i="4"/>
  <c r="B2462" i="4"/>
  <c r="B2463" i="4"/>
  <c r="B2464" i="4"/>
  <c r="B2465" i="4"/>
  <c r="B2466" i="4"/>
  <c r="B2467" i="4"/>
  <c r="B2468" i="4"/>
  <c r="B2469" i="4"/>
  <c r="B2470" i="4"/>
  <c r="B2471" i="4"/>
  <c r="B2472" i="4"/>
  <c r="B2473" i="4"/>
  <c r="B2474" i="4"/>
  <c r="B2475" i="4"/>
  <c r="B2476" i="4"/>
  <c r="B2477" i="4"/>
  <c r="B2478" i="4"/>
  <c r="B2479" i="4"/>
  <c r="B2480" i="4"/>
  <c r="B2481" i="4"/>
  <c r="B2482" i="4"/>
  <c r="B2483" i="4"/>
  <c r="B2484" i="4"/>
  <c r="B2485" i="4"/>
  <c r="B2486" i="4"/>
  <c r="B2487" i="4"/>
  <c r="B2488" i="4"/>
  <c r="B2489" i="4"/>
  <c r="B2490" i="4"/>
  <c r="B2491" i="4"/>
  <c r="B2492" i="4"/>
  <c r="B2493" i="4"/>
  <c r="B2494" i="4"/>
  <c r="B2495" i="4"/>
  <c r="B2496" i="4"/>
  <c r="B2497" i="4"/>
  <c r="B2498" i="4"/>
  <c r="B2499" i="4"/>
  <c r="B2500" i="4"/>
  <c r="B2501" i="4"/>
  <c r="B2502" i="4"/>
  <c r="B2503" i="4"/>
  <c r="B2504" i="4"/>
  <c r="B2505" i="4"/>
  <c r="B2506" i="4"/>
  <c r="B2507" i="4"/>
  <c r="B2508" i="4"/>
  <c r="B2509" i="4"/>
  <c r="B2510" i="4"/>
  <c r="B2511" i="4"/>
  <c r="B2512" i="4"/>
  <c r="B2513" i="4"/>
  <c r="B2514" i="4"/>
  <c r="B2515" i="4"/>
  <c r="B2516" i="4"/>
  <c r="B2517" i="4"/>
  <c r="B2518" i="4"/>
  <c r="B2519" i="4"/>
  <c r="B2520" i="4"/>
  <c r="B2521" i="4"/>
  <c r="B2522" i="4"/>
  <c r="B2523" i="4"/>
  <c r="B2524" i="4"/>
  <c r="B2525" i="4"/>
  <c r="B2526" i="4"/>
  <c r="B2527" i="4"/>
  <c r="B2528" i="4"/>
  <c r="B2529" i="4"/>
  <c r="B2530" i="4"/>
  <c r="B2531" i="4"/>
  <c r="B2532" i="4"/>
  <c r="B2533" i="4"/>
  <c r="B2534" i="4"/>
  <c r="B2535" i="4"/>
  <c r="B2536" i="4"/>
  <c r="B2537" i="4"/>
  <c r="B2538" i="4"/>
  <c r="B2539" i="4"/>
  <c r="B2540" i="4"/>
  <c r="B2541" i="4"/>
  <c r="B2542" i="4"/>
  <c r="B2543" i="4"/>
  <c r="B2544" i="4"/>
  <c r="B2545" i="4"/>
  <c r="B2546" i="4"/>
  <c r="B2547" i="4"/>
  <c r="B2548" i="4"/>
  <c r="B2549" i="4"/>
  <c r="B2550" i="4"/>
  <c r="B2551" i="4"/>
  <c r="B2552" i="4"/>
  <c r="B2553" i="4"/>
  <c r="B2554" i="4"/>
  <c r="B2555" i="4"/>
  <c r="B2556" i="4"/>
  <c r="B2557" i="4"/>
  <c r="B2558" i="4"/>
  <c r="B2559" i="4"/>
  <c r="B2560" i="4"/>
  <c r="B2561" i="4"/>
  <c r="B2562" i="4"/>
  <c r="B2563" i="4"/>
  <c r="B2564" i="4"/>
  <c r="B2565" i="4"/>
  <c r="B2566" i="4"/>
  <c r="B2567" i="4"/>
  <c r="B2568" i="4"/>
  <c r="B2569" i="4"/>
  <c r="B2570" i="4"/>
  <c r="B2571" i="4"/>
  <c r="B2572" i="4"/>
  <c r="B2573" i="4"/>
  <c r="B2574" i="4"/>
  <c r="B2575" i="4"/>
  <c r="B2576" i="4"/>
  <c r="B2577" i="4"/>
  <c r="B2578" i="4"/>
  <c r="B2579" i="4"/>
  <c r="B2580" i="4"/>
  <c r="B2581" i="4"/>
  <c r="B2582" i="4"/>
  <c r="B2583" i="4"/>
  <c r="B2584" i="4"/>
  <c r="B2585" i="4"/>
  <c r="B2586" i="4"/>
  <c r="B2587" i="4"/>
  <c r="B2588" i="4"/>
  <c r="B2589" i="4"/>
  <c r="B2590" i="4"/>
  <c r="B2591" i="4"/>
  <c r="B2592" i="4"/>
  <c r="B2593" i="4"/>
  <c r="B2594" i="4"/>
  <c r="B2595" i="4"/>
  <c r="B2596" i="4"/>
  <c r="B2597" i="4"/>
  <c r="B2598" i="4"/>
  <c r="B2599" i="4"/>
  <c r="B2600" i="4"/>
  <c r="B2601" i="4"/>
  <c r="B2602" i="4"/>
  <c r="B2603" i="4"/>
  <c r="B2604" i="4"/>
  <c r="B2605" i="4"/>
  <c r="B2606" i="4"/>
  <c r="B2607" i="4"/>
  <c r="B2608" i="4"/>
  <c r="B2609" i="4"/>
  <c r="B2610" i="4"/>
  <c r="B2611" i="4"/>
  <c r="B2612" i="4"/>
  <c r="B2613" i="4"/>
  <c r="B2614" i="4"/>
  <c r="B2615" i="4"/>
  <c r="B2616" i="4"/>
  <c r="B2617" i="4"/>
  <c r="B2618" i="4"/>
  <c r="B2619" i="4"/>
  <c r="B2620" i="4"/>
  <c r="B2621" i="4"/>
  <c r="B2622" i="4"/>
  <c r="B2623" i="4"/>
  <c r="B2624" i="4"/>
  <c r="B2625" i="4"/>
  <c r="B2626" i="4"/>
  <c r="B2627" i="4"/>
  <c r="B2628" i="4"/>
  <c r="B2629" i="4"/>
  <c r="B2630" i="4"/>
  <c r="B2631" i="4"/>
  <c r="B2632" i="4"/>
  <c r="B2633" i="4"/>
  <c r="B2634" i="4"/>
  <c r="B2635" i="4"/>
  <c r="B2636" i="4"/>
  <c r="B2637" i="4"/>
  <c r="B2638" i="4"/>
  <c r="B2639" i="4"/>
  <c r="B2640" i="4"/>
  <c r="B2641" i="4"/>
  <c r="B2642" i="4"/>
  <c r="B2643" i="4"/>
  <c r="B2644" i="4"/>
  <c r="B2645" i="4"/>
  <c r="B2646" i="4"/>
  <c r="B2647" i="4"/>
  <c r="B2648" i="4"/>
  <c r="B2649" i="4"/>
  <c r="B2650" i="4"/>
  <c r="B2651" i="4"/>
  <c r="B2652" i="4"/>
  <c r="B2653" i="4"/>
  <c r="B2654" i="4"/>
  <c r="B2655" i="4"/>
  <c r="B2656" i="4"/>
  <c r="B2657" i="4"/>
  <c r="B2658" i="4"/>
  <c r="B2659" i="4"/>
  <c r="B2660" i="4"/>
  <c r="B2661" i="4"/>
  <c r="B2662" i="4"/>
  <c r="B2663" i="4"/>
  <c r="B2664" i="4"/>
  <c r="B2665" i="4"/>
  <c r="B2666" i="4"/>
  <c r="B2667" i="4"/>
  <c r="B2668" i="4"/>
  <c r="B2669" i="4"/>
  <c r="B2670" i="4"/>
  <c r="B2671" i="4"/>
  <c r="B2672" i="4"/>
  <c r="B2673" i="4"/>
  <c r="B2674" i="4"/>
  <c r="B2675" i="4"/>
  <c r="B2676" i="4"/>
  <c r="B2677" i="4"/>
  <c r="B2678" i="4"/>
  <c r="B2679" i="4"/>
  <c r="B2680" i="4"/>
  <c r="B2681" i="4"/>
  <c r="B2682" i="4"/>
  <c r="B2683" i="4"/>
  <c r="B2684" i="4"/>
  <c r="B2685" i="4"/>
  <c r="B2686" i="4"/>
  <c r="B2687" i="4"/>
  <c r="B2688" i="4"/>
  <c r="B2689" i="4"/>
  <c r="B2690" i="4"/>
  <c r="B2691" i="4"/>
  <c r="B2692" i="4"/>
  <c r="B2693" i="4"/>
  <c r="B2694" i="4"/>
  <c r="B2695" i="4"/>
  <c r="B2696" i="4"/>
  <c r="B2697" i="4"/>
  <c r="B2698" i="4"/>
  <c r="B2699" i="4"/>
  <c r="B2700" i="4"/>
  <c r="B2701" i="4"/>
  <c r="B2702" i="4"/>
  <c r="B2703" i="4"/>
  <c r="B2704" i="4"/>
  <c r="B2705" i="4"/>
  <c r="B2706" i="4"/>
  <c r="B2707" i="4"/>
  <c r="B2708" i="4"/>
  <c r="B2709" i="4"/>
  <c r="B2710" i="4"/>
  <c r="B2711" i="4"/>
  <c r="B2712" i="4"/>
  <c r="B2713" i="4"/>
  <c r="B2714" i="4"/>
  <c r="B2715" i="4"/>
  <c r="B2716" i="4"/>
  <c r="B2717" i="4"/>
  <c r="B2718" i="4"/>
  <c r="B2719" i="4"/>
  <c r="B2720" i="4"/>
  <c r="B2721" i="4"/>
  <c r="B2722" i="4"/>
  <c r="B2723" i="4"/>
  <c r="B2724" i="4"/>
  <c r="B2725" i="4"/>
  <c r="B2726" i="4"/>
  <c r="B2727" i="4"/>
  <c r="B2728" i="4"/>
  <c r="B2729" i="4"/>
  <c r="B2730" i="4"/>
  <c r="B2731" i="4"/>
  <c r="B2732" i="4"/>
  <c r="B2733" i="4"/>
  <c r="B2734" i="4"/>
  <c r="B2735" i="4"/>
  <c r="B2736" i="4"/>
  <c r="B2737" i="4"/>
  <c r="B2738" i="4"/>
  <c r="B2739" i="4"/>
  <c r="B2740" i="4"/>
  <c r="B2741" i="4"/>
  <c r="B2742" i="4"/>
  <c r="B2743" i="4"/>
  <c r="B2744" i="4"/>
  <c r="B2745" i="4"/>
  <c r="B2746" i="4"/>
  <c r="B2747" i="4"/>
  <c r="B2748" i="4"/>
  <c r="B2749" i="4"/>
  <c r="B2750" i="4"/>
  <c r="B2751" i="4"/>
  <c r="B2752" i="4"/>
  <c r="B2753" i="4"/>
  <c r="B2754" i="4"/>
  <c r="B2755" i="4"/>
  <c r="B2756" i="4"/>
  <c r="B2757" i="4"/>
  <c r="B2758" i="4"/>
  <c r="B2759" i="4"/>
  <c r="B2760" i="4"/>
  <c r="B2761" i="4"/>
  <c r="B2762" i="4"/>
  <c r="B2763" i="4"/>
  <c r="B2764" i="4"/>
  <c r="B2765" i="4"/>
  <c r="B2766" i="4"/>
  <c r="B2767" i="4"/>
  <c r="B2768" i="4"/>
  <c r="B2769" i="4"/>
  <c r="B2770" i="4"/>
  <c r="B2771" i="4"/>
  <c r="B2772" i="4"/>
  <c r="B2773" i="4"/>
  <c r="B2774" i="4"/>
  <c r="B2775" i="4"/>
  <c r="B2776" i="4"/>
  <c r="B2777" i="4"/>
  <c r="B2778" i="4"/>
  <c r="B2779" i="4"/>
  <c r="B2780" i="4"/>
  <c r="B2781" i="4"/>
  <c r="B2782" i="4"/>
  <c r="B2783" i="4"/>
  <c r="B2784" i="4"/>
  <c r="B2785" i="4"/>
  <c r="B2786" i="4"/>
  <c r="B2787" i="4"/>
  <c r="B2788" i="4"/>
  <c r="B2789" i="4"/>
  <c r="B2790" i="4"/>
  <c r="B2791" i="4"/>
  <c r="B2792" i="4"/>
  <c r="B2793" i="4"/>
  <c r="B2794" i="4"/>
  <c r="B2795" i="4"/>
  <c r="B2796" i="4"/>
  <c r="B2797" i="4"/>
  <c r="B2798" i="4"/>
  <c r="B2799" i="4"/>
  <c r="B2800" i="4"/>
  <c r="B2801" i="4"/>
  <c r="B2802" i="4"/>
  <c r="B2803" i="4"/>
  <c r="B2804" i="4"/>
  <c r="B2805" i="4"/>
  <c r="B2806" i="4"/>
  <c r="B2807" i="4"/>
  <c r="B2808" i="4"/>
  <c r="B2809" i="4"/>
  <c r="B2810" i="4"/>
  <c r="B2811" i="4"/>
  <c r="B2812" i="4"/>
  <c r="B2813" i="4"/>
  <c r="B2814" i="4"/>
  <c r="B2815" i="4"/>
  <c r="B2816" i="4"/>
  <c r="B2817" i="4"/>
  <c r="B2818" i="4"/>
  <c r="B2819" i="4"/>
  <c r="B2820" i="4"/>
  <c r="B2821" i="4"/>
  <c r="B2822" i="4"/>
  <c r="B2823" i="4"/>
  <c r="B2824" i="4"/>
  <c r="B2825" i="4"/>
  <c r="B2826" i="4"/>
  <c r="B2827" i="4"/>
  <c r="B2828" i="4"/>
  <c r="B2829" i="4"/>
  <c r="B2830" i="4"/>
  <c r="B2831" i="4"/>
  <c r="B2832" i="4"/>
  <c r="B2833" i="4"/>
  <c r="B2834" i="4"/>
  <c r="B2835" i="4"/>
  <c r="B2836" i="4"/>
  <c r="B2837" i="4"/>
  <c r="B2838" i="4"/>
  <c r="B2839" i="4"/>
  <c r="B2840" i="4"/>
  <c r="B2841" i="4"/>
  <c r="B2842" i="4"/>
  <c r="B2843" i="4"/>
  <c r="B2844" i="4"/>
  <c r="B2845" i="4"/>
  <c r="B2846" i="4"/>
  <c r="B2847" i="4"/>
  <c r="B2848" i="4"/>
  <c r="B2849" i="4"/>
  <c r="B2850" i="4"/>
  <c r="B2851" i="4"/>
  <c r="B2852" i="4"/>
  <c r="B2853" i="4"/>
  <c r="B2854" i="4"/>
  <c r="B2855" i="4"/>
  <c r="B2856" i="4"/>
  <c r="B2857" i="4"/>
  <c r="B2858" i="4"/>
  <c r="B2859" i="4"/>
  <c r="B2860" i="4"/>
  <c r="B2861" i="4"/>
  <c r="B2862" i="4"/>
  <c r="B2863" i="4"/>
  <c r="B2864" i="4"/>
  <c r="B2865" i="4"/>
  <c r="B2866" i="4"/>
  <c r="B2867" i="4"/>
  <c r="B2868" i="4"/>
  <c r="B2869" i="4"/>
  <c r="B2870" i="4"/>
  <c r="B2871" i="4"/>
  <c r="B2872" i="4"/>
  <c r="B2873" i="4"/>
  <c r="B2874" i="4"/>
  <c r="B2875" i="4"/>
  <c r="B2876" i="4"/>
  <c r="B2877" i="4"/>
  <c r="B2878" i="4"/>
  <c r="B2879" i="4"/>
  <c r="B2880" i="4"/>
  <c r="B2881" i="4"/>
  <c r="B2882" i="4"/>
  <c r="B2883" i="4"/>
  <c r="B2884" i="4"/>
  <c r="B2885" i="4"/>
  <c r="B2886" i="4"/>
  <c r="B2887" i="4"/>
  <c r="B2888" i="4"/>
  <c r="B2889" i="4"/>
  <c r="B2890" i="4"/>
  <c r="B2891" i="4"/>
  <c r="B2892" i="4"/>
  <c r="B2893" i="4"/>
  <c r="B2894" i="4"/>
  <c r="B2895" i="4"/>
  <c r="B2896" i="4"/>
  <c r="B2897" i="4"/>
  <c r="B2898" i="4"/>
  <c r="B2899" i="4"/>
  <c r="B2900" i="4"/>
  <c r="B2901" i="4"/>
  <c r="B2902" i="4"/>
  <c r="B2903" i="4"/>
  <c r="B2904" i="4"/>
  <c r="B2905" i="4"/>
  <c r="B2906" i="4"/>
  <c r="B2907" i="4"/>
  <c r="B2908" i="4"/>
  <c r="B2909" i="4"/>
  <c r="B2910" i="4"/>
  <c r="B2911" i="4"/>
  <c r="B2912" i="4"/>
  <c r="B2913" i="4"/>
  <c r="B2914" i="4"/>
  <c r="B2915" i="4"/>
  <c r="B2916" i="4"/>
  <c r="B2917" i="4"/>
  <c r="B2918" i="4"/>
  <c r="B2919" i="4"/>
  <c r="B2920" i="4"/>
  <c r="B2921" i="4"/>
  <c r="B2922" i="4"/>
  <c r="B2923" i="4"/>
  <c r="B2924" i="4"/>
  <c r="B2925" i="4"/>
  <c r="B2926" i="4"/>
  <c r="B2927" i="4"/>
  <c r="B2928" i="4"/>
  <c r="B2929" i="4"/>
  <c r="B2930" i="4"/>
  <c r="B2931" i="4"/>
  <c r="B2932" i="4"/>
  <c r="B2933" i="4"/>
  <c r="B2934" i="4"/>
  <c r="B2935" i="4"/>
  <c r="B2936" i="4"/>
  <c r="B2937" i="4"/>
  <c r="B2938" i="4"/>
  <c r="B2939" i="4"/>
  <c r="B2940" i="4"/>
  <c r="B2941" i="4"/>
  <c r="B2942" i="4"/>
  <c r="B2943" i="4"/>
  <c r="B2944" i="4"/>
  <c r="B2945" i="4"/>
  <c r="B2946" i="4"/>
  <c r="B2947" i="4"/>
  <c r="B2948" i="4"/>
  <c r="B2949" i="4"/>
  <c r="B2950" i="4"/>
  <c r="B2951" i="4"/>
  <c r="B2952" i="4"/>
  <c r="B2953" i="4"/>
  <c r="B2954" i="4"/>
  <c r="B2955" i="4"/>
  <c r="B2956" i="4"/>
  <c r="B2957" i="4"/>
  <c r="B2958" i="4"/>
  <c r="B2959" i="4"/>
  <c r="B2960" i="4"/>
  <c r="B2961" i="4"/>
  <c r="B2962" i="4"/>
  <c r="B2963" i="4"/>
  <c r="B2964" i="4"/>
  <c r="B2965" i="4"/>
  <c r="B2966" i="4"/>
  <c r="B2967" i="4"/>
  <c r="B2968" i="4"/>
  <c r="B2969" i="4"/>
  <c r="B2970" i="4"/>
  <c r="B2971" i="4"/>
  <c r="B2972" i="4"/>
  <c r="B2973" i="4"/>
  <c r="B2974" i="4"/>
  <c r="B2975" i="4"/>
  <c r="B2976" i="4"/>
  <c r="B2977" i="4"/>
  <c r="B2978" i="4"/>
  <c r="B2979" i="4"/>
  <c r="B2980" i="4"/>
  <c r="B2981" i="4"/>
  <c r="B2982" i="4"/>
  <c r="B2983" i="4"/>
  <c r="B2984" i="4"/>
  <c r="B2985" i="4"/>
  <c r="B2986" i="4"/>
  <c r="B2987" i="4"/>
  <c r="B2988" i="4"/>
  <c r="B2989" i="4"/>
  <c r="B2990" i="4"/>
  <c r="B2991" i="4"/>
  <c r="B2992" i="4"/>
  <c r="B2993" i="4"/>
  <c r="B2994" i="4"/>
  <c r="B2995" i="4"/>
  <c r="B2996" i="4"/>
  <c r="B2997" i="4"/>
  <c r="B2998" i="4"/>
  <c r="B2999" i="4"/>
  <c r="B3000" i="4"/>
  <c r="B3001" i="4"/>
  <c r="B3002" i="4"/>
  <c r="B3003" i="4"/>
  <c r="B3004" i="4"/>
  <c r="B3005" i="4"/>
  <c r="B3006" i="4"/>
  <c r="B3007" i="4"/>
  <c r="B3008" i="4"/>
  <c r="B3009" i="4"/>
  <c r="B3010" i="4"/>
  <c r="B3011" i="4"/>
  <c r="B3012" i="4"/>
  <c r="B3013" i="4"/>
  <c r="B3014" i="4"/>
  <c r="B3015" i="4"/>
  <c r="B3016" i="4"/>
  <c r="B3017" i="4"/>
  <c r="B3018" i="4"/>
  <c r="B3019" i="4"/>
  <c r="B3020" i="4"/>
  <c r="B3021" i="4"/>
  <c r="B3022" i="4"/>
  <c r="B3023" i="4"/>
  <c r="B3024" i="4"/>
  <c r="B3025" i="4"/>
  <c r="B3026" i="4"/>
  <c r="B3027" i="4"/>
  <c r="B3028" i="4"/>
  <c r="B3029" i="4"/>
  <c r="B3030" i="4"/>
  <c r="B3031" i="4"/>
  <c r="B3032" i="4"/>
  <c r="B3033" i="4"/>
  <c r="B3034" i="4"/>
  <c r="B3035" i="4"/>
  <c r="B3036" i="4"/>
  <c r="B3037" i="4"/>
  <c r="B3038" i="4"/>
  <c r="B3039" i="4"/>
  <c r="B3040" i="4"/>
  <c r="B3041" i="4"/>
  <c r="B3042" i="4"/>
  <c r="B3043" i="4"/>
  <c r="B3044" i="4"/>
  <c r="B3045" i="4"/>
  <c r="B3046" i="4"/>
  <c r="B3047" i="4"/>
  <c r="B3048" i="4"/>
  <c r="B3049" i="4"/>
  <c r="B3050" i="4"/>
  <c r="B3051" i="4"/>
  <c r="B3052" i="4"/>
  <c r="B3053" i="4"/>
  <c r="B3054" i="4"/>
  <c r="B3055" i="4"/>
  <c r="B3056" i="4"/>
  <c r="B3057" i="4"/>
  <c r="B3058" i="4"/>
  <c r="B3059" i="4"/>
  <c r="B3060" i="4"/>
  <c r="B3061" i="4"/>
  <c r="B3062" i="4"/>
  <c r="B3063" i="4"/>
  <c r="B3064" i="4"/>
  <c r="B3065" i="4"/>
  <c r="B3066" i="4"/>
  <c r="B3067" i="4"/>
  <c r="B3068" i="4"/>
  <c r="B3069" i="4"/>
  <c r="B3070" i="4"/>
  <c r="B3071" i="4"/>
  <c r="B3072" i="4"/>
  <c r="B3073" i="4"/>
  <c r="B3074" i="4"/>
  <c r="B3075" i="4"/>
  <c r="B3076" i="4"/>
  <c r="B3077" i="4"/>
  <c r="B3078" i="4"/>
  <c r="B3079" i="4"/>
  <c r="B3080" i="4"/>
  <c r="B3081" i="4"/>
  <c r="B3082" i="4"/>
  <c r="B3083" i="4"/>
  <c r="B3084" i="4"/>
  <c r="B3085" i="4"/>
  <c r="B3086" i="4"/>
  <c r="B3087" i="4"/>
  <c r="B3088" i="4"/>
  <c r="B3089" i="4"/>
  <c r="B3090" i="4"/>
  <c r="B3091" i="4"/>
  <c r="B3092" i="4"/>
  <c r="B3093" i="4"/>
  <c r="B3094" i="4"/>
  <c r="B3095" i="4"/>
  <c r="B3096" i="4"/>
  <c r="B3097" i="4"/>
  <c r="B3098" i="4"/>
  <c r="B3099" i="4"/>
  <c r="B3100" i="4"/>
  <c r="B3101" i="4"/>
  <c r="B3102" i="4"/>
  <c r="B3103" i="4"/>
  <c r="B3104" i="4"/>
  <c r="B3105" i="4"/>
  <c r="B3106" i="4"/>
  <c r="B3107" i="4"/>
  <c r="B3108" i="4"/>
  <c r="B3109" i="4"/>
  <c r="B3110" i="4"/>
  <c r="B3111" i="4"/>
  <c r="B3112" i="4"/>
  <c r="B3113" i="4"/>
  <c r="B3114" i="4"/>
  <c r="B3115" i="4"/>
  <c r="B3116" i="4"/>
  <c r="B3117" i="4"/>
  <c r="B3118" i="4"/>
  <c r="B3119" i="4"/>
  <c r="B3120" i="4"/>
  <c r="B3121" i="4"/>
  <c r="B3122" i="4"/>
  <c r="B3123" i="4"/>
  <c r="B3124" i="4"/>
  <c r="B3125" i="4"/>
  <c r="B3126" i="4"/>
  <c r="B3127" i="4"/>
  <c r="B3128" i="4"/>
  <c r="B3129" i="4"/>
  <c r="B3130" i="4"/>
  <c r="B3131" i="4"/>
  <c r="B3132" i="4"/>
  <c r="B3133" i="4"/>
  <c r="B3134" i="4"/>
  <c r="B3135" i="4"/>
  <c r="B3136" i="4"/>
  <c r="B3137" i="4"/>
  <c r="B3138" i="4"/>
  <c r="B3139" i="4"/>
  <c r="B3140" i="4"/>
  <c r="B3141" i="4"/>
  <c r="B3142" i="4"/>
  <c r="B3143" i="4"/>
  <c r="B3144" i="4"/>
  <c r="B3145" i="4"/>
  <c r="B3146" i="4"/>
  <c r="B3147" i="4"/>
  <c r="B3148" i="4"/>
  <c r="B3149" i="4"/>
  <c r="B3150" i="4"/>
  <c r="B3151" i="4"/>
  <c r="B3152" i="4"/>
  <c r="B3153" i="4"/>
  <c r="B3154" i="4"/>
  <c r="B3155" i="4"/>
  <c r="B3156" i="4"/>
  <c r="B3157" i="4"/>
  <c r="B3158" i="4"/>
  <c r="B3159" i="4"/>
  <c r="B3160" i="4"/>
  <c r="B3161" i="4"/>
  <c r="B3162" i="4"/>
  <c r="B3163" i="4"/>
  <c r="B3164" i="4"/>
  <c r="B3165" i="4"/>
  <c r="B3166" i="4"/>
  <c r="B3167" i="4"/>
  <c r="B3168" i="4"/>
  <c r="B3169" i="4"/>
  <c r="B3170" i="4"/>
  <c r="B3171" i="4"/>
  <c r="B3172" i="4"/>
  <c r="B3173" i="4"/>
  <c r="B3174" i="4"/>
  <c r="B3175" i="4"/>
  <c r="B3176" i="4"/>
  <c r="B3177" i="4"/>
  <c r="B3178" i="4"/>
  <c r="B3179" i="4"/>
  <c r="B3180" i="4"/>
  <c r="B3181" i="4"/>
  <c r="B3182" i="4"/>
  <c r="B3183" i="4"/>
  <c r="B3184" i="4"/>
  <c r="B3185" i="4"/>
  <c r="B3186" i="4"/>
  <c r="B3187" i="4"/>
  <c r="B3188" i="4"/>
  <c r="B3189" i="4"/>
  <c r="B3190" i="4"/>
  <c r="B3191" i="4"/>
  <c r="B3192" i="4"/>
  <c r="B3193" i="4"/>
  <c r="B3194" i="4"/>
  <c r="B3195" i="4"/>
  <c r="B3196" i="4"/>
  <c r="B3197" i="4"/>
  <c r="B3198" i="4"/>
  <c r="B3199" i="4"/>
  <c r="B3200" i="4"/>
  <c r="B3201" i="4"/>
  <c r="B3202" i="4"/>
  <c r="B3203" i="4"/>
  <c r="B3204" i="4"/>
  <c r="B3205" i="4"/>
  <c r="B3206" i="4"/>
  <c r="B3207" i="4"/>
  <c r="B3208" i="4"/>
  <c r="B3209" i="4"/>
  <c r="B3210" i="4"/>
  <c r="B3211" i="4"/>
  <c r="B3212" i="4"/>
  <c r="B3213" i="4"/>
  <c r="B3214" i="4"/>
  <c r="B3215" i="4"/>
  <c r="B3216" i="4"/>
  <c r="B3217" i="4"/>
  <c r="B3218" i="4"/>
  <c r="B3219" i="4"/>
  <c r="B3220" i="4"/>
  <c r="B3221" i="4"/>
  <c r="B3222" i="4"/>
  <c r="B3223" i="4"/>
  <c r="B3224" i="4"/>
  <c r="B3225" i="4"/>
  <c r="B3226" i="4"/>
  <c r="B3227" i="4"/>
  <c r="B3228" i="4"/>
  <c r="B3229" i="4"/>
  <c r="B3230" i="4"/>
  <c r="B3231" i="4"/>
  <c r="B3232" i="4"/>
  <c r="B3233" i="4"/>
  <c r="B3234" i="4"/>
  <c r="B3235" i="4"/>
  <c r="B3236" i="4"/>
  <c r="B3237" i="4"/>
  <c r="B3238" i="4"/>
  <c r="B3239" i="4"/>
  <c r="B3240" i="4"/>
  <c r="B3241" i="4"/>
  <c r="B3242" i="4"/>
  <c r="B3243" i="4"/>
  <c r="B3244" i="4"/>
  <c r="B3245" i="4"/>
  <c r="B3246" i="4"/>
  <c r="B3247" i="4"/>
  <c r="B3248" i="4"/>
  <c r="B3249" i="4"/>
  <c r="B3250" i="4"/>
  <c r="B3251" i="4"/>
  <c r="B3252" i="4"/>
  <c r="B3253" i="4"/>
  <c r="B3254" i="4"/>
  <c r="B3255" i="4"/>
  <c r="B3256" i="4"/>
  <c r="B3257" i="4"/>
  <c r="B3258" i="4"/>
  <c r="B3259" i="4"/>
  <c r="B3260" i="4"/>
  <c r="B3261" i="4"/>
  <c r="B3262" i="4"/>
  <c r="B3263" i="4"/>
  <c r="B3264" i="4"/>
  <c r="B3265" i="4"/>
  <c r="B3266" i="4"/>
  <c r="B3267" i="4"/>
  <c r="B3268" i="4"/>
  <c r="B3269" i="4"/>
  <c r="B3270" i="4"/>
  <c r="B3271" i="4"/>
  <c r="B3272" i="4"/>
  <c r="B3273" i="4"/>
  <c r="B3274" i="4"/>
  <c r="B3275" i="4"/>
  <c r="B3276" i="4"/>
  <c r="B3277" i="4"/>
  <c r="B3278" i="4"/>
  <c r="B3279" i="4"/>
  <c r="B3280" i="4"/>
  <c r="B3281" i="4"/>
  <c r="B3282" i="4"/>
  <c r="B3283" i="4"/>
  <c r="B3284" i="4"/>
  <c r="B3285" i="4"/>
  <c r="B3286" i="4"/>
  <c r="B3287" i="4"/>
  <c r="B3288" i="4"/>
  <c r="B3289" i="4"/>
  <c r="B3290" i="4"/>
  <c r="B3291" i="4"/>
  <c r="B3292" i="4"/>
  <c r="B3293" i="4"/>
  <c r="B3294" i="4"/>
  <c r="B3295" i="4"/>
  <c r="B3296" i="4"/>
  <c r="B3297" i="4"/>
  <c r="B3298" i="4"/>
  <c r="B3299" i="4"/>
  <c r="B3300" i="4"/>
  <c r="B3301" i="4"/>
  <c r="B3302" i="4"/>
  <c r="B3303" i="4"/>
  <c r="B3304" i="4"/>
  <c r="B3305" i="4"/>
  <c r="B3306" i="4"/>
  <c r="B3307" i="4"/>
  <c r="B3308" i="4"/>
  <c r="B3309" i="4"/>
  <c r="B3310" i="4"/>
  <c r="B3311" i="4"/>
  <c r="B3312" i="4"/>
  <c r="B3313" i="4"/>
  <c r="B3314" i="4"/>
  <c r="B3315" i="4"/>
  <c r="B3316" i="4"/>
  <c r="B3317" i="4"/>
  <c r="B3318" i="4"/>
  <c r="B3319" i="4"/>
  <c r="B3320" i="4"/>
  <c r="B3321" i="4"/>
  <c r="B3322" i="4"/>
  <c r="B3323" i="4"/>
  <c r="B3324" i="4"/>
  <c r="B3325" i="4"/>
  <c r="B3326" i="4"/>
  <c r="B3327" i="4"/>
  <c r="B3328" i="4"/>
  <c r="B3329" i="4"/>
  <c r="B3330" i="4"/>
  <c r="B3331" i="4"/>
  <c r="B3332" i="4"/>
  <c r="B3333" i="4"/>
  <c r="B3334" i="4"/>
  <c r="B3335" i="4"/>
  <c r="B3336" i="4"/>
  <c r="B3337" i="4"/>
  <c r="B3338" i="4"/>
  <c r="B3339" i="4"/>
  <c r="B3340" i="4"/>
  <c r="B3341" i="4"/>
  <c r="B3342" i="4"/>
  <c r="B3343" i="4"/>
  <c r="B3344" i="4"/>
  <c r="B3345" i="4"/>
  <c r="B3346" i="4"/>
  <c r="B3347" i="4"/>
  <c r="B3348" i="4"/>
  <c r="B3349" i="4"/>
  <c r="B3350" i="4"/>
  <c r="B3351" i="4"/>
  <c r="B3352" i="4"/>
  <c r="B3353" i="4"/>
  <c r="B3354" i="4"/>
  <c r="B3355" i="4"/>
  <c r="B3356" i="4"/>
  <c r="B3357" i="4"/>
  <c r="B3358" i="4"/>
  <c r="B3359" i="4"/>
  <c r="B3360" i="4"/>
  <c r="B3361" i="4"/>
  <c r="B3362" i="4"/>
  <c r="B3363" i="4"/>
  <c r="B3364" i="4"/>
  <c r="B3365" i="4"/>
  <c r="B3366" i="4"/>
  <c r="B3367" i="4"/>
  <c r="B3368" i="4"/>
  <c r="B3369" i="4"/>
  <c r="B3370" i="4"/>
  <c r="B3371" i="4"/>
  <c r="B3372" i="4"/>
  <c r="B3373" i="4"/>
  <c r="B3374" i="4"/>
  <c r="B3375" i="4"/>
  <c r="B3376" i="4"/>
  <c r="B3377" i="4"/>
  <c r="B3378" i="4"/>
  <c r="B3379" i="4"/>
  <c r="B3380" i="4"/>
  <c r="B3381" i="4"/>
  <c r="B3382" i="4"/>
  <c r="B3383" i="4"/>
  <c r="B3384" i="4"/>
  <c r="B3385" i="4"/>
  <c r="B3386" i="4"/>
  <c r="B3387" i="4"/>
  <c r="B3388" i="4"/>
  <c r="B3389" i="4"/>
  <c r="B3390" i="4"/>
  <c r="B3391" i="4"/>
  <c r="B3392" i="4"/>
  <c r="B3393" i="4"/>
  <c r="B3394" i="4"/>
  <c r="B3395" i="4"/>
  <c r="B3396" i="4"/>
  <c r="B3397" i="4"/>
  <c r="B3398" i="4"/>
  <c r="B3399" i="4"/>
  <c r="B3400" i="4"/>
  <c r="B3401" i="4"/>
  <c r="B3402" i="4"/>
  <c r="B3403" i="4"/>
  <c r="B3404" i="4"/>
  <c r="B3405" i="4"/>
  <c r="B3406" i="4"/>
  <c r="B3407" i="4"/>
  <c r="B3408" i="4"/>
  <c r="B3409" i="4"/>
  <c r="B3410" i="4"/>
  <c r="B3411" i="4"/>
  <c r="B3412" i="4"/>
  <c r="B3413" i="4"/>
  <c r="B3414" i="4"/>
  <c r="B3415" i="4"/>
  <c r="B3416" i="4"/>
  <c r="B3417" i="4"/>
  <c r="B3418" i="4"/>
  <c r="B3419" i="4"/>
  <c r="B3420" i="4"/>
  <c r="B3421" i="4"/>
  <c r="B3422" i="4"/>
  <c r="B3423" i="4"/>
  <c r="B3424" i="4"/>
  <c r="B3425" i="4"/>
  <c r="B3426" i="4"/>
  <c r="B3427" i="4"/>
  <c r="B3428" i="4"/>
  <c r="B3429" i="4"/>
  <c r="B3430" i="4"/>
  <c r="B3431" i="4"/>
  <c r="B3432" i="4"/>
  <c r="B3433" i="4"/>
  <c r="B3434" i="4"/>
  <c r="B3435" i="4"/>
  <c r="B3436" i="4"/>
  <c r="B3437" i="4"/>
  <c r="B3438" i="4"/>
  <c r="B3439" i="4"/>
  <c r="B3440" i="4"/>
  <c r="B3441" i="4"/>
  <c r="B3442" i="4"/>
  <c r="B3443" i="4"/>
  <c r="B3444" i="4"/>
  <c r="B3445" i="4"/>
  <c r="B3446" i="4"/>
  <c r="B3447" i="4"/>
  <c r="B3448" i="4"/>
  <c r="B3449" i="4"/>
  <c r="B3450" i="4"/>
  <c r="B3451" i="4"/>
  <c r="B3452" i="4"/>
  <c r="B3453" i="4"/>
  <c r="B3454" i="4"/>
  <c r="B3455" i="4"/>
  <c r="B3456" i="4"/>
  <c r="B3457" i="4"/>
  <c r="B3458" i="4"/>
  <c r="B3459" i="4"/>
  <c r="B3460" i="4"/>
  <c r="B3461" i="4"/>
  <c r="B3462" i="4"/>
  <c r="B3463" i="4"/>
  <c r="B3464" i="4"/>
  <c r="B3465" i="4"/>
  <c r="B3466" i="4"/>
  <c r="B3467" i="4"/>
  <c r="B3468" i="4"/>
  <c r="B3469" i="4"/>
  <c r="B3470" i="4"/>
  <c r="B3471" i="4"/>
  <c r="B3472" i="4"/>
  <c r="B3473" i="4"/>
  <c r="B3474" i="4"/>
  <c r="B3475" i="4"/>
  <c r="B3476" i="4"/>
  <c r="B3477" i="4"/>
  <c r="B3478" i="4"/>
  <c r="B3479" i="4"/>
  <c r="B3480" i="4"/>
  <c r="B3481" i="4"/>
  <c r="B3482" i="4"/>
  <c r="B3483" i="4"/>
  <c r="B3484" i="4"/>
  <c r="B3485" i="4"/>
  <c r="B3486" i="4"/>
  <c r="B3487" i="4"/>
  <c r="B3488" i="4"/>
  <c r="B3489" i="4"/>
  <c r="B3490" i="4"/>
  <c r="B3491" i="4"/>
  <c r="B3492" i="4"/>
  <c r="B3493" i="4"/>
  <c r="B3494" i="4"/>
  <c r="B3495" i="4"/>
  <c r="B3496" i="4"/>
  <c r="B3497" i="4"/>
  <c r="B3498" i="4"/>
  <c r="B3499" i="4"/>
  <c r="B3500" i="4"/>
  <c r="B3501" i="4"/>
  <c r="B3502" i="4"/>
  <c r="B3503" i="4"/>
  <c r="B3504" i="4"/>
  <c r="B3505" i="4"/>
  <c r="B3506" i="4"/>
  <c r="B3507" i="4"/>
  <c r="B3508" i="4"/>
  <c r="B3509" i="4"/>
  <c r="B3510" i="4"/>
  <c r="B3511" i="4"/>
  <c r="B3512" i="4"/>
  <c r="B3513" i="4"/>
  <c r="B3514" i="4"/>
  <c r="B3515" i="4"/>
  <c r="B3516" i="4"/>
  <c r="B3517" i="4"/>
  <c r="B3518" i="4"/>
  <c r="B3519" i="4"/>
  <c r="B3520" i="4"/>
  <c r="B3521" i="4"/>
  <c r="B3522" i="4"/>
  <c r="B3523" i="4"/>
  <c r="B3524" i="4"/>
  <c r="B3525" i="4"/>
  <c r="B3526" i="4"/>
  <c r="B3527" i="4"/>
  <c r="B3528" i="4"/>
  <c r="B3529" i="4"/>
  <c r="B3530" i="4"/>
  <c r="B3531" i="4"/>
  <c r="B3532" i="4"/>
  <c r="B3533" i="4"/>
  <c r="B3534" i="4"/>
  <c r="B3535" i="4"/>
  <c r="B3536" i="4"/>
  <c r="B3537" i="4"/>
  <c r="B3538" i="4"/>
  <c r="B3539" i="4"/>
  <c r="B3540" i="4"/>
  <c r="B3541" i="4"/>
  <c r="B3542" i="4"/>
  <c r="B3543" i="4"/>
  <c r="B3544" i="4"/>
  <c r="B3545" i="4"/>
  <c r="B3546" i="4"/>
  <c r="B3547" i="4"/>
  <c r="B3548" i="4"/>
  <c r="B3549" i="4"/>
  <c r="B3550" i="4"/>
  <c r="B3551" i="4"/>
  <c r="B3552" i="4"/>
  <c r="B3553" i="4"/>
  <c r="B3554" i="4"/>
  <c r="B3555" i="4"/>
  <c r="B3556" i="4"/>
  <c r="B3557" i="4"/>
  <c r="B3558" i="4"/>
  <c r="B3559" i="4"/>
  <c r="B3560" i="4"/>
  <c r="B3561" i="4"/>
  <c r="B3562" i="4"/>
  <c r="B3563" i="4"/>
  <c r="B3564" i="4"/>
  <c r="B3565" i="4"/>
  <c r="B3566" i="4"/>
  <c r="B3567" i="4"/>
  <c r="B3568" i="4"/>
  <c r="B3569" i="4"/>
  <c r="B3570" i="4"/>
  <c r="B3571" i="4"/>
  <c r="B3572" i="4"/>
  <c r="B3573" i="4"/>
  <c r="B3574" i="4"/>
  <c r="B3575" i="4"/>
  <c r="B3576" i="4"/>
  <c r="B3577" i="4"/>
  <c r="B3578" i="4"/>
  <c r="B3579" i="4"/>
  <c r="B3580" i="4"/>
  <c r="B3581" i="4"/>
  <c r="B3582" i="4"/>
  <c r="B3583" i="4"/>
  <c r="B3584" i="4"/>
  <c r="B3585" i="4"/>
  <c r="B3586" i="4"/>
  <c r="B3587" i="4"/>
  <c r="B3588" i="4"/>
  <c r="B3589" i="4"/>
  <c r="B3590" i="4"/>
  <c r="B3591" i="4"/>
  <c r="B3592" i="4"/>
  <c r="B3593" i="4"/>
  <c r="B3594" i="4"/>
  <c r="B3595" i="4"/>
  <c r="B3596" i="4"/>
  <c r="B3597" i="4"/>
  <c r="B3598" i="4"/>
  <c r="B3599" i="4"/>
  <c r="B3600" i="4"/>
  <c r="B3601" i="4"/>
  <c r="B3602" i="4"/>
  <c r="B3603" i="4"/>
  <c r="B3604" i="4"/>
  <c r="B3605" i="4"/>
  <c r="B3606" i="4"/>
  <c r="B3607" i="4"/>
  <c r="B3608" i="4"/>
  <c r="B3609" i="4"/>
  <c r="B3610" i="4"/>
  <c r="B3611" i="4"/>
  <c r="B3612" i="4"/>
  <c r="B3613" i="4"/>
  <c r="B3614" i="4"/>
  <c r="B3615" i="4"/>
  <c r="B3616" i="4"/>
  <c r="B3617" i="4"/>
  <c r="B3618" i="4"/>
  <c r="B3619" i="4"/>
  <c r="B3620" i="4"/>
  <c r="B3621" i="4"/>
  <c r="B3622" i="4"/>
  <c r="B3623" i="4"/>
  <c r="B3624" i="4"/>
  <c r="B3625" i="4"/>
  <c r="B3626" i="4"/>
  <c r="B3627" i="4"/>
  <c r="B3628" i="4"/>
  <c r="B3629" i="4"/>
  <c r="B3630" i="4"/>
  <c r="B3631" i="4"/>
  <c r="B3632" i="4"/>
  <c r="B3633" i="4"/>
  <c r="B3634" i="4"/>
  <c r="B3635" i="4"/>
  <c r="B3636" i="4"/>
  <c r="B3637" i="4"/>
  <c r="B3638" i="4"/>
  <c r="B3639" i="4"/>
  <c r="B3640" i="4"/>
  <c r="B3641" i="4"/>
  <c r="B3642" i="4"/>
  <c r="B3643" i="4"/>
  <c r="B3644" i="4"/>
  <c r="B3645" i="4"/>
  <c r="B3646" i="4"/>
  <c r="B3647" i="4"/>
  <c r="B3648" i="4"/>
  <c r="B3649" i="4"/>
  <c r="B3650" i="4"/>
  <c r="B3651" i="4"/>
  <c r="B3652" i="4"/>
  <c r="B3653" i="4"/>
  <c r="B3654" i="4"/>
  <c r="B3655" i="4"/>
  <c r="B3656" i="4"/>
  <c r="B3657" i="4"/>
  <c r="B3658" i="4"/>
  <c r="B3659" i="4"/>
  <c r="B3660" i="4"/>
  <c r="B3661" i="4"/>
  <c r="B3662" i="4"/>
  <c r="B3663" i="4"/>
  <c r="B3664" i="4"/>
  <c r="B3665" i="4"/>
  <c r="B3666" i="4"/>
  <c r="B3667" i="4"/>
  <c r="B3668" i="4"/>
  <c r="B3669" i="4"/>
  <c r="B3670" i="4"/>
  <c r="B3671" i="4"/>
  <c r="B3672" i="4"/>
  <c r="B3673" i="4"/>
  <c r="B3674" i="4"/>
  <c r="B3675" i="4"/>
  <c r="B3676" i="4"/>
  <c r="B3677" i="4"/>
  <c r="B3678" i="4"/>
  <c r="B3679" i="4"/>
  <c r="B3680" i="4"/>
  <c r="B3681" i="4"/>
  <c r="B3682" i="4"/>
  <c r="B3683" i="4"/>
  <c r="B3684" i="4"/>
  <c r="B3685" i="4"/>
  <c r="B3686" i="4"/>
  <c r="B3687" i="4"/>
  <c r="B3688" i="4"/>
  <c r="B3689" i="4"/>
  <c r="B3690" i="4"/>
  <c r="B3691" i="4"/>
  <c r="B3692" i="4"/>
  <c r="B3693" i="4"/>
  <c r="B3694" i="4"/>
  <c r="B3695" i="4"/>
  <c r="B3696" i="4"/>
  <c r="B3697" i="4"/>
  <c r="B3698" i="4"/>
  <c r="B3699" i="4"/>
  <c r="B3700" i="4"/>
  <c r="B3701" i="4"/>
  <c r="B3702" i="4"/>
  <c r="B3703" i="4"/>
  <c r="B3704" i="4"/>
  <c r="B3705" i="4"/>
  <c r="B3706" i="4"/>
  <c r="B3707" i="4"/>
  <c r="B3708" i="4"/>
  <c r="B3709" i="4"/>
  <c r="B3710" i="4"/>
  <c r="B3711" i="4"/>
  <c r="B3712" i="4"/>
  <c r="B3713" i="4"/>
  <c r="B3714" i="4"/>
  <c r="B3715" i="4"/>
  <c r="B3716" i="4"/>
  <c r="B3717" i="4"/>
  <c r="B3718" i="4"/>
  <c r="B3719" i="4"/>
  <c r="B3720" i="4"/>
  <c r="B3721" i="4"/>
  <c r="B3722" i="4"/>
  <c r="B3723" i="4"/>
  <c r="B3724" i="4"/>
  <c r="B3725" i="4"/>
  <c r="B3726" i="4"/>
  <c r="B3727" i="4"/>
  <c r="B3728" i="4"/>
  <c r="B3729" i="4"/>
  <c r="B3730" i="4"/>
  <c r="B3731" i="4"/>
  <c r="B3732" i="4"/>
  <c r="B3733" i="4"/>
  <c r="B3734" i="4"/>
  <c r="B3735" i="4"/>
  <c r="B3736" i="4"/>
  <c r="B3737" i="4"/>
  <c r="B3738" i="4"/>
  <c r="B3739" i="4"/>
  <c r="B3740" i="4"/>
  <c r="B3741" i="4"/>
  <c r="B3742" i="4"/>
  <c r="B3743" i="4"/>
  <c r="B3744" i="4"/>
  <c r="B3745" i="4"/>
  <c r="B3746" i="4"/>
  <c r="B3747" i="4"/>
  <c r="B3748" i="4"/>
  <c r="B3749" i="4"/>
  <c r="B3750" i="4"/>
  <c r="B3751" i="4"/>
  <c r="B3752" i="4"/>
  <c r="B3753" i="4"/>
  <c r="B3754" i="4"/>
  <c r="B3755" i="4"/>
  <c r="B3756" i="4"/>
  <c r="B3757" i="4"/>
  <c r="B3758" i="4"/>
  <c r="B3759" i="4"/>
  <c r="B3760" i="4"/>
  <c r="B3761" i="4"/>
  <c r="B3762" i="4"/>
  <c r="B3763" i="4"/>
  <c r="B3764" i="4"/>
  <c r="B3765" i="4"/>
  <c r="B3766" i="4"/>
  <c r="B3767" i="4"/>
  <c r="B3768" i="4"/>
  <c r="B3769" i="4"/>
  <c r="B3770" i="4"/>
  <c r="B3771" i="4"/>
  <c r="B3772" i="4"/>
  <c r="B3773" i="4"/>
  <c r="B3774" i="4"/>
  <c r="B3775" i="4"/>
  <c r="B3776" i="4"/>
  <c r="B3777" i="4"/>
  <c r="B3778" i="4"/>
  <c r="B3779" i="4"/>
  <c r="B3780" i="4"/>
  <c r="B3781" i="4"/>
  <c r="B3782" i="4"/>
  <c r="B3783" i="4"/>
  <c r="B3784" i="4"/>
  <c r="B3785" i="4"/>
  <c r="B3786" i="4"/>
  <c r="B3787" i="4"/>
  <c r="B3788" i="4"/>
  <c r="B3789" i="4"/>
  <c r="B3790" i="4"/>
  <c r="B3791" i="4"/>
  <c r="B3792" i="4"/>
  <c r="B3793" i="4"/>
  <c r="B3794" i="4"/>
  <c r="B3795" i="4"/>
  <c r="B3796" i="4"/>
  <c r="B3797" i="4"/>
  <c r="B3798" i="4"/>
  <c r="B3799" i="4"/>
  <c r="B3800" i="4"/>
  <c r="B3801" i="4"/>
  <c r="B3802" i="4"/>
  <c r="B3803" i="4"/>
  <c r="B3804" i="4"/>
  <c r="B3805" i="4"/>
  <c r="B3806" i="4"/>
  <c r="B3807" i="4"/>
  <c r="B2" i="4"/>
  <c r="C3" i="4"/>
  <c r="H3" i="4" s="1"/>
  <c r="C4" i="4"/>
  <c r="H4" i="4" s="1"/>
  <c r="C5" i="4"/>
  <c r="H5" i="4" s="1"/>
  <c r="C6" i="4"/>
  <c r="H6" i="4" s="1"/>
  <c r="C7" i="4"/>
  <c r="H7" i="4" s="1"/>
  <c r="C8" i="4"/>
  <c r="H8" i="4" s="1"/>
  <c r="C9" i="4"/>
  <c r="C10" i="4"/>
  <c r="H10" i="4" s="1"/>
  <c r="C11" i="4"/>
  <c r="H11" i="4" s="1"/>
  <c r="C12" i="4"/>
  <c r="H12" i="4" s="1"/>
  <c r="C13" i="4"/>
  <c r="H13" i="4" s="1"/>
  <c r="C14" i="4"/>
  <c r="C15" i="4"/>
  <c r="H15" i="4" s="1"/>
  <c r="C16" i="4"/>
  <c r="H16" i="4" s="1"/>
  <c r="C17" i="4"/>
  <c r="H17" i="4" s="1"/>
  <c r="C18" i="4"/>
  <c r="C19" i="4"/>
  <c r="H19" i="4" s="1"/>
  <c r="C20" i="4"/>
  <c r="H20" i="4" s="1"/>
  <c r="C21" i="4"/>
  <c r="H21" i="4" s="1"/>
  <c r="C22" i="4"/>
  <c r="H22" i="4" s="1"/>
  <c r="C23" i="4"/>
  <c r="H23" i="4" s="1"/>
  <c r="C24" i="4"/>
  <c r="H24" i="4" s="1"/>
  <c r="C25" i="4"/>
  <c r="C26" i="4"/>
  <c r="H26" i="4" s="1"/>
  <c r="C27" i="4"/>
  <c r="H27" i="4" s="1"/>
  <c r="C28" i="4"/>
  <c r="H28" i="4" s="1"/>
  <c r="C29" i="4"/>
  <c r="H29" i="4" s="1"/>
  <c r="C30" i="4"/>
  <c r="C31" i="4"/>
  <c r="H31" i="4" s="1"/>
  <c r="C32" i="4"/>
  <c r="H32" i="4" s="1"/>
  <c r="C33" i="4"/>
  <c r="H33" i="4" s="1"/>
  <c r="C34" i="4"/>
  <c r="C35" i="4"/>
  <c r="H35" i="4" s="1"/>
  <c r="C36" i="4"/>
  <c r="H36" i="4" s="1"/>
  <c r="C37" i="4"/>
  <c r="H37" i="4" s="1"/>
  <c r="C38" i="4"/>
  <c r="H38" i="4" s="1"/>
  <c r="C39" i="4"/>
  <c r="H39" i="4" s="1"/>
  <c r="C40" i="4"/>
  <c r="H40" i="4" s="1"/>
  <c r="C41" i="4"/>
  <c r="C42" i="4"/>
  <c r="H42" i="4" s="1"/>
  <c r="C43" i="4"/>
  <c r="H43" i="4" s="1"/>
  <c r="C44" i="4"/>
  <c r="H44" i="4" s="1"/>
  <c r="C45" i="4"/>
  <c r="H45" i="4" s="1"/>
  <c r="C46" i="4"/>
  <c r="C47" i="4"/>
  <c r="H47" i="4" s="1"/>
  <c r="C48" i="4"/>
  <c r="H48" i="4" s="1"/>
  <c r="C49" i="4"/>
  <c r="H49" i="4" s="1"/>
  <c r="C50" i="4"/>
  <c r="C51" i="4"/>
  <c r="H51" i="4" s="1"/>
  <c r="C52" i="4"/>
  <c r="H52" i="4" s="1"/>
  <c r="C53" i="4"/>
  <c r="H53" i="4" s="1"/>
  <c r="C54" i="4"/>
  <c r="H54" i="4" s="1"/>
  <c r="C55" i="4"/>
  <c r="H55" i="4" s="1"/>
  <c r="C56" i="4"/>
  <c r="H56" i="4" s="1"/>
  <c r="C57" i="4"/>
  <c r="C58" i="4"/>
  <c r="H58" i="4" s="1"/>
  <c r="C59" i="4"/>
  <c r="H59" i="4" s="1"/>
  <c r="C60" i="4"/>
  <c r="H60" i="4" s="1"/>
  <c r="C61" i="4"/>
  <c r="H61" i="4" s="1"/>
  <c r="C62" i="4"/>
  <c r="C63" i="4"/>
  <c r="H63" i="4" s="1"/>
  <c r="C64" i="4"/>
  <c r="H64" i="4" s="1"/>
  <c r="C65" i="4"/>
  <c r="H65" i="4" s="1"/>
  <c r="C66" i="4"/>
  <c r="C67" i="4"/>
  <c r="H67" i="4" s="1"/>
  <c r="C68" i="4"/>
  <c r="H68" i="4" s="1"/>
  <c r="C69" i="4"/>
  <c r="H69" i="4" s="1"/>
  <c r="C70" i="4"/>
  <c r="H70" i="4" s="1"/>
  <c r="C71" i="4"/>
  <c r="H71" i="4" s="1"/>
  <c r="C72" i="4"/>
  <c r="H72" i="4" s="1"/>
  <c r="C73" i="4"/>
  <c r="C74" i="4"/>
  <c r="H74" i="4" s="1"/>
  <c r="C75" i="4"/>
  <c r="H75" i="4" s="1"/>
  <c r="C76" i="4"/>
  <c r="H76" i="4" s="1"/>
  <c r="C77" i="4"/>
  <c r="H77" i="4" s="1"/>
  <c r="C78" i="4"/>
  <c r="C79" i="4"/>
  <c r="C80" i="4"/>
  <c r="H80" i="4" s="1"/>
  <c r="C81" i="4"/>
  <c r="H81" i="4" s="1"/>
  <c r="C82" i="4"/>
  <c r="C83" i="4"/>
  <c r="H83" i="4" s="1"/>
  <c r="C84" i="4"/>
  <c r="H84" i="4" s="1"/>
  <c r="C85" i="4"/>
  <c r="H85" i="4" s="1"/>
  <c r="C86" i="4"/>
  <c r="H86" i="4" s="1"/>
  <c r="C87" i="4"/>
  <c r="H87" i="4" s="1"/>
  <c r="C88" i="4"/>
  <c r="H88" i="4" s="1"/>
  <c r="C89" i="4"/>
  <c r="C90" i="4"/>
  <c r="H90" i="4" s="1"/>
  <c r="C91" i="4"/>
  <c r="H91" i="4" s="1"/>
  <c r="C92" i="4"/>
  <c r="H92" i="4" s="1"/>
  <c r="C93" i="4"/>
  <c r="H93" i="4" s="1"/>
  <c r="C94" i="4"/>
  <c r="C95" i="4"/>
  <c r="H95" i="4" s="1"/>
  <c r="C96" i="4"/>
  <c r="H96" i="4" s="1"/>
  <c r="C97" i="4"/>
  <c r="H97" i="4" s="1"/>
  <c r="C98" i="4"/>
  <c r="C99" i="4"/>
  <c r="H99" i="4" s="1"/>
  <c r="C100" i="4"/>
  <c r="H100" i="4" s="1"/>
  <c r="C101" i="4"/>
  <c r="H101" i="4" s="1"/>
  <c r="C102" i="4"/>
  <c r="H102" i="4" s="1"/>
  <c r="C103" i="4"/>
  <c r="H103" i="4" s="1"/>
  <c r="C104" i="4"/>
  <c r="H104" i="4" s="1"/>
  <c r="C105" i="4"/>
  <c r="C106" i="4"/>
  <c r="H106" i="4" s="1"/>
  <c r="C107" i="4"/>
  <c r="H107" i="4" s="1"/>
  <c r="C108" i="4"/>
  <c r="H108" i="4" s="1"/>
  <c r="C109" i="4"/>
  <c r="H109" i="4" s="1"/>
  <c r="C110" i="4"/>
  <c r="C111" i="4"/>
  <c r="H111" i="4" s="1"/>
  <c r="C112" i="4"/>
  <c r="H112" i="4" s="1"/>
  <c r="C113" i="4"/>
  <c r="H113" i="4" s="1"/>
  <c r="C114" i="4"/>
  <c r="C115" i="4"/>
  <c r="H115" i="4" s="1"/>
  <c r="C116" i="4"/>
  <c r="H116" i="4" s="1"/>
  <c r="C117" i="4"/>
  <c r="H117" i="4" s="1"/>
  <c r="C118" i="4"/>
  <c r="H118" i="4" s="1"/>
  <c r="C119" i="4"/>
  <c r="H119" i="4" s="1"/>
  <c r="C120" i="4"/>
  <c r="H120" i="4" s="1"/>
  <c r="C121" i="4"/>
  <c r="C122" i="4"/>
  <c r="H122" i="4" s="1"/>
  <c r="C123" i="4"/>
  <c r="H123" i="4" s="1"/>
  <c r="C124" i="4"/>
  <c r="H124" i="4" s="1"/>
  <c r="C125" i="4"/>
  <c r="H125" i="4" s="1"/>
  <c r="C126" i="4"/>
  <c r="C127" i="4"/>
  <c r="H127" i="4" s="1"/>
  <c r="C128" i="4"/>
  <c r="H128" i="4" s="1"/>
  <c r="C129" i="4"/>
  <c r="H129" i="4" s="1"/>
  <c r="C130" i="4"/>
  <c r="C131" i="4"/>
  <c r="H131" i="4" s="1"/>
  <c r="C132" i="4"/>
  <c r="H132" i="4" s="1"/>
  <c r="C133" i="4"/>
  <c r="H133" i="4" s="1"/>
  <c r="C134" i="4"/>
  <c r="H134" i="4" s="1"/>
  <c r="C135" i="4"/>
  <c r="H135" i="4" s="1"/>
  <c r="C136" i="4"/>
  <c r="H136" i="4" s="1"/>
  <c r="C137" i="4"/>
  <c r="C138" i="4"/>
  <c r="H138" i="4" s="1"/>
  <c r="C139" i="4"/>
  <c r="H139" i="4" s="1"/>
  <c r="C140" i="4"/>
  <c r="H140" i="4" s="1"/>
  <c r="C141" i="4"/>
  <c r="H141" i="4" s="1"/>
  <c r="C142" i="4"/>
  <c r="C143" i="4"/>
  <c r="H143" i="4" s="1"/>
  <c r="C144" i="4"/>
  <c r="H144" i="4" s="1"/>
  <c r="C145" i="4"/>
  <c r="H145" i="4" s="1"/>
  <c r="C146" i="4"/>
  <c r="C147" i="4"/>
  <c r="H147" i="4" s="1"/>
  <c r="C148" i="4"/>
  <c r="H148" i="4" s="1"/>
  <c r="C149" i="4"/>
  <c r="H149" i="4" s="1"/>
  <c r="C150" i="4"/>
  <c r="H150" i="4" s="1"/>
  <c r="C151" i="4"/>
  <c r="H151" i="4" s="1"/>
  <c r="C152" i="4"/>
  <c r="H152" i="4" s="1"/>
  <c r="C153" i="4"/>
  <c r="C154" i="4"/>
  <c r="H154" i="4" s="1"/>
  <c r="C155" i="4"/>
  <c r="H155" i="4" s="1"/>
  <c r="C156" i="4"/>
  <c r="H156" i="4" s="1"/>
  <c r="C157" i="4"/>
  <c r="H157" i="4" s="1"/>
  <c r="C158" i="4"/>
  <c r="C159" i="4"/>
  <c r="H159" i="4" s="1"/>
  <c r="C160" i="4"/>
  <c r="H160" i="4" s="1"/>
  <c r="C161" i="4"/>
  <c r="H161" i="4" s="1"/>
  <c r="C162" i="4"/>
  <c r="C163" i="4"/>
  <c r="H163" i="4" s="1"/>
  <c r="C164" i="4"/>
  <c r="H164" i="4" s="1"/>
  <c r="C165" i="4"/>
  <c r="H165" i="4" s="1"/>
  <c r="C166" i="4"/>
  <c r="H166" i="4" s="1"/>
  <c r="C167" i="4"/>
  <c r="H167" i="4" s="1"/>
  <c r="C168" i="4"/>
  <c r="H168" i="4" s="1"/>
  <c r="C169" i="4"/>
  <c r="C170" i="4"/>
  <c r="H170" i="4" s="1"/>
  <c r="C171" i="4"/>
  <c r="H171" i="4" s="1"/>
  <c r="C172" i="4"/>
  <c r="H172" i="4" s="1"/>
  <c r="C173" i="4"/>
  <c r="H173" i="4" s="1"/>
  <c r="C174" i="4"/>
  <c r="C175" i="4"/>
  <c r="H175" i="4" s="1"/>
  <c r="C176" i="4"/>
  <c r="H176" i="4" s="1"/>
  <c r="C177" i="4"/>
  <c r="H177" i="4" s="1"/>
  <c r="C178" i="4"/>
  <c r="C179" i="4"/>
  <c r="H179" i="4" s="1"/>
  <c r="C180" i="4"/>
  <c r="H180" i="4" s="1"/>
  <c r="C181" i="4"/>
  <c r="H181" i="4" s="1"/>
  <c r="C182" i="4"/>
  <c r="H182" i="4" s="1"/>
  <c r="C183" i="4"/>
  <c r="H183" i="4" s="1"/>
  <c r="C184" i="4"/>
  <c r="H184" i="4" s="1"/>
  <c r="C185" i="4"/>
  <c r="C186" i="4"/>
  <c r="H186" i="4" s="1"/>
  <c r="C187" i="4"/>
  <c r="H187" i="4" s="1"/>
  <c r="C188" i="4"/>
  <c r="H188" i="4" s="1"/>
  <c r="C189" i="4"/>
  <c r="H189" i="4" s="1"/>
  <c r="C190" i="4"/>
  <c r="C191" i="4"/>
  <c r="H191" i="4" s="1"/>
  <c r="C192" i="4"/>
  <c r="H192" i="4" s="1"/>
  <c r="C193" i="4"/>
  <c r="H193" i="4" s="1"/>
  <c r="C194" i="4"/>
  <c r="C195" i="4"/>
  <c r="H195" i="4" s="1"/>
  <c r="C196" i="4"/>
  <c r="H196" i="4" s="1"/>
  <c r="C197" i="4"/>
  <c r="H197" i="4" s="1"/>
  <c r="C198" i="4"/>
  <c r="H198" i="4" s="1"/>
  <c r="C199" i="4"/>
  <c r="H199" i="4" s="1"/>
  <c r="C200" i="4"/>
  <c r="H200" i="4" s="1"/>
  <c r="C201" i="4"/>
  <c r="C202" i="4"/>
  <c r="H202" i="4" s="1"/>
  <c r="C203" i="4"/>
  <c r="H203" i="4" s="1"/>
  <c r="C204" i="4"/>
  <c r="H204" i="4" s="1"/>
  <c r="C205" i="4"/>
  <c r="H205" i="4" s="1"/>
  <c r="C206" i="4"/>
  <c r="C207" i="4"/>
  <c r="H207" i="4" s="1"/>
  <c r="C208" i="4"/>
  <c r="H208" i="4" s="1"/>
  <c r="C209" i="4"/>
  <c r="H209" i="4" s="1"/>
  <c r="C210" i="4"/>
  <c r="C211" i="4"/>
  <c r="H211" i="4" s="1"/>
  <c r="C212" i="4"/>
  <c r="H212" i="4" s="1"/>
  <c r="C213" i="4"/>
  <c r="H213" i="4" s="1"/>
  <c r="C214" i="4"/>
  <c r="H214" i="4" s="1"/>
  <c r="C215" i="4"/>
  <c r="H215" i="4" s="1"/>
  <c r="C216" i="4"/>
  <c r="H216" i="4" s="1"/>
  <c r="C217" i="4"/>
  <c r="C218" i="4"/>
  <c r="H218" i="4" s="1"/>
  <c r="C219" i="4"/>
  <c r="H219" i="4" s="1"/>
  <c r="C220" i="4"/>
  <c r="H220" i="4" s="1"/>
  <c r="C221" i="4"/>
  <c r="H221" i="4" s="1"/>
  <c r="C222" i="4"/>
  <c r="C223" i="4"/>
  <c r="H223" i="4" s="1"/>
  <c r="C224" i="4"/>
  <c r="H224" i="4" s="1"/>
  <c r="C225" i="4"/>
  <c r="H225" i="4" s="1"/>
  <c r="C226" i="4"/>
  <c r="C227" i="4"/>
  <c r="H227" i="4" s="1"/>
  <c r="C228" i="4"/>
  <c r="H228" i="4" s="1"/>
  <c r="C229" i="4"/>
  <c r="H229" i="4" s="1"/>
  <c r="C230" i="4"/>
  <c r="H230" i="4" s="1"/>
  <c r="C231" i="4"/>
  <c r="H231" i="4" s="1"/>
  <c r="C232" i="4"/>
  <c r="H232" i="4" s="1"/>
  <c r="C233" i="4"/>
  <c r="C234" i="4"/>
  <c r="H234" i="4" s="1"/>
  <c r="C235" i="4"/>
  <c r="H235" i="4" s="1"/>
  <c r="C236" i="4"/>
  <c r="H236" i="4" s="1"/>
  <c r="C237" i="4"/>
  <c r="H237" i="4" s="1"/>
  <c r="C238" i="4"/>
  <c r="C239" i="4"/>
  <c r="H239" i="4" s="1"/>
  <c r="C240" i="4"/>
  <c r="H240" i="4" s="1"/>
  <c r="C241" i="4"/>
  <c r="H241" i="4" s="1"/>
  <c r="C242" i="4"/>
  <c r="C243" i="4"/>
  <c r="H243" i="4" s="1"/>
  <c r="C244" i="4"/>
  <c r="H244" i="4" s="1"/>
  <c r="C245" i="4"/>
  <c r="H245" i="4" s="1"/>
  <c r="C246" i="4"/>
  <c r="H246" i="4" s="1"/>
  <c r="C247" i="4"/>
  <c r="H247" i="4" s="1"/>
  <c r="C248" i="4"/>
  <c r="H248" i="4" s="1"/>
  <c r="C249" i="4"/>
  <c r="C250" i="4"/>
  <c r="H250" i="4" s="1"/>
  <c r="C251" i="4"/>
  <c r="H251" i="4" s="1"/>
  <c r="C252" i="4"/>
  <c r="H252" i="4" s="1"/>
  <c r="C253" i="4"/>
  <c r="H253" i="4" s="1"/>
  <c r="C254" i="4"/>
  <c r="C255" i="4"/>
  <c r="H255" i="4" s="1"/>
  <c r="C256" i="4"/>
  <c r="H256" i="4" s="1"/>
  <c r="C257" i="4"/>
  <c r="H257" i="4" s="1"/>
  <c r="C258" i="4"/>
  <c r="C259" i="4"/>
  <c r="H259" i="4" s="1"/>
  <c r="C260" i="4"/>
  <c r="H260" i="4" s="1"/>
  <c r="C261" i="4"/>
  <c r="H261" i="4" s="1"/>
  <c r="C262" i="4"/>
  <c r="H262" i="4" s="1"/>
  <c r="C263" i="4"/>
  <c r="H263" i="4" s="1"/>
  <c r="C264" i="4"/>
  <c r="H264" i="4" s="1"/>
  <c r="C265" i="4"/>
  <c r="C266" i="4"/>
  <c r="H266" i="4" s="1"/>
  <c r="C267" i="4"/>
  <c r="H267" i="4" s="1"/>
  <c r="C268" i="4"/>
  <c r="H268" i="4" s="1"/>
  <c r="C269" i="4"/>
  <c r="H269" i="4" s="1"/>
  <c r="C270" i="4"/>
  <c r="C271" i="4"/>
  <c r="H271" i="4" s="1"/>
  <c r="C272" i="4"/>
  <c r="H272" i="4" s="1"/>
  <c r="C273" i="4"/>
  <c r="H273" i="4" s="1"/>
  <c r="C274" i="4"/>
  <c r="C275" i="4"/>
  <c r="H275" i="4" s="1"/>
  <c r="C276" i="4"/>
  <c r="H276" i="4" s="1"/>
  <c r="C277" i="4"/>
  <c r="H277" i="4" s="1"/>
  <c r="C278" i="4"/>
  <c r="H278" i="4" s="1"/>
  <c r="C279" i="4"/>
  <c r="H279" i="4" s="1"/>
  <c r="C280" i="4"/>
  <c r="H280" i="4" s="1"/>
  <c r="C281" i="4"/>
  <c r="C282" i="4"/>
  <c r="H282" i="4" s="1"/>
  <c r="C283" i="4"/>
  <c r="H283" i="4" s="1"/>
  <c r="C284" i="4"/>
  <c r="H284" i="4" s="1"/>
  <c r="C285" i="4"/>
  <c r="H285" i="4" s="1"/>
  <c r="C286" i="4"/>
  <c r="C287" i="4"/>
  <c r="H287" i="4" s="1"/>
  <c r="C288" i="4"/>
  <c r="H288" i="4" s="1"/>
  <c r="C289" i="4"/>
  <c r="H289" i="4" s="1"/>
  <c r="C290" i="4"/>
  <c r="C291" i="4"/>
  <c r="H291" i="4" s="1"/>
  <c r="C292" i="4"/>
  <c r="H292" i="4" s="1"/>
  <c r="C293" i="4"/>
  <c r="H293" i="4" s="1"/>
  <c r="C294" i="4"/>
  <c r="H294" i="4" s="1"/>
  <c r="C295" i="4"/>
  <c r="H295" i="4" s="1"/>
  <c r="C296" i="4"/>
  <c r="H296" i="4" s="1"/>
  <c r="C297" i="4"/>
  <c r="C298" i="4"/>
  <c r="H298" i="4" s="1"/>
  <c r="C299" i="4"/>
  <c r="H299" i="4" s="1"/>
  <c r="C300" i="4"/>
  <c r="H300" i="4" s="1"/>
  <c r="C301" i="4"/>
  <c r="H301" i="4" s="1"/>
  <c r="C302" i="4"/>
  <c r="C303" i="4"/>
  <c r="H303" i="4" s="1"/>
  <c r="C304" i="4"/>
  <c r="H304" i="4" s="1"/>
  <c r="C305" i="4"/>
  <c r="H305" i="4" s="1"/>
  <c r="C306" i="4"/>
  <c r="C307" i="4"/>
  <c r="H307" i="4" s="1"/>
  <c r="C308" i="4"/>
  <c r="H308" i="4" s="1"/>
  <c r="C309" i="4"/>
  <c r="H309" i="4" s="1"/>
  <c r="C310" i="4"/>
  <c r="H310" i="4" s="1"/>
  <c r="C311" i="4"/>
  <c r="H311" i="4" s="1"/>
  <c r="C312" i="4"/>
  <c r="H312" i="4" s="1"/>
  <c r="C313" i="4"/>
  <c r="C314" i="4"/>
  <c r="H314" i="4" s="1"/>
  <c r="C315" i="4"/>
  <c r="H315" i="4" s="1"/>
  <c r="C316" i="4"/>
  <c r="H316" i="4" s="1"/>
  <c r="C317" i="4"/>
  <c r="H317" i="4" s="1"/>
  <c r="C318" i="4"/>
  <c r="C319" i="4"/>
  <c r="H319" i="4" s="1"/>
  <c r="C320" i="4"/>
  <c r="H320" i="4" s="1"/>
  <c r="C321" i="4"/>
  <c r="H321" i="4" s="1"/>
  <c r="C322" i="4"/>
  <c r="C323" i="4"/>
  <c r="H323" i="4" s="1"/>
  <c r="C324" i="4"/>
  <c r="H324" i="4" s="1"/>
  <c r="C325" i="4"/>
  <c r="H325" i="4" s="1"/>
  <c r="C326" i="4"/>
  <c r="H326" i="4" s="1"/>
  <c r="C327" i="4"/>
  <c r="H327" i="4" s="1"/>
  <c r="C328" i="4"/>
  <c r="H328" i="4" s="1"/>
  <c r="C329" i="4"/>
  <c r="C330" i="4"/>
  <c r="H330" i="4" s="1"/>
  <c r="C331" i="4"/>
  <c r="H331" i="4" s="1"/>
  <c r="C332" i="4"/>
  <c r="H332" i="4" s="1"/>
  <c r="C333" i="4"/>
  <c r="H333" i="4" s="1"/>
  <c r="C334" i="4"/>
  <c r="C335" i="4"/>
  <c r="H335" i="4" s="1"/>
  <c r="C336" i="4"/>
  <c r="H336" i="4" s="1"/>
  <c r="C337" i="4"/>
  <c r="H337" i="4" s="1"/>
  <c r="C338" i="4"/>
  <c r="C339" i="4"/>
  <c r="H339" i="4" s="1"/>
  <c r="C340" i="4"/>
  <c r="H340" i="4" s="1"/>
  <c r="C341" i="4"/>
  <c r="H341" i="4" s="1"/>
  <c r="C342" i="4"/>
  <c r="H342" i="4" s="1"/>
  <c r="C343" i="4"/>
  <c r="H343" i="4" s="1"/>
  <c r="C344" i="4"/>
  <c r="H344" i="4" s="1"/>
  <c r="C345" i="4"/>
  <c r="C346" i="4"/>
  <c r="H346" i="4" s="1"/>
  <c r="C347" i="4"/>
  <c r="H347" i="4" s="1"/>
  <c r="C348" i="4"/>
  <c r="H348" i="4" s="1"/>
  <c r="C349" i="4"/>
  <c r="H349" i="4" s="1"/>
  <c r="C350" i="4"/>
  <c r="C351" i="4"/>
  <c r="H351" i="4" s="1"/>
  <c r="C352" i="4"/>
  <c r="C353" i="4"/>
  <c r="H353" i="4" s="1"/>
  <c r="C354" i="4"/>
  <c r="C355" i="4"/>
  <c r="H355" i="4" s="1"/>
  <c r="C356" i="4"/>
  <c r="H356" i="4" s="1"/>
  <c r="C357" i="4"/>
  <c r="H357" i="4" s="1"/>
  <c r="C358" i="4"/>
  <c r="H358" i="4" s="1"/>
  <c r="C359" i="4"/>
  <c r="H359" i="4" s="1"/>
  <c r="C360" i="4"/>
  <c r="H360" i="4" s="1"/>
  <c r="C361" i="4"/>
  <c r="C362" i="4"/>
  <c r="H362" i="4" s="1"/>
  <c r="C363" i="4"/>
  <c r="H363" i="4" s="1"/>
  <c r="C364" i="4"/>
  <c r="H364" i="4" s="1"/>
  <c r="C365" i="4"/>
  <c r="H365" i="4" s="1"/>
  <c r="C366" i="4"/>
  <c r="C367" i="4"/>
  <c r="H367" i="4" s="1"/>
  <c r="C368" i="4"/>
  <c r="H368" i="4" s="1"/>
  <c r="C369" i="4"/>
  <c r="H369" i="4" s="1"/>
  <c r="C370" i="4"/>
  <c r="C371" i="4"/>
  <c r="H371" i="4" s="1"/>
  <c r="C372" i="4"/>
  <c r="H372" i="4" s="1"/>
  <c r="C373" i="4"/>
  <c r="H373" i="4" s="1"/>
  <c r="C374" i="4"/>
  <c r="H374" i="4" s="1"/>
  <c r="C375" i="4"/>
  <c r="H375" i="4" s="1"/>
  <c r="C376" i="4"/>
  <c r="H376" i="4" s="1"/>
  <c r="C377" i="4"/>
  <c r="C378" i="4"/>
  <c r="H378" i="4" s="1"/>
  <c r="C379" i="4"/>
  <c r="H379" i="4" s="1"/>
  <c r="C380" i="4"/>
  <c r="H380" i="4" s="1"/>
  <c r="C381" i="4"/>
  <c r="H381" i="4" s="1"/>
  <c r="C382" i="4"/>
  <c r="C383" i="4"/>
  <c r="H383" i="4" s="1"/>
  <c r="C384" i="4"/>
  <c r="H384" i="4" s="1"/>
  <c r="C385" i="4"/>
  <c r="H385" i="4" s="1"/>
  <c r="C386" i="4"/>
  <c r="C387" i="4"/>
  <c r="H387" i="4" s="1"/>
  <c r="C388" i="4"/>
  <c r="H388" i="4" s="1"/>
  <c r="C389" i="4"/>
  <c r="H389" i="4" s="1"/>
  <c r="C390" i="4"/>
  <c r="H390" i="4" s="1"/>
  <c r="C391" i="4"/>
  <c r="H391" i="4" s="1"/>
  <c r="C392" i="4"/>
  <c r="H392" i="4" s="1"/>
  <c r="C393" i="4"/>
  <c r="H393" i="4" s="1"/>
  <c r="C394" i="4"/>
  <c r="H394" i="4" s="1"/>
  <c r="C395" i="4"/>
  <c r="H395" i="4" s="1"/>
  <c r="C396" i="4"/>
  <c r="H396" i="4" s="1"/>
  <c r="C397" i="4"/>
  <c r="H397" i="4" s="1"/>
  <c r="C398" i="4"/>
  <c r="C399" i="4"/>
  <c r="H399" i="4" s="1"/>
  <c r="C400" i="4"/>
  <c r="H400" i="4" s="1"/>
  <c r="C401" i="4"/>
  <c r="H401" i="4" s="1"/>
  <c r="C402" i="4"/>
  <c r="C403" i="4"/>
  <c r="H403" i="4" s="1"/>
  <c r="C404" i="4"/>
  <c r="H404" i="4" s="1"/>
  <c r="C405" i="4"/>
  <c r="H405" i="4" s="1"/>
  <c r="C406" i="4"/>
  <c r="H406" i="4" s="1"/>
  <c r="C407" i="4"/>
  <c r="H407" i="4" s="1"/>
  <c r="C408" i="4"/>
  <c r="H408" i="4" s="1"/>
  <c r="C409" i="4"/>
  <c r="H409" i="4" s="1"/>
  <c r="C410" i="4"/>
  <c r="H410" i="4" s="1"/>
  <c r="C411" i="4"/>
  <c r="H411" i="4" s="1"/>
  <c r="C412" i="4"/>
  <c r="H412" i="4" s="1"/>
  <c r="C413" i="4"/>
  <c r="H413" i="4" s="1"/>
  <c r="C414" i="4"/>
  <c r="C415" i="4"/>
  <c r="H415" i="4" s="1"/>
  <c r="C416" i="4"/>
  <c r="H416" i="4" s="1"/>
  <c r="C417" i="4"/>
  <c r="H417" i="4" s="1"/>
  <c r="C418" i="4"/>
  <c r="C419" i="4"/>
  <c r="H419" i="4" s="1"/>
  <c r="C420" i="4"/>
  <c r="H420" i="4" s="1"/>
  <c r="C421" i="4"/>
  <c r="H421" i="4" s="1"/>
  <c r="C422" i="4"/>
  <c r="H422" i="4" s="1"/>
  <c r="C423" i="4"/>
  <c r="H423" i="4" s="1"/>
  <c r="C424" i="4"/>
  <c r="H424" i="4" s="1"/>
  <c r="C425" i="4"/>
  <c r="H425" i="4" s="1"/>
  <c r="C426" i="4"/>
  <c r="H426" i="4" s="1"/>
  <c r="C427" i="4"/>
  <c r="H427" i="4" s="1"/>
  <c r="C428" i="4"/>
  <c r="H428" i="4" s="1"/>
  <c r="C429" i="4"/>
  <c r="H429" i="4" s="1"/>
  <c r="C430" i="4"/>
  <c r="C431" i="4"/>
  <c r="H431" i="4" s="1"/>
  <c r="C432" i="4"/>
  <c r="H432" i="4" s="1"/>
  <c r="C433" i="4"/>
  <c r="H433" i="4" s="1"/>
  <c r="C434" i="4"/>
  <c r="C435" i="4"/>
  <c r="H435" i="4" s="1"/>
  <c r="C436" i="4"/>
  <c r="H436" i="4" s="1"/>
  <c r="C437" i="4"/>
  <c r="H437" i="4" s="1"/>
  <c r="C438" i="4"/>
  <c r="H438" i="4" s="1"/>
  <c r="C439" i="4"/>
  <c r="H439" i="4" s="1"/>
  <c r="C440" i="4"/>
  <c r="H440" i="4" s="1"/>
  <c r="C441" i="4"/>
  <c r="H441" i="4" s="1"/>
  <c r="C442" i="4"/>
  <c r="H442" i="4" s="1"/>
  <c r="C443" i="4"/>
  <c r="H443" i="4" s="1"/>
  <c r="C444" i="4"/>
  <c r="H444" i="4" s="1"/>
  <c r="C445" i="4"/>
  <c r="H445" i="4" s="1"/>
  <c r="C446" i="4"/>
  <c r="C447" i="4"/>
  <c r="H447" i="4" s="1"/>
  <c r="C448" i="4"/>
  <c r="H448" i="4" s="1"/>
  <c r="C449" i="4"/>
  <c r="H449" i="4" s="1"/>
  <c r="C450" i="4"/>
  <c r="C451" i="4"/>
  <c r="H451" i="4" s="1"/>
  <c r="C452" i="4"/>
  <c r="H452" i="4" s="1"/>
  <c r="C453" i="4"/>
  <c r="H453" i="4" s="1"/>
  <c r="C454" i="4"/>
  <c r="H454" i="4" s="1"/>
  <c r="C455" i="4"/>
  <c r="H455" i="4" s="1"/>
  <c r="C456" i="4"/>
  <c r="H456" i="4" s="1"/>
  <c r="C457" i="4"/>
  <c r="H457" i="4" s="1"/>
  <c r="C458" i="4"/>
  <c r="H458" i="4" s="1"/>
  <c r="C459" i="4"/>
  <c r="H459" i="4" s="1"/>
  <c r="C460" i="4"/>
  <c r="H460" i="4" s="1"/>
  <c r="C461" i="4"/>
  <c r="H461" i="4" s="1"/>
  <c r="C462" i="4"/>
  <c r="C463" i="4"/>
  <c r="H463" i="4" s="1"/>
  <c r="C464" i="4"/>
  <c r="H464" i="4" s="1"/>
  <c r="C465" i="4"/>
  <c r="H465" i="4" s="1"/>
  <c r="C466" i="4"/>
  <c r="C467" i="4"/>
  <c r="H467" i="4" s="1"/>
  <c r="C468" i="4"/>
  <c r="H468" i="4" s="1"/>
  <c r="C469" i="4"/>
  <c r="H469" i="4" s="1"/>
  <c r="C470" i="4"/>
  <c r="H470" i="4" s="1"/>
  <c r="C471" i="4"/>
  <c r="H471" i="4" s="1"/>
  <c r="C472" i="4"/>
  <c r="H472" i="4" s="1"/>
  <c r="C473" i="4"/>
  <c r="H473" i="4" s="1"/>
  <c r="C474" i="4"/>
  <c r="H474" i="4" s="1"/>
  <c r="C475" i="4"/>
  <c r="H475" i="4" s="1"/>
  <c r="C476" i="4"/>
  <c r="H476" i="4" s="1"/>
  <c r="C477" i="4"/>
  <c r="H477" i="4" s="1"/>
  <c r="C478" i="4"/>
  <c r="C479" i="4"/>
  <c r="H479" i="4" s="1"/>
  <c r="C480" i="4"/>
  <c r="H480" i="4" s="1"/>
  <c r="C481" i="4"/>
  <c r="H481" i="4" s="1"/>
  <c r="C482" i="4"/>
  <c r="C483" i="4"/>
  <c r="H483" i="4" s="1"/>
  <c r="C484" i="4"/>
  <c r="H484" i="4" s="1"/>
  <c r="C485" i="4"/>
  <c r="H485" i="4" s="1"/>
  <c r="C486" i="4"/>
  <c r="H486" i="4" s="1"/>
  <c r="C487" i="4"/>
  <c r="H487" i="4" s="1"/>
  <c r="C488" i="4"/>
  <c r="H488" i="4" s="1"/>
  <c r="C489" i="4"/>
  <c r="H489" i="4" s="1"/>
  <c r="C490" i="4"/>
  <c r="H490" i="4" s="1"/>
  <c r="C491" i="4"/>
  <c r="H491" i="4" s="1"/>
  <c r="C492" i="4"/>
  <c r="H492" i="4" s="1"/>
  <c r="C493" i="4"/>
  <c r="H493" i="4" s="1"/>
  <c r="C494" i="4"/>
  <c r="C495" i="4"/>
  <c r="H495" i="4" s="1"/>
  <c r="C496" i="4"/>
  <c r="H496" i="4" s="1"/>
  <c r="C497" i="4"/>
  <c r="H497" i="4" s="1"/>
  <c r="C498" i="4"/>
  <c r="C499" i="4"/>
  <c r="H499" i="4" s="1"/>
  <c r="C500" i="4"/>
  <c r="H500" i="4" s="1"/>
  <c r="C501" i="4"/>
  <c r="H501" i="4" s="1"/>
  <c r="C502" i="4"/>
  <c r="H502" i="4" s="1"/>
  <c r="C503" i="4"/>
  <c r="H503" i="4" s="1"/>
  <c r="C504" i="4"/>
  <c r="H504" i="4" s="1"/>
  <c r="C505" i="4"/>
  <c r="H505" i="4" s="1"/>
  <c r="C506" i="4"/>
  <c r="H506" i="4" s="1"/>
  <c r="C507" i="4"/>
  <c r="H507" i="4" s="1"/>
  <c r="C508" i="4"/>
  <c r="H508" i="4" s="1"/>
  <c r="C509" i="4"/>
  <c r="H509" i="4" s="1"/>
  <c r="C510" i="4"/>
  <c r="C511" i="4"/>
  <c r="H511" i="4" s="1"/>
  <c r="C512" i="4"/>
  <c r="H512" i="4" s="1"/>
  <c r="C513" i="4"/>
  <c r="H513" i="4" s="1"/>
  <c r="C514" i="4"/>
  <c r="C515" i="4"/>
  <c r="H515" i="4" s="1"/>
  <c r="C516" i="4"/>
  <c r="H516" i="4" s="1"/>
  <c r="C517" i="4"/>
  <c r="H517" i="4" s="1"/>
  <c r="C518" i="4"/>
  <c r="H518" i="4" s="1"/>
  <c r="C519" i="4"/>
  <c r="H519" i="4" s="1"/>
  <c r="C520" i="4"/>
  <c r="H520" i="4" s="1"/>
  <c r="C521" i="4"/>
  <c r="C522" i="4"/>
  <c r="H522" i="4" s="1"/>
  <c r="C523" i="4"/>
  <c r="H523" i="4" s="1"/>
  <c r="C524" i="4"/>
  <c r="H524" i="4" s="1"/>
  <c r="C525" i="4"/>
  <c r="H525" i="4" s="1"/>
  <c r="C526" i="4"/>
  <c r="C527" i="4"/>
  <c r="H527" i="4" s="1"/>
  <c r="C528" i="4"/>
  <c r="H528" i="4" s="1"/>
  <c r="C529" i="4"/>
  <c r="H529" i="4" s="1"/>
  <c r="C530" i="4"/>
  <c r="C531" i="4"/>
  <c r="H531" i="4" s="1"/>
  <c r="C532" i="4"/>
  <c r="H532" i="4" s="1"/>
  <c r="C533" i="4"/>
  <c r="H533" i="4" s="1"/>
  <c r="C534" i="4"/>
  <c r="H534" i="4" s="1"/>
  <c r="C535" i="4"/>
  <c r="H535" i="4" s="1"/>
  <c r="C536" i="4"/>
  <c r="H536" i="4" s="1"/>
  <c r="C537" i="4"/>
  <c r="C538" i="4"/>
  <c r="H538" i="4" s="1"/>
  <c r="C539" i="4"/>
  <c r="H539" i="4" s="1"/>
  <c r="C540" i="4"/>
  <c r="H540" i="4" s="1"/>
  <c r="C541" i="4"/>
  <c r="H541" i="4" s="1"/>
  <c r="C542" i="4"/>
  <c r="C543" i="4"/>
  <c r="H543" i="4" s="1"/>
  <c r="C544" i="4"/>
  <c r="H544" i="4" s="1"/>
  <c r="C545" i="4"/>
  <c r="H545" i="4" s="1"/>
  <c r="C546" i="4"/>
  <c r="C547" i="4"/>
  <c r="H547" i="4" s="1"/>
  <c r="C548" i="4"/>
  <c r="H548" i="4" s="1"/>
  <c r="C549" i="4"/>
  <c r="H549" i="4" s="1"/>
  <c r="C550" i="4"/>
  <c r="H550" i="4" s="1"/>
  <c r="C551" i="4"/>
  <c r="H551" i="4" s="1"/>
  <c r="C552" i="4"/>
  <c r="H552" i="4" s="1"/>
  <c r="C553" i="4"/>
  <c r="C554" i="4"/>
  <c r="H554" i="4" s="1"/>
  <c r="C555" i="4"/>
  <c r="H555" i="4" s="1"/>
  <c r="C556" i="4"/>
  <c r="H556" i="4" s="1"/>
  <c r="C557" i="4"/>
  <c r="H557" i="4" s="1"/>
  <c r="C558" i="4"/>
  <c r="C559" i="4"/>
  <c r="H559" i="4" s="1"/>
  <c r="C560" i="4"/>
  <c r="H560" i="4" s="1"/>
  <c r="C561" i="4"/>
  <c r="H561" i="4" s="1"/>
  <c r="C562" i="4"/>
  <c r="C563" i="4"/>
  <c r="H563" i="4" s="1"/>
  <c r="C564" i="4"/>
  <c r="H564" i="4" s="1"/>
  <c r="C565" i="4"/>
  <c r="H565" i="4" s="1"/>
  <c r="C566" i="4"/>
  <c r="H566" i="4" s="1"/>
  <c r="C567" i="4"/>
  <c r="H567" i="4" s="1"/>
  <c r="C568" i="4"/>
  <c r="H568" i="4" s="1"/>
  <c r="C569" i="4"/>
  <c r="C570" i="4"/>
  <c r="H570" i="4" s="1"/>
  <c r="C571" i="4"/>
  <c r="H571" i="4" s="1"/>
  <c r="C572" i="4"/>
  <c r="H572" i="4" s="1"/>
  <c r="C573" i="4"/>
  <c r="H573" i="4" s="1"/>
  <c r="C574" i="4"/>
  <c r="C575" i="4"/>
  <c r="H575" i="4" s="1"/>
  <c r="C576" i="4"/>
  <c r="H576" i="4" s="1"/>
  <c r="C577" i="4"/>
  <c r="H577" i="4" s="1"/>
  <c r="C578" i="4"/>
  <c r="C579" i="4"/>
  <c r="H579" i="4" s="1"/>
  <c r="C580" i="4"/>
  <c r="H580" i="4" s="1"/>
  <c r="C581" i="4"/>
  <c r="H581" i="4" s="1"/>
  <c r="C582" i="4"/>
  <c r="H582" i="4" s="1"/>
  <c r="C583" i="4"/>
  <c r="H583" i="4" s="1"/>
  <c r="C584" i="4"/>
  <c r="H584" i="4" s="1"/>
  <c r="C585" i="4"/>
  <c r="C586" i="4"/>
  <c r="H586" i="4" s="1"/>
  <c r="C587" i="4"/>
  <c r="H587" i="4" s="1"/>
  <c r="C588" i="4"/>
  <c r="H588" i="4" s="1"/>
  <c r="C589" i="4"/>
  <c r="H589" i="4" s="1"/>
  <c r="C590" i="4"/>
  <c r="C591" i="4"/>
  <c r="H591" i="4" s="1"/>
  <c r="C592" i="4"/>
  <c r="H592" i="4" s="1"/>
  <c r="C593" i="4"/>
  <c r="H593" i="4" s="1"/>
  <c r="C594" i="4"/>
  <c r="C595" i="4"/>
  <c r="H595" i="4" s="1"/>
  <c r="C596" i="4"/>
  <c r="H596" i="4" s="1"/>
  <c r="C597" i="4"/>
  <c r="H597" i="4" s="1"/>
  <c r="C598" i="4"/>
  <c r="H598" i="4" s="1"/>
  <c r="C599" i="4"/>
  <c r="H599" i="4" s="1"/>
  <c r="C600" i="4"/>
  <c r="H600" i="4" s="1"/>
  <c r="C601" i="4"/>
  <c r="C602" i="4"/>
  <c r="H602" i="4" s="1"/>
  <c r="C603" i="4"/>
  <c r="H603" i="4" s="1"/>
  <c r="C604" i="4"/>
  <c r="H604" i="4" s="1"/>
  <c r="C605" i="4"/>
  <c r="H605" i="4" s="1"/>
  <c r="C606" i="4"/>
  <c r="C607" i="4"/>
  <c r="H607" i="4" s="1"/>
  <c r="C608" i="4"/>
  <c r="H608" i="4" s="1"/>
  <c r="C609" i="4"/>
  <c r="H609" i="4" s="1"/>
  <c r="C610" i="4"/>
  <c r="C611" i="4"/>
  <c r="H611" i="4" s="1"/>
  <c r="C612" i="4"/>
  <c r="H612" i="4" s="1"/>
  <c r="C613" i="4"/>
  <c r="H613" i="4" s="1"/>
  <c r="C614" i="4"/>
  <c r="H614" i="4" s="1"/>
  <c r="C615" i="4"/>
  <c r="H615" i="4" s="1"/>
  <c r="C616" i="4"/>
  <c r="H616" i="4" s="1"/>
  <c r="C617" i="4"/>
  <c r="C618" i="4"/>
  <c r="H618" i="4" s="1"/>
  <c r="C619" i="4"/>
  <c r="H619" i="4" s="1"/>
  <c r="C620" i="4"/>
  <c r="H620" i="4" s="1"/>
  <c r="C621" i="4"/>
  <c r="H621" i="4" s="1"/>
  <c r="C622" i="4"/>
  <c r="C623" i="4"/>
  <c r="H623" i="4" s="1"/>
  <c r="C624" i="4"/>
  <c r="H624" i="4" s="1"/>
  <c r="C625" i="4"/>
  <c r="H625" i="4" s="1"/>
  <c r="C626" i="4"/>
  <c r="C627" i="4"/>
  <c r="H627" i="4" s="1"/>
  <c r="C628" i="4"/>
  <c r="H628" i="4" s="1"/>
  <c r="C629" i="4"/>
  <c r="H629" i="4" s="1"/>
  <c r="C630" i="4"/>
  <c r="H630" i="4" s="1"/>
  <c r="C631" i="4"/>
  <c r="H631" i="4" s="1"/>
  <c r="C632" i="4"/>
  <c r="H632" i="4" s="1"/>
  <c r="C633" i="4"/>
  <c r="C634" i="4"/>
  <c r="H634" i="4" s="1"/>
  <c r="C635" i="4"/>
  <c r="H635" i="4" s="1"/>
  <c r="C636" i="4"/>
  <c r="H636" i="4" s="1"/>
  <c r="C637" i="4"/>
  <c r="H637" i="4" s="1"/>
  <c r="C638" i="4"/>
  <c r="C639" i="4"/>
  <c r="H639" i="4" s="1"/>
  <c r="C640" i="4"/>
  <c r="H640" i="4" s="1"/>
  <c r="C641" i="4"/>
  <c r="H641" i="4" s="1"/>
  <c r="C642" i="4"/>
  <c r="C643" i="4"/>
  <c r="H643" i="4" s="1"/>
  <c r="C644" i="4"/>
  <c r="H644" i="4" s="1"/>
  <c r="C645" i="4"/>
  <c r="H645" i="4" s="1"/>
  <c r="C646" i="4"/>
  <c r="H646" i="4" s="1"/>
  <c r="C647" i="4"/>
  <c r="H647" i="4" s="1"/>
  <c r="C648" i="4"/>
  <c r="H648" i="4" s="1"/>
  <c r="C649" i="4"/>
  <c r="C650" i="4"/>
  <c r="H650" i="4" s="1"/>
  <c r="C651" i="4"/>
  <c r="H651" i="4" s="1"/>
  <c r="C652" i="4"/>
  <c r="H652" i="4" s="1"/>
  <c r="C653" i="4"/>
  <c r="H653" i="4" s="1"/>
  <c r="C654" i="4"/>
  <c r="C655" i="4"/>
  <c r="H655" i="4" s="1"/>
  <c r="C656" i="4"/>
  <c r="H656" i="4" s="1"/>
  <c r="C657" i="4"/>
  <c r="H657" i="4" s="1"/>
  <c r="C658" i="4"/>
  <c r="C659" i="4"/>
  <c r="H659" i="4" s="1"/>
  <c r="C660" i="4"/>
  <c r="H660" i="4" s="1"/>
  <c r="C661" i="4"/>
  <c r="H661" i="4" s="1"/>
  <c r="C662" i="4"/>
  <c r="H662" i="4" s="1"/>
  <c r="C663" i="4"/>
  <c r="H663" i="4" s="1"/>
  <c r="C664" i="4"/>
  <c r="H664" i="4" s="1"/>
  <c r="C665" i="4"/>
  <c r="C666" i="4"/>
  <c r="H666" i="4" s="1"/>
  <c r="C667" i="4"/>
  <c r="H667" i="4" s="1"/>
  <c r="C668" i="4"/>
  <c r="H668" i="4" s="1"/>
  <c r="C669" i="4"/>
  <c r="H669" i="4" s="1"/>
  <c r="C670" i="4"/>
  <c r="C671" i="4"/>
  <c r="H671" i="4" s="1"/>
  <c r="C672" i="4"/>
  <c r="H672" i="4" s="1"/>
  <c r="C673" i="4"/>
  <c r="H673" i="4" s="1"/>
  <c r="C674" i="4"/>
  <c r="C675" i="4"/>
  <c r="H675" i="4" s="1"/>
  <c r="C676" i="4"/>
  <c r="H676" i="4" s="1"/>
  <c r="C677" i="4"/>
  <c r="H677" i="4" s="1"/>
  <c r="C678" i="4"/>
  <c r="H678" i="4" s="1"/>
  <c r="C679" i="4"/>
  <c r="H679" i="4" s="1"/>
  <c r="C680" i="4"/>
  <c r="H680" i="4" s="1"/>
  <c r="C681" i="4"/>
  <c r="C682" i="4"/>
  <c r="H682" i="4" s="1"/>
  <c r="C683" i="4"/>
  <c r="H683" i="4" s="1"/>
  <c r="C684" i="4"/>
  <c r="H684" i="4" s="1"/>
  <c r="C685" i="4"/>
  <c r="H685" i="4" s="1"/>
  <c r="C686" i="4"/>
  <c r="C687" i="4"/>
  <c r="H687" i="4" s="1"/>
  <c r="C688" i="4"/>
  <c r="H688" i="4" s="1"/>
  <c r="C689" i="4"/>
  <c r="H689" i="4" s="1"/>
  <c r="C690" i="4"/>
  <c r="C691" i="4"/>
  <c r="H691" i="4" s="1"/>
  <c r="C692" i="4"/>
  <c r="H692" i="4" s="1"/>
  <c r="C693" i="4"/>
  <c r="H693" i="4" s="1"/>
  <c r="C694" i="4"/>
  <c r="H694" i="4" s="1"/>
  <c r="C695" i="4"/>
  <c r="H695" i="4" s="1"/>
  <c r="C696" i="4"/>
  <c r="H696" i="4" s="1"/>
  <c r="C697" i="4"/>
  <c r="C698" i="4"/>
  <c r="H698" i="4" s="1"/>
  <c r="C699" i="4"/>
  <c r="H699" i="4" s="1"/>
  <c r="C700" i="4"/>
  <c r="H700" i="4" s="1"/>
  <c r="C701" i="4"/>
  <c r="H701" i="4" s="1"/>
  <c r="C702" i="4"/>
  <c r="C703" i="4"/>
  <c r="H703" i="4" s="1"/>
  <c r="C704" i="4"/>
  <c r="H704" i="4" s="1"/>
  <c r="C705" i="4"/>
  <c r="H705" i="4" s="1"/>
  <c r="C706" i="4"/>
  <c r="C707" i="4"/>
  <c r="H707" i="4" s="1"/>
  <c r="C708" i="4"/>
  <c r="H708" i="4" s="1"/>
  <c r="C709" i="4"/>
  <c r="H709" i="4" s="1"/>
  <c r="C710" i="4"/>
  <c r="H710" i="4" s="1"/>
  <c r="C711" i="4"/>
  <c r="H711" i="4" s="1"/>
  <c r="C712" i="4"/>
  <c r="H712" i="4" s="1"/>
  <c r="C713" i="4"/>
  <c r="C714" i="4"/>
  <c r="H714" i="4" s="1"/>
  <c r="C715" i="4"/>
  <c r="H715" i="4" s="1"/>
  <c r="C716" i="4"/>
  <c r="H716" i="4" s="1"/>
  <c r="C717" i="4"/>
  <c r="H717" i="4" s="1"/>
  <c r="C718" i="4"/>
  <c r="C719" i="4"/>
  <c r="H719" i="4" s="1"/>
  <c r="C720" i="4"/>
  <c r="H720" i="4" s="1"/>
  <c r="C721" i="4"/>
  <c r="H721" i="4" s="1"/>
  <c r="C722" i="4"/>
  <c r="C723" i="4"/>
  <c r="H723" i="4" s="1"/>
  <c r="C724" i="4"/>
  <c r="H724" i="4" s="1"/>
  <c r="C725" i="4"/>
  <c r="H725" i="4" s="1"/>
  <c r="C726" i="4"/>
  <c r="H726" i="4" s="1"/>
  <c r="C727" i="4"/>
  <c r="H727" i="4" s="1"/>
  <c r="C728" i="4"/>
  <c r="H728" i="4" s="1"/>
  <c r="C729" i="4"/>
  <c r="C730" i="4"/>
  <c r="H730" i="4" s="1"/>
  <c r="C731" i="4"/>
  <c r="H731" i="4" s="1"/>
  <c r="C732" i="4"/>
  <c r="H732" i="4" s="1"/>
  <c r="C733" i="4"/>
  <c r="H733" i="4" s="1"/>
  <c r="C734" i="4"/>
  <c r="C735" i="4"/>
  <c r="H735" i="4" s="1"/>
  <c r="C736" i="4"/>
  <c r="H736" i="4" s="1"/>
  <c r="C737" i="4"/>
  <c r="H737" i="4" s="1"/>
  <c r="C738" i="4"/>
  <c r="C739" i="4"/>
  <c r="H739" i="4" s="1"/>
  <c r="C740" i="4"/>
  <c r="H740" i="4" s="1"/>
  <c r="C741" i="4"/>
  <c r="H741" i="4" s="1"/>
  <c r="C742" i="4"/>
  <c r="H742" i="4" s="1"/>
  <c r="C743" i="4"/>
  <c r="H743" i="4" s="1"/>
  <c r="C744" i="4"/>
  <c r="H744" i="4" s="1"/>
  <c r="C745" i="4"/>
  <c r="C746" i="4"/>
  <c r="H746" i="4" s="1"/>
  <c r="C747" i="4"/>
  <c r="H747" i="4" s="1"/>
  <c r="C748" i="4"/>
  <c r="H748" i="4" s="1"/>
  <c r="C749" i="4"/>
  <c r="H749" i="4" s="1"/>
  <c r="C750" i="4"/>
  <c r="C751" i="4"/>
  <c r="H751" i="4" s="1"/>
  <c r="C752" i="4"/>
  <c r="H752" i="4" s="1"/>
  <c r="C753" i="4"/>
  <c r="H753" i="4" s="1"/>
  <c r="C754" i="4"/>
  <c r="C755" i="4"/>
  <c r="H755" i="4" s="1"/>
  <c r="C756" i="4"/>
  <c r="H756" i="4" s="1"/>
  <c r="C757" i="4"/>
  <c r="H757" i="4" s="1"/>
  <c r="C758" i="4"/>
  <c r="H758" i="4" s="1"/>
  <c r="C759" i="4"/>
  <c r="H759" i="4" s="1"/>
  <c r="C760" i="4"/>
  <c r="H760" i="4" s="1"/>
  <c r="C761" i="4"/>
  <c r="C762" i="4"/>
  <c r="H762" i="4" s="1"/>
  <c r="C763" i="4"/>
  <c r="H763" i="4" s="1"/>
  <c r="C764" i="4"/>
  <c r="H764" i="4" s="1"/>
  <c r="C765" i="4"/>
  <c r="H765" i="4" s="1"/>
  <c r="C766" i="4"/>
  <c r="C767" i="4"/>
  <c r="H767" i="4" s="1"/>
  <c r="C768" i="4"/>
  <c r="H768" i="4" s="1"/>
  <c r="C769" i="4"/>
  <c r="H769" i="4" s="1"/>
  <c r="C770" i="4"/>
  <c r="C771" i="4"/>
  <c r="H771" i="4" s="1"/>
  <c r="C772" i="4"/>
  <c r="H772" i="4" s="1"/>
  <c r="C773" i="4"/>
  <c r="H773" i="4" s="1"/>
  <c r="C774" i="4"/>
  <c r="H774" i="4" s="1"/>
  <c r="C775" i="4"/>
  <c r="H775" i="4" s="1"/>
  <c r="C776" i="4"/>
  <c r="H776" i="4" s="1"/>
  <c r="C777" i="4"/>
  <c r="H777" i="4" s="1"/>
  <c r="C778" i="4"/>
  <c r="H778" i="4" s="1"/>
  <c r="C779" i="4"/>
  <c r="H779" i="4" s="1"/>
  <c r="C780" i="4"/>
  <c r="H780" i="4" s="1"/>
  <c r="C781" i="4"/>
  <c r="H781" i="4" s="1"/>
  <c r="C782" i="4"/>
  <c r="C783" i="4"/>
  <c r="H783" i="4" s="1"/>
  <c r="C784" i="4"/>
  <c r="H784" i="4" s="1"/>
  <c r="C785" i="4"/>
  <c r="H785" i="4" s="1"/>
  <c r="C786" i="4"/>
  <c r="C787" i="4"/>
  <c r="H787" i="4" s="1"/>
  <c r="C788" i="4"/>
  <c r="H788" i="4" s="1"/>
  <c r="C789" i="4"/>
  <c r="H789" i="4" s="1"/>
  <c r="C790" i="4"/>
  <c r="H790" i="4" s="1"/>
  <c r="C791" i="4"/>
  <c r="H791" i="4" s="1"/>
  <c r="C792" i="4"/>
  <c r="H792" i="4" s="1"/>
  <c r="C793" i="4"/>
  <c r="H793" i="4" s="1"/>
  <c r="C794" i="4"/>
  <c r="H794" i="4" s="1"/>
  <c r="C795" i="4"/>
  <c r="H795" i="4" s="1"/>
  <c r="C796" i="4"/>
  <c r="H796" i="4" s="1"/>
  <c r="C797" i="4"/>
  <c r="H797" i="4" s="1"/>
  <c r="C798" i="4"/>
  <c r="C799" i="4"/>
  <c r="H799" i="4" s="1"/>
  <c r="C800" i="4"/>
  <c r="H800" i="4" s="1"/>
  <c r="C801" i="4"/>
  <c r="H801" i="4" s="1"/>
  <c r="C802" i="4"/>
  <c r="C803" i="4"/>
  <c r="H803" i="4" s="1"/>
  <c r="C804" i="4"/>
  <c r="H804" i="4" s="1"/>
  <c r="C805" i="4"/>
  <c r="H805" i="4" s="1"/>
  <c r="C806" i="4"/>
  <c r="H806" i="4" s="1"/>
  <c r="C807" i="4"/>
  <c r="H807" i="4" s="1"/>
  <c r="C808" i="4"/>
  <c r="H808" i="4" s="1"/>
  <c r="C809" i="4"/>
  <c r="H809" i="4" s="1"/>
  <c r="C810" i="4"/>
  <c r="H810" i="4" s="1"/>
  <c r="C811" i="4"/>
  <c r="H811" i="4" s="1"/>
  <c r="C812" i="4"/>
  <c r="H812" i="4" s="1"/>
  <c r="C813" i="4"/>
  <c r="H813" i="4" s="1"/>
  <c r="C814" i="4"/>
  <c r="C815" i="4"/>
  <c r="H815" i="4" s="1"/>
  <c r="C816" i="4"/>
  <c r="H816" i="4" s="1"/>
  <c r="C817" i="4"/>
  <c r="H817" i="4" s="1"/>
  <c r="C818" i="4"/>
  <c r="C819" i="4"/>
  <c r="H819" i="4" s="1"/>
  <c r="C820" i="4"/>
  <c r="H820" i="4" s="1"/>
  <c r="C821" i="4"/>
  <c r="H821" i="4" s="1"/>
  <c r="C822" i="4"/>
  <c r="H822" i="4" s="1"/>
  <c r="C823" i="4"/>
  <c r="H823" i="4" s="1"/>
  <c r="C824" i="4"/>
  <c r="H824" i="4" s="1"/>
  <c r="C825" i="4"/>
  <c r="H825" i="4" s="1"/>
  <c r="C826" i="4"/>
  <c r="H826" i="4" s="1"/>
  <c r="C827" i="4"/>
  <c r="H827" i="4" s="1"/>
  <c r="C828" i="4"/>
  <c r="H828" i="4" s="1"/>
  <c r="C829" i="4"/>
  <c r="H829" i="4" s="1"/>
  <c r="C830" i="4"/>
  <c r="C831" i="4"/>
  <c r="H831" i="4" s="1"/>
  <c r="C832" i="4"/>
  <c r="H832" i="4" s="1"/>
  <c r="C833" i="4"/>
  <c r="H833" i="4" s="1"/>
  <c r="C834" i="4"/>
  <c r="C835" i="4"/>
  <c r="H835" i="4" s="1"/>
  <c r="C836" i="4"/>
  <c r="H836" i="4" s="1"/>
  <c r="C837" i="4"/>
  <c r="H837" i="4" s="1"/>
  <c r="C838" i="4"/>
  <c r="H838" i="4" s="1"/>
  <c r="C839" i="4"/>
  <c r="H839" i="4" s="1"/>
  <c r="C840" i="4"/>
  <c r="H840" i="4" s="1"/>
  <c r="C841" i="4"/>
  <c r="H841" i="4" s="1"/>
  <c r="C842" i="4"/>
  <c r="H842" i="4" s="1"/>
  <c r="C843" i="4"/>
  <c r="H843" i="4" s="1"/>
  <c r="C844" i="4"/>
  <c r="H844" i="4" s="1"/>
  <c r="C845" i="4"/>
  <c r="H845" i="4" s="1"/>
  <c r="C846" i="4"/>
  <c r="C847" i="4"/>
  <c r="H847" i="4" s="1"/>
  <c r="C848" i="4"/>
  <c r="H848" i="4" s="1"/>
  <c r="C849" i="4"/>
  <c r="H849" i="4" s="1"/>
  <c r="C850" i="4"/>
  <c r="C851" i="4"/>
  <c r="H851" i="4" s="1"/>
  <c r="C852" i="4"/>
  <c r="H852" i="4" s="1"/>
  <c r="C853" i="4"/>
  <c r="H853" i="4" s="1"/>
  <c r="C854" i="4"/>
  <c r="H854" i="4" s="1"/>
  <c r="C855" i="4"/>
  <c r="H855" i="4" s="1"/>
  <c r="C856" i="4"/>
  <c r="H856" i="4" s="1"/>
  <c r="C857" i="4"/>
  <c r="H857" i="4" s="1"/>
  <c r="C858" i="4"/>
  <c r="H858" i="4" s="1"/>
  <c r="C859" i="4"/>
  <c r="H859" i="4" s="1"/>
  <c r="C860" i="4"/>
  <c r="H860" i="4" s="1"/>
  <c r="C861" i="4"/>
  <c r="H861" i="4" s="1"/>
  <c r="C862" i="4"/>
  <c r="C863" i="4"/>
  <c r="H863" i="4" s="1"/>
  <c r="C864" i="4"/>
  <c r="H864" i="4" s="1"/>
  <c r="C865" i="4"/>
  <c r="H865" i="4" s="1"/>
  <c r="C866" i="4"/>
  <c r="C867" i="4"/>
  <c r="H867" i="4" s="1"/>
  <c r="C868" i="4"/>
  <c r="H868" i="4" s="1"/>
  <c r="C869" i="4"/>
  <c r="H869" i="4" s="1"/>
  <c r="C870" i="4"/>
  <c r="H870" i="4" s="1"/>
  <c r="C871" i="4"/>
  <c r="H871" i="4" s="1"/>
  <c r="C872" i="4"/>
  <c r="H872" i="4" s="1"/>
  <c r="C873" i="4"/>
  <c r="C874" i="4"/>
  <c r="H874" i="4" s="1"/>
  <c r="C875" i="4"/>
  <c r="H875" i="4" s="1"/>
  <c r="C876" i="4"/>
  <c r="H876" i="4" s="1"/>
  <c r="C877" i="4"/>
  <c r="H877" i="4" s="1"/>
  <c r="C878" i="4"/>
  <c r="C879" i="4"/>
  <c r="H879" i="4" s="1"/>
  <c r="C880" i="4"/>
  <c r="H880" i="4" s="1"/>
  <c r="C881" i="4"/>
  <c r="H881" i="4" s="1"/>
  <c r="C882" i="4"/>
  <c r="C883" i="4"/>
  <c r="H883" i="4" s="1"/>
  <c r="C884" i="4"/>
  <c r="H884" i="4" s="1"/>
  <c r="C885" i="4"/>
  <c r="H885" i="4" s="1"/>
  <c r="C886" i="4"/>
  <c r="H886" i="4" s="1"/>
  <c r="C887" i="4"/>
  <c r="H887" i="4" s="1"/>
  <c r="C888" i="4"/>
  <c r="H888" i="4" s="1"/>
  <c r="C889" i="4"/>
  <c r="C890" i="4"/>
  <c r="H890" i="4" s="1"/>
  <c r="C891" i="4"/>
  <c r="H891" i="4" s="1"/>
  <c r="C892" i="4"/>
  <c r="H892" i="4" s="1"/>
  <c r="C893" i="4"/>
  <c r="H893" i="4" s="1"/>
  <c r="C894" i="4"/>
  <c r="C895" i="4"/>
  <c r="H895" i="4" s="1"/>
  <c r="C896" i="4"/>
  <c r="H896" i="4" s="1"/>
  <c r="C897" i="4"/>
  <c r="H897" i="4" s="1"/>
  <c r="C898" i="4"/>
  <c r="C899" i="4"/>
  <c r="H899" i="4" s="1"/>
  <c r="C900" i="4"/>
  <c r="H900" i="4" s="1"/>
  <c r="C901" i="4"/>
  <c r="H901" i="4" s="1"/>
  <c r="C902" i="4"/>
  <c r="H902" i="4" s="1"/>
  <c r="C903" i="4"/>
  <c r="H903" i="4" s="1"/>
  <c r="C904" i="4"/>
  <c r="H904" i="4" s="1"/>
  <c r="C905" i="4"/>
  <c r="C906" i="4"/>
  <c r="H906" i="4" s="1"/>
  <c r="C907" i="4"/>
  <c r="H907" i="4" s="1"/>
  <c r="C908" i="4"/>
  <c r="H908" i="4" s="1"/>
  <c r="C909" i="4"/>
  <c r="H909" i="4" s="1"/>
  <c r="C910" i="4"/>
  <c r="C911" i="4"/>
  <c r="H911" i="4" s="1"/>
  <c r="C912" i="4"/>
  <c r="H912" i="4" s="1"/>
  <c r="C913" i="4"/>
  <c r="H913" i="4" s="1"/>
  <c r="C914" i="4"/>
  <c r="C915" i="4"/>
  <c r="H915" i="4" s="1"/>
  <c r="C916" i="4"/>
  <c r="H916" i="4" s="1"/>
  <c r="C917" i="4"/>
  <c r="H917" i="4" s="1"/>
  <c r="C918" i="4"/>
  <c r="H918" i="4" s="1"/>
  <c r="C919" i="4"/>
  <c r="H919" i="4" s="1"/>
  <c r="C920" i="4"/>
  <c r="H920" i="4" s="1"/>
  <c r="C921" i="4"/>
  <c r="C922" i="4"/>
  <c r="H922" i="4" s="1"/>
  <c r="C923" i="4"/>
  <c r="H923" i="4" s="1"/>
  <c r="C924" i="4"/>
  <c r="H924" i="4" s="1"/>
  <c r="C925" i="4"/>
  <c r="H925" i="4" s="1"/>
  <c r="C926" i="4"/>
  <c r="C927" i="4"/>
  <c r="H927" i="4" s="1"/>
  <c r="C928" i="4"/>
  <c r="H928" i="4" s="1"/>
  <c r="C929" i="4"/>
  <c r="H929" i="4" s="1"/>
  <c r="C930" i="4"/>
  <c r="C931" i="4"/>
  <c r="H931" i="4" s="1"/>
  <c r="C932" i="4"/>
  <c r="H932" i="4" s="1"/>
  <c r="C933" i="4"/>
  <c r="H933" i="4" s="1"/>
  <c r="C934" i="4"/>
  <c r="H934" i="4" s="1"/>
  <c r="C935" i="4"/>
  <c r="H935" i="4" s="1"/>
  <c r="C936" i="4"/>
  <c r="H936" i="4" s="1"/>
  <c r="C937" i="4"/>
  <c r="H937" i="4" s="1"/>
  <c r="C938" i="4"/>
  <c r="H938" i="4" s="1"/>
  <c r="C939" i="4"/>
  <c r="H939" i="4" s="1"/>
  <c r="C940" i="4"/>
  <c r="H940" i="4" s="1"/>
  <c r="C941" i="4"/>
  <c r="H941" i="4" s="1"/>
  <c r="C942" i="4"/>
  <c r="C943" i="4"/>
  <c r="H943" i="4" s="1"/>
  <c r="C944" i="4"/>
  <c r="H944" i="4" s="1"/>
  <c r="C945" i="4"/>
  <c r="H945" i="4" s="1"/>
  <c r="C946" i="4"/>
  <c r="C947" i="4"/>
  <c r="H947" i="4" s="1"/>
  <c r="C948" i="4"/>
  <c r="H948" i="4" s="1"/>
  <c r="C949" i="4"/>
  <c r="H949" i="4" s="1"/>
  <c r="C950" i="4"/>
  <c r="H950" i="4" s="1"/>
  <c r="C951" i="4"/>
  <c r="H951" i="4" s="1"/>
  <c r="C952" i="4"/>
  <c r="H952" i="4" s="1"/>
  <c r="C953" i="4"/>
  <c r="H953" i="4" s="1"/>
  <c r="C954" i="4"/>
  <c r="H954" i="4" s="1"/>
  <c r="C955" i="4"/>
  <c r="H955" i="4" s="1"/>
  <c r="C956" i="4"/>
  <c r="H956" i="4" s="1"/>
  <c r="C957" i="4"/>
  <c r="H957" i="4" s="1"/>
  <c r="C958" i="4"/>
  <c r="C959" i="4"/>
  <c r="H959" i="4" s="1"/>
  <c r="C960" i="4"/>
  <c r="H960" i="4" s="1"/>
  <c r="C961" i="4"/>
  <c r="H961" i="4" s="1"/>
  <c r="C962" i="4"/>
  <c r="C963" i="4"/>
  <c r="H963" i="4" s="1"/>
  <c r="C964" i="4"/>
  <c r="H964" i="4" s="1"/>
  <c r="C965" i="4"/>
  <c r="H965" i="4" s="1"/>
  <c r="C966" i="4"/>
  <c r="H966" i="4" s="1"/>
  <c r="C967" i="4"/>
  <c r="H967" i="4" s="1"/>
  <c r="C968" i="4"/>
  <c r="H968" i="4" s="1"/>
  <c r="C969" i="4"/>
  <c r="C970" i="4"/>
  <c r="H970" i="4" s="1"/>
  <c r="C971" i="4"/>
  <c r="H971" i="4" s="1"/>
  <c r="C972" i="4"/>
  <c r="H972" i="4" s="1"/>
  <c r="C973" i="4"/>
  <c r="H973" i="4" s="1"/>
  <c r="C974" i="4"/>
  <c r="C975" i="4"/>
  <c r="H975" i="4" s="1"/>
  <c r="C976" i="4"/>
  <c r="H976" i="4" s="1"/>
  <c r="C977" i="4"/>
  <c r="H977" i="4" s="1"/>
  <c r="C978" i="4"/>
  <c r="C979" i="4"/>
  <c r="H979" i="4" s="1"/>
  <c r="C980" i="4"/>
  <c r="H980" i="4" s="1"/>
  <c r="C981" i="4"/>
  <c r="H981" i="4" s="1"/>
  <c r="C982" i="4"/>
  <c r="H982" i="4" s="1"/>
  <c r="C983" i="4"/>
  <c r="H983" i="4" s="1"/>
  <c r="C984" i="4"/>
  <c r="H984" i="4" s="1"/>
  <c r="C985" i="4"/>
  <c r="C986" i="4"/>
  <c r="H986" i="4" s="1"/>
  <c r="C987" i="4"/>
  <c r="H987" i="4" s="1"/>
  <c r="C988" i="4"/>
  <c r="H988" i="4" s="1"/>
  <c r="C989" i="4"/>
  <c r="H989" i="4" s="1"/>
  <c r="C990" i="4"/>
  <c r="C991" i="4"/>
  <c r="H991" i="4" s="1"/>
  <c r="C992" i="4"/>
  <c r="H992" i="4" s="1"/>
  <c r="C993" i="4"/>
  <c r="H993" i="4" s="1"/>
  <c r="C994" i="4"/>
  <c r="C995" i="4"/>
  <c r="H995" i="4" s="1"/>
  <c r="C996" i="4"/>
  <c r="H996" i="4" s="1"/>
  <c r="C997" i="4"/>
  <c r="H997" i="4" s="1"/>
  <c r="C998" i="4"/>
  <c r="H998" i="4" s="1"/>
  <c r="C999" i="4"/>
  <c r="H999" i="4" s="1"/>
  <c r="C1000" i="4"/>
  <c r="H1000" i="4" s="1"/>
  <c r="C1001" i="4"/>
  <c r="C1002" i="4"/>
  <c r="H1002" i="4" s="1"/>
  <c r="C1003" i="4"/>
  <c r="H1003" i="4" s="1"/>
  <c r="C1004" i="4"/>
  <c r="H1004" i="4" s="1"/>
  <c r="C1005" i="4"/>
  <c r="H1005" i="4" s="1"/>
  <c r="C1006" i="4"/>
  <c r="C1007" i="4"/>
  <c r="H1007" i="4" s="1"/>
  <c r="C1008" i="4"/>
  <c r="H1008" i="4" s="1"/>
  <c r="C1009" i="4"/>
  <c r="H1009" i="4" s="1"/>
  <c r="C1010" i="4"/>
  <c r="C1011" i="4"/>
  <c r="H1011" i="4" s="1"/>
  <c r="C1012" i="4"/>
  <c r="H1012" i="4" s="1"/>
  <c r="C1013" i="4"/>
  <c r="H1013" i="4" s="1"/>
  <c r="C1014" i="4"/>
  <c r="H1014" i="4" s="1"/>
  <c r="C1015" i="4"/>
  <c r="H1015" i="4" s="1"/>
  <c r="C1016" i="4"/>
  <c r="H1016" i="4" s="1"/>
  <c r="C1017" i="4"/>
  <c r="C1018" i="4"/>
  <c r="H1018" i="4" s="1"/>
  <c r="C1019" i="4"/>
  <c r="H1019" i="4" s="1"/>
  <c r="C1020" i="4"/>
  <c r="H1020" i="4" s="1"/>
  <c r="C1021" i="4"/>
  <c r="H1021" i="4" s="1"/>
  <c r="C1022" i="4"/>
  <c r="C1023" i="4"/>
  <c r="H1023" i="4" s="1"/>
  <c r="C1024" i="4"/>
  <c r="H1024" i="4" s="1"/>
  <c r="C1025" i="4"/>
  <c r="H1025" i="4" s="1"/>
  <c r="C1026" i="4"/>
  <c r="C1027" i="4"/>
  <c r="H1027" i="4" s="1"/>
  <c r="C1028" i="4"/>
  <c r="H1028" i="4" s="1"/>
  <c r="C1029" i="4"/>
  <c r="H1029" i="4" s="1"/>
  <c r="C1030" i="4"/>
  <c r="H1030" i="4" s="1"/>
  <c r="C1031" i="4"/>
  <c r="H1031" i="4" s="1"/>
  <c r="C1032" i="4"/>
  <c r="H1032" i="4" s="1"/>
  <c r="C1033" i="4"/>
  <c r="C1034" i="4"/>
  <c r="H1034" i="4" s="1"/>
  <c r="C1035" i="4"/>
  <c r="H1035" i="4" s="1"/>
  <c r="C1036" i="4"/>
  <c r="H1036" i="4" s="1"/>
  <c r="C1037" i="4"/>
  <c r="H1037" i="4" s="1"/>
  <c r="C1038" i="4"/>
  <c r="C1039" i="4"/>
  <c r="H1039" i="4" s="1"/>
  <c r="C1040" i="4"/>
  <c r="H1040" i="4" s="1"/>
  <c r="C1041" i="4"/>
  <c r="H1041" i="4" s="1"/>
  <c r="C1042" i="4"/>
  <c r="C1043" i="4"/>
  <c r="H1043" i="4" s="1"/>
  <c r="C1044" i="4"/>
  <c r="H1044" i="4" s="1"/>
  <c r="C1045" i="4"/>
  <c r="H1045" i="4" s="1"/>
  <c r="C1046" i="4"/>
  <c r="H1046" i="4" s="1"/>
  <c r="C1047" i="4"/>
  <c r="H1047" i="4" s="1"/>
  <c r="C1048" i="4"/>
  <c r="H1048" i="4" s="1"/>
  <c r="C1049" i="4"/>
  <c r="C1050" i="4"/>
  <c r="H1050" i="4" s="1"/>
  <c r="C1051" i="4"/>
  <c r="H1051" i="4" s="1"/>
  <c r="C1052" i="4"/>
  <c r="H1052" i="4" s="1"/>
  <c r="C1053" i="4"/>
  <c r="H1053" i="4" s="1"/>
  <c r="C1054" i="4"/>
  <c r="C1055" i="4"/>
  <c r="H1055" i="4" s="1"/>
  <c r="C1056" i="4"/>
  <c r="H1056" i="4" s="1"/>
  <c r="C1057" i="4"/>
  <c r="H1057" i="4" s="1"/>
  <c r="C1058" i="4"/>
  <c r="C1059" i="4"/>
  <c r="H1059" i="4" s="1"/>
  <c r="C1060" i="4"/>
  <c r="H1060" i="4" s="1"/>
  <c r="C1061" i="4"/>
  <c r="H1061" i="4" s="1"/>
  <c r="C1062" i="4"/>
  <c r="H1062" i="4" s="1"/>
  <c r="C1063" i="4"/>
  <c r="H1063" i="4" s="1"/>
  <c r="C1064" i="4"/>
  <c r="H1064" i="4" s="1"/>
  <c r="C1065" i="4"/>
  <c r="C1066" i="4"/>
  <c r="H1066" i="4" s="1"/>
  <c r="C1067" i="4"/>
  <c r="H1067" i="4" s="1"/>
  <c r="C1068" i="4"/>
  <c r="H1068" i="4" s="1"/>
  <c r="C1069" i="4"/>
  <c r="H1069" i="4" s="1"/>
  <c r="C1070" i="4"/>
  <c r="C1071" i="4"/>
  <c r="H1071" i="4" s="1"/>
  <c r="C1072" i="4"/>
  <c r="H1072" i="4" s="1"/>
  <c r="C1073" i="4"/>
  <c r="H1073" i="4" s="1"/>
  <c r="C1074" i="4"/>
  <c r="C1075" i="4"/>
  <c r="H1075" i="4" s="1"/>
  <c r="C1076" i="4"/>
  <c r="H1076" i="4" s="1"/>
  <c r="C1077" i="4"/>
  <c r="H1077" i="4" s="1"/>
  <c r="C1078" i="4"/>
  <c r="H1078" i="4" s="1"/>
  <c r="C1079" i="4"/>
  <c r="H1079" i="4" s="1"/>
  <c r="C1080" i="4"/>
  <c r="H1080" i="4" s="1"/>
  <c r="C1081" i="4"/>
  <c r="C1082" i="4"/>
  <c r="H1082" i="4" s="1"/>
  <c r="C1083" i="4"/>
  <c r="H1083" i="4" s="1"/>
  <c r="C1084" i="4"/>
  <c r="H1084" i="4" s="1"/>
  <c r="C1085" i="4"/>
  <c r="H1085" i="4" s="1"/>
  <c r="C1086" i="4"/>
  <c r="C1087" i="4"/>
  <c r="H1087" i="4" s="1"/>
  <c r="C1088" i="4"/>
  <c r="H1088" i="4" s="1"/>
  <c r="C1089" i="4"/>
  <c r="H1089" i="4" s="1"/>
  <c r="C1090" i="4"/>
  <c r="C1091" i="4"/>
  <c r="H1091" i="4" s="1"/>
  <c r="C1092" i="4"/>
  <c r="H1092" i="4" s="1"/>
  <c r="C1093" i="4"/>
  <c r="H1093" i="4" s="1"/>
  <c r="C1094" i="4"/>
  <c r="H1094" i="4" s="1"/>
  <c r="C1095" i="4"/>
  <c r="H1095" i="4" s="1"/>
  <c r="C1096" i="4"/>
  <c r="H1096" i="4" s="1"/>
  <c r="C1097" i="4"/>
  <c r="C1098" i="4"/>
  <c r="H1098" i="4" s="1"/>
  <c r="C1099" i="4"/>
  <c r="H1099" i="4" s="1"/>
  <c r="C1100" i="4"/>
  <c r="H1100" i="4" s="1"/>
  <c r="C1101" i="4"/>
  <c r="H1101" i="4" s="1"/>
  <c r="C1102" i="4"/>
  <c r="C1103" i="4"/>
  <c r="H1103" i="4" s="1"/>
  <c r="C1104" i="4"/>
  <c r="H1104" i="4" s="1"/>
  <c r="C1105" i="4"/>
  <c r="H1105" i="4" s="1"/>
  <c r="C1106" i="4"/>
  <c r="C1107" i="4"/>
  <c r="H1107" i="4" s="1"/>
  <c r="C1108" i="4"/>
  <c r="H1108" i="4" s="1"/>
  <c r="C1109" i="4"/>
  <c r="H1109" i="4" s="1"/>
  <c r="C1110" i="4"/>
  <c r="H1110" i="4" s="1"/>
  <c r="C1111" i="4"/>
  <c r="H1111" i="4" s="1"/>
  <c r="C1112" i="4"/>
  <c r="H1112" i="4" s="1"/>
  <c r="C1113" i="4"/>
  <c r="C1114" i="4"/>
  <c r="H1114" i="4" s="1"/>
  <c r="C1115" i="4"/>
  <c r="H1115" i="4" s="1"/>
  <c r="C1116" i="4"/>
  <c r="H1116" i="4" s="1"/>
  <c r="C1117" i="4"/>
  <c r="H1117" i="4" s="1"/>
  <c r="C1118" i="4"/>
  <c r="C1119" i="4"/>
  <c r="H1119" i="4" s="1"/>
  <c r="C1120" i="4"/>
  <c r="H1120" i="4" s="1"/>
  <c r="C1121" i="4"/>
  <c r="H1121" i="4" s="1"/>
  <c r="C1122" i="4"/>
  <c r="C1123" i="4"/>
  <c r="H1123" i="4" s="1"/>
  <c r="C1124" i="4"/>
  <c r="H1124" i="4" s="1"/>
  <c r="C1125" i="4"/>
  <c r="H1125" i="4" s="1"/>
  <c r="C1126" i="4"/>
  <c r="H1126" i="4" s="1"/>
  <c r="C1127" i="4"/>
  <c r="H1127" i="4" s="1"/>
  <c r="C1128" i="4"/>
  <c r="H1128" i="4" s="1"/>
  <c r="C1129" i="4"/>
  <c r="C1130" i="4"/>
  <c r="H1130" i="4" s="1"/>
  <c r="C1131" i="4"/>
  <c r="H1131" i="4" s="1"/>
  <c r="C1132" i="4"/>
  <c r="H1132" i="4" s="1"/>
  <c r="C1133" i="4"/>
  <c r="H1133" i="4" s="1"/>
  <c r="C1134" i="4"/>
  <c r="C1135" i="4"/>
  <c r="H1135" i="4" s="1"/>
  <c r="C1136" i="4"/>
  <c r="H1136" i="4" s="1"/>
  <c r="C1137" i="4"/>
  <c r="H1137" i="4" s="1"/>
  <c r="C1138" i="4"/>
  <c r="C1139" i="4"/>
  <c r="H1139" i="4" s="1"/>
  <c r="C1140" i="4"/>
  <c r="H1140" i="4" s="1"/>
  <c r="C1141" i="4"/>
  <c r="H1141" i="4" s="1"/>
  <c r="C1142" i="4"/>
  <c r="H1142" i="4" s="1"/>
  <c r="C1143" i="4"/>
  <c r="H1143" i="4" s="1"/>
  <c r="C1144" i="4"/>
  <c r="H1144" i="4" s="1"/>
  <c r="C1145" i="4"/>
  <c r="C1146" i="4"/>
  <c r="H1146" i="4" s="1"/>
  <c r="C1147" i="4"/>
  <c r="H1147" i="4" s="1"/>
  <c r="C1148" i="4"/>
  <c r="H1148" i="4" s="1"/>
  <c r="C1149" i="4"/>
  <c r="H1149" i="4" s="1"/>
  <c r="C1150" i="4"/>
  <c r="C1151" i="4"/>
  <c r="H1151" i="4" s="1"/>
  <c r="C1152" i="4"/>
  <c r="H1152" i="4" s="1"/>
  <c r="C1153" i="4"/>
  <c r="H1153" i="4" s="1"/>
  <c r="C1154" i="4"/>
  <c r="C1155" i="4"/>
  <c r="H1155" i="4" s="1"/>
  <c r="C1156" i="4"/>
  <c r="H1156" i="4" s="1"/>
  <c r="C1157" i="4"/>
  <c r="H1157" i="4" s="1"/>
  <c r="C1158" i="4"/>
  <c r="H1158" i="4" s="1"/>
  <c r="C1159" i="4"/>
  <c r="H1159" i="4" s="1"/>
  <c r="C1160" i="4"/>
  <c r="H1160" i="4" s="1"/>
  <c r="C1161" i="4"/>
  <c r="C1162" i="4"/>
  <c r="H1162" i="4" s="1"/>
  <c r="C1163" i="4"/>
  <c r="H1163" i="4" s="1"/>
  <c r="C1164" i="4"/>
  <c r="H1164" i="4" s="1"/>
  <c r="C1165" i="4"/>
  <c r="H1165" i="4" s="1"/>
  <c r="C1166" i="4"/>
  <c r="C1167" i="4"/>
  <c r="H1167" i="4" s="1"/>
  <c r="C1168" i="4"/>
  <c r="H1168" i="4" s="1"/>
  <c r="C1169" i="4"/>
  <c r="H1169" i="4" s="1"/>
  <c r="C1170" i="4"/>
  <c r="C1171" i="4"/>
  <c r="H1171" i="4" s="1"/>
  <c r="C1172" i="4"/>
  <c r="H1172" i="4" s="1"/>
  <c r="C1173" i="4"/>
  <c r="H1173" i="4" s="1"/>
  <c r="C1174" i="4"/>
  <c r="H1174" i="4" s="1"/>
  <c r="C1175" i="4"/>
  <c r="H1175" i="4" s="1"/>
  <c r="C1176" i="4"/>
  <c r="H1176" i="4" s="1"/>
  <c r="C1177" i="4"/>
  <c r="C1178" i="4"/>
  <c r="H1178" i="4" s="1"/>
  <c r="C1179" i="4"/>
  <c r="H1179" i="4" s="1"/>
  <c r="C1180" i="4"/>
  <c r="H1180" i="4" s="1"/>
  <c r="C1181" i="4"/>
  <c r="H1181" i="4" s="1"/>
  <c r="C1182" i="4"/>
  <c r="C1183" i="4"/>
  <c r="H1183" i="4" s="1"/>
  <c r="C1184" i="4"/>
  <c r="H1184" i="4" s="1"/>
  <c r="C1185" i="4"/>
  <c r="H1185" i="4" s="1"/>
  <c r="C1186" i="4"/>
  <c r="C1187" i="4"/>
  <c r="H1187" i="4" s="1"/>
  <c r="C1188" i="4"/>
  <c r="H1188" i="4" s="1"/>
  <c r="C1189" i="4"/>
  <c r="H1189" i="4" s="1"/>
  <c r="C1190" i="4"/>
  <c r="H1190" i="4" s="1"/>
  <c r="C1191" i="4"/>
  <c r="H1191" i="4" s="1"/>
  <c r="C1192" i="4"/>
  <c r="H1192" i="4" s="1"/>
  <c r="C1193" i="4"/>
  <c r="C1194" i="4"/>
  <c r="H1194" i="4" s="1"/>
  <c r="C1195" i="4"/>
  <c r="H1195" i="4" s="1"/>
  <c r="C1196" i="4"/>
  <c r="H1196" i="4" s="1"/>
  <c r="C1197" i="4"/>
  <c r="H1197" i="4" s="1"/>
  <c r="C1198" i="4"/>
  <c r="C1199" i="4"/>
  <c r="H1199" i="4" s="1"/>
  <c r="C1200" i="4"/>
  <c r="H1200" i="4" s="1"/>
  <c r="C1201" i="4"/>
  <c r="H1201" i="4" s="1"/>
  <c r="C1202" i="4"/>
  <c r="C1203" i="4"/>
  <c r="H1203" i="4" s="1"/>
  <c r="C1204" i="4"/>
  <c r="H1204" i="4" s="1"/>
  <c r="C1205" i="4"/>
  <c r="H1205" i="4" s="1"/>
  <c r="C1206" i="4"/>
  <c r="H1206" i="4" s="1"/>
  <c r="C1207" i="4"/>
  <c r="H1207" i="4" s="1"/>
  <c r="C1208" i="4"/>
  <c r="H1208" i="4" s="1"/>
  <c r="C1209" i="4"/>
  <c r="C1210" i="4"/>
  <c r="H1210" i="4" s="1"/>
  <c r="C1211" i="4"/>
  <c r="H1211" i="4" s="1"/>
  <c r="C1212" i="4"/>
  <c r="H1212" i="4" s="1"/>
  <c r="C1213" i="4"/>
  <c r="H1213" i="4" s="1"/>
  <c r="C1214" i="4"/>
  <c r="C1215" i="4"/>
  <c r="H1215" i="4" s="1"/>
  <c r="C1216" i="4"/>
  <c r="H1216" i="4" s="1"/>
  <c r="C1217" i="4"/>
  <c r="H1217" i="4" s="1"/>
  <c r="C1218" i="4"/>
  <c r="C1219" i="4"/>
  <c r="H1219" i="4" s="1"/>
  <c r="C1220" i="4"/>
  <c r="H1220" i="4" s="1"/>
  <c r="C1221" i="4"/>
  <c r="H1221" i="4" s="1"/>
  <c r="C1222" i="4"/>
  <c r="H1222" i="4" s="1"/>
  <c r="C1223" i="4"/>
  <c r="H1223" i="4" s="1"/>
  <c r="C1224" i="4"/>
  <c r="H1224" i="4" s="1"/>
  <c r="C1225" i="4"/>
  <c r="C1226" i="4"/>
  <c r="H1226" i="4" s="1"/>
  <c r="C1227" i="4"/>
  <c r="H1227" i="4" s="1"/>
  <c r="C1228" i="4"/>
  <c r="H1228" i="4" s="1"/>
  <c r="C1229" i="4"/>
  <c r="H1229" i="4" s="1"/>
  <c r="C1230" i="4"/>
  <c r="C1231" i="4"/>
  <c r="H1231" i="4" s="1"/>
  <c r="C1232" i="4"/>
  <c r="H1232" i="4" s="1"/>
  <c r="C1233" i="4"/>
  <c r="H1233" i="4" s="1"/>
  <c r="C1234" i="4"/>
  <c r="C1235" i="4"/>
  <c r="H1235" i="4" s="1"/>
  <c r="C1236" i="4"/>
  <c r="H1236" i="4" s="1"/>
  <c r="C1237" i="4"/>
  <c r="H1237" i="4" s="1"/>
  <c r="C1238" i="4"/>
  <c r="H1238" i="4" s="1"/>
  <c r="C1239" i="4"/>
  <c r="H1239" i="4" s="1"/>
  <c r="C1240" i="4"/>
  <c r="H1240" i="4" s="1"/>
  <c r="C1241" i="4"/>
  <c r="C1242" i="4"/>
  <c r="H1242" i="4" s="1"/>
  <c r="C1243" i="4"/>
  <c r="H1243" i="4" s="1"/>
  <c r="C1244" i="4"/>
  <c r="H1244" i="4" s="1"/>
  <c r="C1245" i="4"/>
  <c r="H1245" i="4" s="1"/>
  <c r="C1246" i="4"/>
  <c r="C1247" i="4"/>
  <c r="H1247" i="4" s="1"/>
  <c r="C1248" i="4"/>
  <c r="H1248" i="4" s="1"/>
  <c r="C1249" i="4"/>
  <c r="H1249" i="4" s="1"/>
  <c r="C1250" i="4"/>
  <c r="C1251" i="4"/>
  <c r="H1251" i="4" s="1"/>
  <c r="C1252" i="4"/>
  <c r="H1252" i="4" s="1"/>
  <c r="C1253" i="4"/>
  <c r="H1253" i="4" s="1"/>
  <c r="C1254" i="4"/>
  <c r="H1254" i="4" s="1"/>
  <c r="C1255" i="4"/>
  <c r="H1255" i="4" s="1"/>
  <c r="C1256" i="4"/>
  <c r="H1256" i="4" s="1"/>
  <c r="C1257" i="4"/>
  <c r="C1258" i="4"/>
  <c r="H1258" i="4" s="1"/>
  <c r="C1259" i="4"/>
  <c r="H1259" i="4" s="1"/>
  <c r="C1260" i="4"/>
  <c r="H1260" i="4" s="1"/>
  <c r="C1261" i="4"/>
  <c r="H1261" i="4" s="1"/>
  <c r="C1262" i="4"/>
  <c r="C1263" i="4"/>
  <c r="H1263" i="4" s="1"/>
  <c r="C1264" i="4"/>
  <c r="H1264" i="4" s="1"/>
  <c r="C1265" i="4"/>
  <c r="H1265" i="4" s="1"/>
  <c r="C1266" i="4"/>
  <c r="C1267" i="4"/>
  <c r="H1267" i="4" s="1"/>
  <c r="C1268" i="4"/>
  <c r="H1268" i="4" s="1"/>
  <c r="C1269" i="4"/>
  <c r="H1269" i="4" s="1"/>
  <c r="C1270" i="4"/>
  <c r="H1270" i="4" s="1"/>
  <c r="C1271" i="4"/>
  <c r="H1271" i="4" s="1"/>
  <c r="C1272" i="4"/>
  <c r="H1272" i="4" s="1"/>
  <c r="C1273" i="4"/>
  <c r="C1274" i="4"/>
  <c r="H1274" i="4" s="1"/>
  <c r="C1275" i="4"/>
  <c r="H1275" i="4" s="1"/>
  <c r="C1276" i="4"/>
  <c r="H1276" i="4" s="1"/>
  <c r="C1277" i="4"/>
  <c r="H1277" i="4" s="1"/>
  <c r="C1278" i="4"/>
  <c r="C1279" i="4"/>
  <c r="H1279" i="4" s="1"/>
  <c r="C1280" i="4"/>
  <c r="H1280" i="4" s="1"/>
  <c r="C1281" i="4"/>
  <c r="H1281" i="4" s="1"/>
  <c r="C1282" i="4"/>
  <c r="C1283" i="4"/>
  <c r="H1283" i="4" s="1"/>
  <c r="C1284" i="4"/>
  <c r="H1284" i="4" s="1"/>
  <c r="C1285" i="4"/>
  <c r="H1285" i="4" s="1"/>
  <c r="C1286" i="4"/>
  <c r="H1286" i="4" s="1"/>
  <c r="C1287" i="4"/>
  <c r="H1287" i="4" s="1"/>
  <c r="C1288" i="4"/>
  <c r="H1288" i="4" s="1"/>
  <c r="C1289" i="4"/>
  <c r="C1290" i="4"/>
  <c r="H1290" i="4" s="1"/>
  <c r="C1291" i="4"/>
  <c r="H1291" i="4" s="1"/>
  <c r="C1292" i="4"/>
  <c r="H1292" i="4" s="1"/>
  <c r="C1293" i="4"/>
  <c r="H1293" i="4" s="1"/>
  <c r="C1294" i="4"/>
  <c r="C1295" i="4"/>
  <c r="H1295" i="4" s="1"/>
  <c r="C1296" i="4"/>
  <c r="H1296" i="4" s="1"/>
  <c r="C1297" i="4"/>
  <c r="H1297" i="4" s="1"/>
  <c r="C1298" i="4"/>
  <c r="C1299" i="4"/>
  <c r="H1299" i="4" s="1"/>
  <c r="C1300" i="4"/>
  <c r="H1300" i="4" s="1"/>
  <c r="C1301" i="4"/>
  <c r="H1301" i="4" s="1"/>
  <c r="C1302" i="4"/>
  <c r="H1302" i="4" s="1"/>
  <c r="C1303" i="4"/>
  <c r="H1303" i="4" s="1"/>
  <c r="C1304" i="4"/>
  <c r="H1304" i="4" s="1"/>
  <c r="C1305" i="4"/>
  <c r="C1306" i="4"/>
  <c r="H1306" i="4" s="1"/>
  <c r="C1307" i="4"/>
  <c r="H1307" i="4" s="1"/>
  <c r="C1308" i="4"/>
  <c r="H1308" i="4" s="1"/>
  <c r="C1309" i="4"/>
  <c r="H1309" i="4" s="1"/>
  <c r="C1310" i="4"/>
  <c r="C1311" i="4"/>
  <c r="H1311" i="4" s="1"/>
  <c r="C1312" i="4"/>
  <c r="H1312" i="4" s="1"/>
  <c r="C1313" i="4"/>
  <c r="H1313" i="4" s="1"/>
  <c r="C1314" i="4"/>
  <c r="C1315" i="4"/>
  <c r="H1315" i="4" s="1"/>
  <c r="C1316" i="4"/>
  <c r="H1316" i="4" s="1"/>
  <c r="C1317" i="4"/>
  <c r="H1317" i="4" s="1"/>
  <c r="C1318" i="4"/>
  <c r="H1318" i="4" s="1"/>
  <c r="C1319" i="4"/>
  <c r="H1319" i="4" s="1"/>
  <c r="C1320" i="4"/>
  <c r="H1320" i="4" s="1"/>
  <c r="C1321" i="4"/>
  <c r="C1322" i="4"/>
  <c r="H1322" i="4" s="1"/>
  <c r="C1323" i="4"/>
  <c r="H1323" i="4" s="1"/>
  <c r="C1324" i="4"/>
  <c r="H1324" i="4" s="1"/>
  <c r="C1325" i="4"/>
  <c r="H1325" i="4" s="1"/>
  <c r="C1326" i="4"/>
  <c r="C1327" i="4"/>
  <c r="H1327" i="4" s="1"/>
  <c r="C1328" i="4"/>
  <c r="H1328" i="4" s="1"/>
  <c r="C1329" i="4"/>
  <c r="H1329" i="4" s="1"/>
  <c r="C1330" i="4"/>
  <c r="C1331" i="4"/>
  <c r="H1331" i="4" s="1"/>
  <c r="C1332" i="4"/>
  <c r="H1332" i="4" s="1"/>
  <c r="C1333" i="4"/>
  <c r="H1333" i="4" s="1"/>
  <c r="C1334" i="4"/>
  <c r="H1334" i="4" s="1"/>
  <c r="C1335" i="4"/>
  <c r="H1335" i="4" s="1"/>
  <c r="C1336" i="4"/>
  <c r="H1336" i="4" s="1"/>
  <c r="C1337" i="4"/>
  <c r="C1338" i="4"/>
  <c r="H1338" i="4" s="1"/>
  <c r="C1339" i="4"/>
  <c r="H1339" i="4" s="1"/>
  <c r="C1340" i="4"/>
  <c r="H1340" i="4" s="1"/>
  <c r="C1341" i="4"/>
  <c r="H1341" i="4" s="1"/>
  <c r="C1342" i="4"/>
  <c r="C1343" i="4"/>
  <c r="H1343" i="4" s="1"/>
  <c r="C1344" i="4"/>
  <c r="H1344" i="4" s="1"/>
  <c r="C1345" i="4"/>
  <c r="H1345" i="4" s="1"/>
  <c r="C1346" i="4"/>
  <c r="C1347" i="4"/>
  <c r="H1347" i="4" s="1"/>
  <c r="C1348" i="4"/>
  <c r="H1348" i="4" s="1"/>
  <c r="C1349" i="4"/>
  <c r="H1349" i="4" s="1"/>
  <c r="C1350" i="4"/>
  <c r="H1350" i="4" s="1"/>
  <c r="C1351" i="4"/>
  <c r="H1351" i="4" s="1"/>
  <c r="C1352" i="4"/>
  <c r="H1352" i="4" s="1"/>
  <c r="C1353" i="4"/>
  <c r="C1354" i="4"/>
  <c r="H1354" i="4" s="1"/>
  <c r="C1355" i="4"/>
  <c r="H1355" i="4" s="1"/>
  <c r="C1356" i="4"/>
  <c r="H1356" i="4" s="1"/>
  <c r="C1357" i="4"/>
  <c r="H1357" i="4" s="1"/>
  <c r="C1358" i="4"/>
  <c r="C1359" i="4"/>
  <c r="H1359" i="4" s="1"/>
  <c r="C1360" i="4"/>
  <c r="H1360" i="4" s="1"/>
  <c r="C1361" i="4"/>
  <c r="H1361" i="4" s="1"/>
  <c r="C1362" i="4"/>
  <c r="C1363" i="4"/>
  <c r="H1363" i="4" s="1"/>
  <c r="C1364" i="4"/>
  <c r="H1364" i="4" s="1"/>
  <c r="C1365" i="4"/>
  <c r="H1365" i="4" s="1"/>
  <c r="C1366" i="4"/>
  <c r="H1366" i="4" s="1"/>
  <c r="C1367" i="4"/>
  <c r="H1367" i="4" s="1"/>
  <c r="C1368" i="4"/>
  <c r="H1368" i="4" s="1"/>
  <c r="C1369" i="4"/>
  <c r="C1370" i="4"/>
  <c r="H1370" i="4" s="1"/>
  <c r="C1371" i="4"/>
  <c r="H1371" i="4" s="1"/>
  <c r="C1372" i="4"/>
  <c r="H1372" i="4" s="1"/>
  <c r="C1373" i="4"/>
  <c r="H1373" i="4" s="1"/>
  <c r="C1374" i="4"/>
  <c r="C1375" i="4"/>
  <c r="H1375" i="4" s="1"/>
  <c r="C1376" i="4"/>
  <c r="H1376" i="4" s="1"/>
  <c r="C1377" i="4"/>
  <c r="H1377" i="4" s="1"/>
  <c r="C1378" i="4"/>
  <c r="C1379" i="4"/>
  <c r="H1379" i="4" s="1"/>
  <c r="C1380" i="4"/>
  <c r="H1380" i="4" s="1"/>
  <c r="C1381" i="4"/>
  <c r="H1381" i="4" s="1"/>
  <c r="C1382" i="4"/>
  <c r="H1382" i="4" s="1"/>
  <c r="C1383" i="4"/>
  <c r="H1383" i="4" s="1"/>
  <c r="C1384" i="4"/>
  <c r="H1384" i="4" s="1"/>
  <c r="C1385" i="4"/>
  <c r="C1386" i="4"/>
  <c r="H1386" i="4" s="1"/>
  <c r="C1387" i="4"/>
  <c r="H1387" i="4" s="1"/>
  <c r="C1388" i="4"/>
  <c r="H1388" i="4" s="1"/>
  <c r="C1389" i="4"/>
  <c r="H1389" i="4" s="1"/>
  <c r="C1390" i="4"/>
  <c r="C1391" i="4"/>
  <c r="H1391" i="4" s="1"/>
  <c r="C1392" i="4"/>
  <c r="H1392" i="4" s="1"/>
  <c r="C1393" i="4"/>
  <c r="H1393" i="4" s="1"/>
  <c r="C1394" i="4"/>
  <c r="C1395" i="4"/>
  <c r="H1395" i="4" s="1"/>
  <c r="C1396" i="4"/>
  <c r="H1396" i="4" s="1"/>
  <c r="C1397" i="4"/>
  <c r="H1397" i="4" s="1"/>
  <c r="C1398" i="4"/>
  <c r="H1398" i="4" s="1"/>
  <c r="C1399" i="4"/>
  <c r="H1399" i="4" s="1"/>
  <c r="C1400" i="4"/>
  <c r="H1400" i="4" s="1"/>
  <c r="C1401" i="4"/>
  <c r="C1402" i="4"/>
  <c r="H1402" i="4" s="1"/>
  <c r="C1403" i="4"/>
  <c r="H1403" i="4" s="1"/>
  <c r="C1404" i="4"/>
  <c r="H1404" i="4" s="1"/>
  <c r="C1405" i="4"/>
  <c r="H1405" i="4" s="1"/>
  <c r="C1406" i="4"/>
  <c r="C1407" i="4"/>
  <c r="H1407" i="4" s="1"/>
  <c r="C1408" i="4"/>
  <c r="H1408" i="4" s="1"/>
  <c r="C1409" i="4"/>
  <c r="H1409" i="4" s="1"/>
  <c r="C1410" i="4"/>
  <c r="C1411" i="4"/>
  <c r="H1411" i="4" s="1"/>
  <c r="C1412" i="4"/>
  <c r="H1412" i="4" s="1"/>
  <c r="C1413" i="4"/>
  <c r="H1413" i="4" s="1"/>
  <c r="C1414" i="4"/>
  <c r="H1414" i="4" s="1"/>
  <c r="C1415" i="4"/>
  <c r="H1415" i="4" s="1"/>
  <c r="C1416" i="4"/>
  <c r="H1416" i="4" s="1"/>
  <c r="C1417" i="4"/>
  <c r="C1418" i="4"/>
  <c r="H1418" i="4" s="1"/>
  <c r="C1419" i="4"/>
  <c r="H1419" i="4" s="1"/>
  <c r="C1420" i="4"/>
  <c r="H1420" i="4" s="1"/>
  <c r="C1421" i="4"/>
  <c r="H1421" i="4" s="1"/>
  <c r="C1422" i="4"/>
  <c r="C1423" i="4"/>
  <c r="H1423" i="4" s="1"/>
  <c r="C1424" i="4"/>
  <c r="H1424" i="4" s="1"/>
  <c r="C1425" i="4"/>
  <c r="H1425" i="4" s="1"/>
  <c r="C1426" i="4"/>
  <c r="C1427" i="4"/>
  <c r="H1427" i="4" s="1"/>
  <c r="C1428" i="4"/>
  <c r="H1428" i="4" s="1"/>
  <c r="C1429" i="4"/>
  <c r="H1429" i="4" s="1"/>
  <c r="C1430" i="4"/>
  <c r="H1430" i="4" s="1"/>
  <c r="C1431" i="4"/>
  <c r="H1431" i="4" s="1"/>
  <c r="C1432" i="4"/>
  <c r="H1432" i="4" s="1"/>
  <c r="C1433" i="4"/>
  <c r="C1434" i="4"/>
  <c r="H1434" i="4" s="1"/>
  <c r="C1435" i="4"/>
  <c r="H1435" i="4" s="1"/>
  <c r="C1436" i="4"/>
  <c r="H1436" i="4" s="1"/>
  <c r="C1437" i="4"/>
  <c r="H1437" i="4" s="1"/>
  <c r="C1438" i="4"/>
  <c r="C1439" i="4"/>
  <c r="H1439" i="4" s="1"/>
  <c r="C1440" i="4"/>
  <c r="H1440" i="4" s="1"/>
  <c r="C1441" i="4"/>
  <c r="H1441" i="4" s="1"/>
  <c r="C1442" i="4"/>
  <c r="C1443" i="4"/>
  <c r="H1443" i="4" s="1"/>
  <c r="C1444" i="4"/>
  <c r="H1444" i="4" s="1"/>
  <c r="C1445" i="4"/>
  <c r="H1445" i="4" s="1"/>
  <c r="C1446" i="4"/>
  <c r="H1446" i="4" s="1"/>
  <c r="C1447" i="4"/>
  <c r="H1447" i="4" s="1"/>
  <c r="C1448" i="4"/>
  <c r="H1448" i="4" s="1"/>
  <c r="C1449" i="4"/>
  <c r="C1450" i="4"/>
  <c r="H1450" i="4" s="1"/>
  <c r="C1451" i="4"/>
  <c r="H1451" i="4" s="1"/>
  <c r="C1452" i="4"/>
  <c r="H1452" i="4" s="1"/>
  <c r="C1453" i="4"/>
  <c r="H1453" i="4" s="1"/>
  <c r="C1454" i="4"/>
  <c r="C1455" i="4"/>
  <c r="H1455" i="4" s="1"/>
  <c r="C1456" i="4"/>
  <c r="H1456" i="4" s="1"/>
  <c r="C1457" i="4"/>
  <c r="H1457" i="4" s="1"/>
  <c r="C1458" i="4"/>
  <c r="C1459" i="4"/>
  <c r="H1459" i="4" s="1"/>
  <c r="C1460" i="4"/>
  <c r="H1460" i="4" s="1"/>
  <c r="C1461" i="4"/>
  <c r="H1461" i="4" s="1"/>
  <c r="C1462" i="4"/>
  <c r="H1462" i="4" s="1"/>
  <c r="C1463" i="4"/>
  <c r="H1463" i="4" s="1"/>
  <c r="C1464" i="4"/>
  <c r="H1464" i="4" s="1"/>
  <c r="C1465" i="4"/>
  <c r="C1466" i="4"/>
  <c r="H1466" i="4" s="1"/>
  <c r="C1467" i="4"/>
  <c r="H1467" i="4" s="1"/>
  <c r="C1468" i="4"/>
  <c r="H1468" i="4" s="1"/>
  <c r="C1469" i="4"/>
  <c r="H1469" i="4" s="1"/>
  <c r="C1470" i="4"/>
  <c r="C1471" i="4"/>
  <c r="H1471" i="4" s="1"/>
  <c r="C1472" i="4"/>
  <c r="H1472" i="4" s="1"/>
  <c r="C1473" i="4"/>
  <c r="H1473" i="4" s="1"/>
  <c r="C1474" i="4"/>
  <c r="C1475" i="4"/>
  <c r="H1475" i="4" s="1"/>
  <c r="C1476" i="4"/>
  <c r="H1476" i="4" s="1"/>
  <c r="C1477" i="4"/>
  <c r="H1477" i="4" s="1"/>
  <c r="C1478" i="4"/>
  <c r="H1478" i="4" s="1"/>
  <c r="C1479" i="4"/>
  <c r="H1479" i="4" s="1"/>
  <c r="C1480" i="4"/>
  <c r="H1480" i="4" s="1"/>
  <c r="C1481" i="4"/>
  <c r="C1482" i="4"/>
  <c r="H1482" i="4" s="1"/>
  <c r="C1483" i="4"/>
  <c r="H1483" i="4" s="1"/>
  <c r="C1484" i="4"/>
  <c r="H1484" i="4" s="1"/>
  <c r="C1485" i="4"/>
  <c r="H1485" i="4" s="1"/>
  <c r="C1486" i="4"/>
  <c r="C1487" i="4"/>
  <c r="H1487" i="4" s="1"/>
  <c r="C1488" i="4"/>
  <c r="H1488" i="4" s="1"/>
  <c r="C1489" i="4"/>
  <c r="H1489" i="4" s="1"/>
  <c r="C1490" i="4"/>
  <c r="C1491" i="4"/>
  <c r="H1491" i="4" s="1"/>
  <c r="C1492" i="4"/>
  <c r="H1492" i="4" s="1"/>
  <c r="C1493" i="4"/>
  <c r="H1493" i="4" s="1"/>
  <c r="C1494" i="4"/>
  <c r="H1494" i="4" s="1"/>
  <c r="C1495" i="4"/>
  <c r="H1495" i="4" s="1"/>
  <c r="C1496" i="4"/>
  <c r="H1496" i="4" s="1"/>
  <c r="C1497" i="4"/>
  <c r="C1498" i="4"/>
  <c r="H1498" i="4" s="1"/>
  <c r="C1499" i="4"/>
  <c r="H1499" i="4" s="1"/>
  <c r="C1500" i="4"/>
  <c r="H1500" i="4" s="1"/>
  <c r="C1501" i="4"/>
  <c r="H1501" i="4" s="1"/>
  <c r="C1502" i="4"/>
  <c r="C1503" i="4"/>
  <c r="H1503" i="4" s="1"/>
  <c r="C1504" i="4"/>
  <c r="H1504" i="4" s="1"/>
  <c r="C1505" i="4"/>
  <c r="H1505" i="4" s="1"/>
  <c r="C1506" i="4"/>
  <c r="C1507" i="4"/>
  <c r="H1507" i="4" s="1"/>
  <c r="C1508" i="4"/>
  <c r="H1508" i="4" s="1"/>
  <c r="C1509" i="4"/>
  <c r="H1509" i="4" s="1"/>
  <c r="C1510" i="4"/>
  <c r="H1510" i="4" s="1"/>
  <c r="C1511" i="4"/>
  <c r="H1511" i="4" s="1"/>
  <c r="C1512" i="4"/>
  <c r="H1512" i="4" s="1"/>
  <c r="C1513" i="4"/>
  <c r="C1514" i="4"/>
  <c r="H1514" i="4" s="1"/>
  <c r="C1515" i="4"/>
  <c r="H1515" i="4" s="1"/>
  <c r="C1516" i="4"/>
  <c r="H1516" i="4" s="1"/>
  <c r="C1517" i="4"/>
  <c r="H1517" i="4" s="1"/>
  <c r="C1518" i="4"/>
  <c r="C1519" i="4"/>
  <c r="H1519" i="4" s="1"/>
  <c r="C1520" i="4"/>
  <c r="H1520" i="4" s="1"/>
  <c r="C1521" i="4"/>
  <c r="H1521" i="4" s="1"/>
  <c r="C1522" i="4"/>
  <c r="C1523" i="4"/>
  <c r="H1523" i="4" s="1"/>
  <c r="C1524" i="4"/>
  <c r="H1524" i="4" s="1"/>
  <c r="C1525" i="4"/>
  <c r="H1525" i="4" s="1"/>
  <c r="C1526" i="4"/>
  <c r="H1526" i="4" s="1"/>
  <c r="C1527" i="4"/>
  <c r="H1527" i="4" s="1"/>
  <c r="C1528" i="4"/>
  <c r="H1528" i="4" s="1"/>
  <c r="C1529" i="4"/>
  <c r="C1530" i="4"/>
  <c r="H1530" i="4" s="1"/>
  <c r="C1531" i="4"/>
  <c r="H1531" i="4" s="1"/>
  <c r="C1532" i="4"/>
  <c r="H1532" i="4" s="1"/>
  <c r="C1533" i="4"/>
  <c r="H1533" i="4" s="1"/>
  <c r="C1534" i="4"/>
  <c r="C1535" i="4"/>
  <c r="H1535" i="4" s="1"/>
  <c r="C1536" i="4"/>
  <c r="H1536" i="4" s="1"/>
  <c r="C1537" i="4"/>
  <c r="H1537" i="4" s="1"/>
  <c r="C1538" i="4"/>
  <c r="C1539" i="4"/>
  <c r="H1539" i="4" s="1"/>
  <c r="C1540" i="4"/>
  <c r="H1540" i="4" s="1"/>
  <c r="C1541" i="4"/>
  <c r="H1541" i="4" s="1"/>
  <c r="C1542" i="4"/>
  <c r="H1542" i="4" s="1"/>
  <c r="C1543" i="4"/>
  <c r="H1543" i="4" s="1"/>
  <c r="C1544" i="4"/>
  <c r="H1544" i="4" s="1"/>
  <c r="C1545" i="4"/>
  <c r="C1546" i="4"/>
  <c r="H1546" i="4" s="1"/>
  <c r="C1547" i="4"/>
  <c r="H1547" i="4" s="1"/>
  <c r="C1548" i="4"/>
  <c r="H1548" i="4" s="1"/>
  <c r="C1549" i="4"/>
  <c r="H1549" i="4" s="1"/>
  <c r="C1550" i="4"/>
  <c r="C1551" i="4"/>
  <c r="H1551" i="4" s="1"/>
  <c r="C1552" i="4"/>
  <c r="H1552" i="4" s="1"/>
  <c r="C1553" i="4"/>
  <c r="H1553" i="4" s="1"/>
  <c r="C1554" i="4"/>
  <c r="C1555" i="4"/>
  <c r="H1555" i="4" s="1"/>
  <c r="C1556" i="4"/>
  <c r="H1556" i="4" s="1"/>
  <c r="C1557" i="4"/>
  <c r="H1557" i="4" s="1"/>
  <c r="C1558" i="4"/>
  <c r="H1558" i="4" s="1"/>
  <c r="C1559" i="4"/>
  <c r="H1559" i="4" s="1"/>
  <c r="C1560" i="4"/>
  <c r="H1560" i="4" s="1"/>
  <c r="C1561" i="4"/>
  <c r="C1562" i="4"/>
  <c r="H1562" i="4" s="1"/>
  <c r="C1563" i="4"/>
  <c r="H1563" i="4" s="1"/>
  <c r="C1564" i="4"/>
  <c r="H1564" i="4" s="1"/>
  <c r="C1565" i="4"/>
  <c r="H1565" i="4" s="1"/>
  <c r="C1566" i="4"/>
  <c r="C1567" i="4"/>
  <c r="H1567" i="4" s="1"/>
  <c r="C1568" i="4"/>
  <c r="H1568" i="4" s="1"/>
  <c r="C1569" i="4"/>
  <c r="H1569" i="4" s="1"/>
  <c r="C1570" i="4"/>
  <c r="C1571" i="4"/>
  <c r="H1571" i="4" s="1"/>
  <c r="C1572" i="4"/>
  <c r="H1572" i="4" s="1"/>
  <c r="C1573" i="4"/>
  <c r="H1573" i="4" s="1"/>
  <c r="C1574" i="4"/>
  <c r="H1574" i="4" s="1"/>
  <c r="C1575" i="4"/>
  <c r="H1575" i="4" s="1"/>
  <c r="C1576" i="4"/>
  <c r="H1576" i="4" s="1"/>
  <c r="C1577" i="4"/>
  <c r="C1578" i="4"/>
  <c r="H1578" i="4" s="1"/>
  <c r="C1579" i="4"/>
  <c r="H1579" i="4" s="1"/>
  <c r="C1580" i="4"/>
  <c r="H1580" i="4" s="1"/>
  <c r="C1581" i="4"/>
  <c r="H1581" i="4" s="1"/>
  <c r="C1582" i="4"/>
  <c r="C1583" i="4"/>
  <c r="H1583" i="4" s="1"/>
  <c r="C1584" i="4"/>
  <c r="H1584" i="4" s="1"/>
  <c r="C1585" i="4"/>
  <c r="H1585" i="4" s="1"/>
  <c r="C1586" i="4"/>
  <c r="C1587" i="4"/>
  <c r="H1587" i="4" s="1"/>
  <c r="C1588" i="4"/>
  <c r="H1588" i="4" s="1"/>
  <c r="C1589" i="4"/>
  <c r="H1589" i="4" s="1"/>
  <c r="C1590" i="4"/>
  <c r="H1590" i="4" s="1"/>
  <c r="C1591" i="4"/>
  <c r="H1591" i="4" s="1"/>
  <c r="C1592" i="4"/>
  <c r="H1592" i="4" s="1"/>
  <c r="C1593" i="4"/>
  <c r="C1594" i="4"/>
  <c r="H1594" i="4" s="1"/>
  <c r="C1595" i="4"/>
  <c r="H1595" i="4" s="1"/>
  <c r="C1596" i="4"/>
  <c r="H1596" i="4" s="1"/>
  <c r="C1597" i="4"/>
  <c r="H1597" i="4" s="1"/>
  <c r="C1598" i="4"/>
  <c r="C1599" i="4"/>
  <c r="H1599" i="4" s="1"/>
  <c r="C1600" i="4"/>
  <c r="H1600" i="4" s="1"/>
  <c r="C1601" i="4"/>
  <c r="H1601" i="4" s="1"/>
  <c r="C1602" i="4"/>
  <c r="C1603" i="4"/>
  <c r="H1603" i="4" s="1"/>
  <c r="C1604" i="4"/>
  <c r="H1604" i="4" s="1"/>
  <c r="C1605" i="4"/>
  <c r="H1605" i="4" s="1"/>
  <c r="C1606" i="4"/>
  <c r="H1606" i="4" s="1"/>
  <c r="C1607" i="4"/>
  <c r="H1607" i="4" s="1"/>
  <c r="C1608" i="4"/>
  <c r="H1608" i="4" s="1"/>
  <c r="C1609" i="4"/>
  <c r="C1610" i="4"/>
  <c r="H1610" i="4" s="1"/>
  <c r="C1611" i="4"/>
  <c r="H1611" i="4" s="1"/>
  <c r="C1612" i="4"/>
  <c r="H1612" i="4" s="1"/>
  <c r="C1613" i="4"/>
  <c r="H1613" i="4" s="1"/>
  <c r="C1614" i="4"/>
  <c r="C1615" i="4"/>
  <c r="H1615" i="4" s="1"/>
  <c r="C1616" i="4"/>
  <c r="H1616" i="4" s="1"/>
  <c r="C1617" i="4"/>
  <c r="H1617" i="4" s="1"/>
  <c r="C1618" i="4"/>
  <c r="C1619" i="4"/>
  <c r="H1619" i="4" s="1"/>
  <c r="C1620" i="4"/>
  <c r="H1620" i="4" s="1"/>
  <c r="C1621" i="4"/>
  <c r="H1621" i="4" s="1"/>
  <c r="C1622" i="4"/>
  <c r="H1622" i="4" s="1"/>
  <c r="C1623" i="4"/>
  <c r="H1623" i="4" s="1"/>
  <c r="C1624" i="4"/>
  <c r="H1624" i="4" s="1"/>
  <c r="C1625" i="4"/>
  <c r="C1626" i="4"/>
  <c r="H1626" i="4" s="1"/>
  <c r="C1627" i="4"/>
  <c r="H1627" i="4" s="1"/>
  <c r="C1628" i="4"/>
  <c r="H1628" i="4" s="1"/>
  <c r="C1629" i="4"/>
  <c r="H1629" i="4" s="1"/>
  <c r="C1630" i="4"/>
  <c r="C1631" i="4"/>
  <c r="H1631" i="4" s="1"/>
  <c r="C1632" i="4"/>
  <c r="H1632" i="4" s="1"/>
  <c r="C1633" i="4"/>
  <c r="H1633" i="4" s="1"/>
  <c r="C1634" i="4"/>
  <c r="C1635" i="4"/>
  <c r="H1635" i="4" s="1"/>
  <c r="C1636" i="4"/>
  <c r="H1636" i="4" s="1"/>
  <c r="C1637" i="4"/>
  <c r="H1637" i="4" s="1"/>
  <c r="C1638" i="4"/>
  <c r="H1638" i="4" s="1"/>
  <c r="C1639" i="4"/>
  <c r="H1639" i="4" s="1"/>
  <c r="C1640" i="4"/>
  <c r="H1640" i="4" s="1"/>
  <c r="C1641" i="4"/>
  <c r="H1641" i="4" s="1"/>
  <c r="C1642" i="4"/>
  <c r="H1642" i="4" s="1"/>
  <c r="C1643" i="4"/>
  <c r="H1643" i="4" s="1"/>
  <c r="C1644" i="4"/>
  <c r="H1644" i="4" s="1"/>
  <c r="C1645" i="4"/>
  <c r="H1645" i="4" s="1"/>
  <c r="C1646" i="4"/>
  <c r="C1647" i="4"/>
  <c r="H1647" i="4" s="1"/>
  <c r="C1648" i="4"/>
  <c r="H1648" i="4" s="1"/>
  <c r="C1649" i="4"/>
  <c r="H1649" i="4" s="1"/>
  <c r="C1650" i="4"/>
  <c r="C1651" i="4"/>
  <c r="H1651" i="4" s="1"/>
  <c r="C1652" i="4"/>
  <c r="H1652" i="4" s="1"/>
  <c r="C1653" i="4"/>
  <c r="H1653" i="4" s="1"/>
  <c r="C1654" i="4"/>
  <c r="H1654" i="4" s="1"/>
  <c r="C1655" i="4"/>
  <c r="H1655" i="4" s="1"/>
  <c r="C1656" i="4"/>
  <c r="H1656" i="4" s="1"/>
  <c r="C1657" i="4"/>
  <c r="H1657" i="4" s="1"/>
  <c r="C1658" i="4"/>
  <c r="H1658" i="4" s="1"/>
  <c r="C1659" i="4"/>
  <c r="H1659" i="4" s="1"/>
  <c r="C1660" i="4"/>
  <c r="H1660" i="4" s="1"/>
  <c r="C1661" i="4"/>
  <c r="H1661" i="4" s="1"/>
  <c r="C1662" i="4"/>
  <c r="C1663" i="4"/>
  <c r="H1663" i="4" s="1"/>
  <c r="C1664" i="4"/>
  <c r="H1664" i="4" s="1"/>
  <c r="C1665" i="4"/>
  <c r="H1665" i="4" s="1"/>
  <c r="C1666" i="4"/>
  <c r="C1667" i="4"/>
  <c r="H1667" i="4" s="1"/>
  <c r="C1668" i="4"/>
  <c r="H1668" i="4" s="1"/>
  <c r="C1669" i="4"/>
  <c r="H1669" i="4" s="1"/>
  <c r="C1670" i="4"/>
  <c r="H1670" i="4" s="1"/>
  <c r="C1671" i="4"/>
  <c r="H1671" i="4" s="1"/>
  <c r="C1672" i="4"/>
  <c r="H1672" i="4" s="1"/>
  <c r="C1673" i="4"/>
  <c r="H1673" i="4" s="1"/>
  <c r="C1674" i="4"/>
  <c r="H1674" i="4" s="1"/>
  <c r="C1675" i="4"/>
  <c r="H1675" i="4" s="1"/>
  <c r="C1676" i="4"/>
  <c r="H1676" i="4" s="1"/>
  <c r="C1677" i="4"/>
  <c r="H1677" i="4" s="1"/>
  <c r="C1678" i="4"/>
  <c r="C1679" i="4"/>
  <c r="H1679" i="4" s="1"/>
  <c r="C1680" i="4"/>
  <c r="H1680" i="4" s="1"/>
  <c r="C1681" i="4"/>
  <c r="H1681" i="4" s="1"/>
  <c r="C1682" i="4"/>
  <c r="C1683" i="4"/>
  <c r="H1683" i="4" s="1"/>
  <c r="C1684" i="4"/>
  <c r="H1684" i="4" s="1"/>
  <c r="C1685" i="4"/>
  <c r="H1685" i="4" s="1"/>
  <c r="C1686" i="4"/>
  <c r="H1686" i="4" s="1"/>
  <c r="C1687" i="4"/>
  <c r="H1687" i="4" s="1"/>
  <c r="C1688" i="4"/>
  <c r="H1688" i="4" s="1"/>
  <c r="C1689" i="4"/>
  <c r="H1689" i="4" s="1"/>
  <c r="C1690" i="4"/>
  <c r="H1690" i="4" s="1"/>
  <c r="C1691" i="4"/>
  <c r="H1691" i="4" s="1"/>
  <c r="C1692" i="4"/>
  <c r="H1692" i="4" s="1"/>
  <c r="C1693" i="4"/>
  <c r="H1693" i="4" s="1"/>
  <c r="C1694" i="4"/>
  <c r="C1695" i="4"/>
  <c r="H1695" i="4" s="1"/>
  <c r="C1696" i="4"/>
  <c r="H1696" i="4" s="1"/>
  <c r="C1697" i="4"/>
  <c r="H1697" i="4" s="1"/>
  <c r="C1698" i="4"/>
  <c r="C1699" i="4"/>
  <c r="H1699" i="4" s="1"/>
  <c r="C1700" i="4"/>
  <c r="H1700" i="4" s="1"/>
  <c r="C1701" i="4"/>
  <c r="H1701" i="4" s="1"/>
  <c r="C1702" i="4"/>
  <c r="H1702" i="4" s="1"/>
  <c r="C1703" i="4"/>
  <c r="H1703" i="4" s="1"/>
  <c r="C1704" i="4"/>
  <c r="H1704" i="4" s="1"/>
  <c r="C1705" i="4"/>
  <c r="H1705" i="4" s="1"/>
  <c r="C1706" i="4"/>
  <c r="H1706" i="4" s="1"/>
  <c r="C1707" i="4"/>
  <c r="H1707" i="4" s="1"/>
  <c r="C1708" i="4"/>
  <c r="H1708" i="4" s="1"/>
  <c r="C1709" i="4"/>
  <c r="H1709" i="4" s="1"/>
  <c r="C1710" i="4"/>
  <c r="C1711" i="4"/>
  <c r="H1711" i="4" s="1"/>
  <c r="C1712" i="4"/>
  <c r="H1712" i="4" s="1"/>
  <c r="C1713" i="4"/>
  <c r="H1713" i="4" s="1"/>
  <c r="C1714" i="4"/>
  <c r="C1715" i="4"/>
  <c r="H1715" i="4" s="1"/>
  <c r="C1716" i="4"/>
  <c r="H1716" i="4" s="1"/>
  <c r="C1717" i="4"/>
  <c r="H1717" i="4" s="1"/>
  <c r="C1718" i="4"/>
  <c r="H1718" i="4" s="1"/>
  <c r="C1719" i="4"/>
  <c r="H1719" i="4" s="1"/>
  <c r="C1720" i="4"/>
  <c r="H1720" i="4" s="1"/>
  <c r="C1721" i="4"/>
  <c r="C1722" i="4"/>
  <c r="H1722" i="4" s="1"/>
  <c r="C1723" i="4"/>
  <c r="H1723" i="4" s="1"/>
  <c r="C1724" i="4"/>
  <c r="H1724" i="4" s="1"/>
  <c r="C1725" i="4"/>
  <c r="H1725" i="4" s="1"/>
  <c r="C1726" i="4"/>
  <c r="C1727" i="4"/>
  <c r="H1727" i="4" s="1"/>
  <c r="C1728" i="4"/>
  <c r="H1728" i="4" s="1"/>
  <c r="C1729" i="4"/>
  <c r="H1729" i="4" s="1"/>
  <c r="C1730" i="4"/>
  <c r="C1731" i="4"/>
  <c r="H1731" i="4" s="1"/>
  <c r="C1732" i="4"/>
  <c r="H1732" i="4" s="1"/>
  <c r="C1733" i="4"/>
  <c r="H1733" i="4" s="1"/>
  <c r="C1734" i="4"/>
  <c r="H1734" i="4" s="1"/>
  <c r="C1735" i="4"/>
  <c r="H1735" i="4" s="1"/>
  <c r="C1736" i="4"/>
  <c r="H1736" i="4" s="1"/>
  <c r="C1737" i="4"/>
  <c r="C1738" i="4"/>
  <c r="H1738" i="4" s="1"/>
  <c r="C1739" i="4"/>
  <c r="H1739" i="4" s="1"/>
  <c r="C1740" i="4"/>
  <c r="H1740" i="4" s="1"/>
  <c r="C1741" i="4"/>
  <c r="H1741" i="4" s="1"/>
  <c r="C1742" i="4"/>
  <c r="C1743" i="4"/>
  <c r="H1743" i="4" s="1"/>
  <c r="C1744" i="4"/>
  <c r="H1744" i="4" s="1"/>
  <c r="C1745" i="4"/>
  <c r="H1745" i="4" s="1"/>
  <c r="C1746" i="4"/>
  <c r="C1747" i="4"/>
  <c r="H1747" i="4" s="1"/>
  <c r="C1748" i="4"/>
  <c r="H1748" i="4" s="1"/>
  <c r="C1749" i="4"/>
  <c r="H1749" i="4" s="1"/>
  <c r="C1750" i="4"/>
  <c r="H1750" i="4" s="1"/>
  <c r="C1751" i="4"/>
  <c r="H1751" i="4" s="1"/>
  <c r="C1752" i="4"/>
  <c r="H1752" i="4" s="1"/>
  <c r="C1753" i="4"/>
  <c r="C1754" i="4"/>
  <c r="H1754" i="4" s="1"/>
  <c r="C1755" i="4"/>
  <c r="H1755" i="4" s="1"/>
  <c r="C1756" i="4"/>
  <c r="H1756" i="4" s="1"/>
  <c r="C1757" i="4"/>
  <c r="H1757" i="4" s="1"/>
  <c r="C1758" i="4"/>
  <c r="C1759" i="4"/>
  <c r="H1759" i="4" s="1"/>
  <c r="C1760" i="4"/>
  <c r="H1760" i="4" s="1"/>
  <c r="C1761" i="4"/>
  <c r="H1761" i="4" s="1"/>
  <c r="C1762" i="4"/>
  <c r="C1763" i="4"/>
  <c r="H1763" i="4" s="1"/>
  <c r="C1764" i="4"/>
  <c r="H1764" i="4" s="1"/>
  <c r="C1765" i="4"/>
  <c r="H1765" i="4" s="1"/>
  <c r="C1766" i="4"/>
  <c r="H1766" i="4" s="1"/>
  <c r="C1767" i="4"/>
  <c r="H1767" i="4" s="1"/>
  <c r="C1768" i="4"/>
  <c r="H1768" i="4" s="1"/>
  <c r="C1769" i="4"/>
  <c r="C1770" i="4"/>
  <c r="H1770" i="4" s="1"/>
  <c r="C1771" i="4"/>
  <c r="H1771" i="4" s="1"/>
  <c r="C1772" i="4"/>
  <c r="H1772" i="4" s="1"/>
  <c r="C1773" i="4"/>
  <c r="H1773" i="4" s="1"/>
  <c r="C1774" i="4"/>
  <c r="C1775" i="4"/>
  <c r="H1775" i="4" s="1"/>
  <c r="C1776" i="4"/>
  <c r="H1776" i="4" s="1"/>
  <c r="C1777" i="4"/>
  <c r="H1777" i="4" s="1"/>
  <c r="C1778" i="4"/>
  <c r="C1779" i="4"/>
  <c r="H1779" i="4" s="1"/>
  <c r="C1780" i="4"/>
  <c r="H1780" i="4" s="1"/>
  <c r="C1781" i="4"/>
  <c r="H1781" i="4" s="1"/>
  <c r="C1782" i="4"/>
  <c r="H1782" i="4" s="1"/>
  <c r="C1783" i="4"/>
  <c r="H1783" i="4" s="1"/>
  <c r="C1784" i="4"/>
  <c r="H1784" i="4" s="1"/>
  <c r="C1785" i="4"/>
  <c r="H1785" i="4" s="1"/>
  <c r="C1786" i="4"/>
  <c r="H1786" i="4" s="1"/>
  <c r="C1787" i="4"/>
  <c r="H1787" i="4" s="1"/>
  <c r="C1788" i="4"/>
  <c r="H1788" i="4" s="1"/>
  <c r="C1789" i="4"/>
  <c r="H1789" i="4" s="1"/>
  <c r="C1790" i="4"/>
  <c r="C1791" i="4"/>
  <c r="H1791" i="4" s="1"/>
  <c r="C1792" i="4"/>
  <c r="H1792" i="4" s="1"/>
  <c r="C1793" i="4"/>
  <c r="H1793" i="4" s="1"/>
  <c r="C1794" i="4"/>
  <c r="C1795" i="4"/>
  <c r="H1795" i="4" s="1"/>
  <c r="C1796" i="4"/>
  <c r="H1796" i="4" s="1"/>
  <c r="C1797" i="4"/>
  <c r="H1797" i="4" s="1"/>
  <c r="C1798" i="4"/>
  <c r="H1798" i="4" s="1"/>
  <c r="C1799" i="4"/>
  <c r="H1799" i="4" s="1"/>
  <c r="C1800" i="4"/>
  <c r="H1800" i="4" s="1"/>
  <c r="C1801" i="4"/>
  <c r="H1801" i="4" s="1"/>
  <c r="C1802" i="4"/>
  <c r="H1802" i="4" s="1"/>
  <c r="C1803" i="4"/>
  <c r="H1803" i="4" s="1"/>
  <c r="C1804" i="4"/>
  <c r="H1804" i="4" s="1"/>
  <c r="C1805" i="4"/>
  <c r="H1805" i="4" s="1"/>
  <c r="C1806" i="4"/>
  <c r="C1807" i="4"/>
  <c r="H1807" i="4" s="1"/>
  <c r="C1808" i="4"/>
  <c r="H1808" i="4" s="1"/>
  <c r="C1809" i="4"/>
  <c r="H1809" i="4" s="1"/>
  <c r="C1810" i="4"/>
  <c r="C1811" i="4"/>
  <c r="H1811" i="4" s="1"/>
  <c r="C1812" i="4"/>
  <c r="H1812" i="4" s="1"/>
  <c r="C1813" i="4"/>
  <c r="H1813" i="4" s="1"/>
  <c r="C1814" i="4"/>
  <c r="H1814" i="4" s="1"/>
  <c r="C1815" i="4"/>
  <c r="H1815" i="4" s="1"/>
  <c r="C1816" i="4"/>
  <c r="H1816" i="4" s="1"/>
  <c r="C1817" i="4"/>
  <c r="H1817" i="4" s="1"/>
  <c r="C1818" i="4"/>
  <c r="H1818" i="4" s="1"/>
  <c r="C1819" i="4"/>
  <c r="H1819" i="4" s="1"/>
  <c r="C1820" i="4"/>
  <c r="H1820" i="4" s="1"/>
  <c r="C1821" i="4"/>
  <c r="H1821" i="4" s="1"/>
  <c r="C1822" i="4"/>
  <c r="C1823" i="4"/>
  <c r="H1823" i="4" s="1"/>
  <c r="C1824" i="4"/>
  <c r="H1824" i="4" s="1"/>
  <c r="C1825" i="4"/>
  <c r="H1825" i="4" s="1"/>
  <c r="C1826" i="4"/>
  <c r="C1827" i="4"/>
  <c r="H1827" i="4" s="1"/>
  <c r="C1828" i="4"/>
  <c r="H1828" i="4" s="1"/>
  <c r="C1829" i="4"/>
  <c r="H1829" i="4" s="1"/>
  <c r="C1830" i="4"/>
  <c r="H1830" i="4" s="1"/>
  <c r="C1831" i="4"/>
  <c r="H1831" i="4" s="1"/>
  <c r="C1832" i="4"/>
  <c r="H1832" i="4" s="1"/>
  <c r="C1833" i="4"/>
  <c r="H1833" i="4" s="1"/>
  <c r="C1834" i="4"/>
  <c r="H1834" i="4" s="1"/>
  <c r="C1835" i="4"/>
  <c r="H1835" i="4" s="1"/>
  <c r="C1836" i="4"/>
  <c r="H1836" i="4" s="1"/>
  <c r="C1837" i="4"/>
  <c r="H1837" i="4" s="1"/>
  <c r="C1838" i="4"/>
  <c r="C1839" i="4"/>
  <c r="H1839" i="4" s="1"/>
  <c r="C1840" i="4"/>
  <c r="H1840" i="4" s="1"/>
  <c r="C1841" i="4"/>
  <c r="H1841" i="4" s="1"/>
  <c r="C1842" i="4"/>
  <c r="C1843" i="4"/>
  <c r="H1843" i="4" s="1"/>
  <c r="C1844" i="4"/>
  <c r="H1844" i="4" s="1"/>
  <c r="C1845" i="4"/>
  <c r="H1845" i="4" s="1"/>
  <c r="C1846" i="4"/>
  <c r="H1846" i="4" s="1"/>
  <c r="C1847" i="4"/>
  <c r="H1847" i="4" s="1"/>
  <c r="C1848" i="4"/>
  <c r="H1848" i="4" s="1"/>
  <c r="C1849" i="4"/>
  <c r="H1849" i="4" s="1"/>
  <c r="C1850" i="4"/>
  <c r="H1850" i="4" s="1"/>
  <c r="C1851" i="4"/>
  <c r="H1851" i="4" s="1"/>
  <c r="C1852" i="4"/>
  <c r="H1852" i="4" s="1"/>
  <c r="C1853" i="4"/>
  <c r="H1853" i="4" s="1"/>
  <c r="C1854" i="4"/>
  <c r="C1855" i="4"/>
  <c r="H1855" i="4" s="1"/>
  <c r="C1856" i="4"/>
  <c r="H1856" i="4" s="1"/>
  <c r="C1857" i="4"/>
  <c r="H1857" i="4" s="1"/>
  <c r="C1858" i="4"/>
  <c r="C1859" i="4"/>
  <c r="H1859" i="4" s="1"/>
  <c r="C1860" i="4"/>
  <c r="H1860" i="4" s="1"/>
  <c r="C1861" i="4"/>
  <c r="H1861" i="4" s="1"/>
  <c r="C1862" i="4"/>
  <c r="H1862" i="4" s="1"/>
  <c r="C1863" i="4"/>
  <c r="H1863" i="4" s="1"/>
  <c r="C1864" i="4"/>
  <c r="H1864" i="4" s="1"/>
  <c r="C1865" i="4"/>
  <c r="H1865" i="4" s="1"/>
  <c r="C1866" i="4"/>
  <c r="H1866" i="4" s="1"/>
  <c r="C1867" i="4"/>
  <c r="H1867" i="4" s="1"/>
  <c r="C1868" i="4"/>
  <c r="H1868" i="4" s="1"/>
  <c r="C1869" i="4"/>
  <c r="H1869" i="4" s="1"/>
  <c r="C1870" i="4"/>
  <c r="C1871" i="4"/>
  <c r="H1871" i="4" s="1"/>
  <c r="C1872" i="4"/>
  <c r="H1872" i="4" s="1"/>
  <c r="C1873" i="4"/>
  <c r="H1873" i="4" s="1"/>
  <c r="C1874" i="4"/>
  <c r="C1875" i="4"/>
  <c r="H1875" i="4" s="1"/>
  <c r="C1876" i="4"/>
  <c r="H1876" i="4" s="1"/>
  <c r="C1877" i="4"/>
  <c r="H1877" i="4" s="1"/>
  <c r="C1878" i="4"/>
  <c r="H1878" i="4" s="1"/>
  <c r="C1879" i="4"/>
  <c r="H1879" i="4" s="1"/>
  <c r="C1880" i="4"/>
  <c r="H1880" i="4" s="1"/>
  <c r="C1881" i="4"/>
  <c r="H1881" i="4" s="1"/>
  <c r="C1882" i="4"/>
  <c r="H1882" i="4" s="1"/>
  <c r="C1883" i="4"/>
  <c r="H1883" i="4" s="1"/>
  <c r="C1884" i="4"/>
  <c r="H1884" i="4" s="1"/>
  <c r="C1885" i="4"/>
  <c r="H1885" i="4" s="1"/>
  <c r="C1886" i="4"/>
  <c r="C1887" i="4"/>
  <c r="H1887" i="4" s="1"/>
  <c r="C1888" i="4"/>
  <c r="H1888" i="4" s="1"/>
  <c r="C1889" i="4"/>
  <c r="H1889" i="4" s="1"/>
  <c r="C1890" i="4"/>
  <c r="C1891" i="4"/>
  <c r="H1891" i="4" s="1"/>
  <c r="C1892" i="4"/>
  <c r="H1892" i="4" s="1"/>
  <c r="C1893" i="4"/>
  <c r="H1893" i="4" s="1"/>
  <c r="C1894" i="4"/>
  <c r="H1894" i="4" s="1"/>
  <c r="C1895" i="4"/>
  <c r="H1895" i="4" s="1"/>
  <c r="C1896" i="4"/>
  <c r="H1896" i="4" s="1"/>
  <c r="C1897" i="4"/>
  <c r="H1897" i="4" s="1"/>
  <c r="C1898" i="4"/>
  <c r="H1898" i="4" s="1"/>
  <c r="C1899" i="4"/>
  <c r="H1899" i="4" s="1"/>
  <c r="C1900" i="4"/>
  <c r="H1900" i="4" s="1"/>
  <c r="C1901" i="4"/>
  <c r="H1901" i="4" s="1"/>
  <c r="C1902" i="4"/>
  <c r="C1903" i="4"/>
  <c r="H1903" i="4" s="1"/>
  <c r="C1904" i="4"/>
  <c r="H1904" i="4" s="1"/>
  <c r="C1905" i="4"/>
  <c r="H1905" i="4" s="1"/>
  <c r="C1906" i="4"/>
  <c r="C1907" i="4"/>
  <c r="H1907" i="4" s="1"/>
  <c r="C1908" i="4"/>
  <c r="H1908" i="4" s="1"/>
  <c r="C1909" i="4"/>
  <c r="H1909" i="4" s="1"/>
  <c r="C1910" i="4"/>
  <c r="H1910" i="4" s="1"/>
  <c r="C1911" i="4"/>
  <c r="H1911" i="4" s="1"/>
  <c r="C1912" i="4"/>
  <c r="H1912" i="4" s="1"/>
  <c r="C1913" i="4"/>
  <c r="H1913" i="4" s="1"/>
  <c r="C1914" i="4"/>
  <c r="H1914" i="4" s="1"/>
  <c r="C1915" i="4"/>
  <c r="H1915" i="4" s="1"/>
  <c r="C1916" i="4"/>
  <c r="H1916" i="4" s="1"/>
  <c r="C1917" i="4"/>
  <c r="H1917" i="4" s="1"/>
  <c r="C1918" i="4"/>
  <c r="C1919" i="4"/>
  <c r="H1919" i="4" s="1"/>
  <c r="C1920" i="4"/>
  <c r="H1920" i="4" s="1"/>
  <c r="C1921" i="4"/>
  <c r="H1921" i="4" s="1"/>
  <c r="C1922" i="4"/>
  <c r="C1923" i="4"/>
  <c r="H1923" i="4" s="1"/>
  <c r="C1924" i="4"/>
  <c r="H1924" i="4" s="1"/>
  <c r="C1925" i="4"/>
  <c r="H1925" i="4" s="1"/>
  <c r="C1926" i="4"/>
  <c r="H1926" i="4" s="1"/>
  <c r="C1927" i="4"/>
  <c r="H1927" i="4" s="1"/>
  <c r="C1928" i="4"/>
  <c r="H1928" i="4" s="1"/>
  <c r="C1929" i="4"/>
  <c r="H1929" i="4" s="1"/>
  <c r="C1930" i="4"/>
  <c r="H1930" i="4" s="1"/>
  <c r="C1931" i="4"/>
  <c r="H1931" i="4" s="1"/>
  <c r="C1932" i="4"/>
  <c r="H1932" i="4" s="1"/>
  <c r="C1933" i="4"/>
  <c r="H1933" i="4" s="1"/>
  <c r="C1934" i="4"/>
  <c r="C1935" i="4"/>
  <c r="H1935" i="4" s="1"/>
  <c r="C1936" i="4"/>
  <c r="H1936" i="4" s="1"/>
  <c r="C1937" i="4"/>
  <c r="H1937" i="4" s="1"/>
  <c r="C1938" i="4"/>
  <c r="C1939" i="4"/>
  <c r="H1939" i="4" s="1"/>
  <c r="C1940" i="4"/>
  <c r="H1940" i="4" s="1"/>
  <c r="C1941" i="4"/>
  <c r="H1941" i="4" s="1"/>
  <c r="C1942" i="4"/>
  <c r="H1942" i="4" s="1"/>
  <c r="C1943" i="4"/>
  <c r="H1943" i="4" s="1"/>
  <c r="C1944" i="4"/>
  <c r="H1944" i="4" s="1"/>
  <c r="C1945" i="4"/>
  <c r="H1945" i="4" s="1"/>
  <c r="C1946" i="4"/>
  <c r="H1946" i="4" s="1"/>
  <c r="C1947" i="4"/>
  <c r="H1947" i="4" s="1"/>
  <c r="C1948" i="4"/>
  <c r="H1948" i="4" s="1"/>
  <c r="C1949" i="4"/>
  <c r="H1949" i="4" s="1"/>
  <c r="C1950" i="4"/>
  <c r="C1951" i="4"/>
  <c r="H1951" i="4" s="1"/>
  <c r="C1952" i="4"/>
  <c r="H1952" i="4" s="1"/>
  <c r="C1953" i="4"/>
  <c r="H1953" i="4" s="1"/>
  <c r="C1954" i="4"/>
  <c r="C1955" i="4"/>
  <c r="H1955" i="4" s="1"/>
  <c r="C1956" i="4"/>
  <c r="H1956" i="4" s="1"/>
  <c r="C1957" i="4"/>
  <c r="H1957" i="4" s="1"/>
  <c r="C1958" i="4"/>
  <c r="H1958" i="4" s="1"/>
  <c r="C1959" i="4"/>
  <c r="H1959" i="4" s="1"/>
  <c r="C1960" i="4"/>
  <c r="H1960" i="4" s="1"/>
  <c r="C1961" i="4"/>
  <c r="H1961" i="4" s="1"/>
  <c r="C1962" i="4"/>
  <c r="H1962" i="4" s="1"/>
  <c r="C1963" i="4"/>
  <c r="H1963" i="4" s="1"/>
  <c r="C1964" i="4"/>
  <c r="H1964" i="4" s="1"/>
  <c r="C1965" i="4"/>
  <c r="H1965" i="4" s="1"/>
  <c r="C1966" i="4"/>
  <c r="C1967" i="4"/>
  <c r="H1967" i="4" s="1"/>
  <c r="C1968" i="4"/>
  <c r="H1968" i="4" s="1"/>
  <c r="C1969" i="4"/>
  <c r="H1969" i="4" s="1"/>
  <c r="C1970" i="4"/>
  <c r="C1971" i="4"/>
  <c r="H1971" i="4" s="1"/>
  <c r="C1972" i="4"/>
  <c r="H1972" i="4" s="1"/>
  <c r="C1973" i="4"/>
  <c r="H1973" i="4" s="1"/>
  <c r="C1974" i="4"/>
  <c r="H1974" i="4" s="1"/>
  <c r="C1975" i="4"/>
  <c r="H1975" i="4" s="1"/>
  <c r="C1976" i="4"/>
  <c r="H1976" i="4" s="1"/>
  <c r="C1977" i="4"/>
  <c r="H1977" i="4" s="1"/>
  <c r="C1978" i="4"/>
  <c r="H1978" i="4" s="1"/>
  <c r="C1979" i="4"/>
  <c r="H1979" i="4" s="1"/>
  <c r="C1980" i="4"/>
  <c r="H1980" i="4" s="1"/>
  <c r="C1981" i="4"/>
  <c r="H1981" i="4" s="1"/>
  <c r="C1982" i="4"/>
  <c r="C1983" i="4"/>
  <c r="H1983" i="4" s="1"/>
  <c r="C1984" i="4"/>
  <c r="H1984" i="4" s="1"/>
  <c r="C1985" i="4"/>
  <c r="H1985" i="4" s="1"/>
  <c r="C1986" i="4"/>
  <c r="C1987" i="4"/>
  <c r="H1987" i="4" s="1"/>
  <c r="C1988" i="4"/>
  <c r="H1988" i="4" s="1"/>
  <c r="C1989" i="4"/>
  <c r="H1989" i="4" s="1"/>
  <c r="C1990" i="4"/>
  <c r="H1990" i="4" s="1"/>
  <c r="C1991" i="4"/>
  <c r="H1991" i="4" s="1"/>
  <c r="C1992" i="4"/>
  <c r="H1992" i="4" s="1"/>
  <c r="C1993" i="4"/>
  <c r="H1993" i="4" s="1"/>
  <c r="C1994" i="4"/>
  <c r="H1994" i="4" s="1"/>
  <c r="C1995" i="4"/>
  <c r="H1995" i="4" s="1"/>
  <c r="C1996" i="4"/>
  <c r="H1996" i="4" s="1"/>
  <c r="C1997" i="4"/>
  <c r="H1997" i="4" s="1"/>
  <c r="C1998" i="4"/>
  <c r="C1999" i="4"/>
  <c r="H1999" i="4" s="1"/>
  <c r="C2000" i="4"/>
  <c r="H2000" i="4" s="1"/>
  <c r="C2001" i="4"/>
  <c r="H2001" i="4" s="1"/>
  <c r="C2002" i="4"/>
  <c r="C2003" i="4"/>
  <c r="H2003" i="4" s="1"/>
  <c r="C2004" i="4"/>
  <c r="H2004" i="4" s="1"/>
  <c r="C2005" i="4"/>
  <c r="H2005" i="4" s="1"/>
  <c r="C2006" i="4"/>
  <c r="H2006" i="4" s="1"/>
  <c r="C2007" i="4"/>
  <c r="H2007" i="4" s="1"/>
  <c r="C2008" i="4"/>
  <c r="H2008" i="4" s="1"/>
  <c r="C2009" i="4"/>
  <c r="H2009" i="4" s="1"/>
  <c r="C2010" i="4"/>
  <c r="H2010" i="4" s="1"/>
  <c r="C2011" i="4"/>
  <c r="H2011" i="4" s="1"/>
  <c r="C2012" i="4"/>
  <c r="H2012" i="4" s="1"/>
  <c r="C2013" i="4"/>
  <c r="H2013" i="4" s="1"/>
  <c r="C2014" i="4"/>
  <c r="C2015" i="4"/>
  <c r="H2015" i="4" s="1"/>
  <c r="C2016" i="4"/>
  <c r="H2016" i="4" s="1"/>
  <c r="C2017" i="4"/>
  <c r="H2017" i="4" s="1"/>
  <c r="C2018" i="4"/>
  <c r="C2019" i="4"/>
  <c r="H2019" i="4" s="1"/>
  <c r="C2020" i="4"/>
  <c r="H2020" i="4" s="1"/>
  <c r="C2021" i="4"/>
  <c r="H2021" i="4" s="1"/>
  <c r="C2022" i="4"/>
  <c r="H2022" i="4" s="1"/>
  <c r="C2023" i="4"/>
  <c r="H2023" i="4" s="1"/>
  <c r="C2024" i="4"/>
  <c r="H2024" i="4" s="1"/>
  <c r="C2025" i="4"/>
  <c r="H2025" i="4" s="1"/>
  <c r="C2026" i="4"/>
  <c r="H2026" i="4" s="1"/>
  <c r="C2027" i="4"/>
  <c r="H2027" i="4" s="1"/>
  <c r="C2028" i="4"/>
  <c r="H2028" i="4" s="1"/>
  <c r="C2029" i="4"/>
  <c r="H2029" i="4" s="1"/>
  <c r="C2030" i="4"/>
  <c r="C2031" i="4"/>
  <c r="H2031" i="4" s="1"/>
  <c r="C2032" i="4"/>
  <c r="H2032" i="4" s="1"/>
  <c r="C2033" i="4"/>
  <c r="H2033" i="4" s="1"/>
  <c r="C2034" i="4"/>
  <c r="C2035" i="4"/>
  <c r="H2035" i="4" s="1"/>
  <c r="C2036" i="4"/>
  <c r="H2036" i="4" s="1"/>
  <c r="C2037" i="4"/>
  <c r="H2037" i="4" s="1"/>
  <c r="C2038" i="4"/>
  <c r="H2038" i="4" s="1"/>
  <c r="C2039" i="4"/>
  <c r="H2039" i="4" s="1"/>
  <c r="C2040" i="4"/>
  <c r="H2040" i="4" s="1"/>
  <c r="C2041" i="4"/>
  <c r="H2041" i="4" s="1"/>
  <c r="C2042" i="4"/>
  <c r="H2042" i="4" s="1"/>
  <c r="C2043" i="4"/>
  <c r="H2043" i="4" s="1"/>
  <c r="C2044" i="4"/>
  <c r="H2044" i="4" s="1"/>
  <c r="C2045" i="4"/>
  <c r="H2045" i="4" s="1"/>
  <c r="C2046" i="4"/>
  <c r="C2047" i="4"/>
  <c r="H2047" i="4" s="1"/>
  <c r="C2048" i="4"/>
  <c r="H2048" i="4" s="1"/>
  <c r="C2049" i="4"/>
  <c r="H2049" i="4" s="1"/>
  <c r="C2050" i="4"/>
  <c r="C2051" i="4"/>
  <c r="H2051" i="4" s="1"/>
  <c r="C2052" i="4"/>
  <c r="H2052" i="4" s="1"/>
  <c r="C2053" i="4"/>
  <c r="H2053" i="4" s="1"/>
  <c r="C2054" i="4"/>
  <c r="H2054" i="4" s="1"/>
  <c r="C2055" i="4"/>
  <c r="H2055" i="4" s="1"/>
  <c r="C2056" i="4"/>
  <c r="H2056" i="4" s="1"/>
  <c r="C2057" i="4"/>
  <c r="C2058" i="4"/>
  <c r="H2058" i="4" s="1"/>
  <c r="C2059" i="4"/>
  <c r="H2059" i="4" s="1"/>
  <c r="C2060" i="4"/>
  <c r="H2060" i="4" s="1"/>
  <c r="C2061" i="4"/>
  <c r="H2061" i="4" s="1"/>
  <c r="C2062" i="4"/>
  <c r="C2063" i="4"/>
  <c r="H2063" i="4" s="1"/>
  <c r="C2064" i="4"/>
  <c r="H2064" i="4" s="1"/>
  <c r="C2065" i="4"/>
  <c r="H2065" i="4" s="1"/>
  <c r="C2066" i="4"/>
  <c r="C2067" i="4"/>
  <c r="H2067" i="4" s="1"/>
  <c r="C2068" i="4"/>
  <c r="H2068" i="4" s="1"/>
  <c r="C2069" i="4"/>
  <c r="H2069" i="4" s="1"/>
  <c r="C2070" i="4"/>
  <c r="H2070" i="4" s="1"/>
  <c r="C2071" i="4"/>
  <c r="H2071" i="4" s="1"/>
  <c r="C2072" i="4"/>
  <c r="H2072" i="4" s="1"/>
  <c r="C2073" i="4"/>
  <c r="H2073" i="4" s="1"/>
  <c r="C2074" i="4"/>
  <c r="H2074" i="4" s="1"/>
  <c r="C2075" i="4"/>
  <c r="H2075" i="4" s="1"/>
  <c r="C2076" i="4"/>
  <c r="H2076" i="4" s="1"/>
  <c r="C2077" i="4"/>
  <c r="H2077" i="4" s="1"/>
  <c r="C2078" i="4"/>
  <c r="C2079" i="4"/>
  <c r="H2079" i="4" s="1"/>
  <c r="C2080" i="4"/>
  <c r="H2080" i="4" s="1"/>
  <c r="C2081" i="4"/>
  <c r="H2081" i="4" s="1"/>
  <c r="C2082" i="4"/>
  <c r="C2083" i="4"/>
  <c r="H2083" i="4" s="1"/>
  <c r="C2084" i="4"/>
  <c r="H2084" i="4" s="1"/>
  <c r="C2085" i="4"/>
  <c r="H2085" i="4" s="1"/>
  <c r="C2086" i="4"/>
  <c r="H2086" i="4" s="1"/>
  <c r="C2087" i="4"/>
  <c r="H2087" i="4" s="1"/>
  <c r="C2088" i="4"/>
  <c r="H2088" i="4" s="1"/>
  <c r="C2089" i="4"/>
  <c r="H2089" i="4" s="1"/>
  <c r="C2090" i="4"/>
  <c r="H2090" i="4" s="1"/>
  <c r="C2091" i="4"/>
  <c r="H2091" i="4" s="1"/>
  <c r="C2092" i="4"/>
  <c r="H2092" i="4" s="1"/>
  <c r="C2093" i="4"/>
  <c r="H2093" i="4" s="1"/>
  <c r="C2094" i="4"/>
  <c r="C2095" i="4"/>
  <c r="H2095" i="4" s="1"/>
  <c r="C2096" i="4"/>
  <c r="H2096" i="4" s="1"/>
  <c r="C2097" i="4"/>
  <c r="H2097" i="4" s="1"/>
  <c r="C2098" i="4"/>
  <c r="C2099" i="4"/>
  <c r="H2099" i="4" s="1"/>
  <c r="C2100" i="4"/>
  <c r="H2100" i="4" s="1"/>
  <c r="C2101" i="4"/>
  <c r="H2101" i="4" s="1"/>
  <c r="C2102" i="4"/>
  <c r="H2102" i="4" s="1"/>
  <c r="C2103" i="4"/>
  <c r="H2103" i="4" s="1"/>
  <c r="C2104" i="4"/>
  <c r="H2104" i="4" s="1"/>
  <c r="C2105" i="4"/>
  <c r="H2105" i="4" s="1"/>
  <c r="C2106" i="4"/>
  <c r="H2106" i="4" s="1"/>
  <c r="C2107" i="4"/>
  <c r="H2107" i="4" s="1"/>
  <c r="C2108" i="4"/>
  <c r="H2108" i="4" s="1"/>
  <c r="C2109" i="4"/>
  <c r="H2109" i="4" s="1"/>
  <c r="C2110" i="4"/>
  <c r="C2111" i="4"/>
  <c r="H2111" i="4" s="1"/>
  <c r="C2112" i="4"/>
  <c r="H2112" i="4" s="1"/>
  <c r="C2113" i="4"/>
  <c r="H2113" i="4" s="1"/>
  <c r="C2114" i="4"/>
  <c r="C2115" i="4"/>
  <c r="H2115" i="4" s="1"/>
  <c r="C2116" i="4"/>
  <c r="H2116" i="4" s="1"/>
  <c r="C2117" i="4"/>
  <c r="H2117" i="4" s="1"/>
  <c r="C2118" i="4"/>
  <c r="H2118" i="4" s="1"/>
  <c r="C2119" i="4"/>
  <c r="H2119" i="4" s="1"/>
  <c r="C2120" i="4"/>
  <c r="H2120" i="4" s="1"/>
  <c r="C2121" i="4"/>
  <c r="C2122" i="4"/>
  <c r="H2122" i="4" s="1"/>
  <c r="C2123" i="4"/>
  <c r="H2123" i="4" s="1"/>
  <c r="C2124" i="4"/>
  <c r="H2124" i="4" s="1"/>
  <c r="C2125" i="4"/>
  <c r="H2125" i="4" s="1"/>
  <c r="C2126" i="4"/>
  <c r="C2127" i="4"/>
  <c r="H2127" i="4" s="1"/>
  <c r="C2128" i="4"/>
  <c r="H2128" i="4" s="1"/>
  <c r="C2129" i="4"/>
  <c r="H2129" i="4" s="1"/>
  <c r="C2130" i="4"/>
  <c r="C2131" i="4"/>
  <c r="H2131" i="4" s="1"/>
  <c r="C2132" i="4"/>
  <c r="H2132" i="4" s="1"/>
  <c r="C2133" i="4"/>
  <c r="H2133" i="4" s="1"/>
  <c r="C2134" i="4"/>
  <c r="H2134" i="4" s="1"/>
  <c r="C2135" i="4"/>
  <c r="H2135" i="4" s="1"/>
  <c r="C2136" i="4"/>
  <c r="H2136" i="4" s="1"/>
  <c r="C2137" i="4"/>
  <c r="C2138" i="4"/>
  <c r="H2138" i="4" s="1"/>
  <c r="C2139" i="4"/>
  <c r="H2139" i="4" s="1"/>
  <c r="C2140" i="4"/>
  <c r="H2140" i="4" s="1"/>
  <c r="C2141" i="4"/>
  <c r="H2141" i="4" s="1"/>
  <c r="C2142" i="4"/>
  <c r="C2143" i="4"/>
  <c r="H2143" i="4" s="1"/>
  <c r="C2144" i="4"/>
  <c r="H2144" i="4" s="1"/>
  <c r="C2145" i="4"/>
  <c r="H2145" i="4" s="1"/>
  <c r="C2146" i="4"/>
  <c r="C2147" i="4"/>
  <c r="H2147" i="4" s="1"/>
  <c r="C2148" i="4"/>
  <c r="H2148" i="4" s="1"/>
  <c r="C2149" i="4"/>
  <c r="H2149" i="4" s="1"/>
  <c r="C2150" i="4"/>
  <c r="H2150" i="4" s="1"/>
  <c r="C2151" i="4"/>
  <c r="H2151" i="4" s="1"/>
  <c r="C2152" i="4"/>
  <c r="H2152" i="4" s="1"/>
  <c r="C2153" i="4"/>
  <c r="C2154" i="4"/>
  <c r="H2154" i="4" s="1"/>
  <c r="C2155" i="4"/>
  <c r="H2155" i="4" s="1"/>
  <c r="C2156" i="4"/>
  <c r="H2156" i="4" s="1"/>
  <c r="C2157" i="4"/>
  <c r="H2157" i="4" s="1"/>
  <c r="C2158" i="4"/>
  <c r="C2159" i="4"/>
  <c r="H2159" i="4" s="1"/>
  <c r="C2160" i="4"/>
  <c r="H2160" i="4" s="1"/>
  <c r="C2161" i="4"/>
  <c r="H2161" i="4" s="1"/>
  <c r="C2162" i="4"/>
  <c r="C2163" i="4"/>
  <c r="H2163" i="4" s="1"/>
  <c r="C2164" i="4"/>
  <c r="H2164" i="4" s="1"/>
  <c r="C2165" i="4"/>
  <c r="H2165" i="4" s="1"/>
  <c r="C2166" i="4"/>
  <c r="H2166" i="4" s="1"/>
  <c r="C2167" i="4"/>
  <c r="H2167" i="4" s="1"/>
  <c r="C2168" i="4"/>
  <c r="H2168" i="4" s="1"/>
  <c r="C2169" i="4"/>
  <c r="C2170" i="4"/>
  <c r="H2170" i="4" s="1"/>
  <c r="C2171" i="4"/>
  <c r="H2171" i="4" s="1"/>
  <c r="C2172" i="4"/>
  <c r="H2172" i="4" s="1"/>
  <c r="C2173" i="4"/>
  <c r="H2173" i="4" s="1"/>
  <c r="C2174" i="4"/>
  <c r="C2175" i="4"/>
  <c r="H2175" i="4" s="1"/>
  <c r="C2176" i="4"/>
  <c r="H2176" i="4" s="1"/>
  <c r="C2177" i="4"/>
  <c r="H2177" i="4" s="1"/>
  <c r="C2178" i="4"/>
  <c r="C2179" i="4"/>
  <c r="H2179" i="4" s="1"/>
  <c r="C2180" i="4"/>
  <c r="H2180" i="4" s="1"/>
  <c r="C2181" i="4"/>
  <c r="H2181" i="4" s="1"/>
  <c r="C2182" i="4"/>
  <c r="H2182" i="4" s="1"/>
  <c r="C2183" i="4"/>
  <c r="H2183" i="4" s="1"/>
  <c r="C2184" i="4"/>
  <c r="H2184" i="4" s="1"/>
  <c r="C2185" i="4"/>
  <c r="C2186" i="4"/>
  <c r="H2186" i="4" s="1"/>
  <c r="C2187" i="4"/>
  <c r="H2187" i="4" s="1"/>
  <c r="C2188" i="4"/>
  <c r="H2188" i="4" s="1"/>
  <c r="C2189" i="4"/>
  <c r="H2189" i="4" s="1"/>
  <c r="C2190" i="4"/>
  <c r="C2191" i="4"/>
  <c r="H2191" i="4" s="1"/>
  <c r="C2192" i="4"/>
  <c r="H2192" i="4" s="1"/>
  <c r="C2193" i="4"/>
  <c r="H2193" i="4" s="1"/>
  <c r="C2194" i="4"/>
  <c r="C2195" i="4"/>
  <c r="H2195" i="4" s="1"/>
  <c r="C2196" i="4"/>
  <c r="H2196" i="4" s="1"/>
  <c r="C2197" i="4"/>
  <c r="H2197" i="4" s="1"/>
  <c r="C2198" i="4"/>
  <c r="H2198" i="4" s="1"/>
  <c r="C2199" i="4"/>
  <c r="H2199" i="4" s="1"/>
  <c r="C2200" i="4"/>
  <c r="H2200" i="4" s="1"/>
  <c r="C2201" i="4"/>
  <c r="C2202" i="4"/>
  <c r="H2202" i="4" s="1"/>
  <c r="C2203" i="4"/>
  <c r="H2203" i="4" s="1"/>
  <c r="C2204" i="4"/>
  <c r="H2204" i="4" s="1"/>
  <c r="C2205" i="4"/>
  <c r="H2205" i="4" s="1"/>
  <c r="C2206" i="4"/>
  <c r="C2207" i="4"/>
  <c r="H2207" i="4" s="1"/>
  <c r="C2208" i="4"/>
  <c r="H2208" i="4" s="1"/>
  <c r="C2209" i="4"/>
  <c r="H2209" i="4" s="1"/>
  <c r="C2210" i="4"/>
  <c r="C2211" i="4"/>
  <c r="H2211" i="4" s="1"/>
  <c r="C2212" i="4"/>
  <c r="H2212" i="4" s="1"/>
  <c r="C2213" i="4"/>
  <c r="H2213" i="4" s="1"/>
  <c r="C2214" i="4"/>
  <c r="H2214" i="4" s="1"/>
  <c r="C2215" i="4"/>
  <c r="H2215" i="4" s="1"/>
  <c r="C2216" i="4"/>
  <c r="H2216" i="4" s="1"/>
  <c r="C2217" i="4"/>
  <c r="C2218" i="4"/>
  <c r="H2218" i="4" s="1"/>
  <c r="C2219" i="4"/>
  <c r="H2219" i="4" s="1"/>
  <c r="C2220" i="4"/>
  <c r="H2220" i="4" s="1"/>
  <c r="C2221" i="4"/>
  <c r="H2221" i="4" s="1"/>
  <c r="C2222" i="4"/>
  <c r="C2223" i="4"/>
  <c r="H2223" i="4" s="1"/>
  <c r="C2224" i="4"/>
  <c r="H2224" i="4" s="1"/>
  <c r="C2225" i="4"/>
  <c r="H2225" i="4" s="1"/>
  <c r="C2226" i="4"/>
  <c r="C2227" i="4"/>
  <c r="H2227" i="4" s="1"/>
  <c r="C2228" i="4"/>
  <c r="H2228" i="4" s="1"/>
  <c r="C2229" i="4"/>
  <c r="H2229" i="4" s="1"/>
  <c r="C2230" i="4"/>
  <c r="H2230" i="4" s="1"/>
  <c r="C2231" i="4"/>
  <c r="H2231" i="4" s="1"/>
  <c r="C2232" i="4"/>
  <c r="H2232" i="4" s="1"/>
  <c r="C2233" i="4"/>
  <c r="C2234" i="4"/>
  <c r="H2234" i="4" s="1"/>
  <c r="C2235" i="4"/>
  <c r="H2235" i="4" s="1"/>
  <c r="C2236" i="4"/>
  <c r="H2236" i="4" s="1"/>
  <c r="C2237" i="4"/>
  <c r="H2237" i="4" s="1"/>
  <c r="C2238" i="4"/>
  <c r="C2239" i="4"/>
  <c r="H2239" i="4" s="1"/>
  <c r="C2240" i="4"/>
  <c r="H2240" i="4" s="1"/>
  <c r="C2241" i="4"/>
  <c r="H2241" i="4" s="1"/>
  <c r="C2242" i="4"/>
  <c r="C2243" i="4"/>
  <c r="H2243" i="4" s="1"/>
  <c r="C2244" i="4"/>
  <c r="H2244" i="4" s="1"/>
  <c r="C2245" i="4"/>
  <c r="H2245" i="4" s="1"/>
  <c r="C2246" i="4"/>
  <c r="H2246" i="4" s="1"/>
  <c r="C2247" i="4"/>
  <c r="H2247" i="4" s="1"/>
  <c r="C2248" i="4"/>
  <c r="H2248" i="4" s="1"/>
  <c r="C2249" i="4"/>
  <c r="C2250" i="4"/>
  <c r="H2250" i="4" s="1"/>
  <c r="C2251" i="4"/>
  <c r="H2251" i="4" s="1"/>
  <c r="C2252" i="4"/>
  <c r="H2252" i="4" s="1"/>
  <c r="C2253" i="4"/>
  <c r="H2253" i="4" s="1"/>
  <c r="C2254" i="4"/>
  <c r="C2255" i="4"/>
  <c r="H2255" i="4" s="1"/>
  <c r="C2256" i="4"/>
  <c r="H2256" i="4" s="1"/>
  <c r="C2257" i="4"/>
  <c r="H2257" i="4" s="1"/>
  <c r="C2258" i="4"/>
  <c r="C2259" i="4"/>
  <c r="H2259" i="4" s="1"/>
  <c r="C2260" i="4"/>
  <c r="H2260" i="4" s="1"/>
  <c r="C2261" i="4"/>
  <c r="H2261" i="4" s="1"/>
  <c r="C2262" i="4"/>
  <c r="H2262" i="4" s="1"/>
  <c r="C2263" i="4"/>
  <c r="H2263" i="4" s="1"/>
  <c r="C2264" i="4"/>
  <c r="H2264" i="4" s="1"/>
  <c r="C2265" i="4"/>
  <c r="C2266" i="4"/>
  <c r="H2266" i="4" s="1"/>
  <c r="C2267" i="4"/>
  <c r="H2267" i="4" s="1"/>
  <c r="C2268" i="4"/>
  <c r="H2268" i="4" s="1"/>
  <c r="C2269" i="4"/>
  <c r="H2269" i="4" s="1"/>
  <c r="C2270" i="4"/>
  <c r="C2271" i="4"/>
  <c r="H2271" i="4" s="1"/>
  <c r="C2272" i="4"/>
  <c r="H2272" i="4" s="1"/>
  <c r="C2273" i="4"/>
  <c r="H2273" i="4" s="1"/>
  <c r="C2274" i="4"/>
  <c r="C2275" i="4"/>
  <c r="H2275" i="4" s="1"/>
  <c r="C2276" i="4"/>
  <c r="H2276" i="4" s="1"/>
  <c r="C2277" i="4"/>
  <c r="H2277" i="4" s="1"/>
  <c r="C2278" i="4"/>
  <c r="H2278" i="4" s="1"/>
  <c r="C2279" i="4"/>
  <c r="H2279" i="4" s="1"/>
  <c r="C2280" i="4"/>
  <c r="H2280" i="4" s="1"/>
  <c r="C2281" i="4"/>
  <c r="C2282" i="4"/>
  <c r="H2282" i="4" s="1"/>
  <c r="C2283" i="4"/>
  <c r="H2283" i="4" s="1"/>
  <c r="C2284" i="4"/>
  <c r="H2284" i="4" s="1"/>
  <c r="C2285" i="4"/>
  <c r="H2285" i="4" s="1"/>
  <c r="C2286" i="4"/>
  <c r="C2287" i="4"/>
  <c r="H2287" i="4" s="1"/>
  <c r="C2288" i="4"/>
  <c r="H2288" i="4" s="1"/>
  <c r="C2289" i="4"/>
  <c r="H2289" i="4" s="1"/>
  <c r="C2290" i="4"/>
  <c r="C2291" i="4"/>
  <c r="H2291" i="4" s="1"/>
  <c r="C2292" i="4"/>
  <c r="H2292" i="4" s="1"/>
  <c r="C2293" i="4"/>
  <c r="H2293" i="4" s="1"/>
  <c r="C2294" i="4"/>
  <c r="H2294" i="4" s="1"/>
  <c r="C2295" i="4"/>
  <c r="H2295" i="4" s="1"/>
  <c r="C2296" i="4"/>
  <c r="H2296" i="4" s="1"/>
  <c r="C2297" i="4"/>
  <c r="C2298" i="4"/>
  <c r="H2298" i="4" s="1"/>
  <c r="C2299" i="4"/>
  <c r="H2299" i="4" s="1"/>
  <c r="C2300" i="4"/>
  <c r="H2300" i="4" s="1"/>
  <c r="C2301" i="4"/>
  <c r="H2301" i="4" s="1"/>
  <c r="C2302" i="4"/>
  <c r="C2303" i="4"/>
  <c r="H2303" i="4" s="1"/>
  <c r="C2304" i="4"/>
  <c r="H2304" i="4" s="1"/>
  <c r="C2305" i="4"/>
  <c r="H2305" i="4" s="1"/>
  <c r="C2306" i="4"/>
  <c r="C2307" i="4"/>
  <c r="H2307" i="4" s="1"/>
  <c r="C2308" i="4"/>
  <c r="H2308" i="4" s="1"/>
  <c r="C2309" i="4"/>
  <c r="H2309" i="4" s="1"/>
  <c r="C2310" i="4"/>
  <c r="H2310" i="4" s="1"/>
  <c r="C2311" i="4"/>
  <c r="H2311" i="4" s="1"/>
  <c r="C2312" i="4"/>
  <c r="H2312" i="4" s="1"/>
  <c r="C2313" i="4"/>
  <c r="C2314" i="4"/>
  <c r="H2314" i="4" s="1"/>
  <c r="C2315" i="4"/>
  <c r="H2315" i="4" s="1"/>
  <c r="C2316" i="4"/>
  <c r="H2316" i="4" s="1"/>
  <c r="C2317" i="4"/>
  <c r="H2317" i="4" s="1"/>
  <c r="C2318" i="4"/>
  <c r="C2319" i="4"/>
  <c r="H2319" i="4" s="1"/>
  <c r="C2320" i="4"/>
  <c r="H2320" i="4" s="1"/>
  <c r="C2321" i="4"/>
  <c r="H2321" i="4" s="1"/>
  <c r="C2322" i="4"/>
  <c r="C2323" i="4"/>
  <c r="H2323" i="4" s="1"/>
  <c r="C2324" i="4"/>
  <c r="H2324" i="4" s="1"/>
  <c r="C2325" i="4"/>
  <c r="H2325" i="4" s="1"/>
  <c r="C2326" i="4"/>
  <c r="H2326" i="4" s="1"/>
  <c r="C2327" i="4"/>
  <c r="H2327" i="4" s="1"/>
  <c r="C2328" i="4"/>
  <c r="H2328" i="4" s="1"/>
  <c r="C2329" i="4"/>
  <c r="C2330" i="4"/>
  <c r="H2330" i="4" s="1"/>
  <c r="C2331" i="4"/>
  <c r="H2331" i="4" s="1"/>
  <c r="C2332" i="4"/>
  <c r="H2332" i="4" s="1"/>
  <c r="C2333" i="4"/>
  <c r="H2333" i="4" s="1"/>
  <c r="C2334" i="4"/>
  <c r="C2335" i="4"/>
  <c r="H2335" i="4" s="1"/>
  <c r="C2336" i="4"/>
  <c r="H2336" i="4" s="1"/>
  <c r="C2337" i="4"/>
  <c r="H2337" i="4" s="1"/>
  <c r="C2338" i="4"/>
  <c r="C2339" i="4"/>
  <c r="H2339" i="4" s="1"/>
  <c r="C2340" i="4"/>
  <c r="H2340" i="4" s="1"/>
  <c r="C2341" i="4"/>
  <c r="H2341" i="4" s="1"/>
  <c r="C2342" i="4"/>
  <c r="H2342" i="4" s="1"/>
  <c r="C2343" i="4"/>
  <c r="H2343" i="4" s="1"/>
  <c r="C2344" i="4"/>
  <c r="H2344" i="4" s="1"/>
  <c r="C2345" i="4"/>
  <c r="C2346" i="4"/>
  <c r="H2346" i="4" s="1"/>
  <c r="C2347" i="4"/>
  <c r="H2347" i="4" s="1"/>
  <c r="C2348" i="4"/>
  <c r="H2348" i="4" s="1"/>
  <c r="C2349" i="4"/>
  <c r="H2349" i="4" s="1"/>
  <c r="C2350" i="4"/>
  <c r="C2351" i="4"/>
  <c r="H2351" i="4" s="1"/>
  <c r="C2352" i="4"/>
  <c r="H2352" i="4" s="1"/>
  <c r="C2353" i="4"/>
  <c r="H2353" i="4" s="1"/>
  <c r="C2354" i="4"/>
  <c r="C2355" i="4"/>
  <c r="H2355" i="4" s="1"/>
  <c r="C2356" i="4"/>
  <c r="H2356" i="4" s="1"/>
  <c r="C2357" i="4"/>
  <c r="H2357" i="4" s="1"/>
  <c r="C2358" i="4"/>
  <c r="H2358" i="4" s="1"/>
  <c r="C2359" i="4"/>
  <c r="H2359" i="4" s="1"/>
  <c r="C2360" i="4"/>
  <c r="H2360" i="4" s="1"/>
  <c r="C2361" i="4"/>
  <c r="C2362" i="4"/>
  <c r="H2362" i="4" s="1"/>
  <c r="C2363" i="4"/>
  <c r="H2363" i="4" s="1"/>
  <c r="C2364" i="4"/>
  <c r="H2364" i="4" s="1"/>
  <c r="C2365" i="4"/>
  <c r="H2365" i="4" s="1"/>
  <c r="C2366" i="4"/>
  <c r="C2367" i="4"/>
  <c r="H2367" i="4" s="1"/>
  <c r="C2368" i="4"/>
  <c r="H2368" i="4" s="1"/>
  <c r="C2369" i="4"/>
  <c r="H2369" i="4" s="1"/>
  <c r="C2370" i="4"/>
  <c r="C2371" i="4"/>
  <c r="H2371" i="4" s="1"/>
  <c r="C2372" i="4"/>
  <c r="H2372" i="4" s="1"/>
  <c r="C2373" i="4"/>
  <c r="H2373" i="4" s="1"/>
  <c r="C2374" i="4"/>
  <c r="H2374" i="4" s="1"/>
  <c r="C2375" i="4"/>
  <c r="H2375" i="4" s="1"/>
  <c r="C2376" i="4"/>
  <c r="H2376" i="4" s="1"/>
  <c r="C2377" i="4"/>
  <c r="C2378" i="4"/>
  <c r="H2378" i="4" s="1"/>
  <c r="C2379" i="4"/>
  <c r="H2379" i="4" s="1"/>
  <c r="C2380" i="4"/>
  <c r="H2380" i="4" s="1"/>
  <c r="C2381" i="4"/>
  <c r="H2381" i="4" s="1"/>
  <c r="C2382" i="4"/>
  <c r="C2383" i="4"/>
  <c r="H2383" i="4" s="1"/>
  <c r="C2384" i="4"/>
  <c r="H2384" i="4" s="1"/>
  <c r="C2385" i="4"/>
  <c r="H2385" i="4" s="1"/>
  <c r="C2386" i="4"/>
  <c r="C2387" i="4"/>
  <c r="H2387" i="4" s="1"/>
  <c r="C2388" i="4"/>
  <c r="H2388" i="4" s="1"/>
  <c r="C2389" i="4"/>
  <c r="H2389" i="4" s="1"/>
  <c r="C2390" i="4"/>
  <c r="H2390" i="4" s="1"/>
  <c r="C2391" i="4"/>
  <c r="H2391" i="4" s="1"/>
  <c r="C2392" i="4"/>
  <c r="H2392" i="4" s="1"/>
  <c r="C2393" i="4"/>
  <c r="C2394" i="4"/>
  <c r="H2394" i="4" s="1"/>
  <c r="C2395" i="4"/>
  <c r="H2395" i="4" s="1"/>
  <c r="C2396" i="4"/>
  <c r="H2396" i="4" s="1"/>
  <c r="C2397" i="4"/>
  <c r="H2397" i="4" s="1"/>
  <c r="C2398" i="4"/>
  <c r="C2399" i="4"/>
  <c r="H2399" i="4" s="1"/>
  <c r="C2400" i="4"/>
  <c r="H2400" i="4" s="1"/>
  <c r="C2401" i="4"/>
  <c r="H2401" i="4" s="1"/>
  <c r="C2402" i="4"/>
  <c r="C2403" i="4"/>
  <c r="H2403" i="4" s="1"/>
  <c r="C2404" i="4"/>
  <c r="H2404" i="4" s="1"/>
  <c r="C2405" i="4"/>
  <c r="H2405" i="4" s="1"/>
  <c r="C2406" i="4"/>
  <c r="H2406" i="4" s="1"/>
  <c r="C2407" i="4"/>
  <c r="H2407" i="4" s="1"/>
  <c r="C2408" i="4"/>
  <c r="H2408" i="4" s="1"/>
  <c r="C2409" i="4"/>
  <c r="C2410" i="4"/>
  <c r="H2410" i="4" s="1"/>
  <c r="C2411" i="4"/>
  <c r="H2411" i="4" s="1"/>
  <c r="C2412" i="4"/>
  <c r="H2412" i="4" s="1"/>
  <c r="C2413" i="4"/>
  <c r="H2413" i="4" s="1"/>
  <c r="C2414" i="4"/>
  <c r="C2415" i="4"/>
  <c r="H2415" i="4" s="1"/>
  <c r="C2416" i="4"/>
  <c r="H2416" i="4" s="1"/>
  <c r="C2417" i="4"/>
  <c r="H2417" i="4" s="1"/>
  <c r="C2418" i="4"/>
  <c r="C2419" i="4"/>
  <c r="H2419" i="4" s="1"/>
  <c r="C2420" i="4"/>
  <c r="H2420" i="4" s="1"/>
  <c r="C2421" i="4"/>
  <c r="H2421" i="4" s="1"/>
  <c r="C2422" i="4"/>
  <c r="H2422" i="4" s="1"/>
  <c r="C2423" i="4"/>
  <c r="H2423" i="4" s="1"/>
  <c r="C2424" i="4"/>
  <c r="H2424" i="4" s="1"/>
  <c r="C2425" i="4"/>
  <c r="C2426" i="4"/>
  <c r="H2426" i="4" s="1"/>
  <c r="C2427" i="4"/>
  <c r="H2427" i="4" s="1"/>
  <c r="C2428" i="4"/>
  <c r="H2428" i="4" s="1"/>
  <c r="C2429" i="4"/>
  <c r="H2429" i="4" s="1"/>
  <c r="C2430" i="4"/>
  <c r="C2431" i="4"/>
  <c r="H2431" i="4" s="1"/>
  <c r="C2432" i="4"/>
  <c r="H2432" i="4" s="1"/>
  <c r="C2433" i="4"/>
  <c r="H2433" i="4" s="1"/>
  <c r="C2434" i="4"/>
  <c r="C2435" i="4"/>
  <c r="H2435" i="4" s="1"/>
  <c r="C2436" i="4"/>
  <c r="H2436" i="4" s="1"/>
  <c r="C2437" i="4"/>
  <c r="H2437" i="4" s="1"/>
  <c r="C2438" i="4"/>
  <c r="H2438" i="4" s="1"/>
  <c r="C2439" i="4"/>
  <c r="H2439" i="4" s="1"/>
  <c r="C2440" i="4"/>
  <c r="H2440" i="4" s="1"/>
  <c r="C2441" i="4"/>
  <c r="C2442" i="4"/>
  <c r="H2442" i="4" s="1"/>
  <c r="C2443" i="4"/>
  <c r="H2443" i="4" s="1"/>
  <c r="C2444" i="4"/>
  <c r="H2444" i="4" s="1"/>
  <c r="C2445" i="4"/>
  <c r="H2445" i="4" s="1"/>
  <c r="C2446" i="4"/>
  <c r="C2447" i="4"/>
  <c r="H2447" i="4" s="1"/>
  <c r="C2448" i="4"/>
  <c r="H2448" i="4" s="1"/>
  <c r="C2449" i="4"/>
  <c r="H2449" i="4" s="1"/>
  <c r="C2450" i="4"/>
  <c r="C2451" i="4"/>
  <c r="H2451" i="4" s="1"/>
  <c r="C2452" i="4"/>
  <c r="H2452" i="4" s="1"/>
  <c r="C2453" i="4"/>
  <c r="H2453" i="4" s="1"/>
  <c r="C2454" i="4"/>
  <c r="H2454" i="4" s="1"/>
  <c r="C2455" i="4"/>
  <c r="H2455" i="4" s="1"/>
  <c r="C2456" i="4"/>
  <c r="H2456" i="4" s="1"/>
  <c r="C2457" i="4"/>
  <c r="C2458" i="4"/>
  <c r="H2458" i="4" s="1"/>
  <c r="C2459" i="4"/>
  <c r="H2459" i="4" s="1"/>
  <c r="C2460" i="4"/>
  <c r="H2460" i="4" s="1"/>
  <c r="C2461" i="4"/>
  <c r="H2461" i="4" s="1"/>
  <c r="C2462" i="4"/>
  <c r="C2463" i="4"/>
  <c r="H2463" i="4" s="1"/>
  <c r="C2464" i="4"/>
  <c r="H2464" i="4" s="1"/>
  <c r="C2465" i="4"/>
  <c r="H2465" i="4" s="1"/>
  <c r="C2466" i="4"/>
  <c r="C2467" i="4"/>
  <c r="H2467" i="4" s="1"/>
  <c r="C2468" i="4"/>
  <c r="H2468" i="4" s="1"/>
  <c r="C2469" i="4"/>
  <c r="H2469" i="4" s="1"/>
  <c r="C2470" i="4"/>
  <c r="H2470" i="4" s="1"/>
  <c r="C2471" i="4"/>
  <c r="H2471" i="4" s="1"/>
  <c r="C2472" i="4"/>
  <c r="H2472" i="4" s="1"/>
  <c r="C2473" i="4"/>
  <c r="C2474" i="4"/>
  <c r="H2474" i="4" s="1"/>
  <c r="C2475" i="4"/>
  <c r="H2475" i="4" s="1"/>
  <c r="C2476" i="4"/>
  <c r="H2476" i="4" s="1"/>
  <c r="C2477" i="4"/>
  <c r="H2477" i="4" s="1"/>
  <c r="C2478" i="4"/>
  <c r="C2479" i="4"/>
  <c r="H2479" i="4" s="1"/>
  <c r="C2480" i="4"/>
  <c r="H2480" i="4" s="1"/>
  <c r="C2481" i="4"/>
  <c r="H2481" i="4" s="1"/>
  <c r="C2482" i="4"/>
  <c r="C2483" i="4"/>
  <c r="H2483" i="4" s="1"/>
  <c r="C2484" i="4"/>
  <c r="H2484" i="4" s="1"/>
  <c r="C2485" i="4"/>
  <c r="H2485" i="4" s="1"/>
  <c r="C2486" i="4"/>
  <c r="H2486" i="4" s="1"/>
  <c r="C2487" i="4"/>
  <c r="H2487" i="4" s="1"/>
  <c r="C2488" i="4"/>
  <c r="H2488" i="4" s="1"/>
  <c r="C2489" i="4"/>
  <c r="C2490" i="4"/>
  <c r="H2490" i="4" s="1"/>
  <c r="C2491" i="4"/>
  <c r="H2491" i="4" s="1"/>
  <c r="C2492" i="4"/>
  <c r="H2492" i="4" s="1"/>
  <c r="C2493" i="4"/>
  <c r="H2493" i="4" s="1"/>
  <c r="C2494" i="4"/>
  <c r="C2495" i="4"/>
  <c r="H2495" i="4" s="1"/>
  <c r="C2496" i="4"/>
  <c r="H2496" i="4" s="1"/>
  <c r="C2497" i="4"/>
  <c r="H2497" i="4" s="1"/>
  <c r="C2498" i="4"/>
  <c r="C2499" i="4"/>
  <c r="H2499" i="4" s="1"/>
  <c r="C2500" i="4"/>
  <c r="H2500" i="4" s="1"/>
  <c r="C2501" i="4"/>
  <c r="H2501" i="4" s="1"/>
  <c r="C2502" i="4"/>
  <c r="H2502" i="4" s="1"/>
  <c r="C2503" i="4"/>
  <c r="H2503" i="4" s="1"/>
  <c r="C2504" i="4"/>
  <c r="H2504" i="4" s="1"/>
  <c r="C2505" i="4"/>
  <c r="C2506" i="4"/>
  <c r="H2506" i="4" s="1"/>
  <c r="C2507" i="4"/>
  <c r="H2507" i="4" s="1"/>
  <c r="C2508" i="4"/>
  <c r="H2508" i="4" s="1"/>
  <c r="C2509" i="4"/>
  <c r="H2509" i="4" s="1"/>
  <c r="C2510" i="4"/>
  <c r="C2511" i="4"/>
  <c r="H2511" i="4" s="1"/>
  <c r="C2512" i="4"/>
  <c r="H2512" i="4" s="1"/>
  <c r="C2513" i="4"/>
  <c r="H2513" i="4" s="1"/>
  <c r="C2514" i="4"/>
  <c r="C2515" i="4"/>
  <c r="H2515" i="4" s="1"/>
  <c r="C2516" i="4"/>
  <c r="H2516" i="4" s="1"/>
  <c r="C2517" i="4"/>
  <c r="H2517" i="4" s="1"/>
  <c r="C2518" i="4"/>
  <c r="H2518" i="4" s="1"/>
  <c r="C2519" i="4"/>
  <c r="H2519" i="4" s="1"/>
  <c r="C2520" i="4"/>
  <c r="H2520" i="4" s="1"/>
  <c r="C2521" i="4"/>
  <c r="C2522" i="4"/>
  <c r="H2522" i="4" s="1"/>
  <c r="C2523" i="4"/>
  <c r="H2523" i="4" s="1"/>
  <c r="C2524" i="4"/>
  <c r="H2524" i="4" s="1"/>
  <c r="C2525" i="4"/>
  <c r="H2525" i="4" s="1"/>
  <c r="C2526" i="4"/>
  <c r="C2527" i="4"/>
  <c r="H2527" i="4" s="1"/>
  <c r="C2528" i="4"/>
  <c r="C2529" i="4"/>
  <c r="H2529" i="4" s="1"/>
  <c r="C2530" i="4"/>
  <c r="C2531" i="4"/>
  <c r="H2531" i="4" s="1"/>
  <c r="C2532" i="4"/>
  <c r="H2532" i="4" s="1"/>
  <c r="C2533" i="4"/>
  <c r="H2533" i="4" s="1"/>
  <c r="C2534" i="4"/>
  <c r="H2534" i="4" s="1"/>
  <c r="C2535" i="4"/>
  <c r="H2535" i="4" s="1"/>
  <c r="C2536" i="4"/>
  <c r="H2536" i="4" s="1"/>
  <c r="C2537" i="4"/>
  <c r="C2538" i="4"/>
  <c r="H2538" i="4" s="1"/>
  <c r="C2539" i="4"/>
  <c r="H2539" i="4" s="1"/>
  <c r="C2540" i="4"/>
  <c r="H2540" i="4" s="1"/>
  <c r="C2541" i="4"/>
  <c r="H2541" i="4" s="1"/>
  <c r="C2542" i="4"/>
  <c r="C2543" i="4"/>
  <c r="H2543" i="4" s="1"/>
  <c r="C2544" i="4"/>
  <c r="C2545" i="4"/>
  <c r="H2545" i="4" s="1"/>
  <c r="C2546" i="4"/>
  <c r="C2547" i="4"/>
  <c r="H2547" i="4" s="1"/>
  <c r="C2548" i="4"/>
  <c r="H2548" i="4" s="1"/>
  <c r="C2549" i="4"/>
  <c r="H2549" i="4" s="1"/>
  <c r="C2550" i="4"/>
  <c r="H2550" i="4" s="1"/>
  <c r="C2551" i="4"/>
  <c r="H2551" i="4" s="1"/>
  <c r="C2552" i="4"/>
  <c r="H2552" i="4" s="1"/>
  <c r="C2553" i="4"/>
  <c r="C2554" i="4"/>
  <c r="H2554" i="4" s="1"/>
  <c r="C2555" i="4"/>
  <c r="H2555" i="4" s="1"/>
  <c r="C2556" i="4"/>
  <c r="H2556" i="4" s="1"/>
  <c r="C2557" i="4"/>
  <c r="H2557" i="4" s="1"/>
  <c r="C2558" i="4"/>
  <c r="C2559" i="4"/>
  <c r="H2559" i="4" s="1"/>
  <c r="C2560" i="4"/>
  <c r="C2561" i="4"/>
  <c r="H2561" i="4" s="1"/>
  <c r="C2562" i="4"/>
  <c r="C2563" i="4"/>
  <c r="H2563" i="4" s="1"/>
  <c r="C2564" i="4"/>
  <c r="H2564" i="4" s="1"/>
  <c r="C2565" i="4"/>
  <c r="H2565" i="4" s="1"/>
  <c r="C2566" i="4"/>
  <c r="H2566" i="4" s="1"/>
  <c r="C2567" i="4"/>
  <c r="H2567" i="4" s="1"/>
  <c r="C2568" i="4"/>
  <c r="H2568" i="4" s="1"/>
  <c r="C2569" i="4"/>
  <c r="C2570" i="4"/>
  <c r="H2570" i="4" s="1"/>
  <c r="C2571" i="4"/>
  <c r="H2571" i="4" s="1"/>
  <c r="C2572" i="4"/>
  <c r="H2572" i="4" s="1"/>
  <c r="C2573" i="4"/>
  <c r="H2573" i="4" s="1"/>
  <c r="C2574" i="4"/>
  <c r="C2575" i="4"/>
  <c r="H2575" i="4" s="1"/>
  <c r="C2576" i="4"/>
  <c r="C2577" i="4"/>
  <c r="H2577" i="4" s="1"/>
  <c r="C2578" i="4"/>
  <c r="C2579" i="4"/>
  <c r="H2579" i="4" s="1"/>
  <c r="C2580" i="4"/>
  <c r="H2580" i="4" s="1"/>
  <c r="C2581" i="4"/>
  <c r="H2581" i="4" s="1"/>
  <c r="C2582" i="4"/>
  <c r="H2582" i="4" s="1"/>
  <c r="C2583" i="4"/>
  <c r="H2583" i="4" s="1"/>
  <c r="C2584" i="4"/>
  <c r="H2584" i="4" s="1"/>
  <c r="C2585" i="4"/>
  <c r="C2586" i="4"/>
  <c r="H2586" i="4" s="1"/>
  <c r="C2587" i="4"/>
  <c r="H2587" i="4" s="1"/>
  <c r="C2588" i="4"/>
  <c r="H2588" i="4" s="1"/>
  <c r="C2589" i="4"/>
  <c r="H2589" i="4" s="1"/>
  <c r="C2590" i="4"/>
  <c r="C2591" i="4"/>
  <c r="H2591" i="4" s="1"/>
  <c r="C2592" i="4"/>
  <c r="C2593" i="4"/>
  <c r="H2593" i="4" s="1"/>
  <c r="C2594" i="4"/>
  <c r="C2595" i="4"/>
  <c r="H2595" i="4" s="1"/>
  <c r="C2596" i="4"/>
  <c r="H2596" i="4" s="1"/>
  <c r="C2597" i="4"/>
  <c r="H2597" i="4" s="1"/>
  <c r="C2598" i="4"/>
  <c r="H2598" i="4" s="1"/>
  <c r="C2599" i="4"/>
  <c r="H2599" i="4" s="1"/>
  <c r="C2600" i="4"/>
  <c r="H2600" i="4" s="1"/>
  <c r="C2601" i="4"/>
  <c r="C2602" i="4"/>
  <c r="H2602" i="4" s="1"/>
  <c r="C2603" i="4"/>
  <c r="H2603" i="4" s="1"/>
  <c r="C2604" i="4"/>
  <c r="H2604" i="4" s="1"/>
  <c r="C2605" i="4"/>
  <c r="H2605" i="4" s="1"/>
  <c r="C2606" i="4"/>
  <c r="C2607" i="4"/>
  <c r="H2607" i="4" s="1"/>
  <c r="C2608" i="4"/>
  <c r="C2609" i="4"/>
  <c r="H2609" i="4" s="1"/>
  <c r="C2610" i="4"/>
  <c r="C2611" i="4"/>
  <c r="H2611" i="4" s="1"/>
  <c r="C2612" i="4"/>
  <c r="H2612" i="4" s="1"/>
  <c r="C2613" i="4"/>
  <c r="H2613" i="4" s="1"/>
  <c r="C2614" i="4"/>
  <c r="H2614" i="4" s="1"/>
  <c r="C2615" i="4"/>
  <c r="H2615" i="4" s="1"/>
  <c r="C2616" i="4"/>
  <c r="H2616" i="4" s="1"/>
  <c r="C2617" i="4"/>
  <c r="C2618" i="4"/>
  <c r="H2618" i="4" s="1"/>
  <c r="C2619" i="4"/>
  <c r="H2619" i="4" s="1"/>
  <c r="C2620" i="4"/>
  <c r="H2620" i="4" s="1"/>
  <c r="C2621" i="4"/>
  <c r="H2621" i="4" s="1"/>
  <c r="C2622" i="4"/>
  <c r="C2623" i="4"/>
  <c r="H2623" i="4" s="1"/>
  <c r="C2624" i="4"/>
  <c r="C2625" i="4"/>
  <c r="H2625" i="4" s="1"/>
  <c r="C2626" i="4"/>
  <c r="C2627" i="4"/>
  <c r="H2627" i="4" s="1"/>
  <c r="C2628" i="4"/>
  <c r="H2628" i="4" s="1"/>
  <c r="C2629" i="4"/>
  <c r="H2629" i="4" s="1"/>
  <c r="C2630" i="4"/>
  <c r="H2630" i="4" s="1"/>
  <c r="C2631" i="4"/>
  <c r="H2631" i="4" s="1"/>
  <c r="C2632" i="4"/>
  <c r="H2632" i="4" s="1"/>
  <c r="C2633" i="4"/>
  <c r="C2634" i="4"/>
  <c r="H2634" i="4" s="1"/>
  <c r="C2635" i="4"/>
  <c r="H2635" i="4" s="1"/>
  <c r="C2636" i="4"/>
  <c r="H2636" i="4" s="1"/>
  <c r="C2637" i="4"/>
  <c r="H2637" i="4" s="1"/>
  <c r="C2638" i="4"/>
  <c r="C2639" i="4"/>
  <c r="H2639" i="4" s="1"/>
  <c r="C2640" i="4"/>
  <c r="C2641" i="4"/>
  <c r="H2641" i="4" s="1"/>
  <c r="C2642" i="4"/>
  <c r="C2643" i="4"/>
  <c r="H2643" i="4" s="1"/>
  <c r="C2644" i="4"/>
  <c r="H2644" i="4" s="1"/>
  <c r="C2645" i="4"/>
  <c r="H2645" i="4" s="1"/>
  <c r="C2646" i="4"/>
  <c r="H2646" i="4" s="1"/>
  <c r="C2647" i="4"/>
  <c r="H2647" i="4" s="1"/>
  <c r="C2648" i="4"/>
  <c r="H2648" i="4" s="1"/>
  <c r="C2649" i="4"/>
  <c r="C2650" i="4"/>
  <c r="H2650" i="4" s="1"/>
  <c r="C2651" i="4"/>
  <c r="H2651" i="4" s="1"/>
  <c r="C2652" i="4"/>
  <c r="H2652" i="4" s="1"/>
  <c r="C2653" i="4"/>
  <c r="H2653" i="4" s="1"/>
  <c r="C2654" i="4"/>
  <c r="C2655" i="4"/>
  <c r="H2655" i="4" s="1"/>
  <c r="C2656" i="4"/>
  <c r="C2657" i="4"/>
  <c r="H2657" i="4" s="1"/>
  <c r="C2658" i="4"/>
  <c r="C2659" i="4"/>
  <c r="H2659" i="4" s="1"/>
  <c r="C2660" i="4"/>
  <c r="H2660" i="4" s="1"/>
  <c r="C2661" i="4"/>
  <c r="H2661" i="4" s="1"/>
  <c r="C2662" i="4"/>
  <c r="H2662" i="4" s="1"/>
  <c r="C2663" i="4"/>
  <c r="H2663" i="4" s="1"/>
  <c r="C2664" i="4"/>
  <c r="H2664" i="4" s="1"/>
  <c r="C2665" i="4"/>
  <c r="C2666" i="4"/>
  <c r="H2666" i="4" s="1"/>
  <c r="C2667" i="4"/>
  <c r="H2667" i="4" s="1"/>
  <c r="C2668" i="4"/>
  <c r="H2668" i="4" s="1"/>
  <c r="C2669" i="4"/>
  <c r="H2669" i="4" s="1"/>
  <c r="C2670" i="4"/>
  <c r="C2671" i="4"/>
  <c r="H2671" i="4" s="1"/>
  <c r="C2672" i="4"/>
  <c r="C2673" i="4"/>
  <c r="H2673" i="4" s="1"/>
  <c r="C2674" i="4"/>
  <c r="C2675" i="4"/>
  <c r="H2675" i="4" s="1"/>
  <c r="C2676" i="4"/>
  <c r="H2676" i="4" s="1"/>
  <c r="C2677" i="4"/>
  <c r="H2677" i="4" s="1"/>
  <c r="C2678" i="4"/>
  <c r="H2678" i="4" s="1"/>
  <c r="C2679" i="4"/>
  <c r="H2679" i="4" s="1"/>
  <c r="C2680" i="4"/>
  <c r="H2680" i="4" s="1"/>
  <c r="C2681" i="4"/>
  <c r="C2682" i="4"/>
  <c r="H2682" i="4" s="1"/>
  <c r="C2683" i="4"/>
  <c r="H2683" i="4" s="1"/>
  <c r="C2684" i="4"/>
  <c r="H2684" i="4" s="1"/>
  <c r="C2685" i="4"/>
  <c r="H2685" i="4" s="1"/>
  <c r="C2686" i="4"/>
  <c r="C2687" i="4"/>
  <c r="H2687" i="4" s="1"/>
  <c r="C2688" i="4"/>
  <c r="C2689" i="4"/>
  <c r="H2689" i="4" s="1"/>
  <c r="C2690" i="4"/>
  <c r="C2691" i="4"/>
  <c r="H2691" i="4" s="1"/>
  <c r="C2692" i="4"/>
  <c r="H2692" i="4" s="1"/>
  <c r="C2693" i="4"/>
  <c r="H2693" i="4" s="1"/>
  <c r="C2694" i="4"/>
  <c r="H2694" i="4" s="1"/>
  <c r="C2695" i="4"/>
  <c r="H2695" i="4" s="1"/>
  <c r="C2696" i="4"/>
  <c r="H2696" i="4" s="1"/>
  <c r="C2697" i="4"/>
  <c r="C2698" i="4"/>
  <c r="H2698" i="4" s="1"/>
  <c r="C2699" i="4"/>
  <c r="H2699" i="4" s="1"/>
  <c r="C2700" i="4"/>
  <c r="H2700" i="4" s="1"/>
  <c r="C2701" i="4"/>
  <c r="H2701" i="4" s="1"/>
  <c r="C2702" i="4"/>
  <c r="C2703" i="4"/>
  <c r="H2703" i="4" s="1"/>
  <c r="C2704" i="4"/>
  <c r="C2705" i="4"/>
  <c r="H2705" i="4" s="1"/>
  <c r="C2706" i="4"/>
  <c r="C2707" i="4"/>
  <c r="H2707" i="4" s="1"/>
  <c r="C2708" i="4"/>
  <c r="H2708" i="4" s="1"/>
  <c r="C2709" i="4"/>
  <c r="H2709" i="4" s="1"/>
  <c r="C2710" i="4"/>
  <c r="H2710" i="4" s="1"/>
  <c r="C2711" i="4"/>
  <c r="H2711" i="4" s="1"/>
  <c r="C2712" i="4"/>
  <c r="H2712" i="4" s="1"/>
  <c r="C2713" i="4"/>
  <c r="C2714" i="4"/>
  <c r="H2714" i="4" s="1"/>
  <c r="C2715" i="4"/>
  <c r="H2715" i="4" s="1"/>
  <c r="C2716" i="4"/>
  <c r="H2716" i="4" s="1"/>
  <c r="C2717" i="4"/>
  <c r="H2717" i="4" s="1"/>
  <c r="C2718" i="4"/>
  <c r="C2719" i="4"/>
  <c r="H2719" i="4" s="1"/>
  <c r="C2720" i="4"/>
  <c r="C2721" i="4"/>
  <c r="H2721" i="4" s="1"/>
  <c r="C2722" i="4"/>
  <c r="C2723" i="4"/>
  <c r="H2723" i="4" s="1"/>
  <c r="C2724" i="4"/>
  <c r="H2724" i="4" s="1"/>
  <c r="C2725" i="4"/>
  <c r="H2725" i="4" s="1"/>
  <c r="C2726" i="4"/>
  <c r="H2726" i="4" s="1"/>
  <c r="C2727" i="4"/>
  <c r="H2727" i="4" s="1"/>
  <c r="C2728" i="4"/>
  <c r="H2728" i="4" s="1"/>
  <c r="C2729" i="4"/>
  <c r="C2730" i="4"/>
  <c r="H2730" i="4" s="1"/>
  <c r="C2731" i="4"/>
  <c r="H2731" i="4" s="1"/>
  <c r="C2732" i="4"/>
  <c r="H2732" i="4" s="1"/>
  <c r="C2733" i="4"/>
  <c r="H2733" i="4" s="1"/>
  <c r="C2734" i="4"/>
  <c r="C2735" i="4"/>
  <c r="H2735" i="4" s="1"/>
  <c r="C2736" i="4"/>
  <c r="C2737" i="4"/>
  <c r="H2737" i="4" s="1"/>
  <c r="C2738" i="4"/>
  <c r="C2739" i="4"/>
  <c r="H2739" i="4" s="1"/>
  <c r="C2740" i="4"/>
  <c r="H2740" i="4" s="1"/>
  <c r="C2741" i="4"/>
  <c r="H2741" i="4" s="1"/>
  <c r="C2742" i="4"/>
  <c r="H2742" i="4" s="1"/>
  <c r="C2743" i="4"/>
  <c r="H2743" i="4" s="1"/>
  <c r="C2744" i="4"/>
  <c r="H2744" i="4" s="1"/>
  <c r="C2745" i="4"/>
  <c r="C2746" i="4"/>
  <c r="H2746" i="4" s="1"/>
  <c r="C2747" i="4"/>
  <c r="H2747" i="4" s="1"/>
  <c r="C2748" i="4"/>
  <c r="H2748" i="4" s="1"/>
  <c r="C2749" i="4"/>
  <c r="H2749" i="4" s="1"/>
  <c r="C2750" i="4"/>
  <c r="C2751" i="4"/>
  <c r="H2751" i="4" s="1"/>
  <c r="C2752" i="4"/>
  <c r="C2753" i="4"/>
  <c r="H2753" i="4" s="1"/>
  <c r="C2754" i="4"/>
  <c r="C2755" i="4"/>
  <c r="H2755" i="4" s="1"/>
  <c r="C2756" i="4"/>
  <c r="H2756" i="4" s="1"/>
  <c r="C2757" i="4"/>
  <c r="H2757" i="4" s="1"/>
  <c r="C2758" i="4"/>
  <c r="H2758" i="4" s="1"/>
  <c r="C2759" i="4"/>
  <c r="H2759" i="4" s="1"/>
  <c r="C2760" i="4"/>
  <c r="H2760" i="4" s="1"/>
  <c r="C2761" i="4"/>
  <c r="C2762" i="4"/>
  <c r="H2762" i="4" s="1"/>
  <c r="C2763" i="4"/>
  <c r="H2763" i="4" s="1"/>
  <c r="C2764" i="4"/>
  <c r="H2764" i="4" s="1"/>
  <c r="C2765" i="4"/>
  <c r="H2765" i="4" s="1"/>
  <c r="C2766" i="4"/>
  <c r="C2767" i="4"/>
  <c r="H2767" i="4" s="1"/>
  <c r="C2768" i="4"/>
  <c r="C2769" i="4"/>
  <c r="H2769" i="4" s="1"/>
  <c r="C2770" i="4"/>
  <c r="C2771" i="4"/>
  <c r="H2771" i="4" s="1"/>
  <c r="C2772" i="4"/>
  <c r="H2772" i="4" s="1"/>
  <c r="C2773" i="4"/>
  <c r="H2773" i="4" s="1"/>
  <c r="C2774" i="4"/>
  <c r="H2774" i="4" s="1"/>
  <c r="C2775" i="4"/>
  <c r="H2775" i="4" s="1"/>
  <c r="C2776" i="4"/>
  <c r="H2776" i="4" s="1"/>
  <c r="C2777" i="4"/>
  <c r="C2778" i="4"/>
  <c r="H2778" i="4" s="1"/>
  <c r="C2779" i="4"/>
  <c r="H2779" i="4" s="1"/>
  <c r="C2780" i="4"/>
  <c r="H2780" i="4" s="1"/>
  <c r="C2781" i="4"/>
  <c r="H2781" i="4" s="1"/>
  <c r="C2782" i="4"/>
  <c r="C2783" i="4"/>
  <c r="H2783" i="4" s="1"/>
  <c r="C2784" i="4"/>
  <c r="C2785" i="4"/>
  <c r="H2785" i="4" s="1"/>
  <c r="C2786" i="4"/>
  <c r="C2787" i="4"/>
  <c r="H2787" i="4" s="1"/>
  <c r="C2788" i="4"/>
  <c r="H2788" i="4" s="1"/>
  <c r="C2789" i="4"/>
  <c r="H2789" i="4" s="1"/>
  <c r="C2790" i="4"/>
  <c r="H2790" i="4" s="1"/>
  <c r="C2791" i="4"/>
  <c r="H2791" i="4" s="1"/>
  <c r="C2792" i="4"/>
  <c r="H2792" i="4" s="1"/>
  <c r="C2793" i="4"/>
  <c r="C2794" i="4"/>
  <c r="H2794" i="4" s="1"/>
  <c r="C2795" i="4"/>
  <c r="H2795" i="4" s="1"/>
  <c r="C2796" i="4"/>
  <c r="H2796" i="4" s="1"/>
  <c r="C2797" i="4"/>
  <c r="H2797" i="4" s="1"/>
  <c r="C2798" i="4"/>
  <c r="C2799" i="4"/>
  <c r="H2799" i="4" s="1"/>
  <c r="C2800" i="4"/>
  <c r="C2801" i="4"/>
  <c r="H2801" i="4" s="1"/>
  <c r="C2802" i="4"/>
  <c r="C2803" i="4"/>
  <c r="H2803" i="4" s="1"/>
  <c r="C2804" i="4"/>
  <c r="H2804" i="4" s="1"/>
  <c r="C2805" i="4"/>
  <c r="H2805" i="4" s="1"/>
  <c r="C2806" i="4"/>
  <c r="H2806" i="4" s="1"/>
  <c r="C2807" i="4"/>
  <c r="H2807" i="4" s="1"/>
  <c r="C2808" i="4"/>
  <c r="H2808" i="4" s="1"/>
  <c r="C2809" i="4"/>
  <c r="C2810" i="4"/>
  <c r="H2810" i="4" s="1"/>
  <c r="C2811" i="4"/>
  <c r="H2811" i="4" s="1"/>
  <c r="C2812" i="4"/>
  <c r="H2812" i="4" s="1"/>
  <c r="C2813" i="4"/>
  <c r="H2813" i="4" s="1"/>
  <c r="C2814" i="4"/>
  <c r="C2815" i="4"/>
  <c r="H2815" i="4" s="1"/>
  <c r="C2816" i="4"/>
  <c r="C2817" i="4"/>
  <c r="H2817" i="4" s="1"/>
  <c r="C2818" i="4"/>
  <c r="C2819" i="4"/>
  <c r="H2819" i="4" s="1"/>
  <c r="C2820" i="4"/>
  <c r="H2820" i="4" s="1"/>
  <c r="C2821" i="4"/>
  <c r="H2821" i="4" s="1"/>
  <c r="C2822" i="4"/>
  <c r="H2822" i="4" s="1"/>
  <c r="C2823" i="4"/>
  <c r="H2823" i="4" s="1"/>
  <c r="C2824" i="4"/>
  <c r="H2824" i="4" s="1"/>
  <c r="C2825" i="4"/>
  <c r="C2826" i="4"/>
  <c r="H2826" i="4" s="1"/>
  <c r="C2827" i="4"/>
  <c r="H2827" i="4" s="1"/>
  <c r="C2828" i="4"/>
  <c r="H2828" i="4" s="1"/>
  <c r="C2829" i="4"/>
  <c r="H2829" i="4" s="1"/>
  <c r="C2830" i="4"/>
  <c r="C2831" i="4"/>
  <c r="H2831" i="4" s="1"/>
  <c r="C2832" i="4"/>
  <c r="C2833" i="4"/>
  <c r="H2833" i="4" s="1"/>
  <c r="C2834" i="4"/>
  <c r="C2835" i="4"/>
  <c r="H2835" i="4" s="1"/>
  <c r="C2836" i="4"/>
  <c r="H2836" i="4" s="1"/>
  <c r="C2837" i="4"/>
  <c r="H2837" i="4" s="1"/>
  <c r="C2838" i="4"/>
  <c r="H2838" i="4" s="1"/>
  <c r="C2839" i="4"/>
  <c r="H2839" i="4" s="1"/>
  <c r="C2840" i="4"/>
  <c r="H2840" i="4" s="1"/>
  <c r="C2841" i="4"/>
  <c r="C2842" i="4"/>
  <c r="C2843" i="4"/>
  <c r="H2843" i="4" s="1"/>
  <c r="C2844" i="4"/>
  <c r="H2844" i="4" s="1"/>
  <c r="C2845" i="4"/>
  <c r="H2845" i="4" s="1"/>
  <c r="C2846" i="4"/>
  <c r="C2847" i="4"/>
  <c r="H2847" i="4" s="1"/>
  <c r="C2848" i="4"/>
  <c r="C2849" i="4"/>
  <c r="H2849" i="4" s="1"/>
  <c r="C2850" i="4"/>
  <c r="C2851" i="4"/>
  <c r="H2851" i="4" s="1"/>
  <c r="C2852" i="4"/>
  <c r="H2852" i="4" s="1"/>
  <c r="C2853" i="4"/>
  <c r="H2853" i="4" s="1"/>
  <c r="C2854" i="4"/>
  <c r="H2854" i="4" s="1"/>
  <c r="C2855" i="4"/>
  <c r="H2855" i="4" s="1"/>
  <c r="C2856" i="4"/>
  <c r="H2856" i="4" s="1"/>
  <c r="C2857" i="4"/>
  <c r="C2858" i="4"/>
  <c r="C2859" i="4"/>
  <c r="H2859" i="4" s="1"/>
  <c r="C2860" i="4"/>
  <c r="H2860" i="4" s="1"/>
  <c r="C2861" i="4"/>
  <c r="H2861" i="4" s="1"/>
  <c r="C2862" i="4"/>
  <c r="C2863" i="4"/>
  <c r="H2863" i="4" s="1"/>
  <c r="C2864" i="4"/>
  <c r="C2865" i="4"/>
  <c r="C2866" i="4"/>
  <c r="C2867" i="4"/>
  <c r="H2867" i="4" s="1"/>
  <c r="C2868" i="4"/>
  <c r="H2868" i="4" s="1"/>
  <c r="C2869" i="4"/>
  <c r="H2869" i="4" s="1"/>
  <c r="C2870" i="4"/>
  <c r="H2870" i="4" s="1"/>
  <c r="C2871" i="4"/>
  <c r="H2871" i="4" s="1"/>
  <c r="C2872" i="4"/>
  <c r="H2872" i="4" s="1"/>
  <c r="C2873" i="4"/>
  <c r="C2874" i="4"/>
  <c r="C2875" i="4"/>
  <c r="H2875" i="4" s="1"/>
  <c r="C2876" i="4"/>
  <c r="H2876" i="4" s="1"/>
  <c r="C2877" i="4"/>
  <c r="H2877" i="4" s="1"/>
  <c r="C2878" i="4"/>
  <c r="C2879" i="4"/>
  <c r="H2879" i="4" s="1"/>
  <c r="C2880" i="4"/>
  <c r="C2881" i="4"/>
  <c r="C2882" i="4"/>
  <c r="C2883" i="4"/>
  <c r="H2883" i="4" s="1"/>
  <c r="C2884" i="4"/>
  <c r="H2884" i="4" s="1"/>
  <c r="C2885" i="4"/>
  <c r="H2885" i="4" s="1"/>
  <c r="C2886" i="4"/>
  <c r="H2886" i="4" s="1"/>
  <c r="C2887" i="4"/>
  <c r="H2887" i="4" s="1"/>
  <c r="C2888" i="4"/>
  <c r="H2888" i="4" s="1"/>
  <c r="C2889" i="4"/>
  <c r="C2890" i="4"/>
  <c r="C2891" i="4"/>
  <c r="H2891" i="4" s="1"/>
  <c r="C2892" i="4"/>
  <c r="H2892" i="4" s="1"/>
  <c r="C2893" i="4"/>
  <c r="H2893" i="4" s="1"/>
  <c r="C2894" i="4"/>
  <c r="C2895" i="4"/>
  <c r="H2895" i="4" s="1"/>
  <c r="C2896" i="4"/>
  <c r="C2897" i="4"/>
  <c r="C2898" i="4"/>
  <c r="C2899" i="4"/>
  <c r="H2899" i="4" s="1"/>
  <c r="C2900" i="4"/>
  <c r="H2900" i="4" s="1"/>
  <c r="C2901" i="4"/>
  <c r="H2901" i="4" s="1"/>
  <c r="C2902" i="4"/>
  <c r="H2902" i="4" s="1"/>
  <c r="C2903" i="4"/>
  <c r="H2903" i="4" s="1"/>
  <c r="C2904" i="4"/>
  <c r="H2904" i="4" s="1"/>
  <c r="C2905" i="4"/>
  <c r="C2906" i="4"/>
  <c r="C2907" i="4"/>
  <c r="H2907" i="4" s="1"/>
  <c r="C2908" i="4"/>
  <c r="H2908" i="4" s="1"/>
  <c r="C2909" i="4"/>
  <c r="H2909" i="4" s="1"/>
  <c r="C2910" i="4"/>
  <c r="C2911" i="4"/>
  <c r="H2911" i="4" s="1"/>
  <c r="C2912" i="4"/>
  <c r="C2913" i="4"/>
  <c r="C2914" i="4"/>
  <c r="C2915" i="4"/>
  <c r="H2915" i="4" s="1"/>
  <c r="C2916" i="4"/>
  <c r="H2916" i="4" s="1"/>
  <c r="C2917" i="4"/>
  <c r="H2917" i="4" s="1"/>
  <c r="C2918" i="4"/>
  <c r="H2918" i="4" s="1"/>
  <c r="C2919" i="4"/>
  <c r="H2919" i="4" s="1"/>
  <c r="C2920" i="4"/>
  <c r="H2920" i="4" s="1"/>
  <c r="C2921" i="4"/>
  <c r="C2922" i="4"/>
  <c r="C2923" i="4"/>
  <c r="H2923" i="4" s="1"/>
  <c r="C2924" i="4"/>
  <c r="H2924" i="4" s="1"/>
  <c r="C2925" i="4"/>
  <c r="H2925" i="4" s="1"/>
  <c r="C2926" i="4"/>
  <c r="C2927" i="4"/>
  <c r="H2927" i="4" s="1"/>
  <c r="C2928" i="4"/>
  <c r="C2929" i="4"/>
  <c r="C2930" i="4"/>
  <c r="C2931" i="4"/>
  <c r="H2931" i="4" s="1"/>
  <c r="C2932" i="4"/>
  <c r="H2932" i="4" s="1"/>
  <c r="C2933" i="4"/>
  <c r="H2933" i="4" s="1"/>
  <c r="C2934" i="4"/>
  <c r="H2934" i="4" s="1"/>
  <c r="C2935" i="4"/>
  <c r="H2935" i="4" s="1"/>
  <c r="C2936" i="4"/>
  <c r="H2936" i="4" s="1"/>
  <c r="C2937" i="4"/>
  <c r="C2938" i="4"/>
  <c r="C2939" i="4"/>
  <c r="H2939" i="4" s="1"/>
  <c r="C2940" i="4"/>
  <c r="H2940" i="4" s="1"/>
  <c r="C2941" i="4"/>
  <c r="H2941" i="4" s="1"/>
  <c r="C2942" i="4"/>
  <c r="C2943" i="4"/>
  <c r="H2943" i="4" s="1"/>
  <c r="C2944" i="4"/>
  <c r="C2945" i="4"/>
  <c r="C2946" i="4"/>
  <c r="C2947" i="4"/>
  <c r="H2947" i="4" s="1"/>
  <c r="C2948" i="4"/>
  <c r="H2948" i="4" s="1"/>
  <c r="C2949" i="4"/>
  <c r="H2949" i="4" s="1"/>
  <c r="C2950" i="4"/>
  <c r="H2950" i="4" s="1"/>
  <c r="C2951" i="4"/>
  <c r="H2951" i="4" s="1"/>
  <c r="C2952" i="4"/>
  <c r="H2952" i="4" s="1"/>
  <c r="C2953" i="4"/>
  <c r="C2954" i="4"/>
  <c r="C2955" i="4"/>
  <c r="H2955" i="4" s="1"/>
  <c r="C2956" i="4"/>
  <c r="H2956" i="4" s="1"/>
  <c r="C2957" i="4"/>
  <c r="H2957" i="4" s="1"/>
  <c r="C2958" i="4"/>
  <c r="C2959" i="4"/>
  <c r="H2959" i="4" s="1"/>
  <c r="C2960" i="4"/>
  <c r="C2961" i="4"/>
  <c r="C2962" i="4"/>
  <c r="C2963" i="4"/>
  <c r="H2963" i="4" s="1"/>
  <c r="C2964" i="4"/>
  <c r="H2964" i="4" s="1"/>
  <c r="C2965" i="4"/>
  <c r="H2965" i="4" s="1"/>
  <c r="C2966" i="4"/>
  <c r="H2966" i="4" s="1"/>
  <c r="C2967" i="4"/>
  <c r="H2967" i="4" s="1"/>
  <c r="C2968" i="4"/>
  <c r="H2968" i="4" s="1"/>
  <c r="C2969" i="4"/>
  <c r="C2970" i="4"/>
  <c r="C2971" i="4"/>
  <c r="H2971" i="4" s="1"/>
  <c r="C2972" i="4"/>
  <c r="H2972" i="4" s="1"/>
  <c r="C2973" i="4"/>
  <c r="H2973" i="4" s="1"/>
  <c r="C2974" i="4"/>
  <c r="C2975" i="4"/>
  <c r="H2975" i="4" s="1"/>
  <c r="C2976" i="4"/>
  <c r="C2977" i="4"/>
  <c r="C2978" i="4"/>
  <c r="C2979" i="4"/>
  <c r="H2979" i="4" s="1"/>
  <c r="C2980" i="4"/>
  <c r="H2980" i="4" s="1"/>
  <c r="C2981" i="4"/>
  <c r="H2981" i="4" s="1"/>
  <c r="C2982" i="4"/>
  <c r="H2982" i="4" s="1"/>
  <c r="C2983" i="4"/>
  <c r="H2983" i="4" s="1"/>
  <c r="C2984" i="4"/>
  <c r="H2984" i="4" s="1"/>
  <c r="C2985" i="4"/>
  <c r="C2986" i="4"/>
  <c r="C2987" i="4"/>
  <c r="H2987" i="4" s="1"/>
  <c r="C2988" i="4"/>
  <c r="H2988" i="4" s="1"/>
  <c r="C2989" i="4"/>
  <c r="H2989" i="4" s="1"/>
  <c r="C2990" i="4"/>
  <c r="C2991" i="4"/>
  <c r="H2991" i="4" s="1"/>
  <c r="C2992" i="4"/>
  <c r="C2993" i="4"/>
  <c r="H2993" i="4" s="1"/>
  <c r="C2994" i="4"/>
  <c r="C2995" i="4"/>
  <c r="H2995" i="4" s="1"/>
  <c r="C2996" i="4"/>
  <c r="H2996" i="4" s="1"/>
  <c r="C2997" i="4"/>
  <c r="H2997" i="4" s="1"/>
  <c r="C2998" i="4"/>
  <c r="H2998" i="4" s="1"/>
  <c r="C2999" i="4"/>
  <c r="H2999" i="4" s="1"/>
  <c r="C3000" i="4"/>
  <c r="H3000" i="4" s="1"/>
  <c r="C3001" i="4"/>
  <c r="C3002" i="4"/>
  <c r="C3003" i="4"/>
  <c r="H3003" i="4" s="1"/>
  <c r="C3004" i="4"/>
  <c r="H3004" i="4" s="1"/>
  <c r="C3005" i="4"/>
  <c r="H3005" i="4" s="1"/>
  <c r="C3006" i="4"/>
  <c r="C3007" i="4"/>
  <c r="H3007" i="4" s="1"/>
  <c r="C3008" i="4"/>
  <c r="C3009" i="4"/>
  <c r="C3010" i="4"/>
  <c r="C3011" i="4"/>
  <c r="H3011" i="4" s="1"/>
  <c r="C3012" i="4"/>
  <c r="H3012" i="4" s="1"/>
  <c r="C3013" i="4"/>
  <c r="H3013" i="4" s="1"/>
  <c r="C3014" i="4"/>
  <c r="H3014" i="4" s="1"/>
  <c r="C3015" i="4"/>
  <c r="H3015" i="4" s="1"/>
  <c r="C3016" i="4"/>
  <c r="H3016" i="4" s="1"/>
  <c r="C3017" i="4"/>
  <c r="C3018" i="4"/>
  <c r="C3019" i="4"/>
  <c r="H3019" i="4" s="1"/>
  <c r="C3020" i="4"/>
  <c r="H3020" i="4" s="1"/>
  <c r="C3021" i="4"/>
  <c r="H3021" i="4" s="1"/>
  <c r="C3022" i="4"/>
  <c r="C3023" i="4"/>
  <c r="H3023" i="4" s="1"/>
  <c r="C3024" i="4"/>
  <c r="C3025" i="4"/>
  <c r="H3025" i="4" s="1"/>
  <c r="C3026" i="4"/>
  <c r="C3027" i="4"/>
  <c r="H3027" i="4" s="1"/>
  <c r="C3028" i="4"/>
  <c r="H3028" i="4" s="1"/>
  <c r="C3029" i="4"/>
  <c r="H3029" i="4" s="1"/>
  <c r="C3030" i="4"/>
  <c r="H3030" i="4" s="1"/>
  <c r="C3031" i="4"/>
  <c r="H3031" i="4" s="1"/>
  <c r="C3032" i="4"/>
  <c r="H3032" i="4" s="1"/>
  <c r="C3033" i="4"/>
  <c r="C3034" i="4"/>
  <c r="C3035" i="4"/>
  <c r="H3035" i="4" s="1"/>
  <c r="C3036" i="4"/>
  <c r="H3036" i="4" s="1"/>
  <c r="C3037" i="4"/>
  <c r="H3037" i="4" s="1"/>
  <c r="C3038" i="4"/>
  <c r="C3039" i="4"/>
  <c r="H3039" i="4" s="1"/>
  <c r="C3040" i="4"/>
  <c r="C3041" i="4"/>
  <c r="C3042" i="4"/>
  <c r="C3043" i="4"/>
  <c r="H3043" i="4" s="1"/>
  <c r="C3044" i="4"/>
  <c r="H3044" i="4" s="1"/>
  <c r="C3045" i="4"/>
  <c r="H3045" i="4" s="1"/>
  <c r="C3046" i="4"/>
  <c r="H3046" i="4" s="1"/>
  <c r="C3047" i="4"/>
  <c r="H3047" i="4" s="1"/>
  <c r="C3048" i="4"/>
  <c r="H3048" i="4" s="1"/>
  <c r="C3049" i="4"/>
  <c r="C3050" i="4"/>
  <c r="C3051" i="4"/>
  <c r="H3051" i="4" s="1"/>
  <c r="C3052" i="4"/>
  <c r="H3052" i="4" s="1"/>
  <c r="C3053" i="4"/>
  <c r="H3053" i="4" s="1"/>
  <c r="C3054" i="4"/>
  <c r="C3055" i="4"/>
  <c r="H3055" i="4" s="1"/>
  <c r="C3056" i="4"/>
  <c r="C3057" i="4"/>
  <c r="C3058" i="4"/>
  <c r="C3059" i="4"/>
  <c r="H3059" i="4" s="1"/>
  <c r="C3060" i="4"/>
  <c r="H3060" i="4" s="1"/>
  <c r="C3061" i="4"/>
  <c r="H3061" i="4" s="1"/>
  <c r="C3062" i="4"/>
  <c r="H3062" i="4" s="1"/>
  <c r="C3063" i="4"/>
  <c r="H3063" i="4" s="1"/>
  <c r="C3064" i="4"/>
  <c r="H3064" i="4" s="1"/>
  <c r="C3065" i="4"/>
  <c r="C3066" i="4"/>
  <c r="C3067" i="4"/>
  <c r="H3067" i="4" s="1"/>
  <c r="C3068" i="4"/>
  <c r="H3068" i="4" s="1"/>
  <c r="C3069" i="4"/>
  <c r="H3069" i="4" s="1"/>
  <c r="C3070" i="4"/>
  <c r="C3071" i="4"/>
  <c r="H3071" i="4" s="1"/>
  <c r="C3072" i="4"/>
  <c r="C3073" i="4"/>
  <c r="C3074" i="4"/>
  <c r="C3075" i="4"/>
  <c r="H3075" i="4" s="1"/>
  <c r="C3076" i="4"/>
  <c r="H3076" i="4" s="1"/>
  <c r="C3077" i="4"/>
  <c r="H3077" i="4" s="1"/>
  <c r="C3078" i="4"/>
  <c r="H3078" i="4" s="1"/>
  <c r="C3079" i="4"/>
  <c r="H3079" i="4" s="1"/>
  <c r="C3080" i="4"/>
  <c r="H3080" i="4" s="1"/>
  <c r="C3081" i="4"/>
  <c r="C3082" i="4"/>
  <c r="C3083" i="4"/>
  <c r="H3083" i="4" s="1"/>
  <c r="C3084" i="4"/>
  <c r="H3084" i="4" s="1"/>
  <c r="C3085" i="4"/>
  <c r="H3085" i="4" s="1"/>
  <c r="C3086" i="4"/>
  <c r="C3087" i="4"/>
  <c r="H3087" i="4" s="1"/>
  <c r="C3088" i="4"/>
  <c r="C3089" i="4"/>
  <c r="C3090" i="4"/>
  <c r="C3091" i="4"/>
  <c r="H3091" i="4" s="1"/>
  <c r="C3092" i="4"/>
  <c r="H3092" i="4" s="1"/>
  <c r="C3093" i="4"/>
  <c r="H3093" i="4" s="1"/>
  <c r="C3094" i="4"/>
  <c r="H3094" i="4" s="1"/>
  <c r="C3095" i="4"/>
  <c r="H3095" i="4" s="1"/>
  <c r="C3096" i="4"/>
  <c r="H3096" i="4" s="1"/>
  <c r="C3097" i="4"/>
  <c r="C3098" i="4"/>
  <c r="C3099" i="4"/>
  <c r="H3099" i="4" s="1"/>
  <c r="C3100" i="4"/>
  <c r="H3100" i="4" s="1"/>
  <c r="C3101" i="4"/>
  <c r="H3101" i="4" s="1"/>
  <c r="C3102" i="4"/>
  <c r="C3103" i="4"/>
  <c r="H3103" i="4" s="1"/>
  <c r="C3104" i="4"/>
  <c r="C3105" i="4"/>
  <c r="C3106" i="4"/>
  <c r="C3107" i="4"/>
  <c r="H3107" i="4" s="1"/>
  <c r="C3108" i="4"/>
  <c r="H3108" i="4" s="1"/>
  <c r="C3109" i="4"/>
  <c r="H3109" i="4" s="1"/>
  <c r="C3110" i="4"/>
  <c r="H3110" i="4" s="1"/>
  <c r="C3111" i="4"/>
  <c r="H3111" i="4" s="1"/>
  <c r="C3112" i="4"/>
  <c r="H3112" i="4" s="1"/>
  <c r="C3113" i="4"/>
  <c r="C3114" i="4"/>
  <c r="C3115" i="4"/>
  <c r="H3115" i="4" s="1"/>
  <c r="C3116" i="4"/>
  <c r="H3116" i="4" s="1"/>
  <c r="C3117" i="4"/>
  <c r="H3117" i="4" s="1"/>
  <c r="C3118" i="4"/>
  <c r="C3119" i="4"/>
  <c r="H3119" i="4" s="1"/>
  <c r="C3120" i="4"/>
  <c r="C3121" i="4"/>
  <c r="C3122" i="4"/>
  <c r="C3123" i="4"/>
  <c r="H3123" i="4" s="1"/>
  <c r="C3124" i="4"/>
  <c r="H3124" i="4" s="1"/>
  <c r="C3125" i="4"/>
  <c r="H3125" i="4" s="1"/>
  <c r="C3126" i="4"/>
  <c r="H3126" i="4" s="1"/>
  <c r="C3127" i="4"/>
  <c r="H3127" i="4" s="1"/>
  <c r="C3128" i="4"/>
  <c r="H3128" i="4" s="1"/>
  <c r="C3129" i="4"/>
  <c r="C3130" i="4"/>
  <c r="C3131" i="4"/>
  <c r="H3131" i="4" s="1"/>
  <c r="C3132" i="4"/>
  <c r="H3132" i="4" s="1"/>
  <c r="C3133" i="4"/>
  <c r="H3133" i="4" s="1"/>
  <c r="C3134" i="4"/>
  <c r="C3135" i="4"/>
  <c r="H3135" i="4" s="1"/>
  <c r="C3136" i="4"/>
  <c r="C3137" i="4"/>
  <c r="C3138" i="4"/>
  <c r="C3139" i="4"/>
  <c r="H3139" i="4" s="1"/>
  <c r="C3140" i="4"/>
  <c r="H3140" i="4" s="1"/>
  <c r="C3141" i="4"/>
  <c r="H3141" i="4" s="1"/>
  <c r="C3142" i="4"/>
  <c r="H3142" i="4" s="1"/>
  <c r="C3143" i="4"/>
  <c r="H3143" i="4" s="1"/>
  <c r="C3144" i="4"/>
  <c r="H3144" i="4" s="1"/>
  <c r="C3145" i="4"/>
  <c r="C3146" i="4"/>
  <c r="C3147" i="4"/>
  <c r="H3147" i="4" s="1"/>
  <c r="C3148" i="4"/>
  <c r="H3148" i="4" s="1"/>
  <c r="C3149" i="4"/>
  <c r="H3149" i="4" s="1"/>
  <c r="C3150" i="4"/>
  <c r="C3151" i="4"/>
  <c r="H3151" i="4" s="1"/>
  <c r="C3152" i="4"/>
  <c r="C3153" i="4"/>
  <c r="C3154" i="4"/>
  <c r="C3155" i="4"/>
  <c r="H3155" i="4" s="1"/>
  <c r="C3156" i="4"/>
  <c r="H3156" i="4" s="1"/>
  <c r="C3157" i="4"/>
  <c r="H3157" i="4" s="1"/>
  <c r="C3158" i="4"/>
  <c r="H3158" i="4" s="1"/>
  <c r="C3159" i="4"/>
  <c r="H3159" i="4" s="1"/>
  <c r="C3160" i="4"/>
  <c r="H3160" i="4" s="1"/>
  <c r="C3161" i="4"/>
  <c r="C3162" i="4"/>
  <c r="C3163" i="4"/>
  <c r="H3163" i="4" s="1"/>
  <c r="C3164" i="4"/>
  <c r="H3164" i="4" s="1"/>
  <c r="C3165" i="4"/>
  <c r="H3165" i="4" s="1"/>
  <c r="C3166" i="4"/>
  <c r="C3167" i="4"/>
  <c r="H3167" i="4" s="1"/>
  <c r="C3168" i="4"/>
  <c r="C3169" i="4"/>
  <c r="C3170" i="4"/>
  <c r="C3171" i="4"/>
  <c r="H3171" i="4" s="1"/>
  <c r="C3172" i="4"/>
  <c r="H3172" i="4" s="1"/>
  <c r="C3173" i="4"/>
  <c r="H3173" i="4" s="1"/>
  <c r="C3174" i="4"/>
  <c r="H3174" i="4" s="1"/>
  <c r="C3175" i="4"/>
  <c r="H3175" i="4" s="1"/>
  <c r="C3176" i="4"/>
  <c r="H3176" i="4" s="1"/>
  <c r="C3177" i="4"/>
  <c r="C3178" i="4"/>
  <c r="C3179" i="4"/>
  <c r="H3179" i="4" s="1"/>
  <c r="C3180" i="4"/>
  <c r="H3180" i="4" s="1"/>
  <c r="C3181" i="4"/>
  <c r="H3181" i="4" s="1"/>
  <c r="C3182" i="4"/>
  <c r="C3183" i="4"/>
  <c r="H3183" i="4" s="1"/>
  <c r="C3184" i="4"/>
  <c r="C3185" i="4"/>
  <c r="C3186" i="4"/>
  <c r="C3187" i="4"/>
  <c r="H3187" i="4" s="1"/>
  <c r="C3188" i="4"/>
  <c r="H3188" i="4" s="1"/>
  <c r="C3189" i="4"/>
  <c r="H3189" i="4" s="1"/>
  <c r="C3190" i="4"/>
  <c r="H3190" i="4" s="1"/>
  <c r="C3191" i="4"/>
  <c r="H3191" i="4" s="1"/>
  <c r="C3192" i="4"/>
  <c r="H3192" i="4" s="1"/>
  <c r="C3193" i="4"/>
  <c r="C3194" i="4"/>
  <c r="C3195" i="4"/>
  <c r="H3195" i="4" s="1"/>
  <c r="C3196" i="4"/>
  <c r="H3196" i="4" s="1"/>
  <c r="C3197" i="4"/>
  <c r="H3197" i="4" s="1"/>
  <c r="C3198" i="4"/>
  <c r="C3199" i="4"/>
  <c r="H3199" i="4" s="1"/>
  <c r="C3200" i="4"/>
  <c r="C3201" i="4"/>
  <c r="C3202" i="4"/>
  <c r="C3203" i="4"/>
  <c r="H3203" i="4" s="1"/>
  <c r="C3204" i="4"/>
  <c r="H3204" i="4" s="1"/>
  <c r="C3205" i="4"/>
  <c r="H3205" i="4" s="1"/>
  <c r="C3206" i="4"/>
  <c r="H3206" i="4" s="1"/>
  <c r="C3207" i="4"/>
  <c r="H3207" i="4" s="1"/>
  <c r="C3208" i="4"/>
  <c r="H3208" i="4" s="1"/>
  <c r="C3209" i="4"/>
  <c r="C3210" i="4"/>
  <c r="C3211" i="4"/>
  <c r="H3211" i="4" s="1"/>
  <c r="C3212" i="4"/>
  <c r="H3212" i="4" s="1"/>
  <c r="C3213" i="4"/>
  <c r="H3213" i="4" s="1"/>
  <c r="C3214" i="4"/>
  <c r="C3215" i="4"/>
  <c r="H3215" i="4" s="1"/>
  <c r="C3216" i="4"/>
  <c r="C3217" i="4"/>
  <c r="C3218" i="4"/>
  <c r="C3219" i="4"/>
  <c r="H3219" i="4" s="1"/>
  <c r="C3220" i="4"/>
  <c r="H3220" i="4" s="1"/>
  <c r="C3221" i="4"/>
  <c r="H3221" i="4" s="1"/>
  <c r="C3222" i="4"/>
  <c r="H3222" i="4" s="1"/>
  <c r="C3223" i="4"/>
  <c r="H3223" i="4" s="1"/>
  <c r="C3224" i="4"/>
  <c r="H3224" i="4" s="1"/>
  <c r="C3225" i="4"/>
  <c r="C3226" i="4"/>
  <c r="C3227" i="4"/>
  <c r="H3227" i="4" s="1"/>
  <c r="C3228" i="4"/>
  <c r="H3228" i="4" s="1"/>
  <c r="C3229" i="4"/>
  <c r="H3229" i="4" s="1"/>
  <c r="C3230" i="4"/>
  <c r="C3231" i="4"/>
  <c r="H3231" i="4" s="1"/>
  <c r="C3232" i="4"/>
  <c r="C3233" i="4"/>
  <c r="C3234" i="4"/>
  <c r="C3235" i="4"/>
  <c r="H3235" i="4" s="1"/>
  <c r="C3236" i="4"/>
  <c r="H3236" i="4" s="1"/>
  <c r="C3237" i="4"/>
  <c r="H3237" i="4" s="1"/>
  <c r="C3238" i="4"/>
  <c r="H3238" i="4" s="1"/>
  <c r="C3239" i="4"/>
  <c r="H3239" i="4" s="1"/>
  <c r="C3240" i="4"/>
  <c r="H3240" i="4" s="1"/>
  <c r="C3241" i="4"/>
  <c r="C3242" i="4"/>
  <c r="C3243" i="4"/>
  <c r="H3243" i="4" s="1"/>
  <c r="C3244" i="4"/>
  <c r="H3244" i="4" s="1"/>
  <c r="C3245" i="4"/>
  <c r="H3245" i="4" s="1"/>
  <c r="C3246" i="4"/>
  <c r="C3247" i="4"/>
  <c r="H3247" i="4" s="1"/>
  <c r="C3248" i="4"/>
  <c r="C3249" i="4"/>
  <c r="C3250" i="4"/>
  <c r="C3251" i="4"/>
  <c r="H3251" i="4" s="1"/>
  <c r="C3252" i="4"/>
  <c r="H3252" i="4" s="1"/>
  <c r="C3253" i="4"/>
  <c r="H3253" i="4" s="1"/>
  <c r="C3254" i="4"/>
  <c r="H3254" i="4" s="1"/>
  <c r="C3255" i="4"/>
  <c r="H3255" i="4" s="1"/>
  <c r="C3256" i="4"/>
  <c r="H3256" i="4" s="1"/>
  <c r="C3257" i="4"/>
  <c r="C3258" i="4"/>
  <c r="C3259" i="4"/>
  <c r="H3259" i="4" s="1"/>
  <c r="C3260" i="4"/>
  <c r="H3260" i="4" s="1"/>
  <c r="C3261" i="4"/>
  <c r="H3261" i="4" s="1"/>
  <c r="C3262" i="4"/>
  <c r="C3263" i="4"/>
  <c r="H3263" i="4" s="1"/>
  <c r="C3264" i="4"/>
  <c r="C3265" i="4"/>
  <c r="C3266" i="4"/>
  <c r="C3267" i="4"/>
  <c r="H3267" i="4" s="1"/>
  <c r="C3268" i="4"/>
  <c r="H3268" i="4" s="1"/>
  <c r="C3269" i="4"/>
  <c r="H3269" i="4" s="1"/>
  <c r="C3270" i="4"/>
  <c r="H3270" i="4" s="1"/>
  <c r="C3271" i="4"/>
  <c r="H3271" i="4" s="1"/>
  <c r="C3272" i="4"/>
  <c r="H3272" i="4" s="1"/>
  <c r="C3273" i="4"/>
  <c r="C3274" i="4"/>
  <c r="C3275" i="4"/>
  <c r="H3275" i="4" s="1"/>
  <c r="C3276" i="4"/>
  <c r="H3276" i="4" s="1"/>
  <c r="C3277" i="4"/>
  <c r="H3277" i="4" s="1"/>
  <c r="C3278" i="4"/>
  <c r="C3279" i="4"/>
  <c r="H3279" i="4" s="1"/>
  <c r="C3280" i="4"/>
  <c r="C3281" i="4"/>
  <c r="C3282" i="4"/>
  <c r="C3283" i="4"/>
  <c r="H3283" i="4" s="1"/>
  <c r="C3284" i="4"/>
  <c r="H3284" i="4" s="1"/>
  <c r="C3285" i="4"/>
  <c r="H3285" i="4" s="1"/>
  <c r="C3286" i="4"/>
  <c r="H3286" i="4" s="1"/>
  <c r="C3287" i="4"/>
  <c r="H3287" i="4" s="1"/>
  <c r="C3288" i="4"/>
  <c r="H3288" i="4" s="1"/>
  <c r="C3289" i="4"/>
  <c r="C3290" i="4"/>
  <c r="C3291" i="4"/>
  <c r="H3291" i="4" s="1"/>
  <c r="C3292" i="4"/>
  <c r="H3292" i="4" s="1"/>
  <c r="C3293" i="4"/>
  <c r="H3293" i="4" s="1"/>
  <c r="C3294" i="4"/>
  <c r="C3295" i="4"/>
  <c r="H3295" i="4" s="1"/>
  <c r="C3296" i="4"/>
  <c r="C3297" i="4"/>
  <c r="C3298" i="4"/>
  <c r="C3299" i="4"/>
  <c r="H3299" i="4" s="1"/>
  <c r="C3300" i="4"/>
  <c r="H3300" i="4" s="1"/>
  <c r="C3301" i="4"/>
  <c r="H3301" i="4" s="1"/>
  <c r="C3302" i="4"/>
  <c r="H3302" i="4" s="1"/>
  <c r="C3303" i="4"/>
  <c r="H3303" i="4" s="1"/>
  <c r="C3304" i="4"/>
  <c r="H3304" i="4" s="1"/>
  <c r="C3305" i="4"/>
  <c r="C3306" i="4"/>
  <c r="C3307" i="4"/>
  <c r="H3307" i="4" s="1"/>
  <c r="C3308" i="4"/>
  <c r="H3308" i="4" s="1"/>
  <c r="C3309" i="4"/>
  <c r="H3309" i="4" s="1"/>
  <c r="C3310" i="4"/>
  <c r="C3311" i="4"/>
  <c r="H3311" i="4" s="1"/>
  <c r="C3312" i="4"/>
  <c r="C3313" i="4"/>
  <c r="C3314" i="4"/>
  <c r="C3315" i="4"/>
  <c r="H3315" i="4" s="1"/>
  <c r="C3316" i="4"/>
  <c r="H3316" i="4" s="1"/>
  <c r="C3317" i="4"/>
  <c r="H3317" i="4" s="1"/>
  <c r="C3318" i="4"/>
  <c r="H3318" i="4" s="1"/>
  <c r="C3319" i="4"/>
  <c r="H3319" i="4" s="1"/>
  <c r="C3320" i="4"/>
  <c r="H3320" i="4" s="1"/>
  <c r="C3321" i="4"/>
  <c r="C3322" i="4"/>
  <c r="C3323" i="4"/>
  <c r="H3323" i="4" s="1"/>
  <c r="C3324" i="4"/>
  <c r="H3324" i="4" s="1"/>
  <c r="C3325" i="4"/>
  <c r="H3325" i="4" s="1"/>
  <c r="C3326" i="4"/>
  <c r="C3327" i="4"/>
  <c r="H3327" i="4" s="1"/>
  <c r="C3328" i="4"/>
  <c r="C3329" i="4"/>
  <c r="C3330" i="4"/>
  <c r="C3331" i="4"/>
  <c r="H3331" i="4" s="1"/>
  <c r="C3332" i="4"/>
  <c r="H3332" i="4" s="1"/>
  <c r="C3333" i="4"/>
  <c r="H3333" i="4" s="1"/>
  <c r="C3334" i="4"/>
  <c r="H3334" i="4" s="1"/>
  <c r="C3335" i="4"/>
  <c r="H3335" i="4" s="1"/>
  <c r="C3336" i="4"/>
  <c r="H3336" i="4" s="1"/>
  <c r="C3337" i="4"/>
  <c r="C3338" i="4"/>
  <c r="C3339" i="4"/>
  <c r="H3339" i="4" s="1"/>
  <c r="C3340" i="4"/>
  <c r="H3340" i="4" s="1"/>
  <c r="C3341" i="4"/>
  <c r="H3341" i="4" s="1"/>
  <c r="C3342" i="4"/>
  <c r="C3343" i="4"/>
  <c r="H3343" i="4" s="1"/>
  <c r="C3344" i="4"/>
  <c r="C3345" i="4"/>
  <c r="C3346" i="4"/>
  <c r="C3347" i="4"/>
  <c r="H3347" i="4" s="1"/>
  <c r="C3348" i="4"/>
  <c r="H3348" i="4" s="1"/>
  <c r="C3349" i="4"/>
  <c r="H3349" i="4" s="1"/>
  <c r="C3350" i="4"/>
  <c r="H3350" i="4" s="1"/>
  <c r="C3351" i="4"/>
  <c r="H3351" i="4" s="1"/>
  <c r="C3352" i="4"/>
  <c r="H3352" i="4" s="1"/>
  <c r="C3353" i="4"/>
  <c r="C3354" i="4"/>
  <c r="C3355" i="4"/>
  <c r="H3355" i="4" s="1"/>
  <c r="C3356" i="4"/>
  <c r="H3356" i="4" s="1"/>
  <c r="C3357" i="4"/>
  <c r="H3357" i="4" s="1"/>
  <c r="C3358" i="4"/>
  <c r="C3359" i="4"/>
  <c r="H3359" i="4" s="1"/>
  <c r="C3360" i="4"/>
  <c r="C3361" i="4"/>
  <c r="C3362" i="4"/>
  <c r="C3363" i="4"/>
  <c r="H3363" i="4" s="1"/>
  <c r="C3364" i="4"/>
  <c r="H3364" i="4" s="1"/>
  <c r="C3365" i="4"/>
  <c r="H3365" i="4" s="1"/>
  <c r="C3366" i="4"/>
  <c r="H3366" i="4" s="1"/>
  <c r="C3367" i="4"/>
  <c r="H3367" i="4" s="1"/>
  <c r="C3368" i="4"/>
  <c r="H3368" i="4" s="1"/>
  <c r="C3369" i="4"/>
  <c r="C3370" i="4"/>
  <c r="C3371" i="4"/>
  <c r="H3371" i="4" s="1"/>
  <c r="C3372" i="4"/>
  <c r="H3372" i="4" s="1"/>
  <c r="C3373" i="4"/>
  <c r="H3373" i="4" s="1"/>
  <c r="C3374" i="4"/>
  <c r="C3375" i="4"/>
  <c r="H3375" i="4" s="1"/>
  <c r="C3376" i="4"/>
  <c r="C3377" i="4"/>
  <c r="C3378" i="4"/>
  <c r="C3379" i="4"/>
  <c r="H3379" i="4" s="1"/>
  <c r="C3380" i="4"/>
  <c r="H3380" i="4" s="1"/>
  <c r="C3381" i="4"/>
  <c r="H3381" i="4" s="1"/>
  <c r="C3382" i="4"/>
  <c r="H3382" i="4" s="1"/>
  <c r="C3383" i="4"/>
  <c r="H3383" i="4" s="1"/>
  <c r="C3384" i="4"/>
  <c r="H3384" i="4" s="1"/>
  <c r="C3385" i="4"/>
  <c r="C3386" i="4"/>
  <c r="C3387" i="4"/>
  <c r="H3387" i="4" s="1"/>
  <c r="C3388" i="4"/>
  <c r="H3388" i="4" s="1"/>
  <c r="C3389" i="4"/>
  <c r="H3389" i="4" s="1"/>
  <c r="C3390" i="4"/>
  <c r="C3391" i="4"/>
  <c r="H3391" i="4" s="1"/>
  <c r="C3392" i="4"/>
  <c r="C3393" i="4"/>
  <c r="C3394" i="4"/>
  <c r="C3395" i="4"/>
  <c r="H3395" i="4" s="1"/>
  <c r="C3396" i="4"/>
  <c r="H3396" i="4" s="1"/>
  <c r="C3397" i="4"/>
  <c r="H3397" i="4" s="1"/>
  <c r="C3398" i="4"/>
  <c r="H3398" i="4" s="1"/>
  <c r="C3399" i="4"/>
  <c r="H3399" i="4" s="1"/>
  <c r="C3400" i="4"/>
  <c r="H3400" i="4" s="1"/>
  <c r="C3401" i="4"/>
  <c r="C3402" i="4"/>
  <c r="C3403" i="4"/>
  <c r="H3403" i="4" s="1"/>
  <c r="C3404" i="4"/>
  <c r="H3404" i="4" s="1"/>
  <c r="C3405" i="4"/>
  <c r="H3405" i="4" s="1"/>
  <c r="C3406" i="4"/>
  <c r="C3407" i="4"/>
  <c r="H3407" i="4" s="1"/>
  <c r="C3408" i="4"/>
  <c r="C3409" i="4"/>
  <c r="C3410" i="4"/>
  <c r="C3411" i="4"/>
  <c r="H3411" i="4" s="1"/>
  <c r="C3412" i="4"/>
  <c r="H3412" i="4" s="1"/>
  <c r="C3413" i="4"/>
  <c r="H3413" i="4" s="1"/>
  <c r="C3414" i="4"/>
  <c r="H3414" i="4" s="1"/>
  <c r="C3415" i="4"/>
  <c r="H3415" i="4" s="1"/>
  <c r="C3416" i="4"/>
  <c r="H3416" i="4" s="1"/>
  <c r="C3417" i="4"/>
  <c r="C3418" i="4"/>
  <c r="C3419" i="4"/>
  <c r="H3419" i="4" s="1"/>
  <c r="C3420" i="4"/>
  <c r="H3420" i="4" s="1"/>
  <c r="C3421" i="4"/>
  <c r="H3421" i="4" s="1"/>
  <c r="C3422" i="4"/>
  <c r="C3423" i="4"/>
  <c r="H3423" i="4" s="1"/>
  <c r="C3424" i="4"/>
  <c r="C3425" i="4"/>
  <c r="C3426" i="4"/>
  <c r="C3427" i="4"/>
  <c r="H3427" i="4" s="1"/>
  <c r="C3428" i="4"/>
  <c r="H3428" i="4" s="1"/>
  <c r="C3429" i="4"/>
  <c r="H3429" i="4" s="1"/>
  <c r="C3430" i="4"/>
  <c r="H3430" i="4" s="1"/>
  <c r="C3431" i="4"/>
  <c r="H3431" i="4" s="1"/>
  <c r="C3432" i="4"/>
  <c r="H3432" i="4" s="1"/>
  <c r="C3433" i="4"/>
  <c r="C3434" i="4"/>
  <c r="C3435" i="4"/>
  <c r="H3435" i="4" s="1"/>
  <c r="C3436" i="4"/>
  <c r="H3436" i="4" s="1"/>
  <c r="C3437" i="4"/>
  <c r="H3437" i="4" s="1"/>
  <c r="C3438" i="4"/>
  <c r="C3439" i="4"/>
  <c r="H3439" i="4" s="1"/>
  <c r="C3440" i="4"/>
  <c r="C3441" i="4"/>
  <c r="C3442" i="4"/>
  <c r="C3443" i="4"/>
  <c r="H3443" i="4" s="1"/>
  <c r="C3444" i="4"/>
  <c r="H3444" i="4" s="1"/>
  <c r="C3445" i="4"/>
  <c r="H3445" i="4" s="1"/>
  <c r="C3446" i="4"/>
  <c r="H3446" i="4" s="1"/>
  <c r="C3447" i="4"/>
  <c r="H3447" i="4" s="1"/>
  <c r="C3448" i="4"/>
  <c r="H3448" i="4" s="1"/>
  <c r="C3449" i="4"/>
  <c r="C3450" i="4"/>
  <c r="C3451" i="4"/>
  <c r="H3451" i="4" s="1"/>
  <c r="C3452" i="4"/>
  <c r="H3452" i="4" s="1"/>
  <c r="C3453" i="4"/>
  <c r="H3453" i="4" s="1"/>
  <c r="C3454" i="4"/>
  <c r="C3455" i="4"/>
  <c r="H3455" i="4" s="1"/>
  <c r="C3456" i="4"/>
  <c r="C3457" i="4"/>
  <c r="C3458" i="4"/>
  <c r="C3459" i="4"/>
  <c r="H3459" i="4" s="1"/>
  <c r="C3460" i="4"/>
  <c r="H3460" i="4" s="1"/>
  <c r="C3461" i="4"/>
  <c r="H3461" i="4" s="1"/>
  <c r="C3462" i="4"/>
  <c r="H3462" i="4" s="1"/>
  <c r="C3463" i="4"/>
  <c r="H3463" i="4" s="1"/>
  <c r="C3464" i="4"/>
  <c r="H3464" i="4" s="1"/>
  <c r="C3465" i="4"/>
  <c r="C3466" i="4"/>
  <c r="C3467" i="4"/>
  <c r="H3467" i="4" s="1"/>
  <c r="C3468" i="4"/>
  <c r="H3468" i="4" s="1"/>
  <c r="C3469" i="4"/>
  <c r="H3469" i="4" s="1"/>
  <c r="C3470" i="4"/>
  <c r="C3471" i="4"/>
  <c r="H3471" i="4" s="1"/>
  <c r="C3472" i="4"/>
  <c r="C3473" i="4"/>
  <c r="C3474" i="4"/>
  <c r="C3475" i="4"/>
  <c r="H3475" i="4" s="1"/>
  <c r="C3476" i="4"/>
  <c r="H3476" i="4" s="1"/>
  <c r="C3477" i="4"/>
  <c r="H3477" i="4" s="1"/>
  <c r="C3478" i="4"/>
  <c r="H3478" i="4" s="1"/>
  <c r="C3479" i="4"/>
  <c r="H3479" i="4" s="1"/>
  <c r="C3480" i="4"/>
  <c r="H3480" i="4" s="1"/>
  <c r="C3481" i="4"/>
  <c r="C3482" i="4"/>
  <c r="C3483" i="4"/>
  <c r="H3483" i="4" s="1"/>
  <c r="C3484" i="4"/>
  <c r="H3484" i="4" s="1"/>
  <c r="C3485" i="4"/>
  <c r="H3485" i="4" s="1"/>
  <c r="C3486" i="4"/>
  <c r="C3487" i="4"/>
  <c r="H3487" i="4" s="1"/>
  <c r="C3488" i="4"/>
  <c r="C3489" i="4"/>
  <c r="C3490" i="4"/>
  <c r="C3491" i="4"/>
  <c r="H3491" i="4" s="1"/>
  <c r="C3492" i="4"/>
  <c r="H3492" i="4" s="1"/>
  <c r="C3493" i="4"/>
  <c r="H3493" i="4" s="1"/>
  <c r="C3494" i="4"/>
  <c r="H3494" i="4" s="1"/>
  <c r="C3495" i="4"/>
  <c r="H3495" i="4" s="1"/>
  <c r="C3496" i="4"/>
  <c r="H3496" i="4" s="1"/>
  <c r="C3497" i="4"/>
  <c r="C3498" i="4"/>
  <c r="C3499" i="4"/>
  <c r="H3499" i="4" s="1"/>
  <c r="C3500" i="4"/>
  <c r="H3500" i="4" s="1"/>
  <c r="C3501" i="4"/>
  <c r="H3501" i="4" s="1"/>
  <c r="C3502" i="4"/>
  <c r="C3503" i="4"/>
  <c r="H3503" i="4" s="1"/>
  <c r="C3504" i="4"/>
  <c r="C3505" i="4"/>
  <c r="C3506" i="4"/>
  <c r="C3507" i="4"/>
  <c r="H3507" i="4" s="1"/>
  <c r="C3508" i="4"/>
  <c r="H3508" i="4" s="1"/>
  <c r="C3509" i="4"/>
  <c r="H3509" i="4" s="1"/>
  <c r="C3510" i="4"/>
  <c r="H3510" i="4" s="1"/>
  <c r="C3511" i="4"/>
  <c r="H3511" i="4" s="1"/>
  <c r="C3512" i="4"/>
  <c r="H3512" i="4" s="1"/>
  <c r="C3513" i="4"/>
  <c r="C3514" i="4"/>
  <c r="C3515" i="4"/>
  <c r="H3515" i="4" s="1"/>
  <c r="C3516" i="4"/>
  <c r="H3516" i="4" s="1"/>
  <c r="C3517" i="4"/>
  <c r="H3517" i="4" s="1"/>
  <c r="C3518" i="4"/>
  <c r="C3519" i="4"/>
  <c r="H3519" i="4" s="1"/>
  <c r="C3520" i="4"/>
  <c r="C3521" i="4"/>
  <c r="C3522" i="4"/>
  <c r="C3523" i="4"/>
  <c r="H3523" i="4" s="1"/>
  <c r="C3524" i="4"/>
  <c r="H3524" i="4" s="1"/>
  <c r="C3525" i="4"/>
  <c r="H3525" i="4" s="1"/>
  <c r="C3526" i="4"/>
  <c r="H3526" i="4" s="1"/>
  <c r="C3527" i="4"/>
  <c r="H3527" i="4" s="1"/>
  <c r="C3528" i="4"/>
  <c r="H3528" i="4" s="1"/>
  <c r="C3529" i="4"/>
  <c r="C3530" i="4"/>
  <c r="C3531" i="4"/>
  <c r="H3531" i="4" s="1"/>
  <c r="C3532" i="4"/>
  <c r="H3532" i="4" s="1"/>
  <c r="C3533" i="4"/>
  <c r="H3533" i="4" s="1"/>
  <c r="C3534" i="4"/>
  <c r="C3535" i="4"/>
  <c r="H3535" i="4" s="1"/>
  <c r="C3536" i="4"/>
  <c r="C3537" i="4"/>
  <c r="C3538" i="4"/>
  <c r="C3539" i="4"/>
  <c r="H3539" i="4" s="1"/>
  <c r="C3540" i="4"/>
  <c r="H3540" i="4" s="1"/>
  <c r="C3541" i="4"/>
  <c r="H3541" i="4" s="1"/>
  <c r="C3542" i="4"/>
  <c r="H3542" i="4" s="1"/>
  <c r="C3543" i="4"/>
  <c r="H3543" i="4" s="1"/>
  <c r="C3544" i="4"/>
  <c r="H3544" i="4" s="1"/>
  <c r="C3545" i="4"/>
  <c r="C3546" i="4"/>
  <c r="C3547" i="4"/>
  <c r="H3547" i="4" s="1"/>
  <c r="C3548" i="4"/>
  <c r="H3548" i="4" s="1"/>
  <c r="C3549" i="4"/>
  <c r="H3549" i="4" s="1"/>
  <c r="C3550" i="4"/>
  <c r="C3551" i="4"/>
  <c r="H3551" i="4" s="1"/>
  <c r="C3552" i="4"/>
  <c r="C3553" i="4"/>
  <c r="C3554" i="4"/>
  <c r="C3555" i="4"/>
  <c r="H3555" i="4" s="1"/>
  <c r="C3556" i="4"/>
  <c r="H3556" i="4" s="1"/>
  <c r="C3557" i="4"/>
  <c r="H3557" i="4" s="1"/>
  <c r="C3558" i="4"/>
  <c r="H3558" i="4" s="1"/>
  <c r="C3559" i="4"/>
  <c r="H3559" i="4" s="1"/>
  <c r="C3560" i="4"/>
  <c r="H3560" i="4" s="1"/>
  <c r="C3561" i="4"/>
  <c r="C3562" i="4"/>
  <c r="C3563" i="4"/>
  <c r="H3563" i="4" s="1"/>
  <c r="C3564" i="4"/>
  <c r="H3564" i="4" s="1"/>
  <c r="C3565" i="4"/>
  <c r="H3565" i="4" s="1"/>
  <c r="C3566" i="4"/>
  <c r="C3567" i="4"/>
  <c r="H3567" i="4" s="1"/>
  <c r="C3568" i="4"/>
  <c r="C3569" i="4"/>
  <c r="C3570" i="4"/>
  <c r="C3571" i="4"/>
  <c r="H3571" i="4" s="1"/>
  <c r="C3572" i="4"/>
  <c r="H3572" i="4" s="1"/>
  <c r="C3573" i="4"/>
  <c r="H3573" i="4" s="1"/>
  <c r="C3574" i="4"/>
  <c r="H3574" i="4" s="1"/>
  <c r="C3575" i="4"/>
  <c r="H3575" i="4" s="1"/>
  <c r="C3576" i="4"/>
  <c r="H3576" i="4" s="1"/>
  <c r="C3577" i="4"/>
  <c r="C3578" i="4"/>
  <c r="C3579" i="4"/>
  <c r="H3579" i="4" s="1"/>
  <c r="C3580" i="4"/>
  <c r="H3580" i="4" s="1"/>
  <c r="C3581" i="4"/>
  <c r="H3581" i="4" s="1"/>
  <c r="C3582" i="4"/>
  <c r="C3583" i="4"/>
  <c r="H3583" i="4" s="1"/>
  <c r="C3584" i="4"/>
  <c r="C3585" i="4"/>
  <c r="C3586" i="4"/>
  <c r="C3587" i="4"/>
  <c r="H3587" i="4" s="1"/>
  <c r="C3588" i="4"/>
  <c r="H3588" i="4" s="1"/>
  <c r="C3589" i="4"/>
  <c r="H3589" i="4" s="1"/>
  <c r="C3590" i="4"/>
  <c r="H3590" i="4" s="1"/>
  <c r="C3591" i="4"/>
  <c r="H3591" i="4" s="1"/>
  <c r="C3592" i="4"/>
  <c r="H3592" i="4" s="1"/>
  <c r="C3593" i="4"/>
  <c r="C3594" i="4"/>
  <c r="C3595" i="4"/>
  <c r="H3595" i="4" s="1"/>
  <c r="C3596" i="4"/>
  <c r="H3596" i="4" s="1"/>
  <c r="C3597" i="4"/>
  <c r="H3597" i="4" s="1"/>
  <c r="C3598" i="4"/>
  <c r="C3599" i="4"/>
  <c r="H3599" i="4" s="1"/>
  <c r="C3600" i="4"/>
  <c r="C3601" i="4"/>
  <c r="C3602" i="4"/>
  <c r="C3603" i="4"/>
  <c r="H3603" i="4" s="1"/>
  <c r="C3604" i="4"/>
  <c r="H3604" i="4" s="1"/>
  <c r="C3605" i="4"/>
  <c r="H3605" i="4" s="1"/>
  <c r="C3606" i="4"/>
  <c r="H3606" i="4" s="1"/>
  <c r="C3607" i="4"/>
  <c r="H3607" i="4" s="1"/>
  <c r="C3608" i="4"/>
  <c r="H3608" i="4" s="1"/>
  <c r="C3609" i="4"/>
  <c r="C3610" i="4"/>
  <c r="C3611" i="4"/>
  <c r="H3611" i="4" s="1"/>
  <c r="C3612" i="4"/>
  <c r="H3612" i="4" s="1"/>
  <c r="C3613" i="4"/>
  <c r="H3613" i="4" s="1"/>
  <c r="C3614" i="4"/>
  <c r="C3615" i="4"/>
  <c r="H3615" i="4" s="1"/>
  <c r="C3616" i="4"/>
  <c r="C3617" i="4"/>
  <c r="C3618" i="4"/>
  <c r="C3619" i="4"/>
  <c r="H3619" i="4" s="1"/>
  <c r="C3620" i="4"/>
  <c r="H3620" i="4" s="1"/>
  <c r="C3621" i="4"/>
  <c r="H3621" i="4" s="1"/>
  <c r="C3622" i="4"/>
  <c r="H3622" i="4" s="1"/>
  <c r="C3623" i="4"/>
  <c r="H3623" i="4" s="1"/>
  <c r="C3624" i="4"/>
  <c r="H3624" i="4" s="1"/>
  <c r="C3625" i="4"/>
  <c r="C3626" i="4"/>
  <c r="C3627" i="4"/>
  <c r="H3627" i="4" s="1"/>
  <c r="C3628" i="4"/>
  <c r="H3628" i="4" s="1"/>
  <c r="C3629" i="4"/>
  <c r="H3629" i="4" s="1"/>
  <c r="C3630" i="4"/>
  <c r="C3631" i="4"/>
  <c r="H3631" i="4" s="1"/>
  <c r="C3632" i="4"/>
  <c r="C3633" i="4"/>
  <c r="C3634" i="4"/>
  <c r="C3635" i="4"/>
  <c r="H3635" i="4" s="1"/>
  <c r="C3636" i="4"/>
  <c r="H3636" i="4" s="1"/>
  <c r="C3637" i="4"/>
  <c r="H3637" i="4" s="1"/>
  <c r="C3638" i="4"/>
  <c r="H3638" i="4" s="1"/>
  <c r="C3639" i="4"/>
  <c r="H3639" i="4" s="1"/>
  <c r="C3640" i="4"/>
  <c r="H3640" i="4" s="1"/>
  <c r="C3641" i="4"/>
  <c r="C3642" i="4"/>
  <c r="C3643" i="4"/>
  <c r="H3643" i="4" s="1"/>
  <c r="C3644" i="4"/>
  <c r="H3644" i="4" s="1"/>
  <c r="C3645" i="4"/>
  <c r="H3645" i="4" s="1"/>
  <c r="C3646" i="4"/>
  <c r="C3647" i="4"/>
  <c r="H3647" i="4" s="1"/>
  <c r="C3648" i="4"/>
  <c r="C3649" i="4"/>
  <c r="C3650" i="4"/>
  <c r="C3651" i="4"/>
  <c r="H3651" i="4" s="1"/>
  <c r="C3652" i="4"/>
  <c r="H3652" i="4" s="1"/>
  <c r="C3653" i="4"/>
  <c r="H3653" i="4" s="1"/>
  <c r="C3654" i="4"/>
  <c r="H3654" i="4" s="1"/>
  <c r="C3655" i="4"/>
  <c r="H3655" i="4" s="1"/>
  <c r="C3656" i="4"/>
  <c r="H3656" i="4" s="1"/>
  <c r="C3657" i="4"/>
  <c r="C3658" i="4"/>
  <c r="C3659" i="4"/>
  <c r="H3659" i="4" s="1"/>
  <c r="C3660" i="4"/>
  <c r="H3660" i="4" s="1"/>
  <c r="C3661" i="4"/>
  <c r="H3661" i="4" s="1"/>
  <c r="C3662" i="4"/>
  <c r="C3663" i="4"/>
  <c r="H3663" i="4" s="1"/>
  <c r="C3664" i="4"/>
  <c r="C3665" i="4"/>
  <c r="C3666" i="4"/>
  <c r="C3667" i="4"/>
  <c r="H3667" i="4" s="1"/>
  <c r="C3668" i="4"/>
  <c r="H3668" i="4" s="1"/>
  <c r="C3669" i="4"/>
  <c r="H3669" i="4" s="1"/>
  <c r="C3670" i="4"/>
  <c r="H3670" i="4" s="1"/>
  <c r="C3671" i="4"/>
  <c r="H3671" i="4" s="1"/>
  <c r="C3672" i="4"/>
  <c r="H3672" i="4" s="1"/>
  <c r="C3673" i="4"/>
  <c r="C3674" i="4"/>
  <c r="C3675" i="4"/>
  <c r="H3675" i="4" s="1"/>
  <c r="C3676" i="4"/>
  <c r="H3676" i="4" s="1"/>
  <c r="C3677" i="4"/>
  <c r="H3677" i="4" s="1"/>
  <c r="C3678" i="4"/>
  <c r="C3679" i="4"/>
  <c r="H3679" i="4" s="1"/>
  <c r="C3680" i="4"/>
  <c r="C3681" i="4"/>
  <c r="C3682" i="4"/>
  <c r="C3683" i="4"/>
  <c r="H3683" i="4" s="1"/>
  <c r="C3684" i="4"/>
  <c r="H3684" i="4" s="1"/>
  <c r="C3685" i="4"/>
  <c r="H3685" i="4" s="1"/>
  <c r="C3686" i="4"/>
  <c r="H3686" i="4" s="1"/>
  <c r="C3687" i="4"/>
  <c r="H3687" i="4" s="1"/>
  <c r="C3688" i="4"/>
  <c r="H3688" i="4" s="1"/>
  <c r="C3689" i="4"/>
  <c r="C3690" i="4"/>
  <c r="C3691" i="4"/>
  <c r="H3691" i="4" s="1"/>
  <c r="C3692" i="4"/>
  <c r="H3692" i="4" s="1"/>
  <c r="C3693" i="4"/>
  <c r="H3693" i="4" s="1"/>
  <c r="C3694" i="4"/>
  <c r="C3695" i="4"/>
  <c r="H3695" i="4" s="1"/>
  <c r="C3696" i="4"/>
  <c r="C3697" i="4"/>
  <c r="C3698" i="4"/>
  <c r="C3699" i="4"/>
  <c r="H3699" i="4" s="1"/>
  <c r="C3700" i="4"/>
  <c r="H3700" i="4" s="1"/>
  <c r="C3701" i="4"/>
  <c r="H3701" i="4" s="1"/>
  <c r="C3702" i="4"/>
  <c r="H3702" i="4" s="1"/>
  <c r="C3703" i="4"/>
  <c r="H3703" i="4" s="1"/>
  <c r="C3704" i="4"/>
  <c r="H3704" i="4" s="1"/>
  <c r="C3705" i="4"/>
  <c r="C3706" i="4"/>
  <c r="C3707" i="4"/>
  <c r="H3707" i="4" s="1"/>
  <c r="C3708" i="4"/>
  <c r="H3708" i="4" s="1"/>
  <c r="C3709" i="4"/>
  <c r="H3709" i="4" s="1"/>
  <c r="C3710" i="4"/>
  <c r="C3711" i="4"/>
  <c r="H3711" i="4" s="1"/>
  <c r="C3712" i="4"/>
  <c r="C3713" i="4"/>
  <c r="C3714" i="4"/>
  <c r="C3715" i="4"/>
  <c r="H3715" i="4" s="1"/>
  <c r="C3716" i="4"/>
  <c r="H3716" i="4" s="1"/>
  <c r="C3717" i="4"/>
  <c r="H3717" i="4" s="1"/>
  <c r="C3718" i="4"/>
  <c r="H3718" i="4" s="1"/>
  <c r="C3719" i="4"/>
  <c r="H3719" i="4" s="1"/>
  <c r="C3720" i="4"/>
  <c r="H3720" i="4" s="1"/>
  <c r="C3721" i="4"/>
  <c r="C3722" i="4"/>
  <c r="C3723" i="4"/>
  <c r="H3723" i="4" s="1"/>
  <c r="C3724" i="4"/>
  <c r="H3724" i="4" s="1"/>
  <c r="C3725" i="4"/>
  <c r="H3725" i="4" s="1"/>
  <c r="C3726" i="4"/>
  <c r="C3727" i="4"/>
  <c r="H3727" i="4" s="1"/>
  <c r="C3728" i="4"/>
  <c r="C3729" i="4"/>
  <c r="C3730" i="4"/>
  <c r="C3731" i="4"/>
  <c r="H3731" i="4" s="1"/>
  <c r="C3732" i="4"/>
  <c r="H3732" i="4" s="1"/>
  <c r="C3733" i="4"/>
  <c r="H3733" i="4" s="1"/>
  <c r="C3734" i="4"/>
  <c r="H3734" i="4" s="1"/>
  <c r="C3735" i="4"/>
  <c r="H3735" i="4" s="1"/>
  <c r="C3736" i="4"/>
  <c r="H3736" i="4" s="1"/>
  <c r="C3737" i="4"/>
  <c r="C3738" i="4"/>
  <c r="C3739" i="4"/>
  <c r="H3739" i="4" s="1"/>
  <c r="C3740" i="4"/>
  <c r="H3740" i="4" s="1"/>
  <c r="C3741" i="4"/>
  <c r="H3741" i="4" s="1"/>
  <c r="C3742" i="4"/>
  <c r="C3743" i="4"/>
  <c r="H3743" i="4" s="1"/>
  <c r="C3744" i="4"/>
  <c r="C3745" i="4"/>
  <c r="C3746" i="4"/>
  <c r="C3747" i="4"/>
  <c r="H3747" i="4" s="1"/>
  <c r="C3748" i="4"/>
  <c r="H3748" i="4" s="1"/>
  <c r="C3749" i="4"/>
  <c r="H3749" i="4" s="1"/>
  <c r="C3750" i="4"/>
  <c r="H3750" i="4" s="1"/>
  <c r="C3751" i="4"/>
  <c r="H3751" i="4" s="1"/>
  <c r="C3752" i="4"/>
  <c r="H3752" i="4" s="1"/>
  <c r="C3753" i="4"/>
  <c r="C3754" i="4"/>
  <c r="C3755" i="4"/>
  <c r="H3755" i="4" s="1"/>
  <c r="C3756" i="4"/>
  <c r="H3756" i="4" s="1"/>
  <c r="C3757" i="4"/>
  <c r="H3757" i="4" s="1"/>
  <c r="C3758" i="4"/>
  <c r="C3759" i="4"/>
  <c r="H3759" i="4" s="1"/>
  <c r="C3760" i="4"/>
  <c r="C3761" i="4"/>
  <c r="C3762" i="4"/>
  <c r="C3763" i="4"/>
  <c r="H3763" i="4" s="1"/>
  <c r="C3764" i="4"/>
  <c r="H3764" i="4" s="1"/>
  <c r="C3765" i="4"/>
  <c r="H3765" i="4" s="1"/>
  <c r="C3766" i="4"/>
  <c r="H3766" i="4" s="1"/>
  <c r="C3767" i="4"/>
  <c r="H3767" i="4" s="1"/>
  <c r="C3768" i="4"/>
  <c r="H3768" i="4" s="1"/>
  <c r="C3769" i="4"/>
  <c r="C3770" i="4"/>
  <c r="C3771" i="4"/>
  <c r="H3771" i="4" s="1"/>
  <c r="C3772" i="4"/>
  <c r="H3772" i="4" s="1"/>
  <c r="C3773" i="4"/>
  <c r="H3773" i="4" s="1"/>
  <c r="C3774" i="4"/>
  <c r="C3775" i="4"/>
  <c r="H3775" i="4" s="1"/>
  <c r="C3776" i="4"/>
  <c r="C3777" i="4"/>
  <c r="C3778" i="4"/>
  <c r="C3779" i="4"/>
  <c r="H3779" i="4" s="1"/>
  <c r="C3780" i="4"/>
  <c r="H3780" i="4" s="1"/>
  <c r="C3781" i="4"/>
  <c r="H3781" i="4" s="1"/>
  <c r="C3782" i="4"/>
  <c r="H3782" i="4" s="1"/>
  <c r="C3783" i="4"/>
  <c r="H3783" i="4" s="1"/>
  <c r="C3784" i="4"/>
  <c r="H3784" i="4" s="1"/>
  <c r="C3785" i="4"/>
  <c r="C3786" i="4"/>
  <c r="C3787" i="4"/>
  <c r="H3787" i="4" s="1"/>
  <c r="C3788" i="4"/>
  <c r="H3788" i="4" s="1"/>
  <c r="C3789" i="4"/>
  <c r="H3789" i="4" s="1"/>
  <c r="C3790" i="4"/>
  <c r="C3791" i="4"/>
  <c r="H3791" i="4" s="1"/>
  <c r="C3792" i="4"/>
  <c r="C3793" i="4"/>
  <c r="C3794" i="4"/>
  <c r="C3795" i="4"/>
  <c r="H3795" i="4" s="1"/>
  <c r="C3796" i="4"/>
  <c r="H3796" i="4" s="1"/>
  <c r="C3797" i="4"/>
  <c r="H3797" i="4" s="1"/>
  <c r="C3798" i="4"/>
  <c r="H3798" i="4" s="1"/>
  <c r="C3799" i="4"/>
  <c r="H3799" i="4" s="1"/>
  <c r="C3800" i="4"/>
  <c r="H3800" i="4" s="1"/>
  <c r="C3801" i="4"/>
  <c r="C3802" i="4"/>
  <c r="C3803" i="4"/>
  <c r="H3803" i="4" s="1"/>
  <c r="C3804" i="4"/>
  <c r="H3804" i="4" s="1"/>
  <c r="C3805" i="4"/>
  <c r="H3805" i="4" s="1"/>
  <c r="C3806" i="4"/>
  <c r="C3807" i="4"/>
  <c r="H3807" i="4" s="1"/>
  <c r="C2" i="4"/>
  <c r="AC3" i="5"/>
  <c r="AC7" i="5"/>
  <c r="AC4" i="5"/>
  <c r="AO3" i="6"/>
  <c r="AO4" i="6"/>
  <c r="AO5" i="6"/>
  <c r="AO6" i="6"/>
  <c r="AO7" i="6"/>
  <c r="AO8" i="6"/>
  <c r="AO9" i="6"/>
  <c r="AO10" i="6"/>
  <c r="AO11" i="6"/>
  <c r="AO12" i="6"/>
  <c r="AO13" i="6"/>
  <c r="AO14" i="6"/>
  <c r="AO15" i="6"/>
  <c r="AO16" i="6"/>
  <c r="AO17" i="6"/>
  <c r="AO18" i="6"/>
  <c r="AO19" i="6"/>
  <c r="AO20" i="6"/>
  <c r="AO21" i="6"/>
  <c r="AO22" i="6"/>
  <c r="AO23" i="6"/>
  <c r="AO24" i="6"/>
  <c r="AO25" i="6"/>
  <c r="AO26" i="6"/>
  <c r="AO27" i="6"/>
  <c r="AO28" i="6"/>
  <c r="AO29" i="6"/>
  <c r="AO30" i="6"/>
  <c r="AO31" i="6"/>
  <c r="AO32" i="6"/>
  <c r="AO33" i="6"/>
  <c r="AO34" i="6"/>
  <c r="AO35" i="6"/>
  <c r="AO36" i="6"/>
  <c r="AO37" i="6"/>
  <c r="AO38" i="6"/>
  <c r="AO39" i="6"/>
  <c r="AO40" i="6"/>
  <c r="AO41" i="6"/>
  <c r="AO42" i="6"/>
  <c r="AO43" i="6"/>
  <c r="AO44" i="6"/>
  <c r="AO45" i="6"/>
  <c r="AO46" i="6"/>
  <c r="AO47" i="6"/>
  <c r="AO48" i="6"/>
  <c r="AO49" i="6"/>
  <c r="AO50" i="6"/>
  <c r="AO51" i="6"/>
  <c r="AO52" i="6"/>
  <c r="AO53" i="6"/>
  <c r="AO54" i="6"/>
  <c r="AO55" i="6"/>
  <c r="AO56" i="6"/>
  <c r="AO57" i="6"/>
  <c r="AO58" i="6"/>
  <c r="AO59" i="6"/>
  <c r="AO60" i="6"/>
  <c r="AO61" i="6"/>
  <c r="AO62" i="6"/>
  <c r="AO63" i="6"/>
  <c r="AO64" i="6"/>
  <c r="AO65" i="6"/>
  <c r="AO66" i="6"/>
  <c r="AO67" i="6"/>
  <c r="AO68" i="6"/>
  <c r="AO69" i="6"/>
  <c r="AO70" i="6"/>
  <c r="AO71" i="6"/>
  <c r="AO72" i="6"/>
  <c r="AO73" i="6"/>
  <c r="AO74" i="6"/>
  <c r="AO75" i="6"/>
  <c r="AO76" i="6"/>
  <c r="AO77" i="6"/>
  <c r="AO78" i="6"/>
  <c r="AO79" i="6"/>
  <c r="AO80" i="6"/>
  <c r="AO81" i="6"/>
  <c r="AO82" i="6"/>
  <c r="AO83" i="6"/>
  <c r="AO84" i="6"/>
  <c r="AO85" i="6"/>
  <c r="AO86" i="6"/>
  <c r="AO87" i="6"/>
  <c r="AO88" i="6"/>
  <c r="AO89" i="6"/>
  <c r="AO90" i="6"/>
  <c r="AO91" i="6"/>
  <c r="AO92" i="6"/>
  <c r="AO93" i="6"/>
  <c r="AO94" i="6"/>
  <c r="AO95" i="6"/>
  <c r="AO96" i="6"/>
  <c r="AO97" i="6"/>
  <c r="AO98" i="6"/>
  <c r="AO99" i="6"/>
  <c r="AO100" i="6"/>
  <c r="AO101" i="6"/>
  <c r="AO102" i="6"/>
  <c r="AO103" i="6"/>
  <c r="AO104" i="6"/>
  <c r="AO105" i="6"/>
  <c r="AO106" i="6"/>
  <c r="AO107" i="6"/>
  <c r="AO108" i="6"/>
  <c r="AO109" i="6"/>
  <c r="AO110" i="6"/>
  <c r="AO111" i="6"/>
  <c r="AO112" i="6"/>
  <c r="AO113" i="6"/>
  <c r="AO114" i="6"/>
  <c r="AO115" i="6"/>
  <c r="AO116" i="6"/>
  <c r="AO117" i="6"/>
  <c r="AO118" i="6"/>
  <c r="AO119" i="6"/>
  <c r="AO120" i="6"/>
  <c r="AO121" i="6"/>
  <c r="AO122" i="6"/>
  <c r="AO123" i="6"/>
  <c r="AO124" i="6"/>
  <c r="AO125" i="6"/>
  <c r="AO126" i="6"/>
  <c r="AO127" i="6"/>
  <c r="AO128" i="6"/>
  <c r="AO129" i="6"/>
  <c r="AO130" i="6"/>
  <c r="AO131" i="6"/>
  <c r="AO132" i="6"/>
  <c r="AO133" i="6"/>
  <c r="AO134" i="6"/>
  <c r="AO135" i="6"/>
  <c r="AO136" i="6"/>
  <c r="AO137" i="6"/>
  <c r="AO138" i="6"/>
  <c r="AO139" i="6"/>
  <c r="AO140" i="6"/>
  <c r="AO141" i="6"/>
  <c r="AO142" i="6"/>
  <c r="AO143" i="6"/>
  <c r="AO144" i="6"/>
  <c r="AO145" i="6"/>
  <c r="AO146" i="6"/>
  <c r="AO147" i="6"/>
  <c r="AO148" i="6"/>
  <c r="AO149" i="6"/>
  <c r="AO150" i="6"/>
  <c r="AO151" i="6"/>
  <c r="AO152" i="6"/>
  <c r="AO153" i="6"/>
  <c r="AO154" i="6"/>
  <c r="AO155" i="6"/>
  <c r="AO156" i="6"/>
  <c r="AO157" i="6"/>
  <c r="AO158" i="6"/>
  <c r="AO159" i="6"/>
  <c r="AO160" i="6"/>
  <c r="AO161" i="6"/>
  <c r="AO162" i="6"/>
  <c r="AO163" i="6"/>
  <c r="AO164" i="6"/>
  <c r="AO165" i="6"/>
  <c r="AO166" i="6"/>
  <c r="AO167" i="6"/>
  <c r="AO168" i="6"/>
  <c r="AO169" i="6"/>
  <c r="AO170" i="6"/>
  <c r="AO171" i="6"/>
  <c r="AO172" i="6"/>
  <c r="AO173" i="6"/>
  <c r="AO174" i="6"/>
  <c r="AO175" i="6"/>
  <c r="AO176" i="6"/>
  <c r="AO177" i="6"/>
  <c r="AO178" i="6"/>
  <c r="AO179" i="6"/>
  <c r="AO180" i="6"/>
  <c r="AO181" i="6"/>
  <c r="AO182" i="6"/>
  <c r="AO183" i="6"/>
  <c r="AO184" i="6"/>
  <c r="AO185" i="6"/>
  <c r="AO186" i="6"/>
  <c r="AO187" i="6"/>
  <c r="AO188" i="6"/>
  <c r="AO189" i="6"/>
  <c r="AO190" i="6"/>
  <c r="AO191" i="6"/>
  <c r="AO192" i="6"/>
  <c r="AO193" i="6"/>
  <c r="AO194" i="6"/>
  <c r="AO195" i="6"/>
  <c r="AO196" i="6"/>
  <c r="AO197" i="6"/>
  <c r="AO198" i="6"/>
  <c r="AO199" i="6"/>
  <c r="AO200" i="6"/>
  <c r="AO201" i="6"/>
  <c r="AO202" i="6"/>
  <c r="AO203" i="6"/>
  <c r="AO204" i="6"/>
  <c r="AO205" i="6"/>
  <c r="AO206" i="6"/>
  <c r="AO207" i="6"/>
  <c r="AO208" i="6"/>
  <c r="AO209" i="6"/>
  <c r="AO210" i="6"/>
  <c r="AO211" i="6"/>
  <c r="AO212" i="6"/>
  <c r="AO213" i="6"/>
  <c r="AO214" i="6"/>
  <c r="AO215" i="6"/>
  <c r="AO216" i="6"/>
  <c r="AO217" i="6"/>
  <c r="AO218" i="6"/>
  <c r="AO219" i="6"/>
  <c r="AO220" i="6"/>
  <c r="AO221" i="6"/>
  <c r="AO222" i="6"/>
  <c r="AO223" i="6"/>
  <c r="AO224" i="6"/>
  <c r="AO225" i="6"/>
  <c r="AO226" i="6"/>
  <c r="AO227" i="6"/>
  <c r="AO228" i="6"/>
  <c r="AO229" i="6"/>
  <c r="AO230" i="6"/>
  <c r="AO231" i="6"/>
  <c r="AO232" i="6"/>
  <c r="AO233" i="6"/>
  <c r="AO234" i="6"/>
  <c r="AO235" i="6"/>
  <c r="AO236" i="6"/>
  <c r="AO237" i="6"/>
  <c r="AO238" i="6"/>
  <c r="AO239" i="6"/>
  <c r="AO240" i="6"/>
  <c r="AO241" i="6"/>
  <c r="AO242" i="6"/>
  <c r="AO243" i="6"/>
  <c r="AO244" i="6"/>
  <c r="AO245" i="6"/>
  <c r="AO246" i="6"/>
  <c r="AO247" i="6"/>
  <c r="AO248" i="6"/>
  <c r="AO249" i="6"/>
  <c r="AO250" i="6"/>
  <c r="AO251" i="6"/>
  <c r="AO252" i="6"/>
  <c r="AO253" i="6"/>
  <c r="AO254" i="6"/>
  <c r="AO255" i="6"/>
  <c r="AO256" i="6"/>
  <c r="AO257" i="6"/>
  <c r="AO258" i="6"/>
  <c r="AO259" i="6"/>
  <c r="AO260" i="6"/>
  <c r="AO261" i="6"/>
  <c r="AO262" i="6"/>
  <c r="AO263" i="6"/>
  <c r="AO264" i="6"/>
  <c r="AO265" i="6"/>
  <c r="AO266" i="6"/>
  <c r="AO267" i="6"/>
  <c r="AO268" i="6"/>
  <c r="AO269" i="6"/>
  <c r="AO270" i="6"/>
  <c r="AO271" i="6"/>
  <c r="AO272" i="6"/>
  <c r="AO273" i="6"/>
  <c r="AO274" i="6"/>
  <c r="AO275" i="6"/>
  <c r="AO276" i="6"/>
  <c r="AO277" i="6"/>
  <c r="AO278" i="6"/>
  <c r="AO279" i="6"/>
  <c r="AO280" i="6"/>
  <c r="AO281" i="6"/>
  <c r="AO282" i="6"/>
  <c r="AO283" i="6"/>
  <c r="AO284" i="6"/>
  <c r="AO285" i="6"/>
  <c r="AO286" i="6"/>
  <c r="AO287" i="6"/>
  <c r="AO288" i="6"/>
  <c r="AO289" i="6"/>
  <c r="AO290" i="6"/>
  <c r="AO291" i="6"/>
  <c r="AO292" i="6"/>
  <c r="AO293" i="6"/>
  <c r="AO294" i="6"/>
  <c r="AO295" i="6"/>
  <c r="AO296" i="6"/>
  <c r="AO297" i="6"/>
  <c r="AO298" i="6"/>
  <c r="AO299" i="6"/>
  <c r="AO300" i="6"/>
  <c r="AO301" i="6"/>
  <c r="AO302" i="6"/>
  <c r="AO303" i="6"/>
  <c r="AO304" i="6"/>
  <c r="AO305" i="6"/>
  <c r="AO306" i="6"/>
  <c r="AO307" i="6"/>
  <c r="AO308" i="6"/>
  <c r="AO309" i="6"/>
  <c r="AO310" i="6"/>
  <c r="AO311" i="6"/>
  <c r="AO312" i="6"/>
  <c r="AO313" i="6"/>
  <c r="AO314" i="6"/>
  <c r="AO315" i="6"/>
  <c r="AO316" i="6"/>
  <c r="AO317" i="6"/>
  <c r="AO318" i="6"/>
  <c r="AO319" i="6"/>
  <c r="AO320" i="6"/>
  <c r="AO321" i="6"/>
  <c r="AO322" i="6"/>
  <c r="AO323" i="6"/>
  <c r="AO324" i="6"/>
  <c r="AO325" i="6"/>
  <c r="AO326" i="6"/>
  <c r="AO327" i="6"/>
  <c r="AO328" i="6"/>
  <c r="AO329" i="6"/>
  <c r="AO330" i="6"/>
  <c r="AO331" i="6"/>
  <c r="AO332" i="6"/>
  <c r="AO333" i="6"/>
  <c r="AO334" i="6"/>
  <c r="AO335" i="6"/>
  <c r="AO336" i="6"/>
  <c r="AO337" i="6"/>
  <c r="AO338" i="6"/>
  <c r="AO339" i="6"/>
  <c r="AO340" i="6"/>
  <c r="AO341" i="6"/>
  <c r="AO342" i="6"/>
  <c r="AO343" i="6"/>
  <c r="AO344" i="6"/>
  <c r="AO345" i="6"/>
  <c r="AO346" i="6"/>
  <c r="AO347" i="6"/>
  <c r="AO348" i="6"/>
  <c r="AO349" i="6"/>
  <c r="AO350" i="6"/>
  <c r="AO351" i="6"/>
  <c r="AO352" i="6"/>
  <c r="AO353" i="6"/>
  <c r="AO354" i="6"/>
  <c r="AO355" i="6"/>
  <c r="AO356" i="6"/>
  <c r="AO357" i="6"/>
  <c r="AO358" i="6"/>
  <c r="AO359" i="6"/>
  <c r="AO360" i="6"/>
  <c r="AO361" i="6"/>
  <c r="AO362" i="6"/>
  <c r="AO363" i="6"/>
  <c r="AO364" i="6"/>
  <c r="AO365" i="6"/>
  <c r="AO366" i="6"/>
  <c r="AO367" i="6"/>
  <c r="AO368" i="6"/>
  <c r="AO369" i="6"/>
  <c r="AO370" i="6"/>
  <c r="AO371" i="6"/>
  <c r="AO372" i="6"/>
  <c r="AO373" i="6"/>
  <c r="AO374" i="6"/>
  <c r="AO375" i="6"/>
  <c r="AO376" i="6"/>
  <c r="AO377" i="6"/>
  <c r="AO378" i="6"/>
  <c r="AO379" i="6"/>
  <c r="AO380" i="6"/>
  <c r="AO381" i="6"/>
  <c r="AO382" i="6"/>
  <c r="AO383" i="6"/>
  <c r="AO384" i="6"/>
  <c r="AO385" i="6"/>
  <c r="AO386" i="6"/>
  <c r="AO387" i="6"/>
  <c r="AO388" i="6"/>
  <c r="AO389" i="6"/>
  <c r="AO390" i="6"/>
  <c r="AO391" i="6"/>
  <c r="AO392" i="6"/>
  <c r="AO393" i="6"/>
  <c r="AO394" i="6"/>
  <c r="AO395" i="6"/>
  <c r="AO396" i="6"/>
  <c r="AO397" i="6"/>
  <c r="AO398" i="6"/>
  <c r="AO399" i="6"/>
  <c r="AO400" i="6"/>
  <c r="AO401" i="6"/>
  <c r="AO402" i="6"/>
  <c r="AO403" i="6"/>
  <c r="AO404" i="6"/>
  <c r="AO405" i="6"/>
  <c r="AO406" i="6"/>
  <c r="AO407" i="6"/>
  <c r="AO408" i="6"/>
  <c r="AO409" i="6"/>
  <c r="AO410" i="6"/>
  <c r="AO411" i="6"/>
  <c r="AO412" i="6"/>
  <c r="AO413" i="6"/>
  <c r="AO414" i="6"/>
  <c r="AO415" i="6"/>
  <c r="AO416" i="6"/>
  <c r="AO417" i="6"/>
  <c r="AO418" i="6"/>
  <c r="AO419" i="6"/>
  <c r="AO420" i="6"/>
  <c r="AO421" i="6"/>
  <c r="AO422" i="6"/>
  <c r="AO423" i="6"/>
  <c r="AO424" i="6"/>
  <c r="AO425" i="6"/>
  <c r="AO426" i="6"/>
  <c r="AO427" i="6"/>
  <c r="AO428" i="6"/>
  <c r="AO429" i="6"/>
  <c r="AO430" i="6"/>
  <c r="AO431" i="6"/>
  <c r="AO432" i="6"/>
  <c r="AO433" i="6"/>
  <c r="AO434" i="6"/>
  <c r="AO435" i="6"/>
  <c r="AO436" i="6"/>
  <c r="AO437" i="6"/>
  <c r="AO438" i="6"/>
  <c r="AO439" i="6"/>
  <c r="AO440" i="6"/>
  <c r="AO441" i="6"/>
  <c r="AO442" i="6"/>
  <c r="AO443" i="6"/>
  <c r="AO444" i="6"/>
  <c r="AO445" i="6"/>
  <c r="AO446" i="6"/>
  <c r="AO447" i="6"/>
  <c r="AO448" i="6"/>
  <c r="AO449" i="6"/>
  <c r="AO450" i="6"/>
  <c r="AO451" i="6"/>
  <c r="AO452" i="6"/>
  <c r="AO453" i="6"/>
  <c r="AO454" i="6"/>
  <c r="AO455" i="6"/>
  <c r="AO456" i="6"/>
  <c r="AO457" i="6"/>
  <c r="AO458" i="6"/>
  <c r="AO459" i="6"/>
  <c r="AO460" i="6"/>
  <c r="AO461" i="6"/>
  <c r="AO462" i="6"/>
  <c r="AO463" i="6"/>
  <c r="AO464" i="6"/>
  <c r="AO465" i="6"/>
  <c r="AO466" i="6"/>
  <c r="AO467" i="6"/>
  <c r="AO468" i="6"/>
  <c r="AO469" i="6"/>
  <c r="AO470" i="6"/>
  <c r="AO471" i="6"/>
  <c r="AO472" i="6"/>
  <c r="AO473" i="6"/>
  <c r="AO474" i="6"/>
  <c r="AO475" i="6"/>
  <c r="AO476" i="6"/>
  <c r="AO477" i="6"/>
  <c r="AO478" i="6"/>
  <c r="AO479" i="6"/>
  <c r="AO480" i="6"/>
  <c r="AO481" i="6"/>
  <c r="AO482" i="6"/>
  <c r="AO483" i="6"/>
  <c r="AO484" i="6"/>
  <c r="AO485" i="6"/>
  <c r="AO486" i="6"/>
  <c r="AO487" i="6"/>
  <c r="AO488" i="6"/>
  <c r="AO489" i="6"/>
  <c r="AO490" i="6"/>
  <c r="AO491" i="6"/>
  <c r="AO492" i="6"/>
  <c r="AO493" i="6"/>
  <c r="AO494" i="6"/>
  <c r="AO495" i="6"/>
  <c r="AO496" i="6"/>
  <c r="AO497" i="6"/>
  <c r="AO498" i="6"/>
  <c r="AO499" i="6"/>
  <c r="AO500" i="6"/>
  <c r="AO501" i="6"/>
  <c r="AO502" i="6"/>
  <c r="AO503" i="6"/>
  <c r="AO504" i="6"/>
  <c r="AO505" i="6"/>
  <c r="AO506" i="6"/>
  <c r="AO507" i="6"/>
  <c r="AO508" i="6"/>
  <c r="AO509" i="6"/>
  <c r="AO510" i="6"/>
  <c r="AO511" i="6"/>
  <c r="AO512" i="6"/>
  <c r="AO513" i="6"/>
  <c r="AO514" i="6"/>
  <c r="AO515" i="6"/>
  <c r="AO516" i="6"/>
  <c r="AO517" i="6"/>
  <c r="AO518" i="6"/>
  <c r="AO519" i="6"/>
  <c r="AO520" i="6"/>
  <c r="AO521" i="6"/>
  <c r="AO522" i="6"/>
  <c r="AO523" i="6"/>
  <c r="AO524" i="6"/>
  <c r="AO525" i="6"/>
  <c r="AO526" i="6"/>
  <c r="AO527" i="6"/>
  <c r="AO528" i="6"/>
  <c r="AO529" i="6"/>
  <c r="AO530" i="6"/>
  <c r="AO531" i="6"/>
  <c r="AO532" i="6"/>
  <c r="AO533" i="6"/>
  <c r="AO534" i="6"/>
  <c r="AO535" i="6"/>
  <c r="AO536" i="6"/>
  <c r="AO537" i="6"/>
  <c r="AO538" i="6"/>
  <c r="AO539" i="6"/>
  <c r="AO540" i="6"/>
  <c r="AO541" i="6"/>
  <c r="AO542" i="6"/>
  <c r="AO543" i="6"/>
  <c r="AO544" i="6"/>
  <c r="AO545" i="6"/>
  <c r="AO546" i="6"/>
  <c r="AO547" i="6"/>
  <c r="AO548" i="6"/>
  <c r="AO549" i="6"/>
  <c r="AO550" i="6"/>
  <c r="AO551" i="6"/>
  <c r="AO552" i="6"/>
  <c r="AO553" i="6"/>
  <c r="AO554" i="6"/>
  <c r="AO555" i="6"/>
  <c r="AO556" i="6"/>
  <c r="AO557" i="6"/>
  <c r="AO558" i="6"/>
  <c r="AO559" i="6"/>
  <c r="AO560" i="6"/>
  <c r="AO561" i="6"/>
  <c r="AO562" i="6"/>
  <c r="AO563" i="6"/>
  <c r="AO564" i="6"/>
  <c r="AO565" i="6"/>
  <c r="AO566" i="6"/>
  <c r="AO567" i="6"/>
  <c r="AO568" i="6"/>
  <c r="AO569" i="6"/>
  <c r="AO570" i="6"/>
  <c r="AO571" i="6"/>
  <c r="AO572" i="6"/>
  <c r="AO573" i="6"/>
  <c r="AO574" i="6"/>
  <c r="AO575" i="6"/>
  <c r="AO576" i="6"/>
  <c r="AO577" i="6"/>
  <c r="AO578" i="6"/>
  <c r="AO579" i="6"/>
  <c r="AO580" i="6"/>
  <c r="AO581" i="6"/>
  <c r="AO582" i="6"/>
  <c r="AO583" i="6"/>
  <c r="AO584" i="6"/>
  <c r="AO585" i="6"/>
  <c r="AO586" i="6"/>
  <c r="AO587" i="6"/>
  <c r="AO588" i="6"/>
  <c r="AO589" i="6"/>
  <c r="AO590" i="6"/>
  <c r="AO591" i="6"/>
  <c r="AO592" i="6"/>
  <c r="AO593" i="6"/>
  <c r="AO594" i="6"/>
  <c r="AO595" i="6"/>
  <c r="AO596" i="6"/>
  <c r="AO597" i="6"/>
  <c r="AO598" i="6"/>
  <c r="AO599" i="6"/>
  <c r="AO600" i="6"/>
  <c r="AO601" i="6"/>
  <c r="AO602" i="6"/>
  <c r="AO603" i="6"/>
  <c r="AO604" i="6"/>
  <c r="AO605" i="6"/>
  <c r="AO606" i="6"/>
  <c r="AO607" i="6"/>
  <c r="AO608" i="6"/>
  <c r="AO609" i="6"/>
  <c r="AO610" i="6"/>
  <c r="AO611" i="6"/>
  <c r="AO612" i="6"/>
  <c r="AO613" i="6"/>
  <c r="AO614" i="6"/>
  <c r="AO615" i="6"/>
  <c r="AO616" i="6"/>
  <c r="AO617" i="6"/>
  <c r="AO618" i="6"/>
  <c r="AO619" i="6"/>
  <c r="AO620" i="6"/>
  <c r="AO621" i="6"/>
  <c r="AO622" i="6"/>
  <c r="AO623" i="6"/>
  <c r="AO624" i="6"/>
  <c r="AO625" i="6"/>
  <c r="AO626" i="6"/>
  <c r="AO627" i="6"/>
  <c r="AO628" i="6"/>
  <c r="AO629" i="6"/>
  <c r="AO630" i="6"/>
  <c r="AO631" i="6"/>
  <c r="AO632" i="6"/>
  <c r="AO633" i="6"/>
  <c r="AO634" i="6"/>
  <c r="AO635" i="6"/>
  <c r="AO636" i="6"/>
  <c r="AO637" i="6"/>
  <c r="AO638" i="6"/>
  <c r="AO639" i="6"/>
  <c r="AO640" i="6"/>
  <c r="AO641" i="6"/>
  <c r="AO642" i="6"/>
  <c r="AO643" i="6"/>
  <c r="AO644" i="6"/>
  <c r="AO645" i="6"/>
  <c r="AO646" i="6"/>
  <c r="AO647" i="6"/>
  <c r="AO648" i="6"/>
  <c r="AO649" i="6"/>
  <c r="AO650" i="6"/>
  <c r="AO651" i="6"/>
  <c r="AO652" i="6"/>
  <c r="AO653" i="6"/>
  <c r="AO654" i="6"/>
  <c r="AO655" i="6"/>
  <c r="AO656" i="6"/>
  <c r="AO657" i="6"/>
  <c r="AO658" i="6"/>
  <c r="AO659" i="6"/>
  <c r="AO660" i="6"/>
  <c r="AO661" i="6"/>
  <c r="AO662" i="6"/>
  <c r="AO663" i="6"/>
  <c r="AO664" i="6"/>
  <c r="AO665" i="6"/>
  <c r="AO666" i="6"/>
  <c r="AO667" i="6"/>
  <c r="AO668" i="6"/>
  <c r="AO669" i="6"/>
  <c r="AO670" i="6"/>
  <c r="AO671" i="6"/>
  <c r="AO672" i="6"/>
  <c r="AO673" i="6"/>
  <c r="AO674" i="6"/>
  <c r="AO675" i="6"/>
  <c r="AO676" i="6"/>
  <c r="AO677" i="6"/>
  <c r="AO678" i="6"/>
  <c r="AO679" i="6"/>
  <c r="AO680" i="6"/>
  <c r="AO681" i="6"/>
  <c r="AO682" i="6"/>
  <c r="AO683" i="6"/>
  <c r="AO684" i="6"/>
  <c r="AO685" i="6"/>
  <c r="AO686" i="6"/>
  <c r="AO687" i="6"/>
  <c r="AO688" i="6"/>
  <c r="AO689" i="6"/>
  <c r="AO690" i="6"/>
  <c r="AO691" i="6"/>
  <c r="AO692" i="6"/>
  <c r="AO693" i="6"/>
  <c r="AO694" i="6"/>
  <c r="AO695" i="6"/>
  <c r="AO696" i="6"/>
  <c r="AO697" i="6"/>
  <c r="AO698" i="6"/>
  <c r="AO699" i="6"/>
  <c r="AO700" i="6"/>
  <c r="AO701" i="6"/>
  <c r="AO702" i="6"/>
  <c r="AO703" i="6"/>
  <c r="AO704" i="6"/>
  <c r="AO705" i="6"/>
  <c r="AO706" i="6"/>
  <c r="AO707" i="6"/>
  <c r="AO708" i="6"/>
  <c r="AO709" i="6"/>
  <c r="AO710" i="6"/>
  <c r="AO711" i="6"/>
  <c r="AO712" i="6"/>
  <c r="AO713" i="6"/>
  <c r="AO714" i="6"/>
  <c r="AO715" i="6"/>
  <c r="AO716" i="6"/>
  <c r="AO717" i="6"/>
  <c r="AO718" i="6"/>
  <c r="AO719" i="6"/>
  <c r="AO720" i="6"/>
  <c r="AO721" i="6"/>
  <c r="AO722" i="6"/>
  <c r="AO723" i="6"/>
  <c r="AO724" i="6"/>
  <c r="AO725" i="6"/>
  <c r="AO726" i="6"/>
  <c r="AO727" i="6"/>
  <c r="AO728" i="6"/>
  <c r="AO729" i="6"/>
  <c r="AO730" i="6"/>
  <c r="AO731" i="6"/>
  <c r="AO732" i="6"/>
  <c r="AO733" i="6"/>
  <c r="AO734" i="6"/>
  <c r="AO735" i="6"/>
  <c r="AO736" i="6"/>
  <c r="AO737" i="6"/>
  <c r="AO738" i="6"/>
  <c r="AO739" i="6"/>
  <c r="AO740" i="6"/>
  <c r="AO741" i="6"/>
  <c r="AO742" i="6"/>
  <c r="AO743" i="6"/>
  <c r="AO744" i="6"/>
  <c r="AO745" i="6"/>
  <c r="AO746" i="6"/>
  <c r="AO747" i="6"/>
  <c r="AO748" i="6"/>
  <c r="AO749" i="6"/>
  <c r="AO750" i="6"/>
  <c r="AO751" i="6"/>
  <c r="AO752" i="6"/>
  <c r="AO753" i="6"/>
  <c r="AO754" i="6"/>
  <c r="AO755" i="6"/>
  <c r="AO756" i="6"/>
  <c r="AO757" i="6"/>
  <c r="AO758" i="6"/>
  <c r="AO759" i="6"/>
  <c r="AO760" i="6"/>
  <c r="AO761" i="6"/>
  <c r="AO762" i="6"/>
  <c r="AO763" i="6"/>
  <c r="AO764" i="6"/>
  <c r="AO765" i="6"/>
  <c r="AO766" i="6"/>
  <c r="AO767" i="6"/>
  <c r="AO768" i="6"/>
  <c r="AO769" i="6"/>
  <c r="AO770" i="6"/>
  <c r="AO771" i="6"/>
  <c r="AO772" i="6"/>
  <c r="AO773" i="6"/>
  <c r="AO774" i="6"/>
  <c r="AO775" i="6"/>
  <c r="AO776" i="6"/>
  <c r="AO777" i="6"/>
  <c r="AO778" i="6"/>
  <c r="AO779" i="6"/>
  <c r="AO780" i="6"/>
  <c r="AO781" i="6"/>
  <c r="AO782" i="6"/>
  <c r="AO783" i="6"/>
  <c r="AO784" i="6"/>
  <c r="AO785" i="6"/>
  <c r="AO786" i="6"/>
  <c r="AO787" i="6"/>
  <c r="AO788" i="6"/>
  <c r="AO789" i="6"/>
  <c r="AO790" i="6"/>
  <c r="AO791" i="6"/>
  <c r="AO792" i="6"/>
  <c r="AO793" i="6"/>
  <c r="AO794" i="6"/>
  <c r="AO795" i="6"/>
  <c r="AO796" i="6"/>
  <c r="AO797" i="6"/>
  <c r="AO798" i="6"/>
  <c r="AO799" i="6"/>
  <c r="AO800" i="6"/>
  <c r="AO801" i="6"/>
  <c r="AO802" i="6"/>
  <c r="AO803" i="6"/>
  <c r="AO804" i="6"/>
  <c r="AO805" i="6"/>
  <c r="AO806" i="6"/>
  <c r="AO807" i="6"/>
  <c r="AO808" i="6"/>
  <c r="AO809" i="6"/>
  <c r="AO810" i="6"/>
  <c r="AO811" i="6"/>
  <c r="AO812" i="6"/>
  <c r="AO813" i="6"/>
  <c r="AO814" i="6"/>
  <c r="AO815" i="6"/>
  <c r="AO816" i="6"/>
  <c r="AO817" i="6"/>
  <c r="AO818" i="6"/>
  <c r="AO819" i="6"/>
  <c r="AO820" i="6"/>
  <c r="AO821" i="6"/>
  <c r="AO822" i="6"/>
  <c r="AO823" i="6"/>
  <c r="AO824" i="6"/>
  <c r="AO825" i="6"/>
  <c r="AO826" i="6"/>
  <c r="AO827" i="6"/>
  <c r="AO828" i="6"/>
  <c r="AO829" i="6"/>
  <c r="AO830" i="6"/>
  <c r="AO831" i="6"/>
  <c r="AO832" i="6"/>
  <c r="AO833" i="6"/>
  <c r="AO834" i="6"/>
  <c r="AO835" i="6"/>
  <c r="AO836" i="6"/>
  <c r="AO837" i="6"/>
  <c r="AO838" i="6"/>
  <c r="AO839" i="6"/>
  <c r="AO840" i="6"/>
  <c r="AO841" i="6"/>
  <c r="AO842" i="6"/>
  <c r="AO843" i="6"/>
  <c r="AO844" i="6"/>
  <c r="AO845" i="6"/>
  <c r="AO846" i="6"/>
  <c r="AO847" i="6"/>
  <c r="AO848" i="6"/>
  <c r="AO849" i="6"/>
  <c r="AO850" i="6"/>
  <c r="AO851" i="6"/>
  <c r="AO852" i="6"/>
  <c r="AO853" i="6"/>
  <c r="AO854" i="6"/>
  <c r="AO855" i="6"/>
  <c r="AO856" i="6"/>
  <c r="AO857" i="6"/>
  <c r="AO858" i="6"/>
  <c r="AO859" i="6"/>
  <c r="AO860" i="6"/>
  <c r="AO861" i="6"/>
  <c r="AO862" i="6"/>
  <c r="AO863" i="6"/>
  <c r="AO864" i="6"/>
  <c r="AO865" i="6"/>
  <c r="AO866" i="6"/>
  <c r="AO867" i="6"/>
  <c r="AO868" i="6"/>
  <c r="AO869" i="6"/>
  <c r="AO870" i="6"/>
  <c r="AO871" i="6"/>
  <c r="AO872" i="6"/>
  <c r="AO873" i="6"/>
  <c r="AO874" i="6"/>
  <c r="AO875" i="6"/>
  <c r="AO876" i="6"/>
  <c r="AO877" i="6"/>
  <c r="AO878" i="6"/>
  <c r="AO879" i="6"/>
  <c r="AO880" i="6"/>
  <c r="AO881" i="6"/>
  <c r="AO882" i="6"/>
  <c r="AO883" i="6"/>
  <c r="AO884" i="6"/>
  <c r="AO885" i="6"/>
  <c r="AO886" i="6"/>
  <c r="AO887" i="6"/>
  <c r="AO888" i="6"/>
  <c r="AO889" i="6"/>
  <c r="AO890" i="6"/>
  <c r="AO891" i="6"/>
  <c r="AO892" i="6"/>
  <c r="AO893" i="6"/>
  <c r="AO894" i="6"/>
  <c r="AO895" i="6"/>
  <c r="AO896" i="6"/>
  <c r="AO897" i="6"/>
  <c r="AO898" i="6"/>
  <c r="AO899" i="6"/>
  <c r="AO900" i="6"/>
  <c r="AO901" i="6"/>
  <c r="AO902" i="6"/>
  <c r="AO903" i="6"/>
  <c r="AO904" i="6"/>
  <c r="AO905" i="6"/>
  <c r="AO906" i="6"/>
  <c r="AO907" i="6"/>
  <c r="AO908" i="6"/>
  <c r="AO909" i="6"/>
  <c r="AO910" i="6"/>
  <c r="AO911" i="6"/>
  <c r="AO912" i="6"/>
  <c r="AO913" i="6"/>
  <c r="AO914" i="6"/>
  <c r="AO915" i="6"/>
  <c r="AO916" i="6"/>
  <c r="AO917" i="6"/>
  <c r="AO918" i="6"/>
  <c r="AO919" i="6"/>
  <c r="AO920" i="6"/>
  <c r="AO921" i="6"/>
  <c r="AO922" i="6"/>
  <c r="AO923" i="6"/>
  <c r="AO924" i="6"/>
  <c r="AO925" i="6"/>
  <c r="AO926" i="6"/>
  <c r="AO927" i="6"/>
  <c r="AO928" i="6"/>
  <c r="AO929" i="6"/>
  <c r="AO930" i="6"/>
  <c r="AO931" i="6"/>
  <c r="AO932" i="6"/>
  <c r="AO933" i="6"/>
  <c r="AO934" i="6"/>
  <c r="AO935" i="6"/>
  <c r="AO936" i="6"/>
  <c r="AO937" i="6"/>
  <c r="AO938" i="6"/>
  <c r="AO939" i="6"/>
  <c r="AO940" i="6"/>
  <c r="AO941" i="6"/>
  <c r="AO942" i="6"/>
  <c r="AO943" i="6"/>
  <c r="AO944" i="6"/>
  <c r="AO945" i="6"/>
  <c r="AO946" i="6"/>
  <c r="AO947" i="6"/>
  <c r="AO948" i="6"/>
  <c r="AO949" i="6"/>
  <c r="AO950" i="6"/>
  <c r="AO951" i="6"/>
  <c r="AO952" i="6"/>
  <c r="AO953" i="6"/>
  <c r="AO954" i="6"/>
  <c r="AO955" i="6"/>
  <c r="AO956" i="6"/>
  <c r="AO957" i="6"/>
  <c r="AO958" i="6"/>
  <c r="AO959" i="6"/>
  <c r="AO960" i="6"/>
  <c r="AO961" i="6"/>
  <c r="AO962" i="6"/>
  <c r="AO963" i="6"/>
  <c r="AO964" i="6"/>
  <c r="AO965" i="6"/>
  <c r="AO966" i="6"/>
  <c r="AO967" i="6"/>
  <c r="AO968" i="6"/>
  <c r="AO969" i="6"/>
  <c r="AO970" i="6"/>
  <c r="AO971" i="6"/>
  <c r="AO972" i="6"/>
  <c r="AO973" i="6"/>
  <c r="AO974" i="6"/>
  <c r="AO975" i="6"/>
  <c r="AO976" i="6"/>
  <c r="AO977" i="6"/>
  <c r="AO978" i="6"/>
  <c r="AO979" i="6"/>
  <c r="AO980" i="6"/>
  <c r="AO981" i="6"/>
  <c r="AO982" i="6"/>
  <c r="AO983" i="6"/>
  <c r="AO984" i="6"/>
  <c r="AO985" i="6"/>
  <c r="AO986" i="6"/>
  <c r="AO987" i="6"/>
  <c r="AO988" i="6"/>
  <c r="AO989" i="6"/>
  <c r="AO990" i="6"/>
  <c r="AO991" i="6"/>
  <c r="AO992" i="6"/>
  <c r="AO993" i="6"/>
  <c r="AO994" i="6"/>
  <c r="AO995" i="6"/>
  <c r="AO996" i="6"/>
  <c r="AO997" i="6"/>
  <c r="AO998" i="6"/>
  <c r="AO999" i="6"/>
  <c r="AO1000" i="6"/>
  <c r="AO1001" i="6"/>
  <c r="AO1002" i="6"/>
  <c r="AO1003" i="6"/>
  <c r="AO1004" i="6"/>
  <c r="AO1005" i="6"/>
  <c r="AO1006" i="6"/>
  <c r="AO1007" i="6"/>
  <c r="AO1008" i="6"/>
  <c r="AO1009" i="6"/>
  <c r="AO1010" i="6"/>
  <c r="AO1011" i="6"/>
  <c r="AO1012" i="6"/>
  <c r="AO1013" i="6"/>
  <c r="AO1014" i="6"/>
  <c r="AO1015" i="6"/>
  <c r="AO1016" i="6"/>
  <c r="AO1017" i="6"/>
  <c r="AO1018" i="6"/>
  <c r="AO1019" i="6"/>
  <c r="AO1020" i="6"/>
  <c r="AO1021" i="6"/>
  <c r="AO1022" i="6"/>
  <c r="AO1023" i="6"/>
  <c r="AO1024" i="6"/>
  <c r="AO1025" i="6"/>
  <c r="AO1026" i="6"/>
  <c r="AO1027" i="6"/>
  <c r="AO1028" i="6"/>
  <c r="AO1029" i="6"/>
  <c r="AO1030" i="6"/>
  <c r="AO1031" i="6"/>
  <c r="AO1032" i="6"/>
  <c r="AO1033" i="6"/>
  <c r="AO1034" i="6"/>
  <c r="AO1035" i="6"/>
  <c r="AO1036" i="6"/>
  <c r="AO1037" i="6"/>
  <c r="AO1038" i="6"/>
  <c r="AO1039" i="6"/>
  <c r="AO1040" i="6"/>
  <c r="AO1041" i="6"/>
  <c r="AO1042" i="6"/>
  <c r="AO1043" i="6"/>
  <c r="AO1044" i="6"/>
  <c r="AO1045" i="6"/>
  <c r="AO1046" i="6"/>
  <c r="AO1047" i="6"/>
  <c r="AO1048" i="6"/>
  <c r="AO1049" i="6"/>
  <c r="AO1050" i="6"/>
  <c r="AO1051" i="6"/>
  <c r="AO1052" i="6"/>
  <c r="AO1053" i="6"/>
  <c r="AO1054" i="6"/>
  <c r="AO1055" i="6"/>
  <c r="AO1056" i="6"/>
  <c r="AO1057" i="6"/>
  <c r="AO1058" i="6"/>
  <c r="AO1059" i="6"/>
  <c r="AO1060" i="6"/>
  <c r="AO1061" i="6"/>
  <c r="AO1062" i="6"/>
  <c r="AO1063" i="6"/>
  <c r="AO1064" i="6"/>
  <c r="AO1065" i="6"/>
  <c r="AO1066" i="6"/>
  <c r="AO1067" i="6"/>
  <c r="AO1068" i="6"/>
  <c r="AO1069" i="6"/>
  <c r="AO1070" i="6"/>
  <c r="AO1071" i="6"/>
  <c r="AO1072" i="6"/>
  <c r="AO1073" i="6"/>
  <c r="AO1074" i="6"/>
  <c r="AO1075" i="6"/>
  <c r="AO1076" i="6"/>
  <c r="AO1077" i="6"/>
  <c r="AO1078" i="6"/>
  <c r="AO1079" i="6"/>
  <c r="AO1080" i="6"/>
  <c r="AO1081" i="6"/>
  <c r="AO1082" i="6"/>
  <c r="AO1083" i="6"/>
  <c r="AO1084" i="6"/>
  <c r="AO1085" i="6"/>
  <c r="AO1086" i="6"/>
  <c r="AO1087" i="6"/>
  <c r="AO1088" i="6"/>
  <c r="AO1089" i="6"/>
  <c r="AO1090" i="6"/>
  <c r="AO1091" i="6"/>
  <c r="AO1092" i="6"/>
  <c r="AO1093" i="6"/>
  <c r="AO1094" i="6"/>
  <c r="AO1095" i="6"/>
  <c r="AO1096" i="6"/>
  <c r="AO1097" i="6"/>
  <c r="AO1098" i="6"/>
  <c r="AO1099" i="6"/>
  <c r="AO1100" i="6"/>
  <c r="AO1101" i="6"/>
  <c r="AO1102" i="6"/>
  <c r="AO1103" i="6"/>
  <c r="AO1104" i="6"/>
  <c r="AO1105" i="6"/>
  <c r="AO1106" i="6"/>
  <c r="AO1107" i="6"/>
  <c r="AO1108" i="6"/>
  <c r="AO1109" i="6"/>
  <c r="AO1110" i="6"/>
  <c r="AO1111" i="6"/>
  <c r="AO1112" i="6"/>
  <c r="AO1113" i="6"/>
  <c r="AO1114" i="6"/>
  <c r="AO1115" i="6"/>
  <c r="AO1116" i="6"/>
  <c r="AO1117" i="6"/>
  <c r="AO1118" i="6"/>
  <c r="AO1119" i="6"/>
  <c r="AO1120" i="6"/>
  <c r="AO1121" i="6"/>
  <c r="AO1122" i="6"/>
  <c r="AO1123" i="6"/>
  <c r="AO1124" i="6"/>
  <c r="AO1125" i="6"/>
  <c r="AO1126" i="6"/>
  <c r="AO1127" i="6"/>
  <c r="AO1128" i="6"/>
  <c r="AO1129" i="6"/>
  <c r="AO1130" i="6"/>
  <c r="AO1131" i="6"/>
  <c r="AO1132" i="6"/>
  <c r="AO1133" i="6"/>
  <c r="AO1134" i="6"/>
  <c r="AO1135" i="6"/>
  <c r="AO1136" i="6"/>
  <c r="AO1137" i="6"/>
  <c r="AO1138" i="6"/>
  <c r="AO1139" i="6"/>
  <c r="AO1140" i="6"/>
  <c r="AO1141" i="6"/>
  <c r="AO1142" i="6"/>
  <c r="AO1143" i="6"/>
  <c r="AO1144" i="6"/>
  <c r="AO1145" i="6"/>
  <c r="AO1146" i="6"/>
  <c r="AO1147" i="6"/>
  <c r="AO1148" i="6"/>
  <c r="AO1149" i="6"/>
  <c r="AO1150" i="6"/>
  <c r="AO1151" i="6"/>
  <c r="AO1152" i="6"/>
  <c r="AO1153" i="6"/>
  <c r="AO1154" i="6"/>
  <c r="AO1155" i="6"/>
  <c r="AO1156" i="6"/>
  <c r="AO1157" i="6"/>
  <c r="AO1158" i="6"/>
  <c r="AO1159" i="6"/>
  <c r="AO1160" i="6"/>
  <c r="AO1161" i="6"/>
  <c r="AO1162" i="6"/>
  <c r="AO1163" i="6"/>
  <c r="AO1164" i="6"/>
  <c r="AO1165" i="6"/>
  <c r="AO1166" i="6"/>
  <c r="AO1167" i="6"/>
  <c r="AO1168" i="6"/>
  <c r="AO1169" i="6"/>
  <c r="AO1170" i="6"/>
  <c r="AO1171" i="6"/>
  <c r="AO1172" i="6"/>
  <c r="AO1173" i="6"/>
  <c r="AO1174" i="6"/>
  <c r="AO1175" i="6"/>
  <c r="AO1176" i="6"/>
  <c r="AO1177" i="6"/>
  <c r="AO1178" i="6"/>
  <c r="AO1179" i="6"/>
  <c r="AO1180" i="6"/>
  <c r="AO1181" i="6"/>
  <c r="AO1182" i="6"/>
  <c r="AO1183" i="6"/>
  <c r="AO1184" i="6"/>
  <c r="AO1185" i="6"/>
  <c r="AO1186" i="6"/>
  <c r="AO1187" i="6"/>
  <c r="AO1188" i="6"/>
  <c r="AO1189" i="6"/>
  <c r="AO1190" i="6"/>
  <c r="AO1191" i="6"/>
  <c r="AO1192" i="6"/>
  <c r="AO1193" i="6"/>
  <c r="AO1194" i="6"/>
  <c r="AO1195" i="6"/>
  <c r="AO1196" i="6"/>
  <c r="AO1197" i="6"/>
  <c r="AO1198" i="6"/>
  <c r="AO1199" i="6"/>
  <c r="AO1200" i="6"/>
  <c r="AO1201" i="6"/>
  <c r="AO1202" i="6"/>
  <c r="AO1203" i="6"/>
  <c r="AO1204" i="6"/>
  <c r="AO1205" i="6"/>
  <c r="AO1206" i="6"/>
  <c r="AO1207" i="6"/>
  <c r="AO1208" i="6"/>
  <c r="AO1209" i="6"/>
  <c r="AO1210" i="6"/>
  <c r="AO1211" i="6"/>
  <c r="AO1212" i="6"/>
  <c r="AO1213" i="6"/>
  <c r="AO1214" i="6"/>
  <c r="AO1215" i="6"/>
  <c r="AO1216" i="6"/>
  <c r="AO1217" i="6"/>
  <c r="AO1218" i="6"/>
  <c r="AO1219" i="6"/>
  <c r="AO1220" i="6"/>
  <c r="AO1221" i="6"/>
  <c r="AO1222" i="6"/>
  <c r="AO1223" i="6"/>
  <c r="AO1224" i="6"/>
  <c r="AO1225" i="6"/>
  <c r="AO1226" i="6"/>
  <c r="AO1227" i="6"/>
  <c r="AO1228" i="6"/>
  <c r="AO1229" i="6"/>
  <c r="AO1230" i="6"/>
  <c r="AO1231" i="6"/>
  <c r="AO1232" i="6"/>
  <c r="AO1233" i="6"/>
  <c r="AO1234" i="6"/>
  <c r="AO1235" i="6"/>
  <c r="AO1236" i="6"/>
  <c r="AO1237" i="6"/>
  <c r="AO1238" i="6"/>
  <c r="AO1239" i="6"/>
  <c r="AO1240" i="6"/>
  <c r="AO1241" i="6"/>
  <c r="AO1242" i="6"/>
  <c r="AO1243" i="6"/>
  <c r="AO1244" i="6"/>
  <c r="AO1245" i="6"/>
  <c r="AO1246" i="6"/>
  <c r="AO1247" i="6"/>
  <c r="AO1248" i="6"/>
  <c r="AO1249" i="6"/>
  <c r="AO1250" i="6"/>
  <c r="AO1251" i="6"/>
  <c r="AO1252" i="6"/>
  <c r="AO1253" i="6"/>
  <c r="AO1254" i="6"/>
  <c r="AO1255" i="6"/>
  <c r="AO1256" i="6"/>
  <c r="AO1257" i="6"/>
  <c r="AO1258" i="6"/>
  <c r="AO1259" i="6"/>
  <c r="AO1260" i="6"/>
  <c r="AO1261" i="6"/>
  <c r="AO1262" i="6"/>
  <c r="AO1263" i="6"/>
  <c r="AO1264" i="6"/>
  <c r="AO1265" i="6"/>
  <c r="AO1266" i="6"/>
  <c r="AO1267" i="6"/>
  <c r="AO1268" i="6"/>
  <c r="AO1269" i="6"/>
  <c r="AO1270" i="6"/>
  <c r="AO1271" i="6"/>
  <c r="AO1272" i="6"/>
  <c r="AO1273" i="6"/>
  <c r="AO1274" i="6"/>
  <c r="AO1275" i="6"/>
  <c r="AO1276" i="6"/>
  <c r="AO1277" i="6"/>
  <c r="AO1278" i="6"/>
  <c r="AO1279" i="6"/>
  <c r="AO1280" i="6"/>
  <c r="AO1281" i="6"/>
  <c r="AO1282" i="6"/>
  <c r="AO1283" i="6"/>
  <c r="AO1284" i="6"/>
  <c r="AO1285" i="6"/>
  <c r="AO1286" i="6"/>
  <c r="AO1287" i="6"/>
  <c r="AO1288" i="6"/>
  <c r="AO1289" i="6"/>
  <c r="AO1290" i="6"/>
  <c r="AO1291" i="6"/>
  <c r="AO1292" i="6"/>
  <c r="AO1293" i="6"/>
  <c r="AO1294" i="6"/>
  <c r="AO1295" i="6"/>
  <c r="AO1296" i="6"/>
  <c r="AO1297" i="6"/>
  <c r="AO1298" i="6"/>
  <c r="AO1299" i="6"/>
  <c r="AO1300" i="6"/>
  <c r="AO1301" i="6"/>
  <c r="AO1302" i="6"/>
  <c r="AO1303" i="6"/>
  <c r="AO1304" i="6"/>
  <c r="AO1305" i="6"/>
  <c r="AO1306" i="6"/>
  <c r="AO1307" i="6"/>
  <c r="AO1308" i="6"/>
  <c r="AO1309" i="6"/>
  <c r="AO1310" i="6"/>
  <c r="AO1311" i="6"/>
  <c r="AO1312" i="6"/>
  <c r="AO1313" i="6"/>
  <c r="AO1314" i="6"/>
  <c r="AO1315" i="6"/>
  <c r="AO1316" i="6"/>
  <c r="AO1317" i="6"/>
  <c r="AO1318" i="6"/>
  <c r="AO1319" i="6"/>
  <c r="AO1320" i="6"/>
  <c r="AO1321" i="6"/>
  <c r="AO1322" i="6"/>
  <c r="AO1323" i="6"/>
  <c r="AO1324" i="6"/>
  <c r="AO1325" i="6"/>
  <c r="AO1326" i="6"/>
  <c r="AO1327" i="6"/>
  <c r="AO1328" i="6"/>
  <c r="AO1329" i="6"/>
  <c r="AO1330" i="6"/>
  <c r="AO1331" i="6"/>
  <c r="AO1332" i="6"/>
  <c r="AO1333" i="6"/>
  <c r="AO1334" i="6"/>
  <c r="AO1335" i="6"/>
  <c r="AO1336" i="6"/>
  <c r="AO1337" i="6"/>
  <c r="AO1338" i="6"/>
  <c r="AO1339" i="6"/>
  <c r="AO1340" i="6"/>
  <c r="AO1341" i="6"/>
  <c r="AO1342" i="6"/>
  <c r="AO1343" i="6"/>
  <c r="AO1344" i="6"/>
  <c r="AO1345" i="6"/>
  <c r="AO1346" i="6"/>
  <c r="AO1347" i="6"/>
  <c r="AO1348" i="6"/>
  <c r="AO1349" i="6"/>
  <c r="AO1350" i="6"/>
  <c r="AO1351" i="6"/>
  <c r="AO1352" i="6"/>
  <c r="AO1353" i="6"/>
  <c r="AO1354" i="6"/>
  <c r="AO1355" i="6"/>
  <c r="AO1356" i="6"/>
  <c r="AO1357" i="6"/>
  <c r="AO1358" i="6"/>
  <c r="AO1359" i="6"/>
  <c r="AO1360" i="6"/>
  <c r="AO1361" i="6"/>
  <c r="AO1362" i="6"/>
  <c r="AO1363" i="6"/>
  <c r="AO1364" i="6"/>
  <c r="AO1365" i="6"/>
  <c r="AO1366" i="6"/>
  <c r="AO1367" i="6"/>
  <c r="AO1368" i="6"/>
  <c r="AO1369" i="6"/>
  <c r="AO1370" i="6"/>
  <c r="AO1371" i="6"/>
  <c r="AO1372" i="6"/>
  <c r="AO1373" i="6"/>
  <c r="AO1374" i="6"/>
  <c r="AO1375" i="6"/>
  <c r="AO1376" i="6"/>
  <c r="AO1377" i="6"/>
  <c r="AO1378" i="6"/>
  <c r="AO1379" i="6"/>
  <c r="AO1380" i="6"/>
  <c r="AO1381" i="6"/>
  <c r="AO1382" i="6"/>
  <c r="AO1383" i="6"/>
  <c r="AO1384" i="6"/>
  <c r="AO1385" i="6"/>
  <c r="AO1386" i="6"/>
  <c r="AO1387" i="6"/>
  <c r="AO1388" i="6"/>
  <c r="AO1389" i="6"/>
  <c r="AO1390" i="6"/>
  <c r="AO1391" i="6"/>
  <c r="AO1392" i="6"/>
  <c r="AO1393" i="6"/>
  <c r="AO1394" i="6"/>
  <c r="AO1395" i="6"/>
  <c r="AO1396" i="6"/>
  <c r="AO1397" i="6"/>
  <c r="AO1398" i="6"/>
  <c r="AO1399" i="6"/>
  <c r="AO1400" i="6"/>
  <c r="AO1401" i="6"/>
  <c r="AO1402" i="6"/>
  <c r="AO1403" i="6"/>
  <c r="AO1404" i="6"/>
  <c r="AO1405" i="6"/>
  <c r="AO1406" i="6"/>
  <c r="AO1407" i="6"/>
  <c r="AO1408" i="6"/>
  <c r="AO1409" i="6"/>
  <c r="AO1410" i="6"/>
  <c r="AO1411" i="6"/>
  <c r="AO1412" i="6"/>
  <c r="AO1413" i="6"/>
  <c r="AO1414" i="6"/>
  <c r="AO1415" i="6"/>
  <c r="AO1416" i="6"/>
  <c r="AO1417" i="6"/>
  <c r="AO1418" i="6"/>
  <c r="AO1419" i="6"/>
  <c r="AO1420" i="6"/>
  <c r="AO1421" i="6"/>
  <c r="AO1422" i="6"/>
  <c r="AO1423" i="6"/>
  <c r="AO1424" i="6"/>
  <c r="AO1425" i="6"/>
  <c r="AO1426" i="6"/>
  <c r="AO1427" i="6"/>
  <c r="AO1428" i="6"/>
  <c r="AO1429" i="6"/>
  <c r="AO1430" i="6"/>
  <c r="AO1431" i="6"/>
  <c r="AO1432" i="6"/>
  <c r="AO1433" i="6"/>
  <c r="AO1434" i="6"/>
  <c r="AO1435" i="6"/>
  <c r="AO1436" i="6"/>
  <c r="AO1437" i="6"/>
  <c r="AO1438" i="6"/>
  <c r="AO1439" i="6"/>
  <c r="AO1440" i="6"/>
  <c r="AO1441" i="6"/>
  <c r="AO1442" i="6"/>
  <c r="AO1443" i="6"/>
  <c r="AO1444" i="6"/>
  <c r="AO1445" i="6"/>
  <c r="AO1446" i="6"/>
  <c r="AO1447" i="6"/>
  <c r="AO1448" i="6"/>
  <c r="AO1449" i="6"/>
  <c r="AO1450" i="6"/>
  <c r="AO1451" i="6"/>
  <c r="AO1452" i="6"/>
  <c r="AO1453" i="6"/>
  <c r="AO1454" i="6"/>
  <c r="AO1455" i="6"/>
  <c r="AO1456" i="6"/>
  <c r="AO1457" i="6"/>
  <c r="AO1458" i="6"/>
  <c r="AO1459" i="6"/>
  <c r="AO1460" i="6"/>
  <c r="AO1461" i="6"/>
  <c r="AO1462" i="6"/>
  <c r="AO1463" i="6"/>
  <c r="AO1464" i="6"/>
  <c r="AO1465" i="6"/>
  <c r="AO1466" i="6"/>
  <c r="AO1467" i="6"/>
  <c r="AO1468" i="6"/>
  <c r="AO1469" i="6"/>
  <c r="AO1470" i="6"/>
  <c r="AO1471" i="6"/>
  <c r="AO1472" i="6"/>
  <c r="AO1473" i="6"/>
  <c r="AO1474" i="6"/>
  <c r="AO1475" i="6"/>
  <c r="AO1476" i="6"/>
  <c r="AO1477" i="6"/>
  <c r="AO1478" i="6"/>
  <c r="AO1479" i="6"/>
  <c r="AO1480" i="6"/>
  <c r="AO1481" i="6"/>
  <c r="AO1482" i="6"/>
  <c r="AO1483" i="6"/>
  <c r="AO1484" i="6"/>
  <c r="AO1485" i="6"/>
  <c r="AO1486" i="6"/>
  <c r="AO1487" i="6"/>
  <c r="AO1488" i="6"/>
  <c r="AO1489" i="6"/>
  <c r="AO1490" i="6"/>
  <c r="AO1491" i="6"/>
  <c r="AO1492" i="6"/>
  <c r="AO1493" i="6"/>
  <c r="AO1494" i="6"/>
  <c r="AO1495" i="6"/>
  <c r="AO1496" i="6"/>
  <c r="AO1497" i="6"/>
  <c r="AO1498" i="6"/>
  <c r="AO1499" i="6"/>
  <c r="AO1500" i="6"/>
  <c r="AO1501" i="6"/>
  <c r="AO1502" i="6"/>
  <c r="AO1503" i="6"/>
  <c r="AO1504" i="6"/>
  <c r="AO1505" i="6"/>
  <c r="AO1506" i="6"/>
  <c r="AO1507" i="6"/>
  <c r="AO1508" i="6"/>
  <c r="AO1509" i="6"/>
  <c r="AO1510" i="6"/>
  <c r="AO1511" i="6"/>
  <c r="AO1512" i="6"/>
  <c r="AO1513" i="6"/>
  <c r="AO1514" i="6"/>
  <c r="AO1515" i="6"/>
  <c r="AO1516" i="6"/>
  <c r="AO1517" i="6"/>
  <c r="AO1518" i="6"/>
  <c r="AO1519" i="6"/>
  <c r="AO1520" i="6"/>
  <c r="AO1521" i="6"/>
  <c r="AO1522" i="6"/>
  <c r="AO1523" i="6"/>
  <c r="AO1524" i="6"/>
  <c r="AO1525" i="6"/>
  <c r="AO1526" i="6"/>
  <c r="AO1527" i="6"/>
  <c r="AO1528" i="6"/>
  <c r="AO1529" i="6"/>
  <c r="AO1530" i="6"/>
  <c r="AO1531" i="6"/>
  <c r="AO1532" i="6"/>
  <c r="AO1533" i="6"/>
  <c r="AO1534" i="6"/>
  <c r="AO1535" i="6"/>
  <c r="AO1536" i="6"/>
  <c r="AO1537" i="6"/>
  <c r="AO1538" i="6"/>
  <c r="AO1539" i="6"/>
  <c r="AO1540" i="6"/>
  <c r="AO1541" i="6"/>
  <c r="AO1542" i="6"/>
  <c r="AO1543" i="6"/>
  <c r="AO1544" i="6"/>
  <c r="AO1545" i="6"/>
  <c r="AO1546" i="6"/>
  <c r="AO1547" i="6"/>
  <c r="AO1548" i="6"/>
  <c r="AO1549" i="6"/>
  <c r="AO1550" i="6"/>
  <c r="AO1551" i="6"/>
  <c r="AO1552" i="6"/>
  <c r="AO1553" i="6"/>
  <c r="AO1554" i="6"/>
  <c r="AO1555" i="6"/>
  <c r="AO1556" i="6"/>
  <c r="AO1557" i="6"/>
  <c r="AO1558" i="6"/>
  <c r="AO1559" i="6"/>
  <c r="AO1560" i="6"/>
  <c r="AO1561" i="6"/>
  <c r="AO1562" i="6"/>
  <c r="AO1563" i="6"/>
  <c r="AO1564" i="6"/>
  <c r="AO1565" i="6"/>
  <c r="AO1566" i="6"/>
  <c r="AO1567" i="6"/>
  <c r="AO1568" i="6"/>
  <c r="AO1569" i="6"/>
  <c r="AO1570" i="6"/>
  <c r="AO1571" i="6"/>
  <c r="AO1572" i="6"/>
  <c r="AO1573" i="6"/>
  <c r="AO1574" i="6"/>
  <c r="AO1575" i="6"/>
  <c r="AO1576" i="6"/>
  <c r="AO1577" i="6"/>
  <c r="AO1578" i="6"/>
  <c r="AO1579" i="6"/>
  <c r="AO1580" i="6"/>
  <c r="AO1581" i="6"/>
  <c r="AO1582" i="6"/>
  <c r="AO1583" i="6"/>
  <c r="AO1584" i="6"/>
  <c r="AO1585" i="6"/>
  <c r="AO1586" i="6"/>
  <c r="AO1587" i="6"/>
  <c r="AO1588" i="6"/>
  <c r="AO1589" i="6"/>
  <c r="AO1590" i="6"/>
  <c r="AO1591" i="6"/>
  <c r="AO1592" i="6"/>
  <c r="AO1593" i="6"/>
  <c r="AO1594" i="6"/>
  <c r="AO1595" i="6"/>
  <c r="AO1596" i="6"/>
  <c r="AO1597" i="6"/>
  <c r="AO1598" i="6"/>
  <c r="AO1599" i="6"/>
  <c r="AO1600" i="6"/>
  <c r="AO1601" i="6"/>
  <c r="AO1602" i="6"/>
  <c r="AO1603" i="6"/>
  <c r="AO1604" i="6"/>
  <c r="AO1605" i="6"/>
  <c r="AO1606" i="6"/>
  <c r="AO1607" i="6"/>
  <c r="AO1608" i="6"/>
  <c r="AO1609" i="6"/>
  <c r="AO1610" i="6"/>
  <c r="AO1611" i="6"/>
  <c r="AO1612" i="6"/>
  <c r="AO1613" i="6"/>
  <c r="AO1614" i="6"/>
  <c r="AO1615" i="6"/>
  <c r="AO1616" i="6"/>
  <c r="AO1617" i="6"/>
  <c r="AO1618" i="6"/>
  <c r="AO1619" i="6"/>
  <c r="AO1620" i="6"/>
  <c r="AO1621" i="6"/>
  <c r="AO1622" i="6"/>
  <c r="AO1623" i="6"/>
  <c r="AO1624" i="6"/>
  <c r="AO1625" i="6"/>
  <c r="AO1626" i="6"/>
  <c r="AO1627" i="6"/>
  <c r="AO1628" i="6"/>
  <c r="AO1629" i="6"/>
  <c r="AO1630" i="6"/>
  <c r="AO1631" i="6"/>
  <c r="AO1632" i="6"/>
  <c r="AO1633" i="6"/>
  <c r="AO1634" i="6"/>
  <c r="AO1635" i="6"/>
  <c r="AO1636" i="6"/>
  <c r="AO1637" i="6"/>
  <c r="AO1638" i="6"/>
  <c r="AO1639" i="6"/>
  <c r="AO1640" i="6"/>
  <c r="AO1641" i="6"/>
  <c r="AO1642" i="6"/>
  <c r="AO1643" i="6"/>
  <c r="AO1644" i="6"/>
  <c r="AO1645" i="6"/>
  <c r="AO1646" i="6"/>
  <c r="AO1647" i="6"/>
  <c r="AO1648" i="6"/>
  <c r="AO1649" i="6"/>
  <c r="AO1650" i="6"/>
  <c r="AO1651" i="6"/>
  <c r="AO1652" i="6"/>
  <c r="AO1653" i="6"/>
  <c r="AO1654" i="6"/>
  <c r="AO1655" i="6"/>
  <c r="AO1656" i="6"/>
  <c r="AO1657" i="6"/>
  <c r="AO1658" i="6"/>
  <c r="AO1659" i="6"/>
  <c r="AO1660" i="6"/>
  <c r="AO1661" i="6"/>
  <c r="AO1662" i="6"/>
  <c r="AO1663" i="6"/>
  <c r="AO1664" i="6"/>
  <c r="AO1665" i="6"/>
  <c r="AO1666" i="6"/>
  <c r="AO1667" i="6"/>
  <c r="AO1668" i="6"/>
  <c r="AO1669" i="6"/>
  <c r="AO1670" i="6"/>
  <c r="AO1671" i="6"/>
  <c r="AO1672" i="6"/>
  <c r="AO1673" i="6"/>
  <c r="AO1674" i="6"/>
  <c r="AO1675" i="6"/>
  <c r="AO1676" i="6"/>
  <c r="AO1677" i="6"/>
  <c r="AO1678" i="6"/>
  <c r="AO1679" i="6"/>
  <c r="AO1680" i="6"/>
  <c r="AO1681" i="6"/>
  <c r="AO1682" i="6"/>
  <c r="AO1683" i="6"/>
  <c r="AO1684" i="6"/>
  <c r="AO1685" i="6"/>
  <c r="AO1686" i="6"/>
  <c r="AO1687" i="6"/>
  <c r="AO1688" i="6"/>
  <c r="AO1689" i="6"/>
  <c r="AO1690" i="6"/>
  <c r="AO1691" i="6"/>
  <c r="AO1692" i="6"/>
  <c r="AO1693" i="6"/>
  <c r="AO1694" i="6"/>
  <c r="AO1695" i="6"/>
  <c r="AO1696" i="6"/>
  <c r="AO1697" i="6"/>
  <c r="AO1698" i="6"/>
  <c r="AO1699" i="6"/>
  <c r="AO1700" i="6"/>
  <c r="AO1701" i="6"/>
  <c r="AO1702" i="6"/>
  <c r="AO1703" i="6"/>
  <c r="AO1704" i="6"/>
  <c r="AO1705" i="6"/>
  <c r="AO1706" i="6"/>
  <c r="AO1707" i="6"/>
  <c r="AO1708" i="6"/>
  <c r="AO1709" i="6"/>
  <c r="AO1710" i="6"/>
  <c r="AO1711" i="6"/>
  <c r="AO1712" i="6"/>
  <c r="AO1713" i="6"/>
  <c r="AO1714" i="6"/>
  <c r="AO1715" i="6"/>
  <c r="AO1716" i="6"/>
  <c r="AO1717" i="6"/>
  <c r="AO1718" i="6"/>
  <c r="AO1719" i="6"/>
  <c r="AO1720" i="6"/>
  <c r="AO1721" i="6"/>
  <c r="AO1722" i="6"/>
  <c r="AO1723" i="6"/>
  <c r="AO1724" i="6"/>
  <c r="AO1725" i="6"/>
  <c r="AO1726" i="6"/>
  <c r="AO1727" i="6"/>
  <c r="AO1728" i="6"/>
  <c r="AO1729" i="6"/>
  <c r="AO1730" i="6"/>
  <c r="AO1731" i="6"/>
  <c r="AO1732" i="6"/>
  <c r="AO1733" i="6"/>
  <c r="AO1734" i="6"/>
  <c r="AO1735" i="6"/>
  <c r="AO1736" i="6"/>
  <c r="AO1737" i="6"/>
  <c r="AO1738" i="6"/>
  <c r="AO1739" i="6"/>
  <c r="AO1740" i="6"/>
  <c r="AO1741" i="6"/>
  <c r="AO1742" i="6"/>
  <c r="AO1743" i="6"/>
  <c r="AO1744" i="6"/>
  <c r="AO1745" i="6"/>
  <c r="AO1746" i="6"/>
  <c r="AO1747" i="6"/>
  <c r="AO1748" i="6"/>
  <c r="AO1749" i="6"/>
  <c r="AO1750" i="6"/>
  <c r="AO1751" i="6"/>
  <c r="AO1752" i="6"/>
  <c r="AO1753" i="6"/>
  <c r="AO1754" i="6"/>
  <c r="AO1755" i="6"/>
  <c r="AO1756" i="6"/>
  <c r="AO1757" i="6"/>
  <c r="AO1758" i="6"/>
  <c r="AO1759" i="6"/>
  <c r="AO1760" i="6"/>
  <c r="AO1761" i="6"/>
  <c r="AO1762" i="6"/>
  <c r="AO1763" i="6"/>
  <c r="AO1764" i="6"/>
  <c r="AO1765" i="6"/>
  <c r="AO1766" i="6"/>
  <c r="AO1767" i="6"/>
  <c r="AO1768" i="6"/>
  <c r="AO1769" i="6"/>
  <c r="AO1770" i="6"/>
  <c r="AO1771" i="6"/>
  <c r="AO1772" i="6"/>
  <c r="AO1773" i="6"/>
  <c r="AO1774" i="6"/>
  <c r="AO1775" i="6"/>
  <c r="AO1776" i="6"/>
  <c r="AO1777" i="6"/>
  <c r="AO1778" i="6"/>
  <c r="AO1779" i="6"/>
  <c r="AO1780" i="6"/>
  <c r="AO1781" i="6"/>
  <c r="AO1782" i="6"/>
  <c r="AO1783" i="6"/>
  <c r="AO1784" i="6"/>
  <c r="AO1785" i="6"/>
  <c r="AO1786" i="6"/>
  <c r="AO1787" i="6"/>
  <c r="AO1788" i="6"/>
  <c r="AO1789" i="6"/>
  <c r="AO1790" i="6"/>
  <c r="AO1791" i="6"/>
  <c r="AO1792" i="6"/>
  <c r="AO1793" i="6"/>
  <c r="AO1794" i="6"/>
  <c r="AO1795" i="6"/>
  <c r="AO1796" i="6"/>
  <c r="AO1797" i="6"/>
  <c r="AO1798" i="6"/>
  <c r="AO1799" i="6"/>
  <c r="AO1800" i="6"/>
  <c r="AO1801" i="6"/>
  <c r="AO1802" i="6"/>
  <c r="AO1803" i="6"/>
  <c r="AO1804" i="6"/>
  <c r="AO1805" i="6"/>
  <c r="AO1806" i="6"/>
  <c r="AO1807" i="6"/>
  <c r="AO1808" i="6"/>
  <c r="AO1809" i="6"/>
  <c r="AO1810" i="6"/>
  <c r="AO1811" i="6"/>
  <c r="AO1812" i="6"/>
  <c r="AO1813" i="6"/>
  <c r="AO1814" i="6"/>
  <c r="AO1815" i="6"/>
  <c r="AO1816" i="6"/>
  <c r="AO1817" i="6"/>
  <c r="AO1818" i="6"/>
  <c r="AO1819" i="6"/>
  <c r="AO1820" i="6"/>
  <c r="AO1821" i="6"/>
  <c r="AO1822" i="6"/>
  <c r="AO1823" i="6"/>
  <c r="AO1824" i="6"/>
  <c r="AO1825" i="6"/>
  <c r="AO1826" i="6"/>
  <c r="AO1827" i="6"/>
  <c r="AO1828" i="6"/>
  <c r="AO1829" i="6"/>
  <c r="AO1830" i="6"/>
  <c r="AO1831" i="6"/>
  <c r="AO1832" i="6"/>
  <c r="AO1833" i="6"/>
  <c r="AO1834" i="6"/>
  <c r="AO1835" i="6"/>
  <c r="AO1836" i="6"/>
  <c r="AO1837" i="6"/>
  <c r="AO1838" i="6"/>
  <c r="AO1839" i="6"/>
  <c r="AO1840" i="6"/>
  <c r="AO1841" i="6"/>
  <c r="AO1842" i="6"/>
  <c r="AO1843" i="6"/>
  <c r="AO1844" i="6"/>
  <c r="AO1845" i="6"/>
  <c r="AO1846" i="6"/>
  <c r="AO1847" i="6"/>
  <c r="AO1848" i="6"/>
  <c r="AO1849" i="6"/>
  <c r="AO1850" i="6"/>
  <c r="AO1851" i="6"/>
  <c r="AO1852" i="6"/>
  <c r="AO1853" i="6"/>
  <c r="AO1854" i="6"/>
  <c r="AO1855" i="6"/>
  <c r="AO1856" i="6"/>
  <c r="AO1857" i="6"/>
  <c r="AO1858" i="6"/>
  <c r="AO1859" i="6"/>
  <c r="AO1860" i="6"/>
  <c r="AO1861" i="6"/>
  <c r="AO1862" i="6"/>
  <c r="AO1863" i="6"/>
  <c r="AO1864" i="6"/>
  <c r="AO1865" i="6"/>
  <c r="AO1866" i="6"/>
  <c r="AO1867" i="6"/>
  <c r="AO1868" i="6"/>
  <c r="AO1869" i="6"/>
  <c r="AO1870" i="6"/>
  <c r="AO1871" i="6"/>
  <c r="AO1872" i="6"/>
  <c r="AO1873" i="6"/>
  <c r="AO1874" i="6"/>
  <c r="AO1875" i="6"/>
  <c r="AO1876" i="6"/>
  <c r="AO1877" i="6"/>
  <c r="AO1878" i="6"/>
  <c r="AO1879" i="6"/>
  <c r="AO1880" i="6"/>
  <c r="AO1881" i="6"/>
  <c r="AO1882" i="6"/>
  <c r="AO1883" i="6"/>
  <c r="AO1884" i="6"/>
  <c r="AO1885" i="6"/>
  <c r="AO1886" i="6"/>
  <c r="AO1887" i="6"/>
  <c r="AO1888" i="6"/>
  <c r="AO1889" i="6"/>
  <c r="AO1890" i="6"/>
  <c r="AO1891" i="6"/>
  <c r="AO1892" i="6"/>
  <c r="AO1893" i="6"/>
  <c r="AO1894" i="6"/>
  <c r="AO1895" i="6"/>
  <c r="AO1896" i="6"/>
  <c r="AO1897" i="6"/>
  <c r="AO1898" i="6"/>
  <c r="AO1899" i="6"/>
  <c r="AO1900" i="6"/>
  <c r="AO1901" i="6"/>
  <c r="AO1902" i="6"/>
  <c r="AO1903" i="6"/>
  <c r="AO1904" i="6"/>
  <c r="AO1905" i="6"/>
  <c r="AO1906" i="6"/>
  <c r="AO1907" i="6"/>
  <c r="AO1908" i="6"/>
  <c r="AO1909" i="6"/>
  <c r="AO1910" i="6"/>
  <c r="AO1911" i="6"/>
  <c r="AO1912" i="6"/>
  <c r="AO1913" i="6"/>
  <c r="AO1914" i="6"/>
  <c r="AO1915" i="6"/>
  <c r="AO1916" i="6"/>
  <c r="AO1917" i="6"/>
  <c r="AO1918" i="6"/>
  <c r="AO1919" i="6"/>
  <c r="AO1920" i="6"/>
  <c r="AO1921" i="6"/>
  <c r="AO1922" i="6"/>
  <c r="AO1923" i="6"/>
  <c r="AO1924" i="6"/>
  <c r="AO1925" i="6"/>
  <c r="AO1926" i="6"/>
  <c r="AO1927" i="6"/>
  <c r="AO1928" i="6"/>
  <c r="AO1929" i="6"/>
  <c r="AO1930" i="6"/>
  <c r="AO1931" i="6"/>
  <c r="AO1932" i="6"/>
  <c r="AO1933" i="6"/>
  <c r="AO1934" i="6"/>
  <c r="AO1935" i="6"/>
  <c r="AO1936" i="6"/>
  <c r="AO1937" i="6"/>
  <c r="AO1938" i="6"/>
  <c r="AO1939" i="6"/>
  <c r="AO1940" i="6"/>
  <c r="AO1941" i="6"/>
  <c r="AO1942" i="6"/>
  <c r="AO1943" i="6"/>
  <c r="AO1944" i="6"/>
  <c r="AO1945" i="6"/>
  <c r="AO1946" i="6"/>
  <c r="AO1947" i="6"/>
  <c r="AO1948" i="6"/>
  <c r="AO1949" i="6"/>
  <c r="AO1950" i="6"/>
  <c r="AO1951" i="6"/>
  <c r="AO1952" i="6"/>
  <c r="AO1953" i="6"/>
  <c r="AO1954" i="6"/>
  <c r="AO1955" i="6"/>
  <c r="AO1956" i="6"/>
  <c r="AO1957" i="6"/>
  <c r="AO1958" i="6"/>
  <c r="AO1959" i="6"/>
  <c r="AO1960" i="6"/>
  <c r="AO1961" i="6"/>
  <c r="AO1962" i="6"/>
  <c r="AO1963" i="6"/>
  <c r="AO1964" i="6"/>
  <c r="AO1965" i="6"/>
  <c r="AO1966" i="6"/>
  <c r="AO1967" i="6"/>
  <c r="AO1968" i="6"/>
  <c r="AO1969" i="6"/>
  <c r="AO1970" i="6"/>
  <c r="AO1971" i="6"/>
  <c r="AO1972" i="6"/>
  <c r="AO1973" i="6"/>
  <c r="AO1974" i="6"/>
  <c r="AO1975" i="6"/>
  <c r="AO1976" i="6"/>
  <c r="AO1977" i="6"/>
  <c r="AO1978" i="6"/>
  <c r="AO1979" i="6"/>
  <c r="AO1980" i="6"/>
  <c r="AO1981" i="6"/>
  <c r="AO1982" i="6"/>
  <c r="AO1983" i="6"/>
  <c r="AO1984" i="6"/>
  <c r="AO1985" i="6"/>
  <c r="AO1986" i="6"/>
  <c r="AO1987" i="6"/>
  <c r="AO1988" i="6"/>
  <c r="AO1989" i="6"/>
  <c r="AO1990" i="6"/>
  <c r="AO1991" i="6"/>
  <c r="AO1992" i="6"/>
  <c r="AO1993" i="6"/>
  <c r="AO1994" i="6"/>
  <c r="AO1995" i="6"/>
  <c r="AO1996" i="6"/>
  <c r="AO1997" i="6"/>
  <c r="AO1998" i="6"/>
  <c r="AO1999" i="6"/>
  <c r="AO2000" i="6"/>
  <c r="AO2001" i="6"/>
  <c r="AO2002" i="6"/>
  <c r="AO2003" i="6"/>
  <c r="AO2004" i="6"/>
  <c r="AO2005" i="6"/>
  <c r="AO2006" i="6"/>
  <c r="AO2007" i="6"/>
  <c r="AO2008" i="6"/>
  <c r="AO2009" i="6"/>
  <c r="AO2010" i="6"/>
  <c r="AO2011" i="6"/>
  <c r="AO2012" i="6"/>
  <c r="AO2013" i="6"/>
  <c r="AO2014" i="6"/>
  <c r="AO2015" i="6"/>
  <c r="AO2016" i="6"/>
  <c r="AO2017" i="6"/>
  <c r="AO2018" i="6"/>
  <c r="AO2019" i="6"/>
  <c r="AO2020" i="6"/>
  <c r="AO2021" i="6"/>
  <c r="AO2022" i="6"/>
  <c r="AO2023" i="6"/>
  <c r="AO2024" i="6"/>
  <c r="AO2025" i="6"/>
  <c r="AO2026" i="6"/>
  <c r="AO2027" i="6"/>
  <c r="AO2028" i="6"/>
  <c r="AO2029" i="6"/>
  <c r="AO2030" i="6"/>
  <c r="AO2031" i="6"/>
  <c r="AO2032" i="6"/>
  <c r="AO2033" i="6"/>
  <c r="AO2034" i="6"/>
  <c r="AO2035" i="6"/>
  <c r="AO2036" i="6"/>
  <c r="AO2037" i="6"/>
  <c r="AO2038" i="6"/>
  <c r="AO2039" i="6"/>
  <c r="AO2040" i="6"/>
  <c r="AO2041" i="6"/>
  <c r="AO2042" i="6"/>
  <c r="AO2043" i="6"/>
  <c r="AO2044" i="6"/>
  <c r="AO2045" i="6"/>
  <c r="AO2046" i="6"/>
  <c r="AO2047" i="6"/>
  <c r="AO2048" i="6"/>
  <c r="AO2049" i="6"/>
  <c r="AO2050" i="6"/>
  <c r="AO2051" i="6"/>
  <c r="AO2052" i="6"/>
  <c r="AO2053" i="6"/>
  <c r="AO2054" i="6"/>
  <c r="AO2055" i="6"/>
  <c r="AO2056" i="6"/>
  <c r="AO2057" i="6"/>
  <c r="AO2058" i="6"/>
  <c r="AO2059" i="6"/>
  <c r="AO2060" i="6"/>
  <c r="AO2061" i="6"/>
  <c r="AO2062" i="6"/>
  <c r="AO2063" i="6"/>
  <c r="AO2064" i="6"/>
  <c r="AO2065" i="6"/>
  <c r="AO2066" i="6"/>
  <c r="AO2067" i="6"/>
  <c r="AO2068" i="6"/>
  <c r="AO2069" i="6"/>
  <c r="AO2070" i="6"/>
  <c r="AO2071" i="6"/>
  <c r="AO2072" i="6"/>
  <c r="AO2073" i="6"/>
  <c r="AO2074" i="6"/>
  <c r="AO2075" i="6"/>
  <c r="AO2076" i="6"/>
  <c r="AO2077" i="6"/>
  <c r="AO2078" i="6"/>
  <c r="AO2079" i="6"/>
  <c r="AO2080" i="6"/>
  <c r="AO2081" i="6"/>
  <c r="AO2082" i="6"/>
  <c r="AO2083" i="6"/>
  <c r="AO2084" i="6"/>
  <c r="AO2085" i="6"/>
  <c r="AO2086" i="6"/>
  <c r="AO2087" i="6"/>
  <c r="AO2088" i="6"/>
  <c r="AO2089" i="6"/>
  <c r="AO2090" i="6"/>
  <c r="AO2091" i="6"/>
  <c r="AO2092" i="6"/>
  <c r="AO2093" i="6"/>
  <c r="AO2094" i="6"/>
  <c r="AO2095" i="6"/>
  <c r="AO2096" i="6"/>
  <c r="AO2097" i="6"/>
  <c r="AO2098" i="6"/>
  <c r="AO2099" i="6"/>
  <c r="AO2100" i="6"/>
  <c r="AO2101" i="6"/>
  <c r="AO2102" i="6"/>
  <c r="AO2103" i="6"/>
  <c r="AO2104" i="6"/>
  <c r="AO2105" i="6"/>
  <c r="AO2106" i="6"/>
  <c r="AO2107" i="6"/>
  <c r="AO2108" i="6"/>
  <c r="AO2109" i="6"/>
  <c r="AO2110" i="6"/>
  <c r="AO2111" i="6"/>
  <c r="AO2112" i="6"/>
  <c r="AO2113" i="6"/>
  <c r="AO2114" i="6"/>
  <c r="AO2115" i="6"/>
  <c r="AO2116" i="6"/>
  <c r="AO2117" i="6"/>
  <c r="AO2118" i="6"/>
  <c r="AO2119" i="6"/>
  <c r="AO2120" i="6"/>
  <c r="AO2121" i="6"/>
  <c r="AO2122" i="6"/>
  <c r="AO2123" i="6"/>
  <c r="AO2124" i="6"/>
  <c r="AO2125" i="6"/>
  <c r="AO2126" i="6"/>
  <c r="AO2127" i="6"/>
  <c r="AO2128" i="6"/>
  <c r="AO2129" i="6"/>
  <c r="AO2130" i="6"/>
  <c r="AO2131" i="6"/>
  <c r="AO2132" i="6"/>
  <c r="AO2133" i="6"/>
  <c r="AO2134" i="6"/>
  <c r="AO2135" i="6"/>
  <c r="AO2136" i="6"/>
  <c r="AO2137" i="6"/>
  <c r="AO2138" i="6"/>
  <c r="AO2139" i="6"/>
  <c r="AO2140" i="6"/>
  <c r="AO2141" i="6"/>
  <c r="AO2142" i="6"/>
  <c r="AO2143" i="6"/>
  <c r="AO2144" i="6"/>
  <c r="AO2145" i="6"/>
  <c r="AO2146" i="6"/>
  <c r="AO2147" i="6"/>
  <c r="AO2148" i="6"/>
  <c r="AO2149" i="6"/>
  <c r="AO2150" i="6"/>
  <c r="AO2151" i="6"/>
  <c r="AO2152" i="6"/>
  <c r="AO2153" i="6"/>
  <c r="AO2154" i="6"/>
  <c r="AO2155" i="6"/>
  <c r="AO2156" i="6"/>
  <c r="AO2157" i="6"/>
  <c r="AO2158" i="6"/>
  <c r="AO2159" i="6"/>
  <c r="AO2160" i="6"/>
  <c r="AO2161" i="6"/>
  <c r="AO2162" i="6"/>
  <c r="AO2163" i="6"/>
  <c r="AO2164" i="6"/>
  <c r="AO2165" i="6"/>
  <c r="AO2166" i="6"/>
  <c r="AO2167" i="6"/>
  <c r="AO2168" i="6"/>
  <c r="AO2169" i="6"/>
  <c r="AO2170" i="6"/>
  <c r="AO2171" i="6"/>
  <c r="AO2172" i="6"/>
  <c r="AO2173" i="6"/>
  <c r="AO2174" i="6"/>
  <c r="AO2175" i="6"/>
  <c r="AO2176" i="6"/>
  <c r="AO2177" i="6"/>
  <c r="AO2178" i="6"/>
  <c r="AO2179" i="6"/>
  <c r="AO2180" i="6"/>
  <c r="AO2181" i="6"/>
  <c r="AO2182" i="6"/>
  <c r="AO2183" i="6"/>
  <c r="AO2184" i="6"/>
  <c r="AO2185" i="6"/>
  <c r="AO2186" i="6"/>
  <c r="AO2187" i="6"/>
  <c r="AO2188" i="6"/>
  <c r="AO2189" i="6"/>
  <c r="AO2190" i="6"/>
  <c r="AO2191" i="6"/>
  <c r="AO2192" i="6"/>
  <c r="AO2193" i="6"/>
  <c r="AO2194" i="6"/>
  <c r="AO2195" i="6"/>
  <c r="AO2196" i="6"/>
  <c r="AO2197" i="6"/>
  <c r="AO2198" i="6"/>
  <c r="AO2199" i="6"/>
  <c r="AO2200" i="6"/>
  <c r="AO2201" i="6"/>
  <c r="AO2202" i="6"/>
  <c r="AO2203" i="6"/>
  <c r="AO2204" i="6"/>
  <c r="AO2205" i="6"/>
  <c r="AO2206" i="6"/>
  <c r="AO2207" i="6"/>
  <c r="AO2208" i="6"/>
  <c r="AO2209" i="6"/>
  <c r="AO2210" i="6"/>
  <c r="AO2211" i="6"/>
  <c r="AO2212" i="6"/>
  <c r="AO2213" i="6"/>
  <c r="AO2214" i="6"/>
  <c r="AO2215" i="6"/>
  <c r="AO2216" i="6"/>
  <c r="AO2217" i="6"/>
  <c r="AO2218" i="6"/>
  <c r="AO2219" i="6"/>
  <c r="AO2220" i="6"/>
  <c r="AO2221" i="6"/>
  <c r="AO2222" i="6"/>
  <c r="AO2223" i="6"/>
  <c r="AO2224" i="6"/>
  <c r="AO2225" i="6"/>
  <c r="AO2226" i="6"/>
  <c r="AO2227" i="6"/>
  <c r="AO2228" i="6"/>
  <c r="AO2229" i="6"/>
  <c r="AO2230" i="6"/>
  <c r="AO2231" i="6"/>
  <c r="AO2232" i="6"/>
  <c r="AO2233" i="6"/>
  <c r="AO2234" i="6"/>
  <c r="AO2235" i="6"/>
  <c r="AO2236" i="6"/>
  <c r="AO2237" i="6"/>
  <c r="AO2238" i="6"/>
  <c r="AO2239" i="6"/>
  <c r="AO2240" i="6"/>
  <c r="AO2241" i="6"/>
  <c r="AO2242" i="6"/>
  <c r="AO2243" i="6"/>
  <c r="AO2244" i="6"/>
  <c r="AO2245" i="6"/>
  <c r="AO2246" i="6"/>
  <c r="AO2247" i="6"/>
  <c r="AO2248" i="6"/>
  <c r="AO2249" i="6"/>
  <c r="AO2250" i="6"/>
  <c r="AO2251" i="6"/>
  <c r="AO2252" i="6"/>
  <c r="AO2253" i="6"/>
  <c r="AO2254" i="6"/>
  <c r="AO2255" i="6"/>
  <c r="AO2256" i="6"/>
  <c r="AO2257" i="6"/>
  <c r="AO2258" i="6"/>
  <c r="AO2259" i="6"/>
  <c r="AO2260" i="6"/>
  <c r="AO2261" i="6"/>
  <c r="AO2262" i="6"/>
  <c r="AO2263" i="6"/>
  <c r="AO2264" i="6"/>
  <c r="AO2265" i="6"/>
  <c r="AO2266" i="6"/>
  <c r="AO2267" i="6"/>
  <c r="AO2268" i="6"/>
  <c r="AO2269" i="6"/>
  <c r="AO2270" i="6"/>
  <c r="AO2271" i="6"/>
  <c r="AO2272" i="6"/>
  <c r="AO2273" i="6"/>
  <c r="AO2274" i="6"/>
  <c r="AO2275" i="6"/>
  <c r="AO2276" i="6"/>
  <c r="AO2277" i="6"/>
  <c r="AO2278" i="6"/>
  <c r="AO2279" i="6"/>
  <c r="AO2280" i="6"/>
  <c r="AO2281" i="6"/>
  <c r="AO2282" i="6"/>
  <c r="AO2283" i="6"/>
  <c r="AO2284" i="6"/>
  <c r="AO2285" i="6"/>
  <c r="AO2286" i="6"/>
  <c r="AO2287" i="6"/>
  <c r="AO2288" i="6"/>
  <c r="AO2289" i="6"/>
  <c r="AO2290" i="6"/>
  <c r="AO2291" i="6"/>
  <c r="AO2292" i="6"/>
  <c r="AO2293" i="6"/>
  <c r="AO2294" i="6"/>
  <c r="AO2295" i="6"/>
  <c r="AO2296" i="6"/>
  <c r="AO2297" i="6"/>
  <c r="AO2298" i="6"/>
  <c r="AO2299" i="6"/>
  <c r="AO2300" i="6"/>
  <c r="AO2301" i="6"/>
  <c r="AO2302" i="6"/>
  <c r="AO2303" i="6"/>
  <c r="AO2304" i="6"/>
  <c r="AO2305" i="6"/>
  <c r="AO2306" i="6"/>
  <c r="AO2307" i="6"/>
  <c r="AO2308" i="6"/>
  <c r="AO2309" i="6"/>
  <c r="AO2310" i="6"/>
  <c r="AO2311" i="6"/>
  <c r="AO2312" i="6"/>
  <c r="AO2313" i="6"/>
  <c r="AO2314" i="6"/>
  <c r="AO2315" i="6"/>
  <c r="AO2316" i="6"/>
  <c r="AO2317" i="6"/>
  <c r="AO2318" i="6"/>
  <c r="AO2319" i="6"/>
  <c r="AO2320" i="6"/>
  <c r="AO2321" i="6"/>
  <c r="AO2322" i="6"/>
  <c r="AO2323" i="6"/>
  <c r="AO2324" i="6"/>
  <c r="AO2325" i="6"/>
  <c r="AO2326" i="6"/>
  <c r="AO2327" i="6"/>
  <c r="AO2328" i="6"/>
  <c r="AO2329" i="6"/>
  <c r="AO2330" i="6"/>
  <c r="AO2331" i="6"/>
  <c r="AO2332" i="6"/>
  <c r="AO2333" i="6"/>
  <c r="AO2334" i="6"/>
  <c r="AO2335" i="6"/>
  <c r="AO2336" i="6"/>
  <c r="AO2337" i="6"/>
  <c r="AO2338" i="6"/>
  <c r="AO2339" i="6"/>
  <c r="AO2340" i="6"/>
  <c r="AO2341" i="6"/>
  <c r="AO2342" i="6"/>
  <c r="AO2343" i="6"/>
  <c r="AO2344" i="6"/>
  <c r="AO2345" i="6"/>
  <c r="AO2346" i="6"/>
  <c r="AO2347" i="6"/>
  <c r="AO2348" i="6"/>
  <c r="AO2349" i="6"/>
  <c r="AO2350" i="6"/>
  <c r="AO2351" i="6"/>
  <c r="AO2352" i="6"/>
  <c r="AO2353" i="6"/>
  <c r="AO2354" i="6"/>
  <c r="AO2355" i="6"/>
  <c r="AO2356" i="6"/>
  <c r="AO2357" i="6"/>
  <c r="AO2358" i="6"/>
  <c r="AO2359" i="6"/>
  <c r="AO2360" i="6"/>
  <c r="AO2361" i="6"/>
  <c r="AO2362" i="6"/>
  <c r="AO2363" i="6"/>
  <c r="AO2364" i="6"/>
  <c r="AO2365" i="6"/>
  <c r="AO2366" i="6"/>
  <c r="AO2367" i="6"/>
  <c r="AO2368" i="6"/>
  <c r="AO2369" i="6"/>
  <c r="AO2370" i="6"/>
  <c r="AO2371" i="6"/>
  <c r="AO2372" i="6"/>
  <c r="AO2373" i="6"/>
  <c r="AO2374" i="6"/>
  <c r="AO2375" i="6"/>
  <c r="AO2376" i="6"/>
  <c r="AO2377" i="6"/>
  <c r="AO2378" i="6"/>
  <c r="AO2379" i="6"/>
  <c r="AO2380" i="6"/>
  <c r="AO2381" i="6"/>
  <c r="AO2382" i="6"/>
  <c r="AO2383" i="6"/>
  <c r="AO2384" i="6"/>
  <c r="AO2385" i="6"/>
  <c r="AO2386" i="6"/>
  <c r="AO2387" i="6"/>
  <c r="AO2388" i="6"/>
  <c r="AO2389" i="6"/>
  <c r="AO2390" i="6"/>
  <c r="AO2391" i="6"/>
  <c r="AO2392" i="6"/>
  <c r="AO2393" i="6"/>
  <c r="AO2394" i="6"/>
  <c r="AO2395" i="6"/>
  <c r="AO2396" i="6"/>
  <c r="AO2397" i="6"/>
  <c r="AO2398" i="6"/>
  <c r="AO2399" i="6"/>
  <c r="AO2400" i="6"/>
  <c r="AO2401" i="6"/>
  <c r="AO2402" i="6"/>
  <c r="AO2403" i="6"/>
  <c r="AO2404" i="6"/>
  <c r="AO2405" i="6"/>
  <c r="AO2406" i="6"/>
  <c r="AO2407" i="6"/>
  <c r="AO2408" i="6"/>
  <c r="AO2409" i="6"/>
  <c r="AO2410" i="6"/>
  <c r="AO2411" i="6"/>
  <c r="AO2412" i="6"/>
  <c r="AO2413" i="6"/>
  <c r="AO2414" i="6"/>
  <c r="AO2415" i="6"/>
  <c r="AO2416" i="6"/>
  <c r="AO2417" i="6"/>
  <c r="AO2418" i="6"/>
  <c r="AO2419" i="6"/>
  <c r="AO2420" i="6"/>
  <c r="AO2421" i="6"/>
  <c r="AO2422" i="6"/>
  <c r="AO2423" i="6"/>
  <c r="AO2424" i="6"/>
  <c r="AO2425" i="6"/>
  <c r="AO2426" i="6"/>
  <c r="AO2427" i="6"/>
  <c r="AO2428" i="6"/>
  <c r="AO2429" i="6"/>
  <c r="AO2430" i="6"/>
  <c r="AO2431" i="6"/>
  <c r="AO2432" i="6"/>
  <c r="AO2433" i="6"/>
  <c r="AO2434" i="6"/>
  <c r="AO2435" i="6"/>
  <c r="AO2436" i="6"/>
  <c r="AO2437" i="6"/>
  <c r="AO2438" i="6"/>
  <c r="AO2439" i="6"/>
  <c r="AO2440" i="6"/>
  <c r="AO2441" i="6"/>
  <c r="AO2442" i="6"/>
  <c r="AO2443" i="6"/>
  <c r="AO2444" i="6"/>
  <c r="AO2445" i="6"/>
  <c r="AO2446" i="6"/>
  <c r="AO2447" i="6"/>
  <c r="AO2448" i="6"/>
  <c r="AO2449" i="6"/>
  <c r="AO2450" i="6"/>
  <c r="AO2451" i="6"/>
  <c r="AO2452" i="6"/>
  <c r="AO2453" i="6"/>
  <c r="AO2454" i="6"/>
  <c r="AO2455" i="6"/>
  <c r="AO2456" i="6"/>
  <c r="AO2457" i="6"/>
  <c r="AO2458" i="6"/>
  <c r="AO2459" i="6"/>
  <c r="AO2460" i="6"/>
  <c r="AO2461" i="6"/>
  <c r="AO2462" i="6"/>
  <c r="AO2463" i="6"/>
  <c r="AO2464" i="6"/>
  <c r="AO2465" i="6"/>
  <c r="AO2466" i="6"/>
  <c r="AO2467" i="6"/>
  <c r="AO2468" i="6"/>
  <c r="AO2469" i="6"/>
  <c r="AO2470" i="6"/>
  <c r="AO2471" i="6"/>
  <c r="AO2472" i="6"/>
  <c r="AO2473" i="6"/>
  <c r="AO2474" i="6"/>
  <c r="AO2475" i="6"/>
  <c r="AO2476" i="6"/>
  <c r="AO2477" i="6"/>
  <c r="AO2478" i="6"/>
  <c r="AO2479" i="6"/>
  <c r="AO2480" i="6"/>
  <c r="AO2481" i="6"/>
  <c r="AO2482" i="6"/>
  <c r="AO2483" i="6"/>
  <c r="AO2484" i="6"/>
  <c r="AO2485" i="6"/>
  <c r="AO2486" i="6"/>
  <c r="AO2487" i="6"/>
  <c r="AO2488" i="6"/>
  <c r="AO2489" i="6"/>
  <c r="AO2490" i="6"/>
  <c r="AO2491" i="6"/>
  <c r="AO2492" i="6"/>
  <c r="AO2493" i="6"/>
  <c r="AO2494" i="6"/>
  <c r="AO2495" i="6"/>
  <c r="AO2496" i="6"/>
  <c r="AO2497" i="6"/>
  <c r="AO2498" i="6"/>
  <c r="AO2499" i="6"/>
  <c r="AO2500" i="6"/>
  <c r="AO2501" i="6"/>
  <c r="AO2502" i="6"/>
  <c r="AO2503" i="6"/>
  <c r="AO2504" i="6"/>
  <c r="AO2505" i="6"/>
  <c r="AO2506" i="6"/>
  <c r="AO2507" i="6"/>
  <c r="AO2508" i="6"/>
  <c r="AO2509" i="6"/>
  <c r="AO2510" i="6"/>
  <c r="AO2511" i="6"/>
  <c r="AO2512" i="6"/>
  <c r="AO2513" i="6"/>
  <c r="AO2514" i="6"/>
  <c r="AO2515" i="6"/>
  <c r="AO2516" i="6"/>
  <c r="AO2517" i="6"/>
  <c r="AO2518" i="6"/>
  <c r="AO2519" i="6"/>
  <c r="AO2520" i="6"/>
  <c r="AO2521" i="6"/>
  <c r="AO2522" i="6"/>
  <c r="AO2523" i="6"/>
  <c r="AO2524" i="6"/>
  <c r="AO2525" i="6"/>
  <c r="AO2526" i="6"/>
  <c r="AO2527" i="6"/>
  <c r="AO2528" i="6"/>
  <c r="AO2529" i="6"/>
  <c r="AO2530" i="6"/>
  <c r="AO2531" i="6"/>
  <c r="AO2532" i="6"/>
  <c r="AO2533" i="6"/>
  <c r="AO2534" i="6"/>
  <c r="AO2535" i="6"/>
  <c r="AO2536" i="6"/>
  <c r="AO2537" i="6"/>
  <c r="AO2538" i="6"/>
  <c r="AO2539" i="6"/>
  <c r="AO2540" i="6"/>
  <c r="AO2541" i="6"/>
  <c r="AO2542" i="6"/>
  <c r="AO2543" i="6"/>
  <c r="AO2544" i="6"/>
  <c r="AO2545" i="6"/>
  <c r="AO2546" i="6"/>
  <c r="AO2547" i="6"/>
  <c r="AO2548" i="6"/>
  <c r="AO2549" i="6"/>
  <c r="AO2550" i="6"/>
  <c r="AO2551" i="6"/>
  <c r="AO2552" i="6"/>
  <c r="AO2553" i="6"/>
  <c r="AO2554" i="6"/>
  <c r="AO2555" i="6"/>
  <c r="AO2556" i="6"/>
  <c r="AO2557" i="6"/>
  <c r="AO2558" i="6"/>
  <c r="AO2559" i="6"/>
  <c r="AO2560" i="6"/>
  <c r="AO2561" i="6"/>
  <c r="AO2562" i="6"/>
  <c r="AO2563" i="6"/>
  <c r="AO2564" i="6"/>
  <c r="AO2565" i="6"/>
  <c r="AO2566" i="6"/>
  <c r="AO2567" i="6"/>
  <c r="AO2568" i="6"/>
  <c r="AO2569" i="6"/>
  <c r="AO2570" i="6"/>
  <c r="AO2571" i="6"/>
  <c r="AO2572" i="6"/>
  <c r="AO2573" i="6"/>
  <c r="AO2574" i="6"/>
  <c r="AO2575" i="6"/>
  <c r="AO2576" i="6"/>
  <c r="AO2577" i="6"/>
  <c r="AO2578" i="6"/>
  <c r="AO2579" i="6"/>
  <c r="AO2580" i="6"/>
  <c r="AO2581" i="6"/>
  <c r="AO2582" i="6"/>
  <c r="AO2583" i="6"/>
  <c r="AO2584" i="6"/>
  <c r="AO2585" i="6"/>
  <c r="AO2586" i="6"/>
  <c r="AO2587" i="6"/>
  <c r="AO2588" i="6"/>
  <c r="AO2589" i="6"/>
  <c r="AO2590" i="6"/>
  <c r="AO2591" i="6"/>
  <c r="AO2592" i="6"/>
  <c r="AO2593" i="6"/>
  <c r="AO2594" i="6"/>
  <c r="AO2595" i="6"/>
  <c r="AO2596" i="6"/>
  <c r="AO2597" i="6"/>
  <c r="AO2598" i="6"/>
  <c r="AO2599" i="6"/>
  <c r="AO2600" i="6"/>
  <c r="AO2601" i="6"/>
  <c r="AO2602" i="6"/>
  <c r="AO2603" i="6"/>
  <c r="AO2604" i="6"/>
  <c r="AO2605" i="6"/>
  <c r="AO2606" i="6"/>
  <c r="AO2607" i="6"/>
  <c r="AO2608" i="6"/>
  <c r="AO2609" i="6"/>
  <c r="AO2610" i="6"/>
  <c r="AO2611" i="6"/>
  <c r="AO2612" i="6"/>
  <c r="AO2613" i="6"/>
  <c r="AO2614" i="6"/>
  <c r="AO2615" i="6"/>
  <c r="AO2616" i="6"/>
  <c r="AO2617" i="6"/>
  <c r="AO2618" i="6"/>
  <c r="AO2619" i="6"/>
  <c r="AO2620" i="6"/>
  <c r="AO2621" i="6"/>
  <c r="AO2622" i="6"/>
  <c r="AO2623" i="6"/>
  <c r="AO2624" i="6"/>
  <c r="AO2625" i="6"/>
  <c r="AO2626" i="6"/>
  <c r="AO2627" i="6"/>
  <c r="AO2628" i="6"/>
  <c r="AO2629" i="6"/>
  <c r="AO2630" i="6"/>
  <c r="AO2631" i="6"/>
  <c r="AO2632" i="6"/>
  <c r="AO2633" i="6"/>
  <c r="AO2634" i="6"/>
  <c r="AO2635" i="6"/>
  <c r="AO2636" i="6"/>
  <c r="AO2637" i="6"/>
  <c r="AO2638" i="6"/>
  <c r="AO2639" i="6"/>
  <c r="AO2640" i="6"/>
  <c r="AO2641" i="6"/>
  <c r="AO2642" i="6"/>
  <c r="AO2643" i="6"/>
  <c r="AO2644" i="6"/>
  <c r="AO2645" i="6"/>
  <c r="AO2646" i="6"/>
  <c r="AO2647" i="6"/>
  <c r="AO2648" i="6"/>
  <c r="AO2649" i="6"/>
  <c r="AO2650" i="6"/>
  <c r="AO2651" i="6"/>
  <c r="AO2652" i="6"/>
  <c r="AO2653" i="6"/>
  <c r="AO2654" i="6"/>
  <c r="AO2655" i="6"/>
  <c r="AO2656" i="6"/>
  <c r="AO2657" i="6"/>
  <c r="AO2658" i="6"/>
  <c r="AO2659" i="6"/>
  <c r="AO2660" i="6"/>
  <c r="AO2661" i="6"/>
  <c r="AO2662" i="6"/>
  <c r="AO2663" i="6"/>
  <c r="AO2664" i="6"/>
  <c r="AO2665" i="6"/>
  <c r="AO2666" i="6"/>
  <c r="AO2667" i="6"/>
  <c r="AO2668" i="6"/>
  <c r="AO2669" i="6"/>
  <c r="AO2670" i="6"/>
  <c r="AO2671" i="6"/>
  <c r="AO2672" i="6"/>
  <c r="AO2673" i="6"/>
  <c r="AO2674" i="6"/>
  <c r="AO2675" i="6"/>
  <c r="AO2676" i="6"/>
  <c r="AO2677" i="6"/>
  <c r="AO2678" i="6"/>
  <c r="AO2679" i="6"/>
  <c r="AO2680" i="6"/>
  <c r="AO2681" i="6"/>
  <c r="AO2682" i="6"/>
  <c r="AO2683" i="6"/>
  <c r="AO2684" i="6"/>
  <c r="AO2685" i="6"/>
  <c r="AO2686" i="6"/>
  <c r="AO2687" i="6"/>
  <c r="AO2688" i="6"/>
  <c r="AO2689" i="6"/>
  <c r="AO2690" i="6"/>
  <c r="AO2691" i="6"/>
  <c r="AO2692" i="6"/>
  <c r="AO2693" i="6"/>
  <c r="AO2694" i="6"/>
  <c r="AO2695" i="6"/>
  <c r="AO2696" i="6"/>
  <c r="AO2697" i="6"/>
  <c r="AO2698" i="6"/>
  <c r="AO2699" i="6"/>
  <c r="AO2700" i="6"/>
  <c r="AO2701" i="6"/>
  <c r="AO2702" i="6"/>
  <c r="AO2703" i="6"/>
  <c r="AO2704" i="6"/>
  <c r="AO2705" i="6"/>
  <c r="AO2706" i="6"/>
  <c r="AO2707" i="6"/>
  <c r="AO2708" i="6"/>
  <c r="AO2709" i="6"/>
  <c r="AO2710" i="6"/>
  <c r="AO2711" i="6"/>
  <c r="AO2712" i="6"/>
  <c r="AO2713" i="6"/>
  <c r="AO2714" i="6"/>
  <c r="AO2715" i="6"/>
  <c r="AO2716" i="6"/>
  <c r="AO2717" i="6"/>
  <c r="AO2718" i="6"/>
  <c r="AO2719" i="6"/>
  <c r="AO2720" i="6"/>
  <c r="AO2721" i="6"/>
  <c r="AO2722" i="6"/>
  <c r="AO2723" i="6"/>
  <c r="AO2724" i="6"/>
  <c r="AO2725" i="6"/>
  <c r="AO2726" i="6"/>
  <c r="AO2727" i="6"/>
  <c r="AO2728" i="6"/>
  <c r="AO2729" i="6"/>
  <c r="AO2730" i="6"/>
  <c r="AO2731" i="6"/>
  <c r="AO2732" i="6"/>
  <c r="AO2733" i="6"/>
  <c r="AO2734" i="6"/>
  <c r="AO2735" i="6"/>
  <c r="AO2736" i="6"/>
  <c r="AO2737" i="6"/>
  <c r="AO2738" i="6"/>
  <c r="AO2739" i="6"/>
  <c r="AO2740" i="6"/>
  <c r="AO2741" i="6"/>
  <c r="AO2742" i="6"/>
  <c r="AO2743" i="6"/>
  <c r="AO2744" i="6"/>
  <c r="AO2745" i="6"/>
  <c r="AO2746" i="6"/>
  <c r="AO2747" i="6"/>
  <c r="AO2748" i="6"/>
  <c r="AO2749" i="6"/>
  <c r="AO2750" i="6"/>
  <c r="AO2751" i="6"/>
  <c r="AO2752" i="6"/>
  <c r="AO2753" i="6"/>
  <c r="AO2754" i="6"/>
  <c r="AO2755" i="6"/>
  <c r="AO2756" i="6"/>
  <c r="AO2757" i="6"/>
  <c r="AO2758" i="6"/>
  <c r="AO2759" i="6"/>
  <c r="AO2760" i="6"/>
  <c r="AO2761" i="6"/>
  <c r="AO2762" i="6"/>
  <c r="AO2763" i="6"/>
  <c r="AO2764" i="6"/>
  <c r="AO2765" i="6"/>
  <c r="AO2766" i="6"/>
  <c r="AO2767" i="6"/>
  <c r="AO2768" i="6"/>
  <c r="AO2769" i="6"/>
  <c r="AO2770" i="6"/>
  <c r="AO2771" i="6"/>
  <c r="AO2772" i="6"/>
  <c r="AO2773" i="6"/>
  <c r="AO2774" i="6"/>
  <c r="AO2775" i="6"/>
  <c r="AO2776" i="6"/>
  <c r="AO2777" i="6"/>
  <c r="AO2778" i="6"/>
  <c r="AO2779" i="6"/>
  <c r="AO2780" i="6"/>
  <c r="AO2781" i="6"/>
  <c r="AO2782" i="6"/>
  <c r="AO2783" i="6"/>
  <c r="AO2784" i="6"/>
  <c r="AO2785" i="6"/>
  <c r="AO2786" i="6"/>
  <c r="AO2787" i="6"/>
  <c r="AO2788" i="6"/>
  <c r="AO2789" i="6"/>
  <c r="AO2790" i="6"/>
  <c r="AO2791" i="6"/>
  <c r="AO2792" i="6"/>
  <c r="AO2793" i="6"/>
  <c r="AO2794" i="6"/>
  <c r="AO2795" i="6"/>
  <c r="AO2796" i="6"/>
  <c r="AO2797" i="6"/>
  <c r="AO2798" i="6"/>
  <c r="AO2799" i="6"/>
  <c r="AO2800" i="6"/>
  <c r="AO2801" i="6"/>
  <c r="AO2802" i="6"/>
  <c r="AO2803" i="6"/>
  <c r="AO2804" i="6"/>
  <c r="AO2805" i="6"/>
  <c r="AO2806" i="6"/>
  <c r="AO2807" i="6"/>
  <c r="AO2808" i="6"/>
  <c r="AO2809" i="6"/>
  <c r="AO2810" i="6"/>
  <c r="AO2811" i="6"/>
  <c r="AO2812" i="6"/>
  <c r="AO2813" i="6"/>
  <c r="AO2814" i="6"/>
  <c r="AO2815" i="6"/>
  <c r="AO2816" i="6"/>
  <c r="AO2817" i="6"/>
  <c r="AO2818" i="6"/>
  <c r="AO2819" i="6"/>
  <c r="AO2820" i="6"/>
  <c r="AO2821" i="6"/>
  <c r="AO2822" i="6"/>
  <c r="AO2823" i="6"/>
  <c r="AO2824" i="6"/>
  <c r="AO2825" i="6"/>
  <c r="AO2826" i="6"/>
  <c r="AO2827" i="6"/>
  <c r="AO2828" i="6"/>
  <c r="AO2829" i="6"/>
  <c r="AO2830" i="6"/>
  <c r="AO2831" i="6"/>
  <c r="AO2832" i="6"/>
  <c r="AO2833" i="6"/>
  <c r="AO2834" i="6"/>
  <c r="AO2835" i="6"/>
  <c r="AO2836" i="6"/>
  <c r="AO2837" i="6"/>
  <c r="AO2838" i="6"/>
  <c r="AO2839" i="6"/>
  <c r="AO2840" i="6"/>
  <c r="AO2841" i="6"/>
  <c r="AO2842" i="6"/>
  <c r="AO2843" i="6"/>
  <c r="AO2844" i="6"/>
  <c r="AO2845" i="6"/>
  <c r="AO2846" i="6"/>
  <c r="AO2847" i="6"/>
  <c r="AO2848" i="6"/>
  <c r="AO2849" i="6"/>
  <c r="AO2850" i="6"/>
  <c r="AO2851" i="6"/>
  <c r="AO2852" i="6"/>
  <c r="AO2853" i="6"/>
  <c r="AO2854" i="6"/>
  <c r="AO2855" i="6"/>
  <c r="AO2856" i="6"/>
  <c r="AO2857" i="6"/>
  <c r="AO2858" i="6"/>
  <c r="AO2859" i="6"/>
  <c r="AO2860" i="6"/>
  <c r="AO2861" i="6"/>
  <c r="AO2862" i="6"/>
  <c r="AO2863" i="6"/>
  <c r="AO2864" i="6"/>
  <c r="AO2865" i="6"/>
  <c r="AO2866" i="6"/>
  <c r="AO2867" i="6"/>
  <c r="AO2868" i="6"/>
  <c r="AO2869" i="6"/>
  <c r="AO2870" i="6"/>
  <c r="AO2871" i="6"/>
  <c r="AO2872" i="6"/>
  <c r="AO2873" i="6"/>
  <c r="AO2874" i="6"/>
  <c r="AO2875" i="6"/>
  <c r="AO2876" i="6"/>
  <c r="AO2877" i="6"/>
  <c r="AO2878" i="6"/>
  <c r="AO2879" i="6"/>
  <c r="AO2880" i="6"/>
  <c r="AO2881" i="6"/>
  <c r="AO2882" i="6"/>
  <c r="AO2883" i="6"/>
  <c r="AO2884" i="6"/>
  <c r="AO2885" i="6"/>
  <c r="AO2886" i="6"/>
  <c r="AO2887" i="6"/>
  <c r="AO2888" i="6"/>
  <c r="AO2889" i="6"/>
  <c r="AO2890" i="6"/>
  <c r="AO2891" i="6"/>
  <c r="AO2892" i="6"/>
  <c r="AO2893" i="6"/>
  <c r="AO2894" i="6"/>
  <c r="AO2895" i="6"/>
  <c r="AO2896" i="6"/>
  <c r="AO2897" i="6"/>
  <c r="AO2898" i="6"/>
  <c r="AO2899" i="6"/>
  <c r="AO2900" i="6"/>
  <c r="AO2901" i="6"/>
  <c r="AO2902" i="6"/>
  <c r="AO2903" i="6"/>
  <c r="AO2904" i="6"/>
  <c r="AO2905" i="6"/>
  <c r="AO2906" i="6"/>
  <c r="AO2907" i="6"/>
  <c r="AO2908" i="6"/>
  <c r="AO2909" i="6"/>
  <c r="AO2910" i="6"/>
  <c r="AO2911" i="6"/>
  <c r="AO2912" i="6"/>
  <c r="AO2913" i="6"/>
  <c r="AO2914" i="6"/>
  <c r="AO2915" i="6"/>
  <c r="AO2916" i="6"/>
  <c r="AO2917" i="6"/>
  <c r="AO2918" i="6"/>
  <c r="AO2919" i="6"/>
  <c r="AO2920" i="6"/>
  <c r="AO2921" i="6"/>
  <c r="AO2922" i="6"/>
  <c r="AO2923" i="6"/>
  <c r="AO2924" i="6"/>
  <c r="AO2925" i="6"/>
  <c r="AO2926" i="6"/>
  <c r="AO2927" i="6"/>
  <c r="AO2928" i="6"/>
  <c r="AO2929" i="6"/>
  <c r="AO2930" i="6"/>
  <c r="AO2931" i="6"/>
  <c r="AO2932" i="6"/>
  <c r="AO2933" i="6"/>
  <c r="AO2934" i="6"/>
  <c r="AO2935" i="6"/>
  <c r="AO2936" i="6"/>
  <c r="AO2937" i="6"/>
  <c r="AO2938" i="6"/>
  <c r="AO2939" i="6"/>
  <c r="AO2940" i="6"/>
  <c r="AO2941" i="6"/>
  <c r="AO2942" i="6"/>
  <c r="AO2943" i="6"/>
  <c r="AO2944" i="6"/>
  <c r="AO2945" i="6"/>
  <c r="AO2946" i="6"/>
  <c r="AO2947" i="6"/>
  <c r="AO2948" i="6"/>
  <c r="AO2949" i="6"/>
  <c r="AO2950" i="6"/>
  <c r="AO2951" i="6"/>
  <c r="AO2952" i="6"/>
  <c r="AO2953" i="6"/>
  <c r="AO2954" i="6"/>
  <c r="AO2955" i="6"/>
  <c r="AO2956" i="6"/>
  <c r="AO2957" i="6"/>
  <c r="AO2958" i="6"/>
  <c r="AO2959" i="6"/>
  <c r="AO2960" i="6"/>
  <c r="AO2961" i="6"/>
  <c r="AO2962" i="6"/>
  <c r="AO2963" i="6"/>
  <c r="AO2964" i="6"/>
  <c r="AO2965" i="6"/>
  <c r="AO2966" i="6"/>
  <c r="AO2967" i="6"/>
  <c r="AO2968" i="6"/>
  <c r="AO2969" i="6"/>
  <c r="AO2970" i="6"/>
  <c r="AO2971" i="6"/>
  <c r="AO2972" i="6"/>
  <c r="AO2973" i="6"/>
  <c r="AO2974" i="6"/>
  <c r="AO2975" i="6"/>
  <c r="AO2976" i="6"/>
  <c r="AO2977" i="6"/>
  <c r="AO2978" i="6"/>
  <c r="AO2979" i="6"/>
  <c r="AO2980" i="6"/>
  <c r="AO2981" i="6"/>
  <c r="AO2982" i="6"/>
  <c r="AO2983" i="6"/>
  <c r="AO2984" i="6"/>
  <c r="AO2985" i="6"/>
  <c r="AO2986" i="6"/>
  <c r="AO2987" i="6"/>
  <c r="AO2988" i="6"/>
  <c r="AO2989" i="6"/>
  <c r="AO2990" i="6"/>
  <c r="AO2991" i="6"/>
  <c r="AO2992" i="6"/>
  <c r="AO2993" i="6"/>
  <c r="AO2994" i="6"/>
  <c r="AO2995" i="6"/>
  <c r="AO2996" i="6"/>
  <c r="AO2997" i="6"/>
  <c r="AO2998" i="6"/>
  <c r="AO2999" i="6"/>
  <c r="AO3000" i="6"/>
  <c r="AO3001" i="6"/>
  <c r="AO3002" i="6"/>
  <c r="AO3003" i="6"/>
  <c r="AO3004" i="6"/>
  <c r="AO3005" i="6"/>
  <c r="AO3006" i="6"/>
  <c r="AO3007" i="6"/>
  <c r="AO3008" i="6"/>
  <c r="AO3009" i="6"/>
  <c r="AO3010" i="6"/>
  <c r="AO3011" i="6"/>
  <c r="AO3012" i="6"/>
  <c r="AO3013" i="6"/>
  <c r="AO3014" i="6"/>
  <c r="AO3015" i="6"/>
  <c r="AO3016" i="6"/>
  <c r="AO3017" i="6"/>
  <c r="AO3018" i="6"/>
  <c r="AO3019" i="6"/>
  <c r="AO3020" i="6"/>
  <c r="AO3021" i="6"/>
  <c r="AO3022" i="6"/>
  <c r="AO3023" i="6"/>
  <c r="AO3024" i="6"/>
  <c r="AO3025" i="6"/>
  <c r="AO3026" i="6"/>
  <c r="AO3027" i="6"/>
  <c r="AO3028" i="6"/>
  <c r="AO3029" i="6"/>
  <c r="AO3030" i="6"/>
  <c r="AO3031" i="6"/>
  <c r="AO3032" i="6"/>
  <c r="AO3033" i="6"/>
  <c r="AO3034" i="6"/>
  <c r="AO3035" i="6"/>
  <c r="AO3036" i="6"/>
  <c r="AO3037" i="6"/>
  <c r="AO3038" i="6"/>
  <c r="AO3039" i="6"/>
  <c r="AO3040" i="6"/>
  <c r="AO3041" i="6"/>
  <c r="AO3042" i="6"/>
  <c r="AO3043" i="6"/>
  <c r="AO3044" i="6"/>
  <c r="AO3045" i="6"/>
  <c r="AO3046" i="6"/>
  <c r="AO3047" i="6"/>
  <c r="AO3048" i="6"/>
  <c r="AO3049" i="6"/>
  <c r="AO3050" i="6"/>
  <c r="AO3051" i="6"/>
  <c r="AO3052" i="6"/>
  <c r="AO3053" i="6"/>
  <c r="AO3054" i="6"/>
  <c r="AO3055" i="6"/>
  <c r="AO3056" i="6"/>
  <c r="AO3057" i="6"/>
  <c r="AO3058" i="6"/>
  <c r="AO3059" i="6"/>
  <c r="AO3060" i="6"/>
  <c r="AO3061" i="6"/>
  <c r="AO3062" i="6"/>
  <c r="AO3063" i="6"/>
  <c r="AO3064" i="6"/>
  <c r="AO3065" i="6"/>
  <c r="AO3066" i="6"/>
  <c r="AO3067" i="6"/>
  <c r="AO3068" i="6"/>
  <c r="AO3069" i="6"/>
  <c r="AO3070" i="6"/>
  <c r="AO3071" i="6"/>
  <c r="AO3072" i="6"/>
  <c r="AO3073" i="6"/>
  <c r="AO3074" i="6"/>
  <c r="AO3075" i="6"/>
  <c r="AO3076" i="6"/>
  <c r="AO3077" i="6"/>
  <c r="AO3078" i="6"/>
  <c r="AO3079" i="6"/>
  <c r="AO3080" i="6"/>
  <c r="AO3081" i="6"/>
  <c r="AO3082" i="6"/>
  <c r="AO3083" i="6"/>
  <c r="AO3084" i="6"/>
  <c r="AO3085" i="6"/>
  <c r="AO3086" i="6"/>
  <c r="AO3087" i="6"/>
  <c r="AO3088" i="6"/>
  <c r="AO3089" i="6"/>
  <c r="AO3090" i="6"/>
  <c r="AO3091" i="6"/>
  <c r="AO3092" i="6"/>
  <c r="AO3093" i="6"/>
  <c r="AO3094" i="6"/>
  <c r="AO3095" i="6"/>
  <c r="AO3096" i="6"/>
  <c r="AO3097" i="6"/>
  <c r="AO3098" i="6"/>
  <c r="AO3099" i="6"/>
  <c r="AO3100" i="6"/>
  <c r="AO3101" i="6"/>
  <c r="AO3102" i="6"/>
  <c r="AO3103" i="6"/>
  <c r="AO3104" i="6"/>
  <c r="AO3105" i="6"/>
  <c r="AO3106" i="6"/>
  <c r="AO3107" i="6"/>
  <c r="AO3108" i="6"/>
  <c r="AO3109" i="6"/>
  <c r="AO3110" i="6"/>
  <c r="AO3111" i="6"/>
  <c r="AO3112" i="6"/>
  <c r="AO3113" i="6"/>
  <c r="AO3114" i="6"/>
  <c r="AO3115" i="6"/>
  <c r="AO3116" i="6"/>
  <c r="AO3117" i="6"/>
  <c r="AO3118" i="6"/>
  <c r="AO3119" i="6"/>
  <c r="AO3120" i="6"/>
  <c r="AO3121" i="6"/>
  <c r="AO3122" i="6"/>
  <c r="AO3123" i="6"/>
  <c r="AO3124" i="6"/>
  <c r="AO3125" i="6"/>
  <c r="AO3126" i="6"/>
  <c r="AO3127" i="6"/>
  <c r="AO3128" i="6"/>
  <c r="AO3129" i="6"/>
  <c r="AO3130" i="6"/>
  <c r="AO3131" i="6"/>
  <c r="AO3132" i="6"/>
  <c r="AO3133" i="6"/>
  <c r="AO3134" i="6"/>
  <c r="AO3135" i="6"/>
  <c r="AO3136" i="6"/>
  <c r="AO3137" i="6"/>
  <c r="AO3138" i="6"/>
  <c r="AO3139" i="6"/>
  <c r="AO3140" i="6"/>
  <c r="AO3141" i="6"/>
  <c r="AO3142" i="6"/>
  <c r="AO3143" i="6"/>
  <c r="AO3144" i="6"/>
  <c r="AO3145" i="6"/>
  <c r="AO3146" i="6"/>
  <c r="AO3147" i="6"/>
  <c r="AO3148" i="6"/>
  <c r="AO3149" i="6"/>
  <c r="AO3150" i="6"/>
  <c r="AO3151" i="6"/>
  <c r="AO3152" i="6"/>
  <c r="AO3153" i="6"/>
  <c r="AO3154" i="6"/>
  <c r="AO3155" i="6"/>
  <c r="AO3156" i="6"/>
  <c r="AO3157" i="6"/>
  <c r="AO3158" i="6"/>
  <c r="AO3159" i="6"/>
  <c r="AO3160" i="6"/>
  <c r="AO3161" i="6"/>
  <c r="AO3162" i="6"/>
  <c r="AO3163" i="6"/>
  <c r="AO3164" i="6"/>
  <c r="AO3165" i="6"/>
  <c r="AO3166" i="6"/>
  <c r="AO3167" i="6"/>
  <c r="AO3168" i="6"/>
  <c r="AO3169" i="6"/>
  <c r="AO3170" i="6"/>
  <c r="AO3171" i="6"/>
  <c r="AO3172" i="6"/>
  <c r="AO3173" i="6"/>
  <c r="AO3174" i="6"/>
  <c r="AO3175" i="6"/>
  <c r="AO3176" i="6"/>
  <c r="AO3177" i="6"/>
  <c r="AO3178" i="6"/>
  <c r="AO3179" i="6"/>
  <c r="AO3180" i="6"/>
  <c r="AO3181" i="6"/>
  <c r="AO3182" i="6"/>
  <c r="AO3183" i="6"/>
  <c r="AO3184" i="6"/>
  <c r="AO3185" i="6"/>
  <c r="AO3186" i="6"/>
  <c r="AO3187" i="6"/>
  <c r="AO3188" i="6"/>
  <c r="AO3189" i="6"/>
  <c r="AO3190" i="6"/>
  <c r="AO3191" i="6"/>
  <c r="AO3192" i="6"/>
  <c r="AO3193" i="6"/>
  <c r="AO3194" i="6"/>
  <c r="AO3195" i="6"/>
  <c r="AO3196" i="6"/>
  <c r="AO3197" i="6"/>
  <c r="AO3198" i="6"/>
  <c r="AO3199" i="6"/>
  <c r="AO3200" i="6"/>
  <c r="AO3201" i="6"/>
  <c r="AO3202" i="6"/>
  <c r="AO3203" i="6"/>
  <c r="AO3204" i="6"/>
  <c r="AO3205" i="6"/>
  <c r="AO3206" i="6"/>
  <c r="AO3207" i="6"/>
  <c r="AO3208" i="6"/>
  <c r="AO3209" i="6"/>
  <c r="AO3210" i="6"/>
  <c r="AO3211" i="6"/>
  <c r="AO3212" i="6"/>
  <c r="AO3213" i="6"/>
  <c r="AO3214" i="6"/>
  <c r="AO3215" i="6"/>
  <c r="AO3216" i="6"/>
  <c r="AO3217" i="6"/>
  <c r="AO3218" i="6"/>
  <c r="AO3219" i="6"/>
  <c r="AO3220" i="6"/>
  <c r="AO3221" i="6"/>
  <c r="AO3222" i="6"/>
  <c r="AO3223" i="6"/>
  <c r="AO3224" i="6"/>
  <c r="AO3225" i="6"/>
  <c r="AO3226" i="6"/>
  <c r="AO3227" i="6"/>
  <c r="AO3228" i="6"/>
  <c r="AO3229" i="6"/>
  <c r="AO3230" i="6"/>
  <c r="AO3231" i="6"/>
  <c r="AO3232" i="6"/>
  <c r="AO3233" i="6"/>
  <c r="AO3234" i="6"/>
  <c r="AO3235" i="6"/>
  <c r="AO3236" i="6"/>
  <c r="AO3237" i="6"/>
  <c r="AO3238" i="6"/>
  <c r="AO3239" i="6"/>
  <c r="AO3240" i="6"/>
  <c r="AO3241" i="6"/>
  <c r="AO3242" i="6"/>
  <c r="AO3243" i="6"/>
  <c r="AO3244" i="6"/>
  <c r="AO3245" i="6"/>
  <c r="AO3246" i="6"/>
  <c r="AO3247" i="6"/>
  <c r="AO3248" i="6"/>
  <c r="AO3249" i="6"/>
  <c r="AO3250" i="6"/>
  <c r="AO3251" i="6"/>
  <c r="AO3252" i="6"/>
  <c r="AO3253" i="6"/>
  <c r="AO3254" i="6"/>
  <c r="AO3255" i="6"/>
  <c r="AO3256" i="6"/>
  <c r="AO3257" i="6"/>
  <c r="AO3258" i="6"/>
  <c r="AO3259" i="6"/>
  <c r="AO3260" i="6"/>
  <c r="AO3261" i="6"/>
  <c r="AO3262" i="6"/>
  <c r="AO3263" i="6"/>
  <c r="AO3264" i="6"/>
  <c r="AO3265" i="6"/>
  <c r="AO3266" i="6"/>
  <c r="AO3267" i="6"/>
  <c r="AO3268" i="6"/>
  <c r="AO3269" i="6"/>
  <c r="AO3270" i="6"/>
  <c r="AO3271" i="6"/>
  <c r="AO3272" i="6"/>
  <c r="AO3273" i="6"/>
  <c r="AO3274" i="6"/>
  <c r="AO3275" i="6"/>
  <c r="AO3276" i="6"/>
  <c r="AO3277" i="6"/>
  <c r="AO3278" i="6"/>
  <c r="AO3279" i="6"/>
  <c r="AO3280" i="6"/>
  <c r="AO3281" i="6"/>
  <c r="AO3282" i="6"/>
  <c r="AO3283" i="6"/>
  <c r="AO3284" i="6"/>
  <c r="AO3285" i="6"/>
  <c r="AO3286" i="6"/>
  <c r="AO3287" i="6"/>
  <c r="AO3288" i="6"/>
  <c r="AO3289" i="6"/>
  <c r="AO3290" i="6"/>
  <c r="AO3291" i="6"/>
  <c r="AO3292" i="6"/>
  <c r="AO3293" i="6"/>
  <c r="AO3294" i="6"/>
  <c r="AO3295" i="6"/>
  <c r="AO3296" i="6"/>
  <c r="AO3297" i="6"/>
  <c r="AO3298" i="6"/>
  <c r="AO3299" i="6"/>
  <c r="AO3300" i="6"/>
  <c r="AO3301" i="6"/>
  <c r="AO3302" i="6"/>
  <c r="AO3303" i="6"/>
  <c r="AO3304" i="6"/>
  <c r="AO3305" i="6"/>
  <c r="AO3306" i="6"/>
  <c r="AO3307" i="6"/>
  <c r="AO3308" i="6"/>
  <c r="AO3309" i="6"/>
  <c r="AO3310" i="6"/>
  <c r="AO3311" i="6"/>
  <c r="AO3312" i="6"/>
  <c r="AO3313" i="6"/>
  <c r="AO3314" i="6"/>
  <c r="AO3315" i="6"/>
  <c r="AO3316" i="6"/>
  <c r="AO3317" i="6"/>
  <c r="AO3318" i="6"/>
  <c r="AO3319" i="6"/>
  <c r="AO3320" i="6"/>
  <c r="AO3321" i="6"/>
  <c r="AO3322" i="6"/>
  <c r="AO3323" i="6"/>
  <c r="AO3324" i="6"/>
  <c r="AO3325" i="6"/>
  <c r="AO3326" i="6"/>
  <c r="AO3327" i="6"/>
  <c r="AO3328" i="6"/>
  <c r="AO3329" i="6"/>
  <c r="AO3330" i="6"/>
  <c r="AO3331" i="6"/>
  <c r="AO3332" i="6"/>
  <c r="AO3333" i="6"/>
  <c r="AO3334" i="6"/>
  <c r="AO3335" i="6"/>
  <c r="AO3336" i="6"/>
  <c r="AO3337" i="6"/>
  <c r="AO3338" i="6"/>
  <c r="AO3339" i="6"/>
  <c r="AO3340" i="6"/>
  <c r="AO3341" i="6"/>
  <c r="AO3342" i="6"/>
  <c r="AO3343" i="6"/>
  <c r="AO3344" i="6"/>
  <c r="AO3345" i="6"/>
  <c r="AO3346" i="6"/>
  <c r="AO3347" i="6"/>
  <c r="AO3348" i="6"/>
  <c r="AO3349" i="6"/>
  <c r="AO3350" i="6"/>
  <c r="AO3351" i="6"/>
  <c r="AO3352" i="6"/>
  <c r="AO3353" i="6"/>
  <c r="AO3354" i="6"/>
  <c r="AO3355" i="6"/>
  <c r="AO3356" i="6"/>
  <c r="AO3357" i="6"/>
  <c r="AO3358" i="6"/>
  <c r="AO3359" i="6"/>
  <c r="AO3360" i="6"/>
  <c r="AO3361" i="6"/>
  <c r="AO3362" i="6"/>
  <c r="AO3363" i="6"/>
  <c r="AO3364" i="6"/>
  <c r="AO3365" i="6"/>
  <c r="AO3366" i="6"/>
  <c r="AO3367" i="6"/>
  <c r="AO3368" i="6"/>
  <c r="AO3369" i="6"/>
  <c r="AO3370" i="6"/>
  <c r="AO3371" i="6"/>
  <c r="AO3372" i="6"/>
  <c r="AO3373" i="6"/>
  <c r="AO3374" i="6"/>
  <c r="AO3375" i="6"/>
  <c r="AO3376" i="6"/>
  <c r="AO3377" i="6"/>
  <c r="AO3378" i="6"/>
  <c r="AO3379" i="6"/>
  <c r="AO3380" i="6"/>
  <c r="AO3381" i="6"/>
  <c r="AO3382" i="6"/>
  <c r="AO3383" i="6"/>
  <c r="AO3384" i="6"/>
  <c r="AO3385" i="6"/>
  <c r="AO3386" i="6"/>
  <c r="AO3387" i="6"/>
  <c r="AO3388" i="6"/>
  <c r="AO3389" i="6"/>
  <c r="AO3390" i="6"/>
  <c r="AO3391" i="6"/>
  <c r="AO3392" i="6"/>
  <c r="AO3393" i="6"/>
  <c r="AO3394" i="6"/>
  <c r="AO3395" i="6"/>
  <c r="AO3396" i="6"/>
  <c r="AO3397" i="6"/>
  <c r="AO3398" i="6"/>
  <c r="AO3399" i="6"/>
  <c r="AO3400" i="6"/>
  <c r="AO3401" i="6"/>
  <c r="AO3402" i="6"/>
  <c r="AO3403" i="6"/>
  <c r="AO3404" i="6"/>
  <c r="AO3405" i="6"/>
  <c r="AO3406" i="6"/>
  <c r="AO3407" i="6"/>
  <c r="AO3408" i="6"/>
  <c r="AO3409" i="6"/>
  <c r="AO3410" i="6"/>
  <c r="AO3411" i="6"/>
  <c r="AO3412" i="6"/>
  <c r="AO3413" i="6"/>
  <c r="AO3414" i="6"/>
  <c r="AO3415" i="6"/>
  <c r="AO3416" i="6"/>
  <c r="AO3417" i="6"/>
  <c r="AO3418" i="6"/>
  <c r="AO3419" i="6"/>
  <c r="AO3420" i="6"/>
  <c r="AO3421" i="6"/>
  <c r="AO3422" i="6"/>
  <c r="AO3423" i="6"/>
  <c r="AO3424" i="6"/>
  <c r="AO3425" i="6"/>
  <c r="AO3426" i="6"/>
  <c r="AO3427" i="6"/>
  <c r="AO3428" i="6"/>
  <c r="AO3429" i="6"/>
  <c r="AO3430" i="6"/>
  <c r="AO3431" i="6"/>
  <c r="AO3432" i="6"/>
  <c r="AO3433" i="6"/>
  <c r="AO3434" i="6"/>
  <c r="AO3435" i="6"/>
  <c r="AO3436" i="6"/>
  <c r="AO3437" i="6"/>
  <c r="AO3438" i="6"/>
  <c r="AO3439" i="6"/>
  <c r="AO3440" i="6"/>
  <c r="AO3441" i="6"/>
  <c r="AO3442" i="6"/>
  <c r="AO3443" i="6"/>
  <c r="AO3444" i="6"/>
  <c r="AO3445" i="6"/>
  <c r="AO3446" i="6"/>
  <c r="AO3447" i="6"/>
  <c r="AO3448" i="6"/>
  <c r="AO3449" i="6"/>
  <c r="AO3450" i="6"/>
  <c r="AO3451" i="6"/>
  <c r="AO3452" i="6"/>
  <c r="AO3453" i="6"/>
  <c r="AO3454" i="6"/>
  <c r="AO3455" i="6"/>
  <c r="AO3456" i="6"/>
  <c r="AO3457" i="6"/>
  <c r="AO3458" i="6"/>
  <c r="AO3459" i="6"/>
  <c r="AO3460" i="6"/>
  <c r="AO3461" i="6"/>
  <c r="AO3462" i="6"/>
  <c r="AO3463" i="6"/>
  <c r="AO3464" i="6"/>
  <c r="AO3465" i="6"/>
  <c r="AO3466" i="6"/>
  <c r="AO3467" i="6"/>
  <c r="AO3468" i="6"/>
  <c r="AO3469" i="6"/>
  <c r="AO3470" i="6"/>
  <c r="AO3471" i="6"/>
  <c r="AO3472" i="6"/>
  <c r="AO3473" i="6"/>
  <c r="AO3474" i="6"/>
  <c r="AO3475" i="6"/>
  <c r="AO3476" i="6"/>
  <c r="AO3477" i="6"/>
  <c r="AO3478" i="6"/>
  <c r="AO3479" i="6"/>
  <c r="AO3480" i="6"/>
  <c r="AO3481" i="6"/>
  <c r="AO3482" i="6"/>
  <c r="AO3483" i="6"/>
  <c r="AO3484" i="6"/>
  <c r="AO3485" i="6"/>
  <c r="AO3486" i="6"/>
  <c r="AO3487" i="6"/>
  <c r="AO3488" i="6"/>
  <c r="AO3489" i="6"/>
  <c r="AO3490" i="6"/>
  <c r="AO3491" i="6"/>
  <c r="AO3492" i="6"/>
  <c r="AO3493" i="6"/>
  <c r="AO3494" i="6"/>
  <c r="AO3495" i="6"/>
  <c r="AO3496" i="6"/>
  <c r="AO3497" i="6"/>
  <c r="AO3498" i="6"/>
  <c r="AO3499" i="6"/>
  <c r="AO3500" i="6"/>
  <c r="AO3501" i="6"/>
  <c r="AO3502" i="6"/>
  <c r="AO3503" i="6"/>
  <c r="AO3504" i="6"/>
  <c r="AO3505" i="6"/>
  <c r="AO3506" i="6"/>
  <c r="AO3507" i="6"/>
  <c r="AO3508" i="6"/>
  <c r="AO3509" i="6"/>
  <c r="AO3510" i="6"/>
  <c r="AO3511" i="6"/>
  <c r="AO3512" i="6"/>
  <c r="AO3513" i="6"/>
  <c r="AO3514" i="6"/>
  <c r="AO3515" i="6"/>
  <c r="AO3516" i="6"/>
  <c r="AO3517" i="6"/>
  <c r="AO3518" i="6"/>
  <c r="AO3519" i="6"/>
  <c r="AO3520" i="6"/>
  <c r="AO3521" i="6"/>
  <c r="AO3522" i="6"/>
  <c r="AO3523" i="6"/>
  <c r="AO3524" i="6"/>
  <c r="AO3525" i="6"/>
  <c r="AO3526" i="6"/>
  <c r="AO3527" i="6"/>
  <c r="AO3528" i="6"/>
  <c r="AO3529" i="6"/>
  <c r="AO3530" i="6"/>
  <c r="AO3531" i="6"/>
  <c r="AO3532" i="6"/>
  <c r="AO3533" i="6"/>
  <c r="AO3534" i="6"/>
  <c r="AO3535" i="6"/>
  <c r="AO3536" i="6"/>
  <c r="AO3537" i="6"/>
  <c r="AO3538" i="6"/>
  <c r="AO3539" i="6"/>
  <c r="AO3540" i="6"/>
  <c r="AO3541" i="6"/>
  <c r="AO3542" i="6"/>
  <c r="AO3543" i="6"/>
  <c r="AO3544" i="6"/>
  <c r="AO3545" i="6"/>
  <c r="AO3546" i="6"/>
  <c r="AO3547" i="6"/>
  <c r="AO3548" i="6"/>
  <c r="AO3549" i="6"/>
  <c r="AO3550" i="6"/>
  <c r="AO3551" i="6"/>
  <c r="AO3552" i="6"/>
  <c r="AO3553" i="6"/>
  <c r="AO3554" i="6"/>
  <c r="AO3555" i="6"/>
  <c r="AO3556" i="6"/>
  <c r="AO3557" i="6"/>
  <c r="AO3558" i="6"/>
  <c r="AO3559" i="6"/>
  <c r="AO3560" i="6"/>
  <c r="AO3561" i="6"/>
  <c r="AO3562" i="6"/>
  <c r="AO3563" i="6"/>
  <c r="AO3564" i="6"/>
  <c r="AO3565" i="6"/>
  <c r="AO3566" i="6"/>
  <c r="AO3567" i="6"/>
  <c r="AO3568" i="6"/>
  <c r="AO3569" i="6"/>
  <c r="AO3570" i="6"/>
  <c r="AO3571" i="6"/>
  <c r="AO3572" i="6"/>
  <c r="AO3573" i="6"/>
  <c r="AO3574" i="6"/>
  <c r="AO3575" i="6"/>
  <c r="AO3576" i="6"/>
  <c r="AO3577" i="6"/>
  <c r="AO3578" i="6"/>
  <c r="AO3579" i="6"/>
  <c r="AO3580" i="6"/>
  <c r="AO3581" i="6"/>
  <c r="AO3582" i="6"/>
  <c r="AO3583" i="6"/>
  <c r="AO3584" i="6"/>
  <c r="AO3585" i="6"/>
  <c r="AO3586" i="6"/>
  <c r="AO3587" i="6"/>
  <c r="AO3588" i="6"/>
  <c r="AO3589" i="6"/>
  <c r="AO3590" i="6"/>
  <c r="AO3591" i="6"/>
  <c r="AO3592" i="6"/>
  <c r="AO3593" i="6"/>
  <c r="AO3594" i="6"/>
  <c r="AO3595" i="6"/>
  <c r="AO3596" i="6"/>
  <c r="AO3597" i="6"/>
  <c r="AO3598" i="6"/>
  <c r="AO3599" i="6"/>
  <c r="AO3600" i="6"/>
  <c r="AO3601" i="6"/>
  <c r="AO3602" i="6"/>
  <c r="AO3603" i="6"/>
  <c r="AO3604" i="6"/>
  <c r="AO3605" i="6"/>
  <c r="AO3606" i="6"/>
  <c r="AO3607" i="6"/>
  <c r="AO3608" i="6"/>
  <c r="AO3609" i="6"/>
  <c r="AO3610" i="6"/>
  <c r="AO3611" i="6"/>
  <c r="AO3612" i="6"/>
  <c r="AO3613" i="6"/>
  <c r="AO3614" i="6"/>
  <c r="AO3615" i="6"/>
  <c r="AO3616" i="6"/>
  <c r="AO3617" i="6"/>
  <c r="AO3618" i="6"/>
  <c r="AO3619" i="6"/>
  <c r="AO3620" i="6"/>
  <c r="AO3621" i="6"/>
  <c r="AO3622" i="6"/>
  <c r="AO3623" i="6"/>
  <c r="AO3624" i="6"/>
  <c r="AO3625" i="6"/>
  <c r="AO3626" i="6"/>
  <c r="AO3627" i="6"/>
  <c r="AO3628" i="6"/>
  <c r="AO3629" i="6"/>
  <c r="AO3630" i="6"/>
  <c r="AO3631" i="6"/>
  <c r="AO3632" i="6"/>
  <c r="AO3633" i="6"/>
  <c r="AO3634" i="6"/>
  <c r="AO3635" i="6"/>
  <c r="AO3636" i="6"/>
  <c r="AO3637" i="6"/>
  <c r="AO3638" i="6"/>
  <c r="AO3639" i="6"/>
  <c r="AO3640" i="6"/>
  <c r="AO3641" i="6"/>
  <c r="AO3642" i="6"/>
  <c r="AO3643" i="6"/>
  <c r="AO3644" i="6"/>
  <c r="AO3645" i="6"/>
  <c r="AO3646" i="6"/>
  <c r="AO3647" i="6"/>
  <c r="AO3648" i="6"/>
  <c r="AO3649" i="6"/>
  <c r="AO3650" i="6"/>
  <c r="AO3651" i="6"/>
  <c r="AO3652" i="6"/>
  <c r="AO3653" i="6"/>
  <c r="AO3654" i="6"/>
  <c r="AO3655" i="6"/>
  <c r="AO3656" i="6"/>
  <c r="AO3657" i="6"/>
  <c r="AO3658" i="6"/>
  <c r="AO3659" i="6"/>
  <c r="AO3660" i="6"/>
  <c r="AO3661" i="6"/>
  <c r="AO3662" i="6"/>
  <c r="AO3663" i="6"/>
  <c r="AO3664" i="6"/>
  <c r="AO3665" i="6"/>
  <c r="AO3666" i="6"/>
  <c r="AO3667" i="6"/>
  <c r="AO3668" i="6"/>
  <c r="AO3669" i="6"/>
  <c r="AO3670" i="6"/>
  <c r="AO3671" i="6"/>
  <c r="AO3672" i="6"/>
  <c r="AO3673" i="6"/>
  <c r="AO3674" i="6"/>
  <c r="AO3675" i="6"/>
  <c r="AO3676" i="6"/>
  <c r="AO3677" i="6"/>
  <c r="AO3678" i="6"/>
  <c r="AO3679" i="6"/>
  <c r="AO3680" i="6"/>
  <c r="AO3681" i="6"/>
  <c r="AO3682" i="6"/>
  <c r="AO3683" i="6"/>
  <c r="AO3684" i="6"/>
  <c r="AO3685" i="6"/>
  <c r="AO3686" i="6"/>
  <c r="AO3687" i="6"/>
  <c r="AO3688" i="6"/>
  <c r="AO3689" i="6"/>
  <c r="AO3690" i="6"/>
  <c r="AO3691" i="6"/>
  <c r="AO3692" i="6"/>
  <c r="AO3693" i="6"/>
  <c r="AO3694" i="6"/>
  <c r="AO3695" i="6"/>
  <c r="AO3696" i="6"/>
  <c r="AO3697" i="6"/>
  <c r="AO3698" i="6"/>
  <c r="AO3699" i="6"/>
  <c r="AO3700" i="6"/>
  <c r="AO3701" i="6"/>
  <c r="AO3702" i="6"/>
  <c r="AO3703" i="6"/>
  <c r="AO3704" i="6"/>
  <c r="AO3705" i="6"/>
  <c r="AO3706" i="6"/>
  <c r="AO3707" i="6"/>
  <c r="AO3708" i="6"/>
  <c r="AO3709" i="6"/>
  <c r="AO3710" i="6"/>
  <c r="AO3711" i="6"/>
  <c r="AO3712" i="6"/>
  <c r="AO3713" i="6"/>
  <c r="AO3714" i="6"/>
  <c r="AO3715" i="6"/>
  <c r="AO3716" i="6"/>
  <c r="AO3717" i="6"/>
  <c r="AO3718" i="6"/>
  <c r="AO3719" i="6"/>
  <c r="AO3720" i="6"/>
  <c r="AO3721" i="6"/>
  <c r="AO3722" i="6"/>
  <c r="AO3723" i="6"/>
  <c r="AO3724" i="6"/>
  <c r="AO3725" i="6"/>
  <c r="AO3726" i="6"/>
  <c r="AO3727" i="6"/>
  <c r="AO3728" i="6"/>
  <c r="AO3729" i="6"/>
  <c r="AO3730" i="6"/>
  <c r="AO3731" i="6"/>
  <c r="AO3732" i="6"/>
  <c r="AO3733" i="6"/>
  <c r="AO3734" i="6"/>
  <c r="AO3735" i="6"/>
  <c r="AO3736" i="6"/>
  <c r="AO3737" i="6"/>
  <c r="AO3738" i="6"/>
  <c r="AO3739" i="6"/>
  <c r="AO3740" i="6"/>
  <c r="AO3741" i="6"/>
  <c r="AO3742" i="6"/>
  <c r="AO3743" i="6"/>
  <c r="AO3744" i="6"/>
  <c r="AO3745" i="6"/>
  <c r="AO3746" i="6"/>
  <c r="AO3747" i="6"/>
  <c r="AO3748" i="6"/>
  <c r="AO3749" i="6"/>
  <c r="AO3750" i="6"/>
  <c r="AO3751" i="6"/>
  <c r="AO3752" i="6"/>
  <c r="AO3753" i="6"/>
  <c r="AO3754" i="6"/>
  <c r="AO3755" i="6"/>
  <c r="AO3756" i="6"/>
  <c r="AO3757" i="6"/>
  <c r="AO3758" i="6"/>
  <c r="AO3759" i="6"/>
  <c r="AO3760" i="6"/>
  <c r="AO3761" i="6"/>
  <c r="AO3762" i="6"/>
  <c r="AO3763" i="6"/>
  <c r="AO3764" i="6"/>
  <c r="AO3765" i="6"/>
  <c r="AO3766" i="6"/>
  <c r="AO3767" i="6"/>
  <c r="AO3768" i="6"/>
  <c r="AO3769" i="6"/>
  <c r="AO3770" i="6"/>
  <c r="AO3771" i="6"/>
  <c r="AO3772" i="6"/>
  <c r="AO3773" i="6"/>
  <c r="AO3774" i="6"/>
  <c r="AO3775" i="6"/>
  <c r="AO3776" i="6"/>
  <c r="AO3777" i="6"/>
  <c r="AO3778" i="6"/>
  <c r="AO3779" i="6"/>
  <c r="AO3780" i="6"/>
  <c r="AO3781" i="6"/>
  <c r="AO3782" i="6"/>
  <c r="AO3783" i="6"/>
  <c r="AO3784" i="6"/>
  <c r="AO3785" i="6"/>
  <c r="AO3786" i="6"/>
  <c r="AO3787" i="6"/>
  <c r="AO3788" i="6"/>
  <c r="AO3789" i="6"/>
  <c r="AO3790" i="6"/>
  <c r="AO3791" i="6"/>
  <c r="AO3792" i="6"/>
  <c r="AO3793" i="6"/>
  <c r="AO3794" i="6"/>
  <c r="AO3795" i="6"/>
  <c r="AO3796" i="6"/>
  <c r="AO3797" i="6"/>
  <c r="AO3798" i="6"/>
  <c r="AO3799" i="6"/>
  <c r="AO3800" i="6"/>
  <c r="AO3801" i="6"/>
  <c r="AO3802" i="6"/>
  <c r="AO3803" i="6"/>
  <c r="AO3804" i="6"/>
  <c r="AO3805" i="6"/>
  <c r="AO3806" i="6"/>
  <c r="AO3807" i="6"/>
  <c r="AO3808" i="6"/>
  <c r="AO3809" i="6"/>
  <c r="AO3810" i="6"/>
  <c r="AO3811" i="6"/>
  <c r="AO3812" i="6"/>
  <c r="AO3813" i="6"/>
  <c r="AO3814" i="6"/>
  <c r="AO3815" i="6"/>
  <c r="AO3816" i="6"/>
  <c r="AO3817" i="6"/>
  <c r="AO3818" i="6"/>
  <c r="AO3819" i="6"/>
  <c r="AO3820" i="6"/>
  <c r="AO3821" i="6"/>
  <c r="AO3822" i="6"/>
  <c r="AO3823" i="6"/>
  <c r="AO3824" i="6"/>
  <c r="AO3825" i="6"/>
  <c r="AO3826" i="6"/>
  <c r="AO3827" i="6"/>
  <c r="AO3828" i="6"/>
  <c r="AO3829" i="6"/>
  <c r="AO3830" i="6"/>
  <c r="AO3831" i="6"/>
  <c r="AO3832" i="6"/>
  <c r="AO3833" i="6"/>
  <c r="AO3834" i="6"/>
  <c r="AO3835" i="6"/>
  <c r="AO3836" i="6"/>
  <c r="AO3837" i="6"/>
  <c r="AO3838" i="6"/>
  <c r="AO3839" i="6"/>
  <c r="AO3840" i="6"/>
  <c r="AO3841" i="6"/>
  <c r="AO3842" i="6"/>
  <c r="AO3843" i="6"/>
  <c r="AO3844" i="6"/>
  <c r="AO3845" i="6"/>
  <c r="AO3846" i="6"/>
  <c r="AO3847" i="6"/>
  <c r="AO3848" i="6"/>
  <c r="AO3849" i="6"/>
  <c r="AO3850" i="6"/>
  <c r="AO3851" i="6"/>
  <c r="AO3852" i="6"/>
  <c r="AO3853" i="6"/>
  <c r="AO3854" i="6"/>
  <c r="AO3855" i="6"/>
  <c r="AO3856" i="6"/>
  <c r="AO3857" i="6"/>
  <c r="AO3858" i="6"/>
  <c r="AO3859" i="6"/>
  <c r="AO3860" i="6"/>
  <c r="AO3861" i="6"/>
  <c r="AO3862" i="6"/>
  <c r="AO3863" i="6"/>
  <c r="AO3864" i="6"/>
  <c r="AO3865" i="6"/>
  <c r="AO3866" i="6"/>
  <c r="AO3867" i="6"/>
  <c r="AO3868" i="6"/>
  <c r="AO3869" i="6"/>
  <c r="AO3870" i="6"/>
  <c r="AO3871" i="6"/>
  <c r="AO3872" i="6"/>
  <c r="AO3873" i="6"/>
  <c r="AO3874" i="6"/>
  <c r="AO3875" i="6"/>
  <c r="AO3876" i="6"/>
  <c r="AO3877" i="6"/>
  <c r="AO3878" i="6"/>
  <c r="AO3879" i="6"/>
  <c r="AO3880" i="6"/>
  <c r="AO3881" i="6"/>
  <c r="AO3882" i="6"/>
  <c r="AO3883" i="6"/>
  <c r="AO3884" i="6"/>
  <c r="AO3885" i="6"/>
  <c r="AO3886" i="6"/>
  <c r="AO3887" i="6"/>
  <c r="AO3888" i="6"/>
  <c r="AO3889" i="6"/>
  <c r="AO3890" i="6"/>
  <c r="AO3891" i="6"/>
  <c r="AO3892" i="6"/>
  <c r="AO3893" i="6"/>
  <c r="AO3894" i="6"/>
  <c r="AO3895" i="6"/>
  <c r="AO3896" i="6"/>
  <c r="AO3897" i="6"/>
  <c r="AO3898" i="6"/>
  <c r="AO3899" i="6"/>
  <c r="AO3900" i="6"/>
  <c r="AO3901" i="6"/>
  <c r="AO3902" i="6"/>
  <c r="AO3903" i="6"/>
  <c r="AO3904" i="6"/>
  <c r="AO3905" i="6"/>
  <c r="AO3906" i="6"/>
  <c r="AO3907" i="6"/>
  <c r="AO3908" i="6"/>
  <c r="AO3909" i="6"/>
  <c r="AO3910" i="6"/>
  <c r="AO3911" i="6"/>
  <c r="AO3912" i="6"/>
  <c r="AO3913" i="6"/>
  <c r="AO3914" i="6"/>
  <c r="AO3915" i="6"/>
  <c r="AO3916" i="6"/>
  <c r="AO3917" i="6"/>
  <c r="AO3918" i="6"/>
  <c r="AO3919" i="6"/>
  <c r="AO3920" i="6"/>
  <c r="AO3921" i="6"/>
  <c r="AO3922" i="6"/>
  <c r="AO3923" i="6"/>
  <c r="AO3924" i="6"/>
  <c r="AO3925" i="6"/>
  <c r="AO3926" i="6"/>
  <c r="AO3927" i="6"/>
  <c r="AO3928" i="6"/>
  <c r="AO3929" i="6"/>
  <c r="AO3930" i="6"/>
  <c r="AO3931" i="6"/>
  <c r="AO3932" i="6"/>
  <c r="AO3933" i="6"/>
  <c r="AO3934" i="6"/>
  <c r="AO3935" i="6"/>
  <c r="AO3936" i="6"/>
  <c r="AO3937" i="6"/>
  <c r="AO3938" i="6"/>
  <c r="AO3939" i="6"/>
  <c r="AO3940" i="6"/>
  <c r="AO3941" i="6"/>
  <c r="AO3942" i="6"/>
  <c r="AO3943" i="6"/>
  <c r="AO3944" i="6"/>
  <c r="AO3945" i="6"/>
  <c r="AO3946" i="6"/>
  <c r="AO3947" i="6"/>
  <c r="AO3948" i="6"/>
  <c r="AO3949" i="6"/>
  <c r="AO3950" i="6"/>
  <c r="AO3951" i="6"/>
  <c r="AO3952" i="6"/>
  <c r="AO3953" i="6"/>
  <c r="AO3954" i="6"/>
  <c r="AO3955" i="6"/>
  <c r="AO3956" i="6"/>
  <c r="AO3957" i="6"/>
  <c r="AO3958" i="6"/>
  <c r="AO3959" i="6"/>
  <c r="AO3960" i="6"/>
  <c r="AO3961" i="6"/>
  <c r="AO3962" i="6"/>
  <c r="AO3963" i="6"/>
  <c r="AO3964" i="6"/>
  <c r="AO3965" i="6"/>
  <c r="AO3966" i="6"/>
  <c r="AO3967" i="6"/>
  <c r="AO3968" i="6"/>
  <c r="AO3969" i="6"/>
  <c r="AO3970" i="6"/>
  <c r="AO3971" i="6"/>
  <c r="AO3972" i="6"/>
  <c r="AO3973" i="6"/>
  <c r="AO3974" i="6"/>
  <c r="AO3975" i="6"/>
  <c r="AO3976" i="6"/>
  <c r="AO3977" i="6"/>
  <c r="AO3978" i="6"/>
  <c r="AO3979" i="6"/>
  <c r="AO3980" i="6"/>
  <c r="AO3981" i="6"/>
  <c r="AO3982" i="6"/>
  <c r="AO3983" i="6"/>
  <c r="AO3984" i="6"/>
  <c r="AO3985" i="6"/>
  <c r="AO3986" i="6"/>
  <c r="AO3987" i="6"/>
  <c r="AO3988" i="6"/>
  <c r="AO3989" i="6"/>
  <c r="AO3990" i="6"/>
  <c r="AO3991" i="6"/>
  <c r="AO3992" i="6"/>
  <c r="AO3993" i="6"/>
  <c r="AO3994" i="6"/>
  <c r="AO3995" i="6"/>
  <c r="AO3996" i="6"/>
  <c r="AO3997" i="6"/>
  <c r="AO3998" i="6"/>
  <c r="AO3999" i="6"/>
  <c r="AO4000" i="6"/>
  <c r="AO4001" i="6"/>
  <c r="AO4002" i="6"/>
  <c r="AO4003" i="6"/>
  <c r="AO4004" i="6"/>
  <c r="AO4005" i="6"/>
  <c r="AO4006" i="6"/>
  <c r="AO4007" i="6"/>
  <c r="AO4008" i="6"/>
  <c r="AO4009" i="6"/>
  <c r="AO4010" i="6"/>
  <c r="AO4011" i="6"/>
  <c r="AO4012" i="6"/>
  <c r="AO4013" i="6"/>
  <c r="AO4014" i="6"/>
  <c r="AO4015" i="6"/>
  <c r="AO4016" i="6"/>
  <c r="AO4017" i="6"/>
  <c r="AO4018" i="6"/>
  <c r="AO4019" i="6"/>
  <c r="AO4020" i="6"/>
  <c r="AO4021" i="6"/>
  <c r="AO4022" i="6"/>
  <c r="AO4023" i="6"/>
  <c r="AO4024" i="6"/>
  <c r="AO4025" i="6"/>
  <c r="AO4026" i="6"/>
  <c r="AO4027" i="6"/>
  <c r="AO4028" i="6"/>
  <c r="AO4029" i="6"/>
  <c r="AO4030" i="6"/>
  <c r="AO4031" i="6"/>
  <c r="AO4032" i="6"/>
  <c r="AO4033" i="6"/>
  <c r="AO4034" i="6"/>
  <c r="AO4035" i="6"/>
  <c r="AO4036" i="6"/>
  <c r="AO4037" i="6"/>
  <c r="AO4038" i="6"/>
  <c r="AO4039" i="6"/>
  <c r="AO4040" i="6"/>
  <c r="AO4041" i="6"/>
  <c r="AO4042" i="6"/>
  <c r="AO4043" i="6"/>
  <c r="AO4044" i="6"/>
  <c r="AO4045" i="6"/>
  <c r="AO4046" i="6"/>
  <c r="AO4047" i="6"/>
  <c r="AO4048" i="6"/>
  <c r="AO4049" i="6"/>
  <c r="AO4050" i="6"/>
  <c r="AO4051" i="6"/>
  <c r="AO4052" i="6"/>
  <c r="AO4053" i="6"/>
  <c r="AO4054" i="6"/>
  <c r="AO4055" i="6"/>
  <c r="AO4056" i="6"/>
  <c r="AO4057" i="6"/>
  <c r="AO4058" i="6"/>
  <c r="AO4059" i="6"/>
  <c r="AO4060" i="6"/>
  <c r="AO4061" i="6"/>
  <c r="AO4062" i="6"/>
  <c r="AO4063" i="6"/>
  <c r="AO4064" i="6"/>
  <c r="AO4065" i="6"/>
  <c r="AO4066" i="6"/>
  <c r="AO4067" i="6"/>
  <c r="AO4068" i="6"/>
  <c r="AO4069" i="6"/>
  <c r="AO4070" i="6"/>
  <c r="AO4071" i="6"/>
  <c r="AO4072" i="6"/>
  <c r="AO4073" i="6"/>
  <c r="AO4074" i="6"/>
  <c r="AO4075" i="6"/>
  <c r="AO4076" i="6"/>
  <c r="AO4077" i="6"/>
  <c r="AO4078" i="6"/>
  <c r="AO4079" i="6"/>
  <c r="AO4080" i="6"/>
  <c r="AO4081" i="6"/>
  <c r="AO4082" i="6"/>
  <c r="AO4083" i="6"/>
  <c r="AO4084" i="6"/>
  <c r="AO4085" i="6"/>
  <c r="AO4086" i="6"/>
  <c r="AO4087" i="6"/>
  <c r="AO4088" i="6"/>
  <c r="AO4089" i="6"/>
  <c r="AO4090" i="6"/>
  <c r="AO4091" i="6"/>
  <c r="AO4092" i="6"/>
  <c r="AO4093" i="6"/>
  <c r="AO4094" i="6"/>
  <c r="AO4095" i="6"/>
  <c r="AO4096" i="6"/>
  <c r="AO4097" i="6"/>
  <c r="AO4098" i="6"/>
  <c r="AO4099" i="6"/>
  <c r="AO4100" i="6"/>
  <c r="AO4101" i="6"/>
  <c r="AO4102" i="6"/>
  <c r="AO4103" i="6"/>
  <c r="AO4104" i="6"/>
  <c r="AO4105" i="6"/>
  <c r="AO4106" i="6"/>
  <c r="AO4107" i="6"/>
  <c r="AO4108" i="6"/>
  <c r="AO4109" i="6"/>
  <c r="AO4110" i="6"/>
  <c r="AO4111" i="6"/>
  <c r="AO4112" i="6"/>
  <c r="AO4113" i="6"/>
  <c r="AO4114" i="6"/>
  <c r="AO4115" i="6"/>
  <c r="AO4116" i="6"/>
  <c r="AO4117" i="6"/>
  <c r="AO4118" i="6"/>
  <c r="AO4119" i="6"/>
  <c r="AO4120" i="6"/>
  <c r="AO4121" i="6"/>
  <c r="AO4122" i="6"/>
  <c r="AO4123" i="6"/>
  <c r="AO4124" i="6"/>
  <c r="AO4125" i="6"/>
  <c r="AO4126" i="6"/>
  <c r="AO4127" i="6"/>
  <c r="AO4128" i="6"/>
  <c r="AO4129" i="6"/>
  <c r="AO4130" i="6"/>
  <c r="AO4131" i="6"/>
  <c r="AO4132" i="6"/>
  <c r="AO4133" i="6"/>
  <c r="AO4134" i="6"/>
  <c r="AO4135" i="6"/>
  <c r="AO4136" i="6"/>
  <c r="AO4137" i="6"/>
  <c r="AO4138" i="6"/>
  <c r="AO4139" i="6"/>
  <c r="AO4140" i="6"/>
  <c r="AO4141" i="6"/>
  <c r="AO4142" i="6"/>
  <c r="AO4143" i="6"/>
  <c r="AO4144" i="6"/>
  <c r="AO4145" i="6"/>
  <c r="AO4146" i="6"/>
  <c r="AO4147" i="6"/>
  <c r="AO4148" i="6"/>
  <c r="AO4149" i="6"/>
  <c r="AO4150" i="6"/>
  <c r="AO4151" i="6"/>
  <c r="AO4152" i="6"/>
  <c r="AO4153" i="6"/>
  <c r="AO4154" i="6"/>
  <c r="AO4155" i="6"/>
  <c r="AO4156" i="6"/>
  <c r="AO4157" i="6"/>
  <c r="AO4158" i="6"/>
  <c r="AO4159" i="6"/>
  <c r="AO4160" i="6"/>
  <c r="AO4161" i="6"/>
  <c r="AO4162" i="6"/>
  <c r="AO4163" i="6"/>
  <c r="AO4164" i="6"/>
  <c r="AO4165" i="6"/>
  <c r="AO4166" i="6"/>
  <c r="AO4167" i="6"/>
  <c r="AO4168" i="6"/>
  <c r="AO4169" i="6"/>
  <c r="AO4170" i="6"/>
  <c r="AO4171" i="6"/>
  <c r="AO4172" i="6"/>
  <c r="AO4173" i="6"/>
  <c r="AO4174" i="6"/>
  <c r="AO4175" i="6"/>
  <c r="AO4176" i="6"/>
  <c r="AO4177" i="6"/>
  <c r="AO4178" i="6"/>
  <c r="AO4179" i="6"/>
  <c r="AO4180" i="6"/>
  <c r="AO4181" i="6"/>
  <c r="AO4182" i="6"/>
  <c r="AO4183" i="6"/>
  <c r="AO4184" i="6"/>
  <c r="AO4185" i="6"/>
  <c r="AO4186" i="6"/>
  <c r="AO4187" i="6"/>
  <c r="AO4188" i="6"/>
  <c r="AO4189" i="6"/>
  <c r="AO4190" i="6"/>
  <c r="AO4191" i="6"/>
  <c r="AO4192" i="6"/>
  <c r="AO4193" i="6"/>
  <c r="AO4194" i="6"/>
  <c r="AO4195" i="6"/>
  <c r="AO4196" i="6"/>
  <c r="AO4197" i="6"/>
  <c r="AO4198" i="6"/>
  <c r="AO4199" i="6"/>
  <c r="AO4200" i="6"/>
  <c r="AO4201" i="6"/>
  <c r="AO4202" i="6"/>
  <c r="AO4203" i="6"/>
  <c r="AO4204" i="6"/>
  <c r="AO4205" i="6"/>
  <c r="AO4206" i="6"/>
  <c r="AO4207" i="6"/>
  <c r="AO4208" i="6"/>
  <c r="AO4209" i="6"/>
  <c r="AO4210" i="6"/>
  <c r="AO4211" i="6"/>
  <c r="AO4212" i="6"/>
  <c r="AO4213" i="6"/>
  <c r="AO4214" i="6"/>
  <c r="AO4215" i="6"/>
  <c r="AO4216" i="6"/>
  <c r="AO4217" i="6"/>
  <c r="AO4218" i="6"/>
  <c r="AO4219" i="6"/>
  <c r="AO4220" i="6"/>
  <c r="AO4221" i="6"/>
  <c r="AO4222" i="6"/>
  <c r="AO4223" i="6"/>
  <c r="AO4224" i="6"/>
  <c r="AO4225" i="6"/>
  <c r="AO4226" i="6"/>
  <c r="AO4227" i="6"/>
  <c r="AO4228" i="6"/>
  <c r="AO4229" i="6"/>
  <c r="AO4230" i="6"/>
  <c r="AO4231" i="6"/>
  <c r="AO4232" i="6"/>
  <c r="AO4233" i="6"/>
  <c r="AO4234" i="6"/>
  <c r="AO4235" i="6"/>
  <c r="AO4236" i="6"/>
  <c r="AO4237" i="6"/>
  <c r="AO4238" i="6"/>
  <c r="AO4239" i="6"/>
  <c r="AO4240" i="6"/>
  <c r="AO4241" i="6"/>
  <c r="AO4242" i="6"/>
  <c r="AO4243" i="6"/>
  <c r="AO4244" i="6"/>
  <c r="AO4245" i="6"/>
  <c r="AO4246" i="6"/>
  <c r="AO4247" i="6"/>
  <c r="AO4248" i="6"/>
  <c r="AO4249" i="6"/>
  <c r="AO4250" i="6"/>
  <c r="AO4251" i="6"/>
  <c r="AO4252" i="6"/>
  <c r="AO4253" i="6"/>
  <c r="AO4254" i="6"/>
  <c r="AO4255" i="6"/>
  <c r="AO4256" i="6"/>
  <c r="AO4257" i="6"/>
  <c r="AO4258" i="6"/>
  <c r="AO4259" i="6"/>
  <c r="AO4260" i="6"/>
  <c r="AO4261" i="6"/>
  <c r="AO4262" i="6"/>
  <c r="AO4263" i="6"/>
  <c r="AO4264" i="6"/>
  <c r="AO4265" i="6"/>
  <c r="AO4266" i="6"/>
  <c r="AO4267" i="6"/>
  <c r="AO4268" i="6"/>
  <c r="AO4269" i="6"/>
  <c r="AO4270" i="6"/>
  <c r="AO4271" i="6"/>
  <c r="AO4272" i="6"/>
  <c r="AO4273" i="6"/>
  <c r="AO4274" i="6"/>
  <c r="AO4275" i="6"/>
  <c r="AO4276" i="6"/>
  <c r="AO4277" i="6"/>
  <c r="AO4278" i="6"/>
  <c r="AO4279" i="6"/>
  <c r="AO4280" i="6"/>
  <c r="AO4281" i="6"/>
  <c r="AO4282" i="6"/>
  <c r="AO4283" i="6"/>
  <c r="AO4284" i="6"/>
  <c r="AO4285" i="6"/>
  <c r="AO4286" i="6"/>
  <c r="AO4287" i="6"/>
  <c r="AO4288" i="6"/>
  <c r="AO4289" i="6"/>
  <c r="AO4290" i="6"/>
  <c r="AO4291" i="6"/>
  <c r="AO4292" i="6"/>
  <c r="AO4293" i="6"/>
  <c r="AO4294" i="6"/>
  <c r="AO4295" i="6"/>
  <c r="AO4296" i="6"/>
  <c r="AO4297" i="6"/>
  <c r="AO4298" i="6"/>
  <c r="AO4299" i="6"/>
  <c r="AO4300" i="6"/>
  <c r="AO4301" i="6"/>
  <c r="AO4302" i="6"/>
  <c r="AO4303" i="6"/>
  <c r="AO4304" i="6"/>
  <c r="AO4305" i="6"/>
  <c r="AO4306" i="6"/>
  <c r="AO4307" i="6"/>
  <c r="AO4308" i="6"/>
  <c r="AO4309" i="6"/>
  <c r="AO4310" i="6"/>
  <c r="AO4311" i="6"/>
  <c r="AO4312" i="6"/>
  <c r="AO4313" i="6"/>
  <c r="AO4314" i="6"/>
  <c r="AO4315" i="6"/>
  <c r="AO4316" i="6"/>
  <c r="AO4317" i="6"/>
  <c r="AO4318" i="6"/>
  <c r="AO4319" i="6"/>
  <c r="AO4320" i="6"/>
  <c r="AO4321" i="6"/>
  <c r="AO4322" i="6"/>
  <c r="AO4323" i="6"/>
  <c r="AO4324" i="6"/>
  <c r="AO4325" i="6"/>
  <c r="AO4326" i="6"/>
  <c r="AO4327" i="6"/>
  <c r="AO4328" i="6"/>
  <c r="AO4329" i="6"/>
  <c r="AO4330" i="6"/>
  <c r="AO4331" i="6"/>
  <c r="AO4332" i="6"/>
  <c r="AO4333" i="6"/>
  <c r="AO4334" i="6"/>
  <c r="AO4335" i="6"/>
  <c r="AO4336" i="6"/>
  <c r="AO4337" i="6"/>
  <c r="AO4338" i="6"/>
  <c r="AO4339" i="6"/>
  <c r="AO4340" i="6"/>
  <c r="AO4341" i="6"/>
  <c r="AO4342" i="6"/>
  <c r="AO4343" i="6"/>
  <c r="AO4344" i="6"/>
  <c r="AO4345" i="6"/>
  <c r="AO4346" i="6"/>
  <c r="AO4347" i="6"/>
  <c r="AO4348" i="6"/>
  <c r="AO4349" i="6"/>
  <c r="AO4350" i="6"/>
  <c r="AO4351" i="6"/>
  <c r="AO4352" i="6"/>
  <c r="AO4353" i="6"/>
  <c r="AO4354" i="6"/>
  <c r="AO4355" i="6"/>
  <c r="AO4356" i="6"/>
  <c r="AO4357" i="6"/>
  <c r="AO4358" i="6"/>
  <c r="AO4359" i="6"/>
  <c r="AO4360" i="6"/>
  <c r="AO4361" i="6"/>
  <c r="AO4362" i="6"/>
  <c r="AO4363" i="6"/>
  <c r="AO4364" i="6"/>
  <c r="AO4365" i="6"/>
  <c r="AO4366" i="6"/>
  <c r="AO4367" i="6"/>
  <c r="AO4368" i="6"/>
  <c r="AO4369" i="6"/>
  <c r="AO4370" i="6"/>
  <c r="AO4371" i="6"/>
  <c r="AO4372" i="6"/>
  <c r="AO4373" i="6"/>
  <c r="AO4374" i="6"/>
  <c r="AO4375" i="6"/>
  <c r="AO4376" i="6"/>
  <c r="AO4377" i="6"/>
  <c r="AO4378" i="6"/>
  <c r="AO4379" i="6"/>
  <c r="AO4380" i="6"/>
  <c r="AO4381" i="6"/>
  <c r="AO4382" i="6"/>
  <c r="AO4383" i="6"/>
  <c r="AO4384" i="6"/>
  <c r="AO4385" i="6"/>
  <c r="AO4386" i="6"/>
  <c r="AO4387" i="6"/>
  <c r="AO4388" i="6"/>
  <c r="AO4389" i="6"/>
  <c r="AO4390" i="6"/>
  <c r="AO4391" i="6"/>
  <c r="AO4392" i="6"/>
  <c r="AO4393" i="6"/>
  <c r="AO4394" i="6"/>
  <c r="AO4395" i="6"/>
  <c r="AO4396" i="6"/>
  <c r="AO4397" i="6"/>
  <c r="AO4398" i="6"/>
  <c r="AO4399" i="6"/>
  <c r="AO4400" i="6"/>
  <c r="AO4401" i="6"/>
  <c r="AO4402" i="6"/>
  <c r="AO4403" i="6"/>
  <c r="AO4404" i="6"/>
  <c r="AO4405" i="6"/>
  <c r="AO4406" i="6"/>
  <c r="AO4407" i="6"/>
  <c r="AO4408" i="6"/>
  <c r="AO4409" i="6"/>
  <c r="AO4410" i="6"/>
  <c r="AO4411" i="6"/>
  <c r="AO4412" i="6"/>
  <c r="AO4413" i="6"/>
  <c r="AO4414" i="6"/>
  <c r="AO4415" i="6"/>
  <c r="AO4416" i="6"/>
  <c r="AO4417" i="6"/>
  <c r="AO4418" i="6"/>
  <c r="AO4419" i="6"/>
  <c r="AO4420" i="6"/>
  <c r="AO4421" i="6"/>
  <c r="AO4422" i="6"/>
  <c r="AO4423" i="6"/>
  <c r="AO4424" i="6"/>
  <c r="AO4425" i="6"/>
  <c r="AO4426" i="6"/>
  <c r="AO4427" i="6"/>
  <c r="AO4428" i="6"/>
  <c r="AO4429" i="6"/>
  <c r="AO4430" i="6"/>
  <c r="AO4431" i="6"/>
  <c r="AO4432" i="6"/>
  <c r="AO4433" i="6"/>
  <c r="AO4434" i="6"/>
  <c r="AO4435" i="6"/>
  <c r="AO4436" i="6"/>
  <c r="AO4437" i="6"/>
  <c r="AO4438" i="6"/>
  <c r="AO4439" i="6"/>
  <c r="AO4440" i="6"/>
  <c r="AO4441" i="6"/>
  <c r="AO4442" i="6"/>
  <c r="AO4443" i="6"/>
  <c r="AO4444" i="6"/>
  <c r="AO4445" i="6"/>
  <c r="AO4446" i="6"/>
  <c r="AO4447" i="6"/>
  <c r="AO4448" i="6"/>
  <c r="AO4449" i="6"/>
  <c r="AO4450" i="6"/>
  <c r="AO4451" i="6"/>
  <c r="AO4452" i="6"/>
  <c r="AO4453" i="6"/>
  <c r="AO4454" i="6"/>
  <c r="AO4455" i="6"/>
  <c r="AO4456" i="6"/>
  <c r="AO4457" i="6"/>
  <c r="AO4458" i="6"/>
  <c r="AO4459" i="6"/>
  <c r="AO4460" i="6"/>
  <c r="AO4461" i="6"/>
  <c r="AO4462" i="6"/>
  <c r="AO4463" i="6"/>
  <c r="AO4464" i="6"/>
  <c r="AO4465" i="6"/>
  <c r="AO4466" i="6"/>
  <c r="AO4467" i="6"/>
  <c r="AO4468" i="6"/>
  <c r="AO4469" i="6"/>
  <c r="AO4470" i="6"/>
  <c r="AO4471" i="6"/>
  <c r="AO4472" i="6"/>
  <c r="AO4473" i="6"/>
  <c r="AO4474" i="6"/>
  <c r="AO4475" i="6"/>
  <c r="AO4476" i="6"/>
  <c r="AO4477" i="6"/>
  <c r="AO4478" i="6"/>
  <c r="AO4479" i="6"/>
  <c r="AO4480" i="6"/>
  <c r="AO4481" i="6"/>
  <c r="AO4482" i="6"/>
  <c r="AO4483" i="6"/>
  <c r="AO4484" i="6"/>
  <c r="AO4485" i="6"/>
  <c r="AO4486" i="6"/>
  <c r="AO4487" i="6"/>
  <c r="AO4488" i="6"/>
  <c r="AO4489" i="6"/>
  <c r="AO4490" i="6"/>
  <c r="AO4491" i="6"/>
  <c r="AO4492" i="6"/>
  <c r="AO4493" i="6"/>
  <c r="AO4494" i="6"/>
  <c r="AO4495" i="6"/>
  <c r="AO4496" i="6"/>
  <c r="AO4497" i="6"/>
  <c r="AO4498" i="6"/>
  <c r="AO4499" i="6"/>
  <c r="AO4500" i="6"/>
  <c r="AO4501" i="6"/>
  <c r="AO4502" i="6"/>
  <c r="AO4503" i="6"/>
  <c r="AO4504" i="6"/>
  <c r="AO4505" i="6"/>
  <c r="AO4506" i="6"/>
  <c r="AO4507" i="6"/>
  <c r="AO4508" i="6"/>
  <c r="AO4509" i="6"/>
  <c r="AO4510" i="6"/>
  <c r="AO4511" i="6"/>
  <c r="AO4512" i="6"/>
  <c r="AO4513" i="6"/>
  <c r="AO4514" i="6"/>
  <c r="AO4515" i="6"/>
  <c r="AO4516" i="6"/>
  <c r="AO4517" i="6"/>
  <c r="AO4518" i="6"/>
  <c r="AO4519" i="6"/>
  <c r="AO4520" i="6"/>
  <c r="AO4521" i="6"/>
  <c r="AO4522" i="6"/>
  <c r="AO4523" i="6"/>
  <c r="AO4524" i="6"/>
  <c r="AO4525" i="6"/>
  <c r="AO4526" i="6"/>
  <c r="AO4527" i="6"/>
  <c r="AO4528" i="6"/>
  <c r="AO4529" i="6"/>
  <c r="AO4530" i="6"/>
  <c r="AO4531" i="6"/>
  <c r="AO4532" i="6"/>
  <c r="AO4533" i="6"/>
  <c r="AO4534" i="6"/>
  <c r="AO4535" i="6"/>
  <c r="AO4536" i="6"/>
  <c r="AO4537" i="6"/>
  <c r="AO4538" i="6"/>
  <c r="AO4539" i="6"/>
  <c r="AO4540" i="6"/>
  <c r="AO4541" i="6"/>
  <c r="AO4542" i="6"/>
  <c r="AO4543" i="6"/>
  <c r="AO4544" i="6"/>
  <c r="AO4545" i="6"/>
  <c r="AO4546" i="6"/>
  <c r="AO4547" i="6"/>
  <c r="AO4548" i="6"/>
  <c r="AO4549" i="6"/>
  <c r="AO4550" i="6"/>
  <c r="AO4551" i="6"/>
  <c r="AO4552" i="6"/>
  <c r="AO4553" i="6"/>
  <c r="AO4554" i="6"/>
  <c r="AO4555" i="6"/>
  <c r="AO4556" i="6"/>
  <c r="AO4557" i="6"/>
  <c r="AO4558" i="6"/>
  <c r="AO4559" i="6"/>
  <c r="AO4560" i="6"/>
  <c r="AO4561" i="6"/>
  <c r="AO4562" i="6"/>
  <c r="AO4563" i="6"/>
  <c r="AO4564" i="6"/>
  <c r="AO4565" i="6"/>
  <c r="AO4566" i="6"/>
  <c r="AO4567" i="6"/>
  <c r="AO4568" i="6"/>
  <c r="AO4569" i="6"/>
  <c r="AO4570" i="6"/>
  <c r="AO4571" i="6"/>
  <c r="AO4572" i="6"/>
  <c r="AO4573" i="6"/>
  <c r="AO4574" i="6"/>
  <c r="AO4575" i="6"/>
  <c r="AO4576" i="6"/>
  <c r="AO4577" i="6"/>
  <c r="AO4578" i="6"/>
  <c r="AO4579" i="6"/>
  <c r="AO4580" i="6"/>
  <c r="AO4581" i="6"/>
  <c r="AO4582" i="6"/>
  <c r="AO4583" i="6"/>
  <c r="AO4584" i="6"/>
  <c r="AO4585" i="6"/>
  <c r="AO4586" i="6"/>
  <c r="AO4587" i="6"/>
  <c r="AO4588" i="6"/>
  <c r="AO4589" i="6"/>
  <c r="AO4590" i="6"/>
  <c r="AO4591" i="6"/>
  <c r="AO4592" i="6"/>
  <c r="AO4593" i="6"/>
  <c r="AO4594" i="6"/>
  <c r="AO4595" i="6"/>
  <c r="AO4596" i="6"/>
  <c r="AO4597" i="6"/>
  <c r="AO4598" i="6"/>
  <c r="AO4599" i="6"/>
  <c r="AO4600" i="6"/>
  <c r="AO4601" i="6"/>
  <c r="AO4602" i="6"/>
  <c r="AO4603" i="6"/>
  <c r="AO4604" i="6"/>
  <c r="AO4605" i="6"/>
  <c r="AO4606" i="6"/>
  <c r="AO4607" i="6"/>
  <c r="AO4608" i="6"/>
  <c r="AO4609" i="6"/>
  <c r="AO4610" i="6"/>
  <c r="AO4611" i="6"/>
  <c r="AO4612" i="6"/>
  <c r="AO4613" i="6"/>
  <c r="AO4614" i="6"/>
  <c r="AO4615" i="6"/>
  <c r="AO4616" i="6"/>
  <c r="AO4617" i="6"/>
  <c r="AO4618" i="6"/>
  <c r="AO4619" i="6"/>
  <c r="AO4620" i="6"/>
  <c r="AO4621" i="6"/>
  <c r="AO4622" i="6"/>
  <c r="AO4623" i="6"/>
  <c r="AO4624" i="6"/>
  <c r="AO4625" i="6"/>
  <c r="AO4626" i="6"/>
  <c r="AO4627" i="6"/>
  <c r="AO4628" i="6"/>
  <c r="AO4629" i="6"/>
  <c r="AO4630" i="6"/>
  <c r="AO4631" i="6"/>
  <c r="AO4632" i="6"/>
  <c r="AO4633" i="6"/>
  <c r="AO4634" i="6"/>
  <c r="AO4635" i="6"/>
  <c r="AO4636" i="6"/>
  <c r="AO4637" i="6"/>
  <c r="AO4638" i="6"/>
  <c r="AO4639" i="6"/>
  <c r="AO4640" i="6"/>
  <c r="AO4641" i="6"/>
  <c r="AO4642" i="6"/>
  <c r="AO4643" i="6"/>
  <c r="AO4644" i="6"/>
  <c r="AO4645" i="6"/>
  <c r="AO4646" i="6"/>
  <c r="AO4647" i="6"/>
  <c r="AO4648" i="6"/>
  <c r="AO4649" i="6"/>
  <c r="AO4650" i="6"/>
  <c r="AO4651" i="6"/>
  <c r="AO4652" i="6"/>
  <c r="AO4653" i="6"/>
  <c r="AO4654" i="6"/>
  <c r="AO4655" i="6"/>
  <c r="AO4656" i="6"/>
  <c r="AO4657" i="6"/>
  <c r="AO4658" i="6"/>
  <c r="AO4659" i="6"/>
  <c r="AO4660" i="6"/>
  <c r="AO4661" i="6"/>
  <c r="AO4662" i="6"/>
  <c r="AO4663" i="6"/>
  <c r="AO4664" i="6"/>
  <c r="AO4665" i="6"/>
  <c r="AO4666" i="6"/>
  <c r="AO4667" i="6"/>
  <c r="AO4668" i="6"/>
  <c r="AO4669" i="6"/>
  <c r="AO4670" i="6"/>
  <c r="AO4671" i="6"/>
  <c r="AO4672" i="6"/>
  <c r="AO4673" i="6"/>
  <c r="AO4674" i="6"/>
  <c r="AO4675" i="6"/>
  <c r="AO4676" i="6"/>
  <c r="AO4677" i="6"/>
  <c r="AO4678" i="6"/>
  <c r="AO4679" i="6"/>
  <c r="AO4680" i="6"/>
  <c r="AO4681" i="6"/>
  <c r="AO4682" i="6"/>
  <c r="AO4683" i="6"/>
  <c r="AO4684" i="6"/>
  <c r="AO4685" i="6"/>
  <c r="AO4686" i="6"/>
  <c r="AO4687" i="6"/>
  <c r="AO4688" i="6"/>
  <c r="AO4689" i="6"/>
  <c r="AO4690" i="6"/>
  <c r="AO4691" i="6"/>
  <c r="AO4692" i="6"/>
  <c r="AO4693" i="6"/>
  <c r="AO4694" i="6"/>
  <c r="AO4695" i="6"/>
  <c r="AO4696" i="6"/>
  <c r="AO4697" i="6"/>
  <c r="AO4698" i="6"/>
  <c r="AO4699" i="6"/>
  <c r="AO4700" i="6"/>
  <c r="AO4701" i="6"/>
  <c r="AO4702" i="6"/>
  <c r="AO4703" i="6"/>
  <c r="AO4704" i="6"/>
  <c r="AO4705" i="6"/>
  <c r="AO4706" i="6"/>
  <c r="AO4707" i="6"/>
  <c r="AO4708" i="6"/>
  <c r="AO4709" i="6"/>
  <c r="AO4710" i="6"/>
  <c r="AO4711" i="6"/>
  <c r="AO4712" i="6"/>
  <c r="AO4713" i="6"/>
  <c r="AO4714" i="6"/>
  <c r="AO4715" i="6"/>
  <c r="AO4716" i="6"/>
  <c r="AO4717" i="6"/>
  <c r="AO4718" i="6"/>
  <c r="AO4719" i="6"/>
  <c r="AO4720" i="6"/>
  <c r="AO4721" i="6"/>
  <c r="AO4722" i="6"/>
  <c r="AO4723" i="6"/>
  <c r="AO4724" i="6"/>
  <c r="AO4725" i="6"/>
  <c r="AO4726" i="6"/>
  <c r="AO4727" i="6"/>
  <c r="AO4728" i="6"/>
  <c r="AO4729" i="6"/>
  <c r="AO4730" i="6"/>
  <c r="AO4731" i="6"/>
  <c r="AO4732" i="6"/>
  <c r="AO4733" i="6"/>
  <c r="AO4734" i="6"/>
  <c r="AO4735" i="6"/>
  <c r="AO4736" i="6"/>
  <c r="AO4737" i="6"/>
  <c r="AO4738" i="6"/>
  <c r="AO4739" i="6"/>
  <c r="AO4740" i="6"/>
  <c r="AO4741" i="6"/>
  <c r="AO4742" i="6"/>
  <c r="AO4743" i="6"/>
  <c r="AO4744" i="6"/>
  <c r="AO4745" i="6"/>
  <c r="AO4746" i="6"/>
  <c r="AO4747" i="6"/>
  <c r="AO4748" i="6"/>
  <c r="AO4749" i="6"/>
  <c r="AO4750" i="6"/>
  <c r="AO4751" i="6"/>
  <c r="AO4752" i="6"/>
  <c r="AO4753" i="6"/>
  <c r="AO4754" i="6"/>
  <c r="AO4755" i="6"/>
  <c r="AO4756" i="6"/>
  <c r="AO4757" i="6"/>
  <c r="AO4758" i="6"/>
  <c r="AO4759" i="6"/>
  <c r="AO4760" i="6"/>
  <c r="AO4761" i="6"/>
  <c r="AO4762" i="6"/>
  <c r="AO4763" i="6"/>
  <c r="AO4764" i="6"/>
  <c r="AO4765" i="6"/>
  <c r="AO4766" i="6"/>
  <c r="AO4767" i="6"/>
  <c r="AO4768" i="6"/>
  <c r="AO4769" i="6"/>
  <c r="AO4770" i="6"/>
  <c r="AO4771" i="6"/>
  <c r="AO4772" i="6"/>
  <c r="AO4773" i="6"/>
  <c r="AO4774" i="6"/>
  <c r="AO4775" i="6"/>
  <c r="AO4776" i="6"/>
  <c r="AO4777" i="6"/>
  <c r="AO4778" i="6"/>
  <c r="AO4779" i="6"/>
  <c r="AO4780" i="6"/>
  <c r="AO4781" i="6"/>
  <c r="AO4782" i="6"/>
  <c r="AO4783" i="6"/>
  <c r="AO4784" i="6"/>
  <c r="AO4785" i="6"/>
  <c r="AO4786" i="6"/>
  <c r="AO4787" i="6"/>
  <c r="AO4788" i="6"/>
  <c r="AO4789" i="6"/>
  <c r="AO4790" i="6"/>
  <c r="AO4791" i="6"/>
  <c r="AO4792" i="6"/>
  <c r="AO4793" i="6"/>
  <c r="AO4794" i="6"/>
  <c r="AO4795" i="6"/>
  <c r="AO4796" i="6"/>
  <c r="AO4797" i="6"/>
  <c r="AO4798" i="6"/>
  <c r="AO4799" i="6"/>
  <c r="AO4800" i="6"/>
  <c r="AO4801" i="6"/>
  <c r="AO4802" i="6"/>
  <c r="AO4803" i="6"/>
  <c r="AO4804" i="6"/>
  <c r="AO4805" i="6"/>
  <c r="AO4806" i="6"/>
  <c r="AO4807" i="6"/>
  <c r="AO4808" i="6"/>
  <c r="AO4809" i="6"/>
  <c r="AO4810" i="6"/>
  <c r="AO4811" i="6"/>
  <c r="AO4812" i="6"/>
  <c r="AO4813" i="6"/>
  <c r="AO4814" i="6"/>
  <c r="AO4815" i="6"/>
  <c r="AO4816" i="6"/>
  <c r="AO4817" i="6"/>
  <c r="AO4818" i="6"/>
  <c r="AO4819" i="6"/>
  <c r="AO4820" i="6"/>
  <c r="AO4821" i="6"/>
  <c r="AO4822" i="6"/>
  <c r="AO4823" i="6"/>
  <c r="AO4824" i="6"/>
  <c r="AO4825" i="6"/>
  <c r="AO4826" i="6"/>
  <c r="AO4827" i="6"/>
  <c r="AO4828" i="6"/>
  <c r="AO4829" i="6"/>
  <c r="AO4830" i="6"/>
  <c r="AO4831" i="6"/>
  <c r="AO4832" i="6"/>
  <c r="AO4833" i="6"/>
  <c r="AO4834" i="6"/>
  <c r="AO4835" i="6"/>
  <c r="AO4836" i="6"/>
  <c r="AO4837" i="6"/>
  <c r="AO4838" i="6"/>
  <c r="AO4839" i="6"/>
  <c r="AO4840" i="6"/>
  <c r="AO4841" i="6"/>
  <c r="AO4842" i="6"/>
  <c r="AO4843" i="6"/>
  <c r="AO4844" i="6"/>
  <c r="AO4845" i="6"/>
  <c r="AO4846" i="6"/>
  <c r="AO4847" i="6"/>
  <c r="AO4848" i="6"/>
  <c r="AO4849" i="6"/>
  <c r="AO4850" i="6"/>
  <c r="AO4851" i="6"/>
  <c r="AO4852" i="6"/>
  <c r="AO4853" i="6"/>
  <c r="AO4854" i="6"/>
  <c r="AO4855" i="6"/>
  <c r="AO4856" i="6"/>
  <c r="AO4857" i="6"/>
  <c r="AO4858" i="6"/>
  <c r="AO4859" i="6"/>
  <c r="AO4860" i="6"/>
  <c r="AO4861" i="6"/>
  <c r="AO4862" i="6"/>
  <c r="AO4863" i="6"/>
  <c r="AO4864" i="6"/>
  <c r="AO4865" i="6"/>
  <c r="AO4866" i="6"/>
  <c r="AO4867" i="6"/>
  <c r="AO4868" i="6"/>
  <c r="AO4869" i="6"/>
  <c r="AO4870" i="6"/>
  <c r="AO4871" i="6"/>
  <c r="AO4872" i="6"/>
  <c r="AO4873" i="6"/>
  <c r="AO4874" i="6"/>
  <c r="AO4875" i="6"/>
  <c r="AO4876" i="6"/>
  <c r="AO4877" i="6"/>
  <c r="AO4878" i="6"/>
  <c r="AO4879" i="6"/>
  <c r="AO4880" i="6"/>
  <c r="AO4881" i="6"/>
  <c r="AO4882" i="6"/>
  <c r="AO4883" i="6"/>
  <c r="AO4884" i="6"/>
  <c r="AO4885" i="6"/>
  <c r="AO4886" i="6"/>
  <c r="AO4887" i="6"/>
  <c r="AO4888" i="6"/>
  <c r="AO4889" i="6"/>
  <c r="AO4890" i="6"/>
  <c r="AO4891" i="6"/>
  <c r="AO4892" i="6"/>
  <c r="AO4893" i="6"/>
  <c r="AO4894" i="6"/>
  <c r="AO4895" i="6"/>
  <c r="AO4896" i="6"/>
  <c r="AO4897" i="6"/>
  <c r="AO4898" i="6"/>
  <c r="AO4899" i="6"/>
  <c r="AO4900" i="6"/>
  <c r="AO4901" i="6"/>
  <c r="AO4902" i="6"/>
  <c r="AO4903" i="6"/>
  <c r="AO4904" i="6"/>
  <c r="AO4905" i="6"/>
  <c r="AO4906" i="6"/>
  <c r="AO4907" i="6"/>
  <c r="AO4908" i="6"/>
  <c r="AO4909" i="6"/>
  <c r="AO4910" i="6"/>
  <c r="AO4911" i="6"/>
  <c r="AO4912" i="6"/>
  <c r="AO4913" i="6"/>
  <c r="AO4914" i="6"/>
  <c r="AO4915" i="6"/>
  <c r="AO4916" i="6"/>
  <c r="AO4917" i="6"/>
  <c r="AO4918" i="6"/>
  <c r="AO4919" i="6"/>
  <c r="AO4920" i="6"/>
  <c r="AO4921" i="6"/>
  <c r="AO4922" i="6"/>
  <c r="AO4923" i="6"/>
  <c r="AO4924" i="6"/>
  <c r="AO4925" i="6"/>
  <c r="AO4926" i="6"/>
  <c r="AO4927" i="6"/>
  <c r="AO4928" i="6"/>
  <c r="AO4929" i="6"/>
  <c r="AO4930" i="6"/>
  <c r="AO4931" i="6"/>
  <c r="AO4932" i="6"/>
  <c r="AO4933" i="6"/>
  <c r="AO4934" i="6"/>
  <c r="AO4935" i="6"/>
  <c r="AO4936" i="6"/>
  <c r="AO4937" i="6"/>
  <c r="AO4938" i="6"/>
  <c r="AO4939" i="6"/>
  <c r="AO4940" i="6"/>
  <c r="AO4941" i="6"/>
  <c r="AO4942" i="6"/>
  <c r="AO4943" i="6"/>
  <c r="AO4944" i="6"/>
  <c r="AO4945" i="6"/>
  <c r="AO4946" i="6"/>
  <c r="AO4947" i="6"/>
  <c r="AO4948" i="6"/>
  <c r="AO4949" i="6"/>
  <c r="AO4950" i="6"/>
  <c r="AO4951" i="6"/>
  <c r="AO4952" i="6"/>
  <c r="AO4953" i="6"/>
  <c r="AO4954" i="6"/>
  <c r="AO4955" i="6"/>
  <c r="AO4956" i="6"/>
  <c r="AO4957" i="6"/>
  <c r="AO4958" i="6"/>
  <c r="AO4959" i="6"/>
  <c r="AO4960" i="6"/>
  <c r="AO4961" i="6"/>
  <c r="AO4962" i="6"/>
  <c r="AO4963" i="6"/>
  <c r="AO4964" i="6"/>
  <c r="AO4965" i="6"/>
  <c r="AO4966" i="6"/>
  <c r="AO4967" i="6"/>
  <c r="AO4968" i="6"/>
  <c r="AO4969" i="6"/>
  <c r="AO4970" i="6"/>
  <c r="AO4971" i="6"/>
  <c r="AO4972" i="6"/>
  <c r="AO4973" i="6"/>
  <c r="AO4974" i="6"/>
  <c r="AO4975" i="6"/>
  <c r="AO4976" i="6"/>
  <c r="AO4977" i="6"/>
  <c r="AO4978" i="6"/>
  <c r="AO4979" i="6"/>
  <c r="AO4980" i="6"/>
  <c r="AO4981" i="6"/>
  <c r="AO4982" i="6"/>
  <c r="AO4983" i="6"/>
  <c r="AO4984" i="6"/>
  <c r="AO4985" i="6"/>
  <c r="AO4986" i="6"/>
  <c r="AO4987" i="6"/>
  <c r="AO4988" i="6"/>
  <c r="AO4989" i="6"/>
  <c r="AO4990" i="6"/>
  <c r="AO4991" i="6"/>
  <c r="AO4992" i="6"/>
  <c r="AO4993" i="6"/>
  <c r="AO4994" i="6"/>
  <c r="AO4995" i="6"/>
  <c r="AO4996" i="6"/>
  <c r="AO4997" i="6"/>
  <c r="AO4998" i="6"/>
  <c r="AO4999" i="6"/>
  <c r="AO5000" i="6"/>
  <c r="AO5001" i="6"/>
  <c r="AO5002" i="6"/>
  <c r="AO5003" i="6"/>
  <c r="AO5004" i="6"/>
  <c r="AO5005" i="6"/>
  <c r="AO5006" i="6"/>
  <c r="AO5007" i="6"/>
  <c r="AO5008" i="6"/>
  <c r="AO5009" i="6"/>
  <c r="AO5010" i="6"/>
  <c r="AO5011" i="6"/>
  <c r="AO5012" i="6"/>
  <c r="AO5013" i="6"/>
  <c r="AO5014" i="6"/>
  <c r="AO5015" i="6"/>
  <c r="AO5016" i="6"/>
  <c r="AO5017" i="6"/>
  <c r="AO5018" i="6"/>
  <c r="AO5019" i="6"/>
  <c r="AO5020" i="6"/>
  <c r="AO5021" i="6"/>
  <c r="AO5022" i="6"/>
  <c r="AO5023" i="6"/>
  <c r="AO5024" i="6"/>
  <c r="AO5025" i="6"/>
  <c r="AO5026" i="6"/>
  <c r="AO5027" i="6"/>
  <c r="AO5028" i="6"/>
  <c r="AO5029" i="6"/>
  <c r="AO5030" i="6"/>
  <c r="AO5031" i="6"/>
  <c r="AO5032" i="6"/>
  <c r="AO5033" i="6"/>
  <c r="AO5034" i="6"/>
  <c r="AO5035" i="6"/>
  <c r="AO5036" i="6"/>
  <c r="AO5037" i="6"/>
  <c r="AO5038" i="6"/>
  <c r="AO5039" i="6"/>
  <c r="AO5040" i="6"/>
  <c r="AO5041" i="6"/>
  <c r="AO5042" i="6"/>
  <c r="AO5043" i="6"/>
  <c r="AO5044" i="6"/>
  <c r="AO5045" i="6"/>
  <c r="AO5046" i="6"/>
  <c r="AO5047" i="6"/>
  <c r="AO5048" i="6"/>
  <c r="AO5049" i="6"/>
  <c r="AO5050" i="6"/>
  <c r="AO5051" i="6"/>
  <c r="AO5052" i="6"/>
  <c r="AO5053" i="6"/>
  <c r="AO5054" i="6"/>
  <c r="AO5055" i="6"/>
  <c r="AO5056" i="6"/>
  <c r="AO5057" i="6"/>
  <c r="AO5058" i="6"/>
  <c r="AO5059" i="6"/>
  <c r="AO5060" i="6"/>
  <c r="AO5061" i="6"/>
  <c r="AO5062" i="6"/>
  <c r="AO5063" i="6"/>
  <c r="AO5064" i="6"/>
  <c r="AO5065" i="6"/>
  <c r="AO5066" i="6"/>
  <c r="AO5067" i="6"/>
  <c r="AO5068" i="6"/>
  <c r="AO5069" i="6"/>
  <c r="AO5070" i="6"/>
  <c r="AO5071" i="6"/>
  <c r="AO5072" i="6"/>
  <c r="AO5073" i="6"/>
  <c r="AO5074" i="6"/>
  <c r="AO5075" i="6"/>
  <c r="AO5076" i="6"/>
  <c r="AO5077" i="6"/>
  <c r="AO5078" i="6"/>
  <c r="AO5079" i="6"/>
  <c r="AO5080" i="6"/>
  <c r="AO5081" i="6"/>
  <c r="AO5082" i="6"/>
  <c r="AO5083" i="6"/>
  <c r="AO5084" i="6"/>
  <c r="AO5085" i="6"/>
  <c r="AO5086" i="6"/>
  <c r="AO5087" i="6"/>
  <c r="AO5088" i="6"/>
  <c r="AO5089" i="6"/>
  <c r="AO5090" i="6"/>
  <c r="AO5091" i="6"/>
  <c r="AO5092" i="6"/>
  <c r="AO5093" i="6"/>
  <c r="AO5094" i="6"/>
  <c r="AO5095" i="6"/>
  <c r="AO5096" i="6"/>
  <c r="AO5097" i="6"/>
  <c r="AO5098" i="6"/>
  <c r="AO5099" i="6"/>
  <c r="AO5100" i="6"/>
  <c r="AO5101" i="6"/>
  <c r="AO5102" i="6"/>
  <c r="AO5103" i="6"/>
  <c r="AO5104" i="6"/>
  <c r="AO5105" i="6"/>
  <c r="AO5106" i="6"/>
  <c r="AO5107" i="6"/>
  <c r="AO5108" i="6"/>
  <c r="AO5109" i="6"/>
  <c r="AO5110" i="6"/>
  <c r="AO5111" i="6"/>
  <c r="AO5112" i="6"/>
  <c r="AO5113" i="6"/>
  <c r="AO5114" i="6"/>
  <c r="AO5115" i="6"/>
  <c r="AO5116" i="6"/>
  <c r="AO5117" i="6"/>
  <c r="AO5118" i="6"/>
  <c r="AO5119" i="6"/>
  <c r="AO5120" i="6"/>
  <c r="AO5121" i="6"/>
  <c r="AO5122" i="6"/>
  <c r="AO5123" i="6"/>
  <c r="AO5124" i="6"/>
  <c r="AO5125" i="6"/>
  <c r="AO5126" i="6"/>
  <c r="AO5127" i="6"/>
  <c r="AO5128" i="6"/>
  <c r="AO5129" i="6"/>
  <c r="AO5130" i="6"/>
  <c r="AO5131" i="6"/>
  <c r="AO5132" i="6"/>
  <c r="AO5133" i="6"/>
  <c r="AO5134" i="6"/>
  <c r="AO5135" i="6"/>
  <c r="AO5136" i="6"/>
  <c r="AO5137" i="6"/>
  <c r="AO5138" i="6"/>
  <c r="AO5139" i="6"/>
  <c r="AO5140" i="6"/>
  <c r="AO5141" i="6"/>
  <c r="AO5142" i="6"/>
  <c r="AO5143" i="6"/>
  <c r="AO5144" i="6"/>
  <c r="AO5145" i="6"/>
  <c r="AO5146" i="6"/>
  <c r="AO5147" i="6"/>
  <c r="AO5148" i="6"/>
  <c r="AO5149" i="6"/>
  <c r="AO5150" i="6"/>
  <c r="AO5151" i="6"/>
  <c r="AO5152" i="6"/>
  <c r="AO5153" i="6"/>
  <c r="AO5154" i="6"/>
  <c r="AO5155" i="6"/>
  <c r="AO5156" i="6"/>
  <c r="AO5157" i="6"/>
  <c r="AO5158" i="6"/>
  <c r="AO5159" i="6"/>
  <c r="AO5160" i="6"/>
  <c r="AO5161" i="6"/>
  <c r="AO5162" i="6"/>
  <c r="AO5163" i="6"/>
  <c r="AO5164" i="6"/>
  <c r="AO5165" i="6"/>
  <c r="AO5166" i="6"/>
  <c r="AO5167" i="6"/>
  <c r="AO5168" i="6"/>
  <c r="AO5169" i="6"/>
  <c r="AO5170" i="6"/>
  <c r="AO5171" i="6"/>
  <c r="AO5172" i="6"/>
  <c r="AO5173" i="6"/>
  <c r="AO5174" i="6"/>
  <c r="AO5175" i="6"/>
  <c r="AO5176" i="6"/>
  <c r="AO5177" i="6"/>
  <c r="AO5178" i="6"/>
  <c r="AO5179" i="6"/>
  <c r="AO5180" i="6"/>
  <c r="AO5181" i="6"/>
  <c r="AO5182" i="6"/>
  <c r="AO5183" i="6"/>
  <c r="AO5184" i="6"/>
  <c r="AO5185" i="6"/>
  <c r="AO5186" i="6"/>
  <c r="AO5187" i="6"/>
  <c r="AO5188" i="6"/>
  <c r="AO5189" i="6"/>
  <c r="AO5190" i="6"/>
  <c r="AO5191" i="6"/>
  <c r="AO5192" i="6"/>
  <c r="AO5193" i="6"/>
  <c r="AO5194" i="6"/>
  <c r="AO5195" i="6"/>
  <c r="AO5196" i="6"/>
  <c r="AO5197" i="6"/>
  <c r="AO5198" i="6"/>
  <c r="AO5199" i="6"/>
  <c r="AO5200" i="6"/>
  <c r="AO5201" i="6"/>
  <c r="AO5202" i="6"/>
  <c r="AO5203" i="6"/>
  <c r="AO5204" i="6"/>
  <c r="AO5205" i="6"/>
  <c r="AO5206" i="6"/>
  <c r="AO5207" i="6"/>
  <c r="AO5208" i="6"/>
  <c r="AO5209" i="6"/>
  <c r="AO5210" i="6"/>
  <c r="AO5211" i="6"/>
  <c r="AO5212" i="6"/>
  <c r="AO5213" i="6"/>
  <c r="AO5214" i="6"/>
  <c r="AO5215" i="6"/>
  <c r="AO5216" i="6"/>
  <c r="AO5217" i="6"/>
  <c r="AO5218" i="6"/>
  <c r="AO5219" i="6"/>
  <c r="AO5220" i="6"/>
  <c r="AO5221" i="6"/>
  <c r="AO5222" i="6"/>
  <c r="AO5223" i="6"/>
  <c r="AO5224" i="6"/>
  <c r="AO5225" i="6"/>
  <c r="AO5226" i="6"/>
  <c r="AO5227" i="6"/>
  <c r="AO5228" i="6"/>
  <c r="AO5229" i="6"/>
  <c r="AO5230" i="6"/>
  <c r="AO5231" i="6"/>
  <c r="AO5232" i="6"/>
  <c r="AO5233" i="6"/>
  <c r="AO5234" i="6"/>
  <c r="AO5235" i="6"/>
  <c r="AO5236" i="6"/>
  <c r="AO5237" i="6"/>
  <c r="AO5238" i="6"/>
  <c r="AO5239" i="6"/>
  <c r="AO5240" i="6"/>
  <c r="AO5241" i="6"/>
  <c r="AO5242" i="6"/>
  <c r="AO5243" i="6"/>
  <c r="AO5244" i="6"/>
  <c r="AO5245" i="6"/>
  <c r="AO5246" i="6"/>
  <c r="AO5247" i="6"/>
  <c r="AO5248" i="6"/>
  <c r="AO5249" i="6"/>
  <c r="AO5250" i="6"/>
  <c r="AO5251" i="6"/>
  <c r="AO5252" i="6"/>
  <c r="AO5253" i="6"/>
  <c r="AO5254" i="6"/>
  <c r="AO5255" i="6"/>
  <c r="AO5256" i="6"/>
  <c r="AO5257" i="6"/>
  <c r="AO5258" i="6"/>
  <c r="AO5259" i="6"/>
  <c r="AO5260" i="6"/>
  <c r="AO5261" i="6"/>
  <c r="AO5262" i="6"/>
  <c r="AO5263" i="6"/>
  <c r="AO5264" i="6"/>
  <c r="AO5265" i="6"/>
  <c r="AO5266" i="6"/>
  <c r="AO5267" i="6"/>
  <c r="AO5268" i="6"/>
  <c r="AO5269" i="6"/>
  <c r="AO5270" i="6"/>
  <c r="AO5271" i="6"/>
  <c r="AO5272" i="6"/>
  <c r="AO5273" i="6"/>
  <c r="AO5274" i="6"/>
  <c r="AO5275" i="6"/>
  <c r="AO5276" i="6"/>
  <c r="AO5277" i="6"/>
  <c r="AO5278" i="6"/>
  <c r="AO5279" i="6"/>
  <c r="AO5280" i="6"/>
  <c r="AO5281" i="6"/>
  <c r="AO5282" i="6"/>
  <c r="AO5283" i="6"/>
  <c r="AO5284" i="6"/>
  <c r="AO5285" i="6"/>
  <c r="AO5286" i="6"/>
  <c r="AO5287" i="6"/>
  <c r="AO5288" i="6"/>
  <c r="AO5289" i="6"/>
  <c r="AO5290" i="6"/>
  <c r="AO5291" i="6"/>
  <c r="AO5292" i="6"/>
  <c r="AO5293" i="6"/>
  <c r="AO5294" i="6"/>
  <c r="AO5295" i="6"/>
  <c r="AO5296" i="6"/>
  <c r="AO5297" i="6"/>
  <c r="AO5298" i="6"/>
  <c r="AO5299" i="6"/>
  <c r="AO5300" i="6"/>
  <c r="AO5301" i="6"/>
  <c r="AO5302" i="6"/>
  <c r="AO5303" i="6"/>
  <c r="AO5304" i="6"/>
  <c r="AO5305" i="6"/>
  <c r="AO5306" i="6"/>
  <c r="AO5307" i="6"/>
  <c r="AO5308" i="6"/>
  <c r="AO5309" i="6"/>
  <c r="AO5310" i="6"/>
  <c r="AO5311" i="6"/>
  <c r="AO5312" i="6"/>
  <c r="AO5313" i="6"/>
  <c r="AO5314" i="6"/>
  <c r="AO5315" i="6"/>
  <c r="AO5316" i="6"/>
  <c r="AO5317" i="6"/>
  <c r="AO5318" i="6"/>
  <c r="AO5319" i="6"/>
  <c r="AO5320" i="6"/>
  <c r="AO5321" i="6"/>
  <c r="AO5322" i="6"/>
  <c r="AO5323" i="6"/>
  <c r="AO5324" i="6"/>
  <c r="AO5325" i="6"/>
  <c r="AO5326" i="6"/>
  <c r="AO5327" i="6"/>
  <c r="AO5328" i="6"/>
  <c r="AO5329" i="6"/>
  <c r="AO5330" i="6"/>
  <c r="AO5331" i="6"/>
  <c r="AO5332" i="6"/>
  <c r="AO5333" i="6"/>
  <c r="AO5334" i="6"/>
  <c r="AO5335" i="6"/>
  <c r="AO5336" i="6"/>
  <c r="AO5337" i="6"/>
  <c r="AO5338" i="6"/>
  <c r="AO5339" i="6"/>
  <c r="AO5340" i="6"/>
  <c r="AO5341" i="6"/>
  <c r="AO5342" i="6"/>
  <c r="AO5343" i="6"/>
  <c r="AO5344" i="6"/>
  <c r="AO5345" i="6"/>
  <c r="AO5346" i="6"/>
  <c r="AO5347" i="6"/>
  <c r="AO5348" i="6"/>
  <c r="AO5349" i="6"/>
  <c r="AO5350" i="6"/>
  <c r="AO5351" i="6"/>
  <c r="AO5352" i="6"/>
  <c r="AO5353" i="6"/>
  <c r="AO5354" i="6"/>
  <c r="AO5355" i="6"/>
  <c r="AO5356" i="6"/>
  <c r="AO5357" i="6"/>
  <c r="AO5358" i="6"/>
  <c r="AO5359" i="6"/>
  <c r="AO5360" i="6"/>
  <c r="AO5361" i="6"/>
  <c r="AO5362" i="6"/>
  <c r="AO5363" i="6"/>
  <c r="AO5364" i="6"/>
  <c r="AO5365" i="6"/>
  <c r="AO5366" i="6"/>
  <c r="AO5367" i="6"/>
  <c r="AO5368" i="6"/>
  <c r="AO5369" i="6"/>
  <c r="AO5370" i="6"/>
  <c r="AO5371" i="6"/>
  <c r="AO5372" i="6"/>
  <c r="AO5373" i="6"/>
  <c r="AO5374" i="6"/>
  <c r="AO5375" i="6"/>
  <c r="AO5376" i="6"/>
  <c r="AO5377" i="6"/>
  <c r="AO5378" i="6"/>
  <c r="AO5379" i="6"/>
  <c r="AO5380" i="6"/>
  <c r="AO5381" i="6"/>
  <c r="AO5382" i="6"/>
  <c r="AO5383" i="6"/>
  <c r="AO5384" i="6"/>
  <c r="AO5385" i="6"/>
  <c r="AO5386" i="6"/>
  <c r="AO5387" i="6"/>
  <c r="AO5388" i="6"/>
  <c r="AO5389" i="6"/>
  <c r="AO5390" i="6"/>
  <c r="AO5391" i="6"/>
  <c r="AO5392" i="6"/>
  <c r="AO5393" i="6"/>
  <c r="AO5394" i="6"/>
  <c r="AO5395" i="6"/>
  <c r="AO5396" i="6"/>
  <c r="AO5397" i="6"/>
  <c r="AO5398" i="6"/>
  <c r="AO5399" i="6"/>
  <c r="AO5400" i="6"/>
  <c r="AO5401" i="6"/>
  <c r="AO5402" i="6"/>
  <c r="AO5403" i="6"/>
  <c r="AO5404" i="6"/>
  <c r="AO5405" i="6"/>
  <c r="AO5406" i="6"/>
  <c r="AO5407" i="6"/>
  <c r="AO5408" i="6"/>
  <c r="AO5409" i="6"/>
  <c r="AO5410" i="6"/>
  <c r="AO5411" i="6"/>
  <c r="AO5412" i="6"/>
  <c r="AO5413" i="6"/>
  <c r="AO5414" i="6"/>
  <c r="AO5415" i="6"/>
  <c r="AO5416" i="6"/>
  <c r="AO5417" i="6"/>
  <c r="AO5418" i="6"/>
  <c r="AO5419" i="6"/>
  <c r="AO5420" i="6"/>
  <c r="AO5421" i="6"/>
  <c r="AO5422" i="6"/>
  <c r="AO5423" i="6"/>
  <c r="AO5424" i="6"/>
  <c r="AO5425" i="6"/>
  <c r="AO5426" i="6"/>
  <c r="AO5427" i="6"/>
  <c r="AO5428" i="6"/>
  <c r="AO5429" i="6"/>
  <c r="AO5430" i="6"/>
  <c r="AO5431" i="6"/>
  <c r="AO5432" i="6"/>
  <c r="AO5433" i="6"/>
  <c r="AO5434" i="6"/>
  <c r="AO5435" i="6"/>
  <c r="AO5436" i="6"/>
  <c r="AO5437" i="6"/>
  <c r="AO5438" i="6"/>
  <c r="AO5439" i="6"/>
  <c r="AO5440" i="6"/>
  <c r="AO5441" i="6"/>
  <c r="AO5442" i="6"/>
  <c r="AO5443" i="6"/>
  <c r="AO5444" i="6"/>
  <c r="AO5445" i="6"/>
  <c r="AO5446" i="6"/>
  <c r="AO5447" i="6"/>
  <c r="AO5448" i="6"/>
  <c r="AO5449" i="6"/>
  <c r="AO5450" i="6"/>
  <c r="AO5451" i="6"/>
  <c r="AO5452" i="6"/>
  <c r="AO5453" i="6"/>
  <c r="AO5454" i="6"/>
  <c r="AO5455" i="6"/>
  <c r="AO5456" i="6"/>
  <c r="AO5457" i="6"/>
  <c r="AO5458" i="6"/>
  <c r="AO5459" i="6"/>
  <c r="AO5460" i="6"/>
  <c r="AO5461" i="6"/>
  <c r="AO5462" i="6"/>
  <c r="AO5463" i="6"/>
  <c r="AO5464" i="6"/>
  <c r="AO5465" i="6"/>
  <c r="AO5466" i="6"/>
  <c r="AO5467" i="6"/>
  <c r="AO5468" i="6"/>
  <c r="AO5469" i="6"/>
  <c r="AO5470" i="6"/>
  <c r="AO5471" i="6"/>
  <c r="AO5472" i="6"/>
  <c r="AO5473" i="6"/>
  <c r="AO5474" i="6"/>
  <c r="AO5475" i="6"/>
  <c r="AO5476" i="6"/>
  <c r="AO5477" i="6"/>
  <c r="AO5478" i="6"/>
  <c r="AO5479" i="6"/>
  <c r="AO5480" i="6"/>
  <c r="AO5481" i="6"/>
  <c r="AO5482" i="6"/>
  <c r="AO5483" i="6"/>
  <c r="AO5484" i="6"/>
  <c r="AO5485" i="6"/>
  <c r="AO5486" i="6"/>
  <c r="AO5487" i="6"/>
  <c r="AO5488" i="6"/>
  <c r="AO5489" i="6"/>
  <c r="AO5490" i="6"/>
  <c r="AO5491" i="6"/>
  <c r="AO5492" i="6"/>
  <c r="AO5493" i="6"/>
  <c r="AO5494" i="6"/>
  <c r="AO5495" i="6"/>
  <c r="AO5496" i="6"/>
  <c r="AO5497" i="6"/>
  <c r="AO5498" i="6"/>
  <c r="AO5499" i="6"/>
  <c r="AO5500" i="6"/>
  <c r="AO5501" i="6"/>
  <c r="AO5502" i="6"/>
  <c r="AO5503" i="6"/>
  <c r="AO5504" i="6"/>
  <c r="AO5505" i="6"/>
  <c r="AO5506" i="6"/>
  <c r="AO5507" i="6"/>
  <c r="AO5508" i="6"/>
  <c r="AO5509" i="6"/>
  <c r="AO5510" i="6"/>
  <c r="AO5511" i="6"/>
  <c r="AO5512" i="6"/>
  <c r="AO5513" i="6"/>
  <c r="AO5514" i="6"/>
  <c r="AO5515" i="6"/>
  <c r="AO5516" i="6"/>
  <c r="AO5517" i="6"/>
  <c r="AO5518" i="6"/>
  <c r="AO5519" i="6"/>
  <c r="AO5520" i="6"/>
  <c r="AO5521" i="6"/>
  <c r="AO5522" i="6"/>
  <c r="AO5523" i="6"/>
  <c r="AO5524" i="6"/>
  <c r="AO5525" i="6"/>
  <c r="AO5526" i="6"/>
  <c r="AO5527" i="6"/>
  <c r="AO5528" i="6"/>
  <c r="AO5529" i="6"/>
  <c r="AO5530" i="6"/>
  <c r="AO5531" i="6"/>
  <c r="AO5532" i="6"/>
  <c r="AO5533" i="6"/>
  <c r="AO5534" i="6"/>
  <c r="AO5535" i="6"/>
  <c r="AO5536" i="6"/>
  <c r="AO5537" i="6"/>
  <c r="AO5538" i="6"/>
  <c r="AO5539" i="6"/>
  <c r="AO5540" i="6"/>
  <c r="AO5541" i="6"/>
  <c r="AO5542" i="6"/>
  <c r="AO5543" i="6"/>
  <c r="AO5544" i="6"/>
  <c r="AO5545" i="6"/>
  <c r="AO5546" i="6"/>
  <c r="AO5547" i="6"/>
  <c r="AO5548" i="6"/>
  <c r="AO5549" i="6"/>
  <c r="AO5550" i="6"/>
  <c r="AO5551" i="6"/>
  <c r="AO5552" i="6"/>
  <c r="AO5553" i="6"/>
  <c r="AO5554" i="6"/>
  <c r="AO5555" i="6"/>
  <c r="AO5556" i="6"/>
  <c r="AO5557" i="6"/>
  <c r="AO5558" i="6"/>
  <c r="AO5559" i="6"/>
  <c r="AO5560" i="6"/>
  <c r="AO5561" i="6"/>
  <c r="AO5562" i="6"/>
  <c r="AO5563" i="6"/>
  <c r="AO5564" i="6"/>
  <c r="AO5565" i="6"/>
  <c r="AO5566" i="6"/>
  <c r="AO5567" i="6"/>
  <c r="AO5568" i="6"/>
  <c r="AO5569" i="6"/>
  <c r="AO5570" i="6"/>
  <c r="AO5571" i="6"/>
  <c r="AO5572" i="6"/>
  <c r="AO5573" i="6"/>
  <c r="AO5574" i="6"/>
  <c r="AO5575" i="6"/>
  <c r="AO5576" i="6"/>
  <c r="AO5577" i="6"/>
  <c r="AO5578" i="6"/>
  <c r="AO5579" i="6"/>
  <c r="AO5580" i="6"/>
  <c r="AO5581" i="6"/>
  <c r="AO5582" i="6"/>
  <c r="AO5583" i="6"/>
  <c r="AO5584" i="6"/>
  <c r="AO5585" i="6"/>
  <c r="AO5586" i="6"/>
  <c r="AO5587" i="6"/>
  <c r="AO5588" i="6"/>
  <c r="AO5589" i="6"/>
  <c r="AO5590" i="6"/>
  <c r="AO5591" i="6"/>
  <c r="AO5592" i="6"/>
  <c r="AO5593" i="6"/>
  <c r="AO5594" i="6"/>
  <c r="AO5595" i="6"/>
  <c r="AO5596" i="6"/>
  <c r="AO5597" i="6"/>
  <c r="AO5598" i="6"/>
  <c r="AO5599" i="6"/>
  <c r="AO5600" i="6"/>
  <c r="AO5601" i="6"/>
  <c r="AO5602" i="6"/>
  <c r="AO5603" i="6"/>
  <c r="AO5604" i="6"/>
  <c r="AO5605" i="6"/>
  <c r="AO5606" i="6"/>
  <c r="AO5607" i="6"/>
  <c r="AO5608" i="6"/>
  <c r="AO5609" i="6"/>
  <c r="AO5610" i="6"/>
  <c r="AO5611" i="6"/>
  <c r="AO5612" i="6"/>
  <c r="AO5613" i="6"/>
  <c r="AO5614" i="6"/>
  <c r="AO5615" i="6"/>
  <c r="AO5616" i="6"/>
  <c r="AO5617" i="6"/>
  <c r="AO5618" i="6"/>
  <c r="AO5619" i="6"/>
  <c r="AO5620" i="6"/>
  <c r="AO5621" i="6"/>
  <c r="AO5622" i="6"/>
  <c r="AO5623" i="6"/>
  <c r="AO5624" i="6"/>
  <c r="AO5625" i="6"/>
  <c r="AO5626" i="6"/>
  <c r="AO5627" i="6"/>
  <c r="AO5628" i="6"/>
  <c r="AO5629" i="6"/>
  <c r="AO5630" i="6"/>
  <c r="AO5631" i="6"/>
  <c r="AO5632" i="6"/>
  <c r="AO5633" i="6"/>
  <c r="AO5634" i="6"/>
  <c r="AO5635" i="6"/>
  <c r="AO5636" i="6"/>
  <c r="AO5637" i="6"/>
  <c r="AO5638" i="6"/>
  <c r="AO5639" i="6"/>
  <c r="AO5640" i="6"/>
  <c r="AO5641" i="6"/>
  <c r="AO5642" i="6"/>
  <c r="AO5643" i="6"/>
  <c r="AO5644" i="6"/>
  <c r="AO5645" i="6"/>
  <c r="AO5646" i="6"/>
  <c r="AO5647" i="6"/>
  <c r="AO5648" i="6"/>
  <c r="AO5649" i="6"/>
  <c r="AO5650" i="6"/>
  <c r="AO5651" i="6"/>
  <c r="AO5652" i="6"/>
  <c r="AO5653" i="6"/>
  <c r="AO5654" i="6"/>
  <c r="AO5655" i="6"/>
  <c r="AO5656" i="6"/>
  <c r="AO5657" i="6"/>
  <c r="AO5658" i="6"/>
  <c r="AO5659" i="6"/>
  <c r="AO5660" i="6"/>
  <c r="AO5661" i="6"/>
  <c r="AO5662" i="6"/>
  <c r="AO5663" i="6"/>
  <c r="AO5664" i="6"/>
  <c r="AO5665" i="6"/>
  <c r="AO5666" i="6"/>
  <c r="AO5667" i="6"/>
  <c r="AO5668" i="6"/>
  <c r="AO5669" i="6"/>
  <c r="AO5670" i="6"/>
  <c r="AO5671" i="6"/>
  <c r="AO5672" i="6"/>
  <c r="AO5673" i="6"/>
  <c r="AO5674" i="6"/>
  <c r="AO5675" i="6"/>
  <c r="AO5676" i="6"/>
  <c r="AO5677" i="6"/>
  <c r="AO5678" i="6"/>
  <c r="AO5679" i="6"/>
  <c r="AO5680" i="6"/>
  <c r="AO5681" i="6"/>
  <c r="AO5682" i="6"/>
  <c r="AO5683" i="6"/>
  <c r="AO5684" i="6"/>
  <c r="AO5685" i="6"/>
  <c r="AO5686" i="6"/>
  <c r="AO5687" i="6"/>
  <c r="AO5688" i="6"/>
  <c r="AO5689" i="6"/>
  <c r="AO5690" i="6"/>
  <c r="AO5691" i="6"/>
  <c r="AO5692" i="6"/>
  <c r="AO5693" i="6"/>
  <c r="AO5694" i="6"/>
  <c r="AO5695" i="6"/>
  <c r="AO5696" i="6"/>
  <c r="AO5697" i="6"/>
  <c r="AO5698" i="6"/>
  <c r="AO5699" i="6"/>
  <c r="AO5700" i="6"/>
  <c r="AO5701" i="6"/>
  <c r="AO5702" i="6"/>
  <c r="AO5703" i="6"/>
  <c r="AO5704" i="6"/>
  <c r="AO5705" i="6"/>
  <c r="AO5706" i="6"/>
  <c r="AO5707" i="6"/>
  <c r="AO5708" i="6"/>
  <c r="AO5709" i="6"/>
  <c r="AO5710" i="6"/>
  <c r="AO5711" i="6"/>
  <c r="AO5712" i="6"/>
  <c r="AO5713" i="6"/>
  <c r="AO5714" i="6"/>
  <c r="AO5715" i="6"/>
  <c r="AO5716" i="6"/>
  <c r="AO5717" i="6"/>
  <c r="AO5718" i="6"/>
  <c r="AO5719" i="6"/>
  <c r="AO5720" i="6"/>
  <c r="AO5721" i="6"/>
  <c r="AO5722" i="6"/>
  <c r="AO5723" i="6"/>
  <c r="AO5724" i="6"/>
  <c r="AO5725" i="6"/>
  <c r="AO5726" i="6"/>
  <c r="AO5727" i="6"/>
  <c r="AO5728" i="6"/>
  <c r="AO5729" i="6"/>
  <c r="AO5730" i="6"/>
  <c r="AO5731" i="6"/>
  <c r="AO5732" i="6"/>
  <c r="AO5733" i="6"/>
  <c r="AO5734" i="6"/>
  <c r="AO5735" i="6"/>
  <c r="AO5736" i="6"/>
  <c r="AO5737" i="6"/>
  <c r="AO5738" i="6"/>
  <c r="AO5739" i="6"/>
  <c r="AO5740" i="6"/>
  <c r="AO5741" i="6"/>
  <c r="AO5742" i="6"/>
  <c r="AO5743" i="6"/>
  <c r="AO5744" i="6"/>
  <c r="AO5745" i="6"/>
  <c r="AO5746" i="6"/>
  <c r="AO5747" i="6"/>
  <c r="AO5748" i="6"/>
  <c r="AO5749" i="6"/>
  <c r="AO5750" i="6"/>
  <c r="AO5751" i="6"/>
  <c r="AO5752" i="6"/>
  <c r="AO5753" i="6"/>
  <c r="AO5754" i="6"/>
  <c r="AO5755" i="6"/>
  <c r="AO5756" i="6"/>
  <c r="AO5757" i="6"/>
  <c r="AO5758" i="6"/>
  <c r="AO5759" i="6"/>
  <c r="AO5760" i="6"/>
  <c r="AO5761" i="6"/>
  <c r="AO5762" i="6"/>
  <c r="AO5763" i="6"/>
  <c r="AO5764" i="6"/>
  <c r="AO5765" i="6"/>
  <c r="AO5766" i="6"/>
  <c r="AO5767" i="6"/>
  <c r="AO5768" i="6"/>
  <c r="AO5769" i="6"/>
  <c r="AO5770" i="6"/>
  <c r="AO5771" i="6"/>
  <c r="AO5772" i="6"/>
  <c r="AO5773" i="6"/>
  <c r="AO5774" i="6"/>
  <c r="AO5775" i="6"/>
  <c r="AO5776" i="6"/>
  <c r="AO5777" i="6"/>
  <c r="AO5778" i="6"/>
  <c r="AO5779" i="6"/>
  <c r="AO5780" i="6"/>
  <c r="AO5781" i="6"/>
  <c r="AO5782" i="6"/>
  <c r="AO5783" i="6"/>
  <c r="AO5784" i="6"/>
  <c r="AO5785" i="6"/>
  <c r="AO5786" i="6"/>
  <c r="AO5787" i="6"/>
  <c r="AO5788" i="6"/>
  <c r="AO5789" i="6"/>
  <c r="AO5790" i="6"/>
  <c r="AO5791" i="6"/>
  <c r="AO5792" i="6"/>
  <c r="AO5793" i="6"/>
  <c r="AO5794" i="6"/>
  <c r="AO5795" i="6"/>
  <c r="AO5796" i="6"/>
  <c r="AO5797" i="6"/>
  <c r="AO5798" i="6"/>
  <c r="AO5799" i="6"/>
  <c r="AO5800" i="6"/>
  <c r="AO5801" i="6"/>
  <c r="AO5802" i="6"/>
  <c r="AO5803" i="6"/>
  <c r="AO5804" i="6"/>
  <c r="AO5805" i="6"/>
  <c r="AO5806" i="6"/>
  <c r="AO5807" i="6"/>
  <c r="AO5808" i="6"/>
  <c r="AO5809" i="6"/>
  <c r="AO5810" i="6"/>
  <c r="AO5811" i="6"/>
  <c r="AO5812" i="6"/>
  <c r="AO5813" i="6"/>
  <c r="AO5814" i="6"/>
  <c r="AO5815" i="6"/>
  <c r="AO5816" i="6"/>
  <c r="AO5817" i="6"/>
  <c r="AO5818" i="6"/>
  <c r="AO5819" i="6"/>
  <c r="AO5820" i="6"/>
  <c r="AO5821" i="6"/>
  <c r="AO5822" i="6"/>
  <c r="AO5823" i="6"/>
  <c r="AO5824" i="6"/>
  <c r="AO5825" i="6"/>
  <c r="AO5826" i="6"/>
  <c r="AO5827" i="6"/>
  <c r="AO5828" i="6"/>
  <c r="AO5829" i="6"/>
  <c r="AO5830" i="6"/>
  <c r="AO5831" i="6"/>
  <c r="AO5832" i="6"/>
  <c r="AO5833" i="6"/>
  <c r="AO5834" i="6"/>
  <c r="AO5835" i="6"/>
  <c r="AO5836" i="6"/>
  <c r="AO5837" i="6"/>
  <c r="AO5838" i="6"/>
  <c r="AO5839" i="6"/>
  <c r="AO5840" i="6"/>
  <c r="AO5841" i="6"/>
  <c r="AO5842" i="6"/>
  <c r="AO5843" i="6"/>
  <c r="AO5844" i="6"/>
  <c r="AO5845" i="6"/>
  <c r="AO5846" i="6"/>
  <c r="AO5847" i="6"/>
  <c r="AO5848" i="6"/>
  <c r="AO5849" i="6"/>
  <c r="AO5850" i="6"/>
  <c r="AO5851" i="6"/>
  <c r="AO5852" i="6"/>
  <c r="AO5853" i="6"/>
  <c r="AO5854" i="6"/>
  <c r="AO5855" i="6"/>
  <c r="AO5856" i="6"/>
  <c r="AO5857" i="6"/>
  <c r="AO5858" i="6"/>
  <c r="AO5859" i="6"/>
  <c r="AO5860" i="6"/>
  <c r="AO5861" i="6"/>
  <c r="AO5862" i="6"/>
  <c r="AO5863" i="6"/>
  <c r="AO5864" i="6"/>
  <c r="AO5865" i="6"/>
  <c r="AO5866" i="6"/>
  <c r="AO5867" i="6"/>
  <c r="AO5868" i="6"/>
  <c r="AO5869" i="6"/>
  <c r="AO5870" i="6"/>
  <c r="AO5871" i="6"/>
  <c r="AO5872" i="6"/>
  <c r="AO5873" i="6"/>
  <c r="AO5874" i="6"/>
  <c r="AO5875" i="6"/>
  <c r="AO5876" i="6"/>
  <c r="AO5877" i="6"/>
  <c r="AO5878" i="6"/>
  <c r="AO5879" i="6"/>
  <c r="AO5880" i="6"/>
  <c r="AO5881" i="6"/>
  <c r="AO5882" i="6"/>
  <c r="AO5883" i="6"/>
  <c r="AO5884" i="6"/>
  <c r="AO5885" i="6"/>
  <c r="AO5886" i="6"/>
  <c r="AO5887" i="6"/>
  <c r="AO5888" i="6"/>
  <c r="AO5889" i="6"/>
  <c r="AO5890" i="6"/>
  <c r="AO5891" i="6"/>
  <c r="AO5892" i="6"/>
  <c r="AO5893" i="6"/>
  <c r="AO5894" i="6"/>
  <c r="AO5895" i="6"/>
  <c r="AO5896" i="6"/>
  <c r="AO5897" i="6"/>
  <c r="AO5898" i="6"/>
  <c r="AO5899" i="6"/>
  <c r="AO5900" i="6"/>
  <c r="AO5901" i="6"/>
  <c r="AO5902" i="6"/>
  <c r="AO5903" i="6"/>
  <c r="AO5904" i="6"/>
  <c r="AO5905" i="6"/>
  <c r="AO5906" i="6"/>
  <c r="AO5907" i="6"/>
  <c r="AO5908" i="6"/>
  <c r="AO5909" i="6"/>
  <c r="AO5910" i="6"/>
  <c r="AO5911" i="6"/>
  <c r="AO5912" i="6"/>
  <c r="AO5913" i="6"/>
  <c r="AO5914" i="6"/>
  <c r="AO5915" i="6"/>
  <c r="AO5916" i="6"/>
  <c r="AO5917" i="6"/>
  <c r="AO5918" i="6"/>
  <c r="AO5919" i="6"/>
  <c r="AO5920" i="6"/>
  <c r="AO5921" i="6"/>
  <c r="AO5922" i="6"/>
  <c r="AO5923" i="6"/>
  <c r="AO5924" i="6"/>
  <c r="AO5925" i="6"/>
  <c r="AO5926" i="6"/>
  <c r="AO5927" i="6"/>
  <c r="AO5928" i="6"/>
  <c r="AO5929" i="6"/>
  <c r="AO5930" i="6"/>
  <c r="AO5931" i="6"/>
  <c r="AO5932" i="6"/>
  <c r="AO5933" i="6"/>
  <c r="AO5934" i="6"/>
  <c r="AO5935" i="6"/>
  <c r="AO5936" i="6"/>
  <c r="AO5937" i="6"/>
  <c r="AO5938" i="6"/>
  <c r="AO5939" i="6"/>
  <c r="AO5940" i="6"/>
  <c r="AO5941" i="6"/>
  <c r="AO5942" i="6"/>
  <c r="AO5943" i="6"/>
  <c r="AO5944" i="6"/>
  <c r="AO5945" i="6"/>
  <c r="AO5946" i="6"/>
  <c r="AO5947" i="6"/>
  <c r="AO5948" i="6"/>
  <c r="AO5949" i="6"/>
  <c r="AO5950" i="6"/>
  <c r="AO5951" i="6"/>
  <c r="AO5952" i="6"/>
  <c r="AO5953" i="6"/>
  <c r="AO5954" i="6"/>
  <c r="AO5955" i="6"/>
  <c r="AO5956" i="6"/>
  <c r="AO5957" i="6"/>
  <c r="AO5958" i="6"/>
  <c r="AO5959" i="6"/>
  <c r="AO5960" i="6"/>
  <c r="AO5961" i="6"/>
  <c r="AO5962" i="6"/>
  <c r="AO5963" i="6"/>
  <c r="AO5964" i="6"/>
  <c r="AO5965" i="6"/>
  <c r="AO5966" i="6"/>
  <c r="AO5967" i="6"/>
  <c r="AO5968" i="6"/>
  <c r="AO5969" i="6"/>
  <c r="AO5970" i="6"/>
  <c r="AO5971" i="6"/>
  <c r="AO5972" i="6"/>
  <c r="AO5973" i="6"/>
  <c r="AO5974" i="6"/>
  <c r="AO5975" i="6"/>
  <c r="AO5976" i="6"/>
  <c r="AO5977" i="6"/>
  <c r="AO5978" i="6"/>
  <c r="AO5979" i="6"/>
  <c r="AO5980" i="6"/>
  <c r="AO5981" i="6"/>
  <c r="AO5982" i="6"/>
  <c r="AO5983" i="6"/>
  <c r="AO5984" i="6"/>
  <c r="AO5985" i="6"/>
  <c r="AO5986" i="6"/>
  <c r="AO5987" i="6"/>
  <c r="AO5988" i="6"/>
  <c r="AO5989" i="6"/>
  <c r="AO5990" i="6"/>
  <c r="AO5991" i="6"/>
  <c r="AO5992" i="6"/>
  <c r="AO5993" i="6"/>
  <c r="AO5994" i="6"/>
  <c r="AO5995" i="6"/>
  <c r="AO5996" i="6"/>
  <c r="AO5997" i="6"/>
  <c r="AO5998" i="6"/>
  <c r="AO5999" i="6"/>
  <c r="AO6000" i="6"/>
  <c r="AO6001" i="6"/>
  <c r="AO6002" i="6"/>
  <c r="AO6003" i="6"/>
  <c r="AO6004" i="6"/>
  <c r="AO6005" i="6"/>
  <c r="AO6006" i="6"/>
  <c r="AO6007" i="6"/>
  <c r="AO6008" i="6"/>
  <c r="AO6009" i="6"/>
  <c r="AO6010" i="6"/>
  <c r="AO6011" i="6"/>
  <c r="AO6012" i="6"/>
  <c r="AO6013" i="6"/>
  <c r="AO6014" i="6"/>
  <c r="AO6015" i="6"/>
  <c r="AO6016" i="6"/>
  <c r="AO6017" i="6"/>
  <c r="AO6018" i="6"/>
  <c r="AO6019" i="6"/>
  <c r="AO6020" i="6"/>
  <c r="AO6021" i="6"/>
  <c r="AO6022" i="6"/>
  <c r="AO6023" i="6"/>
  <c r="AO6024" i="6"/>
  <c r="AO6025" i="6"/>
  <c r="AO6026" i="6"/>
  <c r="AO6027" i="6"/>
  <c r="AO6028" i="6"/>
  <c r="AO6029" i="6"/>
  <c r="AO6030" i="6"/>
  <c r="AO6031" i="6"/>
  <c r="AO6032" i="6"/>
  <c r="AO6033" i="6"/>
  <c r="AO6034" i="6"/>
  <c r="AO6035" i="6"/>
  <c r="AO6036" i="6"/>
  <c r="AO6037" i="6"/>
  <c r="AO6038" i="6"/>
  <c r="AO6039" i="6"/>
  <c r="AO6040" i="6"/>
  <c r="AO6041" i="6"/>
  <c r="AO6042" i="6"/>
  <c r="AO6043" i="6"/>
  <c r="AO6044" i="6"/>
  <c r="AO6045" i="6"/>
  <c r="AO6046" i="6"/>
  <c r="AO6047" i="6"/>
  <c r="AO6048" i="6"/>
  <c r="AO6049" i="6"/>
  <c r="AO6050" i="6"/>
  <c r="AO6051" i="6"/>
  <c r="AO6052" i="6"/>
  <c r="AO6053" i="6"/>
  <c r="AO6054" i="6"/>
  <c r="AO6055" i="6"/>
  <c r="AO6056" i="6"/>
  <c r="AO6057" i="6"/>
  <c r="AO6058" i="6"/>
  <c r="AO6059" i="6"/>
  <c r="AO6060" i="6"/>
  <c r="AO6061" i="6"/>
  <c r="AO6062" i="6"/>
  <c r="AO6063" i="6"/>
  <c r="AO6064" i="6"/>
  <c r="AO6065" i="6"/>
  <c r="AO6066" i="6"/>
  <c r="AO6067" i="6"/>
  <c r="AO6068" i="6"/>
  <c r="AO6069" i="6"/>
  <c r="AO6070" i="6"/>
  <c r="AO6071" i="6"/>
  <c r="AO6072" i="6"/>
  <c r="AO6073" i="6"/>
  <c r="AO6074" i="6"/>
  <c r="AO6075" i="6"/>
  <c r="AO6076" i="6"/>
  <c r="AO6077" i="6"/>
  <c r="AO6078" i="6"/>
  <c r="AO6079" i="6"/>
  <c r="AO6080" i="6"/>
  <c r="AO6081" i="6"/>
  <c r="AO6082" i="6"/>
  <c r="AO6083" i="6"/>
  <c r="AO6084" i="6"/>
  <c r="AO6085" i="6"/>
  <c r="AO6086" i="6"/>
  <c r="AO6087" i="6"/>
  <c r="AO6088" i="6"/>
  <c r="AO6089" i="6"/>
  <c r="AO6090" i="6"/>
  <c r="AO6091" i="6"/>
  <c r="AO6092" i="6"/>
  <c r="AO6093" i="6"/>
  <c r="AO6094" i="6"/>
  <c r="AO6095" i="6"/>
  <c r="AO6096" i="6"/>
  <c r="AO6097" i="6"/>
  <c r="AO6098" i="6"/>
  <c r="AO6099" i="6"/>
  <c r="AO6100" i="6"/>
  <c r="AO6101" i="6"/>
  <c r="AO6102" i="6"/>
  <c r="AO6103" i="6"/>
  <c r="AO6104" i="6"/>
  <c r="AO6105" i="6"/>
  <c r="AO6106" i="6"/>
  <c r="AO6107" i="6"/>
  <c r="AO6108" i="6"/>
  <c r="AO6109" i="6"/>
  <c r="AO6110" i="6"/>
  <c r="AO6111" i="6"/>
  <c r="AO6112" i="6"/>
  <c r="AO6113" i="6"/>
  <c r="AO6114" i="6"/>
  <c r="AO6115" i="6"/>
  <c r="AO6116" i="6"/>
  <c r="AO6117" i="6"/>
  <c r="AO6118" i="6"/>
  <c r="AO6119" i="6"/>
  <c r="AO6120" i="6"/>
  <c r="AO6121" i="6"/>
  <c r="AO6122" i="6"/>
  <c r="AO6123" i="6"/>
  <c r="AO6124" i="6"/>
  <c r="AO6125" i="6"/>
  <c r="AO6126" i="6"/>
  <c r="AO6127" i="6"/>
  <c r="AO6128" i="6"/>
  <c r="AO6129" i="6"/>
  <c r="AO6130" i="6"/>
  <c r="AO6131" i="6"/>
  <c r="AO6132" i="6"/>
  <c r="AO6133" i="6"/>
  <c r="AO6134" i="6"/>
  <c r="AO6135" i="6"/>
  <c r="AO6136" i="6"/>
  <c r="AO6137" i="6"/>
  <c r="AO6138" i="6"/>
  <c r="AO6139" i="6"/>
  <c r="AO6140" i="6"/>
  <c r="AO6141" i="6"/>
  <c r="AO6142" i="6"/>
  <c r="AO6143" i="6"/>
  <c r="AO6144" i="6"/>
  <c r="AO6145" i="6"/>
  <c r="AO6146" i="6"/>
  <c r="AO6147" i="6"/>
  <c r="AO6148" i="6"/>
  <c r="AO6149" i="6"/>
  <c r="AO6150" i="6"/>
  <c r="AO6151" i="6"/>
  <c r="AO6152" i="6"/>
  <c r="AO6153" i="6"/>
  <c r="AO6154" i="6"/>
  <c r="AO6155" i="6"/>
  <c r="AO6156" i="6"/>
  <c r="AO6157" i="6"/>
  <c r="AO6158" i="6"/>
  <c r="AO6159" i="6"/>
  <c r="AO6160" i="6"/>
  <c r="AO6161" i="6"/>
  <c r="AO6162" i="6"/>
  <c r="AO6163" i="6"/>
  <c r="AO6164" i="6"/>
  <c r="AO6165" i="6"/>
  <c r="AO6166" i="6"/>
  <c r="AO6167" i="6"/>
  <c r="AO6168" i="6"/>
  <c r="AO6169" i="6"/>
  <c r="AO6170" i="6"/>
  <c r="AO6171" i="6"/>
  <c r="AO6172" i="6"/>
  <c r="AO6173" i="6"/>
  <c r="AO6174" i="6"/>
  <c r="AO6175" i="6"/>
  <c r="AO6176" i="6"/>
  <c r="AO6177" i="6"/>
  <c r="AO6178" i="6"/>
  <c r="AO6179" i="6"/>
  <c r="AO6180" i="6"/>
  <c r="AO6181" i="6"/>
  <c r="AO6182" i="6"/>
  <c r="AO6183" i="6"/>
  <c r="AO6184" i="6"/>
  <c r="AO6185" i="6"/>
  <c r="AO6186" i="6"/>
  <c r="AO6187" i="6"/>
  <c r="AO6188" i="6"/>
  <c r="AO6189" i="6"/>
  <c r="AO6190" i="6"/>
  <c r="AO6191" i="6"/>
  <c r="AO6192" i="6"/>
  <c r="AO6193" i="6"/>
  <c r="AO6194" i="6"/>
  <c r="AO6195" i="6"/>
  <c r="AO6196" i="6"/>
  <c r="AO6197" i="6"/>
  <c r="AO6198" i="6"/>
  <c r="AO6199" i="6"/>
  <c r="AO6200" i="6"/>
  <c r="AO6201" i="6"/>
  <c r="AO6202" i="6"/>
  <c r="AO6203" i="6"/>
  <c r="AO6204" i="6"/>
  <c r="AO6205" i="6"/>
  <c r="AO6206" i="6"/>
  <c r="AO6207" i="6"/>
  <c r="AO6208" i="6"/>
  <c r="AO6209" i="6"/>
  <c r="AO6210" i="6"/>
  <c r="AO6211" i="6"/>
  <c r="AO6212" i="6"/>
  <c r="AO6213" i="6"/>
  <c r="AO6214" i="6"/>
  <c r="AO6215" i="6"/>
  <c r="AO6216" i="6"/>
  <c r="AO6217" i="6"/>
  <c r="AO6218" i="6"/>
  <c r="AO6219" i="6"/>
  <c r="AO6220" i="6"/>
  <c r="AO6221" i="6"/>
  <c r="AO6222" i="6"/>
  <c r="AO6223" i="6"/>
  <c r="AO6224" i="6"/>
  <c r="AO6225" i="6"/>
  <c r="AO6226" i="6"/>
  <c r="AO6227" i="6"/>
  <c r="AO6228" i="6"/>
  <c r="AO6229" i="6"/>
  <c r="AO6230" i="6"/>
  <c r="AO6231" i="6"/>
  <c r="AO6232" i="6"/>
  <c r="AO6233" i="6"/>
  <c r="AO6234" i="6"/>
  <c r="AO6235" i="6"/>
  <c r="AO6236" i="6"/>
  <c r="AO6237" i="6"/>
  <c r="AO6238" i="6"/>
  <c r="AO6239" i="6"/>
  <c r="AO6240" i="6"/>
  <c r="AO6241" i="6"/>
  <c r="AO6242" i="6"/>
  <c r="AO6243" i="6"/>
  <c r="AO6244" i="6"/>
  <c r="AO6245" i="6"/>
  <c r="AO6246" i="6"/>
  <c r="AO6247" i="6"/>
  <c r="AO6248" i="6"/>
  <c r="AO6249" i="6"/>
  <c r="AO6250" i="6"/>
  <c r="AO6251" i="6"/>
  <c r="AO6252" i="6"/>
  <c r="AO6253" i="6"/>
  <c r="AO6254" i="6"/>
  <c r="AO6255" i="6"/>
  <c r="AO6256" i="6"/>
  <c r="AO6257" i="6"/>
  <c r="AO6258" i="6"/>
  <c r="AO6259" i="6"/>
  <c r="AO6260" i="6"/>
  <c r="AO6261" i="6"/>
  <c r="AO6262" i="6"/>
  <c r="AO6263" i="6"/>
  <c r="AO6264" i="6"/>
  <c r="AO6265" i="6"/>
  <c r="AO6266" i="6"/>
  <c r="AO6267" i="6"/>
  <c r="AO6268" i="6"/>
  <c r="AO6269" i="6"/>
  <c r="AO6270" i="6"/>
  <c r="AO6271" i="6"/>
  <c r="AO6272" i="6"/>
  <c r="AO6273" i="6"/>
  <c r="AO6274" i="6"/>
  <c r="AO6275" i="6"/>
  <c r="AO6276" i="6"/>
  <c r="AO6277" i="6"/>
  <c r="AO6278" i="6"/>
  <c r="AO6279" i="6"/>
  <c r="AO6280" i="6"/>
  <c r="AO6281" i="6"/>
  <c r="AO6282" i="6"/>
  <c r="AO6283" i="6"/>
  <c r="AO6284" i="6"/>
  <c r="AO6285" i="6"/>
  <c r="AO6286" i="6"/>
  <c r="AO6287" i="6"/>
  <c r="AO6288" i="6"/>
  <c r="AO6289" i="6"/>
  <c r="AO6290" i="6"/>
  <c r="AO6291" i="6"/>
  <c r="AO6292" i="6"/>
  <c r="AO6293" i="6"/>
  <c r="AO6294" i="6"/>
  <c r="AO6295" i="6"/>
  <c r="AO6296" i="6"/>
  <c r="AO6297" i="6"/>
  <c r="AO6298" i="6"/>
  <c r="AO6299" i="6"/>
  <c r="AO6300" i="6"/>
  <c r="AO6301" i="6"/>
  <c r="AO6302" i="6"/>
  <c r="AO6303" i="6"/>
  <c r="AO6304" i="6"/>
  <c r="AO6305" i="6"/>
  <c r="AO6306" i="6"/>
  <c r="AO6307" i="6"/>
  <c r="AO6308" i="6"/>
  <c r="AO6309" i="6"/>
  <c r="AO6310" i="6"/>
  <c r="AO6311" i="6"/>
  <c r="AO6312" i="6"/>
  <c r="AO6313" i="6"/>
  <c r="AO6314" i="6"/>
  <c r="AO6315" i="6"/>
  <c r="AO6316" i="6"/>
  <c r="AO6317" i="6"/>
  <c r="AO6318" i="6"/>
  <c r="AO6319" i="6"/>
  <c r="AO6320" i="6"/>
  <c r="AO6321" i="6"/>
  <c r="AO6322" i="6"/>
  <c r="AO6323" i="6"/>
  <c r="AO6324" i="6"/>
  <c r="AO6325" i="6"/>
  <c r="AO6326" i="6"/>
  <c r="AO6327" i="6"/>
  <c r="AO6328" i="6"/>
  <c r="AO6329" i="6"/>
  <c r="AO6330" i="6"/>
  <c r="AO6331" i="6"/>
  <c r="AO6332" i="6"/>
  <c r="AO6333" i="6"/>
  <c r="AO6334" i="6"/>
  <c r="AO6335" i="6"/>
  <c r="AO6336" i="6"/>
  <c r="AO6337" i="6"/>
  <c r="AO6338" i="6"/>
  <c r="AO6339" i="6"/>
  <c r="AO6340" i="6"/>
  <c r="AO6341" i="6"/>
  <c r="AO6342" i="6"/>
  <c r="AO6343" i="6"/>
  <c r="AO6344" i="6"/>
  <c r="AO6345" i="6"/>
  <c r="AO6346" i="6"/>
  <c r="AO6347" i="6"/>
  <c r="AO6348" i="6"/>
  <c r="AO6349" i="6"/>
  <c r="AO6350" i="6"/>
  <c r="AO6351" i="6"/>
  <c r="AO6352" i="6"/>
  <c r="AO6353" i="6"/>
  <c r="AO6354" i="6"/>
  <c r="AO6355" i="6"/>
  <c r="AO6356" i="6"/>
  <c r="AO6357" i="6"/>
  <c r="AO6358" i="6"/>
  <c r="AO6359" i="6"/>
  <c r="AO6360" i="6"/>
  <c r="AO6361" i="6"/>
  <c r="AO6362" i="6"/>
  <c r="AO6363" i="6"/>
  <c r="AO6364" i="6"/>
  <c r="AO6365" i="6"/>
  <c r="AO6366" i="6"/>
  <c r="AO6367" i="6"/>
  <c r="AO6368" i="6"/>
  <c r="AO6369" i="6"/>
  <c r="AO6370" i="6"/>
  <c r="AO6371" i="6"/>
  <c r="AO6372" i="6"/>
  <c r="AO6373" i="6"/>
  <c r="AO6374" i="6"/>
  <c r="AO6375" i="6"/>
  <c r="AO6376" i="6"/>
  <c r="AO6377" i="6"/>
  <c r="AO6378" i="6"/>
  <c r="AO6379" i="6"/>
  <c r="AO6380" i="6"/>
  <c r="AO6381" i="6"/>
  <c r="AO6382" i="6"/>
  <c r="AO6383" i="6"/>
  <c r="AO6384" i="6"/>
  <c r="AO6385" i="6"/>
  <c r="AO6386" i="6"/>
  <c r="AO6387" i="6"/>
  <c r="AO6388" i="6"/>
  <c r="AO6389" i="6"/>
  <c r="AO6390" i="6"/>
  <c r="AO6391" i="6"/>
  <c r="AO6392" i="6"/>
  <c r="AO6393" i="6"/>
  <c r="AO6394" i="6"/>
  <c r="AO6395" i="6"/>
  <c r="AO6396" i="6"/>
  <c r="AO6397" i="6"/>
  <c r="AO6398" i="6"/>
  <c r="AO6399" i="6"/>
  <c r="AO6400" i="6"/>
  <c r="AO6401" i="6"/>
  <c r="AO6402" i="6"/>
  <c r="AO6403" i="6"/>
  <c r="AO6404" i="6"/>
  <c r="AO6405" i="6"/>
  <c r="AO6406" i="6"/>
  <c r="AO6407" i="6"/>
  <c r="AO6408" i="6"/>
  <c r="AO6409" i="6"/>
  <c r="AO6410" i="6"/>
  <c r="AO6411" i="6"/>
  <c r="AO6412" i="6"/>
  <c r="AO6413" i="6"/>
  <c r="AO6414" i="6"/>
  <c r="AO6415" i="6"/>
  <c r="AO6416" i="6"/>
  <c r="AO6417" i="6"/>
  <c r="AO6418" i="6"/>
  <c r="AO6419" i="6"/>
  <c r="AO6420" i="6"/>
  <c r="AO6421" i="6"/>
  <c r="AO6422" i="6"/>
  <c r="AO6423" i="6"/>
  <c r="AO6424" i="6"/>
  <c r="AO6425" i="6"/>
  <c r="AO6426" i="6"/>
  <c r="AO6427" i="6"/>
  <c r="AO6428" i="6"/>
  <c r="AO6429" i="6"/>
  <c r="AO6430" i="6"/>
  <c r="AO6431" i="6"/>
  <c r="AO6432" i="6"/>
  <c r="AO6433" i="6"/>
  <c r="AO6434" i="6"/>
  <c r="AO6435" i="6"/>
  <c r="AO6436" i="6"/>
  <c r="AO6437" i="6"/>
  <c r="AO6438" i="6"/>
  <c r="AO6439" i="6"/>
  <c r="AO6440" i="6"/>
  <c r="AO6441" i="6"/>
  <c r="AO6442" i="6"/>
  <c r="AO6443" i="6"/>
  <c r="AO6444" i="6"/>
  <c r="AO6445" i="6"/>
  <c r="AO6446" i="6"/>
  <c r="AO6447" i="6"/>
  <c r="AO6448" i="6"/>
  <c r="AO6449" i="6"/>
  <c r="AO6450" i="6"/>
  <c r="AO6451" i="6"/>
  <c r="AO6452" i="6"/>
  <c r="AO6453" i="6"/>
  <c r="AO6454" i="6"/>
  <c r="AO6455" i="6"/>
  <c r="AO6456" i="6"/>
  <c r="AO6457" i="6"/>
  <c r="AO6458" i="6"/>
  <c r="AO6459" i="6"/>
  <c r="AO6460" i="6"/>
  <c r="AO6461" i="6"/>
  <c r="AO6462" i="6"/>
  <c r="AO6463" i="6"/>
  <c r="AO6464" i="6"/>
  <c r="AO6465" i="6"/>
  <c r="AO6466" i="6"/>
  <c r="AO6467" i="6"/>
  <c r="AO6468" i="6"/>
  <c r="AO6469" i="6"/>
  <c r="AO6470" i="6"/>
  <c r="AO6471" i="6"/>
  <c r="AO6472" i="6"/>
  <c r="AO6473" i="6"/>
  <c r="AO6474" i="6"/>
  <c r="AO6475" i="6"/>
  <c r="AO6476" i="6"/>
  <c r="AO6477" i="6"/>
  <c r="AO6478" i="6"/>
  <c r="AO6479" i="6"/>
  <c r="AO6480" i="6"/>
  <c r="AO6481" i="6"/>
  <c r="AO6482" i="6"/>
  <c r="AO6483" i="6"/>
  <c r="AO6484" i="6"/>
  <c r="AO6485" i="6"/>
  <c r="AO6486" i="6"/>
  <c r="AO6487" i="6"/>
  <c r="AO6488" i="6"/>
  <c r="AO6489" i="6"/>
  <c r="AO6490" i="6"/>
  <c r="AO6491" i="6"/>
  <c r="AO6492" i="6"/>
  <c r="AO6493" i="6"/>
  <c r="AO6494" i="6"/>
  <c r="AO6495" i="6"/>
  <c r="AO6496" i="6"/>
  <c r="AO6497" i="6"/>
  <c r="AO6498" i="6"/>
  <c r="AO6499" i="6"/>
  <c r="AO6500" i="6"/>
  <c r="AO6501" i="6"/>
  <c r="AO6502" i="6"/>
  <c r="AO6503" i="6"/>
  <c r="AO6504" i="6"/>
  <c r="AO6505" i="6"/>
  <c r="AO6506" i="6"/>
  <c r="AO6507" i="6"/>
  <c r="AO6508" i="6"/>
  <c r="AO6509" i="6"/>
  <c r="AO6510" i="6"/>
  <c r="AO6511" i="6"/>
  <c r="AO6512" i="6"/>
  <c r="AO6513" i="6"/>
  <c r="AO6514" i="6"/>
  <c r="AO6515" i="6"/>
  <c r="AO6516" i="6"/>
  <c r="AO6517" i="6"/>
  <c r="AO6518" i="6"/>
  <c r="AO6519" i="6"/>
  <c r="AO6520" i="6"/>
  <c r="AO6521" i="6"/>
  <c r="AO6522" i="6"/>
  <c r="AO6523" i="6"/>
  <c r="AO6524" i="6"/>
  <c r="AO6525" i="6"/>
  <c r="AO6526" i="6"/>
  <c r="AO6527" i="6"/>
  <c r="AO6528" i="6"/>
  <c r="AO6529" i="6"/>
  <c r="AO6530" i="6"/>
  <c r="AO6531" i="6"/>
  <c r="AO6532" i="6"/>
  <c r="AO6533" i="6"/>
  <c r="AO6534" i="6"/>
  <c r="AO6535" i="6"/>
  <c r="AO6536" i="6"/>
  <c r="AO6537" i="6"/>
  <c r="AO6538" i="6"/>
  <c r="AO6539" i="6"/>
  <c r="AO6540" i="6"/>
  <c r="AO6541" i="6"/>
  <c r="AO6542" i="6"/>
  <c r="AO6543" i="6"/>
  <c r="AO6544" i="6"/>
  <c r="AO6545" i="6"/>
  <c r="AO6546" i="6"/>
  <c r="AO6547" i="6"/>
  <c r="AO6548" i="6"/>
  <c r="AO6549" i="6"/>
  <c r="AO6550" i="6"/>
  <c r="AO6551" i="6"/>
  <c r="AO6552" i="6"/>
  <c r="AO6553" i="6"/>
  <c r="AO6554" i="6"/>
  <c r="AO6555" i="6"/>
  <c r="AO6556" i="6"/>
  <c r="AO6557" i="6"/>
  <c r="AO6558" i="6"/>
  <c r="AO6559" i="6"/>
  <c r="AO6560" i="6"/>
  <c r="AO6561" i="6"/>
  <c r="AO6562" i="6"/>
  <c r="AO6563" i="6"/>
  <c r="AO6564" i="6"/>
  <c r="AO6565" i="6"/>
  <c r="AO6566" i="6"/>
  <c r="AO6567" i="6"/>
  <c r="AO6568" i="6"/>
  <c r="AO6569" i="6"/>
  <c r="AO6570" i="6"/>
  <c r="AO6571" i="6"/>
  <c r="AO6572" i="6"/>
  <c r="AO6573" i="6"/>
  <c r="AO6574" i="6"/>
  <c r="AO6575" i="6"/>
  <c r="AO6576" i="6"/>
  <c r="AO6577" i="6"/>
  <c r="AO6578" i="6"/>
  <c r="AO6579" i="6"/>
  <c r="AO6580" i="6"/>
  <c r="AO6581" i="6"/>
  <c r="AO6582" i="6"/>
  <c r="AO6583" i="6"/>
  <c r="AO6584" i="6"/>
  <c r="AO6585" i="6"/>
  <c r="AO6586" i="6"/>
  <c r="AO6587" i="6"/>
  <c r="AO6588" i="6"/>
  <c r="AO6589" i="6"/>
  <c r="AO6590" i="6"/>
  <c r="AO6591" i="6"/>
  <c r="AO6592" i="6"/>
  <c r="AO6593" i="6"/>
  <c r="AO6594" i="6"/>
  <c r="AO6595" i="6"/>
  <c r="AO6596" i="6"/>
  <c r="AO6597" i="6"/>
  <c r="AO6598" i="6"/>
  <c r="AO6599" i="6"/>
  <c r="AO6600" i="6"/>
  <c r="AO6601" i="6"/>
  <c r="AO6602" i="6"/>
  <c r="AO6603" i="6"/>
  <c r="AO6604" i="6"/>
  <c r="AO6605" i="6"/>
  <c r="AO6606" i="6"/>
  <c r="AO6607" i="6"/>
  <c r="AO6608" i="6"/>
  <c r="AO6609" i="6"/>
  <c r="AO6610" i="6"/>
  <c r="AO6611" i="6"/>
  <c r="AO6612" i="6"/>
  <c r="AO6613" i="6"/>
  <c r="AO6614" i="6"/>
  <c r="AO6615" i="6"/>
  <c r="AO6616" i="6"/>
  <c r="AO6617" i="6"/>
  <c r="AO6618" i="6"/>
  <c r="AO6619" i="6"/>
  <c r="AO6620" i="6"/>
  <c r="AO6621" i="6"/>
  <c r="AO6622" i="6"/>
  <c r="AO6623" i="6"/>
  <c r="AO6624" i="6"/>
  <c r="AO6625" i="6"/>
  <c r="AO6626" i="6"/>
  <c r="AO6627" i="6"/>
  <c r="AO6628" i="6"/>
  <c r="AO6629" i="6"/>
  <c r="AO6630" i="6"/>
  <c r="AO6631" i="6"/>
  <c r="AO6632" i="6"/>
  <c r="AO6633" i="6"/>
  <c r="AO6634" i="6"/>
  <c r="AO6635" i="6"/>
  <c r="AO6636" i="6"/>
  <c r="AO6637" i="6"/>
  <c r="AO6638" i="6"/>
  <c r="AO6639" i="6"/>
  <c r="AO6640" i="6"/>
  <c r="AO6641" i="6"/>
  <c r="AO6642" i="6"/>
  <c r="AO6643" i="6"/>
  <c r="AO6644" i="6"/>
  <c r="AO6645" i="6"/>
  <c r="AO6646" i="6"/>
  <c r="AO6647" i="6"/>
  <c r="AO6648" i="6"/>
  <c r="AO6649" i="6"/>
  <c r="AO6650" i="6"/>
  <c r="AO6651" i="6"/>
  <c r="AO6652" i="6"/>
  <c r="AO6653" i="6"/>
  <c r="AO6654" i="6"/>
  <c r="AO6655" i="6"/>
  <c r="AO6656" i="6"/>
  <c r="AO6657" i="6"/>
  <c r="AO6658" i="6"/>
  <c r="AO6659" i="6"/>
  <c r="AO6660" i="6"/>
  <c r="AO6661" i="6"/>
  <c r="AO6662" i="6"/>
  <c r="AO6663" i="6"/>
  <c r="AO6664" i="6"/>
  <c r="AO6665" i="6"/>
  <c r="AO6666" i="6"/>
  <c r="AO6667" i="6"/>
  <c r="AO6668" i="6"/>
  <c r="AO6669" i="6"/>
  <c r="AO6670" i="6"/>
  <c r="AO6671" i="6"/>
  <c r="AO6672" i="6"/>
  <c r="AO6673" i="6"/>
  <c r="AO6674" i="6"/>
  <c r="AO6675" i="6"/>
  <c r="AO6676" i="6"/>
  <c r="AO6677" i="6"/>
  <c r="AO6678" i="6"/>
  <c r="AO6679" i="6"/>
  <c r="AO6680" i="6"/>
  <c r="AO6681" i="6"/>
  <c r="AO6682" i="6"/>
  <c r="AO6683" i="6"/>
  <c r="AO6684" i="6"/>
  <c r="AO6685" i="6"/>
  <c r="AO6686" i="6"/>
  <c r="AO6687" i="6"/>
  <c r="AO6688" i="6"/>
  <c r="AO6689" i="6"/>
  <c r="AO6690" i="6"/>
  <c r="AO6691" i="6"/>
  <c r="AO6692" i="6"/>
  <c r="AO6693" i="6"/>
  <c r="AO6694" i="6"/>
  <c r="AO6695" i="6"/>
  <c r="AO6696" i="6"/>
  <c r="AO6697" i="6"/>
  <c r="AO6698" i="6"/>
  <c r="AO6699" i="6"/>
  <c r="AO6700" i="6"/>
  <c r="AO6701" i="6"/>
  <c r="AO6702" i="6"/>
  <c r="AO6703" i="6"/>
  <c r="AO6704" i="6"/>
  <c r="AO6705" i="6"/>
  <c r="AO6706" i="6"/>
  <c r="AO6707" i="6"/>
  <c r="AO6708" i="6"/>
  <c r="AO6709" i="6"/>
  <c r="AO6710" i="6"/>
  <c r="AO6711" i="6"/>
  <c r="AO6712" i="6"/>
  <c r="AO6713" i="6"/>
  <c r="AO6714" i="6"/>
  <c r="AO6715" i="6"/>
  <c r="AO6716" i="6"/>
  <c r="AO6717" i="6"/>
  <c r="AO6718" i="6"/>
  <c r="AO6719" i="6"/>
  <c r="AO6720" i="6"/>
  <c r="AO6721" i="6"/>
  <c r="AO6722" i="6"/>
  <c r="AO6723" i="6"/>
  <c r="AO6724" i="6"/>
  <c r="AO6725" i="6"/>
  <c r="AO6726" i="6"/>
  <c r="AO6727" i="6"/>
  <c r="AO6728" i="6"/>
  <c r="AO6729" i="6"/>
  <c r="AO6730" i="6"/>
  <c r="AO6731" i="6"/>
  <c r="AO6732" i="6"/>
  <c r="AO6733" i="6"/>
  <c r="AO6734" i="6"/>
  <c r="AO6735" i="6"/>
  <c r="AO6736" i="6"/>
  <c r="AO6737" i="6"/>
  <c r="AO6738" i="6"/>
  <c r="AO6739" i="6"/>
  <c r="AO6740" i="6"/>
  <c r="AO6741" i="6"/>
  <c r="AO6742" i="6"/>
  <c r="AO6743" i="6"/>
  <c r="AO6744" i="6"/>
  <c r="AO6745" i="6"/>
  <c r="AO6746" i="6"/>
  <c r="AO6747" i="6"/>
  <c r="AO6748" i="6"/>
  <c r="AO6749" i="6"/>
  <c r="AO6750" i="6"/>
  <c r="AO6751" i="6"/>
  <c r="AO6752" i="6"/>
  <c r="AO6753" i="6"/>
  <c r="AO6754" i="6"/>
  <c r="AO6755" i="6"/>
  <c r="AO6756" i="6"/>
  <c r="AO6757" i="6"/>
  <c r="AO6758" i="6"/>
  <c r="AO6759" i="6"/>
  <c r="AO6760" i="6"/>
  <c r="AO6761" i="6"/>
  <c r="AO6762" i="6"/>
  <c r="AO6763" i="6"/>
  <c r="AO6764" i="6"/>
  <c r="AO6765" i="6"/>
  <c r="AO6766" i="6"/>
  <c r="AO6767" i="6"/>
  <c r="AO6768" i="6"/>
  <c r="AO6769" i="6"/>
  <c r="AO6770" i="6"/>
  <c r="AO6771" i="6"/>
  <c r="AO6772" i="6"/>
  <c r="AO6773" i="6"/>
  <c r="AO6774" i="6"/>
  <c r="AO6775" i="6"/>
  <c r="AO6776" i="6"/>
  <c r="AO6777" i="6"/>
  <c r="AO6778" i="6"/>
  <c r="AO6779" i="6"/>
  <c r="AO6780" i="6"/>
  <c r="AO6781" i="6"/>
  <c r="AO6782" i="6"/>
  <c r="AO6783" i="6"/>
  <c r="AO6784" i="6"/>
  <c r="AO6785" i="6"/>
  <c r="AO6786" i="6"/>
  <c r="AO6787" i="6"/>
  <c r="AO6788" i="6"/>
  <c r="AO6789" i="6"/>
  <c r="AO6790" i="6"/>
  <c r="AO6791" i="6"/>
  <c r="AO6792" i="6"/>
  <c r="AO6793" i="6"/>
  <c r="AO6794" i="6"/>
  <c r="AO6795" i="6"/>
  <c r="AO6796" i="6"/>
  <c r="AO6797" i="6"/>
  <c r="AO6798" i="6"/>
  <c r="AO6799" i="6"/>
  <c r="AO6800" i="6"/>
  <c r="AO6801" i="6"/>
  <c r="AO6802" i="6"/>
  <c r="AO6803" i="6"/>
  <c r="AO6804" i="6"/>
  <c r="AO6805" i="6"/>
  <c r="AO6806" i="6"/>
  <c r="AO6807" i="6"/>
  <c r="AO6808" i="6"/>
  <c r="AO6809" i="6"/>
  <c r="AO6810" i="6"/>
  <c r="AO6811" i="6"/>
  <c r="AO6812" i="6"/>
  <c r="AO6813" i="6"/>
  <c r="AO6814" i="6"/>
  <c r="AO6815" i="6"/>
  <c r="AO6816" i="6"/>
  <c r="AO6817" i="6"/>
  <c r="AO6818" i="6"/>
  <c r="AO6819" i="6"/>
  <c r="AO6820" i="6"/>
  <c r="AO6821" i="6"/>
  <c r="AO6822" i="6"/>
  <c r="AO6823" i="6"/>
  <c r="AO6824" i="6"/>
  <c r="AO6825" i="6"/>
  <c r="AO6826" i="6"/>
  <c r="AO6827" i="6"/>
  <c r="AO6828" i="6"/>
  <c r="AO6829" i="6"/>
  <c r="AO6830" i="6"/>
  <c r="AO6831" i="6"/>
  <c r="AO6832" i="6"/>
  <c r="AO6833" i="6"/>
  <c r="AO6834" i="6"/>
  <c r="AO6835" i="6"/>
  <c r="AO6836" i="6"/>
  <c r="AO6837" i="6"/>
  <c r="AO6838" i="6"/>
  <c r="AO6839" i="6"/>
  <c r="AO6840" i="6"/>
  <c r="AO6841" i="6"/>
  <c r="AO6842" i="6"/>
  <c r="AO6843" i="6"/>
  <c r="AO6844" i="6"/>
  <c r="AO6845" i="6"/>
  <c r="AO6846" i="6"/>
  <c r="AO6847" i="6"/>
  <c r="AO6848" i="6"/>
  <c r="AO6849" i="6"/>
  <c r="AO6850" i="6"/>
  <c r="AO6851" i="6"/>
  <c r="AO6852" i="6"/>
  <c r="AO6853" i="6"/>
  <c r="AO6854" i="6"/>
  <c r="AO6855" i="6"/>
  <c r="AO6856" i="6"/>
  <c r="AO6857" i="6"/>
  <c r="AO6858" i="6"/>
  <c r="AO6859" i="6"/>
  <c r="AO6860" i="6"/>
  <c r="AO6861" i="6"/>
  <c r="AO6862" i="6"/>
  <c r="AO6863" i="6"/>
  <c r="AO6864" i="6"/>
  <c r="AO6865" i="6"/>
  <c r="AO6866" i="6"/>
  <c r="AO6867" i="6"/>
  <c r="AO6868" i="6"/>
  <c r="AO6869" i="6"/>
  <c r="AO6870" i="6"/>
  <c r="AO6871" i="6"/>
  <c r="AO6872" i="6"/>
  <c r="AO6873" i="6"/>
  <c r="AO6874" i="6"/>
  <c r="AO6875" i="6"/>
  <c r="AO6876" i="6"/>
  <c r="AO6877" i="6"/>
  <c r="AO6878" i="6"/>
  <c r="AO6879" i="6"/>
  <c r="AO6880" i="6"/>
  <c r="AO6881" i="6"/>
  <c r="AO6882" i="6"/>
  <c r="AO6883" i="6"/>
  <c r="AO6884" i="6"/>
  <c r="AO6885" i="6"/>
  <c r="AO6886" i="6"/>
  <c r="AO6887" i="6"/>
  <c r="AO6888" i="6"/>
  <c r="AO6889" i="6"/>
  <c r="AO6890" i="6"/>
  <c r="AO6891" i="6"/>
  <c r="AO6892" i="6"/>
  <c r="AO6893" i="6"/>
  <c r="AO6894" i="6"/>
  <c r="AO6895" i="6"/>
  <c r="AO6896" i="6"/>
  <c r="AO6897" i="6"/>
  <c r="AO6898" i="6"/>
  <c r="AO6899" i="6"/>
  <c r="AO6900" i="6"/>
  <c r="AO6901" i="6"/>
  <c r="AO6902" i="6"/>
  <c r="AO6903" i="6"/>
  <c r="AO6904" i="6"/>
  <c r="AO6905" i="6"/>
  <c r="AO6906" i="6"/>
  <c r="AO6907" i="6"/>
  <c r="AO6908" i="6"/>
  <c r="AO6909" i="6"/>
  <c r="AO6910" i="6"/>
  <c r="AO6911" i="6"/>
  <c r="AO6912" i="6"/>
  <c r="AO6913" i="6"/>
  <c r="AO6914" i="6"/>
  <c r="AO6915" i="6"/>
  <c r="AO6916" i="6"/>
  <c r="AO6917" i="6"/>
  <c r="AO6918" i="6"/>
  <c r="AO6919" i="6"/>
  <c r="AO6920" i="6"/>
  <c r="AO6921" i="6"/>
  <c r="AO6922" i="6"/>
  <c r="AO6923" i="6"/>
  <c r="AO6924" i="6"/>
  <c r="AO6925" i="6"/>
  <c r="AO6926" i="6"/>
  <c r="AO6927" i="6"/>
  <c r="AO6928" i="6"/>
  <c r="AO6929" i="6"/>
  <c r="AO6930" i="6"/>
  <c r="AO6931" i="6"/>
  <c r="AO6932" i="6"/>
  <c r="AO6933" i="6"/>
  <c r="AO6934" i="6"/>
  <c r="AO6935" i="6"/>
  <c r="AO6936" i="6"/>
  <c r="AO6937" i="6"/>
  <c r="AO6938" i="6"/>
  <c r="AO6939" i="6"/>
  <c r="AO6940" i="6"/>
  <c r="AO6941" i="6"/>
  <c r="AO6942" i="6"/>
  <c r="AO6943" i="6"/>
  <c r="AO6944" i="6"/>
  <c r="AO6945" i="6"/>
  <c r="AO6946" i="6"/>
  <c r="AO6947" i="6"/>
  <c r="AO6948" i="6"/>
  <c r="AO6949" i="6"/>
  <c r="AO6950" i="6"/>
  <c r="AO6951" i="6"/>
  <c r="AO6952" i="6"/>
  <c r="AO6953" i="6"/>
  <c r="AO6954" i="6"/>
  <c r="AO6955" i="6"/>
  <c r="AO6956" i="6"/>
  <c r="AO6957" i="6"/>
  <c r="AO6958" i="6"/>
  <c r="AO6959" i="6"/>
  <c r="AO6960" i="6"/>
  <c r="AO6961" i="6"/>
  <c r="AO6962" i="6"/>
  <c r="AO6963" i="6"/>
  <c r="AO6964" i="6"/>
  <c r="AO6965" i="6"/>
  <c r="AO6966" i="6"/>
  <c r="AO6967" i="6"/>
  <c r="AO6968" i="6"/>
  <c r="AO6969" i="6"/>
  <c r="AO6970" i="6"/>
  <c r="AO6971" i="6"/>
  <c r="AO6972" i="6"/>
  <c r="AO6973" i="6"/>
  <c r="AO6974" i="6"/>
  <c r="AO6975" i="6"/>
  <c r="AO6976" i="6"/>
  <c r="AO6977" i="6"/>
  <c r="AO6978" i="6"/>
  <c r="AO6979" i="6"/>
  <c r="AO6980" i="6"/>
  <c r="AO6981" i="6"/>
  <c r="AO6982" i="6"/>
  <c r="AO6983" i="6"/>
  <c r="AO6984" i="6"/>
  <c r="AO6985" i="6"/>
  <c r="AO6986" i="6"/>
  <c r="AO6987" i="6"/>
  <c r="AO6988" i="6"/>
  <c r="AO6989" i="6"/>
  <c r="AO6990" i="6"/>
  <c r="AO6991" i="6"/>
  <c r="AO6992" i="6"/>
  <c r="AO6993" i="6"/>
  <c r="AO6994" i="6"/>
  <c r="AO6995" i="6"/>
  <c r="AO6996" i="6"/>
  <c r="AO6997" i="6"/>
  <c r="AO6998" i="6"/>
  <c r="AO6999" i="6"/>
  <c r="AO7000" i="6"/>
  <c r="AO7001" i="6"/>
  <c r="AO7002" i="6"/>
  <c r="AO7003" i="6"/>
  <c r="AO7004" i="6"/>
  <c r="AO7005" i="6"/>
  <c r="AO7006" i="6"/>
  <c r="AO7007" i="6"/>
  <c r="AO7008" i="6"/>
  <c r="AO7009" i="6"/>
  <c r="AO7010" i="6"/>
  <c r="AO7011" i="6"/>
  <c r="AO7012" i="6"/>
  <c r="AO7013" i="6"/>
  <c r="AO7014" i="6"/>
  <c r="AO7015" i="6"/>
  <c r="AO7016" i="6"/>
  <c r="AO7017" i="6"/>
  <c r="AO7018" i="6"/>
  <c r="AO7019" i="6"/>
  <c r="AO7020" i="6"/>
  <c r="AO7021" i="6"/>
  <c r="AO7022" i="6"/>
  <c r="AO7023" i="6"/>
  <c r="AO7024" i="6"/>
  <c r="AO7025" i="6"/>
  <c r="AO7026" i="6"/>
  <c r="AO7027" i="6"/>
  <c r="AO7028" i="6"/>
  <c r="AO7029" i="6"/>
  <c r="AO7030" i="6"/>
  <c r="AO7031" i="6"/>
  <c r="AO7032" i="6"/>
  <c r="AO7033" i="6"/>
  <c r="AO7034" i="6"/>
  <c r="AO7035" i="6"/>
  <c r="AO7036" i="6"/>
  <c r="AO7037" i="6"/>
  <c r="AO7038" i="6"/>
  <c r="AO7039" i="6"/>
  <c r="AO7040" i="6"/>
  <c r="AO7041" i="6"/>
  <c r="AO7042" i="6"/>
  <c r="AO7043" i="6"/>
  <c r="AO7044" i="6"/>
  <c r="AO7045" i="6"/>
  <c r="AO7046" i="6"/>
  <c r="AO7047" i="6"/>
  <c r="AO7048" i="6"/>
  <c r="AO7049" i="6"/>
  <c r="AO7050" i="6"/>
  <c r="AO7051" i="6"/>
  <c r="AO7052" i="6"/>
  <c r="AO7053" i="6"/>
  <c r="AO7054" i="6"/>
  <c r="AO7055" i="6"/>
  <c r="AO7056" i="6"/>
  <c r="AO7057" i="6"/>
  <c r="AO7058" i="6"/>
  <c r="AO7059" i="6"/>
  <c r="AO7060" i="6"/>
  <c r="AO7061" i="6"/>
  <c r="AO7062" i="6"/>
  <c r="AO7063" i="6"/>
  <c r="AO7064" i="6"/>
  <c r="AO7065" i="6"/>
  <c r="AO7066" i="6"/>
  <c r="AO7067" i="6"/>
  <c r="AO7068" i="6"/>
  <c r="AO7069" i="6"/>
  <c r="AO7070" i="6"/>
  <c r="AO7071" i="6"/>
  <c r="AO7072" i="6"/>
  <c r="AO7073" i="6"/>
  <c r="AO7074" i="6"/>
  <c r="AO7075" i="6"/>
  <c r="AO7076" i="6"/>
  <c r="AO7077" i="6"/>
  <c r="AO7078" i="6"/>
  <c r="AO7079" i="6"/>
  <c r="AO7080" i="6"/>
  <c r="AO7081" i="6"/>
  <c r="AO7082" i="6"/>
  <c r="AO7083" i="6"/>
  <c r="AO7084" i="6"/>
  <c r="AO7085" i="6"/>
  <c r="AO7086" i="6"/>
  <c r="AO7087" i="6"/>
  <c r="AO7088" i="6"/>
  <c r="AO7089" i="6"/>
  <c r="AO7090" i="6"/>
  <c r="AO7091" i="6"/>
  <c r="AO7092" i="6"/>
  <c r="AO7093" i="6"/>
  <c r="AO7094" i="6"/>
  <c r="AO7095" i="6"/>
  <c r="AO7096" i="6"/>
  <c r="AO7097" i="6"/>
  <c r="AO7098" i="6"/>
  <c r="AO7099" i="6"/>
  <c r="AO7100" i="6"/>
  <c r="AO7101" i="6"/>
  <c r="AO7102" i="6"/>
  <c r="AO7103" i="6"/>
  <c r="AO7104" i="6"/>
  <c r="AO7105" i="6"/>
  <c r="AO7106" i="6"/>
  <c r="AO7107" i="6"/>
  <c r="AO7108" i="6"/>
  <c r="AO7109" i="6"/>
  <c r="AO7110" i="6"/>
  <c r="AO7111" i="6"/>
  <c r="AO7112" i="6"/>
  <c r="AO7113" i="6"/>
  <c r="AO7114" i="6"/>
  <c r="AO7115" i="6"/>
  <c r="AO7116" i="6"/>
  <c r="AO7117" i="6"/>
  <c r="AO7118" i="6"/>
  <c r="AO7119" i="6"/>
  <c r="AO7120" i="6"/>
  <c r="AO7121" i="6"/>
  <c r="AO7122" i="6"/>
  <c r="AO7123" i="6"/>
  <c r="AO7124" i="6"/>
  <c r="AO7125" i="6"/>
  <c r="AO7126" i="6"/>
  <c r="AO7127" i="6"/>
  <c r="AO7128" i="6"/>
  <c r="AO7129" i="6"/>
  <c r="AO7130" i="6"/>
  <c r="AO7131" i="6"/>
  <c r="AO7132" i="6"/>
  <c r="AO7133" i="6"/>
  <c r="AO7134" i="6"/>
  <c r="AO7135" i="6"/>
  <c r="AO7136" i="6"/>
  <c r="AO7137" i="6"/>
  <c r="AO7138" i="6"/>
  <c r="AO7139" i="6"/>
  <c r="AO7140" i="6"/>
  <c r="AO7141" i="6"/>
  <c r="AO7142" i="6"/>
  <c r="AO7143" i="6"/>
  <c r="AO7144" i="6"/>
  <c r="AO7145" i="6"/>
  <c r="AO7146" i="6"/>
  <c r="AO7147" i="6"/>
  <c r="AO7148" i="6"/>
  <c r="AO7149" i="6"/>
  <c r="AO7150" i="6"/>
  <c r="AO7151" i="6"/>
  <c r="AO7152" i="6"/>
  <c r="AO7153" i="6"/>
  <c r="AO7154" i="6"/>
  <c r="AO7155" i="6"/>
  <c r="AO7156" i="6"/>
  <c r="AO7157" i="6"/>
  <c r="AO7158" i="6"/>
  <c r="AO7159" i="6"/>
  <c r="AO7160" i="6"/>
  <c r="AO7161" i="6"/>
  <c r="AO7162" i="6"/>
  <c r="AO7163" i="6"/>
  <c r="AO7164" i="6"/>
  <c r="AO7165" i="6"/>
  <c r="AO7166" i="6"/>
  <c r="AO7167" i="6"/>
  <c r="AO7168" i="6"/>
  <c r="AO7169" i="6"/>
  <c r="AO7170" i="6"/>
  <c r="AO7171" i="6"/>
  <c r="AO7172" i="6"/>
  <c r="AO7173" i="6"/>
  <c r="AO7174" i="6"/>
  <c r="AO7175" i="6"/>
  <c r="AO7176" i="6"/>
  <c r="AO7177" i="6"/>
  <c r="AO7178" i="6"/>
  <c r="AO7179" i="6"/>
  <c r="AO7180" i="6"/>
  <c r="AO7181" i="6"/>
  <c r="AO7182" i="6"/>
  <c r="AO7183" i="6"/>
  <c r="AO7184" i="6"/>
  <c r="AO7185" i="6"/>
  <c r="AO7186" i="6"/>
  <c r="AO7187" i="6"/>
  <c r="AO7188" i="6"/>
  <c r="AO7189" i="6"/>
  <c r="AO7190" i="6"/>
  <c r="AO7191" i="6"/>
  <c r="AO7192" i="6"/>
  <c r="AO7193" i="6"/>
  <c r="AO7194" i="6"/>
  <c r="AO7195" i="6"/>
  <c r="AO7196" i="6"/>
  <c r="AO7197" i="6"/>
  <c r="AO7198" i="6"/>
  <c r="AO7199" i="6"/>
  <c r="AO7200" i="6"/>
  <c r="AO7201" i="6"/>
  <c r="AO7202" i="6"/>
  <c r="AO7203" i="6"/>
  <c r="AO7204" i="6"/>
  <c r="AO7205" i="6"/>
  <c r="AO7206" i="6"/>
  <c r="AO7207" i="6"/>
  <c r="AO7208" i="6"/>
  <c r="AO7209" i="6"/>
  <c r="AO7210" i="6"/>
  <c r="AO7211" i="6"/>
  <c r="AO7212" i="6"/>
  <c r="AO7213" i="6"/>
  <c r="AO7214" i="6"/>
  <c r="AO7215" i="6"/>
  <c r="AO7216" i="6"/>
  <c r="AO7217" i="6"/>
  <c r="AO7218" i="6"/>
  <c r="AO7219" i="6"/>
  <c r="AO7220" i="6"/>
  <c r="AO7221" i="6"/>
  <c r="AO7222" i="6"/>
  <c r="AO7223" i="6"/>
  <c r="AO7224" i="6"/>
  <c r="AO7225" i="6"/>
  <c r="AO7226" i="6"/>
  <c r="AO7227" i="6"/>
  <c r="AO7228" i="6"/>
  <c r="AO7229" i="6"/>
  <c r="AO7230" i="6"/>
  <c r="AO7231" i="6"/>
  <c r="AO7232" i="6"/>
  <c r="AO7233" i="6"/>
  <c r="AO7234" i="6"/>
  <c r="AO7235" i="6"/>
  <c r="AO7236" i="6"/>
  <c r="AO7237" i="6"/>
  <c r="AO7238" i="6"/>
  <c r="AO7239" i="6"/>
  <c r="AO7240" i="6"/>
  <c r="AO7241" i="6"/>
  <c r="AO7242" i="6"/>
  <c r="AO7243" i="6"/>
  <c r="AO7244" i="6"/>
  <c r="AO7245" i="6"/>
  <c r="AO7246" i="6"/>
  <c r="AO7247" i="6"/>
  <c r="AO7248" i="6"/>
  <c r="AO7249" i="6"/>
  <c r="AO7250" i="6"/>
  <c r="AO7251" i="6"/>
  <c r="AO7252" i="6"/>
  <c r="AO7253" i="6"/>
  <c r="AO7254" i="6"/>
  <c r="AO7255" i="6"/>
  <c r="AO7256" i="6"/>
  <c r="AO7257" i="6"/>
  <c r="AO7258" i="6"/>
  <c r="AO7259" i="6"/>
  <c r="AO7260" i="6"/>
  <c r="AO7261" i="6"/>
  <c r="AO7262" i="6"/>
  <c r="AO7263" i="6"/>
  <c r="AO7264" i="6"/>
  <c r="AO7265" i="6"/>
  <c r="AO7266" i="6"/>
  <c r="AO7267" i="6"/>
  <c r="AO7268" i="6"/>
  <c r="AO7269" i="6"/>
  <c r="AO7270" i="6"/>
  <c r="AO7271" i="6"/>
  <c r="AO7272" i="6"/>
  <c r="AO7273" i="6"/>
  <c r="AO7274" i="6"/>
  <c r="AO7275" i="6"/>
  <c r="AO7276" i="6"/>
  <c r="AO7277" i="6"/>
  <c r="AO7278" i="6"/>
  <c r="AO7279" i="6"/>
  <c r="AO7280" i="6"/>
  <c r="AO7281" i="6"/>
  <c r="AO7282" i="6"/>
  <c r="AO7283" i="6"/>
  <c r="AO7284" i="6"/>
  <c r="AO7285" i="6"/>
  <c r="AO7286" i="6"/>
  <c r="AO7287" i="6"/>
  <c r="AO7288" i="6"/>
  <c r="AO7289" i="6"/>
  <c r="AO7290" i="6"/>
  <c r="AO7291" i="6"/>
  <c r="AO7292" i="6"/>
  <c r="AO7293" i="6"/>
  <c r="AO7294" i="6"/>
  <c r="AO7295" i="6"/>
  <c r="AO7296" i="6"/>
  <c r="AO7297" i="6"/>
  <c r="AO7298" i="6"/>
  <c r="AO7299" i="6"/>
  <c r="AO7300" i="6"/>
  <c r="AO7301" i="6"/>
  <c r="AO7302" i="6"/>
  <c r="AO7303" i="6"/>
  <c r="AO7304" i="6"/>
  <c r="AO7305" i="6"/>
  <c r="AO7306" i="6"/>
  <c r="AO7307" i="6"/>
  <c r="AO7308" i="6"/>
  <c r="AO7309" i="6"/>
  <c r="AO7310" i="6"/>
  <c r="AO7311" i="6"/>
  <c r="AO7312" i="6"/>
  <c r="AO7313" i="6"/>
  <c r="AO7314" i="6"/>
  <c r="AO7315" i="6"/>
  <c r="AO7316" i="6"/>
  <c r="AO7317" i="6"/>
  <c r="AO7318" i="6"/>
  <c r="AO7319" i="6"/>
  <c r="AO7320" i="6"/>
  <c r="AO7321" i="6"/>
  <c r="AO7322" i="6"/>
  <c r="AO7323" i="6"/>
  <c r="AO7324" i="6"/>
  <c r="AO7325" i="6"/>
  <c r="AO7326" i="6"/>
  <c r="AO7327" i="6"/>
  <c r="AO7328" i="6"/>
  <c r="AO7329" i="6"/>
  <c r="AO7330" i="6"/>
  <c r="AO7331" i="6"/>
  <c r="AO7332" i="6"/>
  <c r="AO7333" i="6"/>
  <c r="AO7334" i="6"/>
  <c r="AO7335" i="6"/>
  <c r="AO7336" i="6"/>
  <c r="AO7337" i="6"/>
  <c r="AO7338" i="6"/>
  <c r="AO7339" i="6"/>
  <c r="AO7340" i="6"/>
  <c r="AO7341" i="6"/>
  <c r="AO7342" i="6"/>
  <c r="AO7343" i="6"/>
  <c r="AO7344" i="6"/>
  <c r="AO7345" i="6"/>
  <c r="AO7346" i="6"/>
  <c r="AO7347" i="6"/>
  <c r="AO7348" i="6"/>
  <c r="AO7349" i="6"/>
  <c r="AO7350" i="6"/>
  <c r="AO7351" i="6"/>
  <c r="AO7352" i="6"/>
  <c r="AO7353" i="6"/>
  <c r="AO7354" i="6"/>
  <c r="AO7355" i="6"/>
  <c r="AO7356" i="6"/>
  <c r="AO7357" i="6"/>
  <c r="AO7358" i="6"/>
  <c r="AO7359" i="6"/>
  <c r="AO7360" i="6"/>
  <c r="AO7361" i="6"/>
  <c r="AO7362" i="6"/>
  <c r="AO7363" i="6"/>
  <c r="AO7364" i="6"/>
  <c r="AO7365" i="6"/>
  <c r="AO7366" i="6"/>
  <c r="AO7367" i="6"/>
  <c r="AO7368" i="6"/>
  <c r="AO7369" i="6"/>
  <c r="AO7370" i="6"/>
  <c r="AO7371" i="6"/>
  <c r="AO7372" i="6"/>
  <c r="AO7373" i="6"/>
  <c r="AO7374" i="6"/>
  <c r="AO7375" i="6"/>
  <c r="AO7376" i="6"/>
  <c r="AO7377" i="6"/>
  <c r="AO7378" i="6"/>
  <c r="AO7379" i="6"/>
  <c r="AO7380" i="6"/>
  <c r="AO7381" i="6"/>
  <c r="AO7382" i="6"/>
  <c r="AO7383" i="6"/>
  <c r="AO7384" i="6"/>
  <c r="AO7385" i="6"/>
  <c r="AO7386" i="6"/>
  <c r="AO7387" i="6"/>
  <c r="AO7388" i="6"/>
  <c r="AO7389" i="6"/>
  <c r="AO7390" i="6"/>
  <c r="AO7391" i="6"/>
  <c r="AO7392" i="6"/>
  <c r="AO7393" i="6"/>
  <c r="AO7394" i="6"/>
  <c r="AO7395" i="6"/>
  <c r="AO7396" i="6"/>
  <c r="AO7397" i="6"/>
  <c r="AO7398" i="6"/>
  <c r="AO7399" i="6"/>
  <c r="AO7400" i="6"/>
  <c r="AO7401" i="6"/>
  <c r="AO7402" i="6"/>
  <c r="AO7403" i="6"/>
  <c r="AO7404" i="6"/>
  <c r="AO7405" i="6"/>
  <c r="AO7406" i="6"/>
  <c r="AO7407" i="6"/>
  <c r="AO7408" i="6"/>
  <c r="AO7409" i="6"/>
  <c r="AO7410" i="6"/>
  <c r="AO7411" i="6"/>
  <c r="AO7412" i="6"/>
  <c r="AO7413" i="6"/>
  <c r="AO7414" i="6"/>
  <c r="AO7415" i="6"/>
  <c r="AO7416" i="6"/>
  <c r="AO7417" i="6"/>
  <c r="AO7418" i="6"/>
  <c r="AO7419" i="6"/>
  <c r="AO7420" i="6"/>
  <c r="AO7421" i="6"/>
  <c r="AO7422" i="6"/>
  <c r="AO7423" i="6"/>
  <c r="AO7424" i="6"/>
  <c r="AO7425" i="6"/>
  <c r="AO7426" i="6"/>
  <c r="AO7427" i="6"/>
  <c r="AO7428" i="6"/>
  <c r="AO7429" i="6"/>
  <c r="AO7430" i="6"/>
  <c r="AO7431" i="6"/>
  <c r="AO7432" i="6"/>
  <c r="AO7433" i="6"/>
  <c r="AO7434" i="6"/>
  <c r="AO7435" i="6"/>
  <c r="AO7436" i="6"/>
  <c r="AO7437" i="6"/>
  <c r="AO7438" i="6"/>
  <c r="AO7439" i="6"/>
  <c r="AO7440" i="6"/>
  <c r="AO7441" i="6"/>
  <c r="AO7442" i="6"/>
  <c r="AO7443" i="6"/>
  <c r="AO7444" i="6"/>
  <c r="AO7445" i="6"/>
  <c r="AO7446" i="6"/>
  <c r="AO7447" i="6"/>
  <c r="AO7448" i="6"/>
  <c r="AO7449" i="6"/>
  <c r="AO7450" i="6"/>
  <c r="AO7451" i="6"/>
  <c r="AO7452" i="6"/>
  <c r="AO7453" i="6"/>
  <c r="AO7454" i="6"/>
  <c r="AO7455" i="6"/>
  <c r="AO7456" i="6"/>
  <c r="AO7457" i="6"/>
  <c r="AO7458" i="6"/>
  <c r="AO7459" i="6"/>
  <c r="AO7460" i="6"/>
  <c r="AO7461" i="6"/>
  <c r="AO7462" i="6"/>
  <c r="AO7463" i="6"/>
  <c r="AO7464" i="6"/>
  <c r="AO7465" i="6"/>
  <c r="AO7466" i="6"/>
  <c r="AO7467" i="6"/>
  <c r="AO7468" i="6"/>
  <c r="AO7469" i="6"/>
  <c r="AO7470" i="6"/>
  <c r="AO7471" i="6"/>
  <c r="AO7472" i="6"/>
  <c r="AO7473" i="6"/>
  <c r="AO7474" i="6"/>
  <c r="AO7475" i="6"/>
  <c r="AO7476" i="6"/>
  <c r="AO7477" i="6"/>
  <c r="AO7478" i="6"/>
  <c r="AO7479" i="6"/>
  <c r="AO7480" i="6"/>
  <c r="AO7481" i="6"/>
  <c r="AO7482" i="6"/>
  <c r="AO7483" i="6"/>
  <c r="AO7484" i="6"/>
  <c r="AO7485" i="6"/>
  <c r="AO7486" i="6"/>
  <c r="AO7487" i="6"/>
  <c r="AO7488" i="6"/>
  <c r="AO7489" i="6"/>
  <c r="AO7490" i="6"/>
  <c r="AO7491" i="6"/>
  <c r="AO7492" i="6"/>
  <c r="AO7493" i="6"/>
  <c r="AO7494" i="6"/>
  <c r="AO7495" i="6"/>
  <c r="AO7496" i="6"/>
  <c r="AO7497" i="6"/>
  <c r="AO7498" i="6"/>
  <c r="AO7499" i="6"/>
  <c r="AO7500" i="6"/>
  <c r="AO7501" i="6"/>
  <c r="AO7502" i="6"/>
  <c r="AO7503" i="6"/>
  <c r="AO7504" i="6"/>
  <c r="AO7505" i="6"/>
  <c r="AO7506" i="6"/>
  <c r="AO7507" i="6"/>
  <c r="AO7508" i="6"/>
  <c r="AO7509" i="6"/>
  <c r="AO7510" i="6"/>
  <c r="AO7511" i="6"/>
  <c r="AO7512" i="6"/>
  <c r="AO7513" i="6"/>
  <c r="AO7514" i="6"/>
  <c r="AO7515" i="6"/>
  <c r="AO7516" i="6"/>
  <c r="AO7517" i="6"/>
  <c r="AO7518" i="6"/>
  <c r="AO7519" i="6"/>
  <c r="AO7520" i="6"/>
  <c r="AO7521" i="6"/>
  <c r="AO7522" i="6"/>
  <c r="AO7523" i="6"/>
  <c r="AO7524" i="6"/>
  <c r="AO7525" i="6"/>
  <c r="AO7526" i="6"/>
  <c r="AO7527" i="6"/>
  <c r="AO7528" i="6"/>
  <c r="AO7529" i="6"/>
  <c r="AO7530" i="6"/>
  <c r="AO7531" i="6"/>
  <c r="AO7532" i="6"/>
  <c r="AO7533" i="6"/>
  <c r="AO7534" i="6"/>
  <c r="AO7535" i="6"/>
  <c r="AO7536" i="6"/>
  <c r="AO7537" i="6"/>
  <c r="AO7538" i="6"/>
  <c r="AO7539" i="6"/>
  <c r="AO7540" i="6"/>
  <c r="AO7541" i="6"/>
  <c r="AO7542" i="6"/>
  <c r="AO7543" i="6"/>
  <c r="AO7544" i="6"/>
  <c r="AO7545" i="6"/>
  <c r="AO7546" i="6"/>
  <c r="AO7547" i="6"/>
  <c r="AO7548" i="6"/>
  <c r="AO7549" i="6"/>
  <c r="AO7550" i="6"/>
  <c r="AO7551" i="6"/>
  <c r="AO7552" i="6"/>
  <c r="AO7553" i="6"/>
  <c r="AO7554" i="6"/>
  <c r="AO7555" i="6"/>
  <c r="AO7556" i="6"/>
  <c r="AO7557" i="6"/>
  <c r="AO7558" i="6"/>
  <c r="AO7559" i="6"/>
  <c r="AO7560" i="6"/>
  <c r="AO7561" i="6"/>
  <c r="AO7562" i="6"/>
  <c r="AO7563" i="6"/>
  <c r="AO7564" i="6"/>
  <c r="AO7565" i="6"/>
  <c r="AO7566" i="6"/>
  <c r="AO7567" i="6"/>
  <c r="AO7568" i="6"/>
  <c r="AO7569" i="6"/>
  <c r="AO7570" i="6"/>
  <c r="AO7571" i="6"/>
  <c r="AO7572" i="6"/>
  <c r="AO7573" i="6"/>
  <c r="AO7574" i="6"/>
  <c r="AO7575" i="6"/>
  <c r="AO7576" i="6"/>
  <c r="AO7577" i="6"/>
  <c r="AO7578" i="6"/>
  <c r="AO7579" i="6"/>
  <c r="AO7580" i="6"/>
  <c r="AO7581" i="6"/>
  <c r="AO7582" i="6"/>
  <c r="AO7583" i="6"/>
  <c r="AO7584" i="6"/>
  <c r="AO7585" i="6"/>
  <c r="AO7586" i="6"/>
  <c r="AO7587" i="6"/>
  <c r="AO7588" i="6"/>
  <c r="AO7589" i="6"/>
  <c r="AO7590" i="6"/>
  <c r="AO7591" i="6"/>
  <c r="AO7592" i="6"/>
  <c r="AO7593" i="6"/>
  <c r="AO7594" i="6"/>
  <c r="AO7595" i="6"/>
  <c r="AO7596" i="6"/>
  <c r="AO7597" i="6"/>
  <c r="AO7598" i="6"/>
  <c r="AO7599" i="6"/>
  <c r="AO7600" i="6"/>
  <c r="AO7601" i="6"/>
  <c r="AO7602" i="6"/>
  <c r="AO7603" i="6"/>
  <c r="AO7604" i="6"/>
  <c r="AO7605" i="6"/>
  <c r="AO7606" i="6"/>
  <c r="AO7607" i="6"/>
  <c r="AO7608" i="6"/>
  <c r="AO7609" i="6"/>
  <c r="AO7610" i="6"/>
  <c r="AO7611" i="6"/>
  <c r="AO7612" i="6"/>
  <c r="AO2" i="6"/>
  <c r="AP2" i="6" a="1"/>
  <c r="AP2" i="6" s="1"/>
  <c r="AC3" i="6"/>
  <c r="AC2" i="6"/>
  <c r="AC4" i="6"/>
  <c r="AC5" i="6"/>
  <c r="AC6" i="6"/>
  <c r="AC7" i="6"/>
  <c r="AC8" i="6"/>
  <c r="AC9" i="6"/>
  <c r="AC10" i="6"/>
  <c r="AC11" i="6"/>
  <c r="AC12" i="6"/>
  <c r="AC13" i="6"/>
  <c r="AC14" i="6"/>
  <c r="AC15" i="6"/>
  <c r="AC16" i="6"/>
  <c r="AC17" i="6"/>
  <c r="AC18" i="6"/>
  <c r="AC19" i="6"/>
  <c r="AC20" i="6"/>
  <c r="AC21" i="6"/>
  <c r="AC22" i="6"/>
  <c r="AC23" i="6"/>
  <c r="AC24" i="6"/>
  <c r="AC25" i="6"/>
  <c r="AC26" i="6"/>
  <c r="AC27" i="6"/>
  <c r="AC28" i="6"/>
  <c r="AC29" i="6"/>
  <c r="AC30" i="6"/>
  <c r="AC31" i="6"/>
  <c r="AC32" i="6"/>
  <c r="AC33" i="6"/>
  <c r="AC34" i="6"/>
  <c r="AC35" i="6"/>
  <c r="AC36" i="6"/>
  <c r="AC37" i="6"/>
  <c r="AC38" i="6"/>
  <c r="AC39" i="6"/>
  <c r="AC40" i="6"/>
  <c r="AC41" i="6"/>
  <c r="AC42" i="6"/>
  <c r="AC43" i="6"/>
  <c r="AC44" i="6"/>
  <c r="AC45" i="6"/>
  <c r="AC46" i="6"/>
  <c r="AC47" i="6"/>
  <c r="AC48" i="6"/>
  <c r="AC49" i="6"/>
  <c r="AC50" i="6"/>
  <c r="AC51" i="6"/>
  <c r="AC52" i="6"/>
  <c r="AC53" i="6"/>
  <c r="AC54" i="6"/>
  <c r="AC55" i="6"/>
  <c r="AC56" i="6"/>
  <c r="AC57" i="6"/>
  <c r="AC58" i="6"/>
  <c r="AC59" i="6"/>
  <c r="AC60" i="6"/>
  <c r="AC61" i="6"/>
  <c r="AC62" i="6"/>
  <c r="AC63" i="6"/>
  <c r="AC64" i="6"/>
  <c r="AC65" i="6"/>
  <c r="AC66" i="6"/>
  <c r="AC67" i="6"/>
  <c r="AC68" i="6"/>
  <c r="AC69" i="6"/>
  <c r="AC70" i="6"/>
  <c r="AC71" i="6"/>
  <c r="AC72" i="6"/>
  <c r="AC73" i="6"/>
  <c r="AC74" i="6"/>
  <c r="AC75" i="6"/>
  <c r="AC76" i="6"/>
  <c r="AC77" i="6"/>
  <c r="AC78" i="6"/>
  <c r="AC79" i="6"/>
  <c r="AC80" i="6"/>
  <c r="AC81" i="6"/>
  <c r="AC82" i="6"/>
  <c r="AC83" i="6"/>
  <c r="AC84" i="6"/>
  <c r="AC85" i="6"/>
  <c r="AC86" i="6"/>
  <c r="AC87" i="6"/>
  <c r="AC88" i="6"/>
  <c r="AC89" i="6"/>
  <c r="AC90" i="6"/>
  <c r="AC91" i="6"/>
  <c r="AC92" i="6"/>
  <c r="AC93" i="6"/>
  <c r="AC94" i="6"/>
  <c r="AC95" i="6"/>
  <c r="AC96" i="6"/>
  <c r="AC97" i="6"/>
  <c r="AC98" i="6"/>
  <c r="AC99" i="6"/>
  <c r="AC100" i="6"/>
  <c r="AC101" i="6"/>
  <c r="AC102" i="6"/>
  <c r="AC103" i="6"/>
  <c r="AC104" i="6"/>
  <c r="AC105" i="6"/>
  <c r="AC106" i="6"/>
  <c r="AC107" i="6"/>
  <c r="AC108" i="6"/>
  <c r="AC109" i="6"/>
  <c r="AC110" i="6"/>
  <c r="AC111" i="6"/>
  <c r="AC112" i="6"/>
  <c r="AC113" i="6"/>
  <c r="AC114" i="6"/>
  <c r="AC115" i="6"/>
  <c r="AC116" i="6"/>
  <c r="AC117" i="6"/>
  <c r="AC118" i="6"/>
  <c r="AC119" i="6"/>
  <c r="AC120" i="6"/>
  <c r="AC121" i="6"/>
  <c r="AC122" i="6"/>
  <c r="AC123" i="6"/>
  <c r="AC124" i="6"/>
  <c r="AC125" i="6"/>
  <c r="AC126" i="6"/>
  <c r="AC127" i="6"/>
  <c r="AC128" i="6"/>
  <c r="AC129" i="6"/>
  <c r="AC130" i="6"/>
  <c r="AC131" i="6"/>
  <c r="AC132" i="6"/>
  <c r="AC133" i="6"/>
  <c r="AC134" i="6"/>
  <c r="AC135" i="6"/>
  <c r="AC136" i="6"/>
  <c r="AC137" i="6"/>
  <c r="AC138" i="6"/>
  <c r="AC139" i="6"/>
  <c r="AC140" i="6"/>
  <c r="AC141" i="6"/>
  <c r="AC142" i="6"/>
  <c r="AC143" i="6"/>
  <c r="AC144" i="6"/>
  <c r="AC145" i="6"/>
  <c r="AC146" i="6"/>
  <c r="AC147" i="6"/>
  <c r="AC148" i="6"/>
  <c r="AC149" i="6"/>
  <c r="AC150" i="6"/>
  <c r="AC151" i="6"/>
  <c r="AC152" i="6"/>
  <c r="AC153" i="6"/>
  <c r="AC154" i="6"/>
  <c r="AC155" i="6"/>
  <c r="AC156" i="6"/>
  <c r="AC157" i="6"/>
  <c r="AC158" i="6"/>
  <c r="AC159" i="6"/>
  <c r="AC160" i="6"/>
  <c r="AC161" i="6"/>
  <c r="AC162" i="6"/>
  <c r="AC163" i="6"/>
  <c r="AC164" i="6"/>
  <c r="AC165" i="6"/>
  <c r="AC166" i="6"/>
  <c r="AC167" i="6"/>
  <c r="AC168" i="6"/>
  <c r="AC169" i="6"/>
  <c r="AC170" i="6"/>
  <c r="AC171" i="6"/>
  <c r="AC172" i="6"/>
  <c r="AC173" i="6"/>
  <c r="AC174" i="6"/>
  <c r="AC175" i="6"/>
  <c r="AC176" i="6"/>
  <c r="AC177" i="6"/>
  <c r="AC178" i="6"/>
  <c r="AC179" i="6"/>
  <c r="AC180" i="6"/>
  <c r="AC181" i="6"/>
  <c r="AC182" i="6"/>
  <c r="AC183" i="6"/>
  <c r="AC184" i="6"/>
  <c r="AC185" i="6"/>
  <c r="AC186" i="6"/>
  <c r="AC187" i="6"/>
  <c r="AC188" i="6"/>
  <c r="AC189" i="6"/>
  <c r="AC190" i="6"/>
  <c r="AC191" i="6"/>
  <c r="AC192" i="6"/>
  <c r="AC193" i="6"/>
  <c r="AC194" i="6"/>
  <c r="AC195" i="6"/>
  <c r="AC196" i="6"/>
  <c r="AC197" i="6"/>
  <c r="AC198" i="6"/>
  <c r="AC199" i="6"/>
  <c r="AC200" i="6"/>
  <c r="AC201" i="6"/>
  <c r="AC202" i="6"/>
  <c r="AC203" i="6"/>
  <c r="AC204" i="6"/>
  <c r="AC205" i="6"/>
  <c r="AC206" i="6"/>
  <c r="AC207" i="6"/>
  <c r="AC208" i="6"/>
  <c r="AC209" i="6"/>
  <c r="AC210" i="6"/>
  <c r="AC211" i="6"/>
  <c r="AC212" i="6"/>
  <c r="AC213" i="6"/>
  <c r="AC214" i="6"/>
  <c r="AC215" i="6"/>
  <c r="AC216" i="6"/>
  <c r="AC217" i="6"/>
  <c r="AC218" i="6"/>
  <c r="AC219" i="6"/>
  <c r="AC220" i="6"/>
  <c r="AC221" i="6"/>
  <c r="AC222" i="6"/>
  <c r="AC223" i="6"/>
  <c r="AC224" i="6"/>
  <c r="AC225" i="6"/>
  <c r="AC226" i="6"/>
  <c r="AC227" i="6"/>
  <c r="AC228" i="6"/>
  <c r="AC229" i="6"/>
  <c r="AC230" i="6"/>
  <c r="AC231" i="6"/>
  <c r="AC232" i="6"/>
  <c r="AC233" i="6"/>
  <c r="AC234" i="6"/>
  <c r="AC235" i="6"/>
  <c r="AC236" i="6"/>
  <c r="AC237" i="6"/>
  <c r="AC238" i="6"/>
  <c r="AC239" i="6"/>
  <c r="AC240" i="6"/>
  <c r="AC241" i="6"/>
  <c r="AC242" i="6"/>
  <c r="AC243" i="6"/>
  <c r="AC244" i="6"/>
  <c r="AC245" i="6"/>
  <c r="AC246" i="6"/>
  <c r="AC247" i="6"/>
  <c r="AC248" i="6"/>
  <c r="AC249" i="6"/>
  <c r="AC250" i="6"/>
  <c r="AC251" i="6"/>
  <c r="AC252" i="6"/>
  <c r="AC253" i="6"/>
  <c r="AC254" i="6"/>
  <c r="AC255" i="6"/>
  <c r="AC256" i="6"/>
  <c r="AC257" i="6"/>
  <c r="AC258" i="6"/>
  <c r="AC259" i="6"/>
  <c r="AC260" i="6"/>
  <c r="AC261" i="6"/>
  <c r="AC262" i="6"/>
  <c r="AC263" i="6"/>
  <c r="AC264" i="6"/>
  <c r="AC265" i="6"/>
  <c r="AC266" i="6"/>
  <c r="AC267" i="6"/>
  <c r="AC268" i="6"/>
  <c r="AC269" i="6"/>
  <c r="AC270" i="6"/>
  <c r="AC271" i="6"/>
  <c r="AC272" i="6"/>
  <c r="AC273" i="6"/>
  <c r="AC274" i="6"/>
  <c r="AC275" i="6"/>
  <c r="AC276" i="6"/>
  <c r="AC277" i="6"/>
  <c r="AC278" i="6"/>
  <c r="AC279" i="6"/>
  <c r="AC280" i="6"/>
  <c r="AC281" i="6"/>
  <c r="AC282" i="6"/>
  <c r="AC283" i="6"/>
  <c r="AC284" i="6"/>
  <c r="AC285" i="6"/>
  <c r="AC286" i="6"/>
  <c r="AC287" i="6"/>
  <c r="AC288" i="6"/>
  <c r="AC289" i="6"/>
  <c r="AC290" i="6"/>
  <c r="AC291" i="6"/>
  <c r="AC292" i="6"/>
  <c r="AC293" i="6"/>
  <c r="AC294" i="6"/>
  <c r="AC295" i="6"/>
  <c r="AC296" i="6"/>
  <c r="AC297" i="6"/>
  <c r="AC298" i="6"/>
  <c r="AC299" i="6"/>
  <c r="AC300" i="6"/>
  <c r="AC301" i="6"/>
  <c r="AC302" i="6"/>
  <c r="AC303" i="6"/>
  <c r="AC304" i="6"/>
  <c r="AC305" i="6"/>
  <c r="AC306" i="6"/>
  <c r="AC307" i="6"/>
  <c r="AC308" i="6"/>
  <c r="AC309" i="6"/>
  <c r="AC310" i="6"/>
  <c r="AC311" i="6"/>
  <c r="AC312" i="6"/>
  <c r="AC313" i="6"/>
  <c r="AC314" i="6"/>
  <c r="AC315" i="6"/>
  <c r="AC316" i="6"/>
  <c r="AC317" i="6"/>
  <c r="AC318" i="6"/>
  <c r="AC319" i="6"/>
  <c r="AC320" i="6"/>
  <c r="AC321" i="6"/>
  <c r="AC322" i="6"/>
  <c r="AC323" i="6"/>
  <c r="AC324" i="6"/>
  <c r="AC325" i="6"/>
  <c r="AC326" i="6"/>
  <c r="AC327" i="6"/>
  <c r="AC328" i="6"/>
  <c r="AC329" i="6"/>
  <c r="AC330" i="6"/>
  <c r="AC331" i="6"/>
  <c r="AC332" i="6"/>
  <c r="AC333" i="6"/>
  <c r="AC334" i="6"/>
  <c r="AC335" i="6"/>
  <c r="AC336" i="6"/>
  <c r="AC337" i="6"/>
  <c r="AC338" i="6"/>
  <c r="AC339" i="6"/>
  <c r="AC340" i="6"/>
  <c r="AC341" i="6"/>
  <c r="AC342" i="6"/>
  <c r="AC343" i="6"/>
  <c r="AC344" i="6"/>
  <c r="AC345" i="6"/>
  <c r="AC346" i="6"/>
  <c r="AC347" i="6"/>
  <c r="AC348" i="6"/>
  <c r="AC349" i="6"/>
  <c r="AC350" i="6"/>
  <c r="AC351" i="6"/>
  <c r="AC352" i="6"/>
  <c r="AC353" i="6"/>
  <c r="AC354" i="6"/>
  <c r="AC355" i="6"/>
  <c r="AC356" i="6"/>
  <c r="AC357" i="6"/>
  <c r="AC358" i="6"/>
  <c r="AC359" i="6"/>
  <c r="AC360" i="6"/>
  <c r="AC361" i="6"/>
  <c r="AC362" i="6"/>
  <c r="AC363" i="6"/>
  <c r="AC364" i="6"/>
  <c r="AC365" i="6"/>
  <c r="AC366" i="6"/>
  <c r="AC367" i="6"/>
  <c r="AC368" i="6"/>
  <c r="AC369" i="6"/>
  <c r="AC370" i="6"/>
  <c r="AC371" i="6"/>
  <c r="AC372" i="6"/>
  <c r="AC373" i="6"/>
  <c r="AC374" i="6"/>
  <c r="AC375" i="6"/>
  <c r="AC376" i="6"/>
  <c r="AC377" i="6"/>
  <c r="AC378" i="6"/>
  <c r="AC379" i="6"/>
  <c r="AC380" i="6"/>
  <c r="AC381" i="6"/>
  <c r="AC382" i="6"/>
  <c r="AC383" i="6"/>
  <c r="AC384" i="6"/>
  <c r="AC385" i="6"/>
  <c r="AC386" i="6"/>
  <c r="AC387" i="6"/>
  <c r="AC388" i="6"/>
  <c r="AC389" i="6"/>
  <c r="AC390" i="6"/>
  <c r="AC391" i="6"/>
  <c r="AC392" i="6"/>
  <c r="AC393" i="6"/>
  <c r="AC394" i="6"/>
  <c r="AC395" i="6"/>
  <c r="AC396" i="6"/>
  <c r="AC397" i="6"/>
  <c r="AC398" i="6"/>
  <c r="AC399" i="6"/>
  <c r="AC400" i="6"/>
  <c r="AC401" i="6"/>
  <c r="AC402" i="6"/>
  <c r="AC403" i="6"/>
  <c r="AC404" i="6"/>
  <c r="AC405" i="6"/>
  <c r="AC406" i="6"/>
  <c r="AC407" i="6"/>
  <c r="AC408" i="6"/>
  <c r="AC409" i="6"/>
  <c r="AC410" i="6"/>
  <c r="AC411" i="6"/>
  <c r="AC412" i="6"/>
  <c r="AC413" i="6"/>
  <c r="AC414" i="6"/>
  <c r="AC415" i="6"/>
  <c r="AC416" i="6"/>
  <c r="AC417" i="6"/>
  <c r="AC418" i="6"/>
  <c r="AC419" i="6"/>
  <c r="AC420" i="6"/>
  <c r="AC421" i="6"/>
  <c r="AC422" i="6"/>
  <c r="AC423" i="6"/>
  <c r="AC424" i="6"/>
  <c r="AC425" i="6"/>
  <c r="AC426" i="6"/>
  <c r="AC427" i="6"/>
  <c r="AC428" i="6"/>
  <c r="AC429" i="6"/>
  <c r="AC430" i="6"/>
  <c r="AC431" i="6"/>
  <c r="AC432" i="6"/>
  <c r="AC433" i="6"/>
  <c r="AC434" i="6"/>
  <c r="AC435" i="6"/>
  <c r="AC436" i="6"/>
  <c r="AC437" i="6"/>
  <c r="AC438" i="6"/>
  <c r="AC439" i="6"/>
  <c r="AC440" i="6"/>
  <c r="AC441" i="6"/>
  <c r="AC442" i="6"/>
  <c r="AC443" i="6"/>
  <c r="AC444" i="6"/>
  <c r="AC445" i="6"/>
  <c r="AC446" i="6"/>
  <c r="AC447" i="6"/>
  <c r="AC448" i="6"/>
  <c r="AC449" i="6"/>
  <c r="AC450" i="6"/>
  <c r="AC451" i="6"/>
  <c r="AC452" i="6"/>
  <c r="AC453" i="6"/>
  <c r="AC454" i="6"/>
  <c r="AC455" i="6"/>
  <c r="AC456" i="6"/>
  <c r="AC457" i="6"/>
  <c r="AC458" i="6"/>
  <c r="AC459" i="6"/>
  <c r="AC460" i="6"/>
  <c r="AC461" i="6"/>
  <c r="AC462" i="6"/>
  <c r="AC463" i="6"/>
  <c r="AC464" i="6"/>
  <c r="AC465" i="6"/>
  <c r="AC466" i="6"/>
  <c r="AC467" i="6"/>
  <c r="AC468" i="6"/>
  <c r="AC469" i="6"/>
  <c r="AC470" i="6"/>
  <c r="AC471" i="6"/>
  <c r="AC472" i="6"/>
  <c r="AC473" i="6"/>
  <c r="AC474" i="6"/>
  <c r="AC475" i="6"/>
  <c r="AC476" i="6"/>
  <c r="AC477" i="6"/>
  <c r="AC478" i="6"/>
  <c r="AC479" i="6"/>
  <c r="AC480" i="6"/>
  <c r="AC481" i="6"/>
  <c r="AC482" i="6"/>
  <c r="AC483" i="6"/>
  <c r="AC484" i="6"/>
  <c r="AC485" i="6"/>
  <c r="AC486" i="6"/>
  <c r="AC487" i="6"/>
  <c r="AC488" i="6"/>
  <c r="AC489" i="6"/>
  <c r="AC490" i="6"/>
  <c r="AC491" i="6"/>
  <c r="AC492" i="6"/>
  <c r="AC493" i="6"/>
  <c r="AC494" i="6"/>
  <c r="AC495" i="6"/>
  <c r="AC496" i="6"/>
  <c r="AC497" i="6"/>
  <c r="AC498" i="6"/>
  <c r="AC499" i="6"/>
  <c r="AC500" i="6"/>
  <c r="AC501" i="6"/>
  <c r="AC502" i="6"/>
  <c r="AC503" i="6"/>
  <c r="AC504" i="6"/>
  <c r="AC505" i="6"/>
  <c r="AC506" i="6"/>
  <c r="AC507" i="6"/>
  <c r="AC508" i="6"/>
  <c r="AC509" i="6"/>
  <c r="AC510" i="6"/>
  <c r="AC511" i="6"/>
  <c r="AC512" i="6"/>
  <c r="AC513" i="6"/>
  <c r="AC514" i="6"/>
  <c r="AC515" i="6"/>
  <c r="AC516" i="6"/>
  <c r="AC517" i="6"/>
  <c r="AC518" i="6"/>
  <c r="AC519" i="6"/>
  <c r="AC520" i="6"/>
  <c r="AC521" i="6"/>
  <c r="AC522" i="6"/>
  <c r="AC523" i="6"/>
  <c r="AC524" i="6"/>
  <c r="AC525" i="6"/>
  <c r="AC526" i="6"/>
  <c r="AC527" i="6"/>
  <c r="AC528" i="6"/>
  <c r="AC529" i="6"/>
  <c r="AC530" i="6"/>
  <c r="AC531" i="6"/>
  <c r="AC532" i="6"/>
  <c r="AC533" i="6"/>
  <c r="AC534" i="6"/>
  <c r="AC535" i="6"/>
  <c r="AC536" i="6"/>
  <c r="AC537" i="6"/>
  <c r="AC538" i="6"/>
  <c r="AC539" i="6"/>
  <c r="AC540" i="6"/>
  <c r="AC541" i="6"/>
  <c r="AC542" i="6"/>
  <c r="AC543" i="6"/>
  <c r="AC544" i="6"/>
  <c r="AC545" i="6"/>
  <c r="AC546" i="6"/>
  <c r="AC547" i="6"/>
  <c r="AC548" i="6"/>
  <c r="AC549" i="6"/>
  <c r="AC550" i="6"/>
  <c r="AC551" i="6"/>
  <c r="AC552" i="6"/>
  <c r="AC553" i="6"/>
  <c r="AC554" i="6"/>
  <c r="AC555" i="6"/>
  <c r="AC556" i="6"/>
  <c r="AC557" i="6"/>
  <c r="AC558" i="6"/>
  <c r="AC559" i="6"/>
  <c r="AC560" i="6"/>
  <c r="AC561" i="6"/>
  <c r="AC562" i="6"/>
  <c r="AC563" i="6"/>
  <c r="AC564" i="6"/>
  <c r="AC565" i="6"/>
  <c r="AC566" i="6"/>
  <c r="AC567" i="6"/>
  <c r="AC568" i="6"/>
  <c r="AC569" i="6"/>
  <c r="AC570" i="6"/>
  <c r="AC571" i="6"/>
  <c r="AC572" i="6"/>
  <c r="AC573" i="6"/>
  <c r="AC574" i="6"/>
  <c r="AC575" i="6"/>
  <c r="AC576" i="6"/>
  <c r="AC577" i="6"/>
  <c r="AC578" i="6"/>
  <c r="AC579" i="6"/>
  <c r="AC580" i="6"/>
  <c r="AC581" i="6"/>
  <c r="AC582" i="6"/>
  <c r="AC583" i="6"/>
  <c r="AC584" i="6"/>
  <c r="AC585" i="6"/>
  <c r="AC586" i="6"/>
  <c r="AC587" i="6"/>
  <c r="AC588" i="6"/>
  <c r="AC589" i="6"/>
  <c r="AC590" i="6"/>
  <c r="AC591" i="6"/>
  <c r="AC592" i="6"/>
  <c r="AC593" i="6"/>
  <c r="AC594" i="6"/>
  <c r="AC595" i="6"/>
  <c r="AC596" i="6"/>
  <c r="AC597" i="6"/>
  <c r="AC598" i="6"/>
  <c r="AC599" i="6"/>
  <c r="AC600" i="6"/>
  <c r="AC601" i="6"/>
  <c r="AC602" i="6"/>
  <c r="AC603" i="6"/>
  <c r="AC604" i="6"/>
  <c r="AC605" i="6"/>
  <c r="AC606" i="6"/>
  <c r="AC607" i="6"/>
  <c r="AC608" i="6"/>
  <c r="AC609" i="6"/>
  <c r="AC610" i="6"/>
  <c r="AC611" i="6"/>
  <c r="AC612" i="6"/>
  <c r="AC613" i="6"/>
  <c r="AC614" i="6"/>
  <c r="AC615" i="6"/>
  <c r="AC616" i="6"/>
  <c r="AC617" i="6"/>
  <c r="AC618" i="6"/>
  <c r="AC619" i="6"/>
  <c r="AC620" i="6"/>
  <c r="AC621" i="6"/>
  <c r="AC622" i="6"/>
  <c r="AC623" i="6"/>
  <c r="AC624" i="6"/>
  <c r="AC625" i="6"/>
  <c r="AC626" i="6"/>
  <c r="AC627" i="6"/>
  <c r="AC628" i="6"/>
  <c r="AC629" i="6"/>
  <c r="AC630" i="6"/>
  <c r="AC631" i="6"/>
  <c r="AC632" i="6"/>
  <c r="AC633" i="6"/>
  <c r="AC634" i="6"/>
  <c r="AC635" i="6"/>
  <c r="AC636" i="6"/>
  <c r="AC637" i="6"/>
  <c r="AC638" i="6"/>
  <c r="AC639" i="6"/>
  <c r="AC640" i="6"/>
  <c r="AC641" i="6"/>
  <c r="AC642" i="6"/>
  <c r="AC643" i="6"/>
  <c r="AC644" i="6"/>
  <c r="AC645" i="6"/>
  <c r="AC646" i="6"/>
  <c r="AC647" i="6"/>
  <c r="AC648" i="6"/>
  <c r="AC649" i="6"/>
  <c r="AC650" i="6"/>
  <c r="AC651" i="6"/>
  <c r="AC652" i="6"/>
  <c r="AC653" i="6"/>
  <c r="AC654" i="6"/>
  <c r="AC655" i="6"/>
  <c r="AC656" i="6"/>
  <c r="AC657" i="6"/>
  <c r="AC658" i="6"/>
  <c r="AC659" i="6"/>
  <c r="AC660" i="6"/>
  <c r="AC661" i="6"/>
  <c r="AC662" i="6"/>
  <c r="AC663" i="6"/>
  <c r="AC664" i="6"/>
  <c r="AC665" i="6"/>
  <c r="AC666" i="6"/>
  <c r="AC667" i="6"/>
  <c r="AC668" i="6"/>
  <c r="AC669" i="6"/>
  <c r="AC670" i="6"/>
  <c r="AC671" i="6"/>
  <c r="AC672" i="6"/>
  <c r="AC673" i="6"/>
  <c r="AC674" i="6"/>
  <c r="AC675" i="6"/>
  <c r="AC676" i="6"/>
  <c r="AC677" i="6"/>
  <c r="AC678" i="6"/>
  <c r="AC679" i="6"/>
  <c r="AC680" i="6"/>
  <c r="AC681" i="6"/>
  <c r="AC682" i="6"/>
  <c r="AC683" i="6"/>
  <c r="AC684" i="6"/>
  <c r="AC685" i="6"/>
  <c r="AC686" i="6"/>
  <c r="AC687" i="6"/>
  <c r="AC688" i="6"/>
  <c r="AC689" i="6"/>
  <c r="AC690" i="6"/>
  <c r="AC691" i="6"/>
  <c r="AC692" i="6"/>
  <c r="AC693" i="6"/>
  <c r="AC694" i="6"/>
  <c r="AC695" i="6"/>
  <c r="AC696" i="6"/>
  <c r="AC697" i="6"/>
  <c r="AC698" i="6"/>
  <c r="AC699" i="6"/>
  <c r="AC700" i="6"/>
  <c r="AC701" i="6"/>
  <c r="AC702" i="6"/>
  <c r="AC703" i="6"/>
  <c r="AC704" i="6"/>
  <c r="AC705" i="6"/>
  <c r="AC706" i="6"/>
  <c r="AC707" i="6"/>
  <c r="AC708" i="6"/>
  <c r="AC709" i="6"/>
  <c r="AC710" i="6"/>
  <c r="AC711" i="6"/>
  <c r="AC712" i="6"/>
  <c r="AC713" i="6"/>
  <c r="AC714" i="6"/>
  <c r="AC715" i="6"/>
  <c r="AC716" i="6"/>
  <c r="AC717" i="6"/>
  <c r="AC718" i="6"/>
  <c r="AC719" i="6"/>
  <c r="AC720" i="6"/>
  <c r="AC721" i="6"/>
  <c r="AC722" i="6"/>
  <c r="AC723" i="6"/>
  <c r="AC724" i="6"/>
  <c r="AC725" i="6"/>
  <c r="AC726" i="6"/>
  <c r="AC727" i="6"/>
  <c r="AC728" i="6"/>
  <c r="AC729" i="6"/>
  <c r="AC730" i="6"/>
  <c r="AC731" i="6"/>
  <c r="AC732" i="6"/>
  <c r="AC733" i="6"/>
  <c r="AC734" i="6"/>
  <c r="AC735" i="6"/>
  <c r="AC736" i="6"/>
  <c r="AC737" i="6"/>
  <c r="AC738" i="6"/>
  <c r="AC739" i="6"/>
  <c r="AC740" i="6"/>
  <c r="AC741" i="6"/>
  <c r="AC742" i="6"/>
  <c r="AC743" i="6"/>
  <c r="AC744" i="6"/>
  <c r="AC745" i="6"/>
  <c r="AC746" i="6"/>
  <c r="AC747" i="6"/>
  <c r="AC748" i="6"/>
  <c r="AC749" i="6"/>
  <c r="AC750" i="6"/>
  <c r="AC751" i="6"/>
  <c r="AC752" i="6"/>
  <c r="AC753" i="6"/>
  <c r="AC754" i="6"/>
  <c r="AC755" i="6"/>
  <c r="AC756" i="6"/>
  <c r="AC757" i="6"/>
  <c r="AC758" i="6"/>
  <c r="AC759" i="6"/>
  <c r="AC760" i="6"/>
  <c r="AC761" i="6"/>
  <c r="AC762" i="6"/>
  <c r="AC763" i="6"/>
  <c r="AC764" i="6"/>
  <c r="AC765" i="6"/>
  <c r="AC766" i="6"/>
  <c r="AC767" i="6"/>
  <c r="AC768" i="6"/>
  <c r="AC769" i="6"/>
  <c r="AC770" i="6"/>
  <c r="AC771" i="6"/>
  <c r="AC772" i="6"/>
  <c r="AC773" i="6"/>
  <c r="AC774" i="6"/>
  <c r="AC775" i="6"/>
  <c r="AC776" i="6"/>
  <c r="AC777" i="6"/>
  <c r="AC778" i="6"/>
  <c r="AC779" i="6"/>
  <c r="AC780" i="6"/>
  <c r="AC781" i="6"/>
  <c r="AC782" i="6"/>
  <c r="AC783" i="6"/>
  <c r="AC784" i="6"/>
  <c r="AC785" i="6"/>
  <c r="AC786" i="6"/>
  <c r="AC787" i="6"/>
  <c r="AC788" i="6"/>
  <c r="AC789" i="6"/>
  <c r="AC790" i="6"/>
  <c r="AC791" i="6"/>
  <c r="AC792" i="6"/>
  <c r="AC793" i="6"/>
  <c r="AC794" i="6"/>
  <c r="AC795" i="6"/>
  <c r="AC796" i="6"/>
  <c r="AC797" i="6"/>
  <c r="AC798" i="6"/>
  <c r="AC799" i="6"/>
  <c r="AC800" i="6"/>
  <c r="AC801" i="6"/>
  <c r="AC802" i="6"/>
  <c r="AC803" i="6"/>
  <c r="AC804" i="6"/>
  <c r="AC805" i="6"/>
  <c r="AC806" i="6"/>
  <c r="AC807" i="6"/>
  <c r="AC808" i="6"/>
  <c r="AC809" i="6"/>
  <c r="AC810" i="6"/>
  <c r="AC811" i="6"/>
  <c r="AC812" i="6"/>
  <c r="AC813" i="6"/>
  <c r="AC814" i="6"/>
  <c r="AC815" i="6"/>
  <c r="AC816" i="6"/>
  <c r="AC817" i="6"/>
  <c r="AC818" i="6"/>
  <c r="AC819" i="6"/>
  <c r="AC820" i="6"/>
  <c r="AC821" i="6"/>
  <c r="AC822" i="6"/>
  <c r="AC823" i="6"/>
  <c r="AC824" i="6"/>
  <c r="AC825" i="6"/>
  <c r="AC826" i="6"/>
  <c r="AC827" i="6"/>
  <c r="AC828" i="6"/>
  <c r="AC829" i="6"/>
  <c r="AC830" i="6"/>
  <c r="AC831" i="6"/>
  <c r="AC832" i="6"/>
  <c r="AC833" i="6"/>
  <c r="AC834" i="6"/>
  <c r="AC835" i="6"/>
  <c r="AC836" i="6"/>
  <c r="AC837" i="6"/>
  <c r="AC838" i="6"/>
  <c r="AC839" i="6"/>
  <c r="AC840" i="6"/>
  <c r="AC841" i="6"/>
  <c r="AC842" i="6"/>
  <c r="AC843" i="6"/>
  <c r="AC844" i="6"/>
  <c r="AC845" i="6"/>
  <c r="AC846" i="6"/>
  <c r="AC847" i="6"/>
  <c r="AC848" i="6"/>
  <c r="AC849" i="6"/>
  <c r="AC850" i="6"/>
  <c r="AC851" i="6"/>
  <c r="AC852" i="6"/>
  <c r="AC853" i="6"/>
  <c r="AC854" i="6"/>
  <c r="AC855" i="6"/>
  <c r="AC856" i="6"/>
  <c r="AC857" i="6"/>
  <c r="AC858" i="6"/>
  <c r="AC859" i="6"/>
  <c r="AC860" i="6"/>
  <c r="AC861" i="6"/>
  <c r="AC862" i="6"/>
  <c r="AC863" i="6"/>
  <c r="AC864" i="6"/>
  <c r="AC865" i="6"/>
  <c r="AC866" i="6"/>
  <c r="AC867" i="6"/>
  <c r="AC868" i="6"/>
  <c r="AC869" i="6"/>
  <c r="AC870" i="6"/>
  <c r="AC871" i="6"/>
  <c r="AC872" i="6"/>
  <c r="AC873" i="6"/>
  <c r="AC874" i="6"/>
  <c r="AC875" i="6"/>
  <c r="AC876" i="6"/>
  <c r="AC877" i="6"/>
  <c r="AC878" i="6"/>
  <c r="AC879" i="6"/>
  <c r="AC880" i="6"/>
  <c r="AC881" i="6"/>
  <c r="AC882" i="6"/>
  <c r="AC883" i="6"/>
  <c r="AC884" i="6"/>
  <c r="AC885" i="6"/>
  <c r="AC886" i="6"/>
  <c r="AC887" i="6"/>
  <c r="AC888" i="6"/>
  <c r="AC889" i="6"/>
  <c r="AC890" i="6"/>
  <c r="AC891" i="6"/>
  <c r="AC892" i="6"/>
  <c r="AC893" i="6"/>
  <c r="AC894" i="6"/>
  <c r="AC895" i="6"/>
  <c r="AC896" i="6"/>
  <c r="AC897" i="6"/>
  <c r="AC898" i="6"/>
  <c r="AC899" i="6"/>
  <c r="AC900" i="6"/>
  <c r="AC901" i="6"/>
  <c r="AC902" i="6"/>
  <c r="AC903" i="6"/>
  <c r="AC904" i="6"/>
  <c r="AC905" i="6"/>
  <c r="AC906" i="6"/>
  <c r="AC907" i="6"/>
  <c r="AC908" i="6"/>
  <c r="AC909" i="6"/>
  <c r="AC910" i="6"/>
  <c r="AC911" i="6"/>
  <c r="AC912" i="6"/>
  <c r="AC913" i="6"/>
  <c r="AC914" i="6"/>
  <c r="AC915" i="6"/>
  <c r="AC916" i="6"/>
  <c r="AC917" i="6"/>
  <c r="AC918" i="6"/>
  <c r="AC919" i="6"/>
  <c r="AC920" i="6"/>
  <c r="AC921" i="6"/>
  <c r="AC922" i="6"/>
  <c r="AC923" i="6"/>
  <c r="AC924" i="6"/>
  <c r="AC925" i="6"/>
  <c r="AC926" i="6"/>
  <c r="AC927" i="6"/>
  <c r="AC928" i="6"/>
  <c r="AC929" i="6"/>
  <c r="AC930" i="6"/>
  <c r="AC931" i="6"/>
  <c r="AC932" i="6"/>
  <c r="AC933" i="6"/>
  <c r="AC934" i="6"/>
  <c r="AC935" i="6"/>
  <c r="AC936" i="6"/>
  <c r="AC937" i="6"/>
  <c r="AC938" i="6"/>
  <c r="AC939" i="6"/>
  <c r="AC940" i="6"/>
  <c r="AC941" i="6"/>
  <c r="AC942" i="6"/>
  <c r="AC943" i="6"/>
  <c r="AC944" i="6"/>
  <c r="AC945" i="6"/>
  <c r="AC946" i="6"/>
  <c r="AC947" i="6"/>
  <c r="AC948" i="6"/>
  <c r="AC949" i="6"/>
  <c r="AC950" i="6"/>
  <c r="AC951" i="6"/>
  <c r="AC952" i="6"/>
  <c r="AC953" i="6"/>
  <c r="AC954" i="6"/>
  <c r="AC955" i="6"/>
  <c r="AC956" i="6"/>
  <c r="AC957" i="6"/>
  <c r="AC958" i="6"/>
  <c r="AC959" i="6"/>
  <c r="AC960" i="6"/>
  <c r="AC961" i="6"/>
  <c r="AC962" i="6"/>
  <c r="AC963" i="6"/>
  <c r="AC964" i="6"/>
  <c r="AC965" i="6"/>
  <c r="AC966" i="6"/>
  <c r="AC967" i="6"/>
  <c r="AC968" i="6"/>
  <c r="AC969" i="6"/>
  <c r="AC970" i="6"/>
  <c r="AC971" i="6"/>
  <c r="AC972" i="6"/>
  <c r="AC973" i="6"/>
  <c r="AC974" i="6"/>
  <c r="AC975" i="6"/>
  <c r="AC976" i="6"/>
  <c r="AC977" i="6"/>
  <c r="AC978" i="6"/>
  <c r="AC979" i="6"/>
  <c r="AC980" i="6"/>
  <c r="AC981" i="6"/>
  <c r="AC982" i="6"/>
  <c r="AC983" i="6"/>
  <c r="AC984" i="6"/>
  <c r="AC985" i="6"/>
  <c r="AC986" i="6"/>
  <c r="AC987" i="6"/>
  <c r="AC988" i="6"/>
  <c r="AC989" i="6"/>
  <c r="AC990" i="6"/>
  <c r="AC991" i="6"/>
  <c r="AC992" i="6"/>
  <c r="AC993" i="6"/>
  <c r="AC994" i="6"/>
  <c r="AC995" i="6"/>
  <c r="AC996" i="6"/>
  <c r="AC997" i="6"/>
  <c r="AC998" i="6"/>
  <c r="AC999" i="6"/>
  <c r="AC1000" i="6"/>
  <c r="AC1001" i="6"/>
  <c r="AC1002" i="6"/>
  <c r="AC1003" i="6"/>
  <c r="AC1004" i="6"/>
  <c r="AC1005" i="6"/>
  <c r="AC1006" i="6"/>
  <c r="AC1007" i="6"/>
  <c r="AC1008" i="6"/>
  <c r="AC1009" i="6"/>
  <c r="AC1010" i="6"/>
  <c r="AC1011" i="6"/>
  <c r="AC1012" i="6"/>
  <c r="AC1013" i="6"/>
  <c r="AC1014" i="6"/>
  <c r="AC1015" i="6"/>
  <c r="AC1016" i="6"/>
  <c r="AC1017" i="6"/>
  <c r="AC1018" i="6"/>
  <c r="AC1019" i="6"/>
  <c r="AC1020" i="6"/>
  <c r="AC1021" i="6"/>
  <c r="AC1022" i="6"/>
  <c r="AC1023" i="6"/>
  <c r="AC1024" i="6"/>
  <c r="AC1025" i="6"/>
  <c r="AC1026" i="6"/>
  <c r="AC1027" i="6"/>
  <c r="AC1028" i="6"/>
  <c r="AC1029" i="6"/>
  <c r="AC1030" i="6"/>
  <c r="AC1031" i="6"/>
  <c r="AC1032" i="6"/>
  <c r="AC1033" i="6"/>
  <c r="AC1034" i="6"/>
  <c r="AC1035" i="6"/>
  <c r="AC1036" i="6"/>
  <c r="AC1037" i="6"/>
  <c r="AC1038" i="6"/>
  <c r="AC1039" i="6"/>
  <c r="AC1040" i="6"/>
  <c r="AC1041" i="6"/>
  <c r="AC1042" i="6"/>
  <c r="AC1043" i="6"/>
  <c r="AC1044" i="6"/>
  <c r="AC1045" i="6"/>
  <c r="AC1046" i="6"/>
  <c r="AC1047" i="6"/>
  <c r="AC1048" i="6"/>
  <c r="AC1049" i="6"/>
  <c r="AC1050" i="6"/>
  <c r="AC1051" i="6"/>
  <c r="AC1052" i="6"/>
  <c r="AC1053" i="6"/>
  <c r="AC1054" i="6"/>
  <c r="AC1055" i="6"/>
  <c r="AC1056" i="6"/>
  <c r="AC1057" i="6"/>
  <c r="AC1058" i="6"/>
  <c r="AC1059" i="6"/>
  <c r="AC1060" i="6"/>
  <c r="AC1061" i="6"/>
  <c r="AC1062" i="6"/>
  <c r="AC1063" i="6"/>
  <c r="AC1064" i="6"/>
  <c r="AC1065" i="6"/>
  <c r="AC1066" i="6"/>
  <c r="AC1067" i="6"/>
  <c r="AC1068" i="6"/>
  <c r="AC1069" i="6"/>
  <c r="AC1070" i="6"/>
  <c r="AC1071" i="6"/>
  <c r="AC1072" i="6"/>
  <c r="AC1073" i="6"/>
  <c r="AC1074" i="6"/>
  <c r="AC1075" i="6"/>
  <c r="AC1076" i="6"/>
  <c r="AC1077" i="6"/>
  <c r="AC1078" i="6"/>
  <c r="AC1079" i="6"/>
  <c r="AC1080" i="6"/>
  <c r="AC1081" i="6"/>
  <c r="AC1082" i="6"/>
  <c r="AC1083" i="6"/>
  <c r="AC1084" i="6"/>
  <c r="AC1085" i="6"/>
  <c r="AC1086" i="6"/>
  <c r="AC1087" i="6"/>
  <c r="AC1088" i="6"/>
  <c r="AC1089" i="6"/>
  <c r="AC1090" i="6"/>
  <c r="AC1091" i="6"/>
  <c r="AC1092" i="6"/>
  <c r="AC1093" i="6"/>
  <c r="AC1094" i="6"/>
  <c r="AC1095" i="6"/>
  <c r="AC1096" i="6"/>
  <c r="AC1097" i="6"/>
  <c r="AC1098" i="6"/>
  <c r="AC1099" i="6"/>
  <c r="AC1100" i="6"/>
  <c r="AC1101" i="6"/>
  <c r="AC1102" i="6"/>
  <c r="AC1103" i="6"/>
  <c r="AC1104" i="6"/>
  <c r="AC1105" i="6"/>
  <c r="AC1106" i="6"/>
  <c r="AC1107" i="6"/>
  <c r="AC1108" i="6"/>
  <c r="AC1109" i="6"/>
  <c r="AC1110" i="6"/>
  <c r="AC1111" i="6"/>
  <c r="AC1112" i="6"/>
  <c r="AC1113" i="6"/>
  <c r="AC1114" i="6"/>
  <c r="AC1115" i="6"/>
  <c r="AC1116" i="6"/>
  <c r="AC1117" i="6"/>
  <c r="AC1118" i="6"/>
  <c r="AC1119" i="6"/>
  <c r="AC1120" i="6"/>
  <c r="AC1121" i="6"/>
  <c r="AC1122" i="6"/>
  <c r="AC1123" i="6"/>
  <c r="AC1124" i="6"/>
  <c r="AC1125" i="6"/>
  <c r="AC1126" i="6"/>
  <c r="AC1127" i="6"/>
  <c r="AC1128" i="6"/>
  <c r="AC1129" i="6"/>
  <c r="AC1130" i="6"/>
  <c r="AC1131" i="6"/>
  <c r="AC1132" i="6"/>
  <c r="AC1133" i="6"/>
  <c r="AC1134" i="6"/>
  <c r="AC1135" i="6"/>
  <c r="AC1136" i="6"/>
  <c r="AC1137" i="6"/>
  <c r="AC1138" i="6"/>
  <c r="AC1139" i="6"/>
  <c r="AC1140" i="6"/>
  <c r="AC1141" i="6"/>
  <c r="AC1142" i="6"/>
  <c r="AC1143" i="6"/>
  <c r="AC1144" i="6"/>
  <c r="AC1145" i="6"/>
  <c r="AC1146" i="6"/>
  <c r="AC1147" i="6"/>
  <c r="AC1148" i="6"/>
  <c r="AC1149" i="6"/>
  <c r="AC1150" i="6"/>
  <c r="AC1151" i="6"/>
  <c r="AC1152" i="6"/>
  <c r="AC1153" i="6"/>
  <c r="AC1154" i="6"/>
  <c r="AC1155" i="6"/>
  <c r="AC1156" i="6"/>
  <c r="AC1157" i="6"/>
  <c r="AC1158" i="6"/>
  <c r="AC1159" i="6"/>
  <c r="AC1160" i="6"/>
  <c r="AC1161" i="6"/>
  <c r="AC1162" i="6"/>
  <c r="AC1163" i="6"/>
  <c r="AC1164" i="6"/>
  <c r="AC1165" i="6"/>
  <c r="AC1166" i="6"/>
  <c r="AC1167" i="6"/>
  <c r="AC1168" i="6"/>
  <c r="AC1169" i="6"/>
  <c r="AC1170" i="6"/>
  <c r="AC1171" i="6"/>
  <c r="AC1172" i="6"/>
  <c r="AC1173" i="6"/>
  <c r="AC1174" i="6"/>
  <c r="AC1175" i="6"/>
  <c r="AC1176" i="6"/>
  <c r="AC1177" i="6"/>
  <c r="AC1178" i="6"/>
  <c r="AC1179" i="6"/>
  <c r="AC1180" i="6"/>
  <c r="AC1181" i="6"/>
  <c r="AC1182" i="6"/>
  <c r="AC1183" i="6"/>
  <c r="AC1184" i="6"/>
  <c r="AC1185" i="6"/>
  <c r="AC1186" i="6"/>
  <c r="AC1187" i="6"/>
  <c r="AC1188" i="6"/>
  <c r="AC1189" i="6"/>
  <c r="AC1190" i="6"/>
  <c r="AC1191" i="6"/>
  <c r="AC1192" i="6"/>
  <c r="AC1193" i="6"/>
  <c r="AC1194" i="6"/>
  <c r="AC1195" i="6"/>
  <c r="AC1196" i="6"/>
  <c r="AC1197" i="6"/>
  <c r="AC1198" i="6"/>
  <c r="AC1199" i="6"/>
  <c r="AC1200" i="6"/>
  <c r="AC1201" i="6"/>
  <c r="AC1202" i="6"/>
  <c r="AC1203" i="6"/>
  <c r="AC1204" i="6"/>
  <c r="AC1205" i="6"/>
  <c r="AC1206" i="6"/>
  <c r="AC1207" i="6"/>
  <c r="AC1208" i="6"/>
  <c r="AC1209" i="6"/>
  <c r="AC1210" i="6"/>
  <c r="AC1211" i="6"/>
  <c r="AC1212" i="6"/>
  <c r="AC1213" i="6"/>
  <c r="AC1214" i="6"/>
  <c r="AC1215" i="6"/>
  <c r="AC1216" i="6"/>
  <c r="AC1217" i="6"/>
  <c r="AC1218" i="6"/>
  <c r="AC1219" i="6"/>
  <c r="AC1220" i="6"/>
  <c r="AC1221" i="6"/>
  <c r="AC1222" i="6"/>
  <c r="AC1223" i="6"/>
  <c r="AC1224" i="6"/>
  <c r="AC1225" i="6"/>
  <c r="AC1226" i="6"/>
  <c r="AC1227" i="6"/>
  <c r="AC1228" i="6"/>
  <c r="AC1229" i="6"/>
  <c r="AC1230" i="6"/>
  <c r="AC1231" i="6"/>
  <c r="AC1232" i="6"/>
  <c r="AC1233" i="6"/>
  <c r="AC1234" i="6"/>
  <c r="AC1235" i="6"/>
  <c r="AC1236" i="6"/>
  <c r="AC1237" i="6"/>
  <c r="AC1238" i="6"/>
  <c r="AC1239" i="6"/>
  <c r="AC1240" i="6"/>
  <c r="AC1241" i="6"/>
  <c r="AC1242" i="6"/>
  <c r="AC1243" i="6"/>
  <c r="AC1244" i="6"/>
  <c r="AC1245" i="6"/>
  <c r="AC1246" i="6"/>
  <c r="AC1247" i="6"/>
  <c r="AC1248" i="6"/>
  <c r="AC1249" i="6"/>
  <c r="AC1250" i="6"/>
  <c r="AC1251" i="6"/>
  <c r="AC1252" i="6"/>
  <c r="AC1253" i="6"/>
  <c r="AC1254" i="6"/>
  <c r="AC1255" i="6"/>
  <c r="AC1256" i="6"/>
  <c r="AC1257" i="6"/>
  <c r="AC1258" i="6"/>
  <c r="AC1259" i="6"/>
  <c r="AC1260" i="6"/>
  <c r="AC1261" i="6"/>
  <c r="AC1262" i="6"/>
  <c r="AC1263" i="6"/>
  <c r="AC1264" i="6"/>
  <c r="AC1265" i="6"/>
  <c r="AC1266" i="6"/>
  <c r="AC1267" i="6"/>
  <c r="AC1268" i="6"/>
  <c r="AC1269" i="6"/>
  <c r="AC1270" i="6"/>
  <c r="AC1271" i="6"/>
  <c r="AC1272" i="6"/>
  <c r="AC1273" i="6"/>
  <c r="AC1274" i="6"/>
  <c r="AC1275" i="6"/>
  <c r="AC1276" i="6"/>
  <c r="AC1277" i="6"/>
  <c r="AC1278" i="6"/>
  <c r="AC1279" i="6"/>
  <c r="AC1280" i="6"/>
  <c r="AC1281" i="6"/>
  <c r="AC1282" i="6"/>
  <c r="AC1283" i="6"/>
  <c r="AC1284" i="6"/>
  <c r="AC1285" i="6"/>
  <c r="AC1286" i="6"/>
  <c r="AC1287" i="6"/>
  <c r="AC1288" i="6"/>
  <c r="AC1289" i="6"/>
  <c r="AC1290" i="6"/>
  <c r="AC1291" i="6"/>
  <c r="AC1292" i="6"/>
  <c r="AC1293" i="6"/>
  <c r="AC1294" i="6"/>
  <c r="AC1295" i="6"/>
  <c r="AC1296" i="6"/>
  <c r="AC1297" i="6"/>
  <c r="AC1298" i="6"/>
  <c r="AC1299" i="6"/>
  <c r="AC1300" i="6"/>
  <c r="AC1301" i="6"/>
  <c r="AC1302" i="6"/>
  <c r="AC1303" i="6"/>
  <c r="AC1304" i="6"/>
  <c r="AC1305" i="6"/>
  <c r="AC1306" i="6"/>
  <c r="AC1307" i="6"/>
  <c r="AC1308" i="6"/>
  <c r="AC1309" i="6"/>
  <c r="AC1310" i="6"/>
  <c r="AC1311" i="6"/>
  <c r="AC1312" i="6"/>
  <c r="AC1313" i="6"/>
  <c r="AC1314" i="6"/>
  <c r="AC1315" i="6"/>
  <c r="AC1316" i="6"/>
  <c r="AC1317" i="6"/>
  <c r="AC1318" i="6"/>
  <c r="AC1319" i="6"/>
  <c r="AC1320" i="6"/>
  <c r="AC1321" i="6"/>
  <c r="AC1322" i="6"/>
  <c r="AC1323" i="6"/>
  <c r="AC1324" i="6"/>
  <c r="AC1325" i="6"/>
  <c r="AC1326" i="6"/>
  <c r="AC1327" i="6"/>
  <c r="AC1328" i="6"/>
  <c r="AC1329" i="6"/>
  <c r="AC1330" i="6"/>
  <c r="AC1331" i="6"/>
  <c r="AC1332" i="6"/>
  <c r="AC1333" i="6"/>
  <c r="AC1334" i="6"/>
  <c r="AC1335" i="6"/>
  <c r="AC1336" i="6"/>
  <c r="AC1337" i="6"/>
  <c r="AC1338" i="6"/>
  <c r="AC1339" i="6"/>
  <c r="AC1340" i="6"/>
  <c r="AC1341" i="6"/>
  <c r="AC1342" i="6"/>
  <c r="AC1343" i="6"/>
  <c r="AC1344" i="6"/>
  <c r="AC1345" i="6"/>
  <c r="AC1346" i="6"/>
  <c r="AC1347" i="6"/>
  <c r="AC1348" i="6"/>
  <c r="AC1349" i="6"/>
  <c r="AC1350" i="6"/>
  <c r="AC1351" i="6"/>
  <c r="AC1352" i="6"/>
  <c r="AC1353" i="6"/>
  <c r="AC1354" i="6"/>
  <c r="AC1355" i="6"/>
  <c r="AC1356" i="6"/>
  <c r="AC1357" i="6"/>
  <c r="AC1358" i="6"/>
  <c r="AC1359" i="6"/>
  <c r="AC1360" i="6"/>
  <c r="AC1361" i="6"/>
  <c r="AC1362" i="6"/>
  <c r="AC1363" i="6"/>
  <c r="AC1364" i="6"/>
  <c r="AC1365" i="6"/>
  <c r="AC1366" i="6"/>
  <c r="AC1367" i="6"/>
  <c r="AC1368" i="6"/>
  <c r="AC1369" i="6"/>
  <c r="AC1370" i="6"/>
  <c r="AC1371" i="6"/>
  <c r="AC1372" i="6"/>
  <c r="AC1373" i="6"/>
  <c r="AC1374" i="6"/>
  <c r="AC1375" i="6"/>
  <c r="AC1376" i="6"/>
  <c r="AC1377" i="6"/>
  <c r="AC1378" i="6"/>
  <c r="AC1379" i="6"/>
  <c r="AC1380" i="6"/>
  <c r="AC1381" i="6"/>
  <c r="AC1382" i="6"/>
  <c r="AC1383" i="6"/>
  <c r="AC1384" i="6"/>
  <c r="AC1385" i="6"/>
  <c r="AC1386" i="6"/>
  <c r="AC1387" i="6"/>
  <c r="AC1388" i="6"/>
  <c r="AC1389" i="6"/>
  <c r="AC1390" i="6"/>
  <c r="AC1391" i="6"/>
  <c r="AC1392" i="6"/>
  <c r="AC1393" i="6"/>
  <c r="AC1394" i="6"/>
  <c r="AC1395" i="6"/>
  <c r="AC1396" i="6"/>
  <c r="AC1397" i="6"/>
  <c r="AC1398" i="6"/>
  <c r="AC1399" i="6"/>
  <c r="AC1400" i="6"/>
  <c r="AC1401" i="6"/>
  <c r="AC1402" i="6"/>
  <c r="AC1403" i="6"/>
  <c r="AC1404" i="6"/>
  <c r="AC1405" i="6"/>
  <c r="AC1406" i="6"/>
  <c r="AC1407" i="6"/>
  <c r="AC1408" i="6"/>
  <c r="AC1409" i="6"/>
  <c r="AC1410" i="6"/>
  <c r="AC1411" i="6"/>
  <c r="AC1412" i="6"/>
  <c r="AC1413" i="6"/>
  <c r="AC1414" i="6"/>
  <c r="AC1415" i="6"/>
  <c r="AC1416" i="6"/>
  <c r="AC1417" i="6"/>
  <c r="AC1418" i="6"/>
  <c r="AC1419" i="6"/>
  <c r="AC1420" i="6"/>
  <c r="AC1421" i="6"/>
  <c r="AC1422" i="6"/>
  <c r="AC1423" i="6"/>
  <c r="AC1424" i="6"/>
  <c r="AC1425" i="6"/>
  <c r="AC1426" i="6"/>
  <c r="AC1427" i="6"/>
  <c r="AC1428" i="6"/>
  <c r="AC1429" i="6"/>
  <c r="AC1430" i="6"/>
  <c r="AC1431" i="6"/>
  <c r="AC1432" i="6"/>
  <c r="AC1433" i="6"/>
  <c r="AC1434" i="6"/>
  <c r="AC1435" i="6"/>
  <c r="AC1436" i="6"/>
  <c r="AC1437" i="6"/>
  <c r="AC1438" i="6"/>
  <c r="AC1439" i="6"/>
  <c r="AC1440" i="6"/>
  <c r="AC1441" i="6"/>
  <c r="AC1442" i="6"/>
  <c r="AC1443" i="6"/>
  <c r="AC1444" i="6"/>
  <c r="AC1445" i="6"/>
  <c r="AC1446" i="6"/>
  <c r="AC1447" i="6"/>
  <c r="AC1448" i="6"/>
  <c r="AC1449" i="6"/>
  <c r="AC1450" i="6"/>
  <c r="AC1451" i="6"/>
  <c r="AC1452" i="6"/>
  <c r="AC1453" i="6"/>
  <c r="AC1454" i="6"/>
  <c r="AC1455" i="6"/>
  <c r="AC1456" i="6"/>
  <c r="AC1457" i="6"/>
  <c r="AC1458" i="6"/>
  <c r="AC1459" i="6"/>
  <c r="AC1460" i="6"/>
  <c r="AC1461" i="6"/>
  <c r="AC1462" i="6"/>
  <c r="AC1463" i="6"/>
  <c r="AC1464" i="6"/>
  <c r="AC1465" i="6"/>
  <c r="AC1466" i="6"/>
  <c r="AC1467" i="6"/>
  <c r="AC1468" i="6"/>
  <c r="AC1469" i="6"/>
  <c r="AC1470" i="6"/>
  <c r="AC1471" i="6"/>
  <c r="AC1472" i="6"/>
  <c r="AC1473" i="6"/>
  <c r="AC1474" i="6"/>
  <c r="AC1475" i="6"/>
  <c r="AC1476" i="6"/>
  <c r="AC1477" i="6"/>
  <c r="AC1478" i="6"/>
  <c r="AC1479" i="6"/>
  <c r="AC1480" i="6"/>
  <c r="AC1481" i="6"/>
  <c r="AC1482" i="6"/>
  <c r="AC1483" i="6"/>
  <c r="AC1484" i="6"/>
  <c r="AC1485" i="6"/>
  <c r="AC1486" i="6"/>
  <c r="AC1487" i="6"/>
  <c r="AC1488" i="6"/>
  <c r="AC1489" i="6"/>
  <c r="AC1490" i="6"/>
  <c r="AC1491" i="6"/>
  <c r="AC1492" i="6"/>
  <c r="AC1493" i="6"/>
  <c r="AC1494" i="6"/>
  <c r="AC1495" i="6"/>
  <c r="AC1496" i="6"/>
  <c r="AC1497" i="6"/>
  <c r="AC1498" i="6"/>
  <c r="AC1499" i="6"/>
  <c r="AC1500" i="6"/>
  <c r="AC1501" i="6"/>
  <c r="AC1502" i="6"/>
  <c r="AC1503" i="6"/>
  <c r="AC1504" i="6"/>
  <c r="AC1505" i="6"/>
  <c r="AC1506" i="6"/>
  <c r="AC1507" i="6"/>
  <c r="AC1508" i="6"/>
  <c r="AC1509" i="6"/>
  <c r="AC1510" i="6"/>
  <c r="AC1511" i="6"/>
  <c r="AC1512" i="6"/>
  <c r="AC1513" i="6"/>
  <c r="AC1514" i="6"/>
  <c r="AC1515" i="6"/>
  <c r="AC1516" i="6"/>
  <c r="AC1517" i="6"/>
  <c r="AC1518" i="6"/>
  <c r="AC1519" i="6"/>
  <c r="AC1520" i="6"/>
  <c r="AC1521" i="6"/>
  <c r="AC1522" i="6"/>
  <c r="AC1523" i="6"/>
  <c r="AC1524" i="6"/>
  <c r="AC1525" i="6"/>
  <c r="AC1526" i="6"/>
  <c r="AC1527" i="6"/>
  <c r="AC1528" i="6"/>
  <c r="AC1529" i="6"/>
  <c r="AC1530" i="6"/>
  <c r="AC1531" i="6"/>
  <c r="AC1532" i="6"/>
  <c r="AC1533" i="6"/>
  <c r="AC1534" i="6"/>
  <c r="AC1535" i="6"/>
  <c r="AC1536" i="6"/>
  <c r="AC1537" i="6"/>
  <c r="AC1538" i="6"/>
  <c r="AC1539" i="6"/>
  <c r="AC1540" i="6"/>
  <c r="AC1541" i="6"/>
  <c r="AC1542" i="6"/>
  <c r="AC1543" i="6"/>
  <c r="AC1544" i="6"/>
  <c r="AC1545" i="6"/>
  <c r="AC1546" i="6"/>
  <c r="AC1547" i="6"/>
  <c r="AC1548" i="6"/>
  <c r="AC1549" i="6"/>
  <c r="AC1550" i="6"/>
  <c r="AC1551" i="6"/>
  <c r="AC1552" i="6"/>
  <c r="AC1553" i="6"/>
  <c r="AC1554" i="6"/>
  <c r="AC1555" i="6"/>
  <c r="AC1556" i="6"/>
  <c r="AC1557" i="6"/>
  <c r="AC1558" i="6"/>
  <c r="AC1559" i="6"/>
  <c r="AC1560" i="6"/>
  <c r="AC1561" i="6"/>
  <c r="AC1562" i="6"/>
  <c r="AC1563" i="6"/>
  <c r="AC1564" i="6"/>
  <c r="AC1565" i="6"/>
  <c r="AC1566" i="6"/>
  <c r="AC1567" i="6"/>
  <c r="AC1568" i="6"/>
  <c r="AC1569" i="6"/>
  <c r="AC1570" i="6"/>
  <c r="AC1571" i="6"/>
  <c r="AC1572" i="6"/>
  <c r="AC1573" i="6"/>
  <c r="AC1574" i="6"/>
  <c r="AC1575" i="6"/>
  <c r="AC1576" i="6"/>
  <c r="AC1577" i="6"/>
  <c r="AC1578" i="6"/>
  <c r="AC1579" i="6"/>
  <c r="AC1580" i="6"/>
  <c r="AC1581" i="6"/>
  <c r="AC1582" i="6"/>
  <c r="AC1583" i="6"/>
  <c r="AC1584" i="6"/>
  <c r="AC1585" i="6"/>
  <c r="AC1586" i="6"/>
  <c r="AC1587" i="6"/>
  <c r="AC1588" i="6"/>
  <c r="AC1589" i="6"/>
  <c r="AC1590" i="6"/>
  <c r="AC1591" i="6"/>
  <c r="AC1592" i="6"/>
  <c r="AC1593" i="6"/>
  <c r="AC1594" i="6"/>
  <c r="AC1595" i="6"/>
  <c r="AC1596" i="6"/>
  <c r="AC1597" i="6"/>
  <c r="AC1598" i="6"/>
  <c r="AC1599" i="6"/>
  <c r="AC1600" i="6"/>
  <c r="AC1601" i="6"/>
  <c r="AC1602" i="6"/>
  <c r="AC1603" i="6"/>
  <c r="AC1604" i="6"/>
  <c r="AC1605" i="6"/>
  <c r="AC1606" i="6"/>
  <c r="AC1607" i="6"/>
  <c r="AC1608" i="6"/>
  <c r="AC1609" i="6"/>
  <c r="AC1610" i="6"/>
  <c r="AC1611" i="6"/>
  <c r="AC1612" i="6"/>
  <c r="AC1613" i="6"/>
  <c r="AC1614" i="6"/>
  <c r="AC1615" i="6"/>
  <c r="AC1616" i="6"/>
  <c r="AC1617" i="6"/>
  <c r="AC1618" i="6"/>
  <c r="AC1619" i="6"/>
  <c r="AC1620" i="6"/>
  <c r="AC1621" i="6"/>
  <c r="AC1622" i="6"/>
  <c r="AC1623" i="6"/>
  <c r="AC1624" i="6"/>
  <c r="AC1625" i="6"/>
  <c r="AC1626" i="6"/>
  <c r="AC1627" i="6"/>
  <c r="AC1628" i="6"/>
  <c r="AC1629" i="6"/>
  <c r="AC1630" i="6"/>
  <c r="AC1631" i="6"/>
  <c r="AC1632" i="6"/>
  <c r="AC1633" i="6"/>
  <c r="AC1634" i="6"/>
  <c r="AC1635" i="6"/>
  <c r="AC1636" i="6"/>
  <c r="AC1637" i="6"/>
  <c r="AC1638" i="6"/>
  <c r="AC1639" i="6"/>
  <c r="AC1640" i="6"/>
  <c r="AC1641" i="6"/>
  <c r="AC1642" i="6"/>
  <c r="AC1643" i="6"/>
  <c r="AC1644" i="6"/>
  <c r="AC1645" i="6"/>
  <c r="AC1646" i="6"/>
  <c r="AC1647" i="6"/>
  <c r="AC1648" i="6"/>
  <c r="AC1649" i="6"/>
  <c r="AC1650" i="6"/>
  <c r="AC1651" i="6"/>
  <c r="AC1652" i="6"/>
  <c r="AC1653" i="6"/>
  <c r="AC1654" i="6"/>
  <c r="AC1655" i="6"/>
  <c r="AC1656" i="6"/>
  <c r="AC1657" i="6"/>
  <c r="AC1658" i="6"/>
  <c r="AC1659" i="6"/>
  <c r="AC1660" i="6"/>
  <c r="AC1661" i="6"/>
  <c r="AC1662" i="6"/>
  <c r="AC1663" i="6"/>
  <c r="AC1664" i="6"/>
  <c r="AC1665" i="6"/>
  <c r="AC1666" i="6"/>
  <c r="AC1667" i="6"/>
  <c r="AC1668" i="6"/>
  <c r="AC1669" i="6"/>
  <c r="AC1670" i="6"/>
  <c r="AC1671" i="6"/>
  <c r="AC1672" i="6"/>
  <c r="AC1673" i="6"/>
  <c r="AC1674" i="6"/>
  <c r="AC1675" i="6"/>
  <c r="AC1676" i="6"/>
  <c r="AC1677" i="6"/>
  <c r="AC1678" i="6"/>
  <c r="AC1679" i="6"/>
  <c r="AC1680" i="6"/>
  <c r="AC1681" i="6"/>
  <c r="AC1682" i="6"/>
  <c r="AC1683" i="6"/>
  <c r="AC1684" i="6"/>
  <c r="AC1685" i="6"/>
  <c r="AC1686" i="6"/>
  <c r="AC1687" i="6"/>
  <c r="AC1688" i="6"/>
  <c r="AC1689" i="6"/>
  <c r="AC1690" i="6"/>
  <c r="AC1691" i="6"/>
  <c r="AC1692" i="6"/>
  <c r="AC1693" i="6"/>
  <c r="AC1694" i="6"/>
  <c r="AC1695" i="6"/>
  <c r="AC1696" i="6"/>
  <c r="AC1697" i="6"/>
  <c r="AC1698" i="6"/>
  <c r="AC1699" i="6"/>
  <c r="AC1700" i="6"/>
  <c r="AC1701" i="6"/>
  <c r="AC1702" i="6"/>
  <c r="AC1703" i="6"/>
  <c r="AC1704" i="6"/>
  <c r="AC1705" i="6"/>
  <c r="AC1706" i="6"/>
  <c r="AC1707" i="6"/>
  <c r="AC1708" i="6"/>
  <c r="AC1709" i="6"/>
  <c r="AC1710" i="6"/>
  <c r="AC1711" i="6"/>
  <c r="AC1712" i="6"/>
  <c r="AC1713" i="6"/>
  <c r="AC1714" i="6"/>
  <c r="AC1715" i="6"/>
  <c r="AC1716" i="6"/>
  <c r="AC1717" i="6"/>
  <c r="AC1718" i="6"/>
  <c r="AC1719" i="6"/>
  <c r="AC1720" i="6"/>
  <c r="AC1721" i="6"/>
  <c r="AC1722" i="6"/>
  <c r="AC1723" i="6"/>
  <c r="AC1724" i="6"/>
  <c r="AC1725" i="6"/>
  <c r="AC1726" i="6"/>
  <c r="AC1727" i="6"/>
  <c r="AC1728" i="6"/>
  <c r="AC1729" i="6"/>
  <c r="AC1730" i="6"/>
  <c r="AC1731" i="6"/>
  <c r="AC1732" i="6"/>
  <c r="AC1733" i="6"/>
  <c r="AC1734" i="6"/>
  <c r="AC1735" i="6"/>
  <c r="AC1736" i="6"/>
  <c r="AC1737" i="6"/>
  <c r="AC1738" i="6"/>
  <c r="AC1739" i="6"/>
  <c r="AC1740" i="6"/>
  <c r="AC1741" i="6"/>
  <c r="AC1742" i="6"/>
  <c r="AC1743" i="6"/>
  <c r="AC1744" i="6"/>
  <c r="AC1745" i="6"/>
  <c r="AC1746" i="6"/>
  <c r="AC1747" i="6"/>
  <c r="AC1748" i="6"/>
  <c r="AC1749" i="6"/>
  <c r="AC1750" i="6"/>
  <c r="AC1751" i="6"/>
  <c r="AC1752" i="6"/>
  <c r="AC1753" i="6"/>
  <c r="AC1754" i="6"/>
  <c r="AC1755" i="6"/>
  <c r="AC1756" i="6"/>
  <c r="AC1757" i="6"/>
  <c r="AC1758" i="6"/>
  <c r="AC1759" i="6"/>
  <c r="AC1760" i="6"/>
  <c r="AC1761" i="6"/>
  <c r="AC1762" i="6"/>
  <c r="AC1763" i="6"/>
  <c r="AC1764" i="6"/>
  <c r="AC1765" i="6"/>
  <c r="AC1766" i="6"/>
  <c r="AC1767" i="6"/>
  <c r="AC1768" i="6"/>
  <c r="AC1769" i="6"/>
  <c r="AC1770" i="6"/>
  <c r="AC1771" i="6"/>
  <c r="AC1772" i="6"/>
  <c r="AC1773" i="6"/>
  <c r="AC1774" i="6"/>
  <c r="AC1775" i="6"/>
  <c r="AC1776" i="6"/>
  <c r="AC1777" i="6"/>
  <c r="AC1778" i="6"/>
  <c r="AC1779" i="6"/>
  <c r="AC1780" i="6"/>
  <c r="AC1781" i="6"/>
  <c r="AC1782" i="6"/>
  <c r="AC1783" i="6"/>
  <c r="AC1784" i="6"/>
  <c r="AC1785" i="6"/>
  <c r="AC1786" i="6"/>
  <c r="AC1787" i="6"/>
  <c r="AC1788" i="6"/>
  <c r="AC1789" i="6"/>
  <c r="AC1790" i="6"/>
  <c r="AC1791" i="6"/>
  <c r="AC1792" i="6"/>
  <c r="AC1793" i="6"/>
  <c r="AC1794" i="6"/>
  <c r="AC1795" i="6"/>
  <c r="AC1796" i="6"/>
  <c r="AC1797" i="6"/>
  <c r="AC1798" i="6"/>
  <c r="AC1799" i="6"/>
  <c r="AC1800" i="6"/>
  <c r="AC1801" i="6"/>
  <c r="AC1802" i="6"/>
  <c r="AC1803" i="6"/>
  <c r="AC1804" i="6"/>
  <c r="AC1805" i="6"/>
  <c r="AC1806" i="6"/>
  <c r="AC1807" i="6"/>
  <c r="AC1808" i="6"/>
  <c r="AC1809" i="6"/>
  <c r="AC1810" i="6"/>
  <c r="AC1811" i="6"/>
  <c r="AC1812" i="6"/>
  <c r="AC1813" i="6"/>
  <c r="AC1814" i="6"/>
  <c r="AC1815" i="6"/>
  <c r="AC1816" i="6"/>
  <c r="AC1817" i="6"/>
  <c r="AC1818" i="6"/>
  <c r="AC1819" i="6"/>
  <c r="AC1820" i="6"/>
  <c r="AC1821" i="6"/>
  <c r="AC1822" i="6"/>
  <c r="AC1823" i="6"/>
  <c r="AC1824" i="6"/>
  <c r="AC1825" i="6"/>
  <c r="AC1826" i="6"/>
  <c r="AC1827" i="6"/>
  <c r="AC1828" i="6"/>
  <c r="AC1829" i="6"/>
  <c r="AC1830" i="6"/>
  <c r="AC1831" i="6"/>
  <c r="AC1832" i="6"/>
  <c r="AC1833" i="6"/>
  <c r="AC1834" i="6"/>
  <c r="AC1835" i="6"/>
  <c r="AC1836" i="6"/>
  <c r="AC1837" i="6"/>
  <c r="AC1838" i="6"/>
  <c r="AC1839" i="6"/>
  <c r="AC1840" i="6"/>
  <c r="AC1841" i="6"/>
  <c r="AC1842" i="6"/>
  <c r="AC1843" i="6"/>
  <c r="AC1844" i="6"/>
  <c r="AC1845" i="6"/>
  <c r="AC1846" i="6"/>
  <c r="AC1847" i="6"/>
  <c r="AC1848" i="6"/>
  <c r="AC1849" i="6"/>
  <c r="AC1850" i="6"/>
  <c r="AC1851" i="6"/>
  <c r="AC1852" i="6"/>
  <c r="AC1853" i="6"/>
  <c r="AC1854" i="6"/>
  <c r="AC1855" i="6"/>
  <c r="AC1856" i="6"/>
  <c r="AC1857" i="6"/>
  <c r="AC1858" i="6"/>
  <c r="AC1859" i="6"/>
  <c r="AC1860" i="6"/>
  <c r="AC1861" i="6"/>
  <c r="AC1862" i="6"/>
  <c r="AC1863" i="6"/>
  <c r="AC1864" i="6"/>
  <c r="AC1865" i="6"/>
  <c r="AC1866" i="6"/>
  <c r="AC1867" i="6"/>
  <c r="AC1868" i="6"/>
  <c r="AC1869" i="6"/>
  <c r="AC1870" i="6"/>
  <c r="AC1871" i="6"/>
  <c r="AC1872" i="6"/>
  <c r="AC1873" i="6"/>
  <c r="AC1874" i="6"/>
  <c r="AC1875" i="6"/>
  <c r="AC1876" i="6"/>
  <c r="AC1877" i="6"/>
  <c r="AC1878" i="6"/>
  <c r="AC1879" i="6"/>
  <c r="AC1880" i="6"/>
  <c r="AC1881" i="6"/>
  <c r="AC1882" i="6"/>
  <c r="AC1883" i="6"/>
  <c r="AC1884" i="6"/>
  <c r="AC1885" i="6"/>
  <c r="AC1886" i="6"/>
  <c r="AC1887" i="6"/>
  <c r="AC1888" i="6"/>
  <c r="AC1889" i="6"/>
  <c r="AC1890" i="6"/>
  <c r="AC1891" i="6"/>
  <c r="AC1892" i="6"/>
  <c r="AC1893" i="6"/>
  <c r="AC1894" i="6"/>
  <c r="AC1895" i="6"/>
  <c r="AC1896" i="6"/>
  <c r="AC1897" i="6"/>
  <c r="AC1898" i="6"/>
  <c r="AC1899" i="6"/>
  <c r="AC1900" i="6"/>
  <c r="AC1901" i="6"/>
  <c r="AC1902" i="6"/>
  <c r="AC1903" i="6"/>
  <c r="AC1904" i="6"/>
  <c r="AC1905" i="6"/>
  <c r="AC1906" i="6"/>
  <c r="AC1907" i="6"/>
  <c r="AC1908" i="6"/>
  <c r="AC1909" i="6"/>
  <c r="AC1910" i="6"/>
  <c r="AC1911" i="6"/>
  <c r="AC1912" i="6"/>
  <c r="AC1913" i="6"/>
  <c r="AC1914" i="6"/>
  <c r="AC1915" i="6"/>
  <c r="AC1916" i="6"/>
  <c r="AC1917" i="6"/>
  <c r="AC1918" i="6"/>
  <c r="AC1919" i="6"/>
  <c r="AC1920" i="6"/>
  <c r="AC1921" i="6"/>
  <c r="AC1922" i="6"/>
  <c r="AC1923" i="6"/>
  <c r="AC1924" i="6"/>
  <c r="AC1925" i="6"/>
  <c r="AC1926" i="6"/>
  <c r="AC1927" i="6"/>
  <c r="AC1928" i="6"/>
  <c r="AC1929" i="6"/>
  <c r="AC1930" i="6"/>
  <c r="AC1931" i="6"/>
  <c r="AC1932" i="6"/>
  <c r="AC1933" i="6"/>
  <c r="AC1934" i="6"/>
  <c r="AC1935" i="6"/>
  <c r="AC1936" i="6"/>
  <c r="AC1937" i="6"/>
  <c r="AC1938" i="6"/>
  <c r="AC1939" i="6"/>
  <c r="AC1940" i="6"/>
  <c r="AC1941" i="6"/>
  <c r="AC1942" i="6"/>
  <c r="AC1943" i="6"/>
  <c r="AC1944" i="6"/>
  <c r="AC1945" i="6"/>
  <c r="AC1946" i="6"/>
  <c r="AC1947" i="6"/>
  <c r="AC1948" i="6"/>
  <c r="AC1949" i="6"/>
  <c r="AC1950" i="6"/>
  <c r="AC1951" i="6"/>
  <c r="AC1952" i="6"/>
  <c r="AC1953" i="6"/>
  <c r="AC1954" i="6"/>
  <c r="AC1955" i="6"/>
  <c r="AC1956" i="6"/>
  <c r="AC1957" i="6"/>
  <c r="AC1958" i="6"/>
  <c r="AC1959" i="6"/>
  <c r="AC1960" i="6"/>
  <c r="AC1961" i="6"/>
  <c r="AC1962" i="6"/>
  <c r="AC1963" i="6"/>
  <c r="AC1964" i="6"/>
  <c r="AC1965" i="6"/>
  <c r="AC1966" i="6"/>
  <c r="AC1967" i="6"/>
  <c r="AC1968" i="6"/>
  <c r="AC1969" i="6"/>
  <c r="AC1970" i="6"/>
  <c r="AC1971" i="6"/>
  <c r="AC1972" i="6"/>
  <c r="AC1973" i="6"/>
  <c r="AC1974" i="6"/>
  <c r="AC1975" i="6"/>
  <c r="AC1976" i="6"/>
  <c r="AC1977" i="6"/>
  <c r="AC1978" i="6"/>
  <c r="AC1979" i="6"/>
  <c r="AC1980" i="6"/>
  <c r="AC1981" i="6"/>
  <c r="AC1982" i="6"/>
  <c r="AC1983" i="6"/>
  <c r="AC1984" i="6"/>
  <c r="AC1985" i="6"/>
  <c r="AC1986" i="6"/>
  <c r="AC1987" i="6"/>
  <c r="AC1988" i="6"/>
  <c r="AC1989" i="6"/>
  <c r="AC1990" i="6"/>
  <c r="AC1991" i="6"/>
  <c r="AC1992" i="6"/>
  <c r="AC1993" i="6"/>
  <c r="AC1994" i="6"/>
  <c r="AC1995" i="6"/>
  <c r="AC1996" i="6"/>
  <c r="AC1997" i="6"/>
  <c r="AC1998" i="6"/>
  <c r="AC1999" i="6"/>
  <c r="AC2000" i="6"/>
  <c r="AC2001" i="6"/>
  <c r="AC2002" i="6"/>
  <c r="AC2003" i="6"/>
  <c r="AC2004" i="6"/>
  <c r="AC2005" i="6"/>
  <c r="AC2006" i="6"/>
  <c r="AC2007" i="6"/>
  <c r="AC2008" i="6"/>
  <c r="AC2009" i="6"/>
  <c r="AC2010" i="6"/>
  <c r="AC2011" i="6"/>
  <c r="AC2012" i="6"/>
  <c r="AC2013" i="6"/>
  <c r="AC2014" i="6"/>
  <c r="AC2015" i="6"/>
  <c r="AC2016" i="6"/>
  <c r="AC2017" i="6"/>
  <c r="AC2018" i="6"/>
  <c r="AC2019" i="6"/>
  <c r="AC2020" i="6"/>
  <c r="AC2021" i="6"/>
  <c r="AC2022" i="6"/>
  <c r="AC2023" i="6"/>
  <c r="AC2024" i="6"/>
  <c r="AC2025" i="6"/>
  <c r="AC2026" i="6"/>
  <c r="AC2027" i="6"/>
  <c r="AC2028" i="6"/>
  <c r="AC2029" i="6"/>
  <c r="AC2030" i="6"/>
  <c r="AC2031" i="6"/>
  <c r="AC2032" i="6"/>
  <c r="AC2033" i="6"/>
  <c r="AC2034" i="6"/>
  <c r="AC2035" i="6"/>
  <c r="AC2036" i="6"/>
  <c r="AC2037" i="6"/>
  <c r="AC2038" i="6"/>
  <c r="AC2039" i="6"/>
  <c r="AC2040" i="6"/>
  <c r="AC2041" i="6"/>
  <c r="AC2042" i="6"/>
  <c r="AC2043" i="6"/>
  <c r="AC2044" i="6"/>
  <c r="AC2045" i="6"/>
  <c r="AC2046" i="6"/>
  <c r="AC2047" i="6"/>
  <c r="AC2048" i="6"/>
  <c r="AC2049" i="6"/>
  <c r="AC2050" i="6"/>
  <c r="AC2051" i="6"/>
  <c r="AC2052" i="6"/>
  <c r="AC2053" i="6"/>
  <c r="AC2054" i="6"/>
  <c r="AC2055" i="6"/>
  <c r="AC2056" i="6"/>
  <c r="AC2057" i="6"/>
  <c r="AC2058" i="6"/>
  <c r="AC2059" i="6"/>
  <c r="AC2060" i="6"/>
  <c r="AC2061" i="6"/>
  <c r="AC2062" i="6"/>
  <c r="AC2063" i="6"/>
  <c r="AC2064" i="6"/>
  <c r="AC2065" i="6"/>
  <c r="AC2066" i="6"/>
  <c r="AC2067" i="6"/>
  <c r="AC2068" i="6"/>
  <c r="AC2069" i="6"/>
  <c r="AC2070" i="6"/>
  <c r="AC2071" i="6"/>
  <c r="AC2072" i="6"/>
  <c r="AC2073" i="6"/>
  <c r="AC2074" i="6"/>
  <c r="AC2075" i="6"/>
  <c r="AC2076" i="6"/>
  <c r="AC2077" i="6"/>
  <c r="AC2078" i="6"/>
  <c r="AC2079" i="6"/>
  <c r="AC2080" i="6"/>
  <c r="AC2081" i="6"/>
  <c r="AC2082" i="6"/>
  <c r="AC2083" i="6"/>
  <c r="AC2084" i="6"/>
  <c r="AC2085" i="6"/>
  <c r="AC2086" i="6"/>
  <c r="AC2087" i="6"/>
  <c r="AC2088" i="6"/>
  <c r="AC2089" i="6"/>
  <c r="AC2090" i="6"/>
  <c r="AC2091" i="6"/>
  <c r="AC2092" i="6"/>
  <c r="AC2093" i="6"/>
  <c r="AC2094" i="6"/>
  <c r="AC2095" i="6"/>
  <c r="AC2096" i="6"/>
  <c r="AC2097" i="6"/>
  <c r="AC2098" i="6"/>
  <c r="AC2099" i="6"/>
  <c r="AC2100" i="6"/>
  <c r="AC2101" i="6"/>
  <c r="AC2102" i="6"/>
  <c r="AC2103" i="6"/>
  <c r="AC2104" i="6"/>
  <c r="AC2105" i="6"/>
  <c r="AC2106" i="6"/>
  <c r="AC2107" i="6"/>
  <c r="AC2108" i="6"/>
  <c r="AC2109" i="6"/>
  <c r="AC2110" i="6"/>
  <c r="AC2111" i="6"/>
  <c r="AC2112" i="6"/>
  <c r="AC2113" i="6"/>
  <c r="AC2114" i="6"/>
  <c r="AC2115" i="6"/>
  <c r="AC2116" i="6"/>
  <c r="AC2117" i="6"/>
  <c r="AC2118" i="6"/>
  <c r="AC2119" i="6"/>
  <c r="AC2120" i="6"/>
  <c r="AC2121" i="6"/>
  <c r="AC2122" i="6"/>
  <c r="AC2123" i="6"/>
  <c r="AC2124" i="6"/>
  <c r="AC2125" i="6"/>
  <c r="AC2126" i="6"/>
  <c r="AC2127" i="6"/>
  <c r="AC2128" i="6"/>
  <c r="AC2129" i="6"/>
  <c r="AC2130" i="6"/>
  <c r="AC2131" i="6"/>
  <c r="AC2132" i="6"/>
  <c r="AC2133" i="6"/>
  <c r="AC2134" i="6"/>
  <c r="AC2135" i="6"/>
  <c r="AC2136" i="6"/>
  <c r="AC2137" i="6"/>
  <c r="AC2138" i="6"/>
  <c r="AC2139" i="6"/>
  <c r="AC2140" i="6"/>
  <c r="AC2141" i="6"/>
  <c r="AC2142" i="6"/>
  <c r="AC2143" i="6"/>
  <c r="AC2144" i="6"/>
  <c r="AC2145" i="6"/>
  <c r="AC2146" i="6"/>
  <c r="AC2147" i="6"/>
  <c r="AC2148" i="6"/>
  <c r="AC2149" i="6"/>
  <c r="AC2150" i="6"/>
  <c r="AC2151" i="6"/>
  <c r="AC2152" i="6"/>
  <c r="AC2153" i="6"/>
  <c r="AC2154" i="6"/>
  <c r="AC2155" i="6"/>
  <c r="AC2156" i="6"/>
  <c r="AC2157" i="6"/>
  <c r="AC2158" i="6"/>
  <c r="AC2159" i="6"/>
  <c r="AC2160" i="6"/>
  <c r="AC2161" i="6"/>
  <c r="AC2162" i="6"/>
  <c r="AC2163" i="6"/>
  <c r="AC2164" i="6"/>
  <c r="AC2165" i="6"/>
  <c r="AC2166" i="6"/>
  <c r="AC2167" i="6"/>
  <c r="AC2168" i="6"/>
  <c r="AC2169" i="6"/>
  <c r="AC2170" i="6"/>
  <c r="AC2171" i="6"/>
  <c r="AC2172" i="6"/>
  <c r="AC2173" i="6"/>
  <c r="AC2174" i="6"/>
  <c r="AC2175" i="6"/>
  <c r="AC2176" i="6"/>
  <c r="AC2177" i="6"/>
  <c r="AC2178" i="6"/>
  <c r="AC2179" i="6"/>
  <c r="AC2180" i="6"/>
  <c r="AC2181" i="6"/>
  <c r="AC2182" i="6"/>
  <c r="AC2183" i="6"/>
  <c r="AC2184" i="6"/>
  <c r="AC2185" i="6"/>
  <c r="AC2186" i="6"/>
  <c r="AC2187" i="6"/>
  <c r="AC2188" i="6"/>
  <c r="AC2189" i="6"/>
  <c r="AC2190" i="6"/>
  <c r="AC2191" i="6"/>
  <c r="AC2192" i="6"/>
  <c r="AC2193" i="6"/>
  <c r="AC2194" i="6"/>
  <c r="AC2195" i="6"/>
  <c r="AC2196" i="6"/>
  <c r="AC2197" i="6"/>
  <c r="AC2198" i="6"/>
  <c r="AC2199" i="6"/>
  <c r="AC2200" i="6"/>
  <c r="AC2201" i="6"/>
  <c r="AC2202" i="6"/>
  <c r="AC2203" i="6"/>
  <c r="AC2204" i="6"/>
  <c r="AC2205" i="6"/>
  <c r="AC2206" i="6"/>
  <c r="AC2207" i="6"/>
  <c r="AC2208" i="6"/>
  <c r="AC2209" i="6"/>
  <c r="AC2210" i="6"/>
  <c r="AC2211" i="6"/>
  <c r="AC2212" i="6"/>
  <c r="AC2213" i="6"/>
  <c r="AC2214" i="6"/>
  <c r="AC2215" i="6"/>
  <c r="AC2216" i="6"/>
  <c r="AC2217" i="6"/>
  <c r="AC2218" i="6"/>
  <c r="AC2219" i="6"/>
  <c r="AC2220" i="6"/>
  <c r="AC2221" i="6"/>
  <c r="AC2222" i="6"/>
  <c r="AC2223" i="6"/>
  <c r="AC2224" i="6"/>
  <c r="AC2225" i="6"/>
  <c r="AC2226" i="6"/>
  <c r="AC2227" i="6"/>
  <c r="AC2228" i="6"/>
  <c r="AC2229" i="6"/>
  <c r="AC2230" i="6"/>
  <c r="AC2231" i="6"/>
  <c r="AC2232" i="6"/>
  <c r="AC2233" i="6"/>
  <c r="AC2234" i="6"/>
  <c r="AC2235" i="6"/>
  <c r="AC2236" i="6"/>
  <c r="AC2237" i="6"/>
  <c r="AC2238" i="6"/>
  <c r="AC2239" i="6"/>
  <c r="AC2240" i="6"/>
  <c r="AC2241" i="6"/>
  <c r="AC2242" i="6"/>
  <c r="AC2243" i="6"/>
  <c r="AC2244" i="6"/>
  <c r="AC2245" i="6"/>
  <c r="AC2246" i="6"/>
  <c r="AC2247" i="6"/>
  <c r="AC2248" i="6"/>
  <c r="AC2249" i="6"/>
  <c r="AC2250" i="6"/>
  <c r="AC2251" i="6"/>
  <c r="AC2252" i="6"/>
  <c r="AC2253" i="6"/>
  <c r="AC2254" i="6"/>
  <c r="AC2255" i="6"/>
  <c r="AC2256" i="6"/>
  <c r="AC2257" i="6"/>
  <c r="AC2258" i="6"/>
  <c r="AC2259" i="6"/>
  <c r="AC2260" i="6"/>
  <c r="AC2261" i="6"/>
  <c r="AC2262" i="6"/>
  <c r="AC2263" i="6"/>
  <c r="AC2264" i="6"/>
  <c r="AC2265" i="6"/>
  <c r="AC2266" i="6"/>
  <c r="AC2267" i="6"/>
  <c r="AC2268" i="6"/>
  <c r="AC2269" i="6"/>
  <c r="AC2270" i="6"/>
  <c r="AC2271" i="6"/>
  <c r="AC2272" i="6"/>
  <c r="AC2273" i="6"/>
  <c r="AC2274" i="6"/>
  <c r="AC2275" i="6"/>
  <c r="AC2276" i="6"/>
  <c r="AC2277" i="6"/>
  <c r="AC2278" i="6"/>
  <c r="AC2279" i="6"/>
  <c r="AC2280" i="6"/>
  <c r="AC2281" i="6"/>
  <c r="AC2282" i="6"/>
  <c r="AC2283" i="6"/>
  <c r="AC2284" i="6"/>
  <c r="AC2285" i="6"/>
  <c r="AC2286" i="6"/>
  <c r="AC2287" i="6"/>
  <c r="AC2288" i="6"/>
  <c r="AC2289" i="6"/>
  <c r="AC2290" i="6"/>
  <c r="AC2291" i="6"/>
  <c r="AC2292" i="6"/>
  <c r="AC2293" i="6"/>
  <c r="AC2294" i="6"/>
  <c r="AC2295" i="6"/>
  <c r="AC2296" i="6"/>
  <c r="AC2297" i="6"/>
  <c r="AC2298" i="6"/>
  <c r="AC2299" i="6"/>
  <c r="AC2300" i="6"/>
  <c r="AC2301" i="6"/>
  <c r="AC2302" i="6"/>
  <c r="AC2303" i="6"/>
  <c r="AC2304" i="6"/>
  <c r="AC2305" i="6"/>
  <c r="AC2306" i="6"/>
  <c r="AC2307" i="6"/>
  <c r="AC2308" i="6"/>
  <c r="AC2309" i="6"/>
  <c r="AC2310" i="6"/>
  <c r="AC2311" i="6"/>
  <c r="AC2312" i="6"/>
  <c r="AC2313" i="6"/>
  <c r="AC2314" i="6"/>
  <c r="AC2315" i="6"/>
  <c r="AC2316" i="6"/>
  <c r="AC2317" i="6"/>
  <c r="AC2318" i="6"/>
  <c r="AC2319" i="6"/>
  <c r="AC2320" i="6"/>
  <c r="AC2321" i="6"/>
  <c r="AC2322" i="6"/>
  <c r="AC2323" i="6"/>
  <c r="AC2324" i="6"/>
  <c r="AC2325" i="6"/>
  <c r="AC2326" i="6"/>
  <c r="AC2327" i="6"/>
  <c r="AC2328" i="6"/>
  <c r="AC2329" i="6"/>
  <c r="AC2330" i="6"/>
  <c r="AC2331" i="6"/>
  <c r="AC2332" i="6"/>
  <c r="AC2333" i="6"/>
  <c r="AC2334" i="6"/>
  <c r="AC2335" i="6"/>
  <c r="AC2336" i="6"/>
  <c r="AC2337" i="6"/>
  <c r="AC2338" i="6"/>
  <c r="AC2339" i="6"/>
  <c r="AC2340" i="6"/>
  <c r="AC2341" i="6"/>
  <c r="AC2342" i="6"/>
  <c r="AC2343" i="6"/>
  <c r="AC2344" i="6"/>
  <c r="AC2345" i="6"/>
  <c r="AC2346" i="6"/>
  <c r="AC2347" i="6"/>
  <c r="AC2348" i="6"/>
  <c r="AC2349" i="6"/>
  <c r="AC2350" i="6"/>
  <c r="AC2351" i="6"/>
  <c r="AC2352" i="6"/>
  <c r="AC2353" i="6"/>
  <c r="AC2354" i="6"/>
  <c r="AC2355" i="6"/>
  <c r="AC2356" i="6"/>
  <c r="AC2357" i="6"/>
  <c r="AC2358" i="6"/>
  <c r="AC2359" i="6"/>
  <c r="AC2360" i="6"/>
  <c r="AC2361" i="6"/>
  <c r="AC2362" i="6"/>
  <c r="AC2363" i="6"/>
  <c r="AC2364" i="6"/>
  <c r="AC2365" i="6"/>
  <c r="AC2366" i="6"/>
  <c r="AC2367" i="6"/>
  <c r="AC2368" i="6"/>
  <c r="AC2369" i="6"/>
  <c r="AC2370" i="6"/>
  <c r="AC2371" i="6"/>
  <c r="AC2372" i="6"/>
  <c r="AC2373" i="6"/>
  <c r="AC2374" i="6"/>
  <c r="AC2375" i="6"/>
  <c r="AC2376" i="6"/>
  <c r="AC2377" i="6"/>
  <c r="AC2378" i="6"/>
  <c r="AC2379" i="6"/>
  <c r="AC2380" i="6"/>
  <c r="AC2381" i="6"/>
  <c r="AC2382" i="6"/>
  <c r="AC2383" i="6"/>
  <c r="AC2384" i="6"/>
  <c r="AC2385" i="6"/>
  <c r="AC2386" i="6"/>
  <c r="AC2387" i="6"/>
  <c r="AC2388" i="6"/>
  <c r="AC2389" i="6"/>
  <c r="AC2390" i="6"/>
  <c r="AC2391" i="6"/>
  <c r="AC2392" i="6"/>
  <c r="AC2393" i="6"/>
  <c r="AC2394" i="6"/>
  <c r="AC2395" i="6"/>
  <c r="AC2396" i="6"/>
  <c r="AC2397" i="6"/>
  <c r="AC2398" i="6"/>
  <c r="AC2399" i="6"/>
  <c r="AC2400" i="6"/>
  <c r="AC2401" i="6"/>
  <c r="AC2402" i="6"/>
  <c r="AC2403" i="6"/>
  <c r="AC2404" i="6"/>
  <c r="AC2405" i="6"/>
  <c r="AC2406" i="6"/>
  <c r="AC2407" i="6"/>
  <c r="AC2408" i="6"/>
  <c r="AC2409" i="6"/>
  <c r="AC2410" i="6"/>
  <c r="AC2411" i="6"/>
  <c r="AC2412" i="6"/>
  <c r="AC2413" i="6"/>
  <c r="AC2414" i="6"/>
  <c r="AC2415" i="6"/>
  <c r="AC2416" i="6"/>
  <c r="AC2417" i="6"/>
  <c r="AC2418" i="6"/>
  <c r="AC2419" i="6"/>
  <c r="AC2420" i="6"/>
  <c r="AC2421" i="6"/>
  <c r="AC2422" i="6"/>
  <c r="AC2423" i="6"/>
  <c r="AC2424" i="6"/>
  <c r="AC2425" i="6"/>
  <c r="AC2426" i="6"/>
  <c r="AC2427" i="6"/>
  <c r="AC2428" i="6"/>
  <c r="AC2429" i="6"/>
  <c r="AC2430" i="6"/>
  <c r="AC2431" i="6"/>
  <c r="AC2432" i="6"/>
  <c r="AC2433" i="6"/>
  <c r="AC2434" i="6"/>
  <c r="AC2435" i="6"/>
  <c r="AC2436" i="6"/>
  <c r="AC2437" i="6"/>
  <c r="AC2438" i="6"/>
  <c r="AC2439" i="6"/>
  <c r="AC2440" i="6"/>
  <c r="AC2441" i="6"/>
  <c r="AC2442" i="6"/>
  <c r="AC2443" i="6"/>
  <c r="AC2444" i="6"/>
  <c r="AC2445" i="6"/>
  <c r="AC2446" i="6"/>
  <c r="AC2447" i="6"/>
  <c r="AC2448" i="6"/>
  <c r="AC2449" i="6"/>
  <c r="AC2450" i="6"/>
  <c r="AC2451" i="6"/>
  <c r="AC2452" i="6"/>
  <c r="AC2453" i="6"/>
  <c r="AC2454" i="6"/>
  <c r="AC2455" i="6"/>
  <c r="AC2456" i="6"/>
  <c r="AC2457" i="6"/>
  <c r="AC2458" i="6"/>
  <c r="AC2459" i="6"/>
  <c r="AC2460" i="6"/>
  <c r="AC2461" i="6"/>
  <c r="AC2462" i="6"/>
  <c r="AC2463" i="6"/>
  <c r="AC2464" i="6"/>
  <c r="AC2465" i="6"/>
  <c r="AC2466" i="6"/>
  <c r="AC2467" i="6"/>
  <c r="AC2468" i="6"/>
  <c r="AC2469" i="6"/>
  <c r="AC2470" i="6"/>
  <c r="AC2471" i="6"/>
  <c r="AC2472" i="6"/>
  <c r="AC2473" i="6"/>
  <c r="AC2474" i="6"/>
  <c r="AC2475" i="6"/>
  <c r="AC2476" i="6"/>
  <c r="AC2477" i="6"/>
  <c r="AC2478" i="6"/>
  <c r="AC2479" i="6"/>
  <c r="AC2480" i="6"/>
  <c r="AC2481" i="6"/>
  <c r="AC2482" i="6"/>
  <c r="AC2483" i="6"/>
  <c r="AC2484" i="6"/>
  <c r="AC2485" i="6"/>
  <c r="AC2486" i="6"/>
  <c r="AC2487" i="6"/>
  <c r="AC2488" i="6"/>
  <c r="AC2489" i="6"/>
  <c r="AC2490" i="6"/>
  <c r="AC2491" i="6"/>
  <c r="AC2492" i="6"/>
  <c r="AC2493" i="6"/>
  <c r="AC2494" i="6"/>
  <c r="AC2495" i="6"/>
  <c r="AC2496" i="6"/>
  <c r="AC2497" i="6"/>
  <c r="AC2498" i="6"/>
  <c r="AC2499" i="6"/>
  <c r="AC2500" i="6"/>
  <c r="AC2501" i="6"/>
  <c r="AC2502" i="6"/>
  <c r="AC2503" i="6"/>
  <c r="AC2504" i="6"/>
  <c r="AC2505" i="6"/>
  <c r="AC2506" i="6"/>
  <c r="AC2507" i="6"/>
  <c r="AC2508" i="6"/>
  <c r="AC2509" i="6"/>
  <c r="AC2510" i="6"/>
  <c r="AC2511" i="6"/>
  <c r="AC2512" i="6"/>
  <c r="AC2513" i="6"/>
  <c r="AC2514" i="6"/>
  <c r="AC2515" i="6"/>
  <c r="AC2516" i="6"/>
  <c r="AC2517" i="6"/>
  <c r="AC2518" i="6"/>
  <c r="AC2519" i="6"/>
  <c r="AC2520" i="6"/>
  <c r="AC2521" i="6"/>
  <c r="AC2522" i="6"/>
  <c r="AC2523" i="6"/>
  <c r="AC2524" i="6"/>
  <c r="AC2525" i="6"/>
  <c r="AC2526" i="6"/>
  <c r="AC2527" i="6"/>
  <c r="AC2528" i="6"/>
  <c r="AC2529" i="6"/>
  <c r="AC2530" i="6"/>
  <c r="AC2531" i="6"/>
  <c r="AC2532" i="6"/>
  <c r="AC2533" i="6"/>
  <c r="AC2534" i="6"/>
  <c r="AC2535" i="6"/>
  <c r="AC2536" i="6"/>
  <c r="AC2537" i="6"/>
  <c r="AC2538" i="6"/>
  <c r="AC2539" i="6"/>
  <c r="AC2540" i="6"/>
  <c r="AC2541" i="6"/>
  <c r="AC2542" i="6"/>
  <c r="AC2543" i="6"/>
  <c r="AC2544" i="6"/>
  <c r="AC2545" i="6"/>
  <c r="AC2546" i="6"/>
  <c r="AC2547" i="6"/>
  <c r="AC2548" i="6"/>
  <c r="AC2549" i="6"/>
  <c r="AC2550" i="6"/>
  <c r="AC2551" i="6"/>
  <c r="AC2552" i="6"/>
  <c r="AC2553" i="6"/>
  <c r="AC2554" i="6"/>
  <c r="AC2555" i="6"/>
  <c r="AC2556" i="6"/>
  <c r="AC2557" i="6"/>
  <c r="AC2558" i="6"/>
  <c r="AC2559" i="6"/>
  <c r="AC2560" i="6"/>
  <c r="AC2561" i="6"/>
  <c r="AC2562" i="6"/>
  <c r="AC2563" i="6"/>
  <c r="AC2564" i="6"/>
  <c r="AC2565" i="6"/>
  <c r="AC2566" i="6"/>
  <c r="AC2567" i="6"/>
  <c r="AC2568" i="6"/>
  <c r="AC2569" i="6"/>
  <c r="AC2570" i="6"/>
  <c r="AC2571" i="6"/>
  <c r="AC2572" i="6"/>
  <c r="AC2573" i="6"/>
  <c r="AC2574" i="6"/>
  <c r="AC2575" i="6"/>
  <c r="AC2576" i="6"/>
  <c r="AC2577" i="6"/>
  <c r="AC2578" i="6"/>
  <c r="AC2579" i="6"/>
  <c r="AC2580" i="6"/>
  <c r="AC2581" i="6"/>
  <c r="AC2582" i="6"/>
  <c r="AC2583" i="6"/>
  <c r="AC2584" i="6"/>
  <c r="AC2585" i="6"/>
  <c r="AC2586" i="6"/>
  <c r="AC2587" i="6"/>
  <c r="AC2588" i="6"/>
  <c r="AC2589" i="6"/>
  <c r="AC2590" i="6"/>
  <c r="AC2591" i="6"/>
  <c r="AC2592" i="6"/>
  <c r="AC2593" i="6"/>
  <c r="AC2594" i="6"/>
  <c r="AC2595" i="6"/>
  <c r="AC2596" i="6"/>
  <c r="AC2597" i="6"/>
  <c r="AC2598" i="6"/>
  <c r="AC2599" i="6"/>
  <c r="AC2600" i="6"/>
  <c r="AC2601" i="6"/>
  <c r="AC2602" i="6"/>
  <c r="AC2603" i="6"/>
  <c r="AC2604" i="6"/>
  <c r="AC2605" i="6"/>
  <c r="AC2606" i="6"/>
  <c r="AC2607" i="6"/>
  <c r="AC2608" i="6"/>
  <c r="AC2609" i="6"/>
  <c r="AC2610" i="6"/>
  <c r="AC2611" i="6"/>
  <c r="AC2612" i="6"/>
  <c r="AC2613" i="6"/>
  <c r="AC2614" i="6"/>
  <c r="AC2615" i="6"/>
  <c r="AC2616" i="6"/>
  <c r="AC2617" i="6"/>
  <c r="AC2618" i="6"/>
  <c r="AC2619" i="6"/>
  <c r="AC2620" i="6"/>
  <c r="AC2621" i="6"/>
  <c r="AC2622" i="6"/>
  <c r="AC2623" i="6"/>
  <c r="AC2624" i="6"/>
  <c r="AC2625" i="6"/>
  <c r="AC2626" i="6"/>
  <c r="AC2627" i="6"/>
  <c r="AC2628" i="6"/>
  <c r="AC2629" i="6"/>
  <c r="AC2630" i="6"/>
  <c r="AC2631" i="6"/>
  <c r="AC2632" i="6"/>
  <c r="AC2633" i="6"/>
  <c r="AC2634" i="6"/>
  <c r="AC2635" i="6"/>
  <c r="AC2636" i="6"/>
  <c r="AC2637" i="6"/>
  <c r="AC2638" i="6"/>
  <c r="AC2639" i="6"/>
  <c r="AC2640" i="6"/>
  <c r="AC2641" i="6"/>
  <c r="AC2642" i="6"/>
  <c r="AC2643" i="6"/>
  <c r="AC2644" i="6"/>
  <c r="AC2645" i="6"/>
  <c r="AC2646" i="6"/>
  <c r="AC2647" i="6"/>
  <c r="AC2648" i="6"/>
  <c r="AC2649" i="6"/>
  <c r="AC2650" i="6"/>
  <c r="AC2651" i="6"/>
  <c r="AC2652" i="6"/>
  <c r="AC2653" i="6"/>
  <c r="AC2654" i="6"/>
  <c r="AC2655" i="6"/>
  <c r="AC2656" i="6"/>
  <c r="AC2657" i="6"/>
  <c r="AC2658" i="6"/>
  <c r="AC2659" i="6"/>
  <c r="AC2660" i="6"/>
  <c r="AC2661" i="6"/>
  <c r="AC2662" i="6"/>
  <c r="AC2663" i="6"/>
  <c r="AC2664" i="6"/>
  <c r="AC2665" i="6"/>
  <c r="AC2666" i="6"/>
  <c r="AC2667" i="6"/>
  <c r="AC2668" i="6"/>
  <c r="AC2669" i="6"/>
  <c r="AC2670" i="6"/>
  <c r="AC2671" i="6"/>
  <c r="AC2672" i="6"/>
  <c r="AC2673" i="6"/>
  <c r="AC2674" i="6"/>
  <c r="AC2675" i="6"/>
  <c r="AC2676" i="6"/>
  <c r="AC2677" i="6"/>
  <c r="AC2678" i="6"/>
  <c r="AC2679" i="6"/>
  <c r="AC2680" i="6"/>
  <c r="AC2681" i="6"/>
  <c r="AC2682" i="6"/>
  <c r="AC2683" i="6"/>
  <c r="AC2684" i="6"/>
  <c r="AC2685" i="6"/>
  <c r="AC2686" i="6"/>
  <c r="AC2687" i="6"/>
  <c r="AC2688" i="6"/>
  <c r="AC2689" i="6"/>
  <c r="AC2690" i="6"/>
  <c r="AC2691" i="6"/>
  <c r="AC2692" i="6"/>
  <c r="AC2693" i="6"/>
  <c r="AC2694" i="6"/>
  <c r="AC2695" i="6"/>
  <c r="AC2696" i="6"/>
  <c r="AC2697" i="6"/>
  <c r="AC2698" i="6"/>
  <c r="AC2699" i="6"/>
  <c r="AC2700" i="6"/>
  <c r="AC2701" i="6"/>
  <c r="AC2702" i="6"/>
  <c r="AC2703" i="6"/>
  <c r="AC2704" i="6"/>
  <c r="AC2705" i="6"/>
  <c r="AC2706" i="6"/>
  <c r="AC2707" i="6"/>
  <c r="AC2708" i="6"/>
  <c r="AC2709" i="6"/>
  <c r="AC2710" i="6"/>
  <c r="AC2711" i="6"/>
  <c r="AC2712" i="6"/>
  <c r="AC2713" i="6"/>
  <c r="AC2714" i="6"/>
  <c r="AC2715" i="6"/>
  <c r="AC2716" i="6"/>
  <c r="AC2717" i="6"/>
  <c r="AC2718" i="6"/>
  <c r="AC2719" i="6"/>
  <c r="AC2720" i="6"/>
  <c r="AC2721" i="6"/>
  <c r="AC2722" i="6"/>
  <c r="AC2723" i="6"/>
  <c r="AC2724" i="6"/>
  <c r="AC2725" i="6"/>
  <c r="AC2726" i="6"/>
  <c r="AC2727" i="6"/>
  <c r="AC2728" i="6"/>
  <c r="AC2729" i="6"/>
  <c r="AC2730" i="6"/>
  <c r="AC2731" i="6"/>
  <c r="AC2732" i="6"/>
  <c r="AC2733" i="6"/>
  <c r="AC2734" i="6"/>
  <c r="AC2735" i="6"/>
  <c r="AC2736" i="6"/>
  <c r="AC2737" i="6"/>
  <c r="AC2738" i="6"/>
  <c r="AC2739" i="6"/>
  <c r="AC2740" i="6"/>
  <c r="AC2741" i="6"/>
  <c r="AC2742" i="6"/>
  <c r="AC2743" i="6"/>
  <c r="AC2744" i="6"/>
  <c r="AC2745" i="6"/>
  <c r="AC2746" i="6"/>
  <c r="AC2747" i="6"/>
  <c r="AC2748" i="6"/>
  <c r="AC2749" i="6"/>
  <c r="AC2750" i="6"/>
  <c r="AC2751" i="6"/>
  <c r="AC2752" i="6"/>
  <c r="AC2753" i="6"/>
  <c r="AC2754" i="6"/>
  <c r="AC2755" i="6"/>
  <c r="AC2756" i="6"/>
  <c r="AC2757" i="6"/>
  <c r="AC2758" i="6"/>
  <c r="AC2759" i="6"/>
  <c r="AC2760" i="6"/>
  <c r="AC2761" i="6"/>
  <c r="AC2762" i="6"/>
  <c r="AC2763" i="6"/>
  <c r="AC2764" i="6"/>
  <c r="AC2765" i="6"/>
  <c r="AC2766" i="6"/>
  <c r="AC2767" i="6"/>
  <c r="AC2768" i="6"/>
  <c r="AC2769" i="6"/>
  <c r="AC2770" i="6"/>
  <c r="AC2771" i="6"/>
  <c r="AC2772" i="6"/>
  <c r="AC2773" i="6"/>
  <c r="AC2774" i="6"/>
  <c r="AC2775" i="6"/>
  <c r="AC2776" i="6"/>
  <c r="AC2777" i="6"/>
  <c r="AC2778" i="6"/>
  <c r="AC2779" i="6"/>
  <c r="AC2780" i="6"/>
  <c r="AC2781" i="6"/>
  <c r="AC2782" i="6"/>
  <c r="AC2783" i="6"/>
  <c r="AC2784" i="6"/>
  <c r="AC2785" i="6"/>
  <c r="AC2786" i="6"/>
  <c r="AC2787" i="6"/>
  <c r="AC2788" i="6"/>
  <c r="AC2789" i="6"/>
  <c r="AC2790" i="6"/>
  <c r="AC2791" i="6"/>
  <c r="AC2792" i="6"/>
  <c r="AC2793" i="6"/>
  <c r="AC2794" i="6"/>
  <c r="AC2795" i="6"/>
  <c r="AC2796" i="6"/>
  <c r="AC2797" i="6"/>
  <c r="AC2798" i="6"/>
  <c r="AC2799" i="6"/>
  <c r="AC2800" i="6"/>
  <c r="AC2801" i="6"/>
  <c r="AC2802" i="6"/>
  <c r="AC2803" i="6"/>
  <c r="AC2804" i="6"/>
  <c r="AC2805" i="6"/>
  <c r="AC2806" i="6"/>
  <c r="AC2807" i="6"/>
  <c r="AC2808" i="6"/>
  <c r="AC2809" i="6"/>
  <c r="AC2810" i="6"/>
  <c r="AC2811" i="6"/>
  <c r="AC2812" i="6"/>
  <c r="AC2813" i="6"/>
  <c r="AC2814" i="6"/>
  <c r="AC2815" i="6"/>
  <c r="AC2816" i="6"/>
  <c r="AC2817" i="6"/>
  <c r="AC2818" i="6"/>
  <c r="AC2819" i="6"/>
  <c r="AC2820" i="6"/>
  <c r="AC2821" i="6"/>
  <c r="AC2822" i="6"/>
  <c r="AC2823" i="6"/>
  <c r="AC2824" i="6"/>
  <c r="AC2825" i="6"/>
  <c r="AC2826" i="6"/>
  <c r="AC2827" i="6"/>
  <c r="AC2828" i="6"/>
  <c r="AC2829" i="6"/>
  <c r="AC2830" i="6"/>
  <c r="AC2831" i="6"/>
  <c r="AC2832" i="6"/>
  <c r="AC2833" i="6"/>
  <c r="AC2834" i="6"/>
  <c r="AC2835" i="6"/>
  <c r="AC2836" i="6"/>
  <c r="AC2837" i="6"/>
  <c r="AC2838" i="6"/>
  <c r="AC2839" i="6"/>
  <c r="AC2840" i="6"/>
  <c r="AC2841" i="6"/>
  <c r="AC2842" i="6"/>
  <c r="AC2843" i="6"/>
  <c r="AC2844" i="6"/>
  <c r="AC2845" i="6"/>
  <c r="AC2846" i="6"/>
  <c r="AC2847" i="6"/>
  <c r="AC2848" i="6"/>
  <c r="AC2849" i="6"/>
  <c r="AC2850" i="6"/>
  <c r="AC2851" i="6"/>
  <c r="AC2852" i="6"/>
  <c r="AC2853" i="6"/>
  <c r="AC2854" i="6"/>
  <c r="AC2855" i="6"/>
  <c r="AC2856" i="6"/>
  <c r="AC2857" i="6"/>
  <c r="AC2858" i="6"/>
  <c r="AC2859" i="6"/>
  <c r="AC2860" i="6"/>
  <c r="AC2861" i="6"/>
  <c r="AC2862" i="6"/>
  <c r="AC2863" i="6"/>
  <c r="AC2864" i="6"/>
  <c r="AC2865" i="6"/>
  <c r="AC2866" i="6"/>
  <c r="AC2867" i="6"/>
  <c r="AC2868" i="6"/>
  <c r="AC2869" i="6"/>
  <c r="AC2870" i="6"/>
  <c r="AC2871" i="6"/>
  <c r="AC2872" i="6"/>
  <c r="AC2873" i="6"/>
  <c r="AC2874" i="6"/>
  <c r="AC2875" i="6"/>
  <c r="AC2876" i="6"/>
  <c r="AC2877" i="6"/>
  <c r="AC2878" i="6"/>
  <c r="AC2879" i="6"/>
  <c r="AC2880" i="6"/>
  <c r="AC2881" i="6"/>
  <c r="AC2882" i="6"/>
  <c r="AC2883" i="6"/>
  <c r="AC2884" i="6"/>
  <c r="AC2885" i="6"/>
  <c r="AC2886" i="6"/>
  <c r="AC2887" i="6"/>
  <c r="AC2888" i="6"/>
  <c r="AC2889" i="6"/>
  <c r="AC2890" i="6"/>
  <c r="AC2891" i="6"/>
  <c r="AC2892" i="6"/>
  <c r="AC2893" i="6"/>
  <c r="AC2894" i="6"/>
  <c r="AC2895" i="6"/>
  <c r="AC2896" i="6"/>
  <c r="AC2897" i="6"/>
  <c r="AC2898" i="6"/>
  <c r="AC2899" i="6"/>
  <c r="AC2900" i="6"/>
  <c r="AC2901" i="6"/>
  <c r="AC2902" i="6"/>
  <c r="AC2903" i="6"/>
  <c r="AC2904" i="6"/>
  <c r="AC2905" i="6"/>
  <c r="AC2906" i="6"/>
  <c r="AC2907" i="6"/>
  <c r="AC2908" i="6"/>
  <c r="AC2909" i="6"/>
  <c r="AC2910" i="6"/>
  <c r="AC2911" i="6"/>
  <c r="AC2912" i="6"/>
  <c r="AC2913" i="6"/>
  <c r="AC2914" i="6"/>
  <c r="AC2915" i="6"/>
  <c r="AC2916" i="6"/>
  <c r="AC2917" i="6"/>
  <c r="AC2918" i="6"/>
  <c r="AC2919" i="6"/>
  <c r="AC2920" i="6"/>
  <c r="AC2921" i="6"/>
  <c r="AC2922" i="6"/>
  <c r="AC2923" i="6"/>
  <c r="AC2924" i="6"/>
  <c r="AC2925" i="6"/>
  <c r="AC2926" i="6"/>
  <c r="AC2927" i="6"/>
  <c r="AC2928" i="6"/>
  <c r="AC2929" i="6"/>
  <c r="AC2930" i="6"/>
  <c r="AC2931" i="6"/>
  <c r="AC2932" i="6"/>
  <c r="AC2933" i="6"/>
  <c r="AC2934" i="6"/>
  <c r="AC2935" i="6"/>
  <c r="AC2936" i="6"/>
  <c r="AC2937" i="6"/>
  <c r="AC2938" i="6"/>
  <c r="AC2939" i="6"/>
  <c r="AC2940" i="6"/>
  <c r="AC2941" i="6"/>
  <c r="AC2942" i="6"/>
  <c r="AC2943" i="6"/>
  <c r="AC2944" i="6"/>
  <c r="AC2945" i="6"/>
  <c r="AC2946" i="6"/>
  <c r="AC2947" i="6"/>
  <c r="AC2948" i="6"/>
  <c r="AC2949" i="6"/>
  <c r="AC2950" i="6"/>
  <c r="AC2951" i="6"/>
  <c r="AC2952" i="6"/>
  <c r="AC2953" i="6"/>
  <c r="AC2954" i="6"/>
  <c r="AC2955" i="6"/>
  <c r="AC2956" i="6"/>
  <c r="AC2957" i="6"/>
  <c r="AC2958" i="6"/>
  <c r="AC2959" i="6"/>
  <c r="AC2960" i="6"/>
  <c r="AC2961" i="6"/>
  <c r="AC2962" i="6"/>
  <c r="AC2963" i="6"/>
  <c r="AC2964" i="6"/>
  <c r="AC2965" i="6"/>
  <c r="AC2966" i="6"/>
  <c r="AC2967" i="6"/>
  <c r="AC2968" i="6"/>
  <c r="AC2969" i="6"/>
  <c r="AC2970" i="6"/>
  <c r="AC2971" i="6"/>
  <c r="AC2972" i="6"/>
  <c r="AC2973" i="6"/>
  <c r="AC2974" i="6"/>
  <c r="AC2975" i="6"/>
  <c r="AC2976" i="6"/>
  <c r="AC2977" i="6"/>
  <c r="AC2978" i="6"/>
  <c r="AC2979" i="6"/>
  <c r="AC2980" i="6"/>
  <c r="AC2981" i="6"/>
  <c r="AC2982" i="6"/>
  <c r="AC2983" i="6"/>
  <c r="AC2984" i="6"/>
  <c r="AC2985" i="6"/>
  <c r="AC2986" i="6"/>
  <c r="AC2987" i="6"/>
  <c r="AC2988" i="6"/>
  <c r="AC2989" i="6"/>
  <c r="AC2990" i="6"/>
  <c r="AC2991" i="6"/>
  <c r="AC2992" i="6"/>
  <c r="AC2993" i="6"/>
  <c r="AC2994" i="6"/>
  <c r="AC2995" i="6"/>
  <c r="AC2996" i="6"/>
  <c r="AC2997" i="6"/>
  <c r="AC2998" i="6"/>
  <c r="AC2999" i="6"/>
  <c r="AC3000" i="6"/>
  <c r="AC3001" i="6"/>
  <c r="AC3002" i="6"/>
  <c r="AC3003" i="6"/>
  <c r="AC3004" i="6"/>
  <c r="AC3005" i="6"/>
  <c r="AC3006" i="6"/>
  <c r="AC3007" i="6"/>
  <c r="AC3008" i="6"/>
  <c r="AC3009" i="6"/>
  <c r="AC3010" i="6"/>
  <c r="AC3011" i="6"/>
  <c r="AC3012" i="6"/>
  <c r="AC3013" i="6"/>
  <c r="AC3014" i="6"/>
  <c r="AC3015" i="6"/>
  <c r="AC3016" i="6"/>
  <c r="AC3017" i="6"/>
  <c r="AC3018" i="6"/>
  <c r="AC3019" i="6"/>
  <c r="AC3020" i="6"/>
  <c r="AC3021" i="6"/>
  <c r="AC3022" i="6"/>
  <c r="AC3023" i="6"/>
  <c r="AC3024" i="6"/>
  <c r="AC3025" i="6"/>
  <c r="AC3026" i="6"/>
  <c r="AC3027" i="6"/>
  <c r="AC3028" i="6"/>
  <c r="AC3029" i="6"/>
  <c r="AC3030" i="6"/>
  <c r="AC3031" i="6"/>
  <c r="AC3032" i="6"/>
  <c r="AC3033" i="6"/>
  <c r="AC3034" i="6"/>
  <c r="AC3035" i="6"/>
  <c r="AC3036" i="6"/>
  <c r="AC3037" i="6"/>
  <c r="AC3038" i="6"/>
  <c r="AC3039" i="6"/>
  <c r="AC3040" i="6"/>
  <c r="AC3041" i="6"/>
  <c r="AC3042" i="6"/>
  <c r="AC3043" i="6"/>
  <c r="AC3044" i="6"/>
  <c r="AC3045" i="6"/>
  <c r="AC3046" i="6"/>
  <c r="AC3047" i="6"/>
  <c r="AC3048" i="6"/>
  <c r="AC3049" i="6"/>
  <c r="AC3050" i="6"/>
  <c r="AC3051" i="6"/>
  <c r="AC3052" i="6"/>
  <c r="AC3053" i="6"/>
  <c r="AC3054" i="6"/>
  <c r="AC3055" i="6"/>
  <c r="AC3056" i="6"/>
  <c r="AC3057" i="6"/>
  <c r="AC3058" i="6"/>
  <c r="AC3059" i="6"/>
  <c r="AC3060" i="6"/>
  <c r="AC3061" i="6"/>
  <c r="AC3062" i="6"/>
  <c r="AC3063" i="6"/>
  <c r="AC3064" i="6"/>
  <c r="AC3065" i="6"/>
  <c r="AC3066" i="6"/>
  <c r="AC3067" i="6"/>
  <c r="AC3068" i="6"/>
  <c r="AC3069" i="6"/>
  <c r="AC3070" i="6"/>
  <c r="AC3071" i="6"/>
  <c r="AC3072" i="6"/>
  <c r="AC3073" i="6"/>
  <c r="AC3074" i="6"/>
  <c r="AC3075" i="6"/>
  <c r="AC3076" i="6"/>
  <c r="AC3077" i="6"/>
  <c r="AC3078" i="6"/>
  <c r="AC3079" i="6"/>
  <c r="AC3080" i="6"/>
  <c r="AC3081" i="6"/>
  <c r="AC3082" i="6"/>
  <c r="AC3083" i="6"/>
  <c r="AC3084" i="6"/>
  <c r="AC3085" i="6"/>
  <c r="AC3086" i="6"/>
  <c r="AC3087" i="6"/>
  <c r="AC3088" i="6"/>
  <c r="AC3089" i="6"/>
  <c r="AC3090" i="6"/>
  <c r="AC3091" i="6"/>
  <c r="AC3092" i="6"/>
  <c r="AC3093" i="6"/>
  <c r="AC3094" i="6"/>
  <c r="AC3095" i="6"/>
  <c r="AC3096" i="6"/>
  <c r="AC3097" i="6"/>
  <c r="AC3098" i="6"/>
  <c r="AC3099" i="6"/>
  <c r="AC3100" i="6"/>
  <c r="AC3101" i="6"/>
  <c r="AC3102" i="6"/>
  <c r="AC3103" i="6"/>
  <c r="AC3104" i="6"/>
  <c r="AC3105" i="6"/>
  <c r="AC3106" i="6"/>
  <c r="AC3107" i="6"/>
  <c r="AC3108" i="6"/>
  <c r="AC3109" i="6"/>
  <c r="AC3110" i="6"/>
  <c r="AC3111" i="6"/>
  <c r="AC3112" i="6"/>
  <c r="AC3113" i="6"/>
  <c r="AC3114" i="6"/>
  <c r="AC3115" i="6"/>
  <c r="AC3116" i="6"/>
  <c r="AC3117" i="6"/>
  <c r="AC3118" i="6"/>
  <c r="AC3119" i="6"/>
  <c r="AC3120" i="6"/>
  <c r="AC3121" i="6"/>
  <c r="AC3122" i="6"/>
  <c r="AC3123" i="6"/>
  <c r="AC3124" i="6"/>
  <c r="AC3125" i="6"/>
  <c r="AC3126" i="6"/>
  <c r="AC3127" i="6"/>
  <c r="AC3128" i="6"/>
  <c r="AC3129" i="6"/>
  <c r="AC3130" i="6"/>
  <c r="AC3131" i="6"/>
  <c r="AC3132" i="6"/>
  <c r="AC3133" i="6"/>
  <c r="AC3134" i="6"/>
  <c r="AC3135" i="6"/>
  <c r="AC3136" i="6"/>
  <c r="AC3137" i="6"/>
  <c r="AC3138" i="6"/>
  <c r="AC3139" i="6"/>
  <c r="AC3140" i="6"/>
  <c r="AC3141" i="6"/>
  <c r="AC3142" i="6"/>
  <c r="AC3143" i="6"/>
  <c r="AC3144" i="6"/>
  <c r="AC3145" i="6"/>
  <c r="AC3146" i="6"/>
  <c r="AC3147" i="6"/>
  <c r="AC3148" i="6"/>
  <c r="AC3149" i="6"/>
  <c r="AC3150" i="6"/>
  <c r="AC3151" i="6"/>
  <c r="AC3152" i="6"/>
  <c r="AC3153" i="6"/>
  <c r="AC3154" i="6"/>
  <c r="AC3155" i="6"/>
  <c r="AC3156" i="6"/>
  <c r="AC3157" i="6"/>
  <c r="AC3158" i="6"/>
  <c r="AC3159" i="6"/>
  <c r="AC3160" i="6"/>
  <c r="AC3161" i="6"/>
  <c r="AC3162" i="6"/>
  <c r="AC3163" i="6"/>
  <c r="AC3164" i="6"/>
  <c r="AC3165" i="6"/>
  <c r="AC3166" i="6"/>
  <c r="AC3167" i="6"/>
  <c r="AC3168" i="6"/>
  <c r="AC3169" i="6"/>
  <c r="AC3170" i="6"/>
  <c r="AC3171" i="6"/>
  <c r="AC3172" i="6"/>
  <c r="AC3173" i="6"/>
  <c r="AC3174" i="6"/>
  <c r="AC3175" i="6"/>
  <c r="AC3176" i="6"/>
  <c r="AC3177" i="6"/>
  <c r="AC3178" i="6"/>
  <c r="AC3179" i="6"/>
  <c r="AC3180" i="6"/>
  <c r="AC3181" i="6"/>
  <c r="AC3182" i="6"/>
  <c r="AC3183" i="6"/>
  <c r="AC3184" i="6"/>
  <c r="AC3185" i="6"/>
  <c r="AC3186" i="6"/>
  <c r="AC3187" i="6"/>
  <c r="AC3188" i="6"/>
  <c r="AC3189" i="6"/>
  <c r="AC3190" i="6"/>
  <c r="AC3191" i="6"/>
  <c r="AC3192" i="6"/>
  <c r="AC3193" i="6"/>
  <c r="AC3194" i="6"/>
  <c r="AC3195" i="6"/>
  <c r="AC3196" i="6"/>
  <c r="AC3197" i="6"/>
  <c r="AC3198" i="6"/>
  <c r="AC3199" i="6"/>
  <c r="AC3200" i="6"/>
  <c r="AC3201" i="6"/>
  <c r="AC3202" i="6"/>
  <c r="AC3203" i="6"/>
  <c r="AC3204" i="6"/>
  <c r="AC3205" i="6"/>
  <c r="AC3206" i="6"/>
  <c r="AC3207" i="6"/>
  <c r="AC3208" i="6"/>
  <c r="AC3209" i="6"/>
  <c r="AC3210" i="6"/>
  <c r="AC3211" i="6"/>
  <c r="AC3212" i="6"/>
  <c r="AC3213" i="6"/>
  <c r="AC3214" i="6"/>
  <c r="AC3215" i="6"/>
  <c r="AC3216" i="6"/>
  <c r="AC3217" i="6"/>
  <c r="AC3218" i="6"/>
  <c r="AC3219" i="6"/>
  <c r="AC3220" i="6"/>
  <c r="AC3221" i="6"/>
  <c r="AC3222" i="6"/>
  <c r="AC3223" i="6"/>
  <c r="AC3224" i="6"/>
  <c r="AC3225" i="6"/>
  <c r="AC3226" i="6"/>
  <c r="AC3227" i="6"/>
  <c r="AC3228" i="6"/>
  <c r="AC3229" i="6"/>
  <c r="AC3230" i="6"/>
  <c r="AC3231" i="6"/>
  <c r="AC3232" i="6"/>
  <c r="AC3233" i="6"/>
  <c r="AC3234" i="6"/>
  <c r="AC3235" i="6"/>
  <c r="AC3236" i="6"/>
  <c r="AC3237" i="6"/>
  <c r="AC3238" i="6"/>
  <c r="AC3239" i="6"/>
  <c r="AC3240" i="6"/>
  <c r="AC3241" i="6"/>
  <c r="AC3242" i="6"/>
  <c r="AC3243" i="6"/>
  <c r="AC3244" i="6"/>
  <c r="AC3245" i="6"/>
  <c r="AC3246" i="6"/>
  <c r="AC3247" i="6"/>
  <c r="AC3248" i="6"/>
  <c r="AC3249" i="6"/>
  <c r="AC3250" i="6"/>
  <c r="AC3251" i="6"/>
  <c r="AC3252" i="6"/>
  <c r="AC3253" i="6"/>
  <c r="AC3254" i="6"/>
  <c r="AC3255" i="6"/>
  <c r="AC3256" i="6"/>
  <c r="AC3257" i="6"/>
  <c r="AC3258" i="6"/>
  <c r="AC3259" i="6"/>
  <c r="AC3260" i="6"/>
  <c r="AC3261" i="6"/>
  <c r="AC3262" i="6"/>
  <c r="AC3263" i="6"/>
  <c r="AC3264" i="6"/>
  <c r="AC3265" i="6"/>
  <c r="AC3266" i="6"/>
  <c r="AC3267" i="6"/>
  <c r="AC3268" i="6"/>
  <c r="AC3269" i="6"/>
  <c r="AC3270" i="6"/>
  <c r="AC3271" i="6"/>
  <c r="AC3272" i="6"/>
  <c r="AC3273" i="6"/>
  <c r="AC3274" i="6"/>
  <c r="AC3275" i="6"/>
  <c r="AC3276" i="6"/>
  <c r="AC3277" i="6"/>
  <c r="AC3278" i="6"/>
  <c r="AC3279" i="6"/>
  <c r="AC3280" i="6"/>
  <c r="AC3281" i="6"/>
  <c r="AC3282" i="6"/>
  <c r="AC3283" i="6"/>
  <c r="AC3284" i="6"/>
  <c r="AC3285" i="6"/>
  <c r="AC3286" i="6"/>
  <c r="AC3287" i="6"/>
  <c r="AC3288" i="6"/>
  <c r="AC3289" i="6"/>
  <c r="AC3290" i="6"/>
  <c r="AC3291" i="6"/>
  <c r="AC3292" i="6"/>
  <c r="AC3293" i="6"/>
  <c r="AC3294" i="6"/>
  <c r="AC3295" i="6"/>
  <c r="AC3296" i="6"/>
  <c r="AC3297" i="6"/>
  <c r="AC3298" i="6"/>
  <c r="AC3299" i="6"/>
  <c r="AC3300" i="6"/>
  <c r="AC3301" i="6"/>
  <c r="AC3302" i="6"/>
  <c r="AC3303" i="6"/>
  <c r="AC3304" i="6"/>
  <c r="AC3305" i="6"/>
  <c r="AC3306" i="6"/>
  <c r="AC3307" i="6"/>
  <c r="AC3308" i="6"/>
  <c r="AC3309" i="6"/>
  <c r="AC3310" i="6"/>
  <c r="AC3311" i="6"/>
  <c r="AC3312" i="6"/>
  <c r="AC3313" i="6"/>
  <c r="AC3314" i="6"/>
  <c r="AC3315" i="6"/>
  <c r="AC3316" i="6"/>
  <c r="AC3317" i="6"/>
  <c r="AC3318" i="6"/>
  <c r="AC3319" i="6"/>
  <c r="AC3320" i="6"/>
  <c r="AC3321" i="6"/>
  <c r="AC3322" i="6"/>
  <c r="AC3323" i="6"/>
  <c r="AC3324" i="6"/>
  <c r="AC3325" i="6"/>
  <c r="AC3326" i="6"/>
  <c r="AC3327" i="6"/>
  <c r="AC3328" i="6"/>
  <c r="AC3329" i="6"/>
  <c r="AC3330" i="6"/>
  <c r="AC3331" i="6"/>
  <c r="AC3332" i="6"/>
  <c r="AC3333" i="6"/>
  <c r="AC3334" i="6"/>
  <c r="AC3335" i="6"/>
  <c r="AC3336" i="6"/>
  <c r="AC3337" i="6"/>
  <c r="AC3338" i="6"/>
  <c r="AC3339" i="6"/>
  <c r="AC3340" i="6"/>
  <c r="AC3341" i="6"/>
  <c r="AC3342" i="6"/>
  <c r="AC3343" i="6"/>
  <c r="AC3344" i="6"/>
  <c r="AC3345" i="6"/>
  <c r="AC3346" i="6"/>
  <c r="AC3347" i="6"/>
  <c r="AC3348" i="6"/>
  <c r="AC3349" i="6"/>
  <c r="AC3350" i="6"/>
  <c r="AC3351" i="6"/>
  <c r="AC3352" i="6"/>
  <c r="AC3353" i="6"/>
  <c r="AC3354" i="6"/>
  <c r="AC3355" i="6"/>
  <c r="AC3356" i="6"/>
  <c r="AC3357" i="6"/>
  <c r="AC3358" i="6"/>
  <c r="AC3359" i="6"/>
  <c r="AC3360" i="6"/>
  <c r="AC3361" i="6"/>
  <c r="AC3362" i="6"/>
  <c r="AC3363" i="6"/>
  <c r="AC3364" i="6"/>
  <c r="AC3365" i="6"/>
  <c r="AC3366" i="6"/>
  <c r="AC3367" i="6"/>
  <c r="AC3368" i="6"/>
  <c r="AC3369" i="6"/>
  <c r="AC3370" i="6"/>
  <c r="AC3371" i="6"/>
  <c r="AC3372" i="6"/>
  <c r="AC3373" i="6"/>
  <c r="AC3374" i="6"/>
  <c r="AC3375" i="6"/>
  <c r="AC3376" i="6"/>
  <c r="AC3377" i="6"/>
  <c r="AC3378" i="6"/>
  <c r="AC3379" i="6"/>
  <c r="AC3380" i="6"/>
  <c r="AC3381" i="6"/>
  <c r="AC3382" i="6"/>
  <c r="AC3383" i="6"/>
  <c r="AC3384" i="6"/>
  <c r="AC3385" i="6"/>
  <c r="AC3386" i="6"/>
  <c r="AC3387" i="6"/>
  <c r="AC3388" i="6"/>
  <c r="AC3389" i="6"/>
  <c r="AC3390" i="6"/>
  <c r="AC3391" i="6"/>
  <c r="AC3392" i="6"/>
  <c r="AC3393" i="6"/>
  <c r="AC3394" i="6"/>
  <c r="AC3395" i="6"/>
  <c r="AC3396" i="6"/>
  <c r="AC3397" i="6"/>
  <c r="AC3398" i="6"/>
  <c r="AC3399" i="6"/>
  <c r="AC3400" i="6"/>
  <c r="AC3401" i="6"/>
  <c r="AC3402" i="6"/>
  <c r="AC3403" i="6"/>
  <c r="AC3404" i="6"/>
  <c r="AC3405" i="6"/>
  <c r="AC3406" i="6"/>
  <c r="AC3407" i="6"/>
  <c r="AC3408" i="6"/>
  <c r="AC3409" i="6"/>
  <c r="AC3410" i="6"/>
  <c r="AC3411" i="6"/>
  <c r="AC3412" i="6"/>
  <c r="AC3413" i="6"/>
  <c r="AC3414" i="6"/>
  <c r="AC3415" i="6"/>
  <c r="AC3416" i="6"/>
  <c r="AC3417" i="6"/>
  <c r="AC3418" i="6"/>
  <c r="AC3419" i="6"/>
  <c r="AC3420" i="6"/>
  <c r="AC3421" i="6"/>
  <c r="AC3422" i="6"/>
  <c r="AC3423" i="6"/>
  <c r="AC3424" i="6"/>
  <c r="AC3425" i="6"/>
  <c r="AC3426" i="6"/>
  <c r="AC3427" i="6"/>
  <c r="AC3428" i="6"/>
  <c r="AC3429" i="6"/>
  <c r="AC3430" i="6"/>
  <c r="AC3431" i="6"/>
  <c r="AC3432" i="6"/>
  <c r="AC3433" i="6"/>
  <c r="AC3434" i="6"/>
  <c r="AC3435" i="6"/>
  <c r="AC3436" i="6"/>
  <c r="AC3437" i="6"/>
  <c r="AC3438" i="6"/>
  <c r="AC3439" i="6"/>
  <c r="AC3440" i="6"/>
  <c r="AC3441" i="6"/>
  <c r="AC3442" i="6"/>
  <c r="AC3443" i="6"/>
  <c r="AC3444" i="6"/>
  <c r="AC3445" i="6"/>
  <c r="AC3446" i="6"/>
  <c r="AC3447" i="6"/>
  <c r="AC3448" i="6"/>
  <c r="AC3449" i="6"/>
  <c r="AC3450" i="6"/>
  <c r="AC3451" i="6"/>
  <c r="AC3452" i="6"/>
  <c r="AC3453" i="6"/>
  <c r="AC3454" i="6"/>
  <c r="AC3455" i="6"/>
  <c r="AC3456" i="6"/>
  <c r="AC3457" i="6"/>
  <c r="AC3458" i="6"/>
  <c r="AC3459" i="6"/>
  <c r="AC3460" i="6"/>
  <c r="AC3461" i="6"/>
  <c r="AC3462" i="6"/>
  <c r="AC3463" i="6"/>
  <c r="AC3464" i="6"/>
  <c r="AC3465" i="6"/>
  <c r="AC3466" i="6"/>
  <c r="AC3467" i="6"/>
  <c r="AC3468" i="6"/>
  <c r="AC3469" i="6"/>
  <c r="AC3470" i="6"/>
  <c r="AC3471" i="6"/>
  <c r="AC3472" i="6"/>
  <c r="AC3473" i="6"/>
  <c r="AC3474" i="6"/>
  <c r="AC3475" i="6"/>
  <c r="AC3476" i="6"/>
  <c r="AC3477" i="6"/>
  <c r="AC3478" i="6"/>
  <c r="AC3479" i="6"/>
  <c r="AC3480" i="6"/>
  <c r="AC3481" i="6"/>
  <c r="AC3482" i="6"/>
  <c r="AC3483" i="6"/>
  <c r="AC3484" i="6"/>
  <c r="AC3485" i="6"/>
  <c r="AC3486" i="6"/>
  <c r="AC3487" i="6"/>
  <c r="AC3488" i="6"/>
  <c r="AC3489" i="6"/>
  <c r="AC3490" i="6"/>
  <c r="AC3491" i="6"/>
  <c r="AC3492" i="6"/>
  <c r="AC3493" i="6"/>
  <c r="AC3494" i="6"/>
  <c r="AC3495" i="6"/>
  <c r="AC3496" i="6"/>
  <c r="AC3497" i="6"/>
  <c r="AC3498" i="6"/>
  <c r="AC3499" i="6"/>
  <c r="AC3500" i="6"/>
  <c r="AC3501" i="6"/>
  <c r="AC3502" i="6"/>
  <c r="AC3503" i="6"/>
  <c r="AC3504" i="6"/>
  <c r="AC3505" i="6"/>
  <c r="AC3506" i="6"/>
  <c r="AC3507" i="6"/>
  <c r="AC3508" i="6"/>
  <c r="AC3509" i="6"/>
  <c r="AC3510" i="6"/>
  <c r="AC3511" i="6"/>
  <c r="AC3512" i="6"/>
  <c r="AC3513" i="6"/>
  <c r="AC3514" i="6"/>
  <c r="AC3515" i="6"/>
  <c r="AC3516" i="6"/>
  <c r="AC3517" i="6"/>
  <c r="AC3518" i="6"/>
  <c r="AC3519" i="6"/>
  <c r="AC3520" i="6"/>
  <c r="AC3521" i="6"/>
  <c r="AC3522" i="6"/>
  <c r="AC3523" i="6"/>
  <c r="AC3524" i="6"/>
  <c r="AC3525" i="6"/>
  <c r="AC3526" i="6"/>
  <c r="AC3527" i="6"/>
  <c r="AC3528" i="6"/>
  <c r="AC3529" i="6"/>
  <c r="AC3530" i="6"/>
  <c r="AC3531" i="6"/>
  <c r="AC3532" i="6"/>
  <c r="AC3533" i="6"/>
  <c r="AC3534" i="6"/>
  <c r="AC3535" i="6"/>
  <c r="AC3536" i="6"/>
  <c r="AC3537" i="6"/>
  <c r="AC3538" i="6"/>
  <c r="AC3539" i="6"/>
  <c r="AC3540" i="6"/>
  <c r="AC3541" i="6"/>
  <c r="AC3542" i="6"/>
  <c r="AC3543" i="6"/>
  <c r="AC3544" i="6"/>
  <c r="AC3545" i="6"/>
  <c r="AC3546" i="6"/>
  <c r="AC3547" i="6"/>
  <c r="AC3548" i="6"/>
  <c r="AC3549" i="6"/>
  <c r="AC3550" i="6"/>
  <c r="AC3551" i="6"/>
  <c r="AC3552" i="6"/>
  <c r="AC3553" i="6"/>
  <c r="AC3554" i="6"/>
  <c r="AC3555" i="6"/>
  <c r="AC3556" i="6"/>
  <c r="AC3557" i="6"/>
  <c r="AC3558" i="6"/>
  <c r="AC3559" i="6"/>
  <c r="AC3560" i="6"/>
  <c r="AC3561" i="6"/>
  <c r="AC3562" i="6"/>
  <c r="AC3563" i="6"/>
  <c r="AC3564" i="6"/>
  <c r="AC3565" i="6"/>
  <c r="AC3566" i="6"/>
  <c r="AC3567" i="6"/>
  <c r="AC3568" i="6"/>
  <c r="AC3569" i="6"/>
  <c r="AC3570" i="6"/>
  <c r="AC3571" i="6"/>
  <c r="AC3572" i="6"/>
  <c r="AC3573" i="6"/>
  <c r="AC3574" i="6"/>
  <c r="AC3575" i="6"/>
  <c r="AC3576" i="6"/>
  <c r="AC3577" i="6"/>
  <c r="AC3578" i="6"/>
  <c r="AC3579" i="6"/>
  <c r="AC3580" i="6"/>
  <c r="AC3581" i="6"/>
  <c r="AC3582" i="6"/>
  <c r="AC3583" i="6"/>
  <c r="AC3584" i="6"/>
  <c r="AC3585" i="6"/>
  <c r="AC3586" i="6"/>
  <c r="AC3587" i="6"/>
  <c r="AC3588" i="6"/>
  <c r="AC3589" i="6"/>
  <c r="AC3590" i="6"/>
  <c r="AC3591" i="6"/>
  <c r="AC3592" i="6"/>
  <c r="AC3593" i="6"/>
  <c r="AC3594" i="6"/>
  <c r="AC3595" i="6"/>
  <c r="AC3596" i="6"/>
  <c r="AC3597" i="6"/>
  <c r="AC3598" i="6"/>
  <c r="AC3599" i="6"/>
  <c r="AC3600" i="6"/>
  <c r="AC3601" i="6"/>
  <c r="AC3602" i="6"/>
  <c r="AC3603" i="6"/>
  <c r="AC3604" i="6"/>
  <c r="AC3605" i="6"/>
  <c r="AC3606" i="6"/>
  <c r="AC3607" i="6"/>
  <c r="AC3608" i="6"/>
  <c r="AC3609" i="6"/>
  <c r="AC3610" i="6"/>
  <c r="AC3611" i="6"/>
  <c r="AC3612" i="6"/>
  <c r="AC3613" i="6"/>
  <c r="AC3614" i="6"/>
  <c r="AC3615" i="6"/>
  <c r="AC3616" i="6"/>
  <c r="AC3617" i="6"/>
  <c r="AC3618" i="6"/>
  <c r="AC3619" i="6"/>
  <c r="AC3620" i="6"/>
  <c r="AC3621" i="6"/>
  <c r="AC3622" i="6"/>
  <c r="AC3623" i="6"/>
  <c r="AC3624" i="6"/>
  <c r="AC3625" i="6"/>
  <c r="AC3626" i="6"/>
  <c r="AC3627" i="6"/>
  <c r="AC3628" i="6"/>
  <c r="AC3629" i="6"/>
  <c r="AC3630" i="6"/>
  <c r="AC3631" i="6"/>
  <c r="AC3632" i="6"/>
  <c r="AC3633" i="6"/>
  <c r="AC3634" i="6"/>
  <c r="AC3635" i="6"/>
  <c r="AC3636" i="6"/>
  <c r="AC3637" i="6"/>
  <c r="AC3638" i="6"/>
  <c r="AC3639" i="6"/>
  <c r="AC3640" i="6"/>
  <c r="AC3641" i="6"/>
  <c r="AC3642" i="6"/>
  <c r="AC3643" i="6"/>
  <c r="AC3644" i="6"/>
  <c r="AC3645" i="6"/>
  <c r="AC3646" i="6"/>
  <c r="AC3647" i="6"/>
  <c r="AC3648" i="6"/>
  <c r="AC3649" i="6"/>
  <c r="AC3650" i="6"/>
  <c r="AC3651" i="6"/>
  <c r="AC3652" i="6"/>
  <c r="AC3653" i="6"/>
  <c r="AC3654" i="6"/>
  <c r="AC3655" i="6"/>
  <c r="AC3656" i="6"/>
  <c r="AC3657" i="6"/>
  <c r="AC3658" i="6"/>
  <c r="AC3659" i="6"/>
  <c r="AC3660" i="6"/>
  <c r="AC3661" i="6"/>
  <c r="AC3662" i="6"/>
  <c r="AC3663" i="6"/>
  <c r="AC3664" i="6"/>
  <c r="AC3665" i="6"/>
  <c r="AC3666" i="6"/>
  <c r="AC3667" i="6"/>
  <c r="AC3668" i="6"/>
  <c r="AC3669" i="6"/>
  <c r="AC3670" i="6"/>
  <c r="AC3671" i="6"/>
  <c r="AC3672" i="6"/>
  <c r="AC3673" i="6"/>
  <c r="AC3674" i="6"/>
  <c r="AC3675" i="6"/>
  <c r="AC3676" i="6"/>
  <c r="AC3677" i="6"/>
  <c r="AC3678" i="6"/>
  <c r="AC3679" i="6"/>
  <c r="AC3680" i="6"/>
  <c r="AC3681" i="6"/>
  <c r="AC3682" i="6"/>
  <c r="AC3683" i="6"/>
  <c r="AC3684" i="6"/>
  <c r="AC3685" i="6"/>
  <c r="AC3686" i="6"/>
  <c r="AC3687" i="6"/>
  <c r="AC3688" i="6"/>
  <c r="AC3689" i="6"/>
  <c r="AC3690" i="6"/>
  <c r="AC3691" i="6"/>
  <c r="AC3692" i="6"/>
  <c r="AC3693" i="6"/>
  <c r="AC3694" i="6"/>
  <c r="AC3695" i="6"/>
  <c r="AC3696" i="6"/>
  <c r="AC3697" i="6"/>
  <c r="AC3698" i="6"/>
  <c r="AC3699" i="6"/>
  <c r="AC3700" i="6"/>
  <c r="AC3701" i="6"/>
  <c r="AC3702" i="6"/>
  <c r="AC3703" i="6"/>
  <c r="AC3704" i="6"/>
  <c r="AC3705" i="6"/>
  <c r="AC3706" i="6"/>
  <c r="AC3707" i="6"/>
  <c r="AC3708" i="6"/>
  <c r="AC3709" i="6"/>
  <c r="AC3710" i="6"/>
  <c r="AC3711" i="6"/>
  <c r="AC3712" i="6"/>
  <c r="AC3713" i="6"/>
  <c r="AC3714" i="6"/>
  <c r="AC3715" i="6"/>
  <c r="AC3716" i="6"/>
  <c r="AC3717" i="6"/>
  <c r="AC3718" i="6"/>
  <c r="AC3719" i="6"/>
  <c r="AC3720" i="6"/>
  <c r="AC3721" i="6"/>
  <c r="AC3722" i="6"/>
  <c r="AC3723" i="6"/>
  <c r="AC3724" i="6"/>
  <c r="AC3725" i="6"/>
  <c r="AC3726" i="6"/>
  <c r="AC3727" i="6"/>
  <c r="AC3728" i="6"/>
  <c r="AC3729" i="6"/>
  <c r="AC3730" i="6"/>
  <c r="AC3731" i="6"/>
  <c r="AC3732" i="6"/>
  <c r="AC3733" i="6"/>
  <c r="AC3734" i="6"/>
  <c r="AC3735" i="6"/>
  <c r="AC3736" i="6"/>
  <c r="AC3737" i="6"/>
  <c r="AC3738" i="6"/>
  <c r="AC3739" i="6"/>
  <c r="AC3740" i="6"/>
  <c r="AC3741" i="6"/>
  <c r="AC3742" i="6"/>
  <c r="AC3743" i="6"/>
  <c r="AC3744" i="6"/>
  <c r="AC3745" i="6"/>
  <c r="AC3746" i="6"/>
  <c r="AC3747" i="6"/>
  <c r="AC3748" i="6"/>
  <c r="AC3749" i="6"/>
  <c r="AC3750" i="6"/>
  <c r="AC3751" i="6"/>
  <c r="AC3752" i="6"/>
  <c r="AC3753" i="6"/>
  <c r="AC3754" i="6"/>
  <c r="AC3755" i="6"/>
  <c r="AC3756" i="6"/>
  <c r="AC3757" i="6"/>
  <c r="AC3758" i="6"/>
  <c r="AC3759" i="6"/>
  <c r="AC3760" i="6"/>
  <c r="AC3761" i="6"/>
  <c r="AC3762" i="6"/>
  <c r="AC3763" i="6"/>
  <c r="AC3764" i="6"/>
  <c r="AC3765" i="6"/>
  <c r="AC3766" i="6"/>
  <c r="AC3767" i="6"/>
  <c r="AC3768" i="6"/>
  <c r="AC3769" i="6"/>
  <c r="AC3770" i="6"/>
  <c r="AC3771" i="6"/>
  <c r="AC3772" i="6"/>
  <c r="AC3773" i="6"/>
  <c r="AC3774" i="6"/>
  <c r="AC3775" i="6"/>
  <c r="AC3776" i="6"/>
  <c r="AC3777" i="6"/>
  <c r="AC3778" i="6"/>
  <c r="AC3779" i="6"/>
  <c r="AC3780" i="6"/>
  <c r="AC3781" i="6"/>
  <c r="AC3782" i="6"/>
  <c r="AC3783" i="6"/>
  <c r="AC3784" i="6"/>
  <c r="AC3785" i="6"/>
  <c r="AC3786" i="6"/>
  <c r="AC3787" i="6"/>
  <c r="AC3788" i="6"/>
  <c r="AC3789" i="6"/>
  <c r="AC3790" i="6"/>
  <c r="AC3791" i="6"/>
  <c r="AC3792" i="6"/>
  <c r="AC3793" i="6"/>
  <c r="AC3794" i="6"/>
  <c r="AC3795" i="6"/>
  <c r="AC3796" i="6"/>
  <c r="AC3797" i="6"/>
  <c r="AC3798" i="6"/>
  <c r="AC3799" i="6"/>
  <c r="AC3800" i="6"/>
  <c r="AC3801" i="6"/>
  <c r="AC3802" i="6"/>
  <c r="AC3803" i="6"/>
  <c r="AC3804" i="6"/>
  <c r="AC3805" i="6"/>
  <c r="AC3806" i="6"/>
  <c r="AC3807" i="6"/>
  <c r="R3786" i="2"/>
  <c r="P3807" i="2"/>
  <c r="Q2" i="2"/>
  <c r="P3" i="2"/>
  <c r="P2"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7" i="2"/>
  <c r="R3788" i="2"/>
  <c r="R3789" i="2"/>
  <c r="R3790" i="2"/>
  <c r="R3791" i="2"/>
  <c r="R3792" i="2"/>
  <c r="R3793" i="2"/>
  <c r="R3794" i="2"/>
  <c r="R3795" i="2"/>
  <c r="R3796" i="2"/>
  <c r="R3797" i="2"/>
  <c r="R3798" i="2"/>
  <c r="R3799" i="2"/>
  <c r="R3800" i="2"/>
  <c r="R3801" i="2"/>
  <c r="R3802" i="2"/>
  <c r="R3803" i="2"/>
  <c r="R3804" i="2"/>
  <c r="R3805" i="2"/>
  <c r="R3806" i="2"/>
  <c r="R3807" i="2"/>
  <c r="R2" i="2"/>
  <c r="L1" i="6"/>
  <c r="I2" i="6" a="1"/>
  <c r="I2" i="6" s="1"/>
  <c r="S8" i="2"/>
  <c r="AC6" i="5"/>
  <c r="T2" i="2"/>
  <c r="O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S3" i="2"/>
  <c r="S4" i="2"/>
  <c r="S5" i="2"/>
  <c r="S6" i="2"/>
  <c r="S7"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2" i="2"/>
  <c r="H3806" i="4" l="1"/>
  <c r="H3790" i="4"/>
  <c r="H3774" i="4"/>
  <c r="H3758" i="4"/>
  <c r="H3742" i="4"/>
  <c r="H3726" i="4"/>
  <c r="H3710" i="4"/>
  <c r="H3694" i="4"/>
  <c r="H3678" i="4"/>
  <c r="H3662" i="4"/>
  <c r="H3646" i="4"/>
  <c r="H3630" i="4"/>
  <c r="H3614" i="4"/>
  <c r="H3598" i="4"/>
  <c r="H3582" i="4"/>
  <c r="H3566" i="4"/>
  <c r="H3550" i="4"/>
  <c r="H3534" i="4"/>
  <c r="H3518" i="4"/>
  <c r="H3502" i="4"/>
  <c r="H3486" i="4"/>
  <c r="H3470" i="4"/>
  <c r="H3454" i="4"/>
  <c r="H3438" i="4"/>
  <c r="H3422" i="4"/>
  <c r="H3406" i="4"/>
  <c r="H3390" i="4"/>
  <c r="H3374" i="4"/>
  <c r="H3358" i="4"/>
  <c r="H3342" i="4"/>
  <c r="H3326" i="4"/>
  <c r="H3310" i="4"/>
  <c r="H3294" i="4"/>
  <c r="H3278" i="4"/>
  <c r="H3262" i="4"/>
  <c r="H3246" i="4"/>
  <c r="H3230" i="4"/>
  <c r="H3214" i="4"/>
  <c r="H3198" i="4"/>
  <c r="H3182" i="4"/>
  <c r="H3166" i="4"/>
  <c r="H3150" i="4"/>
  <c r="H3134" i="4"/>
  <c r="H3118" i="4"/>
  <c r="H3102" i="4"/>
  <c r="H3086" i="4"/>
  <c r="H3070" i="4"/>
  <c r="H3054" i="4"/>
  <c r="H3038" i="4"/>
  <c r="H3022" i="4"/>
  <c r="H3006" i="4"/>
  <c r="H2990" i="4"/>
  <c r="H2974" i="4"/>
  <c r="H2958" i="4"/>
  <c r="H2942" i="4"/>
  <c r="H2926" i="4"/>
  <c r="H2910" i="4"/>
  <c r="H2894" i="4"/>
  <c r="H2878" i="4"/>
  <c r="H2862" i="4"/>
  <c r="H2846" i="4"/>
  <c r="H2830" i="4"/>
  <c r="H2814" i="4"/>
  <c r="H2798" i="4"/>
  <c r="H2782" i="4"/>
  <c r="H2766" i="4"/>
  <c r="H2750" i="4"/>
  <c r="H2734" i="4"/>
  <c r="H2718" i="4"/>
  <c r="H2702" i="4"/>
  <c r="H2686" i="4"/>
  <c r="H2670" i="4"/>
  <c r="H2654" i="4"/>
  <c r="H2638" i="4"/>
  <c r="H2622" i="4"/>
  <c r="H2606" i="4"/>
  <c r="H2590" i="4"/>
  <c r="H2574" i="4"/>
  <c r="H2558" i="4"/>
  <c r="H2542" i="4"/>
  <c r="H2526" i="4"/>
  <c r="H2510" i="4"/>
  <c r="H2494" i="4"/>
  <c r="H2478" i="4"/>
  <c r="H2462" i="4"/>
  <c r="H2446" i="4"/>
  <c r="H2430" i="4"/>
  <c r="H2414" i="4"/>
  <c r="H2398" i="4"/>
  <c r="H2382" i="4"/>
  <c r="H2366" i="4"/>
  <c r="H2350" i="4"/>
  <c r="H2334" i="4"/>
  <c r="H2318" i="4"/>
  <c r="H2302" i="4"/>
  <c r="H2286" i="4"/>
  <c r="H2270" i="4"/>
  <c r="H2254" i="4"/>
  <c r="H2238" i="4"/>
  <c r="H2222" i="4"/>
  <c r="H2206" i="4"/>
  <c r="H2190" i="4"/>
  <c r="H2174" i="4"/>
  <c r="H2158" i="4"/>
  <c r="H2142" i="4"/>
  <c r="H2126" i="4"/>
  <c r="H2110" i="4"/>
  <c r="H2094" i="4"/>
  <c r="H2078" i="4"/>
  <c r="H2062" i="4"/>
  <c r="H2046" i="4"/>
  <c r="H2030" i="4"/>
  <c r="H2014" i="4"/>
  <c r="H1998" i="4"/>
  <c r="H1982" i="4"/>
  <c r="H1966" i="4"/>
  <c r="H1950" i="4"/>
  <c r="H1934" i="4"/>
  <c r="H1918" i="4"/>
  <c r="H1902" i="4"/>
  <c r="H1886" i="4"/>
  <c r="H1870" i="4"/>
  <c r="H1854" i="4"/>
  <c r="H1838" i="4"/>
  <c r="H1822" i="4"/>
  <c r="H1806" i="4"/>
  <c r="H1790" i="4"/>
  <c r="H1774" i="4"/>
  <c r="H1758" i="4"/>
  <c r="H1742" i="4"/>
  <c r="H1726" i="4"/>
  <c r="H1710" i="4"/>
  <c r="H1694" i="4"/>
  <c r="H1678" i="4"/>
  <c r="H1662" i="4"/>
  <c r="H1646" i="4"/>
  <c r="H1630" i="4"/>
  <c r="H1614" i="4"/>
  <c r="H1598" i="4"/>
  <c r="H1582" i="4"/>
  <c r="H1566" i="4"/>
  <c r="H1550" i="4"/>
  <c r="H1534" i="4"/>
  <c r="H1518" i="4"/>
  <c r="H1502" i="4"/>
  <c r="H1486" i="4"/>
  <c r="H1470" i="4"/>
  <c r="H1454" i="4"/>
  <c r="H1438" i="4"/>
  <c r="H1422" i="4"/>
  <c r="H1406" i="4"/>
  <c r="H1390" i="4"/>
  <c r="H1374" i="4"/>
  <c r="H1358" i="4"/>
  <c r="H1342" i="4"/>
  <c r="H1326" i="4"/>
  <c r="H1310" i="4"/>
  <c r="H1294" i="4"/>
  <c r="H1278" i="4"/>
  <c r="H1262" i="4"/>
  <c r="H1246" i="4"/>
  <c r="H1230" i="4"/>
  <c r="H1214" i="4"/>
  <c r="H1198" i="4"/>
  <c r="H1182" i="4"/>
  <c r="H1166" i="4"/>
  <c r="H1150" i="4"/>
  <c r="H1134" i="4"/>
  <c r="H1118" i="4"/>
  <c r="H1102" i="4"/>
  <c r="H1086" i="4"/>
  <c r="H1070" i="4"/>
  <c r="H1054" i="4"/>
  <c r="H1038" i="4"/>
  <c r="H1022" i="4"/>
  <c r="H1006" i="4"/>
  <c r="H990" i="4"/>
  <c r="H974" i="4"/>
  <c r="H958" i="4"/>
  <c r="H942" i="4"/>
  <c r="H926" i="4"/>
  <c r="H910" i="4"/>
  <c r="H894" i="4"/>
  <c r="H878" i="4"/>
  <c r="H862" i="4"/>
  <c r="H846" i="4"/>
  <c r="H830" i="4"/>
  <c r="H814" i="4"/>
  <c r="H798" i="4"/>
  <c r="H782" i="4"/>
  <c r="H766" i="4"/>
  <c r="H750" i="4"/>
  <c r="H734" i="4"/>
  <c r="H718" i="4"/>
  <c r="H702" i="4"/>
  <c r="H686" i="4"/>
  <c r="H670" i="4"/>
  <c r="H654" i="4"/>
  <c r="H638" i="4"/>
  <c r="H622" i="4"/>
  <c r="H606" i="4"/>
  <c r="H590" i="4"/>
  <c r="H574" i="4"/>
  <c r="H558" i="4"/>
  <c r="H542" i="4"/>
  <c r="H526" i="4"/>
  <c r="H510" i="4"/>
  <c r="H494" i="4"/>
  <c r="H478" i="4"/>
  <c r="H462" i="4"/>
  <c r="H446" i="4"/>
  <c r="H430" i="4"/>
  <c r="H414" i="4"/>
  <c r="H398" i="4"/>
  <c r="H382" i="4"/>
  <c r="H366" i="4"/>
  <c r="H350" i="4"/>
  <c r="H334" i="4"/>
  <c r="H318" i="4"/>
  <c r="H302" i="4"/>
  <c r="H286" i="4"/>
  <c r="H270" i="4"/>
  <c r="H254" i="4"/>
  <c r="H238" i="4"/>
  <c r="H222" i="4"/>
  <c r="H206" i="4"/>
  <c r="H190" i="4"/>
  <c r="H174" i="4"/>
  <c r="H158" i="4"/>
  <c r="H142" i="4"/>
  <c r="H126" i="4"/>
  <c r="H110" i="4"/>
  <c r="H94" i="4"/>
  <c r="H78" i="4"/>
  <c r="H62" i="4"/>
  <c r="H46" i="4"/>
  <c r="H30" i="4"/>
  <c r="H14" i="4"/>
  <c r="H2961" i="4"/>
  <c r="H3761" i="4"/>
  <c r="H3697" i="4"/>
  <c r="H3681" i="4"/>
  <c r="H3633" i="4"/>
  <c r="H3585" i="4"/>
  <c r="H3537" i="4"/>
  <c r="H3489" i="4"/>
  <c r="H3441" i="4"/>
  <c r="H3409" i="4"/>
  <c r="H3361" i="4"/>
  <c r="H3329" i="4"/>
  <c r="H3297" i="4"/>
  <c r="H3265" i="4"/>
  <c r="H2977" i="4"/>
  <c r="H3009" i="4"/>
  <c r="H3041" i="4"/>
  <c r="H3345" i="4"/>
  <c r="H3777" i="4"/>
  <c r="H3745" i="4"/>
  <c r="H3729" i="4"/>
  <c r="H3665" i="4"/>
  <c r="H3601" i="4"/>
  <c r="H3553" i="4"/>
  <c r="H3505" i="4"/>
  <c r="H3473" i="4"/>
  <c r="H3425" i="4"/>
  <c r="H3377" i="4"/>
  <c r="H3313" i="4"/>
  <c r="H3281" i="4"/>
  <c r="H3249" i="4"/>
  <c r="H3233" i="4"/>
  <c r="H3217" i="4"/>
  <c r="H3201" i="4"/>
  <c r="H3185" i="4"/>
  <c r="H3169" i="4"/>
  <c r="H3153" i="4"/>
  <c r="H3137" i="4"/>
  <c r="H3121" i="4"/>
  <c r="H3105" i="4"/>
  <c r="H3089" i="4"/>
  <c r="H3073" i="4"/>
  <c r="H3778" i="4"/>
  <c r="H3793" i="4"/>
  <c r="H3713" i="4"/>
  <c r="H3649" i="4"/>
  <c r="H3617" i="4"/>
  <c r="H3569" i="4"/>
  <c r="H3521" i="4"/>
  <c r="H3457" i="4"/>
  <c r="H3393" i="4"/>
  <c r="H3057" i="4"/>
  <c r="H3792" i="4"/>
  <c r="H3088" i="4"/>
  <c r="H2945" i="4"/>
  <c r="H2929" i="4"/>
  <c r="H2913" i="4"/>
  <c r="H2897" i="4"/>
  <c r="H2881" i="4"/>
  <c r="H2865" i="4"/>
  <c r="H2" i="4"/>
  <c r="H3776" i="4"/>
  <c r="H3760" i="4"/>
  <c r="H3744" i="4"/>
  <c r="H3728" i="4"/>
  <c r="H3712" i="4"/>
  <c r="H3696" i="4"/>
  <c r="H3680" i="4"/>
  <c r="H3664" i="4"/>
  <c r="H3648" i="4"/>
  <c r="H3632" i="4"/>
  <c r="H3616" i="4"/>
  <c r="H3600" i="4"/>
  <c r="H3584" i="4"/>
  <c r="H3568" i="4"/>
  <c r="H3552" i="4"/>
  <c r="H3536" i="4"/>
  <c r="H3520" i="4"/>
  <c r="H3504" i="4"/>
  <c r="H3488" i="4"/>
  <c r="H3472" i="4"/>
  <c r="H3456" i="4"/>
  <c r="H3440" i="4"/>
  <c r="H3424" i="4"/>
  <c r="H3408" i="4"/>
  <c r="H3392" i="4"/>
  <c r="H3376" i="4"/>
  <c r="H3360" i="4"/>
  <c r="H3344" i="4"/>
  <c r="H3328" i="4"/>
  <c r="H3312" i="4"/>
  <c r="H3296" i="4"/>
  <c r="H3280" i="4"/>
  <c r="H3264" i="4"/>
  <c r="H3248" i="4"/>
  <c r="H3232" i="4"/>
  <c r="H3216" i="4"/>
  <c r="H3200" i="4"/>
  <c r="H3184" i="4"/>
  <c r="H3168" i="4"/>
  <c r="H3152" i="4"/>
  <c r="H3136" i="4"/>
  <c r="H3120" i="4"/>
  <c r="H3104" i="4"/>
  <c r="H3072" i="4"/>
  <c r="H3056" i="4"/>
  <c r="H3040" i="4"/>
  <c r="H3024" i="4"/>
  <c r="H3008" i="4"/>
  <c r="H2992" i="4"/>
  <c r="H2976" i="4"/>
  <c r="H2960" i="4"/>
  <c r="H2944" i="4"/>
  <c r="H2928" i="4"/>
  <c r="H2912" i="4"/>
  <c r="H2896" i="4"/>
  <c r="H2880" i="4"/>
  <c r="H2864" i="4"/>
  <c r="H2848" i="4"/>
  <c r="H2832" i="4"/>
  <c r="H2816" i="4"/>
  <c r="H2800" i="4"/>
  <c r="H2784" i="4"/>
  <c r="H2768" i="4"/>
  <c r="H2752" i="4"/>
  <c r="H2736" i="4"/>
  <c r="H2720" i="4"/>
  <c r="H2704" i="4"/>
  <c r="H2688" i="4"/>
  <c r="H2672" i="4"/>
  <c r="H2656" i="4"/>
  <c r="H2640" i="4"/>
  <c r="H2624" i="4"/>
  <c r="H2608" i="4"/>
  <c r="H2592" i="4"/>
  <c r="H2576" i="4"/>
  <c r="H2560" i="4"/>
  <c r="H2544" i="4"/>
  <c r="H2528" i="4"/>
  <c r="H3738" i="4"/>
  <c r="H2265" i="4"/>
  <c r="H2249" i="4"/>
  <c r="H2233" i="4"/>
  <c r="H2217" i="4"/>
  <c r="H2201" i="4"/>
  <c r="H2185" i="4"/>
  <c r="H2169" i="4"/>
  <c r="H2153" i="4"/>
  <c r="H2137" i="4"/>
  <c r="H2121" i="4"/>
  <c r="H2057" i="4"/>
  <c r="H1769" i="4"/>
  <c r="H1753" i="4"/>
  <c r="H1737" i="4"/>
  <c r="H1721" i="4"/>
  <c r="H1625" i="4"/>
  <c r="H3770" i="4"/>
  <c r="H3722" i="4"/>
  <c r="H3690" i="4"/>
  <c r="H3642" i="4"/>
  <c r="H3594" i="4"/>
  <c r="H3562" i="4"/>
  <c r="H3498" i="4"/>
  <c r="H3450" i="4"/>
  <c r="H3386" i="4"/>
  <c r="H3338" i="4"/>
  <c r="H3290" i="4"/>
  <c r="H3242" i="4"/>
  <c r="H3194" i="4"/>
  <c r="H3146" i="4"/>
  <c r="H3082" i="4"/>
  <c r="H3034" i="4"/>
  <c r="H2970" i="4"/>
  <c r="H2938" i="4"/>
  <c r="H2890" i="4"/>
  <c r="H2842" i="4"/>
  <c r="H3769" i="4"/>
  <c r="H3721" i="4"/>
  <c r="H3689" i="4"/>
  <c r="H3641" i="4"/>
  <c r="H3593" i="4"/>
  <c r="H3545" i="4"/>
  <c r="H3497" i="4"/>
  <c r="H3449" i="4"/>
  <c r="H3401" i="4"/>
  <c r="H3337" i="4"/>
  <c r="H3289" i="4"/>
  <c r="H3241" i="4"/>
  <c r="H3209" i="4"/>
  <c r="H3161" i="4"/>
  <c r="H3129" i="4"/>
  <c r="H3097" i="4"/>
  <c r="H3065" i="4"/>
  <c r="H3033" i="4"/>
  <c r="H3001" i="4"/>
  <c r="H2969" i="4"/>
  <c r="H2937" i="4"/>
  <c r="H2905" i="4"/>
  <c r="H2873" i="4"/>
  <c r="H2841" i="4"/>
  <c r="H2809" i="4"/>
  <c r="H2777" i="4"/>
  <c r="H2729" i="4"/>
  <c r="H2601" i="4"/>
  <c r="H2569" i="4"/>
  <c r="H2553" i="4"/>
  <c r="H2537" i="4"/>
  <c r="H2521" i="4"/>
  <c r="H2505" i="4"/>
  <c r="H2489" i="4"/>
  <c r="H2473" i="4"/>
  <c r="H2457" i="4"/>
  <c r="H2441" i="4"/>
  <c r="H2425" i="4"/>
  <c r="H2409" i="4"/>
  <c r="H2393" i="4"/>
  <c r="H2377" i="4"/>
  <c r="H2361" i="4"/>
  <c r="H2345" i="4"/>
  <c r="H2329" i="4"/>
  <c r="H2313" i="4"/>
  <c r="H2297" i="4"/>
  <c r="H2281" i="4"/>
  <c r="H3786" i="4"/>
  <c r="H3658" i="4"/>
  <c r="H3610" i="4"/>
  <c r="H3546" i="4"/>
  <c r="H3514" i="4"/>
  <c r="H3466" i="4"/>
  <c r="H3418" i="4"/>
  <c r="H3370" i="4"/>
  <c r="H3322" i="4"/>
  <c r="H3274" i="4"/>
  <c r="H3226" i="4"/>
  <c r="H3162" i="4"/>
  <c r="H3114" i="4"/>
  <c r="H3066" i="4"/>
  <c r="H3018" i="4"/>
  <c r="H2986" i="4"/>
  <c r="H2922" i="4"/>
  <c r="H2874" i="4"/>
  <c r="H3753" i="4"/>
  <c r="H3705" i="4"/>
  <c r="H3657" i="4"/>
  <c r="H3609" i="4"/>
  <c r="H3561" i="4"/>
  <c r="H3529" i="4"/>
  <c r="H3465" i="4"/>
  <c r="H3417" i="4"/>
  <c r="H3369" i="4"/>
  <c r="H3321" i="4"/>
  <c r="H3273" i="4"/>
  <c r="H3177" i="4"/>
  <c r="H3802" i="4"/>
  <c r="H3754" i="4"/>
  <c r="H3706" i="4"/>
  <c r="H3674" i="4"/>
  <c r="H3626" i="4"/>
  <c r="H3578" i="4"/>
  <c r="H3530" i="4"/>
  <c r="H3482" i="4"/>
  <c r="H3434" i="4"/>
  <c r="H3402" i="4"/>
  <c r="H3354" i="4"/>
  <c r="H3306" i="4"/>
  <c r="H3258" i="4"/>
  <c r="H3210" i="4"/>
  <c r="H3178" i="4"/>
  <c r="H3130" i="4"/>
  <c r="H3098" i="4"/>
  <c r="H3050" i="4"/>
  <c r="H3002" i="4"/>
  <c r="H2954" i="4"/>
  <c r="H2906" i="4"/>
  <c r="H2858" i="4"/>
  <c r="H3801" i="4"/>
  <c r="H3785" i="4"/>
  <c r="H3737" i="4"/>
  <c r="H3673" i="4"/>
  <c r="H3625" i="4"/>
  <c r="H3577" i="4"/>
  <c r="H3513" i="4"/>
  <c r="H3481" i="4"/>
  <c r="H3433" i="4"/>
  <c r="H3385" i="4"/>
  <c r="H3353" i="4"/>
  <c r="H3305" i="4"/>
  <c r="H3257" i="4"/>
  <c r="H3225" i="4"/>
  <c r="H3193" i="4"/>
  <c r="H3145" i="4"/>
  <c r="H3113" i="4"/>
  <c r="H3081" i="4"/>
  <c r="H3049" i="4"/>
  <c r="H3017" i="4"/>
  <c r="H2985" i="4"/>
  <c r="H2953" i="4"/>
  <c r="H2921" i="4"/>
  <c r="H2889" i="4"/>
  <c r="H2857" i="4"/>
  <c r="H2825" i="4"/>
  <c r="H2793" i="4"/>
  <c r="H2761" i="4"/>
  <c r="H2745" i="4"/>
  <c r="H2713" i="4"/>
  <c r="H2697" i="4"/>
  <c r="H2681" i="4"/>
  <c r="H2665" i="4"/>
  <c r="H2649" i="4"/>
  <c r="H2633" i="4"/>
  <c r="H2617" i="4"/>
  <c r="H2585" i="4"/>
  <c r="H1609" i="4"/>
  <c r="H1593" i="4"/>
  <c r="H1577" i="4"/>
  <c r="H1561" i="4"/>
  <c r="H1545" i="4"/>
  <c r="H1529" i="4"/>
  <c r="H1513" i="4"/>
  <c r="H1497" i="4"/>
  <c r="H1481" i="4"/>
  <c r="H1465" i="4"/>
  <c r="H1449" i="4"/>
  <c r="H1433" i="4"/>
  <c r="H1417" i="4"/>
  <c r="H1401" i="4"/>
  <c r="H1385" i="4"/>
  <c r="H1369" i="4"/>
  <c r="H1353" i="4"/>
  <c r="H1337" i="4"/>
  <c r="H1321" i="4"/>
  <c r="H1305" i="4"/>
  <c r="H1289" i="4"/>
  <c r="H1273" i="4"/>
  <c r="H1257" i="4"/>
  <c r="H1241" i="4"/>
  <c r="H1225" i="4"/>
  <c r="H1209" i="4"/>
  <c r="H1193" i="4"/>
  <c r="H1177" i="4"/>
  <c r="H1161" i="4"/>
  <c r="H1145" i="4"/>
  <c r="H1129" i="4"/>
  <c r="H1113" i="4"/>
  <c r="H1097" i="4"/>
  <c r="H1081" i="4"/>
  <c r="H1065" i="4"/>
  <c r="H1049" i="4"/>
  <c r="H1033" i="4"/>
  <c r="H1017" i="4"/>
  <c r="H1001" i="4"/>
  <c r="H985" i="4"/>
  <c r="H969" i="4"/>
  <c r="H921" i="4"/>
  <c r="H905" i="4"/>
  <c r="H889" i="4"/>
  <c r="H873" i="4"/>
  <c r="H761" i="4"/>
  <c r="H745" i="4"/>
  <c r="H729" i="4"/>
  <c r="H713" i="4"/>
  <c r="H697" i="4"/>
  <c r="H681" i="4"/>
  <c r="H665" i="4"/>
  <c r="H649" i="4"/>
  <c r="H633" i="4"/>
  <c r="H617" i="4"/>
  <c r="H601" i="4"/>
  <c r="H585" i="4"/>
  <c r="H569" i="4"/>
  <c r="H553" i="4"/>
  <c r="H537" i="4"/>
  <c r="H521" i="4"/>
  <c r="H377" i="4"/>
  <c r="H361" i="4"/>
  <c r="H345" i="4"/>
  <c r="H329" i="4"/>
  <c r="H313" i="4"/>
  <c r="H297" i="4"/>
  <c r="H281" i="4"/>
  <c r="H265" i="4"/>
  <c r="H249" i="4"/>
  <c r="H233" i="4"/>
  <c r="H217" i="4"/>
  <c r="H201" i="4"/>
  <c r="H185" i="4"/>
  <c r="H169" i="4"/>
  <c r="H153" i="4"/>
  <c r="H137" i="4"/>
  <c r="H121" i="4"/>
  <c r="H105" i="4"/>
  <c r="H89" i="4"/>
  <c r="H73" i="4"/>
  <c r="H57" i="4"/>
  <c r="H41" i="4"/>
  <c r="H25" i="4"/>
  <c r="H9" i="4"/>
  <c r="H3746" i="4"/>
  <c r="H3794" i="4"/>
  <c r="H3762" i="4"/>
  <c r="H3730" i="4"/>
  <c r="H3714" i="4"/>
  <c r="H3698" i="4"/>
  <c r="H3682" i="4"/>
  <c r="H3666" i="4"/>
  <c r="H3650" i="4"/>
  <c r="H3634" i="4"/>
  <c r="H3618" i="4"/>
  <c r="H3602" i="4"/>
  <c r="H3586" i="4"/>
  <c r="H3570" i="4"/>
  <c r="H3554" i="4"/>
  <c r="H3538" i="4"/>
  <c r="H3522" i="4"/>
  <c r="H3506" i="4"/>
  <c r="H3490" i="4"/>
  <c r="H3474" i="4"/>
  <c r="H3458" i="4"/>
  <c r="H3442" i="4"/>
  <c r="H3426" i="4"/>
  <c r="H3410" i="4"/>
  <c r="H3394" i="4"/>
  <c r="H3378" i="4"/>
  <c r="H3362" i="4"/>
  <c r="H3346" i="4"/>
  <c r="H3330" i="4"/>
  <c r="H3314" i="4"/>
  <c r="H3298" i="4"/>
  <c r="H3282" i="4"/>
  <c r="H3266" i="4"/>
  <c r="H3250" i="4"/>
  <c r="H3234" i="4"/>
  <c r="H3218" i="4"/>
  <c r="H3202" i="4"/>
  <c r="H3186" i="4"/>
  <c r="H3170" i="4"/>
  <c r="H3154" i="4"/>
  <c r="H3138" i="4"/>
  <c r="H3122" i="4"/>
  <c r="H3106" i="4"/>
  <c r="H3090" i="4"/>
  <c r="H3074" i="4"/>
  <c r="H3058" i="4"/>
  <c r="H3042" i="4"/>
  <c r="H3026" i="4"/>
  <c r="H3010" i="4"/>
  <c r="H2994" i="4"/>
  <c r="H2978" i="4"/>
  <c r="H2962" i="4"/>
  <c r="H2946" i="4"/>
  <c r="H2930" i="4"/>
  <c r="H2914" i="4"/>
  <c r="H2898" i="4"/>
  <c r="H2882" i="4"/>
  <c r="H2866" i="4"/>
  <c r="H2850" i="4"/>
  <c r="H2834" i="4"/>
  <c r="H2818" i="4"/>
  <c r="H2802" i="4"/>
  <c r="H2786" i="4"/>
  <c r="H2770" i="4"/>
  <c r="H2754" i="4"/>
  <c r="H2738" i="4"/>
  <c r="H2722" i="4"/>
  <c r="H2706" i="4"/>
  <c r="H2690" i="4"/>
  <c r="H2674" i="4"/>
  <c r="H2658" i="4"/>
  <c r="H2642" i="4"/>
  <c r="H2626" i="4"/>
  <c r="H2610" i="4"/>
  <c r="H2594" i="4"/>
  <c r="H2578" i="4"/>
  <c r="H2562" i="4"/>
  <c r="H2546" i="4"/>
  <c r="H2530" i="4"/>
  <c r="H2514" i="4"/>
  <c r="H2498" i="4"/>
  <c r="H2482" i="4"/>
  <c r="H2466" i="4"/>
  <c r="H2450" i="4"/>
  <c r="H2434" i="4"/>
  <c r="H2418" i="4"/>
  <c r="H2402" i="4"/>
  <c r="H2386" i="4"/>
  <c r="H2370" i="4"/>
  <c r="H2354" i="4"/>
  <c r="H2338" i="4"/>
  <c r="H2322" i="4"/>
  <c r="H2306" i="4"/>
  <c r="H2290" i="4"/>
  <c r="H2274" i="4"/>
  <c r="H2258" i="4"/>
  <c r="H2242" i="4"/>
  <c r="H2226" i="4"/>
  <c r="H2210" i="4"/>
  <c r="H2194" i="4"/>
  <c r="H2178" i="4"/>
  <c r="H2162" i="4"/>
  <c r="H2146" i="4"/>
  <c r="H2130" i="4"/>
  <c r="H2114" i="4"/>
  <c r="H2098" i="4"/>
  <c r="H2082" i="4"/>
  <c r="H2066" i="4"/>
  <c r="H2050" i="4"/>
  <c r="H2034" i="4"/>
  <c r="H2018" i="4"/>
  <c r="H2002" i="4"/>
  <c r="H1986" i="4"/>
  <c r="H1970" i="4"/>
  <c r="H1954" i="4"/>
  <c r="H1938" i="4"/>
  <c r="H1922" i="4"/>
  <c r="H1906" i="4"/>
  <c r="H1890" i="4"/>
  <c r="H1874" i="4"/>
  <c r="H1858" i="4"/>
  <c r="H1842" i="4"/>
  <c r="H1826" i="4"/>
  <c r="H1810" i="4"/>
  <c r="H1794" i="4"/>
  <c r="H1778" i="4"/>
  <c r="H1762" i="4"/>
  <c r="H1746" i="4"/>
  <c r="H1730" i="4"/>
  <c r="H1714" i="4"/>
  <c r="H1698" i="4"/>
  <c r="H1682" i="4"/>
  <c r="H1666" i="4"/>
  <c r="H1650" i="4"/>
  <c r="H1634" i="4"/>
  <c r="H1618" i="4"/>
  <c r="H1602" i="4"/>
  <c r="H1586" i="4"/>
  <c r="H1570" i="4"/>
  <c r="H1554" i="4"/>
  <c r="H1538" i="4"/>
  <c r="H1522" i="4"/>
  <c r="H1506" i="4"/>
  <c r="H1490" i="4"/>
  <c r="H1474" i="4"/>
  <c r="H1458" i="4"/>
  <c r="H1442" i="4"/>
  <c r="H1426" i="4"/>
  <c r="H1410" i="4"/>
  <c r="H1394" i="4"/>
  <c r="H1378" i="4"/>
  <c r="H1362" i="4"/>
  <c r="H1346" i="4"/>
  <c r="H1330" i="4"/>
  <c r="H1314" i="4"/>
  <c r="H1298" i="4"/>
  <c r="H1282" i="4"/>
  <c r="H1266" i="4"/>
  <c r="H1250" i="4"/>
  <c r="H1234" i="4"/>
  <c r="H1218" i="4"/>
  <c r="H1202" i="4"/>
  <c r="H1186" i="4"/>
  <c r="H1170" i="4"/>
  <c r="H1154" i="4"/>
  <c r="H1138" i="4"/>
  <c r="H1122" i="4"/>
  <c r="H1106" i="4"/>
  <c r="H1090" i="4"/>
  <c r="H1074" i="4"/>
  <c r="H1058" i="4"/>
  <c r="H1042" i="4"/>
  <c r="H1026" i="4"/>
  <c r="H1010" i="4"/>
  <c r="H994" i="4"/>
  <c r="H978" i="4"/>
  <c r="H962" i="4"/>
  <c r="H946" i="4"/>
  <c r="H930" i="4"/>
  <c r="H914" i="4"/>
  <c r="H898" i="4"/>
  <c r="H882" i="4"/>
  <c r="H866" i="4"/>
  <c r="H850" i="4"/>
  <c r="H834" i="4"/>
  <c r="H818" i="4"/>
  <c r="H802" i="4"/>
  <c r="H786" i="4"/>
  <c r="H770" i="4"/>
  <c r="H754" i="4"/>
  <c r="H738" i="4"/>
  <c r="H722" i="4"/>
  <c r="H706" i="4"/>
  <c r="H690" i="4"/>
  <c r="H674" i="4"/>
  <c r="H658" i="4"/>
  <c r="H642" i="4"/>
  <c r="H626" i="4"/>
  <c r="H610" i="4"/>
  <c r="H594" i="4"/>
  <c r="H578" i="4"/>
  <c r="H562" i="4"/>
  <c r="H546" i="4"/>
  <c r="H530" i="4"/>
  <c r="H514" i="4"/>
  <c r="H498" i="4"/>
  <c r="H482" i="4"/>
  <c r="H466" i="4"/>
  <c r="H450" i="4"/>
  <c r="H434" i="4"/>
  <c r="H418" i="4"/>
  <c r="H402" i="4"/>
  <c r="H386" i="4"/>
  <c r="H370" i="4"/>
  <c r="H354" i="4"/>
  <c r="H338" i="4"/>
  <c r="H322" i="4"/>
  <c r="H306" i="4"/>
  <c r="H290" i="4"/>
  <c r="H274" i="4"/>
  <c r="H258" i="4"/>
  <c r="H242" i="4"/>
  <c r="H226" i="4"/>
  <c r="H210" i="4"/>
  <c r="H194" i="4"/>
  <c r="H178" i="4"/>
  <c r="H162" i="4"/>
  <c r="H146" i="4"/>
  <c r="H130" i="4"/>
  <c r="H114" i="4"/>
  <c r="H98" i="4"/>
  <c r="H82" i="4"/>
  <c r="H66" i="4"/>
  <c r="H50" i="4"/>
  <c r="H34" i="4"/>
  <c r="H18" i="4"/>
  <c r="H79" i="4"/>
  <c r="I79" i="4"/>
  <c r="G3805" i="4"/>
  <c r="I3805" i="4"/>
  <c r="G3789" i="4"/>
  <c r="I3789" i="4"/>
  <c r="G3773" i="4"/>
  <c r="I3773" i="4"/>
  <c r="G3757" i="4"/>
  <c r="I3757" i="4"/>
  <c r="G3741" i="4"/>
  <c r="I3741" i="4"/>
  <c r="G3725" i="4"/>
  <c r="I3725" i="4"/>
  <c r="G3709" i="4"/>
  <c r="I3709" i="4"/>
  <c r="G3693" i="4"/>
  <c r="I3693" i="4"/>
  <c r="I3677" i="4"/>
  <c r="G3677" i="4"/>
  <c r="G3661" i="4"/>
  <c r="I3661" i="4"/>
  <c r="G3645" i="4"/>
  <c r="I3645" i="4"/>
  <c r="I3629" i="4"/>
  <c r="G3629" i="4"/>
  <c r="G3613" i="4"/>
  <c r="I3613" i="4"/>
  <c r="G3597" i="4"/>
  <c r="I3597" i="4"/>
  <c r="G3581" i="4"/>
  <c r="I3581" i="4"/>
  <c r="G3565" i="4"/>
  <c r="I3565" i="4"/>
  <c r="G3549" i="4"/>
  <c r="I3549" i="4"/>
  <c r="G3533" i="4"/>
  <c r="I3533" i="4"/>
  <c r="I3517" i="4"/>
  <c r="G3517" i="4"/>
  <c r="G3501" i="4"/>
  <c r="I3501" i="4"/>
  <c r="G3485" i="4"/>
  <c r="I3485" i="4"/>
  <c r="I3469" i="4"/>
  <c r="G3469" i="4"/>
  <c r="G3453" i="4"/>
  <c r="I3453" i="4"/>
  <c r="G3437" i="4"/>
  <c r="I3437" i="4"/>
  <c r="G3421" i="4"/>
  <c r="I3421" i="4"/>
  <c r="G3405" i="4"/>
  <c r="I3405" i="4"/>
  <c r="I3389" i="4"/>
  <c r="G3389" i="4"/>
  <c r="I3373" i="4"/>
  <c r="G3373" i="4"/>
  <c r="G3357" i="4"/>
  <c r="I3357" i="4"/>
  <c r="G3341" i="4"/>
  <c r="I3341" i="4"/>
  <c r="G3325" i="4"/>
  <c r="I3325" i="4"/>
  <c r="I3309" i="4"/>
  <c r="G3309" i="4"/>
  <c r="I3293" i="4"/>
  <c r="G3293" i="4"/>
  <c r="G3277" i="4"/>
  <c r="I3277" i="4"/>
  <c r="G3261" i="4"/>
  <c r="I3261" i="4"/>
  <c r="G3245" i="4"/>
  <c r="I3245" i="4"/>
  <c r="G3229" i="4"/>
  <c r="I3229" i="4"/>
  <c r="G3213" i="4"/>
  <c r="I3213" i="4"/>
  <c r="G3197" i="4"/>
  <c r="I3197" i="4"/>
  <c r="G3181" i="4"/>
  <c r="I3181" i="4"/>
  <c r="I3165" i="4"/>
  <c r="G3165" i="4"/>
  <c r="G3149" i="4"/>
  <c r="I3149" i="4"/>
  <c r="G3133" i="4"/>
  <c r="I3133" i="4"/>
  <c r="G3117" i="4"/>
  <c r="I3117" i="4"/>
  <c r="I3101" i="4"/>
  <c r="G3101" i="4"/>
  <c r="G3085" i="4"/>
  <c r="I3085" i="4"/>
  <c r="G3069" i="4"/>
  <c r="I3069" i="4"/>
  <c r="G3053" i="4"/>
  <c r="I3053" i="4"/>
  <c r="G3037" i="4"/>
  <c r="I3037" i="4"/>
  <c r="G3021" i="4"/>
  <c r="I3021" i="4"/>
  <c r="G3005" i="4"/>
  <c r="I3005" i="4"/>
  <c r="G2989" i="4"/>
  <c r="I2989" i="4"/>
  <c r="G2973" i="4"/>
  <c r="I2973" i="4"/>
  <c r="G2957" i="4"/>
  <c r="I2957" i="4"/>
  <c r="I2941" i="4"/>
  <c r="G2941" i="4"/>
  <c r="G2925" i="4"/>
  <c r="I2925" i="4"/>
  <c r="G2909" i="4"/>
  <c r="I2909" i="4"/>
  <c r="G2893" i="4"/>
  <c r="I2893" i="4"/>
  <c r="G2877" i="4"/>
  <c r="I2877" i="4"/>
  <c r="G2861" i="4"/>
  <c r="I2861" i="4"/>
  <c r="G2845" i="4"/>
  <c r="I2845" i="4"/>
  <c r="G2829" i="4"/>
  <c r="I2829" i="4"/>
  <c r="G2813" i="4"/>
  <c r="I2813" i="4"/>
  <c r="G2797" i="4"/>
  <c r="I2797" i="4"/>
  <c r="G2781" i="4"/>
  <c r="I2781" i="4"/>
  <c r="G2765" i="4"/>
  <c r="I2765" i="4"/>
  <c r="G2749" i="4"/>
  <c r="I2749" i="4"/>
  <c r="G2733" i="4"/>
  <c r="I2733" i="4"/>
  <c r="G2717" i="4"/>
  <c r="I2717" i="4"/>
  <c r="G2701" i="4"/>
  <c r="I2701" i="4"/>
  <c r="G2685" i="4"/>
  <c r="I2685" i="4"/>
  <c r="G2669" i="4"/>
  <c r="I2669" i="4"/>
  <c r="G2653" i="4"/>
  <c r="I2653" i="4"/>
  <c r="G2637" i="4"/>
  <c r="I2637" i="4"/>
  <c r="G2621" i="4"/>
  <c r="I2621" i="4"/>
  <c r="G2605" i="4"/>
  <c r="I2605" i="4"/>
  <c r="G2589" i="4"/>
  <c r="I2589" i="4"/>
  <c r="I2573" i="4"/>
  <c r="G2573" i="4"/>
  <c r="G2557" i="4"/>
  <c r="I2557" i="4"/>
  <c r="G2541" i="4"/>
  <c r="I2541" i="4"/>
  <c r="G2525" i="4"/>
  <c r="I2525" i="4"/>
  <c r="I2509" i="4"/>
  <c r="G2509" i="4"/>
  <c r="G2493" i="4"/>
  <c r="I2493" i="4"/>
  <c r="G2477" i="4"/>
  <c r="I2477" i="4"/>
  <c r="I2461" i="4"/>
  <c r="G2461" i="4"/>
  <c r="G2445" i="4"/>
  <c r="I2445" i="4"/>
  <c r="I2429" i="4"/>
  <c r="G2429" i="4"/>
  <c r="G2413" i="4"/>
  <c r="I2413" i="4"/>
  <c r="G2397" i="4"/>
  <c r="I2397" i="4"/>
  <c r="G2381" i="4"/>
  <c r="I2381" i="4"/>
  <c r="G2365" i="4"/>
  <c r="I2365" i="4"/>
  <c r="G2349" i="4"/>
  <c r="I2349" i="4"/>
  <c r="G2333" i="4"/>
  <c r="I2333" i="4"/>
  <c r="G2317" i="4"/>
  <c r="I2317" i="4"/>
  <c r="G2301" i="4"/>
  <c r="I2301" i="4"/>
  <c r="G2285" i="4"/>
  <c r="I2285" i="4"/>
  <c r="G2269" i="4"/>
  <c r="I2269" i="4"/>
  <c r="G2253" i="4"/>
  <c r="I2253" i="4"/>
  <c r="G2237" i="4"/>
  <c r="I2237" i="4"/>
  <c r="I2221" i="4"/>
  <c r="G2221" i="4"/>
  <c r="I2205" i="4"/>
  <c r="G2205" i="4"/>
  <c r="G2189" i="4"/>
  <c r="I2189" i="4"/>
  <c r="G2173" i="4"/>
  <c r="I2173" i="4"/>
  <c r="I2157" i="4"/>
  <c r="G2157" i="4"/>
  <c r="G2141" i="4"/>
  <c r="I2141" i="4"/>
  <c r="G2125" i="4"/>
  <c r="I2125" i="4"/>
  <c r="G2109" i="4"/>
  <c r="I2109" i="4"/>
  <c r="G2093" i="4"/>
  <c r="I2093" i="4"/>
  <c r="G2077" i="4"/>
  <c r="I2077" i="4"/>
  <c r="G2061" i="4"/>
  <c r="I2061" i="4"/>
  <c r="G2045" i="4"/>
  <c r="I2045" i="4"/>
  <c r="G2029" i="4"/>
  <c r="I2029" i="4"/>
  <c r="G2013" i="4"/>
  <c r="I2013" i="4"/>
  <c r="I1997" i="4"/>
  <c r="G1997" i="4"/>
  <c r="G1981" i="4"/>
  <c r="I1981" i="4"/>
  <c r="G1965" i="4"/>
  <c r="I1965" i="4"/>
  <c r="G1949" i="4"/>
  <c r="I1949" i="4"/>
  <c r="I1933" i="4"/>
  <c r="G1933" i="4"/>
  <c r="G1917" i="4"/>
  <c r="I1917" i="4"/>
  <c r="G1901" i="4"/>
  <c r="I1901" i="4"/>
  <c r="G1885" i="4"/>
  <c r="I1885" i="4"/>
  <c r="G1869" i="4"/>
  <c r="I1869" i="4"/>
  <c r="G1853" i="4"/>
  <c r="I1853" i="4"/>
  <c r="G1837" i="4"/>
  <c r="I1837" i="4"/>
  <c r="G1821" i="4"/>
  <c r="I1821" i="4"/>
  <c r="G1805" i="4"/>
  <c r="I1805" i="4"/>
  <c r="G1789" i="4"/>
  <c r="I1789" i="4"/>
  <c r="G1773" i="4"/>
  <c r="I1773" i="4"/>
  <c r="I1757" i="4"/>
  <c r="G1757" i="4"/>
  <c r="G1741" i="4"/>
  <c r="I1741" i="4"/>
  <c r="G1725" i="4"/>
  <c r="I1725" i="4"/>
  <c r="G1709" i="4"/>
  <c r="I1709" i="4"/>
  <c r="G1693" i="4"/>
  <c r="I1693" i="4"/>
  <c r="G1677" i="4"/>
  <c r="I1677" i="4"/>
  <c r="G1661" i="4"/>
  <c r="I1661" i="4"/>
  <c r="G1645" i="4"/>
  <c r="I1645" i="4"/>
  <c r="G1629" i="4"/>
  <c r="I1629" i="4"/>
  <c r="G1613" i="4"/>
  <c r="I1613" i="4"/>
  <c r="G1597" i="4"/>
  <c r="I1597" i="4"/>
  <c r="G1581" i="4"/>
  <c r="I1581" i="4"/>
  <c r="I1565" i="4"/>
  <c r="G1565" i="4"/>
  <c r="G1549" i="4"/>
  <c r="I1549" i="4"/>
  <c r="G1533" i="4"/>
  <c r="I1533" i="4"/>
  <c r="G1517" i="4"/>
  <c r="I1517" i="4"/>
  <c r="I1501" i="4"/>
  <c r="G1501" i="4"/>
  <c r="G1485" i="4"/>
  <c r="I1485" i="4"/>
  <c r="G1469" i="4"/>
  <c r="I1469" i="4"/>
  <c r="I1453" i="4"/>
  <c r="G1453" i="4"/>
  <c r="G1437" i="4"/>
  <c r="I1437" i="4"/>
  <c r="G1421" i="4"/>
  <c r="I1421" i="4"/>
  <c r="G1405" i="4"/>
  <c r="I1405" i="4"/>
  <c r="G1389" i="4"/>
  <c r="I1389" i="4"/>
  <c r="I1373" i="4"/>
  <c r="G1373" i="4"/>
  <c r="G1357" i="4"/>
  <c r="I1357" i="4"/>
  <c r="G1341" i="4"/>
  <c r="I1341" i="4"/>
  <c r="G1325" i="4"/>
  <c r="I1325" i="4"/>
  <c r="G1309" i="4"/>
  <c r="I1309" i="4"/>
  <c r="G3804" i="4"/>
  <c r="I3804" i="4"/>
  <c r="G3788" i="4"/>
  <c r="I3788" i="4"/>
  <c r="G3772" i="4"/>
  <c r="I3772" i="4"/>
  <c r="G3756" i="4"/>
  <c r="I3756" i="4"/>
  <c r="G3740" i="4"/>
  <c r="I3740" i="4"/>
  <c r="G3724" i="4"/>
  <c r="I3724" i="4"/>
  <c r="I3708" i="4"/>
  <c r="G3708" i="4"/>
  <c r="G3692" i="4"/>
  <c r="I3692" i="4"/>
  <c r="I3676" i="4"/>
  <c r="G3676" i="4"/>
  <c r="G3660" i="4"/>
  <c r="I3660" i="4"/>
  <c r="G3644" i="4"/>
  <c r="I3644" i="4"/>
  <c r="I3628" i="4"/>
  <c r="G3628" i="4"/>
  <c r="G3612" i="4"/>
  <c r="I3612" i="4"/>
  <c r="G3596" i="4"/>
  <c r="I3596" i="4"/>
  <c r="G3580" i="4"/>
  <c r="I3580" i="4"/>
  <c r="G3564" i="4"/>
  <c r="I3564" i="4"/>
  <c r="G3548" i="4"/>
  <c r="I3548" i="4"/>
  <c r="G3532" i="4"/>
  <c r="I3532" i="4"/>
  <c r="I3516" i="4"/>
  <c r="G3516" i="4"/>
  <c r="G3500" i="4"/>
  <c r="I3500" i="4"/>
  <c r="G3484" i="4"/>
  <c r="I3484" i="4"/>
  <c r="I3468" i="4"/>
  <c r="G3468" i="4"/>
  <c r="G3452" i="4"/>
  <c r="I3452" i="4"/>
  <c r="G3436" i="4"/>
  <c r="I3436" i="4"/>
  <c r="G3420" i="4"/>
  <c r="I3420" i="4"/>
  <c r="G3404" i="4"/>
  <c r="I3404" i="4"/>
  <c r="I3388" i="4"/>
  <c r="G3388" i="4"/>
  <c r="G3372" i="4"/>
  <c r="I3372" i="4"/>
  <c r="G3356" i="4"/>
  <c r="I3356" i="4"/>
  <c r="G3340" i="4"/>
  <c r="I3340" i="4"/>
  <c r="G3324" i="4"/>
  <c r="I3324" i="4"/>
  <c r="G3308" i="4"/>
  <c r="I3308" i="4"/>
  <c r="I3292" i="4"/>
  <c r="G3292" i="4"/>
  <c r="G3276" i="4"/>
  <c r="I3276" i="4"/>
  <c r="G3260" i="4"/>
  <c r="I3260" i="4"/>
  <c r="G3244" i="4"/>
  <c r="I3244" i="4"/>
  <c r="G3228" i="4"/>
  <c r="I3228" i="4"/>
  <c r="G3212" i="4"/>
  <c r="I3212" i="4"/>
  <c r="G3196" i="4"/>
  <c r="I3196" i="4"/>
  <c r="G3180" i="4"/>
  <c r="I3180" i="4"/>
  <c r="I3164" i="4"/>
  <c r="G3164" i="4"/>
  <c r="G3148" i="4"/>
  <c r="I3148" i="4"/>
  <c r="G3132" i="4"/>
  <c r="I3132" i="4"/>
  <c r="I3116" i="4"/>
  <c r="G3116" i="4"/>
  <c r="I3100" i="4"/>
  <c r="G3100" i="4"/>
  <c r="G3084" i="4"/>
  <c r="I3084" i="4"/>
  <c r="G3068" i="4"/>
  <c r="I3068" i="4"/>
  <c r="G3052" i="4"/>
  <c r="I3052" i="4"/>
  <c r="G3036" i="4"/>
  <c r="I3036" i="4"/>
  <c r="G3020" i="4"/>
  <c r="I3020" i="4"/>
  <c r="G3004" i="4"/>
  <c r="I3004" i="4"/>
  <c r="G2988" i="4"/>
  <c r="I2988" i="4"/>
  <c r="G2972" i="4"/>
  <c r="I2972" i="4"/>
  <c r="G2956" i="4"/>
  <c r="I2956" i="4"/>
  <c r="I2940" i="4"/>
  <c r="G2940" i="4"/>
  <c r="G2924" i="4"/>
  <c r="I2924" i="4"/>
  <c r="G2908" i="4"/>
  <c r="I2908" i="4"/>
  <c r="G2892" i="4"/>
  <c r="I2892" i="4"/>
  <c r="G2876" i="4"/>
  <c r="I2876" i="4"/>
  <c r="G2860" i="4"/>
  <c r="I2860" i="4"/>
  <c r="G2844" i="4"/>
  <c r="I2844" i="4"/>
  <c r="G2828" i="4"/>
  <c r="I2828" i="4"/>
  <c r="G2812" i="4"/>
  <c r="I2812" i="4"/>
  <c r="G2796" i="4"/>
  <c r="I2796" i="4"/>
  <c r="G2780" i="4"/>
  <c r="I2780" i="4"/>
  <c r="G2764" i="4"/>
  <c r="I2764" i="4"/>
  <c r="G2748" i="4"/>
  <c r="I2748" i="4"/>
  <c r="G2732" i="4"/>
  <c r="I2732" i="4"/>
  <c r="G2716" i="4"/>
  <c r="I2716" i="4"/>
  <c r="G2700" i="4"/>
  <c r="I2700" i="4"/>
  <c r="G2684" i="4"/>
  <c r="I2684" i="4"/>
  <c r="G2668" i="4"/>
  <c r="I2668" i="4"/>
  <c r="G2652" i="4"/>
  <c r="I2652" i="4"/>
  <c r="G2636" i="4"/>
  <c r="I2636" i="4"/>
  <c r="G2620" i="4"/>
  <c r="I2620" i="4"/>
  <c r="G2604" i="4"/>
  <c r="I2604" i="4"/>
  <c r="G2588" i="4"/>
  <c r="I2588" i="4"/>
  <c r="G2572" i="4"/>
  <c r="I2572" i="4"/>
  <c r="G2556" i="4"/>
  <c r="I2556" i="4"/>
  <c r="G2540" i="4"/>
  <c r="I2540" i="4"/>
  <c r="G2524" i="4"/>
  <c r="I2524" i="4"/>
  <c r="G2508" i="4"/>
  <c r="I2508" i="4"/>
  <c r="G2492" i="4"/>
  <c r="I2492" i="4"/>
  <c r="G2476" i="4"/>
  <c r="I2476" i="4"/>
  <c r="G2460" i="4"/>
  <c r="I2460" i="4"/>
  <c r="G2444" i="4"/>
  <c r="I2444" i="4"/>
  <c r="I2428" i="4"/>
  <c r="G2428" i="4"/>
  <c r="G2412" i="4"/>
  <c r="I2412" i="4"/>
  <c r="G2396" i="4"/>
  <c r="I2396" i="4"/>
  <c r="G2380" i="4"/>
  <c r="I2380" i="4"/>
  <c r="G2364" i="4"/>
  <c r="I2364" i="4"/>
  <c r="G2348" i="4"/>
  <c r="I2348" i="4"/>
  <c r="G2332" i="4"/>
  <c r="I2332" i="4"/>
  <c r="G2316" i="4"/>
  <c r="I2316" i="4"/>
  <c r="G2300" i="4"/>
  <c r="I2300" i="4"/>
  <c r="G2284" i="4"/>
  <c r="I2284" i="4"/>
  <c r="G2268" i="4"/>
  <c r="I2268" i="4"/>
  <c r="G2252" i="4"/>
  <c r="I2252" i="4"/>
  <c r="I2236" i="4"/>
  <c r="G2236" i="4"/>
  <c r="G2220" i="4"/>
  <c r="I2220" i="4"/>
  <c r="I2204" i="4"/>
  <c r="G2204" i="4"/>
  <c r="G2188" i="4"/>
  <c r="I2188" i="4"/>
  <c r="G2172" i="4"/>
  <c r="I2172" i="4"/>
  <c r="I2156" i="4"/>
  <c r="G2156" i="4"/>
  <c r="G2140" i="4"/>
  <c r="I2140" i="4"/>
  <c r="G2124" i="4"/>
  <c r="I2124" i="4"/>
  <c r="I2108" i="4"/>
  <c r="G2108" i="4"/>
  <c r="G2092" i="4"/>
  <c r="I2092" i="4"/>
  <c r="G2076" i="4"/>
  <c r="I2076" i="4"/>
  <c r="G2060" i="4"/>
  <c r="I2060" i="4"/>
  <c r="I2044" i="4"/>
  <c r="G2044" i="4"/>
  <c r="G2028" i="4"/>
  <c r="I2028" i="4"/>
  <c r="G2012" i="4"/>
  <c r="I2012" i="4"/>
  <c r="I1996" i="4"/>
  <c r="G1996" i="4"/>
  <c r="G1980" i="4"/>
  <c r="I1980" i="4"/>
  <c r="G1964" i="4"/>
  <c r="I1964" i="4"/>
  <c r="G1948" i="4"/>
  <c r="I1948" i="4"/>
  <c r="I1932" i="4"/>
  <c r="G1932" i="4"/>
  <c r="G1916" i="4"/>
  <c r="I1916" i="4"/>
  <c r="I1900" i="4"/>
  <c r="G1900" i="4"/>
  <c r="G1884" i="4"/>
  <c r="I1884" i="4"/>
  <c r="G1868" i="4"/>
  <c r="I1868" i="4"/>
  <c r="G1852" i="4"/>
  <c r="I1852" i="4"/>
  <c r="G1836" i="4"/>
  <c r="I1836" i="4"/>
  <c r="G1820" i="4"/>
  <c r="I1820" i="4"/>
  <c r="G1804" i="4"/>
  <c r="I1804" i="4"/>
  <c r="G1788" i="4"/>
  <c r="I1788" i="4"/>
  <c r="G1772" i="4"/>
  <c r="I1772" i="4"/>
  <c r="I1756" i="4"/>
  <c r="G1756" i="4"/>
  <c r="G1740" i="4"/>
  <c r="I1740" i="4"/>
  <c r="G1724" i="4"/>
  <c r="I1724" i="4"/>
  <c r="G1708" i="4"/>
  <c r="I1708" i="4"/>
  <c r="G1692" i="4"/>
  <c r="I1692" i="4"/>
  <c r="G1676" i="4"/>
  <c r="I1676" i="4"/>
  <c r="G1660" i="4"/>
  <c r="I1660" i="4"/>
  <c r="G1644" i="4"/>
  <c r="I1644" i="4"/>
  <c r="G1628" i="4"/>
  <c r="I1628" i="4"/>
  <c r="G1612" i="4"/>
  <c r="I1612" i="4"/>
  <c r="G1596" i="4"/>
  <c r="I1596" i="4"/>
  <c r="G1580" i="4"/>
  <c r="I1580" i="4"/>
  <c r="G3803" i="4"/>
  <c r="I3803" i="4"/>
  <c r="G3787" i="4"/>
  <c r="I3787" i="4"/>
  <c r="G3771" i="4"/>
  <c r="I3771" i="4"/>
  <c r="G3755" i="4"/>
  <c r="I3755" i="4"/>
  <c r="G3739" i="4"/>
  <c r="I3739" i="4"/>
  <c r="G3723" i="4"/>
  <c r="I3723" i="4"/>
  <c r="I3707" i="4"/>
  <c r="G3707" i="4"/>
  <c r="G3691" i="4"/>
  <c r="I3691" i="4"/>
  <c r="G3675" i="4"/>
  <c r="I3675" i="4"/>
  <c r="G3659" i="4"/>
  <c r="I3659" i="4"/>
  <c r="G3643" i="4"/>
  <c r="I3643" i="4"/>
  <c r="G3627" i="4"/>
  <c r="I3627" i="4"/>
  <c r="G3611" i="4"/>
  <c r="I3611" i="4"/>
  <c r="G3595" i="4"/>
  <c r="I3595" i="4"/>
  <c r="G3579" i="4"/>
  <c r="I3579" i="4"/>
  <c r="G3563" i="4"/>
  <c r="I3563" i="4"/>
  <c r="G3547" i="4"/>
  <c r="I3547" i="4"/>
  <c r="I3531" i="4"/>
  <c r="G3531" i="4"/>
  <c r="G3515" i="4"/>
  <c r="I3515" i="4"/>
  <c r="G3499" i="4"/>
  <c r="I3499" i="4"/>
  <c r="G3483" i="4"/>
  <c r="I3483" i="4"/>
  <c r="I3467" i="4"/>
  <c r="G3467" i="4"/>
  <c r="G3451" i="4"/>
  <c r="I3451" i="4"/>
  <c r="G3435" i="4"/>
  <c r="I3435" i="4"/>
  <c r="G3419" i="4"/>
  <c r="I3419" i="4"/>
  <c r="G3403" i="4"/>
  <c r="I3403" i="4"/>
  <c r="G3387" i="4"/>
  <c r="I3387" i="4"/>
  <c r="G3371" i="4"/>
  <c r="I3371" i="4"/>
  <c r="G3355" i="4"/>
  <c r="I3355" i="4"/>
  <c r="I3339" i="4"/>
  <c r="G3339" i="4"/>
  <c r="G3323" i="4"/>
  <c r="I3323" i="4"/>
  <c r="G3307" i="4"/>
  <c r="I3307" i="4"/>
  <c r="I3291" i="4"/>
  <c r="G3291" i="4"/>
  <c r="G3275" i="4"/>
  <c r="I3275" i="4"/>
  <c r="I3259" i="4"/>
  <c r="G3259" i="4"/>
  <c r="G3243" i="4"/>
  <c r="I3243" i="4"/>
  <c r="G3227" i="4"/>
  <c r="I3227" i="4"/>
  <c r="I3211" i="4"/>
  <c r="G3211" i="4"/>
  <c r="G3195" i="4"/>
  <c r="I3195" i="4"/>
  <c r="G3179" i="4"/>
  <c r="I3179" i="4"/>
  <c r="I3163" i="4"/>
  <c r="G3163" i="4"/>
  <c r="G3147" i="4"/>
  <c r="I3147" i="4"/>
  <c r="G3131" i="4"/>
  <c r="I3131" i="4"/>
  <c r="I3115" i="4"/>
  <c r="G3115" i="4"/>
  <c r="I3099" i="4"/>
  <c r="G3099" i="4"/>
  <c r="G3083" i="4"/>
  <c r="I3083" i="4"/>
  <c r="G3067" i="4"/>
  <c r="I3067" i="4"/>
  <c r="G3051" i="4"/>
  <c r="I3051" i="4"/>
  <c r="G3035" i="4"/>
  <c r="I3035" i="4"/>
  <c r="I3019" i="4"/>
  <c r="G3019" i="4"/>
  <c r="G3003" i="4"/>
  <c r="I3003" i="4"/>
  <c r="G2987" i="4"/>
  <c r="I2987" i="4"/>
  <c r="G2971" i="4"/>
  <c r="I2971" i="4"/>
  <c r="G2955" i="4"/>
  <c r="I2955" i="4"/>
  <c r="I2939" i="4"/>
  <c r="G2939" i="4"/>
  <c r="G2923" i="4"/>
  <c r="I2923" i="4"/>
  <c r="G2907" i="4"/>
  <c r="I2907" i="4"/>
  <c r="G2891" i="4"/>
  <c r="I2891" i="4"/>
  <c r="G2875" i="4"/>
  <c r="I2875" i="4"/>
  <c r="G2859" i="4"/>
  <c r="I2859" i="4"/>
  <c r="G2843" i="4"/>
  <c r="I2843" i="4"/>
  <c r="G2827" i="4"/>
  <c r="I2827" i="4"/>
  <c r="G2811" i="4"/>
  <c r="I2811" i="4"/>
  <c r="G2795" i="4"/>
  <c r="I2795" i="4"/>
  <c r="G2779" i="4"/>
  <c r="I2779" i="4"/>
  <c r="G2763" i="4"/>
  <c r="I2763" i="4"/>
  <c r="G2747" i="4"/>
  <c r="I2747" i="4"/>
  <c r="I2731" i="4"/>
  <c r="G2731" i="4"/>
  <c r="G2715" i="4"/>
  <c r="I2715" i="4"/>
  <c r="G2699" i="4"/>
  <c r="I2699" i="4"/>
  <c r="G2683" i="4"/>
  <c r="I2683" i="4"/>
  <c r="G2667" i="4"/>
  <c r="I2667" i="4"/>
  <c r="G2651" i="4"/>
  <c r="I2651" i="4"/>
  <c r="I2635" i="4"/>
  <c r="G2635" i="4"/>
  <c r="G2619" i="4"/>
  <c r="I2619" i="4"/>
  <c r="I2603" i="4"/>
  <c r="G2603" i="4"/>
  <c r="G2587" i="4"/>
  <c r="I2587" i="4"/>
  <c r="G2571" i="4"/>
  <c r="I2571" i="4"/>
  <c r="G2555" i="4"/>
  <c r="I2555" i="4"/>
  <c r="G2539" i="4"/>
  <c r="I2539" i="4"/>
  <c r="G2523" i="4"/>
  <c r="I2523" i="4"/>
  <c r="I2507" i="4"/>
  <c r="G2507" i="4"/>
  <c r="G2491" i="4"/>
  <c r="I2491" i="4"/>
  <c r="I2475" i="4"/>
  <c r="G2475" i="4"/>
  <c r="G2459" i="4"/>
  <c r="I2459" i="4"/>
  <c r="G2443" i="4"/>
  <c r="G2427" i="4"/>
  <c r="I2427" i="4"/>
  <c r="G2411" i="4"/>
  <c r="I2411" i="4"/>
  <c r="G2395" i="4"/>
  <c r="I2395" i="4"/>
  <c r="G2379" i="4"/>
  <c r="I2379" i="4"/>
  <c r="I2363" i="4"/>
  <c r="G2363" i="4"/>
  <c r="G2347" i="4"/>
  <c r="I2347" i="4"/>
  <c r="G2331" i="4"/>
  <c r="I2331" i="4"/>
  <c r="G2315" i="4"/>
  <c r="I2315" i="4"/>
  <c r="G2299" i="4"/>
  <c r="I2299" i="4"/>
  <c r="G2283" i="4"/>
  <c r="I2283" i="4"/>
  <c r="G2267" i="4"/>
  <c r="I2267" i="4"/>
  <c r="G2251" i="4"/>
  <c r="I2251" i="4"/>
  <c r="G2235" i="4"/>
  <c r="I2235" i="4"/>
  <c r="G2219" i="4"/>
  <c r="I2219" i="4"/>
  <c r="G2203" i="4"/>
  <c r="I2203" i="4"/>
  <c r="G2187" i="4"/>
  <c r="I2187" i="4"/>
  <c r="G2171" i="4"/>
  <c r="I2171" i="4"/>
  <c r="G2155" i="4"/>
  <c r="I2155" i="4"/>
  <c r="G2139" i="4"/>
  <c r="I2139" i="4"/>
  <c r="I2123" i="4"/>
  <c r="G2123" i="4"/>
  <c r="I2107" i="4"/>
  <c r="G2107" i="4"/>
  <c r="I2091" i="4"/>
  <c r="G2091" i="4"/>
  <c r="G2075" i="4"/>
  <c r="I2075" i="4"/>
  <c r="G2059" i="4"/>
  <c r="I2059" i="4"/>
  <c r="G2043" i="4"/>
  <c r="I2043" i="4"/>
  <c r="G2027" i="4"/>
  <c r="I2027" i="4"/>
  <c r="G2011" i="4"/>
  <c r="I2011" i="4"/>
  <c r="G1995" i="4"/>
  <c r="I1995" i="4"/>
  <c r="G1979" i="4"/>
  <c r="I1979" i="4"/>
  <c r="G1963" i="4"/>
  <c r="I1963" i="4"/>
  <c r="G1947" i="4"/>
  <c r="I1947" i="4"/>
  <c r="G1931" i="4"/>
  <c r="I1931" i="4"/>
  <c r="G1915" i="4"/>
  <c r="I1915" i="4"/>
  <c r="G1899" i="4"/>
  <c r="I1899" i="4"/>
  <c r="G1883" i="4"/>
  <c r="I1883" i="4"/>
  <c r="G1867" i="4"/>
  <c r="I1867" i="4"/>
  <c r="I1851" i="4"/>
  <c r="G1851" i="4"/>
  <c r="G1835" i="4"/>
  <c r="I1835" i="4"/>
  <c r="G1819" i="4"/>
  <c r="I1819" i="4"/>
  <c r="G1803" i="4"/>
  <c r="I1803" i="4"/>
  <c r="G1787" i="4"/>
  <c r="I1787" i="4"/>
  <c r="G1771" i="4"/>
  <c r="I1771" i="4"/>
  <c r="I1755" i="4"/>
  <c r="G1755" i="4"/>
  <c r="G1739" i="4"/>
  <c r="I1739" i="4"/>
  <c r="G1723" i="4"/>
  <c r="I1723" i="4"/>
  <c r="G1707" i="4"/>
  <c r="I1707" i="4"/>
  <c r="G1691" i="4"/>
  <c r="I1691" i="4"/>
  <c r="G1675" i="4"/>
  <c r="I1675" i="4"/>
  <c r="G1659" i="4"/>
  <c r="I1659" i="4"/>
  <c r="G1643" i="4"/>
  <c r="I1643" i="4"/>
  <c r="G1627" i="4"/>
  <c r="I1627" i="4"/>
  <c r="G1611" i="4"/>
  <c r="I1611" i="4"/>
  <c r="G1595" i="4"/>
  <c r="I1595" i="4"/>
  <c r="G1579" i="4"/>
  <c r="I1579" i="4"/>
  <c r="I1323" i="4"/>
  <c r="G3802" i="4"/>
  <c r="I3802" i="4"/>
  <c r="G3786" i="4"/>
  <c r="I3786" i="4"/>
  <c r="G3770" i="4"/>
  <c r="I3770" i="4"/>
  <c r="G3754" i="4"/>
  <c r="I3754" i="4"/>
  <c r="G3738" i="4"/>
  <c r="I3738" i="4"/>
  <c r="G3722" i="4"/>
  <c r="I3722" i="4"/>
  <c r="G3706" i="4"/>
  <c r="I3706" i="4"/>
  <c r="G3690" i="4"/>
  <c r="I3690" i="4"/>
  <c r="G3674" i="4"/>
  <c r="I3674" i="4"/>
  <c r="G3658" i="4"/>
  <c r="I3658" i="4"/>
  <c r="G3642" i="4"/>
  <c r="I3642" i="4"/>
  <c r="I3626" i="4"/>
  <c r="G3626" i="4"/>
  <c r="G3610" i="4"/>
  <c r="G3594" i="4"/>
  <c r="I3594" i="4"/>
  <c r="G3578" i="4"/>
  <c r="I3578" i="4"/>
  <c r="G3562" i="4"/>
  <c r="I3562" i="4"/>
  <c r="G3546" i="4"/>
  <c r="I3546" i="4"/>
  <c r="G3530" i="4"/>
  <c r="I3530" i="4"/>
  <c r="G3514" i="4"/>
  <c r="I3514" i="4"/>
  <c r="G3498" i="4"/>
  <c r="I3498" i="4"/>
  <c r="G3482" i="4"/>
  <c r="I3482" i="4"/>
  <c r="G3466" i="4"/>
  <c r="I3466" i="4"/>
  <c r="G3450" i="4"/>
  <c r="I3450" i="4"/>
  <c r="G3434" i="4"/>
  <c r="I3434" i="4"/>
  <c r="I3418" i="4"/>
  <c r="G3418" i="4"/>
  <c r="G3402" i="4"/>
  <c r="I3402" i="4"/>
  <c r="G3386" i="4"/>
  <c r="I3386" i="4"/>
  <c r="G3370" i="4"/>
  <c r="I3370" i="4"/>
  <c r="G3354" i="4"/>
  <c r="I3354" i="4"/>
  <c r="G3338" i="4"/>
  <c r="I3338" i="4"/>
  <c r="G3322" i="4"/>
  <c r="I3322" i="4"/>
  <c r="G3306" i="4"/>
  <c r="I3306" i="4"/>
  <c r="I3290" i="4"/>
  <c r="G3290" i="4"/>
  <c r="G3274" i="4"/>
  <c r="I3274" i="4"/>
  <c r="I3258" i="4"/>
  <c r="G3258" i="4"/>
  <c r="I3242" i="4"/>
  <c r="G3242" i="4"/>
  <c r="G3226" i="4"/>
  <c r="I3226" i="4"/>
  <c r="G3210" i="4"/>
  <c r="I3210" i="4"/>
  <c r="G3194" i="4"/>
  <c r="I3194" i="4"/>
  <c r="G3178" i="4"/>
  <c r="I3178" i="4"/>
  <c r="I3162" i="4"/>
  <c r="G3162" i="4"/>
  <c r="G3146" i="4"/>
  <c r="I3146" i="4"/>
  <c r="G3130" i="4"/>
  <c r="I3130" i="4"/>
  <c r="G3114" i="4"/>
  <c r="I3114" i="4"/>
  <c r="I3098" i="4"/>
  <c r="G3098" i="4"/>
  <c r="G3082" i="4"/>
  <c r="I3082" i="4"/>
  <c r="G3066" i="4"/>
  <c r="I3066" i="4"/>
  <c r="G3050" i="4"/>
  <c r="I3050" i="4"/>
  <c r="G3034" i="4"/>
  <c r="I3034" i="4"/>
  <c r="G3018" i="4"/>
  <c r="I3018" i="4"/>
  <c r="G3002" i="4"/>
  <c r="I3002" i="4"/>
  <c r="G2986" i="4"/>
  <c r="I2986" i="4"/>
  <c r="G2970" i="4"/>
  <c r="I2970" i="4"/>
  <c r="G2954" i="4"/>
  <c r="I2954" i="4"/>
  <c r="I2938" i="4"/>
  <c r="G2938" i="4"/>
  <c r="I2922" i="4"/>
  <c r="G2922" i="4"/>
  <c r="G2906" i="4"/>
  <c r="I2906" i="4"/>
  <c r="G2890" i="4"/>
  <c r="I2890" i="4"/>
  <c r="G2874" i="4"/>
  <c r="I2874" i="4"/>
  <c r="G2858" i="4"/>
  <c r="I2858" i="4"/>
  <c r="G2842" i="4"/>
  <c r="I2842" i="4"/>
  <c r="G2826" i="4"/>
  <c r="I2826" i="4"/>
  <c r="G2810" i="4"/>
  <c r="I2810" i="4"/>
  <c r="G2794" i="4"/>
  <c r="I2794" i="4"/>
  <c r="G2778" i="4"/>
  <c r="I2778" i="4"/>
  <c r="G2762" i="4"/>
  <c r="I2762" i="4"/>
  <c r="G2746" i="4"/>
  <c r="I2746" i="4"/>
  <c r="G2730" i="4"/>
  <c r="I2730" i="4"/>
  <c r="G2714" i="4"/>
  <c r="I2714" i="4"/>
  <c r="G2698" i="4"/>
  <c r="I2698" i="4"/>
  <c r="G2682" i="4"/>
  <c r="I2682" i="4"/>
  <c r="G2666" i="4"/>
  <c r="I2666" i="4"/>
  <c r="I2650" i="4"/>
  <c r="G2650" i="4"/>
  <c r="I2634" i="4"/>
  <c r="G2634" i="4"/>
  <c r="G2618" i="4"/>
  <c r="I2618" i="4"/>
  <c r="I2602" i="4"/>
  <c r="G2602" i="4"/>
  <c r="G2586" i="4"/>
  <c r="I2586" i="4"/>
  <c r="G2570" i="4"/>
  <c r="I2570" i="4"/>
  <c r="G2554" i="4"/>
  <c r="I2554" i="4"/>
  <c r="G2538" i="4"/>
  <c r="I2538" i="4"/>
  <c r="G2522" i="4"/>
  <c r="I2522" i="4"/>
  <c r="G2506" i="4"/>
  <c r="I2506" i="4"/>
  <c r="G2490" i="4"/>
  <c r="I2490" i="4"/>
  <c r="G2474" i="4"/>
  <c r="I2474" i="4"/>
  <c r="G2458" i="4"/>
  <c r="I2458" i="4"/>
  <c r="G2442" i="4"/>
  <c r="I2442" i="4"/>
  <c r="G2426" i="4"/>
  <c r="I2426" i="4"/>
  <c r="G2410" i="4"/>
  <c r="I2410" i="4"/>
  <c r="G2394" i="4"/>
  <c r="I2394" i="4"/>
  <c r="G2378" i="4"/>
  <c r="I2378" i="4"/>
  <c r="G2362" i="4"/>
  <c r="I2362" i="4"/>
  <c r="G2346" i="4"/>
  <c r="I2346" i="4"/>
  <c r="G2330" i="4"/>
  <c r="I2330" i="4"/>
  <c r="G2314" i="4"/>
  <c r="I2314" i="4"/>
  <c r="G2298" i="4"/>
  <c r="I2298" i="4"/>
  <c r="G2282" i="4"/>
  <c r="I2282" i="4"/>
  <c r="G2266" i="4"/>
  <c r="I2266" i="4"/>
  <c r="G2250" i="4"/>
  <c r="I2250" i="4"/>
  <c r="G2234" i="4"/>
  <c r="I2234" i="4"/>
  <c r="G2218" i="4"/>
  <c r="I2218" i="4"/>
  <c r="G2202" i="4"/>
  <c r="I2202" i="4"/>
  <c r="G2186" i="4"/>
  <c r="I2186" i="4"/>
  <c r="G2170" i="4"/>
  <c r="I2170" i="4"/>
  <c r="G2154" i="4"/>
  <c r="I2154" i="4"/>
  <c r="G2138" i="4"/>
  <c r="I2138" i="4"/>
  <c r="G2122" i="4"/>
  <c r="I2122" i="4"/>
  <c r="G2106" i="4"/>
  <c r="I2106" i="4"/>
  <c r="G2090" i="4"/>
  <c r="I2090" i="4"/>
  <c r="I2074" i="4"/>
  <c r="G2074" i="4"/>
  <c r="G2058" i="4"/>
  <c r="I2058" i="4"/>
  <c r="G2042" i="4"/>
  <c r="I2042" i="4"/>
  <c r="G2026" i="4"/>
  <c r="I2026" i="4"/>
  <c r="G2010" i="4"/>
  <c r="I2010" i="4"/>
  <c r="G1994" i="4"/>
  <c r="I1994" i="4"/>
  <c r="G1978" i="4"/>
  <c r="I1978" i="4"/>
  <c r="G1962" i="4"/>
  <c r="I1962" i="4"/>
  <c r="G1946" i="4"/>
  <c r="I1946" i="4"/>
  <c r="G1930" i="4"/>
  <c r="I1930" i="4"/>
  <c r="G1914" i="4"/>
  <c r="I1914" i="4"/>
  <c r="G1898" i="4"/>
  <c r="I1898" i="4"/>
  <c r="I1882" i="4"/>
  <c r="G1882" i="4"/>
  <c r="G1866" i="4"/>
  <c r="I1866" i="4"/>
  <c r="G1850" i="4"/>
  <c r="I1850" i="4"/>
  <c r="G1834" i="4"/>
  <c r="I1834" i="4"/>
  <c r="G1818" i="4"/>
  <c r="I1818" i="4"/>
  <c r="G1802" i="4"/>
  <c r="I1802" i="4"/>
  <c r="G1786" i="4"/>
  <c r="I1786" i="4"/>
  <c r="G1770" i="4"/>
  <c r="I1770" i="4"/>
  <c r="I1754" i="4"/>
  <c r="G1754" i="4"/>
  <c r="G1738" i="4"/>
  <c r="I1738" i="4"/>
  <c r="I1722" i="4"/>
  <c r="G1722" i="4"/>
  <c r="G1706" i="4"/>
  <c r="I1706" i="4"/>
  <c r="G1690" i="4"/>
  <c r="I1690" i="4"/>
  <c r="I1674" i="4"/>
  <c r="G1674" i="4"/>
  <c r="G1658" i="4"/>
  <c r="I1658" i="4"/>
  <c r="G1642" i="4"/>
  <c r="I1642" i="4"/>
  <c r="G1626" i="4"/>
  <c r="I1626" i="4"/>
  <c r="G1610" i="4"/>
  <c r="I1610" i="4"/>
  <c r="G1594" i="4"/>
  <c r="I1594" i="4"/>
  <c r="I1578" i="4"/>
  <c r="G1578" i="4"/>
  <c r="G1562" i="4"/>
  <c r="I1562" i="4"/>
  <c r="G1546" i="4"/>
  <c r="I1546" i="4"/>
  <c r="G1530" i="4"/>
  <c r="I1530" i="4"/>
  <c r="G1514" i="4"/>
  <c r="I1514" i="4"/>
  <c r="G3801" i="4"/>
  <c r="I3801" i="4"/>
  <c r="G3785" i="4"/>
  <c r="I3785" i="4"/>
  <c r="G3769" i="4"/>
  <c r="I3769" i="4"/>
  <c r="G3753" i="4"/>
  <c r="I3753" i="4"/>
  <c r="G3737" i="4"/>
  <c r="I3737" i="4"/>
  <c r="G3721" i="4"/>
  <c r="I3721" i="4"/>
  <c r="I3705" i="4"/>
  <c r="G3705" i="4"/>
  <c r="G3689" i="4"/>
  <c r="I3689" i="4"/>
  <c r="G3673" i="4"/>
  <c r="I3673" i="4"/>
  <c r="G3657" i="4"/>
  <c r="I3657" i="4"/>
  <c r="G3641" i="4"/>
  <c r="I3641" i="4"/>
  <c r="I3625" i="4"/>
  <c r="G3625" i="4"/>
  <c r="G3609" i="4"/>
  <c r="I3609" i="4"/>
  <c r="G3593" i="4"/>
  <c r="I3593" i="4"/>
  <c r="G3577" i="4"/>
  <c r="I3577" i="4"/>
  <c r="G3561" i="4"/>
  <c r="I3561" i="4"/>
  <c r="G3545" i="4"/>
  <c r="I3545" i="4"/>
  <c r="I3529" i="4"/>
  <c r="G3529" i="4"/>
  <c r="G3513" i="4"/>
  <c r="I3513" i="4"/>
  <c r="I3497" i="4"/>
  <c r="G3497" i="4"/>
  <c r="G3481" i="4"/>
  <c r="I3481" i="4"/>
  <c r="G3465" i="4"/>
  <c r="I3465" i="4"/>
  <c r="I3449" i="4"/>
  <c r="G3449" i="4"/>
  <c r="G3433" i="4"/>
  <c r="I3433" i="4"/>
  <c r="G3417" i="4"/>
  <c r="I3417" i="4"/>
  <c r="G3401" i="4"/>
  <c r="I3401" i="4"/>
  <c r="G3385" i="4"/>
  <c r="I3385" i="4"/>
  <c r="G3369" i="4"/>
  <c r="I3369" i="4"/>
  <c r="G3353" i="4"/>
  <c r="I3353" i="4"/>
  <c r="G3337" i="4"/>
  <c r="I3337" i="4"/>
  <c r="G3321" i="4"/>
  <c r="I3321" i="4"/>
  <c r="G3305" i="4"/>
  <c r="I3305" i="4"/>
  <c r="G3289" i="4"/>
  <c r="I3289" i="4"/>
  <c r="G3273" i="4"/>
  <c r="I3273" i="4"/>
  <c r="G3257" i="4"/>
  <c r="I3257" i="4"/>
  <c r="I3241" i="4"/>
  <c r="G3241" i="4"/>
  <c r="G3225" i="4"/>
  <c r="I3225" i="4"/>
  <c r="G3209" i="4"/>
  <c r="I3209" i="4"/>
  <c r="G3193" i="4"/>
  <c r="I3193" i="4"/>
  <c r="G3177" i="4"/>
  <c r="I3177" i="4"/>
  <c r="G3161" i="4"/>
  <c r="I3161" i="4"/>
  <c r="G3145" i="4"/>
  <c r="I3145" i="4"/>
  <c r="G3129" i="4"/>
  <c r="I3129" i="4"/>
  <c r="G3113" i="4"/>
  <c r="I3113" i="4"/>
  <c r="G3097" i="4"/>
  <c r="I3097" i="4"/>
  <c r="G3081" i="4"/>
  <c r="I3081" i="4"/>
  <c r="G3065" i="4"/>
  <c r="I3065" i="4"/>
  <c r="G3049" i="4"/>
  <c r="I3049" i="4"/>
  <c r="G3033" i="4"/>
  <c r="I3033" i="4"/>
  <c r="G3017" i="4"/>
  <c r="I3017" i="4"/>
  <c r="G3001" i="4"/>
  <c r="I3001" i="4"/>
  <c r="G2985" i="4"/>
  <c r="I2985" i="4"/>
  <c r="G2969" i="4"/>
  <c r="I2969" i="4"/>
  <c r="G2953" i="4"/>
  <c r="I2953" i="4"/>
  <c r="G2937" i="4"/>
  <c r="I2937" i="4"/>
  <c r="I2921" i="4"/>
  <c r="G2921" i="4"/>
  <c r="I2905" i="4"/>
  <c r="G2905" i="4"/>
  <c r="G2889" i="4"/>
  <c r="I2889" i="4"/>
  <c r="G2873" i="4"/>
  <c r="I2873" i="4"/>
  <c r="G2857" i="4"/>
  <c r="I2857" i="4"/>
  <c r="G2841" i="4"/>
  <c r="I2841" i="4"/>
  <c r="G2825" i="4"/>
  <c r="I2825" i="4"/>
  <c r="G2809" i="4"/>
  <c r="I2809" i="4"/>
  <c r="G2793" i="4"/>
  <c r="I2793" i="4"/>
  <c r="G2777" i="4"/>
  <c r="I2777" i="4"/>
  <c r="G2761" i="4"/>
  <c r="I2761" i="4"/>
  <c r="G2745" i="4"/>
  <c r="I2745" i="4"/>
  <c r="G2729" i="4"/>
  <c r="I2729" i="4"/>
  <c r="G2713" i="4"/>
  <c r="I2713" i="4"/>
  <c r="G2697" i="4"/>
  <c r="I2697" i="4"/>
  <c r="G2681" i="4"/>
  <c r="I2681" i="4"/>
  <c r="G2665" i="4"/>
  <c r="I2665" i="4"/>
  <c r="G2649" i="4"/>
  <c r="I2649" i="4"/>
  <c r="I2633" i="4"/>
  <c r="G2633" i="4"/>
  <c r="G2617" i="4"/>
  <c r="I2617" i="4"/>
  <c r="I2601" i="4"/>
  <c r="G2601" i="4"/>
  <c r="G2585" i="4"/>
  <c r="I2585" i="4"/>
  <c r="G2569" i="4"/>
  <c r="I2569" i="4"/>
  <c r="G2553" i="4"/>
  <c r="I2553" i="4"/>
  <c r="G2537" i="4"/>
  <c r="I2537" i="4"/>
  <c r="G2521" i="4"/>
  <c r="I2521" i="4"/>
  <c r="I2505" i="4"/>
  <c r="G2505" i="4"/>
  <c r="G2489" i="4"/>
  <c r="I2489" i="4"/>
  <c r="G2473" i="4"/>
  <c r="I2473" i="4"/>
  <c r="G2457" i="4"/>
  <c r="I2457" i="4"/>
  <c r="G2441" i="4"/>
  <c r="I2441" i="4"/>
  <c r="G2425" i="4"/>
  <c r="I2425" i="4"/>
  <c r="I2409" i="4"/>
  <c r="G2409" i="4"/>
  <c r="G2393" i="4"/>
  <c r="I2393" i="4"/>
  <c r="G2377" i="4"/>
  <c r="I2377" i="4"/>
  <c r="G2361" i="4"/>
  <c r="I2361" i="4"/>
  <c r="G2345" i="4"/>
  <c r="I2345" i="4"/>
  <c r="G2329" i="4"/>
  <c r="I2329" i="4"/>
  <c r="G2313" i="4"/>
  <c r="I2313" i="4"/>
  <c r="G2297" i="4"/>
  <c r="I2297" i="4"/>
  <c r="G2281" i="4"/>
  <c r="I2281" i="4"/>
  <c r="G2265" i="4"/>
  <c r="I2265" i="4"/>
  <c r="G2249" i="4"/>
  <c r="I2249" i="4"/>
  <c r="I2233" i="4"/>
  <c r="G2233" i="4"/>
  <c r="I2217" i="4"/>
  <c r="G2217" i="4"/>
  <c r="G2201" i="4"/>
  <c r="I2201" i="4"/>
  <c r="G2185" i="4"/>
  <c r="I2185" i="4"/>
  <c r="G2169" i="4"/>
  <c r="I2169" i="4"/>
  <c r="G2153" i="4"/>
  <c r="I2153" i="4"/>
  <c r="G2137" i="4"/>
  <c r="I2137" i="4"/>
  <c r="G2121" i="4"/>
  <c r="I2121" i="4"/>
  <c r="G2105" i="4"/>
  <c r="I2105" i="4"/>
  <c r="G2089" i="4"/>
  <c r="I2089" i="4"/>
  <c r="G2073" i="4"/>
  <c r="I2073" i="4"/>
  <c r="G2057" i="4"/>
  <c r="I2057" i="4"/>
  <c r="G2041" i="4"/>
  <c r="I2041" i="4"/>
  <c r="G2025" i="4"/>
  <c r="I2025" i="4"/>
  <c r="G2009" i="4"/>
  <c r="I2009" i="4"/>
  <c r="I1993" i="4"/>
  <c r="G1993" i="4"/>
  <c r="G1977" i="4"/>
  <c r="I1977" i="4"/>
  <c r="G1961" i="4"/>
  <c r="I1961" i="4"/>
  <c r="G1945" i="4"/>
  <c r="I1945" i="4"/>
  <c r="G1929" i="4"/>
  <c r="I1929" i="4"/>
  <c r="G1913" i="4"/>
  <c r="I1913" i="4"/>
  <c r="G1897" i="4"/>
  <c r="I1897" i="4"/>
  <c r="G1881" i="4"/>
  <c r="I1881" i="4"/>
  <c r="G1865" i="4"/>
  <c r="I1865" i="4"/>
  <c r="G1849" i="4"/>
  <c r="I1849" i="4"/>
  <c r="G1833" i="4"/>
  <c r="I1833" i="4"/>
  <c r="G1817" i="4"/>
  <c r="I1817" i="4"/>
  <c r="I1801" i="4"/>
  <c r="G1801" i="4"/>
  <c r="G1785" i="4"/>
  <c r="I1785" i="4"/>
  <c r="G1769" i="4"/>
  <c r="I1769" i="4"/>
  <c r="G1753" i="4"/>
  <c r="I1753" i="4"/>
  <c r="G1737" i="4"/>
  <c r="I1737" i="4"/>
  <c r="G1721" i="4"/>
  <c r="I1721" i="4"/>
  <c r="G1705" i="4"/>
  <c r="I1705" i="4"/>
  <c r="G1689" i="4"/>
  <c r="I1689" i="4"/>
  <c r="G1673" i="4"/>
  <c r="I1673" i="4"/>
  <c r="G1657" i="4"/>
  <c r="I1657" i="4"/>
  <c r="G1641" i="4"/>
  <c r="I1641" i="4"/>
  <c r="G1625" i="4"/>
  <c r="I1625" i="4"/>
  <c r="G1609" i="4"/>
  <c r="I1609" i="4"/>
  <c r="G1593" i="4"/>
  <c r="I1593" i="4"/>
  <c r="G1577" i="4"/>
  <c r="I1577" i="4"/>
  <c r="G1561" i="4"/>
  <c r="I1561" i="4"/>
  <c r="G1545" i="4"/>
  <c r="I1545" i="4"/>
  <c r="G1529" i="4"/>
  <c r="I1529" i="4"/>
  <c r="G1513" i="4"/>
  <c r="I1513" i="4"/>
  <c r="G1497" i="4"/>
  <c r="I1497" i="4"/>
  <c r="G1481" i="4"/>
  <c r="I1481" i="4"/>
  <c r="G1465" i="4"/>
  <c r="I1465" i="4"/>
  <c r="G1449" i="4"/>
  <c r="I1449" i="4"/>
  <c r="G1433" i="4"/>
  <c r="I1433" i="4"/>
  <c r="G1417" i="4"/>
  <c r="I1417" i="4"/>
  <c r="G1401" i="4"/>
  <c r="I1401" i="4"/>
  <c r="G1385" i="4"/>
  <c r="I1385" i="4"/>
  <c r="G1369" i="4"/>
  <c r="I1369" i="4"/>
  <c r="G1353" i="4"/>
  <c r="I1353" i="4"/>
  <c r="I1337" i="4"/>
  <c r="G1337" i="4"/>
  <c r="G1321" i="4"/>
  <c r="I1321" i="4"/>
  <c r="G3800" i="4"/>
  <c r="I3800" i="4"/>
  <c r="I3784" i="4"/>
  <c r="G3784" i="4"/>
  <c r="G3768" i="4"/>
  <c r="I3768" i="4"/>
  <c r="G3752" i="4"/>
  <c r="I3752" i="4"/>
  <c r="G3736" i="4"/>
  <c r="I3736" i="4"/>
  <c r="G3720" i="4"/>
  <c r="I3720" i="4"/>
  <c r="I3704" i="4"/>
  <c r="G3704" i="4"/>
  <c r="G3688" i="4"/>
  <c r="I3688" i="4"/>
  <c r="G3672" i="4"/>
  <c r="I3672" i="4"/>
  <c r="G3656" i="4"/>
  <c r="I3656" i="4"/>
  <c r="G3640" i="4"/>
  <c r="I3640" i="4"/>
  <c r="G3624" i="4"/>
  <c r="I3624" i="4"/>
  <c r="G3608" i="4"/>
  <c r="I3608" i="4"/>
  <c r="G3592" i="4"/>
  <c r="I3592" i="4"/>
  <c r="G3576" i="4"/>
  <c r="I3576" i="4"/>
  <c r="G3560" i="4"/>
  <c r="I3560" i="4"/>
  <c r="G3544" i="4"/>
  <c r="I3544" i="4"/>
  <c r="I3528" i="4"/>
  <c r="G3528" i="4"/>
  <c r="G3512" i="4"/>
  <c r="I3512" i="4"/>
  <c r="I3496" i="4"/>
  <c r="G3496" i="4"/>
  <c r="G3480" i="4"/>
  <c r="I3480" i="4"/>
  <c r="G3464" i="4"/>
  <c r="I3464" i="4"/>
  <c r="I3448" i="4"/>
  <c r="G3448" i="4"/>
  <c r="G3432" i="4"/>
  <c r="I3432" i="4"/>
  <c r="G3416" i="4"/>
  <c r="I3416" i="4"/>
  <c r="G3400" i="4"/>
  <c r="I3400" i="4"/>
  <c r="G3384" i="4"/>
  <c r="I3384" i="4"/>
  <c r="G3368" i="4"/>
  <c r="I3368" i="4"/>
  <c r="G3352" i="4"/>
  <c r="I3352" i="4"/>
  <c r="G3336" i="4"/>
  <c r="I3336" i="4"/>
  <c r="I3320" i="4"/>
  <c r="G3320" i="4"/>
  <c r="G3304" i="4"/>
  <c r="I3304" i="4"/>
  <c r="G3288" i="4"/>
  <c r="I3288" i="4"/>
  <c r="I3272" i="4"/>
  <c r="G3272" i="4"/>
  <c r="G3256" i="4"/>
  <c r="I3256" i="4"/>
  <c r="G3240" i="4"/>
  <c r="I3240" i="4"/>
  <c r="G3224" i="4"/>
  <c r="I3224" i="4"/>
  <c r="G3208" i="4"/>
  <c r="I3208" i="4"/>
  <c r="G3192" i="4"/>
  <c r="I3192" i="4"/>
  <c r="G3176" i="4"/>
  <c r="I3176" i="4"/>
  <c r="G3160" i="4"/>
  <c r="I3160" i="4"/>
  <c r="G3144" i="4"/>
  <c r="I3144" i="4"/>
  <c r="G3128" i="4"/>
  <c r="I3128" i="4"/>
  <c r="G3112" i="4"/>
  <c r="I3112" i="4"/>
  <c r="G3096" i="4"/>
  <c r="I3096" i="4"/>
  <c r="I3080" i="4"/>
  <c r="G3080" i="4"/>
  <c r="G3064" i="4"/>
  <c r="I3064" i="4"/>
  <c r="G3048" i="4"/>
  <c r="I3048" i="4"/>
  <c r="G3032" i="4"/>
  <c r="I3032" i="4"/>
  <c r="I3016" i="4"/>
  <c r="G3016" i="4"/>
  <c r="G3000" i="4"/>
  <c r="I3000" i="4"/>
  <c r="I2984" i="4"/>
  <c r="G2984" i="4"/>
  <c r="G2968" i="4"/>
  <c r="I2968" i="4"/>
  <c r="G2952" i="4"/>
  <c r="I2952" i="4"/>
  <c r="G2936" i="4"/>
  <c r="I2936" i="4"/>
  <c r="I2920" i="4"/>
  <c r="G2920" i="4"/>
  <c r="I2904" i="4"/>
  <c r="G2904" i="4"/>
  <c r="G2888" i="4"/>
  <c r="I2888" i="4"/>
  <c r="G2872" i="4"/>
  <c r="I2872" i="4"/>
  <c r="G2856" i="4"/>
  <c r="I2856" i="4"/>
  <c r="G2840" i="4"/>
  <c r="I2840" i="4"/>
  <c r="G2824" i="4"/>
  <c r="I2824" i="4"/>
  <c r="G2808" i="4"/>
  <c r="I2808" i="4"/>
  <c r="G2792" i="4"/>
  <c r="I2792" i="4"/>
  <c r="G2776" i="4"/>
  <c r="I2776" i="4"/>
  <c r="G2760" i="4"/>
  <c r="I2760" i="4"/>
  <c r="I2744" i="4"/>
  <c r="G2744" i="4"/>
  <c r="I2728" i="4"/>
  <c r="G2728" i="4"/>
  <c r="G2712" i="4"/>
  <c r="I2712" i="4"/>
  <c r="G2696" i="4"/>
  <c r="I2696" i="4"/>
  <c r="G2680" i="4"/>
  <c r="I2680" i="4"/>
  <c r="G2664" i="4"/>
  <c r="I2664" i="4"/>
  <c r="G2648" i="4"/>
  <c r="I2648" i="4"/>
  <c r="I2632" i="4"/>
  <c r="G2632" i="4"/>
  <c r="G2616" i="4"/>
  <c r="I2616" i="4"/>
  <c r="G2600" i="4"/>
  <c r="I2600" i="4"/>
  <c r="G2584" i="4"/>
  <c r="I2584" i="4"/>
  <c r="G2568" i="4"/>
  <c r="I2568" i="4"/>
  <c r="G2552" i="4"/>
  <c r="I2552" i="4"/>
  <c r="G2536" i="4"/>
  <c r="I2536" i="4"/>
  <c r="G2520" i="4"/>
  <c r="I2520" i="4"/>
  <c r="G2504" i="4"/>
  <c r="I2504" i="4"/>
  <c r="G2488" i="4"/>
  <c r="I2488" i="4"/>
  <c r="G2472" i="4"/>
  <c r="I2472" i="4"/>
  <c r="G2456" i="4"/>
  <c r="I2456" i="4"/>
  <c r="G2440" i="4"/>
  <c r="I2440" i="4"/>
  <c r="G2424" i="4"/>
  <c r="I2424" i="4"/>
  <c r="G2408" i="4"/>
  <c r="I2408" i="4"/>
  <c r="G2392" i="4"/>
  <c r="I2392" i="4"/>
  <c r="G2376" i="4"/>
  <c r="I2376" i="4"/>
  <c r="G2360" i="4"/>
  <c r="I2360" i="4"/>
  <c r="G2344" i="4"/>
  <c r="I2344" i="4"/>
  <c r="G2328" i="4"/>
  <c r="I2328" i="4"/>
  <c r="G2312" i="4"/>
  <c r="I2312" i="4"/>
  <c r="G2296" i="4"/>
  <c r="I2296" i="4"/>
  <c r="G2280" i="4"/>
  <c r="I2280" i="4"/>
  <c r="G2264" i="4"/>
  <c r="I2264" i="4"/>
  <c r="G2248" i="4"/>
  <c r="I2248" i="4"/>
  <c r="G2232" i="4"/>
  <c r="I2232" i="4"/>
  <c r="G2216" i="4"/>
  <c r="I2216" i="4"/>
  <c r="G2200" i="4"/>
  <c r="I2200" i="4"/>
  <c r="G2184" i="4"/>
  <c r="I2184" i="4"/>
  <c r="G2168" i="4"/>
  <c r="I2168" i="4"/>
  <c r="G2152" i="4"/>
  <c r="I2152" i="4"/>
  <c r="G2136" i="4"/>
  <c r="I2136" i="4"/>
  <c r="G2120" i="4"/>
  <c r="I2120" i="4"/>
  <c r="G2104" i="4"/>
  <c r="I2104" i="4"/>
  <c r="G2088" i="4"/>
  <c r="I2088" i="4"/>
  <c r="G2072" i="4"/>
  <c r="I2072" i="4"/>
  <c r="G2056" i="4"/>
  <c r="I2056" i="4"/>
  <c r="G2040" i="4"/>
  <c r="I2040" i="4"/>
  <c r="G2024" i="4"/>
  <c r="I2024" i="4"/>
  <c r="G2008" i="4"/>
  <c r="I2008" i="4"/>
  <c r="G1992" i="4"/>
  <c r="I1992" i="4"/>
  <c r="G1976" i="4"/>
  <c r="I1976" i="4"/>
  <c r="G1960" i="4"/>
  <c r="I1960" i="4"/>
  <c r="G1944" i="4"/>
  <c r="I1944" i="4"/>
  <c r="G1928" i="4"/>
  <c r="I1928" i="4"/>
  <c r="G1912" i="4"/>
  <c r="I1912" i="4"/>
  <c r="G1896" i="4"/>
  <c r="I1896" i="4"/>
  <c r="G1880" i="4"/>
  <c r="I1880" i="4"/>
  <c r="G1864" i="4"/>
  <c r="I1864" i="4"/>
  <c r="G1848" i="4"/>
  <c r="I1848" i="4"/>
  <c r="G1832" i="4"/>
  <c r="I1832" i="4"/>
  <c r="G1816" i="4"/>
  <c r="I1816" i="4"/>
  <c r="G1800" i="4"/>
  <c r="I1800" i="4"/>
  <c r="G1784" i="4"/>
  <c r="I1784" i="4"/>
  <c r="G1768" i="4"/>
  <c r="I1768" i="4"/>
  <c r="G1752" i="4"/>
  <c r="I1752" i="4"/>
  <c r="G1736" i="4"/>
  <c r="I1736" i="4"/>
  <c r="G1720" i="4"/>
  <c r="I1720" i="4"/>
  <c r="G1704" i="4"/>
  <c r="I1704" i="4"/>
  <c r="G1688" i="4"/>
  <c r="I1688" i="4"/>
  <c r="G1672" i="4"/>
  <c r="I1672" i="4"/>
  <c r="G1656" i="4"/>
  <c r="I1656" i="4"/>
  <c r="G1640" i="4"/>
  <c r="I1640" i="4"/>
  <c r="G1624" i="4"/>
  <c r="I1624" i="4"/>
  <c r="G1608" i="4"/>
  <c r="I1608" i="4"/>
  <c r="G1592" i="4"/>
  <c r="I1592" i="4"/>
  <c r="G1576" i="4"/>
  <c r="I1576" i="4"/>
  <c r="G1560" i="4"/>
  <c r="I1560" i="4"/>
  <c r="G1544" i="4"/>
  <c r="I1544" i="4"/>
  <c r="G1528" i="4"/>
  <c r="I1528" i="4"/>
  <c r="G1512" i="4"/>
  <c r="I1512" i="4"/>
  <c r="G1496" i="4"/>
  <c r="I1496" i="4"/>
  <c r="G1480" i="4"/>
  <c r="I1480" i="4"/>
  <c r="I1336" i="4"/>
  <c r="I1096" i="4"/>
  <c r="G3799" i="4"/>
  <c r="I3799" i="4"/>
  <c r="I3783" i="4"/>
  <c r="G3783" i="4"/>
  <c r="I3767" i="4"/>
  <c r="G3767" i="4"/>
  <c r="G3751" i="4"/>
  <c r="I3751" i="4"/>
  <c r="G3735" i="4"/>
  <c r="I3735" i="4"/>
  <c r="G3719" i="4"/>
  <c r="I3719" i="4"/>
  <c r="G3703" i="4"/>
  <c r="I3703" i="4"/>
  <c r="G3687" i="4"/>
  <c r="I3687" i="4"/>
  <c r="G3671" i="4"/>
  <c r="I3671" i="4"/>
  <c r="I3655" i="4"/>
  <c r="G3655" i="4"/>
  <c r="G3639" i="4"/>
  <c r="I3639" i="4"/>
  <c r="G3623" i="4"/>
  <c r="I3623" i="4"/>
  <c r="I3607" i="4"/>
  <c r="G3607" i="4"/>
  <c r="G3591" i="4"/>
  <c r="I3591" i="4"/>
  <c r="I3575" i="4"/>
  <c r="G3575" i="4"/>
  <c r="I3559" i="4"/>
  <c r="G3559" i="4"/>
  <c r="G3543" i="4"/>
  <c r="I3543" i="4"/>
  <c r="I3527" i="4"/>
  <c r="G3527" i="4"/>
  <c r="G3511" i="4"/>
  <c r="I3511" i="4"/>
  <c r="G3495" i="4"/>
  <c r="I3495" i="4"/>
  <c r="I3479" i="4"/>
  <c r="G3479" i="4"/>
  <c r="G3463" i="4"/>
  <c r="I3463" i="4"/>
  <c r="G3447" i="4"/>
  <c r="I3447" i="4"/>
  <c r="G3431" i="4"/>
  <c r="I3431" i="4"/>
  <c r="G3415" i="4"/>
  <c r="I3415" i="4"/>
  <c r="G3399" i="4"/>
  <c r="I3399" i="4"/>
  <c r="G3383" i="4"/>
  <c r="I3383" i="4"/>
  <c r="G3367" i="4"/>
  <c r="I3367" i="4"/>
  <c r="I3351" i="4"/>
  <c r="G3351" i="4"/>
  <c r="G3335" i="4"/>
  <c r="I3335" i="4"/>
  <c r="G3319" i="4"/>
  <c r="I3319" i="4"/>
  <c r="G3303" i="4"/>
  <c r="I3303" i="4"/>
  <c r="G3287" i="4"/>
  <c r="I3287" i="4"/>
  <c r="I3271" i="4"/>
  <c r="G3271" i="4"/>
  <c r="G3255" i="4"/>
  <c r="I3255" i="4"/>
  <c r="G3239" i="4"/>
  <c r="I3239" i="4"/>
  <c r="G3223" i="4"/>
  <c r="I3223" i="4"/>
  <c r="G3207" i="4"/>
  <c r="I3207" i="4"/>
  <c r="G3191" i="4"/>
  <c r="G3175" i="4"/>
  <c r="I3175" i="4"/>
  <c r="G3159" i="4"/>
  <c r="I3159" i="4"/>
  <c r="G3143" i="4"/>
  <c r="I3143" i="4"/>
  <c r="G3127" i="4"/>
  <c r="I3127" i="4"/>
  <c r="G3111" i="4"/>
  <c r="I3111" i="4"/>
  <c r="G3095" i="4"/>
  <c r="I3095" i="4"/>
  <c r="I3079" i="4"/>
  <c r="G3079" i="4"/>
  <c r="G3063" i="4"/>
  <c r="I3063" i="4"/>
  <c r="G3047" i="4"/>
  <c r="I3047" i="4"/>
  <c r="G3031" i="4"/>
  <c r="I3031" i="4"/>
  <c r="I3015" i="4"/>
  <c r="G3015" i="4"/>
  <c r="G2999" i="4"/>
  <c r="I2999" i="4"/>
  <c r="I2983" i="4"/>
  <c r="G2983" i="4"/>
  <c r="G2967" i="4"/>
  <c r="I2967" i="4"/>
  <c r="G2951" i="4"/>
  <c r="I2951" i="4"/>
  <c r="G2935" i="4"/>
  <c r="I2935" i="4"/>
  <c r="G2919" i="4"/>
  <c r="I2919" i="4"/>
  <c r="G2903" i="4"/>
  <c r="I2903" i="4"/>
  <c r="G2887" i="4"/>
  <c r="I2887" i="4"/>
  <c r="G2871" i="4"/>
  <c r="I2871" i="4"/>
  <c r="I2855" i="4"/>
  <c r="G2855" i="4"/>
  <c r="G2839" i="4"/>
  <c r="I2839" i="4"/>
  <c r="I2823" i="4"/>
  <c r="G2823" i="4"/>
  <c r="G2807" i="4"/>
  <c r="I2807" i="4"/>
  <c r="G2791" i="4"/>
  <c r="I2791" i="4"/>
  <c r="G2775" i="4"/>
  <c r="I2775" i="4"/>
  <c r="I2759" i="4"/>
  <c r="G2759" i="4"/>
  <c r="G2743" i="4"/>
  <c r="I2743" i="4"/>
  <c r="G2727" i="4"/>
  <c r="I2727" i="4"/>
  <c r="G2711" i="4"/>
  <c r="I2711" i="4"/>
  <c r="I2695" i="4"/>
  <c r="G2695" i="4"/>
  <c r="G2679" i="4"/>
  <c r="I2679" i="4"/>
  <c r="G2663" i="4"/>
  <c r="I2663" i="4"/>
  <c r="I2647" i="4"/>
  <c r="G2647" i="4"/>
  <c r="I2631" i="4"/>
  <c r="G2631" i="4"/>
  <c r="G2615" i="4"/>
  <c r="I2615" i="4"/>
  <c r="I2599" i="4"/>
  <c r="G2599" i="4"/>
  <c r="G2583" i="4"/>
  <c r="I2583" i="4"/>
  <c r="G2567" i="4"/>
  <c r="I2567" i="4"/>
  <c r="G2551" i="4"/>
  <c r="I2551" i="4"/>
  <c r="G2535" i="4"/>
  <c r="I2535" i="4"/>
  <c r="G2519" i="4"/>
  <c r="I2519" i="4"/>
  <c r="I2503" i="4"/>
  <c r="G2503" i="4"/>
  <c r="G2487" i="4"/>
  <c r="I2487" i="4"/>
  <c r="G2471" i="4"/>
  <c r="I2471" i="4"/>
  <c r="G2455" i="4"/>
  <c r="I2455" i="4"/>
  <c r="G2439" i="4"/>
  <c r="I2439" i="4"/>
  <c r="G2423" i="4"/>
  <c r="I2423" i="4"/>
  <c r="G2407" i="4"/>
  <c r="I2407" i="4"/>
  <c r="G2391" i="4"/>
  <c r="I2391" i="4"/>
  <c r="G2375" i="4"/>
  <c r="I2375" i="4"/>
  <c r="G2359" i="4"/>
  <c r="I2359" i="4"/>
  <c r="G2343" i="4"/>
  <c r="I2343" i="4"/>
  <c r="G2327" i="4"/>
  <c r="I2327" i="4"/>
  <c r="G2311" i="4"/>
  <c r="I2311" i="4"/>
  <c r="G2295" i="4"/>
  <c r="I2295" i="4"/>
  <c r="G2279" i="4"/>
  <c r="I2279" i="4"/>
  <c r="G2263" i="4"/>
  <c r="I2263" i="4"/>
  <c r="G2247" i="4"/>
  <c r="I2247" i="4"/>
  <c r="G2231" i="4"/>
  <c r="I2231" i="4"/>
  <c r="G2215" i="4"/>
  <c r="I2215" i="4"/>
  <c r="G2199" i="4"/>
  <c r="I2199" i="4"/>
  <c r="G2183" i="4"/>
  <c r="I2183" i="4"/>
  <c r="G2167" i="4"/>
  <c r="I2167" i="4"/>
  <c r="G2151" i="4"/>
  <c r="I2151" i="4"/>
  <c r="G2135" i="4"/>
  <c r="I2135" i="4"/>
  <c r="G2119" i="4"/>
  <c r="I2119" i="4"/>
  <c r="G2103" i="4"/>
  <c r="I2103" i="4"/>
  <c r="G2087" i="4"/>
  <c r="I2087" i="4"/>
  <c r="G2071" i="4"/>
  <c r="I2071" i="4"/>
  <c r="G2055" i="4"/>
  <c r="I2055" i="4"/>
  <c r="G2039" i="4"/>
  <c r="I2039" i="4"/>
  <c r="G2023" i="4"/>
  <c r="I2023" i="4"/>
  <c r="G2007" i="4"/>
  <c r="I2007" i="4"/>
  <c r="G1991" i="4"/>
  <c r="I1991" i="4"/>
  <c r="G1975" i="4"/>
  <c r="I1975" i="4"/>
  <c r="G1959" i="4"/>
  <c r="I1959" i="4"/>
  <c r="G1943" i="4"/>
  <c r="I1943" i="4"/>
  <c r="G1927" i="4"/>
  <c r="I1927" i="4"/>
  <c r="G1911" i="4"/>
  <c r="I1911" i="4"/>
  <c r="G1895" i="4"/>
  <c r="I1895" i="4"/>
  <c r="G1879" i="4"/>
  <c r="I1879" i="4"/>
  <c r="G1863" i="4"/>
  <c r="I1863" i="4"/>
  <c r="G1847" i="4"/>
  <c r="I1847" i="4"/>
  <c r="G1831" i="4"/>
  <c r="I1831" i="4"/>
  <c r="G1815" i="4"/>
  <c r="I1815" i="4"/>
  <c r="G1799" i="4"/>
  <c r="I1799" i="4"/>
  <c r="G1783" i="4"/>
  <c r="I1783" i="4"/>
  <c r="G1767" i="4"/>
  <c r="I1767" i="4"/>
  <c r="G1751" i="4"/>
  <c r="I1751" i="4"/>
  <c r="G1735" i="4"/>
  <c r="I1735" i="4"/>
  <c r="G1719" i="4"/>
  <c r="I1719" i="4"/>
  <c r="G1703" i="4"/>
  <c r="I1703" i="4"/>
  <c r="G1687" i="4"/>
  <c r="I1687" i="4"/>
  <c r="G1671" i="4"/>
  <c r="I1671" i="4"/>
  <c r="G1655" i="4"/>
  <c r="I1655" i="4"/>
  <c r="G1639" i="4"/>
  <c r="I1639" i="4"/>
  <c r="G1623" i="4"/>
  <c r="I1623" i="4"/>
  <c r="G1607" i="4"/>
  <c r="I1607" i="4"/>
  <c r="G1591" i="4"/>
  <c r="I1591" i="4"/>
  <c r="G1575" i="4"/>
  <c r="I1575" i="4"/>
  <c r="G1559" i="4"/>
  <c r="I1559" i="4"/>
  <c r="G1543" i="4"/>
  <c r="I1543" i="4"/>
  <c r="G1527" i="4"/>
  <c r="I1527" i="4"/>
  <c r="G1511" i="4"/>
  <c r="I1511" i="4"/>
  <c r="G1495" i="4"/>
  <c r="I1495" i="4"/>
  <c r="G1479" i="4"/>
  <c r="I1479" i="4"/>
  <c r="G1463" i="4"/>
  <c r="I1463" i="4"/>
  <c r="G1447" i="4"/>
  <c r="I1447" i="4"/>
  <c r="G1431" i="4"/>
  <c r="I1431" i="4"/>
  <c r="G1415" i="4"/>
  <c r="I1415" i="4"/>
  <c r="G1399" i="4"/>
  <c r="I1399" i="4"/>
  <c r="G1383" i="4"/>
  <c r="I1383" i="4"/>
  <c r="I1367" i="4"/>
  <c r="G1367" i="4"/>
  <c r="G1351" i="4"/>
  <c r="I1351" i="4"/>
  <c r="G1335" i="4"/>
  <c r="I1335" i="4"/>
  <c r="G1319" i="4"/>
  <c r="I1319" i="4"/>
  <c r="G1303" i="4"/>
  <c r="I1303" i="4"/>
  <c r="G1287" i="4"/>
  <c r="I1287" i="4"/>
  <c r="G1271" i="4"/>
  <c r="I1271" i="4"/>
  <c r="G1255" i="4"/>
  <c r="I1255" i="4"/>
  <c r="I1239" i="4"/>
  <c r="G1239" i="4"/>
  <c r="G1223" i="4"/>
  <c r="I1223" i="4"/>
  <c r="I1207" i="4"/>
  <c r="G1207" i="4"/>
  <c r="G3798" i="4"/>
  <c r="I3798" i="4"/>
  <c r="G3782" i="4"/>
  <c r="I3782" i="4"/>
  <c r="G3766" i="4"/>
  <c r="I3766" i="4"/>
  <c r="G3750" i="4"/>
  <c r="I3750" i="4"/>
  <c r="I3734" i="4"/>
  <c r="G3734" i="4"/>
  <c r="G3718" i="4"/>
  <c r="I3718" i="4"/>
  <c r="G3702" i="4"/>
  <c r="I3702" i="4"/>
  <c r="G3686" i="4"/>
  <c r="I3686" i="4"/>
  <c r="G3670" i="4"/>
  <c r="I3670" i="4"/>
  <c r="G3654" i="4"/>
  <c r="I3654" i="4"/>
  <c r="I3638" i="4"/>
  <c r="G3638" i="4"/>
  <c r="G3622" i="4"/>
  <c r="I3622" i="4"/>
  <c r="I3606" i="4"/>
  <c r="G3606" i="4"/>
  <c r="G3590" i="4"/>
  <c r="I3590" i="4"/>
  <c r="G3574" i="4"/>
  <c r="I3574" i="4"/>
  <c r="G3558" i="4"/>
  <c r="I3558" i="4"/>
  <c r="G3542" i="4"/>
  <c r="I3542" i="4"/>
  <c r="G3526" i="4"/>
  <c r="I3526" i="4"/>
  <c r="G3510" i="4"/>
  <c r="I3510" i="4"/>
  <c r="G3494" i="4"/>
  <c r="I3494" i="4"/>
  <c r="I3478" i="4"/>
  <c r="G3478" i="4"/>
  <c r="G3462" i="4"/>
  <c r="I3462" i="4"/>
  <c r="G3446" i="4"/>
  <c r="I3446" i="4"/>
  <c r="I3430" i="4"/>
  <c r="G3430" i="4"/>
  <c r="I3414" i="4"/>
  <c r="G3414" i="4"/>
  <c r="G3398" i="4"/>
  <c r="I3398" i="4"/>
  <c r="G3382" i="4"/>
  <c r="I3382" i="4"/>
  <c r="G3366" i="4"/>
  <c r="I3366" i="4"/>
  <c r="I3350" i="4"/>
  <c r="G3350" i="4"/>
  <c r="G3334" i="4"/>
  <c r="I3334" i="4"/>
  <c r="I3318" i="4"/>
  <c r="G3318" i="4"/>
  <c r="G3302" i="4"/>
  <c r="I3302" i="4"/>
  <c r="G3286" i="4"/>
  <c r="I3286" i="4"/>
  <c r="G3270" i="4"/>
  <c r="I3270" i="4"/>
  <c r="G3254" i="4"/>
  <c r="I3254" i="4"/>
  <c r="G3238" i="4"/>
  <c r="I3238" i="4"/>
  <c r="G3222" i="4"/>
  <c r="I3222" i="4"/>
  <c r="I3206" i="4"/>
  <c r="G3206" i="4"/>
  <c r="G3190" i="4"/>
  <c r="I3190" i="4"/>
  <c r="G3174" i="4"/>
  <c r="I3174" i="4"/>
  <c r="G3158" i="4"/>
  <c r="I3158" i="4"/>
  <c r="I3142" i="4"/>
  <c r="G3142" i="4"/>
  <c r="G3126" i="4"/>
  <c r="I3126" i="4"/>
  <c r="G3110" i="4"/>
  <c r="I3110" i="4"/>
  <c r="G3094" i="4"/>
  <c r="I3094" i="4"/>
  <c r="I3078" i="4"/>
  <c r="G3078" i="4"/>
  <c r="G3062" i="4"/>
  <c r="I3062" i="4"/>
  <c r="G3046" i="4"/>
  <c r="I3046" i="4"/>
  <c r="I3030" i="4"/>
  <c r="G3030" i="4"/>
  <c r="I3014" i="4"/>
  <c r="G3014" i="4"/>
  <c r="G2998" i="4"/>
  <c r="I2998" i="4"/>
  <c r="G2982" i="4"/>
  <c r="I2982" i="4"/>
  <c r="G2966" i="4"/>
  <c r="I2966" i="4"/>
  <c r="G2950" i="4"/>
  <c r="I2950" i="4"/>
  <c r="G2934" i="4"/>
  <c r="I2934" i="4"/>
  <c r="G2918" i="4"/>
  <c r="I2918" i="4"/>
  <c r="G2902" i="4"/>
  <c r="I2902" i="4"/>
  <c r="G2886" i="4"/>
  <c r="I2886" i="4"/>
  <c r="G2870" i="4"/>
  <c r="I2870" i="4"/>
  <c r="G2854" i="4"/>
  <c r="I2854" i="4"/>
  <c r="G2838" i="4"/>
  <c r="I2838" i="4"/>
  <c r="G2822" i="4"/>
  <c r="I2822" i="4"/>
  <c r="G2806" i="4"/>
  <c r="I2806" i="4"/>
  <c r="G2790" i="4"/>
  <c r="I2790" i="4"/>
  <c r="G2774" i="4"/>
  <c r="I2774" i="4"/>
  <c r="G2758" i="4"/>
  <c r="I2758" i="4"/>
  <c r="G2742" i="4"/>
  <c r="I2742" i="4"/>
  <c r="G2726" i="4"/>
  <c r="I2726" i="4"/>
  <c r="G2710" i="4"/>
  <c r="I2710" i="4"/>
  <c r="G2694" i="4"/>
  <c r="I2694" i="4"/>
  <c r="G2678" i="4"/>
  <c r="I2678" i="4"/>
  <c r="G2662" i="4"/>
  <c r="I2662" i="4"/>
  <c r="G2646" i="4"/>
  <c r="I2646" i="4"/>
  <c r="G2630" i="4"/>
  <c r="I2630" i="4"/>
  <c r="G2614" i="4"/>
  <c r="I2614" i="4"/>
  <c r="G2598" i="4"/>
  <c r="I2598" i="4"/>
  <c r="G2582" i="4"/>
  <c r="I2582" i="4"/>
  <c r="G2566" i="4"/>
  <c r="I2566" i="4"/>
  <c r="G2550" i="4"/>
  <c r="I2550" i="4"/>
  <c r="G2534" i="4"/>
  <c r="I2534" i="4"/>
  <c r="G2518" i="4"/>
  <c r="I2518" i="4"/>
  <c r="G2502" i="4"/>
  <c r="I2502" i="4"/>
  <c r="G2486" i="4"/>
  <c r="I2486" i="4"/>
  <c r="G2470" i="4"/>
  <c r="I2470" i="4"/>
  <c r="G2454" i="4"/>
  <c r="I2454" i="4"/>
  <c r="G2438" i="4"/>
  <c r="I2438" i="4"/>
  <c r="G2422" i="4"/>
  <c r="I2422" i="4"/>
  <c r="G2406" i="4"/>
  <c r="I2406" i="4"/>
  <c r="G2390" i="4"/>
  <c r="I2390" i="4"/>
  <c r="G2374" i="4"/>
  <c r="I2374" i="4"/>
  <c r="G2358" i="4"/>
  <c r="I2358" i="4"/>
  <c r="G2342" i="4"/>
  <c r="I2342" i="4"/>
  <c r="G2326" i="4"/>
  <c r="I2326" i="4"/>
  <c r="G2310" i="4"/>
  <c r="I2310" i="4"/>
  <c r="G2294" i="4"/>
  <c r="I2294" i="4"/>
  <c r="G2278" i="4"/>
  <c r="I2278" i="4"/>
  <c r="G2262" i="4"/>
  <c r="I2262" i="4"/>
  <c r="G2246" i="4"/>
  <c r="I2246" i="4"/>
  <c r="G2230" i="4"/>
  <c r="I2230" i="4"/>
  <c r="G2214" i="4"/>
  <c r="I2214" i="4"/>
  <c r="G2198" i="4"/>
  <c r="I2198" i="4"/>
  <c r="G2182" i="4"/>
  <c r="I2182" i="4"/>
  <c r="G2166" i="4"/>
  <c r="I2166" i="4"/>
  <c r="G2150" i="4"/>
  <c r="I2150" i="4"/>
  <c r="G2134" i="4"/>
  <c r="I2134" i="4"/>
  <c r="G2118" i="4"/>
  <c r="I2118" i="4"/>
  <c r="G2102" i="4"/>
  <c r="I2102" i="4"/>
  <c r="G2086" i="4"/>
  <c r="I2086" i="4"/>
  <c r="G2070" i="4"/>
  <c r="I2070" i="4"/>
  <c r="G2054" i="4"/>
  <c r="I2054" i="4"/>
  <c r="G2038" i="4"/>
  <c r="I2038" i="4"/>
  <c r="G2022" i="4"/>
  <c r="I2022" i="4"/>
  <c r="G2006" i="4"/>
  <c r="I2006" i="4"/>
  <c r="G1990" i="4"/>
  <c r="I1990" i="4"/>
  <c r="G1974" i="4"/>
  <c r="I1974" i="4"/>
  <c r="G1958" i="4"/>
  <c r="I1958" i="4"/>
  <c r="G1942" i="4"/>
  <c r="I1942" i="4"/>
  <c r="G1926" i="4"/>
  <c r="I1926" i="4"/>
  <c r="G1910" i="4"/>
  <c r="I1910" i="4"/>
  <c r="G1894" i="4"/>
  <c r="I1894" i="4"/>
  <c r="G1878" i="4"/>
  <c r="I1878" i="4"/>
  <c r="G1862" i="4"/>
  <c r="I1862" i="4"/>
  <c r="I1654" i="4"/>
  <c r="I3797" i="4"/>
  <c r="G3797" i="4"/>
  <c r="G3781" i="4"/>
  <c r="I3781" i="4"/>
  <c r="I3765" i="4"/>
  <c r="G3765" i="4"/>
  <c r="G3749" i="4"/>
  <c r="I3749" i="4"/>
  <c r="I3733" i="4"/>
  <c r="G3733" i="4"/>
  <c r="G3717" i="4"/>
  <c r="I3717" i="4"/>
  <c r="G3701" i="4"/>
  <c r="I3701" i="4"/>
  <c r="G3685" i="4"/>
  <c r="I3685" i="4"/>
  <c r="I3669" i="4"/>
  <c r="G3669" i="4"/>
  <c r="G3653" i="4"/>
  <c r="I3653" i="4"/>
  <c r="I3637" i="4"/>
  <c r="G3637" i="4"/>
  <c r="G3621" i="4"/>
  <c r="I3621" i="4"/>
  <c r="G3605" i="4"/>
  <c r="I3605" i="4"/>
  <c r="G3589" i="4"/>
  <c r="I3589" i="4"/>
  <c r="I3573" i="4"/>
  <c r="G3573" i="4"/>
  <c r="G3557" i="4"/>
  <c r="I3557" i="4"/>
  <c r="G3541" i="4"/>
  <c r="I3541" i="4"/>
  <c r="G3525" i="4"/>
  <c r="I3525" i="4"/>
  <c r="G3509" i="4"/>
  <c r="I3509" i="4"/>
  <c r="G3493" i="4"/>
  <c r="I3493" i="4"/>
  <c r="G3477" i="4"/>
  <c r="I3477" i="4"/>
  <c r="G3461" i="4"/>
  <c r="I3461" i="4"/>
  <c r="G3445" i="4"/>
  <c r="I3445" i="4"/>
  <c r="I3429" i="4"/>
  <c r="G3429" i="4"/>
  <c r="G3413" i="4"/>
  <c r="I3413" i="4"/>
  <c r="G3397" i="4"/>
  <c r="I3397" i="4"/>
  <c r="G3381" i="4"/>
  <c r="I3381" i="4"/>
  <c r="G3365" i="4"/>
  <c r="I3365" i="4"/>
  <c r="G3349" i="4"/>
  <c r="I3349" i="4"/>
  <c r="G3333" i="4"/>
  <c r="I3333" i="4"/>
  <c r="G3317" i="4"/>
  <c r="I3317" i="4"/>
  <c r="G3301" i="4"/>
  <c r="I3301" i="4"/>
  <c r="I3285" i="4"/>
  <c r="G3285" i="4"/>
  <c r="G3269" i="4"/>
  <c r="I3269" i="4"/>
  <c r="G3253" i="4"/>
  <c r="I3253" i="4"/>
  <c r="G3237" i="4"/>
  <c r="I3237" i="4"/>
  <c r="G3221" i="4"/>
  <c r="I3221" i="4"/>
  <c r="G3205" i="4"/>
  <c r="I3205" i="4"/>
  <c r="G3189" i="4"/>
  <c r="I3189" i="4"/>
  <c r="G3173" i="4"/>
  <c r="I3173" i="4"/>
  <c r="I3157" i="4"/>
  <c r="G3157" i="4"/>
  <c r="G3141" i="4"/>
  <c r="I3141" i="4"/>
  <c r="G3125" i="4"/>
  <c r="I3125" i="4"/>
  <c r="G3109" i="4"/>
  <c r="I3109" i="4"/>
  <c r="G3093" i="4"/>
  <c r="I3093" i="4"/>
  <c r="G3077" i="4"/>
  <c r="I3077" i="4"/>
  <c r="G3061" i="4"/>
  <c r="I3061" i="4"/>
  <c r="G3045" i="4"/>
  <c r="I3045" i="4"/>
  <c r="I3029" i="4"/>
  <c r="G3029" i="4"/>
  <c r="G3013" i="4"/>
  <c r="I3013" i="4"/>
  <c r="I2997" i="4"/>
  <c r="G2997" i="4"/>
  <c r="G2981" i="4"/>
  <c r="I2981" i="4"/>
  <c r="G2965" i="4"/>
  <c r="I2965" i="4"/>
  <c r="G2949" i="4"/>
  <c r="I2949" i="4"/>
  <c r="G2933" i="4"/>
  <c r="I2933" i="4"/>
  <c r="G2917" i="4"/>
  <c r="I2917" i="4"/>
  <c r="G2901" i="4"/>
  <c r="I2901" i="4"/>
  <c r="G2885" i="4"/>
  <c r="I2885" i="4"/>
  <c r="I2869" i="4"/>
  <c r="G2869" i="4"/>
  <c r="G2853" i="4"/>
  <c r="I2853" i="4"/>
  <c r="G2837" i="4"/>
  <c r="I2837" i="4"/>
  <c r="G2821" i="4"/>
  <c r="I2821" i="4"/>
  <c r="G2805" i="4"/>
  <c r="I2805" i="4"/>
  <c r="G2789" i="4"/>
  <c r="I2789" i="4"/>
  <c r="I2773" i="4"/>
  <c r="G2773" i="4"/>
  <c r="G2757" i="4"/>
  <c r="I2757" i="4"/>
  <c r="I2741" i="4"/>
  <c r="G2741" i="4"/>
  <c r="I2725" i="4"/>
  <c r="G2725" i="4"/>
  <c r="G2709" i="4"/>
  <c r="I2709" i="4"/>
  <c r="G2693" i="4"/>
  <c r="I2693" i="4"/>
  <c r="G2677" i="4"/>
  <c r="I2677" i="4"/>
  <c r="G2661" i="4"/>
  <c r="I2661" i="4"/>
  <c r="G2645" i="4"/>
  <c r="I2645" i="4"/>
  <c r="G2629" i="4"/>
  <c r="I2629" i="4"/>
  <c r="I2613" i="4"/>
  <c r="G2613" i="4"/>
  <c r="I2597" i="4"/>
  <c r="G2597" i="4"/>
  <c r="G2581" i="4"/>
  <c r="I2581" i="4"/>
  <c r="G2565" i="4"/>
  <c r="I2565" i="4"/>
  <c r="I2549" i="4"/>
  <c r="G2549" i="4"/>
  <c r="G2533" i="4"/>
  <c r="I2533" i="4"/>
  <c r="G2517" i="4"/>
  <c r="I2517" i="4"/>
  <c r="G2501" i="4"/>
  <c r="I2501" i="4"/>
  <c r="G2485" i="4"/>
  <c r="I2485" i="4"/>
  <c r="G2469" i="4"/>
  <c r="I2469" i="4"/>
  <c r="G2453" i="4"/>
  <c r="I2453" i="4"/>
  <c r="G2437" i="4"/>
  <c r="I2437" i="4"/>
  <c r="G2421" i="4"/>
  <c r="I2421" i="4"/>
  <c r="I2405" i="4"/>
  <c r="G2405" i="4"/>
  <c r="I2389" i="4"/>
  <c r="G2389" i="4"/>
  <c r="G2373" i="4"/>
  <c r="I2373" i="4"/>
  <c r="G2357" i="4"/>
  <c r="I2357" i="4"/>
  <c r="G2341" i="4"/>
  <c r="I2341" i="4"/>
  <c r="G2325" i="4"/>
  <c r="I2325" i="4"/>
  <c r="G2309" i="4"/>
  <c r="I2309" i="4"/>
  <c r="G2293" i="4"/>
  <c r="I2293" i="4"/>
  <c r="G2277" i="4"/>
  <c r="I2277" i="4"/>
  <c r="G2261" i="4"/>
  <c r="I2261" i="4"/>
  <c r="G2245" i="4"/>
  <c r="I2245" i="4"/>
  <c r="G2229" i="4"/>
  <c r="I2229" i="4"/>
  <c r="G2213" i="4"/>
  <c r="I2213" i="4"/>
  <c r="G2197" i="4"/>
  <c r="I2197" i="4"/>
  <c r="G2181" i="4"/>
  <c r="I2181" i="4"/>
  <c r="I2165" i="4"/>
  <c r="G2165" i="4"/>
  <c r="G2149" i="4"/>
  <c r="I2149" i="4"/>
  <c r="G2133" i="4"/>
  <c r="I2133" i="4"/>
  <c r="G2117" i="4"/>
  <c r="I2117" i="4"/>
  <c r="G2101" i="4"/>
  <c r="I2101" i="4"/>
  <c r="G2085" i="4"/>
  <c r="I2085" i="4"/>
  <c r="G2069" i="4"/>
  <c r="I2069" i="4"/>
  <c r="G2053" i="4"/>
  <c r="I2053" i="4"/>
  <c r="I2037" i="4"/>
  <c r="G2037" i="4"/>
  <c r="G2021" i="4"/>
  <c r="I2021" i="4"/>
  <c r="G2005" i="4"/>
  <c r="I2005" i="4"/>
  <c r="G1989" i="4"/>
  <c r="I1989" i="4"/>
  <c r="G1973" i="4"/>
  <c r="I1973" i="4"/>
  <c r="G1957" i="4"/>
  <c r="I1957" i="4"/>
  <c r="G1941" i="4"/>
  <c r="I1941" i="4"/>
  <c r="G1925" i="4"/>
  <c r="I1925" i="4"/>
  <c r="G1909" i="4"/>
  <c r="I1909" i="4"/>
  <c r="G1893" i="4"/>
  <c r="I1893" i="4"/>
  <c r="G1877" i="4"/>
  <c r="I1877" i="4"/>
  <c r="G1861" i="4"/>
  <c r="I1861" i="4"/>
  <c r="I1701" i="4"/>
  <c r="I1301" i="4"/>
  <c r="G3796" i="4"/>
  <c r="I3796" i="4"/>
  <c r="G3780" i="4"/>
  <c r="I3780" i="4"/>
  <c r="G3764" i="4"/>
  <c r="I3764" i="4"/>
  <c r="G3748" i="4"/>
  <c r="I3748" i="4"/>
  <c r="G3732" i="4"/>
  <c r="I3732" i="4"/>
  <c r="G3716" i="4"/>
  <c r="I3716" i="4"/>
  <c r="G3700" i="4"/>
  <c r="I3700" i="4"/>
  <c r="G3684" i="4"/>
  <c r="I3684" i="4"/>
  <c r="G3668" i="4"/>
  <c r="I3668" i="4"/>
  <c r="G3652" i="4"/>
  <c r="I3652" i="4"/>
  <c r="G3636" i="4"/>
  <c r="I3636" i="4"/>
  <c r="G3620" i="4"/>
  <c r="I3620" i="4"/>
  <c r="G3604" i="4"/>
  <c r="I3604" i="4"/>
  <c r="G3588" i="4"/>
  <c r="I3588" i="4"/>
  <c r="G3572" i="4"/>
  <c r="I3572" i="4"/>
  <c r="G3556" i="4"/>
  <c r="I3556" i="4"/>
  <c r="G3540" i="4"/>
  <c r="I3540" i="4"/>
  <c r="G3524" i="4"/>
  <c r="I3524" i="4"/>
  <c r="G3508" i="4"/>
  <c r="I3508" i="4"/>
  <c r="G3492" i="4"/>
  <c r="I3492" i="4"/>
  <c r="G3476" i="4"/>
  <c r="I3476" i="4"/>
  <c r="G3460" i="4"/>
  <c r="I3460" i="4"/>
  <c r="G3444" i="4"/>
  <c r="I3444" i="4"/>
  <c r="G3428" i="4"/>
  <c r="I3428" i="4"/>
  <c r="G3412" i="4"/>
  <c r="I3412" i="4"/>
  <c r="G3396" i="4"/>
  <c r="I3396" i="4"/>
  <c r="G3380" i="4"/>
  <c r="I3380" i="4"/>
  <c r="G3364" i="4"/>
  <c r="I3364" i="4"/>
  <c r="G3348" i="4"/>
  <c r="I3348" i="4"/>
  <c r="G3332" i="4"/>
  <c r="I3332" i="4"/>
  <c r="G3316" i="4"/>
  <c r="I3316" i="4"/>
  <c r="G3300" i="4"/>
  <c r="I3300" i="4"/>
  <c r="G3284" i="4"/>
  <c r="I3284" i="4"/>
  <c r="G3268" i="4"/>
  <c r="I3268" i="4"/>
  <c r="G3252" i="4"/>
  <c r="I3252" i="4"/>
  <c r="G3236" i="4"/>
  <c r="I3236" i="4"/>
  <c r="G3220" i="4"/>
  <c r="I3220" i="4"/>
  <c r="G3204" i="4"/>
  <c r="I3204" i="4"/>
  <c r="G3188" i="4"/>
  <c r="I3188" i="4"/>
  <c r="G3172" i="4"/>
  <c r="I3172" i="4"/>
  <c r="G3156" i="4"/>
  <c r="I3156" i="4"/>
  <c r="G3140" i="4"/>
  <c r="I3140" i="4"/>
  <c r="G3124" i="4"/>
  <c r="I3124" i="4"/>
  <c r="G3108" i="4"/>
  <c r="I3108" i="4"/>
  <c r="G3092" i="4"/>
  <c r="I3092" i="4"/>
  <c r="G3076" i="4"/>
  <c r="I3076" i="4"/>
  <c r="I3060" i="4"/>
  <c r="G3060" i="4"/>
  <c r="G3044" i="4"/>
  <c r="I3044" i="4"/>
  <c r="G3028" i="4"/>
  <c r="I3028" i="4"/>
  <c r="G3012" i="4"/>
  <c r="I3012" i="4"/>
  <c r="I2996" i="4"/>
  <c r="G2996" i="4"/>
  <c r="G2980" i="4"/>
  <c r="I2980" i="4"/>
  <c r="G2964" i="4"/>
  <c r="I2964" i="4"/>
  <c r="G2948" i="4"/>
  <c r="I2948" i="4"/>
  <c r="G2932" i="4"/>
  <c r="I2932" i="4"/>
  <c r="G2916" i="4"/>
  <c r="I2916" i="4"/>
  <c r="G2900" i="4"/>
  <c r="I2900" i="4"/>
  <c r="G2884" i="4"/>
  <c r="I2884" i="4"/>
  <c r="I2868" i="4"/>
  <c r="G2868" i="4"/>
  <c r="G2852" i="4"/>
  <c r="I2852" i="4"/>
  <c r="G2836" i="4"/>
  <c r="I2836" i="4"/>
  <c r="G2820" i="4"/>
  <c r="I2820" i="4"/>
  <c r="I2804" i="4"/>
  <c r="G2804" i="4"/>
  <c r="G2788" i="4"/>
  <c r="I2788" i="4"/>
  <c r="G2772" i="4"/>
  <c r="I2772" i="4"/>
  <c r="G2756" i="4"/>
  <c r="I2756" i="4"/>
  <c r="G2740" i="4"/>
  <c r="I2740" i="4"/>
  <c r="G2724" i="4"/>
  <c r="I2724" i="4"/>
  <c r="G2708" i="4"/>
  <c r="I2708" i="4"/>
  <c r="G2692" i="4"/>
  <c r="I2692" i="4"/>
  <c r="I2676" i="4"/>
  <c r="G2676" i="4"/>
  <c r="G2660" i="4"/>
  <c r="I2660" i="4"/>
  <c r="G2644" i="4"/>
  <c r="I2644" i="4"/>
  <c r="G2628" i="4"/>
  <c r="I2628" i="4"/>
  <c r="I2612" i="4"/>
  <c r="G2612" i="4"/>
  <c r="G2596" i="4"/>
  <c r="I2596" i="4"/>
  <c r="G2580" i="4"/>
  <c r="I2580" i="4"/>
  <c r="G2564" i="4"/>
  <c r="I2564" i="4"/>
  <c r="I2548" i="4"/>
  <c r="G2548" i="4"/>
  <c r="G2532" i="4"/>
  <c r="I2532" i="4"/>
  <c r="G2516" i="4"/>
  <c r="I2516" i="4"/>
  <c r="G2500" i="4"/>
  <c r="I2500" i="4"/>
  <c r="G2484" i="4"/>
  <c r="I2484" i="4"/>
  <c r="G2468" i="4"/>
  <c r="I2468" i="4"/>
  <c r="G2452" i="4"/>
  <c r="I2452" i="4"/>
  <c r="G2436" i="4"/>
  <c r="I2436" i="4"/>
  <c r="G2420" i="4"/>
  <c r="I2420" i="4"/>
  <c r="I2404" i="4"/>
  <c r="G2404" i="4"/>
  <c r="G2388" i="4"/>
  <c r="I2388" i="4"/>
  <c r="G2372" i="4"/>
  <c r="I2372" i="4"/>
  <c r="G2356" i="4"/>
  <c r="I2356" i="4"/>
  <c r="G2340" i="4"/>
  <c r="I2340" i="4"/>
  <c r="G2324" i="4"/>
  <c r="I2324" i="4"/>
  <c r="G2308" i="4"/>
  <c r="I2308" i="4"/>
  <c r="G2292" i="4"/>
  <c r="I2292" i="4"/>
  <c r="G2276" i="4"/>
  <c r="I2276" i="4"/>
  <c r="G2260" i="4"/>
  <c r="I2260" i="4"/>
  <c r="G2244" i="4"/>
  <c r="I2244" i="4"/>
  <c r="G2228" i="4"/>
  <c r="I2228" i="4"/>
  <c r="I2212" i="4"/>
  <c r="G2212" i="4"/>
  <c r="G2196" i="4"/>
  <c r="I2196" i="4"/>
  <c r="G2180" i="4"/>
  <c r="I2180" i="4"/>
  <c r="I2164" i="4"/>
  <c r="G2164" i="4"/>
  <c r="G2148" i="4"/>
  <c r="I2148" i="4"/>
  <c r="G2132" i="4"/>
  <c r="I2132" i="4"/>
  <c r="I2116" i="4"/>
  <c r="G2116" i="4"/>
  <c r="G2100" i="4"/>
  <c r="I2100" i="4"/>
  <c r="G2084" i="4"/>
  <c r="I2084" i="4"/>
  <c r="G2068" i="4"/>
  <c r="I2068" i="4"/>
  <c r="G2052" i="4"/>
  <c r="I2052" i="4"/>
  <c r="I2036" i="4"/>
  <c r="G2036" i="4"/>
  <c r="G2020" i="4"/>
  <c r="I2020" i="4"/>
  <c r="G2004" i="4"/>
  <c r="I2004" i="4"/>
  <c r="G1988" i="4"/>
  <c r="I1988" i="4"/>
  <c r="G1972" i="4"/>
  <c r="I1972" i="4"/>
  <c r="G1956" i="4"/>
  <c r="I1956" i="4"/>
  <c r="G1940" i="4"/>
  <c r="I1940" i="4"/>
  <c r="G1924" i="4"/>
  <c r="I1924" i="4"/>
  <c r="G1908" i="4"/>
  <c r="I1908" i="4"/>
  <c r="G1892" i="4"/>
  <c r="I1892" i="4"/>
  <c r="G1876" i="4"/>
  <c r="I1876" i="4"/>
  <c r="G1860" i="4"/>
  <c r="I1860" i="4"/>
  <c r="G1844" i="4"/>
  <c r="I1844" i="4"/>
  <c r="G1828" i="4"/>
  <c r="I1828" i="4"/>
  <c r="G1812" i="4"/>
  <c r="I1812" i="4"/>
  <c r="G1796" i="4"/>
  <c r="I1796" i="4"/>
  <c r="G1780" i="4"/>
  <c r="I1780" i="4"/>
  <c r="G1764" i="4"/>
  <c r="I1764" i="4"/>
  <c r="G1748" i="4"/>
  <c r="I1748" i="4"/>
  <c r="G1732" i="4"/>
  <c r="I1732" i="4"/>
  <c r="I1716" i="4"/>
  <c r="G1716" i="4"/>
  <c r="G1700" i="4"/>
  <c r="I1700" i="4"/>
  <c r="G1684" i="4"/>
  <c r="I1684" i="4"/>
  <c r="G1668" i="4"/>
  <c r="I1668" i="4"/>
  <c r="I1652" i="4"/>
  <c r="G1652" i="4"/>
  <c r="G1636" i="4"/>
  <c r="I1636" i="4"/>
  <c r="I1620" i="4"/>
  <c r="G1620" i="4"/>
  <c r="G1604" i="4"/>
  <c r="I1604" i="4"/>
  <c r="G1588" i="4"/>
  <c r="I1588" i="4"/>
  <c r="I1572" i="4"/>
  <c r="G1572" i="4"/>
  <c r="G1556" i="4"/>
  <c r="I1556" i="4"/>
  <c r="G1540" i="4"/>
  <c r="I1540" i="4"/>
  <c r="G1524" i="4"/>
  <c r="I1524" i="4"/>
  <c r="I1508" i="4"/>
  <c r="G1508" i="4"/>
  <c r="G1492" i="4"/>
  <c r="I1492" i="4"/>
  <c r="G1476" i="4"/>
  <c r="I1476" i="4"/>
  <c r="G1460" i="4"/>
  <c r="I1460" i="4"/>
  <c r="G1444" i="4"/>
  <c r="I1444" i="4"/>
  <c r="G1428" i="4"/>
  <c r="I1428" i="4"/>
  <c r="G1412" i="4"/>
  <c r="I1412" i="4"/>
  <c r="G1396" i="4"/>
  <c r="I1396" i="4"/>
  <c r="G1380" i="4"/>
  <c r="I1380" i="4"/>
  <c r="G1364" i="4"/>
  <c r="I1364" i="4"/>
  <c r="G1348" i="4"/>
  <c r="I1348" i="4"/>
  <c r="G1332" i="4"/>
  <c r="I1332" i="4"/>
  <c r="G1316" i="4"/>
  <c r="I1316" i="4"/>
  <c r="G1300" i="4"/>
  <c r="I1300" i="4"/>
  <c r="G1284" i="4"/>
  <c r="I1284" i="4"/>
  <c r="G1268" i="4"/>
  <c r="I1268" i="4"/>
  <c r="G1252" i="4"/>
  <c r="I1252" i="4"/>
  <c r="G1236" i="4"/>
  <c r="I1236" i="4"/>
  <c r="G1220" i="4"/>
  <c r="I1220" i="4"/>
  <c r="G1204" i="4"/>
  <c r="I1204" i="4"/>
  <c r="G1188" i="4"/>
  <c r="I1188" i="4"/>
  <c r="G1172" i="4"/>
  <c r="I1172" i="4"/>
  <c r="G1156" i="4"/>
  <c r="I1156" i="4"/>
  <c r="G1140" i="4"/>
  <c r="I1140" i="4"/>
  <c r="G1124" i="4"/>
  <c r="I1124" i="4"/>
  <c r="G1108" i="4"/>
  <c r="I1108" i="4"/>
  <c r="G1092" i="4"/>
  <c r="I1092" i="4"/>
  <c r="G1076" i="4"/>
  <c r="I1076" i="4"/>
  <c r="G1060" i="4"/>
  <c r="I1060" i="4"/>
  <c r="I1044" i="4"/>
  <c r="G1044" i="4"/>
  <c r="G1028" i="4"/>
  <c r="I1028" i="4"/>
  <c r="G1012" i="4"/>
  <c r="I1012" i="4"/>
  <c r="G996" i="4"/>
  <c r="I996" i="4"/>
  <c r="G980" i="4"/>
  <c r="I980" i="4"/>
  <c r="G964" i="4"/>
  <c r="I964" i="4"/>
  <c r="G948" i="4"/>
  <c r="I948" i="4"/>
  <c r="G932" i="4"/>
  <c r="I932" i="4"/>
  <c r="G916" i="4"/>
  <c r="I916" i="4"/>
  <c r="G900" i="4"/>
  <c r="I900" i="4"/>
  <c r="G884" i="4"/>
  <c r="I884" i="4"/>
  <c r="G868" i="4"/>
  <c r="I868" i="4"/>
  <c r="G852" i="4"/>
  <c r="I852" i="4"/>
  <c r="G836" i="4"/>
  <c r="I836" i="4"/>
  <c r="G820" i="4"/>
  <c r="I820" i="4"/>
  <c r="G804" i="4"/>
  <c r="I804" i="4"/>
  <c r="G788" i="4"/>
  <c r="I788" i="4"/>
  <c r="I772" i="4"/>
  <c r="G772" i="4"/>
  <c r="G756" i="4"/>
  <c r="I756" i="4"/>
  <c r="G740" i="4"/>
  <c r="I740" i="4"/>
  <c r="G724" i="4"/>
  <c r="I724" i="4"/>
  <c r="G708" i="4"/>
  <c r="I708" i="4"/>
  <c r="G692" i="4"/>
  <c r="I692" i="4"/>
  <c r="G676" i="4"/>
  <c r="I676" i="4"/>
  <c r="I660" i="4"/>
  <c r="G660" i="4"/>
  <c r="G644" i="4"/>
  <c r="I644" i="4"/>
  <c r="I628" i="4"/>
  <c r="G628" i="4"/>
  <c r="G612" i="4"/>
  <c r="I612" i="4"/>
  <c r="G596" i="4"/>
  <c r="I596" i="4"/>
  <c r="G580" i="4"/>
  <c r="I580" i="4"/>
  <c r="G564" i="4"/>
  <c r="I564" i="4"/>
  <c r="G548" i="4"/>
  <c r="I548" i="4"/>
  <c r="G532" i="4"/>
  <c r="I532" i="4"/>
  <c r="G516" i="4"/>
  <c r="I516" i="4"/>
  <c r="G500" i="4"/>
  <c r="I500" i="4"/>
  <c r="G484" i="4"/>
  <c r="I484" i="4"/>
  <c r="G468" i="4"/>
  <c r="I468" i="4"/>
  <c r="G452" i="4"/>
  <c r="I452" i="4"/>
  <c r="G436" i="4"/>
  <c r="I436" i="4"/>
  <c r="G420" i="4"/>
  <c r="I420" i="4"/>
  <c r="G404" i="4"/>
  <c r="I404" i="4"/>
  <c r="G388" i="4"/>
  <c r="I388" i="4"/>
  <c r="I372" i="4"/>
  <c r="G372" i="4"/>
  <c r="G356" i="4"/>
  <c r="I356" i="4"/>
  <c r="G340" i="4"/>
  <c r="I340" i="4"/>
  <c r="G324" i="4"/>
  <c r="I324" i="4"/>
  <c r="G308" i="4"/>
  <c r="I308" i="4"/>
  <c r="G292" i="4"/>
  <c r="I292" i="4"/>
  <c r="I276" i="4"/>
  <c r="G276" i="4"/>
  <c r="I260" i="4"/>
  <c r="G260" i="4"/>
  <c r="G244" i="4"/>
  <c r="I244" i="4"/>
  <c r="G228" i="4"/>
  <c r="I228" i="4"/>
  <c r="G212" i="4"/>
  <c r="I212" i="4"/>
  <c r="I196" i="4"/>
  <c r="G196" i="4"/>
  <c r="G180" i="4"/>
  <c r="I180" i="4"/>
  <c r="G164" i="4"/>
  <c r="I164" i="4"/>
  <c r="I148" i="4"/>
  <c r="G148" i="4"/>
  <c r="I132" i="4"/>
  <c r="G132" i="4"/>
  <c r="I116" i="4"/>
  <c r="G116" i="4"/>
  <c r="G100" i="4"/>
  <c r="I100" i="4"/>
  <c r="G84" i="4"/>
  <c r="I84" i="4"/>
  <c r="I68" i="4"/>
  <c r="G68" i="4"/>
  <c r="G52" i="4"/>
  <c r="I52" i="4"/>
  <c r="G36" i="4"/>
  <c r="I36" i="4"/>
  <c r="I20" i="4"/>
  <c r="G20" i="4"/>
  <c r="G4" i="4"/>
  <c r="I4" i="4"/>
  <c r="G3795" i="4"/>
  <c r="I3795" i="4"/>
  <c r="G3779" i="4"/>
  <c r="I3779" i="4"/>
  <c r="G3763" i="4"/>
  <c r="I3763" i="4"/>
  <c r="G3747" i="4"/>
  <c r="I3747" i="4"/>
  <c r="G3731" i="4"/>
  <c r="I3731" i="4"/>
  <c r="G3715" i="4"/>
  <c r="I3715" i="4"/>
  <c r="G3699" i="4"/>
  <c r="I3699" i="4"/>
  <c r="G3683" i="4"/>
  <c r="I3683" i="4"/>
  <c r="G3667" i="4"/>
  <c r="I3667" i="4"/>
  <c r="G3651" i="4"/>
  <c r="I3651" i="4"/>
  <c r="G3635" i="4"/>
  <c r="I3635" i="4"/>
  <c r="G3619" i="4"/>
  <c r="I3619" i="4"/>
  <c r="G3603" i="4"/>
  <c r="I3603" i="4"/>
  <c r="G3587" i="4"/>
  <c r="I3587" i="4"/>
  <c r="G3571" i="4"/>
  <c r="I3571" i="4"/>
  <c r="G3555" i="4"/>
  <c r="I3555" i="4"/>
  <c r="G3539" i="4"/>
  <c r="I3539" i="4"/>
  <c r="G3523" i="4"/>
  <c r="I3523" i="4"/>
  <c r="G3507" i="4"/>
  <c r="I3507" i="4"/>
  <c r="G3491" i="4"/>
  <c r="I3491" i="4"/>
  <c r="G3475" i="4"/>
  <c r="I3475" i="4"/>
  <c r="G3459" i="4"/>
  <c r="I3459" i="4"/>
  <c r="G3443" i="4"/>
  <c r="I3443" i="4"/>
  <c r="G3427" i="4"/>
  <c r="I3427" i="4"/>
  <c r="G3411" i="4"/>
  <c r="I3411" i="4"/>
  <c r="G3395" i="4"/>
  <c r="I3395" i="4"/>
  <c r="G3379" i="4"/>
  <c r="I3379" i="4"/>
  <c r="G3363" i="4"/>
  <c r="I3363" i="4"/>
  <c r="G3347" i="4"/>
  <c r="I3347" i="4"/>
  <c r="G3331" i="4"/>
  <c r="I3331" i="4"/>
  <c r="G3315" i="4"/>
  <c r="I3315" i="4"/>
  <c r="G3299" i="4"/>
  <c r="I3299" i="4"/>
  <c r="G3283" i="4"/>
  <c r="I3283" i="4"/>
  <c r="G3267" i="4"/>
  <c r="I3267" i="4"/>
  <c r="G3251" i="4"/>
  <c r="I3251" i="4"/>
  <c r="G3235" i="4"/>
  <c r="I3235" i="4"/>
  <c r="G3219" i="4"/>
  <c r="I3219" i="4"/>
  <c r="G3203" i="4"/>
  <c r="I3203" i="4"/>
  <c r="G3187" i="4"/>
  <c r="I3187" i="4"/>
  <c r="G3171" i="4"/>
  <c r="I3171" i="4"/>
  <c r="G3155" i="4"/>
  <c r="I3155" i="4"/>
  <c r="G3139" i="4"/>
  <c r="I3139" i="4"/>
  <c r="G3123" i="4"/>
  <c r="I3123" i="4"/>
  <c r="G3107" i="4"/>
  <c r="I3107" i="4"/>
  <c r="G3091" i="4"/>
  <c r="I3091" i="4"/>
  <c r="I3075" i="4"/>
  <c r="G3075" i="4"/>
  <c r="I3059" i="4"/>
  <c r="G3059" i="4"/>
  <c r="G3043" i="4"/>
  <c r="I3043" i="4"/>
  <c r="G3027" i="4"/>
  <c r="I3027" i="4"/>
  <c r="G3011" i="4"/>
  <c r="I3011" i="4"/>
  <c r="I2995" i="4"/>
  <c r="G2995" i="4"/>
  <c r="G2979" i="4"/>
  <c r="I2979" i="4"/>
  <c r="I2963" i="4"/>
  <c r="G2963" i="4"/>
  <c r="G2947" i="4"/>
  <c r="I2947" i="4"/>
  <c r="G2931" i="4"/>
  <c r="I2931" i="4"/>
  <c r="G2915" i="4"/>
  <c r="I2915" i="4"/>
  <c r="G2899" i="4"/>
  <c r="I2899" i="4"/>
  <c r="G2883" i="4"/>
  <c r="I2883" i="4"/>
  <c r="I2867" i="4"/>
  <c r="G2867" i="4"/>
  <c r="I2851" i="4"/>
  <c r="G2851" i="4"/>
  <c r="G2835" i="4"/>
  <c r="I2835" i="4"/>
  <c r="I2819" i="4"/>
  <c r="G2819" i="4"/>
  <c r="I2803" i="4"/>
  <c r="G2803" i="4"/>
  <c r="G2787" i="4"/>
  <c r="I2787" i="4"/>
  <c r="G2771" i="4"/>
  <c r="I2771" i="4"/>
  <c r="G2755" i="4"/>
  <c r="I2755" i="4"/>
  <c r="G2739" i="4"/>
  <c r="I2739" i="4"/>
  <c r="G2723" i="4"/>
  <c r="I2723" i="4"/>
  <c r="G2707" i="4"/>
  <c r="I2707" i="4"/>
  <c r="G2691" i="4"/>
  <c r="I2691" i="4"/>
  <c r="I2675" i="4"/>
  <c r="G2675" i="4"/>
  <c r="G2659" i="4"/>
  <c r="I2659" i="4"/>
  <c r="G2643" i="4"/>
  <c r="I2643" i="4"/>
  <c r="G2627" i="4"/>
  <c r="I2627" i="4"/>
  <c r="I2611" i="4"/>
  <c r="G2611" i="4"/>
  <c r="G2595" i="4"/>
  <c r="I2595" i="4"/>
  <c r="G2579" i="4"/>
  <c r="I2579" i="4"/>
  <c r="I2563" i="4"/>
  <c r="G2563" i="4"/>
  <c r="I2547" i="4"/>
  <c r="G2547" i="4"/>
  <c r="G2531" i="4"/>
  <c r="I2531" i="4"/>
  <c r="G2515" i="4"/>
  <c r="I2515" i="4"/>
  <c r="G2499" i="4"/>
  <c r="I2499" i="4"/>
  <c r="I2483" i="4"/>
  <c r="G2483" i="4"/>
  <c r="G2467" i="4"/>
  <c r="I2467" i="4"/>
  <c r="G2451" i="4"/>
  <c r="I2451" i="4"/>
  <c r="G2435" i="4"/>
  <c r="I2435" i="4"/>
  <c r="G2419" i="4"/>
  <c r="I2419" i="4"/>
  <c r="G2403" i="4"/>
  <c r="I2403" i="4"/>
  <c r="I2387" i="4"/>
  <c r="G2387" i="4"/>
  <c r="G2371" i="4"/>
  <c r="I2371" i="4"/>
  <c r="G2355" i="4"/>
  <c r="I2355" i="4"/>
  <c r="I2339" i="4"/>
  <c r="G2339" i="4"/>
  <c r="G2323" i="4"/>
  <c r="I2323" i="4"/>
  <c r="G2307" i="4"/>
  <c r="I2307" i="4"/>
  <c r="G2291" i="4"/>
  <c r="I2291" i="4"/>
  <c r="G2275" i="4"/>
  <c r="I2275" i="4"/>
  <c r="G2259" i="4"/>
  <c r="I2259" i="4"/>
  <c r="G2243" i="4"/>
  <c r="I2243" i="4"/>
  <c r="G2227" i="4"/>
  <c r="I2227" i="4"/>
  <c r="G2211" i="4"/>
  <c r="I2211" i="4"/>
  <c r="G2195" i="4"/>
  <c r="I2195" i="4"/>
  <c r="G2179" i="4"/>
  <c r="I2179" i="4"/>
  <c r="I2163" i="4"/>
  <c r="G2163" i="4"/>
  <c r="G2147" i="4"/>
  <c r="I2147" i="4"/>
  <c r="G2131" i="4"/>
  <c r="I2131" i="4"/>
  <c r="G2115" i="4"/>
  <c r="I2115" i="4"/>
  <c r="G2099" i="4"/>
  <c r="I2099" i="4"/>
  <c r="G2083" i="4"/>
  <c r="I2083" i="4"/>
  <c r="G2067" i="4"/>
  <c r="I2067" i="4"/>
  <c r="G2051" i="4"/>
  <c r="I2051" i="4"/>
  <c r="I2035" i="4"/>
  <c r="G2035" i="4"/>
  <c r="G2019" i="4"/>
  <c r="I2019" i="4"/>
  <c r="G2003" i="4"/>
  <c r="I2003" i="4"/>
  <c r="I1987" i="4"/>
  <c r="G1987" i="4"/>
  <c r="I1971" i="4"/>
  <c r="G1971" i="4"/>
  <c r="G1955" i="4"/>
  <c r="I1955" i="4"/>
  <c r="G1939" i="4"/>
  <c r="I1939" i="4"/>
  <c r="G1923" i="4"/>
  <c r="I1923" i="4"/>
  <c r="I1907" i="4"/>
  <c r="G1907" i="4"/>
  <c r="G1891" i="4"/>
  <c r="I1891" i="4"/>
  <c r="G1875" i="4"/>
  <c r="I1875" i="4"/>
  <c r="G1859" i="4"/>
  <c r="I1859" i="4"/>
  <c r="G1843" i="4"/>
  <c r="I1843" i="4"/>
  <c r="G1827" i="4"/>
  <c r="I1827" i="4"/>
  <c r="G1811" i="4"/>
  <c r="I1811" i="4"/>
  <c r="I1795" i="4"/>
  <c r="G1795" i="4"/>
  <c r="G1779" i="4"/>
  <c r="I1779" i="4"/>
  <c r="G1763" i="4"/>
  <c r="I1763" i="4"/>
  <c r="G1747" i="4"/>
  <c r="I1747" i="4"/>
  <c r="G1731" i="4"/>
  <c r="I1731" i="4"/>
  <c r="G1715" i="4"/>
  <c r="I1715" i="4"/>
  <c r="G1699" i="4"/>
  <c r="I1699" i="4"/>
  <c r="G1683" i="4"/>
  <c r="I1683" i="4"/>
  <c r="G1667" i="4"/>
  <c r="I1667" i="4"/>
  <c r="I1651" i="4"/>
  <c r="G1651" i="4"/>
  <c r="G1635" i="4"/>
  <c r="I1635" i="4"/>
  <c r="G1619" i="4"/>
  <c r="I1619" i="4"/>
  <c r="G1603" i="4"/>
  <c r="I1603" i="4"/>
  <c r="G1587" i="4"/>
  <c r="I1587" i="4"/>
  <c r="I1571" i="4"/>
  <c r="G1571" i="4"/>
  <c r="G1555" i="4"/>
  <c r="I1555" i="4"/>
  <c r="G1539" i="4"/>
  <c r="I1539" i="4"/>
  <c r="G1523" i="4"/>
  <c r="I1523" i="4"/>
  <c r="I1507" i="4"/>
  <c r="G1507" i="4"/>
  <c r="G1491" i="4"/>
  <c r="I1491" i="4"/>
  <c r="G1475" i="4"/>
  <c r="I1475" i="4"/>
  <c r="G1459" i="4"/>
  <c r="I1459" i="4"/>
  <c r="G1443" i="4"/>
  <c r="I1443" i="4"/>
  <c r="G1427" i="4"/>
  <c r="I1427" i="4"/>
  <c r="G1411" i="4"/>
  <c r="I1411" i="4"/>
  <c r="G1395" i="4"/>
  <c r="I1395" i="4"/>
  <c r="G1379" i="4"/>
  <c r="I1379" i="4"/>
  <c r="G1363" i="4"/>
  <c r="I1363" i="4"/>
  <c r="G1347" i="4"/>
  <c r="I1347" i="4"/>
  <c r="G1331" i="4"/>
  <c r="I1331" i="4"/>
  <c r="G1315" i="4"/>
  <c r="I1315" i="4"/>
  <c r="G1299" i="4"/>
  <c r="I1299" i="4"/>
  <c r="G1283" i="4"/>
  <c r="I1283" i="4"/>
  <c r="G1267" i="4"/>
  <c r="I1267" i="4"/>
  <c r="G1251" i="4"/>
  <c r="I1251" i="4"/>
  <c r="G1235" i="4"/>
  <c r="I1235" i="4"/>
  <c r="G1219" i="4"/>
  <c r="I1219" i="4"/>
  <c r="G1203" i="4"/>
  <c r="I1203" i="4"/>
  <c r="G1187" i="4"/>
  <c r="I1187" i="4"/>
  <c r="G1171" i="4"/>
  <c r="I1171" i="4"/>
  <c r="G1155" i="4"/>
  <c r="I1155" i="4"/>
  <c r="G1139" i="4"/>
  <c r="I1139" i="4"/>
  <c r="G1123" i="4"/>
  <c r="I1123" i="4"/>
  <c r="G1107" i="4"/>
  <c r="I1107" i="4"/>
  <c r="G1091" i="4"/>
  <c r="I1091" i="4"/>
  <c r="G1075" i="4"/>
  <c r="I1075" i="4"/>
  <c r="G1059" i="4"/>
  <c r="I1059" i="4"/>
  <c r="G1043" i="4"/>
  <c r="I1043" i="4"/>
  <c r="G1027" i="4"/>
  <c r="I1027" i="4"/>
  <c r="G1011" i="4"/>
  <c r="I1011" i="4"/>
  <c r="G995" i="4"/>
  <c r="I995" i="4"/>
  <c r="G979" i="4"/>
  <c r="I979" i="4"/>
  <c r="G963" i="4"/>
  <c r="I963" i="4"/>
  <c r="G947" i="4"/>
  <c r="I947" i="4"/>
  <c r="G931" i="4"/>
  <c r="I931" i="4"/>
  <c r="G915" i="4"/>
  <c r="I915" i="4"/>
  <c r="G899" i="4"/>
  <c r="I899" i="4"/>
  <c r="G883" i="4"/>
  <c r="I883" i="4"/>
  <c r="G867" i="4"/>
  <c r="I867" i="4"/>
  <c r="G851" i="4"/>
  <c r="I851" i="4"/>
  <c r="G835" i="4"/>
  <c r="I835" i="4"/>
  <c r="G819" i="4"/>
  <c r="I819" i="4"/>
  <c r="G803" i="4"/>
  <c r="I803" i="4"/>
  <c r="G787" i="4"/>
  <c r="I787" i="4"/>
  <c r="G771" i="4"/>
  <c r="I771" i="4"/>
  <c r="G755" i="4"/>
  <c r="I755" i="4"/>
  <c r="G739" i="4"/>
  <c r="I739" i="4"/>
  <c r="G723" i="4"/>
  <c r="I723" i="4"/>
  <c r="G707" i="4"/>
  <c r="I707" i="4"/>
  <c r="G691" i="4"/>
  <c r="I691" i="4"/>
  <c r="G675" i="4"/>
  <c r="I675" i="4"/>
  <c r="G659" i="4"/>
  <c r="I659" i="4"/>
  <c r="G643" i="4"/>
  <c r="I643" i="4"/>
  <c r="G627" i="4"/>
  <c r="I627" i="4"/>
  <c r="G611" i="4"/>
  <c r="I611" i="4"/>
  <c r="G3794" i="4"/>
  <c r="I3794" i="4"/>
  <c r="G3778" i="4"/>
  <c r="I3778" i="4"/>
  <c r="G3762" i="4"/>
  <c r="I3762" i="4"/>
  <c r="G3746" i="4"/>
  <c r="I3746" i="4"/>
  <c r="G3730" i="4"/>
  <c r="I3730" i="4"/>
  <c r="G3714" i="4"/>
  <c r="I3714" i="4"/>
  <c r="G3698" i="4"/>
  <c r="I3698" i="4"/>
  <c r="G3682" i="4"/>
  <c r="I3682" i="4"/>
  <c r="G3666" i="4"/>
  <c r="I3666" i="4"/>
  <c r="G3650" i="4"/>
  <c r="I3650" i="4"/>
  <c r="G3634" i="4"/>
  <c r="I3634" i="4"/>
  <c r="G3618" i="4"/>
  <c r="I3618" i="4"/>
  <c r="G3602" i="4"/>
  <c r="I3602" i="4"/>
  <c r="G3586" i="4"/>
  <c r="I3586" i="4"/>
  <c r="G3570" i="4"/>
  <c r="I3570" i="4"/>
  <c r="G3554" i="4"/>
  <c r="I3554" i="4"/>
  <c r="G3538" i="4"/>
  <c r="I3538" i="4"/>
  <c r="G3522" i="4"/>
  <c r="I3522" i="4"/>
  <c r="G3506" i="4"/>
  <c r="I3506" i="4"/>
  <c r="G3490" i="4"/>
  <c r="I3490" i="4"/>
  <c r="G3474" i="4"/>
  <c r="I3474" i="4"/>
  <c r="G3458" i="4"/>
  <c r="I3458" i="4"/>
  <c r="G3442" i="4"/>
  <c r="I3442" i="4"/>
  <c r="G3426" i="4"/>
  <c r="I3426" i="4"/>
  <c r="G3410" i="4"/>
  <c r="I3410" i="4"/>
  <c r="G3394" i="4"/>
  <c r="I3394" i="4"/>
  <c r="G3378" i="4"/>
  <c r="I3378" i="4"/>
  <c r="G3362" i="4"/>
  <c r="I3362" i="4"/>
  <c r="G3346" i="4"/>
  <c r="I3346" i="4"/>
  <c r="G3330" i="4"/>
  <c r="I3330" i="4"/>
  <c r="G3314" i="4"/>
  <c r="I3314" i="4"/>
  <c r="G3298" i="4"/>
  <c r="I3298" i="4"/>
  <c r="G3282" i="4"/>
  <c r="I3282" i="4"/>
  <c r="G3266" i="4"/>
  <c r="I3266" i="4"/>
  <c r="G3250" i="4"/>
  <c r="I3250" i="4"/>
  <c r="G3234" i="4"/>
  <c r="I3234" i="4"/>
  <c r="G3218" i="4"/>
  <c r="I3218" i="4"/>
  <c r="G3202" i="4"/>
  <c r="I3202" i="4"/>
  <c r="G3186" i="4"/>
  <c r="I3186" i="4"/>
  <c r="G3170" i="4"/>
  <c r="I3170" i="4"/>
  <c r="G3154" i="4"/>
  <c r="I3154" i="4"/>
  <c r="G3138" i="4"/>
  <c r="I3138" i="4"/>
  <c r="G3122" i="4"/>
  <c r="I3122" i="4"/>
  <c r="G3106" i="4"/>
  <c r="I3106" i="4"/>
  <c r="G3090" i="4"/>
  <c r="I3090" i="4"/>
  <c r="G3074" i="4"/>
  <c r="I3074" i="4"/>
  <c r="I3058" i="4"/>
  <c r="G3058" i="4"/>
  <c r="G3042" i="4"/>
  <c r="I3042" i="4"/>
  <c r="G3026" i="4"/>
  <c r="I3026" i="4"/>
  <c r="G3010" i="4"/>
  <c r="I3010" i="4"/>
  <c r="I2994" i="4"/>
  <c r="G2994" i="4"/>
  <c r="G2978" i="4"/>
  <c r="I2978" i="4"/>
  <c r="G2962" i="4"/>
  <c r="I2962" i="4"/>
  <c r="I2946" i="4"/>
  <c r="G2946" i="4"/>
  <c r="G2930" i="4"/>
  <c r="I2930" i="4"/>
  <c r="G2914" i="4"/>
  <c r="I2914" i="4"/>
  <c r="G2898" i="4"/>
  <c r="I2898" i="4"/>
  <c r="G2882" i="4"/>
  <c r="I2882" i="4"/>
  <c r="G2866" i="4"/>
  <c r="I2866" i="4"/>
  <c r="G2850" i="4"/>
  <c r="I2850" i="4"/>
  <c r="G2834" i="4"/>
  <c r="I2834" i="4"/>
  <c r="G2818" i="4"/>
  <c r="I2818" i="4"/>
  <c r="I2802" i="4"/>
  <c r="G2802" i="4"/>
  <c r="G2786" i="4"/>
  <c r="I2786" i="4"/>
  <c r="G2770" i="4"/>
  <c r="I2770" i="4"/>
  <c r="G2754" i="4"/>
  <c r="I2754" i="4"/>
  <c r="G2738" i="4"/>
  <c r="I2738" i="4"/>
  <c r="G2722" i="4"/>
  <c r="I2722" i="4"/>
  <c r="G2706" i="4"/>
  <c r="I2706" i="4"/>
  <c r="G2690" i="4"/>
  <c r="I2690" i="4"/>
  <c r="I2674" i="4"/>
  <c r="G2674" i="4"/>
  <c r="G2658" i="4"/>
  <c r="I2658" i="4"/>
  <c r="G2642" i="4"/>
  <c r="I2642" i="4"/>
  <c r="G2626" i="4"/>
  <c r="I2626" i="4"/>
  <c r="G2610" i="4"/>
  <c r="I2610" i="4"/>
  <c r="G2594" i="4"/>
  <c r="I2594" i="4"/>
  <c r="G2578" i="4"/>
  <c r="I2578" i="4"/>
  <c r="G2562" i="4"/>
  <c r="I2562" i="4"/>
  <c r="I2546" i="4"/>
  <c r="G2546" i="4"/>
  <c r="G2530" i="4"/>
  <c r="I2530" i="4"/>
  <c r="G2514" i="4"/>
  <c r="I2514" i="4"/>
  <c r="G2498" i="4"/>
  <c r="I2498" i="4"/>
  <c r="I2482" i="4"/>
  <c r="G2482" i="4"/>
  <c r="G2466" i="4"/>
  <c r="I2466" i="4"/>
  <c r="G2450" i="4"/>
  <c r="I2450" i="4"/>
  <c r="G2434" i="4"/>
  <c r="I2434" i="4"/>
  <c r="G2418" i="4"/>
  <c r="I2418" i="4"/>
  <c r="G2402" i="4"/>
  <c r="I2402" i="4"/>
  <c r="G2386" i="4"/>
  <c r="I2386" i="4"/>
  <c r="I2370" i="4"/>
  <c r="G2370" i="4"/>
  <c r="G2354" i="4"/>
  <c r="I2354" i="4"/>
  <c r="G2338" i="4"/>
  <c r="I2338" i="4"/>
  <c r="G2322" i="4"/>
  <c r="I2322" i="4"/>
  <c r="G2306" i="4"/>
  <c r="I2306" i="4"/>
  <c r="G2290" i="4"/>
  <c r="I2290" i="4"/>
  <c r="G2274" i="4"/>
  <c r="I2274" i="4"/>
  <c r="G2258" i="4"/>
  <c r="I2258" i="4"/>
  <c r="G2242" i="4"/>
  <c r="I2242" i="4"/>
  <c r="G2226" i="4"/>
  <c r="I2226" i="4"/>
  <c r="G2210" i="4"/>
  <c r="I2210" i="4"/>
  <c r="G2194" i="4"/>
  <c r="I2194" i="4"/>
  <c r="G2178" i="4"/>
  <c r="I2178" i="4"/>
  <c r="I2162" i="4"/>
  <c r="G2162" i="4"/>
  <c r="G2146" i="4"/>
  <c r="I2146" i="4"/>
  <c r="G2130" i="4"/>
  <c r="I2130" i="4"/>
  <c r="G2114" i="4"/>
  <c r="I2114" i="4"/>
  <c r="G2098" i="4"/>
  <c r="I2098" i="4"/>
  <c r="G2082" i="4"/>
  <c r="I2082" i="4"/>
  <c r="G2066" i="4"/>
  <c r="I2066" i="4"/>
  <c r="G2050" i="4"/>
  <c r="I2050" i="4"/>
  <c r="I2034" i="4"/>
  <c r="G2034" i="4"/>
  <c r="G2018" i="4"/>
  <c r="I2018" i="4"/>
  <c r="G2002" i="4"/>
  <c r="I2002" i="4"/>
  <c r="G1986" i="4"/>
  <c r="I1986" i="4"/>
  <c r="I1970" i="4"/>
  <c r="G1970" i="4"/>
  <c r="G1954" i="4"/>
  <c r="I1954" i="4"/>
  <c r="G1938" i="4"/>
  <c r="I1938" i="4"/>
  <c r="G1922" i="4"/>
  <c r="I1922" i="4"/>
  <c r="I1906" i="4"/>
  <c r="G1906" i="4"/>
  <c r="G1890" i="4"/>
  <c r="I1890" i="4"/>
  <c r="G1874" i="4"/>
  <c r="I1874" i="4"/>
  <c r="G1858" i="4"/>
  <c r="I1858" i="4"/>
  <c r="G1842" i="4"/>
  <c r="I1842" i="4"/>
  <c r="G1826" i="4"/>
  <c r="I1826" i="4"/>
  <c r="G1810" i="4"/>
  <c r="I1810" i="4"/>
  <c r="G1794" i="4"/>
  <c r="I1794" i="4"/>
  <c r="G1778" i="4"/>
  <c r="I1778" i="4"/>
  <c r="G1762" i="4"/>
  <c r="I1762" i="4"/>
  <c r="G1746" i="4"/>
  <c r="I1746" i="4"/>
  <c r="G1730" i="4"/>
  <c r="I1730" i="4"/>
  <c r="G1714" i="4"/>
  <c r="I1714" i="4"/>
  <c r="G1698" i="4"/>
  <c r="I1698" i="4"/>
  <c r="G1682" i="4"/>
  <c r="I1682" i="4"/>
  <c r="G1666" i="4"/>
  <c r="I1666" i="4"/>
  <c r="I1650" i="4"/>
  <c r="G1650" i="4"/>
  <c r="G1634" i="4"/>
  <c r="I1634" i="4"/>
  <c r="G1618" i="4"/>
  <c r="I1618" i="4"/>
  <c r="I1602" i="4"/>
  <c r="G1602" i="4"/>
  <c r="G1586" i="4"/>
  <c r="I1586" i="4"/>
  <c r="I1570" i="4"/>
  <c r="G1570" i="4"/>
  <c r="G1554" i="4"/>
  <c r="I1554" i="4"/>
  <c r="G1538" i="4"/>
  <c r="I1538" i="4"/>
  <c r="G1522" i="4"/>
  <c r="I1522" i="4"/>
  <c r="G1506" i="4"/>
  <c r="I1506" i="4"/>
  <c r="G1490" i="4"/>
  <c r="I1490" i="4"/>
  <c r="G1474" i="4"/>
  <c r="I1474" i="4"/>
  <c r="G1458" i="4"/>
  <c r="I1458" i="4"/>
  <c r="G1442" i="4"/>
  <c r="I1442" i="4"/>
  <c r="G1426" i="4"/>
  <c r="I1426" i="4"/>
  <c r="I1410" i="4"/>
  <c r="G1410" i="4"/>
  <c r="G1394" i="4"/>
  <c r="I1394" i="4"/>
  <c r="G1378" i="4"/>
  <c r="I1378" i="4"/>
  <c r="G1362" i="4"/>
  <c r="I1362" i="4"/>
  <c r="G1346" i="4"/>
  <c r="I1346" i="4"/>
  <c r="G1330" i="4"/>
  <c r="I1330" i="4"/>
  <c r="G1314" i="4"/>
  <c r="I1314" i="4"/>
  <c r="G1298" i="4"/>
  <c r="I1298" i="4"/>
  <c r="G1282" i="4"/>
  <c r="I1282" i="4"/>
  <c r="G1266" i="4"/>
  <c r="I1266" i="4"/>
  <c r="G1250" i="4"/>
  <c r="I1250" i="4"/>
  <c r="G1234" i="4"/>
  <c r="I1234" i="4"/>
  <c r="G1218" i="4"/>
  <c r="I1218" i="4"/>
  <c r="G1202" i="4"/>
  <c r="I1202" i="4"/>
  <c r="G1186" i="4"/>
  <c r="I1186" i="4"/>
  <c r="G1170" i="4"/>
  <c r="I1170" i="4"/>
  <c r="G1154" i="4"/>
  <c r="I1154" i="4"/>
  <c r="G1138" i="4"/>
  <c r="I1138" i="4"/>
  <c r="G1122" i="4"/>
  <c r="I1122" i="4"/>
  <c r="G1106" i="4"/>
  <c r="I1106" i="4"/>
  <c r="G1090" i="4"/>
  <c r="I1090" i="4"/>
  <c r="G1074" i="4"/>
  <c r="I1074" i="4"/>
  <c r="G1058" i="4"/>
  <c r="I1058" i="4"/>
  <c r="G1042" i="4"/>
  <c r="I1042" i="4"/>
  <c r="I1026" i="4"/>
  <c r="G1026" i="4"/>
  <c r="G1010" i="4"/>
  <c r="I1010" i="4"/>
  <c r="G994" i="4"/>
  <c r="I994" i="4"/>
  <c r="G978" i="4"/>
  <c r="I978" i="4"/>
  <c r="G962" i="4"/>
  <c r="I962" i="4"/>
  <c r="G946" i="4"/>
  <c r="I946" i="4"/>
  <c r="I930" i="4"/>
  <c r="G930" i="4"/>
  <c r="G914" i="4"/>
  <c r="I914" i="4"/>
  <c r="G898" i="4"/>
  <c r="I898" i="4"/>
  <c r="G882" i="4"/>
  <c r="I882" i="4"/>
  <c r="G866" i="4"/>
  <c r="I866" i="4"/>
  <c r="G850" i="4"/>
  <c r="I850" i="4"/>
  <c r="G834" i="4"/>
  <c r="I834" i="4"/>
  <c r="G818" i="4"/>
  <c r="I818" i="4"/>
  <c r="G802" i="4"/>
  <c r="I802" i="4"/>
  <c r="G786" i="4"/>
  <c r="I786" i="4"/>
  <c r="I770" i="4"/>
  <c r="G770" i="4"/>
  <c r="G754" i="4"/>
  <c r="I754" i="4"/>
  <c r="G738" i="4"/>
  <c r="I738" i="4"/>
  <c r="G722" i="4"/>
  <c r="I722" i="4"/>
  <c r="G706" i="4"/>
  <c r="I706" i="4"/>
  <c r="G690" i="4"/>
  <c r="I690" i="4"/>
  <c r="G674" i="4"/>
  <c r="I674" i="4"/>
  <c r="I3610" i="4"/>
  <c r="I3793" i="4"/>
  <c r="G3793" i="4"/>
  <c r="G3777" i="4"/>
  <c r="I3777" i="4"/>
  <c r="I3761" i="4"/>
  <c r="G3761" i="4"/>
  <c r="I3745" i="4"/>
  <c r="G3745" i="4"/>
  <c r="I3729" i="4"/>
  <c r="G3729" i="4"/>
  <c r="G3713" i="4"/>
  <c r="I3713" i="4"/>
  <c r="G3697" i="4"/>
  <c r="I3697" i="4"/>
  <c r="G3681" i="4"/>
  <c r="I3681" i="4"/>
  <c r="I3665" i="4"/>
  <c r="G3665" i="4"/>
  <c r="G3649" i="4"/>
  <c r="I3649" i="4"/>
  <c r="I3633" i="4"/>
  <c r="G3633" i="4"/>
  <c r="G3617" i="4"/>
  <c r="I3617" i="4"/>
  <c r="G3601" i="4"/>
  <c r="I3601" i="4"/>
  <c r="I3585" i="4"/>
  <c r="G3585" i="4"/>
  <c r="I3569" i="4"/>
  <c r="G3569" i="4"/>
  <c r="G3553" i="4"/>
  <c r="I3553" i="4"/>
  <c r="G3537" i="4"/>
  <c r="I3537" i="4"/>
  <c r="G3521" i="4"/>
  <c r="I3521" i="4"/>
  <c r="G3505" i="4"/>
  <c r="I3505" i="4"/>
  <c r="G3489" i="4"/>
  <c r="I3489" i="4"/>
  <c r="G3473" i="4"/>
  <c r="I3473" i="4"/>
  <c r="G3457" i="4"/>
  <c r="I3457" i="4"/>
  <c r="G3441" i="4"/>
  <c r="I3441" i="4"/>
  <c r="G3425" i="4"/>
  <c r="I3425" i="4"/>
  <c r="G3409" i="4"/>
  <c r="I3409" i="4"/>
  <c r="G3393" i="4"/>
  <c r="I3393" i="4"/>
  <c r="G3377" i="4"/>
  <c r="I3377" i="4"/>
  <c r="G3361" i="4"/>
  <c r="I3361" i="4"/>
  <c r="G3345" i="4"/>
  <c r="I3345" i="4"/>
  <c r="G3329" i="4"/>
  <c r="I3329" i="4"/>
  <c r="I3313" i="4"/>
  <c r="G3313" i="4"/>
  <c r="G3297" i="4"/>
  <c r="I3297" i="4"/>
  <c r="I3281" i="4"/>
  <c r="G3281" i="4"/>
  <c r="G3265" i="4"/>
  <c r="I3265" i="4"/>
  <c r="G3249" i="4"/>
  <c r="I3249" i="4"/>
  <c r="I3233" i="4"/>
  <c r="G3233" i="4"/>
  <c r="I3217" i="4"/>
  <c r="G3217" i="4"/>
  <c r="I3201" i="4"/>
  <c r="G3201" i="4"/>
  <c r="G3185" i="4"/>
  <c r="I3185" i="4"/>
  <c r="G3169" i="4"/>
  <c r="I3169" i="4"/>
  <c r="I3153" i="4"/>
  <c r="G3153" i="4"/>
  <c r="I3137" i="4"/>
  <c r="G3137" i="4"/>
  <c r="I3121" i="4"/>
  <c r="G3121" i="4"/>
  <c r="I3105" i="4"/>
  <c r="G3105" i="4"/>
  <c r="G3089" i="4"/>
  <c r="I3089" i="4"/>
  <c r="G3073" i="4"/>
  <c r="I3073" i="4"/>
  <c r="G3057" i="4"/>
  <c r="I3057" i="4"/>
  <c r="I3041" i="4"/>
  <c r="G3041" i="4"/>
  <c r="G3025" i="4"/>
  <c r="I3025" i="4"/>
  <c r="G3009" i="4"/>
  <c r="I3009" i="4"/>
  <c r="I2993" i="4"/>
  <c r="G2993" i="4"/>
  <c r="G2977" i="4"/>
  <c r="I2977" i="4"/>
  <c r="I2961" i="4"/>
  <c r="G2961" i="4"/>
  <c r="G2945" i="4"/>
  <c r="I2945" i="4"/>
  <c r="G2929" i="4"/>
  <c r="I2929" i="4"/>
  <c r="G2913" i="4"/>
  <c r="I2913" i="4"/>
  <c r="G2897" i="4"/>
  <c r="I2897" i="4"/>
  <c r="G2881" i="4"/>
  <c r="I2881" i="4"/>
  <c r="I2865" i="4"/>
  <c r="G2865" i="4"/>
  <c r="G2849" i="4"/>
  <c r="I2849" i="4"/>
  <c r="G2833" i="4"/>
  <c r="I2833" i="4"/>
  <c r="G2817" i="4"/>
  <c r="I2817" i="4"/>
  <c r="I2801" i="4"/>
  <c r="G2801" i="4"/>
  <c r="G2785" i="4"/>
  <c r="I2785" i="4"/>
  <c r="G2769" i="4"/>
  <c r="I2769" i="4"/>
  <c r="G2753" i="4"/>
  <c r="I2753" i="4"/>
  <c r="G2737" i="4"/>
  <c r="I2737" i="4"/>
  <c r="G2721" i="4"/>
  <c r="I2721" i="4"/>
  <c r="I2705" i="4"/>
  <c r="G2705" i="4"/>
  <c r="G2689" i="4"/>
  <c r="I2689" i="4"/>
  <c r="I2673" i="4"/>
  <c r="G2673" i="4"/>
  <c r="I2657" i="4"/>
  <c r="G2657" i="4"/>
  <c r="G2641" i="4"/>
  <c r="I2641" i="4"/>
  <c r="G2625" i="4"/>
  <c r="I2625" i="4"/>
  <c r="I2609" i="4"/>
  <c r="G2609" i="4"/>
  <c r="G2593" i="4"/>
  <c r="I2593" i="4"/>
  <c r="I2577" i="4"/>
  <c r="G2577" i="4"/>
  <c r="I2561" i="4"/>
  <c r="G2561" i="4"/>
  <c r="G2545" i="4"/>
  <c r="I2545" i="4"/>
  <c r="I2529" i="4"/>
  <c r="G2529" i="4"/>
  <c r="I2513" i="4"/>
  <c r="G2513" i="4"/>
  <c r="G2497" i="4"/>
  <c r="I2497" i="4"/>
  <c r="I2481" i="4"/>
  <c r="G2481" i="4"/>
  <c r="G2465" i="4"/>
  <c r="I2465" i="4"/>
  <c r="I2449" i="4"/>
  <c r="G2449" i="4"/>
  <c r="G2433" i="4"/>
  <c r="I2433" i="4"/>
  <c r="G2417" i="4"/>
  <c r="I2417" i="4"/>
  <c r="I2401" i="4"/>
  <c r="G2401" i="4"/>
  <c r="G2385" i="4"/>
  <c r="I2385" i="4"/>
  <c r="I2369" i="4"/>
  <c r="G2369" i="4"/>
  <c r="G2353" i="4"/>
  <c r="I2353" i="4"/>
  <c r="I2337" i="4"/>
  <c r="G2337" i="4"/>
  <c r="I2321" i="4"/>
  <c r="G2321" i="4"/>
  <c r="G2305" i="4"/>
  <c r="I2305" i="4"/>
  <c r="G2289" i="4"/>
  <c r="I2289" i="4"/>
  <c r="G2273" i="4"/>
  <c r="I2273" i="4"/>
  <c r="I2257" i="4"/>
  <c r="G2257" i="4"/>
  <c r="G2241" i="4"/>
  <c r="I2241" i="4"/>
  <c r="G2225" i="4"/>
  <c r="I2225" i="4"/>
  <c r="G2209" i="4"/>
  <c r="I2209" i="4"/>
  <c r="I2193" i="4"/>
  <c r="G2193" i="4"/>
  <c r="G2177" i="4"/>
  <c r="I2177" i="4"/>
  <c r="I2161" i="4"/>
  <c r="G2161" i="4"/>
  <c r="G2145" i="4"/>
  <c r="I2145" i="4"/>
  <c r="I2129" i="4"/>
  <c r="G2129" i="4"/>
  <c r="G2113" i="4"/>
  <c r="I2113" i="4"/>
  <c r="G2097" i="4"/>
  <c r="I2097" i="4"/>
  <c r="G2081" i="4"/>
  <c r="I2081" i="4"/>
  <c r="I2065" i="4"/>
  <c r="G2065" i="4"/>
  <c r="G2049" i="4"/>
  <c r="I2049" i="4"/>
  <c r="I2033" i="4"/>
  <c r="G2033" i="4"/>
  <c r="I2017" i="4"/>
  <c r="G2017" i="4"/>
  <c r="G2001" i="4"/>
  <c r="I2001" i="4"/>
  <c r="G1985" i="4"/>
  <c r="I1985" i="4"/>
  <c r="I1969" i="4"/>
  <c r="G1969" i="4"/>
  <c r="I1953" i="4"/>
  <c r="G1953" i="4"/>
  <c r="I1937" i="4"/>
  <c r="G1937" i="4"/>
  <c r="G1921" i="4"/>
  <c r="I1921" i="4"/>
  <c r="G1905" i="4"/>
  <c r="I1905" i="4"/>
  <c r="I1889" i="4"/>
  <c r="G1889" i="4"/>
  <c r="G1873" i="4"/>
  <c r="I1873" i="4"/>
  <c r="I1857" i="4"/>
  <c r="G1857" i="4"/>
  <c r="G1841" i="4"/>
  <c r="I1841" i="4"/>
  <c r="G1825" i="4"/>
  <c r="I1825" i="4"/>
  <c r="G1809" i="4"/>
  <c r="I1809" i="4"/>
  <c r="G1793" i="4"/>
  <c r="I1793" i="4"/>
  <c r="G1777" i="4"/>
  <c r="I1777" i="4"/>
  <c r="G1761" i="4"/>
  <c r="I1761" i="4"/>
  <c r="G1745" i="4"/>
  <c r="I1745" i="4"/>
  <c r="G1729" i="4"/>
  <c r="I1729" i="4"/>
  <c r="G1713" i="4"/>
  <c r="I1713" i="4"/>
  <c r="G1697" i="4"/>
  <c r="I1697" i="4"/>
  <c r="G1681" i="4"/>
  <c r="I1681" i="4"/>
  <c r="G1665" i="4"/>
  <c r="I1665" i="4"/>
  <c r="G1649" i="4"/>
  <c r="I1649" i="4"/>
  <c r="G1633" i="4"/>
  <c r="I1633" i="4"/>
  <c r="I1617" i="4"/>
  <c r="G1617" i="4"/>
  <c r="I1601" i="4"/>
  <c r="G1601" i="4"/>
  <c r="G1585" i="4"/>
  <c r="I1585" i="4"/>
  <c r="G1569" i="4"/>
  <c r="I1569" i="4"/>
  <c r="G1553" i="4"/>
  <c r="I1553" i="4"/>
  <c r="G1537" i="4"/>
  <c r="I1537" i="4"/>
  <c r="G1521" i="4"/>
  <c r="I1521" i="4"/>
  <c r="G1505" i="4"/>
  <c r="I1505" i="4"/>
  <c r="G1489" i="4"/>
  <c r="I1489" i="4"/>
  <c r="I3191" i="4"/>
  <c r="I2" i="4"/>
  <c r="G2" i="4"/>
  <c r="I3792" i="4"/>
  <c r="G3792" i="4"/>
  <c r="G3776" i="4"/>
  <c r="I3776" i="4"/>
  <c r="G3760" i="4"/>
  <c r="I3760" i="4"/>
  <c r="I3744" i="4"/>
  <c r="G3744" i="4"/>
  <c r="I3728" i="4"/>
  <c r="G3728" i="4"/>
  <c r="I3712" i="4"/>
  <c r="G3712" i="4"/>
  <c r="I3696" i="4"/>
  <c r="G3696" i="4"/>
  <c r="G3680" i="4"/>
  <c r="I3680" i="4"/>
  <c r="I3664" i="4"/>
  <c r="G3664" i="4"/>
  <c r="I3648" i="4"/>
  <c r="G3648" i="4"/>
  <c r="I3632" i="4"/>
  <c r="G3632" i="4"/>
  <c r="G3616" i="4"/>
  <c r="I3616" i="4"/>
  <c r="G3600" i="4"/>
  <c r="I3600" i="4"/>
  <c r="I3584" i="4"/>
  <c r="G3584" i="4"/>
  <c r="I3568" i="4"/>
  <c r="G3568" i="4"/>
  <c r="I3552" i="4"/>
  <c r="G3552" i="4"/>
  <c r="G3536" i="4"/>
  <c r="I3536" i="4"/>
  <c r="G3520" i="4"/>
  <c r="I3520" i="4"/>
  <c r="G3504" i="4"/>
  <c r="I3504" i="4"/>
  <c r="G3488" i="4"/>
  <c r="I3488" i="4"/>
  <c r="I3472" i="4"/>
  <c r="G3472" i="4"/>
  <c r="G3456" i="4"/>
  <c r="I3456" i="4"/>
  <c r="I3440" i="4"/>
  <c r="G3440" i="4"/>
  <c r="G3424" i="4"/>
  <c r="I3424" i="4"/>
  <c r="G3408" i="4"/>
  <c r="I3408" i="4"/>
  <c r="I3392" i="4"/>
  <c r="G3392" i="4"/>
  <c r="I3376" i="4"/>
  <c r="G3376" i="4"/>
  <c r="I3360" i="4"/>
  <c r="G3360" i="4"/>
  <c r="G3344" i="4"/>
  <c r="I3344" i="4"/>
  <c r="G3328" i="4"/>
  <c r="I3328" i="4"/>
  <c r="I3312" i="4"/>
  <c r="G3312" i="4"/>
  <c r="I3296" i="4"/>
  <c r="G3296" i="4"/>
  <c r="I3280" i="4"/>
  <c r="G3280" i="4"/>
  <c r="G3264" i="4"/>
  <c r="I3264" i="4"/>
  <c r="G3248" i="4"/>
  <c r="I3248" i="4"/>
  <c r="I3232" i="4"/>
  <c r="G3232" i="4"/>
  <c r="I3216" i="4"/>
  <c r="G3216" i="4"/>
  <c r="I3200" i="4"/>
  <c r="G3200" i="4"/>
  <c r="I3184" i="4"/>
  <c r="G3184" i="4"/>
  <c r="G3168" i="4"/>
  <c r="I3168" i="4"/>
  <c r="I3152" i="4"/>
  <c r="G3152" i="4"/>
  <c r="I3136" i="4"/>
  <c r="G3136" i="4"/>
  <c r="I3120" i="4"/>
  <c r="G3120" i="4"/>
  <c r="I3104" i="4"/>
  <c r="G3104" i="4"/>
  <c r="G3088" i="4"/>
  <c r="I3088" i="4"/>
  <c r="G3072" i="4"/>
  <c r="I3072" i="4"/>
  <c r="G3056" i="4"/>
  <c r="I3056" i="4"/>
  <c r="G3040" i="4"/>
  <c r="I3040" i="4"/>
  <c r="G3024" i="4"/>
  <c r="I3024" i="4"/>
  <c r="G3008" i="4"/>
  <c r="I3008" i="4"/>
  <c r="I2992" i="4"/>
  <c r="G2992" i="4"/>
  <c r="G2976" i="4"/>
  <c r="I2976" i="4"/>
  <c r="I2960" i="4"/>
  <c r="G2960" i="4"/>
  <c r="G2944" i="4"/>
  <c r="I2944" i="4"/>
  <c r="G2928" i="4"/>
  <c r="I2928" i="4"/>
  <c r="G2912" i="4"/>
  <c r="I2912" i="4"/>
  <c r="G2896" i="4"/>
  <c r="I2896" i="4"/>
  <c r="G2880" i="4"/>
  <c r="I2880" i="4"/>
  <c r="I2864" i="4"/>
  <c r="G2864" i="4"/>
  <c r="G2848" i="4"/>
  <c r="I2848" i="4"/>
  <c r="G2832" i="4"/>
  <c r="I2832" i="4"/>
  <c r="G2816" i="4"/>
  <c r="I2816" i="4"/>
  <c r="I2800" i="4"/>
  <c r="G2800" i="4"/>
  <c r="G2784" i="4"/>
  <c r="I2784" i="4"/>
  <c r="I2768" i="4"/>
  <c r="G2768" i="4"/>
  <c r="G2752" i="4"/>
  <c r="I2752" i="4"/>
  <c r="G2736" i="4"/>
  <c r="I2736" i="4"/>
  <c r="G2720" i="4"/>
  <c r="I2720" i="4"/>
  <c r="I2704" i="4"/>
  <c r="G2704" i="4"/>
  <c r="G2688" i="4"/>
  <c r="I2688" i="4"/>
  <c r="I2672" i="4"/>
  <c r="G2672" i="4"/>
  <c r="I2656" i="4"/>
  <c r="G2656" i="4"/>
  <c r="G2640" i="4"/>
  <c r="I2640" i="4"/>
  <c r="G2624" i="4"/>
  <c r="I2624" i="4"/>
  <c r="G2608" i="4"/>
  <c r="I2608" i="4"/>
  <c r="G2592" i="4"/>
  <c r="I2592" i="4"/>
  <c r="G2576" i="4"/>
  <c r="I2576" i="4"/>
  <c r="I2560" i="4"/>
  <c r="G2560" i="4"/>
  <c r="G2544" i="4"/>
  <c r="I2544" i="4"/>
  <c r="I2528" i="4"/>
  <c r="G2528" i="4"/>
  <c r="I2512" i="4"/>
  <c r="G2512" i="4"/>
  <c r="G2496" i="4"/>
  <c r="I2496" i="4"/>
  <c r="I2480" i="4"/>
  <c r="G2480" i="4"/>
  <c r="I2464" i="4"/>
  <c r="G2464" i="4"/>
  <c r="I2448" i="4"/>
  <c r="G2448" i="4"/>
  <c r="I2432" i="4"/>
  <c r="G2432" i="4"/>
  <c r="G2416" i="4"/>
  <c r="I2416" i="4"/>
  <c r="I2400" i="4"/>
  <c r="G2400" i="4"/>
  <c r="G2384" i="4"/>
  <c r="I2384" i="4"/>
  <c r="I2368" i="4"/>
  <c r="G2368" i="4"/>
  <c r="G2352" i="4"/>
  <c r="I2352" i="4"/>
  <c r="I2336" i="4"/>
  <c r="G2336" i="4"/>
  <c r="I2320" i="4"/>
  <c r="G2320" i="4"/>
  <c r="G2304" i="4"/>
  <c r="I2304" i="4"/>
  <c r="G2288" i="4"/>
  <c r="I2288" i="4"/>
  <c r="G2272" i="4"/>
  <c r="I2272" i="4"/>
  <c r="G2256" i="4"/>
  <c r="I2256" i="4"/>
  <c r="G2240" i="4"/>
  <c r="I2240" i="4"/>
  <c r="G2224" i="4"/>
  <c r="I2224" i="4"/>
  <c r="G2208" i="4"/>
  <c r="I2208" i="4"/>
  <c r="I2192" i="4"/>
  <c r="G2192" i="4"/>
  <c r="G2176" i="4"/>
  <c r="I2176" i="4"/>
  <c r="G2160" i="4"/>
  <c r="I2160" i="4"/>
  <c r="G2144" i="4"/>
  <c r="I2144" i="4"/>
  <c r="G2128" i="4"/>
  <c r="I2128" i="4"/>
  <c r="G2112" i="4"/>
  <c r="I2112" i="4"/>
  <c r="I2096" i="4"/>
  <c r="G2096" i="4"/>
  <c r="G2080" i="4"/>
  <c r="I2080" i="4"/>
  <c r="I2064" i="4"/>
  <c r="G2064" i="4"/>
  <c r="G2048" i="4"/>
  <c r="I2048" i="4"/>
  <c r="I2032" i="4"/>
  <c r="G2032" i="4"/>
  <c r="G2016" i="4"/>
  <c r="I2016" i="4"/>
  <c r="G2000" i="4"/>
  <c r="I2000" i="4"/>
  <c r="G1984" i="4"/>
  <c r="I1984" i="4"/>
  <c r="I1968" i="4"/>
  <c r="G1968" i="4"/>
  <c r="G1952" i="4"/>
  <c r="I1952" i="4"/>
  <c r="I1936" i="4"/>
  <c r="G1936" i="4"/>
  <c r="G1920" i="4"/>
  <c r="I1920" i="4"/>
  <c r="G1904" i="4"/>
  <c r="I1904" i="4"/>
  <c r="I1888" i="4"/>
  <c r="G1888" i="4"/>
  <c r="G1872" i="4"/>
  <c r="I1872" i="4"/>
  <c r="I1856" i="4"/>
  <c r="G1856" i="4"/>
  <c r="G1840" i="4"/>
  <c r="I1840" i="4"/>
  <c r="G1824" i="4"/>
  <c r="I1824" i="4"/>
  <c r="G1808" i="4"/>
  <c r="I1808" i="4"/>
  <c r="G1792" i="4"/>
  <c r="I1792" i="4"/>
  <c r="G1776" i="4"/>
  <c r="I1776" i="4"/>
  <c r="I1760" i="4"/>
  <c r="G1760" i="4"/>
  <c r="G1744" i="4"/>
  <c r="I1744" i="4"/>
  <c r="G1728" i="4"/>
  <c r="I1728" i="4"/>
  <c r="G1712" i="4"/>
  <c r="I1712" i="4"/>
  <c r="I1696" i="4"/>
  <c r="G1696" i="4"/>
  <c r="G1680" i="4"/>
  <c r="I1680" i="4"/>
  <c r="G1664" i="4"/>
  <c r="I1664" i="4"/>
  <c r="G1648" i="4"/>
  <c r="I1648" i="4"/>
  <c r="G1632" i="4"/>
  <c r="I1632" i="4"/>
  <c r="I1616" i="4"/>
  <c r="G1616" i="4"/>
  <c r="I1600" i="4"/>
  <c r="G1600" i="4"/>
  <c r="G1584" i="4"/>
  <c r="I1584" i="4"/>
  <c r="G1568" i="4"/>
  <c r="I1568" i="4"/>
  <c r="G1552" i="4"/>
  <c r="I1552" i="4"/>
  <c r="G1536" i="4"/>
  <c r="I1536" i="4"/>
  <c r="G1520" i="4"/>
  <c r="I1520" i="4"/>
  <c r="G1504" i="4"/>
  <c r="I1504" i="4"/>
  <c r="G1488" i="4"/>
  <c r="I1488" i="4"/>
  <c r="G1472" i="4"/>
  <c r="I1472" i="4"/>
  <c r="I1456" i="4"/>
  <c r="G1456" i="4"/>
  <c r="G1440" i="4"/>
  <c r="I1440" i="4"/>
  <c r="G1424" i="4"/>
  <c r="I1424" i="4"/>
  <c r="G1408" i="4"/>
  <c r="I1408" i="4"/>
  <c r="G1392" i="4"/>
  <c r="I1392" i="4"/>
  <c r="G1376" i="4"/>
  <c r="I1376" i="4"/>
  <c r="G1360" i="4"/>
  <c r="I1360" i="4"/>
  <c r="G1344" i="4"/>
  <c r="I1344" i="4"/>
  <c r="G1328" i="4"/>
  <c r="I1328" i="4"/>
  <c r="G1312" i="4"/>
  <c r="I1312" i="4"/>
  <c r="G1296" i="4"/>
  <c r="I1296" i="4"/>
  <c r="G1280" i="4"/>
  <c r="I1280" i="4"/>
  <c r="I1264" i="4"/>
  <c r="G1264" i="4"/>
  <c r="G1248" i="4"/>
  <c r="I1248" i="4"/>
  <c r="G1232" i="4"/>
  <c r="I1232" i="4"/>
  <c r="G1216" i="4"/>
  <c r="I1216" i="4"/>
  <c r="G1200" i="4"/>
  <c r="I1200" i="4"/>
  <c r="I1184" i="4"/>
  <c r="G1184" i="4"/>
  <c r="I1168" i="4"/>
  <c r="G1168" i="4"/>
  <c r="G1152" i="4"/>
  <c r="I1152" i="4"/>
  <c r="G1136" i="4"/>
  <c r="I1136" i="4"/>
  <c r="G1120" i="4"/>
  <c r="I1120" i="4"/>
  <c r="G1104" i="4"/>
  <c r="I1104" i="4"/>
  <c r="G1088" i="4"/>
  <c r="I1088" i="4"/>
  <c r="G1072" i="4"/>
  <c r="I1072" i="4"/>
  <c r="G1056" i="4"/>
  <c r="I1056" i="4"/>
  <c r="G1040" i="4"/>
  <c r="I1040" i="4"/>
  <c r="G1024" i="4"/>
  <c r="I1024" i="4"/>
  <c r="G1008" i="4"/>
  <c r="I1008" i="4"/>
  <c r="I2443" i="4"/>
  <c r="I3807" i="4"/>
  <c r="G3807" i="4"/>
  <c r="I3791" i="4"/>
  <c r="G3791" i="4"/>
  <c r="I3775" i="4"/>
  <c r="G3775" i="4"/>
  <c r="G3759" i="4"/>
  <c r="I3759" i="4"/>
  <c r="I3743" i="4"/>
  <c r="G3743" i="4"/>
  <c r="I3727" i="4"/>
  <c r="G3727" i="4"/>
  <c r="I3711" i="4"/>
  <c r="G3711" i="4"/>
  <c r="I3695" i="4"/>
  <c r="G3695" i="4"/>
  <c r="G3679" i="4"/>
  <c r="I3679" i="4"/>
  <c r="I3663" i="4"/>
  <c r="G3663" i="4"/>
  <c r="I3647" i="4"/>
  <c r="G3647" i="4"/>
  <c r="I3631" i="4"/>
  <c r="G3631" i="4"/>
  <c r="G3615" i="4"/>
  <c r="I3615" i="4"/>
  <c r="G3599" i="4"/>
  <c r="I3599" i="4"/>
  <c r="G3583" i="4"/>
  <c r="I3583" i="4"/>
  <c r="I3567" i="4"/>
  <c r="G3567" i="4"/>
  <c r="I3551" i="4"/>
  <c r="G3551" i="4"/>
  <c r="G3535" i="4"/>
  <c r="I3535" i="4"/>
  <c r="I3519" i="4"/>
  <c r="G3519" i="4"/>
  <c r="G3503" i="4"/>
  <c r="I3503" i="4"/>
  <c r="G3487" i="4"/>
  <c r="I3487" i="4"/>
  <c r="I3471" i="4"/>
  <c r="G3471" i="4"/>
  <c r="I3455" i="4"/>
  <c r="G3455" i="4"/>
  <c r="I3439" i="4"/>
  <c r="G3439" i="4"/>
  <c r="G3423" i="4"/>
  <c r="I3423" i="4"/>
  <c r="G3407" i="4"/>
  <c r="I3407" i="4"/>
  <c r="I3391" i="4"/>
  <c r="G3391" i="4"/>
  <c r="I3375" i="4"/>
  <c r="G3375" i="4"/>
  <c r="I3359" i="4"/>
  <c r="G3359" i="4"/>
  <c r="G3343" i="4"/>
  <c r="I3343" i="4"/>
  <c r="G3327" i="4"/>
  <c r="I3327" i="4"/>
  <c r="I3311" i="4"/>
  <c r="G3311" i="4"/>
  <c r="I3295" i="4"/>
  <c r="G3295" i="4"/>
  <c r="I3279" i="4"/>
  <c r="G3279" i="4"/>
  <c r="I3263" i="4"/>
  <c r="G3263" i="4"/>
  <c r="G3247" i="4"/>
  <c r="I3247" i="4"/>
  <c r="I3231" i="4"/>
  <c r="G3231" i="4"/>
  <c r="I3215" i="4"/>
  <c r="G3215" i="4"/>
  <c r="I3199" i="4"/>
  <c r="G3199" i="4"/>
  <c r="I3183" i="4"/>
  <c r="G3183" i="4"/>
  <c r="G3167" i="4"/>
  <c r="I3167" i="4"/>
  <c r="I3151" i="4"/>
  <c r="G3151" i="4"/>
  <c r="I3135" i="4"/>
  <c r="G3135" i="4"/>
  <c r="I3119" i="4"/>
  <c r="G3119" i="4"/>
  <c r="I3103" i="4"/>
  <c r="G3103" i="4"/>
  <c r="G3087" i="4"/>
  <c r="I3087" i="4"/>
  <c r="I3071" i="4"/>
  <c r="G3071" i="4"/>
  <c r="G3055" i="4"/>
  <c r="I3055" i="4"/>
  <c r="G3039" i="4"/>
  <c r="I3039" i="4"/>
  <c r="G3023" i="4"/>
  <c r="I3023" i="4"/>
  <c r="G3007" i="4"/>
  <c r="I3007" i="4"/>
  <c r="I2991" i="4"/>
  <c r="G2991" i="4"/>
  <c r="G2975" i="4"/>
  <c r="I2975" i="4"/>
  <c r="G2959" i="4"/>
  <c r="I2959" i="4"/>
  <c r="G2943" i="4"/>
  <c r="I2943" i="4"/>
  <c r="I2927" i="4"/>
  <c r="G2927" i="4"/>
  <c r="G2911" i="4"/>
  <c r="I2911" i="4"/>
  <c r="I2895" i="4"/>
  <c r="G2895" i="4"/>
  <c r="G2879" i="4"/>
  <c r="I2879" i="4"/>
  <c r="G2863" i="4"/>
  <c r="I2863" i="4"/>
  <c r="G2847" i="4"/>
  <c r="I2847" i="4"/>
  <c r="I2831" i="4"/>
  <c r="G2831" i="4"/>
  <c r="G2815" i="4"/>
  <c r="I2815" i="4"/>
  <c r="I2799" i="4"/>
  <c r="G2799" i="4"/>
  <c r="G2783" i="4"/>
  <c r="I2783" i="4"/>
  <c r="I2767" i="4"/>
  <c r="G2767" i="4"/>
  <c r="G2751" i="4"/>
  <c r="I2751" i="4"/>
  <c r="G2735" i="4"/>
  <c r="I2735" i="4"/>
  <c r="G2719" i="4"/>
  <c r="I2719" i="4"/>
  <c r="I2703" i="4"/>
  <c r="G2703" i="4"/>
  <c r="G2687" i="4"/>
  <c r="I2687" i="4"/>
  <c r="I2671" i="4"/>
  <c r="G2671" i="4"/>
  <c r="I2655" i="4"/>
  <c r="G2655" i="4"/>
  <c r="G2639" i="4"/>
  <c r="I2639" i="4"/>
  <c r="G2623" i="4"/>
  <c r="I2623" i="4"/>
  <c r="G2607" i="4"/>
  <c r="I2607" i="4"/>
  <c r="G2591" i="4"/>
  <c r="I2591" i="4"/>
  <c r="I2575" i="4"/>
  <c r="G2575" i="4"/>
  <c r="G2559" i="4"/>
  <c r="I2559" i="4"/>
  <c r="G2543" i="4"/>
  <c r="I2543" i="4"/>
  <c r="I2527" i="4"/>
  <c r="G2527" i="4"/>
  <c r="I2511" i="4"/>
  <c r="G2511" i="4"/>
  <c r="G2495" i="4"/>
  <c r="I2495" i="4"/>
  <c r="G2479" i="4"/>
  <c r="I2479" i="4"/>
  <c r="I2463" i="4"/>
  <c r="G2463" i="4"/>
  <c r="I2447" i="4"/>
  <c r="G2447" i="4"/>
  <c r="I2431" i="4"/>
  <c r="G2431" i="4"/>
  <c r="G2415" i="4"/>
  <c r="I2415" i="4"/>
  <c r="I2399" i="4"/>
  <c r="G2399" i="4"/>
  <c r="G2383" i="4"/>
  <c r="I2383" i="4"/>
  <c r="I2367" i="4"/>
  <c r="G2367" i="4"/>
  <c r="G2351" i="4"/>
  <c r="I2351" i="4"/>
  <c r="G2335" i="4"/>
  <c r="I2335" i="4"/>
  <c r="I2319" i="4"/>
  <c r="G2319" i="4"/>
  <c r="G2303" i="4"/>
  <c r="I2303" i="4"/>
  <c r="I2287" i="4"/>
  <c r="G2287" i="4"/>
  <c r="G2271" i="4"/>
  <c r="I2271" i="4"/>
  <c r="I2255" i="4"/>
  <c r="G2255" i="4"/>
  <c r="G2239" i="4"/>
  <c r="I2239" i="4"/>
  <c r="G2223" i="4"/>
  <c r="I2223" i="4"/>
  <c r="I2207" i="4"/>
  <c r="G2207" i="4"/>
  <c r="I2191" i="4"/>
  <c r="G2191" i="4"/>
  <c r="G2175" i="4"/>
  <c r="I2175" i="4"/>
  <c r="G2159" i="4"/>
  <c r="I2159" i="4"/>
  <c r="G2143" i="4"/>
  <c r="I2143" i="4"/>
  <c r="G2127" i="4"/>
  <c r="I2127" i="4"/>
  <c r="G2111" i="4"/>
  <c r="I2111" i="4"/>
  <c r="I2095" i="4"/>
  <c r="G2095" i="4"/>
  <c r="G2079" i="4"/>
  <c r="I2079" i="4"/>
  <c r="I2063" i="4"/>
  <c r="G2063" i="4"/>
  <c r="G2047" i="4"/>
  <c r="I2047" i="4"/>
  <c r="G2031" i="4"/>
  <c r="I2031" i="4"/>
  <c r="G2015" i="4"/>
  <c r="I2015" i="4"/>
  <c r="G1999" i="4"/>
  <c r="I1999" i="4"/>
  <c r="G1983" i="4"/>
  <c r="I1983" i="4"/>
  <c r="I1967" i="4"/>
  <c r="G1967" i="4"/>
  <c r="G1951" i="4"/>
  <c r="I1951" i="4"/>
  <c r="I1935" i="4"/>
  <c r="G1935" i="4"/>
  <c r="G1919" i="4"/>
  <c r="I1919" i="4"/>
  <c r="G1903" i="4"/>
  <c r="I1903" i="4"/>
  <c r="I1887" i="4"/>
  <c r="G1887" i="4"/>
  <c r="G1871" i="4"/>
  <c r="I1871" i="4"/>
  <c r="I1855" i="4"/>
  <c r="G1855" i="4"/>
  <c r="G1839" i="4"/>
  <c r="I1839" i="4"/>
  <c r="G1823" i="4"/>
  <c r="I1823" i="4"/>
  <c r="G1807" i="4"/>
  <c r="I1807" i="4"/>
  <c r="G1791" i="4"/>
  <c r="I1791" i="4"/>
  <c r="G1775" i="4"/>
  <c r="I1775" i="4"/>
  <c r="I1759" i="4"/>
  <c r="G1759" i="4"/>
  <c r="I1743" i="4"/>
  <c r="G1743" i="4"/>
  <c r="G1727" i="4"/>
  <c r="I1727" i="4"/>
  <c r="I1711" i="4"/>
  <c r="G1711" i="4"/>
  <c r="I1695" i="4"/>
  <c r="G1695" i="4"/>
  <c r="G1679" i="4"/>
  <c r="I1679" i="4"/>
  <c r="G1663" i="4"/>
  <c r="I1663" i="4"/>
  <c r="G1647" i="4"/>
  <c r="I1647" i="4"/>
  <c r="G1631" i="4"/>
  <c r="I1631" i="4"/>
  <c r="I1615" i="4"/>
  <c r="G1615" i="4"/>
  <c r="I1599" i="4"/>
  <c r="G1599" i="4"/>
  <c r="G1583" i="4"/>
  <c r="I1583" i="4"/>
  <c r="G1567" i="4"/>
  <c r="I1567" i="4"/>
  <c r="I1551" i="4"/>
  <c r="G1551" i="4"/>
  <c r="I1535" i="4"/>
  <c r="G1535" i="4"/>
  <c r="G1519" i="4"/>
  <c r="I1519" i="4"/>
  <c r="G1503" i="4"/>
  <c r="I1503" i="4"/>
  <c r="G1487" i="4"/>
  <c r="I1487" i="4"/>
  <c r="G1471" i="4"/>
  <c r="I1471" i="4"/>
  <c r="I1455" i="4"/>
  <c r="G1455" i="4"/>
  <c r="G1439" i="4"/>
  <c r="I1439" i="4"/>
  <c r="G1423" i="4"/>
  <c r="I1423" i="4"/>
  <c r="G1407" i="4"/>
  <c r="I1407" i="4"/>
  <c r="G1391" i="4"/>
  <c r="I1391" i="4"/>
  <c r="G1375" i="4"/>
  <c r="I1375" i="4"/>
  <c r="G1359" i="4"/>
  <c r="I1359" i="4"/>
  <c r="G1343" i="4"/>
  <c r="I1343" i="4"/>
  <c r="G1327" i="4"/>
  <c r="I1327" i="4"/>
  <c r="G1311" i="4"/>
  <c r="I1311" i="4"/>
  <c r="I1295" i="4"/>
  <c r="G1295" i="4"/>
  <c r="I1279" i="4"/>
  <c r="G1279" i="4"/>
  <c r="G1263" i="4"/>
  <c r="I1263" i="4"/>
  <c r="G1247" i="4"/>
  <c r="I1247" i="4"/>
  <c r="I1702" i="4"/>
  <c r="H352" i="4"/>
  <c r="I352" i="4"/>
  <c r="I3806" i="4"/>
  <c r="G3806" i="4"/>
  <c r="I3790" i="4"/>
  <c r="G3790" i="4"/>
  <c r="I3774" i="4"/>
  <c r="G3774" i="4"/>
  <c r="G3758" i="4"/>
  <c r="I3758" i="4"/>
  <c r="I3742" i="4"/>
  <c r="G3742" i="4"/>
  <c r="I3726" i="4"/>
  <c r="G3726" i="4"/>
  <c r="I3710" i="4"/>
  <c r="G3710" i="4"/>
  <c r="I3694" i="4"/>
  <c r="G3694" i="4"/>
  <c r="G3678" i="4"/>
  <c r="I3678" i="4"/>
  <c r="G3662" i="4"/>
  <c r="I3662" i="4"/>
  <c r="I3646" i="4"/>
  <c r="G3646" i="4"/>
  <c r="I3630" i="4"/>
  <c r="G3630" i="4"/>
  <c r="G3614" i="4"/>
  <c r="I3614" i="4"/>
  <c r="I3598" i="4"/>
  <c r="G3598" i="4"/>
  <c r="G3582" i="4"/>
  <c r="I3582" i="4"/>
  <c r="I3566" i="4"/>
  <c r="G3566" i="4"/>
  <c r="I3550" i="4"/>
  <c r="G3550" i="4"/>
  <c r="I3534" i="4"/>
  <c r="G3534" i="4"/>
  <c r="I3518" i="4"/>
  <c r="G3518" i="4"/>
  <c r="G3502" i="4"/>
  <c r="I3502" i="4"/>
  <c r="G3486" i="4"/>
  <c r="I3486" i="4"/>
  <c r="I3470" i="4"/>
  <c r="G3470" i="4"/>
  <c r="I3454" i="4"/>
  <c r="G3454" i="4"/>
  <c r="I3438" i="4"/>
  <c r="G3438" i="4"/>
  <c r="G3422" i="4"/>
  <c r="I3422" i="4"/>
  <c r="G3406" i="4"/>
  <c r="I3406" i="4"/>
  <c r="I3390" i="4"/>
  <c r="G3390" i="4"/>
  <c r="I3374" i="4"/>
  <c r="G3374" i="4"/>
  <c r="I3358" i="4"/>
  <c r="G3358" i="4"/>
  <c r="I3342" i="4"/>
  <c r="G3342" i="4"/>
  <c r="G3326" i="4"/>
  <c r="I3326" i="4"/>
  <c r="I3310" i="4"/>
  <c r="G3310" i="4"/>
  <c r="I3294" i="4"/>
  <c r="G3294" i="4"/>
  <c r="I3278" i="4"/>
  <c r="G3278" i="4"/>
  <c r="I3262" i="4"/>
  <c r="G3262" i="4"/>
  <c r="G3246" i="4"/>
  <c r="I3246" i="4"/>
  <c r="I3230" i="4"/>
  <c r="G3230" i="4"/>
  <c r="I3214" i="4"/>
  <c r="G3214" i="4"/>
  <c r="I3198" i="4"/>
  <c r="G3198" i="4"/>
  <c r="I3182" i="4"/>
  <c r="G3182" i="4"/>
  <c r="G3166" i="4"/>
  <c r="I3166" i="4"/>
  <c r="G3150" i="4"/>
  <c r="I3150" i="4"/>
  <c r="I3134" i="4"/>
  <c r="G3134" i="4"/>
  <c r="I3118" i="4"/>
  <c r="G3118" i="4"/>
  <c r="I3102" i="4"/>
  <c r="G3102" i="4"/>
  <c r="G3086" i="4"/>
  <c r="I3086" i="4"/>
  <c r="I3070" i="4"/>
  <c r="G3070" i="4"/>
  <c r="I3054" i="4"/>
  <c r="G3054" i="4"/>
  <c r="G3038" i="4"/>
  <c r="I3038" i="4"/>
  <c r="G3022" i="4"/>
  <c r="I3022" i="4"/>
  <c r="G3006" i="4"/>
  <c r="I3006" i="4"/>
  <c r="G2990" i="4"/>
  <c r="I2990" i="4"/>
  <c r="G2974" i="4"/>
  <c r="I2974" i="4"/>
  <c r="G2958" i="4"/>
  <c r="I2958" i="4"/>
  <c r="G2942" i="4"/>
  <c r="I2942" i="4"/>
  <c r="I2926" i="4"/>
  <c r="G2926" i="4"/>
  <c r="G2910" i="4"/>
  <c r="I2910" i="4"/>
  <c r="I2894" i="4"/>
  <c r="G2894" i="4"/>
  <c r="G2878" i="4"/>
  <c r="I2878" i="4"/>
  <c r="G2862" i="4"/>
  <c r="I2862" i="4"/>
  <c r="G2846" i="4"/>
  <c r="I2846" i="4"/>
  <c r="I2830" i="4"/>
  <c r="G2830" i="4"/>
  <c r="G2814" i="4"/>
  <c r="I2814" i="4"/>
  <c r="G2798" i="4"/>
  <c r="I2798" i="4"/>
  <c r="I2782" i="4"/>
  <c r="G2782" i="4"/>
  <c r="I2766" i="4"/>
  <c r="G2766" i="4"/>
  <c r="I2750" i="4"/>
  <c r="G2750" i="4"/>
  <c r="G2734" i="4"/>
  <c r="I2734" i="4"/>
  <c r="G2718" i="4"/>
  <c r="I2718" i="4"/>
  <c r="I2702" i="4"/>
  <c r="G2702" i="4"/>
  <c r="I2686" i="4"/>
  <c r="G2686" i="4"/>
  <c r="I2670" i="4"/>
  <c r="G2670" i="4"/>
  <c r="I2654" i="4"/>
  <c r="G2654" i="4"/>
  <c r="G2638" i="4"/>
  <c r="I2638" i="4"/>
  <c r="I2622" i="4"/>
  <c r="G2622" i="4"/>
  <c r="G2606" i="4"/>
  <c r="I2606" i="4"/>
  <c r="G2590" i="4"/>
  <c r="I2590" i="4"/>
  <c r="I2574" i="4"/>
  <c r="G2574" i="4"/>
  <c r="I2558" i="4"/>
  <c r="G2558" i="4"/>
  <c r="G2542" i="4"/>
  <c r="I2542" i="4"/>
  <c r="I2526" i="4"/>
  <c r="G2526" i="4"/>
  <c r="I2510" i="4"/>
  <c r="G2510" i="4"/>
  <c r="G2494" i="4"/>
  <c r="I2494" i="4"/>
  <c r="G2478" i="4"/>
  <c r="I2478" i="4"/>
  <c r="I2462" i="4"/>
  <c r="G2462" i="4"/>
  <c r="I2446" i="4"/>
  <c r="G2446" i="4"/>
  <c r="I2430" i="4"/>
  <c r="G2430" i="4"/>
  <c r="G2414" i="4"/>
  <c r="I2414" i="4"/>
  <c r="G2398" i="4"/>
  <c r="I2398" i="4"/>
  <c r="I2382" i="4"/>
  <c r="G2382" i="4"/>
  <c r="I2366" i="4"/>
  <c r="G2366" i="4"/>
  <c r="I2350" i="4"/>
  <c r="G2350" i="4"/>
  <c r="G2334" i="4"/>
  <c r="I2334" i="4"/>
  <c r="I2318" i="4"/>
  <c r="G2318" i="4"/>
  <c r="G2302" i="4"/>
  <c r="I2302" i="4"/>
  <c r="I2286" i="4"/>
  <c r="G2286" i="4"/>
  <c r="G2270" i="4"/>
  <c r="I2270" i="4"/>
  <c r="I2254" i="4"/>
  <c r="G2254" i="4"/>
  <c r="G2238" i="4"/>
  <c r="I2238" i="4"/>
  <c r="G2222" i="4"/>
  <c r="I2222" i="4"/>
  <c r="I2206" i="4"/>
  <c r="G2206" i="4"/>
  <c r="I2190" i="4"/>
  <c r="G2190" i="4"/>
  <c r="G2174" i="4"/>
  <c r="I2174" i="4"/>
  <c r="G2158" i="4"/>
  <c r="I2158" i="4"/>
  <c r="I2142" i="4"/>
  <c r="G2142" i="4"/>
  <c r="G2126" i="4"/>
  <c r="I2126" i="4"/>
  <c r="I2110" i="4"/>
  <c r="G2110" i="4"/>
  <c r="I2094" i="4"/>
  <c r="G2094" i="4"/>
  <c r="G2078" i="4"/>
  <c r="I2078" i="4"/>
  <c r="G2062" i="4"/>
  <c r="I2062" i="4"/>
  <c r="G2046" i="4"/>
  <c r="I2046" i="4"/>
  <c r="G2030" i="4"/>
  <c r="I2030" i="4"/>
  <c r="G2014" i="4"/>
  <c r="I2014" i="4"/>
  <c r="G1998" i="4"/>
  <c r="I1998" i="4"/>
  <c r="G1982" i="4"/>
  <c r="I1982" i="4"/>
  <c r="I1966" i="4"/>
  <c r="G1966" i="4"/>
  <c r="G1950" i="4"/>
  <c r="I1950" i="4"/>
  <c r="I1934" i="4"/>
  <c r="G1934" i="4"/>
  <c r="I1918" i="4"/>
  <c r="G1918" i="4"/>
  <c r="G1902" i="4"/>
  <c r="I1902" i="4"/>
  <c r="G1886" i="4"/>
  <c r="I1886" i="4"/>
  <c r="G1870" i="4"/>
  <c r="I1870" i="4"/>
  <c r="I1854" i="4"/>
  <c r="G1854" i="4"/>
  <c r="G1838" i="4"/>
  <c r="I1838" i="4"/>
  <c r="I1822" i="4"/>
  <c r="G1822" i="4"/>
  <c r="G1806" i="4"/>
  <c r="I1806" i="4"/>
  <c r="I1790" i="4"/>
  <c r="G1790" i="4"/>
  <c r="G1774" i="4"/>
  <c r="I1774" i="4"/>
  <c r="I1758" i="4"/>
  <c r="G1758" i="4"/>
  <c r="I1742" i="4"/>
  <c r="G1742" i="4"/>
  <c r="G1726" i="4"/>
  <c r="I1726" i="4"/>
  <c r="I1710" i="4"/>
  <c r="G1710" i="4"/>
  <c r="I1694" i="4"/>
  <c r="G1694" i="4"/>
  <c r="G1678" i="4"/>
  <c r="I1678" i="4"/>
  <c r="G1662" i="4"/>
  <c r="I1662" i="4"/>
  <c r="G1646" i="4"/>
  <c r="I1646" i="4"/>
  <c r="G1630" i="4"/>
  <c r="I1630" i="4"/>
  <c r="I1614" i="4"/>
  <c r="G1614" i="4"/>
  <c r="G1598" i="4"/>
  <c r="I1598" i="4"/>
  <c r="G1582" i="4"/>
  <c r="I1582" i="4"/>
  <c r="G1566" i="4"/>
  <c r="I1566" i="4"/>
  <c r="I1550" i="4"/>
  <c r="G1550" i="4"/>
  <c r="I1534" i="4"/>
  <c r="G1534" i="4"/>
  <c r="G1518" i="4"/>
  <c r="I1518" i="4"/>
  <c r="G1502" i="4"/>
  <c r="I1502" i="4"/>
  <c r="G1486" i="4"/>
  <c r="I1486" i="4"/>
  <c r="G1470" i="4"/>
  <c r="I1470" i="4"/>
  <c r="I1454" i="4"/>
  <c r="G1454" i="4"/>
  <c r="G1438" i="4"/>
  <c r="I1438" i="4"/>
  <c r="I1422" i="4"/>
  <c r="G1422" i="4"/>
  <c r="G1406" i="4"/>
  <c r="I1406" i="4"/>
  <c r="G1390" i="4"/>
  <c r="I1390" i="4"/>
  <c r="G1374" i="4"/>
  <c r="I1374" i="4"/>
  <c r="G1358" i="4"/>
  <c r="I1358" i="4"/>
  <c r="G1342" i="4"/>
  <c r="I1342" i="4"/>
  <c r="G1326" i="4"/>
  <c r="I1326" i="4"/>
  <c r="I1310" i="4"/>
  <c r="G1310" i="4"/>
  <c r="I1294" i="4"/>
  <c r="G1294" i="4"/>
  <c r="G1278" i="4"/>
  <c r="I1278" i="4"/>
  <c r="I1262" i="4"/>
  <c r="G1262" i="4"/>
  <c r="G1246" i="4"/>
  <c r="I1246" i="4"/>
  <c r="G1230" i="4"/>
  <c r="I1230" i="4"/>
  <c r="G1214" i="4"/>
  <c r="I1214" i="4"/>
  <c r="G1198" i="4"/>
  <c r="I1198" i="4"/>
  <c r="G1182" i="4"/>
  <c r="I1182" i="4"/>
  <c r="I1166" i="4"/>
  <c r="G1166" i="4"/>
  <c r="G1150" i="4"/>
  <c r="I1150" i="4"/>
  <c r="G1134" i="4"/>
  <c r="I1134" i="4"/>
  <c r="G1118" i="4"/>
  <c r="I1118" i="4"/>
  <c r="G1102" i="4"/>
  <c r="I1102" i="4"/>
  <c r="G1086" i="4"/>
  <c r="I1086" i="4"/>
  <c r="G1070" i="4"/>
  <c r="I1070" i="4"/>
  <c r="G1054" i="4"/>
  <c r="I1054" i="4"/>
  <c r="G1038" i="4"/>
  <c r="I1038" i="4"/>
  <c r="G1022" i="4"/>
  <c r="I1022" i="4"/>
  <c r="G1006" i="4"/>
  <c r="I1006" i="4"/>
  <c r="G990" i="4"/>
  <c r="I990" i="4"/>
  <c r="I624" i="4"/>
  <c r="G595" i="4"/>
  <c r="I595" i="4"/>
  <c r="G579" i="4"/>
  <c r="I579" i="4"/>
  <c r="G563" i="4"/>
  <c r="I563" i="4"/>
  <c r="G547" i="4"/>
  <c r="I547" i="4"/>
  <c r="G531" i="4"/>
  <c r="I531" i="4"/>
  <c r="G515" i="4"/>
  <c r="I515" i="4"/>
  <c r="G499" i="4"/>
  <c r="I499" i="4"/>
  <c r="G483" i="4"/>
  <c r="I483" i="4"/>
  <c r="G467" i="4"/>
  <c r="I467" i="4"/>
  <c r="G451" i="4"/>
  <c r="I451" i="4"/>
  <c r="G435" i="4"/>
  <c r="I435" i="4"/>
  <c r="G419" i="4"/>
  <c r="I419" i="4"/>
  <c r="G403" i="4"/>
  <c r="I403" i="4"/>
  <c r="G387" i="4"/>
  <c r="I387" i="4"/>
  <c r="G371" i="4"/>
  <c r="I371" i="4"/>
  <c r="G355" i="4"/>
  <c r="I355" i="4"/>
  <c r="G339" i="4"/>
  <c r="I339" i="4"/>
  <c r="G323" i="4"/>
  <c r="I323" i="4"/>
  <c r="G307" i="4"/>
  <c r="I307" i="4"/>
  <c r="G291" i="4"/>
  <c r="I291" i="4"/>
  <c r="G275" i="4"/>
  <c r="I275" i="4"/>
  <c r="G259" i="4"/>
  <c r="I259" i="4"/>
  <c r="G243" i="4"/>
  <c r="I243" i="4"/>
  <c r="G227" i="4"/>
  <c r="I227" i="4"/>
  <c r="G211" i="4"/>
  <c r="I211" i="4"/>
  <c r="G195" i="4"/>
  <c r="I195" i="4"/>
  <c r="G179" i="4"/>
  <c r="I179" i="4"/>
  <c r="G163" i="4"/>
  <c r="I163" i="4"/>
  <c r="G147" i="4"/>
  <c r="I147" i="4"/>
  <c r="G131" i="4"/>
  <c r="I131" i="4"/>
  <c r="G115" i="4"/>
  <c r="I115" i="4"/>
  <c r="G99" i="4"/>
  <c r="I99" i="4"/>
  <c r="G83" i="4"/>
  <c r="I83" i="4"/>
  <c r="G67" i="4"/>
  <c r="I67" i="4"/>
  <c r="G51" i="4"/>
  <c r="I51" i="4"/>
  <c r="G35" i="4"/>
  <c r="I35" i="4"/>
  <c r="G19" i="4"/>
  <c r="I19" i="4"/>
  <c r="G3" i="4"/>
  <c r="I3" i="4"/>
  <c r="I658" i="4"/>
  <c r="G658" i="4"/>
  <c r="G642" i="4"/>
  <c r="I642" i="4"/>
  <c r="G626" i="4"/>
  <c r="I626" i="4"/>
  <c r="G610" i="4"/>
  <c r="I610" i="4"/>
  <c r="G594" i="4"/>
  <c r="I594" i="4"/>
  <c r="G578" i="4"/>
  <c r="I578" i="4"/>
  <c r="G562" i="4"/>
  <c r="I562" i="4"/>
  <c r="G546" i="4"/>
  <c r="I546" i="4"/>
  <c r="G530" i="4"/>
  <c r="I530" i="4"/>
  <c r="G514" i="4"/>
  <c r="I514" i="4"/>
  <c r="G498" i="4"/>
  <c r="I498" i="4"/>
  <c r="G482" i="4"/>
  <c r="I482" i="4"/>
  <c r="G466" i="4"/>
  <c r="I466" i="4"/>
  <c r="G450" i="4"/>
  <c r="I450" i="4"/>
  <c r="I434" i="4"/>
  <c r="G434" i="4"/>
  <c r="G418" i="4"/>
  <c r="I418" i="4"/>
  <c r="G402" i="4"/>
  <c r="I402" i="4"/>
  <c r="G386" i="4"/>
  <c r="I386" i="4"/>
  <c r="G370" i="4"/>
  <c r="I370" i="4"/>
  <c r="G354" i="4"/>
  <c r="I354" i="4"/>
  <c r="G338" i="4"/>
  <c r="I338" i="4"/>
  <c r="I322" i="4"/>
  <c r="G322" i="4"/>
  <c r="G306" i="4"/>
  <c r="I306" i="4"/>
  <c r="G290" i="4"/>
  <c r="I290" i="4"/>
  <c r="I274" i="4"/>
  <c r="G274" i="4"/>
  <c r="G258" i="4"/>
  <c r="I258" i="4"/>
  <c r="G242" i="4"/>
  <c r="I242" i="4"/>
  <c r="G226" i="4"/>
  <c r="I226" i="4"/>
  <c r="G210" i="4"/>
  <c r="I210" i="4"/>
  <c r="G194" i="4"/>
  <c r="I194" i="4"/>
  <c r="G178" i="4"/>
  <c r="I178" i="4"/>
  <c r="G162" i="4"/>
  <c r="I162" i="4"/>
  <c r="G146" i="4"/>
  <c r="I146" i="4"/>
  <c r="G130" i="4"/>
  <c r="I130" i="4"/>
  <c r="G114" i="4"/>
  <c r="I114" i="4"/>
  <c r="I98" i="4"/>
  <c r="G98" i="4"/>
  <c r="G82" i="4"/>
  <c r="G66" i="4"/>
  <c r="I66" i="4"/>
  <c r="I50" i="4"/>
  <c r="G50" i="4"/>
  <c r="G34" i="4"/>
  <c r="I34" i="4"/>
  <c r="G18" i="4"/>
  <c r="I18" i="4"/>
  <c r="G1473" i="4"/>
  <c r="I1473" i="4"/>
  <c r="I1457" i="4"/>
  <c r="G1457" i="4"/>
  <c r="G1441" i="4"/>
  <c r="I1441" i="4"/>
  <c r="I1425" i="4"/>
  <c r="G1425" i="4"/>
  <c r="I1409" i="4"/>
  <c r="G1409" i="4"/>
  <c r="G1393" i="4"/>
  <c r="I1393" i="4"/>
  <c r="G1377" i="4"/>
  <c r="I1377" i="4"/>
  <c r="G1361" i="4"/>
  <c r="I1361" i="4"/>
  <c r="G1345" i="4"/>
  <c r="I1345" i="4"/>
  <c r="G1329" i="4"/>
  <c r="I1329" i="4"/>
  <c r="G1313" i="4"/>
  <c r="I1313" i="4"/>
  <c r="G1297" i="4"/>
  <c r="I1297" i="4"/>
  <c r="G1281" i="4"/>
  <c r="I1281" i="4"/>
  <c r="G1265" i="4"/>
  <c r="I1265" i="4"/>
  <c r="G1249" i="4"/>
  <c r="I1249" i="4"/>
  <c r="G1233" i="4"/>
  <c r="I1233" i="4"/>
  <c r="G1217" i="4"/>
  <c r="I1217" i="4"/>
  <c r="G1201" i="4"/>
  <c r="I1201" i="4"/>
  <c r="G1185" i="4"/>
  <c r="I1185" i="4"/>
  <c r="I1169" i="4"/>
  <c r="G1169" i="4"/>
  <c r="G1153" i="4"/>
  <c r="I1153" i="4"/>
  <c r="G1137" i="4"/>
  <c r="I1137" i="4"/>
  <c r="G1121" i="4"/>
  <c r="I1121" i="4"/>
  <c r="G1105" i="4"/>
  <c r="I1105" i="4"/>
  <c r="G1089" i="4"/>
  <c r="I1089" i="4"/>
  <c r="G1073" i="4"/>
  <c r="I1073" i="4"/>
  <c r="G1057" i="4"/>
  <c r="I1057" i="4"/>
  <c r="G1041" i="4"/>
  <c r="I1041" i="4"/>
  <c r="G1025" i="4"/>
  <c r="I1025" i="4"/>
  <c r="G1009" i="4"/>
  <c r="I1009" i="4"/>
  <c r="G993" i="4"/>
  <c r="I993" i="4"/>
  <c r="G977" i="4"/>
  <c r="I977" i="4"/>
  <c r="G961" i="4"/>
  <c r="I961" i="4"/>
  <c r="G945" i="4"/>
  <c r="I945" i="4"/>
  <c r="G929" i="4"/>
  <c r="I929" i="4"/>
  <c r="G913" i="4"/>
  <c r="I913" i="4"/>
  <c r="G897" i="4"/>
  <c r="I897" i="4"/>
  <c r="G881" i="4"/>
  <c r="I881" i="4"/>
  <c r="G865" i="4"/>
  <c r="I865" i="4"/>
  <c r="G849" i="4"/>
  <c r="I849" i="4"/>
  <c r="G833" i="4"/>
  <c r="I833" i="4"/>
  <c r="G817" i="4"/>
  <c r="I817" i="4"/>
  <c r="G801" i="4"/>
  <c r="I801" i="4"/>
  <c r="G785" i="4"/>
  <c r="I785" i="4"/>
  <c r="I769" i="4"/>
  <c r="G769" i="4"/>
  <c r="G753" i="4"/>
  <c r="I753" i="4"/>
  <c r="G737" i="4"/>
  <c r="I737" i="4"/>
  <c r="G721" i="4"/>
  <c r="I721" i="4"/>
  <c r="G705" i="4"/>
  <c r="I705" i="4"/>
  <c r="G689" i="4"/>
  <c r="I689" i="4"/>
  <c r="G673" i="4"/>
  <c r="I673" i="4"/>
  <c r="I657" i="4"/>
  <c r="G657" i="4"/>
  <c r="G641" i="4"/>
  <c r="I641" i="4"/>
  <c r="I625" i="4"/>
  <c r="G625" i="4"/>
  <c r="G609" i="4"/>
  <c r="I609" i="4"/>
  <c r="G593" i="4"/>
  <c r="I593" i="4"/>
  <c r="G577" i="4"/>
  <c r="I577" i="4"/>
  <c r="G561" i="4"/>
  <c r="I561" i="4"/>
  <c r="G545" i="4"/>
  <c r="I545" i="4"/>
  <c r="G529" i="4"/>
  <c r="I529" i="4"/>
  <c r="G513" i="4"/>
  <c r="I513" i="4"/>
  <c r="G497" i="4"/>
  <c r="I497" i="4"/>
  <c r="G481" i="4"/>
  <c r="I481" i="4"/>
  <c r="G465" i="4"/>
  <c r="I465" i="4"/>
  <c r="G449" i="4"/>
  <c r="I449" i="4"/>
  <c r="G433" i="4"/>
  <c r="I433" i="4"/>
  <c r="G417" i="4"/>
  <c r="I417" i="4"/>
  <c r="G401" i="4"/>
  <c r="I401" i="4"/>
  <c r="G385" i="4"/>
  <c r="I385" i="4"/>
  <c r="I369" i="4"/>
  <c r="G369" i="4"/>
  <c r="G353" i="4"/>
  <c r="I353" i="4"/>
  <c r="G337" i="4"/>
  <c r="I337" i="4"/>
  <c r="I321" i="4"/>
  <c r="G321" i="4"/>
  <c r="G305" i="4"/>
  <c r="I305" i="4"/>
  <c r="G289" i="4"/>
  <c r="I289" i="4"/>
  <c r="G273" i="4"/>
  <c r="I273" i="4"/>
  <c r="G257" i="4"/>
  <c r="I257" i="4"/>
  <c r="G241" i="4"/>
  <c r="I241" i="4"/>
  <c r="G225" i="4"/>
  <c r="I225" i="4"/>
  <c r="G209" i="4"/>
  <c r="I209" i="4"/>
  <c r="G193" i="4"/>
  <c r="I193" i="4"/>
  <c r="G177" i="4"/>
  <c r="I177" i="4"/>
  <c r="G161" i="4"/>
  <c r="I161" i="4"/>
  <c r="G145" i="4"/>
  <c r="I145" i="4"/>
  <c r="G129" i="4"/>
  <c r="I129" i="4"/>
  <c r="G113" i="4"/>
  <c r="I113" i="4"/>
  <c r="G97" i="4"/>
  <c r="I97" i="4"/>
  <c r="G81" i="4"/>
  <c r="I81" i="4"/>
  <c r="G65" i="4"/>
  <c r="I65" i="4"/>
  <c r="I49" i="4"/>
  <c r="G49" i="4"/>
  <c r="G33" i="4"/>
  <c r="I33" i="4"/>
  <c r="G17" i="4"/>
  <c r="I17" i="4"/>
  <c r="I82" i="4"/>
  <c r="G992" i="4"/>
  <c r="I992" i="4"/>
  <c r="G976" i="4"/>
  <c r="I976" i="4"/>
  <c r="G960" i="4"/>
  <c r="I960" i="4"/>
  <c r="G944" i="4"/>
  <c r="I944" i="4"/>
  <c r="G928" i="4"/>
  <c r="I928" i="4"/>
  <c r="G912" i="4"/>
  <c r="I912" i="4"/>
  <c r="G896" i="4"/>
  <c r="I896" i="4"/>
  <c r="G880" i="4"/>
  <c r="I880" i="4"/>
  <c r="G864" i="4"/>
  <c r="I864" i="4"/>
  <c r="I848" i="4"/>
  <c r="G848" i="4"/>
  <c r="G832" i="4"/>
  <c r="I832" i="4"/>
  <c r="G816" i="4"/>
  <c r="I816" i="4"/>
  <c r="G800" i="4"/>
  <c r="I800" i="4"/>
  <c r="G784" i="4"/>
  <c r="I784" i="4"/>
  <c r="G768" i="4"/>
  <c r="I768" i="4"/>
  <c r="G752" i="4"/>
  <c r="I752" i="4"/>
  <c r="G736" i="4"/>
  <c r="I736" i="4"/>
  <c r="G720" i="4"/>
  <c r="I720" i="4"/>
  <c r="I704" i="4"/>
  <c r="G704" i="4"/>
  <c r="G688" i="4"/>
  <c r="I688" i="4"/>
  <c r="G672" i="4"/>
  <c r="I672" i="4"/>
  <c r="I656" i="4"/>
  <c r="G656" i="4"/>
  <c r="G640" i="4"/>
  <c r="I640" i="4"/>
  <c r="G624" i="4"/>
  <c r="G608" i="4"/>
  <c r="I608" i="4"/>
  <c r="G592" i="4"/>
  <c r="I592" i="4"/>
  <c r="G576" i="4"/>
  <c r="I576" i="4"/>
  <c r="G560" i="4"/>
  <c r="I560" i="4"/>
  <c r="G544" i="4"/>
  <c r="I544" i="4"/>
  <c r="G528" i="4"/>
  <c r="I528" i="4"/>
  <c r="G512" i="4"/>
  <c r="I512" i="4"/>
  <c r="G496" i="4"/>
  <c r="I496" i="4"/>
  <c r="G480" i="4"/>
  <c r="I480" i="4"/>
  <c r="G464" i="4"/>
  <c r="I464" i="4"/>
  <c r="G448" i="4"/>
  <c r="I448" i="4"/>
  <c r="I432" i="4"/>
  <c r="G432" i="4"/>
  <c r="G416" i="4"/>
  <c r="I416" i="4"/>
  <c r="G400" i="4"/>
  <c r="I400" i="4"/>
  <c r="G384" i="4"/>
  <c r="I384" i="4"/>
  <c r="I368" i="4"/>
  <c r="G368" i="4"/>
  <c r="G352" i="4"/>
  <c r="G336" i="4"/>
  <c r="I336" i="4"/>
  <c r="I320" i="4"/>
  <c r="G320" i="4"/>
  <c r="G304" i="4"/>
  <c r="I304" i="4"/>
  <c r="G288" i="4"/>
  <c r="I288" i="4"/>
  <c r="I272" i="4"/>
  <c r="G272" i="4"/>
  <c r="G256" i="4"/>
  <c r="I256" i="4"/>
  <c r="G240" i="4"/>
  <c r="I240" i="4"/>
  <c r="G224" i="4"/>
  <c r="I224" i="4"/>
  <c r="G208" i="4"/>
  <c r="I208" i="4"/>
  <c r="G192" i="4"/>
  <c r="I192" i="4"/>
  <c r="G176" i="4"/>
  <c r="I176" i="4"/>
  <c r="G160" i="4"/>
  <c r="I160" i="4"/>
  <c r="G144" i="4"/>
  <c r="I144" i="4"/>
  <c r="G128" i="4"/>
  <c r="I128" i="4"/>
  <c r="G112" i="4"/>
  <c r="I112" i="4"/>
  <c r="G96" i="4"/>
  <c r="I96" i="4"/>
  <c r="G80" i="4"/>
  <c r="I80" i="4"/>
  <c r="G64" i="4"/>
  <c r="I64" i="4"/>
  <c r="G1231" i="4"/>
  <c r="I1231" i="4"/>
  <c r="G1215" i="4"/>
  <c r="I1215" i="4"/>
  <c r="G1199" i="4"/>
  <c r="I1199" i="4"/>
  <c r="G1183" i="4"/>
  <c r="I1183" i="4"/>
  <c r="I1167" i="4"/>
  <c r="G1167" i="4"/>
  <c r="G1151" i="4"/>
  <c r="I1151" i="4"/>
  <c r="G1135" i="4"/>
  <c r="I1135" i="4"/>
  <c r="G1119" i="4"/>
  <c r="I1119" i="4"/>
  <c r="G1103" i="4"/>
  <c r="I1103" i="4"/>
  <c r="G1087" i="4"/>
  <c r="I1087" i="4"/>
  <c r="G1071" i="4"/>
  <c r="I1071" i="4"/>
  <c r="G1055" i="4"/>
  <c r="I1055" i="4"/>
  <c r="G1039" i="4"/>
  <c r="I1039" i="4"/>
  <c r="G1023" i="4"/>
  <c r="I1023" i="4"/>
  <c r="G1007" i="4"/>
  <c r="I1007" i="4"/>
  <c r="G991" i="4"/>
  <c r="I991" i="4"/>
  <c r="G975" i="4"/>
  <c r="I975" i="4"/>
  <c r="G959" i="4"/>
  <c r="I959" i="4"/>
  <c r="G943" i="4"/>
  <c r="I943" i="4"/>
  <c r="G927" i="4"/>
  <c r="I927" i="4"/>
  <c r="G911" i="4"/>
  <c r="I911" i="4"/>
  <c r="G895" i="4"/>
  <c r="I895" i="4"/>
  <c r="G879" i="4"/>
  <c r="I879" i="4"/>
  <c r="G863" i="4"/>
  <c r="I863" i="4"/>
  <c r="G847" i="4"/>
  <c r="I847" i="4"/>
  <c r="G831" i="4"/>
  <c r="I831" i="4"/>
  <c r="G815" i="4"/>
  <c r="I815" i="4"/>
  <c r="G799" i="4"/>
  <c r="I799" i="4"/>
  <c r="G783" i="4"/>
  <c r="I783" i="4"/>
  <c r="G767" i="4"/>
  <c r="I767" i="4"/>
  <c r="G751" i="4"/>
  <c r="I751" i="4"/>
  <c r="G735" i="4"/>
  <c r="I735" i="4"/>
  <c r="G719" i="4"/>
  <c r="I719" i="4"/>
  <c r="I703" i="4"/>
  <c r="G703" i="4"/>
  <c r="G687" i="4"/>
  <c r="I687" i="4"/>
  <c r="G671" i="4"/>
  <c r="G655" i="4"/>
  <c r="I655" i="4"/>
  <c r="G639" i="4"/>
  <c r="I639" i="4"/>
  <c r="G623" i="4"/>
  <c r="I623" i="4"/>
  <c r="G607" i="4"/>
  <c r="I607" i="4"/>
  <c r="G591" i="4"/>
  <c r="I591" i="4"/>
  <c r="G575" i="4"/>
  <c r="I575" i="4"/>
  <c r="G559" i="4"/>
  <c r="I559" i="4"/>
  <c r="G543" i="4"/>
  <c r="I543" i="4"/>
  <c r="G527" i="4"/>
  <c r="I527" i="4"/>
  <c r="I511" i="4"/>
  <c r="G511" i="4"/>
  <c r="G495" i="4"/>
  <c r="I495" i="4"/>
  <c r="G479" i="4"/>
  <c r="I479" i="4"/>
  <c r="G463" i="4"/>
  <c r="I463" i="4"/>
  <c r="I447" i="4"/>
  <c r="G447" i="4"/>
  <c r="I431" i="4"/>
  <c r="G431" i="4"/>
  <c r="G415" i="4"/>
  <c r="I415" i="4"/>
  <c r="G399" i="4"/>
  <c r="I399" i="4"/>
  <c r="G383" i="4"/>
  <c r="I383" i="4"/>
  <c r="G367" i="4"/>
  <c r="I367" i="4"/>
  <c r="G351" i="4"/>
  <c r="I351" i="4"/>
  <c r="G335" i="4"/>
  <c r="I335" i="4"/>
  <c r="G319" i="4"/>
  <c r="I319" i="4"/>
  <c r="I303" i="4"/>
  <c r="G303" i="4"/>
  <c r="G287" i="4"/>
  <c r="I287" i="4"/>
  <c r="G271" i="4"/>
  <c r="I271" i="4"/>
  <c r="I255" i="4"/>
  <c r="G255" i="4"/>
  <c r="G239" i="4"/>
  <c r="I239" i="4"/>
  <c r="G223" i="4"/>
  <c r="I223" i="4"/>
  <c r="G207" i="4"/>
  <c r="I207" i="4"/>
  <c r="G191" i="4"/>
  <c r="I191" i="4"/>
  <c r="G175" i="4"/>
  <c r="I175" i="4"/>
  <c r="G159" i="4"/>
  <c r="I159" i="4"/>
  <c r="G143" i="4"/>
  <c r="I143" i="4"/>
  <c r="G127" i="4"/>
  <c r="I127" i="4"/>
  <c r="G111" i="4"/>
  <c r="I111" i="4"/>
  <c r="G95" i="4"/>
  <c r="I95" i="4"/>
  <c r="G79" i="4"/>
  <c r="I974" i="4"/>
  <c r="G974" i="4"/>
  <c r="G958" i="4"/>
  <c r="I958" i="4"/>
  <c r="G942" i="4"/>
  <c r="I942" i="4"/>
  <c r="G926" i="4"/>
  <c r="I926" i="4"/>
  <c r="G910" i="4"/>
  <c r="I910" i="4"/>
  <c r="G894" i="4"/>
  <c r="I894" i="4"/>
  <c r="G878" i="4"/>
  <c r="I878" i="4"/>
  <c r="G862" i="4"/>
  <c r="I862" i="4"/>
  <c r="G846" i="4"/>
  <c r="I846" i="4"/>
  <c r="I830" i="4"/>
  <c r="G830" i="4"/>
  <c r="G814" i="4"/>
  <c r="I814" i="4"/>
  <c r="G798" i="4"/>
  <c r="I798" i="4"/>
  <c r="G782" i="4"/>
  <c r="I782" i="4"/>
  <c r="G766" i="4"/>
  <c r="I766" i="4"/>
  <c r="G750" i="4"/>
  <c r="I750" i="4"/>
  <c r="G734" i="4"/>
  <c r="I734" i="4"/>
  <c r="G718" i="4"/>
  <c r="I718" i="4"/>
  <c r="I702" i="4"/>
  <c r="G702" i="4"/>
  <c r="G686" i="4"/>
  <c r="I686" i="4"/>
  <c r="G670" i="4"/>
  <c r="I670" i="4"/>
  <c r="G654" i="4"/>
  <c r="I654" i="4"/>
  <c r="I638" i="4"/>
  <c r="G638" i="4"/>
  <c r="G622" i="4"/>
  <c r="I622" i="4"/>
  <c r="G606" i="4"/>
  <c r="I606" i="4"/>
  <c r="G590" i="4"/>
  <c r="I590" i="4"/>
  <c r="G574" i="4"/>
  <c r="I574" i="4"/>
  <c r="G558" i="4"/>
  <c r="I558" i="4"/>
  <c r="G542" i="4"/>
  <c r="I542" i="4"/>
  <c r="G526" i="4"/>
  <c r="I526" i="4"/>
  <c r="I510" i="4"/>
  <c r="G510" i="4"/>
  <c r="G494" i="4"/>
  <c r="I494" i="4"/>
  <c r="G478" i="4"/>
  <c r="I478" i="4"/>
  <c r="G462" i="4"/>
  <c r="I462" i="4"/>
  <c r="I446" i="4"/>
  <c r="G446" i="4"/>
  <c r="I430" i="4"/>
  <c r="G430" i="4"/>
  <c r="G414" i="4"/>
  <c r="I414" i="4"/>
  <c r="G398" i="4"/>
  <c r="I398" i="4"/>
  <c r="G382" i="4"/>
  <c r="I382" i="4"/>
  <c r="G366" i="4"/>
  <c r="I366" i="4"/>
  <c r="G350" i="4"/>
  <c r="I350" i="4"/>
  <c r="G334" i="4"/>
  <c r="I334" i="4"/>
  <c r="G318" i="4"/>
  <c r="I318" i="4"/>
  <c r="G302" i="4"/>
  <c r="I302" i="4"/>
  <c r="G286" i="4"/>
  <c r="I286" i="4"/>
  <c r="G270" i="4"/>
  <c r="I270" i="4"/>
  <c r="G254" i="4"/>
  <c r="I254" i="4"/>
  <c r="I238" i="4"/>
  <c r="G238" i="4"/>
  <c r="G222" i="4"/>
  <c r="I222" i="4"/>
  <c r="G206" i="4"/>
  <c r="I206" i="4"/>
  <c r="G190" i="4"/>
  <c r="I190" i="4"/>
  <c r="G174" i="4"/>
  <c r="I174" i="4"/>
  <c r="G158" i="4"/>
  <c r="I158" i="4"/>
  <c r="G142" i="4"/>
  <c r="I142" i="4"/>
  <c r="G126" i="4"/>
  <c r="I126" i="4"/>
  <c r="G110" i="4"/>
  <c r="I110" i="4"/>
  <c r="G94" i="4"/>
  <c r="I94" i="4"/>
  <c r="G78" i="4"/>
  <c r="I78" i="4"/>
  <c r="G62" i="4"/>
  <c r="I62" i="4"/>
  <c r="I46" i="4"/>
  <c r="G46" i="4"/>
  <c r="G30" i="4"/>
  <c r="I30" i="4"/>
  <c r="G14" i="4"/>
  <c r="I14" i="4"/>
  <c r="I1293" i="4"/>
  <c r="G1293" i="4"/>
  <c r="G1277" i="4"/>
  <c r="I1277" i="4"/>
  <c r="G1261" i="4"/>
  <c r="I1261" i="4"/>
  <c r="G1245" i="4"/>
  <c r="I1245" i="4"/>
  <c r="G1229" i="4"/>
  <c r="I1229" i="4"/>
  <c r="G1213" i="4"/>
  <c r="I1213" i="4"/>
  <c r="G1197" i="4"/>
  <c r="I1197" i="4"/>
  <c r="G1181" i="4"/>
  <c r="I1181" i="4"/>
  <c r="I1165" i="4"/>
  <c r="G1165" i="4"/>
  <c r="G1149" i="4"/>
  <c r="I1149" i="4"/>
  <c r="G1133" i="4"/>
  <c r="I1133" i="4"/>
  <c r="G1117" i="4"/>
  <c r="I1117" i="4"/>
  <c r="G1101" i="4"/>
  <c r="I1101" i="4"/>
  <c r="G1085" i="4"/>
  <c r="I1085" i="4"/>
  <c r="G1069" i="4"/>
  <c r="I1069" i="4"/>
  <c r="G1053" i="4"/>
  <c r="I1053" i="4"/>
  <c r="I1037" i="4"/>
  <c r="G1037" i="4"/>
  <c r="G1021" i="4"/>
  <c r="I1021" i="4"/>
  <c r="G1005" i="4"/>
  <c r="I1005" i="4"/>
  <c r="G989" i="4"/>
  <c r="I989" i="4"/>
  <c r="G973" i="4"/>
  <c r="I973" i="4"/>
  <c r="G957" i="4"/>
  <c r="I957" i="4"/>
  <c r="G941" i="4"/>
  <c r="I941" i="4"/>
  <c r="G925" i="4"/>
  <c r="I925" i="4"/>
  <c r="G909" i="4"/>
  <c r="I909" i="4"/>
  <c r="G893" i="4"/>
  <c r="I893" i="4"/>
  <c r="G877" i="4"/>
  <c r="I877" i="4"/>
  <c r="G861" i="4"/>
  <c r="I861" i="4"/>
  <c r="G845" i="4"/>
  <c r="I845" i="4"/>
  <c r="I829" i="4"/>
  <c r="G829" i="4"/>
  <c r="G813" i="4"/>
  <c r="I813" i="4"/>
  <c r="G797" i="4"/>
  <c r="I797" i="4"/>
  <c r="G781" i="4"/>
  <c r="I781" i="4"/>
  <c r="G765" i="4"/>
  <c r="I765" i="4"/>
  <c r="G749" i="4"/>
  <c r="I749" i="4"/>
  <c r="G733" i="4"/>
  <c r="I733" i="4"/>
  <c r="G717" i="4"/>
  <c r="I717" i="4"/>
  <c r="I701" i="4"/>
  <c r="G701" i="4"/>
  <c r="G685" i="4"/>
  <c r="I685" i="4"/>
  <c r="G669" i="4"/>
  <c r="I669" i="4"/>
  <c r="G653" i="4"/>
  <c r="I653" i="4"/>
  <c r="G637" i="4"/>
  <c r="I637" i="4"/>
  <c r="G621" i="4"/>
  <c r="I621" i="4"/>
  <c r="G605" i="4"/>
  <c r="I605" i="4"/>
  <c r="G589" i="4"/>
  <c r="I589" i="4"/>
  <c r="G573" i="4"/>
  <c r="I573" i="4"/>
  <c r="G557" i="4"/>
  <c r="I557" i="4"/>
  <c r="G541" i="4"/>
  <c r="I541" i="4"/>
  <c r="G525" i="4"/>
  <c r="I525" i="4"/>
  <c r="I509" i="4"/>
  <c r="G509" i="4"/>
  <c r="G493" i="4"/>
  <c r="I493" i="4"/>
  <c r="G477" i="4"/>
  <c r="I477" i="4"/>
  <c r="G461" i="4"/>
  <c r="I461" i="4"/>
  <c r="I445" i="4"/>
  <c r="G445" i="4"/>
  <c r="G429" i="4"/>
  <c r="I429" i="4"/>
  <c r="G413" i="4"/>
  <c r="I413" i="4"/>
  <c r="G397" i="4"/>
  <c r="I397" i="4"/>
  <c r="G381" i="4"/>
  <c r="I381" i="4"/>
  <c r="G365" i="4"/>
  <c r="I365" i="4"/>
  <c r="G349" i="4"/>
  <c r="I349" i="4"/>
  <c r="G333" i="4"/>
  <c r="I333" i="4"/>
  <c r="G317" i="4"/>
  <c r="I317" i="4"/>
  <c r="G301" i="4"/>
  <c r="I301" i="4"/>
  <c r="G285" i="4"/>
  <c r="I285" i="4"/>
  <c r="G269" i="4"/>
  <c r="I269" i="4"/>
  <c r="G253" i="4"/>
  <c r="I253" i="4"/>
  <c r="G237" i="4"/>
  <c r="I237" i="4"/>
  <c r="G221" i="4"/>
  <c r="I221" i="4"/>
  <c r="G205" i="4"/>
  <c r="I205" i="4"/>
  <c r="I189" i="4"/>
  <c r="G189" i="4"/>
  <c r="G173" i="4"/>
  <c r="I173" i="4"/>
  <c r="I1564" i="4"/>
  <c r="G1564" i="4"/>
  <c r="G1548" i="4"/>
  <c r="I1548" i="4"/>
  <c r="I1532" i="4"/>
  <c r="G1532" i="4"/>
  <c r="G1516" i="4"/>
  <c r="I1516" i="4"/>
  <c r="G1500" i="4"/>
  <c r="I1500" i="4"/>
  <c r="G1484" i="4"/>
  <c r="I1484" i="4"/>
  <c r="G1468" i="4"/>
  <c r="I1468" i="4"/>
  <c r="I1452" i="4"/>
  <c r="G1452" i="4"/>
  <c r="G1436" i="4"/>
  <c r="I1436" i="4"/>
  <c r="I1420" i="4"/>
  <c r="G1420" i="4"/>
  <c r="G1404" i="4"/>
  <c r="I1404" i="4"/>
  <c r="G1388" i="4"/>
  <c r="I1388" i="4"/>
  <c r="G1372" i="4"/>
  <c r="I1372" i="4"/>
  <c r="I1356" i="4"/>
  <c r="G1356" i="4"/>
  <c r="G1340" i="4"/>
  <c r="I1340" i="4"/>
  <c r="G1324" i="4"/>
  <c r="I1324" i="4"/>
  <c r="G1308" i="4"/>
  <c r="I1308" i="4"/>
  <c r="I1292" i="4"/>
  <c r="G1292" i="4"/>
  <c r="G1276" i="4"/>
  <c r="I1276" i="4"/>
  <c r="G1260" i="4"/>
  <c r="I1260" i="4"/>
  <c r="G1244" i="4"/>
  <c r="I1244" i="4"/>
  <c r="G1228" i="4"/>
  <c r="I1228" i="4"/>
  <c r="G1212" i="4"/>
  <c r="I1212" i="4"/>
  <c r="G1196" i="4"/>
  <c r="I1196" i="4"/>
  <c r="G1180" i="4"/>
  <c r="I1180" i="4"/>
  <c r="G1164" i="4"/>
  <c r="I1164" i="4"/>
  <c r="I1148" i="4"/>
  <c r="G1148" i="4"/>
  <c r="G1132" i="4"/>
  <c r="I1132" i="4"/>
  <c r="I1116" i="4"/>
  <c r="G1116" i="4"/>
  <c r="G1100" i="4"/>
  <c r="I1100" i="4"/>
  <c r="G1084" i="4"/>
  <c r="I1084" i="4"/>
  <c r="G1068" i="4"/>
  <c r="I1068" i="4"/>
  <c r="G1052" i="4"/>
  <c r="I1052" i="4"/>
  <c r="G1036" i="4"/>
  <c r="I1036" i="4"/>
  <c r="G1020" i="4"/>
  <c r="I1020" i="4"/>
  <c r="G1004" i="4"/>
  <c r="I1004" i="4"/>
  <c r="G988" i="4"/>
  <c r="I988" i="4"/>
  <c r="I972" i="4"/>
  <c r="G972" i="4"/>
  <c r="G956" i="4"/>
  <c r="I956" i="4"/>
  <c r="G940" i="4"/>
  <c r="I940" i="4"/>
  <c r="G924" i="4"/>
  <c r="I924" i="4"/>
  <c r="G908" i="4"/>
  <c r="I908" i="4"/>
  <c r="G892" i="4"/>
  <c r="I892" i="4"/>
  <c r="G876" i="4"/>
  <c r="I876" i="4"/>
  <c r="G860" i="4"/>
  <c r="I860" i="4"/>
  <c r="G844" i="4"/>
  <c r="I844" i="4"/>
  <c r="G828" i="4"/>
  <c r="I828" i="4"/>
  <c r="G812" i="4"/>
  <c r="I812" i="4"/>
  <c r="G796" i="4"/>
  <c r="I796" i="4"/>
  <c r="G780" i="4"/>
  <c r="I780" i="4"/>
  <c r="G764" i="4"/>
  <c r="I764" i="4"/>
  <c r="G748" i="4"/>
  <c r="I748" i="4"/>
  <c r="G732" i="4"/>
  <c r="I732" i="4"/>
  <c r="G716" i="4"/>
  <c r="I716" i="4"/>
  <c r="G700" i="4"/>
  <c r="I700" i="4"/>
  <c r="G684" i="4"/>
  <c r="I684" i="4"/>
  <c r="G668" i="4"/>
  <c r="I668" i="4"/>
  <c r="G652" i="4"/>
  <c r="I652" i="4"/>
  <c r="G636" i="4"/>
  <c r="I636" i="4"/>
  <c r="G620" i="4"/>
  <c r="I620" i="4"/>
  <c r="G604" i="4"/>
  <c r="I604" i="4"/>
  <c r="G588" i="4"/>
  <c r="I588" i="4"/>
  <c r="G572" i="4"/>
  <c r="I572" i="4"/>
  <c r="I556" i="4"/>
  <c r="G556" i="4"/>
  <c r="G540" i="4"/>
  <c r="I540" i="4"/>
  <c r="G524" i="4"/>
  <c r="I524" i="4"/>
  <c r="G508" i="4"/>
  <c r="I508" i="4"/>
  <c r="G492" i="4"/>
  <c r="I492" i="4"/>
  <c r="G476" i="4"/>
  <c r="I476" i="4"/>
  <c r="G460" i="4"/>
  <c r="I460" i="4"/>
  <c r="G444" i="4"/>
  <c r="I444" i="4"/>
  <c r="G428" i="4"/>
  <c r="I428" i="4"/>
  <c r="G412" i="4"/>
  <c r="I412" i="4"/>
  <c r="G396" i="4"/>
  <c r="I396" i="4"/>
  <c r="G380" i="4"/>
  <c r="I380" i="4"/>
  <c r="G364" i="4"/>
  <c r="I364" i="4"/>
  <c r="G348" i="4"/>
  <c r="I348" i="4"/>
  <c r="G332" i="4"/>
  <c r="I332" i="4"/>
  <c r="G316" i="4"/>
  <c r="I316" i="4"/>
  <c r="G300" i="4"/>
  <c r="I300" i="4"/>
  <c r="G284" i="4"/>
  <c r="I284" i="4"/>
  <c r="G268" i="4"/>
  <c r="I268" i="4"/>
  <c r="G252" i="4"/>
  <c r="I252" i="4"/>
  <c r="G236" i="4"/>
  <c r="I236" i="4"/>
  <c r="I220" i="4"/>
  <c r="G220" i="4"/>
  <c r="G204" i="4"/>
  <c r="I204" i="4"/>
  <c r="G188" i="4"/>
  <c r="I188" i="4"/>
  <c r="G172" i="4"/>
  <c r="I172" i="4"/>
  <c r="G156" i="4"/>
  <c r="I156" i="4"/>
  <c r="G140" i="4"/>
  <c r="I140" i="4"/>
  <c r="I124" i="4"/>
  <c r="G124" i="4"/>
  <c r="G108" i="4"/>
  <c r="I108" i="4"/>
  <c r="G92" i="4"/>
  <c r="I92" i="4"/>
  <c r="G76" i="4"/>
  <c r="I76" i="4"/>
  <c r="G60" i="4"/>
  <c r="I60" i="4"/>
  <c r="G44" i="4"/>
  <c r="I44" i="4"/>
  <c r="G1563" i="4"/>
  <c r="I1563" i="4"/>
  <c r="G1547" i="4"/>
  <c r="I1547" i="4"/>
  <c r="G1531" i="4"/>
  <c r="I1531" i="4"/>
  <c r="I1515" i="4"/>
  <c r="G1515" i="4"/>
  <c r="G1499" i="4"/>
  <c r="I1499" i="4"/>
  <c r="G1483" i="4"/>
  <c r="I1483" i="4"/>
  <c r="G1467" i="4"/>
  <c r="I1467" i="4"/>
  <c r="G1451" i="4"/>
  <c r="I1451" i="4"/>
  <c r="G1435" i="4"/>
  <c r="I1435" i="4"/>
  <c r="G1419" i="4"/>
  <c r="I1419" i="4"/>
  <c r="G1403" i="4"/>
  <c r="I1403" i="4"/>
  <c r="G1387" i="4"/>
  <c r="I1387" i="4"/>
  <c r="G1371" i="4"/>
  <c r="I1371" i="4"/>
  <c r="G1355" i="4"/>
  <c r="I1355" i="4"/>
  <c r="I1339" i="4"/>
  <c r="G1339" i="4"/>
  <c r="G1323" i="4"/>
  <c r="G1307" i="4"/>
  <c r="I1307" i="4"/>
  <c r="G1291" i="4"/>
  <c r="I1291" i="4"/>
  <c r="G1275" i="4"/>
  <c r="I1275" i="4"/>
  <c r="G1259" i="4"/>
  <c r="I1259" i="4"/>
  <c r="I1243" i="4"/>
  <c r="G1243" i="4"/>
  <c r="G1227" i="4"/>
  <c r="I1227" i="4"/>
  <c r="G1211" i="4"/>
  <c r="I1211" i="4"/>
  <c r="G1195" i="4"/>
  <c r="I1195" i="4"/>
  <c r="G1179" i="4"/>
  <c r="I1179" i="4"/>
  <c r="G1163" i="4"/>
  <c r="I1163" i="4"/>
  <c r="I1147" i="4"/>
  <c r="G1147" i="4"/>
  <c r="G1131" i="4"/>
  <c r="I1131" i="4"/>
  <c r="I1115" i="4"/>
  <c r="G1115" i="4"/>
  <c r="G1099" i="4"/>
  <c r="I1099" i="4"/>
  <c r="G1083" i="4"/>
  <c r="I1083" i="4"/>
  <c r="G1067" i="4"/>
  <c r="I1067" i="4"/>
  <c r="G1051" i="4"/>
  <c r="I1051" i="4"/>
  <c r="G1035" i="4"/>
  <c r="I1035" i="4"/>
  <c r="G1019" i="4"/>
  <c r="I1019" i="4"/>
  <c r="G1003" i="4"/>
  <c r="I1003" i="4"/>
  <c r="G987" i="4"/>
  <c r="I987" i="4"/>
  <c r="I971" i="4"/>
  <c r="G971" i="4"/>
  <c r="G955" i="4"/>
  <c r="I955" i="4"/>
  <c r="G939" i="4"/>
  <c r="I939" i="4"/>
  <c r="G923" i="4"/>
  <c r="I923" i="4"/>
  <c r="G907" i="4"/>
  <c r="I907" i="4"/>
  <c r="G891" i="4"/>
  <c r="I891" i="4"/>
  <c r="G875" i="4"/>
  <c r="I875" i="4"/>
  <c r="G859" i="4"/>
  <c r="I859" i="4"/>
  <c r="G843" i="4"/>
  <c r="I843" i="4"/>
  <c r="G827" i="4"/>
  <c r="I827" i="4"/>
  <c r="G811" i="4"/>
  <c r="I811" i="4"/>
  <c r="G795" i="4"/>
  <c r="I795" i="4"/>
  <c r="G779" i="4"/>
  <c r="I779" i="4"/>
  <c r="G763" i="4"/>
  <c r="I763" i="4"/>
  <c r="G747" i="4"/>
  <c r="I747" i="4"/>
  <c r="I731" i="4"/>
  <c r="G731" i="4"/>
  <c r="G715" i="4"/>
  <c r="I715" i="4"/>
  <c r="G699" i="4"/>
  <c r="I699" i="4"/>
  <c r="G683" i="4"/>
  <c r="I683" i="4"/>
  <c r="G667" i="4"/>
  <c r="I667" i="4"/>
  <c r="G651" i="4"/>
  <c r="I651" i="4"/>
  <c r="G635" i="4"/>
  <c r="I635" i="4"/>
  <c r="G619" i="4"/>
  <c r="I619" i="4"/>
  <c r="G603" i="4"/>
  <c r="I603" i="4"/>
  <c r="G587" i="4"/>
  <c r="I587" i="4"/>
  <c r="G571" i="4"/>
  <c r="I571" i="4"/>
  <c r="I555" i="4"/>
  <c r="G555" i="4"/>
  <c r="G539" i="4"/>
  <c r="I539" i="4"/>
  <c r="G523" i="4"/>
  <c r="I523" i="4"/>
  <c r="I507" i="4"/>
  <c r="G507" i="4"/>
  <c r="G491" i="4"/>
  <c r="I491" i="4"/>
  <c r="G475" i="4"/>
  <c r="I475" i="4"/>
  <c r="G459" i="4"/>
  <c r="I459" i="4"/>
  <c r="G443" i="4"/>
  <c r="I443" i="4"/>
  <c r="G427" i="4"/>
  <c r="I427" i="4"/>
  <c r="G411" i="4"/>
  <c r="I411" i="4"/>
  <c r="G395" i="4"/>
  <c r="I395" i="4"/>
  <c r="G379" i="4"/>
  <c r="I379" i="4"/>
  <c r="G363" i="4"/>
  <c r="I363" i="4"/>
  <c r="G347" i="4"/>
  <c r="I347" i="4"/>
  <c r="G331" i="4"/>
  <c r="I331" i="4"/>
  <c r="G315" i="4"/>
  <c r="I315" i="4"/>
  <c r="G299" i="4"/>
  <c r="I299" i="4"/>
  <c r="G283" i="4"/>
  <c r="I283" i="4"/>
  <c r="G267" i="4"/>
  <c r="I267" i="4"/>
  <c r="G1498" i="4"/>
  <c r="I1498" i="4"/>
  <c r="G1482" i="4"/>
  <c r="I1482" i="4"/>
  <c r="G1466" i="4"/>
  <c r="I1466" i="4"/>
  <c r="G1450" i="4"/>
  <c r="I1450" i="4"/>
  <c r="I1434" i="4"/>
  <c r="G1434" i="4"/>
  <c r="G1418" i="4"/>
  <c r="I1418" i="4"/>
  <c r="G1402" i="4"/>
  <c r="I1402" i="4"/>
  <c r="G1386" i="4"/>
  <c r="I1386" i="4"/>
  <c r="G1370" i="4"/>
  <c r="I1370" i="4"/>
  <c r="I1354" i="4"/>
  <c r="G1354" i="4"/>
  <c r="G1338" i="4"/>
  <c r="I1338" i="4"/>
  <c r="G1322" i="4"/>
  <c r="I1322" i="4"/>
  <c r="G1306" i="4"/>
  <c r="I1306" i="4"/>
  <c r="G1290" i="4"/>
  <c r="I1290" i="4"/>
  <c r="G1274" i="4"/>
  <c r="I1274" i="4"/>
  <c r="G1258" i="4"/>
  <c r="I1258" i="4"/>
  <c r="I1242" i="4"/>
  <c r="G1242" i="4"/>
  <c r="G1226" i="4"/>
  <c r="I1226" i="4"/>
  <c r="G1210" i="4"/>
  <c r="I1210" i="4"/>
  <c r="G1194" i="4"/>
  <c r="I1194" i="4"/>
  <c r="G1178" i="4"/>
  <c r="I1178" i="4"/>
  <c r="G1162" i="4"/>
  <c r="I1162" i="4"/>
  <c r="G1146" i="4"/>
  <c r="I1146" i="4"/>
  <c r="G1130" i="4"/>
  <c r="I1130" i="4"/>
  <c r="G1114" i="4"/>
  <c r="I1114" i="4"/>
  <c r="G1098" i="4"/>
  <c r="I1098" i="4"/>
  <c r="G1082" i="4"/>
  <c r="I1082" i="4"/>
  <c r="I1066" i="4"/>
  <c r="G1066" i="4"/>
  <c r="G1050" i="4"/>
  <c r="I1050" i="4"/>
  <c r="G1034" i="4"/>
  <c r="I1034" i="4"/>
  <c r="G1018" i="4"/>
  <c r="I1018" i="4"/>
  <c r="G1002" i="4"/>
  <c r="I1002" i="4"/>
  <c r="G986" i="4"/>
  <c r="I986" i="4"/>
  <c r="I970" i="4"/>
  <c r="G970" i="4"/>
  <c r="G954" i="4"/>
  <c r="I954" i="4"/>
  <c r="I938" i="4"/>
  <c r="G938" i="4"/>
  <c r="G922" i="4"/>
  <c r="I922" i="4"/>
  <c r="G906" i="4"/>
  <c r="I906" i="4"/>
  <c r="G890" i="4"/>
  <c r="I890" i="4"/>
  <c r="G874" i="4"/>
  <c r="I874" i="4"/>
  <c r="G858" i="4"/>
  <c r="I858" i="4"/>
  <c r="G842" i="4"/>
  <c r="I842" i="4"/>
  <c r="G826" i="4"/>
  <c r="I826" i="4"/>
  <c r="G810" i="4"/>
  <c r="I810" i="4"/>
  <c r="G794" i="4"/>
  <c r="I794" i="4"/>
  <c r="G778" i="4"/>
  <c r="I778" i="4"/>
  <c r="G762" i="4"/>
  <c r="I762" i="4"/>
  <c r="G746" i="4"/>
  <c r="I746" i="4"/>
  <c r="G730" i="4"/>
  <c r="I730" i="4"/>
  <c r="G714" i="4"/>
  <c r="I714" i="4"/>
  <c r="G698" i="4"/>
  <c r="I698" i="4"/>
  <c r="G682" i="4"/>
  <c r="I682" i="4"/>
  <c r="G666" i="4"/>
  <c r="I666" i="4"/>
  <c r="G650" i="4"/>
  <c r="I650" i="4"/>
  <c r="G634" i="4"/>
  <c r="G618" i="4"/>
  <c r="I618" i="4"/>
  <c r="I602" i="4"/>
  <c r="G602" i="4"/>
  <c r="G586" i="4"/>
  <c r="I586" i="4"/>
  <c r="G570" i="4"/>
  <c r="I570" i="4"/>
  <c r="I554" i="4"/>
  <c r="G554" i="4"/>
  <c r="G538" i="4"/>
  <c r="I538" i="4"/>
  <c r="G522" i="4"/>
  <c r="I522" i="4"/>
  <c r="G506" i="4"/>
  <c r="I506" i="4"/>
  <c r="G490" i="4"/>
  <c r="I490" i="4"/>
  <c r="G474" i="4"/>
  <c r="I474" i="4"/>
  <c r="G458" i="4"/>
  <c r="I458" i="4"/>
  <c r="G442" i="4"/>
  <c r="I442" i="4"/>
  <c r="G426" i="4"/>
  <c r="I426" i="4"/>
  <c r="G410" i="4"/>
  <c r="I410" i="4"/>
  <c r="G394" i="4"/>
  <c r="I394" i="4"/>
  <c r="G378" i="4"/>
  <c r="I378" i="4"/>
  <c r="G362" i="4"/>
  <c r="I362" i="4"/>
  <c r="G346" i="4"/>
  <c r="I346" i="4"/>
  <c r="G330" i="4"/>
  <c r="I330" i="4"/>
  <c r="G314" i="4"/>
  <c r="I314" i="4"/>
  <c r="G298" i="4"/>
  <c r="I298" i="4"/>
  <c r="G282" i="4"/>
  <c r="I282" i="4"/>
  <c r="G266" i="4"/>
  <c r="I266" i="4"/>
  <c r="G250" i="4"/>
  <c r="I250" i="4"/>
  <c r="G234" i="4"/>
  <c r="I234" i="4"/>
  <c r="G1305" i="4"/>
  <c r="I1305" i="4"/>
  <c r="G1289" i="4"/>
  <c r="I1289" i="4"/>
  <c r="G1273" i="4"/>
  <c r="I1273" i="4"/>
  <c r="G1257" i="4"/>
  <c r="I1257" i="4"/>
  <c r="G1241" i="4"/>
  <c r="I1241" i="4"/>
  <c r="G1225" i="4"/>
  <c r="I1225" i="4"/>
  <c r="G1209" i="4"/>
  <c r="I1209" i="4"/>
  <c r="G1193" i="4"/>
  <c r="I1193" i="4"/>
  <c r="G1177" i="4"/>
  <c r="I1177" i="4"/>
  <c r="G1161" i="4"/>
  <c r="I1161" i="4"/>
  <c r="G1145" i="4"/>
  <c r="I1145" i="4"/>
  <c r="G1129" i="4"/>
  <c r="I1129" i="4"/>
  <c r="G1113" i="4"/>
  <c r="I1113" i="4"/>
  <c r="G1097" i="4"/>
  <c r="I1097" i="4"/>
  <c r="G1081" i="4"/>
  <c r="I1081" i="4"/>
  <c r="I1065" i="4"/>
  <c r="G1065" i="4"/>
  <c r="G1049" i="4"/>
  <c r="I1049" i="4"/>
  <c r="G1033" i="4"/>
  <c r="I1033" i="4"/>
  <c r="G1017" i="4"/>
  <c r="I1017" i="4"/>
  <c r="I1001" i="4"/>
  <c r="G1001" i="4"/>
  <c r="G985" i="4"/>
  <c r="I985" i="4"/>
  <c r="I969" i="4"/>
  <c r="G969" i="4"/>
  <c r="G953" i="4"/>
  <c r="I953" i="4"/>
  <c r="I937" i="4"/>
  <c r="G937" i="4"/>
  <c r="G921" i="4"/>
  <c r="I921" i="4"/>
  <c r="G905" i="4"/>
  <c r="I905" i="4"/>
  <c r="G889" i="4"/>
  <c r="I889" i="4"/>
  <c r="G873" i="4"/>
  <c r="I873" i="4"/>
  <c r="G857" i="4"/>
  <c r="I857" i="4"/>
  <c r="G841" i="4"/>
  <c r="I841" i="4"/>
  <c r="G825" i="4"/>
  <c r="I825" i="4"/>
  <c r="I809" i="4"/>
  <c r="G809" i="4"/>
  <c r="G793" i="4"/>
  <c r="I793" i="4"/>
  <c r="G777" i="4"/>
  <c r="I777" i="4"/>
  <c r="G761" i="4"/>
  <c r="I761" i="4"/>
  <c r="G745" i="4"/>
  <c r="I745" i="4"/>
  <c r="G729" i="4"/>
  <c r="I729" i="4"/>
  <c r="G713" i="4"/>
  <c r="I713" i="4"/>
  <c r="G697" i="4"/>
  <c r="I697" i="4"/>
  <c r="G681" i="4"/>
  <c r="I681" i="4"/>
  <c r="G665" i="4"/>
  <c r="I665" i="4"/>
  <c r="G649" i="4"/>
  <c r="I649" i="4"/>
  <c r="G633" i="4"/>
  <c r="I633" i="4"/>
  <c r="G617" i="4"/>
  <c r="I617" i="4"/>
  <c r="I601" i="4"/>
  <c r="G601" i="4"/>
  <c r="G585" i="4"/>
  <c r="I585" i="4"/>
  <c r="G569" i="4"/>
  <c r="I569" i="4"/>
  <c r="G553" i="4"/>
  <c r="I553" i="4"/>
  <c r="G537" i="4"/>
  <c r="I537" i="4"/>
  <c r="G521" i="4"/>
  <c r="I521" i="4"/>
  <c r="G505" i="4"/>
  <c r="I505" i="4"/>
  <c r="G489" i="4"/>
  <c r="I489" i="4"/>
  <c r="G473" i="4"/>
  <c r="I473" i="4"/>
  <c r="G457" i="4"/>
  <c r="I457" i="4"/>
  <c r="G441" i="4"/>
  <c r="I441" i="4"/>
  <c r="G425" i="4"/>
  <c r="I425" i="4"/>
  <c r="G409" i="4"/>
  <c r="I409" i="4"/>
  <c r="G393" i="4"/>
  <c r="I393" i="4"/>
  <c r="G377" i="4"/>
  <c r="I377" i="4"/>
  <c r="G361" i="4"/>
  <c r="I361" i="4"/>
  <c r="G345" i="4"/>
  <c r="I345" i="4"/>
  <c r="I329" i="4"/>
  <c r="G329" i="4"/>
  <c r="G313" i="4"/>
  <c r="I313" i="4"/>
  <c r="G297" i="4"/>
  <c r="I297" i="4"/>
  <c r="I281" i="4"/>
  <c r="G281" i="4"/>
  <c r="G265" i="4"/>
  <c r="I265" i="4"/>
  <c r="I137" i="4"/>
  <c r="G1464" i="4"/>
  <c r="I1464" i="4"/>
  <c r="G1448" i="4"/>
  <c r="I1448" i="4"/>
  <c r="G1432" i="4"/>
  <c r="I1432" i="4"/>
  <c r="G1416" i="4"/>
  <c r="I1416" i="4"/>
  <c r="I1400" i="4"/>
  <c r="G1400" i="4"/>
  <c r="G1384" i="4"/>
  <c r="I1384" i="4"/>
  <c r="I1368" i="4"/>
  <c r="G1368" i="4"/>
  <c r="G1352" i="4"/>
  <c r="I1352" i="4"/>
  <c r="G1336" i="4"/>
  <c r="G1320" i="4"/>
  <c r="I1320" i="4"/>
  <c r="G1304" i="4"/>
  <c r="I1304" i="4"/>
  <c r="G1288" i="4"/>
  <c r="I1288" i="4"/>
  <c r="G1272" i="4"/>
  <c r="I1272" i="4"/>
  <c r="G1256" i="4"/>
  <c r="I1256" i="4"/>
  <c r="G1240" i="4"/>
  <c r="I1240" i="4"/>
  <c r="G1224" i="4"/>
  <c r="I1224" i="4"/>
  <c r="I1208" i="4"/>
  <c r="G1208" i="4"/>
  <c r="G1192" i="4"/>
  <c r="I1192" i="4"/>
  <c r="G1176" i="4"/>
  <c r="I1176" i="4"/>
  <c r="G1160" i="4"/>
  <c r="I1160" i="4"/>
  <c r="G1144" i="4"/>
  <c r="I1144" i="4"/>
  <c r="G1128" i="4"/>
  <c r="I1128" i="4"/>
  <c r="G1112" i="4"/>
  <c r="I1112" i="4"/>
  <c r="G1096" i="4"/>
  <c r="G1080" i="4"/>
  <c r="I1080" i="4"/>
  <c r="G1064" i="4"/>
  <c r="I1064" i="4"/>
  <c r="I1048" i="4"/>
  <c r="G1048" i="4"/>
  <c r="G1032" i="4"/>
  <c r="I1032" i="4"/>
  <c r="G1016" i="4"/>
  <c r="I1016" i="4"/>
  <c r="G1000" i="4"/>
  <c r="I1000" i="4"/>
  <c r="G984" i="4"/>
  <c r="I984" i="4"/>
  <c r="G968" i="4"/>
  <c r="I968" i="4"/>
  <c r="G952" i="4"/>
  <c r="I952" i="4"/>
  <c r="G936" i="4"/>
  <c r="I936" i="4"/>
  <c r="I920" i="4"/>
  <c r="G920" i="4"/>
  <c r="I904" i="4"/>
  <c r="G904" i="4"/>
  <c r="G888" i="4"/>
  <c r="I888" i="4"/>
  <c r="G872" i="4"/>
  <c r="I872" i="4"/>
  <c r="G856" i="4"/>
  <c r="I856" i="4"/>
  <c r="G840" i="4"/>
  <c r="I840" i="4"/>
  <c r="G824" i="4"/>
  <c r="I824" i="4"/>
  <c r="I808" i="4"/>
  <c r="G808" i="4"/>
  <c r="G792" i="4"/>
  <c r="I792" i="4"/>
  <c r="I776" i="4"/>
  <c r="G776" i="4"/>
  <c r="G760" i="4"/>
  <c r="I760" i="4"/>
  <c r="G744" i="4"/>
  <c r="I744" i="4"/>
  <c r="I728" i="4"/>
  <c r="G728" i="4"/>
  <c r="G712" i="4"/>
  <c r="I712" i="4"/>
  <c r="G696" i="4"/>
  <c r="I696" i="4"/>
  <c r="G680" i="4"/>
  <c r="I680" i="4"/>
  <c r="G664" i="4"/>
  <c r="I664" i="4"/>
  <c r="I648" i="4"/>
  <c r="G648" i="4"/>
  <c r="G632" i="4"/>
  <c r="I632" i="4"/>
  <c r="G616" i="4"/>
  <c r="I616" i="4"/>
  <c r="G600" i="4"/>
  <c r="I600" i="4"/>
  <c r="G584" i="4"/>
  <c r="I584" i="4"/>
  <c r="G568" i="4"/>
  <c r="I568" i="4"/>
  <c r="I552" i="4"/>
  <c r="G552" i="4"/>
  <c r="G536" i="4"/>
  <c r="I536" i="4"/>
  <c r="G520" i="4"/>
  <c r="I520" i="4"/>
  <c r="G504" i="4"/>
  <c r="I504" i="4"/>
  <c r="I488" i="4"/>
  <c r="G488" i="4"/>
  <c r="G472" i="4"/>
  <c r="I472" i="4"/>
  <c r="G456" i="4"/>
  <c r="I456" i="4"/>
  <c r="G440" i="4"/>
  <c r="I440" i="4"/>
  <c r="G424" i="4"/>
  <c r="I424" i="4"/>
  <c r="G408" i="4"/>
  <c r="I408" i="4"/>
  <c r="I392" i="4"/>
  <c r="G392" i="4"/>
  <c r="G376" i="4"/>
  <c r="I376" i="4"/>
  <c r="G360" i="4"/>
  <c r="I360" i="4"/>
  <c r="G344" i="4"/>
  <c r="I344" i="4"/>
  <c r="G328" i="4"/>
  <c r="I328" i="4"/>
  <c r="G312" i="4"/>
  <c r="I312" i="4"/>
  <c r="G296" i="4"/>
  <c r="I296" i="4"/>
  <c r="G280" i="4"/>
  <c r="I280" i="4"/>
  <c r="G264" i="4"/>
  <c r="I264" i="4"/>
  <c r="G248" i="4"/>
  <c r="I248" i="4"/>
  <c r="G232" i="4"/>
  <c r="I232" i="4"/>
  <c r="G216" i="4"/>
  <c r="I216" i="4"/>
  <c r="G200" i="4"/>
  <c r="I200" i="4"/>
  <c r="I184" i="4"/>
  <c r="G184" i="4"/>
  <c r="I168" i="4"/>
  <c r="G168" i="4"/>
  <c r="G152" i="4"/>
  <c r="I152" i="4"/>
  <c r="G136" i="4"/>
  <c r="I136" i="4"/>
  <c r="I120" i="4"/>
  <c r="G120" i="4"/>
  <c r="G104" i="4"/>
  <c r="I104" i="4"/>
  <c r="I88" i="4"/>
  <c r="G88" i="4"/>
  <c r="G72" i="4"/>
  <c r="I72" i="4"/>
  <c r="G56" i="4"/>
  <c r="I56" i="4"/>
  <c r="G40" i="4"/>
  <c r="I40" i="4"/>
  <c r="G24" i="4"/>
  <c r="I24" i="4"/>
  <c r="G8" i="4"/>
  <c r="I8" i="4"/>
  <c r="G1191" i="4"/>
  <c r="I1191" i="4"/>
  <c r="G1175" i="4"/>
  <c r="I1175" i="4"/>
  <c r="G1159" i="4"/>
  <c r="I1159" i="4"/>
  <c r="G1143" i="4"/>
  <c r="I1143" i="4"/>
  <c r="G1127" i="4"/>
  <c r="I1127" i="4"/>
  <c r="I1111" i="4"/>
  <c r="G1111" i="4"/>
  <c r="I1095" i="4"/>
  <c r="G1095" i="4"/>
  <c r="G1079" i="4"/>
  <c r="I1079" i="4"/>
  <c r="I1063" i="4"/>
  <c r="G1063" i="4"/>
  <c r="I1047" i="4"/>
  <c r="G1047" i="4"/>
  <c r="G1031" i="4"/>
  <c r="I1031" i="4"/>
  <c r="G1015" i="4"/>
  <c r="I1015" i="4"/>
  <c r="G999" i="4"/>
  <c r="I999" i="4"/>
  <c r="G983" i="4"/>
  <c r="I983" i="4"/>
  <c r="I967" i="4"/>
  <c r="G967" i="4"/>
  <c r="I951" i="4"/>
  <c r="G951" i="4"/>
  <c r="G935" i="4"/>
  <c r="I935" i="4"/>
  <c r="I919" i="4"/>
  <c r="G919" i="4"/>
  <c r="I903" i="4"/>
  <c r="G903" i="4"/>
  <c r="G887" i="4"/>
  <c r="I887" i="4"/>
  <c r="G871" i="4"/>
  <c r="I871" i="4"/>
  <c r="G855" i="4"/>
  <c r="I855" i="4"/>
  <c r="G839" i="4"/>
  <c r="I839" i="4"/>
  <c r="G823" i="4"/>
  <c r="I823" i="4"/>
  <c r="I807" i="4"/>
  <c r="G807" i="4"/>
  <c r="G791" i="4"/>
  <c r="I791" i="4"/>
  <c r="I775" i="4"/>
  <c r="G775" i="4"/>
  <c r="I759" i="4"/>
  <c r="G759" i="4"/>
  <c r="G743" i="4"/>
  <c r="I743" i="4"/>
  <c r="G727" i="4"/>
  <c r="I727" i="4"/>
  <c r="G711" i="4"/>
  <c r="I711" i="4"/>
  <c r="G695" i="4"/>
  <c r="I695" i="4"/>
  <c r="G679" i="4"/>
  <c r="I679" i="4"/>
  <c r="I663" i="4"/>
  <c r="G663" i="4"/>
  <c r="G647" i="4"/>
  <c r="I647" i="4"/>
  <c r="G631" i="4"/>
  <c r="I631" i="4"/>
  <c r="G615" i="4"/>
  <c r="I615" i="4"/>
  <c r="G599" i="4"/>
  <c r="I599" i="4"/>
  <c r="G583" i="4"/>
  <c r="I583" i="4"/>
  <c r="G567" i="4"/>
  <c r="I567" i="4"/>
  <c r="G551" i="4"/>
  <c r="I551" i="4"/>
  <c r="I535" i="4"/>
  <c r="G535" i="4"/>
  <c r="G519" i="4"/>
  <c r="I519" i="4"/>
  <c r="G503" i="4"/>
  <c r="I503" i="4"/>
  <c r="I487" i="4"/>
  <c r="G487" i="4"/>
  <c r="I471" i="4"/>
  <c r="G471" i="4"/>
  <c r="G455" i="4"/>
  <c r="I455" i="4"/>
  <c r="G439" i="4"/>
  <c r="I439" i="4"/>
  <c r="G423" i="4"/>
  <c r="I423" i="4"/>
  <c r="I407" i="4"/>
  <c r="G407" i="4"/>
  <c r="G391" i="4"/>
  <c r="I391" i="4"/>
  <c r="G375" i="4"/>
  <c r="I375" i="4"/>
  <c r="G359" i="4"/>
  <c r="I359" i="4"/>
  <c r="G343" i="4"/>
  <c r="I343" i="4"/>
  <c r="G327" i="4"/>
  <c r="I327" i="4"/>
  <c r="G311" i="4"/>
  <c r="I311" i="4"/>
  <c r="G295" i="4"/>
  <c r="I295" i="4"/>
  <c r="G279" i="4"/>
  <c r="I279" i="4"/>
  <c r="G263" i="4"/>
  <c r="I263" i="4"/>
  <c r="G247" i="4"/>
  <c r="I247" i="4"/>
  <c r="G231" i="4"/>
  <c r="I231" i="4"/>
  <c r="G215" i="4"/>
  <c r="I215" i="4"/>
  <c r="G199" i="4"/>
  <c r="I199" i="4"/>
  <c r="G183" i="4"/>
  <c r="I183" i="4"/>
  <c r="G167" i="4"/>
  <c r="I167" i="4"/>
  <c r="G151" i="4"/>
  <c r="I151" i="4"/>
  <c r="G135" i="4"/>
  <c r="I135" i="4"/>
  <c r="G119" i="4"/>
  <c r="I119" i="4"/>
  <c r="G103" i="4"/>
  <c r="I103" i="4"/>
  <c r="I87" i="4"/>
  <c r="G87" i="4"/>
  <c r="G71" i="4"/>
  <c r="I71" i="4"/>
  <c r="G55" i="4"/>
  <c r="I55" i="4"/>
  <c r="G39" i="4"/>
  <c r="I39" i="4"/>
  <c r="G23" i="4"/>
  <c r="I23" i="4"/>
  <c r="G7" i="4"/>
  <c r="I7" i="4"/>
  <c r="G1846" i="4"/>
  <c r="I1846" i="4"/>
  <c r="G1830" i="4"/>
  <c r="I1830" i="4"/>
  <c r="G1814" i="4"/>
  <c r="I1814" i="4"/>
  <c r="G1798" i="4"/>
  <c r="I1798" i="4"/>
  <c r="G1782" i="4"/>
  <c r="I1782" i="4"/>
  <c r="G1766" i="4"/>
  <c r="I1766" i="4"/>
  <c r="G1750" i="4"/>
  <c r="I1750" i="4"/>
  <c r="G1734" i="4"/>
  <c r="I1734" i="4"/>
  <c r="G1718" i="4"/>
  <c r="I1718" i="4"/>
  <c r="G1702" i="4"/>
  <c r="G1686" i="4"/>
  <c r="I1686" i="4"/>
  <c r="G1670" i="4"/>
  <c r="I1670" i="4"/>
  <c r="G1654" i="4"/>
  <c r="G1638" i="4"/>
  <c r="I1638" i="4"/>
  <c r="G1622" i="4"/>
  <c r="I1622" i="4"/>
  <c r="G1606" i="4"/>
  <c r="I1606" i="4"/>
  <c r="G1590" i="4"/>
  <c r="I1590" i="4"/>
  <c r="G1574" i="4"/>
  <c r="I1574" i="4"/>
  <c r="G1558" i="4"/>
  <c r="I1558" i="4"/>
  <c r="G1542" i="4"/>
  <c r="I1542" i="4"/>
  <c r="G1526" i="4"/>
  <c r="I1526" i="4"/>
  <c r="G1510" i="4"/>
  <c r="I1510" i="4"/>
  <c r="G1494" i="4"/>
  <c r="I1494" i="4"/>
  <c r="G1478" i="4"/>
  <c r="I1478" i="4"/>
  <c r="G1462" i="4"/>
  <c r="I1462" i="4"/>
  <c r="G1446" i="4"/>
  <c r="I1446" i="4"/>
  <c r="G1430" i="4"/>
  <c r="I1430" i="4"/>
  <c r="G1414" i="4"/>
  <c r="I1414" i="4"/>
  <c r="G1398" i="4"/>
  <c r="I1398" i="4"/>
  <c r="G1382" i="4"/>
  <c r="I1382" i="4"/>
  <c r="I1366" i="4"/>
  <c r="G1366" i="4"/>
  <c r="G1350" i="4"/>
  <c r="I1350" i="4"/>
  <c r="I1334" i="4"/>
  <c r="G1334" i="4"/>
  <c r="G1318" i="4"/>
  <c r="I1318" i="4"/>
  <c r="I1302" i="4"/>
  <c r="G1302" i="4"/>
  <c r="I1286" i="4"/>
  <c r="G1286" i="4"/>
  <c r="G1270" i="4"/>
  <c r="I1270" i="4"/>
  <c r="G1254" i="4"/>
  <c r="I1254" i="4"/>
  <c r="I1238" i="4"/>
  <c r="G1238" i="4"/>
  <c r="G1222" i="4"/>
  <c r="I1222" i="4"/>
  <c r="I1206" i="4"/>
  <c r="G1206" i="4"/>
  <c r="I1190" i="4"/>
  <c r="G1190" i="4"/>
  <c r="G1174" i="4"/>
  <c r="I1174" i="4"/>
  <c r="I1158" i="4"/>
  <c r="G1158" i="4"/>
  <c r="G1142" i="4"/>
  <c r="I1142" i="4"/>
  <c r="G1126" i="4"/>
  <c r="I1126" i="4"/>
  <c r="G1110" i="4"/>
  <c r="I1110" i="4"/>
  <c r="G1094" i="4"/>
  <c r="I1094" i="4"/>
  <c r="G1078" i="4"/>
  <c r="I1078" i="4"/>
  <c r="G1062" i="4"/>
  <c r="I1062" i="4"/>
  <c r="I1046" i="4"/>
  <c r="G1046" i="4"/>
  <c r="G1030" i="4"/>
  <c r="I1030" i="4"/>
  <c r="I1014" i="4"/>
  <c r="G1014" i="4"/>
  <c r="G998" i="4"/>
  <c r="I998" i="4"/>
  <c r="G982" i="4"/>
  <c r="I982" i="4"/>
  <c r="G966" i="4"/>
  <c r="I966" i="4"/>
  <c r="I950" i="4"/>
  <c r="G950" i="4"/>
  <c r="G934" i="4"/>
  <c r="I934" i="4"/>
  <c r="G918" i="4"/>
  <c r="I918" i="4"/>
  <c r="I902" i="4"/>
  <c r="G902" i="4"/>
  <c r="G886" i="4"/>
  <c r="I886" i="4"/>
  <c r="G870" i="4"/>
  <c r="I870" i="4"/>
  <c r="G854" i="4"/>
  <c r="I854" i="4"/>
  <c r="G838" i="4"/>
  <c r="I838" i="4"/>
  <c r="G822" i="4"/>
  <c r="I822" i="4"/>
  <c r="I806" i="4"/>
  <c r="G806" i="4"/>
  <c r="G790" i="4"/>
  <c r="I790" i="4"/>
  <c r="I774" i="4"/>
  <c r="G774" i="4"/>
  <c r="I758" i="4"/>
  <c r="G758" i="4"/>
  <c r="G742" i="4"/>
  <c r="I742" i="4"/>
  <c r="G726" i="4"/>
  <c r="I726" i="4"/>
  <c r="I710" i="4"/>
  <c r="G710" i="4"/>
  <c r="G694" i="4"/>
  <c r="I694" i="4"/>
  <c r="G678" i="4"/>
  <c r="I678" i="4"/>
  <c r="I662" i="4"/>
  <c r="G662" i="4"/>
  <c r="G646" i="4"/>
  <c r="I646" i="4"/>
  <c r="G630" i="4"/>
  <c r="I630" i="4"/>
  <c r="G614" i="4"/>
  <c r="I614" i="4"/>
  <c r="G598" i="4"/>
  <c r="I598" i="4"/>
  <c r="I582" i="4"/>
  <c r="G582" i="4"/>
  <c r="G566" i="4"/>
  <c r="I566" i="4"/>
  <c r="I550" i="4"/>
  <c r="G550" i="4"/>
  <c r="G534" i="4"/>
  <c r="I534" i="4"/>
  <c r="G518" i="4"/>
  <c r="I518" i="4"/>
  <c r="G502" i="4"/>
  <c r="I502" i="4"/>
  <c r="I486" i="4"/>
  <c r="G486" i="4"/>
  <c r="G470" i="4"/>
  <c r="I470" i="4"/>
  <c r="G454" i="4"/>
  <c r="I454" i="4"/>
  <c r="G438" i="4"/>
  <c r="I438" i="4"/>
  <c r="G422" i="4"/>
  <c r="I422" i="4"/>
  <c r="I406" i="4"/>
  <c r="G406" i="4"/>
  <c r="I390" i="4"/>
  <c r="G390" i="4"/>
  <c r="G374" i="4"/>
  <c r="I374" i="4"/>
  <c r="G358" i="4"/>
  <c r="I358" i="4"/>
  <c r="G342" i="4"/>
  <c r="I342" i="4"/>
  <c r="G326" i="4"/>
  <c r="I326" i="4"/>
  <c r="G310" i="4"/>
  <c r="I310" i="4"/>
  <c r="G294" i="4"/>
  <c r="I294" i="4"/>
  <c r="I278" i="4"/>
  <c r="G278" i="4"/>
  <c r="G262" i="4"/>
  <c r="I262" i="4"/>
  <c r="G246" i="4"/>
  <c r="I246" i="4"/>
  <c r="G230" i="4"/>
  <c r="I230" i="4"/>
  <c r="G214" i="4"/>
  <c r="I214" i="4"/>
  <c r="G198" i="4"/>
  <c r="I198" i="4"/>
  <c r="G182" i="4"/>
  <c r="I182" i="4"/>
  <c r="G166" i="4"/>
  <c r="I166" i="4"/>
  <c r="G150" i="4"/>
  <c r="I150" i="4"/>
  <c r="G134" i="4"/>
  <c r="I134" i="4"/>
  <c r="G118" i="4"/>
  <c r="I118" i="4"/>
  <c r="G102" i="4"/>
  <c r="I102" i="4"/>
  <c r="G86" i="4"/>
  <c r="I86" i="4"/>
  <c r="G70" i="4"/>
  <c r="I70" i="4"/>
  <c r="G54" i="4"/>
  <c r="I54" i="4"/>
  <c r="G38" i="4"/>
  <c r="I38" i="4"/>
  <c r="G22" i="4"/>
  <c r="I22" i="4"/>
  <c r="G6" i="4"/>
  <c r="I6" i="4"/>
  <c r="I671" i="4"/>
  <c r="G1845" i="4"/>
  <c r="I1845" i="4"/>
  <c r="G1829" i="4"/>
  <c r="I1829" i="4"/>
  <c r="G1813" i="4"/>
  <c r="I1813" i="4"/>
  <c r="G1797" i="4"/>
  <c r="I1797" i="4"/>
  <c r="I1781" i="4"/>
  <c r="G1781" i="4"/>
  <c r="G1765" i="4"/>
  <c r="I1765" i="4"/>
  <c r="G1749" i="4"/>
  <c r="I1749" i="4"/>
  <c r="G1733" i="4"/>
  <c r="I1733" i="4"/>
  <c r="I1717" i="4"/>
  <c r="G1717" i="4"/>
  <c r="G1701" i="4"/>
  <c r="G1685" i="4"/>
  <c r="I1685" i="4"/>
  <c r="G1669" i="4"/>
  <c r="I1669" i="4"/>
  <c r="I1653" i="4"/>
  <c r="G1653" i="4"/>
  <c r="G1637" i="4"/>
  <c r="I1637" i="4"/>
  <c r="G1621" i="4"/>
  <c r="I1621" i="4"/>
  <c r="G1605" i="4"/>
  <c r="I1605" i="4"/>
  <c r="G1589" i="4"/>
  <c r="I1589" i="4"/>
  <c r="I1573" i="4"/>
  <c r="G1573" i="4"/>
  <c r="G1557" i="4"/>
  <c r="I1557" i="4"/>
  <c r="G1541" i="4"/>
  <c r="I1541" i="4"/>
  <c r="G1525" i="4"/>
  <c r="I1525" i="4"/>
  <c r="I1509" i="4"/>
  <c r="G1509" i="4"/>
  <c r="G1493" i="4"/>
  <c r="I1493" i="4"/>
  <c r="G1477" i="4"/>
  <c r="I1477" i="4"/>
  <c r="G1461" i="4"/>
  <c r="I1461" i="4"/>
  <c r="G1445" i="4"/>
  <c r="I1445" i="4"/>
  <c r="G1429" i="4"/>
  <c r="I1429" i="4"/>
  <c r="G1413" i="4"/>
  <c r="I1413" i="4"/>
  <c r="G1397" i="4"/>
  <c r="I1397" i="4"/>
  <c r="G1381" i="4"/>
  <c r="I1381" i="4"/>
  <c r="G1365" i="4"/>
  <c r="I1365" i="4"/>
  <c r="G1349" i="4"/>
  <c r="I1349" i="4"/>
  <c r="G1333" i="4"/>
  <c r="I1333" i="4"/>
  <c r="G1317" i="4"/>
  <c r="I1317" i="4"/>
  <c r="G1301" i="4"/>
  <c r="G1285" i="4"/>
  <c r="I1285" i="4"/>
  <c r="G1269" i="4"/>
  <c r="I1269" i="4"/>
  <c r="G1253" i="4"/>
  <c r="I1253" i="4"/>
  <c r="G1237" i="4"/>
  <c r="I1237" i="4"/>
  <c r="G1221" i="4"/>
  <c r="I1221" i="4"/>
  <c r="G1205" i="4"/>
  <c r="I1205" i="4"/>
  <c r="G1189" i="4"/>
  <c r="I1189" i="4"/>
  <c r="I1173" i="4"/>
  <c r="G1173" i="4"/>
  <c r="G1157" i="4"/>
  <c r="I1157" i="4"/>
  <c r="I1141" i="4"/>
  <c r="G1141" i="4"/>
  <c r="G1125" i="4"/>
  <c r="I1125" i="4"/>
  <c r="G1109" i="4"/>
  <c r="I1109" i="4"/>
  <c r="G1093" i="4"/>
  <c r="I1093" i="4"/>
  <c r="G1077" i="4"/>
  <c r="I1077" i="4"/>
  <c r="G1061" i="4"/>
  <c r="I1061" i="4"/>
  <c r="I1045" i="4"/>
  <c r="G1045" i="4"/>
  <c r="G1029" i="4"/>
  <c r="I1029" i="4"/>
  <c r="I1013" i="4"/>
  <c r="G1013" i="4"/>
  <c r="G997" i="4"/>
  <c r="I997" i="4"/>
  <c r="G981" i="4"/>
  <c r="I981" i="4"/>
  <c r="G965" i="4"/>
  <c r="I965" i="4"/>
  <c r="I949" i="4"/>
  <c r="G949" i="4"/>
  <c r="G933" i="4"/>
  <c r="I933" i="4"/>
  <c r="I917" i="4"/>
  <c r="G917" i="4"/>
  <c r="I901" i="4"/>
  <c r="G901" i="4"/>
  <c r="G885" i="4"/>
  <c r="I885" i="4"/>
  <c r="G869" i="4"/>
  <c r="I869" i="4"/>
  <c r="G853" i="4"/>
  <c r="I853" i="4"/>
  <c r="G837" i="4"/>
  <c r="I837" i="4"/>
  <c r="G821" i="4"/>
  <c r="I821" i="4"/>
  <c r="I805" i="4"/>
  <c r="G805" i="4"/>
  <c r="G789" i="4"/>
  <c r="I789" i="4"/>
  <c r="G773" i="4"/>
  <c r="I773" i="4"/>
  <c r="I757" i="4"/>
  <c r="G757" i="4"/>
  <c r="G741" i="4"/>
  <c r="I741" i="4"/>
  <c r="G725" i="4"/>
  <c r="I725" i="4"/>
  <c r="G709" i="4"/>
  <c r="I709" i="4"/>
  <c r="G693" i="4"/>
  <c r="I693" i="4"/>
  <c r="G677" i="4"/>
  <c r="I677" i="4"/>
  <c r="I661" i="4"/>
  <c r="G661" i="4"/>
  <c r="G645" i="4"/>
  <c r="I645" i="4"/>
  <c r="G629" i="4"/>
  <c r="I629" i="4"/>
  <c r="I613" i="4"/>
  <c r="G613" i="4"/>
  <c r="G597" i="4"/>
  <c r="I597" i="4"/>
  <c r="G581" i="4"/>
  <c r="I581" i="4"/>
  <c r="I565" i="4"/>
  <c r="G565" i="4"/>
  <c r="I549" i="4"/>
  <c r="G549" i="4"/>
  <c r="G533" i="4"/>
  <c r="I533" i="4"/>
  <c r="G517" i="4"/>
  <c r="I517" i="4"/>
  <c r="G501" i="4"/>
  <c r="I501" i="4"/>
  <c r="G485" i="4"/>
  <c r="I485" i="4"/>
  <c r="G469" i="4"/>
  <c r="I469" i="4"/>
  <c r="I453" i="4"/>
  <c r="G453" i="4"/>
  <c r="G437" i="4"/>
  <c r="I437" i="4"/>
  <c r="G421" i="4"/>
  <c r="I421" i="4"/>
  <c r="G405" i="4"/>
  <c r="I405" i="4"/>
  <c r="G389" i="4"/>
  <c r="I389" i="4"/>
  <c r="I373" i="4"/>
  <c r="G373" i="4"/>
  <c r="G357" i="4"/>
  <c r="I357" i="4"/>
  <c r="G341" i="4"/>
  <c r="I341" i="4"/>
  <c r="G325" i="4"/>
  <c r="I325" i="4"/>
  <c r="G309" i="4"/>
  <c r="I309" i="4"/>
  <c r="G293" i="4"/>
  <c r="I293" i="4"/>
  <c r="G277" i="4"/>
  <c r="I277" i="4"/>
  <c r="G261" i="4"/>
  <c r="I261" i="4"/>
  <c r="G245" i="4"/>
  <c r="I245" i="4"/>
  <c r="G229" i="4"/>
  <c r="I229" i="4"/>
  <c r="G213" i="4"/>
  <c r="I213" i="4"/>
  <c r="G197" i="4"/>
  <c r="I197" i="4"/>
  <c r="G181" i="4"/>
  <c r="I181" i="4"/>
  <c r="G165" i="4"/>
  <c r="I165" i="4"/>
  <c r="G149" i="4"/>
  <c r="I149" i="4"/>
  <c r="G133" i="4"/>
  <c r="I133" i="4"/>
  <c r="I117" i="4"/>
  <c r="G117" i="4"/>
  <c r="G101" i="4"/>
  <c r="I101" i="4"/>
  <c r="G85" i="4"/>
  <c r="I85" i="4"/>
  <c r="I69" i="4"/>
  <c r="G69" i="4"/>
  <c r="G53" i="4"/>
  <c r="I53" i="4"/>
  <c r="I37" i="4"/>
  <c r="G37" i="4"/>
  <c r="G21" i="4"/>
  <c r="I21" i="4"/>
  <c r="G5" i="4"/>
  <c r="I5" i="4"/>
  <c r="I634" i="4"/>
  <c r="G48" i="4"/>
  <c r="I48" i="4"/>
  <c r="G32" i="4"/>
  <c r="I32" i="4"/>
  <c r="G16" i="4"/>
  <c r="I16" i="4"/>
  <c r="G63" i="4"/>
  <c r="I63" i="4"/>
  <c r="G47" i="4"/>
  <c r="I47" i="4"/>
  <c r="G31" i="4"/>
  <c r="I31" i="4"/>
  <c r="G157" i="4"/>
  <c r="I157" i="4"/>
  <c r="G141" i="4"/>
  <c r="I141" i="4"/>
  <c r="G125" i="4"/>
  <c r="I125" i="4"/>
  <c r="G109" i="4"/>
  <c r="I109" i="4"/>
  <c r="G93" i="4"/>
  <c r="I93" i="4"/>
  <c r="G77" i="4"/>
  <c r="I77" i="4"/>
  <c r="G61" i="4"/>
  <c r="I61" i="4"/>
  <c r="G45" i="4"/>
  <c r="I45" i="4"/>
  <c r="G29" i="4"/>
  <c r="I29" i="4"/>
  <c r="G13" i="4"/>
  <c r="I13" i="4"/>
  <c r="G28" i="4"/>
  <c r="I28" i="4"/>
  <c r="G12" i="4"/>
  <c r="I12" i="4"/>
  <c r="G251" i="4"/>
  <c r="I251" i="4"/>
  <c r="G235" i="4"/>
  <c r="I235" i="4"/>
  <c r="I219" i="4"/>
  <c r="G219" i="4"/>
  <c r="G203" i="4"/>
  <c r="I203" i="4"/>
  <c r="I187" i="4"/>
  <c r="G187" i="4"/>
  <c r="G171" i="4"/>
  <c r="I171" i="4"/>
  <c r="G155" i="4"/>
  <c r="I155" i="4"/>
  <c r="G139" i="4"/>
  <c r="I139" i="4"/>
  <c r="G123" i="4"/>
  <c r="I123" i="4"/>
  <c r="G107" i="4"/>
  <c r="I107" i="4"/>
  <c r="G91" i="4"/>
  <c r="I91" i="4"/>
  <c r="G75" i="4"/>
  <c r="I75" i="4"/>
  <c r="G59" i="4"/>
  <c r="I59" i="4"/>
  <c r="G43" i="4"/>
  <c r="I43" i="4"/>
  <c r="G27" i="4"/>
  <c r="I27" i="4"/>
  <c r="G11" i="4"/>
  <c r="I11" i="4"/>
  <c r="I218" i="4"/>
  <c r="G218" i="4"/>
  <c r="G202" i="4"/>
  <c r="I202" i="4"/>
  <c r="G186" i="4"/>
  <c r="I186" i="4"/>
  <c r="G170" i="4"/>
  <c r="I170" i="4"/>
  <c r="G154" i="4"/>
  <c r="I154" i="4"/>
  <c r="G138" i="4"/>
  <c r="I138" i="4"/>
  <c r="G122" i="4"/>
  <c r="I122" i="4"/>
  <c r="G106" i="4"/>
  <c r="I106" i="4"/>
  <c r="I90" i="4"/>
  <c r="G90" i="4"/>
  <c r="G74" i="4"/>
  <c r="I74" i="4"/>
  <c r="G58" i="4"/>
  <c r="I58" i="4"/>
  <c r="G42" i="4"/>
  <c r="I42" i="4"/>
  <c r="G26" i="4"/>
  <c r="I26" i="4"/>
  <c r="G10" i="4"/>
  <c r="I10" i="4"/>
  <c r="G249" i="4"/>
  <c r="I249" i="4"/>
  <c r="G233" i="4"/>
  <c r="I233" i="4"/>
  <c r="G217" i="4"/>
  <c r="I217" i="4"/>
  <c r="G201" i="4"/>
  <c r="I201" i="4"/>
  <c r="I185" i="4"/>
  <c r="G185" i="4"/>
  <c r="G169" i="4"/>
  <c r="I169" i="4"/>
  <c r="G153" i="4"/>
  <c r="I153" i="4"/>
  <c r="G137" i="4"/>
  <c r="G121" i="4"/>
  <c r="I121" i="4"/>
  <c r="G105" i="4"/>
  <c r="I105" i="4"/>
  <c r="G89" i="4"/>
  <c r="I89" i="4"/>
  <c r="G73" i="4"/>
  <c r="I73" i="4"/>
  <c r="G57" i="4"/>
  <c r="I57" i="4"/>
  <c r="G41" i="4"/>
  <c r="I41" i="4"/>
  <c r="G25" i="4"/>
  <c r="I25" i="4"/>
  <c r="G9" i="4"/>
  <c r="I9" i="4"/>
  <c r="G15" i="4"/>
  <c r="I15" i="4"/>
  <c r="D3794" i="4"/>
  <c r="D3778" i="4"/>
  <c r="D3762" i="4"/>
  <c r="D3746" i="4"/>
  <c r="D3730" i="4"/>
  <c r="D3714" i="4"/>
  <c r="D3698" i="4"/>
  <c r="D3682" i="4"/>
  <c r="D3666" i="4"/>
  <c r="D3650" i="4"/>
  <c r="D3634" i="4"/>
  <c r="D3618" i="4"/>
  <c r="D3602" i="4"/>
  <c r="D3586" i="4"/>
  <c r="D3570" i="4"/>
  <c r="D3554" i="4"/>
  <c r="D3538" i="4"/>
  <c r="D3522" i="4"/>
  <c r="D3506" i="4"/>
  <c r="D3490" i="4"/>
  <c r="D3474" i="4"/>
  <c r="D3458" i="4"/>
  <c r="D3442" i="4"/>
  <c r="D3426" i="4"/>
  <c r="D3410" i="4"/>
  <c r="D3394" i="4"/>
  <c r="D3378" i="4"/>
  <c r="D3362" i="4"/>
  <c r="D3346" i="4"/>
  <c r="D3330" i="4"/>
  <c r="D3314" i="4"/>
  <c r="D3298" i="4"/>
  <c r="D3282" i="4"/>
  <c r="D3266" i="4"/>
  <c r="D3250" i="4"/>
  <c r="D3234" i="4"/>
  <c r="D3218" i="4"/>
  <c r="D3202" i="4"/>
  <c r="F2371" i="4"/>
  <c r="E2371" i="4"/>
  <c r="F3795" i="4"/>
  <c r="E3795" i="4"/>
  <c r="F3731" i="4"/>
  <c r="E3731" i="4"/>
  <c r="F3651" i="4"/>
  <c r="E3651" i="4"/>
  <c r="F3571" i="4"/>
  <c r="E3571" i="4"/>
  <c r="F3507" i="4"/>
  <c r="E3507" i="4"/>
  <c r="F3411" i="4"/>
  <c r="E3411" i="4"/>
  <c r="F3187" i="4"/>
  <c r="E3187" i="4"/>
  <c r="E3107" i="4"/>
  <c r="F3107" i="4"/>
  <c r="F2275" i="4"/>
  <c r="E2275" i="4"/>
  <c r="E3497" i="4"/>
  <c r="F3497" i="4"/>
  <c r="F3780" i="4"/>
  <c r="E3780" i="4"/>
  <c r="E3620" i="4"/>
  <c r="F3620" i="4"/>
  <c r="E3540" i="4"/>
  <c r="F3540" i="4"/>
  <c r="F3428" i="4"/>
  <c r="E3428" i="4"/>
  <c r="F3348" i="4"/>
  <c r="E3348" i="4"/>
  <c r="F3268" i="4"/>
  <c r="E3268" i="4"/>
  <c r="F3124" i="4"/>
  <c r="E3124" i="4"/>
  <c r="F2996" i="4"/>
  <c r="E2996" i="4"/>
  <c r="E2884" i="4"/>
  <c r="F2884" i="4"/>
  <c r="F2772" i="4"/>
  <c r="E2772" i="4"/>
  <c r="F2676" i="4"/>
  <c r="E2676" i="4"/>
  <c r="F2596" i="4"/>
  <c r="E2596" i="4"/>
  <c r="F2484" i="4"/>
  <c r="E2484" i="4"/>
  <c r="F2372" i="4"/>
  <c r="E2372" i="4"/>
  <c r="F2276" i="4"/>
  <c r="E2276" i="4"/>
  <c r="F2196" i="4"/>
  <c r="E2196" i="4"/>
  <c r="F2100" i="4"/>
  <c r="E2100" i="4"/>
  <c r="F2004" i="4"/>
  <c r="E2004" i="4"/>
  <c r="F1828" i="4"/>
  <c r="E1828" i="4"/>
  <c r="F1764" i="4"/>
  <c r="E1764" i="4"/>
  <c r="F1652" i="4"/>
  <c r="E1652" i="4"/>
  <c r="F1556" i="4"/>
  <c r="E1556" i="4"/>
  <c r="F1396" i="4"/>
  <c r="E1396" i="4"/>
  <c r="E1204" i="4"/>
  <c r="F1204" i="4"/>
  <c r="E756" i="4"/>
  <c r="F756" i="4"/>
  <c r="F3779" i="4"/>
  <c r="E3779" i="4"/>
  <c r="E3699" i="4"/>
  <c r="F3699" i="4"/>
  <c r="F3603" i="4"/>
  <c r="E3603" i="4"/>
  <c r="E3459" i="4"/>
  <c r="F3459" i="4"/>
  <c r="F3379" i="4"/>
  <c r="E3379" i="4"/>
  <c r="F3299" i="4"/>
  <c r="E3299" i="4"/>
  <c r="F3171" i="4"/>
  <c r="E3171" i="4"/>
  <c r="F3011" i="4"/>
  <c r="E3011" i="4"/>
  <c r="F2339" i="4"/>
  <c r="E2339" i="4"/>
  <c r="F3764" i="4"/>
  <c r="E3764" i="4"/>
  <c r="F3716" i="4"/>
  <c r="E3716" i="4"/>
  <c r="F3668" i="4"/>
  <c r="E3668" i="4"/>
  <c r="F3604" i="4"/>
  <c r="E3604" i="4"/>
  <c r="F3524" i="4"/>
  <c r="E3524" i="4"/>
  <c r="E3460" i="4"/>
  <c r="F3460" i="4"/>
  <c r="F3396" i="4"/>
  <c r="E3396" i="4"/>
  <c r="F3332" i="4"/>
  <c r="E3332" i="4"/>
  <c r="F3252" i="4"/>
  <c r="E3252" i="4"/>
  <c r="F3172" i="4"/>
  <c r="E3172" i="4"/>
  <c r="F3092" i="4"/>
  <c r="E3092" i="4"/>
  <c r="F3044" i="4"/>
  <c r="E3044" i="4"/>
  <c r="E2964" i="4"/>
  <c r="F2964" i="4"/>
  <c r="F2916" i="4"/>
  <c r="E2916" i="4"/>
  <c r="F2836" i="4"/>
  <c r="E2836" i="4"/>
  <c r="F2740" i="4"/>
  <c r="E2740" i="4"/>
  <c r="F2660" i="4"/>
  <c r="E2660" i="4"/>
  <c r="F2580" i="4"/>
  <c r="E2580" i="4"/>
  <c r="F2516" i="4"/>
  <c r="E2516" i="4"/>
  <c r="F2452" i="4"/>
  <c r="E2452" i="4"/>
  <c r="F2388" i="4"/>
  <c r="E2388" i="4"/>
  <c r="F2292" i="4"/>
  <c r="E2292" i="4"/>
  <c r="F2244" i="4"/>
  <c r="E2244" i="4"/>
  <c r="F2180" i="4"/>
  <c r="E2180" i="4"/>
  <c r="E2116" i="4"/>
  <c r="F2116" i="4"/>
  <c r="F2036" i="4"/>
  <c r="E2036" i="4"/>
  <c r="F1972" i="4"/>
  <c r="E1972" i="4"/>
  <c r="F1924" i="4"/>
  <c r="E1924" i="4"/>
  <c r="F1892" i="4"/>
  <c r="E1892" i="4"/>
  <c r="F1812" i="4"/>
  <c r="E1812" i="4"/>
  <c r="F1732" i="4"/>
  <c r="E1732" i="4"/>
  <c r="E1684" i="4"/>
  <c r="F1684" i="4"/>
  <c r="F1604" i="4"/>
  <c r="E1604" i="4"/>
  <c r="F1540" i="4"/>
  <c r="E1540" i="4"/>
  <c r="F1476" i="4"/>
  <c r="E1476" i="4"/>
  <c r="F1412" i="4"/>
  <c r="E1412" i="4"/>
  <c r="F1332" i="4"/>
  <c r="E1332" i="4"/>
  <c r="F1284" i="4"/>
  <c r="E1284" i="4"/>
  <c r="F1220" i="4"/>
  <c r="E1220" i="4"/>
  <c r="F1140" i="4"/>
  <c r="E1140" i="4"/>
  <c r="F1092" i="4"/>
  <c r="E1092" i="4"/>
  <c r="F1028" i="4"/>
  <c r="E1028" i="4"/>
  <c r="F964" i="4"/>
  <c r="E964" i="4"/>
  <c r="F900" i="4"/>
  <c r="E900" i="4"/>
  <c r="F852" i="4"/>
  <c r="E852" i="4"/>
  <c r="F788" i="4"/>
  <c r="E788" i="4"/>
  <c r="F708" i="4"/>
  <c r="E708" i="4"/>
  <c r="F676" i="4"/>
  <c r="E676" i="4"/>
  <c r="F612" i="4"/>
  <c r="E612" i="4"/>
  <c r="F484" i="4"/>
  <c r="E484" i="4"/>
  <c r="F3683" i="4"/>
  <c r="E3683" i="4"/>
  <c r="F3539" i="4"/>
  <c r="E3539" i="4"/>
  <c r="F3475" i="4"/>
  <c r="E3475" i="4"/>
  <c r="F3395" i="4"/>
  <c r="E3395" i="4"/>
  <c r="F3331" i="4"/>
  <c r="E3331" i="4"/>
  <c r="F3267" i="4"/>
  <c r="E3267" i="4"/>
  <c r="F3219" i="4"/>
  <c r="E3219" i="4"/>
  <c r="F3139" i="4"/>
  <c r="E3139" i="4"/>
  <c r="F3075" i="4"/>
  <c r="E3075" i="4"/>
  <c r="F3027" i="4"/>
  <c r="E3027" i="4"/>
  <c r="F2963" i="4"/>
  <c r="E2963" i="4"/>
  <c r="E2915" i="4"/>
  <c r="F2915" i="4"/>
  <c r="F2835" i="4"/>
  <c r="E2835" i="4"/>
  <c r="F2771" i="4"/>
  <c r="E2771" i="4"/>
  <c r="F2691" i="4"/>
  <c r="E2691" i="4"/>
  <c r="F2419" i="4"/>
  <c r="E2419" i="4"/>
  <c r="F3754" i="4"/>
  <c r="E3754" i="4"/>
  <c r="F3481" i="4"/>
  <c r="E3481" i="4"/>
  <c r="F3732" i="4"/>
  <c r="E3732" i="4"/>
  <c r="F3684" i="4"/>
  <c r="E3684" i="4"/>
  <c r="F3636" i="4"/>
  <c r="E3636" i="4"/>
  <c r="F3572" i="4"/>
  <c r="E3572" i="4"/>
  <c r="F3508" i="4"/>
  <c r="E3508" i="4"/>
  <c r="E3444" i="4"/>
  <c r="F3444" i="4"/>
  <c r="F3364" i="4"/>
  <c r="E3364" i="4"/>
  <c r="F3316" i="4"/>
  <c r="E3316" i="4"/>
  <c r="F3236" i="4"/>
  <c r="E3236" i="4"/>
  <c r="E3204" i="4"/>
  <c r="F3204" i="4"/>
  <c r="F3140" i="4"/>
  <c r="E3140" i="4"/>
  <c r="F3076" i="4"/>
  <c r="E3076" i="4"/>
  <c r="F3028" i="4"/>
  <c r="E3028" i="4"/>
  <c r="F2948" i="4"/>
  <c r="E2948" i="4"/>
  <c r="F2868" i="4"/>
  <c r="E2868" i="4"/>
  <c r="F2820" i="4"/>
  <c r="E2820" i="4"/>
  <c r="F2756" i="4"/>
  <c r="E2756" i="4"/>
  <c r="F2692" i="4"/>
  <c r="E2692" i="4"/>
  <c r="F2644" i="4"/>
  <c r="E2644" i="4"/>
  <c r="F2564" i="4"/>
  <c r="E2564" i="4"/>
  <c r="F2500" i="4"/>
  <c r="E2500" i="4"/>
  <c r="F2436" i="4"/>
  <c r="E2436" i="4"/>
  <c r="F2404" i="4"/>
  <c r="E2404" i="4"/>
  <c r="F2324" i="4"/>
  <c r="E2324" i="4"/>
  <c r="F2260" i="4"/>
  <c r="E2260" i="4"/>
  <c r="F2164" i="4"/>
  <c r="E2164" i="4"/>
  <c r="F2084" i="4"/>
  <c r="E2084" i="4"/>
  <c r="F2020" i="4"/>
  <c r="E2020" i="4"/>
  <c r="F1956" i="4"/>
  <c r="E1956" i="4"/>
  <c r="F1908" i="4"/>
  <c r="E1908" i="4"/>
  <c r="F1860" i="4"/>
  <c r="E1860" i="4"/>
  <c r="F1796" i="4"/>
  <c r="E1796" i="4"/>
  <c r="F1716" i="4"/>
  <c r="E1716" i="4"/>
  <c r="F1636" i="4"/>
  <c r="E1636" i="4"/>
  <c r="F1572" i="4"/>
  <c r="E1572" i="4"/>
  <c r="E1492" i="4"/>
  <c r="F1492" i="4"/>
  <c r="F1428" i="4"/>
  <c r="E1428" i="4"/>
  <c r="F1348" i="4"/>
  <c r="E1348" i="4"/>
  <c r="F1300" i="4"/>
  <c r="E1300" i="4"/>
  <c r="F1236" i="4"/>
  <c r="E1236" i="4"/>
  <c r="F1156" i="4"/>
  <c r="E1156" i="4"/>
  <c r="F1108" i="4"/>
  <c r="E1108" i="4"/>
  <c r="F1060" i="4"/>
  <c r="E1060" i="4"/>
  <c r="F980" i="4"/>
  <c r="E980" i="4"/>
  <c r="F948" i="4"/>
  <c r="E948" i="4"/>
  <c r="E884" i="4"/>
  <c r="F884" i="4"/>
  <c r="F804" i="4"/>
  <c r="E804" i="4"/>
  <c r="F724" i="4"/>
  <c r="E724" i="4"/>
  <c r="F660" i="4"/>
  <c r="E660" i="4"/>
  <c r="F596" i="4"/>
  <c r="E596" i="4"/>
  <c r="F548" i="4"/>
  <c r="E548" i="4"/>
  <c r="F516" i="4"/>
  <c r="E516" i="4"/>
  <c r="F452" i="4"/>
  <c r="E452" i="4"/>
  <c r="F404" i="4"/>
  <c r="E404" i="4"/>
  <c r="F356" i="4"/>
  <c r="E356" i="4"/>
  <c r="F324" i="4"/>
  <c r="E324" i="4"/>
  <c r="F276" i="4"/>
  <c r="E276" i="4"/>
  <c r="F228" i="4"/>
  <c r="E228" i="4"/>
  <c r="F196" i="4"/>
  <c r="E196" i="4"/>
  <c r="F132" i="4"/>
  <c r="E132" i="4"/>
  <c r="F84" i="4"/>
  <c r="E84" i="4"/>
  <c r="F36" i="4"/>
  <c r="E36" i="4"/>
  <c r="F4" i="4"/>
  <c r="E4" i="4"/>
  <c r="F3747" i="4"/>
  <c r="E3747" i="4"/>
  <c r="F3635" i="4"/>
  <c r="E3635" i="4"/>
  <c r="F3587" i="4"/>
  <c r="E3587" i="4"/>
  <c r="F3523" i="4"/>
  <c r="E3523" i="4"/>
  <c r="E3427" i="4"/>
  <c r="F3427" i="4"/>
  <c r="F3347" i="4"/>
  <c r="E3347" i="4"/>
  <c r="F3315" i="4"/>
  <c r="E3315" i="4"/>
  <c r="F3251" i="4"/>
  <c r="E3251" i="4"/>
  <c r="F3203" i="4"/>
  <c r="E3203" i="4"/>
  <c r="F3123" i="4"/>
  <c r="E3123" i="4"/>
  <c r="F3059" i="4"/>
  <c r="E3059" i="4"/>
  <c r="F2995" i="4"/>
  <c r="E2995" i="4"/>
  <c r="F2947" i="4"/>
  <c r="E2947" i="4"/>
  <c r="F2899" i="4"/>
  <c r="E2899" i="4"/>
  <c r="F2867" i="4"/>
  <c r="E2867" i="4"/>
  <c r="F2819" i="4"/>
  <c r="E2819" i="4"/>
  <c r="F2787" i="4"/>
  <c r="E2787" i="4"/>
  <c r="E2739" i="4"/>
  <c r="F2739" i="4"/>
  <c r="F2707" i="4"/>
  <c r="E2707" i="4"/>
  <c r="E2659" i="4"/>
  <c r="F2659" i="4"/>
  <c r="F2627" i="4"/>
  <c r="E2627" i="4"/>
  <c r="F2595" i="4"/>
  <c r="E2595" i="4"/>
  <c r="F2547" i="4"/>
  <c r="E2547" i="4"/>
  <c r="F2515" i="4"/>
  <c r="E2515" i="4"/>
  <c r="F2467" i="4"/>
  <c r="E2467" i="4"/>
  <c r="F2307" i="4"/>
  <c r="E2307" i="4"/>
  <c r="F3769" i="4"/>
  <c r="E3769" i="4"/>
  <c r="F868" i="4"/>
  <c r="E868" i="4"/>
  <c r="F2291" i="4"/>
  <c r="E2291" i="4"/>
  <c r="F3588" i="4"/>
  <c r="E3588" i="4"/>
  <c r="F3492" i="4"/>
  <c r="E3492" i="4"/>
  <c r="F3412" i="4"/>
  <c r="E3412" i="4"/>
  <c r="E3284" i="4"/>
  <c r="F3284" i="4"/>
  <c r="F3156" i="4"/>
  <c r="E3156" i="4"/>
  <c r="F3060" i="4"/>
  <c r="E3060" i="4"/>
  <c r="F2980" i="4"/>
  <c r="E2980" i="4"/>
  <c r="F2900" i="4"/>
  <c r="E2900" i="4"/>
  <c r="F2788" i="4"/>
  <c r="E2788" i="4"/>
  <c r="F2724" i="4"/>
  <c r="E2724" i="4"/>
  <c r="F2612" i="4"/>
  <c r="E2612" i="4"/>
  <c r="F2532" i="4"/>
  <c r="E2532" i="4"/>
  <c r="E2420" i="4"/>
  <c r="F2420" i="4"/>
  <c r="F2340" i="4"/>
  <c r="E2340" i="4"/>
  <c r="F2228" i="4"/>
  <c r="E2228" i="4"/>
  <c r="F2148" i="4"/>
  <c r="E2148" i="4"/>
  <c r="F2068" i="4"/>
  <c r="E2068" i="4"/>
  <c r="F1988" i="4"/>
  <c r="E1988" i="4"/>
  <c r="F1844" i="4"/>
  <c r="E1844" i="4"/>
  <c r="E1748" i="4"/>
  <c r="F1748" i="4"/>
  <c r="F1668" i="4"/>
  <c r="E1668" i="4"/>
  <c r="F1620" i="4"/>
  <c r="E1620" i="4"/>
  <c r="F1524" i="4"/>
  <c r="E1524" i="4"/>
  <c r="F1460" i="4"/>
  <c r="E1460" i="4"/>
  <c r="F1380" i="4"/>
  <c r="E1380" i="4"/>
  <c r="F1268" i="4"/>
  <c r="E1268" i="4"/>
  <c r="F1172" i="4"/>
  <c r="E1172" i="4"/>
  <c r="F1076" i="4"/>
  <c r="E1076" i="4"/>
  <c r="F1012" i="4"/>
  <c r="E1012" i="4"/>
  <c r="F916" i="4"/>
  <c r="E916" i="4"/>
  <c r="E820" i="4"/>
  <c r="F820" i="4"/>
  <c r="F740" i="4"/>
  <c r="E740" i="4"/>
  <c r="F644" i="4"/>
  <c r="E644" i="4"/>
  <c r="F580" i="4"/>
  <c r="E580" i="4"/>
  <c r="E532" i="4"/>
  <c r="F532" i="4"/>
  <c r="F436" i="4"/>
  <c r="E436" i="4"/>
  <c r="F388" i="4"/>
  <c r="E388" i="4"/>
  <c r="F340" i="4"/>
  <c r="E340" i="4"/>
  <c r="F292" i="4"/>
  <c r="E292" i="4"/>
  <c r="F244" i="4"/>
  <c r="E244" i="4"/>
  <c r="F180" i="4"/>
  <c r="E180" i="4"/>
  <c r="F116" i="4"/>
  <c r="E116" i="4"/>
  <c r="F68" i="4"/>
  <c r="E68" i="4"/>
  <c r="F20" i="4"/>
  <c r="E20" i="4"/>
  <c r="F2355" i="4"/>
  <c r="E2355" i="4"/>
  <c r="F3738" i="4"/>
  <c r="E3738" i="4"/>
  <c r="E3465" i="4"/>
  <c r="F3465" i="4"/>
  <c r="F3796" i="4"/>
  <c r="E3796" i="4"/>
  <c r="F3748" i="4"/>
  <c r="E3748" i="4"/>
  <c r="F3700" i="4"/>
  <c r="E3700" i="4"/>
  <c r="F3652" i="4"/>
  <c r="E3652" i="4"/>
  <c r="F3556" i="4"/>
  <c r="E3556" i="4"/>
  <c r="F3476" i="4"/>
  <c r="E3476" i="4"/>
  <c r="F3380" i="4"/>
  <c r="E3380" i="4"/>
  <c r="F3300" i="4"/>
  <c r="E3300" i="4"/>
  <c r="F3220" i="4"/>
  <c r="E3220" i="4"/>
  <c r="E3188" i="4"/>
  <c r="F3188" i="4"/>
  <c r="F3108" i="4"/>
  <c r="E3108" i="4"/>
  <c r="F3012" i="4"/>
  <c r="E3012" i="4"/>
  <c r="F2932" i="4"/>
  <c r="E2932" i="4"/>
  <c r="E2852" i="4"/>
  <c r="F2852" i="4"/>
  <c r="F2804" i="4"/>
  <c r="E2804" i="4"/>
  <c r="F2708" i="4"/>
  <c r="E2708" i="4"/>
  <c r="F2628" i="4"/>
  <c r="E2628" i="4"/>
  <c r="F2548" i="4"/>
  <c r="E2548" i="4"/>
  <c r="F2468" i="4"/>
  <c r="E2468" i="4"/>
  <c r="F2356" i="4"/>
  <c r="E2356" i="4"/>
  <c r="F2308" i="4"/>
  <c r="E2308" i="4"/>
  <c r="F2212" i="4"/>
  <c r="E2212" i="4"/>
  <c r="F2132" i="4"/>
  <c r="E2132" i="4"/>
  <c r="E2052" i="4"/>
  <c r="F2052" i="4"/>
  <c r="F1940" i="4"/>
  <c r="E1940" i="4"/>
  <c r="F1876" i="4"/>
  <c r="E1876" i="4"/>
  <c r="F1780" i="4"/>
  <c r="E1780" i="4"/>
  <c r="F1700" i="4"/>
  <c r="E1700" i="4"/>
  <c r="F1588" i="4"/>
  <c r="E1588" i="4"/>
  <c r="F1508" i="4"/>
  <c r="E1508" i="4"/>
  <c r="F1444" i="4"/>
  <c r="E1444" i="4"/>
  <c r="F1364" i="4"/>
  <c r="E1364" i="4"/>
  <c r="F1316" i="4"/>
  <c r="E1316" i="4"/>
  <c r="F1252" i="4"/>
  <c r="E1252" i="4"/>
  <c r="E1188" i="4"/>
  <c r="F1188" i="4"/>
  <c r="F1124" i="4"/>
  <c r="E1124" i="4"/>
  <c r="F1044" i="4"/>
  <c r="E1044" i="4"/>
  <c r="F996" i="4"/>
  <c r="E996" i="4"/>
  <c r="F932" i="4"/>
  <c r="E932" i="4"/>
  <c r="F836" i="4"/>
  <c r="E836" i="4"/>
  <c r="F772" i="4"/>
  <c r="E772" i="4"/>
  <c r="F692" i="4"/>
  <c r="E692" i="4"/>
  <c r="F628" i="4"/>
  <c r="E628" i="4"/>
  <c r="F564" i="4"/>
  <c r="E564" i="4"/>
  <c r="F500" i="4"/>
  <c r="E500" i="4"/>
  <c r="F468" i="4"/>
  <c r="E468" i="4"/>
  <c r="F420" i="4"/>
  <c r="E420" i="4"/>
  <c r="F372" i="4"/>
  <c r="E372" i="4"/>
  <c r="F308" i="4"/>
  <c r="E308" i="4"/>
  <c r="F260" i="4"/>
  <c r="E260" i="4"/>
  <c r="F212" i="4"/>
  <c r="E212" i="4"/>
  <c r="F164" i="4"/>
  <c r="E164" i="4"/>
  <c r="F100" i="4"/>
  <c r="E100" i="4"/>
  <c r="F52" i="4"/>
  <c r="E52" i="4"/>
  <c r="F3763" i="4"/>
  <c r="E3763" i="4"/>
  <c r="F3715" i="4"/>
  <c r="E3715" i="4"/>
  <c r="E3667" i="4"/>
  <c r="F3667" i="4"/>
  <c r="F3619" i="4"/>
  <c r="E3619" i="4"/>
  <c r="E3555" i="4"/>
  <c r="F3555" i="4"/>
  <c r="F3491" i="4"/>
  <c r="E3491" i="4"/>
  <c r="F3443" i="4"/>
  <c r="E3443" i="4"/>
  <c r="F3363" i="4"/>
  <c r="E3363" i="4"/>
  <c r="E3283" i="4"/>
  <c r="F3283" i="4"/>
  <c r="F3235" i="4"/>
  <c r="E3235" i="4"/>
  <c r="E3155" i="4"/>
  <c r="F3155" i="4"/>
  <c r="F3091" i="4"/>
  <c r="E3091" i="4"/>
  <c r="F3043" i="4"/>
  <c r="E3043" i="4"/>
  <c r="F2979" i="4"/>
  <c r="E2979" i="4"/>
  <c r="F2931" i="4"/>
  <c r="E2931" i="4"/>
  <c r="F2883" i="4"/>
  <c r="E2883" i="4"/>
  <c r="F2851" i="4"/>
  <c r="E2851" i="4"/>
  <c r="F2803" i="4"/>
  <c r="E2803" i="4"/>
  <c r="F2755" i="4"/>
  <c r="E2755" i="4"/>
  <c r="F2723" i="4"/>
  <c r="E2723" i="4"/>
  <c r="F2675" i="4"/>
  <c r="E2675" i="4"/>
  <c r="E2643" i="4"/>
  <c r="F2643" i="4"/>
  <c r="F2611" i="4"/>
  <c r="E2611" i="4"/>
  <c r="F2579" i="4"/>
  <c r="E2579" i="4"/>
  <c r="F2563" i="4"/>
  <c r="E2563" i="4"/>
  <c r="F2531" i="4"/>
  <c r="E2531" i="4"/>
  <c r="F2499" i="4"/>
  <c r="E2499" i="4"/>
  <c r="F2483" i="4"/>
  <c r="E2483" i="4"/>
  <c r="F2451" i="4"/>
  <c r="E2451" i="4"/>
  <c r="F2435" i="4"/>
  <c r="E2435" i="4"/>
  <c r="F2403" i="4"/>
  <c r="E2403" i="4"/>
  <c r="F2387" i="4"/>
  <c r="E2387" i="4"/>
  <c r="F2323" i="4"/>
  <c r="E2323" i="4"/>
  <c r="F3674" i="4"/>
  <c r="E3674" i="4"/>
  <c r="E148" i="4"/>
  <c r="F148" i="4"/>
  <c r="F3803" i="4"/>
  <c r="E3803" i="4"/>
  <c r="F3787" i="4"/>
  <c r="E3787" i="4"/>
  <c r="E3771" i="4"/>
  <c r="F3771" i="4"/>
  <c r="F3755" i="4"/>
  <c r="E3755" i="4"/>
  <c r="E3739" i="4"/>
  <c r="F3739" i="4"/>
  <c r="F3723" i="4"/>
  <c r="E3723" i="4"/>
  <c r="F3658" i="4"/>
  <c r="E3658" i="4"/>
  <c r="F3642" i="4"/>
  <c r="E3642" i="4"/>
  <c r="F3626" i="4"/>
  <c r="E3626" i="4"/>
  <c r="F3610" i="4"/>
  <c r="E3610" i="4"/>
  <c r="F3594" i="4"/>
  <c r="E3594" i="4"/>
  <c r="F3578" i="4"/>
  <c r="E3578" i="4"/>
  <c r="F3562" i="4"/>
  <c r="E3562" i="4"/>
  <c r="F3546" i="4"/>
  <c r="E3546" i="4"/>
  <c r="F3530" i="4"/>
  <c r="E3530" i="4"/>
  <c r="F3514" i="4"/>
  <c r="E3514" i="4"/>
  <c r="F3498" i="4"/>
  <c r="E3498" i="4"/>
  <c r="F3482" i="4"/>
  <c r="E3482" i="4"/>
  <c r="F3466" i="4"/>
  <c r="E3466" i="4"/>
  <c r="F3450" i="4"/>
  <c r="E3450" i="4"/>
  <c r="F3434" i="4"/>
  <c r="E3434" i="4"/>
  <c r="F3418" i="4"/>
  <c r="E3418" i="4"/>
  <c r="F3402" i="4"/>
  <c r="E3402" i="4"/>
  <c r="F3386" i="4"/>
  <c r="E3386" i="4"/>
  <c r="F3370" i="4"/>
  <c r="E3370" i="4"/>
  <c r="F3354" i="4"/>
  <c r="E3354" i="4"/>
  <c r="F3338" i="4"/>
  <c r="E3338" i="4"/>
  <c r="F3322" i="4"/>
  <c r="E3322" i="4"/>
  <c r="F3306" i="4"/>
  <c r="E3306" i="4"/>
  <c r="F3290" i="4"/>
  <c r="E3290" i="4"/>
  <c r="F3274" i="4"/>
  <c r="E3274" i="4"/>
  <c r="F3258" i="4"/>
  <c r="E3258" i="4"/>
  <c r="F3242" i="4"/>
  <c r="E3242" i="4"/>
  <c r="F3226" i="4"/>
  <c r="E3226" i="4"/>
  <c r="F3210" i="4"/>
  <c r="E3210" i="4"/>
  <c r="F3194" i="4"/>
  <c r="E3194" i="4"/>
  <c r="F3178" i="4"/>
  <c r="E3178" i="4"/>
  <c r="F3162" i="4"/>
  <c r="E3162" i="4"/>
  <c r="F3146" i="4"/>
  <c r="E3146" i="4"/>
  <c r="F3417" i="4"/>
  <c r="E3417" i="4"/>
  <c r="F3401" i="4"/>
  <c r="E3401" i="4"/>
  <c r="F3385" i="4"/>
  <c r="E3385" i="4"/>
  <c r="E3369" i="4"/>
  <c r="F3369" i="4"/>
  <c r="F3353" i="4"/>
  <c r="E3353" i="4"/>
  <c r="F3337" i="4"/>
  <c r="E3337" i="4"/>
  <c r="F3321" i="4"/>
  <c r="E3321" i="4"/>
  <c r="F3305" i="4"/>
  <c r="E3305" i="4"/>
  <c r="F3289" i="4"/>
  <c r="E3289" i="4"/>
  <c r="F3273" i="4"/>
  <c r="E3273" i="4"/>
  <c r="E3257" i="4"/>
  <c r="F3257" i="4"/>
  <c r="F3241" i="4"/>
  <c r="E3241" i="4"/>
  <c r="F3225" i="4"/>
  <c r="E3225" i="4"/>
  <c r="F3209" i="4"/>
  <c r="E3209" i="4"/>
  <c r="F3193" i="4"/>
  <c r="E3193" i="4"/>
  <c r="F3177" i="4"/>
  <c r="E3177" i="4"/>
  <c r="E3480" i="4"/>
  <c r="F3480" i="4"/>
  <c r="F3448" i="4"/>
  <c r="E3448" i="4"/>
  <c r="F3416" i="4"/>
  <c r="E3416" i="4"/>
  <c r="E3400" i="4"/>
  <c r="F3400" i="4"/>
  <c r="E3384" i="4"/>
  <c r="F3384" i="4"/>
  <c r="E3368" i="4"/>
  <c r="F3368" i="4"/>
  <c r="E3352" i="4"/>
  <c r="F3352" i="4"/>
  <c r="E3336" i="4"/>
  <c r="F3336" i="4"/>
  <c r="E3320" i="4"/>
  <c r="F3320" i="4"/>
  <c r="E3304" i="4"/>
  <c r="F3304" i="4"/>
  <c r="E3288" i="4"/>
  <c r="F3288" i="4"/>
  <c r="E3272" i="4"/>
  <c r="F3272" i="4"/>
  <c r="E3256" i="4"/>
  <c r="F3256" i="4"/>
  <c r="E3240" i="4"/>
  <c r="F3240" i="4"/>
  <c r="F3706" i="4"/>
  <c r="E3706" i="4"/>
  <c r="E3496" i="4"/>
  <c r="F3496" i="4"/>
  <c r="F3802" i="4"/>
  <c r="E3802" i="4"/>
  <c r="F3786" i="4"/>
  <c r="E3786" i="4"/>
  <c r="F3770" i="4"/>
  <c r="E3770" i="4"/>
  <c r="F3690" i="4"/>
  <c r="E3690" i="4"/>
  <c r="F3801" i="4"/>
  <c r="E3801" i="4"/>
  <c r="F3785" i="4"/>
  <c r="E3785" i="4"/>
  <c r="F3753" i="4"/>
  <c r="E3753" i="4"/>
  <c r="F3737" i="4"/>
  <c r="E3737" i="4"/>
  <c r="F3721" i="4"/>
  <c r="E3721" i="4"/>
  <c r="F3705" i="4"/>
  <c r="E3705" i="4"/>
  <c r="F3689" i="4"/>
  <c r="E3689" i="4"/>
  <c r="F3673" i="4"/>
  <c r="E3673" i="4"/>
  <c r="F3657" i="4"/>
  <c r="E3657" i="4"/>
  <c r="F3641" i="4"/>
  <c r="E3641" i="4"/>
  <c r="F3625" i="4"/>
  <c r="E3625" i="4"/>
  <c r="F3609" i="4"/>
  <c r="E3609" i="4"/>
  <c r="F3593" i="4"/>
  <c r="E3593" i="4"/>
  <c r="F3577" i="4"/>
  <c r="E3577" i="4"/>
  <c r="F3561" i="4"/>
  <c r="E3561" i="4"/>
  <c r="F3545" i="4"/>
  <c r="E3545" i="4"/>
  <c r="F3529" i="4"/>
  <c r="E3529" i="4"/>
  <c r="F3513" i="4"/>
  <c r="E3513" i="4"/>
  <c r="F3433" i="4"/>
  <c r="E3433" i="4"/>
  <c r="F3800" i="4"/>
  <c r="E3800" i="4"/>
  <c r="E3784" i="4"/>
  <c r="F3784" i="4"/>
  <c r="F3752" i="4"/>
  <c r="E3752" i="4"/>
  <c r="F3736" i="4"/>
  <c r="E3736" i="4"/>
  <c r="F3720" i="4"/>
  <c r="E3720" i="4"/>
  <c r="E3688" i="4"/>
  <c r="F3688" i="4"/>
  <c r="F3672" i="4"/>
  <c r="E3672" i="4"/>
  <c r="E3656" i="4"/>
  <c r="F3656" i="4"/>
  <c r="F3640" i="4"/>
  <c r="E3640" i="4"/>
  <c r="F3624" i="4"/>
  <c r="E3624" i="4"/>
  <c r="F3608" i="4"/>
  <c r="E3608" i="4"/>
  <c r="F3592" i="4"/>
  <c r="E3592" i="4"/>
  <c r="F3576" i="4"/>
  <c r="E3576" i="4"/>
  <c r="F3560" i="4"/>
  <c r="E3560" i="4"/>
  <c r="E3544" i="4"/>
  <c r="F3544" i="4"/>
  <c r="E3528" i="4"/>
  <c r="F3528" i="4"/>
  <c r="E3512" i="4"/>
  <c r="F3512" i="4"/>
  <c r="F3464" i="4"/>
  <c r="E3464" i="4"/>
  <c r="F3722" i="4"/>
  <c r="E3722" i="4"/>
  <c r="F3449" i="4"/>
  <c r="E3449" i="4"/>
  <c r="E3768" i="4"/>
  <c r="F3768" i="4"/>
  <c r="F3704" i="4"/>
  <c r="E3704" i="4"/>
  <c r="E3432" i="4"/>
  <c r="F3432" i="4"/>
  <c r="F2195" i="4"/>
  <c r="E2195" i="4"/>
  <c r="F2115" i="4"/>
  <c r="E2115" i="4"/>
  <c r="F2003" i="4"/>
  <c r="E2003" i="4"/>
  <c r="F1907" i="4"/>
  <c r="E1907" i="4"/>
  <c r="F1827" i="4"/>
  <c r="E1827" i="4"/>
  <c r="F1747" i="4"/>
  <c r="E1747" i="4"/>
  <c r="F1651" i="4"/>
  <c r="E1651" i="4"/>
  <c r="F1539" i="4"/>
  <c r="E1539" i="4"/>
  <c r="F1443" i="4"/>
  <c r="E1443" i="4"/>
  <c r="F1347" i="4"/>
  <c r="E1347" i="4"/>
  <c r="F1267" i="4"/>
  <c r="E1267" i="4"/>
  <c r="E1075" i="4"/>
  <c r="F1075" i="4"/>
  <c r="F3058" i="4"/>
  <c r="E3058" i="4"/>
  <c r="F3042" i="4"/>
  <c r="E3042" i="4"/>
  <c r="F3026" i="4"/>
  <c r="E3026" i="4"/>
  <c r="F3010" i="4"/>
  <c r="E3010" i="4"/>
  <c r="F2994" i="4"/>
  <c r="E2994" i="4"/>
  <c r="F2978" i="4"/>
  <c r="E2978" i="4"/>
  <c r="F2962" i="4"/>
  <c r="E2962" i="4"/>
  <c r="F2946" i="4"/>
  <c r="E2946" i="4"/>
  <c r="F2930" i="4"/>
  <c r="E2930" i="4"/>
  <c r="F2914" i="4"/>
  <c r="E2914" i="4"/>
  <c r="F2898" i="4"/>
  <c r="E2898" i="4"/>
  <c r="E2882" i="4"/>
  <c r="F2882" i="4"/>
  <c r="F2866" i="4"/>
  <c r="E2866" i="4"/>
  <c r="E2850" i="4"/>
  <c r="F2850" i="4"/>
  <c r="F2834" i="4"/>
  <c r="E2834" i="4"/>
  <c r="E2818" i="4"/>
  <c r="F2818" i="4"/>
  <c r="F2802" i="4"/>
  <c r="E2802" i="4"/>
  <c r="F2786" i="4"/>
  <c r="E2786" i="4"/>
  <c r="F2770" i="4"/>
  <c r="E2770" i="4"/>
  <c r="F2754" i="4"/>
  <c r="E2754" i="4"/>
  <c r="F2738" i="4"/>
  <c r="E2738" i="4"/>
  <c r="F2722" i="4"/>
  <c r="E2722" i="4"/>
  <c r="E2706" i="4"/>
  <c r="F2706" i="4"/>
  <c r="F2690" i="4"/>
  <c r="E2690" i="4"/>
  <c r="F2674" i="4"/>
  <c r="E2674" i="4"/>
  <c r="F2658" i="4"/>
  <c r="E2658" i="4"/>
  <c r="E2642" i="4"/>
  <c r="F2642" i="4"/>
  <c r="F2626" i="4"/>
  <c r="E2626" i="4"/>
  <c r="F2610" i="4"/>
  <c r="E2610" i="4"/>
  <c r="F2594" i="4"/>
  <c r="E2594" i="4"/>
  <c r="E2578" i="4"/>
  <c r="F2578" i="4"/>
  <c r="F2562" i="4"/>
  <c r="E2562" i="4"/>
  <c r="F2546" i="4"/>
  <c r="E2546" i="4"/>
  <c r="E2530" i="4"/>
  <c r="F2530" i="4"/>
  <c r="F2514" i="4"/>
  <c r="E2514" i="4"/>
  <c r="F2498" i="4"/>
  <c r="E2498" i="4"/>
  <c r="F2482" i="4"/>
  <c r="E2482" i="4"/>
  <c r="F2466" i="4"/>
  <c r="E2466" i="4"/>
  <c r="F2450" i="4"/>
  <c r="E2450" i="4"/>
  <c r="F2434" i="4"/>
  <c r="E2434" i="4"/>
  <c r="F2418" i="4"/>
  <c r="E2418" i="4"/>
  <c r="F2402" i="4"/>
  <c r="E2402" i="4"/>
  <c r="F2386" i="4"/>
  <c r="E2386" i="4"/>
  <c r="E2370" i="4"/>
  <c r="F2370" i="4"/>
  <c r="F2354" i="4"/>
  <c r="E2354" i="4"/>
  <c r="F2338" i="4"/>
  <c r="E2338" i="4"/>
  <c r="F2322" i="4"/>
  <c r="E2322" i="4"/>
  <c r="E2306" i="4"/>
  <c r="F2306" i="4"/>
  <c r="F2290" i="4"/>
  <c r="E2290" i="4"/>
  <c r="F2274" i="4"/>
  <c r="E2274" i="4"/>
  <c r="F2258" i="4"/>
  <c r="E2258" i="4"/>
  <c r="F2242" i="4"/>
  <c r="E2242" i="4"/>
  <c r="F2226" i="4"/>
  <c r="E2226" i="4"/>
  <c r="F2210" i="4"/>
  <c r="E2210" i="4"/>
  <c r="F2194" i="4"/>
  <c r="E2194" i="4"/>
  <c r="F2178" i="4"/>
  <c r="E2178" i="4"/>
  <c r="F2162" i="4"/>
  <c r="E2162" i="4"/>
  <c r="F2146" i="4"/>
  <c r="E2146" i="4"/>
  <c r="F2130" i="4"/>
  <c r="E2130" i="4"/>
  <c r="F2114" i="4"/>
  <c r="E2114" i="4"/>
  <c r="F2098" i="4"/>
  <c r="E2098" i="4"/>
  <c r="F2082" i="4"/>
  <c r="E2082" i="4"/>
  <c r="F2066" i="4"/>
  <c r="E2066" i="4"/>
  <c r="F2050" i="4"/>
  <c r="E2050" i="4"/>
  <c r="E2034" i="4"/>
  <c r="F2034" i="4"/>
  <c r="F2018" i="4"/>
  <c r="E2018" i="4"/>
  <c r="F2002" i="4"/>
  <c r="E2002" i="4"/>
  <c r="E1986" i="4"/>
  <c r="F1986" i="4"/>
  <c r="F1970" i="4"/>
  <c r="E1970" i="4"/>
  <c r="F1954" i="4"/>
  <c r="E1954" i="4"/>
  <c r="F1938" i="4"/>
  <c r="E1938" i="4"/>
  <c r="F1922" i="4"/>
  <c r="E1922" i="4"/>
  <c r="F1906" i="4"/>
  <c r="E1906" i="4"/>
  <c r="F1890" i="4"/>
  <c r="E1890" i="4"/>
  <c r="F1874" i="4"/>
  <c r="E1874" i="4"/>
  <c r="F1858" i="4"/>
  <c r="E1858" i="4"/>
  <c r="F1842" i="4"/>
  <c r="E1842" i="4"/>
  <c r="F1826" i="4"/>
  <c r="E1826" i="4"/>
  <c r="F1810" i="4"/>
  <c r="E1810" i="4"/>
  <c r="F1794" i="4"/>
  <c r="E1794" i="4"/>
  <c r="F1778" i="4"/>
  <c r="E1778" i="4"/>
  <c r="E1762" i="4"/>
  <c r="F1762" i="4"/>
  <c r="F1746" i="4"/>
  <c r="E1746" i="4"/>
  <c r="F1730" i="4"/>
  <c r="E1730" i="4"/>
  <c r="F1714" i="4"/>
  <c r="E1714" i="4"/>
  <c r="F1698" i="4"/>
  <c r="E1698" i="4"/>
  <c r="F1682" i="4"/>
  <c r="E1682" i="4"/>
  <c r="F1666" i="4"/>
  <c r="E1666" i="4"/>
  <c r="F1650" i="4"/>
  <c r="E1650" i="4"/>
  <c r="F1634" i="4"/>
  <c r="E1634" i="4"/>
  <c r="F1618" i="4"/>
  <c r="E1618" i="4"/>
  <c r="F1602" i="4"/>
  <c r="E1602" i="4"/>
  <c r="F1586" i="4"/>
  <c r="E1586" i="4"/>
  <c r="F1570" i="4"/>
  <c r="E1570" i="4"/>
  <c r="F1554" i="4"/>
  <c r="E1554" i="4"/>
  <c r="F1538" i="4"/>
  <c r="E1538" i="4"/>
  <c r="F1522" i="4"/>
  <c r="E1522" i="4"/>
  <c r="F1506" i="4"/>
  <c r="E1506" i="4"/>
  <c r="F1490" i="4"/>
  <c r="E1490" i="4"/>
  <c r="F1474" i="4"/>
  <c r="E1474" i="4"/>
  <c r="F1458" i="4"/>
  <c r="E1458" i="4"/>
  <c r="F1442" i="4"/>
  <c r="E1442" i="4"/>
  <c r="F1426" i="4"/>
  <c r="E1426" i="4"/>
  <c r="F1410" i="4"/>
  <c r="E1410" i="4"/>
  <c r="F1394" i="4"/>
  <c r="E1394" i="4"/>
  <c r="F1378" i="4"/>
  <c r="E1378" i="4"/>
  <c r="F1362" i="4"/>
  <c r="E1362" i="4"/>
  <c r="F1346" i="4"/>
  <c r="E1346" i="4"/>
  <c r="F1330" i="4"/>
  <c r="E1330" i="4"/>
  <c r="F1314" i="4"/>
  <c r="E1314" i="4"/>
  <c r="F1298" i="4"/>
  <c r="E1298" i="4"/>
  <c r="F1282" i="4"/>
  <c r="E1282" i="4"/>
  <c r="F1266" i="4"/>
  <c r="E1266" i="4"/>
  <c r="F1250" i="4"/>
  <c r="E1250" i="4"/>
  <c r="F1234" i="4"/>
  <c r="E1234" i="4"/>
  <c r="F1218" i="4"/>
  <c r="E1218" i="4"/>
  <c r="F1202" i="4"/>
  <c r="E1202" i="4"/>
  <c r="F1186" i="4"/>
  <c r="E1186" i="4"/>
  <c r="F1170" i="4"/>
  <c r="E1170" i="4"/>
  <c r="F1154" i="4"/>
  <c r="E1154" i="4"/>
  <c r="F1138" i="4"/>
  <c r="E1138" i="4"/>
  <c r="F1122" i="4"/>
  <c r="E1122" i="4"/>
  <c r="F1106" i="4"/>
  <c r="E1106" i="4"/>
  <c r="F1090" i="4"/>
  <c r="E1090" i="4"/>
  <c r="F1074" i="4"/>
  <c r="E1074" i="4"/>
  <c r="F1058" i="4"/>
  <c r="E1058" i="4"/>
  <c r="F1042" i="4"/>
  <c r="E1042" i="4"/>
  <c r="F1026" i="4"/>
  <c r="E1026" i="4"/>
  <c r="F1010" i="4"/>
  <c r="E1010" i="4"/>
  <c r="F994" i="4"/>
  <c r="E994" i="4"/>
  <c r="F978" i="4"/>
  <c r="E978" i="4"/>
  <c r="F962" i="4"/>
  <c r="E962" i="4"/>
  <c r="F946" i="4"/>
  <c r="E946" i="4"/>
  <c r="F930" i="4"/>
  <c r="E930" i="4"/>
  <c r="F914" i="4"/>
  <c r="E914" i="4"/>
  <c r="F898" i="4"/>
  <c r="E898" i="4"/>
  <c r="F882" i="4"/>
  <c r="E882" i="4"/>
  <c r="F866" i="4"/>
  <c r="E866" i="4"/>
  <c r="F850" i="4"/>
  <c r="E850" i="4"/>
  <c r="F834" i="4"/>
  <c r="E834" i="4"/>
  <c r="F818" i="4"/>
  <c r="E818" i="4"/>
  <c r="F802" i="4"/>
  <c r="E802" i="4"/>
  <c r="F786" i="4"/>
  <c r="E786" i="4"/>
  <c r="F770" i="4"/>
  <c r="E770" i="4"/>
  <c r="F754" i="4"/>
  <c r="E754" i="4"/>
  <c r="F738" i="4"/>
  <c r="E738" i="4"/>
  <c r="F722" i="4"/>
  <c r="E722" i="4"/>
  <c r="F706" i="4"/>
  <c r="E706" i="4"/>
  <c r="F690" i="4"/>
  <c r="E690" i="4"/>
  <c r="F674" i="4"/>
  <c r="E674" i="4"/>
  <c r="F658" i="4"/>
  <c r="E658" i="4"/>
  <c r="F642" i="4"/>
  <c r="E642" i="4"/>
  <c r="F626" i="4"/>
  <c r="E626" i="4"/>
  <c r="F610" i="4"/>
  <c r="E610" i="4"/>
  <c r="F594" i="4"/>
  <c r="E594" i="4"/>
  <c r="F578" i="4"/>
  <c r="E578" i="4"/>
  <c r="F562" i="4"/>
  <c r="E562" i="4"/>
  <c r="F546" i="4"/>
  <c r="E546" i="4"/>
  <c r="F530" i="4"/>
  <c r="E530" i="4"/>
  <c r="F514" i="4"/>
  <c r="E514" i="4"/>
  <c r="F498" i="4"/>
  <c r="E498" i="4"/>
  <c r="F482" i="4"/>
  <c r="E482" i="4"/>
  <c r="F466" i="4"/>
  <c r="E466" i="4"/>
  <c r="F450" i="4"/>
  <c r="E450" i="4"/>
  <c r="F434" i="4"/>
  <c r="E434" i="4"/>
  <c r="F418" i="4"/>
  <c r="E418" i="4"/>
  <c r="F402" i="4"/>
  <c r="E402" i="4"/>
  <c r="F386" i="4"/>
  <c r="E386" i="4"/>
  <c r="F370" i="4"/>
  <c r="E370" i="4"/>
  <c r="F354" i="4"/>
  <c r="E354" i="4"/>
  <c r="F338" i="4"/>
  <c r="E338" i="4"/>
  <c r="F322" i="4"/>
  <c r="E322" i="4"/>
  <c r="F306" i="4"/>
  <c r="E306" i="4"/>
  <c r="F290" i="4"/>
  <c r="E290" i="4"/>
  <c r="F274" i="4"/>
  <c r="E274" i="4"/>
  <c r="F258" i="4"/>
  <c r="E258" i="4"/>
  <c r="F242" i="4"/>
  <c r="E242" i="4"/>
  <c r="F226" i="4"/>
  <c r="E226" i="4"/>
  <c r="F210" i="4"/>
  <c r="E210" i="4"/>
  <c r="F194" i="4"/>
  <c r="E194" i="4"/>
  <c r="F178" i="4"/>
  <c r="E178" i="4"/>
  <c r="F162" i="4"/>
  <c r="E162" i="4"/>
  <c r="F146" i="4"/>
  <c r="E146" i="4"/>
  <c r="F130" i="4"/>
  <c r="E130" i="4"/>
  <c r="F114" i="4"/>
  <c r="E114" i="4"/>
  <c r="F98" i="4"/>
  <c r="E98" i="4"/>
  <c r="F82" i="4"/>
  <c r="E82" i="4"/>
  <c r="F66" i="4"/>
  <c r="E66" i="4"/>
  <c r="F50" i="4"/>
  <c r="E50" i="4"/>
  <c r="F34" i="4"/>
  <c r="E34" i="4"/>
  <c r="F18" i="4"/>
  <c r="E18" i="4"/>
  <c r="D2" i="4"/>
  <c r="D3792" i="4"/>
  <c r="D3776" i="4"/>
  <c r="D3760" i="4"/>
  <c r="D3744" i="4"/>
  <c r="D3728" i="4"/>
  <c r="D3712" i="4"/>
  <c r="D3696" i="4"/>
  <c r="D3680" i="4"/>
  <c r="D3664" i="4"/>
  <c r="D3648" i="4"/>
  <c r="D3632" i="4"/>
  <c r="D3616" i="4"/>
  <c r="D3600" i="4"/>
  <c r="D3584" i="4"/>
  <c r="D3568" i="4"/>
  <c r="D3552" i="4"/>
  <c r="F2243" i="4"/>
  <c r="E2243" i="4"/>
  <c r="F2131" i="4"/>
  <c r="E2131" i="4"/>
  <c r="F2035" i="4"/>
  <c r="E2035" i="4"/>
  <c r="F1939" i="4"/>
  <c r="E1939" i="4"/>
  <c r="F1843" i="4"/>
  <c r="E1843" i="4"/>
  <c r="F1699" i="4"/>
  <c r="E1699" i="4"/>
  <c r="F1619" i="4"/>
  <c r="E1619" i="4"/>
  <c r="F1491" i="4"/>
  <c r="E1491" i="4"/>
  <c r="F1395" i="4"/>
  <c r="E1395" i="4"/>
  <c r="F1315" i="4"/>
  <c r="E1315" i="4"/>
  <c r="F1251" i="4"/>
  <c r="E1251" i="4"/>
  <c r="F1171" i="4"/>
  <c r="E1171" i="4"/>
  <c r="F1123" i="4"/>
  <c r="E1123" i="4"/>
  <c r="F1059" i="4"/>
  <c r="E1059" i="4"/>
  <c r="F1011" i="4"/>
  <c r="E1011" i="4"/>
  <c r="F979" i="4"/>
  <c r="E979" i="4"/>
  <c r="F931" i="4"/>
  <c r="E931" i="4"/>
  <c r="F915" i="4"/>
  <c r="E915" i="4"/>
  <c r="F883" i="4"/>
  <c r="E883" i="4"/>
  <c r="F867" i="4"/>
  <c r="E867" i="4"/>
  <c r="F851" i="4"/>
  <c r="E851" i="4"/>
  <c r="F835" i="4"/>
  <c r="E835" i="4"/>
  <c r="F723" i="4"/>
  <c r="E723" i="4"/>
  <c r="E3778" i="4"/>
  <c r="F3778" i="4"/>
  <c r="F3714" i="4"/>
  <c r="E3714" i="4"/>
  <c r="F3698" i="4"/>
  <c r="E3698" i="4"/>
  <c r="F3634" i="4"/>
  <c r="E3634" i="4"/>
  <c r="F3090" i="4"/>
  <c r="E3090" i="4"/>
  <c r="F3793" i="4"/>
  <c r="E3793" i="4"/>
  <c r="F3585" i="4"/>
  <c r="E3585" i="4"/>
  <c r="F3569" i="4"/>
  <c r="E3569" i="4"/>
  <c r="F3553" i="4"/>
  <c r="E3553" i="4"/>
  <c r="F3537" i="4"/>
  <c r="E3537" i="4"/>
  <c r="F3521" i="4"/>
  <c r="E3521" i="4"/>
  <c r="F3505" i="4"/>
  <c r="E3505" i="4"/>
  <c r="F3489" i="4"/>
  <c r="E3489" i="4"/>
  <c r="F3473" i="4"/>
  <c r="E3473" i="4"/>
  <c r="E3457" i="4"/>
  <c r="F3457" i="4"/>
  <c r="F3441" i="4"/>
  <c r="E3441" i="4"/>
  <c r="E3425" i="4"/>
  <c r="F3425" i="4"/>
  <c r="F3409" i="4"/>
  <c r="E3409" i="4"/>
  <c r="F3393" i="4"/>
  <c r="E3393" i="4"/>
  <c r="F3377" i="4"/>
  <c r="E3377" i="4"/>
  <c r="F3361" i="4"/>
  <c r="E3361" i="4"/>
  <c r="F3345" i="4"/>
  <c r="E3345" i="4"/>
  <c r="F3329" i="4"/>
  <c r="E3329" i="4"/>
  <c r="F3313" i="4"/>
  <c r="E3313" i="4"/>
  <c r="F3297" i="4"/>
  <c r="E3297" i="4"/>
  <c r="E3281" i="4"/>
  <c r="F3281" i="4"/>
  <c r="F3265" i="4"/>
  <c r="E3265" i="4"/>
  <c r="F3249" i="4"/>
  <c r="E3249" i="4"/>
  <c r="F3233" i="4"/>
  <c r="E3233" i="4"/>
  <c r="F3217" i="4"/>
  <c r="E3217" i="4"/>
  <c r="F3201" i="4"/>
  <c r="E3201" i="4"/>
  <c r="F3185" i="4"/>
  <c r="E3185" i="4"/>
  <c r="F3169" i="4"/>
  <c r="E3169" i="4"/>
  <c r="F3153" i="4"/>
  <c r="E3153" i="4"/>
  <c r="F3137" i="4"/>
  <c r="E3137" i="4"/>
  <c r="E3121" i="4"/>
  <c r="F3121" i="4"/>
  <c r="F3105" i="4"/>
  <c r="E3105" i="4"/>
  <c r="F3089" i="4"/>
  <c r="E3089" i="4"/>
  <c r="F3073" i="4"/>
  <c r="E3073" i="4"/>
  <c r="F3057" i="4"/>
  <c r="E3057" i="4"/>
  <c r="E3041" i="4"/>
  <c r="F3041" i="4"/>
  <c r="F3025" i="4"/>
  <c r="E3025" i="4"/>
  <c r="F3009" i="4"/>
  <c r="E3009" i="4"/>
  <c r="F2993" i="4"/>
  <c r="E2993" i="4"/>
  <c r="F2977" i="4"/>
  <c r="E2977" i="4"/>
  <c r="E2961" i="4"/>
  <c r="F2961" i="4"/>
  <c r="F2945" i="4"/>
  <c r="E2945" i="4"/>
  <c r="F2929" i="4"/>
  <c r="E2929" i="4"/>
  <c r="F2913" i="4"/>
  <c r="E2913" i="4"/>
  <c r="F2897" i="4"/>
  <c r="E2897" i="4"/>
  <c r="F2881" i="4"/>
  <c r="E2881" i="4"/>
  <c r="F2865" i="4"/>
  <c r="E2865" i="4"/>
  <c r="F2849" i="4"/>
  <c r="E2849" i="4"/>
  <c r="F2833" i="4"/>
  <c r="E2833" i="4"/>
  <c r="F2817" i="4"/>
  <c r="E2817" i="4"/>
  <c r="F2801" i="4"/>
  <c r="E2801" i="4"/>
  <c r="F2785" i="4"/>
  <c r="E2785" i="4"/>
  <c r="F2769" i="4"/>
  <c r="E2769" i="4"/>
  <c r="F2753" i="4"/>
  <c r="E2753" i="4"/>
  <c r="F2737" i="4"/>
  <c r="E2737" i="4"/>
  <c r="F2721" i="4"/>
  <c r="E2721" i="4"/>
  <c r="F2705" i="4"/>
  <c r="E2705" i="4"/>
  <c r="F2689" i="4"/>
  <c r="E2689" i="4"/>
  <c r="F2673" i="4"/>
  <c r="E2673" i="4"/>
  <c r="F2657" i="4"/>
  <c r="E2657" i="4"/>
  <c r="F2641" i="4"/>
  <c r="E2641" i="4"/>
  <c r="E2625" i="4"/>
  <c r="F2625" i="4"/>
  <c r="F2609" i="4"/>
  <c r="E2609" i="4"/>
  <c r="F2593" i="4"/>
  <c r="E2593" i="4"/>
  <c r="F2577" i="4"/>
  <c r="E2577" i="4"/>
  <c r="F2561" i="4"/>
  <c r="E2561" i="4"/>
  <c r="F2545" i="4"/>
  <c r="E2545" i="4"/>
  <c r="F2529" i="4"/>
  <c r="E2529" i="4"/>
  <c r="F2513" i="4"/>
  <c r="E2513" i="4"/>
  <c r="F2497" i="4"/>
  <c r="E2497" i="4"/>
  <c r="E2481" i="4"/>
  <c r="F2481" i="4"/>
  <c r="F2465" i="4"/>
  <c r="E2465" i="4"/>
  <c r="F2449" i="4"/>
  <c r="E2449" i="4"/>
  <c r="F2433" i="4"/>
  <c r="E2433" i="4"/>
  <c r="F2417" i="4"/>
  <c r="E2417" i="4"/>
  <c r="E2401" i="4"/>
  <c r="F2401" i="4"/>
  <c r="F2385" i="4"/>
  <c r="E2385" i="4"/>
  <c r="F2369" i="4"/>
  <c r="E2369" i="4"/>
  <c r="F2353" i="4"/>
  <c r="E2353" i="4"/>
  <c r="F2337" i="4"/>
  <c r="E2337" i="4"/>
  <c r="F2321" i="4"/>
  <c r="E2321" i="4"/>
  <c r="F2305" i="4"/>
  <c r="E2305" i="4"/>
  <c r="F2289" i="4"/>
  <c r="E2289" i="4"/>
  <c r="F2273" i="4"/>
  <c r="E2273" i="4"/>
  <c r="F2257" i="4"/>
  <c r="E2257" i="4"/>
  <c r="F2241" i="4"/>
  <c r="E2241" i="4"/>
  <c r="F2225" i="4"/>
  <c r="E2225" i="4"/>
  <c r="F2209" i="4"/>
  <c r="E2209" i="4"/>
  <c r="F2193" i="4"/>
  <c r="E2193" i="4"/>
  <c r="F2177" i="4"/>
  <c r="E2177" i="4"/>
  <c r="F2161" i="4"/>
  <c r="E2161" i="4"/>
  <c r="F2145" i="4"/>
  <c r="E2145" i="4"/>
  <c r="F2129" i="4"/>
  <c r="E2129" i="4"/>
  <c r="F2113" i="4"/>
  <c r="E2113" i="4"/>
  <c r="F2097" i="4"/>
  <c r="E2097" i="4"/>
  <c r="E2081" i="4"/>
  <c r="F2081" i="4"/>
  <c r="F2065" i="4"/>
  <c r="E2065" i="4"/>
  <c r="F2049" i="4"/>
  <c r="E2049" i="4"/>
  <c r="F2033" i="4"/>
  <c r="E2033" i="4"/>
  <c r="E2017" i="4"/>
  <c r="F2017" i="4"/>
  <c r="F2001" i="4"/>
  <c r="E2001" i="4"/>
  <c r="F1985" i="4"/>
  <c r="E1985" i="4"/>
  <c r="F1969" i="4"/>
  <c r="E1969" i="4"/>
  <c r="F1953" i="4"/>
  <c r="E1953" i="4"/>
  <c r="F1937" i="4"/>
  <c r="E1937" i="4"/>
  <c r="F1921" i="4"/>
  <c r="E1921" i="4"/>
  <c r="F1905" i="4"/>
  <c r="E1905" i="4"/>
  <c r="F1889" i="4"/>
  <c r="E1889" i="4"/>
  <c r="F1873" i="4"/>
  <c r="E1873" i="4"/>
  <c r="F1857" i="4"/>
  <c r="E1857" i="4"/>
  <c r="F1841" i="4"/>
  <c r="E1841" i="4"/>
  <c r="F1825" i="4"/>
  <c r="E1825" i="4"/>
  <c r="F1809" i="4"/>
  <c r="E1809" i="4"/>
  <c r="F1793" i="4"/>
  <c r="E1793" i="4"/>
  <c r="F1777" i="4"/>
  <c r="E1777" i="4"/>
  <c r="F1761" i="4"/>
  <c r="E1761" i="4"/>
  <c r="F1745" i="4"/>
  <c r="E1745" i="4"/>
  <c r="F1729" i="4"/>
  <c r="E1729" i="4"/>
  <c r="F1713" i="4"/>
  <c r="E1713" i="4"/>
  <c r="F1697" i="4"/>
  <c r="E1697" i="4"/>
  <c r="F1681" i="4"/>
  <c r="E1681" i="4"/>
  <c r="F1665" i="4"/>
  <c r="E1665" i="4"/>
  <c r="F1649" i="4"/>
  <c r="E1649" i="4"/>
  <c r="F1633" i="4"/>
  <c r="E1633" i="4"/>
  <c r="F1617" i="4"/>
  <c r="E1617" i="4"/>
  <c r="F1601" i="4"/>
  <c r="E1601" i="4"/>
  <c r="F1585" i="4"/>
  <c r="E1585" i="4"/>
  <c r="F1569" i="4"/>
  <c r="E1569" i="4"/>
  <c r="F1553" i="4"/>
  <c r="E1553" i="4"/>
  <c r="F1537" i="4"/>
  <c r="E1537" i="4"/>
  <c r="F1521" i="4"/>
  <c r="E1521" i="4"/>
  <c r="F1505" i="4"/>
  <c r="E1505" i="4"/>
  <c r="F1489" i="4"/>
  <c r="E1489" i="4"/>
  <c r="F1473" i="4"/>
  <c r="E1473" i="4"/>
  <c r="F1457" i="4"/>
  <c r="E1457" i="4"/>
  <c r="F1441" i="4"/>
  <c r="E1441" i="4"/>
  <c r="F1425" i="4"/>
  <c r="E1425" i="4"/>
  <c r="F1409" i="4"/>
  <c r="E1409" i="4"/>
  <c r="F1393" i="4"/>
  <c r="E1393" i="4"/>
  <c r="F1377" i="4"/>
  <c r="E1377" i="4"/>
  <c r="F1361" i="4"/>
  <c r="E1361" i="4"/>
  <c r="F1345" i="4"/>
  <c r="E1345" i="4"/>
  <c r="F1329" i="4"/>
  <c r="E1329" i="4"/>
  <c r="F1313" i="4"/>
  <c r="E1313" i="4"/>
  <c r="F1297" i="4"/>
  <c r="E1297" i="4"/>
  <c r="F1281" i="4"/>
  <c r="E1281" i="4"/>
  <c r="F1265" i="4"/>
  <c r="E1265" i="4"/>
  <c r="F1249" i="4"/>
  <c r="E1249" i="4"/>
  <c r="F1233" i="4"/>
  <c r="E1233" i="4"/>
  <c r="F1217" i="4"/>
  <c r="E1217" i="4"/>
  <c r="F1201" i="4"/>
  <c r="E1201" i="4"/>
  <c r="F1185" i="4"/>
  <c r="E1185" i="4"/>
  <c r="F1169" i="4"/>
  <c r="E1169" i="4"/>
  <c r="F1153" i="4"/>
  <c r="E1153" i="4"/>
  <c r="F1137" i="4"/>
  <c r="E1137" i="4"/>
  <c r="F1121" i="4"/>
  <c r="E1121" i="4"/>
  <c r="F1105" i="4"/>
  <c r="E1105" i="4"/>
  <c r="F1089" i="4"/>
  <c r="E1089" i="4"/>
  <c r="F1073" i="4"/>
  <c r="E1073" i="4"/>
  <c r="F1057" i="4"/>
  <c r="E1057" i="4"/>
  <c r="F1041" i="4"/>
  <c r="E1041" i="4"/>
  <c r="F1025" i="4"/>
  <c r="E1025" i="4"/>
  <c r="F1009" i="4"/>
  <c r="E1009" i="4"/>
  <c r="F993" i="4"/>
  <c r="E993" i="4"/>
  <c r="F977" i="4"/>
  <c r="E977" i="4"/>
  <c r="F961" i="4"/>
  <c r="E961" i="4"/>
  <c r="F945" i="4"/>
  <c r="E945" i="4"/>
  <c r="F929" i="4"/>
  <c r="E929" i="4"/>
  <c r="F913" i="4"/>
  <c r="E913" i="4"/>
  <c r="F897" i="4"/>
  <c r="E897" i="4"/>
  <c r="F881" i="4"/>
  <c r="E881" i="4"/>
  <c r="F865" i="4"/>
  <c r="E865" i="4"/>
  <c r="F849" i="4"/>
  <c r="E849" i="4"/>
  <c r="F833" i="4"/>
  <c r="E833" i="4"/>
  <c r="F817" i="4"/>
  <c r="E817" i="4"/>
  <c r="F801" i="4"/>
  <c r="E801" i="4"/>
  <c r="F785" i="4"/>
  <c r="E785" i="4"/>
  <c r="F769" i="4"/>
  <c r="E769" i="4"/>
  <c r="F753" i="4"/>
  <c r="E753" i="4"/>
  <c r="F737" i="4"/>
  <c r="E737" i="4"/>
  <c r="F721" i="4"/>
  <c r="E721" i="4"/>
  <c r="F705" i="4"/>
  <c r="E705" i="4"/>
  <c r="F689" i="4"/>
  <c r="E689" i="4"/>
  <c r="F673" i="4"/>
  <c r="E673" i="4"/>
  <c r="F657" i="4"/>
  <c r="E657" i="4"/>
  <c r="F641" i="4"/>
  <c r="E641" i="4"/>
  <c r="F625" i="4"/>
  <c r="E625" i="4"/>
  <c r="F609" i="4"/>
  <c r="E609" i="4"/>
  <c r="F593" i="4"/>
  <c r="E593" i="4"/>
  <c r="F577" i="4"/>
  <c r="E577" i="4"/>
  <c r="F561" i="4"/>
  <c r="E561" i="4"/>
  <c r="F545" i="4"/>
  <c r="E545" i="4"/>
  <c r="F529" i="4"/>
  <c r="E529" i="4"/>
  <c r="F513" i="4"/>
  <c r="E513" i="4"/>
  <c r="F497" i="4"/>
  <c r="E497" i="4"/>
  <c r="F481" i="4"/>
  <c r="E481" i="4"/>
  <c r="F465" i="4"/>
  <c r="E465" i="4"/>
  <c r="F449" i="4"/>
  <c r="E449" i="4"/>
  <c r="F433" i="4"/>
  <c r="E433" i="4"/>
  <c r="F417" i="4"/>
  <c r="E417" i="4"/>
  <c r="F401" i="4"/>
  <c r="E401" i="4"/>
  <c r="F385" i="4"/>
  <c r="E385" i="4"/>
  <c r="F369" i="4"/>
  <c r="E369" i="4"/>
  <c r="F353" i="4"/>
  <c r="E353" i="4"/>
  <c r="F337" i="4"/>
  <c r="E337" i="4"/>
  <c r="F321" i="4"/>
  <c r="E321" i="4"/>
  <c r="F305" i="4"/>
  <c r="E305" i="4"/>
  <c r="F289" i="4"/>
  <c r="E289" i="4"/>
  <c r="F273" i="4"/>
  <c r="E273" i="4"/>
  <c r="F257" i="4"/>
  <c r="E257" i="4"/>
  <c r="F241" i="4"/>
  <c r="E241" i="4"/>
  <c r="F225" i="4"/>
  <c r="E225" i="4"/>
  <c r="F209" i="4"/>
  <c r="E209" i="4"/>
  <c r="F193" i="4"/>
  <c r="E193" i="4"/>
  <c r="F177" i="4"/>
  <c r="E177" i="4"/>
  <c r="F161" i="4"/>
  <c r="E161" i="4"/>
  <c r="F145" i="4"/>
  <c r="E145" i="4"/>
  <c r="F129" i="4"/>
  <c r="E129" i="4"/>
  <c r="F113" i="4"/>
  <c r="E113" i="4"/>
  <c r="F97" i="4"/>
  <c r="E97" i="4"/>
  <c r="F81" i="4"/>
  <c r="E81" i="4"/>
  <c r="F65" i="4"/>
  <c r="E65" i="4"/>
  <c r="F49" i="4"/>
  <c r="E49" i="4"/>
  <c r="F33" i="4"/>
  <c r="E33" i="4"/>
  <c r="F17" i="4"/>
  <c r="E17" i="4"/>
  <c r="D3807" i="4"/>
  <c r="D3791" i="4"/>
  <c r="D3775" i="4"/>
  <c r="D3759" i="4"/>
  <c r="D3743" i="4"/>
  <c r="D3727" i="4"/>
  <c r="D3711" i="4"/>
  <c r="D3695" i="4"/>
  <c r="D3679" i="4"/>
  <c r="D3663" i="4"/>
  <c r="D3647" i="4"/>
  <c r="D3631" i="4"/>
  <c r="D3615" i="4"/>
  <c r="D3599" i="4"/>
  <c r="D3583" i="4"/>
  <c r="D3567" i="4"/>
  <c r="D3551" i="4"/>
  <c r="D3535" i="4"/>
  <c r="D3519" i="4"/>
  <c r="D3503" i="4"/>
  <c r="D3487" i="4"/>
  <c r="D3471" i="4"/>
  <c r="D3455" i="4"/>
  <c r="D3439" i="4"/>
  <c r="D3423" i="4"/>
  <c r="D3407" i="4"/>
  <c r="D3391" i="4"/>
  <c r="D3375" i="4"/>
  <c r="D3359" i="4"/>
  <c r="D3343" i="4"/>
  <c r="D3327" i="4"/>
  <c r="D3311" i="4"/>
  <c r="F3346" i="4"/>
  <c r="E3346" i="4"/>
  <c r="F3472" i="4"/>
  <c r="E3472" i="4"/>
  <c r="F3456" i="4"/>
  <c r="E3456" i="4"/>
  <c r="F3440" i="4"/>
  <c r="E3440" i="4"/>
  <c r="E3424" i="4"/>
  <c r="F3424" i="4"/>
  <c r="F3408" i="4"/>
  <c r="E3408" i="4"/>
  <c r="F3392" i="4"/>
  <c r="E3392" i="4"/>
  <c r="E3376" i="4"/>
  <c r="F3376" i="4"/>
  <c r="E3360" i="4"/>
  <c r="F3360" i="4"/>
  <c r="F3344" i="4"/>
  <c r="E3344" i="4"/>
  <c r="F3328" i="4"/>
  <c r="E3328" i="4"/>
  <c r="F3312" i="4"/>
  <c r="E3312" i="4"/>
  <c r="F3296" i="4"/>
  <c r="E3296" i="4"/>
  <c r="F3280" i="4"/>
  <c r="E3280" i="4"/>
  <c r="F3264" i="4"/>
  <c r="E3264" i="4"/>
  <c r="F3248" i="4"/>
  <c r="E3248" i="4"/>
  <c r="F3232" i="4"/>
  <c r="E3232" i="4"/>
  <c r="F3200" i="4"/>
  <c r="E3200" i="4"/>
  <c r="F3184" i="4"/>
  <c r="E3184" i="4"/>
  <c r="F3168" i="4"/>
  <c r="E3168" i="4"/>
  <c r="F3152" i="4"/>
  <c r="E3152" i="4"/>
  <c r="F3136" i="4"/>
  <c r="E3136" i="4"/>
  <c r="F3120" i="4"/>
  <c r="E3120" i="4"/>
  <c r="E3104" i="4"/>
  <c r="F3104" i="4"/>
  <c r="F3088" i="4"/>
  <c r="E3088" i="4"/>
  <c r="F3072" i="4"/>
  <c r="E3072" i="4"/>
  <c r="F3056" i="4"/>
  <c r="E3056" i="4"/>
  <c r="F3040" i="4"/>
  <c r="E3040" i="4"/>
  <c r="F3024" i="4"/>
  <c r="E3024" i="4"/>
  <c r="F3008" i="4"/>
  <c r="E3008" i="4"/>
  <c r="F2992" i="4"/>
  <c r="E2992" i="4"/>
  <c r="E2976" i="4"/>
  <c r="F2976" i="4"/>
  <c r="F2960" i="4"/>
  <c r="E2960" i="4"/>
  <c r="F2944" i="4"/>
  <c r="E2944" i="4"/>
  <c r="F2928" i="4"/>
  <c r="E2928" i="4"/>
  <c r="F2912" i="4"/>
  <c r="E2912" i="4"/>
  <c r="F2896" i="4"/>
  <c r="E2896" i="4"/>
  <c r="F2880" i="4"/>
  <c r="E2880" i="4"/>
  <c r="E2864" i="4"/>
  <c r="F2864" i="4"/>
  <c r="E2848" i="4"/>
  <c r="F2848" i="4"/>
  <c r="F2832" i="4"/>
  <c r="E2832" i="4"/>
  <c r="F2816" i="4"/>
  <c r="E2816" i="4"/>
  <c r="F2800" i="4"/>
  <c r="E2800" i="4"/>
  <c r="F2784" i="4"/>
  <c r="E2784" i="4"/>
  <c r="F2768" i="4"/>
  <c r="E2768" i="4"/>
  <c r="F2752" i="4"/>
  <c r="E2752" i="4"/>
  <c r="F2736" i="4"/>
  <c r="E2736" i="4"/>
  <c r="F2720" i="4"/>
  <c r="E2720" i="4"/>
  <c r="E2704" i="4"/>
  <c r="F2704" i="4"/>
  <c r="F2688" i="4"/>
  <c r="E2688" i="4"/>
  <c r="F2672" i="4"/>
  <c r="E2672" i="4"/>
  <c r="F2656" i="4"/>
  <c r="E2656" i="4"/>
  <c r="F2640" i="4"/>
  <c r="E2640" i="4"/>
  <c r="E2624" i="4"/>
  <c r="F2624" i="4"/>
  <c r="E2608" i="4"/>
  <c r="F2608" i="4"/>
  <c r="F2592" i="4"/>
  <c r="E2592" i="4"/>
  <c r="F2576" i="4"/>
  <c r="E2576" i="4"/>
  <c r="F2560" i="4"/>
  <c r="E2560" i="4"/>
  <c r="F2544" i="4"/>
  <c r="E2544" i="4"/>
  <c r="F2528" i="4"/>
  <c r="E2528" i="4"/>
  <c r="F2512" i="4"/>
  <c r="E2512" i="4"/>
  <c r="F2496" i="4"/>
  <c r="E2496" i="4"/>
  <c r="F2480" i="4"/>
  <c r="E2480" i="4"/>
  <c r="E2464" i="4"/>
  <c r="F2464" i="4"/>
  <c r="F2448" i="4"/>
  <c r="E2448" i="4"/>
  <c r="F2432" i="4"/>
  <c r="E2432" i="4"/>
  <c r="F2416" i="4"/>
  <c r="E2416" i="4"/>
  <c r="E2400" i="4"/>
  <c r="F2400" i="4"/>
  <c r="F2384" i="4"/>
  <c r="E2384" i="4"/>
  <c r="F2368" i="4"/>
  <c r="E2368" i="4"/>
  <c r="F2352" i="4"/>
  <c r="E2352" i="4"/>
  <c r="F2336" i="4"/>
  <c r="E2336" i="4"/>
  <c r="F2320" i="4"/>
  <c r="E2320" i="4"/>
  <c r="F2304" i="4"/>
  <c r="E2304" i="4"/>
  <c r="F2288" i="4"/>
  <c r="E2288" i="4"/>
  <c r="F2272" i="4"/>
  <c r="E2272" i="4"/>
  <c r="F2256" i="4"/>
  <c r="E2256" i="4"/>
  <c r="F2240" i="4"/>
  <c r="E2240" i="4"/>
  <c r="F2224" i="4"/>
  <c r="E2224" i="4"/>
  <c r="F2208" i="4"/>
  <c r="E2208" i="4"/>
  <c r="E2192" i="4"/>
  <c r="F2192" i="4"/>
  <c r="F2176" i="4"/>
  <c r="E2176" i="4"/>
  <c r="F2160" i="4"/>
  <c r="E2160" i="4"/>
  <c r="F2144" i="4"/>
  <c r="E2144" i="4"/>
  <c r="F2128" i="4"/>
  <c r="E2128" i="4"/>
  <c r="F2112" i="4"/>
  <c r="E2112" i="4"/>
  <c r="F2096" i="4"/>
  <c r="E2096" i="4"/>
  <c r="F2080" i="4"/>
  <c r="E2080" i="4"/>
  <c r="F2064" i="4"/>
  <c r="E2064" i="4"/>
  <c r="F2048" i="4"/>
  <c r="E2048" i="4"/>
  <c r="F2032" i="4"/>
  <c r="E2032" i="4"/>
  <c r="F2016" i="4"/>
  <c r="E2016" i="4"/>
  <c r="F2000" i="4"/>
  <c r="E2000" i="4"/>
  <c r="F1984" i="4"/>
  <c r="E1984" i="4"/>
  <c r="F1968" i="4"/>
  <c r="E1968" i="4"/>
  <c r="F1952" i="4"/>
  <c r="E1952" i="4"/>
  <c r="F1936" i="4"/>
  <c r="E1936" i="4"/>
  <c r="F1920" i="4"/>
  <c r="E1920" i="4"/>
  <c r="F1904" i="4"/>
  <c r="E1904" i="4"/>
  <c r="F1888" i="4"/>
  <c r="E1888" i="4"/>
  <c r="F1872" i="4"/>
  <c r="E1872" i="4"/>
  <c r="F1856" i="4"/>
  <c r="E1856" i="4"/>
  <c r="F1840" i="4"/>
  <c r="E1840" i="4"/>
  <c r="F1824" i="4"/>
  <c r="E1824" i="4"/>
  <c r="F1808" i="4"/>
  <c r="E1808" i="4"/>
  <c r="F1792" i="4"/>
  <c r="E1792" i="4"/>
  <c r="F1776" i="4"/>
  <c r="E1776" i="4"/>
  <c r="F1760" i="4"/>
  <c r="E1760" i="4"/>
  <c r="F1744" i="4"/>
  <c r="E1744" i="4"/>
  <c r="F1728" i="4"/>
  <c r="E1728" i="4"/>
  <c r="E1712" i="4"/>
  <c r="F1712" i="4"/>
  <c r="F1696" i="4"/>
  <c r="E1696" i="4"/>
  <c r="F1680" i="4"/>
  <c r="E1680" i="4"/>
  <c r="F1664" i="4"/>
  <c r="E1664" i="4"/>
  <c r="F1648" i="4"/>
  <c r="E1648" i="4"/>
  <c r="F1632" i="4"/>
  <c r="E1632" i="4"/>
  <c r="F1616" i="4"/>
  <c r="E1616" i="4"/>
  <c r="F1600" i="4"/>
  <c r="E1600" i="4"/>
  <c r="E1584" i="4"/>
  <c r="F1584" i="4"/>
  <c r="F1568" i="4"/>
  <c r="E1568" i="4"/>
  <c r="F1552" i="4"/>
  <c r="E1552" i="4"/>
  <c r="F1536" i="4"/>
  <c r="E1536" i="4"/>
  <c r="F1520" i="4"/>
  <c r="E1520" i="4"/>
  <c r="F1504" i="4"/>
  <c r="E1504" i="4"/>
  <c r="F1488" i="4"/>
  <c r="E1488" i="4"/>
  <c r="F1472" i="4"/>
  <c r="E1472" i="4"/>
  <c r="F1456" i="4"/>
  <c r="E1456" i="4"/>
  <c r="F1440" i="4"/>
  <c r="E1440" i="4"/>
  <c r="E1424" i="4"/>
  <c r="F1424" i="4"/>
  <c r="F1408" i="4"/>
  <c r="E1408" i="4"/>
  <c r="F1392" i="4"/>
  <c r="E1392" i="4"/>
  <c r="E1376" i="4"/>
  <c r="F1376" i="4"/>
  <c r="E1360" i="4"/>
  <c r="F1360" i="4"/>
  <c r="E1344" i="4"/>
  <c r="F1344" i="4"/>
  <c r="F1328" i="4"/>
  <c r="E1328" i="4"/>
  <c r="F1312" i="4"/>
  <c r="E1312" i="4"/>
  <c r="F1296" i="4"/>
  <c r="E1296" i="4"/>
  <c r="F1280" i="4"/>
  <c r="E1280" i="4"/>
  <c r="F1264" i="4"/>
  <c r="E1264" i="4"/>
  <c r="F1248" i="4"/>
  <c r="E1248" i="4"/>
  <c r="F1232" i="4"/>
  <c r="E1232" i="4"/>
  <c r="F1216" i="4"/>
  <c r="E1216" i="4"/>
  <c r="F1200" i="4"/>
  <c r="E1200" i="4"/>
  <c r="F1184" i="4"/>
  <c r="E1184" i="4"/>
  <c r="F1168" i="4"/>
  <c r="E1168" i="4"/>
  <c r="F1152" i="4"/>
  <c r="E1152" i="4"/>
  <c r="F1136" i="4"/>
  <c r="E1136" i="4"/>
  <c r="F1120" i="4"/>
  <c r="E1120" i="4"/>
  <c r="F1104" i="4"/>
  <c r="E1104" i="4"/>
  <c r="F1088" i="4"/>
  <c r="E1088" i="4"/>
  <c r="F1072" i="4"/>
  <c r="E1072" i="4"/>
  <c r="F1056" i="4"/>
  <c r="E1056" i="4"/>
  <c r="F1040" i="4"/>
  <c r="E1040" i="4"/>
  <c r="E1024" i="4"/>
  <c r="F1024" i="4"/>
  <c r="F1008" i="4"/>
  <c r="E1008" i="4"/>
  <c r="F992" i="4"/>
  <c r="E992" i="4"/>
  <c r="F976" i="4"/>
  <c r="E976" i="4"/>
  <c r="F960" i="4"/>
  <c r="E960" i="4"/>
  <c r="F944" i="4"/>
  <c r="E944" i="4"/>
  <c r="F928" i="4"/>
  <c r="E928" i="4"/>
  <c r="F912" i="4"/>
  <c r="E912" i="4"/>
  <c r="E896" i="4"/>
  <c r="F896" i="4"/>
  <c r="F880" i="4"/>
  <c r="E880" i="4"/>
  <c r="F864" i="4"/>
  <c r="E864" i="4"/>
  <c r="F848" i="4"/>
  <c r="E848" i="4"/>
  <c r="F832" i="4"/>
  <c r="E832" i="4"/>
  <c r="F816" i="4"/>
  <c r="E816" i="4"/>
  <c r="F800" i="4"/>
  <c r="E800" i="4"/>
  <c r="F784" i="4"/>
  <c r="E784" i="4"/>
  <c r="F768" i="4"/>
  <c r="E768" i="4"/>
  <c r="F752" i="4"/>
  <c r="E752" i="4"/>
  <c r="F736" i="4"/>
  <c r="E736" i="4"/>
  <c r="F720" i="4"/>
  <c r="E720" i="4"/>
  <c r="F704" i="4"/>
  <c r="E704" i="4"/>
  <c r="F688" i="4"/>
  <c r="E688" i="4"/>
  <c r="F672" i="4"/>
  <c r="E672" i="4"/>
  <c r="F656" i="4"/>
  <c r="E656" i="4"/>
  <c r="F640" i="4"/>
  <c r="E640" i="4"/>
  <c r="F624" i="4"/>
  <c r="E624" i="4"/>
  <c r="E608" i="4"/>
  <c r="F608" i="4"/>
  <c r="F592" i="4"/>
  <c r="E592" i="4"/>
  <c r="F576" i="4"/>
  <c r="E576" i="4"/>
  <c r="F560" i="4"/>
  <c r="E560" i="4"/>
  <c r="F544" i="4"/>
  <c r="E544" i="4"/>
  <c r="F528" i="4"/>
  <c r="E528" i="4"/>
  <c r="F512" i="4"/>
  <c r="E512" i="4"/>
  <c r="F496" i="4"/>
  <c r="E496" i="4"/>
  <c r="F480" i="4"/>
  <c r="E480" i="4"/>
  <c r="F464" i="4"/>
  <c r="E464" i="4"/>
  <c r="F448" i="4"/>
  <c r="E448" i="4"/>
  <c r="F432" i="4"/>
  <c r="E432" i="4"/>
  <c r="E416" i="4"/>
  <c r="F416" i="4"/>
  <c r="F400" i="4"/>
  <c r="E400" i="4"/>
  <c r="F384" i="4"/>
  <c r="E384" i="4"/>
  <c r="F368" i="4"/>
  <c r="E368" i="4"/>
  <c r="F352" i="4"/>
  <c r="E352" i="4"/>
  <c r="F336" i="4"/>
  <c r="E336" i="4"/>
  <c r="F320" i="4"/>
  <c r="E320" i="4"/>
  <c r="F304" i="4"/>
  <c r="E304" i="4"/>
  <c r="F288" i="4"/>
  <c r="E288" i="4"/>
  <c r="F272" i="4"/>
  <c r="E272" i="4"/>
  <c r="F256" i="4"/>
  <c r="E256" i="4"/>
  <c r="F240" i="4"/>
  <c r="E240" i="4"/>
  <c r="F224" i="4"/>
  <c r="E224" i="4"/>
  <c r="F208" i="4"/>
  <c r="E208" i="4"/>
  <c r="F192" i="4"/>
  <c r="E192" i="4"/>
  <c r="F176" i="4"/>
  <c r="E176" i="4"/>
  <c r="F160" i="4"/>
  <c r="E160" i="4"/>
  <c r="F144" i="4"/>
  <c r="E144" i="4"/>
  <c r="F128" i="4"/>
  <c r="E128" i="4"/>
  <c r="F112" i="4"/>
  <c r="E112" i="4"/>
  <c r="F96" i="4"/>
  <c r="E96" i="4"/>
  <c r="F80" i="4"/>
  <c r="E80" i="4"/>
  <c r="F64" i="4"/>
  <c r="E64" i="4"/>
  <c r="F48" i="4"/>
  <c r="E48" i="4"/>
  <c r="F32" i="4"/>
  <c r="E32" i="4"/>
  <c r="F16" i="4"/>
  <c r="E16" i="4"/>
  <c r="D3806" i="4"/>
  <c r="D3790" i="4"/>
  <c r="D3774" i="4"/>
  <c r="D3758" i="4"/>
  <c r="D3742" i="4"/>
  <c r="D3726" i="4"/>
  <c r="D3710" i="4"/>
  <c r="D3694" i="4"/>
  <c r="D3678" i="4"/>
  <c r="D3662" i="4"/>
  <c r="D3646" i="4"/>
  <c r="D3630" i="4"/>
  <c r="D3614" i="4"/>
  <c r="D3598" i="4"/>
  <c r="D3582" i="4"/>
  <c r="D3566" i="4"/>
  <c r="D3550" i="4"/>
  <c r="D3534" i="4"/>
  <c r="D3518" i="4"/>
  <c r="D3502" i="4"/>
  <c r="D3486" i="4"/>
  <c r="F2211" i="4"/>
  <c r="E2211" i="4"/>
  <c r="F2147" i="4"/>
  <c r="E2147" i="4"/>
  <c r="F2051" i="4"/>
  <c r="E2051" i="4"/>
  <c r="F1971" i="4"/>
  <c r="E1971" i="4"/>
  <c r="F1875" i="4"/>
  <c r="E1875" i="4"/>
  <c r="F1779" i="4"/>
  <c r="E1779" i="4"/>
  <c r="F1731" i="4"/>
  <c r="E1731" i="4"/>
  <c r="F1635" i="4"/>
  <c r="E1635" i="4"/>
  <c r="F1555" i="4"/>
  <c r="E1555" i="4"/>
  <c r="F1475" i="4"/>
  <c r="E1475" i="4"/>
  <c r="F1427" i="4"/>
  <c r="E1427" i="4"/>
  <c r="F1363" i="4"/>
  <c r="E1363" i="4"/>
  <c r="F1299" i="4"/>
  <c r="E1299" i="4"/>
  <c r="F1235" i="4"/>
  <c r="E1235" i="4"/>
  <c r="F1187" i="4"/>
  <c r="E1187" i="4"/>
  <c r="F1139" i="4"/>
  <c r="E1139" i="4"/>
  <c r="F1107" i="4"/>
  <c r="E1107" i="4"/>
  <c r="F1091" i="4"/>
  <c r="E1091" i="4"/>
  <c r="F1027" i="4"/>
  <c r="E1027" i="4"/>
  <c r="F995" i="4"/>
  <c r="E995" i="4"/>
  <c r="F947" i="4"/>
  <c r="E947" i="4"/>
  <c r="F899" i="4"/>
  <c r="E899" i="4"/>
  <c r="F819" i="4"/>
  <c r="E819" i="4"/>
  <c r="F803" i="4"/>
  <c r="E803" i="4"/>
  <c r="F787" i="4"/>
  <c r="E787" i="4"/>
  <c r="F771" i="4"/>
  <c r="E771" i="4"/>
  <c r="F755" i="4"/>
  <c r="E755" i="4"/>
  <c r="F739" i="4"/>
  <c r="E739" i="4"/>
  <c r="F707" i="4"/>
  <c r="E707" i="4"/>
  <c r="E691" i="4"/>
  <c r="F691" i="4"/>
  <c r="F675" i="4"/>
  <c r="E675" i="4"/>
  <c r="F659" i="4"/>
  <c r="E659" i="4"/>
  <c r="F643" i="4"/>
  <c r="E643" i="4"/>
  <c r="F627" i="4"/>
  <c r="E627" i="4"/>
  <c r="F611" i="4"/>
  <c r="E611" i="4"/>
  <c r="F595" i="4"/>
  <c r="E595" i="4"/>
  <c r="F579" i="4"/>
  <c r="E579" i="4"/>
  <c r="F563" i="4"/>
  <c r="E563" i="4"/>
  <c r="F547" i="4"/>
  <c r="E547" i="4"/>
  <c r="F531" i="4"/>
  <c r="E531" i="4"/>
  <c r="F515" i="4"/>
  <c r="E515" i="4"/>
  <c r="F499" i="4"/>
  <c r="E499" i="4"/>
  <c r="F483" i="4"/>
  <c r="E483" i="4"/>
  <c r="F467" i="4"/>
  <c r="E467" i="4"/>
  <c r="F451" i="4"/>
  <c r="E451" i="4"/>
  <c r="F435" i="4"/>
  <c r="E435" i="4"/>
  <c r="F419" i="4"/>
  <c r="E419" i="4"/>
  <c r="F403" i="4"/>
  <c r="E403" i="4"/>
  <c r="F387" i="4"/>
  <c r="E387" i="4"/>
  <c r="F371" i="4"/>
  <c r="E371" i="4"/>
  <c r="F355" i="4"/>
  <c r="E355" i="4"/>
  <c r="F339" i="4"/>
  <c r="E339" i="4"/>
  <c r="E323" i="4"/>
  <c r="F323" i="4"/>
  <c r="F307" i="4"/>
  <c r="E307" i="4"/>
  <c r="F291" i="4"/>
  <c r="E291" i="4"/>
  <c r="E275" i="4"/>
  <c r="F275" i="4"/>
  <c r="F259" i="4"/>
  <c r="E259" i="4"/>
  <c r="F243" i="4"/>
  <c r="E243" i="4"/>
  <c r="F3794" i="4"/>
  <c r="E3794" i="4"/>
  <c r="F3762" i="4"/>
  <c r="E3762" i="4"/>
  <c r="E3746" i="4"/>
  <c r="F3746" i="4"/>
  <c r="F3730" i="4"/>
  <c r="E3730" i="4"/>
  <c r="F3682" i="4"/>
  <c r="E3682" i="4"/>
  <c r="F3666" i="4"/>
  <c r="E3666" i="4"/>
  <c r="F3650" i="4"/>
  <c r="E3650" i="4"/>
  <c r="F3618" i="4"/>
  <c r="E3618" i="4"/>
  <c r="F3602" i="4"/>
  <c r="E3602" i="4"/>
  <c r="F3586" i="4"/>
  <c r="E3586" i="4"/>
  <c r="F3570" i="4"/>
  <c r="E3570" i="4"/>
  <c r="F3554" i="4"/>
  <c r="E3554" i="4"/>
  <c r="F3522" i="4"/>
  <c r="E3522" i="4"/>
  <c r="F3506" i="4"/>
  <c r="E3506" i="4"/>
  <c r="F3490" i="4"/>
  <c r="E3490" i="4"/>
  <c r="F3474" i="4"/>
  <c r="E3474" i="4"/>
  <c r="F3458" i="4"/>
  <c r="E3458" i="4"/>
  <c r="F3442" i="4"/>
  <c r="E3442" i="4"/>
  <c r="E3426" i="4"/>
  <c r="F3426" i="4"/>
  <c r="F3410" i="4"/>
  <c r="E3410" i="4"/>
  <c r="E3394" i="4"/>
  <c r="F3394" i="4"/>
  <c r="F3378" i="4"/>
  <c r="E3378" i="4"/>
  <c r="F3362" i="4"/>
  <c r="E3362" i="4"/>
  <c r="F3330" i="4"/>
  <c r="E3330" i="4"/>
  <c r="F3314" i="4"/>
  <c r="E3314" i="4"/>
  <c r="F3298" i="4"/>
  <c r="E3298" i="4"/>
  <c r="E3282" i="4"/>
  <c r="F3282" i="4"/>
  <c r="E3266" i="4"/>
  <c r="F3266" i="4"/>
  <c r="F3250" i="4"/>
  <c r="E3250" i="4"/>
  <c r="E3234" i="4"/>
  <c r="F3234" i="4"/>
  <c r="F3218" i="4"/>
  <c r="E3218" i="4"/>
  <c r="F3202" i="4"/>
  <c r="E3202" i="4"/>
  <c r="F3186" i="4"/>
  <c r="E3186" i="4"/>
  <c r="F3170" i="4"/>
  <c r="E3170" i="4"/>
  <c r="F3154" i="4"/>
  <c r="E3154" i="4"/>
  <c r="F3138" i="4"/>
  <c r="E3138" i="4"/>
  <c r="F3122" i="4"/>
  <c r="E3122" i="4"/>
  <c r="F3106" i="4"/>
  <c r="E3106" i="4"/>
  <c r="F3074" i="4"/>
  <c r="E3074" i="4"/>
  <c r="F3777" i="4"/>
  <c r="E3777" i="4"/>
  <c r="F3761" i="4"/>
  <c r="E3761" i="4"/>
  <c r="F3745" i="4"/>
  <c r="E3745" i="4"/>
  <c r="F3729" i="4"/>
  <c r="E3729" i="4"/>
  <c r="F3713" i="4"/>
  <c r="E3713" i="4"/>
  <c r="E3697" i="4"/>
  <c r="F3697" i="4"/>
  <c r="F3681" i="4"/>
  <c r="E3681" i="4"/>
  <c r="F3665" i="4"/>
  <c r="E3665" i="4"/>
  <c r="F3649" i="4"/>
  <c r="E3649" i="4"/>
  <c r="F3633" i="4"/>
  <c r="E3633" i="4"/>
  <c r="F3617" i="4"/>
  <c r="E3617" i="4"/>
  <c r="F3601" i="4"/>
  <c r="E3601" i="4"/>
  <c r="E2" i="4"/>
  <c r="F2" i="4"/>
  <c r="F3792" i="4"/>
  <c r="E3792" i="4"/>
  <c r="F3776" i="4"/>
  <c r="E3776" i="4"/>
  <c r="F3760" i="4"/>
  <c r="E3760" i="4"/>
  <c r="F3744" i="4"/>
  <c r="E3744" i="4"/>
  <c r="F3728" i="4"/>
  <c r="E3728" i="4"/>
  <c r="E3712" i="4"/>
  <c r="F3712" i="4"/>
  <c r="F3696" i="4"/>
  <c r="E3696" i="4"/>
  <c r="F3680" i="4"/>
  <c r="E3680" i="4"/>
  <c r="F3664" i="4"/>
  <c r="E3664" i="4"/>
  <c r="E3648" i="4"/>
  <c r="F3648" i="4"/>
  <c r="F3632" i="4"/>
  <c r="E3632" i="4"/>
  <c r="F3616" i="4"/>
  <c r="E3616" i="4"/>
  <c r="E3600" i="4"/>
  <c r="F3600" i="4"/>
  <c r="F3584" i="4"/>
  <c r="E3584" i="4"/>
  <c r="F3568" i="4"/>
  <c r="E3568" i="4"/>
  <c r="F3552" i="4"/>
  <c r="E3552" i="4"/>
  <c r="F3536" i="4"/>
  <c r="E3536" i="4"/>
  <c r="F3520" i="4"/>
  <c r="E3520" i="4"/>
  <c r="F3504" i="4"/>
  <c r="E3504" i="4"/>
  <c r="F3488" i="4"/>
  <c r="E3488" i="4"/>
  <c r="F3216" i="4"/>
  <c r="E3216" i="4"/>
  <c r="F3807" i="4"/>
  <c r="E3807" i="4"/>
  <c r="F3791" i="4"/>
  <c r="E3791" i="4"/>
  <c r="F3775" i="4"/>
  <c r="E3775" i="4"/>
  <c r="F3759" i="4"/>
  <c r="E3759" i="4"/>
  <c r="F3743" i="4"/>
  <c r="E3743" i="4"/>
  <c r="F3727" i="4"/>
  <c r="E3727" i="4"/>
  <c r="F3711" i="4"/>
  <c r="E3711" i="4"/>
  <c r="E3695" i="4"/>
  <c r="F3695" i="4"/>
  <c r="F3679" i="4"/>
  <c r="E3679" i="4"/>
  <c r="F3663" i="4"/>
  <c r="E3663" i="4"/>
  <c r="F3647" i="4"/>
  <c r="E3647" i="4"/>
  <c r="F3631" i="4"/>
  <c r="E3631" i="4"/>
  <c r="F3615" i="4"/>
  <c r="E3615" i="4"/>
  <c r="E3599" i="4"/>
  <c r="F3599" i="4"/>
  <c r="F3583" i="4"/>
  <c r="E3583" i="4"/>
  <c r="F3567" i="4"/>
  <c r="E3567" i="4"/>
  <c r="F3551" i="4"/>
  <c r="E3551" i="4"/>
  <c r="F3535" i="4"/>
  <c r="E3535" i="4"/>
  <c r="F3519" i="4"/>
  <c r="E3519" i="4"/>
  <c r="F3503" i="4"/>
  <c r="E3503" i="4"/>
  <c r="F3487" i="4"/>
  <c r="E3487" i="4"/>
  <c r="F3471" i="4"/>
  <c r="E3471" i="4"/>
  <c r="F3455" i="4"/>
  <c r="E3455" i="4"/>
  <c r="F3439" i="4"/>
  <c r="E3439" i="4"/>
  <c r="F3423" i="4"/>
  <c r="E3423" i="4"/>
  <c r="F3407" i="4"/>
  <c r="E3407" i="4"/>
  <c r="F3391" i="4"/>
  <c r="E3391" i="4"/>
  <c r="E3375" i="4"/>
  <c r="F3375" i="4"/>
  <c r="E3359" i="4"/>
  <c r="F3359" i="4"/>
  <c r="E3343" i="4"/>
  <c r="F3343" i="4"/>
  <c r="F3327" i="4"/>
  <c r="E3327" i="4"/>
  <c r="F3311" i="4"/>
  <c r="E3311" i="4"/>
  <c r="F3295" i="4"/>
  <c r="E3295" i="4"/>
  <c r="F3279" i="4"/>
  <c r="E3279" i="4"/>
  <c r="F3263" i="4"/>
  <c r="E3263" i="4"/>
  <c r="F3247" i="4"/>
  <c r="E3247" i="4"/>
  <c r="F3231" i="4"/>
  <c r="E3231" i="4"/>
  <c r="E3215" i="4"/>
  <c r="F3215" i="4"/>
  <c r="F3199" i="4"/>
  <c r="E3199" i="4"/>
  <c r="F3183" i="4"/>
  <c r="E3183" i="4"/>
  <c r="F3167" i="4"/>
  <c r="E3167" i="4"/>
  <c r="F3151" i="4"/>
  <c r="E3151" i="4"/>
  <c r="F3135" i="4"/>
  <c r="E3135" i="4"/>
  <c r="F3119" i="4"/>
  <c r="E3119" i="4"/>
  <c r="E3103" i="4"/>
  <c r="F3103" i="4"/>
  <c r="E3087" i="4"/>
  <c r="F3087" i="4"/>
  <c r="F3071" i="4"/>
  <c r="E3071" i="4"/>
  <c r="F3055" i="4"/>
  <c r="E3055" i="4"/>
  <c r="F3039" i="4"/>
  <c r="E3039" i="4"/>
  <c r="F3023" i="4"/>
  <c r="E3023" i="4"/>
  <c r="F3007" i="4"/>
  <c r="E3007" i="4"/>
  <c r="F2991" i="4"/>
  <c r="E2991" i="4"/>
  <c r="F2975" i="4"/>
  <c r="E2975" i="4"/>
  <c r="F2959" i="4"/>
  <c r="E2959" i="4"/>
  <c r="F2943" i="4"/>
  <c r="E2943" i="4"/>
  <c r="F2927" i="4"/>
  <c r="E2927" i="4"/>
  <c r="F2911" i="4"/>
  <c r="E2911" i="4"/>
  <c r="F2895" i="4"/>
  <c r="E2895" i="4"/>
  <c r="F2879" i="4"/>
  <c r="E2879" i="4"/>
  <c r="F2863" i="4"/>
  <c r="E2863" i="4"/>
  <c r="F2847" i="4"/>
  <c r="E2847" i="4"/>
  <c r="E2831" i="4"/>
  <c r="F2831" i="4"/>
  <c r="F2815" i="4"/>
  <c r="E2815" i="4"/>
  <c r="F2799" i="4"/>
  <c r="E2799" i="4"/>
  <c r="F2783" i="4"/>
  <c r="E2783" i="4"/>
  <c r="F2767" i="4"/>
  <c r="E2767" i="4"/>
  <c r="F2751" i="4"/>
  <c r="E2751" i="4"/>
  <c r="F2735" i="4"/>
  <c r="E2735" i="4"/>
  <c r="E2719" i="4"/>
  <c r="F2719" i="4"/>
  <c r="F2703" i="4"/>
  <c r="E2703" i="4"/>
  <c r="F2687" i="4"/>
  <c r="E2687" i="4"/>
  <c r="F2671" i="4"/>
  <c r="E2671" i="4"/>
  <c r="F2655" i="4"/>
  <c r="E2655" i="4"/>
  <c r="F2639" i="4"/>
  <c r="E2639" i="4"/>
  <c r="F2623" i="4"/>
  <c r="E2623" i="4"/>
  <c r="F2607" i="4"/>
  <c r="E2607" i="4"/>
  <c r="E2591" i="4"/>
  <c r="F2591" i="4"/>
  <c r="E2575" i="4"/>
  <c r="F2575" i="4"/>
  <c r="F2559" i="4"/>
  <c r="E2559" i="4"/>
  <c r="F2543" i="4"/>
  <c r="E2543" i="4"/>
  <c r="F2527" i="4"/>
  <c r="E2527" i="4"/>
  <c r="F2511" i="4"/>
  <c r="E2511" i="4"/>
  <c r="F2495" i="4"/>
  <c r="E2495" i="4"/>
  <c r="F2479" i="4"/>
  <c r="E2479" i="4"/>
  <c r="F2463" i="4"/>
  <c r="E2463" i="4"/>
  <c r="E2447" i="4"/>
  <c r="F2447" i="4"/>
  <c r="F2431" i="4"/>
  <c r="E2431" i="4"/>
  <c r="F2415" i="4"/>
  <c r="E2415" i="4"/>
  <c r="E2399" i="4"/>
  <c r="F2399" i="4"/>
  <c r="F2383" i="4"/>
  <c r="E2383" i="4"/>
  <c r="F2367" i="4"/>
  <c r="E2367" i="4"/>
  <c r="F2351" i="4"/>
  <c r="E2351" i="4"/>
  <c r="F2335" i="4"/>
  <c r="E2335" i="4"/>
  <c r="F2319" i="4"/>
  <c r="E2319" i="4"/>
  <c r="F2303" i="4"/>
  <c r="E2303" i="4"/>
  <c r="F2287" i="4"/>
  <c r="E2287" i="4"/>
  <c r="F2271" i="4"/>
  <c r="E2271" i="4"/>
  <c r="E2255" i="4"/>
  <c r="F2255" i="4"/>
  <c r="F2239" i="4"/>
  <c r="E2239" i="4"/>
  <c r="F2223" i="4"/>
  <c r="E2223" i="4"/>
  <c r="F2207" i="4"/>
  <c r="E2207" i="4"/>
  <c r="F2191" i="4"/>
  <c r="E2191" i="4"/>
  <c r="F2175" i="4"/>
  <c r="E2175" i="4"/>
  <c r="F2159" i="4"/>
  <c r="E2159" i="4"/>
  <c r="E2143" i="4"/>
  <c r="F2143" i="4"/>
  <c r="F2127" i="4"/>
  <c r="E2127" i="4"/>
  <c r="F2111" i="4"/>
  <c r="E2111" i="4"/>
  <c r="F2095" i="4"/>
  <c r="E2095" i="4"/>
  <c r="F2079" i="4"/>
  <c r="E2079" i="4"/>
  <c r="F2063" i="4"/>
  <c r="E2063" i="4"/>
  <c r="F2047" i="4"/>
  <c r="E2047" i="4"/>
  <c r="F2031" i="4"/>
  <c r="E2031" i="4"/>
  <c r="F2015" i="4"/>
  <c r="E2015" i="4"/>
  <c r="F1999" i="4"/>
  <c r="E1999" i="4"/>
  <c r="F1983" i="4"/>
  <c r="E1983" i="4"/>
  <c r="F1967" i="4"/>
  <c r="E1967" i="4"/>
  <c r="F1951" i="4"/>
  <c r="E1951" i="4"/>
  <c r="E1935" i="4"/>
  <c r="F1935" i="4"/>
  <c r="F1919" i="4"/>
  <c r="E1919" i="4"/>
  <c r="F1903" i="4"/>
  <c r="E1903" i="4"/>
  <c r="E1887" i="4"/>
  <c r="F1887" i="4"/>
  <c r="F1871" i="4"/>
  <c r="E1871" i="4"/>
  <c r="F1855" i="4"/>
  <c r="E1855" i="4"/>
  <c r="F1839" i="4"/>
  <c r="E1839" i="4"/>
  <c r="F1823" i="4"/>
  <c r="E1823" i="4"/>
  <c r="F1807" i="4"/>
  <c r="E1807" i="4"/>
  <c r="F1791" i="4"/>
  <c r="E1791" i="4"/>
  <c r="F1775" i="4"/>
  <c r="E1775" i="4"/>
  <c r="F1759" i="4"/>
  <c r="E1759" i="4"/>
  <c r="F1743" i="4"/>
  <c r="E1743" i="4"/>
  <c r="F1727" i="4"/>
  <c r="E1727" i="4"/>
  <c r="E1711" i="4"/>
  <c r="F1711" i="4"/>
  <c r="F1695" i="4"/>
  <c r="E1695" i="4"/>
  <c r="F1679" i="4"/>
  <c r="E1679" i="4"/>
  <c r="E1663" i="4"/>
  <c r="F1663" i="4"/>
  <c r="E1647" i="4"/>
  <c r="F1647" i="4"/>
  <c r="F1631" i="4"/>
  <c r="E1631" i="4"/>
  <c r="F1615" i="4"/>
  <c r="E1615" i="4"/>
  <c r="F1599" i="4"/>
  <c r="E1599" i="4"/>
  <c r="F1583" i="4"/>
  <c r="E1583" i="4"/>
  <c r="F1567" i="4"/>
  <c r="E1567" i="4"/>
  <c r="F1551" i="4"/>
  <c r="E1551" i="4"/>
  <c r="F1535" i="4"/>
  <c r="E1535" i="4"/>
  <c r="F1519" i="4"/>
  <c r="E1519" i="4"/>
  <c r="F1503" i="4"/>
  <c r="E1503" i="4"/>
  <c r="F1487" i="4"/>
  <c r="E1487" i="4"/>
  <c r="F1471" i="4"/>
  <c r="E1471" i="4"/>
  <c r="F1455" i="4"/>
  <c r="E1455" i="4"/>
  <c r="F1439" i="4"/>
  <c r="E1439" i="4"/>
  <c r="F1423" i="4"/>
  <c r="E1423" i="4"/>
  <c r="F1407" i="4"/>
  <c r="E1407" i="4"/>
  <c r="F1391" i="4"/>
  <c r="E1391" i="4"/>
  <c r="F1375" i="4"/>
  <c r="E1375" i="4"/>
  <c r="E1359" i="4"/>
  <c r="F1359" i="4"/>
  <c r="F1343" i="4"/>
  <c r="E1343" i="4"/>
  <c r="F1327" i="4"/>
  <c r="E1327" i="4"/>
  <c r="F1311" i="4"/>
  <c r="E1311" i="4"/>
  <c r="F1295" i="4"/>
  <c r="E1295" i="4"/>
  <c r="F1279" i="4"/>
  <c r="E1279" i="4"/>
  <c r="F1263" i="4"/>
  <c r="E1263" i="4"/>
  <c r="F1247" i="4"/>
  <c r="E1247" i="4"/>
  <c r="F1231" i="4"/>
  <c r="E1231" i="4"/>
  <c r="F1215" i="4"/>
  <c r="E1215" i="4"/>
  <c r="F1199" i="4"/>
  <c r="E1199" i="4"/>
  <c r="F1183" i="4"/>
  <c r="E1183" i="4"/>
  <c r="F1167" i="4"/>
  <c r="E1167" i="4"/>
  <c r="F1151" i="4"/>
  <c r="E1151" i="4"/>
  <c r="F1135" i="4"/>
  <c r="E1135" i="4"/>
  <c r="F1119" i="4"/>
  <c r="E1119" i="4"/>
  <c r="F1103" i="4"/>
  <c r="E1103" i="4"/>
  <c r="F1087" i="4"/>
  <c r="E1087" i="4"/>
  <c r="F1071" i="4"/>
  <c r="E1071" i="4"/>
  <c r="F1055" i="4"/>
  <c r="E1055" i="4"/>
  <c r="F1039" i="4"/>
  <c r="E1039" i="4"/>
  <c r="F1023" i="4"/>
  <c r="E1023" i="4"/>
  <c r="F1007" i="4"/>
  <c r="E1007" i="4"/>
  <c r="F991" i="4"/>
  <c r="E991" i="4"/>
  <c r="F975" i="4"/>
  <c r="E975" i="4"/>
  <c r="F959" i="4"/>
  <c r="E959" i="4"/>
  <c r="F943" i="4"/>
  <c r="E943" i="4"/>
  <c r="E927" i="4"/>
  <c r="F927" i="4"/>
  <c r="F911" i="4"/>
  <c r="E911" i="4"/>
  <c r="F895" i="4"/>
  <c r="E895" i="4"/>
  <c r="F879" i="4"/>
  <c r="E879" i="4"/>
  <c r="F863" i="4"/>
  <c r="E863" i="4"/>
  <c r="F847" i="4"/>
  <c r="E847" i="4"/>
  <c r="F831" i="4"/>
  <c r="E831" i="4"/>
  <c r="F815" i="4"/>
  <c r="E815" i="4"/>
  <c r="F799" i="4"/>
  <c r="E799" i="4"/>
  <c r="F783" i="4"/>
  <c r="E783" i="4"/>
  <c r="F767" i="4"/>
  <c r="E767" i="4"/>
  <c r="E751" i="4"/>
  <c r="F751" i="4"/>
  <c r="F735" i="4"/>
  <c r="E735" i="4"/>
  <c r="F719" i="4"/>
  <c r="E719" i="4"/>
  <c r="F703" i="4"/>
  <c r="E703" i="4"/>
  <c r="F687" i="4"/>
  <c r="E687" i="4"/>
  <c r="F671" i="4"/>
  <c r="E671" i="4"/>
  <c r="F655" i="4"/>
  <c r="E655" i="4"/>
  <c r="F639" i="4"/>
  <c r="E639" i="4"/>
  <c r="F623" i="4"/>
  <c r="E623" i="4"/>
  <c r="F607" i="4"/>
  <c r="E607" i="4"/>
  <c r="E591" i="4"/>
  <c r="F591" i="4"/>
  <c r="F575" i="4"/>
  <c r="E575" i="4"/>
  <c r="F559" i="4"/>
  <c r="E559" i="4"/>
  <c r="F543" i="4"/>
  <c r="E543" i="4"/>
  <c r="F527" i="4"/>
  <c r="E527" i="4"/>
  <c r="F511" i="4"/>
  <c r="E511" i="4"/>
  <c r="E495" i="4"/>
  <c r="F495" i="4"/>
  <c r="F479" i="4"/>
  <c r="E479" i="4"/>
  <c r="E463" i="4"/>
  <c r="F463" i="4"/>
  <c r="F447" i="4"/>
  <c r="E447" i="4"/>
  <c r="F431" i="4"/>
  <c r="E431" i="4"/>
  <c r="F415" i="4"/>
  <c r="E415" i="4"/>
  <c r="F399" i="4"/>
  <c r="E399" i="4"/>
  <c r="F383" i="4"/>
  <c r="E383" i="4"/>
  <c r="F367" i="4"/>
  <c r="E367" i="4"/>
  <c r="F351" i="4"/>
  <c r="E351" i="4"/>
  <c r="F335" i="4"/>
  <c r="E335" i="4"/>
  <c r="F319" i="4"/>
  <c r="E319" i="4"/>
  <c r="F303" i="4"/>
  <c r="E303" i="4"/>
  <c r="F287" i="4"/>
  <c r="E287" i="4"/>
  <c r="F271" i="4"/>
  <c r="E271" i="4"/>
  <c r="F255" i="4"/>
  <c r="E255" i="4"/>
  <c r="E239" i="4"/>
  <c r="F239" i="4"/>
  <c r="F223" i="4"/>
  <c r="E223" i="4"/>
  <c r="E207" i="4"/>
  <c r="F207" i="4"/>
  <c r="F191" i="4"/>
  <c r="E191" i="4"/>
  <c r="F175" i="4"/>
  <c r="E175" i="4"/>
  <c r="F159" i="4"/>
  <c r="E159" i="4"/>
  <c r="F143" i="4"/>
  <c r="E143" i="4"/>
  <c r="F127" i="4"/>
  <c r="E127" i="4"/>
  <c r="F111" i="4"/>
  <c r="E111" i="4"/>
  <c r="F95" i="4"/>
  <c r="E95" i="4"/>
  <c r="E79" i="4"/>
  <c r="F79" i="4"/>
  <c r="F63" i="4"/>
  <c r="E63" i="4"/>
  <c r="F47" i="4"/>
  <c r="E47" i="4"/>
  <c r="F31" i="4"/>
  <c r="E31" i="4"/>
  <c r="F15" i="4"/>
  <c r="E15" i="4"/>
  <c r="D3805" i="4"/>
  <c r="D3789" i="4"/>
  <c r="D3773" i="4"/>
  <c r="D3757" i="4"/>
  <c r="D3741" i="4"/>
  <c r="D3725" i="4"/>
  <c r="D3709" i="4"/>
  <c r="D3693" i="4"/>
  <c r="D3677" i="4"/>
  <c r="D3661" i="4"/>
  <c r="D3645" i="4"/>
  <c r="D3629" i="4"/>
  <c r="D3613" i="4"/>
  <c r="D3597" i="4"/>
  <c r="D3581" i="4"/>
  <c r="D3565" i="4"/>
  <c r="D3549" i="4"/>
  <c r="D3533" i="4"/>
  <c r="D3517" i="4"/>
  <c r="D3501" i="4"/>
  <c r="D3485" i="4"/>
  <c r="D3469" i="4"/>
  <c r="D3453" i="4"/>
  <c r="D3437" i="4"/>
  <c r="D3421" i="4"/>
  <c r="D3405" i="4"/>
  <c r="D3389" i="4"/>
  <c r="D3373" i="4"/>
  <c r="D3357" i="4"/>
  <c r="D3341" i="4"/>
  <c r="D3325" i="4"/>
  <c r="D3309" i="4"/>
  <c r="D3293" i="4"/>
  <c r="D3277" i="4"/>
  <c r="D3261" i="4"/>
  <c r="D3245" i="4"/>
  <c r="D3229" i="4"/>
  <c r="D3213" i="4"/>
  <c r="F2099" i="4"/>
  <c r="E2099" i="4"/>
  <c r="F1955" i="4"/>
  <c r="E1955" i="4"/>
  <c r="F1811" i="4"/>
  <c r="E1811" i="4"/>
  <c r="F1667" i="4"/>
  <c r="E1667" i="4"/>
  <c r="E1571" i="4"/>
  <c r="F1571" i="4"/>
  <c r="F1203" i="4"/>
  <c r="E1203" i="4"/>
  <c r="F2062" i="4"/>
  <c r="E2062" i="4"/>
  <c r="F2030" i="4"/>
  <c r="E2030" i="4"/>
  <c r="F1998" i="4"/>
  <c r="E1998" i="4"/>
  <c r="F1870" i="4"/>
  <c r="E1870" i="4"/>
  <c r="F1854" i="4"/>
  <c r="E1854" i="4"/>
  <c r="F1838" i="4"/>
  <c r="E1838" i="4"/>
  <c r="F1822" i="4"/>
  <c r="E1822" i="4"/>
  <c r="F1806" i="4"/>
  <c r="E1806" i="4"/>
  <c r="F1790" i="4"/>
  <c r="E1790" i="4"/>
  <c r="F1774" i="4"/>
  <c r="E1774" i="4"/>
  <c r="E1758" i="4"/>
  <c r="F1758" i="4"/>
  <c r="F1742" i="4"/>
  <c r="E1742" i="4"/>
  <c r="F1726" i="4"/>
  <c r="E1726" i="4"/>
  <c r="E1710" i="4"/>
  <c r="F1710" i="4"/>
  <c r="F1694" i="4"/>
  <c r="E1694" i="4"/>
  <c r="F1678" i="4"/>
  <c r="E1678" i="4"/>
  <c r="F1662" i="4"/>
  <c r="E1662" i="4"/>
  <c r="F1646" i="4"/>
  <c r="E1646" i="4"/>
  <c r="F1630" i="4"/>
  <c r="E1630" i="4"/>
  <c r="F1614" i="4"/>
  <c r="E1614" i="4"/>
  <c r="F1598" i="4"/>
  <c r="E1598" i="4"/>
  <c r="F1582" i="4"/>
  <c r="E1582" i="4"/>
  <c r="F1566" i="4"/>
  <c r="E1566" i="4"/>
  <c r="F1550" i="4"/>
  <c r="E1550" i="4"/>
  <c r="F1534" i="4"/>
  <c r="E1534" i="4"/>
  <c r="F1518" i="4"/>
  <c r="E1518" i="4"/>
  <c r="F1502" i="4"/>
  <c r="E1502" i="4"/>
  <c r="F1486" i="4"/>
  <c r="E1486" i="4"/>
  <c r="F1470" i="4"/>
  <c r="E1470" i="4"/>
  <c r="F1454" i="4"/>
  <c r="E1454" i="4"/>
  <c r="F1438" i="4"/>
  <c r="E1438" i="4"/>
  <c r="E1422" i="4"/>
  <c r="F1422" i="4"/>
  <c r="F1406" i="4"/>
  <c r="E1406" i="4"/>
  <c r="F1390" i="4"/>
  <c r="E1390" i="4"/>
  <c r="F1374" i="4"/>
  <c r="E1374" i="4"/>
  <c r="F1358" i="4"/>
  <c r="E1358" i="4"/>
  <c r="F1342" i="4"/>
  <c r="E1342" i="4"/>
  <c r="F1326" i="4"/>
  <c r="E1326" i="4"/>
  <c r="F1310" i="4"/>
  <c r="E1310" i="4"/>
  <c r="F1294" i="4"/>
  <c r="E1294" i="4"/>
  <c r="F1278" i="4"/>
  <c r="E1278" i="4"/>
  <c r="F1262" i="4"/>
  <c r="E1262" i="4"/>
  <c r="F1246" i="4"/>
  <c r="E1246" i="4"/>
  <c r="F1230" i="4"/>
  <c r="E1230" i="4"/>
  <c r="F1214" i="4"/>
  <c r="E1214" i="4"/>
  <c r="F1198" i="4"/>
  <c r="E1198" i="4"/>
  <c r="F1182" i="4"/>
  <c r="E1182" i="4"/>
  <c r="F1166" i="4"/>
  <c r="E1166" i="4"/>
  <c r="F1150" i="4"/>
  <c r="E1150" i="4"/>
  <c r="F1134" i="4"/>
  <c r="E1134" i="4"/>
  <c r="F1118" i="4"/>
  <c r="E1118" i="4"/>
  <c r="F1102" i="4"/>
  <c r="E1102" i="4"/>
  <c r="F1086" i="4"/>
  <c r="E1086" i="4"/>
  <c r="E1070" i="4"/>
  <c r="F1070" i="4"/>
  <c r="F1054" i="4"/>
  <c r="E1054" i="4"/>
  <c r="F1038" i="4"/>
  <c r="E1038" i="4"/>
  <c r="F1022" i="4"/>
  <c r="E1022" i="4"/>
  <c r="F1006" i="4"/>
  <c r="E1006" i="4"/>
  <c r="E990" i="4"/>
  <c r="F990" i="4"/>
  <c r="F974" i="4"/>
  <c r="E974" i="4"/>
  <c r="F958" i="4"/>
  <c r="E958" i="4"/>
  <c r="F942" i="4"/>
  <c r="E942" i="4"/>
  <c r="F926" i="4"/>
  <c r="E926" i="4"/>
  <c r="F910" i="4"/>
  <c r="E910" i="4"/>
  <c r="F894" i="4"/>
  <c r="E894" i="4"/>
  <c r="F878" i="4"/>
  <c r="E878" i="4"/>
  <c r="F862" i="4"/>
  <c r="E862" i="4"/>
  <c r="F846" i="4"/>
  <c r="E846" i="4"/>
  <c r="F830" i="4"/>
  <c r="E830" i="4"/>
  <c r="E814" i="4"/>
  <c r="F814" i="4"/>
  <c r="F798" i="4"/>
  <c r="E798" i="4"/>
  <c r="F782" i="4"/>
  <c r="E782" i="4"/>
  <c r="F766" i="4"/>
  <c r="E766" i="4"/>
  <c r="F750" i="4"/>
  <c r="E750" i="4"/>
  <c r="F734" i="4"/>
  <c r="E734" i="4"/>
  <c r="F718" i="4"/>
  <c r="E718" i="4"/>
  <c r="F702" i="4"/>
  <c r="E702" i="4"/>
  <c r="F686" i="4"/>
  <c r="E686" i="4"/>
  <c r="F670" i="4"/>
  <c r="E670" i="4"/>
  <c r="F654" i="4"/>
  <c r="E654" i="4"/>
  <c r="F638" i="4"/>
  <c r="E638" i="4"/>
  <c r="F622" i="4"/>
  <c r="E622" i="4"/>
  <c r="F606" i="4"/>
  <c r="E606" i="4"/>
  <c r="E590" i="4"/>
  <c r="F590" i="4"/>
  <c r="F574" i="4"/>
  <c r="E574" i="4"/>
  <c r="F558" i="4"/>
  <c r="E558" i="4"/>
  <c r="F542" i="4"/>
  <c r="E542" i="4"/>
  <c r="F526" i="4"/>
  <c r="E526" i="4"/>
  <c r="F510" i="4"/>
  <c r="E510" i="4"/>
  <c r="F494" i="4"/>
  <c r="E494" i="4"/>
  <c r="F478" i="4"/>
  <c r="E478" i="4"/>
  <c r="F462" i="4"/>
  <c r="E462" i="4"/>
  <c r="F446" i="4"/>
  <c r="E446" i="4"/>
  <c r="F430" i="4"/>
  <c r="E430" i="4"/>
  <c r="F414" i="4"/>
  <c r="E414" i="4"/>
  <c r="F398" i="4"/>
  <c r="E398" i="4"/>
  <c r="F382" i="4"/>
  <c r="E382" i="4"/>
  <c r="F366" i="4"/>
  <c r="E366" i="4"/>
  <c r="F350" i="4"/>
  <c r="E350" i="4"/>
  <c r="F334" i="4"/>
  <c r="E334" i="4"/>
  <c r="F318" i="4"/>
  <c r="E318" i="4"/>
  <c r="F302" i="4"/>
  <c r="E302" i="4"/>
  <c r="F286" i="4"/>
  <c r="E286" i="4"/>
  <c r="F270" i="4"/>
  <c r="E270" i="4"/>
  <c r="F254" i="4"/>
  <c r="E254" i="4"/>
  <c r="E238" i="4"/>
  <c r="F238" i="4"/>
  <c r="F222" i="4"/>
  <c r="E222" i="4"/>
  <c r="F206" i="4"/>
  <c r="E206" i="4"/>
  <c r="F190" i="4"/>
  <c r="E190" i="4"/>
  <c r="F174" i="4"/>
  <c r="E174" i="4"/>
  <c r="F158" i="4"/>
  <c r="E158" i="4"/>
  <c r="F142" i="4"/>
  <c r="E142" i="4"/>
  <c r="F126" i="4"/>
  <c r="E126" i="4"/>
  <c r="F110" i="4"/>
  <c r="E110" i="4"/>
  <c r="F94" i="4"/>
  <c r="E94" i="4"/>
  <c r="F78" i="4"/>
  <c r="E78" i="4"/>
  <c r="F62" i="4"/>
  <c r="E62" i="4"/>
  <c r="F46" i="4"/>
  <c r="E46" i="4"/>
  <c r="F30" i="4"/>
  <c r="E30" i="4"/>
  <c r="F14" i="4"/>
  <c r="E14" i="4"/>
  <c r="D3804" i="4"/>
  <c r="D3788" i="4"/>
  <c r="D3772" i="4"/>
  <c r="D3756" i="4"/>
  <c r="D3740" i="4"/>
  <c r="D3724" i="4"/>
  <c r="D3708" i="4"/>
  <c r="D3692" i="4"/>
  <c r="D3676" i="4"/>
  <c r="D3660" i="4"/>
  <c r="D3644" i="4"/>
  <c r="D3628" i="4"/>
  <c r="D3612" i="4"/>
  <c r="D3596" i="4"/>
  <c r="D3580" i="4"/>
  <c r="D3564" i="4"/>
  <c r="D3548" i="4"/>
  <c r="D3532" i="4"/>
  <c r="D3516" i="4"/>
  <c r="D3500" i="4"/>
  <c r="D3484" i="4"/>
  <c r="D3468" i="4"/>
  <c r="D3452" i="4"/>
  <c r="D3436" i="4"/>
  <c r="D3420" i="4"/>
  <c r="D3404" i="4"/>
  <c r="D3388" i="4"/>
  <c r="D3372" i="4"/>
  <c r="D3356" i="4"/>
  <c r="D3340" i="4"/>
  <c r="D3324" i="4"/>
  <c r="D3308" i="4"/>
  <c r="D3292" i="4"/>
  <c r="F2259" i="4"/>
  <c r="E2259" i="4"/>
  <c r="F2179" i="4"/>
  <c r="E2179" i="4"/>
  <c r="F2083" i="4"/>
  <c r="E2083" i="4"/>
  <c r="F2019" i="4"/>
  <c r="E2019" i="4"/>
  <c r="F1923" i="4"/>
  <c r="E1923" i="4"/>
  <c r="F1859" i="4"/>
  <c r="E1859" i="4"/>
  <c r="F1763" i="4"/>
  <c r="E1763" i="4"/>
  <c r="F1683" i="4"/>
  <c r="E1683" i="4"/>
  <c r="F1587" i="4"/>
  <c r="E1587" i="4"/>
  <c r="F1523" i="4"/>
  <c r="E1523" i="4"/>
  <c r="F1459" i="4"/>
  <c r="E1459" i="4"/>
  <c r="F1379" i="4"/>
  <c r="E1379" i="4"/>
  <c r="F1283" i="4"/>
  <c r="E1283" i="4"/>
  <c r="F1043" i="4"/>
  <c r="E1043" i="4"/>
  <c r="F3182" i="4"/>
  <c r="E3182" i="4"/>
  <c r="E3150" i="4"/>
  <c r="F3150" i="4"/>
  <c r="F3070" i="4"/>
  <c r="E3070" i="4"/>
  <c r="F3022" i="4"/>
  <c r="E3022" i="4"/>
  <c r="E2974" i="4"/>
  <c r="F2974" i="4"/>
  <c r="F2942" i="4"/>
  <c r="E2942" i="4"/>
  <c r="F2910" i="4"/>
  <c r="E2910" i="4"/>
  <c r="F2878" i="4"/>
  <c r="E2878" i="4"/>
  <c r="F2846" i="4"/>
  <c r="E2846" i="4"/>
  <c r="E2814" i="4"/>
  <c r="F2814" i="4"/>
  <c r="F2798" i="4"/>
  <c r="E2798" i="4"/>
  <c r="F2750" i="4"/>
  <c r="E2750" i="4"/>
  <c r="F2734" i="4"/>
  <c r="E2734" i="4"/>
  <c r="F2702" i="4"/>
  <c r="E2702" i="4"/>
  <c r="F2670" i="4"/>
  <c r="E2670" i="4"/>
  <c r="E2622" i="4"/>
  <c r="F2622" i="4"/>
  <c r="F2590" i="4"/>
  <c r="E2590" i="4"/>
  <c r="F2558" i="4"/>
  <c r="E2558" i="4"/>
  <c r="F2414" i="4"/>
  <c r="E2414" i="4"/>
  <c r="F2382" i="4"/>
  <c r="E2382" i="4"/>
  <c r="F1902" i="4"/>
  <c r="E1902" i="4"/>
  <c r="F2941" i="4"/>
  <c r="E2941" i="4"/>
  <c r="F2925" i="4"/>
  <c r="E2925" i="4"/>
  <c r="F2909" i="4"/>
  <c r="E2909" i="4"/>
  <c r="F2893" i="4"/>
  <c r="E2893" i="4"/>
  <c r="F2877" i="4"/>
  <c r="E2877" i="4"/>
  <c r="F2861" i="4"/>
  <c r="E2861" i="4"/>
  <c r="F2845" i="4"/>
  <c r="E2845" i="4"/>
  <c r="F2829" i="4"/>
  <c r="E2829" i="4"/>
  <c r="E2813" i="4"/>
  <c r="F2813" i="4"/>
  <c r="F2797" i="4"/>
  <c r="E2797" i="4"/>
  <c r="F2781" i="4"/>
  <c r="E2781" i="4"/>
  <c r="F2765" i="4"/>
  <c r="E2765" i="4"/>
  <c r="F2749" i="4"/>
  <c r="E2749" i="4"/>
  <c r="F2733" i="4"/>
  <c r="E2733" i="4"/>
  <c r="E2717" i="4"/>
  <c r="F2717" i="4"/>
  <c r="F2701" i="4"/>
  <c r="E2701" i="4"/>
  <c r="F2685" i="4"/>
  <c r="E2685" i="4"/>
  <c r="F2669" i="4"/>
  <c r="E2669" i="4"/>
  <c r="F2653" i="4"/>
  <c r="E2653" i="4"/>
  <c r="F2637" i="4"/>
  <c r="E2637" i="4"/>
  <c r="F2621" i="4"/>
  <c r="E2621" i="4"/>
  <c r="F2605" i="4"/>
  <c r="E2605" i="4"/>
  <c r="F2589" i="4"/>
  <c r="E2589" i="4"/>
  <c r="F2573" i="4"/>
  <c r="E2573" i="4"/>
  <c r="F2557" i="4"/>
  <c r="E2557" i="4"/>
  <c r="E2541" i="4"/>
  <c r="F2541" i="4"/>
  <c r="F2525" i="4"/>
  <c r="E2525" i="4"/>
  <c r="F2509" i="4"/>
  <c r="E2509" i="4"/>
  <c r="F2493" i="4"/>
  <c r="E2493" i="4"/>
  <c r="F2477" i="4"/>
  <c r="E2477" i="4"/>
  <c r="F2461" i="4"/>
  <c r="E2461" i="4"/>
  <c r="F2445" i="4"/>
  <c r="E2445" i="4"/>
  <c r="E2429" i="4"/>
  <c r="F2429" i="4"/>
  <c r="F2413" i="4"/>
  <c r="E2413" i="4"/>
  <c r="F2397" i="4"/>
  <c r="E2397" i="4"/>
  <c r="F2381" i="4"/>
  <c r="E2381" i="4"/>
  <c r="F2365" i="4"/>
  <c r="E2365" i="4"/>
  <c r="F2349" i="4"/>
  <c r="E2349" i="4"/>
  <c r="F2333" i="4"/>
  <c r="E2333" i="4"/>
  <c r="F2317" i="4"/>
  <c r="E2317" i="4"/>
  <c r="F2301" i="4"/>
  <c r="E2301" i="4"/>
  <c r="F2285" i="4"/>
  <c r="E2285" i="4"/>
  <c r="F2269" i="4"/>
  <c r="E2269" i="4"/>
  <c r="E2253" i="4"/>
  <c r="F2253" i="4"/>
  <c r="F2237" i="4"/>
  <c r="E2237" i="4"/>
  <c r="F2221" i="4"/>
  <c r="E2221" i="4"/>
  <c r="E2205" i="4"/>
  <c r="F2205" i="4"/>
  <c r="F2189" i="4"/>
  <c r="E2189" i="4"/>
  <c r="F2173" i="4"/>
  <c r="E2173" i="4"/>
  <c r="F2157" i="4"/>
  <c r="E2157" i="4"/>
  <c r="F2141" i="4"/>
  <c r="E2141" i="4"/>
  <c r="E2125" i="4"/>
  <c r="F2125" i="4"/>
  <c r="F2109" i="4"/>
  <c r="E2109" i="4"/>
  <c r="F2093" i="4"/>
  <c r="E2093" i="4"/>
  <c r="F2077" i="4"/>
  <c r="E2077" i="4"/>
  <c r="F2061" i="4"/>
  <c r="E2061" i="4"/>
  <c r="F2045" i="4"/>
  <c r="E2045" i="4"/>
  <c r="F2029" i="4"/>
  <c r="E2029" i="4"/>
  <c r="F2013" i="4"/>
  <c r="E2013" i="4"/>
  <c r="F1997" i="4"/>
  <c r="E1997" i="4"/>
  <c r="F1981" i="4"/>
  <c r="E1981" i="4"/>
  <c r="F1965" i="4"/>
  <c r="E1965" i="4"/>
  <c r="F1949" i="4"/>
  <c r="E1949" i="4"/>
  <c r="F1933" i="4"/>
  <c r="E1933" i="4"/>
  <c r="F1917" i="4"/>
  <c r="E1917" i="4"/>
  <c r="F1901" i="4"/>
  <c r="E1901" i="4"/>
  <c r="F1885" i="4"/>
  <c r="E1885" i="4"/>
  <c r="F1869" i="4"/>
  <c r="E1869" i="4"/>
  <c r="F1853" i="4"/>
  <c r="E1853" i="4"/>
  <c r="F1837" i="4"/>
  <c r="E1837" i="4"/>
  <c r="F1821" i="4"/>
  <c r="E1821" i="4"/>
  <c r="E1805" i="4"/>
  <c r="F1805" i="4"/>
  <c r="F1789" i="4"/>
  <c r="E1789" i="4"/>
  <c r="F1773" i="4"/>
  <c r="E1773" i="4"/>
  <c r="F1757" i="4"/>
  <c r="E1757" i="4"/>
  <c r="F1741" i="4"/>
  <c r="E1741" i="4"/>
  <c r="F1725" i="4"/>
  <c r="E1725" i="4"/>
  <c r="F1709" i="4"/>
  <c r="E1709" i="4"/>
  <c r="F1693" i="4"/>
  <c r="E1693" i="4"/>
  <c r="F1677" i="4"/>
  <c r="E1677" i="4"/>
  <c r="F1661" i="4"/>
  <c r="E1661" i="4"/>
  <c r="F1645" i="4"/>
  <c r="E1645" i="4"/>
  <c r="F1629" i="4"/>
  <c r="E1629" i="4"/>
  <c r="F1613" i="4"/>
  <c r="E1613" i="4"/>
  <c r="F1597" i="4"/>
  <c r="E1597" i="4"/>
  <c r="F1581" i="4"/>
  <c r="E1581" i="4"/>
  <c r="F1565" i="4"/>
  <c r="E1565" i="4"/>
  <c r="F1549" i="4"/>
  <c r="E1549" i="4"/>
  <c r="F1533" i="4"/>
  <c r="E1533" i="4"/>
  <c r="F1517" i="4"/>
  <c r="E1517" i="4"/>
  <c r="F1501" i="4"/>
  <c r="E1501" i="4"/>
  <c r="F1485" i="4"/>
  <c r="E1485" i="4"/>
  <c r="F1469" i="4"/>
  <c r="E1469" i="4"/>
  <c r="F1453" i="4"/>
  <c r="E1453" i="4"/>
  <c r="F1437" i="4"/>
  <c r="E1437" i="4"/>
  <c r="F1421" i="4"/>
  <c r="E1421" i="4"/>
  <c r="F1405" i="4"/>
  <c r="E1405" i="4"/>
  <c r="F1389" i="4"/>
  <c r="E1389" i="4"/>
  <c r="F1373" i="4"/>
  <c r="E1373" i="4"/>
  <c r="F1357" i="4"/>
  <c r="E1357" i="4"/>
  <c r="F1341" i="4"/>
  <c r="E1341" i="4"/>
  <c r="F1325" i="4"/>
  <c r="E1325" i="4"/>
  <c r="F1309" i="4"/>
  <c r="E1309" i="4"/>
  <c r="F1293" i="4"/>
  <c r="E1293" i="4"/>
  <c r="F1277" i="4"/>
  <c r="E1277" i="4"/>
  <c r="F1261" i="4"/>
  <c r="E1261" i="4"/>
  <c r="F1245" i="4"/>
  <c r="E1245" i="4"/>
  <c r="F1229" i="4"/>
  <c r="E1229" i="4"/>
  <c r="F1213" i="4"/>
  <c r="E1213" i="4"/>
  <c r="F1197" i="4"/>
  <c r="E1197" i="4"/>
  <c r="F1181" i="4"/>
  <c r="E1181" i="4"/>
  <c r="F1165" i="4"/>
  <c r="E1165" i="4"/>
  <c r="F1149" i="4"/>
  <c r="E1149" i="4"/>
  <c r="F1133" i="4"/>
  <c r="E1133" i="4"/>
  <c r="F1117" i="4"/>
  <c r="E1117" i="4"/>
  <c r="F1101" i="4"/>
  <c r="E1101" i="4"/>
  <c r="F1085" i="4"/>
  <c r="E1085" i="4"/>
  <c r="F1069" i="4"/>
  <c r="E1069" i="4"/>
  <c r="F1053" i="4"/>
  <c r="E1053" i="4"/>
  <c r="F1037" i="4"/>
  <c r="E1037" i="4"/>
  <c r="F1021" i="4"/>
  <c r="E1021" i="4"/>
  <c r="F1005" i="4"/>
  <c r="E1005" i="4"/>
  <c r="F989" i="4"/>
  <c r="E989" i="4"/>
  <c r="F973" i="4"/>
  <c r="E973" i="4"/>
  <c r="F957" i="4"/>
  <c r="E957" i="4"/>
  <c r="F941" i="4"/>
  <c r="E941" i="4"/>
  <c r="F925" i="4"/>
  <c r="E925" i="4"/>
  <c r="F909" i="4"/>
  <c r="E909" i="4"/>
  <c r="F893" i="4"/>
  <c r="E893" i="4"/>
  <c r="F877" i="4"/>
  <c r="E877" i="4"/>
  <c r="F861" i="4"/>
  <c r="E861" i="4"/>
  <c r="F845" i="4"/>
  <c r="E845" i="4"/>
  <c r="F829" i="4"/>
  <c r="E829" i="4"/>
  <c r="F813" i="4"/>
  <c r="E813" i="4"/>
  <c r="F797" i="4"/>
  <c r="E797" i="4"/>
  <c r="F781" i="4"/>
  <c r="E781" i="4"/>
  <c r="F765" i="4"/>
  <c r="E765" i="4"/>
  <c r="F749" i="4"/>
  <c r="E749" i="4"/>
  <c r="F733" i="4"/>
  <c r="E733" i="4"/>
  <c r="F717" i="4"/>
  <c r="E717" i="4"/>
  <c r="F701" i="4"/>
  <c r="E701" i="4"/>
  <c r="F685" i="4"/>
  <c r="E685" i="4"/>
  <c r="F669" i="4"/>
  <c r="E669" i="4"/>
  <c r="F653" i="4"/>
  <c r="E653" i="4"/>
  <c r="F637" i="4"/>
  <c r="E637" i="4"/>
  <c r="F621" i="4"/>
  <c r="E621" i="4"/>
  <c r="F605" i="4"/>
  <c r="E605" i="4"/>
  <c r="F589" i="4"/>
  <c r="E589" i="4"/>
  <c r="E573" i="4"/>
  <c r="F573" i="4"/>
  <c r="F557" i="4"/>
  <c r="E557" i="4"/>
  <c r="F541" i="4"/>
  <c r="E541" i="4"/>
  <c r="F525" i="4"/>
  <c r="E525" i="4"/>
  <c r="F509" i="4"/>
  <c r="E509" i="4"/>
  <c r="F493" i="4"/>
  <c r="E493" i="4"/>
  <c r="F477" i="4"/>
  <c r="E477" i="4"/>
  <c r="F461" i="4"/>
  <c r="E461" i="4"/>
  <c r="F445" i="4"/>
  <c r="E445" i="4"/>
  <c r="F429" i="4"/>
  <c r="E429" i="4"/>
  <c r="F413" i="4"/>
  <c r="E413" i="4"/>
  <c r="F397" i="4"/>
  <c r="E397" i="4"/>
  <c r="F381" i="4"/>
  <c r="E381" i="4"/>
  <c r="F365" i="4"/>
  <c r="E365" i="4"/>
  <c r="F349" i="4"/>
  <c r="E349" i="4"/>
  <c r="F333" i="4"/>
  <c r="E333" i="4"/>
  <c r="F317" i="4"/>
  <c r="E317" i="4"/>
  <c r="F301" i="4"/>
  <c r="E301" i="4"/>
  <c r="F285" i="4"/>
  <c r="E285" i="4"/>
  <c r="F269" i="4"/>
  <c r="E269" i="4"/>
  <c r="F253" i="4"/>
  <c r="E253" i="4"/>
  <c r="F237" i="4"/>
  <c r="E237" i="4"/>
  <c r="E221" i="4"/>
  <c r="F221" i="4"/>
  <c r="E205" i="4"/>
  <c r="F205" i="4"/>
  <c r="F189" i="4"/>
  <c r="E189" i="4"/>
  <c r="F173" i="4"/>
  <c r="E173" i="4"/>
  <c r="F157" i="4"/>
  <c r="E157" i="4"/>
  <c r="F141" i="4"/>
  <c r="E141" i="4"/>
  <c r="F125" i="4"/>
  <c r="E125" i="4"/>
  <c r="F109" i="4"/>
  <c r="E109" i="4"/>
  <c r="F93" i="4"/>
  <c r="E93" i="4"/>
  <c r="F77" i="4"/>
  <c r="E77" i="4"/>
  <c r="F61" i="4"/>
  <c r="E61" i="4"/>
  <c r="F45" i="4"/>
  <c r="E45" i="4"/>
  <c r="F29" i="4"/>
  <c r="E29" i="4"/>
  <c r="F13" i="4"/>
  <c r="E13" i="4"/>
  <c r="D3803" i="4"/>
  <c r="D3787" i="4"/>
  <c r="D3771" i="4"/>
  <c r="D3755" i="4"/>
  <c r="D3739" i="4"/>
  <c r="D3723" i="4"/>
  <c r="D3707" i="4"/>
  <c r="D3691" i="4"/>
  <c r="D3675" i="4"/>
  <c r="D3659" i="4"/>
  <c r="D3643" i="4"/>
  <c r="D3627" i="4"/>
  <c r="D3611" i="4"/>
  <c r="D3595" i="4"/>
  <c r="D3579" i="4"/>
  <c r="D3563" i="4"/>
  <c r="D3547" i="4"/>
  <c r="D3531" i="4"/>
  <c r="D3515" i="4"/>
  <c r="D3499" i="4"/>
  <c r="D3483" i="4"/>
  <c r="D3467" i="4"/>
  <c r="D3451" i="4"/>
  <c r="D3435" i="4"/>
  <c r="D3419" i="4"/>
  <c r="D3403" i="4"/>
  <c r="D3387" i="4"/>
  <c r="D3371" i="4"/>
  <c r="D3355" i="4"/>
  <c r="D3339" i="4"/>
  <c r="D3323" i="4"/>
  <c r="D3307" i="4"/>
  <c r="D3291" i="4"/>
  <c r="F2227" i="4"/>
  <c r="E2227" i="4"/>
  <c r="F2163" i="4"/>
  <c r="E2163" i="4"/>
  <c r="F2067" i="4"/>
  <c r="E2067" i="4"/>
  <c r="F1987" i="4"/>
  <c r="E1987" i="4"/>
  <c r="F1891" i="4"/>
  <c r="E1891" i="4"/>
  <c r="F1795" i="4"/>
  <c r="E1795" i="4"/>
  <c r="F1715" i="4"/>
  <c r="E1715" i="4"/>
  <c r="F1603" i="4"/>
  <c r="E1603" i="4"/>
  <c r="F1507" i="4"/>
  <c r="E1507" i="4"/>
  <c r="F1411" i="4"/>
  <c r="E1411" i="4"/>
  <c r="F1331" i="4"/>
  <c r="E1331" i="4"/>
  <c r="F1219" i="4"/>
  <c r="E1219" i="4"/>
  <c r="F1155" i="4"/>
  <c r="E1155" i="4"/>
  <c r="F963" i="4"/>
  <c r="E963" i="4"/>
  <c r="F3538" i="4"/>
  <c r="E3538" i="4"/>
  <c r="F3806" i="4"/>
  <c r="E3806" i="4"/>
  <c r="F3790" i="4"/>
  <c r="E3790" i="4"/>
  <c r="F3774" i="4"/>
  <c r="E3774" i="4"/>
  <c r="F3758" i="4"/>
  <c r="E3758" i="4"/>
  <c r="F3742" i="4"/>
  <c r="E3742" i="4"/>
  <c r="F3726" i="4"/>
  <c r="E3726" i="4"/>
  <c r="F3710" i="4"/>
  <c r="E3710" i="4"/>
  <c r="F3694" i="4"/>
  <c r="E3694" i="4"/>
  <c r="F3678" i="4"/>
  <c r="E3678" i="4"/>
  <c r="F3662" i="4"/>
  <c r="E3662" i="4"/>
  <c r="F3646" i="4"/>
  <c r="E3646" i="4"/>
  <c r="E3630" i="4"/>
  <c r="F3630" i="4"/>
  <c r="E3614" i="4"/>
  <c r="F3614" i="4"/>
  <c r="E3598" i="4"/>
  <c r="F3598" i="4"/>
  <c r="F3582" i="4"/>
  <c r="E3582" i="4"/>
  <c r="F3566" i="4"/>
  <c r="E3566" i="4"/>
  <c r="F3550" i="4"/>
  <c r="E3550" i="4"/>
  <c r="F3534" i="4"/>
  <c r="E3534" i="4"/>
  <c r="E3518" i="4"/>
  <c r="F3518" i="4"/>
  <c r="F3502" i="4"/>
  <c r="E3502" i="4"/>
  <c r="F3486" i="4"/>
  <c r="E3486" i="4"/>
  <c r="F3470" i="4"/>
  <c r="E3470" i="4"/>
  <c r="E3454" i="4"/>
  <c r="F3454" i="4"/>
  <c r="F3438" i="4"/>
  <c r="E3438" i="4"/>
  <c r="F3422" i="4"/>
  <c r="E3422" i="4"/>
  <c r="F3406" i="4"/>
  <c r="E3406" i="4"/>
  <c r="F3390" i="4"/>
  <c r="E3390" i="4"/>
  <c r="F3374" i="4"/>
  <c r="E3374" i="4"/>
  <c r="F3358" i="4"/>
  <c r="E3358" i="4"/>
  <c r="E3342" i="4"/>
  <c r="F3342" i="4"/>
  <c r="E3326" i="4"/>
  <c r="F3326" i="4"/>
  <c r="F3310" i="4"/>
  <c r="E3310" i="4"/>
  <c r="F3294" i="4"/>
  <c r="E3294" i="4"/>
  <c r="F3278" i="4"/>
  <c r="E3278" i="4"/>
  <c r="F3262" i="4"/>
  <c r="E3262" i="4"/>
  <c r="F3246" i="4"/>
  <c r="E3246" i="4"/>
  <c r="F3230" i="4"/>
  <c r="E3230" i="4"/>
  <c r="F3214" i="4"/>
  <c r="E3214" i="4"/>
  <c r="F3198" i="4"/>
  <c r="E3198" i="4"/>
  <c r="F3166" i="4"/>
  <c r="E3166" i="4"/>
  <c r="F3134" i="4"/>
  <c r="E3134" i="4"/>
  <c r="F3118" i="4"/>
  <c r="E3118" i="4"/>
  <c r="F3102" i="4"/>
  <c r="E3102" i="4"/>
  <c r="E3086" i="4"/>
  <c r="F3086" i="4"/>
  <c r="F3054" i="4"/>
  <c r="E3054" i="4"/>
  <c r="F3038" i="4"/>
  <c r="E3038" i="4"/>
  <c r="F3006" i="4"/>
  <c r="E3006" i="4"/>
  <c r="F2990" i="4"/>
  <c r="E2990" i="4"/>
  <c r="F2958" i="4"/>
  <c r="E2958" i="4"/>
  <c r="F2926" i="4"/>
  <c r="E2926" i="4"/>
  <c r="F2894" i="4"/>
  <c r="E2894" i="4"/>
  <c r="F2862" i="4"/>
  <c r="E2862" i="4"/>
  <c r="E2830" i="4"/>
  <c r="F2830" i="4"/>
  <c r="F2782" i="4"/>
  <c r="E2782" i="4"/>
  <c r="F2766" i="4"/>
  <c r="E2766" i="4"/>
  <c r="F2718" i="4"/>
  <c r="E2718" i="4"/>
  <c r="F2686" i="4"/>
  <c r="E2686" i="4"/>
  <c r="F2654" i="4"/>
  <c r="E2654" i="4"/>
  <c r="F2638" i="4"/>
  <c r="E2638" i="4"/>
  <c r="F2606" i="4"/>
  <c r="E2606" i="4"/>
  <c r="E2574" i="4"/>
  <c r="F2574" i="4"/>
  <c r="F2542" i="4"/>
  <c r="E2542" i="4"/>
  <c r="F2526" i="4"/>
  <c r="E2526" i="4"/>
  <c r="F2510" i="4"/>
  <c r="E2510" i="4"/>
  <c r="F2494" i="4"/>
  <c r="E2494" i="4"/>
  <c r="F2478" i="4"/>
  <c r="E2478" i="4"/>
  <c r="F2462" i="4"/>
  <c r="E2462" i="4"/>
  <c r="F2446" i="4"/>
  <c r="E2446" i="4"/>
  <c r="F2430" i="4"/>
  <c r="E2430" i="4"/>
  <c r="F2398" i="4"/>
  <c r="E2398" i="4"/>
  <c r="F2366" i="4"/>
  <c r="E2366" i="4"/>
  <c r="F2350" i="4"/>
  <c r="E2350" i="4"/>
  <c r="F2334" i="4"/>
  <c r="E2334" i="4"/>
  <c r="F2318" i="4"/>
  <c r="E2318" i="4"/>
  <c r="E2302" i="4"/>
  <c r="F2302" i="4"/>
  <c r="F2286" i="4"/>
  <c r="E2286" i="4"/>
  <c r="F2270" i="4"/>
  <c r="E2270" i="4"/>
  <c r="E2254" i="4"/>
  <c r="F2254" i="4"/>
  <c r="F2238" i="4"/>
  <c r="E2238" i="4"/>
  <c r="F2222" i="4"/>
  <c r="E2222" i="4"/>
  <c r="E2206" i="4"/>
  <c r="F2206" i="4"/>
  <c r="F2190" i="4"/>
  <c r="E2190" i="4"/>
  <c r="F2174" i="4"/>
  <c r="E2174" i="4"/>
  <c r="F2158" i="4"/>
  <c r="E2158" i="4"/>
  <c r="F2142" i="4"/>
  <c r="E2142" i="4"/>
  <c r="F2126" i="4"/>
  <c r="E2126" i="4"/>
  <c r="F2110" i="4"/>
  <c r="E2110" i="4"/>
  <c r="F2094" i="4"/>
  <c r="E2094" i="4"/>
  <c r="F2078" i="4"/>
  <c r="E2078" i="4"/>
  <c r="F2046" i="4"/>
  <c r="E2046" i="4"/>
  <c r="E2014" i="4"/>
  <c r="F2014" i="4"/>
  <c r="F1982" i="4"/>
  <c r="E1982" i="4"/>
  <c r="F1966" i="4"/>
  <c r="E1966" i="4"/>
  <c r="E1950" i="4"/>
  <c r="F1950" i="4"/>
  <c r="F1934" i="4"/>
  <c r="E1934" i="4"/>
  <c r="F1918" i="4"/>
  <c r="E1918" i="4"/>
  <c r="E1886" i="4"/>
  <c r="F1886" i="4"/>
  <c r="F3805" i="4"/>
  <c r="E3805" i="4"/>
  <c r="F3789" i="4"/>
  <c r="E3789" i="4"/>
  <c r="E3773" i="4"/>
  <c r="F3773" i="4"/>
  <c r="E3757" i="4"/>
  <c r="F3757" i="4"/>
  <c r="F3741" i="4"/>
  <c r="E3741" i="4"/>
  <c r="F3725" i="4"/>
  <c r="E3725" i="4"/>
  <c r="F3709" i="4"/>
  <c r="E3709" i="4"/>
  <c r="F3693" i="4"/>
  <c r="E3693" i="4"/>
  <c r="F3677" i="4"/>
  <c r="E3677" i="4"/>
  <c r="F3661" i="4"/>
  <c r="E3661" i="4"/>
  <c r="F3645" i="4"/>
  <c r="E3645" i="4"/>
  <c r="F3629" i="4"/>
  <c r="E3629" i="4"/>
  <c r="F3613" i="4"/>
  <c r="E3613" i="4"/>
  <c r="E3597" i="4"/>
  <c r="F3597" i="4"/>
  <c r="F3581" i="4"/>
  <c r="E3581" i="4"/>
  <c r="F3565" i="4"/>
  <c r="E3565" i="4"/>
  <c r="F3549" i="4"/>
  <c r="E3549" i="4"/>
  <c r="F3533" i="4"/>
  <c r="E3533" i="4"/>
  <c r="E3517" i="4"/>
  <c r="F3517" i="4"/>
  <c r="F3501" i="4"/>
  <c r="E3501" i="4"/>
  <c r="F3485" i="4"/>
  <c r="E3485" i="4"/>
  <c r="F3469" i="4"/>
  <c r="E3469" i="4"/>
  <c r="F3453" i="4"/>
  <c r="E3453" i="4"/>
  <c r="F3437" i="4"/>
  <c r="E3437" i="4"/>
  <c r="F3421" i="4"/>
  <c r="E3421" i="4"/>
  <c r="F3405" i="4"/>
  <c r="E3405" i="4"/>
  <c r="F3389" i="4"/>
  <c r="E3389" i="4"/>
  <c r="F3373" i="4"/>
  <c r="E3373" i="4"/>
  <c r="F3357" i="4"/>
  <c r="E3357" i="4"/>
  <c r="F3341" i="4"/>
  <c r="E3341" i="4"/>
  <c r="E3325" i="4"/>
  <c r="F3325" i="4"/>
  <c r="F3309" i="4"/>
  <c r="E3309" i="4"/>
  <c r="F3293" i="4"/>
  <c r="E3293" i="4"/>
  <c r="F3277" i="4"/>
  <c r="E3277" i="4"/>
  <c r="F3261" i="4"/>
  <c r="E3261" i="4"/>
  <c r="F3245" i="4"/>
  <c r="E3245" i="4"/>
  <c r="F3229" i="4"/>
  <c r="E3229" i="4"/>
  <c r="F3213" i="4"/>
  <c r="E3213" i="4"/>
  <c r="F3197" i="4"/>
  <c r="E3197" i="4"/>
  <c r="F3181" i="4"/>
  <c r="E3181" i="4"/>
  <c r="F3165" i="4"/>
  <c r="E3165" i="4"/>
  <c r="F3149" i="4"/>
  <c r="E3149" i="4"/>
  <c r="F3133" i="4"/>
  <c r="E3133" i="4"/>
  <c r="F3117" i="4"/>
  <c r="E3117" i="4"/>
  <c r="E3101" i="4"/>
  <c r="F3101" i="4"/>
  <c r="F3085" i="4"/>
  <c r="E3085" i="4"/>
  <c r="F3069" i="4"/>
  <c r="E3069" i="4"/>
  <c r="E3053" i="4"/>
  <c r="F3053" i="4"/>
  <c r="F3037" i="4"/>
  <c r="E3037" i="4"/>
  <c r="F3021" i="4"/>
  <c r="E3021" i="4"/>
  <c r="F3005" i="4"/>
  <c r="E3005" i="4"/>
  <c r="F2989" i="4"/>
  <c r="E2989" i="4"/>
  <c r="F2973" i="4"/>
  <c r="E2973" i="4"/>
  <c r="F2957" i="4"/>
  <c r="E2957" i="4"/>
  <c r="F3804" i="4"/>
  <c r="E3804" i="4"/>
  <c r="E3788" i="4"/>
  <c r="F3788" i="4"/>
  <c r="F3772" i="4"/>
  <c r="E3772" i="4"/>
  <c r="E3756" i="4"/>
  <c r="F3756" i="4"/>
  <c r="E3740" i="4"/>
  <c r="F3740" i="4"/>
  <c r="F3724" i="4"/>
  <c r="E3724" i="4"/>
  <c r="E3708" i="4"/>
  <c r="F3708" i="4"/>
  <c r="F3692" i="4"/>
  <c r="E3692" i="4"/>
  <c r="E3676" i="4"/>
  <c r="F3676" i="4"/>
  <c r="F3660" i="4"/>
  <c r="E3660" i="4"/>
  <c r="F3644" i="4"/>
  <c r="E3644" i="4"/>
  <c r="F3628" i="4"/>
  <c r="E3628" i="4"/>
  <c r="F3612" i="4"/>
  <c r="E3612" i="4"/>
  <c r="E3596" i="4"/>
  <c r="F3596" i="4"/>
  <c r="E3580" i="4"/>
  <c r="F3580" i="4"/>
  <c r="E3564" i="4"/>
  <c r="F3564" i="4"/>
  <c r="F3548" i="4"/>
  <c r="E3548" i="4"/>
  <c r="E3532" i="4"/>
  <c r="F3532" i="4"/>
  <c r="F3516" i="4"/>
  <c r="E3516" i="4"/>
  <c r="F3500" i="4"/>
  <c r="E3500" i="4"/>
  <c r="F3484" i="4"/>
  <c r="E3484" i="4"/>
  <c r="F3468" i="4"/>
  <c r="E3468" i="4"/>
  <c r="F3452" i="4"/>
  <c r="E3452" i="4"/>
  <c r="F3436" i="4"/>
  <c r="E3436" i="4"/>
  <c r="F3420" i="4"/>
  <c r="E3420" i="4"/>
  <c r="F3404" i="4"/>
  <c r="E3404" i="4"/>
  <c r="F3388" i="4"/>
  <c r="E3388" i="4"/>
  <c r="F3372" i="4"/>
  <c r="E3372" i="4"/>
  <c r="F3356" i="4"/>
  <c r="E3356" i="4"/>
  <c r="F3340" i="4"/>
  <c r="E3340" i="4"/>
  <c r="F3324" i="4"/>
  <c r="E3324" i="4"/>
  <c r="F3308" i="4"/>
  <c r="E3308" i="4"/>
  <c r="E3292" i="4"/>
  <c r="F3292" i="4"/>
  <c r="F3276" i="4"/>
  <c r="E3276" i="4"/>
  <c r="F3260" i="4"/>
  <c r="E3260" i="4"/>
  <c r="F3244" i="4"/>
  <c r="E3244" i="4"/>
  <c r="F3228" i="4"/>
  <c r="E3228" i="4"/>
  <c r="F3212" i="4"/>
  <c r="E3212" i="4"/>
  <c r="F3196" i="4"/>
  <c r="E3196" i="4"/>
  <c r="F3180" i="4"/>
  <c r="E3180" i="4"/>
  <c r="F3164" i="4"/>
  <c r="E3164" i="4"/>
  <c r="F3148" i="4"/>
  <c r="E3148" i="4"/>
  <c r="F3132" i="4"/>
  <c r="E3132" i="4"/>
  <c r="F3116" i="4"/>
  <c r="E3116" i="4"/>
  <c r="F3100" i="4"/>
  <c r="E3100" i="4"/>
  <c r="F3084" i="4"/>
  <c r="E3084" i="4"/>
  <c r="F3068" i="4"/>
  <c r="E3068" i="4"/>
  <c r="F3052" i="4"/>
  <c r="E3052" i="4"/>
  <c r="E3036" i="4"/>
  <c r="F3036" i="4"/>
  <c r="F3020" i="4"/>
  <c r="E3020" i="4"/>
  <c r="F3004" i="4"/>
  <c r="E3004" i="4"/>
  <c r="F2988" i="4"/>
  <c r="E2988" i="4"/>
  <c r="F2972" i="4"/>
  <c r="E2972" i="4"/>
  <c r="F2956" i="4"/>
  <c r="E2956" i="4"/>
  <c r="F2940" i="4"/>
  <c r="E2940" i="4"/>
  <c r="F2924" i="4"/>
  <c r="E2924" i="4"/>
  <c r="E2908" i="4"/>
  <c r="F2908" i="4"/>
  <c r="F2892" i="4"/>
  <c r="E2892" i="4"/>
  <c r="F2876" i="4"/>
  <c r="E2876" i="4"/>
  <c r="F2860" i="4"/>
  <c r="E2860" i="4"/>
  <c r="F2844" i="4"/>
  <c r="E2844" i="4"/>
  <c r="F2828" i="4"/>
  <c r="E2828" i="4"/>
  <c r="F2812" i="4"/>
  <c r="E2812" i="4"/>
  <c r="F2796" i="4"/>
  <c r="E2796" i="4"/>
  <c r="E2780" i="4"/>
  <c r="F2780" i="4"/>
  <c r="F2764" i="4"/>
  <c r="E2764" i="4"/>
  <c r="F2748" i="4"/>
  <c r="E2748" i="4"/>
  <c r="E2732" i="4"/>
  <c r="F2732" i="4"/>
  <c r="F2716" i="4"/>
  <c r="E2716" i="4"/>
  <c r="F2700" i="4"/>
  <c r="E2700" i="4"/>
  <c r="F2684" i="4"/>
  <c r="E2684" i="4"/>
  <c r="F2668" i="4"/>
  <c r="E2668" i="4"/>
  <c r="F2652" i="4"/>
  <c r="E2652" i="4"/>
  <c r="F2636" i="4"/>
  <c r="E2636" i="4"/>
  <c r="F2620" i="4"/>
  <c r="E2620" i="4"/>
  <c r="F2604" i="4"/>
  <c r="E2604" i="4"/>
  <c r="F2588" i="4"/>
  <c r="E2588" i="4"/>
  <c r="F2572" i="4"/>
  <c r="E2572" i="4"/>
  <c r="F2556" i="4"/>
  <c r="E2556" i="4"/>
  <c r="F2540" i="4"/>
  <c r="E2540" i="4"/>
  <c r="F2524" i="4"/>
  <c r="E2524" i="4"/>
  <c r="F2508" i="4"/>
  <c r="E2508" i="4"/>
  <c r="F2492" i="4"/>
  <c r="E2492" i="4"/>
  <c r="F2476" i="4"/>
  <c r="E2476" i="4"/>
  <c r="F2460" i="4"/>
  <c r="E2460" i="4"/>
  <c r="F2444" i="4"/>
  <c r="E2444" i="4"/>
  <c r="F2428" i="4"/>
  <c r="E2428" i="4"/>
  <c r="F2412" i="4"/>
  <c r="E2412" i="4"/>
  <c r="E2396" i="4"/>
  <c r="F2396" i="4"/>
  <c r="F2380" i="4"/>
  <c r="E2380" i="4"/>
  <c r="F2364" i="4"/>
  <c r="E2364" i="4"/>
  <c r="F2348" i="4"/>
  <c r="E2348" i="4"/>
  <c r="F2332" i="4"/>
  <c r="E2332" i="4"/>
  <c r="F2316" i="4"/>
  <c r="E2316" i="4"/>
  <c r="F2300" i="4"/>
  <c r="E2300" i="4"/>
  <c r="F2284" i="4"/>
  <c r="E2284" i="4"/>
  <c r="F2268" i="4"/>
  <c r="E2268" i="4"/>
  <c r="F2252" i="4"/>
  <c r="E2252" i="4"/>
  <c r="F2236" i="4"/>
  <c r="E2236" i="4"/>
  <c r="F2220" i="4"/>
  <c r="E2220" i="4"/>
  <c r="F2204" i="4"/>
  <c r="E2204" i="4"/>
  <c r="F2188" i="4"/>
  <c r="E2188" i="4"/>
  <c r="F2172" i="4"/>
  <c r="E2172" i="4"/>
  <c r="F2156" i="4"/>
  <c r="E2156" i="4"/>
  <c r="F2140" i="4"/>
  <c r="E2140" i="4"/>
  <c r="F2124" i="4"/>
  <c r="E2124" i="4"/>
  <c r="F2108" i="4"/>
  <c r="E2108" i="4"/>
  <c r="F2092" i="4"/>
  <c r="E2092" i="4"/>
  <c r="F2076" i="4"/>
  <c r="E2076" i="4"/>
  <c r="F2060" i="4"/>
  <c r="E2060" i="4"/>
  <c r="F2044" i="4"/>
  <c r="E2044" i="4"/>
  <c r="F2028" i="4"/>
  <c r="E2028" i="4"/>
  <c r="F2012" i="4"/>
  <c r="E2012" i="4"/>
  <c r="F1996" i="4"/>
  <c r="E1996" i="4"/>
  <c r="F1980" i="4"/>
  <c r="E1980" i="4"/>
  <c r="F1964" i="4"/>
  <c r="E1964" i="4"/>
  <c r="F1948" i="4"/>
  <c r="E1948" i="4"/>
  <c r="E1932" i="4"/>
  <c r="F1932" i="4"/>
  <c r="F1916" i="4"/>
  <c r="E1916" i="4"/>
  <c r="F1900" i="4"/>
  <c r="E1900" i="4"/>
  <c r="F1884" i="4"/>
  <c r="E1884" i="4"/>
  <c r="F1868" i="4"/>
  <c r="E1868" i="4"/>
  <c r="F1852" i="4"/>
  <c r="E1852" i="4"/>
  <c r="F1836" i="4"/>
  <c r="E1836" i="4"/>
  <c r="F1820" i="4"/>
  <c r="E1820" i="4"/>
  <c r="F1804" i="4"/>
  <c r="E1804" i="4"/>
  <c r="F1788" i="4"/>
  <c r="E1788" i="4"/>
  <c r="F1772" i="4"/>
  <c r="E1772" i="4"/>
  <c r="F1756" i="4"/>
  <c r="E1756" i="4"/>
  <c r="F1740" i="4"/>
  <c r="E1740" i="4"/>
  <c r="F1724" i="4"/>
  <c r="E1724" i="4"/>
  <c r="F1708" i="4"/>
  <c r="E1708" i="4"/>
  <c r="F1692" i="4"/>
  <c r="E1692" i="4"/>
  <c r="F1676" i="4"/>
  <c r="E1676" i="4"/>
  <c r="F1660" i="4"/>
  <c r="E1660" i="4"/>
  <c r="F1644" i="4"/>
  <c r="E1644" i="4"/>
  <c r="F1628" i="4"/>
  <c r="E1628" i="4"/>
  <c r="F1612" i="4"/>
  <c r="E1612" i="4"/>
  <c r="F1596" i="4"/>
  <c r="E1596" i="4"/>
  <c r="F1580" i="4"/>
  <c r="E1580" i="4"/>
  <c r="F1564" i="4"/>
  <c r="E1564" i="4"/>
  <c r="F1548" i="4"/>
  <c r="E1548" i="4"/>
  <c r="F1532" i="4"/>
  <c r="E1532" i="4"/>
  <c r="F1516" i="4"/>
  <c r="E1516" i="4"/>
  <c r="E1500" i="4"/>
  <c r="F1500" i="4"/>
  <c r="E1484" i="4"/>
  <c r="F1484" i="4"/>
  <c r="F1468" i="4"/>
  <c r="E1468" i="4"/>
  <c r="F1452" i="4"/>
  <c r="E1452" i="4"/>
  <c r="E1436" i="4"/>
  <c r="F1436" i="4"/>
  <c r="E1420" i="4"/>
  <c r="F1420" i="4"/>
  <c r="E1404" i="4"/>
  <c r="F1404" i="4"/>
  <c r="E1388" i="4"/>
  <c r="F1388" i="4"/>
  <c r="F1372" i="4"/>
  <c r="E1372" i="4"/>
  <c r="E1356" i="4"/>
  <c r="F1356" i="4"/>
  <c r="E1340" i="4"/>
  <c r="F1340" i="4"/>
  <c r="F1324" i="4"/>
  <c r="E1324" i="4"/>
  <c r="E1308" i="4"/>
  <c r="F1308" i="4"/>
  <c r="F1292" i="4"/>
  <c r="E1292" i="4"/>
  <c r="E1276" i="4"/>
  <c r="F1276" i="4"/>
  <c r="F1260" i="4"/>
  <c r="E1260" i="4"/>
  <c r="F1244" i="4"/>
  <c r="E1244" i="4"/>
  <c r="F1228" i="4"/>
  <c r="E1228" i="4"/>
  <c r="F1212" i="4"/>
  <c r="E1212" i="4"/>
  <c r="F1196" i="4"/>
  <c r="E1196" i="4"/>
  <c r="F1180" i="4"/>
  <c r="E1180" i="4"/>
  <c r="F1164" i="4"/>
  <c r="E1164" i="4"/>
  <c r="F1148" i="4"/>
  <c r="E1148" i="4"/>
  <c r="F1132" i="4"/>
  <c r="E1132" i="4"/>
  <c r="E1116" i="4"/>
  <c r="F1116" i="4"/>
  <c r="F1100" i="4"/>
  <c r="E1100" i="4"/>
  <c r="E1084" i="4"/>
  <c r="F1084" i="4"/>
  <c r="E1068" i="4"/>
  <c r="F1068" i="4"/>
  <c r="E1052" i="4"/>
  <c r="F1052" i="4"/>
  <c r="F1036" i="4"/>
  <c r="E1036" i="4"/>
  <c r="F1020" i="4"/>
  <c r="E1020" i="4"/>
  <c r="F1004" i="4"/>
  <c r="E1004" i="4"/>
  <c r="F988" i="4"/>
  <c r="E988" i="4"/>
  <c r="F972" i="4"/>
  <c r="E972" i="4"/>
  <c r="F956" i="4"/>
  <c r="E956" i="4"/>
  <c r="E940" i="4"/>
  <c r="F940" i="4"/>
  <c r="F924" i="4"/>
  <c r="E924" i="4"/>
  <c r="F908" i="4"/>
  <c r="E908" i="4"/>
  <c r="F892" i="4"/>
  <c r="E892" i="4"/>
  <c r="F876" i="4"/>
  <c r="E876" i="4"/>
  <c r="E860" i="4"/>
  <c r="F860" i="4"/>
  <c r="E844" i="4"/>
  <c r="F844" i="4"/>
  <c r="F828" i="4"/>
  <c r="E828" i="4"/>
  <c r="E812" i="4"/>
  <c r="F812" i="4"/>
  <c r="F796" i="4"/>
  <c r="E796" i="4"/>
  <c r="F780" i="4"/>
  <c r="E780" i="4"/>
  <c r="F764" i="4"/>
  <c r="E764" i="4"/>
  <c r="F748" i="4"/>
  <c r="E748" i="4"/>
  <c r="F732" i="4"/>
  <c r="E732" i="4"/>
  <c r="E716" i="4"/>
  <c r="F716" i="4"/>
  <c r="F700" i="4"/>
  <c r="E700" i="4"/>
  <c r="F684" i="4"/>
  <c r="E684" i="4"/>
  <c r="F668" i="4"/>
  <c r="E668" i="4"/>
  <c r="F652" i="4"/>
  <c r="E652" i="4"/>
  <c r="E636" i="4"/>
  <c r="F636" i="4"/>
  <c r="F620" i="4"/>
  <c r="E620" i="4"/>
  <c r="E604" i="4"/>
  <c r="F604" i="4"/>
  <c r="F588" i="4"/>
  <c r="E588" i="4"/>
  <c r="F572" i="4"/>
  <c r="E572" i="4"/>
  <c r="F556" i="4"/>
  <c r="E556" i="4"/>
  <c r="F540" i="4"/>
  <c r="E540" i="4"/>
  <c r="F524" i="4"/>
  <c r="E524" i="4"/>
  <c r="F508" i="4"/>
  <c r="E508" i="4"/>
  <c r="F492" i="4"/>
  <c r="E492" i="4"/>
  <c r="E476" i="4"/>
  <c r="F476" i="4"/>
  <c r="F460" i="4"/>
  <c r="E460" i="4"/>
  <c r="F444" i="4"/>
  <c r="E444" i="4"/>
  <c r="F428" i="4"/>
  <c r="E428" i="4"/>
  <c r="F412" i="4"/>
  <c r="E412" i="4"/>
  <c r="F396" i="4"/>
  <c r="E396" i="4"/>
  <c r="F380" i="4"/>
  <c r="E380" i="4"/>
  <c r="F364" i="4"/>
  <c r="E364" i="4"/>
  <c r="F348" i="4"/>
  <c r="E348" i="4"/>
  <c r="F332" i="4"/>
  <c r="E332" i="4"/>
  <c r="F316" i="4"/>
  <c r="E316" i="4"/>
  <c r="F300" i="4"/>
  <c r="E300" i="4"/>
  <c r="F284" i="4"/>
  <c r="E284" i="4"/>
  <c r="F268" i="4"/>
  <c r="E268" i="4"/>
  <c r="F252" i="4"/>
  <c r="E252" i="4"/>
  <c r="F236" i="4"/>
  <c r="E236" i="4"/>
  <c r="F220" i="4"/>
  <c r="E220" i="4"/>
  <c r="F204" i="4"/>
  <c r="E204" i="4"/>
  <c r="F188" i="4"/>
  <c r="E188" i="4"/>
  <c r="F172" i="4"/>
  <c r="E172" i="4"/>
  <c r="F156" i="4"/>
  <c r="E156" i="4"/>
  <c r="F140" i="4"/>
  <c r="E140" i="4"/>
  <c r="F124" i="4"/>
  <c r="E124" i="4"/>
  <c r="F108" i="4"/>
  <c r="E108" i="4"/>
  <c r="F92" i="4"/>
  <c r="E92" i="4"/>
  <c r="F76" i="4"/>
  <c r="E76" i="4"/>
  <c r="F60" i="4"/>
  <c r="E60" i="4"/>
  <c r="F44" i="4"/>
  <c r="E44" i="4"/>
  <c r="F28" i="4"/>
  <c r="E28" i="4"/>
  <c r="F12" i="4"/>
  <c r="E12" i="4"/>
  <c r="D3802" i="4"/>
  <c r="D3786" i="4"/>
  <c r="D3770" i="4"/>
  <c r="D3754" i="4"/>
  <c r="D3738" i="4"/>
  <c r="D3722" i="4"/>
  <c r="D3706" i="4"/>
  <c r="D3690" i="4"/>
  <c r="D3674" i="4"/>
  <c r="D3658" i="4"/>
  <c r="D3642" i="4"/>
  <c r="D3626" i="4"/>
  <c r="D3610" i="4"/>
  <c r="D3594" i="4"/>
  <c r="D3578" i="4"/>
  <c r="D3562" i="4"/>
  <c r="D3546" i="4"/>
  <c r="D3530" i="4"/>
  <c r="D3514" i="4"/>
  <c r="D3498" i="4"/>
  <c r="D3482" i="4"/>
  <c r="F3707" i="4"/>
  <c r="E3707" i="4"/>
  <c r="F3691" i="4"/>
  <c r="E3691" i="4"/>
  <c r="E3675" i="4"/>
  <c r="F3675" i="4"/>
  <c r="E3659" i="4"/>
  <c r="F3659" i="4"/>
  <c r="E3643" i="4"/>
  <c r="F3643" i="4"/>
  <c r="F3627" i="4"/>
  <c r="E3627" i="4"/>
  <c r="E3611" i="4"/>
  <c r="F3611" i="4"/>
  <c r="E3595" i="4"/>
  <c r="F3595" i="4"/>
  <c r="E3579" i="4"/>
  <c r="F3579" i="4"/>
  <c r="E3563" i="4"/>
  <c r="F3563" i="4"/>
  <c r="F3547" i="4"/>
  <c r="E3547" i="4"/>
  <c r="E3531" i="4"/>
  <c r="F3531" i="4"/>
  <c r="E3515" i="4"/>
  <c r="F3515" i="4"/>
  <c r="F3499" i="4"/>
  <c r="E3499" i="4"/>
  <c r="F3483" i="4"/>
  <c r="E3483" i="4"/>
  <c r="F3467" i="4"/>
  <c r="E3467" i="4"/>
  <c r="F3451" i="4"/>
  <c r="E3451" i="4"/>
  <c r="F3435" i="4"/>
  <c r="E3435" i="4"/>
  <c r="F3419" i="4"/>
  <c r="E3419" i="4"/>
  <c r="F3403" i="4"/>
  <c r="E3403" i="4"/>
  <c r="F3387" i="4"/>
  <c r="E3387" i="4"/>
  <c r="F3371" i="4"/>
  <c r="E3371" i="4"/>
  <c r="F3355" i="4"/>
  <c r="E3355" i="4"/>
  <c r="F3339" i="4"/>
  <c r="E3339" i="4"/>
  <c r="F3323" i="4"/>
  <c r="E3323" i="4"/>
  <c r="F3307" i="4"/>
  <c r="E3307" i="4"/>
  <c r="F3291" i="4"/>
  <c r="E3291" i="4"/>
  <c r="E3275" i="4"/>
  <c r="F3275" i="4"/>
  <c r="F3259" i="4"/>
  <c r="E3259" i="4"/>
  <c r="F3243" i="4"/>
  <c r="E3243" i="4"/>
  <c r="F3227" i="4"/>
  <c r="E3227" i="4"/>
  <c r="F3211" i="4"/>
  <c r="E3211" i="4"/>
  <c r="F3195" i="4"/>
  <c r="E3195" i="4"/>
  <c r="F3179" i="4"/>
  <c r="E3179" i="4"/>
  <c r="F3163" i="4"/>
  <c r="E3163" i="4"/>
  <c r="F3147" i="4"/>
  <c r="E3147" i="4"/>
  <c r="F3131" i="4"/>
  <c r="E3131" i="4"/>
  <c r="F3115" i="4"/>
  <c r="E3115" i="4"/>
  <c r="F3099" i="4"/>
  <c r="E3099" i="4"/>
  <c r="E3083" i="4"/>
  <c r="F3083" i="4"/>
  <c r="F3067" i="4"/>
  <c r="E3067" i="4"/>
  <c r="F3051" i="4"/>
  <c r="E3051" i="4"/>
  <c r="E3035" i="4"/>
  <c r="F3035" i="4"/>
  <c r="E3019" i="4"/>
  <c r="F3019" i="4"/>
  <c r="F3003" i="4"/>
  <c r="E3003" i="4"/>
  <c r="F2987" i="4"/>
  <c r="E2987" i="4"/>
  <c r="F2971" i="4"/>
  <c r="E2971" i="4"/>
  <c r="F2955" i="4"/>
  <c r="E2955" i="4"/>
  <c r="F2939" i="4"/>
  <c r="E2939" i="4"/>
  <c r="F2923" i="4"/>
  <c r="E2923" i="4"/>
  <c r="F2907" i="4"/>
  <c r="E2907" i="4"/>
  <c r="F2891" i="4"/>
  <c r="E2891" i="4"/>
  <c r="F2875" i="4"/>
  <c r="E2875" i="4"/>
  <c r="F2859" i="4"/>
  <c r="E2859" i="4"/>
  <c r="F2843" i="4"/>
  <c r="E2843" i="4"/>
  <c r="F2827" i="4"/>
  <c r="E2827" i="4"/>
  <c r="F2811" i="4"/>
  <c r="E2811" i="4"/>
  <c r="E2795" i="4"/>
  <c r="F2795" i="4"/>
  <c r="F2779" i="4"/>
  <c r="E2779" i="4"/>
  <c r="E2763" i="4"/>
  <c r="F2763" i="4"/>
  <c r="F2747" i="4"/>
  <c r="E2747" i="4"/>
  <c r="F2731" i="4"/>
  <c r="E2731" i="4"/>
  <c r="F2715" i="4"/>
  <c r="E2715" i="4"/>
  <c r="F2699" i="4"/>
  <c r="E2699" i="4"/>
  <c r="F2683" i="4"/>
  <c r="E2683" i="4"/>
  <c r="F2667" i="4"/>
  <c r="E2667" i="4"/>
  <c r="F2651" i="4"/>
  <c r="E2651" i="4"/>
  <c r="F2635" i="4"/>
  <c r="E2635" i="4"/>
  <c r="F2619" i="4"/>
  <c r="E2619" i="4"/>
  <c r="E2603" i="4"/>
  <c r="F2603" i="4"/>
  <c r="F2587" i="4"/>
  <c r="E2587" i="4"/>
  <c r="E2571" i="4"/>
  <c r="F2571" i="4"/>
  <c r="F2555" i="4"/>
  <c r="E2555" i="4"/>
  <c r="F2539" i="4"/>
  <c r="E2539" i="4"/>
  <c r="F2523" i="4"/>
  <c r="E2523" i="4"/>
  <c r="F2507" i="4"/>
  <c r="E2507" i="4"/>
  <c r="F2491" i="4"/>
  <c r="E2491" i="4"/>
  <c r="F2475" i="4"/>
  <c r="E2475" i="4"/>
  <c r="F2459" i="4"/>
  <c r="E2459" i="4"/>
  <c r="F2443" i="4"/>
  <c r="E2443" i="4"/>
  <c r="F2427" i="4"/>
  <c r="E2427" i="4"/>
  <c r="F2411" i="4"/>
  <c r="E2411" i="4"/>
  <c r="F2395" i="4"/>
  <c r="E2395" i="4"/>
  <c r="F2379" i="4"/>
  <c r="E2379" i="4"/>
  <c r="F2363" i="4"/>
  <c r="E2363" i="4"/>
  <c r="F2347" i="4"/>
  <c r="E2347" i="4"/>
  <c r="F2331" i="4"/>
  <c r="E2331" i="4"/>
  <c r="E2315" i="4"/>
  <c r="F2315" i="4"/>
  <c r="F2299" i="4"/>
  <c r="E2299" i="4"/>
  <c r="F2283" i="4"/>
  <c r="E2283" i="4"/>
  <c r="F2267" i="4"/>
  <c r="E2267" i="4"/>
  <c r="F2251" i="4"/>
  <c r="E2251" i="4"/>
  <c r="F2235" i="4"/>
  <c r="E2235" i="4"/>
  <c r="F2219" i="4"/>
  <c r="E2219" i="4"/>
  <c r="F2203" i="4"/>
  <c r="E2203" i="4"/>
  <c r="E2187" i="4"/>
  <c r="F2187" i="4"/>
  <c r="F2171" i="4"/>
  <c r="E2171" i="4"/>
  <c r="E2155" i="4"/>
  <c r="F2155" i="4"/>
  <c r="F2139" i="4"/>
  <c r="E2139" i="4"/>
  <c r="F2123" i="4"/>
  <c r="E2123" i="4"/>
  <c r="F2107" i="4"/>
  <c r="E2107" i="4"/>
  <c r="F2091" i="4"/>
  <c r="E2091" i="4"/>
  <c r="F2075" i="4"/>
  <c r="E2075" i="4"/>
  <c r="F2059" i="4"/>
  <c r="E2059" i="4"/>
  <c r="F2043" i="4"/>
  <c r="E2043" i="4"/>
  <c r="F2027" i="4"/>
  <c r="E2027" i="4"/>
  <c r="F2011" i="4"/>
  <c r="E2011" i="4"/>
  <c r="F1995" i="4"/>
  <c r="E1995" i="4"/>
  <c r="F1979" i="4"/>
  <c r="E1979" i="4"/>
  <c r="F1963" i="4"/>
  <c r="E1963" i="4"/>
  <c r="F1947" i="4"/>
  <c r="E1947" i="4"/>
  <c r="F1931" i="4"/>
  <c r="E1931" i="4"/>
  <c r="F1915" i="4"/>
  <c r="E1915" i="4"/>
  <c r="F1899" i="4"/>
  <c r="E1899" i="4"/>
  <c r="F1883" i="4"/>
  <c r="E1883" i="4"/>
  <c r="E1867" i="4"/>
  <c r="F1867" i="4"/>
  <c r="F1851" i="4"/>
  <c r="E1851" i="4"/>
  <c r="F1835" i="4"/>
  <c r="E1835" i="4"/>
  <c r="F1819" i="4"/>
  <c r="E1819" i="4"/>
  <c r="F1803" i="4"/>
  <c r="E1803" i="4"/>
  <c r="F1787" i="4"/>
  <c r="E1787" i="4"/>
  <c r="F1771" i="4"/>
  <c r="E1771" i="4"/>
  <c r="F1755" i="4"/>
  <c r="E1755" i="4"/>
  <c r="F1739" i="4"/>
  <c r="E1739" i="4"/>
  <c r="F1723" i="4"/>
  <c r="E1723" i="4"/>
  <c r="F1707" i="4"/>
  <c r="E1707" i="4"/>
  <c r="F1691" i="4"/>
  <c r="E1691" i="4"/>
  <c r="F1675" i="4"/>
  <c r="E1675" i="4"/>
  <c r="F1659" i="4"/>
  <c r="E1659" i="4"/>
  <c r="E1643" i="4"/>
  <c r="F1643" i="4"/>
  <c r="F1627" i="4"/>
  <c r="E1627" i="4"/>
  <c r="E1611" i="4"/>
  <c r="F1611" i="4"/>
  <c r="F1595" i="4"/>
  <c r="E1595" i="4"/>
  <c r="F1579" i="4"/>
  <c r="E1579" i="4"/>
  <c r="F1563" i="4"/>
  <c r="E1563" i="4"/>
  <c r="F1547" i="4"/>
  <c r="E1547" i="4"/>
  <c r="F1531" i="4"/>
  <c r="E1531" i="4"/>
  <c r="F1515" i="4"/>
  <c r="E1515" i="4"/>
  <c r="F1499" i="4"/>
  <c r="E1499" i="4"/>
  <c r="F1483" i="4"/>
  <c r="E1483" i="4"/>
  <c r="F1467" i="4"/>
  <c r="E1467" i="4"/>
  <c r="F1451" i="4"/>
  <c r="E1451" i="4"/>
  <c r="F1435" i="4"/>
  <c r="E1435" i="4"/>
  <c r="F1419" i="4"/>
  <c r="E1419" i="4"/>
  <c r="E1403" i="4"/>
  <c r="F1403" i="4"/>
  <c r="F1387" i="4"/>
  <c r="E1387" i="4"/>
  <c r="F1371" i="4"/>
  <c r="E1371" i="4"/>
  <c r="F1355" i="4"/>
  <c r="E1355" i="4"/>
  <c r="F1339" i="4"/>
  <c r="E1339" i="4"/>
  <c r="F1323" i="4"/>
  <c r="E1323" i="4"/>
  <c r="F1307" i="4"/>
  <c r="E1307" i="4"/>
  <c r="F1291" i="4"/>
  <c r="E1291" i="4"/>
  <c r="F1275" i="4"/>
  <c r="E1275" i="4"/>
  <c r="F1259" i="4"/>
  <c r="E1259" i="4"/>
  <c r="F1243" i="4"/>
  <c r="E1243" i="4"/>
  <c r="F1227" i="4"/>
  <c r="E1227" i="4"/>
  <c r="F1211" i="4"/>
  <c r="E1211" i="4"/>
  <c r="F1195" i="4"/>
  <c r="E1195" i="4"/>
  <c r="F1179" i="4"/>
  <c r="E1179" i="4"/>
  <c r="F1163" i="4"/>
  <c r="E1163" i="4"/>
  <c r="F1147" i="4"/>
  <c r="E1147" i="4"/>
  <c r="F1131" i="4"/>
  <c r="E1131" i="4"/>
  <c r="E1115" i="4"/>
  <c r="F1115" i="4"/>
  <c r="F1099" i="4"/>
  <c r="E1099" i="4"/>
  <c r="F1083" i="4"/>
  <c r="E1083" i="4"/>
  <c r="F1067" i="4"/>
  <c r="E1067" i="4"/>
  <c r="F1051" i="4"/>
  <c r="E1051" i="4"/>
  <c r="F1035" i="4"/>
  <c r="E1035" i="4"/>
  <c r="F1019" i="4"/>
  <c r="E1019" i="4"/>
  <c r="F1003" i="4"/>
  <c r="E1003" i="4"/>
  <c r="F987" i="4"/>
  <c r="E987" i="4"/>
  <c r="F971" i="4"/>
  <c r="E971" i="4"/>
  <c r="F955" i="4"/>
  <c r="E955" i="4"/>
  <c r="F939" i="4"/>
  <c r="E939" i="4"/>
  <c r="F923" i="4"/>
  <c r="E923" i="4"/>
  <c r="F907" i="4"/>
  <c r="E907" i="4"/>
  <c r="F891" i="4"/>
  <c r="E891" i="4"/>
  <c r="F875" i="4"/>
  <c r="E875" i="4"/>
  <c r="F859" i="4"/>
  <c r="E859" i="4"/>
  <c r="F843" i="4"/>
  <c r="E843" i="4"/>
  <c r="F827" i="4"/>
  <c r="E827" i="4"/>
  <c r="F811" i="4"/>
  <c r="E811" i="4"/>
  <c r="F795" i="4"/>
  <c r="E795" i="4"/>
  <c r="F779" i="4"/>
  <c r="E779" i="4"/>
  <c r="F763" i="4"/>
  <c r="E763" i="4"/>
  <c r="F747" i="4"/>
  <c r="E747" i="4"/>
  <c r="F731" i="4"/>
  <c r="E731" i="4"/>
  <c r="F715" i="4"/>
  <c r="E715" i="4"/>
  <c r="E699" i="4"/>
  <c r="F699" i="4"/>
  <c r="F683" i="4"/>
  <c r="E683" i="4"/>
  <c r="F667" i="4"/>
  <c r="E667" i="4"/>
  <c r="F651" i="4"/>
  <c r="E651" i="4"/>
  <c r="F635" i="4"/>
  <c r="E635" i="4"/>
  <c r="F619" i="4"/>
  <c r="E619" i="4"/>
  <c r="F603" i="4"/>
  <c r="E603" i="4"/>
  <c r="F587" i="4"/>
  <c r="E587" i="4"/>
  <c r="F571" i="4"/>
  <c r="E571" i="4"/>
  <c r="E555" i="4"/>
  <c r="F555" i="4"/>
  <c r="F539" i="4"/>
  <c r="E539" i="4"/>
  <c r="F523" i="4"/>
  <c r="E523" i="4"/>
  <c r="F507" i="4"/>
  <c r="E507" i="4"/>
  <c r="F491" i="4"/>
  <c r="E491" i="4"/>
  <c r="F475" i="4"/>
  <c r="E475" i="4"/>
  <c r="F459" i="4"/>
  <c r="E459" i="4"/>
  <c r="F443" i="4"/>
  <c r="E443" i="4"/>
  <c r="F427" i="4"/>
  <c r="E427" i="4"/>
  <c r="F411" i="4"/>
  <c r="E411" i="4"/>
  <c r="E395" i="4"/>
  <c r="F395" i="4"/>
  <c r="E379" i="4"/>
  <c r="F379" i="4"/>
  <c r="E363" i="4"/>
  <c r="F363" i="4"/>
  <c r="E347" i="4"/>
  <c r="F347" i="4"/>
  <c r="F331" i="4"/>
  <c r="E331" i="4"/>
  <c r="E315" i="4"/>
  <c r="F315" i="4"/>
  <c r="F299" i="4"/>
  <c r="E299" i="4"/>
  <c r="F283" i="4"/>
  <c r="E283" i="4"/>
  <c r="F267" i="4"/>
  <c r="E267" i="4"/>
  <c r="F251" i="4"/>
  <c r="E251" i="4"/>
  <c r="F235" i="4"/>
  <c r="E235" i="4"/>
  <c r="F219" i="4"/>
  <c r="E219" i="4"/>
  <c r="F203" i="4"/>
  <c r="E203" i="4"/>
  <c r="F187" i="4"/>
  <c r="E187" i="4"/>
  <c r="F171" i="4"/>
  <c r="E171" i="4"/>
  <c r="F155" i="4"/>
  <c r="E155" i="4"/>
  <c r="F139" i="4"/>
  <c r="E139" i="4"/>
  <c r="F123" i="4"/>
  <c r="E123" i="4"/>
  <c r="E107" i="4"/>
  <c r="F107" i="4"/>
  <c r="F91" i="4"/>
  <c r="E91" i="4"/>
  <c r="F75" i="4"/>
  <c r="E75" i="4"/>
  <c r="F59" i="4"/>
  <c r="E59" i="4"/>
  <c r="F43" i="4"/>
  <c r="E43" i="4"/>
  <c r="F27" i="4"/>
  <c r="E27" i="4"/>
  <c r="F11" i="4"/>
  <c r="E11" i="4"/>
  <c r="D3801" i="4"/>
  <c r="D3785" i="4"/>
  <c r="D3769" i="4"/>
  <c r="D3753" i="4"/>
  <c r="D3737" i="4"/>
  <c r="D3721" i="4"/>
  <c r="D3705" i="4"/>
  <c r="D3689" i="4"/>
  <c r="D3673" i="4"/>
  <c r="D3657" i="4"/>
  <c r="D3641" i="4"/>
  <c r="D3625" i="4"/>
  <c r="D3609" i="4"/>
  <c r="D3593" i="4"/>
  <c r="D3577" i="4"/>
  <c r="D3561" i="4"/>
  <c r="D3545" i="4"/>
  <c r="D3529" i="4"/>
  <c r="D3513" i="4"/>
  <c r="D3497" i="4"/>
  <c r="D3481" i="4"/>
  <c r="D3465" i="4"/>
  <c r="D3449" i="4"/>
  <c r="D3433" i="4"/>
  <c r="D3417" i="4"/>
  <c r="D3401" i="4"/>
  <c r="D3385" i="4"/>
  <c r="D3369" i="4"/>
  <c r="D3353" i="4"/>
  <c r="D3337" i="4"/>
  <c r="D3321" i="4"/>
  <c r="D3305" i="4"/>
  <c r="D3289" i="4"/>
  <c r="D3273" i="4"/>
  <c r="D3257" i="4"/>
  <c r="D3241" i="4"/>
  <c r="D3225" i="4"/>
  <c r="D3209" i="4"/>
  <c r="D3193" i="4"/>
  <c r="D3177" i="4"/>
  <c r="D3161" i="4"/>
  <c r="D3145" i="4"/>
  <c r="D3129" i="4"/>
  <c r="D3113" i="4"/>
  <c r="D3097" i="4"/>
  <c r="D3081" i="4"/>
  <c r="D3065" i="4"/>
  <c r="D3049" i="4"/>
  <c r="D3033" i="4"/>
  <c r="D3017" i="4"/>
  <c r="D3001" i="4"/>
  <c r="D2985" i="4"/>
  <c r="D2969" i="4"/>
  <c r="D2953" i="4"/>
  <c r="D2937" i="4"/>
  <c r="D2921" i="4"/>
  <c r="D2905" i="4"/>
  <c r="D2889" i="4"/>
  <c r="D2873" i="4"/>
  <c r="D2857" i="4"/>
  <c r="D2841" i="4"/>
  <c r="D2825" i="4"/>
  <c r="D2809" i="4"/>
  <c r="D2793" i="4"/>
  <c r="D2777" i="4"/>
  <c r="D2761" i="4"/>
  <c r="D2745" i="4"/>
  <c r="D2729" i="4"/>
  <c r="D2713" i="4"/>
  <c r="D2697" i="4"/>
  <c r="D2681" i="4"/>
  <c r="D2665" i="4"/>
  <c r="D2649" i="4"/>
  <c r="D2633" i="4"/>
  <c r="D2617" i="4"/>
  <c r="D2601" i="4"/>
  <c r="D2585" i="4"/>
  <c r="D2569" i="4"/>
  <c r="D2553" i="4"/>
  <c r="D2537" i="4"/>
  <c r="D2521" i="4"/>
  <c r="D2505" i="4"/>
  <c r="D2489" i="4"/>
  <c r="D2473" i="4"/>
  <c r="D2457" i="4"/>
  <c r="D2441" i="4"/>
  <c r="D2425" i="4"/>
  <c r="D2409" i="4"/>
  <c r="D2393" i="4"/>
  <c r="D2377" i="4"/>
  <c r="D2361" i="4"/>
  <c r="D2345" i="4"/>
  <c r="D2329" i="4"/>
  <c r="D2313" i="4"/>
  <c r="D2297" i="4"/>
  <c r="D2281" i="4"/>
  <c r="D2265" i="4"/>
  <c r="F3130" i="4"/>
  <c r="E3130" i="4"/>
  <c r="F3114" i="4"/>
  <c r="E3114" i="4"/>
  <c r="F3098" i="4"/>
  <c r="E3098" i="4"/>
  <c r="F3082" i="4"/>
  <c r="E3082" i="4"/>
  <c r="F3066" i="4"/>
  <c r="E3066" i="4"/>
  <c r="F3050" i="4"/>
  <c r="E3050" i="4"/>
  <c r="F3034" i="4"/>
  <c r="E3034" i="4"/>
  <c r="E3018" i="4"/>
  <c r="F3018" i="4"/>
  <c r="F3002" i="4"/>
  <c r="E3002" i="4"/>
  <c r="F2986" i="4"/>
  <c r="E2986" i="4"/>
  <c r="F2970" i="4"/>
  <c r="E2970" i="4"/>
  <c r="F2954" i="4"/>
  <c r="E2954" i="4"/>
  <c r="F2938" i="4"/>
  <c r="E2938" i="4"/>
  <c r="F2922" i="4"/>
  <c r="E2922" i="4"/>
  <c r="E2906" i="4"/>
  <c r="F2906" i="4"/>
  <c r="F2890" i="4"/>
  <c r="E2890" i="4"/>
  <c r="F2874" i="4"/>
  <c r="E2874" i="4"/>
  <c r="F2858" i="4"/>
  <c r="E2858" i="4"/>
  <c r="F2842" i="4"/>
  <c r="E2842" i="4"/>
  <c r="F2826" i="4"/>
  <c r="E2826" i="4"/>
  <c r="F2810" i="4"/>
  <c r="E2810" i="4"/>
  <c r="F2794" i="4"/>
  <c r="E2794" i="4"/>
  <c r="F2778" i="4"/>
  <c r="E2778" i="4"/>
  <c r="F2762" i="4"/>
  <c r="E2762" i="4"/>
  <c r="F2746" i="4"/>
  <c r="E2746" i="4"/>
  <c r="F2730" i="4"/>
  <c r="E2730" i="4"/>
  <c r="F2714" i="4"/>
  <c r="E2714" i="4"/>
  <c r="F2698" i="4"/>
  <c r="E2698" i="4"/>
  <c r="F2682" i="4"/>
  <c r="E2682" i="4"/>
  <c r="F2666" i="4"/>
  <c r="E2666" i="4"/>
  <c r="F2650" i="4"/>
  <c r="E2650" i="4"/>
  <c r="F2634" i="4"/>
  <c r="E2634" i="4"/>
  <c r="F2618" i="4"/>
  <c r="E2618" i="4"/>
  <c r="F2602" i="4"/>
  <c r="E2602" i="4"/>
  <c r="F2586" i="4"/>
  <c r="E2586" i="4"/>
  <c r="F2570" i="4"/>
  <c r="E2570" i="4"/>
  <c r="F2554" i="4"/>
  <c r="E2554" i="4"/>
  <c r="F2538" i="4"/>
  <c r="E2538" i="4"/>
  <c r="F2522" i="4"/>
  <c r="E2522" i="4"/>
  <c r="E2506" i="4"/>
  <c r="F2506" i="4"/>
  <c r="E2490" i="4"/>
  <c r="F2490" i="4"/>
  <c r="F2474" i="4"/>
  <c r="E2474" i="4"/>
  <c r="F2458" i="4"/>
  <c r="E2458" i="4"/>
  <c r="F2442" i="4"/>
  <c r="E2442" i="4"/>
  <c r="E2426" i="4"/>
  <c r="F2426" i="4"/>
  <c r="F2410" i="4"/>
  <c r="E2410" i="4"/>
  <c r="F2394" i="4"/>
  <c r="E2394" i="4"/>
  <c r="F2378" i="4"/>
  <c r="E2378" i="4"/>
  <c r="F2362" i="4"/>
  <c r="E2362" i="4"/>
  <c r="F2346" i="4"/>
  <c r="E2346" i="4"/>
  <c r="F2330" i="4"/>
  <c r="E2330" i="4"/>
  <c r="F2314" i="4"/>
  <c r="E2314" i="4"/>
  <c r="E2298" i="4"/>
  <c r="F2298" i="4"/>
  <c r="F2282" i="4"/>
  <c r="E2282" i="4"/>
  <c r="F2266" i="4"/>
  <c r="E2266" i="4"/>
  <c r="F2250" i="4"/>
  <c r="E2250" i="4"/>
  <c r="F2234" i="4"/>
  <c r="E2234" i="4"/>
  <c r="F2218" i="4"/>
  <c r="E2218" i="4"/>
  <c r="F2202" i="4"/>
  <c r="E2202" i="4"/>
  <c r="F2186" i="4"/>
  <c r="E2186" i="4"/>
  <c r="F2170" i="4"/>
  <c r="E2170" i="4"/>
  <c r="E2154" i="4"/>
  <c r="F2154" i="4"/>
  <c r="F2138" i="4"/>
  <c r="E2138" i="4"/>
  <c r="F2122" i="4"/>
  <c r="E2122" i="4"/>
  <c r="F2106" i="4"/>
  <c r="E2106" i="4"/>
  <c r="F2090" i="4"/>
  <c r="E2090" i="4"/>
  <c r="F2074" i="4"/>
  <c r="E2074" i="4"/>
  <c r="F2058" i="4"/>
  <c r="E2058" i="4"/>
  <c r="E2042" i="4"/>
  <c r="F2042" i="4"/>
  <c r="F2026" i="4"/>
  <c r="E2026" i="4"/>
  <c r="F2010" i="4"/>
  <c r="E2010" i="4"/>
  <c r="F1994" i="4"/>
  <c r="E1994" i="4"/>
  <c r="F1978" i="4"/>
  <c r="E1978" i="4"/>
  <c r="F1962" i="4"/>
  <c r="E1962" i="4"/>
  <c r="F1946" i="4"/>
  <c r="E1946" i="4"/>
  <c r="F1930" i="4"/>
  <c r="E1930" i="4"/>
  <c r="F1914" i="4"/>
  <c r="E1914" i="4"/>
  <c r="F1898" i="4"/>
  <c r="E1898" i="4"/>
  <c r="F1882" i="4"/>
  <c r="E1882" i="4"/>
  <c r="F1866" i="4"/>
  <c r="E1866" i="4"/>
  <c r="F1850" i="4"/>
  <c r="E1850" i="4"/>
  <c r="F1834" i="4"/>
  <c r="E1834" i="4"/>
  <c r="F1818" i="4"/>
  <c r="E1818" i="4"/>
  <c r="F1802" i="4"/>
  <c r="E1802" i="4"/>
  <c r="F1786" i="4"/>
  <c r="E1786" i="4"/>
  <c r="F1770" i="4"/>
  <c r="E1770" i="4"/>
  <c r="F1754" i="4"/>
  <c r="E1754" i="4"/>
  <c r="F1738" i="4"/>
  <c r="E1738" i="4"/>
  <c r="E1722" i="4"/>
  <c r="F1722" i="4"/>
  <c r="F1706" i="4"/>
  <c r="E1706" i="4"/>
  <c r="F1690" i="4"/>
  <c r="E1690" i="4"/>
  <c r="F1674" i="4"/>
  <c r="E1674" i="4"/>
  <c r="F1658" i="4"/>
  <c r="E1658" i="4"/>
  <c r="F1642" i="4"/>
  <c r="E1642" i="4"/>
  <c r="F1626" i="4"/>
  <c r="E1626" i="4"/>
  <c r="F1610" i="4"/>
  <c r="E1610" i="4"/>
  <c r="F1594" i="4"/>
  <c r="E1594" i="4"/>
  <c r="F1578" i="4"/>
  <c r="E1578" i="4"/>
  <c r="F1562" i="4"/>
  <c r="E1562" i="4"/>
  <c r="F1546" i="4"/>
  <c r="E1546" i="4"/>
  <c r="E1530" i="4"/>
  <c r="F1530" i="4"/>
  <c r="F1514" i="4"/>
  <c r="E1514" i="4"/>
  <c r="F1498" i="4"/>
  <c r="E1498" i="4"/>
  <c r="F1482" i="4"/>
  <c r="E1482" i="4"/>
  <c r="F1466" i="4"/>
  <c r="E1466" i="4"/>
  <c r="F1450" i="4"/>
  <c r="E1450" i="4"/>
  <c r="F1434" i="4"/>
  <c r="E1434" i="4"/>
  <c r="F1418" i="4"/>
  <c r="E1418" i="4"/>
  <c r="F1402" i="4"/>
  <c r="E1402" i="4"/>
  <c r="F1386" i="4"/>
  <c r="E1386" i="4"/>
  <c r="F1370" i="4"/>
  <c r="E1370" i="4"/>
  <c r="F1354" i="4"/>
  <c r="E1354" i="4"/>
  <c r="F1338" i="4"/>
  <c r="E1338" i="4"/>
  <c r="F1322" i="4"/>
  <c r="E1322" i="4"/>
  <c r="F1306" i="4"/>
  <c r="E1306" i="4"/>
  <c r="E1290" i="4"/>
  <c r="F1290" i="4"/>
  <c r="F1274" i="4"/>
  <c r="E1274" i="4"/>
  <c r="F1258" i="4"/>
  <c r="E1258" i="4"/>
  <c r="E1242" i="4"/>
  <c r="F1242" i="4"/>
  <c r="F1226" i="4"/>
  <c r="E1226" i="4"/>
  <c r="F1210" i="4"/>
  <c r="E1210" i="4"/>
  <c r="E1194" i="4"/>
  <c r="F1194" i="4"/>
  <c r="F1178" i="4"/>
  <c r="E1178" i="4"/>
  <c r="F1162" i="4"/>
  <c r="E1162" i="4"/>
  <c r="F1146" i="4"/>
  <c r="E1146" i="4"/>
  <c r="F1130" i="4"/>
  <c r="E1130" i="4"/>
  <c r="F1114" i="4"/>
  <c r="E1114" i="4"/>
  <c r="F1098" i="4"/>
  <c r="E1098" i="4"/>
  <c r="F1082" i="4"/>
  <c r="E1082" i="4"/>
  <c r="F1066" i="4"/>
  <c r="E1066" i="4"/>
  <c r="F1050" i="4"/>
  <c r="E1050" i="4"/>
  <c r="F1034" i="4"/>
  <c r="E1034" i="4"/>
  <c r="F1018" i="4"/>
  <c r="E1018" i="4"/>
  <c r="F1002" i="4"/>
  <c r="E1002" i="4"/>
  <c r="F986" i="4"/>
  <c r="E986" i="4"/>
  <c r="F970" i="4"/>
  <c r="E970" i="4"/>
  <c r="F954" i="4"/>
  <c r="E954" i="4"/>
  <c r="F938" i="4"/>
  <c r="E938" i="4"/>
  <c r="F922" i="4"/>
  <c r="E922" i="4"/>
  <c r="F906" i="4"/>
  <c r="E906" i="4"/>
  <c r="F890" i="4"/>
  <c r="E890" i="4"/>
  <c r="F874" i="4"/>
  <c r="E874" i="4"/>
  <c r="F858" i="4"/>
  <c r="E858" i="4"/>
  <c r="F842" i="4"/>
  <c r="E842" i="4"/>
  <c r="F826" i="4"/>
  <c r="E826" i="4"/>
  <c r="F810" i="4"/>
  <c r="E810" i="4"/>
  <c r="F794" i="4"/>
  <c r="E794" i="4"/>
  <c r="E778" i="4"/>
  <c r="F778" i="4"/>
  <c r="F762" i="4"/>
  <c r="E762" i="4"/>
  <c r="F746" i="4"/>
  <c r="E746" i="4"/>
  <c r="F730" i="4"/>
  <c r="E730" i="4"/>
  <c r="F714" i="4"/>
  <c r="E714" i="4"/>
  <c r="F698" i="4"/>
  <c r="E698" i="4"/>
  <c r="E682" i="4"/>
  <c r="F682" i="4"/>
  <c r="F666" i="4"/>
  <c r="E666" i="4"/>
  <c r="F650" i="4"/>
  <c r="E650" i="4"/>
  <c r="F634" i="4"/>
  <c r="E634" i="4"/>
  <c r="F618" i="4"/>
  <c r="E618" i="4"/>
  <c r="F602" i="4"/>
  <c r="E602" i="4"/>
  <c r="F586" i="4"/>
  <c r="E586" i="4"/>
  <c r="F570" i="4"/>
  <c r="E570" i="4"/>
  <c r="F554" i="4"/>
  <c r="E554" i="4"/>
  <c r="F538" i="4"/>
  <c r="E538" i="4"/>
  <c r="F522" i="4"/>
  <c r="E522" i="4"/>
  <c r="F506" i="4"/>
  <c r="E506" i="4"/>
  <c r="F490" i="4"/>
  <c r="E490" i="4"/>
  <c r="F474" i="4"/>
  <c r="E474" i="4"/>
  <c r="F458" i="4"/>
  <c r="E458" i="4"/>
  <c r="F442" i="4"/>
  <c r="E442" i="4"/>
  <c r="F426" i="4"/>
  <c r="E426" i="4"/>
  <c r="F410" i="4"/>
  <c r="E410" i="4"/>
  <c r="F394" i="4"/>
  <c r="E394" i="4"/>
  <c r="F378" i="4"/>
  <c r="E378" i="4"/>
  <c r="F362" i="4"/>
  <c r="E362" i="4"/>
  <c r="F346" i="4"/>
  <c r="E346" i="4"/>
  <c r="F330" i="4"/>
  <c r="E330" i="4"/>
  <c r="F314" i="4"/>
  <c r="E314" i="4"/>
  <c r="F298" i="4"/>
  <c r="E298" i="4"/>
  <c r="F282" i="4"/>
  <c r="E282" i="4"/>
  <c r="F266" i="4"/>
  <c r="E266" i="4"/>
  <c r="F250" i="4"/>
  <c r="E250" i="4"/>
  <c r="F234" i="4"/>
  <c r="E234" i="4"/>
  <c r="F218" i="4"/>
  <c r="E218" i="4"/>
  <c r="F202" i="4"/>
  <c r="E202" i="4"/>
  <c r="F186" i="4"/>
  <c r="E186" i="4"/>
  <c r="F170" i="4"/>
  <c r="E170" i="4"/>
  <c r="F154" i="4"/>
  <c r="E154" i="4"/>
  <c r="F138" i="4"/>
  <c r="E138" i="4"/>
  <c r="F122" i="4"/>
  <c r="E122" i="4"/>
  <c r="F106" i="4"/>
  <c r="E106" i="4"/>
  <c r="F90" i="4"/>
  <c r="E90" i="4"/>
  <c r="F74" i="4"/>
  <c r="E74" i="4"/>
  <c r="F58" i="4"/>
  <c r="E58" i="4"/>
  <c r="F42" i="4"/>
  <c r="E42" i="4"/>
  <c r="F26" i="4"/>
  <c r="E26" i="4"/>
  <c r="F10" i="4"/>
  <c r="E10" i="4"/>
  <c r="D3800" i="4"/>
  <c r="D3784" i="4"/>
  <c r="D3768" i="4"/>
  <c r="D3752" i="4"/>
  <c r="D3736" i="4"/>
  <c r="D3720" i="4"/>
  <c r="D3704" i="4"/>
  <c r="D3688" i="4"/>
  <c r="D3672" i="4"/>
  <c r="D3656" i="4"/>
  <c r="D3640" i="4"/>
  <c r="D3624" i="4"/>
  <c r="D3608" i="4"/>
  <c r="D3592" i="4"/>
  <c r="D3576" i="4"/>
  <c r="D3560" i="4"/>
  <c r="D3544" i="4"/>
  <c r="D3528" i="4"/>
  <c r="D3512" i="4"/>
  <c r="D3496" i="4"/>
  <c r="D3480" i="4"/>
  <c r="D3464" i="4"/>
  <c r="D3448" i="4"/>
  <c r="D3432" i="4"/>
  <c r="D3416" i="4"/>
  <c r="D3400" i="4"/>
  <c r="D3384" i="4"/>
  <c r="D3368" i="4"/>
  <c r="D3352" i="4"/>
  <c r="D3336" i="4"/>
  <c r="D3320" i="4"/>
  <c r="D3304" i="4"/>
  <c r="D3288" i="4"/>
  <c r="D3272" i="4"/>
  <c r="D3256" i="4"/>
  <c r="D3240" i="4"/>
  <c r="D3224" i="4"/>
  <c r="D3208" i="4"/>
  <c r="D3192" i="4"/>
  <c r="D3176" i="4"/>
  <c r="D3160" i="4"/>
  <c r="D3144" i="4"/>
  <c r="D3128" i="4"/>
  <c r="D3112" i="4"/>
  <c r="D3096" i="4"/>
  <c r="D3080" i="4"/>
  <c r="D3064" i="4"/>
  <c r="D3048" i="4"/>
  <c r="D3032" i="4"/>
  <c r="D3016" i="4"/>
  <c r="D3000" i="4"/>
  <c r="D2984" i="4"/>
  <c r="D2968" i="4"/>
  <c r="D2952" i="4"/>
  <c r="D2936" i="4"/>
  <c r="D2920" i="4"/>
  <c r="D2904" i="4"/>
  <c r="D2888" i="4"/>
  <c r="D2872" i="4"/>
  <c r="D2856" i="4"/>
  <c r="D2840" i="4"/>
  <c r="D2824" i="4"/>
  <c r="D2808" i="4"/>
  <c r="D2792" i="4"/>
  <c r="D2776" i="4"/>
  <c r="D2760" i="4"/>
  <c r="D2744" i="4"/>
  <c r="D2728" i="4"/>
  <c r="D2712" i="4"/>
  <c r="D2696" i="4"/>
  <c r="D2680" i="4"/>
  <c r="D2664" i="4"/>
  <c r="D2648" i="4"/>
  <c r="D2632" i="4"/>
  <c r="D2616" i="4"/>
  <c r="D2600" i="4"/>
  <c r="D2584" i="4"/>
  <c r="D2568" i="4"/>
  <c r="D2552" i="4"/>
  <c r="D2536" i="4"/>
  <c r="D2520" i="4"/>
  <c r="D2504" i="4"/>
  <c r="D2488" i="4"/>
  <c r="D2472" i="4"/>
  <c r="D2456" i="4"/>
  <c r="D2440" i="4"/>
  <c r="D2424" i="4"/>
  <c r="D2408" i="4"/>
  <c r="D2392" i="4"/>
  <c r="D2376" i="4"/>
  <c r="D2360" i="4"/>
  <c r="D2344" i="4"/>
  <c r="D2328" i="4"/>
  <c r="D2312" i="4"/>
  <c r="D2296" i="4"/>
  <c r="D2280" i="4"/>
  <c r="D2264" i="4"/>
  <c r="D2248" i="4"/>
  <c r="D2232" i="4"/>
  <c r="D2216" i="4"/>
  <c r="F3161" i="4"/>
  <c r="E3161" i="4"/>
  <c r="F3145" i="4"/>
  <c r="E3145" i="4"/>
  <c r="F3129" i="4"/>
  <c r="E3129" i="4"/>
  <c r="F3113" i="4"/>
  <c r="E3113" i="4"/>
  <c r="F3097" i="4"/>
  <c r="E3097" i="4"/>
  <c r="F3081" i="4"/>
  <c r="E3081" i="4"/>
  <c r="F3065" i="4"/>
  <c r="E3065" i="4"/>
  <c r="F3049" i="4"/>
  <c r="E3049" i="4"/>
  <c r="F3033" i="4"/>
  <c r="E3033" i="4"/>
  <c r="F3017" i="4"/>
  <c r="E3017" i="4"/>
  <c r="F3001" i="4"/>
  <c r="E3001" i="4"/>
  <c r="F2985" i="4"/>
  <c r="E2985" i="4"/>
  <c r="F2969" i="4"/>
  <c r="E2969" i="4"/>
  <c r="F2953" i="4"/>
  <c r="E2953" i="4"/>
  <c r="F2937" i="4"/>
  <c r="E2937" i="4"/>
  <c r="F2921" i="4"/>
  <c r="E2921" i="4"/>
  <c r="F2905" i="4"/>
  <c r="E2905" i="4"/>
  <c r="F2889" i="4"/>
  <c r="E2889" i="4"/>
  <c r="F2873" i="4"/>
  <c r="E2873" i="4"/>
  <c r="F2857" i="4"/>
  <c r="E2857" i="4"/>
  <c r="F2841" i="4"/>
  <c r="E2841" i="4"/>
  <c r="F2825" i="4"/>
  <c r="E2825" i="4"/>
  <c r="F2809" i="4"/>
  <c r="E2809" i="4"/>
  <c r="F2793" i="4"/>
  <c r="E2793" i="4"/>
  <c r="F2777" i="4"/>
  <c r="E2777" i="4"/>
  <c r="F2761" i="4"/>
  <c r="E2761" i="4"/>
  <c r="F2745" i="4"/>
  <c r="E2745" i="4"/>
  <c r="F2729" i="4"/>
  <c r="E2729" i="4"/>
  <c r="F2713" i="4"/>
  <c r="E2713" i="4"/>
  <c r="F2697" i="4"/>
  <c r="E2697" i="4"/>
  <c r="F2681" i="4"/>
  <c r="E2681" i="4"/>
  <c r="F2665" i="4"/>
  <c r="E2665" i="4"/>
  <c r="F2649" i="4"/>
  <c r="E2649" i="4"/>
  <c r="F2633" i="4"/>
  <c r="E2633" i="4"/>
  <c r="F2617" i="4"/>
  <c r="E2617" i="4"/>
  <c r="F2601" i="4"/>
  <c r="E2601" i="4"/>
  <c r="F2585" i="4"/>
  <c r="E2585" i="4"/>
  <c r="F2569" i="4"/>
  <c r="E2569" i="4"/>
  <c r="F2553" i="4"/>
  <c r="E2553" i="4"/>
  <c r="F2537" i="4"/>
  <c r="E2537" i="4"/>
  <c r="F2521" i="4"/>
  <c r="E2521" i="4"/>
  <c r="F2505" i="4"/>
  <c r="E2505" i="4"/>
  <c r="E2489" i="4"/>
  <c r="F2489" i="4"/>
  <c r="F2473" i="4"/>
  <c r="E2473" i="4"/>
  <c r="F2457" i="4"/>
  <c r="E2457" i="4"/>
  <c r="F2441" i="4"/>
  <c r="E2441" i="4"/>
  <c r="F2425" i="4"/>
  <c r="E2425" i="4"/>
  <c r="F2409" i="4"/>
  <c r="E2409" i="4"/>
  <c r="F2393" i="4"/>
  <c r="E2393" i="4"/>
  <c r="F2377" i="4"/>
  <c r="E2377" i="4"/>
  <c r="F2361" i="4"/>
  <c r="E2361" i="4"/>
  <c r="E2345" i="4"/>
  <c r="F2345" i="4"/>
  <c r="E2329" i="4"/>
  <c r="F2329" i="4"/>
  <c r="F2313" i="4"/>
  <c r="E2313" i="4"/>
  <c r="E2297" i="4"/>
  <c r="F2297" i="4"/>
  <c r="E2281" i="4"/>
  <c r="F2281" i="4"/>
  <c r="F2265" i="4"/>
  <c r="E2265" i="4"/>
  <c r="E2249" i="4"/>
  <c r="F2249" i="4"/>
  <c r="E2233" i="4"/>
  <c r="F2233" i="4"/>
  <c r="E2217" i="4"/>
  <c r="F2217" i="4"/>
  <c r="F2201" i="4"/>
  <c r="E2201" i="4"/>
  <c r="F2185" i="4"/>
  <c r="E2185" i="4"/>
  <c r="F2169" i="4"/>
  <c r="E2169" i="4"/>
  <c r="E2153" i="4"/>
  <c r="F2153" i="4"/>
  <c r="F2137" i="4"/>
  <c r="E2137" i="4"/>
  <c r="E2121" i="4"/>
  <c r="F2121" i="4"/>
  <c r="F2105" i="4"/>
  <c r="E2105" i="4"/>
  <c r="F2089" i="4"/>
  <c r="E2089" i="4"/>
  <c r="F2073" i="4"/>
  <c r="E2073" i="4"/>
  <c r="F2057" i="4"/>
  <c r="E2057" i="4"/>
  <c r="F2041" i="4"/>
  <c r="E2041" i="4"/>
  <c r="F2025" i="4"/>
  <c r="E2025" i="4"/>
  <c r="E2009" i="4"/>
  <c r="F2009" i="4"/>
  <c r="F1993" i="4"/>
  <c r="E1993" i="4"/>
  <c r="F1977" i="4"/>
  <c r="E1977" i="4"/>
  <c r="E1961" i="4"/>
  <c r="F1961" i="4"/>
  <c r="E1945" i="4"/>
  <c r="F1945" i="4"/>
  <c r="F1929" i="4"/>
  <c r="E1929" i="4"/>
  <c r="F1913" i="4"/>
  <c r="E1913" i="4"/>
  <c r="E1897" i="4"/>
  <c r="F1897" i="4"/>
  <c r="F1881" i="4"/>
  <c r="E1881" i="4"/>
  <c r="E1865" i="4"/>
  <c r="F1865" i="4"/>
  <c r="E1849" i="4"/>
  <c r="F1849" i="4"/>
  <c r="F1833" i="4"/>
  <c r="E1833" i="4"/>
  <c r="E1817" i="4"/>
  <c r="F1817" i="4"/>
  <c r="F1801" i="4"/>
  <c r="E1801" i="4"/>
  <c r="E1785" i="4"/>
  <c r="F1785" i="4"/>
  <c r="F1769" i="4"/>
  <c r="E1769" i="4"/>
  <c r="F1753" i="4"/>
  <c r="E1753" i="4"/>
  <c r="F1737" i="4"/>
  <c r="E1737" i="4"/>
  <c r="F1721" i="4"/>
  <c r="E1721" i="4"/>
  <c r="F1705" i="4"/>
  <c r="E1705" i="4"/>
  <c r="E1689" i="4"/>
  <c r="F1689" i="4"/>
  <c r="F1673" i="4"/>
  <c r="E1673" i="4"/>
  <c r="F1657" i="4"/>
  <c r="E1657" i="4"/>
  <c r="E1641" i="4"/>
  <c r="F1641" i="4"/>
  <c r="F1625" i="4"/>
  <c r="E1625" i="4"/>
  <c r="F1609" i="4"/>
  <c r="E1609" i="4"/>
  <c r="E1593" i="4"/>
  <c r="F1593" i="4"/>
  <c r="F1577" i="4"/>
  <c r="E1577" i="4"/>
  <c r="F1561" i="4"/>
  <c r="E1561" i="4"/>
  <c r="F1545" i="4"/>
  <c r="E1545" i="4"/>
  <c r="F1529" i="4"/>
  <c r="E1529" i="4"/>
  <c r="F1513" i="4"/>
  <c r="E1513" i="4"/>
  <c r="F1497" i="4"/>
  <c r="E1497" i="4"/>
  <c r="E1481" i="4"/>
  <c r="F1481" i="4"/>
  <c r="F1465" i="4"/>
  <c r="E1465" i="4"/>
  <c r="F1449" i="4"/>
  <c r="E1449" i="4"/>
  <c r="F1433" i="4"/>
  <c r="E1433" i="4"/>
  <c r="F1417" i="4"/>
  <c r="E1417" i="4"/>
  <c r="F1401" i="4"/>
  <c r="E1401" i="4"/>
  <c r="F1385" i="4"/>
  <c r="E1385" i="4"/>
  <c r="F1369" i="4"/>
  <c r="E1369" i="4"/>
  <c r="F1353" i="4"/>
  <c r="E1353" i="4"/>
  <c r="F1337" i="4"/>
  <c r="E1337" i="4"/>
  <c r="F1321" i="4"/>
  <c r="E1321" i="4"/>
  <c r="F1305" i="4"/>
  <c r="E1305" i="4"/>
  <c r="F1289" i="4"/>
  <c r="E1289" i="4"/>
  <c r="F1273" i="4"/>
  <c r="E1273" i="4"/>
  <c r="F1257" i="4"/>
  <c r="E1257" i="4"/>
  <c r="F1241" i="4"/>
  <c r="E1241" i="4"/>
  <c r="F1225" i="4"/>
  <c r="E1225" i="4"/>
  <c r="F1209" i="4"/>
  <c r="E1209" i="4"/>
  <c r="F1193" i="4"/>
  <c r="E1193" i="4"/>
  <c r="F1177" i="4"/>
  <c r="E1177" i="4"/>
  <c r="F1161" i="4"/>
  <c r="E1161" i="4"/>
  <c r="F1145" i="4"/>
  <c r="E1145" i="4"/>
  <c r="F1129" i="4"/>
  <c r="E1129" i="4"/>
  <c r="F1113" i="4"/>
  <c r="E1113" i="4"/>
  <c r="F1097" i="4"/>
  <c r="E1097" i="4"/>
  <c r="F1081" i="4"/>
  <c r="E1081" i="4"/>
  <c r="F1065" i="4"/>
  <c r="E1065" i="4"/>
  <c r="F1049" i="4"/>
  <c r="E1049" i="4"/>
  <c r="F1033" i="4"/>
  <c r="E1033" i="4"/>
  <c r="F1017" i="4"/>
  <c r="E1017" i="4"/>
  <c r="F1001" i="4"/>
  <c r="E1001" i="4"/>
  <c r="F985" i="4"/>
  <c r="E985" i="4"/>
  <c r="F969" i="4"/>
  <c r="E969" i="4"/>
  <c r="F953" i="4"/>
  <c r="E953" i="4"/>
  <c r="F937" i="4"/>
  <c r="E937" i="4"/>
  <c r="E921" i="4"/>
  <c r="F921" i="4"/>
  <c r="F905" i="4"/>
  <c r="E905" i="4"/>
  <c r="F889" i="4"/>
  <c r="E889" i="4"/>
  <c r="F873" i="4"/>
  <c r="E873" i="4"/>
  <c r="F857" i="4"/>
  <c r="E857" i="4"/>
  <c r="F841" i="4"/>
  <c r="E841" i="4"/>
  <c r="F825" i="4"/>
  <c r="E825" i="4"/>
  <c r="F809" i="4"/>
  <c r="E809" i="4"/>
  <c r="F793" i="4"/>
  <c r="E793" i="4"/>
  <c r="F777" i="4"/>
  <c r="E777" i="4"/>
  <c r="F761" i="4"/>
  <c r="E761" i="4"/>
  <c r="F745" i="4"/>
  <c r="E745" i="4"/>
  <c r="F729" i="4"/>
  <c r="E729" i="4"/>
  <c r="F713" i="4"/>
  <c r="E713" i="4"/>
  <c r="F697" i="4"/>
  <c r="E697" i="4"/>
  <c r="F681" i="4"/>
  <c r="E681" i="4"/>
  <c r="F665" i="4"/>
  <c r="E665" i="4"/>
  <c r="F649" i="4"/>
  <c r="E649" i="4"/>
  <c r="F633" i="4"/>
  <c r="E633" i="4"/>
  <c r="F617" i="4"/>
  <c r="E617" i="4"/>
  <c r="F601" i="4"/>
  <c r="E601" i="4"/>
  <c r="F585" i="4"/>
  <c r="E585" i="4"/>
  <c r="F569" i="4"/>
  <c r="E569" i="4"/>
  <c r="F553" i="4"/>
  <c r="E553" i="4"/>
  <c r="F537" i="4"/>
  <c r="E537" i="4"/>
  <c r="F521" i="4"/>
  <c r="E521" i="4"/>
  <c r="F505" i="4"/>
  <c r="E505" i="4"/>
  <c r="F489" i="4"/>
  <c r="E489" i="4"/>
  <c r="F473" i="4"/>
  <c r="E473" i="4"/>
  <c r="F457" i="4"/>
  <c r="E457" i="4"/>
  <c r="F441" i="4"/>
  <c r="E441" i="4"/>
  <c r="F425" i="4"/>
  <c r="E425" i="4"/>
  <c r="F409" i="4"/>
  <c r="E409" i="4"/>
  <c r="F393" i="4"/>
  <c r="E393" i="4"/>
  <c r="F377" i="4"/>
  <c r="E377" i="4"/>
  <c r="F361" i="4"/>
  <c r="E361" i="4"/>
  <c r="F345" i="4"/>
  <c r="E345" i="4"/>
  <c r="F329" i="4"/>
  <c r="E329" i="4"/>
  <c r="F313" i="4"/>
  <c r="E313" i="4"/>
  <c r="F297" i="4"/>
  <c r="E297" i="4"/>
  <c r="F281" i="4"/>
  <c r="E281" i="4"/>
  <c r="F265" i="4"/>
  <c r="E265" i="4"/>
  <c r="F249" i="4"/>
  <c r="E249" i="4"/>
  <c r="F233" i="4"/>
  <c r="E233" i="4"/>
  <c r="F217" i="4"/>
  <c r="E217" i="4"/>
  <c r="F201" i="4"/>
  <c r="E201" i="4"/>
  <c r="F185" i="4"/>
  <c r="E185" i="4"/>
  <c r="F169" i="4"/>
  <c r="E169" i="4"/>
  <c r="F153" i="4"/>
  <c r="E153" i="4"/>
  <c r="F137" i="4"/>
  <c r="E137" i="4"/>
  <c r="F121" i="4"/>
  <c r="E121" i="4"/>
  <c r="F105" i="4"/>
  <c r="E105" i="4"/>
  <c r="E89" i="4"/>
  <c r="F89" i="4"/>
  <c r="F73" i="4"/>
  <c r="E73" i="4"/>
  <c r="F57" i="4"/>
  <c r="E57" i="4"/>
  <c r="F41" i="4"/>
  <c r="E41" i="4"/>
  <c r="F25" i="4"/>
  <c r="E25" i="4"/>
  <c r="F9" i="4"/>
  <c r="E9" i="4"/>
  <c r="D3799" i="4"/>
  <c r="D3783" i="4"/>
  <c r="D3767" i="4"/>
  <c r="D3751" i="4"/>
  <c r="D3735" i="4"/>
  <c r="D3719" i="4"/>
  <c r="D3703" i="4"/>
  <c r="D3687" i="4"/>
  <c r="D3671" i="4"/>
  <c r="D3655" i="4"/>
  <c r="D3639" i="4"/>
  <c r="D3623" i="4"/>
  <c r="D3607" i="4"/>
  <c r="D3591" i="4"/>
  <c r="D3575" i="4"/>
  <c r="D3559" i="4"/>
  <c r="D3543" i="4"/>
  <c r="D3527" i="4"/>
  <c r="D3511" i="4"/>
  <c r="D3495" i="4"/>
  <c r="D3479" i="4"/>
  <c r="D3463" i="4"/>
  <c r="D3447" i="4"/>
  <c r="D3431" i="4"/>
  <c r="D3415" i="4"/>
  <c r="D3399" i="4"/>
  <c r="D3383" i="4"/>
  <c r="D3367" i="4"/>
  <c r="D3351" i="4"/>
  <c r="D3335" i="4"/>
  <c r="D3319" i="4"/>
  <c r="D3303" i="4"/>
  <c r="D3287" i="4"/>
  <c r="D3271" i="4"/>
  <c r="D3255" i="4"/>
  <c r="D3239" i="4"/>
  <c r="D3223" i="4"/>
  <c r="D3207" i="4"/>
  <c r="D3191" i="4"/>
  <c r="D3175" i="4"/>
  <c r="D3159" i="4"/>
  <c r="D3143" i="4"/>
  <c r="D3127" i="4"/>
  <c r="D3111" i="4"/>
  <c r="D3095" i="4"/>
  <c r="D3079" i="4"/>
  <c r="D3063" i="4"/>
  <c r="D3047" i="4"/>
  <c r="D3031" i="4"/>
  <c r="D3015" i="4"/>
  <c r="D2999" i="4"/>
  <c r="D2983" i="4"/>
  <c r="D2967" i="4"/>
  <c r="D2951" i="4"/>
  <c r="D2935" i="4"/>
  <c r="D2919" i="4"/>
  <c r="D2903" i="4"/>
  <c r="D2887" i="4"/>
  <c r="D2871" i="4"/>
  <c r="D2855" i="4"/>
  <c r="D2839" i="4"/>
  <c r="D2823" i="4"/>
  <c r="D2807" i="4"/>
  <c r="D2791" i="4"/>
  <c r="D2775" i="4"/>
  <c r="D2759" i="4"/>
  <c r="D2743" i="4"/>
  <c r="D2727" i="4"/>
  <c r="D2711" i="4"/>
  <c r="D2695" i="4"/>
  <c r="D2679" i="4"/>
  <c r="D2663" i="4"/>
  <c r="D2647" i="4"/>
  <c r="D2631" i="4"/>
  <c r="D2615" i="4"/>
  <c r="D2599" i="4"/>
  <c r="D2583" i="4"/>
  <c r="D2567" i="4"/>
  <c r="D2551" i="4"/>
  <c r="D2535" i="4"/>
  <c r="D2519" i="4"/>
  <c r="D2503" i="4"/>
  <c r="D2487" i="4"/>
  <c r="D2471" i="4"/>
  <c r="D2455" i="4"/>
  <c r="D2439" i="4"/>
  <c r="D2423" i="4"/>
  <c r="D2407" i="4"/>
  <c r="D2391" i="4"/>
  <c r="F3224" i="4"/>
  <c r="E3224" i="4"/>
  <c r="F3208" i="4"/>
  <c r="E3208" i="4"/>
  <c r="E3192" i="4"/>
  <c r="F3192" i="4"/>
  <c r="E3176" i="4"/>
  <c r="F3176" i="4"/>
  <c r="E3160" i="4"/>
  <c r="F3160" i="4"/>
  <c r="E3144" i="4"/>
  <c r="F3144" i="4"/>
  <c r="E3128" i="4"/>
  <c r="F3128" i="4"/>
  <c r="E3112" i="4"/>
  <c r="F3112" i="4"/>
  <c r="F3096" i="4"/>
  <c r="E3096" i="4"/>
  <c r="F3080" i="4"/>
  <c r="E3080" i="4"/>
  <c r="E3064" i="4"/>
  <c r="F3064" i="4"/>
  <c r="E3048" i="4"/>
  <c r="F3048" i="4"/>
  <c r="E3032" i="4"/>
  <c r="F3032" i="4"/>
  <c r="E3016" i="4"/>
  <c r="F3016" i="4"/>
  <c r="E3000" i="4"/>
  <c r="F3000" i="4"/>
  <c r="E2984" i="4"/>
  <c r="F2984" i="4"/>
  <c r="F2968" i="4"/>
  <c r="E2968" i="4"/>
  <c r="E2952" i="4"/>
  <c r="F2952" i="4"/>
  <c r="F2936" i="4"/>
  <c r="E2936" i="4"/>
  <c r="E2920" i="4"/>
  <c r="F2920" i="4"/>
  <c r="E2904" i="4"/>
  <c r="F2904" i="4"/>
  <c r="E2888" i="4"/>
  <c r="F2888" i="4"/>
  <c r="E2872" i="4"/>
  <c r="F2872" i="4"/>
  <c r="E2856" i="4"/>
  <c r="F2856" i="4"/>
  <c r="F2840" i="4"/>
  <c r="E2840" i="4"/>
  <c r="E2824" i="4"/>
  <c r="F2824" i="4"/>
  <c r="E2808" i="4"/>
  <c r="F2808" i="4"/>
  <c r="E2792" i="4"/>
  <c r="F2792" i="4"/>
  <c r="E2776" i="4"/>
  <c r="F2776" i="4"/>
  <c r="E2760" i="4"/>
  <c r="F2760" i="4"/>
  <c r="E2744" i="4"/>
  <c r="F2744" i="4"/>
  <c r="F2728" i="4"/>
  <c r="E2728" i="4"/>
  <c r="E2712" i="4"/>
  <c r="F2712" i="4"/>
  <c r="E2696" i="4"/>
  <c r="F2696" i="4"/>
  <c r="E2680" i="4"/>
  <c r="F2680" i="4"/>
  <c r="E2664" i="4"/>
  <c r="F2664" i="4"/>
  <c r="E2648" i="4"/>
  <c r="F2648" i="4"/>
  <c r="F2632" i="4"/>
  <c r="E2632" i="4"/>
  <c r="E2616" i="4"/>
  <c r="F2616" i="4"/>
  <c r="E2600" i="4"/>
  <c r="F2600" i="4"/>
  <c r="E2584" i="4"/>
  <c r="F2584" i="4"/>
  <c r="F2568" i="4"/>
  <c r="E2568" i="4"/>
  <c r="F2552" i="4"/>
  <c r="E2552" i="4"/>
  <c r="E2536" i="4"/>
  <c r="F2536" i="4"/>
  <c r="E2520" i="4"/>
  <c r="F2520" i="4"/>
  <c r="F2504" i="4"/>
  <c r="E2504" i="4"/>
  <c r="E2488" i="4"/>
  <c r="F2488" i="4"/>
  <c r="E2472" i="4"/>
  <c r="F2472" i="4"/>
  <c r="F2456" i="4"/>
  <c r="E2456" i="4"/>
  <c r="F2440" i="4"/>
  <c r="E2440" i="4"/>
  <c r="F2424" i="4"/>
  <c r="E2424" i="4"/>
  <c r="F2408" i="4"/>
  <c r="E2408" i="4"/>
  <c r="E2392" i="4"/>
  <c r="F2392" i="4"/>
  <c r="F2376" i="4"/>
  <c r="E2376" i="4"/>
  <c r="F2360" i="4"/>
  <c r="E2360" i="4"/>
  <c r="E2344" i="4"/>
  <c r="F2344" i="4"/>
  <c r="E2328" i="4"/>
  <c r="F2328" i="4"/>
  <c r="F2312" i="4"/>
  <c r="E2312" i="4"/>
  <c r="F2296" i="4"/>
  <c r="E2296" i="4"/>
  <c r="E2280" i="4"/>
  <c r="F2280" i="4"/>
  <c r="F2264" i="4"/>
  <c r="E2264" i="4"/>
  <c r="E2248" i="4"/>
  <c r="F2248" i="4"/>
  <c r="F2232" i="4"/>
  <c r="E2232" i="4"/>
  <c r="E2216" i="4"/>
  <c r="F2216" i="4"/>
  <c r="F2200" i="4"/>
  <c r="E2200" i="4"/>
  <c r="F2184" i="4"/>
  <c r="E2184" i="4"/>
  <c r="F2168" i="4"/>
  <c r="E2168" i="4"/>
  <c r="E2152" i="4"/>
  <c r="F2152" i="4"/>
  <c r="F2136" i="4"/>
  <c r="E2136" i="4"/>
  <c r="E2120" i="4"/>
  <c r="F2120" i="4"/>
  <c r="E2104" i="4"/>
  <c r="F2104" i="4"/>
  <c r="E2088" i="4"/>
  <c r="F2088" i="4"/>
  <c r="E2072" i="4"/>
  <c r="F2072" i="4"/>
  <c r="E2056" i="4"/>
  <c r="F2056" i="4"/>
  <c r="F2040" i="4"/>
  <c r="E2040" i="4"/>
  <c r="F2024" i="4"/>
  <c r="E2024" i="4"/>
  <c r="E2008" i="4"/>
  <c r="F2008" i="4"/>
  <c r="F1992" i="4"/>
  <c r="E1992" i="4"/>
  <c r="E1976" i="4"/>
  <c r="F1976" i="4"/>
  <c r="E1960" i="4"/>
  <c r="F1960" i="4"/>
  <c r="E1944" i="4"/>
  <c r="F1944" i="4"/>
  <c r="E1928" i="4"/>
  <c r="F1928" i="4"/>
  <c r="F1912" i="4"/>
  <c r="E1912" i="4"/>
  <c r="E1896" i="4"/>
  <c r="F1896" i="4"/>
  <c r="E1880" i="4"/>
  <c r="F1880" i="4"/>
  <c r="E1864" i="4"/>
  <c r="F1864" i="4"/>
  <c r="F1848" i="4"/>
  <c r="E1848" i="4"/>
  <c r="F1832" i="4"/>
  <c r="E1832" i="4"/>
  <c r="F1816" i="4"/>
  <c r="E1816" i="4"/>
  <c r="E1800" i="4"/>
  <c r="F1800" i="4"/>
  <c r="F1784" i="4"/>
  <c r="E1784" i="4"/>
  <c r="F1768" i="4"/>
  <c r="E1768" i="4"/>
  <c r="F1752" i="4"/>
  <c r="E1752" i="4"/>
  <c r="F1736" i="4"/>
  <c r="E1736" i="4"/>
  <c r="F1720" i="4"/>
  <c r="E1720" i="4"/>
  <c r="F1704" i="4"/>
  <c r="E1704" i="4"/>
  <c r="F1688" i="4"/>
  <c r="E1688" i="4"/>
  <c r="F1672" i="4"/>
  <c r="E1672" i="4"/>
  <c r="F1656" i="4"/>
  <c r="E1656" i="4"/>
  <c r="F1640" i="4"/>
  <c r="E1640" i="4"/>
  <c r="F1624" i="4"/>
  <c r="E1624" i="4"/>
  <c r="E1608" i="4"/>
  <c r="F1608" i="4"/>
  <c r="E1592" i="4"/>
  <c r="F1592" i="4"/>
  <c r="F1576" i="4"/>
  <c r="E1576" i="4"/>
  <c r="F1560" i="4"/>
  <c r="E1560" i="4"/>
  <c r="E1544" i="4"/>
  <c r="F1544" i="4"/>
  <c r="F1528" i="4"/>
  <c r="E1528" i="4"/>
  <c r="F1512" i="4"/>
  <c r="E1512" i="4"/>
  <c r="F1496" i="4"/>
  <c r="E1496" i="4"/>
  <c r="F1480" i="4"/>
  <c r="E1480" i="4"/>
  <c r="F1464" i="4"/>
  <c r="E1464" i="4"/>
  <c r="F1448" i="4"/>
  <c r="E1448" i="4"/>
  <c r="F1432" i="4"/>
  <c r="E1432" i="4"/>
  <c r="F1416" i="4"/>
  <c r="E1416" i="4"/>
  <c r="F1400" i="4"/>
  <c r="E1400" i="4"/>
  <c r="E1384" i="4"/>
  <c r="F1384" i="4"/>
  <c r="F1368" i="4"/>
  <c r="E1368" i="4"/>
  <c r="F1352" i="4"/>
  <c r="E1352" i="4"/>
  <c r="F1336" i="4"/>
  <c r="E1336" i="4"/>
  <c r="F1320" i="4"/>
  <c r="E1320" i="4"/>
  <c r="F1304" i="4"/>
  <c r="E1304" i="4"/>
  <c r="F1288" i="4"/>
  <c r="E1288" i="4"/>
  <c r="F1272" i="4"/>
  <c r="E1272" i="4"/>
  <c r="F1256" i="4"/>
  <c r="E1256" i="4"/>
  <c r="F1240" i="4"/>
  <c r="E1240" i="4"/>
  <c r="F1224" i="4"/>
  <c r="E1224" i="4"/>
  <c r="F1208" i="4"/>
  <c r="E1208" i="4"/>
  <c r="F1192" i="4"/>
  <c r="E1192" i="4"/>
  <c r="F1176" i="4"/>
  <c r="E1176" i="4"/>
  <c r="F1160" i="4"/>
  <c r="E1160" i="4"/>
  <c r="F1144" i="4"/>
  <c r="E1144" i="4"/>
  <c r="F1128" i="4"/>
  <c r="E1128" i="4"/>
  <c r="F1112" i="4"/>
  <c r="E1112" i="4"/>
  <c r="F1096" i="4"/>
  <c r="E1096" i="4"/>
  <c r="F1080" i="4"/>
  <c r="E1080" i="4"/>
  <c r="F1064" i="4"/>
  <c r="E1064" i="4"/>
  <c r="F1048" i="4"/>
  <c r="E1048" i="4"/>
  <c r="F1032" i="4"/>
  <c r="E1032" i="4"/>
  <c r="E1016" i="4"/>
  <c r="F1016" i="4"/>
  <c r="F1000" i="4"/>
  <c r="E1000" i="4"/>
  <c r="F984" i="4"/>
  <c r="E984" i="4"/>
  <c r="F968" i="4"/>
  <c r="E968" i="4"/>
  <c r="F952" i="4"/>
  <c r="E952" i="4"/>
  <c r="F936" i="4"/>
  <c r="E936" i="4"/>
  <c r="E920" i="4"/>
  <c r="F920" i="4"/>
  <c r="F904" i="4"/>
  <c r="E904" i="4"/>
  <c r="F888" i="4"/>
  <c r="E888" i="4"/>
  <c r="F872" i="4"/>
  <c r="E872" i="4"/>
  <c r="F856" i="4"/>
  <c r="E856" i="4"/>
  <c r="F840" i="4"/>
  <c r="E840" i="4"/>
  <c r="F824" i="4"/>
  <c r="E824" i="4"/>
  <c r="F808" i="4"/>
  <c r="E808" i="4"/>
  <c r="F792" i="4"/>
  <c r="E792" i="4"/>
  <c r="F776" i="4"/>
  <c r="E776" i="4"/>
  <c r="F760" i="4"/>
  <c r="E760" i="4"/>
  <c r="F744" i="4"/>
  <c r="E744" i="4"/>
  <c r="F728" i="4"/>
  <c r="E728" i="4"/>
  <c r="F712" i="4"/>
  <c r="E712" i="4"/>
  <c r="F696" i="4"/>
  <c r="E696" i="4"/>
  <c r="F680" i="4"/>
  <c r="E680" i="4"/>
  <c r="F664" i="4"/>
  <c r="E664" i="4"/>
  <c r="F648" i="4"/>
  <c r="E648" i="4"/>
  <c r="F632" i="4"/>
  <c r="E632" i="4"/>
  <c r="F616" i="4"/>
  <c r="E616" i="4"/>
  <c r="F600" i="4"/>
  <c r="E600" i="4"/>
  <c r="F584" i="4"/>
  <c r="E584" i="4"/>
  <c r="F568" i="4"/>
  <c r="E568" i="4"/>
  <c r="F552" i="4"/>
  <c r="E552" i="4"/>
  <c r="F536" i="4"/>
  <c r="E536" i="4"/>
  <c r="E520" i="4"/>
  <c r="F520" i="4"/>
  <c r="F504" i="4"/>
  <c r="E504" i="4"/>
  <c r="F488" i="4"/>
  <c r="E488" i="4"/>
  <c r="F472" i="4"/>
  <c r="E472" i="4"/>
  <c r="F456" i="4"/>
  <c r="E456" i="4"/>
  <c r="F440" i="4"/>
  <c r="E440" i="4"/>
  <c r="F424" i="4"/>
  <c r="E424" i="4"/>
  <c r="F408" i="4"/>
  <c r="E408" i="4"/>
  <c r="F392" i="4"/>
  <c r="E392" i="4"/>
  <c r="F376" i="4"/>
  <c r="E376" i="4"/>
  <c r="F360" i="4"/>
  <c r="E360" i="4"/>
  <c r="F344" i="4"/>
  <c r="E344" i="4"/>
  <c r="F328" i="4"/>
  <c r="E328" i="4"/>
  <c r="F312" i="4"/>
  <c r="E312" i="4"/>
  <c r="F296" i="4"/>
  <c r="E296" i="4"/>
  <c r="F280" i="4"/>
  <c r="E280" i="4"/>
  <c r="E264" i="4"/>
  <c r="F264" i="4"/>
  <c r="F248" i="4"/>
  <c r="E248" i="4"/>
  <c r="F232" i="4"/>
  <c r="E232" i="4"/>
  <c r="F216" i="4"/>
  <c r="E216" i="4"/>
  <c r="F200" i="4"/>
  <c r="E200" i="4"/>
  <c r="F184" i="4"/>
  <c r="E184" i="4"/>
  <c r="F168" i="4"/>
  <c r="E168" i="4"/>
  <c r="F152" i="4"/>
  <c r="E152" i="4"/>
  <c r="F136" i="4"/>
  <c r="E136" i="4"/>
  <c r="F120" i="4"/>
  <c r="E120" i="4"/>
  <c r="F104" i="4"/>
  <c r="E104" i="4"/>
  <c r="F88" i="4"/>
  <c r="E88" i="4"/>
  <c r="F72" i="4"/>
  <c r="E72" i="4"/>
  <c r="F56" i="4"/>
  <c r="E56" i="4"/>
  <c r="F40" i="4"/>
  <c r="E40" i="4"/>
  <c r="F24" i="4"/>
  <c r="E24" i="4"/>
  <c r="F8" i="4"/>
  <c r="E8" i="4"/>
  <c r="D3798" i="4"/>
  <c r="D3782" i="4"/>
  <c r="D3766" i="4"/>
  <c r="D3750" i="4"/>
  <c r="D3734" i="4"/>
  <c r="D3718" i="4"/>
  <c r="D3702" i="4"/>
  <c r="D3686" i="4"/>
  <c r="D3670" i="4"/>
  <c r="F3351" i="4"/>
  <c r="E3351" i="4"/>
  <c r="F3303" i="4"/>
  <c r="E3303" i="4"/>
  <c r="E3239" i="4"/>
  <c r="F3239" i="4"/>
  <c r="F3223" i="4"/>
  <c r="E3223" i="4"/>
  <c r="F3207" i="4"/>
  <c r="E3207" i="4"/>
  <c r="F3191" i="4"/>
  <c r="E3191" i="4"/>
  <c r="E3175" i="4"/>
  <c r="F3175" i="4"/>
  <c r="F3159" i="4"/>
  <c r="E3159" i="4"/>
  <c r="F3143" i="4"/>
  <c r="E3143" i="4"/>
  <c r="F3127" i="4"/>
  <c r="E3127" i="4"/>
  <c r="F3111" i="4"/>
  <c r="E3111" i="4"/>
  <c r="F3095" i="4"/>
  <c r="E3095" i="4"/>
  <c r="F3079" i="4"/>
  <c r="E3079" i="4"/>
  <c r="F3047" i="4"/>
  <c r="E3047" i="4"/>
  <c r="F3031" i="4"/>
  <c r="E3031" i="4"/>
  <c r="F3015" i="4"/>
  <c r="E3015" i="4"/>
  <c r="F2999" i="4"/>
  <c r="E2999" i="4"/>
  <c r="F2983" i="4"/>
  <c r="E2983" i="4"/>
  <c r="F2967" i="4"/>
  <c r="E2967" i="4"/>
  <c r="F2951" i="4"/>
  <c r="E2951" i="4"/>
  <c r="F2935" i="4"/>
  <c r="E2935" i="4"/>
  <c r="F2919" i="4"/>
  <c r="E2919" i="4"/>
  <c r="E2903" i="4"/>
  <c r="F2903" i="4"/>
  <c r="F2887" i="4"/>
  <c r="E2887" i="4"/>
  <c r="F2871" i="4"/>
  <c r="E2871" i="4"/>
  <c r="F2855" i="4"/>
  <c r="E2855" i="4"/>
  <c r="F2839" i="4"/>
  <c r="E2839" i="4"/>
  <c r="F2823" i="4"/>
  <c r="E2823" i="4"/>
  <c r="F2807" i="4"/>
  <c r="E2807" i="4"/>
  <c r="F2791" i="4"/>
  <c r="E2791" i="4"/>
  <c r="F2775" i="4"/>
  <c r="E2775" i="4"/>
  <c r="F2759" i="4"/>
  <c r="E2759" i="4"/>
  <c r="F2743" i="4"/>
  <c r="E2743" i="4"/>
  <c r="F2727" i="4"/>
  <c r="E2727" i="4"/>
  <c r="F2711" i="4"/>
  <c r="E2711" i="4"/>
  <c r="F2695" i="4"/>
  <c r="E2695" i="4"/>
  <c r="F2679" i="4"/>
  <c r="E2679" i="4"/>
  <c r="F2663" i="4"/>
  <c r="E2663" i="4"/>
  <c r="F2647" i="4"/>
  <c r="E2647" i="4"/>
  <c r="F2631" i="4"/>
  <c r="E2631" i="4"/>
  <c r="F2615" i="4"/>
  <c r="E2615" i="4"/>
  <c r="F2599" i="4"/>
  <c r="E2599" i="4"/>
  <c r="F2583" i="4"/>
  <c r="E2583" i="4"/>
  <c r="F2567" i="4"/>
  <c r="E2567" i="4"/>
  <c r="F2551" i="4"/>
  <c r="E2551" i="4"/>
  <c r="F2535" i="4"/>
  <c r="E2535" i="4"/>
  <c r="F2519" i="4"/>
  <c r="E2519" i="4"/>
  <c r="F2503" i="4"/>
  <c r="E2503" i="4"/>
  <c r="F2487" i="4"/>
  <c r="E2487" i="4"/>
  <c r="E2471" i="4"/>
  <c r="F2471" i="4"/>
  <c r="F2455" i="4"/>
  <c r="E2455" i="4"/>
  <c r="F2439" i="4"/>
  <c r="E2439" i="4"/>
  <c r="F2423" i="4"/>
  <c r="E2423" i="4"/>
  <c r="F2407" i="4"/>
  <c r="E2407" i="4"/>
  <c r="F2391" i="4"/>
  <c r="E2391" i="4"/>
  <c r="F2375" i="4"/>
  <c r="E2375" i="4"/>
  <c r="F2359" i="4"/>
  <c r="E2359" i="4"/>
  <c r="F2343" i="4"/>
  <c r="E2343" i="4"/>
  <c r="F2327" i="4"/>
  <c r="E2327" i="4"/>
  <c r="F2311" i="4"/>
  <c r="E2311" i="4"/>
  <c r="F2295" i="4"/>
  <c r="E2295" i="4"/>
  <c r="F2279" i="4"/>
  <c r="E2279" i="4"/>
  <c r="F2263" i="4"/>
  <c r="E2263" i="4"/>
  <c r="F2247" i="4"/>
  <c r="E2247" i="4"/>
  <c r="F2231" i="4"/>
  <c r="E2231" i="4"/>
  <c r="F2215" i="4"/>
  <c r="E2215" i="4"/>
  <c r="F2199" i="4"/>
  <c r="E2199" i="4"/>
  <c r="F2183" i="4"/>
  <c r="E2183" i="4"/>
  <c r="F2167" i="4"/>
  <c r="E2167" i="4"/>
  <c r="F2151" i="4"/>
  <c r="E2151" i="4"/>
  <c r="F2135" i="4"/>
  <c r="E2135" i="4"/>
  <c r="F2119" i="4"/>
  <c r="E2119" i="4"/>
  <c r="F2103" i="4"/>
  <c r="E2103" i="4"/>
  <c r="F2087" i="4"/>
  <c r="E2087" i="4"/>
  <c r="E2071" i="4"/>
  <c r="F2071" i="4"/>
  <c r="F2055" i="4"/>
  <c r="E2055" i="4"/>
  <c r="F2039" i="4"/>
  <c r="E2039" i="4"/>
  <c r="F2023" i="4"/>
  <c r="E2023" i="4"/>
  <c r="E2007" i="4"/>
  <c r="F2007" i="4"/>
  <c r="E1991" i="4"/>
  <c r="F1991" i="4"/>
  <c r="F1975" i="4"/>
  <c r="E1975" i="4"/>
  <c r="F1959" i="4"/>
  <c r="E1959" i="4"/>
  <c r="F1943" i="4"/>
  <c r="E1943" i="4"/>
  <c r="F1927" i="4"/>
  <c r="E1927" i="4"/>
  <c r="F1911" i="4"/>
  <c r="E1911" i="4"/>
  <c r="F1895" i="4"/>
  <c r="E1895" i="4"/>
  <c r="F1879" i="4"/>
  <c r="E1879" i="4"/>
  <c r="F1863" i="4"/>
  <c r="E1863" i="4"/>
  <c r="F1847" i="4"/>
  <c r="E1847" i="4"/>
  <c r="F1831" i="4"/>
  <c r="E1831" i="4"/>
  <c r="F1815" i="4"/>
  <c r="E1815" i="4"/>
  <c r="F1799" i="4"/>
  <c r="E1799" i="4"/>
  <c r="F1783" i="4"/>
  <c r="E1783" i="4"/>
  <c r="F1767" i="4"/>
  <c r="E1767" i="4"/>
  <c r="F1751" i="4"/>
  <c r="E1751" i="4"/>
  <c r="F1735" i="4"/>
  <c r="E1735" i="4"/>
  <c r="F1719" i="4"/>
  <c r="E1719" i="4"/>
  <c r="F1703" i="4"/>
  <c r="E1703" i="4"/>
  <c r="F1687" i="4"/>
  <c r="E1687" i="4"/>
  <c r="F1671" i="4"/>
  <c r="E1671" i="4"/>
  <c r="F1655" i="4"/>
  <c r="E1655" i="4"/>
  <c r="F1639" i="4"/>
  <c r="E1639" i="4"/>
  <c r="F1623" i="4"/>
  <c r="E1623" i="4"/>
  <c r="F1607" i="4"/>
  <c r="E1607" i="4"/>
  <c r="F1591" i="4"/>
  <c r="E1591" i="4"/>
  <c r="F1575" i="4"/>
  <c r="E1575" i="4"/>
  <c r="F1559" i="4"/>
  <c r="E1559" i="4"/>
  <c r="F1543" i="4"/>
  <c r="E1543" i="4"/>
  <c r="F1527" i="4"/>
  <c r="E1527" i="4"/>
  <c r="F1511" i="4"/>
  <c r="E1511" i="4"/>
  <c r="F1495" i="4"/>
  <c r="E1495" i="4"/>
  <c r="F1479" i="4"/>
  <c r="E1479" i="4"/>
  <c r="E1463" i="4"/>
  <c r="F1463" i="4"/>
  <c r="F1447" i="4"/>
  <c r="E1447" i="4"/>
  <c r="F1431" i="4"/>
  <c r="E1431" i="4"/>
  <c r="F1415" i="4"/>
  <c r="E1415" i="4"/>
  <c r="F1399" i="4"/>
  <c r="E1399" i="4"/>
  <c r="F1383" i="4"/>
  <c r="E1383" i="4"/>
  <c r="F1367" i="4"/>
  <c r="E1367" i="4"/>
  <c r="F1351" i="4"/>
  <c r="E1351" i="4"/>
  <c r="F1335" i="4"/>
  <c r="E1335" i="4"/>
  <c r="E1319" i="4"/>
  <c r="F1319" i="4"/>
  <c r="F1303" i="4"/>
  <c r="E1303" i="4"/>
  <c r="F1287" i="4"/>
  <c r="E1287" i="4"/>
  <c r="F1271" i="4"/>
  <c r="E1271" i="4"/>
  <c r="F1255" i="4"/>
  <c r="E1255" i="4"/>
  <c r="F1239" i="4"/>
  <c r="E1239" i="4"/>
  <c r="F1223" i="4"/>
  <c r="E1223" i="4"/>
  <c r="F1207" i="4"/>
  <c r="E1207" i="4"/>
  <c r="F1191" i="4"/>
  <c r="E1191" i="4"/>
  <c r="F1175" i="4"/>
  <c r="E1175" i="4"/>
  <c r="F1159" i="4"/>
  <c r="E1159" i="4"/>
  <c r="F1143" i="4"/>
  <c r="E1143" i="4"/>
  <c r="F1127" i="4"/>
  <c r="E1127" i="4"/>
  <c r="F1111" i="4"/>
  <c r="E1111" i="4"/>
  <c r="F1095" i="4"/>
  <c r="E1095" i="4"/>
  <c r="F1079" i="4"/>
  <c r="E1079" i="4"/>
  <c r="F1063" i="4"/>
  <c r="E1063" i="4"/>
  <c r="F1047" i="4"/>
  <c r="E1047" i="4"/>
  <c r="F1031" i="4"/>
  <c r="E1031" i="4"/>
  <c r="F1015" i="4"/>
  <c r="E1015" i="4"/>
  <c r="F999" i="4"/>
  <c r="E999" i="4"/>
  <c r="E983" i="4"/>
  <c r="F983" i="4"/>
  <c r="F967" i="4"/>
  <c r="E967" i="4"/>
  <c r="F951" i="4"/>
  <c r="E951" i="4"/>
  <c r="F935" i="4"/>
  <c r="E935" i="4"/>
  <c r="F919" i="4"/>
  <c r="E919" i="4"/>
  <c r="F903" i="4"/>
  <c r="E903" i="4"/>
  <c r="F887" i="4"/>
  <c r="E887" i="4"/>
  <c r="F871" i="4"/>
  <c r="E871" i="4"/>
  <c r="F855" i="4"/>
  <c r="E855" i="4"/>
  <c r="F839" i="4"/>
  <c r="E839" i="4"/>
  <c r="F823" i="4"/>
  <c r="E823" i="4"/>
  <c r="F807" i="4"/>
  <c r="E807" i="4"/>
  <c r="F791" i="4"/>
  <c r="E791" i="4"/>
  <c r="F775" i="4"/>
  <c r="E775" i="4"/>
  <c r="F759" i="4"/>
  <c r="E759" i="4"/>
  <c r="F743" i="4"/>
  <c r="E743" i="4"/>
  <c r="F727" i="4"/>
  <c r="E727" i="4"/>
  <c r="F711" i="4"/>
  <c r="E711" i="4"/>
  <c r="F695" i="4"/>
  <c r="E695" i="4"/>
  <c r="F679" i="4"/>
  <c r="E679" i="4"/>
  <c r="E663" i="4"/>
  <c r="F663" i="4"/>
  <c r="F647" i="4"/>
  <c r="E647" i="4"/>
  <c r="F631" i="4"/>
  <c r="E631" i="4"/>
  <c r="F615" i="4"/>
  <c r="E615" i="4"/>
  <c r="F599" i="4"/>
  <c r="E599" i="4"/>
  <c r="F583" i="4"/>
  <c r="E583" i="4"/>
  <c r="F567" i="4"/>
  <c r="E567" i="4"/>
  <c r="F551" i="4"/>
  <c r="E551" i="4"/>
  <c r="F535" i="4"/>
  <c r="E535" i="4"/>
  <c r="F519" i="4"/>
  <c r="E519" i="4"/>
  <c r="F503" i="4"/>
  <c r="E503" i="4"/>
  <c r="F487" i="4"/>
  <c r="E487" i="4"/>
  <c r="F471" i="4"/>
  <c r="E471" i="4"/>
  <c r="F455" i="4"/>
  <c r="E455" i="4"/>
  <c r="F439" i="4"/>
  <c r="E439" i="4"/>
  <c r="F423" i="4"/>
  <c r="E423" i="4"/>
  <c r="F407" i="4"/>
  <c r="E407" i="4"/>
  <c r="F391" i="4"/>
  <c r="E391" i="4"/>
  <c r="F375" i="4"/>
  <c r="E375" i="4"/>
  <c r="F359" i="4"/>
  <c r="E359" i="4"/>
  <c r="F343" i="4"/>
  <c r="E343" i="4"/>
  <c r="F327" i="4"/>
  <c r="E327" i="4"/>
  <c r="F311" i="4"/>
  <c r="E311" i="4"/>
  <c r="F295" i="4"/>
  <c r="E295" i="4"/>
  <c r="F279" i="4"/>
  <c r="E279" i="4"/>
  <c r="F263" i="4"/>
  <c r="E263" i="4"/>
  <c r="F247" i="4"/>
  <c r="E247" i="4"/>
  <c r="F231" i="4"/>
  <c r="E231" i="4"/>
  <c r="F215" i="4"/>
  <c r="E215" i="4"/>
  <c r="F199" i="4"/>
  <c r="E199" i="4"/>
  <c r="F183" i="4"/>
  <c r="E183" i="4"/>
  <c r="F167" i="4"/>
  <c r="E167" i="4"/>
  <c r="F151" i="4"/>
  <c r="E151" i="4"/>
  <c r="F135" i="4"/>
  <c r="E135" i="4"/>
  <c r="F119" i="4"/>
  <c r="E119" i="4"/>
  <c r="F103" i="4"/>
  <c r="E103" i="4"/>
  <c r="F87" i="4"/>
  <c r="E87" i="4"/>
  <c r="F71" i="4"/>
  <c r="E71" i="4"/>
  <c r="F55" i="4"/>
  <c r="E55" i="4"/>
  <c r="F39" i="4"/>
  <c r="E39" i="4"/>
  <c r="F23" i="4"/>
  <c r="E23" i="4"/>
  <c r="F7" i="4"/>
  <c r="E7" i="4"/>
  <c r="D3797" i="4"/>
  <c r="D3781" i="4"/>
  <c r="D3765" i="4"/>
  <c r="D3749" i="4"/>
  <c r="D3733" i="4"/>
  <c r="D3717" i="4"/>
  <c r="D3701" i="4"/>
  <c r="D3685" i="4"/>
  <c r="D3669" i="4"/>
  <c r="D3653" i="4"/>
  <c r="D3637" i="4"/>
  <c r="D3621" i="4"/>
  <c r="D3605" i="4"/>
  <c r="D3589" i="4"/>
  <c r="D3573" i="4"/>
  <c r="D3557" i="4"/>
  <c r="D3541" i="4"/>
  <c r="D3525" i="4"/>
  <c r="F3799" i="4"/>
  <c r="E3799" i="4"/>
  <c r="F3783" i="4"/>
  <c r="E3783" i="4"/>
  <c r="F3767" i="4"/>
  <c r="E3767" i="4"/>
  <c r="F3751" i="4"/>
  <c r="E3751" i="4"/>
  <c r="F3735" i="4"/>
  <c r="E3735" i="4"/>
  <c r="F3719" i="4"/>
  <c r="E3719" i="4"/>
  <c r="F3703" i="4"/>
  <c r="E3703" i="4"/>
  <c r="E3687" i="4"/>
  <c r="F3687" i="4"/>
  <c r="F3671" i="4"/>
  <c r="E3671" i="4"/>
  <c r="F3655" i="4"/>
  <c r="E3655" i="4"/>
  <c r="F3639" i="4"/>
  <c r="E3639" i="4"/>
  <c r="F3623" i="4"/>
  <c r="E3623" i="4"/>
  <c r="F3607" i="4"/>
  <c r="E3607" i="4"/>
  <c r="F3591" i="4"/>
  <c r="E3591" i="4"/>
  <c r="F3575" i="4"/>
  <c r="E3575" i="4"/>
  <c r="F3559" i="4"/>
  <c r="E3559" i="4"/>
  <c r="F3543" i="4"/>
  <c r="E3543" i="4"/>
  <c r="F3527" i="4"/>
  <c r="E3527" i="4"/>
  <c r="E3511" i="4"/>
  <c r="F3511" i="4"/>
  <c r="E3495" i="4"/>
  <c r="F3495" i="4"/>
  <c r="E3479" i="4"/>
  <c r="F3479" i="4"/>
  <c r="F3463" i="4"/>
  <c r="E3463" i="4"/>
  <c r="F3447" i="4"/>
  <c r="E3447" i="4"/>
  <c r="F3431" i="4"/>
  <c r="E3431" i="4"/>
  <c r="F3415" i="4"/>
  <c r="E3415" i="4"/>
  <c r="F3399" i="4"/>
  <c r="E3399" i="4"/>
  <c r="E3383" i="4"/>
  <c r="F3383" i="4"/>
  <c r="F3367" i="4"/>
  <c r="E3367" i="4"/>
  <c r="F3335" i="4"/>
  <c r="E3335" i="4"/>
  <c r="F3319" i="4"/>
  <c r="E3319" i="4"/>
  <c r="F3287" i="4"/>
  <c r="E3287" i="4"/>
  <c r="F3271" i="4"/>
  <c r="E3271" i="4"/>
  <c r="F3255" i="4"/>
  <c r="E3255" i="4"/>
  <c r="F3063" i="4"/>
  <c r="E3063" i="4"/>
  <c r="F3798" i="4"/>
  <c r="E3798" i="4"/>
  <c r="F3782" i="4"/>
  <c r="E3782" i="4"/>
  <c r="E3766" i="4"/>
  <c r="F3766" i="4"/>
  <c r="F3750" i="4"/>
  <c r="E3750" i="4"/>
  <c r="F3734" i="4"/>
  <c r="E3734" i="4"/>
  <c r="F3718" i="4"/>
  <c r="E3718" i="4"/>
  <c r="F3702" i="4"/>
  <c r="E3702" i="4"/>
  <c r="F3686" i="4"/>
  <c r="E3686" i="4"/>
  <c r="F3670" i="4"/>
  <c r="E3670" i="4"/>
  <c r="F3654" i="4"/>
  <c r="E3654" i="4"/>
  <c r="F3638" i="4"/>
  <c r="E3638" i="4"/>
  <c r="F3622" i="4"/>
  <c r="E3622" i="4"/>
  <c r="F3606" i="4"/>
  <c r="E3606" i="4"/>
  <c r="E3590" i="4"/>
  <c r="F3590" i="4"/>
  <c r="E3574" i="4"/>
  <c r="F3574" i="4"/>
  <c r="F3558" i="4"/>
  <c r="E3558" i="4"/>
  <c r="F3542" i="4"/>
  <c r="E3542" i="4"/>
  <c r="F3526" i="4"/>
  <c r="E3526" i="4"/>
  <c r="F3510" i="4"/>
  <c r="E3510" i="4"/>
  <c r="F3494" i="4"/>
  <c r="E3494" i="4"/>
  <c r="E3478" i="4"/>
  <c r="F3478" i="4"/>
  <c r="F3462" i="4"/>
  <c r="E3462" i="4"/>
  <c r="F3446" i="4"/>
  <c r="E3446" i="4"/>
  <c r="F3430" i="4"/>
  <c r="E3430" i="4"/>
  <c r="F3414" i="4"/>
  <c r="E3414" i="4"/>
  <c r="F3398" i="4"/>
  <c r="E3398" i="4"/>
  <c r="F3382" i="4"/>
  <c r="E3382" i="4"/>
  <c r="E3366" i="4"/>
  <c r="F3366" i="4"/>
  <c r="F3350" i="4"/>
  <c r="E3350" i="4"/>
  <c r="F3334" i="4"/>
  <c r="E3334" i="4"/>
  <c r="F3318" i="4"/>
  <c r="E3318" i="4"/>
  <c r="F3302" i="4"/>
  <c r="E3302" i="4"/>
  <c r="F3286" i="4"/>
  <c r="E3286" i="4"/>
  <c r="F3270" i="4"/>
  <c r="E3270" i="4"/>
  <c r="F3254" i="4"/>
  <c r="E3254" i="4"/>
  <c r="F3238" i="4"/>
  <c r="E3238" i="4"/>
  <c r="F3222" i="4"/>
  <c r="E3222" i="4"/>
  <c r="E3206" i="4"/>
  <c r="F3206" i="4"/>
  <c r="F3190" i="4"/>
  <c r="E3190" i="4"/>
  <c r="E3174" i="4"/>
  <c r="F3174" i="4"/>
  <c r="F3158" i="4"/>
  <c r="E3158" i="4"/>
  <c r="F3142" i="4"/>
  <c r="E3142" i="4"/>
  <c r="F3126" i="4"/>
  <c r="E3126" i="4"/>
  <c r="F3110" i="4"/>
  <c r="E3110" i="4"/>
  <c r="F3094" i="4"/>
  <c r="E3094" i="4"/>
  <c r="F3078" i="4"/>
  <c r="E3078" i="4"/>
  <c r="F3062" i="4"/>
  <c r="E3062" i="4"/>
  <c r="F3046" i="4"/>
  <c r="E3046" i="4"/>
  <c r="F3030" i="4"/>
  <c r="E3030" i="4"/>
  <c r="F3014" i="4"/>
  <c r="E3014" i="4"/>
  <c r="F2998" i="4"/>
  <c r="E2998" i="4"/>
  <c r="E2982" i="4"/>
  <c r="F2982" i="4"/>
  <c r="F2966" i="4"/>
  <c r="E2966" i="4"/>
  <c r="F2950" i="4"/>
  <c r="E2950" i="4"/>
  <c r="F2934" i="4"/>
  <c r="E2934" i="4"/>
  <c r="F2918" i="4"/>
  <c r="E2918" i="4"/>
  <c r="F2902" i="4"/>
  <c r="E2902" i="4"/>
  <c r="F2886" i="4"/>
  <c r="E2886" i="4"/>
  <c r="F2870" i="4"/>
  <c r="E2870" i="4"/>
  <c r="F2854" i="4"/>
  <c r="E2854" i="4"/>
  <c r="E2838" i="4"/>
  <c r="F2838" i="4"/>
  <c r="F2822" i="4"/>
  <c r="E2822" i="4"/>
  <c r="F2806" i="4"/>
  <c r="E2806" i="4"/>
  <c r="F2790" i="4"/>
  <c r="E2790" i="4"/>
  <c r="F2774" i="4"/>
  <c r="E2774" i="4"/>
  <c r="E2758" i="4"/>
  <c r="F2758" i="4"/>
  <c r="F2742" i="4"/>
  <c r="E2742" i="4"/>
  <c r="F2726" i="4"/>
  <c r="E2726" i="4"/>
  <c r="F2710" i="4"/>
  <c r="E2710" i="4"/>
  <c r="E2694" i="4"/>
  <c r="F2694" i="4"/>
  <c r="F2678" i="4"/>
  <c r="E2678" i="4"/>
  <c r="F2662" i="4"/>
  <c r="E2662" i="4"/>
  <c r="F2646" i="4"/>
  <c r="E2646" i="4"/>
  <c r="F2630" i="4"/>
  <c r="E2630" i="4"/>
  <c r="F2614" i="4"/>
  <c r="E2614" i="4"/>
  <c r="F2598" i="4"/>
  <c r="E2598" i="4"/>
  <c r="F2582" i="4"/>
  <c r="E2582" i="4"/>
  <c r="F2566" i="4"/>
  <c r="E2566" i="4"/>
  <c r="F2550" i="4"/>
  <c r="E2550" i="4"/>
  <c r="F2534" i="4"/>
  <c r="E2534" i="4"/>
  <c r="F2518" i="4"/>
  <c r="E2518" i="4"/>
  <c r="F2502" i="4"/>
  <c r="E2502" i="4"/>
  <c r="F2486" i="4"/>
  <c r="E2486" i="4"/>
  <c r="F2470" i="4"/>
  <c r="E2470" i="4"/>
  <c r="E2454" i="4"/>
  <c r="F2454" i="4"/>
  <c r="F2438" i="4"/>
  <c r="E2438" i="4"/>
  <c r="F2422" i="4"/>
  <c r="E2422" i="4"/>
  <c r="F2406" i="4"/>
  <c r="E2406" i="4"/>
  <c r="F2390" i="4"/>
  <c r="E2390" i="4"/>
  <c r="F2374" i="4"/>
  <c r="E2374" i="4"/>
  <c r="F2358" i="4"/>
  <c r="E2358" i="4"/>
  <c r="F2342" i="4"/>
  <c r="E2342" i="4"/>
  <c r="F2326" i="4"/>
  <c r="E2326" i="4"/>
  <c r="F2310" i="4"/>
  <c r="E2310" i="4"/>
  <c r="F2294" i="4"/>
  <c r="E2294" i="4"/>
  <c r="F2278" i="4"/>
  <c r="E2278" i="4"/>
  <c r="F2262" i="4"/>
  <c r="E2262" i="4"/>
  <c r="F2246" i="4"/>
  <c r="E2246" i="4"/>
  <c r="F2230" i="4"/>
  <c r="E2230" i="4"/>
  <c r="F2214" i="4"/>
  <c r="E2214" i="4"/>
  <c r="F2198" i="4"/>
  <c r="E2198" i="4"/>
  <c r="F2182" i="4"/>
  <c r="E2182" i="4"/>
  <c r="F2166" i="4"/>
  <c r="E2166" i="4"/>
  <c r="F2150" i="4"/>
  <c r="E2150" i="4"/>
  <c r="F2134" i="4"/>
  <c r="E2134" i="4"/>
  <c r="F2118" i="4"/>
  <c r="E2118" i="4"/>
  <c r="F2102" i="4"/>
  <c r="E2102" i="4"/>
  <c r="E2086" i="4"/>
  <c r="F2086" i="4"/>
  <c r="F2070" i="4"/>
  <c r="E2070" i="4"/>
  <c r="E2054" i="4"/>
  <c r="F2054" i="4"/>
  <c r="F2038" i="4"/>
  <c r="E2038" i="4"/>
  <c r="F2022" i="4"/>
  <c r="E2022" i="4"/>
  <c r="E2006" i="4"/>
  <c r="F2006" i="4"/>
  <c r="F1990" i="4"/>
  <c r="E1990" i="4"/>
  <c r="F1974" i="4"/>
  <c r="E1974" i="4"/>
  <c r="E1958" i="4"/>
  <c r="F1958" i="4"/>
  <c r="E1942" i="4"/>
  <c r="F1942" i="4"/>
  <c r="F1926" i="4"/>
  <c r="E1926" i="4"/>
  <c r="F1910" i="4"/>
  <c r="E1910" i="4"/>
  <c r="F1894" i="4"/>
  <c r="E1894" i="4"/>
  <c r="E1878" i="4"/>
  <c r="F1878" i="4"/>
  <c r="F1862" i="4"/>
  <c r="E1862" i="4"/>
  <c r="F1846" i="4"/>
  <c r="E1846" i="4"/>
  <c r="E1830" i="4"/>
  <c r="F1830" i="4"/>
  <c r="F1814" i="4"/>
  <c r="E1814" i="4"/>
  <c r="F1798" i="4"/>
  <c r="E1798" i="4"/>
  <c r="F1782" i="4"/>
  <c r="E1782" i="4"/>
  <c r="F1766" i="4"/>
  <c r="E1766" i="4"/>
  <c r="F1750" i="4"/>
  <c r="E1750" i="4"/>
  <c r="F1734" i="4"/>
  <c r="E1734" i="4"/>
  <c r="F1718" i="4"/>
  <c r="E1718" i="4"/>
  <c r="F1702" i="4"/>
  <c r="E1702" i="4"/>
  <c r="F1686" i="4"/>
  <c r="E1686" i="4"/>
  <c r="F1670" i="4"/>
  <c r="E1670" i="4"/>
  <c r="F1654" i="4"/>
  <c r="E1654" i="4"/>
  <c r="F1638" i="4"/>
  <c r="E1638" i="4"/>
  <c r="F1622" i="4"/>
  <c r="E1622" i="4"/>
  <c r="F1606" i="4"/>
  <c r="E1606" i="4"/>
  <c r="F1590" i="4"/>
  <c r="E1590" i="4"/>
  <c r="E1574" i="4"/>
  <c r="F1574" i="4"/>
  <c r="F1558" i="4"/>
  <c r="E1558" i="4"/>
  <c r="F1542" i="4"/>
  <c r="E1542" i="4"/>
  <c r="F1526" i="4"/>
  <c r="E1526" i="4"/>
  <c r="F1510" i="4"/>
  <c r="E1510" i="4"/>
  <c r="F1494" i="4"/>
  <c r="E1494" i="4"/>
  <c r="F1478" i="4"/>
  <c r="E1478" i="4"/>
  <c r="E1462" i="4"/>
  <c r="F1462" i="4"/>
  <c r="F1446" i="4"/>
  <c r="E1446" i="4"/>
  <c r="F1430" i="4"/>
  <c r="E1430" i="4"/>
  <c r="F1414" i="4"/>
  <c r="E1414" i="4"/>
  <c r="E1398" i="4"/>
  <c r="F1398" i="4"/>
  <c r="F1382" i="4"/>
  <c r="E1382" i="4"/>
  <c r="F1366" i="4"/>
  <c r="E1366" i="4"/>
  <c r="F1350" i="4"/>
  <c r="E1350" i="4"/>
  <c r="E1334" i="4"/>
  <c r="F1334" i="4"/>
  <c r="F1318" i="4"/>
  <c r="E1318" i="4"/>
  <c r="F1302" i="4"/>
  <c r="E1302" i="4"/>
  <c r="E1286" i="4"/>
  <c r="F1286" i="4"/>
  <c r="F1270" i="4"/>
  <c r="E1270" i="4"/>
  <c r="E1254" i="4"/>
  <c r="F1254" i="4"/>
  <c r="F1238" i="4"/>
  <c r="E1238" i="4"/>
  <c r="F1222" i="4"/>
  <c r="E1222" i="4"/>
  <c r="F1206" i="4"/>
  <c r="E1206" i="4"/>
  <c r="F1190" i="4"/>
  <c r="E1190" i="4"/>
  <c r="F1174" i="4"/>
  <c r="E1174" i="4"/>
  <c r="F1158" i="4"/>
  <c r="E1158" i="4"/>
  <c r="F1142" i="4"/>
  <c r="E1142" i="4"/>
  <c r="F1126" i="4"/>
  <c r="E1126" i="4"/>
  <c r="F1110" i="4"/>
  <c r="E1110" i="4"/>
  <c r="F1094" i="4"/>
  <c r="E1094" i="4"/>
  <c r="F1078" i="4"/>
  <c r="E1078" i="4"/>
  <c r="F1062" i="4"/>
  <c r="E1062" i="4"/>
  <c r="F1046" i="4"/>
  <c r="E1046" i="4"/>
  <c r="F1030" i="4"/>
  <c r="E1030" i="4"/>
  <c r="F1014" i="4"/>
  <c r="E1014" i="4"/>
  <c r="F998" i="4"/>
  <c r="E998" i="4"/>
  <c r="F982" i="4"/>
  <c r="E982" i="4"/>
  <c r="E966" i="4"/>
  <c r="F966" i="4"/>
  <c r="F950" i="4"/>
  <c r="E950" i="4"/>
  <c r="F934" i="4"/>
  <c r="E934" i="4"/>
  <c r="F918" i="4"/>
  <c r="E918" i="4"/>
  <c r="F902" i="4"/>
  <c r="E902" i="4"/>
  <c r="F886" i="4"/>
  <c r="E886" i="4"/>
  <c r="F870" i="4"/>
  <c r="E870" i="4"/>
  <c r="F854" i="4"/>
  <c r="E854" i="4"/>
  <c r="F838" i="4"/>
  <c r="E838" i="4"/>
  <c r="F822" i="4"/>
  <c r="E822" i="4"/>
  <c r="E806" i="4"/>
  <c r="F806" i="4"/>
  <c r="F790" i="4"/>
  <c r="E790" i="4"/>
  <c r="F774" i="4"/>
  <c r="E774" i="4"/>
  <c r="F758" i="4"/>
  <c r="E758" i="4"/>
  <c r="F742" i="4"/>
  <c r="E742" i="4"/>
  <c r="F726" i="4"/>
  <c r="E726" i="4"/>
  <c r="E710" i="4"/>
  <c r="F710" i="4"/>
  <c r="F694" i="4"/>
  <c r="E694" i="4"/>
  <c r="F678" i="4"/>
  <c r="E678" i="4"/>
  <c r="F662" i="4"/>
  <c r="E662" i="4"/>
  <c r="E646" i="4"/>
  <c r="F646" i="4"/>
  <c r="F630" i="4"/>
  <c r="E630" i="4"/>
  <c r="F614" i="4"/>
  <c r="E614" i="4"/>
  <c r="F598" i="4"/>
  <c r="E598" i="4"/>
  <c r="F582" i="4"/>
  <c r="E582" i="4"/>
  <c r="F566" i="4"/>
  <c r="E566" i="4"/>
  <c r="F550" i="4"/>
  <c r="E550" i="4"/>
  <c r="F534" i="4"/>
  <c r="E534" i="4"/>
  <c r="F518" i="4"/>
  <c r="E518" i="4"/>
  <c r="F502" i="4"/>
  <c r="E502" i="4"/>
  <c r="F486" i="4"/>
  <c r="E486" i="4"/>
  <c r="F470" i="4"/>
  <c r="E470" i="4"/>
  <c r="F454" i="4"/>
  <c r="E454" i="4"/>
  <c r="F438" i="4"/>
  <c r="E438" i="4"/>
  <c r="F422" i="4"/>
  <c r="E422" i="4"/>
  <c r="F406" i="4"/>
  <c r="E406" i="4"/>
  <c r="F390" i="4"/>
  <c r="E390" i="4"/>
  <c r="F374" i="4"/>
  <c r="E374" i="4"/>
  <c r="F358" i="4"/>
  <c r="E358" i="4"/>
  <c r="F342" i="4"/>
  <c r="E342" i="4"/>
  <c r="F326" i="4"/>
  <c r="E326" i="4"/>
  <c r="F310" i="4"/>
  <c r="E310" i="4"/>
  <c r="F294" i="4"/>
  <c r="E294" i="4"/>
  <c r="F278" i="4"/>
  <c r="E278" i="4"/>
  <c r="F262" i="4"/>
  <c r="E262" i="4"/>
  <c r="F246" i="4"/>
  <c r="E246" i="4"/>
  <c r="F230" i="4"/>
  <c r="E230" i="4"/>
  <c r="F214" i="4"/>
  <c r="E214" i="4"/>
  <c r="F198" i="4"/>
  <c r="E198" i="4"/>
  <c r="F182" i="4"/>
  <c r="E182" i="4"/>
  <c r="F166" i="4"/>
  <c r="E166" i="4"/>
  <c r="F150" i="4"/>
  <c r="E150" i="4"/>
  <c r="F134" i="4"/>
  <c r="E134" i="4"/>
  <c r="F118" i="4"/>
  <c r="E118" i="4"/>
  <c r="F102" i="4"/>
  <c r="E102" i="4"/>
  <c r="F86" i="4"/>
  <c r="E86" i="4"/>
  <c r="F70" i="4"/>
  <c r="E70" i="4"/>
  <c r="F54" i="4"/>
  <c r="E54" i="4"/>
  <c r="F38" i="4"/>
  <c r="E38" i="4"/>
  <c r="F22" i="4"/>
  <c r="E22" i="4"/>
  <c r="F6" i="4"/>
  <c r="E6" i="4"/>
  <c r="D3796" i="4"/>
  <c r="F3797" i="4"/>
  <c r="E3797" i="4"/>
  <c r="F3781" i="4"/>
  <c r="E3781" i="4"/>
  <c r="F3765" i="4"/>
  <c r="E3765" i="4"/>
  <c r="F3749" i="4"/>
  <c r="E3749" i="4"/>
  <c r="F3733" i="4"/>
  <c r="E3733" i="4"/>
  <c r="F3717" i="4"/>
  <c r="E3717" i="4"/>
  <c r="F3701" i="4"/>
  <c r="E3701" i="4"/>
  <c r="F3685" i="4"/>
  <c r="E3685" i="4"/>
  <c r="F3669" i="4"/>
  <c r="E3669" i="4"/>
  <c r="F3653" i="4"/>
  <c r="E3653" i="4"/>
  <c r="F3637" i="4"/>
  <c r="E3637" i="4"/>
  <c r="F3621" i="4"/>
  <c r="E3621" i="4"/>
  <c r="F3605" i="4"/>
  <c r="E3605" i="4"/>
  <c r="F3589" i="4"/>
  <c r="E3589" i="4"/>
  <c r="F3573" i="4"/>
  <c r="E3573" i="4"/>
  <c r="F3557" i="4"/>
  <c r="E3557" i="4"/>
  <c r="F3541" i="4"/>
  <c r="E3541" i="4"/>
  <c r="F3525" i="4"/>
  <c r="E3525" i="4"/>
  <c r="F3509" i="4"/>
  <c r="E3509" i="4"/>
  <c r="F3493" i="4"/>
  <c r="E3493" i="4"/>
  <c r="F3477" i="4"/>
  <c r="E3477" i="4"/>
  <c r="F3461" i="4"/>
  <c r="E3461" i="4"/>
  <c r="E3445" i="4"/>
  <c r="F3445" i="4"/>
  <c r="F3429" i="4"/>
  <c r="E3429" i="4"/>
  <c r="F3413" i="4"/>
  <c r="E3413" i="4"/>
  <c r="F3397" i="4"/>
  <c r="E3397" i="4"/>
  <c r="F3381" i="4"/>
  <c r="E3381" i="4"/>
  <c r="F3365" i="4"/>
  <c r="E3365" i="4"/>
  <c r="F3349" i="4"/>
  <c r="E3349" i="4"/>
  <c r="F3333" i="4"/>
  <c r="E3333" i="4"/>
  <c r="F3317" i="4"/>
  <c r="E3317" i="4"/>
  <c r="E3301" i="4"/>
  <c r="F3301" i="4"/>
  <c r="F3285" i="4"/>
  <c r="E3285" i="4"/>
  <c r="F3269" i="4"/>
  <c r="E3269" i="4"/>
  <c r="F3253" i="4"/>
  <c r="E3253" i="4"/>
  <c r="F3237" i="4"/>
  <c r="E3237" i="4"/>
  <c r="F3221" i="4"/>
  <c r="E3221" i="4"/>
  <c r="F3205" i="4"/>
  <c r="E3205" i="4"/>
  <c r="F3189" i="4"/>
  <c r="E3189" i="4"/>
  <c r="F3173" i="4"/>
  <c r="E3173" i="4"/>
  <c r="F3157" i="4"/>
  <c r="E3157" i="4"/>
  <c r="E3141" i="4"/>
  <c r="F3141" i="4"/>
  <c r="F3125" i="4"/>
  <c r="E3125" i="4"/>
  <c r="F3109" i="4"/>
  <c r="E3109" i="4"/>
  <c r="F3093" i="4"/>
  <c r="E3093" i="4"/>
  <c r="F3077" i="4"/>
  <c r="E3077" i="4"/>
  <c r="F3061" i="4"/>
  <c r="E3061" i="4"/>
  <c r="F3045" i="4"/>
  <c r="E3045" i="4"/>
  <c r="F3029" i="4"/>
  <c r="E3029" i="4"/>
  <c r="F3013" i="4"/>
  <c r="E3013" i="4"/>
  <c r="F2997" i="4"/>
  <c r="E2997" i="4"/>
  <c r="F2981" i="4"/>
  <c r="E2981" i="4"/>
  <c r="F2965" i="4"/>
  <c r="E2965" i="4"/>
  <c r="E2949" i="4"/>
  <c r="F2949" i="4"/>
  <c r="F2933" i="4"/>
  <c r="E2933" i="4"/>
  <c r="F2917" i="4"/>
  <c r="E2917" i="4"/>
  <c r="F2901" i="4"/>
  <c r="E2901" i="4"/>
  <c r="F2885" i="4"/>
  <c r="E2885" i="4"/>
  <c r="F2869" i="4"/>
  <c r="E2869" i="4"/>
  <c r="E2853" i="4"/>
  <c r="F2853" i="4"/>
  <c r="F2837" i="4"/>
  <c r="E2837" i="4"/>
  <c r="F2821" i="4"/>
  <c r="E2821" i="4"/>
  <c r="E2805" i="4"/>
  <c r="F2805" i="4"/>
  <c r="F2789" i="4"/>
  <c r="E2789" i="4"/>
  <c r="F2773" i="4"/>
  <c r="E2773" i="4"/>
  <c r="F2757" i="4"/>
  <c r="E2757" i="4"/>
  <c r="F2741" i="4"/>
  <c r="E2741" i="4"/>
  <c r="F2725" i="4"/>
  <c r="E2725" i="4"/>
  <c r="F2709" i="4"/>
  <c r="E2709" i="4"/>
  <c r="E2693" i="4"/>
  <c r="F2693" i="4"/>
  <c r="F2677" i="4"/>
  <c r="E2677" i="4"/>
  <c r="E2661" i="4"/>
  <c r="F2661" i="4"/>
  <c r="F2645" i="4"/>
  <c r="E2645" i="4"/>
  <c r="F2629" i="4"/>
  <c r="E2629" i="4"/>
  <c r="F2613" i="4"/>
  <c r="E2613" i="4"/>
  <c r="F2597" i="4"/>
  <c r="E2597" i="4"/>
  <c r="F2581" i="4"/>
  <c r="E2581" i="4"/>
  <c r="F2565" i="4"/>
  <c r="E2565" i="4"/>
  <c r="F2549" i="4"/>
  <c r="E2549" i="4"/>
  <c r="F2533" i="4"/>
  <c r="E2533" i="4"/>
  <c r="F2517" i="4"/>
  <c r="E2517" i="4"/>
  <c r="F2501" i="4"/>
  <c r="E2501" i="4"/>
  <c r="F2485" i="4"/>
  <c r="E2485" i="4"/>
  <c r="F2469" i="4"/>
  <c r="E2469" i="4"/>
  <c r="F2453" i="4"/>
  <c r="E2453" i="4"/>
  <c r="F2437" i="4"/>
  <c r="E2437" i="4"/>
  <c r="F2421" i="4"/>
  <c r="E2421" i="4"/>
  <c r="F2405" i="4"/>
  <c r="E2405" i="4"/>
  <c r="F2389" i="4"/>
  <c r="E2389" i="4"/>
  <c r="F2373" i="4"/>
  <c r="E2373" i="4"/>
  <c r="F2357" i="4"/>
  <c r="E2357" i="4"/>
  <c r="F2341" i="4"/>
  <c r="E2341" i="4"/>
  <c r="F2325" i="4"/>
  <c r="E2325" i="4"/>
  <c r="F2309" i="4"/>
  <c r="E2309" i="4"/>
  <c r="F2293" i="4"/>
  <c r="E2293" i="4"/>
  <c r="F2277" i="4"/>
  <c r="E2277" i="4"/>
  <c r="F2261" i="4"/>
  <c r="E2261" i="4"/>
  <c r="F2245" i="4"/>
  <c r="E2245" i="4"/>
  <c r="F2229" i="4"/>
  <c r="E2229" i="4"/>
  <c r="F2213" i="4"/>
  <c r="E2213" i="4"/>
  <c r="F2197" i="4"/>
  <c r="E2197" i="4"/>
  <c r="F2181" i="4"/>
  <c r="E2181" i="4"/>
  <c r="F2165" i="4"/>
  <c r="E2165" i="4"/>
  <c r="F2149" i="4"/>
  <c r="E2149" i="4"/>
  <c r="F2133" i="4"/>
  <c r="E2133" i="4"/>
  <c r="F2117" i="4"/>
  <c r="E2117" i="4"/>
  <c r="F2101" i="4"/>
  <c r="E2101" i="4"/>
  <c r="F2085" i="4"/>
  <c r="E2085" i="4"/>
  <c r="F2069" i="4"/>
  <c r="E2069" i="4"/>
  <c r="F2053" i="4"/>
  <c r="E2053" i="4"/>
  <c r="F2037" i="4"/>
  <c r="E2037" i="4"/>
  <c r="F2021" i="4"/>
  <c r="E2021" i="4"/>
  <c r="F2005" i="4"/>
  <c r="E2005" i="4"/>
  <c r="F1989" i="4"/>
  <c r="E1989" i="4"/>
  <c r="F1973" i="4"/>
  <c r="E1973" i="4"/>
  <c r="F1957" i="4"/>
  <c r="E1957" i="4"/>
  <c r="F1941" i="4"/>
  <c r="E1941" i="4"/>
  <c r="F1925" i="4"/>
  <c r="E1925" i="4"/>
  <c r="F1909" i="4"/>
  <c r="E1909" i="4"/>
  <c r="F1893" i="4"/>
  <c r="E1893" i="4"/>
  <c r="E1877" i="4"/>
  <c r="F1877" i="4"/>
  <c r="F1861" i="4"/>
  <c r="E1861" i="4"/>
  <c r="F1845" i="4"/>
  <c r="E1845" i="4"/>
  <c r="F1829" i="4"/>
  <c r="E1829" i="4"/>
  <c r="F1813" i="4"/>
  <c r="E1813" i="4"/>
  <c r="F1797" i="4"/>
  <c r="E1797" i="4"/>
  <c r="F1781" i="4"/>
  <c r="E1781" i="4"/>
  <c r="F1765" i="4"/>
  <c r="E1765" i="4"/>
  <c r="F1749" i="4"/>
  <c r="E1749" i="4"/>
  <c r="E1733" i="4"/>
  <c r="F1733" i="4"/>
  <c r="F1717" i="4"/>
  <c r="E1717" i="4"/>
  <c r="F1701" i="4"/>
  <c r="E1701" i="4"/>
  <c r="F1685" i="4"/>
  <c r="E1685" i="4"/>
  <c r="F1669" i="4"/>
  <c r="E1669" i="4"/>
  <c r="F1653" i="4"/>
  <c r="E1653" i="4"/>
  <c r="F1637" i="4"/>
  <c r="E1637" i="4"/>
  <c r="F1621" i="4"/>
  <c r="E1621" i="4"/>
  <c r="F1605" i="4"/>
  <c r="E1605" i="4"/>
  <c r="F1589" i="4"/>
  <c r="E1589" i="4"/>
  <c r="F1573" i="4"/>
  <c r="E1573" i="4"/>
  <c r="F1557" i="4"/>
  <c r="E1557" i="4"/>
  <c r="F1541" i="4"/>
  <c r="E1541" i="4"/>
  <c r="F1525" i="4"/>
  <c r="E1525" i="4"/>
  <c r="F1509" i="4"/>
  <c r="E1509" i="4"/>
  <c r="F1493" i="4"/>
  <c r="E1493" i="4"/>
  <c r="F1477" i="4"/>
  <c r="E1477" i="4"/>
  <c r="F1461" i="4"/>
  <c r="E1461" i="4"/>
  <c r="E1445" i="4"/>
  <c r="F1445" i="4"/>
  <c r="F1429" i="4"/>
  <c r="E1429" i="4"/>
  <c r="F1413" i="4"/>
  <c r="E1413" i="4"/>
  <c r="F1397" i="4"/>
  <c r="E1397" i="4"/>
  <c r="F1381" i="4"/>
  <c r="E1381" i="4"/>
  <c r="F1365" i="4"/>
  <c r="E1365" i="4"/>
  <c r="F1349" i="4"/>
  <c r="E1349" i="4"/>
  <c r="F1333" i="4"/>
  <c r="E1333" i="4"/>
  <c r="F1317" i="4"/>
  <c r="E1317" i="4"/>
  <c r="F1301" i="4"/>
  <c r="E1301" i="4"/>
  <c r="E1285" i="4"/>
  <c r="F1285" i="4"/>
  <c r="F1269" i="4"/>
  <c r="E1269" i="4"/>
  <c r="F1253" i="4"/>
  <c r="E1253" i="4"/>
  <c r="F1237" i="4"/>
  <c r="E1237" i="4"/>
  <c r="E1221" i="4"/>
  <c r="F1221" i="4"/>
  <c r="F1205" i="4"/>
  <c r="E1205" i="4"/>
  <c r="E1189" i="4"/>
  <c r="F1189" i="4"/>
  <c r="F1173" i="4"/>
  <c r="E1173" i="4"/>
  <c r="F1157" i="4"/>
  <c r="E1157" i="4"/>
  <c r="F1141" i="4"/>
  <c r="E1141" i="4"/>
  <c r="F1125" i="4"/>
  <c r="E1125" i="4"/>
  <c r="F1109" i="4"/>
  <c r="E1109" i="4"/>
  <c r="F1093" i="4"/>
  <c r="E1093" i="4"/>
  <c r="F1077" i="4"/>
  <c r="E1077" i="4"/>
  <c r="F1061" i="4"/>
  <c r="E1061" i="4"/>
  <c r="F1045" i="4"/>
  <c r="E1045" i="4"/>
  <c r="E1029" i="4"/>
  <c r="F1029" i="4"/>
  <c r="F1013" i="4"/>
  <c r="E1013" i="4"/>
  <c r="F997" i="4"/>
  <c r="E997" i="4"/>
  <c r="F981" i="4"/>
  <c r="E981" i="4"/>
  <c r="E965" i="4"/>
  <c r="F965" i="4"/>
  <c r="F949" i="4"/>
  <c r="E949" i="4"/>
  <c r="F933" i="4"/>
  <c r="E933" i="4"/>
  <c r="F917" i="4"/>
  <c r="E917" i="4"/>
  <c r="F901" i="4"/>
  <c r="E901" i="4"/>
  <c r="E885" i="4"/>
  <c r="F885" i="4"/>
  <c r="F869" i="4"/>
  <c r="E869" i="4"/>
  <c r="F853" i="4"/>
  <c r="E853" i="4"/>
  <c r="F837" i="4"/>
  <c r="E837" i="4"/>
  <c r="F821" i="4"/>
  <c r="E821" i="4"/>
  <c r="F805" i="4"/>
  <c r="E805" i="4"/>
  <c r="F789" i="4"/>
  <c r="E789" i="4"/>
  <c r="F773" i="4"/>
  <c r="E773" i="4"/>
  <c r="F757" i="4"/>
  <c r="E757" i="4"/>
  <c r="F741" i="4"/>
  <c r="E741" i="4"/>
  <c r="F725" i="4"/>
  <c r="E725" i="4"/>
  <c r="F709" i="4"/>
  <c r="E709" i="4"/>
  <c r="F693" i="4"/>
  <c r="E693" i="4"/>
  <c r="F677" i="4"/>
  <c r="E677" i="4"/>
  <c r="F661" i="4"/>
  <c r="E661" i="4"/>
  <c r="F645" i="4"/>
  <c r="E645" i="4"/>
  <c r="F629" i="4"/>
  <c r="E629" i="4"/>
  <c r="F613" i="4"/>
  <c r="E613" i="4"/>
  <c r="F597" i="4"/>
  <c r="E597" i="4"/>
  <c r="F581" i="4"/>
  <c r="E581" i="4"/>
  <c r="E565" i="4"/>
  <c r="F565" i="4"/>
  <c r="F549" i="4"/>
  <c r="E549" i="4"/>
  <c r="F533" i="4"/>
  <c r="E533" i="4"/>
  <c r="F517" i="4"/>
  <c r="E517" i="4"/>
  <c r="F501" i="4"/>
  <c r="E501" i="4"/>
  <c r="F485" i="4"/>
  <c r="E485" i="4"/>
  <c r="F469" i="4"/>
  <c r="E469" i="4"/>
  <c r="F453" i="4"/>
  <c r="E453" i="4"/>
  <c r="F437" i="4"/>
  <c r="E437" i="4"/>
  <c r="F421" i="4"/>
  <c r="E421" i="4"/>
  <c r="F405" i="4"/>
  <c r="E405" i="4"/>
  <c r="F389" i="4"/>
  <c r="E389" i="4"/>
  <c r="F373" i="4"/>
  <c r="E373" i="4"/>
  <c r="E357" i="4"/>
  <c r="F357" i="4"/>
  <c r="F341" i="4"/>
  <c r="E341" i="4"/>
  <c r="F325" i="4"/>
  <c r="E325" i="4"/>
  <c r="F309" i="4"/>
  <c r="E309" i="4"/>
  <c r="F293" i="4"/>
  <c r="E293" i="4"/>
  <c r="F277" i="4"/>
  <c r="E277" i="4"/>
  <c r="F261" i="4"/>
  <c r="E261" i="4"/>
  <c r="F245" i="4"/>
  <c r="E245" i="4"/>
  <c r="F229" i="4"/>
  <c r="E229" i="4"/>
  <c r="F213" i="4"/>
  <c r="E213" i="4"/>
  <c r="F197" i="4"/>
  <c r="E197" i="4"/>
  <c r="F181" i="4"/>
  <c r="E181" i="4"/>
  <c r="F165" i="4"/>
  <c r="E165" i="4"/>
  <c r="F149" i="4"/>
  <c r="E149" i="4"/>
  <c r="F133" i="4"/>
  <c r="E133" i="4"/>
  <c r="F117" i="4"/>
  <c r="E117" i="4"/>
  <c r="F101" i="4"/>
  <c r="E101" i="4"/>
  <c r="F85" i="4"/>
  <c r="E85" i="4"/>
  <c r="F69" i="4"/>
  <c r="E69" i="4"/>
  <c r="F53" i="4"/>
  <c r="E53" i="4"/>
  <c r="F37" i="4"/>
  <c r="E37" i="4"/>
  <c r="F21" i="4"/>
  <c r="E21" i="4"/>
  <c r="F5" i="4"/>
  <c r="E5" i="4"/>
  <c r="D3795" i="4"/>
  <c r="D3779" i="4"/>
  <c r="D2375" i="4"/>
  <c r="D2359" i="4"/>
  <c r="D3654" i="4"/>
  <c r="D3638" i="4"/>
  <c r="D3622" i="4"/>
  <c r="D3606" i="4"/>
  <c r="D3590" i="4"/>
  <c r="D3574" i="4"/>
  <c r="D3558" i="4"/>
  <c r="D3542" i="4"/>
  <c r="D3526" i="4"/>
  <c r="D3510" i="4"/>
  <c r="D3494" i="4"/>
  <c r="D3478" i="4"/>
  <c r="D3462" i="4"/>
  <c r="D3446" i="4"/>
  <c r="D3430" i="4"/>
  <c r="D3414" i="4"/>
  <c r="D3398" i="4"/>
  <c r="D3382" i="4"/>
  <c r="D3366" i="4"/>
  <c r="D3350" i="4"/>
  <c r="D3334" i="4"/>
  <c r="D3318" i="4"/>
  <c r="D3302" i="4"/>
  <c r="D3286" i="4"/>
  <c r="D3270" i="4"/>
  <c r="D3254" i="4"/>
  <c r="D3238" i="4"/>
  <c r="D3222" i="4"/>
  <c r="D3206" i="4"/>
  <c r="D3190" i="4"/>
  <c r="D3174" i="4"/>
  <c r="D3158" i="4"/>
  <c r="D3142" i="4"/>
  <c r="D3126" i="4"/>
  <c r="D3110" i="4"/>
  <c r="D3094" i="4"/>
  <c r="D3078" i="4"/>
  <c r="D3062" i="4"/>
  <c r="D3046" i="4"/>
  <c r="D3030" i="4"/>
  <c r="D3014" i="4"/>
  <c r="D2998" i="4"/>
  <c r="D2982" i="4"/>
  <c r="D2966" i="4"/>
  <c r="D2950" i="4"/>
  <c r="D2934" i="4"/>
  <c r="D2918" i="4"/>
  <c r="D2902" i="4"/>
  <c r="D2886" i="4"/>
  <c r="D2870" i="4"/>
  <c r="D2854" i="4"/>
  <c r="D2838" i="4"/>
  <c r="D2822" i="4"/>
  <c r="D2806" i="4"/>
  <c r="D2790" i="4"/>
  <c r="D2774" i="4"/>
  <c r="D2758" i="4"/>
  <c r="D2742" i="4"/>
  <c r="D2726" i="4"/>
  <c r="D2710" i="4"/>
  <c r="D2694" i="4"/>
  <c r="D2678" i="4"/>
  <c r="D2662" i="4"/>
  <c r="D2646" i="4"/>
  <c r="D2630" i="4"/>
  <c r="D2614" i="4"/>
  <c r="D2598" i="4"/>
  <c r="D2582" i="4"/>
  <c r="D2566" i="4"/>
  <c r="D2550" i="4"/>
  <c r="D2534" i="4"/>
  <c r="D2518" i="4"/>
  <c r="D2502" i="4"/>
  <c r="D2486" i="4"/>
  <c r="D2470" i="4"/>
  <c r="D2454" i="4"/>
  <c r="D2438" i="4"/>
  <c r="D2422" i="4"/>
  <c r="D2406" i="4"/>
  <c r="D2390" i="4"/>
  <c r="D2374" i="4"/>
  <c r="D2358" i="4"/>
  <c r="D2342" i="4"/>
  <c r="D2326" i="4"/>
  <c r="D2310" i="4"/>
  <c r="D2294" i="4"/>
  <c r="D2278" i="4"/>
  <c r="D2262" i="4"/>
  <c r="D2246" i="4"/>
  <c r="D2230" i="4"/>
  <c r="D2214" i="4"/>
  <c r="D2198" i="4"/>
  <c r="D2182" i="4"/>
  <c r="D2166" i="4"/>
  <c r="D2150" i="4"/>
  <c r="D2134" i="4"/>
  <c r="D2118" i="4"/>
  <c r="D2102" i="4"/>
  <c r="D2086" i="4"/>
  <c r="D2070" i="4"/>
  <c r="D2054" i="4"/>
  <c r="D2038" i="4"/>
  <c r="D2022" i="4"/>
  <c r="D2006" i="4"/>
  <c r="D1990" i="4"/>
  <c r="D1974" i="4"/>
  <c r="D3509" i="4"/>
  <c r="D3493" i="4"/>
  <c r="D3477" i="4"/>
  <c r="D3461" i="4"/>
  <c r="D3445" i="4"/>
  <c r="D3429" i="4"/>
  <c r="D3413" i="4"/>
  <c r="D3397" i="4"/>
  <c r="D3381" i="4"/>
  <c r="D3365" i="4"/>
  <c r="D3349" i="4"/>
  <c r="D3333" i="4"/>
  <c r="D3317" i="4"/>
  <c r="D3301" i="4"/>
  <c r="D3285" i="4"/>
  <c r="D3269" i="4"/>
  <c r="D3253" i="4"/>
  <c r="D3237" i="4"/>
  <c r="D3221" i="4"/>
  <c r="D3205" i="4"/>
  <c r="D3189" i="4"/>
  <c r="D3173" i="4"/>
  <c r="D3157" i="4"/>
  <c r="D3141" i="4"/>
  <c r="D3125" i="4"/>
  <c r="D3109" i="4"/>
  <c r="D3093" i="4"/>
  <c r="D3077" i="4"/>
  <c r="D3061" i="4"/>
  <c r="D3045" i="4"/>
  <c r="D3029" i="4"/>
  <c r="D3013" i="4"/>
  <c r="D2997" i="4"/>
  <c r="D2981" i="4"/>
  <c r="D2965" i="4"/>
  <c r="D2949" i="4"/>
  <c r="D2933" i="4"/>
  <c r="D2917" i="4"/>
  <c r="D2901" i="4"/>
  <c r="D2885" i="4"/>
  <c r="D2869" i="4"/>
  <c r="D2853" i="4"/>
  <c r="D2837" i="4"/>
  <c r="D2821" i="4"/>
  <c r="D2805" i="4"/>
  <c r="D2789" i="4"/>
  <c r="D2773" i="4"/>
  <c r="D2757" i="4"/>
  <c r="D2741" i="4"/>
  <c r="D2725" i="4"/>
  <c r="D2709" i="4"/>
  <c r="D2693" i="4"/>
  <c r="D2677" i="4"/>
  <c r="D2661" i="4"/>
  <c r="D2645" i="4"/>
  <c r="D2629" i="4"/>
  <c r="D2613" i="4"/>
  <c r="D2597" i="4"/>
  <c r="D2581" i="4"/>
  <c r="D2565" i="4"/>
  <c r="D2549" i="4"/>
  <c r="D2533" i="4"/>
  <c r="D2517" i="4"/>
  <c r="D2501" i="4"/>
  <c r="D2485" i="4"/>
  <c r="D2469" i="4"/>
  <c r="D2453" i="4"/>
  <c r="D2437" i="4"/>
  <c r="D2421" i="4"/>
  <c r="D2405" i="4"/>
  <c r="D2389" i="4"/>
  <c r="D2373" i="4"/>
  <c r="D2357" i="4"/>
  <c r="D2341" i="4"/>
  <c r="D2325" i="4"/>
  <c r="D2309" i="4"/>
  <c r="D2293" i="4"/>
  <c r="D2277" i="4"/>
  <c r="D2261" i="4"/>
  <c r="D3780" i="4"/>
  <c r="D3764" i="4"/>
  <c r="D3748" i="4"/>
  <c r="D3732" i="4"/>
  <c r="D3716" i="4"/>
  <c r="D3700" i="4"/>
  <c r="D3684" i="4"/>
  <c r="D3668" i="4"/>
  <c r="D3652" i="4"/>
  <c r="D3636" i="4"/>
  <c r="D3620" i="4"/>
  <c r="D3604" i="4"/>
  <c r="D3588" i="4"/>
  <c r="D3572" i="4"/>
  <c r="D3556" i="4"/>
  <c r="D3540" i="4"/>
  <c r="D3524" i="4"/>
  <c r="D3508" i="4"/>
  <c r="D3492" i="4"/>
  <c r="D3476" i="4"/>
  <c r="D3460" i="4"/>
  <c r="D3444" i="4"/>
  <c r="D3428" i="4"/>
  <c r="D3412" i="4"/>
  <c r="D3396" i="4"/>
  <c r="D3380" i="4"/>
  <c r="D3364" i="4"/>
  <c r="D3348" i="4"/>
  <c r="D3332" i="4"/>
  <c r="D3316" i="4"/>
  <c r="D3300" i="4"/>
  <c r="D3284" i="4"/>
  <c r="D3268" i="4"/>
  <c r="D3252" i="4"/>
  <c r="D3236" i="4"/>
  <c r="D3220" i="4"/>
  <c r="D3204" i="4"/>
  <c r="D3188" i="4"/>
  <c r="D3172" i="4"/>
  <c r="D3156" i="4"/>
  <c r="D3140" i="4"/>
  <c r="D3124" i="4"/>
  <c r="D3108" i="4"/>
  <c r="D3092" i="4"/>
  <c r="D3076" i="4"/>
  <c r="D3060" i="4"/>
  <c r="D3044" i="4"/>
  <c r="D3028" i="4"/>
  <c r="D3012" i="4"/>
  <c r="D2996" i="4"/>
  <c r="D2980" i="4"/>
  <c r="D2964" i="4"/>
  <c r="D2948" i="4"/>
  <c r="D2932" i="4"/>
  <c r="D2916" i="4"/>
  <c r="D2900" i="4"/>
  <c r="D2884" i="4"/>
  <c r="D2868" i="4"/>
  <c r="D2852" i="4"/>
  <c r="D2836" i="4"/>
  <c r="D2820" i="4"/>
  <c r="D2804" i="4"/>
  <c r="D2788" i="4"/>
  <c r="D2772" i="4"/>
  <c r="D2756" i="4"/>
  <c r="D2740" i="4"/>
  <c r="D2724" i="4"/>
  <c r="D2708" i="4"/>
  <c r="D2692" i="4"/>
  <c r="D2676" i="4"/>
  <c r="D2660" i="4"/>
  <c r="D2644" i="4"/>
  <c r="D2628" i="4"/>
  <c r="D2612" i="4"/>
  <c r="D2596" i="4"/>
  <c r="D2580" i="4"/>
  <c r="D2564" i="4"/>
  <c r="D2548" i="4"/>
  <c r="D2532" i="4"/>
  <c r="D2516" i="4"/>
  <c r="D2500" i="4"/>
  <c r="D2484" i="4"/>
  <c r="D2468" i="4"/>
  <c r="D2452" i="4"/>
  <c r="D2436" i="4"/>
  <c r="D2420" i="4"/>
  <c r="D2404" i="4"/>
  <c r="D2388" i="4"/>
  <c r="D2372" i="4"/>
  <c r="D2356" i="4"/>
  <c r="D2340" i="4"/>
  <c r="D2324" i="4"/>
  <c r="D2308" i="4"/>
  <c r="D2292" i="4"/>
  <c r="D2276" i="4"/>
  <c r="D2260" i="4"/>
  <c r="D2244" i="4"/>
  <c r="D2228" i="4"/>
  <c r="D2212" i="4"/>
  <c r="D2196" i="4"/>
  <c r="D2180" i="4"/>
  <c r="D2164" i="4"/>
  <c r="D2148" i="4"/>
  <c r="D2132" i="4"/>
  <c r="D2116" i="4"/>
  <c r="D2100" i="4"/>
  <c r="D2084" i="4"/>
  <c r="D2068" i="4"/>
  <c r="D2052" i="4"/>
  <c r="D2036" i="4"/>
  <c r="D2020" i="4"/>
  <c r="D2004" i="4"/>
  <c r="D1988" i="4"/>
  <c r="D1972" i="4"/>
  <c r="D1956" i="4"/>
  <c r="D1940" i="4"/>
  <c r="D1924" i="4"/>
  <c r="D1908" i="4"/>
  <c r="D1892" i="4"/>
  <c r="D1876" i="4"/>
  <c r="D1860" i="4"/>
  <c r="D1844" i="4"/>
  <c r="D1828" i="4"/>
  <c r="D1812" i="4"/>
  <c r="D1796" i="4"/>
  <c r="D1780" i="4"/>
  <c r="D1764" i="4"/>
  <c r="D1748" i="4"/>
  <c r="D1732" i="4"/>
  <c r="D1716" i="4"/>
  <c r="D1700" i="4"/>
  <c r="D1684" i="4"/>
  <c r="D1668" i="4"/>
  <c r="D1652" i="4"/>
  <c r="D1636" i="4"/>
  <c r="D1620" i="4"/>
  <c r="D1604" i="4"/>
  <c r="D1588" i="4"/>
  <c r="D1572" i="4"/>
  <c r="D1556" i="4"/>
  <c r="D1540" i="4"/>
  <c r="D1524" i="4"/>
  <c r="D1508" i="4"/>
  <c r="D1492" i="4"/>
  <c r="D1476" i="4"/>
  <c r="D1460" i="4"/>
  <c r="D1444" i="4"/>
  <c r="D1428" i="4"/>
  <c r="D1412" i="4"/>
  <c r="D1396" i="4"/>
  <c r="D1380" i="4"/>
  <c r="D1364" i="4"/>
  <c r="D1348" i="4"/>
  <c r="D1332" i="4"/>
  <c r="D1316" i="4"/>
  <c r="D1300" i="4"/>
  <c r="D1284" i="4"/>
  <c r="D1268" i="4"/>
  <c r="D1252" i="4"/>
  <c r="D1236" i="4"/>
  <c r="D1220" i="4"/>
  <c r="D1204" i="4"/>
  <c r="D1188" i="4"/>
  <c r="D1172" i="4"/>
  <c r="D1156" i="4"/>
  <c r="D1140" i="4"/>
  <c r="D1124" i="4"/>
  <c r="D1108" i="4"/>
  <c r="D1092" i="4"/>
  <c r="D1076" i="4"/>
  <c r="D3763" i="4"/>
  <c r="D3747" i="4"/>
  <c r="D3731" i="4"/>
  <c r="D3715" i="4"/>
  <c r="D3699" i="4"/>
  <c r="D3683" i="4"/>
  <c r="D3667" i="4"/>
  <c r="D3651" i="4"/>
  <c r="D3635" i="4"/>
  <c r="D3619" i="4"/>
  <c r="D3603" i="4"/>
  <c r="D3587" i="4"/>
  <c r="D3571" i="4"/>
  <c r="D3555" i="4"/>
  <c r="D3539" i="4"/>
  <c r="D3523" i="4"/>
  <c r="D3507" i="4"/>
  <c r="D3491" i="4"/>
  <c r="D3475" i="4"/>
  <c r="D3459" i="4"/>
  <c r="D3443" i="4"/>
  <c r="D3427" i="4"/>
  <c r="D3411" i="4"/>
  <c r="D3395" i="4"/>
  <c r="D3379" i="4"/>
  <c r="D3363" i="4"/>
  <c r="D3347" i="4"/>
  <c r="D3331" i="4"/>
  <c r="D3315" i="4"/>
  <c r="D3299" i="4"/>
  <c r="D3283" i="4"/>
  <c r="D3267" i="4"/>
  <c r="D3251" i="4"/>
  <c r="D3235" i="4"/>
  <c r="D3219" i="4"/>
  <c r="D3203" i="4"/>
  <c r="D3187" i="4"/>
  <c r="D3171" i="4"/>
  <c r="D3155" i="4"/>
  <c r="D3139" i="4"/>
  <c r="D3123" i="4"/>
  <c r="D3107" i="4"/>
  <c r="D3091" i="4"/>
  <c r="D3075" i="4"/>
  <c r="D3059" i="4"/>
  <c r="D3043" i="4"/>
  <c r="D3027" i="4"/>
  <c r="D3011" i="4"/>
  <c r="D2995" i="4"/>
  <c r="D2979" i="4"/>
  <c r="D2963" i="4"/>
  <c r="D2947" i="4"/>
  <c r="D2931" i="4"/>
  <c r="D2915" i="4"/>
  <c r="D2899" i="4"/>
  <c r="D2883" i="4"/>
  <c r="D2867" i="4"/>
  <c r="D2851" i="4"/>
  <c r="D2835" i="4"/>
  <c r="D2819" i="4"/>
  <c r="D2803" i="4"/>
  <c r="D2787" i="4"/>
  <c r="D2771" i="4"/>
  <c r="D2755" i="4"/>
  <c r="D2739" i="4"/>
  <c r="D2723" i="4"/>
  <c r="D2707" i="4"/>
  <c r="D2691" i="4"/>
  <c r="D2675" i="4"/>
  <c r="D2659" i="4"/>
  <c r="D2643" i="4"/>
  <c r="D2627" i="4"/>
  <c r="D2611" i="4"/>
  <c r="D2595" i="4"/>
  <c r="D2579" i="4"/>
  <c r="D2563" i="4"/>
  <c r="D2547" i="4"/>
  <c r="D2531" i="4"/>
  <c r="D2515" i="4"/>
  <c r="D2499" i="4"/>
  <c r="D2483" i="4"/>
  <c r="D2467" i="4"/>
  <c r="D2451" i="4"/>
  <c r="D2435" i="4"/>
  <c r="D2419" i="4"/>
  <c r="D2403" i="4"/>
  <c r="D2387" i="4"/>
  <c r="D2371" i="4"/>
  <c r="D2355" i="4"/>
  <c r="D2339" i="4"/>
  <c r="D2323" i="4"/>
  <c r="D2307" i="4"/>
  <c r="D2291" i="4"/>
  <c r="D2275" i="4"/>
  <c r="D2259" i="4"/>
  <c r="D2243" i="4"/>
  <c r="D2227" i="4"/>
  <c r="D2211" i="4"/>
  <c r="D2195" i="4"/>
  <c r="D2179" i="4"/>
  <c r="D2163" i="4"/>
  <c r="D2147" i="4"/>
  <c r="D2131" i="4"/>
  <c r="D3186" i="4"/>
  <c r="D3170" i="4"/>
  <c r="D3154" i="4"/>
  <c r="D3138" i="4"/>
  <c r="D3122" i="4"/>
  <c r="D3106" i="4"/>
  <c r="D3090" i="4"/>
  <c r="D3074" i="4"/>
  <c r="D3058" i="4"/>
  <c r="D3042" i="4"/>
  <c r="D3026" i="4"/>
  <c r="D3010" i="4"/>
  <c r="D2994" i="4"/>
  <c r="D2978" i="4"/>
  <c r="D2962" i="4"/>
  <c r="D2946" i="4"/>
  <c r="D2930" i="4"/>
  <c r="D2914" i="4"/>
  <c r="D2898" i="4"/>
  <c r="D2882" i="4"/>
  <c r="D2866" i="4"/>
  <c r="D2850" i="4"/>
  <c r="D2834" i="4"/>
  <c r="D2818" i="4"/>
  <c r="D2802" i="4"/>
  <c r="D2786" i="4"/>
  <c r="D2770" i="4"/>
  <c r="D2754" i="4"/>
  <c r="D2738" i="4"/>
  <c r="D2722" i="4"/>
  <c r="D2706" i="4"/>
  <c r="D2690" i="4"/>
  <c r="D2674" i="4"/>
  <c r="D2658" i="4"/>
  <c r="D2642" i="4"/>
  <c r="D2626" i="4"/>
  <c r="D2610" i="4"/>
  <c r="D2594" i="4"/>
  <c r="D2578" i="4"/>
  <c r="D2562" i="4"/>
  <c r="D2546" i="4"/>
  <c r="D2530" i="4"/>
  <c r="D2514" i="4"/>
  <c r="D2498" i="4"/>
  <c r="D2482" i="4"/>
  <c r="D2466" i="4"/>
  <c r="D2450" i="4"/>
  <c r="D2434" i="4"/>
  <c r="D2418" i="4"/>
  <c r="D2402" i="4"/>
  <c r="D2386" i="4"/>
  <c r="D2370" i="4"/>
  <c r="D2354" i="4"/>
  <c r="D2338" i="4"/>
  <c r="D2322" i="4"/>
  <c r="D2306" i="4"/>
  <c r="D2290" i="4"/>
  <c r="D2274" i="4"/>
  <c r="D2258" i="4"/>
  <c r="D2242" i="4"/>
  <c r="D2226" i="4"/>
  <c r="D2210" i="4"/>
  <c r="D2194" i="4"/>
  <c r="D2178" i="4"/>
  <c r="D2162" i="4"/>
  <c r="D2146" i="4"/>
  <c r="D2130" i="4"/>
  <c r="D2114" i="4"/>
  <c r="D2098" i="4"/>
  <c r="D2082" i="4"/>
  <c r="D2066" i="4"/>
  <c r="D2050" i="4"/>
  <c r="D2034" i="4"/>
  <c r="D2018" i="4"/>
  <c r="D2002" i="4"/>
  <c r="D1986" i="4"/>
  <c r="D1970" i="4"/>
  <c r="D1954" i="4"/>
  <c r="D1938" i="4"/>
  <c r="D1922" i="4"/>
  <c r="D1906" i="4"/>
  <c r="D1890" i="4"/>
  <c r="D1874" i="4"/>
  <c r="D1858" i="4"/>
  <c r="D1842" i="4"/>
  <c r="D1826" i="4"/>
  <c r="D1810" i="4"/>
  <c r="D1794" i="4"/>
  <c r="D1778" i="4"/>
  <c r="D1762" i="4"/>
  <c r="D1746" i="4"/>
  <c r="D1730" i="4"/>
  <c r="D1714" i="4"/>
  <c r="D1698" i="4"/>
  <c r="D1682" i="4"/>
  <c r="D1666" i="4"/>
  <c r="D1650" i="4"/>
  <c r="D1634" i="4"/>
  <c r="D1618" i="4"/>
  <c r="D1602" i="4"/>
  <c r="D1586" i="4"/>
  <c r="D1570" i="4"/>
  <c r="D1554" i="4"/>
  <c r="D1538" i="4"/>
  <c r="D1522" i="4"/>
  <c r="D1506" i="4"/>
  <c r="D1490" i="4"/>
  <c r="D1474" i="4"/>
  <c r="D1458" i="4"/>
  <c r="D1442" i="4"/>
  <c r="D1426" i="4"/>
  <c r="D1410" i="4"/>
  <c r="D1394" i="4"/>
  <c r="D1378" i="4"/>
  <c r="D1362" i="4"/>
  <c r="D1346" i="4"/>
  <c r="D1330" i="4"/>
  <c r="D1314" i="4"/>
  <c r="D1298" i="4"/>
  <c r="D1282" i="4"/>
  <c r="D1266" i="4"/>
  <c r="D1250" i="4"/>
  <c r="D1234" i="4"/>
  <c r="D1218" i="4"/>
  <c r="D1202" i="4"/>
  <c r="D1186" i="4"/>
  <c r="D1170" i="4"/>
  <c r="D1154" i="4"/>
  <c r="D1138" i="4"/>
  <c r="D1122" i="4"/>
  <c r="D1106" i="4"/>
  <c r="D1090" i="4"/>
  <c r="D1074" i="4"/>
  <c r="D1058" i="4"/>
  <c r="D1042" i="4"/>
  <c r="D1026" i="4"/>
  <c r="D1010" i="4"/>
  <c r="D994" i="4"/>
  <c r="D978" i="4"/>
  <c r="D962" i="4"/>
  <c r="D946" i="4"/>
  <c r="D930" i="4"/>
  <c r="D914" i="4"/>
  <c r="D898" i="4"/>
  <c r="F227" i="4"/>
  <c r="E227" i="4"/>
  <c r="F211" i="4"/>
  <c r="E211" i="4"/>
  <c r="F195" i="4"/>
  <c r="E195" i="4"/>
  <c r="F179" i="4"/>
  <c r="E179" i="4"/>
  <c r="F163" i="4"/>
  <c r="E163" i="4"/>
  <c r="F147" i="4"/>
  <c r="E147" i="4"/>
  <c r="F131" i="4"/>
  <c r="E131" i="4"/>
  <c r="F115" i="4"/>
  <c r="E115" i="4"/>
  <c r="F99" i="4"/>
  <c r="E99" i="4"/>
  <c r="F83" i="4"/>
  <c r="E83" i="4"/>
  <c r="F67" i="4"/>
  <c r="E67" i="4"/>
  <c r="F51" i="4"/>
  <c r="E51" i="4"/>
  <c r="F35" i="4"/>
  <c r="E35" i="4"/>
  <c r="F19" i="4"/>
  <c r="E19" i="4"/>
  <c r="F3" i="4"/>
  <c r="E3" i="4"/>
  <c r="D3793" i="4"/>
  <c r="D3777" i="4"/>
  <c r="D3761" i="4"/>
  <c r="D3745" i="4"/>
  <c r="D3729" i="4"/>
  <c r="D3713" i="4"/>
  <c r="D3697" i="4"/>
  <c r="D3681" i="4"/>
  <c r="D3665" i="4"/>
  <c r="D3649" i="4"/>
  <c r="D3633" i="4"/>
  <c r="D3617" i="4"/>
  <c r="D3601" i="4"/>
  <c r="D3585" i="4"/>
  <c r="D3569" i="4"/>
  <c r="D3553" i="4"/>
  <c r="D3537" i="4"/>
  <c r="D3521" i="4"/>
  <c r="D3505" i="4"/>
  <c r="D3489" i="4"/>
  <c r="D3473" i="4"/>
  <c r="D3457" i="4"/>
  <c r="D3441" i="4"/>
  <c r="D3425" i="4"/>
  <c r="D3409" i="4"/>
  <c r="D3393" i="4"/>
  <c r="D3377" i="4"/>
  <c r="D3361" i="4"/>
  <c r="D3345" i="4"/>
  <c r="D3329" i="4"/>
  <c r="D3313" i="4"/>
  <c r="D3297" i="4"/>
  <c r="D3281" i="4"/>
  <c r="D3265" i="4"/>
  <c r="D3249" i="4"/>
  <c r="D3233" i="4"/>
  <c r="D3217" i="4"/>
  <c r="D3201" i="4"/>
  <c r="D3185" i="4"/>
  <c r="D3169" i="4"/>
  <c r="D3153" i="4"/>
  <c r="D3137" i="4"/>
  <c r="D3121" i="4"/>
  <c r="D3105" i="4"/>
  <c r="D3089" i="4"/>
  <c r="D3073" i="4"/>
  <c r="D3057" i="4"/>
  <c r="D3041" i="4"/>
  <c r="D3025" i="4"/>
  <c r="D3009" i="4"/>
  <c r="D2993" i="4"/>
  <c r="D2977" i="4"/>
  <c r="D2961" i="4"/>
  <c r="D2945" i="4"/>
  <c r="D2929" i="4"/>
  <c r="D2913" i="4"/>
  <c r="D2897" i="4"/>
  <c r="D2881" i="4"/>
  <c r="D2865" i="4"/>
  <c r="D2849" i="4"/>
  <c r="D2833" i="4"/>
  <c r="D2817" i="4"/>
  <c r="D2801" i="4"/>
  <c r="D2785" i="4"/>
  <c r="D2769" i="4"/>
  <c r="D2753" i="4"/>
  <c r="D2737" i="4"/>
  <c r="D2721" i="4"/>
  <c r="D2705" i="4"/>
  <c r="D2689" i="4"/>
  <c r="D2673" i="4"/>
  <c r="D2657" i="4"/>
  <c r="D2641" i="4"/>
  <c r="D2625" i="4"/>
  <c r="D2609" i="4"/>
  <c r="D2593" i="4"/>
  <c r="D2577" i="4"/>
  <c r="D2561" i="4"/>
  <c r="D2545" i="4"/>
  <c r="D2529" i="4"/>
  <c r="D2513" i="4"/>
  <c r="D2497" i="4"/>
  <c r="D2481" i="4"/>
  <c r="D2465" i="4"/>
  <c r="D2449" i="4"/>
  <c r="D2433" i="4"/>
  <c r="D2417" i="4"/>
  <c r="D2401" i="4"/>
  <c r="D2385" i="4"/>
  <c r="D2369" i="4"/>
  <c r="D3536" i="4"/>
  <c r="D3520" i="4"/>
  <c r="D3504" i="4"/>
  <c r="D3488" i="4"/>
  <c r="D3472" i="4"/>
  <c r="D3456" i="4"/>
  <c r="D3440" i="4"/>
  <c r="D3424" i="4"/>
  <c r="D3408" i="4"/>
  <c r="D3392" i="4"/>
  <c r="D3376" i="4"/>
  <c r="D3360" i="4"/>
  <c r="D3344" i="4"/>
  <c r="D3328" i="4"/>
  <c r="D3312" i="4"/>
  <c r="D3296" i="4"/>
  <c r="D3280" i="4"/>
  <c r="D3264" i="4"/>
  <c r="D3248" i="4"/>
  <c r="D3232" i="4"/>
  <c r="D3216" i="4"/>
  <c r="D3200" i="4"/>
  <c r="D3184" i="4"/>
  <c r="D3168" i="4"/>
  <c r="D3152" i="4"/>
  <c r="D3136" i="4"/>
  <c r="D3120" i="4"/>
  <c r="D3104" i="4"/>
  <c r="D3088" i="4"/>
  <c r="D3072" i="4"/>
  <c r="D3056" i="4"/>
  <c r="D3040" i="4"/>
  <c r="D3024" i="4"/>
  <c r="D3008" i="4"/>
  <c r="D2992" i="4"/>
  <c r="D2976" i="4"/>
  <c r="D2960" i="4"/>
  <c r="D2944" i="4"/>
  <c r="D2928" i="4"/>
  <c r="D2912" i="4"/>
  <c r="D2896" i="4"/>
  <c r="D2880" i="4"/>
  <c r="D2864" i="4"/>
  <c r="D2848" i="4"/>
  <c r="D2832" i="4"/>
  <c r="D2816" i="4"/>
  <c r="D2800" i="4"/>
  <c r="D2784" i="4"/>
  <c r="D2768" i="4"/>
  <c r="D2752" i="4"/>
  <c r="D2736" i="4"/>
  <c r="D2720" i="4"/>
  <c r="D2704" i="4"/>
  <c r="D2688" i="4"/>
  <c r="D2672" i="4"/>
  <c r="D2656" i="4"/>
  <c r="D2640" i="4"/>
  <c r="D2624" i="4"/>
  <c r="D2608" i="4"/>
  <c r="D2592" i="4"/>
  <c r="D2576" i="4"/>
  <c r="D2560" i="4"/>
  <c r="D2544" i="4"/>
  <c r="D2528" i="4"/>
  <c r="D2512" i="4"/>
  <c r="D2496" i="4"/>
  <c r="D2480" i="4"/>
  <c r="D2464" i="4"/>
  <c r="D2448" i="4"/>
  <c r="D2432" i="4"/>
  <c r="D2416" i="4"/>
  <c r="D2400" i="4"/>
  <c r="D2384" i="4"/>
  <c r="D2368" i="4"/>
  <c r="D2352" i="4"/>
  <c r="D2336" i="4"/>
  <c r="D2320" i="4"/>
  <c r="D3295" i="4"/>
  <c r="D3279" i="4"/>
  <c r="D3263" i="4"/>
  <c r="D3247" i="4"/>
  <c r="D3231" i="4"/>
  <c r="D3215" i="4"/>
  <c r="D3199" i="4"/>
  <c r="D3183" i="4"/>
  <c r="D3167" i="4"/>
  <c r="D3151" i="4"/>
  <c r="D3135" i="4"/>
  <c r="D3119" i="4"/>
  <c r="D3103" i="4"/>
  <c r="D3087" i="4"/>
  <c r="D3071" i="4"/>
  <c r="D3055" i="4"/>
  <c r="D3039" i="4"/>
  <c r="D3023" i="4"/>
  <c r="D3007" i="4"/>
  <c r="D2991" i="4"/>
  <c r="D2975" i="4"/>
  <c r="D2959" i="4"/>
  <c r="D2943" i="4"/>
  <c r="D2927" i="4"/>
  <c r="D2911" i="4"/>
  <c r="D2895" i="4"/>
  <c r="D2879" i="4"/>
  <c r="D2863" i="4"/>
  <c r="D2847" i="4"/>
  <c r="D2831" i="4"/>
  <c r="D2815" i="4"/>
  <c r="D2799" i="4"/>
  <c r="D2783" i="4"/>
  <c r="D2767" i="4"/>
  <c r="D2751" i="4"/>
  <c r="D2735" i="4"/>
  <c r="D2719" i="4"/>
  <c r="D2703" i="4"/>
  <c r="D2687" i="4"/>
  <c r="D2671" i="4"/>
  <c r="D2655" i="4"/>
  <c r="D2639" i="4"/>
  <c r="D2623" i="4"/>
  <c r="D2607" i="4"/>
  <c r="D2591" i="4"/>
  <c r="D2575" i="4"/>
  <c r="D2559" i="4"/>
  <c r="D2543" i="4"/>
  <c r="D2527" i="4"/>
  <c r="D2511" i="4"/>
  <c r="D2495" i="4"/>
  <c r="D2479" i="4"/>
  <c r="D2463" i="4"/>
  <c r="D2447" i="4"/>
  <c r="D2431" i="4"/>
  <c r="D2415" i="4"/>
  <c r="D2399" i="4"/>
  <c r="D2383" i="4"/>
  <c r="D2367" i="4"/>
  <c r="D2351" i="4"/>
  <c r="D2335" i="4"/>
  <c r="D3470" i="4"/>
  <c r="D3454" i="4"/>
  <c r="D3438" i="4"/>
  <c r="D3422" i="4"/>
  <c r="D3406" i="4"/>
  <c r="D3390" i="4"/>
  <c r="D3374" i="4"/>
  <c r="D3358" i="4"/>
  <c r="D3342" i="4"/>
  <c r="D3326" i="4"/>
  <c r="D3310" i="4"/>
  <c r="D3294" i="4"/>
  <c r="D3278" i="4"/>
  <c r="D3262" i="4"/>
  <c r="D3246" i="4"/>
  <c r="D3230" i="4"/>
  <c r="D3214" i="4"/>
  <c r="D3198" i="4"/>
  <c r="D3182" i="4"/>
  <c r="D3166" i="4"/>
  <c r="D3150" i="4"/>
  <c r="D3134" i="4"/>
  <c r="D3118" i="4"/>
  <c r="D3102" i="4"/>
  <c r="D3086" i="4"/>
  <c r="D3070" i="4"/>
  <c r="D3054" i="4"/>
  <c r="D3038" i="4"/>
  <c r="D3022" i="4"/>
  <c r="D3006" i="4"/>
  <c r="D2990" i="4"/>
  <c r="D2974" i="4"/>
  <c r="D2958" i="4"/>
  <c r="D2942" i="4"/>
  <c r="D2926" i="4"/>
  <c r="D2910" i="4"/>
  <c r="D2894" i="4"/>
  <c r="D2878" i="4"/>
  <c r="D2862" i="4"/>
  <c r="D2846" i="4"/>
  <c r="D2830" i="4"/>
  <c r="D2814" i="4"/>
  <c r="D2798" i="4"/>
  <c r="D2782" i="4"/>
  <c r="D2766" i="4"/>
  <c r="D2750" i="4"/>
  <c r="D2734" i="4"/>
  <c r="D2718" i="4"/>
  <c r="D2702" i="4"/>
  <c r="D2686" i="4"/>
  <c r="D2670" i="4"/>
  <c r="D2654" i="4"/>
  <c r="D2638" i="4"/>
  <c r="D3197" i="4"/>
  <c r="D3181" i="4"/>
  <c r="D3165" i="4"/>
  <c r="D3149" i="4"/>
  <c r="D3133" i="4"/>
  <c r="D3117" i="4"/>
  <c r="D3101" i="4"/>
  <c r="D3085" i="4"/>
  <c r="D3069" i="4"/>
  <c r="D3053" i="4"/>
  <c r="D3037" i="4"/>
  <c r="D3021" i="4"/>
  <c r="D3005" i="4"/>
  <c r="D2989" i="4"/>
  <c r="D2973" i="4"/>
  <c r="D2957" i="4"/>
  <c r="D2941" i="4"/>
  <c r="D2925" i="4"/>
  <c r="D2909" i="4"/>
  <c r="D2893" i="4"/>
  <c r="D2877" i="4"/>
  <c r="D2861" i="4"/>
  <c r="D2845" i="4"/>
  <c r="D2829" i="4"/>
  <c r="D2813" i="4"/>
  <c r="D2797" i="4"/>
  <c r="D2781" i="4"/>
  <c r="D2765" i="4"/>
  <c r="D2749" i="4"/>
  <c r="D2733" i="4"/>
  <c r="D2717" i="4"/>
  <c r="D2701" i="4"/>
  <c r="D2685" i="4"/>
  <c r="D2669" i="4"/>
  <c r="D2653" i="4"/>
  <c r="D2637" i="4"/>
  <c r="D2621" i="4"/>
  <c r="D2605" i="4"/>
  <c r="D2589" i="4"/>
  <c r="D2573" i="4"/>
  <c r="D2557" i="4"/>
  <c r="D2541" i="4"/>
  <c r="D2525" i="4"/>
  <c r="D2509" i="4"/>
  <c r="D2493" i="4"/>
  <c r="D2477" i="4"/>
  <c r="D2461" i="4"/>
  <c r="D2445" i="4"/>
  <c r="D2429" i="4"/>
  <c r="D2413" i="4"/>
  <c r="D2397" i="4"/>
  <c r="D2381" i="4"/>
  <c r="D2365" i="4"/>
  <c r="D2349" i="4"/>
  <c r="D2333" i="4"/>
  <c r="D2317" i="4"/>
  <c r="D2301" i="4"/>
  <c r="D2285" i="4"/>
  <c r="D2269" i="4"/>
  <c r="D2253" i="4"/>
  <c r="D2237" i="4"/>
  <c r="D2221" i="4"/>
  <c r="D2205" i="4"/>
  <c r="D2189" i="4"/>
  <c r="D2173" i="4"/>
  <c r="D2157" i="4"/>
  <c r="D2141" i="4"/>
  <c r="D2125" i="4"/>
  <c r="D2109" i="4"/>
  <c r="D2093" i="4"/>
  <c r="D3276" i="4"/>
  <c r="D3260" i="4"/>
  <c r="D3244" i="4"/>
  <c r="D3228" i="4"/>
  <c r="D3212" i="4"/>
  <c r="D3196" i="4"/>
  <c r="D3180" i="4"/>
  <c r="D3164" i="4"/>
  <c r="D3148" i="4"/>
  <c r="D3132" i="4"/>
  <c r="D3116" i="4"/>
  <c r="D3100" i="4"/>
  <c r="D3084" i="4"/>
  <c r="D3068" i="4"/>
  <c r="D3052" i="4"/>
  <c r="D3036" i="4"/>
  <c r="D3020" i="4"/>
  <c r="D3004" i="4"/>
  <c r="D2988" i="4"/>
  <c r="D2972" i="4"/>
  <c r="D2956" i="4"/>
  <c r="D2940" i="4"/>
  <c r="D2924" i="4"/>
  <c r="D2908" i="4"/>
  <c r="D2892" i="4"/>
  <c r="D2876" i="4"/>
  <c r="D2860" i="4"/>
  <c r="D2844" i="4"/>
  <c r="D2828" i="4"/>
  <c r="D2812" i="4"/>
  <c r="D2796" i="4"/>
  <c r="D2780" i="4"/>
  <c r="D2764" i="4"/>
  <c r="D2748" i="4"/>
  <c r="D2732" i="4"/>
  <c r="D2716" i="4"/>
  <c r="D2700" i="4"/>
  <c r="D2684" i="4"/>
  <c r="D2668" i="4"/>
  <c r="D2652" i="4"/>
  <c r="D2636" i="4"/>
  <c r="D2620" i="4"/>
  <c r="D2604" i="4"/>
  <c r="D2588" i="4"/>
  <c r="D2572" i="4"/>
  <c r="D2556" i="4"/>
  <c r="D2540" i="4"/>
  <c r="D2524" i="4"/>
  <c r="D2508" i="4"/>
  <c r="D2492" i="4"/>
  <c r="D2476" i="4"/>
  <c r="D2460" i="4"/>
  <c r="D2444" i="4"/>
  <c r="D2428" i="4"/>
  <c r="D2412" i="4"/>
  <c r="D3275" i="4"/>
  <c r="D3259" i="4"/>
  <c r="D3243" i="4"/>
  <c r="D3227" i="4"/>
  <c r="D3211" i="4"/>
  <c r="D3195" i="4"/>
  <c r="D3179" i="4"/>
  <c r="D3163" i="4"/>
  <c r="D3147" i="4"/>
  <c r="D3131" i="4"/>
  <c r="D3115" i="4"/>
  <c r="D3099" i="4"/>
  <c r="D3083" i="4"/>
  <c r="D3067" i="4"/>
  <c r="D3051" i="4"/>
  <c r="D3035" i="4"/>
  <c r="D3019" i="4"/>
  <c r="D3003" i="4"/>
  <c r="D2987" i="4"/>
  <c r="D2971" i="4"/>
  <c r="D2955" i="4"/>
  <c r="D2939" i="4"/>
  <c r="D2923" i="4"/>
  <c r="D2907" i="4"/>
  <c r="D2891" i="4"/>
  <c r="D2875" i="4"/>
  <c r="D2859" i="4"/>
  <c r="D2843" i="4"/>
  <c r="D2827" i="4"/>
  <c r="D2811" i="4"/>
  <c r="D2795" i="4"/>
  <c r="D2779" i="4"/>
  <c r="D2763" i="4"/>
  <c r="D2747" i="4"/>
  <c r="D2731" i="4"/>
  <c r="D2715" i="4"/>
  <c r="D2699" i="4"/>
  <c r="D2683" i="4"/>
  <c r="D2667" i="4"/>
  <c r="D2651" i="4"/>
  <c r="D2635" i="4"/>
  <c r="D2619" i="4"/>
  <c r="D2603" i="4"/>
  <c r="D2587" i="4"/>
  <c r="D2571" i="4"/>
  <c r="D2555" i="4"/>
  <c r="D2539" i="4"/>
  <c r="D2523" i="4"/>
  <c r="D2507" i="4"/>
  <c r="D2491" i="4"/>
  <c r="D2475" i="4"/>
  <c r="D2459" i="4"/>
  <c r="D2443" i="4"/>
  <c r="D2427" i="4"/>
  <c r="D2411" i="4"/>
  <c r="D2395" i="4"/>
  <c r="D2379" i="4"/>
  <c r="D2363" i="4"/>
  <c r="D2347" i="4"/>
  <c r="D2331" i="4"/>
  <c r="D2315" i="4"/>
  <c r="D3466" i="4"/>
  <c r="D3450" i="4"/>
  <c r="D3434" i="4"/>
  <c r="D3418" i="4"/>
  <c r="D3402" i="4"/>
  <c r="D3386" i="4"/>
  <c r="D3370" i="4"/>
  <c r="D3354" i="4"/>
  <c r="D3338" i="4"/>
  <c r="D3322" i="4"/>
  <c r="D3306" i="4"/>
  <c r="D3290" i="4"/>
  <c r="D3274" i="4"/>
  <c r="D3258" i="4"/>
  <c r="D3242" i="4"/>
  <c r="D3226" i="4"/>
  <c r="D3210" i="4"/>
  <c r="D3194" i="4"/>
  <c r="D3178" i="4"/>
  <c r="D3162" i="4"/>
  <c r="D3146" i="4"/>
  <c r="D3130" i="4"/>
  <c r="D3114" i="4"/>
  <c r="D3098" i="4"/>
  <c r="D3082" i="4"/>
  <c r="D3066" i="4"/>
  <c r="D3050" i="4"/>
  <c r="D3034" i="4"/>
  <c r="D3018" i="4"/>
  <c r="D3002" i="4"/>
  <c r="D2986" i="4"/>
  <c r="D2970" i="4"/>
  <c r="D2954" i="4"/>
  <c r="D2938" i="4"/>
  <c r="D2922" i="4"/>
  <c r="D2906" i="4"/>
  <c r="D2890" i="4"/>
  <c r="D2874" i="4"/>
  <c r="D2858" i="4"/>
  <c r="D2842" i="4"/>
  <c r="D2826" i="4"/>
  <c r="D2810" i="4"/>
  <c r="D2794" i="4"/>
  <c r="D2778" i="4"/>
  <c r="D2762" i="4"/>
  <c r="D2746" i="4"/>
  <c r="D2730" i="4"/>
  <c r="D2714" i="4"/>
  <c r="D2698" i="4"/>
  <c r="D2682" i="4"/>
  <c r="D2666" i="4"/>
  <c r="D2650" i="4"/>
  <c r="D2634" i="4"/>
  <c r="D2618" i="4"/>
  <c r="D2602" i="4"/>
  <c r="D2586" i="4"/>
  <c r="D2570" i="4"/>
  <c r="D2554" i="4"/>
  <c r="D2538" i="4"/>
  <c r="D2522" i="4"/>
  <c r="D2506" i="4"/>
  <c r="D2490" i="4"/>
  <c r="D2474" i="4"/>
  <c r="D2458" i="4"/>
  <c r="D2442" i="4"/>
  <c r="D2426" i="4"/>
  <c r="D2410" i="4"/>
  <c r="D2394" i="4"/>
  <c r="D2378" i="4"/>
  <c r="D2362" i="4"/>
  <c r="D2346" i="4"/>
  <c r="D2330" i="4"/>
  <c r="D2314" i="4"/>
  <c r="D2298" i="4"/>
  <c r="D2282" i="4"/>
  <c r="D2266" i="4"/>
  <c r="D2250" i="4"/>
  <c r="D2234" i="4"/>
  <c r="D2218" i="4"/>
  <c r="D2202" i="4"/>
  <c r="D2186" i="4"/>
  <c r="D2170" i="4"/>
  <c r="D2154" i="4"/>
  <c r="D2138" i="4"/>
  <c r="D2122" i="4"/>
  <c r="D2106" i="4"/>
  <c r="D2090" i="4"/>
  <c r="D2074" i="4"/>
  <c r="D2058" i="4"/>
  <c r="D2042" i="4"/>
  <c r="D2026" i="4"/>
  <c r="D2115" i="4"/>
  <c r="D2099" i="4"/>
  <c r="D2083" i="4"/>
  <c r="D2067" i="4"/>
  <c r="D2051" i="4"/>
  <c r="D2035" i="4"/>
  <c r="D2019" i="4"/>
  <c r="D2003" i="4"/>
  <c r="D1987" i="4"/>
  <c r="D1971" i="4"/>
  <c r="D1955" i="4"/>
  <c r="D1939" i="4"/>
  <c r="D1923" i="4"/>
  <c r="D1907" i="4"/>
  <c r="D1891" i="4"/>
  <c r="D1875" i="4"/>
  <c r="D1859" i="4"/>
  <c r="D1843" i="4"/>
  <c r="D1827" i="4"/>
  <c r="D1811" i="4"/>
  <c r="D1795" i="4"/>
  <c r="D1779" i="4"/>
  <c r="D1763" i="4"/>
  <c r="D1747" i="4"/>
  <c r="D1731" i="4"/>
  <c r="D1715" i="4"/>
  <c r="D1699" i="4"/>
  <c r="D1683" i="4"/>
  <c r="D1667" i="4"/>
  <c r="D1651" i="4"/>
  <c r="D1635" i="4"/>
  <c r="D1619" i="4"/>
  <c r="D1603" i="4"/>
  <c r="D1587" i="4"/>
  <c r="D1571" i="4"/>
  <c r="D1555" i="4"/>
  <c r="D1539" i="4"/>
  <c r="D1523" i="4"/>
  <c r="D1507" i="4"/>
  <c r="D1491" i="4"/>
  <c r="D1475" i="4"/>
  <c r="D1459" i="4"/>
  <c r="D1443" i="4"/>
  <c r="D1427" i="4"/>
  <c r="D1411" i="4"/>
  <c r="D1395" i="4"/>
  <c r="D1379" i="4"/>
  <c r="D1363" i="4"/>
  <c r="D1347" i="4"/>
  <c r="D1331" i="4"/>
  <c r="D1315" i="4"/>
  <c r="D1299" i="4"/>
  <c r="D1283" i="4"/>
  <c r="D1267" i="4"/>
  <c r="D1251" i="4"/>
  <c r="D1235" i="4"/>
  <c r="D1219" i="4"/>
  <c r="D1203" i="4"/>
  <c r="D1187" i="4"/>
  <c r="D1171" i="4"/>
  <c r="D1155" i="4"/>
  <c r="D1139" i="4"/>
  <c r="D1123" i="4"/>
  <c r="D1107" i="4"/>
  <c r="D1091" i="4"/>
  <c r="D1075" i="4"/>
  <c r="D1059" i="4"/>
  <c r="D1043" i="4"/>
  <c r="D1027" i="4"/>
  <c r="D1011" i="4"/>
  <c r="D995" i="4"/>
  <c r="D979" i="4"/>
  <c r="D963" i="4"/>
  <c r="D947" i="4"/>
  <c r="D931" i="4"/>
  <c r="D915" i="4"/>
  <c r="D899" i="4"/>
  <c r="D883" i="4"/>
  <c r="D867" i="4"/>
  <c r="D851" i="4"/>
  <c r="D835" i="4"/>
  <c r="D2353" i="4"/>
  <c r="D2337" i="4"/>
  <c r="D2321" i="4"/>
  <c r="D2305" i="4"/>
  <c r="D2289" i="4"/>
  <c r="D2273" i="4"/>
  <c r="D2257" i="4"/>
  <c r="D2241" i="4"/>
  <c r="D2225" i="4"/>
  <c r="D2209" i="4"/>
  <c r="D2193" i="4"/>
  <c r="D2177" i="4"/>
  <c r="D2161" i="4"/>
  <c r="D2145" i="4"/>
  <c r="D2129" i="4"/>
  <c r="D2113" i="4"/>
  <c r="D2097" i="4"/>
  <c r="D2081" i="4"/>
  <c r="D2065" i="4"/>
  <c r="D2049" i="4"/>
  <c r="D2033" i="4"/>
  <c r="D2017" i="4"/>
  <c r="D2001" i="4"/>
  <c r="D1985" i="4"/>
  <c r="D1969" i="4"/>
  <c r="D1953" i="4"/>
  <c r="D1937" i="4"/>
  <c r="D1921" i="4"/>
  <c r="D1905" i="4"/>
  <c r="D1889" i="4"/>
  <c r="D1873" i="4"/>
  <c r="D1857" i="4"/>
  <c r="D1841" i="4"/>
  <c r="D1825" i="4"/>
  <c r="D1809" i="4"/>
  <c r="D1793" i="4"/>
  <c r="D1777" i="4"/>
  <c r="D1761" i="4"/>
  <c r="D1745" i="4"/>
  <c r="D1729" i="4"/>
  <c r="D1713" i="4"/>
  <c r="D1697" i="4"/>
  <c r="D1681" i="4"/>
  <c r="D1665" i="4"/>
  <c r="D1649" i="4"/>
  <c r="D1633" i="4"/>
  <c r="D1617" i="4"/>
  <c r="D1601" i="4"/>
  <c r="D1585" i="4"/>
  <c r="D1569" i="4"/>
  <c r="D1553" i="4"/>
  <c r="D1537" i="4"/>
  <c r="D1521" i="4"/>
  <c r="D1505" i="4"/>
  <c r="D1489" i="4"/>
  <c r="D1473" i="4"/>
  <c r="D1457" i="4"/>
  <c r="D1441" i="4"/>
  <c r="D1425" i="4"/>
  <c r="D1409" i="4"/>
  <c r="D1393" i="4"/>
  <c r="D1377" i="4"/>
  <c r="D1361" i="4"/>
  <c r="D1345" i="4"/>
  <c r="D1329" i="4"/>
  <c r="D1313" i="4"/>
  <c r="D1297" i="4"/>
  <c r="D1281" i="4"/>
  <c r="D1265" i="4"/>
  <c r="D1249" i="4"/>
  <c r="D1233" i="4"/>
  <c r="D1217" i="4"/>
  <c r="D1201" i="4"/>
  <c r="D1185" i="4"/>
  <c r="D1169" i="4"/>
  <c r="D1153" i="4"/>
  <c r="D1137" i="4"/>
  <c r="D1121" i="4"/>
  <c r="D1105" i="4"/>
  <c r="D1089" i="4"/>
  <c r="D1073" i="4"/>
  <c r="D1057" i="4"/>
  <c r="D1041" i="4"/>
  <c r="D1025" i="4"/>
  <c r="D1009" i="4"/>
  <c r="D993" i="4"/>
  <c r="D977" i="4"/>
  <c r="D2304" i="4"/>
  <c r="D2288" i="4"/>
  <c r="D2272" i="4"/>
  <c r="D2256" i="4"/>
  <c r="D2240" i="4"/>
  <c r="D2224" i="4"/>
  <c r="D2208" i="4"/>
  <c r="D2192" i="4"/>
  <c r="D2176" i="4"/>
  <c r="D2160" i="4"/>
  <c r="D2144" i="4"/>
  <c r="D2128" i="4"/>
  <c r="D2112" i="4"/>
  <c r="D2096" i="4"/>
  <c r="D2080" i="4"/>
  <c r="D2064" i="4"/>
  <c r="D2048" i="4"/>
  <c r="D2032" i="4"/>
  <c r="D2016" i="4"/>
  <c r="D2000" i="4"/>
  <c r="D1984" i="4"/>
  <c r="D1968" i="4"/>
  <c r="D1952" i="4"/>
  <c r="D1936" i="4"/>
  <c r="D1920" i="4"/>
  <c r="D1904" i="4"/>
  <c r="D1888" i="4"/>
  <c r="D1872" i="4"/>
  <c r="D1856" i="4"/>
  <c r="D1840" i="4"/>
  <c r="D1824" i="4"/>
  <c r="D1808" i="4"/>
  <c r="D1792" i="4"/>
  <c r="D1776" i="4"/>
  <c r="D1760" i="4"/>
  <c r="D1744" i="4"/>
  <c r="D1728" i="4"/>
  <c r="D1712" i="4"/>
  <c r="D1696" i="4"/>
  <c r="D1680" i="4"/>
  <c r="D1664" i="4"/>
  <c r="D1648" i="4"/>
  <c r="D1632" i="4"/>
  <c r="D1616" i="4"/>
  <c r="D1600" i="4"/>
  <c r="D1584" i="4"/>
  <c r="D1568" i="4"/>
  <c r="D1552" i="4"/>
  <c r="D1536" i="4"/>
  <c r="D1520" i="4"/>
  <c r="D1504" i="4"/>
  <c r="D1488" i="4"/>
  <c r="D1472" i="4"/>
  <c r="D1456" i="4"/>
  <c r="D1440" i="4"/>
  <c r="D1424" i="4"/>
  <c r="D1408" i="4"/>
  <c r="D1392" i="4"/>
  <c r="D1376" i="4"/>
  <c r="D1360" i="4"/>
  <c r="D1344" i="4"/>
  <c r="D1328" i="4"/>
  <c r="D1312" i="4"/>
  <c r="D1296" i="4"/>
  <c r="D1280" i="4"/>
  <c r="D1264" i="4"/>
  <c r="D1248" i="4"/>
  <c r="D1232" i="4"/>
  <c r="D1216" i="4"/>
  <c r="D1200" i="4"/>
  <c r="D1184" i="4"/>
  <c r="D1168" i="4"/>
  <c r="D1152" i="4"/>
  <c r="D1136" i="4"/>
  <c r="D1120" i="4"/>
  <c r="D1104" i="4"/>
  <c r="D1088" i="4"/>
  <c r="D1072" i="4"/>
  <c r="D1056" i="4"/>
  <c r="D1040" i="4"/>
  <c r="D1024" i="4"/>
  <c r="D1008" i="4"/>
  <c r="D992" i="4"/>
  <c r="D976" i="4"/>
  <c r="D2319" i="4"/>
  <c r="D2303" i="4"/>
  <c r="D2287" i="4"/>
  <c r="D2271" i="4"/>
  <c r="D2255" i="4"/>
  <c r="D2239" i="4"/>
  <c r="D2223" i="4"/>
  <c r="D2207" i="4"/>
  <c r="D2191" i="4"/>
  <c r="D2175" i="4"/>
  <c r="D2159" i="4"/>
  <c r="D2143" i="4"/>
  <c r="D2127" i="4"/>
  <c r="D2111" i="4"/>
  <c r="D2095" i="4"/>
  <c r="D2079" i="4"/>
  <c r="D2063" i="4"/>
  <c r="D2047" i="4"/>
  <c r="D2031" i="4"/>
  <c r="D2015" i="4"/>
  <c r="D1999" i="4"/>
  <c r="D1983" i="4"/>
  <c r="D1967" i="4"/>
  <c r="D1951" i="4"/>
  <c r="D1935" i="4"/>
  <c r="D1919" i="4"/>
  <c r="D1903" i="4"/>
  <c r="D1887" i="4"/>
  <c r="D1871" i="4"/>
  <c r="D1855" i="4"/>
  <c r="D1839" i="4"/>
  <c r="D1823" i="4"/>
  <c r="D1807" i="4"/>
  <c r="D1791" i="4"/>
  <c r="D1775" i="4"/>
  <c r="D1759" i="4"/>
  <c r="D1743" i="4"/>
  <c r="D1727" i="4"/>
  <c r="D1711" i="4"/>
  <c r="D1695" i="4"/>
  <c r="D1679" i="4"/>
  <c r="D1663" i="4"/>
  <c r="D1647" i="4"/>
  <c r="D1631" i="4"/>
  <c r="D1615" i="4"/>
  <c r="D1599" i="4"/>
  <c r="D1583" i="4"/>
  <c r="D1567" i="4"/>
  <c r="D1551" i="4"/>
  <c r="D1535" i="4"/>
  <c r="D1519" i="4"/>
  <c r="D1503" i="4"/>
  <c r="D1487" i="4"/>
  <c r="D1471" i="4"/>
  <c r="D1455" i="4"/>
  <c r="D1439" i="4"/>
  <c r="D1423" i="4"/>
  <c r="D1407" i="4"/>
  <c r="D1391" i="4"/>
  <c r="D1375" i="4"/>
  <c r="D1359" i="4"/>
  <c r="D1343" i="4"/>
  <c r="D1327" i="4"/>
  <c r="D1311" i="4"/>
  <c r="D1295" i="4"/>
  <c r="D1279" i="4"/>
  <c r="D1263" i="4"/>
  <c r="D1247" i="4"/>
  <c r="D1231" i="4"/>
  <c r="D1215" i="4"/>
  <c r="D1199" i="4"/>
  <c r="D1183" i="4"/>
  <c r="D1167" i="4"/>
  <c r="D1151" i="4"/>
  <c r="D1135" i="4"/>
  <c r="D1119" i="4"/>
  <c r="D1103" i="4"/>
  <c r="D1087" i="4"/>
  <c r="D1071" i="4"/>
  <c r="D1055" i="4"/>
  <c r="D1039" i="4"/>
  <c r="D1023" i="4"/>
  <c r="D1007" i="4"/>
  <c r="D991" i="4"/>
  <c r="D975" i="4"/>
  <c r="D959" i="4"/>
  <c r="D943" i="4"/>
  <c r="D927" i="4"/>
  <c r="D2622" i="4"/>
  <c r="D2606" i="4"/>
  <c r="D2590" i="4"/>
  <c r="D2574" i="4"/>
  <c r="D2558" i="4"/>
  <c r="D2542" i="4"/>
  <c r="D2526" i="4"/>
  <c r="D2510" i="4"/>
  <c r="D2494" i="4"/>
  <c r="D2478" i="4"/>
  <c r="D2462" i="4"/>
  <c r="D2446" i="4"/>
  <c r="D2430" i="4"/>
  <c r="D2414" i="4"/>
  <c r="D2398" i="4"/>
  <c r="D2382" i="4"/>
  <c r="D2366" i="4"/>
  <c r="D2350" i="4"/>
  <c r="D2334" i="4"/>
  <c r="D2318" i="4"/>
  <c r="D2302" i="4"/>
  <c r="D2286" i="4"/>
  <c r="D2270" i="4"/>
  <c r="D2254" i="4"/>
  <c r="D2238" i="4"/>
  <c r="D2222" i="4"/>
  <c r="D2206" i="4"/>
  <c r="D2190" i="4"/>
  <c r="D2174" i="4"/>
  <c r="D2158" i="4"/>
  <c r="D2142" i="4"/>
  <c r="D2126" i="4"/>
  <c r="D2110" i="4"/>
  <c r="D2094" i="4"/>
  <c r="D2078" i="4"/>
  <c r="D2062" i="4"/>
  <c r="D2046" i="4"/>
  <c r="D2030" i="4"/>
  <c r="D2014" i="4"/>
  <c r="D1998" i="4"/>
  <c r="D1982" i="4"/>
  <c r="D1966" i="4"/>
  <c r="D1950" i="4"/>
  <c r="D1934" i="4"/>
  <c r="D1918" i="4"/>
  <c r="D1902" i="4"/>
  <c r="D1886" i="4"/>
  <c r="D1870" i="4"/>
  <c r="D1854" i="4"/>
  <c r="D1838" i="4"/>
  <c r="D1822" i="4"/>
  <c r="D1806" i="4"/>
  <c r="D1790" i="4"/>
  <c r="D1774" i="4"/>
  <c r="D1758" i="4"/>
  <c r="D1742" i="4"/>
  <c r="D1726" i="4"/>
  <c r="D1710" i="4"/>
  <c r="D1694" i="4"/>
  <c r="D1678" i="4"/>
  <c r="D1662" i="4"/>
  <c r="D1646" i="4"/>
  <c r="D1630" i="4"/>
  <c r="D1614" i="4"/>
  <c r="D1598" i="4"/>
  <c r="D1582" i="4"/>
  <c r="D1566" i="4"/>
  <c r="D1550" i="4"/>
  <c r="D1534" i="4"/>
  <c r="D1518" i="4"/>
  <c r="D1502" i="4"/>
  <c r="D1486" i="4"/>
  <c r="D1470" i="4"/>
  <c r="D1454" i="4"/>
  <c r="D1438" i="4"/>
  <c r="D1422" i="4"/>
  <c r="D1406" i="4"/>
  <c r="D1390" i="4"/>
  <c r="D1374" i="4"/>
  <c r="D1358" i="4"/>
  <c r="D1342" i="4"/>
  <c r="D1326" i="4"/>
  <c r="D1310" i="4"/>
  <c r="D1294" i="4"/>
  <c r="D1278" i="4"/>
  <c r="D1262" i="4"/>
  <c r="D1246" i="4"/>
  <c r="D1230" i="4"/>
  <c r="D1214" i="4"/>
  <c r="D1198" i="4"/>
  <c r="D1182" i="4"/>
  <c r="D1166" i="4"/>
  <c r="D1150" i="4"/>
  <c r="D1134" i="4"/>
  <c r="D1118" i="4"/>
  <c r="D1102" i="4"/>
  <c r="D1086" i="4"/>
  <c r="D1070" i="4"/>
  <c r="D1054" i="4"/>
  <c r="D1038" i="4"/>
  <c r="D1022" i="4"/>
  <c r="D1006" i="4"/>
  <c r="D990" i="4"/>
  <c r="D974" i="4"/>
  <c r="D958" i="4"/>
  <c r="D942" i="4"/>
  <c r="D926" i="4"/>
  <c r="D910" i="4"/>
  <c r="D894" i="4"/>
  <c r="D878" i="4"/>
  <c r="D2077" i="4"/>
  <c r="D2061" i="4"/>
  <c r="D2045" i="4"/>
  <c r="D2029" i="4"/>
  <c r="D2013" i="4"/>
  <c r="D1997" i="4"/>
  <c r="D1981" i="4"/>
  <c r="D1965" i="4"/>
  <c r="D1949" i="4"/>
  <c r="D1933" i="4"/>
  <c r="D1917" i="4"/>
  <c r="D1901" i="4"/>
  <c r="D1885" i="4"/>
  <c r="D1869" i="4"/>
  <c r="D1853" i="4"/>
  <c r="D1837" i="4"/>
  <c r="D1821" i="4"/>
  <c r="D1805" i="4"/>
  <c r="D1789" i="4"/>
  <c r="D1773" i="4"/>
  <c r="D1757" i="4"/>
  <c r="D1741" i="4"/>
  <c r="D1725" i="4"/>
  <c r="D1709" i="4"/>
  <c r="D1693" i="4"/>
  <c r="D1677" i="4"/>
  <c r="D1661" i="4"/>
  <c r="D1645" i="4"/>
  <c r="D1629" i="4"/>
  <c r="D1613" i="4"/>
  <c r="D1597" i="4"/>
  <c r="D1581" i="4"/>
  <c r="D1565" i="4"/>
  <c r="D1549" i="4"/>
  <c r="D1533" i="4"/>
  <c r="D1517" i="4"/>
  <c r="D1501" i="4"/>
  <c r="D1485" i="4"/>
  <c r="D1469" i="4"/>
  <c r="D1453" i="4"/>
  <c r="D1437" i="4"/>
  <c r="D1421" i="4"/>
  <c r="D1405" i="4"/>
  <c r="D1389" i="4"/>
  <c r="D1373" i="4"/>
  <c r="D1357" i="4"/>
  <c r="D1341" i="4"/>
  <c r="D1325" i="4"/>
  <c r="D1309" i="4"/>
  <c r="D1293" i="4"/>
  <c r="D1277" i="4"/>
  <c r="D1261" i="4"/>
  <c r="D1245" i="4"/>
  <c r="D1229" i="4"/>
  <c r="D1213" i="4"/>
  <c r="D1197" i="4"/>
  <c r="D1181" i="4"/>
  <c r="D1165" i="4"/>
  <c r="D1149" i="4"/>
  <c r="D1133" i="4"/>
  <c r="D1117" i="4"/>
  <c r="D1101" i="4"/>
  <c r="D1085" i="4"/>
  <c r="D1069" i="4"/>
  <c r="D1053" i="4"/>
  <c r="D1037" i="4"/>
  <c r="D1021" i="4"/>
  <c r="D1005" i="4"/>
  <c r="D989" i="4"/>
  <c r="D973" i="4"/>
  <c r="D957" i="4"/>
  <c r="D941" i="4"/>
  <c r="D925" i="4"/>
  <c r="D909" i="4"/>
  <c r="D893" i="4"/>
  <c r="D877" i="4"/>
  <c r="D861" i="4"/>
  <c r="D845" i="4"/>
  <c r="D829" i="4"/>
  <c r="D813" i="4"/>
  <c r="D797" i="4"/>
  <c r="D2396" i="4"/>
  <c r="D2380" i="4"/>
  <c r="D2364" i="4"/>
  <c r="D2348" i="4"/>
  <c r="D2332" i="4"/>
  <c r="D2316" i="4"/>
  <c r="D2300" i="4"/>
  <c r="D2284" i="4"/>
  <c r="D2268" i="4"/>
  <c r="D2252" i="4"/>
  <c r="D2236" i="4"/>
  <c r="D2220" i="4"/>
  <c r="D2204" i="4"/>
  <c r="D2188" i="4"/>
  <c r="D2172" i="4"/>
  <c r="D2156" i="4"/>
  <c r="D2140" i="4"/>
  <c r="D2124" i="4"/>
  <c r="D2108" i="4"/>
  <c r="D2092" i="4"/>
  <c r="D2076" i="4"/>
  <c r="D2060" i="4"/>
  <c r="D2044" i="4"/>
  <c r="D2028" i="4"/>
  <c r="D2012" i="4"/>
  <c r="D1996" i="4"/>
  <c r="D1980" i="4"/>
  <c r="D1964" i="4"/>
  <c r="D1948" i="4"/>
  <c r="D1932" i="4"/>
  <c r="D1916" i="4"/>
  <c r="D1900" i="4"/>
  <c r="D1884" i="4"/>
  <c r="D1868" i="4"/>
  <c r="D1852" i="4"/>
  <c r="D1836" i="4"/>
  <c r="D1820" i="4"/>
  <c r="D1804" i="4"/>
  <c r="D1788" i="4"/>
  <c r="D1772" i="4"/>
  <c r="D1756" i="4"/>
  <c r="D1740" i="4"/>
  <c r="D1724" i="4"/>
  <c r="D1708" i="4"/>
  <c r="D1692" i="4"/>
  <c r="D1676" i="4"/>
  <c r="D1660" i="4"/>
  <c r="D1644" i="4"/>
  <c r="D1628" i="4"/>
  <c r="D1612" i="4"/>
  <c r="D1596" i="4"/>
  <c r="D1580" i="4"/>
  <c r="D1564" i="4"/>
  <c r="D1548" i="4"/>
  <c r="D1532" i="4"/>
  <c r="D1516" i="4"/>
  <c r="D1500" i="4"/>
  <c r="D1484" i="4"/>
  <c r="D1468" i="4"/>
  <c r="D1452" i="4"/>
  <c r="D1436" i="4"/>
  <c r="D1420" i="4"/>
  <c r="D1404" i="4"/>
  <c r="D1388" i="4"/>
  <c r="D1372" i="4"/>
  <c r="D1356" i="4"/>
  <c r="D1340" i="4"/>
  <c r="D1324" i="4"/>
  <c r="D1308" i="4"/>
  <c r="D1292" i="4"/>
  <c r="D1276" i="4"/>
  <c r="D1260" i="4"/>
  <c r="D1244" i="4"/>
  <c r="D1228" i="4"/>
  <c r="D1212" i="4"/>
  <c r="D1196" i="4"/>
  <c r="D1180" i="4"/>
  <c r="D1164" i="4"/>
  <c r="D1148" i="4"/>
  <c r="D1132" i="4"/>
  <c r="D1116" i="4"/>
  <c r="D1100" i="4"/>
  <c r="D1084" i="4"/>
  <c r="D1068" i="4"/>
  <c r="D1052" i="4"/>
  <c r="D1036" i="4"/>
  <c r="D1020" i="4"/>
  <c r="D1004" i="4"/>
  <c r="D988" i="4"/>
  <c r="D972" i="4"/>
  <c r="D956" i="4"/>
  <c r="D940" i="4"/>
  <c r="D924" i="4"/>
  <c r="D908" i="4"/>
  <c r="D892" i="4"/>
  <c r="D876" i="4"/>
  <c r="D860" i="4"/>
  <c r="D844" i="4"/>
  <c r="D828" i="4"/>
  <c r="D812" i="4"/>
  <c r="D796" i="4"/>
  <c r="D780" i="4"/>
  <c r="D764" i="4"/>
  <c r="D748" i="4"/>
  <c r="D732" i="4"/>
  <c r="D716" i="4"/>
  <c r="D2299" i="4"/>
  <c r="D2283" i="4"/>
  <c r="D2267" i="4"/>
  <c r="D2251" i="4"/>
  <c r="D2235" i="4"/>
  <c r="D2219" i="4"/>
  <c r="D2203" i="4"/>
  <c r="D2187" i="4"/>
  <c r="D2171" i="4"/>
  <c r="D2155" i="4"/>
  <c r="D2139" i="4"/>
  <c r="D2123" i="4"/>
  <c r="D2107" i="4"/>
  <c r="D2091" i="4"/>
  <c r="D2075" i="4"/>
  <c r="D2059" i="4"/>
  <c r="D2043" i="4"/>
  <c r="D2027" i="4"/>
  <c r="D2011" i="4"/>
  <c r="D1995" i="4"/>
  <c r="D1979" i="4"/>
  <c r="D1963" i="4"/>
  <c r="D1947" i="4"/>
  <c r="D1931" i="4"/>
  <c r="D1915" i="4"/>
  <c r="D1899" i="4"/>
  <c r="D1883" i="4"/>
  <c r="D1867" i="4"/>
  <c r="D1851" i="4"/>
  <c r="D1835" i="4"/>
  <c r="D1819" i="4"/>
  <c r="D1803" i="4"/>
  <c r="D1787" i="4"/>
  <c r="D1771" i="4"/>
  <c r="D1755" i="4"/>
  <c r="D1739" i="4"/>
  <c r="D1723" i="4"/>
  <c r="D1707" i="4"/>
  <c r="D1691" i="4"/>
  <c r="D1675" i="4"/>
  <c r="D1659" i="4"/>
  <c r="D1643" i="4"/>
  <c r="D1627" i="4"/>
  <c r="D1611" i="4"/>
  <c r="D1595" i="4"/>
  <c r="D1579" i="4"/>
  <c r="D1563" i="4"/>
  <c r="D1547" i="4"/>
  <c r="D1531" i="4"/>
  <c r="D1515" i="4"/>
  <c r="D1499" i="4"/>
  <c r="D1483" i="4"/>
  <c r="D1467" i="4"/>
  <c r="D1451" i="4"/>
  <c r="D1435" i="4"/>
  <c r="D1419" i="4"/>
  <c r="D1403" i="4"/>
  <c r="D1387" i="4"/>
  <c r="D1371" i="4"/>
  <c r="D1355" i="4"/>
  <c r="D1339" i="4"/>
  <c r="D1323" i="4"/>
  <c r="D1307" i="4"/>
  <c r="D1291" i="4"/>
  <c r="D1275" i="4"/>
  <c r="D1259" i="4"/>
  <c r="D1243" i="4"/>
  <c r="D1227" i="4"/>
  <c r="D1211" i="4"/>
  <c r="D1195" i="4"/>
  <c r="D1179" i="4"/>
  <c r="D1163" i="4"/>
  <c r="D1147" i="4"/>
  <c r="D1131" i="4"/>
  <c r="D1115" i="4"/>
  <c r="D1099" i="4"/>
  <c r="D1083" i="4"/>
  <c r="D2010" i="4"/>
  <c r="D1994" i="4"/>
  <c r="D1978" i="4"/>
  <c r="D1962" i="4"/>
  <c r="D1946" i="4"/>
  <c r="D1930" i="4"/>
  <c r="D1914" i="4"/>
  <c r="D1898" i="4"/>
  <c r="D1882" i="4"/>
  <c r="D1866" i="4"/>
  <c r="D1850" i="4"/>
  <c r="D1834" i="4"/>
  <c r="D1818" i="4"/>
  <c r="D1802" i="4"/>
  <c r="D1786" i="4"/>
  <c r="D1770" i="4"/>
  <c r="D1754" i="4"/>
  <c r="D1738" i="4"/>
  <c r="D1722" i="4"/>
  <c r="D1706" i="4"/>
  <c r="D1690" i="4"/>
  <c r="D1674" i="4"/>
  <c r="D1658" i="4"/>
  <c r="D1642" i="4"/>
  <c r="D1626" i="4"/>
  <c r="D1610" i="4"/>
  <c r="D1594" i="4"/>
  <c r="D1578" i="4"/>
  <c r="D1562" i="4"/>
  <c r="D1546" i="4"/>
  <c r="D1530" i="4"/>
  <c r="D1514" i="4"/>
  <c r="D1498" i="4"/>
  <c r="D1482" i="4"/>
  <c r="D1466" i="4"/>
  <c r="D1450" i="4"/>
  <c r="D1434" i="4"/>
  <c r="D1418" i="4"/>
  <c r="D1402" i="4"/>
  <c r="D1386" i="4"/>
  <c r="D1370" i="4"/>
  <c r="D1354" i="4"/>
  <c r="D1338" i="4"/>
  <c r="D1322" i="4"/>
  <c r="D1306" i="4"/>
  <c r="D1290" i="4"/>
  <c r="D1274" i="4"/>
  <c r="D1258" i="4"/>
  <c r="D1242" i="4"/>
  <c r="D1226" i="4"/>
  <c r="D1210" i="4"/>
  <c r="D1194" i="4"/>
  <c r="D1178" i="4"/>
  <c r="D1162" i="4"/>
  <c r="D1146" i="4"/>
  <c r="D1130" i="4"/>
  <c r="D1114" i="4"/>
  <c r="D1098" i="4"/>
  <c r="D1082" i="4"/>
  <c r="D1066" i="4"/>
  <c r="D1050" i="4"/>
  <c r="D1034" i="4"/>
  <c r="D1018" i="4"/>
  <c r="D1002" i="4"/>
  <c r="D986" i="4"/>
  <c r="D970" i="4"/>
  <c r="D954" i="4"/>
  <c r="D938" i="4"/>
  <c r="D922" i="4"/>
  <c r="D2249" i="4"/>
  <c r="D2233" i="4"/>
  <c r="D2217" i="4"/>
  <c r="D2201" i="4"/>
  <c r="D2185" i="4"/>
  <c r="D2169" i="4"/>
  <c r="D2153" i="4"/>
  <c r="D2137" i="4"/>
  <c r="D2121" i="4"/>
  <c r="D2105" i="4"/>
  <c r="D2089" i="4"/>
  <c r="D2073" i="4"/>
  <c r="D2057" i="4"/>
  <c r="D2041" i="4"/>
  <c r="D2025" i="4"/>
  <c r="D2009" i="4"/>
  <c r="D1993" i="4"/>
  <c r="D1977" i="4"/>
  <c r="D1961" i="4"/>
  <c r="D1945" i="4"/>
  <c r="D1929" i="4"/>
  <c r="D1913" i="4"/>
  <c r="D1897" i="4"/>
  <c r="D1881" i="4"/>
  <c r="D1865" i="4"/>
  <c r="D1849" i="4"/>
  <c r="D1833" i="4"/>
  <c r="D1817" i="4"/>
  <c r="D1801" i="4"/>
  <c r="D1785" i="4"/>
  <c r="D1769" i="4"/>
  <c r="D1753" i="4"/>
  <c r="D1737" i="4"/>
  <c r="D1721" i="4"/>
  <c r="D1705" i="4"/>
  <c r="D1689" i="4"/>
  <c r="D1673" i="4"/>
  <c r="D1657" i="4"/>
  <c r="D1641" i="4"/>
  <c r="D1625" i="4"/>
  <c r="D1609" i="4"/>
  <c r="D1593" i="4"/>
  <c r="D1577" i="4"/>
  <c r="D1561" i="4"/>
  <c r="D1545" i="4"/>
  <c r="D1529" i="4"/>
  <c r="D1513" i="4"/>
  <c r="D1497" i="4"/>
  <c r="D1481" i="4"/>
  <c r="D1465" i="4"/>
  <c r="D1449" i="4"/>
  <c r="D1433" i="4"/>
  <c r="D1417" i="4"/>
  <c r="D1401" i="4"/>
  <c r="D1385" i="4"/>
  <c r="D1369" i="4"/>
  <c r="D1353" i="4"/>
  <c r="D1337" i="4"/>
  <c r="D1321" i="4"/>
  <c r="D1305" i="4"/>
  <c r="D1289" i="4"/>
  <c r="D1273" i="4"/>
  <c r="D1257" i="4"/>
  <c r="D1241" i="4"/>
  <c r="D1225" i="4"/>
  <c r="D1209" i="4"/>
  <c r="D1193" i="4"/>
  <c r="D1177" i="4"/>
  <c r="D1161" i="4"/>
  <c r="D1145" i="4"/>
  <c r="D1129" i="4"/>
  <c r="D1113" i="4"/>
  <c r="D1097" i="4"/>
  <c r="D1081" i="4"/>
  <c r="D1065" i="4"/>
  <c r="D1049" i="4"/>
  <c r="D1033" i="4"/>
  <c r="D1017" i="4"/>
  <c r="D1001" i="4"/>
  <c r="D985" i="4"/>
  <c r="D969" i="4"/>
  <c r="D953" i="4"/>
  <c r="D937" i="4"/>
  <c r="D921" i="4"/>
  <c r="D905" i="4"/>
  <c r="D889" i="4"/>
  <c r="D873" i="4"/>
  <c r="D857" i="4"/>
  <c r="D841" i="4"/>
  <c r="D825" i="4"/>
  <c r="D809" i="4"/>
  <c r="D793" i="4"/>
  <c r="D777" i="4"/>
  <c r="D761" i="4"/>
  <c r="D745" i="4"/>
  <c r="D729" i="4"/>
  <c r="D713" i="4"/>
  <c r="D2200" i="4"/>
  <c r="D2184" i="4"/>
  <c r="D2168" i="4"/>
  <c r="D2152" i="4"/>
  <c r="D2136" i="4"/>
  <c r="D2120" i="4"/>
  <c r="D2104" i="4"/>
  <c r="D2088" i="4"/>
  <c r="D2072" i="4"/>
  <c r="D2056" i="4"/>
  <c r="D2040" i="4"/>
  <c r="D2024" i="4"/>
  <c r="D2008" i="4"/>
  <c r="D1992" i="4"/>
  <c r="D1976" i="4"/>
  <c r="D1960" i="4"/>
  <c r="D1944" i="4"/>
  <c r="D1928" i="4"/>
  <c r="D1912" i="4"/>
  <c r="D1896" i="4"/>
  <c r="D1880" i="4"/>
  <c r="D1864" i="4"/>
  <c r="D1848" i="4"/>
  <c r="D1832" i="4"/>
  <c r="D1816" i="4"/>
  <c r="D1800" i="4"/>
  <c r="D1784" i="4"/>
  <c r="D1768" i="4"/>
  <c r="D1752" i="4"/>
  <c r="D1736" i="4"/>
  <c r="D1720" i="4"/>
  <c r="D1704" i="4"/>
  <c r="D1688" i="4"/>
  <c r="D1672" i="4"/>
  <c r="D1656" i="4"/>
  <c r="D1640" i="4"/>
  <c r="D1624" i="4"/>
  <c r="D1608" i="4"/>
  <c r="D1592" i="4"/>
  <c r="D1576" i="4"/>
  <c r="D1560" i="4"/>
  <c r="D1544" i="4"/>
  <c r="D1528" i="4"/>
  <c r="D1512" i="4"/>
  <c r="D1496" i="4"/>
  <c r="D1480" i="4"/>
  <c r="D1464" i="4"/>
  <c r="D1448" i="4"/>
  <c r="D1432" i="4"/>
  <c r="D1416" i="4"/>
  <c r="D1400" i="4"/>
  <c r="D1384" i="4"/>
  <c r="D1368" i="4"/>
  <c r="D1352" i="4"/>
  <c r="D1336" i="4"/>
  <c r="D1320" i="4"/>
  <c r="D1304" i="4"/>
  <c r="D1288" i="4"/>
  <c r="D1272" i="4"/>
  <c r="D1256" i="4"/>
  <c r="D1240" i="4"/>
  <c r="D1224" i="4"/>
  <c r="D1208" i="4"/>
  <c r="D1192" i="4"/>
  <c r="D1176" i="4"/>
  <c r="D1160" i="4"/>
  <c r="D1144" i="4"/>
  <c r="D1128" i="4"/>
  <c r="D1112" i="4"/>
  <c r="D1096" i="4"/>
  <c r="D1080" i="4"/>
  <c r="D1064" i="4"/>
  <c r="D1048" i="4"/>
  <c r="D1032" i="4"/>
  <c r="D1016" i="4"/>
  <c r="D1000" i="4"/>
  <c r="D984" i="4"/>
  <c r="D968" i="4"/>
  <c r="D952" i="4"/>
  <c r="D936" i="4"/>
  <c r="D920" i="4"/>
  <c r="D904" i="4"/>
  <c r="D888" i="4"/>
  <c r="D872" i="4"/>
  <c r="D856" i="4"/>
  <c r="D840" i="4"/>
  <c r="D824" i="4"/>
  <c r="D808" i="4"/>
  <c r="D2343" i="4"/>
  <c r="D2327" i="4"/>
  <c r="D2311" i="4"/>
  <c r="D2295" i="4"/>
  <c r="D2279" i="4"/>
  <c r="D2263" i="4"/>
  <c r="D2247" i="4"/>
  <c r="D2231" i="4"/>
  <c r="D2215" i="4"/>
  <c r="D2199" i="4"/>
  <c r="D2183" i="4"/>
  <c r="D2167" i="4"/>
  <c r="D2151" i="4"/>
  <c r="D2135" i="4"/>
  <c r="D2119" i="4"/>
  <c r="D2103" i="4"/>
  <c r="D2087" i="4"/>
  <c r="D2071" i="4"/>
  <c r="D2055" i="4"/>
  <c r="D2039" i="4"/>
  <c r="D2023" i="4"/>
  <c r="D2007" i="4"/>
  <c r="D1991" i="4"/>
  <c r="D1975" i="4"/>
  <c r="D1959" i="4"/>
  <c r="D1943" i="4"/>
  <c r="D1927" i="4"/>
  <c r="D1911" i="4"/>
  <c r="D1895" i="4"/>
  <c r="D1879" i="4"/>
  <c r="D1863" i="4"/>
  <c r="D1847" i="4"/>
  <c r="D1831" i="4"/>
  <c r="D1815" i="4"/>
  <c r="D1799" i="4"/>
  <c r="D1783" i="4"/>
  <c r="D1767" i="4"/>
  <c r="D1751" i="4"/>
  <c r="D1735" i="4"/>
  <c r="D1719" i="4"/>
  <c r="D1703" i="4"/>
  <c r="D1687" i="4"/>
  <c r="D1671" i="4"/>
  <c r="D1655" i="4"/>
  <c r="D1639" i="4"/>
  <c r="D1623" i="4"/>
  <c r="D1607" i="4"/>
  <c r="D1591" i="4"/>
  <c r="D1575" i="4"/>
  <c r="D1559" i="4"/>
  <c r="D1543" i="4"/>
  <c r="D1527" i="4"/>
  <c r="D1511" i="4"/>
  <c r="D1495" i="4"/>
  <c r="D1479" i="4"/>
  <c r="D1463" i="4"/>
  <c r="D1447" i="4"/>
  <c r="D1431" i="4"/>
  <c r="D1415" i="4"/>
  <c r="D1399" i="4"/>
  <c r="D1383" i="4"/>
  <c r="D1367" i="4"/>
  <c r="D1351" i="4"/>
  <c r="D1335" i="4"/>
  <c r="D1319" i="4"/>
  <c r="D1303" i="4"/>
  <c r="D1287" i="4"/>
  <c r="D1271" i="4"/>
  <c r="D1255" i="4"/>
  <c r="D1239" i="4"/>
  <c r="D1223" i="4"/>
  <c r="D1207" i="4"/>
  <c r="D1191" i="4"/>
  <c r="D1175" i="4"/>
  <c r="D1159" i="4"/>
  <c r="D1143" i="4"/>
  <c r="D1127" i="4"/>
  <c r="D1111" i="4"/>
  <c r="D1095" i="4"/>
  <c r="D1079" i="4"/>
  <c r="D1063" i="4"/>
  <c r="D1047" i="4"/>
  <c r="D1031" i="4"/>
  <c r="D1015" i="4"/>
  <c r="D999" i="4"/>
  <c r="D983" i="4"/>
  <c r="D967" i="4"/>
  <c r="D951" i="4"/>
  <c r="D935" i="4"/>
  <c r="D919" i="4"/>
  <c r="D903" i="4"/>
  <c r="D887" i="4"/>
  <c r="D871" i="4"/>
  <c r="D855" i="4"/>
  <c r="D839" i="4"/>
  <c r="D823" i="4"/>
  <c r="D807" i="4"/>
  <c r="D791" i="4"/>
  <c r="D775" i="4"/>
  <c r="D759" i="4"/>
  <c r="D743" i="4"/>
  <c r="D727" i="4"/>
  <c r="D711" i="4"/>
  <c r="D695" i="4"/>
  <c r="D679" i="4"/>
  <c r="D663" i="4"/>
  <c r="D647" i="4"/>
  <c r="D631" i="4"/>
  <c r="D615" i="4"/>
  <c r="D599" i="4"/>
  <c r="D583" i="4"/>
  <c r="D567" i="4"/>
  <c r="D551" i="4"/>
  <c r="D535" i="4"/>
  <c r="D519" i="4"/>
  <c r="D503" i="4"/>
  <c r="D487" i="4"/>
  <c r="D471" i="4"/>
  <c r="D455" i="4"/>
  <c r="D439" i="4"/>
  <c r="D423" i="4"/>
  <c r="D407" i="4"/>
  <c r="D391" i="4"/>
  <c r="D375" i="4"/>
  <c r="D359" i="4"/>
  <c r="D343" i="4"/>
  <c r="D327" i="4"/>
  <c r="D1958" i="4"/>
  <c r="D1942" i="4"/>
  <c r="D1926" i="4"/>
  <c r="D1910" i="4"/>
  <c r="D1894" i="4"/>
  <c r="D1878" i="4"/>
  <c r="D1862" i="4"/>
  <c r="D1846" i="4"/>
  <c r="D1830" i="4"/>
  <c r="D1814" i="4"/>
  <c r="D1798" i="4"/>
  <c r="D1782" i="4"/>
  <c r="D1766" i="4"/>
  <c r="D1750" i="4"/>
  <c r="D1734" i="4"/>
  <c r="D1718" i="4"/>
  <c r="D1702" i="4"/>
  <c r="D1686" i="4"/>
  <c r="D1670" i="4"/>
  <c r="D1654" i="4"/>
  <c r="D1638" i="4"/>
  <c r="D1622" i="4"/>
  <c r="D1606" i="4"/>
  <c r="D1590" i="4"/>
  <c r="D1574" i="4"/>
  <c r="D1558" i="4"/>
  <c r="D1542" i="4"/>
  <c r="D1526" i="4"/>
  <c r="D1510" i="4"/>
  <c r="D1494" i="4"/>
  <c r="D1478" i="4"/>
  <c r="D1462" i="4"/>
  <c r="D1446" i="4"/>
  <c r="D1430" i="4"/>
  <c r="D1414" i="4"/>
  <c r="D1398" i="4"/>
  <c r="D1382" i="4"/>
  <c r="D1366" i="4"/>
  <c r="D1350" i="4"/>
  <c r="D1334" i="4"/>
  <c r="D1318" i="4"/>
  <c r="D1302" i="4"/>
  <c r="D1286" i="4"/>
  <c r="D1270" i="4"/>
  <c r="D1254" i="4"/>
  <c r="D1238" i="4"/>
  <c r="D1222" i="4"/>
  <c r="D1206" i="4"/>
  <c r="D1190" i="4"/>
  <c r="D1174" i="4"/>
  <c r="D1158" i="4"/>
  <c r="D1142" i="4"/>
  <c r="D1126" i="4"/>
  <c r="D1110" i="4"/>
  <c r="D1094" i="4"/>
  <c r="D1078" i="4"/>
  <c r="D1062" i="4"/>
  <c r="D1046" i="4"/>
  <c r="D1030" i="4"/>
  <c r="D1014" i="4"/>
  <c r="D998" i="4"/>
  <c r="D982" i="4"/>
  <c r="D966" i="4"/>
  <c r="D950" i="4"/>
  <c r="D934" i="4"/>
  <c r="D918" i="4"/>
  <c r="D902" i="4"/>
  <c r="D886" i="4"/>
  <c r="D870" i="4"/>
  <c r="D854" i="4"/>
  <c r="D838" i="4"/>
  <c r="D822" i="4"/>
  <c r="D806" i="4"/>
  <c r="D790" i="4"/>
  <c r="D774" i="4"/>
  <c r="D758" i="4"/>
  <c r="D742" i="4"/>
  <c r="D726" i="4"/>
  <c r="D710" i="4"/>
  <c r="D694" i="4"/>
  <c r="D678" i="4"/>
  <c r="D662" i="4"/>
  <c r="D646" i="4"/>
  <c r="D630" i="4"/>
  <c r="D614" i="4"/>
  <c r="D598" i="4"/>
  <c r="D582" i="4"/>
  <c r="D566" i="4"/>
  <c r="D550" i="4"/>
  <c r="D534" i="4"/>
  <c r="D518" i="4"/>
  <c r="D502" i="4"/>
  <c r="D486" i="4"/>
  <c r="D470" i="4"/>
  <c r="D454" i="4"/>
  <c r="D438" i="4"/>
  <c r="D422" i="4"/>
  <c r="D406" i="4"/>
  <c r="D390" i="4"/>
  <c r="D374" i="4"/>
  <c r="D358" i="4"/>
  <c r="D342" i="4"/>
  <c r="D326" i="4"/>
  <c r="D310" i="4"/>
  <c r="D294" i="4"/>
  <c r="D278" i="4"/>
  <c r="D262" i="4"/>
  <c r="D246" i="4"/>
  <c r="D230" i="4"/>
  <c r="D214" i="4"/>
  <c r="D198" i="4"/>
  <c r="D2245" i="4"/>
  <c r="D2229" i="4"/>
  <c r="D2213" i="4"/>
  <c r="D2197" i="4"/>
  <c r="D2181" i="4"/>
  <c r="D2165" i="4"/>
  <c r="D2149" i="4"/>
  <c r="D2133" i="4"/>
  <c r="D2117" i="4"/>
  <c r="D2101" i="4"/>
  <c r="D2085" i="4"/>
  <c r="D2069" i="4"/>
  <c r="D2053" i="4"/>
  <c r="D2037" i="4"/>
  <c r="D2021" i="4"/>
  <c r="D2005" i="4"/>
  <c r="D1989" i="4"/>
  <c r="D1973" i="4"/>
  <c r="D1957" i="4"/>
  <c r="D1941" i="4"/>
  <c r="D1925" i="4"/>
  <c r="D1909" i="4"/>
  <c r="D1893" i="4"/>
  <c r="D1877" i="4"/>
  <c r="D1861" i="4"/>
  <c r="D1845" i="4"/>
  <c r="D1829" i="4"/>
  <c r="D1813" i="4"/>
  <c r="D1797" i="4"/>
  <c r="D1781" i="4"/>
  <c r="D1765" i="4"/>
  <c r="D1749" i="4"/>
  <c r="D1733" i="4"/>
  <c r="D1717" i="4"/>
  <c r="D1701" i="4"/>
  <c r="D1685" i="4"/>
  <c r="D1669" i="4"/>
  <c r="D1653" i="4"/>
  <c r="D1637" i="4"/>
  <c r="D1621" i="4"/>
  <c r="D1605" i="4"/>
  <c r="D1589" i="4"/>
  <c r="D1573" i="4"/>
  <c r="D1557" i="4"/>
  <c r="D1541" i="4"/>
  <c r="D1525" i="4"/>
  <c r="D1509" i="4"/>
  <c r="D1493" i="4"/>
  <c r="D1477" i="4"/>
  <c r="D1461" i="4"/>
  <c r="D1445" i="4"/>
  <c r="D1429" i="4"/>
  <c r="D1413" i="4"/>
  <c r="D1397" i="4"/>
  <c r="D1381" i="4"/>
  <c r="D1365" i="4"/>
  <c r="D1349" i="4"/>
  <c r="D1333" i="4"/>
  <c r="D1317" i="4"/>
  <c r="D1301" i="4"/>
  <c r="D1285" i="4"/>
  <c r="D1269" i="4"/>
  <c r="D1253" i="4"/>
  <c r="D1237" i="4"/>
  <c r="D1221" i="4"/>
  <c r="D1205" i="4"/>
  <c r="D1189" i="4"/>
  <c r="D1173" i="4"/>
  <c r="D1157" i="4"/>
  <c r="D1141" i="4"/>
  <c r="D1125" i="4"/>
  <c r="D1109" i="4"/>
  <c r="D1093" i="4"/>
  <c r="D1077" i="4"/>
  <c r="D1061" i="4"/>
  <c r="D1045" i="4"/>
  <c r="D1029" i="4"/>
  <c r="D1013" i="4"/>
  <c r="D997" i="4"/>
  <c r="D981" i="4"/>
  <c r="D965" i="4"/>
  <c r="D949" i="4"/>
  <c r="D933" i="4"/>
  <c r="D917" i="4"/>
  <c r="D901" i="4"/>
  <c r="D885" i="4"/>
  <c r="D869" i="4"/>
  <c r="D853" i="4"/>
  <c r="D837" i="4"/>
  <c r="D821" i="4"/>
  <c r="D805" i="4"/>
  <c r="D789" i="4"/>
  <c r="D773" i="4"/>
  <c r="D757" i="4"/>
  <c r="D741" i="4"/>
  <c r="D725" i="4"/>
  <c r="D709" i="4"/>
  <c r="D693" i="4"/>
  <c r="D677" i="4"/>
  <c r="D661" i="4"/>
  <c r="D645" i="4"/>
  <c r="D629" i="4"/>
  <c r="D613" i="4"/>
  <c r="D597" i="4"/>
  <c r="D581" i="4"/>
  <c r="D565" i="4"/>
  <c r="D549" i="4"/>
  <c r="D533" i="4"/>
  <c r="D517" i="4"/>
  <c r="D501" i="4"/>
  <c r="D485" i="4"/>
  <c r="D469" i="4"/>
  <c r="D453" i="4"/>
  <c r="D437" i="4"/>
  <c r="D421" i="4"/>
  <c r="D405" i="4"/>
  <c r="D389" i="4"/>
  <c r="D373" i="4"/>
  <c r="D357" i="4"/>
  <c r="D341" i="4"/>
  <c r="D325" i="4"/>
  <c r="D309" i="4"/>
  <c r="D293" i="4"/>
  <c r="D277" i="4"/>
  <c r="D261" i="4"/>
  <c r="D245" i="4"/>
  <c r="D1060" i="4"/>
  <c r="D1044" i="4"/>
  <c r="D1028" i="4"/>
  <c r="D1012" i="4"/>
  <c r="D996" i="4"/>
  <c r="D980" i="4"/>
  <c r="D964" i="4"/>
  <c r="D948" i="4"/>
  <c r="D932" i="4"/>
  <c r="D916" i="4"/>
  <c r="D900" i="4"/>
  <c r="D884" i="4"/>
  <c r="D868" i="4"/>
  <c r="D852" i="4"/>
  <c r="D836" i="4"/>
  <c r="D820" i="4"/>
  <c r="D804" i="4"/>
  <c r="D788" i="4"/>
  <c r="D772" i="4"/>
  <c r="D756" i="4"/>
  <c r="D740" i="4"/>
  <c r="D724" i="4"/>
  <c r="D708" i="4"/>
  <c r="D692" i="4"/>
  <c r="D676" i="4"/>
  <c r="D660" i="4"/>
  <c r="D644" i="4"/>
  <c r="D628" i="4"/>
  <c r="D612" i="4"/>
  <c r="D596" i="4"/>
  <c r="D580" i="4"/>
  <c r="D564" i="4"/>
  <c r="D548" i="4"/>
  <c r="D532" i="4"/>
  <c r="D516" i="4"/>
  <c r="D500" i="4"/>
  <c r="D484" i="4"/>
  <c r="D468" i="4"/>
  <c r="D452" i="4"/>
  <c r="D436" i="4"/>
  <c r="D420" i="4"/>
  <c r="D404" i="4"/>
  <c r="D388" i="4"/>
  <c r="D372" i="4"/>
  <c r="D356" i="4"/>
  <c r="D340" i="4"/>
  <c r="D819" i="4"/>
  <c r="D803" i="4"/>
  <c r="D787" i="4"/>
  <c r="D771" i="4"/>
  <c r="D755" i="4"/>
  <c r="D739" i="4"/>
  <c r="D723" i="4"/>
  <c r="D707" i="4"/>
  <c r="D691" i="4"/>
  <c r="D675" i="4"/>
  <c r="D659" i="4"/>
  <c r="D643" i="4"/>
  <c r="D627" i="4"/>
  <c r="D611" i="4"/>
  <c r="D595" i="4"/>
  <c r="D579" i="4"/>
  <c r="D563" i="4"/>
  <c r="D547" i="4"/>
  <c r="D531" i="4"/>
  <c r="D515" i="4"/>
  <c r="D499" i="4"/>
  <c r="D483" i="4"/>
  <c r="D467" i="4"/>
  <c r="D451" i="4"/>
  <c r="D435" i="4"/>
  <c r="D419" i="4"/>
  <c r="D403" i="4"/>
  <c r="D387" i="4"/>
  <c r="D371" i="4"/>
  <c r="D355" i="4"/>
  <c r="D339" i="4"/>
  <c r="D323" i="4"/>
  <c r="D307" i="4"/>
  <c r="D291" i="4"/>
  <c r="D275" i="4"/>
  <c r="D259" i="4"/>
  <c r="D243" i="4"/>
  <c r="D227" i="4"/>
  <c r="D882" i="4"/>
  <c r="D866" i="4"/>
  <c r="D850" i="4"/>
  <c r="D834" i="4"/>
  <c r="D818" i="4"/>
  <c r="D802" i="4"/>
  <c r="D786" i="4"/>
  <c r="D770" i="4"/>
  <c r="D754" i="4"/>
  <c r="D738" i="4"/>
  <c r="D722" i="4"/>
  <c r="D706" i="4"/>
  <c r="D690" i="4"/>
  <c r="D674" i="4"/>
  <c r="D658" i="4"/>
  <c r="D642" i="4"/>
  <c r="D626" i="4"/>
  <c r="D610" i="4"/>
  <c r="D594" i="4"/>
  <c r="D578" i="4"/>
  <c r="D562" i="4"/>
  <c r="D546" i="4"/>
  <c r="D530" i="4"/>
  <c r="D514" i="4"/>
  <c r="D498" i="4"/>
  <c r="D482" i="4"/>
  <c r="D466" i="4"/>
  <c r="D450" i="4"/>
  <c r="D434" i="4"/>
  <c r="D418" i="4"/>
  <c r="D402" i="4"/>
  <c r="D386" i="4"/>
  <c r="D370" i="4"/>
  <c r="D354" i="4"/>
  <c r="D338" i="4"/>
  <c r="D322" i="4"/>
  <c r="D306" i="4"/>
  <c r="D290" i="4"/>
  <c r="D274" i="4"/>
  <c r="D258" i="4"/>
  <c r="D242" i="4"/>
  <c r="D226" i="4"/>
  <c r="D210" i="4"/>
  <c r="D194" i="4"/>
  <c r="D961" i="4"/>
  <c r="D945" i="4"/>
  <c r="D929" i="4"/>
  <c r="D913" i="4"/>
  <c r="D897" i="4"/>
  <c r="D881" i="4"/>
  <c r="D865" i="4"/>
  <c r="D849" i="4"/>
  <c r="D833" i="4"/>
  <c r="D817" i="4"/>
  <c r="D801" i="4"/>
  <c r="D785" i="4"/>
  <c r="D769" i="4"/>
  <c r="D753" i="4"/>
  <c r="D737" i="4"/>
  <c r="D721" i="4"/>
  <c r="D705" i="4"/>
  <c r="D689" i="4"/>
  <c r="D673" i="4"/>
  <c r="D657" i="4"/>
  <c r="D641" i="4"/>
  <c r="D625" i="4"/>
  <c r="D609" i="4"/>
  <c r="D593" i="4"/>
  <c r="D577" i="4"/>
  <c r="D561" i="4"/>
  <c r="D545" i="4"/>
  <c r="D529" i="4"/>
  <c r="D513" i="4"/>
  <c r="D497" i="4"/>
  <c r="D481" i="4"/>
  <c r="D465" i="4"/>
  <c r="D449" i="4"/>
  <c r="D433" i="4"/>
  <c r="D417" i="4"/>
  <c r="D401" i="4"/>
  <c r="D385" i="4"/>
  <c r="D369" i="4"/>
  <c r="D353" i="4"/>
  <c r="D337" i="4"/>
  <c r="D321" i="4"/>
  <c r="D305" i="4"/>
  <c r="D289" i="4"/>
  <c r="D273" i="4"/>
  <c r="D960" i="4"/>
  <c r="D944" i="4"/>
  <c r="D928" i="4"/>
  <c r="D912" i="4"/>
  <c r="D896" i="4"/>
  <c r="D880" i="4"/>
  <c r="D864" i="4"/>
  <c r="D848" i="4"/>
  <c r="D832" i="4"/>
  <c r="D816" i="4"/>
  <c r="D800" i="4"/>
  <c r="D784" i="4"/>
  <c r="D768" i="4"/>
  <c r="D752" i="4"/>
  <c r="D736" i="4"/>
  <c r="D720" i="4"/>
  <c r="D704" i="4"/>
  <c r="D688" i="4"/>
  <c r="D672" i="4"/>
  <c r="D656" i="4"/>
  <c r="D640" i="4"/>
  <c r="D624" i="4"/>
  <c r="D608" i="4"/>
  <c r="D592" i="4"/>
  <c r="D576" i="4"/>
  <c r="D560" i="4"/>
  <c r="D544" i="4"/>
  <c r="D528" i="4"/>
  <c r="D512" i="4"/>
  <c r="D496" i="4"/>
  <c r="D480" i="4"/>
  <c r="D464" i="4"/>
  <c r="D448" i="4"/>
  <c r="D432" i="4"/>
  <c r="D416" i="4"/>
  <c r="D400" i="4"/>
  <c r="D384" i="4"/>
  <c r="D368" i="4"/>
  <c r="D352" i="4"/>
  <c r="D336" i="4"/>
  <c r="D911" i="4"/>
  <c r="D895" i="4"/>
  <c r="D879" i="4"/>
  <c r="D863" i="4"/>
  <c r="D847" i="4"/>
  <c r="D831" i="4"/>
  <c r="D815" i="4"/>
  <c r="D799" i="4"/>
  <c r="D783" i="4"/>
  <c r="D767" i="4"/>
  <c r="D751" i="4"/>
  <c r="D735" i="4"/>
  <c r="D719" i="4"/>
  <c r="D703" i="4"/>
  <c r="D687" i="4"/>
  <c r="D671" i="4"/>
  <c r="D655" i="4"/>
  <c r="D639" i="4"/>
  <c r="D623" i="4"/>
  <c r="D607" i="4"/>
  <c r="D591" i="4"/>
  <c r="D575" i="4"/>
  <c r="D559" i="4"/>
  <c r="D543" i="4"/>
  <c r="D527" i="4"/>
  <c r="D511" i="4"/>
  <c r="D495" i="4"/>
  <c r="D479" i="4"/>
  <c r="D463" i="4"/>
  <c r="D447" i="4"/>
  <c r="D431" i="4"/>
  <c r="D415" i="4"/>
  <c r="D399" i="4"/>
  <c r="D383" i="4"/>
  <c r="D367" i="4"/>
  <c r="D351" i="4"/>
  <c r="D335" i="4"/>
  <c r="D319" i="4"/>
  <c r="D303" i="4"/>
  <c r="D287" i="4"/>
  <c r="D271" i="4"/>
  <c r="D255" i="4"/>
  <c r="D239" i="4"/>
  <c r="D223" i="4"/>
  <c r="D207" i="4"/>
  <c r="D191" i="4"/>
  <c r="D175" i="4"/>
  <c r="D159" i="4"/>
  <c r="D143" i="4"/>
  <c r="D127" i="4"/>
  <c r="D111" i="4"/>
  <c r="D95" i="4"/>
  <c r="D79" i="4"/>
  <c r="D63" i="4"/>
  <c r="D47" i="4"/>
  <c r="D862" i="4"/>
  <c r="D846" i="4"/>
  <c r="D830" i="4"/>
  <c r="D814" i="4"/>
  <c r="D798" i="4"/>
  <c r="D782" i="4"/>
  <c r="D766" i="4"/>
  <c r="D750" i="4"/>
  <c r="D734" i="4"/>
  <c r="D718" i="4"/>
  <c r="D702" i="4"/>
  <c r="D686" i="4"/>
  <c r="D670" i="4"/>
  <c r="D654" i="4"/>
  <c r="D638" i="4"/>
  <c r="D622" i="4"/>
  <c r="D606" i="4"/>
  <c r="D590" i="4"/>
  <c r="D574" i="4"/>
  <c r="D558" i="4"/>
  <c r="D542" i="4"/>
  <c r="D526" i="4"/>
  <c r="D510" i="4"/>
  <c r="D494" i="4"/>
  <c r="D478" i="4"/>
  <c r="D462" i="4"/>
  <c r="D446" i="4"/>
  <c r="D430" i="4"/>
  <c r="D414" i="4"/>
  <c r="D398" i="4"/>
  <c r="D382" i="4"/>
  <c r="D366" i="4"/>
  <c r="D350" i="4"/>
  <c r="D334" i="4"/>
  <c r="D318" i="4"/>
  <c r="D302" i="4"/>
  <c r="D286" i="4"/>
  <c r="D270" i="4"/>
  <c r="D254" i="4"/>
  <c r="D238" i="4"/>
  <c r="D222" i="4"/>
  <c r="D206" i="4"/>
  <c r="D190" i="4"/>
  <c r="D174" i="4"/>
  <c r="D158" i="4"/>
  <c r="D142" i="4"/>
  <c r="D126" i="4"/>
  <c r="D110" i="4"/>
  <c r="D94" i="4"/>
  <c r="D78" i="4"/>
  <c r="D62" i="4"/>
  <c r="D46" i="4"/>
  <c r="D30" i="4"/>
  <c r="D14" i="4"/>
  <c r="D781" i="4"/>
  <c r="D765" i="4"/>
  <c r="D749" i="4"/>
  <c r="D733" i="4"/>
  <c r="D717" i="4"/>
  <c r="D701" i="4"/>
  <c r="D685" i="4"/>
  <c r="D669" i="4"/>
  <c r="D653" i="4"/>
  <c r="D637" i="4"/>
  <c r="D621" i="4"/>
  <c r="D605" i="4"/>
  <c r="D589" i="4"/>
  <c r="D573" i="4"/>
  <c r="D557" i="4"/>
  <c r="D541" i="4"/>
  <c r="D525" i="4"/>
  <c r="D509" i="4"/>
  <c r="D493" i="4"/>
  <c r="D477" i="4"/>
  <c r="D461" i="4"/>
  <c r="D445" i="4"/>
  <c r="D429" i="4"/>
  <c r="D413" i="4"/>
  <c r="D397" i="4"/>
  <c r="D381" i="4"/>
  <c r="D365" i="4"/>
  <c r="D349" i="4"/>
  <c r="D333" i="4"/>
  <c r="D317" i="4"/>
  <c r="D301" i="4"/>
  <c r="D285" i="4"/>
  <c r="D269" i="4"/>
  <c r="D253" i="4"/>
  <c r="D237" i="4"/>
  <c r="D221" i="4"/>
  <c r="D205" i="4"/>
  <c r="D189" i="4"/>
  <c r="D173" i="4"/>
  <c r="D157" i="4"/>
  <c r="D141" i="4"/>
  <c r="D125" i="4"/>
  <c r="D109" i="4"/>
  <c r="D93" i="4"/>
  <c r="D77" i="4"/>
  <c r="D61" i="4"/>
  <c r="D45" i="4"/>
  <c r="D29" i="4"/>
  <c r="D13" i="4"/>
  <c r="D700" i="4"/>
  <c r="D684" i="4"/>
  <c r="D668" i="4"/>
  <c r="D652" i="4"/>
  <c r="D636" i="4"/>
  <c r="D620" i="4"/>
  <c r="D604" i="4"/>
  <c r="D588" i="4"/>
  <c r="D572" i="4"/>
  <c r="D556" i="4"/>
  <c r="D540" i="4"/>
  <c r="D524" i="4"/>
  <c r="D508" i="4"/>
  <c r="D492" i="4"/>
  <c r="D476" i="4"/>
  <c r="D460" i="4"/>
  <c r="D444" i="4"/>
  <c r="D428" i="4"/>
  <c r="D412" i="4"/>
  <c r="D396" i="4"/>
  <c r="D380" i="4"/>
  <c r="D364" i="4"/>
  <c r="D348" i="4"/>
  <c r="D332" i="4"/>
  <c r="D316" i="4"/>
  <c r="D300" i="4"/>
  <c r="D284" i="4"/>
  <c r="D268" i="4"/>
  <c r="D252" i="4"/>
  <c r="D236" i="4"/>
  <c r="D220" i="4"/>
  <c r="D204" i="4"/>
  <c r="D188" i="4"/>
  <c r="D172" i="4"/>
  <c r="D156" i="4"/>
  <c r="D140" i="4"/>
  <c r="D124" i="4"/>
  <c r="D108" i="4"/>
  <c r="D92" i="4"/>
  <c r="D76" i="4"/>
  <c r="D60" i="4"/>
  <c r="D44" i="4"/>
  <c r="D28" i="4"/>
  <c r="D12" i="4"/>
  <c r="D1067" i="4"/>
  <c r="D1051" i="4"/>
  <c r="D1035" i="4"/>
  <c r="D1019" i="4"/>
  <c r="D1003" i="4"/>
  <c r="D987" i="4"/>
  <c r="D971" i="4"/>
  <c r="D955" i="4"/>
  <c r="D939" i="4"/>
  <c r="D923" i="4"/>
  <c r="D907" i="4"/>
  <c r="D891" i="4"/>
  <c r="D875" i="4"/>
  <c r="D859" i="4"/>
  <c r="D843" i="4"/>
  <c r="D827" i="4"/>
  <c r="D811" i="4"/>
  <c r="D795" i="4"/>
  <c r="D779" i="4"/>
  <c r="D763" i="4"/>
  <c r="D747" i="4"/>
  <c r="D731" i="4"/>
  <c r="D715" i="4"/>
  <c r="D699" i="4"/>
  <c r="D683" i="4"/>
  <c r="D667" i="4"/>
  <c r="D651" i="4"/>
  <c r="D635" i="4"/>
  <c r="D619" i="4"/>
  <c r="D603" i="4"/>
  <c r="D587" i="4"/>
  <c r="D571" i="4"/>
  <c r="D555" i="4"/>
  <c r="D539" i="4"/>
  <c r="D523" i="4"/>
  <c r="D507" i="4"/>
  <c r="D491" i="4"/>
  <c r="D475" i="4"/>
  <c r="D459" i="4"/>
  <c r="D443" i="4"/>
  <c r="D427" i="4"/>
  <c r="D411" i="4"/>
  <c r="D395" i="4"/>
  <c r="D379" i="4"/>
  <c r="D363" i="4"/>
  <c r="D347" i="4"/>
  <c r="D331" i="4"/>
  <c r="D315" i="4"/>
  <c r="D299" i="4"/>
  <c r="D283" i="4"/>
  <c r="D267" i="4"/>
  <c r="D251" i="4"/>
  <c r="D235" i="4"/>
  <c r="D219" i="4"/>
  <c r="D203" i="4"/>
  <c r="D187" i="4"/>
  <c r="D171" i="4"/>
  <c r="D155" i="4"/>
  <c r="D139" i="4"/>
  <c r="D123" i="4"/>
  <c r="D107" i="4"/>
  <c r="D91" i="4"/>
  <c r="D75" i="4"/>
  <c r="D59" i="4"/>
  <c r="D43" i="4"/>
  <c r="D27" i="4"/>
  <c r="D11" i="4"/>
  <c r="D906" i="4"/>
  <c r="D890" i="4"/>
  <c r="D874" i="4"/>
  <c r="D858" i="4"/>
  <c r="D842" i="4"/>
  <c r="D826" i="4"/>
  <c r="D810" i="4"/>
  <c r="D794" i="4"/>
  <c r="D778" i="4"/>
  <c r="D762" i="4"/>
  <c r="D746" i="4"/>
  <c r="D730" i="4"/>
  <c r="D714" i="4"/>
  <c r="D698" i="4"/>
  <c r="D682" i="4"/>
  <c r="D666" i="4"/>
  <c r="D650" i="4"/>
  <c r="D634" i="4"/>
  <c r="D618" i="4"/>
  <c r="D602" i="4"/>
  <c r="D586" i="4"/>
  <c r="D570" i="4"/>
  <c r="D554" i="4"/>
  <c r="D538" i="4"/>
  <c r="D522" i="4"/>
  <c r="D506" i="4"/>
  <c r="D490" i="4"/>
  <c r="D474" i="4"/>
  <c r="D458" i="4"/>
  <c r="D442" i="4"/>
  <c r="D426" i="4"/>
  <c r="D410" i="4"/>
  <c r="D394" i="4"/>
  <c r="D378" i="4"/>
  <c r="D362" i="4"/>
  <c r="D346" i="4"/>
  <c r="D330" i="4"/>
  <c r="D314" i="4"/>
  <c r="D298" i="4"/>
  <c r="D282" i="4"/>
  <c r="D266" i="4"/>
  <c r="D250" i="4"/>
  <c r="D234" i="4"/>
  <c r="D218" i="4"/>
  <c r="D202" i="4"/>
  <c r="D186" i="4"/>
  <c r="D170" i="4"/>
  <c r="D154" i="4"/>
  <c r="D138" i="4"/>
  <c r="D122" i="4"/>
  <c r="D697" i="4"/>
  <c r="D681" i="4"/>
  <c r="D665" i="4"/>
  <c r="D649" i="4"/>
  <c r="D633" i="4"/>
  <c r="D617" i="4"/>
  <c r="D601" i="4"/>
  <c r="D585" i="4"/>
  <c r="D569" i="4"/>
  <c r="D553" i="4"/>
  <c r="D537" i="4"/>
  <c r="D521" i="4"/>
  <c r="D505" i="4"/>
  <c r="D489" i="4"/>
  <c r="D473" i="4"/>
  <c r="D457" i="4"/>
  <c r="D441" i="4"/>
  <c r="D425" i="4"/>
  <c r="D409" i="4"/>
  <c r="D393" i="4"/>
  <c r="D377" i="4"/>
  <c r="D361" i="4"/>
  <c r="D345" i="4"/>
  <c r="D329" i="4"/>
  <c r="D313" i="4"/>
  <c r="D297" i="4"/>
  <c r="D281" i="4"/>
  <c r="D265" i="4"/>
  <c r="D249" i="4"/>
  <c r="D233" i="4"/>
  <c r="D217" i="4"/>
  <c r="D201" i="4"/>
  <c r="D185" i="4"/>
  <c r="D169" i="4"/>
  <c r="D792" i="4"/>
  <c r="D776" i="4"/>
  <c r="D760" i="4"/>
  <c r="D744" i="4"/>
  <c r="D728" i="4"/>
  <c r="D712" i="4"/>
  <c r="D696" i="4"/>
  <c r="D680" i="4"/>
  <c r="D664" i="4"/>
  <c r="D648" i="4"/>
  <c r="D632" i="4"/>
  <c r="D616" i="4"/>
  <c r="D600" i="4"/>
  <c r="D584" i="4"/>
  <c r="D568" i="4"/>
  <c r="D552" i="4"/>
  <c r="D536" i="4"/>
  <c r="D520" i="4"/>
  <c r="D504" i="4"/>
  <c r="D488" i="4"/>
  <c r="D472" i="4"/>
  <c r="D456" i="4"/>
  <c r="D440" i="4"/>
  <c r="D424" i="4"/>
  <c r="D408" i="4"/>
  <c r="D392" i="4"/>
  <c r="D376" i="4"/>
  <c r="D360" i="4"/>
  <c r="D344" i="4"/>
  <c r="D328" i="4"/>
  <c r="D312" i="4"/>
  <c r="D296" i="4"/>
  <c r="D280" i="4"/>
  <c r="D264" i="4"/>
  <c r="D106" i="4"/>
  <c r="D90" i="4"/>
  <c r="D74" i="4"/>
  <c r="D58" i="4"/>
  <c r="D42" i="4"/>
  <c r="D26" i="4"/>
  <c r="D10" i="4"/>
  <c r="D153" i="4"/>
  <c r="D137" i="4"/>
  <c r="D121" i="4"/>
  <c r="D105" i="4"/>
  <c r="D89" i="4"/>
  <c r="D73" i="4"/>
  <c r="D57" i="4"/>
  <c r="D41" i="4"/>
  <c r="D25" i="4"/>
  <c r="D9" i="4"/>
  <c r="D248" i="4"/>
  <c r="D232" i="4"/>
  <c r="D216" i="4"/>
  <c r="D200" i="4"/>
  <c r="D184" i="4"/>
  <c r="D168" i="4"/>
  <c r="D152" i="4"/>
  <c r="D136" i="4"/>
  <c r="D120" i="4"/>
  <c r="D104" i="4"/>
  <c r="D88" i="4"/>
  <c r="D72" i="4"/>
  <c r="D56" i="4"/>
  <c r="D40" i="4"/>
  <c r="D24" i="4"/>
  <c r="D8" i="4"/>
  <c r="D311" i="4"/>
  <c r="D295" i="4"/>
  <c r="D279" i="4"/>
  <c r="D263" i="4"/>
  <c r="D247" i="4"/>
  <c r="D231" i="4"/>
  <c r="D215" i="4"/>
  <c r="D199" i="4"/>
  <c r="D183" i="4"/>
  <c r="D167" i="4"/>
  <c r="D151" i="4"/>
  <c r="D135" i="4"/>
  <c r="D119" i="4"/>
  <c r="D103" i="4"/>
  <c r="D87" i="4"/>
  <c r="D71" i="4"/>
  <c r="D55" i="4"/>
  <c r="D39" i="4"/>
  <c r="D23" i="4"/>
  <c r="D7" i="4"/>
  <c r="D182" i="4"/>
  <c r="D166" i="4"/>
  <c r="D150" i="4"/>
  <c r="D134" i="4"/>
  <c r="D118" i="4"/>
  <c r="D102" i="4"/>
  <c r="D86" i="4"/>
  <c r="D70" i="4"/>
  <c r="D54" i="4"/>
  <c r="D38" i="4"/>
  <c r="D22" i="4"/>
  <c r="D6" i="4"/>
  <c r="D229" i="4"/>
  <c r="D213" i="4"/>
  <c r="D197" i="4"/>
  <c r="D181" i="4"/>
  <c r="D165" i="4"/>
  <c r="D149" i="4"/>
  <c r="D133" i="4"/>
  <c r="D117" i="4"/>
  <c r="D101" i="4"/>
  <c r="D85" i="4"/>
  <c r="D69" i="4"/>
  <c r="D53" i="4"/>
  <c r="D37" i="4"/>
  <c r="D21" i="4"/>
  <c r="D5" i="4"/>
  <c r="D324" i="4"/>
  <c r="D308" i="4"/>
  <c r="D292" i="4"/>
  <c r="D276" i="4"/>
  <c r="D260" i="4"/>
  <c r="D244" i="4"/>
  <c r="D228" i="4"/>
  <c r="D212" i="4"/>
  <c r="D196" i="4"/>
  <c r="D180" i="4"/>
  <c r="D164" i="4"/>
  <c r="D148" i="4"/>
  <c r="D132" i="4"/>
  <c r="D116" i="4"/>
  <c r="D100" i="4"/>
  <c r="D84" i="4"/>
  <c r="D68" i="4"/>
  <c r="D52" i="4"/>
  <c r="D36" i="4"/>
  <c r="D20" i="4"/>
  <c r="D4" i="4"/>
  <c r="D211" i="4"/>
  <c r="D195" i="4"/>
  <c r="D179" i="4"/>
  <c r="D163" i="4"/>
  <c r="D147" i="4"/>
  <c r="D131" i="4"/>
  <c r="D115" i="4"/>
  <c r="D99" i="4"/>
  <c r="D83" i="4"/>
  <c r="D67" i="4"/>
  <c r="D51" i="4"/>
  <c r="D35" i="4"/>
  <c r="D19" i="4"/>
  <c r="D3" i="4"/>
  <c r="D178" i="4"/>
  <c r="D162" i="4"/>
  <c r="D146" i="4"/>
  <c r="D130" i="4"/>
  <c r="D114" i="4"/>
  <c r="D98" i="4"/>
  <c r="D82" i="4"/>
  <c r="D66" i="4"/>
  <c r="D50" i="4"/>
  <c r="D34" i="4"/>
  <c r="D18" i="4"/>
  <c r="D257" i="4"/>
  <c r="D241" i="4"/>
  <c r="D225" i="4"/>
  <c r="D209" i="4"/>
  <c r="D193" i="4"/>
  <c r="D177" i="4"/>
  <c r="D161" i="4"/>
  <c r="D145" i="4"/>
  <c r="D129" i="4"/>
  <c r="D113" i="4"/>
  <c r="D97" i="4"/>
  <c r="D81" i="4"/>
  <c r="D65" i="4"/>
  <c r="D49" i="4"/>
  <c r="D33" i="4"/>
  <c r="D17" i="4"/>
  <c r="D320" i="4"/>
  <c r="D304" i="4"/>
  <c r="D288" i="4"/>
  <c r="D272" i="4"/>
  <c r="D256" i="4"/>
  <c r="D240" i="4"/>
  <c r="D224" i="4"/>
  <c r="D208" i="4"/>
  <c r="D192" i="4"/>
  <c r="D176" i="4"/>
  <c r="D160" i="4"/>
  <c r="D144" i="4"/>
  <c r="D128" i="4"/>
  <c r="D112" i="4"/>
  <c r="D96" i="4"/>
  <c r="D80" i="4"/>
  <c r="D64" i="4"/>
  <c r="D48" i="4"/>
  <c r="D32" i="4"/>
  <c r="D16" i="4"/>
  <c r="D31" i="4"/>
  <c r="D15" i="4"/>
  <c r="AA2" i="6"/>
  <c r="W2" i="2" a="1"/>
  <c r="W2" i="2" s="1"/>
  <c r="X2" i="2" a="1"/>
  <c r="X2" i="2" s="1"/>
  <c r="Y2" i="2" a="1"/>
  <c r="Y2" i="2" s="1"/>
  <c r="V2" i="2"/>
  <c r="AC8" i="5" l="1"/>
  <c r="AC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Tejshree</author>
  </authors>
  <commentList>
    <comment ref="AJ1" authorId="0" shapeId="0" xr:uid="{F598F3A6-180C-4636-A368-2D685E5CD7B7}">
      <text>
        <r>
          <rPr>
            <b/>
            <sz val="9"/>
            <color indexed="81"/>
            <rFont val="Tahoma"/>
            <family val="2"/>
          </rPr>
          <t>Tejshree:</t>
        </r>
        <r>
          <rPr>
            <sz val="9"/>
            <color indexed="81"/>
            <rFont val="Tahoma"/>
            <family val="2"/>
          </rPr>
          <t xml:space="preserve">
Holding Cost = Total Value
</t>
        </r>
      </text>
    </comment>
    <comment ref="AO1" authorId="0" shapeId="0" xr:uid="{CF4B7FF3-99E1-40A2-9766-687139530770}">
      <text>
        <r>
          <rPr>
            <b/>
            <sz val="9"/>
            <color indexed="81"/>
            <rFont val="Tahoma"/>
            <family val="2"/>
          </rPr>
          <t>Tejshree:</t>
        </r>
        <r>
          <rPr>
            <sz val="9"/>
            <color indexed="81"/>
            <rFont val="Tahoma"/>
            <family val="2"/>
          </rPr>
          <t xml:space="preserve">
New Stock = Quantity – (10% extra demand)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tc={622B3B22-2078-4E6E-A0C9-C6FD943C5C0E}</author>
    <author>Tejshree</author>
  </authors>
  <commentList>
    <comment ref="A1" authorId="0" shapeId="0" xr:uid="{622B3B22-2078-4E6E-A0C9-C6FD943C5C0E}">
      <text>
        <t>[Threaded comment]
Your version of Excel allows you to read this threaded comment; however, any edits to it will get removed if the file is opened in a newer version of Excel. Learn more: https://go.microsoft.com/fwlink/?linkid=870924
Comment:
    Automatically suggest how much to reorder.</t>
      </text>
    </comment>
    <comment ref="E1" authorId="1" shapeId="0" xr:uid="{367AF3F5-97D4-4FED-A499-D91D9707D514}">
      <text>
        <r>
          <rPr>
            <b/>
            <sz val="9"/>
            <color indexed="81"/>
            <rFont val="Tahoma"/>
            <family val="2"/>
          </rPr>
          <t>Tejshree:</t>
        </r>
        <r>
          <rPr>
            <sz val="9"/>
            <color indexed="81"/>
            <rFont val="Tahoma"/>
            <family val="2"/>
          </rPr>
          <t xml:space="preserve">
If Reorder Level &gt; Stock → Suggest order
stock is low → suggest order
Else → If enough stock → show 0</t>
        </r>
      </text>
    </comment>
    <comment ref="H1" authorId="1" shapeId="0" xr:uid="{8518EA4C-FB09-46C2-8256-A0FBFA72345F}">
      <text>
        <r>
          <rPr>
            <b/>
            <sz val="9"/>
            <color indexed="81"/>
            <rFont val="Tahoma"/>
            <family val="2"/>
          </rPr>
          <t>Tejshree:</t>
        </r>
        <r>
          <rPr>
            <sz val="9"/>
            <color indexed="81"/>
            <rFont val="Tahoma"/>
            <family val="2"/>
          </rPr>
          <t xml:space="preserve">
Extra Safety: Orders extra 10 units for safety.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<sst xmlns="http://schemas.openxmlformats.org/spreadsheetml/2006/main" count="66282" uniqueCount="7665">
  <si>
    <t>Product ID</t>
  </si>
  <si>
    <t>Product Name</t>
  </si>
  <si>
    <t>Category</t>
  </si>
  <si>
    <t>Supplier Name</t>
  </si>
  <si>
    <t>Quantity in Stock</t>
  </si>
  <si>
    <t>Reorder Level</t>
  </si>
  <si>
    <t>Cost per unit(₹)</t>
  </si>
  <si>
    <t>Total Value (₹)</t>
  </si>
  <si>
    <t>Last Restocked Date</t>
  </si>
  <si>
    <t>Next Restock Due</t>
  </si>
  <si>
    <t>Product Status</t>
  </si>
  <si>
    <t>Store Location</t>
  </si>
  <si>
    <t>P8270</t>
  </si>
  <si>
    <t>Management Plus</t>
  </si>
  <si>
    <t>Clothing</t>
  </si>
  <si>
    <t>Global Traders</t>
  </si>
  <si>
    <t>Actv</t>
  </si>
  <si>
    <t>Pune Store</t>
  </si>
  <si>
    <t>P6734</t>
  </si>
  <si>
    <t>Glass Mini</t>
  </si>
  <si>
    <t>Toys</t>
  </si>
  <si>
    <t>Mumbai Store</t>
  </si>
  <si>
    <t>P9322</t>
  </si>
  <si>
    <t>Government Max</t>
  </si>
  <si>
    <t>Omni Suppliers</t>
  </si>
  <si>
    <t>active</t>
  </si>
  <si>
    <t>P7949</t>
  </si>
  <si>
    <t>Kitchen Plus</t>
  </si>
  <si>
    <t>Furniture</t>
  </si>
  <si>
    <t>ACTIVE</t>
  </si>
  <si>
    <t>Online</t>
  </si>
  <si>
    <t>P2184</t>
  </si>
  <si>
    <t>Image X</t>
  </si>
  <si>
    <t>Ahmedabad Branch</t>
  </si>
  <si>
    <t>P9666</t>
  </si>
  <si>
    <t>Computer Plus</t>
  </si>
  <si>
    <t>P3747</t>
  </si>
  <si>
    <t>Democrat Lite</t>
  </si>
  <si>
    <t>P4005</t>
  </si>
  <si>
    <t>hundred lite</t>
  </si>
  <si>
    <t>Electronics</t>
  </si>
  <si>
    <t>QuickStock</t>
  </si>
  <si>
    <t>P2528</t>
  </si>
  <si>
    <t>Plan Plus</t>
  </si>
  <si>
    <t>Groceries</t>
  </si>
  <si>
    <t>RetailMart Inc</t>
  </si>
  <si>
    <t>discontinued</t>
  </si>
  <si>
    <t>P6393</t>
  </si>
  <si>
    <t>Change Pro</t>
  </si>
  <si>
    <t>P8513</t>
  </si>
  <si>
    <t>Deep Max</t>
  </si>
  <si>
    <t>P6486</t>
  </si>
  <si>
    <t>Find X</t>
  </si>
  <si>
    <t>ABC Pvt Ltd</t>
  </si>
  <si>
    <t>discon</t>
  </si>
  <si>
    <t>P1775</t>
  </si>
  <si>
    <t>Nothing Lite</t>
  </si>
  <si>
    <t>Inactive</t>
  </si>
  <si>
    <t>Delhi Warehouse</t>
  </si>
  <si>
    <t>P2585</t>
  </si>
  <si>
    <t>Wait Max</t>
  </si>
  <si>
    <t>P4843</t>
  </si>
  <si>
    <t>Old Mini</t>
  </si>
  <si>
    <t>P6675</t>
  </si>
  <si>
    <t>Before Lite</t>
  </si>
  <si>
    <t>P8629</t>
  </si>
  <si>
    <t>Support Plus</t>
  </si>
  <si>
    <t>P8916</t>
  </si>
  <si>
    <t>else pro</t>
  </si>
  <si>
    <t>P5859</t>
  </si>
  <si>
    <t>When Lite</t>
  </si>
  <si>
    <t>P1064</t>
  </si>
  <si>
    <t>Blood Max</t>
  </si>
  <si>
    <t>P3027</t>
  </si>
  <si>
    <t>Quite Mini</t>
  </si>
  <si>
    <t>P7736</t>
  </si>
  <si>
    <t>Eat Plus</t>
  </si>
  <si>
    <t>P6892</t>
  </si>
  <si>
    <t>Least Mini</t>
  </si>
  <si>
    <t>P4104</t>
  </si>
  <si>
    <t>Those Lite</t>
  </si>
  <si>
    <t>P9996</t>
  </si>
  <si>
    <t>Training Plus</t>
  </si>
  <si>
    <t>P9154</t>
  </si>
  <si>
    <t>Table Pro</t>
  </si>
  <si>
    <t>P9110</t>
  </si>
  <si>
    <t>american plus</t>
  </si>
  <si>
    <t>P1502</t>
  </si>
  <si>
    <t>History Plus</t>
  </si>
  <si>
    <t>P6134</t>
  </si>
  <si>
    <t>Color Lite</t>
  </si>
  <si>
    <t>P8858</t>
  </si>
  <si>
    <t>Remain Pro</t>
  </si>
  <si>
    <t>P7019</t>
  </si>
  <si>
    <t>Seem X</t>
  </si>
  <si>
    <t>P2059</t>
  </si>
  <si>
    <t>West Max</t>
  </si>
  <si>
    <t>P4157</t>
  </si>
  <si>
    <t>Inside Lite</t>
  </si>
  <si>
    <t>P3693</t>
  </si>
  <si>
    <t>Question Plus</t>
  </si>
  <si>
    <t>P6450</t>
  </si>
  <si>
    <t>Better X</t>
  </si>
  <si>
    <t>P2306</t>
  </si>
  <si>
    <t>Church Mini</t>
  </si>
  <si>
    <t>P8526</t>
  </si>
  <si>
    <t>Kitchen X</t>
  </si>
  <si>
    <t>P5413</t>
  </si>
  <si>
    <t>Anyone X</t>
  </si>
  <si>
    <t>P1663</t>
  </si>
  <si>
    <t>Peace Lite</t>
  </si>
  <si>
    <t>P4304</t>
  </si>
  <si>
    <t>Bad X</t>
  </si>
  <si>
    <t>P2291</t>
  </si>
  <si>
    <t>Much Max</t>
  </si>
  <si>
    <t>P2636</t>
  </si>
  <si>
    <t>Party X</t>
  </si>
  <si>
    <t>P5737</t>
  </si>
  <si>
    <t>Exist Pro</t>
  </si>
  <si>
    <t>P6249</t>
  </si>
  <si>
    <t>History X</t>
  </si>
  <si>
    <t>P6535</t>
  </si>
  <si>
    <t>Begin Mini</t>
  </si>
  <si>
    <t>P5218</t>
  </si>
  <si>
    <t>Media Max</t>
  </si>
  <si>
    <t>P3931</t>
  </si>
  <si>
    <t>Federal Mini</t>
  </si>
  <si>
    <t>P7287</t>
  </si>
  <si>
    <t>Friend Pro</t>
  </si>
  <si>
    <t>P3511</t>
  </si>
  <si>
    <t>Finally Lite</t>
  </si>
  <si>
    <t>P8098</t>
  </si>
  <si>
    <t>Too Mini</t>
  </si>
  <si>
    <t>P9338</t>
  </si>
  <si>
    <t>Knowledge Pro</t>
  </si>
  <si>
    <t>P3976</t>
  </si>
  <si>
    <t>Necessary Mini</t>
  </si>
  <si>
    <t>P5736</t>
  </si>
  <si>
    <t>Finish Mini</t>
  </si>
  <si>
    <t>P6534</t>
  </si>
  <si>
    <t>Cut Mini</t>
  </si>
  <si>
    <t>P9815</t>
  </si>
  <si>
    <t>Still Plus</t>
  </si>
  <si>
    <t>P5548</t>
  </si>
  <si>
    <t>Give Pro</t>
  </si>
  <si>
    <t>P8400</t>
  </si>
  <si>
    <t>Number Lite</t>
  </si>
  <si>
    <t>P2154</t>
  </si>
  <si>
    <t>Lose X</t>
  </si>
  <si>
    <t>P2648</t>
  </si>
  <si>
    <t>P9445</t>
  </si>
  <si>
    <t>Soon Lite</t>
  </si>
  <si>
    <t>P5973</t>
  </si>
  <si>
    <t>If Plus</t>
  </si>
  <si>
    <t>P1956</t>
  </si>
  <si>
    <t>Without Max</t>
  </si>
  <si>
    <t>P5493</t>
  </si>
  <si>
    <t>Detail X</t>
  </si>
  <si>
    <t>P7015</t>
  </si>
  <si>
    <t>Visit X</t>
  </si>
  <si>
    <t>P5735</t>
  </si>
  <si>
    <t>Name X</t>
  </si>
  <si>
    <t>P9050</t>
  </si>
  <si>
    <t>Safe Lite</t>
  </si>
  <si>
    <t>P4436</t>
  </si>
  <si>
    <t>Occur Max</t>
  </si>
  <si>
    <t>P1225</t>
  </si>
  <si>
    <t>Or X</t>
  </si>
  <si>
    <t>P8022</t>
  </si>
  <si>
    <t>Mission Pro</t>
  </si>
  <si>
    <t>P8683</t>
  </si>
  <si>
    <t>Position Lite</t>
  </si>
  <si>
    <t>P9208</t>
  </si>
  <si>
    <t>Property Pro</t>
  </si>
  <si>
    <t>P4444</t>
  </si>
  <si>
    <t>Enough Mini</t>
  </si>
  <si>
    <t>P1301</t>
  </si>
  <si>
    <t>P1190</t>
  </si>
  <si>
    <t>Worry Mini</t>
  </si>
  <si>
    <t>P9319</t>
  </si>
  <si>
    <t>Forward X</t>
  </si>
  <si>
    <t>P7709</t>
  </si>
  <si>
    <t>Energy Lite</t>
  </si>
  <si>
    <t>P4863</t>
  </si>
  <si>
    <t>Second Mini</t>
  </si>
  <si>
    <t>P2686</t>
  </si>
  <si>
    <t>Cost X</t>
  </si>
  <si>
    <t>P1784</t>
  </si>
  <si>
    <t>Take X</t>
  </si>
  <si>
    <t>P8343</t>
  </si>
  <si>
    <t>Debate Max</t>
  </si>
  <si>
    <t>P6986</t>
  </si>
  <si>
    <t>Last Max</t>
  </si>
  <si>
    <t>P7971</t>
  </si>
  <si>
    <t>significant pro</t>
  </si>
  <si>
    <t>P3368</t>
  </si>
  <si>
    <t>Well Mini</t>
  </si>
  <si>
    <t>P7002</t>
  </si>
  <si>
    <t>Girl Mini</t>
  </si>
  <si>
    <t>P1853</t>
  </si>
  <si>
    <t>Describe Max</t>
  </si>
  <si>
    <t>P2148</t>
  </si>
  <si>
    <t>Remain Max</t>
  </si>
  <si>
    <t>P5777</t>
  </si>
  <si>
    <t>Well X</t>
  </si>
  <si>
    <t>P3491</t>
  </si>
  <si>
    <t>Your Pro</t>
  </si>
  <si>
    <t>P4051</t>
  </si>
  <si>
    <t>Discover Plus</t>
  </si>
  <si>
    <t>P5869</t>
  </si>
  <si>
    <t>Condition Mini</t>
  </si>
  <si>
    <t>P8079</t>
  </si>
  <si>
    <t>Stand Lite</t>
  </si>
  <si>
    <t>P1635</t>
  </si>
  <si>
    <t>feel lite</t>
  </si>
  <si>
    <t>P9311</t>
  </si>
  <si>
    <t>seek x</t>
  </si>
  <si>
    <t>P9932</t>
  </si>
  <si>
    <t>Majority Max</t>
  </si>
  <si>
    <t>P8560</t>
  </si>
  <si>
    <t>Once Plus</t>
  </si>
  <si>
    <t>P1512</t>
  </si>
  <si>
    <t>You Pro</t>
  </si>
  <si>
    <t>P8404</t>
  </si>
  <si>
    <t>Customer Pro</t>
  </si>
  <si>
    <t>P5070</t>
  </si>
  <si>
    <t>Talk Plus</t>
  </si>
  <si>
    <t>P8004</t>
  </si>
  <si>
    <t>them mini</t>
  </si>
  <si>
    <t>P4506</t>
  </si>
  <si>
    <t>Job Mini</t>
  </si>
  <si>
    <t>P6188</t>
  </si>
  <si>
    <t>P7617</t>
  </si>
  <si>
    <t>Speech Max</t>
  </si>
  <si>
    <t>P8421</t>
  </si>
  <si>
    <t>Ask Plus</t>
  </si>
  <si>
    <t>P3849</t>
  </si>
  <si>
    <t>Wait Plus</t>
  </si>
  <si>
    <t>P3489</t>
  </si>
  <si>
    <t>Century Mini</t>
  </si>
  <si>
    <t>P5611</t>
  </si>
  <si>
    <t>Miss Pro</t>
  </si>
  <si>
    <t>P7303</t>
  </si>
  <si>
    <t>More Max</t>
  </si>
  <si>
    <t>P3427</t>
  </si>
  <si>
    <t>Nation Max</t>
  </si>
  <si>
    <t>P6732</t>
  </si>
  <si>
    <t>Agreement Pro</t>
  </si>
  <si>
    <t>P4913</t>
  </si>
  <si>
    <t>Writer Mini</t>
  </si>
  <si>
    <t>P5107</t>
  </si>
  <si>
    <t>Candidate X</t>
  </si>
  <si>
    <t>P9945</t>
  </si>
  <si>
    <t>Floor Lite</t>
  </si>
  <si>
    <t>P1417</t>
  </si>
  <si>
    <t>National Max</t>
  </si>
  <si>
    <t>P8668</t>
  </si>
  <si>
    <t>Task Mini</t>
  </si>
  <si>
    <t>P8587</t>
  </si>
  <si>
    <t>Arm Lite</t>
  </si>
  <si>
    <t>P3504</t>
  </si>
  <si>
    <t>Beautiful Max</t>
  </si>
  <si>
    <t>P2122</t>
  </si>
  <si>
    <t>Situation Pro</t>
  </si>
  <si>
    <t>P4440</t>
  </si>
  <si>
    <t>Size Lite</t>
  </si>
  <si>
    <t>P3914</t>
  </si>
  <si>
    <t>Represent Lite</t>
  </si>
  <si>
    <t>P9787</t>
  </si>
  <si>
    <t>Way X</t>
  </si>
  <si>
    <t>P1395</t>
  </si>
  <si>
    <t>Mrs Lite</t>
  </si>
  <si>
    <t>P3502</t>
  </si>
  <si>
    <t>Each Pro</t>
  </si>
  <si>
    <t>P5946</t>
  </si>
  <si>
    <t>Whom X</t>
  </si>
  <si>
    <t>P8266</t>
  </si>
  <si>
    <t>P6588</t>
  </si>
  <si>
    <t>Partner Pro</t>
  </si>
  <si>
    <t>P2062</t>
  </si>
  <si>
    <t>Would X</t>
  </si>
  <si>
    <t>P7541</t>
  </si>
  <si>
    <t>Open Max</t>
  </si>
  <si>
    <t>P9924</t>
  </si>
  <si>
    <t>During Mini</t>
  </si>
  <si>
    <t>P8241</t>
  </si>
  <si>
    <t>Person X</t>
  </si>
  <si>
    <t>P2542</t>
  </si>
  <si>
    <t>Big Mini</t>
  </si>
  <si>
    <t>P7938</t>
  </si>
  <si>
    <t>One Plus</t>
  </si>
  <si>
    <t>P6541</t>
  </si>
  <si>
    <t>P2365</t>
  </si>
  <si>
    <t>Or Max</t>
  </si>
  <si>
    <t>P4141</t>
  </si>
  <si>
    <t>Chair Lite</t>
  </si>
  <si>
    <t>P6301</t>
  </si>
  <si>
    <t>cell lite</t>
  </si>
  <si>
    <t>P5268</t>
  </si>
  <si>
    <t>Force Plus</t>
  </si>
  <si>
    <t>P9647</t>
  </si>
  <si>
    <t>Tell Lite</t>
  </si>
  <si>
    <t>P1504</t>
  </si>
  <si>
    <t>Trial Lite</t>
  </si>
  <si>
    <t>P6029</t>
  </si>
  <si>
    <t>Cup Mini</t>
  </si>
  <si>
    <t>P7316</t>
  </si>
  <si>
    <t>break x</t>
  </si>
  <si>
    <t>P6348</t>
  </si>
  <si>
    <t>Mention Max</t>
  </si>
  <si>
    <t>P7190</t>
  </si>
  <si>
    <t>Foreign Pro</t>
  </si>
  <si>
    <t>P4584</t>
  </si>
  <si>
    <t>Ahead Max</t>
  </si>
  <si>
    <t>P3703</t>
  </si>
  <si>
    <t>Region Lite</t>
  </si>
  <si>
    <t>P6063</t>
  </si>
  <si>
    <t>Activity Plus</t>
  </si>
  <si>
    <t>P5468</t>
  </si>
  <si>
    <t>Reason X</t>
  </si>
  <si>
    <t>P3745</t>
  </si>
  <si>
    <t>P5964</t>
  </si>
  <si>
    <t>four lite</t>
  </si>
  <si>
    <t>P8102</t>
  </si>
  <si>
    <t>P8891</t>
  </si>
  <si>
    <t>Street Plus</t>
  </si>
  <si>
    <t>P4324</t>
  </si>
  <si>
    <t>Great Plus</t>
  </si>
  <si>
    <t>P1009</t>
  </si>
  <si>
    <t>Fine Pro</t>
  </si>
  <si>
    <t>P6124</t>
  </si>
  <si>
    <t>Focus Max</t>
  </si>
  <si>
    <t>P3193</t>
  </si>
  <si>
    <t>About Pro</t>
  </si>
  <si>
    <t>P5158</t>
  </si>
  <si>
    <t>develop plus</t>
  </si>
  <si>
    <t>P5000</t>
  </si>
  <si>
    <t>Plan Lite</t>
  </si>
  <si>
    <t>P3000</t>
  </si>
  <si>
    <t>Eight X</t>
  </si>
  <si>
    <t>P2460</t>
  </si>
  <si>
    <t>Apply Mini</t>
  </si>
  <si>
    <t>P5178</t>
  </si>
  <si>
    <t>On Mini</t>
  </si>
  <si>
    <t>P3048</t>
  </si>
  <si>
    <t>Anything Plus</t>
  </si>
  <si>
    <t>P6565</t>
  </si>
  <si>
    <t>Long X</t>
  </si>
  <si>
    <t>P8239</t>
  </si>
  <si>
    <t>Start Mini</t>
  </si>
  <si>
    <t>P1770</t>
  </si>
  <si>
    <t>already max</t>
  </si>
  <si>
    <t>P2077</t>
  </si>
  <si>
    <t>Billion Max</t>
  </si>
  <si>
    <t>P3814</t>
  </si>
  <si>
    <t>cell max</t>
  </si>
  <si>
    <t>P7996</t>
  </si>
  <si>
    <t>Order Pro</t>
  </si>
  <si>
    <t>P7881</t>
  </si>
  <si>
    <t>Particularly Mini</t>
  </si>
  <si>
    <t>P7941</t>
  </si>
  <si>
    <t>Western Pro</t>
  </si>
  <si>
    <t>P2331</t>
  </si>
  <si>
    <t>Congress Lite</t>
  </si>
  <si>
    <t>P5854</t>
  </si>
  <si>
    <t>Why Lite</t>
  </si>
  <si>
    <t>P5892</t>
  </si>
  <si>
    <t>Realize Pro</t>
  </si>
  <si>
    <t>P6449</t>
  </si>
  <si>
    <t>whole pro</t>
  </si>
  <si>
    <t>P6569</t>
  </si>
  <si>
    <t>Option Lite</t>
  </si>
  <si>
    <t>P2906</t>
  </si>
  <si>
    <t>Race Lite</t>
  </si>
  <si>
    <t>P7238</t>
  </si>
  <si>
    <t>Environment Lite</t>
  </si>
  <si>
    <t>P9472</t>
  </si>
  <si>
    <t>Require Lite</t>
  </si>
  <si>
    <t>P1671</t>
  </si>
  <si>
    <t>By Max</t>
  </si>
  <si>
    <t>P8570</t>
  </si>
  <si>
    <t>Field Max</t>
  </si>
  <si>
    <t>Four X</t>
  </si>
  <si>
    <t>P7376</t>
  </si>
  <si>
    <t>I Mini</t>
  </si>
  <si>
    <t>P8240</t>
  </si>
  <si>
    <t>Success Plus</t>
  </si>
  <si>
    <t>P7493</t>
  </si>
  <si>
    <t>Father Plus</t>
  </si>
  <si>
    <t>P5432</t>
  </si>
  <si>
    <t>Seek Lite</t>
  </si>
  <si>
    <t>P2276</t>
  </si>
  <si>
    <t>Wall Max</t>
  </si>
  <si>
    <t>P1055</t>
  </si>
  <si>
    <t>No Pro</t>
  </si>
  <si>
    <t>P1364</t>
  </si>
  <si>
    <t>Politics Mini</t>
  </si>
  <si>
    <t>P6126</t>
  </si>
  <si>
    <t>Relationship X</t>
  </si>
  <si>
    <t>P6870</t>
  </si>
  <si>
    <t>Door Pro</t>
  </si>
  <si>
    <t>P4086</t>
  </si>
  <si>
    <t>Sign Max</t>
  </si>
  <si>
    <t>P2976</t>
  </si>
  <si>
    <t>Maintain Plus</t>
  </si>
  <si>
    <t>P4596</t>
  </si>
  <si>
    <t>Seat Pro</t>
  </si>
  <si>
    <t>P1232</t>
  </si>
  <si>
    <t>Dream Pro</t>
  </si>
  <si>
    <t>P5206</t>
  </si>
  <si>
    <t>Color Mini</t>
  </si>
  <si>
    <t>P7891</t>
  </si>
  <si>
    <t>Population Pro</t>
  </si>
  <si>
    <t>P3739</t>
  </si>
  <si>
    <t>reduce pro</t>
  </si>
  <si>
    <t>P1876</t>
  </si>
  <si>
    <t>Sort Pro</t>
  </si>
  <si>
    <t>P2733</t>
  </si>
  <si>
    <t>Relate Max</t>
  </si>
  <si>
    <t>P4517</t>
  </si>
  <si>
    <t>Commercial X</t>
  </si>
  <si>
    <t>P9434</t>
  </si>
  <si>
    <t>Still Max</t>
  </si>
  <si>
    <t>P6342</t>
  </si>
  <si>
    <t>Vote Max</t>
  </si>
  <si>
    <t>P9195</t>
  </si>
  <si>
    <t>Production Pro</t>
  </si>
  <si>
    <t>P3551</t>
  </si>
  <si>
    <t>Teach Lite</t>
  </si>
  <si>
    <t>P1846</t>
  </si>
  <si>
    <t>Nor Max</t>
  </si>
  <si>
    <t>P7469</t>
  </si>
  <si>
    <t>door plus</t>
  </si>
  <si>
    <t>P1224</t>
  </si>
  <si>
    <t>Life Mini</t>
  </si>
  <si>
    <t>P7233</t>
  </si>
  <si>
    <t>She X</t>
  </si>
  <si>
    <t>P2917</t>
  </si>
  <si>
    <t>Attention Pro</t>
  </si>
  <si>
    <t>P4744</t>
  </si>
  <si>
    <t>Give Plus</t>
  </si>
  <si>
    <t>P1260</t>
  </si>
  <si>
    <t>Hospital Lite</t>
  </si>
  <si>
    <t>P3060</t>
  </si>
  <si>
    <t>Hour Max</t>
  </si>
  <si>
    <t>P2342</t>
  </si>
  <si>
    <t>Economy Plus</t>
  </si>
  <si>
    <t>P2994</t>
  </si>
  <si>
    <t>All Pro</t>
  </si>
  <si>
    <t>P4490</t>
  </si>
  <si>
    <t>Current Pro</t>
  </si>
  <si>
    <t>P1235</t>
  </si>
  <si>
    <t>Consider X</t>
  </si>
  <si>
    <t>P4530</t>
  </si>
  <si>
    <t>Easy Mini</t>
  </si>
  <si>
    <t>P3560</t>
  </si>
  <si>
    <t>Really Max</t>
  </si>
  <si>
    <t>P6951</t>
  </si>
  <si>
    <t>Pretty Plus</t>
  </si>
  <si>
    <t>P7413</t>
  </si>
  <si>
    <t>Executive Plus</t>
  </si>
  <si>
    <t>P3898</t>
  </si>
  <si>
    <t>Do X</t>
  </si>
  <si>
    <t>P5227</t>
  </si>
  <si>
    <t>Protect Mini</t>
  </si>
  <si>
    <t>P7943</t>
  </si>
  <si>
    <t>Yourself Plus</t>
  </si>
  <si>
    <t>P5670</t>
  </si>
  <si>
    <t>old mini</t>
  </si>
  <si>
    <t>P5033</t>
  </si>
  <si>
    <t>color lite</t>
  </si>
  <si>
    <t>P9389</t>
  </si>
  <si>
    <t>Wife X</t>
  </si>
  <si>
    <t>P9135</t>
  </si>
  <si>
    <t>Deep Mini</t>
  </si>
  <si>
    <t>P6742</t>
  </si>
  <si>
    <t>Risk Lite</t>
  </si>
  <si>
    <t>P1922</t>
  </si>
  <si>
    <t>Without X</t>
  </si>
  <si>
    <t>P2120</t>
  </si>
  <si>
    <t>item pro</t>
  </si>
  <si>
    <t>P3243</t>
  </si>
  <si>
    <t>Under Mini</t>
  </si>
  <si>
    <t>P2865</t>
  </si>
  <si>
    <t>May X</t>
  </si>
  <si>
    <t>P7371</t>
  </si>
  <si>
    <t>Last Lite</t>
  </si>
  <si>
    <t>P4228</t>
  </si>
  <si>
    <t>Whole Max</t>
  </si>
  <si>
    <t>P3371</t>
  </si>
  <si>
    <t>Them X</t>
  </si>
  <si>
    <t>P1094</t>
  </si>
  <si>
    <t>Cup Pro</t>
  </si>
  <si>
    <t>P3116</t>
  </si>
  <si>
    <t>Mother Mini</t>
  </si>
  <si>
    <t>P7166</t>
  </si>
  <si>
    <t>Must Max</t>
  </si>
  <si>
    <t>P8783</t>
  </si>
  <si>
    <t>Marriage Mini</t>
  </si>
  <si>
    <t>P8147</t>
  </si>
  <si>
    <t>Go X</t>
  </si>
  <si>
    <t>P4876</t>
  </si>
  <si>
    <t>None Lite</t>
  </si>
  <si>
    <t>P6109</t>
  </si>
  <si>
    <t>Store Plus</t>
  </si>
  <si>
    <t>P4368</t>
  </si>
  <si>
    <t>Better Pro</t>
  </si>
  <si>
    <t>Quite Pro</t>
  </si>
  <si>
    <t>P3872</t>
  </si>
  <si>
    <t>Quality Pro</t>
  </si>
  <si>
    <t>P7514</t>
  </si>
  <si>
    <t>Green Plus</t>
  </si>
  <si>
    <t>P8112</t>
  </si>
  <si>
    <t>Painting Pro</t>
  </si>
  <si>
    <t>P7456</t>
  </si>
  <si>
    <t>phone mini</t>
  </si>
  <si>
    <t>P9766</t>
  </si>
  <si>
    <t>Focus X</t>
  </si>
  <si>
    <t>P9070</t>
  </si>
  <si>
    <t>Appear Plus</t>
  </si>
  <si>
    <t>P5971</t>
  </si>
  <si>
    <t>Hotel Pro</t>
  </si>
  <si>
    <t>P2990</t>
  </si>
  <si>
    <t>Image Mini</t>
  </si>
  <si>
    <t>P7320</t>
  </si>
  <si>
    <t>Increase Lite</t>
  </si>
  <si>
    <t>P3713</t>
  </si>
  <si>
    <t>politics x</t>
  </si>
  <si>
    <t>P4432</t>
  </si>
  <si>
    <t>Catch X</t>
  </si>
  <si>
    <t>P6182</t>
  </si>
  <si>
    <t>Lawyer Pro</t>
  </si>
  <si>
    <t>P2759</t>
  </si>
  <si>
    <t>Player Pro</t>
  </si>
  <si>
    <t>P9914</t>
  </si>
  <si>
    <t>Health Lite</t>
  </si>
  <si>
    <t>P5524</t>
  </si>
  <si>
    <t>Baby X</t>
  </si>
  <si>
    <t>P3065</t>
  </si>
  <si>
    <t>Letter Mini</t>
  </si>
  <si>
    <t>P7645</t>
  </si>
  <si>
    <t>Hand X</t>
  </si>
  <si>
    <t>P7016</t>
  </si>
  <si>
    <t>P5873</t>
  </si>
  <si>
    <t>Site Max</t>
  </si>
  <si>
    <t>P1054</t>
  </si>
  <si>
    <t>Almost Pro</t>
  </si>
  <si>
    <t>P1832</t>
  </si>
  <si>
    <t>Herself Pro</t>
  </si>
  <si>
    <t>P9519</t>
  </si>
  <si>
    <t>Floor X</t>
  </si>
  <si>
    <t>P4675</t>
  </si>
  <si>
    <t>Word Mini</t>
  </si>
  <si>
    <t>P6207</t>
  </si>
  <si>
    <t>If Max</t>
  </si>
  <si>
    <t>P3538</t>
  </si>
  <si>
    <t>pay plus</t>
  </si>
  <si>
    <t>P7612</t>
  </si>
  <si>
    <t>Country Lite</t>
  </si>
  <si>
    <t>P7150</t>
  </si>
  <si>
    <t>Set Pro</t>
  </si>
  <si>
    <t>P5242</t>
  </si>
  <si>
    <t>under pro</t>
  </si>
  <si>
    <t>P5177</t>
  </si>
  <si>
    <t>Yet X</t>
  </si>
  <si>
    <t>P7035</t>
  </si>
  <si>
    <t>Contain X</t>
  </si>
  <si>
    <t>P5491</t>
  </si>
  <si>
    <t>Form Max</t>
  </si>
  <si>
    <t>P2279</t>
  </si>
  <si>
    <t>Take Pro</t>
  </si>
  <si>
    <t>P6619</t>
  </si>
  <si>
    <t>Think Lite</t>
  </si>
  <si>
    <t>P3679</t>
  </si>
  <si>
    <t>Card Max</t>
  </si>
  <si>
    <t>Soldier Mini</t>
  </si>
  <si>
    <t>P3541</t>
  </si>
  <si>
    <t>marriage lite</t>
  </si>
  <si>
    <t>Hotel X</t>
  </si>
  <si>
    <t>P6475</t>
  </si>
  <si>
    <t>Relationship Mini</t>
  </si>
  <si>
    <t>P6796</t>
  </si>
  <si>
    <t>Report Mini</t>
  </si>
  <si>
    <t>P9041</t>
  </si>
  <si>
    <t>Capital Plus</t>
  </si>
  <si>
    <t>P1645</t>
  </si>
  <si>
    <t>see plus</t>
  </si>
  <si>
    <t>P9646</t>
  </si>
  <si>
    <t>Form Plus</t>
  </si>
  <si>
    <t>P4028</t>
  </si>
  <si>
    <t>Movement Lite</t>
  </si>
  <si>
    <t>P4067</t>
  </si>
  <si>
    <t>improve mini</t>
  </si>
  <si>
    <t>P6490</t>
  </si>
  <si>
    <t>Any Pro</t>
  </si>
  <si>
    <t>P6415</t>
  </si>
  <si>
    <t>Stay Max</t>
  </si>
  <si>
    <t>P2333</t>
  </si>
  <si>
    <t>Radio Plus</t>
  </si>
  <si>
    <t>P5853</t>
  </si>
  <si>
    <t>Technology X</t>
  </si>
  <si>
    <t>P8715</t>
  </si>
  <si>
    <t>Agent Plus</t>
  </si>
  <si>
    <t>P7122</t>
  </si>
  <si>
    <t>Task Plus</t>
  </si>
  <si>
    <t>P3343</t>
  </si>
  <si>
    <t>artist x</t>
  </si>
  <si>
    <t>P2639</t>
  </si>
  <si>
    <t>P2252</t>
  </si>
  <si>
    <t>Improve Lite</t>
  </si>
  <si>
    <t>P5197</t>
  </si>
  <si>
    <t>Industry Mini</t>
  </si>
  <si>
    <t>P5090</t>
  </si>
  <si>
    <t>Cause Lite</t>
  </si>
  <si>
    <t>P4640</t>
  </si>
  <si>
    <t>Station Mini</t>
  </si>
  <si>
    <t>P9407</t>
  </si>
  <si>
    <t>Research X</t>
  </si>
  <si>
    <t>P2750</t>
  </si>
  <si>
    <t>P7609</t>
  </si>
  <si>
    <t>Move Pro</t>
  </si>
  <si>
    <t>P4993</t>
  </si>
  <si>
    <t>One X</t>
  </si>
  <si>
    <t>Peace X</t>
  </si>
  <si>
    <t>P6913</t>
  </si>
  <si>
    <t>Guess Mini</t>
  </si>
  <si>
    <t>P9820</t>
  </si>
  <si>
    <t>There Lite</t>
  </si>
  <si>
    <t>P9007</t>
  </si>
  <si>
    <t>North X</t>
  </si>
  <si>
    <t>P2466</t>
  </si>
  <si>
    <t>Own Pro</t>
  </si>
  <si>
    <t>P4223</t>
  </si>
  <si>
    <t>Yard X</t>
  </si>
  <si>
    <t>P1130</t>
  </si>
  <si>
    <t>Mission Max</t>
  </si>
  <si>
    <t>P5278</t>
  </si>
  <si>
    <t>consumer x</t>
  </si>
  <si>
    <t>P7640</t>
  </si>
  <si>
    <t>Central Plus</t>
  </si>
  <si>
    <t>P9684</t>
  </si>
  <si>
    <t>Short Pro</t>
  </si>
  <si>
    <t>P4241</t>
  </si>
  <si>
    <t>Southern Mini</t>
  </si>
  <si>
    <t>P4810</t>
  </si>
  <si>
    <t>Day Mini</t>
  </si>
  <si>
    <t>P3032</t>
  </si>
  <si>
    <t>Could X</t>
  </si>
  <si>
    <t>P2771</t>
  </si>
  <si>
    <t>base lite</t>
  </si>
  <si>
    <t>P9190</t>
  </si>
  <si>
    <t>service x</t>
  </si>
  <si>
    <t>P4760</t>
  </si>
  <si>
    <t>Democratic Mini</t>
  </si>
  <si>
    <t>P3033</t>
  </si>
  <si>
    <t>Agent X</t>
  </si>
  <si>
    <t>P8832</t>
  </si>
  <si>
    <t>Hot X</t>
  </si>
  <si>
    <t>P3632</t>
  </si>
  <si>
    <t>Best Plus</t>
  </si>
  <si>
    <t>P2828</t>
  </si>
  <si>
    <t>Quickly Max</t>
  </si>
  <si>
    <t>P1806</t>
  </si>
  <si>
    <t>Success Lite</t>
  </si>
  <si>
    <t>P9202</t>
  </si>
  <si>
    <t>Yeah Mini</t>
  </si>
  <si>
    <t>P8878</t>
  </si>
  <si>
    <t>choice lite</t>
  </si>
  <si>
    <t>P8827</t>
  </si>
  <si>
    <t>Month Pro</t>
  </si>
  <si>
    <t>P4564</t>
  </si>
  <si>
    <t>Save X</t>
  </si>
  <si>
    <t>P1824</t>
  </si>
  <si>
    <t>me mini</t>
  </si>
  <si>
    <t>P2796</t>
  </si>
  <si>
    <t>Ask Mini</t>
  </si>
  <si>
    <t>P2913</t>
  </si>
  <si>
    <t>Above Pro</t>
  </si>
  <si>
    <t>P8312</t>
  </si>
  <si>
    <t>Tonight Plus</t>
  </si>
  <si>
    <t>P5876</t>
  </si>
  <si>
    <t>Color Plus</t>
  </si>
  <si>
    <t>P2380</t>
  </si>
  <si>
    <t>Air Lite</t>
  </si>
  <si>
    <t>P8490</t>
  </si>
  <si>
    <t>Real Mini</t>
  </si>
  <si>
    <t>P6016</t>
  </si>
  <si>
    <t>Agree Pro</t>
  </si>
  <si>
    <t>P1954</t>
  </si>
  <si>
    <t>Draw Pro</t>
  </si>
  <si>
    <t>P6370</t>
  </si>
  <si>
    <t>Director Plus</t>
  </si>
  <si>
    <t>P9228</t>
  </si>
  <si>
    <t>National Plus</t>
  </si>
  <si>
    <t>P5036</t>
  </si>
  <si>
    <t>Visit Lite</t>
  </si>
  <si>
    <t>P1317</t>
  </si>
  <si>
    <t>Reduce Lite</t>
  </si>
  <si>
    <t>P7183</t>
  </si>
  <si>
    <t>Step Mini</t>
  </si>
  <si>
    <t>P5311</t>
  </si>
  <si>
    <t>Which Max</t>
  </si>
  <si>
    <t>P2704</t>
  </si>
  <si>
    <t>Budget Max</t>
  </si>
  <si>
    <t>P5286</t>
  </si>
  <si>
    <t>Strategy X</t>
  </si>
  <si>
    <t>P1556</t>
  </si>
  <si>
    <t>Above Lite</t>
  </si>
  <si>
    <t>P8561</t>
  </si>
  <si>
    <t>Pattern X</t>
  </si>
  <si>
    <t>P4998</t>
  </si>
  <si>
    <t>Owner Lite</t>
  </si>
  <si>
    <t>P1294</t>
  </si>
  <si>
    <t>Miss X</t>
  </si>
  <si>
    <t>P2136</t>
  </si>
  <si>
    <t>Position Mini</t>
  </si>
  <si>
    <t>P2007</t>
  </si>
  <si>
    <t>Option X</t>
  </si>
  <si>
    <t>P6352</t>
  </si>
  <si>
    <t>Local Mini</t>
  </si>
  <si>
    <t>P6084</t>
  </si>
  <si>
    <t>Move X</t>
  </si>
  <si>
    <t>P2265</t>
  </si>
  <si>
    <t>Increase Max</t>
  </si>
  <si>
    <t>P9073</t>
  </si>
  <si>
    <t>Think X</t>
  </si>
  <si>
    <t>P7353</t>
  </si>
  <si>
    <t>Late Lite</t>
  </si>
  <si>
    <t>P9476</t>
  </si>
  <si>
    <t>Memory X</t>
  </si>
  <si>
    <t>behavior mini</t>
  </si>
  <si>
    <t>P4356</t>
  </si>
  <si>
    <t>Decade Max</t>
  </si>
  <si>
    <t>P4342</t>
  </si>
  <si>
    <t>Respond Lite</t>
  </si>
  <si>
    <t>P8027</t>
  </si>
  <si>
    <t>P4155</t>
  </si>
  <si>
    <t>policy max</t>
  </si>
  <si>
    <t>P3896</t>
  </si>
  <si>
    <t>Onto X</t>
  </si>
  <si>
    <t>P5116</t>
  </si>
  <si>
    <t>Source Pro</t>
  </si>
  <si>
    <t>P5179</t>
  </si>
  <si>
    <t>always max</t>
  </si>
  <si>
    <t>P6626</t>
  </si>
  <si>
    <t>Hold Pro</t>
  </si>
  <si>
    <t>P4598</t>
  </si>
  <si>
    <t>Effort Plus</t>
  </si>
  <si>
    <t>P4056</t>
  </si>
  <si>
    <t>Among Lite</t>
  </si>
  <si>
    <t>P6390</t>
  </si>
  <si>
    <t>Support Lite</t>
  </si>
  <si>
    <t>P1984</t>
  </si>
  <si>
    <t>School Max</t>
  </si>
  <si>
    <t>P2050</t>
  </si>
  <si>
    <t>Surface Pro</t>
  </si>
  <si>
    <t>P1959</t>
  </si>
  <si>
    <t>building x</t>
  </si>
  <si>
    <t>P5473</t>
  </si>
  <si>
    <t>His Max</t>
  </si>
  <si>
    <t>P4224</t>
  </si>
  <si>
    <t>P2875</t>
  </si>
  <si>
    <t>Lead Max</t>
  </si>
  <si>
    <t>P8099</t>
  </si>
  <si>
    <t>P9586</t>
  </si>
  <si>
    <t>P9465</t>
  </si>
  <si>
    <t>Mother Max</t>
  </si>
  <si>
    <t>P6420</t>
  </si>
  <si>
    <t>Tough Max</t>
  </si>
  <si>
    <t>P1213</t>
  </si>
  <si>
    <t>Heart X</t>
  </si>
  <si>
    <t>P4117</t>
  </si>
  <si>
    <t>About Mini</t>
  </si>
  <si>
    <t>P3720</t>
  </si>
  <si>
    <t>Wrong X</t>
  </si>
  <si>
    <t>P9032</t>
  </si>
  <si>
    <t>Place Plus</t>
  </si>
  <si>
    <t>P2949</t>
  </si>
  <si>
    <t>P1917</t>
  </si>
  <si>
    <t>Pattern Max</t>
  </si>
  <si>
    <t>P1089</t>
  </si>
  <si>
    <t>High Max</t>
  </si>
  <si>
    <t>P9619</t>
  </si>
  <si>
    <t>Occur Mini</t>
  </si>
  <si>
    <t>P1634</t>
  </si>
  <si>
    <t>Relate X</t>
  </si>
  <si>
    <t>P1552</t>
  </si>
  <si>
    <t>Answer X</t>
  </si>
  <si>
    <t>P4389</t>
  </si>
  <si>
    <t>Also Lite</t>
  </si>
  <si>
    <t>P3430</t>
  </si>
  <si>
    <t>Police Max</t>
  </si>
  <si>
    <t>P1899</t>
  </si>
  <si>
    <t>Edge Mini</t>
  </si>
  <si>
    <t>P1894</t>
  </si>
  <si>
    <t>Scene Lite</t>
  </si>
  <si>
    <t>P5109</t>
  </si>
  <si>
    <t>Manage X</t>
  </si>
  <si>
    <t>P2266</t>
  </si>
  <si>
    <t>Play Lite</t>
  </si>
  <si>
    <t>P4427</t>
  </si>
  <si>
    <t>Also Max</t>
  </si>
  <si>
    <t>P3356</t>
  </si>
  <si>
    <t>Recent Pro</t>
  </si>
  <si>
    <t>P4665</t>
  </si>
  <si>
    <t>Reality Plus</t>
  </si>
  <si>
    <t>P5644</t>
  </si>
  <si>
    <t>Indeed Pro</t>
  </si>
  <si>
    <t>P9946</t>
  </si>
  <si>
    <t>Fast X</t>
  </si>
  <si>
    <t>P7078</t>
  </si>
  <si>
    <t>Threat Lite</t>
  </si>
  <si>
    <t>P8005</t>
  </si>
  <si>
    <t>Office Lite</t>
  </si>
  <si>
    <t>P9595</t>
  </si>
  <si>
    <t>Use X</t>
  </si>
  <si>
    <t>P4453</t>
  </si>
  <si>
    <t>Lot Lite</t>
  </si>
  <si>
    <t>P2712</t>
  </si>
  <si>
    <t>Simple Mini</t>
  </si>
  <si>
    <t>P6631</t>
  </si>
  <si>
    <t>Painting Mini</t>
  </si>
  <si>
    <t>P2394</t>
  </si>
  <si>
    <t>Six Plus</t>
  </si>
  <si>
    <t>P1529</t>
  </si>
  <si>
    <t>Fly Max</t>
  </si>
  <si>
    <t>P4591</t>
  </si>
  <si>
    <t>Word Max</t>
  </si>
  <si>
    <t>P7477</t>
  </si>
  <si>
    <t>Character Mini</t>
  </si>
  <si>
    <t>P5648</t>
  </si>
  <si>
    <t>thus pro</t>
  </si>
  <si>
    <t>P1013</t>
  </si>
  <si>
    <t>Whole Lite</t>
  </si>
  <si>
    <t>P4216</t>
  </si>
  <si>
    <t>Western Max</t>
  </si>
  <si>
    <t>P5356</t>
  </si>
  <si>
    <t>Dinner X</t>
  </si>
  <si>
    <t>P8062</t>
  </si>
  <si>
    <t>Floor Plus</t>
  </si>
  <si>
    <t>P1629</t>
  </si>
  <si>
    <t>Sister Plus</t>
  </si>
  <si>
    <t>P6897</t>
  </si>
  <si>
    <t>Either Max</t>
  </si>
  <si>
    <t>P6895</t>
  </si>
  <si>
    <t>Late Plus</t>
  </si>
  <si>
    <t>P1575</t>
  </si>
  <si>
    <t>Factor Max</t>
  </si>
  <si>
    <t>P7052</t>
  </si>
  <si>
    <t>Art Lite</t>
  </si>
  <si>
    <t>P4568</t>
  </si>
  <si>
    <t>How X</t>
  </si>
  <si>
    <t>P2390</t>
  </si>
  <si>
    <t>high pro</t>
  </si>
  <si>
    <t>P1968</t>
  </si>
  <si>
    <t>Rule Pro</t>
  </si>
  <si>
    <t>P7262</t>
  </si>
  <si>
    <t>Word Lite</t>
  </si>
  <si>
    <t>P6178</t>
  </si>
  <si>
    <t>Professional Pro</t>
  </si>
  <si>
    <t>P2229</t>
  </si>
  <si>
    <t>size lite</t>
  </si>
  <si>
    <t>P2239</t>
  </si>
  <si>
    <t>Hospital Mini</t>
  </si>
  <si>
    <t>Behavior Max</t>
  </si>
  <si>
    <t>P8595</t>
  </si>
  <si>
    <t>Hour Pro</t>
  </si>
  <si>
    <t>P2969</t>
  </si>
  <si>
    <t>P9320</t>
  </si>
  <si>
    <t>Politics Lite</t>
  </si>
  <si>
    <t>P5612</t>
  </si>
  <si>
    <t>Usually Plus</t>
  </si>
  <si>
    <t>P6238</t>
  </si>
  <si>
    <t>Radio Mini</t>
  </si>
  <si>
    <t>P8705</t>
  </si>
  <si>
    <t>Live Plus</t>
  </si>
  <si>
    <t>P1986</t>
  </si>
  <si>
    <t>tell lite</t>
  </si>
  <si>
    <t>P4072</t>
  </si>
  <si>
    <t>Follow Plus</t>
  </si>
  <si>
    <t>P4124</t>
  </si>
  <si>
    <t>Ahead Plus</t>
  </si>
  <si>
    <t>P9125</t>
  </si>
  <si>
    <t>Safe Plus</t>
  </si>
  <si>
    <t>P6704</t>
  </si>
  <si>
    <t>laugh x</t>
  </si>
  <si>
    <t>P7924</t>
  </si>
  <si>
    <t>Leave Max</t>
  </si>
  <si>
    <t>P8114</t>
  </si>
  <si>
    <t>Phone Lite</t>
  </si>
  <si>
    <t>P4553</t>
  </si>
  <si>
    <t>Woman X</t>
  </si>
  <si>
    <t>P2388</t>
  </si>
  <si>
    <t>Plan Mini</t>
  </si>
  <si>
    <t>P1454</t>
  </si>
  <si>
    <t>Wife Max</t>
  </si>
  <si>
    <t>P5806</t>
  </si>
  <si>
    <t>Strong X</t>
  </si>
  <si>
    <t>P6592</t>
  </si>
  <si>
    <t>Cold Plus</t>
  </si>
  <si>
    <t>P7059</t>
  </si>
  <si>
    <t>network x</t>
  </si>
  <si>
    <t>P8117</t>
  </si>
  <si>
    <t>far x</t>
  </si>
  <si>
    <t>P7228</t>
  </si>
  <si>
    <t>Information Lite</t>
  </si>
  <si>
    <t>P2177</t>
  </si>
  <si>
    <t>Behavior Mini</t>
  </si>
  <si>
    <t>P5399</t>
  </si>
  <si>
    <t>ok mini</t>
  </si>
  <si>
    <t>P9234</t>
  </si>
  <si>
    <t>Support Pro</t>
  </si>
  <si>
    <t>P7570</t>
  </si>
  <si>
    <t>Environmental Max</t>
  </si>
  <si>
    <t>P5431</t>
  </si>
  <si>
    <t>Too Max</t>
  </si>
  <si>
    <t>P9906</t>
  </si>
  <si>
    <t>Discussion Plus</t>
  </si>
  <si>
    <t>P1140</t>
  </si>
  <si>
    <t>Person Lite</t>
  </si>
  <si>
    <t>P1963</t>
  </si>
  <si>
    <t>Order Mini</t>
  </si>
  <si>
    <t>P7894</t>
  </si>
  <si>
    <t>Response X</t>
  </si>
  <si>
    <t>P1105</t>
  </si>
  <si>
    <t>Member X</t>
  </si>
  <si>
    <t>P7787</t>
  </si>
  <si>
    <t>Company Pro</t>
  </si>
  <si>
    <t>P8052</t>
  </si>
  <si>
    <t>Itself X</t>
  </si>
  <si>
    <t>P9105</t>
  </si>
  <si>
    <t>Officer Max</t>
  </si>
  <si>
    <t>P6203</t>
  </si>
  <si>
    <t>Relationship Lite</t>
  </si>
  <si>
    <t>P6291</t>
  </si>
  <si>
    <t>Sort Plus</t>
  </si>
  <si>
    <t>P7284</t>
  </si>
  <si>
    <t>Table Plus</t>
  </si>
  <si>
    <t>P7869</t>
  </si>
  <si>
    <t>result plus</t>
  </si>
  <si>
    <t>We Pro</t>
  </si>
  <si>
    <t>P5815</t>
  </si>
  <si>
    <t>three plus</t>
  </si>
  <si>
    <t>P6699</t>
  </si>
  <si>
    <t>Fine Lite</t>
  </si>
  <si>
    <t>P8227</t>
  </si>
  <si>
    <t>Hope X</t>
  </si>
  <si>
    <t>P6010</t>
  </si>
  <si>
    <t>Eight Lite</t>
  </si>
  <si>
    <t>P1482</t>
  </si>
  <si>
    <t>Success Mini</t>
  </si>
  <si>
    <t>P9853</t>
  </si>
  <si>
    <t>Trip Plus</t>
  </si>
  <si>
    <t>P1987</t>
  </si>
  <si>
    <t>Modern Lite</t>
  </si>
  <si>
    <t>P2100</t>
  </si>
  <si>
    <t>P5358</t>
  </si>
  <si>
    <t>Hospital Pro</t>
  </si>
  <si>
    <t>P7780</t>
  </si>
  <si>
    <t>image x</t>
  </si>
  <si>
    <t>P3349</t>
  </si>
  <si>
    <t>Us Max</t>
  </si>
  <si>
    <t>P7764</t>
  </si>
  <si>
    <t>A Plus</t>
  </si>
  <si>
    <t>P6472</t>
  </si>
  <si>
    <t>P1707</t>
  </si>
  <si>
    <t>Book Plus</t>
  </si>
  <si>
    <t>P6051</t>
  </si>
  <si>
    <t>Stuff Max</t>
  </si>
  <si>
    <t>P8397</t>
  </si>
  <si>
    <t>Wide Max</t>
  </si>
  <si>
    <t>P8979</t>
  </si>
  <si>
    <t>Sing X</t>
  </si>
  <si>
    <t>Range Lite</t>
  </si>
  <si>
    <t>P4874</t>
  </si>
  <si>
    <t>Might X</t>
  </si>
  <si>
    <t>P1661</t>
  </si>
  <si>
    <t>Art X</t>
  </si>
  <si>
    <t>P4374</t>
  </si>
  <si>
    <t>P7813</t>
  </si>
  <si>
    <t>first lite</t>
  </si>
  <si>
    <t>P4719</t>
  </si>
  <si>
    <t>Fast Pro</t>
  </si>
  <si>
    <t>P8446</t>
  </si>
  <si>
    <t>Language Plus</t>
  </si>
  <si>
    <t>P9555</t>
  </si>
  <si>
    <t>Time Mini</t>
  </si>
  <si>
    <t>P5037</t>
  </si>
  <si>
    <t>Another Lite</t>
  </si>
  <si>
    <t>P6280</t>
  </si>
  <si>
    <t>Already Mini</t>
  </si>
  <si>
    <t>P3785</t>
  </si>
  <si>
    <t>Agree Lite</t>
  </si>
  <si>
    <t>P7257</t>
  </si>
  <si>
    <t>behind x</t>
  </si>
  <si>
    <t>P3496</t>
  </si>
  <si>
    <t>College Mini</t>
  </si>
  <si>
    <t>P8574</t>
  </si>
  <si>
    <t>Story X</t>
  </si>
  <si>
    <t>P9453</t>
  </si>
  <si>
    <t>Area X</t>
  </si>
  <si>
    <t>P5437</t>
  </si>
  <si>
    <t>Strategy Lite</t>
  </si>
  <si>
    <t>P9785</t>
  </si>
  <si>
    <t>mrs plus</t>
  </si>
  <si>
    <t>Talk X</t>
  </si>
  <si>
    <t>P8693</t>
  </si>
  <si>
    <t>Study Max</t>
  </si>
  <si>
    <t>P7721</t>
  </si>
  <si>
    <t>Development Plus</t>
  </si>
  <si>
    <t>P8373</t>
  </si>
  <si>
    <t>Rule X</t>
  </si>
  <si>
    <t>P9984</t>
  </si>
  <si>
    <t>Around Mini</t>
  </si>
  <si>
    <t>P6901</t>
  </si>
  <si>
    <t>Main Plus</t>
  </si>
  <si>
    <t>P3530</t>
  </si>
  <si>
    <t>Central Mini</t>
  </si>
  <si>
    <t>P3529</t>
  </si>
  <si>
    <t>Part Mini</t>
  </si>
  <si>
    <t>P1536</t>
  </si>
  <si>
    <t>Lose Pro</t>
  </si>
  <si>
    <t>P8179</t>
  </si>
  <si>
    <t>Son Lite</t>
  </si>
  <si>
    <t>P6777</t>
  </si>
  <si>
    <t>Last Plus</t>
  </si>
  <si>
    <t>P2884</t>
  </si>
  <si>
    <t>Choose Lite</t>
  </si>
  <si>
    <t>P7610</t>
  </si>
  <si>
    <t>Trouble Mini</t>
  </si>
  <si>
    <t>P7488</t>
  </si>
  <si>
    <t>Military X</t>
  </si>
  <si>
    <t>P6175</t>
  </si>
  <si>
    <t>Doctor X</t>
  </si>
  <si>
    <t>P6448</t>
  </si>
  <si>
    <t>Four Pro</t>
  </si>
  <si>
    <t>P7406</t>
  </si>
  <si>
    <t>Sign Mini</t>
  </si>
  <si>
    <t>P2638</t>
  </si>
  <si>
    <t>P2403</t>
  </si>
  <si>
    <t>Child Mini</t>
  </si>
  <si>
    <t>P5517</t>
  </si>
  <si>
    <t>P8870</t>
  </si>
  <si>
    <t>Treat Plus</t>
  </si>
  <si>
    <t>P2549</t>
  </si>
  <si>
    <t>P5481</t>
  </si>
  <si>
    <t>Republican X</t>
  </si>
  <si>
    <t>P8758</t>
  </si>
  <si>
    <t>dream pro</t>
  </si>
  <si>
    <t>P7007</t>
  </si>
  <si>
    <t>Cover Lite</t>
  </si>
  <si>
    <t>P7356</t>
  </si>
  <si>
    <t>Ten Max</t>
  </si>
  <si>
    <t>P9656</t>
  </si>
  <si>
    <t>Rather Max</t>
  </si>
  <si>
    <t>P3355</t>
  </si>
  <si>
    <t>Tell Max</t>
  </si>
  <si>
    <t>P9737</t>
  </si>
  <si>
    <t>Turn Mini</t>
  </si>
  <si>
    <t>P7164</t>
  </si>
  <si>
    <t>Must Lite</t>
  </si>
  <si>
    <t>P1016</t>
  </si>
  <si>
    <t>Possible Plus</t>
  </si>
  <si>
    <t>P1571</t>
  </si>
  <si>
    <t>Finally Mini</t>
  </si>
  <si>
    <t>P9433</t>
  </si>
  <si>
    <t>Would Max</t>
  </si>
  <si>
    <t>P8451</t>
  </si>
  <si>
    <t>Condition Lite</t>
  </si>
  <si>
    <t>P3247</t>
  </si>
  <si>
    <t>Instead Lite</t>
  </si>
  <si>
    <t>P4926</t>
  </si>
  <si>
    <t>Various X</t>
  </si>
  <si>
    <t>P8083</t>
  </si>
  <si>
    <t>Moment Mini</t>
  </si>
  <si>
    <t>P4456</t>
  </si>
  <si>
    <t>Choice Mini</t>
  </si>
  <si>
    <t>P3711</t>
  </si>
  <si>
    <t>Laugh X</t>
  </si>
  <si>
    <t>P1365</t>
  </si>
  <si>
    <t>College Plus</t>
  </si>
  <si>
    <t>P6510</t>
  </si>
  <si>
    <t>Through Max</t>
  </si>
  <si>
    <t>P9964</t>
  </si>
  <si>
    <t>work pro</t>
  </si>
  <si>
    <t>P7511</t>
  </si>
  <si>
    <t>Hard Mini</t>
  </si>
  <si>
    <t>P3376</t>
  </si>
  <si>
    <t>Rise Lite</t>
  </si>
  <si>
    <t>P2827</t>
  </si>
  <si>
    <t>Prove X</t>
  </si>
  <si>
    <t>P9569</t>
  </si>
  <si>
    <t>Two Max</t>
  </si>
  <si>
    <t>P3196</t>
  </si>
  <si>
    <t>Also Plus</t>
  </si>
  <si>
    <t>P1769</t>
  </si>
  <si>
    <t>Quality Plus</t>
  </si>
  <si>
    <t>P4983</t>
  </si>
  <si>
    <t>Administration X</t>
  </si>
  <si>
    <t>P9714</t>
  </si>
  <si>
    <t>Huge Mini</t>
  </si>
  <si>
    <t>P8569</t>
  </si>
  <si>
    <t>Issue Mini</t>
  </si>
  <si>
    <t>P6946</t>
  </si>
  <si>
    <t>Everybody Max</t>
  </si>
  <si>
    <t>P1685</t>
  </si>
  <si>
    <t>few lite</t>
  </si>
  <si>
    <t>P6341</t>
  </si>
  <si>
    <t>Court Max</t>
  </si>
  <si>
    <t>P2256</t>
  </si>
  <si>
    <t>Dinner Plus</t>
  </si>
  <si>
    <t>P8165</t>
  </si>
  <si>
    <t>Something X</t>
  </si>
  <si>
    <t>P7381</t>
  </si>
  <si>
    <t>Recently X</t>
  </si>
  <si>
    <t>P9789</t>
  </si>
  <si>
    <t>Various Mini</t>
  </si>
  <si>
    <t>P4537</t>
  </si>
  <si>
    <t>Main Pro</t>
  </si>
  <si>
    <t>P7579</t>
  </si>
  <si>
    <t>But Lite</t>
  </si>
  <si>
    <t>P5082</t>
  </si>
  <si>
    <t>These Plus</t>
  </si>
  <si>
    <t>P4754</t>
  </si>
  <si>
    <t>Involve Pro</t>
  </si>
  <si>
    <t>P9706</t>
  </si>
  <si>
    <t>Discussion Max</t>
  </si>
  <si>
    <t>P6926</t>
  </si>
  <si>
    <t>P7279</t>
  </si>
  <si>
    <t>Kind Lite</t>
  </si>
  <si>
    <t>P7272</t>
  </si>
  <si>
    <t>Almost Max</t>
  </si>
  <si>
    <t>but lite</t>
  </si>
  <si>
    <t>P3520</t>
  </si>
  <si>
    <t>Pressure Mini</t>
  </si>
  <si>
    <t>P3159</t>
  </si>
  <si>
    <t>Popular X</t>
  </si>
  <si>
    <t>P3649</t>
  </si>
  <si>
    <t>Fish Lite</t>
  </si>
  <si>
    <t>P2037</t>
  </si>
  <si>
    <t>Author Plus</t>
  </si>
  <si>
    <t>P3634</t>
  </si>
  <si>
    <t>green plus</t>
  </si>
  <si>
    <t>P2124</t>
  </si>
  <si>
    <t>poor mini</t>
  </si>
  <si>
    <t>P6251</t>
  </si>
  <si>
    <t>Strong Lite</t>
  </si>
  <si>
    <t>P1226</t>
  </si>
  <si>
    <t>P3023</t>
  </si>
  <si>
    <t>Method Max</t>
  </si>
  <si>
    <t>P6891</t>
  </si>
  <si>
    <t>Military Mini</t>
  </si>
  <si>
    <t>P3563</t>
  </si>
  <si>
    <t>Collection Pro</t>
  </si>
  <si>
    <t>Position Plus</t>
  </si>
  <si>
    <t>P4959</t>
  </si>
  <si>
    <t>Other Max</t>
  </si>
  <si>
    <t>P4390</t>
  </si>
  <si>
    <t>Operation Pro</t>
  </si>
  <si>
    <t>P1541</t>
  </si>
  <si>
    <t>West Mini</t>
  </si>
  <si>
    <t>P9623</t>
  </si>
  <si>
    <t>Example Pro</t>
  </si>
  <si>
    <t>P2169</t>
  </si>
  <si>
    <t>Street Max</t>
  </si>
  <si>
    <t>P2019</t>
  </si>
  <si>
    <t>Current X</t>
  </si>
  <si>
    <t>P2283</t>
  </si>
  <si>
    <t>Sign Pro</t>
  </si>
  <si>
    <t>Parent Pro</t>
  </si>
  <si>
    <t>P4471</t>
  </si>
  <si>
    <t>War Max</t>
  </si>
  <si>
    <t>P6068</t>
  </si>
  <si>
    <t>More Plus</t>
  </si>
  <si>
    <t>P2900</t>
  </si>
  <si>
    <t>whose lite</t>
  </si>
  <si>
    <t>P6017</t>
  </si>
  <si>
    <t>Door X</t>
  </si>
  <si>
    <t>P3096</t>
  </si>
  <si>
    <t>theory max</t>
  </si>
  <si>
    <t>P4331</t>
  </si>
  <si>
    <t>Call Mini</t>
  </si>
  <si>
    <t>P3839</t>
  </si>
  <si>
    <t>Executive Max</t>
  </si>
  <si>
    <t>P2619</t>
  </si>
  <si>
    <t>Behavior Plus</t>
  </si>
  <si>
    <t>P2431</t>
  </si>
  <si>
    <t>Result Mini</t>
  </si>
  <si>
    <t>P5998</t>
  </si>
  <si>
    <t>Bag Pro</t>
  </si>
  <si>
    <t>P1631</t>
  </si>
  <si>
    <t>View Mini</t>
  </si>
  <si>
    <t>P3014</t>
  </si>
  <si>
    <t>Subject Lite</t>
  </si>
  <si>
    <t>P6347</t>
  </si>
  <si>
    <t>Candidate Max</t>
  </si>
  <si>
    <t>P1689</t>
  </si>
  <si>
    <t>Tv Mini</t>
  </si>
  <si>
    <t>P2449</t>
  </si>
  <si>
    <t>Purpose Pro</t>
  </si>
  <si>
    <t>P3361</t>
  </si>
  <si>
    <t>their plus</t>
  </si>
  <si>
    <t>P2753</t>
  </si>
  <si>
    <t>Early Lite</t>
  </si>
  <si>
    <t>P6976</t>
  </si>
  <si>
    <t>Break Pro</t>
  </si>
  <si>
    <t>P9616</t>
  </si>
  <si>
    <t>Push Mini</t>
  </si>
  <si>
    <t>P7633</t>
  </si>
  <si>
    <t>Similar Plus</t>
  </si>
  <si>
    <t>P1572</t>
  </si>
  <si>
    <t>other plus</t>
  </si>
  <si>
    <t>P7566</t>
  </si>
  <si>
    <t>Decision Max</t>
  </si>
  <si>
    <t>P2517</t>
  </si>
  <si>
    <t>Majority Lite</t>
  </si>
  <si>
    <t>P2537</t>
  </si>
  <si>
    <t>Common Max</t>
  </si>
  <si>
    <t>P1097</t>
  </si>
  <si>
    <t>Outside Plus</t>
  </si>
  <si>
    <t>P9535</t>
  </si>
  <si>
    <t>Send Pro</t>
  </si>
  <si>
    <t>P1610</t>
  </si>
  <si>
    <t>What Max</t>
  </si>
  <si>
    <t>P3324</t>
  </si>
  <si>
    <t>For X</t>
  </si>
  <si>
    <t>P6774</t>
  </si>
  <si>
    <t>North Mini</t>
  </si>
  <si>
    <t>P1781</t>
  </si>
  <si>
    <t>Include Mini</t>
  </si>
  <si>
    <t>P8193</t>
  </si>
  <si>
    <t>Long Max</t>
  </si>
  <si>
    <t>P6879</t>
  </si>
  <si>
    <t>Me X</t>
  </si>
  <si>
    <t>P2577</t>
  </si>
  <si>
    <t>Pm Mini</t>
  </si>
  <si>
    <t>P7744</t>
  </si>
  <si>
    <t>Religious Mini</t>
  </si>
  <si>
    <t>P7852</t>
  </si>
  <si>
    <t>Court Lite</t>
  </si>
  <si>
    <t>P1007</t>
  </si>
  <si>
    <t>cut max</t>
  </si>
  <si>
    <t>Build Max</t>
  </si>
  <si>
    <t>P7063</t>
  </si>
  <si>
    <t>Partner Lite</t>
  </si>
  <si>
    <t>P4525</t>
  </si>
  <si>
    <t>Because Lite</t>
  </si>
  <si>
    <t>P7530</t>
  </si>
  <si>
    <t>Environment X</t>
  </si>
  <si>
    <t>P2898</t>
  </si>
  <si>
    <t>Huge Max</t>
  </si>
  <si>
    <t>P6110</t>
  </si>
  <si>
    <t>fall max</t>
  </si>
  <si>
    <t>P4690</t>
  </si>
  <si>
    <t>Machine Max</t>
  </si>
  <si>
    <t>P7509</t>
  </si>
  <si>
    <t>Instead Plus</t>
  </si>
  <si>
    <t>P8183</t>
  </si>
  <si>
    <t>On Plus</t>
  </si>
  <si>
    <t>P6108</t>
  </si>
  <si>
    <t>Throughout Max</t>
  </si>
  <si>
    <t>Majority Mini</t>
  </si>
  <si>
    <t>P9004</t>
  </si>
  <si>
    <t>Able Mini</t>
  </si>
  <si>
    <t>P4864</t>
  </si>
  <si>
    <t>These X</t>
  </si>
  <si>
    <t>P7788</t>
  </si>
  <si>
    <t>Once X</t>
  </si>
  <si>
    <t>Evidence Lite</t>
  </si>
  <si>
    <t>then lite</t>
  </si>
  <si>
    <t>P1587</t>
  </si>
  <si>
    <t>Close Plus</t>
  </si>
  <si>
    <t>P9381</t>
  </si>
  <si>
    <t>Story Plus</t>
  </si>
  <si>
    <t>P7450</t>
  </si>
  <si>
    <t>scientist max</t>
  </si>
  <si>
    <t>P3326</t>
  </si>
  <si>
    <t>Its Mini</t>
  </si>
  <si>
    <t>P7763</t>
  </si>
  <si>
    <t>Among Mini</t>
  </si>
  <si>
    <t>P9915</t>
  </si>
  <si>
    <t>Statement Mini</t>
  </si>
  <si>
    <t>P5578</t>
  </si>
  <si>
    <t>Authority X</t>
  </si>
  <si>
    <t>P7344</t>
  </si>
  <si>
    <t>Teach Max</t>
  </si>
  <si>
    <t>P9831</t>
  </si>
  <si>
    <t>Difference Pro</t>
  </si>
  <si>
    <t>P7040</t>
  </si>
  <si>
    <t>Development Max</t>
  </si>
  <si>
    <t>P5628</t>
  </si>
  <si>
    <t>Light Plus</t>
  </si>
  <si>
    <t>P7115</t>
  </si>
  <si>
    <t>take x</t>
  </si>
  <si>
    <t>P2787</t>
  </si>
  <si>
    <t>strategy lite</t>
  </si>
  <si>
    <t>P5741</t>
  </si>
  <si>
    <t>Place Pro</t>
  </si>
  <si>
    <t>P7701</t>
  </si>
  <si>
    <t>Former Lite</t>
  </si>
  <si>
    <t>P6661</t>
  </si>
  <si>
    <t>point pro</t>
  </si>
  <si>
    <t>P5249</t>
  </si>
  <si>
    <t>Easy Max</t>
  </si>
  <si>
    <t>State X</t>
  </si>
  <si>
    <t>P6394</t>
  </si>
  <si>
    <t>Pretty X</t>
  </si>
  <si>
    <t>P8230</t>
  </si>
  <si>
    <t>Would Mini</t>
  </si>
  <si>
    <t>P3723</t>
  </si>
  <si>
    <t>Fear X</t>
  </si>
  <si>
    <t>P7816</t>
  </si>
  <si>
    <t>Near Max</t>
  </si>
  <si>
    <t>P2762</t>
  </si>
  <si>
    <t>Pm Max</t>
  </si>
  <si>
    <t>P6827</t>
  </si>
  <si>
    <t>Remember X</t>
  </si>
  <si>
    <t>P8804</t>
  </si>
  <si>
    <t>Challenge Max</t>
  </si>
  <si>
    <t>P6374</t>
  </si>
  <si>
    <t>Lot Max</t>
  </si>
  <si>
    <t>P3479</t>
  </si>
  <si>
    <t>Live Mini</t>
  </si>
  <si>
    <t>P2492</t>
  </si>
  <si>
    <t>P8851</t>
  </si>
  <si>
    <t>Real Lite</t>
  </si>
  <si>
    <t>P5577</t>
  </si>
  <si>
    <t>sometimes plus</t>
  </si>
  <si>
    <t>P2447</t>
  </si>
  <si>
    <t>Travel Max</t>
  </si>
  <si>
    <t>P1526</t>
  </si>
  <si>
    <t>Quickly X</t>
  </si>
  <si>
    <t>P7748</t>
  </si>
  <si>
    <t>P4740</t>
  </si>
  <si>
    <t>P1771</t>
  </si>
  <si>
    <t>International Lite</t>
  </si>
  <si>
    <t>P1193</t>
  </si>
  <si>
    <t>Authority Lite</t>
  </si>
  <si>
    <t>P5005</t>
  </si>
  <si>
    <t>Degree Mini</t>
  </si>
  <si>
    <t>P7716</t>
  </si>
  <si>
    <t>P8815</t>
  </si>
  <si>
    <t>Shake X</t>
  </si>
  <si>
    <t>P3800</t>
  </si>
  <si>
    <t>Within Pro</t>
  </si>
  <si>
    <t>P2455</t>
  </si>
  <si>
    <t>Idea Pro</t>
  </si>
  <si>
    <t>P5796</t>
  </si>
  <si>
    <t>Similar Max</t>
  </si>
  <si>
    <t>P2159</t>
  </si>
  <si>
    <t>Oil X</t>
  </si>
  <si>
    <t>P5697</t>
  </si>
  <si>
    <t>P6482</t>
  </si>
  <si>
    <t>Peace Max</t>
  </si>
  <si>
    <t>P5912</t>
  </si>
  <si>
    <t>Should Max</t>
  </si>
  <si>
    <t>P3866</t>
  </si>
  <si>
    <t>Three Plus</t>
  </si>
  <si>
    <t>P6670</t>
  </si>
  <si>
    <t>Will Pro</t>
  </si>
  <si>
    <t>P6002</t>
  </si>
  <si>
    <t>Kind X</t>
  </si>
  <si>
    <t>P9210</t>
  </si>
  <si>
    <t>Away Plus</t>
  </si>
  <si>
    <t>P7132</t>
  </si>
  <si>
    <t>Center X</t>
  </si>
  <si>
    <t>P7048</t>
  </si>
  <si>
    <t>Race X</t>
  </si>
  <si>
    <t>P9365</t>
  </si>
  <si>
    <t>Kid Pro</t>
  </si>
  <si>
    <t>P1726</t>
  </si>
  <si>
    <t>Ground Plus</t>
  </si>
  <si>
    <t>Someone Max</t>
  </si>
  <si>
    <t>P1593</t>
  </si>
  <si>
    <t>Author Max</t>
  </si>
  <si>
    <t>P4808</t>
  </si>
  <si>
    <t>P6889</t>
  </si>
  <si>
    <t>Public Max</t>
  </si>
  <si>
    <t>P3497</t>
  </si>
  <si>
    <t>Memory Max</t>
  </si>
  <si>
    <t>P5658</t>
  </si>
  <si>
    <t>Decide Lite</t>
  </si>
  <si>
    <t>Per X</t>
  </si>
  <si>
    <t>P2628</t>
  </si>
  <si>
    <t>Somebody Pro</t>
  </si>
  <si>
    <t>P7439</t>
  </si>
  <si>
    <t>Discussion Pro</t>
  </si>
  <si>
    <t>P3466</t>
  </si>
  <si>
    <t>P6476</t>
  </si>
  <si>
    <t>Such Plus</t>
  </si>
  <si>
    <t>P8064</t>
  </si>
  <si>
    <t>Song Lite</t>
  </si>
  <si>
    <t>P2819</t>
  </si>
  <si>
    <t>Already Max</t>
  </si>
  <si>
    <t>P7563</t>
  </si>
  <si>
    <t>whom plus</t>
  </si>
  <si>
    <t>P5020</t>
  </si>
  <si>
    <t>protect max</t>
  </si>
  <si>
    <t>P2823</t>
  </si>
  <si>
    <t>worry mini</t>
  </si>
  <si>
    <t>P7990</t>
  </si>
  <si>
    <t>Clear Pro</t>
  </si>
  <si>
    <t>P2141</t>
  </si>
  <si>
    <t>Run X</t>
  </si>
  <si>
    <t>P4361</t>
  </si>
  <si>
    <t>wait max</t>
  </si>
  <si>
    <t>P4267</t>
  </si>
  <si>
    <t>Forward Max</t>
  </si>
  <si>
    <t>P3606</t>
  </si>
  <si>
    <t>P8611</t>
  </si>
  <si>
    <t>degree pro</t>
  </si>
  <si>
    <t>P2829</t>
  </si>
  <si>
    <t>Threat Max</t>
  </si>
  <si>
    <t>P4699</t>
  </si>
  <si>
    <t>Often Pro</t>
  </si>
  <si>
    <t>P2054</t>
  </si>
  <si>
    <t>Expert X</t>
  </si>
  <si>
    <t>P4415</t>
  </si>
  <si>
    <t>Food Lite</t>
  </si>
  <si>
    <t>P8939</t>
  </si>
  <si>
    <t>fast pro</t>
  </si>
  <si>
    <t>P5458</t>
  </si>
  <si>
    <t>Within Lite</t>
  </si>
  <si>
    <t>P7268</t>
  </si>
  <si>
    <t>Prove Lite</t>
  </si>
  <si>
    <t>P3169</t>
  </si>
  <si>
    <t>Itself Plus</t>
  </si>
  <si>
    <t>P9036</t>
  </si>
  <si>
    <t>Pick Plus</t>
  </si>
  <si>
    <t>P7139</t>
  </si>
  <si>
    <t>minute pro</t>
  </si>
  <si>
    <t>Would Lite</t>
  </si>
  <si>
    <t>P4236</t>
  </si>
  <si>
    <t>Marriage Max</t>
  </si>
  <si>
    <t>P5916</t>
  </si>
  <si>
    <t>Hair Mini</t>
  </si>
  <si>
    <t>P2439</t>
  </si>
  <si>
    <t>Shoulder X</t>
  </si>
  <si>
    <t>P1340</t>
  </si>
  <si>
    <t>Nature Pro</t>
  </si>
  <si>
    <t>P1358</t>
  </si>
  <si>
    <t>Talk Lite</t>
  </si>
  <si>
    <t>P7626</t>
  </si>
  <si>
    <t>P7652</t>
  </si>
  <si>
    <t>Though Plus</t>
  </si>
  <si>
    <t>P3567</t>
  </si>
  <si>
    <t>Fast Mini</t>
  </si>
  <si>
    <t>P4730</t>
  </si>
  <si>
    <t>Camera Mini</t>
  </si>
  <si>
    <t>P4630</t>
  </si>
  <si>
    <t>voice max</t>
  </si>
  <si>
    <t>P1475</t>
  </si>
  <si>
    <t>This Plus</t>
  </si>
  <si>
    <t>P1557</t>
  </si>
  <si>
    <t>Wait Mini</t>
  </si>
  <si>
    <t>P5761</t>
  </si>
  <si>
    <t>Shake Lite</t>
  </si>
  <si>
    <t>P8166</t>
  </si>
  <si>
    <t>owner mini</t>
  </si>
  <si>
    <t>P3454</t>
  </si>
  <si>
    <t>Ahead Pro</t>
  </si>
  <si>
    <t>P3808</t>
  </si>
  <si>
    <t>This Max</t>
  </si>
  <si>
    <t>P5699</t>
  </si>
  <si>
    <t>Her Pro</t>
  </si>
  <si>
    <t>P3819</t>
  </si>
  <si>
    <t>Plan Max</t>
  </si>
  <si>
    <t>P2863</t>
  </si>
  <si>
    <t>Drug Max</t>
  </si>
  <si>
    <t>P4935</t>
  </si>
  <si>
    <t>red max</t>
  </si>
  <si>
    <t>P6442</t>
  </si>
  <si>
    <t>month pro</t>
  </si>
  <si>
    <t>P8661</t>
  </si>
  <si>
    <t>continue max</t>
  </si>
  <si>
    <t>P2137</t>
  </si>
  <si>
    <t>Language Pro</t>
  </si>
  <si>
    <t>P3953</t>
  </si>
  <si>
    <t>Business X</t>
  </si>
  <si>
    <t>P2999</t>
  </si>
  <si>
    <t>In Mini</t>
  </si>
  <si>
    <t>P1695</t>
  </si>
  <si>
    <t>P8537</t>
  </si>
  <si>
    <t>Per Plus</t>
  </si>
  <si>
    <t>P9733</t>
  </si>
  <si>
    <t>Easy Plus</t>
  </si>
  <si>
    <t>P1024</t>
  </si>
  <si>
    <t>P5236</t>
  </si>
  <si>
    <t>read lite</t>
  </si>
  <si>
    <t>P9392</t>
  </si>
  <si>
    <t>These Mini</t>
  </si>
  <si>
    <t>P4175</t>
  </si>
  <si>
    <t>face x</t>
  </si>
  <si>
    <t>P8427</t>
  </si>
  <si>
    <t>Theory X</t>
  </si>
  <si>
    <t>P8938</t>
  </si>
  <si>
    <t>list max</t>
  </si>
  <si>
    <t>P6409</t>
  </si>
  <si>
    <t>reason max</t>
  </si>
  <si>
    <t>P9549</t>
  </si>
  <si>
    <t>Until Max</t>
  </si>
  <si>
    <t>P8913</t>
  </si>
  <si>
    <t>Foot Max</t>
  </si>
  <si>
    <t>P7465</t>
  </si>
  <si>
    <t>Leader Plus</t>
  </si>
  <si>
    <t>P3555</t>
  </si>
  <si>
    <t>Guy X</t>
  </si>
  <si>
    <t>P2238</t>
  </si>
  <si>
    <t>What Plus</t>
  </si>
  <si>
    <t>P3780</t>
  </si>
  <si>
    <t>P6789</t>
  </si>
  <si>
    <t>Congress Max</t>
  </si>
  <si>
    <t>P8480</t>
  </si>
  <si>
    <t>Ever X</t>
  </si>
  <si>
    <t>P8190</t>
  </si>
  <si>
    <t>if x</t>
  </si>
  <si>
    <t>P8651</t>
  </si>
  <si>
    <t>commercial plus</t>
  </si>
  <si>
    <t>P1159</t>
  </si>
  <si>
    <t>Test Lite</t>
  </si>
  <si>
    <t>P9244</t>
  </si>
  <si>
    <t>deal x</t>
  </si>
  <si>
    <t>P7846</t>
  </si>
  <si>
    <t>Market Pro</t>
  </si>
  <si>
    <t>P7919</t>
  </si>
  <si>
    <t>P5945</t>
  </si>
  <si>
    <t>moment lite</t>
  </si>
  <si>
    <t>clear mini</t>
  </si>
  <si>
    <t>P7352</t>
  </si>
  <si>
    <t>Decade X</t>
  </si>
  <si>
    <t>P3437</t>
  </si>
  <si>
    <t>Line Mini</t>
  </si>
  <si>
    <t>P6276</t>
  </si>
  <si>
    <t>Night Mini</t>
  </si>
  <si>
    <t>P6738</t>
  </si>
  <si>
    <t>Foreign Mini</t>
  </si>
  <si>
    <t>P5523</t>
  </si>
  <si>
    <t>Specific Plus</t>
  </si>
  <si>
    <t>P3224</t>
  </si>
  <si>
    <t>Dinner Lite</t>
  </si>
  <si>
    <t>P9662</t>
  </si>
  <si>
    <t>Discover Lite</t>
  </si>
  <si>
    <t>P8094</t>
  </si>
  <si>
    <t>P1234</t>
  </si>
  <si>
    <t>Star Pro</t>
  </si>
  <si>
    <t>P1522</t>
  </si>
  <si>
    <t>Special Max</t>
  </si>
  <si>
    <t>P6832</t>
  </si>
  <si>
    <t>ask pro</t>
  </si>
  <si>
    <t>More X</t>
  </si>
  <si>
    <t>P2378</t>
  </si>
  <si>
    <t>P9418</t>
  </si>
  <si>
    <t>Four Lite</t>
  </si>
  <si>
    <t>P3257</t>
  </si>
  <si>
    <t>Fund Lite</t>
  </si>
  <si>
    <t>P5424</t>
  </si>
  <si>
    <t>Its Plus</t>
  </si>
  <si>
    <t>P3005</t>
  </si>
  <si>
    <t>Myself Plus</t>
  </si>
  <si>
    <t>P4976</t>
  </si>
  <si>
    <t>But Plus</t>
  </si>
  <si>
    <t>P8170</t>
  </si>
  <si>
    <t>Possible Pro</t>
  </si>
  <si>
    <t>P4220</t>
  </si>
  <si>
    <t>Their Pro</t>
  </si>
  <si>
    <t>P9547</t>
  </si>
  <si>
    <t>Space Max</t>
  </si>
  <si>
    <t>P5213</t>
  </si>
  <si>
    <t>Quickly Pro</t>
  </si>
  <si>
    <t>P8982</t>
  </si>
  <si>
    <t>Small Plus</t>
  </si>
  <si>
    <t>P4748</t>
  </si>
  <si>
    <t>Near Mini</t>
  </si>
  <si>
    <t>P9016</t>
  </si>
  <si>
    <t>P9088</t>
  </si>
  <si>
    <t>Ok Pro</t>
  </si>
  <si>
    <t>P5979</t>
  </si>
  <si>
    <t>Send X</t>
  </si>
  <si>
    <t>P9931</t>
  </si>
  <si>
    <t>Election Plus</t>
  </si>
  <si>
    <t>P4923</t>
  </si>
  <si>
    <t>Effort Max</t>
  </si>
  <si>
    <t>P3222</t>
  </si>
  <si>
    <t>Of X</t>
  </si>
  <si>
    <t>P5063</t>
  </si>
  <si>
    <t>Institution Mini</t>
  </si>
  <si>
    <t>P3566</t>
  </si>
  <si>
    <t>Window Max</t>
  </si>
  <si>
    <t>P7516</t>
  </si>
  <si>
    <t>Kind Max</t>
  </si>
  <si>
    <t>P5426</t>
  </si>
  <si>
    <t>Civil Plus</t>
  </si>
  <si>
    <t>P9835</t>
  </si>
  <si>
    <t>participant mini</t>
  </si>
  <si>
    <t>P3204</t>
  </si>
  <si>
    <t>Seem Max</t>
  </si>
  <si>
    <t>P6243</t>
  </si>
  <si>
    <t>various lite</t>
  </si>
  <si>
    <t>P9584</t>
  </si>
  <si>
    <t>Window Pro</t>
  </si>
  <si>
    <t>P7683</t>
  </si>
  <si>
    <t>Certain Pro</t>
  </si>
  <si>
    <t>P8659</t>
  </si>
  <si>
    <t>Similar Lite</t>
  </si>
  <si>
    <t>P8468</t>
  </si>
  <si>
    <t>P7599</t>
  </si>
  <si>
    <t>Rest Mini</t>
  </si>
  <si>
    <t>P4483</t>
  </si>
  <si>
    <t>Listen Max</t>
  </si>
  <si>
    <t>P1215</t>
  </si>
  <si>
    <t>Reality X</t>
  </si>
  <si>
    <t>P9350</t>
  </si>
  <si>
    <t>P8763</t>
  </si>
  <si>
    <t>Will Mini</t>
  </si>
  <si>
    <t>P2696</t>
  </si>
  <si>
    <t>Year Lite</t>
  </si>
  <si>
    <t>P3783</t>
  </si>
  <si>
    <t>Hand Mini</t>
  </si>
  <si>
    <t>P8557</t>
  </si>
  <si>
    <t>Candidate Mini</t>
  </si>
  <si>
    <t>Single Mini</t>
  </si>
  <si>
    <t>P2757</t>
  </si>
  <si>
    <t>recognize lite</t>
  </si>
  <si>
    <t>P1492</t>
  </si>
  <si>
    <t>P7474</t>
  </si>
  <si>
    <t>Put Lite</t>
  </si>
  <si>
    <t>P3743</t>
  </si>
  <si>
    <t>Fight Max</t>
  </si>
  <si>
    <t>P8160</t>
  </si>
  <si>
    <t>Recent X</t>
  </si>
  <si>
    <t>P8186</t>
  </si>
  <si>
    <t>Card Plus</t>
  </si>
  <si>
    <t>P1619</t>
  </si>
  <si>
    <t>Pull Plus</t>
  </si>
  <si>
    <t>P2296</t>
  </si>
  <si>
    <t>Close Lite</t>
  </si>
  <si>
    <t>P7593</t>
  </si>
  <si>
    <t>Him Mini</t>
  </si>
  <si>
    <t>P9199</t>
  </si>
  <si>
    <t>Community X</t>
  </si>
  <si>
    <t>P4667</t>
  </si>
  <si>
    <t>Team Max</t>
  </si>
  <si>
    <t>P7217</t>
  </si>
  <si>
    <t>Budget Lite</t>
  </si>
  <si>
    <t>P9148</t>
  </si>
  <si>
    <t>live pro</t>
  </si>
  <si>
    <t>P6722</t>
  </si>
  <si>
    <t>Both X</t>
  </si>
  <si>
    <t>P8618</t>
  </si>
  <si>
    <t>Me Lite</t>
  </si>
  <si>
    <t>P3787</t>
  </si>
  <si>
    <t>Thought Mini</t>
  </si>
  <si>
    <t>P9858</t>
  </si>
  <si>
    <t>Training Lite</t>
  </si>
  <si>
    <t>P5422</t>
  </si>
  <si>
    <t>Enter Plus</t>
  </si>
  <si>
    <t>P8778</t>
  </si>
  <si>
    <t>Establish Plus</t>
  </si>
  <si>
    <t>P9307</t>
  </si>
  <si>
    <t>war x</t>
  </si>
  <si>
    <t>P4008</t>
  </si>
  <si>
    <t>Record Lite</t>
  </si>
  <si>
    <t>dark plus</t>
  </si>
  <si>
    <t>P5200</t>
  </si>
  <si>
    <t>Group Plus</t>
  </si>
  <si>
    <t>P2772</t>
  </si>
  <si>
    <t>Law Mini</t>
  </si>
  <si>
    <t>P3871</t>
  </si>
  <si>
    <t>Against Lite</t>
  </si>
  <si>
    <t>P2132</t>
  </si>
  <si>
    <t>Pass Pro</t>
  </si>
  <si>
    <t>P7297</t>
  </si>
  <si>
    <t>Worry Lite</t>
  </si>
  <si>
    <t>P3179</t>
  </si>
  <si>
    <t>P4180</t>
  </si>
  <si>
    <t>Establish Mini</t>
  </si>
  <si>
    <t>P1614</t>
  </si>
  <si>
    <t>less mini</t>
  </si>
  <si>
    <t>P5570</t>
  </si>
  <si>
    <t>Value Lite</t>
  </si>
  <si>
    <t>P4607</t>
  </si>
  <si>
    <t>Total X</t>
  </si>
  <si>
    <t>P9120</t>
  </si>
  <si>
    <t>her x</t>
  </si>
  <si>
    <t>P1278</t>
  </si>
  <si>
    <t>suffer lite</t>
  </si>
  <si>
    <t>P5276</t>
  </si>
  <si>
    <t>Material Plus</t>
  </si>
  <si>
    <t>P4832</t>
  </si>
  <si>
    <t>Responsibility Pro</t>
  </si>
  <si>
    <t>P7534</t>
  </si>
  <si>
    <t>Education X</t>
  </si>
  <si>
    <t>P5307</t>
  </si>
  <si>
    <t>wonder max</t>
  </si>
  <si>
    <t>P4109</t>
  </si>
  <si>
    <t>P2849</t>
  </si>
  <si>
    <t>Hear Pro</t>
  </si>
  <si>
    <t>P7680</t>
  </si>
  <si>
    <t>Current Plus</t>
  </si>
  <si>
    <t>P8352</t>
  </si>
  <si>
    <t>And X</t>
  </si>
  <si>
    <t>P6141</t>
  </si>
  <si>
    <t>Hotel Max</t>
  </si>
  <si>
    <t>P9463</t>
  </si>
  <si>
    <t>Force Max</t>
  </si>
  <si>
    <t>P5538</t>
  </si>
  <si>
    <t>Outside X</t>
  </si>
  <si>
    <t>P4551</t>
  </si>
  <si>
    <t>Several Plus</t>
  </si>
  <si>
    <t>themselves max</t>
  </si>
  <si>
    <t>Seven Mini</t>
  </si>
  <si>
    <t>P2104</t>
  </si>
  <si>
    <t>Head Pro</t>
  </si>
  <si>
    <t>P8263</t>
  </si>
  <si>
    <t>Recently Pro</t>
  </si>
  <si>
    <t>P1406</t>
  </si>
  <si>
    <t>Behind Max</t>
  </si>
  <si>
    <t>P4664</t>
  </si>
  <si>
    <t>Occur Pro</t>
  </si>
  <si>
    <t>P6260</t>
  </si>
  <si>
    <t>Which Mini</t>
  </si>
  <si>
    <t>P3292</t>
  </si>
  <si>
    <t>Establish Lite</t>
  </si>
  <si>
    <t>P2903</t>
  </si>
  <si>
    <t>simply pro</t>
  </si>
  <si>
    <t>P8106</t>
  </si>
  <si>
    <t>establish max</t>
  </si>
  <si>
    <t>P8619</t>
  </si>
  <si>
    <t>Create X</t>
  </si>
  <si>
    <t>P3535</t>
  </si>
  <si>
    <t>P5769</t>
  </si>
  <si>
    <t>Carry Plus</t>
  </si>
  <si>
    <t>P3972</t>
  </si>
  <si>
    <t>Require Max</t>
  </si>
  <si>
    <t>P9112</t>
  </si>
  <si>
    <t>P1389</t>
  </si>
  <si>
    <t>pass lite</t>
  </si>
  <si>
    <t>P9850</t>
  </si>
  <si>
    <t>Practice Lite</t>
  </si>
  <si>
    <t>P4731</t>
  </si>
  <si>
    <t>System Pro</t>
  </si>
  <si>
    <t>P4093</t>
  </si>
  <si>
    <t>Sometimes X</t>
  </si>
  <si>
    <t>P4277</t>
  </si>
  <si>
    <t>P5690</t>
  </si>
  <si>
    <t>Assume Plus</t>
  </si>
  <si>
    <t>P9160</t>
  </si>
  <si>
    <t>Garden Mini</t>
  </si>
  <si>
    <t>P1139</t>
  </si>
  <si>
    <t>Reduce X</t>
  </si>
  <si>
    <t>P7043</t>
  </si>
  <si>
    <t>Federal Lite</t>
  </si>
  <si>
    <t>Democratic Pro</t>
  </si>
  <si>
    <t>P1018</t>
  </si>
  <si>
    <t>air max</t>
  </si>
  <si>
    <t>P8846</t>
  </si>
  <si>
    <t>Major Plus</t>
  </si>
  <si>
    <t>P4765</t>
  </si>
  <si>
    <t>Policy Lite</t>
  </si>
  <si>
    <t>P7358</t>
  </si>
  <si>
    <t>P7547</t>
  </si>
  <si>
    <t>Reach Plus</t>
  </si>
  <si>
    <t>P3761</t>
  </si>
  <si>
    <t>Majority Pro</t>
  </si>
  <si>
    <t>P6693</t>
  </si>
  <si>
    <t>information x</t>
  </si>
  <si>
    <t>P1517</t>
  </si>
  <si>
    <t>Side Pro</t>
  </si>
  <si>
    <t>P2988</t>
  </si>
  <si>
    <t>Surface Mini</t>
  </si>
  <si>
    <t>P6808</t>
  </si>
  <si>
    <t>Tonight Mini</t>
  </si>
  <si>
    <t>P9399</t>
  </si>
  <si>
    <t>Minute Pro</t>
  </si>
  <si>
    <t>P5117</t>
  </si>
  <si>
    <t>P2518</t>
  </si>
  <si>
    <t>teach max</t>
  </si>
  <si>
    <t>P4554</t>
  </si>
  <si>
    <t>Police Lite</t>
  </si>
  <si>
    <t>Agree Plus</t>
  </si>
  <si>
    <t>P5195</t>
  </si>
  <si>
    <t>P3642</t>
  </si>
  <si>
    <t>Change Lite</t>
  </si>
  <si>
    <t>P5757</t>
  </si>
  <si>
    <t>Their Plus</t>
  </si>
  <si>
    <t>P2271</t>
  </si>
  <si>
    <t>expect lite</t>
  </si>
  <si>
    <t>P9475</t>
  </si>
  <si>
    <t>Thought X</t>
  </si>
  <si>
    <t>P1816</t>
  </si>
  <si>
    <t>Law X</t>
  </si>
  <si>
    <t>P8817</t>
  </si>
  <si>
    <t>P8071</t>
  </si>
  <si>
    <t>Event Pro</t>
  </si>
  <si>
    <t>P5937</t>
  </si>
  <si>
    <t>Girl Plus</t>
  </si>
  <si>
    <t>P4676</t>
  </si>
  <si>
    <t>Sing Lite</t>
  </si>
  <si>
    <t>P3962</t>
  </si>
  <si>
    <t>cut plus</t>
  </si>
  <si>
    <t>P5017</t>
  </si>
  <si>
    <t>Floor Mini</t>
  </si>
  <si>
    <t>P9342</t>
  </si>
  <si>
    <t>Probably Plus</t>
  </si>
  <si>
    <t>P6694</t>
  </si>
  <si>
    <t>Economic Pro</t>
  </si>
  <si>
    <t>P5897</t>
  </si>
  <si>
    <t>Drug X</t>
  </si>
  <si>
    <t>P4901</t>
  </si>
  <si>
    <t>Movement Plus</t>
  </si>
  <si>
    <t>P2629</t>
  </si>
  <si>
    <t>P5370</t>
  </si>
  <si>
    <t>Near X</t>
  </si>
  <si>
    <t>P2993</t>
  </si>
  <si>
    <t>Discover X</t>
  </si>
  <si>
    <t>P1602</t>
  </si>
  <si>
    <t>Effort Lite</t>
  </si>
  <si>
    <t>P7864</t>
  </si>
  <si>
    <t>Book Pro</t>
  </si>
  <si>
    <t>P5744</t>
  </si>
  <si>
    <t>Two Pro</t>
  </si>
  <si>
    <t>P3817</t>
  </si>
  <si>
    <t>Each Max</t>
  </si>
  <si>
    <t>P6307</t>
  </si>
  <si>
    <t>Individual Plus</t>
  </si>
  <si>
    <t>Though Mini</t>
  </si>
  <si>
    <t>P9033</t>
  </si>
  <si>
    <t>Gas Max</t>
  </si>
  <si>
    <t>P9003</t>
  </si>
  <si>
    <t>significant mini</t>
  </si>
  <si>
    <t>P9312</t>
  </si>
  <si>
    <t>car pro</t>
  </si>
  <si>
    <t>P1644</t>
  </si>
  <si>
    <t>Suddenly Mini</t>
  </si>
  <si>
    <t>P3668</t>
  </si>
  <si>
    <t>Employee Lite</t>
  </si>
  <si>
    <t>P1195</t>
  </si>
  <si>
    <t>Score Mini</t>
  </si>
  <si>
    <t>P5841</t>
  </si>
  <si>
    <t>Win Pro</t>
  </si>
  <si>
    <t>P4927</t>
  </si>
  <si>
    <t>P9758</t>
  </si>
  <si>
    <t>True Lite</t>
  </si>
  <si>
    <t>P7121</t>
  </si>
  <si>
    <t>P8024</t>
  </si>
  <si>
    <t>Responsibility Max</t>
  </si>
  <si>
    <t>P3594</t>
  </si>
  <si>
    <t>Certainly X</t>
  </si>
  <si>
    <t>P1086</t>
  </si>
  <si>
    <t>Suggest Lite</t>
  </si>
  <si>
    <t>P7968</t>
  </si>
  <si>
    <t>P2700</t>
  </si>
  <si>
    <t>mention mini</t>
  </si>
  <si>
    <t>P2647</t>
  </si>
  <si>
    <t>Two Mini</t>
  </si>
  <si>
    <t>P4687</t>
  </si>
  <si>
    <t>Themselves Max</t>
  </si>
  <si>
    <t>Skill Plus</t>
  </si>
  <si>
    <t>P8081</t>
  </si>
  <si>
    <t>Behind Lite</t>
  </si>
  <si>
    <t>P9306</t>
  </si>
  <si>
    <t>Baby Mini</t>
  </si>
  <si>
    <t>P8178</t>
  </si>
  <si>
    <t>Move Mini</t>
  </si>
  <si>
    <t>P1146</t>
  </si>
  <si>
    <t>Day X</t>
  </si>
  <si>
    <t>P6783</t>
  </si>
  <si>
    <t>name pro</t>
  </si>
  <si>
    <t>Air X</t>
  </si>
  <si>
    <t>P7318</t>
  </si>
  <si>
    <t>tv mini</t>
  </si>
  <si>
    <t>P6618</t>
  </si>
  <si>
    <t>Accept X</t>
  </si>
  <si>
    <t>P1238</t>
  </si>
  <si>
    <t>Three Mini</t>
  </si>
  <si>
    <t>P5390</t>
  </si>
  <si>
    <t>Both Plus</t>
  </si>
  <si>
    <t>P6388</t>
  </si>
  <si>
    <t>Improve Mini</t>
  </si>
  <si>
    <t>College Max</t>
  </si>
  <si>
    <t>P1192</t>
  </si>
  <si>
    <t>Individual Max</t>
  </si>
  <si>
    <t>P9442</t>
  </si>
  <si>
    <t>If Pro</t>
  </si>
  <si>
    <t>P4893</t>
  </si>
  <si>
    <t>While X</t>
  </si>
  <si>
    <t>P4904</t>
  </si>
  <si>
    <t>Surface Lite</t>
  </si>
  <si>
    <t>P7773</t>
  </si>
  <si>
    <t>Participant Plus</t>
  </si>
  <si>
    <t>P1658</t>
  </si>
  <si>
    <t>Into Mini</t>
  </si>
  <si>
    <t>P5994</t>
  </si>
  <si>
    <t>college mini</t>
  </si>
  <si>
    <t>P3104</t>
  </si>
  <si>
    <t>Surface X</t>
  </si>
  <si>
    <t>P9385</t>
  </si>
  <si>
    <t>Week X</t>
  </si>
  <si>
    <t>P7328</t>
  </si>
  <si>
    <t>Professional Mini</t>
  </si>
  <si>
    <t>P5780</t>
  </si>
  <si>
    <t>Laugh Pro</t>
  </si>
  <si>
    <t>P9181</t>
  </si>
  <si>
    <t>Anyone Mini</t>
  </si>
  <si>
    <t>Leg Lite</t>
  </si>
  <si>
    <t>Professor Pro</t>
  </si>
  <si>
    <t>P7239</t>
  </si>
  <si>
    <t>Citizen Plus</t>
  </si>
  <si>
    <t>P1670</t>
  </si>
  <si>
    <t>Citizen X</t>
  </si>
  <si>
    <t>P6167</t>
  </si>
  <si>
    <t>Skill Pro</t>
  </si>
  <si>
    <t>P1249</t>
  </si>
  <si>
    <t>Walk Plus</t>
  </si>
  <si>
    <t>P4792</t>
  </si>
  <si>
    <t>Clear X</t>
  </si>
  <si>
    <t>P3618</t>
  </si>
  <si>
    <t>Yeah X</t>
  </si>
  <si>
    <t>P2925</t>
  </si>
  <si>
    <t>P1990</t>
  </si>
  <si>
    <t>If X</t>
  </si>
  <si>
    <t>P9995</t>
  </si>
  <si>
    <t>Accept Mini</t>
  </si>
  <si>
    <t>P4516</t>
  </si>
  <si>
    <t>Body Lite</t>
  </si>
  <si>
    <t>P1615</t>
  </si>
  <si>
    <t>Indeed X</t>
  </si>
  <si>
    <t>P4278</t>
  </si>
  <si>
    <t>Training Mini</t>
  </si>
  <si>
    <t>P1370</t>
  </si>
  <si>
    <t>P1383</t>
  </si>
  <si>
    <t>Doctor Lite</t>
  </si>
  <si>
    <t>P5290</t>
  </si>
  <si>
    <t>Something Mini</t>
  </si>
  <si>
    <t>P7111</t>
  </si>
  <si>
    <t>Beat Pro</t>
  </si>
  <si>
    <t>Build Plus</t>
  </si>
  <si>
    <t>P4046</t>
  </si>
  <si>
    <t>Party Mini</t>
  </si>
  <si>
    <t>P8647</t>
  </si>
  <si>
    <t>Technology Plus</t>
  </si>
  <si>
    <t>P4940</t>
  </si>
  <si>
    <t>Road Pro</t>
  </si>
  <si>
    <t>P9960</t>
  </si>
  <si>
    <t>Eye Mini</t>
  </si>
  <si>
    <t>P5500</t>
  </si>
  <si>
    <t>Purpose X</t>
  </si>
  <si>
    <t>P3875</t>
  </si>
  <si>
    <t>Where Plus</t>
  </si>
  <si>
    <t>P3103</t>
  </si>
  <si>
    <t>Little Plus</t>
  </si>
  <si>
    <t>P9092</t>
  </si>
  <si>
    <t>on x</t>
  </si>
  <si>
    <t>P3378</t>
  </si>
  <si>
    <t>Sure Mini</t>
  </si>
  <si>
    <t>P9490</t>
  </si>
  <si>
    <t>Gas Pro</t>
  </si>
  <si>
    <t>P2474</t>
  </si>
  <si>
    <t>P7396</t>
  </si>
  <si>
    <t>Red Max</t>
  </si>
  <si>
    <t>P3964</t>
  </si>
  <si>
    <t>back lite</t>
  </si>
  <si>
    <t>P7644</t>
  </si>
  <si>
    <t>Education Mini</t>
  </si>
  <si>
    <t>P1919</t>
  </si>
  <si>
    <t>P7047</t>
  </si>
  <si>
    <t>financial max</t>
  </si>
  <si>
    <t>P8609</t>
  </si>
  <si>
    <t>Argue Pro</t>
  </si>
  <si>
    <t>P1067</t>
  </si>
  <si>
    <t>Act X</t>
  </si>
  <si>
    <t>P4521</t>
  </si>
  <si>
    <t>Television Pro</t>
  </si>
  <si>
    <t>P6395</t>
  </si>
  <si>
    <t>Mention Pro</t>
  </si>
  <si>
    <t>P7838</t>
  </si>
  <si>
    <t>Civil Max</t>
  </si>
  <si>
    <t>P5996</t>
  </si>
  <si>
    <t>Share Pro</t>
  </si>
  <si>
    <t>P6232</t>
  </si>
  <si>
    <t>Performance Lite</t>
  </si>
  <si>
    <t>P5383</t>
  </si>
  <si>
    <t>yes lite</t>
  </si>
  <si>
    <t>P7837</t>
  </si>
  <si>
    <t>Within Mini</t>
  </si>
  <si>
    <t>P4716</t>
  </si>
  <si>
    <t>Win X</t>
  </si>
  <si>
    <t>P3904</t>
  </si>
  <si>
    <t>site max</t>
  </si>
  <si>
    <t>P7982</t>
  </si>
  <si>
    <t>P8086</t>
  </si>
  <si>
    <t>P5529</t>
  </si>
  <si>
    <t>Clearly Lite</t>
  </si>
  <si>
    <t>P6162</t>
  </si>
  <si>
    <t>Heart Max</t>
  </si>
  <si>
    <t>P8389</t>
  </si>
  <si>
    <t>Week Pro</t>
  </si>
  <si>
    <t>P9281</t>
  </si>
  <si>
    <t>Physical X</t>
  </si>
  <si>
    <t>Lawyer Lite</t>
  </si>
  <si>
    <t>Old Pro</t>
  </si>
  <si>
    <t>P8175</t>
  </si>
  <si>
    <t>Charge Pro</t>
  </si>
  <si>
    <t>P6866</t>
  </si>
  <si>
    <t>P2262</t>
  </si>
  <si>
    <t>Her Mini</t>
  </si>
  <si>
    <t>P8382</t>
  </si>
  <si>
    <t>Away Mini</t>
  </si>
  <si>
    <t>P3259</t>
  </si>
  <si>
    <t>Glass Pro</t>
  </si>
  <si>
    <t>P4805</t>
  </si>
  <si>
    <t>Shoulder Plus</t>
  </si>
  <si>
    <t>P6750</t>
  </si>
  <si>
    <t>Development Pro</t>
  </si>
  <si>
    <t>P7953</t>
  </si>
  <si>
    <t>Career X</t>
  </si>
  <si>
    <t>P2546</t>
  </si>
  <si>
    <t>P3617</t>
  </si>
  <si>
    <t>P3775</t>
  </si>
  <si>
    <t>True X</t>
  </si>
  <si>
    <t>P7628</t>
  </si>
  <si>
    <t>Dinner Max</t>
  </si>
  <si>
    <t>P9775</t>
  </si>
  <si>
    <t>Laugh Max</t>
  </si>
  <si>
    <t>P7026</t>
  </si>
  <si>
    <t>Current Lite</t>
  </si>
  <si>
    <t>P1861</t>
  </si>
  <si>
    <t>Cut Pro</t>
  </si>
  <si>
    <t>Hear X</t>
  </si>
  <si>
    <t>P3148</t>
  </si>
  <si>
    <t>Likely Mini</t>
  </si>
  <si>
    <t>P7079</t>
  </si>
  <si>
    <t>Degree Pro</t>
  </si>
  <si>
    <t>P8542</t>
  </si>
  <si>
    <t>Simple Plus</t>
  </si>
  <si>
    <t>P2289</t>
  </si>
  <si>
    <t>Think Plus</t>
  </si>
  <si>
    <t>P4183</t>
  </si>
  <si>
    <t>Eat X</t>
  </si>
  <si>
    <t>P4136</t>
  </si>
  <si>
    <t>Either X</t>
  </si>
  <si>
    <t>P7327</t>
  </si>
  <si>
    <t>Memory Plus</t>
  </si>
  <si>
    <t>P1687</t>
  </si>
  <si>
    <t>Former Mini</t>
  </si>
  <si>
    <t>P6518</t>
  </si>
  <si>
    <t>Entire Pro</t>
  </si>
  <si>
    <t>P5774</t>
  </si>
  <si>
    <t>Yard Lite</t>
  </si>
  <si>
    <t>P8124</t>
  </si>
  <si>
    <t>Suggest Plus</t>
  </si>
  <si>
    <t>P1446</t>
  </si>
  <si>
    <t>Interest Plus</t>
  </si>
  <si>
    <t>P7587</t>
  </si>
  <si>
    <t>Worker Max</t>
  </si>
  <si>
    <t>P6558</t>
  </si>
  <si>
    <t>Long Pro</t>
  </si>
  <si>
    <t>P2881</t>
  </si>
  <si>
    <t>Own X</t>
  </si>
  <si>
    <t>P2574</t>
  </si>
  <si>
    <t>Care Max</t>
  </si>
  <si>
    <t>P4258</t>
  </si>
  <si>
    <t>Else X</t>
  </si>
  <si>
    <t>P1052</t>
  </si>
  <si>
    <t>book pro</t>
  </si>
  <si>
    <t>P7901</t>
  </si>
  <si>
    <t>Theory Lite</t>
  </si>
  <si>
    <t>P9263</t>
  </si>
  <si>
    <t>Thank Lite</t>
  </si>
  <si>
    <t>P5482</t>
  </si>
  <si>
    <t>Sea X</t>
  </si>
  <si>
    <t>P6918</t>
  </si>
  <si>
    <t>Simple X</t>
  </si>
  <si>
    <t>P4416</t>
  </si>
  <si>
    <t>Girl Pro</t>
  </si>
  <si>
    <t>P5820</t>
  </si>
  <si>
    <t>Vote Pro</t>
  </si>
  <si>
    <t>P3985</t>
  </si>
  <si>
    <t>Throughout Plus</t>
  </si>
  <si>
    <t>P1336</t>
  </si>
  <si>
    <t>spring x</t>
  </si>
  <si>
    <t>P1910</t>
  </si>
  <si>
    <t>again plus</t>
  </si>
  <si>
    <t>P7129</t>
  </si>
  <si>
    <t>Owner X</t>
  </si>
  <si>
    <t>P1314</t>
  </si>
  <si>
    <t>Computer Mini</t>
  </si>
  <si>
    <t>P9347</t>
  </si>
  <si>
    <t>Night Lite</t>
  </si>
  <si>
    <t>P1721</t>
  </si>
  <si>
    <t>behind max</t>
  </si>
  <si>
    <t>P7751</t>
  </si>
  <si>
    <t>Black Pro</t>
  </si>
  <si>
    <t>each plus</t>
  </si>
  <si>
    <t>P1142</t>
  </si>
  <si>
    <t>Stuff X</t>
  </si>
  <si>
    <t>P8069</t>
  </si>
  <si>
    <t>wear max</t>
  </si>
  <si>
    <t>P2717</t>
  </si>
  <si>
    <t>Trouble Plus</t>
  </si>
  <si>
    <t>P4791</t>
  </si>
  <si>
    <t>Technology Max</t>
  </si>
  <si>
    <t>P2504</t>
  </si>
  <si>
    <t>P4303</t>
  </si>
  <si>
    <t>There Pro</t>
  </si>
  <si>
    <t>P8850</t>
  </si>
  <si>
    <t>Physical Plus</t>
  </si>
  <si>
    <t>Analysis Plus</t>
  </si>
  <si>
    <t>P5485</t>
  </si>
  <si>
    <t>Meet Lite</t>
  </si>
  <si>
    <t>sit max</t>
  </si>
  <si>
    <t>P5322</t>
  </si>
  <si>
    <t>minute max</t>
  </si>
  <si>
    <t>P8282</t>
  </si>
  <si>
    <t>Structure Pro</t>
  </si>
  <si>
    <t>P5763</t>
  </si>
  <si>
    <t>Bed Mini</t>
  </si>
  <si>
    <t>P2051</t>
  </si>
  <si>
    <t>Recently Lite</t>
  </si>
  <si>
    <t>P8538</t>
  </si>
  <si>
    <t>Put Plus</t>
  </si>
  <si>
    <t>P3105</t>
  </si>
  <si>
    <t>Cost Plus</t>
  </si>
  <si>
    <t>P4176</t>
  </si>
  <si>
    <t>P6869</t>
  </si>
  <si>
    <t>Team X</t>
  </si>
  <si>
    <t>P5992</t>
  </si>
  <si>
    <t>kitchen mini</t>
  </si>
  <si>
    <t>P7603</t>
  </si>
  <si>
    <t>Evidence Plus</t>
  </si>
  <si>
    <t>them plus</t>
  </si>
  <si>
    <t>P1183</t>
  </si>
  <si>
    <t>Style Mini</t>
  </si>
  <si>
    <t>P7797</t>
  </si>
  <si>
    <t>Dream X</t>
  </si>
  <si>
    <t>P7653</t>
  </si>
  <si>
    <t>National Lite</t>
  </si>
  <si>
    <t>P9002</t>
  </si>
  <si>
    <t>Step Lite</t>
  </si>
  <si>
    <t>P4354</t>
  </si>
  <si>
    <t>And Pro</t>
  </si>
  <si>
    <t>P7305</t>
  </si>
  <si>
    <t>Ready Mini</t>
  </si>
  <si>
    <t>P8299</t>
  </si>
  <si>
    <t>Kid Mini</t>
  </si>
  <si>
    <t>P1128</t>
  </si>
  <si>
    <t>Where X</t>
  </si>
  <si>
    <t>P8545</t>
  </si>
  <si>
    <t>Feeling Max</t>
  </si>
  <si>
    <t>P7589</t>
  </si>
  <si>
    <t>Better Mini</t>
  </si>
  <si>
    <t>P9185</t>
  </si>
  <si>
    <t>Successful Mini</t>
  </si>
  <si>
    <t>P8192</t>
  </si>
  <si>
    <t>director plus</t>
  </si>
  <si>
    <t>P8279</t>
  </si>
  <si>
    <t>Religious Plus</t>
  </si>
  <si>
    <t>P1090</t>
  </si>
  <si>
    <t>Field Plus</t>
  </si>
  <si>
    <t>P3773</t>
  </si>
  <si>
    <t>P8409</t>
  </si>
  <si>
    <t>Radio X</t>
  </si>
  <si>
    <t>P7646</t>
  </si>
  <si>
    <t>Year Plus</t>
  </si>
  <si>
    <t>P2716</t>
  </si>
  <si>
    <t>Expert Mini</t>
  </si>
  <si>
    <t>P2260</t>
  </si>
  <si>
    <t>Speak Pro</t>
  </si>
  <si>
    <t>P8616</t>
  </si>
  <si>
    <t>Wind Lite</t>
  </si>
  <si>
    <t>P6898</t>
  </si>
  <si>
    <t>Fight Pro</t>
  </si>
  <si>
    <t>P1890</t>
  </si>
  <si>
    <t>Because Plus</t>
  </si>
  <si>
    <t>P8036</t>
  </si>
  <si>
    <t>baby mini</t>
  </si>
  <si>
    <t>P7100</t>
  </si>
  <si>
    <t>P2587</t>
  </si>
  <si>
    <t>P9469</t>
  </si>
  <si>
    <t>Purpose Mini</t>
  </si>
  <si>
    <t>Class Max</t>
  </si>
  <si>
    <t>Economic Lite</t>
  </si>
  <si>
    <t>P4758</t>
  </si>
  <si>
    <t>call pro</t>
  </si>
  <si>
    <t>P9848</t>
  </si>
  <si>
    <t>Try Plus</t>
  </si>
  <si>
    <t>sure mini</t>
  </si>
  <si>
    <t>P4580</t>
  </si>
  <si>
    <t>Management Max</t>
  </si>
  <si>
    <t>P2015</t>
  </si>
  <si>
    <t>P8984</t>
  </si>
  <si>
    <t>President X</t>
  </si>
  <si>
    <t>P1985</t>
  </si>
  <si>
    <t>P7289</t>
  </si>
  <si>
    <t>Daughter Pro</t>
  </si>
  <si>
    <t>P8566</t>
  </si>
  <si>
    <t>Figure X</t>
  </si>
  <si>
    <t>P2003</t>
  </si>
  <si>
    <t>Increase X</t>
  </si>
  <si>
    <t>P2635</t>
  </si>
  <si>
    <t>P2895</t>
  </si>
  <si>
    <t>Thank X</t>
  </si>
  <si>
    <t>P2073</t>
  </si>
  <si>
    <t>Military Max</t>
  </si>
  <si>
    <t>P2956</t>
  </si>
  <si>
    <t>Source Plus</t>
  </si>
  <si>
    <t>P4907</t>
  </si>
  <si>
    <t>Leave Lite</t>
  </si>
  <si>
    <t>Act Plus</t>
  </si>
  <si>
    <t>P6313</t>
  </si>
  <si>
    <t>Your Mini</t>
  </si>
  <si>
    <t>P5887</t>
  </si>
  <si>
    <t>Course Plus</t>
  </si>
  <si>
    <t>P4558</t>
  </si>
  <si>
    <t>White Pro</t>
  </si>
  <si>
    <t>P4575</t>
  </si>
  <si>
    <t>P3845</t>
  </si>
  <si>
    <t>Power Mini</t>
  </si>
  <si>
    <t>P1422</t>
  </si>
  <si>
    <t>Person Max</t>
  </si>
  <si>
    <t>P3710</t>
  </si>
  <si>
    <t>Measure X</t>
  </si>
  <si>
    <t>Music Lite</t>
  </si>
  <si>
    <t>P3053</t>
  </si>
  <si>
    <t>Security Max</t>
  </si>
  <si>
    <t>P7009</t>
  </si>
  <si>
    <t>Nature Plus</t>
  </si>
  <si>
    <t>P3671</t>
  </si>
  <si>
    <t>Student Lite</t>
  </si>
  <si>
    <t>P4722</t>
  </si>
  <si>
    <t>My X</t>
  </si>
  <si>
    <t>P6054</t>
  </si>
  <si>
    <t>They Max</t>
  </si>
  <si>
    <t>P1725</t>
  </si>
  <si>
    <t>Rich Pro</t>
  </si>
  <si>
    <t>P5051</t>
  </si>
  <si>
    <t>Know Max</t>
  </si>
  <si>
    <t>P6634</t>
  </si>
  <si>
    <t>Rather X</t>
  </si>
  <si>
    <t>Thank Max</t>
  </si>
  <si>
    <t>P2106</t>
  </si>
  <si>
    <t>Mr X</t>
  </si>
  <si>
    <t>language max</t>
  </si>
  <si>
    <t>P8415</t>
  </si>
  <si>
    <t>School Mini</t>
  </si>
  <si>
    <t>P4561</t>
  </si>
  <si>
    <t>Around Max</t>
  </si>
  <si>
    <t>P2620</t>
  </si>
  <si>
    <t>Wind Pro</t>
  </si>
  <si>
    <t>Price Max</t>
  </si>
  <si>
    <t>P7197</t>
  </si>
  <si>
    <t>P2553</t>
  </si>
  <si>
    <t>feeling max</t>
  </si>
  <si>
    <t>P5586</t>
  </si>
  <si>
    <t>Method X</t>
  </si>
  <si>
    <t>P6877</t>
  </si>
  <si>
    <t>Identify Max</t>
  </si>
  <si>
    <t>P5686</t>
  </si>
  <si>
    <t>fear mini</t>
  </si>
  <si>
    <t>Weight Lite</t>
  </si>
  <si>
    <t>Line Plus</t>
  </si>
  <si>
    <t>P6956</t>
  </si>
  <si>
    <t>President Pro</t>
  </si>
  <si>
    <t>P7543</t>
  </si>
  <si>
    <t>Approach Plus</t>
  </si>
  <si>
    <t>P8347</t>
  </si>
  <si>
    <t>Information Mini</t>
  </si>
  <si>
    <t>P4982</t>
  </si>
  <si>
    <t>Share Mini</t>
  </si>
  <si>
    <t>P5713</t>
  </si>
  <si>
    <t>Exist Mini</t>
  </si>
  <si>
    <t>P8478</t>
  </si>
  <si>
    <t>Song X</t>
  </si>
  <si>
    <t>P5926</t>
  </si>
  <si>
    <t>Public X</t>
  </si>
  <si>
    <t>P9975</t>
  </si>
  <si>
    <t>Easy Pro</t>
  </si>
  <si>
    <t>P1044</t>
  </si>
  <si>
    <t>Back Plus</t>
  </si>
  <si>
    <t>P2909</t>
  </si>
  <si>
    <t>Anyone Lite</t>
  </si>
  <si>
    <t>P1931</t>
  </si>
  <si>
    <t>Card Lite</t>
  </si>
  <si>
    <t>P7382</t>
  </si>
  <si>
    <t>Carry Pro</t>
  </si>
  <si>
    <t>P2311</t>
  </si>
  <si>
    <t>Significant Plus</t>
  </si>
  <si>
    <t>P7781</t>
  </si>
  <si>
    <t>Oil Pro</t>
  </si>
  <si>
    <t>P2859</t>
  </si>
  <si>
    <t>Laugh Plus</t>
  </si>
  <si>
    <t>P7792</t>
  </si>
  <si>
    <t>Figure Max</t>
  </si>
  <si>
    <t>P9681</t>
  </si>
  <si>
    <t>Gun Plus</t>
  </si>
  <si>
    <t>P6308</t>
  </si>
  <si>
    <t>Argue Max</t>
  </si>
  <si>
    <t>P5282</t>
  </si>
  <si>
    <t>Instead Max</t>
  </si>
  <si>
    <t>P3363</t>
  </si>
  <si>
    <t>Bed Max</t>
  </si>
  <si>
    <t>P1244</t>
  </si>
  <si>
    <t>World Max</t>
  </si>
  <si>
    <t>P9532</t>
  </si>
  <si>
    <t>Arrive Mini</t>
  </si>
  <si>
    <t>P9497</t>
  </si>
  <si>
    <t>Idea Mini</t>
  </si>
  <si>
    <t>P1320</t>
  </si>
  <si>
    <t>Though Lite</t>
  </si>
  <si>
    <t>P6505</t>
  </si>
  <si>
    <t>Others Lite</t>
  </si>
  <si>
    <t>P7553</t>
  </si>
  <si>
    <t>And Lite</t>
  </si>
  <si>
    <t>P7636</t>
  </si>
  <si>
    <t>Religious X</t>
  </si>
  <si>
    <t>P3842</t>
  </si>
  <si>
    <t>Audience Lite</t>
  </si>
  <si>
    <t>P3077</t>
  </si>
  <si>
    <t>Black Lite</t>
  </si>
  <si>
    <t>Law Pro</t>
  </si>
  <si>
    <t>P2269</t>
  </si>
  <si>
    <t>Land Mini</t>
  </si>
  <si>
    <t>P6672</t>
  </si>
  <si>
    <t>Would Plus</t>
  </si>
  <si>
    <t>P7155</t>
  </si>
  <si>
    <t>P9713</t>
  </si>
  <si>
    <t>P5155</t>
  </si>
  <si>
    <t>Sell Pro</t>
  </si>
  <si>
    <t>P2409</t>
  </si>
  <si>
    <t>News Plus</t>
  </si>
  <si>
    <t>P8452</t>
  </si>
  <si>
    <t>Hope Plus</t>
  </si>
  <si>
    <t>P3172</t>
  </si>
  <si>
    <t>P3669</t>
  </si>
  <si>
    <t>Finish Plus</t>
  </si>
  <si>
    <t>P7135</t>
  </si>
  <si>
    <t>Fire Plus</t>
  </si>
  <si>
    <t>P8189</t>
  </si>
  <si>
    <t>Surface Max</t>
  </si>
  <si>
    <t>P5535</t>
  </si>
  <si>
    <t>Animal Pro</t>
  </si>
  <si>
    <t>P8697</t>
  </si>
  <si>
    <t>Debate X</t>
  </si>
  <si>
    <t>P9044</t>
  </si>
  <si>
    <t>P6874</t>
  </si>
  <si>
    <t>Provide Mini</t>
  </si>
  <si>
    <t>P8148</t>
  </si>
  <si>
    <t>P4629</t>
  </si>
  <si>
    <t>campaign max</t>
  </si>
  <si>
    <t>P9872</t>
  </si>
  <si>
    <t>Seat Mini</t>
  </si>
  <si>
    <t>P4866</t>
  </si>
  <si>
    <t>Sing Max</t>
  </si>
  <si>
    <t>P1864</t>
  </si>
  <si>
    <t>day mini</t>
  </si>
  <si>
    <t>P6229</t>
  </si>
  <si>
    <t>P1935</t>
  </si>
  <si>
    <t>Until Mini</t>
  </si>
  <si>
    <t>P1325</t>
  </si>
  <si>
    <t>Oil Max</t>
  </si>
  <si>
    <t>P5932</t>
  </si>
  <si>
    <t>Letter Pro</t>
  </si>
  <si>
    <t>P8754</t>
  </si>
  <si>
    <t>Focus Pro</t>
  </si>
  <si>
    <t>P3575</t>
  </si>
  <si>
    <t>World Plus</t>
  </si>
  <si>
    <t>P3240</t>
  </si>
  <si>
    <t>To Plus</t>
  </si>
  <si>
    <t>Way Lite</t>
  </si>
  <si>
    <t>P8493</t>
  </si>
  <si>
    <t>Room Max</t>
  </si>
  <si>
    <t>P6594</t>
  </si>
  <si>
    <t>Season Plus</t>
  </si>
  <si>
    <t>P4144</t>
  </si>
  <si>
    <t>P8954</t>
  </si>
  <si>
    <t>P7331</t>
  </si>
  <si>
    <t>Control Lite</t>
  </si>
  <si>
    <t>Left X</t>
  </si>
  <si>
    <t>P4823</t>
  </si>
  <si>
    <t>Four Max</t>
  </si>
  <si>
    <t>P8244</t>
  </si>
  <si>
    <t>and lite</t>
  </si>
  <si>
    <t>P5306</t>
  </si>
  <si>
    <t>Camera Lite</t>
  </si>
  <si>
    <t>P7582</t>
  </si>
  <si>
    <t>Stand Max</t>
  </si>
  <si>
    <t>P3657</t>
  </si>
  <si>
    <t>Scene Mini</t>
  </si>
  <si>
    <t>P1941</t>
  </si>
  <si>
    <t>Reality Max</t>
  </si>
  <si>
    <t>Whatever Lite</t>
  </si>
  <si>
    <t>P5362</t>
  </si>
  <si>
    <t>Modern Pro</t>
  </si>
  <si>
    <t>P8833</t>
  </si>
  <si>
    <t>Market X</t>
  </si>
  <si>
    <t>P2652</t>
  </si>
  <si>
    <t>Why Plus</t>
  </si>
  <si>
    <t>say pro</t>
  </si>
  <si>
    <t>Outside Mini</t>
  </si>
  <si>
    <t>P6599</t>
  </si>
  <si>
    <t>Only X</t>
  </si>
  <si>
    <t>Sort Max</t>
  </si>
  <si>
    <t>P1746</t>
  </si>
  <si>
    <t>P8008</t>
  </si>
  <si>
    <t>Wonder Lite</t>
  </si>
  <si>
    <t>P9989</t>
  </si>
  <si>
    <t>Want Lite</t>
  </si>
  <si>
    <t>P2773</t>
  </si>
  <si>
    <t>P1946</t>
  </si>
  <si>
    <t>P9435</t>
  </si>
  <si>
    <t>Five Mini</t>
  </si>
  <si>
    <t>P8657</t>
  </si>
  <si>
    <t>Office Plus</t>
  </si>
  <si>
    <t>P2192</t>
  </si>
  <si>
    <t>Raise X</t>
  </si>
  <si>
    <t>P6615</t>
  </si>
  <si>
    <t>P9864</t>
  </si>
  <si>
    <t>Wish X</t>
  </si>
  <si>
    <t>P2539</t>
  </si>
  <si>
    <t>P9921</t>
  </si>
  <si>
    <t>Up X</t>
  </si>
  <si>
    <t>P8345</t>
  </si>
  <si>
    <t>Law Max</t>
  </si>
  <si>
    <t>Skin Mini</t>
  </si>
  <si>
    <t>P6930</t>
  </si>
  <si>
    <t>Because X</t>
  </si>
  <si>
    <t>P6275</t>
  </si>
  <si>
    <t>Local Max</t>
  </si>
  <si>
    <t>P8354</t>
  </si>
  <si>
    <t>Anything Pro</t>
  </si>
  <si>
    <t>P4622</t>
  </si>
  <si>
    <t>P4715</t>
  </si>
  <si>
    <t>Make Plus</t>
  </si>
  <si>
    <t>P6185</t>
  </si>
  <si>
    <t>Help X</t>
  </si>
  <si>
    <t>P1692</t>
  </si>
  <si>
    <t>Player Plus</t>
  </si>
  <si>
    <t>P3646</t>
  </si>
  <si>
    <t>P3645</t>
  </si>
  <si>
    <t>Media Plus</t>
  </si>
  <si>
    <t>Idea Plus</t>
  </si>
  <si>
    <t>P8396</t>
  </si>
  <si>
    <t>Picture Pro</t>
  </si>
  <si>
    <t>Concern X</t>
  </si>
  <si>
    <t>Health Pro</t>
  </si>
  <si>
    <t>P6606</t>
  </si>
  <si>
    <t>P3306</t>
  </si>
  <si>
    <t>Interesting Mini</t>
  </si>
  <si>
    <t>P1421</t>
  </si>
  <si>
    <t>Stand X</t>
  </si>
  <si>
    <t>P5675</t>
  </si>
  <si>
    <t>Alone Max</t>
  </si>
  <si>
    <t>guess lite</t>
  </si>
  <si>
    <t>P3181</t>
  </si>
  <si>
    <t>There Plus</t>
  </si>
  <si>
    <t>P6882</t>
  </si>
  <si>
    <t>Mouth Plus</t>
  </si>
  <si>
    <t>P9415</t>
  </si>
  <si>
    <t>Itself Max</t>
  </si>
  <si>
    <t>Though Max</t>
  </si>
  <si>
    <t>P6673</t>
  </si>
  <si>
    <t>Suffer Lite</t>
  </si>
  <si>
    <t>P4854</t>
  </si>
  <si>
    <t>you mini</t>
  </si>
  <si>
    <t>P6506</t>
  </si>
  <si>
    <t>Assume X</t>
  </si>
  <si>
    <t>P9226</t>
  </si>
  <si>
    <t>Value Max</t>
  </si>
  <si>
    <t>P1588</t>
  </si>
  <si>
    <t>Out Mini</t>
  </si>
  <si>
    <t>P7663</t>
  </si>
  <si>
    <t>Check Max</t>
  </si>
  <si>
    <t>Resource Pro</t>
  </si>
  <si>
    <t>P4567</t>
  </si>
  <si>
    <t>Especially Lite</t>
  </si>
  <si>
    <t>P2016</t>
  </si>
  <si>
    <t>House Mini</t>
  </si>
  <si>
    <t>P5321</t>
  </si>
  <si>
    <t>Management Pro</t>
  </si>
  <si>
    <t>P3313</t>
  </si>
  <si>
    <t>Little Max</t>
  </si>
  <si>
    <t>P5056</t>
  </si>
  <si>
    <t>Interest Max</t>
  </si>
  <si>
    <t>P2689</t>
  </si>
  <si>
    <t>Thousand Lite</t>
  </si>
  <si>
    <t>P3936</t>
  </si>
  <si>
    <t>Interesting Lite</t>
  </si>
  <si>
    <t>P6649</t>
  </si>
  <si>
    <t>Different Plus</t>
  </si>
  <si>
    <t>P6560</t>
  </si>
  <si>
    <t>Strategy Mini</t>
  </si>
  <si>
    <t>Century Lite</t>
  </si>
  <si>
    <t>P6089</t>
  </si>
  <si>
    <t>Human Max</t>
  </si>
  <si>
    <t>P6911</t>
  </si>
  <si>
    <t>great lite</t>
  </si>
  <si>
    <t>West X</t>
  </si>
  <si>
    <t>P5270</t>
  </si>
  <si>
    <t>Star Max</t>
  </si>
  <si>
    <t>P2784</t>
  </si>
  <si>
    <t>start pro</t>
  </si>
  <si>
    <t>P6428</t>
  </si>
  <si>
    <t>From X</t>
  </si>
  <si>
    <t>Animal Plus</t>
  </si>
  <si>
    <t>P7219</t>
  </si>
  <si>
    <t>Any Mini</t>
  </si>
  <si>
    <t>P6296</t>
  </si>
  <si>
    <t>Address Plus</t>
  </si>
  <si>
    <t>P1126</t>
  </si>
  <si>
    <t>Box Plus</t>
  </si>
  <si>
    <t>P2366</t>
  </si>
  <si>
    <t>P5539</t>
  </si>
  <si>
    <t>drug x</t>
  </si>
  <si>
    <t>P5086</t>
  </si>
  <si>
    <t>Order X</t>
  </si>
  <si>
    <t>Mr Lite</t>
  </si>
  <si>
    <t>P6014</t>
  </si>
  <si>
    <t>Force Pro</t>
  </si>
  <si>
    <t>P4729</t>
  </si>
  <si>
    <t>New Pro</t>
  </si>
  <si>
    <t>Despite Mini</t>
  </si>
  <si>
    <t>P4159</t>
  </si>
  <si>
    <t>Far Mini</t>
  </si>
  <si>
    <t>P1681</t>
  </si>
  <si>
    <t>Ball Pro</t>
  </si>
  <si>
    <t>P8966</t>
  </si>
  <si>
    <t>P7772</t>
  </si>
  <si>
    <t>Wear Plus</t>
  </si>
  <si>
    <t>P2985</t>
  </si>
  <si>
    <t>Recent Mini</t>
  </si>
  <si>
    <t>Left Max</t>
  </si>
  <si>
    <t>P2677</t>
  </si>
  <si>
    <t>Nice Lite</t>
  </si>
  <si>
    <t>P9052</t>
  </si>
  <si>
    <t>Experience Mini</t>
  </si>
  <si>
    <t>Western Lite</t>
  </si>
  <si>
    <t>Clear Plus</t>
  </si>
  <si>
    <t>Southern Pro</t>
  </si>
  <si>
    <t>P5818</t>
  </si>
  <si>
    <t>Draw X</t>
  </si>
  <si>
    <t>P8209</t>
  </si>
  <si>
    <t>Explain Pro</t>
  </si>
  <si>
    <t>P2462</t>
  </si>
  <si>
    <t>Indicate Mini</t>
  </si>
  <si>
    <t>P9236</t>
  </si>
  <si>
    <t>P8016</t>
  </si>
  <si>
    <t>Radio Lite</t>
  </si>
  <si>
    <t>P2033</t>
  </si>
  <si>
    <t>P5476</t>
  </si>
  <si>
    <t>Summer Plus</t>
  </si>
  <si>
    <t>P2191</t>
  </si>
  <si>
    <t>Certain Lite</t>
  </si>
  <si>
    <t>P1271</t>
  </si>
  <si>
    <t>Adult Plus</t>
  </si>
  <si>
    <t>P4332</t>
  </si>
  <si>
    <t>P4841</t>
  </si>
  <si>
    <t>Sell Plus</t>
  </si>
  <si>
    <t>P8788</t>
  </si>
  <si>
    <t>Himself Plus</t>
  </si>
  <si>
    <t>P1066</t>
  </si>
  <si>
    <t>Produce Pro</t>
  </si>
  <si>
    <t>P6730</t>
  </si>
  <si>
    <t>P4339</t>
  </si>
  <si>
    <t>memory mini</t>
  </si>
  <si>
    <t>P9264</t>
  </si>
  <si>
    <t>Party Max</t>
  </si>
  <si>
    <t>Evidence Mini</t>
  </si>
  <si>
    <t>P2174</t>
  </si>
  <si>
    <t>five mini</t>
  </si>
  <si>
    <t>P3244</t>
  </si>
  <si>
    <t>Skill Max</t>
  </si>
  <si>
    <t>P3795</t>
  </si>
  <si>
    <t>Decade Pro</t>
  </si>
  <si>
    <t>P1731</t>
  </si>
  <si>
    <t>Exist Max</t>
  </si>
  <si>
    <t>P3933</t>
  </si>
  <si>
    <t>Policy X</t>
  </si>
  <si>
    <t>P3263</t>
  </si>
  <si>
    <t>Seat Max</t>
  </si>
  <si>
    <t>P2515</t>
  </si>
  <si>
    <t>Official Lite</t>
  </si>
  <si>
    <t>P8088</t>
  </si>
  <si>
    <t>Traditional Pro</t>
  </si>
  <si>
    <t>P2167</t>
  </si>
  <si>
    <t>Decision Mini</t>
  </si>
  <si>
    <t>P7738</t>
  </si>
  <si>
    <t>Another Pro</t>
  </si>
  <si>
    <t>P2030</t>
  </si>
  <si>
    <t>P4992</t>
  </si>
  <si>
    <t>Full Plus</t>
  </si>
  <si>
    <t>Over Pro</t>
  </si>
  <si>
    <t>P8037</t>
  </si>
  <si>
    <t>Same Pro</t>
  </si>
  <si>
    <t>Reason Lite</t>
  </si>
  <si>
    <t>P5661</t>
  </si>
  <si>
    <t>Old X</t>
  </si>
  <si>
    <t>Difference Mini</t>
  </si>
  <si>
    <t>P4968</t>
  </si>
  <si>
    <t>Recently Max</t>
  </si>
  <si>
    <t>Of Plus</t>
  </si>
  <si>
    <t>P4829</t>
  </si>
  <si>
    <t>culture x</t>
  </si>
  <si>
    <t>P2754</t>
  </si>
  <si>
    <t>P5938</t>
  </si>
  <si>
    <t>P6603</t>
  </si>
  <si>
    <t>anything max</t>
  </si>
  <si>
    <t>P2412</t>
  </si>
  <si>
    <t>Vote X</t>
  </si>
  <si>
    <t>Often Lite</t>
  </si>
  <si>
    <t>P2340</t>
  </si>
  <si>
    <t>P6969</t>
  </si>
  <si>
    <t>Against X</t>
  </si>
  <si>
    <t>P4150</t>
  </si>
  <si>
    <t>Rest X</t>
  </si>
  <si>
    <t>P7947</t>
  </si>
  <si>
    <t>Author Lite</t>
  </si>
  <si>
    <t>Center Mini</t>
  </si>
  <si>
    <t>P2907</t>
  </si>
  <si>
    <t>early max</t>
  </si>
  <si>
    <t>P5174</t>
  </si>
  <si>
    <t>security plus</t>
  </si>
  <si>
    <t>Mission Mini</t>
  </si>
  <si>
    <t>P5487</t>
  </si>
  <si>
    <t>Ability X</t>
  </si>
  <si>
    <t>P5435</t>
  </si>
  <si>
    <t>Onto Max</t>
  </si>
  <si>
    <t>P8951</t>
  </si>
  <si>
    <t>Explain Max</t>
  </si>
  <si>
    <t>P9633</t>
  </si>
  <si>
    <t>Sea Mini</t>
  </si>
  <si>
    <t>P2505</t>
  </si>
  <si>
    <t>Career Pro</t>
  </si>
  <si>
    <t>P7468</t>
  </si>
  <si>
    <t>Real Plus</t>
  </si>
  <si>
    <t>Can Lite</t>
  </si>
  <si>
    <t>P9042</t>
  </si>
  <si>
    <t>Data X</t>
  </si>
  <si>
    <t>P3721</t>
  </si>
  <si>
    <t>P3925</t>
  </si>
  <si>
    <t>Back X</t>
  </si>
  <si>
    <t>P7240</t>
  </si>
  <si>
    <t>Carry Max</t>
  </si>
  <si>
    <t>P4153</t>
  </si>
  <si>
    <t>mrs lite</t>
  </si>
  <si>
    <t>P2128</t>
  </si>
  <si>
    <t>P6583</t>
  </si>
  <si>
    <t>Down Max</t>
  </si>
  <si>
    <t>P3741</t>
  </si>
  <si>
    <t>Suffer Pro</t>
  </si>
  <si>
    <t>P9617</t>
  </si>
  <si>
    <t>Hard Pro</t>
  </si>
  <si>
    <t>P1498</t>
  </si>
  <si>
    <t>Stage Lite</t>
  </si>
  <si>
    <t>P3118</t>
  </si>
  <si>
    <t>Sound X</t>
  </si>
  <si>
    <t>P5565</t>
  </si>
  <si>
    <t>Music Plus</t>
  </si>
  <si>
    <t>P9243</t>
  </si>
  <si>
    <t>Protect Lite</t>
  </si>
  <si>
    <t>P3568</t>
  </si>
  <si>
    <t>Machine X</t>
  </si>
  <si>
    <t>P4199</t>
  </si>
  <si>
    <t>Medical Pro</t>
  </si>
  <si>
    <t>P1240</t>
  </si>
  <si>
    <t>Second Max</t>
  </si>
  <si>
    <t>P9274</t>
  </si>
  <si>
    <t>Or Plus</t>
  </si>
  <si>
    <t>P9802</t>
  </si>
  <si>
    <t>P3173</t>
  </si>
  <si>
    <t>Behavior Pro</t>
  </si>
  <si>
    <t>P7080</t>
  </si>
  <si>
    <t>still x</t>
  </si>
  <si>
    <t>P4830</t>
  </si>
  <si>
    <t>At Lite</t>
  </si>
  <si>
    <t>P2230</t>
  </si>
  <si>
    <t>Expert Plus</t>
  </si>
  <si>
    <t>P2910</t>
  </si>
  <si>
    <t>P8970</t>
  </si>
  <si>
    <t>Player Max</t>
  </si>
  <si>
    <t>P3757</t>
  </si>
  <si>
    <t>P7362</t>
  </si>
  <si>
    <t>Why Mini</t>
  </si>
  <si>
    <t>P1060</t>
  </si>
  <si>
    <t>Class X</t>
  </si>
  <si>
    <t>P1585</t>
  </si>
  <si>
    <t>P1534</t>
  </si>
  <si>
    <t>Test Pro</t>
  </si>
  <si>
    <t>P3155</t>
  </si>
  <si>
    <t>Life Max</t>
  </si>
  <si>
    <t>P6325</t>
  </si>
  <si>
    <t>Ten Lite</t>
  </si>
  <si>
    <t>P3706</t>
  </si>
  <si>
    <t>Concern Mini</t>
  </si>
  <si>
    <t>final max</t>
  </si>
  <si>
    <t>P9081</t>
  </si>
  <si>
    <t>Figure Lite</t>
  </si>
  <si>
    <t>P7678</t>
  </si>
  <si>
    <t>Player Lite</t>
  </si>
  <si>
    <t>P2067</t>
  </si>
  <si>
    <t>Remain Mini</t>
  </si>
  <si>
    <t>P1547</t>
  </si>
  <si>
    <t>P4140</t>
  </si>
  <si>
    <t>Someone Mini</t>
  </si>
  <si>
    <t>P8776</t>
  </si>
  <si>
    <t>Minute Lite</t>
  </si>
  <si>
    <t>P2357</t>
  </si>
  <si>
    <t>P3460</t>
  </si>
  <si>
    <t>statement pro</t>
  </si>
  <si>
    <t>P7726</t>
  </si>
  <si>
    <t>P4114</t>
  </si>
  <si>
    <t>P2203</t>
  </si>
  <si>
    <t>Not X</t>
  </si>
  <si>
    <t>Least Pro</t>
  </si>
  <si>
    <t>P8376</t>
  </si>
  <si>
    <t>Type Mini</t>
  </si>
  <si>
    <t>P5078</t>
  </si>
  <si>
    <t>Matter X</t>
  </si>
  <si>
    <t>P5151</t>
  </si>
  <si>
    <t>Girl Max</t>
  </si>
  <si>
    <t>P1666</t>
  </si>
  <si>
    <t>Travel Plus</t>
  </si>
  <si>
    <t>P5593</t>
  </si>
  <si>
    <t>War Plus</t>
  </si>
  <si>
    <t>From Max</t>
  </si>
  <si>
    <t>P1992</t>
  </si>
  <si>
    <t>P5522</t>
  </si>
  <si>
    <t>Quite Lite</t>
  </si>
  <si>
    <t>P1343</t>
  </si>
  <si>
    <t>Together X</t>
  </si>
  <si>
    <t>P5920</t>
  </si>
  <si>
    <t>Take Mini</t>
  </si>
  <si>
    <t>P3883</t>
  </si>
  <si>
    <t>Create Lite</t>
  </si>
  <si>
    <t>P3415</t>
  </si>
  <si>
    <t>Loss Max</t>
  </si>
  <si>
    <t>P2364</t>
  </si>
  <si>
    <t>Week Plus</t>
  </si>
  <si>
    <t>P1151</t>
  </si>
  <si>
    <t>Employee Max</t>
  </si>
  <si>
    <t>P1495</t>
  </si>
  <si>
    <t>P3120</t>
  </si>
  <si>
    <t>Staff Pro</t>
  </si>
  <si>
    <t>P8505</t>
  </si>
  <si>
    <t>P8246</t>
  </si>
  <si>
    <t>Result Lite</t>
  </si>
  <si>
    <t>P5626</t>
  </si>
  <si>
    <t>P1153</t>
  </si>
  <si>
    <t>Public Mini</t>
  </si>
  <si>
    <t>Yard Plus</t>
  </si>
  <si>
    <t>P1786</t>
  </si>
  <si>
    <t>Eight Pro</t>
  </si>
  <si>
    <t>P4767</t>
  </si>
  <si>
    <t>Require X</t>
  </si>
  <si>
    <t>P9857</t>
  </si>
  <si>
    <t>Sense Plus</t>
  </si>
  <si>
    <t>Beat X</t>
  </si>
  <si>
    <t>P8011</t>
  </si>
  <si>
    <t>Building Plus</t>
  </si>
  <si>
    <t>P7704</t>
  </si>
  <si>
    <t>Firm Lite</t>
  </si>
  <si>
    <t>P1143</t>
  </si>
  <si>
    <t>Allow Max</t>
  </si>
  <si>
    <t>P7031</t>
  </si>
  <si>
    <t>Wish Max</t>
  </si>
  <si>
    <t>Professional Lite</t>
  </si>
  <si>
    <t>P5633</t>
  </si>
  <si>
    <t>P4010</t>
  </si>
  <si>
    <t>P3506</t>
  </si>
  <si>
    <t>Determine Max</t>
  </si>
  <si>
    <t>P6680</t>
  </si>
  <si>
    <t>Pay Mini</t>
  </si>
  <si>
    <t>P4661</t>
  </si>
  <si>
    <t>P6091</t>
  </si>
  <si>
    <t>Not Mini</t>
  </si>
  <si>
    <t>P7230</t>
  </si>
  <si>
    <t>Former Plus</t>
  </si>
  <si>
    <t>P7447</t>
  </si>
  <si>
    <t>Camera Pro</t>
  </si>
  <si>
    <t>P6818</t>
  </si>
  <si>
    <t>Especially X</t>
  </si>
  <si>
    <t>P8489</t>
  </si>
  <si>
    <t>Throw Mini</t>
  </si>
  <si>
    <t>Develop Pro</t>
  </si>
  <si>
    <t>P1277</t>
  </si>
  <si>
    <t>Network Mini</t>
  </si>
  <si>
    <t>P6365</t>
  </si>
  <si>
    <t>P5575</t>
  </si>
  <si>
    <t>the lite</t>
  </si>
  <si>
    <t>P8322</t>
  </si>
  <si>
    <t>Religious Lite</t>
  </si>
  <si>
    <t>P7666</t>
  </si>
  <si>
    <t>Pick Max</t>
  </si>
  <si>
    <t>P7085</t>
  </si>
  <si>
    <t>Pretty Mini</t>
  </si>
  <si>
    <t>P2172</t>
  </si>
  <si>
    <t>This Pro</t>
  </si>
  <si>
    <t>P2641</t>
  </si>
  <si>
    <t>Also Mini</t>
  </si>
  <si>
    <t>P8670</t>
  </si>
  <si>
    <t>Though X</t>
  </si>
  <si>
    <t>P1363</t>
  </si>
  <si>
    <t>Wall Lite</t>
  </si>
  <si>
    <t>P2936</t>
  </si>
  <si>
    <t>After Max</t>
  </si>
  <si>
    <t>P1882</t>
  </si>
  <si>
    <t>After Mini</t>
  </si>
  <si>
    <t>P6204</t>
  </si>
  <si>
    <t>Occur Plus</t>
  </si>
  <si>
    <t>P1865</t>
  </si>
  <si>
    <t>Choose X</t>
  </si>
  <si>
    <t>P4518</t>
  </si>
  <si>
    <t>Cut Plus</t>
  </si>
  <si>
    <t>P6127</t>
  </si>
  <si>
    <t>Other Pro</t>
  </si>
  <si>
    <t>P9943</t>
  </si>
  <si>
    <t>Few X</t>
  </si>
  <si>
    <t>P9669</t>
  </si>
  <si>
    <t>Such Max</t>
  </si>
  <si>
    <t>P6413</t>
  </si>
  <si>
    <t>report pro</t>
  </si>
  <si>
    <t>P6961</t>
  </si>
  <si>
    <t>section lite</t>
  </si>
  <si>
    <t>P2680</t>
  </si>
  <si>
    <t>Property X</t>
  </si>
  <si>
    <t>P9084</t>
  </si>
  <si>
    <t>Major X</t>
  </si>
  <si>
    <t>P3007</t>
  </si>
  <si>
    <t>Rate Lite</t>
  </si>
  <si>
    <t>P3779</t>
  </si>
  <si>
    <t>Air Plus</t>
  </si>
  <si>
    <t>P3330</t>
  </si>
  <si>
    <t>Hit Lite</t>
  </si>
  <si>
    <t>P9216</t>
  </si>
  <si>
    <t>Share X</t>
  </si>
  <si>
    <t>P9371</t>
  </si>
  <si>
    <t>Travel Mini</t>
  </si>
  <si>
    <t>P7401</t>
  </si>
  <si>
    <t>Represent Pro</t>
  </si>
  <si>
    <t>P8393</t>
  </si>
  <si>
    <t>Clearly Pro</t>
  </si>
  <si>
    <t>P8164</t>
  </si>
  <si>
    <t>Eye Max</t>
  </si>
  <si>
    <t>P1308</t>
  </si>
  <si>
    <t>According Mini</t>
  </si>
  <si>
    <t>Others Mini</t>
  </si>
  <si>
    <t>P5620</t>
  </si>
  <si>
    <t>Several Mini</t>
  </si>
  <si>
    <t>Goal Pro</t>
  </si>
  <si>
    <t>P4381</t>
  </si>
  <si>
    <t>Every Max</t>
  </si>
  <si>
    <t>P2927</t>
  </si>
  <si>
    <t>P6533</t>
  </si>
  <si>
    <t>P6378</t>
  </si>
  <si>
    <t>Fill X</t>
  </si>
  <si>
    <t>P4659</t>
  </si>
  <si>
    <t>P7737</t>
  </si>
  <si>
    <t>Door Mini</t>
  </si>
  <si>
    <t>P6092</t>
  </si>
  <si>
    <t>Case Lite</t>
  </si>
  <si>
    <t>P7159</t>
  </si>
  <si>
    <t>Its Lite</t>
  </si>
  <si>
    <t>P9520</t>
  </si>
  <si>
    <t>Although Mini</t>
  </si>
  <si>
    <t>P6636</t>
  </si>
  <si>
    <t>Culture Pro</t>
  </si>
  <si>
    <t>P6812</t>
  </si>
  <si>
    <t>Question X</t>
  </si>
  <si>
    <t>P1759</t>
  </si>
  <si>
    <t>Under Plus</t>
  </si>
  <si>
    <t>P9446</t>
  </si>
  <si>
    <t>Tv Plus</t>
  </si>
  <si>
    <t>P7154</t>
  </si>
  <si>
    <t>Need Plus</t>
  </si>
  <si>
    <t>P4734</t>
  </si>
  <si>
    <t>song plus</t>
  </si>
  <si>
    <t>P3682</t>
  </si>
  <si>
    <t>central max</t>
  </si>
  <si>
    <t>P5711</t>
  </si>
  <si>
    <t>Laugh Mini</t>
  </si>
  <si>
    <t>P9075</t>
  </si>
  <si>
    <t>P3803</t>
  </si>
  <si>
    <t>Stay X</t>
  </si>
  <si>
    <t>P9388</t>
  </si>
  <si>
    <t>Before X</t>
  </si>
  <si>
    <t>later max</t>
  </si>
  <si>
    <t>P9613</t>
  </si>
  <si>
    <t>Beautiful X</t>
  </si>
  <si>
    <t>P2223</t>
  </si>
  <si>
    <t>P7520</t>
  </si>
  <si>
    <t>P9412</t>
  </si>
  <si>
    <t>Key X</t>
  </si>
  <si>
    <t>P6515</t>
  </si>
  <si>
    <t>Analysis Mini</t>
  </si>
  <si>
    <t>P8448</t>
  </si>
  <si>
    <t>Child Pro</t>
  </si>
  <si>
    <t>Benefit X</t>
  </si>
  <si>
    <t>P6629</t>
  </si>
  <si>
    <t>Itself Pro</t>
  </si>
  <si>
    <t>P8422</t>
  </si>
  <si>
    <t>P4407</t>
  </si>
  <si>
    <t>Rest Max</t>
  </si>
  <si>
    <t>P8334</t>
  </si>
  <si>
    <t>P5951</t>
  </si>
  <si>
    <t>Decide Plus</t>
  </si>
  <si>
    <t>P9102</t>
  </si>
  <si>
    <t>Ready Plus</t>
  </si>
  <si>
    <t>P2173</t>
  </si>
  <si>
    <t>Never X</t>
  </si>
  <si>
    <t>P1835</t>
  </si>
  <si>
    <t>Live X</t>
  </si>
  <si>
    <t>P4815</t>
  </si>
  <si>
    <t>Then Lite</t>
  </si>
  <si>
    <t>P3607</t>
  </si>
  <si>
    <t>Bring Max</t>
  </si>
  <si>
    <t>P5784</t>
  </si>
  <si>
    <t>Light Mini</t>
  </si>
  <si>
    <t>P6580</t>
  </si>
  <si>
    <t>P5573</t>
  </si>
  <si>
    <t>Face Pro</t>
  </si>
  <si>
    <t>P7997</t>
  </si>
  <si>
    <t>tell mini</t>
  </si>
  <si>
    <t>radio x</t>
  </si>
  <si>
    <t>P8865</t>
  </si>
  <si>
    <t>Gun Pro</t>
  </si>
  <si>
    <t>P7811</t>
  </si>
  <si>
    <t>Nature Mini</t>
  </si>
  <si>
    <t>P4057</t>
  </si>
  <si>
    <t>Whom Pro</t>
  </si>
  <si>
    <t>Report Plus</t>
  </si>
  <si>
    <t>P1867</t>
  </si>
  <si>
    <t>At Mini</t>
  </si>
  <si>
    <t>P7571</t>
  </si>
  <si>
    <t>Tend Lite</t>
  </si>
  <si>
    <t>P1452</t>
  </si>
  <si>
    <t>P7747</t>
  </si>
  <si>
    <t>Although Pro</t>
  </si>
  <si>
    <t>P8892</t>
  </si>
  <si>
    <t>Third Mini</t>
  </si>
  <si>
    <t>P4129</t>
  </si>
  <si>
    <t>Consider Mini</t>
  </si>
  <si>
    <t>Series Pro</t>
  </si>
  <si>
    <t>P4555</t>
  </si>
  <si>
    <t>P6111</t>
  </si>
  <si>
    <t>Senior Max</t>
  </si>
  <si>
    <t>P5016</t>
  </si>
  <si>
    <t>Church Max</t>
  </si>
  <si>
    <t>P9283</t>
  </si>
  <si>
    <t>Young Pro</t>
  </si>
  <si>
    <t>P4443</t>
  </si>
  <si>
    <t>Film Lite</t>
  </si>
  <si>
    <t>P2812</t>
  </si>
  <si>
    <t>Green X</t>
  </si>
  <si>
    <t>P6724</t>
  </si>
  <si>
    <t>P4497</t>
  </si>
  <si>
    <t>Explain Plus</t>
  </si>
  <si>
    <t>P5332</t>
  </si>
  <si>
    <t>P5052</t>
  </si>
  <si>
    <t>Hold Lite</t>
  </si>
  <si>
    <t>Kitchen Mini</t>
  </si>
  <si>
    <t>P3248</t>
  </si>
  <si>
    <t>Involve Mini</t>
  </si>
  <si>
    <t>P9695</t>
  </si>
  <si>
    <t>Plan X</t>
  </si>
  <si>
    <t>P9449</t>
  </si>
  <si>
    <t>Message Mini</t>
  </si>
  <si>
    <t>P6585</t>
  </si>
  <si>
    <t>Generation X</t>
  </si>
  <si>
    <t>its pro</t>
  </si>
  <si>
    <t>Type Lite</t>
  </si>
  <si>
    <t>Project Pro</t>
  </si>
  <si>
    <t>P2687</t>
  </si>
  <si>
    <t>Human Pro</t>
  </si>
  <si>
    <t>P6176</t>
  </si>
  <si>
    <t>P6398</t>
  </si>
  <si>
    <t>Close Max</t>
  </si>
  <si>
    <t>Way Plus</t>
  </si>
  <si>
    <t>P8378</t>
  </si>
  <si>
    <t>Human Plus</t>
  </si>
  <si>
    <t>P3772</t>
  </si>
  <si>
    <t>P7522</t>
  </si>
  <si>
    <t>P8194</t>
  </si>
  <si>
    <t>P2502</t>
  </si>
  <si>
    <t>Expect Pro</t>
  </si>
  <si>
    <t>P7654</t>
  </si>
  <si>
    <t>Ground Max</t>
  </si>
  <si>
    <t>Participant Lite</t>
  </si>
  <si>
    <t>P7310</t>
  </si>
  <si>
    <t>Himself X</t>
  </si>
  <si>
    <t>P3241</t>
  </si>
  <si>
    <t>Security Pro</t>
  </si>
  <si>
    <t>P1403</t>
  </si>
  <si>
    <t>church mini</t>
  </si>
  <si>
    <t>P8630</t>
  </si>
  <si>
    <t>Suddenly Pro</t>
  </si>
  <si>
    <t>P6470</t>
  </si>
  <si>
    <t>My Pro</t>
  </si>
  <si>
    <t>P7523</t>
  </si>
  <si>
    <t>Wish Mini</t>
  </si>
  <si>
    <t>P7606</t>
  </si>
  <si>
    <t>Plant Mini</t>
  </si>
  <si>
    <t>P4557</t>
  </si>
  <si>
    <t>Heavy Mini</t>
  </si>
  <si>
    <t>P9609</t>
  </si>
  <si>
    <t>wife max</t>
  </si>
  <si>
    <t>P8857</t>
  </si>
  <si>
    <t>Clearly Mini</t>
  </si>
  <si>
    <t>P3261</t>
  </si>
  <si>
    <t>P1508</t>
  </si>
  <si>
    <t>Manage Lite</t>
  </si>
  <si>
    <t>P6495</t>
  </si>
  <si>
    <t>P7743</t>
  </si>
  <si>
    <t>P1324</t>
  </si>
  <si>
    <t>Appear Pro</t>
  </si>
  <si>
    <t>Across Pro</t>
  </si>
  <si>
    <t>P5354</t>
  </si>
  <si>
    <t>Do Pro</t>
  </si>
  <si>
    <t>P4127</t>
  </si>
  <si>
    <t>P1845</t>
  </si>
  <si>
    <t>History Max</t>
  </si>
  <si>
    <t>P6360</t>
  </si>
  <si>
    <t>P9257</t>
  </si>
  <si>
    <t>Notice Mini</t>
  </si>
  <si>
    <t>P3581</t>
  </si>
  <si>
    <t>P3443</t>
  </si>
  <si>
    <t>Gas Plus</t>
  </si>
  <si>
    <t>other max</t>
  </si>
  <si>
    <t>P7496</t>
  </si>
  <si>
    <t>reach x</t>
  </si>
  <si>
    <t>P1639</t>
  </si>
  <si>
    <t>Institution Lite</t>
  </si>
  <si>
    <t>P9708</t>
  </si>
  <si>
    <t>Positive Plus</t>
  </si>
  <si>
    <t>P4945</t>
  </si>
  <si>
    <t>You Lite</t>
  </si>
  <si>
    <t>P3590</t>
  </si>
  <si>
    <t>Nothing Plus</t>
  </si>
  <si>
    <t>P2093</t>
  </si>
  <si>
    <t>Rest Pro</t>
  </si>
  <si>
    <t>Specific Max</t>
  </si>
  <si>
    <t>P9060</t>
  </si>
  <si>
    <t>After Plus</t>
  </si>
  <si>
    <t>P5095</t>
  </si>
  <si>
    <t>Yes X</t>
  </si>
  <si>
    <t>P4932</t>
  </si>
  <si>
    <t>Key Plus</t>
  </si>
  <si>
    <t>P6408</t>
  </si>
  <si>
    <t>Season Pro</t>
  </si>
  <si>
    <t>P6285</t>
  </si>
  <si>
    <t>Start Max</t>
  </si>
  <si>
    <t>Face X</t>
  </si>
  <si>
    <t>P9278</t>
  </si>
  <si>
    <t>Population Lite</t>
  </si>
  <si>
    <t>P8777</t>
  </si>
  <si>
    <t>Such Mini</t>
  </si>
  <si>
    <t>P4535</t>
  </si>
  <si>
    <t>Represent Plus</t>
  </si>
  <si>
    <t>P3790</t>
  </si>
  <si>
    <t>Beautiful Pro</t>
  </si>
  <si>
    <t>P4933</t>
  </si>
  <si>
    <t>Upon X</t>
  </si>
  <si>
    <t>P1564</t>
  </si>
  <si>
    <t>Discover Pro</t>
  </si>
  <si>
    <t>P1350</t>
  </si>
  <si>
    <t>P5732</t>
  </si>
  <si>
    <t>Agreement Max</t>
  </si>
  <si>
    <t>Couple Max</t>
  </si>
  <si>
    <t>Peace Pro</t>
  </si>
  <si>
    <t>P8718</t>
  </si>
  <si>
    <t>P5042</t>
  </si>
  <si>
    <t>Sea Plus</t>
  </si>
  <si>
    <t>P8653</t>
  </si>
  <si>
    <t>Case Max</t>
  </si>
  <si>
    <t>P5305</t>
  </si>
  <si>
    <t>Cultural Plus</t>
  </si>
  <si>
    <t>P3824</t>
  </si>
  <si>
    <t>P5284</t>
  </si>
  <si>
    <t>P1501</t>
  </si>
  <si>
    <t>Evening Pro</t>
  </si>
  <si>
    <t>P4055</t>
  </si>
  <si>
    <t>huge plus</t>
  </si>
  <si>
    <t>P6820</t>
  </si>
  <si>
    <t>With Max</t>
  </si>
  <si>
    <t>P5366</t>
  </si>
  <si>
    <t>P9450</t>
  </si>
  <si>
    <t>Ever Plus</t>
  </si>
  <si>
    <t>enter pro</t>
  </si>
  <si>
    <t>P4749</t>
  </si>
  <si>
    <t>P5453</t>
  </si>
  <si>
    <t>Field X</t>
  </si>
  <si>
    <t>P6728</t>
  </si>
  <si>
    <t>Idea Lite</t>
  </si>
  <si>
    <t>P9391</t>
  </si>
  <si>
    <t>As Mini</t>
  </si>
  <si>
    <t>P3311</t>
  </si>
  <si>
    <t>P1604</t>
  </si>
  <si>
    <t>Color Pro</t>
  </si>
  <si>
    <t>P5597</t>
  </si>
  <si>
    <t>Exactly Mini</t>
  </si>
  <si>
    <t>P9740</t>
  </si>
  <si>
    <t>On Lite</t>
  </si>
  <si>
    <t>Institution Pro</t>
  </si>
  <si>
    <t>P7575</t>
  </si>
  <si>
    <t>Operation X</t>
  </si>
  <si>
    <t>P6192</t>
  </si>
  <si>
    <t>Head X</t>
  </si>
  <si>
    <t>P2840</t>
  </si>
  <si>
    <t>Carry X</t>
  </si>
  <si>
    <t>P7697</t>
  </si>
  <si>
    <t>Necessary Plus</t>
  </si>
  <si>
    <t>P1282</t>
  </si>
  <si>
    <t>P3970</t>
  </si>
  <si>
    <t>Congress Mini</t>
  </si>
  <si>
    <t>P5760</t>
  </si>
  <si>
    <t>Decide X</t>
  </si>
  <si>
    <t>P9505</t>
  </si>
  <si>
    <t>P4670</t>
  </si>
  <si>
    <t>Several Pro</t>
  </si>
  <si>
    <t>P5631</t>
  </si>
  <si>
    <t>Attention X</t>
  </si>
  <si>
    <t>P7906</t>
  </si>
  <si>
    <t>Explain X</t>
  </si>
  <si>
    <t>P6335</t>
  </si>
  <si>
    <t>P6577</t>
  </si>
  <si>
    <t>Speak Mini</t>
  </si>
  <si>
    <t>P3063</t>
  </si>
  <si>
    <t>Modern Plus</t>
  </si>
  <si>
    <t>P2294</t>
  </si>
  <si>
    <t>Yet Pro</t>
  </si>
  <si>
    <t>P2603</t>
  </si>
  <si>
    <t>Those Mini</t>
  </si>
  <si>
    <t>P3441</t>
  </si>
  <si>
    <t>P4787</t>
  </si>
  <si>
    <t>Husband Lite</t>
  </si>
  <si>
    <t>P6988</t>
  </si>
  <si>
    <t>Whose Pro</t>
  </si>
  <si>
    <t>P7014</t>
  </si>
  <si>
    <t>Anyone Max</t>
  </si>
  <si>
    <t>P9867</t>
  </si>
  <si>
    <t>P4259</t>
  </si>
  <si>
    <t>P3083</t>
  </si>
  <si>
    <t>Operation Plus</t>
  </si>
  <si>
    <t>P2600</t>
  </si>
  <si>
    <t>Anything Lite</t>
  </si>
  <si>
    <t>P1618</t>
  </si>
  <si>
    <t>High Mini</t>
  </si>
  <si>
    <t>P8633</t>
  </si>
  <si>
    <t>Benefit Plus</t>
  </si>
  <si>
    <t>P3113</t>
  </si>
  <si>
    <t>When Pro</t>
  </si>
  <si>
    <t>P2308</t>
  </si>
  <si>
    <t>Magazine Lite</t>
  </si>
  <si>
    <t>P5766</t>
  </si>
  <si>
    <t>Possible X</t>
  </si>
  <si>
    <t>P7657</t>
  </si>
  <si>
    <t>Practice X</t>
  </si>
  <si>
    <t>P6218</t>
  </si>
  <si>
    <t>Activity Lite</t>
  </si>
  <si>
    <t>Section Plus</t>
  </si>
  <si>
    <t>P1540</t>
  </si>
  <si>
    <t>break pro</t>
  </si>
  <si>
    <t>P9697</t>
  </si>
  <si>
    <t>P9553</t>
  </si>
  <si>
    <t>From Pro</t>
  </si>
  <si>
    <t>Final X</t>
  </si>
  <si>
    <t>P8281</t>
  </si>
  <si>
    <t>Every Mini</t>
  </si>
  <si>
    <t>model mini</t>
  </si>
  <si>
    <t>Add Mini</t>
  </si>
  <si>
    <t>P1074</t>
  </si>
  <si>
    <t>P5157</t>
  </si>
  <si>
    <t>purpose max</t>
  </si>
  <si>
    <t>P7713</t>
  </si>
  <si>
    <t>Environmental Plus</t>
  </si>
  <si>
    <t>P4936</t>
  </si>
  <si>
    <t>P8265</t>
  </si>
  <si>
    <t>Yourself X</t>
  </si>
  <si>
    <t>Realize X</t>
  </si>
  <si>
    <t>P5569</t>
  </si>
  <si>
    <t>Wrong Max</t>
  </si>
  <si>
    <t>Spring X</t>
  </si>
  <si>
    <t>P6419</t>
  </si>
  <si>
    <t>Part Plus</t>
  </si>
  <si>
    <t>P2468</t>
  </si>
  <si>
    <t>P6073</t>
  </si>
  <si>
    <t>Only Mini</t>
  </si>
  <si>
    <t>P2353</t>
  </si>
  <si>
    <t>P8329</t>
  </si>
  <si>
    <t>figure x</t>
  </si>
  <si>
    <t>P1885</t>
  </si>
  <si>
    <t>true mini</t>
  </si>
  <si>
    <t>P3073</t>
  </si>
  <si>
    <t>P1810</t>
  </si>
  <si>
    <t>Hotel Lite</t>
  </si>
  <si>
    <t>P8129</t>
  </si>
  <si>
    <t>Few Plus</t>
  </si>
  <si>
    <t>P8866</t>
  </si>
  <si>
    <t>Some X</t>
  </si>
  <si>
    <t>P5376</t>
  </si>
  <si>
    <t>Sort X</t>
  </si>
  <si>
    <t>P5423</t>
  </si>
  <si>
    <t>Each Mini</t>
  </si>
  <si>
    <t>P7170</t>
  </si>
  <si>
    <t>school plus</t>
  </si>
  <si>
    <t>P8867</t>
  </si>
  <si>
    <t>Friend Max</t>
  </si>
  <si>
    <t>Enjoy Mini</t>
  </si>
  <si>
    <t>P7875</t>
  </si>
  <si>
    <t>Town Max</t>
  </si>
  <si>
    <t>P4022</t>
  </si>
  <si>
    <t>Child Max</t>
  </si>
  <si>
    <t>P6984</t>
  </si>
  <si>
    <t>P7694</t>
  </si>
  <si>
    <t>drop x</t>
  </si>
  <si>
    <t>P1752</t>
  </si>
  <si>
    <t>Church Lite</t>
  </si>
  <si>
    <t>P1677</t>
  </si>
  <si>
    <t>P2095</t>
  </si>
  <si>
    <t>P4257</t>
  </si>
  <si>
    <t>Can Mini</t>
  </si>
  <si>
    <t>Speech Plus</t>
  </si>
  <si>
    <t>P4981</t>
  </si>
  <si>
    <t>Strong Plus</t>
  </si>
  <si>
    <t>P5550</t>
  </si>
  <si>
    <t>Already X</t>
  </si>
  <si>
    <t>News Pro</t>
  </si>
  <si>
    <t>P1078</t>
  </si>
  <si>
    <t>P9417</t>
  </si>
  <si>
    <t>Blue Plus</t>
  </si>
  <si>
    <t>P3178</t>
  </si>
  <si>
    <t>Because Mini</t>
  </si>
  <si>
    <t>P9895</t>
  </si>
  <si>
    <t>Probably Mini</t>
  </si>
  <si>
    <t>P1328</t>
  </si>
  <si>
    <t>Animal Lite</t>
  </si>
  <si>
    <t>P7794</t>
  </si>
  <si>
    <t>world pro</t>
  </si>
  <si>
    <t>Rock Plus</t>
  </si>
  <si>
    <t>P9524</t>
  </si>
  <si>
    <t>Less Plus</t>
  </si>
  <si>
    <t>P4170</t>
  </si>
  <si>
    <t>Future Pro</t>
  </si>
  <si>
    <t>P1028</t>
  </si>
  <si>
    <t>List Mini</t>
  </si>
  <si>
    <t>P3024</t>
  </si>
  <si>
    <t>P6791</t>
  </si>
  <si>
    <t>Century Pro</t>
  </si>
  <si>
    <t>Design X</t>
  </si>
  <si>
    <t>P8766</t>
  </si>
  <si>
    <t>Go Plus</t>
  </si>
  <si>
    <t>P8529</t>
  </si>
  <si>
    <t>Cultural Mini</t>
  </si>
  <si>
    <t>P1555</t>
  </si>
  <si>
    <t>Draw Mini</t>
  </si>
  <si>
    <t>P3686</t>
  </si>
  <si>
    <t>Score Lite</t>
  </si>
  <si>
    <t>P1075</t>
  </si>
  <si>
    <t>P4229</t>
  </si>
  <si>
    <t>Act Lite</t>
  </si>
  <si>
    <t>Degree Max</t>
  </si>
  <si>
    <t>Poor Lite</t>
  </si>
  <si>
    <t>P7363</t>
  </si>
  <si>
    <t>P2400</t>
  </si>
  <si>
    <t>might plus</t>
  </si>
  <si>
    <t>P1870</t>
  </si>
  <si>
    <t>Always Max</t>
  </si>
  <si>
    <t>P5133</t>
  </si>
  <si>
    <t>P3975</t>
  </si>
  <si>
    <t>Best Lite</t>
  </si>
  <si>
    <t>Center Max</t>
  </si>
  <si>
    <t>P8727</t>
  </si>
  <si>
    <t>Play Max</t>
  </si>
  <si>
    <t>P7475</t>
  </si>
  <si>
    <t>P5792</t>
  </si>
  <si>
    <t>Society X</t>
  </si>
  <si>
    <t>P3868</t>
  </si>
  <si>
    <t>Three Max</t>
  </si>
  <si>
    <t>P2781</t>
  </si>
  <si>
    <t>P1211</t>
  </si>
  <si>
    <t>P9169</t>
  </si>
  <si>
    <t>Building Pro</t>
  </si>
  <si>
    <t>P1727</t>
  </si>
  <si>
    <t>They X</t>
  </si>
  <si>
    <t>P6095</t>
  </si>
  <si>
    <t>P8135</t>
  </si>
  <si>
    <t>For Max</t>
  </si>
  <si>
    <t>P8492</t>
  </si>
  <si>
    <t>Including Mini</t>
  </si>
  <si>
    <t>P6424</t>
  </si>
  <si>
    <t>None Max</t>
  </si>
  <si>
    <t>Ball Lite</t>
  </si>
  <si>
    <t>P9624</t>
  </si>
  <si>
    <t>relate pro</t>
  </si>
  <si>
    <t>P3233</t>
  </si>
  <si>
    <t>Old Max</t>
  </si>
  <si>
    <t>P8860</t>
  </si>
  <si>
    <t>Social Lite</t>
  </si>
  <si>
    <t>P8830</t>
  </si>
  <si>
    <t>True Max</t>
  </si>
  <si>
    <t>Itself Mini</t>
  </si>
  <si>
    <t>P8799</t>
  </si>
  <si>
    <t>Sound Mini</t>
  </si>
  <si>
    <t>P8875</t>
  </si>
  <si>
    <t>Sometimes Plus</t>
  </si>
  <si>
    <t>P1858</t>
  </si>
  <si>
    <t>Television Plus</t>
  </si>
  <si>
    <t>P4454</t>
  </si>
  <si>
    <t>P8906</t>
  </si>
  <si>
    <t>Too Pro</t>
  </si>
  <si>
    <t>P3850</t>
  </si>
  <si>
    <t>P8151</t>
  </si>
  <si>
    <t>Foot Pro</t>
  </si>
  <si>
    <t>P5055</t>
  </si>
  <si>
    <t>only max</t>
  </si>
  <si>
    <t>P2672</t>
  </si>
  <si>
    <t>Design Mini</t>
  </si>
  <si>
    <t>Service Plus</t>
  </si>
  <si>
    <t>P2221</t>
  </si>
  <si>
    <t>Arm Plus</t>
  </si>
  <si>
    <t>P4253</t>
  </si>
  <si>
    <t>long lite</t>
  </si>
  <si>
    <t>P8710</t>
  </si>
  <si>
    <t>Network Max</t>
  </si>
  <si>
    <t>P4513</t>
  </si>
  <si>
    <t>P3072</t>
  </si>
  <si>
    <t>Audience Pro</t>
  </si>
  <si>
    <t>P4949</t>
  </si>
  <si>
    <t>Garden X</t>
  </si>
  <si>
    <t>P6993</t>
  </si>
  <si>
    <t>Because Pro</t>
  </si>
  <si>
    <t>Rate Max</t>
  </si>
  <si>
    <t>P6085</t>
  </si>
  <si>
    <t>P1938</t>
  </si>
  <si>
    <t>P2649</t>
  </si>
  <si>
    <t>Series Mini</t>
  </si>
  <si>
    <t>Speech X</t>
  </si>
  <si>
    <t>P4237</t>
  </si>
  <si>
    <t>Cost Max</t>
  </si>
  <si>
    <t>Collection Mini</t>
  </si>
  <si>
    <t>P4345</t>
  </si>
  <si>
    <t>Fine Plus</t>
  </si>
  <si>
    <t>P2737</t>
  </si>
  <si>
    <t>Edge Plus</t>
  </si>
  <si>
    <t>P8095</t>
  </si>
  <si>
    <t>School X</t>
  </si>
  <si>
    <t>P9212</t>
  </si>
  <si>
    <t>So Lite</t>
  </si>
  <si>
    <t>P5655</t>
  </si>
  <si>
    <t>Husband X</t>
  </si>
  <si>
    <t>P7123</t>
  </si>
  <si>
    <t>Mean X</t>
  </si>
  <si>
    <t>P9712</t>
  </si>
  <si>
    <t>Morning Mini</t>
  </si>
  <si>
    <t>P8111</t>
  </si>
  <si>
    <t>P2541</t>
  </si>
  <si>
    <t>Without Lite</t>
  </si>
  <si>
    <t>P6356</t>
  </si>
  <si>
    <t>Political Plus</t>
  </si>
  <si>
    <t>Maybe Mini</t>
  </si>
  <si>
    <t>P5749</t>
  </si>
  <si>
    <t>Offer Mini</t>
  </si>
  <si>
    <t>P6463</t>
  </si>
  <si>
    <t>Sometimes Lite</t>
  </si>
  <si>
    <t>P9420</t>
  </si>
  <si>
    <t>Family Pro</t>
  </si>
  <si>
    <t>P8847</t>
  </si>
  <si>
    <t>P9949</t>
  </si>
  <si>
    <t>Expect Mini</t>
  </si>
  <si>
    <t>P5939</t>
  </si>
  <si>
    <t>P7854</t>
  </si>
  <si>
    <t>Medical X</t>
  </si>
  <si>
    <t>Hope Mini</t>
  </si>
  <si>
    <t>P4793</t>
  </si>
  <si>
    <t>Report Lite</t>
  </si>
  <si>
    <t>P4308</t>
  </si>
  <si>
    <t>million pro</t>
  </si>
  <si>
    <t>P7404</t>
  </si>
  <si>
    <t>Low Max</t>
  </si>
  <si>
    <t>P5782</t>
  </si>
  <si>
    <t>P4078</t>
  </si>
  <si>
    <t>P3523</t>
  </si>
  <si>
    <t>Expert Lite</t>
  </si>
  <si>
    <t>P2387</t>
  </si>
  <si>
    <t>Head Max</t>
  </si>
  <si>
    <t>P2220</t>
  </si>
  <si>
    <t>Ability Plus</t>
  </si>
  <si>
    <t>field x</t>
  </si>
  <si>
    <t>P2724</t>
  </si>
  <si>
    <t>friend mini</t>
  </si>
  <si>
    <t>Avoid Pro</t>
  </si>
  <si>
    <t>P5911</t>
  </si>
  <si>
    <t>Year Pro</t>
  </si>
  <si>
    <t>P4110</t>
  </si>
  <si>
    <t>Him Plus</t>
  </si>
  <si>
    <t>P6193</t>
  </si>
  <si>
    <t>Interest Mini</t>
  </si>
  <si>
    <t>Than Lite</t>
  </si>
  <si>
    <t>P6917</t>
  </si>
  <si>
    <t>Baby Lite</t>
  </si>
  <si>
    <t>P6578</t>
  </si>
  <si>
    <t>Our Lite</t>
  </si>
  <si>
    <t>P4845</t>
  </si>
  <si>
    <t>P1378</t>
  </si>
  <si>
    <t>Class Lite</t>
  </si>
  <si>
    <t>Contain Pro</t>
  </si>
  <si>
    <t>P2888</t>
  </si>
  <si>
    <t>Smile Mini</t>
  </si>
  <si>
    <t>P8271</t>
  </si>
  <si>
    <t>Hospital Plus</t>
  </si>
  <si>
    <t>P7643</t>
  </si>
  <si>
    <t>Training Pro</t>
  </si>
  <si>
    <t>Participant Max</t>
  </si>
  <si>
    <t>Sport Max</t>
  </si>
  <si>
    <t>P2325</t>
  </si>
  <si>
    <t>Certainly Max</t>
  </si>
  <si>
    <t>P9998</t>
  </si>
  <si>
    <t>According Max</t>
  </si>
  <si>
    <t>P3869</t>
  </si>
  <si>
    <t>Most Mini</t>
  </si>
  <si>
    <t>Her X</t>
  </si>
  <si>
    <t>P6997</t>
  </si>
  <si>
    <t>Your Max</t>
  </si>
  <si>
    <t>P2824</t>
  </si>
  <si>
    <t>P6316</t>
  </si>
  <si>
    <t>Race Pro</t>
  </si>
  <si>
    <t>Right Max</t>
  </si>
  <si>
    <t>Specific Mini</t>
  </si>
  <si>
    <t>Include Plus</t>
  </si>
  <si>
    <t>P2469</t>
  </si>
  <si>
    <t>Central Pro</t>
  </si>
  <si>
    <t>P1823</t>
  </si>
  <si>
    <t>P8420</t>
  </si>
  <si>
    <t>Herself X</t>
  </si>
  <si>
    <t>P3892</t>
  </si>
  <si>
    <t>His Mini</t>
  </si>
  <si>
    <t>P3902</t>
  </si>
  <si>
    <t>P1021</t>
  </si>
  <si>
    <t>New Max</t>
  </si>
  <si>
    <t>P6212</t>
  </si>
  <si>
    <t>Him Lite</t>
  </si>
  <si>
    <t>P6114</t>
  </si>
  <si>
    <t>P9648</t>
  </si>
  <si>
    <t>Address Mini</t>
  </si>
  <si>
    <t>P9536</t>
  </si>
  <si>
    <t>Institution Plus</t>
  </si>
  <si>
    <t>raise mini</t>
  </si>
  <si>
    <t>P2678</t>
  </si>
  <si>
    <t>place max</t>
  </si>
  <si>
    <t>P2736</t>
  </si>
  <si>
    <t>Nearly Mini</t>
  </si>
  <si>
    <t>P8002</t>
  </si>
  <si>
    <t>Authority Plus</t>
  </si>
  <si>
    <t>Chance Pro</t>
  </si>
  <si>
    <t>P1667</t>
  </si>
  <si>
    <t>Thousand Max</t>
  </si>
  <si>
    <t>Its Pro</t>
  </si>
  <si>
    <t>P4620</t>
  </si>
  <si>
    <t>Himself Mini</t>
  </si>
  <si>
    <t>P3650</t>
  </si>
  <si>
    <t>perform mini</t>
  </si>
  <si>
    <t>P6501</t>
  </si>
  <si>
    <t>White Mini</t>
  </si>
  <si>
    <t>P6481</t>
  </si>
  <si>
    <t>Finish Max</t>
  </si>
  <si>
    <t>P4548</t>
  </si>
  <si>
    <t>Personal Max</t>
  </si>
  <si>
    <t>P2231</t>
  </si>
  <si>
    <t>Plant X</t>
  </si>
  <si>
    <t>P3908</t>
  </si>
  <si>
    <t>P4403</t>
  </si>
  <si>
    <t>Ok X</t>
  </si>
  <si>
    <t>P5009</t>
  </si>
  <si>
    <t>P9593</t>
  </si>
  <si>
    <t>Throw Plus</t>
  </si>
  <si>
    <t>Style Pro</t>
  </si>
  <si>
    <t>P4727</t>
  </si>
  <si>
    <t>Vote Lite</t>
  </si>
  <si>
    <t>P7839</t>
  </si>
  <si>
    <t>P1581</t>
  </si>
  <si>
    <t>Few Lite</t>
  </si>
  <si>
    <t>P4385</t>
  </si>
  <si>
    <t>Thought Plus</t>
  </si>
  <si>
    <t>P3835</t>
  </si>
  <si>
    <t>Manager Mini</t>
  </si>
  <si>
    <t>P7833</t>
  </si>
  <si>
    <t>Someone Pro</t>
  </si>
  <si>
    <t>P2963</t>
  </si>
  <si>
    <t>P4061</t>
  </si>
  <si>
    <t>P9101</t>
  </si>
  <si>
    <t>Which Plus</t>
  </si>
  <si>
    <t>P5607</t>
  </si>
  <si>
    <t>Capital Pro</t>
  </si>
  <si>
    <t>P2726</t>
  </si>
  <si>
    <t>Final Mini</t>
  </si>
  <si>
    <t>P1837</t>
  </si>
  <si>
    <t>close x</t>
  </si>
  <si>
    <t>P1356</t>
  </si>
  <si>
    <t>P5647</t>
  </si>
  <si>
    <t>Require Mini</t>
  </si>
  <si>
    <t>P7642</t>
  </si>
  <si>
    <t>Large X</t>
  </si>
  <si>
    <t>P6319</t>
  </si>
  <si>
    <t>Community Lite</t>
  </si>
  <si>
    <t>After X</t>
  </si>
  <si>
    <t>P1877</t>
  </si>
  <si>
    <t>P1292</t>
  </si>
  <si>
    <t>P1889</t>
  </si>
  <si>
    <t>Five Pro</t>
  </si>
  <si>
    <t>Learn Plus</t>
  </si>
  <si>
    <t>P3488</t>
  </si>
  <si>
    <t>Write Mini</t>
  </si>
  <si>
    <t>P3276</t>
  </si>
  <si>
    <t>Firm X</t>
  </si>
  <si>
    <t>P8869</t>
  </si>
  <si>
    <t>P4384</t>
  </si>
  <si>
    <t>Name Plus</t>
  </si>
  <si>
    <t>Side Mini</t>
  </si>
  <si>
    <t>P7948</t>
  </si>
  <si>
    <t>Begin X</t>
  </si>
  <si>
    <t>P4602</t>
  </si>
  <si>
    <t>Standard Max</t>
  </si>
  <si>
    <t>P8105</t>
  </si>
  <si>
    <t>Boy Lite</t>
  </si>
  <si>
    <t>Doctor Max</t>
  </si>
  <si>
    <t>P5050</t>
  </si>
  <si>
    <t>Stay Pro</t>
  </si>
  <si>
    <t>P4777</t>
  </si>
  <si>
    <t>P4696</t>
  </si>
  <si>
    <t>student mini</t>
  </si>
  <si>
    <t>Very Pro</t>
  </si>
  <si>
    <t>P6246</t>
  </si>
  <si>
    <t>Turn Plus</t>
  </si>
  <si>
    <t>P1091</t>
  </si>
  <si>
    <t>Certainly Lite</t>
  </si>
  <si>
    <t>P9128</t>
  </si>
  <si>
    <t>Often Max</t>
  </si>
  <si>
    <t>P7861</t>
  </si>
  <si>
    <t>Involve Max</t>
  </si>
  <si>
    <t>P1597</t>
  </si>
  <si>
    <t>Perhaps Pro</t>
  </si>
  <si>
    <t>P2699</t>
  </si>
  <si>
    <t>allow pro</t>
  </si>
  <si>
    <t>Table Lite</t>
  </si>
  <si>
    <t>P7611</t>
  </si>
  <si>
    <t>Five Max</t>
  </si>
  <si>
    <t>P9340</t>
  </si>
  <si>
    <t>Term Plus</t>
  </si>
  <si>
    <t>P2363</t>
  </si>
  <si>
    <t>Conference Lite</t>
  </si>
  <si>
    <t>P8233</t>
  </si>
  <si>
    <t>Still Mini</t>
  </si>
  <si>
    <t>P7256</t>
  </si>
  <si>
    <t>P9780</t>
  </si>
  <si>
    <t>I Plus</t>
  </si>
  <si>
    <t>P5846</t>
  </si>
  <si>
    <t>Beat Mini</t>
  </si>
  <si>
    <t>P5798</t>
  </si>
  <si>
    <t>P3986</t>
  </si>
  <si>
    <t>Side Plus</t>
  </si>
  <si>
    <t>P1056</t>
  </si>
  <si>
    <t>Big X</t>
  </si>
  <si>
    <t>P6752</t>
  </si>
  <si>
    <t>P3934</t>
  </si>
  <si>
    <t>P9940</t>
  </si>
  <si>
    <t>Cup Lite</t>
  </si>
  <si>
    <t>P9625</t>
  </si>
  <si>
    <t>weight plus</t>
  </si>
  <si>
    <t>P8001</t>
  </si>
  <si>
    <t>P9444</t>
  </si>
  <si>
    <t>Detail Max</t>
  </si>
  <si>
    <t>P7691</t>
  </si>
  <si>
    <t>information plus</t>
  </si>
  <si>
    <t>Become Lite</t>
  </si>
  <si>
    <t>P5409</t>
  </si>
  <si>
    <t>Affect Max</t>
  </si>
  <si>
    <t>P6406</t>
  </si>
  <si>
    <t>Growth Lite</t>
  </si>
  <si>
    <t>P4301</t>
  </si>
  <si>
    <t>Service Max</t>
  </si>
  <si>
    <t>P2079</t>
  </si>
  <si>
    <t>Suffer Max</t>
  </si>
  <si>
    <t>P9795</t>
  </si>
  <si>
    <t>P7214</t>
  </si>
  <si>
    <t>Ten Pro</t>
  </si>
  <si>
    <t>P9791</t>
  </si>
  <si>
    <t>South Pro</t>
  </si>
  <si>
    <t>P3653</t>
  </si>
  <si>
    <t>P5864</t>
  </si>
  <si>
    <t>great max</t>
  </si>
  <si>
    <t>P1789</t>
  </si>
  <si>
    <t>Whether Plus</t>
  </si>
  <si>
    <t>Society Pro</t>
  </si>
  <si>
    <t>P9215</t>
  </si>
  <si>
    <t>Phone X</t>
  </si>
  <si>
    <t>P8959</t>
  </si>
  <si>
    <t>Energy Pro</t>
  </si>
  <si>
    <t>P2834</t>
  </si>
  <si>
    <t>Despite Max</t>
  </si>
  <si>
    <t>Inside X</t>
  </si>
  <si>
    <t>Both Mini</t>
  </si>
  <si>
    <t>P7169</t>
  </si>
  <si>
    <t>Guy Lite</t>
  </si>
  <si>
    <t>P7777</t>
  </si>
  <si>
    <t>analysis lite</t>
  </si>
  <si>
    <t>P9934</t>
  </si>
  <si>
    <t>Difficult Max</t>
  </si>
  <si>
    <t>P1109</t>
  </si>
  <si>
    <t>Outside Lite</t>
  </si>
  <si>
    <t>P6684</t>
  </si>
  <si>
    <t>Everybody Plus</t>
  </si>
  <si>
    <t>P1104</t>
  </si>
  <si>
    <t>P1298</t>
  </si>
  <si>
    <t>Discover Mini</t>
  </si>
  <si>
    <t>Scene Pro</t>
  </si>
  <si>
    <t>Dark Lite</t>
  </si>
  <si>
    <t>P4196</t>
  </si>
  <si>
    <t>page x</t>
  </si>
  <si>
    <t>P9572</t>
  </si>
  <si>
    <t>Foreign Lite</t>
  </si>
  <si>
    <t>P7843</t>
  </si>
  <si>
    <t>P2667</t>
  </si>
  <si>
    <t>management lite</t>
  </si>
  <si>
    <t>P2996</t>
  </si>
  <si>
    <t>Mouth Max</t>
  </si>
  <si>
    <t>P2490</t>
  </si>
  <si>
    <t>Picture Plus</t>
  </si>
  <si>
    <t>Body Max</t>
  </si>
  <si>
    <t>P3440</t>
  </si>
  <si>
    <t>Fish Max</t>
  </si>
  <si>
    <t>P6190</t>
  </si>
  <si>
    <t>Raise Lite</t>
  </si>
  <si>
    <t>P4034</t>
  </si>
  <si>
    <t>P4262</t>
  </si>
  <si>
    <t>Wish Plus</t>
  </si>
  <si>
    <t>P5320</t>
  </si>
  <si>
    <t>P5264</t>
  </si>
  <si>
    <t>Around Plus</t>
  </si>
  <si>
    <t>P6539</t>
  </si>
  <si>
    <t>P4541</t>
  </si>
  <si>
    <t>P6641</t>
  </si>
  <si>
    <t>Officer Plus</t>
  </si>
  <si>
    <t>P4878</t>
  </si>
  <si>
    <t>Language X</t>
  </si>
  <si>
    <t>Film Plus</t>
  </si>
  <si>
    <t>P9974</t>
  </si>
  <si>
    <t>Candidate Lite</t>
  </si>
  <si>
    <t>P3956</t>
  </si>
  <si>
    <t>Study Lite</t>
  </si>
  <si>
    <t>P6087</t>
  </si>
  <si>
    <t>P7942</t>
  </si>
  <si>
    <t>Present Mini</t>
  </si>
  <si>
    <t>P7458</t>
  </si>
  <si>
    <t>Sure Plus</t>
  </si>
  <si>
    <t>Wide Plus</t>
  </si>
  <si>
    <t>P4203</t>
  </si>
  <si>
    <t>Reduce Plus</t>
  </si>
  <si>
    <t>P4349</t>
  </si>
  <si>
    <t>add max</t>
  </si>
  <si>
    <t>P1583</t>
  </si>
  <si>
    <t>So Max</t>
  </si>
  <si>
    <t>P7196</t>
  </si>
  <si>
    <t>P4185</t>
  </si>
  <si>
    <t>P6273</t>
  </si>
  <si>
    <t>P7902</t>
  </si>
  <si>
    <t>Trial Pro</t>
  </si>
  <si>
    <t>P7745</t>
  </si>
  <si>
    <t>Born Mini</t>
  </si>
  <si>
    <t>P6298</t>
  </si>
  <si>
    <t>P5047</t>
  </si>
  <si>
    <t>Million X</t>
  </si>
  <si>
    <t>P6247</t>
  </si>
  <si>
    <t>Leader Lite</t>
  </si>
  <si>
    <t>His Pro</t>
  </si>
  <si>
    <t>P1680</t>
  </si>
  <si>
    <t>Eye X</t>
  </si>
  <si>
    <t>P9001</t>
  </si>
  <si>
    <t>P8586</t>
  </si>
  <si>
    <t>P3463</t>
  </si>
  <si>
    <t>Body Mini</t>
  </si>
  <si>
    <t>P4227</t>
  </si>
  <si>
    <t>Country Max</t>
  </si>
  <si>
    <t>P3486</t>
  </si>
  <si>
    <t>Pull Pro</t>
  </si>
  <si>
    <t>P3317</t>
  </si>
  <si>
    <t>Scientist Max</t>
  </si>
  <si>
    <t>National X</t>
  </si>
  <si>
    <t>P8848</t>
  </si>
  <si>
    <t>Past Lite</t>
  </si>
  <si>
    <t>P2293</t>
  </si>
  <si>
    <t>Protect Max</t>
  </si>
  <si>
    <t>Trial Max</t>
  </si>
  <si>
    <t>P9414</t>
  </si>
  <si>
    <t>Wall Plus</t>
  </si>
  <si>
    <t>P5323</t>
  </si>
  <si>
    <t>P2885</t>
  </si>
  <si>
    <t>P3338</t>
  </si>
  <si>
    <t>And Plus</t>
  </si>
  <si>
    <t>P7791</t>
  </si>
  <si>
    <t>P1869</t>
  </si>
  <si>
    <t>Without Plus</t>
  </si>
  <si>
    <t>P9627</t>
  </si>
  <si>
    <t>Later X</t>
  </si>
  <si>
    <t>P7524</t>
  </si>
  <si>
    <t>Week Lite</t>
  </si>
  <si>
    <t>P1076</t>
  </si>
  <si>
    <t>Somebody Mini</t>
  </si>
  <si>
    <t>Improve Plus</t>
  </si>
  <si>
    <t>Weight Pro</t>
  </si>
  <si>
    <t>Role Max</t>
  </si>
  <si>
    <t>P8737</t>
  </si>
  <si>
    <t>economic x</t>
  </si>
  <si>
    <t>P3960</t>
  </si>
  <si>
    <t>Painting Max</t>
  </si>
  <si>
    <t>Traditional Plus</t>
  </si>
  <si>
    <t>P8631</t>
  </si>
  <si>
    <t>P8146</t>
  </si>
  <si>
    <t>significant lite</t>
  </si>
  <si>
    <t>P2821</t>
  </si>
  <si>
    <t>Example X</t>
  </si>
  <si>
    <t>P3877</t>
  </si>
  <si>
    <t>Leader Mini</t>
  </si>
  <si>
    <t>P9749</t>
  </si>
  <si>
    <t>Spring Max</t>
  </si>
  <si>
    <t>P1939</t>
  </si>
  <si>
    <t>Minute Plus</t>
  </si>
  <si>
    <t>Ability Lite</t>
  </si>
  <si>
    <t>P6985</t>
  </si>
  <si>
    <t>P2543</t>
  </si>
  <si>
    <t>Free X</t>
  </si>
  <si>
    <t>P6902</t>
  </si>
  <si>
    <t>P9529</t>
  </si>
  <si>
    <t>P7766</t>
  </si>
  <si>
    <t>Student Max</t>
  </si>
  <si>
    <t>training x</t>
  </si>
  <si>
    <t>or plus</t>
  </si>
  <si>
    <t>P7265</t>
  </si>
  <si>
    <t>Bill X</t>
  </si>
  <si>
    <t>P6938</t>
  </si>
  <si>
    <t>Forward Pro</t>
  </si>
  <si>
    <t>P4683</t>
  </si>
  <si>
    <t>Let Lite</t>
  </si>
  <si>
    <t>P1652</t>
  </si>
  <si>
    <t>Instead Mini</t>
  </si>
  <si>
    <t>P2645</t>
  </si>
  <si>
    <t>During Lite</t>
  </si>
  <si>
    <t>Lead Lite</t>
  </si>
  <si>
    <t>P7507</t>
  </si>
  <si>
    <t>Society Max</t>
  </si>
  <si>
    <t>P6611</t>
  </si>
  <si>
    <t>P6912</t>
  </si>
  <si>
    <t>Detail Pro</t>
  </si>
  <si>
    <t>P7449</t>
  </si>
  <si>
    <t>P2232</t>
  </si>
  <si>
    <t>offer pro</t>
  </si>
  <si>
    <t>P9808</t>
  </si>
  <si>
    <t>Body Pro</t>
  </si>
  <si>
    <t>P4677</t>
  </si>
  <si>
    <t>P9205</t>
  </si>
  <si>
    <t>Up Max</t>
  </si>
  <si>
    <t>P5953</t>
  </si>
  <si>
    <t>Dog Lite</t>
  </si>
  <si>
    <t>P2244</t>
  </si>
  <si>
    <t>Experience Plus</t>
  </si>
  <si>
    <t>P1909</t>
  </si>
  <si>
    <t>Indeed Lite</t>
  </si>
  <si>
    <t>Discuss X</t>
  </si>
  <si>
    <t>P5814</t>
  </si>
  <si>
    <t>Trip Lite</t>
  </si>
  <si>
    <t>P9855</t>
  </si>
  <si>
    <t>P3825</t>
  </si>
  <si>
    <t>Share Plus</t>
  </si>
  <si>
    <t>P8195</t>
  </si>
  <si>
    <t>P2789</t>
  </si>
  <si>
    <t>Guess Pro</t>
  </si>
  <si>
    <t>P4653</t>
  </si>
  <si>
    <t>Price Plus</t>
  </si>
  <si>
    <t>Become Max</t>
  </si>
  <si>
    <t>P4406</t>
  </si>
  <si>
    <t>Billion Lite</t>
  </si>
  <si>
    <t>P8433</t>
  </si>
  <si>
    <t>Stock Max</t>
  </si>
  <si>
    <t>Onto Lite</t>
  </si>
  <si>
    <t>P4534</t>
  </si>
  <si>
    <t>customer plus</t>
  </si>
  <si>
    <t>P2774</t>
  </si>
  <si>
    <t>P4239</t>
  </si>
  <si>
    <t>She Mini</t>
  </si>
  <si>
    <t>P7361</t>
  </si>
  <si>
    <t>Turn X</t>
  </si>
  <si>
    <t>P8741</t>
  </si>
  <si>
    <t>feeling x</t>
  </si>
  <si>
    <t>P7981</t>
  </si>
  <si>
    <t>Member Plus</t>
  </si>
  <si>
    <t>Woman Plus</t>
  </si>
  <si>
    <t>P8436</t>
  </si>
  <si>
    <t>Bit Mini</t>
  </si>
  <si>
    <t>P1179</t>
  </si>
  <si>
    <t>staff lite</t>
  </si>
  <si>
    <t>P1773</t>
  </si>
  <si>
    <t>Social Mini</t>
  </si>
  <si>
    <t>P6344</t>
  </si>
  <si>
    <t>Factor Mini</t>
  </si>
  <si>
    <t>P7802</t>
  </si>
  <si>
    <t>Group Lite</t>
  </si>
  <si>
    <t>P8012</t>
  </si>
  <si>
    <t>Budget Plus</t>
  </si>
  <si>
    <t>P1603</t>
  </si>
  <si>
    <t>P4380</t>
  </si>
  <si>
    <t>P2879</t>
  </si>
  <si>
    <t>machine mini</t>
  </si>
  <si>
    <t>P9978</t>
  </si>
  <si>
    <t>Account Mini</t>
  </si>
  <si>
    <t>P6392</t>
  </si>
  <si>
    <t>P6086</t>
  </si>
  <si>
    <t>kid mini</t>
  </si>
  <si>
    <t>P7576</t>
  </si>
  <si>
    <t>Lot Pro</t>
  </si>
  <si>
    <t>P3586</t>
  </si>
  <si>
    <t>test lite</t>
  </si>
  <si>
    <t>Staff Max</t>
  </si>
  <si>
    <t>P8986</t>
  </si>
  <si>
    <t>Ask Max</t>
  </si>
  <si>
    <t>P6769</t>
  </si>
  <si>
    <t>Gun Mini</t>
  </si>
  <si>
    <t>P5893</t>
  </si>
  <si>
    <t>project mini</t>
  </si>
  <si>
    <t>P2785</t>
  </si>
  <si>
    <t>P3597</t>
  </si>
  <si>
    <t>Second Plus</t>
  </si>
  <si>
    <t>P8952</t>
  </si>
  <si>
    <t>Entire X</t>
  </si>
  <si>
    <t>P1906</t>
  </si>
  <si>
    <t>Imagine Lite</t>
  </si>
  <si>
    <t>P4081</t>
  </si>
  <si>
    <t>Night Max</t>
  </si>
  <si>
    <t>P3107</t>
  </si>
  <si>
    <t>exist x</t>
  </si>
  <si>
    <t>P6006</t>
  </si>
  <si>
    <t>About Max</t>
  </si>
  <si>
    <t>P6830</t>
  </si>
  <si>
    <t>P9282</t>
  </si>
  <si>
    <t>Congress Plus</t>
  </si>
  <si>
    <t>P2088</t>
  </si>
  <si>
    <t>Seem Pro</t>
  </si>
  <si>
    <t>P5490</t>
  </si>
  <si>
    <t>Skin X</t>
  </si>
  <si>
    <t>P4747</t>
  </si>
  <si>
    <t>Thus Lite</t>
  </si>
  <si>
    <t>P9330</t>
  </si>
  <si>
    <t>Both Lite</t>
  </si>
  <si>
    <t>P5300</t>
  </si>
  <si>
    <t>Popular Plus</t>
  </si>
  <si>
    <t>Nearly Max</t>
  </si>
  <si>
    <t>P5537</t>
  </si>
  <si>
    <t>Open Lite</t>
  </si>
  <si>
    <t>P4988</t>
  </si>
  <si>
    <t>and mini</t>
  </si>
  <si>
    <t>P1037</t>
  </si>
  <si>
    <t>Else Pro</t>
  </si>
  <si>
    <t>P2832</t>
  </si>
  <si>
    <t>P1432</t>
  </si>
  <si>
    <t>P2751</t>
  </si>
  <si>
    <t>Movie Lite</t>
  </si>
  <si>
    <t>Effect Pro</t>
  </si>
  <si>
    <t>North Plus</t>
  </si>
  <si>
    <t>Brother Pro</t>
  </si>
  <si>
    <t>Store Pro</t>
  </si>
  <si>
    <t>P7200</t>
  </si>
  <si>
    <t>Image Plus</t>
  </si>
  <si>
    <t>P1045</t>
  </si>
  <si>
    <t>Action Plus</t>
  </si>
  <si>
    <t>P7282</t>
  </si>
  <si>
    <t>force lite</t>
  </si>
  <si>
    <t>P3421</t>
  </si>
  <si>
    <t>P1712</t>
  </si>
  <si>
    <t>Hand Max</t>
  </si>
  <si>
    <t>P3108</t>
  </si>
  <si>
    <t>Writer Lite</t>
  </si>
  <si>
    <t>P7957</t>
  </si>
  <si>
    <t>Tend Mini</t>
  </si>
  <si>
    <t>Who Max</t>
  </si>
  <si>
    <t>P2845</t>
  </si>
  <si>
    <t>Lay X</t>
  </si>
  <si>
    <t>Stage Pro</t>
  </si>
  <si>
    <t>P1879</t>
  </si>
  <si>
    <t>Choose Plus</t>
  </si>
  <si>
    <t>P8714</t>
  </si>
  <si>
    <t>P4960</t>
  </si>
  <si>
    <t>P3422</t>
  </si>
  <si>
    <t>Experience Pro</t>
  </si>
  <si>
    <t>Crime Max</t>
  </si>
  <si>
    <t>P9080</t>
  </si>
  <si>
    <t>P7604</t>
  </si>
  <si>
    <t>P2025</t>
  </si>
  <si>
    <t>Friend Plus</t>
  </si>
  <si>
    <t>P8372</t>
  </si>
  <si>
    <t>Provide Max</t>
  </si>
  <si>
    <t>P2298</t>
  </si>
  <si>
    <t>Wide Lite</t>
  </si>
  <si>
    <t>Mind Plus</t>
  </si>
  <si>
    <t>Teach Pro</t>
  </si>
  <si>
    <t>P8690</t>
  </si>
  <si>
    <t>P5092</t>
  </si>
  <si>
    <t>Since Plus</t>
  </si>
  <si>
    <t>P3666</t>
  </si>
  <si>
    <t>P1840</t>
  </si>
  <si>
    <t>Director Lite</t>
  </si>
  <si>
    <t>P7005</t>
  </si>
  <si>
    <t>Live Max</t>
  </si>
  <si>
    <t>P7083</t>
  </si>
  <si>
    <t>Reach Lite</t>
  </si>
  <si>
    <t>P3580</t>
  </si>
  <si>
    <t>P5019</t>
  </si>
  <si>
    <t>Not Pro</t>
  </si>
  <si>
    <t>P5927</t>
  </si>
  <si>
    <t>P2074</t>
  </si>
  <si>
    <t>Bill Lite</t>
  </si>
  <si>
    <t>through max</t>
  </si>
  <si>
    <t>P1500</t>
  </si>
  <si>
    <t>Road Plus</t>
  </si>
  <si>
    <t>P8234</t>
  </si>
  <si>
    <t>Mean Max</t>
  </si>
  <si>
    <t>Every Pro</t>
  </si>
  <si>
    <t>Community Plus</t>
  </si>
  <si>
    <t>P8338</t>
  </si>
  <si>
    <t>To Lite</t>
  </si>
  <si>
    <t>P7437</t>
  </si>
  <si>
    <t>Their Max</t>
  </si>
  <si>
    <t>P2782</t>
  </si>
  <si>
    <t>Accept Max</t>
  </si>
  <si>
    <t>P4218</t>
  </si>
  <si>
    <t>somebody plus</t>
  </si>
  <si>
    <t>P7000</t>
  </si>
  <si>
    <t>P5428</t>
  </si>
  <si>
    <t>Skill Mini</t>
  </si>
  <si>
    <t>P2446</t>
  </si>
  <si>
    <t>P6790</t>
  </si>
  <si>
    <t>Why Pro</t>
  </si>
  <si>
    <t>P5659</t>
  </si>
  <si>
    <t>P1598</t>
  </si>
  <si>
    <t>Foreign Max</t>
  </si>
  <si>
    <t>Reason Mini</t>
  </si>
  <si>
    <t>P3750</t>
  </si>
  <si>
    <t>Imagine Plus</t>
  </si>
  <si>
    <t>P2631</t>
  </si>
  <si>
    <t>Executive Lite</t>
  </si>
  <si>
    <t>P7107</t>
  </si>
  <si>
    <t>Drop X</t>
  </si>
  <si>
    <t>P1929</t>
  </si>
  <si>
    <t>Size Pro</t>
  </si>
  <si>
    <t>P8973</t>
  </si>
  <si>
    <t>move mini</t>
  </si>
  <si>
    <t>P7655</t>
  </si>
  <si>
    <t>Senior Mini</t>
  </si>
  <si>
    <t>P1527</t>
  </si>
  <si>
    <t>My Max</t>
  </si>
  <si>
    <t>P2406</t>
  </si>
  <si>
    <t>specific lite</t>
  </si>
  <si>
    <t>P3690</t>
  </si>
  <si>
    <t>Ask Pro</t>
  </si>
  <si>
    <t>P9719</t>
  </si>
  <si>
    <t>Boy X</t>
  </si>
  <si>
    <t>P6873</t>
  </si>
  <si>
    <t>Add X</t>
  </si>
  <si>
    <t>P1710</t>
  </si>
  <si>
    <t>Wear Mini</t>
  </si>
  <si>
    <t>P6013</t>
  </si>
  <si>
    <t>Blood Plus</t>
  </si>
  <si>
    <t>P5180</t>
  </si>
  <si>
    <t>Set Plus</t>
  </si>
  <si>
    <t>P6640</t>
  </si>
  <si>
    <t>Significant Lite</t>
  </si>
  <si>
    <t>Water X</t>
  </si>
  <si>
    <t>P9899</t>
  </si>
  <si>
    <t>Animal X</t>
  </si>
  <si>
    <t>Chance Plus</t>
  </si>
  <si>
    <t>P1734</t>
  </si>
  <si>
    <t>Land Plus</t>
  </si>
  <si>
    <t>P3901</t>
  </si>
  <si>
    <t>P4872</t>
  </si>
  <si>
    <t>Space Pro</t>
  </si>
  <si>
    <t>P4082</t>
  </si>
  <si>
    <t>Ever Pro</t>
  </si>
  <si>
    <t>P5261</t>
  </si>
  <si>
    <t>P1544</t>
  </si>
  <si>
    <t>P4773</t>
  </si>
  <si>
    <t>P1096</t>
  </si>
  <si>
    <t>P7152</t>
  </si>
  <si>
    <t>Find Max</t>
  </si>
  <si>
    <t>P9118</t>
  </si>
  <si>
    <t>Itself Lite</t>
  </si>
  <si>
    <t>Growth Plus</t>
  </si>
  <si>
    <t>P5775</t>
  </si>
  <si>
    <t>Natural Pro</t>
  </si>
  <si>
    <t>P6664</t>
  </si>
  <si>
    <t>indicate pro</t>
  </si>
  <si>
    <t>P7142</t>
  </si>
  <si>
    <t>Standard X</t>
  </si>
  <si>
    <t>P3484</t>
  </si>
  <si>
    <t>Gun X</t>
  </si>
  <si>
    <t>P9186</t>
  </si>
  <si>
    <t>Great X</t>
  </si>
  <si>
    <t>P1656</t>
  </si>
  <si>
    <t>Main X</t>
  </si>
  <si>
    <t>P7312</t>
  </si>
  <si>
    <t>Deep Plus</t>
  </si>
  <si>
    <t>P6559</t>
  </si>
  <si>
    <t>Foot X</t>
  </si>
  <si>
    <t>P9026</t>
  </si>
  <si>
    <t>P3273</t>
  </si>
  <si>
    <t>Interesting Pro</t>
  </si>
  <si>
    <t>P4094</t>
  </si>
  <si>
    <t>Middle Max</t>
  </si>
  <si>
    <t>P2589</t>
  </si>
  <si>
    <t>Employee X</t>
  </si>
  <si>
    <t>P6729</t>
  </si>
  <si>
    <t>Recently Plus</t>
  </si>
  <si>
    <t>already plus</t>
  </si>
  <si>
    <t>P9055</t>
  </si>
  <si>
    <t>Fire Mini</t>
  </si>
  <si>
    <t>P2728</t>
  </si>
  <si>
    <t>Those Pro</t>
  </si>
  <si>
    <t>P3142</t>
  </si>
  <si>
    <t>Western Plus</t>
  </si>
  <si>
    <t>P5102</t>
  </si>
  <si>
    <t>Sign Plus</t>
  </si>
  <si>
    <t>P7034</t>
  </si>
  <si>
    <t>P7476</t>
  </si>
  <si>
    <t>P5717</t>
  </si>
  <si>
    <t>Bill Pro</t>
  </si>
  <si>
    <t>Top X</t>
  </si>
  <si>
    <t>P2284</t>
  </si>
  <si>
    <t>P4202</t>
  </si>
  <si>
    <t>Whatever Plus</t>
  </si>
  <si>
    <t>P8399</t>
  </si>
  <si>
    <t>P8498</t>
  </si>
  <si>
    <t>Without Mini</t>
  </si>
  <si>
    <t>P2472</t>
  </si>
  <si>
    <t>Home Lite</t>
  </si>
  <si>
    <t>P6266</t>
  </si>
  <si>
    <t>Follow X</t>
  </si>
  <si>
    <t>P7112</t>
  </si>
  <si>
    <t>Ball X</t>
  </si>
  <si>
    <t>Artist Mini</t>
  </si>
  <si>
    <t>P8770</t>
  </si>
  <si>
    <t>P7131</t>
  </si>
  <si>
    <t>P2501</t>
  </si>
  <si>
    <t>Deep X</t>
  </si>
  <si>
    <t>P1623</t>
  </si>
  <si>
    <t>Fish X</t>
  </si>
  <si>
    <t>P8385</t>
  </si>
  <si>
    <t>Natural X</t>
  </si>
  <si>
    <t>P2329</t>
  </si>
  <si>
    <t>paper mini</t>
  </si>
  <si>
    <t>P9095</t>
  </si>
  <si>
    <t>Almost Mini</t>
  </si>
  <si>
    <t>P9967</t>
  </si>
  <si>
    <t>Medical Plus</t>
  </si>
  <si>
    <t>P2160</t>
  </si>
  <si>
    <t>Happen Pro</t>
  </si>
  <si>
    <t>P6876</t>
  </si>
  <si>
    <t>Science Mini</t>
  </si>
  <si>
    <t>Society Lite</t>
  </si>
  <si>
    <t>P2960</t>
  </si>
  <si>
    <t>Our Max</t>
  </si>
  <si>
    <t>P2212</t>
  </si>
  <si>
    <t>gun plus</t>
  </si>
  <si>
    <t>Stock Mini</t>
  </si>
  <si>
    <t>P2361</t>
  </si>
  <si>
    <t>P2292</t>
  </si>
  <si>
    <t>Identify X</t>
  </si>
  <si>
    <t>P3758</t>
  </si>
  <si>
    <t>Exactly Pro</t>
  </si>
  <si>
    <t>P9494</t>
  </si>
  <si>
    <t>Support Mini</t>
  </si>
  <si>
    <t>P6794</t>
  </si>
  <si>
    <t>P1684</t>
  </si>
  <si>
    <t>somebody pro</t>
  </si>
  <si>
    <t>P2709</t>
  </si>
  <si>
    <t>P1768</t>
  </si>
  <si>
    <t>Let Plus</t>
  </si>
  <si>
    <t>Democratic Max</t>
  </si>
  <si>
    <t>P9168</t>
  </si>
  <si>
    <t>Suggest Max</t>
  </si>
  <si>
    <t>P6944</t>
  </si>
  <si>
    <t>P3793</t>
  </si>
  <si>
    <t>Six Pro</t>
  </si>
  <si>
    <t>P2892</t>
  </si>
  <si>
    <t>P1154</t>
  </si>
  <si>
    <t>consider pro</t>
  </si>
  <si>
    <t>P5080</t>
  </si>
  <si>
    <t>Edge Pro</t>
  </si>
  <si>
    <t>all x</t>
  </si>
  <si>
    <t>P3015</t>
  </si>
  <si>
    <t>Tend Plus</t>
  </si>
  <si>
    <t>P1565</t>
  </si>
  <si>
    <t>P5412</t>
  </si>
  <si>
    <t>National Pro</t>
  </si>
  <si>
    <t>P7739</t>
  </si>
  <si>
    <t>Table Mini</t>
  </si>
  <si>
    <t>P8156</t>
  </si>
  <si>
    <t>Method Mini</t>
  </si>
  <si>
    <t>P7884</t>
  </si>
  <si>
    <t>Cut Lite</t>
  </si>
  <si>
    <t>P2741</t>
  </si>
  <si>
    <t>Despite X</t>
  </si>
  <si>
    <t>P6644</t>
  </si>
  <si>
    <t>P1716</t>
  </si>
  <si>
    <t>Many Max</t>
  </si>
  <si>
    <t>P8825</t>
  </si>
  <si>
    <t>Wide X</t>
  </si>
  <si>
    <t>P4037</t>
  </si>
  <si>
    <t>Movement Max</t>
  </si>
  <si>
    <t>P8634</t>
  </si>
  <si>
    <t>Necessary Pro</t>
  </si>
  <si>
    <t>Sure Max</t>
  </si>
  <si>
    <t>Book Max</t>
  </si>
  <si>
    <t>P8624</t>
  </si>
  <si>
    <t>Continue Mini</t>
  </si>
  <si>
    <t>P4718</t>
  </si>
  <si>
    <t>Fire Pro</t>
  </si>
  <si>
    <t>P3949</t>
  </si>
  <si>
    <t>Tend Max</t>
  </si>
  <si>
    <t>P4088</t>
  </si>
  <si>
    <t>Any X</t>
  </si>
  <si>
    <t>P3978</t>
  </si>
  <si>
    <t>P9090</t>
  </si>
  <si>
    <t>Whole Pro</t>
  </si>
  <si>
    <t>P6403</t>
  </si>
  <si>
    <t>Half Mini</t>
  </si>
  <si>
    <t>P4891</t>
  </si>
  <si>
    <t>Structure Plus</t>
  </si>
  <si>
    <t>P4030</t>
  </si>
  <si>
    <t>Day Lite</t>
  </si>
  <si>
    <t>Measure Max</t>
  </si>
  <si>
    <t>P1646</t>
  </si>
  <si>
    <t>P1537</t>
  </si>
  <si>
    <t>Message Lite</t>
  </si>
  <si>
    <t>P7539</t>
  </si>
  <si>
    <t>Sport Pro</t>
  </si>
  <si>
    <t>P8218</t>
  </si>
  <si>
    <t>P2690</t>
  </si>
  <si>
    <t>Foreign Plus</t>
  </si>
  <si>
    <t>P6261</t>
  </si>
  <si>
    <t>Look Max</t>
  </si>
  <si>
    <t>P1444</t>
  </si>
  <si>
    <t>Game Lite</t>
  </si>
  <si>
    <t>P3198</t>
  </si>
  <si>
    <t>Whether X</t>
  </si>
  <si>
    <t>P1496</t>
  </si>
  <si>
    <t>wrong mini</t>
  </si>
  <si>
    <t>P1493</t>
  </si>
  <si>
    <t>Indeed Plus</t>
  </si>
  <si>
    <t>History Lite</t>
  </si>
  <si>
    <t>P9741</t>
  </si>
  <si>
    <t>Game Pro</t>
  </si>
  <si>
    <t>P2883</t>
  </si>
  <si>
    <t>college pro</t>
  </si>
  <si>
    <t>Respond Pro</t>
  </si>
  <si>
    <t>Lay Pro</t>
  </si>
  <si>
    <t>P5765</t>
  </si>
  <si>
    <t>Wrong Plus</t>
  </si>
  <si>
    <t>P2316</t>
  </si>
  <si>
    <t>Heavy Lite</t>
  </si>
  <si>
    <t>P2145</t>
  </si>
  <si>
    <t>P2912</t>
  </si>
  <si>
    <t>Beat Max</t>
  </si>
  <si>
    <t>Tell Plus</t>
  </si>
  <si>
    <t>P7554</t>
  </si>
  <si>
    <t>P2417</t>
  </si>
  <si>
    <t>P7204</t>
  </si>
  <si>
    <t>P9744</t>
  </si>
  <si>
    <t>Heart Pro</t>
  </si>
  <si>
    <t>P9104</t>
  </si>
  <si>
    <t>P8416</t>
  </si>
  <si>
    <t>Physical Max</t>
  </si>
  <si>
    <t>P7364</t>
  </si>
  <si>
    <t>Family Max</t>
  </si>
  <si>
    <t>P5374</t>
  </si>
  <si>
    <t>State Mini</t>
  </si>
  <si>
    <t>P8255</t>
  </si>
  <si>
    <t>Out Plus</t>
  </si>
  <si>
    <t>P5867</t>
  </si>
  <si>
    <t>Either Plus</t>
  </si>
  <si>
    <t>P3550</t>
  </si>
  <si>
    <t>Herself Mini</t>
  </si>
  <si>
    <t>P2673</t>
  </si>
  <si>
    <t>P5511</t>
  </si>
  <si>
    <t>Light Lite</t>
  </si>
  <si>
    <t>P5403</t>
  </si>
  <si>
    <t>P9252</t>
  </si>
  <si>
    <t>responsibility lite</t>
  </si>
  <si>
    <t>Soon Max</t>
  </si>
  <si>
    <t>P8042</t>
  </si>
  <si>
    <t>himself x</t>
  </si>
  <si>
    <t>P8824</t>
  </si>
  <si>
    <t>Improve Pro</t>
  </si>
  <si>
    <t>P1025</t>
  </si>
  <si>
    <t>media max</t>
  </si>
  <si>
    <t>P6154</t>
  </si>
  <si>
    <t>Sure Lite</t>
  </si>
  <si>
    <t>P2525</t>
  </si>
  <si>
    <t>Hand Lite</t>
  </si>
  <si>
    <t>P4083</t>
  </si>
  <si>
    <t>P6957</t>
  </si>
  <si>
    <t>whole mini</t>
  </si>
  <si>
    <t>P5181</t>
  </si>
  <si>
    <t>Entire Mini</t>
  </si>
  <si>
    <t>P3810</t>
  </si>
  <si>
    <t>Close X</t>
  </si>
  <si>
    <t>P4514</t>
  </si>
  <si>
    <t>P8507</t>
  </si>
  <si>
    <t>democratic x</t>
  </si>
  <si>
    <t>P1793</t>
  </si>
  <si>
    <t>P5053</t>
  </si>
  <si>
    <t>Have Lite</t>
  </si>
  <si>
    <t>P2116</t>
  </si>
  <si>
    <t>Just Lite</t>
  </si>
  <si>
    <t>P6745</t>
  </si>
  <si>
    <t>Treat Max</t>
  </si>
  <si>
    <t>P8933</t>
  </si>
  <si>
    <t>Speech Mini</t>
  </si>
  <si>
    <t>P5349</t>
  </si>
  <si>
    <t>P1331</t>
  </si>
  <si>
    <t>P7025</t>
  </si>
  <si>
    <t>Discover Max</t>
  </si>
  <si>
    <t>P3881</t>
  </si>
  <si>
    <t>Black Mini</t>
  </si>
  <si>
    <t>P6741</t>
  </si>
  <si>
    <t>Never Mini</t>
  </si>
  <si>
    <t>P5262</t>
  </si>
  <si>
    <t>Mention Plus</t>
  </si>
  <si>
    <t>P7255</t>
  </si>
  <si>
    <t>The Max</t>
  </si>
  <si>
    <t>P5419</t>
  </si>
  <si>
    <t>Must X</t>
  </si>
  <si>
    <t>P9620</t>
  </si>
  <si>
    <t>P9533</t>
  </si>
  <si>
    <t>Shake Mini</t>
  </si>
  <si>
    <t>P1264</t>
  </si>
  <si>
    <t>Hot Pro</t>
  </si>
  <si>
    <t>P6327</t>
  </si>
  <si>
    <t>Spend Lite</t>
  </si>
  <si>
    <t>P7461</t>
  </si>
  <si>
    <t>P7334</t>
  </si>
  <si>
    <t>Plant Pro</t>
  </si>
  <si>
    <t>P7065</t>
  </si>
  <si>
    <t>P5677</t>
  </si>
  <si>
    <t>World Mini</t>
  </si>
  <si>
    <t>P2249</t>
  </si>
  <si>
    <t>Husband Plus</t>
  </si>
  <si>
    <t>P2245</t>
  </si>
  <si>
    <t>P1442</t>
  </si>
  <si>
    <t>P5377</t>
  </si>
  <si>
    <t>Who Pro</t>
  </si>
  <si>
    <t>P3939</t>
  </si>
  <si>
    <t>Indicate Pro</t>
  </si>
  <si>
    <t>P1562</t>
  </si>
  <si>
    <t>P3296</t>
  </si>
  <si>
    <t>race mini</t>
  </si>
  <si>
    <t>P5727</t>
  </si>
  <si>
    <t>Win Mini</t>
  </si>
  <si>
    <t>Cost Pro</t>
  </si>
  <si>
    <t>P7044</t>
  </si>
  <si>
    <t>Front Lite</t>
  </si>
  <si>
    <t>P5997</t>
  </si>
  <si>
    <t>Ten X</t>
  </si>
  <si>
    <t>P2188</t>
  </si>
  <si>
    <t>Career Max</t>
  </si>
  <si>
    <t>Partner Max</t>
  </si>
  <si>
    <t>P6153</t>
  </si>
  <si>
    <t>Push Max</t>
  </si>
  <si>
    <t>P8991</t>
  </si>
  <si>
    <t>base plus</t>
  </si>
  <si>
    <t>P9592</t>
  </si>
  <si>
    <t>green x</t>
  </si>
  <si>
    <t>P1569</t>
  </si>
  <si>
    <t>P1270</t>
  </si>
  <si>
    <t>carry lite</t>
  </si>
  <si>
    <t>P7999</t>
  </si>
  <si>
    <t>Toward X</t>
  </si>
  <si>
    <t>P3303</t>
  </si>
  <si>
    <t>P8236</t>
  </si>
  <si>
    <t>miss max</t>
  </si>
  <si>
    <t>P2250</t>
  </si>
  <si>
    <t>Wait Pro</t>
  </si>
  <si>
    <t>Paper Mini</t>
  </si>
  <si>
    <t>Economic Mini</t>
  </si>
  <si>
    <t>P8614</t>
  </si>
  <si>
    <t>Back Mini</t>
  </si>
  <si>
    <t>P2151</t>
  </si>
  <si>
    <t>P5747</t>
  </si>
  <si>
    <t>Control Plus</t>
  </si>
  <si>
    <t>P5681</t>
  </si>
  <si>
    <t>instead lite</t>
  </si>
  <si>
    <t>P8494</t>
  </si>
  <si>
    <t>P5038</t>
  </si>
  <si>
    <t>fill x</t>
  </si>
  <si>
    <t>Small Pro</t>
  </si>
  <si>
    <t>Money Pro</t>
  </si>
  <si>
    <t>White X</t>
  </si>
  <si>
    <t>P1625</t>
  </si>
  <si>
    <t>Thus Plus</t>
  </si>
  <si>
    <t>P8692</t>
  </si>
  <si>
    <t>Likely Max</t>
  </si>
  <si>
    <t>Agreement X</t>
  </si>
  <si>
    <t>P4880</t>
  </si>
  <si>
    <t>P7485</t>
  </si>
  <si>
    <t>Environment Pro</t>
  </si>
  <si>
    <t>P7850</t>
  </si>
  <si>
    <t>Why Max</t>
  </si>
  <si>
    <t>P4897</t>
  </si>
  <si>
    <t>Happen Mini</t>
  </si>
  <si>
    <t>P2878</t>
  </si>
  <si>
    <t>Room Lite</t>
  </si>
  <si>
    <t>Age Plus</t>
  </si>
  <si>
    <t>P5477</t>
  </si>
  <si>
    <t>Low Pro</t>
  </si>
  <si>
    <t>P3980</t>
  </si>
  <si>
    <t>Sit Pro</t>
  </si>
  <si>
    <t>P6373</t>
  </si>
  <si>
    <t>Risk Plus</t>
  </si>
  <si>
    <t>door max</t>
  </si>
  <si>
    <t>Process Plus</t>
  </si>
  <si>
    <t>P1815</t>
  </si>
  <si>
    <t>wonder plus</t>
  </si>
  <si>
    <t>P1246</t>
  </si>
  <si>
    <t>drug pro</t>
  </si>
  <si>
    <t>P7702</t>
  </si>
  <si>
    <t>Better Lite</t>
  </si>
  <si>
    <t>P2421</t>
  </si>
  <si>
    <t>Without Pro</t>
  </si>
  <si>
    <t>P1255</t>
  </si>
  <si>
    <t>Standard Plus</t>
  </si>
  <si>
    <t>Most Plus</t>
  </si>
  <si>
    <t>P9762</t>
  </si>
  <si>
    <t>Simply Max</t>
  </si>
  <si>
    <t>P8091</t>
  </si>
  <si>
    <t>P1347</t>
  </si>
  <si>
    <t>Six X</t>
  </si>
  <si>
    <t>P9774</t>
  </si>
  <si>
    <t>P4038</t>
  </si>
  <si>
    <t>guy mini</t>
  </si>
  <si>
    <t>P3274</t>
  </si>
  <si>
    <t>P4660</t>
  </si>
  <si>
    <t>Whatever Mini</t>
  </si>
  <si>
    <t>P2950</t>
  </si>
  <si>
    <t>Face Mini</t>
  </si>
  <si>
    <t>P6311</t>
  </si>
  <si>
    <t>Fill Pro</t>
  </si>
  <si>
    <t>P3285</t>
  </si>
  <si>
    <t>Tree X</t>
  </si>
  <si>
    <t>P2618</t>
  </si>
  <si>
    <t>Experience Max</t>
  </si>
  <si>
    <t>P8843</t>
  </si>
  <si>
    <t>Later Lite</t>
  </si>
  <si>
    <t>P8063</t>
  </si>
  <si>
    <t>P6289</t>
  </si>
  <si>
    <t>P7157</t>
  </si>
  <si>
    <t>Statement Lite</t>
  </si>
  <si>
    <t>P7708</t>
  </si>
  <si>
    <t>P6315</t>
  </si>
  <si>
    <t>Another Mini</t>
  </si>
  <si>
    <t>P5923</t>
  </si>
  <si>
    <t>The Plus</t>
  </si>
  <si>
    <t>P3815</t>
  </si>
  <si>
    <t>Return Mini</t>
  </si>
  <si>
    <t>P4807</t>
  </si>
  <si>
    <t>Site Mini</t>
  </si>
  <si>
    <t>analysis mini</t>
  </si>
  <si>
    <t>P7351</t>
  </si>
  <si>
    <t>Join Max</t>
  </si>
  <si>
    <t>P6044</t>
  </si>
  <si>
    <t>call x</t>
  </si>
  <si>
    <t>P7103</t>
  </si>
  <si>
    <t>Country Mini</t>
  </si>
  <si>
    <t>P7783</t>
  </si>
  <si>
    <t>Federal Pro</t>
  </si>
  <si>
    <t>P4688</t>
  </si>
  <si>
    <t>Many Plus</t>
  </si>
  <si>
    <t>P8211</t>
  </si>
  <si>
    <t>As Lite</t>
  </si>
  <si>
    <t>P9640</t>
  </si>
  <si>
    <t>Thus Mini</t>
  </si>
  <si>
    <t>Mind Pro</t>
  </si>
  <si>
    <t>Consumer Pro</t>
  </si>
  <si>
    <t>P4680</t>
  </si>
  <si>
    <t>Lawyer Plus</t>
  </si>
  <si>
    <t>P2758</t>
  </si>
  <si>
    <t>Scientist Mini</t>
  </si>
  <si>
    <t>P1114</t>
  </si>
  <si>
    <t>P2041</t>
  </si>
  <si>
    <t>Contain Lite</t>
  </si>
  <si>
    <t>P8871</t>
  </si>
  <si>
    <t>P3036</t>
  </si>
  <si>
    <t>President Lite</t>
  </si>
  <si>
    <t>free max</t>
  </si>
  <si>
    <t>P7668</t>
  </si>
  <si>
    <t>Lay Plus</t>
  </si>
  <si>
    <t>P8652</t>
  </si>
  <si>
    <t>Morning Pro</t>
  </si>
  <si>
    <t>P8740</t>
  </si>
  <si>
    <t>Million Mini</t>
  </si>
  <si>
    <t>P7487</t>
  </si>
  <si>
    <t>Seat X</t>
  </si>
  <si>
    <t>P1258</t>
  </si>
  <si>
    <t>Free Pro</t>
  </si>
  <si>
    <t>Wife Pro</t>
  </si>
  <si>
    <t>Get Plus</t>
  </si>
  <si>
    <t>P3999</t>
  </si>
  <si>
    <t>Especially Pro</t>
  </si>
  <si>
    <t>P6679</t>
  </si>
  <si>
    <t>Tax Lite</t>
  </si>
  <si>
    <t>P1573</t>
  </si>
  <si>
    <t>brother mini</t>
  </si>
  <si>
    <t>P7127</t>
  </si>
  <si>
    <t>Deep Pro</t>
  </si>
  <si>
    <t>P7676</t>
  </si>
  <si>
    <t>Significant X</t>
  </si>
  <si>
    <t>P9166</t>
  </si>
  <si>
    <t>Main Lite</t>
  </si>
  <si>
    <t>P9484</t>
  </si>
  <si>
    <t>Break Mini</t>
  </si>
  <si>
    <t>Believe Mini</t>
  </si>
  <si>
    <t>P3593</t>
  </si>
  <si>
    <t>P7629</t>
  </si>
  <si>
    <t>P8822</t>
  </si>
  <si>
    <t>They Pro</t>
  </si>
  <si>
    <t>treat max</t>
  </si>
  <si>
    <t>P1092</t>
  </si>
  <si>
    <t>P6688</t>
  </si>
  <si>
    <t>Rock Max</t>
  </si>
  <si>
    <t>P4956</t>
  </si>
  <si>
    <t>Safe X</t>
  </si>
  <si>
    <t>P8043</t>
  </si>
  <si>
    <t>Born Pro</t>
  </si>
  <si>
    <t>P7900</t>
  </si>
  <si>
    <t>Interest X</t>
  </si>
  <si>
    <t>P8496</t>
  </si>
  <si>
    <t>Activity Pro</t>
  </si>
  <si>
    <t>P6430</t>
  </si>
  <si>
    <t>Either Lite</t>
  </si>
  <si>
    <t>P2860</t>
  </si>
  <si>
    <t>P8579</t>
  </si>
  <si>
    <t>Begin Pro</t>
  </si>
  <si>
    <t>P4116</t>
  </si>
  <si>
    <t>P3212</t>
  </si>
  <si>
    <t>economic mini</t>
  </si>
  <si>
    <t>P8232</t>
  </si>
  <si>
    <t>It Lite</t>
  </si>
  <si>
    <t>Bar Pro</t>
  </si>
  <si>
    <t>Involve Plus</t>
  </si>
  <si>
    <t>P7742</t>
  </si>
  <si>
    <t>Available Plus</t>
  </si>
  <si>
    <t>P7457</t>
  </si>
  <si>
    <t>P3611</t>
  </si>
  <si>
    <t>Other X</t>
  </si>
  <si>
    <t>P7041</t>
  </si>
  <si>
    <t>Agree Mini</t>
  </si>
  <si>
    <t>Age Pro</t>
  </si>
  <si>
    <t>P5077</t>
  </si>
  <si>
    <t>Dog Plus</t>
  </si>
  <si>
    <t>P9846</t>
  </si>
  <si>
    <t>How Plus</t>
  </si>
  <si>
    <t>P6132</t>
  </si>
  <si>
    <t>Firm Pro</t>
  </si>
  <si>
    <t>P6120</t>
  </si>
  <si>
    <t>Including Pro</t>
  </si>
  <si>
    <t>Beyond Pro</t>
  </si>
  <si>
    <t>P2816</t>
  </si>
  <si>
    <t>Third Max</t>
  </si>
  <si>
    <t>P6775</t>
  </si>
  <si>
    <t>P3322</t>
  </si>
  <si>
    <t>Father X</t>
  </si>
  <si>
    <t>P5359</t>
  </si>
  <si>
    <t>P8254</t>
  </si>
  <si>
    <t>Follow Lite</t>
  </si>
  <si>
    <t>P9217</t>
  </si>
  <si>
    <t>Nature X</t>
  </si>
  <si>
    <t>P1321</t>
  </si>
  <si>
    <t>Difficult Lite</t>
  </si>
  <si>
    <t>P6604</t>
  </si>
  <si>
    <t>Name Pro</t>
  </si>
  <si>
    <t>P6674</t>
  </si>
  <si>
    <t>Change X</t>
  </si>
  <si>
    <t>P1949</t>
  </si>
  <si>
    <t>Interest Lite</t>
  </si>
  <si>
    <t>P8701</t>
  </si>
  <si>
    <t>Customer Mini</t>
  </si>
  <si>
    <t>P6801</t>
  </si>
  <si>
    <t>Item Plus</t>
  </si>
  <si>
    <t>P2179</t>
  </si>
  <si>
    <t>P7855</t>
  </si>
  <si>
    <t>P1107</t>
  </si>
  <si>
    <t>Economy Mini</t>
  </si>
  <si>
    <t>P7229</t>
  </si>
  <si>
    <t>Best X</t>
  </si>
  <si>
    <t>Visit Mini</t>
  </si>
  <si>
    <t>P1043</t>
  </si>
  <si>
    <t>P1916</t>
  </si>
  <si>
    <t>your plus</t>
  </si>
  <si>
    <t>P4275</t>
  </si>
  <si>
    <t>There Mini</t>
  </si>
  <si>
    <t>P6040</t>
  </si>
  <si>
    <t>Describe X</t>
  </si>
  <si>
    <t>Quality X</t>
  </si>
  <si>
    <t>P4527</t>
  </si>
  <si>
    <t>Citizen Max</t>
  </si>
  <si>
    <t>P8963</t>
  </si>
  <si>
    <t>Every Lite</t>
  </si>
  <si>
    <t>P9916</t>
  </si>
  <si>
    <t>Unit Lite</t>
  </si>
  <si>
    <t>P4837</t>
  </si>
  <si>
    <t>Than Plus</t>
  </si>
  <si>
    <t>P9651</t>
  </si>
  <si>
    <t>Allow Pro</t>
  </si>
  <si>
    <t>P7096</t>
  </si>
  <si>
    <t>Often Plus</t>
  </si>
  <si>
    <t>P9823</t>
  </si>
  <si>
    <t>Off Mini</t>
  </si>
  <si>
    <t>P5317</t>
  </si>
  <si>
    <t>Carry Lite</t>
  </si>
  <si>
    <t>P4955</t>
  </si>
  <si>
    <t>Even Pro</t>
  </si>
  <si>
    <t>P8380</t>
  </si>
  <si>
    <t>P5799</t>
  </si>
  <si>
    <t>Name Max</t>
  </si>
  <si>
    <t>P9776</t>
  </si>
  <si>
    <t>Have Mini</t>
  </si>
  <si>
    <t>Loss X</t>
  </si>
  <si>
    <t>Fish Mini</t>
  </si>
  <si>
    <t>P8013</t>
  </si>
  <si>
    <t>P8635</t>
  </si>
  <si>
    <t>Senior Lite</t>
  </si>
  <si>
    <t>P3770</t>
  </si>
  <si>
    <t>Month Plus</t>
  </si>
  <si>
    <t>P1561</t>
  </si>
  <si>
    <t>Health X</t>
  </si>
  <si>
    <t>P3180</t>
  </si>
  <si>
    <t>Line X</t>
  </si>
  <si>
    <t>P4270</t>
  </si>
  <si>
    <t>P1288</t>
  </si>
  <si>
    <t>Discussion Mini</t>
  </si>
  <si>
    <t>P2183</t>
  </si>
  <si>
    <t>Seek Pro</t>
  </si>
  <si>
    <t>P7213</t>
  </si>
  <si>
    <t>P1847</t>
  </si>
  <si>
    <t>source plus</t>
  </si>
  <si>
    <t>P3365</t>
  </si>
  <si>
    <t>Front Max</t>
  </si>
  <si>
    <t>P1372</t>
  </si>
  <si>
    <t>P8795</t>
  </si>
  <si>
    <t>House Lite</t>
  </si>
  <si>
    <t>P1124</t>
  </si>
  <si>
    <t>Early Mini</t>
  </si>
  <si>
    <t>P1530</t>
  </si>
  <si>
    <t>Official X</t>
  </si>
  <si>
    <t>P5756</t>
  </si>
  <si>
    <t>P6302</t>
  </si>
  <si>
    <t>P7189</t>
  </si>
  <si>
    <t>religious lite</t>
  </si>
  <si>
    <t>P5840</t>
  </si>
  <si>
    <t>P5889</t>
  </si>
  <si>
    <t>Station Pro</t>
  </si>
  <si>
    <t>P1839</t>
  </si>
  <si>
    <t>P7998</t>
  </si>
  <si>
    <t>quite lite</t>
  </si>
  <si>
    <t>As Max</t>
  </si>
  <si>
    <t>Sound Plus</t>
  </si>
  <si>
    <t>P8820</t>
  </si>
  <si>
    <t>Among Max</t>
  </si>
  <si>
    <t>P3667</t>
  </si>
  <si>
    <t>During Plus</t>
  </si>
  <si>
    <t>P1883</t>
  </si>
  <si>
    <t>P6718</t>
  </si>
  <si>
    <t>Best Mini</t>
  </si>
  <si>
    <t>Stand Mini</t>
  </si>
  <si>
    <t>P9269</t>
  </si>
  <si>
    <t>Time Max</t>
  </si>
  <si>
    <t>P5861</t>
  </si>
  <si>
    <t>Want Max</t>
  </si>
  <si>
    <t>P4312</t>
  </si>
  <si>
    <t>Great Max</t>
  </si>
  <si>
    <t>Huge Pro</t>
  </si>
  <si>
    <t>P6624</t>
  </si>
  <si>
    <t>Throw Max</t>
  </si>
  <si>
    <t>P3685</t>
  </si>
  <si>
    <t>P2126</t>
  </si>
  <si>
    <t>Information X</t>
  </si>
  <si>
    <t>P9711</t>
  </si>
  <si>
    <t>Cover Mini</t>
  </si>
  <si>
    <t>Represent X</t>
  </si>
  <si>
    <t>P7227</t>
  </si>
  <si>
    <t>Sound Pro</t>
  </si>
  <si>
    <t>P3340</t>
  </si>
  <si>
    <t>P8145</t>
  </si>
  <si>
    <t>By Pro</t>
  </si>
  <si>
    <t>P8368</t>
  </si>
  <si>
    <t>Receive Max</t>
  </si>
  <si>
    <t>P3160</t>
  </si>
  <si>
    <t>Strong Mini</t>
  </si>
  <si>
    <t>P7486</t>
  </si>
  <si>
    <t>Cold Mini</t>
  </si>
  <si>
    <t>P6608</t>
  </si>
  <si>
    <t>P6531</t>
  </si>
  <si>
    <t>Budget Pro</t>
  </si>
  <si>
    <t>P8887</t>
  </si>
  <si>
    <t>Water Plus</t>
  </si>
  <si>
    <t>Member Pro</t>
  </si>
  <si>
    <t>P8540</t>
  </si>
  <si>
    <t>Seem Lite</t>
  </si>
  <si>
    <t>P5786</t>
  </si>
  <si>
    <t>P3366</t>
  </si>
  <si>
    <t>P9976</t>
  </si>
  <si>
    <t>P2614</t>
  </si>
  <si>
    <t>Remember Max</t>
  </si>
  <si>
    <t>P7639</t>
  </si>
  <si>
    <t>Stay Lite</t>
  </si>
  <si>
    <t>P6733</t>
  </si>
  <si>
    <t>Happy X</t>
  </si>
  <si>
    <t>P5364</t>
  </si>
  <si>
    <t>Point Lite</t>
  </si>
  <si>
    <t>P5960</t>
  </si>
  <si>
    <t>Be X</t>
  </si>
  <si>
    <t>P1730</t>
  </si>
  <si>
    <t>Low Lite</t>
  </si>
  <si>
    <t>P8229</t>
  </si>
  <si>
    <t>Believe Pro</t>
  </si>
  <si>
    <t>P5121</t>
  </si>
  <si>
    <t>P6651</t>
  </si>
  <si>
    <t>Role X</t>
  </si>
  <si>
    <t>State Max</t>
  </si>
  <si>
    <t>P1171</t>
  </si>
  <si>
    <t>One Max</t>
  </si>
  <si>
    <t>P2161</t>
  </si>
  <si>
    <t>Significant Max</t>
  </si>
  <si>
    <t>P9031</t>
  </si>
  <si>
    <t>Whose Max</t>
  </si>
  <si>
    <t>P5694</t>
  </si>
  <si>
    <t>Stock Plus</t>
  </si>
  <si>
    <t>P1703</t>
  </si>
  <si>
    <t>Everything Plus</t>
  </si>
  <si>
    <t>P4909</t>
  </si>
  <si>
    <t>P4066</t>
  </si>
  <si>
    <t>Fear Pro</t>
  </si>
  <si>
    <t>P4442</t>
  </si>
  <si>
    <t>World Pro</t>
  </si>
  <si>
    <t>P3655</t>
  </si>
  <si>
    <t>Smile Plus</t>
  </si>
  <si>
    <t>P1376</t>
  </si>
  <si>
    <t>Much Mini</t>
  </si>
  <si>
    <t>P1754</t>
  </si>
  <si>
    <t>Form Lite</t>
  </si>
  <si>
    <t>P6396</t>
  </si>
  <si>
    <t>Opportunity Pro</t>
  </si>
  <si>
    <t>P9814</t>
  </si>
  <si>
    <t>P2919</t>
  </si>
  <si>
    <t>Top Max</t>
  </si>
  <si>
    <t>P5215</t>
  </si>
  <si>
    <t>color x</t>
  </si>
  <si>
    <t>P4881</t>
  </si>
  <si>
    <t>Phone Plus</t>
  </si>
  <si>
    <t>P1400</t>
  </si>
  <si>
    <t>P2656</t>
  </si>
  <si>
    <t>five x</t>
  </si>
  <si>
    <t>P5395</t>
  </si>
  <si>
    <t>Response Lite</t>
  </si>
  <si>
    <t>P4691</t>
  </si>
  <si>
    <t>Care Plus</t>
  </si>
  <si>
    <t>P7621</t>
  </si>
  <si>
    <t>Lose Mini</t>
  </si>
  <si>
    <t>P9621</t>
  </si>
  <si>
    <t>Outside Max</t>
  </si>
  <si>
    <t>P6479</t>
  </si>
  <si>
    <t>P5676</t>
  </si>
  <si>
    <t>Later Max</t>
  </si>
  <si>
    <t>P9167</t>
  </si>
  <si>
    <t>May Pro</t>
  </si>
  <si>
    <t>P8292</t>
  </si>
  <si>
    <t>Agency Mini</t>
  </si>
  <si>
    <t>P2091</t>
  </si>
  <si>
    <t>Involve Lite</t>
  </si>
  <si>
    <t>P5654</t>
  </si>
  <si>
    <t>Add Pro</t>
  </si>
  <si>
    <t>Material X</t>
  </si>
  <si>
    <t>Scientist Plus</t>
  </si>
  <si>
    <t>P6181</t>
  </si>
  <si>
    <t>Decide Max</t>
  </si>
  <si>
    <t>Important Pro</t>
  </si>
  <si>
    <t>P7658</t>
  </si>
  <si>
    <t>also mini</t>
  </si>
  <si>
    <t>Grow Plus</t>
  </si>
  <si>
    <t>P5722</t>
  </si>
  <si>
    <t>Catch Plus</t>
  </si>
  <si>
    <t>P8859</t>
  </si>
  <si>
    <t>worry x</t>
  </si>
  <si>
    <t>P4723</t>
  </si>
  <si>
    <t>P5781</t>
  </si>
  <si>
    <t>Religious Pro</t>
  </si>
  <si>
    <t>P4469</t>
  </si>
  <si>
    <t>Mr Plus</t>
  </si>
  <si>
    <t>P3548</t>
  </si>
  <si>
    <t>Window Mini</t>
  </si>
  <si>
    <t>Appear Mini</t>
  </si>
  <si>
    <t>ok max</t>
  </si>
  <si>
    <t>P7994</t>
  </si>
  <si>
    <t>far max</t>
  </si>
  <si>
    <t>P5919</t>
  </si>
  <si>
    <t>Start Pro</t>
  </si>
  <si>
    <t>P8082</t>
  </si>
  <si>
    <t>Buy Max</t>
  </si>
  <si>
    <t>Develop X</t>
  </si>
  <si>
    <t>P5802</t>
  </si>
  <si>
    <t>Campaign Max</t>
  </si>
  <si>
    <t>P8050</t>
  </si>
  <si>
    <t>Choice X</t>
  </si>
  <si>
    <t>P1881</t>
  </si>
  <si>
    <t>Resource X</t>
  </si>
  <si>
    <t>P1158</t>
  </si>
  <si>
    <t>Issue Pro</t>
  </si>
  <si>
    <t>P8514</t>
  </si>
  <si>
    <t>Research Pro</t>
  </si>
  <si>
    <t>P8803</t>
  </si>
  <si>
    <t>every mini</t>
  </si>
  <si>
    <t>P8257</t>
  </si>
  <si>
    <t>everyone lite</t>
  </si>
  <si>
    <t>P3419</t>
  </si>
  <si>
    <t>Room Pro</t>
  </si>
  <si>
    <t>at lite</t>
  </si>
  <si>
    <t>P8487</t>
  </si>
  <si>
    <t>P5486</t>
  </si>
  <si>
    <t>Rate Mini</t>
  </si>
  <si>
    <t>P1567</t>
  </si>
  <si>
    <t>Serious Lite</t>
  </si>
  <si>
    <t>P4319</t>
  </si>
  <si>
    <t>Save Mini</t>
  </si>
  <si>
    <t>P4420</t>
  </si>
  <si>
    <t>Thing Pro</t>
  </si>
  <si>
    <t>opportunity mini</t>
  </si>
  <si>
    <t>interview x</t>
  </si>
  <si>
    <t>P1465</t>
  </si>
  <si>
    <t>Cell Mini</t>
  </si>
  <si>
    <t>Expect Max</t>
  </si>
  <si>
    <t>P5162</t>
  </si>
  <si>
    <t>I Pro</t>
  </si>
  <si>
    <t>P3631</t>
  </si>
  <si>
    <t>Able X</t>
  </si>
  <si>
    <t>P3369</t>
  </si>
  <si>
    <t>Suffer Plus</t>
  </si>
  <si>
    <t>P7656</t>
  </si>
  <si>
    <t>most max</t>
  </si>
  <si>
    <t>P9884</t>
  </si>
  <si>
    <t>Discuss Max</t>
  </si>
  <si>
    <t>P6562</t>
  </si>
  <si>
    <t>trade max</t>
  </si>
  <si>
    <t>P4925</t>
  </si>
  <si>
    <t>Part Lite</t>
  </si>
  <si>
    <t>P7018</t>
  </si>
  <si>
    <t>Plant Lite</t>
  </si>
  <si>
    <t>Short Lite</t>
  </si>
  <si>
    <t>P2440</t>
  </si>
  <si>
    <t>Strategy Max</t>
  </si>
  <si>
    <t>Hundred X</t>
  </si>
  <si>
    <t>P3945</t>
  </si>
  <si>
    <t>Son Max</t>
  </si>
  <si>
    <t>P9792</t>
  </si>
  <si>
    <t>P3218</t>
  </si>
  <si>
    <t>Manager X</t>
  </si>
  <si>
    <t>next max</t>
  </si>
  <si>
    <t>P9062</t>
  </si>
  <si>
    <t>Stop Pro</t>
  </si>
  <si>
    <t>P7984</t>
  </si>
  <si>
    <t>Clear Max</t>
  </si>
  <si>
    <t>P1944</t>
  </si>
  <si>
    <t>Science Plus</t>
  </si>
  <si>
    <t>Arrive Max</t>
  </si>
  <si>
    <t>P3926</t>
  </si>
  <si>
    <t>P7249</t>
  </si>
  <si>
    <t>Organization X</t>
  </si>
  <si>
    <t>P2902</t>
  </si>
  <si>
    <t>Possible Lite</t>
  </si>
  <si>
    <t>Culture X</t>
  </si>
  <si>
    <t>P8377</t>
  </si>
  <si>
    <t>P2178</t>
  </si>
  <si>
    <t>Former Max</t>
  </si>
  <si>
    <t>P1070</t>
  </si>
  <si>
    <t>P6612</t>
  </si>
  <si>
    <t>impact mini</t>
  </si>
  <si>
    <t>P9804</t>
  </si>
  <si>
    <t>Movie Pro</t>
  </si>
  <si>
    <t>P3406</t>
  </si>
  <si>
    <t>P4587</t>
  </si>
  <si>
    <t>P4842</t>
  </si>
  <si>
    <t>Lay Mini</t>
  </si>
  <si>
    <t>P3128</t>
  </si>
  <si>
    <t>Property Mini</t>
  </si>
  <si>
    <t>P2149</t>
  </si>
  <si>
    <t>P4952</t>
  </si>
  <si>
    <t>Practice Max</t>
  </si>
  <si>
    <t>P7412</t>
  </si>
  <si>
    <t>P5908</t>
  </si>
  <si>
    <t>Task Lite</t>
  </si>
  <si>
    <t>P5666</t>
  </si>
  <si>
    <t>Plant Plus</t>
  </si>
  <si>
    <t>P9580</t>
  </si>
  <si>
    <t>Could Max</t>
  </si>
  <si>
    <t>P6066</t>
  </si>
  <si>
    <t>Affect Lite</t>
  </si>
  <si>
    <t>P9495</t>
  </si>
  <si>
    <t>Word Pro</t>
  </si>
  <si>
    <t>Particularly X</t>
  </si>
  <si>
    <t>P6039</t>
  </si>
  <si>
    <t>Always Lite</t>
  </si>
  <si>
    <t>P7324</t>
  </si>
  <si>
    <t>Woman Max</t>
  </si>
  <si>
    <t>P3823</t>
  </si>
  <si>
    <t>Lot Plus</t>
  </si>
  <si>
    <t>Admit Pro</t>
  </si>
  <si>
    <t>P8641</t>
  </si>
  <si>
    <t>Society Mini</t>
  </si>
  <si>
    <t>P6443</t>
  </si>
  <si>
    <t>Run Pro</t>
  </si>
  <si>
    <t>P9221</t>
  </si>
  <si>
    <t>Miss Lite</t>
  </si>
  <si>
    <t>P5604</t>
  </si>
  <si>
    <t>Follow Mini</t>
  </si>
  <si>
    <t>P2607</t>
  </si>
  <si>
    <t>American Plus</t>
  </si>
  <si>
    <t>P8274</t>
  </si>
  <si>
    <t>Maybe X</t>
  </si>
  <si>
    <t>P2186</t>
  </si>
  <si>
    <t>major lite</t>
  </si>
  <si>
    <t>Conference Pro</t>
  </si>
  <si>
    <t>P7724</t>
  </si>
  <si>
    <t>according mini</t>
  </si>
  <si>
    <t>P4524</t>
  </si>
  <si>
    <t>degree lite</t>
  </si>
  <si>
    <t>Indeed Mini</t>
  </si>
  <si>
    <t>P9078</t>
  </si>
  <si>
    <t>Beat Lite</t>
  </si>
  <si>
    <t>P1613</t>
  </si>
  <si>
    <t>P5862</t>
  </si>
  <si>
    <t>Game Mini</t>
  </si>
  <si>
    <t>P4007</t>
  </si>
  <si>
    <t>Car Plus</t>
  </si>
  <si>
    <t>P2612</t>
  </si>
  <si>
    <t>P6299</t>
  </si>
  <si>
    <t>Piece Pro</t>
  </si>
  <si>
    <t>P4360</t>
  </si>
  <si>
    <t>P9968</t>
  </si>
  <si>
    <t>Money Lite</t>
  </si>
  <si>
    <t>P6803</t>
  </si>
  <si>
    <t>P9722</t>
  </si>
  <si>
    <t>Week Max</t>
  </si>
  <si>
    <t>P6265</t>
  </si>
  <si>
    <t>Hospital Max</t>
  </si>
  <si>
    <t>Area Plus</t>
  </si>
  <si>
    <t>P5228</t>
  </si>
  <si>
    <t>main lite</t>
  </si>
  <si>
    <t>P9871</t>
  </si>
  <si>
    <t>P9875</t>
  </si>
  <si>
    <t>Security Lite</t>
  </si>
  <si>
    <t>P1942</t>
  </si>
  <si>
    <t>At Pro</t>
  </si>
  <si>
    <t>Ever Lite</t>
  </si>
  <si>
    <t>P9140</t>
  </si>
  <si>
    <t>Throw Lite</t>
  </si>
  <si>
    <t>P5122</t>
  </si>
  <si>
    <t>Father Lite</t>
  </si>
  <si>
    <t>P6228</t>
  </si>
  <si>
    <t>Sell Max</t>
  </si>
  <si>
    <t>P6487</t>
  </si>
  <si>
    <t>Wall Mini</t>
  </si>
  <si>
    <t>P3423</t>
  </si>
  <si>
    <t>P7339</t>
  </si>
  <si>
    <t>P7961</t>
  </si>
  <si>
    <t>P7822</t>
  </si>
  <si>
    <t>Appear X</t>
  </si>
  <si>
    <t>P4446</t>
  </si>
  <si>
    <t>Husband Mini</t>
  </si>
  <si>
    <t>Carry Mini</t>
  </si>
  <si>
    <t>P9824</t>
  </si>
  <si>
    <t>Single Lite</t>
  </si>
  <si>
    <t>P7116</t>
  </si>
  <si>
    <t>P4759</t>
  </si>
  <si>
    <t>Director Pro</t>
  </si>
  <si>
    <t>P1063</t>
  </si>
  <si>
    <t>P6962</t>
  </si>
  <si>
    <t>Trade X</t>
  </si>
  <si>
    <t>P4330</t>
  </si>
  <si>
    <t>Way Max</t>
  </si>
  <si>
    <t>P7055</t>
  </si>
  <si>
    <t>Message Pro</t>
  </si>
  <si>
    <t>P2217</t>
  </si>
  <si>
    <t>P9966</t>
  </si>
  <si>
    <t>P5589</t>
  </si>
  <si>
    <t>P9471</t>
  </si>
  <si>
    <t>Three X</t>
  </si>
  <si>
    <t>P8161</t>
  </si>
  <si>
    <t>P9096</t>
  </si>
  <si>
    <t>Responsibility X</t>
  </si>
  <si>
    <t>P6452</t>
  </si>
  <si>
    <t>Teacher Plus</t>
  </si>
  <si>
    <t>P4201</t>
  </si>
  <si>
    <t>skill mini</t>
  </si>
  <si>
    <t>P6681</t>
  </si>
  <si>
    <t>Star Lite</t>
  </si>
  <si>
    <t>P6122</t>
  </si>
  <si>
    <t>Free Max</t>
  </si>
  <si>
    <t>P3288</t>
  </si>
  <si>
    <t>interest plus</t>
  </si>
  <si>
    <t>P4377</t>
  </si>
  <si>
    <t>Town Pro</t>
  </si>
  <si>
    <t>Read Max</t>
  </si>
  <si>
    <t>P1494</t>
  </si>
  <si>
    <t>P8543</t>
  </si>
  <si>
    <t>Specific X</t>
  </si>
  <si>
    <t>P8253</t>
  </si>
  <si>
    <t>P3057</t>
  </si>
  <si>
    <t>P6717</t>
  </si>
  <si>
    <t>Indeed Max</t>
  </si>
  <si>
    <t>P3663</t>
  </si>
  <si>
    <t>P6125</t>
  </si>
  <si>
    <t>Build X</t>
  </si>
  <si>
    <t>Happy Plus</t>
  </si>
  <si>
    <t>P1329</t>
  </si>
  <si>
    <t>Eat Pro</t>
  </si>
  <si>
    <t>Establish X</t>
  </si>
  <si>
    <t>P8311</t>
  </si>
  <si>
    <t>Detail Lite</t>
  </si>
  <si>
    <t>P1747</t>
  </si>
  <si>
    <t>Art Mini</t>
  </si>
  <si>
    <t>P2615</t>
  </si>
  <si>
    <t>Alone Mini</t>
  </si>
  <si>
    <t>P5221</t>
  </si>
  <si>
    <t>Letter X</t>
  </si>
  <si>
    <t>P5429</t>
  </si>
  <si>
    <t>Past X</t>
  </si>
  <si>
    <t>P5427</t>
  </si>
  <si>
    <t>College Lite</t>
  </si>
  <si>
    <t>P5729</t>
  </si>
  <si>
    <t>When Plus</t>
  </si>
  <si>
    <t>P3056</t>
  </si>
  <si>
    <t>Give Max</t>
  </si>
  <si>
    <t>Knowledge Max</t>
  </si>
  <si>
    <t>Reason Plus</t>
  </si>
  <si>
    <t>Business Pro</t>
  </si>
  <si>
    <t>Understand Lite</t>
  </si>
  <si>
    <t>P8162</t>
  </si>
  <si>
    <t>Next Max</t>
  </si>
  <si>
    <t>P8463</t>
  </si>
  <si>
    <t>P1825</t>
  </si>
  <si>
    <t>Raise Plus</t>
  </si>
  <si>
    <t>P6492</t>
  </si>
  <si>
    <t>wall max</t>
  </si>
  <si>
    <t>especially x</t>
  </si>
  <si>
    <t>P8711</t>
  </si>
  <si>
    <t>Protect Pro</t>
  </si>
  <si>
    <t>P7459</t>
  </si>
  <si>
    <t>Project Lite</t>
  </si>
  <si>
    <t>P6965</t>
  </si>
  <si>
    <t>P9408</t>
  </si>
  <si>
    <t>Understand X</t>
  </si>
  <si>
    <t>Box Mini</t>
  </si>
  <si>
    <t>Real X</t>
  </si>
  <si>
    <t>could x</t>
  </si>
  <si>
    <t>P5260</t>
  </si>
  <si>
    <t>Our X</t>
  </si>
  <si>
    <t>Ten Plus</t>
  </si>
  <si>
    <t>Toward Mini</t>
  </si>
  <si>
    <t>P8836</t>
  </si>
  <si>
    <t>Loss Mini</t>
  </si>
  <si>
    <t>P8041</t>
  </si>
  <si>
    <t>Month Lite</t>
  </si>
  <si>
    <t>Sea Max</t>
  </si>
  <si>
    <t>P1749</t>
  </si>
  <si>
    <t>Series Plus</t>
  </si>
  <si>
    <t>More Lite</t>
  </si>
  <si>
    <t>P4646</t>
  </si>
  <si>
    <t>P2896</t>
  </si>
  <si>
    <t>Door Max</t>
  </si>
  <si>
    <t>Life X</t>
  </si>
  <si>
    <t>P8053</t>
  </si>
  <si>
    <t>P8798</t>
  </si>
  <si>
    <t>drive max</t>
  </si>
  <si>
    <t>Treat Mini</t>
  </si>
  <si>
    <t>P4404</t>
  </si>
  <si>
    <t>P4154</t>
  </si>
  <si>
    <t>P5289</t>
  </si>
  <si>
    <t>Region Plus</t>
  </si>
  <si>
    <t>P3372</t>
  </si>
  <si>
    <t>Process Lite</t>
  </si>
  <si>
    <t>P6206</t>
  </si>
  <si>
    <t>P5506</t>
  </si>
  <si>
    <t>Feeling Pro</t>
  </si>
  <si>
    <t>P6196</t>
  </si>
  <si>
    <t>account x</t>
  </si>
  <si>
    <t>P2384</t>
  </si>
  <si>
    <t>P7605</t>
  </si>
  <si>
    <t>P9376</t>
  </si>
  <si>
    <t>About Lite</t>
  </si>
  <si>
    <t>P3357</t>
  </si>
  <si>
    <t>P5886</t>
  </si>
  <si>
    <t>girl mini</t>
  </si>
  <si>
    <t>Require Plus</t>
  </si>
  <si>
    <t>time pro</t>
  </si>
  <si>
    <t>P3401</t>
  </si>
  <si>
    <t>Deal Lite</t>
  </si>
  <si>
    <t>Front X</t>
  </si>
  <si>
    <t>P6590</t>
  </si>
  <si>
    <t>Theory Pro</t>
  </si>
  <si>
    <t>P9431</t>
  </si>
  <si>
    <t>Affect Mini</t>
  </si>
  <si>
    <t>Skin Pro</t>
  </si>
  <si>
    <t>P9503</t>
  </si>
  <si>
    <t>Produce Plus</t>
  </si>
  <si>
    <t>P2841</t>
  </si>
  <si>
    <t>Guy Max</t>
  </si>
  <si>
    <t>P8017</t>
  </si>
  <si>
    <t>Certainly Mini</t>
  </si>
  <si>
    <t>P2942</t>
  </si>
  <si>
    <t>Try Max</t>
  </si>
  <si>
    <t>P5588</t>
  </si>
  <si>
    <t>Number X</t>
  </si>
  <si>
    <t>P9983</t>
  </si>
  <si>
    <t>start mini</t>
  </si>
  <si>
    <t>P7118</t>
  </si>
  <si>
    <t>Create Max</t>
  </si>
  <si>
    <t>P3673</t>
  </si>
  <si>
    <t>P3062</t>
  </si>
  <si>
    <t>P5130</t>
  </si>
  <si>
    <t>Keep Pro</t>
  </si>
  <si>
    <t>P5035</t>
  </si>
  <si>
    <t>thus x</t>
  </si>
  <si>
    <t>P1912</t>
  </si>
  <si>
    <t>P6613</t>
  </si>
  <si>
    <t>Home Max</t>
  </si>
  <si>
    <t>P5216</t>
  </si>
  <si>
    <t>Be Lite</t>
  </si>
  <si>
    <t>P5124</t>
  </si>
  <si>
    <t>Yet Max</t>
  </si>
  <si>
    <t>Attorney Max</t>
  </si>
  <si>
    <t>P1871</t>
  </si>
  <si>
    <t>every pro</t>
  </si>
  <si>
    <t>P6278</t>
  </si>
  <si>
    <t>Vote Plus</t>
  </si>
  <si>
    <t>P6386</t>
  </si>
  <si>
    <t>position x</t>
  </si>
  <si>
    <t>P9759</t>
  </si>
  <si>
    <t>P9585</t>
  </si>
  <si>
    <t>Picture X</t>
  </si>
  <si>
    <t>P4515</t>
  </si>
  <si>
    <t>Value Pro</t>
  </si>
  <si>
    <t>P9552</t>
  </si>
  <si>
    <t>Page Lite</t>
  </si>
  <si>
    <t>P3453</t>
  </si>
  <si>
    <t>P9772</t>
  </si>
  <si>
    <t>girl plus</t>
  </si>
  <si>
    <t>P3853</t>
  </si>
  <si>
    <t>P9537</t>
  </si>
  <si>
    <t>Art Max</t>
  </si>
  <si>
    <t>P1306</t>
  </si>
  <si>
    <t>P7322</t>
  </si>
  <si>
    <t>Measure Lite</t>
  </si>
  <si>
    <t>P6271</t>
  </si>
  <si>
    <t>Property Plus</t>
  </si>
  <si>
    <t>P6025</t>
  </si>
  <si>
    <t>P4835</t>
  </si>
  <si>
    <t>Kid Plus</t>
  </si>
  <si>
    <t>P8386</t>
  </si>
  <si>
    <t>Environment Mini</t>
  </si>
  <si>
    <t>P1814</t>
  </si>
  <si>
    <t>P1309</t>
  </si>
  <si>
    <t>Many X</t>
  </si>
  <si>
    <t>protect lite</t>
  </si>
  <si>
    <t>P5014</t>
  </si>
  <si>
    <t>wife mini</t>
  </si>
  <si>
    <t>P1974</t>
  </si>
  <si>
    <t>bill max</t>
  </si>
  <si>
    <t>P8248</t>
  </si>
  <si>
    <t>P1464</t>
  </si>
  <si>
    <t>P4195</t>
  </si>
  <si>
    <t>professional x</t>
  </si>
  <si>
    <t>College Pro</t>
  </si>
  <si>
    <t>P7627</t>
  </si>
  <si>
    <t>Store Lite</t>
  </si>
  <si>
    <t>P4980</t>
  </si>
  <si>
    <t>Throw Pro</t>
  </si>
  <si>
    <t>P4413</t>
  </si>
  <si>
    <t>Teacher Pro</t>
  </si>
  <si>
    <t>Three Pro</t>
  </si>
  <si>
    <t>serious max</t>
  </si>
  <si>
    <t>Authority Mini</t>
  </si>
  <si>
    <t>Get Lite</t>
  </si>
  <si>
    <t>P3798</t>
  </si>
  <si>
    <t>P6349</t>
  </si>
  <si>
    <t>a mini</t>
  </si>
  <si>
    <t>P2507</t>
  </si>
  <si>
    <t>P9275</t>
  </si>
  <si>
    <t>Mind X</t>
  </si>
  <si>
    <t>vote lite</t>
  </si>
  <si>
    <t>P2806</t>
  </si>
  <si>
    <t>Evidence Max</t>
  </si>
  <si>
    <t>P1071</t>
  </si>
  <si>
    <t>Always Plus</t>
  </si>
  <si>
    <t>P8055</t>
  </si>
  <si>
    <t>P1559</t>
  </si>
  <si>
    <t>P5929</t>
  </si>
  <si>
    <t>And Max</t>
  </si>
  <si>
    <t>P7911</t>
  </si>
  <si>
    <t>Growth Max</t>
  </si>
  <si>
    <t>P2550</t>
  </si>
  <si>
    <t>Buy Lite</t>
  </si>
  <si>
    <t>P7601</t>
  </si>
  <si>
    <t>Next Plus</t>
  </si>
  <si>
    <t>P7182</t>
  </si>
  <si>
    <t>Yourself Pro</t>
  </si>
  <si>
    <t>Certain Plus</t>
  </si>
  <si>
    <t>P9559</t>
  </si>
  <si>
    <t>Save Pro</t>
  </si>
  <si>
    <t>Threat Pro</t>
  </si>
  <si>
    <t>P4889</t>
  </si>
  <si>
    <t>Where Lite</t>
  </si>
  <si>
    <t>P2395</t>
  </si>
  <si>
    <t>Leg Pro</t>
  </si>
  <si>
    <t>P5348</t>
  </si>
  <si>
    <t>P6422</t>
  </si>
  <si>
    <t>drug max</t>
  </si>
  <si>
    <t>P3788</t>
  </si>
  <si>
    <t>Dream Mini</t>
  </si>
  <si>
    <t>P6710</t>
  </si>
  <si>
    <t>Road Mini</t>
  </si>
  <si>
    <t>P9172</t>
  </si>
  <si>
    <t>P7370</t>
  </si>
  <si>
    <t>P5860</t>
  </si>
  <si>
    <t>P1106</t>
  </si>
  <si>
    <t>Up Mini</t>
  </si>
  <si>
    <t>P1895</t>
  </si>
  <si>
    <t>Activity X</t>
  </si>
  <si>
    <t>P2385</t>
  </si>
  <si>
    <t>Degree X</t>
  </si>
  <si>
    <t>P2301</t>
  </si>
  <si>
    <t>Car Mini</t>
  </si>
  <si>
    <t>P6088</t>
  </si>
  <si>
    <t>Difficult Mini</t>
  </si>
  <si>
    <t>P7291</t>
  </si>
  <si>
    <t>movement lite</t>
  </si>
  <si>
    <t>P4833</t>
  </si>
  <si>
    <t>Pick Lite</t>
  </si>
  <si>
    <t>P3010</t>
  </si>
  <si>
    <t>P5968</t>
  </si>
  <si>
    <t>Get Mini</t>
  </si>
  <si>
    <t>P5723</t>
  </si>
  <si>
    <t>Song Max</t>
  </si>
  <si>
    <t>P9539</t>
  </si>
  <si>
    <t>Form Mini</t>
  </si>
  <si>
    <t>P2351</t>
  </si>
  <si>
    <t>Bring Mini</t>
  </si>
  <si>
    <t>P9861</t>
  </si>
  <si>
    <t>Land Max</t>
  </si>
  <si>
    <t>P8434</t>
  </si>
  <si>
    <t>It Max</t>
  </si>
  <si>
    <t>P9756</t>
  </si>
  <si>
    <t>Do Max</t>
  </si>
  <si>
    <t>P1219</t>
  </si>
  <si>
    <t>Truth Mini</t>
  </si>
  <si>
    <t>Force Mini</t>
  </si>
  <si>
    <t>Trouble Pro</t>
  </si>
  <si>
    <t>P9702</t>
  </si>
  <si>
    <t>Coach Max</t>
  </si>
  <si>
    <t>P2520</t>
  </si>
  <si>
    <t>Military Lite</t>
  </si>
  <si>
    <t>P2575</t>
  </si>
  <si>
    <t>P7176</t>
  </si>
  <si>
    <t>P9653</t>
  </si>
  <si>
    <t>P5748</t>
  </si>
  <si>
    <t>Shake Pro</t>
  </si>
  <si>
    <t>P9302</t>
  </si>
  <si>
    <t>Film Pro</t>
  </si>
  <si>
    <t>P4414</t>
  </si>
  <si>
    <t>Product X</t>
  </si>
  <si>
    <t>P7749</t>
  </si>
  <si>
    <t>Series Max</t>
  </si>
  <si>
    <t>P8664</t>
  </si>
  <si>
    <t>P6465</t>
  </si>
  <si>
    <t>P6069</t>
  </si>
  <si>
    <t>P2125</t>
  </si>
  <si>
    <t>American X</t>
  </si>
  <si>
    <t>P7565</t>
  </si>
  <si>
    <t>Thank Mini</t>
  </si>
  <si>
    <t>Above Plus</t>
  </si>
  <si>
    <t>P1461</t>
  </si>
  <si>
    <t>Represent Mini</t>
  </si>
  <si>
    <t>P6012</t>
  </si>
  <si>
    <t>describe pro</t>
  </si>
  <si>
    <t>P7414</t>
  </si>
  <si>
    <t>Catch Mini</t>
  </si>
  <si>
    <t>P1098</t>
  </si>
  <si>
    <t>Plan Pro</t>
  </si>
  <si>
    <t>Generation Plus</t>
  </si>
  <si>
    <t>Lose Lite</t>
  </si>
  <si>
    <t>Writer Plus</t>
  </si>
  <si>
    <t>P8926</t>
  </si>
  <si>
    <t>P8155</t>
  </si>
  <si>
    <t>P1791</t>
  </si>
  <si>
    <t>Write Max</t>
  </si>
  <si>
    <t>P5599</t>
  </si>
  <si>
    <t>Enjoy X</t>
  </si>
  <si>
    <t>P7446</t>
  </si>
  <si>
    <t>Loss Pro</t>
  </si>
  <si>
    <t>P5993</t>
  </si>
  <si>
    <t>P7533</t>
  </si>
  <si>
    <t>Little Mini</t>
  </si>
  <si>
    <t>P7211</t>
  </si>
  <si>
    <t>Season Lite</t>
  </si>
  <si>
    <t>P4021</t>
  </si>
  <si>
    <t>Democrat Pro</t>
  </si>
  <si>
    <t>P4447</t>
  </si>
  <si>
    <t>Place Mini</t>
  </si>
  <si>
    <t>P5899</t>
  </si>
  <si>
    <t>P2285</t>
  </si>
  <si>
    <t>money lite</t>
  </si>
  <si>
    <t>P6062</t>
  </si>
  <si>
    <t>It Mini</t>
  </si>
  <si>
    <t>P2368</t>
  </si>
  <si>
    <t>They Mini</t>
  </si>
  <si>
    <t>P5917</t>
  </si>
  <si>
    <t>Woman Mini</t>
  </si>
  <si>
    <t>P9382</t>
  </si>
  <si>
    <t>suffer x</t>
  </si>
  <si>
    <t>P4238</t>
  </si>
  <si>
    <t>Begin Max</t>
  </si>
  <si>
    <t>P1743</t>
  </si>
  <si>
    <t>Fund X</t>
  </si>
  <si>
    <t>P9753</t>
  </si>
  <si>
    <t>Call X</t>
  </si>
  <si>
    <t>P8506</t>
  </si>
  <si>
    <t>Now Max</t>
  </si>
  <si>
    <t>Major Lite</t>
  </si>
  <si>
    <t>P2706</t>
  </si>
  <si>
    <t>After Lite</t>
  </si>
  <si>
    <t>P7347</t>
  </si>
  <si>
    <t>P7194</t>
  </si>
  <si>
    <t>seek pro</t>
  </si>
  <si>
    <t>P4546</t>
  </si>
  <si>
    <t>He Mini</t>
  </si>
  <si>
    <t>Citizen Lite</t>
  </si>
  <si>
    <t>P2592</t>
  </si>
  <si>
    <t>P2590</t>
  </si>
  <si>
    <t>P6118</t>
  </si>
  <si>
    <t>Yes Max</t>
  </si>
  <si>
    <t>detail max</t>
  </si>
  <si>
    <t>Unit X</t>
  </si>
  <si>
    <t>P1709</t>
  </si>
  <si>
    <t>P7030</t>
  </si>
  <si>
    <t>Stop Lite</t>
  </si>
  <si>
    <t>P6322</t>
  </si>
  <si>
    <t>Exactly Plus</t>
  </si>
  <si>
    <t>P6309</t>
  </si>
  <si>
    <t>P1796</t>
  </si>
  <si>
    <t>Everyone Mini</t>
  </si>
  <si>
    <t>Fine Max</t>
  </si>
  <si>
    <t>Really Lite</t>
  </si>
  <si>
    <t>Family Plus</t>
  </si>
  <si>
    <t>Really Plus</t>
  </si>
  <si>
    <t>P9530</t>
  </si>
  <si>
    <t>gun lite</t>
  </si>
  <si>
    <t>P4290</t>
  </si>
  <si>
    <t>Training X</t>
  </si>
  <si>
    <t>P1800</t>
  </si>
  <si>
    <t>Alone Pro</t>
  </si>
  <si>
    <t>street mini</t>
  </si>
  <si>
    <t>P3088</t>
  </si>
  <si>
    <t>P5812</t>
  </si>
  <si>
    <t>Message X</t>
  </si>
  <si>
    <t>P4322</t>
  </si>
  <si>
    <t>P3861</t>
  </si>
  <si>
    <t>Tonight Lite</t>
  </si>
  <si>
    <t>And Mini</t>
  </si>
  <si>
    <t>P8150</t>
  </si>
  <si>
    <t>set x</t>
  </si>
  <si>
    <t>free x</t>
  </si>
  <si>
    <t>P5381</t>
  </si>
  <si>
    <t>Industry X</t>
  </si>
  <si>
    <t>P7060</t>
  </si>
  <si>
    <t>Son Pro</t>
  </si>
  <si>
    <t>P7094</t>
  </si>
  <si>
    <t>P8501</t>
  </si>
  <si>
    <t>Opportunity Plus</t>
  </si>
  <si>
    <t>P8990</t>
  </si>
  <si>
    <t>P2370</t>
  </si>
  <si>
    <t>Which Lite</t>
  </si>
  <si>
    <t>P2843</t>
  </si>
  <si>
    <t>Cultural Max</t>
  </si>
  <si>
    <t>P1831</t>
  </si>
  <si>
    <t>start plus</t>
  </si>
  <si>
    <t>P9455</t>
  </si>
  <si>
    <t>organization plus</t>
  </si>
  <si>
    <t>Oil Plus</t>
  </si>
  <si>
    <t>P6431</t>
  </si>
  <si>
    <t>Away X</t>
  </si>
  <si>
    <t>P1100</t>
  </si>
  <si>
    <t>Game Plus</t>
  </si>
  <si>
    <t>P3291</t>
  </si>
  <si>
    <t>Adult Mini</t>
  </si>
  <si>
    <t>P4491</t>
  </si>
  <si>
    <t>Issue Plus</t>
  </si>
  <si>
    <t>P3268</t>
  </si>
  <si>
    <t>Accept Lite</t>
  </si>
  <si>
    <t>P6973</t>
  </si>
  <si>
    <t>P2018</t>
  </si>
  <si>
    <t>P5329</t>
  </si>
  <si>
    <t>Help Max</t>
  </si>
  <si>
    <t>P6101</t>
  </si>
  <si>
    <t>Floor Max</t>
  </si>
  <si>
    <t>P3765</t>
  </si>
  <si>
    <t>P2711</t>
  </si>
  <si>
    <t>Reach Pro</t>
  </si>
  <si>
    <t>P7086</t>
  </si>
  <si>
    <t>Half Pro</t>
  </si>
  <si>
    <t>Short Max</t>
  </si>
  <si>
    <t>Describe Plus</t>
  </si>
  <si>
    <t>Evening Plus</t>
  </si>
  <si>
    <t>P2082</t>
  </si>
  <si>
    <t>P2452</t>
  </si>
  <si>
    <t>Amount Mini</t>
  </si>
  <si>
    <t>P2897</t>
  </si>
  <si>
    <t>P9806</t>
  </si>
  <si>
    <t>Rich Lite</t>
  </si>
  <si>
    <t>P2846</t>
  </si>
  <si>
    <t>P2792</t>
  </si>
  <si>
    <t>morning lite</t>
  </si>
  <si>
    <t>Drive Lite</t>
  </si>
  <si>
    <t>P6281</t>
  </si>
  <si>
    <t>Street Pro</t>
  </si>
  <si>
    <t>P3615</t>
  </si>
  <si>
    <t>office max</t>
  </si>
  <si>
    <t>P4260</t>
  </si>
  <si>
    <t>P7695</t>
  </si>
  <si>
    <t>Since Max</t>
  </si>
  <si>
    <t>P8816</t>
  </si>
  <si>
    <t>They Plus</t>
  </si>
  <si>
    <t>P2127</t>
  </si>
  <si>
    <t>Current Mini</t>
  </si>
  <si>
    <t>P8535</t>
  </si>
  <si>
    <t>P5297</t>
  </si>
  <si>
    <t>Summer Pro</t>
  </si>
  <si>
    <t>Enter Max</t>
  </si>
  <si>
    <t>P1948</t>
  </si>
  <si>
    <t>Ever Max</t>
  </si>
  <si>
    <t>Bank Max</t>
  </si>
  <si>
    <t>P6761</t>
  </si>
  <si>
    <t>Produce Max</t>
  </si>
  <si>
    <t>P5238</t>
  </si>
  <si>
    <t>P4371</t>
  </si>
  <si>
    <t>top x</t>
  </si>
  <si>
    <t>P7556</t>
  </si>
  <si>
    <t>Can Pro</t>
  </si>
  <si>
    <t>P3517</t>
  </si>
  <si>
    <t>P8061</t>
  </si>
  <si>
    <t>Environment Plus</t>
  </si>
  <si>
    <t>P9767</t>
  </si>
  <si>
    <t>P9509</t>
  </si>
  <si>
    <t>Note Mini</t>
  </si>
  <si>
    <t>window x</t>
  </si>
  <si>
    <t>P8407</t>
  </si>
  <si>
    <t>Process X</t>
  </si>
  <si>
    <t>P6366</t>
  </si>
  <si>
    <t>Affect Pro</t>
  </si>
  <si>
    <t>Trade Plus</t>
  </si>
  <si>
    <t>Education Plus</t>
  </si>
  <si>
    <t>P6028</t>
  </si>
  <si>
    <t>Less X</t>
  </si>
  <si>
    <t>P3665</t>
  </si>
  <si>
    <t>P9723</t>
  </si>
  <si>
    <t>Have Max</t>
  </si>
  <si>
    <t>P2140</t>
  </si>
  <si>
    <t>Image Lite</t>
  </si>
  <si>
    <t>P3562</t>
  </si>
  <si>
    <t>Movie Mini</t>
  </si>
  <si>
    <t>P8430</t>
  </si>
  <si>
    <t>Official Mini</t>
  </si>
  <si>
    <t>P1435</t>
  </si>
  <si>
    <t>P5959</t>
  </si>
  <si>
    <t>P6894</t>
  </si>
  <si>
    <t>Section Lite</t>
  </si>
  <si>
    <t>P2326</t>
  </si>
  <si>
    <t>Section X</t>
  </si>
  <si>
    <t>P6645</t>
  </si>
  <si>
    <t>spring pro</t>
  </si>
  <si>
    <t>Administration Mini</t>
  </si>
  <si>
    <t>P9053</t>
  </si>
  <si>
    <t>Throughout Mini</t>
  </si>
  <si>
    <t>P7071</t>
  </si>
  <si>
    <t>Generation Max</t>
  </si>
  <si>
    <t>P9401</t>
  </si>
  <si>
    <t>Full Mini</t>
  </si>
  <si>
    <t>Action Lite</t>
  </si>
  <si>
    <t>P4206</t>
  </si>
  <si>
    <t>American Mini</t>
  </si>
  <si>
    <t>Hit Max</t>
  </si>
  <si>
    <t>feeling mini</t>
  </si>
  <si>
    <t>P2171</t>
  </si>
  <si>
    <t>group x</t>
  </si>
  <si>
    <t>P6856</t>
  </si>
  <si>
    <t>P9380</t>
  </si>
  <si>
    <t>Reveal Mini</t>
  </si>
  <si>
    <t>P2810</t>
  </si>
  <si>
    <t>Enough Plus</t>
  </si>
  <si>
    <t>P3126</t>
  </si>
  <si>
    <t>Inside Pro</t>
  </si>
  <si>
    <t>P6747</t>
  </si>
  <si>
    <t>No X</t>
  </si>
  <si>
    <t>Ago Mini</t>
  </si>
  <si>
    <t>Describe Mini</t>
  </si>
  <si>
    <t>P6630</t>
  </si>
  <si>
    <t>which mini</t>
  </si>
  <si>
    <t>P7665</t>
  </si>
  <si>
    <t>East Lite</t>
  </si>
  <si>
    <t>P5642</t>
  </si>
  <si>
    <t>P3471</t>
  </si>
  <si>
    <t>Than Pro</t>
  </si>
  <si>
    <t>P2281</t>
  </si>
  <si>
    <t>P4177</t>
  </si>
  <si>
    <t>Election X</t>
  </si>
  <si>
    <t>P3413</t>
  </si>
  <si>
    <t>Admit Plus</t>
  </si>
  <si>
    <t>P2566</t>
  </si>
  <si>
    <t>P5248</t>
  </si>
  <si>
    <t>Out Lite</t>
  </si>
  <si>
    <t>P9027</t>
  </si>
  <si>
    <t>P9045</t>
  </si>
  <si>
    <t>soon mini</t>
  </si>
  <si>
    <t>P8443</t>
  </si>
  <si>
    <t>P4761</t>
  </si>
  <si>
    <t>Federal Max</t>
  </si>
  <si>
    <t>P9661</t>
  </si>
  <si>
    <t>Attack Max</t>
  </si>
  <si>
    <t>P8120</t>
  </si>
  <si>
    <t>Visit Plus</t>
  </si>
  <si>
    <t>their lite</t>
  </si>
  <si>
    <t>P3846</t>
  </si>
  <si>
    <t>Adult X</t>
  </si>
  <si>
    <t>Television Max</t>
  </si>
  <si>
    <t>Article X</t>
  </si>
  <si>
    <t>Today Lite</t>
  </si>
  <si>
    <t>P8813</t>
  </si>
  <si>
    <t>P9526</t>
  </si>
  <si>
    <t>Move Plus</t>
  </si>
  <si>
    <t>P3200</t>
  </si>
  <si>
    <t>P7321</t>
  </si>
  <si>
    <t>Page Max</t>
  </si>
  <si>
    <t>P8414</t>
  </si>
  <si>
    <t>P6169</t>
  </si>
  <si>
    <t>However Max</t>
  </si>
  <si>
    <t>Prepare X</t>
  </si>
  <si>
    <t>P1197</t>
  </si>
  <si>
    <t>Power Plus</t>
  </si>
  <si>
    <t>P4989</t>
  </si>
  <si>
    <t>P7106</t>
  </si>
  <si>
    <t>Sort Lite</t>
  </si>
  <si>
    <t>Together Plus</t>
  </si>
  <si>
    <t>P7820</t>
  </si>
  <si>
    <t>Job Lite</t>
  </si>
  <si>
    <t>Win Max</t>
  </si>
  <si>
    <t>P2568</t>
  </si>
  <si>
    <t>Song Mini</t>
  </si>
  <si>
    <t>P6600</t>
  </si>
  <si>
    <t>Way Mini</t>
  </si>
  <si>
    <t>P6861</t>
  </si>
  <si>
    <t>P3574</t>
  </si>
  <si>
    <t>Better Max</t>
  </si>
  <si>
    <t>Speak Lite</t>
  </si>
  <si>
    <t>Rich Plus</t>
  </si>
  <si>
    <t>P7670</t>
  </si>
  <si>
    <t>According X</t>
  </si>
  <si>
    <t>People Plus</t>
  </si>
  <si>
    <t>P9171</t>
  </si>
  <si>
    <t>So Plus</t>
  </si>
  <si>
    <t>Easy X</t>
  </si>
  <si>
    <t>P9432</t>
  </si>
  <si>
    <t>P1813</t>
  </si>
  <si>
    <t>different x</t>
  </si>
  <si>
    <t>P4139</t>
  </si>
  <si>
    <t>P6637</t>
  </si>
  <si>
    <t>firm lite</t>
  </si>
  <si>
    <t>argue x</t>
  </si>
  <si>
    <t>P7443</t>
  </si>
  <si>
    <t>Who Plus</t>
  </si>
  <si>
    <t>P2887</t>
  </si>
  <si>
    <t>Program Plus</t>
  </si>
  <si>
    <t>P2099</t>
  </si>
  <si>
    <t>P5521</t>
  </si>
  <si>
    <t>See Max</t>
  </si>
  <si>
    <t>P9339</t>
  </si>
  <si>
    <t>bit mini</t>
  </si>
  <si>
    <t>Include Lite</t>
  </si>
  <si>
    <t>P9816</t>
  </si>
  <si>
    <t>Strong Max</t>
  </si>
  <si>
    <t>P4358</t>
  </si>
  <si>
    <t>P9644</t>
  </si>
  <si>
    <t>P7851</t>
  </si>
  <si>
    <t>P7827</t>
  </si>
  <si>
    <t>Military Pro</t>
  </si>
  <si>
    <t>P9277</t>
  </si>
  <si>
    <t>Rich Mini</t>
  </si>
  <si>
    <t>P9191</t>
  </si>
  <si>
    <t>Event Plus</t>
  </si>
  <si>
    <t>Modern Max</t>
  </si>
  <si>
    <t>P5988</t>
  </si>
  <si>
    <t>Member Max</t>
  </si>
  <si>
    <t>Red Plus</t>
  </si>
  <si>
    <t>P3258</t>
  </si>
  <si>
    <t>What X</t>
  </si>
  <si>
    <t>P1085</t>
  </si>
  <si>
    <t>Say Lite</t>
  </si>
  <si>
    <t>P3493</t>
  </si>
  <si>
    <t>P1903</t>
  </si>
  <si>
    <t>Relate Mini</t>
  </si>
  <si>
    <t>P3804</t>
  </si>
  <si>
    <t>P5881</t>
  </si>
  <si>
    <t>share mini</t>
  </si>
  <si>
    <t>P4781</t>
  </si>
  <si>
    <t>List X</t>
  </si>
  <si>
    <t>P5507</t>
  </si>
  <si>
    <t>Care Pro</t>
  </si>
  <si>
    <t>Central Max</t>
  </si>
  <si>
    <t>P9556</t>
  </si>
  <si>
    <t>P6297</t>
  </si>
  <si>
    <t>Write Lite</t>
  </si>
  <si>
    <t>P1305</t>
  </si>
  <si>
    <t>military max</t>
  </si>
  <si>
    <t>P8222</t>
  </si>
  <si>
    <t>Back Pro</t>
  </si>
  <si>
    <t>P7940</t>
  </si>
  <si>
    <t>P9368</t>
  </si>
  <si>
    <t>My Mini</t>
  </si>
  <si>
    <t>Beyond Mini</t>
  </si>
  <si>
    <t>P6768</t>
  </si>
  <si>
    <t>P2701</t>
  </si>
  <si>
    <t>P5340</t>
  </si>
  <si>
    <t>Just X</t>
  </si>
  <si>
    <t>P8572</t>
  </si>
  <si>
    <t>P5587</t>
  </si>
  <si>
    <t>Marriage Lite</t>
  </si>
  <si>
    <t>P8203</t>
  </si>
  <si>
    <t>Again Mini</t>
  </si>
  <si>
    <t>P4613</t>
  </si>
  <si>
    <t>Age Mini</t>
  </si>
  <si>
    <t>P7598</t>
  </si>
  <si>
    <t>Perhaps Lite</t>
  </si>
  <si>
    <t>P5029</t>
  </si>
  <si>
    <t>P2317</t>
  </si>
  <si>
    <t>Audience Max</t>
  </si>
  <si>
    <t>P5145</t>
  </si>
  <si>
    <t>Third Pro</t>
  </si>
  <si>
    <t>Threat Mini</t>
  </si>
  <si>
    <t>P2790</t>
  </si>
  <si>
    <t>Mrs Mini</t>
  </si>
  <si>
    <t>P8681</t>
  </si>
  <si>
    <t>Car Max</t>
  </si>
  <si>
    <t>Approach Pro</t>
  </si>
  <si>
    <t>P1868</t>
  </si>
  <si>
    <t>Shoulder Pro</t>
  </si>
  <si>
    <t>P2076</t>
  </si>
  <si>
    <t>P9222</t>
  </si>
  <si>
    <t>P9424</t>
  </si>
  <si>
    <t>reflect pro</t>
  </si>
  <si>
    <t>P9250</t>
  </si>
  <si>
    <t>P9493</t>
  </si>
  <si>
    <t>Trial Plus</t>
  </si>
  <si>
    <t>Prepare Mini</t>
  </si>
  <si>
    <t>P6264</t>
  </si>
  <si>
    <t>Value X</t>
  </si>
  <si>
    <t>P8518</t>
  </si>
  <si>
    <t>P9523</t>
  </si>
  <si>
    <t>Road Max</t>
  </si>
  <si>
    <t>similar pro</t>
  </si>
  <si>
    <t>P6149</t>
  </si>
  <si>
    <t>Notice Plus</t>
  </si>
  <si>
    <t>Control Pro</t>
  </si>
  <si>
    <t>P1926</t>
  </si>
  <si>
    <t>P1233</t>
  </si>
  <si>
    <t>P1386</t>
  </si>
  <si>
    <t>Well Plus</t>
  </si>
  <si>
    <t>P6581</t>
  </si>
  <si>
    <t>Common Mini</t>
  </si>
  <si>
    <t>P6145</t>
  </si>
  <si>
    <t>Want Plus</t>
  </si>
  <si>
    <t>P7416</t>
  </si>
  <si>
    <t>P3612</t>
  </si>
  <si>
    <t>Morning X</t>
  </si>
  <si>
    <t>Administration Max</t>
  </si>
  <si>
    <t>P1914</t>
  </si>
  <si>
    <t>Subject Pro</t>
  </si>
  <si>
    <t>She Pro</t>
  </si>
  <si>
    <t>P9590</t>
  </si>
  <si>
    <t>Owner Mini</t>
  </si>
  <si>
    <t>hotel mini</t>
  </si>
  <si>
    <t>P2143</t>
  </si>
  <si>
    <t>Story Pro</t>
  </si>
  <si>
    <t>P2946</t>
  </si>
  <si>
    <t>Western Mini</t>
  </si>
  <si>
    <t>P7374</t>
  </si>
  <si>
    <t>P7153</t>
  </si>
  <si>
    <t>Director X</t>
  </si>
  <si>
    <t>P7042</t>
  </si>
  <si>
    <t>Account X</t>
  </si>
  <si>
    <t>P4851</t>
  </si>
  <si>
    <t>Church X</t>
  </si>
  <si>
    <t>Forget Plus</t>
  </si>
  <si>
    <t>P9822</t>
  </si>
  <si>
    <t>Into Pro</t>
  </si>
  <si>
    <t>P8464</t>
  </si>
  <si>
    <t>P9014</t>
  </si>
  <si>
    <t>Sing Pro</t>
  </si>
  <si>
    <t>Forget Mini</t>
  </si>
  <si>
    <t>P8319</t>
  </si>
  <si>
    <t>P2858</t>
  </si>
  <si>
    <t>P4158</t>
  </si>
  <si>
    <t>P4651</t>
  </si>
  <si>
    <t>Since Mini</t>
  </si>
  <si>
    <t>P9107</t>
  </si>
  <si>
    <t>Treatment Mini</t>
  </si>
  <si>
    <t>P1648</t>
  </si>
  <si>
    <t>To Mini</t>
  </si>
  <si>
    <t>P8599</t>
  </si>
  <si>
    <t>Research Mini</t>
  </si>
  <si>
    <t>P4240</t>
  </si>
  <si>
    <t>P1371</t>
  </si>
  <si>
    <t>P8180</t>
  </si>
  <si>
    <t>P9308</t>
  </si>
  <si>
    <t>Baby Plus</t>
  </si>
  <si>
    <t>Argue X</t>
  </si>
  <si>
    <t>P4411</t>
  </si>
  <si>
    <t>part mini</t>
  </si>
  <si>
    <t>P4249</t>
  </si>
  <si>
    <t>Garden Lite</t>
  </si>
  <si>
    <t>P3379</t>
  </si>
  <si>
    <t>Personal X</t>
  </si>
  <si>
    <t>P5592</t>
  </si>
  <si>
    <t>Probably Pro</t>
  </si>
  <si>
    <t>P5533</t>
  </si>
  <si>
    <t>P5768</t>
  </si>
  <si>
    <t>P8169</t>
  </si>
  <si>
    <t>P6020</t>
  </si>
  <si>
    <t>P1284</t>
  </si>
  <si>
    <t>Kid Lite</t>
  </si>
  <si>
    <t>P2494</t>
  </si>
  <si>
    <t>Personal Mini</t>
  </si>
  <si>
    <t>P5800</t>
  </si>
  <si>
    <t>Investment Lite</t>
  </si>
  <si>
    <t>Model Plus</t>
  </si>
  <si>
    <t>P3731</t>
  </si>
  <si>
    <t>P2057</t>
  </si>
  <si>
    <t>Assume Mini</t>
  </si>
  <si>
    <t>P7470</t>
  </si>
  <si>
    <t>P6458</t>
  </si>
  <si>
    <t>P4174</t>
  </si>
  <si>
    <t>Card X</t>
  </si>
  <si>
    <t>P7387</t>
  </si>
  <si>
    <t>Game X</t>
  </si>
  <si>
    <t>P5132</t>
  </si>
  <si>
    <t>Coach X</t>
  </si>
  <si>
    <t>P9296</t>
  </si>
  <si>
    <t>Kid X</t>
  </si>
  <si>
    <t>P5857</t>
  </si>
  <si>
    <t>century plus</t>
  </si>
  <si>
    <t>P3099</t>
  </si>
  <si>
    <t>P5025</t>
  </si>
  <si>
    <t>Significant Mini</t>
  </si>
  <si>
    <t>P7212</t>
  </si>
  <si>
    <t>P9700</t>
  </si>
  <si>
    <t>Key Lite</t>
  </si>
  <si>
    <t>P3197</t>
  </si>
  <si>
    <t>hand x</t>
  </si>
  <si>
    <t>P6235</t>
  </si>
  <si>
    <t>Official Plus</t>
  </si>
  <si>
    <t>P5111</t>
  </si>
  <si>
    <t>Offer Plus</t>
  </si>
  <si>
    <t>P5378</t>
  </si>
  <si>
    <t>Heavy Pro</t>
  </si>
  <si>
    <t>P6362</t>
  </si>
  <si>
    <t>Military Plus</t>
  </si>
  <si>
    <t>P6268</t>
  </si>
  <si>
    <t>P1425</t>
  </si>
  <si>
    <t>Suggest X</t>
  </si>
  <si>
    <t>P4006</t>
  </si>
  <si>
    <t>Last X</t>
  </si>
  <si>
    <t>Statement X</t>
  </si>
  <si>
    <t>P1135</t>
  </si>
  <si>
    <t>Church Plus</t>
  </si>
  <si>
    <t>P5127</t>
  </si>
  <si>
    <t>P3652</t>
  </si>
  <si>
    <t>Everything X</t>
  </si>
  <si>
    <t>P6385</t>
  </si>
  <si>
    <t>chair plus</t>
  </si>
  <si>
    <t>P6840</t>
  </si>
  <si>
    <t>Business Max</t>
  </si>
  <si>
    <t>P7064</t>
  </si>
  <si>
    <t>P6809</t>
  </si>
  <si>
    <t>Some Max</t>
  </si>
  <si>
    <t>P3087</t>
  </si>
  <si>
    <t>Radio Pro</t>
  </si>
  <si>
    <t>P8960</t>
  </si>
  <si>
    <t>Table X</t>
  </si>
  <si>
    <t>P5797</t>
  </si>
  <si>
    <t>P6924</t>
  </si>
  <si>
    <t>P6267</t>
  </si>
  <si>
    <t>Suddenly X</t>
  </si>
  <si>
    <t>P4526</t>
  </si>
  <si>
    <t>Rather Lite</t>
  </si>
  <si>
    <t>P4478</t>
  </si>
  <si>
    <t>P8323</t>
  </si>
  <si>
    <t>P2987</t>
  </si>
  <si>
    <t>Hard Lite</t>
  </si>
  <si>
    <t>P5257</t>
  </si>
  <si>
    <t>P6905</t>
  </si>
  <si>
    <t>Fall X</t>
  </si>
  <si>
    <t>P2139</t>
  </si>
  <si>
    <t>Room X</t>
  </si>
  <si>
    <t>Include Max</t>
  </si>
  <si>
    <t>P6952</t>
  </si>
  <si>
    <t>She Plus</t>
  </si>
  <si>
    <t>P4920</t>
  </si>
  <si>
    <t>P1304</t>
  </si>
  <si>
    <t>everything lite</t>
  </si>
  <si>
    <t>P9366</t>
  </si>
  <si>
    <t>P7506</t>
  </si>
  <si>
    <t>P9783</t>
  </si>
  <si>
    <t>Bad Mini</t>
  </si>
  <si>
    <t>Executive Mini</t>
  </si>
  <si>
    <t>P7441</t>
  </si>
  <si>
    <t>Away Lite</t>
  </si>
  <si>
    <t>Matter Max</t>
  </si>
  <si>
    <t>P6000</t>
  </si>
  <si>
    <t>P4179</t>
  </si>
  <si>
    <t>P5415</t>
  </si>
  <si>
    <t>Must Mini</t>
  </si>
  <si>
    <t>Religious Max</t>
  </si>
  <si>
    <t>Within Max</t>
  </si>
  <si>
    <t>P8899</t>
  </si>
  <si>
    <t>Daughter Max</t>
  </si>
  <si>
    <t>P5355</t>
  </si>
  <si>
    <t>P7050</t>
  </si>
  <si>
    <t>Enter X</t>
  </si>
  <si>
    <t>P1254</t>
  </si>
  <si>
    <t>Rock Pro</t>
  </si>
  <si>
    <t>P8862</t>
  </si>
  <si>
    <t>Next Mini</t>
  </si>
  <si>
    <t>Adult Pro</t>
  </si>
  <si>
    <t>P9303</t>
  </si>
  <si>
    <t>Green Pro</t>
  </si>
  <si>
    <t>P1164</t>
  </si>
  <si>
    <t>Tv X</t>
  </si>
  <si>
    <t>Rest Lite</t>
  </si>
  <si>
    <t>Whose Lite</t>
  </si>
  <si>
    <t>P6785</t>
  </si>
  <si>
    <t>Technology Mini</t>
  </si>
  <si>
    <t>P8583</t>
  </si>
  <si>
    <t>Him Pro</t>
  </si>
  <si>
    <t>Actually Mini</t>
  </si>
  <si>
    <t>Knowledge Mini</t>
  </si>
  <si>
    <t>P8807</t>
  </si>
  <si>
    <t>represent x</t>
  </si>
  <si>
    <t>Hour Mini</t>
  </si>
  <si>
    <t>P1256</t>
  </si>
  <si>
    <t>P7175</t>
  </si>
  <si>
    <t>Food X</t>
  </si>
  <si>
    <t>cultural max</t>
  </si>
  <si>
    <t>Total Max</t>
  </si>
  <si>
    <t>P3995</t>
  </si>
  <si>
    <t>Himself Pro</t>
  </si>
  <si>
    <t>P6766</t>
  </si>
  <si>
    <t>P9067</t>
  </si>
  <si>
    <t>P6582</t>
  </si>
  <si>
    <t>P5880</t>
  </si>
  <si>
    <t>P7659</t>
  </si>
  <si>
    <t>Article Plus</t>
  </si>
  <si>
    <t>Hope Lite</t>
  </si>
  <si>
    <t>P7731</t>
  </si>
  <si>
    <t>Our Plus</t>
  </si>
  <si>
    <t>Eight Plus</t>
  </si>
  <si>
    <t>P2210</t>
  </si>
  <si>
    <t>near lite</t>
  </si>
  <si>
    <t>own max</t>
  </si>
  <si>
    <t>P4459</t>
  </si>
  <si>
    <t>P7989</t>
  </si>
  <si>
    <t>But Max</t>
  </si>
  <si>
    <t>P1518</t>
  </si>
  <si>
    <t>Lead Plus</t>
  </si>
  <si>
    <t>P6161</t>
  </si>
  <si>
    <t>P4865</t>
  </si>
  <si>
    <t>Officer X</t>
  </si>
  <si>
    <t>P6543</t>
  </si>
  <si>
    <t>Pretty Pro</t>
  </si>
  <si>
    <t>P6735</t>
  </si>
  <si>
    <t>Particular X</t>
  </si>
  <si>
    <t>P4746</t>
  </si>
  <si>
    <t>Never Lite</t>
  </si>
  <si>
    <t>P4317</t>
  </si>
  <si>
    <t>Professor Plus</t>
  </si>
  <si>
    <t>Nearly Lite</t>
  </si>
  <si>
    <t>P5004</t>
  </si>
  <si>
    <t>P7335</t>
  </si>
  <si>
    <t>P7359</t>
  </si>
  <si>
    <t>P3928</t>
  </si>
  <si>
    <t>Up Lite</t>
  </si>
  <si>
    <t>Cover Max</t>
  </si>
  <si>
    <t>P8643</t>
  </si>
  <si>
    <t>He Max</t>
  </si>
  <si>
    <t>P8962</t>
  </si>
  <si>
    <t>Rise X</t>
  </si>
  <si>
    <t>P7597</t>
  </si>
  <si>
    <t>P3954</t>
  </si>
  <si>
    <t>remain lite</t>
  </si>
  <si>
    <t>P8398</t>
  </si>
  <si>
    <t>Most Pro</t>
  </si>
  <si>
    <t>P8797</t>
  </si>
  <si>
    <t>Father Max</t>
  </si>
  <si>
    <t>P7542</t>
  </si>
  <si>
    <t>Modern X</t>
  </si>
  <si>
    <t>P4477</t>
  </si>
  <si>
    <t>Right Plus</t>
  </si>
  <si>
    <t>P4839</t>
  </si>
  <si>
    <t>Early Plus</t>
  </si>
  <si>
    <t>P5389</t>
  </si>
  <si>
    <t>P6758</t>
  </si>
  <si>
    <t>P5721</t>
  </si>
  <si>
    <t>P2920</t>
  </si>
  <si>
    <t>Full Lite</t>
  </si>
  <si>
    <t>P3589</t>
  </si>
  <si>
    <t>Very Plus</t>
  </si>
  <si>
    <t>Sure Pro</t>
  </si>
  <si>
    <t>P5301</t>
  </si>
  <si>
    <t>Case Plus</t>
  </si>
  <si>
    <t>season mini</t>
  </si>
  <si>
    <t>P9564</t>
  </si>
  <si>
    <t>Region Mini</t>
  </si>
  <si>
    <t>P8014</t>
  </si>
  <si>
    <t>Beyond Lite</t>
  </si>
  <si>
    <t>P7966</t>
  </si>
  <si>
    <t>Argue Lite</t>
  </si>
  <si>
    <t>P2561</t>
  </si>
  <si>
    <t>Little Pro</t>
  </si>
  <si>
    <t>P4656</t>
  </si>
  <si>
    <t>End Max</t>
  </si>
  <si>
    <t>P1209</t>
  </si>
  <si>
    <t>Window Plus</t>
  </si>
  <si>
    <t>Out X</t>
  </si>
  <si>
    <t>P2853</t>
  </si>
  <si>
    <t>P1181</t>
  </si>
  <si>
    <t>P8089</t>
  </si>
  <si>
    <t>P7098</t>
  </si>
  <si>
    <t>P3021</t>
  </si>
  <si>
    <t>Its X</t>
  </si>
  <si>
    <t>P1713</t>
  </si>
  <si>
    <t>Central Lite</t>
  </si>
  <si>
    <t>P1863</t>
  </si>
  <si>
    <t>Scene Plus</t>
  </si>
  <si>
    <t>P3304</t>
  </si>
  <si>
    <t>P7734</t>
  </si>
  <si>
    <t>P6106</t>
  </si>
  <si>
    <t>thousand mini</t>
  </si>
  <si>
    <t>P9291</t>
  </si>
  <si>
    <t>P3737</t>
  </si>
  <si>
    <t>Republican Pro</t>
  </si>
  <si>
    <t>Among Pro</t>
  </si>
  <si>
    <t>P5682</t>
  </si>
  <si>
    <t>Maintain Mini</t>
  </si>
  <si>
    <t>P8250</t>
  </si>
  <si>
    <t>P7723</t>
  </si>
  <si>
    <t>P2248</t>
  </si>
  <si>
    <t>Use Max</t>
  </si>
  <si>
    <t>P7444</t>
  </si>
  <si>
    <t>Example Lite</t>
  </si>
  <si>
    <t>P1660</t>
  </si>
  <si>
    <t>Past Max</t>
  </si>
  <si>
    <t>P8512</t>
  </si>
  <si>
    <t>Fear Plus</t>
  </si>
  <si>
    <t>P6960</t>
  </si>
  <si>
    <t>P2798</t>
  </si>
  <si>
    <t>P7337</t>
  </si>
  <si>
    <t>market plus</t>
  </si>
  <si>
    <t>Majority X</t>
  </si>
  <si>
    <t>P7276</t>
  </si>
  <si>
    <t>P6438</t>
  </si>
  <si>
    <t>P1058</t>
  </si>
  <si>
    <t>P3614</t>
  </si>
  <si>
    <t>P9276</t>
  </si>
  <si>
    <t>In X</t>
  </si>
  <si>
    <t>P4120</t>
  </si>
  <si>
    <t>P4190</t>
  </si>
  <si>
    <t>Style Max</t>
  </si>
  <si>
    <t>Drop Lite</t>
  </si>
  <si>
    <t>P1932</t>
  </si>
  <si>
    <t>strong mini</t>
  </si>
  <si>
    <t>P5852</t>
  </si>
  <si>
    <t>Consumer Max</t>
  </si>
  <si>
    <t>First Lite</t>
  </si>
  <si>
    <t>Consumer X</t>
  </si>
  <si>
    <t>P9313</t>
  </si>
  <si>
    <t>P3749</t>
  </si>
  <si>
    <t>Reveal X</t>
  </si>
  <si>
    <t>Generation Lite</t>
  </si>
  <si>
    <t>P8101</t>
  </si>
  <si>
    <t>Make Pro</t>
  </si>
  <si>
    <t>Soon Plus</t>
  </si>
  <si>
    <t>Head Plus</t>
  </si>
  <si>
    <t>P2315</t>
  </si>
  <si>
    <t>Data Lite</t>
  </si>
  <si>
    <t>Everyone X</t>
  </si>
  <si>
    <t>General Mini</t>
  </si>
  <si>
    <t>P9614</t>
  </si>
  <si>
    <t>me plus</t>
  </si>
  <si>
    <t>Represent Max</t>
  </si>
  <si>
    <t>P6620</t>
  </si>
  <si>
    <t>Get Pro</t>
  </si>
  <si>
    <t>P8177</t>
  </si>
  <si>
    <t>Hair Lite</t>
  </si>
  <si>
    <t>P6397</t>
  </si>
  <si>
    <t>Room Plus</t>
  </si>
  <si>
    <t>P5190</t>
  </si>
  <si>
    <t>one plus</t>
  </si>
  <si>
    <t>Boy Plus</t>
  </si>
  <si>
    <t>P3774</t>
  </si>
  <si>
    <t>Small X</t>
  </si>
  <si>
    <t>P6321</t>
  </si>
  <si>
    <t>Black X</t>
  </si>
  <si>
    <t>P9464</t>
  </si>
  <si>
    <t>P5526</t>
  </si>
  <si>
    <t>P2941</t>
  </si>
  <si>
    <t>Sense Pro</t>
  </si>
  <si>
    <t>P3121</t>
  </si>
  <si>
    <t>Name Lite</t>
  </si>
  <si>
    <t>P6656</t>
  </si>
  <si>
    <t>Character Max</t>
  </si>
  <si>
    <t>Civil Pro</t>
  </si>
  <si>
    <t>P3144</t>
  </si>
  <si>
    <t>Spring Lite</t>
  </si>
  <si>
    <t>P1000</t>
  </si>
  <si>
    <t>Treatment Lite</t>
  </si>
  <si>
    <t>P2234</t>
  </si>
  <si>
    <t>Writer Max</t>
  </si>
  <si>
    <t>produce plus</t>
  </si>
  <si>
    <t>P9548</t>
  </si>
  <si>
    <t>P5234</t>
  </si>
  <si>
    <t>Apply Plus</t>
  </si>
  <si>
    <t>Memory Lite</t>
  </si>
  <si>
    <t>P8679</t>
  </si>
  <si>
    <t>group mini</t>
  </si>
  <si>
    <t>P2038</t>
  </si>
  <si>
    <t>Spend Plus</t>
  </si>
  <si>
    <t>P1788</t>
  </si>
  <si>
    <t>Station Lite</t>
  </si>
  <si>
    <t>P7264</t>
  </si>
  <si>
    <t>World Lite</t>
  </si>
  <si>
    <t>P5823</t>
  </si>
  <si>
    <t>Out Pro</t>
  </si>
  <si>
    <t>P1539</t>
  </si>
  <si>
    <t>P4289</t>
  </si>
  <si>
    <t>Range Pro</t>
  </si>
  <si>
    <t>Yet Plus</t>
  </si>
  <si>
    <t>Piece Max</t>
  </si>
  <si>
    <t>P1047</t>
  </si>
  <si>
    <t>Pressure Pro</t>
  </si>
  <si>
    <t>P3802</t>
  </si>
  <si>
    <t>School Lite</t>
  </si>
  <si>
    <t>P3086</t>
  </si>
  <si>
    <t>Material Max</t>
  </si>
  <si>
    <t>Base Lite</t>
  </si>
  <si>
    <t>P9849</t>
  </si>
  <si>
    <t>P2540</t>
  </si>
  <si>
    <t>Up Pro</t>
  </si>
  <si>
    <t>Range X</t>
  </si>
  <si>
    <t>P4800</t>
  </si>
  <si>
    <t>become x</t>
  </si>
  <si>
    <t>P8115</t>
  </si>
  <si>
    <t>Consider Pro</t>
  </si>
  <si>
    <t>P3256</t>
  </si>
  <si>
    <t>cost max</t>
  </si>
  <si>
    <t>P8387</t>
  </si>
  <si>
    <t>Student Plus</t>
  </si>
  <si>
    <t>P3487</t>
  </si>
  <si>
    <t>Them Plus</t>
  </si>
  <si>
    <t>P6434</t>
  </si>
  <si>
    <t>P7286</t>
  </si>
  <si>
    <t>Have Plus</t>
  </si>
  <si>
    <t>P2442</t>
  </si>
  <si>
    <t>mr x</t>
  </si>
  <si>
    <t>Trial Mini</t>
  </si>
  <si>
    <t>P4194</t>
  </si>
  <si>
    <t>Whatever X</t>
  </si>
  <si>
    <t>P6350</t>
  </si>
  <si>
    <t>Base Plus</t>
  </si>
  <si>
    <t>P3959</t>
  </si>
  <si>
    <t>P4097</t>
  </si>
  <si>
    <t>P1723</t>
  </si>
  <si>
    <t>House Pro</t>
  </si>
  <si>
    <t>P2299</t>
  </si>
  <si>
    <t>Doctor Plus</t>
  </si>
  <si>
    <t>P1426</t>
  </si>
  <si>
    <t>P9126</t>
  </si>
  <si>
    <t>Magazine Plus</t>
  </si>
  <si>
    <t>P2373</t>
  </si>
  <si>
    <t>Worry Plus</t>
  </si>
  <si>
    <t>P3482</t>
  </si>
  <si>
    <t>P8028</t>
  </si>
  <si>
    <t>Professional Plus</t>
  </si>
  <si>
    <t>P5021</t>
  </si>
  <si>
    <t>P8300</t>
  </si>
  <si>
    <t>Still Pro</t>
  </si>
  <si>
    <t>P3755</t>
  </si>
  <si>
    <t>view pro</t>
  </si>
  <si>
    <t>P5691</t>
  </si>
  <si>
    <t>Early X</t>
  </si>
  <si>
    <t>P7436</t>
  </si>
  <si>
    <t>Subject Plus</t>
  </si>
  <si>
    <t>P8902</t>
  </si>
  <si>
    <t>Record Mini</t>
  </si>
  <si>
    <t>P2918</t>
  </si>
  <si>
    <t>Then Max</t>
  </si>
  <si>
    <t>P1394</t>
  </si>
  <si>
    <t>Lead X</t>
  </si>
  <si>
    <t>P8108</t>
  </si>
  <si>
    <t>Pretty Lite</t>
  </si>
  <si>
    <t>Morning Max</t>
  </si>
  <si>
    <t>P2119</t>
  </si>
  <si>
    <t>Including Lite</t>
  </si>
  <si>
    <t>It Plus</t>
  </si>
  <si>
    <t>P3217</t>
  </si>
  <si>
    <t>Safe Pro</t>
  </si>
  <si>
    <t>P2017</t>
  </si>
  <si>
    <t>P9239</t>
  </si>
  <si>
    <t>like plus</t>
  </si>
  <si>
    <t>P3089</t>
  </si>
  <si>
    <t>City X</t>
  </si>
  <si>
    <t>Finally X</t>
  </si>
  <si>
    <t>Morning Plus</t>
  </si>
  <si>
    <t>Else Plus</t>
  </si>
  <si>
    <t>P6064</t>
  </si>
  <si>
    <t>P8775</t>
  </si>
  <si>
    <t>Effort Mini</t>
  </si>
  <si>
    <t>P7089</t>
  </si>
  <si>
    <t>in lite</t>
  </si>
  <si>
    <t>P9799</t>
  </si>
  <si>
    <t>P2300</t>
  </si>
  <si>
    <t>Likely Lite</t>
  </si>
  <si>
    <t>P6567</t>
  </si>
  <si>
    <t>Vote Mini</t>
  </si>
  <si>
    <t>P3360</t>
  </si>
  <si>
    <t>Break X</t>
  </si>
  <si>
    <t>P4934</t>
  </si>
  <si>
    <t>image max</t>
  </si>
  <si>
    <t>P6269</t>
  </si>
  <si>
    <t>P9220</t>
  </si>
  <si>
    <t>Ability Pro</t>
  </si>
  <si>
    <t>P6885</t>
  </si>
  <si>
    <t>Long Plus</t>
  </si>
  <si>
    <t>P9951</t>
  </si>
  <si>
    <t>force mini</t>
  </si>
  <si>
    <t>ground pro</t>
  </si>
  <si>
    <t>Coach Pro</t>
  </si>
  <si>
    <t>Serve Mini</t>
  </si>
  <si>
    <t>P9491</t>
  </si>
  <si>
    <t>Score Max</t>
  </si>
  <si>
    <t>P3834</t>
  </si>
  <si>
    <t>Personal Plus</t>
  </si>
  <si>
    <t>P8210</t>
  </si>
  <si>
    <t>P5671</t>
  </si>
  <si>
    <t>Option Mini</t>
  </si>
  <si>
    <t>P1414</t>
  </si>
  <si>
    <t>P9898</t>
  </si>
  <si>
    <t>P4785</t>
  </si>
  <si>
    <t>Phone Pro</t>
  </si>
  <si>
    <t>P6023</t>
  </si>
  <si>
    <t>Notice Pro</t>
  </si>
  <si>
    <t>P1930</t>
  </si>
  <si>
    <t>P4625</t>
  </si>
  <si>
    <t>why x</t>
  </si>
  <si>
    <t>P8110</t>
  </si>
  <si>
    <t>Base Mini</t>
  </si>
  <si>
    <t>Business Plus</t>
  </si>
  <si>
    <t>P9583</t>
  </si>
  <si>
    <t>Quality Lite</t>
  </si>
  <si>
    <t>P2874</t>
  </si>
  <si>
    <t>P4198</t>
  </si>
  <si>
    <t>Me Mini</t>
  </si>
  <si>
    <t>P6404</t>
  </si>
  <si>
    <t>Hospital X</t>
  </si>
  <si>
    <t>P9689</t>
  </si>
  <si>
    <t>P9182</t>
  </si>
  <si>
    <t>Prove Mini</t>
  </si>
  <si>
    <t>Already Plus</t>
  </si>
  <si>
    <t>P4600</t>
  </si>
  <si>
    <t>P1594</t>
  </si>
  <si>
    <t>Next Lite</t>
  </si>
  <si>
    <t>P6748</t>
  </si>
  <si>
    <t>P4020</t>
  </si>
  <si>
    <t>P9066</t>
  </si>
  <si>
    <t>Front Mini</t>
  </si>
  <si>
    <t>paper pro</t>
  </si>
  <si>
    <t>Mrs X</t>
  </si>
  <si>
    <t>Nation Mini</t>
  </si>
  <si>
    <t>P3339</t>
  </si>
  <si>
    <t>Trade Lite</t>
  </si>
  <si>
    <t>P7707</t>
  </si>
  <si>
    <t>Woman Pro</t>
  </si>
  <si>
    <t>professor pro</t>
  </si>
  <si>
    <t>P4883</t>
  </si>
  <si>
    <t>Movie Max</t>
  </si>
  <si>
    <t>Occur X</t>
  </si>
  <si>
    <t>P6270</t>
  </si>
  <si>
    <t>P1205</t>
  </si>
  <si>
    <t>P6691</t>
  </si>
  <si>
    <t>Style Lite</t>
  </si>
  <si>
    <t>P7728</t>
  </si>
  <si>
    <t>P1112</t>
  </si>
  <si>
    <t>P9977</t>
  </si>
  <si>
    <t>P3298</t>
  </si>
  <si>
    <t>P2381</t>
  </si>
  <si>
    <t>P4574</t>
  </si>
  <si>
    <t>P8476</t>
  </si>
  <si>
    <t>view x</t>
  </si>
  <si>
    <t>P3183</t>
  </si>
  <si>
    <t>P3078</t>
  </si>
  <si>
    <t>In Lite</t>
  </si>
  <si>
    <t>P2908</t>
  </si>
  <si>
    <t>Worry Pro</t>
  </si>
  <si>
    <t>P1497</t>
  </si>
  <si>
    <t>Walk Mini</t>
  </si>
  <si>
    <t>P7969</t>
  </si>
  <si>
    <t>Interesting Max</t>
  </si>
  <si>
    <t>child mini</t>
  </si>
  <si>
    <t>P1206</t>
  </si>
  <si>
    <t>music pro</t>
  </si>
  <si>
    <t>P7532</t>
  </si>
  <si>
    <t>Age X</t>
  </si>
  <si>
    <t>P9793</t>
  </si>
  <si>
    <t>American Pro</t>
  </si>
  <si>
    <t>P8000</t>
  </si>
  <si>
    <t>Piece X</t>
  </si>
  <si>
    <t>mr max</t>
  </si>
  <si>
    <t>P6776</t>
  </si>
  <si>
    <t>P2691</t>
  </si>
  <si>
    <t>P8735</t>
  </si>
  <si>
    <t>city lite</t>
  </si>
  <si>
    <t>P1967</t>
  </si>
  <si>
    <t>Hair Pro</t>
  </si>
  <si>
    <t>P3968</t>
  </si>
  <si>
    <t>Risk Pro</t>
  </si>
  <si>
    <t>P6992</t>
  </si>
  <si>
    <t>P7023</t>
  </si>
  <si>
    <t>Again Pro</t>
  </si>
  <si>
    <t>P8607</t>
  </si>
  <si>
    <t>P6412</t>
  </si>
  <si>
    <t>Eat Lite</t>
  </si>
  <si>
    <t>Wife Plus</t>
  </si>
  <si>
    <t>onto mini</t>
  </si>
  <si>
    <t>Staff Mini</t>
  </si>
  <si>
    <t>Civil Lite</t>
  </si>
  <si>
    <t>P8549</t>
  </si>
  <si>
    <t>Use Mini</t>
  </si>
  <si>
    <t>Us Mini</t>
  </si>
  <si>
    <t>Success Pro</t>
  </si>
  <si>
    <t>P3293</t>
  </si>
  <si>
    <t>P7162</t>
  </si>
  <si>
    <t>partner plus</t>
  </si>
  <si>
    <t>P6945</t>
  </si>
  <si>
    <t>P4187</t>
  </si>
  <si>
    <t>Including Max</t>
  </si>
  <si>
    <t>P8097</t>
  </si>
  <si>
    <t>Check Plus</t>
  </si>
  <si>
    <t>P7831</t>
  </si>
  <si>
    <t>Box X</t>
  </si>
  <si>
    <t>By Mini</t>
  </si>
  <si>
    <t>Four Plus</t>
  </si>
  <si>
    <t>Pattern Plus</t>
  </si>
  <si>
    <t>P9022</t>
  </si>
  <si>
    <t>remain max</t>
  </si>
  <si>
    <t>Score Pro</t>
  </si>
  <si>
    <t>Camera Plus</t>
  </si>
  <si>
    <t>P4903</t>
  </si>
  <si>
    <t>P2152</t>
  </si>
  <si>
    <t>turn pro</t>
  </si>
  <si>
    <t>P4245</t>
  </si>
  <si>
    <t>P9679</t>
  </si>
  <si>
    <t>P5075</t>
  </si>
  <si>
    <t>Offer Max</t>
  </si>
  <si>
    <t>P7932</t>
  </si>
  <si>
    <t>able mini</t>
  </si>
  <si>
    <t>P1460</t>
  </si>
  <si>
    <t>P3521</t>
  </si>
  <si>
    <t>P1027</t>
  </si>
  <si>
    <t>Exactly Lite</t>
  </si>
  <si>
    <t>P2264</t>
  </si>
  <si>
    <t>P2251</t>
  </si>
  <si>
    <t>team plus</t>
  </si>
  <si>
    <t>P1361</t>
  </si>
  <si>
    <t>P5443</t>
  </si>
  <si>
    <t>Political Lite</t>
  </si>
  <si>
    <t>Form X</t>
  </si>
  <si>
    <t>Recent Lite</t>
  </si>
  <si>
    <t>P8084</t>
  </si>
  <si>
    <t>Would Pro</t>
  </si>
  <si>
    <t>Force Lite</t>
  </si>
  <si>
    <t>P1543</t>
  </si>
  <si>
    <t>morning mini</t>
  </si>
  <si>
    <t>Teacher Mini</t>
  </si>
  <si>
    <t>P7976</t>
  </si>
  <si>
    <t>national pro</t>
  </si>
  <si>
    <t>P6696</t>
  </si>
  <si>
    <t>P8309</t>
  </si>
  <si>
    <t>P4682</t>
  </si>
  <si>
    <t>P3894</t>
  </si>
  <si>
    <t>pm lite</t>
  </si>
  <si>
    <t>P2254</t>
  </si>
  <si>
    <t>Daughter Plus</t>
  </si>
  <si>
    <t>P4325</t>
  </si>
  <si>
    <t>Kitchen Lite</t>
  </si>
  <si>
    <t>P8551</t>
  </si>
  <si>
    <t>Upon Max</t>
  </si>
  <si>
    <t>P2157</t>
  </si>
  <si>
    <t>Work Plus</t>
  </si>
  <si>
    <t>P8649</t>
  </si>
  <si>
    <t>Partner Plus</t>
  </si>
  <si>
    <t>Step Max</t>
  </si>
  <si>
    <t>P4395</t>
  </si>
  <si>
    <t>Girl Lite</t>
  </si>
  <si>
    <t>P2586</t>
  </si>
  <si>
    <t>Commercial Max</t>
  </si>
  <si>
    <t>P9089</t>
  </si>
  <si>
    <t>P1477</t>
  </si>
  <si>
    <t>Design Max</t>
  </si>
  <si>
    <t>Summer Mini</t>
  </si>
  <si>
    <t>P9909</t>
  </si>
  <si>
    <t>Yard Max</t>
  </si>
  <si>
    <t>P2776</t>
  </si>
  <si>
    <t>Threat X</t>
  </si>
  <si>
    <t>Loss Lite</t>
  </si>
  <si>
    <t>P7181</t>
  </si>
  <si>
    <t>represent plus</t>
  </si>
  <si>
    <t>P8370</t>
  </si>
  <si>
    <t>Blue Pro</t>
  </si>
  <si>
    <t>P7927</t>
  </si>
  <si>
    <t>Listen Plus</t>
  </si>
  <si>
    <t>Rate X</t>
  </si>
  <si>
    <t>P6171</t>
  </si>
  <si>
    <t>institution plus</t>
  </si>
  <si>
    <t>P7184</t>
  </si>
  <si>
    <t>Try Lite</t>
  </si>
  <si>
    <t>P1978</t>
  </si>
  <si>
    <t>P6129</t>
  </si>
  <si>
    <t>P3455</t>
  </si>
  <si>
    <t>P5649</t>
  </si>
  <si>
    <t>P6253</t>
  </si>
  <si>
    <t>P8176</t>
  </si>
  <si>
    <t>P7878</t>
  </si>
  <si>
    <t>Term Max</t>
  </si>
  <si>
    <t>Improve X</t>
  </si>
  <si>
    <t>P6380</t>
  </si>
  <si>
    <t>Film X</t>
  </si>
  <si>
    <t>P1592</t>
  </si>
  <si>
    <t>Agreement Plus</t>
  </si>
  <si>
    <t>Rest Plus</t>
  </si>
  <si>
    <t>P7407</t>
  </si>
  <si>
    <t>Hear Plus</t>
  </si>
  <si>
    <t>loss max</t>
  </si>
  <si>
    <t>P3699</t>
  </si>
  <si>
    <t>Career Lite</t>
  </si>
  <si>
    <t>P4025</t>
  </si>
  <si>
    <t>north x</t>
  </si>
  <si>
    <t>P7729</t>
  </si>
  <si>
    <t>P7013</t>
  </si>
  <si>
    <t>P3680</t>
  </si>
  <si>
    <t>Tree Max</t>
  </si>
  <si>
    <t>P6484</t>
  </si>
  <si>
    <t>section max</t>
  </si>
  <si>
    <t>Manage Mini</t>
  </si>
  <si>
    <t>P6170</t>
  </si>
  <si>
    <t>On X</t>
  </si>
  <si>
    <t>P8548</t>
  </si>
  <si>
    <t>P2335</t>
  </si>
  <si>
    <t>Participant X</t>
  </si>
  <si>
    <t>Late Mini</t>
  </si>
  <si>
    <t>P4417</t>
  </si>
  <si>
    <t>Fact Max</t>
  </si>
  <si>
    <t>P9632</t>
  </si>
  <si>
    <t>P6112</t>
  </si>
  <si>
    <t>P3777</t>
  </si>
  <si>
    <t>P9290</t>
  </si>
  <si>
    <t>Charge X</t>
  </si>
  <si>
    <t>P2222</t>
  </si>
  <si>
    <t>P9668</t>
  </si>
  <si>
    <t>Need Pro</t>
  </si>
  <si>
    <t>P2705</t>
  </si>
  <si>
    <t>Source Max</t>
  </si>
  <si>
    <t>P5325</t>
  </si>
  <si>
    <t>Them Pro</t>
  </si>
  <si>
    <t>P6168</t>
  </si>
  <si>
    <t>A Lite</t>
  </si>
  <si>
    <t>P7092</t>
  </si>
  <si>
    <t>Fine X</t>
  </si>
  <si>
    <t>P4742</t>
  </si>
  <si>
    <t>Themselves Mini</t>
  </si>
  <si>
    <t>P3049</t>
  </si>
  <si>
    <t>P4439</t>
  </si>
  <si>
    <t>P4335</t>
  </si>
  <si>
    <t>P3753</t>
  </si>
  <si>
    <t>receive pro</t>
  </si>
  <si>
    <t>P9481</t>
  </si>
  <si>
    <t>Born Plus</t>
  </si>
  <si>
    <t>P5858</t>
  </si>
  <si>
    <t>Know X</t>
  </si>
  <si>
    <t>P5446</t>
  </si>
  <si>
    <t>Stock Pro</t>
  </si>
  <si>
    <t>P8307</t>
  </si>
  <si>
    <t>Industry Pro</t>
  </si>
  <si>
    <t>P3448</t>
  </si>
  <si>
    <t>P6131</t>
  </si>
  <si>
    <t>be x</t>
  </si>
  <si>
    <t>P1891</t>
  </si>
  <si>
    <t>Sea Lite</t>
  </si>
  <si>
    <t>P7452</t>
  </si>
  <si>
    <t>Of Max</t>
  </si>
  <si>
    <t>P7394</t>
  </si>
  <si>
    <t>Be Max</t>
  </si>
  <si>
    <t>P9114</t>
  </si>
  <si>
    <t>P4137</t>
  </si>
  <si>
    <t>P7409</t>
  </si>
  <si>
    <t>P8608</t>
  </si>
  <si>
    <t>Together Pro</t>
  </si>
  <si>
    <t>P2671</t>
  </si>
  <si>
    <t>Note Max</t>
  </si>
  <si>
    <t>P2836</t>
  </si>
  <si>
    <t>Off Lite</t>
  </si>
  <si>
    <t>P4485</t>
  </si>
  <si>
    <t>Free Lite</t>
  </si>
  <si>
    <t>P2321</t>
  </si>
  <si>
    <t>Development Lite</t>
  </si>
  <si>
    <t>P4412</t>
  </si>
  <si>
    <t>Defense Mini</t>
  </si>
  <si>
    <t>P4481</t>
  </si>
  <si>
    <t>Size X</t>
  </si>
  <si>
    <t>P9219</t>
  </si>
  <si>
    <t>End Plus</t>
  </si>
  <si>
    <t>P5113</t>
  </si>
  <si>
    <t>Into X</t>
  </si>
  <si>
    <t>P5999</t>
  </si>
  <si>
    <t>P4405</t>
  </si>
  <si>
    <t>Food Pro</t>
  </si>
  <si>
    <t>P6848</t>
  </si>
  <si>
    <t>None Plus</t>
  </si>
  <si>
    <t>P7558</t>
  </si>
  <si>
    <t>rule lite</t>
  </si>
  <si>
    <t>P7733</t>
  </si>
  <si>
    <t>P8645</t>
  </si>
  <si>
    <t>P5166</t>
  </si>
  <si>
    <t>Wrong Pro</t>
  </si>
  <si>
    <t>P6713</t>
  </si>
  <si>
    <t>individual x</t>
  </si>
  <si>
    <t>Whole Plus</t>
  </si>
  <si>
    <t>Blue X</t>
  </si>
  <si>
    <t>Single Plus</t>
  </si>
  <si>
    <t>P6147</t>
  </si>
  <si>
    <t>Operation Max</t>
  </si>
  <si>
    <t>P5518</t>
  </si>
  <si>
    <t>Recent Plus</t>
  </si>
  <si>
    <t>P3578</t>
  </si>
  <si>
    <t>Common X</t>
  </si>
  <si>
    <t>P1739</t>
  </si>
  <si>
    <t>P8444</t>
  </si>
  <si>
    <t>Fish Pro</t>
  </si>
  <si>
    <t>P3066</t>
  </si>
  <si>
    <t>P9273</t>
  </si>
  <si>
    <t>Project Mini</t>
  </si>
  <si>
    <t>P6435</t>
  </si>
  <si>
    <t>P6833</t>
  </si>
  <si>
    <t>P5561</t>
  </si>
  <si>
    <t>Type X</t>
  </si>
  <si>
    <t>P3122</t>
  </si>
  <si>
    <t>Hold Max</t>
  </si>
  <si>
    <t>P9826</t>
  </si>
  <si>
    <t>Against Mini</t>
  </si>
  <si>
    <t>P3811</t>
  </si>
  <si>
    <t>P6416</t>
  </si>
  <si>
    <t>P7315</t>
  </si>
  <si>
    <t>Reduce Mini</t>
  </si>
  <si>
    <t>P1854</t>
  </si>
  <si>
    <t>Large Mini</t>
  </si>
  <si>
    <t>P8173</t>
  </si>
  <si>
    <t>Image Max</t>
  </si>
  <si>
    <t>P4593</t>
  </si>
  <si>
    <t>P4685</t>
  </si>
  <si>
    <t>Maintain Lite</t>
  </si>
  <si>
    <t>Star Mini</t>
  </si>
  <si>
    <t>P9641</t>
  </si>
  <si>
    <t>With Pro</t>
  </si>
  <si>
    <t>P6303</t>
  </si>
  <si>
    <t>Ago Plus</t>
  </si>
  <si>
    <t>Unit Max</t>
  </si>
  <si>
    <t>Major Max</t>
  </si>
  <si>
    <t>P3990</t>
  </si>
  <si>
    <t>case max</t>
  </si>
  <si>
    <t>P1862</t>
  </si>
  <si>
    <t>P4795</t>
  </si>
  <si>
    <t>Live Lite</t>
  </si>
  <si>
    <t>P6849</t>
  </si>
  <si>
    <t>Head Mini</t>
  </si>
  <si>
    <t>That Lite</t>
  </si>
  <si>
    <t>P4283</t>
  </si>
  <si>
    <t>P1471</t>
  </si>
  <si>
    <t>P4948</t>
  </si>
  <si>
    <t>hard lite</t>
  </si>
  <si>
    <t>P7172</t>
  </si>
  <si>
    <t>Total Pro</t>
  </si>
  <si>
    <t>P7467</t>
  </si>
  <si>
    <t>Mean Mini</t>
  </si>
  <si>
    <t>P9582</t>
  </si>
  <si>
    <t>Share Lite</t>
  </si>
  <si>
    <t>P6617</t>
  </si>
  <si>
    <t>P9077</t>
  </si>
  <si>
    <t>Partner Mini</t>
  </si>
  <si>
    <t>P6200</t>
  </si>
  <si>
    <t>Agree Max</t>
  </si>
  <si>
    <t>P7097</t>
  </si>
  <si>
    <t>Your Plus</t>
  </si>
  <si>
    <t>Some Lite</t>
  </si>
  <si>
    <t>P3381</t>
  </si>
  <si>
    <t>Describe Lite</t>
  </si>
  <si>
    <t>P1381</t>
  </si>
  <si>
    <t>P6454</t>
  </si>
  <si>
    <t>Why X</t>
  </si>
  <si>
    <t>P7718</t>
  </si>
  <si>
    <t>Son Plus</t>
  </si>
  <si>
    <t>Everyone Plus</t>
  </si>
  <si>
    <t>P4309</t>
  </si>
  <si>
    <t>P3106</t>
  </si>
  <si>
    <t>P3938</t>
  </si>
  <si>
    <t>according pro</t>
  </si>
  <si>
    <t>P2375</t>
  </si>
  <si>
    <t>Only Plus</t>
  </si>
  <si>
    <t>P3348</t>
  </si>
  <si>
    <t>P2935</t>
  </si>
  <si>
    <t>Call Max</t>
  </si>
  <si>
    <t>P1087</t>
  </si>
  <si>
    <t>P1162</t>
  </si>
  <si>
    <t>Bill Plus</t>
  </si>
  <si>
    <t>P5298</t>
  </si>
  <si>
    <t>Information Max</t>
  </si>
  <si>
    <t>Child X</t>
  </si>
  <si>
    <t>education pro</t>
  </si>
  <si>
    <t>Purpose Plus</t>
  </si>
  <si>
    <t>Body Plus</t>
  </si>
  <si>
    <t>P5049</t>
  </si>
  <si>
    <t>Tough X</t>
  </si>
  <si>
    <t>P9576</t>
  </si>
  <si>
    <t>P6244</t>
  </si>
  <si>
    <t>head max</t>
  </si>
  <si>
    <t>P7278</t>
  </si>
  <si>
    <t>P4271</t>
  </si>
  <si>
    <t>Always Pro</t>
  </si>
  <si>
    <t>P9994</t>
  </si>
  <si>
    <t>Here Mini</t>
  </si>
  <si>
    <t>P4044</t>
  </si>
  <si>
    <t>land mini</t>
  </si>
  <si>
    <t>Development Mini</t>
  </si>
  <si>
    <t>P2486</t>
  </si>
  <si>
    <t>Forget Pro</t>
  </si>
  <si>
    <t>Continue Lite</t>
  </si>
  <si>
    <t>P5910</t>
  </si>
  <si>
    <t>beyond mini</t>
  </si>
  <si>
    <t>P9611</t>
  </si>
  <si>
    <t>P4950</t>
  </si>
  <si>
    <t>P8285</t>
  </si>
  <si>
    <t>wrong x</t>
  </si>
  <si>
    <t>Mean Plus</t>
  </si>
  <si>
    <t>P8216</t>
  </si>
  <si>
    <t>Election Lite</t>
  </si>
  <si>
    <t>P9607</t>
  </si>
  <si>
    <t>P8921</t>
  </si>
  <si>
    <t>P7191</t>
  </si>
  <si>
    <t>P2354</t>
  </si>
  <si>
    <t>P7973</t>
  </si>
  <si>
    <t>P6340</t>
  </si>
  <si>
    <t>P2529</t>
  </si>
  <si>
    <t>Budget X</t>
  </si>
  <si>
    <t>P5094</t>
  </si>
  <si>
    <t>Seven X</t>
  </si>
  <si>
    <t>Into Lite</t>
  </si>
  <si>
    <t>P9973</t>
  </si>
  <si>
    <t>P6839</t>
  </si>
  <si>
    <t>Scientist X</t>
  </si>
  <si>
    <t>Staff Lite</t>
  </si>
  <si>
    <t>Reach X</t>
  </si>
  <si>
    <t>P6375</t>
  </si>
  <si>
    <t>Economy X</t>
  </si>
  <si>
    <t>Moment X</t>
  </si>
  <si>
    <t>P8935</t>
  </si>
  <si>
    <t>teacher lite</t>
  </si>
  <si>
    <t>Class Pro</t>
  </si>
  <si>
    <t>P2694</t>
  </si>
  <si>
    <t>member mini</t>
  </si>
  <si>
    <t>place plus</t>
  </si>
  <si>
    <t>Will X</t>
  </si>
  <si>
    <t>Develop Max</t>
  </si>
  <si>
    <t>P3040</t>
  </si>
  <si>
    <t>First Plus</t>
  </si>
  <si>
    <t>Certainly Pro</t>
  </si>
  <si>
    <t>P2258</t>
  </si>
  <si>
    <t>P9736</t>
  </si>
  <si>
    <t>Role Lite</t>
  </si>
  <si>
    <t>P9232</t>
  </si>
  <si>
    <t>P9411</t>
  </si>
  <si>
    <t>P5328</t>
  </si>
  <si>
    <t>Compare Lite</t>
  </si>
  <si>
    <t>P5462</t>
  </si>
  <si>
    <t>certainly lite</t>
  </si>
  <si>
    <t>P6080</t>
  </si>
  <si>
    <t>Send Max</t>
  </si>
  <si>
    <t>P9116</t>
  </si>
  <si>
    <t>Tax X</t>
  </si>
  <si>
    <t>P4572</t>
  </si>
  <si>
    <t>Together Mini</t>
  </si>
  <si>
    <t>P8769</t>
  </si>
  <si>
    <t>Little X</t>
  </si>
  <si>
    <t>Bag Plus</t>
  </si>
  <si>
    <t>P6602</t>
  </si>
  <si>
    <t>Black Plus</t>
  </si>
  <si>
    <t>P9174</t>
  </si>
  <si>
    <t>those plus</t>
  </si>
  <si>
    <t>Only Lite</t>
  </si>
  <si>
    <t>P2637</t>
  </si>
  <si>
    <t>Child Lite</t>
  </si>
  <si>
    <t>P6797</t>
  </si>
  <si>
    <t>P8597</t>
  </si>
  <si>
    <t>Spring Mini</t>
  </si>
  <si>
    <t>P9361</t>
  </si>
  <si>
    <t>Fact X</t>
  </si>
  <si>
    <t>produce pro</t>
  </si>
  <si>
    <t>P2688</t>
  </si>
  <si>
    <t>P2461</t>
  </si>
  <si>
    <t>Then Mini</t>
  </si>
  <si>
    <t>Care Mini</t>
  </si>
  <si>
    <t>P5516</t>
  </si>
  <si>
    <t>Change Mini</t>
  </si>
  <si>
    <t>Growth X</t>
  </si>
  <si>
    <t>Task Pro</t>
  </si>
  <si>
    <t>P7790</t>
  </si>
  <si>
    <t>P5562</t>
  </si>
  <si>
    <t>Fall Max</t>
  </si>
  <si>
    <t>Officer Pro</t>
  </si>
  <si>
    <t>P7592</t>
  </si>
  <si>
    <t>P3177</t>
  </si>
  <si>
    <t>Become X</t>
  </si>
  <si>
    <t>Arm X</t>
  </si>
  <si>
    <t>P5779</t>
  </si>
  <si>
    <t>Address Max</t>
  </si>
  <si>
    <t>P7544</t>
  </si>
  <si>
    <t>police lite</t>
  </si>
  <si>
    <t>P2488</t>
  </si>
  <si>
    <t>Report Pro</t>
  </si>
  <si>
    <t>P2802</t>
  </si>
  <si>
    <t>P4520</t>
  </si>
  <si>
    <t>Bring Plus</t>
  </si>
  <si>
    <t>P4311</t>
  </si>
  <si>
    <t>Science Max</t>
  </si>
  <si>
    <t>P9009</t>
  </si>
  <si>
    <t>P7897</t>
  </si>
  <si>
    <t>Theory Plus</t>
  </si>
  <si>
    <t>P5365</t>
  </si>
  <si>
    <t>Alone Lite</t>
  </si>
  <si>
    <t>Must Pro</t>
  </si>
  <si>
    <t>P1293</t>
  </si>
  <si>
    <t>Present Lite</t>
  </si>
  <si>
    <t>P4801</t>
  </si>
  <si>
    <t>North Max</t>
  </si>
  <si>
    <t>Prove Plus</t>
  </si>
  <si>
    <t>P2633</t>
  </si>
  <si>
    <t>Maybe Pro</t>
  </si>
  <si>
    <t>P2013</t>
  </si>
  <si>
    <t>P2817</t>
  </si>
  <si>
    <t>Nor Pro</t>
  </si>
  <si>
    <t>P7798</t>
  </si>
  <si>
    <t>Everybody Lite</t>
  </si>
  <si>
    <t>Send Mini</t>
  </si>
  <si>
    <t>P5310</t>
  </si>
  <si>
    <t>tonight mini</t>
  </si>
  <si>
    <t>Research Plus</t>
  </si>
  <si>
    <t>Behavior X</t>
  </si>
  <si>
    <t>P5530</t>
  </si>
  <si>
    <t>P1419</t>
  </si>
  <si>
    <t>Raise Mini</t>
  </si>
  <si>
    <t>P4892</t>
  </si>
  <si>
    <t>Between Mini</t>
  </si>
  <si>
    <t>P4209</t>
  </si>
  <si>
    <t>P4543</t>
  </si>
  <si>
    <t>P3329</t>
  </si>
  <si>
    <t>P5906</t>
  </si>
  <si>
    <t>Fund Mini</t>
  </si>
  <si>
    <t>P5624</t>
  </si>
  <si>
    <t>P4917</t>
  </si>
  <si>
    <t>Four Mini</t>
  </si>
  <si>
    <t>P9882</t>
  </si>
  <si>
    <t>Special Mini</t>
  </si>
  <si>
    <t>P6037</t>
  </si>
  <si>
    <t>Can X</t>
  </si>
  <si>
    <t>P8675</t>
  </si>
  <si>
    <t>P6158</t>
  </si>
  <si>
    <t>Cause Pro</t>
  </si>
  <si>
    <t>P3472</t>
  </si>
  <si>
    <t>P2310</t>
  </si>
  <si>
    <t>control pro</t>
  </si>
  <si>
    <t>P9378</t>
  </si>
  <si>
    <t>pay mini</t>
  </si>
  <si>
    <t>P1390</t>
  </si>
  <si>
    <t>P9955</t>
  </si>
  <si>
    <t>Choice Max</t>
  </si>
  <si>
    <t>P7732</t>
  </si>
  <si>
    <t>Cell Lite</t>
  </si>
  <si>
    <t>Manager Max</t>
  </si>
  <si>
    <t>P2432</t>
  </si>
  <si>
    <t>Over Mini</t>
  </si>
  <si>
    <t>P1303</t>
  </si>
  <si>
    <t>P2168</t>
  </si>
  <si>
    <t>hope mini</t>
  </si>
  <si>
    <t>P1149</t>
  </si>
  <si>
    <t>Travel Pro</t>
  </si>
  <si>
    <t>P8466</t>
  </si>
  <si>
    <t>Size Plus</t>
  </si>
  <si>
    <t>P2523</t>
  </si>
  <si>
    <t>P4756</t>
  </si>
  <si>
    <t>P2982</t>
  </si>
  <si>
    <t>Here X</t>
  </si>
  <si>
    <t>P6529</t>
  </si>
  <si>
    <t>P8023</t>
  </si>
  <si>
    <t>commercial mini</t>
  </si>
  <si>
    <t>P3480</t>
  </si>
  <si>
    <t>Way Pro</t>
  </si>
  <si>
    <t>P4015</t>
  </si>
  <si>
    <t>P8838</t>
  </si>
  <si>
    <t>P9803</t>
  </si>
  <si>
    <t>New Mini</t>
  </si>
  <si>
    <t>P4708</t>
  </si>
  <si>
    <t>All Lite</t>
  </si>
  <si>
    <t>P2692</t>
  </si>
  <si>
    <t>Rich Max</t>
  </si>
  <si>
    <t>P1125</t>
  </si>
  <si>
    <t>P3565</t>
  </si>
  <si>
    <t>Happy Pro</t>
  </si>
  <si>
    <t>P6709</t>
  </si>
  <si>
    <t>Newspaper Mini</t>
  </si>
  <si>
    <t>P7161</t>
  </si>
  <si>
    <t>prepare lite</t>
  </si>
  <si>
    <t>P9103</t>
  </si>
  <si>
    <t>P3251</t>
  </si>
  <si>
    <t>Until X</t>
  </si>
  <si>
    <t>P8658</t>
  </si>
  <si>
    <t>Man Pro</t>
  </si>
  <si>
    <t>P2070</t>
  </si>
  <si>
    <t>Important X</t>
  </si>
  <si>
    <t>P5318</t>
  </si>
  <si>
    <t>race max</t>
  </si>
  <si>
    <t>P1957</t>
  </si>
  <si>
    <t>Old Lite</t>
  </si>
  <si>
    <t>P1031</t>
  </si>
  <si>
    <t>Guy Plus</t>
  </si>
  <si>
    <t>Drive Plus</t>
  </si>
  <si>
    <t>Those Max</t>
  </si>
  <si>
    <t>P4285</t>
  </si>
  <si>
    <t>Recently Mini</t>
  </si>
  <si>
    <t>P4672</t>
  </si>
  <si>
    <t>Serious Mini</t>
  </si>
  <si>
    <t>P1051</t>
  </si>
  <si>
    <t>network max</t>
  </si>
  <si>
    <t>P3112</t>
  </si>
  <si>
    <t>great x</t>
  </si>
  <si>
    <t>P7171</t>
  </si>
  <si>
    <t>Before Pro</t>
  </si>
  <si>
    <t>P2624</t>
  </si>
  <si>
    <t>Young Lite</t>
  </si>
  <si>
    <t>Same Plus</t>
  </si>
  <si>
    <t>P5914</t>
  </si>
  <si>
    <t>P3763</t>
  </si>
  <si>
    <t>P3712</t>
  </si>
  <si>
    <t>Example Mini</t>
  </si>
  <si>
    <t>P2533</t>
  </si>
  <si>
    <t>Leader Pro</t>
  </si>
  <si>
    <t>decide pro</t>
  </si>
  <si>
    <t>P1065</t>
  </si>
  <si>
    <t>P7225</t>
  </si>
  <si>
    <t>P1584</t>
  </si>
  <si>
    <t>Create Mini</t>
  </si>
  <si>
    <t>P7615</t>
  </si>
  <si>
    <t>P9962</t>
  </si>
  <si>
    <t>Dog X</t>
  </si>
  <si>
    <t>P9462</t>
  </si>
  <si>
    <t>P6972</t>
  </si>
  <si>
    <t>Truth Lite</t>
  </si>
  <si>
    <t>P6156</t>
  </si>
  <si>
    <t>P4168</t>
  </si>
  <si>
    <t>Forget X</t>
  </si>
  <si>
    <t>P3235</t>
  </si>
  <si>
    <t>Painting Plus</t>
  </si>
  <si>
    <t>P8471</t>
  </si>
  <si>
    <t>resource max</t>
  </si>
  <si>
    <t>P3452</t>
  </si>
  <si>
    <t>P9896</t>
  </si>
  <si>
    <t>Attack Lite</t>
  </si>
  <si>
    <t>Offer X</t>
  </si>
  <si>
    <t>P7117</t>
  </si>
  <si>
    <t>Service Mini</t>
  </si>
  <si>
    <t>P7849</t>
  </si>
  <si>
    <t>Kid Max</t>
  </si>
  <si>
    <t>Responsibility Plus</t>
  </si>
  <si>
    <t>Low X</t>
  </si>
  <si>
    <t>Such Lite</t>
  </si>
  <si>
    <t>P6537</t>
  </si>
  <si>
    <t>Single Pro</t>
  </si>
  <si>
    <t>P3182</t>
  </si>
  <si>
    <t>P1719</t>
  </si>
  <si>
    <t>common x</t>
  </si>
  <si>
    <t>Today Plus</t>
  </si>
  <si>
    <t>P3156</t>
  </si>
  <si>
    <t>Develop Mini</t>
  </si>
  <si>
    <t>P5139</t>
  </si>
  <si>
    <t>Audience X</t>
  </si>
  <si>
    <t>P7871</t>
  </si>
  <si>
    <t>Yeah Pro</t>
  </si>
  <si>
    <t>P6353</t>
  </si>
  <si>
    <t>Different Pro</t>
  </si>
  <si>
    <t>P7365</t>
  </si>
  <si>
    <t>P4943</t>
  </si>
  <si>
    <t>Base X</t>
  </si>
  <si>
    <t>P5795</t>
  </si>
  <si>
    <t>Page X</t>
  </si>
  <si>
    <t>Where Pro</t>
  </si>
  <si>
    <t>Bit Pro</t>
  </si>
  <si>
    <t>P9149</t>
  </si>
  <si>
    <t>P6333</t>
  </si>
  <si>
    <t>Break Max</t>
  </si>
  <si>
    <t>P2848</t>
  </si>
  <si>
    <t>Smile X</t>
  </si>
  <si>
    <t>P1643</t>
  </si>
  <si>
    <t>P8946</t>
  </si>
  <si>
    <t>Police X</t>
  </si>
  <si>
    <t>P2181</t>
  </si>
  <si>
    <t>P4472</t>
  </si>
  <si>
    <t>Because Max</t>
  </si>
  <si>
    <t>P6179</t>
  </si>
  <si>
    <t>Tree Pro</t>
  </si>
  <si>
    <t>P7028</t>
  </si>
  <si>
    <t>Understand Plus</t>
  </si>
  <si>
    <t>P2948</t>
  </si>
  <si>
    <t>Maintain Max</t>
  </si>
  <si>
    <t>P1189</t>
  </si>
  <si>
    <t>P9406</t>
  </si>
  <si>
    <t>Measure Plus</t>
  </si>
  <si>
    <t>Serve Lite</t>
  </si>
  <si>
    <t>P7357</t>
  </si>
  <si>
    <t>Appear Max</t>
  </si>
  <si>
    <t>Rather Mini</t>
  </si>
  <si>
    <t>P4062</t>
  </si>
  <si>
    <t>Very Max</t>
  </si>
  <si>
    <t>seat lite</t>
  </si>
  <si>
    <t>P2654</t>
  </si>
  <si>
    <t>Southern Lite</t>
  </si>
  <si>
    <t>P6024</t>
  </si>
  <si>
    <t>P5417</t>
  </si>
  <si>
    <t>Great Pro</t>
  </si>
  <si>
    <t>P6884</t>
  </si>
  <si>
    <t>P8873</t>
  </si>
  <si>
    <t>Speech Lite</t>
  </si>
  <si>
    <t>P7549</t>
  </si>
  <si>
    <t>Beyond Max</t>
  </si>
  <si>
    <t>P6835</t>
  </si>
  <si>
    <t>quality pro</t>
  </si>
  <si>
    <t>which max</t>
  </si>
  <si>
    <t>Seven Pro</t>
  </si>
  <si>
    <t>P2085</t>
  </si>
  <si>
    <t>P9645</t>
  </si>
  <si>
    <t>P4036</t>
  </si>
  <si>
    <t>meeting lite</t>
  </si>
  <si>
    <t>P8358</t>
  </si>
  <si>
    <t>P9988</t>
  </si>
  <si>
    <t>Everybody Mini</t>
  </si>
  <si>
    <t>Through Pro</t>
  </si>
  <si>
    <t>P2268</t>
  </si>
  <si>
    <t>Girl X</t>
  </si>
  <si>
    <t>P8617</t>
  </si>
  <si>
    <t>P4944</t>
  </si>
  <si>
    <t>P1131</t>
  </si>
  <si>
    <t>P6906</t>
  </si>
  <si>
    <t>Bag Lite</t>
  </si>
  <si>
    <t>P6277</t>
  </si>
  <si>
    <t>Hour X</t>
  </si>
  <si>
    <t>P9131</t>
  </si>
  <si>
    <t>P3966</t>
  </si>
  <si>
    <t>Fund Pro</t>
  </si>
  <si>
    <t>P5205</t>
  </si>
  <si>
    <t>Apply Pro</t>
  </si>
  <si>
    <t>P6318</t>
  </si>
  <si>
    <t>Newspaper Max</t>
  </si>
  <si>
    <t>P5172</t>
  </si>
  <si>
    <t>P5807</t>
  </si>
  <si>
    <t>it pro</t>
  </si>
  <si>
    <t>P8738</t>
  </si>
  <si>
    <t>Television Mini</t>
  </si>
  <si>
    <t>P2526</t>
  </si>
  <si>
    <t>P2158</t>
  </si>
  <si>
    <t>Thousand Plus</t>
  </si>
  <si>
    <t>P2144</t>
  </si>
  <si>
    <t>Point Pro</t>
  </si>
  <si>
    <t>Set X</t>
  </si>
  <si>
    <t>Peace Plus</t>
  </si>
  <si>
    <t>P3203</t>
  </si>
  <si>
    <t>P1560</t>
  </si>
  <si>
    <t>Find Mini</t>
  </si>
  <si>
    <t>P5407</t>
  </si>
  <si>
    <t>Dream Max</t>
  </si>
  <si>
    <t>P6625</t>
  </si>
  <si>
    <t>Street X</t>
  </si>
  <si>
    <t>Not Lite</t>
  </si>
  <si>
    <t>P7195</t>
  </si>
  <si>
    <t>action max</t>
  </si>
  <si>
    <t>P2522</t>
  </si>
  <si>
    <t>P2479</t>
  </si>
  <si>
    <t>Learn X</t>
  </si>
  <si>
    <t>P1589</t>
  </si>
  <si>
    <t>P9939</t>
  </si>
  <si>
    <t>P5027</t>
  </si>
  <si>
    <t>P4603</t>
  </si>
  <si>
    <t>Stage Plus</t>
  </si>
  <si>
    <t>P3167</t>
  </si>
  <si>
    <t>Race Max</t>
  </si>
  <si>
    <t>baby plus</t>
  </si>
  <si>
    <t>P3841</t>
  </si>
  <si>
    <t>Reveal Lite</t>
  </si>
  <si>
    <t>P4763</t>
  </si>
  <si>
    <t>Commercial Pro</t>
  </si>
  <si>
    <t>P2362</t>
  </si>
  <si>
    <t>Blood Lite</t>
  </si>
  <si>
    <t>P1059</t>
  </si>
  <si>
    <t>P8201</t>
  </si>
  <si>
    <t>P9165</t>
  </si>
  <si>
    <t>Their X</t>
  </si>
  <si>
    <t>P3161</t>
  </si>
  <si>
    <t>P9800</t>
  </si>
  <si>
    <t>P3364</t>
  </si>
  <si>
    <t>P1245</t>
  </si>
  <si>
    <t>off max</t>
  </si>
  <si>
    <t>P9797</t>
  </si>
  <si>
    <t>P1141</t>
  </si>
  <si>
    <t>Travel Lite</t>
  </si>
  <si>
    <t>P8313</t>
  </si>
  <si>
    <t>Against Max</t>
  </si>
  <si>
    <t>P1399</t>
  </si>
  <si>
    <t>Situation Mini</t>
  </si>
  <si>
    <t>These Pro</t>
  </si>
  <si>
    <t>P7340</t>
  </si>
  <si>
    <t>Price X</t>
  </si>
  <si>
    <t>P7307</t>
  </si>
  <si>
    <t>P3878</t>
  </si>
  <si>
    <t>Benefit Pro</t>
  </si>
  <si>
    <t>P4333</t>
  </si>
  <si>
    <t>Top Pro</t>
  </si>
  <si>
    <t>glass x</t>
  </si>
  <si>
    <t>P6004</t>
  </si>
  <si>
    <t>Born Lite</t>
  </si>
  <si>
    <t>P4261</t>
  </si>
  <si>
    <t>P4018</t>
  </si>
  <si>
    <t>Focus Mini</t>
  </si>
  <si>
    <t>P7295</t>
  </si>
  <si>
    <t>Long Lite</t>
  </si>
  <si>
    <t>P9064</t>
  </si>
  <si>
    <t>Fly Lite</t>
  </si>
  <si>
    <t>P7421</t>
  </si>
  <si>
    <t>Network Pro</t>
  </si>
  <si>
    <t>P5925</t>
  </si>
  <si>
    <t>Less Max</t>
  </si>
  <si>
    <t>P3906</t>
  </si>
  <si>
    <t>Star Plus</t>
  </si>
  <si>
    <t>P8310</t>
  </si>
  <si>
    <t>P3794</t>
  </si>
  <si>
    <t>Free Plus</t>
  </si>
  <si>
    <t>P2097</t>
  </si>
  <si>
    <t>P1160</t>
  </si>
  <si>
    <t>Nature Lite</t>
  </si>
  <si>
    <t>P6546</t>
  </si>
  <si>
    <t>Blood Mini</t>
  </si>
  <si>
    <t>P7898</t>
  </si>
  <si>
    <t>forget x</t>
  </si>
  <si>
    <t>Check X</t>
  </si>
  <si>
    <t>P1513</t>
  </si>
  <si>
    <t>Build Mini</t>
  </si>
  <si>
    <t>P1902</t>
  </si>
  <si>
    <t>Over Plus</t>
  </si>
  <si>
    <t>P3321</t>
  </si>
  <si>
    <t>Organization Lite</t>
  </si>
  <si>
    <t>P5680</t>
  </si>
  <si>
    <t>Early Pro</t>
  </si>
  <si>
    <t>P7991</t>
  </si>
  <si>
    <t>reduce x</t>
  </si>
  <si>
    <t>P1420</t>
  </si>
  <si>
    <t>Inside Plus</t>
  </si>
  <si>
    <t>P8639</t>
  </si>
  <si>
    <t>Research Max</t>
  </si>
  <si>
    <t>P6061</t>
  </si>
  <si>
    <t>P5442</t>
  </si>
  <si>
    <t>Along Mini</t>
  </si>
  <si>
    <t>Know Lite</t>
  </si>
  <si>
    <t>P4458</t>
  </si>
  <si>
    <t>Financial Max</t>
  </si>
  <si>
    <t>P7978</t>
  </si>
  <si>
    <t>Play Pro</t>
  </si>
  <si>
    <t>P5980</t>
  </si>
  <si>
    <t>Task X</t>
  </si>
  <si>
    <t>Home Pro</t>
  </si>
  <si>
    <t>P4766</t>
  </si>
  <si>
    <t>P6857</t>
  </si>
  <si>
    <t>Suffer Mini</t>
  </si>
  <si>
    <t>P9138</t>
  </si>
  <si>
    <t>Soldier Max</t>
  </si>
  <si>
    <t>P6668</t>
  </si>
  <si>
    <t>local mini</t>
  </si>
  <si>
    <t>P9956</t>
  </si>
  <si>
    <t>Result Pro</t>
  </si>
  <si>
    <t>P3944</t>
  </si>
  <si>
    <t>Alone Plus</t>
  </si>
  <si>
    <t>Civil X</t>
  </si>
  <si>
    <t>P7546</t>
  </si>
  <si>
    <t>P4314</t>
  </si>
  <si>
    <t>sound lite</t>
  </si>
  <si>
    <t>P7974</t>
  </si>
  <si>
    <t>P3255</t>
  </si>
  <si>
    <t>Attack X</t>
  </si>
  <si>
    <t>skill max</t>
  </si>
  <si>
    <t>P4896</t>
  </si>
  <si>
    <t>P8039</t>
  </si>
  <si>
    <t>P5031</t>
  </si>
  <si>
    <t>Reality Pro</t>
  </si>
  <si>
    <t>P1360</t>
  </si>
  <si>
    <t>Realize Max</t>
  </si>
  <si>
    <t>P2756</t>
  </si>
  <si>
    <t>P7975</t>
  </si>
  <si>
    <t>parent plus</t>
  </si>
  <si>
    <t>P7664</t>
  </si>
  <si>
    <t>last x</t>
  </si>
  <si>
    <t>Thing Lite</t>
  </si>
  <si>
    <t>Case Pro</t>
  </si>
  <si>
    <t>P4958</t>
  </si>
  <si>
    <t>box pro</t>
  </si>
  <si>
    <t>P6331</t>
  </si>
  <si>
    <t>Three Lite</t>
  </si>
  <si>
    <t>P8237</t>
  </si>
  <si>
    <t>P9876</t>
  </si>
  <si>
    <t>P9452</t>
  </si>
  <si>
    <t>Various Lite</t>
  </si>
  <si>
    <t>Tv Max</t>
  </si>
  <si>
    <t>Air Mini</t>
  </si>
  <si>
    <t>road mini</t>
  </si>
  <si>
    <t>they pro</t>
  </si>
  <si>
    <t>P8699</t>
  </si>
  <si>
    <t>Consumer Plus</t>
  </si>
  <si>
    <t>Worry Max</t>
  </si>
  <si>
    <t>P5574</t>
  </si>
  <si>
    <t>P6177</t>
  </si>
  <si>
    <t>Leader X</t>
  </si>
  <si>
    <t>P1185</t>
  </si>
  <si>
    <t>Just Max</t>
  </si>
  <si>
    <t>P1829</t>
  </si>
  <si>
    <t>P6909</t>
  </si>
  <si>
    <t>We Max</t>
  </si>
  <si>
    <t>P2225</t>
  </si>
  <si>
    <t>P3844</t>
  </si>
  <si>
    <t>We Plus</t>
  </si>
  <si>
    <t>P7084</t>
  </si>
  <si>
    <t>P4457</t>
  </si>
  <si>
    <t>Letter Plus</t>
  </si>
  <si>
    <t>Place Lite</t>
  </si>
  <si>
    <t>P8686</t>
  </si>
  <si>
    <t>P1101</t>
  </si>
  <si>
    <t>Off Pro</t>
  </si>
  <si>
    <t>P5936</t>
  </si>
  <si>
    <t>P8304</t>
  </si>
  <si>
    <t>Attorney Lite</t>
  </si>
  <si>
    <t>P9229</t>
  </si>
  <si>
    <t>Walk Pro</t>
  </si>
  <si>
    <t>P4213</t>
  </si>
  <si>
    <t>Especially Mini</t>
  </si>
  <si>
    <t>P7209</t>
  </si>
  <si>
    <t>P4689</t>
  </si>
  <si>
    <t>vote mini</t>
  </si>
  <si>
    <t>Campaign Mini</t>
  </si>
  <si>
    <t>P3373</t>
  </si>
  <si>
    <t>Land Lite</t>
  </si>
  <si>
    <t>P5834</t>
  </si>
  <si>
    <t>P2307</t>
  </si>
  <si>
    <t>Summer X</t>
  </si>
  <si>
    <t>P3080</t>
  </si>
  <si>
    <t>P1201</t>
  </si>
  <si>
    <t>P9265</t>
  </si>
  <si>
    <t>Thing Mini</t>
  </si>
  <si>
    <t>P3202</t>
  </si>
  <si>
    <t>P7317</t>
  </si>
  <si>
    <t>Model Pro</t>
  </si>
  <si>
    <t>P9334</t>
  </si>
  <si>
    <t>P3074</t>
  </si>
  <si>
    <t>strategy max</t>
  </si>
  <si>
    <t>P3102</t>
  </si>
  <si>
    <t>Standard Lite</t>
  </si>
  <si>
    <t>P7027</t>
  </si>
  <si>
    <t>Report X</t>
  </si>
  <si>
    <t>P8075</t>
  </si>
  <si>
    <t>P7210</t>
  </si>
  <si>
    <t>Learn Max</t>
  </si>
  <si>
    <t>P1690</t>
  </si>
  <si>
    <t>Mission Lite</t>
  </si>
  <si>
    <t>Want Mini</t>
  </si>
  <si>
    <t>P7074</t>
  </si>
  <si>
    <t>P6274</t>
  </si>
  <si>
    <t>Couple Lite</t>
  </si>
  <si>
    <t>P7288</t>
  </si>
  <si>
    <t>Particular Plus</t>
  </si>
  <si>
    <t>P1787</t>
  </si>
  <si>
    <t>Operation Mini</t>
  </si>
  <si>
    <t>P5907</t>
  </si>
  <si>
    <t>P9335</t>
  </si>
  <si>
    <t>P5470</t>
  </si>
  <si>
    <t>P8717</t>
  </si>
  <si>
    <t>Among X</t>
  </si>
  <si>
    <t>Sound Lite</t>
  </si>
  <si>
    <t>P1524</t>
  </si>
  <si>
    <t>Watch X</t>
  </si>
  <si>
    <t>P9113</t>
  </si>
  <si>
    <t>Establish Max</t>
  </si>
  <si>
    <t>P3238</t>
  </si>
  <si>
    <t>P9152</t>
  </si>
  <si>
    <t>Section Pro</t>
  </si>
  <si>
    <t>P2287</t>
  </si>
  <si>
    <t>Drug Plus</t>
  </si>
  <si>
    <t>P4902</t>
  </si>
  <si>
    <t>P4138</t>
  </si>
  <si>
    <t>Green Lite</t>
  </si>
  <si>
    <t>P8051</t>
  </si>
  <si>
    <t>Home X</t>
  </si>
  <si>
    <t>True Pro</t>
  </si>
  <si>
    <t>P4288</t>
  </si>
  <si>
    <t>P9298</t>
  </si>
  <si>
    <t>P9813</t>
  </si>
  <si>
    <t>Gun Max</t>
  </si>
  <si>
    <t>P3446</t>
  </si>
  <si>
    <t>P8087</t>
  </si>
  <si>
    <t>P1803</t>
  </si>
  <si>
    <t>Story Mini</t>
  </si>
  <si>
    <t>P5182</t>
  </si>
  <si>
    <t>Hair X</t>
  </si>
  <si>
    <t>P6136</t>
  </si>
  <si>
    <t>Until Plus</t>
  </si>
  <si>
    <t>Go Pro</t>
  </si>
  <si>
    <t>P9863</t>
  </si>
  <si>
    <t>Hundred Plus</t>
  </si>
  <si>
    <t>P4233</t>
  </si>
  <si>
    <t>P5872</t>
  </si>
  <si>
    <t>P5753</t>
  </si>
  <si>
    <t>P1740</t>
  </si>
  <si>
    <t>P1760</t>
  </si>
  <si>
    <t>Couple Plus</t>
  </si>
  <si>
    <t>P3781</t>
  </si>
  <si>
    <t>Near Plus</t>
  </si>
  <si>
    <t>P2847</t>
  </si>
  <si>
    <t>P5568</t>
  </si>
  <si>
    <t>View Plus</t>
  </si>
  <si>
    <t>P9017</t>
  </si>
  <si>
    <t>Nice Plus</t>
  </si>
  <si>
    <t>P5809</t>
  </si>
  <si>
    <t>With Mini</t>
  </si>
  <si>
    <t>P8971</t>
  </si>
  <si>
    <t>It X</t>
  </si>
  <si>
    <t>P2208</t>
  </si>
  <si>
    <t>P4341</t>
  </si>
  <si>
    <t>Account Lite</t>
  </si>
  <si>
    <t>P1809</t>
  </si>
  <si>
    <t>Defense Max</t>
  </si>
  <si>
    <t>P2233</t>
  </si>
  <si>
    <t>P9034</t>
  </si>
  <si>
    <t>P1849</t>
  </si>
  <si>
    <t>Director Mini</t>
  </si>
  <si>
    <t>house plus</t>
  </si>
  <si>
    <t>P4244</t>
  </si>
  <si>
    <t>Cut X</t>
  </si>
  <si>
    <t>P2591</t>
  </si>
  <si>
    <t>Network Lite</t>
  </si>
  <si>
    <t>Some Plus</t>
  </si>
  <si>
    <t>Book Mini</t>
  </si>
  <si>
    <t>P7950</t>
  </si>
  <si>
    <t>P9457</t>
  </si>
  <si>
    <t>over pro</t>
  </si>
  <si>
    <t>Court Pro</t>
  </si>
  <si>
    <t>Behavior Lite</t>
  </si>
  <si>
    <t>P7648</t>
  </si>
  <si>
    <t>Capital Mini</t>
  </si>
  <si>
    <t>P3519</t>
  </si>
  <si>
    <t>P4887</t>
  </si>
  <si>
    <t>Reflect Mini</t>
  </si>
  <si>
    <t>P1744</t>
  </si>
  <si>
    <t>Themselves X</t>
  </si>
  <si>
    <t>P5357</t>
  </si>
  <si>
    <t>P1947</t>
  </si>
  <si>
    <t>Middle Pro</t>
  </si>
  <si>
    <t>Save Lite</t>
  </si>
  <si>
    <t>P1531</t>
  </si>
  <si>
    <t>P2437</t>
  </si>
  <si>
    <t>Each X</t>
  </si>
  <si>
    <t>But Pro</t>
  </si>
  <si>
    <t>Police Pro</t>
  </si>
  <si>
    <t>Spring Plus</t>
  </si>
  <si>
    <t>Stage Max</t>
  </si>
  <si>
    <t>P7799</t>
  </si>
  <si>
    <t>P5674</t>
  </si>
  <si>
    <t>P6819</t>
  </si>
  <si>
    <t>Thousand Pro</t>
  </si>
  <si>
    <t>P4984</t>
  </si>
  <si>
    <t>P6130</t>
  </si>
  <si>
    <t>P8315</t>
  </si>
  <si>
    <t>money max</t>
  </si>
  <si>
    <t>P5704</t>
  </si>
  <si>
    <t>Bring Lite</t>
  </si>
  <si>
    <t>P2224</t>
  </si>
  <si>
    <t>Standard Pro</t>
  </si>
  <si>
    <t>P6423</t>
  </si>
  <si>
    <t>Write X</t>
  </si>
  <si>
    <t>We Mini</t>
  </si>
  <si>
    <t>P9859</t>
  </si>
  <si>
    <t>P1335</t>
  </si>
  <si>
    <t>P1184</t>
  </si>
  <si>
    <t>P6633</t>
  </si>
  <si>
    <t>Direction X</t>
  </si>
  <si>
    <t>P1490</t>
  </si>
  <si>
    <t>Effort X</t>
  </si>
  <si>
    <t>P7037</t>
  </si>
  <si>
    <t>P9271</t>
  </si>
  <si>
    <t>P6566</t>
  </si>
  <si>
    <t>Two Plus</t>
  </si>
  <si>
    <t>P6867</t>
  </si>
  <si>
    <t>P5314</t>
  </si>
  <si>
    <t>Center Lite</t>
  </si>
  <si>
    <t>talk max</t>
  </si>
  <si>
    <t>Determine Mini</t>
  </si>
  <si>
    <t>P7793</t>
  </si>
  <si>
    <t>move plus</t>
  </si>
  <si>
    <t>Occur Lite</t>
  </si>
  <si>
    <t>P2399</t>
  </si>
  <si>
    <t>P9441</t>
  </si>
  <si>
    <t>Yeah Lite</t>
  </si>
  <si>
    <t>P4369</t>
  </si>
  <si>
    <t>Organization Pro</t>
  </si>
  <si>
    <t>long mini</t>
  </si>
  <si>
    <t>Listen Pro</t>
  </si>
  <si>
    <t>P7853</t>
  </si>
  <si>
    <t>Here Max</t>
  </si>
  <si>
    <t>P1812</t>
  </si>
  <si>
    <t>Single Max</t>
  </si>
  <si>
    <t>To Pro</t>
  </si>
  <si>
    <t>P9460</t>
  </si>
  <si>
    <t>P9294</t>
  </si>
  <si>
    <t>P8752</t>
  </si>
  <si>
    <t>P3439</t>
  </si>
  <si>
    <t>Important Max</t>
  </si>
  <si>
    <t>P4648</t>
  </si>
  <si>
    <t>Player Mini</t>
  </si>
  <si>
    <t>P6180</t>
  </si>
  <si>
    <t>Blue Lite</t>
  </si>
  <si>
    <t>Card Pro</t>
  </si>
  <si>
    <t>Area Max</t>
  </si>
  <si>
    <t>P6272</t>
  </si>
  <si>
    <t>So Mini</t>
  </si>
  <si>
    <t>P2602</t>
  </si>
  <si>
    <t>You X</t>
  </si>
  <si>
    <t>P2105</t>
  </si>
  <si>
    <t>not mini</t>
  </si>
  <si>
    <t>P9207</t>
  </si>
  <si>
    <t>Able Plus</t>
  </si>
  <si>
    <t>budget x</t>
  </si>
  <si>
    <t>P9436</t>
  </si>
  <si>
    <t>Fly X</t>
  </si>
  <si>
    <t>P7964</t>
  </si>
  <si>
    <t>Democrat Plus</t>
  </si>
  <si>
    <t>P2745</t>
  </si>
  <si>
    <t>Campaign X</t>
  </si>
  <si>
    <t>P3115</t>
  </si>
  <si>
    <t>President Max</t>
  </si>
  <si>
    <t>Source Mini</t>
  </si>
  <si>
    <t>method x</t>
  </si>
  <si>
    <t>Be Pro</t>
  </si>
  <si>
    <t>Anything Mini</t>
  </si>
  <si>
    <t>Meeting Mini</t>
  </si>
  <si>
    <t>P2862</t>
  </si>
  <si>
    <t>Stand Pro</t>
  </si>
  <si>
    <t>P1542</t>
  </si>
  <si>
    <t>P1884</t>
  </si>
  <si>
    <t>Case X</t>
  </si>
  <si>
    <t>P7890</t>
  </si>
  <si>
    <t>Wear Pro</t>
  </si>
  <si>
    <t>Stay Mini</t>
  </si>
  <si>
    <t>P9566</t>
  </si>
  <si>
    <t>That Pro</t>
  </si>
  <si>
    <t>P1057</t>
  </si>
  <si>
    <t>Despite Lite</t>
  </si>
  <si>
    <t>light max</t>
  </si>
  <si>
    <t>P6508</t>
  </si>
  <si>
    <t>Security X</t>
  </si>
  <si>
    <t>P2775</t>
  </si>
  <si>
    <t>Buy Pro</t>
  </si>
  <si>
    <t>Decide Mini</t>
  </si>
  <si>
    <t>P5465</t>
  </si>
  <si>
    <t>Ready Pro</t>
  </si>
  <si>
    <t>P3302</t>
  </si>
  <si>
    <t>Subject Mini</t>
  </si>
  <si>
    <t>P5966</t>
  </si>
  <si>
    <t>Allow X</t>
  </si>
  <si>
    <t>Short Mini</t>
  </si>
  <si>
    <t>interesting mini</t>
  </si>
  <si>
    <t>Well Pro</t>
  </si>
  <si>
    <t>P8401</t>
  </si>
  <si>
    <t>community x</t>
  </si>
  <si>
    <t>Work X</t>
  </si>
  <si>
    <t>P3245</t>
  </si>
  <si>
    <t>East Mini</t>
  </si>
  <si>
    <t>Building X</t>
  </si>
  <si>
    <t>P1920</t>
  </si>
  <si>
    <t>P8048</t>
  </si>
  <si>
    <t>Church Pro</t>
  </si>
  <si>
    <t>P1913</t>
  </si>
  <si>
    <t>Other Lite</t>
  </si>
  <si>
    <t>P5987</t>
  </si>
  <si>
    <t>P3570</t>
  </si>
  <si>
    <t>view max</t>
  </si>
  <si>
    <t>P1794</t>
  </si>
  <si>
    <t>Commercial Plus</t>
  </si>
  <si>
    <t>P1102</t>
  </si>
  <si>
    <t>P8197</t>
  </si>
  <si>
    <t>Get X</t>
  </si>
  <si>
    <t>P7706</t>
  </si>
  <si>
    <t>Attorney Pro</t>
  </si>
  <si>
    <t>P9246</t>
  </si>
  <si>
    <t>P8256</t>
  </si>
  <si>
    <t>Million Max</t>
  </si>
  <si>
    <t>Brother X</t>
  </si>
  <si>
    <t>Item X</t>
  </si>
  <si>
    <t>Medical Lite</t>
  </si>
  <si>
    <t>P9599</t>
  </si>
  <si>
    <t>attack mini</t>
  </si>
  <si>
    <t>collection x</t>
  </si>
  <si>
    <t>P6826</t>
  </si>
  <si>
    <t>safe x</t>
  </si>
  <si>
    <t>Peace Mini</t>
  </si>
  <si>
    <t>P9917</t>
  </si>
  <si>
    <t>P3897</t>
  </si>
  <si>
    <t>Despite Plus</t>
  </si>
  <si>
    <t>P4205</t>
  </si>
  <si>
    <t>P2674</t>
  </si>
  <si>
    <t>P1313</t>
  </si>
  <si>
    <t>nothing mini</t>
  </si>
  <si>
    <t>P6248</t>
  </si>
  <si>
    <t>P4291</t>
  </si>
  <si>
    <t>area plus</t>
  </si>
  <si>
    <t>P9203</t>
  </si>
  <si>
    <t>Artist Plus</t>
  </si>
  <si>
    <t>P5724</t>
  </si>
  <si>
    <t>Focus Lite</t>
  </si>
  <si>
    <t>Happen X</t>
  </si>
  <si>
    <t>P5954</t>
  </si>
  <si>
    <t>P6076</t>
  </si>
  <si>
    <t>P6050</t>
  </si>
  <si>
    <t>P9819</t>
  </si>
  <si>
    <t>Later Pro</t>
  </si>
  <si>
    <t>P7066</t>
  </si>
  <si>
    <t>Sense Lite</t>
  </si>
  <si>
    <t>P6575</t>
  </si>
  <si>
    <t>Order Lite</t>
  </si>
  <si>
    <t>P8811</t>
  </si>
  <si>
    <t>P3264</t>
  </si>
  <si>
    <t>Night Pro</t>
  </si>
  <si>
    <t>Time Plus</t>
  </si>
  <si>
    <t>P4621</t>
  </si>
  <si>
    <t>P4323</t>
  </si>
  <si>
    <t>Push Lite</t>
  </si>
  <si>
    <t>P3971</t>
  </si>
  <si>
    <t>Tax Mini</t>
  </si>
  <si>
    <t>P6816</t>
  </si>
  <si>
    <t>That X</t>
  </si>
  <si>
    <t>P3812</t>
  </si>
  <si>
    <t>Property Max</t>
  </si>
  <si>
    <t>P7804</t>
  </si>
  <si>
    <t>Culture Mini</t>
  </si>
  <si>
    <t>P5274</t>
  </si>
  <si>
    <t>hand pro</t>
  </si>
  <si>
    <t>P9716</t>
  </si>
  <si>
    <t>Make Max</t>
  </si>
  <si>
    <t>P4338</t>
  </si>
  <si>
    <t>P2014</t>
  </si>
  <si>
    <t>P3608</t>
  </si>
  <si>
    <t>P5549</t>
  </si>
  <si>
    <t>her plus</t>
  </si>
  <si>
    <t>P3911</t>
  </si>
  <si>
    <t>trouble plus</t>
  </si>
  <si>
    <t>P1554</t>
  </si>
  <si>
    <t>P3226</t>
  </si>
  <si>
    <t>P4624</t>
  </si>
  <si>
    <t>Artist Max</t>
  </si>
  <si>
    <t>P4739</t>
  </si>
  <si>
    <t>Wind Plus</t>
  </si>
  <si>
    <t>P4450</t>
  </si>
  <si>
    <t>P5801</t>
  </si>
  <si>
    <t>imagine plus</t>
  </si>
  <si>
    <t>P9890</t>
  </si>
  <si>
    <t>Later Mini</t>
  </si>
  <si>
    <t>P8732</t>
  </si>
  <si>
    <t>P9638</t>
  </si>
  <si>
    <t>Reflect Max</t>
  </si>
  <si>
    <t>P4529</t>
  </si>
  <si>
    <t>meet x</t>
  </si>
  <si>
    <t>P9981</t>
  </si>
  <si>
    <t>Science X</t>
  </si>
  <si>
    <t>P5350</t>
  </si>
  <si>
    <t>P7667</t>
  </si>
  <si>
    <t>Budget Mini</t>
  </si>
  <si>
    <t>P2376</t>
  </si>
  <si>
    <t>P7304</t>
  </si>
  <si>
    <t>P8613</t>
  </si>
  <si>
    <t>Whole Mini</t>
  </si>
  <si>
    <t>P5161</t>
  </si>
  <si>
    <t>Total Mini</t>
  </si>
  <si>
    <t>Position X</t>
  </si>
  <si>
    <t>Soldier X</t>
  </si>
  <si>
    <t>His X</t>
  </si>
  <si>
    <t>P8125</t>
  </si>
  <si>
    <t>Include Pro</t>
  </si>
  <si>
    <t>P4963</t>
  </si>
  <si>
    <t>P6887</t>
  </si>
  <si>
    <t>Group Pro</t>
  </si>
  <si>
    <t>Raise Pro</t>
  </si>
  <si>
    <t>P3698</t>
  </si>
  <si>
    <t>P4352</t>
  </si>
  <si>
    <t>Never Max</t>
  </si>
  <si>
    <t>P9972</t>
  </si>
  <si>
    <t>P8168</t>
  </si>
  <si>
    <t>Life Pro</t>
  </si>
  <si>
    <t>P3984</t>
  </si>
  <si>
    <t>Big Max</t>
  </si>
  <si>
    <t>P6043</t>
  </si>
  <si>
    <t>P5397</t>
  </si>
  <si>
    <t>P3732</t>
  </si>
  <si>
    <t>P9379</t>
  </si>
  <si>
    <t>Capital Max</t>
  </si>
  <si>
    <t>court max</t>
  </si>
  <si>
    <t>P2552</t>
  </si>
  <si>
    <t>Example Plus</t>
  </si>
  <si>
    <t>P9551</t>
  </si>
  <si>
    <t>Not Max</t>
  </si>
  <si>
    <t>P4533</t>
  </si>
  <si>
    <t>Often Mini</t>
  </si>
  <si>
    <t>P6963</t>
  </si>
  <si>
    <t>Model X</t>
  </si>
  <si>
    <t>P3075</t>
  </si>
  <si>
    <t>Customer X</t>
  </si>
  <si>
    <t>Evening Lite</t>
  </si>
  <si>
    <t>P1373</t>
  </si>
  <si>
    <t>Between X</t>
  </si>
  <si>
    <t>Similar Mini</t>
  </si>
  <si>
    <t>P5444</t>
  </si>
  <si>
    <t>Or Mini</t>
  </si>
  <si>
    <t>P9561</t>
  </si>
  <si>
    <t>Civil Mini</t>
  </si>
  <si>
    <t>Between Lite</t>
  </si>
  <si>
    <t>Popular Lite</t>
  </si>
  <si>
    <t>Bring X</t>
  </si>
  <si>
    <t>these lite</t>
  </si>
  <si>
    <t>P3220</t>
  </si>
  <si>
    <t>P5928</t>
  </si>
  <si>
    <t>Tell Mini</t>
  </si>
  <si>
    <t>P9309</t>
  </si>
  <si>
    <t>Far Lite</t>
  </si>
  <si>
    <t>P3151</t>
  </si>
  <si>
    <t>P9788</t>
  </si>
  <si>
    <t>P2803</t>
  </si>
  <si>
    <t>P9676</t>
  </si>
  <si>
    <t>P9721</t>
  </si>
  <si>
    <t>Poor Pro</t>
  </si>
  <si>
    <t>P9117</t>
  </si>
  <si>
    <t>P5137</t>
  </si>
  <si>
    <t>P3909</t>
  </si>
  <si>
    <t>P3025</t>
  </si>
  <si>
    <t>P3098</t>
  </si>
  <si>
    <t>capital mini</t>
  </si>
  <si>
    <t>P4726</t>
  </si>
  <si>
    <t>High Lite</t>
  </si>
  <si>
    <t>P2084</t>
  </si>
  <si>
    <t>Word X</t>
  </si>
  <si>
    <t>P8337</t>
  </si>
  <si>
    <t>Item Max</t>
  </si>
  <si>
    <t>P8802</t>
  </si>
  <si>
    <t>No Plus</t>
  </si>
  <si>
    <t>Respond Mini</t>
  </si>
  <si>
    <t>Suggest Mini</t>
  </si>
  <si>
    <t>P5692</t>
  </si>
  <si>
    <t>Both Pro</t>
  </si>
  <si>
    <t>Enough Max</t>
  </si>
  <si>
    <t>Court Plus</t>
  </si>
  <si>
    <t>Choice Pro</t>
  </si>
  <si>
    <t>P9345</t>
  </si>
  <si>
    <t>P1429</t>
  </si>
  <si>
    <t>P9272</t>
  </si>
  <si>
    <t>P8394</t>
  </si>
  <si>
    <t>P2632</t>
  </si>
  <si>
    <t>Else Mini</t>
  </si>
  <si>
    <t>P6998</t>
  </si>
  <si>
    <t>P9692</t>
  </si>
  <si>
    <t>Particular Pro</t>
  </si>
  <si>
    <t>P9144</t>
  </si>
  <si>
    <t>P4348</t>
  </si>
  <si>
    <t>Ability Mini</t>
  </si>
  <si>
    <t>food max</t>
  </si>
  <si>
    <t>Window X</t>
  </si>
  <si>
    <t>P7993</t>
  </si>
  <si>
    <t>Town Lite</t>
  </si>
  <si>
    <t>Control Max</t>
  </si>
  <si>
    <t>P2407</t>
  </si>
  <si>
    <t>P8546</t>
  </si>
  <si>
    <t>Level Lite</t>
  </si>
  <si>
    <t>P2194</t>
  </si>
  <si>
    <t>P9316</t>
  </si>
  <si>
    <t>piece lite</t>
  </si>
  <si>
    <t>P2683</t>
  </si>
  <si>
    <t>P8504</t>
  </si>
  <si>
    <t>P6639</t>
  </si>
  <si>
    <t>1 Product Name</t>
  </si>
  <si>
    <t>2 Product Name</t>
  </si>
  <si>
    <t>1 Category</t>
  </si>
  <si>
    <t>2 Category</t>
  </si>
  <si>
    <t>1 Supplier Name</t>
  </si>
  <si>
    <t>2 Supplier Name</t>
  </si>
  <si>
    <t>Stock Status</t>
  </si>
  <si>
    <t>Recorder Tag</t>
  </si>
  <si>
    <t>Grand Total</t>
  </si>
  <si>
    <t>Sum of Total Value (₹)</t>
  </si>
  <si>
    <t>Abc Pvt Ltd</t>
  </si>
  <si>
    <t>Quickstock</t>
  </si>
  <si>
    <t>Retailmart Inc</t>
  </si>
  <si>
    <t>Count of Product ID</t>
  </si>
  <si>
    <r>
      <t xml:space="preserve">● This will give </t>
    </r>
    <r>
      <rPr>
        <b/>
        <sz val="11"/>
        <color theme="1"/>
        <rFont val="Calibri"/>
        <family val="2"/>
        <scheme val="minor"/>
      </rPr>
      <t>category-wise inventory value</t>
    </r>
  </si>
  <si>
    <r>
      <rPr>
        <sz val="11"/>
        <color theme="1"/>
        <rFont val="Calibri"/>
        <family val="2"/>
      </rPr>
      <t xml:space="preserve">● </t>
    </r>
    <r>
      <rPr>
        <sz val="11"/>
        <color theme="1"/>
        <rFont val="Calibri"/>
        <family val="2"/>
        <scheme val="minor"/>
      </rPr>
      <t xml:space="preserve">Shows </t>
    </r>
    <r>
      <rPr>
        <b/>
        <sz val="11"/>
        <color theme="1"/>
        <rFont val="Calibri"/>
        <family val="2"/>
        <scheme val="minor"/>
      </rPr>
      <t>supplier contribution</t>
    </r>
  </si>
  <si>
    <t>Sum of Quantity in Stock2</t>
  </si>
  <si>
    <t>Sum of Quantity in Stock</t>
  </si>
  <si>
    <t>In Stock</t>
  </si>
  <si>
    <t>Low Stock</t>
  </si>
  <si>
    <t>Out of Stock</t>
  </si>
  <si>
    <t>Yes</t>
  </si>
  <si>
    <t>Politics X</t>
  </si>
  <si>
    <t>Specific Lite</t>
  </si>
  <si>
    <t>You Mini</t>
  </si>
  <si>
    <t>A Mini</t>
  </si>
  <si>
    <t>Action Max</t>
  </si>
  <si>
    <t>Again Plus</t>
  </si>
  <si>
    <t>Air Max</t>
  </si>
  <si>
    <t>Artist X</t>
  </si>
  <si>
    <t>Attack Mini</t>
  </si>
  <si>
    <t>Bill Max</t>
  </si>
  <si>
    <t>Call Pro</t>
  </si>
  <si>
    <t>Commercial Mini</t>
  </si>
  <si>
    <t>Customer Plus</t>
  </si>
  <si>
    <t>Democratic X</t>
  </si>
  <si>
    <t>Early Max</t>
  </si>
  <si>
    <t>Everyone Lite</t>
  </si>
  <si>
    <t>Expect Lite</t>
  </si>
  <si>
    <t>Far X</t>
  </si>
  <si>
    <t>Her Plus</t>
  </si>
  <si>
    <t>Hundred Lite</t>
  </si>
  <si>
    <t>Individual X</t>
  </si>
  <si>
    <t>Less Mini</t>
  </si>
  <si>
    <t>Machine Mini</t>
  </si>
  <si>
    <t>Memory Mini</t>
  </si>
  <si>
    <t>Million Pro</t>
  </si>
  <si>
    <t>Money Max</t>
  </si>
  <si>
    <t>Morning Lite</t>
  </si>
  <si>
    <t>Near Lite</t>
  </si>
  <si>
    <t>Offer Pro</t>
  </si>
  <si>
    <t>Ok Mini</t>
  </si>
  <si>
    <t>Only Max</t>
  </si>
  <si>
    <t>Organization Plus</t>
  </si>
  <si>
    <t>Pass Lite</t>
  </si>
  <si>
    <t>Perform Mini</t>
  </si>
  <si>
    <t>Place Max</t>
  </si>
  <si>
    <t>Pm Lite</t>
  </si>
  <si>
    <t>Policy Max</t>
  </si>
  <si>
    <t>Reason Max</t>
  </si>
  <si>
    <t>Recognize Lite</t>
  </si>
  <si>
    <t>Reduce Pro</t>
  </si>
  <si>
    <t>Relate Pro</t>
  </si>
  <si>
    <t>Section Max</t>
  </si>
  <si>
    <t>Security Plus</t>
  </si>
  <si>
    <t>Start Plus</t>
  </si>
  <si>
    <t>Statement Pro</t>
  </si>
  <si>
    <t>Still X</t>
  </si>
  <si>
    <t>Team Plus</t>
  </si>
  <si>
    <t>Thus Pro</t>
  </si>
  <si>
    <t>Thus X</t>
  </si>
  <si>
    <t>True Mini</t>
  </si>
  <si>
    <t>Turn Pro</t>
  </si>
  <si>
    <t>View X</t>
  </si>
  <si>
    <t>Voice Max</t>
  </si>
  <si>
    <t>Weight Plus</t>
  </si>
  <si>
    <t>Wife Mini</t>
  </si>
  <si>
    <t>Wonder Max</t>
  </si>
  <si>
    <t>Wonder Plus</t>
  </si>
  <si>
    <t>Worry X</t>
  </si>
  <si>
    <t>Wrong Mini</t>
  </si>
  <si>
    <t>Restock Flag</t>
  </si>
  <si>
    <t>Sum of Restock Flag</t>
  </si>
  <si>
    <t>Jan</t>
  </si>
  <si>
    <t>Feb</t>
  </si>
  <si>
    <t>Mar</t>
  </si>
  <si>
    <t>Apr</t>
  </si>
  <si>
    <t>May</t>
  </si>
  <si>
    <t>Jun</t>
  </si>
  <si>
    <t>Jul</t>
  </si>
  <si>
    <t>Last Restocked Month</t>
  </si>
  <si>
    <r>
      <t xml:space="preserve">● This shows </t>
    </r>
    <r>
      <rPr>
        <b/>
        <sz val="11"/>
        <color theme="1"/>
        <rFont val="Calibri"/>
        <family val="2"/>
        <scheme val="minor"/>
      </rPr>
      <t>how many items needed restock over time</t>
    </r>
  </si>
  <si>
    <t>Total Inventory Value</t>
  </si>
  <si>
    <t xml:space="preserve"> % Low Stock Items</t>
  </si>
  <si>
    <t>Upcoming Restocks</t>
  </si>
  <si>
    <t>KPIs</t>
  </si>
  <si>
    <t xml:space="preserve"> Total Products</t>
  </si>
  <si>
    <t>Out of Stock Items</t>
  </si>
  <si>
    <t>Sr.No.</t>
  </si>
  <si>
    <t xml:space="preserve"> </t>
  </si>
  <si>
    <t>Significant Pro</t>
  </si>
  <si>
    <t>Feel Lite</t>
  </si>
  <si>
    <t>Seek X</t>
  </si>
  <si>
    <t>Them Mini</t>
  </si>
  <si>
    <t>Develop Plus</t>
  </si>
  <si>
    <t>Cell Max</t>
  </si>
  <si>
    <t>Door Plus</t>
  </si>
  <si>
    <t>Item Pro</t>
  </si>
  <si>
    <t>Phone Mini</t>
  </si>
  <si>
    <t>Pay Plus</t>
  </si>
  <si>
    <t>Under Pro</t>
  </si>
  <si>
    <t>See Plus</t>
  </si>
  <si>
    <t>Service X</t>
  </si>
  <si>
    <t>Choice Lite</t>
  </si>
  <si>
    <t>High Pro</t>
  </si>
  <si>
    <t>Network X</t>
  </si>
  <si>
    <t>Result Plus</t>
  </si>
  <si>
    <t>Behind X</t>
  </si>
  <si>
    <t>Mrs Plus</t>
  </si>
  <si>
    <t>Work Pro</t>
  </si>
  <si>
    <t>Poor Mini</t>
  </si>
  <si>
    <t>Theory Max</t>
  </si>
  <si>
    <t>Other Plus</t>
  </si>
  <si>
    <t>Cut Max</t>
  </si>
  <si>
    <t>Whom Plus</t>
  </si>
  <si>
    <t>Continue Max</t>
  </si>
  <si>
    <t>Read Lite</t>
  </si>
  <si>
    <t>List Max</t>
  </si>
  <si>
    <t>Deal X</t>
  </si>
  <si>
    <t>Moment Lite</t>
  </si>
  <si>
    <t>Participant Mini</t>
  </si>
  <si>
    <t>Live Pro</t>
  </si>
  <si>
    <t>War X</t>
  </si>
  <si>
    <t>Simply Pro</t>
  </si>
  <si>
    <t>Car Pro</t>
  </si>
  <si>
    <t>Mention Mini</t>
  </si>
  <si>
    <t>Back Lite</t>
  </si>
  <si>
    <t>Yes Lite</t>
  </si>
  <si>
    <t>Wear Max</t>
  </si>
  <si>
    <t>Minute Max</t>
  </si>
  <si>
    <t>Fear Mini</t>
  </si>
  <si>
    <t>Great Lite</t>
  </si>
  <si>
    <t>Anything Max</t>
  </si>
  <si>
    <t>The Lite</t>
  </si>
  <si>
    <t>Song Plus</t>
  </si>
  <si>
    <t>Huge Plus</t>
  </si>
  <si>
    <t>Purpose Max</t>
  </si>
  <si>
    <t>School Plus</t>
  </si>
  <si>
    <t>Might Plus</t>
  </si>
  <si>
    <t>Friend Mini</t>
  </si>
  <si>
    <t>Student Mini</t>
  </si>
  <si>
    <t>Information Plus</t>
  </si>
  <si>
    <t>Analysis Lite</t>
  </si>
  <si>
    <t>Management Lite</t>
  </si>
  <si>
    <t>Add Max</t>
  </si>
  <si>
    <t>Economic X</t>
  </si>
  <si>
    <t>Feeling X</t>
  </si>
  <si>
    <t>Exist X</t>
  </si>
  <si>
    <t>Somebody Plus</t>
  </si>
  <si>
    <t>Responsibility Lite</t>
  </si>
  <si>
    <t>Race Mini</t>
  </si>
  <si>
    <t>Miss Max</t>
  </si>
  <si>
    <t>Drug Pro</t>
  </si>
  <si>
    <t>Brother Mini</t>
  </si>
  <si>
    <t>Color X</t>
  </si>
  <si>
    <t>Five X</t>
  </si>
  <si>
    <t>Most Max</t>
  </si>
  <si>
    <t>Trade Max</t>
  </si>
  <si>
    <t>Impact Mini</t>
  </si>
  <si>
    <t>Drive Max</t>
  </si>
  <si>
    <t>Professional X</t>
  </si>
  <si>
    <t>Describe Pro</t>
  </si>
  <si>
    <t>Suffer X</t>
  </si>
  <si>
    <t>Gun Lite</t>
  </si>
  <si>
    <t>Spring Pro</t>
  </si>
  <si>
    <t>Group X</t>
  </si>
  <si>
    <t>Soon Mini</t>
  </si>
  <si>
    <t>Reflect Pro</t>
  </si>
  <si>
    <t>Century Plus</t>
  </si>
  <si>
    <t>Everything Lite</t>
  </si>
  <si>
    <t>Thousand Mini</t>
  </si>
  <si>
    <t>Like Plus</t>
  </si>
  <si>
    <t>City Lite</t>
  </si>
  <si>
    <t>Receive Pro</t>
  </si>
  <si>
    <t>According Pro</t>
  </si>
  <si>
    <t>Teacher Lite</t>
  </si>
  <si>
    <t>Member Mini</t>
  </si>
  <si>
    <t>Those Plus</t>
  </si>
  <si>
    <t>Prepare Lite</t>
  </si>
  <si>
    <t>Resource Max</t>
  </si>
  <si>
    <t>Meeting Lite</t>
  </si>
  <si>
    <t>Off Max</t>
  </si>
  <si>
    <t>Parent Plus</t>
  </si>
  <si>
    <t>Box Pro</t>
  </si>
  <si>
    <t>View Max</t>
  </si>
  <si>
    <t>Nothing Mini</t>
  </si>
  <si>
    <t>Meet X</t>
  </si>
  <si>
    <t>Piece Lite</t>
  </si>
  <si>
    <t>Dropdown Dynamic</t>
  </si>
  <si>
    <r>
      <t xml:space="preserve">Product Name </t>
    </r>
    <r>
      <rPr>
        <sz val="11"/>
        <color theme="1"/>
        <rFont val="Calibri"/>
        <family val="2"/>
      </rPr>
      <t>→</t>
    </r>
  </si>
  <si>
    <r>
      <rPr>
        <sz val="11"/>
        <color theme="1"/>
        <rFont val="Calibri"/>
        <family val="2"/>
      </rPr>
      <t xml:space="preserve">● </t>
    </r>
    <r>
      <rPr>
        <sz val="11"/>
        <color theme="1"/>
        <rFont val="Calibri"/>
        <family val="2"/>
        <scheme val="minor"/>
      </rPr>
      <t xml:space="preserve">Total Stock Value Across All Stores/KPI: </t>
    </r>
    <r>
      <rPr>
        <b/>
        <sz val="11"/>
        <color theme="1"/>
        <rFont val="Calibri"/>
        <family val="2"/>
        <scheme val="minor"/>
      </rPr>
      <t>Total Inventory Value</t>
    </r>
  </si>
  <si>
    <t>Highest contributing category</t>
  </si>
  <si>
    <t>Sum of Total Value (₹)2</t>
  </si>
  <si>
    <t xml:space="preserve">Highest-value inventory provider </t>
  </si>
  <si>
    <t>Store Location Has Largest Stock Value</t>
  </si>
  <si>
    <t>Others</t>
  </si>
  <si>
    <t>Products Overdue for Restock (01-09-2025)</t>
  </si>
  <si>
    <r>
      <t xml:space="preserve">KPIs </t>
    </r>
    <r>
      <rPr>
        <sz val="11"/>
        <color theme="1"/>
        <rFont val="Calibri"/>
        <family val="2"/>
      </rPr>
      <t>↑</t>
    </r>
  </si>
  <si>
    <t>Average Unit Cost Across Categories</t>
  </si>
  <si>
    <t>Average of Cost per unit(₹)</t>
  </si>
  <si>
    <t>Products with Highest Holding Cost</t>
  </si>
  <si>
    <t>Risk if Sales Increase by 10%</t>
  </si>
  <si>
    <t>New Stock</t>
  </si>
  <si>
    <t>Risk</t>
  </si>
  <si>
    <r>
      <rPr>
        <sz val="11"/>
        <color theme="1"/>
        <rFont val="Calibri"/>
        <family val="2"/>
      </rPr>
      <t>●</t>
    </r>
    <r>
      <rPr>
        <sz val="11"/>
        <color theme="1"/>
        <rFont val="Calibri"/>
        <family val="2"/>
        <scheme val="minor"/>
      </rPr>
      <t>Filter = "Risk". These products may run out first</t>
    </r>
  </si>
  <si>
    <t>●Filter = "Overdue".</t>
  </si>
  <si>
    <t>●Filter = "Low Stock".</t>
  </si>
  <si>
    <r>
      <rPr>
        <sz val="11"/>
        <color theme="1"/>
        <rFont val="Calibri"/>
        <family val="2"/>
      </rPr>
      <t xml:space="preserve">● Products are low in stock. </t>
    </r>
    <r>
      <rPr>
        <sz val="11"/>
        <color theme="1"/>
        <rFont val="Calibri"/>
        <family val="2"/>
        <scheme val="minor"/>
      </rPr>
      <t xml:space="preserve">These are your urgent reorder products.     </t>
    </r>
    <r>
      <rPr>
        <sz val="11"/>
        <color theme="1"/>
        <rFont val="Calibri"/>
        <family val="2"/>
      </rPr>
      <t>→</t>
    </r>
  </si>
  <si>
    <t>Inventory Optimization Strategy:</t>
  </si>
  <si>
    <t xml:space="preserve">Low Stock (Items) Count </t>
  </si>
  <si>
    <t xml:space="preserve"> Top Category</t>
  </si>
  <si>
    <t xml:space="preserve"> Top Store</t>
  </si>
  <si>
    <t xml:space="preserve">Product </t>
  </si>
  <si>
    <t>Buffer Stock</t>
  </si>
  <si>
    <t>Status</t>
  </si>
  <si>
    <t>Order Quantity 1</t>
  </si>
  <si>
    <t>Order Quantity 2</t>
  </si>
  <si>
    <t>Order Quantity Status</t>
  </si>
  <si>
    <t xml:space="preserve">Order Quantity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</si>
</sst>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yyyy\-mm\-dd"/>
    <numFmt numFmtId="165" formatCode="&quot;₹&quot;\ #,##0.00"/>
    <numFmt numFmtId="166" formatCode="_ * #,##0_ ;_ * \-#,##0_ ;_ * &quot;-&quot;??_ ;_ @_ "/>
  </numFmts>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b/>
      <sz val="11"/>
      <color rgb="FF000000"/>
      <name val="Calibri"/>
    </font>
    <font>
      <sz val="11"/>
      <color theme="1"/>
      <name val="Calibri"/>
      <scheme val="minor"/>
    </font>
    <font>
      <sz val="11"/>
      <color theme="1"/>
      <name val="Calibri"/>
    </font>
    <font>
      <sz val="11"/>
      <color rgb="FF000000"/>
      <name val="Calibri"/>
    </font>
    <font>
      <b/>
      <sz val="11"/>
      <color theme="1"/>
      <name val="Calibri"/>
      <family val="2"/>
      <scheme val="minor"/>
    </font>
    <font>
      <sz val="11"/>
      <color theme="1"/>
      <name val="Calibri"/>
      <family val="2"/>
    </font>
    <font>
      <b/>
      <sz val="11"/>
      <color theme="1"/>
      <name val="Calibri"/>
      <family val="2"/>
    </font>
    <font>
      <sz val="9"/>
      <color indexed="81"/>
      <name val="Tahoma"/>
      <family val="2"/>
    </font>
    <font>
      <b/>
      <sz val="9"/>
      <color indexed="81"/>
      <name val="Tahoma"/>
      <family val="2"/>
    </font>
    <font>
      <sz val="10"/>
      <color theme="1"/>
      <name val="Arial Unicode MS"/>
      <family val="2"/>
    </font>
  </fonts>
  <fills count="5">
    <fill>
      <patternFill patternType="none"/>
    </fill>
    <fill>
      <patternFill patternType="gray125"/>
    </fill>
    <fill>
      <patternFill patternType="solid">
        <fgColor theme="8" tint="0.79998168889431442"/>
        <bgColor indexed="64"/>
      </patternFill>
    </fill>
    <fill>
      <patternFill patternType="solid">
        <fgColor rgb="FFFECAD3"/>
        <bgColor indexed="64"/>
      </patternFill>
    </fill>
    <fill>
      <patternFill patternType="solid">
        <fgColor theme="5" tint="0.7999816888943144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9" fontId="7" fillId="0" borderId="0" applyFont="0" applyFill="0" applyBorder="0" applyAlignment="0" applyProtection="0"/>
    <xf numFmtId="43" fontId="7" fillId="0" borderId="0" applyFont="0" applyFill="0" applyBorder="0" applyAlignment="0" applyProtection="0"/>
  </cellStyleXfs>
  <cellXfs count="98">
    <xf numFmtId="0" fontId="0" fillId="0" borderId="0" xfId="0"/>
    <xf numFmtId="0" fontId="5" fillId="0" borderId="1" xfId="0" applyFont="1" applyBorder="1" applyAlignment="1">
      <alignment horizontal="center" vertical="top"/>
    </xf>
    <xf numFmtId="0" fontId="6" fillId="0" borderId="1" xfId="0" applyFont="1" applyBorder="1" applyAlignment="1">
      <alignment horizontal="center" vertical="top"/>
    </xf>
    <xf numFmtId="0" fontId="7" fillId="0" borderId="0" xfId="0" applyFont="1"/>
    <xf numFmtId="164" fontId="8" fillId="0" borderId="0" xfId="0" applyNumberFormat="1" applyFont="1"/>
    <xf numFmtId="0" fontId="9" fillId="0" borderId="0" xfId="0" applyFont="1"/>
    <xf numFmtId="0" fontId="5" fillId="0" borderId="0" xfId="0" applyFont="1" applyAlignment="1">
      <alignment horizontal="center" vertical="top"/>
    </xf>
    <xf numFmtId="0" fontId="6" fillId="0" borderId="0" xfId="0" applyFont="1" applyAlignment="1">
      <alignment horizontal="center" vertical="top"/>
    </xf>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2" xfId="0" applyBorder="1"/>
    <xf numFmtId="165" fontId="0" fillId="0" borderId="2" xfId="0" applyNumberFormat="1" applyBorder="1"/>
    <xf numFmtId="9" fontId="4" fillId="0" borderId="2" xfId="1" quotePrefix="1" applyFont="1" applyBorder="1"/>
    <xf numFmtId="9" fontId="4" fillId="0" borderId="0" xfId="1" quotePrefix="1" applyFont="1"/>
    <xf numFmtId="0" fontId="4" fillId="0" borderId="2" xfId="0" applyFont="1" applyBorder="1" applyAlignment="1">
      <alignment horizontal="left" vertical="center"/>
    </xf>
    <xf numFmtId="0" fontId="4" fillId="0" borderId="0" xfId="0" applyFont="1" applyAlignment="1">
      <alignment horizontal="left" vertical="top" wrapText="1"/>
    </xf>
    <xf numFmtId="0" fontId="0" fillId="0" borderId="2" xfId="0" applyBorder="1" applyAlignment="1">
      <alignment horizontal="center" vertical="center"/>
    </xf>
    <xf numFmtId="0" fontId="10" fillId="2" borderId="2" xfId="0" applyFont="1" applyFill="1" applyBorder="1"/>
    <xf numFmtId="0" fontId="0" fillId="0" borderId="0" xfId="0" applyAlignment="1">
      <alignment horizontal="left" indent="1"/>
    </xf>
    <xf numFmtId="0" fontId="0" fillId="0" borderId="0" xfId="0" applyAlignment="1">
      <alignment horizontal="left" indent="2"/>
    </xf>
    <xf numFmtId="0" fontId="3" fillId="0" borderId="0" xfId="0" applyFont="1"/>
    <xf numFmtId="0" fontId="3" fillId="0" borderId="2" xfId="0" applyFont="1" applyBorder="1" applyAlignment="1">
      <alignment horizontal="left" vertical="center"/>
    </xf>
    <xf numFmtId="0" fontId="12" fillId="3" borderId="2" xfId="0" applyFont="1" applyFill="1" applyBorder="1" applyAlignment="1">
      <alignment horizontal="center" vertical="top"/>
    </xf>
    <xf numFmtId="0" fontId="5" fillId="3" borderId="2" xfId="0" applyFont="1" applyFill="1" applyBorder="1" applyAlignment="1">
      <alignment horizontal="center" vertical="top"/>
    </xf>
    <xf numFmtId="0" fontId="6" fillId="3" borderId="2" xfId="0" applyFont="1" applyFill="1" applyBorder="1" applyAlignment="1">
      <alignment horizontal="center" vertical="top"/>
    </xf>
    <xf numFmtId="1" fontId="5" fillId="3" borderId="2" xfId="0" applyNumberFormat="1" applyFont="1" applyFill="1" applyBorder="1" applyAlignment="1">
      <alignment horizontal="center" vertical="top"/>
    </xf>
    <xf numFmtId="165" fontId="5" fillId="3" borderId="2" xfId="0" applyNumberFormat="1" applyFont="1" applyFill="1" applyBorder="1" applyAlignment="1">
      <alignment horizontal="center" vertical="top"/>
    </xf>
    <xf numFmtId="165" fontId="12" fillId="3" borderId="2" xfId="0" applyNumberFormat="1" applyFont="1" applyFill="1" applyBorder="1" applyAlignment="1">
      <alignment horizontal="center" vertical="top"/>
    </xf>
    <xf numFmtId="0" fontId="7" fillId="0" borderId="2" xfId="0" applyFont="1" applyBorder="1"/>
    <xf numFmtId="164" fontId="8" fillId="0" borderId="2" xfId="0" applyNumberFormat="1" applyFont="1" applyBorder="1"/>
    <xf numFmtId="0" fontId="9" fillId="0" borderId="2" xfId="0" applyFont="1" applyBorder="1"/>
    <xf numFmtId="0" fontId="0" fillId="0" borderId="2" xfId="0" quotePrefix="1" applyBorder="1"/>
    <xf numFmtId="1" fontId="0" fillId="0" borderId="2" xfId="0" applyNumberFormat="1" applyBorder="1"/>
    <xf numFmtId="0" fontId="4" fillId="0" borderId="2" xfId="0" applyFont="1" applyBorder="1"/>
    <xf numFmtId="0" fontId="3" fillId="0" borderId="0" xfId="0" applyFont="1" applyAlignment="1">
      <alignment horizontal="left" vertical="top" wrapText="1"/>
    </xf>
    <xf numFmtId="0" fontId="4" fillId="2" borderId="0" xfId="0" applyFont="1" applyFill="1" applyAlignment="1">
      <alignment horizontal="left" vertical="center" wrapText="1"/>
    </xf>
    <xf numFmtId="0" fontId="4" fillId="2" borderId="0" xfId="0" applyFont="1" applyFill="1" applyAlignment="1">
      <alignment horizontal="left" wrapText="1"/>
    </xf>
    <xf numFmtId="0" fontId="4" fillId="2" borderId="0" xfId="0" applyFont="1" applyFill="1" applyAlignment="1">
      <alignment horizontal="left" vertical="center"/>
    </xf>
    <xf numFmtId="166" fontId="0" fillId="0" borderId="0" xfId="2" applyNumberFormat="1" applyFont="1" applyBorder="1"/>
    <xf numFmtId="9" fontId="4" fillId="0" borderId="0" xfId="1" quotePrefix="1" applyFont="1" applyBorder="1"/>
    <xf numFmtId="0" fontId="0" fillId="0" borderId="0" xfId="0" applyBorder="1"/>
    <xf numFmtId="0" fontId="0" fillId="0" borderId="0" xfId="0" applyBorder="1" applyAlignment="1">
      <alignment horizontal="center" vertical="center"/>
    </xf>
    <xf numFmtId="0" fontId="3" fillId="0" borderId="0" xfId="0" applyFont="1" applyBorder="1" applyAlignment="1">
      <alignment horizontal="left" vertical="center"/>
    </xf>
    <xf numFmtId="0" fontId="1" fillId="0" borderId="2" xfId="0" applyFont="1" applyBorder="1" applyAlignment="1">
      <alignment horizontal="left" vertical="center"/>
    </xf>
    <xf numFmtId="0" fontId="1" fillId="0" borderId="0" xfId="0" applyFont="1" applyBorder="1" applyAlignment="1">
      <alignment horizontal="left" vertical="center"/>
    </xf>
    <xf numFmtId="0" fontId="10" fillId="0" borderId="0" xfId="0" applyFont="1" applyFill="1" applyBorder="1"/>
    <xf numFmtId="0" fontId="10" fillId="2" borderId="2" xfId="0" applyFont="1" applyFill="1" applyBorder="1" applyAlignment="1">
      <alignment horizontal="center"/>
    </xf>
    <xf numFmtId="0" fontId="1" fillId="0" borderId="2" xfId="0" applyFont="1" applyBorder="1"/>
    <xf numFmtId="0" fontId="1" fillId="0" borderId="0" xfId="0" applyFont="1"/>
    <xf numFmtId="0" fontId="5" fillId="0" borderId="0" xfId="0" applyFont="1" applyFill="1" applyBorder="1" applyAlignment="1">
      <alignment horizontal="center" vertical="top"/>
    </xf>
    <xf numFmtId="0" fontId="1" fillId="0" borderId="0" xfId="0" applyFont="1" applyAlignment="1">
      <alignment horizontal="left" vertical="top" wrapText="1"/>
    </xf>
    <xf numFmtId="0" fontId="11" fillId="0" borderId="0" xfId="0" applyFont="1"/>
    <xf numFmtId="0" fontId="1" fillId="0" borderId="3" xfId="0" applyFont="1" applyFill="1" applyBorder="1" applyAlignment="1">
      <alignment vertical="center" wrapText="1"/>
    </xf>
    <xf numFmtId="0" fontId="1" fillId="3" borderId="2" xfId="0" applyFont="1" applyFill="1" applyBorder="1" applyAlignment="1">
      <alignment horizontal="left"/>
    </xf>
    <xf numFmtId="0" fontId="1" fillId="3" borderId="2" xfId="0" applyFont="1" applyFill="1" applyBorder="1" applyAlignment="1">
      <alignment horizontal="left" vertical="center"/>
    </xf>
    <xf numFmtId="0" fontId="0" fillId="3" borderId="2" xfId="0" applyFill="1" applyBorder="1" applyAlignment="1">
      <alignment horizontal="left"/>
    </xf>
    <xf numFmtId="0" fontId="1" fillId="3" borderId="2" xfId="0" applyFont="1" applyFill="1" applyBorder="1"/>
    <xf numFmtId="0" fontId="1" fillId="3" borderId="7" xfId="0" applyFont="1" applyFill="1" applyBorder="1" applyAlignment="1">
      <alignment horizontal="left"/>
    </xf>
    <xf numFmtId="0" fontId="1" fillId="3" borderId="8" xfId="0" applyFont="1" applyFill="1" applyBorder="1" applyAlignment="1">
      <alignment horizontal="left"/>
    </xf>
    <xf numFmtId="14" fontId="0" fillId="0" borderId="0" xfId="0" applyNumberFormat="1" applyAlignment="1">
      <alignment horizontal="center" vertical="center"/>
    </xf>
    <xf numFmtId="0" fontId="1" fillId="0" borderId="0" xfId="0" quotePrefix="1" applyFont="1"/>
    <xf numFmtId="0" fontId="1" fillId="3" borderId="7" xfId="0" applyFont="1" applyFill="1" applyBorder="1"/>
    <xf numFmtId="14" fontId="0" fillId="0" borderId="2" xfId="0" applyNumberFormat="1" applyBorder="1" applyAlignment="1">
      <alignment horizontal="center" vertical="center"/>
    </xf>
    <xf numFmtId="0" fontId="1" fillId="0" borderId="2" xfId="0" quotePrefix="1" applyFont="1" applyBorder="1"/>
    <xf numFmtId="14" fontId="1" fillId="4" borderId="2" xfId="0" applyNumberFormat="1" applyFont="1" applyFill="1" applyBorder="1" applyAlignment="1">
      <alignment horizontal="center" vertical="center"/>
    </xf>
    <xf numFmtId="14" fontId="1" fillId="4" borderId="2" xfId="0" applyNumberFormat="1" applyFont="1" applyFill="1" applyBorder="1"/>
    <xf numFmtId="0" fontId="5" fillId="4" borderId="2" xfId="0" applyFont="1" applyFill="1" applyBorder="1" applyAlignment="1">
      <alignment horizontal="center" vertical="top"/>
    </xf>
    <xf numFmtId="0" fontId="1" fillId="0" borderId="2" xfId="0" applyFont="1" applyBorder="1" applyAlignment="1">
      <alignment horizontal="center" vertical="center"/>
    </xf>
    <xf numFmtId="0" fontId="0" fillId="0" borderId="7" xfId="0" applyBorder="1" applyAlignment="1">
      <alignment horizontal="center" vertical="center"/>
    </xf>
    <xf numFmtId="0" fontId="1" fillId="3" borderId="9" xfId="0" applyFont="1" applyFill="1" applyBorder="1" applyAlignment="1">
      <alignment horizontal="left" vertical="top" wrapText="1"/>
    </xf>
    <xf numFmtId="0" fontId="1" fillId="3" borderId="6" xfId="0" applyFont="1" applyFill="1" applyBorder="1" applyAlignment="1">
      <alignment horizontal="left" vertical="top" wrapText="1"/>
    </xf>
    <xf numFmtId="0" fontId="1" fillId="3" borderId="10"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3" borderId="11" xfId="0" applyFont="1" applyFill="1" applyBorder="1" applyAlignment="1">
      <alignment horizontal="left" vertical="top" wrapText="1"/>
    </xf>
    <xf numFmtId="0" fontId="1" fillId="0" borderId="4" xfId="0" applyFont="1" applyBorder="1" applyAlignment="1">
      <alignment horizontal="left" vertical="center" wrapText="1"/>
    </xf>
    <xf numFmtId="0" fontId="1" fillId="0" borderId="12" xfId="0" applyFont="1" applyBorder="1" applyAlignment="1">
      <alignment horizontal="left" vertical="center" wrapText="1"/>
    </xf>
    <xf numFmtId="0" fontId="1" fillId="0" borderId="2" xfId="0" applyFont="1" applyFill="1" applyBorder="1" applyAlignment="1">
      <alignment vertical="center" wrapText="1"/>
    </xf>
    <xf numFmtId="0" fontId="1" fillId="3" borderId="4" xfId="0" applyFont="1" applyFill="1" applyBorder="1" applyAlignment="1">
      <alignment vertical="center" wrapText="1"/>
    </xf>
    <xf numFmtId="0" fontId="1" fillId="3" borderId="13" xfId="0" applyFont="1" applyFill="1" applyBorder="1" applyAlignment="1">
      <alignment vertical="center" wrapText="1"/>
    </xf>
    <xf numFmtId="0" fontId="1" fillId="3" borderId="12" xfId="0" applyFont="1" applyFill="1" applyBorder="1" applyAlignment="1">
      <alignment vertical="center" wrapText="1"/>
    </xf>
    <xf numFmtId="0" fontId="0" fillId="0" borderId="8" xfId="0" applyBorder="1"/>
    <xf numFmtId="0" fontId="1" fillId="0" borderId="0" xfId="0" applyFont="1" applyFill="1" applyBorder="1" applyAlignment="1">
      <alignment horizontal="center" vertical="center" wrapText="1"/>
    </xf>
    <xf numFmtId="0" fontId="1" fillId="0" borderId="0" xfId="0" applyFont="1" applyAlignment="1">
      <alignment wrapText="1"/>
    </xf>
    <xf numFmtId="0" fontId="1" fillId="0" borderId="0" xfId="0" applyFont="1" applyAlignment="1">
      <alignment horizontal="left" vertical="center" indent="1"/>
    </xf>
    <xf numFmtId="165" fontId="0" fillId="0" borderId="2" xfId="2" applyNumberFormat="1" applyFont="1" applyBorder="1"/>
    <xf numFmtId="0" fontId="1" fillId="0" borderId="0" xfId="0" applyFont="1" applyAlignment="1">
      <alignment horizontal="center" wrapText="1"/>
    </xf>
    <xf numFmtId="0" fontId="4" fillId="0" borderId="0" xfId="0" applyFont="1" applyFill="1" applyAlignment="1">
      <alignment horizontal="left" vertical="center"/>
    </xf>
    <xf numFmtId="0" fontId="15" fillId="0" borderId="0" xfId="0" quotePrefix="1" applyFont="1" applyAlignment="1">
      <alignment vertical="center"/>
    </xf>
    <xf numFmtId="0" fontId="10" fillId="3" borderId="2" xfId="0" applyFont="1" applyFill="1" applyBorder="1"/>
    <xf numFmtId="0" fontId="1" fillId="0" borderId="0" xfId="0" applyFont="1" applyFill="1" applyBorder="1"/>
    <xf numFmtId="0" fontId="0" fillId="0" borderId="0" xfId="0" applyFill="1" applyBorder="1"/>
    <xf numFmtId="0" fontId="10" fillId="3" borderId="2" xfId="0" applyFont="1" applyFill="1" applyBorder="1" applyAlignment="1"/>
    <xf numFmtId="0" fontId="1" fillId="0" borderId="0" xfId="0" quotePrefix="1" applyFont="1" applyFill="1" applyBorder="1"/>
    <xf numFmtId="0" fontId="10" fillId="3" borderId="13" xfId="0" applyFont="1" applyFill="1" applyBorder="1" applyAlignment="1"/>
  </cellXfs>
  <cellStyles count="3">
    <cellStyle name="Comma" xfId="2" builtinId="3"/>
    <cellStyle name="Normal" xfId="0" builtinId="0"/>
    <cellStyle name="Percent" xfId="1" builtinId="5"/>
  </cellStyles>
  <dxfs count="7">
    <dxf>
      <fill>
        <patternFill>
          <bgColor theme="6" tint="0.59996337778862885"/>
        </patternFill>
      </fill>
    </dxf>
    <dxf>
      <fill>
        <patternFill>
          <bgColor theme="9" tint="0.59996337778862885"/>
        </patternFill>
      </fill>
    </dxf>
    <dxf>
      <fill>
        <patternFill>
          <bgColor rgb="FF53FFA1"/>
        </patternFill>
      </fill>
    </dxf>
    <dxf>
      <fill>
        <patternFill>
          <bgColor rgb="FFFFD653"/>
        </patternFill>
      </fill>
    </dxf>
    <dxf>
      <fill>
        <patternFill>
          <bgColor rgb="FFFA8699"/>
        </patternFill>
      </fill>
    </dxf>
    <dxf>
      <font>
        <b/>
        <i val="0"/>
        <sz val="10"/>
        <color theme="2"/>
        <name val="Calibri"/>
        <family val="2"/>
        <scheme val="major"/>
      </font>
      <fill>
        <patternFill>
          <fgColor rgb="FFFF6565"/>
          <bgColor rgb="FFFE909A"/>
        </patternFill>
      </fill>
      <border>
        <left/>
        <right/>
        <top/>
        <bottom style="thin">
          <color theme="0"/>
        </bottom>
      </border>
    </dxf>
    <dxf>
      <fill>
        <patternFill>
          <fgColor rgb="FFFEBEC4"/>
          <bgColor rgb="FFFDA9B7"/>
        </patternFill>
      </fill>
      <border>
        <left style="thin">
          <color theme="0"/>
        </left>
        <right style="thin">
          <color theme="0"/>
        </right>
        <top style="thin">
          <color theme="0"/>
        </top>
        <bottom style="thin">
          <color theme="0"/>
        </bottom>
      </border>
    </dxf>
  </dxfs>
  <tableStyles count="1" defaultTableStyle="TableStyleMedium2" defaultPivotStyle="PivotStyleLight16">
    <tableStyle name="Pink-White" pivot="0" table="0" count="10" xr9:uid="{94A503D9-CF15-406E-BD57-D2628E036C98}">
      <tableStyleElement type="wholeTable" dxfId="6"/>
      <tableStyleElement type="headerRow" dxfId="5"/>
    </tableStyle>
  </tableStyles>
  <colors>
    <mruColors>
      <color rgb="FFFECAD3"/>
      <color rgb="FFEE7687"/>
      <color rgb="FFF98B9D"/>
      <color rgb="FFE95167"/>
      <color rgb="FFFC7C91"/>
      <color rgb="FFF9B9CB"/>
      <color rgb="FFEC6A7D"/>
      <color rgb="FFFDA9B7"/>
      <color rgb="FFFCB98C"/>
      <color rgb="FFEF8594"/>
    </mruColors>
  </colors>
  <extLst>
    <ext xmlns:x14="http://schemas.microsoft.com/office/spreadsheetml/2009/9/main" uri="{46F421CA-312F-682f-3DD2-61675219B42D}">
      <x14:dxfs count="8">
        <dxf>
          <font>
            <b val="0"/>
            <i val="0"/>
            <sz val="10"/>
            <name val="Calibri"/>
            <family val="2"/>
            <scheme val="minor"/>
          </font>
          <fill>
            <patternFill>
              <fgColor theme="7" tint="0.39979247413556324"/>
              <bgColor theme="4" tint="0.39994506668294322"/>
            </patternFill>
          </fill>
          <border>
            <left style="thin">
              <color theme="0"/>
            </left>
            <right style="thin">
              <color theme="0"/>
            </right>
            <top style="thin">
              <color theme="0"/>
            </top>
            <bottom style="thin">
              <color theme="0"/>
            </bottom>
          </border>
        </dxf>
        <dxf>
          <font>
            <b val="0"/>
            <i val="0"/>
            <sz val="10"/>
            <name val="Calibri"/>
            <family val="2"/>
            <scheme val="minor"/>
          </font>
          <fill>
            <patternFill>
              <fgColor theme="7" tint="0.39985351115451523"/>
              <bgColor theme="4" tint="0.39994506668294322"/>
            </patternFill>
          </fill>
          <border>
            <left style="thin">
              <color auto="1"/>
            </left>
            <right style="thin">
              <color auto="1"/>
            </right>
            <top style="thin">
              <color auto="1"/>
            </top>
            <bottom style="thin">
              <color auto="1"/>
            </bottom>
          </border>
        </dxf>
        <dxf>
          <font>
            <b val="0"/>
            <i val="0"/>
            <sz val="10"/>
            <name val="Calibri"/>
            <family val="2"/>
            <scheme val="minor"/>
          </font>
          <fill>
            <patternFill>
              <fgColor theme="5" tint="-0.24994659260841701"/>
              <bgColor theme="7" tint="0.39994506668294322"/>
            </patternFill>
          </fill>
          <border>
            <left style="thin">
              <color theme="0"/>
            </left>
            <right style="thin">
              <color theme="0"/>
            </right>
            <top style="thin">
              <color theme="0"/>
            </top>
            <bottom style="thin">
              <color theme="0"/>
            </bottom>
          </border>
        </dxf>
        <dxf>
          <font>
            <b val="0"/>
            <i val="0"/>
            <sz val="10"/>
            <name val="Calibri"/>
            <family val="2"/>
            <scheme val="minor"/>
          </font>
          <fill>
            <patternFill>
              <fgColor theme="5" tint="-0.24994659260841701"/>
              <bgColor theme="7" tint="0.39994506668294322"/>
            </patternFill>
          </fill>
          <border>
            <left style="thin">
              <color theme="0"/>
            </left>
            <right style="thin">
              <color theme="0"/>
            </right>
            <top style="thin">
              <color theme="0"/>
            </top>
            <bottom style="thin">
              <color theme="0"/>
            </bottom>
          </border>
        </dxf>
        <dxf>
          <font>
            <b val="0"/>
            <i val="0"/>
            <sz val="10"/>
            <name val="Calibri"/>
            <family val="2"/>
            <scheme val="minor"/>
          </font>
          <fill>
            <patternFill>
              <fgColor theme="2" tint="-0.24994659260841701"/>
              <bgColor theme="9" tint="0.39994506668294322"/>
            </patternFill>
          </fill>
          <border>
            <left style="thin">
              <color theme="0"/>
            </left>
            <right style="thin">
              <color theme="0"/>
            </right>
            <top style="thin">
              <color theme="0"/>
            </top>
            <bottom style="thin">
              <color theme="0"/>
            </bottom>
          </border>
        </dxf>
        <dxf>
          <font>
            <b val="0"/>
            <i val="0"/>
            <sz val="10"/>
            <name val="Calibri"/>
            <family val="2"/>
            <scheme val="minor"/>
          </font>
          <fill>
            <patternFill>
              <fgColor theme="0"/>
              <bgColor rgb="FFEF8594"/>
            </patternFill>
          </fill>
          <border>
            <left style="thin">
              <color theme="0"/>
            </left>
            <right style="thin">
              <color theme="0"/>
            </right>
            <top style="thin">
              <color theme="0"/>
            </top>
            <bottom style="thin">
              <color theme="0"/>
            </bottom>
          </border>
        </dxf>
        <dxf>
          <font>
            <b val="0"/>
            <i val="0"/>
            <sz val="10"/>
            <name val="Calibri"/>
            <family val="2"/>
            <scheme val="minor"/>
          </font>
          <fill>
            <patternFill>
              <fgColor theme="2" tint="-0.24994659260841701"/>
              <bgColor theme="9" tint="0.39994506668294322"/>
            </patternFill>
          </fill>
          <border>
            <left style="thin">
              <color theme="0"/>
            </left>
            <right style="thin">
              <color theme="0"/>
            </right>
            <top style="thin">
              <color theme="0"/>
            </top>
            <bottom style="thin">
              <color theme="0"/>
            </bottom>
          </border>
        </dxf>
        <dxf>
          <font>
            <b val="0"/>
            <i val="0"/>
            <sz val="10"/>
            <name val="Calibri"/>
            <family val="2"/>
            <scheme val="minor"/>
          </font>
          <fill>
            <patternFill>
              <fgColor rgb="FFF73F5E"/>
              <bgColor rgb="FFFB8FB0"/>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ink-Whi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customschemas.google.com/relationships/workbookmetadata" Target="metadata"/><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[Solution_Inventory_Data.xlsx]Pivot Summary!Restock Status by Last Months</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Restock Trends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A8699"/>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Summary'!$M$2</c:f>
              <c:strCache>
                <c:ptCount val="1"/>
                <c:pt idx="0">
                  <c:v>Total</c:v>
                </c:pt>
              </c:strCache>
            </c:strRef>
          </c:tx>
          <c:spPr>
            <a:ln w="28575" cap="rnd">
              <a:solidFill>
                <a:srgbClr val="FA8699"/>
              </a:solidFill>
              <a:round/>
            </a:ln>
            <a:effectLst/>
          </c:spPr>
          <c:marker>
            <c:symbol val="circle"/>
            <c:size val="5"/>
            <c:spPr>
              <a:solidFill>
                <a:schemeClr val="tx1"/>
              </a:solidFill>
              <a:ln w="9525">
                <a:solidFill>
                  <a:schemeClr val="accent1"/>
                </a:solidFill>
              </a:ln>
              <a:effectLst/>
            </c:spPr>
          </c:marker>
          <c:cat>
            <c:strRef>
              <c:f>'Pivot Summary'!$L$3:$L$10</c:f>
              <c:strCache>
                <c:ptCount val="7"/>
                <c:pt idx="0">
                  <c:v>Jan</c:v>
                </c:pt>
                <c:pt idx="1">
                  <c:v>Feb</c:v>
                </c:pt>
                <c:pt idx="2">
                  <c:v>Mar</c:v>
                </c:pt>
                <c:pt idx="3">
                  <c:v>Apr</c:v>
                </c:pt>
                <c:pt idx="4">
                  <c:v>May</c:v>
                </c:pt>
                <c:pt idx="5">
                  <c:v>Jun</c:v>
                </c:pt>
                <c:pt idx="6">
                  <c:v>Jul</c:v>
                </c:pt>
              </c:strCache>
            </c:strRef>
          </c:cat>
          <c:val>
            <c:numRef>
              <c:f>'Pivot Summary'!$M$3:$M$10</c:f>
              <c:numCache>
                <c:formatCode>#,##0</c:formatCode>
                <c:ptCount val="7"/>
                <c:pt idx="0">
                  <c:v>134</c:v>
                </c:pt>
                <c:pt idx="1">
                  <c:v>192</c:v>
                </c:pt>
                <c:pt idx="2">
                  <c:v>194</c:v>
                </c:pt>
                <c:pt idx="3">
                  <c:v>196</c:v>
                </c:pt>
                <c:pt idx="4">
                  <c:v>193</c:v>
                </c:pt>
                <c:pt idx="5">
                  <c:v>215</c:v>
                </c:pt>
                <c:pt idx="6">
                  <c:v>87</c:v>
                </c:pt>
              </c:numCache>
            </c:numRef>
          </c:val>
          <c:smooth val="0"/>
          <c:extLst>
            <c:ext xmlns:c16="http://schemas.microsoft.com/office/drawing/2014/chart" uri="{C3380CC4-5D6E-409C-BE32-E72D297353CC}">
              <c16:uniqueId val="{00000000-901C-44AA-97F5-2278774BBF87}"/>
            </c:ext>
          </c:extLst>
        </c:ser>
        <c:dLbls>
          <c:showLegendKey val="0"/>
          <c:showVal val="0"/>
          <c:showCatName val="0"/>
          <c:showSerName val="0"/>
          <c:showPercent val="0"/>
          <c:showBubbleSize val="0"/>
        </c:dLbls>
        <c:marker val="1"/>
        <c:smooth val="0"/>
        <c:axId val="240281760"/>
        <c:axId val="824355824"/>
      </c:lineChart>
      <c:catAx>
        <c:axId val="24028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24355824"/>
        <c:crosses val="autoZero"/>
        <c:auto val="1"/>
        <c:lblAlgn val="ctr"/>
        <c:lblOffset val="100"/>
        <c:noMultiLvlLbl val="0"/>
      </c:catAx>
      <c:valAx>
        <c:axId val="8243558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4028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EC6A7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[Solution_Inventory_Data.xlsx]Pivot Summary!Stock Value by Category</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r>
              <a:rPr lang="en-IN" b="1">
                <a:solidFill>
                  <a:sysClr val="windowText" lastClr="000000"/>
                </a:solidFill>
              </a:rPr>
              <a:t>Stock Value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8699"/>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Summary'!$G$2</c:f>
              <c:strCache>
                <c:ptCount val="1"/>
                <c:pt idx="0">
                  <c:v>Total</c:v>
                </c:pt>
              </c:strCache>
            </c:strRef>
          </c:tx>
          <c:spPr>
            <a:solidFill>
              <a:srgbClr val="FA8699"/>
            </a:solidFill>
            <a:ln w="12700">
              <a:solidFill>
                <a:schemeClr val="tx1"/>
              </a:solidFill>
            </a:ln>
            <a:effectLst/>
          </c:spPr>
          <c:invertIfNegative val="0"/>
          <c:cat>
            <c:strRef>
              <c:f>'Pivot Summary'!$F$3:$F$8</c:f>
              <c:strCache>
                <c:ptCount val="5"/>
                <c:pt idx="0">
                  <c:v>Clothing</c:v>
                </c:pt>
                <c:pt idx="1">
                  <c:v>Electronics</c:v>
                </c:pt>
                <c:pt idx="2">
                  <c:v>Toys</c:v>
                </c:pt>
                <c:pt idx="3">
                  <c:v>Groceries</c:v>
                </c:pt>
                <c:pt idx="4">
                  <c:v>Furniture</c:v>
                </c:pt>
              </c:strCache>
            </c:strRef>
          </c:cat>
          <c:val>
            <c:numRef>
              <c:f>'Pivot Summary'!$G$3:$G$8</c:f>
              <c:numCache>
                <c:formatCode>"₹"\ #,##0.00</c:formatCode>
                <c:ptCount val="5"/>
                <c:pt idx="0">
                  <c:v>654871046.17999971</c:v>
                </c:pt>
                <c:pt idx="1">
                  <c:v>679679698.49999988</c:v>
                </c:pt>
                <c:pt idx="2">
                  <c:v>742172101.49000061</c:v>
                </c:pt>
                <c:pt idx="3">
                  <c:v>750428110.53000057</c:v>
                </c:pt>
                <c:pt idx="4">
                  <c:v>769995401.58000028</c:v>
                </c:pt>
              </c:numCache>
            </c:numRef>
          </c:val>
          <c:extLst>
            <c:ext xmlns:c16="http://schemas.microsoft.com/office/drawing/2014/chart" uri="{C3380CC4-5D6E-409C-BE32-E72D297353CC}">
              <c16:uniqueId val="{00000000-E128-4435-82AC-8715DBE78EE2}"/>
            </c:ext>
          </c:extLst>
        </c:ser>
        <c:dLbls>
          <c:showLegendKey val="0"/>
          <c:showVal val="0"/>
          <c:showCatName val="0"/>
          <c:showSerName val="0"/>
          <c:showPercent val="0"/>
          <c:showBubbleSize val="0"/>
        </c:dLbls>
        <c:gapWidth val="182"/>
        <c:axId val="820643920"/>
        <c:axId val="820645360"/>
      </c:barChart>
      <c:catAx>
        <c:axId val="82064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20645360"/>
        <c:crosses val="autoZero"/>
        <c:auto val="1"/>
        <c:lblAlgn val="ctr"/>
        <c:lblOffset val="100"/>
        <c:noMultiLvlLbl val="0"/>
      </c:catAx>
      <c:valAx>
        <c:axId val="820645360"/>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2064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EC6A7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[Solution_Inventory_Data.xlsx]Pivot Summary!Stock Status Count</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solidFill>
                  <a:sysClr val="windowText" lastClr="000000"/>
                </a:solidFill>
              </a:rPr>
              <a:t>Stock Status Countribution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rgbClr val="FC7C9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E95167"/>
          </a:solidFill>
          <a:ln w="12700">
            <a:solidFill>
              <a:schemeClr val="tx1"/>
            </a:solidFill>
          </a:ln>
          <a:effectLst/>
        </c:spPr>
      </c:pivotFmt>
      <c:pivotFmt>
        <c:idx val="7"/>
        <c:spPr>
          <a:solidFill>
            <a:srgbClr val="F98B9D"/>
          </a:solidFill>
          <a:ln w="12700">
            <a:solidFill>
              <a:schemeClr val="tx1"/>
            </a:solidFill>
          </a:ln>
          <a:effectLst/>
        </c:spPr>
      </c:pivotFmt>
      <c:pivotFmt>
        <c:idx val="8"/>
        <c:spPr>
          <a:solidFill>
            <a:srgbClr val="FECAD3"/>
          </a:solidFill>
          <a:ln w="12700">
            <a:solidFill>
              <a:schemeClr val="tx1"/>
            </a:solidFill>
          </a:ln>
          <a:effectLst/>
        </c:spPr>
      </c:pivotFmt>
    </c:pivotFmts>
    <c:plotArea>
      <c:layout/>
      <c:pieChart>
        <c:varyColors val="1"/>
        <c:ser>
          <c:idx val="0"/>
          <c:order val="0"/>
          <c:tx>
            <c:strRef>
              <c:f>'Pivot Summary'!$S$2</c:f>
              <c:strCache>
                <c:ptCount val="1"/>
                <c:pt idx="0">
                  <c:v>Total</c:v>
                </c:pt>
              </c:strCache>
            </c:strRef>
          </c:tx>
          <c:spPr>
            <a:solidFill>
              <a:srgbClr val="FC7C91"/>
            </a:solidFill>
            <a:ln w="12700">
              <a:solidFill>
                <a:schemeClr val="tx1"/>
              </a:solidFill>
            </a:ln>
          </c:spPr>
          <c:dPt>
            <c:idx val="0"/>
            <c:bubble3D val="0"/>
            <c:spPr>
              <a:solidFill>
                <a:srgbClr val="E95167"/>
              </a:solidFill>
              <a:ln w="12700">
                <a:solidFill>
                  <a:schemeClr val="tx1"/>
                </a:solidFill>
              </a:ln>
              <a:effectLst/>
            </c:spPr>
            <c:extLst>
              <c:ext xmlns:c16="http://schemas.microsoft.com/office/drawing/2014/chart" uri="{C3380CC4-5D6E-409C-BE32-E72D297353CC}">
                <c16:uniqueId val="{00000001-5B76-4EE7-93D2-D4B2A390EA08}"/>
              </c:ext>
            </c:extLst>
          </c:dPt>
          <c:dPt>
            <c:idx val="1"/>
            <c:bubble3D val="0"/>
            <c:spPr>
              <a:solidFill>
                <a:srgbClr val="F98B9D"/>
              </a:solidFill>
              <a:ln w="12700">
                <a:solidFill>
                  <a:schemeClr val="tx1"/>
                </a:solidFill>
              </a:ln>
              <a:effectLst/>
            </c:spPr>
            <c:extLst>
              <c:ext xmlns:c16="http://schemas.microsoft.com/office/drawing/2014/chart" uri="{C3380CC4-5D6E-409C-BE32-E72D297353CC}">
                <c16:uniqueId val="{00000003-5B76-4EE7-93D2-D4B2A390EA08}"/>
              </c:ext>
            </c:extLst>
          </c:dPt>
          <c:dPt>
            <c:idx val="2"/>
            <c:bubble3D val="0"/>
            <c:spPr>
              <a:solidFill>
                <a:srgbClr val="FECAD3"/>
              </a:solidFill>
              <a:ln w="12700">
                <a:solidFill>
                  <a:schemeClr val="tx1"/>
                </a:solidFill>
              </a:ln>
              <a:effectLst/>
            </c:spPr>
            <c:extLst>
              <c:ext xmlns:c16="http://schemas.microsoft.com/office/drawing/2014/chart" uri="{C3380CC4-5D6E-409C-BE32-E72D297353CC}">
                <c16:uniqueId val="{00000005-5B76-4EE7-93D2-D4B2A390EA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Summary'!$R$3:$R$6</c:f>
              <c:strCache>
                <c:ptCount val="3"/>
                <c:pt idx="0">
                  <c:v>In Stock</c:v>
                </c:pt>
                <c:pt idx="1">
                  <c:v>Low Stock</c:v>
                </c:pt>
                <c:pt idx="2">
                  <c:v>Out of Stock</c:v>
                </c:pt>
              </c:strCache>
            </c:strRef>
          </c:cat>
          <c:val>
            <c:numRef>
              <c:f>'Pivot Summary'!$S$3:$S$6</c:f>
              <c:numCache>
                <c:formatCode>#,##0</c:formatCode>
                <c:ptCount val="3"/>
                <c:pt idx="0">
                  <c:v>2595</c:v>
                </c:pt>
                <c:pt idx="1">
                  <c:v>997</c:v>
                </c:pt>
                <c:pt idx="2">
                  <c:v>214</c:v>
                </c:pt>
              </c:numCache>
            </c:numRef>
          </c:val>
          <c:extLst>
            <c:ext xmlns:c16="http://schemas.microsoft.com/office/drawing/2014/chart" uri="{C3380CC4-5D6E-409C-BE32-E72D297353CC}">
              <c16:uniqueId val="{00000006-5B76-4EE7-93D2-D4B2A390EA0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[Solution_Inventory_Data.xlsx]Pivot Summary!Supplier-wise Product Count</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sz="1400" b="1" i="0" u="none" strike="noStrike" kern="1200" spc="0" baseline="0">
                <a:solidFill>
                  <a:sysClr val="windowText" lastClr="000000"/>
                </a:solidFill>
              </a:rPr>
              <a:t>Supplier Share</a:t>
            </a:r>
            <a:endParaRPr lang="en-US" sz="1400" b="1" i="0" u="none" strike="noStrike" kern="1200" spc="0" baseline="0">
              <a:solidFill>
                <a:sysClr val="windowText" lastClr="0000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7687"/>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Summary'!$J$2</c:f>
              <c:strCache>
                <c:ptCount val="1"/>
                <c:pt idx="0">
                  <c:v>Total</c:v>
                </c:pt>
              </c:strCache>
            </c:strRef>
          </c:tx>
          <c:spPr>
            <a:solidFill>
              <a:srgbClr val="EE7687"/>
            </a:solidFill>
            <a:ln w="12700">
              <a:solidFill>
                <a:schemeClr val="tx1"/>
              </a:solidFill>
            </a:ln>
            <a:effectLst/>
          </c:spPr>
          <c:invertIfNegative val="0"/>
          <c:cat>
            <c:strRef>
              <c:f>'Pivot Summary'!$I$3:$I$9</c:f>
              <c:strCache>
                <c:ptCount val="6"/>
                <c:pt idx="0">
                  <c:v>Omni Suppliers</c:v>
                </c:pt>
                <c:pt idx="1">
                  <c:v>Global Traders</c:v>
                </c:pt>
                <c:pt idx="2">
                  <c:v>Abc Pvt Ltd</c:v>
                </c:pt>
                <c:pt idx="3">
                  <c:v>Quickstock</c:v>
                </c:pt>
                <c:pt idx="4">
                  <c:v>Retailmart Inc</c:v>
                </c:pt>
                <c:pt idx="5">
                  <c:v>Others</c:v>
                </c:pt>
              </c:strCache>
            </c:strRef>
          </c:cat>
          <c:val>
            <c:numRef>
              <c:f>'Pivot Summary'!$J$3:$J$9</c:f>
              <c:numCache>
                <c:formatCode>#,##0</c:formatCode>
                <c:ptCount val="6"/>
                <c:pt idx="0">
                  <c:v>736</c:v>
                </c:pt>
                <c:pt idx="1">
                  <c:v>729</c:v>
                </c:pt>
                <c:pt idx="2">
                  <c:v>728</c:v>
                </c:pt>
                <c:pt idx="3">
                  <c:v>718</c:v>
                </c:pt>
                <c:pt idx="4">
                  <c:v>710</c:v>
                </c:pt>
                <c:pt idx="5">
                  <c:v>185</c:v>
                </c:pt>
              </c:numCache>
            </c:numRef>
          </c:val>
          <c:extLst>
            <c:ext xmlns:c16="http://schemas.microsoft.com/office/drawing/2014/chart" uri="{C3380CC4-5D6E-409C-BE32-E72D297353CC}">
              <c16:uniqueId val="{00000000-5C94-423A-ABD6-A906CDE74303}"/>
            </c:ext>
          </c:extLst>
        </c:ser>
        <c:dLbls>
          <c:showLegendKey val="0"/>
          <c:showVal val="0"/>
          <c:showCatName val="0"/>
          <c:showSerName val="0"/>
          <c:showPercent val="0"/>
          <c:showBubbleSize val="0"/>
        </c:dLbls>
        <c:gapWidth val="219"/>
        <c:overlap val="-27"/>
        <c:axId val="186746319"/>
        <c:axId val="186750639"/>
      </c:barChart>
      <c:catAx>
        <c:axId val="18674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750639"/>
        <c:crosses val="autoZero"/>
        <c:auto val="1"/>
        <c:lblAlgn val="ctr"/>
        <c:lblOffset val="100"/>
        <c:noMultiLvlLbl val="0"/>
      </c:catAx>
      <c:valAx>
        <c:axId val="1867506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74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hyperlink" Target="#Cleaned_Data!AA2:AE6"/><Relationship Id="rId13" Type="http://schemas.openxmlformats.org/officeDocument/2006/relationships/image" Target="../media/image8.svg"/><Relationship Id="rId18" Type="http://schemas.openxmlformats.org/officeDocument/2006/relationships/hyperlink" Target="#'Pivot Summary'!A1:E6"/><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7.png"/><Relationship Id="rId17" Type="http://schemas.openxmlformats.org/officeDocument/2006/relationships/chart" Target="../charts/chart4.xml"/><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6.svg"/><Relationship Id="rId5" Type="http://schemas.openxmlformats.org/officeDocument/2006/relationships/image" Target="../media/image2.sv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Insights Summary'!AS1"/><Relationship Id="rId4" Type="http://schemas.openxmlformats.org/officeDocument/2006/relationships/image" Target="../media/image1.png"/><Relationship Id="rId9" Type="http://schemas.openxmlformats.org/officeDocument/2006/relationships/hyperlink" Target="#'Insights Summary'!A1:E8"/><Relationship Id="rId14" Type="http://schemas.openxmlformats.org/officeDocument/2006/relationships/hyperlink" Target="https://svgsilh.com/image/1400845.html" TargetMode="External"/></Relationships>
</file>

<file path=xl/drawings/drawing1.xml><?xml version="1.0" encoding="utf-8"?>
<xdr:wsDr xmlns:xdr="http://schemas.openxmlformats.org/drawingml/2006/spreadsheetDrawing" xmlns:a="http://schemas.openxmlformats.org/drawingml/2006/main">
  <xdr:twoCellAnchor>
    <xdr:from>
      <xdr:col>26</xdr:col>
      <xdr:colOff>7620</xdr:colOff>
      <xdr:row>0</xdr:row>
      <xdr:rowOff>167640</xdr:rowOff>
    </xdr:from>
    <xdr:to>
      <xdr:col>30</xdr:col>
      <xdr:colOff>228600</xdr:colOff>
      <xdr:row>4</xdr:row>
      <xdr:rowOff>38100</xdr:rowOff>
    </xdr:to>
    <xdr:sp macro="" textlink="">
      <xdr:nvSpPr>
        <xdr:cNvPr id="2" name="Rectangle: Rounded Corners 1">
          <a:extLst>
            <a:ext uri="{FF2B5EF4-FFF2-40B4-BE49-F238E27FC236}">
              <a16:creationId xmlns:a16="http://schemas.microsoft.com/office/drawing/2014/main" id="{716DA72C-16D6-4421-A64D-2DB7CFCF3A39}"/>
            </a:ext>
          </a:extLst>
        </xdr:cNvPr>
        <xdr:cNvSpPr/>
      </xdr:nvSpPr>
      <xdr:spPr>
        <a:xfrm>
          <a:off x="26029920" y="167640"/>
          <a:ext cx="2659380" cy="601980"/>
        </a:xfrm>
        <a:prstGeom prst="roundRect">
          <a:avLst/>
        </a:prstGeom>
        <a:solidFill>
          <a:srgbClr val="F98B9D"/>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DASHBOARD</a:t>
          </a:r>
          <a:r>
            <a:rPr lang="en-IN" sz="2000" b="1" baseline="0">
              <a:solidFill>
                <a:schemeClr val="bg1"/>
              </a:solidFill>
            </a:rPr>
            <a:t> </a:t>
          </a:r>
          <a:r>
            <a:rPr lang="en-IN" sz="2000" b="1">
              <a:solidFill>
                <a:schemeClr val="bg1"/>
              </a:solidFill>
            </a:rPr>
            <a:t>DATASET</a:t>
          </a:r>
        </a:p>
      </xdr:txBody>
    </xdr:sp>
    <xdr:clientData/>
  </xdr:twoCellAnchor>
  <xdr:twoCellAnchor>
    <xdr:from>
      <xdr:col>25</xdr:col>
      <xdr:colOff>411480</xdr:colOff>
      <xdr:row>3</xdr:row>
      <xdr:rowOff>76200</xdr:rowOff>
    </xdr:from>
    <xdr:to>
      <xdr:col>30</xdr:col>
      <xdr:colOff>228600</xdr:colOff>
      <xdr:row>5</xdr:row>
      <xdr:rowOff>121920</xdr:rowOff>
    </xdr:to>
    <xdr:sp macro="" textlink="">
      <xdr:nvSpPr>
        <xdr:cNvPr id="3" name="Arrow: Left 2">
          <a:extLst>
            <a:ext uri="{FF2B5EF4-FFF2-40B4-BE49-F238E27FC236}">
              <a16:creationId xmlns:a16="http://schemas.microsoft.com/office/drawing/2014/main" id="{2A2ECA82-DAFF-79BD-E456-FCE278D93D80}"/>
            </a:ext>
          </a:extLst>
        </xdr:cNvPr>
        <xdr:cNvSpPr/>
      </xdr:nvSpPr>
      <xdr:spPr>
        <a:xfrm>
          <a:off x="25824180" y="624840"/>
          <a:ext cx="2865120" cy="411480"/>
        </a:xfrm>
        <a:prstGeom prst="leftArrow">
          <a:avLst/>
        </a:prstGeom>
        <a:solidFill>
          <a:srgbClr val="E9516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342900</xdr:colOff>
      <xdr:row>1</xdr:row>
      <xdr:rowOff>7620</xdr:rowOff>
    </xdr:from>
    <xdr:to>
      <xdr:col>4</xdr:col>
      <xdr:colOff>22860</xdr:colOff>
      <xdr:row>3</xdr:row>
      <xdr:rowOff>45720</xdr:rowOff>
    </xdr:to>
    <xdr:sp macro="" textlink="">
      <xdr:nvSpPr>
        <xdr:cNvPr id="7" name="Rectangle: Rounded Corners 6">
          <a:extLst>
            <a:ext uri="{FF2B5EF4-FFF2-40B4-BE49-F238E27FC236}">
              <a16:creationId xmlns:a16="http://schemas.microsoft.com/office/drawing/2014/main" id="{6E96AF8B-4430-4AD1-9207-8AA3028419E7}"/>
            </a:ext>
          </a:extLst>
        </xdr:cNvPr>
        <xdr:cNvSpPr/>
      </xdr:nvSpPr>
      <xdr:spPr>
        <a:xfrm>
          <a:off x="952500" y="190500"/>
          <a:ext cx="2118360" cy="403860"/>
        </a:xfrm>
        <a:prstGeom prst="roundRect">
          <a:avLst/>
        </a:prstGeom>
        <a:solidFill>
          <a:srgbClr val="F98B9D"/>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PIVOT</a:t>
          </a:r>
          <a:r>
            <a:rPr lang="en-IN" sz="2000" b="1" baseline="0">
              <a:solidFill>
                <a:schemeClr val="bg1"/>
              </a:solidFill>
            </a:rPr>
            <a:t> SUMMARY</a:t>
          </a:r>
          <a:endParaRPr lang="en-IN" sz="2000" b="1">
            <a:solidFill>
              <a:schemeClr val="bg1"/>
            </a:solidFill>
          </a:endParaRPr>
        </a:p>
      </xdr:txBody>
    </xdr:sp>
    <xdr:clientData/>
  </xdr:twoCellAnchor>
  <xdr:twoCellAnchor>
    <xdr:from>
      <xdr:col>0</xdr:col>
      <xdr:colOff>335280</xdr:colOff>
      <xdr:row>2</xdr:row>
      <xdr:rowOff>91440</xdr:rowOff>
    </xdr:from>
    <xdr:to>
      <xdr:col>4</xdr:col>
      <xdr:colOff>281940</xdr:colOff>
      <xdr:row>5</xdr:row>
      <xdr:rowOff>83820</xdr:rowOff>
    </xdr:to>
    <xdr:sp macro="" textlink="">
      <xdr:nvSpPr>
        <xdr:cNvPr id="9" name="Arrow: Right 8">
          <a:extLst>
            <a:ext uri="{FF2B5EF4-FFF2-40B4-BE49-F238E27FC236}">
              <a16:creationId xmlns:a16="http://schemas.microsoft.com/office/drawing/2014/main" id="{8D2AEA3A-9918-2260-4264-6EDCEAEF866E}"/>
            </a:ext>
          </a:extLst>
        </xdr:cNvPr>
        <xdr:cNvSpPr/>
      </xdr:nvSpPr>
      <xdr:spPr>
        <a:xfrm>
          <a:off x="944880" y="457200"/>
          <a:ext cx="2385060" cy="541020"/>
        </a:xfrm>
        <a:prstGeom prst="rightArrow">
          <a:avLst/>
        </a:prstGeom>
        <a:solidFill>
          <a:srgbClr val="E9516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385011</xdr:colOff>
      <xdr:row>0</xdr:row>
      <xdr:rowOff>160021</xdr:rowOff>
    </xdr:from>
    <xdr:to>
      <xdr:col>17</xdr:col>
      <xdr:colOff>137161</xdr:colOff>
      <xdr:row>40</xdr:row>
      <xdr:rowOff>1</xdr:rowOff>
    </xdr:to>
    <xdr:sp macro="" textlink="">
      <xdr:nvSpPr>
        <xdr:cNvPr id="3" name="Rectangle 2">
          <a:extLst>
            <a:ext uri="{FF2B5EF4-FFF2-40B4-BE49-F238E27FC236}">
              <a16:creationId xmlns:a16="http://schemas.microsoft.com/office/drawing/2014/main" id="{802EA203-0BB7-424E-85C0-24296E0DCA49}"/>
            </a:ext>
          </a:extLst>
        </xdr:cNvPr>
        <xdr:cNvSpPr/>
      </xdr:nvSpPr>
      <xdr:spPr>
        <a:xfrm>
          <a:off x="385011" y="160021"/>
          <a:ext cx="13821076" cy="7203306"/>
        </a:xfrm>
        <a:prstGeom prst="rect">
          <a:avLst/>
        </a:prstGeom>
        <a:solidFill>
          <a:srgbClr val="FEBEC4"/>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chemeClr val="accent2">
                <a:lumMod val="20000"/>
                <a:lumOff val="80000"/>
              </a:schemeClr>
            </a:solidFill>
          </a:endParaRPr>
        </a:p>
      </xdr:txBody>
    </xdr:sp>
    <xdr:clientData/>
  </xdr:twoCellAnchor>
  <xdr:twoCellAnchor>
    <xdr:from>
      <xdr:col>0</xdr:col>
      <xdr:colOff>393032</xdr:colOff>
      <xdr:row>0</xdr:row>
      <xdr:rowOff>167640</xdr:rowOff>
    </xdr:from>
    <xdr:to>
      <xdr:col>17</xdr:col>
      <xdr:colOff>144780</xdr:colOff>
      <xdr:row>3</xdr:row>
      <xdr:rowOff>160421</xdr:rowOff>
    </xdr:to>
    <xdr:sp macro="" textlink="">
      <xdr:nvSpPr>
        <xdr:cNvPr id="4" name="Rectangle: Rounded Corners 3">
          <a:extLst>
            <a:ext uri="{FF2B5EF4-FFF2-40B4-BE49-F238E27FC236}">
              <a16:creationId xmlns:a16="http://schemas.microsoft.com/office/drawing/2014/main" id="{06178C51-D78E-BE5C-E8E7-7CED0D721B6E}"/>
            </a:ext>
          </a:extLst>
        </xdr:cNvPr>
        <xdr:cNvSpPr/>
      </xdr:nvSpPr>
      <xdr:spPr>
        <a:xfrm>
          <a:off x="393032" y="167640"/>
          <a:ext cx="13836716" cy="546234"/>
        </a:xfrm>
        <a:prstGeom prst="roundRect">
          <a:avLst/>
        </a:prstGeom>
        <a:solidFill>
          <a:schemeClr val="bg1"/>
        </a:solidFill>
        <a:ln>
          <a:solidFill>
            <a:srgbClr val="EC6A7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ln>
                <a:solidFill>
                  <a:srgbClr val="FF0000"/>
                </a:solidFill>
              </a:ln>
              <a:solidFill>
                <a:srgbClr val="E95167"/>
              </a:solidFill>
            </a:rPr>
            <a:t>RETAIL STORE INVENTORY MANAGEMENT</a:t>
          </a:r>
        </a:p>
      </xdr:txBody>
    </xdr:sp>
    <xdr:clientData/>
  </xdr:twoCellAnchor>
  <xdr:twoCellAnchor>
    <xdr:from>
      <xdr:col>9</xdr:col>
      <xdr:colOff>164374</xdr:colOff>
      <xdr:row>23</xdr:row>
      <xdr:rowOff>130738</xdr:rowOff>
    </xdr:from>
    <xdr:to>
      <xdr:col>14</xdr:col>
      <xdr:colOff>346900</xdr:colOff>
      <xdr:row>38</xdr:row>
      <xdr:rowOff>179496</xdr:rowOff>
    </xdr:to>
    <xdr:graphicFrame macro="">
      <xdr:nvGraphicFramePr>
        <xdr:cNvPr id="8" name="Chart 7">
          <a:extLst>
            <a:ext uri="{FF2B5EF4-FFF2-40B4-BE49-F238E27FC236}">
              <a16:creationId xmlns:a16="http://schemas.microsoft.com/office/drawing/2014/main" id="{11C0AFF7-066A-4504-AB42-CF968FED1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4</xdr:row>
      <xdr:rowOff>44916</xdr:rowOff>
    </xdr:from>
    <xdr:to>
      <xdr:col>17</xdr:col>
      <xdr:colOff>0</xdr:colOff>
      <xdr:row>39</xdr:row>
      <xdr:rowOff>40105</xdr:rowOff>
    </xdr:to>
    <xdr:sp macro="" textlink="">
      <xdr:nvSpPr>
        <xdr:cNvPr id="14" name="Rectangle: Rounded Corners 13">
          <a:extLst>
            <a:ext uri="{FF2B5EF4-FFF2-40B4-BE49-F238E27FC236}">
              <a16:creationId xmlns:a16="http://schemas.microsoft.com/office/drawing/2014/main" id="{9B421F65-9EAD-4EB1-8F38-5A2A1AE4D8BF}"/>
            </a:ext>
          </a:extLst>
        </xdr:cNvPr>
        <xdr:cNvSpPr/>
      </xdr:nvSpPr>
      <xdr:spPr>
        <a:xfrm>
          <a:off x="12167937" y="774832"/>
          <a:ext cx="1900989" cy="6444115"/>
        </a:xfrm>
        <a:prstGeom prst="roundRect">
          <a:avLst>
            <a:gd name="adj" fmla="val 3558"/>
          </a:avLst>
        </a:prstGeom>
        <a:solidFill>
          <a:srgbClr val="FDA9B7"/>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159619</xdr:colOff>
      <xdr:row>7</xdr:row>
      <xdr:rowOff>172391</xdr:rowOff>
    </xdr:from>
    <xdr:to>
      <xdr:col>14</xdr:col>
      <xdr:colOff>342145</xdr:colOff>
      <xdr:row>23</xdr:row>
      <xdr:rowOff>28643</xdr:rowOff>
    </xdr:to>
    <xdr:graphicFrame macro="">
      <xdr:nvGraphicFramePr>
        <xdr:cNvPr id="7" name="Chart 6">
          <a:extLst>
            <a:ext uri="{FF2B5EF4-FFF2-40B4-BE49-F238E27FC236}">
              <a16:creationId xmlns:a16="http://schemas.microsoft.com/office/drawing/2014/main" id="{DA67DD5C-AF42-4E92-8A92-E99A1A2DE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495300</xdr:colOff>
      <xdr:row>15</xdr:row>
      <xdr:rowOff>38902</xdr:rowOff>
    </xdr:from>
    <xdr:to>
      <xdr:col>16</xdr:col>
      <xdr:colOff>571500</xdr:colOff>
      <xdr:row>24</xdr:row>
      <xdr:rowOff>84621</xdr:rowOff>
    </xdr:to>
    <mc:AlternateContent xmlns:mc="http://schemas.openxmlformats.org/markup-compatibility/2006">
      <mc:Choice xmlns:a14="http://schemas.microsoft.com/office/drawing/2010/main" Requires="a14">
        <xdr:graphicFrame macro="">
          <xdr:nvGraphicFramePr>
            <xdr:cNvPr id="9" name="2 Category">
              <a:extLst>
                <a:ext uri="{FF2B5EF4-FFF2-40B4-BE49-F238E27FC236}">
                  <a16:creationId xmlns:a16="http://schemas.microsoft.com/office/drawing/2014/main" id="{ACF9F194-D05A-4A20-B187-9AB0E9C42345}"/>
                </a:ext>
              </a:extLst>
            </xdr:cNvPr>
            <xdr:cNvGraphicFramePr/>
          </xdr:nvGraphicFramePr>
          <xdr:xfrm>
            <a:off x="0" y="0"/>
            <a:ext cx="0" cy="0"/>
          </xdr:xfrm>
          <a:graphic>
            <a:graphicData uri="http://schemas.microsoft.com/office/drawing/2010/slicer">
              <sle:slicer xmlns:sle="http://schemas.microsoft.com/office/drawing/2010/slicer" name="2 Category"/>
            </a:graphicData>
          </a:graphic>
        </xdr:graphicFrame>
      </mc:Choice>
      <mc:Fallback>
        <xdr:sp macro="" textlink="">
          <xdr:nvSpPr>
            <xdr:cNvPr id="0" name=""/>
            <xdr:cNvSpPr>
              <a:spLocks noTextEdit="1"/>
            </xdr:cNvSpPr>
          </xdr:nvSpPr>
          <xdr:spPr>
            <a:xfrm>
              <a:off x="12242800" y="2705902"/>
              <a:ext cx="1828800" cy="1645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773974</xdr:colOff>
      <xdr:row>23</xdr:row>
      <xdr:rowOff>130738</xdr:rowOff>
    </xdr:from>
    <xdr:to>
      <xdr:col>9</xdr:col>
      <xdr:colOff>66164</xdr:colOff>
      <xdr:row>38</xdr:row>
      <xdr:rowOff>179496</xdr:rowOff>
    </xdr:to>
    <xdr:graphicFrame macro="">
      <xdr:nvGraphicFramePr>
        <xdr:cNvPr id="16" name="Chart 15">
          <a:extLst>
            <a:ext uri="{FF2B5EF4-FFF2-40B4-BE49-F238E27FC236}">
              <a16:creationId xmlns:a16="http://schemas.microsoft.com/office/drawing/2014/main" id="{FE13CE79-DF10-4113-9539-0E90551C9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537412</xdr:colOff>
      <xdr:row>4</xdr:row>
      <xdr:rowOff>45720</xdr:rowOff>
    </xdr:from>
    <xdr:to>
      <xdr:col>3</xdr:col>
      <xdr:colOff>670563</xdr:colOff>
      <xdr:row>39</xdr:row>
      <xdr:rowOff>32084</xdr:rowOff>
    </xdr:to>
    <xdr:sp macro="" textlink="">
      <xdr:nvSpPr>
        <xdr:cNvPr id="17" name="Rectangle: Rounded Corners 16">
          <a:extLst>
            <a:ext uri="{FF2B5EF4-FFF2-40B4-BE49-F238E27FC236}">
              <a16:creationId xmlns:a16="http://schemas.microsoft.com/office/drawing/2014/main" id="{470DC312-EE6B-49D8-A790-6E42346B4D40}"/>
            </a:ext>
          </a:extLst>
        </xdr:cNvPr>
        <xdr:cNvSpPr/>
      </xdr:nvSpPr>
      <xdr:spPr>
        <a:xfrm>
          <a:off x="537412" y="775636"/>
          <a:ext cx="2226646" cy="6435290"/>
        </a:xfrm>
        <a:prstGeom prst="roundRect">
          <a:avLst>
            <a:gd name="adj" fmla="val 3558"/>
          </a:avLst>
        </a:prstGeom>
        <a:solidFill>
          <a:srgbClr val="FDA9B7"/>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601579</xdr:colOff>
      <xdr:row>4</xdr:row>
      <xdr:rowOff>106680</xdr:rowOff>
    </xdr:from>
    <xdr:to>
      <xdr:col>3</xdr:col>
      <xdr:colOff>601583</xdr:colOff>
      <xdr:row>8</xdr:row>
      <xdr:rowOff>24062</xdr:rowOff>
    </xdr:to>
    <xdr:sp macro="" textlink="'Pivot Summary'!AC3">
      <xdr:nvSpPr>
        <xdr:cNvPr id="18" name="Rectangle: Rounded Corners 17">
          <a:extLst>
            <a:ext uri="{FF2B5EF4-FFF2-40B4-BE49-F238E27FC236}">
              <a16:creationId xmlns:a16="http://schemas.microsoft.com/office/drawing/2014/main" id="{F1E858DE-2B32-A560-AD19-7230C4A4F161}"/>
            </a:ext>
          </a:extLst>
        </xdr:cNvPr>
        <xdr:cNvSpPr/>
      </xdr:nvSpPr>
      <xdr:spPr>
        <a:xfrm>
          <a:off x="601579" y="836596"/>
          <a:ext cx="2093499" cy="655319"/>
        </a:xfrm>
        <a:prstGeom prst="roundRect">
          <a:avLst/>
        </a:prstGeom>
        <a:solidFill>
          <a:srgbClr val="FA8699"/>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a:t>
          </a:r>
          <a:r>
            <a:rPr lang="en-US" sz="1100" b="1" i="0" u="none" strike="noStrike">
              <a:solidFill>
                <a:srgbClr val="000000"/>
              </a:solidFill>
              <a:latin typeface="Calibri"/>
              <a:ea typeface="Calibri"/>
              <a:cs typeface="Calibri"/>
            </a:rPr>
            <a:t> </a:t>
          </a:r>
          <a:r>
            <a:rPr lang="en-US" sz="1200" b="1" i="0" u="none" strike="noStrike">
              <a:solidFill>
                <a:schemeClr val="bg1"/>
              </a:solidFill>
              <a:latin typeface="Calibri"/>
              <a:ea typeface="Calibri"/>
              <a:cs typeface="Calibri"/>
            </a:rPr>
            <a:t>Inventory</a:t>
          </a:r>
          <a:r>
            <a:rPr lang="en-US" sz="1100" b="1" i="0" u="none" strike="noStrike">
              <a:solidFill>
                <a:srgbClr val="000000"/>
              </a:solidFill>
              <a:latin typeface="Calibri"/>
              <a:ea typeface="Calibri"/>
              <a:cs typeface="Calibri"/>
            </a:rPr>
            <a:t> </a:t>
          </a:r>
          <a:r>
            <a:rPr lang="en-US" sz="1200" b="1" i="0" u="none" strike="noStrike">
              <a:solidFill>
                <a:schemeClr val="bg1"/>
              </a:solidFill>
              <a:latin typeface="Calibri"/>
              <a:ea typeface="Calibri"/>
              <a:cs typeface="Calibri"/>
            </a:rPr>
            <a:t>Value</a:t>
          </a:r>
        </a:p>
        <a:p>
          <a:pPr algn="ctr"/>
          <a:fld id="{123C481F-B62B-4A8E-8670-9062A2752FF2}" type="TxLink">
            <a:rPr lang="en-US" sz="1400" b="1" i="0" u="none" strike="noStrike">
              <a:solidFill>
                <a:srgbClr val="000000"/>
              </a:solidFill>
              <a:latin typeface="Calibri"/>
              <a:ea typeface="Calibri"/>
              <a:cs typeface="Calibri"/>
            </a:rPr>
            <a:t>₹ 3,59,71,46,358.28</a:t>
          </a:fld>
          <a:endParaRPr lang="en-IN" sz="1400" b="1">
            <a:solidFill>
              <a:sysClr val="windowText" lastClr="000000"/>
            </a:solidFill>
          </a:endParaRPr>
        </a:p>
      </xdr:txBody>
    </xdr:sp>
    <xdr:clientData/>
  </xdr:twoCellAnchor>
  <xdr:twoCellAnchor>
    <xdr:from>
      <xdr:col>0</xdr:col>
      <xdr:colOff>602379</xdr:colOff>
      <xdr:row>12</xdr:row>
      <xdr:rowOff>40909</xdr:rowOff>
    </xdr:from>
    <xdr:to>
      <xdr:col>3</xdr:col>
      <xdr:colOff>604084</xdr:colOff>
      <xdr:row>15</xdr:row>
      <xdr:rowOff>142656</xdr:rowOff>
    </xdr:to>
    <xdr:sp macro="" textlink="'Pivot Summary'!AC4">
      <xdr:nvSpPr>
        <xdr:cNvPr id="19" name="Rectangle: Rounded Corners 18">
          <a:extLst>
            <a:ext uri="{FF2B5EF4-FFF2-40B4-BE49-F238E27FC236}">
              <a16:creationId xmlns:a16="http://schemas.microsoft.com/office/drawing/2014/main" id="{AEBFF936-CC2E-462C-B910-CFC6C4EB8D12}"/>
            </a:ext>
          </a:extLst>
        </xdr:cNvPr>
        <xdr:cNvSpPr/>
      </xdr:nvSpPr>
      <xdr:spPr>
        <a:xfrm>
          <a:off x="602379" y="2246698"/>
          <a:ext cx="2095200" cy="655200"/>
        </a:xfrm>
        <a:prstGeom prst="roundRect">
          <a:avLst/>
        </a:prstGeom>
        <a:solidFill>
          <a:srgbClr val="FA8699"/>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000000"/>
              </a:solidFill>
              <a:latin typeface="+mn-lt"/>
              <a:ea typeface="+mn-ea"/>
              <a:cs typeface="+mn-cs"/>
            </a:rPr>
            <a:t>  </a:t>
          </a:r>
          <a:r>
            <a:rPr lang="en-US" sz="1400" b="1" i="0" u="none" strike="noStrike">
              <a:solidFill>
                <a:schemeClr val="bg1"/>
              </a:solidFill>
              <a:latin typeface="+mn-lt"/>
              <a:ea typeface="+mn-ea"/>
              <a:cs typeface="+mn-cs"/>
            </a:rPr>
            <a:t>Low</a:t>
          </a:r>
          <a:r>
            <a:rPr lang="en-US" sz="1100" b="1" i="0" u="none" strike="noStrike">
              <a:solidFill>
                <a:srgbClr val="000000"/>
              </a:solidFill>
              <a:latin typeface="+mn-lt"/>
              <a:ea typeface="+mn-ea"/>
              <a:cs typeface="+mn-cs"/>
            </a:rPr>
            <a:t> </a:t>
          </a:r>
          <a:r>
            <a:rPr lang="en-US" sz="1400" b="1" i="0" u="none" strike="noStrike">
              <a:solidFill>
                <a:schemeClr val="bg1"/>
              </a:solidFill>
              <a:latin typeface="+mn-lt"/>
              <a:ea typeface="+mn-ea"/>
              <a:cs typeface="+mn-cs"/>
            </a:rPr>
            <a:t>Stock</a:t>
          </a:r>
          <a:r>
            <a:rPr lang="en-US" sz="1100" b="1" i="0" u="none" strike="noStrike">
              <a:solidFill>
                <a:srgbClr val="000000"/>
              </a:solidFill>
              <a:latin typeface="+mn-lt"/>
              <a:ea typeface="+mn-ea"/>
              <a:cs typeface="+mn-cs"/>
            </a:rPr>
            <a:t> </a:t>
          </a:r>
          <a:r>
            <a:rPr lang="en-US" sz="1400" b="1" i="0" u="none" strike="noStrike">
              <a:solidFill>
                <a:schemeClr val="bg1"/>
              </a:solidFill>
              <a:latin typeface="+mn-lt"/>
              <a:ea typeface="+mn-ea"/>
              <a:cs typeface="+mn-cs"/>
            </a:rPr>
            <a:t>Items</a:t>
          </a:r>
        </a:p>
        <a:p>
          <a:pPr algn="ctr"/>
          <a:fld id="{B9F7DD2A-5392-44C0-8C05-AD4C1A17B90C}" type="TxLink">
            <a:rPr lang="en-US" sz="1600" b="1" i="0" u="none" strike="noStrike">
              <a:solidFill>
                <a:srgbClr val="000000"/>
              </a:solidFill>
              <a:latin typeface="Calibri"/>
              <a:ea typeface="Calibri"/>
              <a:cs typeface="Calibri"/>
            </a:rPr>
            <a:pPr algn="ctr"/>
            <a:t>26%</a:t>
          </a:fld>
          <a:endParaRPr lang="en-IN" sz="1600" b="1">
            <a:solidFill>
              <a:schemeClr val="tx1"/>
            </a:solidFill>
          </a:endParaRPr>
        </a:p>
      </xdr:txBody>
    </xdr:sp>
    <xdr:clientData/>
  </xdr:twoCellAnchor>
  <xdr:twoCellAnchor>
    <xdr:from>
      <xdr:col>0</xdr:col>
      <xdr:colOff>601580</xdr:colOff>
      <xdr:row>8</xdr:row>
      <xdr:rowOff>71788</xdr:rowOff>
    </xdr:from>
    <xdr:to>
      <xdr:col>3</xdr:col>
      <xdr:colOff>603285</xdr:colOff>
      <xdr:row>11</xdr:row>
      <xdr:rowOff>173536</xdr:rowOff>
    </xdr:to>
    <xdr:sp macro="" textlink="'Pivot Summary'!AC5">
      <xdr:nvSpPr>
        <xdr:cNvPr id="20" name="Rectangle: Rounded Corners 19">
          <a:extLst>
            <a:ext uri="{FF2B5EF4-FFF2-40B4-BE49-F238E27FC236}">
              <a16:creationId xmlns:a16="http://schemas.microsoft.com/office/drawing/2014/main" id="{C0806960-4F83-4598-B6F6-AA636933D9B5}"/>
            </a:ext>
          </a:extLst>
        </xdr:cNvPr>
        <xdr:cNvSpPr/>
      </xdr:nvSpPr>
      <xdr:spPr>
        <a:xfrm>
          <a:off x="601580" y="1539641"/>
          <a:ext cx="2095200" cy="655200"/>
        </a:xfrm>
        <a:prstGeom prst="roundRect">
          <a:avLst/>
        </a:prstGeom>
        <a:solidFill>
          <a:srgbClr val="FA8699"/>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mn-lt"/>
              <a:ea typeface="+mn-ea"/>
              <a:cs typeface="+mn-cs"/>
            </a:rPr>
            <a:t>Upcoming</a:t>
          </a:r>
          <a:r>
            <a:rPr lang="en-US" sz="1100" b="0" i="0" u="none" strike="noStrike" baseline="0">
              <a:solidFill>
                <a:srgbClr val="000000"/>
              </a:solidFill>
              <a:latin typeface="+mn-lt"/>
              <a:ea typeface="+mn-ea"/>
              <a:cs typeface="+mn-cs"/>
            </a:rPr>
            <a:t> </a:t>
          </a:r>
          <a:r>
            <a:rPr lang="en-US" sz="1400" b="1" i="0" u="none" strike="noStrike">
              <a:solidFill>
                <a:schemeClr val="bg1"/>
              </a:solidFill>
              <a:latin typeface="+mn-lt"/>
              <a:ea typeface="+mn-ea"/>
              <a:cs typeface="+mn-cs"/>
            </a:rPr>
            <a:t>Restocks</a:t>
          </a:r>
        </a:p>
        <a:p>
          <a:pPr algn="ctr"/>
          <a:fld id="{AF13C543-0272-4505-9885-7ED259AC8192}" type="TxLink">
            <a:rPr lang="en-US" sz="1600" b="1" i="0" u="none" strike="noStrike">
              <a:solidFill>
                <a:srgbClr val="000000"/>
              </a:solidFill>
              <a:latin typeface="Calibri"/>
              <a:ea typeface="Calibri"/>
              <a:cs typeface="Calibri"/>
            </a:rPr>
            <a:pPr algn="ctr"/>
            <a:t>997</a:t>
          </a:fld>
          <a:endParaRPr lang="en-IN" sz="1600" b="1">
            <a:solidFill>
              <a:schemeClr val="tx1"/>
            </a:solidFill>
          </a:endParaRPr>
        </a:p>
      </xdr:txBody>
    </xdr:sp>
    <xdr:clientData/>
  </xdr:twoCellAnchor>
  <xdr:twoCellAnchor>
    <xdr:from>
      <xdr:col>0</xdr:col>
      <xdr:colOff>609598</xdr:colOff>
      <xdr:row>16</xdr:row>
      <xdr:rowOff>7218</xdr:rowOff>
    </xdr:from>
    <xdr:to>
      <xdr:col>3</xdr:col>
      <xdr:colOff>611303</xdr:colOff>
      <xdr:row>19</xdr:row>
      <xdr:rowOff>108965</xdr:rowOff>
    </xdr:to>
    <xdr:sp macro="" textlink="'Pivot Summary'!AC6">
      <xdr:nvSpPr>
        <xdr:cNvPr id="21" name="Rectangle: Rounded Corners 20">
          <a:extLst>
            <a:ext uri="{FF2B5EF4-FFF2-40B4-BE49-F238E27FC236}">
              <a16:creationId xmlns:a16="http://schemas.microsoft.com/office/drawing/2014/main" id="{14794DC1-5F9A-4E96-85E7-C9B0E3D1595F}"/>
            </a:ext>
          </a:extLst>
        </xdr:cNvPr>
        <xdr:cNvSpPr/>
      </xdr:nvSpPr>
      <xdr:spPr>
        <a:xfrm>
          <a:off x="609598" y="2950944"/>
          <a:ext cx="2095200" cy="655200"/>
        </a:xfrm>
        <a:prstGeom prst="roundRect">
          <a:avLst/>
        </a:prstGeom>
        <a:solidFill>
          <a:srgbClr val="FA8699"/>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mn-lt"/>
              <a:ea typeface="+mn-ea"/>
              <a:cs typeface="+mn-cs"/>
            </a:rPr>
            <a:t> </a:t>
          </a:r>
          <a:r>
            <a:rPr lang="en-US" sz="1400" b="1" i="0" u="none" strike="noStrike">
              <a:solidFill>
                <a:schemeClr val="bg1"/>
              </a:solidFill>
              <a:latin typeface="+mn-lt"/>
              <a:ea typeface="+mn-ea"/>
              <a:cs typeface="+mn-cs"/>
            </a:rPr>
            <a:t>Total</a:t>
          </a:r>
          <a:r>
            <a:rPr lang="en-US" sz="1100" b="0" i="0" u="none" strike="noStrike">
              <a:solidFill>
                <a:srgbClr val="000000"/>
              </a:solidFill>
              <a:latin typeface="+mn-lt"/>
              <a:ea typeface="+mn-ea"/>
              <a:cs typeface="+mn-cs"/>
            </a:rPr>
            <a:t> </a:t>
          </a:r>
          <a:r>
            <a:rPr lang="en-US" sz="1400" b="1" i="0" u="none" strike="noStrike">
              <a:solidFill>
                <a:schemeClr val="bg1"/>
              </a:solidFill>
              <a:latin typeface="+mn-lt"/>
              <a:ea typeface="+mn-ea"/>
              <a:cs typeface="+mn-cs"/>
            </a:rPr>
            <a:t>Products</a:t>
          </a:r>
        </a:p>
        <a:p>
          <a:pPr algn="ctr"/>
          <a:fld id="{6BFCD21B-FEF1-41A1-88F4-33A9380C7D31}" type="TxLink">
            <a:rPr lang="en-US" sz="1600" b="1" i="0" u="none" strike="noStrike">
              <a:solidFill>
                <a:srgbClr val="000000"/>
              </a:solidFill>
              <a:latin typeface="Calibri"/>
              <a:ea typeface="Calibri"/>
              <a:cs typeface="Calibri"/>
            </a:rPr>
            <a:pPr algn="ctr"/>
            <a:t>3806</a:t>
          </a:fld>
          <a:endParaRPr lang="en-IN" sz="1600" b="1">
            <a:solidFill>
              <a:schemeClr val="tx1"/>
            </a:solidFill>
          </a:endParaRPr>
        </a:p>
      </xdr:txBody>
    </xdr:sp>
    <xdr:clientData/>
  </xdr:twoCellAnchor>
  <xdr:twoCellAnchor>
    <xdr:from>
      <xdr:col>1</xdr:col>
      <xdr:colOff>0</xdr:colOff>
      <xdr:row>19</xdr:row>
      <xdr:rowOff>166438</xdr:rowOff>
    </xdr:from>
    <xdr:to>
      <xdr:col>3</xdr:col>
      <xdr:colOff>611305</xdr:colOff>
      <xdr:row>23</xdr:row>
      <xdr:rowOff>83701</xdr:rowOff>
    </xdr:to>
    <xdr:sp macro="" textlink="'Pivot Summary'!AC7">
      <xdr:nvSpPr>
        <xdr:cNvPr id="22" name="Rectangle: Rounded Corners 21">
          <a:extLst>
            <a:ext uri="{FF2B5EF4-FFF2-40B4-BE49-F238E27FC236}">
              <a16:creationId xmlns:a16="http://schemas.microsoft.com/office/drawing/2014/main" id="{7F20ED94-0248-4630-A734-B76D2EDBAFF6}"/>
            </a:ext>
          </a:extLst>
        </xdr:cNvPr>
        <xdr:cNvSpPr/>
      </xdr:nvSpPr>
      <xdr:spPr>
        <a:xfrm>
          <a:off x="609600" y="3663617"/>
          <a:ext cx="2095200" cy="655200"/>
        </a:xfrm>
        <a:prstGeom prst="roundRect">
          <a:avLst/>
        </a:prstGeom>
        <a:solidFill>
          <a:srgbClr val="FA8699"/>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mn-lt"/>
              <a:ea typeface="+mn-ea"/>
              <a:cs typeface="+mn-cs"/>
            </a:rPr>
            <a:t>Low</a:t>
          </a:r>
          <a:r>
            <a:rPr lang="en-US" sz="1100" b="0" i="0" u="none" strike="noStrike">
              <a:solidFill>
                <a:srgbClr val="000000"/>
              </a:solidFill>
              <a:latin typeface="+mn-lt"/>
              <a:ea typeface="+mn-ea"/>
              <a:cs typeface="+mn-cs"/>
            </a:rPr>
            <a:t> </a:t>
          </a:r>
          <a:r>
            <a:rPr lang="en-US" sz="1400" b="1" i="0" u="none" strike="noStrike">
              <a:solidFill>
                <a:schemeClr val="bg1"/>
              </a:solidFill>
              <a:latin typeface="+mn-lt"/>
              <a:ea typeface="+mn-ea"/>
              <a:cs typeface="+mn-cs"/>
            </a:rPr>
            <a:t>Stock</a:t>
          </a:r>
          <a:r>
            <a:rPr lang="en-US" sz="1100" b="0" i="0" u="none" strike="noStrike">
              <a:solidFill>
                <a:srgbClr val="000000"/>
              </a:solidFill>
              <a:latin typeface="+mn-lt"/>
              <a:ea typeface="+mn-ea"/>
              <a:cs typeface="+mn-cs"/>
            </a:rPr>
            <a:t> </a:t>
          </a:r>
          <a:r>
            <a:rPr lang="en-US" sz="1400" b="1" i="0" u="none" strike="noStrike">
              <a:solidFill>
                <a:schemeClr val="bg1"/>
              </a:solidFill>
              <a:latin typeface="+mn-lt"/>
              <a:ea typeface="+mn-ea"/>
              <a:cs typeface="+mn-cs"/>
            </a:rPr>
            <a:t>Count</a:t>
          </a:r>
        </a:p>
        <a:p>
          <a:pPr algn="ctr"/>
          <a:fld id="{546E98B3-4AEB-4D4E-A43B-E3233E511673}" type="TxLink">
            <a:rPr lang="en-US" sz="1600" b="1" i="0" u="none" strike="noStrike">
              <a:solidFill>
                <a:srgbClr val="000000"/>
              </a:solidFill>
              <a:latin typeface="Calibri"/>
              <a:ea typeface="Calibri"/>
              <a:cs typeface="Calibri"/>
            </a:rPr>
            <a:pPr algn="ctr"/>
            <a:t>1190</a:t>
          </a:fld>
          <a:endParaRPr lang="en-IN" sz="1600" b="1">
            <a:solidFill>
              <a:schemeClr val="tx1"/>
            </a:solidFill>
          </a:endParaRPr>
        </a:p>
      </xdr:txBody>
    </xdr:sp>
    <xdr:clientData/>
  </xdr:twoCellAnchor>
  <xdr:twoCellAnchor>
    <xdr:from>
      <xdr:col>0</xdr:col>
      <xdr:colOff>609598</xdr:colOff>
      <xdr:row>23</xdr:row>
      <xdr:rowOff>132356</xdr:rowOff>
    </xdr:from>
    <xdr:to>
      <xdr:col>3</xdr:col>
      <xdr:colOff>611303</xdr:colOff>
      <xdr:row>27</xdr:row>
      <xdr:rowOff>49619</xdr:rowOff>
    </xdr:to>
    <xdr:sp macro="" textlink="'Pivot Summary'!AC8">
      <xdr:nvSpPr>
        <xdr:cNvPr id="23" name="Rectangle: Rounded Corners 22">
          <a:extLst>
            <a:ext uri="{FF2B5EF4-FFF2-40B4-BE49-F238E27FC236}">
              <a16:creationId xmlns:a16="http://schemas.microsoft.com/office/drawing/2014/main" id="{FCC92E18-2C01-404F-A803-F5F1D380E95A}"/>
            </a:ext>
          </a:extLst>
        </xdr:cNvPr>
        <xdr:cNvSpPr/>
      </xdr:nvSpPr>
      <xdr:spPr>
        <a:xfrm>
          <a:off x="609598" y="4367472"/>
          <a:ext cx="2095200" cy="655200"/>
        </a:xfrm>
        <a:prstGeom prst="roundRect">
          <a:avLst/>
        </a:prstGeom>
        <a:solidFill>
          <a:srgbClr val="FA8699"/>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mn-lt"/>
              <a:ea typeface="+mn-ea"/>
              <a:cs typeface="+mn-cs"/>
            </a:rPr>
            <a:t>Out</a:t>
          </a:r>
          <a:r>
            <a:rPr lang="en-US" sz="1100" b="0" i="0" u="none" strike="noStrike">
              <a:solidFill>
                <a:srgbClr val="000000"/>
              </a:solidFill>
              <a:latin typeface="+mn-lt"/>
              <a:ea typeface="+mn-ea"/>
              <a:cs typeface="+mn-cs"/>
            </a:rPr>
            <a:t> </a:t>
          </a:r>
          <a:r>
            <a:rPr lang="en-US" sz="1400" b="1" i="0" u="none" strike="noStrike">
              <a:solidFill>
                <a:schemeClr val="bg1"/>
              </a:solidFill>
              <a:latin typeface="+mn-lt"/>
              <a:ea typeface="+mn-ea"/>
              <a:cs typeface="+mn-cs"/>
            </a:rPr>
            <a:t>of</a:t>
          </a:r>
          <a:r>
            <a:rPr lang="en-US" sz="1100" b="0" i="0" u="none" strike="noStrike">
              <a:solidFill>
                <a:srgbClr val="000000"/>
              </a:solidFill>
              <a:latin typeface="+mn-lt"/>
              <a:ea typeface="+mn-ea"/>
              <a:cs typeface="+mn-cs"/>
            </a:rPr>
            <a:t> </a:t>
          </a:r>
          <a:r>
            <a:rPr lang="en-US" sz="1400" b="1" i="0" u="none" strike="noStrike">
              <a:solidFill>
                <a:schemeClr val="bg1"/>
              </a:solidFill>
              <a:latin typeface="+mn-lt"/>
              <a:ea typeface="+mn-ea"/>
              <a:cs typeface="+mn-cs"/>
            </a:rPr>
            <a:t>Stock</a:t>
          </a:r>
          <a:r>
            <a:rPr lang="en-US" sz="1100" b="0" i="0" u="none" strike="noStrike">
              <a:solidFill>
                <a:srgbClr val="000000"/>
              </a:solidFill>
              <a:latin typeface="+mn-lt"/>
              <a:ea typeface="+mn-ea"/>
              <a:cs typeface="+mn-cs"/>
            </a:rPr>
            <a:t> </a:t>
          </a:r>
          <a:r>
            <a:rPr lang="en-US" sz="1400" b="1" i="0" u="none" strike="noStrike">
              <a:solidFill>
                <a:schemeClr val="bg1"/>
              </a:solidFill>
              <a:latin typeface="+mn-lt"/>
              <a:ea typeface="+mn-ea"/>
              <a:cs typeface="+mn-cs"/>
            </a:rPr>
            <a:t>Items</a:t>
          </a:r>
        </a:p>
        <a:p>
          <a:pPr algn="ctr"/>
          <a:fld id="{51BB906E-3228-4147-B176-49861040DCEA}" type="TxLink">
            <a:rPr lang="en-US" sz="1600" b="1" i="0" u="none" strike="noStrike">
              <a:solidFill>
                <a:srgbClr val="000000"/>
              </a:solidFill>
              <a:latin typeface="Calibri"/>
              <a:ea typeface="Calibri"/>
              <a:cs typeface="Calibri"/>
            </a:rPr>
            <a:pPr algn="ctr"/>
            <a:t>214</a:t>
          </a:fld>
          <a:endParaRPr lang="en-IN" sz="1600" b="1">
            <a:solidFill>
              <a:schemeClr val="tx1"/>
            </a:solidFill>
          </a:endParaRPr>
        </a:p>
      </xdr:txBody>
    </xdr:sp>
    <xdr:clientData/>
  </xdr:twoCellAnchor>
  <xdr:twoCellAnchor editAs="oneCell">
    <xdr:from>
      <xdr:col>14</xdr:col>
      <xdr:colOff>495300</xdr:colOff>
      <xdr:row>33</xdr:row>
      <xdr:rowOff>53737</xdr:rowOff>
    </xdr:from>
    <xdr:to>
      <xdr:col>16</xdr:col>
      <xdr:colOff>571500</xdr:colOff>
      <xdr:row>38</xdr:row>
      <xdr:rowOff>46517</xdr:rowOff>
    </xdr:to>
    <mc:AlternateContent xmlns:mc="http://schemas.openxmlformats.org/markup-compatibility/2006">
      <mc:Choice xmlns:a14="http://schemas.microsoft.com/office/drawing/2010/main" Requires="a14">
        <xdr:graphicFrame macro="">
          <xdr:nvGraphicFramePr>
            <xdr:cNvPr id="27" name="Recorder Tag">
              <a:extLst>
                <a:ext uri="{FF2B5EF4-FFF2-40B4-BE49-F238E27FC236}">
                  <a16:creationId xmlns:a16="http://schemas.microsoft.com/office/drawing/2014/main" id="{0B9CD849-79E0-4E55-B8A7-31A8BF83B77F}"/>
                </a:ext>
              </a:extLst>
            </xdr:cNvPr>
            <xdr:cNvGraphicFramePr/>
          </xdr:nvGraphicFramePr>
          <xdr:xfrm>
            <a:off x="0" y="0"/>
            <a:ext cx="0" cy="0"/>
          </xdr:xfrm>
          <a:graphic>
            <a:graphicData uri="http://schemas.microsoft.com/office/drawing/2010/slicer">
              <sle:slicer xmlns:sle="http://schemas.microsoft.com/office/drawing/2010/slicer" name="Recorder Tag"/>
            </a:graphicData>
          </a:graphic>
        </xdr:graphicFrame>
      </mc:Choice>
      <mc:Fallback>
        <xdr:sp macro="" textlink="">
          <xdr:nvSpPr>
            <xdr:cNvPr id="0" name=""/>
            <xdr:cNvSpPr>
              <a:spLocks noTextEdit="1"/>
            </xdr:cNvSpPr>
          </xdr:nvSpPr>
          <xdr:spPr>
            <a:xfrm>
              <a:off x="12242800" y="5921137"/>
              <a:ext cx="1828800" cy="88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495300</xdr:colOff>
      <xdr:row>5</xdr:row>
      <xdr:rowOff>42110</xdr:rowOff>
    </xdr:from>
    <xdr:to>
      <xdr:col>16</xdr:col>
      <xdr:colOff>571500</xdr:colOff>
      <xdr:row>14</xdr:row>
      <xdr:rowOff>24062</xdr:rowOff>
    </xdr:to>
    <mc:AlternateContent xmlns:mc="http://schemas.openxmlformats.org/markup-compatibility/2006">
      <mc:Choice xmlns:a14="http://schemas.microsoft.com/office/drawing/2010/main" Requires="a14">
        <xdr:graphicFrame macro="">
          <xdr:nvGraphicFramePr>
            <xdr:cNvPr id="28" name="Supplier Name">
              <a:extLst>
                <a:ext uri="{FF2B5EF4-FFF2-40B4-BE49-F238E27FC236}">
                  <a16:creationId xmlns:a16="http://schemas.microsoft.com/office/drawing/2014/main" id="{20F77495-CF67-46C0-8A52-58D784A366E9}"/>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dr:sp macro="" textlink="">
          <xdr:nvSpPr>
            <xdr:cNvPr id="0" name=""/>
            <xdr:cNvSpPr>
              <a:spLocks noTextEdit="1"/>
            </xdr:cNvSpPr>
          </xdr:nvSpPr>
          <xdr:spPr>
            <a:xfrm>
              <a:off x="12242800" y="931110"/>
              <a:ext cx="1828800" cy="1582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495300</xdr:colOff>
      <xdr:row>25</xdr:row>
      <xdr:rowOff>122320</xdr:rowOff>
    </xdr:from>
    <xdr:to>
      <xdr:col>16</xdr:col>
      <xdr:colOff>571500</xdr:colOff>
      <xdr:row>32</xdr:row>
      <xdr:rowOff>2148</xdr:rowOff>
    </xdr:to>
    <mc:AlternateContent xmlns:mc="http://schemas.openxmlformats.org/markup-compatibility/2006">
      <mc:Choice xmlns:a14="http://schemas.microsoft.com/office/drawing/2010/main" Requires="a14">
        <xdr:graphicFrame macro="">
          <xdr:nvGraphicFramePr>
            <xdr:cNvPr id="29" name="Stock Status 1">
              <a:extLst>
                <a:ext uri="{FF2B5EF4-FFF2-40B4-BE49-F238E27FC236}">
                  <a16:creationId xmlns:a16="http://schemas.microsoft.com/office/drawing/2014/main" id="{C219A546-570B-458B-9D61-D597F86924F1}"/>
                </a:ext>
              </a:extLst>
            </xdr:cNvPr>
            <xdr:cNvGraphicFramePr/>
          </xdr:nvGraphicFramePr>
          <xdr:xfrm>
            <a:off x="0" y="0"/>
            <a:ext cx="0" cy="0"/>
          </xdr:xfrm>
          <a:graphic>
            <a:graphicData uri="http://schemas.microsoft.com/office/drawing/2010/slicer">
              <sle:slicer xmlns:sle="http://schemas.microsoft.com/office/drawing/2010/slicer" name="Stock Status 1"/>
            </a:graphicData>
          </a:graphic>
        </xdr:graphicFrame>
      </mc:Choice>
      <mc:Fallback>
        <xdr:sp macro="" textlink="">
          <xdr:nvSpPr>
            <xdr:cNvPr id="0" name=""/>
            <xdr:cNvSpPr>
              <a:spLocks noTextEdit="1"/>
            </xdr:cNvSpPr>
          </xdr:nvSpPr>
          <xdr:spPr>
            <a:xfrm>
              <a:off x="12242800" y="4567320"/>
              <a:ext cx="1828800" cy="1124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56148</xdr:colOff>
      <xdr:row>0</xdr:row>
      <xdr:rowOff>160421</xdr:rowOff>
    </xdr:from>
    <xdr:to>
      <xdr:col>13</xdr:col>
      <xdr:colOff>543827</xdr:colOff>
      <xdr:row>3</xdr:row>
      <xdr:rowOff>144379</xdr:rowOff>
    </xdr:to>
    <xdr:pic>
      <xdr:nvPicPr>
        <xdr:cNvPr id="34" name="Graphic 33" descr="Shopping cart with solid fill">
          <a:extLst>
            <a:ext uri="{FF2B5EF4-FFF2-40B4-BE49-F238E27FC236}">
              <a16:creationId xmlns:a16="http://schemas.microsoft.com/office/drawing/2014/main" id="{957E0668-5A83-4559-9025-DDA4E0F83E3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908632" y="160421"/>
          <a:ext cx="487679" cy="537411"/>
        </a:xfrm>
        <a:prstGeom prst="rect">
          <a:avLst/>
        </a:prstGeom>
      </xdr:spPr>
    </xdr:pic>
    <xdr:clientData/>
  </xdr:twoCellAnchor>
  <xdr:twoCellAnchor editAs="oneCell">
    <xdr:from>
      <xdr:col>4</xdr:col>
      <xdr:colOff>259481</xdr:colOff>
      <xdr:row>0</xdr:row>
      <xdr:rowOff>176463</xdr:rowOff>
    </xdr:from>
    <xdr:to>
      <xdr:col>4</xdr:col>
      <xdr:colOff>731921</xdr:colOff>
      <xdr:row>3</xdr:row>
      <xdr:rowOff>144379</xdr:rowOff>
    </xdr:to>
    <xdr:pic>
      <xdr:nvPicPr>
        <xdr:cNvPr id="35" name="Graphic 34" descr="Marketing with solid fill">
          <a:extLst>
            <a:ext uri="{FF2B5EF4-FFF2-40B4-BE49-F238E27FC236}">
              <a16:creationId xmlns:a16="http://schemas.microsoft.com/office/drawing/2014/main" id="{6F7F1755-5872-446E-85CC-4E8E5BE0D0E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27270" y="176463"/>
          <a:ext cx="472440" cy="521369"/>
        </a:xfrm>
        <a:prstGeom prst="rect">
          <a:avLst/>
        </a:prstGeom>
      </xdr:spPr>
    </xdr:pic>
    <xdr:clientData/>
  </xdr:twoCellAnchor>
  <xdr:twoCellAnchor>
    <xdr:from>
      <xdr:col>0</xdr:col>
      <xdr:colOff>457201</xdr:colOff>
      <xdr:row>1</xdr:row>
      <xdr:rowOff>38902</xdr:rowOff>
    </xdr:from>
    <xdr:to>
      <xdr:col>4</xdr:col>
      <xdr:colOff>189412</xdr:colOff>
      <xdr:row>3</xdr:row>
      <xdr:rowOff>101933</xdr:rowOff>
    </xdr:to>
    <xdr:sp macro="" textlink="">
      <xdr:nvSpPr>
        <xdr:cNvPr id="36" name="Rectangle: Rounded Corners 35">
          <a:hlinkClick xmlns:r="http://schemas.openxmlformats.org/officeDocument/2006/relationships" r:id="rId8"/>
          <a:extLst>
            <a:ext uri="{FF2B5EF4-FFF2-40B4-BE49-F238E27FC236}">
              <a16:creationId xmlns:a16="http://schemas.microsoft.com/office/drawing/2014/main" id="{05E08470-F7C3-423B-47A8-749BADAF39E3}"/>
            </a:ext>
          </a:extLst>
        </xdr:cNvPr>
        <xdr:cNvSpPr/>
      </xdr:nvSpPr>
      <xdr:spPr>
        <a:xfrm>
          <a:off x="457201" y="223386"/>
          <a:ext cx="2700000" cy="432000"/>
        </a:xfrm>
        <a:prstGeom prst="roundRect">
          <a:avLst/>
        </a:prstGeom>
        <a:solidFill>
          <a:srgbClr val="F98B9D"/>
        </a:solidFill>
        <a:ln>
          <a:solidFill>
            <a:srgbClr val="E9516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DASHBOARD</a:t>
          </a:r>
          <a:r>
            <a:rPr lang="en-IN" sz="2000" b="1" baseline="0"/>
            <a:t> DATASET</a:t>
          </a:r>
          <a:endParaRPr lang="en-IN" sz="2000" b="1"/>
        </a:p>
      </xdr:txBody>
    </xdr:sp>
    <xdr:clientData/>
  </xdr:twoCellAnchor>
  <xdr:twoCellAnchor>
    <xdr:from>
      <xdr:col>13</xdr:col>
      <xdr:colOff>614813</xdr:colOff>
      <xdr:row>1</xdr:row>
      <xdr:rowOff>38902</xdr:rowOff>
    </xdr:from>
    <xdr:to>
      <xdr:col>17</xdr:col>
      <xdr:colOff>82329</xdr:colOff>
      <xdr:row>3</xdr:row>
      <xdr:rowOff>101933</xdr:rowOff>
    </xdr:to>
    <xdr:sp macro="" textlink="">
      <xdr:nvSpPr>
        <xdr:cNvPr id="37" name="Rectangle: Rounded Corners 36">
          <a:hlinkClick xmlns:r="http://schemas.openxmlformats.org/officeDocument/2006/relationships" r:id="rId9"/>
          <a:extLst>
            <a:ext uri="{FF2B5EF4-FFF2-40B4-BE49-F238E27FC236}">
              <a16:creationId xmlns:a16="http://schemas.microsoft.com/office/drawing/2014/main" id="{76E1E0D2-C2AA-4131-90B9-AA8E96D60161}"/>
            </a:ext>
          </a:extLst>
        </xdr:cNvPr>
        <xdr:cNvSpPr/>
      </xdr:nvSpPr>
      <xdr:spPr>
        <a:xfrm>
          <a:off x="11467297" y="223386"/>
          <a:ext cx="2700000" cy="432000"/>
        </a:xfrm>
        <a:prstGeom prst="roundRect">
          <a:avLst/>
        </a:prstGeom>
        <a:solidFill>
          <a:srgbClr val="F98B9D"/>
        </a:solidFill>
        <a:ln>
          <a:solidFill>
            <a:srgbClr val="E9516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INSIGHTS SUMMARY</a:t>
          </a:r>
        </a:p>
      </xdr:txBody>
    </xdr:sp>
    <xdr:clientData/>
  </xdr:twoCellAnchor>
  <xdr:twoCellAnchor>
    <xdr:from>
      <xdr:col>7</xdr:col>
      <xdr:colOff>88230</xdr:colOff>
      <xdr:row>4</xdr:row>
      <xdr:rowOff>96252</xdr:rowOff>
    </xdr:from>
    <xdr:to>
      <xdr:col>11</xdr:col>
      <xdr:colOff>144378</xdr:colOff>
      <xdr:row>7</xdr:row>
      <xdr:rowOff>64169</xdr:rowOff>
    </xdr:to>
    <xdr:sp macro="" textlink="">
      <xdr:nvSpPr>
        <xdr:cNvPr id="39" name="Rectangle 38">
          <a:extLst>
            <a:ext uri="{FF2B5EF4-FFF2-40B4-BE49-F238E27FC236}">
              <a16:creationId xmlns:a16="http://schemas.microsoft.com/office/drawing/2014/main" id="{58EA0BAA-4F19-EAB9-60E0-48DF9FB3E9EA}"/>
            </a:ext>
          </a:extLst>
        </xdr:cNvPr>
        <xdr:cNvSpPr/>
      </xdr:nvSpPr>
      <xdr:spPr>
        <a:xfrm>
          <a:off x="5676230" y="818565"/>
          <a:ext cx="3564523" cy="515604"/>
        </a:xfrm>
        <a:prstGeom prst="rect">
          <a:avLst/>
        </a:prstGeom>
        <a:solidFill>
          <a:schemeClr val="bg1"/>
        </a:solidFill>
        <a:ln>
          <a:solidFill>
            <a:srgbClr val="E9516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u="none" strike="noStrike">
              <a:solidFill>
                <a:srgbClr val="FF0000"/>
              </a:solidFill>
              <a:effectLst/>
              <a:latin typeface="+mn-lt"/>
              <a:ea typeface="+mn-ea"/>
              <a:cs typeface="+mn-cs"/>
            </a:rPr>
            <a:t>     SHOP.            SAVE.</a:t>
          </a:r>
          <a:r>
            <a:rPr lang="en-IN" sz="1600" b="1" u="none" strike="noStrike" baseline="0">
              <a:solidFill>
                <a:srgbClr val="FF0000"/>
              </a:solidFill>
              <a:effectLst/>
              <a:latin typeface="+mn-lt"/>
              <a:ea typeface="+mn-ea"/>
              <a:cs typeface="+mn-cs"/>
            </a:rPr>
            <a:t>            </a:t>
          </a:r>
          <a:r>
            <a:rPr lang="en-IN" sz="1600" b="1" u="none" strike="noStrike">
              <a:solidFill>
                <a:srgbClr val="FF0000"/>
              </a:solidFill>
              <a:effectLst/>
              <a:latin typeface="+mn-lt"/>
              <a:ea typeface="+mn-ea"/>
              <a:cs typeface="+mn-cs"/>
            </a:rPr>
            <a:t>SMILE.</a:t>
          </a:r>
          <a:endParaRPr lang="en-IN" sz="1600">
            <a:solidFill>
              <a:srgbClr val="FF0000"/>
            </a:solidFill>
          </a:endParaRPr>
        </a:p>
      </xdr:txBody>
    </xdr:sp>
    <xdr:clientData/>
  </xdr:twoCellAnchor>
  <xdr:twoCellAnchor editAs="oneCell">
    <xdr:from>
      <xdr:col>8</xdr:col>
      <xdr:colOff>288759</xdr:colOff>
      <xdr:row>4</xdr:row>
      <xdr:rowOff>112295</xdr:rowOff>
    </xdr:from>
    <xdr:to>
      <xdr:col>8</xdr:col>
      <xdr:colOff>810127</xdr:colOff>
      <xdr:row>7</xdr:row>
      <xdr:rowOff>80211</xdr:rowOff>
    </xdr:to>
    <xdr:pic>
      <xdr:nvPicPr>
        <xdr:cNvPr id="41" name="Graphic 40" descr="Piggy Bank with solid fill">
          <a:extLst>
            <a:ext uri="{FF2B5EF4-FFF2-40B4-BE49-F238E27FC236}">
              <a16:creationId xmlns:a16="http://schemas.microsoft.com/office/drawing/2014/main" id="{48C4FBDC-B919-4FBC-E379-ED539B22154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53727" y="842211"/>
          <a:ext cx="521368" cy="521368"/>
        </a:xfrm>
        <a:prstGeom prst="rect">
          <a:avLst/>
        </a:prstGeom>
      </xdr:spPr>
    </xdr:pic>
    <xdr:clientData/>
  </xdr:twoCellAnchor>
  <xdr:twoCellAnchor editAs="oneCell">
    <xdr:from>
      <xdr:col>7</xdr:col>
      <xdr:colOff>128502</xdr:colOff>
      <xdr:row>4</xdr:row>
      <xdr:rowOff>112294</xdr:rowOff>
    </xdr:from>
    <xdr:to>
      <xdr:col>7</xdr:col>
      <xdr:colOff>633827</xdr:colOff>
      <xdr:row>7</xdr:row>
      <xdr:rowOff>48127</xdr:rowOff>
    </xdr:to>
    <xdr:pic>
      <xdr:nvPicPr>
        <xdr:cNvPr id="45" name="Graphic 44">
          <a:extLst>
            <a:ext uri="{FF2B5EF4-FFF2-40B4-BE49-F238E27FC236}">
              <a16:creationId xmlns:a16="http://schemas.microsoft.com/office/drawing/2014/main" id="{5D0B8ADF-0887-6A4D-0A54-E8B7DAD617E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 uri="{837473B0-CC2E-450A-ABE3-18F120FF3D39}">
              <a1611:picAttrSrcUrl xmlns:a1611="http://schemas.microsoft.com/office/drawing/2016/11/main" r:id="rId14"/>
            </a:ext>
          </a:extLst>
        </a:blip>
        <a:stretch>
          <a:fillRect/>
        </a:stretch>
      </xdr:blipFill>
      <xdr:spPr>
        <a:xfrm>
          <a:off x="5716502" y="834607"/>
          <a:ext cx="505325" cy="483520"/>
        </a:xfrm>
        <a:prstGeom prst="rect">
          <a:avLst/>
        </a:prstGeom>
      </xdr:spPr>
    </xdr:pic>
    <xdr:clientData/>
  </xdr:twoCellAnchor>
  <xdr:twoCellAnchor editAs="oneCell">
    <xdr:from>
      <xdr:col>9</xdr:col>
      <xdr:colOff>467861</xdr:colOff>
      <xdr:row>4</xdr:row>
      <xdr:rowOff>96253</xdr:rowOff>
    </xdr:from>
    <xdr:to>
      <xdr:col>10</xdr:col>
      <xdr:colOff>88065</xdr:colOff>
      <xdr:row>7</xdr:row>
      <xdr:rowOff>48125</xdr:rowOff>
    </xdr:to>
    <xdr:pic>
      <xdr:nvPicPr>
        <xdr:cNvPr id="47" name="Graphic 46" descr="Grinning face outline with solid fill">
          <a:extLst>
            <a:ext uri="{FF2B5EF4-FFF2-40B4-BE49-F238E27FC236}">
              <a16:creationId xmlns:a16="http://schemas.microsoft.com/office/drawing/2014/main" id="{83093933-EA1C-4A17-A06C-7BA6C3CAA26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17986" y="818566"/>
          <a:ext cx="493329" cy="499559"/>
        </a:xfrm>
        <a:prstGeom prst="rect">
          <a:avLst/>
        </a:prstGeom>
      </xdr:spPr>
    </xdr:pic>
    <xdr:clientData/>
  </xdr:twoCellAnchor>
  <xdr:twoCellAnchor>
    <xdr:from>
      <xdr:col>3</xdr:col>
      <xdr:colOff>775749</xdr:colOff>
      <xdr:row>7</xdr:row>
      <xdr:rowOff>174167</xdr:rowOff>
    </xdr:from>
    <xdr:to>
      <xdr:col>9</xdr:col>
      <xdr:colOff>67939</xdr:colOff>
      <xdr:row>23</xdr:row>
      <xdr:rowOff>30419</xdr:rowOff>
    </xdr:to>
    <xdr:graphicFrame macro="">
      <xdr:nvGraphicFramePr>
        <xdr:cNvPr id="2" name="Chart 1">
          <a:extLst>
            <a:ext uri="{FF2B5EF4-FFF2-40B4-BE49-F238E27FC236}">
              <a16:creationId xmlns:a16="http://schemas.microsoft.com/office/drawing/2014/main" id="{545330E7-D3B4-4C2A-97CD-E38E63210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609599</xdr:colOff>
      <xdr:row>27</xdr:row>
      <xdr:rowOff>96255</xdr:rowOff>
    </xdr:from>
    <xdr:to>
      <xdr:col>3</xdr:col>
      <xdr:colOff>611304</xdr:colOff>
      <xdr:row>31</xdr:row>
      <xdr:rowOff>13519</xdr:rowOff>
    </xdr:to>
    <xdr:sp macro="" textlink="'Insights Summary'!AA2">
      <xdr:nvSpPr>
        <xdr:cNvPr id="5" name="Rectangle: Rounded Corners 4">
          <a:extLst>
            <a:ext uri="{FF2B5EF4-FFF2-40B4-BE49-F238E27FC236}">
              <a16:creationId xmlns:a16="http://schemas.microsoft.com/office/drawing/2014/main" id="{14B0903B-38FE-421C-9623-2E4E429E5CEB}"/>
            </a:ext>
          </a:extLst>
        </xdr:cNvPr>
        <xdr:cNvSpPr/>
      </xdr:nvSpPr>
      <xdr:spPr>
        <a:xfrm>
          <a:off x="609599" y="5069308"/>
          <a:ext cx="2095200" cy="655200"/>
        </a:xfrm>
        <a:prstGeom prst="roundRect">
          <a:avLst/>
        </a:prstGeom>
        <a:solidFill>
          <a:srgbClr val="FA8699"/>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baseline="0">
              <a:solidFill>
                <a:schemeClr val="bg1"/>
              </a:solidFill>
              <a:latin typeface="+mn-lt"/>
              <a:ea typeface="+mn-ea"/>
              <a:cs typeface="+mn-cs"/>
            </a:rPr>
            <a:t>Overdue</a:t>
          </a:r>
          <a:r>
            <a:rPr lang="en-US" sz="1100" b="1" i="0" u="none" strike="noStrike" baseline="0">
              <a:solidFill>
                <a:srgbClr val="000000"/>
              </a:solidFill>
              <a:latin typeface="+mn-lt"/>
              <a:ea typeface="+mn-ea"/>
              <a:cs typeface="+mn-cs"/>
            </a:rPr>
            <a:t> </a:t>
          </a:r>
          <a:r>
            <a:rPr lang="en-US" sz="1400" b="1" i="0" u="none" strike="noStrike" baseline="0">
              <a:solidFill>
                <a:schemeClr val="bg1"/>
              </a:solidFill>
              <a:latin typeface="+mn-lt"/>
              <a:ea typeface="+mn-ea"/>
              <a:cs typeface="+mn-cs"/>
            </a:rPr>
            <a:t>Restocks</a:t>
          </a:r>
          <a:r>
            <a:rPr lang="en-US" sz="1100" b="1" i="0" u="none" strike="noStrike" baseline="0">
              <a:solidFill>
                <a:srgbClr val="000000"/>
              </a:solidFill>
              <a:latin typeface="+mn-lt"/>
              <a:ea typeface="+mn-ea"/>
              <a:cs typeface="+mn-cs"/>
            </a:rPr>
            <a:t> </a:t>
          </a:r>
        </a:p>
        <a:p>
          <a:pPr algn="ctr"/>
          <a:fld id="{9E3A03B3-5D06-4A83-9456-FCA7BA62847D}" type="TxLink">
            <a:rPr lang="en-US" sz="1600" b="1" i="0" u="none" strike="noStrike" baseline="0">
              <a:solidFill>
                <a:sysClr val="windowText" lastClr="000000"/>
              </a:solidFill>
              <a:latin typeface="Calibri"/>
              <a:ea typeface="Calibri"/>
              <a:cs typeface="Calibri"/>
            </a:rPr>
            <a:t>2087</a:t>
          </a:fld>
          <a:endParaRPr lang="en-US" sz="1600" b="1" i="0" u="none" strike="noStrike" baseline="0">
            <a:solidFill>
              <a:sysClr val="windowText" lastClr="000000"/>
            </a:solidFill>
            <a:latin typeface="Calibri"/>
            <a:ea typeface="Calibri"/>
            <a:cs typeface="Calibri"/>
          </a:endParaRPr>
        </a:p>
      </xdr:txBody>
    </xdr:sp>
    <xdr:clientData/>
  </xdr:twoCellAnchor>
  <xdr:twoCellAnchor>
    <xdr:from>
      <xdr:col>1</xdr:col>
      <xdr:colOff>1</xdr:colOff>
      <xdr:row>31</xdr:row>
      <xdr:rowOff>64170</xdr:rowOff>
    </xdr:from>
    <xdr:to>
      <xdr:col>3</xdr:col>
      <xdr:colOff>611306</xdr:colOff>
      <xdr:row>34</xdr:row>
      <xdr:rowOff>165917</xdr:rowOff>
    </xdr:to>
    <xdr:sp macro="" textlink="'Insights Summary'!O3">
      <xdr:nvSpPr>
        <xdr:cNvPr id="10" name="Rectangle: Rounded Corners 9">
          <a:extLst>
            <a:ext uri="{FF2B5EF4-FFF2-40B4-BE49-F238E27FC236}">
              <a16:creationId xmlns:a16="http://schemas.microsoft.com/office/drawing/2014/main" id="{61C5003A-1F6D-41F7-9AE0-D62414F4663D}"/>
            </a:ext>
          </a:extLst>
        </xdr:cNvPr>
        <xdr:cNvSpPr/>
      </xdr:nvSpPr>
      <xdr:spPr>
        <a:xfrm>
          <a:off x="609601" y="5775159"/>
          <a:ext cx="2095200" cy="655200"/>
        </a:xfrm>
        <a:prstGeom prst="roundRect">
          <a:avLst/>
        </a:prstGeom>
        <a:solidFill>
          <a:srgbClr val="FA8699"/>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Top</a:t>
          </a:r>
          <a:r>
            <a:rPr lang="en-US" sz="1400" b="1" i="0" u="none" strike="noStrike" baseline="0">
              <a:solidFill>
                <a:sysClr val="windowText" lastClr="000000"/>
              </a:solidFill>
              <a:latin typeface="Calibri"/>
              <a:ea typeface="Calibri"/>
              <a:cs typeface="Calibri"/>
            </a:rPr>
            <a:t> </a:t>
          </a:r>
          <a:r>
            <a:rPr lang="en-US" sz="1200" b="1" i="0" u="none" strike="noStrike" baseline="0">
              <a:solidFill>
                <a:schemeClr val="bg1"/>
              </a:solidFill>
              <a:latin typeface="Calibri"/>
              <a:ea typeface="Calibri"/>
              <a:cs typeface="Calibri"/>
            </a:rPr>
            <a:t>Category</a:t>
          </a:r>
        </a:p>
        <a:p>
          <a:pPr algn="ctr"/>
          <a:fld id="{B0B6D016-8680-49F7-BFA7-CDD39A42B329}" type="TxLink">
            <a:rPr lang="en-US" sz="1400" b="1" i="0" u="none" strike="noStrike">
              <a:solidFill>
                <a:sysClr val="windowText" lastClr="000000"/>
              </a:solidFill>
              <a:latin typeface="Calibri"/>
              <a:ea typeface="Calibri"/>
              <a:cs typeface="Calibri"/>
            </a:rPr>
            <a:t>Furniture</a:t>
          </a:fld>
          <a:endParaRPr lang="en-IN" sz="1400" b="1">
            <a:solidFill>
              <a:sysClr val="windowText" lastClr="000000"/>
            </a:solidFill>
          </a:endParaRPr>
        </a:p>
      </xdr:txBody>
    </xdr:sp>
    <xdr:clientData/>
  </xdr:twoCellAnchor>
  <xdr:twoCellAnchor>
    <xdr:from>
      <xdr:col>1</xdr:col>
      <xdr:colOff>1</xdr:colOff>
      <xdr:row>35</xdr:row>
      <xdr:rowOff>32085</xdr:rowOff>
    </xdr:from>
    <xdr:to>
      <xdr:col>3</xdr:col>
      <xdr:colOff>611306</xdr:colOff>
      <xdr:row>38</xdr:row>
      <xdr:rowOff>141853</xdr:rowOff>
    </xdr:to>
    <xdr:sp macro="" textlink="'Insights Summary'!W6">
      <xdr:nvSpPr>
        <xdr:cNvPr id="11" name="Rectangle: Rounded Corners 10">
          <a:extLst>
            <a:ext uri="{FF2B5EF4-FFF2-40B4-BE49-F238E27FC236}">
              <a16:creationId xmlns:a16="http://schemas.microsoft.com/office/drawing/2014/main" id="{FAE2630F-7501-4EE1-80DB-070429AC02B3}"/>
            </a:ext>
          </a:extLst>
        </xdr:cNvPr>
        <xdr:cNvSpPr/>
      </xdr:nvSpPr>
      <xdr:spPr>
        <a:xfrm>
          <a:off x="609601" y="6481011"/>
          <a:ext cx="2095200" cy="655200"/>
        </a:xfrm>
        <a:prstGeom prst="roundRect">
          <a:avLst/>
        </a:prstGeom>
        <a:solidFill>
          <a:srgbClr val="FA8699"/>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ea typeface="Calibri"/>
              <a:cs typeface="Calibri"/>
            </a:rPr>
            <a:t>Top</a:t>
          </a:r>
          <a:r>
            <a:rPr lang="en-US" sz="1400" b="1" i="0" u="none" strike="noStrike" baseline="0">
              <a:solidFill>
                <a:sysClr val="windowText" lastClr="000000"/>
              </a:solidFill>
              <a:latin typeface="Calibri"/>
              <a:ea typeface="Calibri"/>
              <a:cs typeface="Calibri"/>
            </a:rPr>
            <a:t> </a:t>
          </a:r>
          <a:r>
            <a:rPr lang="en-US" sz="1400" b="1" i="0" u="none" strike="noStrike" baseline="0">
              <a:solidFill>
                <a:schemeClr val="bg1"/>
              </a:solidFill>
              <a:latin typeface="Calibri"/>
              <a:ea typeface="Calibri"/>
              <a:cs typeface="Calibri"/>
            </a:rPr>
            <a:t>Shop</a:t>
          </a:r>
          <a:endParaRPr lang="en-US" sz="1200" b="1" i="0" u="none" strike="noStrike">
            <a:solidFill>
              <a:schemeClr val="bg1"/>
            </a:solidFill>
            <a:latin typeface="Calibri"/>
            <a:ea typeface="Calibri"/>
            <a:cs typeface="Calibri"/>
          </a:endParaRPr>
        </a:p>
        <a:p>
          <a:pPr algn="ctr"/>
          <a:fld id="{4CC2A51E-A1DB-4065-ADBE-D36148A23DF8}" type="TxLink">
            <a:rPr lang="en-US" sz="1400" b="1" i="0" u="none" strike="noStrike">
              <a:solidFill>
                <a:sysClr val="windowText" lastClr="000000"/>
              </a:solidFill>
              <a:latin typeface="Calibri"/>
              <a:ea typeface="Calibri"/>
              <a:cs typeface="Calibri"/>
            </a:rPr>
            <a:t>Online</a:t>
          </a:fld>
          <a:endParaRPr lang="en-IN" sz="1400" b="1">
            <a:solidFill>
              <a:sysClr val="windowText" lastClr="000000"/>
            </a:solidFill>
          </a:endParaRPr>
        </a:p>
      </xdr:txBody>
    </xdr:sp>
    <xdr:clientData/>
  </xdr:twoCellAnchor>
  <xdr:twoCellAnchor>
    <xdr:from>
      <xdr:col>3</xdr:col>
      <xdr:colOff>768245</xdr:colOff>
      <xdr:row>4</xdr:row>
      <xdr:rowOff>131164</xdr:rowOff>
    </xdr:from>
    <xdr:to>
      <xdr:col>6</xdr:col>
      <xdr:colOff>847859</xdr:colOff>
      <xdr:row>7</xdr:row>
      <xdr:rowOff>13064</xdr:rowOff>
    </xdr:to>
    <xdr:sp macro="" textlink="">
      <xdr:nvSpPr>
        <xdr:cNvPr id="15" name="Rectangle: Rounded Corners 14">
          <a:hlinkClick xmlns:r="http://schemas.openxmlformats.org/officeDocument/2006/relationships" r:id="rId18"/>
          <a:extLst>
            <a:ext uri="{FF2B5EF4-FFF2-40B4-BE49-F238E27FC236}">
              <a16:creationId xmlns:a16="http://schemas.microsoft.com/office/drawing/2014/main" id="{444627BD-657E-4C6A-87A2-BD92EFDCB3F9}"/>
            </a:ext>
          </a:extLst>
        </xdr:cNvPr>
        <xdr:cNvSpPr/>
      </xdr:nvSpPr>
      <xdr:spPr>
        <a:xfrm>
          <a:off x="2866868" y="849443"/>
          <a:ext cx="2702893" cy="425293"/>
        </a:xfrm>
        <a:prstGeom prst="roundRect">
          <a:avLst/>
        </a:prstGeom>
        <a:solidFill>
          <a:srgbClr val="F98B9D"/>
        </a:solidFill>
        <a:ln>
          <a:solidFill>
            <a:srgbClr val="E9516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Pivot Summary</a:t>
          </a:r>
        </a:p>
      </xdr:txBody>
    </xdr:sp>
    <xdr:clientData/>
  </xdr:twoCellAnchor>
  <xdr:twoCellAnchor>
    <xdr:from>
      <xdr:col>11</xdr:col>
      <xdr:colOff>258581</xdr:colOff>
      <xdr:row>4</xdr:row>
      <xdr:rowOff>139908</xdr:rowOff>
    </xdr:from>
    <xdr:to>
      <xdr:col>14</xdr:col>
      <xdr:colOff>338195</xdr:colOff>
      <xdr:row>7</xdr:row>
      <xdr:rowOff>21808</xdr:rowOff>
    </xdr:to>
    <xdr:sp macro="" textlink="">
      <xdr:nvSpPr>
        <xdr:cNvPr id="24" name="Rectangle: Rounded Corners 23">
          <a:hlinkClick xmlns:r="http://schemas.openxmlformats.org/officeDocument/2006/relationships" r:id="rId19"/>
          <a:extLst>
            <a:ext uri="{FF2B5EF4-FFF2-40B4-BE49-F238E27FC236}">
              <a16:creationId xmlns:a16="http://schemas.microsoft.com/office/drawing/2014/main" id="{53E3AE32-F8FA-4FF2-B77D-2233A0C5E839}"/>
            </a:ext>
          </a:extLst>
        </xdr:cNvPr>
        <xdr:cNvSpPr/>
      </xdr:nvSpPr>
      <xdr:spPr>
        <a:xfrm>
          <a:off x="9371351" y="858187"/>
          <a:ext cx="2702893" cy="425293"/>
        </a:xfrm>
        <a:prstGeom prst="roundRect">
          <a:avLst/>
        </a:prstGeom>
        <a:solidFill>
          <a:srgbClr val="F98B9D"/>
        </a:solidFill>
        <a:ln>
          <a:solidFill>
            <a:srgbClr val="E9516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Inventory Optimization Strategy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60960</xdr:colOff>
      <xdr:row>0</xdr:row>
      <xdr:rowOff>175260</xdr:rowOff>
    </xdr:from>
    <xdr:to>
      <xdr:col>4</xdr:col>
      <xdr:colOff>350520</xdr:colOff>
      <xdr:row>5</xdr:row>
      <xdr:rowOff>121920</xdr:rowOff>
    </xdr:to>
    <xdr:sp macro="" textlink="">
      <xdr:nvSpPr>
        <xdr:cNvPr id="3" name="Rectangle: Rounded Corners 2">
          <a:extLst>
            <a:ext uri="{FF2B5EF4-FFF2-40B4-BE49-F238E27FC236}">
              <a16:creationId xmlns:a16="http://schemas.microsoft.com/office/drawing/2014/main" id="{0BD244C8-4CEE-495E-96E5-0F599E8569E4}"/>
            </a:ext>
          </a:extLst>
        </xdr:cNvPr>
        <xdr:cNvSpPr/>
      </xdr:nvSpPr>
      <xdr:spPr>
        <a:xfrm>
          <a:off x="60960" y="175260"/>
          <a:ext cx="2727960" cy="861060"/>
        </a:xfrm>
        <a:prstGeom prst="roundRect">
          <a:avLst/>
        </a:prstGeom>
        <a:solidFill>
          <a:srgbClr val="F98B9D"/>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INSIGHTS</a:t>
          </a:r>
          <a:r>
            <a:rPr lang="en-IN" sz="2000" b="1" baseline="0">
              <a:solidFill>
                <a:schemeClr val="bg1"/>
              </a:solidFill>
            </a:rPr>
            <a:t> SUMMARY/ </a:t>
          </a:r>
          <a:r>
            <a:rPr lang="en-IN" sz="2000" b="1">
              <a:solidFill>
                <a:schemeClr val="bg1"/>
              </a:solidFill>
            </a:rPr>
            <a:t>BUSINESS</a:t>
          </a:r>
          <a:r>
            <a:rPr lang="en-IN" sz="2000" b="1" baseline="0">
              <a:solidFill>
                <a:schemeClr val="bg1"/>
              </a:solidFill>
            </a:rPr>
            <a:t> QUESTIONS</a:t>
          </a:r>
          <a:endParaRPr lang="en-IN" sz="2000" b="1">
            <a:solidFill>
              <a:schemeClr val="bg1"/>
            </a:solidFill>
          </a:endParaRPr>
        </a:p>
      </xdr:txBody>
    </xdr:sp>
    <xdr:clientData/>
  </xdr:twoCellAnchor>
  <xdr:twoCellAnchor>
    <xdr:from>
      <xdr:col>0</xdr:col>
      <xdr:colOff>60960</xdr:colOff>
      <xdr:row>4</xdr:row>
      <xdr:rowOff>129540</xdr:rowOff>
    </xdr:from>
    <xdr:to>
      <xdr:col>4</xdr:col>
      <xdr:colOff>594360</xdr:colOff>
      <xdr:row>7</xdr:row>
      <xdr:rowOff>121920</xdr:rowOff>
    </xdr:to>
    <xdr:sp macro="" textlink="">
      <xdr:nvSpPr>
        <xdr:cNvPr id="2" name="Arrow: Right 1">
          <a:extLst>
            <a:ext uri="{FF2B5EF4-FFF2-40B4-BE49-F238E27FC236}">
              <a16:creationId xmlns:a16="http://schemas.microsoft.com/office/drawing/2014/main" id="{F83C5ED1-5EAE-448B-A9C5-349E1872FFDE}"/>
            </a:ext>
          </a:extLst>
        </xdr:cNvPr>
        <xdr:cNvSpPr/>
      </xdr:nvSpPr>
      <xdr:spPr>
        <a:xfrm>
          <a:off x="60960" y="861060"/>
          <a:ext cx="2971800" cy="541020"/>
        </a:xfrm>
        <a:prstGeom prst="rightArrow">
          <a:avLst/>
        </a:prstGeom>
        <a:solidFill>
          <a:srgbClr val="E9516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998220</xdr:colOff>
      <xdr:row>0</xdr:row>
      <xdr:rowOff>38100</xdr:rowOff>
    </xdr:from>
    <xdr:to>
      <xdr:col>15</xdr:col>
      <xdr:colOff>1287780</xdr:colOff>
      <xdr:row>0</xdr:row>
      <xdr:rowOff>152400</xdr:rowOff>
    </xdr:to>
    <xdr:sp macro="" textlink="">
      <xdr:nvSpPr>
        <xdr:cNvPr id="4" name="Rectangle 3">
          <a:extLst>
            <a:ext uri="{FF2B5EF4-FFF2-40B4-BE49-F238E27FC236}">
              <a16:creationId xmlns:a16="http://schemas.microsoft.com/office/drawing/2014/main" id="{C047434A-808A-49A2-F438-91E4B557A0FD}"/>
            </a:ext>
          </a:extLst>
        </xdr:cNvPr>
        <xdr:cNvSpPr/>
      </xdr:nvSpPr>
      <xdr:spPr>
        <a:xfrm>
          <a:off x="10744200" y="38100"/>
          <a:ext cx="289560" cy="114300"/>
        </a:xfrm>
        <a:prstGeom prst="rect">
          <a:avLst/>
        </a:prstGeom>
        <a:solidFill>
          <a:srgbClr val="00B05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50"/>
            </a:solidFill>
          </a:endParaRPr>
        </a:p>
      </xdr:txBody>
    </xdr:sp>
    <xdr:clientData/>
  </xdr:twoCellAnchor>
  <xdr:twoCellAnchor>
    <xdr:from>
      <xdr:col>19</xdr:col>
      <xdr:colOff>982980</xdr:colOff>
      <xdr:row>0</xdr:row>
      <xdr:rowOff>38100</xdr:rowOff>
    </xdr:from>
    <xdr:to>
      <xdr:col>19</xdr:col>
      <xdr:colOff>1272540</xdr:colOff>
      <xdr:row>0</xdr:row>
      <xdr:rowOff>152400</xdr:rowOff>
    </xdr:to>
    <xdr:sp macro="" textlink="">
      <xdr:nvSpPr>
        <xdr:cNvPr id="5" name="Rectangle 4">
          <a:extLst>
            <a:ext uri="{FF2B5EF4-FFF2-40B4-BE49-F238E27FC236}">
              <a16:creationId xmlns:a16="http://schemas.microsoft.com/office/drawing/2014/main" id="{003D586C-E8B4-477A-852B-7081C6D91671}"/>
            </a:ext>
          </a:extLst>
        </xdr:cNvPr>
        <xdr:cNvSpPr/>
      </xdr:nvSpPr>
      <xdr:spPr>
        <a:xfrm>
          <a:off x="13373100" y="38100"/>
          <a:ext cx="289560" cy="114300"/>
        </a:xfrm>
        <a:prstGeom prst="rect">
          <a:avLst/>
        </a:prstGeom>
        <a:solidFill>
          <a:srgbClr val="0070C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50"/>
            </a:solidFill>
          </a:endParaRPr>
        </a:p>
      </xdr:txBody>
    </xdr:sp>
    <xdr:clientData/>
  </xdr:twoCellAnchor>
  <xdr:twoCellAnchor>
    <xdr:from>
      <xdr:col>44</xdr:col>
      <xdr:colOff>8107</xdr:colOff>
      <xdr:row>1</xdr:row>
      <xdr:rowOff>8107</xdr:rowOff>
    </xdr:from>
    <xdr:to>
      <xdr:col>48</xdr:col>
      <xdr:colOff>32426</xdr:colOff>
      <xdr:row>29</xdr:row>
      <xdr:rowOff>81064</xdr:rowOff>
    </xdr:to>
    <xdr:sp macro="" textlink="">
      <xdr:nvSpPr>
        <xdr:cNvPr id="6" name="TextBox 5">
          <a:extLst>
            <a:ext uri="{FF2B5EF4-FFF2-40B4-BE49-F238E27FC236}">
              <a16:creationId xmlns:a16="http://schemas.microsoft.com/office/drawing/2014/main" id="{E0505D42-0589-1F41-3049-AAEC37D03083}"/>
            </a:ext>
          </a:extLst>
        </xdr:cNvPr>
        <xdr:cNvSpPr txBox="1"/>
      </xdr:nvSpPr>
      <xdr:spPr>
        <a:xfrm>
          <a:off x="31849979" y="194554"/>
          <a:ext cx="3769468" cy="529346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a:t>
          </a:r>
          <a:r>
            <a:rPr lang="en-IN" sz="1100"/>
            <a:t>  </a:t>
          </a:r>
          <a:r>
            <a:rPr lang="en-IN" sz="1100" b="1"/>
            <a:t>Problem:</a:t>
          </a:r>
        </a:p>
        <a:p>
          <a:r>
            <a:rPr lang="en-IN" sz="1100"/>
            <a:t>i)  Too much stock → High cost</a:t>
          </a:r>
        </a:p>
        <a:p>
          <a:r>
            <a:rPr lang="en-IN" sz="1100"/>
            <a:t>ii) Too little stock → Stockouts</a:t>
          </a:r>
        </a:p>
        <a:p>
          <a:endParaRPr lang="en-IN" sz="1100"/>
        </a:p>
        <a:p>
          <a:r>
            <a:rPr lang="en-IN" b="1"/>
            <a:t>Solutions:</a:t>
          </a:r>
        </a:p>
        <a:p>
          <a:endParaRPr lang="en-IN" b="1"/>
        </a:p>
        <a:p>
          <a:r>
            <a:rPr lang="en-IN" b="1"/>
            <a:t>1. ABC Analysis</a:t>
          </a:r>
        </a:p>
        <a:p>
          <a:r>
            <a:rPr lang="en-IN"/>
            <a:t>A → High value, low quantity (tight control) </a:t>
          </a:r>
        </a:p>
        <a:p>
          <a:r>
            <a:rPr lang="en-IN"/>
            <a:t>B → Medium </a:t>
          </a:r>
        </a:p>
        <a:p>
          <a:r>
            <a:rPr lang="en-IN"/>
            <a:t>C → Low value (bulk allowed)</a:t>
          </a:r>
        </a:p>
        <a:p>
          <a:endParaRPr lang="en-IN"/>
        </a:p>
        <a:p>
          <a:r>
            <a:rPr lang="en-IN" b="1"/>
            <a:t>2. Maintain Safety Stock</a:t>
          </a:r>
        </a:p>
        <a:p>
          <a:pPr rtl="0"/>
          <a:r>
            <a:rPr lang="en-IN" sz="1100">
              <a:solidFill>
                <a:schemeClr val="dk1"/>
              </a:solidFill>
              <a:latin typeface="+mn-lt"/>
              <a:ea typeface="+mn-ea"/>
              <a:cs typeface="+mn-cs"/>
            </a:rPr>
            <a:t>Safety Stock = Minimum buffer level</a:t>
          </a:r>
        </a:p>
        <a:p>
          <a:endParaRPr lang="en-IN"/>
        </a:p>
        <a:p>
          <a:r>
            <a:rPr lang="en-IN" b="1"/>
            <a:t>3. Smart Reorder Point</a:t>
          </a:r>
        </a:p>
        <a:p>
          <a:pPr rtl="0"/>
          <a:r>
            <a:rPr lang="en-IN" sz="1100">
              <a:solidFill>
                <a:schemeClr val="dk1"/>
              </a:solidFill>
              <a:latin typeface="+mn-lt"/>
              <a:ea typeface="+mn-ea"/>
              <a:cs typeface="+mn-cs"/>
            </a:rPr>
            <a:t>Reorder Level = Avg Demand × Lead Time</a:t>
          </a:r>
        </a:p>
        <a:p>
          <a:endParaRPr lang="en-IN" sz="1100"/>
        </a:p>
        <a:p>
          <a:r>
            <a:rPr lang="en-IN" b="1"/>
            <a:t>4. Reduce Dead Stock</a:t>
          </a:r>
        </a:p>
        <a:p>
          <a:r>
            <a:rPr lang="en-IN"/>
            <a:t>Identify: </a:t>
          </a:r>
        </a:p>
        <a:p>
          <a:pPr rtl="0"/>
          <a:r>
            <a:rPr lang="en-IN" sz="1100">
              <a:solidFill>
                <a:schemeClr val="dk1"/>
              </a:solidFill>
              <a:latin typeface="+mn-lt"/>
              <a:ea typeface="+mn-ea"/>
              <a:cs typeface="+mn-cs"/>
            </a:rPr>
            <a:t>=IF([@Quantity_in_Stock]&gt;100,"Overstock","Normal")</a:t>
          </a:r>
        </a:p>
        <a:p>
          <a:pPr rtl="0"/>
          <a:endParaRPr lang="en-IN" sz="1100">
            <a:solidFill>
              <a:schemeClr val="dk1"/>
            </a:solidFill>
            <a:latin typeface="+mn-lt"/>
            <a:ea typeface="+mn-ea"/>
            <a:cs typeface="+mn-cs"/>
          </a:endParaRPr>
        </a:p>
        <a:p>
          <a:r>
            <a:rPr lang="en-IN" b="1"/>
            <a:t>5. Supplier Optimization</a:t>
          </a:r>
        </a:p>
        <a:p>
          <a:r>
            <a:rPr lang="en-IN"/>
            <a:t>Focus on: </a:t>
          </a:r>
        </a:p>
        <a:p>
          <a:pPr lvl="1"/>
          <a:r>
            <a:rPr lang="en-IN"/>
            <a:t>Reliable suppliers </a:t>
          </a:r>
        </a:p>
        <a:p>
          <a:pPr lvl="1"/>
          <a:r>
            <a:rPr lang="en-IN"/>
            <a:t>Faster delivery </a:t>
          </a:r>
        </a:p>
        <a:p>
          <a:pPr rtl="0"/>
          <a:endParaRPr lang="en-IN" sz="1100">
            <a:solidFill>
              <a:schemeClr val="dk1"/>
            </a:solidFill>
            <a:latin typeface="+mn-lt"/>
            <a:ea typeface="+mn-ea"/>
            <a:cs typeface="+mn-cs"/>
          </a:endParaRPr>
        </a:p>
        <a:p>
          <a:r>
            <a:rPr lang="en-IN" b="1"/>
            <a:t>6. Use Dashboard Alerts</a:t>
          </a:r>
        </a:p>
        <a:p>
          <a:pPr lvl="1"/>
          <a:r>
            <a:rPr lang="en-IN"/>
            <a:t>🔴 Low stock </a:t>
          </a:r>
        </a:p>
        <a:p>
          <a:pPr lvl="1"/>
          <a:r>
            <a:rPr lang="en-IN"/>
            <a:t>🟡 Medium </a:t>
          </a:r>
        </a:p>
        <a:p>
          <a:pPr lvl="1"/>
          <a:r>
            <a:rPr lang="en-IN"/>
            <a:t>🟢 Safe</a:t>
          </a:r>
        </a:p>
        <a:p>
          <a:pPr rtl="0"/>
          <a:endParaRPr lang="en-IN" sz="1100">
            <a:solidFill>
              <a:schemeClr val="dk1"/>
            </a:solidFill>
            <a:latin typeface="+mn-lt"/>
            <a:ea typeface="+mn-ea"/>
            <a:cs typeface="+mn-cs"/>
          </a:endParaRPr>
        </a:p>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person displayName="Tejshree" id="{565BB312-F7E8-40D6-A9C2-225264F5CF73}" userId="Tejshree"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shree" refreshedDate="46113.820145601851" createdVersion="8" refreshedVersion="8" minRefreshableVersion="3" recordCount="3806" xr:uid="{FE92F4F7-DE46-4314-A2DF-1FB93B73EF06}">
  <cacheSource type="worksheet">
    <worksheetSource ref="A1:X3807" sheet="Cleaned_Data"/>
  </cacheSource>
  <cacheFields count="24">
    <cacheField name="Product ID" numFmtId="0">
      <sharedItems/>
    </cacheField>
    <cacheField name="Product Name" numFmtId="0">
      <sharedItems/>
    </cacheField>
    <cacheField name="Category" numFmtId="0">
      <sharedItems/>
    </cacheField>
    <cacheField name="Supplier Name" numFmtId="0">
      <sharedItems containsBlank="1" count="6">
        <s v="Global Traders"/>
        <s v="Omni Suppliers"/>
        <m/>
        <s v="QuickStock"/>
        <s v="RetailMart Inc"/>
        <s v="ABC Pvt Ltd"/>
      </sharedItems>
    </cacheField>
    <cacheField name="Quantity in Stock" numFmtId="0">
      <sharedItems containsString="0" containsBlank="1" containsNumber="1" containsInteger="1" minValue="0" maxValue="199"/>
    </cacheField>
    <cacheField name="Reorder Level" numFmtId="0">
      <sharedItems containsString="0" containsBlank="1" containsNumber="1" containsInteger="1" minValue="20" maxValue="99"/>
    </cacheField>
    <cacheField name="Cost per unit(₹)" numFmtId="0">
      <sharedItems containsSemiMixedTypes="0" containsString="0" containsNumber="1" minValue="50.23" maxValue="19995.04"/>
    </cacheField>
    <cacheField name="Total Value (₹)" numFmtId="0">
      <sharedItems containsString="0" containsBlank="1" containsNumber="1" minValue="0" maxValue="3925722.75"/>
    </cacheField>
    <cacheField name="Last Restocked Date" numFmtId="164">
      <sharedItems containsSemiMixedTypes="0" containsNonDate="0" containsDate="1" containsString="0" minDate="2025-01-12T00:00:00" maxDate="2025-07-14T00:00:00"/>
    </cacheField>
    <cacheField name="Next Restock Due" numFmtId="164">
      <sharedItems containsSemiMixedTypes="0" containsNonDate="0" containsDate="1" containsString="0" minDate="2025-07-14T00:00:00" maxDate="2025-10-13T00:00:00"/>
    </cacheField>
    <cacheField name="Product Status" numFmtId="0">
      <sharedItems containsBlank="1"/>
    </cacheField>
    <cacheField name="Store Location" numFmtId="0">
      <sharedItems count="5">
        <s v="Pune Store"/>
        <s v="Mumbai Store"/>
        <s v="Online"/>
        <s v="Ahmedabad Branch"/>
        <s v="Delhi Warehouse"/>
      </sharedItems>
    </cacheField>
    <cacheField name="1 Product Name" numFmtId="0">
      <sharedItems/>
    </cacheField>
    <cacheField name="1 Category" numFmtId="0">
      <sharedItems/>
    </cacheField>
    <cacheField name="1 Supplier Name" numFmtId="0">
      <sharedItems/>
    </cacheField>
    <cacheField name="2 Product Name" numFmtId="0">
      <sharedItems count="2771">
        <s v="Management Plus"/>
        <s v="Glass Mini"/>
        <s v="Government Max"/>
        <s v="Kitchen Plus"/>
        <s v="Image X"/>
        <s v="Computer Plus"/>
        <s v="Democrat Lite"/>
        <s v="Hundred Lite"/>
        <s v="Plan Plus"/>
        <s v="Change Pro"/>
        <s v="Deep Max"/>
        <s v="Find X"/>
        <s v="Nothing Lite"/>
        <s v="Wait Max"/>
        <s v="Old Mini"/>
        <s v="Before Lite"/>
        <s v="Support Plus"/>
        <s v="Else Pro"/>
        <s v="When Lite"/>
        <s v="Blood Max"/>
        <s v="Quite Mini"/>
        <s v="Eat Plus"/>
        <s v="Least Mini"/>
        <s v="Those Lite"/>
        <s v="Training Plus"/>
        <s v="Table Pro"/>
        <s v="American Plus"/>
        <s v="History Plus"/>
        <s v="Color Lite"/>
        <s v="Remain Pro"/>
        <s v="Seem X"/>
        <s v="West Max"/>
        <s v="Inside Lite"/>
        <s v="Question Plus"/>
        <s v="Better X"/>
        <s v="Church Mini"/>
        <s v="Kitchen X"/>
        <s v="Anyone X"/>
        <s v="Peace Lite"/>
        <s v="Bad X"/>
        <s v="Much Max"/>
        <s v="Party X"/>
        <s v="Exist Pro"/>
        <s v="History X"/>
        <s v="Begin Mini"/>
        <s v="Media Max"/>
        <s v="Federal Mini"/>
        <s v="Friend Pro"/>
        <s v="Finally Lite"/>
        <s v="Too Mini"/>
        <s v="Knowledge Pro"/>
        <s v="Necessary Mini"/>
        <s v="Finish Mini"/>
        <s v="Cut Mini"/>
        <s v="Still Plus"/>
        <s v="Give Pro"/>
        <s v="Number Lite"/>
        <s v="Lose X"/>
        <s v="Soon Lite"/>
        <s v="If Plus"/>
        <s v="Without Max"/>
        <s v="Detail X"/>
        <s v="Visit X"/>
        <s v="Name X"/>
        <s v="Safe Lite"/>
        <s v="Occur Max"/>
        <s v="Or X"/>
        <s v="Mission Pro"/>
        <s v="Position Lite"/>
        <s v="Property Pro"/>
        <s v="Enough Mini"/>
        <s v="Worry Mini"/>
        <s v="Forward X"/>
        <s v="Energy Lite"/>
        <s v="Second Mini"/>
        <s v="Cost X"/>
        <s v="Take X"/>
        <s v="Debate Max"/>
        <s v="Last Max"/>
        <s v="Significant Pro"/>
        <s v="Well Mini"/>
        <s v="Girl Mini"/>
        <s v="Describe Max"/>
        <s v="Remain Max"/>
        <s v="Well X"/>
        <s v="Your Pro"/>
        <s v="Discover Plus"/>
        <s v="Condition Mini"/>
        <s v="Stand Lite"/>
        <s v="Feel Lite"/>
        <s v="Seek X"/>
        <s v="Majority Max"/>
        <s v="Once Plus"/>
        <s v="You Pro"/>
        <s v="Customer Pro"/>
        <s v="Talk Plus"/>
        <s v="Them Mini"/>
        <s v="Job Mini"/>
        <s v="Speech Max"/>
        <s v="Ask Plus"/>
        <s v="Wait Plus"/>
        <s v="Century Mini"/>
        <s v="Miss Pro"/>
        <s v="More Max"/>
        <s v="Nation Max"/>
        <s v="Agreement Pro"/>
        <s v="Writer Mini"/>
        <s v="Candidate X"/>
        <s v="Floor Lite"/>
        <s v="National Max"/>
        <s v="Task Mini"/>
        <s v="Arm Lite"/>
        <s v="Beautiful Max"/>
        <s v="Situation Pro"/>
        <s v="Size Lite"/>
        <s v="Represent Lite"/>
        <s v="Way X"/>
        <s v="Mrs Lite"/>
        <s v="Each Pro"/>
        <s v="Whom X"/>
        <s v="Partner Pro"/>
        <s v="Would X"/>
        <s v="Open Max"/>
        <s v="During Mini"/>
        <s v="Person X"/>
        <s v="Big Mini"/>
        <s v="One Plus"/>
        <s v="Or Max"/>
        <s v="Chair Lite"/>
        <s v="Cell Lite"/>
        <s v="Force Plus"/>
        <s v="Tell Lite"/>
        <s v="Trial Lite"/>
        <s v="Cup Mini"/>
        <s v="Break X"/>
        <s v="Mention Max"/>
        <s v="Foreign Pro"/>
        <s v="Ahead Max"/>
        <s v="Region Lite"/>
        <s v="Activity Plus"/>
        <s v="Reason X"/>
        <s v="Four Lite"/>
        <s v="Street Plus"/>
        <s v="Great Plus"/>
        <s v="Fine Pro"/>
        <s v="Focus Max"/>
        <s v="About Pro"/>
        <s v="Develop Plus"/>
        <s v="Plan Lite"/>
        <s v="Eight X"/>
        <s v="Apply Mini"/>
        <s v="On Mini"/>
        <s v="Anything Plus"/>
        <s v="Long X"/>
        <s v="Start Mini"/>
        <s v="Already Max"/>
        <s v="Billion Max"/>
        <s v="Cell Max"/>
        <s v="Order Pro"/>
        <s v="Particularly Mini"/>
        <s v="Western Pro"/>
        <s v="Congress Lite"/>
        <s v="Why Lite"/>
        <s v="Realize Pro"/>
        <s v="Whole Pro"/>
        <s v="Option Lite"/>
        <s v="Race Lite"/>
        <s v="Environment Lite"/>
        <s v="Require Lite"/>
        <s v="By Max"/>
        <s v="Field Max"/>
        <s v="I Mini"/>
        <s v="Success Plus"/>
        <s v="Father Plus"/>
        <s v="Seek Lite"/>
        <s v="Wall Max"/>
        <s v="No Pro"/>
        <s v="Politics Mini"/>
        <s v="Relationship X"/>
        <s v="Door Pro"/>
        <s v="Sign Max"/>
        <s v="Maintain Plus"/>
        <s v="Seat Pro"/>
        <s v="Dream Pro"/>
        <s v="Color Mini"/>
        <s v="Population Pro"/>
        <s v="Reduce Pro"/>
        <s v="Sort Pro"/>
        <s v="Relate Max"/>
        <s v="Commercial X"/>
        <s v="Still Max"/>
        <s v="Vote Max"/>
        <s v="Production Pro"/>
        <s v="Teach Lite"/>
        <s v="Nor Max"/>
        <s v="Door Plus"/>
        <s v="Life Mini"/>
        <s v="She X"/>
        <s v="Attention Pro"/>
        <s v="Give Plus"/>
        <s v="Hospital Lite"/>
        <s v="Hour Max"/>
        <s v="Economy Plus"/>
        <s v="All Pro"/>
        <s v="Current Pro"/>
        <s v="Consider X"/>
        <s v="Easy Mini"/>
        <s v="Really Max"/>
        <s v="Pretty Plus"/>
        <s v="Executive Plus"/>
        <s v="Do X"/>
        <s v="Protect Mini"/>
        <s v="Yourself Plus"/>
        <s v="Wife X"/>
        <s v="Deep Mini"/>
        <s v="Risk Lite"/>
        <s v="Without X"/>
        <s v="Item Pro"/>
        <s v="Under Mini"/>
        <s v="May X"/>
        <s v="Last Lite"/>
        <s v="Whole Max"/>
        <s v="Them X"/>
        <s v="Cup Pro"/>
        <s v="Mother Mini"/>
        <s v="Must Max"/>
        <s v="Marriage Mini"/>
        <s v="Go X"/>
        <s v="None Lite"/>
        <s v="Store Plus"/>
        <s v="Better Pro"/>
        <s v="Quality Pro"/>
        <s v="Green Plus"/>
        <s v="Painting Pro"/>
        <s v="Phone Mini"/>
        <s v="Focus X"/>
        <s v="Appear Plus"/>
        <s v="Hotel Pro"/>
        <s v="Image Mini"/>
        <s v="Increase Lite"/>
        <s v="Politics X"/>
        <s v="Catch X"/>
        <s v="Lawyer Pro"/>
        <s v="Player Pro"/>
        <s v="Health Lite"/>
        <s v="Baby X"/>
        <s v="Letter Mini"/>
        <s v="Hand X"/>
        <s v="Site Max"/>
        <s v="Almost Pro"/>
        <s v="Herself Pro"/>
        <s v="Floor X"/>
        <s v="Word Mini"/>
        <s v="If Max"/>
        <s v="Pay Plus"/>
        <s v="Country Lite"/>
        <s v="Set Pro"/>
        <s v="Under Pro"/>
        <s v="Yet X"/>
        <s v="Contain X"/>
        <s v="Form Max"/>
        <s v="Take Pro"/>
        <s v="Think Lite"/>
        <s v="Card Max"/>
        <s v="Marriage Lite"/>
        <s v="Relationship Mini"/>
        <s v="Report Mini"/>
        <s v="Capital Plus"/>
        <s v="See Plus"/>
        <s v="Form Plus"/>
        <s v="Movement Lite"/>
        <s v="Improve Mini"/>
        <s v="Any Pro"/>
        <s v="Stay Max"/>
        <s v="Radio Plus"/>
        <s v="Technology X"/>
        <s v="Agent Plus"/>
        <s v="Task Plus"/>
        <s v="Artist X"/>
        <s v="Improve Lite"/>
        <s v="Industry Mini"/>
        <s v="Cause Lite"/>
        <s v="Station Mini"/>
        <s v="Research X"/>
        <s v="Move Pro"/>
        <s v="One X"/>
        <s v="Guess Mini"/>
        <s v="There Lite"/>
        <s v="North X"/>
        <s v="Own Pro"/>
        <s v="Yard X"/>
        <s v="Mission Max"/>
        <s v="Consumer X"/>
        <s v="Central Plus"/>
        <s v="Short Pro"/>
        <s v="Southern Mini"/>
        <s v="Day Mini"/>
        <s v="Could X"/>
        <s v="Base Lite"/>
        <s v="Service X"/>
        <s v="Democratic Mini"/>
        <s v="Agent X"/>
        <s v="Hot X"/>
        <s v="Best Plus"/>
        <s v="Quickly Max"/>
        <s v="Success Lite"/>
        <s v="Yeah Mini"/>
        <s v="Choice Lite"/>
        <s v="Month Pro"/>
        <s v="Save X"/>
        <s v="Me Mini"/>
        <s v="Ask Mini"/>
        <s v="Above Pro"/>
        <s v="Tonight Plus"/>
        <s v="Color Plus"/>
        <s v="Air Lite"/>
        <s v="Real Mini"/>
        <s v="Agree Pro"/>
        <s v="Draw Pro"/>
        <s v="Director Plus"/>
        <s v="National Plus"/>
        <s v="Visit Lite"/>
        <s v="Reduce Lite"/>
        <s v="Step Mini"/>
        <s v="Which Max"/>
        <s v="Budget Max"/>
        <s v="Strategy X"/>
        <s v="Above Lite"/>
        <s v="Pattern X"/>
        <s v="Owner Lite"/>
        <s v="Miss X"/>
        <s v="Position Mini"/>
        <s v="Option X"/>
        <s v="Local Mini"/>
        <s v="Move X"/>
        <s v="Increase Max"/>
        <s v="Think X"/>
        <s v="Late Lite"/>
        <s v="Memory X"/>
        <s v="Decade Max"/>
        <s v="Respond Lite"/>
        <s v="Policy Max"/>
        <s v="Onto X"/>
        <s v="Source Pro"/>
        <s v="Always Max"/>
        <s v="Hold Pro"/>
        <s v="Effort Plus"/>
        <s v="Among Lite"/>
        <s v="Support Lite"/>
        <s v="School Max"/>
        <s v="Surface Pro"/>
        <s v="Building X"/>
        <s v="His Max"/>
        <s v="Lead Max"/>
        <s v="Mother Max"/>
        <s v="Tough Max"/>
        <s v="Heart X"/>
        <s v="About Mini"/>
        <s v="Wrong X"/>
        <s v="Place Plus"/>
        <s v="Pattern Max"/>
        <s v="High Max"/>
        <s v="Occur Mini"/>
        <s v="Relate X"/>
        <s v="Answer X"/>
        <s v="Also Lite"/>
        <s v="Police Max"/>
        <s v="Edge Mini"/>
        <s v="Scene Lite"/>
        <s v="Manage X"/>
        <s v="Play Lite"/>
        <s v="Also Max"/>
        <s v="Recent Pro"/>
        <s v="Reality Plus"/>
        <s v="Indeed Pro"/>
        <s v="Fast X"/>
        <s v="Threat Lite"/>
        <s v="Office Lite"/>
        <s v="Use X"/>
        <s v="Lot Lite"/>
        <s v="Simple Mini"/>
        <s v="Painting Mini"/>
        <s v="Six Plus"/>
        <s v="Fly Max"/>
        <s v="Word Max"/>
        <s v="Character Mini"/>
        <s v="Thus Pro"/>
        <s v="Whole Lite"/>
        <s v="Western Max"/>
        <s v="Dinner X"/>
        <s v="Floor Plus"/>
        <s v="Sister Plus"/>
        <s v="Either Max"/>
        <s v="Late Plus"/>
        <s v="Factor Max"/>
        <s v="Art Lite"/>
        <s v="How X"/>
        <s v="High Pro"/>
        <s v="Rule Pro"/>
        <s v="Word Lite"/>
        <s v="Professional Pro"/>
        <s v="Hospital Mini"/>
        <s v="Hour Pro"/>
        <s v="Politics Lite"/>
        <s v="Usually Plus"/>
        <s v="Radio Mini"/>
        <s v="Live Plus"/>
        <s v="Follow Plus"/>
        <s v="Ahead Plus"/>
        <s v="Safe Plus"/>
        <s v="Laugh X"/>
        <s v="Leave Max"/>
        <s v="Phone Lite"/>
        <s v="Woman X"/>
        <s v="Plan Mini"/>
        <s v="Wife Max"/>
        <s v="Strong X"/>
        <s v="Cold Plus"/>
        <s v="Network X"/>
        <s v="Far X"/>
        <s v="Information Lite"/>
        <s v="Behavior Mini"/>
        <s v="Ok Mini"/>
        <s v="Support Pro"/>
        <s v="Environmental Max"/>
        <s v="Too Max"/>
        <s v="Discussion Plus"/>
        <s v="Person Lite"/>
        <s v="Order Mini"/>
        <s v="Response X"/>
        <s v="Member X"/>
        <s v="Company Pro"/>
        <s v="Itself X"/>
        <s v="Officer Max"/>
        <s v="Relationship Lite"/>
        <s v="Sort Plus"/>
        <s v="Table Plus"/>
        <s v="Result Plus"/>
        <s v="Three Plus"/>
        <s v="Fine Lite"/>
        <s v="Hope X"/>
        <s v="Eight Lite"/>
        <s v="Success Mini"/>
        <s v="Trip Plus"/>
        <s v="Modern Lite"/>
        <s v="Hospital Pro"/>
        <s v="Us Max"/>
        <s v="A Plus"/>
        <s v="Book Plus"/>
        <s v="Stuff Max"/>
        <s v="Wide Max"/>
        <s v="Sing X"/>
        <s v="Might X"/>
        <s v="Art X"/>
        <s v="First Lite"/>
        <s v="Fast Pro"/>
        <s v="Language Plus"/>
        <s v="Time Mini"/>
        <s v="Another Lite"/>
        <s v="Already Mini"/>
        <s v="Agree Lite"/>
        <s v="Behind X"/>
        <s v="College Mini"/>
        <s v="Story X"/>
        <s v="Area X"/>
        <s v="Strategy Lite"/>
        <s v="Mrs Plus"/>
        <s v="Study Max"/>
        <s v="Development Plus"/>
        <s v="Rule X"/>
        <s v="Around Mini"/>
        <s v="Main Plus"/>
        <s v="Central Mini"/>
        <s v="Part Mini"/>
        <s v="Lose Pro"/>
        <s v="Son Lite"/>
        <s v="Last Plus"/>
        <s v="Choose Lite"/>
        <s v="Trouble Mini"/>
        <s v="Military X"/>
        <s v="Doctor X"/>
        <s v="Four Pro"/>
        <s v="Sign Mini"/>
        <s v="Child Mini"/>
        <s v="Treat Plus"/>
        <s v="Republican X"/>
        <s v="Cover Lite"/>
        <s v="Ten Max"/>
        <s v="Rather Max"/>
        <s v="Tell Max"/>
        <s v="Turn Mini"/>
        <s v="Must Lite"/>
        <s v="Possible Plus"/>
        <s v="Finally Mini"/>
        <s v="Would Max"/>
        <s v="Condition Lite"/>
        <s v="Instead Lite"/>
        <s v="Various X"/>
        <s v="Moment Mini"/>
        <s v="Choice Mini"/>
        <s v="College Plus"/>
        <s v="Through Max"/>
        <s v="Work Pro"/>
        <s v="Hard Mini"/>
        <s v="Rise Lite"/>
        <s v="Prove X"/>
        <s v="Two Max"/>
        <s v="Also Plus"/>
        <s v="Quality Plus"/>
        <s v="Administration X"/>
        <s v="Huge Mini"/>
        <s v="Issue Mini"/>
        <s v="Everybody Max"/>
        <s v="Few Lite"/>
        <s v="Court Max"/>
        <s v="Dinner Plus"/>
        <s v="Something X"/>
        <s v="Recently X"/>
        <s v="Various Mini"/>
        <s v="Main Pro"/>
        <s v="But Lite"/>
        <s v="These Plus"/>
        <s v="Involve Pro"/>
        <s v="Discussion Max"/>
        <s v="Kind Lite"/>
        <s v="Almost Max"/>
        <s v="Pressure Mini"/>
        <s v="Popular X"/>
        <s v="Fish Lite"/>
        <s v="Author Plus"/>
        <s v="Poor Mini"/>
        <s v="Strong Lite"/>
        <s v="Method Max"/>
        <s v="Military Mini"/>
        <s v="Collection Pro"/>
        <s v="Other Max"/>
        <s v="Operation Pro"/>
        <s v="West Mini"/>
        <s v="Example Pro"/>
        <s v="Street Max"/>
        <s v="Current X"/>
        <s v="Sign Pro"/>
        <s v="War Max"/>
        <s v="More Plus"/>
        <s v="Whose Lite"/>
        <s v="Door X"/>
        <s v="Theory Max"/>
        <s v="Call Mini"/>
        <s v="Executive Max"/>
        <s v="Behavior Plus"/>
        <s v="Result Mini"/>
        <s v="Bag Pro"/>
        <s v="View Mini"/>
        <s v="Subject Lite"/>
        <s v="Candidate Max"/>
        <s v="Tv Mini"/>
        <s v="Purpose Pro"/>
        <s v="Their Plus"/>
        <s v="Early Lite"/>
        <s v="Break Pro"/>
        <s v="Push Mini"/>
        <s v="Similar Plus"/>
        <s v="Other Plus"/>
        <s v="Decision Max"/>
        <s v="Majority Lite"/>
        <s v="Common Max"/>
        <s v="Outside Plus"/>
        <s v="Send Pro"/>
        <s v="What Max"/>
        <s v="For X"/>
        <s v="North Mini"/>
        <s v="Include Mini"/>
        <s v="Long Max"/>
        <s v="Me X"/>
        <s v="Pm Mini"/>
        <s v="Religious Mini"/>
        <s v="Court Lite"/>
        <s v="Cut Max"/>
        <s v="Partner Lite"/>
        <s v="Because Lite"/>
        <s v="Environment X"/>
        <s v="Huge Max"/>
        <s v="Fall Max"/>
        <s v="Machine Max"/>
        <s v="Instead Plus"/>
        <s v="On Plus"/>
        <s v="Throughout Max"/>
        <s v="Able Mini"/>
        <s v="These X"/>
        <s v="Once X"/>
        <s v="Close Plus"/>
        <s v="Story Plus"/>
        <s v="Scientist Max"/>
        <s v="Its Mini"/>
        <s v="Among Mini"/>
        <s v="Statement Mini"/>
        <s v="Authority X"/>
        <s v="Teach Max"/>
        <s v="Difference Pro"/>
        <s v="Development Max"/>
        <s v="Light Plus"/>
        <s v="Place Pro"/>
        <s v="Former Lite"/>
        <s v="Point Pro"/>
        <s v="Easy Max"/>
        <s v="Pretty X"/>
        <s v="Fear X"/>
        <s v="Near Max"/>
        <s v="Pm Max"/>
        <s v="Remember X"/>
        <s v="Challenge Max"/>
        <s v="Lot Max"/>
        <s v="Live Mini"/>
        <s v="Real Lite"/>
        <s v="Sometimes Plus"/>
        <s v="Travel Max"/>
        <s v="Quickly X"/>
        <s v="International Lite"/>
        <s v="Authority Lite"/>
        <s v="Degree Mini"/>
        <s v="Shake X"/>
        <s v="Within Pro"/>
        <s v="Idea Pro"/>
        <s v="Similar Max"/>
        <s v="Oil X"/>
        <s v="Peace Max"/>
        <s v="Should Max"/>
        <s v="Will Pro"/>
        <s v="Kind X"/>
        <s v="Away Plus"/>
        <s v="Center X"/>
        <s v="Race X"/>
        <s v="Kid Pro"/>
        <s v="Ground Plus"/>
        <s v="Author Max"/>
        <s v="Public Max"/>
        <s v="Memory Max"/>
        <s v="Decide Lite"/>
        <s v="Somebody Pro"/>
        <s v="Discussion Pro"/>
        <s v="Such Plus"/>
        <s v="Song Lite"/>
        <s v="Whom Plus"/>
        <s v="Protect Max"/>
        <s v="Clear Pro"/>
        <s v="Run X"/>
        <s v="Forward Max"/>
        <s v="Degree Pro"/>
        <s v="Threat Max"/>
        <s v="Often Pro"/>
        <s v="Expert X"/>
        <s v="Food Lite"/>
        <s v="Within Lite"/>
        <s v="Prove Lite"/>
        <s v="Itself Plus"/>
        <s v="Pick Plus"/>
        <s v="Minute Pro"/>
        <s v="Marriage Max"/>
        <s v="Hair Mini"/>
        <s v="Shoulder X"/>
        <s v="Nature Pro"/>
        <s v="Talk Lite"/>
        <s v="Though Plus"/>
        <s v="Fast Mini"/>
        <s v="Camera Mini"/>
        <s v="Voice Max"/>
        <s v="This Plus"/>
        <s v="Wait Mini"/>
        <s v="Shake Lite"/>
        <s v="Owner Mini"/>
        <s v="Ahead Pro"/>
        <s v="This Max"/>
        <s v="Her Pro"/>
        <s v="Plan Max"/>
        <s v="Drug Max"/>
        <s v="Red Max"/>
        <s v="Continue Max"/>
        <s v="Language Pro"/>
        <s v="Business X"/>
        <s v="In Mini"/>
        <s v="Per Plus"/>
        <s v="Easy Plus"/>
        <s v="Read Lite"/>
        <s v="These Mini"/>
        <s v="Face X"/>
        <s v="Theory X"/>
        <s v="List Max"/>
        <s v="Reason Max"/>
        <s v="Until Max"/>
        <s v="Foot Max"/>
        <s v="Leader Plus"/>
        <s v="Guy X"/>
        <s v="What Plus"/>
        <s v="Congress Max"/>
        <s v="Ever X"/>
        <s v="If X"/>
        <s v="Commercial Plus"/>
        <s v="Test Lite"/>
        <s v="Deal X"/>
        <s v="Market Pro"/>
        <s v="Moment Lite"/>
        <s v="Decade X"/>
        <s v="Line Mini"/>
        <s v="Night Mini"/>
        <s v="Foreign Mini"/>
        <s v="Specific Plus"/>
        <s v="Dinner Lite"/>
        <s v="Discover Lite"/>
        <s v="Star Pro"/>
        <s v="Special Max"/>
        <s v="Ask Pro"/>
        <s v="Fund Lite"/>
        <s v="Its Plus"/>
        <s v="Myself Plus"/>
        <s v="But Plus"/>
        <s v="Possible Pro"/>
        <s v="Their Pro"/>
        <s v="Space Max"/>
        <s v="Quickly Pro"/>
        <s v="Small Plus"/>
        <s v="Near Mini"/>
        <s v="Ok Pro"/>
        <s v="Send X"/>
        <s v="Election Plus"/>
        <s v="Of X"/>
        <s v="Institution Mini"/>
        <s v="Window Max"/>
        <s v="Kind Max"/>
        <s v="Civil Plus"/>
        <s v="Participant Mini"/>
        <s v="Seem Max"/>
        <s v="Various Lite"/>
        <s v="Window Pro"/>
        <s v="Certain Pro"/>
        <s v="Similar Lite"/>
        <s v="Rest Mini"/>
        <s v="Listen Max"/>
        <s v="Reality X"/>
        <s v="Will Mini"/>
        <s v="Year Lite"/>
        <s v="Hand Mini"/>
        <s v="Candidate Mini"/>
        <s v="Recognize Lite"/>
        <s v="Put Lite"/>
        <s v="Fight Max"/>
        <s v="Recent X"/>
        <s v="Card Plus"/>
        <s v="Pull Plus"/>
        <s v="Close Lite"/>
        <s v="Him Mini"/>
        <s v="Community X"/>
        <s v="Team Max"/>
        <s v="Budget Lite"/>
        <s v="Live Pro"/>
        <s v="Both X"/>
        <s v="Me Lite"/>
        <s v="Thought Mini"/>
        <s v="Training Lite"/>
        <s v="Enter Plus"/>
        <s v="Establish Plus"/>
        <s v="War X"/>
        <s v="Record Lite"/>
        <s v="Group Plus"/>
        <s v="Law Mini"/>
        <s v="Against Lite"/>
        <s v="Pass Pro"/>
        <s v="Worry Lite"/>
        <s v="Establish Mini"/>
        <s v="Less Mini"/>
        <s v="Value Lite"/>
        <s v="Total X"/>
        <s v="Her X"/>
        <s v="Suffer Lite"/>
        <s v="Material Plus"/>
        <s v="Responsibility Pro"/>
        <s v="Education X"/>
        <s v="Wonder Max"/>
        <s v="Hear Pro"/>
        <s v="Current Plus"/>
        <s v="And X"/>
        <s v="Hotel Max"/>
        <s v="Force Max"/>
        <s v="Outside X"/>
        <s v="Several Plus"/>
        <s v="Head Pro"/>
        <s v="Recently Pro"/>
        <s v="Behind Max"/>
        <s v="Occur Pro"/>
        <s v="Which Mini"/>
        <s v="Establish Lite"/>
        <s v="Simply Pro"/>
        <s v="Establish Max"/>
        <s v="Create X"/>
        <s v="Carry Plus"/>
        <s v="Require Max"/>
        <s v="Pass Lite"/>
        <s v="Practice Lite"/>
        <s v="System Pro"/>
        <s v="Sometimes X"/>
        <s v="Assume Plus"/>
        <s v="Garden Mini"/>
        <s v="Reduce X"/>
        <s v="Federal Lite"/>
        <s v="Air Max"/>
        <s v="Major Plus"/>
        <s v="Policy Lite"/>
        <s v="Reach Plus"/>
        <s v="Majority Pro"/>
        <s v="Information X"/>
        <s v="Side Pro"/>
        <s v="Surface Mini"/>
        <s v="Tonight Mini"/>
        <s v="Police Lite"/>
        <s v="Change Lite"/>
        <s v="Expect Lite"/>
        <s v="Thought X"/>
        <s v="Law X"/>
        <s v="Position Plus"/>
        <s v="Event Pro"/>
        <s v="Girl Plus"/>
        <s v="Sing Lite"/>
        <s v="Cut Plus"/>
        <s v="Floor Mini"/>
        <s v="Probably Plus"/>
        <s v="Economic Pro"/>
        <s v="Drug X"/>
        <s v="Movement Plus"/>
        <s v="Near X"/>
        <s v="Discover X"/>
        <s v="Effort Lite"/>
        <s v="Two Pro"/>
        <s v="Each Max"/>
        <s v="Individual Plus"/>
        <s v="Gas Max"/>
        <s v="Significant Mini"/>
        <s v="Car Pro"/>
        <s v="Suddenly Mini"/>
        <s v="Employee Lite"/>
        <s v="Score Mini"/>
        <s v="Win Pro"/>
        <s v="True Lite"/>
        <s v="Responsibility Max"/>
        <s v="Certainly X"/>
        <s v="Suggest Lite"/>
        <s v="Mention Mini"/>
        <s v="Two Mini"/>
        <s v="Themselves Max"/>
        <s v="Behind Lite"/>
        <s v="Baby Mini"/>
        <s v="Move Mini"/>
        <s v="Day X"/>
        <s v="Name Pro"/>
        <s v="Accept X"/>
        <s v="Three Mini"/>
        <s v="Both Plus"/>
        <s v="Individual Max"/>
        <s v="If Pro"/>
        <s v="While X"/>
        <s v="Surface Lite"/>
        <s v="Participant Plus"/>
        <s v="Into Mini"/>
        <s v="Surface X"/>
        <s v="Week X"/>
        <s v="Professional Mini"/>
        <s v="Laugh Pro"/>
        <s v="Citizen Plus"/>
        <s v="Citizen X"/>
        <s v="Skill Pro"/>
        <s v="Walk Plus"/>
        <s v="Clear X"/>
        <s v="Yeah X"/>
        <s v="Accept Mini"/>
        <s v="Body Lite"/>
        <s v="Training Mini"/>
        <s v="Doctor Lite"/>
        <s v="Something Mini"/>
        <s v="Beat Pro"/>
        <s v="Party Mini"/>
        <s v="Technology Plus"/>
        <s v="Road Pro"/>
        <s v="Eye Mini"/>
        <s v="Purpose X"/>
        <s v="Where Plus"/>
        <s v="Little Plus"/>
        <s v="On X"/>
        <s v="Sure Mini"/>
        <s v="Gas Pro"/>
        <s v="Back Lite"/>
        <s v="Education Mini"/>
        <s v="Financial Max"/>
        <s v="Argue Pro"/>
        <s v="Act X"/>
        <s v="Television Pro"/>
        <s v="Mention Pro"/>
        <s v="Civil Max"/>
        <s v="Share Pro"/>
        <s v="Performance Lite"/>
        <s v="Yes Lite"/>
        <s v="Within Mini"/>
        <s v="Win X"/>
        <s v="Clearly Lite"/>
        <s v="Heart Max"/>
        <s v="Week Pro"/>
        <s v="Physical X"/>
        <s v="Charge Pro"/>
        <s v="Her Mini"/>
        <s v="Away Mini"/>
        <s v="Glass Pro"/>
        <s v="Shoulder Plus"/>
        <s v="Development Pro"/>
        <s v="Career X"/>
        <s v="Peace X"/>
        <s v="True X"/>
        <s v="Dinner Max"/>
        <s v="Laugh Max"/>
        <s v="Current Lite"/>
        <s v="Cut Pro"/>
        <s v="Likely Mini"/>
        <s v="Simple Plus"/>
        <s v="Think Plus"/>
        <s v="Eat X"/>
        <s v="Either X"/>
        <s v="Memory Plus"/>
        <s v="Former Mini"/>
        <s v="Entire Pro"/>
        <s v="Yard Lite"/>
        <s v="Suggest Plus"/>
        <s v="Interest Plus"/>
        <s v="Worker Max"/>
        <s v="Long Pro"/>
        <s v="Own X"/>
        <s v="Care Max"/>
        <s v="Else X"/>
        <s v="Book Pro"/>
        <s v="Theory Lite"/>
        <s v="Thank Lite"/>
        <s v="Sea X"/>
        <s v="Simple X"/>
        <s v="Girl Pro"/>
        <s v="Vote Pro"/>
        <s v="Throughout Plus"/>
        <s v="Spring X"/>
        <s v="Again Plus"/>
        <s v="Owner X"/>
        <s v="Computer Mini"/>
        <s v="Night Lite"/>
        <s v="Black Pro"/>
        <s v="Stuff X"/>
        <s v="Wear Max"/>
        <s v="Trouble Plus"/>
        <s v="Technology Max"/>
        <s v="There Pro"/>
        <s v="Physical Plus"/>
        <s v="Meet Lite"/>
        <s v="Minute Max"/>
        <s v="Structure Pro"/>
        <s v="Bed Mini"/>
        <s v="Recently Lite"/>
        <s v="Put Plus"/>
        <s v="Cost Plus"/>
        <s v="Team X"/>
        <s v="Kitchen Mini"/>
        <s v="Evidence Plus"/>
        <s v="Style Mini"/>
        <s v="Dream X"/>
        <s v="National Lite"/>
        <s v="Step Lite"/>
        <s v="And Pro"/>
        <s v="Ready Mini"/>
        <s v="Kid Mini"/>
        <s v="Where X"/>
        <s v="Feeling Max"/>
        <s v="Better Mini"/>
        <s v="Successful Mini"/>
        <s v="Religious Plus"/>
        <s v="Field Plus"/>
        <s v="Radio X"/>
        <s v="Year Plus"/>
        <s v="Expert Mini"/>
        <s v="Speak Pro"/>
        <s v="Wind Lite"/>
        <s v="Fight Pro"/>
        <s v="Because Plus"/>
        <s v="Purpose Mini"/>
        <s v="Call Pro"/>
        <s v="Try Plus"/>
        <s v="Management Max"/>
        <s v="President X"/>
        <s v="Daughter Pro"/>
        <s v="Figure X"/>
        <s v="Increase X"/>
        <s v="Thank X"/>
        <s v="Military Max"/>
        <s v="Source Plus"/>
        <s v="Leave Lite"/>
        <s v="Your Mini"/>
        <s v="Course Plus"/>
        <s v="White Pro"/>
        <s v="Power Mini"/>
        <s v="Person Max"/>
        <s v="Measure X"/>
        <s v="Security Max"/>
        <s v="Nature Plus"/>
        <s v="Student Lite"/>
        <s v="My X"/>
        <s v="They Max"/>
        <s v="Rich Pro"/>
        <s v="Know Max"/>
        <s v="Rather X"/>
        <s v="Mr X"/>
        <s v="School Mini"/>
        <s v="Economic Lite"/>
        <s v="Wind Pro"/>
        <s v="Method X"/>
        <s v="Identify Max"/>
        <s v="Fear Mini"/>
        <s v="President Pro"/>
        <s v="Approach Plus"/>
        <s v="Information Mini"/>
        <s v="Share Mini"/>
        <s v="Exist Mini"/>
        <s v="Song X"/>
        <s v="Public X"/>
        <s v="Easy Pro"/>
        <s v="Back Plus"/>
        <s v="Anyone Lite"/>
        <s v="Card Lite"/>
        <s v="Carry Pro"/>
        <s v="Significant Plus"/>
        <s v="Oil Pro"/>
        <s v="Laugh Plus"/>
        <s v="Figure Max"/>
        <s v="Gun Plus"/>
        <s v="Argue Max"/>
        <s v="Instead Max"/>
        <s v="Bed Max"/>
        <s v="World Max"/>
        <s v="Arrive Mini"/>
        <s v="Idea Mini"/>
        <s v="Though Lite"/>
        <s v="Others Lite"/>
        <s v="And Lite"/>
        <s v="Religious X"/>
        <s v="Audience Lite"/>
        <s v="Black Lite"/>
        <s v="Land Mini"/>
        <s v="Would Plus"/>
        <s v="Sell Pro"/>
        <s v="News Plus"/>
        <s v="Hope Plus"/>
        <s v="Fire Plus"/>
        <s v="Surface Max"/>
        <s v="Animal Pro"/>
        <s v="Debate X"/>
        <s v="Provide Mini"/>
        <s v="Campaign Max"/>
        <s v="Seat Mini"/>
        <s v="Sing Max"/>
        <s v="Until Mini"/>
        <s v="Oil Max"/>
        <s v="Letter Pro"/>
        <s v="Focus Pro"/>
        <s v="World Plus"/>
        <s v="To Plus"/>
        <s v="Season Plus"/>
        <s v="Control Lite"/>
        <s v="Four Max"/>
        <s v="Camera Lite"/>
        <s v="Stand Max"/>
        <s v="Scene Mini"/>
        <s v="Reality Max"/>
        <s v="Modern Pro"/>
        <s v="Market X"/>
        <s v="Why Plus"/>
        <s v="Only X"/>
        <s v="Wonder Lite"/>
        <s v="Want Lite"/>
        <s v="Five Mini"/>
        <s v="Office Plus"/>
        <s v="Raise X"/>
        <s v="Wish X"/>
        <s v="Up X"/>
        <s v="Law Max"/>
        <s v="Because X"/>
        <s v="Local Max"/>
        <s v="Anything Pro"/>
        <s v="Make Plus"/>
        <s v="Help X"/>
        <s v="Player Plus"/>
        <s v="Media Plus"/>
        <s v="Picture Pro"/>
        <s v="Interesting Mini"/>
        <s v="Stand X"/>
        <s v="Alone Max"/>
        <s v="There Plus"/>
        <s v="Mouth Plus"/>
        <s v="Itself Max"/>
        <s v="You Mini"/>
        <s v="Assume X"/>
        <s v="Value Max"/>
        <s v="Out Mini"/>
        <s v="Check Max"/>
        <s v="Especially Lite"/>
        <s v="House Mini"/>
        <s v="Management Pro"/>
        <s v="Little Max"/>
        <s v="Interest Max"/>
        <s v="Thousand Lite"/>
        <s v="Interesting Lite"/>
        <s v="Different Plus"/>
        <s v="Strategy Mini"/>
        <s v="Human Max"/>
        <s v="Great Lite"/>
        <s v="Star Max"/>
        <s v="Start Pro"/>
        <s v="From X"/>
        <s v="Any Mini"/>
        <s v="Address Plus"/>
        <s v="Box Plus"/>
        <s v="Order X"/>
        <s v="Force Pro"/>
        <s v="New Pro"/>
        <s v="Far Mini"/>
        <s v="Ball Pro"/>
        <s v="Wear Plus"/>
        <s v="Recent Mini"/>
        <s v="Nice Lite"/>
        <s v="Experience Mini"/>
        <s v="Draw X"/>
        <s v="Explain Pro"/>
        <s v="Indicate Mini"/>
        <s v="Radio Lite"/>
        <s v="Summer Plus"/>
        <s v="Certain Lite"/>
        <s v="Adult Plus"/>
        <s v="Sell Plus"/>
        <s v="Himself Plus"/>
        <s v="Produce Pro"/>
        <s v="Memory Mini"/>
        <s v="Party Max"/>
        <s v="Skill Max"/>
        <s v="Decade Pro"/>
        <s v="Exist Max"/>
        <s v="Seat Max"/>
        <s v="Official Lite"/>
        <s v="Traditional Pro"/>
        <s v="Decision Mini"/>
        <s v="Another Pro"/>
        <s v="Full Plus"/>
        <s v="Same Pro"/>
        <s v="Old X"/>
        <s v="Recently Max"/>
        <s v="Culture X"/>
        <s v="Anything Max"/>
        <s v="Vote X"/>
        <s v="Against X"/>
        <s v="Rest X"/>
        <s v="Author Lite"/>
        <s v="Early Max"/>
        <s v="Security Plus"/>
        <s v="Ability X"/>
        <s v="Onto Max"/>
        <s v="Explain Max"/>
        <s v="Sea Mini"/>
        <s v="Career Pro"/>
        <s v="Real Plus"/>
        <s v="Data X"/>
        <s v="Back X"/>
        <s v="Carry Max"/>
        <s v="Soldier Mini"/>
        <s v="Down Max"/>
        <s v="Suffer Pro"/>
        <s v="Hard Pro"/>
        <s v="Stage Lite"/>
        <s v="Sound X"/>
        <s v="Music Plus"/>
        <s v="Protect Lite"/>
        <s v="Machine X"/>
        <s v="Medical Pro"/>
        <s v="Second Max"/>
        <s v="Or Plus"/>
        <s v="Behavior Pro"/>
        <s v="Still X"/>
        <s v="At Lite"/>
        <s v="Expert Plus"/>
        <s v="Player Max"/>
        <s v="Why Mini"/>
        <s v="Class X"/>
        <s v="Test Pro"/>
        <s v="Life Max"/>
        <s v="Ten Lite"/>
        <s v="Concern Mini"/>
        <s v="Figure Lite"/>
        <s v="Player Lite"/>
        <s v="Remain Mini"/>
        <s v="Someone Mini"/>
        <s v="Minute Lite"/>
        <s v="Statement Pro"/>
        <s v="Not X"/>
        <s v="Type Mini"/>
        <s v="Matter X"/>
        <s v="Girl Max"/>
        <s v="Travel Plus"/>
        <s v="War Plus"/>
        <s v="Quite Lite"/>
        <s v="Together X"/>
        <s v="Take Mini"/>
        <s v="Create Lite"/>
        <s v="Loss Max"/>
        <s v="Week Plus"/>
        <s v="Employee Max"/>
        <s v="Staff Pro"/>
        <s v="Result Lite"/>
        <s v="Public Mini"/>
        <s v="Eight Pro"/>
        <s v="Require X"/>
        <s v="Sense Plus"/>
        <s v="Building Plus"/>
        <s v="Firm Lite"/>
        <s v="Allow Max"/>
        <s v="Wish Max"/>
        <s v="Determine Max"/>
        <s v="Pay Mini"/>
        <s v="Not Mini"/>
        <s v="Former Plus"/>
        <s v="Camera Pro"/>
        <s v="Especially X"/>
        <s v="Throw Mini"/>
        <s v="Network Mini"/>
        <s v="The Lite"/>
        <s v="Religious Lite"/>
        <s v="Pretty Mini"/>
        <s v="This Pro"/>
        <s v="Also Mini"/>
        <s v="Though X"/>
        <s v="Wall Lite"/>
        <s v="After Max"/>
        <s v="After Mini"/>
        <s v="Occur Plus"/>
        <s v="Choose X"/>
        <s v="Other Pro"/>
        <s v="Few X"/>
        <s v="Such Max"/>
        <s v="Report Pro"/>
        <s v="Section Lite"/>
        <s v="Property X"/>
        <s v="Major X"/>
        <s v="Rate Lite"/>
        <s v="Air Plus"/>
        <s v="Hit Lite"/>
        <s v="Share X"/>
        <s v="Travel Mini"/>
        <s v="Represent Pro"/>
        <s v="Clearly Pro"/>
        <s v="Eye Max"/>
        <s v="According Mini"/>
        <s v="Several Mini"/>
        <s v="Every Max"/>
        <s v="Fill X"/>
        <s v="Door Mini"/>
        <s v="Case Lite"/>
        <s v="Its Lite"/>
        <s v="Although Mini"/>
        <s v="Culture Pro"/>
        <s v="Question X"/>
        <s v="Under Plus"/>
        <s v="Tv Plus"/>
        <s v="Need Plus"/>
        <s v="Song Plus"/>
        <s v="Central Max"/>
        <s v="Laugh Mini"/>
        <s v="Stay X"/>
        <s v="Before X"/>
        <s v="Beautiful X"/>
        <s v="Key X"/>
        <s v="Analysis Mini"/>
        <s v="Child Pro"/>
        <s v="Itself Pro"/>
        <s v="Rest Max"/>
        <s v="Decide Plus"/>
        <s v="Ready Plus"/>
        <s v="Never X"/>
        <s v="Live X"/>
        <s v="Then Lite"/>
        <s v="Bring Max"/>
        <s v="Light Mini"/>
        <s v="Face Pro"/>
        <s v="Tell Mini"/>
        <s v="Gun Pro"/>
        <s v="Nature Mini"/>
        <s v="Whom Pro"/>
        <s v="At Mini"/>
        <s v="Although Pro"/>
        <s v="Third Mini"/>
        <s v="Consider Mini"/>
        <s v="Senior Max"/>
        <s v="Church Max"/>
        <s v="Young Pro"/>
        <s v="Film Lite"/>
        <s v="Green X"/>
        <s v="Explain Plus"/>
        <s v="Hold Lite"/>
        <s v="Involve Mini"/>
        <s v="Message Mini"/>
        <s v="Generation X"/>
        <s v="Human Pro"/>
        <s v="From Max"/>
        <s v="Close Max"/>
        <s v="Human Plus"/>
        <s v="Expect Pro"/>
        <s v="Ground Max"/>
        <s v="Himself X"/>
        <s v="Security Pro"/>
        <s v="Suddenly Pro"/>
        <s v="My Pro"/>
        <s v="Wish Mini"/>
        <s v="Plant Mini"/>
        <s v="Heavy Mini"/>
        <s v="Clearly Mini"/>
        <s v="Difference Mini"/>
        <s v="Manage Lite"/>
        <s v="Appear Pro"/>
        <s v="Do Pro"/>
        <s v="History Max"/>
        <s v="Notice Mini"/>
        <s v="Gas Plus"/>
        <s v="Reach X"/>
        <s v="Institution Lite"/>
        <s v="Positive Plus"/>
        <s v="You Lite"/>
        <s v="Nothing Plus"/>
        <s v="Rest Pro"/>
        <s v="After Plus"/>
        <s v="Yes X"/>
        <s v="Key Plus"/>
        <s v="Season Pro"/>
        <s v="Start Max"/>
        <s v="Population Lite"/>
        <s v="Such Mini"/>
        <s v="Represent Plus"/>
        <s v="Beautiful Pro"/>
        <s v="Upon X"/>
        <s v="Leg Lite"/>
        <s v="Agreement Max"/>
        <s v="Case Max"/>
        <s v="Cultural Plus"/>
        <s v="Evening Pro"/>
        <s v="Huge Plus"/>
        <s v="With Max"/>
        <s v="Ever Plus"/>
        <s v="Field X"/>
        <s v="Idea Lite"/>
        <s v="As Mini"/>
        <s v="Color Pro"/>
        <s v="Exactly Mini"/>
        <s v="On Lite"/>
        <s v="Operation X"/>
        <s v="Head X"/>
        <s v="Carry X"/>
        <s v="Necessary Plus"/>
        <s v="Congress Mini"/>
        <s v="Decide X"/>
        <s v="Several Pro"/>
        <s v="Attention X"/>
        <s v="Explain X"/>
        <s v="Speak Mini"/>
        <s v="Modern Plus"/>
        <s v="Yet Pro"/>
        <s v="Those Mini"/>
        <s v="Husband Lite"/>
        <s v="Whose Pro"/>
        <s v="Anyone Max"/>
        <s v="Operation Plus"/>
        <s v="Anything Lite"/>
        <s v="High Mini"/>
        <s v="Benefit Plus"/>
        <s v="When Pro"/>
        <s v="Magazine Lite"/>
        <s v="Possible X"/>
        <s v="Practice X"/>
        <s v="Activity Lite"/>
        <s v="From Pro"/>
        <s v="Every Mini"/>
        <s v="Democratic Pro"/>
        <s v="Purpose Max"/>
        <s v="Environmental Plus"/>
        <s v="Yourself X"/>
        <s v="Wrong Max"/>
        <s v="Part Plus"/>
        <s v="Only Mini"/>
        <s v="True Mini"/>
        <s v="Hotel Lite"/>
        <s v="Few Plus"/>
        <s v="Some X"/>
        <s v="Sort X"/>
        <s v="Each Mini"/>
        <s v="School Plus"/>
        <s v="Friend Max"/>
        <s v="Town Max"/>
        <s v="Child Max"/>
        <s v="Drop X"/>
        <s v="Church Lite"/>
        <s v="Can Mini"/>
        <s v="Strong Plus"/>
        <s v="Already X"/>
        <s v="Blue Plus"/>
        <s v="Because Mini"/>
        <s v="Probably Mini"/>
        <s v="Animal Lite"/>
        <s v="World Pro"/>
        <s v="Less Plus"/>
        <s v="Future Pro"/>
        <s v="List Mini"/>
        <s v="Around Max"/>
        <s v="Century Pro"/>
        <s v="Go Plus"/>
        <s v="Cultural Mini"/>
        <s v="Draw Mini"/>
        <s v="Score Lite"/>
        <s v="Act Lite"/>
        <s v="Might Plus"/>
        <s v="Price Max"/>
        <s v="Best Lite"/>
        <s v="Play Max"/>
        <s v="Society X"/>
        <s v="Three Max"/>
        <s v="Building Pro"/>
        <s v="They X"/>
        <s v="Act Plus"/>
        <s v="For Max"/>
        <s v="Including Mini"/>
        <s v="Range Lite"/>
        <s v="Relate Pro"/>
        <s v="Old Max"/>
        <s v="Social Lite"/>
        <s v="True Max"/>
        <s v="Sound Mini"/>
        <s v="Television Plus"/>
        <s v="Too Pro"/>
        <s v="Foot Pro"/>
        <s v="Only Max"/>
        <s v="Design Mini"/>
        <s v="Arm Plus"/>
        <s v="Long Lite"/>
        <s v="Network Max"/>
        <s v="Audience Pro"/>
        <s v="Because Pro"/>
        <s v="Series Mini"/>
        <s v="Cost Max"/>
        <s v="Fine Plus"/>
        <s v="Edge Plus"/>
        <s v="School X"/>
        <s v="So Lite"/>
        <s v="Husband X"/>
        <s v="Mean X"/>
        <s v="Morning Mini"/>
        <s v="Without Lite"/>
        <s v="Political Plus"/>
        <s v="Offer Mini"/>
        <s v="Sometimes Lite"/>
        <s v="Family Pro"/>
        <s v="Expect Mini"/>
        <s v="Medical X"/>
        <s v="Report Lite"/>
        <s v="Million Pro"/>
        <s v="Low Max"/>
        <s v="Expert Lite"/>
        <s v="Head Max"/>
        <s v="Ability Plus"/>
        <s v="Friend Mini"/>
        <s v="Year Pro"/>
        <s v="Him Plus"/>
        <s v="Interest Mini"/>
        <s v="Baby Lite"/>
        <s v="Our Lite"/>
        <s v="Class Lite"/>
        <s v="Smile Mini"/>
        <s v="Hospital Plus"/>
        <s v="Training Pro"/>
        <s v="Certainly Max"/>
        <s v="According Max"/>
        <s v="Most Mini"/>
        <s v="Your Max"/>
        <s v="Race Pro"/>
        <s v="Central Pro"/>
        <s v="Herself X"/>
        <s v="His Mini"/>
        <s v="New Max"/>
        <s v="Him Lite"/>
        <s v="Address Mini"/>
        <s v="Institution Plus"/>
        <s v="Place Max"/>
        <s v="Nearly Mini"/>
        <s v="Authority Plus"/>
        <s v="Thousand Max"/>
        <s v="Himself Mini"/>
        <s v="Perform Mini"/>
        <s v="White Mini"/>
        <s v="Finish Max"/>
        <s v="Personal Max"/>
        <s v="Plant X"/>
        <s v="Ok X"/>
        <s v="Throw Plus"/>
        <s v="Vote Lite"/>
        <s v="Thought Plus"/>
        <s v="Manager Mini"/>
        <s v="Someone Pro"/>
        <s v="Which Plus"/>
        <s v="Final Mini"/>
        <s v="Close X"/>
        <s v="Require Mini"/>
        <s v="Large X"/>
        <s v="Community Lite"/>
        <s v="Five Pro"/>
        <s v="Write Mini"/>
        <s v="Firm X"/>
        <s v="Name Plus"/>
        <s v="Begin X"/>
        <s v="Standard Max"/>
        <s v="Boy Lite"/>
        <s v="Stay Pro"/>
        <s v="Student Mini"/>
        <s v="Turn Plus"/>
        <s v="Certainly Lite"/>
        <s v="Often Max"/>
        <s v="Involve Max"/>
        <s v="Perhaps Pro"/>
        <s v="Allow Pro"/>
        <s v="Five Max"/>
        <s v="Term Plus"/>
        <s v="Conference Lite"/>
        <s v="Still Mini"/>
        <s v="More X"/>
        <s v="I Plus"/>
        <s v="Beat Mini"/>
        <s v="Side Plus"/>
        <s v="Big X"/>
        <s v="Tend Lite"/>
        <s v="Cup Lite"/>
        <s v="Weight Plus"/>
        <s v="Detail Max"/>
        <s v="Information Plus"/>
        <s v="Affect Max"/>
        <s v="Growth Lite"/>
        <s v="Service Max"/>
        <s v="Suffer Max"/>
        <s v="Ten Pro"/>
        <s v="South Pro"/>
        <s v="Great Max"/>
        <s v="Whether Plus"/>
        <s v="Phone X"/>
        <s v="Despite Max"/>
        <s v="Guy Lite"/>
        <s v="Analysis Lite"/>
        <s v="Difficult Max"/>
        <s v="Outside Lite"/>
        <s v="Everybody Plus"/>
        <s v="Discover Mini"/>
        <s v="Page X"/>
        <s v="Foreign Lite"/>
        <s v="Management Lite"/>
        <s v="Mouth Max"/>
        <s v="Picture Plus"/>
        <s v="Raise Lite"/>
        <s v="Wish Plus"/>
        <s v="Around Plus"/>
        <s v="Officer Plus"/>
        <s v="Plan X"/>
        <s v="Candidate Lite"/>
        <s v="Study Lite"/>
        <s v="Present Mini"/>
        <s v="Sure Plus"/>
        <s v="Add Max"/>
        <s v="So Max"/>
        <s v="Trial Pro"/>
        <s v="Born Mini"/>
        <s v="Million X"/>
        <s v="Leader Lite"/>
        <s v="Eye X"/>
        <s v="Country Max"/>
        <s v="Pull Pro"/>
        <s v="Past Lite"/>
        <s v="Wall Plus"/>
        <s v="And Plus"/>
        <s v="Without Plus"/>
        <s v="Later X"/>
        <s v="Week Lite"/>
        <s v="Somebody Mini"/>
        <s v="Economic X"/>
        <s v="Would Lite"/>
        <s v="Significant Lite"/>
        <s v="Leader Mini"/>
        <s v="Spring Max"/>
        <s v="Minute Plus"/>
        <s v="Free X"/>
        <s v="Anyone Mini"/>
        <s v="Student Max"/>
        <s v="Bill X"/>
        <s v="Forward Pro"/>
        <s v="Let Lite"/>
        <s v="Instead Mini"/>
        <s v="During Lite"/>
        <s v="Society Max"/>
        <s v="Detail Pro"/>
        <s v="Offer Pro"/>
        <s v="Body Pro"/>
        <s v="Up Max"/>
        <s v="Dog Lite"/>
        <s v="Experience Plus"/>
        <s v="Indeed Lite"/>
        <s v="Trip Lite"/>
        <s v="Share Plus"/>
        <s v="Guess Pro"/>
        <s v="Price Plus"/>
        <s v="Billion Lite"/>
        <s v="Stock Max"/>
        <s v="Customer Plus"/>
        <s v="She Mini"/>
        <s v="Turn X"/>
        <s v="Feeling X"/>
        <s v="Member Plus"/>
        <s v="Bit Mini"/>
        <s v="Staff Lite"/>
        <s v="Social Mini"/>
        <s v="Factor Mini"/>
        <s v="Group Lite"/>
        <s v="Budget Plus"/>
        <s v="Machine Mini"/>
        <s v="Account Mini"/>
        <s v="Lot Pro"/>
        <s v="Ask Max"/>
        <s v="Gun Mini"/>
        <s v="Project Mini"/>
        <s v="Second Plus"/>
        <s v="Entire X"/>
        <s v="Night Max"/>
        <s v="Exist X"/>
        <s v="About Max"/>
        <s v="Congress Plus"/>
        <s v="Seem Pro"/>
        <s v="Skin X"/>
        <s v="Thus Lite"/>
        <s v="Both Lite"/>
        <s v="Popular Plus"/>
        <s v="And Mini"/>
        <s v="Movie Lite"/>
        <s v="Image Plus"/>
        <s v="Action Plus"/>
        <s v="Force Lite"/>
        <s v="Hand Max"/>
        <s v="Writer Lite"/>
        <s v="Tend Mini"/>
        <s v="Lay X"/>
        <s v="Choose Plus"/>
        <s v="Analysis Plus"/>
        <s v="Experience Pro"/>
        <s v="Friend Plus"/>
        <s v="Provide Max"/>
        <s v="Wide Lite"/>
        <s v="Since Plus"/>
        <s v="Director Lite"/>
        <s v="Live Max"/>
        <s v="Reach Lite"/>
        <s v="Not Pro"/>
        <s v="Bill Lite"/>
        <s v="Road Plus"/>
        <s v="Institution Pro"/>
        <s v="To Lite"/>
        <s v="Their Max"/>
        <s v="Accept Max"/>
        <s v="Somebody Plus"/>
        <s v="Skill Mini"/>
        <s v="Foreign Max"/>
        <s v="Imagine Plus"/>
        <s v="Executive Lite"/>
        <s v="Size Pro"/>
        <s v="Senior Mini"/>
        <s v="My Max"/>
        <s v="Specific Lite"/>
        <s v="Boy X"/>
        <s v="Add X"/>
        <s v="Wear Mini"/>
        <s v="Blood Plus"/>
        <s v="Set Plus"/>
        <s v="Animal X"/>
        <s v="Land Plus"/>
        <s v="Space Pro"/>
        <s v="Ever Pro"/>
        <s v="Body Max"/>
        <s v="Speech X"/>
        <s v="Scene Pro"/>
        <s v="Final X"/>
        <s v="Natural Pro"/>
        <s v="Indicate Pro"/>
        <s v="Standard X"/>
        <s v="Gun X"/>
        <s v="Great X"/>
        <s v="Main X"/>
        <s v="Deep Plus"/>
        <s v="Foot X"/>
        <s v="Interesting Pro"/>
        <s v="Middle Max"/>
        <s v="Employee X"/>
        <s v="Recently Plus"/>
        <s v="Fire Mini"/>
        <s v="Those Pro"/>
        <s v="Western Plus"/>
        <s v="Sign Plus"/>
        <s v="Bill Pro"/>
        <s v="Whatever Plus"/>
        <s v="Without Mini"/>
        <s v="Home Lite"/>
        <s v="Follow X"/>
        <s v="Ball X"/>
        <s v="Deep X"/>
        <s v="Fish X"/>
        <s v="Natural X"/>
        <s v="Paper Mini"/>
        <s v="Medical Plus"/>
        <s v="Happen Pro"/>
        <s v="Science Mini"/>
        <s v="Our Max"/>
        <s v="Identify X"/>
        <s v="Exactly Pro"/>
        <s v="Table Lite"/>
        <s v="Let Plus"/>
        <s v="Suggest Max"/>
        <s v="Six Pro"/>
        <s v="Consider Pro"/>
        <s v="Edge Pro"/>
        <s v="Tend Plus"/>
        <s v="National Pro"/>
        <s v="Table Mini"/>
        <s v="Method Mini"/>
        <s v="Cut Lite"/>
        <s v="Despite X"/>
        <s v="Many Max"/>
        <s v="Wide X"/>
        <s v="Movement Max"/>
        <s v="Necessary Pro"/>
        <s v="Continue Mini"/>
        <s v="Fire Pro"/>
        <s v="Tend Max"/>
        <s v="Any X"/>
        <s v="Half Mini"/>
        <s v="Structure Plus"/>
        <s v="Day Lite"/>
        <s v="Message Lite"/>
        <s v="Sport Pro"/>
        <s v="Foreign Plus"/>
        <s v="Look Max"/>
        <s v="Game Lite"/>
        <s v="Whether X"/>
        <s v="Wrong Mini"/>
        <s v="Indeed Plus"/>
        <s v="Game Pro"/>
        <s v="College Pro"/>
        <s v="Wrong Plus"/>
        <s v="Heavy Lite"/>
        <s v="Beat Max"/>
        <s v="Lawyer Lite"/>
        <s v="Heart Pro"/>
        <s v="Physical Max"/>
        <s v="Family Max"/>
        <s v="State Mini"/>
        <s v="Out Plus"/>
        <s v="Either Plus"/>
        <s v="Herself Mini"/>
        <s v="Water X"/>
        <s v="Light Lite"/>
        <s v="Responsibility Lite"/>
        <s v="Improve Pro"/>
        <s v="Sure Lite"/>
        <s v="Hand Lite"/>
        <s v="Avoid Pro"/>
        <s v="Whole Mini"/>
        <s v="Entire Mini"/>
        <s v="Democratic X"/>
        <s v="Have Lite"/>
        <s v="Just Lite"/>
        <s v="Discover Max"/>
        <s v="Black Mini"/>
        <s v="Never Mini"/>
        <s v="Mention Plus"/>
        <s v="The Max"/>
        <s v="Must X"/>
        <s v="Tell Plus"/>
        <s v="Shake Mini"/>
        <s v="Hot Pro"/>
        <s v="Spend Lite"/>
        <s v="Every Pro"/>
        <s v="Plant Pro"/>
        <s v="World Mini"/>
        <s v="Husband Plus"/>
        <s v="Who Pro"/>
        <s v="Race Mini"/>
        <s v="Front Lite"/>
        <s v="Ten X"/>
        <s v="Career Max"/>
        <s v="Push Max"/>
        <s v="Base Plus"/>
        <s v="Stage Pro"/>
        <s v="Toward X"/>
        <s v="Miss Max"/>
        <s v="Wait Pro"/>
        <s v="Per X"/>
        <s v="Control Plus"/>
        <s v="Thus Plus"/>
        <s v="Likely Max"/>
        <s v="Why Max"/>
        <s v="Happen Mini"/>
        <s v="Room Lite"/>
        <s v="Low Pro"/>
        <s v="Capital Pro"/>
        <s v="Risk Plus"/>
        <s v="Wonder Plus"/>
        <s v="Drug Pro"/>
        <s v="Better Lite"/>
        <s v="Without Pro"/>
        <s v="Standard Plus"/>
        <s v="Simply Max"/>
        <s v="Six X"/>
        <s v="Whatever Mini"/>
        <s v="Face Mini"/>
        <s v="Fill Pro"/>
        <s v="Tree X"/>
        <s v="Experience Max"/>
        <s v="Later Lite"/>
        <s v="Statement Lite"/>
        <s v="Another Mini"/>
        <s v="The Plus"/>
        <s v="Return Mini"/>
        <s v="Site Mini"/>
        <s v="Join Max"/>
        <s v="Call X"/>
        <s v="Country Mini"/>
        <s v="Federal Pro"/>
        <s v="Many Plus"/>
        <s v="As Lite"/>
        <s v="Thus Mini"/>
        <s v="Lawyer Plus"/>
        <s v="Scientist Mini"/>
        <s v="Contain Lite"/>
        <s v="President Lite"/>
        <s v="Lay Plus"/>
        <s v="Morning Pro"/>
        <s v="Million Mini"/>
        <s v="Seat X"/>
        <s v="Free Pro"/>
        <s v="Especially Pro"/>
        <s v="Tax Lite"/>
        <s v="Brother Mini"/>
        <s v="Deep Pro"/>
        <s v="Significant X"/>
        <s v="Main Lite"/>
        <s v="Break Mini"/>
        <s v="Rock Max"/>
        <s v="Safe X"/>
        <s v="Born Pro"/>
        <s v="Interest X"/>
        <s v="Activity Pro"/>
        <s v="Either Lite"/>
        <s v="Begin Pro"/>
        <s v="Economic Mini"/>
        <s v="It Lite"/>
        <s v="Available Plus"/>
        <s v="Other X"/>
        <s v="Agree Mini"/>
        <s v="Dog Plus"/>
        <s v="How Plus"/>
        <s v="Firm Pro"/>
        <s v="Including Pro"/>
        <s v="Third Max"/>
        <s v="Father X"/>
        <s v="Follow Lite"/>
        <s v="Nature X"/>
        <s v="Difficult Lite"/>
        <s v="Change X"/>
        <s v="Interest Lite"/>
        <s v="Customer Mini"/>
        <s v="Item Plus"/>
        <s v="Wife Pro"/>
        <s v="Economy Mini"/>
        <s v="Best X"/>
        <s v="Your Plus"/>
        <s v="There Mini"/>
        <s v="Describe X"/>
        <s v="Citizen Max"/>
        <s v="Every Lite"/>
        <s v="Unit Lite"/>
        <s v="Than Plus"/>
        <s v="Often Plus"/>
        <s v="Off Mini"/>
        <s v="Carry Lite"/>
        <s v="Even Pro"/>
        <s v="Name Max"/>
        <s v="Senior Lite"/>
        <s v="Month Plus"/>
        <s v="Health X"/>
        <s v="Line X"/>
        <s v="Beyond Pro"/>
        <s v="Discussion Mini"/>
        <s v="Seek Pro"/>
        <s v="Front Max"/>
        <s v="House Lite"/>
        <s v="Early Mini"/>
        <s v="Official X"/>
        <s v="Station Pro"/>
        <s v="Among Max"/>
        <s v="Best Mini"/>
        <s v="Want Max"/>
        <s v="Cover Mini"/>
        <s v="Sound Pro"/>
        <s v="By Pro"/>
        <s v="Receive Max"/>
        <s v="Strong Mini"/>
        <s v="Cold Mini"/>
        <s v="Budget Pro"/>
        <s v="Water Plus"/>
        <s v="Seem Lite"/>
        <s v="Remember Max"/>
        <s v="Stay Lite"/>
        <s v="Happy X"/>
        <s v="Point Lite"/>
        <s v="Low Lite"/>
        <s v="Believe Pro"/>
        <s v="Role X"/>
        <s v="Whose Max"/>
        <s v="Stock Plus"/>
        <s v="Everything Plus"/>
        <s v="Fear Pro"/>
        <s v="Smile Plus"/>
        <s v="Much Mini"/>
        <s v="Form Lite"/>
        <s v="Opportunity Pro"/>
        <s v="Top Max"/>
        <s v="Color X"/>
        <s v="Phone Plus"/>
        <s v="Cost Pro"/>
        <s v="Five X"/>
        <s v="Response Lite"/>
        <s v="Care Plus"/>
        <s v="Lose Mini"/>
        <s v="Outside Max"/>
        <s v="Later Max"/>
        <s v="May Pro"/>
        <s v="Agency Mini"/>
        <s v="Involve Lite"/>
        <s v="Decide Max"/>
        <s v="Worry X"/>
        <s v="Religious Pro"/>
        <s v="Mr Plus"/>
        <s v="Window Mini"/>
        <s v="Buy Max"/>
        <s v="Choice X"/>
        <s v="Resource X"/>
        <s v="Issue Pro"/>
        <s v="Research Pro"/>
        <s v="Everyone Lite"/>
        <s v="Rate Mini"/>
        <s v="Serious Lite"/>
        <s v="Save Mini"/>
        <s v="Thing Pro"/>
        <s v="Cell Mini"/>
        <s v="Able X"/>
        <s v="Most Max"/>
        <s v="Discuss Max"/>
        <s v="Trade Max"/>
        <s v="Part Lite"/>
        <s v="Plant Lite"/>
        <s v="Strategy Max"/>
        <s v="Son Max"/>
        <s v="Manager X"/>
        <s v="Stop Pro"/>
        <s v="Clear Max"/>
        <s v="Science Plus"/>
        <s v="Organization X"/>
        <s v="Possible Lite"/>
        <s v="Former Max"/>
        <s v="Impact Mini"/>
        <s v="Movie Pro"/>
        <s v="Lay Mini"/>
        <s v="Property Mini"/>
        <s v="Practice Max"/>
        <s v="Plant Plus"/>
        <s v="Could Max"/>
        <s v="Affect Lite"/>
        <s v="Word Pro"/>
        <s v="Always Lite"/>
        <s v="Woman Max"/>
        <s v="Lot Plus"/>
        <s v="Society Mini"/>
        <s v="Run Pro"/>
        <s v="Miss Lite"/>
        <s v="Follow Mini"/>
        <s v="Major Lite"/>
        <s v="Beat Lite"/>
        <s v="Game Mini"/>
        <s v="Car Plus"/>
        <s v="Piece Pro"/>
        <s v="Money Lite"/>
        <s v="Week Max"/>
        <s v="Hospital Max"/>
        <s v="Security Lite"/>
        <s v="At Pro"/>
        <s v="Throw Lite"/>
        <s v="Father Lite"/>
        <s v="Sell Max"/>
        <s v="Wall Mini"/>
        <s v="Appear X"/>
        <s v="Husband Mini"/>
        <s v="Age Plus"/>
        <s v="Director Pro"/>
        <s v="Trade X"/>
        <s v="Way Max"/>
        <s v="Message Pro"/>
        <s v="Three X"/>
        <s v="Responsibility X"/>
        <s v="Teacher Plus"/>
        <s v="Health Pro"/>
        <s v="Free Max"/>
        <s v="Town Pro"/>
        <s v="Specific X"/>
        <s v="Single Mini"/>
        <s v="Indeed Max"/>
        <s v="Build X"/>
        <s v="Eat Pro"/>
        <s v="Detail Lite"/>
        <s v="Art Mini"/>
        <s v="Alone Mini"/>
        <s v="Letter X"/>
        <s v="Past X"/>
        <s v="College Lite"/>
        <s v="Give Max"/>
        <s v="Next Max"/>
        <s v="Raise Plus"/>
        <s v="Protect Pro"/>
        <s v="Project Lite"/>
        <s v="Understand X"/>
        <s v="Our X"/>
        <s v="Loss Mini"/>
        <s v="Month Lite"/>
        <s v="Series Plus"/>
        <s v="Drive Max"/>
        <s v="Region Plus"/>
        <s v="Feeling Pro"/>
        <s v="Account X"/>
        <s v="About Lite"/>
        <s v="Rate Max"/>
        <s v="Deal Lite"/>
        <s v="Theory Pro"/>
        <s v="Affect Mini"/>
        <s v="Produce Plus"/>
        <s v="Guy Max"/>
        <s v="Certainly Mini"/>
        <s v="Try Max"/>
        <s v="Number X"/>
        <s v="Create Max"/>
        <s v="Specific Mini"/>
        <s v="Keep Pro"/>
        <s v="Thus X"/>
        <s v="Home Max"/>
        <s v="Be Lite"/>
        <s v="Yet Max"/>
        <s v="Position X"/>
        <s v="Picture X"/>
        <s v="Value Pro"/>
        <s v="Page Lite"/>
        <s v="Art Max"/>
        <s v="Measure Lite"/>
        <s v="Property Plus"/>
        <s v="Kid Plus"/>
        <s v="Environment Mini"/>
        <s v="Build Plus"/>
        <s v="Many X"/>
        <s v="Wife Mini"/>
        <s v="Bill Max"/>
        <s v="Stock Mini"/>
        <s v="Professional X"/>
        <s v="Store Lite"/>
        <s v="Throw Pro"/>
        <s v="Teacher Pro"/>
        <s v="A Mini"/>
        <s v="Mind X"/>
        <s v="Evidence Max"/>
        <s v="Always Plus"/>
        <s v="And Max"/>
        <s v="Growth Max"/>
        <s v="Next Plus"/>
        <s v="Yourself Pro"/>
        <s v="Save Pro"/>
        <s v="Where Lite"/>
        <s v="Leg Pro"/>
        <s v="Dream Mini"/>
        <s v="Road Mini"/>
        <s v="Up Mini"/>
        <s v="Activity X"/>
        <s v="Degree X"/>
        <s v="Car Mini"/>
        <s v="Difficult Mini"/>
        <s v="Pick Lite"/>
        <s v="Get Mini"/>
        <s v="Song Max"/>
        <s v="Form Mini"/>
        <s v="Bring Mini"/>
        <s v="Land Max"/>
        <s v="It Max"/>
        <s v="Do Max"/>
        <s v="Truth Mini"/>
        <s v="Coach Max"/>
        <s v="Military Lite"/>
        <s v="Shake Pro"/>
        <s v="Film Pro"/>
        <s v="Product X"/>
        <s v="Series Max"/>
        <s v="American X"/>
        <s v="Thank Mini"/>
        <s v="Represent Mini"/>
        <s v="Describe Pro"/>
        <s v="Catch Mini"/>
        <s v="Plan Pro"/>
        <s v="Whatever Lite"/>
        <s v="Write Max"/>
        <s v="Loss Pro"/>
        <s v="Little Mini"/>
        <s v="Season Lite"/>
        <s v="Democrat Pro"/>
        <s v="Place Mini"/>
        <s v="They Mini"/>
        <s v="Woman Mini"/>
        <s v="Suffer X"/>
        <s v="Begin Max"/>
        <s v="Fund X"/>
        <s v="Now Max"/>
        <s v="After Lite"/>
        <s v="He Mini"/>
        <s v="Yes Max"/>
        <s v="Stop Lite"/>
        <s v="Exactly Plus"/>
        <s v="Everyone Mini"/>
        <s v="Gun Lite"/>
        <s v="Training X"/>
        <s v="Alone Pro"/>
        <s v="Message X"/>
        <s v="Tonight Lite"/>
        <s v="Set X"/>
        <s v="Industry X"/>
        <s v="Son Pro"/>
        <s v="Opportunity Plus"/>
        <s v="Which Lite"/>
        <s v="Cultural Max"/>
        <s v="Start Plus"/>
        <s v="Organization Plus"/>
        <s v="Away X"/>
        <s v="Game Plus"/>
        <s v="Adult Mini"/>
        <s v="Issue Plus"/>
        <s v="Accept Lite"/>
        <s v="Help Max"/>
        <s v="Floor Max"/>
        <s v="Reach Pro"/>
        <s v="Half Pro"/>
        <s v="Amount Mini"/>
        <s v="Rich Lite"/>
        <s v="Morning Lite"/>
        <s v="Since Max"/>
        <s v="Current Mini"/>
        <s v="Ever Max"/>
        <s v="Produce Max"/>
        <s v="Top X"/>
        <s v="Can Pro"/>
        <s v="Environment Plus"/>
        <s v="Note Mini"/>
        <s v="Process X"/>
        <s v="Affect Pro"/>
        <s v="Image Lite"/>
        <s v="Movie Mini"/>
        <s v="Official Mini"/>
        <s v="Section X"/>
        <s v="Spring Pro"/>
        <s v="Throughout Mini"/>
        <s v="Generation Max"/>
        <s v="Full Mini"/>
        <s v="American Mini"/>
        <s v="Group X"/>
        <s v="Reveal Mini"/>
        <s v="Enough Plus"/>
        <s v="Inside Pro"/>
        <s v="No X"/>
        <s v="Than Pro"/>
        <s v="Election X"/>
        <s v="Out Lite"/>
        <s v="Soon Mini"/>
        <s v="Federal Max"/>
        <s v="Attack Max"/>
        <s v="Adult X"/>
        <s v="Move Plus"/>
        <s v="Page Max"/>
        <s v="State X"/>
        <s v="However Max"/>
        <s v="Power Plus"/>
        <s v="Job Lite"/>
        <s v="Song Mini"/>
        <s v="Way Mini"/>
        <s v="Better Max"/>
        <s v="According X"/>
        <s v="Discuss X"/>
        <s v="Who Plus"/>
        <s v="See Max"/>
        <s v="Teach Pro"/>
        <s v="Military Pro"/>
        <s v="Rich Mini"/>
        <s v="Event Plus"/>
        <s v="Member Max"/>
        <s v="What X"/>
        <s v="Say Lite"/>
        <s v="Relate Mini"/>
        <s v="List X"/>
        <s v="Care Pro"/>
        <s v="Write Lite"/>
        <s v="Back Pro"/>
        <s v="Realize X"/>
        <s v="My Mini"/>
        <s v="Just X"/>
        <s v="Onto Lite"/>
        <s v="Again Mini"/>
        <s v="Age Mini"/>
        <s v="Perhaps Lite"/>
        <s v="Audience Max"/>
        <s v="Third Pro"/>
        <s v="Mrs Mini"/>
        <s v="Improve Plus"/>
        <s v="Center Mini"/>
        <s v="Reflect Pro"/>
        <s v="Trial Plus"/>
        <s v="Value X"/>
        <s v="Road Max"/>
        <s v="Notice Plus"/>
        <s v="Well Plus"/>
        <s v="Common Mini"/>
        <s v="Morning X"/>
        <s v="Subject Pro"/>
        <s v="Story Pro"/>
        <s v="Western Mini"/>
        <s v="Church X"/>
        <s v="Sing Pro"/>
        <s v="Since Mini"/>
        <s v="Treatment Mini"/>
        <s v="Research Mini"/>
        <s v="Baby Plus"/>
        <s v="Garden Lite"/>
        <s v="Probably Pro"/>
        <s v="Evening Plus"/>
        <s v="Mean Max"/>
        <s v="Kid Lite"/>
        <s v="Personal Mini"/>
        <s v="Investment Lite"/>
        <s v="Beyond Mini"/>
        <s v="Service Plus"/>
        <s v="Card X"/>
        <s v="Game X"/>
        <s v="Coach X"/>
        <s v="Kid X"/>
        <s v="Century Plus"/>
        <s v="Key Lite"/>
        <s v="Official Plus"/>
        <s v="Offer Plus"/>
        <s v="Heavy Pro"/>
        <s v="Military Plus"/>
        <s v="Last X"/>
        <s v="Everything X"/>
        <s v="Business Max"/>
        <s v="Some Max"/>
        <s v="Radio Pro"/>
        <s v="Table X"/>
        <s v="Suddenly X"/>
        <s v="Rather Lite"/>
        <s v="Goal Pro"/>
        <s v="Fall X"/>
        <s v="Room X"/>
        <s v="She Plus"/>
        <s v="Everything Lite"/>
        <s v="Least Pro"/>
        <s v="Bad Mini"/>
        <s v="Away Lite"/>
        <s v="Must Mini"/>
        <s v="Daughter Max"/>
        <s v="Enter X"/>
        <s v="Rock Pro"/>
        <s v="Next Mini"/>
        <s v="Green Pro"/>
        <s v="Tv X"/>
        <s v="Technology Mini"/>
        <s v="Him Pro"/>
        <s v="Represent X"/>
        <s v="Himself Pro"/>
        <s v="Hour Mini"/>
        <s v="Article Plus"/>
        <s v="Near Lite"/>
        <s v="National X"/>
        <s v="Lead Plus"/>
        <s v="Officer X"/>
        <s v="Pretty Pro"/>
        <s v="Particular X"/>
        <s v="Never Lite"/>
        <s v="Professor Plus"/>
        <s v="Measure Max"/>
        <s v="Area Plus"/>
        <s v="Up Lite"/>
        <s v="He Max"/>
        <s v="Rise X"/>
        <s v="Lose Lite"/>
        <s v="Most Pro"/>
        <s v="Father Max"/>
        <s v="Modern X"/>
        <s v="Right Plus"/>
        <s v="Early Plus"/>
        <s v="Full Lite"/>
        <s v="Very Plus"/>
        <s v="Case Plus"/>
        <s v="Region Mini"/>
        <s v="Beyond Lite"/>
        <s v="Garden X"/>
        <s v="Little Pro"/>
        <s v="End Max"/>
        <s v="Window Plus"/>
        <s v="Clear Plus"/>
        <s v="Treat Mini"/>
        <s v="Its X"/>
        <s v="Central Lite"/>
        <s v="Scene Plus"/>
        <s v="Thousand Mini"/>
        <s v="Republican Pro"/>
        <s v="Use Max"/>
        <s v="Example Lite"/>
        <s v="Past Max"/>
        <s v="Fear Plus"/>
        <s v="In X"/>
        <s v="Consumer Max"/>
        <s v="Make Pro"/>
        <s v="Data Lite"/>
        <s v="Get Pro"/>
        <s v="Hair Lite"/>
        <s v="Room Plus"/>
        <s v="Expect Max"/>
        <s v="Name Lite"/>
        <s v="Spring Lite"/>
        <s v="Treatment Lite"/>
        <s v="Writer Max"/>
        <s v="Family Plus"/>
        <s v="Apply Plus"/>
        <s v="None Max"/>
        <s v="Station Lite"/>
        <s v="World Lite"/>
        <s v="Out Pro"/>
        <s v="Range Pro"/>
        <s v="School Lite"/>
        <s v="Material Max"/>
        <s v="Up Pro"/>
        <s v="Become X"/>
        <s v="Student Plus"/>
        <s v="Society Lite"/>
        <s v="Whatever X"/>
        <s v="House Pro"/>
        <s v="Doctor Plus"/>
        <s v="Generation Plus"/>
        <s v="Magazine Plus"/>
        <s v="Worry Plus"/>
        <s v="Professional Plus"/>
        <s v="Maintain Mini"/>
        <s v="Subject Plus"/>
        <s v="Record Mini"/>
        <s v="Then Max"/>
        <s v="Brother Pro"/>
        <s v="Pretty Lite"/>
        <s v="Including Lite"/>
        <s v="Safe Pro"/>
        <s v="Like Plus"/>
        <s v="Effort Mini"/>
        <s v="In Lite"/>
        <s v="Likely Lite"/>
        <s v="Vote Mini"/>
        <s v="Image Max"/>
        <s v="Ability Pro"/>
        <s v="Long Plus"/>
        <s v="Force Mini"/>
        <s v="Score Max"/>
        <s v="Personal Plus"/>
        <s v="Option Mini"/>
        <s v="Phone Pro"/>
        <s v="Notice Pro"/>
        <s v="Why X"/>
        <s v="Actually Mini"/>
        <s v="Quality Lite"/>
        <s v="Hospital X"/>
        <s v="Prove Mini"/>
        <s v="Next Lite"/>
        <s v="Front Mini"/>
        <s v="Trade Lite"/>
        <s v="Woman Pro"/>
        <s v="Movie Max"/>
        <s v="Style Lite"/>
        <s v="View X"/>
        <s v="Worry Pro"/>
        <s v="Walk Mini"/>
        <s v="Interesting Max"/>
        <s v="Age X"/>
        <s v="American Pro"/>
        <s v="Piece X"/>
        <s v="Sure Pro"/>
        <s v="City Lite"/>
        <s v="Hair Pro"/>
        <s v="Risk Pro"/>
        <s v="Again Pro"/>
        <s v="Example X"/>
        <s v="Eat Lite"/>
        <s v="Use Mini"/>
        <s v="Partner Plus"/>
        <s v="Including Max"/>
        <s v="Check Plus"/>
        <s v="Box X"/>
        <s v="Turn Pro"/>
        <s v="Offer Max"/>
        <s v="Exactly Lite"/>
        <s v="Team Plus"/>
        <s v="Would Pro"/>
        <s v="Pm Lite"/>
        <s v="Daughter Plus"/>
        <s v="Upon Max"/>
        <s v="Work Plus"/>
        <s v="Girl Lite"/>
        <s v="Commercial Max"/>
        <s v="Design Max"/>
        <s v="Yard Max"/>
        <s v="Threat X"/>
        <s v="Suffer Plus"/>
        <s v="Listen Plus"/>
        <s v="Try Lite"/>
        <s v="Visit Plus"/>
        <s v="Term Max"/>
        <s v="Film X"/>
        <s v="Agreement Plus"/>
        <s v="Hear Plus"/>
        <s v="Career Lite"/>
        <s v="Concern X"/>
        <s v="Tree Max"/>
        <s v="Section Max"/>
        <s v="Fact Max"/>
        <s v="Spend Plus"/>
        <s v="Charge X"/>
        <s v="Need Pro"/>
        <s v="Source Max"/>
        <s v="Fine Max"/>
        <s v="A Lite"/>
        <s v="Fine X"/>
        <s v="Themselves Mini"/>
        <s v="Receive Pro"/>
        <s v="Born Plus"/>
        <s v="Stock Pro"/>
        <s v="Industry Pro"/>
        <s v="Sea Lite"/>
        <s v="Of Max"/>
        <s v="Be Max"/>
        <s v="Together Pro"/>
        <s v="Note Max"/>
        <s v="Off Lite"/>
        <s v="Free Lite"/>
        <s v="Mind Plus"/>
        <s v="Defense Mini"/>
        <s v="Size X"/>
        <s v="End Plus"/>
        <s v="Into X"/>
        <s v="Food Pro"/>
        <s v="None Plus"/>
        <s v="Wrong Pro"/>
        <s v="Individual X"/>
        <s v="Operation Max"/>
        <s v="Recent Plus"/>
        <s v="Common X"/>
        <s v="Type X"/>
        <s v="Against Mini"/>
        <s v="Reduce Mini"/>
        <s v="Large Mini"/>
        <s v="Maintain Lite"/>
        <s v="With Pro"/>
        <s v="Live Lite"/>
        <s v="Head Mini"/>
        <s v="Hard Lite"/>
        <s v="Share Lite"/>
        <s v="Partner Mini"/>
        <s v="Agree Max"/>
        <s v="Describe Lite"/>
        <s v="Son Plus"/>
        <s v="According Pro"/>
        <s v="Only Plus"/>
        <s v="Call Max"/>
        <s v="Bill Plus"/>
        <s v="Information Max"/>
        <s v="Tough X"/>
        <s v="Nearly Lite"/>
        <s v="Always Pro"/>
        <s v="Here Mini"/>
        <s v="Forget Pro"/>
        <s v="One Max"/>
        <s v="Election Lite"/>
        <s v="Line Plus"/>
        <s v="Budget X"/>
        <s v="Score Pro"/>
        <s v="Scientist X"/>
        <s v="Economy X"/>
        <s v="Teacher Lite"/>
        <s v="Member Mini"/>
        <s v="First Plus"/>
        <s v="Staff Mini"/>
        <s v="Role Lite"/>
        <s v="Compare Lite"/>
        <s v="Send Max"/>
        <s v="Tax X"/>
        <s v="Together Mini"/>
        <s v="Those Plus"/>
        <s v="Child Lite"/>
        <s v="Fact X"/>
        <s v="Then Mini"/>
        <s v="Change Mini"/>
        <s v="Address Max"/>
        <s v="So Plus"/>
        <s v="Bring Plus"/>
        <s v="Science Max"/>
        <s v="Theory Plus"/>
        <s v="Alone Lite"/>
        <s v="Present Lite"/>
        <s v="North Max"/>
        <s v="Maybe Pro"/>
        <s v="Personal X"/>
        <s v="Nor Pro"/>
        <s v="Everybody Lite"/>
        <s v="Behavior Max"/>
        <s v="Between Mini"/>
        <s v="Seven X"/>
        <s v="Strong Max"/>
        <s v="Fund Mini"/>
        <s v="Four Mini"/>
        <s v="Special Mini"/>
        <s v="Can X"/>
        <s v="Cause Pro"/>
        <s v="Form X"/>
        <s v="Choice Max"/>
        <s v="Over Mini"/>
        <s v="Hope Mini"/>
        <s v="Travel Pro"/>
        <s v="Size Plus"/>
        <s v="Here X"/>
        <s v="Commercial Mini"/>
        <s v="New Mini"/>
        <s v="All Lite"/>
        <s v="Rich Max"/>
        <s v="Happy Pro"/>
        <s v="Prepare Lite"/>
        <s v="Can Lite"/>
        <s v="Until X"/>
        <s v="Man Pro"/>
        <s v="Important X"/>
        <s v="Race Max"/>
        <s v="Old Lite"/>
        <s v="Guy Plus"/>
        <s v="Recently Mini"/>
        <s v="Serious Mini"/>
        <s v="Young Lite"/>
        <s v="Example Mini"/>
        <s v="Dog X"/>
        <s v="Truth Lite"/>
        <s v="Will X"/>
        <s v="Forget X"/>
        <s v="Painting Plus"/>
        <s v="Resource Max"/>
        <s v="Attack Lite"/>
        <s v="Service Mini"/>
        <s v="Develop Mini"/>
        <s v="Audience X"/>
        <s v="Yeah Pro"/>
        <s v="Different Pro"/>
        <s v="Base X"/>
        <s v="Would Mini"/>
        <s v="Break Max"/>
        <s v="Smile X"/>
        <s v="Tree Pro"/>
        <s v="Understand Plus"/>
        <s v="Maintain Max"/>
        <s v="Very Max"/>
        <s v="Southern Lite"/>
        <s v="Great Pro"/>
        <s v="Law Pro"/>
        <s v="Beyond Max"/>
        <s v="Bank Max"/>
        <s v="Meeting Lite"/>
        <s v="History Lite"/>
        <s v="Everybody Mini"/>
        <s v="Girl X"/>
        <s v="Recent Lite"/>
        <s v="Bag Lite"/>
        <s v="Hour X"/>
        <s v="Everyone Plus"/>
        <s v="Apply Pro"/>
        <s v="Television Mini"/>
        <s v="Thousand Plus"/>
        <s v="Find Mini"/>
        <s v="Street X"/>
        <s v="Action Max"/>
        <s v="Learn X"/>
        <s v="Include Max"/>
        <s v="Stage Plus"/>
        <s v="Reveal Lite"/>
        <s v="Measure Plus"/>
        <s v="Their X"/>
        <s v="Agreement X"/>
        <s v="Off Max"/>
        <s v="Travel Lite"/>
        <s v="Against Max"/>
        <s v="Situation Mini"/>
        <s v="Price X"/>
        <s v="Born Lite"/>
        <s v="Focus Mini"/>
        <s v="Network Pro"/>
        <s v="Less Max"/>
        <s v="Free Plus"/>
        <s v="Blood Mini"/>
        <s v="Build Mini"/>
        <s v="Over Plus"/>
        <s v="Organization Lite"/>
        <s v="Early Pro"/>
        <s v="Inside Plus"/>
        <s v="Research Max"/>
        <s v="Along Mini"/>
        <s v="Task X"/>
        <s v="Suffer Mini"/>
        <s v="Result Pro"/>
        <s v="Sound Lite"/>
        <s v="Hold Max"/>
        <s v="Realize Max"/>
        <s v="Parent Plus"/>
        <s v="Box Pro"/>
        <s v="Three Lite"/>
        <s v="Trouble Pro"/>
        <s v="Consumer Plus"/>
        <s v="Leader X"/>
        <s v="Just Max"/>
        <s v="We Max"/>
        <s v="Letter Plus"/>
        <s v="Off Pro"/>
        <s v="Walk Pro"/>
        <s v="Especially Mini"/>
        <s v="Land Lite"/>
        <s v="Summer X"/>
        <s v="Thing Mini"/>
        <s v="Model Pro"/>
        <s v="Standard Lite"/>
        <s v="Report X"/>
        <s v="Weight Pro"/>
        <s v="Mission Lite"/>
        <s v="Couple Lite"/>
        <s v="Operation Mini"/>
        <s v="Among X"/>
        <s v="Watch X"/>
        <s v="Section Pro"/>
        <s v="Drug Plus"/>
        <s v="Green Lite"/>
        <s v="Four Plus"/>
        <s v="Time Max"/>
        <s v="Gun Max"/>
        <s v="Story Mini"/>
        <s v="Hundred Plus"/>
        <s v="Lead X"/>
        <s v="Nice Plus"/>
        <s v="With Mini"/>
        <s v="Business Pro"/>
        <s v="Account Lite"/>
        <s v="Defense Max"/>
        <s v="Director Mini"/>
        <s v="Cut X"/>
        <s v="Campaign Mini"/>
        <s v="Over Pro"/>
        <s v="Capital Mini"/>
        <s v="Reflect Mini"/>
        <s v="Middle Pro"/>
        <s v="Each X"/>
        <s v="Thousand Pro"/>
        <s v="Money Max"/>
        <s v="Bring Lite"/>
        <s v="Standard Pro"/>
        <s v="Write X"/>
        <s v="Wide Plus"/>
        <s v="Effort X"/>
        <s v="Black X"/>
        <s v="Spring Mini"/>
        <s v="Center Lite"/>
        <s v="Organization Pro"/>
        <s v="Resource Pro"/>
        <s v="Single Max"/>
        <s v="Important Max"/>
        <s v="Player Mini"/>
        <s v="Blue Lite"/>
        <s v="So Mini"/>
        <s v="You X"/>
        <s v="Fly X"/>
        <s v="Democrat Plus"/>
        <s v="Campaign X"/>
        <s v="President Max"/>
        <s v="Stand Pro"/>
        <s v="Case X"/>
        <s v="Wear Pro"/>
        <s v="Despite Lite"/>
        <s v="Security X"/>
        <s v="Buy Pro"/>
        <s v="Ready Pro"/>
        <s v="Subject Mini"/>
        <s v="East Mini"/>
        <s v="Church Pro"/>
        <s v="Other Lite"/>
        <s v="View Max"/>
        <s v="Get X"/>
        <s v="Attorney Pro"/>
        <s v="Attack Mini"/>
        <s v="Despite Plus"/>
        <s v="Nothing Mini"/>
        <s v="Artist Plus"/>
        <s v="Focus Lite"/>
        <s v="Later Pro"/>
        <s v="Sense Lite"/>
        <s v="Order Lite"/>
        <s v="Night Pro"/>
        <s v="His Pro"/>
        <s v="Push Lite"/>
        <s v="Tax Mini"/>
        <s v="Of Plus"/>
        <s v="Property Max"/>
        <s v="Culture Mini"/>
        <s v="Make Max"/>
        <s v="Reason Plus"/>
        <s v="Her Plus"/>
        <s v="Reflect Max"/>
        <s v="Meet X"/>
        <s v="Budget Mini"/>
        <s v="Total Mini"/>
        <s v="Include Pro"/>
        <s v="Group Pro"/>
        <s v="Never Max"/>
        <s v="Life Pro"/>
        <s v="Big Max"/>
        <s v="Body Plus"/>
        <s v="Capital Max"/>
        <s v="Example Plus"/>
        <s v="Not Max"/>
        <s v="Often Mini"/>
        <s v="Model X"/>
        <s v="Customer X"/>
        <s v="Between X"/>
        <s v="Or Mini"/>
        <s v="Civil Mini"/>
        <s v="Far Lite"/>
        <s v="Well Pro"/>
        <s v="Type Lite"/>
        <s v="Discover Pro"/>
        <s v="Blue X"/>
        <s v="High Lite"/>
        <s v="Word X"/>
        <s v="Item Max"/>
        <s v="Else Mini"/>
        <s v="Ability Mini"/>
        <s v="Level Lite"/>
        <s v="Piece Lite"/>
        <s v="Civil Pro"/>
      </sharedItems>
    </cacheField>
    <cacheField name="2 Category" numFmtId="0">
      <sharedItems count="5">
        <s v="Clothing"/>
        <s v="Toys"/>
        <s v="Furniture"/>
        <s v="Electronics"/>
        <s v="Groceries"/>
      </sharedItems>
    </cacheField>
    <cacheField name="2 Supplier Name" numFmtId="0">
      <sharedItems count="7">
        <s v="Global Traders"/>
        <s v="Omni Suppliers"/>
        <s v="Others"/>
        <s v="Quickstock"/>
        <s v="Retailmart Inc"/>
        <s v="Abc Pvt Ltd"/>
        <s v="" u="1"/>
      </sharedItems>
    </cacheField>
    <cacheField name="Quantity in Stock2" numFmtId="1">
      <sharedItems containsSemiMixedTypes="0" containsString="0" containsNumber="1" containsInteger="1" minValue="0" maxValue="199"/>
    </cacheField>
    <cacheField name="Reorder Level2" numFmtId="1">
      <sharedItems containsSemiMixedTypes="0" containsString="0" containsNumber="1" containsInteger="1" minValue="0" maxValue="99"/>
    </cacheField>
    <cacheField name="Cost per unit(₹)2" numFmtId="165">
      <sharedItems containsSemiMixedTypes="0" containsString="0" containsNumber="1" minValue="50.23" maxValue="19995.04"/>
    </cacheField>
    <cacheField name="Total Value (₹)2" numFmtId="165">
      <sharedItems containsSemiMixedTypes="0" containsString="0" containsNumber="1" minValue="0" maxValue="3925722.75"/>
    </cacheField>
    <cacheField name="Stock Status" numFmtId="0">
      <sharedItems count="3">
        <s v="In Stock"/>
        <s v="Out of Stock"/>
        <s v="Low Stock"/>
      </sharedItems>
    </cacheField>
    <cacheField name="Recorder Tag" numFmtId="0">
      <sharedItems count="2">
        <s v="No"/>
        <s v="Yes"/>
      </sharedItems>
    </cacheField>
  </cacheFields>
  <extLst>
    <ext xmlns:x14="http://schemas.microsoft.com/office/spreadsheetml/2009/9/main" uri="{725AE2AE-9491-48be-B2B4-4EB974FC3084}">
      <x14:pivotCacheDefinition pivotCacheId="2247800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shree" refreshedDate="46113.820148263891" createdVersion="8" refreshedVersion="8" minRefreshableVersion="3" recordCount="3806" xr:uid="{490B7B6C-6AFC-4FA9-B116-49111D884C6A}">
  <cacheSource type="worksheet">
    <worksheetSource ref="A1:Y3807" sheet="Cleaned_Data"/>
  </cacheSource>
  <cacheFields count="27">
    <cacheField name="Product ID" numFmtId="0">
      <sharedItems/>
    </cacheField>
    <cacheField name="Product Name" numFmtId="0">
      <sharedItems/>
    </cacheField>
    <cacheField name="Category" numFmtId="0">
      <sharedItems/>
    </cacheField>
    <cacheField name="Supplier Name" numFmtId="0">
      <sharedItems containsBlank="1"/>
    </cacheField>
    <cacheField name="Quantity in Stock" numFmtId="0">
      <sharedItems containsString="0" containsBlank="1" containsNumber="1" containsInteger="1" minValue="0" maxValue="199"/>
    </cacheField>
    <cacheField name="Reorder Level" numFmtId="0">
      <sharedItems containsString="0" containsBlank="1" containsNumber="1" containsInteger="1" minValue="20" maxValue="99"/>
    </cacheField>
    <cacheField name="Cost per unit(₹)" numFmtId="0">
      <sharedItems containsSemiMixedTypes="0" containsString="0" containsNumber="1" minValue="50.23" maxValue="19995.04"/>
    </cacheField>
    <cacheField name="Total Value (₹)" numFmtId="0">
      <sharedItems containsString="0" containsBlank="1" containsNumber="1" minValue="0" maxValue="3925722.75"/>
    </cacheField>
    <cacheField name="Last Restocked Date" numFmtId="164">
      <sharedItems containsSemiMixedTypes="0" containsNonDate="0" containsDate="1" containsString="0" minDate="2025-01-12T00:00:00" maxDate="2025-07-14T00:00:00" count="183">
        <d v="2025-07-10T00:00:00"/>
        <d v="2025-04-23T00:00:00"/>
        <d v="2025-04-30T00:00:00"/>
        <d v="2025-06-22T00:00:00"/>
        <d v="2025-05-31T00:00:00"/>
        <d v="2025-03-23T00:00:00"/>
        <d v="2025-01-14T00:00:00"/>
        <d v="2025-01-31T00:00:00"/>
        <d v="2025-05-27T00:00:00"/>
        <d v="2025-04-09T00:00:00"/>
        <d v="2025-04-03T00:00:00"/>
        <d v="2025-02-19T00:00:00"/>
        <d v="2025-03-08T00:00:00"/>
        <d v="2025-05-03T00:00:00"/>
        <d v="2025-06-19T00:00:00"/>
        <d v="2025-03-31T00:00:00"/>
        <d v="2025-05-02T00:00:00"/>
        <d v="2025-06-08T00:00:00"/>
        <d v="2025-01-18T00:00:00"/>
        <d v="2025-03-29T00:00:00"/>
        <d v="2025-05-16T00:00:00"/>
        <d v="2025-01-28T00:00:00"/>
        <d v="2025-07-03T00:00:00"/>
        <d v="2025-04-27T00:00:00"/>
        <d v="2025-06-30T00:00:00"/>
        <d v="2025-04-16T00:00:00"/>
        <d v="2025-05-08T00:00:00"/>
        <d v="2025-06-03T00:00:00"/>
        <d v="2025-02-20T00:00:00"/>
        <d v="2025-04-21T00:00:00"/>
        <d v="2025-06-26T00:00:00"/>
        <d v="2025-07-07T00:00:00"/>
        <d v="2025-06-14T00:00:00"/>
        <d v="2025-05-23T00:00:00"/>
        <d v="2025-05-10T00:00:00"/>
        <d v="2025-04-05T00:00:00"/>
        <d v="2025-02-28T00:00:00"/>
        <d v="2025-03-10T00:00:00"/>
        <d v="2025-01-25T00:00:00"/>
        <d v="2025-03-17T00:00:00"/>
        <d v="2025-06-28T00:00:00"/>
        <d v="2025-02-01T00:00:00"/>
        <d v="2025-06-11T00:00:00"/>
        <d v="2025-01-12T00:00:00"/>
        <d v="2025-04-13T00:00:00"/>
        <d v="2025-03-14T00:00:00"/>
        <d v="2025-02-26T00:00:00"/>
        <d v="2025-03-26T00:00:00"/>
        <d v="2025-05-26T00:00:00"/>
        <d v="2025-02-15T00:00:00"/>
        <d v="2025-02-08T00:00:00"/>
        <d v="2025-02-22T00:00:00"/>
        <d v="2025-05-04T00:00:00"/>
        <d v="2025-03-21T00:00:00"/>
        <d v="2025-04-01T00:00:00"/>
        <d v="2025-05-17T00:00:00"/>
        <d v="2025-06-21T00:00:00"/>
        <d v="2025-05-11T00:00:00"/>
        <d v="2025-07-01T00:00:00"/>
        <d v="2025-04-20T00:00:00"/>
        <d v="2025-03-18T00:00:00"/>
        <d v="2025-03-25T00:00:00"/>
        <d v="2025-03-30T00:00:00"/>
        <d v="2025-06-10T00:00:00"/>
        <d v="2025-03-05T00:00:00"/>
        <d v="2025-05-06T00:00:00"/>
        <d v="2025-05-18T00:00:00"/>
        <d v="2025-06-02T00:00:00"/>
        <d v="2025-02-12T00:00:00"/>
        <d v="2025-02-13T00:00:00"/>
        <d v="2025-04-02T00:00:00"/>
        <d v="2025-07-13T00:00:00"/>
        <d v="2025-07-09T00:00:00"/>
        <d v="2025-03-22T00:00:00"/>
        <d v="2025-06-25T00:00:00"/>
        <d v="2025-01-19T00:00:00"/>
        <d v="2025-02-09T00:00:00"/>
        <d v="2025-05-15T00:00:00"/>
        <d v="2025-04-19T00:00:00"/>
        <d v="2025-03-28T00:00:00"/>
        <d v="2025-05-22T00:00:00"/>
        <d v="2025-02-06T00:00:00"/>
        <d v="2025-06-20T00:00:00"/>
        <d v="2025-04-14T00:00:00"/>
        <d v="2025-06-23T00:00:00"/>
        <d v="2025-02-25T00:00:00"/>
        <d v="2025-02-18T00:00:00"/>
        <d v="2025-02-24T00:00:00"/>
        <d v="2025-06-12T00:00:00"/>
        <d v="2025-01-21T00:00:00"/>
        <d v="2025-05-28T00:00:00"/>
        <d v="2025-06-29T00:00:00"/>
        <d v="2025-03-12T00:00:00"/>
        <d v="2025-05-05T00:00:00"/>
        <d v="2025-02-16T00:00:00"/>
        <d v="2025-06-24T00:00:00"/>
        <d v="2025-04-26T00:00:00"/>
        <d v="2025-01-22T00:00:00"/>
        <d v="2025-01-29T00:00:00"/>
        <d v="2025-03-02T00:00:00"/>
        <d v="2025-01-24T00:00:00"/>
        <d v="2025-07-06T00:00:00"/>
        <d v="2025-04-24T00:00:00"/>
        <d v="2025-03-06T00:00:00"/>
        <d v="2025-01-26T00:00:00"/>
        <d v="2025-05-29T00:00:00"/>
        <d v="2025-05-09T00:00:00"/>
        <d v="2025-07-08T00:00:00"/>
        <d v="2025-04-11T00:00:00"/>
        <d v="2025-02-23T00:00:00"/>
        <d v="2025-02-10T00:00:00"/>
        <d v="2025-04-04T00:00:00"/>
        <d v="2025-04-22T00:00:00"/>
        <d v="2025-04-28T00:00:00"/>
        <d v="2025-03-20T00:00:00"/>
        <d v="2025-04-06T00:00:00"/>
        <d v="2025-02-02T00:00:00"/>
        <d v="2025-04-10T00:00:00"/>
        <d v="2025-03-03T00:00:00"/>
        <d v="2025-01-30T00:00:00"/>
        <d v="2025-04-29T00:00:00"/>
        <d v="2025-02-27T00:00:00"/>
        <d v="2025-01-16T00:00:00"/>
        <d v="2025-03-24T00:00:00"/>
        <d v="2025-05-25T00:00:00"/>
        <d v="2025-04-18T00:00:00"/>
        <d v="2025-02-17T00:00:00"/>
        <d v="2025-02-07T00:00:00"/>
        <d v="2025-06-18T00:00:00"/>
        <d v="2025-06-01T00:00:00"/>
        <d v="2025-03-09T00:00:00"/>
        <d v="2025-04-25T00:00:00"/>
        <d v="2025-06-27T00:00:00"/>
        <d v="2025-06-05T00:00:00"/>
        <d v="2025-02-14T00:00:00"/>
        <d v="2025-04-12T00:00:00"/>
        <d v="2025-07-05T00:00:00"/>
        <d v="2025-07-12T00:00:00"/>
        <d v="2025-01-20T00:00:00"/>
        <d v="2025-02-11T00:00:00"/>
        <d v="2025-07-04T00:00:00"/>
        <d v="2025-06-17T00:00:00"/>
        <d v="2025-06-09T00:00:00"/>
        <d v="2025-01-23T00:00:00"/>
        <d v="2025-03-19T00:00:00"/>
        <d v="2025-03-13T00:00:00"/>
        <d v="2025-03-11T00:00:00"/>
        <d v="2025-05-14T00:00:00"/>
        <d v="2025-06-15T00:00:00"/>
        <d v="2025-02-05T00:00:00"/>
        <d v="2025-01-13T00:00:00"/>
        <d v="2025-05-07T00:00:00"/>
        <d v="2025-05-30T00:00:00"/>
        <d v="2025-02-04T00:00:00"/>
        <d v="2025-03-16T00:00:00"/>
        <d v="2025-05-20T00:00:00"/>
        <d v="2025-02-21T00:00:00"/>
        <d v="2025-01-15T00:00:00"/>
        <d v="2025-02-03T00:00:00"/>
        <d v="2025-05-12T00:00:00"/>
        <d v="2025-04-08T00:00:00"/>
        <d v="2025-06-07T00:00:00"/>
        <d v="2025-03-27T00:00:00"/>
        <d v="2025-06-06T00:00:00"/>
        <d v="2025-05-13T00:00:00"/>
        <d v="2025-05-01T00:00:00"/>
        <d v="2025-03-04T00:00:00"/>
        <d v="2025-06-16T00:00:00"/>
        <d v="2025-04-15T00:00:00"/>
        <d v="2025-05-21T00:00:00"/>
        <d v="2025-04-17T00:00:00"/>
        <d v="2025-07-02T00:00:00"/>
        <d v="2025-07-11T00:00:00"/>
        <d v="2025-01-17T00:00:00"/>
        <d v="2025-05-19T00:00:00"/>
        <d v="2025-05-24T00:00:00"/>
        <d v="2025-01-27T00:00:00"/>
        <d v="2025-06-04T00:00:00"/>
        <d v="2025-03-01T00:00:00"/>
        <d v="2025-03-07T00:00:00"/>
        <d v="2025-04-07T00:00:00"/>
        <d v="2025-03-15T00:00:00"/>
        <d v="2025-06-13T00:00:00"/>
      </sharedItems>
      <fieldGroup par="26"/>
    </cacheField>
    <cacheField name="Next Restock Due" numFmtId="164">
      <sharedItems containsSemiMixedTypes="0" containsNonDate="0" containsDate="1" containsString="0" minDate="2025-07-14T00:00:00" maxDate="2025-10-13T00:00:00"/>
    </cacheField>
    <cacheField name="Product Status" numFmtId="0">
      <sharedItems containsBlank="1"/>
    </cacheField>
    <cacheField name="Store Location" numFmtId="0">
      <sharedItems/>
    </cacheField>
    <cacheField name="1 Product Name" numFmtId="0">
      <sharedItems/>
    </cacheField>
    <cacheField name="1 Category" numFmtId="0">
      <sharedItems/>
    </cacheField>
    <cacheField name="1 Supplier Name" numFmtId="0">
      <sharedItems/>
    </cacheField>
    <cacheField name="2 Product Name" numFmtId="0">
      <sharedItems/>
    </cacheField>
    <cacheField name="2 Category" numFmtId="0">
      <sharedItems/>
    </cacheField>
    <cacheField name="2 Supplier Name" numFmtId="0">
      <sharedItems/>
    </cacheField>
    <cacheField name="Quantity in Stock2" numFmtId="1">
      <sharedItems containsSemiMixedTypes="0" containsString="0" containsNumber="1" containsInteger="1" minValue="0" maxValue="199"/>
    </cacheField>
    <cacheField name="Reorder Level2" numFmtId="1">
      <sharedItems containsSemiMixedTypes="0" containsString="0" containsNumber="1" containsInteger="1" minValue="0" maxValue="99"/>
    </cacheField>
    <cacheField name="Cost per unit(₹)2" numFmtId="165">
      <sharedItems containsSemiMixedTypes="0" containsString="0" containsNumber="1" minValue="50.23" maxValue="19995.04"/>
    </cacheField>
    <cacheField name="Total Value (₹)2" numFmtId="165">
      <sharedItems containsSemiMixedTypes="0" containsString="0" containsNumber="1" minValue="0" maxValue="3925722.75"/>
    </cacheField>
    <cacheField name="Stock Status" numFmtId="0">
      <sharedItems/>
    </cacheField>
    <cacheField name="Recorder Tag" numFmtId="0">
      <sharedItems/>
    </cacheField>
    <cacheField name="Restock Flag" numFmtId="0">
      <sharedItems containsSemiMixedTypes="0" containsString="0" containsNumber="1" containsInteger="1" minValue="0" maxValue="1"/>
    </cacheField>
    <cacheField name="Days (Last Restocked Date)" numFmtId="0" databaseField="0">
      <fieldGroup base="8">
        <rangePr groupBy="days" startDate="2025-01-12T00:00:00" endDate="2025-07-14T00:00:00"/>
        <groupItems count="368">
          <s v="&lt;1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4-07-2025"/>
        </groupItems>
      </fieldGroup>
    </cacheField>
    <cacheField name="Months (Last Restocked Date)" numFmtId="0" databaseField="0">
      <fieldGroup base="8">
        <rangePr groupBy="months" startDate="2025-01-12T00:00:00" endDate="2025-07-14T00:00:00"/>
        <groupItems count="14">
          <s v="&lt;12-01-2025"/>
          <s v="Jan"/>
          <s v="Feb"/>
          <s v="Mar"/>
          <s v="Apr"/>
          <s v="May"/>
          <s v="Jun"/>
          <s v="Jul"/>
          <s v="Aug"/>
          <s v="Sep"/>
          <s v="Oct"/>
          <s v="Nov"/>
          <s v="Dec"/>
          <s v="&gt;14-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06">
  <r>
    <s v="P8270"/>
    <s v="Management Plus"/>
    <s v="Clothing"/>
    <x v="0"/>
    <n v="179"/>
    <n v="34"/>
    <n v="14653.28"/>
    <n v="2622937.12"/>
    <d v="2025-07-10T00:00:00"/>
    <d v="2025-08-14T00:00:00"/>
    <s v="Actv"/>
    <x v="0"/>
    <s v="Management Plus"/>
    <s v="Clothing"/>
    <s v="Global Traders"/>
    <x v="0"/>
    <x v="0"/>
    <x v="0"/>
    <n v="179"/>
    <n v="34"/>
    <n v="14653.28"/>
    <n v="2622937.12"/>
    <x v="0"/>
    <x v="0"/>
  </r>
  <r>
    <s v="P6734"/>
    <s v="Glass Mini"/>
    <s v="Toys"/>
    <x v="0"/>
    <n v="121"/>
    <n v="94"/>
    <n v="9212.02"/>
    <n v="1114654.42"/>
    <d v="2025-04-23T00:00:00"/>
    <d v="2025-08-17T00:00:00"/>
    <m/>
    <x v="1"/>
    <s v="Glass Mini"/>
    <s v="Toys"/>
    <s v="Global Traders"/>
    <x v="1"/>
    <x v="1"/>
    <x v="0"/>
    <n v="121"/>
    <n v="94"/>
    <n v="9212.02"/>
    <n v="1114654.4200000002"/>
    <x v="0"/>
    <x v="0"/>
  </r>
  <r>
    <s v="P9322"/>
    <s v="Government Max"/>
    <s v="Toys"/>
    <x v="1"/>
    <m/>
    <n v="72"/>
    <n v="19399.7"/>
    <m/>
    <d v="2025-04-30T00:00:00"/>
    <d v="2025-09-06T00:00:00"/>
    <s v="active"/>
    <x v="0"/>
    <s v="Government Max"/>
    <s v="Toys"/>
    <s v="Omni Suppliers"/>
    <x v="2"/>
    <x v="1"/>
    <x v="1"/>
    <n v="0"/>
    <n v="72"/>
    <n v="19399.7"/>
    <n v="0"/>
    <x v="1"/>
    <x v="1"/>
  </r>
  <r>
    <s v="P7949"/>
    <s v="Kitchen Plus"/>
    <s v="Furniture"/>
    <x v="1"/>
    <n v="129"/>
    <n v="83"/>
    <n v="19844.62"/>
    <n v="2559955.98"/>
    <d v="2025-06-22T00:00:00"/>
    <d v="2025-08-29T00:00:00"/>
    <s v="active"/>
    <x v="2"/>
    <s v="Kitchen Plus"/>
    <s v="Furniture"/>
    <s v="Omni Suppliers"/>
    <x v="3"/>
    <x v="2"/>
    <x v="1"/>
    <n v="129"/>
    <n v="83"/>
    <n v="19844.62"/>
    <n v="2559955.98"/>
    <x v="0"/>
    <x v="0"/>
  </r>
  <r>
    <s v="P2184"/>
    <s v="Image X"/>
    <s v="Clothing"/>
    <x v="1"/>
    <n v="57"/>
    <n v="41"/>
    <n v="190.97"/>
    <n v="10885.29"/>
    <d v="2025-07-10T00:00:00"/>
    <d v="2025-08-27T00:00:00"/>
    <s v="active"/>
    <x v="3"/>
    <s v="Image X"/>
    <s v="Clothing"/>
    <s v="Omni Suppliers"/>
    <x v="4"/>
    <x v="0"/>
    <x v="1"/>
    <n v="57"/>
    <n v="41"/>
    <n v="190.97"/>
    <n v="10885.289999999999"/>
    <x v="0"/>
    <x v="0"/>
  </r>
  <r>
    <s v="P9666"/>
    <s v="Computer Plus"/>
    <s v="Toys"/>
    <x v="1"/>
    <n v="58"/>
    <n v="61"/>
    <n v="980.98"/>
    <n v="56896.84"/>
    <d v="2025-05-31T00:00:00"/>
    <d v="2025-09-26T00:00:00"/>
    <s v="active"/>
    <x v="2"/>
    <s v="Computer Plus"/>
    <s v="Toys"/>
    <s v="Omni Suppliers"/>
    <x v="5"/>
    <x v="1"/>
    <x v="1"/>
    <n v="58"/>
    <n v="61"/>
    <n v="980.98"/>
    <n v="56896.840000000004"/>
    <x v="2"/>
    <x v="1"/>
  </r>
  <r>
    <s v="P3747"/>
    <s v="Democrat Lite"/>
    <s v="Toys"/>
    <x v="2"/>
    <n v="14"/>
    <n v="81"/>
    <n v="1857.6"/>
    <n v="26006.400000000001"/>
    <d v="2025-03-23T00:00:00"/>
    <d v="2025-08-06T00:00:00"/>
    <s v="Actv"/>
    <x v="1"/>
    <s v="Democrat Lite"/>
    <s v="Toys"/>
    <s v=""/>
    <x v="6"/>
    <x v="1"/>
    <x v="2"/>
    <n v="14"/>
    <n v="81"/>
    <n v="1857.6"/>
    <n v="26006.399999999998"/>
    <x v="2"/>
    <x v="1"/>
  </r>
  <r>
    <s v="P4005"/>
    <s v="hundred lite"/>
    <s v="Electronics"/>
    <x v="3"/>
    <n v="50"/>
    <n v="74"/>
    <n v="19665.46"/>
    <n v="983273"/>
    <d v="2025-05-31T00:00:00"/>
    <d v="2025-07-30T00:00:00"/>
    <s v="active"/>
    <x v="2"/>
    <s v="Hundred Lite"/>
    <s v="Electronics"/>
    <s v="Quickstock"/>
    <x v="7"/>
    <x v="3"/>
    <x v="3"/>
    <n v="50"/>
    <n v="74"/>
    <n v="19665.46"/>
    <n v="983273"/>
    <x v="2"/>
    <x v="1"/>
  </r>
  <r>
    <s v="P2528"/>
    <s v="Plan Plus"/>
    <s v="Groceries"/>
    <x v="4"/>
    <n v="130"/>
    <n v="70"/>
    <n v="13622.14"/>
    <n v="1770878.2"/>
    <d v="2025-01-14T00:00:00"/>
    <d v="2025-08-19T00:00:00"/>
    <s v="discontinued"/>
    <x v="1"/>
    <s v="Plan Plus"/>
    <s v="Groceries"/>
    <s v="Retailmart Inc"/>
    <x v="8"/>
    <x v="4"/>
    <x v="4"/>
    <n v="130"/>
    <n v="70"/>
    <n v="13622.14"/>
    <n v="1770878.2"/>
    <x v="0"/>
    <x v="0"/>
  </r>
  <r>
    <s v="P6393"/>
    <s v="Change Pro"/>
    <s v="Groceries"/>
    <x v="1"/>
    <n v="131"/>
    <n v="79"/>
    <n v="11287.6"/>
    <n v="1478675.6"/>
    <d v="2025-01-31T00:00:00"/>
    <d v="2025-07-15T00:00:00"/>
    <s v="active"/>
    <x v="0"/>
    <s v="Change Pro"/>
    <s v="Groceries"/>
    <s v="Omni Suppliers"/>
    <x v="9"/>
    <x v="4"/>
    <x v="1"/>
    <n v="131"/>
    <n v="79"/>
    <n v="11287.6"/>
    <n v="1478675.6"/>
    <x v="0"/>
    <x v="0"/>
  </r>
  <r>
    <s v="P8513"/>
    <s v="Deep Max"/>
    <s v="Groceries"/>
    <x v="4"/>
    <n v="52"/>
    <n v="21"/>
    <n v="13700.45"/>
    <n v="712423.4"/>
    <d v="2025-05-27T00:00:00"/>
    <d v="2025-09-18T00:00:00"/>
    <s v="active"/>
    <x v="3"/>
    <s v="Deep Max"/>
    <s v="Groceries"/>
    <s v="Retailmart Inc"/>
    <x v="10"/>
    <x v="4"/>
    <x v="4"/>
    <n v="52"/>
    <n v="21"/>
    <n v="13700.45"/>
    <n v="712423.4"/>
    <x v="0"/>
    <x v="0"/>
  </r>
  <r>
    <s v="P6486"/>
    <s v="Find X"/>
    <s v="Groceries"/>
    <x v="5"/>
    <n v="187"/>
    <n v="90"/>
    <n v="12219.43"/>
    <n v="2285033.41"/>
    <d v="2025-04-09T00:00:00"/>
    <d v="2025-10-10T00:00:00"/>
    <s v="discon"/>
    <x v="3"/>
    <s v="Find X"/>
    <s v="Groceries"/>
    <s v="Abc Pvt Ltd"/>
    <x v="11"/>
    <x v="4"/>
    <x v="5"/>
    <n v="187"/>
    <n v="90"/>
    <n v="12219.43"/>
    <n v="2285033.41"/>
    <x v="0"/>
    <x v="0"/>
  </r>
  <r>
    <s v="P1775"/>
    <s v="Nothing Lite"/>
    <s v="Furniture"/>
    <x v="3"/>
    <n v="174"/>
    <n v="54"/>
    <n v="18190.939999999999"/>
    <n v="3165223.56"/>
    <d v="2025-04-03T00:00:00"/>
    <d v="2025-07-30T00:00:00"/>
    <s v="Inactive"/>
    <x v="4"/>
    <s v="Nothing Lite"/>
    <s v="Furniture"/>
    <s v="Quickstock"/>
    <x v="12"/>
    <x v="2"/>
    <x v="3"/>
    <n v="174"/>
    <n v="54"/>
    <n v="18190.939999999999"/>
    <n v="3165223.5599999996"/>
    <x v="0"/>
    <x v="0"/>
  </r>
  <r>
    <s v="P2585"/>
    <s v="Wait Max"/>
    <s v="Groceries"/>
    <x v="1"/>
    <n v="103"/>
    <n v="23"/>
    <n v="6268.64"/>
    <n v="645669.92000000004"/>
    <d v="2025-02-19T00:00:00"/>
    <d v="2025-08-30T00:00:00"/>
    <s v="discon"/>
    <x v="4"/>
    <s v="Wait Max"/>
    <s v="Groceries"/>
    <s v="Omni Suppliers"/>
    <x v="13"/>
    <x v="4"/>
    <x v="1"/>
    <n v="103"/>
    <n v="23"/>
    <n v="6268.64"/>
    <n v="645669.92000000004"/>
    <x v="0"/>
    <x v="0"/>
  </r>
  <r>
    <s v="P4843"/>
    <s v="Old Mini"/>
    <s v="Groceries"/>
    <x v="1"/>
    <n v="53"/>
    <n v="82"/>
    <n v="16853.580000000002"/>
    <n v="893239.74000000011"/>
    <d v="2025-03-08T00:00:00"/>
    <d v="2025-09-14T00:00:00"/>
    <s v="discontinued"/>
    <x v="0"/>
    <s v="Old Mini"/>
    <s v="Groceries"/>
    <s v="Omni Suppliers"/>
    <x v="14"/>
    <x v="4"/>
    <x v="1"/>
    <n v="53"/>
    <n v="82"/>
    <n v="16853.580000000002"/>
    <n v="893239.74000000011"/>
    <x v="2"/>
    <x v="1"/>
  </r>
  <r>
    <s v="P6675"/>
    <s v="Before Lite"/>
    <s v="Clothing"/>
    <x v="3"/>
    <n v="161"/>
    <n v="93"/>
    <n v="17901.810000000001"/>
    <n v="2882191.41"/>
    <d v="2025-05-03T00:00:00"/>
    <d v="2025-08-04T00:00:00"/>
    <m/>
    <x v="3"/>
    <s v="Before Lite"/>
    <s v="Clothing"/>
    <s v="Quickstock"/>
    <x v="15"/>
    <x v="0"/>
    <x v="3"/>
    <n v="161"/>
    <n v="93"/>
    <n v="17901.810000000001"/>
    <n v="2882191.41"/>
    <x v="0"/>
    <x v="0"/>
  </r>
  <r>
    <s v="P8629"/>
    <s v="Support Plus"/>
    <s v="Clothing"/>
    <x v="1"/>
    <n v="189"/>
    <n v="59"/>
    <n v="16898.45"/>
    <n v="3193807.05"/>
    <d v="2025-06-19T00:00:00"/>
    <d v="2025-07-26T00:00:00"/>
    <s v="discontinued"/>
    <x v="3"/>
    <s v="Support Plus"/>
    <s v="Clothing"/>
    <s v="Omni Suppliers"/>
    <x v="16"/>
    <x v="0"/>
    <x v="1"/>
    <n v="189"/>
    <n v="59"/>
    <n v="16898.45"/>
    <n v="3193807.0500000003"/>
    <x v="0"/>
    <x v="0"/>
  </r>
  <r>
    <s v="P8916"/>
    <s v="else pro"/>
    <s v="Furniture"/>
    <x v="0"/>
    <n v="81"/>
    <n v="72"/>
    <n v="11755.69"/>
    <n v="952210.89"/>
    <d v="2025-03-31T00:00:00"/>
    <d v="2025-08-21T00:00:00"/>
    <s v="discon"/>
    <x v="3"/>
    <s v="Else Pro"/>
    <s v="Furniture"/>
    <s v="Global Traders"/>
    <x v="17"/>
    <x v="2"/>
    <x v="0"/>
    <n v="81"/>
    <n v="72"/>
    <n v="11755.69"/>
    <n v="952210.89"/>
    <x v="0"/>
    <x v="0"/>
  </r>
  <r>
    <s v="P5859"/>
    <s v="When Lite"/>
    <s v="Electronics"/>
    <x v="3"/>
    <n v="187"/>
    <n v="60"/>
    <n v="5960.66"/>
    <n v="1114643.42"/>
    <d v="2025-05-02T00:00:00"/>
    <d v="2025-10-10T00:00:00"/>
    <s v="active"/>
    <x v="0"/>
    <s v="When Lite"/>
    <s v="Electronics"/>
    <s v="Quickstock"/>
    <x v="18"/>
    <x v="3"/>
    <x v="3"/>
    <n v="187"/>
    <n v="60"/>
    <n v="5960.66"/>
    <n v="1114643.42"/>
    <x v="0"/>
    <x v="0"/>
  </r>
  <r>
    <s v="P1064"/>
    <s v="Blood Max"/>
    <s v="Toys"/>
    <x v="3"/>
    <n v="88"/>
    <n v="90"/>
    <n v="8496.86"/>
    <n v="747723.68"/>
    <d v="2025-06-08T00:00:00"/>
    <d v="2025-07-27T00:00:00"/>
    <s v="discon"/>
    <x v="1"/>
    <s v="Blood Max"/>
    <s v="Toys"/>
    <s v="Quickstock"/>
    <x v="19"/>
    <x v="1"/>
    <x v="3"/>
    <n v="88"/>
    <n v="90"/>
    <n v="8496.86"/>
    <n v="747723.68"/>
    <x v="2"/>
    <x v="1"/>
  </r>
  <r>
    <s v="P3027"/>
    <s v="Quite Mini"/>
    <s v="Groceries"/>
    <x v="1"/>
    <n v="135"/>
    <n v="82"/>
    <n v="16318.46"/>
    <n v="2202992.1"/>
    <d v="2025-01-18T00:00:00"/>
    <d v="2025-10-10T00:00:00"/>
    <s v="active"/>
    <x v="4"/>
    <s v="Quite Mini"/>
    <s v="Groceries"/>
    <s v="Omni Suppliers"/>
    <x v="20"/>
    <x v="4"/>
    <x v="1"/>
    <n v="135"/>
    <n v="82"/>
    <n v="16318.46"/>
    <n v="2202992.1"/>
    <x v="0"/>
    <x v="0"/>
  </r>
  <r>
    <s v="P7736"/>
    <s v="Eat Plus"/>
    <s v="Clothing"/>
    <x v="1"/>
    <n v="135"/>
    <m/>
    <n v="15814"/>
    <n v="2134890"/>
    <d v="2025-03-29T00:00:00"/>
    <d v="2025-08-22T00:00:00"/>
    <s v="active"/>
    <x v="3"/>
    <s v="Eat Plus"/>
    <s v="Clothing"/>
    <s v="Omni Suppliers"/>
    <x v="21"/>
    <x v="0"/>
    <x v="1"/>
    <n v="135"/>
    <n v="0"/>
    <n v="15814"/>
    <n v="2134890"/>
    <x v="0"/>
    <x v="0"/>
  </r>
  <r>
    <s v="P6892"/>
    <s v="Least Mini"/>
    <s v="Clothing"/>
    <x v="1"/>
    <n v="40"/>
    <n v="47"/>
    <n v="17268.91"/>
    <n v="690756.4"/>
    <d v="2025-05-16T00:00:00"/>
    <d v="2025-10-06T00:00:00"/>
    <s v="active"/>
    <x v="1"/>
    <s v="Least Mini"/>
    <s v="Clothing"/>
    <s v="Omni Suppliers"/>
    <x v="22"/>
    <x v="0"/>
    <x v="1"/>
    <n v="40"/>
    <n v="47"/>
    <n v="17268.91"/>
    <n v="690756.4"/>
    <x v="2"/>
    <x v="1"/>
  </r>
  <r>
    <s v="P4104"/>
    <s v="Those Lite"/>
    <s v="Groceries"/>
    <x v="1"/>
    <n v="47"/>
    <n v="42"/>
    <n v="13393.38"/>
    <n v="629488.86"/>
    <d v="2025-01-28T00:00:00"/>
    <d v="2025-08-07T00:00:00"/>
    <s v="active"/>
    <x v="3"/>
    <s v="Those Lite"/>
    <s v="Groceries"/>
    <s v="Omni Suppliers"/>
    <x v="23"/>
    <x v="4"/>
    <x v="1"/>
    <n v="47"/>
    <n v="42"/>
    <n v="13393.38"/>
    <n v="629488.86"/>
    <x v="0"/>
    <x v="0"/>
  </r>
  <r>
    <s v="P9996"/>
    <s v="Training Plus"/>
    <s v="Clothing"/>
    <x v="4"/>
    <n v="98"/>
    <n v="63"/>
    <n v="12769.27"/>
    <n v="1251388.46"/>
    <d v="2025-07-03T00:00:00"/>
    <d v="2025-07-26T00:00:00"/>
    <s v="Inactive"/>
    <x v="1"/>
    <s v="Training Plus"/>
    <s v="Clothing"/>
    <s v="Retailmart Inc"/>
    <x v="24"/>
    <x v="0"/>
    <x v="4"/>
    <n v="98"/>
    <n v="63"/>
    <n v="12769.27"/>
    <n v="1251388.46"/>
    <x v="0"/>
    <x v="0"/>
  </r>
  <r>
    <s v="P9154"/>
    <s v="Table Pro"/>
    <s v="Furniture"/>
    <x v="3"/>
    <n v="34"/>
    <n v="84"/>
    <n v="7689.39"/>
    <n v="261439.26"/>
    <d v="2025-04-27T00:00:00"/>
    <d v="2025-09-25T00:00:00"/>
    <m/>
    <x v="2"/>
    <s v="Table Pro"/>
    <s v="Furniture"/>
    <s v="Quickstock"/>
    <x v="25"/>
    <x v="2"/>
    <x v="3"/>
    <n v="34"/>
    <n v="84"/>
    <n v="7689.39"/>
    <n v="261439.26"/>
    <x v="2"/>
    <x v="1"/>
  </r>
  <r>
    <s v="P9110"/>
    <s v="american plus"/>
    <s v="Electronics"/>
    <x v="3"/>
    <n v="130"/>
    <n v="20"/>
    <n v="14448.5"/>
    <n v="1878305"/>
    <d v="2025-06-30T00:00:00"/>
    <d v="2025-07-24T00:00:00"/>
    <s v="active"/>
    <x v="2"/>
    <s v="American Plus"/>
    <s v="Electronics"/>
    <s v="Quickstock"/>
    <x v="26"/>
    <x v="3"/>
    <x v="3"/>
    <n v="130"/>
    <n v="20"/>
    <n v="14448.5"/>
    <n v="1878305"/>
    <x v="0"/>
    <x v="0"/>
  </r>
  <r>
    <s v="P1502"/>
    <s v="History Plus"/>
    <s v="Toys"/>
    <x v="1"/>
    <n v="141"/>
    <n v="46"/>
    <n v="10478.52"/>
    <n v="1477471.32"/>
    <d v="2025-02-19T00:00:00"/>
    <d v="2025-10-08T00:00:00"/>
    <s v="Inactive"/>
    <x v="0"/>
    <s v="History Plus"/>
    <s v="Toys"/>
    <s v="Omni Suppliers"/>
    <x v="27"/>
    <x v="1"/>
    <x v="1"/>
    <n v="141"/>
    <n v="46"/>
    <n v="10478.52"/>
    <n v="1477471.32"/>
    <x v="0"/>
    <x v="0"/>
  </r>
  <r>
    <s v="P6134"/>
    <s v="Color Lite"/>
    <s v="Groceries"/>
    <x v="0"/>
    <n v="89"/>
    <n v="61"/>
    <n v="8814.76"/>
    <n v="784513.64"/>
    <d v="2025-05-27T00:00:00"/>
    <d v="2025-08-24T00:00:00"/>
    <s v="Inactive"/>
    <x v="4"/>
    <s v="Color Lite"/>
    <s v="Groceries"/>
    <s v="Global Traders"/>
    <x v="28"/>
    <x v="4"/>
    <x v="0"/>
    <n v="89"/>
    <n v="61"/>
    <n v="8814.76"/>
    <n v="784513.64"/>
    <x v="0"/>
    <x v="0"/>
  </r>
  <r>
    <s v="P8858"/>
    <s v="Remain Pro"/>
    <s v="Furniture"/>
    <x v="2"/>
    <n v="62"/>
    <n v="71"/>
    <n v="11287.35"/>
    <n v="699815.70000000007"/>
    <d v="2025-04-16T00:00:00"/>
    <d v="2025-07-16T00:00:00"/>
    <s v="active"/>
    <x v="0"/>
    <s v="Remain Pro"/>
    <s v="Furniture"/>
    <s v=""/>
    <x v="29"/>
    <x v="2"/>
    <x v="2"/>
    <n v="62"/>
    <n v="71"/>
    <n v="11287.35"/>
    <n v="699815.70000000007"/>
    <x v="2"/>
    <x v="1"/>
  </r>
  <r>
    <s v="P7019"/>
    <s v="Seem X"/>
    <s v="Electronics"/>
    <x v="5"/>
    <n v="150"/>
    <n v="34"/>
    <n v="15123.25"/>
    <n v="2268487.5"/>
    <d v="2025-05-08T00:00:00"/>
    <d v="2025-09-08T00:00:00"/>
    <m/>
    <x v="1"/>
    <s v="Seem X"/>
    <s v="Electronics"/>
    <s v="Abc Pvt Ltd"/>
    <x v="30"/>
    <x v="3"/>
    <x v="5"/>
    <n v="150"/>
    <n v="34"/>
    <n v="15123.25"/>
    <n v="2268487.5"/>
    <x v="0"/>
    <x v="0"/>
  </r>
  <r>
    <s v="P2059"/>
    <s v="West Max"/>
    <s v="Toys"/>
    <x v="3"/>
    <n v="12"/>
    <n v="51"/>
    <n v="11997.37"/>
    <n v="143968.44"/>
    <d v="2025-06-03T00:00:00"/>
    <d v="2025-08-25T00:00:00"/>
    <s v="active"/>
    <x v="4"/>
    <s v="West Max"/>
    <s v="Toys"/>
    <s v="Quickstock"/>
    <x v="31"/>
    <x v="1"/>
    <x v="3"/>
    <n v="12"/>
    <n v="51"/>
    <n v="11997.37"/>
    <n v="143968.44"/>
    <x v="2"/>
    <x v="1"/>
  </r>
  <r>
    <s v="P4157"/>
    <s v="Inside Lite"/>
    <s v="Electronics"/>
    <x v="5"/>
    <n v="27"/>
    <n v="85"/>
    <n v="12505.86"/>
    <n v="337658.22"/>
    <d v="2025-02-20T00:00:00"/>
    <d v="2025-09-05T00:00:00"/>
    <s v="active"/>
    <x v="1"/>
    <s v="Inside Lite"/>
    <s v="Electronics"/>
    <s v="Abc Pvt Ltd"/>
    <x v="32"/>
    <x v="3"/>
    <x v="5"/>
    <n v="27"/>
    <n v="85"/>
    <n v="12505.86"/>
    <n v="337658.22000000003"/>
    <x v="2"/>
    <x v="1"/>
  </r>
  <r>
    <s v="P3693"/>
    <s v="Question Plus"/>
    <s v="Clothing"/>
    <x v="0"/>
    <n v="27"/>
    <n v="47"/>
    <n v="4407.8900000000003"/>
    <n v="119013.03"/>
    <d v="2025-04-21T00:00:00"/>
    <d v="2025-07-27T00:00:00"/>
    <s v="Inactive"/>
    <x v="4"/>
    <s v="Question Plus"/>
    <s v="Clothing"/>
    <s v="Global Traders"/>
    <x v="33"/>
    <x v="0"/>
    <x v="0"/>
    <n v="27"/>
    <n v="47"/>
    <n v="4407.8900000000003"/>
    <n v="119013.03000000001"/>
    <x v="2"/>
    <x v="1"/>
  </r>
  <r>
    <s v="P6450"/>
    <s v="Better X"/>
    <s v="Toys"/>
    <x v="0"/>
    <n v="127"/>
    <n v="81"/>
    <n v="2245.54"/>
    <n v="285183.58"/>
    <d v="2025-06-26T00:00:00"/>
    <d v="2025-09-29T00:00:00"/>
    <m/>
    <x v="3"/>
    <s v="Better X"/>
    <s v="Toys"/>
    <s v="Global Traders"/>
    <x v="34"/>
    <x v="1"/>
    <x v="0"/>
    <n v="127"/>
    <n v="81"/>
    <n v="2245.54"/>
    <n v="285183.58"/>
    <x v="0"/>
    <x v="0"/>
  </r>
  <r>
    <s v="P2306"/>
    <s v="Church Mini"/>
    <s v="Groceries"/>
    <x v="2"/>
    <n v="189"/>
    <n v="96"/>
    <n v="17221.580000000002"/>
    <n v="3254878.62"/>
    <d v="2025-07-07T00:00:00"/>
    <d v="2025-08-13T00:00:00"/>
    <s v="discontinued"/>
    <x v="2"/>
    <s v="Church Mini"/>
    <s v="Groceries"/>
    <s v=""/>
    <x v="35"/>
    <x v="4"/>
    <x v="2"/>
    <n v="189"/>
    <n v="96"/>
    <n v="17221.580000000002"/>
    <n v="3254878.62"/>
    <x v="0"/>
    <x v="0"/>
  </r>
  <r>
    <s v="P8526"/>
    <s v="Kitchen X"/>
    <s v="Groceries"/>
    <x v="4"/>
    <n v="197"/>
    <n v="91"/>
    <n v="10705.08"/>
    <n v="2108900.7599999998"/>
    <d v="2025-06-14T00:00:00"/>
    <d v="2025-09-15T00:00:00"/>
    <s v="discontinued"/>
    <x v="4"/>
    <s v="Kitchen X"/>
    <s v="Groceries"/>
    <s v="Retailmart Inc"/>
    <x v="36"/>
    <x v="4"/>
    <x v="4"/>
    <n v="197"/>
    <n v="91"/>
    <n v="10705.08"/>
    <n v="2108900.7599999998"/>
    <x v="0"/>
    <x v="0"/>
  </r>
  <r>
    <s v="P5413"/>
    <s v="Anyone X"/>
    <s v="Furniture"/>
    <x v="3"/>
    <n v="164"/>
    <n v="70"/>
    <n v="5424.78"/>
    <n v="889663.91999999993"/>
    <d v="2025-05-23T00:00:00"/>
    <d v="2025-09-16T00:00:00"/>
    <s v="Inactive"/>
    <x v="4"/>
    <s v="Anyone X"/>
    <s v="Furniture"/>
    <s v="Quickstock"/>
    <x v="37"/>
    <x v="2"/>
    <x v="3"/>
    <n v="164"/>
    <n v="70"/>
    <n v="5424.78"/>
    <n v="889663.91999999993"/>
    <x v="0"/>
    <x v="0"/>
  </r>
  <r>
    <s v="P1663"/>
    <s v="Peace Lite"/>
    <s v="Furniture"/>
    <x v="3"/>
    <n v="58"/>
    <n v="51"/>
    <n v="10399.870000000001"/>
    <n v="603192.46000000008"/>
    <d v="2025-05-10T00:00:00"/>
    <d v="2025-08-26T00:00:00"/>
    <s v="Inactive"/>
    <x v="2"/>
    <s v="Peace Lite"/>
    <s v="Furniture"/>
    <s v="Quickstock"/>
    <x v="38"/>
    <x v="2"/>
    <x v="3"/>
    <n v="58"/>
    <n v="51"/>
    <n v="10399.870000000001"/>
    <n v="603192.46000000008"/>
    <x v="0"/>
    <x v="0"/>
  </r>
  <r>
    <s v="P4304"/>
    <s v="Bad X"/>
    <s v="Toys"/>
    <x v="1"/>
    <n v="179"/>
    <n v="81"/>
    <n v="19437.05"/>
    <n v="3479231.95"/>
    <d v="2025-04-05T00:00:00"/>
    <d v="2025-10-06T00:00:00"/>
    <s v="discon"/>
    <x v="0"/>
    <s v="Bad X"/>
    <s v="Toys"/>
    <s v="Omni Suppliers"/>
    <x v="39"/>
    <x v="1"/>
    <x v="1"/>
    <n v="179"/>
    <n v="81"/>
    <n v="19437.05"/>
    <n v="3479231.9499999997"/>
    <x v="0"/>
    <x v="0"/>
  </r>
  <r>
    <s v="P2291"/>
    <s v="Much Max"/>
    <s v="Toys"/>
    <x v="3"/>
    <n v="38"/>
    <n v="21"/>
    <n v="14259.8"/>
    <n v="541872.4"/>
    <d v="2025-02-28T00:00:00"/>
    <d v="2025-09-27T00:00:00"/>
    <s v="active"/>
    <x v="1"/>
    <s v="Much Max"/>
    <s v="Toys"/>
    <s v="Quickstock"/>
    <x v="40"/>
    <x v="1"/>
    <x v="3"/>
    <n v="38"/>
    <n v="21"/>
    <n v="14259.8"/>
    <n v="541872.4"/>
    <x v="0"/>
    <x v="0"/>
  </r>
  <r>
    <s v="P2636"/>
    <s v="Party X"/>
    <s v="Furniture"/>
    <x v="5"/>
    <n v="112"/>
    <n v="75"/>
    <n v="785.89"/>
    <n v="88019.68"/>
    <d v="2025-03-10T00:00:00"/>
    <d v="2025-07-27T00:00:00"/>
    <s v="Inactive"/>
    <x v="3"/>
    <s v="Party X"/>
    <s v="Furniture"/>
    <s v="Abc Pvt Ltd"/>
    <x v="41"/>
    <x v="2"/>
    <x v="5"/>
    <n v="112"/>
    <n v="75"/>
    <n v="785.89"/>
    <n v="88019.68"/>
    <x v="0"/>
    <x v="0"/>
  </r>
  <r>
    <s v="P5737"/>
    <s v="Exist Pro"/>
    <s v="Electronics"/>
    <x v="0"/>
    <n v="53"/>
    <n v="20"/>
    <n v="4829.26"/>
    <n v="255950.78"/>
    <d v="2025-01-25T00:00:00"/>
    <d v="2025-09-17T00:00:00"/>
    <m/>
    <x v="1"/>
    <s v="Exist Pro"/>
    <s v="Electronics"/>
    <s v="Global Traders"/>
    <x v="42"/>
    <x v="3"/>
    <x v="0"/>
    <n v="53"/>
    <n v="20"/>
    <n v="4829.26"/>
    <n v="255950.78"/>
    <x v="0"/>
    <x v="0"/>
  </r>
  <r>
    <s v="P6249"/>
    <s v="History X"/>
    <s v="Electronics"/>
    <x v="3"/>
    <n v="52"/>
    <n v="63"/>
    <n v="8983.27"/>
    <n v="467130.04"/>
    <d v="2025-03-17T00:00:00"/>
    <d v="2025-10-08T00:00:00"/>
    <m/>
    <x v="4"/>
    <s v="History X"/>
    <s v="Electronics"/>
    <s v="Quickstock"/>
    <x v="43"/>
    <x v="3"/>
    <x v="3"/>
    <n v="52"/>
    <n v="63"/>
    <n v="8983.27"/>
    <n v="467130.04000000004"/>
    <x v="2"/>
    <x v="1"/>
  </r>
  <r>
    <s v="P6535"/>
    <s v="Begin Mini"/>
    <s v="Toys"/>
    <x v="2"/>
    <n v="67"/>
    <n v="74"/>
    <n v="15244.31"/>
    <n v="1021368.77"/>
    <d v="2025-06-30T00:00:00"/>
    <d v="2025-09-13T00:00:00"/>
    <s v="active"/>
    <x v="3"/>
    <s v="Begin Mini"/>
    <s v="Toys"/>
    <s v=""/>
    <x v="44"/>
    <x v="1"/>
    <x v="2"/>
    <n v="67"/>
    <n v="74"/>
    <n v="15244.31"/>
    <n v="1021368.77"/>
    <x v="2"/>
    <x v="1"/>
  </r>
  <r>
    <s v="P5218"/>
    <s v="Media Max"/>
    <s v="Groceries"/>
    <x v="0"/>
    <n v="144"/>
    <n v="57"/>
    <n v="7387.27"/>
    <n v="1063766.8799999999"/>
    <d v="2025-01-31T00:00:00"/>
    <d v="2025-10-12T00:00:00"/>
    <s v="discon"/>
    <x v="2"/>
    <s v="Media Max"/>
    <s v="Groceries"/>
    <s v="Global Traders"/>
    <x v="45"/>
    <x v="4"/>
    <x v="0"/>
    <n v="144"/>
    <n v="57"/>
    <n v="7387.27"/>
    <n v="1063766.8800000001"/>
    <x v="0"/>
    <x v="0"/>
  </r>
  <r>
    <s v="P3931"/>
    <s v="Federal Mini"/>
    <s v="Toys"/>
    <x v="5"/>
    <n v="97"/>
    <n v="89"/>
    <n v="8006.55"/>
    <n v="776635.35"/>
    <d v="2025-06-28T00:00:00"/>
    <d v="2025-09-21T00:00:00"/>
    <m/>
    <x v="0"/>
    <s v="Federal Mini"/>
    <s v="Toys"/>
    <s v="Abc Pvt Ltd"/>
    <x v="46"/>
    <x v="1"/>
    <x v="5"/>
    <n v="97"/>
    <n v="89"/>
    <n v="8006.55"/>
    <n v="776635.35"/>
    <x v="0"/>
    <x v="0"/>
  </r>
  <r>
    <s v="P7287"/>
    <s v="Friend Pro"/>
    <s v="Furniture"/>
    <x v="3"/>
    <n v="96"/>
    <n v="92"/>
    <n v="6449.56"/>
    <n v="619157.76000000001"/>
    <d v="2025-05-27T00:00:00"/>
    <d v="2025-07-25T00:00:00"/>
    <s v="discon"/>
    <x v="2"/>
    <s v="Friend Pro"/>
    <s v="Furniture"/>
    <s v="Quickstock"/>
    <x v="47"/>
    <x v="2"/>
    <x v="3"/>
    <n v="96"/>
    <n v="92"/>
    <n v="6449.56"/>
    <n v="619157.76000000001"/>
    <x v="0"/>
    <x v="0"/>
  </r>
  <r>
    <s v="P3511"/>
    <s v="Finally Lite"/>
    <s v="Electronics"/>
    <x v="0"/>
    <n v="92"/>
    <n v="22"/>
    <n v="11838.31"/>
    <n v="1089124.52"/>
    <d v="2025-02-01T00:00:00"/>
    <d v="2025-08-28T00:00:00"/>
    <s v="discon"/>
    <x v="0"/>
    <s v="Finally Lite"/>
    <s v="Electronics"/>
    <s v="Global Traders"/>
    <x v="48"/>
    <x v="3"/>
    <x v="0"/>
    <n v="92"/>
    <n v="22"/>
    <n v="11838.31"/>
    <n v="1089124.52"/>
    <x v="0"/>
    <x v="0"/>
  </r>
  <r>
    <s v="P8098"/>
    <s v="Too Mini"/>
    <s v="Toys"/>
    <x v="0"/>
    <n v="163"/>
    <n v="38"/>
    <n v="14237.43"/>
    <n v="2320701.09"/>
    <d v="2025-06-14T00:00:00"/>
    <d v="2025-07-27T00:00:00"/>
    <s v="discon"/>
    <x v="0"/>
    <s v="Too Mini"/>
    <s v="Toys"/>
    <s v="Global Traders"/>
    <x v="49"/>
    <x v="1"/>
    <x v="0"/>
    <n v="163"/>
    <n v="38"/>
    <n v="14237.43"/>
    <n v="2320701.09"/>
    <x v="0"/>
    <x v="0"/>
  </r>
  <r>
    <s v="P9338"/>
    <s v="Knowledge Pro"/>
    <s v="Clothing"/>
    <x v="0"/>
    <n v="147"/>
    <n v="90"/>
    <n v="3528.61"/>
    <n v="518705.67"/>
    <d v="2025-07-10T00:00:00"/>
    <d v="2025-09-03T00:00:00"/>
    <s v="discontinued"/>
    <x v="3"/>
    <s v="Knowledge Pro"/>
    <s v="Clothing"/>
    <s v="Global Traders"/>
    <x v="50"/>
    <x v="0"/>
    <x v="0"/>
    <n v="147"/>
    <n v="90"/>
    <n v="3528.61"/>
    <n v="518705.67000000004"/>
    <x v="0"/>
    <x v="0"/>
  </r>
  <r>
    <s v="P3976"/>
    <s v="Necessary Mini"/>
    <s v="Electronics"/>
    <x v="4"/>
    <n v="167"/>
    <n v="58"/>
    <n v="18737.759999999998"/>
    <n v="3129205.92"/>
    <d v="2025-06-11T00:00:00"/>
    <d v="2025-09-21T00:00:00"/>
    <s v="active"/>
    <x v="1"/>
    <s v="Necessary Mini"/>
    <s v="Electronics"/>
    <s v="Retailmart Inc"/>
    <x v="51"/>
    <x v="3"/>
    <x v="4"/>
    <n v="167"/>
    <n v="58"/>
    <n v="18737.759999999998"/>
    <n v="3129205.92"/>
    <x v="0"/>
    <x v="0"/>
  </r>
  <r>
    <s v="P5736"/>
    <s v="Finish Mini"/>
    <s v="Clothing"/>
    <x v="0"/>
    <n v="10"/>
    <n v="76"/>
    <n v="2313.8000000000002"/>
    <n v="23138"/>
    <d v="2025-01-12T00:00:00"/>
    <d v="2025-08-18T00:00:00"/>
    <s v="active"/>
    <x v="1"/>
    <s v="Finish Mini"/>
    <s v="Clothing"/>
    <s v="Global Traders"/>
    <x v="52"/>
    <x v="0"/>
    <x v="0"/>
    <n v="10"/>
    <n v="76"/>
    <n v="2313.8000000000002"/>
    <n v="23138"/>
    <x v="2"/>
    <x v="1"/>
  </r>
  <r>
    <s v="P6534"/>
    <s v="Cut Mini"/>
    <s v="Clothing"/>
    <x v="2"/>
    <n v="41"/>
    <n v="26"/>
    <n v="13216.68"/>
    <n v="541883.88"/>
    <d v="2025-04-13T00:00:00"/>
    <d v="2025-09-06T00:00:00"/>
    <s v="discon"/>
    <x v="0"/>
    <s v="Cut Mini"/>
    <s v="Clothing"/>
    <s v=""/>
    <x v="53"/>
    <x v="0"/>
    <x v="2"/>
    <n v="41"/>
    <n v="26"/>
    <n v="13216.68"/>
    <n v="541883.88"/>
    <x v="0"/>
    <x v="0"/>
  </r>
  <r>
    <s v="P9815"/>
    <s v="Still Plus"/>
    <s v="Furniture"/>
    <x v="5"/>
    <n v="59"/>
    <n v="21"/>
    <n v="19925.259999999998"/>
    <n v="1175590.3400000001"/>
    <d v="2025-03-14T00:00:00"/>
    <d v="2025-08-29T00:00:00"/>
    <s v="Actv"/>
    <x v="2"/>
    <s v="Still Plus"/>
    <s v="Furniture"/>
    <s v="Abc Pvt Ltd"/>
    <x v="54"/>
    <x v="2"/>
    <x v="5"/>
    <n v="59"/>
    <n v="21"/>
    <n v="19925.259999999998"/>
    <n v="1175590.3399999999"/>
    <x v="0"/>
    <x v="0"/>
  </r>
  <r>
    <s v="P5548"/>
    <s v="Give Pro"/>
    <s v="Clothing"/>
    <x v="5"/>
    <n v="36"/>
    <n v="51"/>
    <n v="12680.37"/>
    <n v="456493.32"/>
    <d v="2025-02-26T00:00:00"/>
    <d v="2025-09-25T00:00:00"/>
    <s v="active"/>
    <x v="2"/>
    <s v="Give Pro"/>
    <s v="Clothing"/>
    <s v="Abc Pvt Ltd"/>
    <x v="55"/>
    <x v="0"/>
    <x v="5"/>
    <n v="36"/>
    <n v="51"/>
    <n v="12680.37"/>
    <n v="456493.32"/>
    <x v="2"/>
    <x v="1"/>
  </r>
  <r>
    <s v="P8400"/>
    <s v="Number Lite"/>
    <s v="Electronics"/>
    <x v="1"/>
    <n v="98"/>
    <n v="38"/>
    <n v="14532.82"/>
    <n v="1424216.36"/>
    <d v="2025-03-26T00:00:00"/>
    <d v="2025-07-18T00:00:00"/>
    <s v="active"/>
    <x v="0"/>
    <s v="Number Lite"/>
    <s v="Electronics"/>
    <s v="Omni Suppliers"/>
    <x v="56"/>
    <x v="3"/>
    <x v="1"/>
    <n v="98"/>
    <n v="38"/>
    <n v="14532.82"/>
    <n v="1424216.3599999999"/>
    <x v="0"/>
    <x v="0"/>
  </r>
  <r>
    <s v="P2154"/>
    <s v="Lose X"/>
    <s v="Electronics"/>
    <x v="1"/>
    <n v="147"/>
    <n v="43"/>
    <n v="8119.94"/>
    <n v="1193631.18"/>
    <d v="2025-05-26T00:00:00"/>
    <d v="2025-10-02T00:00:00"/>
    <s v="discon"/>
    <x v="3"/>
    <s v="Lose X"/>
    <s v="Electronics"/>
    <s v="Omni Suppliers"/>
    <x v="57"/>
    <x v="3"/>
    <x v="1"/>
    <n v="147"/>
    <n v="43"/>
    <n v="8119.94"/>
    <n v="1193631.18"/>
    <x v="0"/>
    <x v="0"/>
  </r>
  <r>
    <s v="P2648"/>
    <s v="Anyone X"/>
    <s v="Toys"/>
    <x v="5"/>
    <n v="199"/>
    <n v="55"/>
    <n v="17976.16"/>
    <n v="3577255.84"/>
    <d v="2025-02-15T00:00:00"/>
    <d v="2025-07-15T00:00:00"/>
    <s v="Actv"/>
    <x v="3"/>
    <s v="Anyone X"/>
    <s v="Toys"/>
    <s v="Abc Pvt Ltd"/>
    <x v="37"/>
    <x v="1"/>
    <x v="5"/>
    <n v="199"/>
    <n v="55"/>
    <n v="17976.16"/>
    <n v="3577255.84"/>
    <x v="0"/>
    <x v="0"/>
  </r>
  <r>
    <s v="P9445"/>
    <s v="Soon Lite"/>
    <s v="Clothing"/>
    <x v="0"/>
    <n v="111"/>
    <n v="44"/>
    <n v="150.97999999999999"/>
    <n v="16758.78"/>
    <d v="2025-02-08T00:00:00"/>
    <d v="2025-10-04T00:00:00"/>
    <s v="discon"/>
    <x v="0"/>
    <s v="Soon Lite"/>
    <s v="Clothing"/>
    <s v="Global Traders"/>
    <x v="58"/>
    <x v="0"/>
    <x v="0"/>
    <n v="111"/>
    <n v="44"/>
    <n v="150.97999999999999"/>
    <n v="16758.78"/>
    <x v="0"/>
    <x v="0"/>
  </r>
  <r>
    <s v="P5973"/>
    <s v="If Plus"/>
    <s v="Toys"/>
    <x v="0"/>
    <n v="81"/>
    <n v="85"/>
    <n v="13853.31"/>
    <n v="1122118.1100000001"/>
    <d v="2025-02-22T00:00:00"/>
    <d v="2025-08-20T00:00:00"/>
    <s v="active"/>
    <x v="3"/>
    <s v="If Plus"/>
    <s v="Toys"/>
    <s v="Global Traders"/>
    <x v="59"/>
    <x v="1"/>
    <x v="0"/>
    <n v="81"/>
    <n v="85"/>
    <n v="13853.31"/>
    <n v="1122118.1099999999"/>
    <x v="2"/>
    <x v="1"/>
  </r>
  <r>
    <s v="P1956"/>
    <s v="Without Max"/>
    <s v="Toys"/>
    <x v="1"/>
    <n v="168"/>
    <n v="52"/>
    <n v="410.6"/>
    <n v="68980.800000000003"/>
    <d v="2025-05-04T00:00:00"/>
    <d v="2025-09-09T00:00:00"/>
    <s v="discontinued"/>
    <x v="2"/>
    <s v="Without Max"/>
    <s v="Toys"/>
    <s v="Omni Suppliers"/>
    <x v="60"/>
    <x v="1"/>
    <x v="1"/>
    <n v="168"/>
    <n v="52"/>
    <n v="410.6"/>
    <n v="68980.800000000003"/>
    <x v="0"/>
    <x v="0"/>
  </r>
  <r>
    <s v="P5493"/>
    <s v="Detail X"/>
    <s v="Electronics"/>
    <x v="5"/>
    <n v="20"/>
    <n v="67"/>
    <n v="14942.5"/>
    <n v="298850"/>
    <d v="2025-03-21T00:00:00"/>
    <d v="2025-09-28T00:00:00"/>
    <s v="discon"/>
    <x v="4"/>
    <s v="Detail X"/>
    <s v="Electronics"/>
    <s v="Abc Pvt Ltd"/>
    <x v="61"/>
    <x v="3"/>
    <x v="5"/>
    <n v="20"/>
    <n v="67"/>
    <n v="14942.5"/>
    <n v="298850"/>
    <x v="2"/>
    <x v="1"/>
  </r>
  <r>
    <s v="P7015"/>
    <s v="Visit X"/>
    <s v="Groceries"/>
    <x v="4"/>
    <n v="135"/>
    <n v="26"/>
    <n v="14432.75"/>
    <n v="1948421.25"/>
    <d v="2025-04-01T00:00:00"/>
    <d v="2025-10-05T00:00:00"/>
    <s v="Actv"/>
    <x v="1"/>
    <s v="Visit X"/>
    <s v="Groceries"/>
    <s v="Retailmart Inc"/>
    <x v="62"/>
    <x v="4"/>
    <x v="4"/>
    <n v="135"/>
    <n v="26"/>
    <n v="14432.75"/>
    <n v="1948421.25"/>
    <x v="0"/>
    <x v="0"/>
  </r>
  <r>
    <s v="P5735"/>
    <s v="Name X"/>
    <s v="Clothing"/>
    <x v="3"/>
    <n v="32"/>
    <n v="67"/>
    <n v="1918.81"/>
    <n v="61401.919999999998"/>
    <d v="2025-02-08T00:00:00"/>
    <d v="2025-08-20T00:00:00"/>
    <s v="active"/>
    <x v="0"/>
    <s v="Name X"/>
    <s v="Clothing"/>
    <s v="Quickstock"/>
    <x v="63"/>
    <x v="0"/>
    <x v="3"/>
    <n v="32"/>
    <n v="67"/>
    <n v="1918.81"/>
    <n v="61401.919999999998"/>
    <x v="2"/>
    <x v="1"/>
  </r>
  <r>
    <s v="P9050"/>
    <s v="Safe Lite"/>
    <s v="Electronics"/>
    <x v="5"/>
    <n v="118"/>
    <n v="41"/>
    <n v="4917.59"/>
    <n v="580275.62"/>
    <d v="2025-05-17T00:00:00"/>
    <d v="2025-07-22T00:00:00"/>
    <s v="discontinued"/>
    <x v="1"/>
    <s v="Safe Lite"/>
    <s v="Electronics"/>
    <s v="Abc Pvt Ltd"/>
    <x v="64"/>
    <x v="3"/>
    <x v="5"/>
    <n v="118"/>
    <n v="41"/>
    <n v="4917.59"/>
    <n v="580275.62"/>
    <x v="0"/>
    <x v="0"/>
  </r>
  <r>
    <s v="P4436"/>
    <s v="Occur Max"/>
    <s v="Electronics"/>
    <x v="5"/>
    <n v="50"/>
    <n v="73"/>
    <n v="18126.669999999998"/>
    <n v="906333.49999999988"/>
    <d v="2025-06-21T00:00:00"/>
    <d v="2025-07-15T00:00:00"/>
    <m/>
    <x v="0"/>
    <s v="Occur Max"/>
    <s v="Electronics"/>
    <s v="Abc Pvt Ltd"/>
    <x v="65"/>
    <x v="3"/>
    <x v="5"/>
    <n v="50"/>
    <n v="73"/>
    <n v="18126.669999999998"/>
    <n v="906333.49999999988"/>
    <x v="2"/>
    <x v="1"/>
  </r>
  <r>
    <s v="P1225"/>
    <s v="Or X"/>
    <s v="Clothing"/>
    <x v="5"/>
    <n v="20"/>
    <n v="49"/>
    <n v="12919.81"/>
    <n v="258396.2"/>
    <d v="2025-05-11T00:00:00"/>
    <d v="2025-10-11T00:00:00"/>
    <s v="Inactive"/>
    <x v="0"/>
    <s v="Or X"/>
    <s v="Clothing"/>
    <s v="Abc Pvt Ltd"/>
    <x v="66"/>
    <x v="0"/>
    <x v="5"/>
    <n v="20"/>
    <n v="49"/>
    <n v="12919.81"/>
    <n v="258396.19999999998"/>
    <x v="2"/>
    <x v="1"/>
  </r>
  <r>
    <s v="P8022"/>
    <s v="Mission Pro"/>
    <s v="Clothing"/>
    <x v="3"/>
    <n v="191"/>
    <n v="88"/>
    <n v="4642.2"/>
    <n v="886660.2"/>
    <d v="2025-07-01T00:00:00"/>
    <d v="2025-07-30T00:00:00"/>
    <s v="discon"/>
    <x v="3"/>
    <s v="Mission Pro"/>
    <s v="Clothing"/>
    <s v="Quickstock"/>
    <x v="67"/>
    <x v="0"/>
    <x v="3"/>
    <n v="191"/>
    <n v="88"/>
    <n v="4642.2"/>
    <n v="886660.2"/>
    <x v="0"/>
    <x v="0"/>
  </r>
  <r>
    <s v="P8683"/>
    <s v="Position Lite"/>
    <s v="Groceries"/>
    <x v="3"/>
    <n v="34"/>
    <n v="83"/>
    <n v="12927.17"/>
    <n v="439523.78"/>
    <d v="2025-04-23T00:00:00"/>
    <d v="2025-09-24T00:00:00"/>
    <s v="Actv"/>
    <x v="2"/>
    <s v="Position Lite"/>
    <s v="Groceries"/>
    <s v="Quickstock"/>
    <x v="68"/>
    <x v="4"/>
    <x v="3"/>
    <n v="34"/>
    <n v="83"/>
    <n v="12927.17"/>
    <n v="439523.78"/>
    <x v="2"/>
    <x v="1"/>
  </r>
  <r>
    <s v="P9208"/>
    <s v="Property Pro"/>
    <s v="Toys"/>
    <x v="0"/>
    <n v="171"/>
    <n v="49"/>
    <n v="19080.88"/>
    <n v="3262830.48"/>
    <d v="2025-04-20T00:00:00"/>
    <d v="2025-08-20T00:00:00"/>
    <s v="Actv"/>
    <x v="0"/>
    <s v="Property Pro"/>
    <s v="Toys"/>
    <s v="Global Traders"/>
    <x v="69"/>
    <x v="1"/>
    <x v="0"/>
    <n v="171"/>
    <n v="49"/>
    <n v="19080.88"/>
    <n v="3262830.48"/>
    <x v="0"/>
    <x v="0"/>
  </r>
  <r>
    <s v="P4444"/>
    <s v="Enough Mini"/>
    <s v="Furniture"/>
    <x v="3"/>
    <n v="5"/>
    <n v="56"/>
    <n v="18569.96"/>
    <n v="92849.799999999988"/>
    <d v="2025-03-18T00:00:00"/>
    <d v="2025-10-11T00:00:00"/>
    <s v="active"/>
    <x v="3"/>
    <s v="Enough Mini"/>
    <s v="Furniture"/>
    <s v="Quickstock"/>
    <x v="70"/>
    <x v="2"/>
    <x v="3"/>
    <n v="5"/>
    <n v="56"/>
    <n v="18569.96"/>
    <n v="92849.799999999988"/>
    <x v="2"/>
    <x v="1"/>
  </r>
  <r>
    <s v="P1301"/>
    <s v="Quite Mini"/>
    <s v="Electronics"/>
    <x v="1"/>
    <n v="180"/>
    <n v="79"/>
    <n v="17067.54"/>
    <n v="3072157.2"/>
    <d v="2025-03-25T00:00:00"/>
    <d v="2025-10-01T00:00:00"/>
    <s v="Inactive"/>
    <x v="0"/>
    <s v="Quite Mini"/>
    <s v="Electronics"/>
    <s v="Omni Suppliers"/>
    <x v="20"/>
    <x v="3"/>
    <x v="1"/>
    <n v="180"/>
    <n v="79"/>
    <n v="17067.54"/>
    <n v="3072157.2"/>
    <x v="0"/>
    <x v="0"/>
  </r>
  <r>
    <s v="P1190"/>
    <s v="Worry Mini"/>
    <s v="Groceries"/>
    <x v="0"/>
    <n v="159"/>
    <n v="52"/>
    <n v="6372.59"/>
    <n v="1013241.81"/>
    <d v="2025-03-30T00:00:00"/>
    <d v="2025-10-01T00:00:00"/>
    <m/>
    <x v="1"/>
    <s v="Worry Mini"/>
    <s v="Groceries"/>
    <s v="Global Traders"/>
    <x v="71"/>
    <x v="4"/>
    <x v="0"/>
    <n v="159"/>
    <n v="52"/>
    <n v="6372.59"/>
    <n v="1013241.81"/>
    <x v="0"/>
    <x v="0"/>
  </r>
  <r>
    <s v="P9319"/>
    <s v="Forward X"/>
    <s v="Groceries"/>
    <x v="3"/>
    <n v="17"/>
    <n v="44"/>
    <n v="7924.09"/>
    <n v="134709.53"/>
    <d v="2025-04-21T00:00:00"/>
    <d v="2025-08-07T00:00:00"/>
    <m/>
    <x v="0"/>
    <s v="Forward X"/>
    <s v="Groceries"/>
    <s v="Quickstock"/>
    <x v="72"/>
    <x v="4"/>
    <x v="3"/>
    <n v="17"/>
    <n v="44"/>
    <n v="7924.09"/>
    <n v="134709.53"/>
    <x v="2"/>
    <x v="1"/>
  </r>
  <r>
    <s v="P7709"/>
    <s v="Energy Lite"/>
    <s v="Electronics"/>
    <x v="1"/>
    <n v="57"/>
    <n v="86"/>
    <n v="11422.72"/>
    <n v="651095.03999999992"/>
    <d v="2025-04-13T00:00:00"/>
    <d v="2025-08-14T00:00:00"/>
    <s v="active"/>
    <x v="2"/>
    <s v="Energy Lite"/>
    <s v="Electronics"/>
    <s v="Omni Suppliers"/>
    <x v="73"/>
    <x v="3"/>
    <x v="1"/>
    <n v="57"/>
    <n v="86"/>
    <n v="11422.72"/>
    <n v="651095.03999999992"/>
    <x v="2"/>
    <x v="1"/>
  </r>
  <r>
    <s v="P4863"/>
    <s v="Second Mini"/>
    <s v="Toys"/>
    <x v="1"/>
    <n v="113"/>
    <n v="51"/>
    <n v="13439.31"/>
    <n v="1518642.03"/>
    <d v="2025-06-10T00:00:00"/>
    <d v="2025-10-02T00:00:00"/>
    <m/>
    <x v="1"/>
    <s v="Second Mini"/>
    <s v="Toys"/>
    <s v="Omni Suppliers"/>
    <x v="74"/>
    <x v="1"/>
    <x v="1"/>
    <n v="113"/>
    <n v="51"/>
    <n v="13439.31"/>
    <n v="1518642.03"/>
    <x v="0"/>
    <x v="0"/>
  </r>
  <r>
    <s v="P2686"/>
    <s v="Cost X"/>
    <s v="Furniture"/>
    <x v="0"/>
    <n v="193"/>
    <n v="46"/>
    <n v="5941.05"/>
    <n v="1146622.6499999999"/>
    <d v="2025-06-26T00:00:00"/>
    <d v="2025-10-10T00:00:00"/>
    <s v="Actv"/>
    <x v="4"/>
    <s v="Cost X"/>
    <s v="Furniture"/>
    <s v="Global Traders"/>
    <x v="75"/>
    <x v="2"/>
    <x v="0"/>
    <n v="193"/>
    <n v="46"/>
    <n v="5941.05"/>
    <n v="1146622.6500000001"/>
    <x v="0"/>
    <x v="0"/>
  </r>
  <r>
    <s v="P1784"/>
    <s v="Take X"/>
    <s v="Clothing"/>
    <x v="3"/>
    <n v="103"/>
    <n v="52"/>
    <n v="2775.6"/>
    <n v="285886.8"/>
    <d v="2025-03-05T00:00:00"/>
    <d v="2025-09-26T00:00:00"/>
    <m/>
    <x v="3"/>
    <s v="Take X"/>
    <s v="Clothing"/>
    <s v="Quickstock"/>
    <x v="76"/>
    <x v="0"/>
    <x v="3"/>
    <n v="103"/>
    <n v="52"/>
    <n v="2775.6"/>
    <n v="285886.8"/>
    <x v="0"/>
    <x v="0"/>
  </r>
  <r>
    <s v="P8343"/>
    <s v="Debate Max"/>
    <s v="Electronics"/>
    <x v="4"/>
    <n v="38"/>
    <n v="61"/>
    <n v="16196.76"/>
    <n v="615476.88"/>
    <d v="2025-05-06T00:00:00"/>
    <d v="2025-10-05T00:00:00"/>
    <s v="active"/>
    <x v="0"/>
    <s v="Debate Max"/>
    <s v="Electronics"/>
    <s v="Retailmart Inc"/>
    <x v="77"/>
    <x v="3"/>
    <x v="4"/>
    <n v="38"/>
    <n v="61"/>
    <n v="16196.76"/>
    <n v="615476.88"/>
    <x v="2"/>
    <x v="1"/>
  </r>
  <r>
    <s v="P6986"/>
    <s v="Last Max"/>
    <s v="Groceries"/>
    <x v="3"/>
    <m/>
    <n v="44"/>
    <n v="12249.7"/>
    <m/>
    <d v="2025-05-18T00:00:00"/>
    <d v="2025-09-02T00:00:00"/>
    <s v="discontinued"/>
    <x v="0"/>
    <s v="Last Max"/>
    <s v="Groceries"/>
    <s v="Quickstock"/>
    <x v="78"/>
    <x v="4"/>
    <x v="3"/>
    <n v="0"/>
    <n v="44"/>
    <n v="12249.7"/>
    <n v="0"/>
    <x v="1"/>
    <x v="1"/>
  </r>
  <r>
    <s v="P7971"/>
    <s v="significant pro"/>
    <s v="Groceries"/>
    <x v="2"/>
    <n v="134"/>
    <n v="76"/>
    <n v="12576.49"/>
    <n v="1685249.66"/>
    <d v="2025-06-02T00:00:00"/>
    <d v="2025-07-15T00:00:00"/>
    <s v="Inactive"/>
    <x v="2"/>
    <s v="Significant Pro"/>
    <s v="Groceries"/>
    <s v=""/>
    <x v="79"/>
    <x v="4"/>
    <x v="2"/>
    <n v="134"/>
    <n v="76"/>
    <n v="12576.49"/>
    <n v="1685249.66"/>
    <x v="0"/>
    <x v="0"/>
  </r>
  <r>
    <s v="P3368"/>
    <s v="Well Mini"/>
    <s v="Toys"/>
    <x v="0"/>
    <n v="7"/>
    <n v="35"/>
    <n v="1062.83"/>
    <n v="7439.8099999999986"/>
    <d v="2025-05-17T00:00:00"/>
    <d v="2025-09-27T00:00:00"/>
    <s v="discontinued"/>
    <x v="4"/>
    <s v="Well Mini"/>
    <s v="Toys"/>
    <s v="Global Traders"/>
    <x v="80"/>
    <x v="1"/>
    <x v="0"/>
    <n v="7"/>
    <n v="35"/>
    <n v="1062.83"/>
    <n v="7439.8099999999995"/>
    <x v="2"/>
    <x v="1"/>
  </r>
  <r>
    <s v="P7002"/>
    <s v="Girl Mini"/>
    <s v="Toys"/>
    <x v="4"/>
    <n v="142"/>
    <n v="85"/>
    <n v="8797.56"/>
    <n v="1249253.52"/>
    <d v="2025-02-12T00:00:00"/>
    <d v="2025-07-23T00:00:00"/>
    <s v="active"/>
    <x v="3"/>
    <s v="Girl Mini"/>
    <s v="Toys"/>
    <s v="Retailmart Inc"/>
    <x v="81"/>
    <x v="1"/>
    <x v="4"/>
    <n v="142"/>
    <n v="85"/>
    <n v="8797.56"/>
    <n v="1249253.52"/>
    <x v="0"/>
    <x v="0"/>
  </r>
  <r>
    <s v="P1853"/>
    <s v="Describe Max"/>
    <s v="Furniture"/>
    <x v="3"/>
    <n v="50"/>
    <n v="44"/>
    <n v="3143.08"/>
    <n v="157154"/>
    <d v="2025-02-13T00:00:00"/>
    <d v="2025-08-04T00:00:00"/>
    <s v="discon"/>
    <x v="1"/>
    <s v="Describe Max"/>
    <s v="Furniture"/>
    <s v="Quickstock"/>
    <x v="82"/>
    <x v="2"/>
    <x v="3"/>
    <n v="50"/>
    <n v="44"/>
    <n v="3143.08"/>
    <n v="157154"/>
    <x v="0"/>
    <x v="0"/>
  </r>
  <r>
    <s v="P2148"/>
    <s v="Remain Max"/>
    <s v="Furniture"/>
    <x v="0"/>
    <n v="149"/>
    <n v="77"/>
    <n v="17215.07"/>
    <n v="2565045.4300000002"/>
    <d v="2025-06-14T00:00:00"/>
    <d v="2025-07-16T00:00:00"/>
    <s v="active"/>
    <x v="0"/>
    <s v="Remain Max"/>
    <s v="Furniture"/>
    <s v="Global Traders"/>
    <x v="83"/>
    <x v="2"/>
    <x v="0"/>
    <n v="149"/>
    <n v="77"/>
    <n v="17215.07"/>
    <n v="2565045.4300000002"/>
    <x v="0"/>
    <x v="0"/>
  </r>
  <r>
    <s v="P5777"/>
    <s v="Well X"/>
    <s v="Clothing"/>
    <x v="1"/>
    <n v="69"/>
    <n v="34"/>
    <n v="7235.8"/>
    <n v="499270.2"/>
    <d v="2025-06-03T00:00:00"/>
    <d v="2025-08-02T00:00:00"/>
    <s v="discon"/>
    <x v="4"/>
    <s v="Well X"/>
    <s v="Clothing"/>
    <s v="Omni Suppliers"/>
    <x v="84"/>
    <x v="0"/>
    <x v="1"/>
    <n v="69"/>
    <n v="34"/>
    <n v="7235.8"/>
    <n v="499270.2"/>
    <x v="0"/>
    <x v="0"/>
  </r>
  <r>
    <s v="P3491"/>
    <s v="Your Pro"/>
    <s v="Toys"/>
    <x v="3"/>
    <n v="100"/>
    <n v="27"/>
    <n v="15411.37"/>
    <n v="1541137"/>
    <d v="2025-04-02T00:00:00"/>
    <d v="2025-08-18T00:00:00"/>
    <m/>
    <x v="4"/>
    <s v="Your Pro"/>
    <s v="Toys"/>
    <s v="Quickstock"/>
    <x v="85"/>
    <x v="1"/>
    <x v="3"/>
    <n v="100"/>
    <n v="27"/>
    <n v="15411.37"/>
    <n v="1541137"/>
    <x v="0"/>
    <x v="0"/>
  </r>
  <r>
    <s v="P4051"/>
    <s v="Discover Plus"/>
    <s v="Furniture"/>
    <x v="3"/>
    <n v="107"/>
    <n v="24"/>
    <n v="9172.44"/>
    <n v="981451.08000000007"/>
    <d v="2025-01-28T00:00:00"/>
    <d v="2025-08-04T00:00:00"/>
    <s v="Inactive"/>
    <x v="2"/>
    <s v="Discover Plus"/>
    <s v="Furniture"/>
    <s v="Quickstock"/>
    <x v="86"/>
    <x v="2"/>
    <x v="3"/>
    <n v="107"/>
    <n v="24"/>
    <n v="9172.44"/>
    <n v="981451.08000000007"/>
    <x v="0"/>
    <x v="0"/>
  </r>
  <r>
    <s v="P5869"/>
    <s v="Condition Mini"/>
    <s v="Toys"/>
    <x v="5"/>
    <n v="108"/>
    <n v="66"/>
    <n v="14005.27"/>
    <n v="1512569.16"/>
    <d v="2025-07-13T00:00:00"/>
    <d v="2025-09-18T00:00:00"/>
    <s v="active"/>
    <x v="0"/>
    <s v="Condition Mini"/>
    <s v="Toys"/>
    <s v="Abc Pvt Ltd"/>
    <x v="87"/>
    <x v="1"/>
    <x v="5"/>
    <n v="108"/>
    <n v="66"/>
    <n v="14005.27"/>
    <n v="1512569.1600000001"/>
    <x v="0"/>
    <x v="0"/>
  </r>
  <r>
    <s v="P8079"/>
    <s v="Stand Lite"/>
    <s v="Clothing"/>
    <x v="5"/>
    <n v="51"/>
    <m/>
    <n v="19518.25"/>
    <n v="995430.75"/>
    <d v="2025-06-21T00:00:00"/>
    <d v="2025-08-14T00:00:00"/>
    <s v="active"/>
    <x v="2"/>
    <s v="Stand Lite"/>
    <s v="Clothing"/>
    <s v="Abc Pvt Ltd"/>
    <x v="88"/>
    <x v="0"/>
    <x v="5"/>
    <n v="51"/>
    <n v="0"/>
    <n v="19518.25"/>
    <n v="995430.75"/>
    <x v="0"/>
    <x v="0"/>
  </r>
  <r>
    <s v="P1635"/>
    <s v="feel lite"/>
    <s v="Groceries"/>
    <x v="0"/>
    <n v="105"/>
    <n v="49"/>
    <n v="869.3"/>
    <n v="91276.5"/>
    <d v="2025-02-20T00:00:00"/>
    <d v="2025-08-24T00:00:00"/>
    <m/>
    <x v="4"/>
    <s v="Feel Lite"/>
    <s v="Groceries"/>
    <s v="Global Traders"/>
    <x v="89"/>
    <x v="4"/>
    <x v="0"/>
    <n v="105"/>
    <n v="49"/>
    <n v="869.3"/>
    <n v="91276.5"/>
    <x v="0"/>
    <x v="0"/>
  </r>
  <r>
    <s v="P9311"/>
    <s v="seek x"/>
    <s v="Clothing"/>
    <x v="3"/>
    <n v="62"/>
    <n v="38"/>
    <n v="8807.48"/>
    <n v="546063.76"/>
    <d v="2025-03-18T00:00:00"/>
    <d v="2025-08-02T00:00:00"/>
    <s v="discon"/>
    <x v="0"/>
    <s v="Seek X"/>
    <s v="Clothing"/>
    <s v="Quickstock"/>
    <x v="90"/>
    <x v="0"/>
    <x v="3"/>
    <n v="62"/>
    <n v="38"/>
    <n v="8807.48"/>
    <n v="546063.76"/>
    <x v="0"/>
    <x v="0"/>
  </r>
  <r>
    <s v="P9932"/>
    <s v="Majority Max"/>
    <s v="Furniture"/>
    <x v="2"/>
    <n v="116"/>
    <n v="81"/>
    <n v="16727.8"/>
    <n v="1940424.8"/>
    <d v="2025-07-09T00:00:00"/>
    <d v="2025-09-03T00:00:00"/>
    <s v="discontinued"/>
    <x v="2"/>
    <s v="Majority Max"/>
    <s v="Furniture"/>
    <s v=""/>
    <x v="91"/>
    <x v="2"/>
    <x v="2"/>
    <n v="116"/>
    <n v="81"/>
    <n v="16727.8"/>
    <n v="1940424.7999999998"/>
    <x v="0"/>
    <x v="0"/>
  </r>
  <r>
    <s v="P8560"/>
    <s v="Once Plus"/>
    <s v="Clothing"/>
    <x v="2"/>
    <n v="139"/>
    <n v="20"/>
    <n v="3507.22"/>
    <n v="487503.58"/>
    <d v="2025-03-25T00:00:00"/>
    <d v="2025-07-29T00:00:00"/>
    <s v="Actv"/>
    <x v="3"/>
    <s v="Once Plus"/>
    <s v="Clothing"/>
    <s v=""/>
    <x v="92"/>
    <x v="0"/>
    <x v="2"/>
    <n v="139"/>
    <n v="20"/>
    <n v="3507.22"/>
    <n v="487503.57999999996"/>
    <x v="0"/>
    <x v="0"/>
  </r>
  <r>
    <s v="P1512"/>
    <s v="You Pro"/>
    <s v="Toys"/>
    <x v="5"/>
    <n v="33"/>
    <n v="67"/>
    <n v="3698.18"/>
    <n v="122039.94"/>
    <d v="2025-03-26T00:00:00"/>
    <d v="2025-10-10T00:00:00"/>
    <s v="active"/>
    <x v="1"/>
    <s v="You Pro"/>
    <s v="Toys"/>
    <s v="Abc Pvt Ltd"/>
    <x v="93"/>
    <x v="1"/>
    <x v="5"/>
    <n v="33"/>
    <n v="67"/>
    <n v="3698.18"/>
    <n v="122039.93999999999"/>
    <x v="2"/>
    <x v="1"/>
  </r>
  <r>
    <s v="P8404"/>
    <s v="Customer Pro"/>
    <s v="Furniture"/>
    <x v="0"/>
    <n v="116"/>
    <n v="20"/>
    <n v="19099.560000000001"/>
    <n v="2215548.96"/>
    <d v="2025-03-22T00:00:00"/>
    <d v="2025-08-17T00:00:00"/>
    <s v="discon"/>
    <x v="2"/>
    <s v="Customer Pro"/>
    <s v="Furniture"/>
    <s v="Global Traders"/>
    <x v="94"/>
    <x v="2"/>
    <x v="0"/>
    <n v="116"/>
    <n v="20"/>
    <n v="19099.560000000001"/>
    <n v="2215548.96"/>
    <x v="0"/>
    <x v="0"/>
  </r>
  <r>
    <s v="P5070"/>
    <s v="Talk Plus"/>
    <s v="Toys"/>
    <x v="3"/>
    <n v="191"/>
    <n v="82"/>
    <n v="8741.67"/>
    <n v="1669658.97"/>
    <d v="2025-03-05T00:00:00"/>
    <d v="2025-10-08T00:00:00"/>
    <s v="active"/>
    <x v="4"/>
    <s v="Talk Plus"/>
    <s v="Toys"/>
    <s v="Quickstock"/>
    <x v="95"/>
    <x v="1"/>
    <x v="3"/>
    <n v="191"/>
    <n v="82"/>
    <n v="8741.67"/>
    <n v="1669658.97"/>
    <x v="0"/>
    <x v="0"/>
  </r>
  <r>
    <s v="P8004"/>
    <s v="them mini"/>
    <s v="Electronics"/>
    <x v="4"/>
    <n v="194"/>
    <n v="95"/>
    <n v="11342.44"/>
    <n v="2200433.36"/>
    <d v="2025-06-25T00:00:00"/>
    <d v="2025-07-24T00:00:00"/>
    <s v="Inactive"/>
    <x v="2"/>
    <s v="Them Mini"/>
    <s v="Electronics"/>
    <s v="Retailmart Inc"/>
    <x v="96"/>
    <x v="3"/>
    <x v="4"/>
    <n v="194"/>
    <n v="95"/>
    <n v="11342.44"/>
    <n v="2200433.36"/>
    <x v="0"/>
    <x v="0"/>
  </r>
  <r>
    <s v="P4506"/>
    <s v="Job Mini"/>
    <s v="Furniture"/>
    <x v="0"/>
    <n v="85"/>
    <n v="76"/>
    <n v="6870.5"/>
    <n v="583992.5"/>
    <d v="2025-05-17T00:00:00"/>
    <d v="2025-08-08T00:00:00"/>
    <s v="Inactive"/>
    <x v="3"/>
    <s v="Job Mini"/>
    <s v="Furniture"/>
    <s v="Global Traders"/>
    <x v="97"/>
    <x v="2"/>
    <x v="0"/>
    <n v="85"/>
    <n v="76"/>
    <n v="6870.5"/>
    <n v="583992.5"/>
    <x v="0"/>
    <x v="0"/>
  </r>
  <r>
    <s v="P6188"/>
    <s v="Cut Mini"/>
    <s v="Toys"/>
    <x v="3"/>
    <n v="46"/>
    <n v="81"/>
    <n v="14087.97"/>
    <n v="648046.62"/>
    <d v="2025-01-19T00:00:00"/>
    <d v="2025-09-08T00:00:00"/>
    <s v="Inactive"/>
    <x v="1"/>
    <s v="Cut Mini"/>
    <s v="Toys"/>
    <s v="Quickstock"/>
    <x v="53"/>
    <x v="1"/>
    <x v="3"/>
    <n v="46"/>
    <n v="81"/>
    <n v="14087.97"/>
    <n v="648046.62"/>
    <x v="2"/>
    <x v="1"/>
  </r>
  <r>
    <s v="P7617"/>
    <s v="Speech Max"/>
    <s v="Clothing"/>
    <x v="3"/>
    <n v="175"/>
    <n v="58"/>
    <n v="6958.77"/>
    <n v="1217784.75"/>
    <d v="2025-02-09T00:00:00"/>
    <d v="2025-10-06T00:00:00"/>
    <s v="active"/>
    <x v="0"/>
    <s v="Speech Max"/>
    <s v="Clothing"/>
    <s v="Quickstock"/>
    <x v="98"/>
    <x v="0"/>
    <x v="3"/>
    <n v="175"/>
    <n v="58"/>
    <n v="6958.77"/>
    <n v="1217784.75"/>
    <x v="0"/>
    <x v="0"/>
  </r>
  <r>
    <s v="P8421"/>
    <s v="Ask Plus"/>
    <s v="Toys"/>
    <x v="5"/>
    <n v="100"/>
    <n v="42"/>
    <n v="1008.78"/>
    <n v="100878"/>
    <d v="2025-05-15T00:00:00"/>
    <d v="2025-08-25T00:00:00"/>
    <s v="active"/>
    <x v="0"/>
    <s v="Ask Plus"/>
    <s v="Toys"/>
    <s v="Abc Pvt Ltd"/>
    <x v="99"/>
    <x v="1"/>
    <x v="5"/>
    <n v="100"/>
    <n v="42"/>
    <n v="1008.78"/>
    <n v="100878"/>
    <x v="0"/>
    <x v="0"/>
  </r>
  <r>
    <s v="P3849"/>
    <s v="Wait Plus"/>
    <s v="Clothing"/>
    <x v="4"/>
    <n v="179"/>
    <n v="29"/>
    <n v="12535.91"/>
    <n v="2243927.89"/>
    <d v="2025-05-06T00:00:00"/>
    <d v="2025-10-09T00:00:00"/>
    <s v="active"/>
    <x v="2"/>
    <s v="Wait Plus"/>
    <s v="Clothing"/>
    <s v="Retailmart Inc"/>
    <x v="100"/>
    <x v="0"/>
    <x v="4"/>
    <n v="179"/>
    <n v="29"/>
    <n v="12535.91"/>
    <n v="2243927.89"/>
    <x v="0"/>
    <x v="0"/>
  </r>
  <r>
    <s v="P3489"/>
    <s v="Century Mini"/>
    <s v="Furniture"/>
    <x v="0"/>
    <n v="95"/>
    <n v="20"/>
    <n v="10810.58"/>
    <n v="1027005.1"/>
    <d v="2025-02-13T00:00:00"/>
    <d v="2025-08-20T00:00:00"/>
    <s v="Inactive"/>
    <x v="1"/>
    <s v="Century Mini"/>
    <s v="Furniture"/>
    <s v="Global Traders"/>
    <x v="101"/>
    <x v="2"/>
    <x v="0"/>
    <n v="95"/>
    <n v="20"/>
    <n v="10810.58"/>
    <n v="1027005.1"/>
    <x v="0"/>
    <x v="0"/>
  </r>
  <r>
    <s v="P5611"/>
    <s v="Miss Pro"/>
    <s v="Groceries"/>
    <x v="1"/>
    <n v="15"/>
    <n v="43"/>
    <n v="18880.64"/>
    <n v="283209.59999999998"/>
    <d v="2025-04-19T00:00:00"/>
    <d v="2025-07-19T00:00:00"/>
    <m/>
    <x v="1"/>
    <s v="Miss Pro"/>
    <s v="Groceries"/>
    <s v="Omni Suppliers"/>
    <x v="102"/>
    <x v="4"/>
    <x v="1"/>
    <n v="15"/>
    <n v="43"/>
    <n v="18880.64"/>
    <n v="283209.59999999998"/>
    <x v="2"/>
    <x v="1"/>
  </r>
  <r>
    <s v="P7303"/>
    <s v="More Max"/>
    <s v="Toys"/>
    <x v="1"/>
    <n v="83"/>
    <n v="43"/>
    <n v="13559.51"/>
    <n v="1125439.33"/>
    <d v="2025-03-28T00:00:00"/>
    <d v="2025-08-10T00:00:00"/>
    <s v="active"/>
    <x v="0"/>
    <s v="More Max"/>
    <s v="Toys"/>
    <s v="Omni Suppliers"/>
    <x v="103"/>
    <x v="1"/>
    <x v="1"/>
    <n v="83"/>
    <n v="43"/>
    <n v="13559.51"/>
    <n v="1125439.33"/>
    <x v="0"/>
    <x v="0"/>
  </r>
  <r>
    <s v="P3427"/>
    <s v="Nation Max"/>
    <s v="Electronics"/>
    <x v="3"/>
    <n v="32"/>
    <n v="52"/>
    <n v="16233.52"/>
    <n v="519472.64000000001"/>
    <d v="2025-01-19T00:00:00"/>
    <d v="2025-10-11T00:00:00"/>
    <m/>
    <x v="0"/>
    <s v="Nation Max"/>
    <s v="Electronics"/>
    <s v="Quickstock"/>
    <x v="104"/>
    <x v="3"/>
    <x v="3"/>
    <n v="32"/>
    <n v="52"/>
    <n v="16233.52"/>
    <n v="519472.64000000001"/>
    <x v="2"/>
    <x v="1"/>
  </r>
  <r>
    <s v="P6732"/>
    <s v="Agreement Pro"/>
    <s v="Furniture"/>
    <x v="0"/>
    <n v="11"/>
    <n v="86"/>
    <n v="16417.52"/>
    <n v="180592.72"/>
    <d v="2025-05-22T00:00:00"/>
    <d v="2025-09-02T00:00:00"/>
    <m/>
    <x v="0"/>
    <s v="Agreement Pro"/>
    <s v="Furniture"/>
    <s v="Global Traders"/>
    <x v="105"/>
    <x v="2"/>
    <x v="0"/>
    <n v="11"/>
    <n v="86"/>
    <n v="16417.52"/>
    <n v="180592.72"/>
    <x v="2"/>
    <x v="1"/>
  </r>
  <r>
    <s v="P4913"/>
    <s v="Writer Mini"/>
    <s v="Clothing"/>
    <x v="1"/>
    <n v="42"/>
    <n v="63"/>
    <n v="5515.52"/>
    <n v="231651.84"/>
    <d v="2025-05-10T00:00:00"/>
    <d v="2025-08-31T00:00:00"/>
    <s v="active"/>
    <x v="4"/>
    <s v="Writer Mini"/>
    <s v="Clothing"/>
    <s v="Omni Suppliers"/>
    <x v="106"/>
    <x v="0"/>
    <x v="1"/>
    <n v="42"/>
    <n v="63"/>
    <n v="5515.52"/>
    <n v="231651.84000000003"/>
    <x v="2"/>
    <x v="1"/>
  </r>
  <r>
    <s v="P5107"/>
    <s v="Candidate X"/>
    <s v="Groceries"/>
    <x v="3"/>
    <n v="94"/>
    <n v="65"/>
    <n v="413.53"/>
    <n v="38871.82"/>
    <d v="2025-02-06T00:00:00"/>
    <d v="2025-09-16T00:00:00"/>
    <s v="discontinued"/>
    <x v="1"/>
    <s v="Candidate X"/>
    <s v="Groceries"/>
    <s v="Quickstock"/>
    <x v="107"/>
    <x v="4"/>
    <x v="3"/>
    <n v="94"/>
    <n v="65"/>
    <n v="413.53"/>
    <n v="38871.82"/>
    <x v="0"/>
    <x v="0"/>
  </r>
  <r>
    <s v="P9945"/>
    <s v="Floor Lite"/>
    <s v="Groceries"/>
    <x v="4"/>
    <n v="34"/>
    <n v="27"/>
    <n v="7738.66"/>
    <n v="263114.44"/>
    <d v="2025-04-05T00:00:00"/>
    <d v="2025-08-23T00:00:00"/>
    <s v="discon"/>
    <x v="0"/>
    <s v="Floor Lite"/>
    <s v="Groceries"/>
    <s v="Retailmart Inc"/>
    <x v="108"/>
    <x v="4"/>
    <x v="4"/>
    <n v="34"/>
    <n v="27"/>
    <n v="7738.66"/>
    <n v="263114.44"/>
    <x v="0"/>
    <x v="0"/>
  </r>
  <r>
    <s v="P1417"/>
    <s v="National Max"/>
    <s v="Groceries"/>
    <x v="3"/>
    <n v="114"/>
    <n v="26"/>
    <n v="2407.39"/>
    <n v="274442.46000000002"/>
    <d v="2025-06-20T00:00:00"/>
    <d v="2025-09-11T00:00:00"/>
    <s v="Inactive"/>
    <x v="0"/>
    <s v="National Max"/>
    <s v="Groceries"/>
    <s v="Quickstock"/>
    <x v="109"/>
    <x v="4"/>
    <x v="3"/>
    <n v="114"/>
    <n v="26"/>
    <n v="2407.39"/>
    <n v="274442.45999999996"/>
    <x v="0"/>
    <x v="0"/>
  </r>
  <r>
    <s v="P8668"/>
    <s v="Task Mini"/>
    <s v="Furniture"/>
    <x v="3"/>
    <n v="113"/>
    <n v="94"/>
    <n v="17555.57"/>
    <n v="1983779.41"/>
    <d v="2025-02-22T00:00:00"/>
    <d v="2025-10-04T00:00:00"/>
    <s v="Actv"/>
    <x v="3"/>
    <s v="Task Mini"/>
    <s v="Furniture"/>
    <s v="Quickstock"/>
    <x v="110"/>
    <x v="2"/>
    <x v="3"/>
    <n v="113"/>
    <n v="94"/>
    <n v="17555.57"/>
    <n v="1983779.41"/>
    <x v="0"/>
    <x v="0"/>
  </r>
  <r>
    <s v="P8587"/>
    <s v="Arm Lite"/>
    <s v="Furniture"/>
    <x v="3"/>
    <n v="20"/>
    <n v="55"/>
    <n v="3589.92"/>
    <n v="71798.399999999994"/>
    <d v="2025-04-14T00:00:00"/>
    <d v="2025-07-19T00:00:00"/>
    <s v="Actv"/>
    <x v="3"/>
    <s v="Arm Lite"/>
    <s v="Furniture"/>
    <s v="Quickstock"/>
    <x v="111"/>
    <x v="2"/>
    <x v="3"/>
    <n v="20"/>
    <n v="55"/>
    <n v="3589.92"/>
    <n v="71798.399999999994"/>
    <x v="2"/>
    <x v="1"/>
  </r>
  <r>
    <s v="P3504"/>
    <s v="Beautiful Max"/>
    <s v="Toys"/>
    <x v="0"/>
    <n v="151"/>
    <n v="83"/>
    <n v="11539.7"/>
    <n v="1742494.7"/>
    <d v="2025-06-23T00:00:00"/>
    <d v="2025-10-11T00:00:00"/>
    <s v="Actv"/>
    <x v="2"/>
    <s v="Beautiful Max"/>
    <s v="Toys"/>
    <s v="Global Traders"/>
    <x v="112"/>
    <x v="1"/>
    <x v="0"/>
    <n v="151"/>
    <n v="83"/>
    <n v="11539.7"/>
    <n v="1742494.7000000002"/>
    <x v="0"/>
    <x v="0"/>
  </r>
  <r>
    <s v="P2122"/>
    <s v="Situation Pro"/>
    <s v="Clothing"/>
    <x v="4"/>
    <n v="35"/>
    <n v="43"/>
    <n v="17348.98"/>
    <n v="607214.29999999993"/>
    <d v="2025-05-18T00:00:00"/>
    <d v="2025-08-18T00:00:00"/>
    <s v="Actv"/>
    <x v="0"/>
    <s v="Situation Pro"/>
    <s v="Clothing"/>
    <s v="Retailmart Inc"/>
    <x v="113"/>
    <x v="0"/>
    <x v="4"/>
    <n v="35"/>
    <n v="43"/>
    <n v="17348.98"/>
    <n v="607214.29999999993"/>
    <x v="2"/>
    <x v="1"/>
  </r>
  <r>
    <s v="P4440"/>
    <s v="Size Lite"/>
    <s v="Clothing"/>
    <x v="5"/>
    <n v="182"/>
    <n v="32"/>
    <n v="14811.18"/>
    <n v="2695634.76"/>
    <d v="2025-02-25T00:00:00"/>
    <d v="2025-09-03T00:00:00"/>
    <s v="discontinued"/>
    <x v="3"/>
    <s v="Size Lite"/>
    <s v="Clothing"/>
    <s v="Abc Pvt Ltd"/>
    <x v="114"/>
    <x v="0"/>
    <x v="5"/>
    <n v="182"/>
    <n v="32"/>
    <n v="14811.18"/>
    <n v="2695634.7600000002"/>
    <x v="0"/>
    <x v="0"/>
  </r>
  <r>
    <s v="P3914"/>
    <s v="Represent Lite"/>
    <s v="Groceries"/>
    <x v="3"/>
    <n v="104"/>
    <n v="49"/>
    <n v="18055.93"/>
    <n v="1877816.72"/>
    <d v="2025-02-01T00:00:00"/>
    <d v="2025-08-01T00:00:00"/>
    <s v="active"/>
    <x v="4"/>
    <s v="Represent Lite"/>
    <s v="Groceries"/>
    <s v="Quickstock"/>
    <x v="115"/>
    <x v="4"/>
    <x v="3"/>
    <n v="104"/>
    <n v="49"/>
    <n v="18055.93"/>
    <n v="1877816.72"/>
    <x v="0"/>
    <x v="0"/>
  </r>
  <r>
    <s v="P9787"/>
    <s v="Way X"/>
    <s v="Clothing"/>
    <x v="5"/>
    <n v="111"/>
    <n v="32"/>
    <n v="17915.689999999999"/>
    <n v="1988641.59"/>
    <d v="2025-06-20T00:00:00"/>
    <d v="2025-08-15T00:00:00"/>
    <s v="active"/>
    <x v="3"/>
    <s v="Way X"/>
    <s v="Clothing"/>
    <s v="Abc Pvt Ltd"/>
    <x v="116"/>
    <x v="0"/>
    <x v="5"/>
    <n v="111"/>
    <n v="32"/>
    <n v="17915.689999999999"/>
    <n v="1988641.5899999999"/>
    <x v="0"/>
    <x v="0"/>
  </r>
  <r>
    <s v="P1395"/>
    <s v="Mrs Lite"/>
    <s v="Groceries"/>
    <x v="3"/>
    <n v="188"/>
    <n v="38"/>
    <n v="1871.17"/>
    <n v="351779.96"/>
    <d v="2025-02-18T00:00:00"/>
    <d v="2025-09-24T00:00:00"/>
    <s v="Inactive"/>
    <x v="0"/>
    <s v="Mrs Lite"/>
    <s v="Groceries"/>
    <s v="Quickstock"/>
    <x v="117"/>
    <x v="4"/>
    <x v="3"/>
    <n v="188"/>
    <n v="38"/>
    <n v="1871.17"/>
    <n v="351779.96"/>
    <x v="0"/>
    <x v="0"/>
  </r>
  <r>
    <s v="P3502"/>
    <s v="Each Pro"/>
    <s v="Toys"/>
    <x v="4"/>
    <n v="27"/>
    <n v="97"/>
    <n v="13551.56"/>
    <n v="365892.12"/>
    <d v="2025-02-22T00:00:00"/>
    <d v="2025-08-07T00:00:00"/>
    <s v="discon"/>
    <x v="3"/>
    <s v="Each Pro"/>
    <s v="Toys"/>
    <s v="Retailmart Inc"/>
    <x v="118"/>
    <x v="1"/>
    <x v="4"/>
    <n v="27"/>
    <n v="97"/>
    <n v="13551.56"/>
    <n v="365892.12"/>
    <x v="2"/>
    <x v="1"/>
  </r>
  <r>
    <s v="P5946"/>
    <s v="Whom X"/>
    <s v="Electronics"/>
    <x v="4"/>
    <n v="110"/>
    <n v="35"/>
    <n v="8996.49"/>
    <n v="989613.9"/>
    <d v="2025-02-24T00:00:00"/>
    <d v="2025-07-19T00:00:00"/>
    <s v="Actv"/>
    <x v="1"/>
    <s v="Whom X"/>
    <s v="Electronics"/>
    <s v="Retailmart Inc"/>
    <x v="119"/>
    <x v="3"/>
    <x v="4"/>
    <n v="110"/>
    <n v="35"/>
    <n v="8996.49"/>
    <n v="989613.9"/>
    <x v="0"/>
    <x v="0"/>
  </r>
  <r>
    <s v="P8266"/>
    <s v="Ask Plus"/>
    <s v="Furniture"/>
    <x v="5"/>
    <n v="139"/>
    <n v="44"/>
    <n v="11096.38"/>
    <n v="1542396.82"/>
    <d v="2025-06-12T00:00:00"/>
    <d v="2025-07-29T00:00:00"/>
    <m/>
    <x v="1"/>
    <s v="Ask Plus"/>
    <s v="Furniture"/>
    <s v="Abc Pvt Ltd"/>
    <x v="99"/>
    <x v="2"/>
    <x v="5"/>
    <n v="139"/>
    <n v="44"/>
    <n v="11096.38"/>
    <n v="1542396.8199999998"/>
    <x v="0"/>
    <x v="0"/>
  </r>
  <r>
    <s v="P6588"/>
    <s v="Partner Pro"/>
    <s v="Toys"/>
    <x v="1"/>
    <n v="52"/>
    <n v="42"/>
    <n v="15636.86"/>
    <n v="813116.72"/>
    <d v="2025-01-21T00:00:00"/>
    <d v="2025-09-27T00:00:00"/>
    <s v="active"/>
    <x v="4"/>
    <s v="Partner Pro"/>
    <s v="Toys"/>
    <s v="Omni Suppliers"/>
    <x v="120"/>
    <x v="1"/>
    <x v="1"/>
    <n v="52"/>
    <n v="42"/>
    <n v="15636.86"/>
    <n v="813116.72"/>
    <x v="0"/>
    <x v="0"/>
  </r>
  <r>
    <s v="P2062"/>
    <s v="Would X"/>
    <s v="Furniture"/>
    <x v="5"/>
    <n v="108"/>
    <n v="72"/>
    <n v="9913.69"/>
    <n v="1070678.52"/>
    <d v="2025-05-28T00:00:00"/>
    <d v="2025-07-20T00:00:00"/>
    <s v="discontinued"/>
    <x v="4"/>
    <s v="Would X"/>
    <s v="Furniture"/>
    <s v="Abc Pvt Ltd"/>
    <x v="121"/>
    <x v="2"/>
    <x v="5"/>
    <n v="108"/>
    <n v="72"/>
    <n v="9913.69"/>
    <n v="1070678.52"/>
    <x v="0"/>
    <x v="0"/>
  </r>
  <r>
    <s v="P7541"/>
    <s v="Open Max"/>
    <s v="Clothing"/>
    <x v="3"/>
    <n v="121"/>
    <n v="24"/>
    <n v="14753.86"/>
    <n v="1785217.06"/>
    <d v="2025-06-29T00:00:00"/>
    <d v="2025-07-15T00:00:00"/>
    <s v="discon"/>
    <x v="1"/>
    <s v="Open Max"/>
    <s v="Clothing"/>
    <s v="Quickstock"/>
    <x v="122"/>
    <x v="0"/>
    <x v="3"/>
    <n v="121"/>
    <n v="24"/>
    <n v="14753.86"/>
    <n v="1785217.06"/>
    <x v="0"/>
    <x v="0"/>
  </r>
  <r>
    <s v="P9924"/>
    <s v="During Mini"/>
    <s v="Clothing"/>
    <x v="1"/>
    <n v="74"/>
    <n v="37"/>
    <n v="19374.61"/>
    <n v="1433721.14"/>
    <d v="2025-03-12T00:00:00"/>
    <d v="2025-08-31T00:00:00"/>
    <s v="discon"/>
    <x v="2"/>
    <s v="During Mini"/>
    <s v="Clothing"/>
    <s v="Omni Suppliers"/>
    <x v="123"/>
    <x v="0"/>
    <x v="1"/>
    <n v="74"/>
    <n v="37"/>
    <n v="19374.61"/>
    <n v="1433721.1400000001"/>
    <x v="0"/>
    <x v="0"/>
  </r>
  <r>
    <s v="P8241"/>
    <s v="Person X"/>
    <s v="Furniture"/>
    <x v="5"/>
    <n v="185"/>
    <n v="36"/>
    <n v="2067.4"/>
    <n v="382469"/>
    <d v="2025-05-05T00:00:00"/>
    <d v="2025-08-02T00:00:00"/>
    <m/>
    <x v="0"/>
    <s v="Person X"/>
    <s v="Furniture"/>
    <s v="Abc Pvt Ltd"/>
    <x v="124"/>
    <x v="2"/>
    <x v="5"/>
    <n v="185"/>
    <n v="36"/>
    <n v="2067.4"/>
    <n v="382469"/>
    <x v="0"/>
    <x v="0"/>
  </r>
  <r>
    <s v="P2542"/>
    <s v="Big Mini"/>
    <s v="Furniture"/>
    <x v="5"/>
    <n v="173"/>
    <n v="32"/>
    <n v="4490.3999999999996"/>
    <n v="776839.2"/>
    <d v="2025-02-16T00:00:00"/>
    <d v="2025-08-08T00:00:00"/>
    <s v="active"/>
    <x v="3"/>
    <s v="Big Mini"/>
    <s v="Furniture"/>
    <s v="Abc Pvt Ltd"/>
    <x v="125"/>
    <x v="2"/>
    <x v="5"/>
    <n v="173"/>
    <n v="32"/>
    <n v="4490.3999999999996"/>
    <n v="776839.2"/>
    <x v="0"/>
    <x v="0"/>
  </r>
  <r>
    <s v="P7938"/>
    <s v="One Plus"/>
    <s v="Furniture"/>
    <x v="1"/>
    <m/>
    <n v="85"/>
    <n v="1672.91"/>
    <m/>
    <d v="2025-07-01T00:00:00"/>
    <d v="2025-09-12T00:00:00"/>
    <s v="active"/>
    <x v="2"/>
    <s v="One Plus"/>
    <s v="Furniture"/>
    <s v="Omni Suppliers"/>
    <x v="126"/>
    <x v="2"/>
    <x v="1"/>
    <n v="0"/>
    <n v="85"/>
    <n v="1672.91"/>
    <n v="0"/>
    <x v="1"/>
    <x v="1"/>
  </r>
  <r>
    <s v="P6541"/>
    <s v="Exist Pro"/>
    <s v="Toys"/>
    <x v="4"/>
    <n v="82"/>
    <n v="27"/>
    <n v="7516.7"/>
    <n v="616369.4"/>
    <d v="2025-02-24T00:00:00"/>
    <d v="2025-08-23T00:00:00"/>
    <m/>
    <x v="2"/>
    <s v="Exist Pro"/>
    <s v="Toys"/>
    <s v="Retailmart Inc"/>
    <x v="42"/>
    <x v="1"/>
    <x v="4"/>
    <n v="82"/>
    <n v="27"/>
    <n v="7516.7"/>
    <n v="616369.4"/>
    <x v="0"/>
    <x v="0"/>
  </r>
  <r>
    <s v="P2365"/>
    <s v="Or Max"/>
    <s v="Clothing"/>
    <x v="5"/>
    <n v="144"/>
    <m/>
    <n v="19720.72"/>
    <n v="2839783.68"/>
    <d v="2025-06-24T00:00:00"/>
    <d v="2025-08-07T00:00:00"/>
    <s v="Inactive"/>
    <x v="2"/>
    <s v="Or Max"/>
    <s v="Clothing"/>
    <s v="Abc Pvt Ltd"/>
    <x v="127"/>
    <x v="0"/>
    <x v="5"/>
    <n v="144"/>
    <n v="0"/>
    <n v="19720.72"/>
    <n v="2839783.68"/>
    <x v="0"/>
    <x v="0"/>
  </r>
  <r>
    <s v="P4141"/>
    <s v="Chair Lite"/>
    <s v="Groceries"/>
    <x v="5"/>
    <n v="158"/>
    <n v="38"/>
    <n v="15554.08"/>
    <n v="2457544.64"/>
    <d v="2025-03-28T00:00:00"/>
    <d v="2025-08-22T00:00:00"/>
    <s v="discontinued"/>
    <x v="3"/>
    <s v="Chair Lite"/>
    <s v="Groceries"/>
    <s v="Abc Pvt Ltd"/>
    <x v="128"/>
    <x v="4"/>
    <x v="5"/>
    <n v="158"/>
    <n v="38"/>
    <n v="15554.08"/>
    <n v="2457544.64"/>
    <x v="0"/>
    <x v="0"/>
  </r>
  <r>
    <s v="P6301"/>
    <s v="cell lite"/>
    <s v="Clothing"/>
    <x v="5"/>
    <n v="166"/>
    <n v="93"/>
    <n v="18131.77"/>
    <n v="3009873.82"/>
    <d v="2025-04-26T00:00:00"/>
    <d v="2025-08-19T00:00:00"/>
    <s v="Actv"/>
    <x v="2"/>
    <s v="Cell Lite"/>
    <s v="Clothing"/>
    <s v="Abc Pvt Ltd"/>
    <x v="129"/>
    <x v="0"/>
    <x v="5"/>
    <n v="166"/>
    <n v="93"/>
    <n v="18131.77"/>
    <n v="3009873.8200000003"/>
    <x v="0"/>
    <x v="0"/>
  </r>
  <r>
    <s v="P5268"/>
    <s v="Force Plus"/>
    <s v="Toys"/>
    <x v="4"/>
    <n v="140"/>
    <n v="77"/>
    <n v="14832.43"/>
    <n v="2076540.2"/>
    <d v="2025-01-22T00:00:00"/>
    <d v="2025-09-04T00:00:00"/>
    <s v="discon"/>
    <x v="4"/>
    <s v="Force Plus"/>
    <s v="Toys"/>
    <s v="Retailmart Inc"/>
    <x v="130"/>
    <x v="1"/>
    <x v="4"/>
    <n v="140"/>
    <n v="77"/>
    <n v="14832.43"/>
    <n v="2076540.2"/>
    <x v="0"/>
    <x v="0"/>
  </r>
  <r>
    <s v="P9647"/>
    <s v="Tell Lite"/>
    <s v="Electronics"/>
    <x v="0"/>
    <n v="60"/>
    <m/>
    <n v="14933.6"/>
    <n v="896016"/>
    <d v="2025-01-29T00:00:00"/>
    <d v="2025-07-18T00:00:00"/>
    <s v="discontinued"/>
    <x v="4"/>
    <s v="Tell Lite"/>
    <s v="Electronics"/>
    <s v="Global Traders"/>
    <x v="131"/>
    <x v="3"/>
    <x v="0"/>
    <n v="60"/>
    <n v="0"/>
    <n v="14933.6"/>
    <n v="896016"/>
    <x v="0"/>
    <x v="0"/>
  </r>
  <r>
    <s v="P1504"/>
    <s v="Trial Lite"/>
    <s v="Electronics"/>
    <x v="4"/>
    <n v="190"/>
    <n v="44"/>
    <n v="17378.55"/>
    <n v="3301924.5"/>
    <d v="2025-07-07T00:00:00"/>
    <d v="2025-10-03T00:00:00"/>
    <s v="active"/>
    <x v="0"/>
    <s v="Trial Lite"/>
    <s v="Electronics"/>
    <s v="Retailmart Inc"/>
    <x v="132"/>
    <x v="3"/>
    <x v="4"/>
    <n v="190"/>
    <n v="44"/>
    <n v="17378.55"/>
    <n v="3301924.5"/>
    <x v="0"/>
    <x v="0"/>
  </r>
  <r>
    <s v="P6029"/>
    <s v="Cup Mini"/>
    <s v="Toys"/>
    <x v="3"/>
    <n v="116"/>
    <n v="25"/>
    <n v="16052.08"/>
    <n v="1862041.28"/>
    <d v="2025-04-03T00:00:00"/>
    <d v="2025-08-21T00:00:00"/>
    <s v="Inactive"/>
    <x v="4"/>
    <s v="Cup Mini"/>
    <s v="Toys"/>
    <s v="Quickstock"/>
    <x v="133"/>
    <x v="1"/>
    <x v="3"/>
    <n v="116"/>
    <n v="25"/>
    <n v="16052.08"/>
    <n v="1862041.28"/>
    <x v="0"/>
    <x v="0"/>
  </r>
  <r>
    <s v="P7316"/>
    <s v="break x"/>
    <s v="Toys"/>
    <x v="0"/>
    <m/>
    <n v="66"/>
    <n v="17828.310000000001"/>
    <m/>
    <d v="2025-04-03T00:00:00"/>
    <d v="2025-07-20T00:00:00"/>
    <s v="discontinued"/>
    <x v="0"/>
    <s v="Break X"/>
    <s v="Toys"/>
    <s v="Global Traders"/>
    <x v="134"/>
    <x v="1"/>
    <x v="0"/>
    <n v="0"/>
    <n v="66"/>
    <n v="17828.310000000001"/>
    <n v="0"/>
    <x v="1"/>
    <x v="1"/>
  </r>
  <r>
    <s v="P6348"/>
    <s v="Mention Max"/>
    <s v="Groceries"/>
    <x v="5"/>
    <n v="163"/>
    <n v="38"/>
    <n v="19387.59"/>
    <n v="3160177.17"/>
    <d v="2025-03-18T00:00:00"/>
    <d v="2025-09-25T00:00:00"/>
    <s v="discon"/>
    <x v="4"/>
    <s v="Mention Max"/>
    <s v="Groceries"/>
    <s v="Abc Pvt Ltd"/>
    <x v="135"/>
    <x v="4"/>
    <x v="5"/>
    <n v="163"/>
    <n v="38"/>
    <n v="19387.59"/>
    <n v="3160177.17"/>
    <x v="0"/>
    <x v="0"/>
  </r>
  <r>
    <s v="P7190"/>
    <s v="Foreign Pro"/>
    <s v="Clothing"/>
    <x v="4"/>
    <n v="48"/>
    <n v="33"/>
    <n v="5925.15"/>
    <n v="284407.2"/>
    <d v="2025-02-12T00:00:00"/>
    <d v="2025-09-06T00:00:00"/>
    <s v="discon"/>
    <x v="2"/>
    <s v="Foreign Pro"/>
    <s v="Clothing"/>
    <s v="Retailmart Inc"/>
    <x v="136"/>
    <x v="0"/>
    <x v="4"/>
    <n v="48"/>
    <n v="33"/>
    <n v="5925.15"/>
    <n v="284407.19999999995"/>
    <x v="0"/>
    <x v="0"/>
  </r>
  <r>
    <s v="P4584"/>
    <s v="Ahead Max"/>
    <s v="Toys"/>
    <x v="4"/>
    <n v="116"/>
    <n v="73"/>
    <n v="11707.07"/>
    <n v="1358020.12"/>
    <d v="2025-03-02T00:00:00"/>
    <d v="2025-08-06T00:00:00"/>
    <s v="active"/>
    <x v="4"/>
    <s v="Ahead Max"/>
    <s v="Toys"/>
    <s v="Retailmart Inc"/>
    <x v="137"/>
    <x v="1"/>
    <x v="4"/>
    <n v="116"/>
    <n v="73"/>
    <n v="11707.07"/>
    <n v="1358020.1199999999"/>
    <x v="0"/>
    <x v="0"/>
  </r>
  <r>
    <s v="P3703"/>
    <s v="Region Lite"/>
    <s v="Electronics"/>
    <x v="4"/>
    <n v="184"/>
    <n v="94"/>
    <n v="5655.22"/>
    <n v="1040560.48"/>
    <d v="2025-01-24T00:00:00"/>
    <d v="2025-09-12T00:00:00"/>
    <s v="Inactive"/>
    <x v="3"/>
    <s v="Region Lite"/>
    <s v="Electronics"/>
    <s v="Retailmart Inc"/>
    <x v="138"/>
    <x v="3"/>
    <x v="4"/>
    <n v="184"/>
    <n v="94"/>
    <n v="5655.22"/>
    <n v="1040560.4800000001"/>
    <x v="0"/>
    <x v="0"/>
  </r>
  <r>
    <s v="P6063"/>
    <s v="Activity Plus"/>
    <s v="Clothing"/>
    <x v="0"/>
    <n v="101"/>
    <n v="95"/>
    <n v="2179.7800000000002"/>
    <n v="220157.78"/>
    <d v="2025-07-06T00:00:00"/>
    <d v="2025-09-18T00:00:00"/>
    <s v="active"/>
    <x v="0"/>
    <s v="Activity Plus"/>
    <s v="Clothing"/>
    <s v="Global Traders"/>
    <x v="139"/>
    <x v="0"/>
    <x v="0"/>
    <n v="101"/>
    <n v="95"/>
    <n v="2179.7800000000002"/>
    <n v="220157.78000000003"/>
    <x v="0"/>
    <x v="0"/>
  </r>
  <r>
    <s v="P5468"/>
    <s v="Reason X"/>
    <s v="Groceries"/>
    <x v="4"/>
    <n v="7"/>
    <n v="55"/>
    <n v="9300.7800000000007"/>
    <n v="65105.460000000006"/>
    <d v="2025-04-24T00:00:00"/>
    <d v="2025-09-14T00:00:00"/>
    <s v="Inactive"/>
    <x v="4"/>
    <s v="Reason X"/>
    <s v="Groceries"/>
    <s v="Retailmart Inc"/>
    <x v="140"/>
    <x v="4"/>
    <x v="4"/>
    <n v="7"/>
    <n v="55"/>
    <n v="9300.7800000000007"/>
    <n v="65105.460000000006"/>
    <x v="2"/>
    <x v="1"/>
  </r>
  <r>
    <s v="P3745"/>
    <s v="Plan Plus"/>
    <s v="Toys"/>
    <x v="5"/>
    <n v="59"/>
    <n v="69"/>
    <n v="5355.46"/>
    <n v="315972.14"/>
    <d v="2025-03-06T00:00:00"/>
    <d v="2025-07-31T00:00:00"/>
    <s v="Inactive"/>
    <x v="3"/>
    <s v="Plan Plus"/>
    <s v="Toys"/>
    <s v="Abc Pvt Ltd"/>
    <x v="8"/>
    <x v="1"/>
    <x v="5"/>
    <n v="59"/>
    <n v="69"/>
    <n v="5355.46"/>
    <n v="315972.14"/>
    <x v="2"/>
    <x v="1"/>
  </r>
  <r>
    <s v="P5964"/>
    <s v="four lite"/>
    <s v="Electronics"/>
    <x v="0"/>
    <n v="40"/>
    <n v="83"/>
    <n v="9092.15"/>
    <n v="363686"/>
    <d v="2025-02-15T00:00:00"/>
    <d v="2025-07-30T00:00:00"/>
    <s v="Inactive"/>
    <x v="1"/>
    <s v="Four Lite"/>
    <s v="Electronics"/>
    <s v="Global Traders"/>
    <x v="141"/>
    <x v="3"/>
    <x v="0"/>
    <n v="40"/>
    <n v="83"/>
    <n v="9092.15"/>
    <n v="363686"/>
    <x v="2"/>
    <x v="1"/>
  </r>
  <r>
    <s v="P8102"/>
    <s v="Cut Mini"/>
    <s v="Clothing"/>
    <x v="0"/>
    <n v="144"/>
    <n v="92"/>
    <n v="6225.08"/>
    <n v="896411.52"/>
    <d v="2025-01-26T00:00:00"/>
    <d v="2025-08-09T00:00:00"/>
    <s v="Inactive"/>
    <x v="0"/>
    <s v="Cut Mini"/>
    <s v="Clothing"/>
    <s v="Global Traders"/>
    <x v="53"/>
    <x v="0"/>
    <x v="0"/>
    <n v="144"/>
    <n v="92"/>
    <n v="6225.08"/>
    <n v="896411.52"/>
    <x v="0"/>
    <x v="0"/>
  </r>
  <r>
    <s v="P8891"/>
    <s v="Street Plus"/>
    <s v="Toys"/>
    <x v="4"/>
    <n v="156"/>
    <n v="32"/>
    <n v="18223"/>
    <n v="2842788"/>
    <d v="2025-05-29T00:00:00"/>
    <d v="2025-10-07T00:00:00"/>
    <s v="Actv"/>
    <x v="4"/>
    <s v="Street Plus"/>
    <s v="Toys"/>
    <s v="Retailmart Inc"/>
    <x v="142"/>
    <x v="1"/>
    <x v="4"/>
    <n v="156"/>
    <n v="32"/>
    <n v="18223"/>
    <n v="2842788"/>
    <x v="0"/>
    <x v="0"/>
  </r>
  <r>
    <s v="P4324"/>
    <s v="Great Plus"/>
    <s v="Groceries"/>
    <x v="1"/>
    <n v="133"/>
    <n v="88"/>
    <n v="12287.63"/>
    <n v="1634254.79"/>
    <d v="2025-05-09T00:00:00"/>
    <d v="2025-08-19T00:00:00"/>
    <s v="Inactive"/>
    <x v="3"/>
    <s v="Great Plus"/>
    <s v="Groceries"/>
    <s v="Omni Suppliers"/>
    <x v="143"/>
    <x v="4"/>
    <x v="1"/>
    <n v="133"/>
    <n v="88"/>
    <n v="12287.63"/>
    <n v="1634254.7899999998"/>
    <x v="0"/>
    <x v="0"/>
  </r>
  <r>
    <s v="P1009"/>
    <s v="Fine Pro"/>
    <s v="Electronics"/>
    <x v="0"/>
    <n v="55"/>
    <n v="49"/>
    <n v="17327.97"/>
    <n v="953038.35000000009"/>
    <d v="2025-02-18T00:00:00"/>
    <d v="2025-08-17T00:00:00"/>
    <s v="active"/>
    <x v="1"/>
    <s v="Fine Pro"/>
    <s v="Electronics"/>
    <s v="Global Traders"/>
    <x v="144"/>
    <x v="3"/>
    <x v="0"/>
    <n v="55"/>
    <n v="49"/>
    <n v="17327.97"/>
    <n v="953038.35000000009"/>
    <x v="0"/>
    <x v="0"/>
  </r>
  <r>
    <s v="P6124"/>
    <s v="Focus Max"/>
    <s v="Electronics"/>
    <x v="5"/>
    <n v="118"/>
    <n v="52"/>
    <n v="15563.17"/>
    <n v="1836454.06"/>
    <d v="2025-05-02T00:00:00"/>
    <d v="2025-09-12T00:00:00"/>
    <s v="Actv"/>
    <x v="4"/>
    <s v="Focus Max"/>
    <s v="Electronics"/>
    <s v="Abc Pvt Ltd"/>
    <x v="145"/>
    <x v="3"/>
    <x v="5"/>
    <n v="118"/>
    <n v="52"/>
    <n v="15563.17"/>
    <n v="1836454.06"/>
    <x v="0"/>
    <x v="0"/>
  </r>
  <r>
    <s v="P3193"/>
    <s v="About Pro"/>
    <s v="Toys"/>
    <x v="3"/>
    <n v="176"/>
    <n v="30"/>
    <n v="11902.91"/>
    <n v="2094912.16"/>
    <d v="2025-02-01T00:00:00"/>
    <d v="2025-08-06T00:00:00"/>
    <s v="Inactive"/>
    <x v="1"/>
    <s v="About Pro"/>
    <s v="Toys"/>
    <s v="Quickstock"/>
    <x v="146"/>
    <x v="1"/>
    <x v="3"/>
    <n v="176"/>
    <n v="30"/>
    <n v="11902.91"/>
    <n v="2094912.16"/>
    <x v="0"/>
    <x v="0"/>
  </r>
  <r>
    <s v="P5158"/>
    <s v="develop plus"/>
    <s v="Electronics"/>
    <x v="4"/>
    <n v="85"/>
    <n v="78"/>
    <n v="16850.27"/>
    <n v="1432272.95"/>
    <d v="2025-07-08T00:00:00"/>
    <d v="2025-09-06T00:00:00"/>
    <s v="active"/>
    <x v="1"/>
    <s v="Develop Plus"/>
    <s v="Electronics"/>
    <s v="Retailmart Inc"/>
    <x v="147"/>
    <x v="3"/>
    <x v="4"/>
    <n v="85"/>
    <n v="78"/>
    <n v="16850.27"/>
    <n v="1432272.95"/>
    <x v="0"/>
    <x v="0"/>
  </r>
  <r>
    <s v="P5000"/>
    <s v="Plan Lite"/>
    <s v="Toys"/>
    <x v="3"/>
    <m/>
    <n v="20"/>
    <n v="322.76"/>
    <m/>
    <d v="2025-03-14T00:00:00"/>
    <d v="2025-09-25T00:00:00"/>
    <s v="discontinued"/>
    <x v="4"/>
    <s v="Plan Lite"/>
    <s v="Toys"/>
    <s v="Quickstock"/>
    <x v="148"/>
    <x v="1"/>
    <x v="3"/>
    <n v="0"/>
    <n v="20"/>
    <n v="322.76"/>
    <n v="0"/>
    <x v="1"/>
    <x v="1"/>
  </r>
  <r>
    <s v="P3000"/>
    <s v="Eight X"/>
    <s v="Furniture"/>
    <x v="1"/>
    <n v="196"/>
    <n v="24"/>
    <n v="19932.900000000001"/>
    <n v="3906848.4"/>
    <d v="2025-04-30T00:00:00"/>
    <d v="2025-09-07T00:00:00"/>
    <m/>
    <x v="1"/>
    <s v="Eight X"/>
    <s v="Furniture"/>
    <s v="Omni Suppliers"/>
    <x v="149"/>
    <x v="2"/>
    <x v="1"/>
    <n v="196"/>
    <n v="24"/>
    <n v="19932.900000000001"/>
    <n v="3906848.4000000004"/>
    <x v="0"/>
    <x v="0"/>
  </r>
  <r>
    <s v="P2460"/>
    <s v="Apply Mini"/>
    <s v="Clothing"/>
    <x v="3"/>
    <n v="22"/>
    <n v="72"/>
    <n v="18898.080000000002"/>
    <n v="415757.76"/>
    <d v="2025-05-29T00:00:00"/>
    <d v="2025-09-17T00:00:00"/>
    <s v="active"/>
    <x v="0"/>
    <s v="Apply Mini"/>
    <s v="Clothing"/>
    <s v="Quickstock"/>
    <x v="150"/>
    <x v="0"/>
    <x v="3"/>
    <n v="22"/>
    <n v="72"/>
    <n v="18898.080000000002"/>
    <n v="415757.76"/>
    <x v="2"/>
    <x v="1"/>
  </r>
  <r>
    <s v="P5178"/>
    <s v="On Mini"/>
    <s v="Toys"/>
    <x v="3"/>
    <n v="144"/>
    <n v="97"/>
    <n v="4140.6499999999996"/>
    <n v="596253.6"/>
    <d v="2025-04-21T00:00:00"/>
    <d v="2025-08-02T00:00:00"/>
    <s v="discon"/>
    <x v="1"/>
    <s v="On Mini"/>
    <s v="Toys"/>
    <s v="Quickstock"/>
    <x v="151"/>
    <x v="1"/>
    <x v="3"/>
    <n v="144"/>
    <n v="97"/>
    <n v="4140.6499999999996"/>
    <n v="596253.6"/>
    <x v="0"/>
    <x v="0"/>
  </r>
  <r>
    <s v="P3048"/>
    <s v="Anything Plus"/>
    <s v="Furniture"/>
    <x v="3"/>
    <n v="50"/>
    <n v="64"/>
    <n v="12143.18"/>
    <n v="607159"/>
    <d v="2025-03-25T00:00:00"/>
    <d v="2025-10-09T00:00:00"/>
    <s v="discontinued"/>
    <x v="1"/>
    <s v="Anything Plus"/>
    <s v="Furniture"/>
    <s v="Quickstock"/>
    <x v="152"/>
    <x v="2"/>
    <x v="3"/>
    <n v="50"/>
    <n v="64"/>
    <n v="12143.18"/>
    <n v="607159"/>
    <x v="2"/>
    <x v="1"/>
  </r>
  <r>
    <s v="P6565"/>
    <s v="Long X"/>
    <s v="Groceries"/>
    <x v="5"/>
    <n v="192"/>
    <n v="51"/>
    <n v="985.58"/>
    <n v="189231.35999999999"/>
    <d v="2025-01-21T00:00:00"/>
    <d v="2025-08-05T00:00:00"/>
    <s v="active"/>
    <x v="1"/>
    <s v="Long X"/>
    <s v="Groceries"/>
    <s v="Abc Pvt Ltd"/>
    <x v="153"/>
    <x v="4"/>
    <x v="5"/>
    <n v="192"/>
    <n v="51"/>
    <n v="985.58"/>
    <n v="189231.36000000002"/>
    <x v="0"/>
    <x v="0"/>
  </r>
  <r>
    <s v="P8239"/>
    <s v="Start Mini"/>
    <s v="Electronics"/>
    <x v="4"/>
    <n v="38"/>
    <n v="45"/>
    <n v="9988.4"/>
    <n v="379559.2"/>
    <d v="2025-06-26T00:00:00"/>
    <d v="2025-10-09T00:00:00"/>
    <s v="active"/>
    <x v="1"/>
    <s v="Start Mini"/>
    <s v="Electronics"/>
    <s v="Retailmart Inc"/>
    <x v="154"/>
    <x v="3"/>
    <x v="4"/>
    <n v="38"/>
    <n v="45"/>
    <n v="9988.4"/>
    <n v="379559.2"/>
    <x v="2"/>
    <x v="1"/>
  </r>
  <r>
    <s v="P1770"/>
    <s v="already max"/>
    <s v="Furniture"/>
    <x v="1"/>
    <n v="122"/>
    <n v="69"/>
    <n v="17051.02"/>
    <n v="2080224.44"/>
    <d v="2025-05-05T00:00:00"/>
    <d v="2025-09-25T00:00:00"/>
    <s v="Inactive"/>
    <x v="2"/>
    <s v="Already Max"/>
    <s v="Furniture"/>
    <s v="Omni Suppliers"/>
    <x v="155"/>
    <x v="2"/>
    <x v="1"/>
    <n v="122"/>
    <n v="69"/>
    <n v="17051.02"/>
    <n v="2080224.44"/>
    <x v="0"/>
    <x v="0"/>
  </r>
  <r>
    <s v="P2077"/>
    <s v="Billion Max"/>
    <s v="Clothing"/>
    <x v="4"/>
    <n v="132"/>
    <n v="76"/>
    <n v="11819.62"/>
    <n v="1560189.84"/>
    <d v="2025-01-12T00:00:00"/>
    <d v="2025-07-16T00:00:00"/>
    <m/>
    <x v="3"/>
    <s v="Billion Max"/>
    <s v="Clothing"/>
    <s v="Retailmart Inc"/>
    <x v="156"/>
    <x v="0"/>
    <x v="4"/>
    <n v="132"/>
    <n v="76"/>
    <n v="11819.62"/>
    <n v="1560189.84"/>
    <x v="0"/>
    <x v="0"/>
  </r>
  <r>
    <s v="P3814"/>
    <s v="cell max"/>
    <s v="Clothing"/>
    <x v="4"/>
    <n v="46"/>
    <n v="42"/>
    <n v="15114.99"/>
    <n v="695289.54"/>
    <d v="2025-04-11T00:00:00"/>
    <d v="2025-09-10T00:00:00"/>
    <s v="Actv"/>
    <x v="2"/>
    <s v="Cell Max"/>
    <s v="Clothing"/>
    <s v="Retailmart Inc"/>
    <x v="157"/>
    <x v="0"/>
    <x v="4"/>
    <n v="46"/>
    <n v="42"/>
    <n v="15114.99"/>
    <n v="695289.54"/>
    <x v="0"/>
    <x v="0"/>
  </r>
  <r>
    <s v="P7996"/>
    <s v="Order Pro"/>
    <s v="Electronics"/>
    <x v="4"/>
    <n v="141"/>
    <n v="85"/>
    <n v="16110.64"/>
    <n v="2271600.2400000002"/>
    <d v="2025-04-16T00:00:00"/>
    <d v="2025-09-10T00:00:00"/>
    <m/>
    <x v="3"/>
    <s v="Order Pro"/>
    <s v="Electronics"/>
    <s v="Retailmart Inc"/>
    <x v="158"/>
    <x v="3"/>
    <x v="4"/>
    <n v="141"/>
    <n v="85"/>
    <n v="16110.64"/>
    <n v="2271600.2399999998"/>
    <x v="0"/>
    <x v="0"/>
  </r>
  <r>
    <s v="P7881"/>
    <s v="Particularly Mini"/>
    <s v="Furniture"/>
    <x v="0"/>
    <n v="37"/>
    <n v="69"/>
    <n v="11818.86"/>
    <n v="437297.82"/>
    <d v="2025-02-23T00:00:00"/>
    <d v="2025-07-20T00:00:00"/>
    <s v="Actv"/>
    <x v="2"/>
    <s v="Particularly Mini"/>
    <s v="Furniture"/>
    <s v="Global Traders"/>
    <x v="159"/>
    <x v="2"/>
    <x v="0"/>
    <n v="37"/>
    <n v="69"/>
    <n v="11818.86"/>
    <n v="437297.82"/>
    <x v="2"/>
    <x v="1"/>
  </r>
  <r>
    <s v="P7941"/>
    <s v="Western Pro"/>
    <s v="Clothing"/>
    <x v="5"/>
    <n v="78"/>
    <n v="70"/>
    <n v="18087.97"/>
    <n v="1410861.66"/>
    <d v="2025-02-10T00:00:00"/>
    <d v="2025-07-19T00:00:00"/>
    <s v="discon"/>
    <x v="0"/>
    <s v="Western Pro"/>
    <s v="Clothing"/>
    <s v="Abc Pvt Ltd"/>
    <x v="160"/>
    <x v="0"/>
    <x v="5"/>
    <n v="78"/>
    <n v="70"/>
    <n v="18087.97"/>
    <n v="1410861.6600000001"/>
    <x v="0"/>
    <x v="0"/>
  </r>
  <r>
    <s v="P2331"/>
    <s v="Congress Lite"/>
    <s v="Electronics"/>
    <x v="4"/>
    <n v="165"/>
    <n v="98"/>
    <n v="7961.03"/>
    <n v="1313569.95"/>
    <d v="2025-04-04T00:00:00"/>
    <d v="2025-08-22T00:00:00"/>
    <s v="active"/>
    <x v="2"/>
    <s v="Congress Lite"/>
    <s v="Electronics"/>
    <s v="Retailmart Inc"/>
    <x v="161"/>
    <x v="3"/>
    <x v="4"/>
    <n v="165"/>
    <n v="98"/>
    <n v="7961.03"/>
    <n v="1313569.95"/>
    <x v="0"/>
    <x v="0"/>
  </r>
  <r>
    <s v="P5854"/>
    <s v="Why Lite"/>
    <s v="Groceries"/>
    <x v="4"/>
    <n v="105"/>
    <n v="70"/>
    <n v="13967.96"/>
    <n v="1466635.8"/>
    <d v="2025-07-06T00:00:00"/>
    <d v="2025-09-10T00:00:00"/>
    <s v="Inactive"/>
    <x v="4"/>
    <s v="Why Lite"/>
    <s v="Groceries"/>
    <s v="Retailmart Inc"/>
    <x v="162"/>
    <x v="4"/>
    <x v="4"/>
    <n v="105"/>
    <n v="70"/>
    <n v="13967.96"/>
    <n v="1466635.7999999998"/>
    <x v="0"/>
    <x v="0"/>
  </r>
  <r>
    <s v="P5892"/>
    <s v="Realize Pro"/>
    <s v="Furniture"/>
    <x v="0"/>
    <n v="131"/>
    <n v="29"/>
    <n v="18535.419999999998"/>
    <n v="2428140.02"/>
    <d v="2025-04-03T00:00:00"/>
    <d v="2025-07-24T00:00:00"/>
    <s v="Actv"/>
    <x v="4"/>
    <s v="Realize Pro"/>
    <s v="Furniture"/>
    <s v="Global Traders"/>
    <x v="163"/>
    <x v="2"/>
    <x v="0"/>
    <n v="131"/>
    <n v="29"/>
    <n v="18535.419999999998"/>
    <n v="2428140.0199999996"/>
    <x v="0"/>
    <x v="0"/>
  </r>
  <r>
    <s v="P6449"/>
    <s v="whole pro"/>
    <s v="Clothing"/>
    <x v="5"/>
    <n v="16"/>
    <n v="88"/>
    <n v="19601.650000000001"/>
    <n v="313626.40000000002"/>
    <d v="2025-02-12T00:00:00"/>
    <d v="2025-07-22T00:00:00"/>
    <s v="Actv"/>
    <x v="4"/>
    <s v="Whole Pro"/>
    <s v="Clothing"/>
    <s v="Abc Pvt Ltd"/>
    <x v="164"/>
    <x v="0"/>
    <x v="5"/>
    <n v="16"/>
    <n v="88"/>
    <n v="19601.650000000001"/>
    <n v="313626.40000000002"/>
    <x v="2"/>
    <x v="1"/>
  </r>
  <r>
    <s v="P6569"/>
    <s v="Option Lite"/>
    <s v="Furniture"/>
    <x v="3"/>
    <n v="125"/>
    <n v="62"/>
    <n v="4840.91"/>
    <n v="605113.75"/>
    <d v="2025-04-16T00:00:00"/>
    <d v="2025-08-16T00:00:00"/>
    <s v="discontinued"/>
    <x v="1"/>
    <s v="Option Lite"/>
    <s v="Furniture"/>
    <s v="Quickstock"/>
    <x v="165"/>
    <x v="2"/>
    <x v="3"/>
    <n v="125"/>
    <n v="62"/>
    <n v="4840.91"/>
    <n v="605113.75"/>
    <x v="0"/>
    <x v="0"/>
  </r>
  <r>
    <s v="P2906"/>
    <s v="Race Lite"/>
    <s v="Furniture"/>
    <x v="3"/>
    <n v="110"/>
    <n v="42"/>
    <n v="2604.5100000000002"/>
    <n v="286496.09999999998"/>
    <d v="2025-02-13T00:00:00"/>
    <d v="2025-09-21T00:00:00"/>
    <s v="discon"/>
    <x v="4"/>
    <s v="Race Lite"/>
    <s v="Furniture"/>
    <s v="Quickstock"/>
    <x v="166"/>
    <x v="2"/>
    <x v="3"/>
    <n v="110"/>
    <n v="42"/>
    <n v="2604.5100000000002"/>
    <n v="286496.10000000003"/>
    <x v="0"/>
    <x v="0"/>
  </r>
  <r>
    <s v="P7238"/>
    <s v="Environment Lite"/>
    <s v="Clothing"/>
    <x v="3"/>
    <n v="117"/>
    <n v="35"/>
    <n v="12835.45"/>
    <n v="1501747.65"/>
    <d v="2025-05-10T00:00:00"/>
    <d v="2025-07-18T00:00:00"/>
    <s v="Actv"/>
    <x v="4"/>
    <s v="Environment Lite"/>
    <s v="Clothing"/>
    <s v="Quickstock"/>
    <x v="167"/>
    <x v="0"/>
    <x v="3"/>
    <n v="117"/>
    <n v="35"/>
    <n v="12835.45"/>
    <n v="1501747.6500000001"/>
    <x v="0"/>
    <x v="0"/>
  </r>
  <r>
    <s v="P9472"/>
    <s v="Require Lite"/>
    <s v="Clothing"/>
    <x v="5"/>
    <n v="194"/>
    <n v="86"/>
    <n v="10328.959999999999"/>
    <n v="2003818.24"/>
    <d v="2025-04-22T00:00:00"/>
    <d v="2025-08-13T00:00:00"/>
    <m/>
    <x v="3"/>
    <s v="Require Lite"/>
    <s v="Clothing"/>
    <s v="Abc Pvt Ltd"/>
    <x v="168"/>
    <x v="0"/>
    <x v="5"/>
    <n v="194"/>
    <n v="86"/>
    <n v="10328.959999999999"/>
    <n v="2003818.2399999998"/>
    <x v="0"/>
    <x v="0"/>
  </r>
  <r>
    <s v="P1671"/>
    <s v="By Max"/>
    <s v="Electronics"/>
    <x v="4"/>
    <n v="177"/>
    <n v="80"/>
    <n v="3886.17"/>
    <n v="687852.09"/>
    <d v="2025-04-27T00:00:00"/>
    <d v="2025-08-15T00:00:00"/>
    <s v="active"/>
    <x v="1"/>
    <s v="By Max"/>
    <s v="Electronics"/>
    <s v="Retailmart Inc"/>
    <x v="169"/>
    <x v="3"/>
    <x v="4"/>
    <n v="177"/>
    <n v="80"/>
    <n v="3886.17"/>
    <n v="687852.09"/>
    <x v="0"/>
    <x v="0"/>
  </r>
  <r>
    <s v="P8570"/>
    <s v="Field Max"/>
    <s v="Groceries"/>
    <x v="3"/>
    <n v="20"/>
    <n v="24"/>
    <n v="6934.4"/>
    <n v="138688"/>
    <d v="2025-05-26T00:00:00"/>
    <d v="2025-09-09T00:00:00"/>
    <s v="Inactive"/>
    <x v="2"/>
    <s v="Field Max"/>
    <s v="Groceries"/>
    <s v="Quickstock"/>
    <x v="170"/>
    <x v="4"/>
    <x v="3"/>
    <n v="20"/>
    <n v="24"/>
    <n v="6934.4"/>
    <n v="138688"/>
    <x v="2"/>
    <x v="1"/>
  </r>
  <r>
    <s v="P7376"/>
    <s v="I Mini"/>
    <s v="Toys"/>
    <x v="5"/>
    <n v="11"/>
    <n v="65"/>
    <n v="7317.18"/>
    <n v="80488.98000000001"/>
    <d v="2025-04-28T00:00:00"/>
    <d v="2025-09-29T00:00:00"/>
    <s v="Actv"/>
    <x v="1"/>
    <s v="I Mini"/>
    <s v="Toys"/>
    <s v="Abc Pvt Ltd"/>
    <x v="171"/>
    <x v="1"/>
    <x v="5"/>
    <n v="11"/>
    <n v="65"/>
    <n v="7317.18"/>
    <n v="80488.98000000001"/>
    <x v="2"/>
    <x v="1"/>
  </r>
  <r>
    <s v="P8240"/>
    <s v="Success Plus"/>
    <s v="Groceries"/>
    <x v="5"/>
    <n v="25"/>
    <n v="66"/>
    <n v="12576.61"/>
    <n v="314415.25"/>
    <d v="2025-03-20T00:00:00"/>
    <d v="2025-08-18T00:00:00"/>
    <m/>
    <x v="4"/>
    <s v="Success Plus"/>
    <s v="Groceries"/>
    <s v="Abc Pvt Ltd"/>
    <x v="172"/>
    <x v="4"/>
    <x v="5"/>
    <n v="25"/>
    <n v="66"/>
    <n v="12576.61"/>
    <n v="314415.25"/>
    <x v="2"/>
    <x v="1"/>
  </r>
  <r>
    <s v="P7493"/>
    <s v="Father Plus"/>
    <s v="Groceries"/>
    <x v="2"/>
    <n v="106"/>
    <n v="82"/>
    <n v="7576.86"/>
    <n v="803147.15999999992"/>
    <d v="2025-04-06T00:00:00"/>
    <d v="2025-09-08T00:00:00"/>
    <s v="Inactive"/>
    <x v="1"/>
    <s v="Father Plus"/>
    <s v="Groceries"/>
    <s v=""/>
    <x v="173"/>
    <x v="4"/>
    <x v="2"/>
    <n v="106"/>
    <n v="82"/>
    <n v="7576.86"/>
    <n v="803147.15999999992"/>
    <x v="0"/>
    <x v="0"/>
  </r>
  <r>
    <s v="P5432"/>
    <s v="Seek Lite"/>
    <s v="Toys"/>
    <x v="4"/>
    <n v="25"/>
    <n v="55"/>
    <n v="16133.72"/>
    <n v="403343"/>
    <d v="2025-02-02T00:00:00"/>
    <d v="2025-08-19T00:00:00"/>
    <s v="active"/>
    <x v="0"/>
    <s v="Seek Lite"/>
    <s v="Toys"/>
    <s v="Retailmart Inc"/>
    <x v="174"/>
    <x v="1"/>
    <x v="4"/>
    <n v="25"/>
    <n v="55"/>
    <n v="16133.72"/>
    <n v="403343"/>
    <x v="2"/>
    <x v="1"/>
  </r>
  <r>
    <s v="P2276"/>
    <s v="Wall Max"/>
    <s v="Clothing"/>
    <x v="5"/>
    <n v="179"/>
    <n v="98"/>
    <n v="10754.98"/>
    <n v="1925141.42"/>
    <d v="2025-07-13T00:00:00"/>
    <d v="2025-08-09T00:00:00"/>
    <s v="Inactive"/>
    <x v="1"/>
    <s v="Wall Max"/>
    <s v="Clothing"/>
    <s v="Abc Pvt Ltd"/>
    <x v="175"/>
    <x v="0"/>
    <x v="5"/>
    <n v="179"/>
    <n v="98"/>
    <n v="10754.98"/>
    <n v="1925141.42"/>
    <x v="0"/>
    <x v="0"/>
  </r>
  <r>
    <s v="P1055"/>
    <s v="No Pro"/>
    <s v="Furniture"/>
    <x v="5"/>
    <n v="13"/>
    <n v="47"/>
    <n v="7409.83"/>
    <n v="96327.79"/>
    <d v="2025-04-10T00:00:00"/>
    <d v="2025-08-26T00:00:00"/>
    <s v="active"/>
    <x v="0"/>
    <s v="No Pro"/>
    <s v="Furniture"/>
    <s v="Abc Pvt Ltd"/>
    <x v="176"/>
    <x v="2"/>
    <x v="5"/>
    <n v="13"/>
    <n v="47"/>
    <n v="7409.83"/>
    <n v="96327.79"/>
    <x v="2"/>
    <x v="1"/>
  </r>
  <r>
    <s v="P1364"/>
    <s v="Politics Mini"/>
    <s v="Electronics"/>
    <x v="5"/>
    <n v="153"/>
    <m/>
    <n v="2997.39"/>
    <n v="458600.67"/>
    <d v="2025-04-05T00:00:00"/>
    <d v="2025-09-03T00:00:00"/>
    <s v="Inactive"/>
    <x v="2"/>
    <s v="Politics Mini"/>
    <s v="Electronics"/>
    <s v="Abc Pvt Ltd"/>
    <x v="177"/>
    <x v="3"/>
    <x v="5"/>
    <n v="153"/>
    <n v="0"/>
    <n v="2997.39"/>
    <n v="458600.67"/>
    <x v="0"/>
    <x v="0"/>
  </r>
  <r>
    <s v="P6126"/>
    <s v="Relationship X"/>
    <s v="Groceries"/>
    <x v="5"/>
    <n v="2"/>
    <n v="42"/>
    <n v="10257.959999999999"/>
    <n v="20515.919999999998"/>
    <d v="2025-05-22T00:00:00"/>
    <d v="2025-07-20T00:00:00"/>
    <s v="discon"/>
    <x v="2"/>
    <s v="Relationship X"/>
    <s v="Groceries"/>
    <s v="Abc Pvt Ltd"/>
    <x v="178"/>
    <x v="4"/>
    <x v="5"/>
    <n v="2"/>
    <n v="42"/>
    <n v="10257.959999999999"/>
    <n v="20515.919999999998"/>
    <x v="2"/>
    <x v="1"/>
  </r>
  <r>
    <s v="P6870"/>
    <s v="Door Pro"/>
    <s v="Clothing"/>
    <x v="4"/>
    <n v="17"/>
    <n v="57"/>
    <n v="10675.71"/>
    <n v="181487.07"/>
    <d v="2025-01-31T00:00:00"/>
    <d v="2025-10-12T00:00:00"/>
    <s v="Inactive"/>
    <x v="3"/>
    <s v="Door Pro"/>
    <s v="Clothing"/>
    <s v="Retailmart Inc"/>
    <x v="179"/>
    <x v="0"/>
    <x v="4"/>
    <n v="17"/>
    <n v="57"/>
    <n v="10675.71"/>
    <n v="181487.06999999998"/>
    <x v="2"/>
    <x v="1"/>
  </r>
  <r>
    <s v="P4086"/>
    <s v="Sign Max"/>
    <s v="Electronics"/>
    <x v="5"/>
    <n v="191"/>
    <n v="47"/>
    <n v="450.42"/>
    <n v="86030.22"/>
    <d v="2025-03-03T00:00:00"/>
    <d v="2025-09-22T00:00:00"/>
    <s v="active"/>
    <x v="4"/>
    <s v="Sign Max"/>
    <s v="Electronics"/>
    <s v="Abc Pvt Ltd"/>
    <x v="180"/>
    <x v="3"/>
    <x v="5"/>
    <n v="191"/>
    <n v="47"/>
    <n v="450.42"/>
    <n v="86030.22"/>
    <x v="0"/>
    <x v="0"/>
  </r>
  <r>
    <s v="P2976"/>
    <s v="Maintain Plus"/>
    <s v="Toys"/>
    <x v="3"/>
    <n v="16"/>
    <n v="63"/>
    <n v="4702.67"/>
    <n v="75242.720000000001"/>
    <d v="2025-04-01T00:00:00"/>
    <d v="2025-10-09T00:00:00"/>
    <s v="Actv"/>
    <x v="1"/>
    <s v="Maintain Plus"/>
    <s v="Toys"/>
    <s v="Quickstock"/>
    <x v="181"/>
    <x v="1"/>
    <x v="3"/>
    <n v="16"/>
    <n v="63"/>
    <n v="4702.67"/>
    <n v="75242.720000000001"/>
    <x v="2"/>
    <x v="1"/>
  </r>
  <r>
    <s v="P4596"/>
    <s v="Seat Pro"/>
    <s v="Groceries"/>
    <x v="0"/>
    <n v="24"/>
    <n v="87"/>
    <n v="7134.33"/>
    <n v="171223.92"/>
    <d v="2025-07-10T00:00:00"/>
    <d v="2025-09-02T00:00:00"/>
    <s v="discon"/>
    <x v="4"/>
    <s v="Seat Pro"/>
    <s v="Groceries"/>
    <s v="Global Traders"/>
    <x v="182"/>
    <x v="4"/>
    <x v="0"/>
    <n v="24"/>
    <n v="87"/>
    <n v="7134.33"/>
    <n v="171223.91999999998"/>
    <x v="2"/>
    <x v="1"/>
  </r>
  <r>
    <s v="P1232"/>
    <s v="Dream Pro"/>
    <s v="Toys"/>
    <x v="1"/>
    <m/>
    <n v="37"/>
    <n v="1784.06"/>
    <m/>
    <d v="2025-02-02T00:00:00"/>
    <d v="2025-08-02T00:00:00"/>
    <s v="active"/>
    <x v="2"/>
    <s v="Dream Pro"/>
    <s v="Toys"/>
    <s v="Omni Suppliers"/>
    <x v="183"/>
    <x v="1"/>
    <x v="1"/>
    <n v="0"/>
    <n v="37"/>
    <n v="1784.06"/>
    <n v="0"/>
    <x v="1"/>
    <x v="1"/>
  </r>
  <r>
    <s v="P5206"/>
    <s v="Color Mini"/>
    <s v="Clothing"/>
    <x v="1"/>
    <n v="33"/>
    <n v="27"/>
    <n v="11751.38"/>
    <n v="387795.54"/>
    <d v="2025-06-26T00:00:00"/>
    <d v="2025-09-15T00:00:00"/>
    <s v="discon"/>
    <x v="0"/>
    <s v="Color Mini"/>
    <s v="Clothing"/>
    <s v="Omni Suppliers"/>
    <x v="184"/>
    <x v="0"/>
    <x v="1"/>
    <n v="33"/>
    <n v="27"/>
    <n v="11751.38"/>
    <n v="387795.54"/>
    <x v="0"/>
    <x v="0"/>
  </r>
  <r>
    <s v="P7891"/>
    <s v="Population Pro"/>
    <s v="Electronics"/>
    <x v="0"/>
    <n v="82"/>
    <n v="61"/>
    <n v="5711.33"/>
    <n v="468329.06"/>
    <d v="2025-01-30T00:00:00"/>
    <d v="2025-10-01T00:00:00"/>
    <m/>
    <x v="0"/>
    <s v="Population Pro"/>
    <s v="Electronics"/>
    <s v="Global Traders"/>
    <x v="185"/>
    <x v="3"/>
    <x v="0"/>
    <n v="82"/>
    <n v="61"/>
    <n v="5711.33"/>
    <n v="468329.06"/>
    <x v="0"/>
    <x v="0"/>
  </r>
  <r>
    <s v="P3739"/>
    <s v="reduce pro"/>
    <s v="Furniture"/>
    <x v="5"/>
    <n v="25"/>
    <n v="83"/>
    <n v="11437.03"/>
    <n v="285925.75"/>
    <d v="2025-04-20T00:00:00"/>
    <d v="2025-08-10T00:00:00"/>
    <s v="active"/>
    <x v="2"/>
    <s v="Reduce Pro"/>
    <s v="Furniture"/>
    <s v="Abc Pvt Ltd"/>
    <x v="186"/>
    <x v="2"/>
    <x v="5"/>
    <n v="25"/>
    <n v="83"/>
    <n v="11437.03"/>
    <n v="285925.75"/>
    <x v="2"/>
    <x v="1"/>
  </r>
  <r>
    <s v="P1876"/>
    <s v="Sort Pro"/>
    <s v="Electronics"/>
    <x v="2"/>
    <n v="197"/>
    <n v="52"/>
    <n v="200.31"/>
    <n v="39461.07"/>
    <d v="2025-04-23T00:00:00"/>
    <d v="2025-09-04T00:00:00"/>
    <s v="discontinued"/>
    <x v="0"/>
    <s v="Sort Pro"/>
    <s v="Electronics"/>
    <s v=""/>
    <x v="187"/>
    <x v="3"/>
    <x v="2"/>
    <n v="197"/>
    <n v="52"/>
    <n v="200.31"/>
    <n v="39461.07"/>
    <x v="0"/>
    <x v="0"/>
  </r>
  <r>
    <s v="P2733"/>
    <s v="Relate Max"/>
    <s v="Electronics"/>
    <x v="1"/>
    <n v="69"/>
    <n v="23"/>
    <n v="17023.810000000001"/>
    <n v="1174642.8899999999"/>
    <d v="2025-01-12T00:00:00"/>
    <d v="2025-07-27T00:00:00"/>
    <s v="active"/>
    <x v="1"/>
    <s v="Relate Max"/>
    <s v="Electronics"/>
    <s v="Omni Suppliers"/>
    <x v="188"/>
    <x v="3"/>
    <x v="1"/>
    <n v="69"/>
    <n v="23"/>
    <n v="17023.810000000001"/>
    <n v="1174642.8900000001"/>
    <x v="0"/>
    <x v="0"/>
  </r>
  <r>
    <s v="P4517"/>
    <s v="Commercial X"/>
    <s v="Groceries"/>
    <x v="0"/>
    <n v="61"/>
    <n v="43"/>
    <n v="17940.47"/>
    <n v="1094368.67"/>
    <d v="2025-07-06T00:00:00"/>
    <d v="2025-09-09T00:00:00"/>
    <s v="active"/>
    <x v="0"/>
    <s v="Commercial X"/>
    <s v="Groceries"/>
    <s v="Global Traders"/>
    <x v="189"/>
    <x v="4"/>
    <x v="0"/>
    <n v="61"/>
    <n v="43"/>
    <n v="17940.47"/>
    <n v="1094368.6700000002"/>
    <x v="0"/>
    <x v="0"/>
  </r>
  <r>
    <s v="P9434"/>
    <s v="Still Max"/>
    <s v="Groceries"/>
    <x v="5"/>
    <n v="30"/>
    <n v="59"/>
    <n v="13954.38"/>
    <n v="418631.4"/>
    <d v="2025-04-29T00:00:00"/>
    <d v="2025-08-31T00:00:00"/>
    <s v="Actv"/>
    <x v="3"/>
    <s v="Still Max"/>
    <s v="Groceries"/>
    <s v="Abc Pvt Ltd"/>
    <x v="190"/>
    <x v="4"/>
    <x v="5"/>
    <n v="30"/>
    <n v="59"/>
    <n v="13954.38"/>
    <n v="418631.39999999997"/>
    <x v="2"/>
    <x v="1"/>
  </r>
  <r>
    <s v="P6342"/>
    <s v="Vote Max"/>
    <s v="Clothing"/>
    <x v="5"/>
    <n v="5"/>
    <n v="85"/>
    <n v="11541.17"/>
    <n v="57705.85"/>
    <d v="2025-03-17T00:00:00"/>
    <d v="2025-10-06T00:00:00"/>
    <s v="discontinued"/>
    <x v="1"/>
    <s v="Vote Max"/>
    <s v="Clothing"/>
    <s v="Abc Pvt Ltd"/>
    <x v="191"/>
    <x v="0"/>
    <x v="5"/>
    <n v="5"/>
    <n v="85"/>
    <n v="11541.17"/>
    <n v="57705.85"/>
    <x v="2"/>
    <x v="1"/>
  </r>
  <r>
    <s v="P9195"/>
    <s v="Production Pro"/>
    <s v="Toys"/>
    <x v="1"/>
    <n v="78"/>
    <n v="25"/>
    <n v="19502.59"/>
    <n v="1521202.02"/>
    <d v="2025-03-29T00:00:00"/>
    <d v="2025-08-01T00:00:00"/>
    <s v="discontinued"/>
    <x v="4"/>
    <s v="Production Pro"/>
    <s v="Toys"/>
    <s v="Omni Suppliers"/>
    <x v="192"/>
    <x v="1"/>
    <x v="1"/>
    <n v="78"/>
    <n v="25"/>
    <n v="19502.59"/>
    <n v="1521202.02"/>
    <x v="0"/>
    <x v="0"/>
  </r>
  <r>
    <s v="P3551"/>
    <s v="Teach Lite"/>
    <s v="Electronics"/>
    <x v="5"/>
    <n v="178"/>
    <n v="81"/>
    <n v="18591.05"/>
    <n v="3309206.9"/>
    <d v="2025-05-27T00:00:00"/>
    <d v="2025-08-14T00:00:00"/>
    <s v="active"/>
    <x v="4"/>
    <s v="Teach Lite"/>
    <s v="Electronics"/>
    <s v="Abc Pvt Ltd"/>
    <x v="193"/>
    <x v="3"/>
    <x v="5"/>
    <n v="178"/>
    <n v="81"/>
    <n v="18591.05"/>
    <n v="3309206.9"/>
    <x v="0"/>
    <x v="0"/>
  </r>
  <r>
    <s v="P1846"/>
    <s v="Nor Max"/>
    <s v="Furniture"/>
    <x v="1"/>
    <n v="135"/>
    <n v="45"/>
    <n v="5635.58"/>
    <n v="760803.3"/>
    <d v="2025-04-30T00:00:00"/>
    <d v="2025-09-29T00:00:00"/>
    <s v="Actv"/>
    <x v="2"/>
    <s v="Nor Max"/>
    <s v="Furniture"/>
    <s v="Omni Suppliers"/>
    <x v="194"/>
    <x v="2"/>
    <x v="1"/>
    <n v="135"/>
    <n v="45"/>
    <n v="5635.58"/>
    <n v="760803.3"/>
    <x v="0"/>
    <x v="0"/>
  </r>
  <r>
    <s v="P7469"/>
    <s v="door plus"/>
    <s v="Groceries"/>
    <x v="5"/>
    <n v="153"/>
    <n v="87"/>
    <n v="8537.4599999999991"/>
    <n v="1306231.3799999999"/>
    <d v="2025-05-22T00:00:00"/>
    <d v="2025-08-24T00:00:00"/>
    <s v="Actv"/>
    <x v="4"/>
    <s v="Door Plus"/>
    <s v="Groceries"/>
    <s v="Abc Pvt Ltd"/>
    <x v="195"/>
    <x v="4"/>
    <x v="5"/>
    <n v="153"/>
    <n v="87"/>
    <n v="8537.4599999999991"/>
    <n v="1306231.3799999999"/>
    <x v="0"/>
    <x v="0"/>
  </r>
  <r>
    <s v="P1224"/>
    <s v="Life Mini"/>
    <s v="Furniture"/>
    <x v="4"/>
    <n v="19"/>
    <n v="31"/>
    <n v="2340.9899999999998"/>
    <n v="44478.81"/>
    <d v="2025-02-27T00:00:00"/>
    <d v="2025-08-23T00:00:00"/>
    <m/>
    <x v="1"/>
    <s v="Life Mini"/>
    <s v="Furniture"/>
    <s v="Retailmart Inc"/>
    <x v="196"/>
    <x v="2"/>
    <x v="4"/>
    <n v="19"/>
    <n v="31"/>
    <n v="2340.9899999999998"/>
    <n v="44478.81"/>
    <x v="2"/>
    <x v="1"/>
  </r>
  <r>
    <s v="P7233"/>
    <s v="She X"/>
    <s v="Furniture"/>
    <x v="4"/>
    <n v="141"/>
    <n v="83"/>
    <n v="1791.44"/>
    <n v="252593.04"/>
    <d v="2025-01-16T00:00:00"/>
    <d v="2025-09-04T00:00:00"/>
    <s v="active"/>
    <x v="2"/>
    <s v="She X"/>
    <s v="Furniture"/>
    <s v="Retailmart Inc"/>
    <x v="197"/>
    <x v="2"/>
    <x v="4"/>
    <n v="141"/>
    <n v="83"/>
    <n v="1791.44"/>
    <n v="252593.04"/>
    <x v="0"/>
    <x v="0"/>
  </r>
  <r>
    <s v="P2917"/>
    <s v="Attention Pro"/>
    <s v="Clothing"/>
    <x v="5"/>
    <n v="138"/>
    <n v="96"/>
    <n v="10675.16"/>
    <n v="1473172.08"/>
    <d v="2025-03-24T00:00:00"/>
    <d v="2025-09-04T00:00:00"/>
    <s v="discontinued"/>
    <x v="3"/>
    <s v="Attention Pro"/>
    <s v="Clothing"/>
    <s v="Abc Pvt Ltd"/>
    <x v="198"/>
    <x v="0"/>
    <x v="5"/>
    <n v="138"/>
    <n v="96"/>
    <n v="10675.16"/>
    <n v="1473172.08"/>
    <x v="0"/>
    <x v="0"/>
  </r>
  <r>
    <s v="P4744"/>
    <s v="Give Plus"/>
    <s v="Furniture"/>
    <x v="3"/>
    <n v="133"/>
    <n v="69"/>
    <n v="9112.65"/>
    <n v="1211982.45"/>
    <d v="2025-05-31T00:00:00"/>
    <d v="2025-10-09T00:00:00"/>
    <m/>
    <x v="4"/>
    <s v="Give Plus"/>
    <s v="Furniture"/>
    <s v="Quickstock"/>
    <x v="199"/>
    <x v="2"/>
    <x v="3"/>
    <n v="133"/>
    <n v="69"/>
    <n v="9112.65"/>
    <n v="1211982.45"/>
    <x v="0"/>
    <x v="0"/>
  </r>
  <r>
    <s v="P1260"/>
    <s v="Hospital Lite"/>
    <s v="Clothing"/>
    <x v="1"/>
    <n v="150"/>
    <n v="29"/>
    <n v="19799.71"/>
    <n v="2969956.5"/>
    <d v="2025-04-13T00:00:00"/>
    <d v="2025-07-21T00:00:00"/>
    <s v="discon"/>
    <x v="1"/>
    <s v="Hospital Lite"/>
    <s v="Clothing"/>
    <s v="Omni Suppliers"/>
    <x v="200"/>
    <x v="0"/>
    <x v="1"/>
    <n v="150"/>
    <n v="29"/>
    <n v="19799.71"/>
    <n v="2969956.5"/>
    <x v="0"/>
    <x v="0"/>
  </r>
  <r>
    <s v="P3060"/>
    <s v="Hour Max"/>
    <s v="Toys"/>
    <x v="5"/>
    <n v="167"/>
    <n v="21"/>
    <n v="1802.97"/>
    <n v="301095.99"/>
    <d v="2025-06-29T00:00:00"/>
    <d v="2025-09-18T00:00:00"/>
    <s v="Inactive"/>
    <x v="4"/>
    <s v="Hour Max"/>
    <s v="Toys"/>
    <s v="Abc Pvt Ltd"/>
    <x v="201"/>
    <x v="1"/>
    <x v="5"/>
    <n v="167"/>
    <n v="21"/>
    <n v="1802.97"/>
    <n v="301095.99"/>
    <x v="0"/>
    <x v="0"/>
  </r>
  <r>
    <s v="P2342"/>
    <s v="Economy Plus"/>
    <s v="Groceries"/>
    <x v="0"/>
    <n v="100"/>
    <m/>
    <n v="15216.55"/>
    <n v="1521655"/>
    <d v="2025-02-10T00:00:00"/>
    <d v="2025-08-25T00:00:00"/>
    <s v="active"/>
    <x v="0"/>
    <s v="Economy Plus"/>
    <s v="Groceries"/>
    <s v="Global Traders"/>
    <x v="202"/>
    <x v="4"/>
    <x v="0"/>
    <n v="100"/>
    <n v="0"/>
    <n v="15216.55"/>
    <n v="1521655"/>
    <x v="0"/>
    <x v="0"/>
  </r>
  <r>
    <s v="P2994"/>
    <s v="All Pro"/>
    <s v="Toys"/>
    <x v="1"/>
    <m/>
    <n v="43"/>
    <n v="12141.73"/>
    <m/>
    <d v="2025-05-25T00:00:00"/>
    <d v="2025-08-27T00:00:00"/>
    <s v="Inactive"/>
    <x v="2"/>
    <s v="All Pro"/>
    <s v="Toys"/>
    <s v="Omni Suppliers"/>
    <x v="203"/>
    <x v="1"/>
    <x v="1"/>
    <n v="0"/>
    <n v="43"/>
    <n v="12141.73"/>
    <n v="0"/>
    <x v="1"/>
    <x v="1"/>
  </r>
  <r>
    <s v="P4490"/>
    <s v="Current Pro"/>
    <s v="Groceries"/>
    <x v="0"/>
    <n v="93"/>
    <n v="68"/>
    <n v="17022.009999999998"/>
    <n v="1583046.93"/>
    <d v="2025-02-27T00:00:00"/>
    <d v="2025-09-01T00:00:00"/>
    <s v="discontinued"/>
    <x v="1"/>
    <s v="Current Pro"/>
    <s v="Groceries"/>
    <s v="Global Traders"/>
    <x v="204"/>
    <x v="4"/>
    <x v="0"/>
    <n v="93"/>
    <n v="68"/>
    <n v="17022.009999999998"/>
    <n v="1583046.93"/>
    <x v="0"/>
    <x v="0"/>
  </r>
  <r>
    <s v="P1235"/>
    <s v="Consider X"/>
    <s v="Toys"/>
    <x v="4"/>
    <n v="177"/>
    <n v="97"/>
    <n v="18662.11"/>
    <n v="3303193.47"/>
    <d v="2025-04-18T00:00:00"/>
    <d v="2025-08-13T00:00:00"/>
    <s v="Inactive"/>
    <x v="2"/>
    <s v="Consider X"/>
    <s v="Toys"/>
    <s v="Retailmart Inc"/>
    <x v="205"/>
    <x v="1"/>
    <x v="4"/>
    <n v="177"/>
    <n v="97"/>
    <n v="18662.11"/>
    <n v="3303193.47"/>
    <x v="0"/>
    <x v="0"/>
  </r>
  <r>
    <s v="P4530"/>
    <s v="Easy Mini"/>
    <s v="Groceries"/>
    <x v="1"/>
    <n v="136"/>
    <n v="53"/>
    <n v="3665.6"/>
    <n v="498521.59999999998"/>
    <d v="2025-06-20T00:00:00"/>
    <d v="2025-08-03T00:00:00"/>
    <s v="discontinued"/>
    <x v="2"/>
    <s v="Easy Mini"/>
    <s v="Groceries"/>
    <s v="Omni Suppliers"/>
    <x v="206"/>
    <x v="4"/>
    <x v="1"/>
    <n v="136"/>
    <n v="53"/>
    <n v="3665.6"/>
    <n v="498521.59999999998"/>
    <x v="0"/>
    <x v="0"/>
  </r>
  <r>
    <s v="P3560"/>
    <s v="Really Max"/>
    <s v="Groceries"/>
    <x v="1"/>
    <n v="39"/>
    <n v="83"/>
    <n v="11510.74"/>
    <n v="448918.86"/>
    <d v="2025-05-03T00:00:00"/>
    <d v="2025-08-07T00:00:00"/>
    <s v="active"/>
    <x v="1"/>
    <s v="Really Max"/>
    <s v="Groceries"/>
    <s v="Omni Suppliers"/>
    <x v="207"/>
    <x v="4"/>
    <x v="1"/>
    <n v="39"/>
    <n v="83"/>
    <n v="11510.74"/>
    <n v="448918.86"/>
    <x v="2"/>
    <x v="1"/>
  </r>
  <r>
    <s v="P6951"/>
    <s v="Pretty Plus"/>
    <s v="Furniture"/>
    <x v="1"/>
    <n v="92"/>
    <n v="91"/>
    <n v="16567.419999999998"/>
    <n v="1524202.64"/>
    <d v="2025-02-17T00:00:00"/>
    <d v="2025-10-05T00:00:00"/>
    <s v="discon"/>
    <x v="0"/>
    <s v="Pretty Plus"/>
    <s v="Furniture"/>
    <s v="Omni Suppliers"/>
    <x v="208"/>
    <x v="2"/>
    <x v="1"/>
    <n v="92"/>
    <n v="91"/>
    <n v="16567.419999999998"/>
    <n v="1524202.64"/>
    <x v="0"/>
    <x v="0"/>
  </r>
  <r>
    <s v="P7413"/>
    <s v="Executive Plus"/>
    <s v="Electronics"/>
    <x v="5"/>
    <m/>
    <n v="49"/>
    <n v="16511.400000000001"/>
    <m/>
    <d v="2025-02-07T00:00:00"/>
    <d v="2025-09-13T00:00:00"/>
    <s v="Actv"/>
    <x v="3"/>
    <s v="Executive Plus"/>
    <s v="Electronics"/>
    <s v="Abc Pvt Ltd"/>
    <x v="209"/>
    <x v="3"/>
    <x v="5"/>
    <n v="0"/>
    <n v="49"/>
    <n v="16511.400000000001"/>
    <n v="0"/>
    <x v="1"/>
    <x v="1"/>
  </r>
  <r>
    <s v="P3898"/>
    <s v="Do X"/>
    <s v="Groceries"/>
    <x v="1"/>
    <n v="122"/>
    <n v="97"/>
    <n v="10485.16"/>
    <n v="1279189.52"/>
    <d v="2025-03-23T00:00:00"/>
    <d v="2025-09-04T00:00:00"/>
    <s v="discontinued"/>
    <x v="4"/>
    <s v="Do X"/>
    <s v="Groceries"/>
    <s v="Omni Suppliers"/>
    <x v="210"/>
    <x v="4"/>
    <x v="1"/>
    <n v="122"/>
    <n v="97"/>
    <n v="10485.16"/>
    <n v="1279189.52"/>
    <x v="0"/>
    <x v="0"/>
  </r>
  <r>
    <s v="P5227"/>
    <s v="Protect Mini"/>
    <s v="Electronics"/>
    <x v="4"/>
    <n v="88"/>
    <n v="61"/>
    <n v="7879.28"/>
    <n v="693376.64"/>
    <d v="2025-06-18T00:00:00"/>
    <d v="2025-10-07T00:00:00"/>
    <s v="Inactive"/>
    <x v="4"/>
    <s v="Protect Mini"/>
    <s v="Electronics"/>
    <s v="Retailmart Inc"/>
    <x v="211"/>
    <x v="3"/>
    <x v="4"/>
    <n v="88"/>
    <n v="61"/>
    <n v="7879.28"/>
    <n v="693376.64"/>
    <x v="0"/>
    <x v="0"/>
  </r>
  <r>
    <s v="P7943"/>
    <s v="Yourself Plus"/>
    <s v="Clothing"/>
    <x v="1"/>
    <n v="178"/>
    <n v="57"/>
    <n v="10818.63"/>
    <n v="1925716.14"/>
    <d v="2025-05-08T00:00:00"/>
    <d v="2025-08-07T00:00:00"/>
    <s v="active"/>
    <x v="4"/>
    <s v="Yourself Plus"/>
    <s v="Clothing"/>
    <s v="Omni Suppliers"/>
    <x v="212"/>
    <x v="0"/>
    <x v="1"/>
    <n v="178"/>
    <n v="57"/>
    <n v="10818.63"/>
    <n v="1925716.14"/>
    <x v="0"/>
    <x v="0"/>
  </r>
  <r>
    <s v="P5670"/>
    <s v="old mini"/>
    <s v="Toys"/>
    <x v="4"/>
    <n v="142"/>
    <n v="44"/>
    <n v="7139.48"/>
    <n v="1013806.16"/>
    <d v="2025-03-05T00:00:00"/>
    <d v="2025-08-14T00:00:00"/>
    <s v="Actv"/>
    <x v="0"/>
    <s v="Old Mini"/>
    <s v="Toys"/>
    <s v="Retailmart Inc"/>
    <x v="14"/>
    <x v="1"/>
    <x v="4"/>
    <n v="142"/>
    <n v="44"/>
    <n v="7139.48"/>
    <n v="1013806.1599999999"/>
    <x v="0"/>
    <x v="0"/>
  </r>
  <r>
    <s v="P5033"/>
    <s v="color lite"/>
    <s v="Electronics"/>
    <x v="0"/>
    <n v="52"/>
    <n v="70"/>
    <n v="10879.84"/>
    <n v="565751.68000000005"/>
    <d v="2025-03-20T00:00:00"/>
    <d v="2025-07-21T00:00:00"/>
    <s v="active"/>
    <x v="3"/>
    <s v="Color Lite"/>
    <s v="Electronics"/>
    <s v="Global Traders"/>
    <x v="28"/>
    <x v="3"/>
    <x v="0"/>
    <n v="52"/>
    <n v="70"/>
    <n v="10879.84"/>
    <n v="565751.68000000005"/>
    <x v="2"/>
    <x v="1"/>
  </r>
  <r>
    <s v="P9389"/>
    <s v="Wife X"/>
    <s v="Toys"/>
    <x v="1"/>
    <n v="133"/>
    <n v="86"/>
    <n v="12572.78"/>
    <n v="1672179.74"/>
    <d v="2025-06-25T00:00:00"/>
    <d v="2025-08-26T00:00:00"/>
    <m/>
    <x v="2"/>
    <s v="Wife X"/>
    <s v="Toys"/>
    <s v="Omni Suppliers"/>
    <x v="213"/>
    <x v="1"/>
    <x v="1"/>
    <n v="133"/>
    <n v="86"/>
    <n v="12572.78"/>
    <n v="1672179.74"/>
    <x v="0"/>
    <x v="0"/>
  </r>
  <r>
    <s v="P9135"/>
    <s v="Deep Mini"/>
    <s v="Furniture"/>
    <x v="0"/>
    <n v="41"/>
    <n v="83"/>
    <n v="3376.28"/>
    <n v="138427.48000000001"/>
    <d v="2025-06-01T00:00:00"/>
    <d v="2025-09-01T00:00:00"/>
    <s v="discontinued"/>
    <x v="0"/>
    <s v="Deep Mini"/>
    <s v="Furniture"/>
    <s v="Global Traders"/>
    <x v="214"/>
    <x v="2"/>
    <x v="0"/>
    <n v="41"/>
    <n v="83"/>
    <n v="3376.28"/>
    <n v="138427.48000000001"/>
    <x v="2"/>
    <x v="1"/>
  </r>
  <r>
    <s v="P6742"/>
    <s v="Risk Lite"/>
    <s v="Toys"/>
    <x v="4"/>
    <n v="156"/>
    <n v="52"/>
    <n v="10692.55"/>
    <n v="1668037.8"/>
    <d v="2025-01-24T00:00:00"/>
    <d v="2025-07-24T00:00:00"/>
    <m/>
    <x v="0"/>
    <s v="Risk Lite"/>
    <s v="Toys"/>
    <s v="Retailmart Inc"/>
    <x v="215"/>
    <x v="1"/>
    <x v="4"/>
    <n v="156"/>
    <n v="52"/>
    <n v="10692.55"/>
    <n v="1668037.7999999998"/>
    <x v="0"/>
    <x v="0"/>
  </r>
  <r>
    <s v="P1922"/>
    <s v="Without X"/>
    <s v="Clothing"/>
    <x v="4"/>
    <n v="163"/>
    <n v="48"/>
    <n v="3075.91"/>
    <n v="501373.33"/>
    <d v="2025-02-09T00:00:00"/>
    <d v="2025-09-14T00:00:00"/>
    <s v="Inactive"/>
    <x v="2"/>
    <s v="Without X"/>
    <s v="Clothing"/>
    <s v="Retailmart Inc"/>
    <x v="216"/>
    <x v="0"/>
    <x v="4"/>
    <n v="163"/>
    <n v="48"/>
    <n v="3075.91"/>
    <n v="501373.32999999996"/>
    <x v="0"/>
    <x v="0"/>
  </r>
  <r>
    <s v="P2120"/>
    <s v="item pro"/>
    <s v="Groceries"/>
    <x v="1"/>
    <n v="154"/>
    <n v="74"/>
    <n v="2905.4"/>
    <n v="447431.6"/>
    <d v="2025-03-09T00:00:00"/>
    <d v="2025-08-13T00:00:00"/>
    <s v="active"/>
    <x v="0"/>
    <s v="Item Pro"/>
    <s v="Groceries"/>
    <s v="Omni Suppliers"/>
    <x v="217"/>
    <x v="4"/>
    <x v="1"/>
    <n v="154"/>
    <n v="74"/>
    <n v="2905.4"/>
    <n v="447431.60000000003"/>
    <x v="0"/>
    <x v="0"/>
  </r>
  <r>
    <s v="P3243"/>
    <s v="Under Mini"/>
    <s v="Clothing"/>
    <x v="3"/>
    <n v="85"/>
    <n v="85"/>
    <n v="15261.05"/>
    <n v="1297189.25"/>
    <d v="2025-05-31T00:00:00"/>
    <d v="2025-07-23T00:00:00"/>
    <s v="active"/>
    <x v="4"/>
    <s v="Under Mini"/>
    <s v="Clothing"/>
    <s v="Quickstock"/>
    <x v="218"/>
    <x v="0"/>
    <x v="3"/>
    <n v="85"/>
    <n v="85"/>
    <n v="15261.05"/>
    <n v="1297189.25"/>
    <x v="2"/>
    <x v="0"/>
  </r>
  <r>
    <s v="P2865"/>
    <s v="May X"/>
    <s v="Furniture"/>
    <x v="0"/>
    <m/>
    <n v="57"/>
    <n v="10752.8"/>
    <m/>
    <d v="2025-02-19T00:00:00"/>
    <d v="2025-07-23T00:00:00"/>
    <s v="active"/>
    <x v="4"/>
    <s v="May X"/>
    <s v="Furniture"/>
    <s v="Global Traders"/>
    <x v="219"/>
    <x v="2"/>
    <x v="0"/>
    <n v="0"/>
    <n v="57"/>
    <n v="10752.8"/>
    <n v="0"/>
    <x v="1"/>
    <x v="1"/>
  </r>
  <r>
    <s v="P7371"/>
    <s v="Last Lite"/>
    <s v="Groceries"/>
    <x v="3"/>
    <n v="108"/>
    <m/>
    <n v="7975.88"/>
    <n v="861395.04"/>
    <d v="2025-04-25T00:00:00"/>
    <d v="2025-09-05T00:00:00"/>
    <s v="active"/>
    <x v="2"/>
    <s v="Last Lite"/>
    <s v="Groceries"/>
    <s v="Quickstock"/>
    <x v="220"/>
    <x v="4"/>
    <x v="3"/>
    <n v="108"/>
    <n v="0"/>
    <n v="7975.88"/>
    <n v="861395.04"/>
    <x v="0"/>
    <x v="0"/>
  </r>
  <r>
    <s v="P4228"/>
    <s v="Whole Max"/>
    <s v="Clothing"/>
    <x v="4"/>
    <n v="135"/>
    <n v="24"/>
    <n v="9752.83"/>
    <n v="1316632.05"/>
    <d v="2025-03-20T00:00:00"/>
    <d v="2025-09-28T00:00:00"/>
    <s v="active"/>
    <x v="1"/>
    <s v="Whole Max"/>
    <s v="Clothing"/>
    <s v="Retailmart Inc"/>
    <x v="221"/>
    <x v="0"/>
    <x v="4"/>
    <n v="135"/>
    <n v="24"/>
    <n v="9752.83"/>
    <n v="1316632.05"/>
    <x v="0"/>
    <x v="0"/>
  </r>
  <r>
    <s v="P3371"/>
    <s v="Them X"/>
    <s v="Electronics"/>
    <x v="0"/>
    <n v="75"/>
    <n v="64"/>
    <n v="14414.73"/>
    <n v="1081104.75"/>
    <d v="2025-06-27T00:00:00"/>
    <d v="2025-09-24T00:00:00"/>
    <s v="active"/>
    <x v="1"/>
    <s v="Them X"/>
    <s v="Electronics"/>
    <s v="Global Traders"/>
    <x v="222"/>
    <x v="3"/>
    <x v="0"/>
    <n v="75"/>
    <n v="64"/>
    <n v="14414.73"/>
    <n v="1081104.75"/>
    <x v="0"/>
    <x v="0"/>
  </r>
  <r>
    <s v="P1094"/>
    <s v="Cup Pro"/>
    <s v="Groceries"/>
    <x v="3"/>
    <n v="114"/>
    <n v="55"/>
    <n v="10877.35"/>
    <n v="1240017.8999999999"/>
    <d v="2025-05-15T00:00:00"/>
    <d v="2025-09-19T00:00:00"/>
    <s v="Actv"/>
    <x v="1"/>
    <s v="Cup Pro"/>
    <s v="Groceries"/>
    <s v="Quickstock"/>
    <x v="223"/>
    <x v="4"/>
    <x v="3"/>
    <n v="114"/>
    <n v="55"/>
    <n v="10877.35"/>
    <n v="1240017.9000000001"/>
    <x v="0"/>
    <x v="0"/>
  </r>
  <r>
    <s v="P3116"/>
    <s v="Mother Mini"/>
    <s v="Groceries"/>
    <x v="3"/>
    <n v="147"/>
    <n v="30"/>
    <n v="19183.54"/>
    <n v="2819980.38"/>
    <d v="2025-04-27T00:00:00"/>
    <d v="2025-07-23T00:00:00"/>
    <s v="discon"/>
    <x v="2"/>
    <s v="Mother Mini"/>
    <s v="Groceries"/>
    <s v="Quickstock"/>
    <x v="224"/>
    <x v="4"/>
    <x v="3"/>
    <n v="147"/>
    <n v="30"/>
    <n v="19183.54"/>
    <n v="2819980.3800000004"/>
    <x v="0"/>
    <x v="0"/>
  </r>
  <r>
    <s v="P7166"/>
    <s v="Must Max"/>
    <s v="Clothing"/>
    <x v="4"/>
    <n v="46"/>
    <n v="65"/>
    <n v="12318.26"/>
    <n v="566639.96"/>
    <d v="2025-06-30T00:00:00"/>
    <d v="2025-09-24T00:00:00"/>
    <m/>
    <x v="1"/>
    <s v="Must Max"/>
    <s v="Clothing"/>
    <s v="Retailmart Inc"/>
    <x v="225"/>
    <x v="0"/>
    <x v="4"/>
    <n v="46"/>
    <n v="65"/>
    <n v="12318.26"/>
    <n v="566639.96"/>
    <x v="2"/>
    <x v="1"/>
  </r>
  <r>
    <s v="P8783"/>
    <s v="Marriage Mini"/>
    <s v="Electronics"/>
    <x v="1"/>
    <n v="189"/>
    <n v="79"/>
    <n v="11879.61"/>
    <n v="2245246.29"/>
    <d v="2025-01-29T00:00:00"/>
    <d v="2025-09-09T00:00:00"/>
    <s v="active"/>
    <x v="3"/>
    <s v="Marriage Mini"/>
    <s v="Electronics"/>
    <s v="Omni Suppliers"/>
    <x v="226"/>
    <x v="3"/>
    <x v="1"/>
    <n v="189"/>
    <n v="79"/>
    <n v="11879.61"/>
    <n v="2245246.29"/>
    <x v="0"/>
    <x v="0"/>
  </r>
  <r>
    <s v="P8147"/>
    <s v="Go X"/>
    <s v="Clothing"/>
    <x v="3"/>
    <n v="99"/>
    <n v="87"/>
    <n v="15812.19"/>
    <n v="1565406.81"/>
    <d v="2025-01-26T00:00:00"/>
    <d v="2025-08-28T00:00:00"/>
    <s v="Actv"/>
    <x v="2"/>
    <s v="Go X"/>
    <s v="Clothing"/>
    <s v="Quickstock"/>
    <x v="227"/>
    <x v="0"/>
    <x v="3"/>
    <n v="99"/>
    <n v="87"/>
    <n v="15812.19"/>
    <n v="1565406.81"/>
    <x v="0"/>
    <x v="0"/>
  </r>
  <r>
    <s v="P4876"/>
    <s v="None Lite"/>
    <s v="Groceries"/>
    <x v="1"/>
    <n v="71"/>
    <n v="50"/>
    <n v="12153.97"/>
    <n v="862931.87"/>
    <d v="2025-06-05T00:00:00"/>
    <d v="2025-08-15T00:00:00"/>
    <s v="active"/>
    <x v="2"/>
    <s v="None Lite"/>
    <s v="Groceries"/>
    <s v="Omni Suppliers"/>
    <x v="228"/>
    <x v="4"/>
    <x v="1"/>
    <n v="71"/>
    <n v="50"/>
    <n v="12153.97"/>
    <n v="862931.87"/>
    <x v="0"/>
    <x v="0"/>
  </r>
  <r>
    <s v="P6109"/>
    <s v="Store Plus"/>
    <s v="Groceries"/>
    <x v="3"/>
    <n v="50"/>
    <n v="48"/>
    <n v="2129.73"/>
    <n v="106486.5"/>
    <d v="2025-02-14T00:00:00"/>
    <d v="2025-09-09T00:00:00"/>
    <s v="active"/>
    <x v="1"/>
    <s v="Store Plus"/>
    <s v="Groceries"/>
    <s v="Quickstock"/>
    <x v="229"/>
    <x v="4"/>
    <x v="3"/>
    <n v="50"/>
    <n v="48"/>
    <n v="2129.73"/>
    <n v="106486.5"/>
    <x v="0"/>
    <x v="0"/>
  </r>
  <r>
    <s v="P4368"/>
    <s v="Better Pro"/>
    <s v="Clothing"/>
    <x v="3"/>
    <n v="10"/>
    <n v="42"/>
    <n v="2500.08"/>
    <n v="25000.799999999999"/>
    <d v="2025-05-28T00:00:00"/>
    <d v="2025-09-25T00:00:00"/>
    <s v="discontinued"/>
    <x v="0"/>
    <s v="Better Pro"/>
    <s v="Clothing"/>
    <s v="Quickstock"/>
    <x v="230"/>
    <x v="0"/>
    <x v="3"/>
    <n v="10"/>
    <n v="42"/>
    <n v="2500.08"/>
    <n v="25000.799999999999"/>
    <x v="2"/>
    <x v="1"/>
  </r>
  <r>
    <s v="P3872"/>
    <s v="Quality Pro"/>
    <s v="Groceries"/>
    <x v="1"/>
    <n v="0"/>
    <n v="82"/>
    <n v="6263.31"/>
    <n v="0"/>
    <d v="2025-04-12T00:00:00"/>
    <d v="2025-09-26T00:00:00"/>
    <s v="active"/>
    <x v="0"/>
    <s v="Quality Pro"/>
    <s v="Groceries"/>
    <s v="Omni Suppliers"/>
    <x v="231"/>
    <x v="4"/>
    <x v="1"/>
    <n v="0"/>
    <n v="82"/>
    <n v="6263.31"/>
    <n v="0"/>
    <x v="1"/>
    <x v="1"/>
  </r>
  <r>
    <s v="P7514"/>
    <s v="Green Plus"/>
    <s v="Electronics"/>
    <x v="3"/>
    <n v="167"/>
    <n v="34"/>
    <n v="8010.1"/>
    <n v="1337686.7"/>
    <d v="2025-07-05T00:00:00"/>
    <d v="2025-09-09T00:00:00"/>
    <s v="active"/>
    <x v="2"/>
    <s v="Green Plus"/>
    <s v="Electronics"/>
    <s v="Quickstock"/>
    <x v="232"/>
    <x v="3"/>
    <x v="3"/>
    <n v="167"/>
    <n v="34"/>
    <n v="8010.1"/>
    <n v="1337686.7"/>
    <x v="0"/>
    <x v="0"/>
  </r>
  <r>
    <s v="P8112"/>
    <s v="Painting Pro"/>
    <s v="Groceries"/>
    <x v="5"/>
    <n v="52"/>
    <n v="28"/>
    <n v="4151.32"/>
    <n v="215868.64"/>
    <d v="2025-07-12T00:00:00"/>
    <d v="2025-09-25T00:00:00"/>
    <s v="discontinued"/>
    <x v="2"/>
    <s v="Painting Pro"/>
    <s v="Groceries"/>
    <s v="Abc Pvt Ltd"/>
    <x v="233"/>
    <x v="4"/>
    <x v="5"/>
    <n v="52"/>
    <n v="28"/>
    <n v="4151.32"/>
    <n v="215868.63999999998"/>
    <x v="0"/>
    <x v="0"/>
  </r>
  <r>
    <s v="P7456"/>
    <s v="phone mini"/>
    <s v="Furniture"/>
    <x v="2"/>
    <n v="116"/>
    <m/>
    <n v="6703.31"/>
    <n v="777583.96000000008"/>
    <d v="2025-01-18T00:00:00"/>
    <d v="2025-09-06T00:00:00"/>
    <s v="discon"/>
    <x v="4"/>
    <s v="Phone Mini"/>
    <s v="Furniture"/>
    <s v=""/>
    <x v="234"/>
    <x v="2"/>
    <x v="2"/>
    <n v="116"/>
    <n v="0"/>
    <n v="6703.31"/>
    <n v="777583.96000000008"/>
    <x v="0"/>
    <x v="0"/>
  </r>
  <r>
    <s v="P9766"/>
    <s v="Focus X"/>
    <s v="Electronics"/>
    <x v="5"/>
    <n v="24"/>
    <n v="94"/>
    <n v="18463.060000000001"/>
    <n v="443113.44000000012"/>
    <d v="2025-04-29T00:00:00"/>
    <d v="2025-07-28T00:00:00"/>
    <s v="active"/>
    <x v="3"/>
    <s v="Focus X"/>
    <s v="Electronics"/>
    <s v="Abc Pvt Ltd"/>
    <x v="235"/>
    <x v="3"/>
    <x v="5"/>
    <n v="24"/>
    <n v="94"/>
    <n v="18463.060000000001"/>
    <n v="443113.44000000006"/>
    <x v="2"/>
    <x v="1"/>
  </r>
  <r>
    <s v="P9070"/>
    <s v="Appear Plus"/>
    <s v="Electronics"/>
    <x v="0"/>
    <n v="161"/>
    <n v="36"/>
    <n v="11762.01"/>
    <n v="1893683.61"/>
    <d v="2025-05-16T00:00:00"/>
    <d v="2025-09-13T00:00:00"/>
    <s v="Inactive"/>
    <x v="1"/>
    <s v="Appear Plus"/>
    <s v="Electronics"/>
    <s v="Global Traders"/>
    <x v="236"/>
    <x v="3"/>
    <x v="0"/>
    <n v="161"/>
    <n v="36"/>
    <n v="11762.01"/>
    <n v="1893683.61"/>
    <x v="0"/>
    <x v="0"/>
  </r>
  <r>
    <s v="P5971"/>
    <s v="Hotel Pro"/>
    <s v="Toys"/>
    <x v="3"/>
    <n v="178"/>
    <n v="73"/>
    <n v="3568.92"/>
    <n v="635267.76"/>
    <d v="2025-04-21T00:00:00"/>
    <d v="2025-09-03T00:00:00"/>
    <s v="Inactive"/>
    <x v="4"/>
    <s v="Hotel Pro"/>
    <s v="Toys"/>
    <s v="Quickstock"/>
    <x v="237"/>
    <x v="1"/>
    <x v="3"/>
    <n v="178"/>
    <n v="73"/>
    <n v="3568.92"/>
    <n v="635267.76"/>
    <x v="0"/>
    <x v="0"/>
  </r>
  <r>
    <s v="P2990"/>
    <s v="Image Mini"/>
    <s v="Clothing"/>
    <x v="1"/>
    <n v="179"/>
    <n v="89"/>
    <n v="725.89"/>
    <n v="129934.31"/>
    <d v="2025-02-27T00:00:00"/>
    <d v="2025-10-06T00:00:00"/>
    <s v="discon"/>
    <x v="2"/>
    <s v="Image Mini"/>
    <s v="Clothing"/>
    <s v="Omni Suppliers"/>
    <x v="238"/>
    <x v="0"/>
    <x v="1"/>
    <n v="179"/>
    <n v="89"/>
    <n v="725.89"/>
    <n v="129934.31"/>
    <x v="0"/>
    <x v="0"/>
  </r>
  <r>
    <s v="P7320"/>
    <s v="Increase Lite"/>
    <s v="Groceries"/>
    <x v="0"/>
    <n v="28"/>
    <n v="82"/>
    <n v="5587.86"/>
    <n v="156460.07999999999"/>
    <d v="2025-02-22T00:00:00"/>
    <d v="2025-08-02T00:00:00"/>
    <s v="Inactive"/>
    <x v="2"/>
    <s v="Increase Lite"/>
    <s v="Groceries"/>
    <s v="Global Traders"/>
    <x v="239"/>
    <x v="4"/>
    <x v="0"/>
    <n v="28"/>
    <n v="82"/>
    <n v="5587.86"/>
    <n v="156460.07999999999"/>
    <x v="2"/>
    <x v="1"/>
  </r>
  <r>
    <s v="P3713"/>
    <s v="politics x"/>
    <s v="Toys"/>
    <x v="5"/>
    <n v="155"/>
    <n v="68"/>
    <n v="3601.82"/>
    <n v="558282.1"/>
    <d v="2025-01-20T00:00:00"/>
    <d v="2025-10-07T00:00:00"/>
    <m/>
    <x v="3"/>
    <s v="Politics X"/>
    <s v="Toys"/>
    <s v="Abc Pvt Ltd"/>
    <x v="240"/>
    <x v="1"/>
    <x v="5"/>
    <n v="155"/>
    <n v="68"/>
    <n v="3601.82"/>
    <n v="558282.1"/>
    <x v="0"/>
    <x v="0"/>
  </r>
  <r>
    <s v="P4432"/>
    <s v="Catch X"/>
    <s v="Toys"/>
    <x v="5"/>
    <n v="176"/>
    <n v="39"/>
    <n v="8321.75"/>
    <n v="1464628"/>
    <d v="2025-03-02T00:00:00"/>
    <d v="2025-09-20T00:00:00"/>
    <s v="discontinued"/>
    <x v="2"/>
    <s v="Catch X"/>
    <s v="Toys"/>
    <s v="Abc Pvt Ltd"/>
    <x v="241"/>
    <x v="1"/>
    <x v="5"/>
    <n v="176"/>
    <n v="39"/>
    <n v="8321.75"/>
    <n v="1464628"/>
    <x v="0"/>
    <x v="0"/>
  </r>
  <r>
    <s v="P6182"/>
    <s v="Lawyer Pro"/>
    <s v="Clothing"/>
    <x v="3"/>
    <n v="188"/>
    <n v="68"/>
    <n v="6026.94"/>
    <n v="1133064.72"/>
    <d v="2025-05-28T00:00:00"/>
    <d v="2025-09-22T00:00:00"/>
    <s v="active"/>
    <x v="3"/>
    <s v="Lawyer Pro"/>
    <s v="Clothing"/>
    <s v="Quickstock"/>
    <x v="242"/>
    <x v="0"/>
    <x v="3"/>
    <n v="188"/>
    <n v="68"/>
    <n v="6026.94"/>
    <n v="1133064.72"/>
    <x v="0"/>
    <x v="0"/>
  </r>
  <r>
    <s v="P2759"/>
    <s v="Player Pro"/>
    <s v="Groceries"/>
    <x v="1"/>
    <n v="140"/>
    <n v="70"/>
    <n v="4237.62"/>
    <n v="593266.79999999993"/>
    <d v="2025-04-11T00:00:00"/>
    <d v="2025-09-15T00:00:00"/>
    <s v="Actv"/>
    <x v="4"/>
    <s v="Player Pro"/>
    <s v="Groceries"/>
    <s v="Omni Suppliers"/>
    <x v="243"/>
    <x v="4"/>
    <x v="1"/>
    <n v="140"/>
    <n v="70"/>
    <n v="4237.62"/>
    <n v="593266.79999999993"/>
    <x v="0"/>
    <x v="0"/>
  </r>
  <r>
    <s v="P9914"/>
    <s v="Health Lite"/>
    <s v="Groceries"/>
    <x v="1"/>
    <n v="61"/>
    <n v="51"/>
    <n v="9391.2199999999993"/>
    <n v="572864.41999999993"/>
    <d v="2025-02-11T00:00:00"/>
    <d v="2025-08-28T00:00:00"/>
    <s v="active"/>
    <x v="1"/>
    <s v="Health Lite"/>
    <s v="Groceries"/>
    <s v="Omni Suppliers"/>
    <x v="244"/>
    <x v="4"/>
    <x v="1"/>
    <n v="61"/>
    <n v="51"/>
    <n v="9391.2199999999993"/>
    <n v="572864.41999999993"/>
    <x v="0"/>
    <x v="0"/>
  </r>
  <r>
    <s v="P5524"/>
    <s v="Baby X"/>
    <s v="Furniture"/>
    <x v="5"/>
    <n v="29"/>
    <n v="35"/>
    <n v="11318.58"/>
    <n v="328238.82"/>
    <d v="2025-07-04T00:00:00"/>
    <d v="2025-08-04T00:00:00"/>
    <m/>
    <x v="0"/>
    <s v="Baby X"/>
    <s v="Furniture"/>
    <s v="Abc Pvt Ltd"/>
    <x v="245"/>
    <x v="2"/>
    <x v="5"/>
    <n v="29"/>
    <n v="35"/>
    <n v="11318.58"/>
    <n v="328238.82"/>
    <x v="2"/>
    <x v="1"/>
  </r>
  <r>
    <s v="P3065"/>
    <s v="Letter Mini"/>
    <s v="Clothing"/>
    <x v="5"/>
    <n v="0"/>
    <n v="97"/>
    <n v="14295.48"/>
    <n v="0"/>
    <d v="2025-01-30T00:00:00"/>
    <d v="2025-10-05T00:00:00"/>
    <m/>
    <x v="1"/>
    <s v="Letter Mini"/>
    <s v="Clothing"/>
    <s v="Abc Pvt Ltd"/>
    <x v="246"/>
    <x v="0"/>
    <x v="5"/>
    <n v="0"/>
    <n v="97"/>
    <n v="14295.48"/>
    <n v="0"/>
    <x v="1"/>
    <x v="1"/>
  </r>
  <r>
    <s v="P7645"/>
    <s v="Hand X"/>
    <s v="Toys"/>
    <x v="1"/>
    <n v="112"/>
    <n v="57"/>
    <n v="15318.86"/>
    <n v="1715712.32"/>
    <d v="2025-06-28T00:00:00"/>
    <d v="2025-07-21T00:00:00"/>
    <s v="discontinued"/>
    <x v="0"/>
    <s v="Hand X"/>
    <s v="Toys"/>
    <s v="Omni Suppliers"/>
    <x v="247"/>
    <x v="1"/>
    <x v="1"/>
    <n v="112"/>
    <n v="57"/>
    <n v="15318.86"/>
    <n v="1715712.32"/>
    <x v="0"/>
    <x v="0"/>
  </r>
  <r>
    <s v="P7016"/>
    <s v="Way X"/>
    <s v="Clothing"/>
    <x v="1"/>
    <n v="7"/>
    <n v="48"/>
    <n v="1556.29"/>
    <n v="10894.03"/>
    <d v="2025-04-03T00:00:00"/>
    <d v="2025-09-24T00:00:00"/>
    <s v="discontinued"/>
    <x v="1"/>
    <s v="Way X"/>
    <s v="Clothing"/>
    <s v="Omni Suppliers"/>
    <x v="116"/>
    <x v="0"/>
    <x v="1"/>
    <n v="7"/>
    <n v="48"/>
    <n v="1556.29"/>
    <n v="10894.029999999999"/>
    <x v="2"/>
    <x v="1"/>
  </r>
  <r>
    <s v="P5873"/>
    <s v="Site Max"/>
    <s v="Groceries"/>
    <x v="1"/>
    <n v="109"/>
    <n v="53"/>
    <n v="8204.25"/>
    <n v="894263.25"/>
    <d v="2025-04-09T00:00:00"/>
    <d v="2025-08-06T00:00:00"/>
    <s v="discon"/>
    <x v="2"/>
    <s v="Site Max"/>
    <s v="Groceries"/>
    <s v="Omni Suppliers"/>
    <x v="248"/>
    <x v="4"/>
    <x v="1"/>
    <n v="109"/>
    <n v="53"/>
    <n v="8204.25"/>
    <n v="894263.25"/>
    <x v="0"/>
    <x v="0"/>
  </r>
  <r>
    <s v="P1054"/>
    <s v="Almost Pro"/>
    <s v="Clothing"/>
    <x v="5"/>
    <n v="31"/>
    <n v="69"/>
    <n v="17346.53"/>
    <n v="537742.42999999993"/>
    <d v="2025-06-17T00:00:00"/>
    <d v="2025-09-04T00:00:00"/>
    <s v="Inactive"/>
    <x v="2"/>
    <s v="Almost Pro"/>
    <s v="Clothing"/>
    <s v="Abc Pvt Ltd"/>
    <x v="249"/>
    <x v="0"/>
    <x v="5"/>
    <n v="31"/>
    <n v="69"/>
    <n v="17346.53"/>
    <n v="537742.42999999993"/>
    <x v="2"/>
    <x v="1"/>
  </r>
  <r>
    <s v="P1832"/>
    <s v="Herself Pro"/>
    <s v="Clothing"/>
    <x v="5"/>
    <n v="56"/>
    <n v="86"/>
    <n v="4659.9399999999996"/>
    <n v="260956.64"/>
    <d v="2025-06-09T00:00:00"/>
    <d v="2025-09-22T00:00:00"/>
    <s v="active"/>
    <x v="1"/>
    <s v="Herself Pro"/>
    <s v="Clothing"/>
    <s v="Abc Pvt Ltd"/>
    <x v="250"/>
    <x v="0"/>
    <x v="5"/>
    <n v="56"/>
    <n v="86"/>
    <n v="4659.9399999999996"/>
    <n v="260956.63999999998"/>
    <x v="2"/>
    <x v="1"/>
  </r>
  <r>
    <s v="P9519"/>
    <s v="Floor X"/>
    <s v="Furniture"/>
    <x v="5"/>
    <n v="53"/>
    <n v="86"/>
    <n v="17754.84"/>
    <n v="941006.52"/>
    <d v="2025-06-25T00:00:00"/>
    <d v="2025-10-03T00:00:00"/>
    <s v="Inactive"/>
    <x v="4"/>
    <s v="Floor X"/>
    <s v="Furniture"/>
    <s v="Abc Pvt Ltd"/>
    <x v="251"/>
    <x v="2"/>
    <x v="5"/>
    <n v="53"/>
    <n v="86"/>
    <n v="17754.84"/>
    <n v="941006.52"/>
    <x v="2"/>
    <x v="1"/>
  </r>
  <r>
    <s v="P4675"/>
    <s v="Word Mini"/>
    <s v="Clothing"/>
    <x v="3"/>
    <n v="7"/>
    <n v="53"/>
    <n v="16116.03"/>
    <n v="112812.21"/>
    <d v="2025-05-18T00:00:00"/>
    <d v="2025-08-10T00:00:00"/>
    <s v="Actv"/>
    <x v="2"/>
    <s v="Word Mini"/>
    <s v="Clothing"/>
    <s v="Quickstock"/>
    <x v="252"/>
    <x v="0"/>
    <x v="3"/>
    <n v="7"/>
    <n v="53"/>
    <n v="16116.03"/>
    <n v="112812.21"/>
    <x v="2"/>
    <x v="1"/>
  </r>
  <r>
    <s v="P6207"/>
    <s v="If Max"/>
    <s v="Electronics"/>
    <x v="4"/>
    <n v="77"/>
    <n v="51"/>
    <n v="17121.14"/>
    <n v="1318327.78"/>
    <d v="2025-02-22T00:00:00"/>
    <d v="2025-07-21T00:00:00"/>
    <m/>
    <x v="1"/>
    <s v="If Max"/>
    <s v="Electronics"/>
    <s v="Retailmart Inc"/>
    <x v="253"/>
    <x v="3"/>
    <x v="4"/>
    <n v="77"/>
    <n v="51"/>
    <n v="17121.14"/>
    <n v="1318327.78"/>
    <x v="0"/>
    <x v="0"/>
  </r>
  <r>
    <s v="P3538"/>
    <s v="pay plus"/>
    <s v="Groceries"/>
    <x v="0"/>
    <n v="143"/>
    <n v="87"/>
    <n v="18890.97"/>
    <n v="2701408.71"/>
    <d v="2025-07-04T00:00:00"/>
    <d v="2025-07-16T00:00:00"/>
    <m/>
    <x v="1"/>
    <s v="Pay Plus"/>
    <s v="Groceries"/>
    <s v="Global Traders"/>
    <x v="254"/>
    <x v="4"/>
    <x v="0"/>
    <n v="143"/>
    <n v="87"/>
    <n v="18890.97"/>
    <n v="2701408.71"/>
    <x v="0"/>
    <x v="0"/>
  </r>
  <r>
    <s v="P7612"/>
    <s v="Country Lite"/>
    <s v="Electronics"/>
    <x v="0"/>
    <m/>
    <n v="74"/>
    <n v="17931.900000000001"/>
    <m/>
    <d v="2025-01-23T00:00:00"/>
    <d v="2025-07-24T00:00:00"/>
    <s v="discon"/>
    <x v="2"/>
    <s v="Country Lite"/>
    <s v="Electronics"/>
    <s v="Global Traders"/>
    <x v="255"/>
    <x v="3"/>
    <x v="0"/>
    <n v="0"/>
    <n v="74"/>
    <n v="17931.900000000001"/>
    <n v="0"/>
    <x v="1"/>
    <x v="1"/>
  </r>
  <r>
    <s v="P7150"/>
    <s v="Set Pro"/>
    <s v="Furniture"/>
    <x v="0"/>
    <n v="73"/>
    <n v="26"/>
    <n v="14731.3"/>
    <n v="1075384.8999999999"/>
    <d v="2025-03-19T00:00:00"/>
    <d v="2025-08-27T00:00:00"/>
    <s v="Actv"/>
    <x v="0"/>
    <s v="Set Pro"/>
    <s v="Furniture"/>
    <s v="Global Traders"/>
    <x v="256"/>
    <x v="2"/>
    <x v="0"/>
    <n v="73"/>
    <n v="26"/>
    <n v="14731.3"/>
    <n v="1075384.8999999999"/>
    <x v="0"/>
    <x v="0"/>
  </r>
  <r>
    <s v="P5242"/>
    <s v="under pro"/>
    <s v="Clothing"/>
    <x v="5"/>
    <n v="111"/>
    <n v="38"/>
    <n v="11681.68"/>
    <n v="1296666.48"/>
    <d v="2025-04-28T00:00:00"/>
    <d v="2025-08-14T00:00:00"/>
    <s v="active"/>
    <x v="1"/>
    <s v="Under Pro"/>
    <s v="Clothing"/>
    <s v="Abc Pvt Ltd"/>
    <x v="257"/>
    <x v="0"/>
    <x v="5"/>
    <n v="111"/>
    <n v="38"/>
    <n v="11681.68"/>
    <n v="1296666.48"/>
    <x v="0"/>
    <x v="0"/>
  </r>
  <r>
    <s v="P5177"/>
    <s v="Yet X"/>
    <s v="Electronics"/>
    <x v="5"/>
    <n v="1"/>
    <n v="20"/>
    <n v="16358"/>
    <n v="16358"/>
    <d v="2025-06-28T00:00:00"/>
    <d v="2025-08-14T00:00:00"/>
    <s v="Inactive"/>
    <x v="2"/>
    <s v="Yet X"/>
    <s v="Electronics"/>
    <s v="Abc Pvt Ltd"/>
    <x v="258"/>
    <x v="3"/>
    <x v="5"/>
    <n v="1"/>
    <n v="20"/>
    <n v="16358"/>
    <n v="16358"/>
    <x v="2"/>
    <x v="1"/>
  </r>
  <r>
    <s v="P7035"/>
    <s v="Contain X"/>
    <s v="Furniture"/>
    <x v="1"/>
    <n v="10"/>
    <n v="21"/>
    <n v="7293.03"/>
    <n v="72930.3"/>
    <d v="2025-02-06T00:00:00"/>
    <d v="2025-07-28T00:00:00"/>
    <s v="active"/>
    <x v="4"/>
    <s v="Contain X"/>
    <s v="Furniture"/>
    <s v="Omni Suppliers"/>
    <x v="259"/>
    <x v="2"/>
    <x v="1"/>
    <n v="10"/>
    <n v="21"/>
    <n v="7293.03"/>
    <n v="72930.3"/>
    <x v="2"/>
    <x v="1"/>
  </r>
  <r>
    <s v="P5491"/>
    <s v="Form Max"/>
    <s v="Electronics"/>
    <x v="4"/>
    <n v="19"/>
    <n v="24"/>
    <n v="6936.58"/>
    <n v="131795.01999999999"/>
    <d v="2025-01-18T00:00:00"/>
    <d v="2025-08-03T00:00:00"/>
    <s v="discon"/>
    <x v="2"/>
    <s v="Form Max"/>
    <s v="Electronics"/>
    <s v="Retailmart Inc"/>
    <x v="260"/>
    <x v="3"/>
    <x v="4"/>
    <n v="19"/>
    <n v="24"/>
    <n v="6936.58"/>
    <n v="131795.01999999999"/>
    <x v="2"/>
    <x v="1"/>
  </r>
  <r>
    <s v="P2279"/>
    <s v="Take Pro"/>
    <s v="Clothing"/>
    <x v="0"/>
    <n v="136"/>
    <n v="72"/>
    <n v="5924.59"/>
    <n v="805744.24"/>
    <d v="2025-03-13T00:00:00"/>
    <d v="2025-10-11T00:00:00"/>
    <s v="discontinued"/>
    <x v="4"/>
    <s v="Take Pro"/>
    <s v="Clothing"/>
    <s v="Global Traders"/>
    <x v="261"/>
    <x v="0"/>
    <x v="0"/>
    <n v="136"/>
    <n v="72"/>
    <n v="5924.59"/>
    <n v="805744.24"/>
    <x v="0"/>
    <x v="0"/>
  </r>
  <r>
    <s v="P6619"/>
    <s v="Think Lite"/>
    <s v="Toys"/>
    <x v="2"/>
    <n v="85"/>
    <n v="43"/>
    <n v="2329.0500000000002"/>
    <n v="197969.25"/>
    <d v="2025-03-11T00:00:00"/>
    <d v="2025-07-31T00:00:00"/>
    <s v="Actv"/>
    <x v="3"/>
    <s v="Think Lite"/>
    <s v="Toys"/>
    <s v=""/>
    <x v="262"/>
    <x v="1"/>
    <x v="2"/>
    <n v="85"/>
    <n v="43"/>
    <n v="2329.0500000000002"/>
    <n v="197969.25000000003"/>
    <x v="0"/>
    <x v="0"/>
  </r>
  <r>
    <s v="P3679"/>
    <s v="Card Max"/>
    <s v="Clothing"/>
    <x v="4"/>
    <m/>
    <n v="33"/>
    <n v="14846.65"/>
    <m/>
    <d v="2025-04-28T00:00:00"/>
    <d v="2025-07-14T00:00:00"/>
    <s v="discon"/>
    <x v="2"/>
    <s v="Card Max"/>
    <s v="Clothing"/>
    <s v="Retailmart Inc"/>
    <x v="263"/>
    <x v="0"/>
    <x v="4"/>
    <n v="0"/>
    <n v="33"/>
    <n v="14846.65"/>
    <n v="0"/>
    <x v="1"/>
    <x v="1"/>
  </r>
  <r>
    <s v="P3541"/>
    <s v="marriage lite"/>
    <s v="Furniture"/>
    <x v="5"/>
    <n v="3"/>
    <n v="45"/>
    <n v="10537.52"/>
    <n v="31612.560000000001"/>
    <d v="2025-03-31T00:00:00"/>
    <d v="2025-08-15T00:00:00"/>
    <s v="discon"/>
    <x v="0"/>
    <s v="Marriage Lite"/>
    <s v="Furniture"/>
    <s v="Abc Pvt Ltd"/>
    <x v="264"/>
    <x v="2"/>
    <x v="5"/>
    <n v="3"/>
    <n v="45"/>
    <n v="10537.52"/>
    <n v="31612.560000000001"/>
    <x v="2"/>
    <x v="1"/>
  </r>
  <r>
    <s v="P6475"/>
    <s v="Relationship Mini"/>
    <s v="Groceries"/>
    <x v="2"/>
    <n v="40"/>
    <n v="57"/>
    <n v="1390.15"/>
    <n v="55606"/>
    <d v="2025-06-10T00:00:00"/>
    <d v="2025-08-12T00:00:00"/>
    <s v="Inactive"/>
    <x v="1"/>
    <s v="Relationship Mini"/>
    <s v="Groceries"/>
    <s v=""/>
    <x v="265"/>
    <x v="4"/>
    <x v="2"/>
    <n v="40"/>
    <n v="57"/>
    <n v="1390.15"/>
    <n v="55606"/>
    <x v="2"/>
    <x v="1"/>
  </r>
  <r>
    <s v="P6796"/>
    <s v="Report Mini"/>
    <s v="Clothing"/>
    <x v="0"/>
    <n v="152"/>
    <n v="95"/>
    <n v="4168.1000000000004"/>
    <n v="633551.20000000007"/>
    <d v="2025-07-09T00:00:00"/>
    <d v="2025-08-11T00:00:00"/>
    <m/>
    <x v="1"/>
    <s v="Report Mini"/>
    <s v="Clothing"/>
    <s v="Global Traders"/>
    <x v="266"/>
    <x v="0"/>
    <x v="0"/>
    <n v="152"/>
    <n v="95"/>
    <n v="4168.1000000000004"/>
    <n v="633551.20000000007"/>
    <x v="0"/>
    <x v="0"/>
  </r>
  <r>
    <s v="P9041"/>
    <s v="Capital Plus"/>
    <s v="Groceries"/>
    <x v="1"/>
    <n v="85"/>
    <n v="46"/>
    <n v="18005.37"/>
    <n v="1530456.45"/>
    <d v="2025-02-08T00:00:00"/>
    <d v="2025-08-22T00:00:00"/>
    <s v="discon"/>
    <x v="0"/>
    <s v="Capital Plus"/>
    <s v="Groceries"/>
    <s v="Omni Suppliers"/>
    <x v="267"/>
    <x v="4"/>
    <x v="1"/>
    <n v="85"/>
    <n v="46"/>
    <n v="18005.37"/>
    <n v="1530456.45"/>
    <x v="0"/>
    <x v="0"/>
  </r>
  <r>
    <s v="P1645"/>
    <s v="see plus"/>
    <s v="Groceries"/>
    <x v="1"/>
    <n v="167"/>
    <n v="31"/>
    <n v="12680.31"/>
    <n v="2117611.77"/>
    <d v="2025-02-19T00:00:00"/>
    <d v="2025-09-10T00:00:00"/>
    <s v="active"/>
    <x v="4"/>
    <s v="See Plus"/>
    <s v="Groceries"/>
    <s v="Omni Suppliers"/>
    <x v="268"/>
    <x v="4"/>
    <x v="1"/>
    <n v="167"/>
    <n v="31"/>
    <n v="12680.31"/>
    <n v="2117611.77"/>
    <x v="0"/>
    <x v="0"/>
  </r>
  <r>
    <s v="P9646"/>
    <s v="Form Plus"/>
    <s v="Toys"/>
    <x v="3"/>
    <n v="137"/>
    <n v="64"/>
    <n v="16770.23"/>
    <n v="2297521.5099999998"/>
    <d v="2025-04-18T00:00:00"/>
    <d v="2025-08-23T00:00:00"/>
    <s v="active"/>
    <x v="1"/>
    <s v="Form Plus"/>
    <s v="Toys"/>
    <s v="Quickstock"/>
    <x v="269"/>
    <x v="1"/>
    <x v="3"/>
    <n v="137"/>
    <n v="64"/>
    <n v="16770.23"/>
    <n v="2297521.5099999998"/>
    <x v="0"/>
    <x v="0"/>
  </r>
  <r>
    <s v="P4028"/>
    <s v="Movement Lite"/>
    <s v="Clothing"/>
    <x v="2"/>
    <n v="189"/>
    <n v="65"/>
    <n v="986.97"/>
    <n v="186537.33"/>
    <d v="2025-03-03T00:00:00"/>
    <d v="2025-08-25T00:00:00"/>
    <s v="Actv"/>
    <x v="0"/>
    <s v="Movement Lite"/>
    <s v="Clothing"/>
    <s v=""/>
    <x v="270"/>
    <x v="0"/>
    <x v="2"/>
    <n v="189"/>
    <n v="65"/>
    <n v="986.97"/>
    <n v="186537.33000000002"/>
    <x v="0"/>
    <x v="0"/>
  </r>
  <r>
    <s v="P4067"/>
    <s v="improve mini"/>
    <s v="Furniture"/>
    <x v="1"/>
    <n v="53"/>
    <n v="84"/>
    <n v="1701.83"/>
    <n v="90196.989999999991"/>
    <d v="2025-01-30T00:00:00"/>
    <d v="2025-09-16T00:00:00"/>
    <m/>
    <x v="1"/>
    <s v="Improve Mini"/>
    <s v="Furniture"/>
    <s v="Omni Suppliers"/>
    <x v="271"/>
    <x v="2"/>
    <x v="1"/>
    <n v="53"/>
    <n v="84"/>
    <n v="1701.83"/>
    <n v="90196.989999999991"/>
    <x v="2"/>
    <x v="1"/>
  </r>
  <r>
    <s v="P6490"/>
    <s v="Any Pro"/>
    <s v="Clothing"/>
    <x v="3"/>
    <n v="25"/>
    <n v="48"/>
    <n v="7816.45"/>
    <n v="195411.25"/>
    <d v="2025-04-25T00:00:00"/>
    <d v="2025-08-02T00:00:00"/>
    <s v="Actv"/>
    <x v="2"/>
    <s v="Any Pro"/>
    <s v="Clothing"/>
    <s v="Quickstock"/>
    <x v="272"/>
    <x v="0"/>
    <x v="3"/>
    <n v="25"/>
    <n v="48"/>
    <n v="7816.45"/>
    <n v="195411.25"/>
    <x v="2"/>
    <x v="1"/>
  </r>
  <r>
    <s v="P6415"/>
    <s v="Stay Max"/>
    <s v="Electronics"/>
    <x v="3"/>
    <n v="10"/>
    <n v="55"/>
    <n v="14394.97"/>
    <n v="143949.70000000001"/>
    <d v="2025-05-15T00:00:00"/>
    <d v="2025-09-27T00:00:00"/>
    <s v="active"/>
    <x v="2"/>
    <s v="Stay Max"/>
    <s v="Electronics"/>
    <s v="Quickstock"/>
    <x v="273"/>
    <x v="3"/>
    <x v="3"/>
    <n v="10"/>
    <n v="55"/>
    <n v="14394.97"/>
    <n v="143949.69999999998"/>
    <x v="2"/>
    <x v="1"/>
  </r>
  <r>
    <s v="P2333"/>
    <s v="Radio Plus"/>
    <s v="Furniture"/>
    <x v="5"/>
    <n v="97"/>
    <n v="74"/>
    <n v="13290.24"/>
    <n v="1289153.28"/>
    <d v="2025-05-14T00:00:00"/>
    <d v="2025-10-08T00:00:00"/>
    <s v="active"/>
    <x v="2"/>
    <s v="Radio Plus"/>
    <s v="Furniture"/>
    <s v="Abc Pvt Ltd"/>
    <x v="274"/>
    <x v="2"/>
    <x v="5"/>
    <n v="97"/>
    <n v="74"/>
    <n v="13290.24"/>
    <n v="1289153.28"/>
    <x v="0"/>
    <x v="0"/>
  </r>
  <r>
    <s v="P5853"/>
    <s v="Technology X"/>
    <s v="Electronics"/>
    <x v="5"/>
    <n v="149"/>
    <n v="88"/>
    <n v="9700.91"/>
    <n v="1445435.59"/>
    <d v="2025-02-02T00:00:00"/>
    <d v="2025-07-20T00:00:00"/>
    <m/>
    <x v="2"/>
    <s v="Technology X"/>
    <s v="Electronics"/>
    <s v="Abc Pvt Ltd"/>
    <x v="275"/>
    <x v="3"/>
    <x v="5"/>
    <n v="149"/>
    <n v="88"/>
    <n v="9700.91"/>
    <n v="1445435.59"/>
    <x v="0"/>
    <x v="0"/>
  </r>
  <r>
    <s v="P8715"/>
    <s v="Agent Plus"/>
    <s v="Electronics"/>
    <x v="5"/>
    <n v="147"/>
    <n v="81"/>
    <n v="19106.96"/>
    <n v="2808723.12"/>
    <d v="2025-03-21T00:00:00"/>
    <d v="2025-08-12T00:00:00"/>
    <s v="active"/>
    <x v="0"/>
    <s v="Agent Plus"/>
    <s v="Electronics"/>
    <s v="Abc Pvt Ltd"/>
    <x v="276"/>
    <x v="3"/>
    <x v="5"/>
    <n v="147"/>
    <n v="81"/>
    <n v="19106.96"/>
    <n v="2808723.1199999996"/>
    <x v="0"/>
    <x v="0"/>
  </r>
  <r>
    <s v="P7122"/>
    <s v="Task Plus"/>
    <s v="Furniture"/>
    <x v="5"/>
    <n v="153"/>
    <n v="85"/>
    <n v="2176.64"/>
    <n v="333025.91999999998"/>
    <d v="2025-06-15T00:00:00"/>
    <d v="2025-07-17T00:00:00"/>
    <s v="active"/>
    <x v="3"/>
    <s v="Task Plus"/>
    <s v="Furniture"/>
    <s v="Abc Pvt Ltd"/>
    <x v="277"/>
    <x v="2"/>
    <x v="5"/>
    <n v="153"/>
    <n v="85"/>
    <n v="2176.64"/>
    <n v="333025.91999999998"/>
    <x v="0"/>
    <x v="0"/>
  </r>
  <r>
    <s v="P3343"/>
    <s v="artist x"/>
    <s v="Furniture"/>
    <x v="4"/>
    <n v="16"/>
    <n v="20"/>
    <n v="9935.0499999999993"/>
    <n v="158960.79999999999"/>
    <d v="2025-05-16T00:00:00"/>
    <d v="2025-10-07T00:00:00"/>
    <s v="Inactive"/>
    <x v="4"/>
    <s v="Artist X"/>
    <s v="Furniture"/>
    <s v="Retailmart Inc"/>
    <x v="278"/>
    <x v="2"/>
    <x v="4"/>
    <n v="16"/>
    <n v="20"/>
    <n v="9935.0499999999993"/>
    <n v="158960.79999999999"/>
    <x v="2"/>
    <x v="1"/>
  </r>
  <r>
    <s v="P2639"/>
    <s v="Floor Lite"/>
    <s v="Furniture"/>
    <x v="3"/>
    <n v="41"/>
    <n v="44"/>
    <n v="4965.72"/>
    <n v="203594.52"/>
    <d v="2025-05-18T00:00:00"/>
    <d v="2025-08-08T00:00:00"/>
    <s v="discontinued"/>
    <x v="3"/>
    <s v="Floor Lite"/>
    <s v="Furniture"/>
    <s v="Quickstock"/>
    <x v="108"/>
    <x v="2"/>
    <x v="3"/>
    <n v="41"/>
    <n v="44"/>
    <n v="4965.72"/>
    <n v="203594.52000000002"/>
    <x v="2"/>
    <x v="1"/>
  </r>
  <r>
    <s v="P2252"/>
    <s v="Improve Lite"/>
    <s v="Toys"/>
    <x v="0"/>
    <n v="107"/>
    <n v="63"/>
    <n v="19355.599999999999"/>
    <n v="2071049.2"/>
    <d v="2025-05-11T00:00:00"/>
    <d v="2025-09-06T00:00:00"/>
    <s v="Actv"/>
    <x v="0"/>
    <s v="Improve Lite"/>
    <s v="Toys"/>
    <s v="Global Traders"/>
    <x v="279"/>
    <x v="1"/>
    <x v="0"/>
    <n v="107"/>
    <n v="63"/>
    <n v="19355.599999999999"/>
    <n v="2071049.2"/>
    <x v="0"/>
    <x v="0"/>
  </r>
  <r>
    <s v="P5197"/>
    <s v="Industry Mini"/>
    <s v="Groceries"/>
    <x v="4"/>
    <n v="97"/>
    <m/>
    <n v="7251.43"/>
    <n v="703388.71000000008"/>
    <d v="2025-03-22T00:00:00"/>
    <d v="2025-10-10T00:00:00"/>
    <s v="active"/>
    <x v="1"/>
    <s v="Industry Mini"/>
    <s v="Groceries"/>
    <s v="Retailmart Inc"/>
    <x v="280"/>
    <x v="4"/>
    <x v="4"/>
    <n v="97"/>
    <n v="0"/>
    <n v="7251.43"/>
    <n v="703388.71000000008"/>
    <x v="0"/>
    <x v="0"/>
  </r>
  <r>
    <s v="P5090"/>
    <s v="Cause Lite"/>
    <s v="Groceries"/>
    <x v="4"/>
    <m/>
    <n v="80"/>
    <n v="15810.77"/>
    <m/>
    <d v="2025-02-05T00:00:00"/>
    <d v="2025-09-26T00:00:00"/>
    <s v="Actv"/>
    <x v="1"/>
    <s v="Cause Lite"/>
    <s v="Groceries"/>
    <s v="Retailmart Inc"/>
    <x v="281"/>
    <x v="4"/>
    <x v="4"/>
    <n v="0"/>
    <n v="80"/>
    <n v="15810.77"/>
    <n v="0"/>
    <x v="1"/>
    <x v="1"/>
  </r>
  <r>
    <s v="P4640"/>
    <s v="Station Mini"/>
    <s v="Furniture"/>
    <x v="0"/>
    <n v="54"/>
    <n v="66"/>
    <n v="1779.77"/>
    <n v="96107.58"/>
    <d v="2025-01-13T00:00:00"/>
    <d v="2025-09-14T00:00:00"/>
    <s v="active"/>
    <x v="3"/>
    <s v="Station Mini"/>
    <s v="Furniture"/>
    <s v="Global Traders"/>
    <x v="282"/>
    <x v="2"/>
    <x v="0"/>
    <n v="54"/>
    <n v="66"/>
    <n v="1779.77"/>
    <n v="96107.58"/>
    <x v="2"/>
    <x v="1"/>
  </r>
  <r>
    <s v="P9407"/>
    <s v="Research X"/>
    <s v="Toys"/>
    <x v="1"/>
    <m/>
    <n v="27"/>
    <n v="12797.04"/>
    <m/>
    <d v="2025-03-08T00:00:00"/>
    <d v="2025-08-12T00:00:00"/>
    <s v="Actv"/>
    <x v="0"/>
    <s v="Research X"/>
    <s v="Toys"/>
    <s v="Omni Suppliers"/>
    <x v="283"/>
    <x v="1"/>
    <x v="1"/>
    <n v="0"/>
    <n v="27"/>
    <n v="12797.04"/>
    <n v="0"/>
    <x v="1"/>
    <x v="1"/>
  </r>
  <r>
    <s v="P2750"/>
    <s v="If Max"/>
    <s v="Groceries"/>
    <x v="0"/>
    <n v="117"/>
    <n v="99"/>
    <n v="16991.45"/>
    <n v="1987999.65"/>
    <d v="2025-05-25T00:00:00"/>
    <d v="2025-08-27T00:00:00"/>
    <s v="discon"/>
    <x v="0"/>
    <s v="If Max"/>
    <s v="Groceries"/>
    <s v="Global Traders"/>
    <x v="253"/>
    <x v="4"/>
    <x v="0"/>
    <n v="117"/>
    <n v="99"/>
    <n v="16991.45"/>
    <n v="1987999.6500000001"/>
    <x v="0"/>
    <x v="0"/>
  </r>
  <r>
    <s v="P7609"/>
    <s v="Move Pro"/>
    <s v="Groceries"/>
    <x v="1"/>
    <n v="88"/>
    <n v="31"/>
    <n v="4463.13"/>
    <n v="392755.44"/>
    <d v="2025-05-22T00:00:00"/>
    <d v="2025-08-05T00:00:00"/>
    <s v="Inactive"/>
    <x v="4"/>
    <s v="Move Pro"/>
    <s v="Groceries"/>
    <s v="Omni Suppliers"/>
    <x v="284"/>
    <x v="4"/>
    <x v="1"/>
    <n v="88"/>
    <n v="31"/>
    <n v="4463.13"/>
    <n v="392755.44"/>
    <x v="0"/>
    <x v="0"/>
  </r>
  <r>
    <s v="P4993"/>
    <s v="One X"/>
    <s v="Groceries"/>
    <x v="3"/>
    <m/>
    <n v="45"/>
    <n v="836.56"/>
    <m/>
    <d v="2025-05-07T00:00:00"/>
    <d v="2025-10-07T00:00:00"/>
    <s v="discontinued"/>
    <x v="2"/>
    <s v="One X"/>
    <s v="Groceries"/>
    <s v="Quickstock"/>
    <x v="285"/>
    <x v="4"/>
    <x v="3"/>
    <n v="0"/>
    <n v="45"/>
    <n v="836.56"/>
    <n v="0"/>
    <x v="1"/>
    <x v="1"/>
  </r>
  <r>
    <s v="P6913"/>
    <s v="Guess Mini"/>
    <s v="Clothing"/>
    <x v="4"/>
    <n v="85"/>
    <n v="26"/>
    <n v="727.22"/>
    <n v="61813.7"/>
    <d v="2025-02-28T00:00:00"/>
    <d v="2025-09-23T00:00:00"/>
    <s v="active"/>
    <x v="4"/>
    <s v="Guess Mini"/>
    <s v="Clothing"/>
    <s v="Retailmart Inc"/>
    <x v="286"/>
    <x v="0"/>
    <x v="4"/>
    <n v="85"/>
    <n v="26"/>
    <n v="727.22"/>
    <n v="61813.700000000004"/>
    <x v="0"/>
    <x v="0"/>
  </r>
  <r>
    <s v="P9820"/>
    <s v="There Lite"/>
    <s v="Furniture"/>
    <x v="0"/>
    <n v="6"/>
    <n v="28"/>
    <n v="3892.35"/>
    <n v="23354.1"/>
    <d v="2025-04-24T00:00:00"/>
    <d v="2025-10-01T00:00:00"/>
    <s v="active"/>
    <x v="2"/>
    <s v="There Lite"/>
    <s v="Furniture"/>
    <s v="Global Traders"/>
    <x v="287"/>
    <x v="2"/>
    <x v="0"/>
    <n v="6"/>
    <n v="28"/>
    <n v="3892.35"/>
    <n v="23354.1"/>
    <x v="2"/>
    <x v="1"/>
  </r>
  <r>
    <s v="P9007"/>
    <s v="North X"/>
    <s v="Toys"/>
    <x v="0"/>
    <n v="58"/>
    <n v="58"/>
    <n v="9130.1200000000008"/>
    <n v="529546.96000000008"/>
    <d v="2025-02-07T00:00:00"/>
    <d v="2025-08-25T00:00:00"/>
    <s v="discon"/>
    <x v="0"/>
    <s v="North X"/>
    <s v="Toys"/>
    <s v="Global Traders"/>
    <x v="288"/>
    <x v="1"/>
    <x v="0"/>
    <n v="58"/>
    <n v="58"/>
    <n v="9130.1200000000008"/>
    <n v="529546.96000000008"/>
    <x v="2"/>
    <x v="0"/>
  </r>
  <r>
    <s v="P2466"/>
    <s v="Own Pro"/>
    <s v="Electronics"/>
    <x v="1"/>
    <n v="102"/>
    <n v="36"/>
    <n v="13020.84"/>
    <n v="1328125.68"/>
    <d v="2025-06-05T00:00:00"/>
    <d v="2025-08-06T00:00:00"/>
    <s v="discontinued"/>
    <x v="0"/>
    <s v="Own Pro"/>
    <s v="Electronics"/>
    <s v="Omni Suppliers"/>
    <x v="289"/>
    <x v="3"/>
    <x v="1"/>
    <n v="102"/>
    <n v="36"/>
    <n v="13020.84"/>
    <n v="1328125.68"/>
    <x v="0"/>
    <x v="0"/>
  </r>
  <r>
    <s v="P4223"/>
    <s v="Yard X"/>
    <s v="Furniture"/>
    <x v="0"/>
    <n v="107"/>
    <n v="79"/>
    <n v="9647.18"/>
    <n v="1032248.26"/>
    <d v="2025-05-30T00:00:00"/>
    <d v="2025-08-27T00:00:00"/>
    <s v="discontinued"/>
    <x v="4"/>
    <s v="Yard X"/>
    <s v="Furniture"/>
    <s v="Global Traders"/>
    <x v="290"/>
    <x v="2"/>
    <x v="0"/>
    <n v="107"/>
    <n v="79"/>
    <n v="9647.18"/>
    <n v="1032248.26"/>
    <x v="0"/>
    <x v="0"/>
  </r>
  <r>
    <s v="P1130"/>
    <s v="Mission Max"/>
    <s v="Furniture"/>
    <x v="4"/>
    <n v="36"/>
    <n v="62"/>
    <n v="6830.51"/>
    <n v="245898.36"/>
    <d v="2025-02-08T00:00:00"/>
    <d v="2025-10-07T00:00:00"/>
    <s v="Inactive"/>
    <x v="4"/>
    <s v="Mission Max"/>
    <s v="Furniture"/>
    <s v="Retailmart Inc"/>
    <x v="291"/>
    <x v="2"/>
    <x v="4"/>
    <n v="36"/>
    <n v="62"/>
    <n v="6830.51"/>
    <n v="245898.36000000002"/>
    <x v="2"/>
    <x v="1"/>
  </r>
  <r>
    <s v="P5278"/>
    <s v="consumer x"/>
    <s v="Groceries"/>
    <x v="4"/>
    <n v="107"/>
    <m/>
    <n v="6340.04"/>
    <n v="678384.28"/>
    <d v="2025-06-28T00:00:00"/>
    <d v="2025-07-18T00:00:00"/>
    <m/>
    <x v="4"/>
    <s v="Consumer X"/>
    <s v="Groceries"/>
    <s v="Retailmart Inc"/>
    <x v="292"/>
    <x v="4"/>
    <x v="4"/>
    <n v="107"/>
    <n v="0"/>
    <n v="6340.04"/>
    <n v="678384.28"/>
    <x v="0"/>
    <x v="0"/>
  </r>
  <r>
    <s v="P7640"/>
    <s v="Central Plus"/>
    <s v="Toys"/>
    <x v="0"/>
    <n v="3"/>
    <n v="44"/>
    <n v="14770.22"/>
    <n v="44310.66"/>
    <d v="2025-05-16T00:00:00"/>
    <d v="2025-09-29T00:00:00"/>
    <s v="discontinued"/>
    <x v="4"/>
    <s v="Central Plus"/>
    <s v="Toys"/>
    <s v="Global Traders"/>
    <x v="293"/>
    <x v="1"/>
    <x v="0"/>
    <n v="3"/>
    <n v="44"/>
    <n v="14770.22"/>
    <n v="44310.659999999996"/>
    <x v="2"/>
    <x v="1"/>
  </r>
  <r>
    <s v="P9684"/>
    <s v="Short Pro"/>
    <s v="Toys"/>
    <x v="0"/>
    <n v="169"/>
    <n v="85"/>
    <n v="536.79999999999995"/>
    <n v="90719.2"/>
    <d v="2025-02-04T00:00:00"/>
    <d v="2025-10-12T00:00:00"/>
    <s v="Inactive"/>
    <x v="2"/>
    <s v="Short Pro"/>
    <s v="Toys"/>
    <s v="Global Traders"/>
    <x v="294"/>
    <x v="1"/>
    <x v="0"/>
    <n v="169"/>
    <n v="85"/>
    <n v="536.79999999999995"/>
    <n v="90719.2"/>
    <x v="0"/>
    <x v="0"/>
  </r>
  <r>
    <s v="P4241"/>
    <s v="Southern Mini"/>
    <s v="Toys"/>
    <x v="1"/>
    <n v="33"/>
    <n v="49"/>
    <n v="54.74"/>
    <n v="1806.42"/>
    <d v="2025-06-12T00:00:00"/>
    <d v="2025-07-19T00:00:00"/>
    <s v="Actv"/>
    <x v="4"/>
    <s v="Southern Mini"/>
    <s v="Toys"/>
    <s v="Omni Suppliers"/>
    <x v="295"/>
    <x v="1"/>
    <x v="1"/>
    <n v="33"/>
    <n v="49"/>
    <n v="54.74"/>
    <n v="1806.42"/>
    <x v="2"/>
    <x v="1"/>
  </r>
  <r>
    <s v="P4810"/>
    <s v="Day Mini"/>
    <s v="Toys"/>
    <x v="2"/>
    <n v="122"/>
    <n v="58"/>
    <n v="239.23"/>
    <n v="29186.06"/>
    <d v="2025-06-23T00:00:00"/>
    <d v="2025-08-08T00:00:00"/>
    <s v="active"/>
    <x v="4"/>
    <s v="Day Mini"/>
    <s v="Toys"/>
    <s v=""/>
    <x v="296"/>
    <x v="1"/>
    <x v="2"/>
    <n v="122"/>
    <n v="58"/>
    <n v="239.23"/>
    <n v="29186.059999999998"/>
    <x v="0"/>
    <x v="0"/>
  </r>
  <r>
    <s v="P3032"/>
    <s v="Could X"/>
    <s v="Electronics"/>
    <x v="5"/>
    <n v="61"/>
    <n v="76"/>
    <n v="11636.11"/>
    <n v="709802.71000000008"/>
    <d v="2025-03-17T00:00:00"/>
    <d v="2025-07-17T00:00:00"/>
    <s v="active"/>
    <x v="3"/>
    <s v="Could X"/>
    <s v="Electronics"/>
    <s v="Abc Pvt Ltd"/>
    <x v="297"/>
    <x v="3"/>
    <x v="5"/>
    <n v="61"/>
    <n v="76"/>
    <n v="11636.11"/>
    <n v="709802.71000000008"/>
    <x v="2"/>
    <x v="1"/>
  </r>
  <r>
    <s v="P2771"/>
    <s v="base lite"/>
    <s v="Groceries"/>
    <x v="0"/>
    <n v="120"/>
    <n v="29"/>
    <n v="1879.4"/>
    <n v="225528"/>
    <d v="2025-03-16T00:00:00"/>
    <d v="2025-07-29T00:00:00"/>
    <s v="active"/>
    <x v="4"/>
    <s v="Base Lite"/>
    <s v="Groceries"/>
    <s v="Global Traders"/>
    <x v="298"/>
    <x v="4"/>
    <x v="0"/>
    <n v="120"/>
    <n v="29"/>
    <n v="1879.4"/>
    <n v="225528"/>
    <x v="0"/>
    <x v="0"/>
  </r>
  <r>
    <s v="P9190"/>
    <s v="service x"/>
    <s v="Electronics"/>
    <x v="0"/>
    <n v="102"/>
    <n v="24"/>
    <n v="14658.82"/>
    <n v="1495199.64"/>
    <d v="2025-02-20T00:00:00"/>
    <d v="2025-07-21T00:00:00"/>
    <s v="active"/>
    <x v="3"/>
    <s v="Service X"/>
    <s v="Electronics"/>
    <s v="Global Traders"/>
    <x v="299"/>
    <x v="3"/>
    <x v="0"/>
    <n v="102"/>
    <n v="24"/>
    <n v="14658.82"/>
    <n v="1495199.64"/>
    <x v="0"/>
    <x v="0"/>
  </r>
  <r>
    <s v="P4760"/>
    <s v="Democratic Mini"/>
    <s v="Toys"/>
    <x v="1"/>
    <m/>
    <n v="64"/>
    <n v="7124.71"/>
    <m/>
    <d v="2025-02-20T00:00:00"/>
    <d v="2025-09-05T00:00:00"/>
    <m/>
    <x v="1"/>
    <s v="Democratic Mini"/>
    <s v="Toys"/>
    <s v="Omni Suppliers"/>
    <x v="300"/>
    <x v="1"/>
    <x v="1"/>
    <n v="0"/>
    <n v="64"/>
    <n v="7124.71"/>
    <n v="0"/>
    <x v="1"/>
    <x v="1"/>
  </r>
  <r>
    <s v="P3033"/>
    <s v="Agent X"/>
    <s v="Toys"/>
    <x v="5"/>
    <n v="67"/>
    <n v="37"/>
    <n v="4710.47"/>
    <n v="315601.49"/>
    <d v="2025-01-22T00:00:00"/>
    <d v="2025-08-19T00:00:00"/>
    <s v="Actv"/>
    <x v="3"/>
    <s v="Agent X"/>
    <s v="Toys"/>
    <s v="Abc Pvt Ltd"/>
    <x v="301"/>
    <x v="1"/>
    <x v="5"/>
    <n v="67"/>
    <n v="37"/>
    <n v="4710.47"/>
    <n v="315601.49"/>
    <x v="0"/>
    <x v="0"/>
  </r>
  <r>
    <s v="P8832"/>
    <s v="Hot X"/>
    <s v="Clothing"/>
    <x v="5"/>
    <n v="175"/>
    <n v="84"/>
    <n v="18211.27"/>
    <n v="3186972.25"/>
    <d v="2025-06-11T00:00:00"/>
    <d v="2025-07-21T00:00:00"/>
    <s v="Actv"/>
    <x v="3"/>
    <s v="Hot X"/>
    <s v="Clothing"/>
    <s v="Abc Pvt Ltd"/>
    <x v="302"/>
    <x v="0"/>
    <x v="5"/>
    <n v="175"/>
    <n v="84"/>
    <n v="18211.27"/>
    <n v="3186972.25"/>
    <x v="0"/>
    <x v="0"/>
  </r>
  <r>
    <s v="P3632"/>
    <s v="Best Plus"/>
    <s v="Furniture"/>
    <x v="3"/>
    <n v="142"/>
    <n v="68"/>
    <n v="7863.02"/>
    <n v="1116548.8400000001"/>
    <d v="2025-06-21T00:00:00"/>
    <d v="2025-09-10T00:00:00"/>
    <s v="active"/>
    <x v="2"/>
    <s v="Best Plus"/>
    <s v="Furniture"/>
    <s v="Quickstock"/>
    <x v="303"/>
    <x v="2"/>
    <x v="3"/>
    <n v="142"/>
    <n v="68"/>
    <n v="7863.02"/>
    <n v="1116548.8400000001"/>
    <x v="0"/>
    <x v="0"/>
  </r>
  <r>
    <s v="P2828"/>
    <s v="Quickly Max"/>
    <s v="Clothing"/>
    <x v="2"/>
    <n v="60"/>
    <n v="62"/>
    <n v="11791.66"/>
    <n v="707499.6"/>
    <d v="2025-02-09T00:00:00"/>
    <d v="2025-10-09T00:00:00"/>
    <s v="Actv"/>
    <x v="4"/>
    <s v="Quickly Max"/>
    <s v="Clothing"/>
    <s v=""/>
    <x v="304"/>
    <x v="0"/>
    <x v="2"/>
    <n v="60"/>
    <n v="62"/>
    <n v="11791.66"/>
    <n v="707499.6"/>
    <x v="2"/>
    <x v="1"/>
  </r>
  <r>
    <s v="P1806"/>
    <s v="Success Lite"/>
    <s v="Furniture"/>
    <x v="3"/>
    <n v="183"/>
    <n v="82"/>
    <n v="18897.400000000001"/>
    <n v="3458224.2"/>
    <d v="2025-05-20T00:00:00"/>
    <d v="2025-08-26T00:00:00"/>
    <s v="discon"/>
    <x v="4"/>
    <s v="Success Lite"/>
    <s v="Furniture"/>
    <s v="Quickstock"/>
    <x v="305"/>
    <x v="2"/>
    <x v="3"/>
    <n v="183"/>
    <n v="82"/>
    <n v="18897.400000000001"/>
    <n v="3458224.2"/>
    <x v="0"/>
    <x v="0"/>
  </r>
  <r>
    <s v="P9202"/>
    <s v="Yeah Mini"/>
    <s v="Furniture"/>
    <x v="1"/>
    <n v="61"/>
    <n v="96"/>
    <n v="19784.240000000002"/>
    <n v="1206838.6399999999"/>
    <d v="2025-04-26T00:00:00"/>
    <d v="2025-09-28T00:00:00"/>
    <s v="active"/>
    <x v="2"/>
    <s v="Yeah Mini"/>
    <s v="Furniture"/>
    <s v="Omni Suppliers"/>
    <x v="306"/>
    <x v="2"/>
    <x v="1"/>
    <n v="61"/>
    <n v="96"/>
    <n v="19784.240000000002"/>
    <n v="1206838.6400000001"/>
    <x v="2"/>
    <x v="1"/>
  </r>
  <r>
    <s v="P8878"/>
    <s v="choice lite"/>
    <s v="Furniture"/>
    <x v="1"/>
    <n v="51"/>
    <n v="23"/>
    <n v="4671.8500000000004"/>
    <n v="238264.35"/>
    <d v="2025-03-29T00:00:00"/>
    <d v="2025-09-16T00:00:00"/>
    <m/>
    <x v="0"/>
    <s v="Choice Lite"/>
    <s v="Furniture"/>
    <s v="Omni Suppliers"/>
    <x v="307"/>
    <x v="2"/>
    <x v="1"/>
    <n v="51"/>
    <n v="23"/>
    <n v="4671.8500000000004"/>
    <n v="238264.35"/>
    <x v="0"/>
    <x v="0"/>
  </r>
  <r>
    <s v="P8827"/>
    <s v="Month Pro"/>
    <s v="Toys"/>
    <x v="1"/>
    <n v="92"/>
    <n v="82"/>
    <n v="4649.8599999999997"/>
    <n v="427787.12"/>
    <d v="2025-01-26T00:00:00"/>
    <d v="2025-08-05T00:00:00"/>
    <s v="Inactive"/>
    <x v="1"/>
    <s v="Month Pro"/>
    <s v="Toys"/>
    <s v="Omni Suppliers"/>
    <x v="308"/>
    <x v="1"/>
    <x v="1"/>
    <n v="92"/>
    <n v="82"/>
    <n v="4649.8599999999997"/>
    <n v="427787.12"/>
    <x v="0"/>
    <x v="0"/>
  </r>
  <r>
    <s v="P4564"/>
    <s v="Save X"/>
    <s v="Toys"/>
    <x v="0"/>
    <n v="109"/>
    <n v="93"/>
    <n v="986.56"/>
    <n v="107535.03999999999"/>
    <d v="2025-06-29T00:00:00"/>
    <d v="2025-07-29T00:00:00"/>
    <s v="discon"/>
    <x v="1"/>
    <s v="Save X"/>
    <s v="Toys"/>
    <s v="Global Traders"/>
    <x v="309"/>
    <x v="1"/>
    <x v="0"/>
    <n v="109"/>
    <n v="93"/>
    <n v="986.56"/>
    <n v="107535.03999999999"/>
    <x v="0"/>
    <x v="0"/>
  </r>
  <r>
    <s v="P1824"/>
    <s v="me mini"/>
    <s v="Furniture"/>
    <x v="5"/>
    <n v="168"/>
    <n v="22"/>
    <n v="16532.8"/>
    <n v="2777510.4"/>
    <d v="2025-05-03T00:00:00"/>
    <d v="2025-10-05T00:00:00"/>
    <s v="active"/>
    <x v="0"/>
    <s v="Me Mini"/>
    <s v="Furniture"/>
    <s v="Abc Pvt Ltd"/>
    <x v="310"/>
    <x v="2"/>
    <x v="5"/>
    <n v="168"/>
    <n v="22"/>
    <n v="16532.8"/>
    <n v="2777510.4"/>
    <x v="0"/>
    <x v="0"/>
  </r>
  <r>
    <s v="P2796"/>
    <s v="Ask Mini"/>
    <s v="Toys"/>
    <x v="5"/>
    <m/>
    <n v="66"/>
    <n v="4365.66"/>
    <m/>
    <d v="2025-04-16T00:00:00"/>
    <d v="2025-10-10T00:00:00"/>
    <s v="Actv"/>
    <x v="4"/>
    <s v="Ask Mini"/>
    <s v="Toys"/>
    <s v="Abc Pvt Ltd"/>
    <x v="311"/>
    <x v="1"/>
    <x v="5"/>
    <n v="0"/>
    <n v="66"/>
    <n v="4365.66"/>
    <n v="0"/>
    <x v="1"/>
    <x v="1"/>
  </r>
  <r>
    <s v="P2913"/>
    <s v="Above Pro"/>
    <s v="Toys"/>
    <x v="2"/>
    <n v="60"/>
    <n v="54"/>
    <n v="15176.86"/>
    <n v="910611.60000000009"/>
    <d v="2025-03-26T00:00:00"/>
    <d v="2025-09-13T00:00:00"/>
    <m/>
    <x v="2"/>
    <s v="Above Pro"/>
    <s v="Toys"/>
    <s v=""/>
    <x v="312"/>
    <x v="1"/>
    <x v="2"/>
    <n v="60"/>
    <n v="54"/>
    <n v="15176.86"/>
    <n v="910611.60000000009"/>
    <x v="0"/>
    <x v="0"/>
  </r>
  <r>
    <s v="P8312"/>
    <s v="Tonight Plus"/>
    <s v="Clothing"/>
    <x v="1"/>
    <n v="2"/>
    <n v="51"/>
    <n v="9294.4500000000007"/>
    <n v="18588.900000000001"/>
    <d v="2025-02-21T00:00:00"/>
    <d v="2025-08-19T00:00:00"/>
    <s v="Actv"/>
    <x v="3"/>
    <s v="Tonight Plus"/>
    <s v="Clothing"/>
    <s v="Omni Suppliers"/>
    <x v="313"/>
    <x v="0"/>
    <x v="1"/>
    <n v="2"/>
    <n v="51"/>
    <n v="9294.4500000000007"/>
    <n v="18588.900000000001"/>
    <x v="2"/>
    <x v="1"/>
  </r>
  <r>
    <s v="P5876"/>
    <s v="Color Plus"/>
    <s v="Furniture"/>
    <x v="2"/>
    <n v="119"/>
    <n v="92"/>
    <n v="17903.68"/>
    <n v="2130537.92"/>
    <d v="2025-01-15T00:00:00"/>
    <d v="2025-08-29T00:00:00"/>
    <m/>
    <x v="0"/>
    <s v="Color Plus"/>
    <s v="Furniture"/>
    <s v=""/>
    <x v="314"/>
    <x v="2"/>
    <x v="2"/>
    <n v="119"/>
    <n v="92"/>
    <n v="17903.68"/>
    <n v="2130537.92"/>
    <x v="0"/>
    <x v="0"/>
  </r>
  <r>
    <s v="P2380"/>
    <s v="Air Lite"/>
    <s v="Furniture"/>
    <x v="4"/>
    <n v="97"/>
    <n v="30"/>
    <n v="17555.34"/>
    <n v="1702867.98"/>
    <d v="2025-01-25T00:00:00"/>
    <d v="2025-08-29T00:00:00"/>
    <s v="discon"/>
    <x v="2"/>
    <s v="Air Lite"/>
    <s v="Furniture"/>
    <s v="Retailmart Inc"/>
    <x v="315"/>
    <x v="2"/>
    <x v="4"/>
    <n v="97"/>
    <n v="30"/>
    <n v="17555.34"/>
    <n v="1702867.98"/>
    <x v="0"/>
    <x v="0"/>
  </r>
  <r>
    <s v="P8490"/>
    <s v="Real Mini"/>
    <s v="Groceries"/>
    <x v="4"/>
    <n v="122"/>
    <n v="48"/>
    <n v="17780.52"/>
    <n v="2169223.44"/>
    <d v="2025-04-01T00:00:00"/>
    <d v="2025-08-15T00:00:00"/>
    <s v="active"/>
    <x v="2"/>
    <s v="Real Mini"/>
    <s v="Groceries"/>
    <s v="Retailmart Inc"/>
    <x v="316"/>
    <x v="4"/>
    <x v="4"/>
    <n v="122"/>
    <n v="48"/>
    <n v="17780.52"/>
    <n v="2169223.44"/>
    <x v="0"/>
    <x v="0"/>
  </r>
  <r>
    <s v="P6016"/>
    <s v="Agree Pro"/>
    <s v="Toys"/>
    <x v="1"/>
    <n v="75"/>
    <n v="61"/>
    <n v="16199.85"/>
    <n v="1214988.75"/>
    <d v="2025-03-10T00:00:00"/>
    <d v="2025-08-08T00:00:00"/>
    <m/>
    <x v="2"/>
    <s v="Agree Pro"/>
    <s v="Toys"/>
    <s v="Omni Suppliers"/>
    <x v="317"/>
    <x v="1"/>
    <x v="1"/>
    <n v="75"/>
    <n v="61"/>
    <n v="16199.85"/>
    <n v="1214988.75"/>
    <x v="0"/>
    <x v="0"/>
  </r>
  <r>
    <s v="P1954"/>
    <s v="Draw Pro"/>
    <s v="Electronics"/>
    <x v="0"/>
    <m/>
    <n v="98"/>
    <n v="151.38999999999999"/>
    <m/>
    <d v="2025-06-08T00:00:00"/>
    <d v="2025-09-01T00:00:00"/>
    <s v="discon"/>
    <x v="3"/>
    <s v="Draw Pro"/>
    <s v="Electronics"/>
    <s v="Global Traders"/>
    <x v="318"/>
    <x v="3"/>
    <x v="0"/>
    <n v="0"/>
    <n v="98"/>
    <n v="151.38999999999999"/>
    <n v="0"/>
    <x v="1"/>
    <x v="1"/>
  </r>
  <r>
    <s v="P6370"/>
    <s v="Director Plus"/>
    <s v="Electronics"/>
    <x v="1"/>
    <n v="132"/>
    <n v="67"/>
    <n v="9942.7199999999993"/>
    <n v="1312439.04"/>
    <d v="2025-01-15T00:00:00"/>
    <d v="2025-08-25T00:00:00"/>
    <s v="Actv"/>
    <x v="3"/>
    <s v="Director Plus"/>
    <s v="Electronics"/>
    <s v="Omni Suppliers"/>
    <x v="319"/>
    <x v="3"/>
    <x v="1"/>
    <n v="132"/>
    <n v="67"/>
    <n v="9942.7199999999993"/>
    <n v="1312439.0399999998"/>
    <x v="0"/>
    <x v="0"/>
  </r>
  <r>
    <s v="P9228"/>
    <s v="National Plus"/>
    <s v="Clothing"/>
    <x v="3"/>
    <n v="59"/>
    <n v="67"/>
    <n v="13681.01"/>
    <n v="807179.59"/>
    <d v="2025-01-15T00:00:00"/>
    <d v="2025-07-31T00:00:00"/>
    <s v="Inactive"/>
    <x v="0"/>
    <s v="National Plus"/>
    <s v="Clothing"/>
    <s v="Quickstock"/>
    <x v="320"/>
    <x v="0"/>
    <x v="3"/>
    <n v="59"/>
    <n v="67"/>
    <n v="13681.01"/>
    <n v="807179.59"/>
    <x v="2"/>
    <x v="1"/>
  </r>
  <r>
    <s v="P5036"/>
    <s v="Visit Lite"/>
    <s v="Groceries"/>
    <x v="5"/>
    <n v="80"/>
    <n v="59"/>
    <n v="17663.98"/>
    <n v="1413118.4"/>
    <d v="2025-02-22T00:00:00"/>
    <d v="2025-08-13T00:00:00"/>
    <s v="Actv"/>
    <x v="3"/>
    <s v="Visit Lite"/>
    <s v="Groceries"/>
    <s v="Abc Pvt Ltd"/>
    <x v="321"/>
    <x v="4"/>
    <x v="5"/>
    <n v="80"/>
    <n v="59"/>
    <n v="17663.98"/>
    <n v="1413118.4"/>
    <x v="0"/>
    <x v="0"/>
  </r>
  <r>
    <s v="P1317"/>
    <s v="Reduce Lite"/>
    <s v="Furniture"/>
    <x v="0"/>
    <m/>
    <n v="77"/>
    <n v="11447.81"/>
    <m/>
    <d v="2025-01-15T00:00:00"/>
    <d v="2025-07-22T00:00:00"/>
    <s v="discontinued"/>
    <x v="3"/>
    <s v="Reduce Lite"/>
    <s v="Furniture"/>
    <s v="Global Traders"/>
    <x v="322"/>
    <x v="2"/>
    <x v="0"/>
    <n v="0"/>
    <n v="77"/>
    <n v="11447.81"/>
    <n v="0"/>
    <x v="1"/>
    <x v="1"/>
  </r>
  <r>
    <s v="P7183"/>
    <s v="Step Mini"/>
    <s v="Electronics"/>
    <x v="1"/>
    <n v="90"/>
    <n v="96"/>
    <n v="5377.21"/>
    <n v="483948.9"/>
    <d v="2025-02-04T00:00:00"/>
    <d v="2025-10-07T00:00:00"/>
    <m/>
    <x v="3"/>
    <s v="Step Mini"/>
    <s v="Electronics"/>
    <s v="Omni Suppliers"/>
    <x v="323"/>
    <x v="3"/>
    <x v="1"/>
    <n v="90"/>
    <n v="96"/>
    <n v="5377.21"/>
    <n v="483948.9"/>
    <x v="2"/>
    <x v="1"/>
  </r>
  <r>
    <s v="P5311"/>
    <s v="Which Max"/>
    <s v="Groceries"/>
    <x v="3"/>
    <n v="146"/>
    <n v="99"/>
    <n v="13186.11"/>
    <n v="1925172.06"/>
    <d v="2025-02-03T00:00:00"/>
    <d v="2025-10-04T00:00:00"/>
    <s v="discontinued"/>
    <x v="3"/>
    <s v="Which Max"/>
    <s v="Groceries"/>
    <s v="Quickstock"/>
    <x v="324"/>
    <x v="4"/>
    <x v="3"/>
    <n v="146"/>
    <n v="99"/>
    <n v="13186.11"/>
    <n v="1925172.06"/>
    <x v="0"/>
    <x v="0"/>
  </r>
  <r>
    <s v="P2704"/>
    <s v="Budget Max"/>
    <s v="Furniture"/>
    <x v="4"/>
    <n v="12"/>
    <n v="64"/>
    <n v="13964.56"/>
    <n v="167574.72"/>
    <d v="2025-03-30T00:00:00"/>
    <d v="2025-07-30T00:00:00"/>
    <s v="discon"/>
    <x v="1"/>
    <s v="Budget Max"/>
    <s v="Furniture"/>
    <s v="Retailmart Inc"/>
    <x v="325"/>
    <x v="2"/>
    <x v="4"/>
    <n v="12"/>
    <n v="64"/>
    <n v="13964.56"/>
    <n v="167574.72"/>
    <x v="2"/>
    <x v="1"/>
  </r>
  <r>
    <s v="P5286"/>
    <s v="Strategy X"/>
    <s v="Clothing"/>
    <x v="1"/>
    <n v="154"/>
    <n v="57"/>
    <n v="3824.97"/>
    <n v="589045.38"/>
    <d v="2025-02-28T00:00:00"/>
    <d v="2025-09-04T00:00:00"/>
    <s v="active"/>
    <x v="1"/>
    <s v="Strategy X"/>
    <s v="Clothing"/>
    <s v="Omni Suppliers"/>
    <x v="326"/>
    <x v="0"/>
    <x v="1"/>
    <n v="154"/>
    <n v="57"/>
    <n v="3824.97"/>
    <n v="589045.38"/>
    <x v="0"/>
    <x v="0"/>
  </r>
  <r>
    <s v="P1556"/>
    <s v="Above Lite"/>
    <s v="Toys"/>
    <x v="3"/>
    <n v="57"/>
    <n v="50"/>
    <n v="16525.04"/>
    <n v="941927.28"/>
    <d v="2025-07-03T00:00:00"/>
    <d v="2025-10-02T00:00:00"/>
    <s v="Inactive"/>
    <x v="4"/>
    <s v="Above Lite"/>
    <s v="Toys"/>
    <s v="Quickstock"/>
    <x v="327"/>
    <x v="1"/>
    <x v="3"/>
    <n v="57"/>
    <n v="50"/>
    <n v="16525.04"/>
    <n v="941927.28"/>
    <x v="0"/>
    <x v="0"/>
  </r>
  <r>
    <s v="P8561"/>
    <s v="Pattern X"/>
    <s v="Furniture"/>
    <x v="2"/>
    <n v="159"/>
    <n v="72"/>
    <n v="14882.99"/>
    <n v="2366395.41"/>
    <d v="2025-05-06T00:00:00"/>
    <d v="2025-07-25T00:00:00"/>
    <s v="active"/>
    <x v="2"/>
    <s v="Pattern X"/>
    <s v="Furniture"/>
    <s v=""/>
    <x v="328"/>
    <x v="2"/>
    <x v="2"/>
    <n v="159"/>
    <n v="72"/>
    <n v="14882.99"/>
    <n v="2366395.41"/>
    <x v="0"/>
    <x v="0"/>
  </r>
  <r>
    <s v="P4998"/>
    <s v="Owner Lite"/>
    <s v="Toys"/>
    <x v="0"/>
    <n v="81"/>
    <n v="21"/>
    <n v="16651.080000000002"/>
    <n v="1348737.48"/>
    <d v="2025-05-26T00:00:00"/>
    <d v="2025-07-15T00:00:00"/>
    <s v="active"/>
    <x v="4"/>
    <s v="Owner Lite"/>
    <s v="Toys"/>
    <s v="Global Traders"/>
    <x v="329"/>
    <x v="1"/>
    <x v="0"/>
    <n v="81"/>
    <n v="21"/>
    <n v="16651.080000000002"/>
    <n v="1348737.4800000002"/>
    <x v="0"/>
    <x v="0"/>
  </r>
  <r>
    <s v="P1294"/>
    <s v="Miss X"/>
    <s v="Furniture"/>
    <x v="3"/>
    <n v="193"/>
    <n v="32"/>
    <n v="12357.69"/>
    <n v="2385034.17"/>
    <d v="2025-05-12T00:00:00"/>
    <d v="2025-07-22T00:00:00"/>
    <s v="Actv"/>
    <x v="1"/>
    <s v="Miss X"/>
    <s v="Furniture"/>
    <s v="Quickstock"/>
    <x v="330"/>
    <x v="2"/>
    <x v="3"/>
    <n v="193"/>
    <n v="32"/>
    <n v="12357.69"/>
    <n v="2385034.17"/>
    <x v="0"/>
    <x v="0"/>
  </r>
  <r>
    <s v="P2136"/>
    <s v="Position Mini"/>
    <s v="Toys"/>
    <x v="1"/>
    <m/>
    <n v="79"/>
    <n v="230.99"/>
    <m/>
    <d v="2025-04-08T00:00:00"/>
    <d v="2025-07-29T00:00:00"/>
    <s v="discon"/>
    <x v="1"/>
    <s v="Position Mini"/>
    <s v="Toys"/>
    <s v="Omni Suppliers"/>
    <x v="331"/>
    <x v="1"/>
    <x v="1"/>
    <n v="0"/>
    <n v="79"/>
    <n v="230.99"/>
    <n v="0"/>
    <x v="1"/>
    <x v="1"/>
  </r>
  <r>
    <s v="P2007"/>
    <s v="Option X"/>
    <s v="Furniture"/>
    <x v="1"/>
    <n v="69"/>
    <n v="49"/>
    <n v="417.63"/>
    <n v="28816.47"/>
    <d v="2025-06-07T00:00:00"/>
    <d v="2025-07-15T00:00:00"/>
    <s v="active"/>
    <x v="4"/>
    <s v="Option X"/>
    <s v="Furniture"/>
    <s v="Omni Suppliers"/>
    <x v="332"/>
    <x v="2"/>
    <x v="1"/>
    <n v="69"/>
    <n v="49"/>
    <n v="417.63"/>
    <n v="28816.47"/>
    <x v="0"/>
    <x v="0"/>
  </r>
  <r>
    <s v="P6352"/>
    <s v="Local Mini"/>
    <s v="Electronics"/>
    <x v="3"/>
    <n v="62"/>
    <n v="47"/>
    <n v="12670.81"/>
    <n v="785590.22"/>
    <d v="2025-03-06T00:00:00"/>
    <d v="2025-08-22T00:00:00"/>
    <m/>
    <x v="1"/>
    <s v="Local Mini"/>
    <s v="Electronics"/>
    <s v="Quickstock"/>
    <x v="333"/>
    <x v="3"/>
    <x v="3"/>
    <n v="62"/>
    <n v="47"/>
    <n v="12670.81"/>
    <n v="785590.22"/>
    <x v="0"/>
    <x v="0"/>
  </r>
  <r>
    <s v="P6084"/>
    <s v="Move X"/>
    <s v="Furniture"/>
    <x v="1"/>
    <n v="21"/>
    <m/>
    <n v="3516.38"/>
    <n v="73843.98"/>
    <d v="2025-03-27T00:00:00"/>
    <d v="2025-10-12T00:00:00"/>
    <s v="Actv"/>
    <x v="2"/>
    <s v="Move X"/>
    <s v="Furniture"/>
    <s v="Omni Suppliers"/>
    <x v="334"/>
    <x v="2"/>
    <x v="1"/>
    <n v="21"/>
    <n v="0"/>
    <n v="3516.38"/>
    <n v="73843.98"/>
    <x v="0"/>
    <x v="0"/>
  </r>
  <r>
    <s v="P2265"/>
    <s v="Increase Max"/>
    <s v="Groceries"/>
    <x v="3"/>
    <n v="67"/>
    <n v="83"/>
    <n v="14178.03"/>
    <n v="949928.01"/>
    <d v="2025-02-24T00:00:00"/>
    <d v="2025-09-28T00:00:00"/>
    <s v="discontinued"/>
    <x v="4"/>
    <s v="Increase Max"/>
    <s v="Groceries"/>
    <s v="Quickstock"/>
    <x v="335"/>
    <x v="4"/>
    <x v="3"/>
    <n v="67"/>
    <n v="83"/>
    <n v="14178.03"/>
    <n v="949928.01"/>
    <x v="2"/>
    <x v="1"/>
  </r>
  <r>
    <s v="P9073"/>
    <s v="Think X"/>
    <s v="Clothing"/>
    <x v="3"/>
    <n v="117"/>
    <n v="84"/>
    <n v="1205.51"/>
    <n v="141044.67000000001"/>
    <d v="2025-04-25T00:00:00"/>
    <d v="2025-08-23T00:00:00"/>
    <s v="active"/>
    <x v="4"/>
    <s v="Think X"/>
    <s v="Clothing"/>
    <s v="Quickstock"/>
    <x v="336"/>
    <x v="0"/>
    <x v="3"/>
    <n v="117"/>
    <n v="84"/>
    <n v="1205.51"/>
    <n v="141044.67000000001"/>
    <x v="0"/>
    <x v="0"/>
  </r>
  <r>
    <s v="P7353"/>
    <s v="Late Lite"/>
    <s v="Toys"/>
    <x v="1"/>
    <n v="49"/>
    <n v="33"/>
    <n v="19471.099999999999"/>
    <n v="954083.89999999991"/>
    <d v="2025-05-23T00:00:00"/>
    <d v="2025-07-29T00:00:00"/>
    <s v="Actv"/>
    <x v="4"/>
    <s v="Late Lite"/>
    <s v="Toys"/>
    <s v="Omni Suppliers"/>
    <x v="337"/>
    <x v="1"/>
    <x v="1"/>
    <n v="49"/>
    <n v="33"/>
    <n v="19471.099999999999"/>
    <n v="954083.89999999991"/>
    <x v="0"/>
    <x v="0"/>
  </r>
  <r>
    <s v="P9476"/>
    <s v="Memory X"/>
    <s v="Electronics"/>
    <x v="4"/>
    <n v="163"/>
    <n v="71"/>
    <n v="15177.35"/>
    <n v="2473908.0499999998"/>
    <d v="2025-05-09T00:00:00"/>
    <d v="2025-08-05T00:00:00"/>
    <s v="Actv"/>
    <x v="4"/>
    <s v="Memory X"/>
    <s v="Electronics"/>
    <s v="Retailmart Inc"/>
    <x v="338"/>
    <x v="3"/>
    <x v="4"/>
    <n v="163"/>
    <n v="71"/>
    <n v="15177.35"/>
    <n v="2473908.0500000003"/>
    <x v="0"/>
    <x v="0"/>
  </r>
  <r>
    <s v="P4356"/>
    <s v="Decade Max"/>
    <s v="Clothing"/>
    <x v="3"/>
    <n v="3"/>
    <n v="32"/>
    <n v="17091.490000000002"/>
    <n v="51274.47"/>
    <d v="2025-06-18T00:00:00"/>
    <d v="2025-10-10T00:00:00"/>
    <s v="discontinued"/>
    <x v="2"/>
    <s v="Decade Max"/>
    <s v="Clothing"/>
    <s v="Quickstock"/>
    <x v="339"/>
    <x v="0"/>
    <x v="3"/>
    <n v="3"/>
    <n v="32"/>
    <n v="17091.490000000002"/>
    <n v="51274.47"/>
    <x v="2"/>
    <x v="1"/>
  </r>
  <r>
    <s v="P4342"/>
    <s v="Respond Lite"/>
    <s v="Groceries"/>
    <x v="5"/>
    <n v="118"/>
    <n v="48"/>
    <n v="13888.96"/>
    <n v="1638897.28"/>
    <d v="2025-04-28T00:00:00"/>
    <d v="2025-09-13T00:00:00"/>
    <s v="discontinued"/>
    <x v="2"/>
    <s v="Respond Lite"/>
    <s v="Groceries"/>
    <s v="Abc Pvt Ltd"/>
    <x v="340"/>
    <x v="4"/>
    <x v="5"/>
    <n v="118"/>
    <n v="48"/>
    <n v="13888.96"/>
    <n v="1638897.2799999998"/>
    <x v="0"/>
    <x v="0"/>
  </r>
  <r>
    <s v="P8027"/>
    <s v="Those Lite"/>
    <s v="Electronics"/>
    <x v="1"/>
    <n v="31"/>
    <n v="21"/>
    <n v="15467.81"/>
    <n v="479502.11"/>
    <d v="2025-03-05T00:00:00"/>
    <d v="2025-09-19T00:00:00"/>
    <s v="active"/>
    <x v="2"/>
    <s v="Those Lite"/>
    <s v="Electronics"/>
    <s v="Omni Suppliers"/>
    <x v="23"/>
    <x v="3"/>
    <x v="1"/>
    <n v="31"/>
    <n v="21"/>
    <n v="15467.81"/>
    <n v="479502.11"/>
    <x v="0"/>
    <x v="0"/>
  </r>
  <r>
    <s v="P4155"/>
    <s v="policy max"/>
    <s v="Electronics"/>
    <x v="1"/>
    <n v="21"/>
    <n v="94"/>
    <n v="5501.53"/>
    <n v="115532.13"/>
    <d v="2025-07-04T00:00:00"/>
    <d v="2025-08-23T00:00:00"/>
    <s v="Actv"/>
    <x v="1"/>
    <s v="Policy Max"/>
    <s v="Electronics"/>
    <s v="Omni Suppliers"/>
    <x v="341"/>
    <x v="3"/>
    <x v="1"/>
    <n v="21"/>
    <n v="94"/>
    <n v="5501.53"/>
    <n v="115532.12999999999"/>
    <x v="2"/>
    <x v="1"/>
  </r>
  <r>
    <s v="P3896"/>
    <s v="Onto X"/>
    <s v="Clothing"/>
    <x v="3"/>
    <n v="125"/>
    <n v="75"/>
    <n v="8675.08"/>
    <n v="1084385"/>
    <d v="2025-03-30T00:00:00"/>
    <d v="2025-08-26T00:00:00"/>
    <s v="active"/>
    <x v="2"/>
    <s v="Onto X"/>
    <s v="Clothing"/>
    <s v="Quickstock"/>
    <x v="342"/>
    <x v="0"/>
    <x v="3"/>
    <n v="125"/>
    <n v="75"/>
    <n v="8675.08"/>
    <n v="1084385"/>
    <x v="0"/>
    <x v="0"/>
  </r>
  <r>
    <s v="P5116"/>
    <s v="Source Pro"/>
    <s v="Furniture"/>
    <x v="0"/>
    <n v="46"/>
    <n v="99"/>
    <n v="17154.330000000002"/>
    <n v="789099.18"/>
    <d v="2025-05-08T00:00:00"/>
    <d v="2025-09-19T00:00:00"/>
    <s v="active"/>
    <x v="3"/>
    <s v="Source Pro"/>
    <s v="Furniture"/>
    <s v="Global Traders"/>
    <x v="343"/>
    <x v="2"/>
    <x v="0"/>
    <n v="46"/>
    <n v="99"/>
    <n v="17154.330000000002"/>
    <n v="789099.18"/>
    <x v="2"/>
    <x v="1"/>
  </r>
  <r>
    <s v="P5179"/>
    <s v="always max"/>
    <s v="Clothing"/>
    <x v="4"/>
    <n v="5"/>
    <n v="38"/>
    <n v="5520.59"/>
    <n v="27602.95"/>
    <d v="2025-06-26T00:00:00"/>
    <d v="2025-10-12T00:00:00"/>
    <m/>
    <x v="2"/>
    <s v="Always Max"/>
    <s v="Clothing"/>
    <s v="Retailmart Inc"/>
    <x v="344"/>
    <x v="0"/>
    <x v="4"/>
    <n v="5"/>
    <n v="38"/>
    <n v="5520.59"/>
    <n v="27602.95"/>
    <x v="2"/>
    <x v="1"/>
  </r>
  <r>
    <s v="P6626"/>
    <s v="Hold Pro"/>
    <s v="Furniture"/>
    <x v="5"/>
    <n v="0"/>
    <n v="77"/>
    <n v="17887.28"/>
    <n v="0"/>
    <d v="2025-02-13T00:00:00"/>
    <d v="2025-07-30T00:00:00"/>
    <s v="Actv"/>
    <x v="4"/>
    <s v="Hold Pro"/>
    <s v="Furniture"/>
    <s v="Abc Pvt Ltd"/>
    <x v="345"/>
    <x v="2"/>
    <x v="5"/>
    <n v="0"/>
    <n v="77"/>
    <n v="17887.28"/>
    <n v="0"/>
    <x v="1"/>
    <x v="1"/>
  </r>
  <r>
    <s v="P4598"/>
    <s v="Effort Plus"/>
    <s v="Clothing"/>
    <x v="3"/>
    <n v="161"/>
    <n v="80"/>
    <n v="4047.16"/>
    <n v="651592.76"/>
    <d v="2025-01-26T00:00:00"/>
    <d v="2025-08-15T00:00:00"/>
    <s v="Actv"/>
    <x v="3"/>
    <s v="Effort Plus"/>
    <s v="Clothing"/>
    <s v="Quickstock"/>
    <x v="346"/>
    <x v="0"/>
    <x v="3"/>
    <n v="161"/>
    <n v="80"/>
    <n v="4047.16"/>
    <n v="651592.76"/>
    <x v="0"/>
    <x v="0"/>
  </r>
  <r>
    <s v="P4056"/>
    <s v="Among Lite"/>
    <s v="Clothing"/>
    <x v="0"/>
    <n v="24"/>
    <m/>
    <n v="7402.1"/>
    <n v="177650.4"/>
    <d v="2025-02-07T00:00:00"/>
    <d v="2025-08-29T00:00:00"/>
    <s v="discontinued"/>
    <x v="1"/>
    <s v="Among Lite"/>
    <s v="Clothing"/>
    <s v="Global Traders"/>
    <x v="347"/>
    <x v="0"/>
    <x v="0"/>
    <n v="24"/>
    <n v="0"/>
    <n v="7402.1"/>
    <n v="177650.40000000002"/>
    <x v="0"/>
    <x v="0"/>
  </r>
  <r>
    <s v="P6390"/>
    <s v="Support Lite"/>
    <s v="Electronics"/>
    <x v="3"/>
    <m/>
    <n v="91"/>
    <n v="3226.95"/>
    <m/>
    <d v="2025-07-13T00:00:00"/>
    <d v="2025-08-30T00:00:00"/>
    <s v="discon"/>
    <x v="3"/>
    <s v="Support Lite"/>
    <s v="Electronics"/>
    <s v="Quickstock"/>
    <x v="348"/>
    <x v="3"/>
    <x v="3"/>
    <n v="0"/>
    <n v="91"/>
    <n v="3226.95"/>
    <n v="0"/>
    <x v="1"/>
    <x v="1"/>
  </r>
  <r>
    <s v="P1984"/>
    <s v="School Max"/>
    <s v="Toys"/>
    <x v="1"/>
    <n v="144"/>
    <n v="72"/>
    <n v="3115.48"/>
    <n v="448629.12"/>
    <d v="2025-07-07T00:00:00"/>
    <d v="2025-08-08T00:00:00"/>
    <s v="Actv"/>
    <x v="0"/>
    <s v="School Max"/>
    <s v="Toys"/>
    <s v="Omni Suppliers"/>
    <x v="349"/>
    <x v="1"/>
    <x v="1"/>
    <n v="144"/>
    <n v="72"/>
    <n v="3115.48"/>
    <n v="448629.12"/>
    <x v="0"/>
    <x v="0"/>
  </r>
  <r>
    <s v="P2050"/>
    <s v="Surface Pro"/>
    <s v="Electronics"/>
    <x v="0"/>
    <n v="173"/>
    <n v="69"/>
    <n v="15232.43"/>
    <n v="2635210.39"/>
    <d v="2025-02-21T00:00:00"/>
    <d v="2025-09-02T00:00:00"/>
    <s v="Inactive"/>
    <x v="2"/>
    <s v="Surface Pro"/>
    <s v="Electronics"/>
    <s v="Global Traders"/>
    <x v="350"/>
    <x v="3"/>
    <x v="0"/>
    <n v="173"/>
    <n v="69"/>
    <n v="15232.43"/>
    <n v="2635210.39"/>
    <x v="0"/>
    <x v="0"/>
  </r>
  <r>
    <s v="P1959"/>
    <s v="building x"/>
    <s v="Furniture"/>
    <x v="5"/>
    <n v="171"/>
    <n v="72"/>
    <n v="18241.13"/>
    <n v="3119233.23"/>
    <d v="2025-02-19T00:00:00"/>
    <d v="2025-09-10T00:00:00"/>
    <s v="active"/>
    <x v="2"/>
    <s v="Building X"/>
    <s v="Furniture"/>
    <s v="Abc Pvt Ltd"/>
    <x v="351"/>
    <x v="2"/>
    <x v="5"/>
    <n v="171"/>
    <n v="72"/>
    <n v="18241.13"/>
    <n v="3119233.23"/>
    <x v="0"/>
    <x v="0"/>
  </r>
  <r>
    <s v="P5473"/>
    <s v="His Max"/>
    <s v="Toys"/>
    <x v="1"/>
    <n v="130"/>
    <n v="39"/>
    <n v="15940.92"/>
    <n v="2072319.6"/>
    <d v="2025-04-16T00:00:00"/>
    <d v="2025-08-28T00:00:00"/>
    <s v="active"/>
    <x v="4"/>
    <s v="His Max"/>
    <s v="Toys"/>
    <s v="Omni Suppliers"/>
    <x v="352"/>
    <x v="1"/>
    <x v="1"/>
    <n v="130"/>
    <n v="39"/>
    <n v="15940.92"/>
    <n v="2072319.6"/>
    <x v="0"/>
    <x v="0"/>
  </r>
  <r>
    <s v="P4224"/>
    <s v="Forward X"/>
    <s v="Electronics"/>
    <x v="5"/>
    <n v="198"/>
    <n v="36"/>
    <n v="12165.76"/>
    <n v="2408820.48"/>
    <d v="2025-05-20T00:00:00"/>
    <d v="2025-09-16T00:00:00"/>
    <s v="discontinued"/>
    <x v="1"/>
    <s v="Forward X"/>
    <s v="Electronics"/>
    <s v="Abc Pvt Ltd"/>
    <x v="72"/>
    <x v="3"/>
    <x v="5"/>
    <n v="198"/>
    <n v="36"/>
    <n v="12165.76"/>
    <n v="2408820.48"/>
    <x v="0"/>
    <x v="0"/>
  </r>
  <r>
    <s v="P2875"/>
    <s v="Lead Max"/>
    <s v="Furniture"/>
    <x v="1"/>
    <n v="8"/>
    <n v="57"/>
    <n v="4549.53"/>
    <n v="36396.239999999998"/>
    <d v="2025-06-17T00:00:00"/>
    <d v="2025-09-05T00:00:00"/>
    <m/>
    <x v="0"/>
    <s v="Lead Max"/>
    <s v="Furniture"/>
    <s v="Omni Suppliers"/>
    <x v="353"/>
    <x v="2"/>
    <x v="1"/>
    <n v="8"/>
    <n v="57"/>
    <n v="4549.53"/>
    <n v="36396.239999999998"/>
    <x v="2"/>
    <x v="1"/>
  </r>
  <r>
    <s v="P8099"/>
    <s v="Set Pro"/>
    <s v="Furniture"/>
    <x v="1"/>
    <n v="62"/>
    <n v="21"/>
    <n v="15961.3"/>
    <n v="989600.6"/>
    <d v="2025-06-19T00:00:00"/>
    <d v="2025-08-25T00:00:00"/>
    <s v="discon"/>
    <x v="0"/>
    <s v="Set Pro"/>
    <s v="Furniture"/>
    <s v="Omni Suppliers"/>
    <x v="256"/>
    <x v="2"/>
    <x v="1"/>
    <n v="62"/>
    <n v="21"/>
    <n v="15961.3"/>
    <n v="989600.6"/>
    <x v="0"/>
    <x v="0"/>
  </r>
  <r>
    <s v="P9586"/>
    <s v="Door Pro"/>
    <s v="Furniture"/>
    <x v="1"/>
    <n v="63"/>
    <n v="96"/>
    <n v="3034.13"/>
    <n v="191150.19"/>
    <d v="2025-06-19T00:00:00"/>
    <d v="2025-08-15T00:00:00"/>
    <s v="active"/>
    <x v="4"/>
    <s v="Door Pro"/>
    <s v="Furniture"/>
    <s v="Omni Suppliers"/>
    <x v="179"/>
    <x v="2"/>
    <x v="1"/>
    <n v="63"/>
    <n v="96"/>
    <n v="3034.13"/>
    <n v="191150.19"/>
    <x v="2"/>
    <x v="1"/>
  </r>
  <r>
    <s v="P9465"/>
    <s v="Mother Max"/>
    <s v="Toys"/>
    <x v="4"/>
    <n v="63"/>
    <n v="57"/>
    <n v="5868.67"/>
    <n v="369726.21"/>
    <d v="2025-01-20T00:00:00"/>
    <d v="2025-08-18T00:00:00"/>
    <s v="Actv"/>
    <x v="4"/>
    <s v="Mother Max"/>
    <s v="Toys"/>
    <s v="Retailmart Inc"/>
    <x v="354"/>
    <x v="1"/>
    <x v="4"/>
    <n v="63"/>
    <n v="57"/>
    <n v="5868.67"/>
    <n v="369726.21"/>
    <x v="0"/>
    <x v="0"/>
  </r>
  <r>
    <s v="P6420"/>
    <s v="Tough Max"/>
    <s v="Electronics"/>
    <x v="4"/>
    <n v="32"/>
    <n v="60"/>
    <n v="840.4"/>
    <n v="26892.799999999999"/>
    <d v="2025-04-06T00:00:00"/>
    <d v="2025-07-16T00:00:00"/>
    <s v="active"/>
    <x v="1"/>
    <s v="Tough Max"/>
    <s v="Electronics"/>
    <s v="Retailmart Inc"/>
    <x v="355"/>
    <x v="3"/>
    <x v="4"/>
    <n v="32"/>
    <n v="60"/>
    <n v="840.4"/>
    <n v="26892.799999999999"/>
    <x v="2"/>
    <x v="1"/>
  </r>
  <r>
    <s v="P1213"/>
    <s v="Heart X"/>
    <s v="Groceries"/>
    <x v="4"/>
    <n v="178"/>
    <n v="60"/>
    <n v="4878.8"/>
    <n v="868426.4"/>
    <d v="2025-07-06T00:00:00"/>
    <d v="2025-07-17T00:00:00"/>
    <s v="active"/>
    <x v="4"/>
    <s v="Heart X"/>
    <s v="Groceries"/>
    <s v="Retailmart Inc"/>
    <x v="356"/>
    <x v="4"/>
    <x v="4"/>
    <n v="178"/>
    <n v="60"/>
    <n v="4878.8"/>
    <n v="868426.4"/>
    <x v="0"/>
    <x v="0"/>
  </r>
  <r>
    <s v="P4117"/>
    <s v="About Mini"/>
    <s v="Toys"/>
    <x v="4"/>
    <n v="159"/>
    <n v="98"/>
    <n v="10002.82"/>
    <n v="1590448.38"/>
    <d v="2025-02-18T00:00:00"/>
    <d v="2025-07-31T00:00:00"/>
    <s v="Actv"/>
    <x v="4"/>
    <s v="About Mini"/>
    <s v="Toys"/>
    <s v="Retailmart Inc"/>
    <x v="357"/>
    <x v="1"/>
    <x v="4"/>
    <n v="159"/>
    <n v="98"/>
    <n v="10002.82"/>
    <n v="1590448.38"/>
    <x v="0"/>
    <x v="0"/>
  </r>
  <r>
    <s v="P3720"/>
    <s v="Wrong X"/>
    <s v="Furniture"/>
    <x v="0"/>
    <n v="167"/>
    <n v="51"/>
    <n v="18827.689999999999"/>
    <n v="3144224.23"/>
    <d v="2025-05-05T00:00:00"/>
    <d v="2025-10-10T00:00:00"/>
    <s v="discontinued"/>
    <x v="3"/>
    <s v="Wrong X"/>
    <s v="Furniture"/>
    <s v="Global Traders"/>
    <x v="358"/>
    <x v="2"/>
    <x v="0"/>
    <n v="167"/>
    <n v="51"/>
    <n v="18827.689999999999"/>
    <n v="3144224.23"/>
    <x v="0"/>
    <x v="0"/>
  </r>
  <r>
    <s v="P9032"/>
    <s v="Place Plus"/>
    <s v="Clothing"/>
    <x v="4"/>
    <n v="1"/>
    <n v="52"/>
    <n v="17656.54"/>
    <n v="17656.54"/>
    <d v="2025-01-16T00:00:00"/>
    <d v="2025-10-03T00:00:00"/>
    <m/>
    <x v="2"/>
    <s v="Place Plus"/>
    <s v="Clothing"/>
    <s v="Retailmart Inc"/>
    <x v="359"/>
    <x v="0"/>
    <x v="4"/>
    <n v="1"/>
    <n v="52"/>
    <n v="17656.54"/>
    <n v="17656.54"/>
    <x v="2"/>
    <x v="1"/>
  </r>
  <r>
    <s v="P2949"/>
    <s v="Think Lite"/>
    <s v="Toys"/>
    <x v="5"/>
    <n v="160"/>
    <n v="96"/>
    <n v="1617.64"/>
    <n v="258822.39999999999"/>
    <d v="2025-06-06T00:00:00"/>
    <d v="2025-09-25T00:00:00"/>
    <s v="active"/>
    <x v="4"/>
    <s v="Think Lite"/>
    <s v="Toys"/>
    <s v="Abc Pvt Ltd"/>
    <x v="262"/>
    <x v="1"/>
    <x v="5"/>
    <n v="160"/>
    <n v="96"/>
    <n v="1617.64"/>
    <n v="258822.40000000002"/>
    <x v="0"/>
    <x v="0"/>
  </r>
  <r>
    <s v="P1917"/>
    <s v="Pattern Max"/>
    <s v="Toys"/>
    <x v="4"/>
    <n v="102"/>
    <n v="85"/>
    <n v="19550.45"/>
    <n v="1994145.9"/>
    <d v="2025-04-01T00:00:00"/>
    <d v="2025-09-29T00:00:00"/>
    <s v="Actv"/>
    <x v="1"/>
    <s v="Pattern Max"/>
    <s v="Toys"/>
    <s v="Retailmart Inc"/>
    <x v="360"/>
    <x v="1"/>
    <x v="4"/>
    <n v="102"/>
    <n v="85"/>
    <n v="19550.45"/>
    <n v="1994145.9000000001"/>
    <x v="0"/>
    <x v="0"/>
  </r>
  <r>
    <s v="P1089"/>
    <s v="High Max"/>
    <s v="Toys"/>
    <x v="0"/>
    <n v="173"/>
    <n v="34"/>
    <n v="4043"/>
    <n v="699439"/>
    <d v="2025-03-31T00:00:00"/>
    <d v="2025-09-03T00:00:00"/>
    <s v="discon"/>
    <x v="0"/>
    <s v="High Max"/>
    <s v="Toys"/>
    <s v="Global Traders"/>
    <x v="361"/>
    <x v="1"/>
    <x v="0"/>
    <n v="173"/>
    <n v="34"/>
    <n v="4043"/>
    <n v="699439"/>
    <x v="0"/>
    <x v="0"/>
  </r>
  <r>
    <s v="P9619"/>
    <s v="Occur Mini"/>
    <s v="Clothing"/>
    <x v="0"/>
    <n v="48"/>
    <n v="94"/>
    <n v="2528.19"/>
    <n v="121353.12"/>
    <d v="2025-07-04T00:00:00"/>
    <d v="2025-08-30T00:00:00"/>
    <s v="discon"/>
    <x v="0"/>
    <s v="Occur Mini"/>
    <s v="Clothing"/>
    <s v="Global Traders"/>
    <x v="362"/>
    <x v="0"/>
    <x v="0"/>
    <n v="48"/>
    <n v="94"/>
    <n v="2528.19"/>
    <n v="121353.12"/>
    <x v="2"/>
    <x v="1"/>
  </r>
  <r>
    <s v="P1634"/>
    <s v="Relate X"/>
    <s v="Groceries"/>
    <x v="5"/>
    <n v="133"/>
    <n v="28"/>
    <n v="18727.43"/>
    <n v="2490748.19"/>
    <d v="2025-03-24T00:00:00"/>
    <d v="2025-08-16T00:00:00"/>
    <m/>
    <x v="1"/>
    <s v="Relate X"/>
    <s v="Groceries"/>
    <s v="Abc Pvt Ltd"/>
    <x v="363"/>
    <x v="4"/>
    <x v="5"/>
    <n v="133"/>
    <n v="28"/>
    <n v="18727.43"/>
    <n v="2490748.19"/>
    <x v="0"/>
    <x v="0"/>
  </r>
  <r>
    <s v="P1552"/>
    <s v="Answer X"/>
    <s v="Electronics"/>
    <x v="3"/>
    <n v="113"/>
    <n v="95"/>
    <n v="17425.830000000002"/>
    <n v="1969118.79"/>
    <d v="2025-01-12T00:00:00"/>
    <d v="2025-08-24T00:00:00"/>
    <s v="active"/>
    <x v="3"/>
    <s v="Answer X"/>
    <s v="Electronics"/>
    <s v="Quickstock"/>
    <x v="364"/>
    <x v="3"/>
    <x v="3"/>
    <n v="113"/>
    <n v="95"/>
    <n v="17425.830000000002"/>
    <n v="1969118.7900000003"/>
    <x v="0"/>
    <x v="0"/>
  </r>
  <r>
    <s v="P4389"/>
    <s v="Also Lite"/>
    <s v="Electronics"/>
    <x v="5"/>
    <m/>
    <n v="81"/>
    <n v="12264.55"/>
    <m/>
    <d v="2025-04-08T00:00:00"/>
    <d v="2025-09-11T00:00:00"/>
    <m/>
    <x v="1"/>
    <s v="Also Lite"/>
    <s v="Electronics"/>
    <s v="Abc Pvt Ltd"/>
    <x v="365"/>
    <x v="3"/>
    <x v="5"/>
    <n v="0"/>
    <n v="81"/>
    <n v="12264.55"/>
    <n v="0"/>
    <x v="1"/>
    <x v="1"/>
  </r>
  <r>
    <s v="P3430"/>
    <s v="Police Max"/>
    <s v="Clothing"/>
    <x v="1"/>
    <n v="6"/>
    <n v="94"/>
    <n v="17901.59"/>
    <n v="107409.54"/>
    <d v="2025-05-13T00:00:00"/>
    <d v="2025-08-29T00:00:00"/>
    <m/>
    <x v="3"/>
    <s v="Police Max"/>
    <s v="Clothing"/>
    <s v="Omni Suppliers"/>
    <x v="366"/>
    <x v="0"/>
    <x v="1"/>
    <n v="6"/>
    <n v="94"/>
    <n v="17901.59"/>
    <n v="107409.54000000001"/>
    <x v="2"/>
    <x v="1"/>
  </r>
  <r>
    <s v="P1899"/>
    <s v="Edge Mini"/>
    <s v="Groceries"/>
    <x v="0"/>
    <n v="133"/>
    <n v="77"/>
    <n v="15687.46"/>
    <n v="2086432.18"/>
    <d v="2025-03-28T00:00:00"/>
    <d v="2025-10-08T00:00:00"/>
    <s v="discon"/>
    <x v="1"/>
    <s v="Edge Mini"/>
    <s v="Groceries"/>
    <s v="Global Traders"/>
    <x v="367"/>
    <x v="4"/>
    <x v="0"/>
    <n v="133"/>
    <n v="77"/>
    <n v="15687.46"/>
    <n v="2086432.18"/>
    <x v="0"/>
    <x v="0"/>
  </r>
  <r>
    <s v="P1894"/>
    <s v="Scene Lite"/>
    <s v="Furniture"/>
    <x v="1"/>
    <n v="2"/>
    <n v="60"/>
    <n v="3321.79"/>
    <n v="6643.58"/>
    <d v="2025-05-01T00:00:00"/>
    <d v="2025-09-30T00:00:00"/>
    <s v="discontinued"/>
    <x v="1"/>
    <s v="Scene Lite"/>
    <s v="Furniture"/>
    <s v="Omni Suppliers"/>
    <x v="368"/>
    <x v="2"/>
    <x v="1"/>
    <n v="2"/>
    <n v="60"/>
    <n v="3321.79"/>
    <n v="6643.58"/>
    <x v="2"/>
    <x v="1"/>
  </r>
  <r>
    <s v="P5109"/>
    <s v="Manage X"/>
    <s v="Electronics"/>
    <x v="1"/>
    <n v="11"/>
    <n v="31"/>
    <n v="3232.92"/>
    <n v="35562.120000000003"/>
    <d v="2025-02-07T00:00:00"/>
    <d v="2025-09-06T00:00:00"/>
    <s v="active"/>
    <x v="4"/>
    <s v="Manage X"/>
    <s v="Electronics"/>
    <s v="Omni Suppliers"/>
    <x v="369"/>
    <x v="3"/>
    <x v="1"/>
    <n v="11"/>
    <n v="31"/>
    <n v="3232.92"/>
    <n v="35562.120000000003"/>
    <x v="2"/>
    <x v="1"/>
  </r>
  <r>
    <s v="P2266"/>
    <s v="Play Lite"/>
    <s v="Clothing"/>
    <x v="1"/>
    <n v="121"/>
    <n v="38"/>
    <n v="19518.509999999998"/>
    <n v="2361739.71"/>
    <d v="2025-02-14T00:00:00"/>
    <d v="2025-09-18T00:00:00"/>
    <s v="active"/>
    <x v="3"/>
    <s v="Play Lite"/>
    <s v="Clothing"/>
    <s v="Omni Suppliers"/>
    <x v="370"/>
    <x v="0"/>
    <x v="1"/>
    <n v="121"/>
    <n v="38"/>
    <n v="19518.509999999998"/>
    <n v="2361739.71"/>
    <x v="0"/>
    <x v="0"/>
  </r>
  <r>
    <s v="P4427"/>
    <s v="Also Max"/>
    <s v="Toys"/>
    <x v="4"/>
    <n v="172"/>
    <n v="27"/>
    <n v="17443.060000000001"/>
    <n v="3000206.32"/>
    <d v="2025-04-16T00:00:00"/>
    <d v="2025-09-03T00:00:00"/>
    <s v="active"/>
    <x v="0"/>
    <s v="Also Max"/>
    <s v="Toys"/>
    <s v="Retailmart Inc"/>
    <x v="371"/>
    <x v="1"/>
    <x v="4"/>
    <n v="172"/>
    <n v="27"/>
    <n v="17443.060000000001"/>
    <n v="3000206.3200000003"/>
    <x v="0"/>
    <x v="0"/>
  </r>
  <r>
    <s v="P3356"/>
    <s v="Recent Pro"/>
    <s v="Electronics"/>
    <x v="4"/>
    <n v="182"/>
    <n v="51"/>
    <n v="9989"/>
    <n v="1817998"/>
    <d v="2025-04-05T00:00:00"/>
    <d v="2025-08-24T00:00:00"/>
    <s v="Actv"/>
    <x v="3"/>
    <s v="Recent Pro"/>
    <s v="Electronics"/>
    <s v="Retailmart Inc"/>
    <x v="372"/>
    <x v="3"/>
    <x v="4"/>
    <n v="182"/>
    <n v="51"/>
    <n v="9989"/>
    <n v="1817998"/>
    <x v="0"/>
    <x v="0"/>
  </r>
  <r>
    <s v="P4665"/>
    <s v="Reality Plus"/>
    <s v="Clothing"/>
    <x v="3"/>
    <n v="197"/>
    <n v="37"/>
    <n v="13082.6"/>
    <n v="2577272.2000000002"/>
    <d v="2025-03-04T00:00:00"/>
    <d v="2025-08-30T00:00:00"/>
    <s v="Inactive"/>
    <x v="4"/>
    <s v="Reality Plus"/>
    <s v="Clothing"/>
    <s v="Quickstock"/>
    <x v="373"/>
    <x v="0"/>
    <x v="3"/>
    <n v="197"/>
    <n v="37"/>
    <n v="13082.6"/>
    <n v="2577272.2000000002"/>
    <x v="0"/>
    <x v="0"/>
  </r>
  <r>
    <s v="P5644"/>
    <s v="Indeed Pro"/>
    <s v="Clothing"/>
    <x v="1"/>
    <n v="95"/>
    <n v="75"/>
    <n v="19497.12"/>
    <n v="1852226.4"/>
    <d v="2025-03-06T00:00:00"/>
    <d v="2025-09-10T00:00:00"/>
    <s v="active"/>
    <x v="4"/>
    <s v="Indeed Pro"/>
    <s v="Clothing"/>
    <s v="Omni Suppliers"/>
    <x v="374"/>
    <x v="0"/>
    <x v="1"/>
    <n v="95"/>
    <n v="75"/>
    <n v="19497.12"/>
    <n v="1852226.4"/>
    <x v="0"/>
    <x v="0"/>
  </r>
  <r>
    <s v="P9946"/>
    <s v="Fast X"/>
    <s v="Toys"/>
    <x v="5"/>
    <n v="34"/>
    <n v="80"/>
    <n v="1490.36"/>
    <n v="50672.24"/>
    <d v="2025-06-16T00:00:00"/>
    <d v="2025-07-27T00:00:00"/>
    <s v="active"/>
    <x v="3"/>
    <s v="Fast X"/>
    <s v="Toys"/>
    <s v="Abc Pvt Ltd"/>
    <x v="375"/>
    <x v="1"/>
    <x v="5"/>
    <n v="34"/>
    <n v="80"/>
    <n v="1490.36"/>
    <n v="50672.24"/>
    <x v="2"/>
    <x v="1"/>
  </r>
  <r>
    <s v="P7078"/>
    <s v="Threat Lite"/>
    <s v="Toys"/>
    <x v="3"/>
    <n v="96"/>
    <n v="26"/>
    <n v="9279.33"/>
    <n v="890815.67999999993"/>
    <d v="2025-03-02T00:00:00"/>
    <d v="2025-09-29T00:00:00"/>
    <s v="discon"/>
    <x v="0"/>
    <s v="Threat Lite"/>
    <s v="Toys"/>
    <s v="Quickstock"/>
    <x v="376"/>
    <x v="1"/>
    <x v="3"/>
    <n v="96"/>
    <n v="26"/>
    <n v="9279.33"/>
    <n v="890815.67999999993"/>
    <x v="0"/>
    <x v="0"/>
  </r>
  <r>
    <s v="P8005"/>
    <s v="Office Lite"/>
    <s v="Toys"/>
    <x v="5"/>
    <n v="158"/>
    <n v="77"/>
    <n v="14867"/>
    <n v="2348986"/>
    <d v="2025-01-23T00:00:00"/>
    <d v="2025-09-21T00:00:00"/>
    <s v="active"/>
    <x v="2"/>
    <s v="Office Lite"/>
    <s v="Toys"/>
    <s v="Abc Pvt Ltd"/>
    <x v="377"/>
    <x v="1"/>
    <x v="5"/>
    <n v="158"/>
    <n v="77"/>
    <n v="14867"/>
    <n v="2348986"/>
    <x v="0"/>
    <x v="0"/>
  </r>
  <r>
    <s v="P9595"/>
    <s v="Use X"/>
    <s v="Toys"/>
    <x v="0"/>
    <n v="36"/>
    <n v="23"/>
    <n v="14720.24"/>
    <n v="529928.64"/>
    <d v="2025-06-17T00:00:00"/>
    <d v="2025-08-04T00:00:00"/>
    <s v="Inactive"/>
    <x v="4"/>
    <s v="Use X"/>
    <s v="Toys"/>
    <s v="Global Traders"/>
    <x v="378"/>
    <x v="1"/>
    <x v="0"/>
    <n v="36"/>
    <n v="23"/>
    <n v="14720.24"/>
    <n v="529928.64"/>
    <x v="0"/>
    <x v="0"/>
  </r>
  <r>
    <s v="P4453"/>
    <s v="Lot Lite"/>
    <s v="Toys"/>
    <x v="3"/>
    <n v="19"/>
    <n v="79"/>
    <n v="850.18"/>
    <n v="16153.42"/>
    <d v="2025-04-15T00:00:00"/>
    <d v="2025-07-19T00:00:00"/>
    <s v="active"/>
    <x v="0"/>
    <s v="Lot Lite"/>
    <s v="Toys"/>
    <s v="Quickstock"/>
    <x v="379"/>
    <x v="1"/>
    <x v="3"/>
    <n v="19"/>
    <n v="79"/>
    <n v="850.18"/>
    <n v="16153.419999999998"/>
    <x v="2"/>
    <x v="1"/>
  </r>
  <r>
    <s v="P2712"/>
    <s v="Simple Mini"/>
    <s v="Clothing"/>
    <x v="1"/>
    <n v="178"/>
    <n v="55"/>
    <n v="636.41999999999996"/>
    <n v="113282.76"/>
    <d v="2025-05-17T00:00:00"/>
    <d v="2025-09-27T00:00:00"/>
    <s v="active"/>
    <x v="3"/>
    <s v="Simple Mini"/>
    <s v="Clothing"/>
    <s v="Omni Suppliers"/>
    <x v="380"/>
    <x v="0"/>
    <x v="1"/>
    <n v="178"/>
    <n v="55"/>
    <n v="636.41999999999996"/>
    <n v="113282.76"/>
    <x v="0"/>
    <x v="0"/>
  </r>
  <r>
    <s v="P6631"/>
    <s v="Painting Mini"/>
    <s v="Clothing"/>
    <x v="3"/>
    <n v="65"/>
    <n v="98"/>
    <n v="18019"/>
    <n v="1171235"/>
    <d v="2025-06-20T00:00:00"/>
    <d v="2025-08-06T00:00:00"/>
    <s v="active"/>
    <x v="1"/>
    <s v="Painting Mini"/>
    <s v="Clothing"/>
    <s v="Quickstock"/>
    <x v="381"/>
    <x v="0"/>
    <x v="3"/>
    <n v="65"/>
    <n v="98"/>
    <n v="18019"/>
    <n v="1171235"/>
    <x v="2"/>
    <x v="1"/>
  </r>
  <r>
    <s v="P2394"/>
    <s v="Six Plus"/>
    <s v="Toys"/>
    <x v="4"/>
    <n v="185"/>
    <n v="31"/>
    <n v="7707.75"/>
    <n v="1425933.75"/>
    <d v="2025-06-27T00:00:00"/>
    <d v="2025-09-14T00:00:00"/>
    <s v="active"/>
    <x v="2"/>
    <s v="Six Plus"/>
    <s v="Toys"/>
    <s v="Retailmart Inc"/>
    <x v="382"/>
    <x v="1"/>
    <x v="4"/>
    <n v="185"/>
    <n v="31"/>
    <n v="7707.75"/>
    <n v="1425933.75"/>
    <x v="0"/>
    <x v="0"/>
  </r>
  <r>
    <s v="P1529"/>
    <s v="Fly Max"/>
    <s v="Furniture"/>
    <x v="5"/>
    <n v="39"/>
    <n v="40"/>
    <n v="14675.6"/>
    <n v="572348.4"/>
    <d v="2025-05-21T00:00:00"/>
    <d v="2025-07-16T00:00:00"/>
    <s v="Actv"/>
    <x v="3"/>
    <s v="Fly Max"/>
    <s v="Furniture"/>
    <s v="Abc Pvt Ltd"/>
    <x v="383"/>
    <x v="2"/>
    <x v="5"/>
    <n v="39"/>
    <n v="40"/>
    <n v="14675.6"/>
    <n v="572348.4"/>
    <x v="2"/>
    <x v="1"/>
  </r>
  <r>
    <s v="P4591"/>
    <s v="Word Max"/>
    <s v="Clothing"/>
    <x v="0"/>
    <n v="99"/>
    <n v="61"/>
    <n v="4788.99"/>
    <n v="474110.01"/>
    <d v="2025-04-20T00:00:00"/>
    <d v="2025-07-27T00:00:00"/>
    <m/>
    <x v="1"/>
    <s v="Word Max"/>
    <s v="Clothing"/>
    <s v="Global Traders"/>
    <x v="384"/>
    <x v="0"/>
    <x v="0"/>
    <n v="99"/>
    <n v="61"/>
    <n v="4788.99"/>
    <n v="474110.00999999995"/>
    <x v="0"/>
    <x v="0"/>
  </r>
  <r>
    <s v="P7477"/>
    <s v="Character Mini"/>
    <s v="Clothing"/>
    <x v="5"/>
    <n v="1"/>
    <n v="56"/>
    <n v="17094.98"/>
    <n v="17094.98"/>
    <d v="2025-04-24T00:00:00"/>
    <d v="2025-09-06T00:00:00"/>
    <s v="active"/>
    <x v="3"/>
    <s v="Character Mini"/>
    <s v="Clothing"/>
    <s v="Abc Pvt Ltd"/>
    <x v="385"/>
    <x v="0"/>
    <x v="5"/>
    <n v="1"/>
    <n v="56"/>
    <n v="17094.98"/>
    <n v="17094.98"/>
    <x v="2"/>
    <x v="1"/>
  </r>
  <r>
    <s v="P5648"/>
    <s v="thus pro"/>
    <s v="Groceries"/>
    <x v="4"/>
    <n v="61"/>
    <n v="79"/>
    <n v="8130.16"/>
    <n v="495939.76"/>
    <d v="2025-05-09T00:00:00"/>
    <d v="2025-08-18T00:00:00"/>
    <s v="active"/>
    <x v="2"/>
    <s v="Thus Pro"/>
    <s v="Groceries"/>
    <s v="Retailmart Inc"/>
    <x v="386"/>
    <x v="4"/>
    <x v="4"/>
    <n v="61"/>
    <n v="79"/>
    <n v="8130.16"/>
    <n v="495939.76"/>
    <x v="2"/>
    <x v="1"/>
  </r>
  <r>
    <s v="P1013"/>
    <s v="Whole Lite"/>
    <s v="Clothing"/>
    <x v="4"/>
    <n v="83"/>
    <n v="21"/>
    <n v="1950.47"/>
    <n v="161889.01"/>
    <d v="2025-06-05T00:00:00"/>
    <d v="2025-10-06T00:00:00"/>
    <s v="Inactive"/>
    <x v="1"/>
    <s v="Whole Lite"/>
    <s v="Clothing"/>
    <s v="Retailmart Inc"/>
    <x v="387"/>
    <x v="0"/>
    <x v="4"/>
    <n v="83"/>
    <n v="21"/>
    <n v="1950.47"/>
    <n v="161889.01"/>
    <x v="0"/>
    <x v="0"/>
  </r>
  <r>
    <s v="P4216"/>
    <s v="Western Max"/>
    <s v="Clothing"/>
    <x v="1"/>
    <n v="122"/>
    <n v="47"/>
    <n v="5199.76"/>
    <n v="634370.72"/>
    <d v="2025-04-17T00:00:00"/>
    <d v="2025-09-10T00:00:00"/>
    <s v="discon"/>
    <x v="3"/>
    <s v="Western Max"/>
    <s v="Clothing"/>
    <s v="Omni Suppliers"/>
    <x v="388"/>
    <x v="0"/>
    <x v="1"/>
    <n v="122"/>
    <n v="47"/>
    <n v="5199.76"/>
    <n v="634370.72"/>
    <x v="0"/>
    <x v="0"/>
  </r>
  <r>
    <s v="P5356"/>
    <s v="Dinner X"/>
    <s v="Electronics"/>
    <x v="5"/>
    <n v="192"/>
    <n v="59"/>
    <n v="11994.34"/>
    <n v="2302913.2799999998"/>
    <d v="2025-01-25T00:00:00"/>
    <d v="2025-10-01T00:00:00"/>
    <s v="Actv"/>
    <x v="2"/>
    <s v="Dinner X"/>
    <s v="Electronics"/>
    <s v="Abc Pvt Ltd"/>
    <x v="389"/>
    <x v="3"/>
    <x v="5"/>
    <n v="192"/>
    <n v="59"/>
    <n v="11994.34"/>
    <n v="2302913.2800000003"/>
    <x v="0"/>
    <x v="0"/>
  </r>
  <r>
    <s v="P8062"/>
    <s v="Floor Plus"/>
    <s v="Electronics"/>
    <x v="4"/>
    <n v="46"/>
    <n v="50"/>
    <n v="4759.21"/>
    <n v="218923.66"/>
    <d v="2025-02-07T00:00:00"/>
    <d v="2025-09-27T00:00:00"/>
    <s v="Actv"/>
    <x v="4"/>
    <s v="Floor Plus"/>
    <s v="Electronics"/>
    <s v="Retailmart Inc"/>
    <x v="390"/>
    <x v="3"/>
    <x v="4"/>
    <n v="46"/>
    <n v="50"/>
    <n v="4759.21"/>
    <n v="218923.66"/>
    <x v="2"/>
    <x v="1"/>
  </r>
  <r>
    <s v="P1629"/>
    <s v="Sister Plus"/>
    <s v="Groceries"/>
    <x v="0"/>
    <n v="13"/>
    <n v="99"/>
    <n v="10419.49"/>
    <n v="135453.37"/>
    <d v="2025-05-07T00:00:00"/>
    <d v="2025-07-20T00:00:00"/>
    <s v="active"/>
    <x v="3"/>
    <s v="Sister Plus"/>
    <s v="Groceries"/>
    <s v="Global Traders"/>
    <x v="391"/>
    <x v="4"/>
    <x v="0"/>
    <n v="13"/>
    <n v="99"/>
    <n v="10419.49"/>
    <n v="135453.37"/>
    <x v="2"/>
    <x v="1"/>
  </r>
  <r>
    <s v="P6897"/>
    <s v="Either Max"/>
    <s v="Toys"/>
    <x v="0"/>
    <n v="75"/>
    <n v="20"/>
    <n v="9016.2099999999991"/>
    <n v="676215.74999999988"/>
    <d v="2025-05-09T00:00:00"/>
    <d v="2025-08-14T00:00:00"/>
    <s v="active"/>
    <x v="1"/>
    <s v="Either Max"/>
    <s v="Toys"/>
    <s v="Global Traders"/>
    <x v="392"/>
    <x v="1"/>
    <x v="0"/>
    <n v="75"/>
    <n v="20"/>
    <n v="9016.2099999999991"/>
    <n v="676215.74999999988"/>
    <x v="0"/>
    <x v="0"/>
  </r>
  <r>
    <s v="P6895"/>
    <s v="Late Plus"/>
    <s v="Furniture"/>
    <x v="4"/>
    <n v="170"/>
    <m/>
    <n v="14150.21"/>
    <n v="2405535.7000000002"/>
    <d v="2025-04-22T00:00:00"/>
    <d v="2025-09-19T00:00:00"/>
    <s v="discon"/>
    <x v="4"/>
    <s v="Late Plus"/>
    <s v="Furniture"/>
    <s v="Retailmart Inc"/>
    <x v="393"/>
    <x v="2"/>
    <x v="4"/>
    <n v="170"/>
    <n v="0"/>
    <n v="14150.21"/>
    <n v="2405535.6999999997"/>
    <x v="0"/>
    <x v="0"/>
  </r>
  <r>
    <s v="P1575"/>
    <s v="Factor Max"/>
    <s v="Electronics"/>
    <x v="4"/>
    <n v="117"/>
    <n v="47"/>
    <n v="781.59"/>
    <n v="91446.03"/>
    <d v="2025-02-22T00:00:00"/>
    <d v="2025-09-21T00:00:00"/>
    <s v="active"/>
    <x v="0"/>
    <s v="Factor Max"/>
    <s v="Electronics"/>
    <s v="Retailmart Inc"/>
    <x v="394"/>
    <x v="3"/>
    <x v="4"/>
    <n v="117"/>
    <n v="47"/>
    <n v="781.59"/>
    <n v="91446.03"/>
    <x v="0"/>
    <x v="0"/>
  </r>
  <r>
    <s v="P7052"/>
    <s v="Art Lite"/>
    <s v="Toys"/>
    <x v="1"/>
    <n v="174"/>
    <n v="95"/>
    <n v="9518.89"/>
    <n v="1656286.86"/>
    <d v="2025-05-09T00:00:00"/>
    <d v="2025-07-27T00:00:00"/>
    <s v="Inactive"/>
    <x v="3"/>
    <s v="Art Lite"/>
    <s v="Toys"/>
    <s v="Omni Suppliers"/>
    <x v="395"/>
    <x v="1"/>
    <x v="1"/>
    <n v="174"/>
    <n v="95"/>
    <n v="9518.89"/>
    <n v="1656286.8599999999"/>
    <x v="0"/>
    <x v="0"/>
  </r>
  <r>
    <s v="P4568"/>
    <s v="How X"/>
    <s v="Toys"/>
    <x v="1"/>
    <n v="119"/>
    <n v="63"/>
    <n v="8955.0499999999993"/>
    <n v="1065650.95"/>
    <d v="2025-03-31T00:00:00"/>
    <d v="2025-08-10T00:00:00"/>
    <s v="active"/>
    <x v="2"/>
    <s v="How X"/>
    <s v="Toys"/>
    <s v="Omni Suppliers"/>
    <x v="396"/>
    <x v="1"/>
    <x v="1"/>
    <n v="119"/>
    <n v="63"/>
    <n v="8955.0499999999993"/>
    <n v="1065650.95"/>
    <x v="0"/>
    <x v="0"/>
  </r>
  <r>
    <s v="P2390"/>
    <s v="high pro"/>
    <s v="Furniture"/>
    <x v="5"/>
    <n v="133"/>
    <n v="80"/>
    <n v="732.05"/>
    <n v="97362.65"/>
    <d v="2025-03-17T00:00:00"/>
    <d v="2025-09-20T00:00:00"/>
    <s v="active"/>
    <x v="1"/>
    <s v="High Pro"/>
    <s v="Furniture"/>
    <s v="Abc Pvt Ltd"/>
    <x v="397"/>
    <x v="2"/>
    <x v="5"/>
    <n v="133"/>
    <n v="80"/>
    <n v="732.05"/>
    <n v="97362.65"/>
    <x v="0"/>
    <x v="0"/>
  </r>
  <r>
    <s v="P1968"/>
    <s v="Rule Pro"/>
    <s v="Clothing"/>
    <x v="3"/>
    <n v="36"/>
    <n v="39"/>
    <n v="1081.3499999999999"/>
    <n v="38928.6"/>
    <d v="2025-02-10T00:00:00"/>
    <d v="2025-08-06T00:00:00"/>
    <s v="active"/>
    <x v="0"/>
    <s v="Rule Pro"/>
    <s v="Clothing"/>
    <s v="Quickstock"/>
    <x v="398"/>
    <x v="0"/>
    <x v="3"/>
    <n v="36"/>
    <n v="39"/>
    <n v="1081.3499999999999"/>
    <n v="38928.6"/>
    <x v="2"/>
    <x v="1"/>
  </r>
  <r>
    <s v="P7262"/>
    <s v="Word Lite"/>
    <s v="Furniture"/>
    <x v="5"/>
    <n v="34"/>
    <n v="89"/>
    <n v="3641.21"/>
    <n v="123801.14"/>
    <d v="2025-03-08T00:00:00"/>
    <d v="2025-09-18T00:00:00"/>
    <s v="active"/>
    <x v="2"/>
    <s v="Word Lite"/>
    <s v="Furniture"/>
    <s v="Abc Pvt Ltd"/>
    <x v="399"/>
    <x v="2"/>
    <x v="5"/>
    <n v="34"/>
    <n v="89"/>
    <n v="3641.21"/>
    <n v="123801.14"/>
    <x v="2"/>
    <x v="1"/>
  </r>
  <r>
    <s v="P6178"/>
    <s v="Professional Pro"/>
    <s v="Furniture"/>
    <x v="0"/>
    <n v="68"/>
    <n v="52"/>
    <n v="10169.33"/>
    <n v="691514.44"/>
    <d v="2025-02-21T00:00:00"/>
    <d v="2025-09-19T00:00:00"/>
    <m/>
    <x v="2"/>
    <s v="Professional Pro"/>
    <s v="Furniture"/>
    <s v="Global Traders"/>
    <x v="400"/>
    <x v="2"/>
    <x v="0"/>
    <n v="68"/>
    <n v="52"/>
    <n v="10169.33"/>
    <n v="691514.44"/>
    <x v="0"/>
    <x v="0"/>
  </r>
  <r>
    <s v="P2229"/>
    <s v="size lite"/>
    <s v="Groceries"/>
    <x v="0"/>
    <n v="11"/>
    <n v="39"/>
    <n v="19733.27"/>
    <n v="217065.97"/>
    <d v="2025-01-30T00:00:00"/>
    <d v="2025-10-05T00:00:00"/>
    <s v="discon"/>
    <x v="4"/>
    <s v="Size Lite"/>
    <s v="Groceries"/>
    <s v="Global Traders"/>
    <x v="114"/>
    <x v="4"/>
    <x v="0"/>
    <n v="11"/>
    <n v="39"/>
    <n v="19733.27"/>
    <n v="217065.97"/>
    <x v="2"/>
    <x v="1"/>
  </r>
  <r>
    <s v="P2239"/>
    <s v="Hospital Mini"/>
    <s v="Clothing"/>
    <x v="3"/>
    <n v="42"/>
    <n v="69"/>
    <n v="19463.3"/>
    <n v="817458.6"/>
    <d v="2025-03-10T00:00:00"/>
    <d v="2025-08-14T00:00:00"/>
    <s v="discon"/>
    <x v="0"/>
    <s v="Hospital Mini"/>
    <s v="Clothing"/>
    <s v="Quickstock"/>
    <x v="401"/>
    <x v="0"/>
    <x v="3"/>
    <n v="42"/>
    <n v="69"/>
    <n v="19463.3"/>
    <n v="817458.6"/>
    <x v="2"/>
    <x v="1"/>
  </r>
  <r>
    <s v="P8595"/>
    <s v="Hour Pro"/>
    <s v="Groceries"/>
    <x v="3"/>
    <n v="37"/>
    <n v="42"/>
    <n v="647.97"/>
    <n v="23974.89"/>
    <d v="2025-02-09T00:00:00"/>
    <d v="2025-08-06T00:00:00"/>
    <s v="active"/>
    <x v="2"/>
    <s v="Hour Pro"/>
    <s v="Groceries"/>
    <s v="Quickstock"/>
    <x v="402"/>
    <x v="4"/>
    <x v="3"/>
    <n v="37"/>
    <n v="42"/>
    <n v="647.97"/>
    <n v="23974.89"/>
    <x v="2"/>
    <x v="1"/>
  </r>
  <r>
    <s v="P2969"/>
    <s v="Relate Max"/>
    <s v="Groceries"/>
    <x v="5"/>
    <n v="123"/>
    <n v="27"/>
    <n v="19399.75"/>
    <n v="2386169.25"/>
    <d v="2025-06-18T00:00:00"/>
    <d v="2025-09-14T00:00:00"/>
    <m/>
    <x v="2"/>
    <s v="Relate Max"/>
    <s v="Groceries"/>
    <s v="Abc Pvt Ltd"/>
    <x v="188"/>
    <x v="4"/>
    <x v="5"/>
    <n v="123"/>
    <n v="27"/>
    <n v="19399.75"/>
    <n v="2386169.25"/>
    <x v="0"/>
    <x v="0"/>
  </r>
  <r>
    <s v="P9320"/>
    <s v="Politics Lite"/>
    <s v="Clothing"/>
    <x v="1"/>
    <n v="7"/>
    <n v="48"/>
    <n v="8902.82"/>
    <n v="62319.74"/>
    <d v="2025-06-25T00:00:00"/>
    <d v="2025-09-21T00:00:00"/>
    <s v="Actv"/>
    <x v="0"/>
    <s v="Politics Lite"/>
    <s v="Clothing"/>
    <s v="Omni Suppliers"/>
    <x v="403"/>
    <x v="0"/>
    <x v="1"/>
    <n v="7"/>
    <n v="48"/>
    <n v="8902.82"/>
    <n v="62319.74"/>
    <x v="2"/>
    <x v="1"/>
  </r>
  <r>
    <s v="P5612"/>
    <s v="Usually Plus"/>
    <s v="Toys"/>
    <x v="0"/>
    <n v="85"/>
    <n v="66"/>
    <n v="13867.89"/>
    <n v="1178770.6499999999"/>
    <d v="2025-03-08T00:00:00"/>
    <d v="2025-07-25T00:00:00"/>
    <s v="active"/>
    <x v="1"/>
    <s v="Usually Plus"/>
    <s v="Toys"/>
    <s v="Global Traders"/>
    <x v="404"/>
    <x v="1"/>
    <x v="0"/>
    <n v="85"/>
    <n v="66"/>
    <n v="13867.89"/>
    <n v="1178770.6499999999"/>
    <x v="0"/>
    <x v="0"/>
  </r>
  <r>
    <s v="P6238"/>
    <s v="Radio Mini"/>
    <s v="Clothing"/>
    <x v="4"/>
    <n v="170"/>
    <n v="93"/>
    <n v="399.44"/>
    <n v="67904.800000000003"/>
    <d v="2025-06-12T00:00:00"/>
    <d v="2025-09-17T00:00:00"/>
    <m/>
    <x v="3"/>
    <s v="Radio Mini"/>
    <s v="Clothing"/>
    <s v="Retailmart Inc"/>
    <x v="405"/>
    <x v="0"/>
    <x v="4"/>
    <n v="170"/>
    <n v="93"/>
    <n v="399.44"/>
    <n v="67904.800000000003"/>
    <x v="0"/>
    <x v="0"/>
  </r>
  <r>
    <s v="P8705"/>
    <s v="Live Plus"/>
    <s v="Furniture"/>
    <x v="1"/>
    <m/>
    <n v="66"/>
    <n v="11433.66"/>
    <m/>
    <d v="2025-06-30T00:00:00"/>
    <d v="2025-07-22T00:00:00"/>
    <s v="discon"/>
    <x v="4"/>
    <s v="Live Plus"/>
    <s v="Furniture"/>
    <s v="Omni Suppliers"/>
    <x v="406"/>
    <x v="2"/>
    <x v="1"/>
    <n v="0"/>
    <n v="66"/>
    <n v="11433.66"/>
    <n v="0"/>
    <x v="1"/>
    <x v="1"/>
  </r>
  <r>
    <s v="P1986"/>
    <s v="tell lite"/>
    <s v="Clothing"/>
    <x v="1"/>
    <n v="71"/>
    <n v="65"/>
    <n v="18377.62"/>
    <n v="1304811.02"/>
    <d v="2025-01-18T00:00:00"/>
    <d v="2025-07-14T00:00:00"/>
    <s v="discontinued"/>
    <x v="4"/>
    <s v="Tell Lite"/>
    <s v="Clothing"/>
    <s v="Omni Suppliers"/>
    <x v="131"/>
    <x v="0"/>
    <x v="1"/>
    <n v="71"/>
    <n v="65"/>
    <n v="18377.62"/>
    <n v="1304811.02"/>
    <x v="0"/>
    <x v="0"/>
  </r>
  <r>
    <s v="P4072"/>
    <s v="Follow Plus"/>
    <s v="Groceries"/>
    <x v="3"/>
    <n v="146"/>
    <n v="50"/>
    <n v="13194.77"/>
    <n v="1926436.42"/>
    <d v="2025-06-16T00:00:00"/>
    <d v="2025-09-03T00:00:00"/>
    <s v="Inactive"/>
    <x v="0"/>
    <s v="Follow Plus"/>
    <s v="Groceries"/>
    <s v="Quickstock"/>
    <x v="407"/>
    <x v="4"/>
    <x v="3"/>
    <n v="146"/>
    <n v="50"/>
    <n v="13194.77"/>
    <n v="1926436.4200000002"/>
    <x v="0"/>
    <x v="0"/>
  </r>
  <r>
    <s v="P4124"/>
    <s v="Ahead Plus"/>
    <s v="Furniture"/>
    <x v="3"/>
    <n v="47"/>
    <n v="88"/>
    <n v="11564.85"/>
    <n v="543547.95000000007"/>
    <d v="2025-03-18T00:00:00"/>
    <d v="2025-08-11T00:00:00"/>
    <s v="active"/>
    <x v="4"/>
    <s v="Ahead Plus"/>
    <s v="Furniture"/>
    <s v="Quickstock"/>
    <x v="408"/>
    <x v="2"/>
    <x v="3"/>
    <n v="47"/>
    <n v="88"/>
    <n v="11564.85"/>
    <n v="543547.95000000007"/>
    <x v="2"/>
    <x v="1"/>
  </r>
  <r>
    <s v="P9125"/>
    <s v="Safe Plus"/>
    <s v="Furniture"/>
    <x v="2"/>
    <n v="193"/>
    <n v="83"/>
    <n v="1011.83"/>
    <n v="195283.19"/>
    <d v="2025-04-28T00:00:00"/>
    <d v="2025-08-27T00:00:00"/>
    <s v="Inactive"/>
    <x v="0"/>
    <s v="Safe Plus"/>
    <s v="Furniture"/>
    <s v=""/>
    <x v="409"/>
    <x v="2"/>
    <x v="2"/>
    <n v="193"/>
    <n v="83"/>
    <n v="1011.83"/>
    <n v="195283.19"/>
    <x v="0"/>
    <x v="0"/>
  </r>
  <r>
    <s v="P6704"/>
    <s v="laugh x"/>
    <s v="Toys"/>
    <x v="5"/>
    <n v="160"/>
    <n v="60"/>
    <n v="19867.07"/>
    <n v="3178731.2"/>
    <d v="2025-02-13T00:00:00"/>
    <d v="2025-09-28T00:00:00"/>
    <s v="discon"/>
    <x v="1"/>
    <s v="Laugh X"/>
    <s v="Toys"/>
    <s v="Abc Pvt Ltd"/>
    <x v="410"/>
    <x v="1"/>
    <x v="5"/>
    <n v="160"/>
    <n v="60"/>
    <n v="19867.07"/>
    <n v="3178731.2"/>
    <x v="0"/>
    <x v="0"/>
  </r>
  <r>
    <s v="P7924"/>
    <s v="Leave Max"/>
    <s v="Groceries"/>
    <x v="4"/>
    <n v="72"/>
    <n v="96"/>
    <n v="5809.28"/>
    <n v="418268.15999999997"/>
    <d v="2025-04-17T00:00:00"/>
    <d v="2025-10-10T00:00:00"/>
    <s v="Actv"/>
    <x v="1"/>
    <s v="Leave Max"/>
    <s v="Groceries"/>
    <s v="Retailmart Inc"/>
    <x v="411"/>
    <x v="4"/>
    <x v="4"/>
    <n v="72"/>
    <n v="96"/>
    <n v="5809.28"/>
    <n v="418268.15999999997"/>
    <x v="2"/>
    <x v="1"/>
  </r>
  <r>
    <s v="P8114"/>
    <s v="Phone Lite"/>
    <s v="Electronics"/>
    <x v="1"/>
    <m/>
    <n v="23"/>
    <n v="13368.49"/>
    <m/>
    <d v="2025-06-28T00:00:00"/>
    <d v="2025-08-27T00:00:00"/>
    <s v="Inactive"/>
    <x v="3"/>
    <s v="Phone Lite"/>
    <s v="Electronics"/>
    <s v="Omni Suppliers"/>
    <x v="412"/>
    <x v="3"/>
    <x v="1"/>
    <n v="0"/>
    <n v="23"/>
    <n v="13368.49"/>
    <n v="0"/>
    <x v="1"/>
    <x v="1"/>
  </r>
  <r>
    <s v="P4553"/>
    <s v="Woman X"/>
    <s v="Clothing"/>
    <x v="3"/>
    <n v="81"/>
    <n v="32"/>
    <n v="15966.38"/>
    <n v="1293276.78"/>
    <d v="2025-04-28T00:00:00"/>
    <d v="2025-07-31T00:00:00"/>
    <s v="active"/>
    <x v="1"/>
    <s v="Woman X"/>
    <s v="Clothing"/>
    <s v="Quickstock"/>
    <x v="413"/>
    <x v="0"/>
    <x v="3"/>
    <n v="81"/>
    <n v="32"/>
    <n v="15966.38"/>
    <n v="1293276.78"/>
    <x v="0"/>
    <x v="0"/>
  </r>
  <r>
    <s v="P2388"/>
    <s v="Plan Mini"/>
    <s v="Electronics"/>
    <x v="5"/>
    <n v="74"/>
    <m/>
    <n v="2448.17"/>
    <n v="181164.58"/>
    <d v="2025-04-29T00:00:00"/>
    <d v="2025-07-20T00:00:00"/>
    <s v="Inactive"/>
    <x v="0"/>
    <s v="Plan Mini"/>
    <s v="Electronics"/>
    <s v="Abc Pvt Ltd"/>
    <x v="414"/>
    <x v="3"/>
    <x v="5"/>
    <n v="74"/>
    <n v="0"/>
    <n v="2448.17"/>
    <n v="181164.58000000002"/>
    <x v="0"/>
    <x v="0"/>
  </r>
  <r>
    <s v="P1454"/>
    <s v="Wife Max"/>
    <s v="Electronics"/>
    <x v="0"/>
    <n v="88"/>
    <n v="34"/>
    <n v="12622.66"/>
    <n v="1110794.08"/>
    <d v="2025-02-14T00:00:00"/>
    <d v="2025-09-14T00:00:00"/>
    <s v="discon"/>
    <x v="4"/>
    <s v="Wife Max"/>
    <s v="Electronics"/>
    <s v="Global Traders"/>
    <x v="415"/>
    <x v="3"/>
    <x v="0"/>
    <n v="88"/>
    <n v="34"/>
    <n v="12622.66"/>
    <n v="1110794.08"/>
    <x v="0"/>
    <x v="0"/>
  </r>
  <r>
    <s v="P5806"/>
    <s v="Strong X"/>
    <s v="Furniture"/>
    <x v="4"/>
    <n v="142"/>
    <n v="40"/>
    <n v="7639.37"/>
    <n v="1084790.54"/>
    <d v="2025-04-23T00:00:00"/>
    <d v="2025-08-08T00:00:00"/>
    <s v="Inactive"/>
    <x v="2"/>
    <s v="Strong X"/>
    <s v="Furniture"/>
    <s v="Retailmart Inc"/>
    <x v="416"/>
    <x v="2"/>
    <x v="4"/>
    <n v="142"/>
    <n v="40"/>
    <n v="7639.37"/>
    <n v="1084790.54"/>
    <x v="0"/>
    <x v="0"/>
  </r>
  <r>
    <s v="P6592"/>
    <s v="Cold Plus"/>
    <s v="Furniture"/>
    <x v="3"/>
    <n v="160"/>
    <n v="68"/>
    <n v="10936.45"/>
    <n v="1749832"/>
    <d v="2025-07-13T00:00:00"/>
    <d v="2025-07-24T00:00:00"/>
    <m/>
    <x v="2"/>
    <s v="Cold Plus"/>
    <s v="Furniture"/>
    <s v="Quickstock"/>
    <x v="417"/>
    <x v="2"/>
    <x v="3"/>
    <n v="160"/>
    <n v="68"/>
    <n v="10936.45"/>
    <n v="1749832"/>
    <x v="0"/>
    <x v="0"/>
  </r>
  <r>
    <s v="P7059"/>
    <s v="network x"/>
    <s v="Clothing"/>
    <x v="3"/>
    <n v="101"/>
    <n v="30"/>
    <n v="12088.8"/>
    <n v="1220968.8"/>
    <d v="2025-04-18T00:00:00"/>
    <d v="2025-09-08T00:00:00"/>
    <s v="Actv"/>
    <x v="0"/>
    <s v="Network X"/>
    <s v="Clothing"/>
    <s v="Quickstock"/>
    <x v="418"/>
    <x v="0"/>
    <x v="3"/>
    <n v="101"/>
    <n v="30"/>
    <n v="12088.8"/>
    <n v="1220968.7999999998"/>
    <x v="0"/>
    <x v="0"/>
  </r>
  <r>
    <s v="P8117"/>
    <s v="far x"/>
    <s v="Clothing"/>
    <x v="4"/>
    <n v="73"/>
    <n v="85"/>
    <n v="9296.7099999999991"/>
    <n v="678659.83"/>
    <d v="2025-07-02T00:00:00"/>
    <d v="2025-08-14T00:00:00"/>
    <s v="Actv"/>
    <x v="2"/>
    <s v="Far X"/>
    <s v="Clothing"/>
    <s v="Retailmart Inc"/>
    <x v="419"/>
    <x v="0"/>
    <x v="4"/>
    <n v="73"/>
    <n v="85"/>
    <n v="9296.7099999999991"/>
    <n v="678659.83"/>
    <x v="2"/>
    <x v="1"/>
  </r>
  <r>
    <s v="P7228"/>
    <s v="Information Lite"/>
    <s v="Toys"/>
    <x v="4"/>
    <n v="25"/>
    <n v="91"/>
    <n v="10405.68"/>
    <n v="260142"/>
    <d v="2025-05-26T00:00:00"/>
    <d v="2025-10-03T00:00:00"/>
    <s v="active"/>
    <x v="0"/>
    <s v="Information Lite"/>
    <s v="Toys"/>
    <s v="Retailmart Inc"/>
    <x v="420"/>
    <x v="1"/>
    <x v="4"/>
    <n v="25"/>
    <n v="91"/>
    <n v="10405.68"/>
    <n v="260142"/>
    <x v="2"/>
    <x v="1"/>
  </r>
  <r>
    <s v="P2177"/>
    <s v="Behavior Mini"/>
    <s v="Furniture"/>
    <x v="1"/>
    <n v="152"/>
    <n v="31"/>
    <n v="3022.39"/>
    <n v="459403.28"/>
    <d v="2025-03-05T00:00:00"/>
    <d v="2025-08-12T00:00:00"/>
    <m/>
    <x v="3"/>
    <s v="Behavior Mini"/>
    <s v="Furniture"/>
    <s v="Omni Suppliers"/>
    <x v="421"/>
    <x v="2"/>
    <x v="1"/>
    <n v="152"/>
    <n v="31"/>
    <n v="3022.39"/>
    <n v="459403.27999999997"/>
    <x v="0"/>
    <x v="0"/>
  </r>
  <r>
    <s v="P5399"/>
    <s v="ok mini"/>
    <s v="Electronics"/>
    <x v="5"/>
    <n v="36"/>
    <n v="98"/>
    <n v="10695.37"/>
    <n v="385033.32"/>
    <d v="2025-04-18T00:00:00"/>
    <d v="2025-08-20T00:00:00"/>
    <s v="Inactive"/>
    <x v="4"/>
    <s v="Ok Mini"/>
    <s v="Electronics"/>
    <s v="Abc Pvt Ltd"/>
    <x v="422"/>
    <x v="3"/>
    <x v="5"/>
    <n v="36"/>
    <n v="98"/>
    <n v="10695.37"/>
    <n v="385033.32"/>
    <x v="2"/>
    <x v="1"/>
  </r>
  <r>
    <s v="P9234"/>
    <s v="Support Pro"/>
    <s v="Clothing"/>
    <x v="5"/>
    <n v="175"/>
    <n v="89"/>
    <n v="14950.17"/>
    <n v="2616279.75"/>
    <d v="2025-05-01T00:00:00"/>
    <d v="2025-08-03T00:00:00"/>
    <s v="Actv"/>
    <x v="3"/>
    <s v="Support Pro"/>
    <s v="Clothing"/>
    <s v="Abc Pvt Ltd"/>
    <x v="423"/>
    <x v="0"/>
    <x v="5"/>
    <n v="175"/>
    <n v="89"/>
    <n v="14950.17"/>
    <n v="2616279.75"/>
    <x v="0"/>
    <x v="0"/>
  </r>
  <r>
    <s v="P7570"/>
    <s v="Environmental Max"/>
    <s v="Toys"/>
    <x v="3"/>
    <n v="20"/>
    <n v="42"/>
    <n v="8645.7000000000007"/>
    <n v="172914"/>
    <d v="2025-06-05T00:00:00"/>
    <d v="2025-09-14T00:00:00"/>
    <s v="discon"/>
    <x v="3"/>
    <s v="Environmental Max"/>
    <s v="Toys"/>
    <s v="Quickstock"/>
    <x v="424"/>
    <x v="1"/>
    <x v="3"/>
    <n v="20"/>
    <n v="42"/>
    <n v="8645.7000000000007"/>
    <n v="172914"/>
    <x v="2"/>
    <x v="1"/>
  </r>
  <r>
    <s v="P5431"/>
    <s v="Too Max"/>
    <s v="Furniture"/>
    <x v="0"/>
    <n v="46"/>
    <n v="34"/>
    <n v="4907.47"/>
    <n v="225743.62"/>
    <d v="2025-06-14T00:00:00"/>
    <d v="2025-09-13T00:00:00"/>
    <s v="active"/>
    <x v="2"/>
    <s v="Too Max"/>
    <s v="Furniture"/>
    <s v="Global Traders"/>
    <x v="425"/>
    <x v="2"/>
    <x v="0"/>
    <n v="46"/>
    <n v="34"/>
    <n v="4907.47"/>
    <n v="225743.62000000002"/>
    <x v="0"/>
    <x v="0"/>
  </r>
  <r>
    <s v="P9906"/>
    <s v="Discussion Plus"/>
    <s v="Furniture"/>
    <x v="4"/>
    <n v="50"/>
    <n v="34"/>
    <n v="3983.22"/>
    <n v="199161"/>
    <d v="2025-03-22T00:00:00"/>
    <d v="2025-08-05T00:00:00"/>
    <s v="Inactive"/>
    <x v="1"/>
    <s v="Discussion Plus"/>
    <s v="Furniture"/>
    <s v="Retailmart Inc"/>
    <x v="426"/>
    <x v="2"/>
    <x v="4"/>
    <n v="50"/>
    <n v="34"/>
    <n v="3983.22"/>
    <n v="199161"/>
    <x v="0"/>
    <x v="0"/>
  </r>
  <r>
    <s v="P1140"/>
    <s v="Person Lite"/>
    <s v="Groceries"/>
    <x v="1"/>
    <m/>
    <n v="53"/>
    <n v="3368.32"/>
    <m/>
    <d v="2025-03-24T00:00:00"/>
    <d v="2025-07-26T00:00:00"/>
    <m/>
    <x v="3"/>
    <s v="Person Lite"/>
    <s v="Groceries"/>
    <s v="Omni Suppliers"/>
    <x v="427"/>
    <x v="4"/>
    <x v="1"/>
    <n v="0"/>
    <n v="53"/>
    <n v="3368.32"/>
    <n v="0"/>
    <x v="1"/>
    <x v="1"/>
  </r>
  <r>
    <s v="P1963"/>
    <s v="Order Mini"/>
    <s v="Clothing"/>
    <x v="3"/>
    <n v="116"/>
    <n v="71"/>
    <n v="13418.42"/>
    <n v="1556536.72"/>
    <d v="2025-03-09T00:00:00"/>
    <d v="2025-07-15T00:00:00"/>
    <s v="active"/>
    <x v="2"/>
    <s v="Order Mini"/>
    <s v="Clothing"/>
    <s v="Quickstock"/>
    <x v="428"/>
    <x v="0"/>
    <x v="3"/>
    <n v="116"/>
    <n v="71"/>
    <n v="13418.42"/>
    <n v="1556536.72"/>
    <x v="0"/>
    <x v="0"/>
  </r>
  <r>
    <s v="P7894"/>
    <s v="Response X"/>
    <s v="Toys"/>
    <x v="4"/>
    <n v="155"/>
    <n v="54"/>
    <n v="11639.59"/>
    <n v="1804136.45"/>
    <d v="2025-06-24T00:00:00"/>
    <d v="2025-08-19T00:00:00"/>
    <s v="active"/>
    <x v="4"/>
    <s v="Response X"/>
    <s v="Toys"/>
    <s v="Retailmart Inc"/>
    <x v="429"/>
    <x v="1"/>
    <x v="4"/>
    <n v="155"/>
    <n v="54"/>
    <n v="11639.59"/>
    <n v="1804136.45"/>
    <x v="0"/>
    <x v="0"/>
  </r>
  <r>
    <s v="P1105"/>
    <s v="Member X"/>
    <s v="Toys"/>
    <x v="1"/>
    <n v="163"/>
    <n v="49"/>
    <n v="14337.21"/>
    <n v="2336965.23"/>
    <d v="2025-05-12T00:00:00"/>
    <d v="2025-07-30T00:00:00"/>
    <s v="Inactive"/>
    <x v="3"/>
    <s v="Member X"/>
    <s v="Toys"/>
    <s v="Omni Suppliers"/>
    <x v="430"/>
    <x v="1"/>
    <x v="1"/>
    <n v="163"/>
    <n v="49"/>
    <n v="14337.21"/>
    <n v="2336965.23"/>
    <x v="0"/>
    <x v="0"/>
  </r>
  <r>
    <s v="P7787"/>
    <s v="Company Pro"/>
    <s v="Furniture"/>
    <x v="0"/>
    <n v="89"/>
    <n v="94"/>
    <n v="2508.29"/>
    <n v="223237.81"/>
    <d v="2025-07-03T00:00:00"/>
    <d v="2025-09-08T00:00:00"/>
    <s v="Inactive"/>
    <x v="0"/>
    <s v="Company Pro"/>
    <s v="Furniture"/>
    <s v="Global Traders"/>
    <x v="431"/>
    <x v="2"/>
    <x v="0"/>
    <n v="89"/>
    <n v="94"/>
    <n v="2508.29"/>
    <n v="223237.81"/>
    <x v="2"/>
    <x v="1"/>
  </r>
  <r>
    <s v="P8052"/>
    <s v="Itself X"/>
    <s v="Clothing"/>
    <x v="3"/>
    <n v="158"/>
    <n v="90"/>
    <n v="5940.8"/>
    <n v="938646.4"/>
    <d v="2025-04-18T00:00:00"/>
    <d v="2025-09-15T00:00:00"/>
    <s v="active"/>
    <x v="3"/>
    <s v="Itself X"/>
    <s v="Clothing"/>
    <s v="Quickstock"/>
    <x v="432"/>
    <x v="0"/>
    <x v="3"/>
    <n v="158"/>
    <n v="90"/>
    <n v="5940.8"/>
    <n v="938646.4"/>
    <x v="0"/>
    <x v="0"/>
  </r>
  <r>
    <s v="P9105"/>
    <s v="Officer Max"/>
    <s v="Toys"/>
    <x v="3"/>
    <n v="188"/>
    <n v="61"/>
    <n v="18359.16"/>
    <n v="3451522.08"/>
    <d v="2025-02-23T00:00:00"/>
    <d v="2025-08-04T00:00:00"/>
    <s v="Inactive"/>
    <x v="3"/>
    <s v="Officer Max"/>
    <s v="Toys"/>
    <s v="Quickstock"/>
    <x v="433"/>
    <x v="1"/>
    <x v="3"/>
    <n v="188"/>
    <n v="61"/>
    <n v="18359.16"/>
    <n v="3451522.08"/>
    <x v="0"/>
    <x v="0"/>
  </r>
  <r>
    <s v="P6203"/>
    <s v="Relationship Lite"/>
    <s v="Toys"/>
    <x v="4"/>
    <n v="195"/>
    <n v="26"/>
    <n v="16324.19"/>
    <n v="3183217.05"/>
    <d v="2025-04-20T00:00:00"/>
    <d v="2025-08-23T00:00:00"/>
    <s v="active"/>
    <x v="2"/>
    <s v="Relationship Lite"/>
    <s v="Toys"/>
    <s v="Retailmart Inc"/>
    <x v="434"/>
    <x v="1"/>
    <x v="4"/>
    <n v="195"/>
    <n v="26"/>
    <n v="16324.19"/>
    <n v="3183217.0500000003"/>
    <x v="0"/>
    <x v="0"/>
  </r>
  <r>
    <s v="P6291"/>
    <s v="Sort Plus"/>
    <s v="Toys"/>
    <x v="1"/>
    <n v="119"/>
    <n v="64"/>
    <n v="12681.37"/>
    <n v="1509083.03"/>
    <d v="2025-05-22T00:00:00"/>
    <d v="2025-09-06T00:00:00"/>
    <s v="active"/>
    <x v="3"/>
    <s v="Sort Plus"/>
    <s v="Toys"/>
    <s v="Omni Suppliers"/>
    <x v="435"/>
    <x v="1"/>
    <x v="1"/>
    <n v="119"/>
    <n v="64"/>
    <n v="12681.37"/>
    <n v="1509083.03"/>
    <x v="0"/>
    <x v="0"/>
  </r>
  <r>
    <s v="P7284"/>
    <s v="Table Plus"/>
    <s v="Furniture"/>
    <x v="0"/>
    <n v="118"/>
    <n v="41"/>
    <n v="16392.82"/>
    <n v="1934352.76"/>
    <d v="2025-05-17T00:00:00"/>
    <d v="2025-09-02T00:00:00"/>
    <m/>
    <x v="0"/>
    <s v="Table Plus"/>
    <s v="Furniture"/>
    <s v="Global Traders"/>
    <x v="436"/>
    <x v="2"/>
    <x v="0"/>
    <n v="118"/>
    <n v="41"/>
    <n v="16392.82"/>
    <n v="1934352.76"/>
    <x v="0"/>
    <x v="0"/>
  </r>
  <r>
    <s v="P7869"/>
    <s v="result plus"/>
    <s v="Groceries"/>
    <x v="4"/>
    <n v="136"/>
    <n v="45"/>
    <n v="4280.29"/>
    <n v="582119.43999999994"/>
    <d v="2025-04-17T00:00:00"/>
    <d v="2025-08-17T00:00:00"/>
    <s v="Inactive"/>
    <x v="3"/>
    <s v="Result Plus"/>
    <s v="Groceries"/>
    <s v="Retailmart Inc"/>
    <x v="437"/>
    <x v="4"/>
    <x v="4"/>
    <n v="136"/>
    <n v="45"/>
    <n v="4280.29"/>
    <n v="582119.43999999994"/>
    <x v="0"/>
    <x v="0"/>
  </r>
  <r>
    <s v="P5815"/>
    <s v="three plus"/>
    <s v="Groceries"/>
    <x v="4"/>
    <n v="48"/>
    <m/>
    <n v="5150.12"/>
    <n v="247205.76000000001"/>
    <d v="2025-02-11T00:00:00"/>
    <d v="2025-09-28T00:00:00"/>
    <s v="discontinued"/>
    <x v="2"/>
    <s v="Three Plus"/>
    <s v="Groceries"/>
    <s v="Retailmart Inc"/>
    <x v="438"/>
    <x v="4"/>
    <x v="4"/>
    <n v="48"/>
    <n v="0"/>
    <n v="5150.12"/>
    <n v="247205.76000000001"/>
    <x v="0"/>
    <x v="0"/>
  </r>
  <r>
    <s v="P6699"/>
    <s v="Fine Lite"/>
    <s v="Furniture"/>
    <x v="0"/>
    <n v="49"/>
    <n v="43"/>
    <n v="16461.16"/>
    <n v="806596.84"/>
    <d v="2025-02-03T00:00:00"/>
    <d v="2025-09-24T00:00:00"/>
    <m/>
    <x v="3"/>
    <s v="Fine Lite"/>
    <s v="Furniture"/>
    <s v="Global Traders"/>
    <x v="439"/>
    <x v="2"/>
    <x v="0"/>
    <n v="49"/>
    <n v="43"/>
    <n v="16461.16"/>
    <n v="806596.84"/>
    <x v="0"/>
    <x v="0"/>
  </r>
  <r>
    <s v="P8227"/>
    <s v="Hope X"/>
    <s v="Toys"/>
    <x v="1"/>
    <n v="166"/>
    <n v="93"/>
    <n v="16200.12"/>
    <n v="2689219.92"/>
    <d v="2025-03-30T00:00:00"/>
    <d v="2025-09-08T00:00:00"/>
    <s v="active"/>
    <x v="2"/>
    <s v="Hope X"/>
    <s v="Toys"/>
    <s v="Omni Suppliers"/>
    <x v="440"/>
    <x v="1"/>
    <x v="1"/>
    <n v="166"/>
    <n v="93"/>
    <n v="16200.12"/>
    <n v="2689219.92"/>
    <x v="0"/>
    <x v="0"/>
  </r>
  <r>
    <s v="P6010"/>
    <s v="Eight Lite"/>
    <s v="Toys"/>
    <x v="0"/>
    <n v="163"/>
    <n v="93"/>
    <n v="9062.77"/>
    <n v="1477231.51"/>
    <d v="2025-07-11T00:00:00"/>
    <d v="2025-10-04T00:00:00"/>
    <s v="Inactive"/>
    <x v="0"/>
    <s v="Eight Lite"/>
    <s v="Toys"/>
    <s v="Global Traders"/>
    <x v="441"/>
    <x v="1"/>
    <x v="0"/>
    <n v="163"/>
    <n v="93"/>
    <n v="9062.77"/>
    <n v="1477231.51"/>
    <x v="0"/>
    <x v="0"/>
  </r>
  <r>
    <s v="P1482"/>
    <s v="Success Mini"/>
    <s v="Clothing"/>
    <x v="0"/>
    <n v="107"/>
    <n v="52"/>
    <n v="4373.96"/>
    <n v="468013.72"/>
    <d v="2025-04-15T00:00:00"/>
    <d v="2025-07-15T00:00:00"/>
    <s v="active"/>
    <x v="0"/>
    <s v="Success Mini"/>
    <s v="Clothing"/>
    <s v="Global Traders"/>
    <x v="442"/>
    <x v="0"/>
    <x v="0"/>
    <n v="107"/>
    <n v="52"/>
    <n v="4373.96"/>
    <n v="468013.72000000003"/>
    <x v="0"/>
    <x v="0"/>
  </r>
  <r>
    <s v="P9853"/>
    <s v="Trip Plus"/>
    <s v="Furniture"/>
    <x v="3"/>
    <n v="175"/>
    <n v="56"/>
    <n v="12857.33"/>
    <n v="2250032.75"/>
    <d v="2025-02-07T00:00:00"/>
    <d v="2025-09-21T00:00:00"/>
    <s v="discon"/>
    <x v="4"/>
    <s v="Trip Plus"/>
    <s v="Furniture"/>
    <s v="Quickstock"/>
    <x v="443"/>
    <x v="2"/>
    <x v="3"/>
    <n v="175"/>
    <n v="56"/>
    <n v="12857.33"/>
    <n v="2250032.75"/>
    <x v="0"/>
    <x v="0"/>
  </r>
  <r>
    <s v="P1987"/>
    <s v="Modern Lite"/>
    <s v="Furniture"/>
    <x v="3"/>
    <m/>
    <n v="51"/>
    <n v="12777.32"/>
    <m/>
    <d v="2025-02-19T00:00:00"/>
    <d v="2025-08-21T00:00:00"/>
    <s v="active"/>
    <x v="3"/>
    <s v="Modern Lite"/>
    <s v="Furniture"/>
    <s v="Quickstock"/>
    <x v="444"/>
    <x v="2"/>
    <x v="3"/>
    <n v="0"/>
    <n v="51"/>
    <n v="12777.32"/>
    <n v="0"/>
    <x v="1"/>
    <x v="1"/>
  </r>
  <r>
    <s v="P2100"/>
    <s v="Knowledge Pro"/>
    <s v="Clothing"/>
    <x v="1"/>
    <n v="184"/>
    <n v="44"/>
    <n v="19756.32"/>
    <n v="3635162.88"/>
    <d v="2025-04-17T00:00:00"/>
    <d v="2025-07-22T00:00:00"/>
    <s v="Actv"/>
    <x v="1"/>
    <s v="Knowledge Pro"/>
    <s v="Clothing"/>
    <s v="Omni Suppliers"/>
    <x v="50"/>
    <x v="0"/>
    <x v="1"/>
    <n v="184"/>
    <n v="44"/>
    <n v="19756.32"/>
    <n v="3635162.88"/>
    <x v="0"/>
    <x v="0"/>
  </r>
  <r>
    <s v="P5358"/>
    <s v="Hospital Pro"/>
    <s v="Electronics"/>
    <x v="0"/>
    <n v="84"/>
    <n v="37"/>
    <n v="8116.16"/>
    <n v="681757.44"/>
    <d v="2025-03-04T00:00:00"/>
    <d v="2025-09-18T00:00:00"/>
    <m/>
    <x v="3"/>
    <s v="Hospital Pro"/>
    <s v="Electronics"/>
    <s v="Global Traders"/>
    <x v="445"/>
    <x v="3"/>
    <x v="0"/>
    <n v="84"/>
    <n v="37"/>
    <n v="8116.16"/>
    <n v="681757.44"/>
    <x v="0"/>
    <x v="0"/>
  </r>
  <r>
    <s v="P7780"/>
    <s v="image x"/>
    <s v="Electronics"/>
    <x v="4"/>
    <n v="166"/>
    <n v="60"/>
    <n v="13864.1"/>
    <n v="2301440.6"/>
    <d v="2025-07-10T00:00:00"/>
    <d v="2025-09-14T00:00:00"/>
    <s v="active"/>
    <x v="4"/>
    <s v="Image X"/>
    <s v="Electronics"/>
    <s v="Retailmart Inc"/>
    <x v="4"/>
    <x v="3"/>
    <x v="4"/>
    <n v="166"/>
    <n v="60"/>
    <n v="13864.1"/>
    <n v="2301440.6"/>
    <x v="0"/>
    <x v="0"/>
  </r>
  <r>
    <s v="P3349"/>
    <s v="Us Max"/>
    <s v="Furniture"/>
    <x v="5"/>
    <n v="18"/>
    <n v="87"/>
    <n v="14500.56"/>
    <n v="261010.08"/>
    <d v="2025-06-11T00:00:00"/>
    <d v="2025-08-04T00:00:00"/>
    <s v="active"/>
    <x v="1"/>
    <s v="Us Max"/>
    <s v="Furniture"/>
    <s v="Abc Pvt Ltd"/>
    <x v="446"/>
    <x v="2"/>
    <x v="5"/>
    <n v="18"/>
    <n v="87"/>
    <n v="14500.56"/>
    <n v="261010.08"/>
    <x v="2"/>
    <x v="1"/>
  </r>
  <r>
    <s v="P7764"/>
    <s v="A Plus"/>
    <s v="Groceries"/>
    <x v="5"/>
    <n v="35"/>
    <n v="55"/>
    <n v="3877.75"/>
    <n v="135721.25"/>
    <d v="2025-02-26T00:00:00"/>
    <d v="2025-08-11T00:00:00"/>
    <s v="active"/>
    <x v="0"/>
    <s v="A Plus"/>
    <s v="Groceries"/>
    <s v="Abc Pvt Ltd"/>
    <x v="447"/>
    <x v="4"/>
    <x v="5"/>
    <n v="35"/>
    <n v="55"/>
    <n v="3877.75"/>
    <n v="135721.25"/>
    <x v="2"/>
    <x v="1"/>
  </r>
  <r>
    <s v="P6472"/>
    <s v="Capital Plus"/>
    <s v="Groceries"/>
    <x v="1"/>
    <n v="122"/>
    <n v="89"/>
    <n v="7132.18"/>
    <n v="870125.96000000008"/>
    <d v="2025-06-18T00:00:00"/>
    <d v="2025-07-17T00:00:00"/>
    <s v="discontinued"/>
    <x v="4"/>
    <s v="Capital Plus"/>
    <s v="Groceries"/>
    <s v="Omni Suppliers"/>
    <x v="267"/>
    <x v="4"/>
    <x v="1"/>
    <n v="122"/>
    <n v="89"/>
    <n v="7132.18"/>
    <n v="870125.96000000008"/>
    <x v="0"/>
    <x v="0"/>
  </r>
  <r>
    <s v="P1707"/>
    <s v="Book Plus"/>
    <s v="Groceries"/>
    <x v="1"/>
    <n v="12"/>
    <n v="68"/>
    <n v="16645.669999999998"/>
    <n v="199748.04"/>
    <d v="2025-01-17T00:00:00"/>
    <d v="2025-07-22T00:00:00"/>
    <s v="Inactive"/>
    <x v="1"/>
    <s v="Book Plus"/>
    <s v="Groceries"/>
    <s v="Omni Suppliers"/>
    <x v="448"/>
    <x v="4"/>
    <x v="1"/>
    <n v="12"/>
    <n v="68"/>
    <n v="16645.669999999998"/>
    <n v="199748.03999999998"/>
    <x v="2"/>
    <x v="1"/>
  </r>
  <r>
    <s v="P6051"/>
    <s v="Stuff Max"/>
    <s v="Toys"/>
    <x v="3"/>
    <n v="4"/>
    <m/>
    <n v="4712.5600000000004"/>
    <n v="18850.240000000002"/>
    <d v="2025-02-23T00:00:00"/>
    <d v="2025-08-10T00:00:00"/>
    <s v="Actv"/>
    <x v="4"/>
    <s v="Stuff Max"/>
    <s v="Toys"/>
    <s v="Quickstock"/>
    <x v="449"/>
    <x v="1"/>
    <x v="3"/>
    <n v="4"/>
    <n v="0"/>
    <n v="4712.5600000000004"/>
    <n v="18850.240000000002"/>
    <x v="0"/>
    <x v="0"/>
  </r>
  <r>
    <s v="P8397"/>
    <s v="Wide Max"/>
    <s v="Furniture"/>
    <x v="5"/>
    <n v="199"/>
    <n v="69"/>
    <n v="13618.63"/>
    <n v="2710107.37"/>
    <d v="2025-05-07T00:00:00"/>
    <d v="2025-09-28T00:00:00"/>
    <s v="Actv"/>
    <x v="1"/>
    <s v="Wide Max"/>
    <s v="Furniture"/>
    <s v="Abc Pvt Ltd"/>
    <x v="450"/>
    <x v="2"/>
    <x v="5"/>
    <n v="199"/>
    <n v="69"/>
    <n v="13618.63"/>
    <n v="2710107.3699999996"/>
    <x v="0"/>
    <x v="0"/>
  </r>
  <r>
    <s v="P8979"/>
    <s v="Sing X"/>
    <s v="Clothing"/>
    <x v="0"/>
    <n v="124"/>
    <n v="77"/>
    <n v="6693.39"/>
    <n v="829980.36"/>
    <d v="2025-03-24T00:00:00"/>
    <d v="2025-09-22T00:00:00"/>
    <s v="discon"/>
    <x v="2"/>
    <s v="Sing X"/>
    <s v="Clothing"/>
    <s v="Global Traders"/>
    <x v="451"/>
    <x v="0"/>
    <x v="0"/>
    <n v="124"/>
    <n v="77"/>
    <n v="6693.39"/>
    <n v="829980.36"/>
    <x v="0"/>
    <x v="0"/>
  </r>
  <r>
    <s v="P4874"/>
    <s v="Might X"/>
    <s v="Electronics"/>
    <x v="3"/>
    <n v="97"/>
    <n v="49"/>
    <n v="6704.71"/>
    <n v="650356.87"/>
    <d v="2025-03-09T00:00:00"/>
    <d v="2025-08-03T00:00:00"/>
    <s v="discon"/>
    <x v="2"/>
    <s v="Might X"/>
    <s v="Electronics"/>
    <s v="Quickstock"/>
    <x v="452"/>
    <x v="3"/>
    <x v="3"/>
    <n v="97"/>
    <n v="49"/>
    <n v="6704.71"/>
    <n v="650356.87"/>
    <x v="0"/>
    <x v="0"/>
  </r>
  <r>
    <s v="P1661"/>
    <s v="Art X"/>
    <s v="Clothing"/>
    <x v="3"/>
    <n v="43"/>
    <m/>
    <n v="19154.62"/>
    <n v="823648.65999999992"/>
    <d v="2025-03-25T00:00:00"/>
    <d v="2025-09-17T00:00:00"/>
    <s v="Actv"/>
    <x v="3"/>
    <s v="Art X"/>
    <s v="Clothing"/>
    <s v="Quickstock"/>
    <x v="453"/>
    <x v="0"/>
    <x v="3"/>
    <n v="43"/>
    <n v="0"/>
    <n v="19154.62"/>
    <n v="823648.65999999992"/>
    <x v="0"/>
    <x v="0"/>
  </r>
  <r>
    <s v="P4374"/>
    <s v="Support Plus"/>
    <s v="Furniture"/>
    <x v="5"/>
    <n v="54"/>
    <n v="99"/>
    <n v="8219.08"/>
    <n v="443830.32"/>
    <d v="2025-01-18T00:00:00"/>
    <d v="2025-07-30T00:00:00"/>
    <s v="Actv"/>
    <x v="1"/>
    <s v="Support Plus"/>
    <s v="Furniture"/>
    <s v="Abc Pvt Ltd"/>
    <x v="16"/>
    <x v="2"/>
    <x v="5"/>
    <n v="54"/>
    <n v="99"/>
    <n v="8219.08"/>
    <n v="443830.32"/>
    <x v="2"/>
    <x v="1"/>
  </r>
  <r>
    <s v="P7813"/>
    <s v="first lite"/>
    <s v="Electronics"/>
    <x v="0"/>
    <n v="120"/>
    <n v="74"/>
    <n v="15135.46"/>
    <n v="1816255.2"/>
    <d v="2025-03-27T00:00:00"/>
    <d v="2025-08-08T00:00:00"/>
    <s v="discontinued"/>
    <x v="0"/>
    <s v="First Lite"/>
    <s v="Electronics"/>
    <s v="Global Traders"/>
    <x v="454"/>
    <x v="3"/>
    <x v="0"/>
    <n v="120"/>
    <n v="74"/>
    <n v="15135.46"/>
    <n v="1816255.2"/>
    <x v="0"/>
    <x v="0"/>
  </r>
  <r>
    <s v="P4719"/>
    <s v="Fast Pro"/>
    <s v="Groceries"/>
    <x v="5"/>
    <n v="2"/>
    <n v="35"/>
    <n v="7681.4"/>
    <n v="15362.8"/>
    <d v="2025-02-21T00:00:00"/>
    <d v="2025-07-23T00:00:00"/>
    <s v="Actv"/>
    <x v="2"/>
    <s v="Fast Pro"/>
    <s v="Groceries"/>
    <s v="Abc Pvt Ltd"/>
    <x v="455"/>
    <x v="4"/>
    <x v="5"/>
    <n v="2"/>
    <n v="35"/>
    <n v="7681.4"/>
    <n v="15362.8"/>
    <x v="2"/>
    <x v="1"/>
  </r>
  <r>
    <s v="P8446"/>
    <s v="Language Plus"/>
    <s v="Furniture"/>
    <x v="1"/>
    <n v="91"/>
    <n v="24"/>
    <n v="14756.75"/>
    <n v="1342864.25"/>
    <d v="2025-02-22T00:00:00"/>
    <d v="2025-09-20T00:00:00"/>
    <m/>
    <x v="0"/>
    <s v="Language Plus"/>
    <s v="Furniture"/>
    <s v="Omni Suppliers"/>
    <x v="456"/>
    <x v="2"/>
    <x v="1"/>
    <n v="91"/>
    <n v="24"/>
    <n v="14756.75"/>
    <n v="1342864.25"/>
    <x v="0"/>
    <x v="0"/>
  </r>
  <r>
    <s v="P9555"/>
    <s v="Time Mini"/>
    <s v="Toys"/>
    <x v="3"/>
    <n v="64"/>
    <n v="49"/>
    <n v="10443.11"/>
    <n v="668359.04"/>
    <d v="2025-03-17T00:00:00"/>
    <d v="2025-09-01T00:00:00"/>
    <s v="active"/>
    <x v="4"/>
    <s v="Time Mini"/>
    <s v="Toys"/>
    <s v="Quickstock"/>
    <x v="457"/>
    <x v="1"/>
    <x v="3"/>
    <n v="64"/>
    <n v="49"/>
    <n v="10443.11"/>
    <n v="668359.04"/>
    <x v="0"/>
    <x v="0"/>
  </r>
  <r>
    <s v="P5037"/>
    <s v="Another Lite"/>
    <s v="Toys"/>
    <x v="3"/>
    <n v="149"/>
    <n v="91"/>
    <n v="15117.64"/>
    <n v="2252528.36"/>
    <d v="2025-05-04T00:00:00"/>
    <d v="2025-09-07T00:00:00"/>
    <s v="active"/>
    <x v="3"/>
    <s v="Another Lite"/>
    <s v="Toys"/>
    <s v="Quickstock"/>
    <x v="458"/>
    <x v="1"/>
    <x v="3"/>
    <n v="149"/>
    <n v="91"/>
    <n v="15117.64"/>
    <n v="2252528.36"/>
    <x v="0"/>
    <x v="0"/>
  </r>
  <r>
    <s v="P6280"/>
    <s v="Already Mini"/>
    <s v="Furniture"/>
    <x v="5"/>
    <n v="15"/>
    <n v="95"/>
    <n v="15651.46"/>
    <n v="234771.9"/>
    <d v="2025-06-11T00:00:00"/>
    <d v="2025-08-20T00:00:00"/>
    <s v="discon"/>
    <x v="0"/>
    <s v="Already Mini"/>
    <s v="Furniture"/>
    <s v="Abc Pvt Ltd"/>
    <x v="459"/>
    <x v="2"/>
    <x v="5"/>
    <n v="15"/>
    <n v="95"/>
    <n v="15651.46"/>
    <n v="234771.9"/>
    <x v="2"/>
    <x v="1"/>
  </r>
  <r>
    <s v="P3785"/>
    <s v="Agree Lite"/>
    <s v="Groceries"/>
    <x v="4"/>
    <n v="141"/>
    <n v="55"/>
    <n v="6097.41"/>
    <n v="859734.80999999994"/>
    <d v="2025-05-19T00:00:00"/>
    <d v="2025-07-29T00:00:00"/>
    <s v="Actv"/>
    <x v="0"/>
    <s v="Agree Lite"/>
    <s v="Groceries"/>
    <s v="Retailmart Inc"/>
    <x v="460"/>
    <x v="4"/>
    <x v="4"/>
    <n v="141"/>
    <n v="55"/>
    <n v="6097.41"/>
    <n v="859734.80999999994"/>
    <x v="0"/>
    <x v="0"/>
  </r>
  <r>
    <s v="P7257"/>
    <s v="behind x"/>
    <s v="Toys"/>
    <x v="3"/>
    <n v="65"/>
    <n v="21"/>
    <n v="18742.310000000001"/>
    <n v="1218250.1499999999"/>
    <d v="2025-03-16T00:00:00"/>
    <d v="2025-09-24T00:00:00"/>
    <s v="active"/>
    <x v="2"/>
    <s v="Behind X"/>
    <s v="Toys"/>
    <s v="Quickstock"/>
    <x v="461"/>
    <x v="1"/>
    <x v="3"/>
    <n v="65"/>
    <n v="21"/>
    <n v="18742.310000000001"/>
    <n v="1218250.1500000001"/>
    <x v="0"/>
    <x v="0"/>
  </r>
  <r>
    <s v="P3496"/>
    <s v="College Mini"/>
    <s v="Groceries"/>
    <x v="5"/>
    <n v="74"/>
    <n v="86"/>
    <n v="7969.78"/>
    <n v="589763.72"/>
    <d v="2025-05-12T00:00:00"/>
    <d v="2025-10-07T00:00:00"/>
    <m/>
    <x v="1"/>
    <s v="College Mini"/>
    <s v="Groceries"/>
    <s v="Abc Pvt Ltd"/>
    <x v="462"/>
    <x v="4"/>
    <x v="5"/>
    <n v="74"/>
    <n v="86"/>
    <n v="7969.78"/>
    <n v="589763.72"/>
    <x v="2"/>
    <x v="1"/>
  </r>
  <r>
    <s v="P8574"/>
    <s v="Story X"/>
    <s v="Electronics"/>
    <x v="0"/>
    <n v="153"/>
    <n v="87"/>
    <n v="17473.07"/>
    <n v="2673379.71"/>
    <d v="2025-05-13T00:00:00"/>
    <d v="2025-10-01T00:00:00"/>
    <s v="active"/>
    <x v="3"/>
    <s v="Story X"/>
    <s v="Electronics"/>
    <s v="Global Traders"/>
    <x v="463"/>
    <x v="3"/>
    <x v="0"/>
    <n v="153"/>
    <n v="87"/>
    <n v="17473.07"/>
    <n v="2673379.71"/>
    <x v="0"/>
    <x v="0"/>
  </r>
  <r>
    <s v="P9453"/>
    <s v="Area X"/>
    <s v="Electronics"/>
    <x v="4"/>
    <n v="162"/>
    <n v="41"/>
    <n v="9964.42"/>
    <n v="1614236.04"/>
    <d v="2025-03-23T00:00:00"/>
    <d v="2025-07-23T00:00:00"/>
    <s v="active"/>
    <x v="3"/>
    <s v="Area X"/>
    <s v="Electronics"/>
    <s v="Retailmart Inc"/>
    <x v="464"/>
    <x v="3"/>
    <x v="4"/>
    <n v="162"/>
    <n v="41"/>
    <n v="9964.42"/>
    <n v="1614236.04"/>
    <x v="0"/>
    <x v="0"/>
  </r>
  <r>
    <s v="P5437"/>
    <s v="Strategy Lite"/>
    <s v="Groceries"/>
    <x v="5"/>
    <n v="59"/>
    <n v="31"/>
    <n v="18615.37"/>
    <n v="1098306.83"/>
    <d v="2025-02-27T00:00:00"/>
    <d v="2025-09-05T00:00:00"/>
    <s v="active"/>
    <x v="3"/>
    <s v="Strategy Lite"/>
    <s v="Groceries"/>
    <s v="Abc Pvt Ltd"/>
    <x v="465"/>
    <x v="4"/>
    <x v="5"/>
    <n v="59"/>
    <n v="31"/>
    <n v="18615.37"/>
    <n v="1098306.8299999998"/>
    <x v="0"/>
    <x v="0"/>
  </r>
  <r>
    <s v="P9785"/>
    <s v="mrs plus"/>
    <s v="Toys"/>
    <x v="3"/>
    <n v="172"/>
    <n v="54"/>
    <n v="13502.36"/>
    <n v="2322405.92"/>
    <d v="2025-02-21T00:00:00"/>
    <d v="2025-08-29T00:00:00"/>
    <m/>
    <x v="2"/>
    <s v="Mrs Plus"/>
    <s v="Toys"/>
    <s v="Quickstock"/>
    <x v="466"/>
    <x v="1"/>
    <x v="3"/>
    <n v="172"/>
    <n v="54"/>
    <n v="13502.36"/>
    <n v="2322405.92"/>
    <x v="0"/>
    <x v="0"/>
  </r>
  <r>
    <s v="P8693"/>
    <s v="Study Max"/>
    <s v="Groceries"/>
    <x v="1"/>
    <n v="72"/>
    <n v="34"/>
    <n v="8089.45"/>
    <n v="582440.4"/>
    <d v="2025-06-21T00:00:00"/>
    <d v="2025-09-24T00:00:00"/>
    <s v="discontinued"/>
    <x v="2"/>
    <s v="Study Max"/>
    <s v="Groceries"/>
    <s v="Omni Suppliers"/>
    <x v="467"/>
    <x v="4"/>
    <x v="1"/>
    <n v="72"/>
    <n v="34"/>
    <n v="8089.45"/>
    <n v="582440.4"/>
    <x v="0"/>
    <x v="0"/>
  </r>
  <r>
    <s v="P7721"/>
    <s v="Development Plus"/>
    <s v="Electronics"/>
    <x v="0"/>
    <n v="90"/>
    <n v="21"/>
    <n v="4511.1099999999997"/>
    <n v="405999.9"/>
    <d v="2025-03-05T00:00:00"/>
    <d v="2025-09-16T00:00:00"/>
    <m/>
    <x v="4"/>
    <s v="Development Plus"/>
    <s v="Electronics"/>
    <s v="Global Traders"/>
    <x v="468"/>
    <x v="3"/>
    <x v="0"/>
    <n v="90"/>
    <n v="21"/>
    <n v="4511.1099999999997"/>
    <n v="405999.89999999997"/>
    <x v="0"/>
    <x v="0"/>
  </r>
  <r>
    <s v="P8373"/>
    <s v="Rule X"/>
    <s v="Toys"/>
    <x v="1"/>
    <n v="19"/>
    <n v="29"/>
    <n v="16458.490000000002"/>
    <n v="312711.31000000011"/>
    <d v="2025-05-24T00:00:00"/>
    <d v="2025-10-04T00:00:00"/>
    <m/>
    <x v="4"/>
    <s v="Rule X"/>
    <s v="Toys"/>
    <s v="Omni Suppliers"/>
    <x v="469"/>
    <x v="1"/>
    <x v="1"/>
    <n v="19"/>
    <n v="29"/>
    <n v="16458.490000000002"/>
    <n v="312711.31000000006"/>
    <x v="2"/>
    <x v="1"/>
  </r>
  <r>
    <s v="P9984"/>
    <s v="Around Mini"/>
    <s v="Clothing"/>
    <x v="0"/>
    <n v="53"/>
    <n v="52"/>
    <n v="18459.009999999998"/>
    <n v="978327.52999999991"/>
    <d v="2025-02-03T00:00:00"/>
    <d v="2025-09-19T00:00:00"/>
    <s v="active"/>
    <x v="2"/>
    <s v="Around Mini"/>
    <s v="Clothing"/>
    <s v="Global Traders"/>
    <x v="470"/>
    <x v="0"/>
    <x v="0"/>
    <n v="53"/>
    <n v="52"/>
    <n v="18459.009999999998"/>
    <n v="978327.52999999991"/>
    <x v="0"/>
    <x v="0"/>
  </r>
  <r>
    <s v="P6901"/>
    <s v="Main Plus"/>
    <s v="Groceries"/>
    <x v="5"/>
    <n v="64"/>
    <n v="99"/>
    <n v="15307.96"/>
    <n v="979709.43999999994"/>
    <d v="2025-01-27T00:00:00"/>
    <d v="2025-10-11T00:00:00"/>
    <s v="Inactive"/>
    <x v="4"/>
    <s v="Main Plus"/>
    <s v="Groceries"/>
    <s v="Abc Pvt Ltd"/>
    <x v="471"/>
    <x v="4"/>
    <x v="5"/>
    <n v="64"/>
    <n v="99"/>
    <n v="15307.96"/>
    <n v="979709.43999999994"/>
    <x v="2"/>
    <x v="1"/>
  </r>
  <r>
    <s v="P3530"/>
    <s v="Central Mini"/>
    <s v="Toys"/>
    <x v="5"/>
    <n v="168"/>
    <n v="25"/>
    <n v="2970.16"/>
    <n v="498986.88"/>
    <d v="2025-05-29T00:00:00"/>
    <d v="2025-07-27T00:00:00"/>
    <s v="discontinued"/>
    <x v="0"/>
    <s v="Central Mini"/>
    <s v="Toys"/>
    <s v="Abc Pvt Ltd"/>
    <x v="472"/>
    <x v="1"/>
    <x v="5"/>
    <n v="168"/>
    <n v="25"/>
    <n v="2970.16"/>
    <n v="498986.88"/>
    <x v="0"/>
    <x v="0"/>
  </r>
  <r>
    <s v="P3529"/>
    <s v="Part Mini"/>
    <s v="Clothing"/>
    <x v="5"/>
    <n v="135"/>
    <n v="40"/>
    <n v="564.95000000000005"/>
    <n v="76268.25"/>
    <d v="2025-06-03T00:00:00"/>
    <d v="2025-09-24T00:00:00"/>
    <s v="Inactive"/>
    <x v="3"/>
    <s v="Part Mini"/>
    <s v="Clothing"/>
    <s v="Abc Pvt Ltd"/>
    <x v="473"/>
    <x v="0"/>
    <x v="5"/>
    <n v="135"/>
    <n v="40"/>
    <n v="564.95000000000005"/>
    <n v="76268.25"/>
    <x v="0"/>
    <x v="0"/>
  </r>
  <r>
    <s v="P1536"/>
    <s v="Lose Pro"/>
    <s v="Toys"/>
    <x v="1"/>
    <n v="78"/>
    <n v="87"/>
    <n v="1645.31"/>
    <n v="128334.18"/>
    <d v="2025-02-24T00:00:00"/>
    <d v="2025-08-24T00:00:00"/>
    <s v="discon"/>
    <x v="3"/>
    <s v="Lose Pro"/>
    <s v="Toys"/>
    <s v="Omni Suppliers"/>
    <x v="474"/>
    <x v="1"/>
    <x v="1"/>
    <n v="78"/>
    <n v="87"/>
    <n v="1645.31"/>
    <n v="128334.18"/>
    <x v="2"/>
    <x v="1"/>
  </r>
  <r>
    <s v="P8179"/>
    <s v="Son Lite"/>
    <s v="Clothing"/>
    <x v="4"/>
    <m/>
    <n v="32"/>
    <n v="18732.16"/>
    <m/>
    <d v="2025-06-20T00:00:00"/>
    <d v="2025-09-03T00:00:00"/>
    <s v="discon"/>
    <x v="0"/>
    <s v="Son Lite"/>
    <s v="Clothing"/>
    <s v="Retailmart Inc"/>
    <x v="475"/>
    <x v="0"/>
    <x v="4"/>
    <n v="0"/>
    <n v="32"/>
    <n v="18732.16"/>
    <n v="0"/>
    <x v="1"/>
    <x v="1"/>
  </r>
  <r>
    <s v="P6777"/>
    <s v="Last Plus"/>
    <s v="Toys"/>
    <x v="1"/>
    <n v="59"/>
    <n v="82"/>
    <n v="12834.48"/>
    <n v="757234.32"/>
    <d v="2025-07-03T00:00:00"/>
    <d v="2025-08-10T00:00:00"/>
    <m/>
    <x v="4"/>
    <s v="Last Plus"/>
    <s v="Toys"/>
    <s v="Omni Suppliers"/>
    <x v="476"/>
    <x v="1"/>
    <x v="1"/>
    <n v="59"/>
    <n v="82"/>
    <n v="12834.48"/>
    <n v="757234.32"/>
    <x v="2"/>
    <x v="1"/>
  </r>
  <r>
    <s v="P2884"/>
    <s v="Choose Lite"/>
    <s v="Clothing"/>
    <x v="4"/>
    <n v="42"/>
    <n v="21"/>
    <n v="13021.51"/>
    <n v="546903.42000000004"/>
    <d v="2025-01-26T00:00:00"/>
    <d v="2025-08-25T00:00:00"/>
    <s v="discon"/>
    <x v="3"/>
    <s v="Choose Lite"/>
    <s v="Clothing"/>
    <s v="Retailmart Inc"/>
    <x v="477"/>
    <x v="0"/>
    <x v="4"/>
    <n v="42"/>
    <n v="21"/>
    <n v="13021.51"/>
    <n v="546903.42000000004"/>
    <x v="0"/>
    <x v="0"/>
  </r>
  <r>
    <s v="P7610"/>
    <s v="Trouble Mini"/>
    <s v="Groceries"/>
    <x v="3"/>
    <n v="30"/>
    <n v="24"/>
    <n v="15626.19"/>
    <n v="468785.7"/>
    <d v="2025-06-17T00:00:00"/>
    <d v="2025-10-01T00:00:00"/>
    <s v="active"/>
    <x v="2"/>
    <s v="Trouble Mini"/>
    <s v="Groceries"/>
    <s v="Quickstock"/>
    <x v="478"/>
    <x v="4"/>
    <x v="3"/>
    <n v="30"/>
    <n v="24"/>
    <n v="15626.19"/>
    <n v="468785.7"/>
    <x v="0"/>
    <x v="0"/>
  </r>
  <r>
    <s v="P7488"/>
    <s v="Military X"/>
    <s v="Clothing"/>
    <x v="3"/>
    <n v="129"/>
    <n v="30"/>
    <n v="15097.36"/>
    <n v="1947559.44"/>
    <d v="2025-06-04T00:00:00"/>
    <d v="2025-08-21T00:00:00"/>
    <s v="discontinued"/>
    <x v="4"/>
    <s v="Military X"/>
    <s v="Clothing"/>
    <s v="Quickstock"/>
    <x v="479"/>
    <x v="0"/>
    <x v="3"/>
    <n v="129"/>
    <n v="30"/>
    <n v="15097.36"/>
    <n v="1947559.4400000002"/>
    <x v="0"/>
    <x v="0"/>
  </r>
  <r>
    <s v="P6175"/>
    <s v="Doctor X"/>
    <s v="Groceries"/>
    <x v="3"/>
    <n v="82"/>
    <n v="28"/>
    <n v="2887.87"/>
    <n v="236805.34"/>
    <d v="2025-06-19T00:00:00"/>
    <d v="2025-09-06T00:00:00"/>
    <s v="active"/>
    <x v="3"/>
    <s v="Doctor X"/>
    <s v="Groceries"/>
    <s v="Quickstock"/>
    <x v="480"/>
    <x v="4"/>
    <x v="3"/>
    <n v="82"/>
    <n v="28"/>
    <n v="2887.87"/>
    <n v="236805.34"/>
    <x v="0"/>
    <x v="0"/>
  </r>
  <r>
    <s v="P6448"/>
    <s v="Four Pro"/>
    <s v="Toys"/>
    <x v="2"/>
    <n v="155"/>
    <n v="81"/>
    <n v="5344.48"/>
    <n v="828394.39999999991"/>
    <d v="2025-04-17T00:00:00"/>
    <d v="2025-10-10T00:00:00"/>
    <s v="discon"/>
    <x v="4"/>
    <s v="Four Pro"/>
    <s v="Toys"/>
    <s v=""/>
    <x v="481"/>
    <x v="1"/>
    <x v="2"/>
    <n v="155"/>
    <n v="81"/>
    <n v="5344.48"/>
    <n v="828394.39999999991"/>
    <x v="0"/>
    <x v="0"/>
  </r>
  <r>
    <s v="P7406"/>
    <s v="Sign Mini"/>
    <s v="Toys"/>
    <x v="5"/>
    <n v="79"/>
    <m/>
    <n v="1292.72"/>
    <n v="102124.88"/>
    <d v="2025-04-26T00:00:00"/>
    <d v="2025-10-09T00:00:00"/>
    <s v="Actv"/>
    <x v="1"/>
    <s v="Sign Mini"/>
    <s v="Toys"/>
    <s v="Abc Pvt Ltd"/>
    <x v="482"/>
    <x v="1"/>
    <x v="5"/>
    <n v="79"/>
    <n v="0"/>
    <n v="1292.72"/>
    <n v="102124.88"/>
    <x v="0"/>
    <x v="0"/>
  </r>
  <r>
    <s v="P2638"/>
    <s v="Kitchen Plus"/>
    <s v="Clothing"/>
    <x v="3"/>
    <n v="39"/>
    <n v="36"/>
    <n v="4691.28"/>
    <n v="182959.92"/>
    <d v="2025-06-27T00:00:00"/>
    <d v="2025-08-20T00:00:00"/>
    <m/>
    <x v="0"/>
    <s v="Kitchen Plus"/>
    <s v="Clothing"/>
    <s v="Quickstock"/>
    <x v="3"/>
    <x v="0"/>
    <x v="3"/>
    <n v="39"/>
    <n v="36"/>
    <n v="4691.28"/>
    <n v="182959.91999999998"/>
    <x v="0"/>
    <x v="0"/>
  </r>
  <r>
    <s v="P2403"/>
    <s v="Child Mini"/>
    <s v="Electronics"/>
    <x v="1"/>
    <n v="51"/>
    <n v="71"/>
    <n v="13131.69"/>
    <n v="669716.19000000006"/>
    <d v="2025-03-31T00:00:00"/>
    <d v="2025-09-28T00:00:00"/>
    <s v="Actv"/>
    <x v="3"/>
    <s v="Child Mini"/>
    <s v="Electronics"/>
    <s v="Omni Suppliers"/>
    <x v="483"/>
    <x v="3"/>
    <x v="1"/>
    <n v="51"/>
    <n v="71"/>
    <n v="13131.69"/>
    <n v="669716.19000000006"/>
    <x v="2"/>
    <x v="1"/>
  </r>
  <r>
    <s v="P5517"/>
    <s v="She X"/>
    <s v="Toys"/>
    <x v="5"/>
    <n v="177"/>
    <n v="82"/>
    <n v="15852.27"/>
    <n v="2805851.79"/>
    <d v="2025-03-16T00:00:00"/>
    <d v="2025-07-26T00:00:00"/>
    <s v="active"/>
    <x v="2"/>
    <s v="She X"/>
    <s v="Toys"/>
    <s v="Abc Pvt Ltd"/>
    <x v="197"/>
    <x v="1"/>
    <x v="5"/>
    <n v="177"/>
    <n v="82"/>
    <n v="15852.27"/>
    <n v="2805851.79"/>
    <x v="0"/>
    <x v="0"/>
  </r>
  <r>
    <s v="P8870"/>
    <s v="Treat Plus"/>
    <s v="Furniture"/>
    <x v="3"/>
    <n v="61"/>
    <n v="26"/>
    <n v="10533.82"/>
    <n v="642563.02"/>
    <d v="2025-05-09T00:00:00"/>
    <d v="2025-08-29T00:00:00"/>
    <s v="Actv"/>
    <x v="2"/>
    <s v="Treat Plus"/>
    <s v="Furniture"/>
    <s v="Quickstock"/>
    <x v="484"/>
    <x v="2"/>
    <x v="3"/>
    <n v="61"/>
    <n v="26"/>
    <n v="10533.82"/>
    <n v="642563.02"/>
    <x v="0"/>
    <x v="0"/>
  </r>
  <r>
    <s v="P2549"/>
    <s v="Hand X"/>
    <s v="Electronics"/>
    <x v="1"/>
    <n v="198"/>
    <n v="24"/>
    <n v="270.07"/>
    <n v="53473.86"/>
    <d v="2025-02-08T00:00:00"/>
    <d v="2025-08-09T00:00:00"/>
    <s v="Inactive"/>
    <x v="0"/>
    <s v="Hand X"/>
    <s v="Electronics"/>
    <s v="Omni Suppliers"/>
    <x v="247"/>
    <x v="3"/>
    <x v="1"/>
    <n v="198"/>
    <n v="24"/>
    <n v="270.07"/>
    <n v="53473.86"/>
    <x v="0"/>
    <x v="0"/>
  </r>
  <r>
    <s v="P5481"/>
    <s v="Republican X"/>
    <s v="Groceries"/>
    <x v="1"/>
    <n v="61"/>
    <n v="40"/>
    <n v="432.89"/>
    <n v="26406.29"/>
    <d v="2025-01-20T00:00:00"/>
    <d v="2025-07-20T00:00:00"/>
    <m/>
    <x v="4"/>
    <s v="Republican X"/>
    <s v="Groceries"/>
    <s v="Omni Suppliers"/>
    <x v="485"/>
    <x v="4"/>
    <x v="1"/>
    <n v="61"/>
    <n v="40"/>
    <n v="432.89"/>
    <n v="26406.29"/>
    <x v="0"/>
    <x v="0"/>
  </r>
  <r>
    <s v="P8758"/>
    <s v="dream pro"/>
    <s v="Electronics"/>
    <x v="3"/>
    <n v="148"/>
    <n v="29"/>
    <n v="13635.45"/>
    <n v="2018046.6"/>
    <d v="2025-02-16T00:00:00"/>
    <d v="2025-08-07T00:00:00"/>
    <s v="active"/>
    <x v="2"/>
    <s v="Dream Pro"/>
    <s v="Electronics"/>
    <s v="Quickstock"/>
    <x v="183"/>
    <x v="3"/>
    <x v="3"/>
    <n v="148"/>
    <n v="29"/>
    <n v="13635.45"/>
    <n v="2018046.6"/>
    <x v="0"/>
    <x v="0"/>
  </r>
  <r>
    <s v="P7007"/>
    <s v="Cover Lite"/>
    <s v="Groceries"/>
    <x v="4"/>
    <n v="166"/>
    <n v="24"/>
    <n v="4343.28"/>
    <n v="720984.48"/>
    <d v="2025-03-27T00:00:00"/>
    <d v="2025-09-24T00:00:00"/>
    <m/>
    <x v="4"/>
    <s v="Cover Lite"/>
    <s v="Groceries"/>
    <s v="Retailmart Inc"/>
    <x v="486"/>
    <x v="4"/>
    <x v="4"/>
    <n v="166"/>
    <n v="24"/>
    <n v="4343.28"/>
    <n v="720984.48"/>
    <x v="0"/>
    <x v="0"/>
  </r>
  <r>
    <s v="P7356"/>
    <s v="Ten Max"/>
    <s v="Electronics"/>
    <x v="4"/>
    <n v="180"/>
    <n v="64"/>
    <n v="900.53"/>
    <n v="162095.4"/>
    <d v="2025-05-20T00:00:00"/>
    <d v="2025-08-15T00:00:00"/>
    <s v="active"/>
    <x v="0"/>
    <s v="Ten Max"/>
    <s v="Electronics"/>
    <s v="Retailmart Inc"/>
    <x v="487"/>
    <x v="3"/>
    <x v="4"/>
    <n v="180"/>
    <n v="64"/>
    <n v="900.53"/>
    <n v="162095.4"/>
    <x v="0"/>
    <x v="0"/>
  </r>
  <r>
    <s v="P9656"/>
    <s v="Rather Max"/>
    <s v="Clothing"/>
    <x v="5"/>
    <n v="187"/>
    <n v="30"/>
    <n v="9114.83"/>
    <n v="1704473.21"/>
    <d v="2025-02-17T00:00:00"/>
    <d v="2025-08-27T00:00:00"/>
    <s v="discon"/>
    <x v="4"/>
    <s v="Rather Max"/>
    <s v="Clothing"/>
    <s v="Abc Pvt Ltd"/>
    <x v="488"/>
    <x v="0"/>
    <x v="5"/>
    <n v="187"/>
    <n v="30"/>
    <n v="9114.83"/>
    <n v="1704473.21"/>
    <x v="0"/>
    <x v="0"/>
  </r>
  <r>
    <s v="P3355"/>
    <s v="Tell Max"/>
    <s v="Groceries"/>
    <x v="1"/>
    <n v="182"/>
    <n v="45"/>
    <n v="2587.64"/>
    <n v="470950.48"/>
    <d v="2025-06-03T00:00:00"/>
    <d v="2025-09-05T00:00:00"/>
    <s v="Actv"/>
    <x v="1"/>
    <s v="Tell Max"/>
    <s v="Groceries"/>
    <s v="Omni Suppliers"/>
    <x v="489"/>
    <x v="4"/>
    <x v="1"/>
    <n v="182"/>
    <n v="45"/>
    <n v="2587.64"/>
    <n v="470950.48"/>
    <x v="0"/>
    <x v="0"/>
  </r>
  <r>
    <s v="P9737"/>
    <s v="Turn Mini"/>
    <s v="Groceries"/>
    <x v="3"/>
    <n v="51"/>
    <n v="71"/>
    <n v="17198.330000000002"/>
    <n v="877114.83000000007"/>
    <d v="2025-04-14T00:00:00"/>
    <d v="2025-09-02T00:00:00"/>
    <s v="Inactive"/>
    <x v="3"/>
    <s v="Turn Mini"/>
    <s v="Groceries"/>
    <s v="Quickstock"/>
    <x v="490"/>
    <x v="4"/>
    <x v="3"/>
    <n v="51"/>
    <n v="71"/>
    <n v="17198.330000000002"/>
    <n v="877114.83000000007"/>
    <x v="2"/>
    <x v="1"/>
  </r>
  <r>
    <s v="P7164"/>
    <s v="Must Lite"/>
    <s v="Groceries"/>
    <x v="4"/>
    <n v="41"/>
    <n v="32"/>
    <n v="2706.24"/>
    <n v="110955.84"/>
    <d v="2025-05-25T00:00:00"/>
    <d v="2025-10-06T00:00:00"/>
    <s v="active"/>
    <x v="0"/>
    <s v="Must Lite"/>
    <s v="Groceries"/>
    <s v="Retailmart Inc"/>
    <x v="491"/>
    <x v="4"/>
    <x v="4"/>
    <n v="41"/>
    <n v="32"/>
    <n v="2706.24"/>
    <n v="110955.84"/>
    <x v="0"/>
    <x v="0"/>
  </r>
  <r>
    <s v="P1016"/>
    <s v="Possible Plus"/>
    <s v="Groceries"/>
    <x v="5"/>
    <n v="119"/>
    <n v="28"/>
    <n v="18859.48"/>
    <n v="2244278.12"/>
    <d v="2025-07-07T00:00:00"/>
    <d v="2025-08-12T00:00:00"/>
    <s v="discontinued"/>
    <x v="1"/>
    <s v="Possible Plus"/>
    <s v="Groceries"/>
    <s v="Abc Pvt Ltd"/>
    <x v="492"/>
    <x v="4"/>
    <x v="5"/>
    <n v="119"/>
    <n v="28"/>
    <n v="18859.48"/>
    <n v="2244278.12"/>
    <x v="0"/>
    <x v="0"/>
  </r>
  <r>
    <s v="P1571"/>
    <s v="Finally Mini"/>
    <s v="Toys"/>
    <x v="1"/>
    <n v="47"/>
    <n v="48"/>
    <n v="5623.39"/>
    <n v="264299.33"/>
    <d v="2025-02-09T00:00:00"/>
    <d v="2025-08-09T00:00:00"/>
    <s v="Inactive"/>
    <x v="4"/>
    <s v="Finally Mini"/>
    <s v="Toys"/>
    <s v="Omni Suppliers"/>
    <x v="493"/>
    <x v="1"/>
    <x v="1"/>
    <n v="47"/>
    <n v="48"/>
    <n v="5623.39"/>
    <n v="264299.33"/>
    <x v="2"/>
    <x v="1"/>
  </r>
  <r>
    <s v="P9433"/>
    <s v="Would Max"/>
    <s v="Clothing"/>
    <x v="2"/>
    <n v="57"/>
    <n v="79"/>
    <n v="15634.35"/>
    <n v="891157.95000000007"/>
    <d v="2025-03-20T00:00:00"/>
    <d v="2025-08-25T00:00:00"/>
    <s v="Inactive"/>
    <x v="3"/>
    <s v="Would Max"/>
    <s v="Clothing"/>
    <s v=""/>
    <x v="494"/>
    <x v="0"/>
    <x v="2"/>
    <n v="57"/>
    <n v="79"/>
    <n v="15634.35"/>
    <n v="891157.95000000007"/>
    <x v="2"/>
    <x v="1"/>
  </r>
  <r>
    <s v="P8451"/>
    <s v="Condition Lite"/>
    <s v="Clothing"/>
    <x v="0"/>
    <n v="33"/>
    <n v="27"/>
    <n v="17907.599999999999"/>
    <n v="590950.79999999993"/>
    <d v="2025-03-21T00:00:00"/>
    <d v="2025-08-15T00:00:00"/>
    <s v="active"/>
    <x v="2"/>
    <s v="Condition Lite"/>
    <s v="Clothing"/>
    <s v="Global Traders"/>
    <x v="495"/>
    <x v="0"/>
    <x v="0"/>
    <n v="33"/>
    <n v="27"/>
    <n v="17907.599999999999"/>
    <n v="590950.79999999993"/>
    <x v="0"/>
    <x v="0"/>
  </r>
  <r>
    <s v="P3247"/>
    <s v="Instead Lite"/>
    <s v="Furniture"/>
    <x v="0"/>
    <n v="176"/>
    <n v="98"/>
    <n v="17793.349999999999"/>
    <n v="3131629.6"/>
    <d v="2025-06-05T00:00:00"/>
    <d v="2025-08-10T00:00:00"/>
    <s v="active"/>
    <x v="1"/>
    <s v="Instead Lite"/>
    <s v="Furniture"/>
    <s v="Global Traders"/>
    <x v="496"/>
    <x v="2"/>
    <x v="0"/>
    <n v="176"/>
    <n v="98"/>
    <n v="17793.349999999999"/>
    <n v="3131629.5999999996"/>
    <x v="0"/>
    <x v="0"/>
  </r>
  <r>
    <s v="P4926"/>
    <s v="Various X"/>
    <s v="Electronics"/>
    <x v="3"/>
    <n v="87"/>
    <n v="64"/>
    <n v="3045.87"/>
    <n v="264990.69"/>
    <d v="2025-05-31T00:00:00"/>
    <d v="2025-08-10T00:00:00"/>
    <s v="discontinued"/>
    <x v="1"/>
    <s v="Various X"/>
    <s v="Electronics"/>
    <s v="Quickstock"/>
    <x v="497"/>
    <x v="3"/>
    <x v="3"/>
    <n v="87"/>
    <n v="64"/>
    <n v="3045.87"/>
    <n v="264990.69"/>
    <x v="0"/>
    <x v="0"/>
  </r>
  <r>
    <s v="P8083"/>
    <s v="Moment Mini"/>
    <s v="Clothing"/>
    <x v="5"/>
    <n v="192"/>
    <n v="27"/>
    <n v="881.37"/>
    <n v="169223.04000000001"/>
    <d v="2025-04-24T00:00:00"/>
    <d v="2025-08-01T00:00:00"/>
    <s v="discon"/>
    <x v="1"/>
    <s v="Moment Mini"/>
    <s v="Clothing"/>
    <s v="Abc Pvt Ltd"/>
    <x v="498"/>
    <x v="0"/>
    <x v="5"/>
    <n v="192"/>
    <n v="27"/>
    <n v="881.37"/>
    <n v="169223.04000000001"/>
    <x v="0"/>
    <x v="0"/>
  </r>
  <r>
    <s v="P4456"/>
    <s v="Choice Mini"/>
    <s v="Electronics"/>
    <x v="3"/>
    <n v="108"/>
    <n v="70"/>
    <n v="1471.57"/>
    <n v="158929.56"/>
    <d v="2025-02-10T00:00:00"/>
    <d v="2025-10-03T00:00:00"/>
    <s v="active"/>
    <x v="3"/>
    <s v="Choice Mini"/>
    <s v="Electronics"/>
    <s v="Quickstock"/>
    <x v="499"/>
    <x v="3"/>
    <x v="3"/>
    <n v="108"/>
    <n v="70"/>
    <n v="1471.57"/>
    <n v="158929.56"/>
    <x v="0"/>
    <x v="0"/>
  </r>
  <r>
    <s v="P3711"/>
    <s v="Laugh X"/>
    <s v="Toys"/>
    <x v="1"/>
    <n v="16"/>
    <n v="24"/>
    <n v="10196.16"/>
    <n v="163138.56"/>
    <d v="2025-06-19T00:00:00"/>
    <d v="2025-08-18T00:00:00"/>
    <s v="Actv"/>
    <x v="2"/>
    <s v="Laugh X"/>
    <s v="Toys"/>
    <s v="Omni Suppliers"/>
    <x v="410"/>
    <x v="1"/>
    <x v="1"/>
    <n v="16"/>
    <n v="24"/>
    <n v="10196.16"/>
    <n v="163138.56"/>
    <x v="2"/>
    <x v="1"/>
  </r>
  <r>
    <s v="P1365"/>
    <s v="College Plus"/>
    <s v="Furniture"/>
    <x v="0"/>
    <n v="138"/>
    <n v="71"/>
    <n v="15504.34"/>
    <n v="2139598.92"/>
    <d v="2025-03-25T00:00:00"/>
    <d v="2025-09-28T00:00:00"/>
    <s v="active"/>
    <x v="4"/>
    <s v="College Plus"/>
    <s v="Furniture"/>
    <s v="Global Traders"/>
    <x v="500"/>
    <x v="2"/>
    <x v="0"/>
    <n v="138"/>
    <n v="71"/>
    <n v="15504.34"/>
    <n v="2139598.92"/>
    <x v="0"/>
    <x v="0"/>
  </r>
  <r>
    <s v="P6510"/>
    <s v="Through Max"/>
    <s v="Toys"/>
    <x v="3"/>
    <n v="27"/>
    <n v="70"/>
    <n v="3523.48"/>
    <n v="95133.96"/>
    <d v="2025-02-15T00:00:00"/>
    <d v="2025-09-27T00:00:00"/>
    <s v="discon"/>
    <x v="3"/>
    <s v="Through Max"/>
    <s v="Toys"/>
    <s v="Quickstock"/>
    <x v="501"/>
    <x v="1"/>
    <x v="3"/>
    <n v="27"/>
    <n v="70"/>
    <n v="3523.48"/>
    <n v="95133.96"/>
    <x v="2"/>
    <x v="1"/>
  </r>
  <r>
    <s v="P9964"/>
    <s v="work pro"/>
    <s v="Furniture"/>
    <x v="0"/>
    <n v="93"/>
    <n v="27"/>
    <n v="5337.68"/>
    <n v="496404.24"/>
    <d v="2025-04-19T00:00:00"/>
    <d v="2025-09-28T00:00:00"/>
    <s v="Actv"/>
    <x v="3"/>
    <s v="Work Pro"/>
    <s v="Furniture"/>
    <s v="Global Traders"/>
    <x v="502"/>
    <x v="2"/>
    <x v="0"/>
    <n v="93"/>
    <n v="27"/>
    <n v="5337.68"/>
    <n v="496404.24000000005"/>
    <x v="0"/>
    <x v="0"/>
  </r>
  <r>
    <s v="P7511"/>
    <s v="Hard Mini"/>
    <s v="Furniture"/>
    <x v="4"/>
    <n v="80"/>
    <n v="27"/>
    <n v="15396"/>
    <n v="1231680"/>
    <d v="2025-06-09T00:00:00"/>
    <d v="2025-07-14T00:00:00"/>
    <m/>
    <x v="4"/>
    <s v="Hard Mini"/>
    <s v="Furniture"/>
    <s v="Retailmart Inc"/>
    <x v="503"/>
    <x v="2"/>
    <x v="4"/>
    <n v="80"/>
    <n v="27"/>
    <n v="15396"/>
    <n v="1231680"/>
    <x v="0"/>
    <x v="0"/>
  </r>
  <r>
    <s v="P3376"/>
    <s v="Rise Lite"/>
    <s v="Toys"/>
    <x v="1"/>
    <n v="193"/>
    <n v="98"/>
    <n v="4153.46"/>
    <n v="801617.78"/>
    <d v="2025-03-19T00:00:00"/>
    <d v="2025-08-10T00:00:00"/>
    <s v="Actv"/>
    <x v="4"/>
    <s v="Rise Lite"/>
    <s v="Toys"/>
    <s v="Omni Suppliers"/>
    <x v="504"/>
    <x v="1"/>
    <x v="1"/>
    <n v="193"/>
    <n v="98"/>
    <n v="4153.46"/>
    <n v="801617.78"/>
    <x v="0"/>
    <x v="0"/>
  </r>
  <r>
    <s v="P2827"/>
    <s v="Prove X"/>
    <s v="Electronics"/>
    <x v="0"/>
    <n v="125"/>
    <n v="87"/>
    <n v="15503.94"/>
    <n v="1937992.5"/>
    <d v="2025-06-04T00:00:00"/>
    <d v="2025-08-18T00:00:00"/>
    <s v="discon"/>
    <x v="4"/>
    <s v="Prove X"/>
    <s v="Electronics"/>
    <s v="Global Traders"/>
    <x v="505"/>
    <x v="3"/>
    <x v="0"/>
    <n v="125"/>
    <n v="87"/>
    <n v="15503.94"/>
    <n v="1937992.5"/>
    <x v="0"/>
    <x v="0"/>
  </r>
  <r>
    <s v="P9569"/>
    <s v="Two Max"/>
    <s v="Electronics"/>
    <x v="3"/>
    <n v="118"/>
    <n v="81"/>
    <n v="17921.5"/>
    <n v="2114737"/>
    <d v="2025-06-12T00:00:00"/>
    <d v="2025-09-20T00:00:00"/>
    <m/>
    <x v="2"/>
    <s v="Two Max"/>
    <s v="Electronics"/>
    <s v="Quickstock"/>
    <x v="506"/>
    <x v="3"/>
    <x v="3"/>
    <n v="118"/>
    <n v="81"/>
    <n v="17921.5"/>
    <n v="2114737"/>
    <x v="0"/>
    <x v="0"/>
  </r>
  <r>
    <s v="P3196"/>
    <s v="Also Plus"/>
    <s v="Electronics"/>
    <x v="0"/>
    <n v="163"/>
    <n v="31"/>
    <n v="9513.01"/>
    <n v="1550620.63"/>
    <d v="2025-05-12T00:00:00"/>
    <d v="2025-09-28T00:00:00"/>
    <s v="Actv"/>
    <x v="4"/>
    <s v="Also Plus"/>
    <s v="Electronics"/>
    <s v="Global Traders"/>
    <x v="507"/>
    <x v="3"/>
    <x v="0"/>
    <n v="163"/>
    <n v="31"/>
    <n v="9513.01"/>
    <n v="1550620.6300000001"/>
    <x v="0"/>
    <x v="0"/>
  </r>
  <r>
    <s v="P1769"/>
    <s v="Quality Plus"/>
    <s v="Clothing"/>
    <x v="4"/>
    <n v="117"/>
    <n v="32"/>
    <n v="11669.33"/>
    <n v="1365311.61"/>
    <d v="2025-07-13T00:00:00"/>
    <d v="2025-09-09T00:00:00"/>
    <s v="discon"/>
    <x v="4"/>
    <s v="Quality Plus"/>
    <s v="Clothing"/>
    <s v="Retailmart Inc"/>
    <x v="508"/>
    <x v="0"/>
    <x v="4"/>
    <n v="117"/>
    <n v="32"/>
    <n v="11669.33"/>
    <n v="1365311.61"/>
    <x v="0"/>
    <x v="0"/>
  </r>
  <r>
    <s v="P4983"/>
    <s v="Administration X"/>
    <s v="Clothing"/>
    <x v="0"/>
    <n v="31"/>
    <n v="51"/>
    <n v="13146.75"/>
    <n v="407549.25"/>
    <d v="2025-01-31T00:00:00"/>
    <d v="2025-09-06T00:00:00"/>
    <s v="active"/>
    <x v="4"/>
    <s v="Administration X"/>
    <s v="Clothing"/>
    <s v="Global Traders"/>
    <x v="509"/>
    <x v="0"/>
    <x v="0"/>
    <n v="31"/>
    <n v="51"/>
    <n v="13146.75"/>
    <n v="407549.25"/>
    <x v="2"/>
    <x v="1"/>
  </r>
  <r>
    <s v="P9714"/>
    <s v="Huge Mini"/>
    <s v="Groceries"/>
    <x v="1"/>
    <n v="9"/>
    <n v="34"/>
    <n v="2260.62"/>
    <n v="20345.580000000002"/>
    <d v="2025-05-19T00:00:00"/>
    <d v="2025-10-12T00:00:00"/>
    <s v="discontinued"/>
    <x v="2"/>
    <s v="Huge Mini"/>
    <s v="Groceries"/>
    <s v="Omni Suppliers"/>
    <x v="510"/>
    <x v="4"/>
    <x v="1"/>
    <n v="9"/>
    <n v="34"/>
    <n v="2260.62"/>
    <n v="20345.579999999998"/>
    <x v="2"/>
    <x v="1"/>
  </r>
  <r>
    <s v="P8569"/>
    <s v="Issue Mini"/>
    <s v="Clothing"/>
    <x v="0"/>
    <n v="182"/>
    <n v="92"/>
    <n v="7474.73"/>
    <n v="1360400.86"/>
    <d v="2025-01-28T00:00:00"/>
    <d v="2025-08-09T00:00:00"/>
    <m/>
    <x v="3"/>
    <s v="Issue Mini"/>
    <s v="Clothing"/>
    <s v="Global Traders"/>
    <x v="511"/>
    <x v="0"/>
    <x v="0"/>
    <n v="182"/>
    <n v="92"/>
    <n v="7474.73"/>
    <n v="1360400.8599999999"/>
    <x v="0"/>
    <x v="0"/>
  </r>
  <r>
    <s v="P6946"/>
    <s v="Everybody Max"/>
    <s v="Toys"/>
    <x v="0"/>
    <n v="77"/>
    <n v="41"/>
    <n v="5512.14"/>
    <n v="424434.78"/>
    <d v="2025-05-15T00:00:00"/>
    <d v="2025-08-24T00:00:00"/>
    <s v="Actv"/>
    <x v="1"/>
    <s v="Everybody Max"/>
    <s v="Toys"/>
    <s v="Global Traders"/>
    <x v="512"/>
    <x v="1"/>
    <x v="0"/>
    <n v="77"/>
    <n v="41"/>
    <n v="5512.14"/>
    <n v="424434.78"/>
    <x v="0"/>
    <x v="0"/>
  </r>
  <r>
    <s v="P1685"/>
    <s v="few lite"/>
    <s v="Clothing"/>
    <x v="2"/>
    <n v="112"/>
    <n v="40"/>
    <n v="5753.84"/>
    <n v="644430.08000000007"/>
    <d v="2025-03-11T00:00:00"/>
    <d v="2025-08-18T00:00:00"/>
    <s v="discontinued"/>
    <x v="4"/>
    <s v="Few Lite"/>
    <s v="Clothing"/>
    <s v=""/>
    <x v="513"/>
    <x v="0"/>
    <x v="2"/>
    <n v="112"/>
    <n v="40"/>
    <n v="5753.84"/>
    <n v="644430.08000000007"/>
    <x v="0"/>
    <x v="0"/>
  </r>
  <r>
    <s v="P6341"/>
    <s v="Court Max"/>
    <s v="Toys"/>
    <x v="5"/>
    <n v="118"/>
    <n v="58"/>
    <n v="16937.96"/>
    <n v="1998679.28"/>
    <d v="2025-04-10T00:00:00"/>
    <d v="2025-09-11T00:00:00"/>
    <s v="discon"/>
    <x v="4"/>
    <s v="Court Max"/>
    <s v="Toys"/>
    <s v="Abc Pvt Ltd"/>
    <x v="514"/>
    <x v="1"/>
    <x v="5"/>
    <n v="118"/>
    <n v="58"/>
    <n v="16937.96"/>
    <n v="1998679.2799999998"/>
    <x v="0"/>
    <x v="0"/>
  </r>
  <r>
    <s v="P2256"/>
    <s v="Dinner Plus"/>
    <s v="Electronics"/>
    <x v="0"/>
    <n v="174"/>
    <n v="37"/>
    <n v="12739.61"/>
    <n v="2216692.14"/>
    <d v="2025-05-30T00:00:00"/>
    <d v="2025-10-07T00:00:00"/>
    <s v="Actv"/>
    <x v="1"/>
    <s v="Dinner Plus"/>
    <s v="Electronics"/>
    <s v="Global Traders"/>
    <x v="515"/>
    <x v="3"/>
    <x v="0"/>
    <n v="174"/>
    <n v="37"/>
    <n v="12739.61"/>
    <n v="2216692.14"/>
    <x v="0"/>
    <x v="0"/>
  </r>
  <r>
    <s v="P8165"/>
    <s v="Something X"/>
    <s v="Clothing"/>
    <x v="2"/>
    <n v="148"/>
    <n v="27"/>
    <n v="14976.43"/>
    <n v="2216511.64"/>
    <d v="2025-02-01T00:00:00"/>
    <d v="2025-08-30T00:00:00"/>
    <s v="Actv"/>
    <x v="3"/>
    <s v="Something X"/>
    <s v="Clothing"/>
    <s v=""/>
    <x v="516"/>
    <x v="0"/>
    <x v="2"/>
    <n v="148"/>
    <n v="27"/>
    <n v="14976.43"/>
    <n v="2216511.64"/>
    <x v="0"/>
    <x v="0"/>
  </r>
  <r>
    <s v="P7381"/>
    <s v="Recently X"/>
    <s v="Groceries"/>
    <x v="4"/>
    <n v="134"/>
    <n v="42"/>
    <n v="13140.43"/>
    <n v="1760817.62"/>
    <d v="2025-05-02T00:00:00"/>
    <d v="2025-10-08T00:00:00"/>
    <s v="discontinued"/>
    <x v="1"/>
    <s v="Recently X"/>
    <s v="Groceries"/>
    <s v="Retailmart Inc"/>
    <x v="517"/>
    <x v="4"/>
    <x v="4"/>
    <n v="134"/>
    <n v="42"/>
    <n v="13140.43"/>
    <n v="1760817.62"/>
    <x v="0"/>
    <x v="0"/>
  </r>
  <r>
    <s v="P9789"/>
    <s v="Various Mini"/>
    <s v="Groceries"/>
    <x v="0"/>
    <n v="149"/>
    <n v="41"/>
    <n v="10814.15"/>
    <n v="1611308.35"/>
    <d v="2025-03-03T00:00:00"/>
    <d v="2025-09-15T00:00:00"/>
    <s v="Actv"/>
    <x v="0"/>
    <s v="Various Mini"/>
    <s v="Groceries"/>
    <s v="Global Traders"/>
    <x v="518"/>
    <x v="4"/>
    <x v="0"/>
    <n v="149"/>
    <n v="41"/>
    <n v="10814.15"/>
    <n v="1611308.3499999999"/>
    <x v="0"/>
    <x v="0"/>
  </r>
  <r>
    <s v="P4537"/>
    <s v="Main Pro"/>
    <s v="Electronics"/>
    <x v="1"/>
    <n v="1"/>
    <n v="48"/>
    <n v="13721.7"/>
    <n v="13721.7"/>
    <d v="2025-06-27T00:00:00"/>
    <d v="2025-07-15T00:00:00"/>
    <s v="active"/>
    <x v="0"/>
    <s v="Main Pro"/>
    <s v="Electronics"/>
    <s v="Omni Suppliers"/>
    <x v="519"/>
    <x v="3"/>
    <x v="1"/>
    <n v="1"/>
    <n v="48"/>
    <n v="13721.7"/>
    <n v="13721.7"/>
    <x v="2"/>
    <x v="1"/>
  </r>
  <r>
    <s v="P7579"/>
    <s v="But Lite"/>
    <s v="Electronics"/>
    <x v="5"/>
    <n v="26"/>
    <n v="69"/>
    <n v="4309.55"/>
    <n v="112048.3"/>
    <d v="2025-06-03T00:00:00"/>
    <d v="2025-09-15T00:00:00"/>
    <s v="Inactive"/>
    <x v="4"/>
    <s v="But Lite"/>
    <s v="Electronics"/>
    <s v="Abc Pvt Ltd"/>
    <x v="520"/>
    <x v="3"/>
    <x v="5"/>
    <n v="26"/>
    <n v="69"/>
    <n v="4309.55"/>
    <n v="112048.3"/>
    <x v="2"/>
    <x v="1"/>
  </r>
  <r>
    <s v="P5082"/>
    <s v="These Plus"/>
    <s v="Clothing"/>
    <x v="0"/>
    <n v="150"/>
    <n v="63"/>
    <n v="14669.39"/>
    <n v="2200408.5"/>
    <d v="2025-05-04T00:00:00"/>
    <d v="2025-09-08T00:00:00"/>
    <s v="discontinued"/>
    <x v="4"/>
    <s v="These Plus"/>
    <s v="Clothing"/>
    <s v="Global Traders"/>
    <x v="521"/>
    <x v="0"/>
    <x v="0"/>
    <n v="150"/>
    <n v="63"/>
    <n v="14669.39"/>
    <n v="2200408.5"/>
    <x v="0"/>
    <x v="0"/>
  </r>
  <r>
    <s v="P4754"/>
    <s v="Involve Pro"/>
    <s v="Toys"/>
    <x v="5"/>
    <n v="164"/>
    <n v="80"/>
    <n v="14881.3"/>
    <n v="2440533.2000000002"/>
    <d v="2025-06-14T00:00:00"/>
    <d v="2025-10-09T00:00:00"/>
    <m/>
    <x v="0"/>
    <s v="Involve Pro"/>
    <s v="Toys"/>
    <s v="Abc Pvt Ltd"/>
    <x v="522"/>
    <x v="1"/>
    <x v="5"/>
    <n v="164"/>
    <n v="80"/>
    <n v="14881.3"/>
    <n v="2440533.1999999997"/>
    <x v="0"/>
    <x v="0"/>
  </r>
  <r>
    <s v="P9706"/>
    <s v="Discussion Max"/>
    <s v="Furniture"/>
    <x v="5"/>
    <n v="190"/>
    <n v="38"/>
    <n v="3073.81"/>
    <n v="584023.9"/>
    <d v="2025-02-10T00:00:00"/>
    <d v="2025-09-17T00:00:00"/>
    <s v="Inactive"/>
    <x v="4"/>
    <s v="Discussion Max"/>
    <s v="Furniture"/>
    <s v="Abc Pvt Ltd"/>
    <x v="523"/>
    <x v="2"/>
    <x v="5"/>
    <n v="190"/>
    <n v="38"/>
    <n v="3073.81"/>
    <n v="584023.9"/>
    <x v="0"/>
    <x v="0"/>
  </r>
  <r>
    <s v="P6926"/>
    <s v="One X"/>
    <s v="Electronics"/>
    <x v="0"/>
    <n v="107"/>
    <n v="44"/>
    <n v="15234.37"/>
    <n v="1630077.59"/>
    <d v="2025-02-15T00:00:00"/>
    <d v="2025-09-24T00:00:00"/>
    <s v="discon"/>
    <x v="2"/>
    <s v="One X"/>
    <s v="Electronics"/>
    <s v="Global Traders"/>
    <x v="285"/>
    <x v="3"/>
    <x v="0"/>
    <n v="107"/>
    <n v="44"/>
    <n v="15234.37"/>
    <n v="1630077.59"/>
    <x v="0"/>
    <x v="0"/>
  </r>
  <r>
    <s v="P7279"/>
    <s v="Kind Lite"/>
    <s v="Furniture"/>
    <x v="5"/>
    <n v="105"/>
    <n v="77"/>
    <n v="236.17"/>
    <n v="24797.85"/>
    <d v="2025-02-03T00:00:00"/>
    <d v="2025-08-12T00:00:00"/>
    <m/>
    <x v="2"/>
    <s v="Kind Lite"/>
    <s v="Furniture"/>
    <s v="Abc Pvt Ltd"/>
    <x v="524"/>
    <x v="2"/>
    <x v="5"/>
    <n v="105"/>
    <n v="77"/>
    <n v="236.17"/>
    <n v="24797.85"/>
    <x v="0"/>
    <x v="0"/>
  </r>
  <r>
    <s v="P7272"/>
    <s v="Almost Max"/>
    <s v="Groceries"/>
    <x v="1"/>
    <n v="107"/>
    <n v="24"/>
    <n v="17634.939999999999"/>
    <n v="1886938.58"/>
    <d v="2025-02-23T00:00:00"/>
    <d v="2025-07-14T00:00:00"/>
    <s v="Actv"/>
    <x v="3"/>
    <s v="Almost Max"/>
    <s v="Groceries"/>
    <s v="Omni Suppliers"/>
    <x v="525"/>
    <x v="4"/>
    <x v="1"/>
    <n v="107"/>
    <n v="24"/>
    <n v="17634.939999999999"/>
    <n v="1886938.5799999998"/>
    <x v="0"/>
    <x v="0"/>
  </r>
  <r>
    <s v="P3520"/>
    <s v="Pressure Mini"/>
    <s v="Furniture"/>
    <x v="4"/>
    <n v="9"/>
    <n v="40"/>
    <n v="14674.77"/>
    <n v="132072.93"/>
    <d v="2025-03-05T00:00:00"/>
    <d v="2025-08-02T00:00:00"/>
    <m/>
    <x v="0"/>
    <s v="Pressure Mini"/>
    <s v="Furniture"/>
    <s v="Retailmart Inc"/>
    <x v="526"/>
    <x v="2"/>
    <x v="4"/>
    <n v="9"/>
    <n v="40"/>
    <n v="14674.77"/>
    <n v="132072.93"/>
    <x v="2"/>
    <x v="1"/>
  </r>
  <r>
    <s v="P3159"/>
    <s v="Popular X"/>
    <s v="Electronics"/>
    <x v="4"/>
    <n v="12"/>
    <n v="28"/>
    <n v="11106.82"/>
    <n v="133281.84"/>
    <d v="2025-05-08T00:00:00"/>
    <d v="2025-09-05T00:00:00"/>
    <s v="Inactive"/>
    <x v="3"/>
    <s v="Popular X"/>
    <s v="Electronics"/>
    <s v="Retailmart Inc"/>
    <x v="527"/>
    <x v="3"/>
    <x v="4"/>
    <n v="12"/>
    <n v="28"/>
    <n v="11106.82"/>
    <n v="133281.84"/>
    <x v="2"/>
    <x v="1"/>
  </r>
  <r>
    <s v="P3649"/>
    <s v="Fish Lite"/>
    <s v="Furniture"/>
    <x v="5"/>
    <n v="57"/>
    <n v="73"/>
    <n v="16661.98"/>
    <n v="949732.86"/>
    <d v="2025-06-02T00:00:00"/>
    <d v="2025-08-29T00:00:00"/>
    <s v="Actv"/>
    <x v="2"/>
    <s v="Fish Lite"/>
    <s v="Furniture"/>
    <s v="Abc Pvt Ltd"/>
    <x v="528"/>
    <x v="2"/>
    <x v="5"/>
    <n v="57"/>
    <n v="73"/>
    <n v="16661.98"/>
    <n v="949732.86"/>
    <x v="2"/>
    <x v="1"/>
  </r>
  <r>
    <s v="P2037"/>
    <s v="Author Plus"/>
    <s v="Groceries"/>
    <x v="0"/>
    <n v="120"/>
    <n v="53"/>
    <n v="15185.59"/>
    <n v="1822270.8"/>
    <d v="2025-06-16T00:00:00"/>
    <d v="2025-08-23T00:00:00"/>
    <m/>
    <x v="2"/>
    <s v="Author Plus"/>
    <s v="Groceries"/>
    <s v="Global Traders"/>
    <x v="529"/>
    <x v="4"/>
    <x v="0"/>
    <n v="120"/>
    <n v="53"/>
    <n v="15185.59"/>
    <n v="1822270.8"/>
    <x v="0"/>
    <x v="0"/>
  </r>
  <r>
    <s v="P3634"/>
    <s v="green plus"/>
    <s v="Clothing"/>
    <x v="5"/>
    <n v="143"/>
    <n v="89"/>
    <n v="17539.18"/>
    <n v="2508102.7400000002"/>
    <d v="2025-04-26T00:00:00"/>
    <d v="2025-08-25T00:00:00"/>
    <s v="discon"/>
    <x v="1"/>
    <s v="Green Plus"/>
    <s v="Clothing"/>
    <s v="Abc Pvt Ltd"/>
    <x v="232"/>
    <x v="0"/>
    <x v="5"/>
    <n v="143"/>
    <n v="89"/>
    <n v="17539.18"/>
    <n v="2508102.7400000002"/>
    <x v="0"/>
    <x v="0"/>
  </r>
  <r>
    <s v="P2124"/>
    <s v="poor mini"/>
    <s v="Furniture"/>
    <x v="5"/>
    <n v="185"/>
    <n v="23"/>
    <n v="7738.25"/>
    <n v="1431576.25"/>
    <d v="2025-04-20T00:00:00"/>
    <d v="2025-08-08T00:00:00"/>
    <s v="Inactive"/>
    <x v="0"/>
    <s v="Poor Mini"/>
    <s v="Furniture"/>
    <s v="Abc Pvt Ltd"/>
    <x v="530"/>
    <x v="2"/>
    <x v="5"/>
    <n v="185"/>
    <n v="23"/>
    <n v="7738.25"/>
    <n v="1431576.25"/>
    <x v="0"/>
    <x v="0"/>
  </r>
  <r>
    <s v="P6251"/>
    <s v="Strong Lite"/>
    <s v="Groceries"/>
    <x v="3"/>
    <n v="19"/>
    <n v="29"/>
    <n v="17729.61"/>
    <n v="336862.59"/>
    <d v="2025-03-21T00:00:00"/>
    <d v="2025-09-04T00:00:00"/>
    <s v="Inactive"/>
    <x v="4"/>
    <s v="Strong Lite"/>
    <s v="Groceries"/>
    <s v="Quickstock"/>
    <x v="531"/>
    <x v="4"/>
    <x v="3"/>
    <n v="19"/>
    <n v="29"/>
    <n v="17729.61"/>
    <n v="336862.59"/>
    <x v="2"/>
    <x v="1"/>
  </r>
  <r>
    <s v="P1226"/>
    <s v="Race Lite"/>
    <s v="Toys"/>
    <x v="2"/>
    <n v="153"/>
    <n v="56"/>
    <n v="13277.69"/>
    <n v="2031486.57"/>
    <d v="2025-03-26T00:00:00"/>
    <d v="2025-09-07T00:00:00"/>
    <s v="active"/>
    <x v="1"/>
    <s v="Race Lite"/>
    <s v="Toys"/>
    <s v=""/>
    <x v="166"/>
    <x v="1"/>
    <x v="2"/>
    <n v="153"/>
    <n v="56"/>
    <n v="13277.69"/>
    <n v="2031486.57"/>
    <x v="0"/>
    <x v="0"/>
  </r>
  <r>
    <s v="P3023"/>
    <s v="Method Max"/>
    <s v="Groceries"/>
    <x v="4"/>
    <n v="102"/>
    <n v="40"/>
    <n v="629.97"/>
    <n v="64256.94"/>
    <d v="2025-02-21T00:00:00"/>
    <d v="2025-09-17T00:00:00"/>
    <s v="active"/>
    <x v="0"/>
    <s v="Method Max"/>
    <s v="Groceries"/>
    <s v="Retailmart Inc"/>
    <x v="532"/>
    <x v="4"/>
    <x v="4"/>
    <n v="102"/>
    <n v="40"/>
    <n v="629.97"/>
    <n v="64256.94"/>
    <x v="0"/>
    <x v="0"/>
  </r>
  <r>
    <s v="P6891"/>
    <s v="Military Mini"/>
    <s v="Furniture"/>
    <x v="0"/>
    <n v="187"/>
    <n v="76"/>
    <n v="7784.09"/>
    <n v="1455624.83"/>
    <d v="2025-03-12T00:00:00"/>
    <d v="2025-10-07T00:00:00"/>
    <m/>
    <x v="3"/>
    <s v="Military Mini"/>
    <s v="Furniture"/>
    <s v="Global Traders"/>
    <x v="533"/>
    <x v="2"/>
    <x v="0"/>
    <n v="187"/>
    <n v="76"/>
    <n v="7784.09"/>
    <n v="1455624.83"/>
    <x v="0"/>
    <x v="0"/>
  </r>
  <r>
    <s v="P3563"/>
    <s v="Collection Pro"/>
    <s v="Clothing"/>
    <x v="1"/>
    <n v="13"/>
    <n v="22"/>
    <n v="1343.83"/>
    <n v="17469.79"/>
    <d v="2025-04-11T00:00:00"/>
    <d v="2025-08-17T00:00:00"/>
    <s v="discon"/>
    <x v="1"/>
    <s v="Collection Pro"/>
    <s v="Clothing"/>
    <s v="Omni Suppliers"/>
    <x v="534"/>
    <x v="0"/>
    <x v="1"/>
    <n v="13"/>
    <n v="22"/>
    <n v="1343.83"/>
    <n v="17469.79"/>
    <x v="2"/>
    <x v="1"/>
  </r>
  <r>
    <s v="P4959"/>
    <s v="Other Max"/>
    <s v="Toys"/>
    <x v="1"/>
    <n v="23"/>
    <n v="53"/>
    <n v="12007.41"/>
    <n v="276170.43"/>
    <d v="2025-07-05T00:00:00"/>
    <d v="2025-08-26T00:00:00"/>
    <s v="Inactive"/>
    <x v="0"/>
    <s v="Other Max"/>
    <s v="Toys"/>
    <s v="Omni Suppliers"/>
    <x v="535"/>
    <x v="1"/>
    <x v="1"/>
    <n v="23"/>
    <n v="53"/>
    <n v="12007.41"/>
    <n v="276170.43"/>
    <x v="2"/>
    <x v="1"/>
  </r>
  <r>
    <s v="P4390"/>
    <s v="Operation Pro"/>
    <s v="Toys"/>
    <x v="4"/>
    <n v="109"/>
    <n v="41"/>
    <n v="13923.54"/>
    <n v="1517665.86"/>
    <d v="2025-01-18T00:00:00"/>
    <d v="2025-09-24T00:00:00"/>
    <s v="Inactive"/>
    <x v="4"/>
    <s v="Operation Pro"/>
    <s v="Toys"/>
    <s v="Retailmart Inc"/>
    <x v="536"/>
    <x v="1"/>
    <x v="4"/>
    <n v="109"/>
    <n v="41"/>
    <n v="13923.54"/>
    <n v="1517665.86"/>
    <x v="0"/>
    <x v="0"/>
  </r>
  <r>
    <s v="P1541"/>
    <s v="West Mini"/>
    <s v="Clothing"/>
    <x v="0"/>
    <n v="57"/>
    <n v="50"/>
    <n v="16511.36"/>
    <n v="941147.52"/>
    <d v="2025-03-26T00:00:00"/>
    <d v="2025-07-15T00:00:00"/>
    <m/>
    <x v="2"/>
    <s v="West Mini"/>
    <s v="Clothing"/>
    <s v="Global Traders"/>
    <x v="537"/>
    <x v="0"/>
    <x v="0"/>
    <n v="57"/>
    <n v="50"/>
    <n v="16511.36"/>
    <n v="941147.52"/>
    <x v="0"/>
    <x v="0"/>
  </r>
  <r>
    <s v="P9623"/>
    <s v="Example Pro"/>
    <s v="Groceries"/>
    <x v="3"/>
    <n v="172"/>
    <n v="74"/>
    <n v="14723.34"/>
    <n v="2532414.48"/>
    <d v="2025-04-20T00:00:00"/>
    <d v="2025-10-05T00:00:00"/>
    <s v="discon"/>
    <x v="2"/>
    <s v="Example Pro"/>
    <s v="Groceries"/>
    <s v="Quickstock"/>
    <x v="538"/>
    <x v="4"/>
    <x v="3"/>
    <n v="172"/>
    <n v="74"/>
    <n v="14723.34"/>
    <n v="2532414.48"/>
    <x v="0"/>
    <x v="0"/>
  </r>
  <r>
    <s v="P2169"/>
    <s v="Street Max"/>
    <s v="Electronics"/>
    <x v="1"/>
    <n v="62"/>
    <n v="66"/>
    <n v="19967.03"/>
    <n v="1237955.8600000001"/>
    <d v="2025-02-03T00:00:00"/>
    <d v="2025-08-15T00:00:00"/>
    <s v="discontinued"/>
    <x v="3"/>
    <s v="Street Max"/>
    <s v="Electronics"/>
    <s v="Omni Suppliers"/>
    <x v="539"/>
    <x v="3"/>
    <x v="1"/>
    <n v="62"/>
    <n v="66"/>
    <n v="19967.03"/>
    <n v="1237955.8599999999"/>
    <x v="2"/>
    <x v="1"/>
  </r>
  <r>
    <s v="P2019"/>
    <s v="Current X"/>
    <s v="Electronics"/>
    <x v="2"/>
    <n v="117"/>
    <n v="64"/>
    <n v="3510.93"/>
    <n v="410778.81"/>
    <d v="2025-02-20T00:00:00"/>
    <d v="2025-07-18T00:00:00"/>
    <s v="active"/>
    <x v="3"/>
    <s v="Current X"/>
    <s v="Electronics"/>
    <s v=""/>
    <x v="540"/>
    <x v="3"/>
    <x v="2"/>
    <n v="117"/>
    <n v="64"/>
    <n v="3510.93"/>
    <n v="410778.81"/>
    <x v="0"/>
    <x v="0"/>
  </r>
  <r>
    <s v="P2283"/>
    <s v="Sign Pro"/>
    <s v="Groceries"/>
    <x v="4"/>
    <n v="147"/>
    <m/>
    <n v="2410.81"/>
    <n v="354389.07"/>
    <d v="2025-04-29T00:00:00"/>
    <d v="2025-07-28T00:00:00"/>
    <m/>
    <x v="1"/>
    <s v="Sign Pro"/>
    <s v="Groceries"/>
    <s v="Retailmart Inc"/>
    <x v="541"/>
    <x v="4"/>
    <x v="4"/>
    <n v="147"/>
    <n v="0"/>
    <n v="2410.81"/>
    <n v="354389.07"/>
    <x v="0"/>
    <x v="0"/>
  </r>
  <r>
    <s v="P4471"/>
    <s v="War Max"/>
    <s v="Electronics"/>
    <x v="4"/>
    <n v="68"/>
    <n v="80"/>
    <n v="19593.95"/>
    <n v="1332388.6000000001"/>
    <d v="2025-03-10T00:00:00"/>
    <d v="2025-08-29T00:00:00"/>
    <s v="Inactive"/>
    <x v="0"/>
    <s v="War Max"/>
    <s v="Electronics"/>
    <s v="Retailmart Inc"/>
    <x v="542"/>
    <x v="3"/>
    <x v="4"/>
    <n v="68"/>
    <n v="80"/>
    <n v="19593.95"/>
    <n v="1332388.6000000001"/>
    <x v="2"/>
    <x v="1"/>
  </r>
  <r>
    <s v="P6068"/>
    <s v="More Plus"/>
    <s v="Furniture"/>
    <x v="1"/>
    <n v="106"/>
    <n v="89"/>
    <n v="10385.67"/>
    <n v="1100881.02"/>
    <d v="2025-03-02T00:00:00"/>
    <d v="2025-10-04T00:00:00"/>
    <s v="discontinued"/>
    <x v="0"/>
    <s v="More Plus"/>
    <s v="Furniture"/>
    <s v="Omni Suppliers"/>
    <x v="543"/>
    <x v="2"/>
    <x v="1"/>
    <n v="106"/>
    <n v="89"/>
    <n v="10385.67"/>
    <n v="1100881.02"/>
    <x v="0"/>
    <x v="0"/>
  </r>
  <r>
    <s v="P2900"/>
    <s v="whose lite"/>
    <s v="Groceries"/>
    <x v="1"/>
    <n v="50"/>
    <n v="38"/>
    <n v="5222.97"/>
    <n v="261148.5"/>
    <d v="2025-02-08T00:00:00"/>
    <d v="2025-07-16T00:00:00"/>
    <s v="Actv"/>
    <x v="2"/>
    <s v="Whose Lite"/>
    <s v="Groceries"/>
    <s v="Omni Suppliers"/>
    <x v="544"/>
    <x v="4"/>
    <x v="1"/>
    <n v="50"/>
    <n v="38"/>
    <n v="5222.97"/>
    <n v="261148.5"/>
    <x v="0"/>
    <x v="0"/>
  </r>
  <r>
    <s v="P6017"/>
    <s v="Door X"/>
    <s v="Furniture"/>
    <x v="4"/>
    <m/>
    <n v="83"/>
    <n v="3762.72"/>
    <m/>
    <d v="2025-03-24T00:00:00"/>
    <d v="2025-10-05T00:00:00"/>
    <m/>
    <x v="3"/>
    <s v="Door X"/>
    <s v="Furniture"/>
    <s v="Retailmart Inc"/>
    <x v="545"/>
    <x v="2"/>
    <x v="4"/>
    <n v="0"/>
    <n v="83"/>
    <n v="3762.72"/>
    <n v="0"/>
    <x v="1"/>
    <x v="1"/>
  </r>
  <r>
    <s v="P3096"/>
    <s v="theory max"/>
    <s v="Clothing"/>
    <x v="5"/>
    <n v="148"/>
    <n v="93"/>
    <n v="18750.2"/>
    <n v="2775029.6"/>
    <d v="2025-05-05T00:00:00"/>
    <d v="2025-10-07T00:00:00"/>
    <m/>
    <x v="1"/>
    <s v="Theory Max"/>
    <s v="Clothing"/>
    <s v="Abc Pvt Ltd"/>
    <x v="546"/>
    <x v="0"/>
    <x v="5"/>
    <n v="148"/>
    <n v="93"/>
    <n v="18750.2"/>
    <n v="2775029.6"/>
    <x v="0"/>
    <x v="0"/>
  </r>
  <r>
    <s v="P4331"/>
    <s v="Call Mini"/>
    <s v="Toys"/>
    <x v="5"/>
    <n v="125"/>
    <n v="58"/>
    <n v="9954.4"/>
    <n v="1244300"/>
    <d v="2025-05-20T00:00:00"/>
    <d v="2025-09-27T00:00:00"/>
    <s v="discontinued"/>
    <x v="1"/>
    <s v="Call Mini"/>
    <s v="Toys"/>
    <s v="Abc Pvt Ltd"/>
    <x v="547"/>
    <x v="1"/>
    <x v="5"/>
    <n v="125"/>
    <n v="58"/>
    <n v="9954.4"/>
    <n v="1244300"/>
    <x v="0"/>
    <x v="0"/>
  </r>
  <r>
    <s v="P3839"/>
    <s v="Executive Max"/>
    <s v="Toys"/>
    <x v="0"/>
    <n v="56"/>
    <n v="89"/>
    <n v="1192.74"/>
    <n v="66793.440000000002"/>
    <d v="2025-06-21T00:00:00"/>
    <d v="2025-10-01T00:00:00"/>
    <s v="discontinued"/>
    <x v="3"/>
    <s v="Executive Max"/>
    <s v="Toys"/>
    <s v="Global Traders"/>
    <x v="548"/>
    <x v="1"/>
    <x v="0"/>
    <n v="56"/>
    <n v="89"/>
    <n v="1192.74"/>
    <n v="66793.440000000002"/>
    <x v="2"/>
    <x v="1"/>
  </r>
  <r>
    <s v="P2619"/>
    <s v="Behavior Plus"/>
    <s v="Electronics"/>
    <x v="1"/>
    <n v="151"/>
    <n v="55"/>
    <n v="317.38"/>
    <n v="47924.38"/>
    <d v="2025-01-24T00:00:00"/>
    <d v="2025-09-30T00:00:00"/>
    <s v="Actv"/>
    <x v="0"/>
    <s v="Behavior Plus"/>
    <s v="Electronics"/>
    <s v="Omni Suppliers"/>
    <x v="549"/>
    <x v="3"/>
    <x v="1"/>
    <n v="151"/>
    <n v="55"/>
    <n v="317.38"/>
    <n v="47924.38"/>
    <x v="0"/>
    <x v="0"/>
  </r>
  <r>
    <s v="P2431"/>
    <s v="Result Mini"/>
    <s v="Electronics"/>
    <x v="1"/>
    <n v="107"/>
    <n v="49"/>
    <n v="773.94"/>
    <n v="82811.58"/>
    <d v="2025-01-29T00:00:00"/>
    <d v="2025-09-13T00:00:00"/>
    <s v="discontinued"/>
    <x v="2"/>
    <s v="Result Mini"/>
    <s v="Electronics"/>
    <s v="Omni Suppliers"/>
    <x v="550"/>
    <x v="3"/>
    <x v="1"/>
    <n v="107"/>
    <n v="49"/>
    <n v="773.94"/>
    <n v="82811.58"/>
    <x v="0"/>
    <x v="0"/>
  </r>
  <r>
    <s v="P5998"/>
    <s v="Bag Pro"/>
    <s v="Groceries"/>
    <x v="4"/>
    <m/>
    <n v="74"/>
    <n v="18129.78"/>
    <m/>
    <d v="2025-01-19T00:00:00"/>
    <d v="2025-08-21T00:00:00"/>
    <s v="active"/>
    <x v="4"/>
    <s v="Bag Pro"/>
    <s v="Groceries"/>
    <s v="Retailmart Inc"/>
    <x v="551"/>
    <x v="4"/>
    <x v="4"/>
    <n v="0"/>
    <n v="74"/>
    <n v="18129.78"/>
    <n v="0"/>
    <x v="1"/>
    <x v="1"/>
  </r>
  <r>
    <s v="P1631"/>
    <s v="View Mini"/>
    <s v="Groceries"/>
    <x v="3"/>
    <n v="137"/>
    <n v="99"/>
    <n v="7455.58"/>
    <n v="1021414.46"/>
    <d v="2025-06-23T00:00:00"/>
    <d v="2025-09-03T00:00:00"/>
    <s v="discon"/>
    <x v="2"/>
    <s v="View Mini"/>
    <s v="Groceries"/>
    <s v="Quickstock"/>
    <x v="552"/>
    <x v="4"/>
    <x v="3"/>
    <n v="137"/>
    <n v="99"/>
    <n v="7455.58"/>
    <n v="1021414.46"/>
    <x v="0"/>
    <x v="0"/>
  </r>
  <r>
    <s v="P3014"/>
    <s v="Subject Lite"/>
    <s v="Clothing"/>
    <x v="0"/>
    <n v="105"/>
    <n v="96"/>
    <n v="5399.37"/>
    <n v="566933.85"/>
    <d v="2025-07-04T00:00:00"/>
    <d v="2025-09-09T00:00:00"/>
    <s v="Actv"/>
    <x v="4"/>
    <s v="Subject Lite"/>
    <s v="Clothing"/>
    <s v="Global Traders"/>
    <x v="553"/>
    <x v="0"/>
    <x v="0"/>
    <n v="105"/>
    <n v="96"/>
    <n v="5399.37"/>
    <n v="566933.85"/>
    <x v="0"/>
    <x v="0"/>
  </r>
  <r>
    <s v="P6347"/>
    <s v="Candidate Max"/>
    <s v="Clothing"/>
    <x v="0"/>
    <n v="183"/>
    <n v="76"/>
    <n v="6951.11"/>
    <n v="1272053.1299999999"/>
    <d v="2025-03-01T00:00:00"/>
    <d v="2025-08-24T00:00:00"/>
    <s v="active"/>
    <x v="1"/>
    <s v="Candidate Max"/>
    <s v="Clothing"/>
    <s v="Global Traders"/>
    <x v="554"/>
    <x v="0"/>
    <x v="0"/>
    <n v="183"/>
    <n v="76"/>
    <n v="6951.11"/>
    <n v="1272053.1299999999"/>
    <x v="0"/>
    <x v="0"/>
  </r>
  <r>
    <s v="P1689"/>
    <s v="Tv Mini"/>
    <s v="Electronics"/>
    <x v="0"/>
    <m/>
    <n v="26"/>
    <n v="1774.17"/>
    <m/>
    <d v="2025-03-12T00:00:00"/>
    <d v="2025-07-20T00:00:00"/>
    <s v="active"/>
    <x v="1"/>
    <s v="Tv Mini"/>
    <s v="Electronics"/>
    <s v="Global Traders"/>
    <x v="555"/>
    <x v="3"/>
    <x v="0"/>
    <n v="0"/>
    <n v="26"/>
    <n v="1774.17"/>
    <n v="0"/>
    <x v="1"/>
    <x v="1"/>
  </r>
  <r>
    <s v="P2449"/>
    <s v="Purpose Pro"/>
    <s v="Electronics"/>
    <x v="4"/>
    <n v="153"/>
    <n v="33"/>
    <n v="14629.88"/>
    <n v="2238371.64"/>
    <d v="2025-04-04T00:00:00"/>
    <d v="2025-09-16T00:00:00"/>
    <m/>
    <x v="3"/>
    <s v="Purpose Pro"/>
    <s v="Electronics"/>
    <s v="Retailmart Inc"/>
    <x v="556"/>
    <x v="3"/>
    <x v="4"/>
    <n v="153"/>
    <n v="33"/>
    <n v="14629.88"/>
    <n v="2238371.6399999997"/>
    <x v="0"/>
    <x v="0"/>
  </r>
  <r>
    <s v="P3361"/>
    <s v="their plus"/>
    <s v="Toys"/>
    <x v="5"/>
    <n v="20"/>
    <n v="88"/>
    <n v="13100.78"/>
    <n v="262015.6"/>
    <d v="2025-04-16T00:00:00"/>
    <d v="2025-09-04T00:00:00"/>
    <s v="discontinued"/>
    <x v="4"/>
    <s v="Their Plus"/>
    <s v="Toys"/>
    <s v="Abc Pvt Ltd"/>
    <x v="557"/>
    <x v="1"/>
    <x v="5"/>
    <n v="20"/>
    <n v="88"/>
    <n v="13100.78"/>
    <n v="262015.6"/>
    <x v="2"/>
    <x v="1"/>
  </r>
  <r>
    <s v="P2753"/>
    <s v="Early Lite"/>
    <s v="Toys"/>
    <x v="1"/>
    <n v="164"/>
    <n v="68"/>
    <n v="9305.4500000000007"/>
    <n v="1526093.8"/>
    <d v="2025-07-05T00:00:00"/>
    <d v="2025-09-13T00:00:00"/>
    <s v="active"/>
    <x v="4"/>
    <s v="Early Lite"/>
    <s v="Toys"/>
    <s v="Omni Suppliers"/>
    <x v="558"/>
    <x v="1"/>
    <x v="1"/>
    <n v="164"/>
    <n v="68"/>
    <n v="9305.4500000000007"/>
    <n v="1526093.8"/>
    <x v="0"/>
    <x v="0"/>
  </r>
  <r>
    <s v="P6976"/>
    <s v="Break Pro"/>
    <s v="Groceries"/>
    <x v="2"/>
    <n v="84"/>
    <m/>
    <n v="7022.65"/>
    <n v="589902.6"/>
    <d v="2025-06-25T00:00:00"/>
    <d v="2025-09-21T00:00:00"/>
    <s v="Actv"/>
    <x v="4"/>
    <s v="Break Pro"/>
    <s v="Groceries"/>
    <s v=""/>
    <x v="559"/>
    <x v="4"/>
    <x v="2"/>
    <n v="84"/>
    <n v="0"/>
    <n v="7022.65"/>
    <n v="589902.6"/>
    <x v="0"/>
    <x v="0"/>
  </r>
  <r>
    <s v="P9616"/>
    <s v="Push Mini"/>
    <s v="Electronics"/>
    <x v="4"/>
    <n v="160"/>
    <n v="69"/>
    <n v="14414.16"/>
    <n v="2306265.6"/>
    <d v="2025-01-14T00:00:00"/>
    <d v="2025-09-09T00:00:00"/>
    <s v="Inactive"/>
    <x v="2"/>
    <s v="Push Mini"/>
    <s v="Electronics"/>
    <s v="Retailmart Inc"/>
    <x v="560"/>
    <x v="3"/>
    <x v="4"/>
    <n v="160"/>
    <n v="69"/>
    <n v="14414.16"/>
    <n v="2306265.6"/>
    <x v="0"/>
    <x v="0"/>
  </r>
  <r>
    <s v="P7633"/>
    <s v="Similar Plus"/>
    <s v="Toys"/>
    <x v="4"/>
    <n v="70"/>
    <n v="52"/>
    <n v="10491.65"/>
    <n v="734415.5"/>
    <d v="2025-02-16T00:00:00"/>
    <d v="2025-09-28T00:00:00"/>
    <s v="active"/>
    <x v="4"/>
    <s v="Similar Plus"/>
    <s v="Toys"/>
    <s v="Retailmart Inc"/>
    <x v="561"/>
    <x v="1"/>
    <x v="4"/>
    <n v="70"/>
    <n v="52"/>
    <n v="10491.65"/>
    <n v="734415.5"/>
    <x v="0"/>
    <x v="0"/>
  </r>
  <r>
    <s v="P1572"/>
    <s v="other plus"/>
    <s v="Electronics"/>
    <x v="3"/>
    <n v="97"/>
    <n v="47"/>
    <n v="14470.15"/>
    <n v="1403604.55"/>
    <d v="2025-03-12T00:00:00"/>
    <d v="2025-08-04T00:00:00"/>
    <s v="active"/>
    <x v="2"/>
    <s v="Other Plus"/>
    <s v="Electronics"/>
    <s v="Quickstock"/>
    <x v="562"/>
    <x v="3"/>
    <x v="3"/>
    <n v="97"/>
    <n v="47"/>
    <n v="14470.15"/>
    <n v="1403604.55"/>
    <x v="0"/>
    <x v="0"/>
  </r>
  <r>
    <s v="P7566"/>
    <s v="Decision Max"/>
    <s v="Furniture"/>
    <x v="3"/>
    <n v="85"/>
    <n v="68"/>
    <n v="10893.59"/>
    <n v="925955.15"/>
    <d v="2025-03-26T00:00:00"/>
    <d v="2025-07-16T00:00:00"/>
    <s v="Actv"/>
    <x v="3"/>
    <s v="Decision Max"/>
    <s v="Furniture"/>
    <s v="Quickstock"/>
    <x v="563"/>
    <x v="2"/>
    <x v="3"/>
    <n v="85"/>
    <n v="68"/>
    <n v="10893.59"/>
    <n v="925955.15"/>
    <x v="0"/>
    <x v="0"/>
  </r>
  <r>
    <s v="P2517"/>
    <s v="Majority Lite"/>
    <s v="Electronics"/>
    <x v="5"/>
    <m/>
    <n v="84"/>
    <n v="8601.18"/>
    <m/>
    <d v="2025-01-19T00:00:00"/>
    <d v="2025-07-17T00:00:00"/>
    <s v="Inactive"/>
    <x v="3"/>
    <s v="Majority Lite"/>
    <s v="Electronics"/>
    <s v="Abc Pvt Ltd"/>
    <x v="564"/>
    <x v="3"/>
    <x v="5"/>
    <n v="0"/>
    <n v="84"/>
    <n v="8601.18"/>
    <n v="0"/>
    <x v="1"/>
    <x v="1"/>
  </r>
  <r>
    <s v="P2537"/>
    <s v="Common Max"/>
    <s v="Electronics"/>
    <x v="5"/>
    <n v="21"/>
    <n v="76"/>
    <n v="13397"/>
    <n v="281337"/>
    <d v="2025-04-14T00:00:00"/>
    <d v="2025-09-26T00:00:00"/>
    <s v="Inactive"/>
    <x v="2"/>
    <s v="Common Max"/>
    <s v="Electronics"/>
    <s v="Abc Pvt Ltd"/>
    <x v="565"/>
    <x v="3"/>
    <x v="5"/>
    <n v="21"/>
    <n v="76"/>
    <n v="13397"/>
    <n v="281337"/>
    <x v="2"/>
    <x v="1"/>
  </r>
  <r>
    <s v="P1097"/>
    <s v="Outside Plus"/>
    <s v="Groceries"/>
    <x v="0"/>
    <n v="143"/>
    <n v="70"/>
    <n v="13036.92"/>
    <n v="1864279.56"/>
    <d v="2025-05-18T00:00:00"/>
    <d v="2025-07-27T00:00:00"/>
    <s v="discontinued"/>
    <x v="0"/>
    <s v="Outside Plus"/>
    <s v="Groceries"/>
    <s v="Global Traders"/>
    <x v="566"/>
    <x v="4"/>
    <x v="0"/>
    <n v="143"/>
    <n v="70"/>
    <n v="13036.92"/>
    <n v="1864279.56"/>
    <x v="0"/>
    <x v="0"/>
  </r>
  <r>
    <s v="P9535"/>
    <s v="Send Pro"/>
    <s v="Toys"/>
    <x v="0"/>
    <n v="167"/>
    <n v="57"/>
    <n v="16137.75"/>
    <n v="2695004.25"/>
    <d v="2025-07-13T00:00:00"/>
    <d v="2025-09-15T00:00:00"/>
    <s v="Inactive"/>
    <x v="1"/>
    <s v="Send Pro"/>
    <s v="Toys"/>
    <s v="Global Traders"/>
    <x v="567"/>
    <x v="1"/>
    <x v="0"/>
    <n v="167"/>
    <n v="57"/>
    <n v="16137.75"/>
    <n v="2695004.25"/>
    <x v="0"/>
    <x v="0"/>
  </r>
  <r>
    <s v="P1610"/>
    <s v="What Max"/>
    <s v="Groceries"/>
    <x v="0"/>
    <n v="191"/>
    <n v="82"/>
    <n v="9970.26"/>
    <n v="1904319.66"/>
    <d v="2025-03-08T00:00:00"/>
    <d v="2025-07-17T00:00:00"/>
    <m/>
    <x v="2"/>
    <s v="What Max"/>
    <s v="Groceries"/>
    <s v="Global Traders"/>
    <x v="568"/>
    <x v="4"/>
    <x v="0"/>
    <n v="191"/>
    <n v="82"/>
    <n v="9970.26"/>
    <n v="1904319.6600000001"/>
    <x v="0"/>
    <x v="0"/>
  </r>
  <r>
    <s v="P3324"/>
    <s v="For X"/>
    <s v="Furniture"/>
    <x v="4"/>
    <n v="19"/>
    <n v="45"/>
    <n v="6637.79"/>
    <n v="126118.01"/>
    <d v="2025-02-24T00:00:00"/>
    <d v="2025-10-08T00:00:00"/>
    <s v="active"/>
    <x v="4"/>
    <s v="For X"/>
    <s v="Furniture"/>
    <s v="Retailmart Inc"/>
    <x v="569"/>
    <x v="2"/>
    <x v="4"/>
    <n v="19"/>
    <n v="45"/>
    <n v="6637.79"/>
    <n v="126118.01"/>
    <x v="2"/>
    <x v="1"/>
  </r>
  <r>
    <s v="P6774"/>
    <s v="North Mini"/>
    <s v="Electronics"/>
    <x v="5"/>
    <n v="119"/>
    <n v="98"/>
    <n v="17597.66"/>
    <n v="2094121.54"/>
    <d v="2025-05-11T00:00:00"/>
    <d v="2025-09-19T00:00:00"/>
    <s v="active"/>
    <x v="4"/>
    <s v="North Mini"/>
    <s v="Electronics"/>
    <s v="Abc Pvt Ltd"/>
    <x v="570"/>
    <x v="3"/>
    <x v="5"/>
    <n v="119"/>
    <n v="98"/>
    <n v="17597.66"/>
    <n v="2094121.54"/>
    <x v="0"/>
    <x v="0"/>
  </r>
  <r>
    <s v="P1781"/>
    <s v="Include Mini"/>
    <s v="Electronics"/>
    <x v="4"/>
    <m/>
    <n v="59"/>
    <n v="19700.54"/>
    <m/>
    <d v="2025-04-02T00:00:00"/>
    <d v="2025-07-17T00:00:00"/>
    <s v="Inactive"/>
    <x v="0"/>
    <s v="Include Mini"/>
    <s v="Electronics"/>
    <s v="Retailmart Inc"/>
    <x v="571"/>
    <x v="3"/>
    <x v="4"/>
    <n v="0"/>
    <n v="59"/>
    <n v="19700.54"/>
    <n v="0"/>
    <x v="1"/>
    <x v="1"/>
  </r>
  <r>
    <s v="P8193"/>
    <s v="Long Max"/>
    <s v="Toys"/>
    <x v="5"/>
    <n v="112"/>
    <n v="82"/>
    <n v="11072.65"/>
    <n v="1240136.8"/>
    <d v="2025-01-22T00:00:00"/>
    <d v="2025-08-06T00:00:00"/>
    <s v="Inactive"/>
    <x v="4"/>
    <s v="Long Max"/>
    <s v="Toys"/>
    <s v="Abc Pvt Ltd"/>
    <x v="572"/>
    <x v="1"/>
    <x v="5"/>
    <n v="112"/>
    <n v="82"/>
    <n v="11072.65"/>
    <n v="1240136.8"/>
    <x v="0"/>
    <x v="0"/>
  </r>
  <r>
    <s v="P6879"/>
    <s v="Me X"/>
    <s v="Furniture"/>
    <x v="4"/>
    <n v="130"/>
    <n v="91"/>
    <n v="5684.5"/>
    <n v="738985"/>
    <d v="2025-02-26T00:00:00"/>
    <d v="2025-07-28T00:00:00"/>
    <s v="Inactive"/>
    <x v="2"/>
    <s v="Me X"/>
    <s v="Furniture"/>
    <s v="Retailmart Inc"/>
    <x v="573"/>
    <x v="2"/>
    <x v="4"/>
    <n v="130"/>
    <n v="91"/>
    <n v="5684.5"/>
    <n v="738985"/>
    <x v="0"/>
    <x v="0"/>
  </r>
  <r>
    <s v="P2577"/>
    <s v="Pm Mini"/>
    <s v="Electronics"/>
    <x v="3"/>
    <n v="5"/>
    <n v="58"/>
    <n v="13152.76"/>
    <n v="65763.8"/>
    <d v="2025-07-07T00:00:00"/>
    <d v="2025-09-18T00:00:00"/>
    <s v="Inactive"/>
    <x v="3"/>
    <s v="Pm Mini"/>
    <s v="Electronics"/>
    <s v="Quickstock"/>
    <x v="574"/>
    <x v="3"/>
    <x v="3"/>
    <n v="5"/>
    <n v="58"/>
    <n v="13152.76"/>
    <n v="65763.8"/>
    <x v="2"/>
    <x v="1"/>
  </r>
  <r>
    <s v="P7744"/>
    <s v="Religious Mini"/>
    <s v="Toys"/>
    <x v="0"/>
    <n v="122"/>
    <n v="69"/>
    <n v="1913.49"/>
    <n v="233445.78"/>
    <d v="2025-06-04T00:00:00"/>
    <d v="2025-08-01T00:00:00"/>
    <s v="discon"/>
    <x v="2"/>
    <s v="Religious Mini"/>
    <s v="Toys"/>
    <s v="Global Traders"/>
    <x v="575"/>
    <x v="1"/>
    <x v="0"/>
    <n v="122"/>
    <n v="69"/>
    <n v="1913.49"/>
    <n v="233445.78"/>
    <x v="0"/>
    <x v="0"/>
  </r>
  <r>
    <s v="P7852"/>
    <s v="Court Lite"/>
    <s v="Toys"/>
    <x v="0"/>
    <n v="50"/>
    <n v="30"/>
    <n v="4115.1400000000003"/>
    <n v="205757"/>
    <d v="2025-05-09T00:00:00"/>
    <d v="2025-09-12T00:00:00"/>
    <s v="Inactive"/>
    <x v="0"/>
    <s v="Court Lite"/>
    <s v="Toys"/>
    <s v="Global Traders"/>
    <x v="576"/>
    <x v="1"/>
    <x v="0"/>
    <n v="50"/>
    <n v="30"/>
    <n v="4115.1400000000003"/>
    <n v="205757.00000000003"/>
    <x v="0"/>
    <x v="0"/>
  </r>
  <r>
    <s v="P1007"/>
    <s v="cut max"/>
    <s v="Groceries"/>
    <x v="0"/>
    <n v="151"/>
    <m/>
    <n v="11572.99"/>
    <n v="1747521.49"/>
    <d v="2025-03-04T00:00:00"/>
    <d v="2025-07-25T00:00:00"/>
    <s v="active"/>
    <x v="2"/>
    <s v="Cut Max"/>
    <s v="Groceries"/>
    <s v="Global Traders"/>
    <x v="577"/>
    <x v="4"/>
    <x v="0"/>
    <n v="151"/>
    <n v="0"/>
    <n v="11572.99"/>
    <n v="1747521.49"/>
    <x v="0"/>
    <x v="0"/>
  </r>
  <r>
    <s v="P7063"/>
    <s v="Partner Lite"/>
    <s v="Groceries"/>
    <x v="4"/>
    <n v="103"/>
    <n v="61"/>
    <n v="8979.68"/>
    <n v="924907.04"/>
    <d v="2025-03-18T00:00:00"/>
    <d v="2025-10-04T00:00:00"/>
    <s v="active"/>
    <x v="0"/>
    <s v="Partner Lite"/>
    <s v="Groceries"/>
    <s v="Retailmart Inc"/>
    <x v="578"/>
    <x v="4"/>
    <x v="4"/>
    <n v="103"/>
    <n v="61"/>
    <n v="8979.68"/>
    <n v="924907.04"/>
    <x v="0"/>
    <x v="0"/>
  </r>
  <r>
    <s v="P4525"/>
    <s v="Because Lite"/>
    <s v="Toys"/>
    <x v="3"/>
    <n v="11"/>
    <n v="21"/>
    <n v="6369.4"/>
    <n v="70063.399999999994"/>
    <d v="2025-02-02T00:00:00"/>
    <d v="2025-10-02T00:00:00"/>
    <s v="discon"/>
    <x v="2"/>
    <s v="Because Lite"/>
    <s v="Toys"/>
    <s v="Quickstock"/>
    <x v="579"/>
    <x v="1"/>
    <x v="3"/>
    <n v="11"/>
    <n v="21"/>
    <n v="6369.4"/>
    <n v="70063.399999999994"/>
    <x v="2"/>
    <x v="1"/>
  </r>
  <r>
    <s v="P7530"/>
    <s v="Environment X"/>
    <s v="Groceries"/>
    <x v="3"/>
    <n v="108"/>
    <n v="22"/>
    <n v="17948.87"/>
    <n v="1938477.96"/>
    <d v="2025-01-12T00:00:00"/>
    <d v="2025-09-08T00:00:00"/>
    <s v="Inactive"/>
    <x v="2"/>
    <s v="Environment X"/>
    <s v="Groceries"/>
    <s v="Quickstock"/>
    <x v="580"/>
    <x v="4"/>
    <x v="3"/>
    <n v="108"/>
    <n v="22"/>
    <n v="17948.87"/>
    <n v="1938477.96"/>
    <x v="0"/>
    <x v="0"/>
  </r>
  <r>
    <s v="P2898"/>
    <s v="Huge Max"/>
    <s v="Electronics"/>
    <x v="5"/>
    <n v="39"/>
    <n v="52"/>
    <n v="11982.35"/>
    <n v="467311.65"/>
    <d v="2025-07-04T00:00:00"/>
    <d v="2025-08-24T00:00:00"/>
    <s v="Actv"/>
    <x v="3"/>
    <s v="Huge Max"/>
    <s v="Electronics"/>
    <s v="Abc Pvt Ltd"/>
    <x v="581"/>
    <x v="3"/>
    <x v="5"/>
    <n v="39"/>
    <n v="52"/>
    <n v="11982.35"/>
    <n v="467311.65"/>
    <x v="2"/>
    <x v="1"/>
  </r>
  <r>
    <s v="P6110"/>
    <s v="fall max"/>
    <s v="Furniture"/>
    <x v="5"/>
    <n v="7"/>
    <n v="51"/>
    <n v="13103.14"/>
    <n v="91721.98"/>
    <d v="2025-01-15T00:00:00"/>
    <d v="2025-08-05T00:00:00"/>
    <s v="active"/>
    <x v="2"/>
    <s v="Fall Max"/>
    <s v="Furniture"/>
    <s v="Abc Pvt Ltd"/>
    <x v="582"/>
    <x v="2"/>
    <x v="5"/>
    <n v="7"/>
    <n v="51"/>
    <n v="13103.14"/>
    <n v="91721.98"/>
    <x v="2"/>
    <x v="1"/>
  </r>
  <r>
    <s v="P4690"/>
    <s v="Machine Max"/>
    <s v="Furniture"/>
    <x v="5"/>
    <n v="100"/>
    <n v="23"/>
    <n v="15981.94"/>
    <n v="1598194"/>
    <d v="2025-03-07T00:00:00"/>
    <d v="2025-08-19T00:00:00"/>
    <m/>
    <x v="1"/>
    <s v="Machine Max"/>
    <s v="Furniture"/>
    <s v="Abc Pvt Ltd"/>
    <x v="583"/>
    <x v="2"/>
    <x v="5"/>
    <n v="100"/>
    <n v="23"/>
    <n v="15981.94"/>
    <n v="1598194"/>
    <x v="0"/>
    <x v="0"/>
  </r>
  <r>
    <s v="P7509"/>
    <s v="Instead Plus"/>
    <s v="Groceries"/>
    <x v="3"/>
    <n v="18"/>
    <n v="51"/>
    <n v="2397"/>
    <n v="43146"/>
    <d v="2025-01-14T00:00:00"/>
    <d v="2025-08-22T00:00:00"/>
    <s v="Actv"/>
    <x v="3"/>
    <s v="Instead Plus"/>
    <s v="Groceries"/>
    <s v="Quickstock"/>
    <x v="584"/>
    <x v="4"/>
    <x v="3"/>
    <n v="18"/>
    <n v="51"/>
    <n v="2397"/>
    <n v="43146"/>
    <x v="2"/>
    <x v="1"/>
  </r>
  <r>
    <s v="P8183"/>
    <s v="On Plus"/>
    <s v="Furniture"/>
    <x v="2"/>
    <n v="128"/>
    <n v="82"/>
    <n v="9732.91"/>
    <n v="1245812.48"/>
    <d v="2025-04-12T00:00:00"/>
    <d v="2025-09-16T00:00:00"/>
    <s v="discontinued"/>
    <x v="4"/>
    <s v="On Plus"/>
    <s v="Furniture"/>
    <s v=""/>
    <x v="585"/>
    <x v="2"/>
    <x v="2"/>
    <n v="128"/>
    <n v="82"/>
    <n v="9732.91"/>
    <n v="1245812.48"/>
    <x v="0"/>
    <x v="0"/>
  </r>
  <r>
    <s v="P6108"/>
    <s v="Throughout Max"/>
    <s v="Groceries"/>
    <x v="5"/>
    <n v="20"/>
    <n v="49"/>
    <n v="12711.69"/>
    <n v="254233.8"/>
    <d v="2025-01-12T00:00:00"/>
    <d v="2025-08-18T00:00:00"/>
    <m/>
    <x v="2"/>
    <s v="Throughout Max"/>
    <s v="Groceries"/>
    <s v="Abc Pvt Ltd"/>
    <x v="586"/>
    <x v="4"/>
    <x v="5"/>
    <n v="20"/>
    <n v="49"/>
    <n v="12711.69"/>
    <n v="254233.80000000002"/>
    <x v="2"/>
    <x v="1"/>
  </r>
  <r>
    <s v="P9004"/>
    <s v="Able Mini"/>
    <s v="Clothing"/>
    <x v="1"/>
    <n v="24"/>
    <n v="22"/>
    <n v="10571.62"/>
    <n v="253718.88"/>
    <d v="2025-02-01T00:00:00"/>
    <d v="2025-09-16T00:00:00"/>
    <m/>
    <x v="0"/>
    <s v="Able Mini"/>
    <s v="Clothing"/>
    <s v="Omni Suppliers"/>
    <x v="587"/>
    <x v="0"/>
    <x v="1"/>
    <n v="24"/>
    <n v="22"/>
    <n v="10571.62"/>
    <n v="253718.88"/>
    <x v="0"/>
    <x v="0"/>
  </r>
  <r>
    <s v="P4864"/>
    <s v="These X"/>
    <s v="Electronics"/>
    <x v="4"/>
    <n v="147"/>
    <m/>
    <n v="4234.57"/>
    <n v="622481.78999999992"/>
    <d v="2025-01-27T00:00:00"/>
    <d v="2025-07-16T00:00:00"/>
    <s v="active"/>
    <x v="3"/>
    <s v="These X"/>
    <s v="Electronics"/>
    <s v="Retailmart Inc"/>
    <x v="588"/>
    <x v="3"/>
    <x v="4"/>
    <n v="147"/>
    <n v="0"/>
    <n v="4234.57"/>
    <n v="622481.78999999992"/>
    <x v="0"/>
    <x v="0"/>
  </r>
  <r>
    <s v="P7788"/>
    <s v="Once X"/>
    <s v="Electronics"/>
    <x v="4"/>
    <n v="188"/>
    <n v="28"/>
    <n v="16390.32"/>
    <n v="3081380.16"/>
    <d v="2025-04-09T00:00:00"/>
    <d v="2025-09-05T00:00:00"/>
    <s v="active"/>
    <x v="2"/>
    <s v="Once X"/>
    <s v="Electronics"/>
    <s v="Retailmart Inc"/>
    <x v="589"/>
    <x v="3"/>
    <x v="4"/>
    <n v="188"/>
    <n v="28"/>
    <n v="16390.32"/>
    <n v="3081380.16"/>
    <x v="0"/>
    <x v="0"/>
  </r>
  <r>
    <s v="P1587"/>
    <s v="Close Plus"/>
    <s v="Toys"/>
    <x v="1"/>
    <n v="29"/>
    <n v="40"/>
    <n v="2303.2199999999998"/>
    <n v="66793.37999999999"/>
    <d v="2025-06-14T00:00:00"/>
    <d v="2025-09-26T00:00:00"/>
    <s v="discontinued"/>
    <x v="3"/>
    <s v="Close Plus"/>
    <s v="Toys"/>
    <s v="Omni Suppliers"/>
    <x v="590"/>
    <x v="1"/>
    <x v="1"/>
    <n v="29"/>
    <n v="40"/>
    <n v="2303.2199999999998"/>
    <n v="66793.37999999999"/>
    <x v="2"/>
    <x v="1"/>
  </r>
  <r>
    <s v="P9381"/>
    <s v="Story Plus"/>
    <s v="Groceries"/>
    <x v="3"/>
    <n v="160"/>
    <n v="54"/>
    <n v="2882.34"/>
    <n v="461174.4"/>
    <d v="2025-06-08T00:00:00"/>
    <d v="2025-10-04T00:00:00"/>
    <s v="active"/>
    <x v="4"/>
    <s v="Story Plus"/>
    <s v="Groceries"/>
    <s v="Quickstock"/>
    <x v="591"/>
    <x v="4"/>
    <x v="3"/>
    <n v="160"/>
    <n v="54"/>
    <n v="2882.34"/>
    <n v="461174.4"/>
    <x v="0"/>
    <x v="0"/>
  </r>
  <r>
    <s v="P7450"/>
    <s v="scientist max"/>
    <s v="Toys"/>
    <x v="1"/>
    <n v="174"/>
    <n v="77"/>
    <n v="12294.86"/>
    <n v="2139305.64"/>
    <d v="2025-07-11T00:00:00"/>
    <d v="2025-08-02T00:00:00"/>
    <m/>
    <x v="1"/>
    <s v="Scientist Max"/>
    <s v="Toys"/>
    <s v="Omni Suppliers"/>
    <x v="592"/>
    <x v="1"/>
    <x v="1"/>
    <n v="174"/>
    <n v="77"/>
    <n v="12294.86"/>
    <n v="2139305.64"/>
    <x v="0"/>
    <x v="0"/>
  </r>
  <r>
    <s v="P3326"/>
    <s v="Its Mini"/>
    <s v="Clothing"/>
    <x v="5"/>
    <n v="175"/>
    <n v="41"/>
    <n v="14774.48"/>
    <n v="2585534"/>
    <d v="2025-05-12T00:00:00"/>
    <d v="2025-07-30T00:00:00"/>
    <s v="discon"/>
    <x v="3"/>
    <s v="Its Mini"/>
    <s v="Clothing"/>
    <s v="Abc Pvt Ltd"/>
    <x v="593"/>
    <x v="0"/>
    <x v="5"/>
    <n v="175"/>
    <n v="41"/>
    <n v="14774.48"/>
    <n v="2585534"/>
    <x v="0"/>
    <x v="0"/>
  </r>
  <r>
    <s v="P7763"/>
    <s v="Among Mini"/>
    <s v="Groceries"/>
    <x v="3"/>
    <n v="138"/>
    <n v="34"/>
    <n v="5116.8"/>
    <n v="706118.4"/>
    <d v="2025-03-26T00:00:00"/>
    <d v="2025-10-03T00:00:00"/>
    <s v="active"/>
    <x v="2"/>
    <s v="Among Mini"/>
    <s v="Groceries"/>
    <s v="Quickstock"/>
    <x v="594"/>
    <x v="4"/>
    <x v="3"/>
    <n v="138"/>
    <n v="34"/>
    <n v="5116.8"/>
    <n v="706118.4"/>
    <x v="0"/>
    <x v="0"/>
  </r>
  <r>
    <s v="P9915"/>
    <s v="Statement Mini"/>
    <s v="Furniture"/>
    <x v="5"/>
    <n v="124"/>
    <m/>
    <n v="2171.56"/>
    <n v="269273.44"/>
    <d v="2025-02-20T00:00:00"/>
    <d v="2025-09-01T00:00:00"/>
    <s v="active"/>
    <x v="4"/>
    <s v="Statement Mini"/>
    <s v="Furniture"/>
    <s v="Abc Pvt Ltd"/>
    <x v="595"/>
    <x v="2"/>
    <x v="5"/>
    <n v="124"/>
    <n v="0"/>
    <n v="2171.56"/>
    <n v="269273.44"/>
    <x v="0"/>
    <x v="0"/>
  </r>
  <r>
    <s v="P5578"/>
    <s v="Authority X"/>
    <s v="Clothing"/>
    <x v="5"/>
    <n v="167"/>
    <n v="47"/>
    <n v="13649.31"/>
    <n v="2279434.77"/>
    <d v="2025-02-18T00:00:00"/>
    <d v="2025-10-07T00:00:00"/>
    <s v="Inactive"/>
    <x v="4"/>
    <s v="Authority X"/>
    <s v="Clothing"/>
    <s v="Abc Pvt Ltd"/>
    <x v="596"/>
    <x v="0"/>
    <x v="5"/>
    <n v="167"/>
    <n v="47"/>
    <n v="13649.31"/>
    <n v="2279434.77"/>
    <x v="0"/>
    <x v="0"/>
  </r>
  <r>
    <s v="P7344"/>
    <s v="Teach Max"/>
    <s v="Electronics"/>
    <x v="1"/>
    <n v="147"/>
    <n v="20"/>
    <n v="16748.97"/>
    <n v="2462098.59"/>
    <d v="2025-04-01T00:00:00"/>
    <d v="2025-08-11T00:00:00"/>
    <s v="active"/>
    <x v="1"/>
    <s v="Teach Max"/>
    <s v="Electronics"/>
    <s v="Omni Suppliers"/>
    <x v="597"/>
    <x v="3"/>
    <x v="1"/>
    <n v="147"/>
    <n v="20"/>
    <n v="16748.97"/>
    <n v="2462098.5900000003"/>
    <x v="0"/>
    <x v="0"/>
  </r>
  <r>
    <s v="P9831"/>
    <s v="Difference Pro"/>
    <s v="Electronics"/>
    <x v="4"/>
    <n v="190"/>
    <n v="86"/>
    <n v="13898.3"/>
    <n v="2640677"/>
    <d v="2025-04-14T00:00:00"/>
    <d v="2025-08-18T00:00:00"/>
    <m/>
    <x v="0"/>
    <s v="Difference Pro"/>
    <s v="Electronics"/>
    <s v="Retailmart Inc"/>
    <x v="598"/>
    <x v="3"/>
    <x v="4"/>
    <n v="190"/>
    <n v="86"/>
    <n v="13898.3"/>
    <n v="2640677"/>
    <x v="0"/>
    <x v="0"/>
  </r>
  <r>
    <s v="P7040"/>
    <s v="Development Max"/>
    <s v="Groceries"/>
    <x v="0"/>
    <n v="46"/>
    <n v="57"/>
    <n v="7239.54"/>
    <n v="333018.84000000003"/>
    <d v="2025-05-25T00:00:00"/>
    <d v="2025-07-24T00:00:00"/>
    <s v="discontinued"/>
    <x v="0"/>
    <s v="Development Max"/>
    <s v="Groceries"/>
    <s v="Global Traders"/>
    <x v="599"/>
    <x v="4"/>
    <x v="0"/>
    <n v="46"/>
    <n v="57"/>
    <n v="7239.54"/>
    <n v="333018.84000000003"/>
    <x v="2"/>
    <x v="1"/>
  </r>
  <r>
    <s v="P5628"/>
    <s v="Light Plus"/>
    <s v="Clothing"/>
    <x v="0"/>
    <n v="56"/>
    <n v="72"/>
    <n v="13080.6"/>
    <n v="732513.6"/>
    <d v="2025-06-23T00:00:00"/>
    <d v="2025-09-22T00:00:00"/>
    <s v="active"/>
    <x v="1"/>
    <s v="Light Plus"/>
    <s v="Clothing"/>
    <s v="Global Traders"/>
    <x v="600"/>
    <x v="0"/>
    <x v="0"/>
    <n v="56"/>
    <n v="72"/>
    <n v="13080.6"/>
    <n v="732513.6"/>
    <x v="2"/>
    <x v="1"/>
  </r>
  <r>
    <s v="P7115"/>
    <s v="take x"/>
    <s v="Groceries"/>
    <x v="3"/>
    <n v="144"/>
    <n v="58"/>
    <n v="16157.55"/>
    <n v="2326687.2000000002"/>
    <d v="2025-02-24T00:00:00"/>
    <d v="2025-10-12T00:00:00"/>
    <s v="discontinued"/>
    <x v="1"/>
    <s v="Take X"/>
    <s v="Groceries"/>
    <s v="Quickstock"/>
    <x v="76"/>
    <x v="4"/>
    <x v="3"/>
    <n v="144"/>
    <n v="58"/>
    <n v="16157.55"/>
    <n v="2326687.1999999997"/>
    <x v="0"/>
    <x v="0"/>
  </r>
  <r>
    <s v="P2787"/>
    <s v="strategy lite"/>
    <s v="Toys"/>
    <x v="5"/>
    <n v="76"/>
    <n v="98"/>
    <n v="5242.72"/>
    <n v="398446.72"/>
    <d v="2025-06-10T00:00:00"/>
    <d v="2025-08-06T00:00:00"/>
    <s v="discon"/>
    <x v="1"/>
    <s v="Strategy Lite"/>
    <s v="Toys"/>
    <s v="Abc Pvt Ltd"/>
    <x v="465"/>
    <x v="1"/>
    <x v="5"/>
    <n v="76"/>
    <n v="98"/>
    <n v="5242.72"/>
    <n v="398446.72000000003"/>
    <x v="2"/>
    <x v="1"/>
  </r>
  <r>
    <s v="P5741"/>
    <s v="Place Pro"/>
    <s v="Clothing"/>
    <x v="1"/>
    <n v="150"/>
    <n v="78"/>
    <n v="2264.2399999999998"/>
    <n v="339635.99999999988"/>
    <d v="2025-07-11T00:00:00"/>
    <d v="2025-09-19T00:00:00"/>
    <s v="active"/>
    <x v="4"/>
    <s v="Place Pro"/>
    <s v="Clothing"/>
    <s v="Omni Suppliers"/>
    <x v="601"/>
    <x v="0"/>
    <x v="1"/>
    <n v="150"/>
    <n v="78"/>
    <n v="2264.2399999999998"/>
    <n v="339635.99999999994"/>
    <x v="0"/>
    <x v="0"/>
  </r>
  <r>
    <s v="P7701"/>
    <s v="Former Lite"/>
    <s v="Groceries"/>
    <x v="2"/>
    <m/>
    <n v="33"/>
    <n v="17298.04"/>
    <m/>
    <d v="2025-03-09T00:00:00"/>
    <d v="2025-08-01T00:00:00"/>
    <m/>
    <x v="4"/>
    <s v="Former Lite"/>
    <s v="Groceries"/>
    <s v=""/>
    <x v="602"/>
    <x v="4"/>
    <x v="2"/>
    <n v="0"/>
    <n v="33"/>
    <n v="17298.04"/>
    <n v="0"/>
    <x v="1"/>
    <x v="1"/>
  </r>
  <r>
    <s v="P6661"/>
    <s v="point pro"/>
    <s v="Clothing"/>
    <x v="1"/>
    <n v="77"/>
    <n v="44"/>
    <n v="8457.81"/>
    <n v="651251.37"/>
    <d v="2025-04-28T00:00:00"/>
    <d v="2025-09-10T00:00:00"/>
    <s v="discon"/>
    <x v="3"/>
    <s v="Point Pro"/>
    <s v="Clothing"/>
    <s v="Omni Suppliers"/>
    <x v="603"/>
    <x v="0"/>
    <x v="1"/>
    <n v="77"/>
    <n v="44"/>
    <n v="8457.81"/>
    <n v="651251.37"/>
    <x v="0"/>
    <x v="0"/>
  </r>
  <r>
    <s v="P5249"/>
    <s v="Easy Max"/>
    <s v="Furniture"/>
    <x v="3"/>
    <n v="101"/>
    <n v="41"/>
    <n v="17173.919999999998"/>
    <n v="1734565.92"/>
    <d v="2025-05-28T00:00:00"/>
    <d v="2025-09-06T00:00:00"/>
    <m/>
    <x v="1"/>
    <s v="Easy Max"/>
    <s v="Furniture"/>
    <s v="Quickstock"/>
    <x v="604"/>
    <x v="2"/>
    <x v="3"/>
    <n v="101"/>
    <n v="41"/>
    <n v="17173.919999999998"/>
    <n v="1734565.92"/>
    <x v="0"/>
    <x v="0"/>
  </r>
  <r>
    <s v="P6394"/>
    <s v="Pretty X"/>
    <s v="Furniture"/>
    <x v="1"/>
    <n v="27"/>
    <n v="64"/>
    <n v="19258.07"/>
    <n v="519967.89"/>
    <d v="2025-06-19T00:00:00"/>
    <d v="2025-09-17T00:00:00"/>
    <s v="Actv"/>
    <x v="4"/>
    <s v="Pretty X"/>
    <s v="Furniture"/>
    <s v="Omni Suppliers"/>
    <x v="605"/>
    <x v="2"/>
    <x v="1"/>
    <n v="27"/>
    <n v="64"/>
    <n v="19258.07"/>
    <n v="519967.89"/>
    <x v="2"/>
    <x v="1"/>
  </r>
  <r>
    <s v="P8230"/>
    <s v="Discover Plus"/>
    <s v="Toys"/>
    <x v="3"/>
    <n v="72"/>
    <n v="38"/>
    <n v="17461.439999999999"/>
    <n v="1257223.6799999999"/>
    <d v="2025-05-02T00:00:00"/>
    <d v="2025-09-15T00:00:00"/>
    <s v="active"/>
    <x v="2"/>
    <s v="Discover Plus"/>
    <s v="Toys"/>
    <s v="Quickstock"/>
    <x v="86"/>
    <x v="1"/>
    <x v="3"/>
    <n v="72"/>
    <n v="38"/>
    <n v="17461.439999999999"/>
    <n v="1257223.6799999999"/>
    <x v="0"/>
    <x v="0"/>
  </r>
  <r>
    <s v="P3723"/>
    <s v="Fear X"/>
    <s v="Clothing"/>
    <x v="0"/>
    <n v="167"/>
    <n v="49"/>
    <n v="970.17"/>
    <n v="162018.39000000001"/>
    <d v="2025-04-02T00:00:00"/>
    <d v="2025-09-28T00:00:00"/>
    <s v="Actv"/>
    <x v="2"/>
    <s v="Fear X"/>
    <s v="Clothing"/>
    <s v="Global Traders"/>
    <x v="606"/>
    <x v="0"/>
    <x v="0"/>
    <n v="167"/>
    <n v="49"/>
    <n v="970.17"/>
    <n v="162018.38999999998"/>
    <x v="0"/>
    <x v="0"/>
  </r>
  <r>
    <s v="P7816"/>
    <s v="Near Max"/>
    <s v="Furniture"/>
    <x v="1"/>
    <n v="119"/>
    <n v="71"/>
    <n v="6060.24"/>
    <n v="721168.55999999994"/>
    <d v="2025-04-11T00:00:00"/>
    <d v="2025-08-31T00:00:00"/>
    <m/>
    <x v="0"/>
    <s v="Near Max"/>
    <s v="Furniture"/>
    <s v="Omni Suppliers"/>
    <x v="607"/>
    <x v="2"/>
    <x v="1"/>
    <n v="119"/>
    <n v="71"/>
    <n v="6060.24"/>
    <n v="721168.55999999994"/>
    <x v="0"/>
    <x v="0"/>
  </r>
  <r>
    <s v="P2762"/>
    <s v="Pm Max"/>
    <s v="Groceries"/>
    <x v="3"/>
    <n v="186"/>
    <n v="97"/>
    <n v="14876.7"/>
    <n v="2767066.2"/>
    <d v="2025-03-19T00:00:00"/>
    <d v="2025-09-27T00:00:00"/>
    <s v="active"/>
    <x v="0"/>
    <s v="Pm Max"/>
    <s v="Groceries"/>
    <s v="Quickstock"/>
    <x v="608"/>
    <x v="4"/>
    <x v="3"/>
    <n v="186"/>
    <n v="97"/>
    <n v="14876.7"/>
    <n v="2767066.2"/>
    <x v="0"/>
    <x v="0"/>
  </r>
  <r>
    <s v="P6827"/>
    <s v="Remember X"/>
    <s v="Groceries"/>
    <x v="0"/>
    <n v="67"/>
    <n v="27"/>
    <n v="17551.37"/>
    <n v="1175941.79"/>
    <d v="2025-01-27T00:00:00"/>
    <d v="2025-08-09T00:00:00"/>
    <s v="active"/>
    <x v="2"/>
    <s v="Remember X"/>
    <s v="Groceries"/>
    <s v="Global Traders"/>
    <x v="609"/>
    <x v="4"/>
    <x v="0"/>
    <n v="67"/>
    <n v="27"/>
    <n v="17551.37"/>
    <n v="1175941.79"/>
    <x v="0"/>
    <x v="0"/>
  </r>
  <r>
    <s v="P8804"/>
    <s v="Challenge Max"/>
    <s v="Furniture"/>
    <x v="1"/>
    <n v="109"/>
    <n v="60"/>
    <n v="19781.12"/>
    <n v="2156142.08"/>
    <d v="2025-05-01T00:00:00"/>
    <d v="2025-09-02T00:00:00"/>
    <s v="discontinued"/>
    <x v="0"/>
    <s v="Challenge Max"/>
    <s v="Furniture"/>
    <s v="Omni Suppliers"/>
    <x v="610"/>
    <x v="2"/>
    <x v="1"/>
    <n v="109"/>
    <n v="60"/>
    <n v="19781.12"/>
    <n v="2156142.08"/>
    <x v="0"/>
    <x v="0"/>
  </r>
  <r>
    <s v="P6374"/>
    <s v="Lot Max"/>
    <s v="Furniture"/>
    <x v="1"/>
    <n v="182"/>
    <n v="35"/>
    <n v="4828.2299999999996"/>
    <n v="878737.85999999987"/>
    <d v="2025-05-09T00:00:00"/>
    <d v="2025-08-27T00:00:00"/>
    <s v="discontinued"/>
    <x v="4"/>
    <s v="Lot Max"/>
    <s v="Furniture"/>
    <s v="Omni Suppliers"/>
    <x v="611"/>
    <x v="2"/>
    <x v="1"/>
    <n v="182"/>
    <n v="35"/>
    <n v="4828.2299999999996"/>
    <n v="878737.85999999987"/>
    <x v="0"/>
    <x v="0"/>
  </r>
  <r>
    <s v="P3479"/>
    <s v="Live Mini"/>
    <s v="Groceries"/>
    <x v="4"/>
    <n v="157"/>
    <n v="31"/>
    <n v="11677"/>
    <n v="1833289"/>
    <d v="2025-02-09T00:00:00"/>
    <d v="2025-08-27T00:00:00"/>
    <m/>
    <x v="3"/>
    <s v="Live Mini"/>
    <s v="Groceries"/>
    <s v="Retailmart Inc"/>
    <x v="612"/>
    <x v="4"/>
    <x v="4"/>
    <n v="157"/>
    <n v="31"/>
    <n v="11677"/>
    <n v="1833289"/>
    <x v="0"/>
    <x v="0"/>
  </r>
  <r>
    <s v="P2492"/>
    <s v="Southern Mini"/>
    <s v="Furniture"/>
    <x v="4"/>
    <n v="148"/>
    <n v="88"/>
    <n v="5083.53"/>
    <n v="752362.44"/>
    <d v="2025-02-02T00:00:00"/>
    <d v="2025-08-27T00:00:00"/>
    <s v="active"/>
    <x v="2"/>
    <s v="Southern Mini"/>
    <s v="Furniture"/>
    <s v="Retailmart Inc"/>
    <x v="295"/>
    <x v="2"/>
    <x v="4"/>
    <n v="148"/>
    <n v="88"/>
    <n v="5083.53"/>
    <n v="752362.44"/>
    <x v="0"/>
    <x v="0"/>
  </r>
  <r>
    <s v="P8851"/>
    <s v="Real Lite"/>
    <s v="Groceries"/>
    <x v="3"/>
    <n v="160"/>
    <n v="92"/>
    <n v="18197.060000000001"/>
    <n v="2911529.6"/>
    <d v="2025-03-21T00:00:00"/>
    <d v="2025-10-07T00:00:00"/>
    <s v="discontinued"/>
    <x v="0"/>
    <s v="Real Lite"/>
    <s v="Groceries"/>
    <s v="Quickstock"/>
    <x v="613"/>
    <x v="4"/>
    <x v="3"/>
    <n v="160"/>
    <n v="92"/>
    <n v="18197.060000000001"/>
    <n v="2911529.6"/>
    <x v="0"/>
    <x v="0"/>
  </r>
  <r>
    <s v="P5577"/>
    <s v="sometimes plus"/>
    <s v="Electronics"/>
    <x v="3"/>
    <n v="64"/>
    <n v="27"/>
    <n v="10373.049999999999"/>
    <n v="663875.19999999995"/>
    <d v="2025-04-10T00:00:00"/>
    <d v="2025-08-08T00:00:00"/>
    <s v="Actv"/>
    <x v="2"/>
    <s v="Sometimes Plus"/>
    <s v="Electronics"/>
    <s v="Quickstock"/>
    <x v="614"/>
    <x v="3"/>
    <x v="3"/>
    <n v="64"/>
    <n v="27"/>
    <n v="10373.049999999999"/>
    <n v="663875.19999999995"/>
    <x v="0"/>
    <x v="0"/>
  </r>
  <r>
    <s v="P2447"/>
    <s v="Travel Max"/>
    <s v="Toys"/>
    <x v="4"/>
    <n v="75"/>
    <n v="73"/>
    <n v="8720.19"/>
    <n v="654014.25"/>
    <d v="2025-07-03T00:00:00"/>
    <d v="2025-09-30T00:00:00"/>
    <s v="Actv"/>
    <x v="4"/>
    <s v="Travel Max"/>
    <s v="Toys"/>
    <s v="Retailmart Inc"/>
    <x v="615"/>
    <x v="1"/>
    <x v="4"/>
    <n v="75"/>
    <n v="73"/>
    <n v="8720.19"/>
    <n v="654014.25"/>
    <x v="0"/>
    <x v="0"/>
  </r>
  <r>
    <s v="P1526"/>
    <s v="Quickly X"/>
    <s v="Groceries"/>
    <x v="0"/>
    <n v="104"/>
    <n v="38"/>
    <n v="17855.84"/>
    <n v="1857007.36"/>
    <d v="2025-01-21T00:00:00"/>
    <d v="2025-07-22T00:00:00"/>
    <s v="active"/>
    <x v="0"/>
    <s v="Quickly X"/>
    <s v="Groceries"/>
    <s v="Global Traders"/>
    <x v="616"/>
    <x v="4"/>
    <x v="0"/>
    <n v="104"/>
    <n v="38"/>
    <n v="17855.84"/>
    <n v="1857007.36"/>
    <x v="0"/>
    <x v="0"/>
  </r>
  <r>
    <s v="P7748"/>
    <s v="Radio Mini"/>
    <s v="Toys"/>
    <x v="0"/>
    <n v="149"/>
    <m/>
    <n v="12644.59"/>
    <n v="1884043.91"/>
    <d v="2025-05-02T00:00:00"/>
    <d v="2025-07-28T00:00:00"/>
    <s v="active"/>
    <x v="4"/>
    <s v="Radio Mini"/>
    <s v="Toys"/>
    <s v="Global Traders"/>
    <x v="405"/>
    <x v="1"/>
    <x v="0"/>
    <n v="149"/>
    <n v="0"/>
    <n v="12644.59"/>
    <n v="1884043.91"/>
    <x v="0"/>
    <x v="0"/>
  </r>
  <r>
    <s v="P4740"/>
    <s v="Table Pro"/>
    <s v="Toys"/>
    <x v="1"/>
    <n v="178"/>
    <n v="23"/>
    <n v="13544.71"/>
    <n v="2410958.38"/>
    <d v="2025-03-26T00:00:00"/>
    <d v="2025-09-25T00:00:00"/>
    <s v="active"/>
    <x v="2"/>
    <s v="Table Pro"/>
    <s v="Toys"/>
    <s v="Omni Suppliers"/>
    <x v="25"/>
    <x v="1"/>
    <x v="1"/>
    <n v="178"/>
    <n v="23"/>
    <n v="13544.71"/>
    <n v="2410958.38"/>
    <x v="0"/>
    <x v="0"/>
  </r>
  <r>
    <s v="P1771"/>
    <s v="International Lite"/>
    <s v="Furniture"/>
    <x v="1"/>
    <n v="149"/>
    <n v="95"/>
    <n v="9778.9599999999991"/>
    <n v="1457065.04"/>
    <d v="2025-03-09T00:00:00"/>
    <d v="2025-08-25T00:00:00"/>
    <s v="active"/>
    <x v="3"/>
    <s v="International Lite"/>
    <s v="Furniture"/>
    <s v="Omni Suppliers"/>
    <x v="617"/>
    <x v="2"/>
    <x v="1"/>
    <n v="149"/>
    <n v="95"/>
    <n v="9778.9599999999991"/>
    <n v="1457065.0399999998"/>
    <x v="0"/>
    <x v="0"/>
  </r>
  <r>
    <s v="P1193"/>
    <s v="Authority Lite"/>
    <s v="Groceries"/>
    <x v="0"/>
    <n v="161"/>
    <n v="74"/>
    <n v="19677.61"/>
    <n v="3168095.21"/>
    <d v="2025-01-19T00:00:00"/>
    <d v="2025-08-05T00:00:00"/>
    <s v="Inactive"/>
    <x v="2"/>
    <s v="Authority Lite"/>
    <s v="Groceries"/>
    <s v="Global Traders"/>
    <x v="618"/>
    <x v="4"/>
    <x v="0"/>
    <n v="161"/>
    <n v="74"/>
    <n v="19677.61"/>
    <n v="3168095.21"/>
    <x v="0"/>
    <x v="0"/>
  </r>
  <r>
    <s v="P5005"/>
    <s v="Degree Mini"/>
    <s v="Toys"/>
    <x v="4"/>
    <n v="5"/>
    <m/>
    <n v="108.27"/>
    <n v="541.35"/>
    <d v="2025-03-20T00:00:00"/>
    <d v="2025-08-01T00:00:00"/>
    <s v="active"/>
    <x v="4"/>
    <s v="Degree Mini"/>
    <s v="Toys"/>
    <s v="Retailmart Inc"/>
    <x v="619"/>
    <x v="1"/>
    <x v="4"/>
    <n v="5"/>
    <n v="0"/>
    <n v="108.27"/>
    <n v="541.35"/>
    <x v="0"/>
    <x v="0"/>
  </r>
  <r>
    <s v="P7716"/>
    <s v="Agree Lite"/>
    <s v="Electronics"/>
    <x v="4"/>
    <n v="11"/>
    <n v="25"/>
    <n v="960.69"/>
    <n v="10567.59"/>
    <d v="2025-02-27T00:00:00"/>
    <d v="2025-08-14T00:00:00"/>
    <m/>
    <x v="1"/>
    <s v="Agree Lite"/>
    <s v="Electronics"/>
    <s v="Retailmart Inc"/>
    <x v="460"/>
    <x v="3"/>
    <x v="4"/>
    <n v="11"/>
    <n v="25"/>
    <n v="960.69"/>
    <n v="10567.59"/>
    <x v="2"/>
    <x v="1"/>
  </r>
  <r>
    <s v="P8815"/>
    <s v="Shake X"/>
    <s v="Toys"/>
    <x v="0"/>
    <n v="123"/>
    <n v="84"/>
    <n v="9036.7800000000007"/>
    <n v="1111523.94"/>
    <d v="2025-02-21T00:00:00"/>
    <d v="2025-10-05T00:00:00"/>
    <s v="discontinued"/>
    <x v="0"/>
    <s v="Shake X"/>
    <s v="Toys"/>
    <s v="Global Traders"/>
    <x v="620"/>
    <x v="1"/>
    <x v="0"/>
    <n v="123"/>
    <n v="84"/>
    <n v="9036.7800000000007"/>
    <n v="1111523.9400000002"/>
    <x v="0"/>
    <x v="0"/>
  </r>
  <r>
    <s v="P3800"/>
    <s v="Within Pro"/>
    <s v="Groceries"/>
    <x v="0"/>
    <n v="98"/>
    <n v="59"/>
    <n v="9421.39"/>
    <n v="923296.22"/>
    <d v="2025-03-01T00:00:00"/>
    <d v="2025-09-08T00:00:00"/>
    <s v="active"/>
    <x v="4"/>
    <s v="Within Pro"/>
    <s v="Groceries"/>
    <s v="Global Traders"/>
    <x v="621"/>
    <x v="4"/>
    <x v="0"/>
    <n v="98"/>
    <n v="59"/>
    <n v="9421.39"/>
    <n v="923296.22"/>
    <x v="0"/>
    <x v="0"/>
  </r>
  <r>
    <s v="P2455"/>
    <s v="Idea Pro"/>
    <s v="Toys"/>
    <x v="1"/>
    <n v="83"/>
    <n v="75"/>
    <n v="11837.81"/>
    <n v="982538.23"/>
    <d v="2025-03-04T00:00:00"/>
    <d v="2025-08-22T00:00:00"/>
    <s v="discontinued"/>
    <x v="0"/>
    <s v="Idea Pro"/>
    <s v="Toys"/>
    <s v="Omni Suppliers"/>
    <x v="622"/>
    <x v="1"/>
    <x v="1"/>
    <n v="83"/>
    <n v="75"/>
    <n v="11837.81"/>
    <n v="982538.23"/>
    <x v="0"/>
    <x v="0"/>
  </r>
  <r>
    <s v="P5796"/>
    <s v="Similar Max"/>
    <s v="Clothing"/>
    <x v="3"/>
    <n v="48"/>
    <n v="65"/>
    <n v="1037.46"/>
    <n v="49798.080000000002"/>
    <d v="2025-05-27T00:00:00"/>
    <d v="2025-09-25T00:00:00"/>
    <s v="Actv"/>
    <x v="3"/>
    <s v="Similar Max"/>
    <s v="Clothing"/>
    <s v="Quickstock"/>
    <x v="623"/>
    <x v="0"/>
    <x v="3"/>
    <n v="48"/>
    <n v="65"/>
    <n v="1037.46"/>
    <n v="49798.080000000002"/>
    <x v="2"/>
    <x v="1"/>
  </r>
  <r>
    <s v="P2159"/>
    <s v="Oil X"/>
    <s v="Electronics"/>
    <x v="1"/>
    <n v="42"/>
    <n v="39"/>
    <n v="2205.11"/>
    <n v="92614.62000000001"/>
    <d v="2025-02-03T00:00:00"/>
    <d v="2025-08-29T00:00:00"/>
    <s v="discontinued"/>
    <x v="4"/>
    <s v="Oil X"/>
    <s v="Electronics"/>
    <s v="Omni Suppliers"/>
    <x v="624"/>
    <x v="3"/>
    <x v="1"/>
    <n v="42"/>
    <n v="39"/>
    <n v="2205.11"/>
    <n v="92614.62000000001"/>
    <x v="0"/>
    <x v="0"/>
  </r>
  <r>
    <s v="P5697"/>
    <s v="Occur Mini"/>
    <s v="Electronics"/>
    <x v="5"/>
    <n v="38"/>
    <n v="68"/>
    <n v="4409.2700000000004"/>
    <n v="167552.26"/>
    <d v="2025-05-01T00:00:00"/>
    <d v="2025-09-27T00:00:00"/>
    <s v="discon"/>
    <x v="1"/>
    <s v="Occur Mini"/>
    <s v="Electronics"/>
    <s v="Abc Pvt Ltd"/>
    <x v="362"/>
    <x v="3"/>
    <x v="5"/>
    <n v="38"/>
    <n v="68"/>
    <n v="4409.2700000000004"/>
    <n v="167552.26"/>
    <x v="2"/>
    <x v="1"/>
  </r>
  <r>
    <s v="P6482"/>
    <s v="Peace Max"/>
    <s v="Clothing"/>
    <x v="4"/>
    <n v="53"/>
    <n v="28"/>
    <n v="16342.81"/>
    <n v="866168.92999999993"/>
    <d v="2025-04-14T00:00:00"/>
    <d v="2025-09-05T00:00:00"/>
    <s v="Actv"/>
    <x v="1"/>
    <s v="Peace Max"/>
    <s v="Clothing"/>
    <s v="Retailmart Inc"/>
    <x v="625"/>
    <x v="0"/>
    <x v="4"/>
    <n v="53"/>
    <n v="28"/>
    <n v="16342.81"/>
    <n v="866168.92999999993"/>
    <x v="0"/>
    <x v="0"/>
  </r>
  <r>
    <s v="P5912"/>
    <s v="Should Max"/>
    <s v="Groceries"/>
    <x v="3"/>
    <m/>
    <n v="36"/>
    <n v="2321.08"/>
    <m/>
    <d v="2025-02-21T00:00:00"/>
    <d v="2025-09-20T00:00:00"/>
    <s v="active"/>
    <x v="0"/>
    <s v="Should Max"/>
    <s v="Groceries"/>
    <s v="Quickstock"/>
    <x v="626"/>
    <x v="4"/>
    <x v="3"/>
    <n v="0"/>
    <n v="36"/>
    <n v="2321.08"/>
    <n v="0"/>
    <x v="1"/>
    <x v="1"/>
  </r>
  <r>
    <s v="P3866"/>
    <s v="Three Plus"/>
    <s v="Furniture"/>
    <x v="0"/>
    <n v="58"/>
    <n v="58"/>
    <n v="11516.85"/>
    <n v="667977.30000000005"/>
    <d v="2025-03-21T00:00:00"/>
    <d v="2025-10-10T00:00:00"/>
    <s v="Inactive"/>
    <x v="2"/>
    <s v="Three Plus"/>
    <s v="Furniture"/>
    <s v="Global Traders"/>
    <x v="438"/>
    <x v="2"/>
    <x v="0"/>
    <n v="58"/>
    <n v="58"/>
    <n v="11516.85"/>
    <n v="667977.30000000005"/>
    <x v="2"/>
    <x v="0"/>
  </r>
  <r>
    <s v="P6670"/>
    <s v="Will Pro"/>
    <s v="Clothing"/>
    <x v="5"/>
    <n v="140"/>
    <n v="83"/>
    <n v="14060.06"/>
    <n v="1968408.4"/>
    <d v="2025-07-08T00:00:00"/>
    <d v="2025-08-18T00:00:00"/>
    <s v="active"/>
    <x v="0"/>
    <s v="Will Pro"/>
    <s v="Clothing"/>
    <s v="Abc Pvt Ltd"/>
    <x v="627"/>
    <x v="0"/>
    <x v="5"/>
    <n v="140"/>
    <n v="83"/>
    <n v="14060.06"/>
    <n v="1968408.4"/>
    <x v="0"/>
    <x v="0"/>
  </r>
  <r>
    <s v="P6002"/>
    <s v="Kind X"/>
    <s v="Electronics"/>
    <x v="0"/>
    <n v="76"/>
    <n v="65"/>
    <n v="3345.82"/>
    <n v="254282.32"/>
    <d v="2025-06-25T00:00:00"/>
    <d v="2025-09-13T00:00:00"/>
    <m/>
    <x v="0"/>
    <s v="Kind X"/>
    <s v="Electronics"/>
    <s v="Global Traders"/>
    <x v="628"/>
    <x v="3"/>
    <x v="0"/>
    <n v="76"/>
    <n v="65"/>
    <n v="3345.82"/>
    <n v="254282.32"/>
    <x v="0"/>
    <x v="0"/>
  </r>
  <r>
    <s v="P9210"/>
    <s v="Away Plus"/>
    <s v="Toys"/>
    <x v="1"/>
    <n v="75"/>
    <n v="91"/>
    <n v="18156.84"/>
    <n v="1361763"/>
    <d v="2025-05-21T00:00:00"/>
    <d v="2025-07-22T00:00:00"/>
    <s v="discon"/>
    <x v="2"/>
    <s v="Away Plus"/>
    <s v="Toys"/>
    <s v="Omni Suppliers"/>
    <x v="629"/>
    <x v="1"/>
    <x v="1"/>
    <n v="75"/>
    <n v="91"/>
    <n v="18156.84"/>
    <n v="1361763"/>
    <x v="2"/>
    <x v="1"/>
  </r>
  <r>
    <s v="P7132"/>
    <s v="Center X"/>
    <s v="Clothing"/>
    <x v="0"/>
    <n v="108"/>
    <n v="31"/>
    <n v="13508.43"/>
    <n v="1458910.44"/>
    <d v="2025-04-07T00:00:00"/>
    <d v="2025-08-18T00:00:00"/>
    <s v="Actv"/>
    <x v="2"/>
    <s v="Center X"/>
    <s v="Clothing"/>
    <s v="Global Traders"/>
    <x v="630"/>
    <x v="0"/>
    <x v="0"/>
    <n v="108"/>
    <n v="31"/>
    <n v="13508.43"/>
    <n v="1458910.44"/>
    <x v="0"/>
    <x v="0"/>
  </r>
  <r>
    <s v="P7048"/>
    <s v="Race X"/>
    <s v="Electronics"/>
    <x v="0"/>
    <n v="44"/>
    <n v="88"/>
    <n v="81.22"/>
    <n v="3573.68"/>
    <d v="2025-03-04T00:00:00"/>
    <d v="2025-08-25T00:00:00"/>
    <s v="Inactive"/>
    <x v="2"/>
    <s v="Race X"/>
    <s v="Electronics"/>
    <s v="Global Traders"/>
    <x v="631"/>
    <x v="3"/>
    <x v="0"/>
    <n v="44"/>
    <n v="88"/>
    <n v="81.22"/>
    <n v="3573.68"/>
    <x v="2"/>
    <x v="1"/>
  </r>
  <r>
    <s v="P9365"/>
    <s v="Kid Pro"/>
    <s v="Furniture"/>
    <x v="1"/>
    <n v="86"/>
    <n v="49"/>
    <n v="5189.26"/>
    <n v="446276.36"/>
    <d v="2025-02-13T00:00:00"/>
    <d v="2025-10-08T00:00:00"/>
    <s v="Actv"/>
    <x v="2"/>
    <s v="Kid Pro"/>
    <s v="Furniture"/>
    <s v="Omni Suppliers"/>
    <x v="632"/>
    <x v="2"/>
    <x v="1"/>
    <n v="86"/>
    <n v="49"/>
    <n v="5189.26"/>
    <n v="446276.36000000004"/>
    <x v="0"/>
    <x v="0"/>
  </r>
  <r>
    <s v="P1726"/>
    <s v="Ground Plus"/>
    <s v="Clothing"/>
    <x v="3"/>
    <n v="176"/>
    <n v="66"/>
    <n v="17438.37"/>
    <n v="3069153.12"/>
    <d v="2025-03-24T00:00:00"/>
    <d v="2025-08-05T00:00:00"/>
    <s v="discon"/>
    <x v="0"/>
    <s v="Ground Plus"/>
    <s v="Clothing"/>
    <s v="Quickstock"/>
    <x v="633"/>
    <x v="0"/>
    <x v="3"/>
    <n v="176"/>
    <n v="66"/>
    <n v="17438.37"/>
    <n v="3069153.1199999996"/>
    <x v="0"/>
    <x v="0"/>
  </r>
  <r>
    <s v="P1593"/>
    <s v="Author Max"/>
    <s v="Groceries"/>
    <x v="0"/>
    <n v="146"/>
    <n v="47"/>
    <n v="11014.19"/>
    <n v="1608071.74"/>
    <d v="2025-06-07T00:00:00"/>
    <d v="2025-08-21T00:00:00"/>
    <s v="discon"/>
    <x v="2"/>
    <s v="Author Max"/>
    <s v="Groceries"/>
    <s v="Global Traders"/>
    <x v="634"/>
    <x v="4"/>
    <x v="0"/>
    <n v="146"/>
    <n v="47"/>
    <n v="11014.19"/>
    <n v="1608071.74"/>
    <x v="0"/>
    <x v="0"/>
  </r>
  <r>
    <s v="P4808"/>
    <s v="Teach Lite"/>
    <s v="Furniture"/>
    <x v="1"/>
    <n v="75"/>
    <n v="34"/>
    <n v="15009.52"/>
    <n v="1125714"/>
    <d v="2025-06-08T00:00:00"/>
    <d v="2025-08-18T00:00:00"/>
    <s v="discontinued"/>
    <x v="0"/>
    <s v="Teach Lite"/>
    <s v="Furniture"/>
    <s v="Omni Suppliers"/>
    <x v="193"/>
    <x v="2"/>
    <x v="1"/>
    <n v="75"/>
    <n v="34"/>
    <n v="15009.52"/>
    <n v="1125714"/>
    <x v="0"/>
    <x v="0"/>
  </r>
  <r>
    <s v="P6889"/>
    <s v="Public Max"/>
    <s v="Furniture"/>
    <x v="3"/>
    <n v="190"/>
    <m/>
    <n v="13589.47"/>
    <n v="2581999.2999999998"/>
    <d v="2025-04-23T00:00:00"/>
    <d v="2025-09-18T00:00:00"/>
    <s v="active"/>
    <x v="4"/>
    <s v="Public Max"/>
    <s v="Furniture"/>
    <s v="Quickstock"/>
    <x v="635"/>
    <x v="2"/>
    <x v="3"/>
    <n v="190"/>
    <n v="0"/>
    <n v="13589.47"/>
    <n v="2581999.2999999998"/>
    <x v="0"/>
    <x v="0"/>
  </r>
  <r>
    <s v="P3497"/>
    <s v="Memory Max"/>
    <s v="Groceries"/>
    <x v="5"/>
    <n v="50"/>
    <n v="94"/>
    <n v="11993.91"/>
    <n v="599695.5"/>
    <d v="2025-02-15T00:00:00"/>
    <d v="2025-07-17T00:00:00"/>
    <s v="discon"/>
    <x v="0"/>
    <s v="Memory Max"/>
    <s v="Groceries"/>
    <s v="Abc Pvt Ltd"/>
    <x v="636"/>
    <x v="4"/>
    <x v="5"/>
    <n v="50"/>
    <n v="94"/>
    <n v="11993.91"/>
    <n v="599695.5"/>
    <x v="2"/>
    <x v="1"/>
  </r>
  <r>
    <s v="P5658"/>
    <s v="Decide Lite"/>
    <s v="Groceries"/>
    <x v="4"/>
    <n v="117"/>
    <n v="92"/>
    <n v="12270.84"/>
    <n v="1435688.28"/>
    <d v="2025-06-09T00:00:00"/>
    <d v="2025-09-28T00:00:00"/>
    <m/>
    <x v="2"/>
    <s v="Decide Lite"/>
    <s v="Groceries"/>
    <s v="Retailmart Inc"/>
    <x v="637"/>
    <x v="4"/>
    <x v="4"/>
    <n v="117"/>
    <n v="92"/>
    <n v="12270.84"/>
    <n v="1435688.28"/>
    <x v="0"/>
    <x v="0"/>
  </r>
  <r>
    <s v="P2628"/>
    <s v="Somebody Pro"/>
    <s v="Clothing"/>
    <x v="4"/>
    <n v="165"/>
    <m/>
    <n v="10702.65"/>
    <n v="1765937.25"/>
    <d v="2025-05-14T00:00:00"/>
    <d v="2025-09-15T00:00:00"/>
    <m/>
    <x v="3"/>
    <s v="Somebody Pro"/>
    <s v="Clothing"/>
    <s v="Retailmart Inc"/>
    <x v="638"/>
    <x v="0"/>
    <x v="4"/>
    <n v="165"/>
    <n v="0"/>
    <n v="10702.65"/>
    <n v="1765937.25"/>
    <x v="0"/>
    <x v="0"/>
  </r>
  <r>
    <s v="P7439"/>
    <s v="Discussion Pro"/>
    <s v="Toys"/>
    <x v="5"/>
    <n v="1"/>
    <n v="60"/>
    <n v="8469.58"/>
    <n v="8469.58"/>
    <d v="2025-01-28T00:00:00"/>
    <d v="2025-09-18T00:00:00"/>
    <s v="Inactive"/>
    <x v="1"/>
    <s v="Discussion Pro"/>
    <s v="Toys"/>
    <s v="Abc Pvt Ltd"/>
    <x v="639"/>
    <x v="1"/>
    <x v="5"/>
    <n v="1"/>
    <n v="60"/>
    <n v="8469.58"/>
    <n v="8469.58"/>
    <x v="2"/>
    <x v="1"/>
  </r>
  <r>
    <s v="P3466"/>
    <s v="Agent Plus"/>
    <s v="Clothing"/>
    <x v="3"/>
    <n v="64"/>
    <n v="74"/>
    <n v="11565.14"/>
    <n v="740168.96"/>
    <d v="2025-05-22T00:00:00"/>
    <d v="2025-07-18T00:00:00"/>
    <s v="discontinued"/>
    <x v="4"/>
    <s v="Agent Plus"/>
    <s v="Clothing"/>
    <s v="Quickstock"/>
    <x v="276"/>
    <x v="0"/>
    <x v="3"/>
    <n v="64"/>
    <n v="74"/>
    <n v="11565.14"/>
    <n v="740168.96"/>
    <x v="2"/>
    <x v="1"/>
  </r>
  <r>
    <s v="P6476"/>
    <s v="Such Plus"/>
    <s v="Clothing"/>
    <x v="4"/>
    <m/>
    <m/>
    <n v="4360.22"/>
    <m/>
    <d v="2025-04-02T00:00:00"/>
    <d v="2025-10-06T00:00:00"/>
    <s v="active"/>
    <x v="3"/>
    <s v="Such Plus"/>
    <s v="Clothing"/>
    <s v="Retailmart Inc"/>
    <x v="640"/>
    <x v="0"/>
    <x v="4"/>
    <n v="0"/>
    <n v="0"/>
    <n v="4360.22"/>
    <n v="0"/>
    <x v="1"/>
    <x v="0"/>
  </r>
  <r>
    <s v="P8064"/>
    <s v="Song Lite"/>
    <s v="Toys"/>
    <x v="4"/>
    <n v="22"/>
    <n v="43"/>
    <n v="13063.22"/>
    <n v="287390.84000000003"/>
    <d v="2025-05-24T00:00:00"/>
    <d v="2025-10-02T00:00:00"/>
    <s v="Inactive"/>
    <x v="0"/>
    <s v="Song Lite"/>
    <s v="Toys"/>
    <s v="Retailmart Inc"/>
    <x v="641"/>
    <x v="1"/>
    <x v="4"/>
    <n v="22"/>
    <n v="43"/>
    <n v="13063.22"/>
    <n v="287390.83999999997"/>
    <x v="2"/>
    <x v="1"/>
  </r>
  <r>
    <s v="P2819"/>
    <s v="Already Max"/>
    <s v="Groceries"/>
    <x v="5"/>
    <n v="20"/>
    <n v="73"/>
    <n v="17044.23"/>
    <n v="340884.6"/>
    <d v="2025-02-28T00:00:00"/>
    <d v="2025-09-03T00:00:00"/>
    <s v="discontinued"/>
    <x v="2"/>
    <s v="Already Max"/>
    <s v="Groceries"/>
    <s v="Abc Pvt Ltd"/>
    <x v="155"/>
    <x v="4"/>
    <x v="5"/>
    <n v="20"/>
    <n v="73"/>
    <n v="17044.23"/>
    <n v="340884.6"/>
    <x v="2"/>
    <x v="1"/>
  </r>
  <r>
    <s v="P7563"/>
    <s v="whom plus"/>
    <s v="Groceries"/>
    <x v="5"/>
    <n v="98"/>
    <n v="64"/>
    <n v="5543.85"/>
    <n v="543297.30000000005"/>
    <d v="2025-05-13T00:00:00"/>
    <d v="2025-07-30T00:00:00"/>
    <s v="active"/>
    <x v="4"/>
    <s v="Whom Plus"/>
    <s v="Groceries"/>
    <s v="Abc Pvt Ltd"/>
    <x v="642"/>
    <x v="4"/>
    <x v="5"/>
    <n v="98"/>
    <n v="64"/>
    <n v="5543.85"/>
    <n v="543297.30000000005"/>
    <x v="0"/>
    <x v="0"/>
  </r>
  <r>
    <s v="P5020"/>
    <s v="protect max"/>
    <s v="Groceries"/>
    <x v="2"/>
    <n v="121"/>
    <n v="49"/>
    <n v="8956.07"/>
    <n v="1083684.47"/>
    <d v="2025-06-27T00:00:00"/>
    <d v="2025-08-24T00:00:00"/>
    <s v="Inactive"/>
    <x v="3"/>
    <s v="Protect Max"/>
    <s v="Groceries"/>
    <s v=""/>
    <x v="643"/>
    <x v="4"/>
    <x v="2"/>
    <n v="121"/>
    <n v="49"/>
    <n v="8956.07"/>
    <n v="1083684.47"/>
    <x v="0"/>
    <x v="0"/>
  </r>
  <r>
    <s v="P2823"/>
    <s v="worry mini"/>
    <s v="Electronics"/>
    <x v="3"/>
    <n v="194"/>
    <n v="86"/>
    <n v="17158.37"/>
    <n v="3328723.78"/>
    <d v="2025-06-19T00:00:00"/>
    <d v="2025-10-01T00:00:00"/>
    <s v="Actv"/>
    <x v="3"/>
    <s v="Worry Mini"/>
    <s v="Electronics"/>
    <s v="Quickstock"/>
    <x v="71"/>
    <x v="3"/>
    <x v="3"/>
    <n v="194"/>
    <n v="86"/>
    <n v="17158.37"/>
    <n v="3328723.78"/>
    <x v="0"/>
    <x v="0"/>
  </r>
  <r>
    <s v="P7990"/>
    <s v="Clear Pro"/>
    <s v="Furniture"/>
    <x v="3"/>
    <n v="40"/>
    <n v="82"/>
    <n v="2022.53"/>
    <n v="80901.2"/>
    <d v="2025-04-21T00:00:00"/>
    <d v="2025-08-14T00:00:00"/>
    <s v="Actv"/>
    <x v="2"/>
    <s v="Clear Pro"/>
    <s v="Furniture"/>
    <s v="Quickstock"/>
    <x v="644"/>
    <x v="2"/>
    <x v="3"/>
    <n v="40"/>
    <n v="82"/>
    <n v="2022.53"/>
    <n v="80901.2"/>
    <x v="2"/>
    <x v="1"/>
  </r>
  <r>
    <s v="P2141"/>
    <s v="Run X"/>
    <s v="Groceries"/>
    <x v="0"/>
    <m/>
    <n v="52"/>
    <n v="10539.96"/>
    <m/>
    <d v="2025-03-05T00:00:00"/>
    <d v="2025-09-07T00:00:00"/>
    <s v="active"/>
    <x v="1"/>
    <s v="Run X"/>
    <s v="Groceries"/>
    <s v="Global Traders"/>
    <x v="645"/>
    <x v="4"/>
    <x v="0"/>
    <n v="0"/>
    <n v="52"/>
    <n v="10539.96"/>
    <n v="0"/>
    <x v="1"/>
    <x v="1"/>
  </r>
  <r>
    <s v="P4361"/>
    <s v="wait max"/>
    <s v="Furniture"/>
    <x v="5"/>
    <n v="183"/>
    <n v="47"/>
    <n v="8639.06"/>
    <n v="1580947.98"/>
    <d v="2025-05-25T00:00:00"/>
    <d v="2025-10-04T00:00:00"/>
    <s v="discontinued"/>
    <x v="0"/>
    <s v="Wait Max"/>
    <s v="Furniture"/>
    <s v="Abc Pvt Ltd"/>
    <x v="13"/>
    <x v="2"/>
    <x v="5"/>
    <n v="183"/>
    <n v="47"/>
    <n v="8639.06"/>
    <n v="1580947.98"/>
    <x v="0"/>
    <x v="0"/>
  </r>
  <r>
    <s v="P4267"/>
    <s v="Forward Max"/>
    <s v="Clothing"/>
    <x v="5"/>
    <n v="164"/>
    <n v="75"/>
    <n v="15250.04"/>
    <n v="2501006.56"/>
    <d v="2025-05-13T00:00:00"/>
    <d v="2025-09-20T00:00:00"/>
    <s v="active"/>
    <x v="0"/>
    <s v="Forward Max"/>
    <s v="Clothing"/>
    <s v="Abc Pvt Ltd"/>
    <x v="646"/>
    <x v="0"/>
    <x v="5"/>
    <n v="164"/>
    <n v="75"/>
    <n v="15250.04"/>
    <n v="2501006.56"/>
    <x v="0"/>
    <x v="0"/>
  </r>
  <r>
    <s v="P3606"/>
    <s v="Almost Max"/>
    <s v="Electronics"/>
    <x v="0"/>
    <n v="147"/>
    <n v="38"/>
    <n v="557.67999999999995"/>
    <n v="81978.959999999992"/>
    <d v="2025-03-28T00:00:00"/>
    <d v="2025-08-11T00:00:00"/>
    <s v="discontinued"/>
    <x v="2"/>
    <s v="Almost Max"/>
    <s v="Electronics"/>
    <s v="Global Traders"/>
    <x v="525"/>
    <x v="3"/>
    <x v="0"/>
    <n v="147"/>
    <n v="38"/>
    <n v="557.67999999999995"/>
    <n v="81978.959999999992"/>
    <x v="0"/>
    <x v="0"/>
  </r>
  <r>
    <s v="P8611"/>
    <s v="degree pro"/>
    <s v="Furniture"/>
    <x v="0"/>
    <n v="145"/>
    <n v="54"/>
    <n v="6845.05"/>
    <n v="992532.25"/>
    <d v="2025-03-18T00:00:00"/>
    <d v="2025-08-24T00:00:00"/>
    <s v="active"/>
    <x v="0"/>
    <s v="Degree Pro"/>
    <s v="Furniture"/>
    <s v="Global Traders"/>
    <x v="647"/>
    <x v="2"/>
    <x v="0"/>
    <n v="145"/>
    <n v="54"/>
    <n v="6845.05"/>
    <n v="992532.25"/>
    <x v="0"/>
    <x v="0"/>
  </r>
  <r>
    <s v="P2829"/>
    <s v="Threat Max"/>
    <s v="Electronics"/>
    <x v="2"/>
    <n v="63"/>
    <n v="88"/>
    <n v="10645.15"/>
    <n v="670644.44999999995"/>
    <d v="2025-05-02T00:00:00"/>
    <d v="2025-08-01T00:00:00"/>
    <s v="active"/>
    <x v="0"/>
    <s v="Threat Max"/>
    <s v="Electronics"/>
    <s v=""/>
    <x v="648"/>
    <x v="3"/>
    <x v="2"/>
    <n v="63"/>
    <n v="88"/>
    <n v="10645.15"/>
    <n v="670644.44999999995"/>
    <x v="2"/>
    <x v="1"/>
  </r>
  <r>
    <s v="P4699"/>
    <s v="Often Pro"/>
    <s v="Groceries"/>
    <x v="5"/>
    <n v="183"/>
    <n v="95"/>
    <n v="11215.78"/>
    <n v="2052487.74"/>
    <d v="2025-02-04T00:00:00"/>
    <d v="2025-10-02T00:00:00"/>
    <s v="active"/>
    <x v="3"/>
    <s v="Often Pro"/>
    <s v="Groceries"/>
    <s v="Abc Pvt Ltd"/>
    <x v="649"/>
    <x v="4"/>
    <x v="5"/>
    <n v="183"/>
    <n v="95"/>
    <n v="11215.78"/>
    <n v="2052487.7400000002"/>
    <x v="0"/>
    <x v="0"/>
  </r>
  <r>
    <s v="P2054"/>
    <s v="Expert X"/>
    <s v="Furniture"/>
    <x v="1"/>
    <n v="131"/>
    <n v="69"/>
    <n v="9737.51"/>
    <n v="1275613.81"/>
    <d v="2025-03-15T00:00:00"/>
    <d v="2025-08-18T00:00:00"/>
    <s v="discon"/>
    <x v="3"/>
    <s v="Expert X"/>
    <s v="Furniture"/>
    <s v="Omni Suppliers"/>
    <x v="650"/>
    <x v="2"/>
    <x v="1"/>
    <n v="131"/>
    <n v="69"/>
    <n v="9737.51"/>
    <n v="1275613.81"/>
    <x v="0"/>
    <x v="0"/>
  </r>
  <r>
    <s v="P4415"/>
    <s v="Food Lite"/>
    <s v="Electronics"/>
    <x v="0"/>
    <m/>
    <n v="86"/>
    <n v="19282.150000000001"/>
    <m/>
    <d v="2025-04-02T00:00:00"/>
    <d v="2025-08-12T00:00:00"/>
    <s v="active"/>
    <x v="3"/>
    <s v="Food Lite"/>
    <s v="Electronics"/>
    <s v="Global Traders"/>
    <x v="651"/>
    <x v="3"/>
    <x v="0"/>
    <n v="0"/>
    <n v="86"/>
    <n v="19282.150000000001"/>
    <n v="0"/>
    <x v="1"/>
    <x v="1"/>
  </r>
  <r>
    <s v="P8939"/>
    <s v="fast pro"/>
    <s v="Furniture"/>
    <x v="0"/>
    <n v="153"/>
    <n v="46"/>
    <n v="4216.84"/>
    <n v="645176.52"/>
    <d v="2025-05-02T00:00:00"/>
    <d v="2025-09-09T00:00:00"/>
    <m/>
    <x v="3"/>
    <s v="Fast Pro"/>
    <s v="Furniture"/>
    <s v="Global Traders"/>
    <x v="455"/>
    <x v="2"/>
    <x v="0"/>
    <n v="153"/>
    <n v="46"/>
    <n v="4216.84"/>
    <n v="645176.52"/>
    <x v="0"/>
    <x v="0"/>
  </r>
  <r>
    <s v="P5458"/>
    <s v="Within Lite"/>
    <s v="Groceries"/>
    <x v="4"/>
    <n v="191"/>
    <n v="70"/>
    <n v="515.87"/>
    <n v="98531.17"/>
    <d v="2025-05-10T00:00:00"/>
    <d v="2025-08-31T00:00:00"/>
    <s v="active"/>
    <x v="4"/>
    <s v="Within Lite"/>
    <s v="Groceries"/>
    <s v="Retailmart Inc"/>
    <x v="652"/>
    <x v="4"/>
    <x v="4"/>
    <n v="191"/>
    <n v="70"/>
    <n v="515.87"/>
    <n v="98531.17"/>
    <x v="0"/>
    <x v="0"/>
  </r>
  <r>
    <s v="P7268"/>
    <s v="Prove Lite"/>
    <s v="Groceries"/>
    <x v="4"/>
    <n v="142"/>
    <m/>
    <n v="2644.45"/>
    <n v="375511.9"/>
    <d v="2025-04-25T00:00:00"/>
    <d v="2025-08-07T00:00:00"/>
    <s v="Actv"/>
    <x v="1"/>
    <s v="Prove Lite"/>
    <s v="Groceries"/>
    <s v="Retailmart Inc"/>
    <x v="653"/>
    <x v="4"/>
    <x v="4"/>
    <n v="142"/>
    <n v="0"/>
    <n v="2644.45"/>
    <n v="375511.89999999997"/>
    <x v="0"/>
    <x v="0"/>
  </r>
  <r>
    <s v="P3169"/>
    <s v="Itself Plus"/>
    <s v="Toys"/>
    <x v="5"/>
    <m/>
    <n v="56"/>
    <n v="19120.580000000002"/>
    <m/>
    <d v="2025-04-22T00:00:00"/>
    <d v="2025-08-25T00:00:00"/>
    <s v="active"/>
    <x v="0"/>
    <s v="Itself Plus"/>
    <s v="Toys"/>
    <s v="Abc Pvt Ltd"/>
    <x v="654"/>
    <x v="1"/>
    <x v="5"/>
    <n v="0"/>
    <n v="56"/>
    <n v="19120.580000000002"/>
    <n v="0"/>
    <x v="1"/>
    <x v="1"/>
  </r>
  <r>
    <s v="P9036"/>
    <s v="Pick Plus"/>
    <s v="Clothing"/>
    <x v="0"/>
    <n v="34"/>
    <n v="25"/>
    <n v="12078.71"/>
    <n v="410676.14"/>
    <d v="2025-05-17T00:00:00"/>
    <d v="2025-08-21T00:00:00"/>
    <s v="discontinued"/>
    <x v="4"/>
    <s v="Pick Plus"/>
    <s v="Clothing"/>
    <s v="Global Traders"/>
    <x v="655"/>
    <x v="0"/>
    <x v="0"/>
    <n v="34"/>
    <n v="25"/>
    <n v="12078.71"/>
    <n v="410676.13999999996"/>
    <x v="0"/>
    <x v="0"/>
  </r>
  <r>
    <s v="P7139"/>
    <s v="minute pro"/>
    <s v="Groceries"/>
    <x v="4"/>
    <n v="112"/>
    <n v="48"/>
    <n v="5803.69"/>
    <n v="650013.27999999991"/>
    <d v="2025-04-21T00:00:00"/>
    <d v="2025-08-03T00:00:00"/>
    <s v="active"/>
    <x v="0"/>
    <s v="Minute Pro"/>
    <s v="Groceries"/>
    <s v="Retailmart Inc"/>
    <x v="656"/>
    <x v="4"/>
    <x v="4"/>
    <n v="112"/>
    <n v="48"/>
    <n v="5803.69"/>
    <n v="650013.27999999991"/>
    <x v="0"/>
    <x v="0"/>
  </r>
  <r>
    <s v="P4236"/>
    <s v="Marriage Max"/>
    <s v="Groceries"/>
    <x v="1"/>
    <n v="48"/>
    <n v="32"/>
    <n v="10857.01"/>
    <n v="521136.48"/>
    <d v="2025-05-31T00:00:00"/>
    <d v="2025-08-20T00:00:00"/>
    <s v="discontinued"/>
    <x v="0"/>
    <s v="Marriage Max"/>
    <s v="Groceries"/>
    <s v="Omni Suppliers"/>
    <x v="657"/>
    <x v="4"/>
    <x v="1"/>
    <n v="48"/>
    <n v="32"/>
    <n v="10857.01"/>
    <n v="521136.48"/>
    <x v="0"/>
    <x v="0"/>
  </r>
  <r>
    <s v="P5916"/>
    <s v="Hair Mini"/>
    <s v="Toys"/>
    <x v="1"/>
    <n v="122"/>
    <n v="70"/>
    <n v="7155.9"/>
    <n v="873019.79999999993"/>
    <d v="2025-05-09T00:00:00"/>
    <d v="2025-10-07T00:00:00"/>
    <s v="active"/>
    <x v="1"/>
    <s v="Hair Mini"/>
    <s v="Toys"/>
    <s v="Omni Suppliers"/>
    <x v="658"/>
    <x v="1"/>
    <x v="1"/>
    <n v="122"/>
    <n v="70"/>
    <n v="7155.9"/>
    <n v="873019.79999999993"/>
    <x v="0"/>
    <x v="0"/>
  </r>
  <r>
    <s v="P2439"/>
    <s v="Shoulder X"/>
    <s v="Groceries"/>
    <x v="0"/>
    <n v="108"/>
    <n v="70"/>
    <n v="3584.56"/>
    <n v="387132.48"/>
    <d v="2025-05-11T00:00:00"/>
    <d v="2025-07-19T00:00:00"/>
    <s v="discontinued"/>
    <x v="0"/>
    <s v="Shoulder X"/>
    <s v="Groceries"/>
    <s v="Global Traders"/>
    <x v="659"/>
    <x v="4"/>
    <x v="0"/>
    <n v="108"/>
    <n v="70"/>
    <n v="3584.56"/>
    <n v="387132.48"/>
    <x v="0"/>
    <x v="0"/>
  </r>
  <r>
    <s v="P1340"/>
    <s v="Nature Pro"/>
    <s v="Clothing"/>
    <x v="1"/>
    <n v="173"/>
    <n v="40"/>
    <n v="19330.03"/>
    <n v="3344095.19"/>
    <d v="2025-05-20T00:00:00"/>
    <d v="2025-08-30T00:00:00"/>
    <s v="Inactive"/>
    <x v="3"/>
    <s v="Nature Pro"/>
    <s v="Clothing"/>
    <s v="Omni Suppliers"/>
    <x v="660"/>
    <x v="0"/>
    <x v="1"/>
    <n v="173"/>
    <n v="40"/>
    <n v="19330.03"/>
    <n v="3344095.19"/>
    <x v="0"/>
    <x v="0"/>
  </r>
  <r>
    <s v="P1358"/>
    <s v="Talk Lite"/>
    <s v="Groceries"/>
    <x v="0"/>
    <n v="67"/>
    <n v="20"/>
    <n v="11630.33"/>
    <n v="779232.11"/>
    <d v="2025-01-21T00:00:00"/>
    <d v="2025-09-30T00:00:00"/>
    <s v="active"/>
    <x v="3"/>
    <s v="Talk Lite"/>
    <s v="Groceries"/>
    <s v="Global Traders"/>
    <x v="661"/>
    <x v="4"/>
    <x v="0"/>
    <n v="67"/>
    <n v="20"/>
    <n v="11630.33"/>
    <n v="779232.11"/>
    <x v="0"/>
    <x v="0"/>
  </r>
  <r>
    <s v="P7626"/>
    <s v="Marriage Mini"/>
    <s v="Clothing"/>
    <x v="3"/>
    <m/>
    <n v="30"/>
    <n v="4185.8100000000004"/>
    <m/>
    <d v="2025-07-07T00:00:00"/>
    <d v="2025-09-27T00:00:00"/>
    <m/>
    <x v="3"/>
    <s v="Marriage Mini"/>
    <s v="Clothing"/>
    <s v="Quickstock"/>
    <x v="226"/>
    <x v="0"/>
    <x v="3"/>
    <n v="0"/>
    <n v="30"/>
    <n v="4185.8100000000004"/>
    <n v="0"/>
    <x v="1"/>
    <x v="1"/>
  </r>
  <r>
    <s v="P7652"/>
    <s v="Though Plus"/>
    <s v="Clothing"/>
    <x v="0"/>
    <n v="16"/>
    <n v="43"/>
    <n v="12432.18"/>
    <n v="198914.88"/>
    <d v="2025-01-19T00:00:00"/>
    <d v="2025-09-22T00:00:00"/>
    <s v="Actv"/>
    <x v="1"/>
    <s v="Though Plus"/>
    <s v="Clothing"/>
    <s v="Global Traders"/>
    <x v="662"/>
    <x v="0"/>
    <x v="0"/>
    <n v="16"/>
    <n v="43"/>
    <n v="12432.18"/>
    <n v="198914.88"/>
    <x v="2"/>
    <x v="1"/>
  </r>
  <r>
    <s v="P3567"/>
    <s v="Fast Mini"/>
    <s v="Electronics"/>
    <x v="0"/>
    <n v="27"/>
    <n v="24"/>
    <n v="9537.14"/>
    <n v="257502.78"/>
    <d v="2025-03-31T00:00:00"/>
    <d v="2025-10-01T00:00:00"/>
    <s v="discontinued"/>
    <x v="3"/>
    <s v="Fast Mini"/>
    <s v="Electronics"/>
    <s v="Global Traders"/>
    <x v="663"/>
    <x v="3"/>
    <x v="0"/>
    <n v="27"/>
    <n v="24"/>
    <n v="9537.14"/>
    <n v="257502.77999999997"/>
    <x v="0"/>
    <x v="0"/>
  </r>
  <r>
    <s v="P4730"/>
    <s v="Camera Mini"/>
    <s v="Clothing"/>
    <x v="0"/>
    <n v="63"/>
    <m/>
    <n v="7101.54"/>
    <n v="447397.02"/>
    <d v="2025-02-16T00:00:00"/>
    <d v="2025-09-13T00:00:00"/>
    <s v="active"/>
    <x v="2"/>
    <s v="Camera Mini"/>
    <s v="Clothing"/>
    <s v="Global Traders"/>
    <x v="664"/>
    <x v="0"/>
    <x v="0"/>
    <n v="63"/>
    <n v="0"/>
    <n v="7101.54"/>
    <n v="447397.02"/>
    <x v="0"/>
    <x v="0"/>
  </r>
  <r>
    <s v="P4630"/>
    <s v="voice max"/>
    <s v="Electronics"/>
    <x v="5"/>
    <m/>
    <n v="40"/>
    <n v="14929.91"/>
    <m/>
    <d v="2025-06-01T00:00:00"/>
    <d v="2025-07-28T00:00:00"/>
    <s v="active"/>
    <x v="3"/>
    <s v="Voice Max"/>
    <s v="Electronics"/>
    <s v="Abc Pvt Ltd"/>
    <x v="665"/>
    <x v="3"/>
    <x v="5"/>
    <n v="0"/>
    <n v="40"/>
    <n v="14929.91"/>
    <n v="0"/>
    <x v="1"/>
    <x v="1"/>
  </r>
  <r>
    <s v="P1475"/>
    <s v="This Plus"/>
    <s v="Groceries"/>
    <x v="0"/>
    <n v="4"/>
    <m/>
    <n v="5551.56"/>
    <n v="22206.240000000002"/>
    <d v="2025-04-10T00:00:00"/>
    <d v="2025-07-23T00:00:00"/>
    <s v="active"/>
    <x v="4"/>
    <s v="This Plus"/>
    <s v="Groceries"/>
    <s v="Global Traders"/>
    <x v="666"/>
    <x v="4"/>
    <x v="0"/>
    <n v="4"/>
    <n v="0"/>
    <n v="5551.56"/>
    <n v="22206.240000000002"/>
    <x v="0"/>
    <x v="0"/>
  </r>
  <r>
    <s v="P1557"/>
    <s v="Wait Mini"/>
    <s v="Furniture"/>
    <x v="0"/>
    <n v="11"/>
    <n v="89"/>
    <n v="3018.48"/>
    <n v="33203.279999999999"/>
    <d v="2025-04-01T00:00:00"/>
    <d v="2025-08-19T00:00:00"/>
    <s v="active"/>
    <x v="3"/>
    <s v="Wait Mini"/>
    <s v="Furniture"/>
    <s v="Global Traders"/>
    <x v="667"/>
    <x v="2"/>
    <x v="0"/>
    <n v="11"/>
    <n v="89"/>
    <n v="3018.48"/>
    <n v="33203.279999999999"/>
    <x v="2"/>
    <x v="1"/>
  </r>
  <r>
    <s v="P5761"/>
    <s v="Shake Lite"/>
    <s v="Clothing"/>
    <x v="4"/>
    <n v="47"/>
    <n v="71"/>
    <n v="17277.77"/>
    <n v="812055.19000000006"/>
    <d v="2025-05-31T00:00:00"/>
    <d v="2025-07-26T00:00:00"/>
    <s v="active"/>
    <x v="3"/>
    <s v="Shake Lite"/>
    <s v="Clothing"/>
    <s v="Retailmart Inc"/>
    <x v="668"/>
    <x v="0"/>
    <x v="4"/>
    <n v="47"/>
    <n v="71"/>
    <n v="17277.77"/>
    <n v="812055.19000000006"/>
    <x v="2"/>
    <x v="1"/>
  </r>
  <r>
    <s v="P8166"/>
    <s v="owner mini"/>
    <s v="Groceries"/>
    <x v="1"/>
    <n v="182"/>
    <n v="94"/>
    <n v="4104.3"/>
    <n v="746982.6"/>
    <d v="2025-06-20T00:00:00"/>
    <d v="2025-07-22T00:00:00"/>
    <s v="Inactive"/>
    <x v="0"/>
    <s v="Owner Mini"/>
    <s v="Groceries"/>
    <s v="Omni Suppliers"/>
    <x v="669"/>
    <x v="4"/>
    <x v="1"/>
    <n v="182"/>
    <n v="94"/>
    <n v="4104.3"/>
    <n v="746982.6"/>
    <x v="0"/>
    <x v="0"/>
  </r>
  <r>
    <s v="P3454"/>
    <s v="Ahead Pro"/>
    <s v="Toys"/>
    <x v="3"/>
    <n v="142"/>
    <n v="46"/>
    <n v="10249.950000000001"/>
    <n v="1455492.9"/>
    <d v="2025-01-22T00:00:00"/>
    <d v="2025-09-23T00:00:00"/>
    <s v="active"/>
    <x v="3"/>
    <s v="Ahead Pro"/>
    <s v="Toys"/>
    <s v="Quickstock"/>
    <x v="670"/>
    <x v="1"/>
    <x v="3"/>
    <n v="142"/>
    <n v="46"/>
    <n v="10249.950000000001"/>
    <n v="1455492.9000000001"/>
    <x v="0"/>
    <x v="0"/>
  </r>
  <r>
    <s v="P3808"/>
    <s v="This Max"/>
    <s v="Furniture"/>
    <x v="0"/>
    <n v="178"/>
    <n v="72"/>
    <n v="19615.75"/>
    <n v="3491603.5"/>
    <d v="2025-03-07T00:00:00"/>
    <d v="2025-07-15T00:00:00"/>
    <s v="Inactive"/>
    <x v="2"/>
    <s v="This Max"/>
    <s v="Furniture"/>
    <s v="Global Traders"/>
    <x v="671"/>
    <x v="2"/>
    <x v="0"/>
    <n v="178"/>
    <n v="72"/>
    <n v="19615.75"/>
    <n v="3491603.5"/>
    <x v="0"/>
    <x v="0"/>
  </r>
  <r>
    <s v="P5699"/>
    <s v="Her Pro"/>
    <s v="Clothing"/>
    <x v="3"/>
    <n v="178"/>
    <n v="66"/>
    <n v="15302.33"/>
    <n v="2723814.74"/>
    <d v="2025-07-01T00:00:00"/>
    <d v="2025-09-17T00:00:00"/>
    <m/>
    <x v="3"/>
    <s v="Her Pro"/>
    <s v="Clothing"/>
    <s v="Quickstock"/>
    <x v="672"/>
    <x v="0"/>
    <x v="3"/>
    <n v="178"/>
    <n v="66"/>
    <n v="15302.33"/>
    <n v="2723814.7399999998"/>
    <x v="0"/>
    <x v="0"/>
  </r>
  <r>
    <s v="P3819"/>
    <s v="Plan Max"/>
    <s v="Groceries"/>
    <x v="3"/>
    <n v="134"/>
    <n v="54"/>
    <n v="4049.47"/>
    <n v="542628.98"/>
    <d v="2025-02-20T00:00:00"/>
    <d v="2025-09-06T00:00:00"/>
    <m/>
    <x v="4"/>
    <s v="Plan Max"/>
    <s v="Groceries"/>
    <s v="Quickstock"/>
    <x v="673"/>
    <x v="4"/>
    <x v="3"/>
    <n v="134"/>
    <n v="54"/>
    <n v="4049.47"/>
    <n v="542628.98"/>
    <x v="0"/>
    <x v="0"/>
  </r>
  <r>
    <s v="P2863"/>
    <s v="Drug Max"/>
    <s v="Clothing"/>
    <x v="4"/>
    <n v="115"/>
    <n v="64"/>
    <n v="8811.0400000000009"/>
    <n v="1013269.6"/>
    <d v="2025-03-07T00:00:00"/>
    <d v="2025-08-21T00:00:00"/>
    <s v="Inactive"/>
    <x v="1"/>
    <s v="Drug Max"/>
    <s v="Clothing"/>
    <s v="Retailmart Inc"/>
    <x v="674"/>
    <x v="0"/>
    <x v="4"/>
    <n v="115"/>
    <n v="64"/>
    <n v="8811.0400000000009"/>
    <n v="1013269.6000000001"/>
    <x v="0"/>
    <x v="0"/>
  </r>
  <r>
    <s v="P4935"/>
    <s v="red max"/>
    <s v="Electronics"/>
    <x v="2"/>
    <n v="71"/>
    <n v="38"/>
    <n v="6272.39"/>
    <n v="445339.69"/>
    <d v="2025-06-30T00:00:00"/>
    <d v="2025-09-26T00:00:00"/>
    <m/>
    <x v="0"/>
    <s v="Red Max"/>
    <s v="Electronics"/>
    <s v=""/>
    <x v="675"/>
    <x v="3"/>
    <x v="2"/>
    <n v="71"/>
    <n v="38"/>
    <n v="6272.39"/>
    <n v="445339.69"/>
    <x v="0"/>
    <x v="0"/>
  </r>
  <r>
    <s v="P6442"/>
    <s v="month pro"/>
    <s v="Toys"/>
    <x v="3"/>
    <n v="186"/>
    <n v="88"/>
    <n v="10233.129999999999"/>
    <n v="1903362.18"/>
    <d v="2025-02-04T00:00:00"/>
    <d v="2025-09-27T00:00:00"/>
    <s v="discontinued"/>
    <x v="1"/>
    <s v="Month Pro"/>
    <s v="Toys"/>
    <s v="Quickstock"/>
    <x v="308"/>
    <x v="1"/>
    <x v="3"/>
    <n v="186"/>
    <n v="88"/>
    <n v="10233.129999999999"/>
    <n v="1903362.18"/>
    <x v="0"/>
    <x v="0"/>
  </r>
  <r>
    <s v="P8661"/>
    <s v="continue max"/>
    <s v="Clothing"/>
    <x v="4"/>
    <n v="188"/>
    <n v="50"/>
    <n v="14693.89"/>
    <n v="2762451.32"/>
    <d v="2025-04-13T00:00:00"/>
    <d v="2025-08-10T00:00:00"/>
    <s v="Inactive"/>
    <x v="1"/>
    <s v="Continue Max"/>
    <s v="Clothing"/>
    <s v="Retailmart Inc"/>
    <x v="676"/>
    <x v="0"/>
    <x v="4"/>
    <n v="188"/>
    <n v="50"/>
    <n v="14693.89"/>
    <n v="2762451.32"/>
    <x v="0"/>
    <x v="0"/>
  </r>
  <r>
    <s v="P2137"/>
    <s v="Language Pro"/>
    <s v="Furniture"/>
    <x v="0"/>
    <n v="21"/>
    <n v="62"/>
    <n v="17447.36"/>
    <n v="366394.56"/>
    <d v="2025-06-09T00:00:00"/>
    <d v="2025-10-01T00:00:00"/>
    <s v="Inactive"/>
    <x v="2"/>
    <s v="Language Pro"/>
    <s v="Furniture"/>
    <s v="Global Traders"/>
    <x v="677"/>
    <x v="2"/>
    <x v="0"/>
    <n v="21"/>
    <n v="62"/>
    <n v="17447.36"/>
    <n v="366394.56"/>
    <x v="2"/>
    <x v="1"/>
  </r>
  <r>
    <s v="P3953"/>
    <s v="Business X"/>
    <s v="Toys"/>
    <x v="1"/>
    <n v="41"/>
    <n v="83"/>
    <n v="6022.94"/>
    <n v="246940.54"/>
    <d v="2025-06-08T00:00:00"/>
    <d v="2025-09-18T00:00:00"/>
    <s v="Inactive"/>
    <x v="2"/>
    <s v="Business X"/>
    <s v="Toys"/>
    <s v="Omni Suppliers"/>
    <x v="678"/>
    <x v="1"/>
    <x v="1"/>
    <n v="41"/>
    <n v="83"/>
    <n v="6022.94"/>
    <n v="246940.53999999998"/>
    <x v="2"/>
    <x v="1"/>
  </r>
  <r>
    <s v="P2999"/>
    <s v="In Mini"/>
    <s v="Clothing"/>
    <x v="5"/>
    <n v="193"/>
    <n v="60"/>
    <n v="5611.26"/>
    <n v="1082973.18"/>
    <d v="2025-02-22T00:00:00"/>
    <d v="2025-08-04T00:00:00"/>
    <s v="Inactive"/>
    <x v="1"/>
    <s v="In Mini"/>
    <s v="Clothing"/>
    <s v="Abc Pvt Ltd"/>
    <x v="679"/>
    <x v="0"/>
    <x v="5"/>
    <n v="193"/>
    <n v="60"/>
    <n v="5611.26"/>
    <n v="1082973.18"/>
    <x v="0"/>
    <x v="0"/>
  </r>
  <r>
    <s v="P1695"/>
    <s v="What Max"/>
    <s v="Toys"/>
    <x v="0"/>
    <n v="29"/>
    <n v="76"/>
    <n v="15878.21"/>
    <n v="460468.09"/>
    <d v="2025-03-23T00:00:00"/>
    <d v="2025-08-24T00:00:00"/>
    <s v="discon"/>
    <x v="3"/>
    <s v="What Max"/>
    <s v="Toys"/>
    <s v="Global Traders"/>
    <x v="568"/>
    <x v="1"/>
    <x v="0"/>
    <n v="29"/>
    <n v="76"/>
    <n v="15878.21"/>
    <n v="460468.08999999997"/>
    <x v="2"/>
    <x v="1"/>
  </r>
  <r>
    <s v="P8537"/>
    <s v="Per Plus"/>
    <s v="Furniture"/>
    <x v="5"/>
    <n v="7"/>
    <n v="45"/>
    <n v="16577.96"/>
    <n v="116045.72"/>
    <d v="2025-02-14T00:00:00"/>
    <d v="2025-08-04T00:00:00"/>
    <s v="Inactive"/>
    <x v="3"/>
    <s v="Per Plus"/>
    <s v="Furniture"/>
    <s v="Abc Pvt Ltd"/>
    <x v="680"/>
    <x v="2"/>
    <x v="5"/>
    <n v="7"/>
    <n v="45"/>
    <n v="16577.96"/>
    <n v="116045.72"/>
    <x v="2"/>
    <x v="1"/>
  </r>
  <r>
    <s v="P9733"/>
    <s v="Easy Plus"/>
    <s v="Groceries"/>
    <x v="5"/>
    <n v="134"/>
    <n v="86"/>
    <n v="14770.5"/>
    <n v="1979247"/>
    <d v="2025-01-21T00:00:00"/>
    <d v="2025-07-28T00:00:00"/>
    <m/>
    <x v="0"/>
    <s v="Easy Plus"/>
    <s v="Groceries"/>
    <s v="Abc Pvt Ltd"/>
    <x v="681"/>
    <x v="4"/>
    <x v="5"/>
    <n v="134"/>
    <n v="86"/>
    <n v="14770.5"/>
    <n v="1979247"/>
    <x v="0"/>
    <x v="0"/>
  </r>
  <r>
    <s v="P1024"/>
    <s v="Hour Max"/>
    <s v="Toys"/>
    <x v="4"/>
    <n v="36"/>
    <n v="20"/>
    <n v="1427.14"/>
    <n v="51377.04"/>
    <d v="2025-05-20T00:00:00"/>
    <d v="2025-09-28T00:00:00"/>
    <s v="Actv"/>
    <x v="0"/>
    <s v="Hour Max"/>
    <s v="Toys"/>
    <s v="Retailmart Inc"/>
    <x v="201"/>
    <x v="1"/>
    <x v="4"/>
    <n v="36"/>
    <n v="20"/>
    <n v="1427.14"/>
    <n v="51377.04"/>
    <x v="0"/>
    <x v="0"/>
  </r>
  <r>
    <s v="P5236"/>
    <s v="read lite"/>
    <s v="Clothing"/>
    <x v="3"/>
    <n v="135"/>
    <n v="24"/>
    <n v="16447.439999999999"/>
    <n v="2220404.4"/>
    <d v="2025-06-23T00:00:00"/>
    <d v="2025-10-03T00:00:00"/>
    <m/>
    <x v="4"/>
    <s v="Read Lite"/>
    <s v="Clothing"/>
    <s v="Quickstock"/>
    <x v="682"/>
    <x v="0"/>
    <x v="3"/>
    <n v="135"/>
    <n v="24"/>
    <n v="16447.439999999999"/>
    <n v="2220404.4"/>
    <x v="0"/>
    <x v="0"/>
  </r>
  <r>
    <s v="P9392"/>
    <s v="These Mini"/>
    <s v="Groceries"/>
    <x v="1"/>
    <n v="126"/>
    <n v="20"/>
    <n v="16926.13"/>
    <n v="2132692.38"/>
    <d v="2025-05-01T00:00:00"/>
    <d v="2025-10-02T00:00:00"/>
    <m/>
    <x v="3"/>
    <s v="These Mini"/>
    <s v="Groceries"/>
    <s v="Omni Suppliers"/>
    <x v="683"/>
    <x v="4"/>
    <x v="1"/>
    <n v="126"/>
    <n v="20"/>
    <n v="16926.13"/>
    <n v="2132692.3800000004"/>
    <x v="0"/>
    <x v="0"/>
  </r>
  <r>
    <s v="P4175"/>
    <s v="face x"/>
    <s v="Groceries"/>
    <x v="4"/>
    <n v="22"/>
    <n v="28"/>
    <n v="14476.83"/>
    <n v="318490.26"/>
    <d v="2025-02-21T00:00:00"/>
    <d v="2025-07-28T00:00:00"/>
    <s v="discon"/>
    <x v="2"/>
    <s v="Face X"/>
    <s v="Groceries"/>
    <s v="Retailmart Inc"/>
    <x v="684"/>
    <x v="4"/>
    <x v="4"/>
    <n v="22"/>
    <n v="28"/>
    <n v="14476.83"/>
    <n v="318490.26"/>
    <x v="2"/>
    <x v="1"/>
  </r>
  <r>
    <s v="P8427"/>
    <s v="Theory X"/>
    <s v="Electronics"/>
    <x v="1"/>
    <n v="157"/>
    <n v="94"/>
    <n v="7008.97"/>
    <n v="1100408.29"/>
    <d v="2025-05-03T00:00:00"/>
    <d v="2025-08-15T00:00:00"/>
    <s v="Inactive"/>
    <x v="4"/>
    <s v="Theory X"/>
    <s v="Electronics"/>
    <s v="Omni Suppliers"/>
    <x v="685"/>
    <x v="3"/>
    <x v="1"/>
    <n v="157"/>
    <n v="94"/>
    <n v="7008.97"/>
    <n v="1100408.29"/>
    <x v="0"/>
    <x v="0"/>
  </r>
  <r>
    <s v="P8938"/>
    <s v="list max"/>
    <s v="Toys"/>
    <x v="0"/>
    <n v="141"/>
    <n v="79"/>
    <n v="11561.96"/>
    <n v="1630236.36"/>
    <d v="2025-05-02T00:00:00"/>
    <d v="2025-08-22T00:00:00"/>
    <s v="active"/>
    <x v="4"/>
    <s v="List Max"/>
    <s v="Toys"/>
    <s v="Global Traders"/>
    <x v="686"/>
    <x v="1"/>
    <x v="0"/>
    <n v="141"/>
    <n v="79"/>
    <n v="11561.96"/>
    <n v="1630236.3599999999"/>
    <x v="0"/>
    <x v="0"/>
  </r>
  <r>
    <s v="P6409"/>
    <s v="reason max"/>
    <s v="Electronics"/>
    <x v="1"/>
    <n v="44"/>
    <n v="80"/>
    <n v="2063.7800000000002"/>
    <n v="90806.32"/>
    <d v="2025-02-11T00:00:00"/>
    <d v="2025-10-06T00:00:00"/>
    <s v="discon"/>
    <x v="0"/>
    <s v="Reason Max"/>
    <s v="Electronics"/>
    <s v="Omni Suppliers"/>
    <x v="687"/>
    <x v="3"/>
    <x v="1"/>
    <n v="44"/>
    <n v="80"/>
    <n v="2063.7800000000002"/>
    <n v="90806.32"/>
    <x v="2"/>
    <x v="1"/>
  </r>
  <r>
    <s v="P9549"/>
    <s v="Until Max"/>
    <s v="Groceries"/>
    <x v="3"/>
    <n v="15"/>
    <n v="85"/>
    <n v="1583.4"/>
    <n v="23751"/>
    <d v="2025-06-04T00:00:00"/>
    <d v="2025-08-16T00:00:00"/>
    <s v="Inactive"/>
    <x v="2"/>
    <s v="Until Max"/>
    <s v="Groceries"/>
    <s v="Quickstock"/>
    <x v="688"/>
    <x v="4"/>
    <x v="3"/>
    <n v="15"/>
    <n v="85"/>
    <n v="1583.4"/>
    <n v="23751"/>
    <x v="2"/>
    <x v="1"/>
  </r>
  <r>
    <s v="P8913"/>
    <s v="Foot Max"/>
    <s v="Groceries"/>
    <x v="0"/>
    <n v="123"/>
    <n v="35"/>
    <n v="9591.2800000000007"/>
    <n v="1179727.44"/>
    <d v="2025-03-09T00:00:00"/>
    <d v="2025-09-08T00:00:00"/>
    <s v="active"/>
    <x v="0"/>
    <s v="Foot Max"/>
    <s v="Groceries"/>
    <s v="Global Traders"/>
    <x v="689"/>
    <x v="4"/>
    <x v="0"/>
    <n v="123"/>
    <n v="35"/>
    <n v="9591.2800000000007"/>
    <n v="1179727.4400000002"/>
    <x v="0"/>
    <x v="0"/>
  </r>
  <r>
    <s v="P7465"/>
    <s v="Leader Plus"/>
    <s v="Toys"/>
    <x v="1"/>
    <n v="193"/>
    <n v="32"/>
    <n v="13353.75"/>
    <n v="2577273.75"/>
    <d v="2025-01-16T00:00:00"/>
    <d v="2025-10-12T00:00:00"/>
    <s v="Actv"/>
    <x v="3"/>
    <s v="Leader Plus"/>
    <s v="Toys"/>
    <s v="Omni Suppliers"/>
    <x v="690"/>
    <x v="1"/>
    <x v="1"/>
    <n v="193"/>
    <n v="32"/>
    <n v="13353.75"/>
    <n v="2577273.75"/>
    <x v="0"/>
    <x v="0"/>
  </r>
  <r>
    <s v="P3555"/>
    <s v="Guy X"/>
    <s v="Clothing"/>
    <x v="4"/>
    <n v="33"/>
    <n v="58"/>
    <n v="8056.06"/>
    <n v="265849.98"/>
    <d v="2025-03-15T00:00:00"/>
    <d v="2025-09-01T00:00:00"/>
    <s v="Actv"/>
    <x v="1"/>
    <s v="Guy X"/>
    <s v="Clothing"/>
    <s v="Retailmart Inc"/>
    <x v="691"/>
    <x v="0"/>
    <x v="4"/>
    <n v="33"/>
    <n v="58"/>
    <n v="8056.06"/>
    <n v="265849.98000000004"/>
    <x v="2"/>
    <x v="1"/>
  </r>
  <r>
    <s v="P2238"/>
    <s v="What Plus"/>
    <s v="Groceries"/>
    <x v="1"/>
    <n v="119"/>
    <n v="74"/>
    <n v="18126.91"/>
    <n v="2157102.29"/>
    <d v="2025-02-19T00:00:00"/>
    <d v="2025-08-29T00:00:00"/>
    <s v="Actv"/>
    <x v="4"/>
    <s v="What Plus"/>
    <s v="Groceries"/>
    <s v="Omni Suppliers"/>
    <x v="692"/>
    <x v="4"/>
    <x v="1"/>
    <n v="119"/>
    <n v="74"/>
    <n v="18126.91"/>
    <n v="2157102.29"/>
    <x v="0"/>
    <x v="0"/>
  </r>
  <r>
    <s v="P3780"/>
    <s v="North X"/>
    <s v="Furniture"/>
    <x v="5"/>
    <n v="52"/>
    <n v="58"/>
    <n v="4559.28"/>
    <n v="237082.56"/>
    <d v="2025-04-26T00:00:00"/>
    <d v="2025-09-20T00:00:00"/>
    <s v="active"/>
    <x v="2"/>
    <s v="North X"/>
    <s v="Furniture"/>
    <s v="Abc Pvt Ltd"/>
    <x v="288"/>
    <x v="2"/>
    <x v="5"/>
    <n v="52"/>
    <n v="58"/>
    <n v="4559.28"/>
    <n v="237082.56"/>
    <x v="2"/>
    <x v="1"/>
  </r>
  <r>
    <s v="P6789"/>
    <s v="Congress Max"/>
    <s v="Groceries"/>
    <x v="2"/>
    <n v="180"/>
    <n v="32"/>
    <n v="12089.69"/>
    <n v="2176144.2000000002"/>
    <d v="2025-06-30T00:00:00"/>
    <d v="2025-09-12T00:00:00"/>
    <s v="Actv"/>
    <x v="2"/>
    <s v="Congress Max"/>
    <s v="Groceries"/>
    <s v=""/>
    <x v="693"/>
    <x v="4"/>
    <x v="2"/>
    <n v="180"/>
    <n v="32"/>
    <n v="12089.69"/>
    <n v="2176144.2000000002"/>
    <x v="0"/>
    <x v="0"/>
  </r>
  <r>
    <s v="P8480"/>
    <s v="Ever X"/>
    <s v="Clothing"/>
    <x v="0"/>
    <n v="24"/>
    <n v="50"/>
    <n v="17778.75"/>
    <n v="426690"/>
    <d v="2025-03-22T00:00:00"/>
    <d v="2025-08-09T00:00:00"/>
    <s v="active"/>
    <x v="3"/>
    <s v="Ever X"/>
    <s v="Clothing"/>
    <s v="Global Traders"/>
    <x v="694"/>
    <x v="0"/>
    <x v="0"/>
    <n v="24"/>
    <n v="50"/>
    <n v="17778.75"/>
    <n v="426690"/>
    <x v="2"/>
    <x v="1"/>
  </r>
  <r>
    <s v="P8190"/>
    <s v="if x"/>
    <s v="Groceries"/>
    <x v="0"/>
    <n v="31"/>
    <n v="81"/>
    <n v="9106.24"/>
    <n v="282293.44"/>
    <d v="2025-01-16T00:00:00"/>
    <d v="2025-07-16T00:00:00"/>
    <s v="discon"/>
    <x v="0"/>
    <s v="If X"/>
    <s v="Groceries"/>
    <s v="Global Traders"/>
    <x v="695"/>
    <x v="4"/>
    <x v="0"/>
    <n v="31"/>
    <n v="81"/>
    <n v="9106.24"/>
    <n v="282293.44"/>
    <x v="2"/>
    <x v="1"/>
  </r>
  <r>
    <s v="P8651"/>
    <s v="commercial plus"/>
    <s v="Furniture"/>
    <x v="1"/>
    <m/>
    <n v="73"/>
    <n v="1481.93"/>
    <m/>
    <d v="2025-07-12T00:00:00"/>
    <d v="2025-09-07T00:00:00"/>
    <s v="Inactive"/>
    <x v="3"/>
    <s v="Commercial Plus"/>
    <s v="Furniture"/>
    <s v="Omni Suppliers"/>
    <x v="696"/>
    <x v="2"/>
    <x v="1"/>
    <n v="0"/>
    <n v="73"/>
    <n v="1481.93"/>
    <n v="0"/>
    <x v="1"/>
    <x v="1"/>
  </r>
  <r>
    <s v="P1159"/>
    <s v="Test Lite"/>
    <s v="Electronics"/>
    <x v="1"/>
    <n v="113"/>
    <m/>
    <n v="9290.2999999999993"/>
    <n v="1049803.8999999999"/>
    <d v="2025-03-05T00:00:00"/>
    <d v="2025-09-29T00:00:00"/>
    <s v="Actv"/>
    <x v="3"/>
    <s v="Test Lite"/>
    <s v="Electronics"/>
    <s v="Omni Suppliers"/>
    <x v="697"/>
    <x v="3"/>
    <x v="1"/>
    <n v="113"/>
    <n v="0"/>
    <n v="9290.2999999999993"/>
    <n v="1049803.8999999999"/>
    <x v="0"/>
    <x v="0"/>
  </r>
  <r>
    <s v="P9244"/>
    <s v="deal x"/>
    <s v="Clothing"/>
    <x v="0"/>
    <n v="151"/>
    <n v="98"/>
    <n v="11072.39"/>
    <n v="1671930.89"/>
    <d v="2025-05-30T00:00:00"/>
    <d v="2025-10-01T00:00:00"/>
    <s v="discontinued"/>
    <x v="2"/>
    <s v="Deal X"/>
    <s v="Clothing"/>
    <s v="Global Traders"/>
    <x v="698"/>
    <x v="0"/>
    <x v="0"/>
    <n v="151"/>
    <n v="98"/>
    <n v="11072.39"/>
    <n v="1671930.89"/>
    <x v="0"/>
    <x v="0"/>
  </r>
  <r>
    <s v="P7846"/>
    <s v="Market Pro"/>
    <s v="Toys"/>
    <x v="4"/>
    <n v="3"/>
    <n v="96"/>
    <n v="18339.990000000002"/>
    <n v="55019.97"/>
    <d v="2025-05-17T00:00:00"/>
    <d v="2025-07-21T00:00:00"/>
    <s v="discon"/>
    <x v="1"/>
    <s v="Market Pro"/>
    <s v="Toys"/>
    <s v="Retailmart Inc"/>
    <x v="699"/>
    <x v="1"/>
    <x v="4"/>
    <n v="3"/>
    <n v="96"/>
    <n v="18339.990000000002"/>
    <n v="55019.97"/>
    <x v="2"/>
    <x v="1"/>
  </r>
  <r>
    <s v="P7919"/>
    <s v="Recent Pro"/>
    <s v="Groceries"/>
    <x v="4"/>
    <n v="11"/>
    <n v="50"/>
    <n v="5721.27"/>
    <n v="62933.97"/>
    <d v="2025-02-07T00:00:00"/>
    <d v="2025-09-13T00:00:00"/>
    <s v="discontinued"/>
    <x v="3"/>
    <s v="Recent Pro"/>
    <s v="Groceries"/>
    <s v="Retailmart Inc"/>
    <x v="372"/>
    <x v="4"/>
    <x v="4"/>
    <n v="11"/>
    <n v="50"/>
    <n v="5721.27"/>
    <n v="62933.97"/>
    <x v="2"/>
    <x v="1"/>
  </r>
  <r>
    <s v="P5945"/>
    <s v="moment lite"/>
    <s v="Clothing"/>
    <x v="4"/>
    <n v="97"/>
    <n v="94"/>
    <n v="5467.36"/>
    <n v="530333.91999999993"/>
    <d v="2025-04-13T00:00:00"/>
    <d v="2025-07-29T00:00:00"/>
    <s v="Actv"/>
    <x v="4"/>
    <s v="Moment Lite"/>
    <s v="Clothing"/>
    <s v="Retailmart Inc"/>
    <x v="700"/>
    <x v="0"/>
    <x v="4"/>
    <n v="97"/>
    <n v="94"/>
    <n v="5467.36"/>
    <n v="530333.91999999993"/>
    <x v="0"/>
    <x v="0"/>
  </r>
  <r>
    <s v="P7352"/>
    <s v="Decade X"/>
    <s v="Clothing"/>
    <x v="3"/>
    <n v="86"/>
    <n v="69"/>
    <n v="9366.01"/>
    <n v="805476.86"/>
    <d v="2025-06-02T00:00:00"/>
    <d v="2025-07-27T00:00:00"/>
    <s v="discontinued"/>
    <x v="3"/>
    <s v="Decade X"/>
    <s v="Clothing"/>
    <s v="Quickstock"/>
    <x v="701"/>
    <x v="0"/>
    <x v="3"/>
    <n v="86"/>
    <n v="69"/>
    <n v="9366.01"/>
    <n v="805476.86"/>
    <x v="0"/>
    <x v="0"/>
  </r>
  <r>
    <s v="P3437"/>
    <s v="Line Mini"/>
    <s v="Groceries"/>
    <x v="0"/>
    <n v="68"/>
    <n v="63"/>
    <n v="14831.04"/>
    <n v="1008510.72"/>
    <d v="2025-03-09T00:00:00"/>
    <d v="2025-09-13T00:00:00"/>
    <s v="Inactive"/>
    <x v="1"/>
    <s v="Line Mini"/>
    <s v="Groceries"/>
    <s v="Global Traders"/>
    <x v="702"/>
    <x v="4"/>
    <x v="0"/>
    <n v="68"/>
    <n v="63"/>
    <n v="14831.04"/>
    <n v="1008510.7200000001"/>
    <x v="0"/>
    <x v="0"/>
  </r>
  <r>
    <s v="P6276"/>
    <s v="Night Mini"/>
    <s v="Electronics"/>
    <x v="1"/>
    <n v="155"/>
    <n v="30"/>
    <n v="16542.96"/>
    <n v="2564158.7999999998"/>
    <d v="2025-02-14T00:00:00"/>
    <d v="2025-07-22T00:00:00"/>
    <s v="active"/>
    <x v="0"/>
    <s v="Night Mini"/>
    <s v="Electronics"/>
    <s v="Omni Suppliers"/>
    <x v="703"/>
    <x v="3"/>
    <x v="1"/>
    <n v="155"/>
    <n v="30"/>
    <n v="16542.96"/>
    <n v="2564158.7999999998"/>
    <x v="0"/>
    <x v="0"/>
  </r>
  <r>
    <s v="P6738"/>
    <s v="Foreign Mini"/>
    <s v="Furniture"/>
    <x v="0"/>
    <n v="146"/>
    <n v="28"/>
    <n v="16862.099999999999"/>
    <n v="2461866.6"/>
    <d v="2025-06-25T00:00:00"/>
    <d v="2025-08-21T00:00:00"/>
    <s v="active"/>
    <x v="2"/>
    <s v="Foreign Mini"/>
    <s v="Furniture"/>
    <s v="Global Traders"/>
    <x v="704"/>
    <x v="2"/>
    <x v="0"/>
    <n v="146"/>
    <n v="28"/>
    <n v="16862.099999999999"/>
    <n v="2461866.5999999996"/>
    <x v="0"/>
    <x v="0"/>
  </r>
  <r>
    <s v="P5523"/>
    <s v="Specific Plus"/>
    <s v="Groceries"/>
    <x v="1"/>
    <m/>
    <n v="34"/>
    <n v="18862.53"/>
    <m/>
    <d v="2025-04-16T00:00:00"/>
    <d v="2025-09-18T00:00:00"/>
    <s v="active"/>
    <x v="2"/>
    <s v="Specific Plus"/>
    <s v="Groceries"/>
    <s v="Omni Suppliers"/>
    <x v="705"/>
    <x v="4"/>
    <x v="1"/>
    <n v="0"/>
    <n v="34"/>
    <n v="18862.53"/>
    <n v="0"/>
    <x v="1"/>
    <x v="1"/>
  </r>
  <r>
    <s v="P3224"/>
    <s v="Dinner Lite"/>
    <s v="Groceries"/>
    <x v="1"/>
    <n v="197"/>
    <n v="75"/>
    <n v="19283.36"/>
    <n v="3798821.92"/>
    <d v="2025-06-03T00:00:00"/>
    <d v="2025-10-04T00:00:00"/>
    <s v="discon"/>
    <x v="4"/>
    <s v="Dinner Lite"/>
    <s v="Groceries"/>
    <s v="Omni Suppliers"/>
    <x v="706"/>
    <x v="4"/>
    <x v="1"/>
    <n v="197"/>
    <n v="75"/>
    <n v="19283.36"/>
    <n v="3798821.92"/>
    <x v="0"/>
    <x v="0"/>
  </r>
  <r>
    <s v="P9662"/>
    <s v="Discover Lite"/>
    <s v="Furniture"/>
    <x v="4"/>
    <n v="156"/>
    <n v="52"/>
    <n v="18606.91"/>
    <n v="2902677.96"/>
    <d v="2025-07-09T00:00:00"/>
    <d v="2025-07-19T00:00:00"/>
    <s v="active"/>
    <x v="0"/>
    <s v="Discover Lite"/>
    <s v="Furniture"/>
    <s v="Retailmart Inc"/>
    <x v="707"/>
    <x v="2"/>
    <x v="4"/>
    <n v="156"/>
    <n v="52"/>
    <n v="18606.91"/>
    <n v="2902677.96"/>
    <x v="0"/>
    <x v="0"/>
  </r>
  <r>
    <s v="P8094"/>
    <s v="Increase Lite"/>
    <s v="Clothing"/>
    <x v="3"/>
    <n v="137"/>
    <n v="66"/>
    <n v="3380.71"/>
    <n v="463157.27"/>
    <d v="2025-01-30T00:00:00"/>
    <d v="2025-08-01T00:00:00"/>
    <s v="discontinued"/>
    <x v="3"/>
    <s v="Increase Lite"/>
    <s v="Clothing"/>
    <s v="Quickstock"/>
    <x v="239"/>
    <x v="0"/>
    <x v="3"/>
    <n v="137"/>
    <n v="66"/>
    <n v="3380.71"/>
    <n v="463157.27"/>
    <x v="0"/>
    <x v="0"/>
  </r>
  <r>
    <s v="P1234"/>
    <s v="Star Pro"/>
    <s v="Clothing"/>
    <x v="1"/>
    <n v="12"/>
    <m/>
    <n v="5604.87"/>
    <n v="67258.44"/>
    <d v="2025-01-20T00:00:00"/>
    <d v="2025-09-05T00:00:00"/>
    <s v="discon"/>
    <x v="4"/>
    <s v="Star Pro"/>
    <s v="Clothing"/>
    <s v="Omni Suppliers"/>
    <x v="708"/>
    <x v="0"/>
    <x v="1"/>
    <n v="12"/>
    <n v="0"/>
    <n v="5604.87"/>
    <n v="67258.44"/>
    <x v="0"/>
    <x v="0"/>
  </r>
  <r>
    <s v="P1522"/>
    <s v="Special Max"/>
    <s v="Electronics"/>
    <x v="1"/>
    <n v="16"/>
    <n v="87"/>
    <n v="14065.68"/>
    <n v="225050.88"/>
    <d v="2025-03-01T00:00:00"/>
    <d v="2025-10-11T00:00:00"/>
    <s v="active"/>
    <x v="0"/>
    <s v="Special Max"/>
    <s v="Electronics"/>
    <s v="Omni Suppliers"/>
    <x v="709"/>
    <x v="3"/>
    <x v="1"/>
    <n v="16"/>
    <n v="87"/>
    <n v="14065.68"/>
    <n v="225050.88"/>
    <x v="2"/>
    <x v="1"/>
  </r>
  <r>
    <s v="P6832"/>
    <s v="ask pro"/>
    <s v="Electronics"/>
    <x v="5"/>
    <n v="20"/>
    <n v="31"/>
    <n v="19989.349999999999"/>
    <n v="399787"/>
    <d v="2025-04-13T00:00:00"/>
    <d v="2025-08-14T00:00:00"/>
    <s v="Inactive"/>
    <x v="4"/>
    <s v="Ask Pro"/>
    <s v="Electronics"/>
    <s v="Abc Pvt Ltd"/>
    <x v="710"/>
    <x v="3"/>
    <x v="5"/>
    <n v="20"/>
    <n v="31"/>
    <n v="19989.349999999999"/>
    <n v="399787"/>
    <x v="2"/>
    <x v="1"/>
  </r>
  <r>
    <s v="P2378"/>
    <s v="Success Plus"/>
    <s v="Groceries"/>
    <x v="0"/>
    <n v="46"/>
    <n v="37"/>
    <n v="12706.76"/>
    <n v="584510.96"/>
    <d v="2025-03-12T00:00:00"/>
    <d v="2025-08-10T00:00:00"/>
    <s v="Actv"/>
    <x v="1"/>
    <s v="Success Plus"/>
    <s v="Groceries"/>
    <s v="Global Traders"/>
    <x v="172"/>
    <x v="4"/>
    <x v="0"/>
    <n v="46"/>
    <n v="37"/>
    <n v="12706.76"/>
    <n v="584510.96"/>
    <x v="0"/>
    <x v="0"/>
  </r>
  <r>
    <s v="P9418"/>
    <s v="Four Lite"/>
    <s v="Clothing"/>
    <x v="3"/>
    <n v="104"/>
    <n v="90"/>
    <n v="15362.97"/>
    <n v="1597748.88"/>
    <d v="2025-04-03T00:00:00"/>
    <d v="2025-07-25T00:00:00"/>
    <s v="active"/>
    <x v="0"/>
    <s v="Four Lite"/>
    <s v="Clothing"/>
    <s v="Quickstock"/>
    <x v="141"/>
    <x v="0"/>
    <x v="3"/>
    <n v="104"/>
    <n v="90"/>
    <n v="15362.97"/>
    <n v="1597748.88"/>
    <x v="0"/>
    <x v="0"/>
  </r>
  <r>
    <s v="P3257"/>
    <s v="Fund Lite"/>
    <s v="Groceries"/>
    <x v="4"/>
    <n v="140"/>
    <n v="50"/>
    <n v="14407.09"/>
    <n v="2016992.6"/>
    <d v="2025-05-24T00:00:00"/>
    <d v="2025-09-19T00:00:00"/>
    <s v="Inactive"/>
    <x v="4"/>
    <s v="Fund Lite"/>
    <s v="Groceries"/>
    <s v="Retailmart Inc"/>
    <x v="711"/>
    <x v="4"/>
    <x v="4"/>
    <n v="140"/>
    <n v="50"/>
    <n v="14407.09"/>
    <n v="2016992.6"/>
    <x v="0"/>
    <x v="0"/>
  </r>
  <r>
    <s v="P5424"/>
    <s v="Its Plus"/>
    <s v="Groceries"/>
    <x v="0"/>
    <m/>
    <n v="94"/>
    <n v="14623.4"/>
    <m/>
    <d v="2025-03-21T00:00:00"/>
    <d v="2025-07-26T00:00:00"/>
    <s v="active"/>
    <x v="0"/>
    <s v="Its Plus"/>
    <s v="Groceries"/>
    <s v="Global Traders"/>
    <x v="712"/>
    <x v="4"/>
    <x v="0"/>
    <n v="0"/>
    <n v="94"/>
    <n v="14623.4"/>
    <n v="0"/>
    <x v="1"/>
    <x v="1"/>
  </r>
  <r>
    <s v="P3005"/>
    <s v="Myself Plus"/>
    <s v="Groceries"/>
    <x v="3"/>
    <n v="99"/>
    <n v="64"/>
    <n v="766.98"/>
    <n v="75931.02"/>
    <d v="2025-03-12T00:00:00"/>
    <d v="2025-10-10T00:00:00"/>
    <s v="Inactive"/>
    <x v="3"/>
    <s v="Myself Plus"/>
    <s v="Groceries"/>
    <s v="Quickstock"/>
    <x v="713"/>
    <x v="4"/>
    <x v="3"/>
    <n v="99"/>
    <n v="64"/>
    <n v="766.98"/>
    <n v="75931.02"/>
    <x v="0"/>
    <x v="0"/>
  </r>
  <r>
    <s v="P4976"/>
    <s v="But Plus"/>
    <s v="Furniture"/>
    <x v="1"/>
    <n v="7"/>
    <n v="26"/>
    <n v="2558.1999999999998"/>
    <n v="17907.400000000001"/>
    <d v="2025-01-22T00:00:00"/>
    <d v="2025-09-15T00:00:00"/>
    <s v="Actv"/>
    <x v="4"/>
    <s v="But Plus"/>
    <s v="Furniture"/>
    <s v="Omni Suppliers"/>
    <x v="714"/>
    <x v="2"/>
    <x v="1"/>
    <n v="7"/>
    <n v="26"/>
    <n v="2558.1999999999998"/>
    <n v="17907.399999999998"/>
    <x v="2"/>
    <x v="1"/>
  </r>
  <r>
    <s v="P8170"/>
    <s v="Possible Pro"/>
    <s v="Furniture"/>
    <x v="1"/>
    <n v="27"/>
    <n v="89"/>
    <n v="12914.41"/>
    <n v="348689.07"/>
    <d v="2025-01-25T00:00:00"/>
    <d v="2025-08-23T00:00:00"/>
    <m/>
    <x v="3"/>
    <s v="Possible Pro"/>
    <s v="Furniture"/>
    <s v="Omni Suppliers"/>
    <x v="715"/>
    <x v="2"/>
    <x v="1"/>
    <n v="27"/>
    <n v="89"/>
    <n v="12914.41"/>
    <n v="348689.07"/>
    <x v="2"/>
    <x v="1"/>
  </r>
  <r>
    <s v="P4220"/>
    <s v="Their Pro"/>
    <s v="Clothing"/>
    <x v="5"/>
    <n v="27"/>
    <n v="73"/>
    <n v="4024.34"/>
    <n v="108657.18"/>
    <d v="2025-05-13T00:00:00"/>
    <d v="2025-09-30T00:00:00"/>
    <s v="Actv"/>
    <x v="1"/>
    <s v="Their Pro"/>
    <s v="Clothing"/>
    <s v="Abc Pvt Ltd"/>
    <x v="716"/>
    <x v="0"/>
    <x v="5"/>
    <n v="27"/>
    <n v="73"/>
    <n v="4024.34"/>
    <n v="108657.18000000001"/>
    <x v="2"/>
    <x v="1"/>
  </r>
  <r>
    <s v="P9547"/>
    <s v="Space Max"/>
    <s v="Electronics"/>
    <x v="4"/>
    <n v="20"/>
    <n v="32"/>
    <n v="1208.93"/>
    <n v="24178.6"/>
    <d v="2025-01-27T00:00:00"/>
    <d v="2025-09-21T00:00:00"/>
    <s v="active"/>
    <x v="2"/>
    <s v="Space Max"/>
    <s v="Electronics"/>
    <s v="Retailmart Inc"/>
    <x v="717"/>
    <x v="3"/>
    <x v="4"/>
    <n v="20"/>
    <n v="32"/>
    <n v="1208.93"/>
    <n v="24178.600000000002"/>
    <x v="2"/>
    <x v="1"/>
  </r>
  <r>
    <s v="P5213"/>
    <s v="Quickly Pro"/>
    <s v="Clothing"/>
    <x v="3"/>
    <n v="53"/>
    <n v="29"/>
    <n v="10898.92"/>
    <n v="577642.76"/>
    <d v="2025-06-16T00:00:00"/>
    <d v="2025-08-07T00:00:00"/>
    <s v="Actv"/>
    <x v="1"/>
    <s v="Quickly Pro"/>
    <s v="Clothing"/>
    <s v="Quickstock"/>
    <x v="718"/>
    <x v="0"/>
    <x v="3"/>
    <n v="53"/>
    <n v="29"/>
    <n v="10898.92"/>
    <n v="577642.76"/>
    <x v="0"/>
    <x v="0"/>
  </r>
  <r>
    <s v="P8982"/>
    <s v="Small Plus"/>
    <s v="Electronics"/>
    <x v="0"/>
    <n v="52"/>
    <n v="93"/>
    <n v="343.13"/>
    <n v="17842.759999999998"/>
    <d v="2025-04-04T00:00:00"/>
    <d v="2025-07-14T00:00:00"/>
    <s v="active"/>
    <x v="2"/>
    <s v="Small Plus"/>
    <s v="Electronics"/>
    <s v="Global Traders"/>
    <x v="719"/>
    <x v="3"/>
    <x v="0"/>
    <n v="52"/>
    <n v="93"/>
    <n v="343.13"/>
    <n v="17842.759999999998"/>
    <x v="2"/>
    <x v="1"/>
  </r>
  <r>
    <s v="P4748"/>
    <s v="Near Mini"/>
    <s v="Toys"/>
    <x v="4"/>
    <n v="101"/>
    <n v="43"/>
    <n v="16773.39"/>
    <n v="1694112.39"/>
    <d v="2025-01-31T00:00:00"/>
    <d v="2025-09-15T00:00:00"/>
    <s v="active"/>
    <x v="3"/>
    <s v="Near Mini"/>
    <s v="Toys"/>
    <s v="Retailmart Inc"/>
    <x v="720"/>
    <x v="1"/>
    <x v="4"/>
    <n v="101"/>
    <n v="43"/>
    <n v="16773.39"/>
    <n v="1694112.39"/>
    <x v="0"/>
    <x v="0"/>
  </r>
  <r>
    <s v="P9016"/>
    <s v="Heart X"/>
    <s v="Groceries"/>
    <x v="3"/>
    <n v="99"/>
    <n v="33"/>
    <n v="8302.17"/>
    <n v="821914.83"/>
    <d v="2025-04-25T00:00:00"/>
    <d v="2025-09-04T00:00:00"/>
    <s v="active"/>
    <x v="3"/>
    <s v="Heart X"/>
    <s v="Groceries"/>
    <s v="Quickstock"/>
    <x v="356"/>
    <x v="4"/>
    <x v="3"/>
    <n v="99"/>
    <n v="33"/>
    <n v="8302.17"/>
    <n v="821914.83"/>
    <x v="0"/>
    <x v="0"/>
  </r>
  <r>
    <s v="P9088"/>
    <s v="Ok Pro"/>
    <s v="Furniture"/>
    <x v="0"/>
    <n v="130"/>
    <n v="36"/>
    <n v="18126.009999999998"/>
    <n v="2356381.2999999998"/>
    <d v="2025-05-20T00:00:00"/>
    <d v="2025-08-20T00:00:00"/>
    <s v="active"/>
    <x v="4"/>
    <s v="Ok Pro"/>
    <s v="Furniture"/>
    <s v="Global Traders"/>
    <x v="721"/>
    <x v="2"/>
    <x v="0"/>
    <n v="130"/>
    <n v="36"/>
    <n v="18126.009999999998"/>
    <n v="2356381.2999999998"/>
    <x v="0"/>
    <x v="0"/>
  </r>
  <r>
    <s v="P5979"/>
    <s v="Send X"/>
    <s v="Furniture"/>
    <x v="5"/>
    <n v="23"/>
    <n v="48"/>
    <n v="9308.7000000000007"/>
    <n v="214100.1"/>
    <d v="2025-05-03T00:00:00"/>
    <d v="2025-08-19T00:00:00"/>
    <s v="active"/>
    <x v="4"/>
    <s v="Send X"/>
    <s v="Furniture"/>
    <s v="Abc Pvt Ltd"/>
    <x v="722"/>
    <x v="2"/>
    <x v="5"/>
    <n v="23"/>
    <n v="48"/>
    <n v="9308.7000000000007"/>
    <n v="214100.1"/>
    <x v="2"/>
    <x v="1"/>
  </r>
  <r>
    <s v="P9931"/>
    <s v="Election Plus"/>
    <s v="Groceries"/>
    <x v="0"/>
    <n v="121"/>
    <n v="79"/>
    <n v="7983.07"/>
    <n v="965951.47"/>
    <d v="2025-01-21T00:00:00"/>
    <d v="2025-08-12T00:00:00"/>
    <s v="Actv"/>
    <x v="2"/>
    <s v="Election Plus"/>
    <s v="Groceries"/>
    <s v="Global Traders"/>
    <x v="723"/>
    <x v="4"/>
    <x v="0"/>
    <n v="121"/>
    <n v="79"/>
    <n v="7983.07"/>
    <n v="965951.47"/>
    <x v="0"/>
    <x v="0"/>
  </r>
  <r>
    <s v="P4923"/>
    <s v="Door X"/>
    <s v="Groceries"/>
    <x v="0"/>
    <n v="118"/>
    <n v="47"/>
    <n v="5381.69"/>
    <n v="635039.41999999993"/>
    <d v="2025-05-24T00:00:00"/>
    <d v="2025-09-22T00:00:00"/>
    <s v="discontinued"/>
    <x v="3"/>
    <s v="Door X"/>
    <s v="Groceries"/>
    <s v="Global Traders"/>
    <x v="545"/>
    <x v="4"/>
    <x v="0"/>
    <n v="118"/>
    <n v="47"/>
    <n v="5381.69"/>
    <n v="635039.41999999993"/>
    <x v="0"/>
    <x v="0"/>
  </r>
  <r>
    <s v="P3222"/>
    <s v="Of X"/>
    <s v="Groceries"/>
    <x v="4"/>
    <n v="161"/>
    <n v="56"/>
    <n v="5348.38"/>
    <n v="861089.18"/>
    <d v="2025-06-06T00:00:00"/>
    <d v="2025-08-24T00:00:00"/>
    <s v="discontinued"/>
    <x v="0"/>
    <s v="Of X"/>
    <s v="Groceries"/>
    <s v="Retailmart Inc"/>
    <x v="724"/>
    <x v="4"/>
    <x v="4"/>
    <n v="161"/>
    <n v="56"/>
    <n v="5348.38"/>
    <n v="861089.18"/>
    <x v="0"/>
    <x v="0"/>
  </r>
  <r>
    <s v="P5063"/>
    <s v="Institution Mini"/>
    <s v="Electronics"/>
    <x v="0"/>
    <n v="152"/>
    <n v="52"/>
    <n v="14793.58"/>
    <n v="2248624.16"/>
    <d v="2025-02-12T00:00:00"/>
    <d v="2025-10-02T00:00:00"/>
    <s v="active"/>
    <x v="4"/>
    <s v="Institution Mini"/>
    <s v="Electronics"/>
    <s v="Global Traders"/>
    <x v="725"/>
    <x v="3"/>
    <x v="0"/>
    <n v="152"/>
    <n v="52"/>
    <n v="14793.58"/>
    <n v="2248624.16"/>
    <x v="0"/>
    <x v="0"/>
  </r>
  <r>
    <s v="P3566"/>
    <s v="Window Max"/>
    <s v="Furniture"/>
    <x v="1"/>
    <n v="56"/>
    <n v="31"/>
    <n v="77"/>
    <n v="4312"/>
    <d v="2025-05-29T00:00:00"/>
    <d v="2025-08-07T00:00:00"/>
    <s v="active"/>
    <x v="2"/>
    <s v="Window Max"/>
    <s v="Furniture"/>
    <s v="Omni Suppliers"/>
    <x v="726"/>
    <x v="2"/>
    <x v="1"/>
    <n v="56"/>
    <n v="31"/>
    <n v="77"/>
    <n v="4312"/>
    <x v="0"/>
    <x v="0"/>
  </r>
  <r>
    <s v="P7516"/>
    <s v="Kind Max"/>
    <s v="Electronics"/>
    <x v="3"/>
    <n v="134"/>
    <n v="70"/>
    <n v="520.72"/>
    <n v="69776.48000000001"/>
    <d v="2025-04-22T00:00:00"/>
    <d v="2025-07-28T00:00:00"/>
    <m/>
    <x v="4"/>
    <s v="Kind Max"/>
    <s v="Electronics"/>
    <s v="Quickstock"/>
    <x v="727"/>
    <x v="3"/>
    <x v="3"/>
    <n v="134"/>
    <n v="70"/>
    <n v="520.72"/>
    <n v="69776.48000000001"/>
    <x v="0"/>
    <x v="0"/>
  </r>
  <r>
    <s v="P5426"/>
    <s v="Civil Plus"/>
    <s v="Groceries"/>
    <x v="1"/>
    <n v="7"/>
    <n v="91"/>
    <n v="4181.54"/>
    <n v="29270.78"/>
    <d v="2025-04-10T00:00:00"/>
    <d v="2025-08-05T00:00:00"/>
    <m/>
    <x v="1"/>
    <s v="Civil Plus"/>
    <s v="Groceries"/>
    <s v="Omni Suppliers"/>
    <x v="728"/>
    <x v="4"/>
    <x v="1"/>
    <n v="7"/>
    <n v="91"/>
    <n v="4181.54"/>
    <n v="29270.78"/>
    <x v="2"/>
    <x v="1"/>
  </r>
  <r>
    <s v="P9835"/>
    <s v="participant mini"/>
    <s v="Furniture"/>
    <x v="5"/>
    <n v="103"/>
    <n v="86"/>
    <n v="14217.2"/>
    <n v="1464371.6"/>
    <d v="2025-02-18T00:00:00"/>
    <d v="2025-10-03T00:00:00"/>
    <m/>
    <x v="4"/>
    <s v="Participant Mini"/>
    <s v="Furniture"/>
    <s v="Abc Pvt Ltd"/>
    <x v="729"/>
    <x v="2"/>
    <x v="5"/>
    <n v="103"/>
    <n v="86"/>
    <n v="14217.2"/>
    <n v="1464371.6"/>
    <x v="0"/>
    <x v="0"/>
  </r>
  <r>
    <s v="P3204"/>
    <s v="Seem Max"/>
    <s v="Toys"/>
    <x v="5"/>
    <n v="97"/>
    <n v="47"/>
    <n v="9494.35"/>
    <n v="920951.95000000007"/>
    <d v="2025-07-06T00:00:00"/>
    <d v="2025-09-06T00:00:00"/>
    <s v="active"/>
    <x v="4"/>
    <s v="Seem Max"/>
    <s v="Toys"/>
    <s v="Abc Pvt Ltd"/>
    <x v="730"/>
    <x v="1"/>
    <x v="5"/>
    <n v="97"/>
    <n v="47"/>
    <n v="9494.35"/>
    <n v="920951.95000000007"/>
    <x v="0"/>
    <x v="0"/>
  </r>
  <r>
    <s v="P6243"/>
    <s v="various lite"/>
    <s v="Groceries"/>
    <x v="5"/>
    <n v="171"/>
    <n v="23"/>
    <n v="19157.91"/>
    <n v="3276002.61"/>
    <d v="2025-04-21T00:00:00"/>
    <d v="2025-08-24T00:00:00"/>
    <s v="discon"/>
    <x v="0"/>
    <s v="Various Lite"/>
    <s v="Groceries"/>
    <s v="Abc Pvt Ltd"/>
    <x v="731"/>
    <x v="4"/>
    <x v="5"/>
    <n v="171"/>
    <n v="23"/>
    <n v="19157.91"/>
    <n v="3276002.61"/>
    <x v="0"/>
    <x v="0"/>
  </r>
  <r>
    <s v="P9584"/>
    <s v="Window Pro"/>
    <s v="Furniture"/>
    <x v="5"/>
    <m/>
    <n v="24"/>
    <n v="10638.21"/>
    <m/>
    <d v="2025-06-27T00:00:00"/>
    <d v="2025-09-05T00:00:00"/>
    <s v="discon"/>
    <x v="4"/>
    <s v="Window Pro"/>
    <s v="Furniture"/>
    <s v="Abc Pvt Ltd"/>
    <x v="732"/>
    <x v="2"/>
    <x v="5"/>
    <n v="0"/>
    <n v="24"/>
    <n v="10638.21"/>
    <n v="0"/>
    <x v="1"/>
    <x v="1"/>
  </r>
  <r>
    <s v="P7683"/>
    <s v="Certain Pro"/>
    <s v="Furniture"/>
    <x v="3"/>
    <n v="21"/>
    <n v="36"/>
    <n v="4546.3599999999997"/>
    <n v="95473.56"/>
    <d v="2025-02-15T00:00:00"/>
    <d v="2025-09-20T00:00:00"/>
    <s v="discontinued"/>
    <x v="1"/>
    <s v="Certain Pro"/>
    <s v="Furniture"/>
    <s v="Quickstock"/>
    <x v="733"/>
    <x v="2"/>
    <x v="3"/>
    <n v="21"/>
    <n v="36"/>
    <n v="4546.3599999999997"/>
    <n v="95473.56"/>
    <x v="2"/>
    <x v="1"/>
  </r>
  <r>
    <s v="P8659"/>
    <s v="Similar Lite"/>
    <s v="Furniture"/>
    <x v="5"/>
    <n v="198"/>
    <n v="76"/>
    <n v="12467.15"/>
    <n v="2468495.7000000002"/>
    <d v="2025-04-14T00:00:00"/>
    <d v="2025-09-01T00:00:00"/>
    <s v="Actv"/>
    <x v="1"/>
    <s v="Similar Lite"/>
    <s v="Furniture"/>
    <s v="Abc Pvt Ltd"/>
    <x v="734"/>
    <x v="2"/>
    <x v="5"/>
    <n v="198"/>
    <n v="76"/>
    <n v="12467.15"/>
    <n v="2468495.6999999997"/>
    <x v="0"/>
    <x v="0"/>
  </r>
  <r>
    <s v="P8468"/>
    <s v="Current Pro"/>
    <s v="Furniture"/>
    <x v="0"/>
    <n v="82"/>
    <n v="30"/>
    <n v="19633.98"/>
    <n v="1609986.36"/>
    <d v="2025-06-01T00:00:00"/>
    <d v="2025-09-30T00:00:00"/>
    <s v="Actv"/>
    <x v="4"/>
    <s v="Current Pro"/>
    <s v="Furniture"/>
    <s v="Global Traders"/>
    <x v="204"/>
    <x v="2"/>
    <x v="0"/>
    <n v="82"/>
    <n v="30"/>
    <n v="19633.98"/>
    <n v="1609986.3599999999"/>
    <x v="0"/>
    <x v="0"/>
  </r>
  <r>
    <s v="P7599"/>
    <s v="Rest Mini"/>
    <s v="Furniture"/>
    <x v="3"/>
    <n v="103"/>
    <n v="87"/>
    <n v="7793.91"/>
    <n v="802772.73"/>
    <d v="2025-01-20T00:00:00"/>
    <d v="2025-08-14T00:00:00"/>
    <s v="active"/>
    <x v="1"/>
    <s v="Rest Mini"/>
    <s v="Furniture"/>
    <s v="Quickstock"/>
    <x v="735"/>
    <x v="2"/>
    <x v="3"/>
    <n v="103"/>
    <n v="87"/>
    <n v="7793.91"/>
    <n v="802772.73"/>
    <x v="0"/>
    <x v="0"/>
  </r>
  <r>
    <s v="P4483"/>
    <s v="Listen Max"/>
    <s v="Clothing"/>
    <x v="0"/>
    <n v="64"/>
    <n v="68"/>
    <n v="18950.54"/>
    <n v="1212834.56"/>
    <d v="2025-01-21T00:00:00"/>
    <d v="2025-08-10T00:00:00"/>
    <m/>
    <x v="1"/>
    <s v="Listen Max"/>
    <s v="Clothing"/>
    <s v="Global Traders"/>
    <x v="736"/>
    <x v="0"/>
    <x v="0"/>
    <n v="64"/>
    <n v="68"/>
    <n v="18950.54"/>
    <n v="1212834.56"/>
    <x v="2"/>
    <x v="1"/>
  </r>
  <r>
    <s v="P1215"/>
    <s v="Reality X"/>
    <s v="Clothing"/>
    <x v="0"/>
    <n v="181"/>
    <n v="79"/>
    <n v="10799.32"/>
    <n v="1954676.92"/>
    <d v="2025-01-28T00:00:00"/>
    <d v="2025-07-22T00:00:00"/>
    <s v="active"/>
    <x v="3"/>
    <s v="Reality X"/>
    <s v="Clothing"/>
    <s v="Global Traders"/>
    <x v="737"/>
    <x v="0"/>
    <x v="0"/>
    <n v="181"/>
    <n v="79"/>
    <n v="10799.32"/>
    <n v="1954676.92"/>
    <x v="0"/>
    <x v="0"/>
  </r>
  <r>
    <s v="P9350"/>
    <s v="History X"/>
    <s v="Clothing"/>
    <x v="3"/>
    <n v="173"/>
    <n v="45"/>
    <n v="2988.7"/>
    <n v="517045.1"/>
    <d v="2025-07-02T00:00:00"/>
    <d v="2025-08-01T00:00:00"/>
    <s v="discon"/>
    <x v="1"/>
    <s v="History X"/>
    <s v="Clothing"/>
    <s v="Quickstock"/>
    <x v="43"/>
    <x v="0"/>
    <x v="3"/>
    <n v="173"/>
    <n v="45"/>
    <n v="2988.7"/>
    <n v="517045.1"/>
    <x v="0"/>
    <x v="0"/>
  </r>
  <r>
    <s v="P8763"/>
    <s v="Will Mini"/>
    <s v="Groceries"/>
    <x v="1"/>
    <n v="51"/>
    <n v="94"/>
    <n v="939.05"/>
    <n v="47891.55"/>
    <d v="2025-03-30T00:00:00"/>
    <d v="2025-08-11T00:00:00"/>
    <s v="Inactive"/>
    <x v="3"/>
    <s v="Will Mini"/>
    <s v="Groceries"/>
    <s v="Omni Suppliers"/>
    <x v="738"/>
    <x v="4"/>
    <x v="1"/>
    <n v="51"/>
    <n v="94"/>
    <n v="939.05"/>
    <n v="47891.549999999996"/>
    <x v="2"/>
    <x v="1"/>
  </r>
  <r>
    <s v="P2696"/>
    <s v="Year Lite"/>
    <s v="Clothing"/>
    <x v="5"/>
    <n v="177"/>
    <n v="57"/>
    <n v="10616.71"/>
    <n v="1879157.67"/>
    <d v="2025-01-14T00:00:00"/>
    <d v="2025-08-26T00:00:00"/>
    <s v="discontinued"/>
    <x v="2"/>
    <s v="Year Lite"/>
    <s v="Clothing"/>
    <s v="Abc Pvt Ltd"/>
    <x v="739"/>
    <x v="0"/>
    <x v="5"/>
    <n v="177"/>
    <n v="57"/>
    <n v="10616.71"/>
    <n v="1879157.67"/>
    <x v="0"/>
    <x v="0"/>
  </r>
  <r>
    <s v="P3783"/>
    <s v="Hand Mini"/>
    <s v="Furniture"/>
    <x v="0"/>
    <n v="60"/>
    <n v="40"/>
    <n v="19248.09"/>
    <n v="1154885.3999999999"/>
    <d v="2025-04-24T00:00:00"/>
    <d v="2025-09-12T00:00:00"/>
    <s v="discontinued"/>
    <x v="2"/>
    <s v="Hand Mini"/>
    <s v="Furniture"/>
    <s v="Global Traders"/>
    <x v="740"/>
    <x v="2"/>
    <x v="0"/>
    <n v="60"/>
    <n v="40"/>
    <n v="19248.09"/>
    <n v="1154885.3999999999"/>
    <x v="0"/>
    <x v="0"/>
  </r>
  <r>
    <s v="P8557"/>
    <s v="Candidate Mini"/>
    <s v="Electronics"/>
    <x v="1"/>
    <n v="37"/>
    <n v="81"/>
    <n v="16148.96"/>
    <n v="597511.52"/>
    <d v="2025-03-17T00:00:00"/>
    <d v="2025-07-30T00:00:00"/>
    <s v="discontinued"/>
    <x v="1"/>
    <s v="Candidate Mini"/>
    <s v="Electronics"/>
    <s v="Omni Suppliers"/>
    <x v="741"/>
    <x v="3"/>
    <x v="1"/>
    <n v="37"/>
    <n v="81"/>
    <n v="16148.96"/>
    <n v="597511.52"/>
    <x v="2"/>
    <x v="1"/>
  </r>
  <r>
    <s v="P2757"/>
    <s v="recognize lite"/>
    <s v="Toys"/>
    <x v="0"/>
    <n v="2"/>
    <n v="25"/>
    <n v="8938.56"/>
    <n v="17877.12"/>
    <d v="2025-02-24T00:00:00"/>
    <d v="2025-08-17T00:00:00"/>
    <m/>
    <x v="2"/>
    <s v="Recognize Lite"/>
    <s v="Toys"/>
    <s v="Global Traders"/>
    <x v="742"/>
    <x v="1"/>
    <x v="0"/>
    <n v="2"/>
    <n v="25"/>
    <n v="8938.56"/>
    <n v="17877.12"/>
    <x v="2"/>
    <x v="1"/>
  </r>
  <r>
    <s v="P1492"/>
    <s v="Girl Mini"/>
    <s v="Furniture"/>
    <x v="5"/>
    <n v="107"/>
    <n v="52"/>
    <n v="2783.13"/>
    <n v="297794.90999999997"/>
    <d v="2025-04-27T00:00:00"/>
    <d v="2025-08-03T00:00:00"/>
    <s v="discontinued"/>
    <x v="1"/>
    <s v="Girl Mini"/>
    <s v="Furniture"/>
    <s v="Abc Pvt Ltd"/>
    <x v="81"/>
    <x v="2"/>
    <x v="5"/>
    <n v="107"/>
    <n v="52"/>
    <n v="2783.13"/>
    <n v="297794.91000000003"/>
    <x v="0"/>
    <x v="0"/>
  </r>
  <r>
    <s v="P7474"/>
    <s v="Put Lite"/>
    <s v="Furniture"/>
    <x v="1"/>
    <n v="76"/>
    <n v="69"/>
    <n v="17083.009999999998"/>
    <n v="1298308.76"/>
    <d v="2025-07-01T00:00:00"/>
    <d v="2025-09-14T00:00:00"/>
    <s v="Actv"/>
    <x v="3"/>
    <s v="Put Lite"/>
    <s v="Furniture"/>
    <s v="Omni Suppliers"/>
    <x v="743"/>
    <x v="2"/>
    <x v="1"/>
    <n v="76"/>
    <n v="69"/>
    <n v="17083.009999999998"/>
    <n v="1298308.7599999998"/>
    <x v="0"/>
    <x v="0"/>
  </r>
  <r>
    <s v="P3743"/>
    <s v="Fight Max"/>
    <s v="Clothing"/>
    <x v="4"/>
    <n v="63"/>
    <n v="78"/>
    <n v="19623.82"/>
    <n v="1236300.6599999999"/>
    <d v="2025-07-03T00:00:00"/>
    <d v="2025-08-21T00:00:00"/>
    <s v="discon"/>
    <x v="4"/>
    <s v="Fight Max"/>
    <s v="Clothing"/>
    <s v="Retailmart Inc"/>
    <x v="744"/>
    <x v="0"/>
    <x v="4"/>
    <n v="63"/>
    <n v="78"/>
    <n v="19623.82"/>
    <n v="1236300.6599999999"/>
    <x v="2"/>
    <x v="1"/>
  </r>
  <r>
    <s v="P8160"/>
    <s v="Recent X"/>
    <s v="Electronics"/>
    <x v="4"/>
    <n v="75"/>
    <n v="30"/>
    <n v="9206.32"/>
    <n v="690474"/>
    <d v="2025-04-09T00:00:00"/>
    <d v="2025-08-13T00:00:00"/>
    <s v="discon"/>
    <x v="1"/>
    <s v="Recent X"/>
    <s v="Electronics"/>
    <s v="Retailmart Inc"/>
    <x v="745"/>
    <x v="3"/>
    <x v="4"/>
    <n v="75"/>
    <n v="30"/>
    <n v="9206.32"/>
    <n v="690474"/>
    <x v="0"/>
    <x v="0"/>
  </r>
  <r>
    <s v="P8186"/>
    <s v="Card Plus"/>
    <s v="Furniture"/>
    <x v="1"/>
    <n v="54"/>
    <n v="45"/>
    <n v="333.09"/>
    <n v="17986.86"/>
    <d v="2025-03-11T00:00:00"/>
    <d v="2025-08-08T00:00:00"/>
    <s v="active"/>
    <x v="1"/>
    <s v="Card Plus"/>
    <s v="Furniture"/>
    <s v="Omni Suppliers"/>
    <x v="746"/>
    <x v="2"/>
    <x v="1"/>
    <n v="54"/>
    <n v="45"/>
    <n v="333.09"/>
    <n v="17986.859999999997"/>
    <x v="0"/>
    <x v="0"/>
  </r>
  <r>
    <s v="P1619"/>
    <s v="Pull Plus"/>
    <s v="Furniture"/>
    <x v="3"/>
    <n v="114"/>
    <n v="48"/>
    <n v="18162.580000000002"/>
    <n v="2070534.12"/>
    <d v="2025-05-09T00:00:00"/>
    <d v="2025-10-11T00:00:00"/>
    <s v="Inactive"/>
    <x v="4"/>
    <s v="Pull Plus"/>
    <s v="Furniture"/>
    <s v="Quickstock"/>
    <x v="747"/>
    <x v="2"/>
    <x v="3"/>
    <n v="114"/>
    <n v="48"/>
    <n v="18162.580000000002"/>
    <n v="2070534.12"/>
    <x v="0"/>
    <x v="0"/>
  </r>
  <r>
    <s v="P2296"/>
    <s v="Close Lite"/>
    <s v="Toys"/>
    <x v="3"/>
    <n v="106"/>
    <n v="62"/>
    <n v="10453.120000000001"/>
    <n v="1108030.72"/>
    <d v="2025-03-19T00:00:00"/>
    <d v="2025-08-29T00:00:00"/>
    <s v="Actv"/>
    <x v="4"/>
    <s v="Close Lite"/>
    <s v="Toys"/>
    <s v="Quickstock"/>
    <x v="748"/>
    <x v="1"/>
    <x v="3"/>
    <n v="106"/>
    <n v="62"/>
    <n v="10453.120000000001"/>
    <n v="1108030.72"/>
    <x v="0"/>
    <x v="0"/>
  </r>
  <r>
    <s v="P7593"/>
    <s v="Him Mini"/>
    <s v="Toys"/>
    <x v="1"/>
    <n v="161"/>
    <n v="27"/>
    <n v="3275.35"/>
    <n v="527331.35"/>
    <d v="2025-05-23T00:00:00"/>
    <d v="2025-09-10T00:00:00"/>
    <s v="Inactive"/>
    <x v="3"/>
    <s v="Him Mini"/>
    <s v="Toys"/>
    <s v="Omni Suppliers"/>
    <x v="749"/>
    <x v="1"/>
    <x v="1"/>
    <n v="161"/>
    <n v="27"/>
    <n v="3275.35"/>
    <n v="527331.35"/>
    <x v="0"/>
    <x v="0"/>
  </r>
  <r>
    <s v="P9199"/>
    <s v="Community X"/>
    <s v="Groceries"/>
    <x v="2"/>
    <n v="95"/>
    <n v="84"/>
    <n v="9191.7800000000007"/>
    <n v="873219.10000000009"/>
    <d v="2025-02-26T00:00:00"/>
    <d v="2025-09-04T00:00:00"/>
    <s v="Actv"/>
    <x v="2"/>
    <s v="Community X"/>
    <s v="Groceries"/>
    <s v=""/>
    <x v="750"/>
    <x v="4"/>
    <x v="2"/>
    <n v="95"/>
    <n v="84"/>
    <n v="9191.7800000000007"/>
    <n v="873219.10000000009"/>
    <x v="0"/>
    <x v="0"/>
  </r>
  <r>
    <s v="P4667"/>
    <s v="Team Max"/>
    <s v="Groceries"/>
    <x v="1"/>
    <n v="87"/>
    <n v="63"/>
    <n v="291.45999999999998"/>
    <n v="25357.02"/>
    <d v="2025-03-22T00:00:00"/>
    <d v="2025-09-17T00:00:00"/>
    <s v="active"/>
    <x v="0"/>
    <s v="Team Max"/>
    <s v="Groceries"/>
    <s v="Omni Suppliers"/>
    <x v="751"/>
    <x v="4"/>
    <x v="1"/>
    <n v="87"/>
    <n v="63"/>
    <n v="291.45999999999998"/>
    <n v="25357.019999999997"/>
    <x v="0"/>
    <x v="0"/>
  </r>
  <r>
    <s v="P7217"/>
    <s v="Budget Lite"/>
    <s v="Clothing"/>
    <x v="2"/>
    <n v="35"/>
    <n v="47"/>
    <n v="4612.1000000000004"/>
    <n v="161423.5"/>
    <d v="2025-05-23T00:00:00"/>
    <d v="2025-08-16T00:00:00"/>
    <m/>
    <x v="1"/>
    <s v="Budget Lite"/>
    <s v="Clothing"/>
    <s v=""/>
    <x v="752"/>
    <x v="0"/>
    <x v="2"/>
    <n v="35"/>
    <n v="47"/>
    <n v="4612.1000000000004"/>
    <n v="161423.5"/>
    <x v="2"/>
    <x v="1"/>
  </r>
  <r>
    <s v="P9148"/>
    <s v="live pro"/>
    <s v="Toys"/>
    <x v="5"/>
    <n v="169"/>
    <n v="85"/>
    <n v="10317.94"/>
    <n v="1743731.86"/>
    <d v="2025-02-05T00:00:00"/>
    <d v="2025-09-17T00:00:00"/>
    <s v="active"/>
    <x v="2"/>
    <s v="Live Pro"/>
    <s v="Toys"/>
    <s v="Abc Pvt Ltd"/>
    <x v="753"/>
    <x v="1"/>
    <x v="5"/>
    <n v="169"/>
    <n v="85"/>
    <n v="10317.94"/>
    <n v="1743731.86"/>
    <x v="0"/>
    <x v="0"/>
  </r>
  <r>
    <s v="P6722"/>
    <s v="Both X"/>
    <s v="Furniture"/>
    <x v="4"/>
    <n v="21"/>
    <n v="46"/>
    <n v="631.94000000000005"/>
    <n v="13270.74"/>
    <d v="2025-01-19T00:00:00"/>
    <d v="2025-09-06T00:00:00"/>
    <s v="discontinued"/>
    <x v="3"/>
    <s v="Both X"/>
    <s v="Furniture"/>
    <s v="Retailmart Inc"/>
    <x v="754"/>
    <x v="2"/>
    <x v="4"/>
    <n v="21"/>
    <n v="46"/>
    <n v="631.94000000000005"/>
    <n v="13270.740000000002"/>
    <x v="2"/>
    <x v="1"/>
  </r>
  <r>
    <s v="P8618"/>
    <s v="Me Lite"/>
    <s v="Clothing"/>
    <x v="3"/>
    <n v="107"/>
    <n v="32"/>
    <n v="58.83"/>
    <n v="6294.8099999999986"/>
    <d v="2025-04-01T00:00:00"/>
    <d v="2025-08-19T00:00:00"/>
    <s v="discon"/>
    <x v="1"/>
    <s v="Me Lite"/>
    <s v="Clothing"/>
    <s v="Quickstock"/>
    <x v="755"/>
    <x v="0"/>
    <x v="3"/>
    <n v="107"/>
    <n v="32"/>
    <n v="58.83"/>
    <n v="6294.8099999999995"/>
    <x v="0"/>
    <x v="0"/>
  </r>
  <r>
    <s v="P3787"/>
    <s v="Thought Mini"/>
    <s v="Groceries"/>
    <x v="1"/>
    <n v="8"/>
    <n v="73"/>
    <n v="7986.84"/>
    <n v="63894.720000000001"/>
    <d v="2025-04-03T00:00:00"/>
    <d v="2025-10-06T00:00:00"/>
    <m/>
    <x v="1"/>
    <s v="Thought Mini"/>
    <s v="Groceries"/>
    <s v="Omni Suppliers"/>
    <x v="756"/>
    <x v="4"/>
    <x v="1"/>
    <n v="8"/>
    <n v="73"/>
    <n v="7986.84"/>
    <n v="63894.720000000001"/>
    <x v="2"/>
    <x v="1"/>
  </r>
  <r>
    <s v="P9858"/>
    <s v="Training Lite"/>
    <s v="Clothing"/>
    <x v="4"/>
    <n v="33"/>
    <n v="20"/>
    <n v="945.98"/>
    <n v="31217.34"/>
    <d v="2025-05-24T00:00:00"/>
    <d v="2025-07-29T00:00:00"/>
    <s v="active"/>
    <x v="3"/>
    <s v="Training Lite"/>
    <s v="Clothing"/>
    <s v="Retailmart Inc"/>
    <x v="757"/>
    <x v="0"/>
    <x v="4"/>
    <n v="33"/>
    <n v="20"/>
    <n v="945.98"/>
    <n v="31217.34"/>
    <x v="0"/>
    <x v="0"/>
  </r>
  <r>
    <s v="P5422"/>
    <s v="Enter Plus"/>
    <s v="Toys"/>
    <x v="0"/>
    <n v="66"/>
    <m/>
    <n v="15097.59"/>
    <n v="996440.94000000006"/>
    <d v="2025-03-15T00:00:00"/>
    <d v="2025-09-01T00:00:00"/>
    <s v="active"/>
    <x v="4"/>
    <s v="Enter Plus"/>
    <s v="Toys"/>
    <s v="Global Traders"/>
    <x v="758"/>
    <x v="1"/>
    <x v="0"/>
    <n v="66"/>
    <n v="0"/>
    <n v="15097.59"/>
    <n v="996440.94000000006"/>
    <x v="0"/>
    <x v="0"/>
  </r>
  <r>
    <s v="P8778"/>
    <s v="Establish Plus"/>
    <s v="Furniture"/>
    <x v="4"/>
    <n v="112"/>
    <n v="97"/>
    <n v="12459.69"/>
    <n v="1395485.28"/>
    <d v="2025-04-29T00:00:00"/>
    <d v="2025-07-23T00:00:00"/>
    <s v="Actv"/>
    <x v="1"/>
    <s v="Establish Plus"/>
    <s v="Furniture"/>
    <s v="Retailmart Inc"/>
    <x v="759"/>
    <x v="2"/>
    <x v="4"/>
    <n v="112"/>
    <n v="97"/>
    <n v="12459.69"/>
    <n v="1395485.28"/>
    <x v="0"/>
    <x v="0"/>
  </r>
  <r>
    <s v="P9307"/>
    <s v="war x"/>
    <s v="Furniture"/>
    <x v="4"/>
    <n v="92"/>
    <n v="72"/>
    <n v="7203.64"/>
    <n v="662734.88"/>
    <d v="2025-02-12T00:00:00"/>
    <d v="2025-08-17T00:00:00"/>
    <s v="discon"/>
    <x v="4"/>
    <s v="War X"/>
    <s v="Furniture"/>
    <s v="Retailmart Inc"/>
    <x v="760"/>
    <x v="2"/>
    <x v="4"/>
    <n v="92"/>
    <n v="72"/>
    <n v="7203.64"/>
    <n v="662734.88"/>
    <x v="0"/>
    <x v="0"/>
  </r>
  <r>
    <s v="P4008"/>
    <s v="Record Lite"/>
    <s v="Groceries"/>
    <x v="0"/>
    <n v="113"/>
    <n v="20"/>
    <n v="3872.28"/>
    <n v="437567.64"/>
    <d v="2025-03-17T00:00:00"/>
    <d v="2025-08-27T00:00:00"/>
    <s v="Actv"/>
    <x v="3"/>
    <s v="Record Lite"/>
    <s v="Groceries"/>
    <s v="Global Traders"/>
    <x v="761"/>
    <x v="4"/>
    <x v="0"/>
    <n v="113"/>
    <n v="20"/>
    <n v="3872.28"/>
    <n v="437567.64"/>
    <x v="0"/>
    <x v="0"/>
  </r>
  <r>
    <s v="P5200"/>
    <s v="Group Plus"/>
    <s v="Toys"/>
    <x v="4"/>
    <n v="132"/>
    <n v="84"/>
    <n v="3545.67"/>
    <n v="468028.44"/>
    <d v="2025-04-21T00:00:00"/>
    <d v="2025-10-08T00:00:00"/>
    <s v="Actv"/>
    <x v="0"/>
    <s v="Group Plus"/>
    <s v="Toys"/>
    <s v="Retailmart Inc"/>
    <x v="762"/>
    <x v="1"/>
    <x v="4"/>
    <n v="132"/>
    <n v="84"/>
    <n v="3545.67"/>
    <n v="468028.44"/>
    <x v="0"/>
    <x v="0"/>
  </r>
  <r>
    <s v="P2772"/>
    <s v="Law Mini"/>
    <s v="Furniture"/>
    <x v="5"/>
    <n v="168"/>
    <m/>
    <n v="11653.36"/>
    <n v="1957764.48"/>
    <d v="2025-02-18T00:00:00"/>
    <d v="2025-08-05T00:00:00"/>
    <s v="discontinued"/>
    <x v="0"/>
    <s v="Law Mini"/>
    <s v="Furniture"/>
    <s v="Abc Pvt Ltd"/>
    <x v="763"/>
    <x v="2"/>
    <x v="5"/>
    <n v="168"/>
    <n v="0"/>
    <n v="11653.36"/>
    <n v="1957764.48"/>
    <x v="0"/>
    <x v="0"/>
  </r>
  <r>
    <s v="P3871"/>
    <s v="Against Lite"/>
    <s v="Groceries"/>
    <x v="1"/>
    <n v="178"/>
    <n v="40"/>
    <n v="10358.129999999999"/>
    <n v="1843747.14"/>
    <d v="2025-02-06T00:00:00"/>
    <d v="2025-09-15T00:00:00"/>
    <s v="discontinued"/>
    <x v="3"/>
    <s v="Against Lite"/>
    <s v="Groceries"/>
    <s v="Omni Suppliers"/>
    <x v="764"/>
    <x v="4"/>
    <x v="1"/>
    <n v="178"/>
    <n v="40"/>
    <n v="10358.129999999999"/>
    <n v="1843747.14"/>
    <x v="0"/>
    <x v="0"/>
  </r>
  <r>
    <s v="P2132"/>
    <s v="Pass Pro"/>
    <s v="Groceries"/>
    <x v="1"/>
    <n v="187"/>
    <n v="90"/>
    <n v="17887.18"/>
    <n v="3344902.66"/>
    <d v="2025-03-29T00:00:00"/>
    <d v="2025-09-24T00:00:00"/>
    <s v="active"/>
    <x v="1"/>
    <s v="Pass Pro"/>
    <s v="Groceries"/>
    <s v="Omni Suppliers"/>
    <x v="765"/>
    <x v="4"/>
    <x v="1"/>
    <n v="187"/>
    <n v="90"/>
    <n v="17887.18"/>
    <n v="3344902.66"/>
    <x v="0"/>
    <x v="0"/>
  </r>
  <r>
    <s v="P7297"/>
    <s v="Worry Lite"/>
    <s v="Clothing"/>
    <x v="3"/>
    <n v="39"/>
    <n v="24"/>
    <n v="8417.99"/>
    <n v="328301.61"/>
    <d v="2025-03-15T00:00:00"/>
    <d v="2025-09-21T00:00:00"/>
    <s v="Actv"/>
    <x v="3"/>
    <s v="Worry Lite"/>
    <s v="Clothing"/>
    <s v="Quickstock"/>
    <x v="766"/>
    <x v="0"/>
    <x v="3"/>
    <n v="39"/>
    <n v="24"/>
    <n v="8417.99"/>
    <n v="328301.61"/>
    <x v="0"/>
    <x v="0"/>
  </r>
  <r>
    <s v="P3179"/>
    <s v="Instead Plus"/>
    <s v="Furniture"/>
    <x v="4"/>
    <n v="22"/>
    <n v="34"/>
    <n v="10912.89"/>
    <n v="240083.58"/>
    <d v="2025-07-02T00:00:00"/>
    <d v="2025-08-29T00:00:00"/>
    <m/>
    <x v="0"/>
    <s v="Instead Plus"/>
    <s v="Furniture"/>
    <s v="Retailmart Inc"/>
    <x v="584"/>
    <x v="2"/>
    <x v="4"/>
    <n v="22"/>
    <n v="34"/>
    <n v="10912.89"/>
    <n v="240083.58"/>
    <x v="2"/>
    <x v="1"/>
  </r>
  <r>
    <s v="P4180"/>
    <s v="Establish Mini"/>
    <s v="Toys"/>
    <x v="5"/>
    <n v="135"/>
    <n v="60"/>
    <n v="5949.11"/>
    <n v="803129.85"/>
    <d v="2025-07-01T00:00:00"/>
    <d v="2025-09-15T00:00:00"/>
    <s v="active"/>
    <x v="1"/>
    <s v="Establish Mini"/>
    <s v="Toys"/>
    <s v="Abc Pvt Ltd"/>
    <x v="767"/>
    <x v="1"/>
    <x v="5"/>
    <n v="135"/>
    <n v="60"/>
    <n v="5949.11"/>
    <n v="803129.85"/>
    <x v="0"/>
    <x v="0"/>
  </r>
  <r>
    <s v="P1614"/>
    <s v="less mini"/>
    <s v="Electronics"/>
    <x v="3"/>
    <n v="45"/>
    <n v="47"/>
    <n v="12739.05"/>
    <n v="573257.25"/>
    <d v="2025-07-08T00:00:00"/>
    <d v="2025-08-08T00:00:00"/>
    <s v="discontinued"/>
    <x v="3"/>
    <s v="Less Mini"/>
    <s v="Electronics"/>
    <s v="Quickstock"/>
    <x v="768"/>
    <x v="3"/>
    <x v="3"/>
    <n v="45"/>
    <n v="47"/>
    <n v="12739.05"/>
    <n v="573257.25"/>
    <x v="2"/>
    <x v="1"/>
  </r>
  <r>
    <s v="P5570"/>
    <s v="Value Lite"/>
    <s v="Furniture"/>
    <x v="4"/>
    <n v="67"/>
    <n v="34"/>
    <n v="17595.96"/>
    <n v="1178929.32"/>
    <d v="2025-03-23T00:00:00"/>
    <d v="2025-08-20T00:00:00"/>
    <s v="discon"/>
    <x v="0"/>
    <s v="Value Lite"/>
    <s v="Furniture"/>
    <s v="Retailmart Inc"/>
    <x v="769"/>
    <x v="2"/>
    <x v="4"/>
    <n v="67"/>
    <n v="34"/>
    <n v="17595.96"/>
    <n v="1178929.3199999998"/>
    <x v="0"/>
    <x v="0"/>
  </r>
  <r>
    <s v="P4607"/>
    <s v="Total X"/>
    <s v="Clothing"/>
    <x v="1"/>
    <n v="23"/>
    <n v="23"/>
    <n v="3074.32"/>
    <n v="70709.36"/>
    <d v="2025-04-13T00:00:00"/>
    <d v="2025-08-02T00:00:00"/>
    <s v="discon"/>
    <x v="3"/>
    <s v="Total X"/>
    <s v="Clothing"/>
    <s v="Omni Suppliers"/>
    <x v="770"/>
    <x v="0"/>
    <x v="1"/>
    <n v="23"/>
    <n v="23"/>
    <n v="3074.32"/>
    <n v="70709.36"/>
    <x v="2"/>
    <x v="0"/>
  </r>
  <r>
    <s v="P9120"/>
    <s v="her x"/>
    <s v="Toys"/>
    <x v="5"/>
    <n v="176"/>
    <n v="72"/>
    <n v="5685.32"/>
    <n v="1000616.32"/>
    <d v="2025-04-16T00:00:00"/>
    <d v="2025-07-20T00:00:00"/>
    <s v="Inactive"/>
    <x v="3"/>
    <s v="Her X"/>
    <s v="Toys"/>
    <s v="Abc Pvt Ltd"/>
    <x v="771"/>
    <x v="1"/>
    <x v="5"/>
    <n v="176"/>
    <n v="72"/>
    <n v="5685.32"/>
    <n v="1000616.32"/>
    <x v="0"/>
    <x v="0"/>
  </r>
  <r>
    <s v="P1278"/>
    <s v="suffer lite"/>
    <s v="Electronics"/>
    <x v="3"/>
    <n v="108"/>
    <n v="88"/>
    <n v="7866.89"/>
    <n v="849624.12"/>
    <d v="2025-01-16T00:00:00"/>
    <d v="2025-08-28T00:00:00"/>
    <s v="discontinued"/>
    <x v="1"/>
    <s v="Suffer Lite"/>
    <s v="Electronics"/>
    <s v="Quickstock"/>
    <x v="772"/>
    <x v="3"/>
    <x v="3"/>
    <n v="108"/>
    <n v="88"/>
    <n v="7866.89"/>
    <n v="849624.12"/>
    <x v="0"/>
    <x v="0"/>
  </r>
  <r>
    <s v="P5276"/>
    <s v="Material Plus"/>
    <s v="Toys"/>
    <x v="4"/>
    <n v="61"/>
    <n v="60"/>
    <n v="50.23"/>
    <n v="3064.03"/>
    <d v="2025-05-28T00:00:00"/>
    <d v="2025-09-22T00:00:00"/>
    <s v="active"/>
    <x v="4"/>
    <s v="Material Plus"/>
    <s v="Toys"/>
    <s v="Retailmart Inc"/>
    <x v="773"/>
    <x v="1"/>
    <x v="4"/>
    <n v="61"/>
    <n v="60"/>
    <n v="50.23"/>
    <n v="3064.0299999999997"/>
    <x v="0"/>
    <x v="0"/>
  </r>
  <r>
    <s v="P4832"/>
    <s v="Responsibility Pro"/>
    <s v="Clothing"/>
    <x v="3"/>
    <n v="187"/>
    <m/>
    <n v="7275.42"/>
    <n v="1360503.54"/>
    <d v="2025-05-08T00:00:00"/>
    <d v="2025-09-11T00:00:00"/>
    <s v="Inactive"/>
    <x v="3"/>
    <s v="Responsibility Pro"/>
    <s v="Clothing"/>
    <s v="Quickstock"/>
    <x v="774"/>
    <x v="0"/>
    <x v="3"/>
    <n v="187"/>
    <n v="0"/>
    <n v="7275.42"/>
    <n v="1360503.54"/>
    <x v="0"/>
    <x v="0"/>
  </r>
  <r>
    <s v="P7534"/>
    <s v="Education X"/>
    <s v="Clothing"/>
    <x v="0"/>
    <n v="102"/>
    <n v="57"/>
    <n v="251.31"/>
    <n v="25633.62"/>
    <d v="2025-06-22T00:00:00"/>
    <d v="2025-08-30T00:00:00"/>
    <s v="discontinued"/>
    <x v="4"/>
    <s v="Education X"/>
    <s v="Clothing"/>
    <s v="Global Traders"/>
    <x v="775"/>
    <x v="0"/>
    <x v="0"/>
    <n v="102"/>
    <n v="57"/>
    <n v="251.31"/>
    <n v="25633.62"/>
    <x v="0"/>
    <x v="0"/>
  </r>
  <r>
    <s v="P5307"/>
    <s v="wonder max"/>
    <s v="Groceries"/>
    <x v="4"/>
    <n v="2"/>
    <n v="70"/>
    <n v="1085.42"/>
    <n v="2170.84"/>
    <d v="2025-03-22T00:00:00"/>
    <d v="2025-09-05T00:00:00"/>
    <m/>
    <x v="2"/>
    <s v="Wonder Max"/>
    <s v="Groceries"/>
    <s v="Retailmart Inc"/>
    <x v="776"/>
    <x v="4"/>
    <x v="4"/>
    <n v="2"/>
    <n v="70"/>
    <n v="1085.42"/>
    <n v="2170.84"/>
    <x v="2"/>
    <x v="1"/>
  </r>
  <r>
    <s v="P4109"/>
    <s v="Through Max"/>
    <s v="Electronics"/>
    <x v="0"/>
    <n v="163"/>
    <n v="60"/>
    <n v="16976.09"/>
    <n v="2767102.67"/>
    <d v="2025-03-13T00:00:00"/>
    <d v="2025-08-21T00:00:00"/>
    <s v="active"/>
    <x v="2"/>
    <s v="Through Max"/>
    <s v="Electronics"/>
    <s v="Global Traders"/>
    <x v="501"/>
    <x v="3"/>
    <x v="0"/>
    <n v="163"/>
    <n v="60"/>
    <n v="16976.09"/>
    <n v="2767102.67"/>
    <x v="0"/>
    <x v="0"/>
  </r>
  <r>
    <s v="P2849"/>
    <s v="Hear Pro"/>
    <s v="Electronics"/>
    <x v="3"/>
    <n v="49"/>
    <n v="49"/>
    <n v="6539.64"/>
    <n v="320442.36"/>
    <d v="2025-06-18T00:00:00"/>
    <d v="2025-08-25T00:00:00"/>
    <s v="Inactive"/>
    <x v="2"/>
    <s v="Hear Pro"/>
    <s v="Electronics"/>
    <s v="Quickstock"/>
    <x v="777"/>
    <x v="3"/>
    <x v="3"/>
    <n v="49"/>
    <n v="49"/>
    <n v="6539.64"/>
    <n v="320442.36000000004"/>
    <x v="2"/>
    <x v="0"/>
  </r>
  <r>
    <s v="P7680"/>
    <s v="Current Plus"/>
    <s v="Clothing"/>
    <x v="1"/>
    <n v="111"/>
    <n v="46"/>
    <n v="5465.2"/>
    <n v="606637.19999999995"/>
    <d v="2025-01-25T00:00:00"/>
    <d v="2025-09-11T00:00:00"/>
    <m/>
    <x v="3"/>
    <s v="Current Plus"/>
    <s v="Clothing"/>
    <s v="Omni Suppliers"/>
    <x v="778"/>
    <x v="0"/>
    <x v="1"/>
    <n v="111"/>
    <n v="46"/>
    <n v="5465.2"/>
    <n v="606637.19999999995"/>
    <x v="0"/>
    <x v="0"/>
  </r>
  <r>
    <s v="P8352"/>
    <s v="And X"/>
    <s v="Toys"/>
    <x v="5"/>
    <n v="125"/>
    <n v="66"/>
    <n v="16143.54"/>
    <n v="2017942.5"/>
    <d v="2025-04-07T00:00:00"/>
    <d v="2025-07-31T00:00:00"/>
    <s v="Actv"/>
    <x v="4"/>
    <s v="And X"/>
    <s v="Toys"/>
    <s v="Abc Pvt Ltd"/>
    <x v="779"/>
    <x v="1"/>
    <x v="5"/>
    <n v="125"/>
    <n v="66"/>
    <n v="16143.54"/>
    <n v="2017942.5"/>
    <x v="0"/>
    <x v="0"/>
  </r>
  <r>
    <s v="P6141"/>
    <s v="Hotel Max"/>
    <s v="Toys"/>
    <x v="3"/>
    <n v="53"/>
    <n v="40"/>
    <n v="3034.55"/>
    <n v="160831.15"/>
    <d v="2025-04-06T00:00:00"/>
    <d v="2025-09-26T00:00:00"/>
    <s v="active"/>
    <x v="0"/>
    <s v="Hotel Max"/>
    <s v="Toys"/>
    <s v="Quickstock"/>
    <x v="780"/>
    <x v="1"/>
    <x v="3"/>
    <n v="53"/>
    <n v="40"/>
    <n v="3034.55"/>
    <n v="160831.15000000002"/>
    <x v="0"/>
    <x v="0"/>
  </r>
  <r>
    <s v="P9463"/>
    <s v="Force Max"/>
    <s v="Toys"/>
    <x v="5"/>
    <n v="58"/>
    <n v="50"/>
    <n v="15088.9"/>
    <n v="875156.2"/>
    <d v="2025-02-14T00:00:00"/>
    <d v="2025-08-01T00:00:00"/>
    <s v="Actv"/>
    <x v="4"/>
    <s v="Force Max"/>
    <s v="Toys"/>
    <s v="Abc Pvt Ltd"/>
    <x v="781"/>
    <x v="1"/>
    <x v="5"/>
    <n v="58"/>
    <n v="50"/>
    <n v="15088.9"/>
    <n v="875156.2"/>
    <x v="0"/>
    <x v="0"/>
  </r>
  <r>
    <s v="P5538"/>
    <s v="Outside X"/>
    <s v="Groceries"/>
    <x v="0"/>
    <n v="161"/>
    <n v="28"/>
    <n v="5413.49"/>
    <n v="871571.89"/>
    <d v="2025-04-10T00:00:00"/>
    <d v="2025-09-18T00:00:00"/>
    <m/>
    <x v="0"/>
    <s v="Outside X"/>
    <s v="Groceries"/>
    <s v="Global Traders"/>
    <x v="782"/>
    <x v="4"/>
    <x v="0"/>
    <n v="161"/>
    <n v="28"/>
    <n v="5413.49"/>
    <n v="871571.89"/>
    <x v="0"/>
    <x v="0"/>
  </r>
  <r>
    <s v="P4551"/>
    <s v="Several Plus"/>
    <s v="Electronics"/>
    <x v="5"/>
    <n v="9"/>
    <n v="36"/>
    <n v="12051"/>
    <n v="108459"/>
    <d v="2025-04-29T00:00:00"/>
    <d v="2025-07-23T00:00:00"/>
    <s v="discontinued"/>
    <x v="1"/>
    <s v="Several Plus"/>
    <s v="Electronics"/>
    <s v="Abc Pvt Ltd"/>
    <x v="783"/>
    <x v="3"/>
    <x v="5"/>
    <n v="9"/>
    <n v="36"/>
    <n v="12051"/>
    <n v="108459"/>
    <x v="2"/>
    <x v="1"/>
  </r>
  <r>
    <s v="P2104"/>
    <s v="Head Pro"/>
    <s v="Furniture"/>
    <x v="2"/>
    <n v="126"/>
    <n v="85"/>
    <n v="13959.33"/>
    <n v="1758875.58"/>
    <d v="2025-05-25T00:00:00"/>
    <d v="2025-08-29T00:00:00"/>
    <s v="active"/>
    <x v="3"/>
    <s v="Head Pro"/>
    <s v="Furniture"/>
    <s v=""/>
    <x v="784"/>
    <x v="2"/>
    <x v="2"/>
    <n v="126"/>
    <n v="85"/>
    <n v="13959.33"/>
    <n v="1758875.58"/>
    <x v="0"/>
    <x v="0"/>
  </r>
  <r>
    <s v="P8263"/>
    <s v="Recently Pro"/>
    <s v="Electronics"/>
    <x v="0"/>
    <n v="166"/>
    <n v="89"/>
    <n v="18423.84"/>
    <n v="3058357.44"/>
    <d v="2025-01-30T00:00:00"/>
    <d v="2025-07-27T00:00:00"/>
    <s v="discontinued"/>
    <x v="3"/>
    <s v="Recently Pro"/>
    <s v="Electronics"/>
    <s v="Global Traders"/>
    <x v="785"/>
    <x v="3"/>
    <x v="0"/>
    <n v="166"/>
    <n v="89"/>
    <n v="18423.84"/>
    <n v="3058357.44"/>
    <x v="0"/>
    <x v="0"/>
  </r>
  <r>
    <s v="P1406"/>
    <s v="Behind Max"/>
    <s v="Clothing"/>
    <x v="3"/>
    <n v="121"/>
    <n v="58"/>
    <n v="17016.91"/>
    <n v="2059046.11"/>
    <d v="2025-02-08T00:00:00"/>
    <d v="2025-08-25T00:00:00"/>
    <s v="Actv"/>
    <x v="2"/>
    <s v="Behind Max"/>
    <s v="Clothing"/>
    <s v="Quickstock"/>
    <x v="786"/>
    <x v="0"/>
    <x v="3"/>
    <n v="121"/>
    <n v="58"/>
    <n v="17016.91"/>
    <n v="2059046.1099999999"/>
    <x v="0"/>
    <x v="0"/>
  </r>
  <r>
    <s v="P4664"/>
    <s v="Occur Pro"/>
    <s v="Toys"/>
    <x v="1"/>
    <n v="161"/>
    <n v="60"/>
    <n v="3945.05"/>
    <n v="635153.05000000005"/>
    <d v="2025-03-12T00:00:00"/>
    <d v="2025-09-22T00:00:00"/>
    <s v="Inactive"/>
    <x v="0"/>
    <s v="Occur Pro"/>
    <s v="Toys"/>
    <s v="Omni Suppliers"/>
    <x v="787"/>
    <x v="1"/>
    <x v="1"/>
    <n v="161"/>
    <n v="60"/>
    <n v="3945.05"/>
    <n v="635153.05000000005"/>
    <x v="0"/>
    <x v="0"/>
  </r>
  <r>
    <s v="P6260"/>
    <s v="Which Mini"/>
    <s v="Groceries"/>
    <x v="5"/>
    <n v="69"/>
    <n v="25"/>
    <n v="13319.67"/>
    <n v="919057.23"/>
    <d v="2025-03-17T00:00:00"/>
    <d v="2025-09-30T00:00:00"/>
    <s v="Inactive"/>
    <x v="0"/>
    <s v="Which Mini"/>
    <s v="Groceries"/>
    <s v="Abc Pvt Ltd"/>
    <x v="788"/>
    <x v="4"/>
    <x v="5"/>
    <n v="69"/>
    <n v="25"/>
    <n v="13319.67"/>
    <n v="919057.23"/>
    <x v="0"/>
    <x v="0"/>
  </r>
  <r>
    <s v="P3292"/>
    <s v="Establish Lite"/>
    <s v="Clothing"/>
    <x v="3"/>
    <n v="2"/>
    <n v="82"/>
    <n v="15306.15"/>
    <n v="30612.3"/>
    <d v="2025-04-17T00:00:00"/>
    <d v="2025-09-17T00:00:00"/>
    <s v="discontinued"/>
    <x v="1"/>
    <s v="Establish Lite"/>
    <s v="Clothing"/>
    <s v="Quickstock"/>
    <x v="789"/>
    <x v="0"/>
    <x v="3"/>
    <n v="2"/>
    <n v="82"/>
    <n v="15306.15"/>
    <n v="30612.3"/>
    <x v="2"/>
    <x v="1"/>
  </r>
  <r>
    <s v="P2903"/>
    <s v="simply pro"/>
    <s v="Furniture"/>
    <x v="1"/>
    <n v="174"/>
    <n v="74"/>
    <n v="11008.73"/>
    <n v="1915519.02"/>
    <d v="2025-01-20T00:00:00"/>
    <d v="2025-07-20T00:00:00"/>
    <s v="active"/>
    <x v="1"/>
    <s v="Simply Pro"/>
    <s v="Furniture"/>
    <s v="Omni Suppliers"/>
    <x v="790"/>
    <x v="2"/>
    <x v="1"/>
    <n v="174"/>
    <n v="74"/>
    <n v="11008.73"/>
    <n v="1915519.02"/>
    <x v="0"/>
    <x v="0"/>
  </r>
  <r>
    <s v="P8106"/>
    <s v="establish max"/>
    <s v="Toys"/>
    <x v="3"/>
    <n v="14"/>
    <n v="51"/>
    <n v="7775.38"/>
    <n v="108855.32"/>
    <d v="2025-03-17T00:00:00"/>
    <d v="2025-09-18T00:00:00"/>
    <s v="discontinued"/>
    <x v="2"/>
    <s v="Establish Max"/>
    <s v="Toys"/>
    <s v="Quickstock"/>
    <x v="791"/>
    <x v="1"/>
    <x v="3"/>
    <n v="14"/>
    <n v="51"/>
    <n v="7775.38"/>
    <n v="108855.32"/>
    <x v="2"/>
    <x v="1"/>
  </r>
  <r>
    <s v="P8619"/>
    <s v="Create X"/>
    <s v="Furniture"/>
    <x v="1"/>
    <m/>
    <n v="62"/>
    <n v="16788"/>
    <m/>
    <d v="2025-06-13T00:00:00"/>
    <d v="2025-07-25T00:00:00"/>
    <s v="discontinued"/>
    <x v="3"/>
    <s v="Create X"/>
    <s v="Furniture"/>
    <s v="Omni Suppliers"/>
    <x v="792"/>
    <x v="2"/>
    <x v="1"/>
    <n v="0"/>
    <n v="62"/>
    <n v="16788"/>
    <n v="0"/>
    <x v="1"/>
    <x v="1"/>
  </r>
  <r>
    <s v="P3535"/>
    <s v="Its Mini"/>
    <s v="Electronics"/>
    <x v="4"/>
    <n v="77"/>
    <m/>
    <n v="12337.44"/>
    <n v="949982.88"/>
    <d v="2025-04-05T00:00:00"/>
    <d v="2025-08-04T00:00:00"/>
    <s v="Inactive"/>
    <x v="1"/>
    <s v="Its Mini"/>
    <s v="Electronics"/>
    <s v="Retailmart Inc"/>
    <x v="593"/>
    <x v="3"/>
    <x v="4"/>
    <n v="77"/>
    <n v="0"/>
    <n v="12337.44"/>
    <n v="949982.88"/>
    <x v="0"/>
    <x v="0"/>
  </r>
  <r>
    <s v="P5769"/>
    <s v="Carry Plus"/>
    <s v="Toys"/>
    <x v="4"/>
    <n v="188"/>
    <n v="23"/>
    <n v="11201.66"/>
    <n v="2105912.08"/>
    <d v="2025-06-02T00:00:00"/>
    <d v="2025-07-22T00:00:00"/>
    <s v="Actv"/>
    <x v="0"/>
    <s v="Carry Plus"/>
    <s v="Toys"/>
    <s v="Retailmart Inc"/>
    <x v="793"/>
    <x v="1"/>
    <x v="4"/>
    <n v="188"/>
    <n v="23"/>
    <n v="11201.66"/>
    <n v="2105912.08"/>
    <x v="0"/>
    <x v="0"/>
  </r>
  <r>
    <s v="P3972"/>
    <s v="Require Max"/>
    <s v="Toys"/>
    <x v="0"/>
    <n v="82"/>
    <n v="25"/>
    <n v="10951.28"/>
    <n v="898004.96000000008"/>
    <d v="2025-02-04T00:00:00"/>
    <d v="2025-10-02T00:00:00"/>
    <m/>
    <x v="0"/>
    <s v="Require Max"/>
    <s v="Toys"/>
    <s v="Global Traders"/>
    <x v="794"/>
    <x v="1"/>
    <x v="0"/>
    <n v="82"/>
    <n v="25"/>
    <n v="10951.28"/>
    <n v="898004.96000000008"/>
    <x v="0"/>
    <x v="0"/>
  </r>
  <r>
    <s v="P9112"/>
    <s v="Nature Pro"/>
    <s v="Clothing"/>
    <x v="3"/>
    <n v="167"/>
    <n v="84"/>
    <n v="6211.25"/>
    <n v="1037278.75"/>
    <d v="2025-05-19T00:00:00"/>
    <d v="2025-08-19T00:00:00"/>
    <s v="active"/>
    <x v="1"/>
    <s v="Nature Pro"/>
    <s v="Clothing"/>
    <s v="Quickstock"/>
    <x v="660"/>
    <x v="0"/>
    <x v="3"/>
    <n v="167"/>
    <n v="84"/>
    <n v="6211.25"/>
    <n v="1037278.75"/>
    <x v="0"/>
    <x v="0"/>
  </r>
  <r>
    <s v="P1389"/>
    <s v="pass lite"/>
    <s v="Groceries"/>
    <x v="1"/>
    <n v="12"/>
    <n v="83"/>
    <n v="14302.49"/>
    <n v="171629.88"/>
    <d v="2025-05-18T00:00:00"/>
    <d v="2025-08-09T00:00:00"/>
    <s v="discontinued"/>
    <x v="0"/>
    <s v="Pass Lite"/>
    <s v="Groceries"/>
    <s v="Omni Suppliers"/>
    <x v="795"/>
    <x v="4"/>
    <x v="1"/>
    <n v="12"/>
    <n v="83"/>
    <n v="14302.49"/>
    <n v="171629.88"/>
    <x v="2"/>
    <x v="1"/>
  </r>
  <r>
    <s v="P9850"/>
    <s v="Practice Lite"/>
    <s v="Clothing"/>
    <x v="5"/>
    <n v="79"/>
    <n v="62"/>
    <n v="17312.650000000001"/>
    <n v="1367699.35"/>
    <d v="2025-03-26T00:00:00"/>
    <d v="2025-10-12T00:00:00"/>
    <m/>
    <x v="1"/>
    <s v="Practice Lite"/>
    <s v="Clothing"/>
    <s v="Abc Pvt Ltd"/>
    <x v="796"/>
    <x v="0"/>
    <x v="5"/>
    <n v="79"/>
    <n v="62"/>
    <n v="17312.650000000001"/>
    <n v="1367699.35"/>
    <x v="0"/>
    <x v="0"/>
  </r>
  <r>
    <s v="P4731"/>
    <s v="System Pro"/>
    <s v="Toys"/>
    <x v="5"/>
    <n v="94"/>
    <n v="87"/>
    <n v="12519.33"/>
    <n v="1176817.02"/>
    <d v="2025-02-04T00:00:00"/>
    <d v="2025-07-29T00:00:00"/>
    <s v="discontinued"/>
    <x v="3"/>
    <s v="System Pro"/>
    <s v="Toys"/>
    <s v="Abc Pvt Ltd"/>
    <x v="797"/>
    <x v="1"/>
    <x v="5"/>
    <n v="94"/>
    <n v="87"/>
    <n v="12519.33"/>
    <n v="1176817.02"/>
    <x v="0"/>
    <x v="0"/>
  </r>
  <r>
    <s v="P4093"/>
    <s v="Sometimes X"/>
    <s v="Toys"/>
    <x v="5"/>
    <n v="114"/>
    <n v="76"/>
    <n v="15943.79"/>
    <n v="1817592.06"/>
    <d v="2025-06-05T00:00:00"/>
    <d v="2025-07-19T00:00:00"/>
    <s v="active"/>
    <x v="1"/>
    <s v="Sometimes X"/>
    <s v="Toys"/>
    <s v="Abc Pvt Ltd"/>
    <x v="798"/>
    <x v="1"/>
    <x v="5"/>
    <n v="114"/>
    <n v="76"/>
    <n v="15943.79"/>
    <n v="1817592.06"/>
    <x v="0"/>
    <x v="0"/>
  </r>
  <r>
    <s v="P4277"/>
    <s v="Real Lite"/>
    <s v="Groceries"/>
    <x v="0"/>
    <n v="183"/>
    <m/>
    <n v="17021.07"/>
    <n v="3114855.81"/>
    <d v="2025-06-10T00:00:00"/>
    <d v="2025-08-25T00:00:00"/>
    <s v="discon"/>
    <x v="1"/>
    <s v="Real Lite"/>
    <s v="Groceries"/>
    <s v="Global Traders"/>
    <x v="613"/>
    <x v="4"/>
    <x v="0"/>
    <n v="183"/>
    <n v="0"/>
    <n v="17021.07"/>
    <n v="3114855.81"/>
    <x v="0"/>
    <x v="0"/>
  </r>
  <r>
    <s v="P5690"/>
    <s v="Assume Plus"/>
    <s v="Furniture"/>
    <x v="3"/>
    <n v="178"/>
    <n v="99"/>
    <n v="3298.16"/>
    <n v="587072.48"/>
    <d v="2025-04-18T00:00:00"/>
    <d v="2025-08-19T00:00:00"/>
    <s v="active"/>
    <x v="3"/>
    <s v="Assume Plus"/>
    <s v="Furniture"/>
    <s v="Quickstock"/>
    <x v="799"/>
    <x v="2"/>
    <x v="3"/>
    <n v="178"/>
    <n v="99"/>
    <n v="3298.16"/>
    <n v="587072.48"/>
    <x v="0"/>
    <x v="0"/>
  </r>
  <r>
    <s v="P9160"/>
    <s v="Garden Mini"/>
    <s v="Furniture"/>
    <x v="5"/>
    <n v="112"/>
    <n v="31"/>
    <n v="5788.27"/>
    <n v="648286.24"/>
    <d v="2025-01-20T00:00:00"/>
    <d v="2025-09-20T00:00:00"/>
    <s v="active"/>
    <x v="2"/>
    <s v="Garden Mini"/>
    <s v="Furniture"/>
    <s v="Abc Pvt Ltd"/>
    <x v="800"/>
    <x v="2"/>
    <x v="5"/>
    <n v="112"/>
    <n v="31"/>
    <n v="5788.27"/>
    <n v="648286.24"/>
    <x v="0"/>
    <x v="0"/>
  </r>
  <r>
    <s v="P1139"/>
    <s v="Reduce X"/>
    <s v="Groceries"/>
    <x v="2"/>
    <m/>
    <n v="25"/>
    <n v="6714.3"/>
    <m/>
    <d v="2025-02-20T00:00:00"/>
    <d v="2025-08-14T00:00:00"/>
    <m/>
    <x v="1"/>
    <s v="Reduce X"/>
    <s v="Groceries"/>
    <s v=""/>
    <x v="801"/>
    <x v="4"/>
    <x v="2"/>
    <n v="0"/>
    <n v="25"/>
    <n v="6714.3"/>
    <n v="0"/>
    <x v="1"/>
    <x v="1"/>
  </r>
  <r>
    <s v="P7043"/>
    <s v="Federal Lite"/>
    <s v="Clothing"/>
    <x v="5"/>
    <n v="77"/>
    <n v="88"/>
    <n v="1413.65"/>
    <n v="108851.05"/>
    <d v="2025-03-11T00:00:00"/>
    <d v="2025-09-13T00:00:00"/>
    <s v="Actv"/>
    <x v="1"/>
    <s v="Federal Lite"/>
    <s v="Clothing"/>
    <s v="Abc Pvt Ltd"/>
    <x v="802"/>
    <x v="0"/>
    <x v="5"/>
    <n v="77"/>
    <n v="88"/>
    <n v="1413.65"/>
    <n v="108851.05"/>
    <x v="2"/>
    <x v="1"/>
  </r>
  <r>
    <s v="P1018"/>
    <s v="air max"/>
    <s v="Groceries"/>
    <x v="4"/>
    <m/>
    <n v="85"/>
    <n v="4147.76"/>
    <m/>
    <d v="2025-01-16T00:00:00"/>
    <d v="2025-08-10T00:00:00"/>
    <s v="Actv"/>
    <x v="4"/>
    <s v="Air Max"/>
    <s v="Groceries"/>
    <s v="Retailmart Inc"/>
    <x v="803"/>
    <x v="4"/>
    <x v="4"/>
    <n v="0"/>
    <n v="85"/>
    <n v="4147.76"/>
    <n v="0"/>
    <x v="1"/>
    <x v="1"/>
  </r>
  <r>
    <s v="P8846"/>
    <s v="Major Plus"/>
    <s v="Clothing"/>
    <x v="1"/>
    <n v="195"/>
    <n v="52"/>
    <n v="12852.6"/>
    <n v="2506257"/>
    <d v="2025-04-27T00:00:00"/>
    <d v="2025-08-18T00:00:00"/>
    <s v="active"/>
    <x v="4"/>
    <s v="Major Plus"/>
    <s v="Clothing"/>
    <s v="Omni Suppliers"/>
    <x v="804"/>
    <x v="0"/>
    <x v="1"/>
    <n v="195"/>
    <n v="52"/>
    <n v="12852.6"/>
    <n v="2506257"/>
    <x v="0"/>
    <x v="0"/>
  </r>
  <r>
    <s v="P4765"/>
    <s v="Policy Lite"/>
    <s v="Toys"/>
    <x v="3"/>
    <n v="134"/>
    <n v="98"/>
    <n v="2368.0100000000002"/>
    <n v="317313.34000000003"/>
    <d v="2025-05-03T00:00:00"/>
    <d v="2025-09-26T00:00:00"/>
    <s v="active"/>
    <x v="2"/>
    <s v="Policy Lite"/>
    <s v="Toys"/>
    <s v="Quickstock"/>
    <x v="805"/>
    <x v="1"/>
    <x v="3"/>
    <n v="134"/>
    <n v="98"/>
    <n v="2368.0100000000002"/>
    <n v="317313.34000000003"/>
    <x v="0"/>
    <x v="0"/>
  </r>
  <r>
    <s v="P7358"/>
    <s v="Also Plus"/>
    <s v="Toys"/>
    <x v="0"/>
    <n v="146"/>
    <n v="73"/>
    <n v="12042"/>
    <n v="1758132"/>
    <d v="2025-06-10T00:00:00"/>
    <d v="2025-07-23T00:00:00"/>
    <s v="Actv"/>
    <x v="1"/>
    <s v="Also Plus"/>
    <s v="Toys"/>
    <s v="Global Traders"/>
    <x v="507"/>
    <x v="1"/>
    <x v="0"/>
    <n v="146"/>
    <n v="73"/>
    <n v="12042"/>
    <n v="1758132"/>
    <x v="0"/>
    <x v="0"/>
  </r>
  <r>
    <s v="P7547"/>
    <s v="Reach Plus"/>
    <s v="Electronics"/>
    <x v="3"/>
    <n v="28"/>
    <n v="43"/>
    <n v="5562.57"/>
    <n v="155751.96"/>
    <d v="2025-01-31T00:00:00"/>
    <d v="2025-08-17T00:00:00"/>
    <s v="active"/>
    <x v="2"/>
    <s v="Reach Plus"/>
    <s v="Electronics"/>
    <s v="Quickstock"/>
    <x v="806"/>
    <x v="3"/>
    <x v="3"/>
    <n v="28"/>
    <n v="43"/>
    <n v="5562.57"/>
    <n v="155751.96"/>
    <x v="2"/>
    <x v="1"/>
  </r>
  <r>
    <s v="P3761"/>
    <s v="Majority Pro"/>
    <s v="Toys"/>
    <x v="4"/>
    <n v="104"/>
    <n v="76"/>
    <n v="279.04000000000002"/>
    <n v="29020.16"/>
    <d v="2025-03-11T00:00:00"/>
    <d v="2025-09-09T00:00:00"/>
    <s v="active"/>
    <x v="2"/>
    <s v="Majority Pro"/>
    <s v="Toys"/>
    <s v="Retailmart Inc"/>
    <x v="807"/>
    <x v="1"/>
    <x v="4"/>
    <n v="104"/>
    <n v="76"/>
    <n v="279.04000000000002"/>
    <n v="29020.160000000003"/>
    <x v="0"/>
    <x v="0"/>
  </r>
  <r>
    <s v="P6693"/>
    <s v="information x"/>
    <s v="Electronics"/>
    <x v="0"/>
    <n v="156"/>
    <n v="93"/>
    <n v="3628.33"/>
    <n v="566019.48"/>
    <d v="2025-05-24T00:00:00"/>
    <d v="2025-08-26T00:00:00"/>
    <m/>
    <x v="2"/>
    <s v="Information X"/>
    <s v="Electronics"/>
    <s v="Global Traders"/>
    <x v="808"/>
    <x v="3"/>
    <x v="0"/>
    <n v="156"/>
    <n v="93"/>
    <n v="3628.33"/>
    <n v="566019.48"/>
    <x v="0"/>
    <x v="0"/>
  </r>
  <r>
    <s v="P1517"/>
    <s v="Side Pro"/>
    <s v="Toys"/>
    <x v="4"/>
    <n v="57"/>
    <n v="88"/>
    <n v="19580.2"/>
    <n v="1116071.3999999999"/>
    <d v="2025-03-25T00:00:00"/>
    <d v="2025-09-16T00:00:00"/>
    <s v="Inactive"/>
    <x v="3"/>
    <s v="Side Pro"/>
    <s v="Toys"/>
    <s v="Retailmart Inc"/>
    <x v="809"/>
    <x v="1"/>
    <x v="4"/>
    <n v="57"/>
    <n v="88"/>
    <n v="19580.2"/>
    <n v="1116071.4000000001"/>
    <x v="2"/>
    <x v="1"/>
  </r>
  <r>
    <s v="P2988"/>
    <s v="Surface Mini"/>
    <s v="Furniture"/>
    <x v="2"/>
    <n v="81"/>
    <n v="60"/>
    <n v="4128.59"/>
    <n v="334415.78999999998"/>
    <d v="2025-01-20T00:00:00"/>
    <d v="2025-08-08T00:00:00"/>
    <s v="active"/>
    <x v="4"/>
    <s v="Surface Mini"/>
    <s v="Furniture"/>
    <s v=""/>
    <x v="810"/>
    <x v="2"/>
    <x v="2"/>
    <n v="81"/>
    <n v="60"/>
    <n v="4128.59"/>
    <n v="334415.79000000004"/>
    <x v="0"/>
    <x v="0"/>
  </r>
  <r>
    <s v="P6808"/>
    <s v="Tonight Mini"/>
    <s v="Electronics"/>
    <x v="2"/>
    <n v="70"/>
    <n v="22"/>
    <n v="4146.3900000000003"/>
    <n v="290247.3"/>
    <d v="2025-05-01T00:00:00"/>
    <d v="2025-07-28T00:00:00"/>
    <s v="discon"/>
    <x v="0"/>
    <s v="Tonight Mini"/>
    <s v="Electronics"/>
    <s v=""/>
    <x v="811"/>
    <x v="3"/>
    <x v="2"/>
    <n v="70"/>
    <n v="22"/>
    <n v="4146.3900000000003"/>
    <n v="290247.30000000005"/>
    <x v="0"/>
    <x v="0"/>
  </r>
  <r>
    <s v="P9399"/>
    <s v="Minute Pro"/>
    <s v="Toys"/>
    <x v="4"/>
    <n v="1"/>
    <n v="43"/>
    <n v="13152.28"/>
    <n v="13152.28"/>
    <d v="2025-06-05T00:00:00"/>
    <d v="2025-09-25T00:00:00"/>
    <s v="Inactive"/>
    <x v="4"/>
    <s v="Minute Pro"/>
    <s v="Toys"/>
    <s v="Retailmart Inc"/>
    <x v="656"/>
    <x v="1"/>
    <x v="4"/>
    <n v="1"/>
    <n v="43"/>
    <n v="13152.28"/>
    <n v="13152.28"/>
    <x v="2"/>
    <x v="1"/>
  </r>
  <r>
    <s v="P5117"/>
    <s v="Nation Max"/>
    <s v="Electronics"/>
    <x v="3"/>
    <n v="153"/>
    <n v="62"/>
    <n v="11927.43"/>
    <n v="1824896.79"/>
    <d v="2025-06-16T00:00:00"/>
    <d v="2025-08-03T00:00:00"/>
    <s v="discontinued"/>
    <x v="4"/>
    <s v="Nation Max"/>
    <s v="Electronics"/>
    <s v="Quickstock"/>
    <x v="104"/>
    <x v="3"/>
    <x v="3"/>
    <n v="153"/>
    <n v="62"/>
    <n v="11927.43"/>
    <n v="1824896.79"/>
    <x v="0"/>
    <x v="0"/>
  </r>
  <r>
    <s v="P2518"/>
    <s v="teach max"/>
    <s v="Toys"/>
    <x v="3"/>
    <n v="19"/>
    <m/>
    <n v="1886.74"/>
    <n v="35848.06"/>
    <d v="2025-03-06T00:00:00"/>
    <d v="2025-07-22T00:00:00"/>
    <s v="active"/>
    <x v="3"/>
    <s v="Teach Max"/>
    <s v="Toys"/>
    <s v="Quickstock"/>
    <x v="597"/>
    <x v="1"/>
    <x v="3"/>
    <n v="19"/>
    <n v="0"/>
    <n v="1886.74"/>
    <n v="35848.06"/>
    <x v="0"/>
    <x v="0"/>
  </r>
  <r>
    <s v="P4554"/>
    <s v="Police Lite"/>
    <s v="Electronics"/>
    <x v="0"/>
    <n v="110"/>
    <n v="85"/>
    <n v="5384.67"/>
    <n v="592313.69999999995"/>
    <d v="2025-07-06T00:00:00"/>
    <d v="2025-07-21T00:00:00"/>
    <m/>
    <x v="2"/>
    <s v="Police Lite"/>
    <s v="Electronics"/>
    <s v="Global Traders"/>
    <x v="812"/>
    <x v="3"/>
    <x v="0"/>
    <n v="110"/>
    <n v="85"/>
    <n v="5384.67"/>
    <n v="592313.69999999995"/>
    <x v="0"/>
    <x v="0"/>
  </r>
  <r>
    <s v="P5195"/>
    <s v="Away Plus"/>
    <s v="Furniture"/>
    <x v="4"/>
    <n v="58"/>
    <n v="21"/>
    <n v="17328.61"/>
    <n v="1005059.38"/>
    <d v="2025-05-01T00:00:00"/>
    <d v="2025-10-04T00:00:00"/>
    <m/>
    <x v="0"/>
    <s v="Away Plus"/>
    <s v="Furniture"/>
    <s v="Retailmart Inc"/>
    <x v="629"/>
    <x v="2"/>
    <x v="4"/>
    <n v="58"/>
    <n v="21"/>
    <n v="17328.61"/>
    <n v="1005059.38"/>
    <x v="0"/>
    <x v="0"/>
  </r>
  <r>
    <s v="P3642"/>
    <s v="Change Lite"/>
    <s v="Electronics"/>
    <x v="4"/>
    <n v="153"/>
    <n v="29"/>
    <n v="12264.55"/>
    <n v="1876476.15"/>
    <d v="2025-04-16T00:00:00"/>
    <d v="2025-10-09T00:00:00"/>
    <s v="discon"/>
    <x v="3"/>
    <s v="Change Lite"/>
    <s v="Electronics"/>
    <s v="Retailmart Inc"/>
    <x v="813"/>
    <x v="3"/>
    <x v="4"/>
    <n v="153"/>
    <n v="29"/>
    <n v="12264.55"/>
    <n v="1876476.15"/>
    <x v="0"/>
    <x v="0"/>
  </r>
  <r>
    <s v="P5757"/>
    <s v="Their Plus"/>
    <s v="Clothing"/>
    <x v="1"/>
    <n v="178"/>
    <n v="67"/>
    <n v="183.31"/>
    <n v="32629.18"/>
    <d v="2025-04-19T00:00:00"/>
    <d v="2025-08-02T00:00:00"/>
    <s v="active"/>
    <x v="0"/>
    <s v="Their Plus"/>
    <s v="Clothing"/>
    <s v="Omni Suppliers"/>
    <x v="557"/>
    <x v="0"/>
    <x v="1"/>
    <n v="178"/>
    <n v="67"/>
    <n v="183.31"/>
    <n v="32629.18"/>
    <x v="0"/>
    <x v="0"/>
  </r>
  <r>
    <s v="P2271"/>
    <s v="expect lite"/>
    <s v="Electronics"/>
    <x v="1"/>
    <n v="21"/>
    <n v="49"/>
    <n v="13618.23"/>
    <n v="285982.83"/>
    <d v="2025-03-11T00:00:00"/>
    <d v="2025-08-01T00:00:00"/>
    <s v="discontinued"/>
    <x v="0"/>
    <s v="Expect Lite"/>
    <s v="Electronics"/>
    <s v="Omni Suppliers"/>
    <x v="814"/>
    <x v="3"/>
    <x v="1"/>
    <n v="21"/>
    <n v="49"/>
    <n v="13618.23"/>
    <n v="285982.83"/>
    <x v="2"/>
    <x v="1"/>
  </r>
  <r>
    <s v="P9475"/>
    <s v="Thought X"/>
    <s v="Furniture"/>
    <x v="1"/>
    <n v="192"/>
    <n v="64"/>
    <n v="11679.37"/>
    <n v="2242439.04"/>
    <d v="2025-04-05T00:00:00"/>
    <d v="2025-07-19T00:00:00"/>
    <s v="discon"/>
    <x v="4"/>
    <s v="Thought X"/>
    <s v="Furniture"/>
    <s v="Omni Suppliers"/>
    <x v="815"/>
    <x v="2"/>
    <x v="1"/>
    <n v="192"/>
    <n v="64"/>
    <n v="11679.37"/>
    <n v="2242439.04"/>
    <x v="0"/>
    <x v="0"/>
  </r>
  <r>
    <s v="P1816"/>
    <s v="Law X"/>
    <s v="Clothing"/>
    <x v="1"/>
    <n v="136"/>
    <n v="55"/>
    <n v="18796.05"/>
    <n v="2556262.7999999998"/>
    <d v="2025-06-09T00:00:00"/>
    <d v="2025-08-08T00:00:00"/>
    <s v="Inactive"/>
    <x v="1"/>
    <s v="Law X"/>
    <s v="Clothing"/>
    <s v="Omni Suppliers"/>
    <x v="816"/>
    <x v="0"/>
    <x v="1"/>
    <n v="136"/>
    <n v="55"/>
    <n v="18796.05"/>
    <n v="2556262.7999999998"/>
    <x v="0"/>
    <x v="0"/>
  </r>
  <r>
    <s v="P8817"/>
    <s v="Position Plus"/>
    <s v="Electronics"/>
    <x v="3"/>
    <n v="163"/>
    <n v="92"/>
    <n v="16804.04"/>
    <n v="2739058.52"/>
    <d v="2025-02-21T00:00:00"/>
    <d v="2025-10-05T00:00:00"/>
    <s v="discon"/>
    <x v="0"/>
    <s v="Position Plus"/>
    <s v="Electronics"/>
    <s v="Quickstock"/>
    <x v="817"/>
    <x v="3"/>
    <x v="3"/>
    <n v="163"/>
    <n v="92"/>
    <n v="16804.04"/>
    <n v="2739058.52"/>
    <x v="0"/>
    <x v="0"/>
  </r>
  <r>
    <s v="P8071"/>
    <s v="Event Pro"/>
    <s v="Groceries"/>
    <x v="5"/>
    <n v="31"/>
    <n v="25"/>
    <n v="19541.29"/>
    <n v="605779.99"/>
    <d v="2025-06-04T00:00:00"/>
    <d v="2025-08-15T00:00:00"/>
    <s v="discontinued"/>
    <x v="2"/>
    <s v="Event Pro"/>
    <s v="Groceries"/>
    <s v="Abc Pvt Ltd"/>
    <x v="818"/>
    <x v="4"/>
    <x v="5"/>
    <n v="31"/>
    <n v="25"/>
    <n v="19541.29"/>
    <n v="605779.99"/>
    <x v="0"/>
    <x v="0"/>
  </r>
  <r>
    <s v="P5937"/>
    <s v="Girl Plus"/>
    <s v="Electronics"/>
    <x v="0"/>
    <n v="113"/>
    <n v="46"/>
    <n v="8699.98"/>
    <n v="983097.74"/>
    <d v="2025-04-22T00:00:00"/>
    <d v="2025-09-03T00:00:00"/>
    <s v="discon"/>
    <x v="2"/>
    <s v="Girl Plus"/>
    <s v="Electronics"/>
    <s v="Global Traders"/>
    <x v="819"/>
    <x v="3"/>
    <x v="0"/>
    <n v="113"/>
    <n v="46"/>
    <n v="8699.98"/>
    <n v="983097.74"/>
    <x v="0"/>
    <x v="0"/>
  </r>
  <r>
    <s v="P4676"/>
    <s v="Sing Lite"/>
    <s v="Clothing"/>
    <x v="4"/>
    <m/>
    <n v="92"/>
    <n v="8795.7800000000007"/>
    <m/>
    <d v="2025-07-03T00:00:00"/>
    <d v="2025-08-22T00:00:00"/>
    <m/>
    <x v="4"/>
    <s v="Sing Lite"/>
    <s v="Clothing"/>
    <s v="Retailmart Inc"/>
    <x v="820"/>
    <x v="0"/>
    <x v="4"/>
    <n v="0"/>
    <n v="92"/>
    <n v="8795.7800000000007"/>
    <n v="0"/>
    <x v="1"/>
    <x v="1"/>
  </r>
  <r>
    <s v="P3962"/>
    <s v="cut plus"/>
    <s v="Furniture"/>
    <x v="0"/>
    <n v="91"/>
    <n v="36"/>
    <n v="10960.18"/>
    <n v="997376.38"/>
    <d v="2025-03-03T00:00:00"/>
    <d v="2025-08-16T00:00:00"/>
    <s v="discon"/>
    <x v="4"/>
    <s v="Cut Plus"/>
    <s v="Furniture"/>
    <s v="Global Traders"/>
    <x v="821"/>
    <x v="2"/>
    <x v="0"/>
    <n v="91"/>
    <n v="36"/>
    <n v="10960.18"/>
    <n v="997376.38"/>
    <x v="0"/>
    <x v="0"/>
  </r>
  <r>
    <s v="P5017"/>
    <s v="Floor Mini"/>
    <s v="Toys"/>
    <x v="4"/>
    <n v="167"/>
    <n v="58"/>
    <n v="4025.44"/>
    <n v="672248.48"/>
    <d v="2025-05-30T00:00:00"/>
    <d v="2025-08-28T00:00:00"/>
    <s v="Inactive"/>
    <x v="2"/>
    <s v="Floor Mini"/>
    <s v="Toys"/>
    <s v="Retailmart Inc"/>
    <x v="822"/>
    <x v="1"/>
    <x v="4"/>
    <n v="167"/>
    <n v="58"/>
    <n v="4025.44"/>
    <n v="672248.48"/>
    <x v="0"/>
    <x v="0"/>
  </r>
  <r>
    <s v="P9342"/>
    <s v="Probably Plus"/>
    <s v="Clothing"/>
    <x v="0"/>
    <n v="110"/>
    <n v="71"/>
    <n v="324.22000000000003"/>
    <n v="35664.199999999997"/>
    <d v="2025-02-06T00:00:00"/>
    <d v="2025-10-07T00:00:00"/>
    <s v="Actv"/>
    <x v="3"/>
    <s v="Probably Plus"/>
    <s v="Clothing"/>
    <s v="Global Traders"/>
    <x v="823"/>
    <x v="0"/>
    <x v="0"/>
    <n v="110"/>
    <n v="71"/>
    <n v="324.22000000000003"/>
    <n v="35664.200000000004"/>
    <x v="0"/>
    <x v="0"/>
  </r>
  <r>
    <s v="P6694"/>
    <s v="Economic Pro"/>
    <s v="Clothing"/>
    <x v="5"/>
    <n v="109"/>
    <n v="88"/>
    <n v="1589.05"/>
    <n v="173206.45"/>
    <d v="2025-05-27T00:00:00"/>
    <d v="2025-09-10T00:00:00"/>
    <s v="Inactive"/>
    <x v="0"/>
    <s v="Economic Pro"/>
    <s v="Clothing"/>
    <s v="Abc Pvt Ltd"/>
    <x v="824"/>
    <x v="0"/>
    <x v="5"/>
    <n v="109"/>
    <n v="88"/>
    <n v="1589.05"/>
    <n v="173206.44999999998"/>
    <x v="0"/>
    <x v="0"/>
  </r>
  <r>
    <s v="P5897"/>
    <s v="Drug X"/>
    <s v="Toys"/>
    <x v="3"/>
    <n v="39"/>
    <n v="94"/>
    <n v="9205.86"/>
    <n v="359028.54"/>
    <d v="2025-04-25T00:00:00"/>
    <d v="2025-08-03T00:00:00"/>
    <s v="discontinued"/>
    <x v="2"/>
    <s v="Drug X"/>
    <s v="Toys"/>
    <s v="Quickstock"/>
    <x v="825"/>
    <x v="1"/>
    <x v="3"/>
    <n v="39"/>
    <n v="94"/>
    <n v="9205.86"/>
    <n v="359028.54000000004"/>
    <x v="2"/>
    <x v="1"/>
  </r>
  <r>
    <s v="P4901"/>
    <s v="Movement Plus"/>
    <s v="Groceries"/>
    <x v="5"/>
    <n v="57"/>
    <n v="52"/>
    <n v="13473.79"/>
    <n v="768006.03"/>
    <d v="2025-03-11T00:00:00"/>
    <d v="2025-08-25T00:00:00"/>
    <s v="Actv"/>
    <x v="3"/>
    <s v="Movement Plus"/>
    <s v="Groceries"/>
    <s v="Abc Pvt Ltd"/>
    <x v="826"/>
    <x v="4"/>
    <x v="5"/>
    <n v="57"/>
    <n v="52"/>
    <n v="13473.79"/>
    <n v="768006.03"/>
    <x v="0"/>
    <x v="0"/>
  </r>
  <r>
    <s v="P2629"/>
    <s v="Child Mini"/>
    <s v="Electronics"/>
    <x v="1"/>
    <n v="47"/>
    <n v="29"/>
    <n v="17705.04"/>
    <n v="832136.88"/>
    <d v="2025-01-14T00:00:00"/>
    <d v="2025-08-29T00:00:00"/>
    <s v="active"/>
    <x v="3"/>
    <s v="Child Mini"/>
    <s v="Electronics"/>
    <s v="Omni Suppliers"/>
    <x v="483"/>
    <x v="3"/>
    <x v="1"/>
    <n v="47"/>
    <n v="29"/>
    <n v="17705.04"/>
    <n v="832136.88"/>
    <x v="0"/>
    <x v="0"/>
  </r>
  <r>
    <s v="P5370"/>
    <s v="Near X"/>
    <s v="Clothing"/>
    <x v="5"/>
    <n v="163"/>
    <n v="78"/>
    <n v="5701.93"/>
    <n v="929414.59000000008"/>
    <d v="2025-05-02T00:00:00"/>
    <d v="2025-08-29T00:00:00"/>
    <s v="active"/>
    <x v="4"/>
    <s v="Near X"/>
    <s v="Clothing"/>
    <s v="Abc Pvt Ltd"/>
    <x v="827"/>
    <x v="0"/>
    <x v="5"/>
    <n v="163"/>
    <n v="78"/>
    <n v="5701.93"/>
    <n v="929414.59000000008"/>
    <x v="0"/>
    <x v="0"/>
  </r>
  <r>
    <s v="P2993"/>
    <s v="Discover X"/>
    <s v="Electronics"/>
    <x v="3"/>
    <n v="101"/>
    <n v="84"/>
    <n v="5104.4799999999996"/>
    <n v="515552.48"/>
    <d v="2025-06-30T00:00:00"/>
    <d v="2025-09-24T00:00:00"/>
    <s v="discontinued"/>
    <x v="4"/>
    <s v="Discover X"/>
    <s v="Electronics"/>
    <s v="Quickstock"/>
    <x v="828"/>
    <x v="3"/>
    <x v="3"/>
    <n v="101"/>
    <n v="84"/>
    <n v="5104.4799999999996"/>
    <n v="515552.48"/>
    <x v="0"/>
    <x v="0"/>
  </r>
  <r>
    <s v="P1602"/>
    <s v="Effort Lite"/>
    <s v="Toys"/>
    <x v="0"/>
    <n v="7"/>
    <n v="70"/>
    <n v="15426.31"/>
    <n v="107984.17"/>
    <d v="2025-02-18T00:00:00"/>
    <d v="2025-10-03T00:00:00"/>
    <s v="discon"/>
    <x v="3"/>
    <s v="Effort Lite"/>
    <s v="Toys"/>
    <s v="Global Traders"/>
    <x v="829"/>
    <x v="1"/>
    <x v="0"/>
    <n v="7"/>
    <n v="70"/>
    <n v="15426.31"/>
    <n v="107984.17"/>
    <x v="2"/>
    <x v="1"/>
  </r>
  <r>
    <s v="P7864"/>
    <s v="Democratic Mini"/>
    <s v="Furniture"/>
    <x v="0"/>
    <n v="72"/>
    <n v="25"/>
    <n v="16004.39"/>
    <n v="1152316.08"/>
    <d v="2025-03-31T00:00:00"/>
    <d v="2025-08-04T00:00:00"/>
    <s v="Actv"/>
    <x v="0"/>
    <s v="Democratic Mini"/>
    <s v="Furniture"/>
    <s v="Global Traders"/>
    <x v="300"/>
    <x v="2"/>
    <x v="0"/>
    <n v="72"/>
    <n v="25"/>
    <n v="16004.39"/>
    <n v="1152316.08"/>
    <x v="0"/>
    <x v="0"/>
  </r>
  <r>
    <s v="P5744"/>
    <s v="Two Pro"/>
    <s v="Clothing"/>
    <x v="1"/>
    <n v="81"/>
    <n v="75"/>
    <n v="15758.1"/>
    <n v="1276406.1000000001"/>
    <d v="2025-02-05T00:00:00"/>
    <d v="2025-08-12T00:00:00"/>
    <s v="Inactive"/>
    <x v="2"/>
    <s v="Two Pro"/>
    <s v="Clothing"/>
    <s v="Omni Suppliers"/>
    <x v="830"/>
    <x v="0"/>
    <x v="1"/>
    <n v="81"/>
    <n v="75"/>
    <n v="15758.1"/>
    <n v="1276406.1000000001"/>
    <x v="0"/>
    <x v="0"/>
  </r>
  <r>
    <s v="P3817"/>
    <s v="Each Max"/>
    <s v="Groceries"/>
    <x v="3"/>
    <n v="188"/>
    <n v="77"/>
    <n v="5005.25"/>
    <n v="940987"/>
    <d v="2025-03-16T00:00:00"/>
    <d v="2025-09-07T00:00:00"/>
    <s v="active"/>
    <x v="0"/>
    <s v="Each Max"/>
    <s v="Groceries"/>
    <s v="Quickstock"/>
    <x v="831"/>
    <x v="4"/>
    <x v="3"/>
    <n v="188"/>
    <n v="77"/>
    <n v="5005.25"/>
    <n v="940987"/>
    <x v="0"/>
    <x v="0"/>
  </r>
  <r>
    <s v="P6307"/>
    <s v="Individual Plus"/>
    <s v="Furniture"/>
    <x v="5"/>
    <n v="167"/>
    <n v="55"/>
    <n v="10723.76"/>
    <n v="1790867.92"/>
    <d v="2025-07-07T00:00:00"/>
    <d v="2025-07-22T00:00:00"/>
    <s v="discon"/>
    <x v="4"/>
    <s v="Individual Plus"/>
    <s v="Furniture"/>
    <s v="Abc Pvt Ltd"/>
    <x v="832"/>
    <x v="2"/>
    <x v="5"/>
    <n v="167"/>
    <n v="55"/>
    <n v="10723.76"/>
    <n v="1790867.92"/>
    <x v="0"/>
    <x v="0"/>
  </r>
  <r>
    <s v="P9033"/>
    <s v="Gas Max"/>
    <s v="Groceries"/>
    <x v="3"/>
    <n v="62"/>
    <n v="41"/>
    <n v="15712.7"/>
    <n v="974187.4"/>
    <d v="2025-03-18T00:00:00"/>
    <d v="2025-07-20T00:00:00"/>
    <m/>
    <x v="3"/>
    <s v="Gas Max"/>
    <s v="Groceries"/>
    <s v="Quickstock"/>
    <x v="833"/>
    <x v="4"/>
    <x v="3"/>
    <n v="62"/>
    <n v="41"/>
    <n v="15712.7"/>
    <n v="974187.4"/>
    <x v="0"/>
    <x v="0"/>
  </r>
  <r>
    <s v="P9003"/>
    <s v="significant mini"/>
    <s v="Furniture"/>
    <x v="3"/>
    <n v="128"/>
    <n v="74"/>
    <n v="14273.55"/>
    <n v="1827014.4"/>
    <d v="2025-05-29T00:00:00"/>
    <d v="2025-10-08T00:00:00"/>
    <s v="discontinued"/>
    <x v="0"/>
    <s v="Significant Mini"/>
    <s v="Furniture"/>
    <s v="Quickstock"/>
    <x v="834"/>
    <x v="2"/>
    <x v="3"/>
    <n v="128"/>
    <n v="74"/>
    <n v="14273.55"/>
    <n v="1827014.4"/>
    <x v="0"/>
    <x v="0"/>
  </r>
  <r>
    <s v="P9312"/>
    <s v="car pro"/>
    <s v="Electronics"/>
    <x v="4"/>
    <n v="128"/>
    <n v="57"/>
    <n v="2282.02"/>
    <n v="292098.56"/>
    <d v="2025-04-06T00:00:00"/>
    <d v="2025-09-20T00:00:00"/>
    <s v="discontinued"/>
    <x v="3"/>
    <s v="Car Pro"/>
    <s v="Electronics"/>
    <s v="Retailmart Inc"/>
    <x v="835"/>
    <x v="3"/>
    <x v="4"/>
    <n v="128"/>
    <n v="57"/>
    <n v="2282.02"/>
    <n v="292098.56"/>
    <x v="0"/>
    <x v="0"/>
  </r>
  <r>
    <s v="P1644"/>
    <s v="Suddenly Mini"/>
    <s v="Toys"/>
    <x v="0"/>
    <n v="91"/>
    <n v="40"/>
    <n v="14948.19"/>
    <n v="1360285.29"/>
    <d v="2025-07-08T00:00:00"/>
    <d v="2025-08-03T00:00:00"/>
    <s v="Actv"/>
    <x v="0"/>
    <s v="Suddenly Mini"/>
    <s v="Toys"/>
    <s v="Global Traders"/>
    <x v="836"/>
    <x v="1"/>
    <x v="0"/>
    <n v="91"/>
    <n v="40"/>
    <n v="14948.19"/>
    <n v="1360285.29"/>
    <x v="0"/>
    <x v="0"/>
  </r>
  <r>
    <s v="P3668"/>
    <s v="Employee Lite"/>
    <s v="Clothing"/>
    <x v="2"/>
    <n v="46"/>
    <n v="54"/>
    <n v="16126.6"/>
    <n v="741823.6"/>
    <d v="2025-07-05T00:00:00"/>
    <d v="2025-09-15T00:00:00"/>
    <s v="discon"/>
    <x v="0"/>
    <s v="Employee Lite"/>
    <s v="Clothing"/>
    <s v=""/>
    <x v="837"/>
    <x v="0"/>
    <x v="2"/>
    <n v="46"/>
    <n v="54"/>
    <n v="16126.6"/>
    <n v="741823.6"/>
    <x v="2"/>
    <x v="1"/>
  </r>
  <r>
    <s v="P1195"/>
    <s v="Score Mini"/>
    <s v="Furniture"/>
    <x v="1"/>
    <n v="139"/>
    <n v="79"/>
    <n v="8893.9599999999991"/>
    <n v="1236260.44"/>
    <d v="2025-03-02T00:00:00"/>
    <d v="2025-10-07T00:00:00"/>
    <m/>
    <x v="1"/>
    <s v="Score Mini"/>
    <s v="Furniture"/>
    <s v="Omni Suppliers"/>
    <x v="838"/>
    <x v="2"/>
    <x v="1"/>
    <n v="139"/>
    <n v="79"/>
    <n v="8893.9599999999991"/>
    <n v="1236260.44"/>
    <x v="0"/>
    <x v="0"/>
  </r>
  <r>
    <s v="P5841"/>
    <s v="Win Pro"/>
    <s v="Toys"/>
    <x v="1"/>
    <n v="22"/>
    <n v="44"/>
    <n v="7169.88"/>
    <n v="157737.35999999999"/>
    <d v="2025-05-15T00:00:00"/>
    <d v="2025-07-14T00:00:00"/>
    <s v="Actv"/>
    <x v="1"/>
    <s v="Win Pro"/>
    <s v="Toys"/>
    <s v="Omni Suppliers"/>
    <x v="839"/>
    <x v="1"/>
    <x v="1"/>
    <n v="22"/>
    <n v="44"/>
    <n v="7169.88"/>
    <n v="157737.36000000002"/>
    <x v="2"/>
    <x v="1"/>
  </r>
  <r>
    <s v="P4927"/>
    <s v="Exist Pro"/>
    <s v="Electronics"/>
    <x v="4"/>
    <m/>
    <n v="74"/>
    <n v="4360.3999999999996"/>
    <m/>
    <d v="2025-04-11T00:00:00"/>
    <d v="2025-08-03T00:00:00"/>
    <s v="Inactive"/>
    <x v="3"/>
    <s v="Exist Pro"/>
    <s v="Electronics"/>
    <s v="Retailmart Inc"/>
    <x v="42"/>
    <x v="3"/>
    <x v="4"/>
    <n v="0"/>
    <n v="74"/>
    <n v="4360.3999999999996"/>
    <n v="0"/>
    <x v="1"/>
    <x v="1"/>
  </r>
  <r>
    <s v="P9758"/>
    <s v="True Lite"/>
    <s v="Toys"/>
    <x v="5"/>
    <n v="95"/>
    <n v="24"/>
    <n v="6568.51"/>
    <n v="624008.45000000007"/>
    <d v="2025-01-17T00:00:00"/>
    <d v="2025-09-09T00:00:00"/>
    <s v="Actv"/>
    <x v="0"/>
    <s v="True Lite"/>
    <s v="Toys"/>
    <s v="Abc Pvt Ltd"/>
    <x v="840"/>
    <x v="1"/>
    <x v="5"/>
    <n v="95"/>
    <n v="24"/>
    <n v="6568.51"/>
    <n v="624008.45000000007"/>
    <x v="0"/>
    <x v="0"/>
  </r>
  <r>
    <s v="P7121"/>
    <s v="Collection Pro"/>
    <s v="Groceries"/>
    <x v="5"/>
    <n v="176"/>
    <n v="77"/>
    <n v="18825.36"/>
    <n v="3313263.36"/>
    <d v="2025-03-18T00:00:00"/>
    <d v="2025-09-18T00:00:00"/>
    <s v="active"/>
    <x v="1"/>
    <s v="Collection Pro"/>
    <s v="Groceries"/>
    <s v="Abc Pvt Ltd"/>
    <x v="534"/>
    <x v="4"/>
    <x v="5"/>
    <n v="176"/>
    <n v="77"/>
    <n v="18825.36"/>
    <n v="3313263.3600000003"/>
    <x v="0"/>
    <x v="0"/>
  </r>
  <r>
    <s v="P8024"/>
    <s v="Responsibility Max"/>
    <s v="Furniture"/>
    <x v="3"/>
    <n v="60"/>
    <n v="28"/>
    <n v="1598.93"/>
    <n v="95935.8"/>
    <d v="2025-07-06T00:00:00"/>
    <d v="2025-09-10T00:00:00"/>
    <s v="Inactive"/>
    <x v="0"/>
    <s v="Responsibility Max"/>
    <s v="Furniture"/>
    <s v="Quickstock"/>
    <x v="841"/>
    <x v="2"/>
    <x v="3"/>
    <n v="60"/>
    <n v="28"/>
    <n v="1598.93"/>
    <n v="95935.8"/>
    <x v="0"/>
    <x v="0"/>
  </r>
  <r>
    <s v="P3594"/>
    <s v="Certainly X"/>
    <s v="Clothing"/>
    <x v="5"/>
    <n v="38"/>
    <n v="41"/>
    <n v="10455.91"/>
    <n v="397324.58"/>
    <d v="2025-05-03T00:00:00"/>
    <d v="2025-08-04T00:00:00"/>
    <s v="discontinued"/>
    <x v="4"/>
    <s v="Certainly X"/>
    <s v="Clothing"/>
    <s v="Abc Pvt Ltd"/>
    <x v="842"/>
    <x v="0"/>
    <x v="5"/>
    <n v="38"/>
    <n v="41"/>
    <n v="10455.91"/>
    <n v="397324.58"/>
    <x v="2"/>
    <x v="1"/>
  </r>
  <r>
    <s v="P1086"/>
    <s v="Suggest Lite"/>
    <s v="Toys"/>
    <x v="5"/>
    <n v="75"/>
    <n v="99"/>
    <n v="14979.7"/>
    <n v="1123477.5"/>
    <d v="2025-06-26T00:00:00"/>
    <d v="2025-09-20T00:00:00"/>
    <s v="discon"/>
    <x v="2"/>
    <s v="Suggest Lite"/>
    <s v="Toys"/>
    <s v="Abc Pvt Ltd"/>
    <x v="843"/>
    <x v="1"/>
    <x v="5"/>
    <n v="75"/>
    <n v="99"/>
    <n v="14979.7"/>
    <n v="1123477.5"/>
    <x v="2"/>
    <x v="1"/>
  </r>
  <r>
    <s v="P7968"/>
    <s v="These X"/>
    <s v="Groceries"/>
    <x v="4"/>
    <n v="126"/>
    <n v="92"/>
    <n v="3249.29"/>
    <n v="409410.54"/>
    <d v="2025-01-27T00:00:00"/>
    <d v="2025-08-27T00:00:00"/>
    <s v="discon"/>
    <x v="0"/>
    <s v="These X"/>
    <s v="Groceries"/>
    <s v="Retailmart Inc"/>
    <x v="588"/>
    <x v="4"/>
    <x v="4"/>
    <n v="126"/>
    <n v="92"/>
    <n v="3249.29"/>
    <n v="409410.54"/>
    <x v="0"/>
    <x v="0"/>
  </r>
  <r>
    <s v="P2700"/>
    <s v="mention mini"/>
    <s v="Electronics"/>
    <x v="2"/>
    <n v="86"/>
    <n v="32"/>
    <n v="14452.49"/>
    <n v="1242914.1399999999"/>
    <d v="2025-05-14T00:00:00"/>
    <d v="2025-07-18T00:00:00"/>
    <m/>
    <x v="2"/>
    <s v="Mention Mini"/>
    <s v="Electronics"/>
    <s v=""/>
    <x v="844"/>
    <x v="3"/>
    <x v="2"/>
    <n v="86"/>
    <n v="32"/>
    <n v="14452.49"/>
    <n v="1242914.1399999999"/>
    <x v="0"/>
    <x v="0"/>
  </r>
  <r>
    <s v="P2647"/>
    <s v="Two Mini"/>
    <s v="Toys"/>
    <x v="2"/>
    <n v="150"/>
    <n v="64"/>
    <n v="3347.43"/>
    <n v="502114.5"/>
    <d v="2025-02-13T00:00:00"/>
    <d v="2025-10-11T00:00:00"/>
    <s v="active"/>
    <x v="2"/>
    <s v="Two Mini"/>
    <s v="Toys"/>
    <s v=""/>
    <x v="845"/>
    <x v="1"/>
    <x v="2"/>
    <n v="150"/>
    <n v="64"/>
    <n v="3347.43"/>
    <n v="502114.5"/>
    <x v="0"/>
    <x v="0"/>
  </r>
  <r>
    <s v="P4687"/>
    <s v="Themselves Max"/>
    <s v="Clothing"/>
    <x v="0"/>
    <n v="84"/>
    <n v="85"/>
    <n v="10661.19"/>
    <n v="895539.96000000008"/>
    <d v="2025-05-21T00:00:00"/>
    <d v="2025-10-09T00:00:00"/>
    <m/>
    <x v="1"/>
    <s v="Themselves Max"/>
    <s v="Clothing"/>
    <s v="Global Traders"/>
    <x v="846"/>
    <x v="0"/>
    <x v="0"/>
    <n v="84"/>
    <n v="85"/>
    <n v="10661.19"/>
    <n v="895539.96000000008"/>
    <x v="2"/>
    <x v="1"/>
  </r>
  <r>
    <s v="P8081"/>
    <s v="Behind Lite"/>
    <s v="Toys"/>
    <x v="2"/>
    <n v="121"/>
    <n v="29"/>
    <n v="12711.05"/>
    <n v="1538037.05"/>
    <d v="2025-03-31T00:00:00"/>
    <d v="2025-07-22T00:00:00"/>
    <m/>
    <x v="3"/>
    <s v="Behind Lite"/>
    <s v="Toys"/>
    <s v=""/>
    <x v="847"/>
    <x v="1"/>
    <x v="2"/>
    <n v="121"/>
    <n v="29"/>
    <n v="12711.05"/>
    <n v="1538037.0499999998"/>
    <x v="0"/>
    <x v="0"/>
  </r>
  <r>
    <s v="P9306"/>
    <s v="Baby Mini"/>
    <s v="Toys"/>
    <x v="0"/>
    <n v="163"/>
    <n v="53"/>
    <n v="10408.530000000001"/>
    <n v="1696590.39"/>
    <d v="2025-06-29T00:00:00"/>
    <d v="2025-09-06T00:00:00"/>
    <s v="discontinued"/>
    <x v="1"/>
    <s v="Baby Mini"/>
    <s v="Toys"/>
    <s v="Global Traders"/>
    <x v="848"/>
    <x v="1"/>
    <x v="0"/>
    <n v="163"/>
    <n v="53"/>
    <n v="10408.530000000001"/>
    <n v="1696590.3900000001"/>
    <x v="0"/>
    <x v="0"/>
  </r>
  <r>
    <s v="P8178"/>
    <s v="Move Mini"/>
    <s v="Clothing"/>
    <x v="2"/>
    <n v="166"/>
    <n v="66"/>
    <n v="7851.11"/>
    <n v="1303284.26"/>
    <d v="2025-04-18T00:00:00"/>
    <d v="2025-09-01T00:00:00"/>
    <s v="active"/>
    <x v="1"/>
    <s v="Move Mini"/>
    <s v="Clothing"/>
    <s v=""/>
    <x v="849"/>
    <x v="0"/>
    <x v="2"/>
    <n v="166"/>
    <n v="66"/>
    <n v="7851.11"/>
    <n v="1303284.26"/>
    <x v="0"/>
    <x v="0"/>
  </r>
  <r>
    <s v="P1146"/>
    <s v="Day X"/>
    <s v="Electronics"/>
    <x v="0"/>
    <n v="117"/>
    <n v="34"/>
    <n v="15000.34"/>
    <n v="1755039.78"/>
    <d v="2025-07-10T00:00:00"/>
    <d v="2025-09-29T00:00:00"/>
    <s v="active"/>
    <x v="1"/>
    <s v="Day X"/>
    <s v="Electronics"/>
    <s v="Global Traders"/>
    <x v="850"/>
    <x v="3"/>
    <x v="0"/>
    <n v="117"/>
    <n v="34"/>
    <n v="15000.34"/>
    <n v="1755039.78"/>
    <x v="0"/>
    <x v="0"/>
  </r>
  <r>
    <s v="P6783"/>
    <s v="name pro"/>
    <s v="Clothing"/>
    <x v="3"/>
    <n v="71"/>
    <n v="28"/>
    <n v="8344.7099999999991"/>
    <n v="592474.40999999992"/>
    <d v="2025-04-03T00:00:00"/>
    <d v="2025-09-08T00:00:00"/>
    <s v="Inactive"/>
    <x v="1"/>
    <s v="Name Pro"/>
    <s v="Clothing"/>
    <s v="Quickstock"/>
    <x v="851"/>
    <x v="0"/>
    <x v="3"/>
    <n v="71"/>
    <n v="28"/>
    <n v="8344.7099999999991"/>
    <n v="592474.40999999992"/>
    <x v="0"/>
    <x v="0"/>
  </r>
  <r>
    <s v="P7318"/>
    <s v="tv mini"/>
    <s v="Groceries"/>
    <x v="1"/>
    <n v="192"/>
    <n v="48"/>
    <n v="10027.25"/>
    <n v="1925232"/>
    <d v="2025-06-17T00:00:00"/>
    <d v="2025-08-26T00:00:00"/>
    <s v="discontinued"/>
    <x v="1"/>
    <s v="Tv Mini"/>
    <s v="Groceries"/>
    <s v="Omni Suppliers"/>
    <x v="555"/>
    <x v="4"/>
    <x v="1"/>
    <n v="192"/>
    <n v="48"/>
    <n v="10027.25"/>
    <n v="1925232"/>
    <x v="0"/>
    <x v="0"/>
  </r>
  <r>
    <s v="P6618"/>
    <s v="Accept X"/>
    <s v="Clothing"/>
    <x v="1"/>
    <n v="140"/>
    <n v="20"/>
    <n v="12646.81"/>
    <n v="1770553.4"/>
    <d v="2025-05-28T00:00:00"/>
    <d v="2025-09-11T00:00:00"/>
    <s v="active"/>
    <x v="0"/>
    <s v="Accept X"/>
    <s v="Clothing"/>
    <s v="Omni Suppliers"/>
    <x v="852"/>
    <x v="0"/>
    <x v="1"/>
    <n v="140"/>
    <n v="20"/>
    <n v="12646.81"/>
    <n v="1770553.4"/>
    <x v="0"/>
    <x v="0"/>
  </r>
  <r>
    <s v="P1238"/>
    <s v="Three Mini"/>
    <s v="Toys"/>
    <x v="5"/>
    <m/>
    <n v="68"/>
    <n v="9939.2900000000009"/>
    <m/>
    <d v="2025-05-28T00:00:00"/>
    <d v="2025-09-03T00:00:00"/>
    <s v="active"/>
    <x v="2"/>
    <s v="Three Mini"/>
    <s v="Toys"/>
    <s v="Abc Pvt Ltd"/>
    <x v="853"/>
    <x v="1"/>
    <x v="5"/>
    <n v="0"/>
    <n v="68"/>
    <n v="9939.2900000000009"/>
    <n v="0"/>
    <x v="1"/>
    <x v="1"/>
  </r>
  <r>
    <s v="P5390"/>
    <s v="Both Plus"/>
    <s v="Groceries"/>
    <x v="1"/>
    <n v="127"/>
    <n v="45"/>
    <n v="10270.08"/>
    <n v="1304300.1599999999"/>
    <d v="2025-06-10T00:00:00"/>
    <d v="2025-07-14T00:00:00"/>
    <s v="active"/>
    <x v="1"/>
    <s v="Both Plus"/>
    <s v="Groceries"/>
    <s v="Omni Suppliers"/>
    <x v="854"/>
    <x v="4"/>
    <x v="1"/>
    <n v="127"/>
    <n v="45"/>
    <n v="10270.08"/>
    <n v="1304300.1599999999"/>
    <x v="0"/>
    <x v="0"/>
  </r>
  <r>
    <s v="P6388"/>
    <s v="Improve Mini"/>
    <s v="Toys"/>
    <x v="5"/>
    <n v="68"/>
    <n v="45"/>
    <n v="17918.71"/>
    <n v="1218472.28"/>
    <d v="2025-06-10T00:00:00"/>
    <d v="2025-08-15T00:00:00"/>
    <s v="Actv"/>
    <x v="3"/>
    <s v="Improve Mini"/>
    <s v="Toys"/>
    <s v="Abc Pvt Ltd"/>
    <x v="271"/>
    <x v="1"/>
    <x v="5"/>
    <n v="68"/>
    <n v="45"/>
    <n v="17918.71"/>
    <n v="1218472.28"/>
    <x v="0"/>
    <x v="0"/>
  </r>
  <r>
    <s v="P1192"/>
    <s v="Individual Max"/>
    <s v="Groceries"/>
    <x v="5"/>
    <n v="61"/>
    <n v="36"/>
    <n v="17153.310000000001"/>
    <n v="1046351.91"/>
    <d v="2025-04-27T00:00:00"/>
    <d v="2025-09-21T00:00:00"/>
    <s v="discon"/>
    <x v="1"/>
    <s v="Individual Max"/>
    <s v="Groceries"/>
    <s v="Abc Pvt Ltd"/>
    <x v="855"/>
    <x v="4"/>
    <x v="5"/>
    <n v="61"/>
    <n v="36"/>
    <n v="17153.310000000001"/>
    <n v="1046351.91"/>
    <x v="0"/>
    <x v="0"/>
  </r>
  <r>
    <s v="P9442"/>
    <s v="If Pro"/>
    <s v="Groceries"/>
    <x v="4"/>
    <n v="130"/>
    <n v="98"/>
    <n v="17718.11"/>
    <n v="2303354.2999999998"/>
    <d v="2025-03-30T00:00:00"/>
    <d v="2025-08-12T00:00:00"/>
    <s v="discon"/>
    <x v="1"/>
    <s v="If Pro"/>
    <s v="Groceries"/>
    <s v="Retailmart Inc"/>
    <x v="856"/>
    <x v="4"/>
    <x v="4"/>
    <n v="130"/>
    <n v="98"/>
    <n v="17718.11"/>
    <n v="2303354.3000000003"/>
    <x v="0"/>
    <x v="0"/>
  </r>
  <r>
    <s v="P4893"/>
    <s v="While X"/>
    <s v="Electronics"/>
    <x v="0"/>
    <n v="155"/>
    <n v="92"/>
    <n v="10736.35"/>
    <n v="1664134.25"/>
    <d v="2025-02-10T00:00:00"/>
    <d v="2025-07-15T00:00:00"/>
    <s v="active"/>
    <x v="4"/>
    <s v="While X"/>
    <s v="Electronics"/>
    <s v="Global Traders"/>
    <x v="857"/>
    <x v="3"/>
    <x v="0"/>
    <n v="155"/>
    <n v="92"/>
    <n v="10736.35"/>
    <n v="1664134.25"/>
    <x v="0"/>
    <x v="0"/>
  </r>
  <r>
    <s v="P4904"/>
    <s v="Surface Lite"/>
    <s v="Toys"/>
    <x v="5"/>
    <n v="92"/>
    <n v="99"/>
    <n v="4108.5600000000004"/>
    <n v="377987.52"/>
    <d v="2025-04-23T00:00:00"/>
    <d v="2025-08-07T00:00:00"/>
    <s v="Actv"/>
    <x v="3"/>
    <s v="Surface Lite"/>
    <s v="Toys"/>
    <s v="Abc Pvt Ltd"/>
    <x v="858"/>
    <x v="1"/>
    <x v="5"/>
    <n v="92"/>
    <n v="99"/>
    <n v="4108.5600000000004"/>
    <n v="377987.52"/>
    <x v="2"/>
    <x v="1"/>
  </r>
  <r>
    <s v="P7773"/>
    <s v="Participant Plus"/>
    <s v="Furniture"/>
    <x v="5"/>
    <n v="198"/>
    <n v="97"/>
    <n v="10235.709999999999"/>
    <n v="2026670.58"/>
    <d v="2025-06-14T00:00:00"/>
    <d v="2025-09-18T00:00:00"/>
    <m/>
    <x v="0"/>
    <s v="Participant Plus"/>
    <s v="Furniture"/>
    <s v="Abc Pvt Ltd"/>
    <x v="859"/>
    <x v="2"/>
    <x v="5"/>
    <n v="198"/>
    <n v="97"/>
    <n v="10235.709999999999"/>
    <n v="2026670.5799999998"/>
    <x v="0"/>
    <x v="0"/>
  </r>
  <r>
    <s v="P1658"/>
    <s v="Into Mini"/>
    <s v="Toys"/>
    <x v="0"/>
    <n v="193"/>
    <n v="60"/>
    <n v="17657.07"/>
    <n v="3407814.51"/>
    <d v="2025-02-04T00:00:00"/>
    <d v="2025-08-27T00:00:00"/>
    <s v="Inactive"/>
    <x v="0"/>
    <s v="Into Mini"/>
    <s v="Toys"/>
    <s v="Global Traders"/>
    <x v="860"/>
    <x v="1"/>
    <x v="0"/>
    <n v="193"/>
    <n v="60"/>
    <n v="17657.07"/>
    <n v="3407814.51"/>
    <x v="0"/>
    <x v="0"/>
  </r>
  <r>
    <s v="P5994"/>
    <s v="college mini"/>
    <s v="Electronics"/>
    <x v="1"/>
    <n v="138"/>
    <n v="72"/>
    <n v="8224.2999999999993"/>
    <n v="1134953.3999999999"/>
    <d v="2025-05-24T00:00:00"/>
    <d v="2025-10-10T00:00:00"/>
    <s v="Actv"/>
    <x v="2"/>
    <s v="College Mini"/>
    <s v="Electronics"/>
    <s v="Omni Suppliers"/>
    <x v="462"/>
    <x v="3"/>
    <x v="1"/>
    <n v="138"/>
    <n v="72"/>
    <n v="8224.2999999999993"/>
    <n v="1134953.3999999999"/>
    <x v="0"/>
    <x v="0"/>
  </r>
  <r>
    <s v="P3104"/>
    <s v="Surface X"/>
    <s v="Furniture"/>
    <x v="4"/>
    <n v="145"/>
    <n v="70"/>
    <n v="5653.6"/>
    <n v="819772"/>
    <d v="2025-02-28T00:00:00"/>
    <d v="2025-09-02T00:00:00"/>
    <s v="discon"/>
    <x v="0"/>
    <s v="Surface X"/>
    <s v="Furniture"/>
    <s v="Retailmart Inc"/>
    <x v="861"/>
    <x v="2"/>
    <x v="4"/>
    <n v="145"/>
    <n v="70"/>
    <n v="5653.6"/>
    <n v="819772"/>
    <x v="0"/>
    <x v="0"/>
  </r>
  <r>
    <s v="P9385"/>
    <s v="Week X"/>
    <s v="Groceries"/>
    <x v="1"/>
    <n v="135"/>
    <n v="41"/>
    <n v="9611.24"/>
    <n v="1297517.3999999999"/>
    <d v="2025-05-08T00:00:00"/>
    <d v="2025-08-19T00:00:00"/>
    <s v="discontinued"/>
    <x v="1"/>
    <s v="Week X"/>
    <s v="Groceries"/>
    <s v="Omni Suppliers"/>
    <x v="862"/>
    <x v="4"/>
    <x v="1"/>
    <n v="135"/>
    <n v="41"/>
    <n v="9611.24"/>
    <n v="1297517.3999999999"/>
    <x v="0"/>
    <x v="0"/>
  </r>
  <r>
    <s v="P7328"/>
    <s v="Professional Mini"/>
    <s v="Toys"/>
    <x v="4"/>
    <n v="103"/>
    <n v="55"/>
    <n v="16966.16"/>
    <n v="1747514.48"/>
    <d v="2025-01-29T00:00:00"/>
    <d v="2025-09-19T00:00:00"/>
    <s v="active"/>
    <x v="1"/>
    <s v="Professional Mini"/>
    <s v="Toys"/>
    <s v="Retailmart Inc"/>
    <x v="863"/>
    <x v="1"/>
    <x v="4"/>
    <n v="103"/>
    <n v="55"/>
    <n v="16966.16"/>
    <n v="1747514.48"/>
    <x v="0"/>
    <x v="0"/>
  </r>
  <r>
    <s v="P5780"/>
    <s v="Laugh Pro"/>
    <s v="Electronics"/>
    <x v="2"/>
    <n v="81"/>
    <n v="85"/>
    <n v="10291.700000000001"/>
    <n v="833627.70000000007"/>
    <d v="2025-06-25T00:00:00"/>
    <d v="2025-07-22T00:00:00"/>
    <s v="discontinued"/>
    <x v="0"/>
    <s v="Laugh Pro"/>
    <s v="Electronics"/>
    <s v=""/>
    <x v="864"/>
    <x v="3"/>
    <x v="2"/>
    <n v="81"/>
    <n v="85"/>
    <n v="10291.700000000001"/>
    <n v="833627.70000000007"/>
    <x v="2"/>
    <x v="1"/>
  </r>
  <r>
    <s v="P9181"/>
    <s v="Rise Lite"/>
    <s v="Furniture"/>
    <x v="3"/>
    <n v="78"/>
    <n v="39"/>
    <n v="19943.79"/>
    <n v="1555615.62"/>
    <d v="2025-05-13T00:00:00"/>
    <d v="2025-08-01T00:00:00"/>
    <s v="discontinued"/>
    <x v="4"/>
    <s v="Rise Lite"/>
    <s v="Furniture"/>
    <s v="Quickstock"/>
    <x v="504"/>
    <x v="2"/>
    <x v="3"/>
    <n v="78"/>
    <n v="39"/>
    <n v="19943.79"/>
    <n v="1555615.62"/>
    <x v="0"/>
    <x v="0"/>
  </r>
  <r>
    <s v="P7239"/>
    <s v="Citizen Plus"/>
    <s v="Toys"/>
    <x v="4"/>
    <n v="90"/>
    <n v="49"/>
    <n v="4392.46"/>
    <n v="395321.4"/>
    <d v="2025-06-01T00:00:00"/>
    <d v="2025-07-17T00:00:00"/>
    <s v="Inactive"/>
    <x v="1"/>
    <s v="Citizen Plus"/>
    <s v="Toys"/>
    <s v="Retailmart Inc"/>
    <x v="865"/>
    <x v="1"/>
    <x v="4"/>
    <n v="90"/>
    <n v="49"/>
    <n v="4392.46"/>
    <n v="395321.4"/>
    <x v="0"/>
    <x v="0"/>
  </r>
  <r>
    <s v="P1670"/>
    <s v="Citizen X"/>
    <s v="Furniture"/>
    <x v="3"/>
    <n v="123"/>
    <n v="80"/>
    <n v="2118.39"/>
    <n v="260561.97"/>
    <d v="2025-02-19T00:00:00"/>
    <d v="2025-07-30T00:00:00"/>
    <s v="Actv"/>
    <x v="4"/>
    <s v="Citizen X"/>
    <s v="Furniture"/>
    <s v="Quickstock"/>
    <x v="866"/>
    <x v="2"/>
    <x v="3"/>
    <n v="123"/>
    <n v="80"/>
    <n v="2118.39"/>
    <n v="260561.96999999997"/>
    <x v="0"/>
    <x v="0"/>
  </r>
  <r>
    <s v="P6167"/>
    <s v="Skill Pro"/>
    <s v="Electronics"/>
    <x v="1"/>
    <n v="152"/>
    <n v="55"/>
    <n v="15341.98"/>
    <n v="2331980.96"/>
    <d v="2025-01-23T00:00:00"/>
    <d v="2025-09-01T00:00:00"/>
    <s v="Actv"/>
    <x v="3"/>
    <s v="Skill Pro"/>
    <s v="Electronics"/>
    <s v="Omni Suppliers"/>
    <x v="867"/>
    <x v="3"/>
    <x v="1"/>
    <n v="152"/>
    <n v="55"/>
    <n v="15341.98"/>
    <n v="2331980.96"/>
    <x v="0"/>
    <x v="0"/>
  </r>
  <r>
    <s v="P1249"/>
    <s v="Walk Plus"/>
    <s v="Electronics"/>
    <x v="2"/>
    <n v="57"/>
    <n v="64"/>
    <n v="7036.55"/>
    <n v="401083.35"/>
    <d v="2025-01-17T00:00:00"/>
    <d v="2025-07-28T00:00:00"/>
    <m/>
    <x v="1"/>
    <s v="Walk Plus"/>
    <s v="Electronics"/>
    <s v=""/>
    <x v="868"/>
    <x v="3"/>
    <x v="2"/>
    <n v="57"/>
    <n v="64"/>
    <n v="7036.55"/>
    <n v="401083.35000000003"/>
    <x v="2"/>
    <x v="1"/>
  </r>
  <r>
    <s v="P4792"/>
    <s v="Clear X"/>
    <s v="Clothing"/>
    <x v="3"/>
    <n v="98"/>
    <n v="83"/>
    <n v="14279.06"/>
    <n v="1399347.88"/>
    <d v="2025-02-24T00:00:00"/>
    <d v="2025-09-20T00:00:00"/>
    <s v="Actv"/>
    <x v="4"/>
    <s v="Clear X"/>
    <s v="Clothing"/>
    <s v="Quickstock"/>
    <x v="869"/>
    <x v="0"/>
    <x v="3"/>
    <n v="98"/>
    <n v="83"/>
    <n v="14279.06"/>
    <n v="1399347.88"/>
    <x v="0"/>
    <x v="0"/>
  </r>
  <r>
    <s v="P3618"/>
    <s v="Yeah X"/>
    <s v="Toys"/>
    <x v="3"/>
    <n v="70"/>
    <n v="28"/>
    <n v="6971.91"/>
    <n v="488033.7"/>
    <d v="2025-01-29T00:00:00"/>
    <d v="2025-08-30T00:00:00"/>
    <s v="discontinued"/>
    <x v="0"/>
    <s v="Yeah X"/>
    <s v="Toys"/>
    <s v="Quickstock"/>
    <x v="870"/>
    <x v="1"/>
    <x v="3"/>
    <n v="70"/>
    <n v="28"/>
    <n v="6971.91"/>
    <n v="488033.7"/>
    <x v="0"/>
    <x v="0"/>
  </r>
  <r>
    <s v="P2925"/>
    <s v="Policy Lite"/>
    <s v="Electronics"/>
    <x v="5"/>
    <n v="156"/>
    <n v="77"/>
    <n v="18169.16"/>
    <n v="2834388.96"/>
    <d v="2025-03-09T00:00:00"/>
    <d v="2025-09-03T00:00:00"/>
    <s v="Inactive"/>
    <x v="0"/>
    <s v="Policy Lite"/>
    <s v="Electronics"/>
    <s v="Abc Pvt Ltd"/>
    <x v="805"/>
    <x v="3"/>
    <x v="5"/>
    <n v="156"/>
    <n v="77"/>
    <n v="18169.16"/>
    <n v="2834388.96"/>
    <x v="0"/>
    <x v="0"/>
  </r>
  <r>
    <s v="P1990"/>
    <s v="If X"/>
    <s v="Furniture"/>
    <x v="5"/>
    <n v="130"/>
    <n v="40"/>
    <n v="13099.95"/>
    <n v="1702993.5"/>
    <d v="2025-06-14T00:00:00"/>
    <d v="2025-08-10T00:00:00"/>
    <m/>
    <x v="1"/>
    <s v="If X"/>
    <s v="Furniture"/>
    <s v="Abc Pvt Ltd"/>
    <x v="695"/>
    <x v="2"/>
    <x v="5"/>
    <n v="130"/>
    <n v="40"/>
    <n v="13099.95"/>
    <n v="1702993.5"/>
    <x v="0"/>
    <x v="0"/>
  </r>
  <r>
    <s v="P9995"/>
    <s v="Accept Mini"/>
    <s v="Groceries"/>
    <x v="1"/>
    <n v="61"/>
    <n v="61"/>
    <n v="6172.75"/>
    <n v="376537.75"/>
    <d v="2025-06-16T00:00:00"/>
    <d v="2025-09-04T00:00:00"/>
    <s v="discontinued"/>
    <x v="2"/>
    <s v="Accept Mini"/>
    <s v="Groceries"/>
    <s v="Omni Suppliers"/>
    <x v="871"/>
    <x v="4"/>
    <x v="1"/>
    <n v="61"/>
    <n v="61"/>
    <n v="6172.75"/>
    <n v="376537.75"/>
    <x v="2"/>
    <x v="0"/>
  </r>
  <r>
    <s v="P4516"/>
    <s v="Body Lite"/>
    <s v="Groceries"/>
    <x v="1"/>
    <n v="12"/>
    <m/>
    <n v="5455.31"/>
    <n v="65463.72"/>
    <d v="2025-05-18T00:00:00"/>
    <d v="2025-10-04T00:00:00"/>
    <m/>
    <x v="2"/>
    <s v="Body Lite"/>
    <s v="Groceries"/>
    <s v="Omni Suppliers"/>
    <x v="872"/>
    <x v="4"/>
    <x v="1"/>
    <n v="12"/>
    <n v="0"/>
    <n v="5455.31"/>
    <n v="65463.72"/>
    <x v="0"/>
    <x v="0"/>
  </r>
  <r>
    <s v="P1615"/>
    <s v="Lot Lite"/>
    <s v="Groceries"/>
    <x v="3"/>
    <n v="58"/>
    <n v="76"/>
    <n v="4867.9399999999996"/>
    <n v="282340.52"/>
    <d v="2025-06-14T00:00:00"/>
    <d v="2025-07-17T00:00:00"/>
    <s v="Actv"/>
    <x v="0"/>
    <s v="Lot Lite"/>
    <s v="Groceries"/>
    <s v="Quickstock"/>
    <x v="379"/>
    <x v="4"/>
    <x v="3"/>
    <n v="58"/>
    <n v="76"/>
    <n v="4867.9399999999996"/>
    <n v="282340.51999999996"/>
    <x v="2"/>
    <x v="1"/>
  </r>
  <r>
    <s v="P4278"/>
    <s v="Training Mini"/>
    <s v="Clothing"/>
    <x v="0"/>
    <n v="79"/>
    <n v="21"/>
    <n v="2716.33"/>
    <n v="214590.07"/>
    <d v="2025-05-12T00:00:00"/>
    <d v="2025-09-23T00:00:00"/>
    <s v="Actv"/>
    <x v="1"/>
    <s v="Training Mini"/>
    <s v="Clothing"/>
    <s v="Global Traders"/>
    <x v="873"/>
    <x v="0"/>
    <x v="0"/>
    <n v="79"/>
    <n v="21"/>
    <n v="2716.33"/>
    <n v="214590.07"/>
    <x v="0"/>
    <x v="0"/>
  </r>
  <r>
    <s v="P1370"/>
    <s v="Last Max"/>
    <s v="Furniture"/>
    <x v="0"/>
    <n v="89"/>
    <n v="42"/>
    <n v="13207.24"/>
    <n v="1175444.3600000001"/>
    <d v="2025-03-28T00:00:00"/>
    <d v="2025-09-15T00:00:00"/>
    <s v="Actv"/>
    <x v="1"/>
    <s v="Last Max"/>
    <s v="Furniture"/>
    <s v="Global Traders"/>
    <x v="78"/>
    <x v="2"/>
    <x v="0"/>
    <n v="89"/>
    <n v="42"/>
    <n v="13207.24"/>
    <n v="1175444.3599999999"/>
    <x v="0"/>
    <x v="0"/>
  </r>
  <r>
    <s v="P1383"/>
    <s v="Doctor Lite"/>
    <s v="Groceries"/>
    <x v="5"/>
    <n v="61"/>
    <m/>
    <n v="10688.37"/>
    <n v="651990.57000000007"/>
    <d v="2025-05-27T00:00:00"/>
    <d v="2025-08-12T00:00:00"/>
    <s v="discontinued"/>
    <x v="4"/>
    <s v="Doctor Lite"/>
    <s v="Groceries"/>
    <s v="Abc Pvt Ltd"/>
    <x v="874"/>
    <x v="4"/>
    <x v="5"/>
    <n v="61"/>
    <n v="0"/>
    <n v="10688.37"/>
    <n v="651990.57000000007"/>
    <x v="0"/>
    <x v="0"/>
  </r>
  <r>
    <s v="P5290"/>
    <s v="Something Mini"/>
    <s v="Electronics"/>
    <x v="3"/>
    <n v="165"/>
    <n v="86"/>
    <n v="12745.67"/>
    <n v="2103035.5499999998"/>
    <d v="2025-04-02T00:00:00"/>
    <d v="2025-07-28T00:00:00"/>
    <s v="discon"/>
    <x v="4"/>
    <s v="Something Mini"/>
    <s v="Electronics"/>
    <s v="Quickstock"/>
    <x v="875"/>
    <x v="3"/>
    <x v="3"/>
    <n v="165"/>
    <n v="86"/>
    <n v="12745.67"/>
    <n v="2103035.5499999998"/>
    <x v="0"/>
    <x v="0"/>
  </r>
  <r>
    <s v="P7111"/>
    <s v="Beat Pro"/>
    <s v="Electronics"/>
    <x v="1"/>
    <n v="155"/>
    <n v="40"/>
    <n v="13908.09"/>
    <n v="2155753.9500000002"/>
    <d v="2025-06-04T00:00:00"/>
    <d v="2025-09-10T00:00:00"/>
    <s v="active"/>
    <x v="1"/>
    <s v="Beat Pro"/>
    <s v="Electronics"/>
    <s v="Omni Suppliers"/>
    <x v="876"/>
    <x v="3"/>
    <x v="1"/>
    <n v="155"/>
    <n v="40"/>
    <n v="13908.09"/>
    <n v="2155753.9500000002"/>
    <x v="0"/>
    <x v="0"/>
  </r>
  <r>
    <s v="P4046"/>
    <s v="Party Mini"/>
    <s v="Groceries"/>
    <x v="4"/>
    <n v="180"/>
    <n v="98"/>
    <n v="16441.88"/>
    <n v="2959538.4"/>
    <d v="2025-06-15T00:00:00"/>
    <d v="2025-07-17T00:00:00"/>
    <s v="Inactive"/>
    <x v="0"/>
    <s v="Party Mini"/>
    <s v="Groceries"/>
    <s v="Retailmart Inc"/>
    <x v="877"/>
    <x v="4"/>
    <x v="4"/>
    <n v="180"/>
    <n v="98"/>
    <n v="16441.88"/>
    <n v="2959538.4000000004"/>
    <x v="0"/>
    <x v="0"/>
  </r>
  <r>
    <s v="P8647"/>
    <s v="Technology Plus"/>
    <s v="Electronics"/>
    <x v="4"/>
    <n v="22"/>
    <n v="89"/>
    <n v="15744.83"/>
    <n v="346386.26"/>
    <d v="2025-02-20T00:00:00"/>
    <d v="2025-09-20T00:00:00"/>
    <s v="Inactive"/>
    <x v="2"/>
    <s v="Technology Plus"/>
    <s v="Electronics"/>
    <s v="Retailmart Inc"/>
    <x v="878"/>
    <x v="3"/>
    <x v="4"/>
    <n v="22"/>
    <n v="89"/>
    <n v="15744.83"/>
    <n v="346386.26"/>
    <x v="2"/>
    <x v="1"/>
  </r>
  <r>
    <s v="P4940"/>
    <s v="Road Pro"/>
    <s v="Toys"/>
    <x v="0"/>
    <n v="83"/>
    <n v="95"/>
    <n v="3054.63"/>
    <n v="253534.29"/>
    <d v="2025-06-18T00:00:00"/>
    <d v="2025-08-23T00:00:00"/>
    <s v="discon"/>
    <x v="0"/>
    <s v="Road Pro"/>
    <s v="Toys"/>
    <s v="Global Traders"/>
    <x v="879"/>
    <x v="1"/>
    <x v="0"/>
    <n v="83"/>
    <n v="95"/>
    <n v="3054.63"/>
    <n v="253534.29"/>
    <x v="2"/>
    <x v="1"/>
  </r>
  <r>
    <s v="P9960"/>
    <s v="Eye Mini"/>
    <s v="Groceries"/>
    <x v="2"/>
    <n v="164"/>
    <n v="82"/>
    <n v="5316.89"/>
    <n v="871969.96000000008"/>
    <d v="2025-01-28T00:00:00"/>
    <d v="2025-09-06T00:00:00"/>
    <s v="active"/>
    <x v="1"/>
    <s v="Eye Mini"/>
    <s v="Groceries"/>
    <s v=""/>
    <x v="880"/>
    <x v="4"/>
    <x v="2"/>
    <n v="164"/>
    <n v="82"/>
    <n v="5316.89"/>
    <n v="871969.96000000008"/>
    <x v="0"/>
    <x v="0"/>
  </r>
  <r>
    <s v="P5500"/>
    <s v="Purpose X"/>
    <s v="Groceries"/>
    <x v="3"/>
    <n v="95"/>
    <n v="54"/>
    <n v="16495.32"/>
    <n v="1567055.4"/>
    <d v="2025-04-29T00:00:00"/>
    <d v="2025-08-04T00:00:00"/>
    <s v="active"/>
    <x v="3"/>
    <s v="Purpose X"/>
    <s v="Groceries"/>
    <s v="Quickstock"/>
    <x v="881"/>
    <x v="4"/>
    <x v="3"/>
    <n v="95"/>
    <n v="54"/>
    <n v="16495.32"/>
    <n v="1567055.4"/>
    <x v="0"/>
    <x v="0"/>
  </r>
  <r>
    <s v="P3875"/>
    <s v="Where Plus"/>
    <s v="Toys"/>
    <x v="5"/>
    <m/>
    <n v="65"/>
    <n v="13353.61"/>
    <m/>
    <d v="2025-07-04T00:00:00"/>
    <d v="2025-10-09T00:00:00"/>
    <s v="discon"/>
    <x v="3"/>
    <s v="Where Plus"/>
    <s v="Toys"/>
    <s v="Abc Pvt Ltd"/>
    <x v="882"/>
    <x v="1"/>
    <x v="5"/>
    <n v="0"/>
    <n v="65"/>
    <n v="13353.61"/>
    <n v="0"/>
    <x v="1"/>
    <x v="1"/>
  </r>
  <r>
    <s v="P3103"/>
    <s v="Little Plus"/>
    <s v="Groceries"/>
    <x v="2"/>
    <n v="109"/>
    <m/>
    <n v="10308.31"/>
    <n v="1123605.79"/>
    <d v="2025-04-11T00:00:00"/>
    <d v="2025-08-13T00:00:00"/>
    <s v="discon"/>
    <x v="2"/>
    <s v="Little Plus"/>
    <s v="Groceries"/>
    <s v=""/>
    <x v="883"/>
    <x v="4"/>
    <x v="2"/>
    <n v="109"/>
    <n v="0"/>
    <n v="10308.31"/>
    <n v="1123605.79"/>
    <x v="0"/>
    <x v="0"/>
  </r>
  <r>
    <s v="P9092"/>
    <s v="on x"/>
    <s v="Clothing"/>
    <x v="4"/>
    <n v="198"/>
    <n v="96"/>
    <n v="16517.04"/>
    <n v="3270373.92"/>
    <d v="2025-04-16T00:00:00"/>
    <d v="2025-09-01T00:00:00"/>
    <s v="discon"/>
    <x v="2"/>
    <s v="On X"/>
    <s v="Clothing"/>
    <s v="Retailmart Inc"/>
    <x v="884"/>
    <x v="0"/>
    <x v="4"/>
    <n v="198"/>
    <n v="96"/>
    <n v="16517.04"/>
    <n v="3270373.9200000004"/>
    <x v="0"/>
    <x v="0"/>
  </r>
  <r>
    <s v="P3378"/>
    <s v="Sure Mini"/>
    <s v="Toys"/>
    <x v="3"/>
    <n v="181"/>
    <n v="57"/>
    <n v="1943.61"/>
    <n v="351793.41"/>
    <d v="2025-05-08T00:00:00"/>
    <d v="2025-08-20T00:00:00"/>
    <s v="discon"/>
    <x v="4"/>
    <s v="Sure Mini"/>
    <s v="Toys"/>
    <s v="Quickstock"/>
    <x v="885"/>
    <x v="1"/>
    <x v="3"/>
    <n v="181"/>
    <n v="57"/>
    <n v="1943.61"/>
    <n v="351793.41"/>
    <x v="0"/>
    <x v="0"/>
  </r>
  <r>
    <s v="P9490"/>
    <s v="Gas Pro"/>
    <s v="Electronics"/>
    <x v="0"/>
    <n v="188"/>
    <n v="50"/>
    <n v="16036.89"/>
    <n v="3014935.32"/>
    <d v="2025-04-12T00:00:00"/>
    <d v="2025-09-10T00:00:00"/>
    <m/>
    <x v="3"/>
    <s v="Gas Pro"/>
    <s v="Electronics"/>
    <s v="Global Traders"/>
    <x v="886"/>
    <x v="3"/>
    <x v="0"/>
    <n v="188"/>
    <n v="50"/>
    <n v="16036.89"/>
    <n v="3014935.32"/>
    <x v="0"/>
    <x v="0"/>
  </r>
  <r>
    <s v="P2474"/>
    <s v="Win Pro"/>
    <s v="Groceries"/>
    <x v="1"/>
    <n v="108"/>
    <n v="54"/>
    <n v="11444.69"/>
    <n v="1236026.52"/>
    <d v="2025-01-24T00:00:00"/>
    <d v="2025-07-27T00:00:00"/>
    <s v="Actv"/>
    <x v="4"/>
    <s v="Win Pro"/>
    <s v="Groceries"/>
    <s v="Omni Suppliers"/>
    <x v="839"/>
    <x v="4"/>
    <x v="1"/>
    <n v="108"/>
    <n v="54"/>
    <n v="11444.69"/>
    <n v="1236026.52"/>
    <x v="0"/>
    <x v="0"/>
  </r>
  <r>
    <s v="P7396"/>
    <s v="Red Max"/>
    <s v="Groceries"/>
    <x v="3"/>
    <n v="12"/>
    <n v="54"/>
    <n v="497.4"/>
    <n v="5968.7999999999993"/>
    <d v="2025-02-23T00:00:00"/>
    <d v="2025-08-18T00:00:00"/>
    <s v="Actv"/>
    <x v="1"/>
    <s v="Red Max"/>
    <s v="Groceries"/>
    <s v="Quickstock"/>
    <x v="675"/>
    <x v="4"/>
    <x v="3"/>
    <n v="12"/>
    <n v="54"/>
    <n v="497.4"/>
    <n v="5968.7999999999993"/>
    <x v="2"/>
    <x v="1"/>
  </r>
  <r>
    <s v="P3964"/>
    <s v="back lite"/>
    <s v="Clothing"/>
    <x v="0"/>
    <n v="181"/>
    <n v="94"/>
    <n v="323.29000000000002"/>
    <n v="58515.490000000013"/>
    <d v="2025-03-04T00:00:00"/>
    <d v="2025-10-09T00:00:00"/>
    <s v="active"/>
    <x v="1"/>
    <s v="Back Lite"/>
    <s v="Clothing"/>
    <s v="Global Traders"/>
    <x v="887"/>
    <x v="0"/>
    <x v="0"/>
    <n v="181"/>
    <n v="94"/>
    <n v="323.29000000000002"/>
    <n v="58515.490000000005"/>
    <x v="0"/>
    <x v="0"/>
  </r>
  <r>
    <s v="P7644"/>
    <s v="Education Mini"/>
    <s v="Electronics"/>
    <x v="5"/>
    <n v="34"/>
    <n v="57"/>
    <n v="392.14"/>
    <n v="13332.76"/>
    <d v="2025-03-22T00:00:00"/>
    <d v="2025-09-12T00:00:00"/>
    <s v="active"/>
    <x v="2"/>
    <s v="Education Mini"/>
    <s v="Electronics"/>
    <s v="Abc Pvt Ltd"/>
    <x v="888"/>
    <x v="3"/>
    <x v="5"/>
    <n v="34"/>
    <n v="57"/>
    <n v="392.14"/>
    <n v="13332.76"/>
    <x v="2"/>
    <x v="1"/>
  </r>
  <r>
    <s v="P1919"/>
    <s v="Behavior Plus"/>
    <s v="Clothing"/>
    <x v="5"/>
    <n v="113"/>
    <n v="68"/>
    <n v="15257.94"/>
    <n v="1724147.22"/>
    <d v="2025-07-12T00:00:00"/>
    <d v="2025-07-20T00:00:00"/>
    <s v="Inactive"/>
    <x v="4"/>
    <s v="Behavior Plus"/>
    <s v="Clothing"/>
    <s v="Abc Pvt Ltd"/>
    <x v="549"/>
    <x v="0"/>
    <x v="5"/>
    <n v="113"/>
    <n v="68"/>
    <n v="15257.94"/>
    <n v="1724147.22"/>
    <x v="0"/>
    <x v="0"/>
  </r>
  <r>
    <s v="P7047"/>
    <s v="financial max"/>
    <s v="Groceries"/>
    <x v="1"/>
    <n v="182"/>
    <n v="98"/>
    <n v="10257.129999999999"/>
    <n v="1866797.66"/>
    <d v="2025-06-22T00:00:00"/>
    <d v="2025-09-29T00:00:00"/>
    <s v="Actv"/>
    <x v="2"/>
    <s v="Financial Max"/>
    <s v="Groceries"/>
    <s v="Omni Suppliers"/>
    <x v="889"/>
    <x v="4"/>
    <x v="1"/>
    <n v="182"/>
    <n v="98"/>
    <n v="10257.129999999999"/>
    <n v="1866797.66"/>
    <x v="0"/>
    <x v="0"/>
  </r>
  <r>
    <s v="P8609"/>
    <s v="Argue Pro"/>
    <s v="Furniture"/>
    <x v="3"/>
    <n v="98"/>
    <n v="22"/>
    <n v="12511.05"/>
    <n v="1226082.8999999999"/>
    <d v="2025-02-13T00:00:00"/>
    <d v="2025-07-24T00:00:00"/>
    <s v="discon"/>
    <x v="3"/>
    <s v="Argue Pro"/>
    <s v="Furniture"/>
    <s v="Quickstock"/>
    <x v="890"/>
    <x v="2"/>
    <x v="3"/>
    <n v="98"/>
    <n v="22"/>
    <n v="12511.05"/>
    <n v="1226082.8999999999"/>
    <x v="0"/>
    <x v="0"/>
  </r>
  <r>
    <s v="P1067"/>
    <s v="Act X"/>
    <s v="Groceries"/>
    <x v="1"/>
    <n v="60"/>
    <n v="48"/>
    <n v="15146.77"/>
    <n v="908806.20000000007"/>
    <d v="2025-05-31T00:00:00"/>
    <d v="2025-07-28T00:00:00"/>
    <s v="active"/>
    <x v="2"/>
    <s v="Act X"/>
    <s v="Groceries"/>
    <s v="Omni Suppliers"/>
    <x v="891"/>
    <x v="4"/>
    <x v="1"/>
    <n v="60"/>
    <n v="48"/>
    <n v="15146.77"/>
    <n v="908806.20000000007"/>
    <x v="0"/>
    <x v="0"/>
  </r>
  <r>
    <s v="P4521"/>
    <s v="Television Pro"/>
    <s v="Furniture"/>
    <x v="5"/>
    <n v="73"/>
    <n v="80"/>
    <n v="7815.15"/>
    <n v="570505.94999999995"/>
    <d v="2025-05-23T00:00:00"/>
    <d v="2025-08-24T00:00:00"/>
    <s v="active"/>
    <x v="4"/>
    <s v="Television Pro"/>
    <s v="Furniture"/>
    <s v="Abc Pvt Ltd"/>
    <x v="892"/>
    <x v="2"/>
    <x v="5"/>
    <n v="73"/>
    <n v="80"/>
    <n v="7815.15"/>
    <n v="570505.94999999995"/>
    <x v="2"/>
    <x v="1"/>
  </r>
  <r>
    <s v="P6395"/>
    <s v="Mention Pro"/>
    <s v="Clothing"/>
    <x v="1"/>
    <n v="47"/>
    <n v="43"/>
    <n v="7613.6"/>
    <n v="357839.2"/>
    <d v="2025-01-17T00:00:00"/>
    <d v="2025-07-24T00:00:00"/>
    <s v="Actv"/>
    <x v="3"/>
    <s v="Mention Pro"/>
    <s v="Clothing"/>
    <s v="Omni Suppliers"/>
    <x v="893"/>
    <x v="0"/>
    <x v="1"/>
    <n v="47"/>
    <n v="43"/>
    <n v="7613.6"/>
    <n v="357839.2"/>
    <x v="0"/>
    <x v="0"/>
  </r>
  <r>
    <s v="P7838"/>
    <s v="Civil Max"/>
    <s v="Clothing"/>
    <x v="5"/>
    <n v="27"/>
    <n v="88"/>
    <n v="12679.8"/>
    <n v="342354.6"/>
    <d v="2025-07-07T00:00:00"/>
    <d v="2025-09-18T00:00:00"/>
    <s v="active"/>
    <x v="4"/>
    <s v="Civil Max"/>
    <s v="Clothing"/>
    <s v="Abc Pvt Ltd"/>
    <x v="894"/>
    <x v="0"/>
    <x v="5"/>
    <n v="27"/>
    <n v="88"/>
    <n v="12679.8"/>
    <n v="342354.6"/>
    <x v="2"/>
    <x v="1"/>
  </r>
  <r>
    <s v="P5996"/>
    <s v="Share Pro"/>
    <s v="Groceries"/>
    <x v="0"/>
    <n v="50"/>
    <n v="40"/>
    <n v="19623.3"/>
    <n v="981165"/>
    <d v="2025-06-27T00:00:00"/>
    <d v="2025-09-13T00:00:00"/>
    <s v="discontinued"/>
    <x v="2"/>
    <s v="Share Pro"/>
    <s v="Groceries"/>
    <s v="Global Traders"/>
    <x v="895"/>
    <x v="4"/>
    <x v="0"/>
    <n v="50"/>
    <n v="40"/>
    <n v="19623.3"/>
    <n v="981165"/>
    <x v="0"/>
    <x v="0"/>
  </r>
  <r>
    <s v="P6232"/>
    <s v="Performance Lite"/>
    <s v="Groceries"/>
    <x v="1"/>
    <n v="169"/>
    <n v="57"/>
    <n v="11883.51"/>
    <n v="2008313.19"/>
    <d v="2025-01-12T00:00:00"/>
    <d v="2025-08-28T00:00:00"/>
    <s v="active"/>
    <x v="3"/>
    <s v="Performance Lite"/>
    <s v="Groceries"/>
    <s v="Omni Suppliers"/>
    <x v="896"/>
    <x v="4"/>
    <x v="1"/>
    <n v="169"/>
    <n v="57"/>
    <n v="11883.51"/>
    <n v="2008313.19"/>
    <x v="0"/>
    <x v="0"/>
  </r>
  <r>
    <s v="P5383"/>
    <s v="yes lite"/>
    <s v="Toys"/>
    <x v="5"/>
    <n v="138"/>
    <n v="80"/>
    <n v="13511.99"/>
    <n v="1864654.62"/>
    <d v="2025-02-08T00:00:00"/>
    <d v="2025-07-22T00:00:00"/>
    <s v="Actv"/>
    <x v="2"/>
    <s v="Yes Lite"/>
    <s v="Toys"/>
    <s v="Abc Pvt Ltd"/>
    <x v="897"/>
    <x v="1"/>
    <x v="5"/>
    <n v="138"/>
    <n v="80"/>
    <n v="13511.99"/>
    <n v="1864654.6199999999"/>
    <x v="0"/>
    <x v="0"/>
  </r>
  <r>
    <s v="P7837"/>
    <s v="Within Mini"/>
    <s v="Furniture"/>
    <x v="3"/>
    <n v="119"/>
    <n v="94"/>
    <n v="3388.77"/>
    <n v="403263.63"/>
    <d v="2025-02-16T00:00:00"/>
    <d v="2025-08-27T00:00:00"/>
    <s v="active"/>
    <x v="4"/>
    <s v="Within Mini"/>
    <s v="Furniture"/>
    <s v="Quickstock"/>
    <x v="898"/>
    <x v="2"/>
    <x v="3"/>
    <n v="119"/>
    <n v="94"/>
    <n v="3388.77"/>
    <n v="403263.63"/>
    <x v="0"/>
    <x v="0"/>
  </r>
  <r>
    <s v="P4716"/>
    <s v="Win X"/>
    <s v="Toys"/>
    <x v="4"/>
    <n v="86"/>
    <n v="60"/>
    <n v="12902.92"/>
    <n v="1109651.1200000001"/>
    <d v="2025-01-16T00:00:00"/>
    <d v="2025-07-17T00:00:00"/>
    <s v="active"/>
    <x v="3"/>
    <s v="Win X"/>
    <s v="Toys"/>
    <s v="Retailmart Inc"/>
    <x v="899"/>
    <x v="1"/>
    <x v="4"/>
    <n v="86"/>
    <n v="60"/>
    <n v="12902.92"/>
    <n v="1109651.1200000001"/>
    <x v="0"/>
    <x v="0"/>
  </r>
  <r>
    <s v="P3904"/>
    <s v="site max"/>
    <s v="Groceries"/>
    <x v="0"/>
    <n v="181"/>
    <n v="93"/>
    <n v="11116.02"/>
    <n v="2011999.62"/>
    <d v="2025-04-17T00:00:00"/>
    <d v="2025-07-19T00:00:00"/>
    <s v="active"/>
    <x v="0"/>
    <s v="Site Max"/>
    <s v="Groceries"/>
    <s v="Global Traders"/>
    <x v="248"/>
    <x v="4"/>
    <x v="0"/>
    <n v="181"/>
    <n v="93"/>
    <n v="11116.02"/>
    <n v="2011999.62"/>
    <x v="0"/>
    <x v="0"/>
  </r>
  <r>
    <s v="P7982"/>
    <s v="Argue Pro"/>
    <s v="Furniture"/>
    <x v="1"/>
    <n v="3"/>
    <n v="84"/>
    <n v="3628.15"/>
    <n v="10884.45"/>
    <d v="2025-01-16T00:00:00"/>
    <d v="2025-08-15T00:00:00"/>
    <s v="discon"/>
    <x v="1"/>
    <s v="Argue Pro"/>
    <s v="Furniture"/>
    <s v="Omni Suppliers"/>
    <x v="890"/>
    <x v="2"/>
    <x v="1"/>
    <n v="3"/>
    <n v="84"/>
    <n v="3628.15"/>
    <n v="10884.45"/>
    <x v="2"/>
    <x v="1"/>
  </r>
  <r>
    <s v="P8086"/>
    <s v="A Plus"/>
    <s v="Toys"/>
    <x v="1"/>
    <n v="92"/>
    <n v="65"/>
    <n v="3436.08"/>
    <n v="316119.36"/>
    <d v="2025-03-02T00:00:00"/>
    <d v="2025-10-07T00:00:00"/>
    <s v="active"/>
    <x v="3"/>
    <s v="A Plus"/>
    <s v="Toys"/>
    <s v="Omni Suppliers"/>
    <x v="447"/>
    <x v="1"/>
    <x v="1"/>
    <n v="92"/>
    <n v="65"/>
    <n v="3436.08"/>
    <n v="316119.36"/>
    <x v="0"/>
    <x v="0"/>
  </r>
  <r>
    <s v="P5529"/>
    <s v="Clearly Lite"/>
    <s v="Clothing"/>
    <x v="4"/>
    <n v="111"/>
    <n v="52"/>
    <n v="12213.46"/>
    <n v="1355694.06"/>
    <d v="2025-03-17T00:00:00"/>
    <d v="2025-09-09T00:00:00"/>
    <s v="discon"/>
    <x v="3"/>
    <s v="Clearly Lite"/>
    <s v="Clothing"/>
    <s v="Retailmart Inc"/>
    <x v="900"/>
    <x v="0"/>
    <x v="4"/>
    <n v="111"/>
    <n v="52"/>
    <n v="12213.46"/>
    <n v="1355694.0599999998"/>
    <x v="0"/>
    <x v="0"/>
  </r>
  <r>
    <s v="P6162"/>
    <s v="Heart Max"/>
    <s v="Groceries"/>
    <x v="3"/>
    <n v="11"/>
    <n v="59"/>
    <n v="16066.08"/>
    <n v="176726.88"/>
    <d v="2025-07-11T00:00:00"/>
    <d v="2025-08-10T00:00:00"/>
    <s v="active"/>
    <x v="0"/>
    <s v="Heart Max"/>
    <s v="Groceries"/>
    <s v="Quickstock"/>
    <x v="901"/>
    <x v="4"/>
    <x v="3"/>
    <n v="11"/>
    <n v="59"/>
    <n v="16066.08"/>
    <n v="176726.88"/>
    <x v="2"/>
    <x v="1"/>
  </r>
  <r>
    <s v="P8389"/>
    <s v="Week Pro"/>
    <s v="Toys"/>
    <x v="5"/>
    <n v="165"/>
    <n v="22"/>
    <n v="12798.69"/>
    <n v="2111783.85"/>
    <d v="2025-06-22T00:00:00"/>
    <d v="2025-07-21T00:00:00"/>
    <s v="active"/>
    <x v="2"/>
    <s v="Week Pro"/>
    <s v="Toys"/>
    <s v="Abc Pvt Ltd"/>
    <x v="902"/>
    <x v="1"/>
    <x v="5"/>
    <n v="165"/>
    <n v="22"/>
    <n v="12798.69"/>
    <n v="2111783.85"/>
    <x v="0"/>
    <x v="0"/>
  </r>
  <r>
    <s v="P9281"/>
    <s v="Physical X"/>
    <s v="Electronics"/>
    <x v="5"/>
    <n v="93"/>
    <n v="32"/>
    <n v="3116.14"/>
    <n v="289801.02"/>
    <d v="2025-02-02T00:00:00"/>
    <d v="2025-08-24T00:00:00"/>
    <s v="Inactive"/>
    <x v="1"/>
    <s v="Physical X"/>
    <s v="Electronics"/>
    <s v="Abc Pvt Ltd"/>
    <x v="903"/>
    <x v="3"/>
    <x v="5"/>
    <n v="93"/>
    <n v="32"/>
    <n v="3116.14"/>
    <n v="289801.01999999996"/>
    <x v="0"/>
    <x v="0"/>
  </r>
  <r>
    <s v="P8175"/>
    <s v="Charge Pro"/>
    <s v="Toys"/>
    <x v="1"/>
    <n v="28"/>
    <n v="59"/>
    <n v="4654.3500000000004"/>
    <n v="130321.8"/>
    <d v="2025-04-11T00:00:00"/>
    <d v="2025-09-21T00:00:00"/>
    <s v="active"/>
    <x v="0"/>
    <s v="Charge Pro"/>
    <s v="Toys"/>
    <s v="Omni Suppliers"/>
    <x v="904"/>
    <x v="1"/>
    <x v="1"/>
    <n v="28"/>
    <n v="59"/>
    <n v="4654.3500000000004"/>
    <n v="130321.80000000002"/>
    <x v="2"/>
    <x v="1"/>
  </r>
  <r>
    <s v="P6866"/>
    <s v="Name X"/>
    <s v="Electronics"/>
    <x v="5"/>
    <n v="6"/>
    <n v="99"/>
    <n v="17266.79"/>
    <n v="103600.74"/>
    <d v="2025-06-26T00:00:00"/>
    <d v="2025-09-06T00:00:00"/>
    <s v="active"/>
    <x v="4"/>
    <s v="Name X"/>
    <s v="Electronics"/>
    <s v="Abc Pvt Ltd"/>
    <x v="63"/>
    <x v="3"/>
    <x v="5"/>
    <n v="6"/>
    <n v="99"/>
    <n v="17266.79"/>
    <n v="103600.74"/>
    <x v="2"/>
    <x v="1"/>
  </r>
  <r>
    <s v="P2262"/>
    <s v="Her Mini"/>
    <s v="Furniture"/>
    <x v="4"/>
    <n v="183"/>
    <n v="67"/>
    <n v="7540.05"/>
    <n v="1379829.15"/>
    <d v="2025-05-25T00:00:00"/>
    <d v="2025-08-31T00:00:00"/>
    <s v="active"/>
    <x v="1"/>
    <s v="Her Mini"/>
    <s v="Furniture"/>
    <s v="Retailmart Inc"/>
    <x v="905"/>
    <x v="2"/>
    <x v="4"/>
    <n v="183"/>
    <n v="67"/>
    <n v="7540.05"/>
    <n v="1379829.1500000001"/>
    <x v="0"/>
    <x v="0"/>
  </r>
  <r>
    <s v="P8382"/>
    <s v="Away Mini"/>
    <s v="Groceries"/>
    <x v="3"/>
    <n v="87"/>
    <n v="92"/>
    <n v="19944.900000000001"/>
    <n v="1735206.3"/>
    <d v="2025-01-26T00:00:00"/>
    <d v="2025-09-25T00:00:00"/>
    <s v="discon"/>
    <x v="1"/>
    <s v="Away Mini"/>
    <s v="Groceries"/>
    <s v="Quickstock"/>
    <x v="906"/>
    <x v="4"/>
    <x v="3"/>
    <n v="87"/>
    <n v="92"/>
    <n v="19944.900000000001"/>
    <n v="1735206.3"/>
    <x v="2"/>
    <x v="1"/>
  </r>
  <r>
    <s v="P3259"/>
    <s v="Glass Pro"/>
    <s v="Groceries"/>
    <x v="4"/>
    <n v="36"/>
    <n v="76"/>
    <n v="9326.94"/>
    <n v="335769.84"/>
    <d v="2025-02-01T00:00:00"/>
    <d v="2025-08-22T00:00:00"/>
    <m/>
    <x v="2"/>
    <s v="Glass Pro"/>
    <s v="Groceries"/>
    <s v="Retailmart Inc"/>
    <x v="907"/>
    <x v="4"/>
    <x v="4"/>
    <n v="36"/>
    <n v="76"/>
    <n v="9326.94"/>
    <n v="335769.84"/>
    <x v="2"/>
    <x v="1"/>
  </r>
  <r>
    <s v="P4805"/>
    <s v="Shoulder Plus"/>
    <s v="Furniture"/>
    <x v="1"/>
    <n v="109"/>
    <n v="39"/>
    <n v="6982.77"/>
    <n v="761121.93"/>
    <d v="2025-03-28T00:00:00"/>
    <d v="2025-08-24T00:00:00"/>
    <s v="discon"/>
    <x v="2"/>
    <s v="Shoulder Plus"/>
    <s v="Furniture"/>
    <s v="Omni Suppliers"/>
    <x v="908"/>
    <x v="2"/>
    <x v="1"/>
    <n v="109"/>
    <n v="39"/>
    <n v="6982.77"/>
    <n v="761121.93"/>
    <x v="0"/>
    <x v="0"/>
  </r>
  <r>
    <s v="P6750"/>
    <s v="Development Pro"/>
    <s v="Toys"/>
    <x v="0"/>
    <m/>
    <n v="68"/>
    <n v="13402.71"/>
    <m/>
    <d v="2025-01-29T00:00:00"/>
    <d v="2025-08-27T00:00:00"/>
    <s v="discontinued"/>
    <x v="0"/>
    <s v="Development Pro"/>
    <s v="Toys"/>
    <s v="Global Traders"/>
    <x v="909"/>
    <x v="1"/>
    <x v="0"/>
    <n v="0"/>
    <n v="68"/>
    <n v="13402.71"/>
    <n v="0"/>
    <x v="1"/>
    <x v="1"/>
  </r>
  <r>
    <s v="P7953"/>
    <s v="Career X"/>
    <s v="Furniture"/>
    <x v="0"/>
    <n v="93"/>
    <m/>
    <n v="1747.81"/>
    <n v="162546.32999999999"/>
    <d v="2025-04-06T00:00:00"/>
    <d v="2025-09-30T00:00:00"/>
    <s v="discon"/>
    <x v="0"/>
    <s v="Career X"/>
    <s v="Furniture"/>
    <s v="Global Traders"/>
    <x v="910"/>
    <x v="2"/>
    <x v="0"/>
    <n v="93"/>
    <n v="0"/>
    <n v="1747.81"/>
    <n v="162546.32999999999"/>
    <x v="0"/>
    <x v="0"/>
  </r>
  <r>
    <s v="P2546"/>
    <s v="Relate X"/>
    <s v="Toys"/>
    <x v="4"/>
    <n v="97"/>
    <n v="69"/>
    <n v="8353.5499999999993"/>
    <n v="810294.35"/>
    <d v="2025-04-03T00:00:00"/>
    <d v="2025-08-29T00:00:00"/>
    <s v="Inactive"/>
    <x v="4"/>
    <s v="Relate X"/>
    <s v="Toys"/>
    <s v="Retailmart Inc"/>
    <x v="363"/>
    <x v="1"/>
    <x v="4"/>
    <n v="97"/>
    <n v="69"/>
    <n v="8353.5499999999993"/>
    <n v="810294.35"/>
    <x v="0"/>
    <x v="0"/>
  </r>
  <r>
    <s v="P3617"/>
    <s v="Peace X"/>
    <s v="Furniture"/>
    <x v="5"/>
    <n v="33"/>
    <n v="39"/>
    <n v="1151.69"/>
    <n v="38005.769999999997"/>
    <d v="2025-06-14T00:00:00"/>
    <d v="2025-08-27T00:00:00"/>
    <s v="discontinued"/>
    <x v="4"/>
    <s v="Peace X"/>
    <s v="Furniture"/>
    <s v="Abc Pvt Ltd"/>
    <x v="911"/>
    <x v="2"/>
    <x v="5"/>
    <n v="33"/>
    <n v="39"/>
    <n v="1151.69"/>
    <n v="38005.770000000004"/>
    <x v="2"/>
    <x v="1"/>
  </r>
  <r>
    <s v="P3775"/>
    <s v="True X"/>
    <s v="Groceries"/>
    <x v="3"/>
    <n v="137"/>
    <n v="51"/>
    <n v="3391.45"/>
    <n v="464628.65"/>
    <d v="2025-05-07T00:00:00"/>
    <d v="2025-10-02T00:00:00"/>
    <s v="active"/>
    <x v="3"/>
    <s v="True X"/>
    <s v="Groceries"/>
    <s v="Quickstock"/>
    <x v="912"/>
    <x v="4"/>
    <x v="3"/>
    <n v="137"/>
    <n v="51"/>
    <n v="3391.45"/>
    <n v="464628.64999999997"/>
    <x v="0"/>
    <x v="0"/>
  </r>
  <r>
    <s v="P7628"/>
    <s v="Dinner Max"/>
    <s v="Electronics"/>
    <x v="5"/>
    <n v="83"/>
    <m/>
    <n v="19706.810000000001"/>
    <n v="1635665.23"/>
    <d v="2025-04-12T00:00:00"/>
    <d v="2025-08-17T00:00:00"/>
    <m/>
    <x v="3"/>
    <s v="Dinner Max"/>
    <s v="Electronics"/>
    <s v="Abc Pvt Ltd"/>
    <x v="913"/>
    <x v="3"/>
    <x v="5"/>
    <n v="83"/>
    <n v="0"/>
    <n v="19706.810000000001"/>
    <n v="1635665.2300000002"/>
    <x v="0"/>
    <x v="0"/>
  </r>
  <r>
    <s v="P9775"/>
    <s v="Laugh Max"/>
    <s v="Furniture"/>
    <x v="0"/>
    <n v="39"/>
    <n v="75"/>
    <n v="3153.65"/>
    <n v="122992.35"/>
    <d v="2025-01-23T00:00:00"/>
    <d v="2025-09-14T00:00:00"/>
    <s v="active"/>
    <x v="1"/>
    <s v="Laugh Max"/>
    <s v="Furniture"/>
    <s v="Global Traders"/>
    <x v="914"/>
    <x v="2"/>
    <x v="0"/>
    <n v="39"/>
    <n v="75"/>
    <n v="3153.65"/>
    <n v="122992.35"/>
    <x v="2"/>
    <x v="1"/>
  </r>
  <r>
    <s v="P7026"/>
    <s v="Current Lite"/>
    <s v="Furniture"/>
    <x v="4"/>
    <n v="109"/>
    <n v="83"/>
    <n v="6022.7"/>
    <n v="656474.29999999993"/>
    <d v="2025-04-04T00:00:00"/>
    <d v="2025-08-31T00:00:00"/>
    <m/>
    <x v="3"/>
    <s v="Current Lite"/>
    <s v="Furniture"/>
    <s v="Retailmart Inc"/>
    <x v="915"/>
    <x v="2"/>
    <x v="4"/>
    <n v="109"/>
    <n v="83"/>
    <n v="6022.7"/>
    <n v="656474.29999999993"/>
    <x v="0"/>
    <x v="0"/>
  </r>
  <r>
    <s v="P1861"/>
    <s v="Cut Pro"/>
    <s v="Groceries"/>
    <x v="4"/>
    <n v="55"/>
    <n v="79"/>
    <n v="16541.04"/>
    <n v="909757.20000000007"/>
    <d v="2025-02-18T00:00:00"/>
    <d v="2025-09-22T00:00:00"/>
    <s v="discontinued"/>
    <x v="4"/>
    <s v="Cut Pro"/>
    <s v="Groceries"/>
    <s v="Retailmart Inc"/>
    <x v="916"/>
    <x v="4"/>
    <x v="4"/>
    <n v="55"/>
    <n v="79"/>
    <n v="16541.04"/>
    <n v="909757.20000000007"/>
    <x v="2"/>
    <x v="1"/>
  </r>
  <r>
    <s v="P3148"/>
    <s v="Likely Mini"/>
    <s v="Clothing"/>
    <x v="5"/>
    <n v="25"/>
    <n v="23"/>
    <n v="2981.09"/>
    <n v="74527.25"/>
    <d v="2025-05-14T00:00:00"/>
    <d v="2025-09-18T00:00:00"/>
    <s v="discontinued"/>
    <x v="3"/>
    <s v="Likely Mini"/>
    <s v="Clothing"/>
    <s v="Abc Pvt Ltd"/>
    <x v="917"/>
    <x v="0"/>
    <x v="5"/>
    <n v="25"/>
    <n v="23"/>
    <n v="2981.09"/>
    <n v="74527.25"/>
    <x v="0"/>
    <x v="0"/>
  </r>
  <r>
    <s v="P7079"/>
    <s v="Degree Pro"/>
    <s v="Electronics"/>
    <x v="3"/>
    <n v="165"/>
    <n v="41"/>
    <n v="9716.5300000000007"/>
    <n v="1603227.45"/>
    <d v="2025-03-07T00:00:00"/>
    <d v="2025-08-17T00:00:00"/>
    <m/>
    <x v="1"/>
    <s v="Degree Pro"/>
    <s v="Electronics"/>
    <s v="Quickstock"/>
    <x v="647"/>
    <x v="3"/>
    <x v="3"/>
    <n v="165"/>
    <n v="41"/>
    <n v="9716.5300000000007"/>
    <n v="1603227.4500000002"/>
    <x v="0"/>
    <x v="0"/>
  </r>
  <r>
    <s v="P8542"/>
    <s v="Simple Plus"/>
    <s v="Clothing"/>
    <x v="4"/>
    <m/>
    <n v="65"/>
    <n v="16085.91"/>
    <m/>
    <d v="2025-04-13T00:00:00"/>
    <d v="2025-07-14T00:00:00"/>
    <s v="discontinued"/>
    <x v="3"/>
    <s v="Simple Plus"/>
    <s v="Clothing"/>
    <s v="Retailmart Inc"/>
    <x v="918"/>
    <x v="0"/>
    <x v="4"/>
    <n v="0"/>
    <n v="65"/>
    <n v="16085.91"/>
    <n v="0"/>
    <x v="1"/>
    <x v="1"/>
  </r>
  <r>
    <s v="P2289"/>
    <s v="Think Plus"/>
    <s v="Furniture"/>
    <x v="4"/>
    <n v="167"/>
    <n v="43"/>
    <n v="12498.77"/>
    <n v="2087294.59"/>
    <d v="2025-06-04T00:00:00"/>
    <d v="2025-08-21T00:00:00"/>
    <s v="discon"/>
    <x v="2"/>
    <s v="Think Plus"/>
    <s v="Furniture"/>
    <s v="Retailmart Inc"/>
    <x v="919"/>
    <x v="2"/>
    <x v="4"/>
    <n v="167"/>
    <n v="43"/>
    <n v="12498.77"/>
    <n v="2087294.59"/>
    <x v="0"/>
    <x v="0"/>
  </r>
  <r>
    <s v="P4183"/>
    <s v="Eat X"/>
    <s v="Clothing"/>
    <x v="1"/>
    <n v="59"/>
    <n v="81"/>
    <n v="17514.34"/>
    <n v="1033346.06"/>
    <d v="2025-03-02T00:00:00"/>
    <d v="2025-08-10T00:00:00"/>
    <s v="Inactive"/>
    <x v="3"/>
    <s v="Eat X"/>
    <s v="Clothing"/>
    <s v="Omni Suppliers"/>
    <x v="920"/>
    <x v="0"/>
    <x v="1"/>
    <n v="59"/>
    <n v="81"/>
    <n v="17514.34"/>
    <n v="1033346.06"/>
    <x v="2"/>
    <x v="1"/>
  </r>
  <r>
    <s v="P4136"/>
    <s v="Either X"/>
    <s v="Groceries"/>
    <x v="4"/>
    <n v="56"/>
    <n v="74"/>
    <n v="1186.73"/>
    <n v="66456.88"/>
    <d v="2025-02-13T00:00:00"/>
    <d v="2025-07-18T00:00:00"/>
    <s v="active"/>
    <x v="1"/>
    <s v="Either X"/>
    <s v="Groceries"/>
    <s v="Retailmart Inc"/>
    <x v="921"/>
    <x v="4"/>
    <x v="4"/>
    <n v="56"/>
    <n v="74"/>
    <n v="1186.73"/>
    <n v="66456.88"/>
    <x v="2"/>
    <x v="1"/>
  </r>
  <r>
    <s v="P7327"/>
    <s v="Memory Plus"/>
    <s v="Groceries"/>
    <x v="2"/>
    <n v="8"/>
    <n v="41"/>
    <n v="14513.87"/>
    <n v="116110.96"/>
    <d v="2025-03-09T00:00:00"/>
    <d v="2025-07-23T00:00:00"/>
    <s v="active"/>
    <x v="1"/>
    <s v="Memory Plus"/>
    <s v="Groceries"/>
    <s v=""/>
    <x v="922"/>
    <x v="4"/>
    <x v="2"/>
    <n v="8"/>
    <n v="41"/>
    <n v="14513.87"/>
    <n v="116110.96"/>
    <x v="2"/>
    <x v="1"/>
  </r>
  <r>
    <s v="P1687"/>
    <s v="Former Mini"/>
    <s v="Clothing"/>
    <x v="0"/>
    <n v="17"/>
    <n v="95"/>
    <n v="15552.13"/>
    <n v="264386.21000000002"/>
    <d v="2025-02-22T00:00:00"/>
    <d v="2025-10-06T00:00:00"/>
    <s v="active"/>
    <x v="4"/>
    <s v="Former Mini"/>
    <s v="Clothing"/>
    <s v="Global Traders"/>
    <x v="923"/>
    <x v="0"/>
    <x v="0"/>
    <n v="17"/>
    <n v="95"/>
    <n v="15552.13"/>
    <n v="264386.20999999996"/>
    <x v="2"/>
    <x v="1"/>
  </r>
  <r>
    <s v="P6518"/>
    <s v="Entire Pro"/>
    <s v="Furniture"/>
    <x v="0"/>
    <n v="105"/>
    <n v="34"/>
    <n v="946.98"/>
    <n v="99432.900000000009"/>
    <d v="2025-03-02T00:00:00"/>
    <d v="2025-08-12T00:00:00"/>
    <s v="discontinued"/>
    <x v="1"/>
    <s v="Entire Pro"/>
    <s v="Furniture"/>
    <s v="Global Traders"/>
    <x v="924"/>
    <x v="2"/>
    <x v="0"/>
    <n v="105"/>
    <n v="34"/>
    <n v="946.98"/>
    <n v="99432.900000000009"/>
    <x v="0"/>
    <x v="0"/>
  </r>
  <r>
    <s v="P5774"/>
    <s v="Yard Lite"/>
    <s v="Clothing"/>
    <x v="1"/>
    <n v="12"/>
    <n v="51"/>
    <n v="17795.91"/>
    <n v="213550.92"/>
    <d v="2025-04-24T00:00:00"/>
    <d v="2025-09-02T00:00:00"/>
    <s v="discon"/>
    <x v="2"/>
    <s v="Yard Lite"/>
    <s v="Clothing"/>
    <s v="Omni Suppliers"/>
    <x v="925"/>
    <x v="0"/>
    <x v="1"/>
    <n v="12"/>
    <n v="51"/>
    <n v="17795.91"/>
    <n v="213550.91999999998"/>
    <x v="2"/>
    <x v="1"/>
  </r>
  <r>
    <s v="P8124"/>
    <s v="Suggest Plus"/>
    <s v="Furniture"/>
    <x v="3"/>
    <n v="81"/>
    <n v="96"/>
    <n v="14845.75"/>
    <n v="1202505.75"/>
    <d v="2025-06-10T00:00:00"/>
    <d v="2025-08-18T00:00:00"/>
    <s v="active"/>
    <x v="3"/>
    <s v="Suggest Plus"/>
    <s v="Furniture"/>
    <s v="Quickstock"/>
    <x v="926"/>
    <x v="2"/>
    <x v="3"/>
    <n v="81"/>
    <n v="96"/>
    <n v="14845.75"/>
    <n v="1202505.75"/>
    <x v="2"/>
    <x v="1"/>
  </r>
  <r>
    <s v="P1446"/>
    <s v="Interest Plus"/>
    <s v="Electronics"/>
    <x v="3"/>
    <n v="75"/>
    <n v="63"/>
    <n v="13756.43"/>
    <n v="1031732.25"/>
    <d v="2025-02-01T00:00:00"/>
    <d v="2025-09-28T00:00:00"/>
    <s v="active"/>
    <x v="3"/>
    <s v="Interest Plus"/>
    <s v="Electronics"/>
    <s v="Quickstock"/>
    <x v="927"/>
    <x v="3"/>
    <x v="3"/>
    <n v="75"/>
    <n v="63"/>
    <n v="13756.43"/>
    <n v="1031732.25"/>
    <x v="0"/>
    <x v="0"/>
  </r>
  <r>
    <s v="P7587"/>
    <s v="Worker Max"/>
    <s v="Clothing"/>
    <x v="2"/>
    <n v="70"/>
    <n v="67"/>
    <n v="8165.76"/>
    <n v="571603.20000000007"/>
    <d v="2025-02-09T00:00:00"/>
    <d v="2025-08-18T00:00:00"/>
    <m/>
    <x v="0"/>
    <s v="Worker Max"/>
    <s v="Clothing"/>
    <s v=""/>
    <x v="928"/>
    <x v="0"/>
    <x v="2"/>
    <n v="70"/>
    <n v="67"/>
    <n v="8165.76"/>
    <n v="571603.20000000007"/>
    <x v="0"/>
    <x v="0"/>
  </r>
  <r>
    <s v="P6558"/>
    <s v="Long Pro"/>
    <s v="Furniture"/>
    <x v="0"/>
    <n v="38"/>
    <n v="87"/>
    <n v="8352.1"/>
    <n v="317379.8"/>
    <d v="2025-06-29T00:00:00"/>
    <d v="2025-09-07T00:00:00"/>
    <s v="active"/>
    <x v="0"/>
    <s v="Long Pro"/>
    <s v="Furniture"/>
    <s v="Global Traders"/>
    <x v="929"/>
    <x v="2"/>
    <x v="0"/>
    <n v="38"/>
    <n v="87"/>
    <n v="8352.1"/>
    <n v="317379.8"/>
    <x v="2"/>
    <x v="1"/>
  </r>
  <r>
    <s v="P2881"/>
    <s v="Own X"/>
    <s v="Groceries"/>
    <x v="3"/>
    <n v="13"/>
    <n v="73"/>
    <n v="4635.04"/>
    <n v="60255.519999999997"/>
    <d v="2025-01-17T00:00:00"/>
    <d v="2025-09-20T00:00:00"/>
    <s v="active"/>
    <x v="2"/>
    <s v="Own X"/>
    <s v="Groceries"/>
    <s v="Quickstock"/>
    <x v="930"/>
    <x v="4"/>
    <x v="3"/>
    <n v="13"/>
    <n v="73"/>
    <n v="4635.04"/>
    <n v="60255.519999999997"/>
    <x v="2"/>
    <x v="1"/>
  </r>
  <r>
    <s v="P2574"/>
    <s v="Care Max"/>
    <s v="Toys"/>
    <x v="3"/>
    <m/>
    <n v="44"/>
    <n v="14844.97"/>
    <m/>
    <d v="2025-02-03T00:00:00"/>
    <d v="2025-07-25T00:00:00"/>
    <m/>
    <x v="3"/>
    <s v="Care Max"/>
    <s v="Toys"/>
    <s v="Quickstock"/>
    <x v="931"/>
    <x v="1"/>
    <x v="3"/>
    <n v="0"/>
    <n v="44"/>
    <n v="14844.97"/>
    <n v="0"/>
    <x v="1"/>
    <x v="1"/>
  </r>
  <r>
    <s v="P4258"/>
    <s v="Else X"/>
    <s v="Clothing"/>
    <x v="3"/>
    <n v="190"/>
    <n v="57"/>
    <n v="17101.330000000002"/>
    <n v="3249252.7"/>
    <d v="2025-05-27T00:00:00"/>
    <d v="2025-08-24T00:00:00"/>
    <s v="discontinued"/>
    <x v="0"/>
    <s v="Else X"/>
    <s v="Clothing"/>
    <s v="Quickstock"/>
    <x v="932"/>
    <x v="0"/>
    <x v="3"/>
    <n v="190"/>
    <n v="57"/>
    <n v="17101.330000000002"/>
    <n v="3249252.7"/>
    <x v="0"/>
    <x v="0"/>
  </r>
  <r>
    <s v="P1052"/>
    <s v="book pro"/>
    <s v="Toys"/>
    <x v="3"/>
    <n v="194"/>
    <n v="47"/>
    <n v="9840.76"/>
    <n v="1909107.44"/>
    <d v="2025-06-30T00:00:00"/>
    <d v="2025-07-20T00:00:00"/>
    <m/>
    <x v="1"/>
    <s v="Book Pro"/>
    <s v="Toys"/>
    <s v="Quickstock"/>
    <x v="933"/>
    <x v="1"/>
    <x v="3"/>
    <n v="194"/>
    <n v="47"/>
    <n v="9840.76"/>
    <n v="1909107.44"/>
    <x v="0"/>
    <x v="0"/>
  </r>
  <r>
    <s v="P7901"/>
    <s v="Theory Lite"/>
    <s v="Groceries"/>
    <x v="5"/>
    <n v="149"/>
    <m/>
    <n v="19400.03"/>
    <n v="2890604.47"/>
    <d v="2025-05-24T00:00:00"/>
    <d v="2025-08-14T00:00:00"/>
    <m/>
    <x v="1"/>
    <s v="Theory Lite"/>
    <s v="Groceries"/>
    <s v="Abc Pvt Ltd"/>
    <x v="934"/>
    <x v="4"/>
    <x v="5"/>
    <n v="149"/>
    <n v="0"/>
    <n v="19400.03"/>
    <n v="2890604.4699999997"/>
    <x v="0"/>
    <x v="0"/>
  </r>
  <r>
    <s v="P9263"/>
    <s v="Thank Lite"/>
    <s v="Electronics"/>
    <x v="1"/>
    <n v="61"/>
    <n v="76"/>
    <n v="15723.58"/>
    <n v="959138.38"/>
    <d v="2025-04-27T00:00:00"/>
    <d v="2025-07-18T00:00:00"/>
    <s v="active"/>
    <x v="1"/>
    <s v="Thank Lite"/>
    <s v="Electronics"/>
    <s v="Omni Suppliers"/>
    <x v="935"/>
    <x v="3"/>
    <x v="1"/>
    <n v="61"/>
    <n v="76"/>
    <n v="15723.58"/>
    <n v="959138.38"/>
    <x v="2"/>
    <x v="1"/>
  </r>
  <r>
    <s v="P5482"/>
    <s v="Sea X"/>
    <s v="Toys"/>
    <x v="3"/>
    <n v="186"/>
    <n v="95"/>
    <n v="11157.86"/>
    <n v="2075361.96"/>
    <d v="2025-05-10T00:00:00"/>
    <d v="2025-07-26T00:00:00"/>
    <s v="active"/>
    <x v="2"/>
    <s v="Sea X"/>
    <s v="Toys"/>
    <s v="Quickstock"/>
    <x v="936"/>
    <x v="1"/>
    <x v="3"/>
    <n v="186"/>
    <n v="95"/>
    <n v="11157.86"/>
    <n v="2075361.9600000002"/>
    <x v="0"/>
    <x v="0"/>
  </r>
  <r>
    <s v="P6918"/>
    <s v="Simple X"/>
    <s v="Toys"/>
    <x v="5"/>
    <n v="92"/>
    <m/>
    <n v="3543.71"/>
    <n v="326021.32"/>
    <d v="2025-05-29T00:00:00"/>
    <d v="2025-08-20T00:00:00"/>
    <m/>
    <x v="4"/>
    <s v="Simple X"/>
    <s v="Toys"/>
    <s v="Abc Pvt Ltd"/>
    <x v="937"/>
    <x v="1"/>
    <x v="5"/>
    <n v="92"/>
    <n v="0"/>
    <n v="3543.71"/>
    <n v="326021.32"/>
    <x v="0"/>
    <x v="0"/>
  </r>
  <r>
    <s v="P4416"/>
    <s v="Girl Pro"/>
    <s v="Groceries"/>
    <x v="4"/>
    <n v="126"/>
    <n v="60"/>
    <n v="5090.29"/>
    <n v="641376.54"/>
    <d v="2025-02-13T00:00:00"/>
    <d v="2025-10-04T00:00:00"/>
    <s v="Actv"/>
    <x v="0"/>
    <s v="Girl Pro"/>
    <s v="Groceries"/>
    <s v="Retailmart Inc"/>
    <x v="938"/>
    <x v="4"/>
    <x v="4"/>
    <n v="126"/>
    <n v="60"/>
    <n v="5090.29"/>
    <n v="641376.54"/>
    <x v="0"/>
    <x v="0"/>
  </r>
  <r>
    <s v="P5820"/>
    <s v="Vote Pro"/>
    <s v="Groceries"/>
    <x v="4"/>
    <n v="83"/>
    <n v="41"/>
    <n v="15045.94"/>
    <n v="1248813.02"/>
    <d v="2025-06-30T00:00:00"/>
    <d v="2025-09-19T00:00:00"/>
    <s v="Actv"/>
    <x v="1"/>
    <s v="Vote Pro"/>
    <s v="Groceries"/>
    <s v="Retailmart Inc"/>
    <x v="939"/>
    <x v="4"/>
    <x v="4"/>
    <n v="83"/>
    <n v="41"/>
    <n v="15045.94"/>
    <n v="1248813.02"/>
    <x v="0"/>
    <x v="0"/>
  </r>
  <r>
    <s v="P3985"/>
    <s v="Throughout Plus"/>
    <s v="Toys"/>
    <x v="4"/>
    <n v="113"/>
    <n v="68"/>
    <n v="12565.21"/>
    <n v="1419868.73"/>
    <d v="2025-03-13T00:00:00"/>
    <d v="2025-09-04T00:00:00"/>
    <s v="discontinued"/>
    <x v="4"/>
    <s v="Throughout Plus"/>
    <s v="Toys"/>
    <s v="Retailmart Inc"/>
    <x v="940"/>
    <x v="1"/>
    <x v="4"/>
    <n v="113"/>
    <n v="68"/>
    <n v="12565.21"/>
    <n v="1419868.73"/>
    <x v="0"/>
    <x v="0"/>
  </r>
  <r>
    <s v="P1336"/>
    <s v="spring x"/>
    <s v="Clothing"/>
    <x v="4"/>
    <n v="181"/>
    <n v="55"/>
    <n v="9193.56"/>
    <n v="1664034.36"/>
    <d v="2025-03-08T00:00:00"/>
    <d v="2025-07-18T00:00:00"/>
    <s v="Actv"/>
    <x v="1"/>
    <s v="Spring X"/>
    <s v="Clothing"/>
    <s v="Retailmart Inc"/>
    <x v="941"/>
    <x v="0"/>
    <x v="4"/>
    <n v="181"/>
    <n v="55"/>
    <n v="9193.56"/>
    <n v="1664034.3599999999"/>
    <x v="0"/>
    <x v="0"/>
  </r>
  <r>
    <s v="P1910"/>
    <s v="again plus"/>
    <s v="Toys"/>
    <x v="1"/>
    <n v="16"/>
    <n v="43"/>
    <n v="9748.2999999999993"/>
    <n v="155972.79999999999"/>
    <d v="2025-07-07T00:00:00"/>
    <d v="2025-08-14T00:00:00"/>
    <s v="Inactive"/>
    <x v="1"/>
    <s v="Again Plus"/>
    <s v="Toys"/>
    <s v="Omni Suppliers"/>
    <x v="942"/>
    <x v="1"/>
    <x v="1"/>
    <n v="16"/>
    <n v="43"/>
    <n v="9748.2999999999993"/>
    <n v="155972.79999999999"/>
    <x v="2"/>
    <x v="1"/>
  </r>
  <r>
    <s v="P7129"/>
    <s v="Owner X"/>
    <s v="Electronics"/>
    <x v="4"/>
    <n v="108"/>
    <n v="42"/>
    <n v="5864.65"/>
    <n v="633382.19999999995"/>
    <d v="2025-06-09T00:00:00"/>
    <d v="2025-07-23T00:00:00"/>
    <s v="discon"/>
    <x v="4"/>
    <s v="Owner X"/>
    <s v="Electronics"/>
    <s v="Retailmart Inc"/>
    <x v="943"/>
    <x v="3"/>
    <x v="4"/>
    <n v="108"/>
    <n v="42"/>
    <n v="5864.65"/>
    <n v="633382.19999999995"/>
    <x v="0"/>
    <x v="0"/>
  </r>
  <r>
    <s v="P1314"/>
    <s v="Computer Mini"/>
    <s v="Groceries"/>
    <x v="3"/>
    <n v="110"/>
    <n v="78"/>
    <n v="11819.46"/>
    <n v="1300140.6000000001"/>
    <d v="2025-05-18T00:00:00"/>
    <d v="2025-09-04T00:00:00"/>
    <s v="discontinued"/>
    <x v="4"/>
    <s v="Computer Mini"/>
    <s v="Groceries"/>
    <s v="Quickstock"/>
    <x v="944"/>
    <x v="4"/>
    <x v="3"/>
    <n v="110"/>
    <n v="78"/>
    <n v="11819.46"/>
    <n v="1300140.5999999999"/>
    <x v="0"/>
    <x v="0"/>
  </r>
  <r>
    <s v="P9347"/>
    <s v="Night Lite"/>
    <s v="Groceries"/>
    <x v="2"/>
    <n v="188"/>
    <n v="35"/>
    <n v="12324.31"/>
    <n v="2316970.2799999998"/>
    <d v="2025-04-09T00:00:00"/>
    <d v="2025-08-20T00:00:00"/>
    <s v="Actv"/>
    <x v="0"/>
    <s v="Night Lite"/>
    <s v="Groceries"/>
    <s v=""/>
    <x v="945"/>
    <x v="4"/>
    <x v="2"/>
    <n v="188"/>
    <n v="35"/>
    <n v="12324.31"/>
    <n v="2316970.2799999998"/>
    <x v="0"/>
    <x v="0"/>
  </r>
  <r>
    <s v="P1721"/>
    <s v="behind max"/>
    <s v="Electronics"/>
    <x v="3"/>
    <n v="144"/>
    <n v="49"/>
    <n v="19991.18"/>
    <n v="2878729.92"/>
    <d v="2025-03-22T00:00:00"/>
    <d v="2025-08-19T00:00:00"/>
    <s v="discontinued"/>
    <x v="2"/>
    <s v="Behind Max"/>
    <s v="Electronics"/>
    <s v="Quickstock"/>
    <x v="786"/>
    <x v="3"/>
    <x v="3"/>
    <n v="144"/>
    <n v="49"/>
    <n v="19991.18"/>
    <n v="2878729.92"/>
    <x v="0"/>
    <x v="0"/>
  </r>
  <r>
    <s v="P7751"/>
    <s v="Black Pro"/>
    <s v="Electronics"/>
    <x v="2"/>
    <n v="93"/>
    <n v="32"/>
    <n v="13504.27"/>
    <n v="1255897.1100000001"/>
    <d v="2025-02-02T00:00:00"/>
    <d v="2025-08-21T00:00:00"/>
    <s v="active"/>
    <x v="1"/>
    <s v="Black Pro"/>
    <s v="Electronics"/>
    <s v=""/>
    <x v="946"/>
    <x v="3"/>
    <x v="2"/>
    <n v="93"/>
    <n v="32"/>
    <n v="13504.27"/>
    <n v="1255897.1100000001"/>
    <x v="0"/>
    <x v="0"/>
  </r>
  <r>
    <s v="P1142"/>
    <s v="Stuff X"/>
    <s v="Toys"/>
    <x v="5"/>
    <n v="179"/>
    <n v="93"/>
    <n v="15482.38"/>
    <n v="2771346.02"/>
    <d v="2025-01-24T00:00:00"/>
    <d v="2025-08-09T00:00:00"/>
    <s v="Actv"/>
    <x v="0"/>
    <s v="Stuff X"/>
    <s v="Toys"/>
    <s v="Abc Pvt Ltd"/>
    <x v="947"/>
    <x v="1"/>
    <x v="5"/>
    <n v="179"/>
    <n v="93"/>
    <n v="15482.38"/>
    <n v="2771346.02"/>
    <x v="0"/>
    <x v="0"/>
  </r>
  <r>
    <s v="P8069"/>
    <s v="wear max"/>
    <s v="Furniture"/>
    <x v="1"/>
    <n v="160"/>
    <n v="76"/>
    <n v="8791.66"/>
    <n v="1406665.6"/>
    <d v="2025-02-24T00:00:00"/>
    <d v="2025-10-01T00:00:00"/>
    <s v="Inactive"/>
    <x v="3"/>
    <s v="Wear Max"/>
    <s v="Furniture"/>
    <s v="Omni Suppliers"/>
    <x v="948"/>
    <x v="2"/>
    <x v="1"/>
    <n v="160"/>
    <n v="76"/>
    <n v="8791.66"/>
    <n v="1406665.6"/>
    <x v="0"/>
    <x v="0"/>
  </r>
  <r>
    <s v="P2717"/>
    <s v="Trouble Plus"/>
    <s v="Groceries"/>
    <x v="0"/>
    <m/>
    <n v="20"/>
    <n v="15930.35"/>
    <m/>
    <d v="2025-04-23T00:00:00"/>
    <d v="2025-08-13T00:00:00"/>
    <s v="active"/>
    <x v="1"/>
    <s v="Trouble Plus"/>
    <s v="Groceries"/>
    <s v="Global Traders"/>
    <x v="949"/>
    <x v="4"/>
    <x v="0"/>
    <n v="0"/>
    <n v="20"/>
    <n v="15930.35"/>
    <n v="0"/>
    <x v="1"/>
    <x v="1"/>
  </r>
  <r>
    <s v="P4791"/>
    <s v="Technology Max"/>
    <s v="Clothing"/>
    <x v="0"/>
    <n v="8"/>
    <n v="51"/>
    <n v="1039.81"/>
    <n v="8318.48"/>
    <d v="2025-05-14T00:00:00"/>
    <d v="2025-08-30T00:00:00"/>
    <m/>
    <x v="0"/>
    <s v="Technology Max"/>
    <s v="Clothing"/>
    <s v="Global Traders"/>
    <x v="950"/>
    <x v="0"/>
    <x v="0"/>
    <n v="8"/>
    <n v="51"/>
    <n v="1039.81"/>
    <n v="8318.48"/>
    <x v="2"/>
    <x v="1"/>
  </r>
  <r>
    <s v="P2504"/>
    <s v="Movement Plus"/>
    <s v="Electronics"/>
    <x v="5"/>
    <n v="184"/>
    <n v="27"/>
    <n v="5656.94"/>
    <n v="1040876.96"/>
    <d v="2025-02-22T00:00:00"/>
    <d v="2025-09-14T00:00:00"/>
    <m/>
    <x v="4"/>
    <s v="Movement Plus"/>
    <s v="Electronics"/>
    <s v="Abc Pvt Ltd"/>
    <x v="826"/>
    <x v="3"/>
    <x v="5"/>
    <n v="184"/>
    <n v="27"/>
    <n v="5656.94"/>
    <n v="1040876.96"/>
    <x v="0"/>
    <x v="0"/>
  </r>
  <r>
    <s v="P4303"/>
    <s v="There Pro"/>
    <s v="Groceries"/>
    <x v="0"/>
    <n v="41"/>
    <n v="81"/>
    <n v="1157.72"/>
    <n v="47466.52"/>
    <d v="2025-01-29T00:00:00"/>
    <d v="2025-07-17T00:00:00"/>
    <m/>
    <x v="2"/>
    <s v="There Pro"/>
    <s v="Groceries"/>
    <s v="Global Traders"/>
    <x v="951"/>
    <x v="4"/>
    <x v="0"/>
    <n v="41"/>
    <n v="81"/>
    <n v="1157.72"/>
    <n v="47466.520000000004"/>
    <x v="2"/>
    <x v="1"/>
  </r>
  <r>
    <s v="P8850"/>
    <s v="Physical Plus"/>
    <s v="Clothing"/>
    <x v="0"/>
    <n v="94"/>
    <n v="36"/>
    <n v="4255.09"/>
    <n v="399978.46"/>
    <d v="2025-03-24T00:00:00"/>
    <d v="2025-08-21T00:00:00"/>
    <s v="active"/>
    <x v="3"/>
    <s v="Physical Plus"/>
    <s v="Clothing"/>
    <s v="Global Traders"/>
    <x v="952"/>
    <x v="0"/>
    <x v="0"/>
    <n v="94"/>
    <n v="36"/>
    <n v="4255.09"/>
    <n v="399978.46"/>
    <x v="0"/>
    <x v="0"/>
  </r>
  <r>
    <s v="P5485"/>
    <s v="Meet Lite"/>
    <s v="Electronics"/>
    <x v="3"/>
    <n v="85"/>
    <n v="69"/>
    <n v="6395.09"/>
    <n v="543582.65"/>
    <d v="2025-06-21T00:00:00"/>
    <d v="2025-08-29T00:00:00"/>
    <s v="active"/>
    <x v="1"/>
    <s v="Meet Lite"/>
    <s v="Electronics"/>
    <s v="Quickstock"/>
    <x v="953"/>
    <x v="3"/>
    <x v="3"/>
    <n v="85"/>
    <n v="69"/>
    <n v="6395.09"/>
    <n v="543582.65"/>
    <x v="0"/>
    <x v="0"/>
  </r>
  <r>
    <s v="P5322"/>
    <s v="minute max"/>
    <s v="Electronics"/>
    <x v="5"/>
    <n v="114"/>
    <n v="30"/>
    <n v="5885.7"/>
    <n v="670969.79999999993"/>
    <d v="2025-02-17T00:00:00"/>
    <d v="2025-10-07T00:00:00"/>
    <s v="Inactive"/>
    <x v="0"/>
    <s v="Minute Max"/>
    <s v="Electronics"/>
    <s v="Abc Pvt Ltd"/>
    <x v="954"/>
    <x v="3"/>
    <x v="5"/>
    <n v="114"/>
    <n v="30"/>
    <n v="5885.7"/>
    <n v="670969.79999999993"/>
    <x v="0"/>
    <x v="0"/>
  </r>
  <r>
    <s v="P8282"/>
    <s v="Structure Pro"/>
    <s v="Electronics"/>
    <x v="3"/>
    <n v="193"/>
    <n v="82"/>
    <n v="877.91"/>
    <n v="169436.63"/>
    <d v="2025-04-10T00:00:00"/>
    <d v="2025-08-16T00:00:00"/>
    <m/>
    <x v="2"/>
    <s v="Structure Pro"/>
    <s v="Electronics"/>
    <s v="Quickstock"/>
    <x v="955"/>
    <x v="3"/>
    <x v="3"/>
    <n v="193"/>
    <n v="82"/>
    <n v="877.91"/>
    <n v="169436.63"/>
    <x v="0"/>
    <x v="0"/>
  </r>
  <r>
    <s v="P5763"/>
    <s v="Bed Mini"/>
    <s v="Clothing"/>
    <x v="5"/>
    <n v="16"/>
    <n v="25"/>
    <n v="13586.07"/>
    <n v="217377.12"/>
    <d v="2025-03-23T00:00:00"/>
    <d v="2025-09-13T00:00:00"/>
    <s v="active"/>
    <x v="3"/>
    <s v="Bed Mini"/>
    <s v="Clothing"/>
    <s v="Abc Pvt Ltd"/>
    <x v="956"/>
    <x v="0"/>
    <x v="5"/>
    <n v="16"/>
    <n v="25"/>
    <n v="13586.07"/>
    <n v="217377.12"/>
    <x v="2"/>
    <x v="1"/>
  </r>
  <r>
    <s v="P2051"/>
    <s v="Recently Lite"/>
    <s v="Furniture"/>
    <x v="0"/>
    <n v="193"/>
    <n v="57"/>
    <n v="18945.87"/>
    <n v="3656552.91"/>
    <d v="2025-03-06T00:00:00"/>
    <d v="2025-08-10T00:00:00"/>
    <s v="Inactive"/>
    <x v="0"/>
    <s v="Recently Lite"/>
    <s v="Furniture"/>
    <s v="Global Traders"/>
    <x v="957"/>
    <x v="2"/>
    <x v="0"/>
    <n v="193"/>
    <n v="57"/>
    <n v="18945.87"/>
    <n v="3656552.9099999997"/>
    <x v="0"/>
    <x v="0"/>
  </r>
  <r>
    <s v="P8538"/>
    <s v="Put Plus"/>
    <s v="Groceries"/>
    <x v="4"/>
    <n v="67"/>
    <n v="68"/>
    <n v="5668.24"/>
    <n v="379772.08"/>
    <d v="2025-02-12T00:00:00"/>
    <d v="2025-07-27T00:00:00"/>
    <s v="active"/>
    <x v="4"/>
    <s v="Put Plus"/>
    <s v="Groceries"/>
    <s v="Retailmart Inc"/>
    <x v="958"/>
    <x v="4"/>
    <x v="4"/>
    <n v="67"/>
    <n v="68"/>
    <n v="5668.24"/>
    <n v="379772.07999999996"/>
    <x v="2"/>
    <x v="1"/>
  </r>
  <r>
    <s v="P3105"/>
    <s v="Cost Plus"/>
    <s v="Groceries"/>
    <x v="0"/>
    <n v="12"/>
    <n v="71"/>
    <n v="13578.37"/>
    <n v="162940.44"/>
    <d v="2025-04-28T00:00:00"/>
    <d v="2025-09-08T00:00:00"/>
    <s v="discon"/>
    <x v="4"/>
    <s v="Cost Plus"/>
    <s v="Groceries"/>
    <s v="Global Traders"/>
    <x v="959"/>
    <x v="4"/>
    <x v="0"/>
    <n v="12"/>
    <n v="71"/>
    <n v="13578.37"/>
    <n v="162940.44"/>
    <x v="2"/>
    <x v="1"/>
  </r>
  <r>
    <s v="P4176"/>
    <s v="Option Lite"/>
    <s v="Toys"/>
    <x v="1"/>
    <m/>
    <n v="77"/>
    <n v="5598.68"/>
    <m/>
    <d v="2025-03-18T00:00:00"/>
    <d v="2025-09-14T00:00:00"/>
    <s v="Actv"/>
    <x v="3"/>
    <s v="Option Lite"/>
    <s v="Toys"/>
    <s v="Omni Suppliers"/>
    <x v="165"/>
    <x v="1"/>
    <x v="1"/>
    <n v="0"/>
    <n v="77"/>
    <n v="5598.68"/>
    <n v="0"/>
    <x v="1"/>
    <x v="1"/>
  </r>
  <r>
    <s v="P6869"/>
    <s v="Team X"/>
    <s v="Electronics"/>
    <x v="1"/>
    <n v="103"/>
    <n v="75"/>
    <n v="8883.82"/>
    <n v="915033.46"/>
    <d v="2025-03-03T00:00:00"/>
    <d v="2025-07-17T00:00:00"/>
    <s v="discontinued"/>
    <x v="3"/>
    <s v="Team X"/>
    <s v="Electronics"/>
    <s v="Omni Suppliers"/>
    <x v="960"/>
    <x v="3"/>
    <x v="1"/>
    <n v="103"/>
    <n v="75"/>
    <n v="8883.82"/>
    <n v="915033.46"/>
    <x v="0"/>
    <x v="0"/>
  </r>
  <r>
    <s v="P5992"/>
    <s v="kitchen mini"/>
    <s v="Clothing"/>
    <x v="4"/>
    <n v="169"/>
    <n v="67"/>
    <n v="16699.71"/>
    <n v="2822250.99"/>
    <d v="2025-06-22T00:00:00"/>
    <d v="2025-09-24T00:00:00"/>
    <s v="active"/>
    <x v="4"/>
    <s v="Kitchen Mini"/>
    <s v="Clothing"/>
    <s v="Retailmart Inc"/>
    <x v="961"/>
    <x v="0"/>
    <x v="4"/>
    <n v="169"/>
    <n v="67"/>
    <n v="16699.71"/>
    <n v="2822250.9899999998"/>
    <x v="0"/>
    <x v="0"/>
  </r>
  <r>
    <s v="P7603"/>
    <s v="Evidence Plus"/>
    <s v="Furniture"/>
    <x v="1"/>
    <n v="199"/>
    <n v="99"/>
    <n v="9083.6299999999992"/>
    <n v="1807642.37"/>
    <d v="2025-05-14T00:00:00"/>
    <d v="2025-08-06T00:00:00"/>
    <s v="Inactive"/>
    <x v="0"/>
    <s v="Evidence Plus"/>
    <s v="Furniture"/>
    <s v="Omni Suppliers"/>
    <x v="962"/>
    <x v="2"/>
    <x v="1"/>
    <n v="199"/>
    <n v="99"/>
    <n v="9083.6299999999992"/>
    <n v="1807642.3699999999"/>
    <x v="0"/>
    <x v="0"/>
  </r>
  <r>
    <s v="P1183"/>
    <s v="Style Mini"/>
    <s v="Electronics"/>
    <x v="2"/>
    <n v="75"/>
    <n v="50"/>
    <n v="3051.92"/>
    <n v="228894"/>
    <d v="2025-05-24T00:00:00"/>
    <d v="2025-09-08T00:00:00"/>
    <s v="Actv"/>
    <x v="3"/>
    <s v="Style Mini"/>
    <s v="Electronics"/>
    <s v=""/>
    <x v="963"/>
    <x v="3"/>
    <x v="2"/>
    <n v="75"/>
    <n v="50"/>
    <n v="3051.92"/>
    <n v="228894"/>
    <x v="0"/>
    <x v="0"/>
  </r>
  <r>
    <s v="P7797"/>
    <s v="Dream X"/>
    <s v="Groceries"/>
    <x v="0"/>
    <n v="24"/>
    <n v="53"/>
    <n v="3828.4"/>
    <n v="91881.600000000006"/>
    <d v="2025-06-07T00:00:00"/>
    <d v="2025-07-19T00:00:00"/>
    <m/>
    <x v="1"/>
    <s v="Dream X"/>
    <s v="Groceries"/>
    <s v="Global Traders"/>
    <x v="964"/>
    <x v="4"/>
    <x v="0"/>
    <n v="24"/>
    <n v="53"/>
    <n v="3828.4"/>
    <n v="91881.600000000006"/>
    <x v="2"/>
    <x v="1"/>
  </r>
  <r>
    <s v="P7653"/>
    <s v="National Lite"/>
    <s v="Clothing"/>
    <x v="0"/>
    <n v="117"/>
    <n v="92"/>
    <n v="15035.98"/>
    <n v="1759209.66"/>
    <d v="2025-04-07T00:00:00"/>
    <d v="2025-07-22T00:00:00"/>
    <s v="active"/>
    <x v="0"/>
    <s v="National Lite"/>
    <s v="Clothing"/>
    <s v="Global Traders"/>
    <x v="965"/>
    <x v="0"/>
    <x v="0"/>
    <n v="117"/>
    <n v="92"/>
    <n v="15035.98"/>
    <n v="1759209.66"/>
    <x v="0"/>
    <x v="0"/>
  </r>
  <r>
    <s v="P9002"/>
    <s v="Step Lite"/>
    <s v="Clothing"/>
    <x v="1"/>
    <n v="151"/>
    <n v="24"/>
    <n v="2340.1999999999998"/>
    <n v="353370.2"/>
    <d v="2025-01-31T00:00:00"/>
    <d v="2025-08-06T00:00:00"/>
    <s v="discon"/>
    <x v="3"/>
    <s v="Step Lite"/>
    <s v="Clothing"/>
    <s v="Omni Suppliers"/>
    <x v="966"/>
    <x v="0"/>
    <x v="1"/>
    <n v="151"/>
    <n v="24"/>
    <n v="2340.1999999999998"/>
    <n v="353370.19999999995"/>
    <x v="0"/>
    <x v="0"/>
  </r>
  <r>
    <s v="P4354"/>
    <s v="And Pro"/>
    <s v="Toys"/>
    <x v="1"/>
    <m/>
    <n v="34"/>
    <n v="9274.7000000000007"/>
    <m/>
    <d v="2025-05-12T00:00:00"/>
    <d v="2025-10-08T00:00:00"/>
    <s v="discon"/>
    <x v="3"/>
    <s v="And Pro"/>
    <s v="Toys"/>
    <s v="Omni Suppliers"/>
    <x v="967"/>
    <x v="1"/>
    <x v="1"/>
    <n v="0"/>
    <n v="34"/>
    <n v="9274.7000000000007"/>
    <n v="0"/>
    <x v="1"/>
    <x v="1"/>
  </r>
  <r>
    <s v="P7305"/>
    <s v="Ready Mini"/>
    <s v="Furniture"/>
    <x v="2"/>
    <n v="94"/>
    <n v="69"/>
    <n v="17916.48"/>
    <n v="1684149.12"/>
    <d v="2025-03-02T00:00:00"/>
    <d v="2025-07-21T00:00:00"/>
    <s v="discon"/>
    <x v="3"/>
    <s v="Ready Mini"/>
    <s v="Furniture"/>
    <s v=""/>
    <x v="968"/>
    <x v="2"/>
    <x v="2"/>
    <n v="94"/>
    <n v="69"/>
    <n v="17916.48"/>
    <n v="1684149.1199999999"/>
    <x v="0"/>
    <x v="0"/>
  </r>
  <r>
    <s v="P8299"/>
    <s v="Kid Mini"/>
    <s v="Groceries"/>
    <x v="3"/>
    <n v="86"/>
    <n v="67"/>
    <n v="13836.56"/>
    <n v="1189944.1599999999"/>
    <d v="2025-04-18T00:00:00"/>
    <d v="2025-08-21T00:00:00"/>
    <m/>
    <x v="3"/>
    <s v="Kid Mini"/>
    <s v="Groceries"/>
    <s v="Quickstock"/>
    <x v="969"/>
    <x v="4"/>
    <x v="3"/>
    <n v="86"/>
    <n v="67"/>
    <n v="13836.56"/>
    <n v="1189944.1599999999"/>
    <x v="0"/>
    <x v="0"/>
  </r>
  <r>
    <s v="P1128"/>
    <s v="Where X"/>
    <s v="Furniture"/>
    <x v="5"/>
    <n v="88"/>
    <n v="85"/>
    <n v="3733.42"/>
    <n v="328540.96000000002"/>
    <d v="2025-02-04T00:00:00"/>
    <d v="2025-09-16T00:00:00"/>
    <s v="active"/>
    <x v="3"/>
    <s v="Where X"/>
    <s v="Furniture"/>
    <s v="Abc Pvt Ltd"/>
    <x v="970"/>
    <x v="2"/>
    <x v="5"/>
    <n v="88"/>
    <n v="85"/>
    <n v="3733.42"/>
    <n v="328540.96000000002"/>
    <x v="0"/>
    <x v="0"/>
  </r>
  <r>
    <s v="P8545"/>
    <s v="Feeling Max"/>
    <s v="Toys"/>
    <x v="4"/>
    <n v="148"/>
    <n v="68"/>
    <n v="16458.77"/>
    <n v="2435897.96"/>
    <d v="2025-03-04T00:00:00"/>
    <d v="2025-09-09T00:00:00"/>
    <s v="discontinued"/>
    <x v="4"/>
    <s v="Feeling Max"/>
    <s v="Toys"/>
    <s v="Retailmart Inc"/>
    <x v="971"/>
    <x v="1"/>
    <x v="4"/>
    <n v="148"/>
    <n v="68"/>
    <n v="16458.77"/>
    <n v="2435897.96"/>
    <x v="0"/>
    <x v="0"/>
  </r>
  <r>
    <s v="P7589"/>
    <s v="Better Mini"/>
    <s v="Furniture"/>
    <x v="5"/>
    <n v="115"/>
    <n v="57"/>
    <n v="13658.96"/>
    <n v="1570780.4"/>
    <d v="2025-02-03T00:00:00"/>
    <d v="2025-09-16T00:00:00"/>
    <s v="active"/>
    <x v="4"/>
    <s v="Better Mini"/>
    <s v="Furniture"/>
    <s v="Abc Pvt Ltd"/>
    <x v="972"/>
    <x v="2"/>
    <x v="5"/>
    <n v="115"/>
    <n v="57"/>
    <n v="13658.96"/>
    <n v="1570780.4"/>
    <x v="0"/>
    <x v="0"/>
  </r>
  <r>
    <s v="P9185"/>
    <s v="Successful Mini"/>
    <s v="Furniture"/>
    <x v="0"/>
    <n v="109"/>
    <n v="71"/>
    <n v="14690.97"/>
    <n v="1601315.73"/>
    <d v="2025-02-28T00:00:00"/>
    <d v="2025-08-21T00:00:00"/>
    <s v="active"/>
    <x v="2"/>
    <s v="Successful Mini"/>
    <s v="Furniture"/>
    <s v="Global Traders"/>
    <x v="973"/>
    <x v="2"/>
    <x v="0"/>
    <n v="109"/>
    <n v="71"/>
    <n v="14690.97"/>
    <n v="1601315.73"/>
    <x v="0"/>
    <x v="0"/>
  </r>
  <r>
    <s v="P8192"/>
    <s v="director plus"/>
    <s v="Toys"/>
    <x v="4"/>
    <n v="20"/>
    <n v="24"/>
    <n v="7134.88"/>
    <n v="142697.60000000001"/>
    <d v="2025-04-12T00:00:00"/>
    <d v="2025-08-12T00:00:00"/>
    <s v="Actv"/>
    <x v="3"/>
    <s v="Director Plus"/>
    <s v="Toys"/>
    <s v="Retailmart Inc"/>
    <x v="319"/>
    <x v="1"/>
    <x v="4"/>
    <n v="20"/>
    <n v="24"/>
    <n v="7134.88"/>
    <n v="142697.60000000001"/>
    <x v="2"/>
    <x v="1"/>
  </r>
  <r>
    <s v="P8279"/>
    <s v="Religious Plus"/>
    <s v="Clothing"/>
    <x v="4"/>
    <n v="107"/>
    <n v="66"/>
    <n v="352.78"/>
    <n v="37747.46"/>
    <d v="2025-04-11T00:00:00"/>
    <d v="2025-10-05T00:00:00"/>
    <s v="active"/>
    <x v="0"/>
    <s v="Religious Plus"/>
    <s v="Clothing"/>
    <s v="Retailmart Inc"/>
    <x v="974"/>
    <x v="0"/>
    <x v="4"/>
    <n v="107"/>
    <n v="66"/>
    <n v="352.78"/>
    <n v="37747.46"/>
    <x v="0"/>
    <x v="0"/>
  </r>
  <r>
    <s v="P1090"/>
    <s v="Field Plus"/>
    <s v="Clothing"/>
    <x v="1"/>
    <n v="17"/>
    <n v="40"/>
    <n v="16428.57"/>
    <n v="279285.69"/>
    <d v="2025-01-22T00:00:00"/>
    <d v="2025-10-04T00:00:00"/>
    <s v="Inactive"/>
    <x v="1"/>
    <s v="Field Plus"/>
    <s v="Clothing"/>
    <s v="Omni Suppliers"/>
    <x v="975"/>
    <x v="0"/>
    <x v="1"/>
    <n v="17"/>
    <n v="40"/>
    <n v="16428.57"/>
    <n v="279285.69"/>
    <x v="2"/>
    <x v="1"/>
  </r>
  <r>
    <s v="P3773"/>
    <s v="Draw Pro"/>
    <s v="Toys"/>
    <x v="1"/>
    <n v="103"/>
    <n v="42"/>
    <n v="14008.81"/>
    <n v="1442907.43"/>
    <d v="2025-07-11T00:00:00"/>
    <d v="2025-09-30T00:00:00"/>
    <m/>
    <x v="3"/>
    <s v="Draw Pro"/>
    <s v="Toys"/>
    <s v="Omni Suppliers"/>
    <x v="318"/>
    <x v="1"/>
    <x v="1"/>
    <n v="103"/>
    <n v="42"/>
    <n v="14008.81"/>
    <n v="1442907.43"/>
    <x v="0"/>
    <x v="0"/>
  </r>
  <r>
    <s v="P8409"/>
    <s v="Radio X"/>
    <s v="Toys"/>
    <x v="5"/>
    <n v="137"/>
    <n v="71"/>
    <n v="265.68"/>
    <n v="36398.160000000003"/>
    <d v="2025-04-10T00:00:00"/>
    <d v="2025-08-16T00:00:00"/>
    <s v="active"/>
    <x v="4"/>
    <s v="Radio X"/>
    <s v="Toys"/>
    <s v="Abc Pvt Ltd"/>
    <x v="976"/>
    <x v="1"/>
    <x v="5"/>
    <n v="137"/>
    <n v="71"/>
    <n v="265.68"/>
    <n v="36398.160000000003"/>
    <x v="0"/>
    <x v="0"/>
  </r>
  <r>
    <s v="P7646"/>
    <s v="Year Plus"/>
    <s v="Toys"/>
    <x v="5"/>
    <n v="60"/>
    <n v="83"/>
    <n v="2133.87"/>
    <n v="128032.2"/>
    <d v="2025-01-31T00:00:00"/>
    <d v="2025-09-04T00:00:00"/>
    <s v="active"/>
    <x v="2"/>
    <s v="Year Plus"/>
    <s v="Toys"/>
    <s v="Abc Pvt Ltd"/>
    <x v="977"/>
    <x v="1"/>
    <x v="5"/>
    <n v="60"/>
    <n v="83"/>
    <n v="2133.87"/>
    <n v="128032.2"/>
    <x v="2"/>
    <x v="1"/>
  </r>
  <r>
    <s v="P2716"/>
    <s v="Expert Mini"/>
    <s v="Toys"/>
    <x v="3"/>
    <n v="54"/>
    <n v="56"/>
    <n v="2418.25"/>
    <n v="130585.5"/>
    <d v="2025-04-28T00:00:00"/>
    <d v="2025-07-26T00:00:00"/>
    <s v="Inactive"/>
    <x v="1"/>
    <s v="Expert Mini"/>
    <s v="Toys"/>
    <s v="Quickstock"/>
    <x v="978"/>
    <x v="1"/>
    <x v="3"/>
    <n v="54"/>
    <n v="56"/>
    <n v="2418.25"/>
    <n v="130585.5"/>
    <x v="2"/>
    <x v="1"/>
  </r>
  <r>
    <s v="P2260"/>
    <s v="Speak Pro"/>
    <s v="Furniture"/>
    <x v="3"/>
    <m/>
    <n v="88"/>
    <n v="1391.32"/>
    <m/>
    <d v="2025-06-04T00:00:00"/>
    <d v="2025-09-25T00:00:00"/>
    <s v="Inactive"/>
    <x v="0"/>
    <s v="Speak Pro"/>
    <s v="Furniture"/>
    <s v="Quickstock"/>
    <x v="979"/>
    <x v="2"/>
    <x v="3"/>
    <n v="0"/>
    <n v="88"/>
    <n v="1391.32"/>
    <n v="0"/>
    <x v="1"/>
    <x v="1"/>
  </r>
  <r>
    <s v="P8616"/>
    <s v="Wind Lite"/>
    <s v="Electronics"/>
    <x v="4"/>
    <n v="103"/>
    <n v="79"/>
    <n v="12358.03"/>
    <n v="1272877.0900000001"/>
    <d v="2025-02-10T00:00:00"/>
    <d v="2025-10-08T00:00:00"/>
    <s v="active"/>
    <x v="3"/>
    <s v="Wind Lite"/>
    <s v="Electronics"/>
    <s v="Retailmart Inc"/>
    <x v="980"/>
    <x v="3"/>
    <x v="4"/>
    <n v="103"/>
    <n v="79"/>
    <n v="12358.03"/>
    <n v="1272877.0900000001"/>
    <x v="0"/>
    <x v="0"/>
  </r>
  <r>
    <s v="P6898"/>
    <s v="Fight Pro"/>
    <s v="Electronics"/>
    <x v="0"/>
    <n v="107"/>
    <n v="95"/>
    <n v="17468.52"/>
    <n v="1869131.64"/>
    <d v="2025-02-13T00:00:00"/>
    <d v="2025-10-10T00:00:00"/>
    <m/>
    <x v="2"/>
    <s v="Fight Pro"/>
    <s v="Electronics"/>
    <s v="Global Traders"/>
    <x v="981"/>
    <x v="3"/>
    <x v="0"/>
    <n v="107"/>
    <n v="95"/>
    <n v="17468.52"/>
    <n v="1869131.6400000001"/>
    <x v="0"/>
    <x v="0"/>
  </r>
  <r>
    <s v="P1890"/>
    <s v="Because Plus"/>
    <s v="Clothing"/>
    <x v="5"/>
    <n v="199"/>
    <n v="82"/>
    <n v="11247.05"/>
    <n v="2238162.9500000002"/>
    <d v="2025-03-08T00:00:00"/>
    <d v="2025-08-04T00:00:00"/>
    <m/>
    <x v="1"/>
    <s v="Because Plus"/>
    <s v="Clothing"/>
    <s v="Abc Pvt Ltd"/>
    <x v="982"/>
    <x v="0"/>
    <x v="5"/>
    <n v="199"/>
    <n v="82"/>
    <n v="11247.05"/>
    <n v="2238162.9499999997"/>
    <x v="0"/>
    <x v="0"/>
  </r>
  <r>
    <s v="P8036"/>
    <s v="baby mini"/>
    <s v="Toys"/>
    <x v="4"/>
    <m/>
    <n v="92"/>
    <n v="683.98"/>
    <m/>
    <d v="2025-04-11T00:00:00"/>
    <d v="2025-09-10T00:00:00"/>
    <s v="Actv"/>
    <x v="1"/>
    <s v="Baby Mini"/>
    <s v="Toys"/>
    <s v="Retailmart Inc"/>
    <x v="848"/>
    <x v="1"/>
    <x v="4"/>
    <n v="0"/>
    <n v="92"/>
    <n v="683.98"/>
    <n v="0"/>
    <x v="1"/>
    <x v="1"/>
  </r>
  <r>
    <s v="P7100"/>
    <s v="Which Mini"/>
    <s v="Toys"/>
    <x v="4"/>
    <n v="183"/>
    <n v="53"/>
    <n v="1054.47"/>
    <n v="192968.01"/>
    <d v="2025-02-14T00:00:00"/>
    <d v="2025-09-04T00:00:00"/>
    <s v="active"/>
    <x v="1"/>
    <s v="Which Mini"/>
    <s v="Toys"/>
    <s v="Retailmart Inc"/>
    <x v="788"/>
    <x v="1"/>
    <x v="4"/>
    <n v="183"/>
    <n v="53"/>
    <n v="1054.47"/>
    <n v="192968.01"/>
    <x v="0"/>
    <x v="0"/>
  </r>
  <r>
    <s v="P2587"/>
    <s v="Movement Plus"/>
    <s v="Furniture"/>
    <x v="5"/>
    <n v="88"/>
    <n v="95"/>
    <n v="10495.55"/>
    <n v="923608.39999999991"/>
    <d v="2025-03-20T00:00:00"/>
    <d v="2025-07-28T00:00:00"/>
    <s v="Actv"/>
    <x v="4"/>
    <s v="Movement Plus"/>
    <s v="Furniture"/>
    <s v="Abc Pvt Ltd"/>
    <x v="826"/>
    <x v="2"/>
    <x v="5"/>
    <n v="88"/>
    <n v="95"/>
    <n v="10495.55"/>
    <n v="923608.39999999991"/>
    <x v="2"/>
    <x v="1"/>
  </r>
  <r>
    <s v="P9469"/>
    <s v="Purpose Mini"/>
    <s v="Electronics"/>
    <x v="5"/>
    <n v="39"/>
    <n v="20"/>
    <n v="5094.5200000000004"/>
    <n v="198686.28"/>
    <d v="2025-03-14T00:00:00"/>
    <d v="2025-08-10T00:00:00"/>
    <s v="discon"/>
    <x v="4"/>
    <s v="Purpose Mini"/>
    <s v="Electronics"/>
    <s v="Abc Pvt Ltd"/>
    <x v="983"/>
    <x v="3"/>
    <x v="5"/>
    <n v="39"/>
    <n v="20"/>
    <n v="5094.5200000000004"/>
    <n v="198686.28000000003"/>
    <x v="0"/>
    <x v="0"/>
  </r>
  <r>
    <s v="P4758"/>
    <s v="call pro"/>
    <s v="Toys"/>
    <x v="5"/>
    <n v="16"/>
    <n v="36"/>
    <n v="11168.35"/>
    <n v="178693.6"/>
    <d v="2025-04-24T00:00:00"/>
    <d v="2025-09-05T00:00:00"/>
    <s v="active"/>
    <x v="0"/>
    <s v="Call Pro"/>
    <s v="Toys"/>
    <s v="Abc Pvt Ltd"/>
    <x v="984"/>
    <x v="1"/>
    <x v="5"/>
    <n v="16"/>
    <n v="36"/>
    <n v="11168.35"/>
    <n v="178693.6"/>
    <x v="2"/>
    <x v="1"/>
  </r>
  <r>
    <s v="P9848"/>
    <s v="Try Plus"/>
    <s v="Clothing"/>
    <x v="2"/>
    <n v="165"/>
    <n v="97"/>
    <n v="18262.2"/>
    <n v="3013263"/>
    <d v="2025-02-25T00:00:00"/>
    <d v="2025-09-18T00:00:00"/>
    <s v="discon"/>
    <x v="3"/>
    <s v="Try Plus"/>
    <s v="Clothing"/>
    <s v=""/>
    <x v="985"/>
    <x v="0"/>
    <x v="2"/>
    <n v="165"/>
    <n v="97"/>
    <n v="18262.2"/>
    <n v="3013263"/>
    <x v="0"/>
    <x v="0"/>
  </r>
  <r>
    <s v="P4580"/>
    <s v="Management Max"/>
    <s v="Electronics"/>
    <x v="5"/>
    <n v="26"/>
    <n v="32"/>
    <n v="9209.52"/>
    <n v="239447.52"/>
    <d v="2025-01-14T00:00:00"/>
    <d v="2025-08-16T00:00:00"/>
    <s v="Actv"/>
    <x v="3"/>
    <s v="Management Max"/>
    <s v="Electronics"/>
    <s v="Abc Pvt Ltd"/>
    <x v="986"/>
    <x v="3"/>
    <x v="5"/>
    <n v="26"/>
    <n v="32"/>
    <n v="9209.52"/>
    <n v="239447.52000000002"/>
    <x v="2"/>
    <x v="1"/>
  </r>
  <r>
    <s v="P2015"/>
    <s v="Save X"/>
    <s v="Toys"/>
    <x v="5"/>
    <n v="162"/>
    <n v="79"/>
    <n v="2416.94"/>
    <n v="391544.28"/>
    <d v="2025-01-22T00:00:00"/>
    <d v="2025-09-30T00:00:00"/>
    <s v="Actv"/>
    <x v="3"/>
    <s v="Save X"/>
    <s v="Toys"/>
    <s v="Abc Pvt Ltd"/>
    <x v="309"/>
    <x v="1"/>
    <x v="5"/>
    <n v="162"/>
    <n v="79"/>
    <n v="2416.94"/>
    <n v="391544.28"/>
    <x v="0"/>
    <x v="0"/>
  </r>
  <r>
    <s v="P8984"/>
    <s v="President X"/>
    <s v="Electronics"/>
    <x v="5"/>
    <n v="150"/>
    <n v="53"/>
    <n v="701.55"/>
    <n v="105232.5"/>
    <d v="2025-02-18T00:00:00"/>
    <d v="2025-09-11T00:00:00"/>
    <s v="Inactive"/>
    <x v="2"/>
    <s v="President X"/>
    <s v="Electronics"/>
    <s v="Abc Pvt Ltd"/>
    <x v="987"/>
    <x v="3"/>
    <x v="5"/>
    <n v="150"/>
    <n v="53"/>
    <n v="701.55"/>
    <n v="105232.5"/>
    <x v="0"/>
    <x v="0"/>
  </r>
  <r>
    <s v="P1985"/>
    <s v="Fast Mini"/>
    <s v="Electronics"/>
    <x v="4"/>
    <n v="19"/>
    <n v="25"/>
    <n v="3266.32"/>
    <n v="62060.08"/>
    <d v="2025-06-20T00:00:00"/>
    <d v="2025-09-15T00:00:00"/>
    <s v="discontinued"/>
    <x v="2"/>
    <s v="Fast Mini"/>
    <s v="Electronics"/>
    <s v="Retailmart Inc"/>
    <x v="663"/>
    <x v="3"/>
    <x v="4"/>
    <n v="19"/>
    <n v="25"/>
    <n v="3266.32"/>
    <n v="62060.08"/>
    <x v="2"/>
    <x v="1"/>
  </r>
  <r>
    <s v="P7289"/>
    <s v="Daughter Pro"/>
    <s v="Groceries"/>
    <x v="0"/>
    <n v="131"/>
    <n v="36"/>
    <n v="18565.63"/>
    <n v="2432097.5299999998"/>
    <d v="2025-07-08T00:00:00"/>
    <d v="2025-08-29T00:00:00"/>
    <s v="discon"/>
    <x v="2"/>
    <s v="Daughter Pro"/>
    <s v="Groceries"/>
    <s v="Global Traders"/>
    <x v="988"/>
    <x v="4"/>
    <x v="0"/>
    <n v="131"/>
    <n v="36"/>
    <n v="18565.63"/>
    <n v="2432097.5300000003"/>
    <x v="0"/>
    <x v="0"/>
  </r>
  <r>
    <s v="P8566"/>
    <s v="Figure X"/>
    <s v="Groceries"/>
    <x v="5"/>
    <n v="18"/>
    <m/>
    <n v="18772.72"/>
    <n v="337908.96"/>
    <d v="2025-04-21T00:00:00"/>
    <d v="2025-10-03T00:00:00"/>
    <s v="Actv"/>
    <x v="0"/>
    <s v="Figure X"/>
    <s v="Groceries"/>
    <s v="Abc Pvt Ltd"/>
    <x v="989"/>
    <x v="4"/>
    <x v="5"/>
    <n v="18"/>
    <n v="0"/>
    <n v="18772.72"/>
    <n v="337908.96"/>
    <x v="0"/>
    <x v="0"/>
  </r>
  <r>
    <s v="P2003"/>
    <s v="Increase X"/>
    <s v="Furniture"/>
    <x v="0"/>
    <n v="162"/>
    <n v="54"/>
    <n v="7125.59"/>
    <n v="1154345.58"/>
    <d v="2025-03-26T00:00:00"/>
    <d v="2025-08-23T00:00:00"/>
    <s v="active"/>
    <x v="3"/>
    <s v="Increase X"/>
    <s v="Furniture"/>
    <s v="Global Traders"/>
    <x v="990"/>
    <x v="2"/>
    <x v="0"/>
    <n v="162"/>
    <n v="54"/>
    <n v="7125.59"/>
    <n v="1154345.58"/>
    <x v="0"/>
    <x v="0"/>
  </r>
  <r>
    <s v="P2635"/>
    <s v="Support Pro"/>
    <s v="Electronics"/>
    <x v="3"/>
    <n v="162"/>
    <n v="51"/>
    <n v="18806.650000000001"/>
    <n v="3046677.3"/>
    <d v="2025-01-15T00:00:00"/>
    <d v="2025-09-21T00:00:00"/>
    <m/>
    <x v="3"/>
    <s v="Support Pro"/>
    <s v="Electronics"/>
    <s v="Quickstock"/>
    <x v="423"/>
    <x v="3"/>
    <x v="3"/>
    <n v="162"/>
    <n v="51"/>
    <n v="18806.650000000001"/>
    <n v="3046677.3000000003"/>
    <x v="0"/>
    <x v="0"/>
  </r>
  <r>
    <s v="P2895"/>
    <s v="Thank X"/>
    <s v="Toys"/>
    <x v="4"/>
    <n v="151"/>
    <n v="80"/>
    <n v="8791.6299999999992"/>
    <n v="1327536.1299999999"/>
    <d v="2025-05-24T00:00:00"/>
    <d v="2025-09-06T00:00:00"/>
    <s v="active"/>
    <x v="0"/>
    <s v="Thank X"/>
    <s v="Toys"/>
    <s v="Retailmart Inc"/>
    <x v="991"/>
    <x v="1"/>
    <x v="4"/>
    <n v="151"/>
    <n v="80"/>
    <n v="8791.6299999999992"/>
    <n v="1327536.1299999999"/>
    <x v="0"/>
    <x v="0"/>
  </r>
  <r>
    <s v="P2073"/>
    <s v="Military Max"/>
    <s v="Electronics"/>
    <x v="3"/>
    <n v="64"/>
    <n v="51"/>
    <n v="15013.07"/>
    <n v="960836.48"/>
    <d v="2025-04-02T00:00:00"/>
    <d v="2025-08-06T00:00:00"/>
    <s v="Actv"/>
    <x v="4"/>
    <s v="Military Max"/>
    <s v="Electronics"/>
    <s v="Quickstock"/>
    <x v="992"/>
    <x v="3"/>
    <x v="3"/>
    <n v="64"/>
    <n v="51"/>
    <n v="15013.07"/>
    <n v="960836.48"/>
    <x v="0"/>
    <x v="0"/>
  </r>
  <r>
    <s v="P2956"/>
    <s v="Source Plus"/>
    <s v="Toys"/>
    <x v="1"/>
    <n v="111"/>
    <n v="98"/>
    <n v="7935.42"/>
    <n v="880831.62"/>
    <d v="2025-02-22T00:00:00"/>
    <d v="2025-07-21T00:00:00"/>
    <s v="discon"/>
    <x v="4"/>
    <s v="Source Plus"/>
    <s v="Toys"/>
    <s v="Omni Suppliers"/>
    <x v="993"/>
    <x v="1"/>
    <x v="1"/>
    <n v="111"/>
    <n v="98"/>
    <n v="7935.42"/>
    <n v="880831.62"/>
    <x v="0"/>
    <x v="0"/>
  </r>
  <r>
    <s v="P4907"/>
    <s v="Leave Lite"/>
    <s v="Clothing"/>
    <x v="4"/>
    <n v="39"/>
    <n v="78"/>
    <n v="631.65"/>
    <n v="24634.35"/>
    <d v="2025-06-14T00:00:00"/>
    <d v="2025-09-26T00:00:00"/>
    <s v="active"/>
    <x v="4"/>
    <s v="Leave Lite"/>
    <s v="Clothing"/>
    <s v="Retailmart Inc"/>
    <x v="994"/>
    <x v="0"/>
    <x v="4"/>
    <n v="39"/>
    <n v="78"/>
    <n v="631.65"/>
    <n v="24634.35"/>
    <x v="2"/>
    <x v="1"/>
  </r>
  <r>
    <s v="P6313"/>
    <s v="Your Mini"/>
    <s v="Electronics"/>
    <x v="5"/>
    <n v="30"/>
    <n v="22"/>
    <n v="4666.04"/>
    <n v="139981.20000000001"/>
    <d v="2025-02-23T00:00:00"/>
    <d v="2025-07-23T00:00:00"/>
    <s v="discontinued"/>
    <x v="3"/>
    <s v="Your Mini"/>
    <s v="Electronics"/>
    <s v="Abc Pvt Ltd"/>
    <x v="995"/>
    <x v="3"/>
    <x v="5"/>
    <n v="30"/>
    <n v="22"/>
    <n v="4666.04"/>
    <n v="139981.20000000001"/>
    <x v="0"/>
    <x v="0"/>
  </r>
  <r>
    <s v="P5887"/>
    <s v="Course Plus"/>
    <s v="Furniture"/>
    <x v="3"/>
    <n v="14"/>
    <n v="62"/>
    <n v="5283.74"/>
    <n v="73972.36"/>
    <d v="2025-06-25T00:00:00"/>
    <d v="2025-07-21T00:00:00"/>
    <m/>
    <x v="1"/>
    <s v="Course Plus"/>
    <s v="Furniture"/>
    <s v="Quickstock"/>
    <x v="996"/>
    <x v="2"/>
    <x v="3"/>
    <n v="14"/>
    <n v="62"/>
    <n v="5283.74"/>
    <n v="73972.36"/>
    <x v="2"/>
    <x v="1"/>
  </r>
  <r>
    <s v="P4558"/>
    <s v="White Pro"/>
    <s v="Groceries"/>
    <x v="5"/>
    <n v="44"/>
    <n v="85"/>
    <n v="17729.330000000002"/>
    <n v="780090.52"/>
    <d v="2025-04-30T00:00:00"/>
    <d v="2025-09-29T00:00:00"/>
    <s v="active"/>
    <x v="4"/>
    <s v="White Pro"/>
    <s v="Groceries"/>
    <s v="Abc Pvt Ltd"/>
    <x v="997"/>
    <x v="4"/>
    <x v="5"/>
    <n v="44"/>
    <n v="85"/>
    <n v="17729.330000000002"/>
    <n v="780090.52"/>
    <x v="2"/>
    <x v="1"/>
  </r>
  <r>
    <s v="P4575"/>
    <s v="Enter Plus"/>
    <s v="Furniture"/>
    <x v="3"/>
    <n v="107"/>
    <n v="76"/>
    <n v="5749.71"/>
    <n v="615218.97"/>
    <d v="2025-05-26T00:00:00"/>
    <d v="2025-07-28T00:00:00"/>
    <s v="active"/>
    <x v="1"/>
    <s v="Enter Plus"/>
    <s v="Furniture"/>
    <s v="Quickstock"/>
    <x v="758"/>
    <x v="2"/>
    <x v="3"/>
    <n v="107"/>
    <n v="76"/>
    <n v="5749.71"/>
    <n v="615218.97"/>
    <x v="0"/>
    <x v="0"/>
  </r>
  <r>
    <s v="P3845"/>
    <s v="Power Mini"/>
    <s v="Clothing"/>
    <x v="0"/>
    <n v="145"/>
    <n v="88"/>
    <n v="15630.23"/>
    <n v="2266383.35"/>
    <d v="2025-02-01T00:00:00"/>
    <d v="2025-09-22T00:00:00"/>
    <s v="active"/>
    <x v="3"/>
    <s v="Power Mini"/>
    <s v="Clothing"/>
    <s v="Global Traders"/>
    <x v="998"/>
    <x v="0"/>
    <x v="0"/>
    <n v="145"/>
    <n v="88"/>
    <n v="15630.23"/>
    <n v="2266383.35"/>
    <x v="0"/>
    <x v="0"/>
  </r>
  <r>
    <s v="P1422"/>
    <s v="Person Max"/>
    <s v="Groceries"/>
    <x v="5"/>
    <n v="59"/>
    <n v="62"/>
    <n v="17877.21"/>
    <n v="1054755.3899999999"/>
    <d v="2025-05-29T00:00:00"/>
    <d v="2025-08-27T00:00:00"/>
    <s v="discon"/>
    <x v="4"/>
    <s v="Person Max"/>
    <s v="Groceries"/>
    <s v="Abc Pvt Ltd"/>
    <x v="999"/>
    <x v="4"/>
    <x v="5"/>
    <n v="59"/>
    <n v="62"/>
    <n v="17877.21"/>
    <n v="1054755.3899999999"/>
    <x v="2"/>
    <x v="1"/>
  </r>
  <r>
    <s v="P3710"/>
    <s v="Measure X"/>
    <s v="Clothing"/>
    <x v="1"/>
    <n v="196"/>
    <n v="25"/>
    <n v="18866.34"/>
    <n v="3697802.64"/>
    <d v="2025-06-27T00:00:00"/>
    <d v="2025-07-16T00:00:00"/>
    <s v="Inactive"/>
    <x v="0"/>
    <s v="Measure X"/>
    <s v="Clothing"/>
    <s v="Omni Suppliers"/>
    <x v="1000"/>
    <x v="0"/>
    <x v="1"/>
    <n v="196"/>
    <n v="25"/>
    <n v="18866.34"/>
    <n v="3697802.64"/>
    <x v="0"/>
    <x v="0"/>
  </r>
  <r>
    <s v="P3053"/>
    <s v="Security Max"/>
    <s v="Groceries"/>
    <x v="5"/>
    <m/>
    <n v="37"/>
    <n v="5027.59"/>
    <m/>
    <d v="2025-07-12T00:00:00"/>
    <d v="2025-08-26T00:00:00"/>
    <s v="discon"/>
    <x v="3"/>
    <s v="Security Max"/>
    <s v="Groceries"/>
    <s v="Abc Pvt Ltd"/>
    <x v="1001"/>
    <x v="4"/>
    <x v="5"/>
    <n v="0"/>
    <n v="37"/>
    <n v="5027.59"/>
    <n v="0"/>
    <x v="1"/>
    <x v="1"/>
  </r>
  <r>
    <s v="P7009"/>
    <s v="Nature Plus"/>
    <s v="Furniture"/>
    <x v="1"/>
    <n v="95"/>
    <n v="92"/>
    <n v="6203.94"/>
    <n v="589374.29999999993"/>
    <d v="2025-03-02T00:00:00"/>
    <d v="2025-08-26T00:00:00"/>
    <s v="Inactive"/>
    <x v="1"/>
    <s v="Nature Plus"/>
    <s v="Furniture"/>
    <s v="Omni Suppliers"/>
    <x v="1002"/>
    <x v="2"/>
    <x v="1"/>
    <n v="95"/>
    <n v="92"/>
    <n v="6203.94"/>
    <n v="589374.29999999993"/>
    <x v="0"/>
    <x v="0"/>
  </r>
  <r>
    <s v="P3671"/>
    <s v="Student Lite"/>
    <s v="Furniture"/>
    <x v="1"/>
    <n v="119"/>
    <n v="82"/>
    <n v="5476.37"/>
    <n v="651688.03"/>
    <d v="2025-01-30T00:00:00"/>
    <d v="2025-08-19T00:00:00"/>
    <m/>
    <x v="2"/>
    <s v="Student Lite"/>
    <s v="Furniture"/>
    <s v="Omni Suppliers"/>
    <x v="1003"/>
    <x v="2"/>
    <x v="1"/>
    <n v="119"/>
    <n v="82"/>
    <n v="5476.37"/>
    <n v="651688.03"/>
    <x v="0"/>
    <x v="0"/>
  </r>
  <r>
    <s v="P4722"/>
    <s v="My X"/>
    <s v="Clothing"/>
    <x v="4"/>
    <n v="42"/>
    <n v="36"/>
    <n v="13949.07"/>
    <n v="585860.93999999994"/>
    <d v="2025-07-13T00:00:00"/>
    <d v="2025-07-15T00:00:00"/>
    <s v="active"/>
    <x v="3"/>
    <s v="My X"/>
    <s v="Clothing"/>
    <s v="Retailmart Inc"/>
    <x v="1004"/>
    <x v="0"/>
    <x v="4"/>
    <n v="42"/>
    <n v="36"/>
    <n v="13949.07"/>
    <n v="585860.93999999994"/>
    <x v="0"/>
    <x v="0"/>
  </r>
  <r>
    <s v="P6054"/>
    <s v="They Max"/>
    <s v="Clothing"/>
    <x v="5"/>
    <n v="195"/>
    <m/>
    <n v="4257.18"/>
    <n v="830150.10000000009"/>
    <d v="2025-06-05T00:00:00"/>
    <d v="2025-09-04T00:00:00"/>
    <s v="active"/>
    <x v="3"/>
    <s v="They Max"/>
    <s v="Clothing"/>
    <s v="Abc Pvt Ltd"/>
    <x v="1005"/>
    <x v="0"/>
    <x v="5"/>
    <n v="195"/>
    <n v="0"/>
    <n v="4257.18"/>
    <n v="830150.10000000009"/>
    <x v="0"/>
    <x v="0"/>
  </r>
  <r>
    <s v="P1725"/>
    <s v="Rich Pro"/>
    <s v="Groceries"/>
    <x v="1"/>
    <n v="197"/>
    <n v="54"/>
    <n v="18937.79"/>
    <n v="3730744.63"/>
    <d v="2025-02-22T00:00:00"/>
    <d v="2025-08-17T00:00:00"/>
    <s v="active"/>
    <x v="2"/>
    <s v="Rich Pro"/>
    <s v="Groceries"/>
    <s v="Omni Suppliers"/>
    <x v="1006"/>
    <x v="4"/>
    <x v="1"/>
    <n v="197"/>
    <n v="54"/>
    <n v="18937.79"/>
    <n v="3730744.6300000004"/>
    <x v="0"/>
    <x v="0"/>
  </r>
  <r>
    <s v="P5051"/>
    <s v="Know Max"/>
    <s v="Groceries"/>
    <x v="3"/>
    <m/>
    <n v="30"/>
    <n v="9115.34"/>
    <m/>
    <d v="2025-07-08T00:00:00"/>
    <d v="2025-08-30T00:00:00"/>
    <s v="discon"/>
    <x v="3"/>
    <s v="Know Max"/>
    <s v="Groceries"/>
    <s v="Quickstock"/>
    <x v="1007"/>
    <x v="4"/>
    <x v="3"/>
    <n v="0"/>
    <n v="30"/>
    <n v="9115.34"/>
    <n v="0"/>
    <x v="1"/>
    <x v="1"/>
  </r>
  <r>
    <s v="P6634"/>
    <s v="Rather X"/>
    <s v="Clothing"/>
    <x v="1"/>
    <n v="136"/>
    <n v="79"/>
    <n v="3863.09"/>
    <n v="525380.24"/>
    <d v="2025-06-11T00:00:00"/>
    <d v="2025-07-17T00:00:00"/>
    <s v="active"/>
    <x v="3"/>
    <s v="Rather X"/>
    <s v="Clothing"/>
    <s v="Omni Suppliers"/>
    <x v="1008"/>
    <x v="0"/>
    <x v="1"/>
    <n v="136"/>
    <n v="79"/>
    <n v="3863.09"/>
    <n v="525380.24"/>
    <x v="0"/>
    <x v="0"/>
  </r>
  <r>
    <s v="P2106"/>
    <s v="Mr X"/>
    <s v="Groceries"/>
    <x v="4"/>
    <n v="124"/>
    <n v="66"/>
    <n v="8425.98"/>
    <n v="1044821.52"/>
    <d v="2025-06-27T00:00:00"/>
    <d v="2025-09-11T00:00:00"/>
    <s v="active"/>
    <x v="1"/>
    <s v="Mr X"/>
    <s v="Groceries"/>
    <s v="Retailmart Inc"/>
    <x v="1009"/>
    <x v="4"/>
    <x v="4"/>
    <n v="124"/>
    <n v="66"/>
    <n v="8425.98"/>
    <n v="1044821.5199999999"/>
    <x v="0"/>
    <x v="0"/>
  </r>
  <r>
    <s v="P8415"/>
    <s v="School Mini"/>
    <s v="Toys"/>
    <x v="5"/>
    <n v="111"/>
    <n v="44"/>
    <n v="15954.36"/>
    <n v="1770933.96"/>
    <d v="2025-04-14T00:00:00"/>
    <d v="2025-10-05T00:00:00"/>
    <s v="Actv"/>
    <x v="4"/>
    <s v="School Mini"/>
    <s v="Toys"/>
    <s v="Abc Pvt Ltd"/>
    <x v="1010"/>
    <x v="1"/>
    <x v="5"/>
    <n v="111"/>
    <n v="44"/>
    <n v="15954.36"/>
    <n v="1770933.96"/>
    <x v="0"/>
    <x v="0"/>
  </r>
  <r>
    <s v="P4561"/>
    <s v="Economic Lite"/>
    <s v="Clothing"/>
    <x v="4"/>
    <n v="57"/>
    <n v="60"/>
    <n v="1095.21"/>
    <n v="62426.97"/>
    <d v="2025-06-30T00:00:00"/>
    <d v="2025-08-08T00:00:00"/>
    <s v="Inactive"/>
    <x v="0"/>
    <s v="Economic Lite"/>
    <s v="Clothing"/>
    <s v="Retailmart Inc"/>
    <x v="1011"/>
    <x v="0"/>
    <x v="4"/>
    <n v="57"/>
    <n v="60"/>
    <n v="1095.21"/>
    <n v="62426.97"/>
    <x v="2"/>
    <x v="1"/>
  </r>
  <r>
    <s v="P2620"/>
    <s v="Wind Pro"/>
    <s v="Groceries"/>
    <x v="5"/>
    <n v="148"/>
    <n v="64"/>
    <n v="6126.82"/>
    <n v="906769.36"/>
    <d v="2025-05-27T00:00:00"/>
    <d v="2025-09-15T00:00:00"/>
    <s v="discontinued"/>
    <x v="3"/>
    <s v="Wind Pro"/>
    <s v="Groceries"/>
    <s v="Abc Pvt Ltd"/>
    <x v="1012"/>
    <x v="4"/>
    <x v="5"/>
    <n v="148"/>
    <n v="64"/>
    <n v="6126.82"/>
    <n v="906769.36"/>
    <x v="0"/>
    <x v="0"/>
  </r>
  <r>
    <s v="P7197"/>
    <s v="Around Mini"/>
    <s v="Electronics"/>
    <x v="5"/>
    <n v="74"/>
    <n v="35"/>
    <n v="11500.3"/>
    <n v="851022.2"/>
    <d v="2025-07-09T00:00:00"/>
    <d v="2025-10-11T00:00:00"/>
    <s v="active"/>
    <x v="4"/>
    <s v="Around Mini"/>
    <s v="Electronics"/>
    <s v="Abc Pvt Ltd"/>
    <x v="470"/>
    <x v="3"/>
    <x v="5"/>
    <n v="74"/>
    <n v="35"/>
    <n v="11500.3"/>
    <n v="851022.2"/>
    <x v="0"/>
    <x v="0"/>
  </r>
  <r>
    <s v="P2553"/>
    <s v="feeling max"/>
    <s v="Electronics"/>
    <x v="0"/>
    <n v="186"/>
    <n v="35"/>
    <n v="275.49"/>
    <n v="51241.14"/>
    <d v="2025-01-30T00:00:00"/>
    <d v="2025-07-19T00:00:00"/>
    <s v="active"/>
    <x v="3"/>
    <s v="Feeling Max"/>
    <s v="Electronics"/>
    <s v="Global Traders"/>
    <x v="971"/>
    <x v="3"/>
    <x v="0"/>
    <n v="186"/>
    <n v="35"/>
    <n v="275.49"/>
    <n v="51241.14"/>
    <x v="0"/>
    <x v="0"/>
  </r>
  <r>
    <s v="P5586"/>
    <s v="Method X"/>
    <s v="Furniture"/>
    <x v="3"/>
    <n v="174"/>
    <n v="67"/>
    <n v="13969.44"/>
    <n v="2430682.56"/>
    <d v="2025-07-03T00:00:00"/>
    <d v="2025-07-19T00:00:00"/>
    <s v="Inactive"/>
    <x v="4"/>
    <s v="Method X"/>
    <s v="Furniture"/>
    <s v="Quickstock"/>
    <x v="1013"/>
    <x v="2"/>
    <x v="3"/>
    <n v="174"/>
    <n v="67"/>
    <n v="13969.44"/>
    <n v="2430682.56"/>
    <x v="0"/>
    <x v="0"/>
  </r>
  <r>
    <s v="P6877"/>
    <s v="Identify Max"/>
    <s v="Furniture"/>
    <x v="0"/>
    <n v="129"/>
    <n v="78"/>
    <n v="10730.59"/>
    <n v="1384246.11"/>
    <d v="2025-03-21T00:00:00"/>
    <d v="2025-09-14T00:00:00"/>
    <s v="Actv"/>
    <x v="0"/>
    <s v="Identify Max"/>
    <s v="Furniture"/>
    <s v="Global Traders"/>
    <x v="1014"/>
    <x v="2"/>
    <x v="0"/>
    <n v="129"/>
    <n v="78"/>
    <n v="10730.59"/>
    <n v="1384246.11"/>
    <x v="0"/>
    <x v="0"/>
  </r>
  <r>
    <s v="P5686"/>
    <s v="fear mini"/>
    <s v="Clothing"/>
    <x v="4"/>
    <n v="71"/>
    <n v="26"/>
    <n v="2682.71"/>
    <n v="190472.41"/>
    <d v="2025-06-19T00:00:00"/>
    <d v="2025-10-08T00:00:00"/>
    <s v="Inactive"/>
    <x v="2"/>
    <s v="Fear Mini"/>
    <s v="Clothing"/>
    <s v="Retailmart Inc"/>
    <x v="1015"/>
    <x v="0"/>
    <x v="4"/>
    <n v="71"/>
    <n v="26"/>
    <n v="2682.71"/>
    <n v="190472.41"/>
    <x v="0"/>
    <x v="0"/>
  </r>
  <r>
    <s v="P6956"/>
    <s v="President Pro"/>
    <s v="Furniture"/>
    <x v="1"/>
    <n v="89"/>
    <n v="99"/>
    <n v="3905.33"/>
    <n v="347574.37"/>
    <d v="2025-01-30T00:00:00"/>
    <d v="2025-08-23T00:00:00"/>
    <s v="active"/>
    <x v="2"/>
    <s v="President Pro"/>
    <s v="Furniture"/>
    <s v="Omni Suppliers"/>
    <x v="1016"/>
    <x v="2"/>
    <x v="1"/>
    <n v="89"/>
    <n v="99"/>
    <n v="3905.33"/>
    <n v="347574.37"/>
    <x v="2"/>
    <x v="1"/>
  </r>
  <r>
    <s v="P7543"/>
    <s v="Approach Plus"/>
    <s v="Toys"/>
    <x v="3"/>
    <n v="13"/>
    <n v="93"/>
    <n v="13272.79"/>
    <n v="172546.27"/>
    <d v="2025-04-05T00:00:00"/>
    <d v="2025-08-30T00:00:00"/>
    <s v="discontinued"/>
    <x v="2"/>
    <s v="Approach Plus"/>
    <s v="Toys"/>
    <s v="Quickstock"/>
    <x v="1017"/>
    <x v="1"/>
    <x v="3"/>
    <n v="13"/>
    <n v="93"/>
    <n v="13272.79"/>
    <n v="172546.27000000002"/>
    <x v="2"/>
    <x v="1"/>
  </r>
  <r>
    <s v="P8347"/>
    <s v="Information Mini"/>
    <s v="Electronics"/>
    <x v="4"/>
    <n v="123"/>
    <n v="56"/>
    <n v="14564.21"/>
    <n v="1791397.83"/>
    <d v="2025-05-12T00:00:00"/>
    <d v="2025-08-28T00:00:00"/>
    <s v="discontinued"/>
    <x v="3"/>
    <s v="Information Mini"/>
    <s v="Electronics"/>
    <s v="Retailmart Inc"/>
    <x v="1018"/>
    <x v="3"/>
    <x v="4"/>
    <n v="123"/>
    <n v="56"/>
    <n v="14564.21"/>
    <n v="1791397.8299999998"/>
    <x v="0"/>
    <x v="0"/>
  </r>
  <r>
    <s v="P4982"/>
    <s v="Share Mini"/>
    <s v="Clothing"/>
    <x v="5"/>
    <n v="174"/>
    <m/>
    <n v="11077.61"/>
    <n v="1927504.14"/>
    <d v="2025-04-20T00:00:00"/>
    <d v="2025-09-08T00:00:00"/>
    <s v="Actv"/>
    <x v="1"/>
    <s v="Share Mini"/>
    <s v="Clothing"/>
    <s v="Abc Pvt Ltd"/>
    <x v="1019"/>
    <x v="0"/>
    <x v="5"/>
    <n v="174"/>
    <n v="0"/>
    <n v="11077.61"/>
    <n v="1927504.1400000001"/>
    <x v="0"/>
    <x v="0"/>
  </r>
  <r>
    <s v="P5713"/>
    <s v="Exist Mini"/>
    <s v="Groceries"/>
    <x v="3"/>
    <n v="20"/>
    <n v="83"/>
    <n v="5963.02"/>
    <n v="119260.4"/>
    <d v="2025-05-08T00:00:00"/>
    <d v="2025-08-11T00:00:00"/>
    <s v="Actv"/>
    <x v="4"/>
    <s v="Exist Mini"/>
    <s v="Groceries"/>
    <s v="Quickstock"/>
    <x v="1020"/>
    <x v="4"/>
    <x v="3"/>
    <n v="20"/>
    <n v="83"/>
    <n v="5963.02"/>
    <n v="119260.40000000001"/>
    <x v="2"/>
    <x v="1"/>
  </r>
  <r>
    <s v="P8478"/>
    <s v="Song X"/>
    <s v="Groceries"/>
    <x v="1"/>
    <n v="28"/>
    <n v="39"/>
    <n v="14691.41"/>
    <n v="411359.48"/>
    <d v="2025-04-08T00:00:00"/>
    <d v="2025-09-27T00:00:00"/>
    <s v="active"/>
    <x v="3"/>
    <s v="Song X"/>
    <s v="Groceries"/>
    <s v="Omni Suppliers"/>
    <x v="1021"/>
    <x v="4"/>
    <x v="1"/>
    <n v="28"/>
    <n v="39"/>
    <n v="14691.41"/>
    <n v="411359.48"/>
    <x v="2"/>
    <x v="1"/>
  </r>
  <r>
    <s v="P5926"/>
    <s v="Public X"/>
    <s v="Electronics"/>
    <x v="1"/>
    <n v="163"/>
    <m/>
    <n v="8198.69"/>
    <n v="1336386.47"/>
    <d v="2025-03-26T00:00:00"/>
    <d v="2025-09-13T00:00:00"/>
    <s v="discontinued"/>
    <x v="3"/>
    <s v="Public X"/>
    <s v="Electronics"/>
    <s v="Omni Suppliers"/>
    <x v="1022"/>
    <x v="3"/>
    <x v="1"/>
    <n v="163"/>
    <n v="0"/>
    <n v="8198.69"/>
    <n v="1336386.47"/>
    <x v="0"/>
    <x v="0"/>
  </r>
  <r>
    <s v="P9975"/>
    <s v="Easy Pro"/>
    <s v="Toys"/>
    <x v="5"/>
    <n v="145"/>
    <n v="88"/>
    <n v="16555.759999999998"/>
    <n v="2400585.2000000002"/>
    <d v="2025-01-31T00:00:00"/>
    <d v="2025-08-08T00:00:00"/>
    <s v="Inactive"/>
    <x v="3"/>
    <s v="Easy Pro"/>
    <s v="Toys"/>
    <s v="Abc Pvt Ltd"/>
    <x v="1023"/>
    <x v="1"/>
    <x v="5"/>
    <n v="145"/>
    <n v="88"/>
    <n v="16555.759999999998"/>
    <n v="2400585.1999999997"/>
    <x v="0"/>
    <x v="0"/>
  </r>
  <r>
    <s v="P1044"/>
    <s v="Back Plus"/>
    <s v="Furniture"/>
    <x v="2"/>
    <n v="18"/>
    <n v="53"/>
    <n v="3909.04"/>
    <n v="70362.720000000001"/>
    <d v="2025-02-10T00:00:00"/>
    <d v="2025-08-30T00:00:00"/>
    <s v="active"/>
    <x v="4"/>
    <s v="Back Plus"/>
    <s v="Furniture"/>
    <s v=""/>
    <x v="1024"/>
    <x v="2"/>
    <x v="2"/>
    <n v="18"/>
    <n v="53"/>
    <n v="3909.04"/>
    <n v="70362.720000000001"/>
    <x v="2"/>
    <x v="1"/>
  </r>
  <r>
    <s v="P2909"/>
    <s v="Anyone Lite"/>
    <s v="Toys"/>
    <x v="0"/>
    <n v="99"/>
    <n v="41"/>
    <n v="6779.35"/>
    <n v="671155.65"/>
    <d v="2025-01-15T00:00:00"/>
    <d v="2025-09-07T00:00:00"/>
    <s v="discon"/>
    <x v="1"/>
    <s v="Anyone Lite"/>
    <s v="Toys"/>
    <s v="Global Traders"/>
    <x v="1025"/>
    <x v="1"/>
    <x v="0"/>
    <n v="99"/>
    <n v="41"/>
    <n v="6779.35"/>
    <n v="671155.65"/>
    <x v="0"/>
    <x v="0"/>
  </r>
  <r>
    <s v="P1931"/>
    <s v="Card Lite"/>
    <s v="Groceries"/>
    <x v="1"/>
    <n v="72"/>
    <n v="38"/>
    <n v="12979.7"/>
    <n v="934538.4"/>
    <d v="2025-05-14T00:00:00"/>
    <d v="2025-09-11T00:00:00"/>
    <s v="active"/>
    <x v="1"/>
    <s v="Card Lite"/>
    <s v="Groceries"/>
    <s v="Omni Suppliers"/>
    <x v="1026"/>
    <x v="4"/>
    <x v="1"/>
    <n v="72"/>
    <n v="38"/>
    <n v="12979.7"/>
    <n v="934538.4"/>
    <x v="0"/>
    <x v="0"/>
  </r>
  <r>
    <s v="P7382"/>
    <s v="Carry Pro"/>
    <s v="Clothing"/>
    <x v="3"/>
    <n v="78"/>
    <n v="76"/>
    <n v="2865.1"/>
    <n v="223477.8"/>
    <d v="2025-02-27T00:00:00"/>
    <d v="2025-09-10T00:00:00"/>
    <m/>
    <x v="2"/>
    <s v="Carry Pro"/>
    <s v="Clothing"/>
    <s v="Quickstock"/>
    <x v="1027"/>
    <x v="0"/>
    <x v="3"/>
    <n v="78"/>
    <n v="76"/>
    <n v="2865.1"/>
    <n v="223477.8"/>
    <x v="0"/>
    <x v="0"/>
  </r>
  <r>
    <s v="P2311"/>
    <s v="Significant Plus"/>
    <s v="Furniture"/>
    <x v="2"/>
    <n v="131"/>
    <n v="69"/>
    <n v="7969.99"/>
    <n v="1044068.69"/>
    <d v="2025-03-06T00:00:00"/>
    <d v="2025-09-28T00:00:00"/>
    <s v="discon"/>
    <x v="2"/>
    <s v="Significant Plus"/>
    <s v="Furniture"/>
    <s v=""/>
    <x v="1028"/>
    <x v="2"/>
    <x v="2"/>
    <n v="131"/>
    <n v="69"/>
    <n v="7969.99"/>
    <n v="1044068.69"/>
    <x v="0"/>
    <x v="0"/>
  </r>
  <r>
    <s v="P7781"/>
    <s v="Oil Pro"/>
    <s v="Furniture"/>
    <x v="3"/>
    <n v="74"/>
    <n v="56"/>
    <n v="1686.37"/>
    <n v="124791.38"/>
    <d v="2025-04-03T00:00:00"/>
    <d v="2025-09-19T00:00:00"/>
    <s v="discon"/>
    <x v="4"/>
    <s v="Oil Pro"/>
    <s v="Furniture"/>
    <s v="Quickstock"/>
    <x v="1029"/>
    <x v="2"/>
    <x v="3"/>
    <n v="74"/>
    <n v="56"/>
    <n v="1686.37"/>
    <n v="124791.37999999999"/>
    <x v="0"/>
    <x v="0"/>
  </r>
  <r>
    <s v="P2859"/>
    <s v="Laugh Plus"/>
    <s v="Clothing"/>
    <x v="0"/>
    <n v="43"/>
    <n v="53"/>
    <n v="648.92999999999995"/>
    <n v="27903.99"/>
    <d v="2025-04-23T00:00:00"/>
    <d v="2025-07-19T00:00:00"/>
    <s v="Actv"/>
    <x v="3"/>
    <s v="Laugh Plus"/>
    <s v="Clothing"/>
    <s v="Global Traders"/>
    <x v="1030"/>
    <x v="0"/>
    <x v="0"/>
    <n v="43"/>
    <n v="53"/>
    <n v="648.92999999999995"/>
    <n v="27903.989999999998"/>
    <x v="2"/>
    <x v="1"/>
  </r>
  <r>
    <s v="P7792"/>
    <s v="Figure Max"/>
    <s v="Furniture"/>
    <x v="5"/>
    <n v="105"/>
    <n v="26"/>
    <n v="2389.7399999999998"/>
    <n v="250922.7"/>
    <d v="2025-05-11T00:00:00"/>
    <d v="2025-09-23T00:00:00"/>
    <s v="Actv"/>
    <x v="1"/>
    <s v="Figure Max"/>
    <s v="Furniture"/>
    <s v="Abc Pvt Ltd"/>
    <x v="1031"/>
    <x v="2"/>
    <x v="5"/>
    <n v="105"/>
    <n v="26"/>
    <n v="2389.7399999999998"/>
    <n v="250922.69999999998"/>
    <x v="0"/>
    <x v="0"/>
  </r>
  <r>
    <s v="P9681"/>
    <s v="Gun Plus"/>
    <s v="Clothing"/>
    <x v="0"/>
    <n v="158"/>
    <n v="54"/>
    <n v="11577.25"/>
    <n v="1829205.5"/>
    <d v="2025-04-24T00:00:00"/>
    <d v="2025-08-27T00:00:00"/>
    <m/>
    <x v="3"/>
    <s v="Gun Plus"/>
    <s v="Clothing"/>
    <s v="Global Traders"/>
    <x v="1032"/>
    <x v="0"/>
    <x v="0"/>
    <n v="158"/>
    <n v="54"/>
    <n v="11577.25"/>
    <n v="1829205.5"/>
    <x v="0"/>
    <x v="0"/>
  </r>
  <r>
    <s v="P6308"/>
    <s v="Argue Max"/>
    <s v="Furniture"/>
    <x v="0"/>
    <n v="158"/>
    <n v="72"/>
    <n v="15371.71"/>
    <n v="2428730.1800000002"/>
    <d v="2025-05-29T00:00:00"/>
    <d v="2025-09-19T00:00:00"/>
    <s v="active"/>
    <x v="0"/>
    <s v="Argue Max"/>
    <s v="Furniture"/>
    <s v="Global Traders"/>
    <x v="1033"/>
    <x v="2"/>
    <x v="0"/>
    <n v="158"/>
    <n v="72"/>
    <n v="15371.71"/>
    <n v="2428730.1799999997"/>
    <x v="0"/>
    <x v="0"/>
  </r>
  <r>
    <s v="P5282"/>
    <s v="Instead Max"/>
    <s v="Furniture"/>
    <x v="3"/>
    <n v="115"/>
    <m/>
    <n v="8578.35"/>
    <n v="986510.25"/>
    <d v="2025-06-20T00:00:00"/>
    <d v="2025-07-25T00:00:00"/>
    <s v="active"/>
    <x v="2"/>
    <s v="Instead Max"/>
    <s v="Furniture"/>
    <s v="Quickstock"/>
    <x v="1034"/>
    <x v="2"/>
    <x v="3"/>
    <n v="115"/>
    <n v="0"/>
    <n v="8578.35"/>
    <n v="986510.25"/>
    <x v="0"/>
    <x v="0"/>
  </r>
  <r>
    <s v="P3363"/>
    <s v="Bed Max"/>
    <s v="Toys"/>
    <x v="4"/>
    <n v="16"/>
    <n v="35"/>
    <n v="12914.98"/>
    <n v="206639.68"/>
    <d v="2025-06-01T00:00:00"/>
    <d v="2025-09-15T00:00:00"/>
    <s v="discontinued"/>
    <x v="1"/>
    <s v="Bed Max"/>
    <s v="Toys"/>
    <s v="Retailmart Inc"/>
    <x v="1035"/>
    <x v="1"/>
    <x v="4"/>
    <n v="16"/>
    <n v="35"/>
    <n v="12914.98"/>
    <n v="206639.68"/>
    <x v="2"/>
    <x v="1"/>
  </r>
  <r>
    <s v="P1244"/>
    <s v="World Max"/>
    <s v="Toys"/>
    <x v="5"/>
    <n v="158"/>
    <n v="20"/>
    <n v="2627.03"/>
    <n v="415070.74"/>
    <d v="2025-03-09T00:00:00"/>
    <d v="2025-08-14T00:00:00"/>
    <s v="active"/>
    <x v="0"/>
    <s v="World Max"/>
    <s v="Toys"/>
    <s v="Abc Pvt Ltd"/>
    <x v="1036"/>
    <x v="1"/>
    <x v="5"/>
    <n v="158"/>
    <n v="20"/>
    <n v="2627.03"/>
    <n v="415070.74000000005"/>
    <x v="0"/>
    <x v="0"/>
  </r>
  <r>
    <s v="P9532"/>
    <s v="Arrive Mini"/>
    <s v="Groceries"/>
    <x v="0"/>
    <n v="3"/>
    <n v="90"/>
    <n v="373.2"/>
    <n v="1119.5999999999999"/>
    <d v="2025-02-16T00:00:00"/>
    <d v="2025-08-09T00:00:00"/>
    <s v="Inactive"/>
    <x v="3"/>
    <s v="Arrive Mini"/>
    <s v="Groceries"/>
    <s v="Global Traders"/>
    <x v="1037"/>
    <x v="4"/>
    <x v="0"/>
    <n v="3"/>
    <n v="90"/>
    <n v="373.2"/>
    <n v="1119.5999999999999"/>
    <x v="2"/>
    <x v="1"/>
  </r>
  <r>
    <s v="P9497"/>
    <s v="Idea Mini"/>
    <s v="Groceries"/>
    <x v="1"/>
    <n v="139"/>
    <n v="94"/>
    <n v="19839.66"/>
    <n v="2757712.74"/>
    <d v="2025-01-13T00:00:00"/>
    <d v="2025-08-01T00:00:00"/>
    <s v="Actv"/>
    <x v="1"/>
    <s v="Idea Mini"/>
    <s v="Groceries"/>
    <s v="Omni Suppliers"/>
    <x v="1038"/>
    <x v="4"/>
    <x v="1"/>
    <n v="139"/>
    <n v="94"/>
    <n v="19839.66"/>
    <n v="2757712.7399999998"/>
    <x v="0"/>
    <x v="0"/>
  </r>
  <r>
    <s v="P1320"/>
    <s v="Though Lite"/>
    <s v="Groceries"/>
    <x v="3"/>
    <n v="46"/>
    <n v="72"/>
    <n v="15319"/>
    <n v="704674"/>
    <d v="2025-05-30T00:00:00"/>
    <d v="2025-09-27T00:00:00"/>
    <s v="Inactive"/>
    <x v="4"/>
    <s v="Though Lite"/>
    <s v="Groceries"/>
    <s v="Quickstock"/>
    <x v="1039"/>
    <x v="4"/>
    <x v="3"/>
    <n v="46"/>
    <n v="72"/>
    <n v="15319"/>
    <n v="704674"/>
    <x v="2"/>
    <x v="1"/>
  </r>
  <r>
    <s v="P6505"/>
    <s v="Others Lite"/>
    <s v="Toys"/>
    <x v="5"/>
    <n v="105"/>
    <n v="43"/>
    <n v="10257.19"/>
    <n v="1077004.95"/>
    <d v="2025-01-15T00:00:00"/>
    <d v="2025-09-25T00:00:00"/>
    <s v="Actv"/>
    <x v="1"/>
    <s v="Others Lite"/>
    <s v="Toys"/>
    <s v="Abc Pvt Ltd"/>
    <x v="1040"/>
    <x v="1"/>
    <x v="5"/>
    <n v="105"/>
    <n v="43"/>
    <n v="10257.19"/>
    <n v="1077004.95"/>
    <x v="0"/>
    <x v="0"/>
  </r>
  <r>
    <s v="P7553"/>
    <s v="And Lite"/>
    <s v="Toys"/>
    <x v="1"/>
    <n v="39"/>
    <n v="69"/>
    <n v="13493.09"/>
    <n v="526230.51"/>
    <d v="2025-05-12T00:00:00"/>
    <d v="2025-08-23T00:00:00"/>
    <s v="discontinued"/>
    <x v="1"/>
    <s v="And Lite"/>
    <s v="Toys"/>
    <s v="Omni Suppliers"/>
    <x v="1041"/>
    <x v="1"/>
    <x v="1"/>
    <n v="39"/>
    <n v="69"/>
    <n v="13493.09"/>
    <n v="526230.51"/>
    <x v="2"/>
    <x v="1"/>
  </r>
  <r>
    <s v="P7636"/>
    <s v="Religious X"/>
    <s v="Furniture"/>
    <x v="0"/>
    <n v="194"/>
    <m/>
    <n v="3077.92"/>
    <n v="597116.48"/>
    <d v="2025-01-25T00:00:00"/>
    <d v="2025-10-03T00:00:00"/>
    <s v="discon"/>
    <x v="4"/>
    <s v="Religious X"/>
    <s v="Furniture"/>
    <s v="Global Traders"/>
    <x v="1042"/>
    <x v="2"/>
    <x v="0"/>
    <n v="194"/>
    <n v="0"/>
    <n v="3077.92"/>
    <n v="597116.48"/>
    <x v="0"/>
    <x v="0"/>
  </r>
  <r>
    <s v="P3842"/>
    <s v="Audience Lite"/>
    <s v="Toys"/>
    <x v="2"/>
    <n v="112"/>
    <n v="73"/>
    <n v="12082.84"/>
    <n v="1353278.08"/>
    <d v="2025-05-02T00:00:00"/>
    <d v="2025-08-24T00:00:00"/>
    <s v="Inactive"/>
    <x v="0"/>
    <s v="Audience Lite"/>
    <s v="Toys"/>
    <s v=""/>
    <x v="1043"/>
    <x v="1"/>
    <x v="2"/>
    <n v="112"/>
    <n v="73"/>
    <n v="12082.84"/>
    <n v="1353278.08"/>
    <x v="0"/>
    <x v="0"/>
  </r>
  <r>
    <s v="P3077"/>
    <s v="Black Lite"/>
    <s v="Electronics"/>
    <x v="5"/>
    <n v="83"/>
    <n v="57"/>
    <n v="2910.74"/>
    <n v="241591.42"/>
    <d v="2025-07-09T00:00:00"/>
    <d v="2025-08-26T00:00:00"/>
    <s v="Inactive"/>
    <x v="4"/>
    <s v="Black Lite"/>
    <s v="Electronics"/>
    <s v="Abc Pvt Ltd"/>
    <x v="1044"/>
    <x v="3"/>
    <x v="5"/>
    <n v="83"/>
    <n v="57"/>
    <n v="2910.74"/>
    <n v="241591.41999999998"/>
    <x v="0"/>
    <x v="0"/>
  </r>
  <r>
    <s v="P2269"/>
    <s v="Land Mini"/>
    <s v="Clothing"/>
    <x v="5"/>
    <n v="21"/>
    <n v="76"/>
    <n v="16996.46"/>
    <n v="356925.66"/>
    <d v="2025-06-10T00:00:00"/>
    <d v="2025-09-03T00:00:00"/>
    <s v="Actv"/>
    <x v="0"/>
    <s v="Land Mini"/>
    <s v="Clothing"/>
    <s v="Abc Pvt Ltd"/>
    <x v="1045"/>
    <x v="0"/>
    <x v="5"/>
    <n v="21"/>
    <n v="76"/>
    <n v="16996.46"/>
    <n v="356925.66"/>
    <x v="2"/>
    <x v="1"/>
  </r>
  <r>
    <s v="P6672"/>
    <s v="Would Plus"/>
    <s v="Toys"/>
    <x v="3"/>
    <n v="79"/>
    <n v="53"/>
    <n v="3709.88"/>
    <n v="293080.52"/>
    <d v="2025-01-24T00:00:00"/>
    <d v="2025-07-29T00:00:00"/>
    <s v="discon"/>
    <x v="0"/>
    <s v="Would Plus"/>
    <s v="Toys"/>
    <s v="Quickstock"/>
    <x v="1046"/>
    <x v="1"/>
    <x v="3"/>
    <n v="79"/>
    <n v="53"/>
    <n v="3709.88"/>
    <n v="293080.52"/>
    <x v="0"/>
    <x v="0"/>
  </r>
  <r>
    <s v="P7155"/>
    <s v="their plus"/>
    <s v="Groceries"/>
    <x v="3"/>
    <n v="167"/>
    <n v="92"/>
    <n v="9333.4699999999993"/>
    <n v="1558689.49"/>
    <d v="2025-03-18T00:00:00"/>
    <d v="2025-09-09T00:00:00"/>
    <s v="discontinued"/>
    <x v="3"/>
    <s v="Their Plus"/>
    <s v="Groceries"/>
    <s v="Quickstock"/>
    <x v="557"/>
    <x v="4"/>
    <x v="3"/>
    <n v="167"/>
    <n v="92"/>
    <n v="9333.4699999999993"/>
    <n v="1558689.49"/>
    <x v="0"/>
    <x v="0"/>
  </r>
  <r>
    <s v="P9713"/>
    <s v="Seek Lite"/>
    <s v="Toys"/>
    <x v="4"/>
    <n v="95"/>
    <n v="67"/>
    <n v="605.65"/>
    <n v="57536.75"/>
    <d v="2025-06-14T00:00:00"/>
    <d v="2025-08-07T00:00:00"/>
    <m/>
    <x v="0"/>
    <s v="Seek Lite"/>
    <s v="Toys"/>
    <s v="Retailmart Inc"/>
    <x v="174"/>
    <x v="1"/>
    <x v="4"/>
    <n v="95"/>
    <n v="67"/>
    <n v="605.65"/>
    <n v="57536.75"/>
    <x v="0"/>
    <x v="0"/>
  </r>
  <r>
    <s v="P5155"/>
    <s v="Sell Pro"/>
    <s v="Electronics"/>
    <x v="4"/>
    <n v="65"/>
    <n v="84"/>
    <n v="13473.3"/>
    <n v="875764.5"/>
    <d v="2025-05-01T00:00:00"/>
    <d v="2025-07-14T00:00:00"/>
    <s v="Inactive"/>
    <x v="0"/>
    <s v="Sell Pro"/>
    <s v="Electronics"/>
    <s v="Retailmart Inc"/>
    <x v="1047"/>
    <x v="3"/>
    <x v="4"/>
    <n v="65"/>
    <n v="84"/>
    <n v="13473.3"/>
    <n v="875764.5"/>
    <x v="2"/>
    <x v="1"/>
  </r>
  <r>
    <s v="P2409"/>
    <s v="News Plus"/>
    <s v="Groceries"/>
    <x v="5"/>
    <n v="158"/>
    <n v="76"/>
    <n v="19307.79"/>
    <n v="3050630.82"/>
    <d v="2025-02-08T00:00:00"/>
    <d v="2025-09-09T00:00:00"/>
    <m/>
    <x v="3"/>
    <s v="News Plus"/>
    <s v="Groceries"/>
    <s v="Abc Pvt Ltd"/>
    <x v="1048"/>
    <x v="4"/>
    <x v="5"/>
    <n v="158"/>
    <n v="76"/>
    <n v="19307.79"/>
    <n v="3050630.8200000003"/>
    <x v="0"/>
    <x v="0"/>
  </r>
  <r>
    <s v="P8452"/>
    <s v="Hope Plus"/>
    <s v="Toys"/>
    <x v="0"/>
    <n v="14"/>
    <n v="31"/>
    <n v="11860.74"/>
    <n v="166050.35999999999"/>
    <d v="2025-07-05T00:00:00"/>
    <d v="2025-10-08T00:00:00"/>
    <s v="discon"/>
    <x v="3"/>
    <s v="Hope Plus"/>
    <s v="Toys"/>
    <s v="Global Traders"/>
    <x v="1049"/>
    <x v="1"/>
    <x v="0"/>
    <n v="14"/>
    <n v="31"/>
    <n v="11860.74"/>
    <n v="166050.35999999999"/>
    <x v="2"/>
    <x v="1"/>
  </r>
  <r>
    <s v="P3172"/>
    <s v="Trouble Mini"/>
    <s v="Toys"/>
    <x v="0"/>
    <n v="102"/>
    <n v="43"/>
    <n v="7286.93"/>
    <n v="743266.86"/>
    <d v="2025-03-27T00:00:00"/>
    <d v="2025-09-20T00:00:00"/>
    <s v="discon"/>
    <x v="4"/>
    <s v="Trouble Mini"/>
    <s v="Toys"/>
    <s v="Global Traders"/>
    <x v="478"/>
    <x v="1"/>
    <x v="0"/>
    <n v="102"/>
    <n v="43"/>
    <n v="7286.93"/>
    <n v="743266.86"/>
    <x v="0"/>
    <x v="0"/>
  </r>
  <r>
    <s v="P3669"/>
    <s v="Fight Max"/>
    <s v="Toys"/>
    <x v="5"/>
    <n v="77"/>
    <n v="37"/>
    <n v="2593.34"/>
    <n v="199687.18"/>
    <d v="2025-01-31T00:00:00"/>
    <d v="2025-09-01T00:00:00"/>
    <s v="discon"/>
    <x v="0"/>
    <s v="Fight Max"/>
    <s v="Toys"/>
    <s v="Abc Pvt Ltd"/>
    <x v="744"/>
    <x v="1"/>
    <x v="5"/>
    <n v="77"/>
    <n v="37"/>
    <n v="2593.34"/>
    <n v="199687.18000000002"/>
    <x v="0"/>
    <x v="0"/>
  </r>
  <r>
    <s v="P7135"/>
    <s v="Fire Plus"/>
    <s v="Toys"/>
    <x v="5"/>
    <n v="197"/>
    <n v="55"/>
    <n v="19829.5"/>
    <n v="3906411.5"/>
    <d v="2025-05-08T00:00:00"/>
    <d v="2025-09-08T00:00:00"/>
    <s v="Actv"/>
    <x v="2"/>
    <s v="Fire Plus"/>
    <s v="Toys"/>
    <s v="Abc Pvt Ltd"/>
    <x v="1050"/>
    <x v="1"/>
    <x v="5"/>
    <n v="197"/>
    <n v="55"/>
    <n v="19829.5"/>
    <n v="3906411.5"/>
    <x v="0"/>
    <x v="0"/>
  </r>
  <r>
    <s v="P8189"/>
    <s v="Surface Max"/>
    <s v="Groceries"/>
    <x v="0"/>
    <n v="126"/>
    <n v="99"/>
    <n v="19888.580000000002"/>
    <n v="2505961.08"/>
    <d v="2025-04-05T00:00:00"/>
    <d v="2025-08-26T00:00:00"/>
    <s v="active"/>
    <x v="2"/>
    <s v="Surface Max"/>
    <s v="Groceries"/>
    <s v="Global Traders"/>
    <x v="1051"/>
    <x v="4"/>
    <x v="0"/>
    <n v="126"/>
    <n v="99"/>
    <n v="19888.580000000002"/>
    <n v="2505961.08"/>
    <x v="0"/>
    <x v="0"/>
  </r>
  <r>
    <s v="P5535"/>
    <s v="Animal Pro"/>
    <s v="Toys"/>
    <x v="3"/>
    <n v="95"/>
    <n v="52"/>
    <n v="16758.740000000002"/>
    <n v="1592080.3"/>
    <d v="2025-04-21T00:00:00"/>
    <d v="2025-08-02T00:00:00"/>
    <s v="active"/>
    <x v="3"/>
    <s v="Animal Pro"/>
    <s v="Toys"/>
    <s v="Quickstock"/>
    <x v="1052"/>
    <x v="1"/>
    <x v="3"/>
    <n v="95"/>
    <n v="52"/>
    <n v="16758.740000000002"/>
    <n v="1592080.3"/>
    <x v="0"/>
    <x v="0"/>
  </r>
  <r>
    <s v="P8697"/>
    <s v="Debate X"/>
    <s v="Furniture"/>
    <x v="3"/>
    <n v="37"/>
    <n v="86"/>
    <n v="5110.03"/>
    <n v="189071.11"/>
    <d v="2025-06-22T00:00:00"/>
    <d v="2025-08-13T00:00:00"/>
    <s v="active"/>
    <x v="3"/>
    <s v="Debate X"/>
    <s v="Furniture"/>
    <s v="Quickstock"/>
    <x v="1053"/>
    <x v="2"/>
    <x v="3"/>
    <n v="37"/>
    <n v="86"/>
    <n v="5110.03"/>
    <n v="189071.11"/>
    <x v="2"/>
    <x v="1"/>
  </r>
  <r>
    <s v="P9044"/>
    <s v="Consider X"/>
    <s v="Electronics"/>
    <x v="4"/>
    <n v="122"/>
    <n v="35"/>
    <n v="4396.93"/>
    <n v="536425.46000000008"/>
    <d v="2025-03-01T00:00:00"/>
    <d v="2025-10-01T00:00:00"/>
    <s v="active"/>
    <x v="2"/>
    <s v="Consider X"/>
    <s v="Electronics"/>
    <s v="Retailmart Inc"/>
    <x v="205"/>
    <x v="3"/>
    <x v="4"/>
    <n v="122"/>
    <n v="35"/>
    <n v="4396.93"/>
    <n v="536425.46000000008"/>
    <x v="0"/>
    <x v="0"/>
  </r>
  <r>
    <s v="P6874"/>
    <s v="Provide Mini"/>
    <s v="Groceries"/>
    <x v="1"/>
    <n v="197"/>
    <n v="31"/>
    <n v="6504.43"/>
    <n v="1281372.71"/>
    <d v="2025-05-19T00:00:00"/>
    <d v="2025-08-31T00:00:00"/>
    <s v="Inactive"/>
    <x v="2"/>
    <s v="Provide Mini"/>
    <s v="Groceries"/>
    <s v="Omni Suppliers"/>
    <x v="1054"/>
    <x v="4"/>
    <x v="1"/>
    <n v="197"/>
    <n v="31"/>
    <n v="6504.43"/>
    <n v="1281372.71"/>
    <x v="0"/>
    <x v="0"/>
  </r>
  <r>
    <s v="P8148"/>
    <s v="Successful Mini"/>
    <s v="Clothing"/>
    <x v="1"/>
    <n v="86"/>
    <m/>
    <n v="2591.02"/>
    <n v="222827.72"/>
    <d v="2025-04-21T00:00:00"/>
    <d v="2025-08-09T00:00:00"/>
    <s v="discon"/>
    <x v="4"/>
    <s v="Successful Mini"/>
    <s v="Clothing"/>
    <s v="Omni Suppliers"/>
    <x v="973"/>
    <x v="0"/>
    <x v="1"/>
    <n v="86"/>
    <n v="0"/>
    <n v="2591.02"/>
    <n v="222827.72"/>
    <x v="0"/>
    <x v="0"/>
  </r>
  <r>
    <s v="P4629"/>
    <s v="campaign max"/>
    <s v="Furniture"/>
    <x v="3"/>
    <n v="31"/>
    <n v="34"/>
    <n v="1933.66"/>
    <n v="59943.46"/>
    <d v="2025-06-10T00:00:00"/>
    <d v="2025-10-05T00:00:00"/>
    <s v="discon"/>
    <x v="0"/>
    <s v="Campaign Max"/>
    <s v="Furniture"/>
    <s v="Quickstock"/>
    <x v="1055"/>
    <x v="2"/>
    <x v="3"/>
    <n v="31"/>
    <n v="34"/>
    <n v="1933.66"/>
    <n v="59943.46"/>
    <x v="2"/>
    <x v="1"/>
  </r>
  <r>
    <s v="P9872"/>
    <s v="Seat Mini"/>
    <s v="Clothing"/>
    <x v="3"/>
    <n v="53"/>
    <m/>
    <n v="13013.27"/>
    <n v="689703.31"/>
    <d v="2025-03-20T00:00:00"/>
    <d v="2025-09-14T00:00:00"/>
    <s v="Inactive"/>
    <x v="0"/>
    <s v="Seat Mini"/>
    <s v="Clothing"/>
    <s v="Quickstock"/>
    <x v="1056"/>
    <x v="0"/>
    <x v="3"/>
    <n v="53"/>
    <n v="0"/>
    <n v="13013.27"/>
    <n v="689703.31"/>
    <x v="0"/>
    <x v="0"/>
  </r>
  <r>
    <s v="P4866"/>
    <s v="Sing Max"/>
    <s v="Groceries"/>
    <x v="0"/>
    <n v="115"/>
    <n v="97"/>
    <n v="2408.46"/>
    <n v="276972.90000000002"/>
    <d v="2025-05-27T00:00:00"/>
    <d v="2025-09-18T00:00:00"/>
    <s v="active"/>
    <x v="2"/>
    <s v="Sing Max"/>
    <s v="Groceries"/>
    <s v="Global Traders"/>
    <x v="1057"/>
    <x v="4"/>
    <x v="0"/>
    <n v="115"/>
    <n v="97"/>
    <n v="2408.46"/>
    <n v="276972.90000000002"/>
    <x v="0"/>
    <x v="0"/>
  </r>
  <r>
    <s v="P1864"/>
    <s v="day mini"/>
    <s v="Toys"/>
    <x v="4"/>
    <n v="30"/>
    <n v="36"/>
    <n v="11109.42"/>
    <n v="333282.59999999998"/>
    <d v="2025-07-13T00:00:00"/>
    <d v="2025-09-19T00:00:00"/>
    <s v="active"/>
    <x v="1"/>
    <s v="Day Mini"/>
    <s v="Toys"/>
    <s v="Retailmart Inc"/>
    <x v="296"/>
    <x v="1"/>
    <x v="4"/>
    <n v="30"/>
    <n v="36"/>
    <n v="11109.42"/>
    <n v="333282.59999999998"/>
    <x v="2"/>
    <x v="1"/>
  </r>
  <r>
    <s v="P6229"/>
    <s v="Travel Max"/>
    <s v="Electronics"/>
    <x v="1"/>
    <m/>
    <n v="81"/>
    <n v="10828.97"/>
    <m/>
    <d v="2025-06-25T00:00:00"/>
    <d v="2025-09-19T00:00:00"/>
    <s v="discon"/>
    <x v="3"/>
    <s v="Travel Max"/>
    <s v="Electronics"/>
    <s v="Omni Suppliers"/>
    <x v="615"/>
    <x v="3"/>
    <x v="1"/>
    <n v="0"/>
    <n v="81"/>
    <n v="10828.97"/>
    <n v="0"/>
    <x v="1"/>
    <x v="1"/>
  </r>
  <r>
    <s v="P1935"/>
    <s v="Until Mini"/>
    <s v="Electronics"/>
    <x v="3"/>
    <n v="140"/>
    <n v="54"/>
    <n v="17980.82"/>
    <n v="2517314.7999999998"/>
    <d v="2025-06-15T00:00:00"/>
    <d v="2025-07-30T00:00:00"/>
    <m/>
    <x v="2"/>
    <s v="Until Mini"/>
    <s v="Electronics"/>
    <s v="Quickstock"/>
    <x v="1058"/>
    <x v="3"/>
    <x v="3"/>
    <n v="140"/>
    <n v="54"/>
    <n v="17980.82"/>
    <n v="2517314.7999999998"/>
    <x v="0"/>
    <x v="0"/>
  </r>
  <r>
    <s v="P1325"/>
    <s v="Oil Max"/>
    <s v="Furniture"/>
    <x v="5"/>
    <n v="152"/>
    <n v="41"/>
    <n v="13342.04"/>
    <n v="2027990.08"/>
    <d v="2025-02-11T00:00:00"/>
    <d v="2025-08-07T00:00:00"/>
    <s v="Actv"/>
    <x v="3"/>
    <s v="Oil Max"/>
    <s v="Furniture"/>
    <s v="Abc Pvt Ltd"/>
    <x v="1059"/>
    <x v="2"/>
    <x v="5"/>
    <n v="152"/>
    <n v="41"/>
    <n v="13342.04"/>
    <n v="2027990.08"/>
    <x v="0"/>
    <x v="0"/>
  </r>
  <r>
    <s v="P5932"/>
    <s v="Letter Pro"/>
    <s v="Electronics"/>
    <x v="3"/>
    <n v="88"/>
    <n v="91"/>
    <n v="1944.56"/>
    <n v="171121.28"/>
    <d v="2025-02-22T00:00:00"/>
    <d v="2025-07-20T00:00:00"/>
    <s v="active"/>
    <x v="1"/>
    <s v="Letter Pro"/>
    <s v="Electronics"/>
    <s v="Quickstock"/>
    <x v="1060"/>
    <x v="3"/>
    <x v="3"/>
    <n v="88"/>
    <n v="91"/>
    <n v="1944.56"/>
    <n v="171121.28"/>
    <x v="2"/>
    <x v="1"/>
  </r>
  <r>
    <s v="P8754"/>
    <s v="Focus Pro"/>
    <s v="Groceries"/>
    <x v="0"/>
    <n v="166"/>
    <m/>
    <n v="8909.8700000000008"/>
    <n v="1479038.42"/>
    <d v="2025-06-29T00:00:00"/>
    <d v="2025-09-01T00:00:00"/>
    <s v="active"/>
    <x v="4"/>
    <s v="Focus Pro"/>
    <s v="Groceries"/>
    <s v="Global Traders"/>
    <x v="1061"/>
    <x v="4"/>
    <x v="0"/>
    <n v="166"/>
    <n v="0"/>
    <n v="8909.8700000000008"/>
    <n v="1479038.4200000002"/>
    <x v="0"/>
    <x v="0"/>
  </r>
  <r>
    <s v="P3575"/>
    <s v="World Plus"/>
    <s v="Groceries"/>
    <x v="3"/>
    <n v="98"/>
    <n v="39"/>
    <n v="11675.15"/>
    <n v="1144164.7"/>
    <d v="2025-04-02T00:00:00"/>
    <d v="2025-07-28T00:00:00"/>
    <s v="discontinued"/>
    <x v="1"/>
    <s v="World Plus"/>
    <s v="Groceries"/>
    <s v="Quickstock"/>
    <x v="1062"/>
    <x v="4"/>
    <x v="3"/>
    <n v="98"/>
    <n v="39"/>
    <n v="11675.15"/>
    <n v="1144164.7"/>
    <x v="0"/>
    <x v="0"/>
  </r>
  <r>
    <s v="P3240"/>
    <s v="To Plus"/>
    <s v="Toys"/>
    <x v="1"/>
    <n v="126"/>
    <n v="77"/>
    <n v="9555.4"/>
    <n v="1203980.3999999999"/>
    <d v="2025-05-10T00:00:00"/>
    <d v="2025-08-12T00:00:00"/>
    <s v="Actv"/>
    <x v="4"/>
    <s v="To Plus"/>
    <s v="Toys"/>
    <s v="Omni Suppliers"/>
    <x v="1063"/>
    <x v="1"/>
    <x v="1"/>
    <n v="126"/>
    <n v="77"/>
    <n v="9555.4"/>
    <n v="1203980.3999999999"/>
    <x v="0"/>
    <x v="0"/>
  </r>
  <r>
    <s v="P8493"/>
    <s v="Civil Plus"/>
    <s v="Groceries"/>
    <x v="4"/>
    <n v="7"/>
    <n v="48"/>
    <n v="13908.34"/>
    <n v="97358.38"/>
    <d v="2025-06-12T00:00:00"/>
    <d v="2025-09-04T00:00:00"/>
    <s v="active"/>
    <x v="3"/>
    <s v="Civil Plus"/>
    <s v="Groceries"/>
    <s v="Retailmart Inc"/>
    <x v="728"/>
    <x v="4"/>
    <x v="4"/>
    <n v="7"/>
    <n v="48"/>
    <n v="13908.34"/>
    <n v="97358.38"/>
    <x v="2"/>
    <x v="1"/>
  </r>
  <r>
    <s v="P6594"/>
    <s v="Season Plus"/>
    <s v="Furniture"/>
    <x v="3"/>
    <n v="107"/>
    <n v="95"/>
    <n v="11474.22"/>
    <n v="1227741.54"/>
    <d v="2025-05-05T00:00:00"/>
    <d v="2025-09-22T00:00:00"/>
    <s v="discontinued"/>
    <x v="3"/>
    <s v="Season Plus"/>
    <s v="Furniture"/>
    <s v="Quickstock"/>
    <x v="1064"/>
    <x v="2"/>
    <x v="3"/>
    <n v="107"/>
    <n v="95"/>
    <n v="11474.22"/>
    <n v="1227741.54"/>
    <x v="0"/>
    <x v="0"/>
  </r>
  <r>
    <s v="P4144"/>
    <s v="Police Max"/>
    <s v="Toys"/>
    <x v="3"/>
    <n v="166"/>
    <n v="23"/>
    <n v="8547.4599999999991"/>
    <n v="1418878.36"/>
    <d v="2025-02-05T00:00:00"/>
    <d v="2025-07-16T00:00:00"/>
    <m/>
    <x v="0"/>
    <s v="Police Max"/>
    <s v="Toys"/>
    <s v="Quickstock"/>
    <x v="366"/>
    <x v="1"/>
    <x v="3"/>
    <n v="166"/>
    <n v="23"/>
    <n v="8547.4599999999991"/>
    <n v="1418878.3599999999"/>
    <x v="0"/>
    <x v="0"/>
  </r>
  <r>
    <s v="P8954"/>
    <s v="Majority Pro"/>
    <s v="Toys"/>
    <x v="1"/>
    <n v="101"/>
    <n v="64"/>
    <n v="15617.94"/>
    <n v="1577411.94"/>
    <d v="2025-03-06T00:00:00"/>
    <d v="2025-08-24T00:00:00"/>
    <s v="Actv"/>
    <x v="3"/>
    <s v="Majority Pro"/>
    <s v="Toys"/>
    <s v="Omni Suppliers"/>
    <x v="807"/>
    <x v="1"/>
    <x v="1"/>
    <n v="101"/>
    <n v="64"/>
    <n v="15617.94"/>
    <n v="1577411.94"/>
    <x v="0"/>
    <x v="0"/>
  </r>
  <r>
    <s v="P7331"/>
    <s v="Control Lite"/>
    <s v="Electronics"/>
    <x v="2"/>
    <n v="184"/>
    <n v="71"/>
    <n v="9866.49"/>
    <n v="1815434.16"/>
    <d v="2025-06-05T00:00:00"/>
    <d v="2025-08-07T00:00:00"/>
    <s v="Actv"/>
    <x v="1"/>
    <s v="Control Lite"/>
    <s v="Electronics"/>
    <s v=""/>
    <x v="1065"/>
    <x v="3"/>
    <x v="2"/>
    <n v="184"/>
    <n v="71"/>
    <n v="9866.49"/>
    <n v="1815434.16"/>
    <x v="0"/>
    <x v="0"/>
  </r>
  <r>
    <s v="P4823"/>
    <s v="Four Max"/>
    <s v="Electronics"/>
    <x v="3"/>
    <n v="114"/>
    <m/>
    <n v="5996.61"/>
    <n v="683613.53999999992"/>
    <d v="2025-05-29T00:00:00"/>
    <d v="2025-09-25T00:00:00"/>
    <s v="active"/>
    <x v="3"/>
    <s v="Four Max"/>
    <s v="Electronics"/>
    <s v="Quickstock"/>
    <x v="1066"/>
    <x v="3"/>
    <x v="3"/>
    <n v="114"/>
    <n v="0"/>
    <n v="5996.61"/>
    <n v="683613.53999999992"/>
    <x v="0"/>
    <x v="0"/>
  </r>
  <r>
    <s v="P8244"/>
    <s v="and lite"/>
    <s v="Groceries"/>
    <x v="1"/>
    <n v="155"/>
    <n v="28"/>
    <n v="1766.34"/>
    <n v="273782.7"/>
    <d v="2025-04-13T00:00:00"/>
    <d v="2025-09-27T00:00:00"/>
    <s v="active"/>
    <x v="2"/>
    <s v="And Lite"/>
    <s v="Groceries"/>
    <s v="Omni Suppliers"/>
    <x v="1041"/>
    <x v="4"/>
    <x v="1"/>
    <n v="155"/>
    <n v="28"/>
    <n v="1766.34"/>
    <n v="273782.7"/>
    <x v="0"/>
    <x v="0"/>
  </r>
  <r>
    <s v="P5306"/>
    <s v="Camera Lite"/>
    <s v="Clothing"/>
    <x v="4"/>
    <n v="38"/>
    <n v="70"/>
    <n v="11732.47"/>
    <n v="445833.86"/>
    <d v="2025-07-13T00:00:00"/>
    <d v="2025-08-22T00:00:00"/>
    <s v="discon"/>
    <x v="3"/>
    <s v="Camera Lite"/>
    <s v="Clothing"/>
    <s v="Retailmart Inc"/>
    <x v="1067"/>
    <x v="0"/>
    <x v="4"/>
    <n v="38"/>
    <n v="70"/>
    <n v="11732.47"/>
    <n v="445833.86"/>
    <x v="2"/>
    <x v="1"/>
  </r>
  <r>
    <s v="P7582"/>
    <s v="Stand Max"/>
    <s v="Groceries"/>
    <x v="1"/>
    <m/>
    <n v="45"/>
    <n v="5948.52"/>
    <m/>
    <d v="2025-01-23T00:00:00"/>
    <d v="2025-09-04T00:00:00"/>
    <s v="discon"/>
    <x v="0"/>
    <s v="Stand Max"/>
    <s v="Groceries"/>
    <s v="Omni Suppliers"/>
    <x v="1068"/>
    <x v="4"/>
    <x v="1"/>
    <n v="0"/>
    <n v="45"/>
    <n v="5948.52"/>
    <n v="0"/>
    <x v="1"/>
    <x v="1"/>
  </r>
  <r>
    <s v="P3657"/>
    <s v="Scene Mini"/>
    <s v="Furniture"/>
    <x v="1"/>
    <n v="170"/>
    <n v="38"/>
    <n v="13801.74"/>
    <n v="2346295.7999999998"/>
    <d v="2025-07-08T00:00:00"/>
    <d v="2025-08-15T00:00:00"/>
    <s v="Actv"/>
    <x v="4"/>
    <s v="Scene Mini"/>
    <s v="Furniture"/>
    <s v="Omni Suppliers"/>
    <x v="1069"/>
    <x v="2"/>
    <x v="1"/>
    <n v="170"/>
    <n v="38"/>
    <n v="13801.74"/>
    <n v="2346295.7999999998"/>
    <x v="0"/>
    <x v="0"/>
  </r>
  <r>
    <s v="P1941"/>
    <s v="Reality Max"/>
    <s v="Groceries"/>
    <x v="4"/>
    <n v="115"/>
    <n v="61"/>
    <n v="3120.69"/>
    <n v="358879.35"/>
    <d v="2025-02-07T00:00:00"/>
    <d v="2025-07-29T00:00:00"/>
    <m/>
    <x v="2"/>
    <s v="Reality Max"/>
    <s v="Groceries"/>
    <s v="Retailmart Inc"/>
    <x v="1070"/>
    <x v="4"/>
    <x v="4"/>
    <n v="115"/>
    <n v="61"/>
    <n v="3120.69"/>
    <n v="358879.35000000003"/>
    <x v="0"/>
    <x v="0"/>
  </r>
  <r>
    <s v="P5362"/>
    <s v="Modern Pro"/>
    <s v="Toys"/>
    <x v="4"/>
    <n v="102"/>
    <n v="80"/>
    <n v="19931.48"/>
    <n v="2033010.96"/>
    <d v="2025-01-31T00:00:00"/>
    <d v="2025-08-05T00:00:00"/>
    <m/>
    <x v="1"/>
    <s v="Modern Pro"/>
    <s v="Toys"/>
    <s v="Retailmart Inc"/>
    <x v="1071"/>
    <x v="1"/>
    <x v="4"/>
    <n v="102"/>
    <n v="80"/>
    <n v="19931.48"/>
    <n v="2033010.96"/>
    <x v="0"/>
    <x v="0"/>
  </r>
  <r>
    <s v="P8833"/>
    <s v="Market X"/>
    <s v="Electronics"/>
    <x v="0"/>
    <n v="101"/>
    <n v="31"/>
    <n v="7204.5"/>
    <n v="727654.5"/>
    <d v="2025-02-17T00:00:00"/>
    <d v="2025-10-04T00:00:00"/>
    <s v="Inactive"/>
    <x v="4"/>
    <s v="Market X"/>
    <s v="Electronics"/>
    <s v="Global Traders"/>
    <x v="1072"/>
    <x v="3"/>
    <x v="0"/>
    <n v="101"/>
    <n v="31"/>
    <n v="7204.5"/>
    <n v="727654.5"/>
    <x v="0"/>
    <x v="0"/>
  </r>
  <r>
    <s v="P2652"/>
    <s v="Why Plus"/>
    <s v="Electronics"/>
    <x v="3"/>
    <m/>
    <n v="65"/>
    <n v="14661.15"/>
    <m/>
    <d v="2025-05-11T00:00:00"/>
    <d v="2025-08-02T00:00:00"/>
    <m/>
    <x v="0"/>
    <s v="Why Plus"/>
    <s v="Electronics"/>
    <s v="Quickstock"/>
    <x v="1073"/>
    <x v="3"/>
    <x v="3"/>
    <n v="0"/>
    <n v="65"/>
    <n v="14661.15"/>
    <n v="0"/>
    <x v="1"/>
    <x v="1"/>
  </r>
  <r>
    <s v="P6599"/>
    <s v="Only X"/>
    <s v="Furniture"/>
    <x v="0"/>
    <n v="48"/>
    <n v="26"/>
    <n v="9110.9599999999991"/>
    <n v="437326.08000000002"/>
    <d v="2025-05-15T00:00:00"/>
    <d v="2025-08-25T00:00:00"/>
    <s v="discon"/>
    <x v="4"/>
    <s v="Only X"/>
    <s v="Furniture"/>
    <s v="Global Traders"/>
    <x v="1074"/>
    <x v="2"/>
    <x v="0"/>
    <n v="48"/>
    <n v="26"/>
    <n v="9110.9599999999991"/>
    <n v="437326.07999999996"/>
    <x v="0"/>
    <x v="0"/>
  </r>
  <r>
    <s v="P1746"/>
    <s v="Which Max"/>
    <s v="Furniture"/>
    <x v="2"/>
    <n v="110"/>
    <n v="76"/>
    <n v="7587.89"/>
    <n v="834667.9"/>
    <d v="2025-03-17T00:00:00"/>
    <d v="2025-07-20T00:00:00"/>
    <m/>
    <x v="2"/>
    <s v="Which Max"/>
    <s v="Furniture"/>
    <s v=""/>
    <x v="324"/>
    <x v="2"/>
    <x v="2"/>
    <n v="110"/>
    <n v="76"/>
    <n v="7587.89"/>
    <n v="834667.9"/>
    <x v="0"/>
    <x v="0"/>
  </r>
  <r>
    <s v="P8008"/>
    <s v="Wonder Lite"/>
    <s v="Furniture"/>
    <x v="3"/>
    <n v="163"/>
    <n v="33"/>
    <n v="3280.36"/>
    <n v="534698.68000000005"/>
    <d v="2025-04-01T00:00:00"/>
    <d v="2025-09-04T00:00:00"/>
    <s v="discontinued"/>
    <x v="3"/>
    <s v="Wonder Lite"/>
    <s v="Furniture"/>
    <s v="Quickstock"/>
    <x v="1075"/>
    <x v="2"/>
    <x v="3"/>
    <n v="163"/>
    <n v="33"/>
    <n v="3280.36"/>
    <n v="534698.68000000005"/>
    <x v="0"/>
    <x v="0"/>
  </r>
  <r>
    <s v="P9989"/>
    <s v="Want Lite"/>
    <s v="Clothing"/>
    <x v="5"/>
    <n v="91"/>
    <n v="36"/>
    <n v="2171.4299999999998"/>
    <n v="197600.13"/>
    <d v="2025-05-05T00:00:00"/>
    <d v="2025-10-11T00:00:00"/>
    <s v="Actv"/>
    <x v="0"/>
    <s v="Want Lite"/>
    <s v="Clothing"/>
    <s v="Abc Pvt Ltd"/>
    <x v="1076"/>
    <x v="0"/>
    <x v="5"/>
    <n v="91"/>
    <n v="36"/>
    <n v="2171.4299999999998"/>
    <n v="197600.12999999998"/>
    <x v="0"/>
    <x v="0"/>
  </r>
  <r>
    <s v="P2773"/>
    <s v="Industry Mini"/>
    <s v="Toys"/>
    <x v="3"/>
    <n v="157"/>
    <n v="64"/>
    <n v="2347.17"/>
    <n v="368505.69"/>
    <d v="2025-06-08T00:00:00"/>
    <d v="2025-09-09T00:00:00"/>
    <s v="Actv"/>
    <x v="1"/>
    <s v="Industry Mini"/>
    <s v="Toys"/>
    <s v="Quickstock"/>
    <x v="280"/>
    <x v="1"/>
    <x v="3"/>
    <n v="157"/>
    <n v="64"/>
    <n v="2347.17"/>
    <n v="368505.69"/>
    <x v="0"/>
    <x v="0"/>
  </r>
  <r>
    <s v="P1946"/>
    <s v="Establish Plus"/>
    <s v="Electronics"/>
    <x v="0"/>
    <n v="101"/>
    <n v="66"/>
    <n v="12347.74"/>
    <n v="1247121.74"/>
    <d v="2025-04-20T00:00:00"/>
    <d v="2025-08-31T00:00:00"/>
    <s v="Inactive"/>
    <x v="4"/>
    <s v="Establish Plus"/>
    <s v="Electronics"/>
    <s v="Global Traders"/>
    <x v="759"/>
    <x v="3"/>
    <x v="0"/>
    <n v="101"/>
    <n v="66"/>
    <n v="12347.74"/>
    <n v="1247121.74"/>
    <x v="0"/>
    <x v="0"/>
  </r>
  <r>
    <s v="P9435"/>
    <s v="Five Mini"/>
    <s v="Furniture"/>
    <x v="5"/>
    <n v="165"/>
    <n v="83"/>
    <n v="16283.78"/>
    <n v="2686823.7"/>
    <d v="2025-04-09T00:00:00"/>
    <d v="2025-08-13T00:00:00"/>
    <s v="active"/>
    <x v="1"/>
    <s v="Five Mini"/>
    <s v="Furniture"/>
    <s v="Abc Pvt Ltd"/>
    <x v="1077"/>
    <x v="2"/>
    <x v="5"/>
    <n v="165"/>
    <n v="83"/>
    <n v="16283.78"/>
    <n v="2686823.7"/>
    <x v="0"/>
    <x v="0"/>
  </r>
  <r>
    <s v="P8657"/>
    <s v="Office Plus"/>
    <s v="Groceries"/>
    <x v="0"/>
    <n v="6"/>
    <n v="41"/>
    <n v="2750.34"/>
    <n v="16502.04"/>
    <d v="2025-04-14T00:00:00"/>
    <d v="2025-10-04T00:00:00"/>
    <s v="Actv"/>
    <x v="4"/>
    <s v="Office Plus"/>
    <s v="Groceries"/>
    <s v="Global Traders"/>
    <x v="1078"/>
    <x v="4"/>
    <x v="0"/>
    <n v="6"/>
    <n v="41"/>
    <n v="2750.34"/>
    <n v="16502.04"/>
    <x v="2"/>
    <x v="1"/>
  </r>
  <r>
    <s v="P2192"/>
    <s v="Raise X"/>
    <s v="Furniture"/>
    <x v="1"/>
    <n v="73"/>
    <n v="29"/>
    <n v="5286.29"/>
    <n v="385899.17"/>
    <d v="2025-02-14T00:00:00"/>
    <d v="2025-07-18T00:00:00"/>
    <s v="active"/>
    <x v="0"/>
    <s v="Raise X"/>
    <s v="Furniture"/>
    <s v="Omni Suppliers"/>
    <x v="1079"/>
    <x v="2"/>
    <x v="1"/>
    <n v="73"/>
    <n v="29"/>
    <n v="5286.29"/>
    <n v="385899.17"/>
    <x v="0"/>
    <x v="0"/>
  </r>
  <r>
    <s v="P6615"/>
    <s v="Pattern Max"/>
    <s v="Electronics"/>
    <x v="1"/>
    <n v="124"/>
    <n v="69"/>
    <n v="8059.16"/>
    <n v="999335.84"/>
    <d v="2025-06-29T00:00:00"/>
    <d v="2025-09-22T00:00:00"/>
    <m/>
    <x v="0"/>
    <s v="Pattern Max"/>
    <s v="Electronics"/>
    <s v="Omni Suppliers"/>
    <x v="360"/>
    <x v="3"/>
    <x v="1"/>
    <n v="124"/>
    <n v="69"/>
    <n v="8059.16"/>
    <n v="999335.84"/>
    <x v="0"/>
    <x v="0"/>
  </r>
  <r>
    <s v="P9864"/>
    <s v="Wish X"/>
    <s v="Electronics"/>
    <x v="3"/>
    <n v="0"/>
    <n v="72"/>
    <n v="13528.65"/>
    <n v="0"/>
    <d v="2025-05-09T00:00:00"/>
    <d v="2025-09-21T00:00:00"/>
    <s v="active"/>
    <x v="2"/>
    <s v="Wish X"/>
    <s v="Electronics"/>
    <s v="Quickstock"/>
    <x v="1080"/>
    <x v="3"/>
    <x v="3"/>
    <n v="0"/>
    <n v="72"/>
    <n v="13528.65"/>
    <n v="0"/>
    <x v="1"/>
    <x v="1"/>
  </r>
  <r>
    <s v="P2539"/>
    <s v="Tv Mini"/>
    <s v="Furniture"/>
    <x v="4"/>
    <n v="144"/>
    <n v="23"/>
    <n v="4216.18"/>
    <n v="607129.92000000004"/>
    <d v="2025-02-14T00:00:00"/>
    <d v="2025-08-01T00:00:00"/>
    <s v="discon"/>
    <x v="4"/>
    <s v="Tv Mini"/>
    <s v="Furniture"/>
    <s v="Retailmart Inc"/>
    <x v="555"/>
    <x v="2"/>
    <x v="4"/>
    <n v="144"/>
    <n v="23"/>
    <n v="4216.18"/>
    <n v="607129.92000000004"/>
    <x v="0"/>
    <x v="0"/>
  </r>
  <r>
    <s v="P9921"/>
    <s v="Up X"/>
    <s v="Groceries"/>
    <x v="1"/>
    <n v="3"/>
    <n v="20"/>
    <n v="887.18"/>
    <n v="2661.54"/>
    <d v="2025-04-30T00:00:00"/>
    <d v="2025-07-14T00:00:00"/>
    <m/>
    <x v="4"/>
    <s v="Up X"/>
    <s v="Groceries"/>
    <s v="Omni Suppliers"/>
    <x v="1081"/>
    <x v="4"/>
    <x v="1"/>
    <n v="3"/>
    <n v="20"/>
    <n v="887.18"/>
    <n v="2661.54"/>
    <x v="2"/>
    <x v="1"/>
  </r>
  <r>
    <s v="P8345"/>
    <s v="Law Max"/>
    <s v="Groceries"/>
    <x v="4"/>
    <n v="188"/>
    <n v="54"/>
    <n v="2373.73"/>
    <n v="446261.24"/>
    <d v="2025-01-24T00:00:00"/>
    <d v="2025-09-13T00:00:00"/>
    <s v="discon"/>
    <x v="3"/>
    <s v="Law Max"/>
    <s v="Groceries"/>
    <s v="Retailmart Inc"/>
    <x v="1082"/>
    <x v="4"/>
    <x v="4"/>
    <n v="188"/>
    <n v="54"/>
    <n v="2373.73"/>
    <n v="446261.24"/>
    <x v="0"/>
    <x v="0"/>
  </r>
  <r>
    <s v="P6930"/>
    <s v="Because X"/>
    <s v="Clothing"/>
    <x v="3"/>
    <n v="26"/>
    <n v="51"/>
    <n v="18164.97"/>
    <n v="472289.22"/>
    <d v="2025-07-07T00:00:00"/>
    <d v="2025-08-22T00:00:00"/>
    <s v="discon"/>
    <x v="0"/>
    <s v="Because X"/>
    <s v="Clothing"/>
    <s v="Quickstock"/>
    <x v="1083"/>
    <x v="0"/>
    <x v="3"/>
    <n v="26"/>
    <n v="51"/>
    <n v="18164.97"/>
    <n v="472289.22000000003"/>
    <x v="2"/>
    <x v="1"/>
  </r>
  <r>
    <s v="P6275"/>
    <s v="Local Max"/>
    <s v="Electronics"/>
    <x v="4"/>
    <n v="156"/>
    <n v="35"/>
    <n v="11189.13"/>
    <n v="1745504.28"/>
    <d v="2025-03-23T00:00:00"/>
    <d v="2025-09-26T00:00:00"/>
    <s v="discon"/>
    <x v="3"/>
    <s v="Local Max"/>
    <s v="Electronics"/>
    <s v="Retailmart Inc"/>
    <x v="1084"/>
    <x v="3"/>
    <x v="4"/>
    <n v="156"/>
    <n v="35"/>
    <n v="11189.13"/>
    <n v="1745504.2799999998"/>
    <x v="0"/>
    <x v="0"/>
  </r>
  <r>
    <s v="P8354"/>
    <s v="Anything Pro"/>
    <s v="Toys"/>
    <x v="3"/>
    <n v="30"/>
    <n v="23"/>
    <n v="12307.28"/>
    <n v="369218.4"/>
    <d v="2025-04-12T00:00:00"/>
    <d v="2025-10-11T00:00:00"/>
    <s v="Inactive"/>
    <x v="0"/>
    <s v="Anything Pro"/>
    <s v="Toys"/>
    <s v="Quickstock"/>
    <x v="1085"/>
    <x v="1"/>
    <x v="3"/>
    <n v="30"/>
    <n v="23"/>
    <n v="12307.28"/>
    <n v="369218.4"/>
    <x v="0"/>
    <x v="0"/>
  </r>
  <r>
    <s v="P4622"/>
    <s v="Threat Max"/>
    <s v="Groceries"/>
    <x v="3"/>
    <n v="47"/>
    <n v="65"/>
    <n v="15114.92"/>
    <n v="710401.24"/>
    <d v="2025-07-10T00:00:00"/>
    <d v="2025-09-25T00:00:00"/>
    <s v="discon"/>
    <x v="3"/>
    <s v="Threat Max"/>
    <s v="Groceries"/>
    <s v="Quickstock"/>
    <x v="648"/>
    <x v="4"/>
    <x v="3"/>
    <n v="47"/>
    <n v="65"/>
    <n v="15114.92"/>
    <n v="710401.24"/>
    <x v="2"/>
    <x v="1"/>
  </r>
  <r>
    <s v="P4715"/>
    <s v="Make Plus"/>
    <s v="Furniture"/>
    <x v="3"/>
    <n v="29"/>
    <n v="49"/>
    <n v="6334.46"/>
    <n v="183699.34"/>
    <d v="2025-02-23T00:00:00"/>
    <d v="2025-07-23T00:00:00"/>
    <s v="active"/>
    <x v="4"/>
    <s v="Make Plus"/>
    <s v="Furniture"/>
    <s v="Quickstock"/>
    <x v="1086"/>
    <x v="2"/>
    <x v="3"/>
    <n v="29"/>
    <n v="49"/>
    <n v="6334.46"/>
    <n v="183699.34"/>
    <x v="2"/>
    <x v="1"/>
  </r>
  <r>
    <s v="P6185"/>
    <s v="Help X"/>
    <s v="Groceries"/>
    <x v="4"/>
    <n v="107"/>
    <n v="31"/>
    <n v="16581.63"/>
    <n v="1774234.41"/>
    <d v="2025-01-16T00:00:00"/>
    <d v="2025-07-16T00:00:00"/>
    <s v="active"/>
    <x v="1"/>
    <s v="Help X"/>
    <s v="Groceries"/>
    <s v="Retailmart Inc"/>
    <x v="1087"/>
    <x v="4"/>
    <x v="4"/>
    <n v="107"/>
    <n v="31"/>
    <n v="16581.63"/>
    <n v="1774234.4100000001"/>
    <x v="0"/>
    <x v="0"/>
  </r>
  <r>
    <s v="P1692"/>
    <s v="Player Plus"/>
    <s v="Electronics"/>
    <x v="3"/>
    <n v="198"/>
    <n v="20"/>
    <n v="6495.84"/>
    <n v="1286176.32"/>
    <d v="2025-05-11T00:00:00"/>
    <d v="2025-08-21T00:00:00"/>
    <s v="Actv"/>
    <x v="4"/>
    <s v="Player Plus"/>
    <s v="Electronics"/>
    <s v="Quickstock"/>
    <x v="1088"/>
    <x v="3"/>
    <x v="3"/>
    <n v="198"/>
    <n v="20"/>
    <n v="6495.84"/>
    <n v="1286176.32"/>
    <x v="0"/>
    <x v="0"/>
  </r>
  <r>
    <s v="P3646"/>
    <s v="North X"/>
    <s v="Clothing"/>
    <x v="3"/>
    <n v="89"/>
    <n v="25"/>
    <n v="14455.22"/>
    <n v="1286514.58"/>
    <d v="2025-05-05T00:00:00"/>
    <d v="2025-07-20T00:00:00"/>
    <s v="discon"/>
    <x v="1"/>
    <s v="North X"/>
    <s v="Clothing"/>
    <s v="Quickstock"/>
    <x v="288"/>
    <x v="0"/>
    <x v="3"/>
    <n v="89"/>
    <n v="25"/>
    <n v="14455.22"/>
    <n v="1286514.5799999998"/>
    <x v="0"/>
    <x v="0"/>
  </r>
  <r>
    <s v="P3645"/>
    <s v="Media Plus"/>
    <s v="Toys"/>
    <x v="3"/>
    <n v="18"/>
    <n v="37"/>
    <n v="11633.87"/>
    <n v="209409.66"/>
    <d v="2025-01-20T00:00:00"/>
    <d v="2025-07-20T00:00:00"/>
    <s v="active"/>
    <x v="2"/>
    <s v="Media Plus"/>
    <s v="Toys"/>
    <s v="Quickstock"/>
    <x v="1089"/>
    <x v="1"/>
    <x v="3"/>
    <n v="18"/>
    <n v="37"/>
    <n v="11633.87"/>
    <n v="209409.66"/>
    <x v="2"/>
    <x v="1"/>
  </r>
  <r>
    <s v="P8396"/>
    <s v="Picture Pro"/>
    <s v="Groceries"/>
    <x v="4"/>
    <n v="11"/>
    <n v="46"/>
    <n v="6869.85"/>
    <n v="75568.350000000006"/>
    <d v="2025-02-05T00:00:00"/>
    <d v="2025-08-11T00:00:00"/>
    <s v="discon"/>
    <x v="4"/>
    <s v="Picture Pro"/>
    <s v="Groceries"/>
    <s v="Retailmart Inc"/>
    <x v="1090"/>
    <x v="4"/>
    <x v="4"/>
    <n v="11"/>
    <n v="46"/>
    <n v="6869.85"/>
    <n v="75568.350000000006"/>
    <x v="2"/>
    <x v="1"/>
  </r>
  <r>
    <s v="P6606"/>
    <s v="Simple X"/>
    <s v="Electronics"/>
    <x v="5"/>
    <n v="116"/>
    <n v="63"/>
    <n v="1138.58"/>
    <n v="132075.28"/>
    <d v="2025-06-28T00:00:00"/>
    <d v="2025-09-10T00:00:00"/>
    <s v="active"/>
    <x v="4"/>
    <s v="Simple X"/>
    <s v="Electronics"/>
    <s v="Abc Pvt Ltd"/>
    <x v="937"/>
    <x v="3"/>
    <x v="5"/>
    <n v="116"/>
    <n v="63"/>
    <n v="1138.58"/>
    <n v="132075.28"/>
    <x v="0"/>
    <x v="0"/>
  </r>
  <r>
    <s v="P3306"/>
    <s v="Interesting Mini"/>
    <s v="Toys"/>
    <x v="0"/>
    <n v="134"/>
    <n v="62"/>
    <n v="9213.66"/>
    <n v="1234630.44"/>
    <d v="2025-05-18T00:00:00"/>
    <d v="2025-08-29T00:00:00"/>
    <s v="active"/>
    <x v="0"/>
    <s v="Interesting Mini"/>
    <s v="Toys"/>
    <s v="Global Traders"/>
    <x v="1091"/>
    <x v="1"/>
    <x v="0"/>
    <n v="134"/>
    <n v="62"/>
    <n v="9213.66"/>
    <n v="1234630.44"/>
    <x v="0"/>
    <x v="0"/>
  </r>
  <r>
    <s v="P1421"/>
    <s v="Stand X"/>
    <s v="Clothing"/>
    <x v="5"/>
    <n v="164"/>
    <n v="77"/>
    <n v="8879.42"/>
    <n v="1456224.88"/>
    <d v="2025-04-08T00:00:00"/>
    <d v="2025-08-10T00:00:00"/>
    <s v="active"/>
    <x v="3"/>
    <s v="Stand X"/>
    <s v="Clothing"/>
    <s v="Abc Pvt Ltd"/>
    <x v="1092"/>
    <x v="0"/>
    <x v="5"/>
    <n v="164"/>
    <n v="77"/>
    <n v="8879.42"/>
    <n v="1456224.8800000001"/>
    <x v="0"/>
    <x v="0"/>
  </r>
  <r>
    <s v="P5675"/>
    <s v="Alone Max"/>
    <s v="Groceries"/>
    <x v="4"/>
    <n v="122"/>
    <n v="87"/>
    <n v="7094.4"/>
    <n v="865516.79999999993"/>
    <d v="2025-03-20T00:00:00"/>
    <d v="2025-08-07T00:00:00"/>
    <m/>
    <x v="1"/>
    <s v="Alone Max"/>
    <s v="Groceries"/>
    <s v="Retailmart Inc"/>
    <x v="1093"/>
    <x v="4"/>
    <x v="4"/>
    <n v="122"/>
    <n v="87"/>
    <n v="7094.4"/>
    <n v="865516.79999999993"/>
    <x v="0"/>
    <x v="0"/>
  </r>
  <r>
    <s v="P3181"/>
    <s v="There Plus"/>
    <s v="Furniture"/>
    <x v="0"/>
    <n v="169"/>
    <n v="44"/>
    <n v="8935.4599999999991"/>
    <n v="1510092.74"/>
    <d v="2025-03-31T00:00:00"/>
    <d v="2025-07-29T00:00:00"/>
    <s v="Inactive"/>
    <x v="3"/>
    <s v="There Plus"/>
    <s v="Furniture"/>
    <s v="Global Traders"/>
    <x v="1094"/>
    <x v="2"/>
    <x v="0"/>
    <n v="169"/>
    <n v="44"/>
    <n v="8935.4599999999991"/>
    <n v="1510092.7399999998"/>
    <x v="0"/>
    <x v="0"/>
  </r>
  <r>
    <s v="P6882"/>
    <s v="Mouth Plus"/>
    <s v="Electronics"/>
    <x v="3"/>
    <n v="143"/>
    <n v="33"/>
    <n v="3334.34"/>
    <n v="476810.62"/>
    <d v="2025-04-16T00:00:00"/>
    <d v="2025-09-19T00:00:00"/>
    <s v="discon"/>
    <x v="2"/>
    <s v="Mouth Plus"/>
    <s v="Electronics"/>
    <s v="Quickstock"/>
    <x v="1095"/>
    <x v="3"/>
    <x v="3"/>
    <n v="143"/>
    <n v="33"/>
    <n v="3334.34"/>
    <n v="476810.62"/>
    <x v="0"/>
    <x v="0"/>
  </r>
  <r>
    <s v="P9415"/>
    <s v="Itself Max"/>
    <s v="Electronics"/>
    <x v="4"/>
    <n v="178"/>
    <n v="68"/>
    <n v="11453.57"/>
    <n v="2038735.46"/>
    <d v="2025-01-28T00:00:00"/>
    <d v="2025-10-12T00:00:00"/>
    <s v="discon"/>
    <x v="0"/>
    <s v="Itself Max"/>
    <s v="Electronics"/>
    <s v="Retailmart Inc"/>
    <x v="1096"/>
    <x v="3"/>
    <x v="4"/>
    <n v="178"/>
    <n v="68"/>
    <n v="11453.57"/>
    <n v="2038735.46"/>
    <x v="0"/>
    <x v="0"/>
  </r>
  <r>
    <s v="P6673"/>
    <s v="Suffer Lite"/>
    <s v="Toys"/>
    <x v="4"/>
    <n v="52"/>
    <n v="78"/>
    <n v="4574.1099999999997"/>
    <n v="237853.72"/>
    <d v="2025-05-18T00:00:00"/>
    <d v="2025-08-22T00:00:00"/>
    <s v="active"/>
    <x v="2"/>
    <s v="Suffer Lite"/>
    <s v="Toys"/>
    <s v="Retailmart Inc"/>
    <x v="772"/>
    <x v="1"/>
    <x v="4"/>
    <n v="52"/>
    <n v="78"/>
    <n v="4574.1099999999997"/>
    <n v="237853.71999999997"/>
    <x v="2"/>
    <x v="1"/>
  </r>
  <r>
    <s v="P4854"/>
    <s v="you mini"/>
    <s v="Groceries"/>
    <x v="5"/>
    <n v="198"/>
    <n v="48"/>
    <n v="296.2"/>
    <n v="58647.6"/>
    <d v="2025-04-03T00:00:00"/>
    <d v="2025-07-29T00:00:00"/>
    <s v="active"/>
    <x v="0"/>
    <s v="You Mini"/>
    <s v="Groceries"/>
    <s v="Abc Pvt Ltd"/>
    <x v="1097"/>
    <x v="4"/>
    <x v="5"/>
    <n v="198"/>
    <n v="48"/>
    <n v="296.2"/>
    <n v="58647.6"/>
    <x v="0"/>
    <x v="0"/>
  </r>
  <r>
    <s v="P6506"/>
    <s v="Assume X"/>
    <s v="Groceries"/>
    <x v="5"/>
    <n v="82"/>
    <n v="29"/>
    <n v="4085.76"/>
    <n v="335032.32000000001"/>
    <d v="2025-04-02T00:00:00"/>
    <d v="2025-09-07T00:00:00"/>
    <s v="active"/>
    <x v="4"/>
    <s v="Assume X"/>
    <s v="Groceries"/>
    <s v="Abc Pvt Ltd"/>
    <x v="1098"/>
    <x v="4"/>
    <x v="5"/>
    <n v="82"/>
    <n v="29"/>
    <n v="4085.76"/>
    <n v="335032.32000000001"/>
    <x v="0"/>
    <x v="0"/>
  </r>
  <r>
    <s v="P9226"/>
    <s v="Value Max"/>
    <s v="Groceries"/>
    <x v="3"/>
    <n v="5"/>
    <n v="31"/>
    <n v="7985.98"/>
    <n v="39929.899999999987"/>
    <d v="2025-05-11T00:00:00"/>
    <d v="2025-09-05T00:00:00"/>
    <s v="active"/>
    <x v="0"/>
    <s v="Value Max"/>
    <s v="Groceries"/>
    <s v="Quickstock"/>
    <x v="1099"/>
    <x v="4"/>
    <x v="3"/>
    <n v="5"/>
    <n v="31"/>
    <n v="7985.98"/>
    <n v="39929.899999999994"/>
    <x v="2"/>
    <x v="1"/>
  </r>
  <r>
    <s v="P1588"/>
    <s v="Out Mini"/>
    <s v="Toys"/>
    <x v="3"/>
    <n v="92"/>
    <n v="38"/>
    <n v="17677.12"/>
    <n v="1626295.04"/>
    <d v="2025-03-16T00:00:00"/>
    <d v="2025-09-24T00:00:00"/>
    <s v="active"/>
    <x v="0"/>
    <s v="Out Mini"/>
    <s v="Toys"/>
    <s v="Quickstock"/>
    <x v="1100"/>
    <x v="1"/>
    <x v="3"/>
    <n v="92"/>
    <n v="38"/>
    <n v="17677.12"/>
    <n v="1626295.0399999998"/>
    <x v="0"/>
    <x v="0"/>
  </r>
  <r>
    <s v="P7663"/>
    <s v="Check Max"/>
    <s v="Groceries"/>
    <x v="5"/>
    <n v="121"/>
    <n v="66"/>
    <n v="10138.65"/>
    <n v="1226776.6499999999"/>
    <d v="2025-02-02T00:00:00"/>
    <d v="2025-09-12T00:00:00"/>
    <s v="discon"/>
    <x v="1"/>
    <s v="Check Max"/>
    <s v="Groceries"/>
    <s v="Abc Pvt Ltd"/>
    <x v="1101"/>
    <x v="4"/>
    <x v="5"/>
    <n v="121"/>
    <n v="66"/>
    <n v="10138.65"/>
    <n v="1226776.6499999999"/>
    <x v="0"/>
    <x v="0"/>
  </r>
  <r>
    <s v="P4567"/>
    <s v="Especially Lite"/>
    <s v="Clothing"/>
    <x v="3"/>
    <n v="8"/>
    <n v="79"/>
    <n v="5199.17"/>
    <n v="41593.360000000001"/>
    <d v="2025-07-06T00:00:00"/>
    <d v="2025-08-18T00:00:00"/>
    <s v="active"/>
    <x v="4"/>
    <s v="Especially Lite"/>
    <s v="Clothing"/>
    <s v="Quickstock"/>
    <x v="1102"/>
    <x v="0"/>
    <x v="3"/>
    <n v="8"/>
    <n v="79"/>
    <n v="5199.17"/>
    <n v="41593.360000000001"/>
    <x v="2"/>
    <x v="1"/>
  </r>
  <r>
    <s v="P2016"/>
    <s v="House Mini"/>
    <s v="Clothing"/>
    <x v="5"/>
    <n v="70"/>
    <n v="34"/>
    <n v="15567.33"/>
    <n v="1089713.1000000001"/>
    <d v="2025-03-02T00:00:00"/>
    <d v="2025-07-20T00:00:00"/>
    <s v="discon"/>
    <x v="1"/>
    <s v="House Mini"/>
    <s v="Clothing"/>
    <s v="Abc Pvt Ltd"/>
    <x v="1103"/>
    <x v="0"/>
    <x v="5"/>
    <n v="70"/>
    <n v="34"/>
    <n v="15567.33"/>
    <n v="1089713.1000000001"/>
    <x v="0"/>
    <x v="0"/>
  </r>
  <r>
    <s v="P5321"/>
    <s v="Management Pro"/>
    <s v="Furniture"/>
    <x v="4"/>
    <n v="168"/>
    <n v="41"/>
    <n v="10848.34"/>
    <n v="1822521.12"/>
    <d v="2025-05-08T00:00:00"/>
    <d v="2025-10-04T00:00:00"/>
    <s v="Inactive"/>
    <x v="2"/>
    <s v="Management Pro"/>
    <s v="Furniture"/>
    <s v="Retailmart Inc"/>
    <x v="1104"/>
    <x v="2"/>
    <x v="4"/>
    <n v="168"/>
    <n v="41"/>
    <n v="10848.34"/>
    <n v="1822521.12"/>
    <x v="0"/>
    <x v="0"/>
  </r>
  <r>
    <s v="P3313"/>
    <s v="Little Max"/>
    <s v="Groceries"/>
    <x v="2"/>
    <n v="109"/>
    <n v="91"/>
    <n v="5967.42"/>
    <n v="650448.78"/>
    <d v="2025-05-21T00:00:00"/>
    <d v="2025-09-04T00:00:00"/>
    <s v="active"/>
    <x v="0"/>
    <s v="Little Max"/>
    <s v="Groceries"/>
    <s v=""/>
    <x v="1105"/>
    <x v="4"/>
    <x v="2"/>
    <n v="109"/>
    <n v="91"/>
    <n v="5967.42"/>
    <n v="650448.78"/>
    <x v="0"/>
    <x v="0"/>
  </r>
  <r>
    <s v="P5056"/>
    <s v="Interest Max"/>
    <s v="Clothing"/>
    <x v="5"/>
    <n v="49"/>
    <n v="31"/>
    <n v="19681.43"/>
    <n v="964390.07000000007"/>
    <d v="2025-05-01T00:00:00"/>
    <d v="2025-09-21T00:00:00"/>
    <s v="discontinued"/>
    <x v="3"/>
    <s v="Interest Max"/>
    <s v="Clothing"/>
    <s v="Abc Pvt Ltd"/>
    <x v="1106"/>
    <x v="0"/>
    <x v="5"/>
    <n v="49"/>
    <n v="31"/>
    <n v="19681.43"/>
    <n v="964390.07000000007"/>
    <x v="0"/>
    <x v="0"/>
  </r>
  <r>
    <s v="P2689"/>
    <s v="Thousand Lite"/>
    <s v="Toys"/>
    <x v="3"/>
    <n v="111"/>
    <n v="97"/>
    <n v="4954.66"/>
    <n v="549967.26"/>
    <d v="2025-06-19T00:00:00"/>
    <d v="2025-07-23T00:00:00"/>
    <s v="Actv"/>
    <x v="0"/>
    <s v="Thousand Lite"/>
    <s v="Toys"/>
    <s v="Quickstock"/>
    <x v="1107"/>
    <x v="1"/>
    <x v="3"/>
    <n v="111"/>
    <n v="97"/>
    <n v="4954.66"/>
    <n v="549967.26"/>
    <x v="0"/>
    <x v="0"/>
  </r>
  <r>
    <s v="P3936"/>
    <s v="Interesting Lite"/>
    <s v="Groceries"/>
    <x v="3"/>
    <n v="22"/>
    <n v="62"/>
    <n v="13829.99"/>
    <n v="304259.78000000003"/>
    <d v="2025-01-25T00:00:00"/>
    <d v="2025-10-11T00:00:00"/>
    <m/>
    <x v="2"/>
    <s v="Interesting Lite"/>
    <s v="Groceries"/>
    <s v="Quickstock"/>
    <x v="1108"/>
    <x v="4"/>
    <x v="3"/>
    <n v="22"/>
    <n v="62"/>
    <n v="13829.99"/>
    <n v="304259.77999999997"/>
    <x v="2"/>
    <x v="1"/>
  </r>
  <r>
    <s v="P6649"/>
    <s v="Different Plus"/>
    <s v="Toys"/>
    <x v="1"/>
    <n v="189"/>
    <n v="32"/>
    <n v="1868.26"/>
    <n v="353101.14"/>
    <d v="2025-01-12T00:00:00"/>
    <d v="2025-08-17T00:00:00"/>
    <s v="discon"/>
    <x v="0"/>
    <s v="Different Plus"/>
    <s v="Toys"/>
    <s v="Omni Suppliers"/>
    <x v="1109"/>
    <x v="1"/>
    <x v="1"/>
    <n v="189"/>
    <n v="32"/>
    <n v="1868.26"/>
    <n v="353101.14"/>
    <x v="0"/>
    <x v="0"/>
  </r>
  <r>
    <s v="P6560"/>
    <s v="Strategy Mini"/>
    <s v="Furniture"/>
    <x v="5"/>
    <n v="91"/>
    <n v="70"/>
    <n v="6656.37"/>
    <n v="605729.67000000004"/>
    <d v="2025-04-28T00:00:00"/>
    <d v="2025-08-15T00:00:00"/>
    <s v="discontinued"/>
    <x v="4"/>
    <s v="Strategy Mini"/>
    <s v="Furniture"/>
    <s v="Abc Pvt Ltd"/>
    <x v="1110"/>
    <x v="2"/>
    <x v="5"/>
    <n v="91"/>
    <n v="70"/>
    <n v="6656.37"/>
    <n v="605729.67000000004"/>
    <x v="0"/>
    <x v="0"/>
  </r>
  <r>
    <s v="P6089"/>
    <s v="Human Max"/>
    <s v="Electronics"/>
    <x v="5"/>
    <n v="66"/>
    <n v="45"/>
    <n v="12007.23"/>
    <n v="792477.17999999993"/>
    <d v="2025-07-12T00:00:00"/>
    <d v="2025-08-02T00:00:00"/>
    <s v="active"/>
    <x v="3"/>
    <s v="Human Max"/>
    <s v="Electronics"/>
    <s v="Abc Pvt Ltd"/>
    <x v="1111"/>
    <x v="3"/>
    <x v="5"/>
    <n v="66"/>
    <n v="45"/>
    <n v="12007.23"/>
    <n v="792477.17999999993"/>
    <x v="0"/>
    <x v="0"/>
  </r>
  <r>
    <s v="P6911"/>
    <s v="great lite"/>
    <s v="Toys"/>
    <x v="3"/>
    <n v="175"/>
    <n v="64"/>
    <n v="4776.63"/>
    <n v="835910.25"/>
    <d v="2025-04-02T00:00:00"/>
    <d v="2025-09-06T00:00:00"/>
    <s v="active"/>
    <x v="2"/>
    <s v="Great Lite"/>
    <s v="Toys"/>
    <s v="Quickstock"/>
    <x v="1112"/>
    <x v="1"/>
    <x v="3"/>
    <n v="175"/>
    <n v="64"/>
    <n v="4776.63"/>
    <n v="835910.25"/>
    <x v="0"/>
    <x v="0"/>
  </r>
  <r>
    <s v="P5270"/>
    <s v="Star Max"/>
    <s v="Clothing"/>
    <x v="4"/>
    <n v="62"/>
    <n v="95"/>
    <n v="1501.06"/>
    <n v="93065.72"/>
    <d v="2025-02-04T00:00:00"/>
    <d v="2025-10-09T00:00:00"/>
    <s v="active"/>
    <x v="3"/>
    <s v="Star Max"/>
    <s v="Clothing"/>
    <s v="Retailmart Inc"/>
    <x v="1113"/>
    <x v="0"/>
    <x v="4"/>
    <n v="62"/>
    <n v="95"/>
    <n v="1501.06"/>
    <n v="93065.72"/>
    <x v="2"/>
    <x v="1"/>
  </r>
  <r>
    <s v="P2784"/>
    <s v="start pro"/>
    <s v="Toys"/>
    <x v="3"/>
    <n v="182"/>
    <n v="94"/>
    <n v="16882.91"/>
    <n v="3072689.62"/>
    <d v="2025-05-17T00:00:00"/>
    <d v="2025-07-24T00:00:00"/>
    <s v="discontinued"/>
    <x v="2"/>
    <s v="Start Pro"/>
    <s v="Toys"/>
    <s v="Quickstock"/>
    <x v="1114"/>
    <x v="1"/>
    <x v="3"/>
    <n v="182"/>
    <n v="94"/>
    <n v="16882.91"/>
    <n v="3072689.62"/>
    <x v="0"/>
    <x v="0"/>
  </r>
  <r>
    <s v="P6428"/>
    <s v="From X"/>
    <s v="Furniture"/>
    <x v="4"/>
    <n v="25"/>
    <n v="33"/>
    <n v="16620.919999999998"/>
    <n v="415522.99999999988"/>
    <d v="2025-02-23T00:00:00"/>
    <d v="2025-09-20T00:00:00"/>
    <m/>
    <x v="0"/>
    <s v="From X"/>
    <s v="Furniture"/>
    <s v="Retailmart Inc"/>
    <x v="1115"/>
    <x v="2"/>
    <x v="4"/>
    <n v="25"/>
    <n v="33"/>
    <n v="16620.919999999998"/>
    <n v="415522.99999999994"/>
    <x v="2"/>
    <x v="1"/>
  </r>
  <r>
    <s v="P7219"/>
    <s v="Any Mini"/>
    <s v="Toys"/>
    <x v="3"/>
    <n v="182"/>
    <n v="79"/>
    <n v="11588.28"/>
    <n v="2109066.96"/>
    <d v="2025-01-30T00:00:00"/>
    <d v="2025-10-08T00:00:00"/>
    <s v="Actv"/>
    <x v="0"/>
    <s v="Any Mini"/>
    <s v="Toys"/>
    <s v="Quickstock"/>
    <x v="1116"/>
    <x v="1"/>
    <x v="3"/>
    <n v="182"/>
    <n v="79"/>
    <n v="11588.28"/>
    <n v="2109066.96"/>
    <x v="0"/>
    <x v="0"/>
  </r>
  <r>
    <s v="P6296"/>
    <s v="Address Plus"/>
    <s v="Toys"/>
    <x v="4"/>
    <n v="36"/>
    <n v="45"/>
    <n v="17808.25"/>
    <n v="641097"/>
    <d v="2025-03-13T00:00:00"/>
    <d v="2025-09-21T00:00:00"/>
    <m/>
    <x v="2"/>
    <s v="Address Plus"/>
    <s v="Toys"/>
    <s v="Retailmart Inc"/>
    <x v="1117"/>
    <x v="1"/>
    <x v="4"/>
    <n v="36"/>
    <n v="45"/>
    <n v="17808.25"/>
    <n v="641097"/>
    <x v="2"/>
    <x v="1"/>
  </r>
  <r>
    <s v="P1126"/>
    <s v="Box Plus"/>
    <s v="Furniture"/>
    <x v="4"/>
    <n v="167"/>
    <n v="99"/>
    <n v="13531.44"/>
    <n v="2259750.48"/>
    <d v="2025-05-05T00:00:00"/>
    <d v="2025-08-31T00:00:00"/>
    <s v="discontinued"/>
    <x v="2"/>
    <s v="Box Plus"/>
    <s v="Furniture"/>
    <s v="Retailmart Inc"/>
    <x v="1118"/>
    <x v="2"/>
    <x v="4"/>
    <n v="167"/>
    <n v="99"/>
    <n v="13531.44"/>
    <n v="2259750.48"/>
    <x v="0"/>
    <x v="0"/>
  </r>
  <r>
    <s v="P2366"/>
    <s v="Interest Plus"/>
    <s v="Groceries"/>
    <x v="3"/>
    <n v="53"/>
    <n v="41"/>
    <n v="2747.59"/>
    <n v="145622.26999999999"/>
    <d v="2025-02-17T00:00:00"/>
    <d v="2025-07-18T00:00:00"/>
    <s v="Inactive"/>
    <x v="2"/>
    <s v="Interest Plus"/>
    <s v="Groceries"/>
    <s v="Quickstock"/>
    <x v="927"/>
    <x v="4"/>
    <x v="3"/>
    <n v="53"/>
    <n v="41"/>
    <n v="2747.59"/>
    <n v="145622.27000000002"/>
    <x v="0"/>
    <x v="0"/>
  </r>
  <r>
    <s v="P5539"/>
    <s v="drug x"/>
    <s v="Furniture"/>
    <x v="4"/>
    <n v="172"/>
    <n v="65"/>
    <n v="271.02"/>
    <n v="46615.44"/>
    <d v="2025-07-13T00:00:00"/>
    <d v="2025-09-19T00:00:00"/>
    <m/>
    <x v="0"/>
    <s v="Drug X"/>
    <s v="Furniture"/>
    <s v="Retailmart Inc"/>
    <x v="825"/>
    <x v="2"/>
    <x v="4"/>
    <n v="172"/>
    <n v="65"/>
    <n v="271.02"/>
    <n v="46615.439999999995"/>
    <x v="0"/>
    <x v="0"/>
  </r>
  <r>
    <s v="P5086"/>
    <s v="Order X"/>
    <s v="Groceries"/>
    <x v="3"/>
    <n v="84"/>
    <n v="45"/>
    <n v="18145.490000000002"/>
    <n v="1524221.16"/>
    <d v="2025-03-05T00:00:00"/>
    <d v="2025-08-19T00:00:00"/>
    <s v="active"/>
    <x v="3"/>
    <s v="Order X"/>
    <s v="Groceries"/>
    <s v="Quickstock"/>
    <x v="1119"/>
    <x v="4"/>
    <x v="3"/>
    <n v="84"/>
    <n v="45"/>
    <n v="18145.490000000002"/>
    <n v="1524221.1600000001"/>
    <x v="0"/>
    <x v="0"/>
  </r>
  <r>
    <s v="P6014"/>
    <s v="Force Pro"/>
    <s v="Groceries"/>
    <x v="3"/>
    <n v="95"/>
    <n v="49"/>
    <n v="18776.36"/>
    <n v="1783754.2"/>
    <d v="2025-06-17T00:00:00"/>
    <d v="2025-07-26T00:00:00"/>
    <s v="Inactive"/>
    <x v="3"/>
    <s v="Force Pro"/>
    <s v="Groceries"/>
    <s v="Quickstock"/>
    <x v="1120"/>
    <x v="4"/>
    <x v="3"/>
    <n v="95"/>
    <n v="49"/>
    <n v="18776.36"/>
    <n v="1783754.2"/>
    <x v="0"/>
    <x v="0"/>
  </r>
  <r>
    <s v="P4729"/>
    <s v="New Pro"/>
    <s v="Furniture"/>
    <x v="3"/>
    <n v="86"/>
    <n v="98"/>
    <n v="3271.08"/>
    <n v="281312.88"/>
    <d v="2025-04-01T00:00:00"/>
    <d v="2025-08-21T00:00:00"/>
    <s v="active"/>
    <x v="3"/>
    <s v="New Pro"/>
    <s v="Furniture"/>
    <s v="Quickstock"/>
    <x v="1121"/>
    <x v="2"/>
    <x v="3"/>
    <n v="86"/>
    <n v="98"/>
    <n v="3271.08"/>
    <n v="281312.88"/>
    <x v="2"/>
    <x v="1"/>
  </r>
  <r>
    <s v="P4159"/>
    <s v="Far Mini"/>
    <s v="Electronics"/>
    <x v="0"/>
    <n v="114"/>
    <n v="66"/>
    <n v="552.72"/>
    <n v="63010.080000000002"/>
    <d v="2025-07-04T00:00:00"/>
    <d v="2025-08-28T00:00:00"/>
    <s v="active"/>
    <x v="3"/>
    <s v="Far Mini"/>
    <s v="Electronics"/>
    <s v="Global Traders"/>
    <x v="1122"/>
    <x v="3"/>
    <x v="0"/>
    <n v="114"/>
    <n v="66"/>
    <n v="552.72"/>
    <n v="63010.080000000002"/>
    <x v="0"/>
    <x v="0"/>
  </r>
  <r>
    <s v="P1681"/>
    <s v="Ball Pro"/>
    <s v="Electronics"/>
    <x v="5"/>
    <n v="134"/>
    <n v="69"/>
    <n v="914.14"/>
    <n v="122494.76"/>
    <d v="2025-06-06T00:00:00"/>
    <d v="2025-07-24T00:00:00"/>
    <s v="discon"/>
    <x v="2"/>
    <s v="Ball Pro"/>
    <s v="Electronics"/>
    <s v="Abc Pvt Ltd"/>
    <x v="1123"/>
    <x v="3"/>
    <x v="5"/>
    <n v="134"/>
    <n v="69"/>
    <n v="914.14"/>
    <n v="122494.76"/>
    <x v="0"/>
    <x v="0"/>
  </r>
  <r>
    <s v="P8966"/>
    <s v="Radio Mini"/>
    <s v="Furniture"/>
    <x v="0"/>
    <n v="20"/>
    <n v="59"/>
    <n v="12221.65"/>
    <n v="244433"/>
    <d v="2025-01-19T00:00:00"/>
    <d v="2025-10-06T00:00:00"/>
    <s v="active"/>
    <x v="4"/>
    <s v="Radio Mini"/>
    <s v="Furniture"/>
    <s v="Global Traders"/>
    <x v="405"/>
    <x v="2"/>
    <x v="0"/>
    <n v="20"/>
    <n v="59"/>
    <n v="12221.65"/>
    <n v="244433"/>
    <x v="2"/>
    <x v="1"/>
  </r>
  <r>
    <s v="P7772"/>
    <s v="Wear Plus"/>
    <s v="Clothing"/>
    <x v="0"/>
    <n v="91"/>
    <n v="36"/>
    <n v="13895.65"/>
    <n v="1264504.1499999999"/>
    <d v="2025-03-12T00:00:00"/>
    <d v="2025-09-15T00:00:00"/>
    <s v="Actv"/>
    <x v="4"/>
    <s v="Wear Plus"/>
    <s v="Clothing"/>
    <s v="Global Traders"/>
    <x v="1124"/>
    <x v="0"/>
    <x v="0"/>
    <n v="91"/>
    <n v="36"/>
    <n v="13895.65"/>
    <n v="1264504.1499999999"/>
    <x v="0"/>
    <x v="0"/>
  </r>
  <r>
    <s v="P2985"/>
    <s v="Recent Mini"/>
    <s v="Clothing"/>
    <x v="5"/>
    <n v="24"/>
    <n v="77"/>
    <n v="178.96"/>
    <n v="4295.04"/>
    <d v="2025-03-24T00:00:00"/>
    <d v="2025-08-03T00:00:00"/>
    <s v="Actv"/>
    <x v="0"/>
    <s v="Recent Mini"/>
    <s v="Clothing"/>
    <s v="Abc Pvt Ltd"/>
    <x v="1125"/>
    <x v="0"/>
    <x v="5"/>
    <n v="24"/>
    <n v="77"/>
    <n v="178.96"/>
    <n v="4295.04"/>
    <x v="2"/>
    <x v="1"/>
  </r>
  <r>
    <s v="P2677"/>
    <s v="Nice Lite"/>
    <s v="Clothing"/>
    <x v="0"/>
    <n v="65"/>
    <n v="59"/>
    <n v="2615.5"/>
    <n v="170007.5"/>
    <d v="2025-06-22T00:00:00"/>
    <d v="2025-07-23T00:00:00"/>
    <m/>
    <x v="0"/>
    <s v="Nice Lite"/>
    <s v="Clothing"/>
    <s v="Global Traders"/>
    <x v="1126"/>
    <x v="0"/>
    <x v="0"/>
    <n v="65"/>
    <n v="59"/>
    <n v="2615.5"/>
    <n v="170007.5"/>
    <x v="0"/>
    <x v="0"/>
  </r>
  <r>
    <s v="P9052"/>
    <s v="Experience Mini"/>
    <s v="Groceries"/>
    <x v="5"/>
    <n v="98"/>
    <n v="43"/>
    <n v="667.07"/>
    <n v="65372.860000000008"/>
    <d v="2025-03-23T00:00:00"/>
    <d v="2025-07-21T00:00:00"/>
    <s v="active"/>
    <x v="4"/>
    <s v="Experience Mini"/>
    <s v="Groceries"/>
    <s v="Abc Pvt Ltd"/>
    <x v="1127"/>
    <x v="4"/>
    <x v="5"/>
    <n v="98"/>
    <n v="43"/>
    <n v="667.07"/>
    <n v="65372.860000000008"/>
    <x v="0"/>
    <x v="0"/>
  </r>
  <r>
    <s v="P5818"/>
    <s v="Draw X"/>
    <s v="Furniture"/>
    <x v="4"/>
    <n v="24"/>
    <n v="35"/>
    <n v="5950.16"/>
    <n v="142803.84"/>
    <d v="2025-05-27T00:00:00"/>
    <d v="2025-08-07T00:00:00"/>
    <s v="active"/>
    <x v="2"/>
    <s v="Draw X"/>
    <s v="Furniture"/>
    <s v="Retailmart Inc"/>
    <x v="1128"/>
    <x v="2"/>
    <x v="4"/>
    <n v="24"/>
    <n v="35"/>
    <n v="5950.16"/>
    <n v="142803.84"/>
    <x v="2"/>
    <x v="1"/>
  </r>
  <r>
    <s v="P8209"/>
    <s v="Explain Pro"/>
    <s v="Furniture"/>
    <x v="4"/>
    <n v="146"/>
    <n v="53"/>
    <n v="3664.38"/>
    <n v="534999.48"/>
    <d v="2025-01-24T00:00:00"/>
    <d v="2025-07-27T00:00:00"/>
    <m/>
    <x v="4"/>
    <s v="Explain Pro"/>
    <s v="Furniture"/>
    <s v="Retailmart Inc"/>
    <x v="1129"/>
    <x v="2"/>
    <x v="4"/>
    <n v="146"/>
    <n v="53"/>
    <n v="3664.38"/>
    <n v="534999.48"/>
    <x v="0"/>
    <x v="0"/>
  </r>
  <r>
    <s v="P2462"/>
    <s v="Indicate Mini"/>
    <s v="Electronics"/>
    <x v="1"/>
    <n v="145"/>
    <n v="53"/>
    <n v="8748.1"/>
    <n v="1268474.5"/>
    <d v="2025-06-01T00:00:00"/>
    <d v="2025-09-06T00:00:00"/>
    <s v="active"/>
    <x v="1"/>
    <s v="Indicate Mini"/>
    <s v="Electronics"/>
    <s v="Omni Suppliers"/>
    <x v="1130"/>
    <x v="3"/>
    <x v="1"/>
    <n v="145"/>
    <n v="53"/>
    <n v="8748.1"/>
    <n v="1268474.5"/>
    <x v="0"/>
    <x v="0"/>
  </r>
  <r>
    <s v="P9236"/>
    <s v="Better Pro"/>
    <s v="Furniture"/>
    <x v="3"/>
    <n v="133"/>
    <n v="40"/>
    <n v="8558.67"/>
    <n v="1138303.1100000001"/>
    <d v="2025-03-06T00:00:00"/>
    <d v="2025-10-01T00:00:00"/>
    <s v="active"/>
    <x v="4"/>
    <s v="Better Pro"/>
    <s v="Furniture"/>
    <s v="Quickstock"/>
    <x v="230"/>
    <x v="2"/>
    <x v="3"/>
    <n v="133"/>
    <n v="40"/>
    <n v="8558.67"/>
    <n v="1138303.1100000001"/>
    <x v="0"/>
    <x v="0"/>
  </r>
  <r>
    <s v="P8016"/>
    <s v="Radio Lite"/>
    <s v="Electronics"/>
    <x v="4"/>
    <n v="47"/>
    <n v="58"/>
    <n v="14475.28"/>
    <n v="680338.16"/>
    <d v="2025-06-20T00:00:00"/>
    <d v="2025-09-20T00:00:00"/>
    <m/>
    <x v="2"/>
    <s v="Radio Lite"/>
    <s v="Electronics"/>
    <s v="Retailmart Inc"/>
    <x v="1131"/>
    <x v="3"/>
    <x v="4"/>
    <n v="47"/>
    <n v="58"/>
    <n v="14475.28"/>
    <n v="680338.16"/>
    <x v="2"/>
    <x v="1"/>
  </r>
  <r>
    <s v="P2033"/>
    <s v="Training Mini"/>
    <s v="Groceries"/>
    <x v="4"/>
    <n v="29"/>
    <n v="37"/>
    <n v="5701.52"/>
    <n v="165344.07999999999"/>
    <d v="2025-04-28T00:00:00"/>
    <d v="2025-10-04T00:00:00"/>
    <s v="Actv"/>
    <x v="3"/>
    <s v="Training Mini"/>
    <s v="Groceries"/>
    <s v="Retailmart Inc"/>
    <x v="873"/>
    <x v="4"/>
    <x v="4"/>
    <n v="29"/>
    <n v="37"/>
    <n v="5701.52"/>
    <n v="165344.08000000002"/>
    <x v="2"/>
    <x v="1"/>
  </r>
  <r>
    <s v="P5476"/>
    <s v="Summer Plus"/>
    <s v="Electronics"/>
    <x v="4"/>
    <n v="72"/>
    <n v="34"/>
    <n v="7779.65"/>
    <n v="560134.79999999993"/>
    <d v="2025-05-27T00:00:00"/>
    <d v="2025-08-07T00:00:00"/>
    <s v="Actv"/>
    <x v="1"/>
    <s v="Summer Plus"/>
    <s v="Electronics"/>
    <s v="Retailmart Inc"/>
    <x v="1132"/>
    <x v="3"/>
    <x v="4"/>
    <n v="72"/>
    <n v="34"/>
    <n v="7779.65"/>
    <n v="560134.79999999993"/>
    <x v="0"/>
    <x v="0"/>
  </r>
  <r>
    <s v="P2191"/>
    <s v="Certain Lite"/>
    <s v="Electronics"/>
    <x v="3"/>
    <n v="8"/>
    <n v="28"/>
    <n v="5906.02"/>
    <n v="47248.160000000003"/>
    <d v="2025-03-13T00:00:00"/>
    <d v="2025-08-27T00:00:00"/>
    <s v="discon"/>
    <x v="1"/>
    <s v="Certain Lite"/>
    <s v="Electronics"/>
    <s v="Quickstock"/>
    <x v="1133"/>
    <x v="3"/>
    <x v="3"/>
    <n v="8"/>
    <n v="28"/>
    <n v="5906.02"/>
    <n v="47248.160000000003"/>
    <x v="2"/>
    <x v="1"/>
  </r>
  <r>
    <s v="P1271"/>
    <s v="Adult Plus"/>
    <s v="Furniture"/>
    <x v="3"/>
    <m/>
    <n v="71"/>
    <n v="14154.96"/>
    <m/>
    <d v="2025-02-11T00:00:00"/>
    <d v="2025-08-30T00:00:00"/>
    <s v="discontinued"/>
    <x v="1"/>
    <s v="Adult Plus"/>
    <s v="Furniture"/>
    <s v="Quickstock"/>
    <x v="1134"/>
    <x v="2"/>
    <x v="3"/>
    <n v="0"/>
    <n v="71"/>
    <n v="14154.96"/>
    <n v="0"/>
    <x v="1"/>
    <x v="1"/>
  </r>
  <r>
    <s v="P4332"/>
    <s v="Discussion Plus"/>
    <s v="Furniture"/>
    <x v="3"/>
    <n v="19"/>
    <n v="98"/>
    <n v="13277.39"/>
    <n v="252270.41"/>
    <d v="2025-05-16T00:00:00"/>
    <d v="2025-07-24T00:00:00"/>
    <s v="active"/>
    <x v="3"/>
    <s v="Discussion Plus"/>
    <s v="Furniture"/>
    <s v="Quickstock"/>
    <x v="426"/>
    <x v="2"/>
    <x v="3"/>
    <n v="19"/>
    <n v="98"/>
    <n v="13277.39"/>
    <n v="252270.40999999997"/>
    <x v="2"/>
    <x v="1"/>
  </r>
  <r>
    <s v="P4841"/>
    <s v="Sell Plus"/>
    <s v="Furniture"/>
    <x v="4"/>
    <n v="92"/>
    <n v="32"/>
    <n v="427.96"/>
    <n v="39372.32"/>
    <d v="2025-06-08T00:00:00"/>
    <d v="2025-08-15T00:00:00"/>
    <s v="Inactive"/>
    <x v="4"/>
    <s v="Sell Plus"/>
    <s v="Furniture"/>
    <s v="Retailmart Inc"/>
    <x v="1135"/>
    <x v="2"/>
    <x v="4"/>
    <n v="92"/>
    <n v="32"/>
    <n v="427.96"/>
    <n v="39372.32"/>
    <x v="0"/>
    <x v="0"/>
  </r>
  <r>
    <s v="P8788"/>
    <s v="Himself Plus"/>
    <s v="Toys"/>
    <x v="0"/>
    <n v="73"/>
    <n v="80"/>
    <n v="5780.06"/>
    <n v="421944.38"/>
    <d v="2025-02-17T00:00:00"/>
    <d v="2025-09-07T00:00:00"/>
    <s v="Actv"/>
    <x v="2"/>
    <s v="Himself Plus"/>
    <s v="Toys"/>
    <s v="Global Traders"/>
    <x v="1136"/>
    <x v="1"/>
    <x v="0"/>
    <n v="73"/>
    <n v="80"/>
    <n v="5780.06"/>
    <n v="421944.38"/>
    <x v="2"/>
    <x v="1"/>
  </r>
  <r>
    <s v="P1066"/>
    <s v="Produce Pro"/>
    <s v="Clothing"/>
    <x v="0"/>
    <n v="190"/>
    <n v="28"/>
    <n v="2795.71"/>
    <n v="531184.9"/>
    <d v="2025-03-03T00:00:00"/>
    <d v="2025-08-19T00:00:00"/>
    <s v="discontinued"/>
    <x v="0"/>
    <s v="Produce Pro"/>
    <s v="Clothing"/>
    <s v="Global Traders"/>
    <x v="1137"/>
    <x v="0"/>
    <x v="0"/>
    <n v="190"/>
    <n v="28"/>
    <n v="2795.71"/>
    <n v="531184.9"/>
    <x v="0"/>
    <x v="0"/>
  </r>
  <r>
    <s v="P6730"/>
    <s v="Small Plus"/>
    <s v="Electronics"/>
    <x v="3"/>
    <n v="41"/>
    <n v="32"/>
    <n v="4228.6400000000003"/>
    <n v="173374.24"/>
    <d v="2025-05-11T00:00:00"/>
    <d v="2025-09-25T00:00:00"/>
    <s v="Actv"/>
    <x v="2"/>
    <s v="Small Plus"/>
    <s v="Electronics"/>
    <s v="Quickstock"/>
    <x v="719"/>
    <x v="3"/>
    <x v="3"/>
    <n v="41"/>
    <n v="32"/>
    <n v="4228.6400000000003"/>
    <n v="173374.24000000002"/>
    <x v="0"/>
    <x v="0"/>
  </r>
  <r>
    <s v="P4339"/>
    <s v="memory mini"/>
    <s v="Toys"/>
    <x v="0"/>
    <n v="36"/>
    <n v="93"/>
    <n v="18238.93"/>
    <n v="656601.48"/>
    <d v="2025-01-18T00:00:00"/>
    <d v="2025-08-09T00:00:00"/>
    <s v="active"/>
    <x v="4"/>
    <s v="Memory Mini"/>
    <s v="Toys"/>
    <s v="Global Traders"/>
    <x v="1138"/>
    <x v="1"/>
    <x v="0"/>
    <n v="36"/>
    <n v="93"/>
    <n v="18238.93"/>
    <n v="656601.48"/>
    <x v="2"/>
    <x v="1"/>
  </r>
  <r>
    <s v="P9264"/>
    <s v="Party Max"/>
    <s v="Furniture"/>
    <x v="3"/>
    <m/>
    <n v="90"/>
    <n v="6286.33"/>
    <m/>
    <d v="2025-06-03T00:00:00"/>
    <d v="2025-09-17T00:00:00"/>
    <s v="Actv"/>
    <x v="2"/>
    <s v="Party Max"/>
    <s v="Furniture"/>
    <s v="Quickstock"/>
    <x v="1139"/>
    <x v="2"/>
    <x v="3"/>
    <n v="0"/>
    <n v="90"/>
    <n v="6286.33"/>
    <n v="0"/>
    <x v="1"/>
    <x v="1"/>
  </r>
  <r>
    <s v="P2174"/>
    <s v="five mini"/>
    <s v="Clothing"/>
    <x v="3"/>
    <n v="156"/>
    <n v="97"/>
    <n v="7510.25"/>
    <n v="1171599"/>
    <d v="2025-05-16T00:00:00"/>
    <d v="2025-08-01T00:00:00"/>
    <s v="Actv"/>
    <x v="2"/>
    <s v="Five Mini"/>
    <s v="Clothing"/>
    <s v="Quickstock"/>
    <x v="1077"/>
    <x v="0"/>
    <x v="3"/>
    <n v="156"/>
    <n v="97"/>
    <n v="7510.25"/>
    <n v="1171599"/>
    <x v="0"/>
    <x v="0"/>
  </r>
  <r>
    <s v="P3244"/>
    <s v="Skill Max"/>
    <s v="Furniture"/>
    <x v="0"/>
    <n v="88"/>
    <n v="50"/>
    <n v="19314.5"/>
    <n v="1699676"/>
    <d v="2025-02-12T00:00:00"/>
    <d v="2025-10-12T00:00:00"/>
    <s v="discontinued"/>
    <x v="3"/>
    <s v="Skill Max"/>
    <s v="Furniture"/>
    <s v="Global Traders"/>
    <x v="1140"/>
    <x v="2"/>
    <x v="0"/>
    <n v="88"/>
    <n v="50"/>
    <n v="19314.5"/>
    <n v="1699676"/>
    <x v="0"/>
    <x v="0"/>
  </r>
  <r>
    <s v="P3795"/>
    <s v="Decade Pro"/>
    <s v="Clothing"/>
    <x v="5"/>
    <n v="182"/>
    <n v="21"/>
    <n v="19305.93"/>
    <n v="3513679.26"/>
    <d v="2025-05-10T00:00:00"/>
    <d v="2025-09-13T00:00:00"/>
    <s v="discon"/>
    <x v="0"/>
    <s v="Decade Pro"/>
    <s v="Clothing"/>
    <s v="Abc Pvt Ltd"/>
    <x v="1141"/>
    <x v="0"/>
    <x v="5"/>
    <n v="182"/>
    <n v="21"/>
    <n v="19305.93"/>
    <n v="3513679.2600000002"/>
    <x v="0"/>
    <x v="0"/>
  </r>
  <r>
    <s v="P1731"/>
    <s v="Exist Max"/>
    <s v="Clothing"/>
    <x v="0"/>
    <n v="105"/>
    <n v="89"/>
    <n v="7370.88"/>
    <n v="773942.4"/>
    <d v="2025-03-05T00:00:00"/>
    <d v="2025-08-01T00:00:00"/>
    <s v="Inactive"/>
    <x v="1"/>
    <s v="Exist Max"/>
    <s v="Clothing"/>
    <s v="Global Traders"/>
    <x v="1142"/>
    <x v="0"/>
    <x v="0"/>
    <n v="105"/>
    <n v="89"/>
    <n v="7370.88"/>
    <n v="773942.4"/>
    <x v="0"/>
    <x v="0"/>
  </r>
  <r>
    <s v="P3933"/>
    <s v="Activity Plus"/>
    <s v="Electronics"/>
    <x v="1"/>
    <n v="83"/>
    <n v="83"/>
    <n v="12739.56"/>
    <n v="1057383.48"/>
    <d v="2025-05-26T00:00:00"/>
    <d v="2025-10-03T00:00:00"/>
    <s v="Inactive"/>
    <x v="4"/>
    <s v="Activity Plus"/>
    <s v="Electronics"/>
    <s v="Omni Suppliers"/>
    <x v="139"/>
    <x v="3"/>
    <x v="1"/>
    <n v="83"/>
    <n v="83"/>
    <n v="12739.56"/>
    <n v="1057383.48"/>
    <x v="2"/>
    <x v="0"/>
  </r>
  <r>
    <s v="P3263"/>
    <s v="Seat Max"/>
    <s v="Toys"/>
    <x v="3"/>
    <n v="104"/>
    <n v="87"/>
    <n v="15911.41"/>
    <n v="1654786.64"/>
    <d v="2025-03-03T00:00:00"/>
    <d v="2025-08-05T00:00:00"/>
    <s v="active"/>
    <x v="2"/>
    <s v="Seat Max"/>
    <s v="Toys"/>
    <s v="Quickstock"/>
    <x v="1143"/>
    <x v="1"/>
    <x v="3"/>
    <n v="104"/>
    <n v="87"/>
    <n v="15911.41"/>
    <n v="1654786.64"/>
    <x v="0"/>
    <x v="0"/>
  </r>
  <r>
    <s v="P2515"/>
    <s v="Official Lite"/>
    <s v="Groceries"/>
    <x v="4"/>
    <n v="182"/>
    <n v="54"/>
    <n v="16930.18"/>
    <n v="3081292.76"/>
    <d v="2025-06-30T00:00:00"/>
    <d v="2025-10-02T00:00:00"/>
    <s v="Actv"/>
    <x v="0"/>
    <s v="Official Lite"/>
    <s v="Groceries"/>
    <s v="Retailmart Inc"/>
    <x v="1144"/>
    <x v="4"/>
    <x v="4"/>
    <n v="182"/>
    <n v="54"/>
    <n v="16930.18"/>
    <n v="3081292.7600000002"/>
    <x v="0"/>
    <x v="0"/>
  </r>
  <r>
    <s v="P8088"/>
    <s v="Traditional Pro"/>
    <s v="Groceries"/>
    <x v="3"/>
    <n v="101"/>
    <n v="26"/>
    <n v="560.12"/>
    <n v="56572.12"/>
    <d v="2025-03-23T00:00:00"/>
    <d v="2025-07-28T00:00:00"/>
    <s v="discon"/>
    <x v="0"/>
    <s v="Traditional Pro"/>
    <s v="Groceries"/>
    <s v="Quickstock"/>
    <x v="1145"/>
    <x v="4"/>
    <x v="3"/>
    <n v="101"/>
    <n v="26"/>
    <n v="560.12"/>
    <n v="56572.12"/>
    <x v="0"/>
    <x v="0"/>
  </r>
  <r>
    <s v="P2167"/>
    <s v="Decision Mini"/>
    <s v="Toys"/>
    <x v="5"/>
    <n v="110"/>
    <n v="70"/>
    <n v="5008.37"/>
    <n v="550920.69999999995"/>
    <d v="2025-02-01T00:00:00"/>
    <d v="2025-09-19T00:00:00"/>
    <s v="Actv"/>
    <x v="4"/>
    <s v="Decision Mini"/>
    <s v="Toys"/>
    <s v="Abc Pvt Ltd"/>
    <x v="1146"/>
    <x v="1"/>
    <x v="5"/>
    <n v="110"/>
    <n v="70"/>
    <n v="5008.37"/>
    <n v="550920.69999999995"/>
    <x v="0"/>
    <x v="0"/>
  </r>
  <r>
    <s v="P7738"/>
    <s v="Another Pro"/>
    <s v="Clothing"/>
    <x v="0"/>
    <n v="41"/>
    <n v="36"/>
    <n v="6084.2"/>
    <n v="249452.2"/>
    <d v="2025-01-22T00:00:00"/>
    <d v="2025-08-30T00:00:00"/>
    <s v="active"/>
    <x v="0"/>
    <s v="Another Pro"/>
    <s v="Clothing"/>
    <s v="Global Traders"/>
    <x v="1147"/>
    <x v="0"/>
    <x v="0"/>
    <n v="41"/>
    <n v="36"/>
    <n v="6084.2"/>
    <n v="249452.19999999998"/>
    <x v="0"/>
    <x v="0"/>
  </r>
  <r>
    <s v="P2030"/>
    <s v="Year Lite"/>
    <s v="Toys"/>
    <x v="5"/>
    <n v="154"/>
    <n v="29"/>
    <n v="15304.79"/>
    <n v="2356937.66"/>
    <d v="2025-05-30T00:00:00"/>
    <d v="2025-07-18T00:00:00"/>
    <s v="active"/>
    <x v="1"/>
    <s v="Year Lite"/>
    <s v="Toys"/>
    <s v="Abc Pvt Ltd"/>
    <x v="739"/>
    <x v="1"/>
    <x v="5"/>
    <n v="154"/>
    <n v="29"/>
    <n v="15304.79"/>
    <n v="2356937.66"/>
    <x v="0"/>
    <x v="0"/>
  </r>
  <r>
    <s v="P4992"/>
    <s v="Full Plus"/>
    <s v="Furniture"/>
    <x v="4"/>
    <n v="5"/>
    <n v="43"/>
    <n v="1995.28"/>
    <n v="9976.4"/>
    <d v="2025-04-18T00:00:00"/>
    <d v="2025-08-21T00:00:00"/>
    <s v="discontinued"/>
    <x v="3"/>
    <s v="Full Plus"/>
    <s v="Furniture"/>
    <s v="Retailmart Inc"/>
    <x v="1148"/>
    <x v="2"/>
    <x v="4"/>
    <n v="5"/>
    <n v="43"/>
    <n v="1995.28"/>
    <n v="9976.4"/>
    <x v="2"/>
    <x v="1"/>
  </r>
  <r>
    <s v="P8037"/>
    <s v="Same Pro"/>
    <s v="Groceries"/>
    <x v="1"/>
    <n v="27"/>
    <n v="22"/>
    <n v="3583.69"/>
    <n v="96759.63"/>
    <d v="2025-04-03T00:00:00"/>
    <d v="2025-09-19T00:00:00"/>
    <s v="Actv"/>
    <x v="4"/>
    <s v="Same Pro"/>
    <s v="Groceries"/>
    <s v="Omni Suppliers"/>
    <x v="1149"/>
    <x v="4"/>
    <x v="1"/>
    <n v="27"/>
    <n v="22"/>
    <n v="3583.69"/>
    <n v="96759.63"/>
    <x v="0"/>
    <x v="0"/>
  </r>
  <r>
    <s v="P5661"/>
    <s v="Old X"/>
    <s v="Electronics"/>
    <x v="4"/>
    <n v="183"/>
    <n v="78"/>
    <n v="16248.33"/>
    <n v="2973444.39"/>
    <d v="2025-04-20T00:00:00"/>
    <d v="2025-07-29T00:00:00"/>
    <s v="Actv"/>
    <x v="2"/>
    <s v="Old X"/>
    <s v="Electronics"/>
    <s v="Retailmart Inc"/>
    <x v="1150"/>
    <x v="3"/>
    <x v="4"/>
    <n v="183"/>
    <n v="78"/>
    <n v="16248.33"/>
    <n v="2973444.39"/>
    <x v="0"/>
    <x v="0"/>
  </r>
  <r>
    <s v="P4968"/>
    <s v="Recently Max"/>
    <s v="Groceries"/>
    <x v="2"/>
    <n v="156"/>
    <n v="82"/>
    <n v="1685.22"/>
    <n v="262894.32"/>
    <d v="2025-05-26T00:00:00"/>
    <d v="2025-07-23T00:00:00"/>
    <s v="discon"/>
    <x v="1"/>
    <s v="Recently Max"/>
    <s v="Groceries"/>
    <s v=""/>
    <x v="1151"/>
    <x v="4"/>
    <x v="2"/>
    <n v="156"/>
    <n v="82"/>
    <n v="1685.22"/>
    <n v="262894.32"/>
    <x v="0"/>
    <x v="0"/>
  </r>
  <r>
    <s v="P4829"/>
    <s v="culture x"/>
    <s v="Clothing"/>
    <x v="4"/>
    <n v="103"/>
    <n v="26"/>
    <n v="14363.43"/>
    <n v="1479433.29"/>
    <d v="2025-05-20T00:00:00"/>
    <d v="2025-07-29T00:00:00"/>
    <s v="Actv"/>
    <x v="0"/>
    <s v="Culture X"/>
    <s v="Clothing"/>
    <s v="Retailmart Inc"/>
    <x v="1152"/>
    <x v="0"/>
    <x v="4"/>
    <n v="103"/>
    <n v="26"/>
    <n v="14363.43"/>
    <n v="1479433.29"/>
    <x v="0"/>
    <x v="0"/>
  </r>
  <r>
    <s v="P2754"/>
    <s v="Student Lite"/>
    <s v="Toys"/>
    <x v="1"/>
    <n v="198"/>
    <n v="63"/>
    <n v="3930.97"/>
    <n v="778332.05999999994"/>
    <d v="2025-04-12T00:00:00"/>
    <d v="2025-08-23T00:00:00"/>
    <s v="active"/>
    <x v="2"/>
    <s v="Student Lite"/>
    <s v="Toys"/>
    <s v="Omni Suppliers"/>
    <x v="1003"/>
    <x v="1"/>
    <x v="1"/>
    <n v="198"/>
    <n v="63"/>
    <n v="3930.97"/>
    <n v="778332.05999999994"/>
    <x v="0"/>
    <x v="0"/>
  </r>
  <r>
    <s v="P5938"/>
    <s v="Deep Max"/>
    <s v="Groceries"/>
    <x v="5"/>
    <n v="41"/>
    <n v="52"/>
    <n v="3824.46"/>
    <n v="156802.85999999999"/>
    <d v="2025-03-01T00:00:00"/>
    <d v="2025-10-03T00:00:00"/>
    <s v="discontinued"/>
    <x v="2"/>
    <s v="Deep Max"/>
    <s v="Groceries"/>
    <s v="Abc Pvt Ltd"/>
    <x v="10"/>
    <x v="4"/>
    <x v="5"/>
    <n v="41"/>
    <n v="52"/>
    <n v="3824.46"/>
    <n v="156802.86000000002"/>
    <x v="2"/>
    <x v="1"/>
  </r>
  <r>
    <s v="P6603"/>
    <s v="anything max"/>
    <s v="Furniture"/>
    <x v="4"/>
    <n v="164"/>
    <n v="78"/>
    <n v="12106.04"/>
    <n v="1985390.56"/>
    <d v="2025-06-30T00:00:00"/>
    <d v="2025-07-26T00:00:00"/>
    <s v="Actv"/>
    <x v="3"/>
    <s v="Anything Max"/>
    <s v="Furniture"/>
    <s v="Retailmart Inc"/>
    <x v="1153"/>
    <x v="2"/>
    <x v="4"/>
    <n v="164"/>
    <n v="78"/>
    <n v="12106.04"/>
    <n v="1985390.56"/>
    <x v="0"/>
    <x v="0"/>
  </r>
  <r>
    <s v="P2412"/>
    <s v="Vote X"/>
    <s v="Groceries"/>
    <x v="0"/>
    <n v="47"/>
    <n v="22"/>
    <n v="14202.31"/>
    <n v="667508.56999999995"/>
    <d v="2025-05-04T00:00:00"/>
    <d v="2025-08-28T00:00:00"/>
    <s v="Inactive"/>
    <x v="1"/>
    <s v="Vote X"/>
    <s v="Groceries"/>
    <s v="Global Traders"/>
    <x v="1154"/>
    <x v="4"/>
    <x v="0"/>
    <n v="47"/>
    <n v="22"/>
    <n v="14202.31"/>
    <n v="667508.56999999995"/>
    <x v="0"/>
    <x v="0"/>
  </r>
  <r>
    <s v="P2340"/>
    <s v="Reduce Lite"/>
    <s v="Groceries"/>
    <x v="1"/>
    <n v="158"/>
    <n v="36"/>
    <n v="6119.63"/>
    <n v="966901.54"/>
    <d v="2025-02-27T00:00:00"/>
    <d v="2025-07-18T00:00:00"/>
    <s v="Actv"/>
    <x v="1"/>
    <s v="Reduce Lite"/>
    <s v="Groceries"/>
    <s v="Omni Suppliers"/>
    <x v="322"/>
    <x v="4"/>
    <x v="1"/>
    <n v="158"/>
    <n v="36"/>
    <n v="6119.63"/>
    <n v="966901.54"/>
    <x v="0"/>
    <x v="0"/>
  </r>
  <r>
    <s v="P6969"/>
    <s v="Against X"/>
    <s v="Electronics"/>
    <x v="3"/>
    <n v="49"/>
    <n v="97"/>
    <n v="6555.85"/>
    <n v="321236.65000000002"/>
    <d v="2025-06-07T00:00:00"/>
    <d v="2025-09-27T00:00:00"/>
    <m/>
    <x v="0"/>
    <s v="Against X"/>
    <s v="Electronics"/>
    <s v="Quickstock"/>
    <x v="1155"/>
    <x v="3"/>
    <x v="3"/>
    <n v="49"/>
    <n v="97"/>
    <n v="6555.85"/>
    <n v="321236.65000000002"/>
    <x v="2"/>
    <x v="1"/>
  </r>
  <r>
    <s v="P4150"/>
    <s v="Rest X"/>
    <s v="Furniture"/>
    <x v="4"/>
    <n v="69"/>
    <n v="46"/>
    <n v="13599.29"/>
    <n v="938351.01"/>
    <d v="2025-02-21T00:00:00"/>
    <d v="2025-08-27T00:00:00"/>
    <s v="discontinued"/>
    <x v="3"/>
    <s v="Rest X"/>
    <s v="Furniture"/>
    <s v="Retailmart Inc"/>
    <x v="1156"/>
    <x v="2"/>
    <x v="4"/>
    <n v="69"/>
    <n v="46"/>
    <n v="13599.29"/>
    <n v="938351.01"/>
    <x v="0"/>
    <x v="0"/>
  </r>
  <r>
    <s v="P7947"/>
    <s v="Author Lite"/>
    <s v="Groceries"/>
    <x v="5"/>
    <n v="7"/>
    <n v="98"/>
    <n v="5013.3999999999996"/>
    <n v="35093.800000000003"/>
    <d v="2025-06-18T00:00:00"/>
    <d v="2025-07-18T00:00:00"/>
    <s v="active"/>
    <x v="0"/>
    <s v="Author Lite"/>
    <s v="Groceries"/>
    <s v="Abc Pvt Ltd"/>
    <x v="1157"/>
    <x v="4"/>
    <x v="5"/>
    <n v="7"/>
    <n v="98"/>
    <n v="5013.3999999999996"/>
    <n v="35093.799999999996"/>
    <x v="2"/>
    <x v="1"/>
  </r>
  <r>
    <s v="P2907"/>
    <s v="early max"/>
    <s v="Furniture"/>
    <x v="0"/>
    <n v="12"/>
    <n v="20"/>
    <n v="1170.43"/>
    <n v="14045.16"/>
    <d v="2025-01-18T00:00:00"/>
    <d v="2025-07-21T00:00:00"/>
    <s v="discon"/>
    <x v="4"/>
    <s v="Early Max"/>
    <s v="Furniture"/>
    <s v="Global Traders"/>
    <x v="1158"/>
    <x v="2"/>
    <x v="0"/>
    <n v="12"/>
    <n v="20"/>
    <n v="1170.43"/>
    <n v="14045.16"/>
    <x v="2"/>
    <x v="1"/>
  </r>
  <r>
    <s v="P5174"/>
    <s v="security plus"/>
    <s v="Furniture"/>
    <x v="1"/>
    <n v="77"/>
    <n v="90"/>
    <n v="17604.3"/>
    <n v="1355531.1"/>
    <d v="2025-05-09T00:00:00"/>
    <d v="2025-09-05T00:00:00"/>
    <s v="discontinued"/>
    <x v="2"/>
    <s v="Security Plus"/>
    <s v="Furniture"/>
    <s v="Omni Suppliers"/>
    <x v="1159"/>
    <x v="2"/>
    <x v="1"/>
    <n v="77"/>
    <n v="90"/>
    <n v="17604.3"/>
    <n v="1355531.0999999999"/>
    <x v="2"/>
    <x v="1"/>
  </r>
  <r>
    <s v="P5487"/>
    <s v="Ability X"/>
    <s v="Clothing"/>
    <x v="5"/>
    <n v="90"/>
    <n v="73"/>
    <n v="9506.43"/>
    <n v="855578.70000000007"/>
    <d v="2025-07-01T00:00:00"/>
    <d v="2025-08-03T00:00:00"/>
    <s v="discon"/>
    <x v="3"/>
    <s v="Ability X"/>
    <s v="Clothing"/>
    <s v="Abc Pvt Ltd"/>
    <x v="1160"/>
    <x v="0"/>
    <x v="5"/>
    <n v="90"/>
    <n v="73"/>
    <n v="9506.43"/>
    <n v="855578.70000000007"/>
    <x v="0"/>
    <x v="0"/>
  </r>
  <r>
    <s v="P5435"/>
    <s v="Onto Max"/>
    <s v="Clothing"/>
    <x v="1"/>
    <n v="84"/>
    <n v="80"/>
    <n v="15712.03"/>
    <n v="1319810.52"/>
    <d v="2025-01-26T00:00:00"/>
    <d v="2025-09-18T00:00:00"/>
    <s v="Actv"/>
    <x v="3"/>
    <s v="Onto Max"/>
    <s v="Clothing"/>
    <s v="Omni Suppliers"/>
    <x v="1161"/>
    <x v="0"/>
    <x v="1"/>
    <n v="84"/>
    <n v="80"/>
    <n v="15712.03"/>
    <n v="1319810.52"/>
    <x v="0"/>
    <x v="0"/>
  </r>
  <r>
    <s v="P8951"/>
    <s v="Explain Max"/>
    <s v="Electronics"/>
    <x v="3"/>
    <n v="49"/>
    <n v="62"/>
    <n v="9187.67"/>
    <n v="450195.83"/>
    <d v="2025-03-10T00:00:00"/>
    <d v="2025-09-12T00:00:00"/>
    <s v="Actv"/>
    <x v="2"/>
    <s v="Explain Max"/>
    <s v="Electronics"/>
    <s v="Quickstock"/>
    <x v="1162"/>
    <x v="3"/>
    <x v="3"/>
    <n v="49"/>
    <n v="62"/>
    <n v="9187.67"/>
    <n v="450195.83"/>
    <x v="2"/>
    <x v="1"/>
  </r>
  <r>
    <s v="P9633"/>
    <s v="Sea Mini"/>
    <s v="Groceries"/>
    <x v="4"/>
    <n v="129"/>
    <n v="23"/>
    <n v="10281.85"/>
    <n v="1326358.6499999999"/>
    <d v="2025-05-30T00:00:00"/>
    <d v="2025-10-06T00:00:00"/>
    <s v="active"/>
    <x v="3"/>
    <s v="Sea Mini"/>
    <s v="Groceries"/>
    <s v="Retailmart Inc"/>
    <x v="1163"/>
    <x v="4"/>
    <x v="4"/>
    <n v="129"/>
    <n v="23"/>
    <n v="10281.85"/>
    <n v="1326358.6500000001"/>
    <x v="0"/>
    <x v="0"/>
  </r>
  <r>
    <s v="P2505"/>
    <s v="Career Pro"/>
    <s v="Furniture"/>
    <x v="0"/>
    <n v="93"/>
    <n v="25"/>
    <n v="6265.86"/>
    <n v="582724.98"/>
    <d v="2025-06-29T00:00:00"/>
    <d v="2025-07-18T00:00:00"/>
    <s v="active"/>
    <x v="3"/>
    <s v="Career Pro"/>
    <s v="Furniture"/>
    <s v="Global Traders"/>
    <x v="1164"/>
    <x v="2"/>
    <x v="0"/>
    <n v="93"/>
    <n v="25"/>
    <n v="6265.86"/>
    <n v="582724.98"/>
    <x v="0"/>
    <x v="0"/>
  </r>
  <r>
    <s v="P7468"/>
    <s v="Real Plus"/>
    <s v="Toys"/>
    <x v="0"/>
    <n v="68"/>
    <n v="39"/>
    <n v="82.79"/>
    <n v="5629.72"/>
    <d v="2025-01-28T00:00:00"/>
    <d v="2025-09-22T00:00:00"/>
    <s v="discontinued"/>
    <x v="0"/>
    <s v="Real Plus"/>
    <s v="Toys"/>
    <s v="Global Traders"/>
    <x v="1165"/>
    <x v="1"/>
    <x v="0"/>
    <n v="68"/>
    <n v="39"/>
    <n v="82.79"/>
    <n v="5629.72"/>
    <x v="0"/>
    <x v="0"/>
  </r>
  <r>
    <s v="P9042"/>
    <s v="Data X"/>
    <s v="Electronics"/>
    <x v="3"/>
    <n v="99"/>
    <n v="83"/>
    <n v="5663.79"/>
    <n v="560715.21"/>
    <d v="2025-05-20T00:00:00"/>
    <d v="2025-08-15T00:00:00"/>
    <s v="Actv"/>
    <x v="2"/>
    <s v="Data X"/>
    <s v="Electronics"/>
    <s v="Quickstock"/>
    <x v="1166"/>
    <x v="3"/>
    <x v="3"/>
    <n v="99"/>
    <n v="83"/>
    <n v="5663.79"/>
    <n v="560715.21"/>
    <x v="0"/>
    <x v="0"/>
  </r>
  <r>
    <s v="P3721"/>
    <s v="Trip Plus"/>
    <s v="Groceries"/>
    <x v="5"/>
    <n v="182"/>
    <n v="48"/>
    <n v="2451.25"/>
    <n v="446127.5"/>
    <d v="2025-01-12T00:00:00"/>
    <d v="2025-09-18T00:00:00"/>
    <s v="Inactive"/>
    <x v="0"/>
    <s v="Trip Plus"/>
    <s v="Groceries"/>
    <s v="Abc Pvt Ltd"/>
    <x v="443"/>
    <x v="4"/>
    <x v="5"/>
    <n v="182"/>
    <n v="48"/>
    <n v="2451.25"/>
    <n v="446127.5"/>
    <x v="0"/>
    <x v="0"/>
  </r>
  <r>
    <s v="P3925"/>
    <s v="Back X"/>
    <s v="Clothing"/>
    <x v="2"/>
    <n v="96"/>
    <n v="37"/>
    <n v="14469.55"/>
    <n v="1389076.8"/>
    <d v="2025-03-20T00:00:00"/>
    <d v="2025-09-18T00:00:00"/>
    <s v="Inactive"/>
    <x v="1"/>
    <s v="Back X"/>
    <s v="Clothing"/>
    <s v=""/>
    <x v="1167"/>
    <x v="0"/>
    <x v="2"/>
    <n v="96"/>
    <n v="37"/>
    <n v="14469.55"/>
    <n v="1389076.7999999998"/>
    <x v="0"/>
    <x v="0"/>
  </r>
  <r>
    <s v="P7240"/>
    <s v="Carry Max"/>
    <s v="Electronics"/>
    <x v="0"/>
    <n v="0"/>
    <n v="23"/>
    <n v="10272.24"/>
    <n v="0"/>
    <d v="2025-02-16T00:00:00"/>
    <d v="2025-08-08T00:00:00"/>
    <s v="Inactive"/>
    <x v="2"/>
    <s v="Carry Max"/>
    <s v="Electronics"/>
    <s v="Global Traders"/>
    <x v="1168"/>
    <x v="3"/>
    <x v="0"/>
    <n v="0"/>
    <n v="23"/>
    <n v="10272.24"/>
    <n v="0"/>
    <x v="1"/>
    <x v="1"/>
  </r>
  <r>
    <s v="P4153"/>
    <s v="mrs lite"/>
    <s v="Clothing"/>
    <x v="4"/>
    <n v="26"/>
    <n v="62"/>
    <n v="14893.37"/>
    <n v="387227.62"/>
    <d v="2025-03-13T00:00:00"/>
    <d v="2025-07-28T00:00:00"/>
    <m/>
    <x v="0"/>
    <s v="Mrs Lite"/>
    <s v="Clothing"/>
    <s v="Retailmart Inc"/>
    <x v="117"/>
    <x v="0"/>
    <x v="4"/>
    <n v="26"/>
    <n v="62"/>
    <n v="14893.37"/>
    <n v="387227.62"/>
    <x v="2"/>
    <x v="1"/>
  </r>
  <r>
    <s v="P2128"/>
    <s v="Soldier Mini"/>
    <s v="Electronics"/>
    <x v="5"/>
    <n v="182"/>
    <n v="79"/>
    <n v="19886.89"/>
    <n v="3619413.98"/>
    <d v="2025-01-23T00:00:00"/>
    <d v="2025-10-12T00:00:00"/>
    <s v="discon"/>
    <x v="1"/>
    <s v="Soldier Mini"/>
    <s v="Electronics"/>
    <s v="Abc Pvt Ltd"/>
    <x v="1169"/>
    <x v="3"/>
    <x v="5"/>
    <n v="182"/>
    <n v="79"/>
    <n v="19886.89"/>
    <n v="3619413.98"/>
    <x v="0"/>
    <x v="0"/>
  </r>
  <r>
    <s v="P6583"/>
    <s v="Down Max"/>
    <s v="Electronics"/>
    <x v="5"/>
    <m/>
    <n v="75"/>
    <n v="12512.05"/>
    <m/>
    <d v="2025-01-18T00:00:00"/>
    <d v="2025-09-19T00:00:00"/>
    <s v="discontinued"/>
    <x v="4"/>
    <s v="Down Max"/>
    <s v="Electronics"/>
    <s v="Abc Pvt Ltd"/>
    <x v="1170"/>
    <x v="3"/>
    <x v="5"/>
    <n v="0"/>
    <n v="75"/>
    <n v="12512.05"/>
    <n v="0"/>
    <x v="1"/>
    <x v="1"/>
  </r>
  <r>
    <s v="P3741"/>
    <s v="Suffer Pro"/>
    <s v="Groceries"/>
    <x v="5"/>
    <n v="112"/>
    <n v="62"/>
    <n v="13527.96"/>
    <n v="1515131.52"/>
    <d v="2025-03-26T00:00:00"/>
    <d v="2025-09-04T00:00:00"/>
    <s v="Inactive"/>
    <x v="2"/>
    <s v="Suffer Pro"/>
    <s v="Groceries"/>
    <s v="Abc Pvt Ltd"/>
    <x v="1171"/>
    <x v="4"/>
    <x v="5"/>
    <n v="112"/>
    <n v="62"/>
    <n v="13527.96"/>
    <n v="1515131.52"/>
    <x v="0"/>
    <x v="0"/>
  </r>
  <r>
    <s v="P9617"/>
    <s v="Hard Pro"/>
    <s v="Furniture"/>
    <x v="4"/>
    <n v="78"/>
    <n v="37"/>
    <n v="17327.41"/>
    <n v="1351537.98"/>
    <d v="2025-06-08T00:00:00"/>
    <d v="2025-08-12T00:00:00"/>
    <s v="Actv"/>
    <x v="3"/>
    <s v="Hard Pro"/>
    <s v="Furniture"/>
    <s v="Retailmart Inc"/>
    <x v="1172"/>
    <x v="2"/>
    <x v="4"/>
    <n v="78"/>
    <n v="37"/>
    <n v="17327.41"/>
    <n v="1351537.98"/>
    <x v="0"/>
    <x v="0"/>
  </r>
  <r>
    <s v="P1498"/>
    <s v="Stage Lite"/>
    <s v="Toys"/>
    <x v="4"/>
    <n v="29"/>
    <n v="77"/>
    <n v="802.07"/>
    <n v="23260.03"/>
    <d v="2025-01-22T00:00:00"/>
    <d v="2025-07-23T00:00:00"/>
    <s v="discon"/>
    <x v="3"/>
    <s v="Stage Lite"/>
    <s v="Toys"/>
    <s v="Retailmart Inc"/>
    <x v="1173"/>
    <x v="1"/>
    <x v="4"/>
    <n v="29"/>
    <n v="77"/>
    <n v="802.07"/>
    <n v="23260.030000000002"/>
    <x v="2"/>
    <x v="1"/>
  </r>
  <r>
    <s v="P3118"/>
    <s v="Sound X"/>
    <s v="Toys"/>
    <x v="0"/>
    <n v="145"/>
    <n v="26"/>
    <n v="15103.66"/>
    <n v="2190030.7000000002"/>
    <d v="2025-04-20T00:00:00"/>
    <d v="2025-07-20T00:00:00"/>
    <s v="active"/>
    <x v="2"/>
    <s v="Sound X"/>
    <s v="Toys"/>
    <s v="Global Traders"/>
    <x v="1174"/>
    <x v="1"/>
    <x v="0"/>
    <n v="145"/>
    <n v="26"/>
    <n v="15103.66"/>
    <n v="2190030.7000000002"/>
    <x v="0"/>
    <x v="0"/>
  </r>
  <r>
    <s v="P5565"/>
    <s v="Music Plus"/>
    <s v="Furniture"/>
    <x v="2"/>
    <n v="192"/>
    <n v="87"/>
    <n v="19843.11"/>
    <n v="3809877.12"/>
    <d v="2025-07-11T00:00:00"/>
    <d v="2025-08-07T00:00:00"/>
    <s v="discontinued"/>
    <x v="1"/>
    <s v="Music Plus"/>
    <s v="Furniture"/>
    <s v=""/>
    <x v="1175"/>
    <x v="2"/>
    <x v="2"/>
    <n v="192"/>
    <n v="87"/>
    <n v="19843.11"/>
    <n v="3809877.12"/>
    <x v="0"/>
    <x v="0"/>
  </r>
  <r>
    <s v="P9243"/>
    <s v="Protect Lite"/>
    <s v="Clothing"/>
    <x v="2"/>
    <n v="113"/>
    <n v="48"/>
    <n v="14142.12"/>
    <n v="1598059.56"/>
    <d v="2025-03-13T00:00:00"/>
    <d v="2025-08-14T00:00:00"/>
    <s v="Actv"/>
    <x v="3"/>
    <s v="Protect Lite"/>
    <s v="Clothing"/>
    <s v=""/>
    <x v="1176"/>
    <x v="0"/>
    <x v="2"/>
    <n v="113"/>
    <n v="48"/>
    <n v="14142.12"/>
    <n v="1598059.56"/>
    <x v="0"/>
    <x v="0"/>
  </r>
  <r>
    <s v="P3568"/>
    <s v="Machine X"/>
    <s v="Furniture"/>
    <x v="0"/>
    <m/>
    <n v="95"/>
    <n v="19083.14"/>
    <m/>
    <d v="2025-02-18T00:00:00"/>
    <d v="2025-08-11T00:00:00"/>
    <s v="discontinued"/>
    <x v="0"/>
    <s v="Machine X"/>
    <s v="Furniture"/>
    <s v="Global Traders"/>
    <x v="1177"/>
    <x v="2"/>
    <x v="0"/>
    <n v="0"/>
    <n v="95"/>
    <n v="19083.14"/>
    <n v="0"/>
    <x v="1"/>
    <x v="1"/>
  </r>
  <r>
    <s v="P4199"/>
    <s v="Medical Pro"/>
    <s v="Clothing"/>
    <x v="5"/>
    <n v="19"/>
    <n v="46"/>
    <n v="61.93"/>
    <n v="1176.67"/>
    <d v="2025-02-16T00:00:00"/>
    <d v="2025-08-26T00:00:00"/>
    <s v="active"/>
    <x v="4"/>
    <s v="Medical Pro"/>
    <s v="Clothing"/>
    <s v="Abc Pvt Ltd"/>
    <x v="1178"/>
    <x v="0"/>
    <x v="5"/>
    <n v="19"/>
    <n v="46"/>
    <n v="61.93"/>
    <n v="1176.67"/>
    <x v="2"/>
    <x v="1"/>
  </r>
  <r>
    <s v="P1240"/>
    <s v="Second Max"/>
    <s v="Electronics"/>
    <x v="0"/>
    <n v="112"/>
    <n v="43"/>
    <n v="10774.81"/>
    <n v="1206778.72"/>
    <d v="2025-06-29T00:00:00"/>
    <d v="2025-10-03T00:00:00"/>
    <s v="active"/>
    <x v="1"/>
    <s v="Second Max"/>
    <s v="Electronics"/>
    <s v="Global Traders"/>
    <x v="1179"/>
    <x v="3"/>
    <x v="0"/>
    <n v="112"/>
    <n v="43"/>
    <n v="10774.81"/>
    <n v="1206778.72"/>
    <x v="0"/>
    <x v="0"/>
  </r>
  <r>
    <s v="P9274"/>
    <s v="Or Plus"/>
    <s v="Clothing"/>
    <x v="4"/>
    <n v="62"/>
    <n v="76"/>
    <n v="5862.65"/>
    <n v="363484.3"/>
    <d v="2025-03-21T00:00:00"/>
    <d v="2025-09-22T00:00:00"/>
    <s v="Inactive"/>
    <x v="1"/>
    <s v="Or Plus"/>
    <s v="Clothing"/>
    <s v="Retailmart Inc"/>
    <x v="1180"/>
    <x v="0"/>
    <x v="4"/>
    <n v="62"/>
    <n v="76"/>
    <n v="5862.65"/>
    <n v="363484.3"/>
    <x v="2"/>
    <x v="1"/>
  </r>
  <r>
    <s v="P9802"/>
    <s v="Which Max"/>
    <s v="Furniture"/>
    <x v="3"/>
    <n v="61"/>
    <n v="49"/>
    <n v="8801.02"/>
    <n v="536862.22"/>
    <d v="2025-05-06T00:00:00"/>
    <d v="2025-07-15T00:00:00"/>
    <m/>
    <x v="1"/>
    <s v="Which Max"/>
    <s v="Furniture"/>
    <s v="Quickstock"/>
    <x v="324"/>
    <x v="2"/>
    <x v="3"/>
    <n v="61"/>
    <n v="49"/>
    <n v="8801.02"/>
    <n v="536862.22"/>
    <x v="0"/>
    <x v="0"/>
  </r>
  <r>
    <s v="P3173"/>
    <s v="Behavior Pro"/>
    <s v="Toys"/>
    <x v="3"/>
    <n v="156"/>
    <n v="60"/>
    <n v="10763.97"/>
    <n v="1679179.32"/>
    <d v="2025-06-11T00:00:00"/>
    <d v="2025-09-13T00:00:00"/>
    <s v="active"/>
    <x v="3"/>
    <s v="Behavior Pro"/>
    <s v="Toys"/>
    <s v="Quickstock"/>
    <x v="1181"/>
    <x v="1"/>
    <x v="3"/>
    <n v="156"/>
    <n v="60"/>
    <n v="10763.97"/>
    <n v="1679179.3199999998"/>
    <x v="0"/>
    <x v="0"/>
  </r>
  <r>
    <s v="P7080"/>
    <s v="still x"/>
    <s v="Clothing"/>
    <x v="5"/>
    <n v="30"/>
    <n v="49"/>
    <n v="1251.53"/>
    <n v="37545.9"/>
    <d v="2025-03-18T00:00:00"/>
    <d v="2025-08-23T00:00:00"/>
    <s v="active"/>
    <x v="2"/>
    <s v="Still X"/>
    <s v="Clothing"/>
    <s v="Abc Pvt Ltd"/>
    <x v="1182"/>
    <x v="0"/>
    <x v="5"/>
    <n v="30"/>
    <n v="49"/>
    <n v="1251.53"/>
    <n v="37545.9"/>
    <x v="2"/>
    <x v="1"/>
  </r>
  <r>
    <s v="P4830"/>
    <s v="At Lite"/>
    <s v="Electronics"/>
    <x v="0"/>
    <n v="121"/>
    <n v="36"/>
    <n v="6326.85"/>
    <n v="765548.85000000009"/>
    <d v="2025-07-13T00:00:00"/>
    <d v="2025-08-19T00:00:00"/>
    <s v="active"/>
    <x v="2"/>
    <s v="At Lite"/>
    <s v="Electronics"/>
    <s v="Global Traders"/>
    <x v="1183"/>
    <x v="3"/>
    <x v="0"/>
    <n v="121"/>
    <n v="36"/>
    <n v="6326.85"/>
    <n v="765548.85000000009"/>
    <x v="0"/>
    <x v="0"/>
  </r>
  <r>
    <s v="P2230"/>
    <s v="Expert Plus"/>
    <s v="Clothing"/>
    <x v="5"/>
    <n v="109"/>
    <n v="75"/>
    <n v="2493.83"/>
    <n v="271827.46999999997"/>
    <d v="2025-02-09T00:00:00"/>
    <d v="2025-10-10T00:00:00"/>
    <s v="Actv"/>
    <x v="3"/>
    <s v="Expert Plus"/>
    <s v="Clothing"/>
    <s v="Abc Pvt Ltd"/>
    <x v="1184"/>
    <x v="0"/>
    <x v="5"/>
    <n v="109"/>
    <n v="75"/>
    <n v="2493.83"/>
    <n v="271827.46999999997"/>
    <x v="0"/>
    <x v="0"/>
  </r>
  <r>
    <s v="P2910"/>
    <s v="Painting Mini"/>
    <s v="Groceries"/>
    <x v="4"/>
    <n v="146"/>
    <n v="76"/>
    <n v="1457.19"/>
    <n v="212749.74"/>
    <d v="2025-01-28T00:00:00"/>
    <d v="2025-07-20T00:00:00"/>
    <s v="discon"/>
    <x v="4"/>
    <s v="Painting Mini"/>
    <s v="Groceries"/>
    <s v="Retailmart Inc"/>
    <x v="381"/>
    <x v="4"/>
    <x v="4"/>
    <n v="146"/>
    <n v="76"/>
    <n v="1457.19"/>
    <n v="212749.74000000002"/>
    <x v="0"/>
    <x v="0"/>
  </r>
  <r>
    <s v="P8970"/>
    <s v="Player Max"/>
    <s v="Furniture"/>
    <x v="3"/>
    <n v="113"/>
    <n v="20"/>
    <n v="16433.939999999999"/>
    <n v="1857035.22"/>
    <d v="2025-03-09T00:00:00"/>
    <d v="2025-08-20T00:00:00"/>
    <s v="discontinued"/>
    <x v="4"/>
    <s v="Player Max"/>
    <s v="Furniture"/>
    <s v="Quickstock"/>
    <x v="1185"/>
    <x v="2"/>
    <x v="3"/>
    <n v="113"/>
    <n v="20"/>
    <n v="16433.939999999999"/>
    <n v="1857035.2199999997"/>
    <x v="0"/>
    <x v="0"/>
  </r>
  <r>
    <s v="P3757"/>
    <s v="Bag Pro"/>
    <s v="Electronics"/>
    <x v="4"/>
    <m/>
    <n v="84"/>
    <n v="19111.189999999999"/>
    <m/>
    <d v="2025-03-14T00:00:00"/>
    <d v="2025-09-01T00:00:00"/>
    <m/>
    <x v="0"/>
    <s v="Bag Pro"/>
    <s v="Electronics"/>
    <s v="Retailmart Inc"/>
    <x v="551"/>
    <x v="3"/>
    <x v="4"/>
    <n v="0"/>
    <n v="84"/>
    <n v="19111.189999999999"/>
    <n v="0"/>
    <x v="1"/>
    <x v="1"/>
  </r>
  <r>
    <s v="P7362"/>
    <s v="Why Mini"/>
    <s v="Clothing"/>
    <x v="1"/>
    <n v="20"/>
    <n v="72"/>
    <n v="2823.09"/>
    <n v="56461.8"/>
    <d v="2025-06-27T00:00:00"/>
    <d v="2025-07-28T00:00:00"/>
    <s v="active"/>
    <x v="1"/>
    <s v="Why Mini"/>
    <s v="Clothing"/>
    <s v="Omni Suppliers"/>
    <x v="1186"/>
    <x v="0"/>
    <x v="1"/>
    <n v="20"/>
    <n v="72"/>
    <n v="2823.09"/>
    <n v="56461.8"/>
    <x v="2"/>
    <x v="1"/>
  </r>
  <r>
    <s v="P1060"/>
    <s v="Class X"/>
    <s v="Electronics"/>
    <x v="1"/>
    <n v="53"/>
    <m/>
    <n v="4285.1000000000004"/>
    <n v="227110.3"/>
    <d v="2025-05-06T00:00:00"/>
    <d v="2025-10-12T00:00:00"/>
    <s v="active"/>
    <x v="2"/>
    <s v="Class X"/>
    <s v="Electronics"/>
    <s v="Omni Suppliers"/>
    <x v="1187"/>
    <x v="3"/>
    <x v="1"/>
    <n v="53"/>
    <n v="0"/>
    <n v="4285.1000000000004"/>
    <n v="227110.30000000002"/>
    <x v="0"/>
    <x v="0"/>
  </r>
  <r>
    <s v="P1585"/>
    <s v="Three Mini"/>
    <s v="Toys"/>
    <x v="0"/>
    <n v="191"/>
    <n v="62"/>
    <n v="336.91"/>
    <n v="64349.81"/>
    <d v="2025-04-28T00:00:00"/>
    <d v="2025-08-11T00:00:00"/>
    <s v="Actv"/>
    <x v="0"/>
    <s v="Three Mini"/>
    <s v="Toys"/>
    <s v="Global Traders"/>
    <x v="853"/>
    <x v="1"/>
    <x v="0"/>
    <n v="191"/>
    <n v="62"/>
    <n v="336.91"/>
    <n v="64349.810000000005"/>
    <x v="0"/>
    <x v="0"/>
  </r>
  <r>
    <s v="P1534"/>
    <s v="Test Pro"/>
    <s v="Furniture"/>
    <x v="1"/>
    <n v="134"/>
    <n v="63"/>
    <n v="12138.23"/>
    <n v="1626522.82"/>
    <d v="2025-03-14T00:00:00"/>
    <d v="2025-07-31T00:00:00"/>
    <s v="Inactive"/>
    <x v="2"/>
    <s v="Test Pro"/>
    <s v="Furniture"/>
    <s v="Omni Suppliers"/>
    <x v="1188"/>
    <x v="2"/>
    <x v="1"/>
    <n v="134"/>
    <n v="63"/>
    <n v="12138.23"/>
    <n v="1626522.8199999998"/>
    <x v="0"/>
    <x v="0"/>
  </r>
  <r>
    <s v="P3155"/>
    <s v="Life Max"/>
    <s v="Electronics"/>
    <x v="4"/>
    <n v="78"/>
    <n v="53"/>
    <n v="7572.23"/>
    <n v="590633.93999999994"/>
    <d v="2025-04-13T00:00:00"/>
    <d v="2025-08-18T00:00:00"/>
    <s v="Inactive"/>
    <x v="1"/>
    <s v="Life Max"/>
    <s v="Electronics"/>
    <s v="Retailmart Inc"/>
    <x v="1189"/>
    <x v="3"/>
    <x v="4"/>
    <n v="78"/>
    <n v="53"/>
    <n v="7572.23"/>
    <n v="590633.93999999994"/>
    <x v="0"/>
    <x v="0"/>
  </r>
  <r>
    <s v="P6325"/>
    <s v="Ten Lite"/>
    <s v="Groceries"/>
    <x v="0"/>
    <n v="77"/>
    <n v="35"/>
    <n v="3239.6"/>
    <n v="249449.2"/>
    <d v="2025-05-09T00:00:00"/>
    <d v="2025-07-23T00:00:00"/>
    <s v="discon"/>
    <x v="4"/>
    <s v="Ten Lite"/>
    <s v="Groceries"/>
    <s v="Global Traders"/>
    <x v="1190"/>
    <x v="4"/>
    <x v="0"/>
    <n v="77"/>
    <n v="35"/>
    <n v="3239.6"/>
    <n v="249449.19999999998"/>
    <x v="0"/>
    <x v="0"/>
  </r>
  <r>
    <s v="P3706"/>
    <s v="Concern Mini"/>
    <s v="Furniture"/>
    <x v="4"/>
    <n v="1"/>
    <n v="29"/>
    <n v="3925.76"/>
    <n v="3925.76"/>
    <d v="2025-03-06T00:00:00"/>
    <d v="2025-09-13T00:00:00"/>
    <m/>
    <x v="3"/>
    <s v="Concern Mini"/>
    <s v="Furniture"/>
    <s v="Retailmart Inc"/>
    <x v="1191"/>
    <x v="2"/>
    <x v="4"/>
    <n v="1"/>
    <n v="29"/>
    <n v="3925.76"/>
    <n v="3925.76"/>
    <x v="2"/>
    <x v="1"/>
  </r>
  <r>
    <s v="P9081"/>
    <s v="Figure Lite"/>
    <s v="Furniture"/>
    <x v="4"/>
    <n v="133"/>
    <n v="64"/>
    <n v="3759.93"/>
    <n v="500070.69"/>
    <d v="2025-03-11T00:00:00"/>
    <d v="2025-07-22T00:00:00"/>
    <s v="active"/>
    <x v="1"/>
    <s v="Figure Lite"/>
    <s v="Furniture"/>
    <s v="Retailmart Inc"/>
    <x v="1192"/>
    <x v="2"/>
    <x v="4"/>
    <n v="133"/>
    <n v="64"/>
    <n v="3759.93"/>
    <n v="500070.69"/>
    <x v="0"/>
    <x v="0"/>
  </r>
  <r>
    <s v="P7678"/>
    <s v="Player Lite"/>
    <s v="Electronics"/>
    <x v="4"/>
    <n v="153"/>
    <n v="96"/>
    <n v="19115.21"/>
    <n v="2924627.13"/>
    <d v="2025-02-06T00:00:00"/>
    <d v="2025-09-05T00:00:00"/>
    <s v="Inactive"/>
    <x v="2"/>
    <s v="Player Lite"/>
    <s v="Electronics"/>
    <s v="Retailmart Inc"/>
    <x v="1193"/>
    <x v="3"/>
    <x v="4"/>
    <n v="153"/>
    <n v="96"/>
    <n v="19115.21"/>
    <n v="2924627.13"/>
    <x v="0"/>
    <x v="0"/>
  </r>
  <r>
    <s v="P2067"/>
    <s v="Remain Mini"/>
    <s v="Electronics"/>
    <x v="4"/>
    <n v="26"/>
    <n v="45"/>
    <n v="14707.44"/>
    <n v="382393.44"/>
    <d v="2025-03-19T00:00:00"/>
    <d v="2025-10-04T00:00:00"/>
    <s v="Actv"/>
    <x v="2"/>
    <s v="Remain Mini"/>
    <s v="Electronics"/>
    <s v="Retailmart Inc"/>
    <x v="1194"/>
    <x v="3"/>
    <x v="4"/>
    <n v="26"/>
    <n v="45"/>
    <n v="14707.44"/>
    <n v="382393.44"/>
    <x v="2"/>
    <x v="1"/>
  </r>
  <r>
    <s v="P1547"/>
    <s v="Day X"/>
    <s v="Furniture"/>
    <x v="3"/>
    <n v="108"/>
    <n v="74"/>
    <n v="7874.74"/>
    <n v="850471.91999999993"/>
    <d v="2025-02-08T00:00:00"/>
    <d v="2025-08-29T00:00:00"/>
    <s v="discon"/>
    <x v="2"/>
    <s v="Day X"/>
    <s v="Furniture"/>
    <s v="Quickstock"/>
    <x v="850"/>
    <x v="2"/>
    <x v="3"/>
    <n v="108"/>
    <n v="74"/>
    <n v="7874.74"/>
    <n v="850471.91999999993"/>
    <x v="0"/>
    <x v="0"/>
  </r>
  <r>
    <s v="P4140"/>
    <s v="Someone Mini"/>
    <s v="Electronics"/>
    <x v="3"/>
    <n v="60"/>
    <n v="21"/>
    <n v="15282.14"/>
    <n v="916928.39999999991"/>
    <d v="2025-04-03T00:00:00"/>
    <d v="2025-08-27T00:00:00"/>
    <s v="Inactive"/>
    <x v="2"/>
    <s v="Someone Mini"/>
    <s v="Electronics"/>
    <s v="Quickstock"/>
    <x v="1195"/>
    <x v="3"/>
    <x v="3"/>
    <n v="60"/>
    <n v="21"/>
    <n v="15282.14"/>
    <n v="916928.39999999991"/>
    <x v="0"/>
    <x v="0"/>
  </r>
  <r>
    <s v="P8776"/>
    <s v="Minute Lite"/>
    <s v="Toys"/>
    <x v="5"/>
    <n v="79"/>
    <n v="57"/>
    <n v="7663.25"/>
    <n v="605396.75"/>
    <d v="2025-01-13T00:00:00"/>
    <d v="2025-08-20T00:00:00"/>
    <s v="discon"/>
    <x v="0"/>
    <s v="Minute Lite"/>
    <s v="Toys"/>
    <s v="Abc Pvt Ltd"/>
    <x v="1196"/>
    <x v="1"/>
    <x v="5"/>
    <n v="79"/>
    <n v="57"/>
    <n v="7663.25"/>
    <n v="605396.75"/>
    <x v="0"/>
    <x v="0"/>
  </r>
  <r>
    <s v="P2357"/>
    <s v="Billion Max"/>
    <s v="Clothing"/>
    <x v="2"/>
    <n v="156"/>
    <n v="45"/>
    <n v="15371"/>
    <n v="2397876"/>
    <d v="2025-03-13T00:00:00"/>
    <d v="2025-08-02T00:00:00"/>
    <s v="Inactive"/>
    <x v="0"/>
    <s v="Billion Max"/>
    <s v="Clothing"/>
    <s v=""/>
    <x v="156"/>
    <x v="0"/>
    <x v="2"/>
    <n v="156"/>
    <n v="45"/>
    <n v="15371"/>
    <n v="2397876"/>
    <x v="0"/>
    <x v="0"/>
  </r>
  <r>
    <s v="P3460"/>
    <s v="statement pro"/>
    <s v="Electronics"/>
    <x v="5"/>
    <n v="33"/>
    <n v="60"/>
    <n v="10645.63"/>
    <n v="351305.79"/>
    <d v="2025-06-07T00:00:00"/>
    <d v="2025-08-03T00:00:00"/>
    <s v="active"/>
    <x v="2"/>
    <s v="Statement Pro"/>
    <s v="Electronics"/>
    <s v="Abc Pvt Ltd"/>
    <x v="1197"/>
    <x v="3"/>
    <x v="5"/>
    <n v="33"/>
    <n v="60"/>
    <n v="10645.63"/>
    <n v="351305.79"/>
    <x v="2"/>
    <x v="1"/>
  </r>
  <r>
    <s v="P7726"/>
    <s v="Operation Pro"/>
    <s v="Toys"/>
    <x v="4"/>
    <n v="2"/>
    <n v="77"/>
    <n v="12527.4"/>
    <n v="25054.799999999999"/>
    <d v="2025-06-21T00:00:00"/>
    <d v="2025-08-20T00:00:00"/>
    <s v="discontinued"/>
    <x v="4"/>
    <s v="Operation Pro"/>
    <s v="Toys"/>
    <s v="Retailmart Inc"/>
    <x v="536"/>
    <x v="1"/>
    <x v="4"/>
    <n v="2"/>
    <n v="77"/>
    <n v="12527.4"/>
    <n v="25054.799999999999"/>
    <x v="2"/>
    <x v="1"/>
  </r>
  <r>
    <s v="P4114"/>
    <s v="Story Plus"/>
    <s v="Groceries"/>
    <x v="0"/>
    <n v="134"/>
    <n v="20"/>
    <n v="11259.18"/>
    <n v="1508730.12"/>
    <d v="2025-03-23T00:00:00"/>
    <d v="2025-09-09T00:00:00"/>
    <s v="Inactive"/>
    <x v="3"/>
    <s v="Story Plus"/>
    <s v="Groceries"/>
    <s v="Global Traders"/>
    <x v="591"/>
    <x v="4"/>
    <x v="0"/>
    <n v="134"/>
    <n v="20"/>
    <n v="11259.18"/>
    <n v="1508730.12"/>
    <x v="0"/>
    <x v="0"/>
  </r>
  <r>
    <s v="P2203"/>
    <s v="Not X"/>
    <s v="Furniture"/>
    <x v="1"/>
    <n v="5"/>
    <n v="29"/>
    <n v="3012.71"/>
    <n v="15063.55"/>
    <d v="2025-04-05T00:00:00"/>
    <d v="2025-08-19T00:00:00"/>
    <s v="discon"/>
    <x v="4"/>
    <s v="Not X"/>
    <s v="Furniture"/>
    <s v="Omni Suppliers"/>
    <x v="1198"/>
    <x v="2"/>
    <x v="1"/>
    <n v="5"/>
    <n v="29"/>
    <n v="3012.71"/>
    <n v="15063.55"/>
    <x v="2"/>
    <x v="1"/>
  </r>
  <r>
    <s v="P8376"/>
    <s v="Type Mini"/>
    <s v="Clothing"/>
    <x v="1"/>
    <n v="96"/>
    <n v="93"/>
    <n v="19356.47"/>
    <n v="1858221.12"/>
    <d v="2025-02-05T00:00:00"/>
    <d v="2025-10-07T00:00:00"/>
    <s v="active"/>
    <x v="3"/>
    <s v="Type Mini"/>
    <s v="Clothing"/>
    <s v="Omni Suppliers"/>
    <x v="1199"/>
    <x v="0"/>
    <x v="1"/>
    <n v="96"/>
    <n v="93"/>
    <n v="19356.47"/>
    <n v="1858221.12"/>
    <x v="0"/>
    <x v="0"/>
  </r>
  <r>
    <s v="P5078"/>
    <s v="Matter X"/>
    <s v="Toys"/>
    <x v="0"/>
    <n v="169"/>
    <n v="70"/>
    <n v="12873.76"/>
    <n v="2175665.44"/>
    <d v="2025-03-03T00:00:00"/>
    <d v="2025-09-05T00:00:00"/>
    <s v="discon"/>
    <x v="1"/>
    <s v="Matter X"/>
    <s v="Toys"/>
    <s v="Global Traders"/>
    <x v="1200"/>
    <x v="1"/>
    <x v="0"/>
    <n v="169"/>
    <n v="70"/>
    <n v="12873.76"/>
    <n v="2175665.44"/>
    <x v="0"/>
    <x v="0"/>
  </r>
  <r>
    <s v="P5151"/>
    <s v="Girl Max"/>
    <s v="Clothing"/>
    <x v="5"/>
    <n v="40"/>
    <n v="51"/>
    <n v="7281.91"/>
    <n v="291276.40000000002"/>
    <d v="2025-03-12T00:00:00"/>
    <d v="2025-10-12T00:00:00"/>
    <s v="Actv"/>
    <x v="3"/>
    <s v="Girl Max"/>
    <s v="Clothing"/>
    <s v="Abc Pvt Ltd"/>
    <x v="1201"/>
    <x v="0"/>
    <x v="5"/>
    <n v="40"/>
    <n v="51"/>
    <n v="7281.91"/>
    <n v="291276.40000000002"/>
    <x v="2"/>
    <x v="1"/>
  </r>
  <r>
    <s v="P1666"/>
    <s v="Travel Plus"/>
    <s v="Toys"/>
    <x v="5"/>
    <n v="27"/>
    <n v="83"/>
    <n v="9407.36"/>
    <n v="253998.72"/>
    <d v="2025-03-08T00:00:00"/>
    <d v="2025-09-02T00:00:00"/>
    <m/>
    <x v="3"/>
    <s v="Travel Plus"/>
    <s v="Toys"/>
    <s v="Abc Pvt Ltd"/>
    <x v="1202"/>
    <x v="1"/>
    <x v="5"/>
    <n v="27"/>
    <n v="83"/>
    <n v="9407.36"/>
    <n v="253998.72000000003"/>
    <x v="2"/>
    <x v="1"/>
  </r>
  <r>
    <s v="P5593"/>
    <s v="War Plus"/>
    <s v="Groceries"/>
    <x v="4"/>
    <n v="185"/>
    <n v="21"/>
    <n v="7595.58"/>
    <n v="1405182.3"/>
    <d v="2025-07-11T00:00:00"/>
    <d v="2025-08-02T00:00:00"/>
    <s v="active"/>
    <x v="0"/>
    <s v="War Plus"/>
    <s v="Groceries"/>
    <s v="Retailmart Inc"/>
    <x v="1203"/>
    <x v="4"/>
    <x v="4"/>
    <n v="185"/>
    <n v="21"/>
    <n v="7595.58"/>
    <n v="1405182.3"/>
    <x v="0"/>
    <x v="0"/>
  </r>
  <r>
    <s v="P1992"/>
    <s v="Politics Mini"/>
    <s v="Clothing"/>
    <x v="1"/>
    <n v="73"/>
    <n v="44"/>
    <n v="12215.76"/>
    <n v="891750.48"/>
    <d v="2025-02-09T00:00:00"/>
    <d v="2025-09-15T00:00:00"/>
    <s v="active"/>
    <x v="0"/>
    <s v="Politics Mini"/>
    <s v="Clothing"/>
    <s v="Omni Suppliers"/>
    <x v="177"/>
    <x v="0"/>
    <x v="1"/>
    <n v="73"/>
    <n v="44"/>
    <n v="12215.76"/>
    <n v="891750.48"/>
    <x v="0"/>
    <x v="0"/>
  </r>
  <r>
    <s v="P5522"/>
    <s v="Quite Lite"/>
    <s v="Clothing"/>
    <x v="4"/>
    <n v="116"/>
    <n v="57"/>
    <n v="4082.88"/>
    <n v="473614.08000000002"/>
    <d v="2025-01-13T00:00:00"/>
    <d v="2025-07-17T00:00:00"/>
    <s v="discontinued"/>
    <x v="4"/>
    <s v="Quite Lite"/>
    <s v="Clothing"/>
    <s v="Retailmart Inc"/>
    <x v="1204"/>
    <x v="0"/>
    <x v="4"/>
    <n v="116"/>
    <n v="57"/>
    <n v="4082.88"/>
    <n v="473614.08000000002"/>
    <x v="0"/>
    <x v="0"/>
  </r>
  <r>
    <s v="P1343"/>
    <s v="Together X"/>
    <s v="Electronics"/>
    <x v="4"/>
    <n v="167"/>
    <n v="36"/>
    <n v="4670.3999999999996"/>
    <n v="779956.79999999993"/>
    <d v="2025-06-08T00:00:00"/>
    <d v="2025-08-14T00:00:00"/>
    <s v="active"/>
    <x v="2"/>
    <s v="Together X"/>
    <s v="Electronics"/>
    <s v="Retailmart Inc"/>
    <x v="1205"/>
    <x v="3"/>
    <x v="4"/>
    <n v="167"/>
    <n v="36"/>
    <n v="4670.3999999999996"/>
    <n v="779956.79999999993"/>
    <x v="0"/>
    <x v="0"/>
  </r>
  <r>
    <s v="P5920"/>
    <s v="Take Mini"/>
    <s v="Clothing"/>
    <x v="5"/>
    <n v="129"/>
    <n v="81"/>
    <n v="16255.91"/>
    <n v="2097012.39"/>
    <d v="2025-06-27T00:00:00"/>
    <d v="2025-10-07T00:00:00"/>
    <s v="active"/>
    <x v="0"/>
    <s v="Take Mini"/>
    <s v="Clothing"/>
    <s v="Abc Pvt Ltd"/>
    <x v="1206"/>
    <x v="0"/>
    <x v="5"/>
    <n v="129"/>
    <n v="81"/>
    <n v="16255.91"/>
    <n v="2097012.39"/>
    <x v="0"/>
    <x v="0"/>
  </r>
  <r>
    <s v="P3883"/>
    <s v="Create Lite"/>
    <s v="Furniture"/>
    <x v="2"/>
    <n v="80"/>
    <n v="36"/>
    <n v="3275.81"/>
    <n v="262064.8"/>
    <d v="2025-01-25T00:00:00"/>
    <d v="2025-07-21T00:00:00"/>
    <s v="discon"/>
    <x v="2"/>
    <s v="Create Lite"/>
    <s v="Furniture"/>
    <s v=""/>
    <x v="1207"/>
    <x v="2"/>
    <x v="2"/>
    <n v="80"/>
    <n v="36"/>
    <n v="3275.81"/>
    <n v="262064.8"/>
    <x v="0"/>
    <x v="0"/>
  </r>
  <r>
    <s v="P3415"/>
    <s v="Loss Max"/>
    <s v="Clothing"/>
    <x v="1"/>
    <n v="93"/>
    <n v="59"/>
    <n v="14308.18"/>
    <n v="1330660.74"/>
    <d v="2025-06-09T00:00:00"/>
    <d v="2025-09-02T00:00:00"/>
    <s v="discon"/>
    <x v="4"/>
    <s v="Loss Max"/>
    <s v="Clothing"/>
    <s v="Omni Suppliers"/>
    <x v="1208"/>
    <x v="0"/>
    <x v="1"/>
    <n v="93"/>
    <n v="59"/>
    <n v="14308.18"/>
    <n v="1330660.74"/>
    <x v="0"/>
    <x v="0"/>
  </r>
  <r>
    <s v="P2364"/>
    <s v="Week Plus"/>
    <s v="Furniture"/>
    <x v="5"/>
    <n v="148"/>
    <n v="37"/>
    <n v="17695.349999999999"/>
    <n v="2618911.7999999998"/>
    <d v="2025-07-02T00:00:00"/>
    <d v="2025-09-26T00:00:00"/>
    <s v="Actv"/>
    <x v="2"/>
    <s v="Week Plus"/>
    <s v="Furniture"/>
    <s v="Abc Pvt Ltd"/>
    <x v="1209"/>
    <x v="2"/>
    <x v="5"/>
    <n v="148"/>
    <n v="37"/>
    <n v="17695.349999999999"/>
    <n v="2618911.7999999998"/>
    <x v="0"/>
    <x v="0"/>
  </r>
  <r>
    <s v="P1151"/>
    <s v="Employee Max"/>
    <s v="Electronics"/>
    <x v="5"/>
    <n v="73"/>
    <n v="36"/>
    <n v="3949.39"/>
    <n v="288305.46999999997"/>
    <d v="2025-04-07T00:00:00"/>
    <d v="2025-10-08T00:00:00"/>
    <s v="discontinued"/>
    <x v="4"/>
    <s v="Employee Max"/>
    <s v="Electronics"/>
    <s v="Abc Pvt Ltd"/>
    <x v="1210"/>
    <x v="3"/>
    <x v="5"/>
    <n v="73"/>
    <n v="36"/>
    <n v="3949.39"/>
    <n v="288305.46999999997"/>
    <x v="0"/>
    <x v="0"/>
  </r>
  <r>
    <s v="P1495"/>
    <s v="Kid Pro"/>
    <s v="Electronics"/>
    <x v="1"/>
    <n v="100"/>
    <n v="64"/>
    <n v="6590.37"/>
    <n v="659037"/>
    <d v="2025-02-08T00:00:00"/>
    <d v="2025-09-05T00:00:00"/>
    <s v="active"/>
    <x v="4"/>
    <s v="Kid Pro"/>
    <s v="Electronics"/>
    <s v="Omni Suppliers"/>
    <x v="632"/>
    <x v="3"/>
    <x v="1"/>
    <n v="100"/>
    <n v="64"/>
    <n v="6590.37"/>
    <n v="659037"/>
    <x v="0"/>
    <x v="0"/>
  </r>
  <r>
    <s v="P3120"/>
    <s v="Staff Pro"/>
    <s v="Clothing"/>
    <x v="1"/>
    <n v="13"/>
    <n v="68"/>
    <n v="2342.38"/>
    <n v="30450.94"/>
    <d v="2025-02-06T00:00:00"/>
    <d v="2025-07-25T00:00:00"/>
    <s v="Inactive"/>
    <x v="2"/>
    <s v="Staff Pro"/>
    <s v="Clothing"/>
    <s v="Omni Suppliers"/>
    <x v="1211"/>
    <x v="0"/>
    <x v="1"/>
    <n v="13"/>
    <n v="68"/>
    <n v="2342.38"/>
    <n v="30450.940000000002"/>
    <x v="2"/>
    <x v="1"/>
  </r>
  <r>
    <s v="P8505"/>
    <s v="Sea Mini"/>
    <s v="Furniture"/>
    <x v="1"/>
    <n v="147"/>
    <n v="66"/>
    <n v="17623.86"/>
    <n v="2590707.42"/>
    <d v="2025-04-15T00:00:00"/>
    <d v="2025-10-02T00:00:00"/>
    <s v="discontinued"/>
    <x v="2"/>
    <s v="Sea Mini"/>
    <s v="Furniture"/>
    <s v="Omni Suppliers"/>
    <x v="1163"/>
    <x v="2"/>
    <x v="1"/>
    <n v="147"/>
    <n v="66"/>
    <n v="17623.86"/>
    <n v="2590707.42"/>
    <x v="0"/>
    <x v="0"/>
  </r>
  <r>
    <s v="P8246"/>
    <s v="Result Lite"/>
    <s v="Clothing"/>
    <x v="1"/>
    <n v="154"/>
    <n v="34"/>
    <n v="4370.75"/>
    <n v="673095.5"/>
    <d v="2025-06-07T00:00:00"/>
    <d v="2025-08-07T00:00:00"/>
    <s v="Actv"/>
    <x v="1"/>
    <s v="Result Lite"/>
    <s v="Clothing"/>
    <s v="Omni Suppliers"/>
    <x v="1212"/>
    <x v="0"/>
    <x v="1"/>
    <n v="154"/>
    <n v="34"/>
    <n v="4370.75"/>
    <n v="673095.5"/>
    <x v="0"/>
    <x v="0"/>
  </r>
  <r>
    <s v="P5626"/>
    <s v="Suddenly Mini"/>
    <s v="Toys"/>
    <x v="1"/>
    <n v="89"/>
    <n v="71"/>
    <n v="9773.32"/>
    <n v="869825.48"/>
    <d v="2025-05-23T00:00:00"/>
    <d v="2025-09-29T00:00:00"/>
    <s v="active"/>
    <x v="0"/>
    <s v="Suddenly Mini"/>
    <s v="Toys"/>
    <s v="Omni Suppliers"/>
    <x v="836"/>
    <x v="1"/>
    <x v="1"/>
    <n v="89"/>
    <n v="71"/>
    <n v="9773.32"/>
    <n v="869825.48"/>
    <x v="0"/>
    <x v="0"/>
  </r>
  <r>
    <s v="P1153"/>
    <s v="Public Mini"/>
    <s v="Groceries"/>
    <x v="1"/>
    <n v="173"/>
    <n v="68"/>
    <n v="8924.81"/>
    <n v="1543992.13"/>
    <d v="2025-03-08T00:00:00"/>
    <d v="2025-07-27T00:00:00"/>
    <m/>
    <x v="0"/>
    <s v="Public Mini"/>
    <s v="Groceries"/>
    <s v="Omni Suppliers"/>
    <x v="1213"/>
    <x v="4"/>
    <x v="1"/>
    <n v="173"/>
    <n v="68"/>
    <n v="8924.81"/>
    <n v="1543992.13"/>
    <x v="0"/>
    <x v="0"/>
  </r>
  <r>
    <s v="P1786"/>
    <s v="Eight Pro"/>
    <s v="Electronics"/>
    <x v="1"/>
    <n v="16"/>
    <n v="52"/>
    <n v="8645.6200000000008"/>
    <n v="138329.92000000001"/>
    <d v="2025-02-24T00:00:00"/>
    <d v="2025-07-30T00:00:00"/>
    <s v="active"/>
    <x v="0"/>
    <s v="Eight Pro"/>
    <s v="Electronics"/>
    <s v="Omni Suppliers"/>
    <x v="1214"/>
    <x v="3"/>
    <x v="1"/>
    <n v="16"/>
    <n v="52"/>
    <n v="8645.6200000000008"/>
    <n v="138329.92000000001"/>
    <x v="2"/>
    <x v="1"/>
  </r>
  <r>
    <s v="P4767"/>
    <s v="Require X"/>
    <s v="Toys"/>
    <x v="4"/>
    <n v="62"/>
    <n v="22"/>
    <n v="8702.2000000000007"/>
    <n v="539536.4"/>
    <d v="2025-05-11T00:00:00"/>
    <d v="2025-08-14T00:00:00"/>
    <s v="Inactive"/>
    <x v="4"/>
    <s v="Require X"/>
    <s v="Toys"/>
    <s v="Retailmart Inc"/>
    <x v="1215"/>
    <x v="1"/>
    <x v="4"/>
    <n v="62"/>
    <n v="22"/>
    <n v="8702.2000000000007"/>
    <n v="539536.4"/>
    <x v="0"/>
    <x v="0"/>
  </r>
  <r>
    <s v="P9857"/>
    <s v="Sense Plus"/>
    <s v="Toys"/>
    <x v="5"/>
    <n v="98"/>
    <n v="91"/>
    <n v="15889.01"/>
    <n v="1557122.98"/>
    <d v="2025-05-16T00:00:00"/>
    <d v="2025-07-22T00:00:00"/>
    <s v="active"/>
    <x v="2"/>
    <s v="Sense Plus"/>
    <s v="Toys"/>
    <s v="Abc Pvt Ltd"/>
    <x v="1216"/>
    <x v="1"/>
    <x v="5"/>
    <n v="98"/>
    <n v="91"/>
    <n v="15889.01"/>
    <n v="1557122.98"/>
    <x v="0"/>
    <x v="0"/>
  </r>
  <r>
    <s v="P8011"/>
    <s v="Building Plus"/>
    <s v="Clothing"/>
    <x v="4"/>
    <n v="143"/>
    <n v="43"/>
    <n v="16908.54"/>
    <n v="2417921.2200000002"/>
    <d v="2025-03-09T00:00:00"/>
    <d v="2025-08-22T00:00:00"/>
    <s v="Actv"/>
    <x v="3"/>
    <s v="Building Plus"/>
    <s v="Clothing"/>
    <s v="Retailmart Inc"/>
    <x v="1217"/>
    <x v="0"/>
    <x v="4"/>
    <n v="143"/>
    <n v="43"/>
    <n v="16908.54"/>
    <n v="2417921.2200000002"/>
    <x v="0"/>
    <x v="0"/>
  </r>
  <r>
    <s v="P7704"/>
    <s v="Firm Lite"/>
    <s v="Clothing"/>
    <x v="3"/>
    <n v="24"/>
    <n v="29"/>
    <n v="1297.01"/>
    <n v="31128.240000000002"/>
    <d v="2025-05-22T00:00:00"/>
    <d v="2025-09-20T00:00:00"/>
    <s v="Actv"/>
    <x v="3"/>
    <s v="Firm Lite"/>
    <s v="Clothing"/>
    <s v="Quickstock"/>
    <x v="1218"/>
    <x v="0"/>
    <x v="3"/>
    <n v="24"/>
    <n v="29"/>
    <n v="1297.01"/>
    <n v="31128.239999999998"/>
    <x v="2"/>
    <x v="1"/>
  </r>
  <r>
    <s v="P1143"/>
    <s v="Allow Max"/>
    <s v="Toys"/>
    <x v="0"/>
    <m/>
    <n v="91"/>
    <n v="14991.81"/>
    <m/>
    <d v="2025-06-23T00:00:00"/>
    <d v="2025-07-19T00:00:00"/>
    <s v="active"/>
    <x v="2"/>
    <s v="Allow Max"/>
    <s v="Toys"/>
    <s v="Global Traders"/>
    <x v="1219"/>
    <x v="1"/>
    <x v="0"/>
    <n v="0"/>
    <n v="91"/>
    <n v="14991.81"/>
    <n v="0"/>
    <x v="1"/>
    <x v="1"/>
  </r>
  <r>
    <s v="P7031"/>
    <s v="Wish Max"/>
    <s v="Clothing"/>
    <x v="0"/>
    <n v="147"/>
    <n v="99"/>
    <n v="13250.99"/>
    <n v="1947895.53"/>
    <d v="2025-04-11T00:00:00"/>
    <d v="2025-08-09T00:00:00"/>
    <s v="discon"/>
    <x v="1"/>
    <s v="Wish Max"/>
    <s v="Clothing"/>
    <s v="Global Traders"/>
    <x v="1220"/>
    <x v="0"/>
    <x v="0"/>
    <n v="147"/>
    <n v="99"/>
    <n v="13250.99"/>
    <n v="1947895.53"/>
    <x v="0"/>
    <x v="0"/>
  </r>
  <r>
    <s v="P5633"/>
    <s v="Instead Max"/>
    <s v="Clothing"/>
    <x v="3"/>
    <n v="120"/>
    <n v="64"/>
    <n v="7640.61"/>
    <n v="916873.2"/>
    <d v="2025-03-25T00:00:00"/>
    <d v="2025-08-16T00:00:00"/>
    <s v="active"/>
    <x v="3"/>
    <s v="Instead Max"/>
    <s v="Clothing"/>
    <s v="Quickstock"/>
    <x v="1034"/>
    <x v="0"/>
    <x v="3"/>
    <n v="120"/>
    <n v="64"/>
    <n v="7640.61"/>
    <n v="916873.2"/>
    <x v="0"/>
    <x v="0"/>
  </r>
  <r>
    <s v="P4010"/>
    <s v="Eat Plus"/>
    <s v="Electronics"/>
    <x v="5"/>
    <n v="179"/>
    <n v="87"/>
    <n v="14316.74"/>
    <n v="2562696.46"/>
    <d v="2025-02-16T00:00:00"/>
    <d v="2025-08-10T00:00:00"/>
    <s v="Inactive"/>
    <x v="3"/>
    <s v="Eat Plus"/>
    <s v="Electronics"/>
    <s v="Abc Pvt Ltd"/>
    <x v="21"/>
    <x v="3"/>
    <x v="5"/>
    <n v="179"/>
    <n v="87"/>
    <n v="14316.74"/>
    <n v="2562696.46"/>
    <x v="0"/>
    <x v="0"/>
  </r>
  <r>
    <s v="P3506"/>
    <s v="Determine Max"/>
    <s v="Groceries"/>
    <x v="1"/>
    <n v="1"/>
    <n v="33"/>
    <n v="16121.76"/>
    <n v="16121.76"/>
    <d v="2025-06-05T00:00:00"/>
    <d v="2025-07-23T00:00:00"/>
    <s v="discontinued"/>
    <x v="2"/>
    <s v="Determine Max"/>
    <s v="Groceries"/>
    <s v="Omni Suppliers"/>
    <x v="1221"/>
    <x v="4"/>
    <x v="1"/>
    <n v="1"/>
    <n v="33"/>
    <n v="16121.76"/>
    <n v="16121.76"/>
    <x v="2"/>
    <x v="1"/>
  </r>
  <r>
    <s v="P6680"/>
    <s v="Pay Mini"/>
    <s v="Clothing"/>
    <x v="4"/>
    <n v="139"/>
    <n v="63"/>
    <n v="10735.91"/>
    <n v="1492291.49"/>
    <d v="2025-07-03T00:00:00"/>
    <d v="2025-08-18T00:00:00"/>
    <m/>
    <x v="4"/>
    <s v="Pay Mini"/>
    <s v="Clothing"/>
    <s v="Retailmart Inc"/>
    <x v="1222"/>
    <x v="0"/>
    <x v="4"/>
    <n v="139"/>
    <n v="63"/>
    <n v="10735.91"/>
    <n v="1492291.49"/>
    <x v="0"/>
    <x v="0"/>
  </r>
  <r>
    <s v="P4661"/>
    <s v="Hot X"/>
    <s v="Toys"/>
    <x v="5"/>
    <n v="125"/>
    <n v="45"/>
    <n v="10243.870000000001"/>
    <n v="1280483.75"/>
    <d v="2025-02-18T00:00:00"/>
    <d v="2025-09-20T00:00:00"/>
    <s v="active"/>
    <x v="0"/>
    <s v="Hot X"/>
    <s v="Toys"/>
    <s v="Abc Pvt Ltd"/>
    <x v="302"/>
    <x v="1"/>
    <x v="5"/>
    <n v="125"/>
    <n v="45"/>
    <n v="10243.870000000001"/>
    <n v="1280483.75"/>
    <x v="0"/>
    <x v="0"/>
  </r>
  <r>
    <s v="P6091"/>
    <s v="Not Mini"/>
    <s v="Clothing"/>
    <x v="0"/>
    <n v="167"/>
    <n v="85"/>
    <n v="490.61"/>
    <n v="81931.87"/>
    <d v="2025-02-01T00:00:00"/>
    <d v="2025-09-25T00:00:00"/>
    <s v="Inactive"/>
    <x v="1"/>
    <s v="Not Mini"/>
    <s v="Clothing"/>
    <s v="Global Traders"/>
    <x v="1223"/>
    <x v="0"/>
    <x v="0"/>
    <n v="167"/>
    <n v="85"/>
    <n v="490.61"/>
    <n v="81931.87"/>
    <x v="0"/>
    <x v="0"/>
  </r>
  <r>
    <s v="P7230"/>
    <s v="Former Plus"/>
    <s v="Clothing"/>
    <x v="2"/>
    <n v="78"/>
    <n v="96"/>
    <n v="13283.05"/>
    <n v="1036077.9"/>
    <d v="2025-02-22T00:00:00"/>
    <d v="2025-09-20T00:00:00"/>
    <m/>
    <x v="1"/>
    <s v="Former Plus"/>
    <s v="Clothing"/>
    <s v=""/>
    <x v="1224"/>
    <x v="0"/>
    <x v="2"/>
    <n v="78"/>
    <n v="96"/>
    <n v="13283.05"/>
    <n v="1036077.8999999999"/>
    <x v="2"/>
    <x v="1"/>
  </r>
  <r>
    <s v="P7447"/>
    <s v="Camera Pro"/>
    <s v="Electronics"/>
    <x v="5"/>
    <n v="123"/>
    <n v="21"/>
    <n v="3105.23"/>
    <n v="381943.29"/>
    <d v="2025-03-21T00:00:00"/>
    <d v="2025-09-28T00:00:00"/>
    <m/>
    <x v="4"/>
    <s v="Camera Pro"/>
    <s v="Electronics"/>
    <s v="Abc Pvt Ltd"/>
    <x v="1225"/>
    <x v="3"/>
    <x v="5"/>
    <n v="123"/>
    <n v="21"/>
    <n v="3105.23"/>
    <n v="381943.29"/>
    <x v="0"/>
    <x v="0"/>
  </r>
  <r>
    <s v="P6818"/>
    <s v="Especially X"/>
    <s v="Toys"/>
    <x v="5"/>
    <n v="45"/>
    <n v="22"/>
    <n v="9872.6299999999992"/>
    <n v="444268.35"/>
    <d v="2025-03-12T00:00:00"/>
    <d v="2025-09-18T00:00:00"/>
    <s v="discontinued"/>
    <x v="3"/>
    <s v="Especially X"/>
    <s v="Toys"/>
    <s v="Abc Pvt Ltd"/>
    <x v="1226"/>
    <x v="1"/>
    <x v="5"/>
    <n v="45"/>
    <n v="22"/>
    <n v="9872.6299999999992"/>
    <n v="444268.35"/>
    <x v="0"/>
    <x v="0"/>
  </r>
  <r>
    <s v="P8489"/>
    <s v="Throw Mini"/>
    <s v="Toys"/>
    <x v="1"/>
    <n v="99"/>
    <n v="97"/>
    <n v="11492.59"/>
    <n v="1137766.4099999999"/>
    <d v="2025-05-12T00:00:00"/>
    <d v="2025-10-01T00:00:00"/>
    <s v="Inactive"/>
    <x v="2"/>
    <s v="Throw Mini"/>
    <s v="Toys"/>
    <s v="Omni Suppliers"/>
    <x v="1227"/>
    <x v="1"/>
    <x v="1"/>
    <n v="99"/>
    <n v="97"/>
    <n v="11492.59"/>
    <n v="1137766.4099999999"/>
    <x v="0"/>
    <x v="0"/>
  </r>
  <r>
    <s v="P1277"/>
    <s v="Network Mini"/>
    <s v="Toys"/>
    <x v="4"/>
    <n v="17"/>
    <n v="31"/>
    <n v="16850.03"/>
    <n v="286450.51"/>
    <d v="2025-01-18T00:00:00"/>
    <d v="2025-08-21T00:00:00"/>
    <s v="discontinued"/>
    <x v="4"/>
    <s v="Network Mini"/>
    <s v="Toys"/>
    <s v="Retailmart Inc"/>
    <x v="1228"/>
    <x v="1"/>
    <x v="4"/>
    <n v="17"/>
    <n v="31"/>
    <n v="16850.03"/>
    <n v="286450.51"/>
    <x v="2"/>
    <x v="1"/>
  </r>
  <r>
    <s v="P6365"/>
    <s v="And Lite"/>
    <s v="Groceries"/>
    <x v="3"/>
    <n v="116"/>
    <n v="70"/>
    <n v="3875.14"/>
    <n v="449516.24"/>
    <d v="2025-07-11T00:00:00"/>
    <d v="2025-08-31T00:00:00"/>
    <m/>
    <x v="3"/>
    <s v="And Lite"/>
    <s v="Groceries"/>
    <s v="Quickstock"/>
    <x v="1041"/>
    <x v="4"/>
    <x v="3"/>
    <n v="116"/>
    <n v="70"/>
    <n v="3875.14"/>
    <n v="449516.24"/>
    <x v="0"/>
    <x v="0"/>
  </r>
  <r>
    <s v="P5575"/>
    <s v="the lite"/>
    <s v="Clothing"/>
    <x v="1"/>
    <n v="47"/>
    <n v="38"/>
    <n v="6833.09"/>
    <n v="321155.23"/>
    <d v="2025-02-22T00:00:00"/>
    <d v="2025-08-17T00:00:00"/>
    <s v="active"/>
    <x v="2"/>
    <s v="The Lite"/>
    <s v="Clothing"/>
    <s v="Omni Suppliers"/>
    <x v="1229"/>
    <x v="0"/>
    <x v="1"/>
    <n v="47"/>
    <n v="38"/>
    <n v="6833.09"/>
    <n v="321155.23"/>
    <x v="0"/>
    <x v="0"/>
  </r>
  <r>
    <s v="P8322"/>
    <s v="Religious Lite"/>
    <s v="Clothing"/>
    <x v="4"/>
    <n v="52"/>
    <m/>
    <n v="7154.06"/>
    <n v="372011.12"/>
    <d v="2025-06-08T00:00:00"/>
    <d v="2025-09-28T00:00:00"/>
    <s v="Actv"/>
    <x v="4"/>
    <s v="Religious Lite"/>
    <s v="Clothing"/>
    <s v="Retailmart Inc"/>
    <x v="1230"/>
    <x v="0"/>
    <x v="4"/>
    <n v="52"/>
    <n v="0"/>
    <n v="7154.06"/>
    <n v="372011.12"/>
    <x v="0"/>
    <x v="0"/>
  </r>
  <r>
    <s v="P7666"/>
    <s v="Popular X"/>
    <s v="Clothing"/>
    <x v="4"/>
    <n v="142"/>
    <n v="83"/>
    <n v="16562.12"/>
    <n v="2351821.04"/>
    <d v="2025-05-27T00:00:00"/>
    <d v="2025-07-19T00:00:00"/>
    <s v="Actv"/>
    <x v="2"/>
    <s v="Popular X"/>
    <s v="Clothing"/>
    <s v="Retailmart Inc"/>
    <x v="527"/>
    <x v="0"/>
    <x v="4"/>
    <n v="142"/>
    <n v="83"/>
    <n v="16562.12"/>
    <n v="2351821.04"/>
    <x v="0"/>
    <x v="0"/>
  </r>
  <r>
    <s v="P7085"/>
    <s v="Pretty Mini"/>
    <s v="Electronics"/>
    <x v="1"/>
    <n v="16"/>
    <n v="45"/>
    <n v="877.87"/>
    <n v="14045.92"/>
    <d v="2025-01-23T00:00:00"/>
    <d v="2025-08-14T00:00:00"/>
    <s v="active"/>
    <x v="0"/>
    <s v="Pretty Mini"/>
    <s v="Electronics"/>
    <s v="Omni Suppliers"/>
    <x v="1231"/>
    <x v="3"/>
    <x v="1"/>
    <n v="16"/>
    <n v="45"/>
    <n v="877.87"/>
    <n v="14045.92"/>
    <x v="2"/>
    <x v="1"/>
  </r>
  <r>
    <s v="P2172"/>
    <s v="This Pro"/>
    <s v="Furniture"/>
    <x v="4"/>
    <n v="120"/>
    <n v="30"/>
    <n v="14101.49"/>
    <n v="1692178.8"/>
    <d v="2025-04-22T00:00:00"/>
    <d v="2025-07-23T00:00:00"/>
    <s v="discontinued"/>
    <x v="4"/>
    <s v="This Pro"/>
    <s v="Furniture"/>
    <s v="Retailmart Inc"/>
    <x v="1232"/>
    <x v="2"/>
    <x v="4"/>
    <n v="120"/>
    <n v="30"/>
    <n v="14101.49"/>
    <n v="1692178.8"/>
    <x v="0"/>
    <x v="0"/>
  </r>
  <r>
    <s v="P2641"/>
    <s v="Also Mini"/>
    <s v="Electronics"/>
    <x v="1"/>
    <n v="124"/>
    <n v="54"/>
    <n v="6160.04"/>
    <n v="763844.96"/>
    <d v="2025-05-26T00:00:00"/>
    <d v="2025-09-02T00:00:00"/>
    <s v="discon"/>
    <x v="4"/>
    <s v="Also Mini"/>
    <s v="Electronics"/>
    <s v="Omni Suppliers"/>
    <x v="1233"/>
    <x v="3"/>
    <x v="1"/>
    <n v="124"/>
    <n v="54"/>
    <n v="6160.04"/>
    <n v="763844.96"/>
    <x v="0"/>
    <x v="0"/>
  </r>
  <r>
    <s v="P8670"/>
    <s v="Though X"/>
    <s v="Furniture"/>
    <x v="5"/>
    <n v="13"/>
    <n v="29"/>
    <n v="18606.8"/>
    <n v="241888.4"/>
    <d v="2025-04-16T00:00:00"/>
    <d v="2025-08-09T00:00:00"/>
    <s v="Inactive"/>
    <x v="0"/>
    <s v="Though X"/>
    <s v="Furniture"/>
    <s v="Abc Pvt Ltd"/>
    <x v="1234"/>
    <x v="2"/>
    <x v="5"/>
    <n v="13"/>
    <n v="29"/>
    <n v="18606.8"/>
    <n v="241888.4"/>
    <x v="2"/>
    <x v="1"/>
  </r>
  <r>
    <s v="P1363"/>
    <s v="Wall Lite"/>
    <s v="Electronics"/>
    <x v="3"/>
    <n v="118"/>
    <n v="53"/>
    <n v="1103.8900000000001"/>
    <n v="130259.02"/>
    <d v="2025-01-17T00:00:00"/>
    <d v="2025-09-03T00:00:00"/>
    <m/>
    <x v="3"/>
    <s v="Wall Lite"/>
    <s v="Electronics"/>
    <s v="Quickstock"/>
    <x v="1235"/>
    <x v="3"/>
    <x v="3"/>
    <n v="118"/>
    <n v="53"/>
    <n v="1103.8900000000001"/>
    <n v="130259.02000000002"/>
    <x v="0"/>
    <x v="0"/>
  </r>
  <r>
    <s v="P2936"/>
    <s v="After Max"/>
    <s v="Furniture"/>
    <x v="5"/>
    <n v="144"/>
    <n v="86"/>
    <n v="6090.36"/>
    <n v="877011.84"/>
    <d v="2025-02-10T00:00:00"/>
    <d v="2025-10-07T00:00:00"/>
    <s v="Actv"/>
    <x v="3"/>
    <s v="After Max"/>
    <s v="Furniture"/>
    <s v="Abc Pvt Ltd"/>
    <x v="1236"/>
    <x v="2"/>
    <x v="5"/>
    <n v="144"/>
    <n v="86"/>
    <n v="6090.36"/>
    <n v="877011.84"/>
    <x v="0"/>
    <x v="0"/>
  </r>
  <r>
    <s v="P1882"/>
    <s v="After Mini"/>
    <s v="Electronics"/>
    <x v="0"/>
    <n v="0"/>
    <n v="31"/>
    <n v="1193.3399999999999"/>
    <n v="0"/>
    <d v="2025-03-24T00:00:00"/>
    <d v="2025-10-12T00:00:00"/>
    <s v="active"/>
    <x v="4"/>
    <s v="After Mini"/>
    <s v="Electronics"/>
    <s v="Global Traders"/>
    <x v="1237"/>
    <x v="3"/>
    <x v="0"/>
    <n v="0"/>
    <n v="31"/>
    <n v="1193.3399999999999"/>
    <n v="0"/>
    <x v="1"/>
    <x v="1"/>
  </r>
  <r>
    <s v="P6204"/>
    <s v="Occur Plus"/>
    <s v="Furniture"/>
    <x v="5"/>
    <n v="120"/>
    <n v="23"/>
    <n v="11674.59"/>
    <n v="1400950.8"/>
    <d v="2025-03-16T00:00:00"/>
    <d v="2025-08-04T00:00:00"/>
    <s v="active"/>
    <x v="4"/>
    <s v="Occur Plus"/>
    <s v="Furniture"/>
    <s v="Abc Pvt Ltd"/>
    <x v="1238"/>
    <x v="2"/>
    <x v="5"/>
    <n v="120"/>
    <n v="23"/>
    <n v="11674.59"/>
    <n v="1400950.8"/>
    <x v="0"/>
    <x v="0"/>
  </r>
  <r>
    <s v="P1865"/>
    <s v="Choose X"/>
    <s v="Electronics"/>
    <x v="0"/>
    <n v="5"/>
    <n v="27"/>
    <n v="6601.29"/>
    <n v="33006.449999999997"/>
    <d v="2025-02-14T00:00:00"/>
    <d v="2025-08-28T00:00:00"/>
    <s v="discon"/>
    <x v="3"/>
    <s v="Choose X"/>
    <s v="Electronics"/>
    <s v="Global Traders"/>
    <x v="1239"/>
    <x v="3"/>
    <x v="0"/>
    <n v="5"/>
    <n v="27"/>
    <n v="6601.29"/>
    <n v="33006.449999999997"/>
    <x v="2"/>
    <x v="1"/>
  </r>
  <r>
    <s v="P4518"/>
    <s v="Cut Plus"/>
    <s v="Groceries"/>
    <x v="1"/>
    <n v="184"/>
    <n v="31"/>
    <n v="9821.23"/>
    <n v="1807106.32"/>
    <d v="2025-03-23T00:00:00"/>
    <d v="2025-10-04T00:00:00"/>
    <s v="active"/>
    <x v="2"/>
    <s v="Cut Plus"/>
    <s v="Groceries"/>
    <s v="Omni Suppliers"/>
    <x v="821"/>
    <x v="4"/>
    <x v="1"/>
    <n v="184"/>
    <n v="31"/>
    <n v="9821.23"/>
    <n v="1807106.3199999998"/>
    <x v="0"/>
    <x v="0"/>
  </r>
  <r>
    <s v="P6127"/>
    <s v="Other Pro"/>
    <s v="Electronics"/>
    <x v="3"/>
    <n v="35"/>
    <n v="95"/>
    <n v="10158.379999999999"/>
    <n v="355543.3"/>
    <d v="2025-06-10T00:00:00"/>
    <d v="2025-08-11T00:00:00"/>
    <s v="active"/>
    <x v="2"/>
    <s v="Other Pro"/>
    <s v="Electronics"/>
    <s v="Quickstock"/>
    <x v="1240"/>
    <x v="3"/>
    <x v="3"/>
    <n v="35"/>
    <n v="95"/>
    <n v="10158.379999999999"/>
    <n v="355543.3"/>
    <x v="2"/>
    <x v="1"/>
  </r>
  <r>
    <s v="P9943"/>
    <s v="Few X"/>
    <s v="Furniture"/>
    <x v="4"/>
    <m/>
    <n v="40"/>
    <n v="2780.06"/>
    <m/>
    <d v="2025-07-08T00:00:00"/>
    <d v="2025-08-24T00:00:00"/>
    <s v="discontinued"/>
    <x v="2"/>
    <s v="Few X"/>
    <s v="Furniture"/>
    <s v="Retailmart Inc"/>
    <x v="1241"/>
    <x v="2"/>
    <x v="4"/>
    <n v="0"/>
    <n v="40"/>
    <n v="2780.06"/>
    <n v="0"/>
    <x v="1"/>
    <x v="1"/>
  </r>
  <r>
    <s v="P9669"/>
    <s v="Such Max"/>
    <s v="Toys"/>
    <x v="5"/>
    <m/>
    <n v="39"/>
    <n v="18456.77"/>
    <m/>
    <d v="2025-04-21T00:00:00"/>
    <d v="2025-07-30T00:00:00"/>
    <s v="active"/>
    <x v="0"/>
    <s v="Such Max"/>
    <s v="Toys"/>
    <s v="Abc Pvt Ltd"/>
    <x v="1242"/>
    <x v="1"/>
    <x v="5"/>
    <n v="0"/>
    <n v="39"/>
    <n v="18456.77"/>
    <n v="0"/>
    <x v="1"/>
    <x v="1"/>
  </r>
  <r>
    <s v="P6413"/>
    <s v="report pro"/>
    <s v="Toys"/>
    <x v="0"/>
    <n v="188"/>
    <m/>
    <n v="6354.14"/>
    <n v="1194578.32"/>
    <d v="2025-05-13T00:00:00"/>
    <d v="2025-08-03T00:00:00"/>
    <s v="active"/>
    <x v="3"/>
    <s v="Report Pro"/>
    <s v="Toys"/>
    <s v="Global Traders"/>
    <x v="1243"/>
    <x v="1"/>
    <x v="0"/>
    <n v="188"/>
    <n v="0"/>
    <n v="6354.14"/>
    <n v="1194578.32"/>
    <x v="0"/>
    <x v="0"/>
  </r>
  <r>
    <s v="P6961"/>
    <s v="section lite"/>
    <s v="Groceries"/>
    <x v="2"/>
    <n v="118"/>
    <n v="81"/>
    <n v="289.45999999999998"/>
    <n v="34156.28"/>
    <d v="2025-02-24T00:00:00"/>
    <d v="2025-08-31T00:00:00"/>
    <s v="discontinued"/>
    <x v="2"/>
    <s v="Section Lite"/>
    <s v="Groceries"/>
    <s v=""/>
    <x v="1244"/>
    <x v="4"/>
    <x v="2"/>
    <n v="118"/>
    <n v="81"/>
    <n v="289.45999999999998"/>
    <n v="34156.28"/>
    <x v="0"/>
    <x v="0"/>
  </r>
  <r>
    <s v="P2680"/>
    <s v="Property X"/>
    <s v="Toys"/>
    <x v="5"/>
    <n v="50"/>
    <n v="57"/>
    <n v="9726.11"/>
    <n v="486305.5"/>
    <d v="2025-05-27T00:00:00"/>
    <d v="2025-08-08T00:00:00"/>
    <s v="Actv"/>
    <x v="2"/>
    <s v="Property X"/>
    <s v="Toys"/>
    <s v="Abc Pvt Ltd"/>
    <x v="1245"/>
    <x v="1"/>
    <x v="5"/>
    <n v="50"/>
    <n v="57"/>
    <n v="9726.11"/>
    <n v="486305.5"/>
    <x v="2"/>
    <x v="1"/>
  </r>
  <r>
    <s v="P9084"/>
    <s v="Major X"/>
    <s v="Toys"/>
    <x v="5"/>
    <n v="69"/>
    <n v="76"/>
    <n v="4770.37"/>
    <n v="329155.53000000003"/>
    <d v="2025-03-07T00:00:00"/>
    <d v="2025-08-29T00:00:00"/>
    <s v="active"/>
    <x v="4"/>
    <s v="Major X"/>
    <s v="Toys"/>
    <s v="Abc Pvt Ltd"/>
    <x v="1246"/>
    <x v="1"/>
    <x v="5"/>
    <n v="69"/>
    <n v="76"/>
    <n v="4770.37"/>
    <n v="329155.52999999997"/>
    <x v="2"/>
    <x v="1"/>
  </r>
  <r>
    <s v="P3007"/>
    <s v="Rate Lite"/>
    <s v="Toys"/>
    <x v="3"/>
    <n v="32"/>
    <n v="78"/>
    <n v="15670.85"/>
    <n v="501467.2"/>
    <d v="2025-06-04T00:00:00"/>
    <d v="2025-08-08T00:00:00"/>
    <s v="Inactive"/>
    <x v="3"/>
    <s v="Rate Lite"/>
    <s v="Toys"/>
    <s v="Quickstock"/>
    <x v="1247"/>
    <x v="1"/>
    <x v="3"/>
    <n v="32"/>
    <n v="78"/>
    <n v="15670.85"/>
    <n v="501467.2"/>
    <x v="2"/>
    <x v="1"/>
  </r>
  <r>
    <s v="P3779"/>
    <s v="Air Plus"/>
    <s v="Furniture"/>
    <x v="2"/>
    <n v="56"/>
    <m/>
    <n v="4834.41"/>
    <n v="270726.96000000002"/>
    <d v="2025-06-23T00:00:00"/>
    <d v="2025-08-03T00:00:00"/>
    <s v="discon"/>
    <x v="2"/>
    <s v="Air Plus"/>
    <s v="Furniture"/>
    <s v=""/>
    <x v="1248"/>
    <x v="2"/>
    <x v="2"/>
    <n v="56"/>
    <n v="0"/>
    <n v="4834.41"/>
    <n v="270726.95999999996"/>
    <x v="0"/>
    <x v="0"/>
  </r>
  <r>
    <s v="P3330"/>
    <s v="Hit Lite"/>
    <s v="Furniture"/>
    <x v="3"/>
    <n v="73"/>
    <n v="71"/>
    <n v="7590.98"/>
    <n v="554141.53999999992"/>
    <d v="2025-05-16T00:00:00"/>
    <d v="2025-07-31T00:00:00"/>
    <s v="active"/>
    <x v="2"/>
    <s v="Hit Lite"/>
    <s v="Furniture"/>
    <s v="Quickstock"/>
    <x v="1249"/>
    <x v="2"/>
    <x v="3"/>
    <n v="73"/>
    <n v="71"/>
    <n v="7590.98"/>
    <n v="554141.53999999992"/>
    <x v="0"/>
    <x v="0"/>
  </r>
  <r>
    <s v="P9216"/>
    <s v="Share X"/>
    <s v="Toys"/>
    <x v="0"/>
    <n v="74"/>
    <n v="42"/>
    <n v="777.4"/>
    <n v="57527.6"/>
    <d v="2025-02-21T00:00:00"/>
    <d v="2025-07-18T00:00:00"/>
    <s v="active"/>
    <x v="0"/>
    <s v="Share X"/>
    <s v="Toys"/>
    <s v="Global Traders"/>
    <x v="1250"/>
    <x v="1"/>
    <x v="0"/>
    <n v="74"/>
    <n v="42"/>
    <n v="777.4"/>
    <n v="57527.6"/>
    <x v="0"/>
    <x v="0"/>
  </r>
  <r>
    <s v="P9371"/>
    <s v="Travel Mini"/>
    <s v="Groceries"/>
    <x v="0"/>
    <n v="125"/>
    <n v="50"/>
    <n v="950.77"/>
    <n v="118846.25"/>
    <d v="2025-03-09T00:00:00"/>
    <d v="2025-10-07T00:00:00"/>
    <s v="discon"/>
    <x v="4"/>
    <s v="Travel Mini"/>
    <s v="Groceries"/>
    <s v="Global Traders"/>
    <x v="1251"/>
    <x v="4"/>
    <x v="0"/>
    <n v="125"/>
    <n v="50"/>
    <n v="950.77"/>
    <n v="118846.25"/>
    <x v="0"/>
    <x v="0"/>
  </r>
  <r>
    <s v="P7401"/>
    <s v="Represent Pro"/>
    <s v="Groceries"/>
    <x v="4"/>
    <n v="17"/>
    <n v="66"/>
    <n v="8463.17"/>
    <n v="143873.89000000001"/>
    <d v="2025-01-16T00:00:00"/>
    <d v="2025-09-22T00:00:00"/>
    <m/>
    <x v="2"/>
    <s v="Represent Pro"/>
    <s v="Groceries"/>
    <s v="Retailmart Inc"/>
    <x v="1252"/>
    <x v="4"/>
    <x v="4"/>
    <n v="17"/>
    <n v="66"/>
    <n v="8463.17"/>
    <n v="143873.89000000001"/>
    <x v="2"/>
    <x v="1"/>
  </r>
  <r>
    <s v="P8393"/>
    <s v="Clearly Pro"/>
    <s v="Electronics"/>
    <x v="3"/>
    <n v="83"/>
    <m/>
    <n v="17222.939999999999"/>
    <n v="1429504.02"/>
    <d v="2025-05-09T00:00:00"/>
    <d v="2025-07-31T00:00:00"/>
    <s v="Inactive"/>
    <x v="0"/>
    <s v="Clearly Pro"/>
    <s v="Electronics"/>
    <s v="Quickstock"/>
    <x v="1253"/>
    <x v="3"/>
    <x v="3"/>
    <n v="83"/>
    <n v="0"/>
    <n v="17222.939999999999"/>
    <n v="1429504.0199999998"/>
    <x v="0"/>
    <x v="0"/>
  </r>
  <r>
    <s v="P8164"/>
    <s v="Eye Max"/>
    <s v="Clothing"/>
    <x v="1"/>
    <n v="145"/>
    <n v="91"/>
    <n v="2177.14"/>
    <n v="315685.3"/>
    <d v="2025-03-14T00:00:00"/>
    <d v="2025-07-19T00:00:00"/>
    <s v="discontinued"/>
    <x v="0"/>
    <s v="Eye Max"/>
    <s v="Clothing"/>
    <s v="Omni Suppliers"/>
    <x v="1254"/>
    <x v="0"/>
    <x v="1"/>
    <n v="145"/>
    <n v="91"/>
    <n v="2177.14"/>
    <n v="315685.3"/>
    <x v="0"/>
    <x v="0"/>
  </r>
  <r>
    <s v="P1308"/>
    <s v="According Mini"/>
    <s v="Electronics"/>
    <x v="1"/>
    <n v="137"/>
    <n v="71"/>
    <n v="19865.64"/>
    <n v="2721592.68"/>
    <d v="2025-06-23T00:00:00"/>
    <d v="2025-09-07T00:00:00"/>
    <s v="discontinued"/>
    <x v="0"/>
    <s v="According Mini"/>
    <s v="Electronics"/>
    <s v="Omni Suppliers"/>
    <x v="1255"/>
    <x v="3"/>
    <x v="1"/>
    <n v="137"/>
    <n v="71"/>
    <n v="19865.64"/>
    <n v="2721592.6799999997"/>
    <x v="0"/>
    <x v="0"/>
  </r>
  <r>
    <s v="P5620"/>
    <s v="Several Mini"/>
    <s v="Furniture"/>
    <x v="4"/>
    <n v="39"/>
    <n v="87"/>
    <n v="16971.22"/>
    <n v="661877.58000000007"/>
    <d v="2025-02-17T00:00:00"/>
    <d v="2025-09-08T00:00:00"/>
    <s v="active"/>
    <x v="0"/>
    <s v="Several Mini"/>
    <s v="Furniture"/>
    <s v="Retailmart Inc"/>
    <x v="1256"/>
    <x v="2"/>
    <x v="4"/>
    <n v="39"/>
    <n v="87"/>
    <n v="16971.22"/>
    <n v="661877.58000000007"/>
    <x v="2"/>
    <x v="1"/>
  </r>
  <r>
    <s v="P4381"/>
    <s v="Every Max"/>
    <s v="Clothing"/>
    <x v="0"/>
    <n v="64"/>
    <n v="31"/>
    <n v="18496.599999999999"/>
    <n v="1183782.3999999999"/>
    <d v="2025-06-19T00:00:00"/>
    <d v="2025-09-26T00:00:00"/>
    <s v="active"/>
    <x v="4"/>
    <s v="Every Max"/>
    <s v="Clothing"/>
    <s v="Global Traders"/>
    <x v="1257"/>
    <x v="0"/>
    <x v="0"/>
    <n v="64"/>
    <n v="31"/>
    <n v="18496.599999999999"/>
    <n v="1183782.3999999999"/>
    <x v="0"/>
    <x v="0"/>
  </r>
  <r>
    <s v="P2927"/>
    <s v="Economic Pro"/>
    <s v="Toys"/>
    <x v="3"/>
    <n v="17"/>
    <n v="76"/>
    <n v="10969.13"/>
    <n v="186475.21"/>
    <d v="2025-05-02T00:00:00"/>
    <d v="2025-08-06T00:00:00"/>
    <s v="active"/>
    <x v="1"/>
    <s v="Economic Pro"/>
    <s v="Toys"/>
    <s v="Quickstock"/>
    <x v="824"/>
    <x v="1"/>
    <x v="3"/>
    <n v="17"/>
    <n v="76"/>
    <n v="10969.13"/>
    <n v="186475.21"/>
    <x v="2"/>
    <x v="1"/>
  </r>
  <r>
    <s v="P6533"/>
    <s v="Exist Pro"/>
    <s v="Electronics"/>
    <x v="1"/>
    <n v="181"/>
    <n v="32"/>
    <n v="6381.91"/>
    <n v="1155125.71"/>
    <d v="2025-02-19T00:00:00"/>
    <d v="2025-07-25T00:00:00"/>
    <s v="Actv"/>
    <x v="2"/>
    <s v="Exist Pro"/>
    <s v="Electronics"/>
    <s v="Omni Suppliers"/>
    <x v="42"/>
    <x v="3"/>
    <x v="1"/>
    <n v="181"/>
    <n v="32"/>
    <n v="6381.91"/>
    <n v="1155125.71"/>
    <x v="0"/>
    <x v="0"/>
  </r>
  <r>
    <s v="P6378"/>
    <s v="Fill X"/>
    <s v="Groceries"/>
    <x v="3"/>
    <n v="89"/>
    <n v="77"/>
    <n v="10319.11"/>
    <n v="918400.79"/>
    <d v="2025-01-22T00:00:00"/>
    <d v="2025-10-02T00:00:00"/>
    <s v="discontinued"/>
    <x v="1"/>
    <s v="Fill X"/>
    <s v="Groceries"/>
    <s v="Quickstock"/>
    <x v="1258"/>
    <x v="4"/>
    <x v="3"/>
    <n v="89"/>
    <n v="77"/>
    <n v="10319.11"/>
    <n v="918400.79"/>
    <x v="0"/>
    <x v="0"/>
  </r>
  <r>
    <s v="P4659"/>
    <s v="Put Lite"/>
    <s v="Groceries"/>
    <x v="0"/>
    <n v="129"/>
    <n v="94"/>
    <n v="14881.53"/>
    <n v="1919717.37"/>
    <d v="2025-03-17T00:00:00"/>
    <d v="2025-08-29T00:00:00"/>
    <m/>
    <x v="4"/>
    <s v="Put Lite"/>
    <s v="Groceries"/>
    <s v="Global Traders"/>
    <x v="743"/>
    <x v="4"/>
    <x v="0"/>
    <n v="129"/>
    <n v="94"/>
    <n v="14881.53"/>
    <n v="1919717.37"/>
    <x v="0"/>
    <x v="0"/>
  </r>
  <r>
    <s v="P7737"/>
    <s v="Door Mini"/>
    <s v="Toys"/>
    <x v="2"/>
    <n v="76"/>
    <m/>
    <n v="1640.32"/>
    <n v="124664.32000000001"/>
    <d v="2025-02-25T00:00:00"/>
    <d v="2025-08-04T00:00:00"/>
    <s v="Inactive"/>
    <x v="0"/>
    <s v="Door Mini"/>
    <s v="Toys"/>
    <s v=""/>
    <x v="1259"/>
    <x v="1"/>
    <x v="2"/>
    <n v="76"/>
    <n v="0"/>
    <n v="1640.32"/>
    <n v="124664.31999999999"/>
    <x v="0"/>
    <x v="0"/>
  </r>
  <r>
    <s v="P6092"/>
    <s v="Case Lite"/>
    <s v="Electronics"/>
    <x v="0"/>
    <n v="134"/>
    <n v="45"/>
    <n v="17026.490000000002"/>
    <n v="2281549.66"/>
    <d v="2025-06-30T00:00:00"/>
    <d v="2025-08-06T00:00:00"/>
    <m/>
    <x v="4"/>
    <s v="Case Lite"/>
    <s v="Electronics"/>
    <s v="Global Traders"/>
    <x v="1260"/>
    <x v="3"/>
    <x v="0"/>
    <n v="134"/>
    <n v="45"/>
    <n v="17026.490000000002"/>
    <n v="2281549.66"/>
    <x v="0"/>
    <x v="0"/>
  </r>
  <r>
    <s v="P7159"/>
    <s v="Its Lite"/>
    <s v="Toys"/>
    <x v="3"/>
    <n v="150"/>
    <m/>
    <n v="14936.28"/>
    <n v="2240442"/>
    <d v="2025-03-16T00:00:00"/>
    <d v="2025-09-18T00:00:00"/>
    <s v="discontinued"/>
    <x v="0"/>
    <s v="Its Lite"/>
    <s v="Toys"/>
    <s v="Quickstock"/>
    <x v="1261"/>
    <x v="1"/>
    <x v="3"/>
    <n v="150"/>
    <n v="0"/>
    <n v="14936.28"/>
    <n v="2240442"/>
    <x v="0"/>
    <x v="0"/>
  </r>
  <r>
    <s v="P9520"/>
    <s v="Although Mini"/>
    <s v="Furniture"/>
    <x v="3"/>
    <n v="31"/>
    <n v="34"/>
    <n v="17602.759999999998"/>
    <n v="545685.55999999994"/>
    <d v="2025-06-04T00:00:00"/>
    <d v="2025-07-26T00:00:00"/>
    <s v="Actv"/>
    <x v="3"/>
    <s v="Although Mini"/>
    <s v="Furniture"/>
    <s v="Quickstock"/>
    <x v="1262"/>
    <x v="2"/>
    <x v="3"/>
    <n v="31"/>
    <n v="34"/>
    <n v="17602.759999999998"/>
    <n v="545685.55999999994"/>
    <x v="2"/>
    <x v="1"/>
  </r>
  <r>
    <s v="P6636"/>
    <s v="Culture Pro"/>
    <s v="Toys"/>
    <x v="5"/>
    <n v="73"/>
    <n v="71"/>
    <n v="12488.93"/>
    <n v="911691.89"/>
    <d v="2025-03-11T00:00:00"/>
    <d v="2025-09-20T00:00:00"/>
    <m/>
    <x v="0"/>
    <s v="Culture Pro"/>
    <s v="Toys"/>
    <s v="Abc Pvt Ltd"/>
    <x v="1263"/>
    <x v="1"/>
    <x v="5"/>
    <n v="73"/>
    <n v="71"/>
    <n v="12488.93"/>
    <n v="911691.89"/>
    <x v="0"/>
    <x v="0"/>
  </r>
  <r>
    <s v="P6812"/>
    <s v="Question X"/>
    <s v="Toys"/>
    <x v="1"/>
    <n v="109"/>
    <n v="69"/>
    <n v="16907.169999999998"/>
    <n v="1842881.53"/>
    <d v="2025-02-17T00:00:00"/>
    <d v="2025-08-26T00:00:00"/>
    <m/>
    <x v="0"/>
    <s v="Question X"/>
    <s v="Toys"/>
    <s v="Omni Suppliers"/>
    <x v="1264"/>
    <x v="1"/>
    <x v="1"/>
    <n v="109"/>
    <n v="69"/>
    <n v="16907.169999999998"/>
    <n v="1842881.5299999998"/>
    <x v="0"/>
    <x v="0"/>
  </r>
  <r>
    <s v="P1759"/>
    <s v="Under Plus"/>
    <s v="Groceries"/>
    <x v="0"/>
    <n v="126"/>
    <n v="26"/>
    <n v="15219.98"/>
    <n v="1917717.48"/>
    <d v="2025-03-14T00:00:00"/>
    <d v="2025-08-12T00:00:00"/>
    <s v="active"/>
    <x v="0"/>
    <s v="Under Plus"/>
    <s v="Groceries"/>
    <s v="Global Traders"/>
    <x v="1265"/>
    <x v="4"/>
    <x v="0"/>
    <n v="126"/>
    <n v="26"/>
    <n v="15219.98"/>
    <n v="1917717.48"/>
    <x v="0"/>
    <x v="0"/>
  </r>
  <r>
    <s v="P9446"/>
    <s v="Tv Plus"/>
    <s v="Toys"/>
    <x v="1"/>
    <n v="142"/>
    <n v="89"/>
    <n v="9509.4500000000007"/>
    <n v="1350341.9"/>
    <d v="2025-01-25T00:00:00"/>
    <d v="2025-08-09T00:00:00"/>
    <s v="active"/>
    <x v="4"/>
    <s v="Tv Plus"/>
    <s v="Toys"/>
    <s v="Omni Suppliers"/>
    <x v="1266"/>
    <x v="1"/>
    <x v="1"/>
    <n v="142"/>
    <n v="89"/>
    <n v="9509.4500000000007"/>
    <n v="1350341.9000000001"/>
    <x v="0"/>
    <x v="0"/>
  </r>
  <r>
    <s v="P7154"/>
    <s v="Need Plus"/>
    <s v="Furniture"/>
    <x v="5"/>
    <n v="107"/>
    <n v="45"/>
    <n v="18886.97"/>
    <n v="2020905.79"/>
    <d v="2025-05-21T00:00:00"/>
    <d v="2025-09-20T00:00:00"/>
    <s v="discontinued"/>
    <x v="3"/>
    <s v="Need Plus"/>
    <s v="Furniture"/>
    <s v="Abc Pvt Ltd"/>
    <x v="1267"/>
    <x v="2"/>
    <x v="5"/>
    <n v="107"/>
    <n v="45"/>
    <n v="18886.97"/>
    <n v="2020905.79"/>
    <x v="0"/>
    <x v="0"/>
  </r>
  <r>
    <s v="P4734"/>
    <s v="song plus"/>
    <s v="Toys"/>
    <x v="5"/>
    <n v="84"/>
    <n v="59"/>
    <n v="4159.8100000000004"/>
    <n v="349424.04"/>
    <d v="2025-03-14T00:00:00"/>
    <d v="2025-07-31T00:00:00"/>
    <s v="discon"/>
    <x v="0"/>
    <s v="Song Plus"/>
    <s v="Toys"/>
    <s v="Abc Pvt Ltd"/>
    <x v="1268"/>
    <x v="1"/>
    <x v="5"/>
    <n v="84"/>
    <n v="59"/>
    <n v="4159.8100000000004"/>
    <n v="349424.04000000004"/>
    <x v="0"/>
    <x v="0"/>
  </r>
  <r>
    <s v="P3682"/>
    <s v="central max"/>
    <s v="Furniture"/>
    <x v="0"/>
    <n v="143"/>
    <n v="80"/>
    <n v="19716.78"/>
    <n v="2819499.54"/>
    <d v="2025-06-05T00:00:00"/>
    <d v="2025-08-16T00:00:00"/>
    <m/>
    <x v="0"/>
    <s v="Central Max"/>
    <s v="Furniture"/>
    <s v="Global Traders"/>
    <x v="1269"/>
    <x v="2"/>
    <x v="0"/>
    <n v="143"/>
    <n v="80"/>
    <n v="19716.78"/>
    <n v="2819499.54"/>
    <x v="0"/>
    <x v="0"/>
  </r>
  <r>
    <s v="P5711"/>
    <s v="Laugh Mini"/>
    <s v="Groceries"/>
    <x v="0"/>
    <n v="79"/>
    <n v="50"/>
    <n v="469.13"/>
    <n v="37061.269999999997"/>
    <d v="2025-03-20T00:00:00"/>
    <d v="2025-08-13T00:00:00"/>
    <s v="discontinued"/>
    <x v="1"/>
    <s v="Laugh Mini"/>
    <s v="Groceries"/>
    <s v="Global Traders"/>
    <x v="1270"/>
    <x v="4"/>
    <x v="0"/>
    <n v="79"/>
    <n v="50"/>
    <n v="469.13"/>
    <n v="37061.269999999997"/>
    <x v="0"/>
    <x v="0"/>
  </r>
  <r>
    <s v="P9075"/>
    <s v="Laugh X"/>
    <s v="Toys"/>
    <x v="4"/>
    <n v="89"/>
    <n v="28"/>
    <n v="10790.34"/>
    <n v="960340.26"/>
    <d v="2025-03-24T00:00:00"/>
    <d v="2025-09-15T00:00:00"/>
    <s v="discon"/>
    <x v="0"/>
    <s v="Laugh X"/>
    <s v="Toys"/>
    <s v="Retailmart Inc"/>
    <x v="410"/>
    <x v="1"/>
    <x v="4"/>
    <n v="89"/>
    <n v="28"/>
    <n v="10790.34"/>
    <n v="960340.26"/>
    <x v="0"/>
    <x v="0"/>
  </r>
  <r>
    <s v="P3803"/>
    <s v="Stay X"/>
    <s v="Furniture"/>
    <x v="3"/>
    <n v="181"/>
    <n v="47"/>
    <n v="16599.84"/>
    <n v="3004571.04"/>
    <d v="2025-05-19T00:00:00"/>
    <d v="2025-10-02T00:00:00"/>
    <s v="discon"/>
    <x v="2"/>
    <s v="Stay X"/>
    <s v="Furniture"/>
    <s v="Quickstock"/>
    <x v="1271"/>
    <x v="2"/>
    <x v="3"/>
    <n v="181"/>
    <n v="47"/>
    <n v="16599.84"/>
    <n v="3004571.04"/>
    <x v="0"/>
    <x v="0"/>
  </r>
  <r>
    <s v="P9388"/>
    <s v="Before X"/>
    <s v="Furniture"/>
    <x v="1"/>
    <n v="109"/>
    <n v="96"/>
    <n v="8933.2199999999993"/>
    <n v="973720.98"/>
    <d v="2025-05-24T00:00:00"/>
    <d v="2025-10-10T00:00:00"/>
    <s v="Inactive"/>
    <x v="4"/>
    <s v="Before X"/>
    <s v="Furniture"/>
    <s v="Omni Suppliers"/>
    <x v="1272"/>
    <x v="2"/>
    <x v="1"/>
    <n v="109"/>
    <n v="96"/>
    <n v="8933.2199999999993"/>
    <n v="973720.98"/>
    <x v="0"/>
    <x v="0"/>
  </r>
  <r>
    <s v="P9613"/>
    <s v="Beautiful X"/>
    <s v="Toys"/>
    <x v="1"/>
    <n v="67"/>
    <n v="72"/>
    <n v="6676.84"/>
    <n v="447348.28"/>
    <d v="2025-03-14T00:00:00"/>
    <d v="2025-09-10T00:00:00"/>
    <s v="active"/>
    <x v="1"/>
    <s v="Beautiful X"/>
    <s v="Toys"/>
    <s v="Omni Suppliers"/>
    <x v="1273"/>
    <x v="1"/>
    <x v="1"/>
    <n v="67"/>
    <n v="72"/>
    <n v="6676.84"/>
    <n v="447348.28"/>
    <x v="2"/>
    <x v="1"/>
  </r>
  <r>
    <s v="P2223"/>
    <s v="Current Pro"/>
    <s v="Toys"/>
    <x v="5"/>
    <n v="100"/>
    <n v="70"/>
    <n v="4135.8100000000004"/>
    <n v="413581.00000000012"/>
    <d v="2025-05-09T00:00:00"/>
    <d v="2025-10-09T00:00:00"/>
    <s v="discon"/>
    <x v="4"/>
    <s v="Current Pro"/>
    <s v="Toys"/>
    <s v="Abc Pvt Ltd"/>
    <x v="204"/>
    <x v="1"/>
    <x v="5"/>
    <n v="100"/>
    <n v="70"/>
    <n v="4135.8100000000004"/>
    <n v="413581.00000000006"/>
    <x v="0"/>
    <x v="0"/>
  </r>
  <r>
    <s v="P7520"/>
    <s v="Administration X"/>
    <s v="Clothing"/>
    <x v="5"/>
    <n v="142"/>
    <n v="57"/>
    <n v="6240.63"/>
    <n v="886169.46"/>
    <d v="2025-01-20T00:00:00"/>
    <d v="2025-09-30T00:00:00"/>
    <s v="Inactive"/>
    <x v="0"/>
    <s v="Administration X"/>
    <s v="Clothing"/>
    <s v="Abc Pvt Ltd"/>
    <x v="509"/>
    <x v="0"/>
    <x v="5"/>
    <n v="142"/>
    <n v="57"/>
    <n v="6240.63"/>
    <n v="886169.46"/>
    <x v="0"/>
    <x v="0"/>
  </r>
  <r>
    <s v="P9412"/>
    <s v="Key X"/>
    <s v="Clothing"/>
    <x v="3"/>
    <n v="82"/>
    <n v="73"/>
    <n v="5691.17"/>
    <n v="466675.94"/>
    <d v="2025-03-20T00:00:00"/>
    <d v="2025-09-01T00:00:00"/>
    <m/>
    <x v="2"/>
    <s v="Key X"/>
    <s v="Clothing"/>
    <s v="Quickstock"/>
    <x v="1274"/>
    <x v="0"/>
    <x v="3"/>
    <n v="82"/>
    <n v="73"/>
    <n v="5691.17"/>
    <n v="466675.94"/>
    <x v="0"/>
    <x v="0"/>
  </r>
  <r>
    <s v="P6515"/>
    <s v="Analysis Mini"/>
    <s v="Electronics"/>
    <x v="3"/>
    <n v="3"/>
    <m/>
    <n v="987.5"/>
    <n v="2962.5"/>
    <d v="2025-02-23T00:00:00"/>
    <d v="2025-08-18T00:00:00"/>
    <m/>
    <x v="3"/>
    <s v="Analysis Mini"/>
    <s v="Electronics"/>
    <s v="Quickstock"/>
    <x v="1275"/>
    <x v="3"/>
    <x v="3"/>
    <n v="3"/>
    <n v="0"/>
    <n v="987.5"/>
    <n v="2962.5"/>
    <x v="0"/>
    <x v="0"/>
  </r>
  <r>
    <s v="P8448"/>
    <s v="Child Pro"/>
    <s v="Toys"/>
    <x v="3"/>
    <n v="97"/>
    <n v="55"/>
    <n v="12596.01"/>
    <n v="1221812.97"/>
    <d v="2025-03-08T00:00:00"/>
    <d v="2025-09-16T00:00:00"/>
    <s v="Actv"/>
    <x v="0"/>
    <s v="Child Pro"/>
    <s v="Toys"/>
    <s v="Quickstock"/>
    <x v="1276"/>
    <x v="1"/>
    <x v="3"/>
    <n v="97"/>
    <n v="55"/>
    <n v="12596.01"/>
    <n v="1221812.97"/>
    <x v="0"/>
    <x v="0"/>
  </r>
  <r>
    <s v="P6629"/>
    <s v="Itself Pro"/>
    <s v="Toys"/>
    <x v="3"/>
    <n v="62"/>
    <n v="97"/>
    <n v="7905.42"/>
    <n v="490136.04"/>
    <d v="2025-05-19T00:00:00"/>
    <d v="2025-10-01T00:00:00"/>
    <s v="discon"/>
    <x v="4"/>
    <s v="Itself Pro"/>
    <s v="Toys"/>
    <s v="Quickstock"/>
    <x v="1277"/>
    <x v="1"/>
    <x v="3"/>
    <n v="62"/>
    <n v="97"/>
    <n v="7905.42"/>
    <n v="490136.04"/>
    <x v="2"/>
    <x v="1"/>
  </r>
  <r>
    <s v="P8422"/>
    <s v="Citizen X"/>
    <s v="Clothing"/>
    <x v="1"/>
    <n v="172"/>
    <n v="69"/>
    <n v="14860.28"/>
    <n v="2555968.16"/>
    <d v="2025-04-09T00:00:00"/>
    <d v="2025-09-16T00:00:00"/>
    <s v="Actv"/>
    <x v="1"/>
    <s v="Citizen X"/>
    <s v="Clothing"/>
    <s v="Omni Suppliers"/>
    <x v="866"/>
    <x v="0"/>
    <x v="1"/>
    <n v="172"/>
    <n v="69"/>
    <n v="14860.28"/>
    <n v="2555968.16"/>
    <x v="0"/>
    <x v="0"/>
  </r>
  <r>
    <s v="P4407"/>
    <s v="Rest Max"/>
    <s v="Groceries"/>
    <x v="5"/>
    <n v="75"/>
    <n v="88"/>
    <n v="5820.42"/>
    <n v="436531.5"/>
    <d v="2025-01-25T00:00:00"/>
    <d v="2025-09-11T00:00:00"/>
    <s v="Actv"/>
    <x v="2"/>
    <s v="Rest Max"/>
    <s v="Groceries"/>
    <s v="Abc Pvt Ltd"/>
    <x v="1278"/>
    <x v="4"/>
    <x v="5"/>
    <n v="75"/>
    <n v="88"/>
    <n v="5820.42"/>
    <n v="436531.5"/>
    <x v="2"/>
    <x v="1"/>
  </r>
  <r>
    <s v="P8334"/>
    <s v="Long Pro"/>
    <s v="Toys"/>
    <x v="4"/>
    <n v="95"/>
    <n v="36"/>
    <n v="8029.66"/>
    <n v="762817.7"/>
    <d v="2025-05-17T00:00:00"/>
    <d v="2025-09-15T00:00:00"/>
    <s v="Inactive"/>
    <x v="2"/>
    <s v="Long Pro"/>
    <s v="Toys"/>
    <s v="Retailmart Inc"/>
    <x v="929"/>
    <x v="1"/>
    <x v="4"/>
    <n v="95"/>
    <n v="36"/>
    <n v="8029.66"/>
    <n v="762817.7"/>
    <x v="0"/>
    <x v="0"/>
  </r>
  <r>
    <s v="P5951"/>
    <s v="Decide Plus"/>
    <s v="Clothing"/>
    <x v="1"/>
    <n v="162"/>
    <n v="65"/>
    <n v="17692.650000000001"/>
    <n v="2866209.3"/>
    <d v="2025-05-08T00:00:00"/>
    <d v="2025-08-18T00:00:00"/>
    <m/>
    <x v="4"/>
    <s v="Decide Plus"/>
    <s v="Clothing"/>
    <s v="Omni Suppliers"/>
    <x v="1279"/>
    <x v="0"/>
    <x v="1"/>
    <n v="162"/>
    <n v="65"/>
    <n v="17692.650000000001"/>
    <n v="2866209.3000000003"/>
    <x v="0"/>
    <x v="0"/>
  </r>
  <r>
    <s v="P9102"/>
    <s v="Ready Plus"/>
    <s v="Furniture"/>
    <x v="1"/>
    <n v="89"/>
    <n v="68"/>
    <n v="6811.95"/>
    <n v="606263.54999999993"/>
    <d v="2025-05-08T00:00:00"/>
    <d v="2025-09-08T00:00:00"/>
    <s v="discontinued"/>
    <x v="0"/>
    <s v="Ready Plus"/>
    <s v="Furniture"/>
    <s v="Omni Suppliers"/>
    <x v="1280"/>
    <x v="2"/>
    <x v="1"/>
    <n v="89"/>
    <n v="68"/>
    <n v="6811.95"/>
    <n v="606263.54999999993"/>
    <x v="0"/>
    <x v="0"/>
  </r>
  <r>
    <s v="P2173"/>
    <s v="Never X"/>
    <s v="Electronics"/>
    <x v="0"/>
    <m/>
    <n v="68"/>
    <n v="5682.16"/>
    <m/>
    <d v="2025-07-13T00:00:00"/>
    <d v="2025-09-20T00:00:00"/>
    <s v="active"/>
    <x v="2"/>
    <s v="Never X"/>
    <s v="Electronics"/>
    <s v="Global Traders"/>
    <x v="1281"/>
    <x v="3"/>
    <x v="0"/>
    <n v="0"/>
    <n v="68"/>
    <n v="5682.16"/>
    <n v="0"/>
    <x v="1"/>
    <x v="1"/>
  </r>
  <r>
    <s v="P1835"/>
    <s v="Live X"/>
    <s v="Furniture"/>
    <x v="4"/>
    <n v="198"/>
    <m/>
    <n v="18682.86"/>
    <n v="3699206.28"/>
    <d v="2025-06-13T00:00:00"/>
    <d v="2025-09-28T00:00:00"/>
    <s v="active"/>
    <x v="3"/>
    <s v="Live X"/>
    <s v="Furniture"/>
    <s v="Retailmart Inc"/>
    <x v="1282"/>
    <x v="2"/>
    <x v="4"/>
    <n v="198"/>
    <n v="0"/>
    <n v="18682.86"/>
    <n v="3699206.2800000003"/>
    <x v="0"/>
    <x v="0"/>
  </r>
  <r>
    <s v="P4815"/>
    <s v="Then Lite"/>
    <s v="Clothing"/>
    <x v="0"/>
    <n v="125"/>
    <n v="50"/>
    <n v="15019.1"/>
    <n v="1877387.5"/>
    <d v="2025-02-10T00:00:00"/>
    <d v="2025-07-21T00:00:00"/>
    <s v="discontinued"/>
    <x v="2"/>
    <s v="Then Lite"/>
    <s v="Clothing"/>
    <s v="Global Traders"/>
    <x v="1283"/>
    <x v="0"/>
    <x v="0"/>
    <n v="125"/>
    <n v="50"/>
    <n v="15019.1"/>
    <n v="1877387.5"/>
    <x v="0"/>
    <x v="0"/>
  </r>
  <r>
    <s v="P3607"/>
    <s v="Bring Max"/>
    <s v="Electronics"/>
    <x v="0"/>
    <m/>
    <n v="62"/>
    <n v="10063.81"/>
    <m/>
    <d v="2025-04-30T00:00:00"/>
    <d v="2025-09-20T00:00:00"/>
    <s v="active"/>
    <x v="3"/>
    <s v="Bring Max"/>
    <s v="Electronics"/>
    <s v="Global Traders"/>
    <x v="1284"/>
    <x v="3"/>
    <x v="0"/>
    <n v="0"/>
    <n v="62"/>
    <n v="10063.81"/>
    <n v="0"/>
    <x v="1"/>
    <x v="1"/>
  </r>
  <r>
    <s v="P5784"/>
    <s v="Light Mini"/>
    <s v="Clothing"/>
    <x v="4"/>
    <n v="123"/>
    <n v="99"/>
    <n v="10746.3"/>
    <n v="1321794.8999999999"/>
    <d v="2025-06-09T00:00:00"/>
    <d v="2025-09-29T00:00:00"/>
    <m/>
    <x v="1"/>
    <s v="Light Mini"/>
    <s v="Clothing"/>
    <s v="Retailmart Inc"/>
    <x v="1285"/>
    <x v="0"/>
    <x v="4"/>
    <n v="123"/>
    <n v="99"/>
    <n v="10746.3"/>
    <n v="1321794.8999999999"/>
    <x v="0"/>
    <x v="0"/>
  </r>
  <r>
    <s v="P6580"/>
    <s v="Usually Plus"/>
    <s v="Furniture"/>
    <x v="0"/>
    <n v="142"/>
    <n v="46"/>
    <n v="9164.92"/>
    <n v="1301418.6399999999"/>
    <d v="2025-04-04T00:00:00"/>
    <d v="2025-10-03T00:00:00"/>
    <s v="active"/>
    <x v="2"/>
    <s v="Usually Plus"/>
    <s v="Furniture"/>
    <s v="Global Traders"/>
    <x v="404"/>
    <x v="2"/>
    <x v="0"/>
    <n v="142"/>
    <n v="46"/>
    <n v="9164.92"/>
    <n v="1301418.6399999999"/>
    <x v="0"/>
    <x v="0"/>
  </r>
  <r>
    <s v="P5573"/>
    <s v="Face Pro"/>
    <s v="Clothing"/>
    <x v="1"/>
    <n v="157"/>
    <n v="55"/>
    <n v="15150.71"/>
    <n v="2378661.4700000002"/>
    <d v="2025-04-20T00:00:00"/>
    <d v="2025-09-26T00:00:00"/>
    <s v="Inactive"/>
    <x v="4"/>
    <s v="Face Pro"/>
    <s v="Clothing"/>
    <s v="Omni Suppliers"/>
    <x v="1286"/>
    <x v="0"/>
    <x v="1"/>
    <n v="157"/>
    <n v="55"/>
    <n v="15150.71"/>
    <n v="2378661.4699999997"/>
    <x v="0"/>
    <x v="0"/>
  </r>
  <r>
    <s v="P7997"/>
    <s v="tell mini"/>
    <s v="Toys"/>
    <x v="4"/>
    <n v="113"/>
    <n v="68"/>
    <n v="2267.46"/>
    <n v="256222.98"/>
    <d v="2025-04-24T00:00:00"/>
    <d v="2025-09-09T00:00:00"/>
    <s v="Actv"/>
    <x v="3"/>
    <s v="Tell Mini"/>
    <s v="Toys"/>
    <s v="Retailmart Inc"/>
    <x v="1287"/>
    <x v="1"/>
    <x v="4"/>
    <n v="113"/>
    <n v="68"/>
    <n v="2267.46"/>
    <n v="256222.98"/>
    <x v="0"/>
    <x v="0"/>
  </r>
  <r>
    <s v="P8865"/>
    <s v="Gun Pro"/>
    <s v="Electronics"/>
    <x v="0"/>
    <n v="86"/>
    <n v="72"/>
    <n v="1290.99"/>
    <n v="111025.14"/>
    <d v="2025-01-31T00:00:00"/>
    <d v="2025-09-03T00:00:00"/>
    <s v="discontinued"/>
    <x v="2"/>
    <s v="Gun Pro"/>
    <s v="Electronics"/>
    <s v="Global Traders"/>
    <x v="1288"/>
    <x v="3"/>
    <x v="0"/>
    <n v="86"/>
    <n v="72"/>
    <n v="1290.99"/>
    <n v="111025.14"/>
    <x v="0"/>
    <x v="0"/>
  </r>
  <r>
    <s v="P7811"/>
    <s v="Nature Mini"/>
    <s v="Clothing"/>
    <x v="4"/>
    <n v="15"/>
    <n v="56"/>
    <n v="8063.85"/>
    <n v="120957.75"/>
    <d v="2025-03-29T00:00:00"/>
    <d v="2025-08-17T00:00:00"/>
    <s v="active"/>
    <x v="2"/>
    <s v="Nature Mini"/>
    <s v="Clothing"/>
    <s v="Retailmart Inc"/>
    <x v="1289"/>
    <x v="0"/>
    <x v="4"/>
    <n v="15"/>
    <n v="56"/>
    <n v="8063.85"/>
    <n v="120957.75"/>
    <x v="2"/>
    <x v="1"/>
  </r>
  <r>
    <s v="P4057"/>
    <s v="Whom Pro"/>
    <s v="Toys"/>
    <x v="3"/>
    <n v="36"/>
    <n v="96"/>
    <n v="13034.12"/>
    <n v="469228.32"/>
    <d v="2025-02-27T00:00:00"/>
    <d v="2025-07-27T00:00:00"/>
    <s v="active"/>
    <x v="2"/>
    <s v="Whom Pro"/>
    <s v="Toys"/>
    <s v="Quickstock"/>
    <x v="1290"/>
    <x v="1"/>
    <x v="3"/>
    <n v="36"/>
    <n v="96"/>
    <n v="13034.12"/>
    <n v="469228.32"/>
    <x v="2"/>
    <x v="1"/>
  </r>
  <r>
    <s v="P1867"/>
    <s v="At Mini"/>
    <s v="Electronics"/>
    <x v="0"/>
    <n v="51"/>
    <n v="38"/>
    <n v="9458.9500000000007"/>
    <n v="482406.45"/>
    <d v="2025-03-21T00:00:00"/>
    <d v="2025-07-27T00:00:00"/>
    <s v="active"/>
    <x v="1"/>
    <s v="At Mini"/>
    <s v="Electronics"/>
    <s v="Global Traders"/>
    <x v="1291"/>
    <x v="3"/>
    <x v="0"/>
    <n v="51"/>
    <n v="38"/>
    <n v="9458.9500000000007"/>
    <n v="482406.45"/>
    <x v="0"/>
    <x v="0"/>
  </r>
  <r>
    <s v="P7571"/>
    <s v="Property Pro"/>
    <s v="Toys"/>
    <x v="5"/>
    <n v="116"/>
    <n v="87"/>
    <n v="7548.26"/>
    <n v="875598.16"/>
    <d v="2025-04-04T00:00:00"/>
    <d v="2025-09-22T00:00:00"/>
    <s v="active"/>
    <x v="4"/>
    <s v="Property Pro"/>
    <s v="Toys"/>
    <s v="Abc Pvt Ltd"/>
    <x v="69"/>
    <x v="1"/>
    <x v="5"/>
    <n v="116"/>
    <n v="87"/>
    <n v="7548.26"/>
    <n v="875598.16"/>
    <x v="0"/>
    <x v="0"/>
  </r>
  <r>
    <s v="P1452"/>
    <s v="Seem X"/>
    <s v="Toys"/>
    <x v="3"/>
    <n v="121"/>
    <n v="29"/>
    <n v="5132.24"/>
    <n v="621001.03999999992"/>
    <d v="2025-05-28T00:00:00"/>
    <d v="2025-08-22T00:00:00"/>
    <s v="Actv"/>
    <x v="2"/>
    <s v="Seem X"/>
    <s v="Toys"/>
    <s v="Quickstock"/>
    <x v="30"/>
    <x v="1"/>
    <x v="3"/>
    <n v="121"/>
    <n v="29"/>
    <n v="5132.24"/>
    <n v="621001.03999999992"/>
    <x v="0"/>
    <x v="0"/>
  </r>
  <r>
    <s v="P7747"/>
    <s v="Although Pro"/>
    <s v="Groceries"/>
    <x v="0"/>
    <n v="112"/>
    <n v="97"/>
    <n v="3726.81"/>
    <n v="417402.72"/>
    <d v="2025-06-08T00:00:00"/>
    <d v="2025-07-22T00:00:00"/>
    <s v="active"/>
    <x v="0"/>
    <s v="Although Pro"/>
    <s v="Groceries"/>
    <s v="Global Traders"/>
    <x v="1292"/>
    <x v="4"/>
    <x v="0"/>
    <n v="112"/>
    <n v="97"/>
    <n v="3726.81"/>
    <n v="417402.72"/>
    <x v="0"/>
    <x v="0"/>
  </r>
  <r>
    <s v="P8892"/>
    <s v="Third Mini"/>
    <s v="Clothing"/>
    <x v="4"/>
    <n v="48"/>
    <n v="28"/>
    <n v="988.81"/>
    <n v="47462.879999999997"/>
    <d v="2025-02-13T00:00:00"/>
    <d v="2025-08-23T00:00:00"/>
    <s v="active"/>
    <x v="0"/>
    <s v="Third Mini"/>
    <s v="Clothing"/>
    <s v="Retailmart Inc"/>
    <x v="1293"/>
    <x v="0"/>
    <x v="4"/>
    <n v="48"/>
    <n v="28"/>
    <n v="988.81"/>
    <n v="47462.879999999997"/>
    <x v="0"/>
    <x v="0"/>
  </r>
  <r>
    <s v="P4129"/>
    <s v="Consider Mini"/>
    <s v="Clothing"/>
    <x v="3"/>
    <n v="184"/>
    <n v="81"/>
    <n v="9381.0300000000007"/>
    <n v="1726109.52"/>
    <d v="2025-03-04T00:00:00"/>
    <d v="2025-08-27T00:00:00"/>
    <s v="discontinued"/>
    <x v="2"/>
    <s v="Consider Mini"/>
    <s v="Clothing"/>
    <s v="Quickstock"/>
    <x v="1294"/>
    <x v="0"/>
    <x v="3"/>
    <n v="184"/>
    <n v="81"/>
    <n v="9381.0300000000007"/>
    <n v="1726109.52"/>
    <x v="0"/>
    <x v="0"/>
  </r>
  <r>
    <s v="P4555"/>
    <s v="Year Lite"/>
    <s v="Clothing"/>
    <x v="4"/>
    <n v="49"/>
    <n v="52"/>
    <n v="2283.09"/>
    <n v="111871.41"/>
    <d v="2025-03-26T00:00:00"/>
    <d v="2025-09-18T00:00:00"/>
    <s v="active"/>
    <x v="1"/>
    <s v="Year Lite"/>
    <s v="Clothing"/>
    <s v="Retailmart Inc"/>
    <x v="739"/>
    <x v="0"/>
    <x v="4"/>
    <n v="49"/>
    <n v="52"/>
    <n v="2283.09"/>
    <n v="111871.41"/>
    <x v="2"/>
    <x v="1"/>
  </r>
  <r>
    <s v="P6111"/>
    <s v="Senior Max"/>
    <s v="Groceries"/>
    <x v="3"/>
    <n v="96"/>
    <n v="81"/>
    <n v="8685.16"/>
    <n v="833775.36"/>
    <d v="2025-06-21T00:00:00"/>
    <d v="2025-08-23T00:00:00"/>
    <s v="Inactive"/>
    <x v="2"/>
    <s v="Senior Max"/>
    <s v="Groceries"/>
    <s v="Quickstock"/>
    <x v="1295"/>
    <x v="4"/>
    <x v="3"/>
    <n v="96"/>
    <n v="81"/>
    <n v="8685.16"/>
    <n v="833775.36"/>
    <x v="0"/>
    <x v="0"/>
  </r>
  <r>
    <s v="P5016"/>
    <s v="Church Max"/>
    <s v="Electronics"/>
    <x v="0"/>
    <n v="35"/>
    <n v="29"/>
    <n v="10217.65"/>
    <n v="357617.75"/>
    <d v="2025-03-14T00:00:00"/>
    <d v="2025-09-14T00:00:00"/>
    <s v="Actv"/>
    <x v="0"/>
    <s v="Church Max"/>
    <s v="Electronics"/>
    <s v="Global Traders"/>
    <x v="1296"/>
    <x v="3"/>
    <x v="0"/>
    <n v="35"/>
    <n v="29"/>
    <n v="10217.65"/>
    <n v="357617.75"/>
    <x v="0"/>
    <x v="0"/>
  </r>
  <r>
    <s v="P9283"/>
    <s v="Young Pro"/>
    <s v="Toys"/>
    <x v="3"/>
    <n v="126"/>
    <n v="99"/>
    <n v="19243.07"/>
    <n v="2424626.8199999998"/>
    <d v="2025-06-27T00:00:00"/>
    <d v="2025-07-19T00:00:00"/>
    <m/>
    <x v="2"/>
    <s v="Young Pro"/>
    <s v="Toys"/>
    <s v="Quickstock"/>
    <x v="1297"/>
    <x v="1"/>
    <x v="3"/>
    <n v="126"/>
    <n v="99"/>
    <n v="19243.07"/>
    <n v="2424626.8199999998"/>
    <x v="0"/>
    <x v="0"/>
  </r>
  <r>
    <s v="P4443"/>
    <s v="Film Lite"/>
    <s v="Toys"/>
    <x v="5"/>
    <n v="147"/>
    <n v="73"/>
    <n v="17814.3"/>
    <n v="2618702.1"/>
    <d v="2025-06-11T00:00:00"/>
    <d v="2025-09-05T00:00:00"/>
    <s v="Actv"/>
    <x v="1"/>
    <s v="Film Lite"/>
    <s v="Toys"/>
    <s v="Abc Pvt Ltd"/>
    <x v="1298"/>
    <x v="1"/>
    <x v="5"/>
    <n v="147"/>
    <n v="73"/>
    <n v="17814.3"/>
    <n v="2618702.1"/>
    <x v="0"/>
    <x v="0"/>
  </r>
  <r>
    <s v="P2812"/>
    <s v="Green X"/>
    <s v="Furniture"/>
    <x v="1"/>
    <n v="17"/>
    <n v="66"/>
    <n v="5686.88"/>
    <n v="96676.96"/>
    <d v="2025-03-25T00:00:00"/>
    <d v="2025-09-17T00:00:00"/>
    <s v="active"/>
    <x v="2"/>
    <s v="Green X"/>
    <s v="Furniture"/>
    <s v="Omni Suppliers"/>
    <x v="1299"/>
    <x v="2"/>
    <x v="1"/>
    <n v="17"/>
    <n v="66"/>
    <n v="5686.88"/>
    <n v="96676.96"/>
    <x v="2"/>
    <x v="1"/>
  </r>
  <r>
    <s v="P6724"/>
    <s v="Seat Mini"/>
    <s v="Groceries"/>
    <x v="5"/>
    <n v="18"/>
    <n v="84"/>
    <n v="11773.16"/>
    <n v="211916.88"/>
    <d v="2025-05-29T00:00:00"/>
    <d v="2025-09-12T00:00:00"/>
    <s v="discontinued"/>
    <x v="1"/>
    <s v="Seat Mini"/>
    <s v="Groceries"/>
    <s v="Abc Pvt Ltd"/>
    <x v="1056"/>
    <x v="4"/>
    <x v="5"/>
    <n v="18"/>
    <n v="84"/>
    <n v="11773.16"/>
    <n v="211916.88"/>
    <x v="2"/>
    <x v="1"/>
  </r>
  <r>
    <s v="P4497"/>
    <s v="Explain Plus"/>
    <s v="Toys"/>
    <x v="3"/>
    <n v="20"/>
    <n v="59"/>
    <n v="3132.69"/>
    <n v="62653.8"/>
    <d v="2025-07-02T00:00:00"/>
    <d v="2025-09-12T00:00:00"/>
    <s v="discontinued"/>
    <x v="0"/>
    <s v="Explain Plus"/>
    <s v="Toys"/>
    <s v="Quickstock"/>
    <x v="1300"/>
    <x v="1"/>
    <x v="3"/>
    <n v="20"/>
    <n v="59"/>
    <n v="3132.69"/>
    <n v="62653.8"/>
    <x v="2"/>
    <x v="1"/>
  </r>
  <r>
    <s v="P5332"/>
    <s v="Establish Plus"/>
    <s v="Electronics"/>
    <x v="3"/>
    <n v="54"/>
    <n v="71"/>
    <n v="2351.4899999999998"/>
    <n v="126980.46"/>
    <d v="2025-04-29T00:00:00"/>
    <d v="2025-08-08T00:00:00"/>
    <s v="Actv"/>
    <x v="3"/>
    <s v="Establish Plus"/>
    <s v="Electronics"/>
    <s v="Quickstock"/>
    <x v="759"/>
    <x v="3"/>
    <x v="3"/>
    <n v="54"/>
    <n v="71"/>
    <n v="2351.4899999999998"/>
    <n v="126980.45999999999"/>
    <x v="2"/>
    <x v="1"/>
  </r>
  <r>
    <s v="P5052"/>
    <s v="Hold Lite"/>
    <s v="Groceries"/>
    <x v="1"/>
    <n v="183"/>
    <n v="74"/>
    <n v="14272"/>
    <n v="2611776"/>
    <d v="2025-05-01T00:00:00"/>
    <d v="2025-07-15T00:00:00"/>
    <s v="discontinued"/>
    <x v="1"/>
    <s v="Hold Lite"/>
    <s v="Groceries"/>
    <s v="Omni Suppliers"/>
    <x v="1301"/>
    <x v="4"/>
    <x v="1"/>
    <n v="183"/>
    <n v="74"/>
    <n v="14272"/>
    <n v="2611776"/>
    <x v="0"/>
    <x v="0"/>
  </r>
  <r>
    <s v="P3248"/>
    <s v="Involve Mini"/>
    <s v="Clothing"/>
    <x v="0"/>
    <n v="80"/>
    <n v="85"/>
    <n v="18755.91"/>
    <n v="1500472.8"/>
    <d v="2025-04-14T00:00:00"/>
    <d v="2025-10-09T00:00:00"/>
    <s v="active"/>
    <x v="4"/>
    <s v="Involve Mini"/>
    <s v="Clothing"/>
    <s v="Global Traders"/>
    <x v="1302"/>
    <x v="0"/>
    <x v="0"/>
    <n v="80"/>
    <n v="85"/>
    <n v="18755.91"/>
    <n v="1500472.8"/>
    <x v="2"/>
    <x v="1"/>
  </r>
  <r>
    <s v="P9695"/>
    <s v="Near Mini"/>
    <s v="Toys"/>
    <x v="1"/>
    <n v="134"/>
    <n v="82"/>
    <n v="12223.41"/>
    <n v="1637936.94"/>
    <d v="2025-04-24T00:00:00"/>
    <d v="2025-07-26T00:00:00"/>
    <s v="Actv"/>
    <x v="3"/>
    <s v="Near Mini"/>
    <s v="Toys"/>
    <s v="Omni Suppliers"/>
    <x v="720"/>
    <x v="1"/>
    <x v="1"/>
    <n v="134"/>
    <n v="82"/>
    <n v="12223.41"/>
    <n v="1637936.94"/>
    <x v="0"/>
    <x v="0"/>
  </r>
  <r>
    <s v="P9449"/>
    <s v="Message Mini"/>
    <s v="Clothing"/>
    <x v="3"/>
    <m/>
    <n v="81"/>
    <n v="13873.53"/>
    <m/>
    <d v="2025-05-27T00:00:00"/>
    <d v="2025-08-09T00:00:00"/>
    <m/>
    <x v="2"/>
    <s v="Message Mini"/>
    <s v="Clothing"/>
    <s v="Quickstock"/>
    <x v="1303"/>
    <x v="0"/>
    <x v="3"/>
    <n v="0"/>
    <n v="81"/>
    <n v="13873.53"/>
    <n v="0"/>
    <x v="1"/>
    <x v="1"/>
  </r>
  <r>
    <s v="P6585"/>
    <s v="Generation X"/>
    <s v="Groceries"/>
    <x v="0"/>
    <n v="116"/>
    <n v="90"/>
    <n v="10689.8"/>
    <n v="1240016.8"/>
    <d v="2025-05-21T00:00:00"/>
    <d v="2025-08-04T00:00:00"/>
    <m/>
    <x v="2"/>
    <s v="Generation X"/>
    <s v="Groceries"/>
    <s v="Global Traders"/>
    <x v="1304"/>
    <x v="4"/>
    <x v="0"/>
    <n v="116"/>
    <n v="90"/>
    <n v="10689.8"/>
    <n v="1240016.7999999998"/>
    <x v="0"/>
    <x v="0"/>
  </r>
  <r>
    <s v="P2687"/>
    <s v="Human Pro"/>
    <s v="Groceries"/>
    <x v="0"/>
    <n v="13"/>
    <n v="88"/>
    <n v="10327.58"/>
    <n v="134258.54"/>
    <d v="2025-01-22T00:00:00"/>
    <d v="2025-09-22T00:00:00"/>
    <s v="active"/>
    <x v="3"/>
    <s v="Human Pro"/>
    <s v="Groceries"/>
    <s v="Global Traders"/>
    <x v="1305"/>
    <x v="4"/>
    <x v="0"/>
    <n v="13"/>
    <n v="88"/>
    <n v="10327.58"/>
    <n v="134258.54"/>
    <x v="2"/>
    <x v="1"/>
  </r>
  <r>
    <s v="P6176"/>
    <s v="From Max"/>
    <s v="Clothing"/>
    <x v="0"/>
    <n v="11"/>
    <n v="36"/>
    <n v="17044.330000000002"/>
    <n v="187487.63"/>
    <d v="2025-06-19T00:00:00"/>
    <d v="2025-08-05T00:00:00"/>
    <s v="active"/>
    <x v="1"/>
    <s v="From Max"/>
    <s v="Clothing"/>
    <s v="Global Traders"/>
    <x v="1306"/>
    <x v="0"/>
    <x v="0"/>
    <n v="11"/>
    <n v="36"/>
    <n v="17044.330000000002"/>
    <n v="187487.63"/>
    <x v="2"/>
    <x v="1"/>
  </r>
  <r>
    <s v="P6398"/>
    <s v="Close Max"/>
    <s v="Electronics"/>
    <x v="4"/>
    <n v="128"/>
    <n v="98"/>
    <n v="627.44000000000005"/>
    <n v="80312.320000000007"/>
    <d v="2025-06-24T00:00:00"/>
    <d v="2025-09-07T00:00:00"/>
    <s v="Actv"/>
    <x v="1"/>
    <s v="Close Max"/>
    <s v="Electronics"/>
    <s v="Retailmart Inc"/>
    <x v="1307"/>
    <x v="3"/>
    <x v="4"/>
    <n v="128"/>
    <n v="98"/>
    <n v="627.44000000000005"/>
    <n v="80312.320000000007"/>
    <x v="0"/>
    <x v="0"/>
  </r>
  <r>
    <s v="P8378"/>
    <s v="Human Plus"/>
    <s v="Clothing"/>
    <x v="3"/>
    <n v="108"/>
    <n v="95"/>
    <n v="14124.53"/>
    <n v="1525449.24"/>
    <d v="2025-06-17T00:00:00"/>
    <d v="2025-09-29T00:00:00"/>
    <s v="Inactive"/>
    <x v="2"/>
    <s v="Human Plus"/>
    <s v="Clothing"/>
    <s v="Quickstock"/>
    <x v="1308"/>
    <x v="0"/>
    <x v="3"/>
    <n v="108"/>
    <n v="95"/>
    <n v="14124.53"/>
    <n v="1525449.24"/>
    <x v="0"/>
    <x v="0"/>
  </r>
  <r>
    <s v="P3772"/>
    <s v="Majority Lite"/>
    <s v="Electronics"/>
    <x v="3"/>
    <n v="176"/>
    <n v="20"/>
    <n v="4758.13"/>
    <n v="837430.88"/>
    <d v="2025-02-07T00:00:00"/>
    <d v="2025-07-23T00:00:00"/>
    <s v="active"/>
    <x v="4"/>
    <s v="Majority Lite"/>
    <s v="Electronics"/>
    <s v="Quickstock"/>
    <x v="564"/>
    <x v="3"/>
    <x v="3"/>
    <n v="176"/>
    <n v="20"/>
    <n v="4758.13"/>
    <n v="837430.88"/>
    <x v="0"/>
    <x v="0"/>
  </r>
  <r>
    <s v="P7522"/>
    <s v="Near X"/>
    <s v="Toys"/>
    <x v="0"/>
    <n v="58"/>
    <n v="81"/>
    <n v="3682.16"/>
    <n v="213565.28"/>
    <d v="2025-04-22T00:00:00"/>
    <d v="2025-08-21T00:00:00"/>
    <s v="active"/>
    <x v="0"/>
    <s v="Near X"/>
    <s v="Toys"/>
    <s v="Global Traders"/>
    <x v="827"/>
    <x v="1"/>
    <x v="0"/>
    <n v="58"/>
    <n v="81"/>
    <n v="3682.16"/>
    <n v="213565.28"/>
    <x v="2"/>
    <x v="1"/>
  </r>
  <r>
    <s v="P8194"/>
    <s v="Structure Pro"/>
    <s v="Toys"/>
    <x v="5"/>
    <n v="17"/>
    <n v="58"/>
    <n v="17456.77"/>
    <n v="296765.09000000003"/>
    <d v="2025-01-22T00:00:00"/>
    <d v="2025-07-15T00:00:00"/>
    <s v="active"/>
    <x v="2"/>
    <s v="Structure Pro"/>
    <s v="Toys"/>
    <s v="Abc Pvt Ltd"/>
    <x v="955"/>
    <x v="1"/>
    <x v="5"/>
    <n v="17"/>
    <n v="58"/>
    <n v="17456.77"/>
    <n v="296765.09000000003"/>
    <x v="2"/>
    <x v="1"/>
  </r>
  <r>
    <s v="P2502"/>
    <s v="Expect Pro"/>
    <s v="Toys"/>
    <x v="5"/>
    <n v="161"/>
    <n v="90"/>
    <n v="7805.93"/>
    <n v="1256754.73"/>
    <d v="2025-07-09T00:00:00"/>
    <d v="2025-09-30T00:00:00"/>
    <s v="discon"/>
    <x v="0"/>
    <s v="Expect Pro"/>
    <s v="Toys"/>
    <s v="Abc Pvt Ltd"/>
    <x v="1309"/>
    <x v="1"/>
    <x v="5"/>
    <n v="161"/>
    <n v="90"/>
    <n v="7805.93"/>
    <n v="1256754.73"/>
    <x v="0"/>
    <x v="0"/>
  </r>
  <r>
    <s v="P7654"/>
    <s v="Ground Max"/>
    <s v="Toys"/>
    <x v="0"/>
    <n v="136"/>
    <n v="92"/>
    <n v="4917.71"/>
    <n v="668808.56000000006"/>
    <d v="2025-01-26T00:00:00"/>
    <d v="2025-08-28T00:00:00"/>
    <s v="active"/>
    <x v="0"/>
    <s v="Ground Max"/>
    <s v="Toys"/>
    <s v="Global Traders"/>
    <x v="1310"/>
    <x v="1"/>
    <x v="0"/>
    <n v="136"/>
    <n v="92"/>
    <n v="4917.71"/>
    <n v="668808.56000000006"/>
    <x v="0"/>
    <x v="0"/>
  </r>
  <r>
    <s v="P7310"/>
    <s v="Himself X"/>
    <s v="Electronics"/>
    <x v="1"/>
    <n v="191"/>
    <n v="44"/>
    <n v="17785.79"/>
    <n v="3397085.89"/>
    <d v="2025-05-15T00:00:00"/>
    <d v="2025-08-16T00:00:00"/>
    <m/>
    <x v="3"/>
    <s v="Himself X"/>
    <s v="Electronics"/>
    <s v="Omni Suppliers"/>
    <x v="1311"/>
    <x v="3"/>
    <x v="1"/>
    <n v="191"/>
    <n v="44"/>
    <n v="17785.79"/>
    <n v="3397085.89"/>
    <x v="0"/>
    <x v="0"/>
  </r>
  <r>
    <s v="P3241"/>
    <s v="Security Pro"/>
    <s v="Groceries"/>
    <x v="1"/>
    <n v="149"/>
    <n v="50"/>
    <n v="5505.82"/>
    <n v="820367.17999999993"/>
    <d v="2025-04-07T00:00:00"/>
    <d v="2025-09-03T00:00:00"/>
    <s v="Inactive"/>
    <x v="0"/>
    <s v="Security Pro"/>
    <s v="Groceries"/>
    <s v="Omni Suppliers"/>
    <x v="1312"/>
    <x v="4"/>
    <x v="1"/>
    <n v="149"/>
    <n v="50"/>
    <n v="5505.82"/>
    <n v="820367.17999999993"/>
    <x v="0"/>
    <x v="0"/>
  </r>
  <r>
    <s v="P1403"/>
    <s v="church mini"/>
    <s v="Furniture"/>
    <x v="1"/>
    <n v="124"/>
    <n v="57"/>
    <n v="2172.91"/>
    <n v="269440.84000000003"/>
    <d v="2025-06-18T00:00:00"/>
    <d v="2025-09-22T00:00:00"/>
    <s v="active"/>
    <x v="0"/>
    <s v="Church Mini"/>
    <s v="Furniture"/>
    <s v="Omni Suppliers"/>
    <x v="35"/>
    <x v="2"/>
    <x v="1"/>
    <n v="124"/>
    <n v="57"/>
    <n v="2172.91"/>
    <n v="269440.83999999997"/>
    <x v="0"/>
    <x v="0"/>
  </r>
  <r>
    <s v="P8630"/>
    <s v="Suddenly Pro"/>
    <s v="Furniture"/>
    <x v="4"/>
    <n v="87"/>
    <n v="20"/>
    <n v="14958.59"/>
    <n v="1301397.33"/>
    <d v="2025-05-23T00:00:00"/>
    <d v="2025-08-28T00:00:00"/>
    <s v="discontinued"/>
    <x v="2"/>
    <s v="Suddenly Pro"/>
    <s v="Furniture"/>
    <s v="Retailmart Inc"/>
    <x v="1313"/>
    <x v="2"/>
    <x v="4"/>
    <n v="87"/>
    <n v="20"/>
    <n v="14958.59"/>
    <n v="1301397.33"/>
    <x v="0"/>
    <x v="0"/>
  </r>
  <r>
    <s v="P6470"/>
    <s v="My Pro"/>
    <s v="Toys"/>
    <x v="4"/>
    <n v="139"/>
    <n v="24"/>
    <n v="14237.64"/>
    <n v="1979031.96"/>
    <d v="2025-03-18T00:00:00"/>
    <d v="2025-08-11T00:00:00"/>
    <s v="discon"/>
    <x v="0"/>
    <s v="My Pro"/>
    <s v="Toys"/>
    <s v="Retailmart Inc"/>
    <x v="1314"/>
    <x v="1"/>
    <x v="4"/>
    <n v="139"/>
    <n v="24"/>
    <n v="14237.64"/>
    <n v="1979031.96"/>
    <x v="0"/>
    <x v="0"/>
  </r>
  <r>
    <s v="P7523"/>
    <s v="Wish Mini"/>
    <s v="Toys"/>
    <x v="2"/>
    <n v="139"/>
    <n v="37"/>
    <n v="15598.34"/>
    <n v="2168169.2599999998"/>
    <d v="2025-05-02T00:00:00"/>
    <d v="2025-09-11T00:00:00"/>
    <s v="Inactive"/>
    <x v="3"/>
    <s v="Wish Mini"/>
    <s v="Toys"/>
    <s v=""/>
    <x v="1315"/>
    <x v="1"/>
    <x v="2"/>
    <n v="139"/>
    <n v="37"/>
    <n v="15598.34"/>
    <n v="2168169.2600000002"/>
    <x v="0"/>
    <x v="0"/>
  </r>
  <r>
    <s v="P7606"/>
    <s v="Plant Mini"/>
    <s v="Groceries"/>
    <x v="2"/>
    <n v="107"/>
    <n v="36"/>
    <n v="4869.95"/>
    <n v="521084.65"/>
    <d v="2025-06-02T00:00:00"/>
    <d v="2025-07-15T00:00:00"/>
    <s v="discon"/>
    <x v="3"/>
    <s v="Plant Mini"/>
    <s v="Groceries"/>
    <s v=""/>
    <x v="1316"/>
    <x v="4"/>
    <x v="2"/>
    <n v="107"/>
    <n v="36"/>
    <n v="4869.95"/>
    <n v="521084.64999999997"/>
    <x v="0"/>
    <x v="0"/>
  </r>
  <r>
    <s v="P4557"/>
    <s v="Heavy Mini"/>
    <s v="Furniture"/>
    <x v="1"/>
    <n v="44"/>
    <n v="77"/>
    <n v="5601.44"/>
    <n v="246463.35999999999"/>
    <d v="2025-03-22T00:00:00"/>
    <d v="2025-08-15T00:00:00"/>
    <s v="discontinued"/>
    <x v="4"/>
    <s v="Heavy Mini"/>
    <s v="Furniture"/>
    <s v="Omni Suppliers"/>
    <x v="1317"/>
    <x v="2"/>
    <x v="1"/>
    <n v="44"/>
    <n v="77"/>
    <n v="5601.44"/>
    <n v="246463.35999999999"/>
    <x v="2"/>
    <x v="1"/>
  </r>
  <r>
    <s v="P9609"/>
    <s v="wife max"/>
    <s v="Groceries"/>
    <x v="5"/>
    <n v="43"/>
    <n v="34"/>
    <n v="655.56"/>
    <n v="28189.08"/>
    <d v="2025-05-04T00:00:00"/>
    <d v="2025-10-09T00:00:00"/>
    <s v="discon"/>
    <x v="4"/>
    <s v="Wife Max"/>
    <s v="Groceries"/>
    <s v="Abc Pvt Ltd"/>
    <x v="415"/>
    <x v="4"/>
    <x v="5"/>
    <n v="43"/>
    <n v="34"/>
    <n v="655.56"/>
    <n v="28189.079999999998"/>
    <x v="0"/>
    <x v="0"/>
  </r>
  <r>
    <s v="P8857"/>
    <s v="Clearly Mini"/>
    <s v="Furniture"/>
    <x v="3"/>
    <n v="100"/>
    <n v="51"/>
    <n v="4390.88"/>
    <n v="439088"/>
    <d v="2025-01-23T00:00:00"/>
    <d v="2025-07-20T00:00:00"/>
    <s v="active"/>
    <x v="0"/>
    <s v="Clearly Mini"/>
    <s v="Furniture"/>
    <s v="Quickstock"/>
    <x v="1318"/>
    <x v="2"/>
    <x v="3"/>
    <n v="100"/>
    <n v="51"/>
    <n v="4390.88"/>
    <n v="439088"/>
    <x v="0"/>
    <x v="0"/>
  </r>
  <r>
    <s v="P3261"/>
    <s v="Difference Mini"/>
    <s v="Furniture"/>
    <x v="1"/>
    <n v="85"/>
    <n v="93"/>
    <n v="2424.48"/>
    <n v="206080.8"/>
    <d v="2025-02-01T00:00:00"/>
    <d v="2025-08-29T00:00:00"/>
    <s v="Actv"/>
    <x v="0"/>
    <s v="Difference Mini"/>
    <s v="Furniture"/>
    <s v="Omni Suppliers"/>
    <x v="1319"/>
    <x v="2"/>
    <x v="1"/>
    <n v="85"/>
    <n v="93"/>
    <n v="2424.48"/>
    <n v="206080.8"/>
    <x v="2"/>
    <x v="1"/>
  </r>
  <r>
    <s v="P1508"/>
    <s v="Manage Lite"/>
    <s v="Clothing"/>
    <x v="3"/>
    <n v="75"/>
    <n v="67"/>
    <n v="4440.8"/>
    <n v="333060"/>
    <d v="2025-02-10T00:00:00"/>
    <d v="2025-09-29T00:00:00"/>
    <s v="Inactive"/>
    <x v="0"/>
    <s v="Manage Lite"/>
    <s v="Clothing"/>
    <s v="Quickstock"/>
    <x v="1320"/>
    <x v="0"/>
    <x v="3"/>
    <n v="75"/>
    <n v="67"/>
    <n v="4440.8"/>
    <n v="333060"/>
    <x v="0"/>
    <x v="0"/>
  </r>
  <r>
    <s v="P6495"/>
    <s v="Real Plus"/>
    <s v="Groceries"/>
    <x v="5"/>
    <n v="65"/>
    <n v="23"/>
    <n v="1836.84"/>
    <n v="119394.6"/>
    <d v="2025-04-09T00:00:00"/>
    <d v="2025-07-15T00:00:00"/>
    <m/>
    <x v="4"/>
    <s v="Real Plus"/>
    <s v="Groceries"/>
    <s v="Abc Pvt Ltd"/>
    <x v="1165"/>
    <x v="4"/>
    <x v="5"/>
    <n v="65"/>
    <n v="23"/>
    <n v="1836.84"/>
    <n v="119394.59999999999"/>
    <x v="0"/>
    <x v="0"/>
  </r>
  <r>
    <s v="P7743"/>
    <s v="Executive Plus"/>
    <s v="Toys"/>
    <x v="0"/>
    <n v="16"/>
    <n v="71"/>
    <n v="4310.18"/>
    <n v="68962.880000000005"/>
    <d v="2025-02-02T00:00:00"/>
    <d v="2025-10-11T00:00:00"/>
    <s v="active"/>
    <x v="2"/>
    <s v="Executive Plus"/>
    <s v="Toys"/>
    <s v="Global Traders"/>
    <x v="209"/>
    <x v="1"/>
    <x v="0"/>
    <n v="16"/>
    <n v="71"/>
    <n v="4310.18"/>
    <n v="68962.880000000005"/>
    <x v="2"/>
    <x v="1"/>
  </r>
  <r>
    <s v="P1324"/>
    <s v="Appear Pro"/>
    <s v="Clothing"/>
    <x v="0"/>
    <n v="136"/>
    <n v="96"/>
    <n v="7365.24"/>
    <n v="1001672.64"/>
    <d v="2025-05-28T00:00:00"/>
    <d v="2025-08-03T00:00:00"/>
    <s v="discon"/>
    <x v="1"/>
    <s v="Appear Pro"/>
    <s v="Clothing"/>
    <s v="Global Traders"/>
    <x v="1321"/>
    <x v="0"/>
    <x v="0"/>
    <n v="136"/>
    <n v="96"/>
    <n v="7365.24"/>
    <n v="1001672.64"/>
    <x v="0"/>
    <x v="0"/>
  </r>
  <r>
    <s v="P5354"/>
    <s v="Do Pro"/>
    <s v="Furniture"/>
    <x v="4"/>
    <n v="67"/>
    <n v="59"/>
    <n v="14346.3"/>
    <n v="961202.1"/>
    <d v="2025-06-16T00:00:00"/>
    <d v="2025-08-12T00:00:00"/>
    <m/>
    <x v="1"/>
    <s v="Do Pro"/>
    <s v="Furniture"/>
    <s v="Retailmart Inc"/>
    <x v="1322"/>
    <x v="2"/>
    <x v="4"/>
    <n v="67"/>
    <n v="59"/>
    <n v="14346.3"/>
    <n v="961202.1"/>
    <x v="0"/>
    <x v="0"/>
  </r>
  <r>
    <s v="P4127"/>
    <s v="Red Max"/>
    <s v="Toys"/>
    <x v="1"/>
    <n v="107"/>
    <n v="59"/>
    <n v="1875.18"/>
    <n v="200644.26"/>
    <d v="2025-02-25T00:00:00"/>
    <d v="2025-08-09T00:00:00"/>
    <m/>
    <x v="3"/>
    <s v="Red Max"/>
    <s v="Toys"/>
    <s v="Omni Suppliers"/>
    <x v="675"/>
    <x v="1"/>
    <x v="1"/>
    <n v="107"/>
    <n v="59"/>
    <n v="1875.18"/>
    <n v="200644.26"/>
    <x v="0"/>
    <x v="0"/>
  </r>
  <r>
    <s v="P1845"/>
    <s v="History Max"/>
    <s v="Clothing"/>
    <x v="1"/>
    <n v="140"/>
    <n v="46"/>
    <n v="12907.48"/>
    <n v="1807047.2"/>
    <d v="2025-05-07T00:00:00"/>
    <d v="2025-08-05T00:00:00"/>
    <s v="active"/>
    <x v="1"/>
    <s v="History Max"/>
    <s v="Clothing"/>
    <s v="Omni Suppliers"/>
    <x v="1323"/>
    <x v="0"/>
    <x v="1"/>
    <n v="140"/>
    <n v="46"/>
    <n v="12907.48"/>
    <n v="1807047.2"/>
    <x v="0"/>
    <x v="0"/>
  </r>
  <r>
    <s v="P6360"/>
    <s v="Recently X"/>
    <s v="Clothing"/>
    <x v="1"/>
    <n v="98"/>
    <n v="21"/>
    <n v="246.06"/>
    <n v="24113.88"/>
    <d v="2025-05-21T00:00:00"/>
    <d v="2025-10-10T00:00:00"/>
    <s v="discon"/>
    <x v="3"/>
    <s v="Recently X"/>
    <s v="Clothing"/>
    <s v="Omni Suppliers"/>
    <x v="517"/>
    <x v="0"/>
    <x v="1"/>
    <n v="98"/>
    <n v="21"/>
    <n v="246.06"/>
    <n v="24113.88"/>
    <x v="0"/>
    <x v="0"/>
  </r>
  <r>
    <s v="P9257"/>
    <s v="Notice Mini"/>
    <s v="Furniture"/>
    <x v="5"/>
    <n v="51"/>
    <n v="62"/>
    <n v="17331.349999999999"/>
    <n v="883898.85"/>
    <d v="2025-07-01T00:00:00"/>
    <d v="2025-09-23T00:00:00"/>
    <s v="Actv"/>
    <x v="4"/>
    <s v="Notice Mini"/>
    <s v="Furniture"/>
    <s v="Abc Pvt Ltd"/>
    <x v="1324"/>
    <x v="2"/>
    <x v="5"/>
    <n v="51"/>
    <n v="62"/>
    <n v="17331.349999999999"/>
    <n v="883898.85"/>
    <x v="2"/>
    <x v="1"/>
  </r>
  <r>
    <s v="P3581"/>
    <s v="Think Plus"/>
    <s v="Groceries"/>
    <x v="3"/>
    <n v="110"/>
    <n v="74"/>
    <n v="17251.12"/>
    <n v="1897623.2"/>
    <d v="2025-03-09T00:00:00"/>
    <d v="2025-09-27T00:00:00"/>
    <s v="active"/>
    <x v="4"/>
    <s v="Think Plus"/>
    <s v="Groceries"/>
    <s v="Quickstock"/>
    <x v="919"/>
    <x v="4"/>
    <x v="3"/>
    <n v="110"/>
    <n v="74"/>
    <n v="17251.12"/>
    <n v="1897623.2"/>
    <x v="0"/>
    <x v="0"/>
  </r>
  <r>
    <s v="P3443"/>
    <s v="Gas Plus"/>
    <s v="Furniture"/>
    <x v="5"/>
    <n v="68"/>
    <n v="58"/>
    <n v="1098.8599999999999"/>
    <n v="74722.48"/>
    <d v="2025-06-02T00:00:00"/>
    <d v="2025-07-27T00:00:00"/>
    <s v="discontinued"/>
    <x v="3"/>
    <s v="Gas Plus"/>
    <s v="Furniture"/>
    <s v="Abc Pvt Ltd"/>
    <x v="1325"/>
    <x v="2"/>
    <x v="5"/>
    <n v="68"/>
    <n v="58"/>
    <n v="1098.8599999999999"/>
    <n v="74722.48"/>
    <x v="0"/>
    <x v="0"/>
  </r>
  <r>
    <s v="P7496"/>
    <s v="reach x"/>
    <s v="Toys"/>
    <x v="0"/>
    <m/>
    <n v="59"/>
    <n v="8652.65"/>
    <m/>
    <d v="2025-02-19T00:00:00"/>
    <d v="2025-09-27T00:00:00"/>
    <s v="discon"/>
    <x v="3"/>
    <s v="Reach X"/>
    <s v="Toys"/>
    <s v="Global Traders"/>
    <x v="1326"/>
    <x v="1"/>
    <x v="0"/>
    <n v="0"/>
    <n v="59"/>
    <n v="8652.65"/>
    <n v="0"/>
    <x v="1"/>
    <x v="1"/>
  </r>
  <r>
    <s v="P1639"/>
    <s v="Institution Lite"/>
    <s v="Groceries"/>
    <x v="5"/>
    <n v="172"/>
    <n v="54"/>
    <n v="9514.98"/>
    <n v="1636576.56"/>
    <d v="2025-04-06T00:00:00"/>
    <d v="2025-08-23T00:00:00"/>
    <s v="discon"/>
    <x v="4"/>
    <s v="Institution Lite"/>
    <s v="Groceries"/>
    <s v="Abc Pvt Ltd"/>
    <x v="1327"/>
    <x v="4"/>
    <x v="5"/>
    <n v="172"/>
    <n v="54"/>
    <n v="9514.98"/>
    <n v="1636576.5599999998"/>
    <x v="0"/>
    <x v="0"/>
  </r>
  <r>
    <s v="P9708"/>
    <s v="Positive Plus"/>
    <s v="Furniture"/>
    <x v="4"/>
    <n v="10"/>
    <n v="90"/>
    <n v="3524.43"/>
    <n v="35244.300000000003"/>
    <d v="2025-06-14T00:00:00"/>
    <d v="2025-09-13T00:00:00"/>
    <s v="Inactive"/>
    <x v="4"/>
    <s v="Positive Plus"/>
    <s v="Furniture"/>
    <s v="Retailmart Inc"/>
    <x v="1328"/>
    <x v="2"/>
    <x v="4"/>
    <n v="10"/>
    <n v="90"/>
    <n v="3524.43"/>
    <n v="35244.299999999996"/>
    <x v="2"/>
    <x v="1"/>
  </r>
  <r>
    <s v="P4945"/>
    <s v="You Lite"/>
    <s v="Electronics"/>
    <x v="3"/>
    <n v="115"/>
    <n v="53"/>
    <n v="8920.32"/>
    <n v="1025836.8"/>
    <d v="2025-07-03T00:00:00"/>
    <d v="2025-10-05T00:00:00"/>
    <s v="active"/>
    <x v="1"/>
    <s v="You Lite"/>
    <s v="Electronics"/>
    <s v="Quickstock"/>
    <x v="1329"/>
    <x v="3"/>
    <x v="3"/>
    <n v="115"/>
    <n v="53"/>
    <n v="8920.32"/>
    <n v="1025836.7999999999"/>
    <x v="0"/>
    <x v="0"/>
  </r>
  <r>
    <s v="P3590"/>
    <s v="Nothing Plus"/>
    <s v="Groceries"/>
    <x v="4"/>
    <m/>
    <n v="90"/>
    <n v="5964.08"/>
    <m/>
    <d v="2025-04-24T00:00:00"/>
    <d v="2025-09-04T00:00:00"/>
    <s v="Actv"/>
    <x v="2"/>
    <s v="Nothing Plus"/>
    <s v="Groceries"/>
    <s v="Retailmart Inc"/>
    <x v="1330"/>
    <x v="4"/>
    <x v="4"/>
    <n v="0"/>
    <n v="90"/>
    <n v="5964.08"/>
    <n v="0"/>
    <x v="1"/>
    <x v="1"/>
  </r>
  <r>
    <s v="P2093"/>
    <s v="Rest Pro"/>
    <s v="Electronics"/>
    <x v="3"/>
    <n v="40"/>
    <n v="82"/>
    <n v="10107.450000000001"/>
    <n v="404298"/>
    <d v="2025-02-20T00:00:00"/>
    <d v="2025-08-12T00:00:00"/>
    <s v="active"/>
    <x v="0"/>
    <s v="Rest Pro"/>
    <s v="Electronics"/>
    <s v="Quickstock"/>
    <x v="1331"/>
    <x v="3"/>
    <x v="3"/>
    <n v="40"/>
    <n v="82"/>
    <n v="10107.450000000001"/>
    <n v="404298"/>
    <x v="2"/>
    <x v="1"/>
  </r>
  <r>
    <s v="P9060"/>
    <s v="After Plus"/>
    <s v="Clothing"/>
    <x v="5"/>
    <n v="150"/>
    <n v="89"/>
    <n v="6070.91"/>
    <n v="910636.5"/>
    <d v="2025-02-05T00:00:00"/>
    <d v="2025-08-12T00:00:00"/>
    <s v="Inactive"/>
    <x v="4"/>
    <s v="After Plus"/>
    <s v="Clothing"/>
    <s v="Abc Pvt Ltd"/>
    <x v="1332"/>
    <x v="0"/>
    <x v="5"/>
    <n v="150"/>
    <n v="89"/>
    <n v="6070.91"/>
    <n v="910636.5"/>
    <x v="0"/>
    <x v="0"/>
  </r>
  <r>
    <s v="P5095"/>
    <s v="Yes X"/>
    <s v="Toys"/>
    <x v="1"/>
    <n v="83"/>
    <n v="98"/>
    <n v="12895.96"/>
    <n v="1070364.68"/>
    <d v="2025-01-23T00:00:00"/>
    <d v="2025-07-24T00:00:00"/>
    <s v="discontinued"/>
    <x v="3"/>
    <s v="Yes X"/>
    <s v="Toys"/>
    <s v="Omni Suppliers"/>
    <x v="1333"/>
    <x v="1"/>
    <x v="1"/>
    <n v="83"/>
    <n v="98"/>
    <n v="12895.96"/>
    <n v="1070364.68"/>
    <x v="2"/>
    <x v="1"/>
  </r>
  <r>
    <s v="P4932"/>
    <s v="Key Plus"/>
    <s v="Furniture"/>
    <x v="0"/>
    <n v="71"/>
    <n v="56"/>
    <n v="15307.29"/>
    <n v="1086817.5900000001"/>
    <d v="2025-06-01T00:00:00"/>
    <d v="2025-09-19T00:00:00"/>
    <s v="Inactive"/>
    <x v="2"/>
    <s v="Key Plus"/>
    <s v="Furniture"/>
    <s v="Global Traders"/>
    <x v="1334"/>
    <x v="2"/>
    <x v="0"/>
    <n v="71"/>
    <n v="56"/>
    <n v="15307.29"/>
    <n v="1086817.5900000001"/>
    <x v="0"/>
    <x v="0"/>
  </r>
  <r>
    <s v="P6408"/>
    <s v="Season Pro"/>
    <s v="Clothing"/>
    <x v="1"/>
    <n v="21"/>
    <n v="24"/>
    <n v="735.82"/>
    <n v="15452.22"/>
    <d v="2025-02-15T00:00:00"/>
    <d v="2025-09-11T00:00:00"/>
    <s v="active"/>
    <x v="1"/>
    <s v="Season Pro"/>
    <s v="Clothing"/>
    <s v="Omni Suppliers"/>
    <x v="1335"/>
    <x v="0"/>
    <x v="1"/>
    <n v="21"/>
    <n v="24"/>
    <n v="735.82"/>
    <n v="15452.220000000001"/>
    <x v="2"/>
    <x v="1"/>
  </r>
  <r>
    <s v="P6285"/>
    <s v="Start Max"/>
    <s v="Toys"/>
    <x v="4"/>
    <n v="117"/>
    <n v="56"/>
    <n v="8728.5400000000009"/>
    <n v="1021239.18"/>
    <d v="2025-07-10T00:00:00"/>
    <d v="2025-08-17T00:00:00"/>
    <s v="discontinued"/>
    <x v="0"/>
    <s v="Start Max"/>
    <s v="Toys"/>
    <s v="Retailmart Inc"/>
    <x v="1336"/>
    <x v="1"/>
    <x v="4"/>
    <n v="117"/>
    <n v="56"/>
    <n v="8728.5400000000009"/>
    <n v="1021239.18"/>
    <x v="0"/>
    <x v="0"/>
  </r>
  <r>
    <s v="P9278"/>
    <s v="Population Lite"/>
    <s v="Toys"/>
    <x v="1"/>
    <n v="15"/>
    <n v="73"/>
    <n v="11721.45"/>
    <n v="175821.75"/>
    <d v="2025-03-08T00:00:00"/>
    <d v="2025-08-10T00:00:00"/>
    <m/>
    <x v="3"/>
    <s v="Population Lite"/>
    <s v="Toys"/>
    <s v="Omni Suppliers"/>
    <x v="1337"/>
    <x v="1"/>
    <x v="1"/>
    <n v="15"/>
    <n v="73"/>
    <n v="11721.45"/>
    <n v="175821.75"/>
    <x v="2"/>
    <x v="1"/>
  </r>
  <r>
    <s v="P8777"/>
    <s v="Such Mini"/>
    <s v="Furniture"/>
    <x v="0"/>
    <n v="155"/>
    <n v="21"/>
    <n v="10587.38"/>
    <n v="1641043.9"/>
    <d v="2025-05-03T00:00:00"/>
    <d v="2025-08-06T00:00:00"/>
    <s v="active"/>
    <x v="1"/>
    <s v="Such Mini"/>
    <s v="Furniture"/>
    <s v="Global Traders"/>
    <x v="1338"/>
    <x v="2"/>
    <x v="0"/>
    <n v="155"/>
    <n v="21"/>
    <n v="10587.38"/>
    <n v="1641043.9"/>
    <x v="0"/>
    <x v="0"/>
  </r>
  <r>
    <s v="P4535"/>
    <s v="Represent Plus"/>
    <s v="Groceries"/>
    <x v="5"/>
    <n v="58"/>
    <n v="88"/>
    <n v="13008.64"/>
    <n v="754501.12"/>
    <d v="2025-07-13T00:00:00"/>
    <d v="2025-08-23T00:00:00"/>
    <s v="active"/>
    <x v="2"/>
    <s v="Represent Plus"/>
    <s v="Groceries"/>
    <s v="Abc Pvt Ltd"/>
    <x v="1339"/>
    <x v="4"/>
    <x v="5"/>
    <n v="58"/>
    <n v="88"/>
    <n v="13008.64"/>
    <n v="754501.12"/>
    <x v="2"/>
    <x v="1"/>
  </r>
  <r>
    <s v="P3790"/>
    <s v="Beautiful Pro"/>
    <s v="Electronics"/>
    <x v="4"/>
    <n v="44"/>
    <n v="39"/>
    <n v="12539.79"/>
    <n v="551750.76"/>
    <d v="2025-02-06T00:00:00"/>
    <d v="2025-07-15T00:00:00"/>
    <s v="discon"/>
    <x v="2"/>
    <s v="Beautiful Pro"/>
    <s v="Electronics"/>
    <s v="Retailmart Inc"/>
    <x v="1340"/>
    <x v="3"/>
    <x v="4"/>
    <n v="44"/>
    <n v="39"/>
    <n v="12539.79"/>
    <n v="551750.76"/>
    <x v="0"/>
    <x v="0"/>
  </r>
  <r>
    <s v="P4933"/>
    <s v="Upon X"/>
    <s v="Toys"/>
    <x v="0"/>
    <n v="57"/>
    <n v="46"/>
    <n v="4436.25"/>
    <n v="252866.25"/>
    <d v="2025-07-11T00:00:00"/>
    <d v="2025-09-06T00:00:00"/>
    <s v="active"/>
    <x v="0"/>
    <s v="Upon X"/>
    <s v="Toys"/>
    <s v="Global Traders"/>
    <x v="1341"/>
    <x v="1"/>
    <x v="0"/>
    <n v="57"/>
    <n v="46"/>
    <n v="4436.25"/>
    <n v="252866.25"/>
    <x v="0"/>
    <x v="0"/>
  </r>
  <r>
    <s v="P1564"/>
    <s v="Chair Lite"/>
    <s v="Toys"/>
    <x v="4"/>
    <n v="186"/>
    <n v="57"/>
    <n v="7764.59"/>
    <n v="1444213.74"/>
    <d v="2025-02-16T00:00:00"/>
    <d v="2025-07-19T00:00:00"/>
    <s v="active"/>
    <x v="2"/>
    <s v="Chair Lite"/>
    <s v="Toys"/>
    <s v="Retailmart Inc"/>
    <x v="128"/>
    <x v="1"/>
    <x v="4"/>
    <n v="186"/>
    <n v="57"/>
    <n v="7764.59"/>
    <n v="1444213.74"/>
    <x v="0"/>
    <x v="0"/>
  </r>
  <r>
    <s v="P1350"/>
    <s v="Leg Lite"/>
    <s v="Furniture"/>
    <x v="4"/>
    <n v="146"/>
    <m/>
    <n v="18650.349999999999"/>
    <n v="2722951.1"/>
    <d v="2025-04-17T00:00:00"/>
    <d v="2025-07-15T00:00:00"/>
    <s v="active"/>
    <x v="2"/>
    <s v="Leg Lite"/>
    <s v="Furniture"/>
    <s v="Retailmart Inc"/>
    <x v="1342"/>
    <x v="2"/>
    <x v="4"/>
    <n v="146"/>
    <n v="0"/>
    <n v="18650.349999999999"/>
    <n v="2722951.0999999996"/>
    <x v="0"/>
    <x v="0"/>
  </r>
  <r>
    <s v="P5732"/>
    <s v="Agreement Max"/>
    <s v="Toys"/>
    <x v="1"/>
    <n v="178"/>
    <n v="58"/>
    <n v="19953.560000000001"/>
    <n v="3551733.68"/>
    <d v="2025-05-10T00:00:00"/>
    <d v="2025-10-07T00:00:00"/>
    <s v="Actv"/>
    <x v="4"/>
    <s v="Agreement Max"/>
    <s v="Toys"/>
    <s v="Omni Suppliers"/>
    <x v="1343"/>
    <x v="1"/>
    <x v="1"/>
    <n v="178"/>
    <n v="58"/>
    <n v="19953.560000000001"/>
    <n v="3551733.68"/>
    <x v="0"/>
    <x v="0"/>
  </r>
  <r>
    <s v="P8718"/>
    <s v="Party Mini"/>
    <s v="Clothing"/>
    <x v="3"/>
    <n v="101"/>
    <n v="65"/>
    <n v="481.83"/>
    <n v="48664.83"/>
    <d v="2025-06-13T00:00:00"/>
    <d v="2025-09-11T00:00:00"/>
    <s v="active"/>
    <x v="1"/>
    <s v="Party Mini"/>
    <s v="Clothing"/>
    <s v="Quickstock"/>
    <x v="877"/>
    <x v="0"/>
    <x v="3"/>
    <n v="101"/>
    <n v="65"/>
    <n v="481.83"/>
    <n v="48664.83"/>
    <x v="0"/>
    <x v="0"/>
  </r>
  <r>
    <s v="P5042"/>
    <s v="Produce Pro"/>
    <s v="Electronics"/>
    <x v="5"/>
    <n v="110"/>
    <n v="84"/>
    <n v="10308.83"/>
    <n v="1133971.3"/>
    <d v="2025-02-18T00:00:00"/>
    <d v="2025-09-28T00:00:00"/>
    <s v="active"/>
    <x v="0"/>
    <s v="Produce Pro"/>
    <s v="Electronics"/>
    <s v="Abc Pvt Ltd"/>
    <x v="1137"/>
    <x v="3"/>
    <x v="5"/>
    <n v="110"/>
    <n v="84"/>
    <n v="10308.83"/>
    <n v="1133971.3"/>
    <x v="0"/>
    <x v="0"/>
  </r>
  <r>
    <s v="P8653"/>
    <s v="Case Max"/>
    <s v="Groceries"/>
    <x v="1"/>
    <n v="83"/>
    <n v="86"/>
    <n v="4292.6499999999996"/>
    <n v="356289.95"/>
    <d v="2025-04-18T00:00:00"/>
    <d v="2025-08-17T00:00:00"/>
    <s v="active"/>
    <x v="0"/>
    <s v="Case Max"/>
    <s v="Groceries"/>
    <s v="Omni Suppliers"/>
    <x v="1344"/>
    <x v="4"/>
    <x v="1"/>
    <n v="83"/>
    <n v="86"/>
    <n v="4292.6499999999996"/>
    <n v="356289.94999999995"/>
    <x v="2"/>
    <x v="1"/>
  </r>
  <r>
    <s v="P5305"/>
    <s v="Cultural Plus"/>
    <s v="Electronics"/>
    <x v="3"/>
    <n v="125"/>
    <n v="83"/>
    <n v="16509.45"/>
    <n v="2063681.25"/>
    <d v="2025-04-18T00:00:00"/>
    <d v="2025-08-14T00:00:00"/>
    <s v="active"/>
    <x v="2"/>
    <s v="Cultural Plus"/>
    <s v="Electronics"/>
    <s v="Quickstock"/>
    <x v="1345"/>
    <x v="3"/>
    <x v="3"/>
    <n v="125"/>
    <n v="83"/>
    <n v="16509.45"/>
    <n v="2063681.25"/>
    <x v="0"/>
    <x v="0"/>
  </r>
  <r>
    <s v="P3824"/>
    <s v="War Max"/>
    <s v="Furniture"/>
    <x v="3"/>
    <n v="1"/>
    <n v="53"/>
    <n v="9407.0499999999993"/>
    <n v="9407.0499999999993"/>
    <d v="2025-02-20T00:00:00"/>
    <d v="2025-07-25T00:00:00"/>
    <s v="Actv"/>
    <x v="1"/>
    <s v="War Max"/>
    <s v="Furniture"/>
    <s v="Quickstock"/>
    <x v="542"/>
    <x v="2"/>
    <x v="3"/>
    <n v="1"/>
    <n v="53"/>
    <n v="9407.0499999999993"/>
    <n v="9407.0499999999993"/>
    <x v="2"/>
    <x v="1"/>
  </r>
  <r>
    <s v="P5284"/>
    <s v="radio x"/>
    <s v="Clothing"/>
    <x v="3"/>
    <n v="158"/>
    <n v="29"/>
    <n v="5539.64"/>
    <n v="875263.12"/>
    <d v="2025-01-24T00:00:00"/>
    <d v="2025-09-04T00:00:00"/>
    <s v="discontinued"/>
    <x v="3"/>
    <s v="Radio X"/>
    <s v="Clothing"/>
    <s v="Quickstock"/>
    <x v="976"/>
    <x v="0"/>
    <x v="3"/>
    <n v="158"/>
    <n v="29"/>
    <n v="5539.64"/>
    <n v="875263.12"/>
    <x v="0"/>
    <x v="0"/>
  </r>
  <r>
    <s v="P1501"/>
    <s v="Evening Pro"/>
    <s v="Furniture"/>
    <x v="5"/>
    <n v="84"/>
    <n v="68"/>
    <n v="6797.71"/>
    <n v="571007.64"/>
    <d v="2025-06-27T00:00:00"/>
    <d v="2025-07-27T00:00:00"/>
    <m/>
    <x v="1"/>
    <s v="Evening Pro"/>
    <s v="Furniture"/>
    <s v="Abc Pvt Ltd"/>
    <x v="1346"/>
    <x v="2"/>
    <x v="5"/>
    <n v="84"/>
    <n v="68"/>
    <n v="6797.71"/>
    <n v="571007.64"/>
    <x v="0"/>
    <x v="0"/>
  </r>
  <r>
    <s v="P4055"/>
    <s v="huge plus"/>
    <s v="Furniture"/>
    <x v="5"/>
    <n v="176"/>
    <n v="22"/>
    <n v="9583.4500000000007"/>
    <n v="1686687.2"/>
    <d v="2025-01-12T00:00:00"/>
    <d v="2025-08-02T00:00:00"/>
    <s v="active"/>
    <x v="0"/>
    <s v="Huge Plus"/>
    <s v="Furniture"/>
    <s v="Abc Pvt Ltd"/>
    <x v="1347"/>
    <x v="2"/>
    <x v="5"/>
    <n v="176"/>
    <n v="22"/>
    <n v="9583.4500000000007"/>
    <n v="1686687.2000000002"/>
    <x v="0"/>
    <x v="0"/>
  </r>
  <r>
    <s v="P6820"/>
    <s v="With Max"/>
    <s v="Clothing"/>
    <x v="5"/>
    <n v="89"/>
    <n v="45"/>
    <n v="6347.59"/>
    <n v="564935.51"/>
    <d v="2025-02-28T00:00:00"/>
    <d v="2025-09-06T00:00:00"/>
    <s v="discon"/>
    <x v="2"/>
    <s v="With Max"/>
    <s v="Clothing"/>
    <s v="Abc Pvt Ltd"/>
    <x v="1348"/>
    <x v="0"/>
    <x v="5"/>
    <n v="89"/>
    <n v="45"/>
    <n v="6347.59"/>
    <n v="564935.51"/>
    <x v="0"/>
    <x v="0"/>
  </r>
  <r>
    <s v="P5366"/>
    <s v="Tonight Plus"/>
    <s v="Electronics"/>
    <x v="3"/>
    <n v="122"/>
    <n v="35"/>
    <n v="843.95"/>
    <n v="102961.9"/>
    <d v="2025-03-06T00:00:00"/>
    <d v="2025-08-27T00:00:00"/>
    <s v="discon"/>
    <x v="0"/>
    <s v="Tonight Plus"/>
    <s v="Electronics"/>
    <s v="Quickstock"/>
    <x v="313"/>
    <x v="3"/>
    <x v="3"/>
    <n v="122"/>
    <n v="35"/>
    <n v="843.95"/>
    <n v="102961.90000000001"/>
    <x v="0"/>
    <x v="0"/>
  </r>
  <r>
    <s v="P9450"/>
    <s v="Ever Plus"/>
    <s v="Groceries"/>
    <x v="4"/>
    <n v="179"/>
    <n v="66"/>
    <n v="17822.099999999999"/>
    <n v="3190155.9"/>
    <d v="2025-04-11T00:00:00"/>
    <d v="2025-08-15T00:00:00"/>
    <s v="active"/>
    <x v="0"/>
    <s v="Ever Plus"/>
    <s v="Groceries"/>
    <s v="Retailmart Inc"/>
    <x v="1349"/>
    <x v="4"/>
    <x v="4"/>
    <n v="179"/>
    <n v="66"/>
    <n v="17822.099999999999"/>
    <n v="3190155.9"/>
    <x v="0"/>
    <x v="0"/>
  </r>
  <r>
    <s v="P4749"/>
    <s v="Development Plus"/>
    <s v="Clothing"/>
    <x v="4"/>
    <n v="89"/>
    <n v="77"/>
    <n v="11476.57"/>
    <n v="1021414.73"/>
    <d v="2025-03-28T00:00:00"/>
    <d v="2025-08-28T00:00:00"/>
    <s v="Inactive"/>
    <x v="2"/>
    <s v="Development Plus"/>
    <s v="Clothing"/>
    <s v="Retailmart Inc"/>
    <x v="468"/>
    <x v="0"/>
    <x v="4"/>
    <n v="89"/>
    <n v="77"/>
    <n v="11476.57"/>
    <n v="1021414.73"/>
    <x v="0"/>
    <x v="0"/>
  </r>
  <r>
    <s v="P5453"/>
    <s v="Field X"/>
    <s v="Furniture"/>
    <x v="3"/>
    <n v="173"/>
    <n v="30"/>
    <n v="7071"/>
    <n v="1223283"/>
    <d v="2025-06-16T00:00:00"/>
    <d v="2025-08-25T00:00:00"/>
    <s v="Inactive"/>
    <x v="2"/>
    <s v="Field X"/>
    <s v="Furniture"/>
    <s v="Quickstock"/>
    <x v="1350"/>
    <x v="2"/>
    <x v="3"/>
    <n v="173"/>
    <n v="30"/>
    <n v="7071"/>
    <n v="1223283"/>
    <x v="0"/>
    <x v="0"/>
  </r>
  <r>
    <s v="P6728"/>
    <s v="Idea Lite"/>
    <s v="Furniture"/>
    <x v="3"/>
    <n v="116"/>
    <n v="90"/>
    <n v="3890.24"/>
    <n v="451267.84000000003"/>
    <d v="2025-01-20T00:00:00"/>
    <d v="2025-10-03T00:00:00"/>
    <s v="discontinued"/>
    <x v="2"/>
    <s v="Idea Lite"/>
    <s v="Furniture"/>
    <s v="Quickstock"/>
    <x v="1351"/>
    <x v="2"/>
    <x v="3"/>
    <n v="116"/>
    <n v="90"/>
    <n v="3890.24"/>
    <n v="451267.83999999997"/>
    <x v="0"/>
    <x v="0"/>
  </r>
  <r>
    <s v="P9391"/>
    <s v="As Mini"/>
    <s v="Toys"/>
    <x v="0"/>
    <n v="114"/>
    <n v="82"/>
    <n v="548.42999999999995"/>
    <n v="62521.02"/>
    <d v="2025-05-11T00:00:00"/>
    <d v="2025-07-27T00:00:00"/>
    <s v="Inactive"/>
    <x v="4"/>
    <s v="As Mini"/>
    <s v="Toys"/>
    <s v="Global Traders"/>
    <x v="1352"/>
    <x v="1"/>
    <x v="0"/>
    <n v="114"/>
    <n v="82"/>
    <n v="548.42999999999995"/>
    <n v="62521.02"/>
    <x v="0"/>
    <x v="0"/>
  </r>
  <r>
    <s v="P3311"/>
    <s v="Eight X"/>
    <s v="Groceries"/>
    <x v="3"/>
    <n v="57"/>
    <n v="65"/>
    <n v="8788.98"/>
    <n v="500971.86"/>
    <d v="2025-02-10T00:00:00"/>
    <d v="2025-09-23T00:00:00"/>
    <s v="Actv"/>
    <x v="1"/>
    <s v="Eight X"/>
    <s v="Groceries"/>
    <s v="Quickstock"/>
    <x v="149"/>
    <x v="4"/>
    <x v="3"/>
    <n v="57"/>
    <n v="65"/>
    <n v="8788.98"/>
    <n v="500971.86"/>
    <x v="2"/>
    <x v="1"/>
  </r>
  <r>
    <s v="P1604"/>
    <s v="Color Pro"/>
    <s v="Toys"/>
    <x v="1"/>
    <n v="8"/>
    <n v="34"/>
    <n v="13691.57"/>
    <n v="109532.56"/>
    <d v="2025-01-14T00:00:00"/>
    <d v="2025-09-15T00:00:00"/>
    <m/>
    <x v="3"/>
    <s v="Color Pro"/>
    <s v="Toys"/>
    <s v="Omni Suppliers"/>
    <x v="1353"/>
    <x v="1"/>
    <x v="1"/>
    <n v="8"/>
    <n v="34"/>
    <n v="13691.57"/>
    <n v="109532.56"/>
    <x v="2"/>
    <x v="1"/>
  </r>
  <r>
    <s v="P5597"/>
    <s v="Exactly Mini"/>
    <s v="Clothing"/>
    <x v="1"/>
    <n v="79"/>
    <n v="55"/>
    <n v="3805.23"/>
    <n v="300613.17"/>
    <d v="2025-05-29T00:00:00"/>
    <d v="2025-10-08T00:00:00"/>
    <s v="Inactive"/>
    <x v="3"/>
    <s v="Exactly Mini"/>
    <s v="Clothing"/>
    <s v="Omni Suppliers"/>
    <x v="1354"/>
    <x v="0"/>
    <x v="1"/>
    <n v="79"/>
    <n v="55"/>
    <n v="3805.23"/>
    <n v="300613.17"/>
    <x v="0"/>
    <x v="0"/>
  </r>
  <r>
    <s v="P9740"/>
    <s v="On Lite"/>
    <s v="Electronics"/>
    <x v="0"/>
    <n v="85"/>
    <n v="90"/>
    <n v="11776.58"/>
    <n v="1001009.3"/>
    <d v="2025-03-14T00:00:00"/>
    <d v="2025-08-05T00:00:00"/>
    <s v="Inactive"/>
    <x v="2"/>
    <s v="On Lite"/>
    <s v="Electronics"/>
    <s v="Global Traders"/>
    <x v="1355"/>
    <x v="3"/>
    <x v="0"/>
    <n v="85"/>
    <n v="90"/>
    <n v="11776.58"/>
    <n v="1001009.3"/>
    <x v="2"/>
    <x v="1"/>
  </r>
  <r>
    <s v="P7575"/>
    <s v="Operation X"/>
    <s v="Groceries"/>
    <x v="4"/>
    <n v="165"/>
    <n v="50"/>
    <n v="16398.939999999999"/>
    <n v="2705825.1"/>
    <d v="2025-06-20T00:00:00"/>
    <d v="2025-08-25T00:00:00"/>
    <s v="Actv"/>
    <x v="1"/>
    <s v="Operation X"/>
    <s v="Groceries"/>
    <s v="Retailmart Inc"/>
    <x v="1356"/>
    <x v="4"/>
    <x v="4"/>
    <n v="165"/>
    <n v="50"/>
    <n v="16398.939999999999"/>
    <n v="2705825.0999999996"/>
    <x v="0"/>
    <x v="0"/>
  </r>
  <r>
    <s v="P6192"/>
    <s v="Head X"/>
    <s v="Electronics"/>
    <x v="4"/>
    <n v="90"/>
    <n v="96"/>
    <n v="580.84"/>
    <n v="52275.600000000013"/>
    <d v="2025-03-15T00:00:00"/>
    <d v="2025-09-11T00:00:00"/>
    <s v="Actv"/>
    <x v="0"/>
    <s v="Head X"/>
    <s v="Electronics"/>
    <s v="Retailmart Inc"/>
    <x v="1357"/>
    <x v="3"/>
    <x v="4"/>
    <n v="90"/>
    <n v="96"/>
    <n v="580.84"/>
    <n v="52275.600000000006"/>
    <x v="2"/>
    <x v="1"/>
  </r>
  <r>
    <s v="P2840"/>
    <s v="Carry X"/>
    <s v="Electronics"/>
    <x v="5"/>
    <n v="170"/>
    <n v="91"/>
    <n v="14846.6"/>
    <n v="2523922"/>
    <d v="2025-01-22T00:00:00"/>
    <d v="2025-08-20T00:00:00"/>
    <s v="discontinued"/>
    <x v="1"/>
    <s v="Carry X"/>
    <s v="Electronics"/>
    <s v="Abc Pvt Ltd"/>
    <x v="1358"/>
    <x v="3"/>
    <x v="5"/>
    <n v="170"/>
    <n v="91"/>
    <n v="14846.6"/>
    <n v="2523922"/>
    <x v="0"/>
    <x v="0"/>
  </r>
  <r>
    <s v="P7697"/>
    <s v="Necessary Plus"/>
    <s v="Electronics"/>
    <x v="1"/>
    <n v="134"/>
    <n v="61"/>
    <n v="7082"/>
    <n v="948988"/>
    <d v="2025-03-21T00:00:00"/>
    <d v="2025-08-04T00:00:00"/>
    <s v="Actv"/>
    <x v="1"/>
    <s v="Necessary Plus"/>
    <s v="Electronics"/>
    <s v="Omni Suppliers"/>
    <x v="1359"/>
    <x v="3"/>
    <x v="1"/>
    <n v="134"/>
    <n v="61"/>
    <n v="7082"/>
    <n v="948988"/>
    <x v="0"/>
    <x v="0"/>
  </r>
  <r>
    <s v="P1282"/>
    <s v="Option Lite"/>
    <s v="Furniture"/>
    <x v="1"/>
    <m/>
    <n v="65"/>
    <n v="6150.98"/>
    <m/>
    <d v="2025-05-14T00:00:00"/>
    <d v="2025-09-02T00:00:00"/>
    <s v="active"/>
    <x v="0"/>
    <s v="Option Lite"/>
    <s v="Furniture"/>
    <s v="Omni Suppliers"/>
    <x v="165"/>
    <x v="2"/>
    <x v="1"/>
    <n v="0"/>
    <n v="65"/>
    <n v="6150.98"/>
    <n v="0"/>
    <x v="1"/>
    <x v="1"/>
  </r>
  <r>
    <s v="P3970"/>
    <s v="Congress Mini"/>
    <s v="Furniture"/>
    <x v="0"/>
    <n v="128"/>
    <n v="93"/>
    <n v="10281.07"/>
    <n v="1315976.96"/>
    <d v="2025-03-16T00:00:00"/>
    <d v="2025-08-15T00:00:00"/>
    <s v="discontinued"/>
    <x v="3"/>
    <s v="Congress Mini"/>
    <s v="Furniture"/>
    <s v="Global Traders"/>
    <x v="1360"/>
    <x v="2"/>
    <x v="0"/>
    <n v="128"/>
    <n v="93"/>
    <n v="10281.07"/>
    <n v="1315976.96"/>
    <x v="0"/>
    <x v="0"/>
  </r>
  <r>
    <s v="P5760"/>
    <s v="Decide X"/>
    <s v="Groceries"/>
    <x v="0"/>
    <n v="181"/>
    <n v="86"/>
    <n v="12065.01"/>
    <n v="2183766.81"/>
    <d v="2025-05-17T00:00:00"/>
    <d v="2025-09-27T00:00:00"/>
    <m/>
    <x v="3"/>
    <s v="Decide X"/>
    <s v="Groceries"/>
    <s v="Global Traders"/>
    <x v="1361"/>
    <x v="4"/>
    <x v="0"/>
    <n v="181"/>
    <n v="86"/>
    <n v="12065.01"/>
    <n v="2183766.81"/>
    <x v="0"/>
    <x v="0"/>
  </r>
  <r>
    <s v="P9505"/>
    <s v="Guess Mini"/>
    <s v="Clothing"/>
    <x v="1"/>
    <n v="69"/>
    <n v="72"/>
    <n v="15640.17"/>
    <n v="1079171.73"/>
    <d v="2025-01-19T00:00:00"/>
    <d v="2025-07-30T00:00:00"/>
    <s v="discon"/>
    <x v="4"/>
    <s v="Guess Mini"/>
    <s v="Clothing"/>
    <s v="Omni Suppliers"/>
    <x v="286"/>
    <x v="0"/>
    <x v="1"/>
    <n v="69"/>
    <n v="72"/>
    <n v="15640.17"/>
    <n v="1079171.73"/>
    <x v="2"/>
    <x v="1"/>
  </r>
  <r>
    <s v="P4670"/>
    <s v="Several Pro"/>
    <s v="Clothing"/>
    <x v="1"/>
    <n v="1"/>
    <n v="95"/>
    <n v="13472.99"/>
    <n v="13472.99"/>
    <d v="2025-06-09T00:00:00"/>
    <d v="2025-10-11T00:00:00"/>
    <s v="discon"/>
    <x v="2"/>
    <s v="Several Pro"/>
    <s v="Clothing"/>
    <s v="Omni Suppliers"/>
    <x v="1362"/>
    <x v="0"/>
    <x v="1"/>
    <n v="1"/>
    <n v="95"/>
    <n v="13472.99"/>
    <n v="13472.99"/>
    <x v="2"/>
    <x v="1"/>
  </r>
  <r>
    <s v="P5631"/>
    <s v="Attention X"/>
    <s v="Clothing"/>
    <x v="0"/>
    <n v="111"/>
    <n v="84"/>
    <n v="432.4"/>
    <n v="47996.399999999987"/>
    <d v="2025-04-05T00:00:00"/>
    <d v="2025-09-08T00:00:00"/>
    <m/>
    <x v="2"/>
    <s v="Attention X"/>
    <s v="Clothing"/>
    <s v="Global Traders"/>
    <x v="1363"/>
    <x v="0"/>
    <x v="0"/>
    <n v="111"/>
    <n v="84"/>
    <n v="432.4"/>
    <n v="47996.399999999994"/>
    <x v="0"/>
    <x v="0"/>
  </r>
  <r>
    <s v="P7906"/>
    <s v="Explain X"/>
    <s v="Furniture"/>
    <x v="4"/>
    <n v="128"/>
    <n v="22"/>
    <n v="14258.79"/>
    <n v="1825125.12"/>
    <d v="2025-01-12T00:00:00"/>
    <d v="2025-08-05T00:00:00"/>
    <s v="Inactive"/>
    <x v="4"/>
    <s v="Explain X"/>
    <s v="Furniture"/>
    <s v="Retailmart Inc"/>
    <x v="1364"/>
    <x v="2"/>
    <x v="4"/>
    <n v="128"/>
    <n v="22"/>
    <n v="14258.79"/>
    <n v="1825125.12"/>
    <x v="0"/>
    <x v="0"/>
  </r>
  <r>
    <s v="P6335"/>
    <s v="Force Max"/>
    <s v="Groceries"/>
    <x v="0"/>
    <n v="191"/>
    <n v="64"/>
    <n v="18300.96"/>
    <n v="3495483.36"/>
    <d v="2025-04-11T00:00:00"/>
    <d v="2025-08-23T00:00:00"/>
    <s v="Actv"/>
    <x v="4"/>
    <s v="Force Max"/>
    <s v="Groceries"/>
    <s v="Global Traders"/>
    <x v="781"/>
    <x v="4"/>
    <x v="0"/>
    <n v="191"/>
    <n v="64"/>
    <n v="18300.96"/>
    <n v="3495483.36"/>
    <x v="0"/>
    <x v="0"/>
  </r>
  <r>
    <s v="P6577"/>
    <s v="Speak Mini"/>
    <s v="Groceries"/>
    <x v="0"/>
    <n v="34"/>
    <n v="43"/>
    <n v="10037.36"/>
    <n v="341270.24"/>
    <d v="2025-06-13T00:00:00"/>
    <d v="2025-08-04T00:00:00"/>
    <s v="Inactive"/>
    <x v="3"/>
    <s v="Speak Mini"/>
    <s v="Groceries"/>
    <s v="Global Traders"/>
    <x v="1365"/>
    <x v="4"/>
    <x v="0"/>
    <n v="34"/>
    <n v="43"/>
    <n v="10037.36"/>
    <n v="341270.24"/>
    <x v="2"/>
    <x v="1"/>
  </r>
  <r>
    <s v="P3063"/>
    <s v="Modern Plus"/>
    <s v="Groceries"/>
    <x v="1"/>
    <n v="58"/>
    <n v="73"/>
    <n v="17906.78"/>
    <n v="1038593.24"/>
    <d v="2025-03-13T00:00:00"/>
    <d v="2025-08-04T00:00:00"/>
    <s v="discontinued"/>
    <x v="3"/>
    <s v="Modern Plus"/>
    <s v="Groceries"/>
    <s v="Omni Suppliers"/>
    <x v="1366"/>
    <x v="4"/>
    <x v="1"/>
    <n v="58"/>
    <n v="73"/>
    <n v="17906.78"/>
    <n v="1038593.24"/>
    <x v="2"/>
    <x v="1"/>
  </r>
  <r>
    <s v="P2294"/>
    <s v="Yet Pro"/>
    <s v="Toys"/>
    <x v="3"/>
    <n v="10"/>
    <n v="84"/>
    <n v="15108.81"/>
    <n v="151088.1"/>
    <d v="2025-05-23T00:00:00"/>
    <d v="2025-07-31T00:00:00"/>
    <s v="discon"/>
    <x v="4"/>
    <s v="Yet Pro"/>
    <s v="Toys"/>
    <s v="Quickstock"/>
    <x v="1367"/>
    <x v="1"/>
    <x v="3"/>
    <n v="10"/>
    <n v="84"/>
    <n v="15108.81"/>
    <n v="151088.1"/>
    <x v="2"/>
    <x v="1"/>
  </r>
  <r>
    <s v="P2603"/>
    <s v="Those Mini"/>
    <s v="Furniture"/>
    <x v="4"/>
    <n v="42"/>
    <m/>
    <n v="8139.16"/>
    <n v="341844.72"/>
    <d v="2025-07-03T00:00:00"/>
    <d v="2025-08-14T00:00:00"/>
    <s v="discon"/>
    <x v="2"/>
    <s v="Those Mini"/>
    <s v="Furniture"/>
    <s v="Retailmart Inc"/>
    <x v="1368"/>
    <x v="2"/>
    <x v="4"/>
    <n v="42"/>
    <n v="0"/>
    <n v="8139.16"/>
    <n v="341844.72"/>
    <x v="0"/>
    <x v="0"/>
  </r>
  <r>
    <s v="P3441"/>
    <s v="Evidence Plus"/>
    <s v="Toys"/>
    <x v="4"/>
    <n v="74"/>
    <n v="60"/>
    <n v="7123.24"/>
    <n v="527119.76"/>
    <d v="2025-02-08T00:00:00"/>
    <d v="2025-08-31T00:00:00"/>
    <s v="active"/>
    <x v="3"/>
    <s v="Evidence Plus"/>
    <s v="Toys"/>
    <s v="Retailmart Inc"/>
    <x v="962"/>
    <x v="1"/>
    <x v="4"/>
    <n v="74"/>
    <n v="60"/>
    <n v="7123.24"/>
    <n v="527119.76"/>
    <x v="0"/>
    <x v="0"/>
  </r>
  <r>
    <s v="P4787"/>
    <s v="Husband Lite"/>
    <s v="Furniture"/>
    <x v="2"/>
    <n v="6"/>
    <n v="68"/>
    <n v="17921.52"/>
    <n v="107529.12"/>
    <d v="2025-05-06T00:00:00"/>
    <d v="2025-08-02T00:00:00"/>
    <s v="active"/>
    <x v="2"/>
    <s v="Husband Lite"/>
    <s v="Furniture"/>
    <s v=""/>
    <x v="1369"/>
    <x v="2"/>
    <x v="2"/>
    <n v="6"/>
    <n v="68"/>
    <n v="17921.52"/>
    <n v="107529.12"/>
    <x v="2"/>
    <x v="1"/>
  </r>
  <r>
    <s v="P6988"/>
    <s v="Whose Pro"/>
    <s v="Groceries"/>
    <x v="5"/>
    <n v="175"/>
    <n v="98"/>
    <n v="4152.1499999999996"/>
    <n v="726626.24999999988"/>
    <d v="2025-05-19T00:00:00"/>
    <d v="2025-08-09T00:00:00"/>
    <s v="discon"/>
    <x v="2"/>
    <s v="Whose Pro"/>
    <s v="Groceries"/>
    <s v="Abc Pvt Ltd"/>
    <x v="1370"/>
    <x v="4"/>
    <x v="5"/>
    <n v="175"/>
    <n v="98"/>
    <n v="4152.1499999999996"/>
    <n v="726626.24999999988"/>
    <x v="0"/>
    <x v="0"/>
  </r>
  <r>
    <s v="P7014"/>
    <s v="Anyone Max"/>
    <s v="Furniture"/>
    <x v="4"/>
    <n v="198"/>
    <n v="51"/>
    <n v="19368.12"/>
    <n v="3834887.76"/>
    <d v="2025-04-27T00:00:00"/>
    <d v="2025-09-15T00:00:00"/>
    <s v="Actv"/>
    <x v="0"/>
    <s v="Anyone Max"/>
    <s v="Furniture"/>
    <s v="Retailmart Inc"/>
    <x v="1371"/>
    <x v="2"/>
    <x v="4"/>
    <n v="198"/>
    <n v="51"/>
    <n v="19368.12"/>
    <n v="3834887.76"/>
    <x v="0"/>
    <x v="0"/>
  </r>
  <r>
    <s v="P9867"/>
    <s v="Industry Mini"/>
    <s v="Furniture"/>
    <x v="4"/>
    <n v="31"/>
    <n v="47"/>
    <n v="10441.67"/>
    <n v="323691.77"/>
    <d v="2025-01-23T00:00:00"/>
    <d v="2025-07-28T00:00:00"/>
    <s v="discontinued"/>
    <x v="1"/>
    <s v="Industry Mini"/>
    <s v="Furniture"/>
    <s v="Retailmart Inc"/>
    <x v="280"/>
    <x v="2"/>
    <x v="4"/>
    <n v="31"/>
    <n v="47"/>
    <n v="10441.67"/>
    <n v="323691.77"/>
    <x v="2"/>
    <x v="1"/>
  </r>
  <r>
    <s v="P4259"/>
    <s v="Surface Pro"/>
    <s v="Clothing"/>
    <x v="1"/>
    <n v="55"/>
    <n v="54"/>
    <n v="6109.51"/>
    <n v="336023.05"/>
    <d v="2025-05-22T00:00:00"/>
    <d v="2025-08-31T00:00:00"/>
    <s v="active"/>
    <x v="3"/>
    <s v="Surface Pro"/>
    <s v="Clothing"/>
    <s v="Omni Suppliers"/>
    <x v="350"/>
    <x v="0"/>
    <x v="1"/>
    <n v="55"/>
    <n v="54"/>
    <n v="6109.51"/>
    <n v="336023.05"/>
    <x v="0"/>
    <x v="0"/>
  </r>
  <r>
    <s v="P3083"/>
    <s v="Operation Plus"/>
    <s v="Clothing"/>
    <x v="5"/>
    <n v="182"/>
    <n v="99"/>
    <n v="8487.7199999999993"/>
    <n v="1544765.04"/>
    <d v="2025-07-02T00:00:00"/>
    <d v="2025-07-19T00:00:00"/>
    <m/>
    <x v="1"/>
    <s v="Operation Plus"/>
    <s v="Clothing"/>
    <s v="Abc Pvt Ltd"/>
    <x v="1372"/>
    <x v="0"/>
    <x v="5"/>
    <n v="182"/>
    <n v="99"/>
    <n v="8487.7199999999993"/>
    <n v="1544765.0399999998"/>
    <x v="0"/>
    <x v="0"/>
  </r>
  <r>
    <s v="P2600"/>
    <s v="Anything Lite"/>
    <s v="Electronics"/>
    <x v="2"/>
    <n v="68"/>
    <n v="70"/>
    <n v="2649.89"/>
    <n v="180192.52"/>
    <d v="2025-03-25T00:00:00"/>
    <d v="2025-07-14T00:00:00"/>
    <s v="discon"/>
    <x v="3"/>
    <s v="Anything Lite"/>
    <s v="Electronics"/>
    <s v=""/>
    <x v="1373"/>
    <x v="3"/>
    <x v="2"/>
    <n v="68"/>
    <n v="70"/>
    <n v="2649.89"/>
    <n v="180192.52"/>
    <x v="2"/>
    <x v="1"/>
  </r>
  <r>
    <s v="P1618"/>
    <s v="High Mini"/>
    <s v="Furniture"/>
    <x v="5"/>
    <n v="108"/>
    <n v="72"/>
    <n v="10922.4"/>
    <n v="1179619.2"/>
    <d v="2025-05-05T00:00:00"/>
    <d v="2025-09-28T00:00:00"/>
    <s v="discon"/>
    <x v="4"/>
    <s v="High Mini"/>
    <s v="Furniture"/>
    <s v="Abc Pvt Ltd"/>
    <x v="1374"/>
    <x v="2"/>
    <x v="5"/>
    <n v="108"/>
    <n v="72"/>
    <n v="10922.4"/>
    <n v="1179619.2"/>
    <x v="0"/>
    <x v="0"/>
  </r>
  <r>
    <s v="P8633"/>
    <s v="Benefit Plus"/>
    <s v="Toys"/>
    <x v="4"/>
    <n v="177"/>
    <n v="99"/>
    <n v="13133.62"/>
    <n v="2324650.7400000002"/>
    <d v="2025-07-04T00:00:00"/>
    <d v="2025-08-18T00:00:00"/>
    <s v="discon"/>
    <x v="1"/>
    <s v="Benefit Plus"/>
    <s v="Toys"/>
    <s v="Retailmart Inc"/>
    <x v="1375"/>
    <x v="1"/>
    <x v="4"/>
    <n v="177"/>
    <n v="99"/>
    <n v="13133.62"/>
    <n v="2324650.7400000002"/>
    <x v="0"/>
    <x v="0"/>
  </r>
  <r>
    <s v="P3113"/>
    <s v="When Pro"/>
    <s v="Furniture"/>
    <x v="2"/>
    <n v="20"/>
    <n v="63"/>
    <n v="12593.24"/>
    <n v="251864.8"/>
    <d v="2025-04-18T00:00:00"/>
    <d v="2025-08-04T00:00:00"/>
    <s v="discontinued"/>
    <x v="4"/>
    <s v="When Pro"/>
    <s v="Furniture"/>
    <s v=""/>
    <x v="1376"/>
    <x v="2"/>
    <x v="2"/>
    <n v="20"/>
    <n v="63"/>
    <n v="12593.24"/>
    <n v="251864.8"/>
    <x v="2"/>
    <x v="1"/>
  </r>
  <r>
    <s v="P2308"/>
    <s v="Magazine Lite"/>
    <s v="Groceries"/>
    <x v="1"/>
    <n v="53"/>
    <n v="36"/>
    <n v="17824.93"/>
    <n v="944721.29"/>
    <d v="2025-04-24T00:00:00"/>
    <d v="2025-07-29T00:00:00"/>
    <s v="Inactive"/>
    <x v="0"/>
    <s v="Magazine Lite"/>
    <s v="Groceries"/>
    <s v="Omni Suppliers"/>
    <x v="1377"/>
    <x v="4"/>
    <x v="1"/>
    <n v="53"/>
    <n v="36"/>
    <n v="17824.93"/>
    <n v="944721.29"/>
    <x v="0"/>
    <x v="0"/>
  </r>
  <r>
    <s v="P5766"/>
    <s v="Possible X"/>
    <s v="Toys"/>
    <x v="0"/>
    <n v="72"/>
    <n v="97"/>
    <n v="6867.89"/>
    <n v="494488.08"/>
    <d v="2025-03-15T00:00:00"/>
    <d v="2025-10-10T00:00:00"/>
    <s v="discontinued"/>
    <x v="0"/>
    <s v="Possible X"/>
    <s v="Toys"/>
    <s v="Global Traders"/>
    <x v="1378"/>
    <x v="1"/>
    <x v="0"/>
    <n v="72"/>
    <n v="97"/>
    <n v="6867.89"/>
    <n v="494488.08"/>
    <x v="2"/>
    <x v="1"/>
  </r>
  <r>
    <s v="P7657"/>
    <s v="Practice X"/>
    <s v="Toys"/>
    <x v="3"/>
    <n v="175"/>
    <n v="33"/>
    <n v="19600.11"/>
    <n v="3430019.25"/>
    <d v="2025-06-03T00:00:00"/>
    <d v="2025-10-11T00:00:00"/>
    <s v="active"/>
    <x v="0"/>
    <s v="Practice X"/>
    <s v="Toys"/>
    <s v="Quickstock"/>
    <x v="1379"/>
    <x v="1"/>
    <x v="3"/>
    <n v="175"/>
    <n v="33"/>
    <n v="19600.11"/>
    <n v="3430019.25"/>
    <x v="0"/>
    <x v="0"/>
  </r>
  <r>
    <s v="P6218"/>
    <s v="Activity Lite"/>
    <s v="Furniture"/>
    <x v="4"/>
    <n v="185"/>
    <n v="77"/>
    <n v="4910.12"/>
    <n v="908372.2"/>
    <d v="2025-05-31T00:00:00"/>
    <d v="2025-08-05T00:00:00"/>
    <s v="discontinued"/>
    <x v="1"/>
    <s v="Activity Lite"/>
    <s v="Furniture"/>
    <s v="Retailmart Inc"/>
    <x v="1380"/>
    <x v="2"/>
    <x v="4"/>
    <n v="185"/>
    <n v="77"/>
    <n v="4910.12"/>
    <n v="908372.2"/>
    <x v="0"/>
    <x v="0"/>
  </r>
  <r>
    <s v="P1540"/>
    <s v="break pro"/>
    <s v="Toys"/>
    <x v="1"/>
    <n v="134"/>
    <n v="33"/>
    <n v="8783.41"/>
    <n v="1176976.94"/>
    <d v="2025-07-04T00:00:00"/>
    <d v="2025-09-07T00:00:00"/>
    <s v="Actv"/>
    <x v="2"/>
    <s v="Break Pro"/>
    <s v="Toys"/>
    <s v="Omni Suppliers"/>
    <x v="559"/>
    <x v="1"/>
    <x v="1"/>
    <n v="134"/>
    <n v="33"/>
    <n v="8783.41"/>
    <n v="1176976.94"/>
    <x v="0"/>
    <x v="0"/>
  </r>
  <r>
    <s v="P9697"/>
    <s v="Share X"/>
    <s v="Furniture"/>
    <x v="4"/>
    <n v="105"/>
    <n v="51"/>
    <n v="18817.98"/>
    <n v="1975887.9"/>
    <d v="2025-02-26T00:00:00"/>
    <d v="2025-08-20T00:00:00"/>
    <s v="Actv"/>
    <x v="0"/>
    <s v="Share X"/>
    <s v="Furniture"/>
    <s v="Retailmart Inc"/>
    <x v="1250"/>
    <x v="2"/>
    <x v="4"/>
    <n v="105"/>
    <n v="51"/>
    <n v="18817.98"/>
    <n v="1975887.9"/>
    <x v="0"/>
    <x v="0"/>
  </r>
  <r>
    <s v="P9553"/>
    <s v="From Pro"/>
    <s v="Groceries"/>
    <x v="1"/>
    <n v="136"/>
    <n v="68"/>
    <n v="5094.1099999999997"/>
    <n v="692798.96"/>
    <d v="2025-03-28T00:00:00"/>
    <d v="2025-10-07T00:00:00"/>
    <s v="discontinued"/>
    <x v="0"/>
    <s v="From Pro"/>
    <s v="Groceries"/>
    <s v="Omni Suppliers"/>
    <x v="1381"/>
    <x v="4"/>
    <x v="1"/>
    <n v="136"/>
    <n v="68"/>
    <n v="5094.1099999999997"/>
    <n v="692798.96"/>
    <x v="0"/>
    <x v="0"/>
  </r>
  <r>
    <s v="P8281"/>
    <s v="Every Mini"/>
    <s v="Furniture"/>
    <x v="0"/>
    <n v="152"/>
    <n v="34"/>
    <n v="6348.64"/>
    <n v="964993.28"/>
    <d v="2025-04-15T00:00:00"/>
    <d v="2025-08-07T00:00:00"/>
    <s v="Inactive"/>
    <x v="2"/>
    <s v="Every Mini"/>
    <s v="Furniture"/>
    <s v="Global Traders"/>
    <x v="1382"/>
    <x v="2"/>
    <x v="0"/>
    <n v="152"/>
    <n v="34"/>
    <n v="6348.64"/>
    <n v="964993.28"/>
    <x v="0"/>
    <x v="0"/>
  </r>
  <r>
    <s v="P1074"/>
    <s v="Democratic Pro"/>
    <s v="Toys"/>
    <x v="3"/>
    <n v="13"/>
    <n v="22"/>
    <n v="8133.68"/>
    <n v="105737.84"/>
    <d v="2025-03-17T00:00:00"/>
    <d v="2025-07-17T00:00:00"/>
    <s v="Actv"/>
    <x v="3"/>
    <s v="Democratic Pro"/>
    <s v="Toys"/>
    <s v="Quickstock"/>
    <x v="1383"/>
    <x v="1"/>
    <x v="3"/>
    <n v="13"/>
    <n v="22"/>
    <n v="8133.68"/>
    <n v="105737.84"/>
    <x v="2"/>
    <x v="1"/>
  </r>
  <r>
    <s v="P5157"/>
    <s v="purpose max"/>
    <s v="Clothing"/>
    <x v="4"/>
    <n v="105"/>
    <n v="83"/>
    <n v="971.62"/>
    <n v="102020.1"/>
    <d v="2025-01-24T00:00:00"/>
    <d v="2025-09-04T00:00:00"/>
    <m/>
    <x v="3"/>
    <s v="Purpose Max"/>
    <s v="Clothing"/>
    <s v="Retailmart Inc"/>
    <x v="1384"/>
    <x v="0"/>
    <x v="4"/>
    <n v="105"/>
    <n v="83"/>
    <n v="971.62"/>
    <n v="102020.1"/>
    <x v="0"/>
    <x v="0"/>
  </r>
  <r>
    <s v="P7713"/>
    <s v="Environmental Plus"/>
    <s v="Toys"/>
    <x v="4"/>
    <n v="111"/>
    <n v="76"/>
    <n v="4268.05"/>
    <n v="473753.55"/>
    <d v="2025-02-27T00:00:00"/>
    <d v="2025-08-23T00:00:00"/>
    <s v="discon"/>
    <x v="3"/>
    <s v="Environmental Plus"/>
    <s v="Toys"/>
    <s v="Retailmart Inc"/>
    <x v="1385"/>
    <x v="1"/>
    <x v="4"/>
    <n v="111"/>
    <n v="76"/>
    <n v="4268.05"/>
    <n v="473753.55000000005"/>
    <x v="0"/>
    <x v="0"/>
  </r>
  <r>
    <s v="P4936"/>
    <s v="Itself Max"/>
    <s v="Furniture"/>
    <x v="5"/>
    <n v="91"/>
    <n v="71"/>
    <n v="18320.5"/>
    <n v="1667165.5"/>
    <d v="2025-06-04T00:00:00"/>
    <d v="2025-10-10T00:00:00"/>
    <s v="active"/>
    <x v="3"/>
    <s v="Itself Max"/>
    <s v="Furniture"/>
    <s v="Abc Pvt Ltd"/>
    <x v="1096"/>
    <x v="2"/>
    <x v="5"/>
    <n v="91"/>
    <n v="71"/>
    <n v="18320.5"/>
    <n v="1667165.5"/>
    <x v="0"/>
    <x v="0"/>
  </r>
  <r>
    <s v="P8265"/>
    <s v="Yourself X"/>
    <s v="Toys"/>
    <x v="3"/>
    <m/>
    <n v="88"/>
    <n v="19549.89"/>
    <m/>
    <d v="2025-03-26T00:00:00"/>
    <d v="2025-09-25T00:00:00"/>
    <s v="Inactive"/>
    <x v="3"/>
    <s v="Yourself X"/>
    <s v="Toys"/>
    <s v="Quickstock"/>
    <x v="1386"/>
    <x v="1"/>
    <x v="3"/>
    <n v="0"/>
    <n v="88"/>
    <n v="19549.89"/>
    <n v="0"/>
    <x v="1"/>
    <x v="1"/>
  </r>
  <r>
    <s v="P5569"/>
    <s v="Wrong Max"/>
    <s v="Groceries"/>
    <x v="1"/>
    <n v="184"/>
    <n v="49"/>
    <n v="1895.94"/>
    <n v="348852.96"/>
    <d v="2025-07-12T00:00:00"/>
    <d v="2025-07-28T00:00:00"/>
    <s v="Actv"/>
    <x v="4"/>
    <s v="Wrong Max"/>
    <s v="Groceries"/>
    <s v="Omni Suppliers"/>
    <x v="1387"/>
    <x v="4"/>
    <x v="1"/>
    <n v="184"/>
    <n v="49"/>
    <n v="1895.94"/>
    <n v="348852.96"/>
    <x v="0"/>
    <x v="0"/>
  </r>
  <r>
    <s v="P6419"/>
    <s v="Part Plus"/>
    <s v="Furniture"/>
    <x v="1"/>
    <n v="162"/>
    <n v="74"/>
    <n v="1134.24"/>
    <n v="183746.88"/>
    <d v="2025-05-05T00:00:00"/>
    <d v="2025-09-06T00:00:00"/>
    <s v="Inactive"/>
    <x v="2"/>
    <s v="Part Plus"/>
    <s v="Furniture"/>
    <s v="Omni Suppliers"/>
    <x v="1388"/>
    <x v="2"/>
    <x v="1"/>
    <n v="162"/>
    <n v="74"/>
    <n v="1134.24"/>
    <n v="183746.88"/>
    <x v="0"/>
    <x v="0"/>
  </r>
  <r>
    <s v="P2468"/>
    <s v="Source Pro"/>
    <s v="Toys"/>
    <x v="3"/>
    <n v="40"/>
    <n v="63"/>
    <n v="2451.54"/>
    <n v="98061.6"/>
    <d v="2025-03-31T00:00:00"/>
    <d v="2025-08-13T00:00:00"/>
    <s v="active"/>
    <x v="2"/>
    <s v="Source Pro"/>
    <s v="Toys"/>
    <s v="Quickstock"/>
    <x v="343"/>
    <x v="1"/>
    <x v="3"/>
    <n v="40"/>
    <n v="63"/>
    <n v="2451.54"/>
    <n v="98061.6"/>
    <x v="2"/>
    <x v="1"/>
  </r>
  <r>
    <s v="P6073"/>
    <s v="Only Mini"/>
    <s v="Groceries"/>
    <x v="5"/>
    <n v="76"/>
    <n v="88"/>
    <n v="8945.44"/>
    <n v="679853.44000000006"/>
    <d v="2025-02-15T00:00:00"/>
    <d v="2025-10-08T00:00:00"/>
    <s v="Inactive"/>
    <x v="3"/>
    <s v="Only Mini"/>
    <s v="Groceries"/>
    <s v="Abc Pvt Ltd"/>
    <x v="1389"/>
    <x v="4"/>
    <x v="5"/>
    <n v="76"/>
    <n v="88"/>
    <n v="8945.44"/>
    <n v="679853.44000000006"/>
    <x v="2"/>
    <x v="1"/>
  </r>
  <r>
    <s v="P2353"/>
    <s v="Call Mini"/>
    <s v="Electronics"/>
    <x v="1"/>
    <n v="55"/>
    <n v="62"/>
    <n v="7248.09"/>
    <n v="398644.95"/>
    <d v="2025-02-06T00:00:00"/>
    <d v="2025-08-06T00:00:00"/>
    <s v="Actv"/>
    <x v="1"/>
    <s v="Call Mini"/>
    <s v="Electronics"/>
    <s v="Omni Suppliers"/>
    <x v="547"/>
    <x v="3"/>
    <x v="1"/>
    <n v="55"/>
    <n v="62"/>
    <n v="7248.09"/>
    <n v="398644.95"/>
    <x v="2"/>
    <x v="1"/>
  </r>
  <r>
    <s v="P8329"/>
    <s v="figure x"/>
    <s v="Furniture"/>
    <x v="0"/>
    <n v="29"/>
    <n v="90"/>
    <n v="2599.85"/>
    <n v="75395.649999999994"/>
    <d v="2025-02-02T00:00:00"/>
    <d v="2025-09-11T00:00:00"/>
    <s v="active"/>
    <x v="4"/>
    <s v="Figure X"/>
    <s v="Furniture"/>
    <s v="Global Traders"/>
    <x v="989"/>
    <x v="2"/>
    <x v="0"/>
    <n v="29"/>
    <n v="90"/>
    <n v="2599.85"/>
    <n v="75395.649999999994"/>
    <x v="2"/>
    <x v="1"/>
  </r>
  <r>
    <s v="P1885"/>
    <s v="true mini"/>
    <s v="Electronics"/>
    <x v="3"/>
    <n v="54"/>
    <n v="86"/>
    <n v="19924.68"/>
    <n v="1075932.72"/>
    <d v="2025-05-29T00:00:00"/>
    <d v="2025-09-19T00:00:00"/>
    <s v="active"/>
    <x v="3"/>
    <s v="True Mini"/>
    <s v="Electronics"/>
    <s v="Quickstock"/>
    <x v="1390"/>
    <x v="3"/>
    <x v="3"/>
    <n v="54"/>
    <n v="86"/>
    <n v="19924.68"/>
    <n v="1075932.72"/>
    <x v="2"/>
    <x v="1"/>
  </r>
  <r>
    <s v="P3073"/>
    <s v="Throw Mini"/>
    <s v="Toys"/>
    <x v="5"/>
    <n v="56"/>
    <n v="43"/>
    <n v="8669.74"/>
    <n v="485505.44"/>
    <d v="2025-02-21T00:00:00"/>
    <d v="2025-08-07T00:00:00"/>
    <s v="active"/>
    <x v="0"/>
    <s v="Throw Mini"/>
    <s v="Toys"/>
    <s v="Abc Pvt Ltd"/>
    <x v="1227"/>
    <x v="1"/>
    <x v="5"/>
    <n v="56"/>
    <n v="43"/>
    <n v="8669.74"/>
    <n v="485505.44"/>
    <x v="0"/>
    <x v="0"/>
  </r>
  <r>
    <s v="P1810"/>
    <s v="Hotel Lite"/>
    <s v="Groceries"/>
    <x v="2"/>
    <n v="187"/>
    <n v="77"/>
    <n v="17825.88"/>
    <n v="3333439.56"/>
    <d v="2025-02-07T00:00:00"/>
    <d v="2025-10-05T00:00:00"/>
    <s v="Actv"/>
    <x v="2"/>
    <s v="Hotel Lite"/>
    <s v="Groceries"/>
    <s v=""/>
    <x v="1391"/>
    <x v="4"/>
    <x v="2"/>
    <n v="187"/>
    <n v="77"/>
    <n v="17825.88"/>
    <n v="3333439.56"/>
    <x v="0"/>
    <x v="0"/>
  </r>
  <r>
    <s v="P8129"/>
    <s v="Few Plus"/>
    <s v="Furniture"/>
    <x v="5"/>
    <n v="145"/>
    <n v="71"/>
    <n v="382.6"/>
    <n v="55477"/>
    <d v="2025-06-06T00:00:00"/>
    <d v="2025-08-31T00:00:00"/>
    <m/>
    <x v="2"/>
    <s v="Few Plus"/>
    <s v="Furniture"/>
    <s v="Abc Pvt Ltd"/>
    <x v="1392"/>
    <x v="2"/>
    <x v="5"/>
    <n v="145"/>
    <n v="71"/>
    <n v="382.6"/>
    <n v="55477"/>
    <x v="0"/>
    <x v="0"/>
  </r>
  <r>
    <s v="P8866"/>
    <s v="Some X"/>
    <s v="Electronics"/>
    <x v="4"/>
    <n v="113"/>
    <n v="49"/>
    <n v="10145.59"/>
    <n v="1146451.67"/>
    <d v="2025-06-04T00:00:00"/>
    <d v="2025-08-29T00:00:00"/>
    <s v="Inactive"/>
    <x v="0"/>
    <s v="Some X"/>
    <s v="Electronics"/>
    <s v="Retailmart Inc"/>
    <x v="1393"/>
    <x v="3"/>
    <x v="4"/>
    <n v="113"/>
    <n v="49"/>
    <n v="10145.59"/>
    <n v="1146451.67"/>
    <x v="0"/>
    <x v="0"/>
  </r>
  <r>
    <s v="P5376"/>
    <s v="Sort X"/>
    <s v="Furniture"/>
    <x v="1"/>
    <n v="18"/>
    <n v="24"/>
    <n v="6900.39"/>
    <n v="124207.02"/>
    <d v="2025-04-08T00:00:00"/>
    <d v="2025-09-27T00:00:00"/>
    <s v="Inactive"/>
    <x v="4"/>
    <s v="Sort X"/>
    <s v="Furniture"/>
    <s v="Omni Suppliers"/>
    <x v="1394"/>
    <x v="2"/>
    <x v="1"/>
    <n v="18"/>
    <n v="24"/>
    <n v="6900.39"/>
    <n v="124207.02"/>
    <x v="2"/>
    <x v="1"/>
  </r>
  <r>
    <s v="P5423"/>
    <s v="Each Mini"/>
    <s v="Groceries"/>
    <x v="0"/>
    <n v="154"/>
    <n v="59"/>
    <n v="12660.8"/>
    <n v="1949763.2"/>
    <d v="2025-06-30T00:00:00"/>
    <d v="2025-08-15T00:00:00"/>
    <s v="discontinued"/>
    <x v="0"/>
    <s v="Each Mini"/>
    <s v="Groceries"/>
    <s v="Global Traders"/>
    <x v="1395"/>
    <x v="4"/>
    <x v="0"/>
    <n v="154"/>
    <n v="59"/>
    <n v="12660.8"/>
    <n v="1949763.2"/>
    <x v="0"/>
    <x v="0"/>
  </r>
  <r>
    <s v="P7170"/>
    <s v="school plus"/>
    <s v="Toys"/>
    <x v="3"/>
    <n v="189"/>
    <n v="69"/>
    <n v="198.89"/>
    <n v="37590.21"/>
    <d v="2025-06-30T00:00:00"/>
    <d v="2025-07-26T00:00:00"/>
    <m/>
    <x v="2"/>
    <s v="School Plus"/>
    <s v="Toys"/>
    <s v="Quickstock"/>
    <x v="1396"/>
    <x v="1"/>
    <x v="3"/>
    <n v="189"/>
    <n v="69"/>
    <n v="198.89"/>
    <n v="37590.21"/>
    <x v="0"/>
    <x v="0"/>
  </r>
  <r>
    <s v="P8867"/>
    <s v="Friend Max"/>
    <s v="Clothing"/>
    <x v="0"/>
    <n v="168"/>
    <n v="52"/>
    <n v="8881.74"/>
    <n v="1492132.32"/>
    <d v="2025-03-30T00:00:00"/>
    <d v="2025-09-08T00:00:00"/>
    <s v="discon"/>
    <x v="1"/>
    <s v="Friend Max"/>
    <s v="Clothing"/>
    <s v="Global Traders"/>
    <x v="1397"/>
    <x v="0"/>
    <x v="0"/>
    <n v="168"/>
    <n v="52"/>
    <n v="8881.74"/>
    <n v="1492132.32"/>
    <x v="0"/>
    <x v="0"/>
  </r>
  <r>
    <s v="P7875"/>
    <s v="Town Max"/>
    <s v="Clothing"/>
    <x v="4"/>
    <n v="116"/>
    <n v="88"/>
    <n v="11585.46"/>
    <n v="1343913.36"/>
    <d v="2025-01-29T00:00:00"/>
    <d v="2025-08-02T00:00:00"/>
    <s v="discontinued"/>
    <x v="4"/>
    <s v="Town Max"/>
    <s v="Clothing"/>
    <s v="Retailmart Inc"/>
    <x v="1398"/>
    <x v="0"/>
    <x v="4"/>
    <n v="116"/>
    <n v="88"/>
    <n v="11585.46"/>
    <n v="1343913.3599999999"/>
    <x v="0"/>
    <x v="0"/>
  </r>
  <r>
    <s v="P4022"/>
    <s v="Child Max"/>
    <s v="Groceries"/>
    <x v="2"/>
    <n v="12"/>
    <n v="47"/>
    <n v="13401.9"/>
    <n v="160822.79999999999"/>
    <d v="2025-02-19T00:00:00"/>
    <d v="2025-10-10T00:00:00"/>
    <s v="discontinued"/>
    <x v="3"/>
    <s v="Child Max"/>
    <s v="Groceries"/>
    <s v=""/>
    <x v="1399"/>
    <x v="4"/>
    <x v="2"/>
    <n v="12"/>
    <n v="47"/>
    <n v="13401.9"/>
    <n v="160822.79999999999"/>
    <x v="2"/>
    <x v="1"/>
  </r>
  <r>
    <s v="P6984"/>
    <s v="Yeah Mini"/>
    <s v="Furniture"/>
    <x v="3"/>
    <n v="17"/>
    <n v="49"/>
    <n v="18238.97"/>
    <n v="310062.49"/>
    <d v="2025-04-02T00:00:00"/>
    <d v="2025-09-30T00:00:00"/>
    <s v="discontinued"/>
    <x v="2"/>
    <s v="Yeah Mini"/>
    <s v="Furniture"/>
    <s v="Quickstock"/>
    <x v="306"/>
    <x v="2"/>
    <x v="3"/>
    <n v="17"/>
    <n v="49"/>
    <n v="18238.97"/>
    <n v="310062.49"/>
    <x v="2"/>
    <x v="1"/>
  </r>
  <r>
    <s v="P7694"/>
    <s v="drop x"/>
    <s v="Furniture"/>
    <x v="5"/>
    <n v="160"/>
    <n v="45"/>
    <n v="8858"/>
    <n v="1417280"/>
    <d v="2025-06-11T00:00:00"/>
    <d v="2025-09-10T00:00:00"/>
    <s v="active"/>
    <x v="0"/>
    <s v="Drop X"/>
    <s v="Furniture"/>
    <s v="Abc Pvt Ltd"/>
    <x v="1400"/>
    <x v="2"/>
    <x v="5"/>
    <n v="160"/>
    <n v="45"/>
    <n v="8858"/>
    <n v="1417280"/>
    <x v="0"/>
    <x v="0"/>
  </r>
  <r>
    <s v="P1752"/>
    <s v="Church Lite"/>
    <s v="Furniture"/>
    <x v="1"/>
    <n v="165"/>
    <n v="21"/>
    <n v="18339.28"/>
    <n v="3025981.2"/>
    <d v="2025-02-07T00:00:00"/>
    <d v="2025-07-15T00:00:00"/>
    <s v="Actv"/>
    <x v="4"/>
    <s v="Church Lite"/>
    <s v="Furniture"/>
    <s v="Omni Suppliers"/>
    <x v="1401"/>
    <x v="2"/>
    <x v="1"/>
    <n v="165"/>
    <n v="21"/>
    <n v="18339.28"/>
    <n v="3025981.1999999997"/>
    <x v="0"/>
    <x v="0"/>
  </r>
  <r>
    <s v="P1677"/>
    <s v="High Mini"/>
    <s v="Furniture"/>
    <x v="1"/>
    <n v="105"/>
    <n v="37"/>
    <n v="11745.4"/>
    <n v="1233267"/>
    <d v="2025-06-11T00:00:00"/>
    <d v="2025-08-15T00:00:00"/>
    <s v="discontinued"/>
    <x v="1"/>
    <s v="High Mini"/>
    <s v="Furniture"/>
    <s v="Omni Suppliers"/>
    <x v="1374"/>
    <x v="2"/>
    <x v="1"/>
    <n v="105"/>
    <n v="37"/>
    <n v="11745.4"/>
    <n v="1233267"/>
    <x v="0"/>
    <x v="0"/>
  </r>
  <r>
    <s v="P2095"/>
    <s v="Stuff X"/>
    <s v="Electronics"/>
    <x v="4"/>
    <n v="73"/>
    <n v="36"/>
    <n v="9305.5300000000007"/>
    <n v="679303.69000000006"/>
    <d v="2025-01-16T00:00:00"/>
    <d v="2025-08-03T00:00:00"/>
    <s v="discon"/>
    <x v="2"/>
    <s v="Stuff X"/>
    <s v="Electronics"/>
    <s v="Retailmart Inc"/>
    <x v="947"/>
    <x v="3"/>
    <x v="4"/>
    <n v="73"/>
    <n v="36"/>
    <n v="9305.5300000000007"/>
    <n v="679303.69000000006"/>
    <x v="0"/>
    <x v="0"/>
  </r>
  <r>
    <s v="P4257"/>
    <s v="Can Mini"/>
    <s v="Groceries"/>
    <x v="0"/>
    <n v="69"/>
    <n v="97"/>
    <n v="6741.37"/>
    <n v="465154.53"/>
    <d v="2025-06-26T00:00:00"/>
    <d v="2025-09-08T00:00:00"/>
    <s v="discontinued"/>
    <x v="1"/>
    <s v="Can Mini"/>
    <s v="Groceries"/>
    <s v="Global Traders"/>
    <x v="1402"/>
    <x v="4"/>
    <x v="0"/>
    <n v="69"/>
    <n v="97"/>
    <n v="6741.37"/>
    <n v="465154.52999999997"/>
    <x v="2"/>
    <x v="1"/>
  </r>
  <r>
    <s v="P4981"/>
    <s v="Strong Plus"/>
    <s v="Groceries"/>
    <x v="1"/>
    <n v="21"/>
    <n v="70"/>
    <n v="2631.14"/>
    <n v="55253.94"/>
    <d v="2025-06-27T00:00:00"/>
    <d v="2025-07-15T00:00:00"/>
    <s v="Actv"/>
    <x v="3"/>
    <s v="Strong Plus"/>
    <s v="Groceries"/>
    <s v="Omni Suppliers"/>
    <x v="1403"/>
    <x v="4"/>
    <x v="1"/>
    <n v="21"/>
    <n v="70"/>
    <n v="2631.14"/>
    <n v="55253.939999999995"/>
    <x v="2"/>
    <x v="1"/>
  </r>
  <r>
    <s v="P5550"/>
    <s v="Already X"/>
    <s v="Furniture"/>
    <x v="1"/>
    <n v="103"/>
    <n v="69"/>
    <n v="18602.22"/>
    <n v="1916028.66"/>
    <d v="2025-02-20T00:00:00"/>
    <d v="2025-09-11T00:00:00"/>
    <s v="active"/>
    <x v="0"/>
    <s v="Already X"/>
    <s v="Furniture"/>
    <s v="Omni Suppliers"/>
    <x v="1404"/>
    <x v="2"/>
    <x v="1"/>
    <n v="103"/>
    <n v="69"/>
    <n v="18602.22"/>
    <n v="1916028.6600000001"/>
    <x v="0"/>
    <x v="0"/>
  </r>
  <r>
    <s v="P1078"/>
    <s v="Land Mini"/>
    <s v="Groceries"/>
    <x v="4"/>
    <n v="51"/>
    <n v="21"/>
    <n v="17069.91"/>
    <n v="870565.41"/>
    <d v="2025-07-05T00:00:00"/>
    <d v="2025-09-05T00:00:00"/>
    <s v="Inactive"/>
    <x v="0"/>
    <s v="Land Mini"/>
    <s v="Groceries"/>
    <s v="Retailmart Inc"/>
    <x v="1045"/>
    <x v="4"/>
    <x v="4"/>
    <n v="51"/>
    <n v="21"/>
    <n v="17069.91"/>
    <n v="870565.41"/>
    <x v="0"/>
    <x v="0"/>
  </r>
  <r>
    <s v="P9417"/>
    <s v="Blue Plus"/>
    <s v="Groceries"/>
    <x v="4"/>
    <m/>
    <n v="77"/>
    <n v="8407.5300000000007"/>
    <m/>
    <d v="2025-03-21T00:00:00"/>
    <d v="2025-07-25T00:00:00"/>
    <s v="active"/>
    <x v="4"/>
    <s v="Blue Plus"/>
    <s v="Groceries"/>
    <s v="Retailmart Inc"/>
    <x v="1405"/>
    <x v="4"/>
    <x v="4"/>
    <n v="0"/>
    <n v="77"/>
    <n v="8407.5300000000007"/>
    <n v="0"/>
    <x v="1"/>
    <x v="1"/>
  </r>
  <r>
    <s v="P3178"/>
    <s v="Because Mini"/>
    <s v="Clothing"/>
    <x v="5"/>
    <n v="119"/>
    <n v="78"/>
    <n v="13344.83"/>
    <n v="1588034.77"/>
    <d v="2025-06-01T00:00:00"/>
    <d v="2025-09-26T00:00:00"/>
    <s v="active"/>
    <x v="4"/>
    <s v="Because Mini"/>
    <s v="Clothing"/>
    <s v="Abc Pvt Ltd"/>
    <x v="1406"/>
    <x v="0"/>
    <x v="5"/>
    <n v="119"/>
    <n v="78"/>
    <n v="13344.83"/>
    <n v="1588034.77"/>
    <x v="0"/>
    <x v="0"/>
  </r>
  <r>
    <s v="P9895"/>
    <s v="Probably Mini"/>
    <s v="Furniture"/>
    <x v="4"/>
    <n v="146"/>
    <n v="86"/>
    <n v="8625.4"/>
    <n v="1259308.3999999999"/>
    <d v="2025-03-17T00:00:00"/>
    <d v="2025-08-24T00:00:00"/>
    <s v="discon"/>
    <x v="3"/>
    <s v="Probably Mini"/>
    <s v="Furniture"/>
    <s v="Retailmart Inc"/>
    <x v="1407"/>
    <x v="2"/>
    <x v="4"/>
    <n v="146"/>
    <n v="86"/>
    <n v="8625.4"/>
    <n v="1259308.3999999999"/>
    <x v="0"/>
    <x v="0"/>
  </r>
  <r>
    <s v="P1328"/>
    <s v="Animal Lite"/>
    <s v="Groceries"/>
    <x v="4"/>
    <n v="115"/>
    <n v="95"/>
    <n v="12978.2"/>
    <n v="1492493"/>
    <d v="2025-02-07T00:00:00"/>
    <d v="2025-07-27T00:00:00"/>
    <m/>
    <x v="0"/>
    <s v="Animal Lite"/>
    <s v="Groceries"/>
    <s v="Retailmart Inc"/>
    <x v="1408"/>
    <x v="4"/>
    <x v="4"/>
    <n v="115"/>
    <n v="95"/>
    <n v="12978.2"/>
    <n v="1492493"/>
    <x v="0"/>
    <x v="0"/>
  </r>
  <r>
    <s v="P7794"/>
    <s v="world pro"/>
    <s v="Toys"/>
    <x v="0"/>
    <n v="120"/>
    <n v="87"/>
    <n v="15547.59"/>
    <n v="1865710.8"/>
    <d v="2025-05-26T00:00:00"/>
    <d v="2025-09-26T00:00:00"/>
    <s v="Inactive"/>
    <x v="2"/>
    <s v="World Pro"/>
    <s v="Toys"/>
    <s v="Global Traders"/>
    <x v="1409"/>
    <x v="1"/>
    <x v="0"/>
    <n v="120"/>
    <n v="87"/>
    <n v="15547.59"/>
    <n v="1865710.8"/>
    <x v="0"/>
    <x v="0"/>
  </r>
  <r>
    <s v="P9524"/>
    <s v="Less Plus"/>
    <s v="Toys"/>
    <x v="3"/>
    <n v="40"/>
    <n v="21"/>
    <n v="542.16999999999996"/>
    <n v="21686.799999999999"/>
    <d v="2025-01-14T00:00:00"/>
    <d v="2025-08-11T00:00:00"/>
    <s v="Actv"/>
    <x v="4"/>
    <s v="Less Plus"/>
    <s v="Toys"/>
    <s v="Quickstock"/>
    <x v="1410"/>
    <x v="1"/>
    <x v="3"/>
    <n v="40"/>
    <n v="21"/>
    <n v="542.16999999999996"/>
    <n v="21686.799999999999"/>
    <x v="0"/>
    <x v="0"/>
  </r>
  <r>
    <s v="P4170"/>
    <s v="Future Pro"/>
    <s v="Clothing"/>
    <x v="0"/>
    <n v="149"/>
    <n v="30"/>
    <n v="13710.27"/>
    <n v="2042830.23"/>
    <d v="2025-02-05T00:00:00"/>
    <d v="2025-09-19T00:00:00"/>
    <s v="Actv"/>
    <x v="0"/>
    <s v="Future Pro"/>
    <s v="Clothing"/>
    <s v="Global Traders"/>
    <x v="1411"/>
    <x v="0"/>
    <x v="0"/>
    <n v="149"/>
    <n v="30"/>
    <n v="13710.27"/>
    <n v="2042830.23"/>
    <x v="0"/>
    <x v="0"/>
  </r>
  <r>
    <s v="P1028"/>
    <s v="List Mini"/>
    <s v="Clothing"/>
    <x v="2"/>
    <n v="162"/>
    <n v="34"/>
    <n v="8251.99"/>
    <n v="1336822.3799999999"/>
    <d v="2025-04-16T00:00:00"/>
    <d v="2025-08-14T00:00:00"/>
    <s v="Actv"/>
    <x v="4"/>
    <s v="List Mini"/>
    <s v="Clothing"/>
    <s v=""/>
    <x v="1412"/>
    <x v="0"/>
    <x v="2"/>
    <n v="162"/>
    <n v="34"/>
    <n v="8251.99"/>
    <n v="1336822.3799999999"/>
    <x v="0"/>
    <x v="0"/>
  </r>
  <r>
    <s v="P3024"/>
    <s v="Around Max"/>
    <s v="Furniture"/>
    <x v="0"/>
    <n v="42"/>
    <n v="99"/>
    <n v="17593.89"/>
    <n v="738943.38"/>
    <d v="2025-04-21T00:00:00"/>
    <d v="2025-09-15T00:00:00"/>
    <s v="discontinued"/>
    <x v="2"/>
    <s v="Around Max"/>
    <s v="Furniture"/>
    <s v="Global Traders"/>
    <x v="1413"/>
    <x v="2"/>
    <x v="0"/>
    <n v="42"/>
    <n v="99"/>
    <n v="17593.89"/>
    <n v="738943.38"/>
    <x v="2"/>
    <x v="1"/>
  </r>
  <r>
    <s v="P6791"/>
    <s v="Century Pro"/>
    <s v="Electronics"/>
    <x v="1"/>
    <n v="63"/>
    <n v="21"/>
    <n v="5413.7"/>
    <n v="341063.1"/>
    <d v="2025-01-25T00:00:00"/>
    <d v="2025-09-21T00:00:00"/>
    <s v="discontinued"/>
    <x v="2"/>
    <s v="Century Pro"/>
    <s v="Electronics"/>
    <s v="Omni Suppliers"/>
    <x v="1414"/>
    <x v="3"/>
    <x v="1"/>
    <n v="63"/>
    <n v="21"/>
    <n v="5413.7"/>
    <n v="341063.1"/>
    <x v="0"/>
    <x v="0"/>
  </r>
  <r>
    <s v="P8766"/>
    <s v="Go Plus"/>
    <s v="Toys"/>
    <x v="1"/>
    <n v="148"/>
    <n v="84"/>
    <n v="8037.11"/>
    <n v="1189492.28"/>
    <d v="2025-06-27T00:00:00"/>
    <d v="2025-09-04T00:00:00"/>
    <s v="discon"/>
    <x v="4"/>
    <s v="Go Plus"/>
    <s v="Toys"/>
    <s v="Omni Suppliers"/>
    <x v="1415"/>
    <x v="1"/>
    <x v="1"/>
    <n v="148"/>
    <n v="84"/>
    <n v="8037.11"/>
    <n v="1189492.28"/>
    <x v="0"/>
    <x v="0"/>
  </r>
  <r>
    <s v="P8529"/>
    <s v="Cultural Mini"/>
    <s v="Toys"/>
    <x v="5"/>
    <n v="122"/>
    <n v="89"/>
    <n v="10428.629999999999"/>
    <n v="1272292.8600000001"/>
    <d v="2025-06-12T00:00:00"/>
    <d v="2025-09-12T00:00:00"/>
    <s v="Actv"/>
    <x v="0"/>
    <s v="Cultural Mini"/>
    <s v="Toys"/>
    <s v="Abc Pvt Ltd"/>
    <x v="1416"/>
    <x v="1"/>
    <x v="5"/>
    <n v="122"/>
    <n v="89"/>
    <n v="10428.629999999999"/>
    <n v="1272292.8599999999"/>
    <x v="0"/>
    <x v="0"/>
  </r>
  <r>
    <s v="P1555"/>
    <s v="Draw Mini"/>
    <s v="Electronics"/>
    <x v="1"/>
    <n v="99"/>
    <n v="47"/>
    <n v="17955.77"/>
    <n v="1777621.23"/>
    <d v="2025-06-07T00:00:00"/>
    <d v="2025-10-02T00:00:00"/>
    <s v="Actv"/>
    <x v="4"/>
    <s v="Draw Mini"/>
    <s v="Electronics"/>
    <s v="Omni Suppliers"/>
    <x v="1417"/>
    <x v="3"/>
    <x v="1"/>
    <n v="99"/>
    <n v="47"/>
    <n v="17955.77"/>
    <n v="1777621.23"/>
    <x v="0"/>
    <x v="0"/>
  </r>
  <r>
    <s v="P3686"/>
    <s v="Score Lite"/>
    <s v="Toys"/>
    <x v="3"/>
    <n v="122"/>
    <n v="59"/>
    <n v="6862.31"/>
    <n v="837201.82000000007"/>
    <d v="2025-02-27T00:00:00"/>
    <d v="2025-10-10T00:00:00"/>
    <s v="discon"/>
    <x v="2"/>
    <s v="Score Lite"/>
    <s v="Toys"/>
    <s v="Quickstock"/>
    <x v="1418"/>
    <x v="1"/>
    <x v="3"/>
    <n v="122"/>
    <n v="59"/>
    <n v="6862.31"/>
    <n v="837201.82000000007"/>
    <x v="0"/>
    <x v="0"/>
  </r>
  <r>
    <s v="P1075"/>
    <s v="Food Lite"/>
    <s v="Toys"/>
    <x v="5"/>
    <n v="193"/>
    <n v="65"/>
    <n v="16112.13"/>
    <n v="3109641.09"/>
    <d v="2025-03-12T00:00:00"/>
    <d v="2025-09-22T00:00:00"/>
    <s v="discon"/>
    <x v="3"/>
    <s v="Food Lite"/>
    <s v="Toys"/>
    <s v="Abc Pvt Ltd"/>
    <x v="651"/>
    <x v="1"/>
    <x v="5"/>
    <n v="193"/>
    <n v="65"/>
    <n v="16112.13"/>
    <n v="3109641.09"/>
    <x v="0"/>
    <x v="0"/>
  </r>
  <r>
    <s v="P4229"/>
    <s v="Act Lite"/>
    <s v="Electronics"/>
    <x v="1"/>
    <n v="68"/>
    <n v="28"/>
    <n v="18820.48"/>
    <n v="1279792.6399999999"/>
    <d v="2025-05-16T00:00:00"/>
    <d v="2025-08-15T00:00:00"/>
    <s v="Inactive"/>
    <x v="2"/>
    <s v="Act Lite"/>
    <s v="Electronics"/>
    <s v="Omni Suppliers"/>
    <x v="1419"/>
    <x v="3"/>
    <x v="1"/>
    <n v="68"/>
    <n v="28"/>
    <n v="18820.48"/>
    <n v="1279792.6399999999"/>
    <x v="0"/>
    <x v="0"/>
  </r>
  <r>
    <s v="P7363"/>
    <s v="Treat Plus"/>
    <s v="Groceries"/>
    <x v="1"/>
    <n v="187"/>
    <n v="50"/>
    <n v="10077.469999999999"/>
    <n v="1884486.89"/>
    <d v="2025-05-13T00:00:00"/>
    <d v="2025-08-30T00:00:00"/>
    <s v="discontinued"/>
    <x v="1"/>
    <s v="Treat Plus"/>
    <s v="Groceries"/>
    <s v="Omni Suppliers"/>
    <x v="484"/>
    <x v="4"/>
    <x v="1"/>
    <n v="187"/>
    <n v="50"/>
    <n v="10077.469999999999"/>
    <n v="1884486.89"/>
    <x v="0"/>
    <x v="0"/>
  </r>
  <r>
    <s v="P2400"/>
    <s v="might plus"/>
    <s v="Groceries"/>
    <x v="1"/>
    <n v="129"/>
    <n v="46"/>
    <n v="18648.72"/>
    <n v="2405684.88"/>
    <d v="2025-05-27T00:00:00"/>
    <d v="2025-08-31T00:00:00"/>
    <m/>
    <x v="2"/>
    <s v="Might Plus"/>
    <s v="Groceries"/>
    <s v="Omni Suppliers"/>
    <x v="1420"/>
    <x v="4"/>
    <x v="1"/>
    <n v="129"/>
    <n v="46"/>
    <n v="18648.72"/>
    <n v="2405684.8800000004"/>
    <x v="0"/>
    <x v="0"/>
  </r>
  <r>
    <s v="P1870"/>
    <s v="Always Max"/>
    <s v="Electronics"/>
    <x v="4"/>
    <m/>
    <n v="40"/>
    <n v="6866.41"/>
    <m/>
    <d v="2025-02-06T00:00:00"/>
    <d v="2025-09-22T00:00:00"/>
    <m/>
    <x v="2"/>
    <s v="Always Max"/>
    <s v="Electronics"/>
    <s v="Retailmart Inc"/>
    <x v="344"/>
    <x v="3"/>
    <x v="4"/>
    <n v="0"/>
    <n v="40"/>
    <n v="6866.41"/>
    <n v="0"/>
    <x v="1"/>
    <x v="1"/>
  </r>
  <r>
    <s v="P5133"/>
    <s v="Price Max"/>
    <s v="Toys"/>
    <x v="0"/>
    <n v="147"/>
    <n v="44"/>
    <n v="10089.25"/>
    <n v="1483119.75"/>
    <d v="2025-04-16T00:00:00"/>
    <d v="2025-07-23T00:00:00"/>
    <m/>
    <x v="0"/>
    <s v="Price Max"/>
    <s v="Toys"/>
    <s v="Global Traders"/>
    <x v="1421"/>
    <x v="1"/>
    <x v="0"/>
    <n v="147"/>
    <n v="44"/>
    <n v="10089.25"/>
    <n v="1483119.75"/>
    <x v="0"/>
    <x v="0"/>
  </r>
  <r>
    <s v="P3975"/>
    <s v="Best Lite"/>
    <s v="Clothing"/>
    <x v="4"/>
    <n v="25"/>
    <n v="89"/>
    <n v="6502.68"/>
    <n v="162567"/>
    <d v="2025-07-06T00:00:00"/>
    <d v="2025-08-03T00:00:00"/>
    <s v="active"/>
    <x v="3"/>
    <s v="Best Lite"/>
    <s v="Clothing"/>
    <s v="Retailmart Inc"/>
    <x v="1422"/>
    <x v="0"/>
    <x v="4"/>
    <n v="25"/>
    <n v="89"/>
    <n v="6502.68"/>
    <n v="162567"/>
    <x v="2"/>
    <x v="1"/>
  </r>
  <r>
    <s v="P8727"/>
    <s v="Play Max"/>
    <s v="Electronics"/>
    <x v="0"/>
    <n v="152"/>
    <n v="76"/>
    <n v="19248.64"/>
    <n v="2925793.2799999998"/>
    <d v="2025-03-18T00:00:00"/>
    <d v="2025-09-14T00:00:00"/>
    <s v="active"/>
    <x v="0"/>
    <s v="Play Max"/>
    <s v="Electronics"/>
    <s v="Global Traders"/>
    <x v="1423"/>
    <x v="3"/>
    <x v="0"/>
    <n v="152"/>
    <n v="76"/>
    <n v="19248.64"/>
    <n v="2925793.2799999998"/>
    <x v="0"/>
    <x v="0"/>
  </r>
  <r>
    <s v="P7475"/>
    <s v="Send X"/>
    <s v="Clothing"/>
    <x v="1"/>
    <n v="93"/>
    <n v="24"/>
    <n v="11719.37"/>
    <n v="1089901.4099999999"/>
    <d v="2025-07-10T00:00:00"/>
    <d v="2025-08-24T00:00:00"/>
    <s v="Inactive"/>
    <x v="2"/>
    <s v="Send X"/>
    <s v="Clothing"/>
    <s v="Omni Suppliers"/>
    <x v="722"/>
    <x v="0"/>
    <x v="1"/>
    <n v="93"/>
    <n v="24"/>
    <n v="11719.37"/>
    <n v="1089901.4100000001"/>
    <x v="0"/>
    <x v="0"/>
  </r>
  <r>
    <s v="P5792"/>
    <s v="Society X"/>
    <s v="Groceries"/>
    <x v="5"/>
    <n v="174"/>
    <n v="73"/>
    <n v="16365.55"/>
    <n v="2847605.7"/>
    <d v="2025-03-29T00:00:00"/>
    <d v="2025-10-04T00:00:00"/>
    <m/>
    <x v="3"/>
    <s v="Society X"/>
    <s v="Groceries"/>
    <s v="Abc Pvt Ltd"/>
    <x v="1424"/>
    <x v="4"/>
    <x v="5"/>
    <n v="174"/>
    <n v="73"/>
    <n v="16365.55"/>
    <n v="2847605.6999999997"/>
    <x v="0"/>
    <x v="0"/>
  </r>
  <r>
    <s v="P3868"/>
    <s v="Three Max"/>
    <s v="Electronics"/>
    <x v="4"/>
    <n v="158"/>
    <n v="88"/>
    <n v="9126.39"/>
    <n v="1441969.62"/>
    <d v="2025-06-25T00:00:00"/>
    <d v="2025-08-30T00:00:00"/>
    <s v="discontinued"/>
    <x v="2"/>
    <s v="Three Max"/>
    <s v="Electronics"/>
    <s v="Retailmart Inc"/>
    <x v="1425"/>
    <x v="3"/>
    <x v="4"/>
    <n v="158"/>
    <n v="88"/>
    <n v="9126.39"/>
    <n v="1441969.6199999999"/>
    <x v="0"/>
    <x v="0"/>
  </r>
  <r>
    <s v="P2781"/>
    <s v="Require Max"/>
    <s v="Toys"/>
    <x v="5"/>
    <n v="160"/>
    <n v="91"/>
    <n v="10441.6"/>
    <n v="1670656"/>
    <d v="2025-04-27T00:00:00"/>
    <d v="2025-09-09T00:00:00"/>
    <s v="discon"/>
    <x v="3"/>
    <s v="Require Max"/>
    <s v="Toys"/>
    <s v="Abc Pvt Ltd"/>
    <x v="794"/>
    <x v="1"/>
    <x v="5"/>
    <n v="160"/>
    <n v="91"/>
    <n v="10441.6"/>
    <n v="1670656"/>
    <x v="0"/>
    <x v="0"/>
  </r>
  <r>
    <s v="P1211"/>
    <s v="Foot Max"/>
    <s v="Clothing"/>
    <x v="5"/>
    <n v="15"/>
    <m/>
    <n v="5973.07"/>
    <n v="89596.049999999988"/>
    <d v="2025-04-06T00:00:00"/>
    <d v="2025-07-21T00:00:00"/>
    <m/>
    <x v="2"/>
    <s v="Foot Max"/>
    <s v="Clothing"/>
    <s v="Abc Pvt Ltd"/>
    <x v="689"/>
    <x v="0"/>
    <x v="5"/>
    <n v="15"/>
    <n v="0"/>
    <n v="5973.07"/>
    <n v="89596.049999999988"/>
    <x v="0"/>
    <x v="0"/>
  </r>
  <r>
    <s v="P9169"/>
    <s v="Building Pro"/>
    <s v="Furniture"/>
    <x v="4"/>
    <n v="38"/>
    <n v="65"/>
    <n v="18355.02"/>
    <n v="697490.76"/>
    <d v="2025-04-19T00:00:00"/>
    <d v="2025-09-10T00:00:00"/>
    <m/>
    <x v="0"/>
    <s v="Building Pro"/>
    <s v="Furniture"/>
    <s v="Retailmart Inc"/>
    <x v="1426"/>
    <x v="2"/>
    <x v="4"/>
    <n v="38"/>
    <n v="65"/>
    <n v="18355.02"/>
    <n v="697490.76"/>
    <x v="2"/>
    <x v="1"/>
  </r>
  <r>
    <s v="P1727"/>
    <s v="They X"/>
    <s v="Furniture"/>
    <x v="1"/>
    <n v="111"/>
    <n v="66"/>
    <n v="8977.68"/>
    <n v="996522.48"/>
    <d v="2025-04-30T00:00:00"/>
    <d v="2025-10-03T00:00:00"/>
    <s v="active"/>
    <x v="4"/>
    <s v="They X"/>
    <s v="Furniture"/>
    <s v="Omni Suppliers"/>
    <x v="1427"/>
    <x v="2"/>
    <x v="1"/>
    <n v="111"/>
    <n v="66"/>
    <n v="8977.68"/>
    <n v="996522.48"/>
    <x v="0"/>
    <x v="0"/>
  </r>
  <r>
    <s v="P6095"/>
    <s v="Act Plus"/>
    <s v="Groceries"/>
    <x v="5"/>
    <n v="127"/>
    <m/>
    <n v="12481.6"/>
    <n v="1585163.2"/>
    <d v="2025-04-01T00:00:00"/>
    <d v="2025-09-21T00:00:00"/>
    <s v="discon"/>
    <x v="0"/>
    <s v="Act Plus"/>
    <s v="Groceries"/>
    <s v="Abc Pvt Ltd"/>
    <x v="1428"/>
    <x v="4"/>
    <x v="5"/>
    <n v="127"/>
    <n v="0"/>
    <n v="12481.6"/>
    <n v="1585163.2"/>
    <x v="0"/>
    <x v="0"/>
  </r>
  <r>
    <s v="P8135"/>
    <s v="For Max"/>
    <s v="Toys"/>
    <x v="0"/>
    <n v="14"/>
    <n v="55"/>
    <n v="1977.98"/>
    <n v="27691.72"/>
    <d v="2025-03-06T00:00:00"/>
    <d v="2025-08-22T00:00:00"/>
    <s v="active"/>
    <x v="3"/>
    <s v="For Max"/>
    <s v="Toys"/>
    <s v="Global Traders"/>
    <x v="1429"/>
    <x v="1"/>
    <x v="0"/>
    <n v="14"/>
    <n v="55"/>
    <n v="1977.98"/>
    <n v="27691.72"/>
    <x v="2"/>
    <x v="1"/>
  </r>
  <r>
    <s v="P8492"/>
    <s v="Including Mini"/>
    <s v="Groceries"/>
    <x v="3"/>
    <m/>
    <n v="93"/>
    <n v="17479.88"/>
    <m/>
    <d v="2025-02-07T00:00:00"/>
    <d v="2025-09-07T00:00:00"/>
    <s v="discontinued"/>
    <x v="0"/>
    <s v="Including Mini"/>
    <s v="Groceries"/>
    <s v="Quickstock"/>
    <x v="1430"/>
    <x v="4"/>
    <x v="3"/>
    <n v="0"/>
    <n v="93"/>
    <n v="17479.88"/>
    <n v="0"/>
    <x v="1"/>
    <x v="1"/>
  </r>
  <r>
    <s v="P6424"/>
    <s v="Range Lite"/>
    <s v="Furniture"/>
    <x v="1"/>
    <n v="145"/>
    <n v="26"/>
    <n v="8386.7900000000009"/>
    <n v="1216084.55"/>
    <d v="2025-02-18T00:00:00"/>
    <d v="2025-09-09T00:00:00"/>
    <s v="discontinued"/>
    <x v="0"/>
    <s v="Range Lite"/>
    <s v="Furniture"/>
    <s v="Omni Suppliers"/>
    <x v="1431"/>
    <x v="2"/>
    <x v="1"/>
    <n v="145"/>
    <n v="26"/>
    <n v="8386.7900000000009"/>
    <n v="1216084.55"/>
    <x v="0"/>
    <x v="0"/>
  </r>
  <r>
    <s v="P9624"/>
    <s v="relate pro"/>
    <s v="Clothing"/>
    <x v="0"/>
    <n v="32"/>
    <n v="44"/>
    <n v="3873.84"/>
    <n v="123962.88"/>
    <d v="2025-06-23T00:00:00"/>
    <d v="2025-07-14T00:00:00"/>
    <m/>
    <x v="3"/>
    <s v="Relate Pro"/>
    <s v="Clothing"/>
    <s v="Global Traders"/>
    <x v="1432"/>
    <x v="0"/>
    <x v="0"/>
    <n v="32"/>
    <n v="44"/>
    <n v="3873.84"/>
    <n v="123962.88"/>
    <x v="2"/>
    <x v="1"/>
  </r>
  <r>
    <s v="P3233"/>
    <s v="Old Max"/>
    <s v="Groceries"/>
    <x v="0"/>
    <n v="141"/>
    <n v="39"/>
    <n v="11708.7"/>
    <n v="1650926.7"/>
    <d v="2025-03-27T00:00:00"/>
    <d v="2025-08-23T00:00:00"/>
    <s v="discontinued"/>
    <x v="0"/>
    <s v="Old Max"/>
    <s v="Groceries"/>
    <s v="Global Traders"/>
    <x v="1433"/>
    <x v="4"/>
    <x v="0"/>
    <n v="141"/>
    <n v="39"/>
    <n v="11708.7"/>
    <n v="1650926.7000000002"/>
    <x v="0"/>
    <x v="0"/>
  </r>
  <r>
    <s v="P8860"/>
    <s v="Social Lite"/>
    <s v="Toys"/>
    <x v="5"/>
    <n v="102"/>
    <n v="75"/>
    <n v="9464.4599999999991"/>
    <n v="965374.91999999993"/>
    <d v="2025-05-24T00:00:00"/>
    <d v="2025-08-23T00:00:00"/>
    <s v="discon"/>
    <x v="3"/>
    <s v="Social Lite"/>
    <s v="Toys"/>
    <s v="Abc Pvt Ltd"/>
    <x v="1434"/>
    <x v="1"/>
    <x v="5"/>
    <n v="102"/>
    <n v="75"/>
    <n v="9464.4599999999991"/>
    <n v="965374.91999999993"/>
    <x v="0"/>
    <x v="0"/>
  </r>
  <r>
    <s v="P8830"/>
    <s v="True Max"/>
    <s v="Furniture"/>
    <x v="0"/>
    <n v="189"/>
    <m/>
    <n v="16647.23"/>
    <n v="3146326.47"/>
    <d v="2025-05-21T00:00:00"/>
    <d v="2025-10-11T00:00:00"/>
    <s v="discon"/>
    <x v="4"/>
    <s v="True Max"/>
    <s v="Furniture"/>
    <s v="Global Traders"/>
    <x v="1435"/>
    <x v="2"/>
    <x v="0"/>
    <n v="189"/>
    <n v="0"/>
    <n v="16647.23"/>
    <n v="3146326.4699999997"/>
    <x v="0"/>
    <x v="0"/>
  </r>
  <r>
    <s v="P8799"/>
    <s v="Sound Mini"/>
    <s v="Clothing"/>
    <x v="3"/>
    <n v="100"/>
    <n v="53"/>
    <n v="6714.21"/>
    <n v="671421"/>
    <d v="2025-06-12T00:00:00"/>
    <d v="2025-09-17T00:00:00"/>
    <s v="Inactive"/>
    <x v="3"/>
    <s v="Sound Mini"/>
    <s v="Clothing"/>
    <s v="Quickstock"/>
    <x v="1436"/>
    <x v="0"/>
    <x v="3"/>
    <n v="100"/>
    <n v="53"/>
    <n v="6714.21"/>
    <n v="671421"/>
    <x v="0"/>
    <x v="0"/>
  </r>
  <r>
    <s v="P8875"/>
    <s v="Sometimes Plus"/>
    <s v="Clothing"/>
    <x v="3"/>
    <n v="73"/>
    <n v="93"/>
    <n v="15474.7"/>
    <n v="1129653.1000000001"/>
    <d v="2025-04-10T00:00:00"/>
    <d v="2025-07-23T00:00:00"/>
    <s v="discon"/>
    <x v="3"/>
    <s v="Sometimes Plus"/>
    <s v="Clothing"/>
    <s v="Quickstock"/>
    <x v="614"/>
    <x v="0"/>
    <x v="3"/>
    <n v="73"/>
    <n v="93"/>
    <n v="15474.7"/>
    <n v="1129653.1000000001"/>
    <x v="2"/>
    <x v="1"/>
  </r>
  <r>
    <s v="P1858"/>
    <s v="Television Plus"/>
    <s v="Toys"/>
    <x v="0"/>
    <n v="143"/>
    <n v="80"/>
    <n v="9240.42"/>
    <n v="1321380.06"/>
    <d v="2025-07-09T00:00:00"/>
    <d v="2025-09-18T00:00:00"/>
    <s v="active"/>
    <x v="1"/>
    <s v="Television Plus"/>
    <s v="Toys"/>
    <s v="Global Traders"/>
    <x v="1437"/>
    <x v="1"/>
    <x v="0"/>
    <n v="143"/>
    <n v="80"/>
    <n v="9240.42"/>
    <n v="1321380.06"/>
    <x v="0"/>
    <x v="0"/>
  </r>
  <r>
    <s v="P4454"/>
    <s v="Everybody Max"/>
    <s v="Clothing"/>
    <x v="4"/>
    <n v="112"/>
    <n v="99"/>
    <n v="13807.18"/>
    <n v="1546404.16"/>
    <d v="2025-06-19T00:00:00"/>
    <d v="2025-09-18T00:00:00"/>
    <s v="active"/>
    <x v="0"/>
    <s v="Everybody Max"/>
    <s v="Clothing"/>
    <s v="Retailmart Inc"/>
    <x v="512"/>
    <x v="0"/>
    <x v="4"/>
    <n v="112"/>
    <n v="99"/>
    <n v="13807.18"/>
    <n v="1546404.1600000001"/>
    <x v="0"/>
    <x v="0"/>
  </r>
  <r>
    <s v="P8906"/>
    <s v="Too Pro"/>
    <s v="Groceries"/>
    <x v="5"/>
    <m/>
    <n v="59"/>
    <n v="1686.11"/>
    <m/>
    <d v="2025-02-05T00:00:00"/>
    <d v="2025-08-20T00:00:00"/>
    <s v="Actv"/>
    <x v="1"/>
    <s v="Too Pro"/>
    <s v="Groceries"/>
    <s v="Abc Pvt Ltd"/>
    <x v="1438"/>
    <x v="4"/>
    <x v="5"/>
    <n v="0"/>
    <n v="59"/>
    <n v="1686.11"/>
    <n v="0"/>
    <x v="1"/>
    <x v="1"/>
  </r>
  <r>
    <s v="P3850"/>
    <s v="But Plus"/>
    <s v="Furniture"/>
    <x v="1"/>
    <n v="20"/>
    <n v="69"/>
    <n v="6608.76"/>
    <n v="132175.20000000001"/>
    <d v="2025-04-06T00:00:00"/>
    <d v="2025-07-24T00:00:00"/>
    <s v="discon"/>
    <x v="4"/>
    <s v="But Plus"/>
    <s v="Furniture"/>
    <s v="Omni Suppliers"/>
    <x v="714"/>
    <x v="2"/>
    <x v="1"/>
    <n v="20"/>
    <n v="69"/>
    <n v="6608.76"/>
    <n v="132175.20000000001"/>
    <x v="2"/>
    <x v="1"/>
  </r>
  <r>
    <s v="P8151"/>
    <s v="Foot Pro"/>
    <s v="Furniture"/>
    <x v="3"/>
    <n v="16"/>
    <n v="51"/>
    <n v="4907.17"/>
    <n v="78514.720000000001"/>
    <d v="2025-04-05T00:00:00"/>
    <d v="2025-08-15T00:00:00"/>
    <s v="discon"/>
    <x v="3"/>
    <s v="Foot Pro"/>
    <s v="Furniture"/>
    <s v="Quickstock"/>
    <x v="1439"/>
    <x v="2"/>
    <x v="3"/>
    <n v="16"/>
    <n v="51"/>
    <n v="4907.17"/>
    <n v="78514.720000000001"/>
    <x v="2"/>
    <x v="1"/>
  </r>
  <r>
    <s v="P5055"/>
    <s v="only max"/>
    <s v="Furniture"/>
    <x v="5"/>
    <n v="26"/>
    <n v="39"/>
    <n v="14633.66"/>
    <n v="380475.16"/>
    <d v="2025-03-30T00:00:00"/>
    <d v="2025-08-29T00:00:00"/>
    <s v="Inactive"/>
    <x v="3"/>
    <s v="Only Max"/>
    <s v="Furniture"/>
    <s v="Abc Pvt Ltd"/>
    <x v="1440"/>
    <x v="2"/>
    <x v="5"/>
    <n v="26"/>
    <n v="39"/>
    <n v="14633.66"/>
    <n v="380475.16"/>
    <x v="2"/>
    <x v="1"/>
  </r>
  <r>
    <s v="P2672"/>
    <s v="Design Mini"/>
    <s v="Furniture"/>
    <x v="3"/>
    <n v="91"/>
    <n v="72"/>
    <n v="471.94"/>
    <n v="42946.54"/>
    <d v="2025-06-18T00:00:00"/>
    <d v="2025-08-30T00:00:00"/>
    <m/>
    <x v="4"/>
    <s v="Design Mini"/>
    <s v="Furniture"/>
    <s v="Quickstock"/>
    <x v="1441"/>
    <x v="2"/>
    <x v="3"/>
    <n v="91"/>
    <n v="72"/>
    <n v="471.94"/>
    <n v="42946.54"/>
    <x v="0"/>
    <x v="0"/>
  </r>
  <r>
    <s v="P2221"/>
    <s v="Arm Plus"/>
    <s v="Furniture"/>
    <x v="0"/>
    <n v="44"/>
    <n v="66"/>
    <n v="1092.97"/>
    <n v="48090.68"/>
    <d v="2025-01-29T00:00:00"/>
    <d v="2025-07-19T00:00:00"/>
    <s v="active"/>
    <x v="1"/>
    <s v="Arm Plus"/>
    <s v="Furniture"/>
    <s v="Global Traders"/>
    <x v="1442"/>
    <x v="2"/>
    <x v="0"/>
    <n v="44"/>
    <n v="66"/>
    <n v="1092.97"/>
    <n v="48090.68"/>
    <x v="2"/>
    <x v="1"/>
  </r>
  <r>
    <s v="P4253"/>
    <s v="long lite"/>
    <s v="Clothing"/>
    <x v="1"/>
    <n v="198"/>
    <n v="65"/>
    <n v="16427.34"/>
    <n v="3252613.32"/>
    <d v="2025-06-08T00:00:00"/>
    <d v="2025-07-19T00:00:00"/>
    <s v="Actv"/>
    <x v="3"/>
    <s v="Long Lite"/>
    <s v="Clothing"/>
    <s v="Omni Suppliers"/>
    <x v="1443"/>
    <x v="0"/>
    <x v="1"/>
    <n v="198"/>
    <n v="65"/>
    <n v="16427.34"/>
    <n v="3252613.32"/>
    <x v="0"/>
    <x v="0"/>
  </r>
  <r>
    <s v="P8710"/>
    <s v="Network Max"/>
    <s v="Groceries"/>
    <x v="1"/>
    <n v="58"/>
    <n v="48"/>
    <n v="2576.41"/>
    <n v="149431.78"/>
    <d v="2025-03-17T00:00:00"/>
    <d v="2025-08-19T00:00:00"/>
    <s v="active"/>
    <x v="1"/>
    <s v="Network Max"/>
    <s v="Groceries"/>
    <s v="Omni Suppliers"/>
    <x v="1444"/>
    <x v="4"/>
    <x v="1"/>
    <n v="58"/>
    <n v="48"/>
    <n v="2576.41"/>
    <n v="149431.78"/>
    <x v="0"/>
    <x v="0"/>
  </r>
  <r>
    <s v="P4513"/>
    <s v="Politics Mini"/>
    <s v="Groceries"/>
    <x v="4"/>
    <n v="23"/>
    <n v="82"/>
    <n v="19530.97"/>
    <n v="449212.31000000011"/>
    <d v="2025-06-07T00:00:00"/>
    <d v="2025-09-17T00:00:00"/>
    <s v="active"/>
    <x v="0"/>
    <s v="Politics Mini"/>
    <s v="Groceries"/>
    <s v="Retailmart Inc"/>
    <x v="177"/>
    <x v="4"/>
    <x v="4"/>
    <n v="23"/>
    <n v="82"/>
    <n v="19530.97"/>
    <n v="449212.31000000006"/>
    <x v="2"/>
    <x v="1"/>
  </r>
  <r>
    <s v="P3072"/>
    <s v="Audience Pro"/>
    <s v="Groceries"/>
    <x v="0"/>
    <n v="186"/>
    <n v="51"/>
    <n v="741.28"/>
    <n v="137878.07999999999"/>
    <d v="2025-05-05T00:00:00"/>
    <d v="2025-07-18T00:00:00"/>
    <s v="discontinued"/>
    <x v="1"/>
    <s v="Audience Pro"/>
    <s v="Groceries"/>
    <s v="Global Traders"/>
    <x v="1445"/>
    <x v="4"/>
    <x v="0"/>
    <n v="186"/>
    <n v="51"/>
    <n v="741.28"/>
    <n v="137878.07999999999"/>
    <x v="0"/>
    <x v="0"/>
  </r>
  <r>
    <s v="P4949"/>
    <s v="Represent Plus"/>
    <s v="Toys"/>
    <x v="5"/>
    <n v="145"/>
    <m/>
    <n v="14062.85"/>
    <n v="2039113.25"/>
    <d v="2025-05-19T00:00:00"/>
    <d v="2025-10-01T00:00:00"/>
    <s v="Inactive"/>
    <x v="1"/>
    <s v="Represent Plus"/>
    <s v="Toys"/>
    <s v="Abc Pvt Ltd"/>
    <x v="1339"/>
    <x v="1"/>
    <x v="5"/>
    <n v="145"/>
    <n v="0"/>
    <n v="14062.85"/>
    <n v="2039113.25"/>
    <x v="0"/>
    <x v="0"/>
  </r>
  <r>
    <s v="P6993"/>
    <s v="Because Pro"/>
    <s v="Groceries"/>
    <x v="3"/>
    <n v="85"/>
    <n v="49"/>
    <n v="2317.2399999999998"/>
    <n v="196965.4"/>
    <d v="2025-01-12T00:00:00"/>
    <d v="2025-09-11T00:00:00"/>
    <s v="discon"/>
    <x v="4"/>
    <s v="Because Pro"/>
    <s v="Groceries"/>
    <s v="Quickstock"/>
    <x v="1446"/>
    <x v="4"/>
    <x v="3"/>
    <n v="85"/>
    <n v="49"/>
    <n v="2317.2399999999998"/>
    <n v="196965.4"/>
    <x v="0"/>
    <x v="0"/>
  </r>
  <r>
    <s v="P6085"/>
    <s v="Position Mini"/>
    <s v="Groceries"/>
    <x v="1"/>
    <m/>
    <n v="38"/>
    <n v="3067.72"/>
    <m/>
    <d v="2025-05-01T00:00:00"/>
    <d v="2025-08-03T00:00:00"/>
    <s v="discon"/>
    <x v="3"/>
    <s v="Position Mini"/>
    <s v="Groceries"/>
    <s v="Omni Suppliers"/>
    <x v="331"/>
    <x v="4"/>
    <x v="1"/>
    <n v="0"/>
    <n v="38"/>
    <n v="3067.72"/>
    <n v="0"/>
    <x v="1"/>
    <x v="1"/>
  </r>
  <r>
    <s v="P1938"/>
    <s v="Relationship Lite"/>
    <s v="Groceries"/>
    <x v="4"/>
    <n v="100"/>
    <n v="56"/>
    <n v="15138.39"/>
    <n v="1513839"/>
    <d v="2025-06-06T00:00:00"/>
    <d v="2025-08-04T00:00:00"/>
    <s v="Actv"/>
    <x v="2"/>
    <s v="Relationship Lite"/>
    <s v="Groceries"/>
    <s v="Retailmart Inc"/>
    <x v="434"/>
    <x v="4"/>
    <x v="4"/>
    <n v="100"/>
    <n v="56"/>
    <n v="15138.39"/>
    <n v="1513839"/>
    <x v="0"/>
    <x v="0"/>
  </r>
  <r>
    <s v="P2649"/>
    <s v="Series Mini"/>
    <s v="Furniture"/>
    <x v="5"/>
    <n v="106"/>
    <n v="45"/>
    <n v="6303.87"/>
    <n v="668210.22"/>
    <d v="2025-05-08T00:00:00"/>
    <d v="2025-09-09T00:00:00"/>
    <s v="Inactive"/>
    <x v="3"/>
    <s v="Series Mini"/>
    <s v="Furniture"/>
    <s v="Abc Pvt Ltd"/>
    <x v="1447"/>
    <x v="2"/>
    <x v="5"/>
    <n v="106"/>
    <n v="45"/>
    <n v="6303.87"/>
    <n v="668210.22"/>
    <x v="0"/>
    <x v="0"/>
  </r>
  <r>
    <s v="P4237"/>
    <s v="Cost Max"/>
    <s v="Clothing"/>
    <x v="1"/>
    <n v="22"/>
    <n v="78"/>
    <n v="16046.43"/>
    <n v="353021.46"/>
    <d v="2025-03-23T00:00:00"/>
    <d v="2025-07-15T00:00:00"/>
    <s v="Actv"/>
    <x v="0"/>
    <s v="Cost Max"/>
    <s v="Clothing"/>
    <s v="Omni Suppliers"/>
    <x v="1448"/>
    <x v="0"/>
    <x v="1"/>
    <n v="22"/>
    <n v="78"/>
    <n v="16046.43"/>
    <n v="353021.46"/>
    <x v="2"/>
    <x v="1"/>
  </r>
  <r>
    <s v="P4345"/>
    <s v="Fine Plus"/>
    <s v="Toys"/>
    <x v="2"/>
    <n v="182"/>
    <n v="69"/>
    <n v="598.04"/>
    <n v="108843.28"/>
    <d v="2025-05-12T00:00:00"/>
    <d v="2025-08-08T00:00:00"/>
    <m/>
    <x v="2"/>
    <s v="Fine Plus"/>
    <s v="Toys"/>
    <s v=""/>
    <x v="1449"/>
    <x v="1"/>
    <x v="2"/>
    <n v="182"/>
    <n v="69"/>
    <n v="598.04"/>
    <n v="108843.28"/>
    <x v="0"/>
    <x v="0"/>
  </r>
  <r>
    <s v="P2737"/>
    <s v="Edge Plus"/>
    <s v="Toys"/>
    <x v="5"/>
    <n v="136"/>
    <n v="30"/>
    <n v="11616.44"/>
    <n v="1579835.84"/>
    <d v="2025-04-07T00:00:00"/>
    <d v="2025-10-10T00:00:00"/>
    <s v="Actv"/>
    <x v="1"/>
    <s v="Edge Plus"/>
    <s v="Toys"/>
    <s v="Abc Pvt Ltd"/>
    <x v="1450"/>
    <x v="1"/>
    <x v="5"/>
    <n v="136"/>
    <n v="30"/>
    <n v="11616.44"/>
    <n v="1579835.84"/>
    <x v="0"/>
    <x v="0"/>
  </r>
  <r>
    <s v="P8095"/>
    <s v="School X"/>
    <s v="Groceries"/>
    <x v="4"/>
    <n v="155"/>
    <m/>
    <n v="697.79"/>
    <n v="108157.45"/>
    <d v="2025-03-29T00:00:00"/>
    <d v="2025-09-26T00:00:00"/>
    <s v="discontinued"/>
    <x v="2"/>
    <s v="School X"/>
    <s v="Groceries"/>
    <s v="Retailmart Inc"/>
    <x v="1451"/>
    <x v="4"/>
    <x v="4"/>
    <n v="155"/>
    <n v="0"/>
    <n v="697.79"/>
    <n v="108157.45"/>
    <x v="0"/>
    <x v="0"/>
  </r>
  <r>
    <s v="P9212"/>
    <s v="So Lite"/>
    <s v="Clothing"/>
    <x v="4"/>
    <n v="137"/>
    <n v="62"/>
    <n v="19912.599999999999"/>
    <n v="2728026.2"/>
    <d v="2025-05-15T00:00:00"/>
    <d v="2025-07-29T00:00:00"/>
    <s v="active"/>
    <x v="2"/>
    <s v="So Lite"/>
    <s v="Clothing"/>
    <s v="Retailmart Inc"/>
    <x v="1452"/>
    <x v="0"/>
    <x v="4"/>
    <n v="137"/>
    <n v="62"/>
    <n v="19912.599999999999"/>
    <n v="2728026.1999999997"/>
    <x v="0"/>
    <x v="0"/>
  </r>
  <r>
    <s v="P5655"/>
    <s v="Husband X"/>
    <s v="Furniture"/>
    <x v="2"/>
    <n v="85"/>
    <n v="40"/>
    <n v="3137.98"/>
    <n v="266728.3"/>
    <d v="2025-01-27T00:00:00"/>
    <d v="2025-08-02T00:00:00"/>
    <m/>
    <x v="3"/>
    <s v="Husband X"/>
    <s v="Furniture"/>
    <s v=""/>
    <x v="1453"/>
    <x v="2"/>
    <x v="2"/>
    <n v="85"/>
    <n v="40"/>
    <n v="3137.98"/>
    <n v="266728.3"/>
    <x v="0"/>
    <x v="0"/>
  </r>
  <r>
    <s v="P7123"/>
    <s v="Mean X"/>
    <s v="Toys"/>
    <x v="3"/>
    <n v="49"/>
    <n v="42"/>
    <n v="7477.53"/>
    <n v="366398.97"/>
    <d v="2025-06-04T00:00:00"/>
    <d v="2025-10-09T00:00:00"/>
    <s v="Actv"/>
    <x v="3"/>
    <s v="Mean X"/>
    <s v="Toys"/>
    <s v="Quickstock"/>
    <x v="1454"/>
    <x v="1"/>
    <x v="3"/>
    <n v="49"/>
    <n v="42"/>
    <n v="7477.53"/>
    <n v="366398.97"/>
    <x v="0"/>
    <x v="0"/>
  </r>
  <r>
    <s v="P9712"/>
    <s v="Morning Mini"/>
    <s v="Furniture"/>
    <x v="0"/>
    <m/>
    <n v="54"/>
    <n v="1165.73"/>
    <m/>
    <d v="2025-02-15T00:00:00"/>
    <d v="2025-08-08T00:00:00"/>
    <s v="Actv"/>
    <x v="0"/>
    <s v="Morning Mini"/>
    <s v="Furniture"/>
    <s v="Global Traders"/>
    <x v="1455"/>
    <x v="2"/>
    <x v="0"/>
    <n v="0"/>
    <n v="54"/>
    <n v="1165.73"/>
    <n v="0"/>
    <x v="1"/>
    <x v="1"/>
  </r>
  <r>
    <s v="P8111"/>
    <s v="Lawyer Pro"/>
    <s v="Groceries"/>
    <x v="4"/>
    <n v="80"/>
    <n v="62"/>
    <n v="3232.82"/>
    <n v="258625.6"/>
    <d v="2025-05-23T00:00:00"/>
    <d v="2025-08-16T00:00:00"/>
    <s v="active"/>
    <x v="4"/>
    <s v="Lawyer Pro"/>
    <s v="Groceries"/>
    <s v="Retailmart Inc"/>
    <x v="242"/>
    <x v="4"/>
    <x v="4"/>
    <n v="80"/>
    <n v="62"/>
    <n v="3232.82"/>
    <n v="258625.6"/>
    <x v="0"/>
    <x v="0"/>
  </r>
  <r>
    <s v="P2541"/>
    <s v="Without Lite"/>
    <s v="Toys"/>
    <x v="1"/>
    <n v="66"/>
    <n v="31"/>
    <n v="3457.73"/>
    <n v="228210.18"/>
    <d v="2025-03-09T00:00:00"/>
    <d v="2025-07-29T00:00:00"/>
    <s v="active"/>
    <x v="0"/>
    <s v="Without Lite"/>
    <s v="Toys"/>
    <s v="Omni Suppliers"/>
    <x v="1456"/>
    <x v="1"/>
    <x v="1"/>
    <n v="66"/>
    <n v="31"/>
    <n v="3457.73"/>
    <n v="228210.18"/>
    <x v="0"/>
    <x v="0"/>
  </r>
  <r>
    <s v="P6356"/>
    <s v="Political Plus"/>
    <s v="Furniture"/>
    <x v="0"/>
    <n v="65"/>
    <n v="21"/>
    <n v="14474.99"/>
    <n v="940874.35"/>
    <d v="2025-07-02T00:00:00"/>
    <d v="2025-09-30T00:00:00"/>
    <m/>
    <x v="0"/>
    <s v="Political Plus"/>
    <s v="Furniture"/>
    <s v="Global Traders"/>
    <x v="1457"/>
    <x v="2"/>
    <x v="0"/>
    <n v="65"/>
    <n v="21"/>
    <n v="14474.99"/>
    <n v="940874.35"/>
    <x v="0"/>
    <x v="0"/>
  </r>
  <r>
    <s v="P5749"/>
    <s v="Offer Mini"/>
    <s v="Furniture"/>
    <x v="0"/>
    <n v="171"/>
    <n v="49"/>
    <n v="16063.81"/>
    <n v="2746911.51"/>
    <d v="2025-03-10T00:00:00"/>
    <d v="2025-08-04T00:00:00"/>
    <s v="active"/>
    <x v="4"/>
    <s v="Offer Mini"/>
    <s v="Furniture"/>
    <s v="Global Traders"/>
    <x v="1458"/>
    <x v="2"/>
    <x v="0"/>
    <n v="171"/>
    <n v="49"/>
    <n v="16063.81"/>
    <n v="2746911.51"/>
    <x v="0"/>
    <x v="0"/>
  </r>
  <r>
    <s v="P6463"/>
    <s v="Sometimes Lite"/>
    <s v="Toys"/>
    <x v="0"/>
    <n v="5"/>
    <n v="46"/>
    <n v="2955.29"/>
    <n v="14776.45"/>
    <d v="2025-04-30T00:00:00"/>
    <d v="2025-09-01T00:00:00"/>
    <s v="active"/>
    <x v="1"/>
    <s v="Sometimes Lite"/>
    <s v="Toys"/>
    <s v="Global Traders"/>
    <x v="1459"/>
    <x v="1"/>
    <x v="0"/>
    <n v="5"/>
    <n v="46"/>
    <n v="2955.29"/>
    <n v="14776.45"/>
    <x v="2"/>
    <x v="1"/>
  </r>
  <r>
    <s v="P9420"/>
    <s v="Family Pro"/>
    <s v="Furniture"/>
    <x v="4"/>
    <n v="119"/>
    <n v="43"/>
    <n v="4020.28"/>
    <n v="478413.32"/>
    <d v="2025-04-23T00:00:00"/>
    <d v="2025-08-21T00:00:00"/>
    <s v="active"/>
    <x v="3"/>
    <s v="Family Pro"/>
    <s v="Furniture"/>
    <s v="Retailmart Inc"/>
    <x v="1460"/>
    <x v="2"/>
    <x v="4"/>
    <n v="119"/>
    <n v="43"/>
    <n v="4020.28"/>
    <n v="478413.32"/>
    <x v="0"/>
    <x v="0"/>
  </r>
  <r>
    <s v="P8847"/>
    <s v="Movement Lite"/>
    <s v="Toys"/>
    <x v="3"/>
    <n v="46"/>
    <m/>
    <n v="13853.95"/>
    <n v="637281.70000000007"/>
    <d v="2025-06-18T00:00:00"/>
    <d v="2025-09-27T00:00:00"/>
    <s v="active"/>
    <x v="1"/>
    <s v="Movement Lite"/>
    <s v="Toys"/>
    <s v="Quickstock"/>
    <x v="270"/>
    <x v="1"/>
    <x v="3"/>
    <n v="46"/>
    <n v="0"/>
    <n v="13853.95"/>
    <n v="637281.70000000007"/>
    <x v="0"/>
    <x v="0"/>
  </r>
  <r>
    <s v="P9949"/>
    <s v="Expect Mini"/>
    <s v="Toys"/>
    <x v="4"/>
    <n v="23"/>
    <n v="84"/>
    <n v="18416.53"/>
    <n v="423580.18999999989"/>
    <d v="2025-04-04T00:00:00"/>
    <d v="2025-08-04T00:00:00"/>
    <s v="active"/>
    <x v="3"/>
    <s v="Expect Mini"/>
    <s v="Toys"/>
    <s v="Retailmart Inc"/>
    <x v="1461"/>
    <x v="1"/>
    <x v="4"/>
    <n v="23"/>
    <n v="84"/>
    <n v="18416.53"/>
    <n v="423580.18999999994"/>
    <x v="2"/>
    <x v="1"/>
  </r>
  <r>
    <s v="P5939"/>
    <s v="Land Mini"/>
    <s v="Groceries"/>
    <x v="0"/>
    <n v="56"/>
    <n v="47"/>
    <n v="12237.98"/>
    <n v="685326.88"/>
    <d v="2025-02-10T00:00:00"/>
    <d v="2025-08-08T00:00:00"/>
    <s v="active"/>
    <x v="2"/>
    <s v="Land Mini"/>
    <s v="Groceries"/>
    <s v="Global Traders"/>
    <x v="1045"/>
    <x v="4"/>
    <x v="0"/>
    <n v="56"/>
    <n v="47"/>
    <n v="12237.98"/>
    <n v="685326.88"/>
    <x v="0"/>
    <x v="0"/>
  </r>
  <r>
    <s v="P7854"/>
    <s v="Medical X"/>
    <s v="Furniture"/>
    <x v="4"/>
    <n v="150"/>
    <n v="53"/>
    <n v="10458.15"/>
    <n v="1568722.5"/>
    <d v="2025-01-31T00:00:00"/>
    <d v="2025-08-14T00:00:00"/>
    <s v="active"/>
    <x v="2"/>
    <s v="Medical X"/>
    <s v="Furniture"/>
    <s v="Retailmart Inc"/>
    <x v="1462"/>
    <x v="2"/>
    <x v="4"/>
    <n v="150"/>
    <n v="53"/>
    <n v="10458.15"/>
    <n v="1568722.5"/>
    <x v="0"/>
    <x v="0"/>
  </r>
  <r>
    <s v="P4793"/>
    <s v="Report Lite"/>
    <s v="Electronics"/>
    <x v="4"/>
    <n v="23"/>
    <n v="27"/>
    <n v="9955.48"/>
    <n v="228976.04"/>
    <d v="2025-06-11T00:00:00"/>
    <d v="2025-09-08T00:00:00"/>
    <s v="Actv"/>
    <x v="3"/>
    <s v="Report Lite"/>
    <s v="Electronics"/>
    <s v="Retailmart Inc"/>
    <x v="1463"/>
    <x v="3"/>
    <x v="4"/>
    <n v="23"/>
    <n v="27"/>
    <n v="9955.48"/>
    <n v="228976.03999999998"/>
    <x v="2"/>
    <x v="1"/>
  </r>
  <r>
    <s v="P4308"/>
    <s v="million pro"/>
    <s v="Groceries"/>
    <x v="2"/>
    <n v="52"/>
    <n v="91"/>
    <n v="4908.3900000000003"/>
    <n v="255236.28"/>
    <d v="2025-03-13T00:00:00"/>
    <d v="2025-08-30T00:00:00"/>
    <s v="Actv"/>
    <x v="4"/>
    <s v="Million Pro"/>
    <s v="Groceries"/>
    <s v=""/>
    <x v="1464"/>
    <x v="4"/>
    <x v="2"/>
    <n v="52"/>
    <n v="91"/>
    <n v="4908.3900000000003"/>
    <n v="255236.28000000003"/>
    <x v="2"/>
    <x v="1"/>
  </r>
  <r>
    <s v="P7404"/>
    <s v="Low Max"/>
    <s v="Groceries"/>
    <x v="1"/>
    <n v="48"/>
    <n v="49"/>
    <n v="10427.879999999999"/>
    <n v="500538.24"/>
    <d v="2025-06-23T00:00:00"/>
    <d v="2025-08-01T00:00:00"/>
    <s v="active"/>
    <x v="2"/>
    <s v="Low Max"/>
    <s v="Groceries"/>
    <s v="Omni Suppliers"/>
    <x v="1465"/>
    <x v="4"/>
    <x v="1"/>
    <n v="48"/>
    <n v="49"/>
    <n v="10427.879999999999"/>
    <n v="500538.24"/>
    <x v="2"/>
    <x v="1"/>
  </r>
  <r>
    <s v="P5782"/>
    <s v="Public Max"/>
    <s v="Clothing"/>
    <x v="3"/>
    <n v="25"/>
    <n v="76"/>
    <n v="15622.43"/>
    <n v="390560.75"/>
    <d v="2025-07-06T00:00:00"/>
    <d v="2025-09-16T00:00:00"/>
    <s v="Inactive"/>
    <x v="4"/>
    <s v="Public Max"/>
    <s v="Clothing"/>
    <s v="Quickstock"/>
    <x v="635"/>
    <x v="0"/>
    <x v="3"/>
    <n v="25"/>
    <n v="76"/>
    <n v="15622.43"/>
    <n v="390560.75"/>
    <x v="2"/>
    <x v="1"/>
  </r>
  <r>
    <s v="P4078"/>
    <s v="View Mini"/>
    <s v="Furniture"/>
    <x v="3"/>
    <n v="126"/>
    <n v="59"/>
    <n v="3848.12"/>
    <n v="484863.12"/>
    <d v="2025-05-17T00:00:00"/>
    <d v="2025-07-22T00:00:00"/>
    <s v="Inactive"/>
    <x v="1"/>
    <s v="View Mini"/>
    <s v="Furniture"/>
    <s v="Quickstock"/>
    <x v="552"/>
    <x v="2"/>
    <x v="3"/>
    <n v="126"/>
    <n v="59"/>
    <n v="3848.12"/>
    <n v="484863.12"/>
    <x v="0"/>
    <x v="0"/>
  </r>
  <r>
    <s v="P3523"/>
    <s v="Expert Lite"/>
    <s v="Electronics"/>
    <x v="4"/>
    <n v="52"/>
    <n v="23"/>
    <n v="1454.59"/>
    <n v="75638.679999999993"/>
    <d v="2025-01-28T00:00:00"/>
    <d v="2025-09-14T00:00:00"/>
    <m/>
    <x v="3"/>
    <s v="Expert Lite"/>
    <s v="Electronics"/>
    <s v="Retailmart Inc"/>
    <x v="1466"/>
    <x v="3"/>
    <x v="4"/>
    <n v="52"/>
    <n v="23"/>
    <n v="1454.59"/>
    <n v="75638.679999999993"/>
    <x v="0"/>
    <x v="0"/>
  </r>
  <r>
    <s v="P2387"/>
    <s v="Head Max"/>
    <s v="Furniture"/>
    <x v="5"/>
    <n v="111"/>
    <n v="44"/>
    <n v="11592.35"/>
    <n v="1286750.8500000001"/>
    <d v="2025-07-06T00:00:00"/>
    <d v="2025-08-03T00:00:00"/>
    <s v="discon"/>
    <x v="3"/>
    <s v="Head Max"/>
    <s v="Furniture"/>
    <s v="Abc Pvt Ltd"/>
    <x v="1467"/>
    <x v="2"/>
    <x v="5"/>
    <n v="111"/>
    <n v="44"/>
    <n v="11592.35"/>
    <n v="1286750.8500000001"/>
    <x v="0"/>
    <x v="0"/>
  </r>
  <r>
    <s v="P2220"/>
    <s v="Ability Plus"/>
    <s v="Furniture"/>
    <x v="4"/>
    <n v="66"/>
    <n v="39"/>
    <n v="3225.22"/>
    <n v="212864.52"/>
    <d v="2025-06-16T00:00:00"/>
    <d v="2025-08-20T00:00:00"/>
    <m/>
    <x v="3"/>
    <s v="Ability Plus"/>
    <s v="Furniture"/>
    <s v="Retailmart Inc"/>
    <x v="1468"/>
    <x v="2"/>
    <x v="4"/>
    <n v="66"/>
    <n v="39"/>
    <n v="3225.22"/>
    <n v="212864.52"/>
    <x v="0"/>
    <x v="0"/>
  </r>
  <r>
    <s v="P2724"/>
    <s v="friend mini"/>
    <s v="Clothing"/>
    <x v="4"/>
    <n v="198"/>
    <n v="53"/>
    <n v="10905.31"/>
    <n v="2159251.38"/>
    <d v="2025-06-27T00:00:00"/>
    <d v="2025-08-09T00:00:00"/>
    <s v="Inactive"/>
    <x v="1"/>
    <s v="Friend Mini"/>
    <s v="Clothing"/>
    <s v="Retailmart Inc"/>
    <x v="1469"/>
    <x v="0"/>
    <x v="4"/>
    <n v="198"/>
    <n v="53"/>
    <n v="10905.31"/>
    <n v="2159251.38"/>
    <x v="0"/>
    <x v="0"/>
  </r>
  <r>
    <s v="P5911"/>
    <s v="Year Pro"/>
    <s v="Furniture"/>
    <x v="0"/>
    <m/>
    <n v="44"/>
    <n v="14416.22"/>
    <m/>
    <d v="2025-03-13T00:00:00"/>
    <d v="2025-10-11T00:00:00"/>
    <s v="active"/>
    <x v="0"/>
    <s v="Year Pro"/>
    <s v="Furniture"/>
    <s v="Global Traders"/>
    <x v="1470"/>
    <x v="2"/>
    <x v="0"/>
    <n v="0"/>
    <n v="44"/>
    <n v="14416.22"/>
    <n v="0"/>
    <x v="1"/>
    <x v="1"/>
  </r>
  <r>
    <s v="P4110"/>
    <s v="Him Plus"/>
    <s v="Electronics"/>
    <x v="1"/>
    <m/>
    <n v="98"/>
    <n v="6782.67"/>
    <m/>
    <d v="2025-06-18T00:00:00"/>
    <d v="2025-09-11T00:00:00"/>
    <s v="discontinued"/>
    <x v="3"/>
    <s v="Him Plus"/>
    <s v="Electronics"/>
    <s v="Omni Suppliers"/>
    <x v="1471"/>
    <x v="3"/>
    <x v="1"/>
    <n v="0"/>
    <n v="98"/>
    <n v="6782.67"/>
    <n v="0"/>
    <x v="1"/>
    <x v="1"/>
  </r>
  <r>
    <s v="P6193"/>
    <s v="Interest Mini"/>
    <s v="Furniture"/>
    <x v="1"/>
    <n v="190"/>
    <n v="87"/>
    <n v="11020.04"/>
    <n v="2093807.6"/>
    <d v="2025-03-08T00:00:00"/>
    <d v="2025-09-18T00:00:00"/>
    <s v="Actv"/>
    <x v="0"/>
    <s v="Interest Mini"/>
    <s v="Furniture"/>
    <s v="Omni Suppliers"/>
    <x v="1472"/>
    <x v="2"/>
    <x v="1"/>
    <n v="190"/>
    <n v="87"/>
    <n v="11020.04"/>
    <n v="2093807.6"/>
    <x v="0"/>
    <x v="0"/>
  </r>
  <r>
    <s v="P6917"/>
    <s v="Baby Lite"/>
    <s v="Clothing"/>
    <x v="5"/>
    <n v="21"/>
    <n v="22"/>
    <n v="3851.99"/>
    <n v="80891.789999999994"/>
    <d v="2025-01-16T00:00:00"/>
    <d v="2025-10-01T00:00:00"/>
    <s v="active"/>
    <x v="4"/>
    <s v="Baby Lite"/>
    <s v="Clothing"/>
    <s v="Abc Pvt Ltd"/>
    <x v="1473"/>
    <x v="0"/>
    <x v="5"/>
    <n v="21"/>
    <n v="22"/>
    <n v="3851.99"/>
    <n v="80891.789999999994"/>
    <x v="2"/>
    <x v="1"/>
  </r>
  <r>
    <s v="P6578"/>
    <s v="Our Lite"/>
    <s v="Electronics"/>
    <x v="0"/>
    <n v="175"/>
    <n v="21"/>
    <n v="1064.53"/>
    <n v="186292.75"/>
    <d v="2025-05-26T00:00:00"/>
    <d v="2025-10-03T00:00:00"/>
    <s v="active"/>
    <x v="4"/>
    <s v="Our Lite"/>
    <s v="Electronics"/>
    <s v="Global Traders"/>
    <x v="1474"/>
    <x v="3"/>
    <x v="0"/>
    <n v="175"/>
    <n v="21"/>
    <n v="1064.53"/>
    <n v="186292.75"/>
    <x v="0"/>
    <x v="0"/>
  </r>
  <r>
    <s v="P4845"/>
    <s v="North Mini"/>
    <s v="Toys"/>
    <x v="4"/>
    <n v="106"/>
    <n v="59"/>
    <n v="17995.28"/>
    <n v="1907499.68"/>
    <d v="2025-07-11T00:00:00"/>
    <d v="2025-07-29T00:00:00"/>
    <s v="Actv"/>
    <x v="1"/>
    <s v="North Mini"/>
    <s v="Toys"/>
    <s v="Retailmart Inc"/>
    <x v="570"/>
    <x v="1"/>
    <x v="4"/>
    <n v="106"/>
    <n v="59"/>
    <n v="17995.28"/>
    <n v="1907499.68"/>
    <x v="0"/>
    <x v="0"/>
  </r>
  <r>
    <s v="P1378"/>
    <s v="Class Lite"/>
    <s v="Groceries"/>
    <x v="5"/>
    <m/>
    <m/>
    <n v="13305.25"/>
    <m/>
    <d v="2025-06-23T00:00:00"/>
    <d v="2025-09-25T00:00:00"/>
    <s v="active"/>
    <x v="2"/>
    <s v="Class Lite"/>
    <s v="Groceries"/>
    <s v="Abc Pvt Ltd"/>
    <x v="1475"/>
    <x v="4"/>
    <x v="5"/>
    <n v="0"/>
    <n v="0"/>
    <n v="13305.25"/>
    <n v="0"/>
    <x v="1"/>
    <x v="0"/>
  </r>
  <r>
    <s v="P2888"/>
    <s v="Smile Mini"/>
    <s v="Electronics"/>
    <x v="0"/>
    <n v="110"/>
    <n v="25"/>
    <n v="3939.11"/>
    <n v="433302.1"/>
    <d v="2025-03-24T00:00:00"/>
    <d v="2025-07-27T00:00:00"/>
    <s v="Actv"/>
    <x v="3"/>
    <s v="Smile Mini"/>
    <s v="Electronics"/>
    <s v="Global Traders"/>
    <x v="1476"/>
    <x v="3"/>
    <x v="0"/>
    <n v="110"/>
    <n v="25"/>
    <n v="3939.11"/>
    <n v="433302.10000000003"/>
    <x v="0"/>
    <x v="0"/>
  </r>
  <r>
    <s v="P8271"/>
    <s v="Hospital Plus"/>
    <s v="Clothing"/>
    <x v="0"/>
    <n v="146"/>
    <n v="46"/>
    <n v="1295.76"/>
    <n v="189180.96"/>
    <d v="2025-02-27T00:00:00"/>
    <d v="2025-08-14T00:00:00"/>
    <s v="Inactive"/>
    <x v="2"/>
    <s v="Hospital Plus"/>
    <s v="Clothing"/>
    <s v="Global Traders"/>
    <x v="1477"/>
    <x v="0"/>
    <x v="0"/>
    <n v="146"/>
    <n v="46"/>
    <n v="1295.76"/>
    <n v="189180.96"/>
    <x v="0"/>
    <x v="0"/>
  </r>
  <r>
    <s v="P7643"/>
    <s v="Training Pro"/>
    <s v="Toys"/>
    <x v="3"/>
    <n v="32"/>
    <m/>
    <n v="2875.26"/>
    <n v="92008.320000000007"/>
    <d v="2025-02-20T00:00:00"/>
    <d v="2025-08-03T00:00:00"/>
    <m/>
    <x v="0"/>
    <s v="Training Pro"/>
    <s v="Toys"/>
    <s v="Quickstock"/>
    <x v="1478"/>
    <x v="1"/>
    <x v="3"/>
    <n v="32"/>
    <n v="0"/>
    <n v="2875.26"/>
    <n v="92008.320000000007"/>
    <x v="0"/>
    <x v="0"/>
  </r>
  <r>
    <s v="P2325"/>
    <s v="Certainly Max"/>
    <s v="Electronics"/>
    <x v="0"/>
    <n v="21"/>
    <n v="30"/>
    <n v="14078.84"/>
    <n v="295655.64"/>
    <d v="2025-01-18T00:00:00"/>
    <d v="2025-09-20T00:00:00"/>
    <s v="Inactive"/>
    <x v="4"/>
    <s v="Certainly Max"/>
    <s v="Electronics"/>
    <s v="Global Traders"/>
    <x v="1479"/>
    <x v="3"/>
    <x v="0"/>
    <n v="21"/>
    <n v="30"/>
    <n v="14078.84"/>
    <n v="295655.64"/>
    <x v="2"/>
    <x v="1"/>
  </r>
  <r>
    <s v="P9998"/>
    <s v="According Max"/>
    <s v="Groceries"/>
    <x v="1"/>
    <n v="162"/>
    <n v="68"/>
    <n v="3314.15"/>
    <n v="536892.30000000005"/>
    <d v="2025-01-24T00:00:00"/>
    <d v="2025-07-30T00:00:00"/>
    <s v="Inactive"/>
    <x v="2"/>
    <s v="According Max"/>
    <s v="Groceries"/>
    <s v="Omni Suppliers"/>
    <x v="1480"/>
    <x v="4"/>
    <x v="1"/>
    <n v="162"/>
    <n v="68"/>
    <n v="3314.15"/>
    <n v="536892.30000000005"/>
    <x v="0"/>
    <x v="0"/>
  </r>
  <r>
    <s v="P3869"/>
    <s v="Most Mini"/>
    <s v="Electronics"/>
    <x v="0"/>
    <m/>
    <n v="59"/>
    <n v="7289.17"/>
    <m/>
    <d v="2025-05-02T00:00:00"/>
    <d v="2025-08-20T00:00:00"/>
    <s v="active"/>
    <x v="2"/>
    <s v="Most Mini"/>
    <s v="Electronics"/>
    <s v="Global Traders"/>
    <x v="1481"/>
    <x v="3"/>
    <x v="0"/>
    <n v="0"/>
    <n v="59"/>
    <n v="7289.17"/>
    <n v="0"/>
    <x v="1"/>
    <x v="1"/>
  </r>
  <r>
    <s v="P6997"/>
    <s v="Your Max"/>
    <s v="Furniture"/>
    <x v="0"/>
    <n v="51"/>
    <n v="99"/>
    <n v="6363.27"/>
    <n v="324526.77"/>
    <d v="2025-07-04T00:00:00"/>
    <d v="2025-10-11T00:00:00"/>
    <s v="Actv"/>
    <x v="3"/>
    <s v="Your Max"/>
    <s v="Furniture"/>
    <s v="Global Traders"/>
    <x v="1482"/>
    <x v="2"/>
    <x v="0"/>
    <n v="51"/>
    <n v="99"/>
    <n v="6363.27"/>
    <n v="324526.77"/>
    <x v="2"/>
    <x v="1"/>
  </r>
  <r>
    <s v="P2824"/>
    <s v="Cultural Plus"/>
    <s v="Groceries"/>
    <x v="3"/>
    <n v="187"/>
    <n v="96"/>
    <n v="11564.87"/>
    <n v="2162630.69"/>
    <d v="2025-06-06T00:00:00"/>
    <d v="2025-07-31T00:00:00"/>
    <s v="discontinued"/>
    <x v="0"/>
    <s v="Cultural Plus"/>
    <s v="Groceries"/>
    <s v="Quickstock"/>
    <x v="1345"/>
    <x v="4"/>
    <x v="3"/>
    <n v="187"/>
    <n v="96"/>
    <n v="11564.87"/>
    <n v="2162630.69"/>
    <x v="0"/>
    <x v="0"/>
  </r>
  <r>
    <s v="P6316"/>
    <s v="Race Pro"/>
    <s v="Electronics"/>
    <x v="5"/>
    <n v="9"/>
    <m/>
    <n v="12381.15"/>
    <n v="111430.35"/>
    <d v="2025-03-06T00:00:00"/>
    <d v="2025-08-30T00:00:00"/>
    <s v="Inactive"/>
    <x v="0"/>
    <s v="Race Pro"/>
    <s v="Electronics"/>
    <s v="Abc Pvt Ltd"/>
    <x v="1483"/>
    <x v="3"/>
    <x v="5"/>
    <n v="9"/>
    <n v="0"/>
    <n v="12381.15"/>
    <n v="111430.34999999999"/>
    <x v="0"/>
    <x v="0"/>
  </r>
  <r>
    <s v="P2469"/>
    <s v="Central Pro"/>
    <s v="Furniture"/>
    <x v="4"/>
    <n v="117"/>
    <n v="55"/>
    <n v="10198.68"/>
    <n v="1193245.56"/>
    <d v="2025-06-11T00:00:00"/>
    <d v="2025-07-15T00:00:00"/>
    <m/>
    <x v="3"/>
    <s v="Central Pro"/>
    <s v="Furniture"/>
    <s v="Retailmart Inc"/>
    <x v="1484"/>
    <x v="2"/>
    <x v="4"/>
    <n v="117"/>
    <n v="55"/>
    <n v="10198.68"/>
    <n v="1193245.56"/>
    <x v="0"/>
    <x v="0"/>
  </r>
  <r>
    <s v="P1823"/>
    <s v="Talk Plus"/>
    <s v="Electronics"/>
    <x v="3"/>
    <n v="103"/>
    <n v="20"/>
    <n v="3839.2"/>
    <n v="395437.6"/>
    <d v="2025-07-01T00:00:00"/>
    <d v="2025-10-05T00:00:00"/>
    <s v="discontinued"/>
    <x v="3"/>
    <s v="Talk Plus"/>
    <s v="Electronics"/>
    <s v="Quickstock"/>
    <x v="95"/>
    <x v="3"/>
    <x v="3"/>
    <n v="103"/>
    <n v="20"/>
    <n v="3839.2"/>
    <n v="395437.6"/>
    <x v="0"/>
    <x v="0"/>
  </r>
  <r>
    <s v="P8420"/>
    <s v="Herself X"/>
    <s v="Clothing"/>
    <x v="4"/>
    <n v="29"/>
    <n v="31"/>
    <n v="4986.8900000000003"/>
    <n v="144619.81"/>
    <d v="2025-04-09T00:00:00"/>
    <d v="2025-09-17T00:00:00"/>
    <s v="Actv"/>
    <x v="0"/>
    <s v="Herself X"/>
    <s v="Clothing"/>
    <s v="Retailmart Inc"/>
    <x v="1485"/>
    <x v="0"/>
    <x v="4"/>
    <n v="29"/>
    <n v="31"/>
    <n v="4986.8900000000003"/>
    <n v="144619.81"/>
    <x v="2"/>
    <x v="1"/>
  </r>
  <r>
    <s v="P3892"/>
    <s v="His Mini"/>
    <s v="Electronics"/>
    <x v="4"/>
    <n v="179"/>
    <n v="50"/>
    <n v="12726.79"/>
    <n v="2278095.41"/>
    <d v="2025-02-26T00:00:00"/>
    <d v="2025-08-08T00:00:00"/>
    <s v="discontinued"/>
    <x v="0"/>
    <s v="His Mini"/>
    <s v="Electronics"/>
    <s v="Retailmart Inc"/>
    <x v="1486"/>
    <x v="3"/>
    <x v="4"/>
    <n v="179"/>
    <n v="50"/>
    <n v="12726.79"/>
    <n v="2278095.41"/>
    <x v="0"/>
    <x v="0"/>
  </r>
  <r>
    <s v="P3902"/>
    <s v="Almost Pro"/>
    <s v="Toys"/>
    <x v="2"/>
    <n v="195"/>
    <n v="71"/>
    <n v="1508.05"/>
    <n v="294069.75"/>
    <d v="2025-03-27T00:00:00"/>
    <d v="2025-08-11T00:00:00"/>
    <s v="Actv"/>
    <x v="0"/>
    <s v="Almost Pro"/>
    <s v="Toys"/>
    <s v=""/>
    <x v="249"/>
    <x v="1"/>
    <x v="2"/>
    <n v="195"/>
    <n v="71"/>
    <n v="1508.05"/>
    <n v="294069.75"/>
    <x v="0"/>
    <x v="0"/>
  </r>
  <r>
    <s v="P1021"/>
    <s v="New Max"/>
    <s v="Toys"/>
    <x v="3"/>
    <n v="74"/>
    <n v="75"/>
    <n v="11945.36"/>
    <n v="883956.64"/>
    <d v="2025-02-26T00:00:00"/>
    <d v="2025-10-12T00:00:00"/>
    <s v="active"/>
    <x v="3"/>
    <s v="New Max"/>
    <s v="Toys"/>
    <s v="Quickstock"/>
    <x v="1487"/>
    <x v="1"/>
    <x v="3"/>
    <n v="74"/>
    <n v="75"/>
    <n v="11945.36"/>
    <n v="883956.64"/>
    <x v="2"/>
    <x v="1"/>
  </r>
  <r>
    <s v="P6212"/>
    <s v="Him Lite"/>
    <s v="Toys"/>
    <x v="4"/>
    <n v="191"/>
    <n v="31"/>
    <n v="251.78"/>
    <n v="48089.98"/>
    <d v="2025-04-27T00:00:00"/>
    <d v="2025-07-22T00:00:00"/>
    <s v="Actv"/>
    <x v="1"/>
    <s v="Him Lite"/>
    <s v="Toys"/>
    <s v="Retailmart Inc"/>
    <x v="1488"/>
    <x v="1"/>
    <x v="4"/>
    <n v="191"/>
    <n v="31"/>
    <n v="251.78"/>
    <n v="48089.98"/>
    <x v="0"/>
    <x v="0"/>
  </r>
  <r>
    <s v="P6114"/>
    <s v="you mini"/>
    <s v="Electronics"/>
    <x v="5"/>
    <n v="54"/>
    <n v="81"/>
    <n v="19369.96"/>
    <n v="1045977.84"/>
    <d v="2025-06-11T00:00:00"/>
    <d v="2025-09-09T00:00:00"/>
    <s v="Actv"/>
    <x v="1"/>
    <s v="You Mini"/>
    <s v="Electronics"/>
    <s v="Abc Pvt Ltd"/>
    <x v="1097"/>
    <x v="3"/>
    <x v="5"/>
    <n v="54"/>
    <n v="81"/>
    <n v="19369.96"/>
    <n v="1045977.84"/>
    <x v="2"/>
    <x v="1"/>
  </r>
  <r>
    <s v="P9648"/>
    <s v="Address Mini"/>
    <s v="Furniture"/>
    <x v="1"/>
    <n v="97"/>
    <m/>
    <n v="13488.52"/>
    <n v="1308386.44"/>
    <d v="2025-03-26T00:00:00"/>
    <d v="2025-07-23T00:00:00"/>
    <m/>
    <x v="2"/>
    <s v="Address Mini"/>
    <s v="Furniture"/>
    <s v="Omni Suppliers"/>
    <x v="1489"/>
    <x v="2"/>
    <x v="1"/>
    <n v="97"/>
    <n v="0"/>
    <n v="13488.52"/>
    <n v="1308386.44"/>
    <x v="0"/>
    <x v="0"/>
  </r>
  <r>
    <s v="P9536"/>
    <s v="Institution Plus"/>
    <s v="Furniture"/>
    <x v="2"/>
    <n v="151"/>
    <n v="63"/>
    <n v="4842.8900000000003"/>
    <n v="731276.39"/>
    <d v="2025-04-26T00:00:00"/>
    <d v="2025-09-05T00:00:00"/>
    <s v="active"/>
    <x v="0"/>
    <s v="Institution Plus"/>
    <s v="Furniture"/>
    <s v=""/>
    <x v="1490"/>
    <x v="2"/>
    <x v="2"/>
    <n v="151"/>
    <n v="63"/>
    <n v="4842.8900000000003"/>
    <n v="731276.39"/>
    <x v="0"/>
    <x v="0"/>
  </r>
  <r>
    <s v="P2678"/>
    <s v="place max"/>
    <s v="Electronics"/>
    <x v="1"/>
    <n v="32"/>
    <n v="39"/>
    <n v="18322.900000000001"/>
    <n v="586332.80000000005"/>
    <d v="2025-01-19T00:00:00"/>
    <d v="2025-09-05T00:00:00"/>
    <s v="active"/>
    <x v="1"/>
    <s v="Place Max"/>
    <s v="Electronics"/>
    <s v="Omni Suppliers"/>
    <x v="1491"/>
    <x v="3"/>
    <x v="1"/>
    <n v="32"/>
    <n v="39"/>
    <n v="18322.900000000001"/>
    <n v="586332.80000000005"/>
    <x v="2"/>
    <x v="1"/>
  </r>
  <r>
    <s v="P2736"/>
    <s v="Nearly Mini"/>
    <s v="Groceries"/>
    <x v="5"/>
    <n v="22"/>
    <n v="91"/>
    <n v="12147.4"/>
    <n v="267242.8"/>
    <d v="2025-05-23T00:00:00"/>
    <d v="2025-09-25T00:00:00"/>
    <s v="active"/>
    <x v="2"/>
    <s v="Nearly Mini"/>
    <s v="Groceries"/>
    <s v="Abc Pvt Ltd"/>
    <x v="1492"/>
    <x v="4"/>
    <x v="5"/>
    <n v="22"/>
    <n v="91"/>
    <n v="12147.4"/>
    <n v="267242.8"/>
    <x v="2"/>
    <x v="1"/>
  </r>
  <r>
    <s v="P8002"/>
    <s v="Authority Plus"/>
    <s v="Furniture"/>
    <x v="0"/>
    <n v="152"/>
    <n v="96"/>
    <n v="14376.13"/>
    <n v="2185171.7599999998"/>
    <d v="2025-02-23T00:00:00"/>
    <d v="2025-09-10T00:00:00"/>
    <s v="active"/>
    <x v="1"/>
    <s v="Authority Plus"/>
    <s v="Furniture"/>
    <s v="Global Traders"/>
    <x v="1493"/>
    <x v="2"/>
    <x v="0"/>
    <n v="152"/>
    <n v="96"/>
    <n v="14376.13"/>
    <n v="2185171.7599999998"/>
    <x v="0"/>
    <x v="0"/>
  </r>
  <r>
    <s v="P1667"/>
    <s v="Thousand Max"/>
    <s v="Clothing"/>
    <x v="5"/>
    <n v="42"/>
    <n v="66"/>
    <n v="9219.31"/>
    <n v="387211.02"/>
    <d v="2025-04-08T00:00:00"/>
    <d v="2025-09-05T00:00:00"/>
    <s v="active"/>
    <x v="1"/>
    <s v="Thousand Max"/>
    <s v="Clothing"/>
    <s v="Abc Pvt Ltd"/>
    <x v="1494"/>
    <x v="0"/>
    <x v="5"/>
    <n v="42"/>
    <n v="66"/>
    <n v="9219.31"/>
    <n v="387211.01999999996"/>
    <x v="2"/>
    <x v="1"/>
  </r>
  <r>
    <s v="P4620"/>
    <s v="Himself Mini"/>
    <s v="Furniture"/>
    <x v="0"/>
    <n v="118"/>
    <n v="27"/>
    <n v="8302.6299999999992"/>
    <n v="979710.33999999985"/>
    <d v="2025-01-13T00:00:00"/>
    <d v="2025-08-31T00:00:00"/>
    <m/>
    <x v="4"/>
    <s v="Himself Mini"/>
    <s v="Furniture"/>
    <s v="Global Traders"/>
    <x v="1495"/>
    <x v="2"/>
    <x v="0"/>
    <n v="118"/>
    <n v="27"/>
    <n v="8302.6299999999992"/>
    <n v="979710.33999999985"/>
    <x v="0"/>
    <x v="0"/>
  </r>
  <r>
    <s v="P3650"/>
    <s v="perform mini"/>
    <s v="Toys"/>
    <x v="1"/>
    <n v="32"/>
    <n v="61"/>
    <n v="8886.8700000000008"/>
    <n v="284379.84000000003"/>
    <d v="2025-03-13T00:00:00"/>
    <d v="2025-08-27T00:00:00"/>
    <s v="Inactive"/>
    <x v="3"/>
    <s v="Perform Mini"/>
    <s v="Toys"/>
    <s v="Omni Suppliers"/>
    <x v="1496"/>
    <x v="1"/>
    <x v="1"/>
    <n v="32"/>
    <n v="61"/>
    <n v="8886.8700000000008"/>
    <n v="284379.84000000003"/>
    <x v="2"/>
    <x v="1"/>
  </r>
  <r>
    <s v="P6501"/>
    <s v="White Mini"/>
    <s v="Toys"/>
    <x v="5"/>
    <m/>
    <n v="27"/>
    <n v="8840.0300000000007"/>
    <m/>
    <d v="2025-02-07T00:00:00"/>
    <d v="2025-08-07T00:00:00"/>
    <s v="discon"/>
    <x v="0"/>
    <s v="White Mini"/>
    <s v="Toys"/>
    <s v="Abc Pvt Ltd"/>
    <x v="1497"/>
    <x v="1"/>
    <x v="5"/>
    <n v="0"/>
    <n v="27"/>
    <n v="8840.0300000000007"/>
    <n v="0"/>
    <x v="1"/>
    <x v="1"/>
  </r>
  <r>
    <s v="P6481"/>
    <s v="Finish Max"/>
    <s v="Clothing"/>
    <x v="1"/>
    <n v="124"/>
    <n v="83"/>
    <n v="17654.7"/>
    <n v="2189182.7999999998"/>
    <d v="2025-05-15T00:00:00"/>
    <d v="2025-08-15T00:00:00"/>
    <s v="active"/>
    <x v="1"/>
    <s v="Finish Max"/>
    <s v="Clothing"/>
    <s v="Omni Suppliers"/>
    <x v="1498"/>
    <x v="0"/>
    <x v="1"/>
    <n v="124"/>
    <n v="83"/>
    <n v="17654.7"/>
    <n v="2189182.8000000003"/>
    <x v="0"/>
    <x v="0"/>
  </r>
  <r>
    <s v="P4548"/>
    <s v="Personal Max"/>
    <s v="Furniture"/>
    <x v="4"/>
    <n v="113"/>
    <n v="39"/>
    <n v="19206.349999999999"/>
    <n v="2170317.5499999998"/>
    <d v="2025-03-31T00:00:00"/>
    <d v="2025-09-10T00:00:00"/>
    <m/>
    <x v="1"/>
    <s v="Personal Max"/>
    <s v="Furniture"/>
    <s v="Retailmart Inc"/>
    <x v="1499"/>
    <x v="2"/>
    <x v="4"/>
    <n v="113"/>
    <n v="39"/>
    <n v="19206.349999999999"/>
    <n v="2170317.5499999998"/>
    <x v="0"/>
    <x v="0"/>
  </r>
  <r>
    <s v="P2231"/>
    <s v="Plant X"/>
    <s v="Furniture"/>
    <x v="1"/>
    <n v="18"/>
    <n v="27"/>
    <n v="6326.02"/>
    <n v="113868.36"/>
    <d v="2025-06-19T00:00:00"/>
    <d v="2025-07-19T00:00:00"/>
    <s v="active"/>
    <x v="2"/>
    <s v="Plant X"/>
    <s v="Furniture"/>
    <s v="Omni Suppliers"/>
    <x v="1500"/>
    <x v="2"/>
    <x v="1"/>
    <n v="18"/>
    <n v="27"/>
    <n v="6326.02"/>
    <n v="113868.36000000002"/>
    <x v="2"/>
    <x v="1"/>
  </r>
  <r>
    <s v="P3908"/>
    <s v="Nothing Lite"/>
    <s v="Toys"/>
    <x v="3"/>
    <n v="104"/>
    <n v="50"/>
    <n v="7077.01"/>
    <n v="736009.04"/>
    <d v="2025-02-02T00:00:00"/>
    <d v="2025-09-30T00:00:00"/>
    <s v="Actv"/>
    <x v="4"/>
    <s v="Nothing Lite"/>
    <s v="Toys"/>
    <s v="Quickstock"/>
    <x v="12"/>
    <x v="1"/>
    <x v="3"/>
    <n v="104"/>
    <n v="50"/>
    <n v="7077.01"/>
    <n v="736009.04"/>
    <x v="0"/>
    <x v="0"/>
  </r>
  <r>
    <s v="P4403"/>
    <s v="Ok X"/>
    <s v="Clothing"/>
    <x v="0"/>
    <n v="144"/>
    <n v="98"/>
    <n v="4023.18"/>
    <n v="579337.91999999993"/>
    <d v="2025-05-11T00:00:00"/>
    <d v="2025-09-06T00:00:00"/>
    <s v="Inactive"/>
    <x v="1"/>
    <s v="Ok X"/>
    <s v="Clothing"/>
    <s v="Global Traders"/>
    <x v="1501"/>
    <x v="0"/>
    <x v="0"/>
    <n v="144"/>
    <n v="98"/>
    <n v="4023.18"/>
    <n v="579337.91999999993"/>
    <x v="0"/>
    <x v="0"/>
  </r>
  <r>
    <s v="P5009"/>
    <s v="News Plus"/>
    <s v="Groceries"/>
    <x v="4"/>
    <n v="175"/>
    <n v="31"/>
    <n v="15509.82"/>
    <n v="2714218.5"/>
    <d v="2025-03-26T00:00:00"/>
    <d v="2025-08-17T00:00:00"/>
    <s v="discontinued"/>
    <x v="1"/>
    <s v="News Plus"/>
    <s v="Groceries"/>
    <s v="Retailmart Inc"/>
    <x v="1048"/>
    <x v="4"/>
    <x v="4"/>
    <n v="175"/>
    <n v="31"/>
    <n v="15509.82"/>
    <n v="2714218.5"/>
    <x v="0"/>
    <x v="0"/>
  </r>
  <r>
    <s v="P9593"/>
    <s v="Throw Plus"/>
    <s v="Electronics"/>
    <x v="2"/>
    <m/>
    <n v="62"/>
    <n v="2789.2"/>
    <m/>
    <d v="2025-01-21T00:00:00"/>
    <d v="2025-09-17T00:00:00"/>
    <s v="Actv"/>
    <x v="3"/>
    <s v="Throw Plus"/>
    <s v="Electronics"/>
    <s v=""/>
    <x v="1502"/>
    <x v="3"/>
    <x v="2"/>
    <n v="0"/>
    <n v="62"/>
    <n v="2789.2"/>
    <n v="0"/>
    <x v="1"/>
    <x v="1"/>
  </r>
  <r>
    <s v="P4727"/>
    <s v="Vote Lite"/>
    <s v="Groceries"/>
    <x v="1"/>
    <n v="135"/>
    <n v="50"/>
    <n v="18828.509999999998"/>
    <n v="2541848.85"/>
    <d v="2025-03-11T00:00:00"/>
    <d v="2025-09-08T00:00:00"/>
    <s v="Actv"/>
    <x v="0"/>
    <s v="Vote Lite"/>
    <s v="Groceries"/>
    <s v="Omni Suppliers"/>
    <x v="1503"/>
    <x v="4"/>
    <x v="1"/>
    <n v="135"/>
    <n v="50"/>
    <n v="18828.509999999998"/>
    <n v="2541848.8499999996"/>
    <x v="0"/>
    <x v="0"/>
  </r>
  <r>
    <s v="P7839"/>
    <s v="Those Lite"/>
    <s v="Furniture"/>
    <x v="1"/>
    <n v="120"/>
    <n v="95"/>
    <n v="1556.89"/>
    <n v="186826.8"/>
    <d v="2025-05-30T00:00:00"/>
    <d v="2025-10-11T00:00:00"/>
    <s v="discontinued"/>
    <x v="1"/>
    <s v="Those Lite"/>
    <s v="Furniture"/>
    <s v="Omni Suppliers"/>
    <x v="23"/>
    <x v="2"/>
    <x v="1"/>
    <n v="120"/>
    <n v="95"/>
    <n v="1556.89"/>
    <n v="186826.80000000002"/>
    <x v="0"/>
    <x v="0"/>
  </r>
  <r>
    <s v="P1581"/>
    <s v="Few Lite"/>
    <s v="Electronics"/>
    <x v="3"/>
    <n v="147"/>
    <n v="24"/>
    <n v="7604.55"/>
    <n v="1117868.8500000001"/>
    <d v="2025-03-15T00:00:00"/>
    <d v="2025-08-22T00:00:00"/>
    <s v="Inactive"/>
    <x v="4"/>
    <s v="Few Lite"/>
    <s v="Electronics"/>
    <s v="Quickstock"/>
    <x v="513"/>
    <x v="3"/>
    <x v="3"/>
    <n v="147"/>
    <n v="24"/>
    <n v="7604.55"/>
    <n v="1117868.8500000001"/>
    <x v="0"/>
    <x v="0"/>
  </r>
  <r>
    <s v="P4385"/>
    <s v="Thought Plus"/>
    <s v="Toys"/>
    <x v="1"/>
    <n v="186"/>
    <n v="99"/>
    <n v="14173.42"/>
    <n v="2636256.12"/>
    <d v="2025-06-29T00:00:00"/>
    <d v="2025-09-10T00:00:00"/>
    <s v="Inactive"/>
    <x v="0"/>
    <s v="Thought Plus"/>
    <s v="Toys"/>
    <s v="Omni Suppliers"/>
    <x v="1504"/>
    <x v="1"/>
    <x v="1"/>
    <n v="186"/>
    <n v="99"/>
    <n v="14173.42"/>
    <n v="2636256.12"/>
    <x v="0"/>
    <x v="0"/>
  </r>
  <r>
    <s v="P3835"/>
    <s v="Manager Mini"/>
    <s v="Furniture"/>
    <x v="4"/>
    <n v="178"/>
    <n v="97"/>
    <n v="11925.77"/>
    <n v="2122787.06"/>
    <d v="2025-03-30T00:00:00"/>
    <d v="2025-10-09T00:00:00"/>
    <m/>
    <x v="4"/>
    <s v="Manager Mini"/>
    <s v="Furniture"/>
    <s v="Retailmart Inc"/>
    <x v="1505"/>
    <x v="2"/>
    <x v="4"/>
    <n v="178"/>
    <n v="97"/>
    <n v="11925.77"/>
    <n v="2122787.06"/>
    <x v="0"/>
    <x v="0"/>
  </r>
  <r>
    <s v="P7833"/>
    <s v="Someone Pro"/>
    <s v="Clothing"/>
    <x v="1"/>
    <n v="161"/>
    <n v="94"/>
    <n v="12466.4"/>
    <n v="2007090.4"/>
    <d v="2025-04-17T00:00:00"/>
    <d v="2025-10-04T00:00:00"/>
    <s v="Inactive"/>
    <x v="4"/>
    <s v="Someone Pro"/>
    <s v="Clothing"/>
    <s v="Omni Suppliers"/>
    <x v="1506"/>
    <x v="0"/>
    <x v="1"/>
    <n v="161"/>
    <n v="94"/>
    <n v="12466.4"/>
    <n v="2007090.4"/>
    <x v="0"/>
    <x v="0"/>
  </r>
  <r>
    <s v="P2963"/>
    <s v="Ready Mini"/>
    <s v="Groceries"/>
    <x v="3"/>
    <n v="33"/>
    <n v="90"/>
    <n v="1938.89"/>
    <n v="63983.37"/>
    <d v="2025-04-20T00:00:00"/>
    <d v="2025-07-24T00:00:00"/>
    <s v="discontinued"/>
    <x v="2"/>
    <s v="Ready Mini"/>
    <s v="Groceries"/>
    <s v="Quickstock"/>
    <x v="968"/>
    <x v="4"/>
    <x v="3"/>
    <n v="33"/>
    <n v="90"/>
    <n v="1938.89"/>
    <n v="63983.37"/>
    <x v="2"/>
    <x v="1"/>
  </r>
  <r>
    <s v="P4061"/>
    <s v="Strategy Lite"/>
    <s v="Furniture"/>
    <x v="3"/>
    <n v="61"/>
    <n v="42"/>
    <n v="18137.73"/>
    <n v="1106401.53"/>
    <d v="2025-06-09T00:00:00"/>
    <d v="2025-10-01T00:00:00"/>
    <s v="Inactive"/>
    <x v="1"/>
    <s v="Strategy Lite"/>
    <s v="Furniture"/>
    <s v="Quickstock"/>
    <x v="465"/>
    <x v="2"/>
    <x v="3"/>
    <n v="61"/>
    <n v="42"/>
    <n v="18137.73"/>
    <n v="1106401.53"/>
    <x v="0"/>
    <x v="0"/>
  </r>
  <r>
    <s v="P9101"/>
    <s v="Which Plus"/>
    <s v="Toys"/>
    <x v="1"/>
    <n v="161"/>
    <n v="63"/>
    <n v="13837.56"/>
    <n v="2227847.16"/>
    <d v="2025-04-01T00:00:00"/>
    <d v="2025-07-21T00:00:00"/>
    <s v="active"/>
    <x v="0"/>
    <s v="Which Plus"/>
    <s v="Toys"/>
    <s v="Omni Suppliers"/>
    <x v="1507"/>
    <x v="1"/>
    <x v="1"/>
    <n v="161"/>
    <n v="63"/>
    <n v="13837.56"/>
    <n v="2227847.16"/>
    <x v="0"/>
    <x v="0"/>
  </r>
  <r>
    <s v="P5607"/>
    <s v="Lawyer Pro"/>
    <s v="Toys"/>
    <x v="1"/>
    <n v="145"/>
    <m/>
    <n v="10785.51"/>
    <n v="1563898.95"/>
    <d v="2025-07-08T00:00:00"/>
    <d v="2025-07-17T00:00:00"/>
    <s v="discontinued"/>
    <x v="3"/>
    <s v="Lawyer Pro"/>
    <s v="Toys"/>
    <s v="Omni Suppliers"/>
    <x v="242"/>
    <x v="1"/>
    <x v="1"/>
    <n v="145"/>
    <n v="0"/>
    <n v="10785.51"/>
    <n v="1563898.95"/>
    <x v="0"/>
    <x v="0"/>
  </r>
  <r>
    <s v="P2726"/>
    <s v="Final Mini"/>
    <s v="Electronics"/>
    <x v="0"/>
    <n v="159"/>
    <n v="29"/>
    <n v="9009.2099999999991"/>
    <n v="1432464.39"/>
    <d v="2025-05-05T00:00:00"/>
    <d v="2025-09-22T00:00:00"/>
    <s v="Actv"/>
    <x v="1"/>
    <s v="Final Mini"/>
    <s v="Electronics"/>
    <s v="Global Traders"/>
    <x v="1508"/>
    <x v="3"/>
    <x v="0"/>
    <n v="159"/>
    <n v="29"/>
    <n v="9009.2099999999991"/>
    <n v="1432464.39"/>
    <x v="0"/>
    <x v="0"/>
  </r>
  <r>
    <s v="P1837"/>
    <s v="close x"/>
    <s v="Toys"/>
    <x v="1"/>
    <n v="122"/>
    <n v="81"/>
    <n v="13016.54"/>
    <n v="1588017.88"/>
    <d v="2025-01-12T00:00:00"/>
    <d v="2025-08-03T00:00:00"/>
    <m/>
    <x v="2"/>
    <s v="Close X"/>
    <s v="Toys"/>
    <s v="Omni Suppliers"/>
    <x v="1509"/>
    <x v="1"/>
    <x v="1"/>
    <n v="122"/>
    <n v="81"/>
    <n v="13016.54"/>
    <n v="1588017.8800000001"/>
    <x v="0"/>
    <x v="0"/>
  </r>
  <r>
    <s v="P1356"/>
    <s v="Evidence Plus"/>
    <s v="Furniture"/>
    <x v="0"/>
    <n v="144"/>
    <n v="73"/>
    <n v="15004.8"/>
    <n v="2160691.2000000002"/>
    <d v="2025-03-12T00:00:00"/>
    <d v="2025-09-16T00:00:00"/>
    <s v="active"/>
    <x v="3"/>
    <s v="Evidence Plus"/>
    <s v="Furniture"/>
    <s v="Global Traders"/>
    <x v="962"/>
    <x v="2"/>
    <x v="0"/>
    <n v="144"/>
    <n v="73"/>
    <n v="15004.8"/>
    <n v="2160691.1999999997"/>
    <x v="0"/>
    <x v="0"/>
  </r>
  <r>
    <s v="P5647"/>
    <s v="Require Mini"/>
    <s v="Electronics"/>
    <x v="1"/>
    <n v="18"/>
    <n v="86"/>
    <n v="9675.74"/>
    <n v="174163.32"/>
    <d v="2025-06-06T00:00:00"/>
    <d v="2025-10-12T00:00:00"/>
    <s v="active"/>
    <x v="0"/>
    <s v="Require Mini"/>
    <s v="Electronics"/>
    <s v="Omni Suppliers"/>
    <x v="1510"/>
    <x v="3"/>
    <x v="1"/>
    <n v="18"/>
    <n v="86"/>
    <n v="9675.74"/>
    <n v="174163.32"/>
    <x v="2"/>
    <x v="1"/>
  </r>
  <r>
    <s v="P7642"/>
    <s v="Large X"/>
    <s v="Toys"/>
    <x v="2"/>
    <n v="63"/>
    <n v="66"/>
    <n v="3937.07"/>
    <n v="248035.41"/>
    <d v="2025-05-17T00:00:00"/>
    <d v="2025-08-05T00:00:00"/>
    <s v="Inactive"/>
    <x v="3"/>
    <s v="Large X"/>
    <s v="Toys"/>
    <s v=""/>
    <x v="1511"/>
    <x v="1"/>
    <x v="2"/>
    <n v="63"/>
    <n v="66"/>
    <n v="3937.07"/>
    <n v="248035.41"/>
    <x v="2"/>
    <x v="1"/>
  </r>
  <r>
    <s v="P6319"/>
    <s v="Community Lite"/>
    <s v="Furniture"/>
    <x v="1"/>
    <n v="145"/>
    <n v="71"/>
    <n v="7703"/>
    <n v="1116935"/>
    <d v="2025-07-05T00:00:00"/>
    <d v="2025-09-01T00:00:00"/>
    <s v="discon"/>
    <x v="2"/>
    <s v="Community Lite"/>
    <s v="Furniture"/>
    <s v="Omni Suppliers"/>
    <x v="1512"/>
    <x v="2"/>
    <x v="1"/>
    <n v="145"/>
    <n v="71"/>
    <n v="7703"/>
    <n v="1116935"/>
    <x v="0"/>
    <x v="0"/>
  </r>
  <r>
    <s v="P1877"/>
    <s v="Open Max"/>
    <s v="Toys"/>
    <x v="5"/>
    <n v="54"/>
    <n v="20"/>
    <n v="7804.06"/>
    <n v="421419.24"/>
    <d v="2025-01-14T00:00:00"/>
    <d v="2025-08-20T00:00:00"/>
    <s v="discontinued"/>
    <x v="3"/>
    <s v="Open Max"/>
    <s v="Toys"/>
    <s v="Abc Pvt Ltd"/>
    <x v="122"/>
    <x v="1"/>
    <x v="5"/>
    <n v="54"/>
    <n v="20"/>
    <n v="7804.06"/>
    <n v="421419.24000000005"/>
    <x v="0"/>
    <x v="0"/>
  </r>
  <r>
    <s v="P1292"/>
    <s v="Institution Mini"/>
    <s v="Toys"/>
    <x v="0"/>
    <n v="115"/>
    <n v="43"/>
    <n v="8256.0400000000009"/>
    <n v="949444.60000000009"/>
    <d v="2025-06-17T00:00:00"/>
    <d v="2025-10-08T00:00:00"/>
    <m/>
    <x v="4"/>
    <s v="Institution Mini"/>
    <s v="Toys"/>
    <s v="Global Traders"/>
    <x v="725"/>
    <x v="1"/>
    <x v="0"/>
    <n v="115"/>
    <n v="43"/>
    <n v="8256.0400000000009"/>
    <n v="949444.60000000009"/>
    <x v="0"/>
    <x v="0"/>
  </r>
  <r>
    <s v="P1889"/>
    <s v="Five Pro"/>
    <s v="Electronics"/>
    <x v="4"/>
    <n v="23"/>
    <n v="30"/>
    <n v="767.52"/>
    <n v="17652.96"/>
    <d v="2025-01-19T00:00:00"/>
    <d v="2025-08-29T00:00:00"/>
    <s v="active"/>
    <x v="0"/>
    <s v="Five Pro"/>
    <s v="Electronics"/>
    <s v="Retailmart Inc"/>
    <x v="1513"/>
    <x v="3"/>
    <x v="4"/>
    <n v="23"/>
    <n v="30"/>
    <n v="767.52"/>
    <n v="17652.96"/>
    <x v="2"/>
    <x v="1"/>
  </r>
  <r>
    <s v="P3488"/>
    <s v="Write Mini"/>
    <s v="Toys"/>
    <x v="5"/>
    <n v="140"/>
    <m/>
    <n v="7009.96"/>
    <n v="981394.4"/>
    <d v="2025-04-27T00:00:00"/>
    <d v="2025-09-07T00:00:00"/>
    <s v="Actv"/>
    <x v="3"/>
    <s v="Write Mini"/>
    <s v="Toys"/>
    <s v="Abc Pvt Ltd"/>
    <x v="1514"/>
    <x v="1"/>
    <x v="5"/>
    <n v="140"/>
    <n v="0"/>
    <n v="7009.96"/>
    <n v="981394.4"/>
    <x v="0"/>
    <x v="0"/>
  </r>
  <r>
    <s v="P3276"/>
    <s v="Firm X"/>
    <s v="Toys"/>
    <x v="4"/>
    <n v="166"/>
    <n v="99"/>
    <n v="17488.48"/>
    <n v="2903087.68"/>
    <d v="2025-01-30T00:00:00"/>
    <d v="2025-09-12T00:00:00"/>
    <s v="Actv"/>
    <x v="0"/>
    <s v="Firm X"/>
    <s v="Toys"/>
    <s v="Retailmart Inc"/>
    <x v="1515"/>
    <x v="1"/>
    <x v="4"/>
    <n v="166"/>
    <n v="99"/>
    <n v="17488.48"/>
    <n v="2903087.6799999997"/>
    <x v="0"/>
    <x v="0"/>
  </r>
  <r>
    <s v="P8869"/>
    <s v="Tell Max"/>
    <s v="Furniture"/>
    <x v="0"/>
    <n v="140"/>
    <n v="50"/>
    <n v="14556.9"/>
    <n v="2037966"/>
    <d v="2025-01-28T00:00:00"/>
    <d v="2025-07-18T00:00:00"/>
    <s v="Actv"/>
    <x v="1"/>
    <s v="Tell Max"/>
    <s v="Furniture"/>
    <s v="Global Traders"/>
    <x v="489"/>
    <x v="2"/>
    <x v="0"/>
    <n v="140"/>
    <n v="50"/>
    <n v="14556.9"/>
    <n v="2037966"/>
    <x v="0"/>
    <x v="0"/>
  </r>
  <r>
    <s v="P4384"/>
    <s v="Name Plus"/>
    <s v="Clothing"/>
    <x v="1"/>
    <n v="74"/>
    <n v="53"/>
    <n v="4552.01"/>
    <n v="336848.74"/>
    <d v="2025-04-15T00:00:00"/>
    <d v="2025-09-17T00:00:00"/>
    <s v="discon"/>
    <x v="3"/>
    <s v="Name Plus"/>
    <s v="Clothing"/>
    <s v="Omni Suppliers"/>
    <x v="1516"/>
    <x v="0"/>
    <x v="1"/>
    <n v="74"/>
    <n v="53"/>
    <n v="4552.01"/>
    <n v="336848.74"/>
    <x v="0"/>
    <x v="0"/>
  </r>
  <r>
    <s v="P7948"/>
    <s v="Begin X"/>
    <s v="Furniture"/>
    <x v="1"/>
    <n v="80"/>
    <n v="40"/>
    <n v="545.1"/>
    <n v="43608"/>
    <d v="2025-03-18T00:00:00"/>
    <d v="2025-10-07T00:00:00"/>
    <s v="discon"/>
    <x v="3"/>
    <s v="Begin X"/>
    <s v="Furniture"/>
    <s v="Omni Suppliers"/>
    <x v="1517"/>
    <x v="2"/>
    <x v="1"/>
    <n v="80"/>
    <n v="40"/>
    <n v="545.1"/>
    <n v="43608"/>
    <x v="0"/>
    <x v="0"/>
  </r>
  <r>
    <s v="P4602"/>
    <s v="Standard Max"/>
    <s v="Electronics"/>
    <x v="1"/>
    <n v="198"/>
    <n v="27"/>
    <n v="16840.23"/>
    <n v="3334365.54"/>
    <d v="2025-02-02T00:00:00"/>
    <d v="2025-09-11T00:00:00"/>
    <s v="Inactive"/>
    <x v="0"/>
    <s v="Standard Max"/>
    <s v="Electronics"/>
    <s v="Omni Suppliers"/>
    <x v="1518"/>
    <x v="3"/>
    <x v="1"/>
    <n v="198"/>
    <n v="27"/>
    <n v="16840.23"/>
    <n v="3334365.54"/>
    <x v="0"/>
    <x v="0"/>
  </r>
  <r>
    <s v="P8105"/>
    <s v="Boy Lite"/>
    <s v="Toys"/>
    <x v="3"/>
    <n v="40"/>
    <n v="94"/>
    <n v="18527.55"/>
    <n v="741102"/>
    <d v="2025-03-14T00:00:00"/>
    <d v="2025-09-08T00:00:00"/>
    <m/>
    <x v="1"/>
    <s v="Boy Lite"/>
    <s v="Toys"/>
    <s v="Quickstock"/>
    <x v="1519"/>
    <x v="1"/>
    <x v="3"/>
    <n v="40"/>
    <n v="94"/>
    <n v="18527.55"/>
    <n v="741102"/>
    <x v="2"/>
    <x v="1"/>
  </r>
  <r>
    <s v="P5050"/>
    <s v="Stay Pro"/>
    <s v="Toys"/>
    <x v="1"/>
    <n v="69"/>
    <n v="48"/>
    <n v="1273.81"/>
    <n v="87892.89"/>
    <d v="2025-03-02T00:00:00"/>
    <d v="2025-08-09T00:00:00"/>
    <m/>
    <x v="0"/>
    <s v="Stay Pro"/>
    <s v="Toys"/>
    <s v="Omni Suppliers"/>
    <x v="1520"/>
    <x v="1"/>
    <x v="1"/>
    <n v="69"/>
    <n v="48"/>
    <n v="1273.81"/>
    <n v="87892.89"/>
    <x v="0"/>
    <x v="0"/>
  </r>
  <r>
    <s v="P4777"/>
    <s v="Candidate X"/>
    <s v="Groceries"/>
    <x v="5"/>
    <n v="18"/>
    <n v="87"/>
    <n v="3810.57"/>
    <n v="68590.260000000009"/>
    <d v="2025-04-17T00:00:00"/>
    <d v="2025-08-23T00:00:00"/>
    <s v="active"/>
    <x v="2"/>
    <s v="Candidate X"/>
    <s v="Groceries"/>
    <s v="Abc Pvt Ltd"/>
    <x v="107"/>
    <x v="4"/>
    <x v="5"/>
    <n v="18"/>
    <n v="87"/>
    <n v="3810.57"/>
    <n v="68590.260000000009"/>
    <x v="2"/>
    <x v="1"/>
  </r>
  <r>
    <s v="P4696"/>
    <s v="student mini"/>
    <s v="Furniture"/>
    <x v="1"/>
    <n v="56"/>
    <n v="56"/>
    <n v="6761.05"/>
    <n v="378618.8"/>
    <d v="2025-06-27T00:00:00"/>
    <d v="2025-09-09T00:00:00"/>
    <s v="Inactive"/>
    <x v="0"/>
    <s v="Student Mini"/>
    <s v="Furniture"/>
    <s v="Omni Suppliers"/>
    <x v="1521"/>
    <x v="2"/>
    <x v="1"/>
    <n v="56"/>
    <n v="56"/>
    <n v="6761.05"/>
    <n v="378618.8"/>
    <x v="2"/>
    <x v="0"/>
  </r>
  <r>
    <s v="P6246"/>
    <s v="Turn Plus"/>
    <s v="Clothing"/>
    <x v="0"/>
    <n v="192"/>
    <n v="25"/>
    <n v="2931.51"/>
    <n v="562849.92000000004"/>
    <d v="2025-01-23T00:00:00"/>
    <d v="2025-08-21T00:00:00"/>
    <s v="active"/>
    <x v="4"/>
    <s v="Turn Plus"/>
    <s v="Clothing"/>
    <s v="Global Traders"/>
    <x v="1522"/>
    <x v="0"/>
    <x v="0"/>
    <n v="192"/>
    <n v="25"/>
    <n v="2931.51"/>
    <n v="562849.92000000004"/>
    <x v="0"/>
    <x v="0"/>
  </r>
  <r>
    <s v="P1091"/>
    <s v="Certainly Lite"/>
    <s v="Toys"/>
    <x v="4"/>
    <n v="138"/>
    <n v="84"/>
    <n v="10460.530000000001"/>
    <n v="1443553.14"/>
    <d v="2025-04-29T00:00:00"/>
    <d v="2025-10-01T00:00:00"/>
    <s v="active"/>
    <x v="4"/>
    <s v="Certainly Lite"/>
    <s v="Toys"/>
    <s v="Retailmart Inc"/>
    <x v="1523"/>
    <x v="1"/>
    <x v="4"/>
    <n v="138"/>
    <n v="84"/>
    <n v="10460.530000000001"/>
    <n v="1443553.1400000001"/>
    <x v="0"/>
    <x v="0"/>
  </r>
  <r>
    <s v="P9128"/>
    <s v="Often Max"/>
    <s v="Electronics"/>
    <x v="1"/>
    <n v="51"/>
    <n v="86"/>
    <n v="15232.07"/>
    <n v="776835.57"/>
    <d v="2025-07-07T00:00:00"/>
    <d v="2025-07-20T00:00:00"/>
    <s v="discontinued"/>
    <x v="4"/>
    <s v="Often Max"/>
    <s v="Electronics"/>
    <s v="Omni Suppliers"/>
    <x v="1524"/>
    <x v="3"/>
    <x v="1"/>
    <n v="51"/>
    <n v="86"/>
    <n v="15232.07"/>
    <n v="776835.57"/>
    <x v="2"/>
    <x v="1"/>
  </r>
  <r>
    <s v="P7861"/>
    <s v="Involve Max"/>
    <s v="Clothing"/>
    <x v="0"/>
    <n v="30"/>
    <n v="36"/>
    <n v="1106.07"/>
    <n v="33182.1"/>
    <d v="2025-04-02T00:00:00"/>
    <d v="2025-07-14T00:00:00"/>
    <m/>
    <x v="2"/>
    <s v="Involve Max"/>
    <s v="Clothing"/>
    <s v="Global Traders"/>
    <x v="1525"/>
    <x v="0"/>
    <x v="0"/>
    <n v="30"/>
    <n v="36"/>
    <n v="1106.07"/>
    <n v="33182.1"/>
    <x v="2"/>
    <x v="1"/>
  </r>
  <r>
    <s v="P1597"/>
    <s v="Perhaps Pro"/>
    <s v="Toys"/>
    <x v="0"/>
    <n v="152"/>
    <n v="21"/>
    <n v="11559.88"/>
    <n v="1757101.76"/>
    <d v="2025-01-27T00:00:00"/>
    <d v="2025-07-28T00:00:00"/>
    <s v="Inactive"/>
    <x v="0"/>
    <s v="Perhaps Pro"/>
    <s v="Toys"/>
    <s v="Global Traders"/>
    <x v="1526"/>
    <x v="1"/>
    <x v="0"/>
    <n v="152"/>
    <n v="21"/>
    <n v="11559.88"/>
    <n v="1757101.7599999998"/>
    <x v="0"/>
    <x v="0"/>
  </r>
  <r>
    <s v="P2699"/>
    <s v="allow pro"/>
    <s v="Groceries"/>
    <x v="3"/>
    <n v="5"/>
    <n v="40"/>
    <n v="11224.31"/>
    <n v="56121.55"/>
    <d v="2025-06-03T00:00:00"/>
    <d v="2025-09-02T00:00:00"/>
    <s v="Actv"/>
    <x v="4"/>
    <s v="Allow Pro"/>
    <s v="Groceries"/>
    <s v="Quickstock"/>
    <x v="1527"/>
    <x v="4"/>
    <x v="3"/>
    <n v="5"/>
    <n v="40"/>
    <n v="11224.31"/>
    <n v="56121.549999999996"/>
    <x v="2"/>
    <x v="1"/>
  </r>
  <r>
    <s v="P7611"/>
    <s v="Five Max"/>
    <s v="Toys"/>
    <x v="3"/>
    <n v="160"/>
    <n v="33"/>
    <n v="3429.98"/>
    <n v="548796.80000000005"/>
    <d v="2025-04-15T00:00:00"/>
    <d v="2025-07-30T00:00:00"/>
    <s v="Inactive"/>
    <x v="1"/>
    <s v="Five Max"/>
    <s v="Toys"/>
    <s v="Quickstock"/>
    <x v="1528"/>
    <x v="1"/>
    <x v="3"/>
    <n v="160"/>
    <n v="33"/>
    <n v="3429.98"/>
    <n v="548796.80000000005"/>
    <x v="0"/>
    <x v="0"/>
  </r>
  <r>
    <s v="P9340"/>
    <s v="Term Plus"/>
    <s v="Electronics"/>
    <x v="4"/>
    <n v="45"/>
    <n v="35"/>
    <n v="16520.79"/>
    <n v="743435.55"/>
    <d v="2025-05-19T00:00:00"/>
    <d v="2025-10-09T00:00:00"/>
    <m/>
    <x v="1"/>
    <s v="Term Plus"/>
    <s v="Electronics"/>
    <s v="Retailmart Inc"/>
    <x v="1529"/>
    <x v="3"/>
    <x v="4"/>
    <n v="45"/>
    <n v="35"/>
    <n v="16520.79"/>
    <n v="743435.55"/>
    <x v="0"/>
    <x v="0"/>
  </r>
  <r>
    <s v="P2363"/>
    <s v="Conference Lite"/>
    <s v="Groceries"/>
    <x v="5"/>
    <n v="156"/>
    <n v="27"/>
    <n v="11399.98"/>
    <n v="1778396.88"/>
    <d v="2025-02-18T00:00:00"/>
    <d v="2025-08-26T00:00:00"/>
    <s v="discon"/>
    <x v="0"/>
    <s v="Conference Lite"/>
    <s v="Groceries"/>
    <s v="Abc Pvt Ltd"/>
    <x v="1530"/>
    <x v="4"/>
    <x v="5"/>
    <n v="156"/>
    <n v="27"/>
    <n v="11399.98"/>
    <n v="1778396.88"/>
    <x v="0"/>
    <x v="0"/>
  </r>
  <r>
    <s v="P8233"/>
    <s v="Still Mini"/>
    <s v="Furniture"/>
    <x v="1"/>
    <m/>
    <n v="93"/>
    <n v="13399.63"/>
    <m/>
    <d v="2025-07-11T00:00:00"/>
    <d v="2025-09-14T00:00:00"/>
    <m/>
    <x v="1"/>
    <s v="Still Mini"/>
    <s v="Furniture"/>
    <s v="Omni Suppliers"/>
    <x v="1531"/>
    <x v="2"/>
    <x v="1"/>
    <n v="0"/>
    <n v="93"/>
    <n v="13399.63"/>
    <n v="0"/>
    <x v="1"/>
    <x v="1"/>
  </r>
  <r>
    <s v="P7256"/>
    <s v="More X"/>
    <s v="Electronics"/>
    <x v="4"/>
    <n v="90"/>
    <n v="32"/>
    <n v="1030.51"/>
    <n v="92745.9"/>
    <d v="2025-06-08T00:00:00"/>
    <d v="2025-08-27T00:00:00"/>
    <s v="Inactive"/>
    <x v="2"/>
    <s v="More X"/>
    <s v="Electronics"/>
    <s v="Retailmart Inc"/>
    <x v="1532"/>
    <x v="3"/>
    <x v="4"/>
    <n v="90"/>
    <n v="32"/>
    <n v="1030.51"/>
    <n v="92745.9"/>
    <x v="0"/>
    <x v="0"/>
  </r>
  <r>
    <s v="P9780"/>
    <s v="I Plus"/>
    <s v="Furniture"/>
    <x v="1"/>
    <n v="154"/>
    <n v="97"/>
    <n v="6068.16"/>
    <n v="934496.64"/>
    <d v="2025-06-25T00:00:00"/>
    <d v="2025-09-24T00:00:00"/>
    <s v="Actv"/>
    <x v="4"/>
    <s v="I Plus"/>
    <s v="Furniture"/>
    <s v="Omni Suppliers"/>
    <x v="1533"/>
    <x v="2"/>
    <x v="1"/>
    <n v="154"/>
    <n v="97"/>
    <n v="6068.16"/>
    <n v="934496.64"/>
    <x v="0"/>
    <x v="0"/>
  </r>
  <r>
    <s v="P5846"/>
    <s v="Beat Mini"/>
    <s v="Groceries"/>
    <x v="5"/>
    <n v="114"/>
    <n v="82"/>
    <n v="9683.43"/>
    <n v="1103911.02"/>
    <d v="2025-02-15T00:00:00"/>
    <d v="2025-08-31T00:00:00"/>
    <s v="Inactive"/>
    <x v="2"/>
    <s v="Beat Mini"/>
    <s v="Groceries"/>
    <s v="Abc Pvt Ltd"/>
    <x v="1534"/>
    <x v="4"/>
    <x v="5"/>
    <n v="114"/>
    <n v="82"/>
    <n v="9683.43"/>
    <n v="1103911.02"/>
    <x v="0"/>
    <x v="0"/>
  </r>
  <r>
    <s v="P5798"/>
    <s v="Center X"/>
    <s v="Toys"/>
    <x v="3"/>
    <n v="11"/>
    <n v="47"/>
    <n v="15393.7"/>
    <n v="169330.7"/>
    <d v="2025-06-08T00:00:00"/>
    <d v="2025-09-26T00:00:00"/>
    <s v="Actv"/>
    <x v="3"/>
    <s v="Center X"/>
    <s v="Toys"/>
    <s v="Quickstock"/>
    <x v="630"/>
    <x v="1"/>
    <x v="3"/>
    <n v="11"/>
    <n v="47"/>
    <n v="15393.7"/>
    <n v="169330.7"/>
    <x v="2"/>
    <x v="1"/>
  </r>
  <r>
    <s v="P3986"/>
    <s v="Side Plus"/>
    <s v="Clothing"/>
    <x v="2"/>
    <n v="144"/>
    <n v="59"/>
    <n v="10692.93"/>
    <n v="1539781.92"/>
    <d v="2025-06-02T00:00:00"/>
    <d v="2025-08-11T00:00:00"/>
    <m/>
    <x v="0"/>
    <s v="Side Plus"/>
    <s v="Clothing"/>
    <s v=""/>
    <x v="1535"/>
    <x v="0"/>
    <x v="2"/>
    <n v="144"/>
    <n v="59"/>
    <n v="10692.93"/>
    <n v="1539781.92"/>
    <x v="0"/>
    <x v="0"/>
  </r>
  <r>
    <s v="P1056"/>
    <s v="Big X"/>
    <s v="Clothing"/>
    <x v="5"/>
    <n v="86"/>
    <n v="83"/>
    <n v="16151.79"/>
    <n v="1389053.94"/>
    <d v="2025-03-19T00:00:00"/>
    <d v="2025-08-17T00:00:00"/>
    <s v="Inactive"/>
    <x v="0"/>
    <s v="Big X"/>
    <s v="Clothing"/>
    <s v="Abc Pvt Ltd"/>
    <x v="1536"/>
    <x v="0"/>
    <x v="5"/>
    <n v="86"/>
    <n v="83"/>
    <n v="16151.79"/>
    <n v="1389053.9400000002"/>
    <x v="0"/>
    <x v="0"/>
  </r>
  <r>
    <s v="P6752"/>
    <s v="New Max"/>
    <s v="Toys"/>
    <x v="0"/>
    <n v="73"/>
    <n v="89"/>
    <n v="17997.03"/>
    <n v="1313783.19"/>
    <d v="2025-04-12T00:00:00"/>
    <d v="2025-08-18T00:00:00"/>
    <s v="Inactive"/>
    <x v="4"/>
    <s v="New Max"/>
    <s v="Toys"/>
    <s v="Global Traders"/>
    <x v="1487"/>
    <x v="1"/>
    <x v="0"/>
    <n v="73"/>
    <n v="89"/>
    <n v="17997.03"/>
    <n v="1313783.19"/>
    <x v="2"/>
    <x v="1"/>
  </r>
  <r>
    <s v="P3934"/>
    <s v="Tend Lite"/>
    <s v="Electronics"/>
    <x v="0"/>
    <n v="22"/>
    <n v="46"/>
    <n v="15293.71"/>
    <n v="336461.62"/>
    <d v="2025-06-12T00:00:00"/>
    <d v="2025-09-23T00:00:00"/>
    <s v="active"/>
    <x v="3"/>
    <s v="Tend Lite"/>
    <s v="Electronics"/>
    <s v="Global Traders"/>
    <x v="1537"/>
    <x v="3"/>
    <x v="0"/>
    <n v="22"/>
    <n v="46"/>
    <n v="15293.71"/>
    <n v="336461.62"/>
    <x v="2"/>
    <x v="1"/>
  </r>
  <r>
    <s v="P9940"/>
    <s v="Cup Lite"/>
    <s v="Toys"/>
    <x v="4"/>
    <n v="36"/>
    <n v="25"/>
    <n v="13472.88"/>
    <n v="485023.68"/>
    <d v="2025-02-14T00:00:00"/>
    <d v="2025-09-25T00:00:00"/>
    <s v="active"/>
    <x v="3"/>
    <s v="Cup Lite"/>
    <s v="Toys"/>
    <s v="Retailmart Inc"/>
    <x v="1538"/>
    <x v="1"/>
    <x v="4"/>
    <n v="36"/>
    <n v="25"/>
    <n v="13472.88"/>
    <n v="485023.68"/>
    <x v="0"/>
    <x v="0"/>
  </r>
  <r>
    <s v="P9625"/>
    <s v="weight plus"/>
    <s v="Groceries"/>
    <x v="3"/>
    <n v="21"/>
    <n v="44"/>
    <n v="7456.85"/>
    <n v="156593.85"/>
    <d v="2025-02-14T00:00:00"/>
    <d v="2025-08-05T00:00:00"/>
    <s v="Inactive"/>
    <x v="1"/>
    <s v="Weight Plus"/>
    <s v="Groceries"/>
    <s v="Quickstock"/>
    <x v="1539"/>
    <x v="4"/>
    <x v="3"/>
    <n v="21"/>
    <n v="44"/>
    <n v="7456.85"/>
    <n v="156593.85"/>
    <x v="2"/>
    <x v="1"/>
  </r>
  <r>
    <s v="P8001"/>
    <s v="Individual Max"/>
    <s v="Toys"/>
    <x v="3"/>
    <n v="199"/>
    <n v="70"/>
    <n v="6148.76"/>
    <n v="1223603.24"/>
    <d v="2025-06-11T00:00:00"/>
    <d v="2025-08-16T00:00:00"/>
    <s v="active"/>
    <x v="1"/>
    <s v="Individual Max"/>
    <s v="Toys"/>
    <s v="Quickstock"/>
    <x v="855"/>
    <x v="1"/>
    <x v="3"/>
    <n v="199"/>
    <n v="70"/>
    <n v="6148.76"/>
    <n v="1223603.24"/>
    <x v="0"/>
    <x v="0"/>
  </r>
  <r>
    <s v="P9444"/>
    <s v="Detail Max"/>
    <s v="Clothing"/>
    <x v="5"/>
    <n v="197"/>
    <n v="84"/>
    <n v="16376.29"/>
    <n v="3226129.13"/>
    <d v="2025-07-06T00:00:00"/>
    <d v="2025-10-06T00:00:00"/>
    <s v="active"/>
    <x v="0"/>
    <s v="Detail Max"/>
    <s v="Clothing"/>
    <s v="Abc Pvt Ltd"/>
    <x v="1540"/>
    <x v="0"/>
    <x v="5"/>
    <n v="197"/>
    <n v="84"/>
    <n v="16376.29"/>
    <n v="3226129.1300000004"/>
    <x v="0"/>
    <x v="0"/>
  </r>
  <r>
    <s v="P7691"/>
    <s v="information plus"/>
    <s v="Groceries"/>
    <x v="1"/>
    <n v="185"/>
    <n v="95"/>
    <n v="1468.66"/>
    <n v="271702.09999999998"/>
    <d v="2025-06-25T00:00:00"/>
    <d v="2025-08-22T00:00:00"/>
    <s v="Inactive"/>
    <x v="4"/>
    <s v="Information Plus"/>
    <s v="Groceries"/>
    <s v="Omni Suppliers"/>
    <x v="1541"/>
    <x v="4"/>
    <x v="1"/>
    <n v="185"/>
    <n v="95"/>
    <n v="1468.66"/>
    <n v="271702.10000000003"/>
    <x v="0"/>
    <x v="0"/>
  </r>
  <r>
    <s v="P5409"/>
    <s v="Affect Max"/>
    <s v="Groceries"/>
    <x v="4"/>
    <n v="183"/>
    <n v="43"/>
    <n v="9155.4500000000007"/>
    <n v="1675447.35"/>
    <d v="2025-01-13T00:00:00"/>
    <d v="2025-08-26T00:00:00"/>
    <s v="discon"/>
    <x v="3"/>
    <s v="Affect Max"/>
    <s v="Groceries"/>
    <s v="Retailmart Inc"/>
    <x v="1542"/>
    <x v="4"/>
    <x v="4"/>
    <n v="183"/>
    <n v="43"/>
    <n v="9155.4500000000007"/>
    <n v="1675447.35"/>
    <x v="0"/>
    <x v="0"/>
  </r>
  <r>
    <s v="P6406"/>
    <s v="Growth Lite"/>
    <s v="Clothing"/>
    <x v="3"/>
    <n v="54"/>
    <n v="29"/>
    <n v="9023.59"/>
    <n v="487273.86"/>
    <d v="2025-06-02T00:00:00"/>
    <d v="2025-08-16T00:00:00"/>
    <s v="Actv"/>
    <x v="4"/>
    <s v="Growth Lite"/>
    <s v="Clothing"/>
    <s v="Quickstock"/>
    <x v="1543"/>
    <x v="0"/>
    <x v="3"/>
    <n v="54"/>
    <n v="29"/>
    <n v="9023.59"/>
    <n v="487273.86"/>
    <x v="0"/>
    <x v="0"/>
  </r>
  <r>
    <s v="P4301"/>
    <s v="Service Max"/>
    <s v="Clothing"/>
    <x v="2"/>
    <n v="14"/>
    <n v="22"/>
    <n v="12059.53"/>
    <n v="168833.42"/>
    <d v="2025-04-27T00:00:00"/>
    <d v="2025-08-31T00:00:00"/>
    <s v="active"/>
    <x v="2"/>
    <s v="Service Max"/>
    <s v="Clothing"/>
    <s v=""/>
    <x v="1544"/>
    <x v="0"/>
    <x v="2"/>
    <n v="14"/>
    <n v="22"/>
    <n v="12059.53"/>
    <n v="168833.42"/>
    <x v="2"/>
    <x v="1"/>
  </r>
  <r>
    <s v="P2079"/>
    <s v="Suffer Max"/>
    <s v="Furniture"/>
    <x v="2"/>
    <n v="62"/>
    <n v="94"/>
    <n v="8241.44"/>
    <n v="510969.28"/>
    <d v="2025-02-07T00:00:00"/>
    <d v="2025-08-20T00:00:00"/>
    <s v="discon"/>
    <x v="1"/>
    <s v="Suffer Max"/>
    <s v="Furniture"/>
    <s v=""/>
    <x v="1545"/>
    <x v="2"/>
    <x v="2"/>
    <n v="62"/>
    <n v="94"/>
    <n v="8241.44"/>
    <n v="510969.28"/>
    <x v="2"/>
    <x v="1"/>
  </r>
  <r>
    <s v="P9795"/>
    <s v="Nice Lite"/>
    <s v="Clothing"/>
    <x v="1"/>
    <n v="137"/>
    <m/>
    <n v="13729.97"/>
    <n v="1881005.89"/>
    <d v="2025-05-08T00:00:00"/>
    <d v="2025-10-10T00:00:00"/>
    <s v="discontinued"/>
    <x v="0"/>
    <s v="Nice Lite"/>
    <s v="Clothing"/>
    <s v="Omni Suppliers"/>
    <x v="1126"/>
    <x v="0"/>
    <x v="1"/>
    <n v="137"/>
    <n v="0"/>
    <n v="13729.97"/>
    <n v="1881005.89"/>
    <x v="0"/>
    <x v="0"/>
  </r>
  <r>
    <s v="P7214"/>
    <s v="Ten Pro"/>
    <s v="Furniture"/>
    <x v="4"/>
    <n v="142"/>
    <n v="37"/>
    <n v="8788.5300000000007"/>
    <n v="1247971.26"/>
    <d v="2025-06-14T00:00:00"/>
    <d v="2025-07-19T00:00:00"/>
    <s v="discontinued"/>
    <x v="1"/>
    <s v="Ten Pro"/>
    <s v="Furniture"/>
    <s v="Retailmart Inc"/>
    <x v="1546"/>
    <x v="2"/>
    <x v="4"/>
    <n v="142"/>
    <n v="37"/>
    <n v="8788.5300000000007"/>
    <n v="1247971.26"/>
    <x v="0"/>
    <x v="0"/>
  </r>
  <r>
    <s v="P9791"/>
    <s v="South Pro"/>
    <s v="Electronics"/>
    <x v="0"/>
    <n v="1"/>
    <n v="62"/>
    <n v="5061.28"/>
    <n v="5061.28"/>
    <d v="2025-05-03T00:00:00"/>
    <d v="2025-09-22T00:00:00"/>
    <s v="Inactive"/>
    <x v="4"/>
    <s v="South Pro"/>
    <s v="Electronics"/>
    <s v="Global Traders"/>
    <x v="1547"/>
    <x v="3"/>
    <x v="0"/>
    <n v="1"/>
    <n v="62"/>
    <n v="5061.28"/>
    <n v="5061.28"/>
    <x v="2"/>
    <x v="1"/>
  </r>
  <r>
    <s v="P3653"/>
    <s v="Better Pro"/>
    <s v="Electronics"/>
    <x v="1"/>
    <n v="41"/>
    <n v="24"/>
    <n v="5958.73"/>
    <n v="244307.93"/>
    <d v="2025-02-20T00:00:00"/>
    <d v="2025-09-15T00:00:00"/>
    <m/>
    <x v="2"/>
    <s v="Better Pro"/>
    <s v="Electronics"/>
    <s v="Omni Suppliers"/>
    <x v="230"/>
    <x v="3"/>
    <x v="1"/>
    <n v="41"/>
    <n v="24"/>
    <n v="5958.73"/>
    <n v="244307.93"/>
    <x v="0"/>
    <x v="0"/>
  </r>
  <r>
    <s v="P5864"/>
    <s v="great max"/>
    <s v="Electronics"/>
    <x v="1"/>
    <n v="129"/>
    <n v="39"/>
    <n v="15929.5"/>
    <n v="2054905.5"/>
    <d v="2025-03-08T00:00:00"/>
    <d v="2025-09-08T00:00:00"/>
    <s v="active"/>
    <x v="4"/>
    <s v="Great Max"/>
    <s v="Electronics"/>
    <s v="Omni Suppliers"/>
    <x v="1548"/>
    <x v="3"/>
    <x v="1"/>
    <n v="129"/>
    <n v="39"/>
    <n v="15929.5"/>
    <n v="2054905.5"/>
    <x v="0"/>
    <x v="0"/>
  </r>
  <r>
    <s v="P1789"/>
    <s v="Whether Plus"/>
    <s v="Electronics"/>
    <x v="5"/>
    <n v="147"/>
    <n v="20"/>
    <n v="2649.84"/>
    <n v="389526.48"/>
    <d v="2025-03-18T00:00:00"/>
    <d v="2025-09-12T00:00:00"/>
    <s v="active"/>
    <x v="3"/>
    <s v="Whether Plus"/>
    <s v="Electronics"/>
    <s v="Abc Pvt Ltd"/>
    <x v="1549"/>
    <x v="3"/>
    <x v="5"/>
    <n v="147"/>
    <n v="20"/>
    <n v="2649.84"/>
    <n v="389526.48000000004"/>
    <x v="0"/>
    <x v="0"/>
  </r>
  <r>
    <s v="P9215"/>
    <s v="Phone X"/>
    <s v="Groceries"/>
    <x v="5"/>
    <n v="187"/>
    <n v="74"/>
    <n v="17181.96"/>
    <n v="3213026.52"/>
    <d v="2025-01-29T00:00:00"/>
    <d v="2025-09-20T00:00:00"/>
    <s v="Inactive"/>
    <x v="4"/>
    <s v="Phone X"/>
    <s v="Groceries"/>
    <s v="Abc Pvt Ltd"/>
    <x v="1550"/>
    <x v="4"/>
    <x v="5"/>
    <n v="187"/>
    <n v="74"/>
    <n v="17181.96"/>
    <n v="3213026.52"/>
    <x v="0"/>
    <x v="0"/>
  </r>
  <r>
    <s v="P8959"/>
    <s v="College Mini"/>
    <s v="Electronics"/>
    <x v="5"/>
    <n v="151"/>
    <n v="73"/>
    <n v="11128.15"/>
    <n v="1680350.65"/>
    <d v="2025-06-12T00:00:00"/>
    <d v="2025-07-21T00:00:00"/>
    <s v="discontinued"/>
    <x v="0"/>
    <s v="College Mini"/>
    <s v="Electronics"/>
    <s v="Abc Pvt Ltd"/>
    <x v="462"/>
    <x v="3"/>
    <x v="5"/>
    <n v="151"/>
    <n v="73"/>
    <n v="11128.15"/>
    <n v="1680350.65"/>
    <x v="0"/>
    <x v="0"/>
  </r>
  <r>
    <s v="P2834"/>
    <s v="Despite Max"/>
    <s v="Toys"/>
    <x v="5"/>
    <n v="28"/>
    <n v="56"/>
    <n v="10614.97"/>
    <n v="297219.15999999997"/>
    <d v="2025-06-02T00:00:00"/>
    <d v="2025-07-31T00:00:00"/>
    <s v="active"/>
    <x v="4"/>
    <s v="Despite Max"/>
    <s v="Toys"/>
    <s v="Abc Pvt Ltd"/>
    <x v="1551"/>
    <x v="1"/>
    <x v="5"/>
    <n v="28"/>
    <n v="56"/>
    <n v="10614.97"/>
    <n v="297219.15999999997"/>
    <x v="2"/>
    <x v="1"/>
  </r>
  <r>
    <s v="P7169"/>
    <s v="Guy Lite"/>
    <s v="Furniture"/>
    <x v="2"/>
    <n v="114"/>
    <n v="20"/>
    <n v="7142.82"/>
    <n v="814281.48"/>
    <d v="2025-01-28T00:00:00"/>
    <d v="2025-09-19T00:00:00"/>
    <s v="Inactive"/>
    <x v="0"/>
    <s v="Guy Lite"/>
    <s v="Furniture"/>
    <s v=""/>
    <x v="1552"/>
    <x v="2"/>
    <x v="2"/>
    <n v="114"/>
    <n v="20"/>
    <n v="7142.82"/>
    <n v="814281.48"/>
    <x v="0"/>
    <x v="0"/>
  </r>
  <r>
    <s v="P7777"/>
    <s v="analysis lite"/>
    <s v="Clothing"/>
    <x v="5"/>
    <n v="105"/>
    <n v="21"/>
    <n v="6125.24"/>
    <n v="643150.19999999995"/>
    <d v="2025-04-06T00:00:00"/>
    <d v="2025-08-15T00:00:00"/>
    <s v="discon"/>
    <x v="3"/>
    <s v="Analysis Lite"/>
    <s v="Clothing"/>
    <s v="Abc Pvt Ltd"/>
    <x v="1553"/>
    <x v="0"/>
    <x v="5"/>
    <n v="105"/>
    <n v="21"/>
    <n v="6125.24"/>
    <n v="643150.19999999995"/>
    <x v="0"/>
    <x v="0"/>
  </r>
  <r>
    <s v="P9934"/>
    <s v="Difficult Max"/>
    <s v="Clothing"/>
    <x v="1"/>
    <n v="198"/>
    <n v="71"/>
    <n v="4582.79"/>
    <n v="907392.42"/>
    <d v="2025-05-03T00:00:00"/>
    <d v="2025-10-07T00:00:00"/>
    <s v="Actv"/>
    <x v="2"/>
    <s v="Difficult Max"/>
    <s v="Clothing"/>
    <s v="Omni Suppliers"/>
    <x v="1554"/>
    <x v="0"/>
    <x v="1"/>
    <n v="198"/>
    <n v="71"/>
    <n v="4582.79"/>
    <n v="907392.42"/>
    <x v="0"/>
    <x v="0"/>
  </r>
  <r>
    <s v="P1109"/>
    <s v="Outside Lite"/>
    <s v="Toys"/>
    <x v="5"/>
    <n v="48"/>
    <n v="20"/>
    <n v="18601.939999999999"/>
    <n v="892893.11999999988"/>
    <d v="2025-03-06T00:00:00"/>
    <d v="2025-08-03T00:00:00"/>
    <s v="discon"/>
    <x v="3"/>
    <s v="Outside Lite"/>
    <s v="Toys"/>
    <s v="Abc Pvt Ltd"/>
    <x v="1555"/>
    <x v="1"/>
    <x v="5"/>
    <n v="48"/>
    <n v="20"/>
    <n v="18601.939999999999"/>
    <n v="892893.11999999988"/>
    <x v="0"/>
    <x v="0"/>
  </r>
  <r>
    <s v="P6684"/>
    <s v="Everybody Plus"/>
    <s v="Electronics"/>
    <x v="0"/>
    <n v="99"/>
    <n v="59"/>
    <n v="6817.78"/>
    <n v="674960.22"/>
    <d v="2025-04-28T00:00:00"/>
    <d v="2025-09-05T00:00:00"/>
    <s v="active"/>
    <x v="0"/>
    <s v="Everybody Plus"/>
    <s v="Electronics"/>
    <s v="Global Traders"/>
    <x v="1556"/>
    <x v="3"/>
    <x v="0"/>
    <n v="99"/>
    <n v="59"/>
    <n v="6817.78"/>
    <n v="674960.22"/>
    <x v="0"/>
    <x v="0"/>
  </r>
  <r>
    <s v="P1104"/>
    <s v="Answer X"/>
    <s v="Furniture"/>
    <x v="4"/>
    <n v="149"/>
    <n v="37"/>
    <n v="16483.7"/>
    <n v="2456071.2999999998"/>
    <d v="2025-04-13T00:00:00"/>
    <d v="2025-07-19T00:00:00"/>
    <s v="active"/>
    <x v="3"/>
    <s v="Answer X"/>
    <s v="Furniture"/>
    <s v="Retailmart Inc"/>
    <x v="364"/>
    <x v="2"/>
    <x v="4"/>
    <n v="149"/>
    <n v="37"/>
    <n v="16483.7"/>
    <n v="2456071.3000000003"/>
    <x v="0"/>
    <x v="0"/>
  </r>
  <r>
    <s v="P1298"/>
    <s v="Discover Mini"/>
    <s v="Electronics"/>
    <x v="0"/>
    <n v="166"/>
    <n v="92"/>
    <n v="3121.57"/>
    <n v="518180.62000000011"/>
    <d v="2025-03-20T00:00:00"/>
    <d v="2025-10-02T00:00:00"/>
    <s v="Inactive"/>
    <x v="0"/>
    <s v="Discover Mini"/>
    <s v="Electronics"/>
    <s v="Global Traders"/>
    <x v="1557"/>
    <x v="3"/>
    <x v="0"/>
    <n v="166"/>
    <n v="92"/>
    <n v="3121.57"/>
    <n v="518180.62000000005"/>
    <x v="0"/>
    <x v="0"/>
  </r>
  <r>
    <s v="P4196"/>
    <s v="page x"/>
    <s v="Groceries"/>
    <x v="1"/>
    <n v="80"/>
    <n v="83"/>
    <n v="1838.56"/>
    <n v="147084.79999999999"/>
    <d v="2025-02-19T00:00:00"/>
    <d v="2025-09-21T00:00:00"/>
    <m/>
    <x v="4"/>
    <s v="Page X"/>
    <s v="Groceries"/>
    <s v="Omni Suppliers"/>
    <x v="1558"/>
    <x v="4"/>
    <x v="1"/>
    <n v="80"/>
    <n v="83"/>
    <n v="1838.56"/>
    <n v="147084.79999999999"/>
    <x v="2"/>
    <x v="1"/>
  </r>
  <r>
    <s v="P9572"/>
    <s v="Foreign Lite"/>
    <s v="Electronics"/>
    <x v="3"/>
    <m/>
    <n v="85"/>
    <n v="16154.87"/>
    <m/>
    <d v="2025-01-14T00:00:00"/>
    <d v="2025-08-02T00:00:00"/>
    <s v="discontinued"/>
    <x v="1"/>
    <s v="Foreign Lite"/>
    <s v="Electronics"/>
    <s v="Quickstock"/>
    <x v="1559"/>
    <x v="3"/>
    <x v="3"/>
    <n v="0"/>
    <n v="85"/>
    <n v="16154.87"/>
    <n v="0"/>
    <x v="1"/>
    <x v="1"/>
  </r>
  <r>
    <s v="P7843"/>
    <s v="Start Max"/>
    <s v="Toys"/>
    <x v="4"/>
    <n v="81"/>
    <n v="93"/>
    <n v="6924.7"/>
    <n v="560900.69999999995"/>
    <d v="2025-06-01T00:00:00"/>
    <d v="2025-09-25T00:00:00"/>
    <s v="discontinued"/>
    <x v="2"/>
    <s v="Start Max"/>
    <s v="Toys"/>
    <s v="Retailmart Inc"/>
    <x v="1336"/>
    <x v="1"/>
    <x v="4"/>
    <n v="81"/>
    <n v="93"/>
    <n v="6924.7"/>
    <n v="560900.69999999995"/>
    <x v="2"/>
    <x v="1"/>
  </r>
  <r>
    <s v="P2667"/>
    <s v="management lite"/>
    <s v="Groceries"/>
    <x v="4"/>
    <n v="36"/>
    <n v="23"/>
    <n v="14190.55"/>
    <n v="510859.8"/>
    <d v="2025-05-04T00:00:00"/>
    <d v="2025-09-20T00:00:00"/>
    <s v="discon"/>
    <x v="0"/>
    <s v="Management Lite"/>
    <s v="Groceries"/>
    <s v="Retailmart Inc"/>
    <x v="1560"/>
    <x v="4"/>
    <x v="4"/>
    <n v="36"/>
    <n v="23"/>
    <n v="14190.55"/>
    <n v="510859.8"/>
    <x v="0"/>
    <x v="0"/>
  </r>
  <r>
    <s v="P2996"/>
    <s v="Mouth Max"/>
    <s v="Toys"/>
    <x v="3"/>
    <n v="145"/>
    <n v="85"/>
    <n v="2899.78"/>
    <n v="420468.1"/>
    <d v="2025-05-17T00:00:00"/>
    <d v="2025-09-05T00:00:00"/>
    <s v="active"/>
    <x v="4"/>
    <s v="Mouth Max"/>
    <s v="Toys"/>
    <s v="Quickstock"/>
    <x v="1561"/>
    <x v="1"/>
    <x v="3"/>
    <n v="145"/>
    <n v="85"/>
    <n v="2899.78"/>
    <n v="420468.10000000003"/>
    <x v="0"/>
    <x v="0"/>
  </r>
  <r>
    <s v="P2490"/>
    <s v="Picture Plus"/>
    <s v="Toys"/>
    <x v="5"/>
    <n v="27"/>
    <m/>
    <n v="17243.78"/>
    <n v="465582.05999999988"/>
    <d v="2025-04-21T00:00:00"/>
    <d v="2025-07-16T00:00:00"/>
    <s v="discon"/>
    <x v="3"/>
    <s v="Picture Plus"/>
    <s v="Toys"/>
    <s v="Abc Pvt Ltd"/>
    <x v="1562"/>
    <x v="1"/>
    <x v="5"/>
    <n v="27"/>
    <n v="0"/>
    <n v="17243.78"/>
    <n v="465582.05999999994"/>
    <x v="0"/>
    <x v="0"/>
  </r>
  <r>
    <s v="P3440"/>
    <s v="Make Plus"/>
    <s v="Toys"/>
    <x v="0"/>
    <n v="187"/>
    <n v="34"/>
    <n v="19995.04"/>
    <n v="3739072.48"/>
    <d v="2025-06-29T00:00:00"/>
    <d v="2025-09-04T00:00:00"/>
    <s v="discontinued"/>
    <x v="0"/>
    <s v="Make Plus"/>
    <s v="Toys"/>
    <s v="Global Traders"/>
    <x v="1086"/>
    <x v="1"/>
    <x v="0"/>
    <n v="187"/>
    <n v="34"/>
    <n v="19995.04"/>
    <n v="3739072.48"/>
    <x v="0"/>
    <x v="0"/>
  </r>
  <r>
    <s v="P6190"/>
    <s v="Raise Lite"/>
    <s v="Electronics"/>
    <x v="4"/>
    <n v="55"/>
    <n v="42"/>
    <n v="19259.689999999999"/>
    <n v="1059282.95"/>
    <d v="2025-07-10T00:00:00"/>
    <d v="2025-07-16T00:00:00"/>
    <s v="active"/>
    <x v="3"/>
    <s v="Raise Lite"/>
    <s v="Electronics"/>
    <s v="Retailmart Inc"/>
    <x v="1563"/>
    <x v="3"/>
    <x v="4"/>
    <n v="55"/>
    <n v="42"/>
    <n v="19259.689999999999"/>
    <n v="1059282.95"/>
    <x v="0"/>
    <x v="0"/>
  </r>
  <r>
    <s v="P4034"/>
    <s v="His Max"/>
    <s v="Clothing"/>
    <x v="4"/>
    <n v="104"/>
    <n v="25"/>
    <n v="11467.69"/>
    <n v="1192639.76"/>
    <d v="2025-03-15T00:00:00"/>
    <d v="2025-09-02T00:00:00"/>
    <s v="active"/>
    <x v="2"/>
    <s v="His Max"/>
    <s v="Clothing"/>
    <s v="Retailmart Inc"/>
    <x v="352"/>
    <x v="0"/>
    <x v="4"/>
    <n v="104"/>
    <n v="25"/>
    <n v="11467.69"/>
    <n v="1192639.76"/>
    <x v="0"/>
    <x v="0"/>
  </r>
  <r>
    <s v="P4262"/>
    <s v="Wish Plus"/>
    <s v="Groceries"/>
    <x v="1"/>
    <n v="8"/>
    <n v="79"/>
    <n v="1310.6099999999999"/>
    <n v="10484.879999999999"/>
    <d v="2025-06-29T00:00:00"/>
    <d v="2025-08-28T00:00:00"/>
    <s v="active"/>
    <x v="3"/>
    <s v="Wish Plus"/>
    <s v="Groceries"/>
    <s v="Omni Suppliers"/>
    <x v="1564"/>
    <x v="4"/>
    <x v="1"/>
    <n v="8"/>
    <n v="79"/>
    <n v="1310.6099999999999"/>
    <n v="10484.879999999999"/>
    <x v="2"/>
    <x v="1"/>
  </r>
  <r>
    <s v="P5320"/>
    <s v="Suddenly Mini"/>
    <s v="Groceries"/>
    <x v="4"/>
    <n v="50"/>
    <n v="79"/>
    <n v="3323.07"/>
    <n v="166153.5"/>
    <d v="2025-06-13T00:00:00"/>
    <d v="2025-10-03T00:00:00"/>
    <s v="Actv"/>
    <x v="2"/>
    <s v="Suddenly Mini"/>
    <s v="Groceries"/>
    <s v="Retailmart Inc"/>
    <x v="836"/>
    <x v="4"/>
    <x v="4"/>
    <n v="50"/>
    <n v="79"/>
    <n v="3323.07"/>
    <n v="166153.5"/>
    <x v="2"/>
    <x v="1"/>
  </r>
  <r>
    <s v="P5264"/>
    <s v="Around Plus"/>
    <s v="Clothing"/>
    <x v="1"/>
    <n v="61"/>
    <n v="77"/>
    <n v="19502.990000000002"/>
    <n v="1189682.3899999999"/>
    <d v="2025-05-04T00:00:00"/>
    <d v="2025-10-11T00:00:00"/>
    <s v="discontinued"/>
    <x v="3"/>
    <s v="Around Plus"/>
    <s v="Clothing"/>
    <s v="Omni Suppliers"/>
    <x v="1565"/>
    <x v="0"/>
    <x v="1"/>
    <n v="61"/>
    <n v="77"/>
    <n v="19502.990000000002"/>
    <n v="1189682.3900000001"/>
    <x v="2"/>
    <x v="1"/>
  </r>
  <r>
    <s v="P6539"/>
    <s v="Technology X"/>
    <s v="Electronics"/>
    <x v="5"/>
    <n v="78"/>
    <n v="27"/>
    <n v="6598.69"/>
    <n v="514697.81999999989"/>
    <d v="2025-07-04T00:00:00"/>
    <d v="2025-10-03T00:00:00"/>
    <m/>
    <x v="0"/>
    <s v="Technology X"/>
    <s v="Electronics"/>
    <s v="Abc Pvt Ltd"/>
    <x v="275"/>
    <x v="3"/>
    <x v="5"/>
    <n v="78"/>
    <n v="27"/>
    <n v="6598.69"/>
    <n v="514697.81999999995"/>
    <x v="0"/>
    <x v="0"/>
  </r>
  <r>
    <s v="P4541"/>
    <s v="Image X"/>
    <s v="Electronics"/>
    <x v="4"/>
    <n v="50"/>
    <m/>
    <n v="349.7"/>
    <n v="17485"/>
    <d v="2025-04-14T00:00:00"/>
    <d v="2025-08-18T00:00:00"/>
    <s v="active"/>
    <x v="3"/>
    <s v="Image X"/>
    <s v="Electronics"/>
    <s v="Retailmart Inc"/>
    <x v="4"/>
    <x v="3"/>
    <x v="4"/>
    <n v="50"/>
    <n v="0"/>
    <n v="349.7"/>
    <n v="17485"/>
    <x v="0"/>
    <x v="0"/>
  </r>
  <r>
    <s v="P6641"/>
    <s v="Officer Plus"/>
    <s v="Clothing"/>
    <x v="3"/>
    <n v="105"/>
    <n v="58"/>
    <n v="7132.55"/>
    <n v="748917.75"/>
    <d v="2025-01-17T00:00:00"/>
    <d v="2025-08-27T00:00:00"/>
    <s v="Actv"/>
    <x v="4"/>
    <s v="Officer Plus"/>
    <s v="Clothing"/>
    <s v="Quickstock"/>
    <x v="1566"/>
    <x v="0"/>
    <x v="3"/>
    <n v="105"/>
    <n v="58"/>
    <n v="7132.55"/>
    <n v="748917.75"/>
    <x v="0"/>
    <x v="0"/>
  </r>
  <r>
    <s v="P4878"/>
    <s v="Plan X"/>
    <s v="Clothing"/>
    <x v="1"/>
    <n v="20"/>
    <n v="84"/>
    <n v="11997.72"/>
    <n v="239954.4"/>
    <d v="2025-07-01T00:00:00"/>
    <d v="2025-08-08T00:00:00"/>
    <s v="discontinued"/>
    <x v="2"/>
    <s v="Plan X"/>
    <s v="Clothing"/>
    <s v="Omni Suppliers"/>
    <x v="1567"/>
    <x v="0"/>
    <x v="1"/>
    <n v="20"/>
    <n v="84"/>
    <n v="11997.72"/>
    <n v="239954.4"/>
    <x v="2"/>
    <x v="1"/>
  </r>
  <r>
    <s v="P9974"/>
    <s v="Candidate Lite"/>
    <s v="Toys"/>
    <x v="2"/>
    <n v="27"/>
    <n v="42"/>
    <n v="6291.25"/>
    <n v="169863.75"/>
    <d v="2025-04-08T00:00:00"/>
    <d v="2025-09-11T00:00:00"/>
    <s v="Inactive"/>
    <x v="3"/>
    <s v="Candidate Lite"/>
    <s v="Toys"/>
    <s v=""/>
    <x v="1568"/>
    <x v="1"/>
    <x v="2"/>
    <n v="27"/>
    <n v="42"/>
    <n v="6291.25"/>
    <n v="169863.75"/>
    <x v="2"/>
    <x v="1"/>
  </r>
  <r>
    <s v="P3956"/>
    <s v="Study Lite"/>
    <s v="Furniture"/>
    <x v="3"/>
    <n v="141"/>
    <n v="30"/>
    <n v="12575.88"/>
    <n v="1773199.08"/>
    <d v="2025-04-18T00:00:00"/>
    <d v="2025-10-09T00:00:00"/>
    <s v="active"/>
    <x v="4"/>
    <s v="Study Lite"/>
    <s v="Furniture"/>
    <s v="Quickstock"/>
    <x v="1569"/>
    <x v="2"/>
    <x v="3"/>
    <n v="141"/>
    <n v="30"/>
    <n v="12575.88"/>
    <n v="1773199.0799999998"/>
    <x v="0"/>
    <x v="0"/>
  </r>
  <r>
    <s v="P6087"/>
    <s v="Phone Lite"/>
    <s v="Groceries"/>
    <x v="3"/>
    <n v="98"/>
    <n v="80"/>
    <n v="8693.36"/>
    <n v="851949.28"/>
    <d v="2025-03-13T00:00:00"/>
    <d v="2025-09-29T00:00:00"/>
    <s v="active"/>
    <x v="2"/>
    <s v="Phone Lite"/>
    <s v="Groceries"/>
    <s v="Quickstock"/>
    <x v="412"/>
    <x v="4"/>
    <x v="3"/>
    <n v="98"/>
    <n v="80"/>
    <n v="8693.36"/>
    <n v="851949.28"/>
    <x v="0"/>
    <x v="0"/>
  </r>
  <r>
    <s v="P7942"/>
    <s v="Present Mini"/>
    <s v="Clothing"/>
    <x v="4"/>
    <n v="80"/>
    <n v="92"/>
    <n v="8555.0499999999993"/>
    <n v="684404"/>
    <d v="2025-04-21T00:00:00"/>
    <d v="2025-09-10T00:00:00"/>
    <s v="Actv"/>
    <x v="0"/>
    <s v="Present Mini"/>
    <s v="Clothing"/>
    <s v="Retailmart Inc"/>
    <x v="1570"/>
    <x v="0"/>
    <x v="4"/>
    <n v="80"/>
    <n v="92"/>
    <n v="8555.0499999999993"/>
    <n v="684404"/>
    <x v="2"/>
    <x v="1"/>
  </r>
  <r>
    <s v="P7458"/>
    <s v="Sure Plus"/>
    <s v="Clothing"/>
    <x v="4"/>
    <n v="177"/>
    <n v="88"/>
    <n v="2040.28"/>
    <n v="361129.56"/>
    <d v="2025-05-05T00:00:00"/>
    <d v="2025-07-25T00:00:00"/>
    <s v="Actv"/>
    <x v="0"/>
    <s v="Sure Plus"/>
    <s v="Clothing"/>
    <s v="Retailmart Inc"/>
    <x v="1571"/>
    <x v="0"/>
    <x v="4"/>
    <n v="177"/>
    <n v="88"/>
    <n v="2040.28"/>
    <n v="361129.56"/>
    <x v="0"/>
    <x v="0"/>
  </r>
  <r>
    <s v="P4203"/>
    <s v="Population Pro"/>
    <s v="Furniture"/>
    <x v="0"/>
    <n v="99"/>
    <n v="73"/>
    <n v="18718.2"/>
    <n v="1853101.8"/>
    <d v="2025-06-07T00:00:00"/>
    <d v="2025-08-18T00:00:00"/>
    <s v="discon"/>
    <x v="3"/>
    <s v="Population Pro"/>
    <s v="Furniture"/>
    <s v="Global Traders"/>
    <x v="185"/>
    <x v="2"/>
    <x v="0"/>
    <n v="99"/>
    <n v="73"/>
    <n v="18718.2"/>
    <n v="1853101.8"/>
    <x v="0"/>
    <x v="0"/>
  </r>
  <r>
    <s v="P4349"/>
    <s v="add max"/>
    <s v="Toys"/>
    <x v="5"/>
    <n v="69"/>
    <n v="21"/>
    <n v="1245.51"/>
    <n v="85940.19"/>
    <d v="2025-06-18T00:00:00"/>
    <d v="2025-08-29T00:00:00"/>
    <s v="active"/>
    <x v="2"/>
    <s v="Add Max"/>
    <s v="Toys"/>
    <s v="Abc Pvt Ltd"/>
    <x v="1572"/>
    <x v="1"/>
    <x v="5"/>
    <n v="69"/>
    <n v="21"/>
    <n v="1245.51"/>
    <n v="85940.19"/>
    <x v="0"/>
    <x v="0"/>
  </r>
  <r>
    <s v="P1583"/>
    <s v="So Max"/>
    <s v="Clothing"/>
    <x v="3"/>
    <n v="175"/>
    <n v="69"/>
    <n v="1825.74"/>
    <n v="319504.5"/>
    <d v="2025-04-17T00:00:00"/>
    <d v="2025-08-30T00:00:00"/>
    <s v="active"/>
    <x v="0"/>
    <s v="So Max"/>
    <s v="Clothing"/>
    <s v="Quickstock"/>
    <x v="1573"/>
    <x v="0"/>
    <x v="3"/>
    <n v="175"/>
    <n v="69"/>
    <n v="1825.74"/>
    <n v="319504.5"/>
    <x v="0"/>
    <x v="0"/>
  </r>
  <r>
    <s v="P7196"/>
    <s v="Own Pro"/>
    <s v="Electronics"/>
    <x v="0"/>
    <n v="171"/>
    <n v="27"/>
    <n v="18706.41"/>
    <n v="3198796.11"/>
    <d v="2025-01-19T00:00:00"/>
    <d v="2025-08-01T00:00:00"/>
    <s v="discontinued"/>
    <x v="2"/>
    <s v="Own Pro"/>
    <s v="Electronics"/>
    <s v="Global Traders"/>
    <x v="289"/>
    <x v="3"/>
    <x v="0"/>
    <n v="171"/>
    <n v="27"/>
    <n v="18706.41"/>
    <n v="3198796.11"/>
    <x v="0"/>
    <x v="0"/>
  </r>
  <r>
    <s v="P4185"/>
    <s v="Away Mini"/>
    <s v="Electronics"/>
    <x v="1"/>
    <n v="146"/>
    <n v="57"/>
    <n v="12401.47"/>
    <n v="1810614.62"/>
    <d v="2025-05-10T00:00:00"/>
    <d v="2025-07-21T00:00:00"/>
    <s v="Inactive"/>
    <x v="2"/>
    <s v="Away Mini"/>
    <s v="Electronics"/>
    <s v="Omni Suppliers"/>
    <x v="906"/>
    <x v="3"/>
    <x v="1"/>
    <n v="146"/>
    <n v="57"/>
    <n v="12401.47"/>
    <n v="1810614.6199999999"/>
    <x v="0"/>
    <x v="0"/>
  </r>
  <r>
    <s v="P6273"/>
    <s v="Fund Lite"/>
    <s v="Toys"/>
    <x v="1"/>
    <n v="157"/>
    <n v="92"/>
    <n v="6653.29"/>
    <n v="1044566.53"/>
    <d v="2025-02-23T00:00:00"/>
    <d v="2025-07-17T00:00:00"/>
    <s v="active"/>
    <x v="4"/>
    <s v="Fund Lite"/>
    <s v="Toys"/>
    <s v="Omni Suppliers"/>
    <x v="711"/>
    <x v="1"/>
    <x v="1"/>
    <n v="157"/>
    <n v="92"/>
    <n v="6653.29"/>
    <n v="1044566.53"/>
    <x v="0"/>
    <x v="0"/>
  </r>
  <r>
    <s v="P7902"/>
    <s v="Trial Pro"/>
    <s v="Furniture"/>
    <x v="0"/>
    <n v="67"/>
    <n v="80"/>
    <n v="12000.27"/>
    <n v="804018.09000000008"/>
    <d v="2025-04-22T00:00:00"/>
    <d v="2025-09-16T00:00:00"/>
    <s v="discon"/>
    <x v="3"/>
    <s v="Trial Pro"/>
    <s v="Furniture"/>
    <s v="Global Traders"/>
    <x v="1574"/>
    <x v="2"/>
    <x v="0"/>
    <n v="67"/>
    <n v="80"/>
    <n v="12000.27"/>
    <n v="804018.09000000008"/>
    <x v="2"/>
    <x v="1"/>
  </r>
  <r>
    <s v="P7745"/>
    <s v="Born Mini"/>
    <s v="Groceries"/>
    <x v="3"/>
    <n v="110"/>
    <n v="36"/>
    <n v="13811.98"/>
    <n v="1519317.8"/>
    <d v="2025-04-23T00:00:00"/>
    <d v="2025-09-07T00:00:00"/>
    <m/>
    <x v="3"/>
    <s v="Born Mini"/>
    <s v="Groceries"/>
    <s v="Quickstock"/>
    <x v="1575"/>
    <x v="4"/>
    <x v="3"/>
    <n v="110"/>
    <n v="36"/>
    <n v="13811.98"/>
    <n v="1519317.8"/>
    <x v="0"/>
    <x v="0"/>
  </r>
  <r>
    <s v="P6298"/>
    <s v="Although Pro"/>
    <s v="Toys"/>
    <x v="5"/>
    <n v="69"/>
    <n v="82"/>
    <n v="10187.969999999999"/>
    <n v="702969.92999999993"/>
    <d v="2025-07-06T00:00:00"/>
    <d v="2025-09-11T00:00:00"/>
    <s v="discon"/>
    <x v="0"/>
    <s v="Although Pro"/>
    <s v="Toys"/>
    <s v="Abc Pvt Ltd"/>
    <x v="1292"/>
    <x v="1"/>
    <x v="5"/>
    <n v="69"/>
    <n v="82"/>
    <n v="10187.969999999999"/>
    <n v="702969.92999999993"/>
    <x v="2"/>
    <x v="1"/>
  </r>
  <r>
    <s v="P5047"/>
    <s v="Million X"/>
    <s v="Groceries"/>
    <x v="1"/>
    <n v="157"/>
    <n v="44"/>
    <n v="18196.25"/>
    <n v="2856811.25"/>
    <d v="2025-01-21T00:00:00"/>
    <d v="2025-09-02T00:00:00"/>
    <s v="active"/>
    <x v="2"/>
    <s v="Million X"/>
    <s v="Groceries"/>
    <s v="Omni Suppliers"/>
    <x v="1576"/>
    <x v="4"/>
    <x v="1"/>
    <n v="157"/>
    <n v="44"/>
    <n v="18196.25"/>
    <n v="2856811.25"/>
    <x v="0"/>
    <x v="0"/>
  </r>
  <r>
    <s v="P6247"/>
    <s v="Leader Lite"/>
    <s v="Clothing"/>
    <x v="0"/>
    <n v="198"/>
    <n v="45"/>
    <n v="4561.72"/>
    <n v="903220.56"/>
    <d v="2025-07-11T00:00:00"/>
    <d v="2025-09-07T00:00:00"/>
    <s v="discon"/>
    <x v="1"/>
    <s v="Leader Lite"/>
    <s v="Clothing"/>
    <s v="Global Traders"/>
    <x v="1577"/>
    <x v="0"/>
    <x v="0"/>
    <n v="198"/>
    <n v="45"/>
    <n v="4561.72"/>
    <n v="903220.56"/>
    <x v="0"/>
    <x v="0"/>
  </r>
  <r>
    <s v="P1680"/>
    <s v="Eye X"/>
    <s v="Groceries"/>
    <x v="5"/>
    <n v="22"/>
    <n v="66"/>
    <n v="7887.14"/>
    <n v="173517.08"/>
    <d v="2025-04-27T00:00:00"/>
    <d v="2025-08-26T00:00:00"/>
    <s v="active"/>
    <x v="3"/>
    <s v="Eye X"/>
    <s v="Groceries"/>
    <s v="Abc Pvt Ltd"/>
    <x v="1578"/>
    <x v="4"/>
    <x v="5"/>
    <n v="22"/>
    <n v="66"/>
    <n v="7887.14"/>
    <n v="173517.08000000002"/>
    <x v="2"/>
    <x v="1"/>
  </r>
  <r>
    <s v="P9001"/>
    <s v="Best Lite"/>
    <s v="Clothing"/>
    <x v="4"/>
    <n v="193"/>
    <n v="35"/>
    <n v="3088.19"/>
    <n v="596020.67000000004"/>
    <d v="2025-02-04T00:00:00"/>
    <d v="2025-08-23T00:00:00"/>
    <s v="active"/>
    <x v="0"/>
    <s v="Best Lite"/>
    <s v="Clothing"/>
    <s v="Retailmart Inc"/>
    <x v="1422"/>
    <x v="0"/>
    <x v="4"/>
    <n v="193"/>
    <n v="35"/>
    <n v="3088.19"/>
    <n v="596020.67000000004"/>
    <x v="0"/>
    <x v="0"/>
  </r>
  <r>
    <s v="P8586"/>
    <s v="Name Plus"/>
    <s v="Toys"/>
    <x v="3"/>
    <n v="168"/>
    <n v="96"/>
    <n v="14670.12"/>
    <n v="2464580.16"/>
    <d v="2025-01-25T00:00:00"/>
    <d v="2025-09-07T00:00:00"/>
    <s v="discon"/>
    <x v="2"/>
    <s v="Name Plus"/>
    <s v="Toys"/>
    <s v="Quickstock"/>
    <x v="1516"/>
    <x v="1"/>
    <x v="3"/>
    <n v="168"/>
    <n v="96"/>
    <n v="14670.12"/>
    <n v="2464580.16"/>
    <x v="0"/>
    <x v="0"/>
  </r>
  <r>
    <s v="P3463"/>
    <s v="Large X"/>
    <s v="Furniture"/>
    <x v="0"/>
    <n v="181"/>
    <n v="91"/>
    <n v="5734.02"/>
    <n v="1037857.62"/>
    <d v="2025-01-16T00:00:00"/>
    <d v="2025-08-30T00:00:00"/>
    <m/>
    <x v="0"/>
    <s v="Large X"/>
    <s v="Furniture"/>
    <s v="Global Traders"/>
    <x v="1511"/>
    <x v="2"/>
    <x v="0"/>
    <n v="181"/>
    <n v="91"/>
    <n v="5734.02"/>
    <n v="1037857.6200000001"/>
    <x v="0"/>
    <x v="0"/>
  </r>
  <r>
    <s v="P4227"/>
    <s v="Country Max"/>
    <s v="Electronics"/>
    <x v="0"/>
    <n v="164"/>
    <n v="84"/>
    <n v="4157.45"/>
    <n v="681821.79999999993"/>
    <d v="2025-06-02T00:00:00"/>
    <d v="2025-07-23T00:00:00"/>
    <s v="Actv"/>
    <x v="2"/>
    <s v="Country Max"/>
    <s v="Electronics"/>
    <s v="Global Traders"/>
    <x v="1579"/>
    <x v="3"/>
    <x v="0"/>
    <n v="164"/>
    <n v="84"/>
    <n v="4157.45"/>
    <n v="681821.79999999993"/>
    <x v="0"/>
    <x v="0"/>
  </r>
  <r>
    <s v="P3486"/>
    <s v="Pull Pro"/>
    <s v="Furniture"/>
    <x v="2"/>
    <n v="131"/>
    <n v="29"/>
    <n v="147.44999999999999"/>
    <n v="19315.95"/>
    <d v="2025-07-13T00:00:00"/>
    <d v="2025-07-28T00:00:00"/>
    <s v="active"/>
    <x v="1"/>
    <s v="Pull Pro"/>
    <s v="Furniture"/>
    <s v=""/>
    <x v="1580"/>
    <x v="2"/>
    <x v="2"/>
    <n v="131"/>
    <n v="29"/>
    <n v="147.44999999999999"/>
    <n v="19315.949999999997"/>
    <x v="0"/>
    <x v="0"/>
  </r>
  <r>
    <s v="P3317"/>
    <s v="Scientist Max"/>
    <s v="Furniture"/>
    <x v="4"/>
    <n v="37"/>
    <n v="31"/>
    <n v="7196.47"/>
    <n v="266269.39"/>
    <d v="2025-03-09T00:00:00"/>
    <d v="2025-08-24T00:00:00"/>
    <m/>
    <x v="2"/>
    <s v="Scientist Max"/>
    <s v="Furniture"/>
    <s v="Retailmart Inc"/>
    <x v="592"/>
    <x v="2"/>
    <x v="4"/>
    <n v="37"/>
    <n v="31"/>
    <n v="7196.47"/>
    <n v="266269.39"/>
    <x v="0"/>
    <x v="0"/>
  </r>
  <r>
    <s v="P8848"/>
    <s v="Past Lite"/>
    <s v="Electronics"/>
    <x v="3"/>
    <n v="194"/>
    <n v="48"/>
    <n v="18603.61"/>
    <n v="3609100.34"/>
    <d v="2025-02-11T00:00:00"/>
    <d v="2025-08-15T00:00:00"/>
    <s v="discontinued"/>
    <x v="2"/>
    <s v="Past Lite"/>
    <s v="Electronics"/>
    <s v="Quickstock"/>
    <x v="1581"/>
    <x v="3"/>
    <x v="3"/>
    <n v="194"/>
    <n v="48"/>
    <n v="18603.61"/>
    <n v="3609100.3400000003"/>
    <x v="0"/>
    <x v="0"/>
  </r>
  <r>
    <s v="P2293"/>
    <s v="Protect Max"/>
    <s v="Clothing"/>
    <x v="3"/>
    <n v="161"/>
    <n v="68"/>
    <n v="17929.91"/>
    <n v="2886715.51"/>
    <d v="2025-06-22T00:00:00"/>
    <d v="2025-09-15T00:00:00"/>
    <s v="active"/>
    <x v="4"/>
    <s v="Protect Max"/>
    <s v="Clothing"/>
    <s v="Quickstock"/>
    <x v="643"/>
    <x v="0"/>
    <x v="3"/>
    <n v="161"/>
    <n v="68"/>
    <n v="17929.91"/>
    <n v="2886715.51"/>
    <x v="0"/>
    <x v="0"/>
  </r>
  <r>
    <s v="P9414"/>
    <s v="Wall Plus"/>
    <s v="Furniture"/>
    <x v="1"/>
    <n v="2"/>
    <n v="86"/>
    <n v="15317.15"/>
    <n v="30634.3"/>
    <d v="2025-04-10T00:00:00"/>
    <d v="2025-09-19T00:00:00"/>
    <s v="active"/>
    <x v="1"/>
    <s v="Wall Plus"/>
    <s v="Furniture"/>
    <s v="Omni Suppliers"/>
    <x v="1582"/>
    <x v="2"/>
    <x v="1"/>
    <n v="2"/>
    <n v="86"/>
    <n v="15317.15"/>
    <n v="30634.3"/>
    <x v="2"/>
    <x v="1"/>
  </r>
  <r>
    <s v="P5323"/>
    <s v="Oil Max"/>
    <s v="Clothing"/>
    <x v="0"/>
    <n v="144"/>
    <n v="33"/>
    <n v="17037.21"/>
    <n v="2453358.2400000002"/>
    <d v="2025-01-19T00:00:00"/>
    <d v="2025-07-26T00:00:00"/>
    <s v="active"/>
    <x v="0"/>
    <s v="Oil Max"/>
    <s v="Clothing"/>
    <s v="Global Traders"/>
    <x v="1059"/>
    <x v="0"/>
    <x v="0"/>
    <n v="144"/>
    <n v="33"/>
    <n v="17037.21"/>
    <n v="2453358.2399999998"/>
    <x v="0"/>
    <x v="0"/>
  </r>
  <r>
    <s v="P2885"/>
    <s v="Staff Pro"/>
    <s v="Electronics"/>
    <x v="3"/>
    <n v="148"/>
    <n v="95"/>
    <n v="19558.18"/>
    <n v="2894610.64"/>
    <d v="2025-01-18T00:00:00"/>
    <d v="2025-07-14T00:00:00"/>
    <s v="Actv"/>
    <x v="4"/>
    <s v="Staff Pro"/>
    <s v="Electronics"/>
    <s v="Quickstock"/>
    <x v="1211"/>
    <x v="3"/>
    <x v="3"/>
    <n v="148"/>
    <n v="95"/>
    <n v="19558.18"/>
    <n v="2894610.64"/>
    <x v="0"/>
    <x v="0"/>
  </r>
  <r>
    <s v="P3338"/>
    <s v="And Plus"/>
    <s v="Furniture"/>
    <x v="1"/>
    <n v="52"/>
    <n v="66"/>
    <n v="7623.01"/>
    <n v="396396.52"/>
    <d v="2025-01-17T00:00:00"/>
    <d v="2025-08-17T00:00:00"/>
    <s v="Actv"/>
    <x v="4"/>
    <s v="And Plus"/>
    <s v="Furniture"/>
    <s v="Omni Suppliers"/>
    <x v="1583"/>
    <x v="2"/>
    <x v="1"/>
    <n v="52"/>
    <n v="66"/>
    <n v="7623.01"/>
    <n v="396396.52"/>
    <x v="2"/>
    <x v="1"/>
  </r>
  <r>
    <s v="P7791"/>
    <s v="Improve Mini"/>
    <s v="Groceries"/>
    <x v="0"/>
    <n v="3"/>
    <n v="46"/>
    <n v="10647.46"/>
    <n v="31942.38"/>
    <d v="2025-04-22T00:00:00"/>
    <d v="2025-09-25T00:00:00"/>
    <s v="Actv"/>
    <x v="1"/>
    <s v="Improve Mini"/>
    <s v="Groceries"/>
    <s v="Global Traders"/>
    <x v="271"/>
    <x v="4"/>
    <x v="0"/>
    <n v="3"/>
    <n v="46"/>
    <n v="10647.46"/>
    <n v="31942.379999999997"/>
    <x v="2"/>
    <x v="1"/>
  </r>
  <r>
    <s v="P1869"/>
    <s v="Without Plus"/>
    <s v="Electronics"/>
    <x v="4"/>
    <n v="46"/>
    <n v="63"/>
    <n v="17327.16"/>
    <n v="797049.36"/>
    <d v="2025-06-13T00:00:00"/>
    <d v="2025-10-07T00:00:00"/>
    <m/>
    <x v="1"/>
    <s v="Without Plus"/>
    <s v="Electronics"/>
    <s v="Retailmart Inc"/>
    <x v="1584"/>
    <x v="3"/>
    <x v="4"/>
    <n v="46"/>
    <n v="63"/>
    <n v="17327.16"/>
    <n v="797049.36"/>
    <x v="2"/>
    <x v="1"/>
  </r>
  <r>
    <s v="P9627"/>
    <s v="Later X"/>
    <s v="Toys"/>
    <x v="1"/>
    <n v="83"/>
    <n v="87"/>
    <n v="11011.1"/>
    <n v="913921.3"/>
    <d v="2025-02-14T00:00:00"/>
    <d v="2025-08-08T00:00:00"/>
    <s v="active"/>
    <x v="3"/>
    <s v="Later X"/>
    <s v="Toys"/>
    <s v="Omni Suppliers"/>
    <x v="1585"/>
    <x v="1"/>
    <x v="1"/>
    <n v="83"/>
    <n v="87"/>
    <n v="11011.1"/>
    <n v="913921.3"/>
    <x v="2"/>
    <x v="1"/>
  </r>
  <r>
    <s v="P7524"/>
    <s v="Week Lite"/>
    <s v="Electronics"/>
    <x v="2"/>
    <n v="72"/>
    <n v="23"/>
    <n v="13000.62"/>
    <n v="936044.64"/>
    <d v="2025-01-31T00:00:00"/>
    <d v="2025-09-18T00:00:00"/>
    <s v="Actv"/>
    <x v="4"/>
    <s v="Week Lite"/>
    <s v="Electronics"/>
    <s v=""/>
    <x v="1586"/>
    <x v="3"/>
    <x v="2"/>
    <n v="72"/>
    <n v="23"/>
    <n v="13000.62"/>
    <n v="936044.64"/>
    <x v="0"/>
    <x v="0"/>
  </r>
  <r>
    <s v="P1076"/>
    <s v="Somebody Mini"/>
    <s v="Furniture"/>
    <x v="5"/>
    <n v="47"/>
    <n v="45"/>
    <n v="6445.24"/>
    <n v="302926.28000000003"/>
    <d v="2025-02-02T00:00:00"/>
    <d v="2025-09-09T00:00:00"/>
    <s v="active"/>
    <x v="2"/>
    <s v="Somebody Mini"/>
    <s v="Furniture"/>
    <s v="Abc Pvt Ltd"/>
    <x v="1587"/>
    <x v="2"/>
    <x v="5"/>
    <n v="47"/>
    <n v="45"/>
    <n v="6445.24"/>
    <n v="302926.27999999997"/>
    <x v="0"/>
    <x v="0"/>
  </r>
  <r>
    <s v="P8737"/>
    <s v="economic x"/>
    <s v="Toys"/>
    <x v="0"/>
    <n v="141"/>
    <n v="34"/>
    <n v="11348.14"/>
    <n v="1600087.74"/>
    <d v="2025-04-11T00:00:00"/>
    <d v="2025-09-09T00:00:00"/>
    <s v="active"/>
    <x v="1"/>
    <s v="Economic X"/>
    <s v="Toys"/>
    <s v="Global Traders"/>
    <x v="1588"/>
    <x v="1"/>
    <x v="0"/>
    <n v="141"/>
    <n v="34"/>
    <n v="11348.14"/>
    <n v="1600087.74"/>
    <x v="0"/>
    <x v="0"/>
  </r>
  <r>
    <s v="P3960"/>
    <s v="Would Lite"/>
    <s v="Electronics"/>
    <x v="3"/>
    <m/>
    <n v="49"/>
    <n v="2982.95"/>
    <m/>
    <d v="2025-03-12T00:00:00"/>
    <d v="2025-10-09T00:00:00"/>
    <s v="Inactive"/>
    <x v="3"/>
    <s v="Would Lite"/>
    <s v="Electronics"/>
    <s v="Quickstock"/>
    <x v="1589"/>
    <x v="3"/>
    <x v="3"/>
    <n v="0"/>
    <n v="49"/>
    <n v="2982.95"/>
    <n v="0"/>
    <x v="1"/>
    <x v="1"/>
  </r>
  <r>
    <s v="P8631"/>
    <s v="Check Max"/>
    <s v="Clothing"/>
    <x v="5"/>
    <n v="58"/>
    <n v="68"/>
    <n v="14067.46"/>
    <n v="815912.67999999993"/>
    <d v="2025-04-20T00:00:00"/>
    <d v="2025-10-02T00:00:00"/>
    <s v="Inactive"/>
    <x v="0"/>
    <s v="Check Max"/>
    <s v="Clothing"/>
    <s v="Abc Pvt Ltd"/>
    <x v="1101"/>
    <x v="0"/>
    <x v="5"/>
    <n v="58"/>
    <n v="68"/>
    <n v="14067.46"/>
    <n v="815912.67999999993"/>
    <x v="2"/>
    <x v="1"/>
  </r>
  <r>
    <s v="P8146"/>
    <s v="significant lite"/>
    <s v="Groceries"/>
    <x v="5"/>
    <n v="48"/>
    <n v="70"/>
    <n v="6414.93"/>
    <n v="307916.64"/>
    <d v="2025-06-20T00:00:00"/>
    <d v="2025-10-04T00:00:00"/>
    <s v="active"/>
    <x v="2"/>
    <s v="Significant Lite"/>
    <s v="Groceries"/>
    <s v="Abc Pvt Ltd"/>
    <x v="1590"/>
    <x v="4"/>
    <x v="5"/>
    <n v="48"/>
    <n v="70"/>
    <n v="6414.93"/>
    <n v="307916.64"/>
    <x v="2"/>
    <x v="1"/>
  </r>
  <r>
    <s v="P2821"/>
    <s v="Easy Plus"/>
    <s v="Toys"/>
    <x v="5"/>
    <n v="186"/>
    <n v="95"/>
    <n v="12860.1"/>
    <n v="2391978.6"/>
    <d v="2025-07-08T00:00:00"/>
    <d v="2025-09-20T00:00:00"/>
    <s v="active"/>
    <x v="4"/>
    <s v="Easy Plus"/>
    <s v="Toys"/>
    <s v="Abc Pvt Ltd"/>
    <x v="681"/>
    <x v="1"/>
    <x v="5"/>
    <n v="186"/>
    <n v="95"/>
    <n v="12860.1"/>
    <n v="2391978.6"/>
    <x v="0"/>
    <x v="0"/>
  </r>
  <r>
    <s v="P3877"/>
    <s v="Leader Mini"/>
    <s v="Furniture"/>
    <x v="1"/>
    <n v="198"/>
    <n v="34"/>
    <n v="4018.65"/>
    <n v="795692.70000000007"/>
    <d v="2025-04-26T00:00:00"/>
    <d v="2025-08-22T00:00:00"/>
    <s v="active"/>
    <x v="0"/>
    <s v="Leader Mini"/>
    <s v="Furniture"/>
    <s v="Omni Suppliers"/>
    <x v="1591"/>
    <x v="2"/>
    <x v="1"/>
    <n v="198"/>
    <n v="34"/>
    <n v="4018.65"/>
    <n v="795692.70000000007"/>
    <x v="0"/>
    <x v="0"/>
  </r>
  <r>
    <s v="P9749"/>
    <s v="Spring Max"/>
    <s v="Clothing"/>
    <x v="3"/>
    <n v="63"/>
    <n v="65"/>
    <n v="8296.18"/>
    <n v="522659.34"/>
    <d v="2025-06-24T00:00:00"/>
    <d v="2025-09-13T00:00:00"/>
    <s v="Inactive"/>
    <x v="2"/>
    <s v="Spring Max"/>
    <s v="Clothing"/>
    <s v="Quickstock"/>
    <x v="1592"/>
    <x v="0"/>
    <x v="3"/>
    <n v="63"/>
    <n v="65"/>
    <n v="8296.18"/>
    <n v="522659.34"/>
    <x v="2"/>
    <x v="1"/>
  </r>
  <r>
    <s v="P1939"/>
    <s v="Minute Plus"/>
    <s v="Groceries"/>
    <x v="5"/>
    <n v="74"/>
    <n v="48"/>
    <n v="14986.01"/>
    <n v="1108964.74"/>
    <d v="2025-03-15T00:00:00"/>
    <d v="2025-08-28T00:00:00"/>
    <s v="discontinued"/>
    <x v="0"/>
    <s v="Minute Plus"/>
    <s v="Groceries"/>
    <s v="Abc Pvt Ltd"/>
    <x v="1593"/>
    <x v="4"/>
    <x v="5"/>
    <n v="74"/>
    <n v="48"/>
    <n v="14986.01"/>
    <n v="1108964.74"/>
    <x v="0"/>
    <x v="0"/>
  </r>
  <r>
    <s v="P6985"/>
    <s v="Pass Pro"/>
    <s v="Clothing"/>
    <x v="4"/>
    <n v="56"/>
    <n v="24"/>
    <n v="8617.49"/>
    <n v="482579.44"/>
    <d v="2025-06-25T00:00:00"/>
    <d v="2025-08-19T00:00:00"/>
    <s v="Inactive"/>
    <x v="0"/>
    <s v="Pass Pro"/>
    <s v="Clothing"/>
    <s v="Retailmart Inc"/>
    <x v="765"/>
    <x v="0"/>
    <x v="4"/>
    <n v="56"/>
    <n v="24"/>
    <n v="8617.49"/>
    <n v="482579.44"/>
    <x v="0"/>
    <x v="0"/>
  </r>
  <r>
    <s v="P2543"/>
    <s v="Free X"/>
    <s v="Furniture"/>
    <x v="3"/>
    <n v="15"/>
    <n v="67"/>
    <n v="17099.650000000001"/>
    <n v="256494.75"/>
    <d v="2025-04-13T00:00:00"/>
    <d v="2025-10-04T00:00:00"/>
    <s v="discontinued"/>
    <x v="4"/>
    <s v="Free X"/>
    <s v="Furniture"/>
    <s v="Quickstock"/>
    <x v="1594"/>
    <x v="2"/>
    <x v="3"/>
    <n v="15"/>
    <n v="67"/>
    <n v="17099.650000000001"/>
    <n v="256494.75000000003"/>
    <x v="2"/>
    <x v="1"/>
  </r>
  <r>
    <s v="P6902"/>
    <s v="Anyone Mini"/>
    <s v="Electronics"/>
    <x v="1"/>
    <n v="192"/>
    <n v="41"/>
    <n v="13892.84"/>
    <n v="2667425.2799999998"/>
    <d v="2025-06-12T00:00:00"/>
    <d v="2025-07-25T00:00:00"/>
    <s v="discon"/>
    <x v="4"/>
    <s v="Anyone Mini"/>
    <s v="Electronics"/>
    <s v="Omni Suppliers"/>
    <x v="1595"/>
    <x v="3"/>
    <x v="1"/>
    <n v="192"/>
    <n v="41"/>
    <n v="13892.84"/>
    <n v="2667425.2800000003"/>
    <x v="0"/>
    <x v="0"/>
  </r>
  <r>
    <s v="P9529"/>
    <s v="Huge Mini"/>
    <s v="Toys"/>
    <x v="0"/>
    <n v="66"/>
    <n v="29"/>
    <n v="6945.12"/>
    <n v="458377.92"/>
    <d v="2025-01-14T00:00:00"/>
    <d v="2025-09-07T00:00:00"/>
    <m/>
    <x v="2"/>
    <s v="Huge Mini"/>
    <s v="Toys"/>
    <s v="Global Traders"/>
    <x v="510"/>
    <x v="1"/>
    <x v="0"/>
    <n v="66"/>
    <n v="29"/>
    <n v="6945.12"/>
    <n v="458377.92"/>
    <x v="0"/>
    <x v="0"/>
  </r>
  <r>
    <s v="P7766"/>
    <s v="Student Max"/>
    <s v="Clothing"/>
    <x v="4"/>
    <n v="64"/>
    <n v="76"/>
    <n v="3776.11"/>
    <n v="241671.04000000001"/>
    <d v="2025-03-02T00:00:00"/>
    <d v="2025-08-11T00:00:00"/>
    <s v="discon"/>
    <x v="3"/>
    <s v="Student Max"/>
    <s v="Clothing"/>
    <s v="Retailmart Inc"/>
    <x v="1596"/>
    <x v="0"/>
    <x v="4"/>
    <n v="64"/>
    <n v="76"/>
    <n v="3776.11"/>
    <n v="241671.04000000001"/>
    <x v="2"/>
    <x v="1"/>
  </r>
  <r>
    <s v="P7265"/>
    <s v="Bill X"/>
    <s v="Furniture"/>
    <x v="4"/>
    <n v="40"/>
    <n v="58"/>
    <n v="12152.9"/>
    <n v="486116"/>
    <d v="2025-02-08T00:00:00"/>
    <d v="2025-08-04T00:00:00"/>
    <s v="Actv"/>
    <x v="3"/>
    <s v="Bill X"/>
    <s v="Furniture"/>
    <s v="Retailmart Inc"/>
    <x v="1597"/>
    <x v="2"/>
    <x v="4"/>
    <n v="40"/>
    <n v="58"/>
    <n v="12152.9"/>
    <n v="486116"/>
    <x v="2"/>
    <x v="1"/>
  </r>
  <r>
    <s v="P6938"/>
    <s v="Forward Pro"/>
    <s v="Groceries"/>
    <x v="4"/>
    <n v="63"/>
    <n v="71"/>
    <n v="4601.91"/>
    <n v="289920.33"/>
    <d v="2025-06-10T00:00:00"/>
    <d v="2025-09-19T00:00:00"/>
    <s v="discon"/>
    <x v="4"/>
    <s v="Forward Pro"/>
    <s v="Groceries"/>
    <s v="Retailmart Inc"/>
    <x v="1598"/>
    <x v="4"/>
    <x v="4"/>
    <n v="63"/>
    <n v="71"/>
    <n v="4601.91"/>
    <n v="289920.33"/>
    <x v="2"/>
    <x v="1"/>
  </r>
  <r>
    <s v="P4683"/>
    <s v="Let Lite"/>
    <s v="Toys"/>
    <x v="1"/>
    <n v="192"/>
    <n v="37"/>
    <n v="19193.86"/>
    <n v="3685221.12"/>
    <d v="2025-02-16T00:00:00"/>
    <d v="2025-09-15T00:00:00"/>
    <s v="active"/>
    <x v="2"/>
    <s v="Let Lite"/>
    <s v="Toys"/>
    <s v="Omni Suppliers"/>
    <x v="1599"/>
    <x v="1"/>
    <x v="1"/>
    <n v="192"/>
    <n v="37"/>
    <n v="19193.86"/>
    <n v="3685221.12"/>
    <x v="0"/>
    <x v="0"/>
  </r>
  <r>
    <s v="P1652"/>
    <s v="Instead Mini"/>
    <s v="Toys"/>
    <x v="1"/>
    <n v="167"/>
    <n v="74"/>
    <n v="9892.16"/>
    <n v="1651990.72"/>
    <d v="2025-04-11T00:00:00"/>
    <d v="2025-07-31T00:00:00"/>
    <m/>
    <x v="4"/>
    <s v="Instead Mini"/>
    <s v="Toys"/>
    <s v="Omni Suppliers"/>
    <x v="1600"/>
    <x v="1"/>
    <x v="1"/>
    <n v="167"/>
    <n v="74"/>
    <n v="9892.16"/>
    <n v="1651990.72"/>
    <x v="0"/>
    <x v="0"/>
  </r>
  <r>
    <s v="P2645"/>
    <s v="During Lite"/>
    <s v="Clothing"/>
    <x v="4"/>
    <n v="195"/>
    <n v="52"/>
    <n v="108.09"/>
    <n v="21077.55"/>
    <d v="2025-03-22T00:00:00"/>
    <d v="2025-09-15T00:00:00"/>
    <s v="discon"/>
    <x v="0"/>
    <s v="During Lite"/>
    <s v="Clothing"/>
    <s v="Retailmart Inc"/>
    <x v="1601"/>
    <x v="0"/>
    <x v="4"/>
    <n v="195"/>
    <n v="52"/>
    <n v="108.09"/>
    <n v="21077.55"/>
    <x v="0"/>
    <x v="0"/>
  </r>
  <r>
    <s v="P7507"/>
    <s v="Society Max"/>
    <s v="Toys"/>
    <x v="1"/>
    <n v="139"/>
    <m/>
    <n v="5336.09"/>
    <n v="741716.51"/>
    <d v="2025-06-29T00:00:00"/>
    <d v="2025-07-27T00:00:00"/>
    <s v="Actv"/>
    <x v="2"/>
    <s v="Society Max"/>
    <s v="Toys"/>
    <s v="Omni Suppliers"/>
    <x v="1602"/>
    <x v="1"/>
    <x v="1"/>
    <n v="139"/>
    <n v="0"/>
    <n v="5336.09"/>
    <n v="741716.51"/>
    <x v="0"/>
    <x v="0"/>
  </r>
  <r>
    <s v="P6611"/>
    <s v="Successful Mini"/>
    <s v="Electronics"/>
    <x v="0"/>
    <n v="62"/>
    <n v="44"/>
    <n v="15690.24"/>
    <n v="972794.88"/>
    <d v="2025-06-03T00:00:00"/>
    <d v="2025-07-26T00:00:00"/>
    <s v="discontinued"/>
    <x v="3"/>
    <s v="Successful Mini"/>
    <s v="Electronics"/>
    <s v="Global Traders"/>
    <x v="973"/>
    <x v="3"/>
    <x v="0"/>
    <n v="62"/>
    <n v="44"/>
    <n v="15690.24"/>
    <n v="972794.88"/>
    <x v="0"/>
    <x v="0"/>
  </r>
  <r>
    <s v="P6912"/>
    <s v="Detail Pro"/>
    <s v="Groceries"/>
    <x v="4"/>
    <n v="10"/>
    <n v="83"/>
    <n v="408.86"/>
    <n v="4088.6"/>
    <d v="2025-05-20T00:00:00"/>
    <d v="2025-09-14T00:00:00"/>
    <s v="Actv"/>
    <x v="4"/>
    <s v="Detail Pro"/>
    <s v="Groceries"/>
    <s v="Retailmart Inc"/>
    <x v="1603"/>
    <x v="4"/>
    <x v="4"/>
    <n v="10"/>
    <n v="83"/>
    <n v="408.86"/>
    <n v="4088.6000000000004"/>
    <x v="2"/>
    <x v="1"/>
  </r>
  <r>
    <s v="P7449"/>
    <s v="Machine Max"/>
    <s v="Groceries"/>
    <x v="3"/>
    <n v="189"/>
    <n v="68"/>
    <n v="15915.99"/>
    <n v="3008122.11"/>
    <d v="2025-03-20T00:00:00"/>
    <d v="2025-07-16T00:00:00"/>
    <s v="active"/>
    <x v="4"/>
    <s v="Machine Max"/>
    <s v="Groceries"/>
    <s v="Quickstock"/>
    <x v="583"/>
    <x v="4"/>
    <x v="3"/>
    <n v="189"/>
    <n v="68"/>
    <n v="15915.99"/>
    <n v="3008122.11"/>
    <x v="0"/>
    <x v="0"/>
  </r>
  <r>
    <s v="P2232"/>
    <s v="offer pro"/>
    <s v="Electronics"/>
    <x v="1"/>
    <m/>
    <n v="78"/>
    <n v="17571.14"/>
    <m/>
    <d v="2025-03-21T00:00:00"/>
    <d v="2025-09-28T00:00:00"/>
    <s v="discontinued"/>
    <x v="1"/>
    <s v="Offer Pro"/>
    <s v="Electronics"/>
    <s v="Omni Suppliers"/>
    <x v="1604"/>
    <x v="3"/>
    <x v="1"/>
    <n v="0"/>
    <n v="78"/>
    <n v="17571.14"/>
    <n v="0"/>
    <x v="1"/>
    <x v="1"/>
  </r>
  <r>
    <s v="P9808"/>
    <s v="Body Pro"/>
    <s v="Clothing"/>
    <x v="1"/>
    <n v="146"/>
    <n v="42"/>
    <n v="5492.24"/>
    <n v="801867.03999999992"/>
    <d v="2025-05-08T00:00:00"/>
    <d v="2025-08-28T00:00:00"/>
    <s v="Actv"/>
    <x v="0"/>
    <s v="Body Pro"/>
    <s v="Clothing"/>
    <s v="Omni Suppliers"/>
    <x v="1605"/>
    <x v="0"/>
    <x v="1"/>
    <n v="146"/>
    <n v="42"/>
    <n v="5492.24"/>
    <n v="801867.03999999992"/>
    <x v="0"/>
    <x v="0"/>
  </r>
  <r>
    <s v="P4677"/>
    <s v="Her Mini"/>
    <s v="Toys"/>
    <x v="3"/>
    <n v="177"/>
    <n v="35"/>
    <n v="16062.99"/>
    <n v="2843149.23"/>
    <d v="2025-04-18T00:00:00"/>
    <d v="2025-09-22T00:00:00"/>
    <s v="discon"/>
    <x v="0"/>
    <s v="Her Mini"/>
    <s v="Toys"/>
    <s v="Quickstock"/>
    <x v="905"/>
    <x v="1"/>
    <x v="3"/>
    <n v="177"/>
    <n v="35"/>
    <n v="16062.99"/>
    <n v="2843149.23"/>
    <x v="0"/>
    <x v="0"/>
  </r>
  <r>
    <s v="P9205"/>
    <s v="Up Max"/>
    <s v="Clothing"/>
    <x v="5"/>
    <n v="0"/>
    <n v="77"/>
    <n v="9229.34"/>
    <n v="0"/>
    <d v="2025-03-10T00:00:00"/>
    <d v="2025-07-30T00:00:00"/>
    <s v="active"/>
    <x v="0"/>
    <s v="Up Max"/>
    <s v="Clothing"/>
    <s v="Abc Pvt Ltd"/>
    <x v="1606"/>
    <x v="0"/>
    <x v="5"/>
    <n v="0"/>
    <n v="77"/>
    <n v="9229.34"/>
    <n v="0"/>
    <x v="1"/>
    <x v="1"/>
  </r>
  <r>
    <s v="P5953"/>
    <s v="Dog Lite"/>
    <s v="Furniture"/>
    <x v="4"/>
    <n v="174"/>
    <n v="63"/>
    <n v="8759.81"/>
    <n v="1524206.94"/>
    <d v="2025-04-21T00:00:00"/>
    <d v="2025-08-13T00:00:00"/>
    <s v="discon"/>
    <x v="3"/>
    <s v="Dog Lite"/>
    <s v="Furniture"/>
    <s v="Retailmart Inc"/>
    <x v="1607"/>
    <x v="2"/>
    <x v="4"/>
    <n v="174"/>
    <n v="63"/>
    <n v="8759.81"/>
    <n v="1524206.94"/>
    <x v="0"/>
    <x v="0"/>
  </r>
  <r>
    <s v="P2244"/>
    <s v="Experience Plus"/>
    <s v="Electronics"/>
    <x v="0"/>
    <n v="151"/>
    <n v="74"/>
    <n v="6789.45"/>
    <n v="1025206.95"/>
    <d v="2025-04-30T00:00:00"/>
    <d v="2025-08-06T00:00:00"/>
    <s v="discon"/>
    <x v="2"/>
    <s v="Experience Plus"/>
    <s v="Electronics"/>
    <s v="Global Traders"/>
    <x v="1608"/>
    <x v="3"/>
    <x v="0"/>
    <n v="151"/>
    <n v="74"/>
    <n v="6789.45"/>
    <n v="1025206.95"/>
    <x v="0"/>
    <x v="0"/>
  </r>
  <r>
    <s v="P1909"/>
    <s v="Indeed Lite"/>
    <s v="Toys"/>
    <x v="1"/>
    <n v="190"/>
    <n v="84"/>
    <n v="1212.5899999999999"/>
    <n v="230392.1"/>
    <d v="2025-04-28T00:00:00"/>
    <d v="2025-09-09T00:00:00"/>
    <s v="active"/>
    <x v="3"/>
    <s v="Indeed Lite"/>
    <s v="Toys"/>
    <s v="Omni Suppliers"/>
    <x v="1609"/>
    <x v="1"/>
    <x v="1"/>
    <n v="190"/>
    <n v="84"/>
    <n v="1212.5899999999999"/>
    <n v="230392.09999999998"/>
    <x v="0"/>
    <x v="0"/>
  </r>
  <r>
    <s v="P5814"/>
    <s v="Trip Lite"/>
    <s v="Toys"/>
    <x v="1"/>
    <n v="12"/>
    <n v="85"/>
    <n v="12979.64"/>
    <n v="155755.68"/>
    <d v="2025-04-07T00:00:00"/>
    <d v="2025-09-07T00:00:00"/>
    <s v="active"/>
    <x v="0"/>
    <s v="Trip Lite"/>
    <s v="Toys"/>
    <s v="Omni Suppliers"/>
    <x v="1610"/>
    <x v="1"/>
    <x v="1"/>
    <n v="12"/>
    <n v="85"/>
    <n v="12979.64"/>
    <n v="155755.68"/>
    <x v="2"/>
    <x v="1"/>
  </r>
  <r>
    <s v="P9855"/>
    <s v="Training Lite"/>
    <s v="Clothing"/>
    <x v="2"/>
    <n v="87"/>
    <n v="30"/>
    <n v="12390.77"/>
    <n v="1077996.99"/>
    <d v="2025-05-27T00:00:00"/>
    <d v="2025-09-11T00:00:00"/>
    <s v="discon"/>
    <x v="3"/>
    <s v="Training Lite"/>
    <s v="Clothing"/>
    <s v=""/>
    <x v="757"/>
    <x v="0"/>
    <x v="2"/>
    <n v="87"/>
    <n v="30"/>
    <n v="12390.77"/>
    <n v="1077996.99"/>
    <x v="0"/>
    <x v="0"/>
  </r>
  <r>
    <s v="P3825"/>
    <s v="Share Plus"/>
    <s v="Clothing"/>
    <x v="3"/>
    <n v="40"/>
    <n v="46"/>
    <n v="1864.16"/>
    <n v="74566.400000000009"/>
    <d v="2025-03-15T00:00:00"/>
    <d v="2025-07-28T00:00:00"/>
    <s v="discon"/>
    <x v="2"/>
    <s v="Share Plus"/>
    <s v="Clothing"/>
    <s v="Quickstock"/>
    <x v="1611"/>
    <x v="0"/>
    <x v="3"/>
    <n v="40"/>
    <n v="46"/>
    <n v="1864.16"/>
    <n v="74566.400000000009"/>
    <x v="2"/>
    <x v="1"/>
  </r>
  <r>
    <s v="P8195"/>
    <s v="Carry Max"/>
    <s v="Groceries"/>
    <x v="0"/>
    <n v="64"/>
    <n v="36"/>
    <n v="911.25"/>
    <n v="58320"/>
    <d v="2025-04-17T00:00:00"/>
    <d v="2025-08-04T00:00:00"/>
    <m/>
    <x v="3"/>
    <s v="Carry Max"/>
    <s v="Groceries"/>
    <s v="Global Traders"/>
    <x v="1168"/>
    <x v="4"/>
    <x v="0"/>
    <n v="64"/>
    <n v="36"/>
    <n v="911.25"/>
    <n v="58320"/>
    <x v="0"/>
    <x v="0"/>
  </r>
  <r>
    <s v="P2789"/>
    <s v="Guess Pro"/>
    <s v="Groceries"/>
    <x v="3"/>
    <n v="174"/>
    <n v="57"/>
    <n v="5544.83"/>
    <n v="964800.42"/>
    <d v="2025-01-20T00:00:00"/>
    <d v="2025-09-09T00:00:00"/>
    <s v="discon"/>
    <x v="4"/>
    <s v="Guess Pro"/>
    <s v="Groceries"/>
    <s v="Quickstock"/>
    <x v="1612"/>
    <x v="4"/>
    <x v="3"/>
    <n v="174"/>
    <n v="57"/>
    <n v="5544.83"/>
    <n v="964800.42"/>
    <x v="0"/>
    <x v="0"/>
  </r>
  <r>
    <s v="P4653"/>
    <s v="Price Plus"/>
    <s v="Furniture"/>
    <x v="5"/>
    <n v="103"/>
    <n v="95"/>
    <n v="4067.91"/>
    <n v="418994.73"/>
    <d v="2025-05-04T00:00:00"/>
    <d v="2025-07-20T00:00:00"/>
    <s v="discon"/>
    <x v="3"/>
    <s v="Price Plus"/>
    <s v="Furniture"/>
    <s v="Abc Pvt Ltd"/>
    <x v="1613"/>
    <x v="2"/>
    <x v="5"/>
    <n v="103"/>
    <n v="95"/>
    <n v="4067.91"/>
    <n v="418994.73"/>
    <x v="0"/>
    <x v="0"/>
  </r>
  <r>
    <s v="P4406"/>
    <s v="Billion Lite"/>
    <s v="Groceries"/>
    <x v="5"/>
    <n v="30"/>
    <n v="26"/>
    <n v="612.41999999999996"/>
    <n v="18372.599999999999"/>
    <d v="2025-07-11T00:00:00"/>
    <d v="2025-09-10T00:00:00"/>
    <s v="active"/>
    <x v="1"/>
    <s v="Billion Lite"/>
    <s v="Groceries"/>
    <s v="Abc Pvt Ltd"/>
    <x v="1614"/>
    <x v="4"/>
    <x v="5"/>
    <n v="30"/>
    <n v="26"/>
    <n v="612.41999999999996"/>
    <n v="18372.599999999999"/>
    <x v="0"/>
    <x v="0"/>
  </r>
  <r>
    <s v="P8433"/>
    <s v="Stock Max"/>
    <s v="Electronics"/>
    <x v="0"/>
    <n v="9"/>
    <n v="58"/>
    <n v="14493.58"/>
    <n v="130442.22"/>
    <d v="2025-03-28T00:00:00"/>
    <d v="2025-08-31T00:00:00"/>
    <s v="discon"/>
    <x v="4"/>
    <s v="Stock Max"/>
    <s v="Electronics"/>
    <s v="Global Traders"/>
    <x v="1615"/>
    <x v="3"/>
    <x v="0"/>
    <n v="9"/>
    <n v="58"/>
    <n v="14493.58"/>
    <n v="130442.22"/>
    <x v="2"/>
    <x v="1"/>
  </r>
  <r>
    <s v="P4534"/>
    <s v="customer plus"/>
    <s v="Furniture"/>
    <x v="3"/>
    <n v="51"/>
    <n v="75"/>
    <n v="6255.18"/>
    <n v="319014.18"/>
    <d v="2025-06-11T00:00:00"/>
    <d v="2025-10-11T00:00:00"/>
    <s v="Inactive"/>
    <x v="3"/>
    <s v="Customer Plus"/>
    <s v="Furniture"/>
    <s v="Quickstock"/>
    <x v="1616"/>
    <x v="2"/>
    <x v="3"/>
    <n v="51"/>
    <n v="75"/>
    <n v="6255.18"/>
    <n v="319014.18"/>
    <x v="2"/>
    <x v="1"/>
  </r>
  <r>
    <s v="P2774"/>
    <s v="Power Mini"/>
    <s v="Furniture"/>
    <x v="4"/>
    <n v="136"/>
    <n v="42"/>
    <n v="18153.89"/>
    <n v="2468929.04"/>
    <d v="2025-02-06T00:00:00"/>
    <d v="2025-07-25T00:00:00"/>
    <s v="active"/>
    <x v="3"/>
    <s v="Power Mini"/>
    <s v="Furniture"/>
    <s v="Retailmart Inc"/>
    <x v="998"/>
    <x v="2"/>
    <x v="4"/>
    <n v="136"/>
    <n v="42"/>
    <n v="18153.89"/>
    <n v="2468929.04"/>
    <x v="0"/>
    <x v="0"/>
  </r>
  <r>
    <s v="P4239"/>
    <s v="She Mini"/>
    <s v="Clothing"/>
    <x v="5"/>
    <n v="43"/>
    <n v="43"/>
    <n v="11699.33"/>
    <n v="503071.19"/>
    <d v="2025-05-14T00:00:00"/>
    <d v="2025-08-02T00:00:00"/>
    <s v="active"/>
    <x v="3"/>
    <s v="She Mini"/>
    <s v="Clothing"/>
    <s v="Abc Pvt Ltd"/>
    <x v="1617"/>
    <x v="0"/>
    <x v="5"/>
    <n v="43"/>
    <n v="43"/>
    <n v="11699.33"/>
    <n v="503071.19"/>
    <x v="2"/>
    <x v="0"/>
  </r>
  <r>
    <s v="P7361"/>
    <s v="Turn X"/>
    <s v="Groceries"/>
    <x v="2"/>
    <m/>
    <n v="35"/>
    <n v="1442.5"/>
    <m/>
    <d v="2025-01-20T00:00:00"/>
    <d v="2025-08-23T00:00:00"/>
    <s v="Actv"/>
    <x v="4"/>
    <s v="Turn X"/>
    <s v="Groceries"/>
    <s v=""/>
    <x v="1618"/>
    <x v="4"/>
    <x v="2"/>
    <n v="0"/>
    <n v="35"/>
    <n v="1442.5"/>
    <n v="0"/>
    <x v="1"/>
    <x v="1"/>
  </r>
  <r>
    <s v="P8741"/>
    <s v="feeling x"/>
    <s v="Toys"/>
    <x v="0"/>
    <n v="106"/>
    <n v="90"/>
    <n v="18236.240000000002"/>
    <n v="1933041.44"/>
    <d v="2025-06-01T00:00:00"/>
    <d v="2025-07-23T00:00:00"/>
    <s v="active"/>
    <x v="2"/>
    <s v="Feeling X"/>
    <s v="Toys"/>
    <s v="Global Traders"/>
    <x v="1619"/>
    <x v="1"/>
    <x v="0"/>
    <n v="106"/>
    <n v="90"/>
    <n v="18236.240000000002"/>
    <n v="1933041.4400000002"/>
    <x v="0"/>
    <x v="0"/>
  </r>
  <r>
    <s v="P7981"/>
    <s v="Member Plus"/>
    <s v="Furniture"/>
    <x v="5"/>
    <n v="29"/>
    <n v="42"/>
    <n v="9754.5300000000007"/>
    <n v="282881.37"/>
    <d v="2025-05-28T00:00:00"/>
    <d v="2025-08-14T00:00:00"/>
    <m/>
    <x v="0"/>
    <s v="Member Plus"/>
    <s v="Furniture"/>
    <s v="Abc Pvt Ltd"/>
    <x v="1620"/>
    <x v="2"/>
    <x v="5"/>
    <n v="29"/>
    <n v="42"/>
    <n v="9754.5300000000007"/>
    <n v="282881.37"/>
    <x v="2"/>
    <x v="1"/>
  </r>
  <r>
    <s v="P8436"/>
    <s v="Bit Mini"/>
    <s v="Toys"/>
    <x v="3"/>
    <n v="185"/>
    <n v="22"/>
    <n v="13141.25"/>
    <n v="2431131.25"/>
    <d v="2025-02-25T00:00:00"/>
    <d v="2025-10-11T00:00:00"/>
    <s v="Inactive"/>
    <x v="3"/>
    <s v="Bit Mini"/>
    <s v="Toys"/>
    <s v="Quickstock"/>
    <x v="1621"/>
    <x v="1"/>
    <x v="3"/>
    <n v="185"/>
    <n v="22"/>
    <n v="13141.25"/>
    <n v="2431131.25"/>
    <x v="0"/>
    <x v="0"/>
  </r>
  <r>
    <s v="P1179"/>
    <s v="staff lite"/>
    <s v="Groceries"/>
    <x v="1"/>
    <n v="33"/>
    <n v="54"/>
    <n v="12540.66"/>
    <n v="413841.78"/>
    <d v="2025-02-14T00:00:00"/>
    <d v="2025-09-25T00:00:00"/>
    <s v="discontinued"/>
    <x v="0"/>
    <s v="Staff Lite"/>
    <s v="Groceries"/>
    <s v="Omni Suppliers"/>
    <x v="1622"/>
    <x v="4"/>
    <x v="1"/>
    <n v="33"/>
    <n v="54"/>
    <n v="12540.66"/>
    <n v="413841.77999999997"/>
    <x v="2"/>
    <x v="1"/>
  </r>
  <r>
    <s v="P1773"/>
    <s v="Social Mini"/>
    <s v="Furniture"/>
    <x v="4"/>
    <n v="108"/>
    <n v="51"/>
    <n v="15410.97"/>
    <n v="1664384.76"/>
    <d v="2025-06-23T00:00:00"/>
    <d v="2025-08-17T00:00:00"/>
    <s v="active"/>
    <x v="2"/>
    <s v="Social Mini"/>
    <s v="Furniture"/>
    <s v="Retailmart Inc"/>
    <x v="1623"/>
    <x v="2"/>
    <x v="4"/>
    <n v="108"/>
    <n v="51"/>
    <n v="15410.97"/>
    <n v="1664384.76"/>
    <x v="0"/>
    <x v="0"/>
  </r>
  <r>
    <s v="P6344"/>
    <s v="Factor Mini"/>
    <s v="Toys"/>
    <x v="0"/>
    <n v="155"/>
    <n v="83"/>
    <n v="11707.18"/>
    <n v="1814612.9"/>
    <d v="2025-03-20T00:00:00"/>
    <d v="2025-09-19T00:00:00"/>
    <m/>
    <x v="0"/>
    <s v="Factor Mini"/>
    <s v="Toys"/>
    <s v="Global Traders"/>
    <x v="1624"/>
    <x v="1"/>
    <x v="0"/>
    <n v="155"/>
    <n v="83"/>
    <n v="11707.18"/>
    <n v="1814612.9000000001"/>
    <x v="0"/>
    <x v="0"/>
  </r>
  <r>
    <s v="P7802"/>
    <s v="Group Lite"/>
    <s v="Toys"/>
    <x v="2"/>
    <n v="106"/>
    <n v="34"/>
    <n v="14632.01"/>
    <n v="1550993.06"/>
    <d v="2025-06-29T00:00:00"/>
    <d v="2025-08-28T00:00:00"/>
    <s v="discon"/>
    <x v="3"/>
    <s v="Group Lite"/>
    <s v="Toys"/>
    <s v=""/>
    <x v="1625"/>
    <x v="1"/>
    <x v="2"/>
    <n v="106"/>
    <n v="34"/>
    <n v="14632.01"/>
    <n v="1550993.06"/>
    <x v="0"/>
    <x v="0"/>
  </r>
  <r>
    <s v="P8012"/>
    <s v="Budget Plus"/>
    <s v="Clothing"/>
    <x v="3"/>
    <n v="97"/>
    <m/>
    <n v="8248.11"/>
    <n v="800066.67"/>
    <d v="2025-03-10T00:00:00"/>
    <d v="2025-08-18T00:00:00"/>
    <m/>
    <x v="4"/>
    <s v="Budget Plus"/>
    <s v="Clothing"/>
    <s v="Quickstock"/>
    <x v="1626"/>
    <x v="0"/>
    <x v="3"/>
    <n v="97"/>
    <n v="0"/>
    <n v="8248.11"/>
    <n v="800066.67"/>
    <x v="0"/>
    <x v="0"/>
  </r>
  <r>
    <s v="P1603"/>
    <s v="Require Max"/>
    <s v="Furniture"/>
    <x v="5"/>
    <n v="124"/>
    <n v="70"/>
    <n v="14236.88"/>
    <n v="1765373.12"/>
    <d v="2025-04-26T00:00:00"/>
    <d v="2025-09-14T00:00:00"/>
    <s v="discontinued"/>
    <x v="1"/>
    <s v="Require Max"/>
    <s v="Furniture"/>
    <s v="Abc Pvt Ltd"/>
    <x v="794"/>
    <x v="2"/>
    <x v="5"/>
    <n v="124"/>
    <n v="70"/>
    <n v="14236.88"/>
    <n v="1765373.1199999999"/>
    <x v="0"/>
    <x v="0"/>
  </r>
  <r>
    <s v="P4380"/>
    <s v="Operation Pro"/>
    <s v="Electronics"/>
    <x v="1"/>
    <n v="183"/>
    <n v="78"/>
    <n v="9192.15"/>
    <n v="1682163.45"/>
    <d v="2025-03-16T00:00:00"/>
    <d v="2025-08-01T00:00:00"/>
    <s v="discon"/>
    <x v="4"/>
    <s v="Operation Pro"/>
    <s v="Electronics"/>
    <s v="Omni Suppliers"/>
    <x v="536"/>
    <x v="3"/>
    <x v="1"/>
    <n v="183"/>
    <n v="78"/>
    <n v="9192.15"/>
    <n v="1682163.45"/>
    <x v="0"/>
    <x v="0"/>
  </r>
  <r>
    <s v="P2879"/>
    <s v="machine mini"/>
    <s v="Clothing"/>
    <x v="4"/>
    <n v="12"/>
    <n v="62"/>
    <n v="17742.29"/>
    <n v="212907.48"/>
    <d v="2025-05-17T00:00:00"/>
    <d v="2025-09-13T00:00:00"/>
    <s v="active"/>
    <x v="0"/>
    <s v="Machine Mini"/>
    <s v="Clothing"/>
    <s v="Retailmart Inc"/>
    <x v="1627"/>
    <x v="0"/>
    <x v="4"/>
    <n v="12"/>
    <n v="62"/>
    <n v="17742.29"/>
    <n v="212907.48"/>
    <x v="2"/>
    <x v="1"/>
  </r>
  <r>
    <s v="P9978"/>
    <s v="Account Mini"/>
    <s v="Groceries"/>
    <x v="5"/>
    <n v="148"/>
    <n v="43"/>
    <n v="9547.33"/>
    <n v="1413004.84"/>
    <d v="2025-01-20T00:00:00"/>
    <d v="2025-09-18T00:00:00"/>
    <s v="discontinued"/>
    <x v="4"/>
    <s v="Account Mini"/>
    <s v="Groceries"/>
    <s v="Abc Pvt Ltd"/>
    <x v="1628"/>
    <x v="4"/>
    <x v="5"/>
    <n v="148"/>
    <n v="43"/>
    <n v="9547.33"/>
    <n v="1413004.84"/>
    <x v="0"/>
    <x v="0"/>
  </r>
  <r>
    <s v="P6392"/>
    <s v="Sing Lite"/>
    <s v="Furniture"/>
    <x v="3"/>
    <n v="67"/>
    <n v="63"/>
    <n v="2738.21"/>
    <n v="183460.07"/>
    <d v="2025-01-15T00:00:00"/>
    <d v="2025-07-30T00:00:00"/>
    <s v="active"/>
    <x v="0"/>
    <s v="Sing Lite"/>
    <s v="Furniture"/>
    <s v="Quickstock"/>
    <x v="820"/>
    <x v="2"/>
    <x v="3"/>
    <n v="67"/>
    <n v="63"/>
    <n v="2738.21"/>
    <n v="183460.07"/>
    <x v="0"/>
    <x v="0"/>
  </r>
  <r>
    <s v="P6086"/>
    <s v="kid mini"/>
    <s v="Clothing"/>
    <x v="4"/>
    <m/>
    <n v="21"/>
    <n v="7629.49"/>
    <m/>
    <d v="2025-02-05T00:00:00"/>
    <d v="2025-07-19T00:00:00"/>
    <s v="active"/>
    <x v="4"/>
    <s v="Kid Mini"/>
    <s v="Clothing"/>
    <s v="Retailmart Inc"/>
    <x v="969"/>
    <x v="0"/>
    <x v="4"/>
    <n v="0"/>
    <n v="21"/>
    <n v="7629.49"/>
    <n v="0"/>
    <x v="1"/>
    <x v="1"/>
  </r>
  <r>
    <s v="P7576"/>
    <s v="Lot Pro"/>
    <s v="Toys"/>
    <x v="0"/>
    <n v="197"/>
    <n v="45"/>
    <n v="18294.8"/>
    <n v="3604075.6"/>
    <d v="2025-04-26T00:00:00"/>
    <d v="2025-09-05T00:00:00"/>
    <s v="active"/>
    <x v="2"/>
    <s v="Lot Pro"/>
    <s v="Toys"/>
    <s v="Global Traders"/>
    <x v="1629"/>
    <x v="1"/>
    <x v="0"/>
    <n v="197"/>
    <n v="45"/>
    <n v="18294.8"/>
    <n v="3604075.5999999996"/>
    <x v="0"/>
    <x v="0"/>
  </r>
  <r>
    <s v="P3586"/>
    <s v="test lite"/>
    <s v="Clothing"/>
    <x v="0"/>
    <m/>
    <n v="37"/>
    <n v="10123.41"/>
    <m/>
    <d v="2025-05-21T00:00:00"/>
    <d v="2025-08-01T00:00:00"/>
    <s v="discontinued"/>
    <x v="0"/>
    <s v="Test Lite"/>
    <s v="Clothing"/>
    <s v="Global Traders"/>
    <x v="697"/>
    <x v="0"/>
    <x v="0"/>
    <n v="0"/>
    <n v="37"/>
    <n v="10123.41"/>
    <n v="0"/>
    <x v="1"/>
    <x v="1"/>
  </r>
  <r>
    <s v="P8986"/>
    <s v="Ask Max"/>
    <s v="Toys"/>
    <x v="5"/>
    <n v="14"/>
    <n v="27"/>
    <n v="5338.53"/>
    <n v="74739.42"/>
    <d v="2025-01-29T00:00:00"/>
    <d v="2025-08-05T00:00:00"/>
    <s v="Inactive"/>
    <x v="0"/>
    <s v="Ask Max"/>
    <s v="Toys"/>
    <s v="Abc Pvt Ltd"/>
    <x v="1630"/>
    <x v="1"/>
    <x v="5"/>
    <n v="14"/>
    <n v="27"/>
    <n v="5338.53"/>
    <n v="74739.42"/>
    <x v="2"/>
    <x v="1"/>
  </r>
  <r>
    <s v="P6769"/>
    <s v="Gun Mini"/>
    <s v="Electronics"/>
    <x v="0"/>
    <m/>
    <n v="97"/>
    <n v="18305.91"/>
    <m/>
    <d v="2025-02-14T00:00:00"/>
    <d v="2025-09-03T00:00:00"/>
    <s v="Actv"/>
    <x v="2"/>
    <s v="Gun Mini"/>
    <s v="Electronics"/>
    <s v="Global Traders"/>
    <x v="1631"/>
    <x v="3"/>
    <x v="0"/>
    <n v="0"/>
    <n v="97"/>
    <n v="18305.91"/>
    <n v="0"/>
    <x v="1"/>
    <x v="1"/>
  </r>
  <r>
    <s v="P5893"/>
    <s v="project mini"/>
    <s v="Electronics"/>
    <x v="0"/>
    <n v="4"/>
    <n v="90"/>
    <n v="15218.22"/>
    <n v="60872.88"/>
    <d v="2025-05-03T00:00:00"/>
    <d v="2025-07-20T00:00:00"/>
    <s v="Actv"/>
    <x v="1"/>
    <s v="Project Mini"/>
    <s v="Electronics"/>
    <s v="Global Traders"/>
    <x v="1632"/>
    <x v="3"/>
    <x v="0"/>
    <n v="4"/>
    <n v="90"/>
    <n v="15218.22"/>
    <n v="60872.88"/>
    <x v="2"/>
    <x v="1"/>
  </r>
  <r>
    <s v="P2785"/>
    <s v="Necessary Mini"/>
    <s v="Toys"/>
    <x v="3"/>
    <n v="22"/>
    <n v="67"/>
    <n v="1471.6"/>
    <n v="32375.200000000001"/>
    <d v="2025-05-22T00:00:00"/>
    <d v="2025-09-26T00:00:00"/>
    <s v="active"/>
    <x v="3"/>
    <s v="Necessary Mini"/>
    <s v="Toys"/>
    <s v="Quickstock"/>
    <x v="51"/>
    <x v="1"/>
    <x v="3"/>
    <n v="22"/>
    <n v="67"/>
    <n v="1471.6"/>
    <n v="32375.199999999997"/>
    <x v="2"/>
    <x v="1"/>
  </r>
  <r>
    <s v="P3597"/>
    <s v="Second Plus"/>
    <s v="Toys"/>
    <x v="3"/>
    <n v="168"/>
    <n v="46"/>
    <n v="11336.66"/>
    <n v="1904558.88"/>
    <d v="2025-05-29T00:00:00"/>
    <d v="2025-07-22T00:00:00"/>
    <s v="discontinued"/>
    <x v="0"/>
    <s v="Second Plus"/>
    <s v="Toys"/>
    <s v="Quickstock"/>
    <x v="1633"/>
    <x v="1"/>
    <x v="3"/>
    <n v="168"/>
    <n v="46"/>
    <n v="11336.66"/>
    <n v="1904558.88"/>
    <x v="0"/>
    <x v="0"/>
  </r>
  <r>
    <s v="P8952"/>
    <s v="Entire X"/>
    <s v="Electronics"/>
    <x v="2"/>
    <n v="70"/>
    <n v="66"/>
    <n v="18924.21"/>
    <n v="1324694.7"/>
    <d v="2025-01-25T00:00:00"/>
    <d v="2025-09-19T00:00:00"/>
    <m/>
    <x v="4"/>
    <s v="Entire X"/>
    <s v="Electronics"/>
    <s v=""/>
    <x v="1634"/>
    <x v="3"/>
    <x v="2"/>
    <n v="70"/>
    <n v="66"/>
    <n v="18924.21"/>
    <n v="1324694.7"/>
    <x v="0"/>
    <x v="0"/>
  </r>
  <r>
    <s v="P1906"/>
    <s v="Beautiful Pro"/>
    <s v="Electronics"/>
    <x v="0"/>
    <n v="123"/>
    <n v="43"/>
    <n v="17176.48"/>
    <n v="2112707.04"/>
    <d v="2025-06-23T00:00:00"/>
    <d v="2025-09-21T00:00:00"/>
    <s v="Actv"/>
    <x v="0"/>
    <s v="Beautiful Pro"/>
    <s v="Electronics"/>
    <s v="Global Traders"/>
    <x v="1340"/>
    <x v="3"/>
    <x v="0"/>
    <n v="123"/>
    <n v="43"/>
    <n v="17176.48"/>
    <n v="2112707.04"/>
    <x v="0"/>
    <x v="0"/>
  </r>
  <r>
    <s v="P4081"/>
    <s v="Night Max"/>
    <s v="Groceries"/>
    <x v="3"/>
    <n v="72"/>
    <n v="78"/>
    <n v="6804.15"/>
    <n v="489898.8"/>
    <d v="2025-01-29T00:00:00"/>
    <d v="2025-08-21T00:00:00"/>
    <s v="active"/>
    <x v="4"/>
    <s v="Night Max"/>
    <s v="Groceries"/>
    <s v="Quickstock"/>
    <x v="1635"/>
    <x v="4"/>
    <x v="3"/>
    <n v="72"/>
    <n v="78"/>
    <n v="6804.15"/>
    <n v="489898.8"/>
    <x v="2"/>
    <x v="1"/>
  </r>
  <r>
    <s v="P3107"/>
    <s v="exist x"/>
    <s v="Toys"/>
    <x v="0"/>
    <n v="130"/>
    <n v="74"/>
    <n v="3333.33"/>
    <n v="433332.9"/>
    <d v="2025-03-06T00:00:00"/>
    <d v="2025-08-09T00:00:00"/>
    <m/>
    <x v="4"/>
    <s v="Exist X"/>
    <s v="Toys"/>
    <s v="Global Traders"/>
    <x v="1636"/>
    <x v="1"/>
    <x v="0"/>
    <n v="130"/>
    <n v="74"/>
    <n v="3333.33"/>
    <n v="433332.89999999997"/>
    <x v="0"/>
    <x v="0"/>
  </r>
  <r>
    <s v="P6006"/>
    <s v="About Max"/>
    <s v="Toys"/>
    <x v="3"/>
    <n v="1"/>
    <n v="43"/>
    <n v="15602.08"/>
    <n v="15602.08"/>
    <d v="2025-02-04T00:00:00"/>
    <d v="2025-08-22T00:00:00"/>
    <s v="active"/>
    <x v="4"/>
    <s v="About Max"/>
    <s v="Toys"/>
    <s v="Quickstock"/>
    <x v="1637"/>
    <x v="1"/>
    <x v="3"/>
    <n v="1"/>
    <n v="43"/>
    <n v="15602.08"/>
    <n v="15602.08"/>
    <x v="2"/>
    <x v="1"/>
  </r>
  <r>
    <s v="P6830"/>
    <s v="Only Mini"/>
    <s v="Clothing"/>
    <x v="3"/>
    <n v="99"/>
    <n v="43"/>
    <n v="5726.01"/>
    <n v="566874.99"/>
    <d v="2025-02-14T00:00:00"/>
    <d v="2025-09-16T00:00:00"/>
    <s v="active"/>
    <x v="0"/>
    <s v="Only Mini"/>
    <s v="Clothing"/>
    <s v="Quickstock"/>
    <x v="1389"/>
    <x v="0"/>
    <x v="3"/>
    <n v="99"/>
    <n v="43"/>
    <n v="5726.01"/>
    <n v="566874.99"/>
    <x v="0"/>
    <x v="0"/>
  </r>
  <r>
    <s v="P9282"/>
    <s v="Congress Plus"/>
    <s v="Groceries"/>
    <x v="0"/>
    <n v="166"/>
    <n v="82"/>
    <n v="10730.65"/>
    <n v="1781287.9"/>
    <d v="2025-04-25T00:00:00"/>
    <d v="2025-09-11T00:00:00"/>
    <s v="active"/>
    <x v="2"/>
    <s v="Congress Plus"/>
    <s v="Groceries"/>
    <s v="Global Traders"/>
    <x v="1638"/>
    <x v="4"/>
    <x v="0"/>
    <n v="166"/>
    <n v="82"/>
    <n v="10730.65"/>
    <n v="1781287.9"/>
    <x v="0"/>
    <x v="0"/>
  </r>
  <r>
    <s v="P2088"/>
    <s v="Seem Pro"/>
    <s v="Electronics"/>
    <x v="4"/>
    <n v="119"/>
    <n v="23"/>
    <n v="17075.240000000002"/>
    <n v="2031953.56"/>
    <d v="2025-03-07T00:00:00"/>
    <d v="2025-07-20T00:00:00"/>
    <s v="Inactive"/>
    <x v="3"/>
    <s v="Seem Pro"/>
    <s v="Electronics"/>
    <s v="Retailmart Inc"/>
    <x v="1639"/>
    <x v="3"/>
    <x v="4"/>
    <n v="119"/>
    <n v="23"/>
    <n v="17075.240000000002"/>
    <n v="2031953.5600000003"/>
    <x v="0"/>
    <x v="0"/>
  </r>
  <r>
    <s v="P5490"/>
    <s v="Skin X"/>
    <s v="Groceries"/>
    <x v="3"/>
    <n v="73"/>
    <n v="78"/>
    <n v="11069.14"/>
    <n v="808047.22"/>
    <d v="2025-03-28T00:00:00"/>
    <d v="2025-07-26T00:00:00"/>
    <s v="discontinued"/>
    <x v="3"/>
    <s v="Skin X"/>
    <s v="Groceries"/>
    <s v="Quickstock"/>
    <x v="1640"/>
    <x v="4"/>
    <x v="3"/>
    <n v="73"/>
    <n v="78"/>
    <n v="11069.14"/>
    <n v="808047.22"/>
    <x v="2"/>
    <x v="1"/>
  </r>
  <r>
    <s v="P4747"/>
    <s v="Thus Lite"/>
    <s v="Furniture"/>
    <x v="1"/>
    <n v="55"/>
    <n v="40"/>
    <n v="8917.3799999999992"/>
    <n v="490455.9"/>
    <d v="2025-02-01T00:00:00"/>
    <d v="2025-08-02T00:00:00"/>
    <s v="Actv"/>
    <x v="1"/>
    <s v="Thus Lite"/>
    <s v="Furniture"/>
    <s v="Omni Suppliers"/>
    <x v="1641"/>
    <x v="2"/>
    <x v="1"/>
    <n v="55"/>
    <n v="40"/>
    <n v="8917.3799999999992"/>
    <n v="490455.89999999997"/>
    <x v="0"/>
    <x v="0"/>
  </r>
  <r>
    <s v="P9330"/>
    <s v="Both Lite"/>
    <s v="Clothing"/>
    <x v="3"/>
    <n v="69"/>
    <n v="20"/>
    <n v="13415.57"/>
    <n v="925674.33"/>
    <d v="2025-05-21T00:00:00"/>
    <d v="2025-07-30T00:00:00"/>
    <s v="active"/>
    <x v="4"/>
    <s v="Both Lite"/>
    <s v="Clothing"/>
    <s v="Quickstock"/>
    <x v="1642"/>
    <x v="0"/>
    <x v="3"/>
    <n v="69"/>
    <n v="20"/>
    <n v="13415.57"/>
    <n v="925674.33"/>
    <x v="0"/>
    <x v="0"/>
  </r>
  <r>
    <s v="P5300"/>
    <s v="Popular Plus"/>
    <s v="Furniture"/>
    <x v="5"/>
    <n v="55"/>
    <n v="50"/>
    <n v="1631.03"/>
    <n v="89706.65"/>
    <d v="2025-03-17T00:00:00"/>
    <d v="2025-08-24T00:00:00"/>
    <s v="Inactive"/>
    <x v="0"/>
    <s v="Popular Plus"/>
    <s v="Furniture"/>
    <s v="Abc Pvt Ltd"/>
    <x v="1643"/>
    <x v="2"/>
    <x v="5"/>
    <n v="55"/>
    <n v="50"/>
    <n v="1631.03"/>
    <n v="89706.65"/>
    <x v="0"/>
    <x v="0"/>
  </r>
  <r>
    <s v="P5537"/>
    <s v="Fire Plus"/>
    <s v="Furniture"/>
    <x v="1"/>
    <n v="35"/>
    <n v="51"/>
    <n v="12849.51"/>
    <n v="449732.85"/>
    <d v="2025-04-06T00:00:00"/>
    <d v="2025-09-29T00:00:00"/>
    <s v="Actv"/>
    <x v="3"/>
    <s v="Fire Plus"/>
    <s v="Furniture"/>
    <s v="Omni Suppliers"/>
    <x v="1050"/>
    <x v="2"/>
    <x v="1"/>
    <n v="35"/>
    <n v="51"/>
    <n v="12849.51"/>
    <n v="449732.85000000003"/>
    <x v="2"/>
    <x v="1"/>
  </r>
  <r>
    <s v="P4988"/>
    <s v="and mini"/>
    <s v="Toys"/>
    <x v="3"/>
    <n v="59"/>
    <n v="32"/>
    <n v="15179.78"/>
    <n v="895607.02"/>
    <d v="2025-04-20T00:00:00"/>
    <d v="2025-09-29T00:00:00"/>
    <s v="active"/>
    <x v="4"/>
    <s v="And Mini"/>
    <s v="Toys"/>
    <s v="Quickstock"/>
    <x v="1644"/>
    <x v="1"/>
    <x v="3"/>
    <n v="59"/>
    <n v="32"/>
    <n v="15179.78"/>
    <n v="895607.02"/>
    <x v="0"/>
    <x v="0"/>
  </r>
  <r>
    <s v="P1037"/>
    <s v="Else Pro"/>
    <s v="Electronics"/>
    <x v="0"/>
    <n v="24"/>
    <n v="45"/>
    <n v="2136.0300000000002"/>
    <n v="51264.72"/>
    <d v="2025-03-02T00:00:00"/>
    <d v="2025-09-12T00:00:00"/>
    <s v="discon"/>
    <x v="2"/>
    <s v="Else Pro"/>
    <s v="Electronics"/>
    <s v="Global Traders"/>
    <x v="17"/>
    <x v="3"/>
    <x v="0"/>
    <n v="24"/>
    <n v="45"/>
    <n v="2136.0300000000002"/>
    <n v="51264.72"/>
    <x v="2"/>
    <x v="1"/>
  </r>
  <r>
    <s v="P2832"/>
    <s v="Experience Plus"/>
    <s v="Clothing"/>
    <x v="0"/>
    <n v="157"/>
    <n v="76"/>
    <n v="10920.39"/>
    <n v="1714501.23"/>
    <d v="2025-05-19T00:00:00"/>
    <d v="2025-07-14T00:00:00"/>
    <s v="Actv"/>
    <x v="0"/>
    <s v="Experience Plus"/>
    <s v="Clothing"/>
    <s v="Global Traders"/>
    <x v="1608"/>
    <x v="0"/>
    <x v="0"/>
    <n v="157"/>
    <n v="76"/>
    <n v="10920.39"/>
    <n v="1714501.23"/>
    <x v="0"/>
    <x v="0"/>
  </r>
  <r>
    <s v="P1432"/>
    <s v="True X"/>
    <s v="Groceries"/>
    <x v="0"/>
    <n v="174"/>
    <n v="75"/>
    <n v="16857.16"/>
    <n v="2933145.84"/>
    <d v="2025-05-21T00:00:00"/>
    <d v="2025-08-07T00:00:00"/>
    <m/>
    <x v="0"/>
    <s v="True X"/>
    <s v="Groceries"/>
    <s v="Global Traders"/>
    <x v="912"/>
    <x v="4"/>
    <x v="0"/>
    <n v="174"/>
    <n v="75"/>
    <n v="16857.16"/>
    <n v="2933145.84"/>
    <x v="0"/>
    <x v="0"/>
  </r>
  <r>
    <s v="P2751"/>
    <s v="Movie Lite"/>
    <s v="Clothing"/>
    <x v="3"/>
    <n v="133"/>
    <n v="84"/>
    <n v="9880.99"/>
    <n v="1314171.67"/>
    <d v="2025-02-18T00:00:00"/>
    <d v="2025-09-02T00:00:00"/>
    <s v="Inactive"/>
    <x v="4"/>
    <s v="Movie Lite"/>
    <s v="Clothing"/>
    <s v="Quickstock"/>
    <x v="1645"/>
    <x v="0"/>
    <x v="3"/>
    <n v="133"/>
    <n v="84"/>
    <n v="9880.99"/>
    <n v="1314171.67"/>
    <x v="0"/>
    <x v="0"/>
  </r>
  <r>
    <s v="P7200"/>
    <s v="Image Plus"/>
    <s v="Groceries"/>
    <x v="0"/>
    <m/>
    <n v="87"/>
    <n v="8077.75"/>
    <m/>
    <d v="2025-05-26T00:00:00"/>
    <d v="2025-08-03T00:00:00"/>
    <s v="Actv"/>
    <x v="1"/>
    <s v="Image Plus"/>
    <s v="Groceries"/>
    <s v="Global Traders"/>
    <x v="1646"/>
    <x v="4"/>
    <x v="0"/>
    <n v="0"/>
    <n v="87"/>
    <n v="8077.75"/>
    <n v="0"/>
    <x v="1"/>
    <x v="1"/>
  </r>
  <r>
    <s v="P1045"/>
    <s v="Action Plus"/>
    <s v="Clothing"/>
    <x v="5"/>
    <n v="169"/>
    <n v="34"/>
    <n v="15425.3"/>
    <n v="2606875.7000000002"/>
    <d v="2025-04-15T00:00:00"/>
    <d v="2025-07-15T00:00:00"/>
    <s v="discon"/>
    <x v="1"/>
    <s v="Action Plus"/>
    <s v="Clothing"/>
    <s v="Abc Pvt Ltd"/>
    <x v="1647"/>
    <x v="0"/>
    <x v="5"/>
    <n v="169"/>
    <n v="34"/>
    <n v="15425.3"/>
    <n v="2606875.6999999997"/>
    <x v="0"/>
    <x v="0"/>
  </r>
  <r>
    <s v="P7282"/>
    <s v="force lite"/>
    <s v="Furniture"/>
    <x v="5"/>
    <n v="147"/>
    <n v="43"/>
    <n v="19787.52"/>
    <n v="2908765.44"/>
    <d v="2025-02-12T00:00:00"/>
    <d v="2025-10-12T00:00:00"/>
    <s v="Inactive"/>
    <x v="1"/>
    <s v="Force Lite"/>
    <s v="Furniture"/>
    <s v="Abc Pvt Ltd"/>
    <x v="1648"/>
    <x v="2"/>
    <x v="5"/>
    <n v="147"/>
    <n v="43"/>
    <n v="19787.52"/>
    <n v="2908765.44"/>
    <x v="0"/>
    <x v="0"/>
  </r>
  <r>
    <s v="P3421"/>
    <s v="Seat Mini"/>
    <s v="Groceries"/>
    <x v="4"/>
    <m/>
    <n v="84"/>
    <n v="6448.63"/>
    <m/>
    <d v="2025-06-11T00:00:00"/>
    <d v="2025-08-03T00:00:00"/>
    <s v="discontinued"/>
    <x v="3"/>
    <s v="Seat Mini"/>
    <s v="Groceries"/>
    <s v="Retailmart Inc"/>
    <x v="1056"/>
    <x v="4"/>
    <x v="4"/>
    <n v="0"/>
    <n v="84"/>
    <n v="6448.63"/>
    <n v="0"/>
    <x v="1"/>
    <x v="1"/>
  </r>
  <r>
    <s v="P1712"/>
    <s v="Hand Max"/>
    <s v="Toys"/>
    <x v="0"/>
    <n v="144"/>
    <n v="80"/>
    <n v="4196.4799999999996"/>
    <n v="604293.11999999988"/>
    <d v="2025-01-28T00:00:00"/>
    <d v="2025-09-08T00:00:00"/>
    <s v="discon"/>
    <x v="0"/>
    <s v="Hand Max"/>
    <s v="Toys"/>
    <s v="Global Traders"/>
    <x v="1649"/>
    <x v="1"/>
    <x v="0"/>
    <n v="144"/>
    <n v="80"/>
    <n v="4196.4799999999996"/>
    <n v="604293.11999999988"/>
    <x v="0"/>
    <x v="0"/>
  </r>
  <r>
    <s v="P3108"/>
    <s v="Writer Lite"/>
    <s v="Furniture"/>
    <x v="5"/>
    <n v="185"/>
    <m/>
    <n v="3823.32"/>
    <n v="707314.20000000007"/>
    <d v="2025-06-15T00:00:00"/>
    <d v="2025-10-01T00:00:00"/>
    <s v="active"/>
    <x v="3"/>
    <s v="Writer Lite"/>
    <s v="Furniture"/>
    <s v="Abc Pvt Ltd"/>
    <x v="1650"/>
    <x v="2"/>
    <x v="5"/>
    <n v="185"/>
    <n v="0"/>
    <n v="3823.32"/>
    <n v="707314.20000000007"/>
    <x v="0"/>
    <x v="0"/>
  </r>
  <r>
    <s v="P7957"/>
    <s v="Tend Mini"/>
    <s v="Clothing"/>
    <x v="2"/>
    <n v="158"/>
    <n v="51"/>
    <n v="11095.87"/>
    <n v="1753147.46"/>
    <d v="2025-07-08T00:00:00"/>
    <d v="2025-09-17T00:00:00"/>
    <s v="Inactive"/>
    <x v="1"/>
    <s v="Tend Mini"/>
    <s v="Clothing"/>
    <s v=""/>
    <x v="1651"/>
    <x v="0"/>
    <x v="2"/>
    <n v="158"/>
    <n v="51"/>
    <n v="11095.87"/>
    <n v="1753147.4600000002"/>
    <x v="0"/>
    <x v="0"/>
  </r>
  <r>
    <s v="P2845"/>
    <s v="Lay X"/>
    <s v="Electronics"/>
    <x v="0"/>
    <n v="118"/>
    <n v="36"/>
    <n v="10275.9"/>
    <n v="1212556.2"/>
    <d v="2025-02-07T00:00:00"/>
    <d v="2025-10-10T00:00:00"/>
    <s v="active"/>
    <x v="3"/>
    <s v="Lay X"/>
    <s v="Electronics"/>
    <s v="Global Traders"/>
    <x v="1652"/>
    <x v="3"/>
    <x v="0"/>
    <n v="118"/>
    <n v="36"/>
    <n v="10275.9"/>
    <n v="1212556.2"/>
    <x v="0"/>
    <x v="0"/>
  </r>
  <r>
    <s v="P1879"/>
    <s v="Choose Plus"/>
    <s v="Electronics"/>
    <x v="4"/>
    <n v="114"/>
    <n v="46"/>
    <n v="6619.96"/>
    <n v="754675.44000000006"/>
    <d v="2025-05-15T00:00:00"/>
    <d v="2025-08-12T00:00:00"/>
    <s v="discon"/>
    <x v="1"/>
    <s v="Choose Plus"/>
    <s v="Electronics"/>
    <s v="Retailmart Inc"/>
    <x v="1653"/>
    <x v="3"/>
    <x v="4"/>
    <n v="114"/>
    <n v="46"/>
    <n v="6619.96"/>
    <n v="754675.44000000006"/>
    <x v="0"/>
    <x v="0"/>
  </r>
  <r>
    <s v="P8714"/>
    <s v="Agree Pro"/>
    <s v="Clothing"/>
    <x v="3"/>
    <n v="131"/>
    <n v="99"/>
    <n v="10912"/>
    <n v="1429472"/>
    <d v="2025-04-23T00:00:00"/>
    <d v="2025-07-22T00:00:00"/>
    <s v="active"/>
    <x v="3"/>
    <s v="Agree Pro"/>
    <s v="Clothing"/>
    <s v="Quickstock"/>
    <x v="317"/>
    <x v="0"/>
    <x v="3"/>
    <n v="131"/>
    <n v="99"/>
    <n v="10912"/>
    <n v="1429472"/>
    <x v="0"/>
    <x v="0"/>
  </r>
  <r>
    <s v="P4960"/>
    <s v="Analysis Plus"/>
    <s v="Clothing"/>
    <x v="5"/>
    <n v="146"/>
    <n v="64"/>
    <n v="14348.54"/>
    <n v="2094886.84"/>
    <d v="2025-05-11T00:00:00"/>
    <d v="2025-09-19T00:00:00"/>
    <m/>
    <x v="0"/>
    <s v="Analysis Plus"/>
    <s v="Clothing"/>
    <s v="Abc Pvt Ltd"/>
    <x v="1654"/>
    <x v="0"/>
    <x v="5"/>
    <n v="146"/>
    <n v="64"/>
    <n v="14348.54"/>
    <n v="2094886.84"/>
    <x v="0"/>
    <x v="0"/>
  </r>
  <r>
    <s v="P3422"/>
    <s v="Experience Pro"/>
    <s v="Furniture"/>
    <x v="5"/>
    <n v="57"/>
    <n v="82"/>
    <n v="14104.65"/>
    <n v="803965.04999999993"/>
    <d v="2025-06-22T00:00:00"/>
    <d v="2025-09-13T00:00:00"/>
    <m/>
    <x v="4"/>
    <s v="Experience Pro"/>
    <s v="Furniture"/>
    <s v="Abc Pvt Ltd"/>
    <x v="1655"/>
    <x v="2"/>
    <x v="5"/>
    <n v="57"/>
    <n v="82"/>
    <n v="14104.65"/>
    <n v="803965.04999999993"/>
    <x v="2"/>
    <x v="1"/>
  </r>
  <r>
    <s v="P9080"/>
    <s v="Wide Max"/>
    <s v="Furniture"/>
    <x v="3"/>
    <n v="167"/>
    <n v="57"/>
    <n v="3125.24"/>
    <n v="521915.08"/>
    <d v="2025-06-09T00:00:00"/>
    <d v="2025-08-24T00:00:00"/>
    <s v="discon"/>
    <x v="2"/>
    <s v="Wide Max"/>
    <s v="Furniture"/>
    <s v="Quickstock"/>
    <x v="450"/>
    <x v="2"/>
    <x v="3"/>
    <n v="167"/>
    <n v="57"/>
    <n v="3125.24"/>
    <n v="521915.07999999996"/>
    <x v="0"/>
    <x v="0"/>
  </r>
  <r>
    <s v="P7604"/>
    <s v="Success Lite"/>
    <s v="Furniture"/>
    <x v="3"/>
    <n v="188"/>
    <n v="99"/>
    <n v="18023.11"/>
    <n v="3388344.68"/>
    <d v="2025-03-28T00:00:00"/>
    <d v="2025-10-11T00:00:00"/>
    <s v="Inactive"/>
    <x v="0"/>
    <s v="Success Lite"/>
    <s v="Furniture"/>
    <s v="Quickstock"/>
    <x v="305"/>
    <x v="2"/>
    <x v="3"/>
    <n v="188"/>
    <n v="99"/>
    <n v="18023.11"/>
    <n v="3388344.68"/>
    <x v="0"/>
    <x v="0"/>
  </r>
  <r>
    <s v="P2025"/>
    <s v="Friend Plus"/>
    <s v="Toys"/>
    <x v="4"/>
    <n v="105"/>
    <n v="91"/>
    <n v="2034.95"/>
    <n v="213669.75"/>
    <d v="2025-01-22T00:00:00"/>
    <d v="2025-07-18T00:00:00"/>
    <s v="Inactive"/>
    <x v="2"/>
    <s v="Friend Plus"/>
    <s v="Toys"/>
    <s v="Retailmart Inc"/>
    <x v="1656"/>
    <x v="1"/>
    <x v="4"/>
    <n v="105"/>
    <n v="91"/>
    <n v="2034.95"/>
    <n v="213669.75"/>
    <x v="0"/>
    <x v="0"/>
  </r>
  <r>
    <s v="P8372"/>
    <s v="Provide Max"/>
    <s v="Electronics"/>
    <x v="1"/>
    <n v="56"/>
    <n v="86"/>
    <n v="7287.2"/>
    <n v="408083.20000000001"/>
    <d v="2025-05-04T00:00:00"/>
    <d v="2025-08-20T00:00:00"/>
    <s v="active"/>
    <x v="3"/>
    <s v="Provide Max"/>
    <s v="Electronics"/>
    <s v="Omni Suppliers"/>
    <x v="1657"/>
    <x v="3"/>
    <x v="1"/>
    <n v="56"/>
    <n v="86"/>
    <n v="7287.2"/>
    <n v="408083.20000000001"/>
    <x v="2"/>
    <x v="1"/>
  </r>
  <r>
    <s v="P2298"/>
    <s v="Wide Lite"/>
    <s v="Groceries"/>
    <x v="4"/>
    <n v="6"/>
    <n v="28"/>
    <n v="13693.34"/>
    <n v="82160.040000000008"/>
    <d v="2025-03-01T00:00:00"/>
    <d v="2025-09-10T00:00:00"/>
    <s v="active"/>
    <x v="0"/>
    <s v="Wide Lite"/>
    <s v="Groceries"/>
    <s v="Retailmart Inc"/>
    <x v="1658"/>
    <x v="4"/>
    <x v="4"/>
    <n v="6"/>
    <n v="28"/>
    <n v="13693.34"/>
    <n v="82160.040000000008"/>
    <x v="2"/>
    <x v="1"/>
  </r>
  <r>
    <s v="P8690"/>
    <s v="Close Lite"/>
    <s v="Electronics"/>
    <x v="2"/>
    <n v="160"/>
    <n v="26"/>
    <n v="13014.79"/>
    <n v="2082366.4"/>
    <d v="2025-04-06T00:00:00"/>
    <d v="2025-09-07T00:00:00"/>
    <s v="discontinued"/>
    <x v="3"/>
    <s v="Close Lite"/>
    <s v="Electronics"/>
    <s v=""/>
    <x v="748"/>
    <x v="3"/>
    <x v="2"/>
    <n v="160"/>
    <n v="26"/>
    <n v="13014.79"/>
    <n v="2082366.4000000001"/>
    <x v="0"/>
    <x v="0"/>
  </r>
  <r>
    <s v="P5092"/>
    <s v="Since Plus"/>
    <s v="Electronics"/>
    <x v="4"/>
    <n v="175"/>
    <n v="66"/>
    <n v="11221.87"/>
    <n v="1963827.25"/>
    <d v="2025-01-16T00:00:00"/>
    <d v="2025-09-10T00:00:00"/>
    <s v="Actv"/>
    <x v="3"/>
    <s v="Since Plus"/>
    <s v="Electronics"/>
    <s v="Retailmart Inc"/>
    <x v="1659"/>
    <x v="3"/>
    <x v="4"/>
    <n v="175"/>
    <n v="66"/>
    <n v="11221.87"/>
    <n v="1963827.2500000002"/>
    <x v="0"/>
    <x v="0"/>
  </r>
  <r>
    <s v="P3666"/>
    <s v="Respond Lite"/>
    <s v="Furniture"/>
    <x v="0"/>
    <n v="18"/>
    <n v="25"/>
    <n v="13808.29"/>
    <n v="248549.22"/>
    <d v="2025-02-19T00:00:00"/>
    <d v="2025-09-15T00:00:00"/>
    <s v="Actv"/>
    <x v="3"/>
    <s v="Respond Lite"/>
    <s v="Furniture"/>
    <s v="Global Traders"/>
    <x v="340"/>
    <x v="2"/>
    <x v="0"/>
    <n v="18"/>
    <n v="25"/>
    <n v="13808.29"/>
    <n v="248549.22000000003"/>
    <x v="2"/>
    <x v="1"/>
  </r>
  <r>
    <s v="P1840"/>
    <s v="Director Lite"/>
    <s v="Toys"/>
    <x v="5"/>
    <n v="49"/>
    <n v="31"/>
    <n v="11469.53"/>
    <n v="562006.97000000009"/>
    <d v="2025-03-25T00:00:00"/>
    <d v="2025-07-14T00:00:00"/>
    <s v="discon"/>
    <x v="0"/>
    <s v="Director Lite"/>
    <s v="Toys"/>
    <s v="Abc Pvt Ltd"/>
    <x v="1660"/>
    <x v="1"/>
    <x v="5"/>
    <n v="49"/>
    <n v="31"/>
    <n v="11469.53"/>
    <n v="562006.97000000009"/>
    <x v="0"/>
    <x v="0"/>
  </r>
  <r>
    <s v="P7005"/>
    <s v="Live Max"/>
    <s v="Furniture"/>
    <x v="5"/>
    <n v="196"/>
    <n v="78"/>
    <n v="13408.74"/>
    <n v="2628113.04"/>
    <d v="2025-04-15T00:00:00"/>
    <d v="2025-09-17T00:00:00"/>
    <s v="active"/>
    <x v="4"/>
    <s v="Live Max"/>
    <s v="Furniture"/>
    <s v="Abc Pvt Ltd"/>
    <x v="1661"/>
    <x v="2"/>
    <x v="5"/>
    <n v="196"/>
    <n v="78"/>
    <n v="13408.74"/>
    <n v="2628113.04"/>
    <x v="0"/>
    <x v="0"/>
  </r>
  <r>
    <s v="P7083"/>
    <s v="Reach Lite"/>
    <s v="Groceries"/>
    <x v="4"/>
    <n v="54"/>
    <n v="64"/>
    <n v="5120.24"/>
    <n v="276492.96000000002"/>
    <d v="2025-06-26T00:00:00"/>
    <d v="2025-10-12T00:00:00"/>
    <s v="active"/>
    <x v="4"/>
    <s v="Reach Lite"/>
    <s v="Groceries"/>
    <s v="Retailmart Inc"/>
    <x v="1662"/>
    <x v="4"/>
    <x v="4"/>
    <n v="54"/>
    <n v="64"/>
    <n v="5120.24"/>
    <n v="276492.95999999996"/>
    <x v="2"/>
    <x v="1"/>
  </r>
  <r>
    <s v="P3580"/>
    <s v="Represent Lite"/>
    <s v="Groceries"/>
    <x v="5"/>
    <n v="20"/>
    <n v="71"/>
    <n v="10890.95"/>
    <n v="217819"/>
    <d v="2025-02-06T00:00:00"/>
    <d v="2025-09-28T00:00:00"/>
    <s v="discontinued"/>
    <x v="4"/>
    <s v="Represent Lite"/>
    <s v="Groceries"/>
    <s v="Abc Pvt Ltd"/>
    <x v="115"/>
    <x v="4"/>
    <x v="5"/>
    <n v="20"/>
    <n v="71"/>
    <n v="10890.95"/>
    <n v="217819"/>
    <x v="2"/>
    <x v="1"/>
  </r>
  <r>
    <s v="P5019"/>
    <s v="Not Pro"/>
    <s v="Electronics"/>
    <x v="5"/>
    <n v="66"/>
    <n v="63"/>
    <n v="2367.8000000000002"/>
    <n v="156274.79999999999"/>
    <d v="2025-03-30T00:00:00"/>
    <d v="2025-08-29T00:00:00"/>
    <s v="Actv"/>
    <x v="2"/>
    <s v="Not Pro"/>
    <s v="Electronics"/>
    <s v="Abc Pvt Ltd"/>
    <x v="1663"/>
    <x v="3"/>
    <x v="5"/>
    <n v="66"/>
    <n v="63"/>
    <n v="2367.8000000000002"/>
    <n v="156274.80000000002"/>
    <x v="0"/>
    <x v="0"/>
  </r>
  <r>
    <s v="P5927"/>
    <s v="Special Max"/>
    <s v="Clothing"/>
    <x v="5"/>
    <n v="68"/>
    <n v="87"/>
    <n v="7838.01"/>
    <n v="532984.68000000005"/>
    <d v="2025-01-16T00:00:00"/>
    <d v="2025-10-08T00:00:00"/>
    <s v="Inactive"/>
    <x v="2"/>
    <s v="Special Max"/>
    <s v="Clothing"/>
    <s v="Abc Pvt Ltd"/>
    <x v="709"/>
    <x v="0"/>
    <x v="5"/>
    <n v="68"/>
    <n v="87"/>
    <n v="7838.01"/>
    <n v="532984.68000000005"/>
    <x v="2"/>
    <x v="1"/>
  </r>
  <r>
    <s v="P2074"/>
    <s v="Bill Lite"/>
    <s v="Furniture"/>
    <x v="5"/>
    <n v="180"/>
    <n v="23"/>
    <n v="10566.61"/>
    <n v="1901989.8"/>
    <d v="2025-04-18T00:00:00"/>
    <d v="2025-08-07T00:00:00"/>
    <m/>
    <x v="1"/>
    <s v="Bill Lite"/>
    <s v="Furniture"/>
    <s v="Abc Pvt Ltd"/>
    <x v="1664"/>
    <x v="2"/>
    <x v="5"/>
    <n v="180"/>
    <n v="23"/>
    <n v="10566.61"/>
    <n v="1901989.8"/>
    <x v="0"/>
    <x v="0"/>
  </r>
  <r>
    <s v="P1500"/>
    <s v="Road Plus"/>
    <s v="Furniture"/>
    <x v="1"/>
    <n v="185"/>
    <n v="78"/>
    <n v="509.79"/>
    <n v="94311.150000000009"/>
    <d v="2025-01-31T00:00:00"/>
    <d v="2025-07-17T00:00:00"/>
    <s v="active"/>
    <x v="4"/>
    <s v="Road Plus"/>
    <s v="Furniture"/>
    <s v="Omni Suppliers"/>
    <x v="1665"/>
    <x v="2"/>
    <x v="1"/>
    <n v="185"/>
    <n v="78"/>
    <n v="509.79"/>
    <n v="94311.150000000009"/>
    <x v="0"/>
    <x v="0"/>
  </r>
  <r>
    <s v="P8234"/>
    <s v="Institution Pro"/>
    <s v="Clothing"/>
    <x v="0"/>
    <m/>
    <n v="48"/>
    <n v="158.6"/>
    <m/>
    <d v="2025-04-08T00:00:00"/>
    <d v="2025-09-21T00:00:00"/>
    <m/>
    <x v="2"/>
    <s v="Institution Pro"/>
    <s v="Clothing"/>
    <s v="Global Traders"/>
    <x v="1666"/>
    <x v="0"/>
    <x v="0"/>
    <n v="0"/>
    <n v="48"/>
    <n v="158.6"/>
    <n v="0"/>
    <x v="1"/>
    <x v="1"/>
  </r>
  <r>
    <s v="P8338"/>
    <s v="To Lite"/>
    <s v="Clothing"/>
    <x v="2"/>
    <n v="25"/>
    <n v="60"/>
    <n v="9200.07"/>
    <n v="230001.75"/>
    <d v="2025-05-06T00:00:00"/>
    <d v="2025-08-27T00:00:00"/>
    <s v="Inactive"/>
    <x v="1"/>
    <s v="To Lite"/>
    <s v="Clothing"/>
    <s v=""/>
    <x v="1667"/>
    <x v="0"/>
    <x v="2"/>
    <n v="25"/>
    <n v="60"/>
    <n v="9200.07"/>
    <n v="230001.75"/>
    <x v="2"/>
    <x v="1"/>
  </r>
  <r>
    <s v="P7437"/>
    <s v="Their Max"/>
    <s v="Toys"/>
    <x v="4"/>
    <n v="87"/>
    <n v="30"/>
    <n v="17433.11"/>
    <n v="1516680.57"/>
    <d v="2025-04-21T00:00:00"/>
    <d v="2025-10-02T00:00:00"/>
    <s v="discon"/>
    <x v="4"/>
    <s v="Their Max"/>
    <s v="Toys"/>
    <s v="Retailmart Inc"/>
    <x v="1668"/>
    <x v="1"/>
    <x v="4"/>
    <n v="87"/>
    <n v="30"/>
    <n v="17433.11"/>
    <n v="1516680.57"/>
    <x v="0"/>
    <x v="0"/>
  </r>
  <r>
    <s v="P2782"/>
    <s v="Accept Max"/>
    <s v="Groceries"/>
    <x v="5"/>
    <n v="59"/>
    <n v="86"/>
    <n v="8123.88"/>
    <n v="479308.92"/>
    <d v="2025-03-31T00:00:00"/>
    <d v="2025-09-08T00:00:00"/>
    <s v="discontinued"/>
    <x v="2"/>
    <s v="Accept Max"/>
    <s v="Groceries"/>
    <s v="Abc Pvt Ltd"/>
    <x v="1669"/>
    <x v="4"/>
    <x v="5"/>
    <n v="59"/>
    <n v="86"/>
    <n v="8123.88"/>
    <n v="479308.92"/>
    <x v="2"/>
    <x v="1"/>
  </r>
  <r>
    <s v="P4218"/>
    <s v="somebody plus"/>
    <s v="Furniture"/>
    <x v="3"/>
    <n v="173"/>
    <n v="68"/>
    <n v="16918.75"/>
    <n v="2926943.75"/>
    <d v="2025-04-25T00:00:00"/>
    <d v="2025-09-18T00:00:00"/>
    <s v="active"/>
    <x v="4"/>
    <s v="Somebody Plus"/>
    <s v="Furniture"/>
    <s v="Quickstock"/>
    <x v="1670"/>
    <x v="2"/>
    <x v="3"/>
    <n v="173"/>
    <n v="68"/>
    <n v="16918.75"/>
    <n v="2926943.75"/>
    <x v="0"/>
    <x v="0"/>
  </r>
  <r>
    <s v="P7000"/>
    <s v="Act Lite"/>
    <s v="Groceries"/>
    <x v="4"/>
    <n v="184"/>
    <n v="33"/>
    <n v="18033.86"/>
    <n v="3318230.24"/>
    <d v="2025-03-02T00:00:00"/>
    <d v="2025-07-16T00:00:00"/>
    <s v="active"/>
    <x v="3"/>
    <s v="Act Lite"/>
    <s v="Groceries"/>
    <s v="Retailmart Inc"/>
    <x v="1419"/>
    <x v="4"/>
    <x v="4"/>
    <n v="184"/>
    <n v="33"/>
    <n v="18033.86"/>
    <n v="3318230.24"/>
    <x v="0"/>
    <x v="0"/>
  </r>
  <r>
    <s v="P5428"/>
    <s v="Skill Mini"/>
    <s v="Clothing"/>
    <x v="1"/>
    <n v="139"/>
    <n v="74"/>
    <n v="16668.47"/>
    <n v="2316917.33"/>
    <d v="2025-01-12T00:00:00"/>
    <d v="2025-07-19T00:00:00"/>
    <m/>
    <x v="2"/>
    <s v="Skill Mini"/>
    <s v="Clothing"/>
    <s v="Omni Suppliers"/>
    <x v="1671"/>
    <x v="0"/>
    <x v="1"/>
    <n v="139"/>
    <n v="74"/>
    <n v="16668.47"/>
    <n v="2316917.33"/>
    <x v="0"/>
    <x v="0"/>
  </r>
  <r>
    <s v="P2446"/>
    <s v="Night Lite"/>
    <s v="Furniture"/>
    <x v="3"/>
    <n v="160"/>
    <n v="52"/>
    <n v="16367.19"/>
    <n v="2618750.4"/>
    <d v="2025-05-06T00:00:00"/>
    <d v="2025-09-17T00:00:00"/>
    <s v="active"/>
    <x v="4"/>
    <s v="Night Lite"/>
    <s v="Furniture"/>
    <s v="Quickstock"/>
    <x v="945"/>
    <x v="2"/>
    <x v="3"/>
    <n v="160"/>
    <n v="52"/>
    <n v="16367.19"/>
    <n v="2618750.4"/>
    <x v="0"/>
    <x v="0"/>
  </r>
  <r>
    <s v="P6790"/>
    <s v="Large X"/>
    <s v="Groceries"/>
    <x v="4"/>
    <n v="79"/>
    <n v="50"/>
    <n v="10279.36"/>
    <n v="812069.44000000006"/>
    <d v="2025-04-22T00:00:00"/>
    <d v="2025-08-20T00:00:00"/>
    <s v="Inactive"/>
    <x v="4"/>
    <s v="Large X"/>
    <s v="Groceries"/>
    <s v="Retailmart Inc"/>
    <x v="1511"/>
    <x v="4"/>
    <x v="4"/>
    <n v="79"/>
    <n v="50"/>
    <n v="10279.36"/>
    <n v="812069.44000000006"/>
    <x v="0"/>
    <x v="0"/>
  </r>
  <r>
    <s v="P5659"/>
    <s v="Fast Mini"/>
    <s v="Groceries"/>
    <x v="5"/>
    <n v="161"/>
    <n v="68"/>
    <n v="8817.33"/>
    <n v="1419590.13"/>
    <d v="2025-05-29T00:00:00"/>
    <d v="2025-08-08T00:00:00"/>
    <s v="discontinued"/>
    <x v="1"/>
    <s v="Fast Mini"/>
    <s v="Groceries"/>
    <s v="Abc Pvt Ltd"/>
    <x v="663"/>
    <x v="4"/>
    <x v="5"/>
    <n v="161"/>
    <n v="68"/>
    <n v="8817.33"/>
    <n v="1419590.13"/>
    <x v="0"/>
    <x v="0"/>
  </r>
  <r>
    <s v="P1598"/>
    <s v="Foreign Max"/>
    <s v="Electronics"/>
    <x v="5"/>
    <n v="108"/>
    <n v="32"/>
    <n v="13589.27"/>
    <n v="1467641.16"/>
    <d v="2025-07-07T00:00:00"/>
    <d v="2025-08-02T00:00:00"/>
    <s v="Inactive"/>
    <x v="0"/>
    <s v="Foreign Max"/>
    <s v="Electronics"/>
    <s v="Abc Pvt Ltd"/>
    <x v="1672"/>
    <x v="3"/>
    <x v="5"/>
    <n v="108"/>
    <n v="32"/>
    <n v="13589.27"/>
    <n v="1467641.1600000001"/>
    <x v="0"/>
    <x v="0"/>
  </r>
  <r>
    <s v="P3750"/>
    <s v="Imagine Plus"/>
    <s v="Groceries"/>
    <x v="0"/>
    <n v="188"/>
    <n v="42"/>
    <n v="11411.17"/>
    <n v="2145299.96"/>
    <d v="2025-05-12T00:00:00"/>
    <d v="2025-07-18T00:00:00"/>
    <m/>
    <x v="1"/>
    <s v="Imagine Plus"/>
    <s v="Groceries"/>
    <s v="Global Traders"/>
    <x v="1673"/>
    <x v="4"/>
    <x v="0"/>
    <n v="188"/>
    <n v="42"/>
    <n v="11411.17"/>
    <n v="2145299.96"/>
    <x v="0"/>
    <x v="0"/>
  </r>
  <r>
    <s v="P2631"/>
    <s v="Executive Lite"/>
    <s v="Toys"/>
    <x v="5"/>
    <n v="55"/>
    <n v="72"/>
    <n v="1497.87"/>
    <n v="82382.849999999991"/>
    <d v="2025-02-19T00:00:00"/>
    <d v="2025-09-14T00:00:00"/>
    <s v="discontinued"/>
    <x v="0"/>
    <s v="Executive Lite"/>
    <s v="Toys"/>
    <s v="Abc Pvt Ltd"/>
    <x v="1674"/>
    <x v="1"/>
    <x v="5"/>
    <n v="55"/>
    <n v="72"/>
    <n v="1497.87"/>
    <n v="82382.849999999991"/>
    <x v="2"/>
    <x v="1"/>
  </r>
  <r>
    <s v="P7107"/>
    <s v="Drop X"/>
    <s v="Electronics"/>
    <x v="0"/>
    <n v="124"/>
    <n v="91"/>
    <n v="8126.95"/>
    <n v="1007741.8"/>
    <d v="2025-06-27T00:00:00"/>
    <d v="2025-07-28T00:00:00"/>
    <s v="active"/>
    <x v="1"/>
    <s v="Drop X"/>
    <s v="Electronics"/>
    <s v="Global Traders"/>
    <x v="1400"/>
    <x v="3"/>
    <x v="0"/>
    <n v="124"/>
    <n v="91"/>
    <n v="8126.95"/>
    <n v="1007741.7999999999"/>
    <x v="0"/>
    <x v="0"/>
  </r>
  <r>
    <s v="P1929"/>
    <s v="Size Pro"/>
    <s v="Electronics"/>
    <x v="0"/>
    <n v="196"/>
    <n v="52"/>
    <n v="5560.97"/>
    <n v="1089950.1200000001"/>
    <d v="2025-06-05T00:00:00"/>
    <d v="2025-08-07T00:00:00"/>
    <s v="active"/>
    <x v="4"/>
    <s v="Size Pro"/>
    <s v="Electronics"/>
    <s v="Global Traders"/>
    <x v="1675"/>
    <x v="3"/>
    <x v="0"/>
    <n v="196"/>
    <n v="52"/>
    <n v="5560.97"/>
    <n v="1089950.1200000001"/>
    <x v="0"/>
    <x v="0"/>
  </r>
  <r>
    <s v="P8973"/>
    <s v="move mini"/>
    <s v="Electronics"/>
    <x v="1"/>
    <n v="121"/>
    <n v="45"/>
    <n v="13645.13"/>
    <n v="1651060.73"/>
    <d v="2025-03-10T00:00:00"/>
    <d v="2025-08-20T00:00:00"/>
    <m/>
    <x v="1"/>
    <s v="Move Mini"/>
    <s v="Electronics"/>
    <s v="Omni Suppliers"/>
    <x v="849"/>
    <x v="3"/>
    <x v="1"/>
    <n v="121"/>
    <n v="45"/>
    <n v="13645.13"/>
    <n v="1651060.73"/>
    <x v="0"/>
    <x v="0"/>
  </r>
  <r>
    <s v="P7655"/>
    <s v="Senior Mini"/>
    <s v="Toys"/>
    <x v="1"/>
    <n v="160"/>
    <n v="52"/>
    <n v="3759.38"/>
    <n v="601500.80000000005"/>
    <d v="2025-07-08T00:00:00"/>
    <d v="2025-09-02T00:00:00"/>
    <s v="discon"/>
    <x v="1"/>
    <s v="Senior Mini"/>
    <s v="Toys"/>
    <s v="Omni Suppliers"/>
    <x v="1676"/>
    <x v="1"/>
    <x v="1"/>
    <n v="160"/>
    <n v="52"/>
    <n v="3759.38"/>
    <n v="601500.80000000005"/>
    <x v="0"/>
    <x v="0"/>
  </r>
  <r>
    <s v="P1527"/>
    <s v="My Max"/>
    <s v="Clothing"/>
    <x v="1"/>
    <n v="148"/>
    <n v="64"/>
    <n v="500.24"/>
    <n v="74035.520000000004"/>
    <d v="2025-02-24T00:00:00"/>
    <d v="2025-08-31T00:00:00"/>
    <s v="active"/>
    <x v="4"/>
    <s v="My Max"/>
    <s v="Clothing"/>
    <s v="Omni Suppliers"/>
    <x v="1677"/>
    <x v="0"/>
    <x v="1"/>
    <n v="148"/>
    <n v="64"/>
    <n v="500.24"/>
    <n v="74035.520000000004"/>
    <x v="0"/>
    <x v="0"/>
  </r>
  <r>
    <s v="P2406"/>
    <s v="specific lite"/>
    <s v="Groceries"/>
    <x v="0"/>
    <n v="86"/>
    <n v="81"/>
    <n v="6787.5"/>
    <n v="583725"/>
    <d v="2025-03-26T00:00:00"/>
    <d v="2025-08-22T00:00:00"/>
    <s v="active"/>
    <x v="3"/>
    <s v="Specific Lite"/>
    <s v="Groceries"/>
    <s v="Global Traders"/>
    <x v="1678"/>
    <x v="4"/>
    <x v="0"/>
    <n v="86"/>
    <n v="81"/>
    <n v="6787.5"/>
    <n v="583725"/>
    <x v="0"/>
    <x v="0"/>
  </r>
  <r>
    <s v="P3690"/>
    <s v="Ask Pro"/>
    <s v="Groceries"/>
    <x v="0"/>
    <n v="114"/>
    <n v="28"/>
    <n v="13172.89"/>
    <n v="1501709.46"/>
    <d v="2025-06-04T00:00:00"/>
    <d v="2025-10-08T00:00:00"/>
    <s v="Inactive"/>
    <x v="1"/>
    <s v="Ask Pro"/>
    <s v="Groceries"/>
    <s v="Global Traders"/>
    <x v="710"/>
    <x v="4"/>
    <x v="0"/>
    <n v="114"/>
    <n v="28"/>
    <n v="13172.89"/>
    <n v="1501709.46"/>
    <x v="0"/>
    <x v="0"/>
  </r>
  <r>
    <s v="P9719"/>
    <s v="Boy X"/>
    <s v="Clothing"/>
    <x v="1"/>
    <n v="77"/>
    <n v="22"/>
    <n v="14481.72"/>
    <n v="1115092.44"/>
    <d v="2025-04-22T00:00:00"/>
    <d v="2025-08-12T00:00:00"/>
    <s v="discontinued"/>
    <x v="0"/>
    <s v="Boy X"/>
    <s v="Clothing"/>
    <s v="Omni Suppliers"/>
    <x v="1679"/>
    <x v="0"/>
    <x v="1"/>
    <n v="77"/>
    <n v="22"/>
    <n v="14481.72"/>
    <n v="1115092.44"/>
    <x v="0"/>
    <x v="0"/>
  </r>
  <r>
    <s v="P6873"/>
    <s v="Add X"/>
    <s v="Toys"/>
    <x v="4"/>
    <n v="151"/>
    <n v="92"/>
    <n v="12827.64"/>
    <n v="1936973.64"/>
    <d v="2025-03-26T00:00:00"/>
    <d v="2025-10-03T00:00:00"/>
    <s v="discontinued"/>
    <x v="1"/>
    <s v="Add X"/>
    <s v="Toys"/>
    <s v="Retailmart Inc"/>
    <x v="1680"/>
    <x v="1"/>
    <x v="4"/>
    <n v="151"/>
    <n v="92"/>
    <n v="12827.64"/>
    <n v="1936973.64"/>
    <x v="0"/>
    <x v="0"/>
  </r>
  <r>
    <s v="P1710"/>
    <s v="Wear Mini"/>
    <s v="Clothing"/>
    <x v="0"/>
    <n v="111"/>
    <n v="40"/>
    <n v="2429.4699999999998"/>
    <n v="269671.17"/>
    <d v="2025-03-16T00:00:00"/>
    <d v="2025-08-18T00:00:00"/>
    <m/>
    <x v="1"/>
    <s v="Wear Mini"/>
    <s v="Clothing"/>
    <s v="Global Traders"/>
    <x v="1681"/>
    <x v="0"/>
    <x v="0"/>
    <n v="111"/>
    <n v="40"/>
    <n v="2429.4699999999998"/>
    <n v="269671.17"/>
    <x v="0"/>
    <x v="0"/>
  </r>
  <r>
    <s v="P6013"/>
    <s v="Blood Plus"/>
    <s v="Furniture"/>
    <x v="4"/>
    <n v="160"/>
    <n v="51"/>
    <n v="9872.5300000000007"/>
    <n v="1579604.8"/>
    <d v="2025-04-23T00:00:00"/>
    <d v="2025-10-06T00:00:00"/>
    <m/>
    <x v="2"/>
    <s v="Blood Plus"/>
    <s v="Furniture"/>
    <s v="Retailmart Inc"/>
    <x v="1682"/>
    <x v="2"/>
    <x v="4"/>
    <n v="160"/>
    <n v="51"/>
    <n v="9872.5300000000007"/>
    <n v="1579604.8"/>
    <x v="0"/>
    <x v="0"/>
  </r>
  <r>
    <s v="P5180"/>
    <s v="Set Plus"/>
    <s v="Groceries"/>
    <x v="0"/>
    <n v="166"/>
    <n v="91"/>
    <n v="8122.84"/>
    <n v="1348391.44"/>
    <d v="2025-07-07T00:00:00"/>
    <d v="2025-10-07T00:00:00"/>
    <s v="Inactive"/>
    <x v="1"/>
    <s v="Set Plus"/>
    <s v="Groceries"/>
    <s v="Global Traders"/>
    <x v="1683"/>
    <x v="4"/>
    <x v="0"/>
    <n v="166"/>
    <n v="91"/>
    <n v="8122.84"/>
    <n v="1348391.44"/>
    <x v="0"/>
    <x v="0"/>
  </r>
  <r>
    <s v="P6640"/>
    <s v="Significant Lite"/>
    <s v="Furniture"/>
    <x v="4"/>
    <n v="24"/>
    <n v="21"/>
    <n v="15447.07"/>
    <n v="370729.68"/>
    <d v="2025-06-13T00:00:00"/>
    <d v="2025-09-21T00:00:00"/>
    <s v="discon"/>
    <x v="4"/>
    <s v="Significant Lite"/>
    <s v="Furniture"/>
    <s v="Retailmart Inc"/>
    <x v="1590"/>
    <x v="2"/>
    <x v="4"/>
    <n v="24"/>
    <n v="21"/>
    <n v="15447.07"/>
    <n v="370729.68"/>
    <x v="0"/>
    <x v="0"/>
  </r>
  <r>
    <s v="P9899"/>
    <s v="Animal X"/>
    <s v="Groceries"/>
    <x v="3"/>
    <n v="93"/>
    <n v="22"/>
    <n v="2150.04"/>
    <n v="199953.72"/>
    <d v="2025-05-03T00:00:00"/>
    <d v="2025-07-23T00:00:00"/>
    <s v="discon"/>
    <x v="4"/>
    <s v="Animal X"/>
    <s v="Groceries"/>
    <s v="Quickstock"/>
    <x v="1684"/>
    <x v="4"/>
    <x v="3"/>
    <n v="93"/>
    <n v="22"/>
    <n v="2150.04"/>
    <n v="199953.72"/>
    <x v="0"/>
    <x v="0"/>
  </r>
  <r>
    <s v="P1734"/>
    <s v="Land Plus"/>
    <s v="Groceries"/>
    <x v="4"/>
    <n v="164"/>
    <n v="46"/>
    <n v="10182.549999999999"/>
    <n v="1669938.2"/>
    <d v="2025-03-13T00:00:00"/>
    <d v="2025-10-02T00:00:00"/>
    <s v="Actv"/>
    <x v="3"/>
    <s v="Land Plus"/>
    <s v="Groceries"/>
    <s v="Retailmart Inc"/>
    <x v="1685"/>
    <x v="4"/>
    <x v="4"/>
    <n v="164"/>
    <n v="46"/>
    <n v="10182.549999999999"/>
    <n v="1669938.2"/>
    <x v="0"/>
    <x v="0"/>
  </r>
  <r>
    <s v="P3901"/>
    <s v="Movement Lite"/>
    <s v="Toys"/>
    <x v="4"/>
    <n v="127"/>
    <n v="56"/>
    <n v="2312.0700000000002"/>
    <n v="293632.89"/>
    <d v="2025-04-21T00:00:00"/>
    <d v="2025-07-14T00:00:00"/>
    <s v="active"/>
    <x v="1"/>
    <s v="Movement Lite"/>
    <s v="Toys"/>
    <s v="Retailmart Inc"/>
    <x v="270"/>
    <x v="1"/>
    <x v="4"/>
    <n v="127"/>
    <n v="56"/>
    <n v="2312.0700000000002"/>
    <n v="293632.89"/>
    <x v="0"/>
    <x v="0"/>
  </r>
  <r>
    <s v="P4872"/>
    <s v="Space Pro"/>
    <s v="Clothing"/>
    <x v="5"/>
    <n v="30"/>
    <n v="74"/>
    <n v="7882.13"/>
    <n v="236463.9"/>
    <d v="2025-04-26T00:00:00"/>
    <d v="2025-08-09T00:00:00"/>
    <s v="Actv"/>
    <x v="1"/>
    <s v="Space Pro"/>
    <s v="Clothing"/>
    <s v="Abc Pvt Ltd"/>
    <x v="1686"/>
    <x v="0"/>
    <x v="5"/>
    <n v="30"/>
    <n v="74"/>
    <n v="7882.13"/>
    <n v="236463.9"/>
    <x v="2"/>
    <x v="1"/>
  </r>
  <r>
    <s v="P4082"/>
    <s v="Ever Pro"/>
    <s v="Electronics"/>
    <x v="1"/>
    <n v="87"/>
    <n v="91"/>
    <n v="1150.3699999999999"/>
    <n v="100082.19"/>
    <d v="2025-04-10T00:00:00"/>
    <d v="2025-07-31T00:00:00"/>
    <s v="active"/>
    <x v="3"/>
    <s v="Ever Pro"/>
    <s v="Electronics"/>
    <s v="Omni Suppliers"/>
    <x v="1687"/>
    <x v="3"/>
    <x v="1"/>
    <n v="87"/>
    <n v="91"/>
    <n v="1150.3699999999999"/>
    <n v="100082.18999999999"/>
    <x v="2"/>
    <x v="1"/>
  </r>
  <r>
    <s v="P5261"/>
    <s v="Body Max"/>
    <s v="Toys"/>
    <x v="3"/>
    <n v="187"/>
    <n v="38"/>
    <n v="19030.36"/>
    <n v="3558677.32"/>
    <d v="2025-06-25T00:00:00"/>
    <d v="2025-09-10T00:00:00"/>
    <s v="Inactive"/>
    <x v="1"/>
    <s v="Body Max"/>
    <s v="Toys"/>
    <s v="Quickstock"/>
    <x v="1688"/>
    <x v="1"/>
    <x v="3"/>
    <n v="187"/>
    <n v="38"/>
    <n v="19030.36"/>
    <n v="3558677.3200000003"/>
    <x v="0"/>
    <x v="0"/>
  </r>
  <r>
    <s v="P1544"/>
    <s v="Speech X"/>
    <s v="Groceries"/>
    <x v="0"/>
    <n v="9"/>
    <n v="99"/>
    <n v="216.68"/>
    <n v="1950.12"/>
    <d v="2025-06-13T00:00:00"/>
    <d v="2025-10-09T00:00:00"/>
    <s v="active"/>
    <x v="2"/>
    <s v="Speech X"/>
    <s v="Groceries"/>
    <s v="Global Traders"/>
    <x v="1689"/>
    <x v="4"/>
    <x v="0"/>
    <n v="9"/>
    <n v="99"/>
    <n v="216.68"/>
    <n v="1950.1200000000001"/>
    <x v="2"/>
    <x v="1"/>
  </r>
  <r>
    <s v="P4773"/>
    <s v="Easy Max"/>
    <s v="Groceries"/>
    <x v="0"/>
    <n v="67"/>
    <n v="62"/>
    <n v="18337.03"/>
    <n v="1228581.01"/>
    <d v="2025-04-01T00:00:00"/>
    <d v="2025-07-14T00:00:00"/>
    <s v="discontinued"/>
    <x v="0"/>
    <s v="Easy Max"/>
    <s v="Groceries"/>
    <s v="Global Traders"/>
    <x v="604"/>
    <x v="4"/>
    <x v="0"/>
    <n v="67"/>
    <n v="62"/>
    <n v="18337.03"/>
    <n v="1228581.01"/>
    <x v="0"/>
    <x v="0"/>
  </r>
  <r>
    <s v="P1096"/>
    <s v="Scene Pro"/>
    <s v="Clothing"/>
    <x v="3"/>
    <n v="18"/>
    <n v="40"/>
    <n v="14416.03"/>
    <n v="259488.54"/>
    <d v="2025-06-04T00:00:00"/>
    <d v="2025-09-27T00:00:00"/>
    <s v="active"/>
    <x v="4"/>
    <s v="Scene Pro"/>
    <s v="Clothing"/>
    <s v="Quickstock"/>
    <x v="1690"/>
    <x v="0"/>
    <x v="3"/>
    <n v="18"/>
    <n v="40"/>
    <n v="14416.03"/>
    <n v="259488.54"/>
    <x v="2"/>
    <x v="1"/>
  </r>
  <r>
    <s v="P7152"/>
    <s v="Once X"/>
    <s v="Electronics"/>
    <x v="0"/>
    <n v="26"/>
    <n v="36"/>
    <n v="9810.14"/>
    <n v="255063.64"/>
    <d v="2025-01-18T00:00:00"/>
    <d v="2025-07-26T00:00:00"/>
    <s v="active"/>
    <x v="4"/>
    <s v="Once X"/>
    <s v="Electronics"/>
    <s v="Global Traders"/>
    <x v="589"/>
    <x v="3"/>
    <x v="0"/>
    <n v="26"/>
    <n v="36"/>
    <n v="9810.14"/>
    <n v="255063.63999999998"/>
    <x v="2"/>
    <x v="1"/>
  </r>
  <r>
    <s v="P9118"/>
    <s v="Final X"/>
    <s v="Furniture"/>
    <x v="5"/>
    <n v="4"/>
    <m/>
    <n v="17010.93"/>
    <n v="68043.72"/>
    <d v="2025-06-16T00:00:00"/>
    <d v="2025-09-08T00:00:00"/>
    <s v="active"/>
    <x v="1"/>
    <s v="Final X"/>
    <s v="Furniture"/>
    <s v="Abc Pvt Ltd"/>
    <x v="1691"/>
    <x v="2"/>
    <x v="5"/>
    <n v="4"/>
    <n v="0"/>
    <n v="17010.93"/>
    <n v="68043.72"/>
    <x v="0"/>
    <x v="0"/>
  </r>
  <r>
    <s v="P5775"/>
    <s v="Natural Pro"/>
    <s v="Clothing"/>
    <x v="3"/>
    <n v="81"/>
    <n v="69"/>
    <n v="11625.56"/>
    <n v="941670.36"/>
    <d v="2025-06-17T00:00:00"/>
    <d v="2025-07-18T00:00:00"/>
    <m/>
    <x v="0"/>
    <s v="Natural Pro"/>
    <s v="Clothing"/>
    <s v="Quickstock"/>
    <x v="1692"/>
    <x v="0"/>
    <x v="3"/>
    <n v="81"/>
    <n v="69"/>
    <n v="11625.56"/>
    <n v="941670.36"/>
    <x v="0"/>
    <x v="0"/>
  </r>
  <r>
    <s v="P6664"/>
    <s v="indicate pro"/>
    <s v="Furniture"/>
    <x v="5"/>
    <n v="110"/>
    <n v="37"/>
    <n v="16820.62"/>
    <n v="1850268.2"/>
    <d v="2025-04-01T00:00:00"/>
    <d v="2025-08-02T00:00:00"/>
    <s v="discontinued"/>
    <x v="0"/>
    <s v="Indicate Pro"/>
    <s v="Furniture"/>
    <s v="Abc Pvt Ltd"/>
    <x v="1693"/>
    <x v="2"/>
    <x v="5"/>
    <n v="110"/>
    <n v="37"/>
    <n v="16820.62"/>
    <n v="1850268.2"/>
    <x v="0"/>
    <x v="0"/>
  </r>
  <r>
    <s v="P7142"/>
    <s v="Standard X"/>
    <s v="Furniture"/>
    <x v="2"/>
    <n v="79"/>
    <n v="57"/>
    <n v="16124.65"/>
    <n v="1273847.3500000001"/>
    <d v="2025-03-26T00:00:00"/>
    <d v="2025-10-02T00:00:00"/>
    <s v="Inactive"/>
    <x v="4"/>
    <s v="Standard X"/>
    <s v="Furniture"/>
    <s v=""/>
    <x v="1694"/>
    <x v="2"/>
    <x v="2"/>
    <n v="79"/>
    <n v="57"/>
    <n v="16124.65"/>
    <n v="1273847.3499999999"/>
    <x v="0"/>
    <x v="0"/>
  </r>
  <r>
    <s v="P3484"/>
    <s v="Gun X"/>
    <s v="Clothing"/>
    <x v="1"/>
    <n v="62"/>
    <n v="51"/>
    <n v="7973.88"/>
    <n v="494380.56"/>
    <d v="2025-02-25T00:00:00"/>
    <d v="2025-09-14T00:00:00"/>
    <s v="active"/>
    <x v="1"/>
    <s v="Gun X"/>
    <s v="Clothing"/>
    <s v="Omni Suppliers"/>
    <x v="1695"/>
    <x v="0"/>
    <x v="1"/>
    <n v="62"/>
    <n v="51"/>
    <n v="7973.88"/>
    <n v="494380.56"/>
    <x v="0"/>
    <x v="0"/>
  </r>
  <r>
    <s v="P9186"/>
    <s v="Great X"/>
    <s v="Groceries"/>
    <x v="0"/>
    <n v="143"/>
    <n v="71"/>
    <n v="12788.95"/>
    <n v="1828819.85"/>
    <d v="2025-06-24T00:00:00"/>
    <d v="2025-07-17T00:00:00"/>
    <s v="Actv"/>
    <x v="1"/>
    <s v="Great X"/>
    <s v="Groceries"/>
    <s v="Global Traders"/>
    <x v="1696"/>
    <x v="4"/>
    <x v="0"/>
    <n v="143"/>
    <n v="71"/>
    <n v="12788.95"/>
    <n v="1828819.85"/>
    <x v="0"/>
    <x v="0"/>
  </r>
  <r>
    <s v="P1656"/>
    <s v="Main X"/>
    <s v="Toys"/>
    <x v="4"/>
    <m/>
    <n v="32"/>
    <n v="17227.62"/>
    <m/>
    <d v="2025-06-30T00:00:00"/>
    <d v="2025-09-24T00:00:00"/>
    <m/>
    <x v="2"/>
    <s v="Main X"/>
    <s v="Toys"/>
    <s v="Retailmart Inc"/>
    <x v="1697"/>
    <x v="1"/>
    <x v="4"/>
    <n v="0"/>
    <n v="32"/>
    <n v="17227.62"/>
    <n v="0"/>
    <x v="1"/>
    <x v="1"/>
  </r>
  <r>
    <s v="P7312"/>
    <s v="Deep Plus"/>
    <s v="Groceries"/>
    <x v="3"/>
    <n v="2"/>
    <n v="52"/>
    <n v="10293.02"/>
    <n v="20586.04"/>
    <d v="2025-04-21T00:00:00"/>
    <d v="2025-10-01T00:00:00"/>
    <s v="discontinued"/>
    <x v="2"/>
    <s v="Deep Plus"/>
    <s v="Groceries"/>
    <s v="Quickstock"/>
    <x v="1698"/>
    <x v="4"/>
    <x v="3"/>
    <n v="2"/>
    <n v="52"/>
    <n v="10293.02"/>
    <n v="20586.04"/>
    <x v="2"/>
    <x v="1"/>
  </r>
  <r>
    <s v="P6559"/>
    <s v="Foot X"/>
    <s v="Furniture"/>
    <x v="0"/>
    <n v="136"/>
    <m/>
    <n v="2297.84"/>
    <n v="312506.23999999999"/>
    <d v="2025-02-24T00:00:00"/>
    <d v="2025-10-02T00:00:00"/>
    <s v="discontinued"/>
    <x v="0"/>
    <s v="Foot X"/>
    <s v="Furniture"/>
    <s v="Global Traders"/>
    <x v="1699"/>
    <x v="2"/>
    <x v="0"/>
    <n v="136"/>
    <n v="0"/>
    <n v="2297.84"/>
    <n v="312506.23999999999"/>
    <x v="0"/>
    <x v="0"/>
  </r>
  <r>
    <s v="P9026"/>
    <s v="Probably Mini"/>
    <s v="Furniture"/>
    <x v="4"/>
    <n v="99"/>
    <n v="64"/>
    <n v="12084.28"/>
    <n v="1196343.72"/>
    <d v="2025-06-26T00:00:00"/>
    <d v="2025-08-30T00:00:00"/>
    <m/>
    <x v="2"/>
    <s v="Probably Mini"/>
    <s v="Furniture"/>
    <s v="Retailmart Inc"/>
    <x v="1407"/>
    <x v="2"/>
    <x v="4"/>
    <n v="99"/>
    <n v="64"/>
    <n v="12084.28"/>
    <n v="1196343.72"/>
    <x v="0"/>
    <x v="0"/>
  </r>
  <r>
    <s v="P3273"/>
    <s v="Interesting Pro"/>
    <s v="Toys"/>
    <x v="3"/>
    <m/>
    <n v="86"/>
    <n v="16765.57"/>
    <m/>
    <d v="2025-02-20T00:00:00"/>
    <d v="2025-09-23T00:00:00"/>
    <s v="discon"/>
    <x v="4"/>
    <s v="Interesting Pro"/>
    <s v="Toys"/>
    <s v="Quickstock"/>
    <x v="1700"/>
    <x v="1"/>
    <x v="3"/>
    <n v="0"/>
    <n v="86"/>
    <n v="16765.57"/>
    <n v="0"/>
    <x v="1"/>
    <x v="1"/>
  </r>
  <r>
    <s v="P4094"/>
    <s v="Middle Max"/>
    <s v="Toys"/>
    <x v="4"/>
    <n v="93"/>
    <n v="80"/>
    <n v="1173.8499999999999"/>
    <n v="109168.05"/>
    <d v="2025-01-18T00:00:00"/>
    <d v="2025-09-25T00:00:00"/>
    <s v="active"/>
    <x v="4"/>
    <s v="Middle Max"/>
    <s v="Toys"/>
    <s v="Retailmart Inc"/>
    <x v="1701"/>
    <x v="1"/>
    <x v="4"/>
    <n v="93"/>
    <n v="80"/>
    <n v="1173.8499999999999"/>
    <n v="109168.04999999999"/>
    <x v="0"/>
    <x v="0"/>
  </r>
  <r>
    <s v="P2589"/>
    <s v="Employee X"/>
    <s v="Furniture"/>
    <x v="5"/>
    <n v="137"/>
    <n v="96"/>
    <n v="6687.17"/>
    <n v="916142.29"/>
    <d v="2025-01-28T00:00:00"/>
    <d v="2025-07-27T00:00:00"/>
    <s v="active"/>
    <x v="2"/>
    <s v="Employee X"/>
    <s v="Furniture"/>
    <s v="Abc Pvt Ltd"/>
    <x v="1702"/>
    <x v="2"/>
    <x v="5"/>
    <n v="137"/>
    <n v="96"/>
    <n v="6687.17"/>
    <n v="916142.29"/>
    <x v="0"/>
    <x v="0"/>
  </r>
  <r>
    <s v="P6729"/>
    <s v="Recently Plus"/>
    <s v="Electronics"/>
    <x v="5"/>
    <n v="182"/>
    <n v="80"/>
    <n v="15131.52"/>
    <n v="2753936.64"/>
    <d v="2025-02-17T00:00:00"/>
    <d v="2025-09-09T00:00:00"/>
    <s v="active"/>
    <x v="4"/>
    <s v="Recently Plus"/>
    <s v="Electronics"/>
    <s v="Abc Pvt Ltd"/>
    <x v="1703"/>
    <x v="3"/>
    <x v="5"/>
    <n v="182"/>
    <n v="80"/>
    <n v="15131.52"/>
    <n v="2753936.64"/>
    <x v="0"/>
    <x v="0"/>
  </r>
  <r>
    <s v="P9055"/>
    <s v="Fire Mini"/>
    <s v="Electronics"/>
    <x v="4"/>
    <n v="177"/>
    <n v="62"/>
    <n v="16255.73"/>
    <n v="2877264.21"/>
    <d v="2025-02-21T00:00:00"/>
    <d v="2025-09-13T00:00:00"/>
    <s v="active"/>
    <x v="2"/>
    <s v="Fire Mini"/>
    <s v="Electronics"/>
    <s v="Retailmart Inc"/>
    <x v="1704"/>
    <x v="3"/>
    <x v="4"/>
    <n v="177"/>
    <n v="62"/>
    <n v="16255.73"/>
    <n v="2877264.21"/>
    <x v="0"/>
    <x v="0"/>
  </r>
  <r>
    <s v="P2728"/>
    <s v="Those Pro"/>
    <s v="Groceries"/>
    <x v="4"/>
    <n v="11"/>
    <n v="23"/>
    <n v="2247.9299999999998"/>
    <n v="24727.23"/>
    <d v="2025-04-25T00:00:00"/>
    <d v="2025-10-03T00:00:00"/>
    <s v="Actv"/>
    <x v="0"/>
    <s v="Those Pro"/>
    <s v="Groceries"/>
    <s v="Retailmart Inc"/>
    <x v="1705"/>
    <x v="4"/>
    <x v="4"/>
    <n v="11"/>
    <n v="23"/>
    <n v="2247.9299999999998"/>
    <n v="24727.23"/>
    <x v="2"/>
    <x v="1"/>
  </r>
  <r>
    <s v="P3142"/>
    <s v="Western Plus"/>
    <s v="Groceries"/>
    <x v="4"/>
    <n v="124"/>
    <n v="60"/>
    <n v="12863.45"/>
    <n v="1595067.8"/>
    <d v="2025-06-17T00:00:00"/>
    <d v="2025-07-21T00:00:00"/>
    <s v="discontinued"/>
    <x v="0"/>
    <s v="Western Plus"/>
    <s v="Groceries"/>
    <s v="Retailmart Inc"/>
    <x v="1706"/>
    <x v="4"/>
    <x v="4"/>
    <n v="124"/>
    <n v="60"/>
    <n v="12863.45"/>
    <n v="1595067.8"/>
    <x v="0"/>
    <x v="0"/>
  </r>
  <r>
    <s v="P5102"/>
    <s v="Sign Plus"/>
    <s v="Electronics"/>
    <x v="0"/>
    <n v="68"/>
    <n v="88"/>
    <n v="10032.15"/>
    <n v="682186.2"/>
    <d v="2025-01-23T00:00:00"/>
    <d v="2025-08-14T00:00:00"/>
    <s v="Actv"/>
    <x v="2"/>
    <s v="Sign Plus"/>
    <s v="Electronics"/>
    <s v="Global Traders"/>
    <x v="1707"/>
    <x v="3"/>
    <x v="0"/>
    <n v="68"/>
    <n v="88"/>
    <n v="10032.15"/>
    <n v="682186.2"/>
    <x v="2"/>
    <x v="1"/>
  </r>
  <r>
    <s v="P7034"/>
    <s v="Involve Mini"/>
    <s v="Electronics"/>
    <x v="4"/>
    <n v="65"/>
    <n v="29"/>
    <n v="17425.8"/>
    <n v="1132677"/>
    <d v="2025-07-01T00:00:00"/>
    <d v="2025-08-30T00:00:00"/>
    <s v="active"/>
    <x v="2"/>
    <s v="Involve Mini"/>
    <s v="Electronics"/>
    <s v="Retailmart Inc"/>
    <x v="1302"/>
    <x v="3"/>
    <x v="4"/>
    <n v="65"/>
    <n v="29"/>
    <n v="17425.8"/>
    <n v="1132677"/>
    <x v="0"/>
    <x v="0"/>
  </r>
  <r>
    <s v="P7476"/>
    <s v="Player Max"/>
    <s v="Electronics"/>
    <x v="4"/>
    <m/>
    <n v="51"/>
    <n v="11249.05"/>
    <m/>
    <d v="2025-03-24T00:00:00"/>
    <d v="2025-09-23T00:00:00"/>
    <s v="active"/>
    <x v="4"/>
    <s v="Player Max"/>
    <s v="Electronics"/>
    <s v="Retailmart Inc"/>
    <x v="1185"/>
    <x v="3"/>
    <x v="4"/>
    <n v="0"/>
    <n v="51"/>
    <n v="11249.05"/>
    <n v="0"/>
    <x v="1"/>
    <x v="1"/>
  </r>
  <r>
    <s v="P5717"/>
    <s v="Bill Pro"/>
    <s v="Furniture"/>
    <x v="3"/>
    <n v="199"/>
    <n v="62"/>
    <n v="19727.25"/>
    <n v="3925722.75"/>
    <d v="2025-05-29T00:00:00"/>
    <d v="2025-09-01T00:00:00"/>
    <s v="discontinued"/>
    <x v="4"/>
    <s v="Bill Pro"/>
    <s v="Furniture"/>
    <s v="Quickstock"/>
    <x v="1708"/>
    <x v="2"/>
    <x v="3"/>
    <n v="199"/>
    <n v="62"/>
    <n v="19727.25"/>
    <n v="3925722.75"/>
    <x v="0"/>
    <x v="0"/>
  </r>
  <r>
    <s v="P2284"/>
    <s v="Still Mini"/>
    <s v="Groceries"/>
    <x v="5"/>
    <n v="76"/>
    <n v="20"/>
    <n v="1116.02"/>
    <n v="84817.52"/>
    <d v="2025-06-16T00:00:00"/>
    <d v="2025-10-01T00:00:00"/>
    <s v="Actv"/>
    <x v="2"/>
    <s v="Still Mini"/>
    <s v="Groceries"/>
    <s v="Abc Pvt Ltd"/>
    <x v="1531"/>
    <x v="4"/>
    <x v="5"/>
    <n v="76"/>
    <n v="20"/>
    <n v="1116.02"/>
    <n v="84817.52"/>
    <x v="0"/>
    <x v="0"/>
  </r>
  <r>
    <s v="P4202"/>
    <s v="Whatever Plus"/>
    <s v="Clothing"/>
    <x v="4"/>
    <n v="66"/>
    <n v="90"/>
    <n v="11613.67"/>
    <n v="766502.22"/>
    <d v="2025-02-02T00:00:00"/>
    <d v="2025-10-08T00:00:00"/>
    <m/>
    <x v="2"/>
    <s v="Whatever Plus"/>
    <s v="Clothing"/>
    <s v="Retailmart Inc"/>
    <x v="1709"/>
    <x v="0"/>
    <x v="4"/>
    <n v="66"/>
    <n v="90"/>
    <n v="11613.67"/>
    <n v="766502.22"/>
    <x v="2"/>
    <x v="1"/>
  </r>
  <r>
    <s v="P8399"/>
    <s v="Heavy Mini"/>
    <s v="Clothing"/>
    <x v="0"/>
    <n v="194"/>
    <n v="49"/>
    <n v="15373.38"/>
    <n v="2982435.72"/>
    <d v="2025-05-10T00:00:00"/>
    <d v="2025-08-23T00:00:00"/>
    <s v="Actv"/>
    <x v="3"/>
    <s v="Heavy Mini"/>
    <s v="Clothing"/>
    <s v="Global Traders"/>
    <x v="1317"/>
    <x v="0"/>
    <x v="0"/>
    <n v="194"/>
    <n v="49"/>
    <n v="15373.38"/>
    <n v="2982435.7199999997"/>
    <x v="0"/>
    <x v="0"/>
  </r>
  <r>
    <s v="P8498"/>
    <s v="Without Mini"/>
    <s v="Clothing"/>
    <x v="3"/>
    <n v="170"/>
    <n v="79"/>
    <n v="6159.47"/>
    <n v="1047109.9"/>
    <d v="2025-01-24T00:00:00"/>
    <d v="2025-09-01T00:00:00"/>
    <s v="Actv"/>
    <x v="3"/>
    <s v="Without Mini"/>
    <s v="Clothing"/>
    <s v="Quickstock"/>
    <x v="1710"/>
    <x v="0"/>
    <x v="3"/>
    <n v="170"/>
    <n v="79"/>
    <n v="6159.47"/>
    <n v="1047109.9"/>
    <x v="0"/>
    <x v="0"/>
  </r>
  <r>
    <s v="P2472"/>
    <s v="Home Lite"/>
    <s v="Clothing"/>
    <x v="3"/>
    <n v="156"/>
    <n v="93"/>
    <n v="14780.11"/>
    <n v="2305697.16"/>
    <d v="2025-04-09T00:00:00"/>
    <d v="2025-07-19T00:00:00"/>
    <s v="Inactive"/>
    <x v="2"/>
    <s v="Home Lite"/>
    <s v="Clothing"/>
    <s v="Quickstock"/>
    <x v="1711"/>
    <x v="0"/>
    <x v="3"/>
    <n v="156"/>
    <n v="93"/>
    <n v="14780.11"/>
    <n v="2305697.16"/>
    <x v="0"/>
    <x v="0"/>
  </r>
  <r>
    <s v="P6266"/>
    <s v="Follow X"/>
    <s v="Electronics"/>
    <x v="4"/>
    <n v="2"/>
    <n v="55"/>
    <n v="11668.79"/>
    <n v="23337.58"/>
    <d v="2025-05-11T00:00:00"/>
    <d v="2025-10-10T00:00:00"/>
    <s v="Inactive"/>
    <x v="0"/>
    <s v="Follow X"/>
    <s v="Electronics"/>
    <s v="Retailmart Inc"/>
    <x v="1712"/>
    <x v="3"/>
    <x v="4"/>
    <n v="2"/>
    <n v="55"/>
    <n v="11668.79"/>
    <n v="23337.58"/>
    <x v="2"/>
    <x v="1"/>
  </r>
  <r>
    <s v="P7112"/>
    <s v="Ball X"/>
    <s v="Toys"/>
    <x v="0"/>
    <n v="168"/>
    <n v="99"/>
    <n v="6912.39"/>
    <n v="1161281.52"/>
    <d v="2025-06-02T00:00:00"/>
    <d v="2025-09-11T00:00:00"/>
    <s v="Actv"/>
    <x v="2"/>
    <s v="Ball X"/>
    <s v="Toys"/>
    <s v="Global Traders"/>
    <x v="1713"/>
    <x v="1"/>
    <x v="0"/>
    <n v="168"/>
    <n v="99"/>
    <n v="6912.39"/>
    <n v="1161281.52"/>
    <x v="0"/>
    <x v="0"/>
  </r>
  <r>
    <s v="P8770"/>
    <s v="Follow X"/>
    <s v="Groceries"/>
    <x v="1"/>
    <n v="86"/>
    <n v="33"/>
    <n v="13911.81"/>
    <n v="1196415.6599999999"/>
    <d v="2025-04-24T00:00:00"/>
    <d v="2025-07-26T00:00:00"/>
    <m/>
    <x v="1"/>
    <s v="Follow X"/>
    <s v="Groceries"/>
    <s v="Omni Suppliers"/>
    <x v="1712"/>
    <x v="4"/>
    <x v="1"/>
    <n v="86"/>
    <n v="33"/>
    <n v="13911.81"/>
    <n v="1196415.6599999999"/>
    <x v="0"/>
    <x v="0"/>
  </r>
  <r>
    <s v="P7131"/>
    <s v="Fire Mini"/>
    <s v="Furniture"/>
    <x v="5"/>
    <n v="82"/>
    <m/>
    <n v="180.18"/>
    <n v="14774.76"/>
    <d v="2025-04-04T00:00:00"/>
    <d v="2025-07-31T00:00:00"/>
    <s v="Inactive"/>
    <x v="0"/>
    <s v="Fire Mini"/>
    <s v="Furniture"/>
    <s v="Abc Pvt Ltd"/>
    <x v="1704"/>
    <x v="2"/>
    <x v="5"/>
    <n v="82"/>
    <n v="0"/>
    <n v="180.18"/>
    <n v="14774.76"/>
    <x v="0"/>
    <x v="0"/>
  </r>
  <r>
    <s v="P2501"/>
    <s v="Deep X"/>
    <s v="Furniture"/>
    <x v="4"/>
    <n v="94"/>
    <n v="28"/>
    <n v="716.86"/>
    <n v="67384.84"/>
    <d v="2025-06-05T00:00:00"/>
    <d v="2025-07-21T00:00:00"/>
    <s v="active"/>
    <x v="3"/>
    <s v="Deep X"/>
    <s v="Furniture"/>
    <s v="Retailmart Inc"/>
    <x v="1714"/>
    <x v="2"/>
    <x v="4"/>
    <n v="94"/>
    <n v="28"/>
    <n v="716.86"/>
    <n v="67384.84"/>
    <x v="0"/>
    <x v="0"/>
  </r>
  <r>
    <s v="P1623"/>
    <s v="Fish X"/>
    <s v="Electronics"/>
    <x v="5"/>
    <n v="94"/>
    <n v="56"/>
    <n v="2934.37"/>
    <n v="275830.78000000003"/>
    <d v="2025-04-07T00:00:00"/>
    <d v="2025-08-14T00:00:00"/>
    <m/>
    <x v="3"/>
    <s v="Fish X"/>
    <s v="Electronics"/>
    <s v="Abc Pvt Ltd"/>
    <x v="1715"/>
    <x v="3"/>
    <x v="5"/>
    <n v="94"/>
    <n v="56"/>
    <n v="2934.37"/>
    <n v="275830.77999999997"/>
    <x v="0"/>
    <x v="0"/>
  </r>
  <r>
    <s v="P8385"/>
    <s v="Natural X"/>
    <s v="Groceries"/>
    <x v="4"/>
    <n v="193"/>
    <n v="80"/>
    <n v="19711.21"/>
    <n v="3804263.53"/>
    <d v="2025-01-17T00:00:00"/>
    <d v="2025-07-27T00:00:00"/>
    <s v="discon"/>
    <x v="2"/>
    <s v="Natural X"/>
    <s v="Groceries"/>
    <s v="Retailmart Inc"/>
    <x v="1716"/>
    <x v="4"/>
    <x v="4"/>
    <n v="193"/>
    <n v="80"/>
    <n v="19711.21"/>
    <n v="3804263.53"/>
    <x v="0"/>
    <x v="0"/>
  </r>
  <r>
    <s v="P2329"/>
    <s v="paper mini"/>
    <s v="Toys"/>
    <x v="5"/>
    <n v="123"/>
    <n v="38"/>
    <n v="3589.32"/>
    <n v="441486.36"/>
    <d v="2025-02-05T00:00:00"/>
    <d v="2025-07-28T00:00:00"/>
    <s v="active"/>
    <x v="0"/>
    <s v="Paper Mini"/>
    <s v="Toys"/>
    <s v="Abc Pvt Ltd"/>
    <x v="1717"/>
    <x v="1"/>
    <x v="5"/>
    <n v="123"/>
    <n v="38"/>
    <n v="3589.32"/>
    <n v="441486.36000000004"/>
    <x v="0"/>
    <x v="0"/>
  </r>
  <r>
    <s v="P9095"/>
    <s v="Value Max"/>
    <s v="Furniture"/>
    <x v="0"/>
    <n v="21"/>
    <n v="85"/>
    <n v="2837.43"/>
    <n v="59586.03"/>
    <d v="2025-06-10T00:00:00"/>
    <d v="2025-07-14T00:00:00"/>
    <m/>
    <x v="1"/>
    <s v="Value Max"/>
    <s v="Furniture"/>
    <s v="Global Traders"/>
    <x v="1099"/>
    <x v="2"/>
    <x v="0"/>
    <n v="21"/>
    <n v="85"/>
    <n v="2837.43"/>
    <n v="59586.03"/>
    <x v="2"/>
    <x v="1"/>
  </r>
  <r>
    <s v="P9967"/>
    <s v="Medical Plus"/>
    <s v="Electronics"/>
    <x v="3"/>
    <n v="85"/>
    <n v="87"/>
    <n v="19193.900000000001"/>
    <n v="1631481.5"/>
    <d v="2025-06-17T00:00:00"/>
    <d v="2025-09-06T00:00:00"/>
    <m/>
    <x v="1"/>
    <s v="Medical Plus"/>
    <s v="Electronics"/>
    <s v="Quickstock"/>
    <x v="1718"/>
    <x v="3"/>
    <x v="3"/>
    <n v="85"/>
    <n v="87"/>
    <n v="19193.900000000001"/>
    <n v="1631481.5000000002"/>
    <x v="2"/>
    <x v="1"/>
  </r>
  <r>
    <s v="P2160"/>
    <s v="Happen Pro"/>
    <s v="Electronics"/>
    <x v="4"/>
    <n v="89"/>
    <n v="21"/>
    <n v="1797.11"/>
    <n v="159942.79"/>
    <d v="2025-04-26T00:00:00"/>
    <d v="2025-09-18T00:00:00"/>
    <s v="Actv"/>
    <x v="4"/>
    <s v="Happen Pro"/>
    <s v="Electronics"/>
    <s v="Retailmart Inc"/>
    <x v="1719"/>
    <x v="3"/>
    <x v="4"/>
    <n v="89"/>
    <n v="21"/>
    <n v="1797.11"/>
    <n v="159942.78999999998"/>
    <x v="0"/>
    <x v="0"/>
  </r>
  <r>
    <s v="P6876"/>
    <s v="Science Mini"/>
    <s v="Electronics"/>
    <x v="0"/>
    <n v="89"/>
    <n v="78"/>
    <n v="14553.21"/>
    <n v="1295235.69"/>
    <d v="2025-04-03T00:00:00"/>
    <d v="2025-07-15T00:00:00"/>
    <s v="active"/>
    <x v="4"/>
    <s v="Science Mini"/>
    <s v="Electronics"/>
    <s v="Global Traders"/>
    <x v="1720"/>
    <x v="3"/>
    <x v="0"/>
    <n v="89"/>
    <n v="78"/>
    <n v="14553.21"/>
    <n v="1295235.69"/>
    <x v="0"/>
    <x v="0"/>
  </r>
  <r>
    <s v="P2960"/>
    <s v="Our Max"/>
    <s v="Toys"/>
    <x v="4"/>
    <n v="193"/>
    <n v="44"/>
    <n v="976.35"/>
    <n v="188435.55"/>
    <d v="2025-03-31T00:00:00"/>
    <d v="2025-07-24T00:00:00"/>
    <s v="Inactive"/>
    <x v="1"/>
    <s v="Our Max"/>
    <s v="Toys"/>
    <s v="Retailmart Inc"/>
    <x v="1721"/>
    <x v="1"/>
    <x v="4"/>
    <n v="193"/>
    <n v="44"/>
    <n v="976.35"/>
    <n v="188435.55000000002"/>
    <x v="0"/>
    <x v="0"/>
  </r>
  <r>
    <s v="P2212"/>
    <s v="gun plus"/>
    <s v="Toys"/>
    <x v="4"/>
    <n v="65"/>
    <n v="61"/>
    <n v="13264.32"/>
    <n v="862180.79999999993"/>
    <d v="2025-03-03T00:00:00"/>
    <d v="2025-09-27T00:00:00"/>
    <s v="active"/>
    <x v="4"/>
    <s v="Gun Plus"/>
    <s v="Toys"/>
    <s v="Retailmart Inc"/>
    <x v="1032"/>
    <x v="1"/>
    <x v="4"/>
    <n v="65"/>
    <n v="61"/>
    <n v="13264.32"/>
    <n v="862180.79999999993"/>
    <x v="0"/>
    <x v="0"/>
  </r>
  <r>
    <s v="P2361"/>
    <s v="Final Mini"/>
    <s v="Groceries"/>
    <x v="2"/>
    <n v="115"/>
    <n v="99"/>
    <n v="12296.23"/>
    <n v="1414066.45"/>
    <d v="2025-02-02T00:00:00"/>
    <d v="2025-08-10T00:00:00"/>
    <s v="discon"/>
    <x v="2"/>
    <s v="Final Mini"/>
    <s v="Groceries"/>
    <s v=""/>
    <x v="1508"/>
    <x v="4"/>
    <x v="2"/>
    <n v="115"/>
    <n v="99"/>
    <n v="12296.23"/>
    <n v="1414066.45"/>
    <x v="0"/>
    <x v="0"/>
  </r>
  <r>
    <s v="P2292"/>
    <s v="Identify X"/>
    <s v="Toys"/>
    <x v="1"/>
    <n v="118"/>
    <n v="62"/>
    <n v="14280.77"/>
    <n v="1685130.86"/>
    <d v="2025-04-27T00:00:00"/>
    <d v="2025-08-02T00:00:00"/>
    <s v="Actv"/>
    <x v="2"/>
    <s v="Identify X"/>
    <s v="Toys"/>
    <s v="Omni Suppliers"/>
    <x v="1722"/>
    <x v="1"/>
    <x v="1"/>
    <n v="118"/>
    <n v="62"/>
    <n v="14280.77"/>
    <n v="1685130.86"/>
    <x v="0"/>
    <x v="0"/>
  </r>
  <r>
    <s v="P3758"/>
    <s v="Exactly Pro"/>
    <s v="Toys"/>
    <x v="5"/>
    <n v="16"/>
    <n v="69"/>
    <n v="5686.69"/>
    <n v="90987.04"/>
    <d v="2025-02-22T00:00:00"/>
    <d v="2025-07-22T00:00:00"/>
    <s v="active"/>
    <x v="0"/>
    <s v="Exactly Pro"/>
    <s v="Toys"/>
    <s v="Abc Pvt Ltd"/>
    <x v="1723"/>
    <x v="1"/>
    <x v="5"/>
    <n v="16"/>
    <n v="69"/>
    <n v="5686.69"/>
    <n v="90987.04"/>
    <x v="2"/>
    <x v="1"/>
  </r>
  <r>
    <s v="P9494"/>
    <s v="Wear Mini"/>
    <s v="Clothing"/>
    <x v="3"/>
    <n v="86"/>
    <n v="81"/>
    <n v="9426.07"/>
    <n v="810642.02"/>
    <d v="2025-03-08T00:00:00"/>
    <d v="2025-10-03T00:00:00"/>
    <s v="Actv"/>
    <x v="4"/>
    <s v="Wear Mini"/>
    <s v="Clothing"/>
    <s v="Quickstock"/>
    <x v="1681"/>
    <x v="0"/>
    <x v="3"/>
    <n v="86"/>
    <n v="81"/>
    <n v="9426.07"/>
    <n v="810642.02"/>
    <x v="0"/>
    <x v="0"/>
  </r>
  <r>
    <s v="P6794"/>
    <s v="Table Lite"/>
    <s v="Groceries"/>
    <x v="1"/>
    <n v="100"/>
    <m/>
    <n v="15004.51"/>
    <n v="1500451"/>
    <d v="2025-05-09T00:00:00"/>
    <d v="2025-09-27T00:00:00"/>
    <s v="discon"/>
    <x v="3"/>
    <s v="Table Lite"/>
    <s v="Groceries"/>
    <s v="Omni Suppliers"/>
    <x v="1724"/>
    <x v="4"/>
    <x v="1"/>
    <n v="100"/>
    <n v="0"/>
    <n v="15004.51"/>
    <n v="1500451"/>
    <x v="0"/>
    <x v="0"/>
  </r>
  <r>
    <s v="P1684"/>
    <s v="somebody pro"/>
    <s v="Groceries"/>
    <x v="1"/>
    <n v="140"/>
    <n v="29"/>
    <n v="9137.26"/>
    <n v="1279216.3999999999"/>
    <d v="2025-07-10T00:00:00"/>
    <d v="2025-09-08T00:00:00"/>
    <s v="active"/>
    <x v="3"/>
    <s v="Somebody Pro"/>
    <s v="Groceries"/>
    <s v="Omni Suppliers"/>
    <x v="638"/>
    <x v="4"/>
    <x v="1"/>
    <n v="140"/>
    <n v="29"/>
    <n v="9137.26"/>
    <n v="1279216.4000000001"/>
    <x v="0"/>
    <x v="0"/>
  </r>
  <r>
    <s v="P2709"/>
    <s v="Pressure Mini"/>
    <s v="Furniture"/>
    <x v="3"/>
    <n v="150"/>
    <n v="65"/>
    <n v="18488.16"/>
    <n v="2773224"/>
    <d v="2025-03-24T00:00:00"/>
    <d v="2025-09-25T00:00:00"/>
    <s v="discon"/>
    <x v="2"/>
    <s v="Pressure Mini"/>
    <s v="Furniture"/>
    <s v="Quickstock"/>
    <x v="526"/>
    <x v="2"/>
    <x v="3"/>
    <n v="150"/>
    <n v="65"/>
    <n v="18488.16"/>
    <n v="2773224"/>
    <x v="0"/>
    <x v="0"/>
  </r>
  <r>
    <s v="P1768"/>
    <s v="Let Plus"/>
    <s v="Clothing"/>
    <x v="0"/>
    <n v="122"/>
    <n v="38"/>
    <n v="5308.93"/>
    <n v="647689.46000000008"/>
    <d v="2025-01-26T00:00:00"/>
    <d v="2025-09-17T00:00:00"/>
    <s v="discon"/>
    <x v="1"/>
    <s v="Let Plus"/>
    <s v="Clothing"/>
    <s v="Global Traders"/>
    <x v="1725"/>
    <x v="0"/>
    <x v="0"/>
    <n v="122"/>
    <n v="38"/>
    <n v="5308.93"/>
    <n v="647689.46000000008"/>
    <x v="0"/>
    <x v="0"/>
  </r>
  <r>
    <s v="P9168"/>
    <s v="Suggest Max"/>
    <s v="Furniture"/>
    <x v="1"/>
    <n v="27"/>
    <n v="89"/>
    <n v="17123.669999999998"/>
    <n v="462339.09"/>
    <d v="2025-03-18T00:00:00"/>
    <d v="2025-07-26T00:00:00"/>
    <s v="discontinued"/>
    <x v="2"/>
    <s v="Suggest Max"/>
    <s v="Furniture"/>
    <s v="Omni Suppliers"/>
    <x v="1726"/>
    <x v="2"/>
    <x v="1"/>
    <n v="27"/>
    <n v="89"/>
    <n v="17123.669999999998"/>
    <n v="462339.08999999997"/>
    <x v="2"/>
    <x v="1"/>
  </r>
  <r>
    <s v="P6944"/>
    <s v="Little Max"/>
    <s v="Electronics"/>
    <x v="1"/>
    <n v="107"/>
    <n v="35"/>
    <n v="16023.25"/>
    <n v="1714487.75"/>
    <d v="2025-04-30T00:00:00"/>
    <d v="2025-07-27T00:00:00"/>
    <m/>
    <x v="4"/>
    <s v="Little Max"/>
    <s v="Electronics"/>
    <s v="Omni Suppliers"/>
    <x v="1105"/>
    <x v="3"/>
    <x v="1"/>
    <n v="107"/>
    <n v="35"/>
    <n v="16023.25"/>
    <n v="1714487.75"/>
    <x v="0"/>
    <x v="0"/>
  </r>
  <r>
    <s v="P3793"/>
    <s v="Six Pro"/>
    <s v="Toys"/>
    <x v="0"/>
    <n v="76"/>
    <n v="66"/>
    <n v="2350.2600000000002"/>
    <n v="178619.76"/>
    <d v="2025-04-11T00:00:00"/>
    <d v="2025-08-10T00:00:00"/>
    <s v="discontinued"/>
    <x v="1"/>
    <s v="Six Pro"/>
    <s v="Toys"/>
    <s v="Global Traders"/>
    <x v="1727"/>
    <x v="1"/>
    <x v="0"/>
    <n v="76"/>
    <n v="66"/>
    <n v="2350.2600000000002"/>
    <n v="178619.76"/>
    <x v="0"/>
    <x v="0"/>
  </r>
  <r>
    <s v="P2892"/>
    <s v="Sound X"/>
    <s v="Toys"/>
    <x v="1"/>
    <n v="158"/>
    <n v="49"/>
    <n v="10153.799999999999"/>
    <n v="1604300.4"/>
    <d v="2025-04-21T00:00:00"/>
    <d v="2025-08-01T00:00:00"/>
    <s v="active"/>
    <x v="3"/>
    <s v="Sound X"/>
    <s v="Toys"/>
    <s v="Omni Suppliers"/>
    <x v="1174"/>
    <x v="1"/>
    <x v="1"/>
    <n v="158"/>
    <n v="49"/>
    <n v="10153.799999999999"/>
    <n v="1604300.4"/>
    <x v="0"/>
    <x v="0"/>
  </r>
  <r>
    <s v="P1154"/>
    <s v="consider pro"/>
    <s v="Toys"/>
    <x v="1"/>
    <m/>
    <n v="45"/>
    <n v="4500.6499999999996"/>
    <m/>
    <d v="2025-03-23T00:00:00"/>
    <d v="2025-09-03T00:00:00"/>
    <s v="discontinued"/>
    <x v="1"/>
    <s v="Consider Pro"/>
    <s v="Toys"/>
    <s v="Omni Suppliers"/>
    <x v="1728"/>
    <x v="1"/>
    <x v="1"/>
    <n v="0"/>
    <n v="45"/>
    <n v="4500.6499999999996"/>
    <n v="0"/>
    <x v="1"/>
    <x v="1"/>
  </r>
  <r>
    <s v="P5080"/>
    <s v="Edge Pro"/>
    <s v="Furniture"/>
    <x v="4"/>
    <n v="114"/>
    <n v="79"/>
    <n v="9649.7000000000007"/>
    <n v="1100065.8"/>
    <d v="2025-04-01T00:00:00"/>
    <d v="2025-09-17T00:00:00"/>
    <m/>
    <x v="3"/>
    <s v="Edge Pro"/>
    <s v="Furniture"/>
    <s v="Retailmart Inc"/>
    <x v="1729"/>
    <x v="2"/>
    <x v="4"/>
    <n v="114"/>
    <n v="79"/>
    <n v="9649.7000000000007"/>
    <n v="1100065.8"/>
    <x v="0"/>
    <x v="0"/>
  </r>
  <r>
    <s v="P3015"/>
    <s v="Tend Plus"/>
    <s v="Groceries"/>
    <x v="4"/>
    <n v="17"/>
    <n v="36"/>
    <n v="10842.68"/>
    <n v="184325.56"/>
    <d v="2025-02-26T00:00:00"/>
    <d v="2025-09-02T00:00:00"/>
    <s v="discon"/>
    <x v="1"/>
    <s v="Tend Plus"/>
    <s v="Groceries"/>
    <s v="Retailmart Inc"/>
    <x v="1730"/>
    <x v="4"/>
    <x v="4"/>
    <n v="17"/>
    <n v="36"/>
    <n v="10842.68"/>
    <n v="184325.56"/>
    <x v="2"/>
    <x v="1"/>
  </r>
  <r>
    <s v="P1565"/>
    <s v="International Lite"/>
    <s v="Groceries"/>
    <x v="5"/>
    <n v="93"/>
    <n v="95"/>
    <n v="18884.689999999999"/>
    <n v="1756276.17"/>
    <d v="2025-01-15T00:00:00"/>
    <d v="2025-09-02T00:00:00"/>
    <s v="active"/>
    <x v="4"/>
    <s v="International Lite"/>
    <s v="Groceries"/>
    <s v="Abc Pvt Ltd"/>
    <x v="617"/>
    <x v="4"/>
    <x v="5"/>
    <n v="93"/>
    <n v="95"/>
    <n v="18884.689999999999"/>
    <n v="1756276.17"/>
    <x v="2"/>
    <x v="1"/>
  </r>
  <r>
    <s v="P5412"/>
    <s v="National Pro"/>
    <s v="Toys"/>
    <x v="5"/>
    <n v="43"/>
    <n v="87"/>
    <n v="1946.38"/>
    <n v="83694.340000000011"/>
    <d v="2025-02-05T00:00:00"/>
    <d v="2025-08-22T00:00:00"/>
    <s v="active"/>
    <x v="2"/>
    <s v="National Pro"/>
    <s v="Toys"/>
    <s v="Abc Pvt Ltd"/>
    <x v="1731"/>
    <x v="1"/>
    <x v="5"/>
    <n v="43"/>
    <n v="87"/>
    <n v="1946.38"/>
    <n v="83694.340000000011"/>
    <x v="2"/>
    <x v="1"/>
  </r>
  <r>
    <s v="P7739"/>
    <s v="Table Mini"/>
    <s v="Electronics"/>
    <x v="0"/>
    <n v="113"/>
    <n v="23"/>
    <n v="763.54"/>
    <n v="86280.01999999999"/>
    <d v="2025-01-20T00:00:00"/>
    <d v="2025-10-03T00:00:00"/>
    <s v="discontinued"/>
    <x v="4"/>
    <s v="Table Mini"/>
    <s v="Electronics"/>
    <s v="Global Traders"/>
    <x v="1732"/>
    <x v="3"/>
    <x v="0"/>
    <n v="113"/>
    <n v="23"/>
    <n v="763.54"/>
    <n v="86280.01999999999"/>
    <x v="0"/>
    <x v="0"/>
  </r>
  <r>
    <s v="P8156"/>
    <s v="Method Mini"/>
    <s v="Furniture"/>
    <x v="3"/>
    <n v="190"/>
    <n v="66"/>
    <n v="9140.43"/>
    <n v="1736681.7"/>
    <d v="2025-04-22T00:00:00"/>
    <d v="2025-09-30T00:00:00"/>
    <s v="Inactive"/>
    <x v="2"/>
    <s v="Method Mini"/>
    <s v="Furniture"/>
    <s v="Quickstock"/>
    <x v="1733"/>
    <x v="2"/>
    <x v="3"/>
    <n v="190"/>
    <n v="66"/>
    <n v="9140.43"/>
    <n v="1736681.7"/>
    <x v="0"/>
    <x v="0"/>
  </r>
  <r>
    <s v="P7884"/>
    <s v="Cut Lite"/>
    <s v="Toys"/>
    <x v="4"/>
    <n v="85"/>
    <n v="81"/>
    <n v="16779.060000000001"/>
    <n v="1426220.1"/>
    <d v="2025-03-21T00:00:00"/>
    <d v="2025-10-06T00:00:00"/>
    <s v="discontinued"/>
    <x v="1"/>
    <s v="Cut Lite"/>
    <s v="Toys"/>
    <s v="Retailmart Inc"/>
    <x v="1734"/>
    <x v="1"/>
    <x v="4"/>
    <n v="85"/>
    <n v="81"/>
    <n v="16779.060000000001"/>
    <n v="1426220.1"/>
    <x v="0"/>
    <x v="0"/>
  </r>
  <r>
    <s v="P2741"/>
    <s v="Despite X"/>
    <s v="Clothing"/>
    <x v="0"/>
    <n v="104"/>
    <n v="81"/>
    <n v="4769.53"/>
    <n v="496031.12"/>
    <d v="2025-05-05T00:00:00"/>
    <d v="2025-08-30T00:00:00"/>
    <s v="discontinued"/>
    <x v="0"/>
    <s v="Despite X"/>
    <s v="Clothing"/>
    <s v="Global Traders"/>
    <x v="1735"/>
    <x v="0"/>
    <x v="0"/>
    <n v="104"/>
    <n v="81"/>
    <n v="4769.53"/>
    <n v="496031.12"/>
    <x v="0"/>
    <x v="0"/>
  </r>
  <r>
    <s v="P6644"/>
    <s v="Assume Plus"/>
    <s v="Electronics"/>
    <x v="3"/>
    <m/>
    <n v="62"/>
    <n v="9320.5499999999993"/>
    <m/>
    <d v="2025-04-14T00:00:00"/>
    <d v="2025-08-23T00:00:00"/>
    <s v="active"/>
    <x v="4"/>
    <s v="Assume Plus"/>
    <s v="Electronics"/>
    <s v="Quickstock"/>
    <x v="799"/>
    <x v="3"/>
    <x v="3"/>
    <n v="0"/>
    <n v="62"/>
    <n v="9320.5499999999993"/>
    <n v="0"/>
    <x v="1"/>
    <x v="1"/>
  </r>
  <r>
    <s v="P1716"/>
    <s v="Many Max"/>
    <s v="Groceries"/>
    <x v="5"/>
    <n v="127"/>
    <n v="70"/>
    <n v="17335.23"/>
    <n v="2201574.21"/>
    <d v="2025-06-30T00:00:00"/>
    <d v="2025-09-03T00:00:00"/>
    <s v="active"/>
    <x v="1"/>
    <s v="Many Max"/>
    <s v="Groceries"/>
    <s v="Abc Pvt Ltd"/>
    <x v="1736"/>
    <x v="4"/>
    <x v="5"/>
    <n v="127"/>
    <n v="70"/>
    <n v="17335.23"/>
    <n v="2201574.21"/>
    <x v="0"/>
    <x v="0"/>
  </r>
  <r>
    <s v="P8825"/>
    <s v="Wide X"/>
    <s v="Clothing"/>
    <x v="3"/>
    <n v="134"/>
    <n v="64"/>
    <n v="322.11"/>
    <n v="43162.740000000013"/>
    <d v="2025-02-21T00:00:00"/>
    <d v="2025-09-03T00:00:00"/>
    <s v="Inactive"/>
    <x v="4"/>
    <s v="Wide X"/>
    <s v="Clothing"/>
    <s v="Quickstock"/>
    <x v="1737"/>
    <x v="0"/>
    <x v="3"/>
    <n v="134"/>
    <n v="64"/>
    <n v="322.11"/>
    <n v="43162.740000000005"/>
    <x v="0"/>
    <x v="0"/>
  </r>
  <r>
    <s v="P4037"/>
    <s v="Movement Max"/>
    <s v="Electronics"/>
    <x v="4"/>
    <n v="41"/>
    <n v="26"/>
    <n v="15815.69"/>
    <n v="648443.29"/>
    <d v="2025-03-08T00:00:00"/>
    <d v="2025-08-15T00:00:00"/>
    <s v="Inactive"/>
    <x v="4"/>
    <s v="Movement Max"/>
    <s v="Electronics"/>
    <s v="Retailmart Inc"/>
    <x v="1738"/>
    <x v="3"/>
    <x v="4"/>
    <n v="41"/>
    <n v="26"/>
    <n v="15815.69"/>
    <n v="648443.29"/>
    <x v="0"/>
    <x v="0"/>
  </r>
  <r>
    <s v="P8634"/>
    <s v="Necessary Pro"/>
    <s v="Clothing"/>
    <x v="3"/>
    <n v="164"/>
    <n v="85"/>
    <n v="11441.28"/>
    <n v="1876369.92"/>
    <d v="2025-06-11T00:00:00"/>
    <d v="2025-08-02T00:00:00"/>
    <s v="Inactive"/>
    <x v="4"/>
    <s v="Necessary Pro"/>
    <s v="Clothing"/>
    <s v="Quickstock"/>
    <x v="1739"/>
    <x v="0"/>
    <x v="3"/>
    <n v="164"/>
    <n v="85"/>
    <n v="11441.28"/>
    <n v="1876369.9200000002"/>
    <x v="0"/>
    <x v="0"/>
  </r>
  <r>
    <s v="P8624"/>
    <s v="Continue Mini"/>
    <s v="Groceries"/>
    <x v="2"/>
    <n v="134"/>
    <n v="27"/>
    <n v="15540.91"/>
    <n v="2082481.94"/>
    <d v="2025-02-24T00:00:00"/>
    <d v="2025-08-15T00:00:00"/>
    <m/>
    <x v="3"/>
    <s v="Continue Mini"/>
    <s v="Groceries"/>
    <s v=""/>
    <x v="1740"/>
    <x v="4"/>
    <x v="2"/>
    <n v="134"/>
    <n v="27"/>
    <n v="15540.91"/>
    <n v="2082481.94"/>
    <x v="0"/>
    <x v="0"/>
  </r>
  <r>
    <s v="P4718"/>
    <s v="Fire Pro"/>
    <s v="Electronics"/>
    <x v="1"/>
    <m/>
    <n v="59"/>
    <n v="17846.88"/>
    <m/>
    <d v="2025-03-26T00:00:00"/>
    <d v="2025-10-01T00:00:00"/>
    <s v="active"/>
    <x v="0"/>
    <s v="Fire Pro"/>
    <s v="Electronics"/>
    <s v="Omni Suppliers"/>
    <x v="1741"/>
    <x v="3"/>
    <x v="1"/>
    <n v="0"/>
    <n v="59"/>
    <n v="17846.88"/>
    <n v="0"/>
    <x v="1"/>
    <x v="1"/>
  </r>
  <r>
    <s v="P3949"/>
    <s v="Tend Max"/>
    <s v="Furniture"/>
    <x v="5"/>
    <n v="165"/>
    <n v="45"/>
    <n v="9171.75"/>
    <n v="1513338.75"/>
    <d v="2025-03-07T00:00:00"/>
    <d v="2025-07-24T00:00:00"/>
    <s v="Inactive"/>
    <x v="4"/>
    <s v="Tend Max"/>
    <s v="Furniture"/>
    <s v="Abc Pvt Ltd"/>
    <x v="1742"/>
    <x v="2"/>
    <x v="5"/>
    <n v="165"/>
    <n v="45"/>
    <n v="9171.75"/>
    <n v="1513338.75"/>
    <x v="0"/>
    <x v="0"/>
  </r>
  <r>
    <s v="P4088"/>
    <s v="Any X"/>
    <s v="Groceries"/>
    <x v="0"/>
    <n v="91"/>
    <n v="50"/>
    <n v="9908.44"/>
    <n v="901668.04"/>
    <d v="2025-06-25T00:00:00"/>
    <d v="2025-07-24T00:00:00"/>
    <s v="active"/>
    <x v="4"/>
    <s v="Any X"/>
    <s v="Groceries"/>
    <s v="Global Traders"/>
    <x v="1743"/>
    <x v="4"/>
    <x v="0"/>
    <n v="91"/>
    <n v="50"/>
    <n v="9908.44"/>
    <n v="901668.04"/>
    <x v="0"/>
    <x v="0"/>
  </r>
  <r>
    <s v="P3978"/>
    <s v="Imagine Plus"/>
    <s v="Electronics"/>
    <x v="1"/>
    <n v="143"/>
    <n v="98"/>
    <n v="7911.97"/>
    <n v="1131411.71"/>
    <d v="2025-04-13T00:00:00"/>
    <d v="2025-08-02T00:00:00"/>
    <s v="Inactive"/>
    <x v="3"/>
    <s v="Imagine Plus"/>
    <s v="Electronics"/>
    <s v="Omni Suppliers"/>
    <x v="1673"/>
    <x v="3"/>
    <x v="1"/>
    <n v="143"/>
    <n v="98"/>
    <n v="7911.97"/>
    <n v="1131411.71"/>
    <x v="0"/>
    <x v="0"/>
  </r>
  <r>
    <s v="P9090"/>
    <s v="Whole Pro"/>
    <s v="Toys"/>
    <x v="3"/>
    <n v="162"/>
    <n v="64"/>
    <n v="9837.74"/>
    <n v="1593713.88"/>
    <d v="2025-03-05T00:00:00"/>
    <d v="2025-07-31T00:00:00"/>
    <s v="active"/>
    <x v="3"/>
    <s v="Whole Pro"/>
    <s v="Toys"/>
    <s v="Quickstock"/>
    <x v="164"/>
    <x v="1"/>
    <x v="3"/>
    <n v="162"/>
    <n v="64"/>
    <n v="9837.74"/>
    <n v="1593713.88"/>
    <x v="0"/>
    <x v="0"/>
  </r>
  <r>
    <s v="P6403"/>
    <s v="Half Mini"/>
    <s v="Toys"/>
    <x v="1"/>
    <n v="102"/>
    <n v="28"/>
    <n v="8012.23"/>
    <n v="817247.46"/>
    <d v="2025-06-14T00:00:00"/>
    <d v="2025-08-30T00:00:00"/>
    <m/>
    <x v="3"/>
    <s v="Half Mini"/>
    <s v="Toys"/>
    <s v="Omni Suppliers"/>
    <x v="1744"/>
    <x v="1"/>
    <x v="1"/>
    <n v="102"/>
    <n v="28"/>
    <n v="8012.23"/>
    <n v="817247.46"/>
    <x v="0"/>
    <x v="0"/>
  </r>
  <r>
    <s v="P4891"/>
    <s v="Structure Plus"/>
    <s v="Electronics"/>
    <x v="2"/>
    <n v="162"/>
    <n v="70"/>
    <n v="15644.66"/>
    <n v="2534434.92"/>
    <d v="2025-03-23T00:00:00"/>
    <d v="2025-07-29T00:00:00"/>
    <s v="discontinued"/>
    <x v="1"/>
    <s v="Structure Plus"/>
    <s v="Electronics"/>
    <s v=""/>
    <x v="1745"/>
    <x v="3"/>
    <x v="2"/>
    <n v="162"/>
    <n v="70"/>
    <n v="15644.66"/>
    <n v="2534434.92"/>
    <x v="0"/>
    <x v="0"/>
  </r>
  <r>
    <s v="P4030"/>
    <s v="Day Lite"/>
    <s v="Electronics"/>
    <x v="5"/>
    <n v="76"/>
    <n v="63"/>
    <n v="940.99"/>
    <n v="71515.240000000005"/>
    <d v="2025-04-02T00:00:00"/>
    <d v="2025-07-31T00:00:00"/>
    <s v="Actv"/>
    <x v="2"/>
    <s v="Day Lite"/>
    <s v="Electronics"/>
    <s v="Abc Pvt Ltd"/>
    <x v="1746"/>
    <x v="3"/>
    <x v="5"/>
    <n v="76"/>
    <n v="63"/>
    <n v="940.99"/>
    <n v="71515.240000000005"/>
    <x v="0"/>
    <x v="0"/>
  </r>
  <r>
    <s v="P1646"/>
    <s v="Type Mini"/>
    <s v="Electronics"/>
    <x v="5"/>
    <n v="0"/>
    <n v="68"/>
    <n v="4933.76"/>
    <n v="0"/>
    <d v="2025-03-01T00:00:00"/>
    <d v="2025-07-18T00:00:00"/>
    <s v="discon"/>
    <x v="0"/>
    <s v="Type Mini"/>
    <s v="Electronics"/>
    <s v="Abc Pvt Ltd"/>
    <x v="1199"/>
    <x v="3"/>
    <x v="5"/>
    <n v="0"/>
    <n v="68"/>
    <n v="4933.76"/>
    <n v="0"/>
    <x v="1"/>
    <x v="1"/>
  </r>
  <r>
    <s v="P1537"/>
    <s v="Message Lite"/>
    <s v="Toys"/>
    <x v="0"/>
    <n v="86"/>
    <n v="64"/>
    <n v="2319.5500000000002"/>
    <n v="199481.3"/>
    <d v="2025-03-19T00:00:00"/>
    <d v="2025-09-01T00:00:00"/>
    <s v="active"/>
    <x v="1"/>
    <s v="Message Lite"/>
    <s v="Toys"/>
    <s v="Global Traders"/>
    <x v="1747"/>
    <x v="1"/>
    <x v="0"/>
    <n v="86"/>
    <n v="64"/>
    <n v="2319.5500000000002"/>
    <n v="199481.30000000002"/>
    <x v="0"/>
    <x v="0"/>
  </r>
  <r>
    <s v="P7539"/>
    <s v="Sport Pro"/>
    <s v="Groceries"/>
    <x v="5"/>
    <n v="94"/>
    <n v="51"/>
    <n v="799.17"/>
    <n v="75121.98"/>
    <d v="2025-07-02T00:00:00"/>
    <d v="2025-09-07T00:00:00"/>
    <s v="Inactive"/>
    <x v="1"/>
    <s v="Sport Pro"/>
    <s v="Groceries"/>
    <s v="Abc Pvt Ltd"/>
    <x v="1748"/>
    <x v="4"/>
    <x v="5"/>
    <n v="94"/>
    <n v="51"/>
    <n v="799.17"/>
    <n v="75121.98"/>
    <x v="0"/>
    <x v="0"/>
  </r>
  <r>
    <s v="P8218"/>
    <s v="Walk Plus"/>
    <s v="Groceries"/>
    <x v="1"/>
    <n v="80"/>
    <n v="55"/>
    <n v="12687.61"/>
    <n v="1015008.8"/>
    <d v="2025-05-22T00:00:00"/>
    <d v="2025-07-28T00:00:00"/>
    <s v="Inactive"/>
    <x v="3"/>
    <s v="Walk Plus"/>
    <s v="Groceries"/>
    <s v="Omni Suppliers"/>
    <x v="868"/>
    <x v="4"/>
    <x v="1"/>
    <n v="80"/>
    <n v="55"/>
    <n v="12687.61"/>
    <n v="1015008.8"/>
    <x v="0"/>
    <x v="0"/>
  </r>
  <r>
    <s v="P2690"/>
    <s v="Foreign Plus"/>
    <s v="Electronics"/>
    <x v="3"/>
    <n v="110"/>
    <n v="59"/>
    <n v="3418.23"/>
    <n v="376005.3"/>
    <d v="2025-01-14T00:00:00"/>
    <d v="2025-09-22T00:00:00"/>
    <m/>
    <x v="1"/>
    <s v="Foreign Plus"/>
    <s v="Electronics"/>
    <s v="Quickstock"/>
    <x v="1749"/>
    <x v="3"/>
    <x v="3"/>
    <n v="110"/>
    <n v="59"/>
    <n v="3418.23"/>
    <n v="376005.3"/>
    <x v="0"/>
    <x v="0"/>
  </r>
  <r>
    <s v="P6261"/>
    <s v="Look Max"/>
    <s v="Electronics"/>
    <x v="1"/>
    <n v="99"/>
    <n v="88"/>
    <n v="6516.5"/>
    <n v="645133.5"/>
    <d v="2025-04-21T00:00:00"/>
    <d v="2025-09-29T00:00:00"/>
    <s v="active"/>
    <x v="0"/>
    <s v="Look Max"/>
    <s v="Electronics"/>
    <s v="Omni Suppliers"/>
    <x v="1750"/>
    <x v="3"/>
    <x v="1"/>
    <n v="99"/>
    <n v="88"/>
    <n v="6516.5"/>
    <n v="645133.5"/>
    <x v="0"/>
    <x v="0"/>
  </r>
  <r>
    <s v="P1444"/>
    <s v="Game Lite"/>
    <s v="Furniture"/>
    <x v="0"/>
    <n v="197"/>
    <n v="98"/>
    <n v="9533.41"/>
    <n v="1878081.77"/>
    <d v="2025-03-30T00:00:00"/>
    <d v="2025-08-11T00:00:00"/>
    <s v="discon"/>
    <x v="0"/>
    <s v="Game Lite"/>
    <s v="Furniture"/>
    <s v="Global Traders"/>
    <x v="1751"/>
    <x v="2"/>
    <x v="0"/>
    <n v="197"/>
    <n v="98"/>
    <n v="9533.41"/>
    <n v="1878081.77"/>
    <x v="0"/>
    <x v="0"/>
  </r>
  <r>
    <s v="P3198"/>
    <s v="Whether X"/>
    <s v="Electronics"/>
    <x v="0"/>
    <m/>
    <n v="73"/>
    <n v="18030.12"/>
    <m/>
    <d v="2025-06-16T00:00:00"/>
    <d v="2025-08-05T00:00:00"/>
    <s v="active"/>
    <x v="1"/>
    <s v="Whether X"/>
    <s v="Electronics"/>
    <s v="Global Traders"/>
    <x v="1752"/>
    <x v="3"/>
    <x v="0"/>
    <n v="0"/>
    <n v="73"/>
    <n v="18030.12"/>
    <n v="0"/>
    <x v="1"/>
    <x v="1"/>
  </r>
  <r>
    <s v="P1496"/>
    <s v="wrong mini"/>
    <s v="Electronics"/>
    <x v="0"/>
    <m/>
    <n v="64"/>
    <n v="12517.63"/>
    <m/>
    <d v="2025-02-20T00:00:00"/>
    <d v="2025-09-16T00:00:00"/>
    <m/>
    <x v="3"/>
    <s v="Wrong Mini"/>
    <s v="Electronics"/>
    <s v="Global Traders"/>
    <x v="1753"/>
    <x v="3"/>
    <x v="0"/>
    <n v="0"/>
    <n v="64"/>
    <n v="12517.63"/>
    <n v="0"/>
    <x v="1"/>
    <x v="1"/>
  </r>
  <r>
    <s v="P1493"/>
    <s v="Indeed Plus"/>
    <s v="Clothing"/>
    <x v="1"/>
    <n v="54"/>
    <m/>
    <n v="5613.49"/>
    <n v="303128.46000000002"/>
    <d v="2025-06-15T00:00:00"/>
    <d v="2025-09-20T00:00:00"/>
    <s v="discon"/>
    <x v="1"/>
    <s v="Indeed Plus"/>
    <s v="Clothing"/>
    <s v="Omni Suppliers"/>
    <x v="1754"/>
    <x v="0"/>
    <x v="1"/>
    <n v="54"/>
    <n v="0"/>
    <n v="5613.49"/>
    <n v="303128.45999999996"/>
    <x v="0"/>
    <x v="0"/>
  </r>
  <r>
    <s v="P9741"/>
    <s v="Game Pro"/>
    <s v="Electronics"/>
    <x v="1"/>
    <n v="130"/>
    <n v="99"/>
    <n v="13403.5"/>
    <n v="1742455"/>
    <d v="2025-05-25T00:00:00"/>
    <d v="2025-08-03T00:00:00"/>
    <s v="active"/>
    <x v="4"/>
    <s v="Game Pro"/>
    <s v="Electronics"/>
    <s v="Omni Suppliers"/>
    <x v="1755"/>
    <x v="3"/>
    <x v="1"/>
    <n v="130"/>
    <n v="99"/>
    <n v="13403.5"/>
    <n v="1742455"/>
    <x v="0"/>
    <x v="0"/>
  </r>
  <r>
    <s v="P2883"/>
    <s v="college pro"/>
    <s v="Furniture"/>
    <x v="3"/>
    <n v="70"/>
    <n v="62"/>
    <n v="819.9"/>
    <n v="57393"/>
    <d v="2025-06-28T00:00:00"/>
    <d v="2025-07-17T00:00:00"/>
    <s v="active"/>
    <x v="0"/>
    <s v="College Pro"/>
    <s v="Furniture"/>
    <s v="Quickstock"/>
    <x v="1756"/>
    <x v="2"/>
    <x v="3"/>
    <n v="70"/>
    <n v="62"/>
    <n v="819.9"/>
    <n v="57393"/>
    <x v="0"/>
    <x v="0"/>
  </r>
  <r>
    <s v="P5765"/>
    <s v="Wrong Plus"/>
    <s v="Toys"/>
    <x v="4"/>
    <n v="28"/>
    <n v="45"/>
    <n v="18719.52"/>
    <n v="524146.56"/>
    <d v="2025-06-18T00:00:00"/>
    <d v="2025-09-07T00:00:00"/>
    <s v="Actv"/>
    <x v="4"/>
    <s v="Wrong Plus"/>
    <s v="Toys"/>
    <s v="Retailmart Inc"/>
    <x v="1757"/>
    <x v="1"/>
    <x v="4"/>
    <n v="28"/>
    <n v="45"/>
    <n v="18719.52"/>
    <n v="524146.56"/>
    <x v="2"/>
    <x v="1"/>
  </r>
  <r>
    <s v="P2316"/>
    <s v="Heavy Lite"/>
    <s v="Furniture"/>
    <x v="5"/>
    <n v="114"/>
    <n v="72"/>
    <n v="3274.67"/>
    <n v="373312.38"/>
    <d v="2025-05-08T00:00:00"/>
    <d v="2025-08-30T00:00:00"/>
    <s v="active"/>
    <x v="3"/>
    <s v="Heavy Lite"/>
    <s v="Furniture"/>
    <s v="Abc Pvt Ltd"/>
    <x v="1758"/>
    <x v="2"/>
    <x v="5"/>
    <n v="114"/>
    <n v="72"/>
    <n v="3274.67"/>
    <n v="373312.38"/>
    <x v="0"/>
    <x v="0"/>
  </r>
  <r>
    <s v="P2145"/>
    <s v="Ten Max"/>
    <s v="Furniture"/>
    <x v="0"/>
    <n v="42"/>
    <n v="26"/>
    <n v="3117.3"/>
    <n v="130926.6"/>
    <d v="2025-04-02T00:00:00"/>
    <d v="2025-08-17T00:00:00"/>
    <s v="discontinued"/>
    <x v="1"/>
    <s v="Ten Max"/>
    <s v="Furniture"/>
    <s v="Global Traders"/>
    <x v="487"/>
    <x v="2"/>
    <x v="0"/>
    <n v="42"/>
    <n v="26"/>
    <n v="3117.3"/>
    <n v="130926.6"/>
    <x v="0"/>
    <x v="0"/>
  </r>
  <r>
    <s v="P2912"/>
    <s v="Beat Max"/>
    <s v="Furniture"/>
    <x v="1"/>
    <n v="72"/>
    <n v="60"/>
    <n v="14647.52"/>
    <n v="1054621.44"/>
    <d v="2025-01-16T00:00:00"/>
    <d v="2025-09-24T00:00:00"/>
    <s v="Inactive"/>
    <x v="2"/>
    <s v="Beat Max"/>
    <s v="Furniture"/>
    <s v="Omni Suppliers"/>
    <x v="1759"/>
    <x v="2"/>
    <x v="1"/>
    <n v="72"/>
    <n v="60"/>
    <n v="14647.52"/>
    <n v="1054621.44"/>
    <x v="0"/>
    <x v="0"/>
  </r>
  <r>
    <s v="P7554"/>
    <s v="Lawyer Lite"/>
    <s v="Groceries"/>
    <x v="3"/>
    <n v="7"/>
    <n v="51"/>
    <n v="8801.5"/>
    <n v="61610.5"/>
    <d v="2025-05-31T00:00:00"/>
    <d v="2025-08-29T00:00:00"/>
    <s v="active"/>
    <x v="0"/>
    <s v="Lawyer Lite"/>
    <s v="Groceries"/>
    <s v="Quickstock"/>
    <x v="1760"/>
    <x v="4"/>
    <x v="3"/>
    <n v="7"/>
    <n v="51"/>
    <n v="8801.5"/>
    <n v="61610.5"/>
    <x v="2"/>
    <x v="1"/>
  </r>
  <r>
    <s v="P2417"/>
    <s v="Executive Plus"/>
    <s v="Groceries"/>
    <x v="1"/>
    <n v="12"/>
    <n v="82"/>
    <n v="16787.47"/>
    <n v="201449.64"/>
    <d v="2025-04-10T00:00:00"/>
    <d v="2025-08-18T00:00:00"/>
    <s v="Inactive"/>
    <x v="2"/>
    <s v="Executive Plus"/>
    <s v="Groceries"/>
    <s v="Omni Suppliers"/>
    <x v="209"/>
    <x v="4"/>
    <x v="1"/>
    <n v="12"/>
    <n v="82"/>
    <n v="16787.47"/>
    <n v="201449.64"/>
    <x v="2"/>
    <x v="1"/>
  </r>
  <r>
    <s v="P7204"/>
    <s v="Surface Mini"/>
    <s v="Furniture"/>
    <x v="3"/>
    <n v="181"/>
    <n v="27"/>
    <n v="16780.5"/>
    <n v="3037270.5"/>
    <d v="2025-06-08T00:00:00"/>
    <d v="2025-07-27T00:00:00"/>
    <s v="Actv"/>
    <x v="4"/>
    <s v="Surface Mini"/>
    <s v="Furniture"/>
    <s v="Quickstock"/>
    <x v="810"/>
    <x v="2"/>
    <x v="3"/>
    <n v="181"/>
    <n v="27"/>
    <n v="16780.5"/>
    <n v="3037270.5"/>
    <x v="0"/>
    <x v="0"/>
  </r>
  <r>
    <s v="P9744"/>
    <s v="Heart Pro"/>
    <s v="Groceries"/>
    <x v="0"/>
    <n v="157"/>
    <n v="40"/>
    <n v="5516.54"/>
    <n v="866096.78"/>
    <d v="2025-01-26T00:00:00"/>
    <d v="2025-09-19T00:00:00"/>
    <m/>
    <x v="2"/>
    <s v="Heart Pro"/>
    <s v="Groceries"/>
    <s v="Global Traders"/>
    <x v="1761"/>
    <x v="4"/>
    <x v="0"/>
    <n v="157"/>
    <n v="40"/>
    <n v="5516.54"/>
    <n v="866096.78"/>
    <x v="0"/>
    <x v="0"/>
  </r>
  <r>
    <s v="P9104"/>
    <s v="Finally Mini"/>
    <s v="Clothing"/>
    <x v="3"/>
    <n v="193"/>
    <n v="22"/>
    <n v="4229.91"/>
    <n v="816372.63"/>
    <d v="2025-01-28T00:00:00"/>
    <d v="2025-09-02T00:00:00"/>
    <s v="active"/>
    <x v="3"/>
    <s v="Finally Mini"/>
    <s v="Clothing"/>
    <s v="Quickstock"/>
    <x v="493"/>
    <x v="0"/>
    <x v="3"/>
    <n v="193"/>
    <n v="22"/>
    <n v="4229.91"/>
    <n v="816372.63"/>
    <x v="0"/>
    <x v="0"/>
  </r>
  <r>
    <s v="P8416"/>
    <s v="Physical Max"/>
    <s v="Furniture"/>
    <x v="1"/>
    <n v="152"/>
    <n v="49"/>
    <n v="6104.75"/>
    <n v="927922"/>
    <d v="2025-03-22T00:00:00"/>
    <d v="2025-09-11T00:00:00"/>
    <s v="discon"/>
    <x v="2"/>
    <s v="Physical Max"/>
    <s v="Furniture"/>
    <s v="Omni Suppliers"/>
    <x v="1762"/>
    <x v="2"/>
    <x v="1"/>
    <n v="152"/>
    <n v="49"/>
    <n v="6104.75"/>
    <n v="927922"/>
    <x v="0"/>
    <x v="0"/>
  </r>
  <r>
    <s v="P7364"/>
    <s v="Family Max"/>
    <s v="Clothing"/>
    <x v="1"/>
    <n v="16"/>
    <n v="45"/>
    <n v="2083.9499999999998"/>
    <n v="33343.199999999997"/>
    <d v="2025-05-01T00:00:00"/>
    <d v="2025-10-05T00:00:00"/>
    <s v="discon"/>
    <x v="4"/>
    <s v="Family Max"/>
    <s v="Clothing"/>
    <s v="Omni Suppliers"/>
    <x v="1763"/>
    <x v="0"/>
    <x v="1"/>
    <n v="16"/>
    <n v="45"/>
    <n v="2083.9499999999998"/>
    <n v="33343.199999999997"/>
    <x v="2"/>
    <x v="1"/>
  </r>
  <r>
    <s v="P5374"/>
    <s v="State Mini"/>
    <s v="Furniture"/>
    <x v="0"/>
    <n v="183"/>
    <n v="71"/>
    <n v="15142.94"/>
    <n v="2771158.02"/>
    <d v="2025-06-02T00:00:00"/>
    <d v="2025-08-21T00:00:00"/>
    <m/>
    <x v="4"/>
    <s v="State Mini"/>
    <s v="Furniture"/>
    <s v="Global Traders"/>
    <x v="1764"/>
    <x v="2"/>
    <x v="0"/>
    <n v="183"/>
    <n v="71"/>
    <n v="15142.94"/>
    <n v="2771158.02"/>
    <x v="0"/>
    <x v="0"/>
  </r>
  <r>
    <s v="P8255"/>
    <s v="Out Plus"/>
    <s v="Groceries"/>
    <x v="3"/>
    <n v="30"/>
    <n v="46"/>
    <n v="1176.8399999999999"/>
    <n v="35305.199999999997"/>
    <d v="2025-06-09T00:00:00"/>
    <d v="2025-08-18T00:00:00"/>
    <s v="active"/>
    <x v="3"/>
    <s v="Out Plus"/>
    <s v="Groceries"/>
    <s v="Quickstock"/>
    <x v="1765"/>
    <x v="4"/>
    <x v="3"/>
    <n v="30"/>
    <n v="46"/>
    <n v="1176.8399999999999"/>
    <n v="35305.199999999997"/>
    <x v="2"/>
    <x v="1"/>
  </r>
  <r>
    <s v="P5867"/>
    <s v="Either Plus"/>
    <s v="Groceries"/>
    <x v="1"/>
    <n v="140"/>
    <n v="54"/>
    <n v="10466.42"/>
    <n v="1465298.8"/>
    <d v="2025-06-25T00:00:00"/>
    <d v="2025-08-02T00:00:00"/>
    <m/>
    <x v="2"/>
    <s v="Either Plus"/>
    <s v="Groceries"/>
    <s v="Omni Suppliers"/>
    <x v="1766"/>
    <x v="4"/>
    <x v="1"/>
    <n v="140"/>
    <n v="54"/>
    <n v="10466.42"/>
    <n v="1465298.8"/>
    <x v="0"/>
    <x v="0"/>
  </r>
  <r>
    <s v="P3550"/>
    <s v="Herself Mini"/>
    <s v="Electronics"/>
    <x v="5"/>
    <n v="199"/>
    <n v="85"/>
    <n v="16075.1"/>
    <n v="3198944.9"/>
    <d v="2025-06-26T00:00:00"/>
    <d v="2025-08-07T00:00:00"/>
    <s v="active"/>
    <x v="0"/>
    <s v="Herself Mini"/>
    <s v="Electronics"/>
    <s v="Abc Pvt Ltd"/>
    <x v="1767"/>
    <x v="3"/>
    <x v="5"/>
    <n v="199"/>
    <n v="85"/>
    <n v="16075.1"/>
    <n v="3198944.9"/>
    <x v="0"/>
    <x v="0"/>
  </r>
  <r>
    <s v="P2673"/>
    <s v="Water X"/>
    <s v="Electronics"/>
    <x v="2"/>
    <n v="20"/>
    <n v="93"/>
    <n v="5034.58"/>
    <n v="100691.6"/>
    <d v="2025-06-27T00:00:00"/>
    <d v="2025-07-16T00:00:00"/>
    <s v="Actv"/>
    <x v="3"/>
    <s v="Water X"/>
    <s v="Electronics"/>
    <s v=""/>
    <x v="1768"/>
    <x v="3"/>
    <x v="2"/>
    <n v="20"/>
    <n v="93"/>
    <n v="5034.58"/>
    <n v="100691.6"/>
    <x v="2"/>
    <x v="1"/>
  </r>
  <r>
    <s v="P5511"/>
    <s v="Light Lite"/>
    <s v="Toys"/>
    <x v="1"/>
    <n v="147"/>
    <n v="93"/>
    <n v="8239.57"/>
    <n v="1211216.79"/>
    <d v="2025-04-25T00:00:00"/>
    <d v="2025-08-17T00:00:00"/>
    <s v="Actv"/>
    <x v="0"/>
    <s v="Light Lite"/>
    <s v="Toys"/>
    <s v="Omni Suppliers"/>
    <x v="1769"/>
    <x v="1"/>
    <x v="1"/>
    <n v="147"/>
    <n v="93"/>
    <n v="8239.57"/>
    <n v="1211216.79"/>
    <x v="0"/>
    <x v="0"/>
  </r>
  <r>
    <s v="P5403"/>
    <s v="Ground Max"/>
    <s v="Toys"/>
    <x v="3"/>
    <n v="114"/>
    <n v="65"/>
    <n v="4310.67"/>
    <n v="491416.38"/>
    <d v="2025-05-01T00:00:00"/>
    <d v="2025-07-16T00:00:00"/>
    <s v="active"/>
    <x v="0"/>
    <s v="Ground Max"/>
    <s v="Toys"/>
    <s v="Quickstock"/>
    <x v="1310"/>
    <x v="1"/>
    <x v="3"/>
    <n v="114"/>
    <n v="65"/>
    <n v="4310.67"/>
    <n v="491416.38"/>
    <x v="0"/>
    <x v="0"/>
  </r>
  <r>
    <s v="P9252"/>
    <s v="responsibility lite"/>
    <s v="Clothing"/>
    <x v="1"/>
    <n v="124"/>
    <n v="91"/>
    <n v="16441.900000000001"/>
    <n v="2038795.6"/>
    <d v="2025-04-23T00:00:00"/>
    <d v="2025-07-16T00:00:00"/>
    <s v="active"/>
    <x v="1"/>
    <s v="Responsibility Lite"/>
    <s v="Clothing"/>
    <s v="Omni Suppliers"/>
    <x v="1770"/>
    <x v="0"/>
    <x v="1"/>
    <n v="124"/>
    <n v="91"/>
    <n v="16441.900000000001"/>
    <n v="2038795.6"/>
    <x v="0"/>
    <x v="0"/>
  </r>
  <r>
    <s v="P8042"/>
    <s v="himself x"/>
    <s v="Electronics"/>
    <x v="3"/>
    <n v="81"/>
    <n v="29"/>
    <n v="10692.9"/>
    <n v="866124.9"/>
    <d v="2025-01-30T00:00:00"/>
    <d v="2025-09-04T00:00:00"/>
    <s v="active"/>
    <x v="2"/>
    <s v="Himself X"/>
    <s v="Electronics"/>
    <s v="Quickstock"/>
    <x v="1311"/>
    <x v="3"/>
    <x v="3"/>
    <n v="81"/>
    <n v="29"/>
    <n v="10692.9"/>
    <n v="866124.9"/>
    <x v="0"/>
    <x v="0"/>
  </r>
  <r>
    <s v="P8824"/>
    <s v="Improve Pro"/>
    <s v="Electronics"/>
    <x v="3"/>
    <n v="192"/>
    <n v="83"/>
    <n v="18846.05"/>
    <n v="3618441.6"/>
    <d v="2025-05-06T00:00:00"/>
    <d v="2025-08-04T00:00:00"/>
    <s v="discon"/>
    <x v="2"/>
    <s v="Improve Pro"/>
    <s v="Electronics"/>
    <s v="Quickstock"/>
    <x v="1771"/>
    <x v="3"/>
    <x v="3"/>
    <n v="192"/>
    <n v="83"/>
    <n v="18846.05"/>
    <n v="3618441.5999999996"/>
    <x v="0"/>
    <x v="0"/>
  </r>
  <r>
    <s v="P1025"/>
    <s v="media max"/>
    <s v="Electronics"/>
    <x v="3"/>
    <n v="14"/>
    <n v="52"/>
    <n v="2060.02"/>
    <n v="28840.28"/>
    <d v="2025-03-03T00:00:00"/>
    <d v="2025-09-19T00:00:00"/>
    <s v="Inactive"/>
    <x v="0"/>
    <s v="Media Max"/>
    <s v="Electronics"/>
    <s v="Quickstock"/>
    <x v="45"/>
    <x v="3"/>
    <x v="3"/>
    <n v="14"/>
    <n v="52"/>
    <n v="2060.02"/>
    <n v="28840.28"/>
    <x v="2"/>
    <x v="1"/>
  </r>
  <r>
    <s v="P6154"/>
    <s v="Sure Lite"/>
    <s v="Electronics"/>
    <x v="0"/>
    <n v="192"/>
    <n v="91"/>
    <n v="14234.21"/>
    <n v="2732968.32"/>
    <d v="2025-04-24T00:00:00"/>
    <d v="2025-09-04T00:00:00"/>
    <s v="Actv"/>
    <x v="0"/>
    <s v="Sure Lite"/>
    <s v="Electronics"/>
    <s v="Global Traders"/>
    <x v="1772"/>
    <x v="3"/>
    <x v="0"/>
    <n v="192"/>
    <n v="91"/>
    <n v="14234.21"/>
    <n v="2732968.32"/>
    <x v="0"/>
    <x v="0"/>
  </r>
  <r>
    <s v="P2525"/>
    <s v="Hand Lite"/>
    <s v="Groceries"/>
    <x v="5"/>
    <n v="82"/>
    <n v="44"/>
    <n v="14132.35"/>
    <n v="1158852.7"/>
    <d v="2025-05-25T00:00:00"/>
    <d v="2025-08-19T00:00:00"/>
    <m/>
    <x v="4"/>
    <s v="Hand Lite"/>
    <s v="Groceries"/>
    <s v="Abc Pvt Ltd"/>
    <x v="1773"/>
    <x v="4"/>
    <x v="5"/>
    <n v="82"/>
    <n v="44"/>
    <n v="14132.35"/>
    <n v="1158852.7"/>
    <x v="0"/>
    <x v="0"/>
  </r>
  <r>
    <s v="P4083"/>
    <s v="Avoid Pro"/>
    <s v="Electronics"/>
    <x v="3"/>
    <n v="62"/>
    <n v="96"/>
    <n v="15487.32"/>
    <n v="960213.84"/>
    <d v="2025-07-06T00:00:00"/>
    <d v="2025-08-18T00:00:00"/>
    <s v="Actv"/>
    <x v="2"/>
    <s v="Avoid Pro"/>
    <s v="Electronics"/>
    <s v="Quickstock"/>
    <x v="1774"/>
    <x v="3"/>
    <x v="3"/>
    <n v="62"/>
    <n v="96"/>
    <n v="15487.32"/>
    <n v="960213.84"/>
    <x v="2"/>
    <x v="1"/>
  </r>
  <r>
    <s v="P6957"/>
    <s v="whole mini"/>
    <s v="Furniture"/>
    <x v="4"/>
    <n v="135"/>
    <n v="87"/>
    <n v="12873.33"/>
    <n v="1737899.55"/>
    <d v="2025-04-14T00:00:00"/>
    <d v="2025-07-17T00:00:00"/>
    <s v="discon"/>
    <x v="0"/>
    <s v="Whole Mini"/>
    <s v="Furniture"/>
    <s v="Retailmart Inc"/>
    <x v="1775"/>
    <x v="2"/>
    <x v="4"/>
    <n v="135"/>
    <n v="87"/>
    <n v="12873.33"/>
    <n v="1737899.55"/>
    <x v="0"/>
    <x v="0"/>
  </r>
  <r>
    <s v="P5181"/>
    <s v="Entire Mini"/>
    <s v="Furniture"/>
    <x v="1"/>
    <n v="38"/>
    <n v="42"/>
    <n v="2496.4299999999998"/>
    <n v="94864.34"/>
    <d v="2025-02-03T00:00:00"/>
    <d v="2025-08-26T00:00:00"/>
    <s v="Actv"/>
    <x v="0"/>
    <s v="Entire Mini"/>
    <s v="Furniture"/>
    <s v="Omni Suppliers"/>
    <x v="1776"/>
    <x v="2"/>
    <x v="1"/>
    <n v="38"/>
    <n v="42"/>
    <n v="2496.4299999999998"/>
    <n v="94864.34"/>
    <x v="2"/>
    <x v="1"/>
  </r>
  <r>
    <s v="P3810"/>
    <s v="Close X"/>
    <s v="Toys"/>
    <x v="1"/>
    <n v="20"/>
    <n v="75"/>
    <n v="346.38"/>
    <n v="6927.6"/>
    <d v="2025-07-10T00:00:00"/>
    <d v="2025-07-23T00:00:00"/>
    <s v="active"/>
    <x v="1"/>
    <s v="Close X"/>
    <s v="Toys"/>
    <s v="Omni Suppliers"/>
    <x v="1509"/>
    <x v="1"/>
    <x v="1"/>
    <n v="20"/>
    <n v="75"/>
    <n v="346.38"/>
    <n v="6927.6"/>
    <x v="2"/>
    <x v="1"/>
  </r>
  <r>
    <s v="P4514"/>
    <s v="Technology X"/>
    <s v="Groceries"/>
    <x v="5"/>
    <n v="6"/>
    <n v="68"/>
    <n v="16414.52"/>
    <n v="98487.12"/>
    <d v="2025-03-17T00:00:00"/>
    <d v="2025-07-15T00:00:00"/>
    <m/>
    <x v="2"/>
    <s v="Technology X"/>
    <s v="Groceries"/>
    <s v="Abc Pvt Ltd"/>
    <x v="275"/>
    <x v="4"/>
    <x v="5"/>
    <n v="6"/>
    <n v="68"/>
    <n v="16414.52"/>
    <n v="98487.12"/>
    <x v="2"/>
    <x v="1"/>
  </r>
  <r>
    <s v="P8507"/>
    <s v="democratic x"/>
    <s v="Toys"/>
    <x v="4"/>
    <n v="86"/>
    <n v="94"/>
    <n v="8326.19"/>
    <n v="716052.34000000008"/>
    <d v="2025-02-26T00:00:00"/>
    <d v="2025-08-09T00:00:00"/>
    <s v="active"/>
    <x v="0"/>
    <s v="Democratic X"/>
    <s v="Toys"/>
    <s v="Retailmart Inc"/>
    <x v="1777"/>
    <x v="1"/>
    <x v="4"/>
    <n v="86"/>
    <n v="94"/>
    <n v="8326.19"/>
    <n v="716052.34000000008"/>
    <x v="2"/>
    <x v="1"/>
  </r>
  <r>
    <s v="P1793"/>
    <s v="Employee X"/>
    <s v="Clothing"/>
    <x v="5"/>
    <n v="65"/>
    <n v="82"/>
    <n v="16673.759999999998"/>
    <n v="1083794.3999999999"/>
    <d v="2025-02-16T00:00:00"/>
    <d v="2025-07-15T00:00:00"/>
    <s v="active"/>
    <x v="2"/>
    <s v="Employee X"/>
    <s v="Clothing"/>
    <s v="Abc Pvt Ltd"/>
    <x v="1702"/>
    <x v="0"/>
    <x v="5"/>
    <n v="65"/>
    <n v="82"/>
    <n v="16673.759999999998"/>
    <n v="1083794.3999999999"/>
    <x v="2"/>
    <x v="1"/>
  </r>
  <r>
    <s v="P5053"/>
    <s v="Have Lite"/>
    <s v="Toys"/>
    <x v="0"/>
    <n v="185"/>
    <n v="98"/>
    <n v="10680.88"/>
    <n v="1975962.8"/>
    <d v="2025-06-28T00:00:00"/>
    <d v="2025-07-18T00:00:00"/>
    <s v="discontinued"/>
    <x v="1"/>
    <s v="Have Lite"/>
    <s v="Toys"/>
    <s v="Global Traders"/>
    <x v="1778"/>
    <x v="1"/>
    <x v="0"/>
    <n v="185"/>
    <n v="98"/>
    <n v="10680.88"/>
    <n v="1975962.7999999998"/>
    <x v="0"/>
    <x v="0"/>
  </r>
  <r>
    <s v="P2116"/>
    <s v="Just Lite"/>
    <s v="Toys"/>
    <x v="1"/>
    <n v="184"/>
    <n v="36"/>
    <n v="15564.72"/>
    <n v="2863908.48"/>
    <d v="2025-06-12T00:00:00"/>
    <d v="2025-10-08T00:00:00"/>
    <m/>
    <x v="4"/>
    <s v="Just Lite"/>
    <s v="Toys"/>
    <s v="Omni Suppliers"/>
    <x v="1779"/>
    <x v="1"/>
    <x v="1"/>
    <n v="184"/>
    <n v="36"/>
    <n v="15564.72"/>
    <n v="2863908.48"/>
    <x v="0"/>
    <x v="0"/>
  </r>
  <r>
    <s v="P6745"/>
    <s v="Finish Mini"/>
    <s v="Electronics"/>
    <x v="1"/>
    <n v="35"/>
    <n v="92"/>
    <n v="13677.24"/>
    <n v="478703.4"/>
    <d v="2025-04-11T00:00:00"/>
    <d v="2025-07-22T00:00:00"/>
    <s v="active"/>
    <x v="1"/>
    <s v="Finish Mini"/>
    <s v="Electronics"/>
    <s v="Omni Suppliers"/>
    <x v="52"/>
    <x v="3"/>
    <x v="1"/>
    <n v="35"/>
    <n v="92"/>
    <n v="13677.24"/>
    <n v="478703.39999999997"/>
    <x v="2"/>
    <x v="1"/>
  </r>
  <r>
    <s v="P8933"/>
    <s v="Range Lite"/>
    <s v="Groceries"/>
    <x v="3"/>
    <m/>
    <n v="45"/>
    <n v="10669.47"/>
    <m/>
    <d v="2025-07-11T00:00:00"/>
    <d v="2025-07-21T00:00:00"/>
    <s v="active"/>
    <x v="1"/>
    <s v="Range Lite"/>
    <s v="Groceries"/>
    <s v="Quickstock"/>
    <x v="1431"/>
    <x v="4"/>
    <x v="3"/>
    <n v="0"/>
    <n v="45"/>
    <n v="10669.47"/>
    <n v="0"/>
    <x v="1"/>
    <x v="1"/>
  </r>
  <r>
    <s v="P5349"/>
    <s v="Behavior Mini"/>
    <s v="Furniture"/>
    <x v="5"/>
    <n v="190"/>
    <n v="84"/>
    <n v="4988.91"/>
    <n v="947892.9"/>
    <d v="2025-06-29T00:00:00"/>
    <d v="2025-07-20T00:00:00"/>
    <m/>
    <x v="1"/>
    <s v="Behavior Mini"/>
    <s v="Furniture"/>
    <s v="Abc Pvt Ltd"/>
    <x v="421"/>
    <x v="2"/>
    <x v="5"/>
    <n v="190"/>
    <n v="84"/>
    <n v="4988.91"/>
    <n v="947892.9"/>
    <x v="0"/>
    <x v="0"/>
  </r>
  <r>
    <s v="P1331"/>
    <s v="Door X"/>
    <s v="Electronics"/>
    <x v="5"/>
    <n v="141"/>
    <n v="91"/>
    <n v="19090.22"/>
    <n v="2691721.02"/>
    <d v="2025-06-25T00:00:00"/>
    <d v="2025-08-11T00:00:00"/>
    <s v="active"/>
    <x v="2"/>
    <s v="Door X"/>
    <s v="Electronics"/>
    <s v="Abc Pvt Ltd"/>
    <x v="545"/>
    <x v="3"/>
    <x v="5"/>
    <n v="141"/>
    <n v="91"/>
    <n v="19090.22"/>
    <n v="2691721.02"/>
    <x v="0"/>
    <x v="0"/>
  </r>
  <r>
    <s v="P7025"/>
    <s v="Discover Max"/>
    <s v="Furniture"/>
    <x v="5"/>
    <n v="114"/>
    <n v="76"/>
    <n v="9921.83"/>
    <n v="1131088.6200000001"/>
    <d v="2025-02-18T00:00:00"/>
    <d v="2025-08-05T00:00:00"/>
    <s v="Actv"/>
    <x v="2"/>
    <s v="Discover Max"/>
    <s v="Furniture"/>
    <s v="Abc Pvt Ltd"/>
    <x v="1780"/>
    <x v="2"/>
    <x v="5"/>
    <n v="114"/>
    <n v="76"/>
    <n v="9921.83"/>
    <n v="1131088.6199999999"/>
    <x v="0"/>
    <x v="0"/>
  </r>
  <r>
    <s v="P3881"/>
    <s v="Black Mini"/>
    <s v="Groceries"/>
    <x v="0"/>
    <m/>
    <n v="69"/>
    <n v="10017.39"/>
    <m/>
    <d v="2025-07-04T00:00:00"/>
    <d v="2025-09-25T00:00:00"/>
    <s v="active"/>
    <x v="2"/>
    <s v="Black Mini"/>
    <s v="Groceries"/>
    <s v="Global Traders"/>
    <x v="1781"/>
    <x v="4"/>
    <x v="0"/>
    <n v="0"/>
    <n v="69"/>
    <n v="10017.39"/>
    <n v="0"/>
    <x v="1"/>
    <x v="1"/>
  </r>
  <r>
    <s v="P6741"/>
    <s v="Never Mini"/>
    <s v="Electronics"/>
    <x v="0"/>
    <n v="21"/>
    <n v="87"/>
    <n v="5645.24"/>
    <n v="118550.04"/>
    <d v="2025-02-17T00:00:00"/>
    <d v="2025-10-02T00:00:00"/>
    <m/>
    <x v="2"/>
    <s v="Never Mini"/>
    <s v="Electronics"/>
    <s v="Global Traders"/>
    <x v="1782"/>
    <x v="3"/>
    <x v="0"/>
    <n v="21"/>
    <n v="87"/>
    <n v="5645.24"/>
    <n v="118550.04"/>
    <x v="2"/>
    <x v="1"/>
  </r>
  <r>
    <s v="P5262"/>
    <s v="Mention Plus"/>
    <s v="Toys"/>
    <x v="1"/>
    <n v="72"/>
    <n v="38"/>
    <n v="3475.61"/>
    <n v="250243.92"/>
    <d v="2025-05-21T00:00:00"/>
    <d v="2025-09-01T00:00:00"/>
    <s v="discontinued"/>
    <x v="3"/>
    <s v="Mention Plus"/>
    <s v="Toys"/>
    <s v="Omni Suppliers"/>
    <x v="1783"/>
    <x v="1"/>
    <x v="1"/>
    <n v="72"/>
    <n v="38"/>
    <n v="3475.61"/>
    <n v="250243.92"/>
    <x v="0"/>
    <x v="0"/>
  </r>
  <r>
    <s v="P7255"/>
    <s v="The Max"/>
    <s v="Electronics"/>
    <x v="3"/>
    <n v="17"/>
    <n v="42"/>
    <n v="12596.66"/>
    <n v="214143.22"/>
    <d v="2025-05-27T00:00:00"/>
    <d v="2025-09-10T00:00:00"/>
    <s v="Actv"/>
    <x v="4"/>
    <s v="The Max"/>
    <s v="Electronics"/>
    <s v="Quickstock"/>
    <x v="1784"/>
    <x v="3"/>
    <x v="3"/>
    <n v="17"/>
    <n v="42"/>
    <n v="12596.66"/>
    <n v="214143.22"/>
    <x v="2"/>
    <x v="1"/>
  </r>
  <r>
    <s v="P5419"/>
    <s v="Must X"/>
    <s v="Clothing"/>
    <x v="3"/>
    <n v="24"/>
    <n v="82"/>
    <n v="54.85"/>
    <n v="1316.4"/>
    <d v="2025-05-19T00:00:00"/>
    <d v="2025-07-18T00:00:00"/>
    <s v="Actv"/>
    <x v="2"/>
    <s v="Must X"/>
    <s v="Clothing"/>
    <s v="Quickstock"/>
    <x v="1785"/>
    <x v="0"/>
    <x v="3"/>
    <n v="24"/>
    <n v="82"/>
    <n v="54.85"/>
    <n v="1316.4"/>
    <x v="2"/>
    <x v="1"/>
  </r>
  <r>
    <s v="P9620"/>
    <s v="Tell Plus"/>
    <s v="Furniture"/>
    <x v="3"/>
    <n v="122"/>
    <n v="80"/>
    <n v="694.85"/>
    <n v="84771.7"/>
    <d v="2025-04-03T00:00:00"/>
    <d v="2025-09-18T00:00:00"/>
    <s v="discon"/>
    <x v="4"/>
    <s v="Tell Plus"/>
    <s v="Furniture"/>
    <s v="Quickstock"/>
    <x v="1786"/>
    <x v="2"/>
    <x v="3"/>
    <n v="122"/>
    <n v="80"/>
    <n v="694.85"/>
    <n v="84771.7"/>
    <x v="0"/>
    <x v="0"/>
  </r>
  <r>
    <s v="P9533"/>
    <s v="Shake Mini"/>
    <s v="Electronics"/>
    <x v="0"/>
    <n v="132"/>
    <n v="78"/>
    <n v="7955.13"/>
    <n v="1050077.1599999999"/>
    <d v="2025-02-21T00:00:00"/>
    <d v="2025-07-20T00:00:00"/>
    <s v="active"/>
    <x v="0"/>
    <s v="Shake Mini"/>
    <s v="Electronics"/>
    <s v="Global Traders"/>
    <x v="1787"/>
    <x v="3"/>
    <x v="0"/>
    <n v="132"/>
    <n v="78"/>
    <n v="7955.13"/>
    <n v="1050077.1599999999"/>
    <x v="0"/>
    <x v="0"/>
  </r>
  <r>
    <s v="P1264"/>
    <s v="Hot Pro"/>
    <s v="Clothing"/>
    <x v="4"/>
    <n v="92"/>
    <n v="41"/>
    <n v="8112.76"/>
    <n v="746373.92"/>
    <d v="2025-04-27T00:00:00"/>
    <d v="2025-08-04T00:00:00"/>
    <s v="discontinued"/>
    <x v="4"/>
    <s v="Hot Pro"/>
    <s v="Clothing"/>
    <s v="Retailmart Inc"/>
    <x v="1788"/>
    <x v="0"/>
    <x v="4"/>
    <n v="92"/>
    <n v="41"/>
    <n v="8112.76"/>
    <n v="746373.92"/>
    <x v="0"/>
    <x v="0"/>
  </r>
  <r>
    <s v="P6327"/>
    <s v="Spend Lite"/>
    <s v="Toys"/>
    <x v="0"/>
    <n v="124"/>
    <n v="80"/>
    <n v="12914.88"/>
    <n v="1601445.12"/>
    <d v="2025-06-05T00:00:00"/>
    <d v="2025-08-11T00:00:00"/>
    <s v="Actv"/>
    <x v="2"/>
    <s v="Spend Lite"/>
    <s v="Toys"/>
    <s v="Global Traders"/>
    <x v="1789"/>
    <x v="1"/>
    <x v="0"/>
    <n v="124"/>
    <n v="80"/>
    <n v="12914.88"/>
    <n v="1601445.1199999999"/>
    <x v="0"/>
    <x v="0"/>
  </r>
  <r>
    <s v="P7461"/>
    <s v="Every Pro"/>
    <s v="Furniture"/>
    <x v="1"/>
    <n v="112"/>
    <n v="24"/>
    <n v="492.95"/>
    <n v="55210.400000000001"/>
    <d v="2025-03-21T00:00:00"/>
    <d v="2025-08-02T00:00:00"/>
    <s v="active"/>
    <x v="0"/>
    <s v="Every Pro"/>
    <s v="Furniture"/>
    <s v="Omni Suppliers"/>
    <x v="1790"/>
    <x v="2"/>
    <x v="1"/>
    <n v="112"/>
    <n v="24"/>
    <n v="492.95"/>
    <n v="55210.400000000001"/>
    <x v="0"/>
    <x v="0"/>
  </r>
  <r>
    <s v="P7334"/>
    <s v="Plant Pro"/>
    <s v="Clothing"/>
    <x v="5"/>
    <n v="122"/>
    <n v="75"/>
    <n v="15636.08"/>
    <n v="1907601.76"/>
    <d v="2025-03-09T00:00:00"/>
    <d v="2025-07-27T00:00:00"/>
    <s v="active"/>
    <x v="2"/>
    <s v="Plant Pro"/>
    <s v="Clothing"/>
    <s v="Abc Pvt Ltd"/>
    <x v="1791"/>
    <x v="0"/>
    <x v="5"/>
    <n v="122"/>
    <n v="75"/>
    <n v="15636.08"/>
    <n v="1907601.76"/>
    <x v="0"/>
    <x v="0"/>
  </r>
  <r>
    <s v="P7065"/>
    <s v="Current X"/>
    <s v="Clothing"/>
    <x v="1"/>
    <n v="131"/>
    <n v="67"/>
    <n v="2156.69"/>
    <n v="282526.39"/>
    <d v="2025-05-13T00:00:00"/>
    <d v="2025-10-04T00:00:00"/>
    <s v="discontinued"/>
    <x v="1"/>
    <s v="Current X"/>
    <s v="Clothing"/>
    <s v="Omni Suppliers"/>
    <x v="540"/>
    <x v="0"/>
    <x v="1"/>
    <n v="131"/>
    <n v="67"/>
    <n v="2156.69"/>
    <n v="282526.39"/>
    <x v="0"/>
    <x v="0"/>
  </r>
  <r>
    <s v="P5677"/>
    <s v="World Mini"/>
    <s v="Groceries"/>
    <x v="3"/>
    <n v="170"/>
    <n v="35"/>
    <n v="11462.49"/>
    <n v="1948623.3"/>
    <d v="2025-01-14T00:00:00"/>
    <d v="2025-08-19T00:00:00"/>
    <s v="discon"/>
    <x v="0"/>
    <s v="World Mini"/>
    <s v="Groceries"/>
    <s v="Quickstock"/>
    <x v="1792"/>
    <x v="4"/>
    <x v="3"/>
    <n v="170"/>
    <n v="35"/>
    <n v="11462.49"/>
    <n v="1948623.3"/>
    <x v="0"/>
    <x v="0"/>
  </r>
  <r>
    <s v="P2249"/>
    <s v="Husband Plus"/>
    <s v="Electronics"/>
    <x v="5"/>
    <n v="94"/>
    <n v="60"/>
    <n v="18757.95"/>
    <n v="1763247.3"/>
    <d v="2025-01-20T00:00:00"/>
    <d v="2025-07-27T00:00:00"/>
    <s v="discon"/>
    <x v="4"/>
    <s v="Husband Plus"/>
    <s v="Electronics"/>
    <s v="Abc Pvt Ltd"/>
    <x v="1793"/>
    <x v="3"/>
    <x v="5"/>
    <n v="94"/>
    <n v="60"/>
    <n v="18757.95"/>
    <n v="1763247.3"/>
    <x v="0"/>
    <x v="0"/>
  </r>
  <r>
    <s v="P2245"/>
    <s v="Consider X"/>
    <s v="Clothing"/>
    <x v="0"/>
    <n v="102"/>
    <n v="73"/>
    <n v="1092.76"/>
    <n v="111461.52"/>
    <d v="2025-05-27T00:00:00"/>
    <d v="2025-07-29T00:00:00"/>
    <s v="Inactive"/>
    <x v="0"/>
    <s v="Consider X"/>
    <s v="Clothing"/>
    <s v="Global Traders"/>
    <x v="205"/>
    <x v="0"/>
    <x v="0"/>
    <n v="102"/>
    <n v="73"/>
    <n v="1092.76"/>
    <n v="111461.52"/>
    <x v="0"/>
    <x v="0"/>
  </r>
  <r>
    <s v="P1442"/>
    <s v="Hand X"/>
    <s v="Furniture"/>
    <x v="0"/>
    <n v="64"/>
    <n v="87"/>
    <n v="13034.78"/>
    <n v="834225.92"/>
    <d v="2025-05-16T00:00:00"/>
    <d v="2025-10-01T00:00:00"/>
    <m/>
    <x v="3"/>
    <s v="Hand X"/>
    <s v="Furniture"/>
    <s v="Global Traders"/>
    <x v="247"/>
    <x v="2"/>
    <x v="0"/>
    <n v="64"/>
    <n v="87"/>
    <n v="13034.78"/>
    <n v="834225.92"/>
    <x v="2"/>
    <x v="1"/>
  </r>
  <r>
    <s v="P5377"/>
    <s v="Who Pro"/>
    <s v="Furniture"/>
    <x v="3"/>
    <n v="103"/>
    <n v="38"/>
    <n v="6004.09"/>
    <n v="618421.27"/>
    <d v="2025-03-16T00:00:00"/>
    <d v="2025-09-13T00:00:00"/>
    <s v="Inactive"/>
    <x v="0"/>
    <s v="Who Pro"/>
    <s v="Furniture"/>
    <s v="Quickstock"/>
    <x v="1794"/>
    <x v="2"/>
    <x v="3"/>
    <n v="103"/>
    <n v="38"/>
    <n v="6004.09"/>
    <n v="618421.27"/>
    <x v="0"/>
    <x v="0"/>
  </r>
  <r>
    <s v="P3939"/>
    <s v="Indicate Pro"/>
    <s v="Furniture"/>
    <x v="5"/>
    <n v="184"/>
    <n v="25"/>
    <n v="19648.689999999999"/>
    <n v="3615358.96"/>
    <d v="2025-03-18T00:00:00"/>
    <d v="2025-10-06T00:00:00"/>
    <s v="discon"/>
    <x v="0"/>
    <s v="Indicate Pro"/>
    <s v="Furniture"/>
    <s v="Abc Pvt Ltd"/>
    <x v="1693"/>
    <x v="2"/>
    <x v="5"/>
    <n v="184"/>
    <n v="25"/>
    <n v="19648.689999999999"/>
    <n v="3615358.96"/>
    <x v="0"/>
    <x v="0"/>
  </r>
  <r>
    <s v="P1562"/>
    <s v="Relationship Lite"/>
    <s v="Electronics"/>
    <x v="3"/>
    <n v="84"/>
    <n v="44"/>
    <n v="17372.53"/>
    <n v="1459292.52"/>
    <d v="2025-04-24T00:00:00"/>
    <d v="2025-08-31T00:00:00"/>
    <s v="discontinued"/>
    <x v="1"/>
    <s v="Relationship Lite"/>
    <s v="Electronics"/>
    <s v="Quickstock"/>
    <x v="434"/>
    <x v="3"/>
    <x v="3"/>
    <n v="84"/>
    <n v="44"/>
    <n v="17372.53"/>
    <n v="1459292.52"/>
    <x v="0"/>
    <x v="0"/>
  </r>
  <r>
    <s v="P3296"/>
    <s v="race mini"/>
    <s v="Electronics"/>
    <x v="0"/>
    <n v="82"/>
    <n v="29"/>
    <n v="5811.76"/>
    <n v="476564.32"/>
    <d v="2025-01-21T00:00:00"/>
    <d v="2025-07-28T00:00:00"/>
    <s v="active"/>
    <x v="3"/>
    <s v="Race Mini"/>
    <s v="Electronics"/>
    <s v="Global Traders"/>
    <x v="1795"/>
    <x v="3"/>
    <x v="0"/>
    <n v="82"/>
    <n v="29"/>
    <n v="5811.76"/>
    <n v="476564.32"/>
    <x v="0"/>
    <x v="0"/>
  </r>
  <r>
    <s v="P5727"/>
    <s v="Factor Max"/>
    <s v="Groceries"/>
    <x v="3"/>
    <n v="70"/>
    <n v="36"/>
    <n v="18725.71"/>
    <n v="1310799.7"/>
    <d v="2025-03-24T00:00:00"/>
    <d v="2025-07-23T00:00:00"/>
    <s v="discon"/>
    <x v="1"/>
    <s v="Factor Max"/>
    <s v="Groceries"/>
    <s v="Quickstock"/>
    <x v="394"/>
    <x v="4"/>
    <x v="3"/>
    <n v="70"/>
    <n v="36"/>
    <n v="18725.71"/>
    <n v="1310799.7"/>
    <x v="0"/>
    <x v="0"/>
  </r>
  <r>
    <s v="P7044"/>
    <s v="Front Lite"/>
    <s v="Furniture"/>
    <x v="1"/>
    <n v="159"/>
    <n v="99"/>
    <n v="1364.55"/>
    <n v="216963.45"/>
    <d v="2025-06-22T00:00:00"/>
    <d v="2025-08-02T00:00:00"/>
    <s v="discontinued"/>
    <x v="4"/>
    <s v="Front Lite"/>
    <s v="Furniture"/>
    <s v="Omni Suppliers"/>
    <x v="1796"/>
    <x v="2"/>
    <x v="1"/>
    <n v="159"/>
    <n v="99"/>
    <n v="1364.55"/>
    <n v="216963.44999999998"/>
    <x v="0"/>
    <x v="0"/>
  </r>
  <r>
    <s v="P5997"/>
    <s v="Ten X"/>
    <s v="Clothing"/>
    <x v="1"/>
    <n v="122"/>
    <n v="54"/>
    <n v="18621.419999999998"/>
    <n v="2271813.2400000002"/>
    <d v="2025-05-30T00:00:00"/>
    <d v="2025-09-17T00:00:00"/>
    <s v="active"/>
    <x v="3"/>
    <s v="Ten X"/>
    <s v="Clothing"/>
    <s v="Omni Suppliers"/>
    <x v="1797"/>
    <x v="0"/>
    <x v="1"/>
    <n v="122"/>
    <n v="54"/>
    <n v="18621.419999999998"/>
    <n v="2271813.2399999998"/>
    <x v="0"/>
    <x v="0"/>
  </r>
  <r>
    <s v="P2188"/>
    <s v="Career Max"/>
    <s v="Furniture"/>
    <x v="3"/>
    <n v="12"/>
    <n v="93"/>
    <n v="13298.28"/>
    <n v="159579.35999999999"/>
    <d v="2025-04-06T00:00:00"/>
    <d v="2025-08-06T00:00:00"/>
    <s v="discon"/>
    <x v="4"/>
    <s v="Career Max"/>
    <s v="Furniture"/>
    <s v="Quickstock"/>
    <x v="1798"/>
    <x v="2"/>
    <x v="3"/>
    <n v="12"/>
    <n v="93"/>
    <n v="13298.28"/>
    <n v="159579.36000000002"/>
    <x v="2"/>
    <x v="1"/>
  </r>
  <r>
    <s v="P6153"/>
    <s v="Push Max"/>
    <s v="Furniture"/>
    <x v="4"/>
    <n v="102"/>
    <n v="29"/>
    <n v="16226.02"/>
    <n v="1655054.04"/>
    <d v="2025-05-04T00:00:00"/>
    <d v="2025-09-17T00:00:00"/>
    <m/>
    <x v="2"/>
    <s v="Push Max"/>
    <s v="Furniture"/>
    <s v="Retailmart Inc"/>
    <x v="1799"/>
    <x v="2"/>
    <x v="4"/>
    <n v="102"/>
    <n v="29"/>
    <n v="16226.02"/>
    <n v="1655054.04"/>
    <x v="0"/>
    <x v="0"/>
  </r>
  <r>
    <s v="P8991"/>
    <s v="base plus"/>
    <s v="Furniture"/>
    <x v="4"/>
    <n v="79"/>
    <n v="56"/>
    <n v="17967.57"/>
    <n v="1419438.03"/>
    <d v="2025-04-18T00:00:00"/>
    <d v="2025-08-28T00:00:00"/>
    <s v="discontinued"/>
    <x v="1"/>
    <s v="Base Plus"/>
    <s v="Furniture"/>
    <s v="Retailmart Inc"/>
    <x v="1800"/>
    <x v="2"/>
    <x v="4"/>
    <n v="79"/>
    <n v="56"/>
    <n v="17967.57"/>
    <n v="1419438.03"/>
    <x v="0"/>
    <x v="0"/>
  </r>
  <r>
    <s v="P9592"/>
    <s v="Stage Pro"/>
    <s v="Electronics"/>
    <x v="3"/>
    <n v="47"/>
    <n v="45"/>
    <n v="11278.46"/>
    <n v="530087.62"/>
    <d v="2025-03-04T00:00:00"/>
    <d v="2025-08-25T00:00:00"/>
    <s v="discontinued"/>
    <x v="1"/>
    <s v="Stage Pro"/>
    <s v="Electronics"/>
    <s v="Quickstock"/>
    <x v="1801"/>
    <x v="3"/>
    <x v="3"/>
    <n v="47"/>
    <n v="45"/>
    <n v="11278.46"/>
    <n v="530087.62"/>
    <x v="0"/>
    <x v="0"/>
  </r>
  <r>
    <s v="P1569"/>
    <s v="Yet Pro"/>
    <s v="Toys"/>
    <x v="5"/>
    <n v="181"/>
    <n v="53"/>
    <n v="1997.49"/>
    <n v="361545.69"/>
    <d v="2025-03-21T00:00:00"/>
    <d v="2025-10-04T00:00:00"/>
    <s v="active"/>
    <x v="1"/>
    <s v="Yet Pro"/>
    <s v="Toys"/>
    <s v="Abc Pvt Ltd"/>
    <x v="1367"/>
    <x v="1"/>
    <x v="5"/>
    <n v="181"/>
    <n v="53"/>
    <n v="1997.49"/>
    <n v="361545.69"/>
    <x v="0"/>
    <x v="0"/>
  </r>
  <r>
    <s v="P1270"/>
    <s v="green x"/>
    <s v="Furniture"/>
    <x v="1"/>
    <n v="192"/>
    <m/>
    <n v="7222.89"/>
    <n v="1386794.88"/>
    <d v="2025-04-27T00:00:00"/>
    <d v="2025-07-20T00:00:00"/>
    <s v="Actv"/>
    <x v="3"/>
    <s v="Green X"/>
    <s v="Furniture"/>
    <s v="Omni Suppliers"/>
    <x v="1299"/>
    <x v="2"/>
    <x v="1"/>
    <n v="192"/>
    <n v="0"/>
    <n v="7222.89"/>
    <n v="1386794.8800000001"/>
    <x v="0"/>
    <x v="0"/>
  </r>
  <r>
    <s v="P7999"/>
    <s v="Toward X"/>
    <s v="Furniture"/>
    <x v="0"/>
    <n v="148"/>
    <n v="90"/>
    <n v="15949.1"/>
    <n v="2360466.7999999998"/>
    <d v="2025-04-13T00:00:00"/>
    <d v="2025-08-02T00:00:00"/>
    <s v="active"/>
    <x v="1"/>
    <s v="Toward X"/>
    <s v="Furniture"/>
    <s v="Global Traders"/>
    <x v="1802"/>
    <x v="2"/>
    <x v="0"/>
    <n v="148"/>
    <n v="90"/>
    <n v="15949.1"/>
    <n v="2360466.8000000003"/>
    <x v="0"/>
    <x v="0"/>
  </r>
  <r>
    <s v="P3303"/>
    <s v="Rest Max"/>
    <s v="Furniture"/>
    <x v="1"/>
    <n v="95"/>
    <n v="51"/>
    <n v="5102.3900000000003"/>
    <n v="484727.05"/>
    <d v="2025-06-02T00:00:00"/>
    <d v="2025-09-17T00:00:00"/>
    <s v="active"/>
    <x v="0"/>
    <s v="Rest Max"/>
    <s v="Furniture"/>
    <s v="Omni Suppliers"/>
    <x v="1278"/>
    <x v="2"/>
    <x v="1"/>
    <n v="95"/>
    <n v="51"/>
    <n v="5102.3900000000003"/>
    <n v="484727.05000000005"/>
    <x v="0"/>
    <x v="0"/>
  </r>
  <r>
    <s v="P8236"/>
    <s v="miss max"/>
    <s v="Clothing"/>
    <x v="1"/>
    <n v="189"/>
    <n v="23"/>
    <n v="1030.5899999999999"/>
    <n v="194781.51"/>
    <d v="2025-02-18T00:00:00"/>
    <d v="2025-07-30T00:00:00"/>
    <s v="active"/>
    <x v="0"/>
    <s v="Miss Max"/>
    <s v="Clothing"/>
    <s v="Omni Suppliers"/>
    <x v="1803"/>
    <x v="0"/>
    <x v="1"/>
    <n v="189"/>
    <n v="23"/>
    <n v="1030.5899999999999"/>
    <n v="194781.50999999998"/>
    <x v="0"/>
    <x v="0"/>
  </r>
  <r>
    <s v="P2250"/>
    <s v="Wait Pro"/>
    <s v="Furniture"/>
    <x v="4"/>
    <n v="80"/>
    <n v="75"/>
    <n v="537.32000000000005"/>
    <n v="42985.600000000013"/>
    <d v="2025-07-11T00:00:00"/>
    <d v="2025-07-26T00:00:00"/>
    <s v="active"/>
    <x v="3"/>
    <s v="Wait Pro"/>
    <s v="Furniture"/>
    <s v="Retailmart Inc"/>
    <x v="1804"/>
    <x v="2"/>
    <x v="4"/>
    <n v="80"/>
    <n v="75"/>
    <n v="537.32000000000005"/>
    <n v="42985.600000000006"/>
    <x v="0"/>
    <x v="0"/>
  </r>
  <r>
    <s v="P8614"/>
    <s v="Per X"/>
    <s v="Toys"/>
    <x v="3"/>
    <n v="34"/>
    <n v="71"/>
    <n v="15827.45"/>
    <n v="538133.30000000005"/>
    <d v="2025-01-20T00:00:00"/>
    <d v="2025-09-06T00:00:00"/>
    <s v="discontinued"/>
    <x v="4"/>
    <s v="Per X"/>
    <s v="Toys"/>
    <s v="Quickstock"/>
    <x v="1805"/>
    <x v="1"/>
    <x v="3"/>
    <n v="34"/>
    <n v="71"/>
    <n v="15827.45"/>
    <n v="538133.30000000005"/>
    <x v="2"/>
    <x v="1"/>
  </r>
  <r>
    <s v="P2151"/>
    <s v="Color Plus"/>
    <s v="Toys"/>
    <x v="0"/>
    <n v="116"/>
    <n v="75"/>
    <n v="9978.8700000000008"/>
    <n v="1157548.92"/>
    <d v="2025-04-18T00:00:00"/>
    <d v="2025-08-06T00:00:00"/>
    <s v="Actv"/>
    <x v="1"/>
    <s v="Color Plus"/>
    <s v="Toys"/>
    <s v="Global Traders"/>
    <x v="314"/>
    <x v="1"/>
    <x v="0"/>
    <n v="116"/>
    <n v="75"/>
    <n v="9978.8700000000008"/>
    <n v="1157548.9200000002"/>
    <x v="0"/>
    <x v="0"/>
  </r>
  <r>
    <s v="P5747"/>
    <s v="Control Plus"/>
    <s v="Furniture"/>
    <x v="0"/>
    <n v="175"/>
    <n v="50"/>
    <n v="16346.72"/>
    <n v="2860676"/>
    <d v="2025-02-03T00:00:00"/>
    <d v="2025-08-16T00:00:00"/>
    <s v="Actv"/>
    <x v="1"/>
    <s v="Control Plus"/>
    <s v="Furniture"/>
    <s v="Global Traders"/>
    <x v="1806"/>
    <x v="2"/>
    <x v="0"/>
    <n v="175"/>
    <n v="50"/>
    <n v="16346.72"/>
    <n v="2860676"/>
    <x v="0"/>
    <x v="0"/>
  </r>
  <r>
    <s v="P5681"/>
    <s v="instead lite"/>
    <s v="Groceries"/>
    <x v="3"/>
    <n v="166"/>
    <n v="95"/>
    <n v="7333.62"/>
    <n v="1217380.92"/>
    <d v="2025-02-10T00:00:00"/>
    <d v="2025-07-19T00:00:00"/>
    <s v="discon"/>
    <x v="3"/>
    <s v="Instead Lite"/>
    <s v="Groceries"/>
    <s v="Quickstock"/>
    <x v="496"/>
    <x v="4"/>
    <x v="3"/>
    <n v="166"/>
    <n v="95"/>
    <n v="7333.62"/>
    <n v="1217380.92"/>
    <x v="0"/>
    <x v="0"/>
  </r>
  <r>
    <s v="P8494"/>
    <s v="Industry Mini"/>
    <s v="Furniture"/>
    <x v="4"/>
    <n v="115"/>
    <n v="73"/>
    <n v="16318.98"/>
    <n v="1876682.7"/>
    <d v="2025-04-12T00:00:00"/>
    <d v="2025-09-05T00:00:00"/>
    <m/>
    <x v="0"/>
    <s v="Industry Mini"/>
    <s v="Furniture"/>
    <s v="Retailmart Inc"/>
    <x v="280"/>
    <x v="2"/>
    <x v="4"/>
    <n v="115"/>
    <n v="73"/>
    <n v="16318.98"/>
    <n v="1876682.7"/>
    <x v="0"/>
    <x v="0"/>
  </r>
  <r>
    <s v="P5038"/>
    <s v="fill x"/>
    <s v="Electronics"/>
    <x v="3"/>
    <n v="28"/>
    <n v="93"/>
    <n v="17719.75"/>
    <n v="496153"/>
    <d v="2025-07-06T00:00:00"/>
    <d v="2025-07-22T00:00:00"/>
    <s v="Actv"/>
    <x v="2"/>
    <s v="Fill X"/>
    <s v="Electronics"/>
    <s v="Quickstock"/>
    <x v="1258"/>
    <x v="3"/>
    <x v="3"/>
    <n v="28"/>
    <n v="93"/>
    <n v="17719.75"/>
    <n v="496153"/>
    <x v="2"/>
    <x v="1"/>
  </r>
  <r>
    <s v="P1625"/>
    <s v="Thus Plus"/>
    <s v="Clothing"/>
    <x v="1"/>
    <n v="138"/>
    <n v="95"/>
    <n v="18070.86"/>
    <n v="2493778.6800000002"/>
    <d v="2025-04-26T00:00:00"/>
    <d v="2025-09-25T00:00:00"/>
    <s v="Inactive"/>
    <x v="0"/>
    <s v="Thus Plus"/>
    <s v="Clothing"/>
    <s v="Omni Suppliers"/>
    <x v="1807"/>
    <x v="0"/>
    <x v="1"/>
    <n v="138"/>
    <n v="95"/>
    <n v="18070.86"/>
    <n v="2493778.6800000002"/>
    <x v="0"/>
    <x v="0"/>
  </r>
  <r>
    <s v="P8692"/>
    <s v="Likely Max"/>
    <s v="Toys"/>
    <x v="1"/>
    <n v="139"/>
    <n v="93"/>
    <n v="8767.25"/>
    <n v="1218647.75"/>
    <d v="2025-02-06T00:00:00"/>
    <d v="2025-10-11T00:00:00"/>
    <s v="discon"/>
    <x v="3"/>
    <s v="Likely Max"/>
    <s v="Toys"/>
    <s v="Omni Suppliers"/>
    <x v="1808"/>
    <x v="1"/>
    <x v="1"/>
    <n v="139"/>
    <n v="93"/>
    <n v="8767.25"/>
    <n v="1218647.75"/>
    <x v="0"/>
    <x v="0"/>
  </r>
  <r>
    <s v="P4880"/>
    <s v="There Plus"/>
    <s v="Clothing"/>
    <x v="5"/>
    <n v="44"/>
    <n v="28"/>
    <n v="10298.39"/>
    <n v="453129.16"/>
    <d v="2025-03-28T00:00:00"/>
    <d v="2025-08-08T00:00:00"/>
    <m/>
    <x v="0"/>
    <s v="There Plus"/>
    <s v="Clothing"/>
    <s v="Abc Pvt Ltd"/>
    <x v="1094"/>
    <x v="0"/>
    <x v="5"/>
    <n v="44"/>
    <n v="28"/>
    <n v="10298.39"/>
    <n v="453129.16"/>
    <x v="0"/>
    <x v="0"/>
  </r>
  <r>
    <s v="P7485"/>
    <s v="Civil Max"/>
    <s v="Electronics"/>
    <x v="0"/>
    <n v="46"/>
    <m/>
    <n v="854.59"/>
    <n v="39311.14"/>
    <d v="2025-05-14T00:00:00"/>
    <d v="2025-08-25T00:00:00"/>
    <s v="active"/>
    <x v="0"/>
    <s v="Civil Max"/>
    <s v="Electronics"/>
    <s v="Global Traders"/>
    <x v="894"/>
    <x v="3"/>
    <x v="0"/>
    <n v="46"/>
    <n v="0"/>
    <n v="854.59"/>
    <n v="39311.14"/>
    <x v="0"/>
    <x v="0"/>
  </r>
  <r>
    <s v="P7850"/>
    <s v="Why Max"/>
    <s v="Electronics"/>
    <x v="1"/>
    <m/>
    <n v="61"/>
    <n v="19719.16"/>
    <m/>
    <d v="2025-06-22T00:00:00"/>
    <d v="2025-09-11T00:00:00"/>
    <s v="discontinued"/>
    <x v="4"/>
    <s v="Why Max"/>
    <s v="Electronics"/>
    <s v="Omni Suppliers"/>
    <x v="1809"/>
    <x v="3"/>
    <x v="1"/>
    <n v="0"/>
    <n v="61"/>
    <n v="19719.16"/>
    <n v="0"/>
    <x v="1"/>
    <x v="1"/>
  </r>
  <r>
    <s v="P4897"/>
    <s v="Happen Mini"/>
    <s v="Clothing"/>
    <x v="5"/>
    <n v="145"/>
    <n v="86"/>
    <n v="7945.11"/>
    <n v="1152040.95"/>
    <d v="2025-03-28T00:00:00"/>
    <d v="2025-09-12T00:00:00"/>
    <s v="discontinued"/>
    <x v="1"/>
    <s v="Happen Mini"/>
    <s v="Clothing"/>
    <s v="Abc Pvt Ltd"/>
    <x v="1810"/>
    <x v="0"/>
    <x v="5"/>
    <n v="145"/>
    <n v="86"/>
    <n v="7945.11"/>
    <n v="1152040.95"/>
    <x v="0"/>
    <x v="0"/>
  </r>
  <r>
    <s v="P2878"/>
    <s v="Room Lite"/>
    <s v="Groceries"/>
    <x v="3"/>
    <m/>
    <n v="74"/>
    <n v="1619.31"/>
    <m/>
    <d v="2025-06-09T00:00:00"/>
    <d v="2025-10-04T00:00:00"/>
    <m/>
    <x v="4"/>
    <s v="Room Lite"/>
    <s v="Groceries"/>
    <s v="Quickstock"/>
    <x v="1811"/>
    <x v="4"/>
    <x v="3"/>
    <n v="0"/>
    <n v="74"/>
    <n v="1619.31"/>
    <n v="0"/>
    <x v="1"/>
    <x v="1"/>
  </r>
  <r>
    <s v="P5477"/>
    <s v="Low Pro"/>
    <s v="Furniture"/>
    <x v="4"/>
    <n v="23"/>
    <n v="91"/>
    <n v="10893.62"/>
    <n v="250553.26"/>
    <d v="2025-02-12T00:00:00"/>
    <d v="2025-08-29T00:00:00"/>
    <s v="discon"/>
    <x v="4"/>
    <s v="Low Pro"/>
    <s v="Furniture"/>
    <s v="Retailmart Inc"/>
    <x v="1812"/>
    <x v="2"/>
    <x v="4"/>
    <n v="23"/>
    <n v="91"/>
    <n v="10893.62"/>
    <n v="250553.26"/>
    <x v="2"/>
    <x v="1"/>
  </r>
  <r>
    <s v="P3980"/>
    <s v="Capital Pro"/>
    <s v="Toys"/>
    <x v="5"/>
    <n v="93"/>
    <m/>
    <n v="2562.52"/>
    <n v="238314.36"/>
    <d v="2025-02-03T00:00:00"/>
    <d v="2025-08-31T00:00:00"/>
    <s v="active"/>
    <x v="1"/>
    <s v="Capital Pro"/>
    <s v="Toys"/>
    <s v="Abc Pvt Ltd"/>
    <x v="1813"/>
    <x v="1"/>
    <x v="5"/>
    <n v="93"/>
    <n v="0"/>
    <n v="2562.52"/>
    <n v="238314.36"/>
    <x v="0"/>
    <x v="0"/>
  </r>
  <r>
    <s v="P6373"/>
    <s v="Risk Plus"/>
    <s v="Electronics"/>
    <x v="0"/>
    <n v="197"/>
    <n v="88"/>
    <n v="16071.36"/>
    <n v="3166057.92"/>
    <d v="2025-01-29T00:00:00"/>
    <d v="2025-08-12T00:00:00"/>
    <s v="discon"/>
    <x v="0"/>
    <s v="Risk Plus"/>
    <s v="Electronics"/>
    <s v="Global Traders"/>
    <x v="1814"/>
    <x v="3"/>
    <x v="0"/>
    <n v="197"/>
    <n v="88"/>
    <n v="16071.36"/>
    <n v="3166057.92"/>
    <x v="0"/>
    <x v="0"/>
  </r>
  <r>
    <s v="P1815"/>
    <s v="wonder plus"/>
    <s v="Groceries"/>
    <x v="1"/>
    <m/>
    <n v="64"/>
    <n v="3636.97"/>
    <m/>
    <d v="2025-03-18T00:00:00"/>
    <d v="2025-10-03T00:00:00"/>
    <s v="Actv"/>
    <x v="0"/>
    <s v="Wonder Plus"/>
    <s v="Groceries"/>
    <s v="Omni Suppliers"/>
    <x v="1815"/>
    <x v="4"/>
    <x v="1"/>
    <n v="0"/>
    <n v="64"/>
    <n v="3636.97"/>
    <n v="0"/>
    <x v="1"/>
    <x v="1"/>
  </r>
  <r>
    <s v="P1246"/>
    <s v="drug pro"/>
    <s v="Electronics"/>
    <x v="3"/>
    <n v="116"/>
    <n v="52"/>
    <n v="15072.07"/>
    <n v="1748360.12"/>
    <d v="2025-04-17T00:00:00"/>
    <d v="2025-08-11T00:00:00"/>
    <s v="Inactive"/>
    <x v="0"/>
    <s v="Drug Pro"/>
    <s v="Electronics"/>
    <s v="Quickstock"/>
    <x v="1816"/>
    <x v="3"/>
    <x v="3"/>
    <n v="116"/>
    <n v="52"/>
    <n v="15072.07"/>
    <n v="1748360.1199999999"/>
    <x v="0"/>
    <x v="0"/>
  </r>
  <r>
    <s v="P7702"/>
    <s v="Better Lite"/>
    <s v="Toys"/>
    <x v="0"/>
    <n v="133"/>
    <n v="91"/>
    <n v="9383.7999999999993"/>
    <n v="1248045.3999999999"/>
    <d v="2025-01-23T00:00:00"/>
    <d v="2025-08-24T00:00:00"/>
    <m/>
    <x v="3"/>
    <s v="Better Lite"/>
    <s v="Toys"/>
    <s v="Global Traders"/>
    <x v="1817"/>
    <x v="1"/>
    <x v="0"/>
    <n v="133"/>
    <n v="91"/>
    <n v="9383.7999999999993"/>
    <n v="1248045.3999999999"/>
    <x v="0"/>
    <x v="0"/>
  </r>
  <r>
    <s v="P2421"/>
    <s v="Without Pro"/>
    <s v="Furniture"/>
    <x v="4"/>
    <n v="15"/>
    <n v="62"/>
    <n v="16691.07"/>
    <n v="250366.05"/>
    <d v="2025-06-01T00:00:00"/>
    <d v="2025-08-02T00:00:00"/>
    <s v="discontinued"/>
    <x v="3"/>
    <s v="Without Pro"/>
    <s v="Furniture"/>
    <s v="Retailmart Inc"/>
    <x v="1818"/>
    <x v="2"/>
    <x v="4"/>
    <n v="15"/>
    <n v="62"/>
    <n v="16691.07"/>
    <n v="250366.05"/>
    <x v="2"/>
    <x v="1"/>
  </r>
  <r>
    <s v="P1255"/>
    <s v="Standard Plus"/>
    <s v="Groceries"/>
    <x v="5"/>
    <n v="80"/>
    <m/>
    <n v="16675.88"/>
    <n v="1334070.3999999999"/>
    <d v="2025-01-15T00:00:00"/>
    <d v="2025-10-10T00:00:00"/>
    <s v="active"/>
    <x v="0"/>
    <s v="Standard Plus"/>
    <s v="Groceries"/>
    <s v="Abc Pvt Ltd"/>
    <x v="1819"/>
    <x v="4"/>
    <x v="5"/>
    <n v="80"/>
    <n v="0"/>
    <n v="16675.88"/>
    <n v="1334070.4000000001"/>
    <x v="0"/>
    <x v="0"/>
  </r>
  <r>
    <s v="P9762"/>
    <s v="Simply Max"/>
    <s v="Groceries"/>
    <x v="1"/>
    <n v="88"/>
    <n v="83"/>
    <n v="16873.89"/>
    <n v="1484902.32"/>
    <d v="2025-02-11T00:00:00"/>
    <d v="2025-08-29T00:00:00"/>
    <m/>
    <x v="3"/>
    <s v="Simply Max"/>
    <s v="Groceries"/>
    <s v="Omni Suppliers"/>
    <x v="1820"/>
    <x v="4"/>
    <x v="1"/>
    <n v="88"/>
    <n v="83"/>
    <n v="16873.89"/>
    <n v="1484902.3199999998"/>
    <x v="0"/>
    <x v="0"/>
  </r>
  <r>
    <s v="P8091"/>
    <s v="Increase Max"/>
    <s v="Clothing"/>
    <x v="1"/>
    <n v="79"/>
    <n v="25"/>
    <n v="12542.17"/>
    <n v="990831.43"/>
    <d v="2025-06-19T00:00:00"/>
    <d v="2025-07-19T00:00:00"/>
    <s v="active"/>
    <x v="2"/>
    <s v="Increase Max"/>
    <s v="Clothing"/>
    <s v="Omni Suppliers"/>
    <x v="335"/>
    <x v="0"/>
    <x v="1"/>
    <n v="79"/>
    <n v="25"/>
    <n v="12542.17"/>
    <n v="990831.43"/>
    <x v="0"/>
    <x v="0"/>
  </r>
  <r>
    <s v="P1347"/>
    <s v="Six X"/>
    <s v="Toys"/>
    <x v="0"/>
    <n v="165"/>
    <n v="60"/>
    <n v="15807.8"/>
    <n v="2608287"/>
    <d v="2025-04-25T00:00:00"/>
    <d v="2025-09-27T00:00:00"/>
    <s v="Inactive"/>
    <x v="3"/>
    <s v="Six X"/>
    <s v="Toys"/>
    <s v="Global Traders"/>
    <x v="1821"/>
    <x v="1"/>
    <x v="0"/>
    <n v="165"/>
    <n v="60"/>
    <n v="15807.8"/>
    <n v="2608287"/>
    <x v="0"/>
    <x v="0"/>
  </r>
  <r>
    <s v="P9774"/>
    <s v="Only X"/>
    <s v="Toys"/>
    <x v="1"/>
    <n v="178"/>
    <n v="84"/>
    <n v="9547.3700000000008"/>
    <n v="1699431.86"/>
    <d v="2025-07-05T00:00:00"/>
    <d v="2025-08-07T00:00:00"/>
    <s v="Actv"/>
    <x v="0"/>
    <s v="Only X"/>
    <s v="Toys"/>
    <s v="Omni Suppliers"/>
    <x v="1074"/>
    <x v="1"/>
    <x v="1"/>
    <n v="178"/>
    <n v="84"/>
    <n v="9547.3700000000008"/>
    <n v="1699431.86"/>
    <x v="0"/>
    <x v="0"/>
  </r>
  <r>
    <s v="P4038"/>
    <s v="Affect Max"/>
    <s v="Electronics"/>
    <x v="3"/>
    <n v="29"/>
    <m/>
    <n v="14883.71"/>
    <n v="431627.59"/>
    <d v="2025-06-22T00:00:00"/>
    <d v="2025-07-26T00:00:00"/>
    <s v="Inactive"/>
    <x v="3"/>
    <s v="Affect Max"/>
    <s v="Electronics"/>
    <s v="Quickstock"/>
    <x v="1542"/>
    <x v="3"/>
    <x v="3"/>
    <n v="29"/>
    <n v="0"/>
    <n v="14883.71"/>
    <n v="431627.58999999997"/>
    <x v="0"/>
    <x v="0"/>
  </r>
  <r>
    <s v="P3274"/>
    <s v="Friend Plus"/>
    <s v="Electronics"/>
    <x v="4"/>
    <n v="166"/>
    <n v="91"/>
    <n v="6846.67"/>
    <n v="1136547.22"/>
    <d v="2025-02-14T00:00:00"/>
    <d v="2025-09-10T00:00:00"/>
    <s v="Inactive"/>
    <x v="0"/>
    <s v="Friend Plus"/>
    <s v="Electronics"/>
    <s v="Retailmart Inc"/>
    <x v="1656"/>
    <x v="3"/>
    <x v="4"/>
    <n v="166"/>
    <n v="91"/>
    <n v="6846.67"/>
    <n v="1136547.22"/>
    <x v="0"/>
    <x v="0"/>
  </r>
  <r>
    <s v="P4660"/>
    <s v="Whatever Mini"/>
    <s v="Furniture"/>
    <x v="4"/>
    <n v="44"/>
    <n v="31"/>
    <n v="16601.89"/>
    <n v="730483.15999999992"/>
    <d v="2025-01-21T00:00:00"/>
    <d v="2025-08-06T00:00:00"/>
    <m/>
    <x v="2"/>
    <s v="Whatever Mini"/>
    <s v="Furniture"/>
    <s v="Retailmart Inc"/>
    <x v="1822"/>
    <x v="2"/>
    <x v="4"/>
    <n v="44"/>
    <n v="31"/>
    <n v="16601.89"/>
    <n v="730483.15999999992"/>
    <x v="0"/>
    <x v="0"/>
  </r>
  <r>
    <s v="P2950"/>
    <s v="Face Mini"/>
    <s v="Electronics"/>
    <x v="0"/>
    <n v="91"/>
    <n v="41"/>
    <n v="19511.77"/>
    <n v="1775571.07"/>
    <d v="2025-04-07T00:00:00"/>
    <d v="2025-09-18T00:00:00"/>
    <s v="Inactive"/>
    <x v="2"/>
    <s v="Face Mini"/>
    <s v="Electronics"/>
    <s v="Global Traders"/>
    <x v="1823"/>
    <x v="3"/>
    <x v="0"/>
    <n v="91"/>
    <n v="41"/>
    <n v="19511.77"/>
    <n v="1775571.07"/>
    <x v="0"/>
    <x v="0"/>
  </r>
  <r>
    <s v="P6311"/>
    <s v="Fill Pro"/>
    <s v="Furniture"/>
    <x v="3"/>
    <n v="76"/>
    <n v="44"/>
    <n v="9433.91"/>
    <n v="716977.16"/>
    <d v="2025-03-17T00:00:00"/>
    <d v="2025-08-25T00:00:00"/>
    <s v="Actv"/>
    <x v="3"/>
    <s v="Fill Pro"/>
    <s v="Furniture"/>
    <s v="Quickstock"/>
    <x v="1824"/>
    <x v="2"/>
    <x v="3"/>
    <n v="76"/>
    <n v="44"/>
    <n v="9433.91"/>
    <n v="716977.16"/>
    <x v="0"/>
    <x v="0"/>
  </r>
  <r>
    <s v="P3285"/>
    <s v="Tree X"/>
    <s v="Clothing"/>
    <x v="0"/>
    <n v="134"/>
    <n v="25"/>
    <n v="19392.66"/>
    <n v="2598616.44"/>
    <d v="2025-05-13T00:00:00"/>
    <d v="2025-08-02T00:00:00"/>
    <s v="Inactive"/>
    <x v="3"/>
    <s v="Tree X"/>
    <s v="Clothing"/>
    <s v="Global Traders"/>
    <x v="1825"/>
    <x v="0"/>
    <x v="0"/>
    <n v="134"/>
    <n v="25"/>
    <n v="19392.66"/>
    <n v="2598616.44"/>
    <x v="0"/>
    <x v="0"/>
  </r>
  <r>
    <s v="P2618"/>
    <s v="Experience Max"/>
    <s v="Clothing"/>
    <x v="5"/>
    <m/>
    <n v="28"/>
    <n v="1337.49"/>
    <m/>
    <d v="2025-01-14T00:00:00"/>
    <d v="2025-09-11T00:00:00"/>
    <s v="discon"/>
    <x v="0"/>
    <s v="Experience Max"/>
    <s v="Clothing"/>
    <s v="Abc Pvt Ltd"/>
    <x v="1826"/>
    <x v="0"/>
    <x v="5"/>
    <n v="0"/>
    <n v="28"/>
    <n v="1337.49"/>
    <n v="0"/>
    <x v="1"/>
    <x v="1"/>
  </r>
  <r>
    <s v="P8843"/>
    <s v="Later Lite"/>
    <s v="Furniture"/>
    <x v="4"/>
    <n v="101"/>
    <n v="59"/>
    <n v="9025.76"/>
    <n v="911601.76"/>
    <d v="2025-04-16T00:00:00"/>
    <d v="2025-07-31T00:00:00"/>
    <s v="discontinued"/>
    <x v="4"/>
    <s v="Later Lite"/>
    <s v="Furniture"/>
    <s v="Retailmart Inc"/>
    <x v="1827"/>
    <x v="2"/>
    <x v="4"/>
    <n v="101"/>
    <n v="59"/>
    <n v="9025.76"/>
    <n v="911601.76"/>
    <x v="0"/>
    <x v="0"/>
  </r>
  <r>
    <s v="P8063"/>
    <s v="Candidate X"/>
    <s v="Groceries"/>
    <x v="1"/>
    <n v="47"/>
    <n v="82"/>
    <n v="7371.52"/>
    <n v="346461.44"/>
    <d v="2025-07-06T00:00:00"/>
    <d v="2025-09-10T00:00:00"/>
    <s v="discon"/>
    <x v="4"/>
    <s v="Candidate X"/>
    <s v="Groceries"/>
    <s v="Omni Suppliers"/>
    <x v="107"/>
    <x v="4"/>
    <x v="1"/>
    <n v="47"/>
    <n v="82"/>
    <n v="7371.52"/>
    <n v="346461.44"/>
    <x v="2"/>
    <x v="1"/>
  </r>
  <r>
    <s v="P6289"/>
    <s v="Main Pro"/>
    <s v="Electronics"/>
    <x v="5"/>
    <n v="118"/>
    <n v="64"/>
    <n v="16933.43"/>
    <n v="1998144.74"/>
    <d v="2025-04-02T00:00:00"/>
    <d v="2025-08-25T00:00:00"/>
    <s v="discontinued"/>
    <x v="2"/>
    <s v="Main Pro"/>
    <s v="Electronics"/>
    <s v="Abc Pvt Ltd"/>
    <x v="519"/>
    <x v="3"/>
    <x v="5"/>
    <n v="118"/>
    <n v="64"/>
    <n v="16933.43"/>
    <n v="1998144.74"/>
    <x v="0"/>
    <x v="0"/>
  </r>
  <r>
    <s v="P7157"/>
    <s v="Statement Lite"/>
    <s v="Groceries"/>
    <x v="5"/>
    <n v="156"/>
    <n v="25"/>
    <n v="124.21"/>
    <n v="19376.759999999998"/>
    <d v="2025-06-09T00:00:00"/>
    <d v="2025-07-31T00:00:00"/>
    <m/>
    <x v="0"/>
    <s v="Statement Lite"/>
    <s v="Groceries"/>
    <s v="Abc Pvt Ltd"/>
    <x v="1828"/>
    <x v="4"/>
    <x v="5"/>
    <n v="156"/>
    <n v="25"/>
    <n v="124.21"/>
    <n v="19376.759999999998"/>
    <x v="0"/>
    <x v="0"/>
  </r>
  <r>
    <s v="P7708"/>
    <s v="Week Pro"/>
    <s v="Groceries"/>
    <x v="5"/>
    <n v="17"/>
    <n v="57"/>
    <n v="10489.68"/>
    <n v="178324.56"/>
    <d v="2025-05-21T00:00:00"/>
    <d v="2025-08-18T00:00:00"/>
    <s v="Inactive"/>
    <x v="0"/>
    <s v="Week Pro"/>
    <s v="Groceries"/>
    <s v="Abc Pvt Ltd"/>
    <x v="902"/>
    <x v="4"/>
    <x v="5"/>
    <n v="17"/>
    <n v="57"/>
    <n v="10489.68"/>
    <n v="178324.56"/>
    <x v="2"/>
    <x v="1"/>
  </r>
  <r>
    <s v="P6315"/>
    <s v="Another Mini"/>
    <s v="Electronics"/>
    <x v="2"/>
    <n v="43"/>
    <n v="66"/>
    <n v="15459.6"/>
    <n v="664762.80000000005"/>
    <d v="2025-06-13T00:00:00"/>
    <d v="2025-08-19T00:00:00"/>
    <s v="active"/>
    <x v="4"/>
    <s v="Another Mini"/>
    <s v="Electronics"/>
    <s v=""/>
    <x v="1829"/>
    <x v="3"/>
    <x v="2"/>
    <n v="43"/>
    <n v="66"/>
    <n v="15459.6"/>
    <n v="664762.80000000005"/>
    <x v="2"/>
    <x v="1"/>
  </r>
  <r>
    <s v="P5923"/>
    <s v="The Plus"/>
    <s v="Clothing"/>
    <x v="0"/>
    <n v="89"/>
    <n v="71"/>
    <n v="17760.099999999999"/>
    <n v="1580648.9"/>
    <d v="2025-06-23T00:00:00"/>
    <d v="2025-09-30T00:00:00"/>
    <s v="Actv"/>
    <x v="1"/>
    <s v="The Plus"/>
    <s v="Clothing"/>
    <s v="Global Traders"/>
    <x v="1830"/>
    <x v="0"/>
    <x v="0"/>
    <n v="89"/>
    <n v="71"/>
    <n v="17760.099999999999"/>
    <n v="1580648.9"/>
    <x v="0"/>
    <x v="0"/>
  </r>
  <r>
    <s v="P3815"/>
    <s v="Return Mini"/>
    <s v="Toys"/>
    <x v="2"/>
    <n v="106"/>
    <n v="99"/>
    <n v="14930.55"/>
    <n v="1582638.3"/>
    <d v="2025-06-06T00:00:00"/>
    <d v="2025-08-14T00:00:00"/>
    <s v="discontinued"/>
    <x v="2"/>
    <s v="Return Mini"/>
    <s v="Toys"/>
    <s v=""/>
    <x v="1831"/>
    <x v="1"/>
    <x v="2"/>
    <n v="106"/>
    <n v="99"/>
    <n v="14930.55"/>
    <n v="1582638.2999999998"/>
    <x v="0"/>
    <x v="0"/>
  </r>
  <r>
    <s v="P4807"/>
    <s v="Site Mini"/>
    <s v="Groceries"/>
    <x v="1"/>
    <n v="196"/>
    <n v="33"/>
    <n v="12626.43"/>
    <n v="2474780.2799999998"/>
    <d v="2025-04-12T00:00:00"/>
    <d v="2025-09-23T00:00:00"/>
    <s v="Actv"/>
    <x v="4"/>
    <s v="Site Mini"/>
    <s v="Groceries"/>
    <s v="Omni Suppliers"/>
    <x v="1832"/>
    <x v="4"/>
    <x v="1"/>
    <n v="196"/>
    <n v="33"/>
    <n v="12626.43"/>
    <n v="2474780.2800000003"/>
    <x v="0"/>
    <x v="0"/>
  </r>
  <r>
    <s v="P7351"/>
    <s v="Join Max"/>
    <s v="Electronics"/>
    <x v="4"/>
    <n v="0"/>
    <n v="96"/>
    <n v="4021.69"/>
    <n v="0"/>
    <d v="2025-02-18T00:00:00"/>
    <d v="2025-08-23T00:00:00"/>
    <s v="Actv"/>
    <x v="2"/>
    <s v="Join Max"/>
    <s v="Electronics"/>
    <s v="Retailmart Inc"/>
    <x v="1833"/>
    <x v="3"/>
    <x v="4"/>
    <n v="0"/>
    <n v="96"/>
    <n v="4021.69"/>
    <n v="0"/>
    <x v="1"/>
    <x v="1"/>
  </r>
  <r>
    <s v="P6044"/>
    <s v="call x"/>
    <s v="Groceries"/>
    <x v="5"/>
    <n v="7"/>
    <n v="44"/>
    <n v="17255.560000000001"/>
    <n v="120788.92"/>
    <d v="2025-04-13T00:00:00"/>
    <d v="2025-10-07T00:00:00"/>
    <s v="discontinued"/>
    <x v="3"/>
    <s v="Call X"/>
    <s v="Groceries"/>
    <s v="Abc Pvt Ltd"/>
    <x v="1834"/>
    <x v="4"/>
    <x v="5"/>
    <n v="7"/>
    <n v="44"/>
    <n v="17255.560000000001"/>
    <n v="120788.92000000001"/>
    <x v="2"/>
    <x v="1"/>
  </r>
  <r>
    <s v="P7103"/>
    <s v="Country Mini"/>
    <s v="Groceries"/>
    <x v="3"/>
    <n v="27"/>
    <n v="97"/>
    <n v="3877.13"/>
    <n v="104682.51"/>
    <d v="2025-06-18T00:00:00"/>
    <d v="2025-10-04T00:00:00"/>
    <s v="discon"/>
    <x v="4"/>
    <s v="Country Mini"/>
    <s v="Groceries"/>
    <s v="Quickstock"/>
    <x v="1835"/>
    <x v="4"/>
    <x v="3"/>
    <n v="27"/>
    <n v="97"/>
    <n v="3877.13"/>
    <n v="104682.51000000001"/>
    <x v="2"/>
    <x v="1"/>
  </r>
  <r>
    <s v="P7783"/>
    <s v="Federal Pro"/>
    <s v="Clothing"/>
    <x v="0"/>
    <n v="61"/>
    <n v="46"/>
    <n v="4176.3999999999996"/>
    <n v="254760.4"/>
    <d v="2025-05-27T00:00:00"/>
    <d v="2025-10-11T00:00:00"/>
    <s v="Actv"/>
    <x v="3"/>
    <s v="Federal Pro"/>
    <s v="Clothing"/>
    <s v="Global Traders"/>
    <x v="1836"/>
    <x v="0"/>
    <x v="0"/>
    <n v="61"/>
    <n v="46"/>
    <n v="4176.3999999999996"/>
    <n v="254760.39999999997"/>
    <x v="0"/>
    <x v="0"/>
  </r>
  <r>
    <s v="P4688"/>
    <s v="Many Plus"/>
    <s v="Clothing"/>
    <x v="5"/>
    <n v="91"/>
    <n v="44"/>
    <n v="5238.25"/>
    <n v="476680.75"/>
    <d v="2025-05-11T00:00:00"/>
    <d v="2025-08-31T00:00:00"/>
    <s v="Inactive"/>
    <x v="0"/>
    <s v="Many Plus"/>
    <s v="Clothing"/>
    <s v="Abc Pvt Ltd"/>
    <x v="1837"/>
    <x v="0"/>
    <x v="5"/>
    <n v="91"/>
    <n v="44"/>
    <n v="5238.25"/>
    <n v="476680.75"/>
    <x v="0"/>
    <x v="0"/>
  </r>
  <r>
    <s v="P8211"/>
    <s v="As Lite"/>
    <s v="Furniture"/>
    <x v="1"/>
    <n v="173"/>
    <n v="33"/>
    <n v="17180.509999999998"/>
    <n v="2972228.23"/>
    <d v="2025-04-14T00:00:00"/>
    <d v="2025-09-05T00:00:00"/>
    <s v="Inactive"/>
    <x v="1"/>
    <s v="As Lite"/>
    <s v="Furniture"/>
    <s v="Omni Suppliers"/>
    <x v="1838"/>
    <x v="2"/>
    <x v="1"/>
    <n v="173"/>
    <n v="33"/>
    <n v="17180.509999999998"/>
    <n v="2972228.2299999995"/>
    <x v="0"/>
    <x v="0"/>
  </r>
  <r>
    <s v="P9640"/>
    <s v="Thus Mini"/>
    <s v="Furniture"/>
    <x v="0"/>
    <n v="79"/>
    <n v="26"/>
    <n v="17934.63"/>
    <n v="1416835.77"/>
    <d v="2025-01-19T00:00:00"/>
    <d v="2025-07-29T00:00:00"/>
    <s v="active"/>
    <x v="0"/>
    <s v="Thus Mini"/>
    <s v="Furniture"/>
    <s v="Global Traders"/>
    <x v="1839"/>
    <x v="2"/>
    <x v="0"/>
    <n v="79"/>
    <n v="26"/>
    <n v="17934.63"/>
    <n v="1416835.77"/>
    <x v="0"/>
    <x v="0"/>
  </r>
  <r>
    <s v="P4680"/>
    <s v="Lawyer Plus"/>
    <s v="Toys"/>
    <x v="2"/>
    <n v="143"/>
    <n v="27"/>
    <n v="14870.83"/>
    <n v="2126528.69"/>
    <d v="2025-04-29T00:00:00"/>
    <d v="2025-07-26T00:00:00"/>
    <s v="active"/>
    <x v="3"/>
    <s v="Lawyer Plus"/>
    <s v="Toys"/>
    <s v=""/>
    <x v="1840"/>
    <x v="1"/>
    <x v="2"/>
    <n v="143"/>
    <n v="27"/>
    <n v="14870.83"/>
    <n v="2126528.69"/>
    <x v="0"/>
    <x v="0"/>
  </r>
  <r>
    <s v="P2758"/>
    <s v="Scientist Mini"/>
    <s v="Groceries"/>
    <x v="2"/>
    <n v="39"/>
    <n v="73"/>
    <n v="16080.66"/>
    <n v="627145.74"/>
    <d v="2025-03-17T00:00:00"/>
    <d v="2025-07-28T00:00:00"/>
    <s v="discon"/>
    <x v="2"/>
    <s v="Scientist Mini"/>
    <s v="Groceries"/>
    <s v=""/>
    <x v="1841"/>
    <x v="4"/>
    <x v="2"/>
    <n v="39"/>
    <n v="73"/>
    <n v="16080.66"/>
    <n v="627145.74"/>
    <x v="2"/>
    <x v="1"/>
  </r>
  <r>
    <s v="P1114"/>
    <s v="Machine X"/>
    <s v="Toys"/>
    <x v="5"/>
    <n v="133"/>
    <n v="74"/>
    <n v="4441.58"/>
    <n v="590730.14"/>
    <d v="2025-01-29T00:00:00"/>
    <d v="2025-09-07T00:00:00"/>
    <s v="Actv"/>
    <x v="1"/>
    <s v="Machine X"/>
    <s v="Toys"/>
    <s v="Abc Pvt Ltd"/>
    <x v="1177"/>
    <x v="1"/>
    <x v="5"/>
    <n v="133"/>
    <n v="74"/>
    <n v="4441.58"/>
    <n v="590730.14"/>
    <x v="0"/>
    <x v="0"/>
  </r>
  <r>
    <s v="P2041"/>
    <s v="Contain Lite"/>
    <s v="Electronics"/>
    <x v="3"/>
    <n v="15"/>
    <n v="31"/>
    <n v="1095.49"/>
    <n v="16432.349999999999"/>
    <d v="2025-03-26T00:00:00"/>
    <d v="2025-08-11T00:00:00"/>
    <s v="discontinued"/>
    <x v="3"/>
    <s v="Contain Lite"/>
    <s v="Electronics"/>
    <s v="Quickstock"/>
    <x v="1842"/>
    <x v="3"/>
    <x v="3"/>
    <n v="15"/>
    <n v="31"/>
    <n v="1095.49"/>
    <n v="16432.349999999999"/>
    <x v="2"/>
    <x v="1"/>
  </r>
  <r>
    <s v="P8871"/>
    <s v="Common Max"/>
    <s v="Clothing"/>
    <x v="0"/>
    <n v="186"/>
    <n v="41"/>
    <n v="13019.34"/>
    <n v="2421597.2400000002"/>
    <d v="2025-05-18T00:00:00"/>
    <d v="2025-08-18T00:00:00"/>
    <s v="Actv"/>
    <x v="2"/>
    <s v="Common Max"/>
    <s v="Clothing"/>
    <s v="Global Traders"/>
    <x v="565"/>
    <x v="0"/>
    <x v="0"/>
    <n v="186"/>
    <n v="41"/>
    <n v="13019.34"/>
    <n v="2421597.2400000002"/>
    <x v="0"/>
    <x v="0"/>
  </r>
  <r>
    <s v="P3036"/>
    <s v="President Lite"/>
    <s v="Groceries"/>
    <x v="5"/>
    <n v="46"/>
    <n v="48"/>
    <n v="110.27"/>
    <n v="5072.42"/>
    <d v="2025-03-20T00:00:00"/>
    <d v="2025-08-01T00:00:00"/>
    <s v="active"/>
    <x v="1"/>
    <s v="President Lite"/>
    <s v="Groceries"/>
    <s v="Abc Pvt Ltd"/>
    <x v="1843"/>
    <x v="4"/>
    <x v="5"/>
    <n v="46"/>
    <n v="48"/>
    <n v="110.27"/>
    <n v="5072.42"/>
    <x v="2"/>
    <x v="1"/>
  </r>
  <r>
    <s v="P7668"/>
    <s v="Lay Plus"/>
    <s v="Groceries"/>
    <x v="5"/>
    <n v="90"/>
    <n v="63"/>
    <n v="2777.87"/>
    <n v="250008.3"/>
    <d v="2025-03-02T00:00:00"/>
    <d v="2025-08-18T00:00:00"/>
    <s v="active"/>
    <x v="4"/>
    <s v="Lay Plus"/>
    <s v="Groceries"/>
    <s v="Abc Pvt Ltd"/>
    <x v="1844"/>
    <x v="4"/>
    <x v="5"/>
    <n v="90"/>
    <n v="63"/>
    <n v="2777.87"/>
    <n v="250008.3"/>
    <x v="0"/>
    <x v="0"/>
  </r>
  <r>
    <s v="P8652"/>
    <s v="Morning Pro"/>
    <s v="Electronics"/>
    <x v="0"/>
    <n v="121"/>
    <n v="95"/>
    <n v="1774.17"/>
    <n v="214674.57"/>
    <d v="2025-06-24T00:00:00"/>
    <d v="2025-08-23T00:00:00"/>
    <s v="discontinued"/>
    <x v="1"/>
    <s v="Morning Pro"/>
    <s v="Electronics"/>
    <s v="Global Traders"/>
    <x v="1845"/>
    <x v="3"/>
    <x v="0"/>
    <n v="121"/>
    <n v="95"/>
    <n v="1774.17"/>
    <n v="214674.57"/>
    <x v="0"/>
    <x v="0"/>
  </r>
  <r>
    <s v="P8740"/>
    <s v="Million Mini"/>
    <s v="Electronics"/>
    <x v="3"/>
    <n v="167"/>
    <n v="46"/>
    <n v="5786.62"/>
    <n v="966365.54"/>
    <d v="2025-05-22T00:00:00"/>
    <d v="2025-09-09T00:00:00"/>
    <s v="discontinued"/>
    <x v="4"/>
    <s v="Million Mini"/>
    <s v="Electronics"/>
    <s v="Quickstock"/>
    <x v="1846"/>
    <x v="3"/>
    <x v="3"/>
    <n v="167"/>
    <n v="46"/>
    <n v="5786.62"/>
    <n v="966365.54"/>
    <x v="0"/>
    <x v="0"/>
  </r>
  <r>
    <s v="P7487"/>
    <s v="Seat X"/>
    <s v="Groceries"/>
    <x v="3"/>
    <m/>
    <n v="52"/>
    <n v="3444.35"/>
    <m/>
    <d v="2025-03-07T00:00:00"/>
    <d v="2025-08-10T00:00:00"/>
    <s v="active"/>
    <x v="2"/>
    <s v="Seat X"/>
    <s v="Groceries"/>
    <s v="Quickstock"/>
    <x v="1847"/>
    <x v="4"/>
    <x v="3"/>
    <n v="0"/>
    <n v="52"/>
    <n v="3444.35"/>
    <n v="0"/>
    <x v="1"/>
    <x v="1"/>
  </r>
  <r>
    <s v="P1258"/>
    <s v="Free Pro"/>
    <s v="Furniture"/>
    <x v="5"/>
    <n v="50"/>
    <n v="98"/>
    <n v="12194.02"/>
    <n v="609701"/>
    <d v="2025-04-21T00:00:00"/>
    <d v="2025-08-24T00:00:00"/>
    <s v="discon"/>
    <x v="1"/>
    <s v="Free Pro"/>
    <s v="Furniture"/>
    <s v="Abc Pvt Ltd"/>
    <x v="1848"/>
    <x v="2"/>
    <x v="5"/>
    <n v="50"/>
    <n v="98"/>
    <n v="12194.02"/>
    <n v="609701"/>
    <x v="2"/>
    <x v="1"/>
  </r>
  <r>
    <s v="P3999"/>
    <s v="Especially Pro"/>
    <s v="Furniture"/>
    <x v="3"/>
    <n v="70"/>
    <n v="61"/>
    <n v="1015.5"/>
    <n v="71085"/>
    <d v="2025-03-25T00:00:00"/>
    <d v="2025-07-16T00:00:00"/>
    <s v="Inactive"/>
    <x v="0"/>
    <s v="Especially Pro"/>
    <s v="Furniture"/>
    <s v="Quickstock"/>
    <x v="1849"/>
    <x v="2"/>
    <x v="3"/>
    <n v="70"/>
    <n v="61"/>
    <n v="1015.5"/>
    <n v="71085"/>
    <x v="0"/>
    <x v="0"/>
  </r>
  <r>
    <s v="P6679"/>
    <s v="Tax Lite"/>
    <s v="Toys"/>
    <x v="4"/>
    <n v="124"/>
    <n v="76"/>
    <n v="9693.67"/>
    <n v="1202015.08"/>
    <d v="2025-02-27T00:00:00"/>
    <d v="2025-10-05T00:00:00"/>
    <s v="active"/>
    <x v="1"/>
    <s v="Tax Lite"/>
    <s v="Toys"/>
    <s v="Retailmart Inc"/>
    <x v="1850"/>
    <x v="1"/>
    <x v="4"/>
    <n v="124"/>
    <n v="76"/>
    <n v="9693.67"/>
    <n v="1202015.08"/>
    <x v="0"/>
    <x v="0"/>
  </r>
  <r>
    <s v="P1573"/>
    <s v="brother mini"/>
    <s v="Groceries"/>
    <x v="0"/>
    <n v="118"/>
    <n v="56"/>
    <n v="8556.7999999999993"/>
    <n v="1009702.4"/>
    <d v="2025-04-08T00:00:00"/>
    <d v="2025-08-01T00:00:00"/>
    <s v="active"/>
    <x v="4"/>
    <s v="Brother Mini"/>
    <s v="Groceries"/>
    <s v="Global Traders"/>
    <x v="1851"/>
    <x v="4"/>
    <x v="0"/>
    <n v="118"/>
    <n v="56"/>
    <n v="8556.7999999999993"/>
    <n v="1009702.3999999999"/>
    <x v="0"/>
    <x v="0"/>
  </r>
  <r>
    <s v="P7127"/>
    <s v="Deep Pro"/>
    <s v="Clothing"/>
    <x v="0"/>
    <m/>
    <n v="92"/>
    <n v="10621.41"/>
    <m/>
    <d v="2025-06-12T00:00:00"/>
    <d v="2025-08-18T00:00:00"/>
    <s v="discontinued"/>
    <x v="3"/>
    <s v="Deep Pro"/>
    <s v="Clothing"/>
    <s v="Global Traders"/>
    <x v="1852"/>
    <x v="0"/>
    <x v="0"/>
    <n v="0"/>
    <n v="92"/>
    <n v="10621.41"/>
    <n v="0"/>
    <x v="1"/>
    <x v="1"/>
  </r>
  <r>
    <s v="P7676"/>
    <s v="Significant X"/>
    <s v="Groceries"/>
    <x v="2"/>
    <n v="158"/>
    <n v="40"/>
    <n v="12721.38"/>
    <n v="2009978.04"/>
    <d v="2025-06-30T00:00:00"/>
    <d v="2025-07-21T00:00:00"/>
    <s v="active"/>
    <x v="2"/>
    <s v="Significant X"/>
    <s v="Groceries"/>
    <s v=""/>
    <x v="1853"/>
    <x v="4"/>
    <x v="2"/>
    <n v="158"/>
    <n v="40"/>
    <n v="12721.38"/>
    <n v="2009978.0399999998"/>
    <x v="0"/>
    <x v="0"/>
  </r>
  <r>
    <s v="P9166"/>
    <s v="Main Lite"/>
    <s v="Groceries"/>
    <x v="1"/>
    <n v="142"/>
    <n v="54"/>
    <n v="11163.1"/>
    <n v="1585160.2"/>
    <d v="2025-04-10T00:00:00"/>
    <d v="2025-08-24T00:00:00"/>
    <s v="discontinued"/>
    <x v="0"/>
    <s v="Main Lite"/>
    <s v="Groceries"/>
    <s v="Omni Suppliers"/>
    <x v="1854"/>
    <x v="4"/>
    <x v="1"/>
    <n v="142"/>
    <n v="54"/>
    <n v="11163.1"/>
    <n v="1585160.2"/>
    <x v="0"/>
    <x v="0"/>
  </r>
  <r>
    <s v="P9484"/>
    <s v="Break Mini"/>
    <s v="Toys"/>
    <x v="0"/>
    <n v="184"/>
    <n v="61"/>
    <n v="6511.72"/>
    <n v="1198156.48"/>
    <d v="2025-03-01T00:00:00"/>
    <d v="2025-09-23T00:00:00"/>
    <s v="Actv"/>
    <x v="1"/>
    <s v="Break Mini"/>
    <s v="Toys"/>
    <s v="Global Traders"/>
    <x v="1855"/>
    <x v="1"/>
    <x v="0"/>
    <n v="184"/>
    <n v="61"/>
    <n v="6511.72"/>
    <n v="1198156.48"/>
    <x v="0"/>
    <x v="0"/>
  </r>
  <r>
    <s v="P3593"/>
    <s v="Anything Pro"/>
    <s v="Toys"/>
    <x v="5"/>
    <n v="75"/>
    <n v="43"/>
    <n v="16348.31"/>
    <n v="1226123.25"/>
    <d v="2025-03-07T00:00:00"/>
    <d v="2025-09-29T00:00:00"/>
    <s v="Inactive"/>
    <x v="3"/>
    <s v="Anything Pro"/>
    <s v="Toys"/>
    <s v="Abc Pvt Ltd"/>
    <x v="1085"/>
    <x v="1"/>
    <x v="5"/>
    <n v="75"/>
    <n v="43"/>
    <n v="16348.31"/>
    <n v="1226123.25"/>
    <x v="0"/>
    <x v="0"/>
  </r>
  <r>
    <s v="P7629"/>
    <s v="Set Plus"/>
    <s v="Electronics"/>
    <x v="2"/>
    <n v="29"/>
    <n v="26"/>
    <n v="6739.81"/>
    <n v="195454.49"/>
    <d v="2025-03-30T00:00:00"/>
    <d v="2025-08-28T00:00:00"/>
    <s v="discon"/>
    <x v="4"/>
    <s v="Set Plus"/>
    <s v="Electronics"/>
    <s v=""/>
    <x v="1683"/>
    <x v="3"/>
    <x v="2"/>
    <n v="29"/>
    <n v="26"/>
    <n v="6739.81"/>
    <n v="195454.49000000002"/>
    <x v="0"/>
    <x v="0"/>
  </r>
  <r>
    <s v="P8822"/>
    <s v="Gas Max"/>
    <s v="Furniture"/>
    <x v="2"/>
    <n v="173"/>
    <n v="42"/>
    <n v="7793.02"/>
    <n v="1348192.46"/>
    <d v="2025-01-30T00:00:00"/>
    <d v="2025-07-27T00:00:00"/>
    <s v="discon"/>
    <x v="2"/>
    <s v="Gas Max"/>
    <s v="Furniture"/>
    <s v=""/>
    <x v="833"/>
    <x v="2"/>
    <x v="2"/>
    <n v="173"/>
    <n v="42"/>
    <n v="7793.02"/>
    <n v="1348192.46"/>
    <x v="0"/>
    <x v="0"/>
  </r>
  <r>
    <s v="P1092"/>
    <s v="Eat Plus"/>
    <s v="Toys"/>
    <x v="0"/>
    <n v="104"/>
    <n v="72"/>
    <n v="8416.7900000000009"/>
    <n v="875346.16000000015"/>
    <d v="2025-03-22T00:00:00"/>
    <d v="2025-09-29T00:00:00"/>
    <s v="active"/>
    <x v="2"/>
    <s v="Eat Plus"/>
    <s v="Toys"/>
    <s v="Global Traders"/>
    <x v="21"/>
    <x v="1"/>
    <x v="0"/>
    <n v="104"/>
    <n v="72"/>
    <n v="8416.7900000000009"/>
    <n v="875346.16000000015"/>
    <x v="0"/>
    <x v="0"/>
  </r>
  <r>
    <s v="P6688"/>
    <s v="Rock Max"/>
    <s v="Furniture"/>
    <x v="5"/>
    <n v="119"/>
    <n v="71"/>
    <n v="9731.35"/>
    <n v="1158030.6499999999"/>
    <d v="2025-02-03T00:00:00"/>
    <d v="2025-08-07T00:00:00"/>
    <m/>
    <x v="1"/>
    <s v="Rock Max"/>
    <s v="Furniture"/>
    <s v="Abc Pvt Ltd"/>
    <x v="1856"/>
    <x v="2"/>
    <x v="5"/>
    <n v="119"/>
    <n v="71"/>
    <n v="9731.35"/>
    <n v="1158030.6500000001"/>
    <x v="0"/>
    <x v="0"/>
  </r>
  <r>
    <s v="P4956"/>
    <s v="Safe X"/>
    <s v="Furniture"/>
    <x v="5"/>
    <m/>
    <n v="23"/>
    <n v="18003.2"/>
    <m/>
    <d v="2025-05-10T00:00:00"/>
    <d v="2025-08-02T00:00:00"/>
    <m/>
    <x v="4"/>
    <s v="Safe X"/>
    <s v="Furniture"/>
    <s v="Abc Pvt Ltd"/>
    <x v="1857"/>
    <x v="2"/>
    <x v="5"/>
    <n v="0"/>
    <n v="23"/>
    <n v="18003.2"/>
    <n v="0"/>
    <x v="1"/>
    <x v="1"/>
  </r>
  <r>
    <s v="P8043"/>
    <s v="Born Pro"/>
    <s v="Groceries"/>
    <x v="4"/>
    <n v="1"/>
    <n v="86"/>
    <n v="19986.36"/>
    <n v="19986.36"/>
    <d v="2025-01-28T00:00:00"/>
    <d v="2025-09-25T00:00:00"/>
    <s v="active"/>
    <x v="0"/>
    <s v="Born Pro"/>
    <s v="Groceries"/>
    <s v="Retailmart Inc"/>
    <x v="1858"/>
    <x v="4"/>
    <x v="4"/>
    <n v="1"/>
    <n v="86"/>
    <n v="19986.36"/>
    <n v="19986.36"/>
    <x v="2"/>
    <x v="1"/>
  </r>
  <r>
    <s v="P7900"/>
    <s v="Interest X"/>
    <s v="Furniture"/>
    <x v="4"/>
    <n v="81"/>
    <n v="88"/>
    <n v="5914.53"/>
    <n v="479076.93"/>
    <d v="2025-06-08T00:00:00"/>
    <d v="2025-07-24T00:00:00"/>
    <s v="active"/>
    <x v="4"/>
    <s v="Interest X"/>
    <s v="Furniture"/>
    <s v="Retailmart Inc"/>
    <x v="1859"/>
    <x v="2"/>
    <x v="4"/>
    <n v="81"/>
    <n v="88"/>
    <n v="5914.53"/>
    <n v="479076.93"/>
    <x v="2"/>
    <x v="1"/>
  </r>
  <r>
    <s v="P8496"/>
    <s v="Activity Pro"/>
    <s v="Toys"/>
    <x v="5"/>
    <n v="99"/>
    <n v="68"/>
    <n v="16102.6"/>
    <n v="1594157.4"/>
    <d v="2025-04-25T00:00:00"/>
    <d v="2025-08-13T00:00:00"/>
    <s v="active"/>
    <x v="1"/>
    <s v="Activity Pro"/>
    <s v="Toys"/>
    <s v="Abc Pvt Ltd"/>
    <x v="1860"/>
    <x v="1"/>
    <x v="5"/>
    <n v="99"/>
    <n v="68"/>
    <n v="16102.6"/>
    <n v="1594157.4000000001"/>
    <x v="0"/>
    <x v="0"/>
  </r>
  <r>
    <s v="P6430"/>
    <s v="Either Lite"/>
    <s v="Groceries"/>
    <x v="4"/>
    <n v="150"/>
    <n v="53"/>
    <n v="15267.84"/>
    <n v="2290176"/>
    <d v="2025-07-12T00:00:00"/>
    <d v="2025-09-11T00:00:00"/>
    <s v="Inactive"/>
    <x v="3"/>
    <s v="Either Lite"/>
    <s v="Groceries"/>
    <s v="Retailmart Inc"/>
    <x v="1861"/>
    <x v="4"/>
    <x v="4"/>
    <n v="150"/>
    <n v="53"/>
    <n v="15267.84"/>
    <n v="2290176"/>
    <x v="0"/>
    <x v="0"/>
  </r>
  <r>
    <s v="P2860"/>
    <s v="Number Lite"/>
    <s v="Electronics"/>
    <x v="1"/>
    <n v="14"/>
    <n v="66"/>
    <n v="6228.16"/>
    <n v="87194.239999999991"/>
    <d v="2025-03-08T00:00:00"/>
    <d v="2025-09-09T00:00:00"/>
    <s v="discontinued"/>
    <x v="1"/>
    <s v="Number Lite"/>
    <s v="Electronics"/>
    <s v="Omni Suppliers"/>
    <x v="56"/>
    <x v="3"/>
    <x v="1"/>
    <n v="14"/>
    <n v="66"/>
    <n v="6228.16"/>
    <n v="87194.239999999991"/>
    <x v="2"/>
    <x v="1"/>
  </r>
  <r>
    <s v="P8579"/>
    <s v="Begin Pro"/>
    <s v="Furniture"/>
    <x v="4"/>
    <n v="2"/>
    <n v="23"/>
    <n v="12047.67"/>
    <n v="24095.34"/>
    <d v="2025-01-14T00:00:00"/>
    <d v="2025-08-14T00:00:00"/>
    <m/>
    <x v="1"/>
    <s v="Begin Pro"/>
    <s v="Furniture"/>
    <s v="Retailmart Inc"/>
    <x v="1862"/>
    <x v="2"/>
    <x v="4"/>
    <n v="2"/>
    <n v="23"/>
    <n v="12047.67"/>
    <n v="24095.34"/>
    <x v="2"/>
    <x v="1"/>
  </r>
  <r>
    <s v="P4116"/>
    <s v="Scientist Max"/>
    <s v="Clothing"/>
    <x v="1"/>
    <n v="186"/>
    <n v="64"/>
    <n v="10879.69"/>
    <n v="2023622.34"/>
    <d v="2025-07-04T00:00:00"/>
    <d v="2025-08-15T00:00:00"/>
    <s v="discontinued"/>
    <x v="0"/>
    <s v="Scientist Max"/>
    <s v="Clothing"/>
    <s v="Omni Suppliers"/>
    <x v="592"/>
    <x v="0"/>
    <x v="1"/>
    <n v="186"/>
    <n v="64"/>
    <n v="10879.69"/>
    <n v="2023622.34"/>
    <x v="0"/>
    <x v="0"/>
  </r>
  <r>
    <s v="P3212"/>
    <s v="economic mini"/>
    <s v="Toys"/>
    <x v="3"/>
    <n v="192"/>
    <n v="28"/>
    <n v="7367.78"/>
    <n v="1414613.76"/>
    <d v="2025-06-05T00:00:00"/>
    <d v="2025-08-04T00:00:00"/>
    <s v="active"/>
    <x v="2"/>
    <s v="Economic Mini"/>
    <s v="Toys"/>
    <s v="Quickstock"/>
    <x v="1863"/>
    <x v="1"/>
    <x v="3"/>
    <n v="192"/>
    <n v="28"/>
    <n v="7367.78"/>
    <n v="1414613.76"/>
    <x v="0"/>
    <x v="0"/>
  </r>
  <r>
    <s v="P8232"/>
    <s v="It Lite"/>
    <s v="Clothing"/>
    <x v="3"/>
    <n v="130"/>
    <n v="45"/>
    <n v="9966.93"/>
    <n v="1295700.8999999999"/>
    <d v="2025-01-15T00:00:00"/>
    <d v="2025-10-12T00:00:00"/>
    <s v="discon"/>
    <x v="3"/>
    <s v="It Lite"/>
    <s v="Clothing"/>
    <s v="Quickstock"/>
    <x v="1864"/>
    <x v="0"/>
    <x v="3"/>
    <n v="130"/>
    <n v="45"/>
    <n v="9966.93"/>
    <n v="1295700.9000000001"/>
    <x v="0"/>
    <x v="0"/>
  </r>
  <r>
    <s v="P7742"/>
    <s v="Available Plus"/>
    <s v="Electronics"/>
    <x v="0"/>
    <n v="52"/>
    <n v="72"/>
    <n v="19863.62"/>
    <n v="1032908.24"/>
    <d v="2025-01-27T00:00:00"/>
    <d v="2025-07-15T00:00:00"/>
    <s v="Inactive"/>
    <x v="1"/>
    <s v="Available Plus"/>
    <s v="Electronics"/>
    <s v="Global Traders"/>
    <x v="1865"/>
    <x v="3"/>
    <x v="0"/>
    <n v="52"/>
    <n v="72"/>
    <n v="19863.62"/>
    <n v="1032908.24"/>
    <x v="2"/>
    <x v="1"/>
  </r>
  <r>
    <s v="P7457"/>
    <s v="Director Plus"/>
    <s v="Furniture"/>
    <x v="3"/>
    <n v="146"/>
    <n v="81"/>
    <n v="7919.97"/>
    <n v="1156315.6200000001"/>
    <d v="2025-04-21T00:00:00"/>
    <d v="2025-09-19T00:00:00"/>
    <s v="discon"/>
    <x v="3"/>
    <s v="Director Plus"/>
    <s v="Furniture"/>
    <s v="Quickstock"/>
    <x v="319"/>
    <x v="2"/>
    <x v="3"/>
    <n v="146"/>
    <n v="81"/>
    <n v="7919.97"/>
    <n v="1156315.6200000001"/>
    <x v="0"/>
    <x v="0"/>
  </r>
  <r>
    <s v="P3611"/>
    <s v="Other X"/>
    <s v="Furniture"/>
    <x v="5"/>
    <n v="59"/>
    <n v="53"/>
    <n v="16005.27"/>
    <n v="944310.93"/>
    <d v="2025-01-31T00:00:00"/>
    <d v="2025-09-13T00:00:00"/>
    <m/>
    <x v="3"/>
    <s v="Other X"/>
    <s v="Furniture"/>
    <s v="Abc Pvt Ltd"/>
    <x v="1866"/>
    <x v="2"/>
    <x v="5"/>
    <n v="59"/>
    <n v="53"/>
    <n v="16005.27"/>
    <n v="944310.93"/>
    <x v="0"/>
    <x v="0"/>
  </r>
  <r>
    <s v="P7041"/>
    <s v="Agree Mini"/>
    <s v="Toys"/>
    <x v="5"/>
    <n v="199"/>
    <n v="38"/>
    <n v="9371.4599999999991"/>
    <n v="1864920.54"/>
    <d v="2025-03-30T00:00:00"/>
    <d v="2025-09-09T00:00:00"/>
    <s v="Inactive"/>
    <x v="2"/>
    <s v="Agree Mini"/>
    <s v="Toys"/>
    <s v="Abc Pvt Ltd"/>
    <x v="1867"/>
    <x v="1"/>
    <x v="5"/>
    <n v="199"/>
    <n v="38"/>
    <n v="9371.4599999999991"/>
    <n v="1864920.5399999998"/>
    <x v="0"/>
    <x v="0"/>
  </r>
  <r>
    <s v="P5077"/>
    <s v="Dog Plus"/>
    <s v="Groceries"/>
    <x v="3"/>
    <n v="34"/>
    <n v="86"/>
    <n v="18943.45"/>
    <n v="644077.30000000005"/>
    <d v="2025-02-03T00:00:00"/>
    <d v="2025-07-31T00:00:00"/>
    <m/>
    <x v="1"/>
    <s v="Dog Plus"/>
    <s v="Groceries"/>
    <s v="Quickstock"/>
    <x v="1868"/>
    <x v="4"/>
    <x v="3"/>
    <n v="34"/>
    <n v="86"/>
    <n v="18943.45"/>
    <n v="644077.30000000005"/>
    <x v="2"/>
    <x v="1"/>
  </r>
  <r>
    <s v="P9846"/>
    <s v="How Plus"/>
    <s v="Clothing"/>
    <x v="4"/>
    <n v="138"/>
    <n v="43"/>
    <n v="8528.7999999999993"/>
    <n v="1176974.3999999999"/>
    <d v="2025-01-31T00:00:00"/>
    <d v="2025-07-24T00:00:00"/>
    <s v="active"/>
    <x v="3"/>
    <s v="How Plus"/>
    <s v="Clothing"/>
    <s v="Retailmart Inc"/>
    <x v="1869"/>
    <x v="0"/>
    <x v="4"/>
    <n v="138"/>
    <n v="43"/>
    <n v="8528.7999999999993"/>
    <n v="1176974.3999999999"/>
    <x v="0"/>
    <x v="0"/>
  </r>
  <r>
    <s v="P6132"/>
    <s v="Firm Pro"/>
    <s v="Furniture"/>
    <x v="5"/>
    <m/>
    <n v="56"/>
    <n v="18547.77"/>
    <m/>
    <d v="2025-06-01T00:00:00"/>
    <d v="2025-08-05T00:00:00"/>
    <s v="Inactive"/>
    <x v="0"/>
    <s v="Firm Pro"/>
    <s v="Furniture"/>
    <s v="Abc Pvt Ltd"/>
    <x v="1870"/>
    <x v="2"/>
    <x v="5"/>
    <n v="0"/>
    <n v="56"/>
    <n v="18547.77"/>
    <n v="0"/>
    <x v="1"/>
    <x v="1"/>
  </r>
  <r>
    <s v="P6120"/>
    <s v="Including Pro"/>
    <s v="Toys"/>
    <x v="1"/>
    <n v="59"/>
    <n v="31"/>
    <n v="13040.98"/>
    <n v="769417.82"/>
    <d v="2025-01-31T00:00:00"/>
    <d v="2025-08-25T00:00:00"/>
    <m/>
    <x v="0"/>
    <s v="Including Pro"/>
    <s v="Toys"/>
    <s v="Omni Suppliers"/>
    <x v="1871"/>
    <x v="1"/>
    <x v="1"/>
    <n v="59"/>
    <n v="31"/>
    <n v="13040.98"/>
    <n v="769417.82"/>
    <x v="0"/>
    <x v="0"/>
  </r>
  <r>
    <s v="P2816"/>
    <s v="Third Max"/>
    <s v="Clothing"/>
    <x v="5"/>
    <n v="131"/>
    <n v="83"/>
    <n v="17945.03"/>
    <n v="2350798.9300000002"/>
    <d v="2025-05-22T00:00:00"/>
    <d v="2025-09-16T00:00:00"/>
    <s v="discon"/>
    <x v="3"/>
    <s v="Third Max"/>
    <s v="Clothing"/>
    <s v="Abc Pvt Ltd"/>
    <x v="1872"/>
    <x v="0"/>
    <x v="5"/>
    <n v="131"/>
    <n v="83"/>
    <n v="17945.03"/>
    <n v="2350798.9299999997"/>
    <x v="0"/>
    <x v="0"/>
  </r>
  <r>
    <s v="P6775"/>
    <s v="Full Plus"/>
    <s v="Furniture"/>
    <x v="4"/>
    <n v="9"/>
    <n v="85"/>
    <n v="8702.7900000000009"/>
    <n v="78325.110000000015"/>
    <d v="2025-05-27T00:00:00"/>
    <d v="2025-10-05T00:00:00"/>
    <s v="Inactive"/>
    <x v="3"/>
    <s v="Full Plus"/>
    <s v="Furniture"/>
    <s v="Retailmart Inc"/>
    <x v="1148"/>
    <x v="2"/>
    <x v="4"/>
    <n v="9"/>
    <n v="85"/>
    <n v="8702.7900000000009"/>
    <n v="78325.110000000015"/>
    <x v="2"/>
    <x v="1"/>
  </r>
  <r>
    <s v="P3322"/>
    <s v="Father X"/>
    <s v="Clothing"/>
    <x v="4"/>
    <n v="186"/>
    <n v="72"/>
    <n v="9984.6299999999992"/>
    <n v="1857141.18"/>
    <d v="2025-04-13T00:00:00"/>
    <d v="2025-08-17T00:00:00"/>
    <s v="discon"/>
    <x v="2"/>
    <s v="Father X"/>
    <s v="Clothing"/>
    <s v="Retailmart Inc"/>
    <x v="1873"/>
    <x v="0"/>
    <x v="4"/>
    <n v="186"/>
    <n v="72"/>
    <n v="9984.6299999999992"/>
    <n v="1857141.18"/>
    <x v="0"/>
    <x v="0"/>
  </r>
  <r>
    <s v="P5359"/>
    <s v="Anything Pro"/>
    <s v="Groceries"/>
    <x v="2"/>
    <n v="9"/>
    <n v="86"/>
    <n v="14155.27"/>
    <n v="127397.43"/>
    <d v="2025-01-27T00:00:00"/>
    <d v="2025-07-17T00:00:00"/>
    <s v="discontinued"/>
    <x v="1"/>
    <s v="Anything Pro"/>
    <s v="Groceries"/>
    <s v=""/>
    <x v="1085"/>
    <x v="4"/>
    <x v="2"/>
    <n v="9"/>
    <n v="86"/>
    <n v="14155.27"/>
    <n v="127397.43000000001"/>
    <x v="2"/>
    <x v="1"/>
  </r>
  <r>
    <s v="P8254"/>
    <s v="Follow Lite"/>
    <s v="Toys"/>
    <x v="0"/>
    <n v="22"/>
    <n v="65"/>
    <n v="1319"/>
    <n v="29018"/>
    <d v="2025-03-19T00:00:00"/>
    <d v="2025-08-08T00:00:00"/>
    <m/>
    <x v="3"/>
    <s v="Follow Lite"/>
    <s v="Toys"/>
    <s v="Global Traders"/>
    <x v="1874"/>
    <x v="1"/>
    <x v="0"/>
    <n v="22"/>
    <n v="65"/>
    <n v="1319"/>
    <n v="29018"/>
    <x v="2"/>
    <x v="1"/>
  </r>
  <r>
    <s v="P9217"/>
    <s v="Nature X"/>
    <s v="Toys"/>
    <x v="5"/>
    <n v="9"/>
    <m/>
    <n v="9978.11"/>
    <n v="89802.99"/>
    <d v="2025-03-25T00:00:00"/>
    <d v="2025-07-22T00:00:00"/>
    <s v="active"/>
    <x v="2"/>
    <s v="Nature X"/>
    <s v="Toys"/>
    <s v="Abc Pvt Ltd"/>
    <x v="1875"/>
    <x v="1"/>
    <x v="5"/>
    <n v="9"/>
    <n v="0"/>
    <n v="9978.11"/>
    <n v="89802.99"/>
    <x v="0"/>
    <x v="0"/>
  </r>
  <r>
    <s v="P1321"/>
    <s v="Difficult Lite"/>
    <s v="Clothing"/>
    <x v="0"/>
    <n v="66"/>
    <m/>
    <n v="3448.83"/>
    <n v="227622.78"/>
    <d v="2025-06-19T00:00:00"/>
    <d v="2025-09-24T00:00:00"/>
    <s v="discontinued"/>
    <x v="1"/>
    <s v="Difficult Lite"/>
    <s v="Clothing"/>
    <s v="Global Traders"/>
    <x v="1876"/>
    <x v="0"/>
    <x v="0"/>
    <n v="66"/>
    <n v="0"/>
    <n v="3448.83"/>
    <n v="227622.78"/>
    <x v="0"/>
    <x v="0"/>
  </r>
  <r>
    <s v="P6604"/>
    <s v="Name Pro"/>
    <s v="Clothing"/>
    <x v="3"/>
    <n v="86"/>
    <n v="39"/>
    <n v="19978.04"/>
    <n v="1718111.44"/>
    <d v="2025-06-02T00:00:00"/>
    <d v="2025-08-26T00:00:00"/>
    <m/>
    <x v="3"/>
    <s v="Name Pro"/>
    <s v="Clothing"/>
    <s v="Quickstock"/>
    <x v="851"/>
    <x v="0"/>
    <x v="3"/>
    <n v="86"/>
    <n v="39"/>
    <n v="19978.04"/>
    <n v="1718111.4400000002"/>
    <x v="0"/>
    <x v="0"/>
  </r>
  <r>
    <s v="P6674"/>
    <s v="Change X"/>
    <s v="Clothing"/>
    <x v="3"/>
    <n v="138"/>
    <n v="67"/>
    <n v="12144.02"/>
    <n v="1675874.76"/>
    <d v="2025-05-19T00:00:00"/>
    <d v="2025-09-26T00:00:00"/>
    <s v="discon"/>
    <x v="3"/>
    <s v="Change X"/>
    <s v="Clothing"/>
    <s v="Quickstock"/>
    <x v="1877"/>
    <x v="0"/>
    <x v="3"/>
    <n v="138"/>
    <n v="67"/>
    <n v="12144.02"/>
    <n v="1675874.76"/>
    <x v="0"/>
    <x v="0"/>
  </r>
  <r>
    <s v="P1949"/>
    <s v="Interest Lite"/>
    <s v="Electronics"/>
    <x v="3"/>
    <n v="49"/>
    <n v="47"/>
    <n v="8361.01"/>
    <n v="409689.49"/>
    <d v="2025-02-02T00:00:00"/>
    <d v="2025-10-08T00:00:00"/>
    <s v="discon"/>
    <x v="4"/>
    <s v="Interest Lite"/>
    <s v="Electronics"/>
    <s v="Quickstock"/>
    <x v="1878"/>
    <x v="3"/>
    <x v="3"/>
    <n v="49"/>
    <n v="47"/>
    <n v="8361.01"/>
    <n v="409689.49"/>
    <x v="0"/>
    <x v="0"/>
  </r>
  <r>
    <s v="P8701"/>
    <s v="Customer Mini"/>
    <s v="Electronics"/>
    <x v="0"/>
    <n v="118"/>
    <m/>
    <n v="3801.77"/>
    <n v="448608.86"/>
    <d v="2025-04-23T00:00:00"/>
    <d v="2025-10-12T00:00:00"/>
    <s v="active"/>
    <x v="0"/>
    <s v="Customer Mini"/>
    <s v="Electronics"/>
    <s v="Global Traders"/>
    <x v="1879"/>
    <x v="3"/>
    <x v="0"/>
    <n v="118"/>
    <n v="0"/>
    <n v="3801.77"/>
    <n v="448608.86"/>
    <x v="0"/>
    <x v="0"/>
  </r>
  <r>
    <s v="P6801"/>
    <s v="Item Plus"/>
    <s v="Toys"/>
    <x v="0"/>
    <n v="39"/>
    <n v="31"/>
    <n v="287.36"/>
    <n v="11207.04"/>
    <d v="2025-06-01T00:00:00"/>
    <d v="2025-10-03T00:00:00"/>
    <s v="discon"/>
    <x v="1"/>
    <s v="Item Plus"/>
    <s v="Toys"/>
    <s v="Global Traders"/>
    <x v="1880"/>
    <x v="1"/>
    <x v="0"/>
    <n v="39"/>
    <n v="31"/>
    <n v="287.36"/>
    <n v="11207.04"/>
    <x v="0"/>
    <x v="0"/>
  </r>
  <r>
    <s v="P2179"/>
    <s v="Wife Pro"/>
    <s v="Electronics"/>
    <x v="1"/>
    <n v="73"/>
    <n v="86"/>
    <n v="1310.05"/>
    <n v="95633.65"/>
    <d v="2025-04-06T00:00:00"/>
    <d v="2025-08-19T00:00:00"/>
    <s v="Actv"/>
    <x v="4"/>
    <s v="Wife Pro"/>
    <s v="Electronics"/>
    <s v="Omni Suppliers"/>
    <x v="1881"/>
    <x v="3"/>
    <x v="1"/>
    <n v="73"/>
    <n v="86"/>
    <n v="1310.05"/>
    <n v="95633.65"/>
    <x v="2"/>
    <x v="1"/>
  </r>
  <r>
    <s v="P7855"/>
    <s v="Dinner Max"/>
    <s v="Toys"/>
    <x v="5"/>
    <n v="75"/>
    <n v="29"/>
    <n v="12568.75"/>
    <n v="942656.25"/>
    <d v="2025-06-05T00:00:00"/>
    <d v="2025-09-04T00:00:00"/>
    <m/>
    <x v="1"/>
    <s v="Dinner Max"/>
    <s v="Toys"/>
    <s v="Abc Pvt Ltd"/>
    <x v="913"/>
    <x v="1"/>
    <x v="5"/>
    <n v="75"/>
    <n v="29"/>
    <n v="12568.75"/>
    <n v="942656.25"/>
    <x v="0"/>
    <x v="0"/>
  </r>
  <r>
    <s v="P1107"/>
    <s v="Economy Mini"/>
    <s v="Toys"/>
    <x v="0"/>
    <n v="164"/>
    <n v="96"/>
    <n v="14893.79"/>
    <n v="2442581.56"/>
    <d v="2025-06-18T00:00:00"/>
    <d v="2025-09-11T00:00:00"/>
    <s v="Actv"/>
    <x v="2"/>
    <s v="Economy Mini"/>
    <s v="Toys"/>
    <s v="Global Traders"/>
    <x v="1882"/>
    <x v="1"/>
    <x v="0"/>
    <n v="164"/>
    <n v="96"/>
    <n v="14893.79"/>
    <n v="2442581.56"/>
    <x v="0"/>
    <x v="0"/>
  </r>
  <r>
    <s v="P7229"/>
    <s v="Best X"/>
    <s v="Groceries"/>
    <x v="4"/>
    <n v="106"/>
    <n v="59"/>
    <n v="12772.17"/>
    <n v="1353850.02"/>
    <d v="2025-06-06T00:00:00"/>
    <d v="2025-09-08T00:00:00"/>
    <s v="active"/>
    <x v="2"/>
    <s v="Best X"/>
    <s v="Groceries"/>
    <s v="Retailmart Inc"/>
    <x v="1883"/>
    <x v="4"/>
    <x v="4"/>
    <n v="106"/>
    <n v="59"/>
    <n v="12772.17"/>
    <n v="1353850.02"/>
    <x v="0"/>
    <x v="0"/>
  </r>
  <r>
    <s v="P1043"/>
    <s v="Sign Pro"/>
    <s v="Groceries"/>
    <x v="2"/>
    <n v="164"/>
    <n v="55"/>
    <n v="6299.35"/>
    <n v="1033093.4"/>
    <d v="2025-06-29T00:00:00"/>
    <d v="2025-07-29T00:00:00"/>
    <s v="discontinued"/>
    <x v="2"/>
    <s v="Sign Pro"/>
    <s v="Groceries"/>
    <s v=""/>
    <x v="541"/>
    <x v="4"/>
    <x v="2"/>
    <n v="164"/>
    <n v="55"/>
    <n v="6299.35"/>
    <n v="1033093.4"/>
    <x v="0"/>
    <x v="0"/>
  </r>
  <r>
    <s v="P1916"/>
    <s v="your plus"/>
    <s v="Toys"/>
    <x v="1"/>
    <n v="129"/>
    <n v="50"/>
    <n v="14547.08"/>
    <n v="1876573.32"/>
    <d v="2025-04-14T00:00:00"/>
    <d v="2025-09-05T00:00:00"/>
    <m/>
    <x v="2"/>
    <s v="Your Plus"/>
    <s v="Toys"/>
    <s v="Omni Suppliers"/>
    <x v="1884"/>
    <x v="1"/>
    <x v="1"/>
    <n v="129"/>
    <n v="50"/>
    <n v="14547.08"/>
    <n v="1876573.32"/>
    <x v="0"/>
    <x v="0"/>
  </r>
  <r>
    <s v="P4275"/>
    <s v="There Mini"/>
    <s v="Groceries"/>
    <x v="5"/>
    <n v="171"/>
    <n v="31"/>
    <n v="12486.64"/>
    <n v="2135215.44"/>
    <d v="2025-02-14T00:00:00"/>
    <d v="2025-08-26T00:00:00"/>
    <s v="discontinued"/>
    <x v="3"/>
    <s v="There Mini"/>
    <s v="Groceries"/>
    <s v="Abc Pvt Ltd"/>
    <x v="1885"/>
    <x v="4"/>
    <x v="5"/>
    <n v="171"/>
    <n v="31"/>
    <n v="12486.64"/>
    <n v="2135215.44"/>
    <x v="0"/>
    <x v="0"/>
  </r>
  <r>
    <s v="P6040"/>
    <s v="Describe X"/>
    <s v="Electronics"/>
    <x v="1"/>
    <n v="151"/>
    <n v="43"/>
    <n v="13163.51"/>
    <n v="1987690.01"/>
    <d v="2025-05-30T00:00:00"/>
    <d v="2025-07-16T00:00:00"/>
    <s v="discon"/>
    <x v="1"/>
    <s v="Describe X"/>
    <s v="Electronics"/>
    <s v="Omni Suppliers"/>
    <x v="1886"/>
    <x v="3"/>
    <x v="1"/>
    <n v="151"/>
    <n v="43"/>
    <n v="13163.51"/>
    <n v="1987690.01"/>
    <x v="0"/>
    <x v="0"/>
  </r>
  <r>
    <s v="P4527"/>
    <s v="Citizen Max"/>
    <s v="Groceries"/>
    <x v="5"/>
    <n v="191"/>
    <n v="39"/>
    <n v="7747.9"/>
    <n v="1479848.9"/>
    <d v="2025-05-06T00:00:00"/>
    <d v="2025-08-21T00:00:00"/>
    <m/>
    <x v="3"/>
    <s v="Citizen Max"/>
    <s v="Groceries"/>
    <s v="Abc Pvt Ltd"/>
    <x v="1887"/>
    <x v="4"/>
    <x v="5"/>
    <n v="191"/>
    <n v="39"/>
    <n v="7747.9"/>
    <n v="1479848.9"/>
    <x v="0"/>
    <x v="0"/>
  </r>
  <r>
    <s v="P8963"/>
    <s v="Every Lite"/>
    <s v="Furniture"/>
    <x v="4"/>
    <n v="129"/>
    <n v="62"/>
    <n v="1842.02"/>
    <n v="237620.58"/>
    <d v="2025-06-22T00:00:00"/>
    <d v="2025-09-12T00:00:00"/>
    <s v="discon"/>
    <x v="4"/>
    <s v="Every Lite"/>
    <s v="Furniture"/>
    <s v="Retailmart Inc"/>
    <x v="1888"/>
    <x v="2"/>
    <x v="4"/>
    <n v="129"/>
    <n v="62"/>
    <n v="1842.02"/>
    <n v="237620.58"/>
    <x v="0"/>
    <x v="0"/>
  </r>
  <r>
    <s v="P9916"/>
    <s v="Unit Lite"/>
    <s v="Electronics"/>
    <x v="0"/>
    <m/>
    <n v="54"/>
    <n v="8404.24"/>
    <m/>
    <d v="2025-06-09T00:00:00"/>
    <d v="2025-07-21T00:00:00"/>
    <s v="Actv"/>
    <x v="1"/>
    <s v="Unit Lite"/>
    <s v="Electronics"/>
    <s v="Global Traders"/>
    <x v="1889"/>
    <x v="3"/>
    <x v="0"/>
    <n v="0"/>
    <n v="54"/>
    <n v="8404.24"/>
    <n v="0"/>
    <x v="1"/>
    <x v="1"/>
  </r>
  <r>
    <s v="P4837"/>
    <s v="Than Plus"/>
    <s v="Electronics"/>
    <x v="5"/>
    <n v="14"/>
    <n v="21"/>
    <n v="14694.77"/>
    <n v="205726.78"/>
    <d v="2025-06-07T00:00:00"/>
    <d v="2025-09-28T00:00:00"/>
    <s v="active"/>
    <x v="4"/>
    <s v="Than Plus"/>
    <s v="Electronics"/>
    <s v="Abc Pvt Ltd"/>
    <x v="1890"/>
    <x v="3"/>
    <x v="5"/>
    <n v="14"/>
    <n v="21"/>
    <n v="14694.77"/>
    <n v="205726.78"/>
    <x v="2"/>
    <x v="1"/>
  </r>
  <r>
    <s v="P9651"/>
    <s v="Political Plus"/>
    <s v="Toys"/>
    <x v="3"/>
    <n v="63"/>
    <n v="71"/>
    <n v="15225.19"/>
    <n v="959186.97000000009"/>
    <d v="2025-06-29T00:00:00"/>
    <d v="2025-09-28T00:00:00"/>
    <s v="discon"/>
    <x v="2"/>
    <s v="Political Plus"/>
    <s v="Toys"/>
    <s v="Quickstock"/>
    <x v="1457"/>
    <x v="1"/>
    <x v="3"/>
    <n v="63"/>
    <n v="71"/>
    <n v="15225.19"/>
    <n v="959186.97000000009"/>
    <x v="2"/>
    <x v="1"/>
  </r>
  <r>
    <s v="P7096"/>
    <s v="Often Plus"/>
    <s v="Groceries"/>
    <x v="2"/>
    <n v="77"/>
    <n v="47"/>
    <n v="19158.810000000001"/>
    <n v="1475228.37"/>
    <d v="2025-05-24T00:00:00"/>
    <d v="2025-07-22T00:00:00"/>
    <s v="discon"/>
    <x v="2"/>
    <s v="Often Plus"/>
    <s v="Groceries"/>
    <s v=""/>
    <x v="1891"/>
    <x v="4"/>
    <x v="2"/>
    <n v="77"/>
    <n v="47"/>
    <n v="19158.810000000001"/>
    <n v="1475228.37"/>
    <x v="0"/>
    <x v="0"/>
  </r>
  <r>
    <s v="P9823"/>
    <s v="Off Mini"/>
    <s v="Clothing"/>
    <x v="1"/>
    <n v="190"/>
    <n v="44"/>
    <n v="8381.9"/>
    <n v="1592561"/>
    <d v="2025-05-04T00:00:00"/>
    <d v="2025-08-12T00:00:00"/>
    <s v="active"/>
    <x v="1"/>
    <s v="Off Mini"/>
    <s v="Clothing"/>
    <s v="Omni Suppliers"/>
    <x v="1892"/>
    <x v="0"/>
    <x v="1"/>
    <n v="190"/>
    <n v="44"/>
    <n v="8381.9"/>
    <n v="1592561"/>
    <x v="0"/>
    <x v="0"/>
  </r>
  <r>
    <s v="P5317"/>
    <s v="Carry Lite"/>
    <s v="Clothing"/>
    <x v="0"/>
    <n v="20"/>
    <n v="49"/>
    <n v="10487.01"/>
    <n v="209740.2"/>
    <d v="2025-03-25T00:00:00"/>
    <d v="2025-10-02T00:00:00"/>
    <s v="discon"/>
    <x v="1"/>
    <s v="Carry Lite"/>
    <s v="Clothing"/>
    <s v="Global Traders"/>
    <x v="1893"/>
    <x v="0"/>
    <x v="0"/>
    <n v="20"/>
    <n v="49"/>
    <n v="10487.01"/>
    <n v="209740.2"/>
    <x v="2"/>
    <x v="1"/>
  </r>
  <r>
    <s v="P4955"/>
    <s v="Even Pro"/>
    <s v="Toys"/>
    <x v="1"/>
    <n v="153"/>
    <n v="41"/>
    <n v="1448.86"/>
    <n v="221675.58"/>
    <d v="2025-06-21T00:00:00"/>
    <d v="2025-08-06T00:00:00"/>
    <s v="active"/>
    <x v="0"/>
    <s v="Even Pro"/>
    <s v="Toys"/>
    <s v="Omni Suppliers"/>
    <x v="1894"/>
    <x v="1"/>
    <x v="1"/>
    <n v="153"/>
    <n v="41"/>
    <n v="1448.86"/>
    <n v="221675.58"/>
    <x v="0"/>
    <x v="0"/>
  </r>
  <r>
    <s v="P8380"/>
    <s v="Ready Mini"/>
    <s v="Groceries"/>
    <x v="3"/>
    <n v="58"/>
    <n v="73"/>
    <n v="789.19"/>
    <n v="45773.02"/>
    <d v="2025-01-14T00:00:00"/>
    <d v="2025-10-06T00:00:00"/>
    <s v="discon"/>
    <x v="4"/>
    <s v="Ready Mini"/>
    <s v="Groceries"/>
    <s v="Quickstock"/>
    <x v="968"/>
    <x v="4"/>
    <x v="3"/>
    <n v="58"/>
    <n v="73"/>
    <n v="789.19"/>
    <n v="45773.020000000004"/>
    <x v="2"/>
    <x v="1"/>
  </r>
  <r>
    <s v="P5799"/>
    <s v="Name Max"/>
    <s v="Electronics"/>
    <x v="5"/>
    <n v="5"/>
    <m/>
    <n v="6816.33"/>
    <n v="34081.65"/>
    <d v="2025-04-26T00:00:00"/>
    <d v="2025-07-28T00:00:00"/>
    <s v="Actv"/>
    <x v="4"/>
    <s v="Name Max"/>
    <s v="Electronics"/>
    <s v="Abc Pvt Ltd"/>
    <x v="1895"/>
    <x v="3"/>
    <x v="5"/>
    <n v="5"/>
    <n v="0"/>
    <n v="6816.33"/>
    <n v="34081.65"/>
    <x v="0"/>
    <x v="0"/>
  </r>
  <r>
    <s v="P9776"/>
    <s v="Hour Max"/>
    <s v="Electronics"/>
    <x v="1"/>
    <n v="173"/>
    <n v="33"/>
    <n v="6812.45"/>
    <n v="1178553.8500000001"/>
    <d v="2025-01-16T00:00:00"/>
    <d v="2025-08-07T00:00:00"/>
    <m/>
    <x v="0"/>
    <s v="Hour Max"/>
    <s v="Electronics"/>
    <s v="Omni Suppliers"/>
    <x v="201"/>
    <x v="3"/>
    <x v="1"/>
    <n v="173"/>
    <n v="33"/>
    <n v="6812.45"/>
    <n v="1178553.8499999999"/>
    <x v="0"/>
    <x v="0"/>
  </r>
  <r>
    <s v="P8013"/>
    <s v="True Lite"/>
    <s v="Furniture"/>
    <x v="0"/>
    <n v="179"/>
    <n v="39"/>
    <n v="8100.79"/>
    <n v="1450041.41"/>
    <d v="2025-06-20T00:00:00"/>
    <d v="2025-09-15T00:00:00"/>
    <s v="discon"/>
    <x v="0"/>
    <s v="True Lite"/>
    <s v="Furniture"/>
    <s v="Global Traders"/>
    <x v="840"/>
    <x v="2"/>
    <x v="0"/>
    <n v="179"/>
    <n v="39"/>
    <n v="8100.79"/>
    <n v="1450041.41"/>
    <x v="0"/>
    <x v="0"/>
  </r>
  <r>
    <s v="P8635"/>
    <s v="Senior Lite"/>
    <s v="Electronics"/>
    <x v="4"/>
    <n v="110"/>
    <n v="20"/>
    <n v="3198.72"/>
    <n v="351859.20000000001"/>
    <d v="2025-06-04T00:00:00"/>
    <d v="2025-09-15T00:00:00"/>
    <m/>
    <x v="4"/>
    <s v="Senior Lite"/>
    <s v="Electronics"/>
    <s v="Retailmart Inc"/>
    <x v="1896"/>
    <x v="3"/>
    <x v="4"/>
    <n v="110"/>
    <n v="20"/>
    <n v="3198.72"/>
    <n v="351859.19999999995"/>
    <x v="0"/>
    <x v="0"/>
  </r>
  <r>
    <s v="P3770"/>
    <s v="Month Plus"/>
    <s v="Electronics"/>
    <x v="0"/>
    <n v="171"/>
    <n v="25"/>
    <n v="9641.68"/>
    <n v="1648727.28"/>
    <d v="2025-06-12T00:00:00"/>
    <d v="2025-07-22T00:00:00"/>
    <s v="discontinued"/>
    <x v="2"/>
    <s v="Month Plus"/>
    <s v="Electronics"/>
    <s v="Global Traders"/>
    <x v="1897"/>
    <x v="3"/>
    <x v="0"/>
    <n v="171"/>
    <n v="25"/>
    <n v="9641.68"/>
    <n v="1648727.28"/>
    <x v="0"/>
    <x v="0"/>
  </r>
  <r>
    <s v="P1561"/>
    <s v="Health X"/>
    <s v="Furniture"/>
    <x v="2"/>
    <n v="117"/>
    <n v="91"/>
    <n v="16835.07"/>
    <n v="1969703.19"/>
    <d v="2025-05-15T00:00:00"/>
    <d v="2025-09-09T00:00:00"/>
    <s v="discon"/>
    <x v="2"/>
    <s v="Health X"/>
    <s v="Furniture"/>
    <s v=""/>
    <x v="1898"/>
    <x v="2"/>
    <x v="2"/>
    <n v="117"/>
    <n v="91"/>
    <n v="16835.07"/>
    <n v="1969703.19"/>
    <x v="0"/>
    <x v="0"/>
  </r>
  <r>
    <s v="P3180"/>
    <s v="Line X"/>
    <s v="Toys"/>
    <x v="4"/>
    <n v="168"/>
    <n v="59"/>
    <n v="3149.1"/>
    <n v="529048.79999999993"/>
    <d v="2025-04-14T00:00:00"/>
    <d v="2025-10-09T00:00:00"/>
    <s v="Inactive"/>
    <x v="2"/>
    <s v="Line X"/>
    <s v="Toys"/>
    <s v="Retailmart Inc"/>
    <x v="1899"/>
    <x v="1"/>
    <x v="4"/>
    <n v="168"/>
    <n v="59"/>
    <n v="3149.1"/>
    <n v="529048.79999999993"/>
    <x v="0"/>
    <x v="0"/>
  </r>
  <r>
    <s v="P4270"/>
    <s v="Beyond Pro"/>
    <s v="Groceries"/>
    <x v="5"/>
    <n v="79"/>
    <n v="90"/>
    <n v="16922.61"/>
    <n v="1336886.19"/>
    <d v="2025-03-02T00:00:00"/>
    <d v="2025-08-10T00:00:00"/>
    <s v="active"/>
    <x v="0"/>
    <s v="Beyond Pro"/>
    <s v="Groceries"/>
    <s v="Abc Pvt Ltd"/>
    <x v="1900"/>
    <x v="4"/>
    <x v="5"/>
    <n v="79"/>
    <n v="90"/>
    <n v="16922.61"/>
    <n v="1336886.19"/>
    <x v="2"/>
    <x v="1"/>
  </r>
  <r>
    <s v="P1288"/>
    <s v="Discussion Mini"/>
    <s v="Clothing"/>
    <x v="0"/>
    <n v="32"/>
    <n v="63"/>
    <n v="1774.59"/>
    <n v="56786.879999999997"/>
    <d v="2025-06-30T00:00:00"/>
    <d v="2025-08-16T00:00:00"/>
    <s v="discon"/>
    <x v="3"/>
    <s v="Discussion Mini"/>
    <s v="Clothing"/>
    <s v="Global Traders"/>
    <x v="1901"/>
    <x v="0"/>
    <x v="0"/>
    <n v="32"/>
    <n v="63"/>
    <n v="1774.59"/>
    <n v="56786.879999999997"/>
    <x v="2"/>
    <x v="1"/>
  </r>
  <r>
    <s v="P2183"/>
    <s v="Seek Pro"/>
    <s v="Electronics"/>
    <x v="0"/>
    <n v="194"/>
    <n v="58"/>
    <n v="1723.28"/>
    <n v="334316.32"/>
    <d v="2025-03-16T00:00:00"/>
    <d v="2025-09-04T00:00:00"/>
    <s v="active"/>
    <x v="4"/>
    <s v="Seek Pro"/>
    <s v="Electronics"/>
    <s v="Global Traders"/>
    <x v="1902"/>
    <x v="3"/>
    <x v="0"/>
    <n v="194"/>
    <n v="58"/>
    <n v="1723.28"/>
    <n v="334316.32"/>
    <x v="0"/>
    <x v="0"/>
  </r>
  <r>
    <s v="P7213"/>
    <s v="Billion Max"/>
    <s v="Toys"/>
    <x v="4"/>
    <n v="111"/>
    <n v="73"/>
    <n v="2777.61"/>
    <n v="308314.71000000002"/>
    <d v="2025-01-19T00:00:00"/>
    <d v="2025-09-13T00:00:00"/>
    <s v="active"/>
    <x v="4"/>
    <s v="Billion Max"/>
    <s v="Toys"/>
    <s v="Retailmart Inc"/>
    <x v="156"/>
    <x v="1"/>
    <x v="4"/>
    <n v="111"/>
    <n v="73"/>
    <n v="2777.61"/>
    <n v="308314.71000000002"/>
    <x v="0"/>
    <x v="0"/>
  </r>
  <r>
    <s v="P1847"/>
    <s v="source plus"/>
    <s v="Electronics"/>
    <x v="0"/>
    <n v="31"/>
    <n v="64"/>
    <n v="10708.23"/>
    <n v="331955.13"/>
    <d v="2025-06-16T00:00:00"/>
    <d v="2025-09-07T00:00:00"/>
    <s v="discontinued"/>
    <x v="1"/>
    <s v="Source Plus"/>
    <s v="Electronics"/>
    <s v="Global Traders"/>
    <x v="993"/>
    <x v="3"/>
    <x v="0"/>
    <n v="31"/>
    <n v="64"/>
    <n v="10708.23"/>
    <n v="331955.13"/>
    <x v="2"/>
    <x v="1"/>
  </r>
  <r>
    <s v="P3365"/>
    <s v="Front Max"/>
    <s v="Clothing"/>
    <x v="1"/>
    <n v="17"/>
    <n v="83"/>
    <n v="10086.209999999999"/>
    <n v="171465.57"/>
    <d v="2025-06-29T00:00:00"/>
    <d v="2025-09-22T00:00:00"/>
    <s v="active"/>
    <x v="2"/>
    <s v="Front Max"/>
    <s v="Clothing"/>
    <s v="Omni Suppliers"/>
    <x v="1903"/>
    <x v="0"/>
    <x v="1"/>
    <n v="17"/>
    <n v="83"/>
    <n v="10086.209999999999"/>
    <n v="171465.56999999998"/>
    <x v="2"/>
    <x v="1"/>
  </r>
  <r>
    <s v="P1372"/>
    <s v="Hope Plus"/>
    <s v="Clothing"/>
    <x v="1"/>
    <n v="103"/>
    <n v="49"/>
    <n v="15677.57"/>
    <n v="1614789.71"/>
    <d v="2025-04-13T00:00:00"/>
    <d v="2025-10-06T00:00:00"/>
    <s v="discon"/>
    <x v="4"/>
    <s v="Hope Plus"/>
    <s v="Clothing"/>
    <s v="Omni Suppliers"/>
    <x v="1049"/>
    <x v="0"/>
    <x v="1"/>
    <n v="103"/>
    <n v="49"/>
    <n v="15677.57"/>
    <n v="1614789.71"/>
    <x v="0"/>
    <x v="0"/>
  </r>
  <r>
    <s v="P8795"/>
    <s v="House Lite"/>
    <s v="Furniture"/>
    <x v="3"/>
    <n v="140"/>
    <n v="53"/>
    <n v="11218.5"/>
    <n v="1570590"/>
    <d v="2025-05-24T00:00:00"/>
    <d v="2025-09-21T00:00:00"/>
    <s v="discon"/>
    <x v="0"/>
    <s v="House Lite"/>
    <s v="Furniture"/>
    <s v="Quickstock"/>
    <x v="1904"/>
    <x v="2"/>
    <x v="3"/>
    <n v="140"/>
    <n v="53"/>
    <n v="11218.5"/>
    <n v="1570590"/>
    <x v="0"/>
    <x v="0"/>
  </r>
  <r>
    <s v="P1124"/>
    <s v="Early Mini"/>
    <s v="Toys"/>
    <x v="1"/>
    <n v="24"/>
    <n v="85"/>
    <n v="429.92"/>
    <n v="10318.08"/>
    <d v="2025-05-24T00:00:00"/>
    <d v="2025-07-20T00:00:00"/>
    <s v="Actv"/>
    <x v="1"/>
    <s v="Early Mini"/>
    <s v="Toys"/>
    <s v="Omni Suppliers"/>
    <x v="1905"/>
    <x v="1"/>
    <x v="1"/>
    <n v="24"/>
    <n v="85"/>
    <n v="429.92"/>
    <n v="10318.08"/>
    <x v="2"/>
    <x v="1"/>
  </r>
  <r>
    <s v="P1530"/>
    <s v="Official X"/>
    <s v="Toys"/>
    <x v="0"/>
    <n v="169"/>
    <n v="37"/>
    <n v="19845.23"/>
    <n v="3353843.87"/>
    <d v="2025-01-17T00:00:00"/>
    <d v="2025-09-28T00:00:00"/>
    <m/>
    <x v="0"/>
    <s v="Official X"/>
    <s v="Toys"/>
    <s v="Global Traders"/>
    <x v="1906"/>
    <x v="1"/>
    <x v="0"/>
    <n v="169"/>
    <n v="37"/>
    <n v="19845.23"/>
    <n v="3353843.87"/>
    <x v="0"/>
    <x v="0"/>
  </r>
  <r>
    <s v="P5756"/>
    <s v="Arrive Mini"/>
    <s v="Furniture"/>
    <x v="5"/>
    <n v="9"/>
    <n v="56"/>
    <n v="10535.31"/>
    <n v="94817.79"/>
    <d v="2025-03-07T00:00:00"/>
    <d v="2025-10-05T00:00:00"/>
    <s v="discon"/>
    <x v="3"/>
    <s v="Arrive Mini"/>
    <s v="Furniture"/>
    <s v="Abc Pvt Ltd"/>
    <x v="1037"/>
    <x v="2"/>
    <x v="5"/>
    <n v="9"/>
    <n v="56"/>
    <n v="10535.31"/>
    <n v="94817.79"/>
    <x v="2"/>
    <x v="1"/>
  </r>
  <r>
    <s v="P6302"/>
    <s v="Because Mini"/>
    <s v="Clothing"/>
    <x v="4"/>
    <n v="144"/>
    <n v="28"/>
    <n v="18409.43"/>
    <n v="2650957.92"/>
    <d v="2025-02-05T00:00:00"/>
    <d v="2025-08-07T00:00:00"/>
    <s v="Inactive"/>
    <x v="2"/>
    <s v="Because Mini"/>
    <s v="Clothing"/>
    <s v="Retailmart Inc"/>
    <x v="1406"/>
    <x v="0"/>
    <x v="4"/>
    <n v="144"/>
    <n v="28"/>
    <n v="18409.43"/>
    <n v="2650957.92"/>
    <x v="0"/>
    <x v="0"/>
  </r>
  <r>
    <s v="P7189"/>
    <s v="religious lite"/>
    <s v="Electronics"/>
    <x v="5"/>
    <n v="135"/>
    <n v="56"/>
    <n v="1336.59"/>
    <n v="180439.65"/>
    <d v="2025-06-22T00:00:00"/>
    <d v="2025-09-16T00:00:00"/>
    <m/>
    <x v="2"/>
    <s v="Religious Lite"/>
    <s v="Electronics"/>
    <s v="Abc Pvt Ltd"/>
    <x v="1230"/>
    <x v="3"/>
    <x v="5"/>
    <n v="135"/>
    <n v="56"/>
    <n v="1336.59"/>
    <n v="180439.65"/>
    <x v="0"/>
    <x v="0"/>
  </r>
  <r>
    <s v="P5840"/>
    <s v="Difference Pro"/>
    <s v="Toys"/>
    <x v="5"/>
    <n v="93"/>
    <n v="90"/>
    <n v="4813.38"/>
    <n v="447644.34"/>
    <d v="2025-05-18T00:00:00"/>
    <d v="2025-08-14T00:00:00"/>
    <s v="Actv"/>
    <x v="3"/>
    <s v="Difference Pro"/>
    <s v="Toys"/>
    <s v="Abc Pvt Ltd"/>
    <x v="598"/>
    <x v="1"/>
    <x v="5"/>
    <n v="93"/>
    <n v="90"/>
    <n v="4813.38"/>
    <n v="447644.34"/>
    <x v="0"/>
    <x v="0"/>
  </r>
  <r>
    <s v="P5889"/>
    <s v="Station Pro"/>
    <s v="Groceries"/>
    <x v="4"/>
    <n v="45"/>
    <n v="65"/>
    <n v="14486.01"/>
    <n v="651870.44999999995"/>
    <d v="2025-03-07T00:00:00"/>
    <d v="2025-09-22T00:00:00"/>
    <s v="discon"/>
    <x v="4"/>
    <s v="Station Pro"/>
    <s v="Groceries"/>
    <s v="Retailmart Inc"/>
    <x v="1907"/>
    <x v="4"/>
    <x v="4"/>
    <n v="45"/>
    <n v="65"/>
    <n v="14486.01"/>
    <n v="651870.44999999995"/>
    <x v="2"/>
    <x v="1"/>
  </r>
  <r>
    <s v="P1839"/>
    <s v="Human Pro"/>
    <s v="Furniture"/>
    <x v="0"/>
    <n v="2"/>
    <n v="47"/>
    <n v="12999.16"/>
    <n v="25998.32"/>
    <d v="2025-03-16T00:00:00"/>
    <d v="2025-08-23T00:00:00"/>
    <s v="Inactive"/>
    <x v="1"/>
    <s v="Human Pro"/>
    <s v="Furniture"/>
    <s v="Global Traders"/>
    <x v="1305"/>
    <x v="2"/>
    <x v="0"/>
    <n v="2"/>
    <n v="47"/>
    <n v="12999.16"/>
    <n v="25998.32"/>
    <x v="2"/>
    <x v="1"/>
  </r>
  <r>
    <s v="P7998"/>
    <s v="quite lite"/>
    <s v="Electronics"/>
    <x v="4"/>
    <n v="145"/>
    <n v="54"/>
    <n v="14341.27"/>
    <n v="2079484.15"/>
    <d v="2025-06-15T00:00:00"/>
    <d v="2025-09-23T00:00:00"/>
    <s v="discon"/>
    <x v="0"/>
    <s v="Quite Lite"/>
    <s v="Electronics"/>
    <s v="Retailmart Inc"/>
    <x v="1204"/>
    <x v="3"/>
    <x v="4"/>
    <n v="145"/>
    <n v="54"/>
    <n v="14341.27"/>
    <n v="2079484.1500000001"/>
    <x v="0"/>
    <x v="0"/>
  </r>
  <r>
    <s v="P8820"/>
    <s v="Among Max"/>
    <s v="Furniture"/>
    <x v="1"/>
    <n v="77"/>
    <n v="52"/>
    <n v="18287.419999999998"/>
    <n v="1408131.34"/>
    <d v="2025-04-26T00:00:00"/>
    <d v="2025-10-09T00:00:00"/>
    <s v="discon"/>
    <x v="4"/>
    <s v="Among Max"/>
    <s v="Furniture"/>
    <s v="Omni Suppliers"/>
    <x v="1908"/>
    <x v="2"/>
    <x v="1"/>
    <n v="77"/>
    <n v="52"/>
    <n v="18287.419999999998"/>
    <n v="1408131.3399999999"/>
    <x v="0"/>
    <x v="0"/>
  </r>
  <r>
    <s v="P3667"/>
    <s v="They X"/>
    <s v="Clothing"/>
    <x v="0"/>
    <n v="142"/>
    <n v="23"/>
    <n v="2038.3"/>
    <n v="289438.59999999998"/>
    <d v="2025-03-25T00:00:00"/>
    <d v="2025-08-03T00:00:00"/>
    <s v="active"/>
    <x v="2"/>
    <s v="They X"/>
    <s v="Clothing"/>
    <s v="Global Traders"/>
    <x v="1427"/>
    <x v="0"/>
    <x v="0"/>
    <n v="142"/>
    <n v="23"/>
    <n v="2038.3"/>
    <n v="289438.59999999998"/>
    <x v="0"/>
    <x v="0"/>
  </r>
  <r>
    <s v="P1883"/>
    <s v="Plant Pro"/>
    <s v="Toys"/>
    <x v="4"/>
    <n v="8"/>
    <n v="82"/>
    <n v="6475.51"/>
    <n v="51804.08"/>
    <d v="2025-06-24T00:00:00"/>
    <d v="2025-10-08T00:00:00"/>
    <s v="Inactive"/>
    <x v="3"/>
    <s v="Plant Pro"/>
    <s v="Toys"/>
    <s v="Retailmart Inc"/>
    <x v="1791"/>
    <x v="1"/>
    <x v="4"/>
    <n v="8"/>
    <n v="82"/>
    <n v="6475.51"/>
    <n v="51804.08"/>
    <x v="2"/>
    <x v="1"/>
  </r>
  <r>
    <s v="P6718"/>
    <s v="Best Mini"/>
    <s v="Electronics"/>
    <x v="3"/>
    <n v="20"/>
    <n v="74"/>
    <n v="6534.9"/>
    <n v="130698"/>
    <d v="2025-03-16T00:00:00"/>
    <d v="2025-08-07T00:00:00"/>
    <s v="discontinued"/>
    <x v="1"/>
    <s v="Best Mini"/>
    <s v="Electronics"/>
    <s v="Quickstock"/>
    <x v="1909"/>
    <x v="3"/>
    <x v="3"/>
    <n v="20"/>
    <n v="74"/>
    <n v="6534.9"/>
    <n v="130698"/>
    <x v="2"/>
    <x v="1"/>
  </r>
  <r>
    <s v="P9269"/>
    <s v="Method Max"/>
    <s v="Furniture"/>
    <x v="4"/>
    <n v="29"/>
    <n v="48"/>
    <n v="12592.99"/>
    <n v="365196.71"/>
    <d v="2025-04-09T00:00:00"/>
    <d v="2025-08-11T00:00:00"/>
    <m/>
    <x v="0"/>
    <s v="Method Max"/>
    <s v="Furniture"/>
    <s v="Retailmart Inc"/>
    <x v="532"/>
    <x v="2"/>
    <x v="4"/>
    <n v="29"/>
    <n v="48"/>
    <n v="12592.99"/>
    <n v="365196.71"/>
    <x v="2"/>
    <x v="1"/>
  </r>
  <r>
    <s v="P5861"/>
    <s v="Want Max"/>
    <s v="Toys"/>
    <x v="4"/>
    <n v="94"/>
    <n v="80"/>
    <n v="16592.18"/>
    <n v="1559664.92"/>
    <d v="2025-03-11T00:00:00"/>
    <d v="2025-08-22T00:00:00"/>
    <s v="discon"/>
    <x v="4"/>
    <s v="Want Max"/>
    <s v="Toys"/>
    <s v="Retailmart Inc"/>
    <x v="1910"/>
    <x v="1"/>
    <x v="4"/>
    <n v="94"/>
    <n v="80"/>
    <n v="16592.18"/>
    <n v="1559664.92"/>
    <x v="0"/>
    <x v="0"/>
  </r>
  <r>
    <s v="P4312"/>
    <s v="Great Max"/>
    <s v="Groceries"/>
    <x v="1"/>
    <n v="12"/>
    <n v="38"/>
    <n v="2254.15"/>
    <n v="27049.8"/>
    <d v="2025-03-28T00:00:00"/>
    <d v="2025-09-25T00:00:00"/>
    <s v="Actv"/>
    <x v="2"/>
    <s v="Great Max"/>
    <s v="Groceries"/>
    <s v="Omni Suppliers"/>
    <x v="1548"/>
    <x v="4"/>
    <x v="1"/>
    <n v="12"/>
    <n v="38"/>
    <n v="2254.15"/>
    <n v="27049.800000000003"/>
    <x v="2"/>
    <x v="1"/>
  </r>
  <r>
    <s v="P6624"/>
    <s v="They Max"/>
    <s v="Groceries"/>
    <x v="0"/>
    <n v="165"/>
    <n v="62"/>
    <n v="11906.92"/>
    <n v="1964641.8"/>
    <d v="2025-03-15T00:00:00"/>
    <d v="2025-08-15T00:00:00"/>
    <s v="Inactive"/>
    <x v="3"/>
    <s v="They Max"/>
    <s v="Groceries"/>
    <s v="Global Traders"/>
    <x v="1005"/>
    <x v="4"/>
    <x v="0"/>
    <n v="165"/>
    <n v="62"/>
    <n v="11906.92"/>
    <n v="1964641.8"/>
    <x v="0"/>
    <x v="0"/>
  </r>
  <r>
    <s v="P3685"/>
    <s v="Anything Plus"/>
    <s v="Electronics"/>
    <x v="4"/>
    <n v="59"/>
    <n v="31"/>
    <n v="8446.5"/>
    <n v="498343.5"/>
    <d v="2025-07-02T00:00:00"/>
    <d v="2025-09-25T00:00:00"/>
    <s v="active"/>
    <x v="2"/>
    <s v="Anything Plus"/>
    <s v="Electronics"/>
    <s v="Retailmart Inc"/>
    <x v="152"/>
    <x v="3"/>
    <x v="4"/>
    <n v="59"/>
    <n v="31"/>
    <n v="8446.5"/>
    <n v="498343.5"/>
    <x v="0"/>
    <x v="0"/>
  </r>
  <r>
    <s v="P2126"/>
    <s v="Information X"/>
    <s v="Furniture"/>
    <x v="3"/>
    <n v="133"/>
    <n v="82"/>
    <n v="4160.67"/>
    <n v="553369.11"/>
    <d v="2025-02-14T00:00:00"/>
    <d v="2025-07-29T00:00:00"/>
    <s v="discontinued"/>
    <x v="2"/>
    <s v="Information X"/>
    <s v="Furniture"/>
    <s v="Quickstock"/>
    <x v="808"/>
    <x v="2"/>
    <x v="3"/>
    <n v="133"/>
    <n v="82"/>
    <n v="4160.67"/>
    <n v="553369.11"/>
    <x v="0"/>
    <x v="0"/>
  </r>
  <r>
    <s v="P9711"/>
    <s v="Cover Mini"/>
    <s v="Furniture"/>
    <x v="5"/>
    <n v="103"/>
    <n v="53"/>
    <n v="15128.04"/>
    <n v="1558188.12"/>
    <d v="2025-06-07T00:00:00"/>
    <d v="2025-07-31T00:00:00"/>
    <s v="active"/>
    <x v="2"/>
    <s v="Cover Mini"/>
    <s v="Furniture"/>
    <s v="Abc Pvt Ltd"/>
    <x v="1911"/>
    <x v="2"/>
    <x v="5"/>
    <n v="103"/>
    <n v="53"/>
    <n v="15128.04"/>
    <n v="1558188.12"/>
    <x v="0"/>
    <x v="0"/>
  </r>
  <r>
    <s v="P7227"/>
    <s v="Sound Pro"/>
    <s v="Electronics"/>
    <x v="0"/>
    <n v="61"/>
    <m/>
    <n v="15249.65"/>
    <n v="930228.65"/>
    <d v="2025-03-13T00:00:00"/>
    <d v="2025-08-12T00:00:00"/>
    <s v="Actv"/>
    <x v="1"/>
    <s v="Sound Pro"/>
    <s v="Electronics"/>
    <s v="Global Traders"/>
    <x v="1912"/>
    <x v="3"/>
    <x v="0"/>
    <n v="61"/>
    <n v="0"/>
    <n v="15249.65"/>
    <n v="930228.65"/>
    <x v="0"/>
    <x v="0"/>
  </r>
  <r>
    <s v="P3340"/>
    <s v="Event Pro"/>
    <s v="Electronics"/>
    <x v="0"/>
    <m/>
    <n v="61"/>
    <n v="11261.53"/>
    <m/>
    <d v="2025-02-15T00:00:00"/>
    <d v="2025-09-17T00:00:00"/>
    <s v="discon"/>
    <x v="3"/>
    <s v="Event Pro"/>
    <s v="Electronics"/>
    <s v="Global Traders"/>
    <x v="818"/>
    <x v="3"/>
    <x v="0"/>
    <n v="0"/>
    <n v="61"/>
    <n v="11261.53"/>
    <n v="0"/>
    <x v="1"/>
    <x v="1"/>
  </r>
  <r>
    <s v="P8145"/>
    <s v="By Pro"/>
    <s v="Toys"/>
    <x v="4"/>
    <n v="86"/>
    <n v="34"/>
    <n v="10414.06"/>
    <n v="895609.15999999992"/>
    <d v="2025-05-25T00:00:00"/>
    <d v="2025-08-21T00:00:00"/>
    <s v="active"/>
    <x v="1"/>
    <s v="By Pro"/>
    <s v="Toys"/>
    <s v="Retailmart Inc"/>
    <x v="1913"/>
    <x v="1"/>
    <x v="4"/>
    <n v="86"/>
    <n v="34"/>
    <n v="10414.06"/>
    <n v="895609.15999999992"/>
    <x v="0"/>
    <x v="0"/>
  </r>
  <r>
    <s v="P8368"/>
    <s v="Receive Max"/>
    <s v="Toys"/>
    <x v="1"/>
    <n v="106"/>
    <n v="72"/>
    <n v="11158.4"/>
    <n v="1182790.3999999999"/>
    <d v="2025-05-03T00:00:00"/>
    <d v="2025-09-17T00:00:00"/>
    <s v="active"/>
    <x v="3"/>
    <s v="Receive Max"/>
    <s v="Toys"/>
    <s v="Omni Suppliers"/>
    <x v="1914"/>
    <x v="1"/>
    <x v="1"/>
    <n v="106"/>
    <n v="72"/>
    <n v="11158.4"/>
    <n v="1182790.3999999999"/>
    <x v="0"/>
    <x v="0"/>
  </r>
  <r>
    <s v="P3160"/>
    <s v="Strong Mini"/>
    <s v="Groceries"/>
    <x v="5"/>
    <n v="136"/>
    <n v="57"/>
    <n v="8539.99"/>
    <n v="1161438.6399999999"/>
    <d v="2025-03-09T00:00:00"/>
    <d v="2025-10-04T00:00:00"/>
    <s v="Actv"/>
    <x v="2"/>
    <s v="Strong Mini"/>
    <s v="Groceries"/>
    <s v="Abc Pvt Ltd"/>
    <x v="1915"/>
    <x v="4"/>
    <x v="5"/>
    <n v="136"/>
    <n v="57"/>
    <n v="8539.99"/>
    <n v="1161438.6399999999"/>
    <x v="0"/>
    <x v="0"/>
  </r>
  <r>
    <s v="P7486"/>
    <s v="Cold Mini"/>
    <s v="Electronics"/>
    <x v="2"/>
    <n v="176"/>
    <n v="87"/>
    <n v="11949.67"/>
    <n v="2103141.92"/>
    <d v="2025-05-10T00:00:00"/>
    <d v="2025-07-25T00:00:00"/>
    <s v="active"/>
    <x v="1"/>
    <s v="Cold Mini"/>
    <s v="Electronics"/>
    <s v=""/>
    <x v="1916"/>
    <x v="3"/>
    <x v="2"/>
    <n v="176"/>
    <n v="87"/>
    <n v="11949.67"/>
    <n v="2103141.92"/>
    <x v="0"/>
    <x v="0"/>
  </r>
  <r>
    <s v="P6608"/>
    <s v="Several Plus"/>
    <s v="Electronics"/>
    <x v="4"/>
    <m/>
    <n v="96"/>
    <n v="12893.22"/>
    <m/>
    <d v="2025-05-08T00:00:00"/>
    <d v="2025-08-25T00:00:00"/>
    <m/>
    <x v="1"/>
    <s v="Several Plus"/>
    <s v="Electronics"/>
    <s v="Retailmart Inc"/>
    <x v="783"/>
    <x v="3"/>
    <x v="4"/>
    <n v="0"/>
    <n v="96"/>
    <n v="12893.22"/>
    <n v="0"/>
    <x v="1"/>
    <x v="1"/>
  </r>
  <r>
    <s v="P6531"/>
    <s v="Budget Pro"/>
    <s v="Electronics"/>
    <x v="1"/>
    <n v="172"/>
    <n v="92"/>
    <n v="12991.47"/>
    <n v="2234532.84"/>
    <d v="2025-01-13T00:00:00"/>
    <d v="2025-07-18T00:00:00"/>
    <s v="discon"/>
    <x v="2"/>
    <s v="Budget Pro"/>
    <s v="Electronics"/>
    <s v="Omni Suppliers"/>
    <x v="1917"/>
    <x v="3"/>
    <x v="1"/>
    <n v="172"/>
    <n v="92"/>
    <n v="12991.47"/>
    <n v="2234532.84"/>
    <x v="0"/>
    <x v="0"/>
  </r>
  <r>
    <s v="P8887"/>
    <s v="Water Plus"/>
    <s v="Groceries"/>
    <x v="5"/>
    <n v="73"/>
    <n v="30"/>
    <n v="12257.49"/>
    <n v="894796.77"/>
    <d v="2025-04-13T00:00:00"/>
    <d v="2025-08-28T00:00:00"/>
    <m/>
    <x v="3"/>
    <s v="Water Plus"/>
    <s v="Groceries"/>
    <s v="Abc Pvt Ltd"/>
    <x v="1918"/>
    <x v="4"/>
    <x v="5"/>
    <n v="73"/>
    <n v="30"/>
    <n v="12257.49"/>
    <n v="894796.77"/>
    <x v="0"/>
    <x v="0"/>
  </r>
  <r>
    <s v="P8540"/>
    <s v="Seem Lite"/>
    <s v="Electronics"/>
    <x v="0"/>
    <n v="16"/>
    <n v="54"/>
    <n v="5081.03"/>
    <n v="81296.479999999996"/>
    <d v="2025-01-19T00:00:00"/>
    <d v="2025-07-19T00:00:00"/>
    <s v="Inactive"/>
    <x v="0"/>
    <s v="Seem Lite"/>
    <s v="Electronics"/>
    <s v="Global Traders"/>
    <x v="1919"/>
    <x v="3"/>
    <x v="0"/>
    <n v="16"/>
    <n v="54"/>
    <n v="5081.03"/>
    <n v="81296.479999999996"/>
    <x v="2"/>
    <x v="1"/>
  </r>
  <r>
    <s v="P5786"/>
    <s v="Few Plus"/>
    <s v="Furniture"/>
    <x v="2"/>
    <n v="63"/>
    <n v="23"/>
    <n v="9557.5300000000007"/>
    <n v="602124.39"/>
    <d v="2025-03-11T00:00:00"/>
    <d v="2025-08-24T00:00:00"/>
    <s v="active"/>
    <x v="2"/>
    <s v="Few Plus"/>
    <s v="Furniture"/>
    <s v=""/>
    <x v="1392"/>
    <x v="2"/>
    <x v="2"/>
    <n v="63"/>
    <n v="23"/>
    <n v="9557.5300000000007"/>
    <n v="602124.39"/>
    <x v="0"/>
    <x v="0"/>
  </r>
  <r>
    <s v="P3366"/>
    <s v="Response X"/>
    <s v="Clothing"/>
    <x v="1"/>
    <n v="75"/>
    <n v="72"/>
    <n v="3349.14"/>
    <n v="251185.5"/>
    <d v="2025-05-08T00:00:00"/>
    <d v="2025-09-13T00:00:00"/>
    <m/>
    <x v="0"/>
    <s v="Response X"/>
    <s v="Clothing"/>
    <s v="Omni Suppliers"/>
    <x v="429"/>
    <x v="0"/>
    <x v="1"/>
    <n v="75"/>
    <n v="72"/>
    <n v="3349.14"/>
    <n v="251185.5"/>
    <x v="0"/>
    <x v="0"/>
  </r>
  <r>
    <s v="P9976"/>
    <s v="Discussion Pro"/>
    <s v="Toys"/>
    <x v="1"/>
    <n v="167"/>
    <n v="32"/>
    <n v="11278.11"/>
    <n v="1883444.37"/>
    <d v="2025-04-10T00:00:00"/>
    <d v="2025-09-07T00:00:00"/>
    <s v="Inactive"/>
    <x v="3"/>
    <s v="Discussion Pro"/>
    <s v="Toys"/>
    <s v="Omni Suppliers"/>
    <x v="639"/>
    <x v="1"/>
    <x v="1"/>
    <n v="167"/>
    <n v="32"/>
    <n v="11278.11"/>
    <n v="1883444.37"/>
    <x v="0"/>
    <x v="0"/>
  </r>
  <r>
    <s v="P2614"/>
    <s v="Remember Max"/>
    <s v="Toys"/>
    <x v="3"/>
    <n v="60"/>
    <n v="98"/>
    <n v="12619.19"/>
    <n v="757151.4"/>
    <d v="2025-02-22T00:00:00"/>
    <d v="2025-09-16T00:00:00"/>
    <s v="Inactive"/>
    <x v="3"/>
    <s v="Remember Max"/>
    <s v="Toys"/>
    <s v="Quickstock"/>
    <x v="1920"/>
    <x v="1"/>
    <x v="3"/>
    <n v="60"/>
    <n v="98"/>
    <n v="12619.19"/>
    <n v="757151.4"/>
    <x v="2"/>
    <x v="1"/>
  </r>
  <r>
    <s v="P7639"/>
    <s v="Stay Lite"/>
    <s v="Electronics"/>
    <x v="1"/>
    <n v="19"/>
    <n v="92"/>
    <n v="9987.69"/>
    <n v="189766.11"/>
    <d v="2025-03-24T00:00:00"/>
    <d v="2025-07-26T00:00:00"/>
    <s v="Inactive"/>
    <x v="1"/>
    <s v="Stay Lite"/>
    <s v="Electronics"/>
    <s v="Omni Suppliers"/>
    <x v="1921"/>
    <x v="3"/>
    <x v="1"/>
    <n v="19"/>
    <n v="92"/>
    <n v="9987.69"/>
    <n v="189766.11000000002"/>
    <x v="2"/>
    <x v="1"/>
  </r>
  <r>
    <s v="P6733"/>
    <s v="Happy X"/>
    <s v="Toys"/>
    <x v="0"/>
    <n v="119"/>
    <n v="97"/>
    <n v="9192.75"/>
    <n v="1093937.25"/>
    <d v="2025-07-09T00:00:00"/>
    <d v="2025-08-07T00:00:00"/>
    <s v="active"/>
    <x v="3"/>
    <s v="Happy X"/>
    <s v="Toys"/>
    <s v="Global Traders"/>
    <x v="1922"/>
    <x v="1"/>
    <x v="0"/>
    <n v="119"/>
    <n v="97"/>
    <n v="9192.75"/>
    <n v="1093937.25"/>
    <x v="0"/>
    <x v="0"/>
  </r>
  <r>
    <s v="P5364"/>
    <s v="Point Lite"/>
    <s v="Clothing"/>
    <x v="3"/>
    <n v="154"/>
    <n v="89"/>
    <n v="2120.31"/>
    <n v="326527.74"/>
    <d v="2025-03-20T00:00:00"/>
    <d v="2025-08-17T00:00:00"/>
    <s v="active"/>
    <x v="3"/>
    <s v="Point Lite"/>
    <s v="Clothing"/>
    <s v="Quickstock"/>
    <x v="1923"/>
    <x v="0"/>
    <x v="3"/>
    <n v="154"/>
    <n v="89"/>
    <n v="2120.31"/>
    <n v="326527.74"/>
    <x v="0"/>
    <x v="0"/>
  </r>
  <r>
    <s v="P5960"/>
    <s v="Religious X"/>
    <s v="Clothing"/>
    <x v="3"/>
    <n v="93"/>
    <n v="42"/>
    <n v="13693.67"/>
    <n v="1273511.31"/>
    <d v="2025-02-19T00:00:00"/>
    <d v="2025-07-28T00:00:00"/>
    <s v="active"/>
    <x v="4"/>
    <s v="Religious X"/>
    <s v="Clothing"/>
    <s v="Quickstock"/>
    <x v="1042"/>
    <x v="0"/>
    <x v="3"/>
    <n v="93"/>
    <n v="42"/>
    <n v="13693.67"/>
    <n v="1273511.31"/>
    <x v="0"/>
    <x v="0"/>
  </r>
  <r>
    <s v="P1730"/>
    <s v="Low Lite"/>
    <s v="Groceries"/>
    <x v="0"/>
    <n v="56"/>
    <n v="87"/>
    <n v="16168.92"/>
    <n v="905459.52"/>
    <d v="2025-03-05T00:00:00"/>
    <d v="2025-08-26T00:00:00"/>
    <s v="active"/>
    <x v="1"/>
    <s v="Low Lite"/>
    <s v="Groceries"/>
    <s v="Global Traders"/>
    <x v="1924"/>
    <x v="4"/>
    <x v="0"/>
    <n v="56"/>
    <n v="87"/>
    <n v="16168.92"/>
    <n v="905459.52"/>
    <x v="2"/>
    <x v="1"/>
  </r>
  <r>
    <s v="P8229"/>
    <s v="Believe Pro"/>
    <s v="Furniture"/>
    <x v="1"/>
    <n v="6"/>
    <n v="90"/>
    <n v="6997.2"/>
    <n v="41983.199999999997"/>
    <d v="2025-03-15T00:00:00"/>
    <d v="2025-10-09T00:00:00"/>
    <s v="Inactive"/>
    <x v="0"/>
    <s v="Believe Pro"/>
    <s v="Furniture"/>
    <s v="Omni Suppliers"/>
    <x v="1925"/>
    <x v="2"/>
    <x v="1"/>
    <n v="6"/>
    <n v="90"/>
    <n v="6997.2"/>
    <n v="41983.199999999997"/>
    <x v="2"/>
    <x v="1"/>
  </r>
  <r>
    <s v="P5121"/>
    <s v="Close Lite"/>
    <s v="Toys"/>
    <x v="3"/>
    <n v="153"/>
    <n v="38"/>
    <n v="16673.82"/>
    <n v="2551094.46"/>
    <d v="2025-02-17T00:00:00"/>
    <d v="2025-07-17T00:00:00"/>
    <s v="discontinued"/>
    <x v="1"/>
    <s v="Close Lite"/>
    <s v="Toys"/>
    <s v="Quickstock"/>
    <x v="748"/>
    <x v="1"/>
    <x v="3"/>
    <n v="153"/>
    <n v="38"/>
    <n v="16673.82"/>
    <n v="2551094.46"/>
    <x v="0"/>
    <x v="0"/>
  </r>
  <r>
    <s v="P6651"/>
    <s v="Role X"/>
    <s v="Clothing"/>
    <x v="0"/>
    <n v="105"/>
    <n v="69"/>
    <n v="2193.69"/>
    <n v="230337.45"/>
    <d v="2025-02-10T00:00:00"/>
    <d v="2025-09-11T00:00:00"/>
    <s v="discontinued"/>
    <x v="4"/>
    <s v="Role X"/>
    <s v="Clothing"/>
    <s v="Global Traders"/>
    <x v="1926"/>
    <x v="0"/>
    <x v="0"/>
    <n v="105"/>
    <n v="69"/>
    <n v="2193.69"/>
    <n v="230337.45"/>
    <x v="0"/>
    <x v="0"/>
  </r>
  <r>
    <s v="P1171"/>
    <s v="Hospital Pro"/>
    <s v="Groceries"/>
    <x v="1"/>
    <n v="8"/>
    <n v="86"/>
    <n v="9822.07"/>
    <n v="78576.56"/>
    <d v="2025-06-26T00:00:00"/>
    <d v="2025-09-26T00:00:00"/>
    <s v="active"/>
    <x v="3"/>
    <s v="Hospital Pro"/>
    <s v="Groceries"/>
    <s v="Omni Suppliers"/>
    <x v="445"/>
    <x v="4"/>
    <x v="1"/>
    <n v="8"/>
    <n v="86"/>
    <n v="9822.07"/>
    <n v="78576.56"/>
    <x v="2"/>
    <x v="1"/>
  </r>
  <r>
    <s v="P2161"/>
    <s v="Sea X"/>
    <s v="Clothing"/>
    <x v="0"/>
    <n v="47"/>
    <n v="74"/>
    <n v="2276.3000000000002"/>
    <n v="106986.1"/>
    <d v="2025-01-28T00:00:00"/>
    <d v="2025-08-15T00:00:00"/>
    <s v="discontinued"/>
    <x v="2"/>
    <s v="Sea X"/>
    <s v="Clothing"/>
    <s v="Global Traders"/>
    <x v="936"/>
    <x v="0"/>
    <x v="0"/>
    <n v="47"/>
    <n v="74"/>
    <n v="2276.3000000000002"/>
    <n v="106986.1"/>
    <x v="2"/>
    <x v="1"/>
  </r>
  <r>
    <s v="P9031"/>
    <s v="Whose Max"/>
    <s v="Electronics"/>
    <x v="5"/>
    <n v="101"/>
    <n v="42"/>
    <n v="4441.1899999999996"/>
    <n v="448560.18999999989"/>
    <d v="2025-07-02T00:00:00"/>
    <d v="2025-08-01T00:00:00"/>
    <s v="discon"/>
    <x v="0"/>
    <s v="Whose Max"/>
    <s v="Electronics"/>
    <s v="Abc Pvt Ltd"/>
    <x v="1927"/>
    <x v="3"/>
    <x v="5"/>
    <n v="101"/>
    <n v="42"/>
    <n v="4441.1899999999996"/>
    <n v="448560.18999999994"/>
    <x v="0"/>
    <x v="0"/>
  </r>
  <r>
    <s v="P5694"/>
    <s v="Stock Plus"/>
    <s v="Electronics"/>
    <x v="4"/>
    <n v="98"/>
    <n v="58"/>
    <n v="18887.38"/>
    <n v="1850963.24"/>
    <d v="2025-06-09T00:00:00"/>
    <d v="2025-08-24T00:00:00"/>
    <s v="Inactive"/>
    <x v="2"/>
    <s v="Stock Plus"/>
    <s v="Electronics"/>
    <s v="Retailmart Inc"/>
    <x v="1928"/>
    <x v="3"/>
    <x v="4"/>
    <n v="98"/>
    <n v="58"/>
    <n v="18887.38"/>
    <n v="1850963.24"/>
    <x v="0"/>
    <x v="0"/>
  </r>
  <r>
    <s v="P1703"/>
    <s v="Everything Plus"/>
    <s v="Furniture"/>
    <x v="1"/>
    <n v="190"/>
    <n v="99"/>
    <n v="10112.4"/>
    <n v="1921356"/>
    <d v="2025-03-29T00:00:00"/>
    <d v="2025-07-15T00:00:00"/>
    <s v="Actv"/>
    <x v="4"/>
    <s v="Everything Plus"/>
    <s v="Furniture"/>
    <s v="Omni Suppliers"/>
    <x v="1929"/>
    <x v="2"/>
    <x v="1"/>
    <n v="190"/>
    <n v="99"/>
    <n v="10112.4"/>
    <n v="1921356"/>
    <x v="0"/>
    <x v="0"/>
  </r>
  <r>
    <s v="P4909"/>
    <s v="House Mini"/>
    <s v="Toys"/>
    <x v="5"/>
    <n v="193"/>
    <n v="32"/>
    <n v="18610.810000000001"/>
    <n v="3591886.33"/>
    <d v="2025-07-02T00:00:00"/>
    <d v="2025-09-25T00:00:00"/>
    <m/>
    <x v="1"/>
    <s v="House Mini"/>
    <s v="Toys"/>
    <s v="Abc Pvt Ltd"/>
    <x v="1103"/>
    <x v="1"/>
    <x v="5"/>
    <n v="193"/>
    <n v="32"/>
    <n v="18610.810000000001"/>
    <n v="3591886.33"/>
    <x v="0"/>
    <x v="0"/>
  </r>
  <r>
    <s v="P4066"/>
    <s v="Fear Pro"/>
    <s v="Electronics"/>
    <x v="1"/>
    <n v="8"/>
    <n v="82"/>
    <n v="17737.46"/>
    <n v="141899.68"/>
    <d v="2025-04-04T00:00:00"/>
    <d v="2025-10-05T00:00:00"/>
    <s v="Actv"/>
    <x v="2"/>
    <s v="Fear Pro"/>
    <s v="Electronics"/>
    <s v="Omni Suppliers"/>
    <x v="1930"/>
    <x v="3"/>
    <x v="1"/>
    <n v="8"/>
    <n v="82"/>
    <n v="17737.46"/>
    <n v="141899.68"/>
    <x v="2"/>
    <x v="1"/>
  </r>
  <r>
    <s v="P4442"/>
    <s v="World Pro"/>
    <s v="Groceries"/>
    <x v="2"/>
    <n v="63"/>
    <n v="43"/>
    <n v="14828.56"/>
    <n v="934199.27999999991"/>
    <d v="2025-05-08T00:00:00"/>
    <d v="2025-10-10T00:00:00"/>
    <s v="discontinued"/>
    <x v="1"/>
    <s v="World Pro"/>
    <s v="Groceries"/>
    <s v=""/>
    <x v="1409"/>
    <x v="4"/>
    <x v="2"/>
    <n v="63"/>
    <n v="43"/>
    <n v="14828.56"/>
    <n v="934199.27999999991"/>
    <x v="0"/>
    <x v="0"/>
  </r>
  <r>
    <s v="P3655"/>
    <s v="Smile Plus"/>
    <s v="Groceries"/>
    <x v="5"/>
    <n v="172"/>
    <n v="84"/>
    <n v="8850.27"/>
    <n v="1522246.44"/>
    <d v="2025-06-19T00:00:00"/>
    <d v="2025-09-10T00:00:00"/>
    <s v="Actv"/>
    <x v="1"/>
    <s v="Smile Plus"/>
    <s v="Groceries"/>
    <s v="Abc Pvt Ltd"/>
    <x v="1931"/>
    <x v="4"/>
    <x v="5"/>
    <n v="172"/>
    <n v="84"/>
    <n v="8850.27"/>
    <n v="1522246.4400000002"/>
    <x v="0"/>
    <x v="0"/>
  </r>
  <r>
    <s v="P1376"/>
    <s v="Much Mini"/>
    <s v="Groceries"/>
    <x v="0"/>
    <n v="117"/>
    <n v="24"/>
    <n v="16059.07"/>
    <n v="1878911.19"/>
    <d v="2025-01-20T00:00:00"/>
    <d v="2025-09-26T00:00:00"/>
    <s v="active"/>
    <x v="1"/>
    <s v="Much Mini"/>
    <s v="Groceries"/>
    <s v="Global Traders"/>
    <x v="1932"/>
    <x v="4"/>
    <x v="0"/>
    <n v="117"/>
    <n v="24"/>
    <n v="16059.07"/>
    <n v="1878911.19"/>
    <x v="0"/>
    <x v="0"/>
  </r>
  <r>
    <s v="P1754"/>
    <s v="Form Lite"/>
    <s v="Furniture"/>
    <x v="4"/>
    <m/>
    <n v="43"/>
    <n v="8687.81"/>
    <m/>
    <d v="2025-01-28T00:00:00"/>
    <d v="2025-08-14T00:00:00"/>
    <s v="discon"/>
    <x v="1"/>
    <s v="Form Lite"/>
    <s v="Furniture"/>
    <s v="Retailmart Inc"/>
    <x v="1933"/>
    <x v="2"/>
    <x v="4"/>
    <n v="0"/>
    <n v="43"/>
    <n v="8687.81"/>
    <n v="0"/>
    <x v="1"/>
    <x v="1"/>
  </r>
  <r>
    <s v="P6396"/>
    <s v="Opportunity Pro"/>
    <s v="Toys"/>
    <x v="4"/>
    <n v="53"/>
    <n v="29"/>
    <n v="14058.18"/>
    <n v="745083.54"/>
    <d v="2025-05-25T00:00:00"/>
    <d v="2025-09-18T00:00:00"/>
    <m/>
    <x v="4"/>
    <s v="Opportunity Pro"/>
    <s v="Toys"/>
    <s v="Retailmart Inc"/>
    <x v="1934"/>
    <x v="1"/>
    <x v="4"/>
    <n v="53"/>
    <n v="29"/>
    <n v="14058.18"/>
    <n v="745083.54"/>
    <x v="0"/>
    <x v="0"/>
  </r>
  <r>
    <s v="P9814"/>
    <s v="Name Plus"/>
    <s v="Furniture"/>
    <x v="5"/>
    <n v="115"/>
    <n v="79"/>
    <n v="18222.03"/>
    <n v="2095533.45"/>
    <d v="2025-05-11T00:00:00"/>
    <d v="2025-10-11T00:00:00"/>
    <s v="Actv"/>
    <x v="3"/>
    <s v="Name Plus"/>
    <s v="Furniture"/>
    <s v="Abc Pvt Ltd"/>
    <x v="1516"/>
    <x v="2"/>
    <x v="5"/>
    <n v="115"/>
    <n v="79"/>
    <n v="18222.03"/>
    <n v="2095533.45"/>
    <x v="0"/>
    <x v="0"/>
  </r>
  <r>
    <s v="P2919"/>
    <s v="Top Max"/>
    <s v="Groceries"/>
    <x v="0"/>
    <n v="150"/>
    <n v="41"/>
    <n v="7595.02"/>
    <n v="1139253"/>
    <d v="2025-03-18T00:00:00"/>
    <d v="2025-08-25T00:00:00"/>
    <s v="Inactive"/>
    <x v="2"/>
    <s v="Top Max"/>
    <s v="Groceries"/>
    <s v="Global Traders"/>
    <x v="1935"/>
    <x v="4"/>
    <x v="0"/>
    <n v="150"/>
    <n v="41"/>
    <n v="7595.02"/>
    <n v="1139253"/>
    <x v="0"/>
    <x v="0"/>
  </r>
  <r>
    <s v="P5215"/>
    <s v="color x"/>
    <s v="Electronics"/>
    <x v="0"/>
    <n v="69"/>
    <n v="47"/>
    <n v="3203.94"/>
    <n v="221071.86"/>
    <d v="2025-02-22T00:00:00"/>
    <d v="2025-08-01T00:00:00"/>
    <s v="discontinued"/>
    <x v="4"/>
    <s v="Color X"/>
    <s v="Electronics"/>
    <s v="Global Traders"/>
    <x v="1936"/>
    <x v="3"/>
    <x v="0"/>
    <n v="69"/>
    <n v="47"/>
    <n v="3203.94"/>
    <n v="221071.86000000002"/>
    <x v="0"/>
    <x v="0"/>
  </r>
  <r>
    <s v="P4881"/>
    <s v="Phone Plus"/>
    <s v="Clothing"/>
    <x v="1"/>
    <n v="150"/>
    <n v="89"/>
    <n v="7050.9"/>
    <n v="1057635"/>
    <d v="2025-01-17T00:00:00"/>
    <d v="2025-08-30T00:00:00"/>
    <s v="discon"/>
    <x v="2"/>
    <s v="Phone Plus"/>
    <s v="Clothing"/>
    <s v="Omni Suppliers"/>
    <x v="1937"/>
    <x v="0"/>
    <x v="1"/>
    <n v="150"/>
    <n v="89"/>
    <n v="7050.9"/>
    <n v="1057635"/>
    <x v="0"/>
    <x v="0"/>
  </r>
  <r>
    <s v="P1400"/>
    <s v="Cost Pro"/>
    <s v="Electronics"/>
    <x v="3"/>
    <n v="108"/>
    <n v="84"/>
    <n v="8684.39"/>
    <n v="937914.11999999988"/>
    <d v="2025-03-12T00:00:00"/>
    <d v="2025-09-30T00:00:00"/>
    <m/>
    <x v="4"/>
    <s v="Cost Pro"/>
    <s v="Electronics"/>
    <s v="Quickstock"/>
    <x v="1938"/>
    <x v="3"/>
    <x v="3"/>
    <n v="108"/>
    <n v="84"/>
    <n v="8684.39"/>
    <n v="937914.11999999988"/>
    <x v="0"/>
    <x v="0"/>
  </r>
  <r>
    <s v="P2656"/>
    <s v="five x"/>
    <s v="Clothing"/>
    <x v="0"/>
    <n v="108"/>
    <n v="79"/>
    <n v="18868.8"/>
    <n v="2037830.4"/>
    <d v="2025-03-11T00:00:00"/>
    <d v="2025-09-24T00:00:00"/>
    <s v="discontinued"/>
    <x v="1"/>
    <s v="Five X"/>
    <s v="Clothing"/>
    <s v="Global Traders"/>
    <x v="1939"/>
    <x v="0"/>
    <x v="0"/>
    <n v="108"/>
    <n v="79"/>
    <n v="18868.8"/>
    <n v="2037830.4"/>
    <x v="0"/>
    <x v="0"/>
  </r>
  <r>
    <s v="P5395"/>
    <s v="Response Lite"/>
    <s v="Toys"/>
    <x v="1"/>
    <n v="146"/>
    <m/>
    <n v="18758.400000000001"/>
    <n v="2738726.4"/>
    <d v="2025-03-31T00:00:00"/>
    <d v="2025-09-12T00:00:00"/>
    <s v="Actv"/>
    <x v="2"/>
    <s v="Response Lite"/>
    <s v="Toys"/>
    <s v="Omni Suppliers"/>
    <x v="1940"/>
    <x v="1"/>
    <x v="1"/>
    <n v="146"/>
    <n v="0"/>
    <n v="18758.400000000001"/>
    <n v="2738726.4000000004"/>
    <x v="0"/>
    <x v="0"/>
  </r>
  <r>
    <s v="P4691"/>
    <s v="Care Plus"/>
    <s v="Groceries"/>
    <x v="3"/>
    <n v="46"/>
    <n v="21"/>
    <n v="7984.69"/>
    <n v="367295.74"/>
    <d v="2025-01-22T00:00:00"/>
    <d v="2025-08-09T00:00:00"/>
    <s v="active"/>
    <x v="2"/>
    <s v="Care Plus"/>
    <s v="Groceries"/>
    <s v="Quickstock"/>
    <x v="1941"/>
    <x v="4"/>
    <x v="3"/>
    <n v="46"/>
    <n v="21"/>
    <n v="7984.69"/>
    <n v="367295.74"/>
    <x v="0"/>
    <x v="0"/>
  </r>
  <r>
    <s v="P7621"/>
    <s v="Lose Mini"/>
    <s v="Groceries"/>
    <x v="0"/>
    <n v="112"/>
    <n v="58"/>
    <n v="17906.580000000002"/>
    <n v="2005536.96"/>
    <d v="2025-05-18T00:00:00"/>
    <d v="2025-07-25T00:00:00"/>
    <s v="active"/>
    <x v="2"/>
    <s v="Lose Mini"/>
    <s v="Groceries"/>
    <s v="Global Traders"/>
    <x v="1942"/>
    <x v="4"/>
    <x v="0"/>
    <n v="112"/>
    <n v="58"/>
    <n v="17906.580000000002"/>
    <n v="2005536.9600000002"/>
    <x v="0"/>
    <x v="0"/>
  </r>
  <r>
    <s v="P9621"/>
    <s v="Outside Max"/>
    <s v="Toys"/>
    <x v="5"/>
    <n v="51"/>
    <n v="29"/>
    <n v="15543.31"/>
    <n v="792708.80999999994"/>
    <d v="2025-01-23T00:00:00"/>
    <d v="2025-09-23T00:00:00"/>
    <s v="discon"/>
    <x v="0"/>
    <s v="Outside Max"/>
    <s v="Toys"/>
    <s v="Abc Pvt Ltd"/>
    <x v="1943"/>
    <x v="1"/>
    <x v="5"/>
    <n v="51"/>
    <n v="29"/>
    <n v="15543.31"/>
    <n v="792708.80999999994"/>
    <x v="0"/>
    <x v="0"/>
  </r>
  <r>
    <s v="P6479"/>
    <s v="Itself Pro"/>
    <s v="Toys"/>
    <x v="2"/>
    <n v="59"/>
    <n v="93"/>
    <n v="4007.53"/>
    <n v="236444.27"/>
    <d v="2025-06-26T00:00:00"/>
    <d v="2025-09-04T00:00:00"/>
    <s v="discon"/>
    <x v="0"/>
    <s v="Itself Pro"/>
    <s v="Toys"/>
    <s v=""/>
    <x v="1277"/>
    <x v="1"/>
    <x v="2"/>
    <n v="59"/>
    <n v="93"/>
    <n v="4007.53"/>
    <n v="236444.27000000002"/>
    <x v="2"/>
    <x v="1"/>
  </r>
  <r>
    <s v="P5676"/>
    <s v="Later Max"/>
    <s v="Furniture"/>
    <x v="4"/>
    <n v="113"/>
    <n v="40"/>
    <n v="14691.71"/>
    <n v="1660163.23"/>
    <d v="2025-05-24T00:00:00"/>
    <d v="2025-08-17T00:00:00"/>
    <s v="Actv"/>
    <x v="3"/>
    <s v="Later Max"/>
    <s v="Furniture"/>
    <s v="Retailmart Inc"/>
    <x v="1944"/>
    <x v="2"/>
    <x v="4"/>
    <n v="113"/>
    <n v="40"/>
    <n v="14691.71"/>
    <n v="1660163.23"/>
    <x v="0"/>
    <x v="0"/>
  </r>
  <r>
    <s v="P9167"/>
    <s v="May Pro"/>
    <s v="Furniture"/>
    <x v="1"/>
    <n v="94"/>
    <n v="81"/>
    <n v="8172.93"/>
    <n v="768255.42"/>
    <d v="2025-03-27T00:00:00"/>
    <d v="2025-08-04T00:00:00"/>
    <s v="Inactive"/>
    <x v="0"/>
    <s v="May Pro"/>
    <s v="Furniture"/>
    <s v="Omni Suppliers"/>
    <x v="1945"/>
    <x v="2"/>
    <x v="1"/>
    <n v="94"/>
    <n v="81"/>
    <n v="8172.93"/>
    <n v="768255.42"/>
    <x v="0"/>
    <x v="0"/>
  </r>
  <r>
    <s v="P8292"/>
    <s v="Agency Mini"/>
    <s v="Furniture"/>
    <x v="0"/>
    <n v="1"/>
    <n v="85"/>
    <n v="15700.89"/>
    <n v="15700.89"/>
    <d v="2025-03-27T00:00:00"/>
    <d v="2025-09-21T00:00:00"/>
    <s v="active"/>
    <x v="0"/>
    <s v="Agency Mini"/>
    <s v="Furniture"/>
    <s v="Global Traders"/>
    <x v="1946"/>
    <x v="2"/>
    <x v="0"/>
    <n v="1"/>
    <n v="85"/>
    <n v="15700.89"/>
    <n v="15700.89"/>
    <x v="2"/>
    <x v="1"/>
  </r>
  <r>
    <s v="P2091"/>
    <s v="Involve Lite"/>
    <s v="Groceries"/>
    <x v="3"/>
    <n v="172"/>
    <n v="94"/>
    <n v="13139.42"/>
    <n v="2259980.2400000002"/>
    <d v="2025-07-07T00:00:00"/>
    <d v="2025-10-04T00:00:00"/>
    <s v="Inactive"/>
    <x v="4"/>
    <s v="Involve Lite"/>
    <s v="Groceries"/>
    <s v="Quickstock"/>
    <x v="1947"/>
    <x v="4"/>
    <x v="3"/>
    <n v="172"/>
    <n v="94"/>
    <n v="13139.42"/>
    <n v="2259980.2400000002"/>
    <x v="0"/>
    <x v="0"/>
  </r>
  <r>
    <s v="P5654"/>
    <s v="Act X"/>
    <s v="Electronics"/>
    <x v="3"/>
    <n v="4"/>
    <m/>
    <n v="4839.3900000000003"/>
    <n v="19357.560000000001"/>
    <d v="2025-04-30T00:00:00"/>
    <d v="2025-09-22T00:00:00"/>
    <s v="discon"/>
    <x v="1"/>
    <s v="Act X"/>
    <s v="Electronics"/>
    <s v="Quickstock"/>
    <x v="891"/>
    <x v="3"/>
    <x v="3"/>
    <n v="4"/>
    <n v="0"/>
    <n v="4839.3900000000003"/>
    <n v="19357.560000000001"/>
    <x v="0"/>
    <x v="0"/>
  </r>
  <r>
    <s v="P6181"/>
    <s v="Decide Max"/>
    <s v="Toys"/>
    <x v="3"/>
    <n v="16"/>
    <n v="39"/>
    <n v="4037.47"/>
    <n v="64599.519999999997"/>
    <d v="2025-06-25T00:00:00"/>
    <d v="2025-08-24T00:00:00"/>
    <s v="active"/>
    <x v="2"/>
    <s v="Decide Max"/>
    <s v="Toys"/>
    <s v="Quickstock"/>
    <x v="1948"/>
    <x v="1"/>
    <x v="3"/>
    <n v="16"/>
    <n v="39"/>
    <n v="4037.47"/>
    <n v="64599.519999999997"/>
    <x v="2"/>
    <x v="1"/>
  </r>
  <r>
    <s v="P7658"/>
    <s v="also mini"/>
    <s v="Clothing"/>
    <x v="4"/>
    <n v="192"/>
    <m/>
    <n v="8187.3"/>
    <n v="1571961.6"/>
    <d v="2025-07-13T00:00:00"/>
    <d v="2025-10-06T00:00:00"/>
    <s v="active"/>
    <x v="4"/>
    <s v="Also Mini"/>
    <s v="Clothing"/>
    <s v="Retailmart Inc"/>
    <x v="1233"/>
    <x v="0"/>
    <x v="4"/>
    <n v="192"/>
    <n v="0"/>
    <n v="8187.3"/>
    <n v="1571961.6"/>
    <x v="0"/>
    <x v="0"/>
  </r>
  <r>
    <s v="P5722"/>
    <s v="Give Pro"/>
    <s v="Clothing"/>
    <x v="1"/>
    <n v="12"/>
    <n v="88"/>
    <n v="6251.06"/>
    <n v="75012.72"/>
    <d v="2025-05-31T00:00:00"/>
    <d v="2025-09-12T00:00:00"/>
    <s v="discontinued"/>
    <x v="2"/>
    <s v="Give Pro"/>
    <s v="Clothing"/>
    <s v="Omni Suppliers"/>
    <x v="55"/>
    <x v="0"/>
    <x v="1"/>
    <n v="12"/>
    <n v="88"/>
    <n v="6251.06"/>
    <n v="75012.72"/>
    <x v="2"/>
    <x v="1"/>
  </r>
  <r>
    <s v="P8859"/>
    <s v="worry x"/>
    <s v="Groceries"/>
    <x v="1"/>
    <n v="9"/>
    <n v="47"/>
    <n v="9645.56"/>
    <n v="86810.04"/>
    <d v="2025-04-30T00:00:00"/>
    <d v="2025-08-04T00:00:00"/>
    <s v="Inactive"/>
    <x v="0"/>
    <s v="Worry X"/>
    <s v="Groceries"/>
    <s v="Omni Suppliers"/>
    <x v="1949"/>
    <x v="4"/>
    <x v="1"/>
    <n v="9"/>
    <n v="47"/>
    <n v="9645.56"/>
    <n v="86810.04"/>
    <x v="2"/>
    <x v="1"/>
  </r>
  <r>
    <s v="P4723"/>
    <s v="Because Plus"/>
    <s v="Electronics"/>
    <x v="1"/>
    <n v="61"/>
    <n v="71"/>
    <n v="3103.2"/>
    <n v="189295.2"/>
    <d v="2025-06-08T00:00:00"/>
    <d v="2025-08-01T00:00:00"/>
    <s v="active"/>
    <x v="1"/>
    <s v="Because Plus"/>
    <s v="Electronics"/>
    <s v="Omni Suppliers"/>
    <x v="982"/>
    <x v="3"/>
    <x v="1"/>
    <n v="61"/>
    <n v="71"/>
    <n v="3103.2"/>
    <n v="189295.19999999998"/>
    <x v="2"/>
    <x v="1"/>
  </r>
  <r>
    <s v="P5781"/>
    <s v="Religious Pro"/>
    <s v="Clothing"/>
    <x v="0"/>
    <n v="73"/>
    <n v="34"/>
    <n v="8886.6"/>
    <n v="648721.80000000005"/>
    <d v="2025-03-03T00:00:00"/>
    <d v="2025-10-01T00:00:00"/>
    <s v="discon"/>
    <x v="0"/>
    <s v="Religious Pro"/>
    <s v="Clothing"/>
    <s v="Global Traders"/>
    <x v="1950"/>
    <x v="0"/>
    <x v="0"/>
    <n v="73"/>
    <n v="34"/>
    <n v="8886.6"/>
    <n v="648721.80000000005"/>
    <x v="0"/>
    <x v="0"/>
  </r>
  <r>
    <s v="P4469"/>
    <s v="Mr Plus"/>
    <s v="Furniture"/>
    <x v="5"/>
    <n v="111"/>
    <n v="97"/>
    <n v="18660.28"/>
    <n v="2071291.08"/>
    <d v="2025-03-18T00:00:00"/>
    <d v="2025-08-07T00:00:00"/>
    <s v="Inactive"/>
    <x v="2"/>
    <s v="Mr Plus"/>
    <s v="Furniture"/>
    <s v="Abc Pvt Ltd"/>
    <x v="1951"/>
    <x v="2"/>
    <x v="5"/>
    <n v="111"/>
    <n v="97"/>
    <n v="18660.28"/>
    <n v="2071291.0799999998"/>
    <x v="0"/>
    <x v="0"/>
  </r>
  <r>
    <s v="P3548"/>
    <s v="Window Mini"/>
    <s v="Furniture"/>
    <x v="5"/>
    <n v="109"/>
    <n v="86"/>
    <n v="13754.7"/>
    <n v="1499262.3"/>
    <d v="2025-03-05T00:00:00"/>
    <d v="2025-08-27T00:00:00"/>
    <s v="discon"/>
    <x v="1"/>
    <s v="Window Mini"/>
    <s v="Furniture"/>
    <s v="Abc Pvt Ltd"/>
    <x v="1952"/>
    <x v="2"/>
    <x v="5"/>
    <n v="109"/>
    <n v="86"/>
    <n v="13754.7"/>
    <n v="1499262.3"/>
    <x v="0"/>
    <x v="0"/>
  </r>
  <r>
    <s v="P7994"/>
    <s v="Possible Plus"/>
    <s v="Furniture"/>
    <x v="4"/>
    <n v="69"/>
    <n v="59"/>
    <n v="15808.22"/>
    <n v="1090767.18"/>
    <d v="2025-06-15T00:00:00"/>
    <d v="2025-07-19T00:00:00"/>
    <s v="discontinued"/>
    <x v="2"/>
    <s v="Possible Plus"/>
    <s v="Furniture"/>
    <s v="Retailmart Inc"/>
    <x v="492"/>
    <x v="2"/>
    <x v="4"/>
    <n v="69"/>
    <n v="59"/>
    <n v="15808.22"/>
    <n v="1090767.18"/>
    <x v="0"/>
    <x v="0"/>
  </r>
  <r>
    <s v="P5919"/>
    <s v="Start Pro"/>
    <s v="Clothing"/>
    <x v="1"/>
    <n v="163"/>
    <n v="73"/>
    <n v="9055.58"/>
    <n v="1476059.54"/>
    <d v="2025-05-11T00:00:00"/>
    <d v="2025-09-07T00:00:00"/>
    <s v="discontinued"/>
    <x v="0"/>
    <s v="Start Pro"/>
    <s v="Clothing"/>
    <s v="Omni Suppliers"/>
    <x v="1114"/>
    <x v="0"/>
    <x v="1"/>
    <n v="163"/>
    <n v="73"/>
    <n v="9055.58"/>
    <n v="1476059.54"/>
    <x v="0"/>
    <x v="0"/>
  </r>
  <r>
    <s v="P8082"/>
    <s v="Buy Max"/>
    <s v="Electronics"/>
    <x v="1"/>
    <n v="11"/>
    <n v="30"/>
    <n v="17811.54"/>
    <n v="195926.94"/>
    <d v="2025-03-11T00:00:00"/>
    <d v="2025-08-13T00:00:00"/>
    <s v="discontinued"/>
    <x v="1"/>
    <s v="Buy Max"/>
    <s v="Electronics"/>
    <s v="Omni Suppliers"/>
    <x v="1953"/>
    <x v="3"/>
    <x v="1"/>
    <n v="11"/>
    <n v="30"/>
    <n v="17811.54"/>
    <n v="195926.94"/>
    <x v="2"/>
    <x v="1"/>
  </r>
  <r>
    <s v="P5802"/>
    <s v="Campaign Max"/>
    <s v="Furniture"/>
    <x v="1"/>
    <n v="169"/>
    <n v="59"/>
    <n v="426.67"/>
    <n v="72107.23"/>
    <d v="2025-06-14T00:00:00"/>
    <d v="2025-09-06T00:00:00"/>
    <s v="discontinued"/>
    <x v="3"/>
    <s v="Campaign Max"/>
    <s v="Furniture"/>
    <s v="Omni Suppliers"/>
    <x v="1055"/>
    <x v="2"/>
    <x v="1"/>
    <n v="169"/>
    <n v="59"/>
    <n v="426.67"/>
    <n v="72107.23"/>
    <x v="0"/>
    <x v="0"/>
  </r>
  <r>
    <s v="P8050"/>
    <s v="Choice X"/>
    <s v="Furniture"/>
    <x v="1"/>
    <n v="95"/>
    <n v="46"/>
    <n v="13814.79"/>
    <n v="1312405.05"/>
    <d v="2025-04-26T00:00:00"/>
    <d v="2025-08-01T00:00:00"/>
    <s v="discon"/>
    <x v="1"/>
    <s v="Choice X"/>
    <s v="Furniture"/>
    <s v="Omni Suppliers"/>
    <x v="1954"/>
    <x v="2"/>
    <x v="1"/>
    <n v="95"/>
    <n v="46"/>
    <n v="13814.79"/>
    <n v="1312405.05"/>
    <x v="0"/>
    <x v="0"/>
  </r>
  <r>
    <s v="P1881"/>
    <s v="Resource X"/>
    <s v="Clothing"/>
    <x v="3"/>
    <n v="12"/>
    <n v="54"/>
    <n v="10294.280000000001"/>
    <n v="123531.36"/>
    <d v="2025-07-12T00:00:00"/>
    <d v="2025-08-06T00:00:00"/>
    <s v="discontinued"/>
    <x v="3"/>
    <s v="Resource X"/>
    <s v="Clothing"/>
    <s v="Quickstock"/>
    <x v="1955"/>
    <x v="0"/>
    <x v="3"/>
    <n v="12"/>
    <n v="54"/>
    <n v="10294.280000000001"/>
    <n v="123531.36000000002"/>
    <x v="2"/>
    <x v="1"/>
  </r>
  <r>
    <s v="P1158"/>
    <s v="Issue Pro"/>
    <s v="Toys"/>
    <x v="3"/>
    <n v="187"/>
    <n v="56"/>
    <n v="4027.65"/>
    <n v="753170.55"/>
    <d v="2025-07-11T00:00:00"/>
    <d v="2025-07-21T00:00:00"/>
    <m/>
    <x v="3"/>
    <s v="Issue Pro"/>
    <s v="Toys"/>
    <s v="Quickstock"/>
    <x v="1956"/>
    <x v="1"/>
    <x v="3"/>
    <n v="187"/>
    <n v="56"/>
    <n v="4027.65"/>
    <n v="753170.55"/>
    <x v="0"/>
    <x v="0"/>
  </r>
  <r>
    <s v="P8514"/>
    <s v="Research Pro"/>
    <s v="Groceries"/>
    <x v="5"/>
    <n v="59"/>
    <n v="42"/>
    <n v="5008.29"/>
    <n v="295489.11"/>
    <d v="2025-05-25T00:00:00"/>
    <d v="2025-08-20T00:00:00"/>
    <s v="Inactive"/>
    <x v="1"/>
    <s v="Research Pro"/>
    <s v="Groceries"/>
    <s v="Abc Pvt Ltd"/>
    <x v="1957"/>
    <x v="4"/>
    <x v="5"/>
    <n v="59"/>
    <n v="42"/>
    <n v="5008.29"/>
    <n v="295489.11"/>
    <x v="0"/>
    <x v="0"/>
  </r>
  <r>
    <s v="P8803"/>
    <s v="every mini"/>
    <s v="Toys"/>
    <x v="3"/>
    <n v="156"/>
    <n v="66"/>
    <n v="16153.48"/>
    <n v="2519942.88"/>
    <d v="2025-06-11T00:00:00"/>
    <d v="2025-07-26T00:00:00"/>
    <s v="discontinued"/>
    <x v="4"/>
    <s v="Every Mini"/>
    <s v="Toys"/>
    <s v="Quickstock"/>
    <x v="1382"/>
    <x v="1"/>
    <x v="3"/>
    <n v="156"/>
    <n v="66"/>
    <n v="16153.48"/>
    <n v="2519942.88"/>
    <x v="0"/>
    <x v="0"/>
  </r>
  <r>
    <s v="P8257"/>
    <s v="everyone lite"/>
    <s v="Electronics"/>
    <x v="5"/>
    <n v="37"/>
    <n v="46"/>
    <n v="15508.43"/>
    <n v="573811.91"/>
    <d v="2025-06-18T00:00:00"/>
    <d v="2025-09-17T00:00:00"/>
    <s v="active"/>
    <x v="0"/>
    <s v="Everyone Lite"/>
    <s v="Electronics"/>
    <s v="Abc Pvt Ltd"/>
    <x v="1958"/>
    <x v="3"/>
    <x v="5"/>
    <n v="37"/>
    <n v="46"/>
    <n v="15508.43"/>
    <n v="573811.91"/>
    <x v="2"/>
    <x v="1"/>
  </r>
  <r>
    <s v="P3419"/>
    <s v="Leader Plus"/>
    <s v="Furniture"/>
    <x v="1"/>
    <n v="14"/>
    <n v="78"/>
    <n v="13763.43"/>
    <n v="192688.02"/>
    <d v="2025-07-07T00:00:00"/>
    <d v="2025-08-08T00:00:00"/>
    <s v="active"/>
    <x v="2"/>
    <s v="Leader Plus"/>
    <s v="Furniture"/>
    <s v="Omni Suppliers"/>
    <x v="690"/>
    <x v="2"/>
    <x v="1"/>
    <n v="14"/>
    <n v="78"/>
    <n v="13763.43"/>
    <n v="192688.02000000002"/>
    <x v="2"/>
    <x v="1"/>
  </r>
  <r>
    <s v="P8487"/>
    <s v="Off Mini"/>
    <s v="Groceries"/>
    <x v="3"/>
    <m/>
    <n v="69"/>
    <n v="6229.82"/>
    <m/>
    <d v="2025-04-16T00:00:00"/>
    <d v="2025-09-11T00:00:00"/>
    <s v="active"/>
    <x v="3"/>
    <s v="Off Mini"/>
    <s v="Groceries"/>
    <s v="Quickstock"/>
    <x v="1892"/>
    <x v="4"/>
    <x v="3"/>
    <n v="0"/>
    <n v="69"/>
    <n v="6229.82"/>
    <n v="0"/>
    <x v="1"/>
    <x v="1"/>
  </r>
  <r>
    <s v="P5486"/>
    <s v="Rate Mini"/>
    <s v="Groceries"/>
    <x v="4"/>
    <n v="126"/>
    <n v="35"/>
    <n v="7652.96"/>
    <n v="964272.96"/>
    <d v="2025-04-30T00:00:00"/>
    <d v="2025-08-10T00:00:00"/>
    <s v="active"/>
    <x v="2"/>
    <s v="Rate Mini"/>
    <s v="Groceries"/>
    <s v="Retailmart Inc"/>
    <x v="1959"/>
    <x v="4"/>
    <x v="4"/>
    <n v="126"/>
    <n v="35"/>
    <n v="7652.96"/>
    <n v="964272.96"/>
    <x v="0"/>
    <x v="0"/>
  </r>
  <r>
    <s v="P1567"/>
    <s v="Serious Lite"/>
    <s v="Clothing"/>
    <x v="0"/>
    <n v="104"/>
    <n v="23"/>
    <n v="5841.16"/>
    <n v="607480.64"/>
    <d v="2025-01-16T00:00:00"/>
    <d v="2025-09-06T00:00:00"/>
    <s v="discon"/>
    <x v="3"/>
    <s v="Serious Lite"/>
    <s v="Clothing"/>
    <s v="Global Traders"/>
    <x v="1960"/>
    <x v="0"/>
    <x v="0"/>
    <n v="104"/>
    <n v="23"/>
    <n v="5841.16"/>
    <n v="607480.64"/>
    <x v="0"/>
    <x v="0"/>
  </r>
  <r>
    <s v="P4319"/>
    <s v="Save Mini"/>
    <s v="Toys"/>
    <x v="4"/>
    <n v="16"/>
    <n v="55"/>
    <n v="1641.79"/>
    <n v="26268.639999999999"/>
    <d v="2025-02-15T00:00:00"/>
    <d v="2025-08-21T00:00:00"/>
    <s v="Actv"/>
    <x v="1"/>
    <s v="Save Mini"/>
    <s v="Toys"/>
    <s v="Retailmart Inc"/>
    <x v="1961"/>
    <x v="1"/>
    <x v="4"/>
    <n v="16"/>
    <n v="55"/>
    <n v="1641.79"/>
    <n v="26268.639999999999"/>
    <x v="2"/>
    <x v="1"/>
  </r>
  <r>
    <s v="P4420"/>
    <s v="Thing Pro"/>
    <s v="Clothing"/>
    <x v="2"/>
    <n v="37"/>
    <n v="81"/>
    <n v="1808.13"/>
    <n v="66900.81"/>
    <d v="2025-01-28T00:00:00"/>
    <d v="2025-09-30T00:00:00"/>
    <s v="active"/>
    <x v="1"/>
    <s v="Thing Pro"/>
    <s v="Clothing"/>
    <s v=""/>
    <x v="1962"/>
    <x v="0"/>
    <x v="2"/>
    <n v="37"/>
    <n v="81"/>
    <n v="1808.13"/>
    <n v="66900.81"/>
    <x v="2"/>
    <x v="1"/>
  </r>
  <r>
    <s v="P1465"/>
    <s v="Cell Mini"/>
    <s v="Furniture"/>
    <x v="1"/>
    <n v="160"/>
    <n v="40"/>
    <n v="8923.8700000000008"/>
    <n v="1427819.2"/>
    <d v="2025-03-21T00:00:00"/>
    <d v="2025-09-15T00:00:00"/>
    <s v="active"/>
    <x v="2"/>
    <s v="Cell Mini"/>
    <s v="Furniture"/>
    <s v="Omni Suppliers"/>
    <x v="1963"/>
    <x v="2"/>
    <x v="1"/>
    <n v="160"/>
    <n v="40"/>
    <n v="8923.8700000000008"/>
    <n v="1427819.2000000002"/>
    <x v="0"/>
    <x v="0"/>
  </r>
  <r>
    <s v="P5162"/>
    <s v="Player Max"/>
    <s v="Toys"/>
    <x v="1"/>
    <n v="47"/>
    <n v="95"/>
    <n v="2014.97"/>
    <n v="94703.59"/>
    <d v="2025-04-30T00:00:00"/>
    <d v="2025-08-21T00:00:00"/>
    <s v="Inactive"/>
    <x v="2"/>
    <s v="Player Max"/>
    <s v="Toys"/>
    <s v="Omni Suppliers"/>
    <x v="1185"/>
    <x v="1"/>
    <x v="1"/>
    <n v="47"/>
    <n v="95"/>
    <n v="2014.97"/>
    <n v="94703.59"/>
    <x v="2"/>
    <x v="1"/>
  </r>
  <r>
    <s v="P3631"/>
    <s v="Able X"/>
    <s v="Clothing"/>
    <x v="0"/>
    <n v="100"/>
    <n v="81"/>
    <n v="2822.25"/>
    <n v="282225"/>
    <d v="2025-01-30T00:00:00"/>
    <d v="2025-07-25T00:00:00"/>
    <s v="Actv"/>
    <x v="0"/>
    <s v="Able X"/>
    <s v="Clothing"/>
    <s v="Global Traders"/>
    <x v="1964"/>
    <x v="0"/>
    <x v="0"/>
    <n v="100"/>
    <n v="81"/>
    <n v="2822.25"/>
    <n v="282225"/>
    <x v="0"/>
    <x v="0"/>
  </r>
  <r>
    <s v="P3369"/>
    <s v="To Plus"/>
    <s v="Electronics"/>
    <x v="5"/>
    <n v="139"/>
    <n v="41"/>
    <n v="3336.44"/>
    <n v="463765.16"/>
    <d v="2025-05-07T00:00:00"/>
    <d v="2025-09-10T00:00:00"/>
    <s v="discontinued"/>
    <x v="3"/>
    <s v="To Plus"/>
    <s v="Electronics"/>
    <s v="Abc Pvt Ltd"/>
    <x v="1063"/>
    <x v="3"/>
    <x v="5"/>
    <n v="139"/>
    <n v="41"/>
    <n v="3336.44"/>
    <n v="463765.16000000003"/>
    <x v="0"/>
    <x v="0"/>
  </r>
  <r>
    <s v="P7656"/>
    <s v="most max"/>
    <s v="Clothing"/>
    <x v="4"/>
    <n v="152"/>
    <n v="61"/>
    <n v="11127.5"/>
    <n v="1691380"/>
    <d v="2025-06-16T00:00:00"/>
    <d v="2025-07-30T00:00:00"/>
    <m/>
    <x v="4"/>
    <s v="Most Max"/>
    <s v="Clothing"/>
    <s v="Retailmart Inc"/>
    <x v="1965"/>
    <x v="0"/>
    <x v="4"/>
    <n v="152"/>
    <n v="61"/>
    <n v="11127.5"/>
    <n v="1691380"/>
    <x v="0"/>
    <x v="0"/>
  </r>
  <r>
    <s v="P9884"/>
    <s v="Discuss Max"/>
    <s v="Groceries"/>
    <x v="2"/>
    <n v="183"/>
    <n v="82"/>
    <n v="7429.28"/>
    <n v="1359558.24"/>
    <d v="2025-05-01T00:00:00"/>
    <d v="2025-08-20T00:00:00"/>
    <s v="Inactive"/>
    <x v="0"/>
    <s v="Discuss Max"/>
    <s v="Groceries"/>
    <s v=""/>
    <x v="1966"/>
    <x v="4"/>
    <x v="2"/>
    <n v="183"/>
    <n v="82"/>
    <n v="7429.28"/>
    <n v="1359558.24"/>
    <x v="0"/>
    <x v="0"/>
  </r>
  <r>
    <s v="P6562"/>
    <s v="trade max"/>
    <s v="Groceries"/>
    <x v="1"/>
    <n v="172"/>
    <n v="46"/>
    <n v="5035.03"/>
    <n v="866025.15999999992"/>
    <d v="2025-05-06T00:00:00"/>
    <d v="2025-09-07T00:00:00"/>
    <s v="Inactive"/>
    <x v="2"/>
    <s v="Trade Max"/>
    <s v="Groceries"/>
    <s v="Omni Suppliers"/>
    <x v="1967"/>
    <x v="4"/>
    <x v="1"/>
    <n v="172"/>
    <n v="46"/>
    <n v="5035.03"/>
    <n v="866025.15999999992"/>
    <x v="0"/>
    <x v="0"/>
  </r>
  <r>
    <s v="P4925"/>
    <s v="Part Lite"/>
    <s v="Toys"/>
    <x v="1"/>
    <n v="15"/>
    <n v="85"/>
    <n v="19784.25"/>
    <n v="296763.75"/>
    <d v="2025-05-12T00:00:00"/>
    <d v="2025-08-14T00:00:00"/>
    <m/>
    <x v="0"/>
    <s v="Part Lite"/>
    <s v="Toys"/>
    <s v="Omni Suppliers"/>
    <x v="1968"/>
    <x v="1"/>
    <x v="1"/>
    <n v="15"/>
    <n v="85"/>
    <n v="19784.25"/>
    <n v="296763.75"/>
    <x v="2"/>
    <x v="1"/>
  </r>
  <r>
    <s v="P7018"/>
    <s v="Plant Lite"/>
    <s v="Toys"/>
    <x v="2"/>
    <n v="117"/>
    <n v="99"/>
    <n v="15113.61"/>
    <n v="1768292.37"/>
    <d v="2025-02-23T00:00:00"/>
    <d v="2025-08-15T00:00:00"/>
    <s v="discontinued"/>
    <x v="1"/>
    <s v="Plant Lite"/>
    <s v="Toys"/>
    <s v=""/>
    <x v="1969"/>
    <x v="1"/>
    <x v="2"/>
    <n v="117"/>
    <n v="99"/>
    <n v="15113.61"/>
    <n v="1768292.37"/>
    <x v="0"/>
    <x v="0"/>
  </r>
  <r>
    <s v="P2440"/>
    <s v="Strategy Max"/>
    <s v="Groceries"/>
    <x v="4"/>
    <n v="42"/>
    <n v="48"/>
    <n v="2798.37"/>
    <n v="117531.54"/>
    <d v="2025-05-07T00:00:00"/>
    <d v="2025-08-26T00:00:00"/>
    <m/>
    <x v="0"/>
    <s v="Strategy Max"/>
    <s v="Groceries"/>
    <s v="Retailmart Inc"/>
    <x v="1970"/>
    <x v="4"/>
    <x v="4"/>
    <n v="42"/>
    <n v="48"/>
    <n v="2798.37"/>
    <n v="117531.54"/>
    <x v="2"/>
    <x v="1"/>
  </r>
  <r>
    <s v="P3945"/>
    <s v="Son Max"/>
    <s v="Clothing"/>
    <x v="3"/>
    <m/>
    <n v="62"/>
    <n v="13496.33"/>
    <m/>
    <d v="2025-05-17T00:00:00"/>
    <d v="2025-09-14T00:00:00"/>
    <s v="active"/>
    <x v="4"/>
    <s v="Son Max"/>
    <s v="Clothing"/>
    <s v="Quickstock"/>
    <x v="1971"/>
    <x v="0"/>
    <x v="3"/>
    <n v="0"/>
    <n v="62"/>
    <n v="13496.33"/>
    <n v="0"/>
    <x v="1"/>
    <x v="1"/>
  </r>
  <r>
    <s v="P9792"/>
    <s v="Position Mini"/>
    <s v="Furniture"/>
    <x v="3"/>
    <n v="136"/>
    <n v="22"/>
    <n v="1213.03"/>
    <n v="164972.07999999999"/>
    <d v="2025-01-30T00:00:00"/>
    <d v="2025-08-13T00:00:00"/>
    <s v="Inactive"/>
    <x v="1"/>
    <s v="Position Mini"/>
    <s v="Furniture"/>
    <s v="Quickstock"/>
    <x v="331"/>
    <x v="2"/>
    <x v="3"/>
    <n v="136"/>
    <n v="22"/>
    <n v="1213.03"/>
    <n v="164972.07999999999"/>
    <x v="0"/>
    <x v="0"/>
  </r>
  <r>
    <s v="P3218"/>
    <s v="Manager X"/>
    <s v="Furniture"/>
    <x v="3"/>
    <n v="99"/>
    <n v="20"/>
    <n v="6526.99"/>
    <n v="646172.01"/>
    <d v="2025-05-20T00:00:00"/>
    <d v="2025-10-10T00:00:00"/>
    <s v="Actv"/>
    <x v="1"/>
    <s v="Manager X"/>
    <s v="Furniture"/>
    <s v="Quickstock"/>
    <x v="1972"/>
    <x v="2"/>
    <x v="3"/>
    <n v="99"/>
    <n v="20"/>
    <n v="6526.99"/>
    <n v="646172.01"/>
    <x v="0"/>
    <x v="0"/>
  </r>
  <r>
    <s v="P9062"/>
    <s v="Stop Pro"/>
    <s v="Electronics"/>
    <x v="1"/>
    <n v="54"/>
    <n v="20"/>
    <n v="5947.27"/>
    <n v="321152.58"/>
    <d v="2025-02-22T00:00:00"/>
    <d v="2025-08-23T00:00:00"/>
    <m/>
    <x v="4"/>
    <s v="Stop Pro"/>
    <s v="Electronics"/>
    <s v="Omni Suppliers"/>
    <x v="1973"/>
    <x v="3"/>
    <x v="1"/>
    <n v="54"/>
    <n v="20"/>
    <n v="5947.27"/>
    <n v="321152.58"/>
    <x v="0"/>
    <x v="0"/>
  </r>
  <r>
    <s v="P7984"/>
    <s v="Clear Max"/>
    <s v="Clothing"/>
    <x v="1"/>
    <n v="187"/>
    <n v="78"/>
    <n v="3294.91"/>
    <n v="616148.16999999993"/>
    <d v="2025-06-03T00:00:00"/>
    <d v="2025-08-24T00:00:00"/>
    <s v="Inactive"/>
    <x v="3"/>
    <s v="Clear Max"/>
    <s v="Clothing"/>
    <s v="Omni Suppliers"/>
    <x v="1974"/>
    <x v="0"/>
    <x v="1"/>
    <n v="187"/>
    <n v="78"/>
    <n v="3294.91"/>
    <n v="616148.16999999993"/>
    <x v="0"/>
    <x v="0"/>
  </r>
  <r>
    <s v="P1944"/>
    <s v="Science Plus"/>
    <s v="Groceries"/>
    <x v="5"/>
    <n v="41"/>
    <n v="46"/>
    <n v="2313.8000000000002"/>
    <n v="94865.8"/>
    <d v="2025-04-13T00:00:00"/>
    <d v="2025-08-14T00:00:00"/>
    <s v="Actv"/>
    <x v="2"/>
    <s v="Science Plus"/>
    <s v="Groceries"/>
    <s v="Abc Pvt Ltd"/>
    <x v="1975"/>
    <x v="4"/>
    <x v="5"/>
    <n v="41"/>
    <n v="46"/>
    <n v="2313.8000000000002"/>
    <n v="94865.8"/>
    <x v="2"/>
    <x v="1"/>
  </r>
  <r>
    <s v="P3926"/>
    <s v="Surface Max"/>
    <s v="Electronics"/>
    <x v="3"/>
    <m/>
    <n v="33"/>
    <n v="4943.83"/>
    <m/>
    <d v="2025-06-22T00:00:00"/>
    <d v="2025-07-17T00:00:00"/>
    <s v="discon"/>
    <x v="0"/>
    <s v="Surface Max"/>
    <s v="Electronics"/>
    <s v="Quickstock"/>
    <x v="1051"/>
    <x v="3"/>
    <x v="3"/>
    <n v="0"/>
    <n v="33"/>
    <n v="4943.83"/>
    <n v="0"/>
    <x v="1"/>
    <x v="1"/>
  </r>
  <r>
    <s v="P7249"/>
    <s v="Organization X"/>
    <s v="Electronics"/>
    <x v="2"/>
    <n v="95"/>
    <n v="67"/>
    <n v="12672.29"/>
    <n v="1203867.55"/>
    <d v="2025-03-16T00:00:00"/>
    <d v="2025-08-18T00:00:00"/>
    <s v="discontinued"/>
    <x v="3"/>
    <s v="Organization X"/>
    <s v="Electronics"/>
    <s v=""/>
    <x v="1976"/>
    <x v="3"/>
    <x v="2"/>
    <n v="95"/>
    <n v="67"/>
    <n v="12672.29"/>
    <n v="1203867.55"/>
    <x v="0"/>
    <x v="0"/>
  </r>
  <r>
    <s v="P2902"/>
    <s v="Possible Lite"/>
    <s v="Toys"/>
    <x v="5"/>
    <n v="103"/>
    <n v="96"/>
    <n v="15570.79"/>
    <n v="1603791.37"/>
    <d v="2025-01-28T00:00:00"/>
    <d v="2025-10-06T00:00:00"/>
    <s v="active"/>
    <x v="1"/>
    <s v="Possible Lite"/>
    <s v="Toys"/>
    <s v="Abc Pvt Ltd"/>
    <x v="1977"/>
    <x v="1"/>
    <x v="5"/>
    <n v="103"/>
    <n v="96"/>
    <n v="15570.79"/>
    <n v="1603791.37"/>
    <x v="0"/>
    <x v="0"/>
  </r>
  <r>
    <s v="P8377"/>
    <s v="Plant X"/>
    <s v="Groceries"/>
    <x v="3"/>
    <n v="99"/>
    <n v="82"/>
    <n v="286.83"/>
    <n v="28396.17"/>
    <d v="2025-03-13T00:00:00"/>
    <d v="2025-08-29T00:00:00"/>
    <s v="Actv"/>
    <x v="1"/>
    <s v="Plant X"/>
    <s v="Groceries"/>
    <s v="Quickstock"/>
    <x v="1500"/>
    <x v="4"/>
    <x v="3"/>
    <n v="99"/>
    <n v="82"/>
    <n v="286.83"/>
    <n v="28396.17"/>
    <x v="0"/>
    <x v="0"/>
  </r>
  <r>
    <s v="P2178"/>
    <s v="Former Max"/>
    <s v="Toys"/>
    <x v="1"/>
    <n v="136"/>
    <n v="58"/>
    <n v="7549.97"/>
    <n v="1026795.92"/>
    <d v="2025-04-28T00:00:00"/>
    <d v="2025-08-29T00:00:00"/>
    <s v="active"/>
    <x v="1"/>
    <s v="Former Max"/>
    <s v="Toys"/>
    <s v="Omni Suppliers"/>
    <x v="1978"/>
    <x v="1"/>
    <x v="1"/>
    <n v="136"/>
    <n v="58"/>
    <n v="7549.97"/>
    <n v="1026795.92"/>
    <x v="0"/>
    <x v="0"/>
  </r>
  <r>
    <s v="P1070"/>
    <s v="Question Plus"/>
    <s v="Electronics"/>
    <x v="5"/>
    <n v="6"/>
    <n v="91"/>
    <n v="16264.5"/>
    <n v="97587"/>
    <d v="2025-05-26T00:00:00"/>
    <d v="2025-09-02T00:00:00"/>
    <m/>
    <x v="3"/>
    <s v="Question Plus"/>
    <s v="Electronics"/>
    <s v="Abc Pvt Ltd"/>
    <x v="33"/>
    <x v="3"/>
    <x v="5"/>
    <n v="6"/>
    <n v="91"/>
    <n v="16264.5"/>
    <n v="97587"/>
    <x v="2"/>
    <x v="1"/>
  </r>
  <r>
    <s v="P6612"/>
    <s v="impact mini"/>
    <s v="Toys"/>
    <x v="5"/>
    <n v="137"/>
    <n v="90"/>
    <n v="1456.57"/>
    <n v="199550.09"/>
    <d v="2025-02-19T00:00:00"/>
    <d v="2025-07-20T00:00:00"/>
    <s v="discontinued"/>
    <x v="2"/>
    <s v="Impact Mini"/>
    <s v="Toys"/>
    <s v="Abc Pvt Ltd"/>
    <x v="1979"/>
    <x v="1"/>
    <x v="5"/>
    <n v="137"/>
    <n v="90"/>
    <n v="1456.57"/>
    <n v="199550.09"/>
    <x v="0"/>
    <x v="0"/>
  </r>
  <r>
    <s v="P9804"/>
    <s v="Movie Pro"/>
    <s v="Toys"/>
    <x v="4"/>
    <n v="94"/>
    <n v="76"/>
    <n v="14553.25"/>
    <n v="1368005.5"/>
    <d v="2025-06-10T00:00:00"/>
    <d v="2025-09-12T00:00:00"/>
    <s v="Inactive"/>
    <x v="3"/>
    <s v="Movie Pro"/>
    <s v="Toys"/>
    <s v="Retailmart Inc"/>
    <x v="1980"/>
    <x v="1"/>
    <x v="4"/>
    <n v="94"/>
    <n v="76"/>
    <n v="14553.25"/>
    <n v="1368005.5"/>
    <x v="0"/>
    <x v="0"/>
  </r>
  <r>
    <s v="P3406"/>
    <s v="participant mini"/>
    <s v="Toys"/>
    <x v="0"/>
    <n v="125"/>
    <n v="46"/>
    <n v="10815.34"/>
    <n v="1351917.5"/>
    <d v="2025-05-14T00:00:00"/>
    <d v="2025-10-04T00:00:00"/>
    <s v="active"/>
    <x v="0"/>
    <s v="Participant Mini"/>
    <s v="Toys"/>
    <s v="Global Traders"/>
    <x v="729"/>
    <x v="1"/>
    <x v="0"/>
    <n v="125"/>
    <n v="46"/>
    <n v="10815.34"/>
    <n v="1351917.5"/>
    <x v="0"/>
    <x v="0"/>
  </r>
  <r>
    <s v="P4587"/>
    <s v="Toward X"/>
    <s v="Groceries"/>
    <x v="4"/>
    <n v="87"/>
    <n v="42"/>
    <n v="500.27"/>
    <n v="43523.49"/>
    <d v="2025-05-21T00:00:00"/>
    <d v="2025-09-07T00:00:00"/>
    <s v="discontinued"/>
    <x v="1"/>
    <s v="Toward X"/>
    <s v="Groceries"/>
    <s v="Retailmart Inc"/>
    <x v="1802"/>
    <x v="4"/>
    <x v="4"/>
    <n v="87"/>
    <n v="42"/>
    <n v="500.27"/>
    <n v="43523.49"/>
    <x v="0"/>
    <x v="0"/>
  </r>
  <r>
    <s v="P4842"/>
    <s v="Lay Mini"/>
    <s v="Clothing"/>
    <x v="4"/>
    <n v="90"/>
    <n v="22"/>
    <n v="11219.87"/>
    <n v="1009788.3"/>
    <d v="2025-07-03T00:00:00"/>
    <d v="2025-09-05T00:00:00"/>
    <s v="active"/>
    <x v="4"/>
    <s v="Lay Mini"/>
    <s v="Clothing"/>
    <s v="Retailmart Inc"/>
    <x v="1981"/>
    <x v="0"/>
    <x v="4"/>
    <n v="90"/>
    <n v="22"/>
    <n v="11219.87"/>
    <n v="1009788.3"/>
    <x v="0"/>
    <x v="0"/>
  </r>
  <r>
    <s v="P3128"/>
    <s v="Property Mini"/>
    <s v="Electronics"/>
    <x v="0"/>
    <n v="158"/>
    <n v="29"/>
    <n v="301.27"/>
    <n v="47600.66"/>
    <d v="2025-02-27T00:00:00"/>
    <d v="2025-09-10T00:00:00"/>
    <s v="discon"/>
    <x v="3"/>
    <s v="Property Mini"/>
    <s v="Electronics"/>
    <s v="Global Traders"/>
    <x v="1982"/>
    <x v="3"/>
    <x v="0"/>
    <n v="158"/>
    <n v="29"/>
    <n v="301.27"/>
    <n v="47600.659999999996"/>
    <x v="0"/>
    <x v="0"/>
  </r>
  <r>
    <s v="P2149"/>
    <s v="Firm Lite"/>
    <s v="Groceries"/>
    <x v="0"/>
    <n v="112"/>
    <n v="40"/>
    <n v="1132.71"/>
    <n v="126863.52"/>
    <d v="2025-06-08T00:00:00"/>
    <d v="2025-09-16T00:00:00"/>
    <s v="active"/>
    <x v="0"/>
    <s v="Firm Lite"/>
    <s v="Groceries"/>
    <s v="Global Traders"/>
    <x v="1218"/>
    <x v="4"/>
    <x v="0"/>
    <n v="112"/>
    <n v="40"/>
    <n v="1132.71"/>
    <n v="126863.52"/>
    <x v="0"/>
    <x v="0"/>
  </r>
  <r>
    <s v="P4952"/>
    <s v="Practice Max"/>
    <s v="Clothing"/>
    <x v="0"/>
    <n v="48"/>
    <n v="26"/>
    <n v="9382.66"/>
    <n v="450367.68"/>
    <d v="2025-03-19T00:00:00"/>
    <d v="2025-07-29T00:00:00"/>
    <s v="discontinued"/>
    <x v="1"/>
    <s v="Practice Max"/>
    <s v="Clothing"/>
    <s v="Global Traders"/>
    <x v="1983"/>
    <x v="0"/>
    <x v="0"/>
    <n v="48"/>
    <n v="26"/>
    <n v="9382.66"/>
    <n v="450367.68"/>
    <x v="0"/>
    <x v="0"/>
  </r>
  <r>
    <s v="P7412"/>
    <s v="Painting Pro"/>
    <s v="Electronics"/>
    <x v="5"/>
    <n v="2"/>
    <n v="21"/>
    <n v="5324.87"/>
    <n v="10649.74"/>
    <d v="2025-05-22T00:00:00"/>
    <d v="2025-08-14T00:00:00"/>
    <s v="active"/>
    <x v="1"/>
    <s v="Painting Pro"/>
    <s v="Electronics"/>
    <s v="Abc Pvt Ltd"/>
    <x v="233"/>
    <x v="3"/>
    <x v="5"/>
    <n v="2"/>
    <n v="21"/>
    <n v="5324.87"/>
    <n v="10649.74"/>
    <x v="2"/>
    <x v="1"/>
  </r>
  <r>
    <s v="P5908"/>
    <s v="Indeed Pro"/>
    <s v="Groceries"/>
    <x v="1"/>
    <n v="70"/>
    <n v="24"/>
    <n v="4300.49"/>
    <n v="301034.3"/>
    <d v="2025-01-17T00:00:00"/>
    <d v="2025-07-26T00:00:00"/>
    <s v="active"/>
    <x v="2"/>
    <s v="Indeed Pro"/>
    <s v="Groceries"/>
    <s v="Omni Suppliers"/>
    <x v="374"/>
    <x v="4"/>
    <x v="1"/>
    <n v="70"/>
    <n v="24"/>
    <n v="4300.49"/>
    <n v="301034.3"/>
    <x v="0"/>
    <x v="0"/>
  </r>
  <r>
    <s v="P5666"/>
    <s v="Plant Plus"/>
    <s v="Clothing"/>
    <x v="1"/>
    <n v="155"/>
    <n v="77"/>
    <n v="1237.27"/>
    <n v="191776.85"/>
    <d v="2025-06-20T00:00:00"/>
    <d v="2025-09-17T00:00:00"/>
    <s v="Inactive"/>
    <x v="0"/>
    <s v="Plant Plus"/>
    <s v="Clothing"/>
    <s v="Omni Suppliers"/>
    <x v="1984"/>
    <x v="0"/>
    <x v="1"/>
    <n v="155"/>
    <n v="77"/>
    <n v="1237.27"/>
    <n v="191776.85"/>
    <x v="0"/>
    <x v="0"/>
  </r>
  <r>
    <s v="P9580"/>
    <s v="Could Max"/>
    <s v="Electronics"/>
    <x v="1"/>
    <n v="187"/>
    <n v="62"/>
    <n v="14037.77"/>
    <n v="2625062.9900000002"/>
    <d v="2025-05-15T00:00:00"/>
    <d v="2025-07-27T00:00:00"/>
    <s v="Actv"/>
    <x v="0"/>
    <s v="Could Max"/>
    <s v="Electronics"/>
    <s v="Omni Suppliers"/>
    <x v="1985"/>
    <x v="3"/>
    <x v="1"/>
    <n v="187"/>
    <n v="62"/>
    <n v="14037.77"/>
    <n v="2625062.9900000002"/>
    <x v="0"/>
    <x v="0"/>
  </r>
  <r>
    <s v="P6066"/>
    <s v="Affect Lite"/>
    <s v="Electronics"/>
    <x v="5"/>
    <n v="53"/>
    <n v="64"/>
    <n v="11542.81"/>
    <n v="611768.92999999993"/>
    <d v="2025-05-30T00:00:00"/>
    <d v="2025-09-20T00:00:00"/>
    <s v="Inactive"/>
    <x v="4"/>
    <s v="Affect Lite"/>
    <s v="Electronics"/>
    <s v="Abc Pvt Ltd"/>
    <x v="1986"/>
    <x v="3"/>
    <x v="5"/>
    <n v="53"/>
    <n v="64"/>
    <n v="11542.81"/>
    <n v="611768.92999999993"/>
    <x v="2"/>
    <x v="1"/>
  </r>
  <r>
    <s v="P9495"/>
    <s v="Word Pro"/>
    <s v="Groceries"/>
    <x v="2"/>
    <n v="117"/>
    <n v="73"/>
    <n v="14318.98"/>
    <n v="1675320.66"/>
    <d v="2025-02-11T00:00:00"/>
    <d v="2025-09-21T00:00:00"/>
    <s v="active"/>
    <x v="4"/>
    <s v="Word Pro"/>
    <s v="Groceries"/>
    <s v=""/>
    <x v="1987"/>
    <x v="4"/>
    <x v="2"/>
    <n v="117"/>
    <n v="73"/>
    <n v="14318.98"/>
    <n v="1675320.66"/>
    <x v="0"/>
    <x v="0"/>
  </r>
  <r>
    <s v="P6039"/>
    <s v="Always Lite"/>
    <s v="Electronics"/>
    <x v="5"/>
    <n v="22"/>
    <m/>
    <n v="939.17"/>
    <n v="20661.740000000002"/>
    <d v="2025-02-09T00:00:00"/>
    <d v="2025-09-29T00:00:00"/>
    <m/>
    <x v="0"/>
    <s v="Always Lite"/>
    <s v="Electronics"/>
    <s v="Abc Pvt Ltd"/>
    <x v="1988"/>
    <x v="3"/>
    <x v="5"/>
    <n v="22"/>
    <n v="0"/>
    <n v="939.17"/>
    <n v="20661.739999999998"/>
    <x v="0"/>
    <x v="0"/>
  </r>
  <r>
    <s v="P7324"/>
    <s v="Woman Max"/>
    <s v="Furniture"/>
    <x v="5"/>
    <n v="13"/>
    <n v="71"/>
    <n v="15863.92"/>
    <n v="206230.96"/>
    <d v="2025-06-23T00:00:00"/>
    <d v="2025-09-12T00:00:00"/>
    <s v="active"/>
    <x v="0"/>
    <s v="Woman Max"/>
    <s v="Furniture"/>
    <s v="Abc Pvt Ltd"/>
    <x v="1989"/>
    <x v="2"/>
    <x v="5"/>
    <n v="13"/>
    <n v="71"/>
    <n v="15863.92"/>
    <n v="206230.96"/>
    <x v="2"/>
    <x v="1"/>
  </r>
  <r>
    <s v="P3823"/>
    <s v="Lot Plus"/>
    <s v="Electronics"/>
    <x v="1"/>
    <n v="167"/>
    <n v="41"/>
    <n v="8787.3799999999992"/>
    <n v="1467492.46"/>
    <d v="2025-02-18T00:00:00"/>
    <d v="2025-10-03T00:00:00"/>
    <s v="Inactive"/>
    <x v="2"/>
    <s v="Lot Plus"/>
    <s v="Electronics"/>
    <s v="Omni Suppliers"/>
    <x v="1990"/>
    <x v="3"/>
    <x v="1"/>
    <n v="167"/>
    <n v="41"/>
    <n v="8787.3799999999992"/>
    <n v="1467492.46"/>
    <x v="0"/>
    <x v="0"/>
  </r>
  <r>
    <s v="P8641"/>
    <s v="Society Mini"/>
    <s v="Electronics"/>
    <x v="1"/>
    <n v="148"/>
    <n v="55"/>
    <n v="14726.07"/>
    <n v="2179458.36"/>
    <d v="2025-06-10T00:00:00"/>
    <d v="2025-08-22T00:00:00"/>
    <s v="discontinued"/>
    <x v="1"/>
    <s v="Society Mini"/>
    <s v="Electronics"/>
    <s v="Omni Suppliers"/>
    <x v="1991"/>
    <x v="3"/>
    <x v="1"/>
    <n v="148"/>
    <n v="55"/>
    <n v="14726.07"/>
    <n v="2179458.36"/>
    <x v="0"/>
    <x v="0"/>
  </r>
  <r>
    <s v="P6443"/>
    <s v="Run Pro"/>
    <s v="Clothing"/>
    <x v="4"/>
    <n v="89"/>
    <n v="23"/>
    <n v="5210.7"/>
    <n v="463752.3"/>
    <d v="2025-04-10T00:00:00"/>
    <d v="2025-09-30T00:00:00"/>
    <s v="active"/>
    <x v="0"/>
    <s v="Run Pro"/>
    <s v="Clothing"/>
    <s v="Retailmart Inc"/>
    <x v="1992"/>
    <x v="0"/>
    <x v="4"/>
    <n v="89"/>
    <n v="23"/>
    <n v="5210.7"/>
    <n v="463752.3"/>
    <x v="0"/>
    <x v="0"/>
  </r>
  <r>
    <s v="P9221"/>
    <s v="Miss Lite"/>
    <s v="Toys"/>
    <x v="0"/>
    <n v="114"/>
    <n v="64"/>
    <n v="18189.84"/>
    <n v="2073641.76"/>
    <d v="2025-07-08T00:00:00"/>
    <d v="2025-08-23T00:00:00"/>
    <s v="discontinued"/>
    <x v="4"/>
    <s v="Miss Lite"/>
    <s v="Toys"/>
    <s v="Global Traders"/>
    <x v="1993"/>
    <x v="1"/>
    <x v="0"/>
    <n v="114"/>
    <n v="64"/>
    <n v="18189.84"/>
    <n v="2073641.76"/>
    <x v="0"/>
    <x v="0"/>
  </r>
  <r>
    <s v="P5604"/>
    <s v="Follow Mini"/>
    <s v="Toys"/>
    <x v="3"/>
    <n v="22"/>
    <n v="35"/>
    <n v="9327.4500000000007"/>
    <n v="205203.9"/>
    <d v="2025-05-20T00:00:00"/>
    <d v="2025-07-14T00:00:00"/>
    <s v="active"/>
    <x v="3"/>
    <s v="Follow Mini"/>
    <s v="Toys"/>
    <s v="Quickstock"/>
    <x v="1994"/>
    <x v="1"/>
    <x v="3"/>
    <n v="22"/>
    <n v="35"/>
    <n v="9327.4500000000007"/>
    <n v="205203.90000000002"/>
    <x v="2"/>
    <x v="1"/>
  </r>
  <r>
    <s v="P2607"/>
    <s v="American Plus"/>
    <s v="Toys"/>
    <x v="0"/>
    <n v="47"/>
    <n v="81"/>
    <n v="3415.6"/>
    <n v="160533.20000000001"/>
    <d v="2025-07-13T00:00:00"/>
    <d v="2025-08-29T00:00:00"/>
    <s v="discontinued"/>
    <x v="0"/>
    <s v="American Plus"/>
    <s v="Toys"/>
    <s v="Global Traders"/>
    <x v="26"/>
    <x v="1"/>
    <x v="0"/>
    <n v="47"/>
    <n v="81"/>
    <n v="3415.6"/>
    <n v="160533.19999999998"/>
    <x v="2"/>
    <x v="1"/>
  </r>
  <r>
    <s v="P8274"/>
    <s v="Beautiful X"/>
    <s v="Clothing"/>
    <x v="1"/>
    <n v="132"/>
    <n v="99"/>
    <n v="7957.31"/>
    <n v="1050364.92"/>
    <d v="2025-02-15T00:00:00"/>
    <d v="2025-08-12T00:00:00"/>
    <s v="discon"/>
    <x v="2"/>
    <s v="Beautiful X"/>
    <s v="Clothing"/>
    <s v="Omni Suppliers"/>
    <x v="1273"/>
    <x v="0"/>
    <x v="1"/>
    <n v="132"/>
    <n v="99"/>
    <n v="7957.31"/>
    <n v="1050364.9200000002"/>
    <x v="0"/>
    <x v="0"/>
  </r>
  <r>
    <s v="P2186"/>
    <s v="major lite"/>
    <s v="Toys"/>
    <x v="5"/>
    <m/>
    <n v="90"/>
    <n v="8680.4"/>
    <m/>
    <d v="2025-04-08T00:00:00"/>
    <d v="2025-09-12T00:00:00"/>
    <s v="Actv"/>
    <x v="0"/>
    <s v="Major Lite"/>
    <s v="Toys"/>
    <s v="Abc Pvt Ltd"/>
    <x v="1995"/>
    <x v="1"/>
    <x v="5"/>
    <n v="0"/>
    <n v="90"/>
    <n v="8680.4"/>
    <n v="0"/>
    <x v="1"/>
    <x v="1"/>
  </r>
  <r>
    <s v="P7724"/>
    <s v="according mini"/>
    <s v="Electronics"/>
    <x v="0"/>
    <n v="44"/>
    <n v="25"/>
    <n v="16648.2"/>
    <n v="732520.8"/>
    <d v="2025-05-22T00:00:00"/>
    <d v="2025-09-07T00:00:00"/>
    <s v="discontinued"/>
    <x v="2"/>
    <s v="According Mini"/>
    <s v="Electronics"/>
    <s v="Global Traders"/>
    <x v="1255"/>
    <x v="3"/>
    <x v="0"/>
    <n v="44"/>
    <n v="25"/>
    <n v="16648.2"/>
    <n v="732520.8"/>
    <x v="0"/>
    <x v="0"/>
  </r>
  <r>
    <s v="P4524"/>
    <s v="This Plus"/>
    <s v="Electronics"/>
    <x v="1"/>
    <n v="176"/>
    <n v="58"/>
    <n v="4235.0200000000004"/>
    <n v="745363.52"/>
    <d v="2025-01-27T00:00:00"/>
    <d v="2025-09-08T00:00:00"/>
    <s v="Inactive"/>
    <x v="1"/>
    <s v="This Plus"/>
    <s v="Electronics"/>
    <s v="Omni Suppliers"/>
    <x v="666"/>
    <x v="3"/>
    <x v="1"/>
    <n v="176"/>
    <n v="58"/>
    <n v="4235.0200000000004"/>
    <n v="745363.52"/>
    <x v="0"/>
    <x v="0"/>
  </r>
  <r>
    <s v="P9078"/>
    <s v="Beat Lite"/>
    <s v="Groceries"/>
    <x v="4"/>
    <n v="6"/>
    <n v="97"/>
    <n v="12199.53"/>
    <n v="73197.180000000008"/>
    <d v="2025-07-09T00:00:00"/>
    <d v="2025-08-03T00:00:00"/>
    <s v="active"/>
    <x v="2"/>
    <s v="Beat Lite"/>
    <s v="Groceries"/>
    <s v="Retailmart Inc"/>
    <x v="1996"/>
    <x v="4"/>
    <x v="4"/>
    <n v="6"/>
    <n v="97"/>
    <n v="12199.53"/>
    <n v="73197.180000000008"/>
    <x v="2"/>
    <x v="1"/>
  </r>
  <r>
    <s v="P1613"/>
    <s v="Player Max"/>
    <s v="Furniture"/>
    <x v="3"/>
    <n v="194"/>
    <n v="63"/>
    <n v="10913.4"/>
    <n v="2117199.6"/>
    <d v="2025-06-05T00:00:00"/>
    <d v="2025-07-19T00:00:00"/>
    <s v="Inactive"/>
    <x v="2"/>
    <s v="Player Max"/>
    <s v="Furniture"/>
    <s v="Quickstock"/>
    <x v="1185"/>
    <x v="2"/>
    <x v="3"/>
    <n v="194"/>
    <n v="63"/>
    <n v="10913.4"/>
    <n v="2117199.6"/>
    <x v="0"/>
    <x v="0"/>
  </r>
  <r>
    <s v="P5862"/>
    <s v="Game Mini"/>
    <s v="Electronics"/>
    <x v="4"/>
    <n v="81"/>
    <n v="80"/>
    <n v="3820.89"/>
    <n v="309492.09000000003"/>
    <d v="2025-03-12T00:00:00"/>
    <d v="2025-08-05T00:00:00"/>
    <s v="Inactive"/>
    <x v="4"/>
    <s v="Game Mini"/>
    <s v="Electronics"/>
    <s v="Retailmart Inc"/>
    <x v="1997"/>
    <x v="3"/>
    <x v="4"/>
    <n v="81"/>
    <n v="80"/>
    <n v="3820.89"/>
    <n v="309492.08999999997"/>
    <x v="0"/>
    <x v="0"/>
  </r>
  <r>
    <s v="P4007"/>
    <s v="Car Plus"/>
    <s v="Electronics"/>
    <x v="3"/>
    <n v="90"/>
    <n v="72"/>
    <n v="7299.3"/>
    <n v="656937"/>
    <d v="2025-03-25T00:00:00"/>
    <d v="2025-09-05T00:00:00"/>
    <s v="active"/>
    <x v="1"/>
    <s v="Car Plus"/>
    <s v="Electronics"/>
    <s v="Quickstock"/>
    <x v="1998"/>
    <x v="3"/>
    <x v="3"/>
    <n v="90"/>
    <n v="72"/>
    <n v="7299.3"/>
    <n v="656937"/>
    <x v="0"/>
    <x v="0"/>
  </r>
  <r>
    <s v="P2612"/>
    <s v="Ahead Max"/>
    <s v="Toys"/>
    <x v="2"/>
    <n v="43"/>
    <n v="47"/>
    <n v="3489.19"/>
    <n v="150035.17000000001"/>
    <d v="2025-05-16T00:00:00"/>
    <d v="2025-09-18T00:00:00"/>
    <s v="discontinued"/>
    <x v="4"/>
    <s v="Ahead Max"/>
    <s v="Toys"/>
    <s v=""/>
    <x v="137"/>
    <x v="1"/>
    <x v="2"/>
    <n v="43"/>
    <n v="47"/>
    <n v="3489.19"/>
    <n v="150035.17000000001"/>
    <x v="2"/>
    <x v="1"/>
  </r>
  <r>
    <s v="P6299"/>
    <s v="Piece Pro"/>
    <s v="Groceries"/>
    <x v="1"/>
    <n v="156"/>
    <n v="54"/>
    <n v="4552.6099999999997"/>
    <n v="710207.15999999992"/>
    <d v="2025-02-11T00:00:00"/>
    <d v="2025-07-28T00:00:00"/>
    <s v="active"/>
    <x v="2"/>
    <s v="Piece Pro"/>
    <s v="Groceries"/>
    <s v="Omni Suppliers"/>
    <x v="1999"/>
    <x v="4"/>
    <x v="1"/>
    <n v="156"/>
    <n v="54"/>
    <n v="4552.6099999999997"/>
    <n v="710207.15999999992"/>
    <x v="0"/>
    <x v="0"/>
  </r>
  <r>
    <s v="P4360"/>
    <s v="Example Pro"/>
    <s v="Electronics"/>
    <x v="3"/>
    <n v="114"/>
    <n v="94"/>
    <n v="12703.15"/>
    <n v="1448159.1"/>
    <d v="2025-07-08T00:00:00"/>
    <d v="2025-08-01T00:00:00"/>
    <m/>
    <x v="0"/>
    <s v="Example Pro"/>
    <s v="Electronics"/>
    <s v="Quickstock"/>
    <x v="538"/>
    <x v="3"/>
    <x v="3"/>
    <n v="114"/>
    <n v="94"/>
    <n v="12703.15"/>
    <n v="1448159.0999999999"/>
    <x v="0"/>
    <x v="0"/>
  </r>
  <r>
    <s v="P9968"/>
    <s v="Money Lite"/>
    <s v="Groceries"/>
    <x v="5"/>
    <n v="47"/>
    <n v="86"/>
    <n v="1431.14"/>
    <n v="67263.58"/>
    <d v="2025-04-16T00:00:00"/>
    <d v="2025-09-05T00:00:00"/>
    <m/>
    <x v="3"/>
    <s v="Money Lite"/>
    <s v="Groceries"/>
    <s v="Abc Pvt Ltd"/>
    <x v="2000"/>
    <x v="4"/>
    <x v="5"/>
    <n v="47"/>
    <n v="86"/>
    <n v="1431.14"/>
    <n v="67263.58"/>
    <x v="2"/>
    <x v="1"/>
  </r>
  <r>
    <s v="P6803"/>
    <s v="Floor X"/>
    <s v="Furniture"/>
    <x v="3"/>
    <n v="187"/>
    <n v="82"/>
    <n v="7910.05"/>
    <n v="1479179.35"/>
    <d v="2025-06-05T00:00:00"/>
    <d v="2025-08-11T00:00:00"/>
    <m/>
    <x v="4"/>
    <s v="Floor X"/>
    <s v="Furniture"/>
    <s v="Quickstock"/>
    <x v="251"/>
    <x v="2"/>
    <x v="3"/>
    <n v="187"/>
    <n v="82"/>
    <n v="7910.05"/>
    <n v="1479179.35"/>
    <x v="0"/>
    <x v="0"/>
  </r>
  <r>
    <s v="P9722"/>
    <s v="Week Max"/>
    <s v="Furniture"/>
    <x v="5"/>
    <n v="46"/>
    <n v="84"/>
    <n v="18927.98"/>
    <n v="870687.08"/>
    <d v="2025-06-22T00:00:00"/>
    <d v="2025-09-14T00:00:00"/>
    <s v="discontinued"/>
    <x v="0"/>
    <s v="Week Max"/>
    <s v="Furniture"/>
    <s v="Abc Pvt Ltd"/>
    <x v="2001"/>
    <x v="2"/>
    <x v="5"/>
    <n v="46"/>
    <n v="84"/>
    <n v="18927.98"/>
    <n v="870687.08"/>
    <x v="2"/>
    <x v="1"/>
  </r>
  <r>
    <s v="P6265"/>
    <s v="Hospital Max"/>
    <s v="Clothing"/>
    <x v="4"/>
    <n v="177"/>
    <n v="49"/>
    <n v="18654.240000000002"/>
    <n v="3301800.48"/>
    <d v="2025-04-26T00:00:00"/>
    <d v="2025-08-23T00:00:00"/>
    <s v="discontinued"/>
    <x v="4"/>
    <s v="Hospital Max"/>
    <s v="Clothing"/>
    <s v="Retailmart Inc"/>
    <x v="2002"/>
    <x v="0"/>
    <x v="4"/>
    <n v="177"/>
    <n v="49"/>
    <n v="18654.240000000002"/>
    <n v="3301800.4800000004"/>
    <x v="0"/>
    <x v="0"/>
  </r>
  <r>
    <s v="P5228"/>
    <s v="Western Pro"/>
    <s v="Toys"/>
    <x v="1"/>
    <n v="177"/>
    <n v="77"/>
    <n v="16663.939999999999"/>
    <n v="2949517.38"/>
    <d v="2025-02-13T00:00:00"/>
    <d v="2025-08-04T00:00:00"/>
    <s v="active"/>
    <x v="2"/>
    <s v="Western Pro"/>
    <s v="Toys"/>
    <s v="Omni Suppliers"/>
    <x v="160"/>
    <x v="1"/>
    <x v="1"/>
    <n v="177"/>
    <n v="77"/>
    <n v="16663.939999999999"/>
    <n v="2949517.38"/>
    <x v="0"/>
    <x v="0"/>
  </r>
  <r>
    <s v="P9871"/>
    <s v="Always Lite"/>
    <s v="Clothing"/>
    <x v="0"/>
    <m/>
    <n v="78"/>
    <n v="6261.94"/>
    <m/>
    <d v="2025-05-22T00:00:00"/>
    <d v="2025-07-20T00:00:00"/>
    <s v="discon"/>
    <x v="3"/>
    <s v="Always Lite"/>
    <s v="Clothing"/>
    <s v="Global Traders"/>
    <x v="1988"/>
    <x v="0"/>
    <x v="0"/>
    <n v="0"/>
    <n v="78"/>
    <n v="6261.94"/>
    <n v="0"/>
    <x v="1"/>
    <x v="1"/>
  </r>
  <r>
    <s v="P9875"/>
    <s v="Security Lite"/>
    <s v="Groceries"/>
    <x v="4"/>
    <n v="15"/>
    <n v="41"/>
    <n v="14274.69"/>
    <n v="214120.35"/>
    <d v="2025-02-02T00:00:00"/>
    <d v="2025-08-10T00:00:00"/>
    <m/>
    <x v="3"/>
    <s v="Security Lite"/>
    <s v="Groceries"/>
    <s v="Retailmart Inc"/>
    <x v="2003"/>
    <x v="4"/>
    <x v="4"/>
    <n v="15"/>
    <n v="41"/>
    <n v="14274.69"/>
    <n v="214120.35"/>
    <x v="2"/>
    <x v="1"/>
  </r>
  <r>
    <s v="P1942"/>
    <s v="At Pro"/>
    <s v="Clothing"/>
    <x v="3"/>
    <n v="29"/>
    <n v="29"/>
    <n v="3175.12"/>
    <n v="92078.48"/>
    <d v="2025-05-09T00:00:00"/>
    <d v="2025-07-24T00:00:00"/>
    <s v="discontinued"/>
    <x v="3"/>
    <s v="At Pro"/>
    <s v="Clothing"/>
    <s v="Quickstock"/>
    <x v="2004"/>
    <x v="0"/>
    <x v="3"/>
    <n v="29"/>
    <n v="29"/>
    <n v="3175.12"/>
    <n v="92078.48"/>
    <x v="2"/>
    <x v="0"/>
  </r>
  <r>
    <s v="P9140"/>
    <s v="Throw Lite"/>
    <s v="Clothing"/>
    <x v="4"/>
    <n v="17"/>
    <n v="77"/>
    <n v="16093.85"/>
    <n v="273595.45"/>
    <d v="2025-04-29T00:00:00"/>
    <d v="2025-07-17T00:00:00"/>
    <s v="discontinued"/>
    <x v="2"/>
    <s v="Throw Lite"/>
    <s v="Clothing"/>
    <s v="Retailmart Inc"/>
    <x v="2005"/>
    <x v="0"/>
    <x v="4"/>
    <n v="17"/>
    <n v="77"/>
    <n v="16093.85"/>
    <n v="273595.45"/>
    <x v="2"/>
    <x v="1"/>
  </r>
  <r>
    <s v="P5122"/>
    <s v="Father Lite"/>
    <s v="Furniture"/>
    <x v="0"/>
    <n v="67"/>
    <n v="41"/>
    <n v="15355"/>
    <n v="1028785"/>
    <d v="2025-05-08T00:00:00"/>
    <d v="2025-10-11T00:00:00"/>
    <s v="discontinued"/>
    <x v="0"/>
    <s v="Father Lite"/>
    <s v="Furniture"/>
    <s v="Global Traders"/>
    <x v="2006"/>
    <x v="2"/>
    <x v="0"/>
    <n v="67"/>
    <n v="41"/>
    <n v="15355"/>
    <n v="1028785"/>
    <x v="0"/>
    <x v="0"/>
  </r>
  <r>
    <s v="P6228"/>
    <s v="Sell Max"/>
    <s v="Clothing"/>
    <x v="2"/>
    <n v="73"/>
    <n v="85"/>
    <n v="2600.6"/>
    <n v="189843.8"/>
    <d v="2025-05-22T00:00:00"/>
    <d v="2025-09-28T00:00:00"/>
    <s v="discon"/>
    <x v="2"/>
    <s v="Sell Max"/>
    <s v="Clothing"/>
    <s v=""/>
    <x v="2007"/>
    <x v="0"/>
    <x v="2"/>
    <n v="73"/>
    <n v="85"/>
    <n v="2600.6"/>
    <n v="189843.8"/>
    <x v="2"/>
    <x v="1"/>
  </r>
  <r>
    <s v="P6487"/>
    <s v="Wall Mini"/>
    <s v="Electronics"/>
    <x v="1"/>
    <n v="17"/>
    <n v="49"/>
    <n v="9980.24"/>
    <n v="169664.08"/>
    <d v="2025-05-07T00:00:00"/>
    <d v="2025-09-25T00:00:00"/>
    <s v="Actv"/>
    <x v="3"/>
    <s v="Wall Mini"/>
    <s v="Electronics"/>
    <s v="Omni Suppliers"/>
    <x v="2008"/>
    <x v="3"/>
    <x v="1"/>
    <n v="17"/>
    <n v="49"/>
    <n v="9980.24"/>
    <n v="169664.08"/>
    <x v="2"/>
    <x v="1"/>
  </r>
  <r>
    <s v="P3423"/>
    <s v="Management Max"/>
    <s v="Furniture"/>
    <x v="3"/>
    <n v="106"/>
    <n v="32"/>
    <n v="18193.740000000002"/>
    <n v="1928536.44"/>
    <d v="2025-03-23T00:00:00"/>
    <d v="2025-08-14T00:00:00"/>
    <s v="active"/>
    <x v="4"/>
    <s v="Management Max"/>
    <s v="Furniture"/>
    <s v="Quickstock"/>
    <x v="986"/>
    <x v="2"/>
    <x v="3"/>
    <n v="106"/>
    <n v="32"/>
    <n v="18193.740000000002"/>
    <n v="1928536.4400000002"/>
    <x v="0"/>
    <x v="0"/>
  </r>
  <r>
    <s v="P7339"/>
    <s v="Use X"/>
    <s v="Groceries"/>
    <x v="5"/>
    <n v="38"/>
    <n v="43"/>
    <n v="3460.35"/>
    <n v="131493.29999999999"/>
    <d v="2025-02-08T00:00:00"/>
    <d v="2025-10-07T00:00:00"/>
    <s v="discon"/>
    <x v="0"/>
    <s v="Use X"/>
    <s v="Groceries"/>
    <s v="Abc Pvt Ltd"/>
    <x v="378"/>
    <x v="4"/>
    <x v="5"/>
    <n v="38"/>
    <n v="43"/>
    <n v="3460.35"/>
    <n v="131493.29999999999"/>
    <x v="2"/>
    <x v="1"/>
  </r>
  <r>
    <s v="P7961"/>
    <s v="Adult Plus"/>
    <s v="Toys"/>
    <x v="3"/>
    <n v="131"/>
    <n v="70"/>
    <n v="4914.66"/>
    <n v="643820.46"/>
    <d v="2025-03-25T00:00:00"/>
    <d v="2025-09-12T00:00:00"/>
    <s v="active"/>
    <x v="0"/>
    <s v="Adult Plus"/>
    <s v="Toys"/>
    <s v="Quickstock"/>
    <x v="1134"/>
    <x v="1"/>
    <x v="3"/>
    <n v="131"/>
    <n v="70"/>
    <n v="4914.66"/>
    <n v="643820.46"/>
    <x v="0"/>
    <x v="0"/>
  </r>
  <r>
    <s v="P7822"/>
    <s v="Appear X"/>
    <s v="Toys"/>
    <x v="1"/>
    <n v="7"/>
    <n v="64"/>
    <n v="4963.1000000000004"/>
    <n v="34741.699999999997"/>
    <d v="2025-03-31T00:00:00"/>
    <d v="2025-07-17T00:00:00"/>
    <s v="Actv"/>
    <x v="4"/>
    <s v="Appear X"/>
    <s v="Toys"/>
    <s v="Omni Suppliers"/>
    <x v="2009"/>
    <x v="1"/>
    <x v="1"/>
    <n v="7"/>
    <n v="64"/>
    <n v="4963.1000000000004"/>
    <n v="34741.700000000004"/>
    <x v="2"/>
    <x v="1"/>
  </r>
  <r>
    <s v="P4446"/>
    <s v="Husband Mini"/>
    <s v="Clothing"/>
    <x v="3"/>
    <n v="106"/>
    <n v="46"/>
    <n v="19654.63"/>
    <n v="2083390.78"/>
    <d v="2025-07-02T00:00:00"/>
    <d v="2025-08-25T00:00:00"/>
    <s v="Actv"/>
    <x v="4"/>
    <s v="Husband Mini"/>
    <s v="Clothing"/>
    <s v="Quickstock"/>
    <x v="2010"/>
    <x v="0"/>
    <x v="3"/>
    <n v="106"/>
    <n v="46"/>
    <n v="19654.63"/>
    <n v="2083390.78"/>
    <x v="0"/>
    <x v="0"/>
  </r>
  <r>
    <s v="P9824"/>
    <s v="Age Plus"/>
    <s v="Electronics"/>
    <x v="3"/>
    <n v="23"/>
    <n v="58"/>
    <n v="8490.36"/>
    <n v="195278.28"/>
    <d v="2025-03-06T00:00:00"/>
    <d v="2025-08-17T00:00:00"/>
    <s v="discon"/>
    <x v="4"/>
    <s v="Age Plus"/>
    <s v="Electronics"/>
    <s v="Quickstock"/>
    <x v="2011"/>
    <x v="3"/>
    <x v="3"/>
    <n v="23"/>
    <n v="58"/>
    <n v="8490.36"/>
    <n v="195278.28000000003"/>
    <x v="2"/>
    <x v="1"/>
  </r>
  <r>
    <s v="P7116"/>
    <s v="Game Pro"/>
    <s v="Groceries"/>
    <x v="3"/>
    <n v="130"/>
    <n v="51"/>
    <n v="6639.37"/>
    <n v="863118.1"/>
    <d v="2025-06-18T00:00:00"/>
    <d v="2025-07-26T00:00:00"/>
    <s v="active"/>
    <x v="4"/>
    <s v="Game Pro"/>
    <s v="Groceries"/>
    <s v="Quickstock"/>
    <x v="1755"/>
    <x v="4"/>
    <x v="3"/>
    <n v="130"/>
    <n v="51"/>
    <n v="6639.37"/>
    <n v="863118.1"/>
    <x v="0"/>
    <x v="0"/>
  </r>
  <r>
    <s v="P4759"/>
    <s v="Director Pro"/>
    <s v="Groceries"/>
    <x v="0"/>
    <n v="80"/>
    <n v="87"/>
    <n v="7740.14"/>
    <n v="619211.20000000007"/>
    <d v="2025-05-21T00:00:00"/>
    <d v="2025-08-02T00:00:00"/>
    <s v="discontinued"/>
    <x v="3"/>
    <s v="Director Pro"/>
    <s v="Groceries"/>
    <s v="Global Traders"/>
    <x v="2012"/>
    <x v="4"/>
    <x v="0"/>
    <n v="80"/>
    <n v="87"/>
    <n v="7740.14"/>
    <n v="619211.20000000007"/>
    <x v="2"/>
    <x v="1"/>
  </r>
  <r>
    <s v="P1063"/>
    <s v="Analysis Plus"/>
    <s v="Clothing"/>
    <x v="3"/>
    <n v="100"/>
    <n v="85"/>
    <n v="2159.1999999999998"/>
    <n v="215920"/>
    <d v="2025-02-01T00:00:00"/>
    <d v="2025-09-12T00:00:00"/>
    <s v="discon"/>
    <x v="2"/>
    <s v="Analysis Plus"/>
    <s v="Clothing"/>
    <s v="Quickstock"/>
    <x v="1654"/>
    <x v="0"/>
    <x v="3"/>
    <n v="100"/>
    <n v="85"/>
    <n v="2159.1999999999998"/>
    <n v="215919.99999999997"/>
    <x v="0"/>
    <x v="0"/>
  </r>
  <r>
    <s v="P6962"/>
    <s v="Trade X"/>
    <s v="Groceries"/>
    <x v="3"/>
    <n v="44"/>
    <n v="93"/>
    <n v="4018.39"/>
    <n v="176809.16"/>
    <d v="2025-01-25T00:00:00"/>
    <d v="2025-09-28T00:00:00"/>
    <s v="discon"/>
    <x v="4"/>
    <s v="Trade X"/>
    <s v="Groceries"/>
    <s v="Quickstock"/>
    <x v="2013"/>
    <x v="4"/>
    <x v="3"/>
    <n v="44"/>
    <n v="93"/>
    <n v="4018.39"/>
    <n v="176809.16"/>
    <x v="2"/>
    <x v="1"/>
  </r>
  <r>
    <s v="P4330"/>
    <s v="Way Max"/>
    <s v="Groceries"/>
    <x v="1"/>
    <n v="165"/>
    <n v="96"/>
    <n v="12079.93"/>
    <n v="1993188.45"/>
    <d v="2025-01-24T00:00:00"/>
    <d v="2025-09-02T00:00:00"/>
    <s v="discon"/>
    <x v="2"/>
    <s v="Way Max"/>
    <s v="Groceries"/>
    <s v="Omni Suppliers"/>
    <x v="2014"/>
    <x v="4"/>
    <x v="1"/>
    <n v="165"/>
    <n v="96"/>
    <n v="12079.93"/>
    <n v="1993188.45"/>
    <x v="0"/>
    <x v="0"/>
  </r>
  <r>
    <s v="P7055"/>
    <s v="Message Pro"/>
    <s v="Electronics"/>
    <x v="1"/>
    <n v="177"/>
    <n v="54"/>
    <n v="9697.68"/>
    <n v="1716489.36"/>
    <d v="2025-05-11T00:00:00"/>
    <d v="2025-09-27T00:00:00"/>
    <s v="active"/>
    <x v="0"/>
    <s v="Message Pro"/>
    <s v="Electronics"/>
    <s v="Omni Suppliers"/>
    <x v="2015"/>
    <x v="3"/>
    <x v="1"/>
    <n v="177"/>
    <n v="54"/>
    <n v="9697.68"/>
    <n v="1716489.36"/>
    <x v="0"/>
    <x v="0"/>
  </r>
  <r>
    <s v="P2217"/>
    <s v="Federal Pro"/>
    <s v="Electronics"/>
    <x v="4"/>
    <n v="148"/>
    <n v="54"/>
    <n v="10638.47"/>
    <n v="1574493.56"/>
    <d v="2025-02-03T00:00:00"/>
    <d v="2025-07-29T00:00:00"/>
    <s v="discontinued"/>
    <x v="1"/>
    <s v="Federal Pro"/>
    <s v="Electronics"/>
    <s v="Retailmart Inc"/>
    <x v="1836"/>
    <x v="3"/>
    <x v="4"/>
    <n v="148"/>
    <n v="54"/>
    <n v="10638.47"/>
    <n v="1574493.5599999998"/>
    <x v="0"/>
    <x v="0"/>
  </r>
  <r>
    <s v="P9966"/>
    <s v="Throw Plus"/>
    <s v="Furniture"/>
    <x v="1"/>
    <n v="52"/>
    <n v="56"/>
    <n v="5782.24"/>
    <n v="300676.47999999998"/>
    <d v="2025-06-09T00:00:00"/>
    <d v="2025-08-30T00:00:00"/>
    <m/>
    <x v="1"/>
    <s v="Throw Plus"/>
    <s v="Furniture"/>
    <s v="Omni Suppliers"/>
    <x v="1502"/>
    <x v="2"/>
    <x v="1"/>
    <n v="52"/>
    <n v="56"/>
    <n v="5782.24"/>
    <n v="300676.47999999998"/>
    <x v="2"/>
    <x v="1"/>
  </r>
  <r>
    <s v="P5589"/>
    <s v="your plus"/>
    <s v="Groceries"/>
    <x v="1"/>
    <m/>
    <n v="29"/>
    <n v="13997.17"/>
    <m/>
    <d v="2025-05-26T00:00:00"/>
    <d v="2025-10-08T00:00:00"/>
    <s v="active"/>
    <x v="4"/>
    <s v="Your Plus"/>
    <s v="Groceries"/>
    <s v="Omni Suppliers"/>
    <x v="1884"/>
    <x v="4"/>
    <x v="1"/>
    <n v="0"/>
    <n v="29"/>
    <n v="13997.17"/>
    <n v="0"/>
    <x v="1"/>
    <x v="1"/>
  </r>
  <r>
    <s v="P9471"/>
    <s v="Three X"/>
    <s v="Electronics"/>
    <x v="1"/>
    <n v="174"/>
    <n v="72"/>
    <n v="3951.63"/>
    <n v="687583.62"/>
    <d v="2025-05-10T00:00:00"/>
    <d v="2025-09-20T00:00:00"/>
    <s v="discon"/>
    <x v="2"/>
    <s v="Three X"/>
    <s v="Electronics"/>
    <s v="Omni Suppliers"/>
    <x v="2016"/>
    <x v="3"/>
    <x v="1"/>
    <n v="174"/>
    <n v="72"/>
    <n v="3951.63"/>
    <n v="687583.62"/>
    <x v="0"/>
    <x v="0"/>
  </r>
  <r>
    <s v="P8161"/>
    <s v="Threat Max"/>
    <s v="Groceries"/>
    <x v="1"/>
    <n v="194"/>
    <n v="85"/>
    <n v="5445.4"/>
    <n v="1056407.6000000001"/>
    <d v="2025-05-08T00:00:00"/>
    <d v="2025-10-02T00:00:00"/>
    <s v="discon"/>
    <x v="1"/>
    <s v="Threat Max"/>
    <s v="Groceries"/>
    <s v="Omni Suppliers"/>
    <x v="648"/>
    <x v="4"/>
    <x v="1"/>
    <n v="194"/>
    <n v="85"/>
    <n v="5445.4"/>
    <n v="1056407.5999999999"/>
    <x v="0"/>
    <x v="0"/>
  </r>
  <r>
    <s v="P9096"/>
    <s v="Responsibility X"/>
    <s v="Electronics"/>
    <x v="5"/>
    <n v="59"/>
    <n v="89"/>
    <n v="13976.58"/>
    <n v="824618.22"/>
    <d v="2025-01-16T00:00:00"/>
    <d v="2025-07-14T00:00:00"/>
    <s v="active"/>
    <x v="3"/>
    <s v="Responsibility X"/>
    <s v="Electronics"/>
    <s v="Abc Pvt Ltd"/>
    <x v="2017"/>
    <x v="3"/>
    <x v="5"/>
    <n v="59"/>
    <n v="89"/>
    <n v="13976.58"/>
    <n v="824618.22"/>
    <x v="2"/>
    <x v="1"/>
  </r>
  <r>
    <s v="P6452"/>
    <s v="Teacher Plus"/>
    <s v="Groceries"/>
    <x v="3"/>
    <n v="25"/>
    <n v="40"/>
    <n v="8528.66"/>
    <n v="213216.5"/>
    <d v="2025-02-22T00:00:00"/>
    <d v="2025-09-02T00:00:00"/>
    <s v="Actv"/>
    <x v="1"/>
    <s v="Teacher Plus"/>
    <s v="Groceries"/>
    <s v="Quickstock"/>
    <x v="2018"/>
    <x v="4"/>
    <x v="3"/>
    <n v="25"/>
    <n v="40"/>
    <n v="8528.66"/>
    <n v="213216.5"/>
    <x v="2"/>
    <x v="1"/>
  </r>
  <r>
    <s v="P4201"/>
    <s v="skill mini"/>
    <s v="Toys"/>
    <x v="5"/>
    <m/>
    <n v="49"/>
    <n v="11764.22"/>
    <m/>
    <d v="2025-04-19T00:00:00"/>
    <d v="2025-10-03T00:00:00"/>
    <m/>
    <x v="0"/>
    <s v="Skill Mini"/>
    <s v="Toys"/>
    <s v="Abc Pvt Ltd"/>
    <x v="1671"/>
    <x v="1"/>
    <x v="5"/>
    <n v="0"/>
    <n v="49"/>
    <n v="11764.22"/>
    <n v="0"/>
    <x v="1"/>
    <x v="1"/>
  </r>
  <r>
    <s v="P6681"/>
    <s v="Health Pro"/>
    <s v="Electronics"/>
    <x v="5"/>
    <m/>
    <n v="42"/>
    <n v="14446.89"/>
    <m/>
    <d v="2025-02-26T00:00:00"/>
    <d v="2025-07-29T00:00:00"/>
    <s v="Actv"/>
    <x v="4"/>
    <s v="Health Pro"/>
    <s v="Electronics"/>
    <s v="Abc Pvt Ltd"/>
    <x v="2019"/>
    <x v="3"/>
    <x v="5"/>
    <n v="0"/>
    <n v="42"/>
    <n v="14446.89"/>
    <n v="0"/>
    <x v="1"/>
    <x v="1"/>
  </r>
  <r>
    <s v="P6122"/>
    <s v="Free Max"/>
    <s v="Groceries"/>
    <x v="0"/>
    <m/>
    <n v="22"/>
    <n v="250.92"/>
    <m/>
    <d v="2025-06-10T00:00:00"/>
    <d v="2025-09-20T00:00:00"/>
    <s v="active"/>
    <x v="2"/>
    <s v="Free Max"/>
    <s v="Groceries"/>
    <s v="Global Traders"/>
    <x v="2020"/>
    <x v="4"/>
    <x v="0"/>
    <n v="0"/>
    <n v="22"/>
    <n v="250.92"/>
    <n v="0"/>
    <x v="1"/>
    <x v="1"/>
  </r>
  <r>
    <s v="P3288"/>
    <s v="interest plus"/>
    <s v="Groceries"/>
    <x v="4"/>
    <n v="34"/>
    <n v="33"/>
    <n v="13213.43"/>
    <n v="449256.62"/>
    <d v="2025-06-10T00:00:00"/>
    <d v="2025-08-12T00:00:00"/>
    <m/>
    <x v="1"/>
    <s v="Interest Plus"/>
    <s v="Groceries"/>
    <s v="Retailmart Inc"/>
    <x v="927"/>
    <x v="4"/>
    <x v="4"/>
    <n v="34"/>
    <n v="33"/>
    <n v="13213.43"/>
    <n v="449256.62"/>
    <x v="0"/>
    <x v="0"/>
  </r>
  <r>
    <s v="P4377"/>
    <s v="Town Pro"/>
    <s v="Clothing"/>
    <x v="4"/>
    <n v="77"/>
    <m/>
    <n v="11062.76"/>
    <n v="851832.52"/>
    <d v="2025-02-08T00:00:00"/>
    <d v="2025-08-31T00:00:00"/>
    <m/>
    <x v="1"/>
    <s v="Town Pro"/>
    <s v="Clothing"/>
    <s v="Retailmart Inc"/>
    <x v="2021"/>
    <x v="0"/>
    <x v="4"/>
    <n v="77"/>
    <n v="0"/>
    <n v="11062.76"/>
    <n v="851832.52"/>
    <x v="0"/>
    <x v="0"/>
  </r>
  <r>
    <s v="P1494"/>
    <s v="Billion Lite"/>
    <s v="Clothing"/>
    <x v="0"/>
    <n v="160"/>
    <n v="26"/>
    <n v="4339.3500000000004"/>
    <n v="694296"/>
    <d v="2025-07-13T00:00:00"/>
    <d v="2025-08-16T00:00:00"/>
    <s v="discon"/>
    <x v="2"/>
    <s v="Billion Lite"/>
    <s v="Clothing"/>
    <s v="Global Traders"/>
    <x v="1614"/>
    <x v="0"/>
    <x v="0"/>
    <n v="160"/>
    <n v="26"/>
    <n v="4339.3500000000004"/>
    <n v="694296"/>
    <x v="0"/>
    <x v="0"/>
  </r>
  <r>
    <s v="P8543"/>
    <s v="Specific X"/>
    <s v="Clothing"/>
    <x v="0"/>
    <n v="138"/>
    <n v="46"/>
    <n v="6954.84"/>
    <n v="959767.92"/>
    <d v="2025-02-15T00:00:00"/>
    <d v="2025-09-23T00:00:00"/>
    <s v="discon"/>
    <x v="3"/>
    <s v="Specific X"/>
    <s v="Clothing"/>
    <s v="Global Traders"/>
    <x v="2022"/>
    <x v="0"/>
    <x v="0"/>
    <n v="138"/>
    <n v="46"/>
    <n v="6954.84"/>
    <n v="959767.92"/>
    <x v="0"/>
    <x v="0"/>
  </r>
  <r>
    <s v="P8253"/>
    <s v="Single Mini"/>
    <s v="Groceries"/>
    <x v="2"/>
    <n v="45"/>
    <n v="95"/>
    <n v="9045.5300000000007"/>
    <n v="407048.85"/>
    <d v="2025-05-03T00:00:00"/>
    <d v="2025-07-26T00:00:00"/>
    <s v="active"/>
    <x v="4"/>
    <s v="Single Mini"/>
    <s v="Groceries"/>
    <s v=""/>
    <x v="2023"/>
    <x v="4"/>
    <x v="2"/>
    <n v="45"/>
    <n v="95"/>
    <n v="9045.5300000000007"/>
    <n v="407048.85000000003"/>
    <x v="2"/>
    <x v="1"/>
  </r>
  <r>
    <s v="P3057"/>
    <s v="Tend Lite"/>
    <s v="Furniture"/>
    <x v="2"/>
    <n v="151"/>
    <m/>
    <n v="2861.03"/>
    <n v="432015.53"/>
    <d v="2025-01-28T00:00:00"/>
    <d v="2025-09-23T00:00:00"/>
    <s v="discontinued"/>
    <x v="1"/>
    <s v="Tend Lite"/>
    <s v="Furniture"/>
    <s v=""/>
    <x v="1537"/>
    <x v="2"/>
    <x v="2"/>
    <n v="151"/>
    <n v="0"/>
    <n v="2861.03"/>
    <n v="432015.53"/>
    <x v="0"/>
    <x v="0"/>
  </r>
  <r>
    <s v="P6717"/>
    <s v="Indeed Max"/>
    <s v="Toys"/>
    <x v="4"/>
    <n v="136"/>
    <n v="36"/>
    <n v="5192.22"/>
    <n v="706141.92"/>
    <d v="2025-03-18T00:00:00"/>
    <d v="2025-09-23T00:00:00"/>
    <s v="discontinued"/>
    <x v="3"/>
    <s v="Indeed Max"/>
    <s v="Toys"/>
    <s v="Retailmart Inc"/>
    <x v="2024"/>
    <x v="1"/>
    <x v="4"/>
    <n v="136"/>
    <n v="36"/>
    <n v="5192.22"/>
    <n v="706141.92"/>
    <x v="0"/>
    <x v="0"/>
  </r>
  <r>
    <s v="P3663"/>
    <s v="Author Plus"/>
    <s v="Furniture"/>
    <x v="5"/>
    <n v="185"/>
    <n v="32"/>
    <n v="9605.93"/>
    <n v="1777097.05"/>
    <d v="2025-03-30T00:00:00"/>
    <d v="2025-09-13T00:00:00"/>
    <s v="active"/>
    <x v="0"/>
    <s v="Author Plus"/>
    <s v="Furniture"/>
    <s v="Abc Pvt Ltd"/>
    <x v="529"/>
    <x v="2"/>
    <x v="5"/>
    <n v="185"/>
    <n v="32"/>
    <n v="9605.93"/>
    <n v="1777097.05"/>
    <x v="0"/>
    <x v="0"/>
  </r>
  <r>
    <s v="P6125"/>
    <s v="Build X"/>
    <s v="Furniture"/>
    <x v="4"/>
    <n v="84"/>
    <n v="70"/>
    <n v="5473.62"/>
    <n v="459784.08"/>
    <d v="2025-02-17T00:00:00"/>
    <d v="2025-08-29T00:00:00"/>
    <s v="active"/>
    <x v="2"/>
    <s v="Build X"/>
    <s v="Furniture"/>
    <s v="Retailmart Inc"/>
    <x v="2025"/>
    <x v="2"/>
    <x v="4"/>
    <n v="84"/>
    <n v="70"/>
    <n v="5473.62"/>
    <n v="459784.08"/>
    <x v="0"/>
    <x v="0"/>
  </r>
  <r>
    <s v="P1329"/>
    <s v="Eat Pro"/>
    <s v="Furniture"/>
    <x v="0"/>
    <n v="49"/>
    <n v="24"/>
    <n v="5249.64"/>
    <n v="257232.36"/>
    <d v="2025-01-16T00:00:00"/>
    <d v="2025-09-08T00:00:00"/>
    <s v="active"/>
    <x v="2"/>
    <s v="Eat Pro"/>
    <s v="Furniture"/>
    <s v="Global Traders"/>
    <x v="2026"/>
    <x v="2"/>
    <x v="0"/>
    <n v="49"/>
    <n v="24"/>
    <n v="5249.64"/>
    <n v="257232.36000000002"/>
    <x v="0"/>
    <x v="0"/>
  </r>
  <r>
    <s v="P8311"/>
    <s v="Detail Lite"/>
    <s v="Clothing"/>
    <x v="0"/>
    <n v="59"/>
    <n v="31"/>
    <n v="5402.23"/>
    <n v="318731.56999999989"/>
    <d v="2025-05-13T00:00:00"/>
    <d v="2025-07-15T00:00:00"/>
    <s v="Actv"/>
    <x v="0"/>
    <s v="Detail Lite"/>
    <s v="Clothing"/>
    <s v="Global Traders"/>
    <x v="2027"/>
    <x v="0"/>
    <x v="0"/>
    <n v="59"/>
    <n v="31"/>
    <n v="5402.23"/>
    <n v="318731.56999999995"/>
    <x v="0"/>
    <x v="0"/>
  </r>
  <r>
    <s v="P1747"/>
    <s v="Art Mini"/>
    <s v="Furniture"/>
    <x v="1"/>
    <n v="191"/>
    <m/>
    <n v="16782.16"/>
    <n v="3205392.56"/>
    <d v="2025-02-08T00:00:00"/>
    <d v="2025-07-20T00:00:00"/>
    <s v="discon"/>
    <x v="0"/>
    <s v="Art Mini"/>
    <s v="Furniture"/>
    <s v="Omni Suppliers"/>
    <x v="2028"/>
    <x v="2"/>
    <x v="1"/>
    <n v="191"/>
    <n v="0"/>
    <n v="16782.16"/>
    <n v="3205392.56"/>
    <x v="0"/>
    <x v="0"/>
  </r>
  <r>
    <s v="P2615"/>
    <s v="Alone Mini"/>
    <s v="Toys"/>
    <x v="1"/>
    <n v="170"/>
    <n v="92"/>
    <n v="6269.96"/>
    <n v="1065893.2"/>
    <d v="2025-04-25T00:00:00"/>
    <d v="2025-10-08T00:00:00"/>
    <s v="Actv"/>
    <x v="0"/>
    <s v="Alone Mini"/>
    <s v="Toys"/>
    <s v="Omni Suppliers"/>
    <x v="2029"/>
    <x v="1"/>
    <x v="1"/>
    <n v="170"/>
    <n v="92"/>
    <n v="6269.96"/>
    <n v="1065893.2"/>
    <x v="0"/>
    <x v="0"/>
  </r>
  <r>
    <s v="P5221"/>
    <s v="Letter X"/>
    <s v="Furniture"/>
    <x v="0"/>
    <n v="71"/>
    <n v="57"/>
    <n v="707.89"/>
    <n v="50260.19"/>
    <d v="2025-02-13T00:00:00"/>
    <d v="2025-09-26T00:00:00"/>
    <s v="active"/>
    <x v="0"/>
    <s v="Letter X"/>
    <s v="Furniture"/>
    <s v="Global Traders"/>
    <x v="2030"/>
    <x v="2"/>
    <x v="0"/>
    <n v="71"/>
    <n v="57"/>
    <n v="707.89"/>
    <n v="50260.19"/>
    <x v="0"/>
    <x v="0"/>
  </r>
  <r>
    <s v="P5429"/>
    <s v="Past X"/>
    <s v="Toys"/>
    <x v="1"/>
    <m/>
    <n v="96"/>
    <n v="18623.830000000002"/>
    <m/>
    <d v="2025-03-05T00:00:00"/>
    <d v="2025-08-07T00:00:00"/>
    <m/>
    <x v="1"/>
    <s v="Past X"/>
    <s v="Toys"/>
    <s v="Omni Suppliers"/>
    <x v="2031"/>
    <x v="1"/>
    <x v="1"/>
    <n v="0"/>
    <n v="96"/>
    <n v="18623.830000000002"/>
    <n v="0"/>
    <x v="1"/>
    <x v="1"/>
  </r>
  <r>
    <s v="P5427"/>
    <s v="College Lite"/>
    <s v="Clothing"/>
    <x v="5"/>
    <n v="164"/>
    <n v="23"/>
    <n v="6863.07"/>
    <n v="1125543.48"/>
    <d v="2025-01-20T00:00:00"/>
    <d v="2025-10-09T00:00:00"/>
    <s v="discontinued"/>
    <x v="2"/>
    <s v="College Lite"/>
    <s v="Clothing"/>
    <s v="Abc Pvt Ltd"/>
    <x v="2032"/>
    <x v="0"/>
    <x v="5"/>
    <n v="164"/>
    <n v="23"/>
    <n v="6863.07"/>
    <n v="1125543.48"/>
    <x v="0"/>
    <x v="0"/>
  </r>
  <r>
    <s v="P5729"/>
    <s v="Wait Pro"/>
    <s v="Groceries"/>
    <x v="2"/>
    <n v="43"/>
    <n v="86"/>
    <n v="4471.8599999999997"/>
    <n v="192289.98"/>
    <d v="2025-01-24T00:00:00"/>
    <d v="2025-07-15T00:00:00"/>
    <s v="discontinued"/>
    <x v="2"/>
    <s v="Wait Pro"/>
    <s v="Groceries"/>
    <s v=""/>
    <x v="1804"/>
    <x v="4"/>
    <x v="2"/>
    <n v="43"/>
    <n v="86"/>
    <n v="4471.8599999999997"/>
    <n v="192289.97999999998"/>
    <x v="2"/>
    <x v="1"/>
  </r>
  <r>
    <s v="P3056"/>
    <s v="Give Max"/>
    <s v="Electronics"/>
    <x v="4"/>
    <n v="180"/>
    <n v="92"/>
    <n v="88.54"/>
    <n v="15937.2"/>
    <d v="2025-04-23T00:00:00"/>
    <d v="2025-09-20T00:00:00"/>
    <s v="Inactive"/>
    <x v="1"/>
    <s v="Give Max"/>
    <s v="Electronics"/>
    <s v="Retailmart Inc"/>
    <x v="2033"/>
    <x v="3"/>
    <x v="4"/>
    <n v="180"/>
    <n v="92"/>
    <n v="88.54"/>
    <n v="15937.2"/>
    <x v="0"/>
    <x v="0"/>
  </r>
  <r>
    <s v="P8162"/>
    <s v="Next Max"/>
    <s v="Clothing"/>
    <x v="3"/>
    <n v="119"/>
    <n v="38"/>
    <n v="10691.23"/>
    <n v="1272256.3700000001"/>
    <d v="2025-04-24T00:00:00"/>
    <d v="2025-09-06T00:00:00"/>
    <s v="Inactive"/>
    <x v="1"/>
    <s v="Next Max"/>
    <s v="Clothing"/>
    <s v="Quickstock"/>
    <x v="2034"/>
    <x v="0"/>
    <x v="3"/>
    <n v="119"/>
    <n v="38"/>
    <n v="10691.23"/>
    <n v="1272256.3699999999"/>
    <x v="0"/>
    <x v="0"/>
  </r>
  <r>
    <s v="P8463"/>
    <s v="Move Mini"/>
    <s v="Furniture"/>
    <x v="1"/>
    <n v="141"/>
    <n v="56"/>
    <n v="7886.07"/>
    <n v="1111935.8700000001"/>
    <d v="2025-02-10T00:00:00"/>
    <d v="2025-07-15T00:00:00"/>
    <s v="discontinued"/>
    <x v="3"/>
    <s v="Move Mini"/>
    <s v="Furniture"/>
    <s v="Omni Suppliers"/>
    <x v="849"/>
    <x v="2"/>
    <x v="1"/>
    <n v="141"/>
    <n v="56"/>
    <n v="7886.07"/>
    <n v="1111935.8699999999"/>
    <x v="0"/>
    <x v="0"/>
  </r>
  <r>
    <s v="P1825"/>
    <s v="Raise Plus"/>
    <s v="Electronics"/>
    <x v="3"/>
    <n v="147"/>
    <n v="69"/>
    <n v="15379.58"/>
    <n v="2260798.2599999998"/>
    <d v="2025-01-15T00:00:00"/>
    <d v="2025-08-30T00:00:00"/>
    <s v="discontinued"/>
    <x v="0"/>
    <s v="Raise Plus"/>
    <s v="Electronics"/>
    <s v="Quickstock"/>
    <x v="2035"/>
    <x v="3"/>
    <x v="3"/>
    <n v="147"/>
    <n v="69"/>
    <n v="15379.58"/>
    <n v="2260798.2599999998"/>
    <x v="0"/>
    <x v="0"/>
  </r>
  <r>
    <s v="P6492"/>
    <s v="wall max"/>
    <s v="Groceries"/>
    <x v="4"/>
    <n v="26"/>
    <n v="91"/>
    <n v="10067.530000000001"/>
    <n v="261755.78"/>
    <d v="2025-04-27T00:00:00"/>
    <d v="2025-08-22T00:00:00"/>
    <s v="Inactive"/>
    <x v="2"/>
    <s v="Wall Max"/>
    <s v="Groceries"/>
    <s v="Retailmart Inc"/>
    <x v="175"/>
    <x v="4"/>
    <x v="4"/>
    <n v="26"/>
    <n v="91"/>
    <n v="10067.530000000001"/>
    <n v="261755.78000000003"/>
    <x v="2"/>
    <x v="1"/>
  </r>
  <r>
    <s v="P8711"/>
    <s v="Protect Pro"/>
    <s v="Furniture"/>
    <x v="1"/>
    <n v="44"/>
    <n v="28"/>
    <n v="10304.91"/>
    <n v="453416.04"/>
    <d v="2025-02-07T00:00:00"/>
    <d v="2025-07-21T00:00:00"/>
    <s v="discon"/>
    <x v="4"/>
    <s v="Protect Pro"/>
    <s v="Furniture"/>
    <s v="Omni Suppliers"/>
    <x v="2036"/>
    <x v="2"/>
    <x v="1"/>
    <n v="44"/>
    <n v="28"/>
    <n v="10304.91"/>
    <n v="453416.04"/>
    <x v="0"/>
    <x v="0"/>
  </r>
  <r>
    <s v="P7459"/>
    <s v="Project Lite"/>
    <s v="Electronics"/>
    <x v="5"/>
    <n v="0"/>
    <m/>
    <n v="8323.98"/>
    <n v="0"/>
    <d v="2025-03-21T00:00:00"/>
    <d v="2025-09-30T00:00:00"/>
    <s v="discon"/>
    <x v="3"/>
    <s v="Project Lite"/>
    <s v="Electronics"/>
    <s v="Abc Pvt Ltd"/>
    <x v="2037"/>
    <x v="3"/>
    <x v="5"/>
    <n v="0"/>
    <n v="0"/>
    <n v="8323.98"/>
    <n v="0"/>
    <x v="1"/>
    <x v="0"/>
  </r>
  <r>
    <s v="P6965"/>
    <s v="Ready Mini"/>
    <s v="Clothing"/>
    <x v="4"/>
    <n v="151"/>
    <n v="23"/>
    <n v="9354.5499999999993"/>
    <n v="1412537.05"/>
    <d v="2025-06-21T00:00:00"/>
    <d v="2025-08-19T00:00:00"/>
    <s v="active"/>
    <x v="3"/>
    <s v="Ready Mini"/>
    <s v="Clothing"/>
    <s v="Retailmart Inc"/>
    <x v="968"/>
    <x v="0"/>
    <x v="4"/>
    <n v="151"/>
    <n v="23"/>
    <n v="9354.5499999999993"/>
    <n v="1412537.0499999998"/>
    <x v="0"/>
    <x v="0"/>
  </r>
  <r>
    <s v="P9408"/>
    <s v="Understand X"/>
    <s v="Electronics"/>
    <x v="3"/>
    <n v="195"/>
    <n v="44"/>
    <n v="15803.99"/>
    <n v="3081778.05"/>
    <d v="2025-01-27T00:00:00"/>
    <d v="2025-09-04T00:00:00"/>
    <s v="Actv"/>
    <x v="4"/>
    <s v="Understand X"/>
    <s v="Electronics"/>
    <s v="Quickstock"/>
    <x v="2038"/>
    <x v="3"/>
    <x v="3"/>
    <n v="195"/>
    <n v="44"/>
    <n v="15803.99"/>
    <n v="3081778.05"/>
    <x v="0"/>
    <x v="0"/>
  </r>
  <r>
    <s v="P5260"/>
    <s v="Our X"/>
    <s v="Furniture"/>
    <x v="4"/>
    <n v="70"/>
    <n v="95"/>
    <n v="492.02"/>
    <n v="34441.4"/>
    <d v="2025-06-15T00:00:00"/>
    <d v="2025-08-19T00:00:00"/>
    <s v="Inactive"/>
    <x v="4"/>
    <s v="Our X"/>
    <s v="Furniture"/>
    <s v="Retailmart Inc"/>
    <x v="2039"/>
    <x v="2"/>
    <x v="4"/>
    <n v="70"/>
    <n v="95"/>
    <n v="492.02"/>
    <n v="34441.4"/>
    <x v="2"/>
    <x v="1"/>
  </r>
  <r>
    <s v="P8836"/>
    <s v="Loss Mini"/>
    <s v="Toys"/>
    <x v="5"/>
    <n v="115"/>
    <n v="70"/>
    <n v="9540.2999999999993"/>
    <n v="1097134.5"/>
    <d v="2025-03-24T00:00:00"/>
    <d v="2025-07-28T00:00:00"/>
    <s v="discontinued"/>
    <x v="0"/>
    <s v="Loss Mini"/>
    <s v="Toys"/>
    <s v="Abc Pvt Ltd"/>
    <x v="2040"/>
    <x v="1"/>
    <x v="5"/>
    <n v="115"/>
    <n v="70"/>
    <n v="9540.2999999999993"/>
    <n v="1097134.5"/>
    <x v="0"/>
    <x v="0"/>
  </r>
  <r>
    <s v="P8041"/>
    <s v="Month Lite"/>
    <s v="Groceries"/>
    <x v="2"/>
    <n v="55"/>
    <n v="98"/>
    <n v="17913.48"/>
    <n v="985241.4"/>
    <d v="2025-05-26T00:00:00"/>
    <d v="2025-09-08T00:00:00"/>
    <s v="active"/>
    <x v="0"/>
    <s v="Month Lite"/>
    <s v="Groceries"/>
    <s v=""/>
    <x v="2041"/>
    <x v="4"/>
    <x v="2"/>
    <n v="55"/>
    <n v="98"/>
    <n v="17913.48"/>
    <n v="985241.4"/>
    <x v="2"/>
    <x v="1"/>
  </r>
  <r>
    <s v="P1749"/>
    <s v="Series Plus"/>
    <s v="Electronics"/>
    <x v="5"/>
    <n v="12"/>
    <n v="84"/>
    <n v="15795.41"/>
    <n v="189544.92"/>
    <d v="2025-03-01T00:00:00"/>
    <d v="2025-07-18T00:00:00"/>
    <s v="Inactive"/>
    <x v="4"/>
    <s v="Series Plus"/>
    <s v="Electronics"/>
    <s v="Abc Pvt Ltd"/>
    <x v="2042"/>
    <x v="3"/>
    <x v="5"/>
    <n v="12"/>
    <n v="84"/>
    <n v="15795.41"/>
    <n v="189544.91999999998"/>
    <x v="2"/>
    <x v="1"/>
  </r>
  <r>
    <s v="P4646"/>
    <s v="Yet X"/>
    <s v="Clothing"/>
    <x v="4"/>
    <m/>
    <n v="79"/>
    <n v="8165.85"/>
    <m/>
    <d v="2025-05-02T00:00:00"/>
    <d v="2025-09-07T00:00:00"/>
    <s v="discon"/>
    <x v="1"/>
    <s v="Yet X"/>
    <s v="Clothing"/>
    <s v="Retailmart Inc"/>
    <x v="258"/>
    <x v="0"/>
    <x v="4"/>
    <n v="0"/>
    <n v="79"/>
    <n v="8165.85"/>
    <n v="0"/>
    <x v="1"/>
    <x v="1"/>
  </r>
  <r>
    <s v="P2896"/>
    <s v="Spring X"/>
    <s v="Groceries"/>
    <x v="5"/>
    <n v="127"/>
    <n v="74"/>
    <n v="11842.35"/>
    <n v="1503978.45"/>
    <d v="2025-06-30T00:00:00"/>
    <d v="2025-10-02T00:00:00"/>
    <s v="active"/>
    <x v="0"/>
    <s v="Spring X"/>
    <s v="Groceries"/>
    <s v="Abc Pvt Ltd"/>
    <x v="941"/>
    <x v="4"/>
    <x v="5"/>
    <n v="127"/>
    <n v="74"/>
    <n v="11842.35"/>
    <n v="1503978.45"/>
    <x v="0"/>
    <x v="0"/>
  </r>
  <r>
    <s v="P8053"/>
    <s v="Employee X"/>
    <s v="Electronics"/>
    <x v="1"/>
    <n v="129"/>
    <n v="91"/>
    <n v="6752.61"/>
    <n v="871086.69"/>
    <d v="2025-04-21T00:00:00"/>
    <d v="2025-09-13T00:00:00"/>
    <s v="active"/>
    <x v="1"/>
    <s v="Employee X"/>
    <s v="Electronics"/>
    <s v="Omni Suppliers"/>
    <x v="1702"/>
    <x v="3"/>
    <x v="1"/>
    <n v="129"/>
    <n v="91"/>
    <n v="6752.61"/>
    <n v="871086.69"/>
    <x v="0"/>
    <x v="0"/>
  </r>
  <r>
    <s v="P8798"/>
    <s v="drive max"/>
    <s v="Groceries"/>
    <x v="0"/>
    <n v="197"/>
    <n v="52"/>
    <n v="11213.52"/>
    <n v="2209063.44"/>
    <d v="2025-05-03T00:00:00"/>
    <d v="2025-10-10T00:00:00"/>
    <s v="Actv"/>
    <x v="3"/>
    <s v="Drive Max"/>
    <s v="Groceries"/>
    <s v="Global Traders"/>
    <x v="2043"/>
    <x v="4"/>
    <x v="0"/>
    <n v="197"/>
    <n v="52"/>
    <n v="11213.52"/>
    <n v="2209063.44"/>
    <x v="0"/>
    <x v="0"/>
  </r>
  <r>
    <s v="P4404"/>
    <s v="Contain X"/>
    <s v="Groceries"/>
    <x v="4"/>
    <m/>
    <n v="59"/>
    <n v="15380.54"/>
    <m/>
    <d v="2025-04-17T00:00:00"/>
    <d v="2025-08-27T00:00:00"/>
    <s v="discon"/>
    <x v="1"/>
    <s v="Contain X"/>
    <s v="Groceries"/>
    <s v="Retailmart Inc"/>
    <x v="259"/>
    <x v="4"/>
    <x v="4"/>
    <n v="0"/>
    <n v="59"/>
    <n v="15380.54"/>
    <n v="0"/>
    <x v="1"/>
    <x v="1"/>
  </r>
  <r>
    <s v="P4154"/>
    <s v="Tell Max"/>
    <s v="Toys"/>
    <x v="1"/>
    <n v="165"/>
    <n v="51"/>
    <n v="3478.54"/>
    <n v="573959.1"/>
    <d v="2025-03-08T00:00:00"/>
    <d v="2025-08-20T00:00:00"/>
    <m/>
    <x v="4"/>
    <s v="Tell Max"/>
    <s v="Toys"/>
    <s v="Omni Suppliers"/>
    <x v="489"/>
    <x v="1"/>
    <x v="1"/>
    <n v="165"/>
    <n v="51"/>
    <n v="3478.54"/>
    <n v="573959.1"/>
    <x v="0"/>
    <x v="0"/>
  </r>
  <r>
    <s v="P5289"/>
    <s v="Region Plus"/>
    <s v="Groceries"/>
    <x v="0"/>
    <n v="157"/>
    <n v="53"/>
    <n v="11275.26"/>
    <n v="1770215.82"/>
    <d v="2025-03-04T00:00:00"/>
    <d v="2025-09-11T00:00:00"/>
    <s v="Inactive"/>
    <x v="0"/>
    <s v="Region Plus"/>
    <s v="Groceries"/>
    <s v="Global Traders"/>
    <x v="2044"/>
    <x v="4"/>
    <x v="0"/>
    <n v="157"/>
    <n v="53"/>
    <n v="11275.26"/>
    <n v="1770215.82"/>
    <x v="0"/>
    <x v="0"/>
  </r>
  <r>
    <s v="P3372"/>
    <s v="Follow Lite"/>
    <s v="Toys"/>
    <x v="4"/>
    <n v="175"/>
    <n v="59"/>
    <n v="14296.93"/>
    <n v="2501962.75"/>
    <d v="2025-06-09T00:00:00"/>
    <d v="2025-08-25T00:00:00"/>
    <m/>
    <x v="0"/>
    <s v="Follow Lite"/>
    <s v="Toys"/>
    <s v="Retailmart Inc"/>
    <x v="1874"/>
    <x v="1"/>
    <x v="4"/>
    <n v="175"/>
    <n v="59"/>
    <n v="14296.93"/>
    <n v="2501962.75"/>
    <x v="0"/>
    <x v="0"/>
  </r>
  <r>
    <s v="P6206"/>
    <s v="Off Mini"/>
    <s v="Furniture"/>
    <x v="5"/>
    <n v="47"/>
    <n v="80"/>
    <n v="4047"/>
    <n v="190209"/>
    <d v="2025-03-01T00:00:00"/>
    <d v="2025-08-27T00:00:00"/>
    <s v="discon"/>
    <x v="4"/>
    <s v="Off Mini"/>
    <s v="Furniture"/>
    <s v="Abc Pvt Ltd"/>
    <x v="1892"/>
    <x v="2"/>
    <x v="5"/>
    <n v="47"/>
    <n v="80"/>
    <n v="4047"/>
    <n v="190209"/>
    <x v="2"/>
    <x v="1"/>
  </r>
  <r>
    <s v="P5506"/>
    <s v="Feeling Pro"/>
    <s v="Electronics"/>
    <x v="4"/>
    <n v="27"/>
    <n v="99"/>
    <n v="15891.51"/>
    <n v="429070.77"/>
    <d v="2025-05-06T00:00:00"/>
    <d v="2025-09-13T00:00:00"/>
    <s v="discontinued"/>
    <x v="4"/>
    <s v="Feeling Pro"/>
    <s v="Electronics"/>
    <s v="Retailmart Inc"/>
    <x v="2045"/>
    <x v="3"/>
    <x v="4"/>
    <n v="27"/>
    <n v="99"/>
    <n v="15891.51"/>
    <n v="429070.77"/>
    <x v="2"/>
    <x v="1"/>
  </r>
  <r>
    <s v="P6196"/>
    <s v="account x"/>
    <s v="Electronics"/>
    <x v="3"/>
    <n v="185"/>
    <n v="28"/>
    <n v="4443.87"/>
    <n v="822115.95"/>
    <d v="2025-02-23T00:00:00"/>
    <d v="2025-08-21T00:00:00"/>
    <s v="active"/>
    <x v="1"/>
    <s v="Account X"/>
    <s v="Electronics"/>
    <s v="Quickstock"/>
    <x v="2046"/>
    <x v="3"/>
    <x v="3"/>
    <n v="185"/>
    <n v="28"/>
    <n v="4443.87"/>
    <n v="822115.95"/>
    <x v="0"/>
    <x v="0"/>
  </r>
  <r>
    <s v="P2384"/>
    <s v="Focus Pro"/>
    <s v="Furniture"/>
    <x v="1"/>
    <n v="76"/>
    <n v="55"/>
    <n v="8315.4500000000007"/>
    <n v="631974.20000000007"/>
    <d v="2025-07-09T00:00:00"/>
    <d v="2025-08-13T00:00:00"/>
    <s v="Inactive"/>
    <x v="2"/>
    <s v="Focus Pro"/>
    <s v="Furniture"/>
    <s v="Omni Suppliers"/>
    <x v="1061"/>
    <x v="2"/>
    <x v="1"/>
    <n v="76"/>
    <n v="55"/>
    <n v="8315.4500000000007"/>
    <n v="631974.20000000007"/>
    <x v="0"/>
    <x v="0"/>
  </r>
  <r>
    <s v="P7605"/>
    <s v="Training Pro"/>
    <s v="Groceries"/>
    <x v="0"/>
    <n v="50"/>
    <n v="95"/>
    <n v="11189.77"/>
    <n v="559488.5"/>
    <d v="2025-02-16T00:00:00"/>
    <d v="2025-10-01T00:00:00"/>
    <s v="active"/>
    <x v="2"/>
    <s v="Training Pro"/>
    <s v="Groceries"/>
    <s v="Global Traders"/>
    <x v="1478"/>
    <x v="4"/>
    <x v="0"/>
    <n v="50"/>
    <n v="95"/>
    <n v="11189.77"/>
    <n v="559488.5"/>
    <x v="2"/>
    <x v="1"/>
  </r>
  <r>
    <s v="P9376"/>
    <s v="About Lite"/>
    <s v="Groceries"/>
    <x v="5"/>
    <n v="31"/>
    <n v="86"/>
    <n v="16906.759999999998"/>
    <n v="524109.55999999988"/>
    <d v="2025-05-26T00:00:00"/>
    <d v="2025-09-30T00:00:00"/>
    <s v="Actv"/>
    <x v="2"/>
    <s v="About Lite"/>
    <s v="Groceries"/>
    <s v="Abc Pvt Ltd"/>
    <x v="2047"/>
    <x v="4"/>
    <x v="5"/>
    <n v="31"/>
    <n v="86"/>
    <n v="16906.759999999998"/>
    <n v="524109.55999999994"/>
    <x v="2"/>
    <x v="1"/>
  </r>
  <r>
    <s v="P3357"/>
    <s v="Rate Max"/>
    <s v="Toys"/>
    <x v="4"/>
    <m/>
    <n v="35"/>
    <n v="11617.44"/>
    <m/>
    <d v="2025-06-18T00:00:00"/>
    <d v="2025-09-30T00:00:00"/>
    <s v="active"/>
    <x v="3"/>
    <s v="Rate Max"/>
    <s v="Toys"/>
    <s v="Retailmart Inc"/>
    <x v="2048"/>
    <x v="1"/>
    <x v="4"/>
    <n v="0"/>
    <n v="35"/>
    <n v="11617.44"/>
    <n v="0"/>
    <x v="1"/>
    <x v="1"/>
  </r>
  <r>
    <s v="P5886"/>
    <s v="girl mini"/>
    <s v="Toys"/>
    <x v="1"/>
    <n v="16"/>
    <n v="99"/>
    <n v="1984.19"/>
    <n v="31747.040000000001"/>
    <d v="2025-05-26T00:00:00"/>
    <d v="2025-07-18T00:00:00"/>
    <s v="Actv"/>
    <x v="1"/>
    <s v="Girl Mini"/>
    <s v="Toys"/>
    <s v="Omni Suppliers"/>
    <x v="81"/>
    <x v="1"/>
    <x v="1"/>
    <n v="16"/>
    <n v="99"/>
    <n v="1984.19"/>
    <n v="31747.040000000001"/>
    <x v="2"/>
    <x v="1"/>
  </r>
  <r>
    <s v="P3401"/>
    <s v="Deal Lite"/>
    <s v="Furniture"/>
    <x v="3"/>
    <n v="110"/>
    <n v="20"/>
    <n v="16712.82"/>
    <n v="1838410.2"/>
    <d v="2025-04-16T00:00:00"/>
    <d v="2025-09-24T00:00:00"/>
    <m/>
    <x v="2"/>
    <s v="Deal Lite"/>
    <s v="Furniture"/>
    <s v="Quickstock"/>
    <x v="2049"/>
    <x v="2"/>
    <x v="3"/>
    <n v="110"/>
    <n v="20"/>
    <n v="16712.82"/>
    <n v="1838410.2"/>
    <x v="0"/>
    <x v="0"/>
  </r>
  <r>
    <s v="P6590"/>
    <s v="Theory Pro"/>
    <s v="Clothing"/>
    <x v="5"/>
    <n v="29"/>
    <n v="64"/>
    <n v="1700.56"/>
    <n v="49316.24"/>
    <d v="2025-03-29T00:00:00"/>
    <d v="2025-07-26T00:00:00"/>
    <s v="Inactive"/>
    <x v="3"/>
    <s v="Theory Pro"/>
    <s v="Clothing"/>
    <s v="Abc Pvt Ltd"/>
    <x v="2050"/>
    <x v="0"/>
    <x v="5"/>
    <n v="29"/>
    <n v="64"/>
    <n v="1700.56"/>
    <n v="49316.24"/>
    <x v="2"/>
    <x v="1"/>
  </r>
  <r>
    <s v="P9431"/>
    <s v="Affect Mini"/>
    <s v="Electronics"/>
    <x v="0"/>
    <m/>
    <n v="97"/>
    <n v="18774.78"/>
    <m/>
    <d v="2025-07-05T00:00:00"/>
    <d v="2025-08-03T00:00:00"/>
    <m/>
    <x v="1"/>
    <s v="Affect Mini"/>
    <s v="Electronics"/>
    <s v="Global Traders"/>
    <x v="2051"/>
    <x v="3"/>
    <x v="0"/>
    <n v="0"/>
    <n v="97"/>
    <n v="18774.78"/>
    <n v="0"/>
    <x v="1"/>
    <x v="1"/>
  </r>
  <r>
    <s v="P9503"/>
    <s v="Produce Plus"/>
    <s v="Clothing"/>
    <x v="4"/>
    <n v="52"/>
    <n v="87"/>
    <n v="5432.43"/>
    <n v="282486.36"/>
    <d v="2025-07-07T00:00:00"/>
    <d v="2025-09-09T00:00:00"/>
    <s v="Actv"/>
    <x v="4"/>
    <s v="Produce Plus"/>
    <s v="Clothing"/>
    <s v="Retailmart Inc"/>
    <x v="2052"/>
    <x v="0"/>
    <x v="4"/>
    <n v="52"/>
    <n v="87"/>
    <n v="5432.43"/>
    <n v="282486.36"/>
    <x v="2"/>
    <x v="1"/>
  </r>
  <r>
    <s v="P2841"/>
    <s v="Guy Max"/>
    <s v="Electronics"/>
    <x v="3"/>
    <n v="129"/>
    <n v="45"/>
    <n v="10628.75"/>
    <n v="1371108.75"/>
    <d v="2025-06-28T00:00:00"/>
    <d v="2025-08-02T00:00:00"/>
    <m/>
    <x v="4"/>
    <s v="Guy Max"/>
    <s v="Electronics"/>
    <s v="Quickstock"/>
    <x v="2053"/>
    <x v="3"/>
    <x v="3"/>
    <n v="129"/>
    <n v="45"/>
    <n v="10628.75"/>
    <n v="1371108.75"/>
    <x v="0"/>
    <x v="0"/>
  </r>
  <r>
    <s v="P8017"/>
    <s v="Certainly Mini"/>
    <s v="Furniture"/>
    <x v="4"/>
    <n v="91"/>
    <n v="94"/>
    <n v="14849.04"/>
    <n v="1351262.64"/>
    <d v="2025-05-15T00:00:00"/>
    <d v="2025-07-29T00:00:00"/>
    <s v="Actv"/>
    <x v="3"/>
    <s v="Certainly Mini"/>
    <s v="Furniture"/>
    <s v="Retailmart Inc"/>
    <x v="2054"/>
    <x v="2"/>
    <x v="4"/>
    <n v="91"/>
    <n v="94"/>
    <n v="14849.04"/>
    <n v="1351262.6400000001"/>
    <x v="2"/>
    <x v="1"/>
  </r>
  <r>
    <s v="P2942"/>
    <s v="Try Max"/>
    <s v="Electronics"/>
    <x v="1"/>
    <n v="164"/>
    <n v="60"/>
    <n v="4718.8599999999997"/>
    <n v="773893.03999999992"/>
    <d v="2025-05-10T00:00:00"/>
    <d v="2025-08-27T00:00:00"/>
    <m/>
    <x v="3"/>
    <s v="Try Max"/>
    <s v="Electronics"/>
    <s v="Omni Suppliers"/>
    <x v="2055"/>
    <x v="3"/>
    <x v="1"/>
    <n v="164"/>
    <n v="60"/>
    <n v="4718.8599999999997"/>
    <n v="773893.03999999992"/>
    <x v="0"/>
    <x v="0"/>
  </r>
  <r>
    <s v="P5588"/>
    <s v="Number X"/>
    <s v="Groceries"/>
    <x v="0"/>
    <n v="81"/>
    <n v="68"/>
    <n v="15410.17"/>
    <n v="1248223.77"/>
    <d v="2025-02-12T00:00:00"/>
    <d v="2025-09-28T00:00:00"/>
    <s v="Inactive"/>
    <x v="0"/>
    <s v="Number X"/>
    <s v="Groceries"/>
    <s v="Global Traders"/>
    <x v="2056"/>
    <x v="4"/>
    <x v="0"/>
    <n v="81"/>
    <n v="68"/>
    <n v="15410.17"/>
    <n v="1248223.77"/>
    <x v="0"/>
    <x v="0"/>
  </r>
  <r>
    <s v="P9983"/>
    <s v="start mini"/>
    <s v="Groceries"/>
    <x v="2"/>
    <n v="165"/>
    <n v="47"/>
    <n v="11330.85"/>
    <n v="1869590.25"/>
    <d v="2025-01-27T00:00:00"/>
    <d v="2025-08-18T00:00:00"/>
    <s v="Inactive"/>
    <x v="3"/>
    <s v="Start Mini"/>
    <s v="Groceries"/>
    <s v=""/>
    <x v="154"/>
    <x v="4"/>
    <x v="2"/>
    <n v="165"/>
    <n v="47"/>
    <n v="11330.85"/>
    <n v="1869590.25"/>
    <x v="0"/>
    <x v="0"/>
  </r>
  <r>
    <s v="P7118"/>
    <s v="Create Max"/>
    <s v="Furniture"/>
    <x v="5"/>
    <m/>
    <n v="80"/>
    <n v="6109.48"/>
    <m/>
    <d v="2025-05-24T00:00:00"/>
    <d v="2025-07-15T00:00:00"/>
    <s v="active"/>
    <x v="1"/>
    <s v="Create Max"/>
    <s v="Furniture"/>
    <s v="Abc Pvt Ltd"/>
    <x v="2057"/>
    <x v="2"/>
    <x v="5"/>
    <n v="0"/>
    <n v="80"/>
    <n v="6109.48"/>
    <n v="0"/>
    <x v="1"/>
    <x v="1"/>
  </r>
  <r>
    <s v="P3673"/>
    <s v="Specific Mini"/>
    <s v="Toys"/>
    <x v="4"/>
    <n v="74"/>
    <n v="93"/>
    <n v="19522.79"/>
    <n v="1444686.46"/>
    <d v="2025-04-02T00:00:00"/>
    <d v="2025-09-21T00:00:00"/>
    <m/>
    <x v="2"/>
    <s v="Specific Mini"/>
    <s v="Toys"/>
    <s v="Retailmart Inc"/>
    <x v="2058"/>
    <x v="1"/>
    <x v="4"/>
    <n v="74"/>
    <n v="93"/>
    <n v="19522.79"/>
    <n v="1444686.46"/>
    <x v="2"/>
    <x v="1"/>
  </r>
  <r>
    <s v="P3062"/>
    <s v="Eight Lite"/>
    <s v="Groceries"/>
    <x v="5"/>
    <n v="104"/>
    <n v="56"/>
    <n v="16866.86"/>
    <n v="1754153.44"/>
    <d v="2025-03-12T00:00:00"/>
    <d v="2025-08-02T00:00:00"/>
    <s v="active"/>
    <x v="1"/>
    <s v="Eight Lite"/>
    <s v="Groceries"/>
    <s v="Abc Pvt Ltd"/>
    <x v="441"/>
    <x v="4"/>
    <x v="5"/>
    <n v="104"/>
    <n v="56"/>
    <n v="16866.86"/>
    <n v="1754153.44"/>
    <x v="0"/>
    <x v="0"/>
  </r>
  <r>
    <s v="P5130"/>
    <s v="Keep Pro"/>
    <s v="Groceries"/>
    <x v="2"/>
    <n v="161"/>
    <n v="50"/>
    <n v="12339.97"/>
    <n v="1986735.17"/>
    <d v="2025-05-09T00:00:00"/>
    <d v="2025-08-03T00:00:00"/>
    <s v="active"/>
    <x v="0"/>
    <s v="Keep Pro"/>
    <s v="Groceries"/>
    <s v=""/>
    <x v="2059"/>
    <x v="4"/>
    <x v="2"/>
    <n v="161"/>
    <n v="50"/>
    <n v="12339.97"/>
    <n v="1986735.17"/>
    <x v="0"/>
    <x v="0"/>
  </r>
  <r>
    <s v="P5035"/>
    <s v="thus x"/>
    <s v="Furniture"/>
    <x v="0"/>
    <n v="23"/>
    <n v="58"/>
    <n v="6274.43"/>
    <n v="144311.89000000001"/>
    <d v="2025-03-19T00:00:00"/>
    <d v="2025-07-19T00:00:00"/>
    <s v="Inactive"/>
    <x v="1"/>
    <s v="Thus X"/>
    <s v="Furniture"/>
    <s v="Global Traders"/>
    <x v="2060"/>
    <x v="2"/>
    <x v="0"/>
    <n v="23"/>
    <n v="58"/>
    <n v="6274.43"/>
    <n v="144311.89000000001"/>
    <x v="2"/>
    <x v="1"/>
  </r>
  <r>
    <s v="P1912"/>
    <s v="So Lite"/>
    <s v="Electronics"/>
    <x v="5"/>
    <n v="146"/>
    <n v="67"/>
    <n v="4438.99"/>
    <n v="648092.53999999992"/>
    <d v="2025-04-14T00:00:00"/>
    <d v="2025-10-07T00:00:00"/>
    <s v="active"/>
    <x v="0"/>
    <s v="So Lite"/>
    <s v="Electronics"/>
    <s v="Abc Pvt Ltd"/>
    <x v="1452"/>
    <x v="3"/>
    <x v="5"/>
    <n v="146"/>
    <n v="67"/>
    <n v="4438.99"/>
    <n v="648092.53999999992"/>
    <x v="0"/>
    <x v="0"/>
  </r>
  <r>
    <s v="P6613"/>
    <s v="Home Max"/>
    <s v="Groceries"/>
    <x v="1"/>
    <n v="46"/>
    <n v="83"/>
    <n v="16325.63"/>
    <n v="750978.98"/>
    <d v="2025-06-19T00:00:00"/>
    <d v="2025-09-05T00:00:00"/>
    <s v="discon"/>
    <x v="2"/>
    <s v="Home Max"/>
    <s v="Groceries"/>
    <s v="Omni Suppliers"/>
    <x v="2061"/>
    <x v="4"/>
    <x v="1"/>
    <n v="46"/>
    <n v="83"/>
    <n v="16325.63"/>
    <n v="750978.98"/>
    <x v="2"/>
    <x v="1"/>
  </r>
  <r>
    <s v="P5216"/>
    <s v="Be Lite"/>
    <s v="Toys"/>
    <x v="0"/>
    <m/>
    <n v="36"/>
    <n v="9448.65"/>
    <m/>
    <d v="2025-04-15T00:00:00"/>
    <d v="2025-07-15T00:00:00"/>
    <s v="active"/>
    <x v="4"/>
    <s v="Be Lite"/>
    <s v="Toys"/>
    <s v="Global Traders"/>
    <x v="2062"/>
    <x v="1"/>
    <x v="0"/>
    <n v="0"/>
    <n v="36"/>
    <n v="9448.65"/>
    <n v="0"/>
    <x v="1"/>
    <x v="1"/>
  </r>
  <r>
    <s v="P5124"/>
    <s v="Yet Max"/>
    <s v="Groceries"/>
    <x v="3"/>
    <n v="197"/>
    <n v="36"/>
    <n v="17160.240000000002"/>
    <n v="3380567.28"/>
    <d v="2025-02-01T00:00:00"/>
    <d v="2025-10-09T00:00:00"/>
    <s v="discontinued"/>
    <x v="0"/>
    <s v="Yet Max"/>
    <s v="Groceries"/>
    <s v="Quickstock"/>
    <x v="2063"/>
    <x v="4"/>
    <x v="3"/>
    <n v="197"/>
    <n v="36"/>
    <n v="17160.240000000002"/>
    <n v="3380567.2800000003"/>
    <x v="0"/>
    <x v="0"/>
  </r>
  <r>
    <s v="P1871"/>
    <s v="Happen Mini"/>
    <s v="Groceries"/>
    <x v="4"/>
    <n v="38"/>
    <n v="74"/>
    <n v="14866.08"/>
    <n v="564911.04"/>
    <d v="2025-06-25T00:00:00"/>
    <d v="2025-08-02T00:00:00"/>
    <m/>
    <x v="2"/>
    <s v="Happen Mini"/>
    <s v="Groceries"/>
    <s v="Retailmart Inc"/>
    <x v="1810"/>
    <x v="4"/>
    <x v="4"/>
    <n v="38"/>
    <n v="74"/>
    <n v="14866.08"/>
    <n v="564911.04"/>
    <x v="2"/>
    <x v="1"/>
  </r>
  <r>
    <s v="P6278"/>
    <s v="Health Lite"/>
    <s v="Toys"/>
    <x v="3"/>
    <n v="72"/>
    <n v="63"/>
    <n v="1126.7"/>
    <n v="81122.400000000009"/>
    <d v="2025-04-13T00:00:00"/>
    <d v="2025-08-01T00:00:00"/>
    <s v="discontinued"/>
    <x v="4"/>
    <s v="Health Lite"/>
    <s v="Toys"/>
    <s v="Quickstock"/>
    <x v="244"/>
    <x v="1"/>
    <x v="3"/>
    <n v="72"/>
    <n v="63"/>
    <n v="1126.7"/>
    <n v="81122.400000000009"/>
    <x v="0"/>
    <x v="0"/>
  </r>
  <r>
    <s v="P6386"/>
    <s v="position x"/>
    <s v="Groceries"/>
    <x v="4"/>
    <n v="30"/>
    <n v="30"/>
    <n v="8365.85"/>
    <n v="250975.5"/>
    <d v="2025-07-07T00:00:00"/>
    <d v="2025-10-10T00:00:00"/>
    <s v="discon"/>
    <x v="4"/>
    <s v="Position X"/>
    <s v="Groceries"/>
    <s v="Retailmart Inc"/>
    <x v="2064"/>
    <x v="4"/>
    <x v="4"/>
    <n v="30"/>
    <n v="30"/>
    <n v="8365.85"/>
    <n v="250975.5"/>
    <x v="2"/>
    <x v="0"/>
  </r>
  <r>
    <s v="P9759"/>
    <s v="Fast Pro"/>
    <s v="Groceries"/>
    <x v="4"/>
    <n v="37"/>
    <n v="40"/>
    <n v="19322.82"/>
    <n v="714944.34"/>
    <d v="2025-07-06T00:00:00"/>
    <d v="2025-08-31T00:00:00"/>
    <s v="discontinued"/>
    <x v="4"/>
    <s v="Fast Pro"/>
    <s v="Groceries"/>
    <s v="Retailmart Inc"/>
    <x v="455"/>
    <x v="4"/>
    <x v="4"/>
    <n v="37"/>
    <n v="40"/>
    <n v="19322.82"/>
    <n v="714944.34"/>
    <x v="2"/>
    <x v="1"/>
  </r>
  <r>
    <s v="P9585"/>
    <s v="Picture X"/>
    <s v="Clothing"/>
    <x v="1"/>
    <m/>
    <m/>
    <n v="18730.12"/>
    <m/>
    <d v="2025-04-10T00:00:00"/>
    <d v="2025-08-11T00:00:00"/>
    <s v="active"/>
    <x v="4"/>
    <s v="Picture X"/>
    <s v="Clothing"/>
    <s v="Omni Suppliers"/>
    <x v="2065"/>
    <x v="0"/>
    <x v="1"/>
    <n v="0"/>
    <n v="0"/>
    <n v="18730.12"/>
    <n v="0"/>
    <x v="1"/>
    <x v="0"/>
  </r>
  <r>
    <s v="P4515"/>
    <s v="Value Pro"/>
    <s v="Furniture"/>
    <x v="0"/>
    <n v="71"/>
    <n v="53"/>
    <n v="734.12"/>
    <n v="52122.52"/>
    <d v="2025-05-16T00:00:00"/>
    <d v="2025-10-04T00:00:00"/>
    <s v="active"/>
    <x v="0"/>
    <s v="Value Pro"/>
    <s v="Furniture"/>
    <s v="Global Traders"/>
    <x v="2066"/>
    <x v="2"/>
    <x v="0"/>
    <n v="71"/>
    <n v="53"/>
    <n v="734.12"/>
    <n v="52122.52"/>
    <x v="0"/>
    <x v="0"/>
  </r>
  <r>
    <s v="P9552"/>
    <s v="Page Lite"/>
    <s v="Clothing"/>
    <x v="1"/>
    <n v="140"/>
    <n v="95"/>
    <n v="13095.33"/>
    <n v="1833346.2"/>
    <d v="2025-07-07T00:00:00"/>
    <d v="2025-09-29T00:00:00"/>
    <s v="discontinued"/>
    <x v="0"/>
    <s v="Page Lite"/>
    <s v="Clothing"/>
    <s v="Omni Suppliers"/>
    <x v="2067"/>
    <x v="0"/>
    <x v="1"/>
    <n v="140"/>
    <n v="95"/>
    <n v="13095.33"/>
    <n v="1833346.2"/>
    <x v="0"/>
    <x v="0"/>
  </r>
  <r>
    <s v="P3453"/>
    <s v="Report Mini"/>
    <s v="Electronics"/>
    <x v="3"/>
    <n v="154"/>
    <n v="83"/>
    <n v="12344.6"/>
    <n v="1901068.4"/>
    <d v="2025-02-13T00:00:00"/>
    <d v="2025-07-15T00:00:00"/>
    <s v="discon"/>
    <x v="2"/>
    <s v="Report Mini"/>
    <s v="Electronics"/>
    <s v="Quickstock"/>
    <x v="266"/>
    <x v="3"/>
    <x v="3"/>
    <n v="154"/>
    <n v="83"/>
    <n v="12344.6"/>
    <n v="1901068.4000000001"/>
    <x v="0"/>
    <x v="0"/>
  </r>
  <r>
    <s v="P9772"/>
    <s v="girl plus"/>
    <s v="Electronics"/>
    <x v="5"/>
    <n v="96"/>
    <n v="49"/>
    <n v="17341.939999999999"/>
    <n v="1664826.24"/>
    <d v="2025-06-09T00:00:00"/>
    <d v="2025-09-01T00:00:00"/>
    <s v="discontinued"/>
    <x v="2"/>
    <s v="Girl Plus"/>
    <s v="Electronics"/>
    <s v="Abc Pvt Ltd"/>
    <x v="819"/>
    <x v="3"/>
    <x v="5"/>
    <n v="96"/>
    <n v="49"/>
    <n v="17341.939999999999"/>
    <n v="1664826.2399999998"/>
    <x v="0"/>
    <x v="0"/>
  </r>
  <r>
    <s v="P3853"/>
    <s v="Treat Plus"/>
    <s v="Groceries"/>
    <x v="5"/>
    <n v="188"/>
    <n v="84"/>
    <n v="4536.6899999999996"/>
    <n v="852897.72"/>
    <d v="2025-05-14T00:00:00"/>
    <d v="2025-08-12T00:00:00"/>
    <s v="active"/>
    <x v="1"/>
    <s v="Treat Plus"/>
    <s v="Groceries"/>
    <s v="Abc Pvt Ltd"/>
    <x v="484"/>
    <x v="4"/>
    <x v="5"/>
    <n v="188"/>
    <n v="84"/>
    <n v="4536.6899999999996"/>
    <n v="852897.72"/>
    <x v="0"/>
    <x v="0"/>
  </r>
  <r>
    <s v="P9537"/>
    <s v="Art Max"/>
    <s v="Groceries"/>
    <x v="2"/>
    <n v="94"/>
    <n v="91"/>
    <n v="9412.33"/>
    <n v="884759.02"/>
    <d v="2025-02-14T00:00:00"/>
    <d v="2025-09-09T00:00:00"/>
    <s v="Inactive"/>
    <x v="0"/>
    <s v="Art Max"/>
    <s v="Groceries"/>
    <s v=""/>
    <x v="2068"/>
    <x v="4"/>
    <x v="2"/>
    <n v="94"/>
    <n v="91"/>
    <n v="9412.33"/>
    <n v="884759.02"/>
    <x v="0"/>
    <x v="0"/>
  </r>
  <r>
    <s v="P1306"/>
    <s v="Quickly Max"/>
    <s v="Electronics"/>
    <x v="2"/>
    <n v="3"/>
    <n v="99"/>
    <n v="17703.240000000002"/>
    <n v="53109.72"/>
    <d v="2025-07-07T00:00:00"/>
    <d v="2025-09-07T00:00:00"/>
    <s v="discontinued"/>
    <x v="4"/>
    <s v="Quickly Max"/>
    <s v="Electronics"/>
    <s v=""/>
    <x v="304"/>
    <x v="3"/>
    <x v="2"/>
    <n v="3"/>
    <n v="99"/>
    <n v="17703.240000000002"/>
    <n v="53109.72"/>
    <x v="2"/>
    <x v="1"/>
  </r>
  <r>
    <s v="P7322"/>
    <s v="Measure Lite"/>
    <s v="Clothing"/>
    <x v="1"/>
    <n v="132"/>
    <n v="74"/>
    <n v="8226.4599999999991"/>
    <n v="1085892.72"/>
    <d v="2025-03-21T00:00:00"/>
    <d v="2025-08-14T00:00:00"/>
    <s v="Actv"/>
    <x v="2"/>
    <s v="Measure Lite"/>
    <s v="Clothing"/>
    <s v="Omni Suppliers"/>
    <x v="2069"/>
    <x v="0"/>
    <x v="1"/>
    <n v="132"/>
    <n v="74"/>
    <n v="8226.4599999999991"/>
    <n v="1085892.72"/>
    <x v="0"/>
    <x v="0"/>
  </r>
  <r>
    <s v="P6271"/>
    <s v="Property Plus"/>
    <s v="Toys"/>
    <x v="3"/>
    <n v="163"/>
    <n v="53"/>
    <n v="6853.29"/>
    <n v="1117086.27"/>
    <d v="2025-03-31T00:00:00"/>
    <d v="2025-09-19T00:00:00"/>
    <s v="discon"/>
    <x v="0"/>
    <s v="Property Plus"/>
    <s v="Toys"/>
    <s v="Quickstock"/>
    <x v="2070"/>
    <x v="1"/>
    <x v="3"/>
    <n v="163"/>
    <n v="53"/>
    <n v="6853.29"/>
    <n v="1117086.27"/>
    <x v="0"/>
    <x v="0"/>
  </r>
  <r>
    <s v="P6025"/>
    <s v="Exist Pro"/>
    <s v="Toys"/>
    <x v="4"/>
    <n v="144"/>
    <n v="24"/>
    <n v="5200.26"/>
    <n v="748837.44000000006"/>
    <d v="2025-06-19T00:00:00"/>
    <d v="2025-08-24T00:00:00"/>
    <s v="active"/>
    <x v="1"/>
    <s v="Exist Pro"/>
    <s v="Toys"/>
    <s v="Retailmart Inc"/>
    <x v="42"/>
    <x v="1"/>
    <x v="4"/>
    <n v="144"/>
    <n v="24"/>
    <n v="5200.26"/>
    <n v="748837.44000000006"/>
    <x v="0"/>
    <x v="0"/>
  </r>
  <r>
    <s v="P4835"/>
    <s v="Kid Plus"/>
    <s v="Furniture"/>
    <x v="4"/>
    <n v="182"/>
    <n v="72"/>
    <n v="12190.27"/>
    <n v="2218629.14"/>
    <d v="2025-01-18T00:00:00"/>
    <d v="2025-07-14T00:00:00"/>
    <s v="discontinued"/>
    <x v="4"/>
    <s v="Kid Plus"/>
    <s v="Furniture"/>
    <s v="Retailmart Inc"/>
    <x v="2071"/>
    <x v="2"/>
    <x v="4"/>
    <n v="182"/>
    <n v="72"/>
    <n v="12190.27"/>
    <n v="2218629.14"/>
    <x v="0"/>
    <x v="0"/>
  </r>
  <r>
    <s v="P8386"/>
    <s v="Environment Mini"/>
    <s v="Furniture"/>
    <x v="5"/>
    <n v="172"/>
    <n v="32"/>
    <n v="4903.3"/>
    <n v="843367.6"/>
    <d v="2025-03-29T00:00:00"/>
    <d v="2025-07-16T00:00:00"/>
    <s v="discontinued"/>
    <x v="1"/>
    <s v="Environment Mini"/>
    <s v="Furniture"/>
    <s v="Abc Pvt Ltd"/>
    <x v="2072"/>
    <x v="2"/>
    <x v="5"/>
    <n v="172"/>
    <n v="32"/>
    <n v="4903.3"/>
    <n v="843367.6"/>
    <x v="0"/>
    <x v="0"/>
  </r>
  <r>
    <s v="P1814"/>
    <s v="Build Plus"/>
    <s v="Furniture"/>
    <x v="5"/>
    <n v="146"/>
    <n v="64"/>
    <n v="16157.05"/>
    <n v="2358929.2999999998"/>
    <d v="2025-05-25T00:00:00"/>
    <d v="2025-07-26T00:00:00"/>
    <s v="Actv"/>
    <x v="4"/>
    <s v="Build Plus"/>
    <s v="Furniture"/>
    <s v="Abc Pvt Ltd"/>
    <x v="2073"/>
    <x v="2"/>
    <x v="5"/>
    <n v="146"/>
    <n v="64"/>
    <n v="16157.05"/>
    <n v="2358929.2999999998"/>
    <x v="0"/>
    <x v="0"/>
  </r>
  <r>
    <s v="P1309"/>
    <s v="Many X"/>
    <s v="Clothing"/>
    <x v="0"/>
    <n v="5"/>
    <n v="33"/>
    <n v="6773.21"/>
    <n v="33866.050000000003"/>
    <d v="2025-03-31T00:00:00"/>
    <d v="2025-08-09T00:00:00"/>
    <s v="active"/>
    <x v="0"/>
    <s v="Many X"/>
    <s v="Clothing"/>
    <s v="Global Traders"/>
    <x v="2074"/>
    <x v="0"/>
    <x v="0"/>
    <n v="5"/>
    <n v="33"/>
    <n v="6773.21"/>
    <n v="33866.050000000003"/>
    <x v="2"/>
    <x v="1"/>
  </r>
  <r>
    <s v="P5014"/>
    <s v="wife mini"/>
    <s v="Groceries"/>
    <x v="0"/>
    <n v="1"/>
    <n v="99"/>
    <n v="11161.19"/>
    <n v="11161.19"/>
    <d v="2025-03-24T00:00:00"/>
    <d v="2025-09-20T00:00:00"/>
    <s v="discontinued"/>
    <x v="1"/>
    <s v="Wife Mini"/>
    <s v="Groceries"/>
    <s v="Global Traders"/>
    <x v="2075"/>
    <x v="4"/>
    <x v="0"/>
    <n v="1"/>
    <n v="99"/>
    <n v="11161.19"/>
    <n v="11161.19"/>
    <x v="2"/>
    <x v="1"/>
  </r>
  <r>
    <s v="P1974"/>
    <s v="bill max"/>
    <s v="Toys"/>
    <x v="1"/>
    <n v="23"/>
    <n v="34"/>
    <n v="15350.23"/>
    <n v="353055.29"/>
    <d v="2025-03-18T00:00:00"/>
    <d v="2025-08-16T00:00:00"/>
    <s v="active"/>
    <x v="0"/>
    <s v="Bill Max"/>
    <s v="Toys"/>
    <s v="Omni Suppliers"/>
    <x v="2076"/>
    <x v="1"/>
    <x v="1"/>
    <n v="23"/>
    <n v="34"/>
    <n v="15350.23"/>
    <n v="353055.29"/>
    <x v="2"/>
    <x v="1"/>
  </r>
  <r>
    <s v="P8248"/>
    <s v="Stock Mini"/>
    <s v="Toys"/>
    <x v="1"/>
    <n v="17"/>
    <n v="39"/>
    <n v="15158.05"/>
    <n v="257686.85"/>
    <d v="2025-02-12T00:00:00"/>
    <d v="2025-09-01T00:00:00"/>
    <s v="discon"/>
    <x v="0"/>
    <s v="Stock Mini"/>
    <s v="Toys"/>
    <s v="Omni Suppliers"/>
    <x v="2077"/>
    <x v="1"/>
    <x v="1"/>
    <n v="17"/>
    <n v="39"/>
    <n v="15158.05"/>
    <n v="257686.84999999998"/>
    <x v="2"/>
    <x v="1"/>
  </r>
  <r>
    <s v="P1464"/>
    <s v="Loss Max"/>
    <s v="Toys"/>
    <x v="4"/>
    <n v="39"/>
    <n v="58"/>
    <n v="3270.27"/>
    <n v="127540.53"/>
    <d v="2025-03-15T00:00:00"/>
    <d v="2025-09-01T00:00:00"/>
    <s v="discon"/>
    <x v="1"/>
    <s v="Loss Max"/>
    <s v="Toys"/>
    <s v="Retailmart Inc"/>
    <x v="1208"/>
    <x v="1"/>
    <x v="4"/>
    <n v="39"/>
    <n v="58"/>
    <n v="3270.27"/>
    <n v="127540.53"/>
    <x v="2"/>
    <x v="1"/>
  </r>
  <r>
    <s v="P4195"/>
    <s v="professional x"/>
    <s v="Electronics"/>
    <x v="1"/>
    <n v="107"/>
    <m/>
    <n v="19572.64"/>
    <n v="2094272.48"/>
    <d v="2025-01-23T00:00:00"/>
    <d v="2025-08-08T00:00:00"/>
    <m/>
    <x v="0"/>
    <s v="Professional X"/>
    <s v="Electronics"/>
    <s v="Omni Suppliers"/>
    <x v="2078"/>
    <x v="3"/>
    <x v="1"/>
    <n v="107"/>
    <n v="0"/>
    <n v="19572.64"/>
    <n v="2094272.48"/>
    <x v="0"/>
    <x v="0"/>
  </r>
  <r>
    <s v="P7627"/>
    <s v="Store Lite"/>
    <s v="Groceries"/>
    <x v="4"/>
    <n v="80"/>
    <n v="42"/>
    <n v="12370.27"/>
    <n v="989621.60000000009"/>
    <d v="2025-04-24T00:00:00"/>
    <d v="2025-08-11T00:00:00"/>
    <m/>
    <x v="2"/>
    <s v="Store Lite"/>
    <s v="Groceries"/>
    <s v="Retailmart Inc"/>
    <x v="2079"/>
    <x v="4"/>
    <x v="4"/>
    <n v="80"/>
    <n v="42"/>
    <n v="12370.27"/>
    <n v="989621.60000000009"/>
    <x v="0"/>
    <x v="0"/>
  </r>
  <r>
    <s v="P4980"/>
    <s v="Throw Pro"/>
    <s v="Clothing"/>
    <x v="5"/>
    <n v="150"/>
    <n v="76"/>
    <n v="4265.1400000000003"/>
    <n v="639771"/>
    <d v="2025-02-28T00:00:00"/>
    <d v="2025-09-13T00:00:00"/>
    <s v="active"/>
    <x v="3"/>
    <s v="Throw Pro"/>
    <s v="Clothing"/>
    <s v="Abc Pvt Ltd"/>
    <x v="2080"/>
    <x v="0"/>
    <x v="5"/>
    <n v="150"/>
    <n v="76"/>
    <n v="4265.1400000000003"/>
    <n v="639771"/>
    <x v="0"/>
    <x v="0"/>
  </r>
  <r>
    <s v="P4413"/>
    <s v="Teacher Pro"/>
    <s v="Electronics"/>
    <x v="4"/>
    <n v="179"/>
    <n v="42"/>
    <n v="10262.450000000001"/>
    <n v="1836978.55"/>
    <d v="2025-05-06T00:00:00"/>
    <d v="2025-09-28T00:00:00"/>
    <s v="active"/>
    <x v="4"/>
    <s v="Teacher Pro"/>
    <s v="Electronics"/>
    <s v="Retailmart Inc"/>
    <x v="2081"/>
    <x v="3"/>
    <x v="4"/>
    <n v="179"/>
    <n v="42"/>
    <n v="10262.450000000001"/>
    <n v="1836978.55"/>
    <x v="0"/>
    <x v="0"/>
  </r>
  <r>
    <s v="P3798"/>
    <s v="Care Max"/>
    <s v="Groceries"/>
    <x v="4"/>
    <n v="12"/>
    <n v="75"/>
    <n v="16754.740000000002"/>
    <n v="201056.88"/>
    <d v="2025-05-25T00:00:00"/>
    <d v="2025-09-20T00:00:00"/>
    <s v="discon"/>
    <x v="3"/>
    <s v="Care Max"/>
    <s v="Groceries"/>
    <s v="Retailmart Inc"/>
    <x v="931"/>
    <x v="4"/>
    <x v="4"/>
    <n v="12"/>
    <n v="75"/>
    <n v="16754.740000000002"/>
    <n v="201056.88"/>
    <x v="2"/>
    <x v="1"/>
  </r>
  <r>
    <s v="P6349"/>
    <s v="a mini"/>
    <s v="Electronics"/>
    <x v="1"/>
    <m/>
    <n v="83"/>
    <n v="19870.36"/>
    <m/>
    <d v="2025-05-31T00:00:00"/>
    <d v="2025-07-28T00:00:00"/>
    <s v="active"/>
    <x v="2"/>
    <s v="A Mini"/>
    <s v="Electronics"/>
    <s v="Omni Suppliers"/>
    <x v="2082"/>
    <x v="3"/>
    <x v="1"/>
    <n v="0"/>
    <n v="83"/>
    <n v="19870.36"/>
    <n v="0"/>
    <x v="1"/>
    <x v="1"/>
  </r>
  <r>
    <s v="P2507"/>
    <s v="Lay X"/>
    <s v="Furniture"/>
    <x v="5"/>
    <n v="3"/>
    <n v="76"/>
    <n v="2428.61"/>
    <n v="7285.83"/>
    <d v="2025-07-12T00:00:00"/>
    <d v="2025-09-21T00:00:00"/>
    <s v="active"/>
    <x v="2"/>
    <s v="Lay X"/>
    <s v="Furniture"/>
    <s v="Abc Pvt Ltd"/>
    <x v="1652"/>
    <x v="2"/>
    <x v="5"/>
    <n v="3"/>
    <n v="76"/>
    <n v="2428.61"/>
    <n v="7285.83"/>
    <x v="2"/>
    <x v="1"/>
  </r>
  <r>
    <s v="P9275"/>
    <s v="Mind X"/>
    <s v="Clothing"/>
    <x v="2"/>
    <n v="45"/>
    <n v="75"/>
    <n v="1350.74"/>
    <n v="60783.3"/>
    <d v="2025-06-20T00:00:00"/>
    <d v="2025-08-09T00:00:00"/>
    <s v="active"/>
    <x v="4"/>
    <s v="Mind X"/>
    <s v="Clothing"/>
    <s v=""/>
    <x v="2083"/>
    <x v="0"/>
    <x v="2"/>
    <n v="45"/>
    <n v="75"/>
    <n v="1350.74"/>
    <n v="60783.3"/>
    <x v="2"/>
    <x v="1"/>
  </r>
  <r>
    <s v="P2806"/>
    <s v="Evidence Max"/>
    <s v="Groceries"/>
    <x v="3"/>
    <n v="52"/>
    <n v="57"/>
    <n v="9917.23"/>
    <n v="515695.96"/>
    <d v="2025-06-27T00:00:00"/>
    <d v="2025-08-15T00:00:00"/>
    <s v="discon"/>
    <x v="4"/>
    <s v="Evidence Max"/>
    <s v="Groceries"/>
    <s v="Quickstock"/>
    <x v="2084"/>
    <x v="4"/>
    <x v="3"/>
    <n v="52"/>
    <n v="57"/>
    <n v="9917.23"/>
    <n v="515695.95999999996"/>
    <x v="2"/>
    <x v="1"/>
  </r>
  <r>
    <s v="P1071"/>
    <s v="Always Plus"/>
    <s v="Groceries"/>
    <x v="1"/>
    <n v="27"/>
    <n v="35"/>
    <n v="4620.88"/>
    <n v="124763.76"/>
    <d v="2025-02-20T00:00:00"/>
    <d v="2025-07-29T00:00:00"/>
    <s v="active"/>
    <x v="2"/>
    <s v="Always Plus"/>
    <s v="Groceries"/>
    <s v="Omni Suppliers"/>
    <x v="2085"/>
    <x v="4"/>
    <x v="1"/>
    <n v="27"/>
    <n v="35"/>
    <n v="4620.88"/>
    <n v="124763.76000000001"/>
    <x v="2"/>
    <x v="1"/>
  </r>
  <r>
    <s v="P8055"/>
    <s v="Also Mini"/>
    <s v="Toys"/>
    <x v="4"/>
    <n v="34"/>
    <n v="36"/>
    <n v="2665.87"/>
    <n v="90639.58"/>
    <d v="2025-01-22T00:00:00"/>
    <d v="2025-08-29T00:00:00"/>
    <s v="discontinued"/>
    <x v="1"/>
    <s v="Also Mini"/>
    <s v="Toys"/>
    <s v="Retailmart Inc"/>
    <x v="1233"/>
    <x v="1"/>
    <x v="4"/>
    <n v="34"/>
    <n v="36"/>
    <n v="2665.87"/>
    <n v="90639.58"/>
    <x v="2"/>
    <x v="1"/>
  </r>
  <r>
    <s v="P1559"/>
    <s v="Former Lite"/>
    <s v="Electronics"/>
    <x v="3"/>
    <n v="21"/>
    <n v="68"/>
    <n v="8398.01"/>
    <n v="176358.21"/>
    <d v="2025-06-27T00:00:00"/>
    <d v="2025-09-26T00:00:00"/>
    <s v="discon"/>
    <x v="4"/>
    <s v="Former Lite"/>
    <s v="Electronics"/>
    <s v="Quickstock"/>
    <x v="602"/>
    <x v="3"/>
    <x v="3"/>
    <n v="21"/>
    <n v="68"/>
    <n v="8398.01"/>
    <n v="176358.21"/>
    <x v="2"/>
    <x v="1"/>
  </r>
  <r>
    <s v="P5929"/>
    <s v="And Max"/>
    <s v="Toys"/>
    <x v="2"/>
    <m/>
    <n v="27"/>
    <n v="9179.76"/>
    <m/>
    <d v="2025-07-09T00:00:00"/>
    <d v="2025-09-27T00:00:00"/>
    <s v="discon"/>
    <x v="0"/>
    <s v="And Max"/>
    <s v="Toys"/>
    <s v=""/>
    <x v="2086"/>
    <x v="1"/>
    <x v="2"/>
    <n v="0"/>
    <n v="27"/>
    <n v="9179.76"/>
    <n v="0"/>
    <x v="1"/>
    <x v="1"/>
  </r>
  <r>
    <s v="P7911"/>
    <s v="Growth Max"/>
    <s v="Furniture"/>
    <x v="0"/>
    <n v="197"/>
    <n v="98"/>
    <n v="17214.38"/>
    <n v="3391232.86"/>
    <d v="2025-03-14T00:00:00"/>
    <d v="2025-09-01T00:00:00"/>
    <s v="Actv"/>
    <x v="2"/>
    <s v="Growth Max"/>
    <s v="Furniture"/>
    <s v="Global Traders"/>
    <x v="2087"/>
    <x v="2"/>
    <x v="0"/>
    <n v="197"/>
    <n v="98"/>
    <n v="17214.38"/>
    <n v="3391232.8600000003"/>
    <x v="0"/>
    <x v="0"/>
  </r>
  <r>
    <s v="P2550"/>
    <s v="Western Max"/>
    <s v="Groceries"/>
    <x v="0"/>
    <n v="177"/>
    <n v="90"/>
    <n v="8577.4699999999993"/>
    <n v="1518212.19"/>
    <d v="2025-01-17T00:00:00"/>
    <d v="2025-10-01T00:00:00"/>
    <s v="discontinued"/>
    <x v="4"/>
    <s v="Western Max"/>
    <s v="Groceries"/>
    <s v="Global Traders"/>
    <x v="388"/>
    <x v="4"/>
    <x v="0"/>
    <n v="177"/>
    <n v="90"/>
    <n v="8577.4699999999993"/>
    <n v="1518212.19"/>
    <x v="0"/>
    <x v="0"/>
  </r>
  <r>
    <s v="P7601"/>
    <s v="Next Plus"/>
    <s v="Electronics"/>
    <x v="0"/>
    <n v="107"/>
    <n v="36"/>
    <n v="7550.4"/>
    <n v="807892.79999999993"/>
    <d v="2025-05-12T00:00:00"/>
    <d v="2025-08-11T00:00:00"/>
    <s v="Inactive"/>
    <x v="0"/>
    <s v="Next Plus"/>
    <s v="Electronics"/>
    <s v="Global Traders"/>
    <x v="2088"/>
    <x v="3"/>
    <x v="0"/>
    <n v="107"/>
    <n v="36"/>
    <n v="7550.4"/>
    <n v="807892.79999999993"/>
    <x v="0"/>
    <x v="0"/>
  </r>
  <r>
    <s v="P7182"/>
    <s v="Yourself Pro"/>
    <s v="Furniture"/>
    <x v="4"/>
    <n v="195"/>
    <n v="54"/>
    <n v="16990.189999999999"/>
    <n v="3313087.05"/>
    <d v="2025-04-18T00:00:00"/>
    <d v="2025-10-12T00:00:00"/>
    <s v="discontinued"/>
    <x v="0"/>
    <s v="Yourself Pro"/>
    <s v="Furniture"/>
    <s v="Retailmart Inc"/>
    <x v="2089"/>
    <x v="2"/>
    <x v="4"/>
    <n v="195"/>
    <n v="54"/>
    <n v="16990.189999999999"/>
    <n v="3313087.05"/>
    <x v="0"/>
    <x v="0"/>
  </r>
  <r>
    <s v="P9559"/>
    <s v="Save Pro"/>
    <s v="Electronics"/>
    <x v="3"/>
    <n v="64"/>
    <n v="27"/>
    <n v="1760.73"/>
    <n v="112686.72"/>
    <d v="2025-02-06T00:00:00"/>
    <d v="2025-10-09T00:00:00"/>
    <s v="active"/>
    <x v="3"/>
    <s v="Save Pro"/>
    <s v="Electronics"/>
    <s v="Quickstock"/>
    <x v="2090"/>
    <x v="3"/>
    <x v="3"/>
    <n v="64"/>
    <n v="27"/>
    <n v="1760.73"/>
    <n v="112686.72"/>
    <x v="0"/>
    <x v="0"/>
  </r>
  <r>
    <s v="P4889"/>
    <s v="Where Lite"/>
    <s v="Toys"/>
    <x v="0"/>
    <n v="178"/>
    <n v="62"/>
    <n v="3483.39"/>
    <n v="620043.41999999993"/>
    <d v="2025-04-05T00:00:00"/>
    <d v="2025-08-08T00:00:00"/>
    <s v="discontinued"/>
    <x v="4"/>
    <s v="Where Lite"/>
    <s v="Toys"/>
    <s v="Global Traders"/>
    <x v="2091"/>
    <x v="1"/>
    <x v="0"/>
    <n v="178"/>
    <n v="62"/>
    <n v="3483.39"/>
    <n v="620043.41999999993"/>
    <x v="0"/>
    <x v="0"/>
  </r>
  <r>
    <s v="P2395"/>
    <s v="Leg Pro"/>
    <s v="Furniture"/>
    <x v="3"/>
    <n v="50"/>
    <n v="88"/>
    <n v="19241.45"/>
    <n v="962072.5"/>
    <d v="2025-04-11T00:00:00"/>
    <d v="2025-08-03T00:00:00"/>
    <s v="discon"/>
    <x v="1"/>
    <s v="Leg Pro"/>
    <s v="Furniture"/>
    <s v="Quickstock"/>
    <x v="2092"/>
    <x v="2"/>
    <x v="3"/>
    <n v="50"/>
    <n v="88"/>
    <n v="19241.45"/>
    <n v="962072.5"/>
    <x v="2"/>
    <x v="1"/>
  </r>
  <r>
    <s v="P5348"/>
    <s v="Special Max"/>
    <s v="Electronics"/>
    <x v="5"/>
    <n v="179"/>
    <n v="42"/>
    <n v="17031.59"/>
    <n v="3048654.61"/>
    <d v="2025-03-29T00:00:00"/>
    <d v="2025-08-15T00:00:00"/>
    <s v="discon"/>
    <x v="1"/>
    <s v="Special Max"/>
    <s v="Electronics"/>
    <s v="Abc Pvt Ltd"/>
    <x v="709"/>
    <x v="3"/>
    <x v="5"/>
    <n v="179"/>
    <n v="42"/>
    <n v="17031.59"/>
    <n v="3048654.61"/>
    <x v="0"/>
    <x v="0"/>
  </r>
  <r>
    <s v="P6422"/>
    <s v="Think X"/>
    <s v="Toys"/>
    <x v="4"/>
    <n v="71"/>
    <n v="26"/>
    <n v="11429.23"/>
    <n v="811475.33"/>
    <d v="2025-04-09T00:00:00"/>
    <d v="2025-09-29T00:00:00"/>
    <s v="discontinued"/>
    <x v="3"/>
    <s v="Think X"/>
    <s v="Toys"/>
    <s v="Retailmart Inc"/>
    <x v="336"/>
    <x v="1"/>
    <x v="4"/>
    <n v="71"/>
    <n v="26"/>
    <n v="11429.23"/>
    <n v="811475.33"/>
    <x v="0"/>
    <x v="0"/>
  </r>
  <r>
    <s v="P3788"/>
    <s v="Dream Mini"/>
    <s v="Electronics"/>
    <x v="3"/>
    <n v="83"/>
    <n v="52"/>
    <n v="14122.34"/>
    <n v="1172154.22"/>
    <d v="2025-03-15T00:00:00"/>
    <d v="2025-08-12T00:00:00"/>
    <s v="Inactive"/>
    <x v="4"/>
    <s v="Dream Mini"/>
    <s v="Electronics"/>
    <s v="Quickstock"/>
    <x v="2093"/>
    <x v="3"/>
    <x v="3"/>
    <n v="83"/>
    <n v="52"/>
    <n v="14122.34"/>
    <n v="1172154.22"/>
    <x v="0"/>
    <x v="0"/>
  </r>
  <r>
    <s v="P6710"/>
    <s v="Road Mini"/>
    <s v="Clothing"/>
    <x v="3"/>
    <n v="22"/>
    <n v="22"/>
    <n v="4803.84"/>
    <n v="105684.48"/>
    <d v="2025-02-04T00:00:00"/>
    <d v="2025-08-16T00:00:00"/>
    <m/>
    <x v="2"/>
    <s v="Road Mini"/>
    <s v="Clothing"/>
    <s v="Quickstock"/>
    <x v="2094"/>
    <x v="0"/>
    <x v="3"/>
    <n v="22"/>
    <n v="22"/>
    <n v="4803.84"/>
    <n v="105684.48000000001"/>
    <x v="2"/>
    <x v="0"/>
  </r>
  <r>
    <s v="P9172"/>
    <s v="Two Pro"/>
    <s v="Groceries"/>
    <x v="0"/>
    <n v="64"/>
    <n v="39"/>
    <n v="10276.19"/>
    <n v="657676.16"/>
    <d v="2025-03-06T00:00:00"/>
    <d v="2025-08-14T00:00:00"/>
    <s v="discontinued"/>
    <x v="2"/>
    <s v="Two Pro"/>
    <s v="Groceries"/>
    <s v="Global Traders"/>
    <x v="830"/>
    <x v="4"/>
    <x v="0"/>
    <n v="64"/>
    <n v="39"/>
    <n v="10276.19"/>
    <n v="657676.16"/>
    <x v="0"/>
    <x v="0"/>
  </r>
  <r>
    <s v="P7370"/>
    <s v="Its Lite"/>
    <s v="Toys"/>
    <x v="5"/>
    <n v="133"/>
    <n v="79"/>
    <n v="11633.36"/>
    <n v="1547236.88"/>
    <d v="2025-05-01T00:00:00"/>
    <d v="2025-09-17T00:00:00"/>
    <s v="Inactive"/>
    <x v="2"/>
    <s v="Its Lite"/>
    <s v="Toys"/>
    <s v="Abc Pvt Ltd"/>
    <x v="1261"/>
    <x v="1"/>
    <x v="5"/>
    <n v="133"/>
    <n v="79"/>
    <n v="11633.36"/>
    <n v="1547236.8800000001"/>
    <x v="0"/>
    <x v="0"/>
  </r>
  <r>
    <s v="P5860"/>
    <s v="Player Pro"/>
    <s v="Toys"/>
    <x v="5"/>
    <n v="145"/>
    <n v="84"/>
    <n v="387.58"/>
    <n v="56199.1"/>
    <d v="2025-07-04T00:00:00"/>
    <d v="2025-09-04T00:00:00"/>
    <s v="active"/>
    <x v="3"/>
    <s v="Player Pro"/>
    <s v="Toys"/>
    <s v="Abc Pvt Ltd"/>
    <x v="243"/>
    <x v="1"/>
    <x v="5"/>
    <n v="145"/>
    <n v="84"/>
    <n v="387.58"/>
    <n v="56199.1"/>
    <x v="0"/>
    <x v="0"/>
  </r>
  <r>
    <s v="P1106"/>
    <s v="Up Mini"/>
    <s v="Groceries"/>
    <x v="1"/>
    <n v="35"/>
    <n v="38"/>
    <n v="5370.73"/>
    <n v="187975.55"/>
    <d v="2025-04-05T00:00:00"/>
    <d v="2025-09-29T00:00:00"/>
    <s v="active"/>
    <x v="4"/>
    <s v="Up Mini"/>
    <s v="Groceries"/>
    <s v="Omni Suppliers"/>
    <x v="2095"/>
    <x v="4"/>
    <x v="1"/>
    <n v="35"/>
    <n v="38"/>
    <n v="5370.73"/>
    <n v="187975.55"/>
    <x v="2"/>
    <x v="1"/>
  </r>
  <r>
    <s v="P1895"/>
    <s v="Activity X"/>
    <s v="Groceries"/>
    <x v="1"/>
    <n v="65"/>
    <n v="43"/>
    <n v="857.73"/>
    <n v="55752.45"/>
    <d v="2025-04-30T00:00:00"/>
    <d v="2025-07-16T00:00:00"/>
    <s v="discontinued"/>
    <x v="2"/>
    <s v="Activity X"/>
    <s v="Groceries"/>
    <s v="Omni Suppliers"/>
    <x v="2096"/>
    <x v="4"/>
    <x v="1"/>
    <n v="65"/>
    <n v="43"/>
    <n v="857.73"/>
    <n v="55752.450000000004"/>
    <x v="0"/>
    <x v="0"/>
  </r>
  <r>
    <s v="P2385"/>
    <s v="Degree X"/>
    <s v="Clothing"/>
    <x v="4"/>
    <n v="97"/>
    <n v="79"/>
    <n v="13342.09"/>
    <n v="1294182.73"/>
    <d v="2025-02-09T00:00:00"/>
    <d v="2025-09-12T00:00:00"/>
    <s v="active"/>
    <x v="0"/>
    <s v="Degree X"/>
    <s v="Clothing"/>
    <s v="Retailmart Inc"/>
    <x v="2097"/>
    <x v="0"/>
    <x v="4"/>
    <n v="97"/>
    <n v="79"/>
    <n v="13342.09"/>
    <n v="1294182.73"/>
    <x v="0"/>
    <x v="0"/>
  </r>
  <r>
    <s v="P2301"/>
    <s v="Car Mini"/>
    <s v="Electronics"/>
    <x v="4"/>
    <n v="80"/>
    <n v="32"/>
    <n v="13618.19"/>
    <n v="1089455.2"/>
    <d v="2025-02-07T00:00:00"/>
    <d v="2025-09-08T00:00:00"/>
    <s v="discontinued"/>
    <x v="0"/>
    <s v="Car Mini"/>
    <s v="Electronics"/>
    <s v="Retailmart Inc"/>
    <x v="2098"/>
    <x v="3"/>
    <x v="4"/>
    <n v="80"/>
    <n v="32"/>
    <n v="13618.19"/>
    <n v="1089455.2"/>
    <x v="0"/>
    <x v="0"/>
  </r>
  <r>
    <s v="P6088"/>
    <s v="Difficult Mini"/>
    <s v="Furniture"/>
    <x v="1"/>
    <n v="44"/>
    <n v="84"/>
    <n v="18527.849999999999"/>
    <n v="815225.39999999991"/>
    <d v="2025-01-26T00:00:00"/>
    <d v="2025-07-19T00:00:00"/>
    <s v="discontinued"/>
    <x v="0"/>
    <s v="Difficult Mini"/>
    <s v="Furniture"/>
    <s v="Omni Suppliers"/>
    <x v="2099"/>
    <x v="2"/>
    <x v="1"/>
    <n v="44"/>
    <n v="84"/>
    <n v="18527.849999999999"/>
    <n v="815225.39999999991"/>
    <x v="2"/>
    <x v="1"/>
  </r>
  <r>
    <s v="P7291"/>
    <s v="movement lite"/>
    <s v="Electronics"/>
    <x v="0"/>
    <n v="98"/>
    <n v="82"/>
    <n v="18430.39"/>
    <n v="1806178.22"/>
    <d v="2025-05-16T00:00:00"/>
    <d v="2025-10-08T00:00:00"/>
    <s v="Inactive"/>
    <x v="0"/>
    <s v="Movement Lite"/>
    <s v="Electronics"/>
    <s v="Global Traders"/>
    <x v="270"/>
    <x v="3"/>
    <x v="0"/>
    <n v="98"/>
    <n v="82"/>
    <n v="18430.39"/>
    <n v="1806178.22"/>
    <x v="0"/>
    <x v="0"/>
  </r>
  <r>
    <s v="P4833"/>
    <s v="Pick Lite"/>
    <s v="Groceries"/>
    <x v="1"/>
    <m/>
    <n v="81"/>
    <n v="16272.21"/>
    <m/>
    <d v="2025-02-16T00:00:00"/>
    <d v="2025-07-22T00:00:00"/>
    <s v="active"/>
    <x v="2"/>
    <s v="Pick Lite"/>
    <s v="Groceries"/>
    <s v="Omni Suppliers"/>
    <x v="2100"/>
    <x v="4"/>
    <x v="1"/>
    <n v="0"/>
    <n v="81"/>
    <n v="16272.21"/>
    <n v="0"/>
    <x v="1"/>
    <x v="1"/>
  </r>
  <r>
    <s v="P3010"/>
    <s v="Stage Pro"/>
    <s v="Furniture"/>
    <x v="4"/>
    <n v="41"/>
    <n v="88"/>
    <n v="14394.72"/>
    <n v="590183.52"/>
    <d v="2025-03-18T00:00:00"/>
    <d v="2025-09-07T00:00:00"/>
    <s v="active"/>
    <x v="2"/>
    <s v="Stage Pro"/>
    <s v="Furniture"/>
    <s v="Retailmart Inc"/>
    <x v="1801"/>
    <x v="2"/>
    <x v="4"/>
    <n v="41"/>
    <n v="88"/>
    <n v="14394.72"/>
    <n v="590183.52"/>
    <x v="2"/>
    <x v="1"/>
  </r>
  <r>
    <s v="P5968"/>
    <s v="Get Mini"/>
    <s v="Groceries"/>
    <x v="0"/>
    <n v="154"/>
    <n v="47"/>
    <n v="9630.7199999999993"/>
    <n v="1483130.8799999999"/>
    <d v="2025-01-31T00:00:00"/>
    <d v="2025-08-25T00:00:00"/>
    <s v="Actv"/>
    <x v="0"/>
    <s v="Get Mini"/>
    <s v="Groceries"/>
    <s v="Global Traders"/>
    <x v="2101"/>
    <x v="4"/>
    <x v="0"/>
    <n v="154"/>
    <n v="47"/>
    <n v="9630.7199999999993"/>
    <n v="1483130.8799999999"/>
    <x v="0"/>
    <x v="0"/>
  </r>
  <r>
    <s v="P5723"/>
    <s v="Song Max"/>
    <s v="Toys"/>
    <x v="0"/>
    <n v="48"/>
    <n v="40"/>
    <n v="7241.24"/>
    <n v="347579.52"/>
    <d v="2025-03-17T00:00:00"/>
    <d v="2025-09-26T00:00:00"/>
    <s v="Inactive"/>
    <x v="0"/>
    <s v="Song Max"/>
    <s v="Toys"/>
    <s v="Global Traders"/>
    <x v="2102"/>
    <x v="1"/>
    <x v="0"/>
    <n v="48"/>
    <n v="40"/>
    <n v="7241.24"/>
    <n v="347579.52"/>
    <x v="0"/>
    <x v="0"/>
  </r>
  <r>
    <s v="P9539"/>
    <s v="Form Mini"/>
    <s v="Electronics"/>
    <x v="4"/>
    <n v="57"/>
    <n v="98"/>
    <n v="9144.5400000000009"/>
    <n v="521238.78"/>
    <d v="2025-04-07T00:00:00"/>
    <d v="2025-07-15T00:00:00"/>
    <s v="discon"/>
    <x v="1"/>
    <s v="Form Mini"/>
    <s v="Electronics"/>
    <s v="Retailmart Inc"/>
    <x v="2103"/>
    <x v="3"/>
    <x v="4"/>
    <n v="57"/>
    <n v="98"/>
    <n v="9144.5400000000009"/>
    <n v="521238.78"/>
    <x v="2"/>
    <x v="1"/>
  </r>
  <r>
    <s v="P2351"/>
    <s v="Bring Mini"/>
    <s v="Groceries"/>
    <x v="3"/>
    <n v="68"/>
    <n v="25"/>
    <n v="2018.21"/>
    <n v="137238.28"/>
    <d v="2025-01-26T00:00:00"/>
    <d v="2025-09-21T00:00:00"/>
    <s v="active"/>
    <x v="3"/>
    <s v="Bring Mini"/>
    <s v="Groceries"/>
    <s v="Quickstock"/>
    <x v="2104"/>
    <x v="4"/>
    <x v="3"/>
    <n v="68"/>
    <n v="25"/>
    <n v="2018.21"/>
    <n v="137238.28"/>
    <x v="0"/>
    <x v="0"/>
  </r>
  <r>
    <s v="P9861"/>
    <s v="Land Max"/>
    <s v="Groceries"/>
    <x v="3"/>
    <n v="53"/>
    <n v="30"/>
    <n v="13168.49"/>
    <n v="697929.97"/>
    <d v="2025-05-06T00:00:00"/>
    <d v="2025-07-25T00:00:00"/>
    <s v="active"/>
    <x v="0"/>
    <s v="Land Max"/>
    <s v="Groceries"/>
    <s v="Quickstock"/>
    <x v="2105"/>
    <x v="4"/>
    <x v="3"/>
    <n v="53"/>
    <n v="30"/>
    <n v="13168.49"/>
    <n v="697929.97"/>
    <x v="0"/>
    <x v="0"/>
  </r>
  <r>
    <s v="P8434"/>
    <s v="It Max"/>
    <s v="Clothing"/>
    <x v="4"/>
    <n v="76"/>
    <n v="31"/>
    <n v="7112.69"/>
    <n v="540564.43999999994"/>
    <d v="2025-03-03T00:00:00"/>
    <d v="2025-10-06T00:00:00"/>
    <s v="discon"/>
    <x v="0"/>
    <s v="It Max"/>
    <s v="Clothing"/>
    <s v="Retailmart Inc"/>
    <x v="2106"/>
    <x v="0"/>
    <x v="4"/>
    <n v="76"/>
    <n v="31"/>
    <n v="7112.69"/>
    <n v="540564.43999999994"/>
    <x v="0"/>
    <x v="0"/>
  </r>
  <r>
    <s v="P9756"/>
    <s v="Do Max"/>
    <s v="Groceries"/>
    <x v="0"/>
    <n v="98"/>
    <n v="55"/>
    <n v="10906.43"/>
    <n v="1068830.1399999999"/>
    <d v="2025-06-05T00:00:00"/>
    <d v="2025-08-07T00:00:00"/>
    <s v="Actv"/>
    <x v="0"/>
    <s v="Do Max"/>
    <s v="Groceries"/>
    <s v="Global Traders"/>
    <x v="2107"/>
    <x v="4"/>
    <x v="0"/>
    <n v="98"/>
    <n v="55"/>
    <n v="10906.43"/>
    <n v="1068830.1400000001"/>
    <x v="0"/>
    <x v="0"/>
  </r>
  <r>
    <s v="P1219"/>
    <s v="Truth Mini"/>
    <s v="Furniture"/>
    <x v="3"/>
    <n v="149"/>
    <m/>
    <n v="14782.76"/>
    <n v="2202631.2400000002"/>
    <d v="2025-07-06T00:00:00"/>
    <d v="2025-07-23T00:00:00"/>
    <s v="active"/>
    <x v="3"/>
    <s v="Truth Mini"/>
    <s v="Furniture"/>
    <s v="Quickstock"/>
    <x v="2108"/>
    <x v="2"/>
    <x v="3"/>
    <n v="149"/>
    <n v="0"/>
    <n v="14782.76"/>
    <n v="2202631.2400000002"/>
    <x v="0"/>
    <x v="0"/>
  </r>
  <r>
    <s v="P9702"/>
    <s v="Coach Max"/>
    <s v="Electronics"/>
    <x v="0"/>
    <n v="12"/>
    <n v="31"/>
    <n v="5986.06"/>
    <n v="71832.72"/>
    <d v="2025-06-03T00:00:00"/>
    <d v="2025-07-15T00:00:00"/>
    <s v="discontinued"/>
    <x v="3"/>
    <s v="Coach Max"/>
    <s v="Electronics"/>
    <s v="Global Traders"/>
    <x v="2109"/>
    <x v="3"/>
    <x v="0"/>
    <n v="12"/>
    <n v="31"/>
    <n v="5986.06"/>
    <n v="71832.72"/>
    <x v="2"/>
    <x v="1"/>
  </r>
  <r>
    <s v="P2520"/>
    <s v="Military Lite"/>
    <s v="Furniture"/>
    <x v="4"/>
    <n v="47"/>
    <n v="68"/>
    <n v="7817.89"/>
    <n v="367440.83"/>
    <d v="2025-05-10T00:00:00"/>
    <d v="2025-07-27T00:00:00"/>
    <s v="Actv"/>
    <x v="4"/>
    <s v="Military Lite"/>
    <s v="Furniture"/>
    <s v="Retailmart Inc"/>
    <x v="2110"/>
    <x v="2"/>
    <x v="4"/>
    <n v="47"/>
    <n v="68"/>
    <n v="7817.89"/>
    <n v="367440.83"/>
    <x v="2"/>
    <x v="1"/>
  </r>
  <r>
    <s v="P2575"/>
    <s v="Seat Pro"/>
    <s v="Toys"/>
    <x v="5"/>
    <n v="106"/>
    <n v="43"/>
    <n v="9583.65"/>
    <n v="1015866.9"/>
    <d v="2025-06-04T00:00:00"/>
    <d v="2025-09-05T00:00:00"/>
    <s v="Inactive"/>
    <x v="3"/>
    <s v="Seat Pro"/>
    <s v="Toys"/>
    <s v="Abc Pvt Ltd"/>
    <x v="182"/>
    <x v="1"/>
    <x v="5"/>
    <n v="106"/>
    <n v="43"/>
    <n v="9583.65"/>
    <n v="1015866.8999999999"/>
    <x v="0"/>
    <x v="0"/>
  </r>
  <r>
    <s v="P7176"/>
    <s v="Task Plus"/>
    <s v="Electronics"/>
    <x v="3"/>
    <n v="22"/>
    <n v="96"/>
    <n v="11079.19"/>
    <n v="243742.18"/>
    <d v="2025-01-16T00:00:00"/>
    <d v="2025-08-23T00:00:00"/>
    <m/>
    <x v="0"/>
    <s v="Task Plus"/>
    <s v="Electronics"/>
    <s v="Quickstock"/>
    <x v="277"/>
    <x v="3"/>
    <x v="3"/>
    <n v="22"/>
    <n v="96"/>
    <n v="11079.19"/>
    <n v="243742.18000000002"/>
    <x v="2"/>
    <x v="1"/>
  </r>
  <r>
    <s v="P9653"/>
    <s v="Because Mini"/>
    <s v="Electronics"/>
    <x v="2"/>
    <n v="77"/>
    <n v="99"/>
    <n v="621.19000000000005"/>
    <n v="47831.63"/>
    <d v="2025-04-11T00:00:00"/>
    <d v="2025-09-01T00:00:00"/>
    <s v="Actv"/>
    <x v="2"/>
    <s v="Because Mini"/>
    <s v="Electronics"/>
    <s v=""/>
    <x v="1406"/>
    <x v="3"/>
    <x v="2"/>
    <n v="77"/>
    <n v="99"/>
    <n v="621.19000000000005"/>
    <n v="47831.630000000005"/>
    <x v="2"/>
    <x v="1"/>
  </r>
  <r>
    <s v="P5748"/>
    <s v="Shake Pro"/>
    <s v="Electronics"/>
    <x v="1"/>
    <n v="151"/>
    <n v="49"/>
    <n v="13895.14"/>
    <n v="2098166.14"/>
    <d v="2025-04-19T00:00:00"/>
    <d v="2025-07-20T00:00:00"/>
    <m/>
    <x v="3"/>
    <s v="Shake Pro"/>
    <s v="Electronics"/>
    <s v="Omni Suppliers"/>
    <x v="2111"/>
    <x v="3"/>
    <x v="1"/>
    <n v="151"/>
    <n v="49"/>
    <n v="13895.14"/>
    <n v="2098166.14"/>
    <x v="0"/>
    <x v="0"/>
  </r>
  <r>
    <s v="P9302"/>
    <s v="Film Pro"/>
    <s v="Toys"/>
    <x v="0"/>
    <n v="107"/>
    <n v="44"/>
    <n v="5038.63"/>
    <n v="539133.41"/>
    <d v="2025-05-23T00:00:00"/>
    <d v="2025-08-28T00:00:00"/>
    <m/>
    <x v="1"/>
    <s v="Film Pro"/>
    <s v="Toys"/>
    <s v="Global Traders"/>
    <x v="2112"/>
    <x v="1"/>
    <x v="0"/>
    <n v="107"/>
    <n v="44"/>
    <n v="5038.63"/>
    <n v="539133.41"/>
    <x v="0"/>
    <x v="0"/>
  </r>
  <r>
    <s v="P4414"/>
    <s v="Product X"/>
    <s v="Toys"/>
    <x v="0"/>
    <n v="157"/>
    <n v="49"/>
    <n v="2574.56"/>
    <n v="404205.92"/>
    <d v="2025-01-24T00:00:00"/>
    <d v="2025-09-26T00:00:00"/>
    <m/>
    <x v="2"/>
    <s v="Product X"/>
    <s v="Toys"/>
    <s v="Global Traders"/>
    <x v="2113"/>
    <x v="1"/>
    <x v="0"/>
    <n v="157"/>
    <n v="49"/>
    <n v="2574.56"/>
    <n v="404205.92"/>
    <x v="0"/>
    <x v="0"/>
  </r>
  <r>
    <s v="P7749"/>
    <s v="Series Max"/>
    <s v="Furniture"/>
    <x v="1"/>
    <n v="40"/>
    <n v="76"/>
    <n v="14110.68"/>
    <n v="564427.19999999995"/>
    <d v="2025-05-06T00:00:00"/>
    <d v="2025-07-28T00:00:00"/>
    <s v="Inactive"/>
    <x v="0"/>
    <s v="Series Max"/>
    <s v="Furniture"/>
    <s v="Omni Suppliers"/>
    <x v="2114"/>
    <x v="2"/>
    <x v="1"/>
    <n v="40"/>
    <n v="76"/>
    <n v="14110.68"/>
    <n v="564427.19999999995"/>
    <x v="2"/>
    <x v="1"/>
  </r>
  <r>
    <s v="P8664"/>
    <s v="When Lite"/>
    <s v="Clothing"/>
    <x v="1"/>
    <n v="97"/>
    <n v="35"/>
    <n v="9787.44"/>
    <n v="949381.68"/>
    <d v="2025-06-11T00:00:00"/>
    <d v="2025-09-24T00:00:00"/>
    <s v="active"/>
    <x v="4"/>
    <s v="When Lite"/>
    <s v="Clothing"/>
    <s v="Omni Suppliers"/>
    <x v="18"/>
    <x v="0"/>
    <x v="1"/>
    <n v="97"/>
    <n v="35"/>
    <n v="9787.44"/>
    <n v="949381.68"/>
    <x v="0"/>
    <x v="0"/>
  </r>
  <r>
    <s v="P6465"/>
    <s v="Management Plus"/>
    <s v="Clothing"/>
    <x v="2"/>
    <n v="71"/>
    <n v="33"/>
    <n v="9867.0300000000007"/>
    <n v="700559.13"/>
    <d v="2025-06-08T00:00:00"/>
    <d v="2025-07-20T00:00:00"/>
    <s v="active"/>
    <x v="2"/>
    <s v="Management Plus"/>
    <s v="Clothing"/>
    <s v=""/>
    <x v="0"/>
    <x v="0"/>
    <x v="2"/>
    <n v="71"/>
    <n v="33"/>
    <n v="9867.0300000000007"/>
    <n v="700559.13"/>
    <x v="0"/>
    <x v="0"/>
  </r>
  <r>
    <s v="P6069"/>
    <s v="Affect Mini"/>
    <s v="Groceries"/>
    <x v="3"/>
    <n v="167"/>
    <n v="44"/>
    <n v="8738.33"/>
    <n v="1459301.11"/>
    <d v="2025-05-16T00:00:00"/>
    <d v="2025-08-31T00:00:00"/>
    <s v="discon"/>
    <x v="1"/>
    <s v="Affect Mini"/>
    <s v="Groceries"/>
    <s v="Quickstock"/>
    <x v="2051"/>
    <x v="4"/>
    <x v="3"/>
    <n v="167"/>
    <n v="44"/>
    <n v="8738.33"/>
    <n v="1459301.11"/>
    <x v="0"/>
    <x v="0"/>
  </r>
  <r>
    <s v="P2125"/>
    <s v="American X"/>
    <s v="Furniture"/>
    <x v="5"/>
    <n v="117"/>
    <n v="45"/>
    <n v="15399.45"/>
    <n v="1801735.65"/>
    <d v="2025-02-18T00:00:00"/>
    <d v="2025-07-21T00:00:00"/>
    <s v="Inactive"/>
    <x v="4"/>
    <s v="American X"/>
    <s v="Furniture"/>
    <s v="Abc Pvt Ltd"/>
    <x v="2115"/>
    <x v="2"/>
    <x v="5"/>
    <n v="117"/>
    <n v="45"/>
    <n v="15399.45"/>
    <n v="1801735.6500000001"/>
    <x v="0"/>
    <x v="0"/>
  </r>
  <r>
    <s v="P7565"/>
    <s v="Thank Mini"/>
    <s v="Groceries"/>
    <x v="1"/>
    <n v="195"/>
    <n v="26"/>
    <n v="17608.62"/>
    <n v="3433680.9"/>
    <d v="2025-04-18T00:00:00"/>
    <d v="2025-09-29T00:00:00"/>
    <s v="active"/>
    <x v="2"/>
    <s v="Thank Mini"/>
    <s v="Groceries"/>
    <s v="Omni Suppliers"/>
    <x v="2116"/>
    <x v="4"/>
    <x v="1"/>
    <n v="195"/>
    <n v="26"/>
    <n v="17608.62"/>
    <n v="3433680.9"/>
    <x v="0"/>
    <x v="0"/>
  </r>
  <r>
    <s v="P1461"/>
    <s v="Represent Mini"/>
    <s v="Furniture"/>
    <x v="3"/>
    <n v="99"/>
    <n v="57"/>
    <n v="16171.15"/>
    <n v="1600943.85"/>
    <d v="2025-05-30T00:00:00"/>
    <d v="2025-07-18T00:00:00"/>
    <s v="active"/>
    <x v="1"/>
    <s v="Represent Mini"/>
    <s v="Furniture"/>
    <s v="Quickstock"/>
    <x v="2117"/>
    <x v="2"/>
    <x v="3"/>
    <n v="99"/>
    <n v="57"/>
    <n v="16171.15"/>
    <n v="1600943.8499999999"/>
    <x v="0"/>
    <x v="0"/>
  </r>
  <r>
    <s v="P6012"/>
    <s v="describe pro"/>
    <s v="Clothing"/>
    <x v="1"/>
    <n v="91"/>
    <n v="25"/>
    <n v="10089.41"/>
    <n v="918136.30999999994"/>
    <d v="2025-06-04T00:00:00"/>
    <d v="2025-10-01T00:00:00"/>
    <s v="active"/>
    <x v="2"/>
    <s v="Describe Pro"/>
    <s v="Clothing"/>
    <s v="Omni Suppliers"/>
    <x v="2118"/>
    <x v="0"/>
    <x v="1"/>
    <n v="91"/>
    <n v="25"/>
    <n v="10089.41"/>
    <n v="918136.30999999994"/>
    <x v="0"/>
    <x v="0"/>
  </r>
  <r>
    <s v="P7414"/>
    <s v="Catch Mini"/>
    <s v="Groceries"/>
    <x v="4"/>
    <n v="107"/>
    <n v="22"/>
    <n v="11850.62"/>
    <n v="1268016.3400000001"/>
    <d v="2025-06-21T00:00:00"/>
    <d v="2025-08-04T00:00:00"/>
    <s v="discon"/>
    <x v="4"/>
    <s v="Catch Mini"/>
    <s v="Groceries"/>
    <s v="Retailmart Inc"/>
    <x v="2119"/>
    <x v="4"/>
    <x v="4"/>
    <n v="107"/>
    <n v="22"/>
    <n v="11850.62"/>
    <n v="1268016.3400000001"/>
    <x v="0"/>
    <x v="0"/>
  </r>
  <r>
    <s v="P1098"/>
    <s v="Plan Pro"/>
    <s v="Clothing"/>
    <x v="0"/>
    <n v="13"/>
    <n v="85"/>
    <n v="10285.73"/>
    <n v="133714.49"/>
    <d v="2025-03-07T00:00:00"/>
    <d v="2025-07-14T00:00:00"/>
    <m/>
    <x v="2"/>
    <s v="Plan Pro"/>
    <s v="Clothing"/>
    <s v="Global Traders"/>
    <x v="2120"/>
    <x v="0"/>
    <x v="0"/>
    <n v="13"/>
    <n v="85"/>
    <n v="10285.73"/>
    <n v="133714.49"/>
    <x v="2"/>
    <x v="1"/>
  </r>
  <r>
    <s v="P8926"/>
    <s v="Whatever Lite"/>
    <s v="Clothing"/>
    <x v="1"/>
    <n v="4"/>
    <n v="92"/>
    <n v="16196.39"/>
    <n v="64785.56"/>
    <d v="2025-03-27T00:00:00"/>
    <d v="2025-08-29T00:00:00"/>
    <s v="discon"/>
    <x v="3"/>
    <s v="Whatever Lite"/>
    <s v="Clothing"/>
    <s v="Omni Suppliers"/>
    <x v="2121"/>
    <x v="0"/>
    <x v="1"/>
    <n v="4"/>
    <n v="92"/>
    <n v="16196.39"/>
    <n v="64785.56"/>
    <x v="2"/>
    <x v="1"/>
  </r>
  <r>
    <s v="P8155"/>
    <s v="Quite Lite"/>
    <s v="Groceries"/>
    <x v="5"/>
    <n v="73"/>
    <n v="70"/>
    <n v="10131.370000000001"/>
    <n v="739590.01"/>
    <d v="2025-05-11T00:00:00"/>
    <d v="2025-08-06T00:00:00"/>
    <s v="discontinued"/>
    <x v="2"/>
    <s v="Quite Lite"/>
    <s v="Groceries"/>
    <s v="Abc Pvt Ltd"/>
    <x v="1204"/>
    <x v="4"/>
    <x v="5"/>
    <n v="73"/>
    <n v="70"/>
    <n v="10131.370000000001"/>
    <n v="739590.01"/>
    <x v="0"/>
    <x v="0"/>
  </r>
  <r>
    <s v="P1791"/>
    <s v="Write Max"/>
    <s v="Clothing"/>
    <x v="1"/>
    <n v="151"/>
    <n v="57"/>
    <n v="5610.34"/>
    <n v="847161.34"/>
    <d v="2025-06-10T00:00:00"/>
    <d v="2025-10-01T00:00:00"/>
    <s v="discon"/>
    <x v="2"/>
    <s v="Write Max"/>
    <s v="Clothing"/>
    <s v="Omni Suppliers"/>
    <x v="2122"/>
    <x v="0"/>
    <x v="1"/>
    <n v="151"/>
    <n v="57"/>
    <n v="5610.34"/>
    <n v="847161.34"/>
    <x v="0"/>
    <x v="0"/>
  </r>
  <r>
    <s v="P5599"/>
    <s v="Occur Plus"/>
    <s v="Toys"/>
    <x v="1"/>
    <n v="186"/>
    <n v="53"/>
    <n v="7938.33"/>
    <n v="1476529.38"/>
    <d v="2025-03-13T00:00:00"/>
    <d v="2025-08-26T00:00:00"/>
    <s v="discontinued"/>
    <x v="2"/>
    <s v="Occur Plus"/>
    <s v="Toys"/>
    <s v="Omni Suppliers"/>
    <x v="1238"/>
    <x v="1"/>
    <x v="1"/>
    <n v="186"/>
    <n v="53"/>
    <n v="7938.33"/>
    <n v="1476529.38"/>
    <x v="0"/>
    <x v="0"/>
  </r>
  <r>
    <s v="P7446"/>
    <s v="Loss Pro"/>
    <s v="Clothing"/>
    <x v="3"/>
    <n v="168"/>
    <n v="66"/>
    <n v="11279.85"/>
    <n v="1895014.8"/>
    <d v="2025-02-18T00:00:00"/>
    <d v="2025-08-29T00:00:00"/>
    <s v="active"/>
    <x v="3"/>
    <s v="Loss Pro"/>
    <s v="Clothing"/>
    <s v="Quickstock"/>
    <x v="2123"/>
    <x v="0"/>
    <x v="3"/>
    <n v="168"/>
    <n v="66"/>
    <n v="11279.85"/>
    <n v="1895014.8"/>
    <x v="0"/>
    <x v="0"/>
  </r>
  <r>
    <s v="P5993"/>
    <s v="Father Plus"/>
    <s v="Furniture"/>
    <x v="5"/>
    <n v="27"/>
    <n v="45"/>
    <n v="3187.61"/>
    <n v="86065.47"/>
    <d v="2025-06-10T00:00:00"/>
    <d v="2025-09-04T00:00:00"/>
    <s v="Actv"/>
    <x v="3"/>
    <s v="Father Plus"/>
    <s v="Furniture"/>
    <s v="Abc Pvt Ltd"/>
    <x v="173"/>
    <x v="2"/>
    <x v="5"/>
    <n v="27"/>
    <n v="45"/>
    <n v="3187.61"/>
    <n v="86065.47"/>
    <x v="2"/>
    <x v="1"/>
  </r>
  <r>
    <s v="P7533"/>
    <s v="Little Mini"/>
    <s v="Electronics"/>
    <x v="3"/>
    <n v="162"/>
    <n v="57"/>
    <n v="9621.44"/>
    <n v="1558673.28"/>
    <d v="2025-04-23T00:00:00"/>
    <d v="2025-08-22T00:00:00"/>
    <s v="Inactive"/>
    <x v="0"/>
    <s v="Little Mini"/>
    <s v="Electronics"/>
    <s v="Quickstock"/>
    <x v="2124"/>
    <x v="3"/>
    <x v="3"/>
    <n v="162"/>
    <n v="57"/>
    <n v="9621.44"/>
    <n v="1558673.28"/>
    <x v="0"/>
    <x v="0"/>
  </r>
  <r>
    <s v="P7211"/>
    <s v="Season Lite"/>
    <s v="Clothing"/>
    <x v="3"/>
    <n v="122"/>
    <n v="64"/>
    <n v="19987.330000000002"/>
    <n v="2438454.2599999998"/>
    <d v="2025-07-11T00:00:00"/>
    <d v="2025-10-09T00:00:00"/>
    <s v="discon"/>
    <x v="3"/>
    <s v="Season Lite"/>
    <s v="Clothing"/>
    <s v="Quickstock"/>
    <x v="2125"/>
    <x v="0"/>
    <x v="3"/>
    <n v="122"/>
    <n v="64"/>
    <n v="19987.330000000002"/>
    <n v="2438454.2600000002"/>
    <x v="0"/>
    <x v="0"/>
  </r>
  <r>
    <s v="P4021"/>
    <s v="Democrat Pro"/>
    <s v="Toys"/>
    <x v="5"/>
    <n v="10"/>
    <n v="48"/>
    <n v="18162.419999999998"/>
    <n v="181624.2"/>
    <d v="2025-06-25T00:00:00"/>
    <d v="2025-10-11T00:00:00"/>
    <m/>
    <x v="4"/>
    <s v="Democrat Pro"/>
    <s v="Toys"/>
    <s v="Abc Pvt Ltd"/>
    <x v="2126"/>
    <x v="1"/>
    <x v="5"/>
    <n v="10"/>
    <n v="48"/>
    <n v="18162.419999999998"/>
    <n v="181624.19999999998"/>
    <x v="2"/>
    <x v="1"/>
  </r>
  <r>
    <s v="P4447"/>
    <s v="Place Mini"/>
    <s v="Electronics"/>
    <x v="5"/>
    <n v="151"/>
    <n v="78"/>
    <n v="10039.66"/>
    <n v="1515988.66"/>
    <d v="2025-06-30T00:00:00"/>
    <d v="2025-10-01T00:00:00"/>
    <s v="active"/>
    <x v="1"/>
    <s v="Place Mini"/>
    <s v="Electronics"/>
    <s v="Abc Pvt Ltd"/>
    <x v="2127"/>
    <x v="3"/>
    <x v="5"/>
    <n v="151"/>
    <n v="78"/>
    <n v="10039.66"/>
    <n v="1515988.66"/>
    <x v="0"/>
    <x v="0"/>
  </r>
  <r>
    <s v="P5899"/>
    <s v="Certainly Lite"/>
    <s v="Toys"/>
    <x v="0"/>
    <n v="166"/>
    <n v="80"/>
    <n v="13890.14"/>
    <n v="2305763.2400000002"/>
    <d v="2025-02-22T00:00:00"/>
    <d v="2025-09-12T00:00:00"/>
    <s v="active"/>
    <x v="2"/>
    <s v="Certainly Lite"/>
    <s v="Toys"/>
    <s v="Global Traders"/>
    <x v="1523"/>
    <x v="1"/>
    <x v="0"/>
    <n v="166"/>
    <n v="80"/>
    <n v="13890.14"/>
    <n v="2305763.2399999998"/>
    <x v="0"/>
    <x v="0"/>
  </r>
  <r>
    <s v="P2285"/>
    <s v="money lite"/>
    <s v="Clothing"/>
    <x v="0"/>
    <n v="97"/>
    <n v="75"/>
    <n v="5369.79"/>
    <n v="520869.63"/>
    <d v="2025-04-13T00:00:00"/>
    <d v="2025-08-08T00:00:00"/>
    <s v="Actv"/>
    <x v="0"/>
    <s v="Money Lite"/>
    <s v="Clothing"/>
    <s v="Global Traders"/>
    <x v="2000"/>
    <x v="0"/>
    <x v="0"/>
    <n v="97"/>
    <n v="75"/>
    <n v="5369.79"/>
    <n v="520869.63"/>
    <x v="0"/>
    <x v="0"/>
  </r>
  <r>
    <s v="P6062"/>
    <s v="Enough Mini"/>
    <s v="Clothing"/>
    <x v="5"/>
    <n v="154"/>
    <n v="65"/>
    <n v="9545.83"/>
    <n v="1470057.82"/>
    <d v="2025-07-06T00:00:00"/>
    <d v="2025-09-03T00:00:00"/>
    <m/>
    <x v="4"/>
    <s v="Enough Mini"/>
    <s v="Clothing"/>
    <s v="Abc Pvt Ltd"/>
    <x v="70"/>
    <x v="0"/>
    <x v="5"/>
    <n v="154"/>
    <n v="65"/>
    <n v="9545.83"/>
    <n v="1470057.82"/>
    <x v="0"/>
    <x v="0"/>
  </r>
  <r>
    <s v="P2368"/>
    <s v="They Mini"/>
    <s v="Electronics"/>
    <x v="3"/>
    <m/>
    <n v="93"/>
    <n v="9210.2199999999993"/>
    <m/>
    <d v="2025-06-29T00:00:00"/>
    <d v="2025-09-08T00:00:00"/>
    <s v="Inactive"/>
    <x v="2"/>
    <s v="They Mini"/>
    <s v="Electronics"/>
    <s v="Quickstock"/>
    <x v="2128"/>
    <x v="3"/>
    <x v="3"/>
    <n v="0"/>
    <n v="93"/>
    <n v="9210.2199999999993"/>
    <n v="0"/>
    <x v="1"/>
    <x v="1"/>
  </r>
  <r>
    <s v="P5917"/>
    <s v="Woman Mini"/>
    <s v="Electronics"/>
    <x v="4"/>
    <n v="156"/>
    <n v="60"/>
    <n v="3405.86"/>
    <n v="531314.16"/>
    <d v="2025-01-23T00:00:00"/>
    <d v="2025-08-20T00:00:00"/>
    <s v="active"/>
    <x v="0"/>
    <s v="Woman Mini"/>
    <s v="Electronics"/>
    <s v="Retailmart Inc"/>
    <x v="2129"/>
    <x v="3"/>
    <x v="4"/>
    <n v="156"/>
    <n v="60"/>
    <n v="3405.86"/>
    <n v="531314.16"/>
    <x v="0"/>
    <x v="0"/>
  </r>
  <r>
    <s v="P9382"/>
    <s v="suffer x"/>
    <s v="Groceries"/>
    <x v="1"/>
    <n v="164"/>
    <n v="33"/>
    <n v="458.82"/>
    <n v="75246.48"/>
    <d v="2025-02-01T00:00:00"/>
    <d v="2025-08-08T00:00:00"/>
    <s v="active"/>
    <x v="2"/>
    <s v="Suffer X"/>
    <s v="Groceries"/>
    <s v="Omni Suppliers"/>
    <x v="2130"/>
    <x v="4"/>
    <x v="1"/>
    <n v="164"/>
    <n v="33"/>
    <n v="458.82"/>
    <n v="75246.48"/>
    <x v="0"/>
    <x v="0"/>
  </r>
  <r>
    <s v="P4238"/>
    <s v="Begin Max"/>
    <s v="Groceries"/>
    <x v="5"/>
    <n v="167"/>
    <n v="73"/>
    <n v="13935.89"/>
    <n v="2327293.63"/>
    <d v="2025-06-19T00:00:00"/>
    <d v="2025-07-25T00:00:00"/>
    <s v="Inactive"/>
    <x v="1"/>
    <s v="Begin Max"/>
    <s v="Groceries"/>
    <s v="Abc Pvt Ltd"/>
    <x v="2131"/>
    <x v="4"/>
    <x v="5"/>
    <n v="167"/>
    <n v="73"/>
    <n v="13935.89"/>
    <n v="2327293.63"/>
    <x v="0"/>
    <x v="0"/>
  </r>
  <r>
    <s v="P1743"/>
    <s v="Fund X"/>
    <s v="Clothing"/>
    <x v="3"/>
    <n v="160"/>
    <n v="90"/>
    <n v="1089.1500000000001"/>
    <n v="174264"/>
    <d v="2025-04-06T00:00:00"/>
    <d v="2025-07-22T00:00:00"/>
    <s v="active"/>
    <x v="3"/>
    <s v="Fund X"/>
    <s v="Clothing"/>
    <s v="Quickstock"/>
    <x v="2132"/>
    <x v="0"/>
    <x v="3"/>
    <n v="160"/>
    <n v="90"/>
    <n v="1089.1500000000001"/>
    <n v="174264"/>
    <x v="0"/>
    <x v="0"/>
  </r>
  <r>
    <s v="P9753"/>
    <s v="Call X"/>
    <s v="Clothing"/>
    <x v="1"/>
    <n v="174"/>
    <n v="65"/>
    <n v="16128.27"/>
    <n v="2806318.98"/>
    <d v="2025-05-20T00:00:00"/>
    <d v="2025-07-22T00:00:00"/>
    <s v="Inactive"/>
    <x v="2"/>
    <s v="Call X"/>
    <s v="Clothing"/>
    <s v="Omni Suppliers"/>
    <x v="1834"/>
    <x v="0"/>
    <x v="1"/>
    <n v="174"/>
    <n v="65"/>
    <n v="16128.27"/>
    <n v="2806318.98"/>
    <x v="0"/>
    <x v="0"/>
  </r>
  <r>
    <s v="P8506"/>
    <s v="Now Max"/>
    <s v="Electronics"/>
    <x v="0"/>
    <n v="50"/>
    <n v="73"/>
    <n v="8736.9500000000007"/>
    <n v="436847.50000000012"/>
    <d v="2025-03-22T00:00:00"/>
    <d v="2025-08-25T00:00:00"/>
    <s v="discon"/>
    <x v="1"/>
    <s v="Now Max"/>
    <s v="Electronics"/>
    <s v="Global Traders"/>
    <x v="2133"/>
    <x v="3"/>
    <x v="0"/>
    <n v="50"/>
    <n v="73"/>
    <n v="8736.9500000000007"/>
    <n v="436847.50000000006"/>
    <x v="2"/>
    <x v="1"/>
  </r>
  <r>
    <s v="P2706"/>
    <s v="After Lite"/>
    <s v="Toys"/>
    <x v="0"/>
    <n v="68"/>
    <n v="77"/>
    <n v="16726.400000000001"/>
    <n v="1137395.2"/>
    <d v="2025-02-20T00:00:00"/>
    <d v="2025-08-03T00:00:00"/>
    <m/>
    <x v="4"/>
    <s v="After Lite"/>
    <s v="Toys"/>
    <s v="Global Traders"/>
    <x v="2134"/>
    <x v="1"/>
    <x v="0"/>
    <n v="68"/>
    <n v="77"/>
    <n v="16726.400000000001"/>
    <n v="1137395.2000000002"/>
    <x v="2"/>
    <x v="1"/>
  </r>
  <r>
    <s v="P7347"/>
    <s v="Realize Pro"/>
    <s v="Clothing"/>
    <x v="1"/>
    <n v="41"/>
    <m/>
    <n v="6470.84"/>
    <n v="265304.44"/>
    <d v="2025-05-27T00:00:00"/>
    <d v="2025-08-19T00:00:00"/>
    <s v="active"/>
    <x v="3"/>
    <s v="Realize Pro"/>
    <s v="Clothing"/>
    <s v="Omni Suppliers"/>
    <x v="163"/>
    <x v="0"/>
    <x v="1"/>
    <n v="41"/>
    <n v="0"/>
    <n v="6470.84"/>
    <n v="265304.44"/>
    <x v="0"/>
    <x v="0"/>
  </r>
  <r>
    <s v="P7194"/>
    <s v="seek pro"/>
    <s v="Groceries"/>
    <x v="5"/>
    <n v="112"/>
    <m/>
    <n v="2797.68"/>
    <n v="313340.15999999997"/>
    <d v="2025-04-21T00:00:00"/>
    <d v="2025-07-19T00:00:00"/>
    <m/>
    <x v="2"/>
    <s v="Seek Pro"/>
    <s v="Groceries"/>
    <s v="Abc Pvt Ltd"/>
    <x v="1902"/>
    <x v="4"/>
    <x v="5"/>
    <n v="112"/>
    <n v="0"/>
    <n v="2797.68"/>
    <n v="313340.15999999997"/>
    <x v="0"/>
    <x v="0"/>
  </r>
  <r>
    <s v="P4546"/>
    <s v="He Mini"/>
    <s v="Groceries"/>
    <x v="1"/>
    <n v="78"/>
    <n v="64"/>
    <n v="9278.14"/>
    <n v="723694.91999999993"/>
    <d v="2025-02-09T00:00:00"/>
    <d v="2025-08-26T00:00:00"/>
    <s v="active"/>
    <x v="0"/>
    <s v="He Mini"/>
    <s v="Groceries"/>
    <s v="Omni Suppliers"/>
    <x v="2135"/>
    <x v="4"/>
    <x v="1"/>
    <n v="78"/>
    <n v="64"/>
    <n v="9278.14"/>
    <n v="723694.91999999993"/>
    <x v="0"/>
    <x v="0"/>
  </r>
  <r>
    <s v="P2592"/>
    <s v="Society Mini"/>
    <s v="Electronics"/>
    <x v="4"/>
    <m/>
    <n v="79"/>
    <n v="15342.82"/>
    <m/>
    <d v="2025-03-09T00:00:00"/>
    <d v="2025-07-31T00:00:00"/>
    <s v="discontinued"/>
    <x v="1"/>
    <s v="Society Mini"/>
    <s v="Electronics"/>
    <s v="Retailmart Inc"/>
    <x v="1991"/>
    <x v="3"/>
    <x v="4"/>
    <n v="0"/>
    <n v="79"/>
    <n v="15342.82"/>
    <n v="0"/>
    <x v="1"/>
    <x v="1"/>
  </r>
  <r>
    <s v="P2590"/>
    <s v="National Plus"/>
    <s v="Groceries"/>
    <x v="3"/>
    <n v="116"/>
    <n v="99"/>
    <n v="1390.59"/>
    <n v="161308.44"/>
    <d v="2025-02-14T00:00:00"/>
    <d v="2025-07-28T00:00:00"/>
    <s v="Inactive"/>
    <x v="3"/>
    <s v="National Plus"/>
    <s v="Groceries"/>
    <s v="Quickstock"/>
    <x v="320"/>
    <x v="4"/>
    <x v="3"/>
    <n v="116"/>
    <n v="99"/>
    <n v="1390.59"/>
    <n v="161308.44"/>
    <x v="0"/>
    <x v="0"/>
  </r>
  <r>
    <s v="P6118"/>
    <s v="Yes Max"/>
    <s v="Clothing"/>
    <x v="1"/>
    <n v="54"/>
    <n v="44"/>
    <n v="11143.34"/>
    <n v="601740.36"/>
    <d v="2025-05-09T00:00:00"/>
    <d v="2025-08-08T00:00:00"/>
    <s v="Actv"/>
    <x v="3"/>
    <s v="Yes Max"/>
    <s v="Clothing"/>
    <s v="Omni Suppliers"/>
    <x v="2136"/>
    <x v="0"/>
    <x v="1"/>
    <n v="54"/>
    <n v="44"/>
    <n v="11143.34"/>
    <n v="601740.36"/>
    <x v="0"/>
    <x v="0"/>
  </r>
  <r>
    <s v="P1709"/>
    <s v="Pick Lite"/>
    <s v="Electronics"/>
    <x v="5"/>
    <m/>
    <n v="64"/>
    <n v="14133.44"/>
    <m/>
    <d v="2025-01-23T00:00:00"/>
    <d v="2025-07-27T00:00:00"/>
    <s v="active"/>
    <x v="1"/>
    <s v="Pick Lite"/>
    <s v="Electronics"/>
    <s v="Abc Pvt Ltd"/>
    <x v="2100"/>
    <x v="3"/>
    <x v="5"/>
    <n v="0"/>
    <n v="64"/>
    <n v="14133.44"/>
    <n v="0"/>
    <x v="1"/>
    <x v="1"/>
  </r>
  <r>
    <s v="P7030"/>
    <s v="Stop Lite"/>
    <s v="Electronics"/>
    <x v="5"/>
    <n v="133"/>
    <n v="46"/>
    <n v="17477.509999999998"/>
    <n v="2324508.83"/>
    <d v="2025-04-22T00:00:00"/>
    <d v="2025-08-08T00:00:00"/>
    <s v="Actv"/>
    <x v="2"/>
    <s v="Stop Lite"/>
    <s v="Electronics"/>
    <s v="Abc Pvt Ltd"/>
    <x v="2137"/>
    <x v="3"/>
    <x v="5"/>
    <n v="133"/>
    <n v="46"/>
    <n v="17477.509999999998"/>
    <n v="2324508.8299999996"/>
    <x v="0"/>
    <x v="0"/>
  </r>
  <r>
    <s v="P6322"/>
    <s v="Exactly Plus"/>
    <s v="Toys"/>
    <x v="5"/>
    <n v="84"/>
    <n v="83"/>
    <n v="16541.5"/>
    <n v="1389486"/>
    <d v="2025-02-20T00:00:00"/>
    <d v="2025-08-07T00:00:00"/>
    <m/>
    <x v="2"/>
    <s v="Exactly Plus"/>
    <s v="Toys"/>
    <s v="Abc Pvt Ltd"/>
    <x v="2138"/>
    <x v="1"/>
    <x v="5"/>
    <n v="84"/>
    <n v="83"/>
    <n v="16541.5"/>
    <n v="1389486"/>
    <x v="0"/>
    <x v="0"/>
  </r>
  <r>
    <s v="P6309"/>
    <s v="Economic Pro"/>
    <s v="Furniture"/>
    <x v="5"/>
    <n v="11"/>
    <n v="49"/>
    <n v="664.12"/>
    <n v="7305.32"/>
    <d v="2025-06-18T00:00:00"/>
    <d v="2025-10-04T00:00:00"/>
    <m/>
    <x v="0"/>
    <s v="Economic Pro"/>
    <s v="Furniture"/>
    <s v="Abc Pvt Ltd"/>
    <x v="824"/>
    <x v="2"/>
    <x v="5"/>
    <n v="11"/>
    <n v="49"/>
    <n v="664.12"/>
    <n v="7305.32"/>
    <x v="2"/>
    <x v="1"/>
  </r>
  <r>
    <s v="P1796"/>
    <s v="Everyone Mini"/>
    <s v="Toys"/>
    <x v="3"/>
    <n v="111"/>
    <n v="79"/>
    <n v="6748.94"/>
    <n v="749132.34"/>
    <d v="2025-04-15T00:00:00"/>
    <d v="2025-09-03T00:00:00"/>
    <s v="discontinued"/>
    <x v="3"/>
    <s v="Everyone Mini"/>
    <s v="Toys"/>
    <s v="Quickstock"/>
    <x v="2139"/>
    <x v="1"/>
    <x v="3"/>
    <n v="111"/>
    <n v="79"/>
    <n v="6748.94"/>
    <n v="749132.34"/>
    <x v="0"/>
    <x v="0"/>
  </r>
  <r>
    <s v="P9530"/>
    <s v="gun lite"/>
    <s v="Electronics"/>
    <x v="0"/>
    <n v="54"/>
    <n v="38"/>
    <n v="11535.6"/>
    <n v="622922.4"/>
    <d v="2025-02-26T00:00:00"/>
    <d v="2025-08-20T00:00:00"/>
    <s v="discontinued"/>
    <x v="0"/>
    <s v="Gun Lite"/>
    <s v="Electronics"/>
    <s v="Global Traders"/>
    <x v="2140"/>
    <x v="3"/>
    <x v="0"/>
    <n v="54"/>
    <n v="38"/>
    <n v="11535.6"/>
    <n v="622922.4"/>
    <x v="0"/>
    <x v="0"/>
  </r>
  <r>
    <s v="P4290"/>
    <s v="Training X"/>
    <s v="Toys"/>
    <x v="4"/>
    <n v="166"/>
    <n v="95"/>
    <n v="7594.98"/>
    <n v="1260766.68"/>
    <d v="2025-02-04T00:00:00"/>
    <d v="2025-07-16T00:00:00"/>
    <s v="discon"/>
    <x v="4"/>
    <s v="Training X"/>
    <s v="Toys"/>
    <s v="Retailmart Inc"/>
    <x v="2141"/>
    <x v="1"/>
    <x v="4"/>
    <n v="166"/>
    <n v="95"/>
    <n v="7594.98"/>
    <n v="1260766.68"/>
    <x v="0"/>
    <x v="0"/>
  </r>
  <r>
    <s v="P1800"/>
    <s v="Alone Pro"/>
    <s v="Clothing"/>
    <x v="1"/>
    <n v="91"/>
    <n v="69"/>
    <n v="2401.31"/>
    <n v="218519.21"/>
    <d v="2025-02-20T00:00:00"/>
    <d v="2025-10-05T00:00:00"/>
    <m/>
    <x v="3"/>
    <s v="Alone Pro"/>
    <s v="Clothing"/>
    <s v="Omni Suppliers"/>
    <x v="2142"/>
    <x v="0"/>
    <x v="1"/>
    <n v="91"/>
    <n v="69"/>
    <n v="2401.31"/>
    <n v="218519.21"/>
    <x v="0"/>
    <x v="0"/>
  </r>
  <r>
    <s v="P3088"/>
    <s v="Both Lite"/>
    <s v="Furniture"/>
    <x v="3"/>
    <n v="136"/>
    <n v="28"/>
    <n v="10901.53"/>
    <n v="1482608.08"/>
    <d v="2025-01-24T00:00:00"/>
    <d v="2025-09-01T00:00:00"/>
    <s v="discon"/>
    <x v="4"/>
    <s v="Both Lite"/>
    <s v="Furniture"/>
    <s v="Quickstock"/>
    <x v="1642"/>
    <x v="2"/>
    <x v="3"/>
    <n v="136"/>
    <n v="28"/>
    <n v="10901.53"/>
    <n v="1482608.08"/>
    <x v="0"/>
    <x v="0"/>
  </r>
  <r>
    <s v="P5812"/>
    <s v="Message X"/>
    <s v="Toys"/>
    <x v="0"/>
    <n v="127"/>
    <n v="41"/>
    <n v="11826.47"/>
    <n v="1501961.69"/>
    <d v="2025-02-12T00:00:00"/>
    <d v="2025-08-13T00:00:00"/>
    <s v="discon"/>
    <x v="0"/>
    <s v="Message X"/>
    <s v="Toys"/>
    <s v="Global Traders"/>
    <x v="2143"/>
    <x v="1"/>
    <x v="0"/>
    <n v="127"/>
    <n v="41"/>
    <n v="11826.47"/>
    <n v="1501961.69"/>
    <x v="0"/>
    <x v="0"/>
  </r>
  <r>
    <s v="P4322"/>
    <s v="Carry Lite"/>
    <s v="Electronics"/>
    <x v="5"/>
    <n v="37"/>
    <n v="27"/>
    <n v="4536.26"/>
    <n v="167841.62"/>
    <d v="2025-05-03T00:00:00"/>
    <d v="2025-09-29T00:00:00"/>
    <s v="discon"/>
    <x v="1"/>
    <s v="Carry Lite"/>
    <s v="Electronics"/>
    <s v="Abc Pvt Ltd"/>
    <x v="1893"/>
    <x v="3"/>
    <x v="5"/>
    <n v="37"/>
    <n v="27"/>
    <n v="4536.26"/>
    <n v="167841.62"/>
    <x v="0"/>
    <x v="0"/>
  </r>
  <r>
    <s v="P3861"/>
    <s v="Tonight Lite"/>
    <s v="Groceries"/>
    <x v="0"/>
    <n v="42"/>
    <n v="65"/>
    <n v="17130.12"/>
    <n v="719465.03999999992"/>
    <d v="2025-03-25T00:00:00"/>
    <d v="2025-09-20T00:00:00"/>
    <m/>
    <x v="4"/>
    <s v="Tonight Lite"/>
    <s v="Groceries"/>
    <s v="Global Traders"/>
    <x v="2144"/>
    <x v="4"/>
    <x v="0"/>
    <n v="42"/>
    <n v="65"/>
    <n v="17130.12"/>
    <n v="719465.03999999992"/>
    <x v="2"/>
    <x v="1"/>
  </r>
  <r>
    <s v="P8150"/>
    <s v="set x"/>
    <s v="Toys"/>
    <x v="3"/>
    <n v="5"/>
    <n v="87"/>
    <n v="12535.64"/>
    <n v="62678.2"/>
    <d v="2025-03-28T00:00:00"/>
    <d v="2025-09-21T00:00:00"/>
    <m/>
    <x v="3"/>
    <s v="Set X"/>
    <s v="Toys"/>
    <s v="Quickstock"/>
    <x v="2145"/>
    <x v="1"/>
    <x v="3"/>
    <n v="5"/>
    <n v="87"/>
    <n v="12535.64"/>
    <n v="62678.2"/>
    <x v="2"/>
    <x v="1"/>
  </r>
  <r>
    <s v="P5381"/>
    <s v="Industry X"/>
    <s v="Toys"/>
    <x v="3"/>
    <n v="99"/>
    <n v="21"/>
    <n v="1181.26"/>
    <n v="116944.74"/>
    <d v="2025-07-12T00:00:00"/>
    <d v="2025-08-06T00:00:00"/>
    <s v="Actv"/>
    <x v="0"/>
    <s v="Industry X"/>
    <s v="Toys"/>
    <s v="Quickstock"/>
    <x v="2146"/>
    <x v="1"/>
    <x v="3"/>
    <n v="99"/>
    <n v="21"/>
    <n v="1181.26"/>
    <n v="116944.74"/>
    <x v="0"/>
    <x v="0"/>
  </r>
  <r>
    <s v="P7060"/>
    <s v="Son Pro"/>
    <s v="Furniture"/>
    <x v="0"/>
    <n v="136"/>
    <n v="84"/>
    <n v="18229.560000000001"/>
    <n v="2479220.16"/>
    <d v="2025-04-21T00:00:00"/>
    <d v="2025-09-18T00:00:00"/>
    <s v="active"/>
    <x v="3"/>
    <s v="Son Pro"/>
    <s v="Furniture"/>
    <s v="Global Traders"/>
    <x v="2147"/>
    <x v="2"/>
    <x v="0"/>
    <n v="136"/>
    <n v="84"/>
    <n v="18229.560000000001"/>
    <n v="2479220.16"/>
    <x v="0"/>
    <x v="0"/>
  </r>
  <r>
    <s v="P7094"/>
    <s v="Score Lite"/>
    <s v="Furniture"/>
    <x v="1"/>
    <n v="31"/>
    <n v="62"/>
    <n v="12992.5"/>
    <n v="402767.5"/>
    <d v="2025-04-14T00:00:00"/>
    <d v="2025-08-02T00:00:00"/>
    <m/>
    <x v="2"/>
    <s v="Score Lite"/>
    <s v="Furniture"/>
    <s v="Omni Suppliers"/>
    <x v="1418"/>
    <x v="2"/>
    <x v="1"/>
    <n v="31"/>
    <n v="62"/>
    <n v="12992.5"/>
    <n v="402767.5"/>
    <x v="2"/>
    <x v="1"/>
  </r>
  <r>
    <s v="P8501"/>
    <s v="Opportunity Plus"/>
    <s v="Groceries"/>
    <x v="0"/>
    <n v="53"/>
    <n v="66"/>
    <n v="6161.57"/>
    <n v="326563.21000000002"/>
    <d v="2025-04-27T00:00:00"/>
    <d v="2025-08-28T00:00:00"/>
    <s v="Actv"/>
    <x v="1"/>
    <s v="Opportunity Plus"/>
    <s v="Groceries"/>
    <s v="Global Traders"/>
    <x v="2148"/>
    <x v="4"/>
    <x v="0"/>
    <n v="53"/>
    <n v="66"/>
    <n v="6161.57"/>
    <n v="326563.20999999996"/>
    <x v="2"/>
    <x v="1"/>
  </r>
  <r>
    <s v="P8990"/>
    <s v="Memory X"/>
    <s v="Furniture"/>
    <x v="0"/>
    <n v="156"/>
    <n v="66"/>
    <n v="15049.93"/>
    <n v="2347789.08"/>
    <d v="2025-03-29T00:00:00"/>
    <d v="2025-09-12T00:00:00"/>
    <m/>
    <x v="0"/>
    <s v="Memory X"/>
    <s v="Furniture"/>
    <s v="Global Traders"/>
    <x v="338"/>
    <x v="2"/>
    <x v="0"/>
    <n v="156"/>
    <n v="66"/>
    <n v="15049.93"/>
    <n v="2347789.08"/>
    <x v="0"/>
    <x v="0"/>
  </r>
  <r>
    <s v="P2370"/>
    <s v="Which Lite"/>
    <s v="Toys"/>
    <x v="5"/>
    <n v="136"/>
    <n v="56"/>
    <n v="7821.51"/>
    <n v="1063725.3600000001"/>
    <d v="2025-07-10T00:00:00"/>
    <d v="2025-09-28T00:00:00"/>
    <s v="Actv"/>
    <x v="4"/>
    <s v="Which Lite"/>
    <s v="Toys"/>
    <s v="Abc Pvt Ltd"/>
    <x v="2149"/>
    <x v="1"/>
    <x v="5"/>
    <n v="136"/>
    <n v="56"/>
    <n v="7821.51"/>
    <n v="1063725.3600000001"/>
    <x v="0"/>
    <x v="0"/>
  </r>
  <r>
    <s v="P2843"/>
    <s v="Cultural Max"/>
    <s v="Toys"/>
    <x v="4"/>
    <m/>
    <n v="47"/>
    <n v="17492.22"/>
    <m/>
    <d v="2025-01-22T00:00:00"/>
    <d v="2025-07-16T00:00:00"/>
    <s v="discontinued"/>
    <x v="3"/>
    <s v="Cultural Max"/>
    <s v="Toys"/>
    <s v="Retailmart Inc"/>
    <x v="2150"/>
    <x v="1"/>
    <x v="4"/>
    <n v="0"/>
    <n v="47"/>
    <n v="17492.22"/>
    <n v="0"/>
    <x v="1"/>
    <x v="1"/>
  </r>
  <r>
    <s v="P1831"/>
    <s v="start plus"/>
    <s v="Furniture"/>
    <x v="3"/>
    <n v="17"/>
    <n v="54"/>
    <n v="7184.93"/>
    <n v="122143.81"/>
    <d v="2025-03-14T00:00:00"/>
    <d v="2025-09-11T00:00:00"/>
    <s v="Actv"/>
    <x v="4"/>
    <s v="Start Plus"/>
    <s v="Furniture"/>
    <s v="Quickstock"/>
    <x v="2151"/>
    <x v="2"/>
    <x v="3"/>
    <n v="17"/>
    <n v="54"/>
    <n v="7184.93"/>
    <n v="122143.81"/>
    <x v="2"/>
    <x v="1"/>
  </r>
  <r>
    <s v="P9455"/>
    <s v="organization plus"/>
    <s v="Toys"/>
    <x v="5"/>
    <n v="14"/>
    <n v="26"/>
    <n v="13089.38"/>
    <n v="183251.32"/>
    <d v="2025-05-25T00:00:00"/>
    <d v="2025-08-20T00:00:00"/>
    <s v="Inactive"/>
    <x v="2"/>
    <s v="Organization Plus"/>
    <s v="Toys"/>
    <s v="Abc Pvt Ltd"/>
    <x v="2152"/>
    <x v="1"/>
    <x v="5"/>
    <n v="14"/>
    <n v="26"/>
    <n v="13089.38"/>
    <n v="183251.31999999998"/>
    <x v="2"/>
    <x v="1"/>
  </r>
  <r>
    <s v="P6431"/>
    <s v="Away X"/>
    <s v="Toys"/>
    <x v="4"/>
    <n v="173"/>
    <n v="66"/>
    <n v="14862.03"/>
    <n v="2571131.19"/>
    <d v="2025-03-27T00:00:00"/>
    <d v="2025-09-16T00:00:00"/>
    <s v="discontinued"/>
    <x v="4"/>
    <s v="Away X"/>
    <s v="Toys"/>
    <s v="Retailmart Inc"/>
    <x v="2153"/>
    <x v="1"/>
    <x v="4"/>
    <n v="173"/>
    <n v="66"/>
    <n v="14862.03"/>
    <n v="2571131.19"/>
    <x v="0"/>
    <x v="0"/>
  </r>
  <r>
    <s v="P1100"/>
    <s v="Game Plus"/>
    <s v="Electronics"/>
    <x v="4"/>
    <n v="15"/>
    <n v="88"/>
    <n v="13665.74"/>
    <n v="204986.1"/>
    <d v="2025-01-18T00:00:00"/>
    <d v="2025-09-01T00:00:00"/>
    <s v="active"/>
    <x v="1"/>
    <s v="Game Plus"/>
    <s v="Electronics"/>
    <s v="Retailmart Inc"/>
    <x v="2154"/>
    <x v="3"/>
    <x v="4"/>
    <n v="15"/>
    <n v="88"/>
    <n v="13665.74"/>
    <n v="204986.1"/>
    <x v="2"/>
    <x v="1"/>
  </r>
  <r>
    <s v="P3291"/>
    <s v="Adult Mini"/>
    <s v="Clothing"/>
    <x v="5"/>
    <n v="91"/>
    <m/>
    <n v="15114.12"/>
    <n v="1375384.92"/>
    <d v="2025-01-19T00:00:00"/>
    <d v="2025-08-10T00:00:00"/>
    <m/>
    <x v="2"/>
    <s v="Adult Mini"/>
    <s v="Clothing"/>
    <s v="Abc Pvt Ltd"/>
    <x v="2155"/>
    <x v="0"/>
    <x v="5"/>
    <n v="91"/>
    <n v="0"/>
    <n v="15114.12"/>
    <n v="1375384.9200000002"/>
    <x v="0"/>
    <x v="0"/>
  </r>
  <r>
    <s v="P4491"/>
    <s v="Issue Plus"/>
    <s v="Groceries"/>
    <x v="1"/>
    <n v="46"/>
    <n v="62"/>
    <n v="11458.8"/>
    <n v="527104.79999999993"/>
    <d v="2025-05-25T00:00:00"/>
    <d v="2025-09-15T00:00:00"/>
    <s v="discontinued"/>
    <x v="1"/>
    <s v="Issue Plus"/>
    <s v="Groceries"/>
    <s v="Omni Suppliers"/>
    <x v="2156"/>
    <x v="4"/>
    <x v="1"/>
    <n v="46"/>
    <n v="62"/>
    <n v="11458.8"/>
    <n v="527104.79999999993"/>
    <x v="2"/>
    <x v="1"/>
  </r>
  <r>
    <s v="P3268"/>
    <s v="Accept Lite"/>
    <s v="Toys"/>
    <x v="3"/>
    <n v="0"/>
    <n v="91"/>
    <n v="5163.05"/>
    <n v="0"/>
    <d v="2025-02-17T00:00:00"/>
    <d v="2025-07-15T00:00:00"/>
    <m/>
    <x v="1"/>
    <s v="Accept Lite"/>
    <s v="Toys"/>
    <s v="Quickstock"/>
    <x v="2157"/>
    <x v="1"/>
    <x v="3"/>
    <n v="0"/>
    <n v="91"/>
    <n v="5163.05"/>
    <n v="0"/>
    <x v="1"/>
    <x v="1"/>
  </r>
  <r>
    <s v="P6973"/>
    <s v="Military Lite"/>
    <s v="Groceries"/>
    <x v="5"/>
    <n v="81"/>
    <n v="41"/>
    <n v="17834.5"/>
    <n v="1444594.5"/>
    <d v="2025-07-10T00:00:00"/>
    <d v="2025-07-31T00:00:00"/>
    <s v="discontinued"/>
    <x v="1"/>
    <s v="Military Lite"/>
    <s v="Groceries"/>
    <s v="Abc Pvt Ltd"/>
    <x v="2110"/>
    <x v="4"/>
    <x v="5"/>
    <n v="81"/>
    <n v="41"/>
    <n v="17834.5"/>
    <n v="1444594.5"/>
    <x v="0"/>
    <x v="0"/>
  </r>
  <r>
    <s v="P2018"/>
    <s v="Wide Lite"/>
    <s v="Furniture"/>
    <x v="4"/>
    <n v="161"/>
    <n v="58"/>
    <n v="16547.63"/>
    <n v="2664168.4300000002"/>
    <d v="2025-05-16T00:00:00"/>
    <d v="2025-08-03T00:00:00"/>
    <s v="active"/>
    <x v="2"/>
    <s v="Wide Lite"/>
    <s v="Furniture"/>
    <s v="Retailmart Inc"/>
    <x v="1658"/>
    <x v="2"/>
    <x v="4"/>
    <n v="161"/>
    <n v="58"/>
    <n v="16547.63"/>
    <n v="2664168.4300000002"/>
    <x v="0"/>
    <x v="0"/>
  </r>
  <r>
    <s v="P5329"/>
    <s v="Help Max"/>
    <s v="Groceries"/>
    <x v="3"/>
    <n v="23"/>
    <n v="45"/>
    <n v="14626.21"/>
    <n v="336402.83"/>
    <d v="2025-06-01T00:00:00"/>
    <d v="2025-09-10T00:00:00"/>
    <s v="discontinued"/>
    <x v="1"/>
    <s v="Help Max"/>
    <s v="Groceries"/>
    <s v="Quickstock"/>
    <x v="2158"/>
    <x v="4"/>
    <x v="3"/>
    <n v="23"/>
    <n v="45"/>
    <n v="14626.21"/>
    <n v="336402.82999999996"/>
    <x v="2"/>
    <x v="1"/>
  </r>
  <r>
    <s v="P6101"/>
    <s v="Floor Max"/>
    <s v="Furniture"/>
    <x v="3"/>
    <n v="89"/>
    <n v="29"/>
    <n v="14618.37"/>
    <n v="1301034.93"/>
    <d v="2025-04-04T00:00:00"/>
    <d v="2025-08-16T00:00:00"/>
    <s v="Actv"/>
    <x v="0"/>
    <s v="Floor Max"/>
    <s v="Furniture"/>
    <s v="Quickstock"/>
    <x v="2159"/>
    <x v="2"/>
    <x v="3"/>
    <n v="89"/>
    <n v="29"/>
    <n v="14618.37"/>
    <n v="1301034.9300000002"/>
    <x v="0"/>
    <x v="0"/>
  </r>
  <r>
    <s v="P3765"/>
    <s v="Strong Plus"/>
    <s v="Electronics"/>
    <x v="0"/>
    <n v="1"/>
    <n v="96"/>
    <n v="8482.6"/>
    <n v="8482.6"/>
    <d v="2025-04-19T00:00:00"/>
    <d v="2025-08-29T00:00:00"/>
    <s v="active"/>
    <x v="0"/>
    <s v="Strong Plus"/>
    <s v="Electronics"/>
    <s v="Global Traders"/>
    <x v="1403"/>
    <x v="3"/>
    <x v="0"/>
    <n v="1"/>
    <n v="96"/>
    <n v="8482.6"/>
    <n v="8482.6"/>
    <x v="2"/>
    <x v="1"/>
  </r>
  <r>
    <s v="P2711"/>
    <s v="Reach Pro"/>
    <s v="Electronics"/>
    <x v="3"/>
    <n v="117"/>
    <n v="28"/>
    <n v="8298.7900000000009"/>
    <n v="970958.43"/>
    <d v="2025-02-01T00:00:00"/>
    <d v="2025-07-29T00:00:00"/>
    <m/>
    <x v="4"/>
    <s v="Reach Pro"/>
    <s v="Electronics"/>
    <s v="Quickstock"/>
    <x v="2160"/>
    <x v="3"/>
    <x v="3"/>
    <n v="117"/>
    <n v="28"/>
    <n v="8298.7900000000009"/>
    <n v="970958.43"/>
    <x v="0"/>
    <x v="0"/>
  </r>
  <r>
    <s v="P7086"/>
    <s v="Half Pro"/>
    <s v="Groceries"/>
    <x v="3"/>
    <n v="72"/>
    <n v="46"/>
    <n v="14567.8"/>
    <n v="1048881.6000000001"/>
    <d v="2025-03-13T00:00:00"/>
    <d v="2025-10-08T00:00:00"/>
    <s v="discontinued"/>
    <x v="3"/>
    <s v="Half Pro"/>
    <s v="Groceries"/>
    <s v="Quickstock"/>
    <x v="2161"/>
    <x v="4"/>
    <x v="3"/>
    <n v="72"/>
    <n v="46"/>
    <n v="14567.8"/>
    <n v="1048881.5999999999"/>
    <x v="0"/>
    <x v="0"/>
  </r>
  <r>
    <s v="P2082"/>
    <s v="Old Mini"/>
    <s v="Furniture"/>
    <x v="1"/>
    <n v="140"/>
    <n v="81"/>
    <n v="4560.68"/>
    <n v="638495.20000000007"/>
    <d v="2025-03-26T00:00:00"/>
    <d v="2025-09-03T00:00:00"/>
    <s v="Actv"/>
    <x v="1"/>
    <s v="Old Mini"/>
    <s v="Furniture"/>
    <s v="Omni Suppliers"/>
    <x v="14"/>
    <x v="2"/>
    <x v="1"/>
    <n v="140"/>
    <n v="81"/>
    <n v="4560.68"/>
    <n v="638495.20000000007"/>
    <x v="0"/>
    <x v="0"/>
  </r>
  <r>
    <s v="P2452"/>
    <s v="Amount Mini"/>
    <s v="Groceries"/>
    <x v="3"/>
    <n v="145"/>
    <n v="79"/>
    <n v="14521.97"/>
    <n v="2105685.65"/>
    <d v="2025-01-26T00:00:00"/>
    <d v="2025-09-24T00:00:00"/>
    <s v="active"/>
    <x v="2"/>
    <s v="Amount Mini"/>
    <s v="Groceries"/>
    <s v="Quickstock"/>
    <x v="2162"/>
    <x v="4"/>
    <x v="3"/>
    <n v="145"/>
    <n v="79"/>
    <n v="14521.97"/>
    <n v="2105685.65"/>
    <x v="0"/>
    <x v="0"/>
  </r>
  <r>
    <s v="P2897"/>
    <s v="Alone Pro"/>
    <s v="Toys"/>
    <x v="4"/>
    <n v="1"/>
    <n v="85"/>
    <n v="4531.54"/>
    <n v="4531.54"/>
    <d v="2025-03-06T00:00:00"/>
    <d v="2025-07-22T00:00:00"/>
    <s v="Actv"/>
    <x v="4"/>
    <s v="Alone Pro"/>
    <s v="Toys"/>
    <s v="Retailmart Inc"/>
    <x v="2142"/>
    <x v="1"/>
    <x v="4"/>
    <n v="1"/>
    <n v="85"/>
    <n v="4531.54"/>
    <n v="4531.54"/>
    <x v="2"/>
    <x v="1"/>
  </r>
  <r>
    <s v="P9806"/>
    <s v="Rich Lite"/>
    <s v="Groceries"/>
    <x v="0"/>
    <n v="55"/>
    <n v="31"/>
    <n v="697.58"/>
    <n v="38366.9"/>
    <d v="2025-06-01T00:00:00"/>
    <d v="2025-09-09T00:00:00"/>
    <s v="active"/>
    <x v="0"/>
    <s v="Rich Lite"/>
    <s v="Groceries"/>
    <s v="Global Traders"/>
    <x v="2163"/>
    <x v="4"/>
    <x v="0"/>
    <n v="55"/>
    <n v="31"/>
    <n v="697.58"/>
    <n v="38366.9"/>
    <x v="0"/>
    <x v="0"/>
  </r>
  <r>
    <s v="P2846"/>
    <s v="Security Pro"/>
    <s v="Toys"/>
    <x v="2"/>
    <n v="155"/>
    <n v="23"/>
    <n v="3728.15"/>
    <n v="577863.25"/>
    <d v="2025-05-25T00:00:00"/>
    <d v="2025-09-01T00:00:00"/>
    <s v="Inactive"/>
    <x v="2"/>
    <s v="Security Pro"/>
    <s v="Toys"/>
    <s v=""/>
    <x v="1312"/>
    <x v="1"/>
    <x v="2"/>
    <n v="155"/>
    <n v="23"/>
    <n v="3728.15"/>
    <n v="577863.25"/>
    <x v="0"/>
    <x v="0"/>
  </r>
  <r>
    <s v="P2792"/>
    <s v="morning lite"/>
    <s v="Electronics"/>
    <x v="0"/>
    <n v="16"/>
    <n v="90"/>
    <n v="1346.86"/>
    <n v="21549.759999999998"/>
    <d v="2025-06-06T00:00:00"/>
    <d v="2025-09-21T00:00:00"/>
    <s v="active"/>
    <x v="1"/>
    <s v="Morning Lite"/>
    <s v="Electronics"/>
    <s v="Global Traders"/>
    <x v="2164"/>
    <x v="3"/>
    <x v="0"/>
    <n v="16"/>
    <n v="90"/>
    <n v="1346.86"/>
    <n v="21549.759999999998"/>
    <x v="2"/>
    <x v="1"/>
  </r>
  <r>
    <s v="P6281"/>
    <s v="Suggest Plus"/>
    <s v="Groceries"/>
    <x v="3"/>
    <n v="176"/>
    <n v="99"/>
    <n v="2367.81"/>
    <n v="416734.56"/>
    <d v="2025-04-09T00:00:00"/>
    <d v="2025-08-02T00:00:00"/>
    <s v="active"/>
    <x v="2"/>
    <s v="Suggest Plus"/>
    <s v="Groceries"/>
    <s v="Quickstock"/>
    <x v="926"/>
    <x v="4"/>
    <x v="3"/>
    <n v="176"/>
    <n v="99"/>
    <n v="2367.81"/>
    <n v="416734.56"/>
    <x v="0"/>
    <x v="0"/>
  </r>
  <r>
    <s v="P3615"/>
    <s v="Outside Max"/>
    <s v="Toys"/>
    <x v="1"/>
    <n v="77"/>
    <n v="33"/>
    <n v="5738.41"/>
    <n v="441857.57"/>
    <d v="2025-07-10T00:00:00"/>
    <d v="2025-09-14T00:00:00"/>
    <s v="active"/>
    <x v="3"/>
    <s v="Outside Max"/>
    <s v="Toys"/>
    <s v="Omni Suppliers"/>
    <x v="1943"/>
    <x v="1"/>
    <x v="1"/>
    <n v="77"/>
    <n v="33"/>
    <n v="5738.41"/>
    <n v="441857.57"/>
    <x v="0"/>
    <x v="0"/>
  </r>
  <r>
    <s v="P4260"/>
    <s v="Loss Mini"/>
    <s v="Toys"/>
    <x v="3"/>
    <n v="19"/>
    <n v="93"/>
    <n v="5393.51"/>
    <n v="102476.69"/>
    <d v="2025-03-25T00:00:00"/>
    <d v="2025-10-10T00:00:00"/>
    <m/>
    <x v="0"/>
    <s v="Loss Mini"/>
    <s v="Toys"/>
    <s v="Quickstock"/>
    <x v="2040"/>
    <x v="1"/>
    <x v="3"/>
    <n v="19"/>
    <n v="93"/>
    <n v="5393.51"/>
    <n v="102476.69"/>
    <x v="2"/>
    <x v="1"/>
  </r>
  <r>
    <s v="P7695"/>
    <s v="Since Max"/>
    <s v="Furniture"/>
    <x v="4"/>
    <n v="192"/>
    <n v="52"/>
    <n v="12698.32"/>
    <n v="2438077.4399999999"/>
    <d v="2025-04-05T00:00:00"/>
    <d v="2025-07-26T00:00:00"/>
    <s v="discon"/>
    <x v="4"/>
    <s v="Since Max"/>
    <s v="Furniture"/>
    <s v="Retailmart Inc"/>
    <x v="2165"/>
    <x v="2"/>
    <x v="4"/>
    <n v="192"/>
    <n v="52"/>
    <n v="12698.32"/>
    <n v="2438077.4399999999"/>
    <x v="0"/>
    <x v="0"/>
  </r>
  <r>
    <s v="P8816"/>
    <s v="Gas Plus"/>
    <s v="Electronics"/>
    <x v="0"/>
    <n v="143"/>
    <n v="24"/>
    <n v="12097.37"/>
    <n v="1729923.91"/>
    <d v="2025-06-03T00:00:00"/>
    <d v="2025-08-26T00:00:00"/>
    <s v="discon"/>
    <x v="4"/>
    <s v="Gas Plus"/>
    <s v="Electronics"/>
    <s v="Global Traders"/>
    <x v="1325"/>
    <x v="3"/>
    <x v="0"/>
    <n v="143"/>
    <n v="24"/>
    <n v="12097.37"/>
    <n v="1729923.9100000001"/>
    <x v="0"/>
    <x v="0"/>
  </r>
  <r>
    <s v="P2127"/>
    <s v="Current Mini"/>
    <s v="Groceries"/>
    <x v="1"/>
    <n v="82"/>
    <n v="89"/>
    <n v="17549.240000000002"/>
    <n v="1439037.68"/>
    <d v="2025-04-13T00:00:00"/>
    <d v="2025-08-21T00:00:00"/>
    <s v="discon"/>
    <x v="2"/>
    <s v="Current Mini"/>
    <s v="Groceries"/>
    <s v="Omni Suppliers"/>
    <x v="2166"/>
    <x v="4"/>
    <x v="1"/>
    <n v="82"/>
    <n v="89"/>
    <n v="17549.240000000002"/>
    <n v="1439037.6800000002"/>
    <x v="2"/>
    <x v="1"/>
  </r>
  <r>
    <s v="P8535"/>
    <s v="Television Pro"/>
    <s v="Groceries"/>
    <x v="4"/>
    <n v="168"/>
    <n v="40"/>
    <n v="356.56"/>
    <n v="59902.080000000002"/>
    <d v="2025-07-01T00:00:00"/>
    <d v="2025-07-30T00:00:00"/>
    <s v="active"/>
    <x v="3"/>
    <s v="Television Pro"/>
    <s v="Groceries"/>
    <s v="Retailmart Inc"/>
    <x v="892"/>
    <x v="4"/>
    <x v="4"/>
    <n v="168"/>
    <n v="40"/>
    <n v="356.56"/>
    <n v="59902.080000000002"/>
    <x v="0"/>
    <x v="0"/>
  </r>
  <r>
    <s v="P5297"/>
    <s v="Break Pro"/>
    <s v="Clothing"/>
    <x v="1"/>
    <n v="156"/>
    <n v="99"/>
    <n v="3123.81"/>
    <n v="487314.36"/>
    <d v="2025-02-16T00:00:00"/>
    <d v="2025-09-02T00:00:00"/>
    <s v="active"/>
    <x v="1"/>
    <s v="Break Pro"/>
    <s v="Clothing"/>
    <s v="Omni Suppliers"/>
    <x v="559"/>
    <x v="0"/>
    <x v="1"/>
    <n v="156"/>
    <n v="99"/>
    <n v="3123.81"/>
    <n v="487314.36"/>
    <x v="0"/>
    <x v="0"/>
  </r>
  <r>
    <s v="P1948"/>
    <s v="Ever Max"/>
    <s v="Groceries"/>
    <x v="4"/>
    <n v="104"/>
    <n v="83"/>
    <n v="4576.07"/>
    <n v="475911.28"/>
    <d v="2025-02-03T00:00:00"/>
    <d v="2025-08-26T00:00:00"/>
    <s v="active"/>
    <x v="3"/>
    <s v="Ever Max"/>
    <s v="Groceries"/>
    <s v="Retailmart Inc"/>
    <x v="2167"/>
    <x v="4"/>
    <x v="4"/>
    <n v="104"/>
    <n v="83"/>
    <n v="4576.07"/>
    <n v="475911.27999999997"/>
    <x v="0"/>
    <x v="0"/>
  </r>
  <r>
    <s v="P6761"/>
    <s v="Produce Max"/>
    <s v="Clothing"/>
    <x v="0"/>
    <n v="58"/>
    <n v="24"/>
    <n v="8702.25"/>
    <n v="504730.5"/>
    <d v="2025-04-30T00:00:00"/>
    <d v="2025-09-30T00:00:00"/>
    <s v="Actv"/>
    <x v="3"/>
    <s v="Produce Max"/>
    <s v="Clothing"/>
    <s v="Global Traders"/>
    <x v="2168"/>
    <x v="0"/>
    <x v="0"/>
    <n v="58"/>
    <n v="24"/>
    <n v="8702.25"/>
    <n v="504730.5"/>
    <x v="0"/>
    <x v="0"/>
  </r>
  <r>
    <s v="P5238"/>
    <s v="Thing Pro"/>
    <s v="Clothing"/>
    <x v="1"/>
    <n v="188"/>
    <n v="35"/>
    <n v="3324.75"/>
    <n v="625053"/>
    <d v="2025-06-13T00:00:00"/>
    <d v="2025-09-12T00:00:00"/>
    <s v="active"/>
    <x v="1"/>
    <s v="Thing Pro"/>
    <s v="Clothing"/>
    <s v="Omni Suppliers"/>
    <x v="1962"/>
    <x v="0"/>
    <x v="1"/>
    <n v="188"/>
    <n v="35"/>
    <n v="3324.75"/>
    <n v="625053"/>
    <x v="0"/>
    <x v="0"/>
  </r>
  <r>
    <s v="P4371"/>
    <s v="top x"/>
    <s v="Furniture"/>
    <x v="5"/>
    <n v="169"/>
    <n v="65"/>
    <n v="19182.93"/>
    <n v="3241915.17"/>
    <d v="2025-03-15T00:00:00"/>
    <d v="2025-09-23T00:00:00"/>
    <s v="active"/>
    <x v="0"/>
    <s v="Top X"/>
    <s v="Furniture"/>
    <s v="Abc Pvt Ltd"/>
    <x v="2169"/>
    <x v="2"/>
    <x v="5"/>
    <n v="169"/>
    <n v="65"/>
    <n v="19182.93"/>
    <n v="3241915.17"/>
    <x v="0"/>
    <x v="0"/>
  </r>
  <r>
    <s v="P7556"/>
    <s v="Can Pro"/>
    <s v="Electronics"/>
    <x v="3"/>
    <m/>
    <n v="28"/>
    <n v="14149.97"/>
    <m/>
    <d v="2025-02-16T00:00:00"/>
    <d v="2025-08-07T00:00:00"/>
    <s v="Actv"/>
    <x v="1"/>
    <s v="Can Pro"/>
    <s v="Electronics"/>
    <s v="Quickstock"/>
    <x v="2170"/>
    <x v="3"/>
    <x v="3"/>
    <n v="0"/>
    <n v="28"/>
    <n v="14149.97"/>
    <n v="0"/>
    <x v="1"/>
    <x v="1"/>
  </r>
  <r>
    <s v="P3517"/>
    <s v="Girl Plus"/>
    <s v="Clothing"/>
    <x v="0"/>
    <n v="41"/>
    <n v="65"/>
    <n v="4683.7"/>
    <n v="192031.7"/>
    <d v="2025-05-07T00:00:00"/>
    <d v="2025-10-01T00:00:00"/>
    <s v="discon"/>
    <x v="0"/>
    <s v="Girl Plus"/>
    <s v="Clothing"/>
    <s v="Global Traders"/>
    <x v="819"/>
    <x v="0"/>
    <x v="0"/>
    <n v="41"/>
    <n v="65"/>
    <n v="4683.7"/>
    <n v="192031.69999999998"/>
    <x v="2"/>
    <x v="1"/>
  </r>
  <r>
    <s v="P8061"/>
    <s v="Environment Plus"/>
    <s v="Electronics"/>
    <x v="5"/>
    <m/>
    <n v="82"/>
    <n v="8693.35"/>
    <m/>
    <d v="2025-05-15T00:00:00"/>
    <d v="2025-07-17T00:00:00"/>
    <s v="Inactive"/>
    <x v="1"/>
    <s v="Environment Plus"/>
    <s v="Electronics"/>
    <s v="Abc Pvt Ltd"/>
    <x v="2171"/>
    <x v="3"/>
    <x v="5"/>
    <n v="0"/>
    <n v="82"/>
    <n v="8693.35"/>
    <n v="0"/>
    <x v="1"/>
    <x v="1"/>
  </r>
  <r>
    <s v="P9767"/>
    <s v="Size Pro"/>
    <s v="Clothing"/>
    <x v="0"/>
    <n v="68"/>
    <n v="59"/>
    <n v="2657.43"/>
    <n v="180705.24"/>
    <d v="2025-01-20T00:00:00"/>
    <d v="2025-07-25T00:00:00"/>
    <m/>
    <x v="3"/>
    <s v="Size Pro"/>
    <s v="Clothing"/>
    <s v="Global Traders"/>
    <x v="1675"/>
    <x v="0"/>
    <x v="0"/>
    <n v="68"/>
    <n v="59"/>
    <n v="2657.43"/>
    <n v="180705.24"/>
    <x v="0"/>
    <x v="0"/>
  </r>
  <r>
    <s v="P9509"/>
    <s v="Note Mini"/>
    <s v="Groceries"/>
    <x v="1"/>
    <n v="181"/>
    <n v="79"/>
    <n v="15284.76"/>
    <n v="2766541.56"/>
    <d v="2025-03-22T00:00:00"/>
    <d v="2025-09-08T00:00:00"/>
    <s v="discon"/>
    <x v="1"/>
    <s v="Note Mini"/>
    <s v="Groceries"/>
    <s v="Omni Suppliers"/>
    <x v="2172"/>
    <x v="4"/>
    <x v="1"/>
    <n v="181"/>
    <n v="79"/>
    <n v="15284.76"/>
    <n v="2766541.56"/>
    <x v="0"/>
    <x v="0"/>
  </r>
  <r>
    <s v="P8407"/>
    <s v="Process X"/>
    <s v="Furniture"/>
    <x v="5"/>
    <n v="10"/>
    <n v="29"/>
    <n v="11924.24"/>
    <n v="119242.4"/>
    <d v="2025-06-04T00:00:00"/>
    <d v="2025-09-24T00:00:00"/>
    <s v="discontinued"/>
    <x v="2"/>
    <s v="Process X"/>
    <s v="Furniture"/>
    <s v="Abc Pvt Ltd"/>
    <x v="2173"/>
    <x v="2"/>
    <x v="5"/>
    <n v="10"/>
    <n v="29"/>
    <n v="11924.24"/>
    <n v="119242.4"/>
    <x v="2"/>
    <x v="1"/>
  </r>
  <r>
    <s v="P6366"/>
    <s v="Affect Pro"/>
    <s v="Electronics"/>
    <x v="0"/>
    <n v="97"/>
    <n v="50"/>
    <n v="5860.89"/>
    <n v="568506.33000000007"/>
    <d v="2025-04-13T00:00:00"/>
    <d v="2025-08-25T00:00:00"/>
    <s v="active"/>
    <x v="2"/>
    <s v="Affect Pro"/>
    <s v="Electronics"/>
    <s v="Global Traders"/>
    <x v="2174"/>
    <x v="3"/>
    <x v="0"/>
    <n v="97"/>
    <n v="50"/>
    <n v="5860.89"/>
    <n v="568506.33000000007"/>
    <x v="0"/>
    <x v="0"/>
  </r>
  <r>
    <s v="P6028"/>
    <s v="Baby X"/>
    <s v="Clothing"/>
    <x v="5"/>
    <n v="182"/>
    <n v="94"/>
    <n v="12727.37"/>
    <n v="2316381.34"/>
    <d v="2025-03-10T00:00:00"/>
    <d v="2025-08-31T00:00:00"/>
    <s v="Inactive"/>
    <x v="0"/>
    <s v="Baby X"/>
    <s v="Clothing"/>
    <s v="Abc Pvt Ltd"/>
    <x v="245"/>
    <x v="0"/>
    <x v="5"/>
    <n v="182"/>
    <n v="94"/>
    <n v="12727.37"/>
    <n v="2316381.3400000003"/>
    <x v="0"/>
    <x v="0"/>
  </r>
  <r>
    <s v="P3665"/>
    <s v="Remain Mini"/>
    <s v="Electronics"/>
    <x v="1"/>
    <n v="3"/>
    <n v="37"/>
    <n v="8189.43"/>
    <n v="24568.29"/>
    <d v="2025-01-20T00:00:00"/>
    <d v="2025-08-24T00:00:00"/>
    <s v="Actv"/>
    <x v="1"/>
    <s v="Remain Mini"/>
    <s v="Electronics"/>
    <s v="Omni Suppliers"/>
    <x v="1194"/>
    <x v="3"/>
    <x v="1"/>
    <n v="3"/>
    <n v="37"/>
    <n v="8189.43"/>
    <n v="24568.29"/>
    <x v="2"/>
    <x v="1"/>
  </r>
  <r>
    <s v="P9723"/>
    <s v="Kind X"/>
    <s v="Groceries"/>
    <x v="5"/>
    <n v="121"/>
    <n v="28"/>
    <n v="13964.35"/>
    <n v="1689686.35"/>
    <d v="2025-01-18T00:00:00"/>
    <d v="2025-08-12T00:00:00"/>
    <s v="Actv"/>
    <x v="1"/>
    <s v="Kind X"/>
    <s v="Groceries"/>
    <s v="Abc Pvt Ltd"/>
    <x v="628"/>
    <x v="4"/>
    <x v="5"/>
    <n v="121"/>
    <n v="28"/>
    <n v="13964.35"/>
    <n v="1689686.35"/>
    <x v="0"/>
    <x v="0"/>
  </r>
  <r>
    <s v="P2140"/>
    <s v="Image Lite"/>
    <s v="Clothing"/>
    <x v="0"/>
    <n v="18"/>
    <n v="33"/>
    <n v="4032.99"/>
    <n v="72593.819999999992"/>
    <d v="2025-06-10T00:00:00"/>
    <d v="2025-08-18T00:00:00"/>
    <s v="active"/>
    <x v="2"/>
    <s v="Image Lite"/>
    <s v="Clothing"/>
    <s v="Global Traders"/>
    <x v="2175"/>
    <x v="0"/>
    <x v="0"/>
    <n v="18"/>
    <n v="33"/>
    <n v="4032.99"/>
    <n v="72593.819999999992"/>
    <x v="2"/>
    <x v="1"/>
  </r>
  <r>
    <s v="P3562"/>
    <s v="Movie Mini"/>
    <s v="Groceries"/>
    <x v="4"/>
    <n v="36"/>
    <n v="65"/>
    <n v="15943.3"/>
    <n v="573958.79999999993"/>
    <d v="2025-03-31T00:00:00"/>
    <d v="2025-09-20T00:00:00"/>
    <s v="active"/>
    <x v="3"/>
    <s v="Movie Mini"/>
    <s v="Groceries"/>
    <s v="Retailmart Inc"/>
    <x v="2176"/>
    <x v="4"/>
    <x v="4"/>
    <n v="36"/>
    <n v="65"/>
    <n v="15943.3"/>
    <n v="573958.79999999993"/>
    <x v="2"/>
    <x v="1"/>
  </r>
  <r>
    <s v="P8430"/>
    <s v="Official Mini"/>
    <s v="Electronics"/>
    <x v="4"/>
    <n v="141"/>
    <n v="25"/>
    <n v="13035.03"/>
    <n v="1837939.23"/>
    <d v="2025-03-16T00:00:00"/>
    <d v="2025-08-01T00:00:00"/>
    <s v="discon"/>
    <x v="1"/>
    <s v="Official Mini"/>
    <s v="Electronics"/>
    <s v="Retailmart Inc"/>
    <x v="2177"/>
    <x v="3"/>
    <x v="4"/>
    <n v="141"/>
    <n v="25"/>
    <n v="13035.03"/>
    <n v="1837939.23"/>
    <x v="0"/>
    <x v="0"/>
  </r>
  <r>
    <s v="P1435"/>
    <s v="next max"/>
    <s v="Clothing"/>
    <x v="3"/>
    <n v="71"/>
    <n v="53"/>
    <n v="8063.73"/>
    <n v="572524.82999999996"/>
    <d v="2025-06-16T00:00:00"/>
    <d v="2025-09-07T00:00:00"/>
    <s v="discontinued"/>
    <x v="4"/>
    <s v="Next Max"/>
    <s v="Clothing"/>
    <s v="Quickstock"/>
    <x v="2034"/>
    <x v="0"/>
    <x v="3"/>
    <n v="71"/>
    <n v="53"/>
    <n v="8063.73"/>
    <n v="572524.82999999996"/>
    <x v="0"/>
    <x v="0"/>
  </r>
  <r>
    <s v="P5959"/>
    <s v="Gun X"/>
    <s v="Clothing"/>
    <x v="5"/>
    <n v="121"/>
    <m/>
    <n v="2619.8200000000002"/>
    <n v="316998.21999999997"/>
    <d v="2025-03-15T00:00:00"/>
    <d v="2025-09-10T00:00:00"/>
    <s v="discontinued"/>
    <x v="4"/>
    <s v="Gun X"/>
    <s v="Clothing"/>
    <s v="Abc Pvt Ltd"/>
    <x v="1695"/>
    <x v="0"/>
    <x v="5"/>
    <n v="121"/>
    <n v="0"/>
    <n v="2619.8200000000002"/>
    <n v="316998.22000000003"/>
    <x v="0"/>
    <x v="0"/>
  </r>
  <r>
    <s v="P6894"/>
    <s v="Section Lite"/>
    <s v="Furniture"/>
    <x v="1"/>
    <n v="134"/>
    <n v="69"/>
    <n v="13517.18"/>
    <n v="1811302.12"/>
    <d v="2025-06-20T00:00:00"/>
    <d v="2025-10-07T00:00:00"/>
    <s v="active"/>
    <x v="1"/>
    <s v="Section Lite"/>
    <s v="Furniture"/>
    <s v="Omni Suppliers"/>
    <x v="1244"/>
    <x v="2"/>
    <x v="1"/>
    <n v="134"/>
    <n v="69"/>
    <n v="13517.18"/>
    <n v="1811302.12"/>
    <x v="0"/>
    <x v="0"/>
  </r>
  <r>
    <s v="P2326"/>
    <s v="Section X"/>
    <s v="Clothing"/>
    <x v="1"/>
    <n v="13"/>
    <n v="50"/>
    <n v="10044.34"/>
    <n v="130576.42"/>
    <d v="2025-04-24T00:00:00"/>
    <d v="2025-08-05T00:00:00"/>
    <s v="discon"/>
    <x v="2"/>
    <s v="Section X"/>
    <s v="Clothing"/>
    <s v="Omni Suppliers"/>
    <x v="2178"/>
    <x v="0"/>
    <x v="1"/>
    <n v="13"/>
    <n v="50"/>
    <n v="10044.34"/>
    <n v="130576.42"/>
    <x v="2"/>
    <x v="1"/>
  </r>
  <r>
    <s v="P6645"/>
    <s v="spring pro"/>
    <s v="Electronics"/>
    <x v="2"/>
    <n v="132"/>
    <n v="94"/>
    <n v="15882.14"/>
    <n v="2096442.48"/>
    <d v="2025-02-05T00:00:00"/>
    <d v="2025-07-15T00:00:00"/>
    <s v="active"/>
    <x v="2"/>
    <s v="Spring Pro"/>
    <s v="Electronics"/>
    <s v=""/>
    <x v="2179"/>
    <x v="3"/>
    <x v="2"/>
    <n v="132"/>
    <n v="94"/>
    <n v="15882.14"/>
    <n v="2096442.48"/>
    <x v="0"/>
    <x v="0"/>
  </r>
  <r>
    <s v="P9053"/>
    <s v="Throughout Mini"/>
    <s v="Clothing"/>
    <x v="1"/>
    <n v="95"/>
    <n v="55"/>
    <n v="16290.63"/>
    <n v="1547609.85"/>
    <d v="2025-04-29T00:00:00"/>
    <d v="2025-08-27T00:00:00"/>
    <s v="active"/>
    <x v="2"/>
    <s v="Throughout Mini"/>
    <s v="Clothing"/>
    <s v="Omni Suppliers"/>
    <x v="2180"/>
    <x v="0"/>
    <x v="1"/>
    <n v="95"/>
    <n v="55"/>
    <n v="16290.63"/>
    <n v="1547609.8499999999"/>
    <x v="0"/>
    <x v="0"/>
  </r>
  <r>
    <s v="P7071"/>
    <s v="Generation Max"/>
    <s v="Toys"/>
    <x v="1"/>
    <n v="16"/>
    <n v="93"/>
    <n v="1761.92"/>
    <n v="28190.720000000001"/>
    <d v="2025-04-21T00:00:00"/>
    <d v="2025-10-06T00:00:00"/>
    <s v="discontinued"/>
    <x v="3"/>
    <s v="Generation Max"/>
    <s v="Toys"/>
    <s v="Omni Suppliers"/>
    <x v="2181"/>
    <x v="1"/>
    <x v="1"/>
    <n v="16"/>
    <n v="93"/>
    <n v="1761.92"/>
    <n v="28190.720000000001"/>
    <x v="2"/>
    <x v="1"/>
  </r>
  <r>
    <s v="P9401"/>
    <s v="Full Mini"/>
    <s v="Toys"/>
    <x v="3"/>
    <n v="145"/>
    <n v="64"/>
    <n v="12932.9"/>
    <n v="1875270.5"/>
    <d v="2025-02-27T00:00:00"/>
    <d v="2025-07-21T00:00:00"/>
    <s v="Actv"/>
    <x v="1"/>
    <s v="Full Mini"/>
    <s v="Toys"/>
    <s v="Quickstock"/>
    <x v="2182"/>
    <x v="1"/>
    <x v="3"/>
    <n v="145"/>
    <n v="64"/>
    <n v="12932.9"/>
    <n v="1875270.5"/>
    <x v="0"/>
    <x v="0"/>
  </r>
  <r>
    <s v="P4206"/>
    <s v="American Mini"/>
    <s v="Toys"/>
    <x v="0"/>
    <n v="75"/>
    <n v="29"/>
    <n v="14804.75"/>
    <n v="1110356.25"/>
    <d v="2025-04-22T00:00:00"/>
    <d v="2025-09-04T00:00:00"/>
    <m/>
    <x v="1"/>
    <s v="American Mini"/>
    <s v="Toys"/>
    <s v="Global Traders"/>
    <x v="2183"/>
    <x v="1"/>
    <x v="0"/>
    <n v="75"/>
    <n v="29"/>
    <n v="14804.75"/>
    <n v="1110356.25"/>
    <x v="0"/>
    <x v="0"/>
  </r>
  <r>
    <s v="P2171"/>
    <s v="group x"/>
    <s v="Furniture"/>
    <x v="5"/>
    <n v="171"/>
    <n v="70"/>
    <n v="1156.9000000000001"/>
    <n v="197829.9"/>
    <d v="2025-06-20T00:00:00"/>
    <d v="2025-09-09T00:00:00"/>
    <s v="discon"/>
    <x v="1"/>
    <s v="Group X"/>
    <s v="Furniture"/>
    <s v="Abc Pvt Ltd"/>
    <x v="2184"/>
    <x v="2"/>
    <x v="5"/>
    <n v="171"/>
    <n v="70"/>
    <n v="1156.9000000000001"/>
    <n v="197829.90000000002"/>
    <x v="0"/>
    <x v="0"/>
  </r>
  <r>
    <s v="P6856"/>
    <s v="Trouble Mini"/>
    <s v="Clothing"/>
    <x v="3"/>
    <n v="65"/>
    <n v="32"/>
    <n v="1643.88"/>
    <n v="106852.2"/>
    <d v="2025-02-04T00:00:00"/>
    <d v="2025-09-17T00:00:00"/>
    <s v="discontinued"/>
    <x v="1"/>
    <s v="Trouble Mini"/>
    <s v="Clothing"/>
    <s v="Quickstock"/>
    <x v="478"/>
    <x v="0"/>
    <x v="3"/>
    <n v="65"/>
    <n v="32"/>
    <n v="1643.88"/>
    <n v="106852.20000000001"/>
    <x v="0"/>
    <x v="0"/>
  </r>
  <r>
    <s v="P9380"/>
    <s v="Reveal Mini"/>
    <s v="Groceries"/>
    <x v="1"/>
    <n v="157"/>
    <n v="49"/>
    <n v="16863.61"/>
    <n v="2647586.77"/>
    <d v="2025-07-10T00:00:00"/>
    <d v="2025-10-08T00:00:00"/>
    <s v="discontinued"/>
    <x v="1"/>
    <s v="Reveal Mini"/>
    <s v="Groceries"/>
    <s v="Omni Suppliers"/>
    <x v="2185"/>
    <x v="4"/>
    <x v="1"/>
    <n v="157"/>
    <n v="49"/>
    <n v="16863.61"/>
    <n v="2647586.77"/>
    <x v="0"/>
    <x v="0"/>
  </r>
  <r>
    <s v="P2810"/>
    <s v="Enough Plus"/>
    <s v="Furniture"/>
    <x v="5"/>
    <n v="70"/>
    <n v="76"/>
    <n v="16017.2"/>
    <n v="1121204"/>
    <d v="2025-05-29T00:00:00"/>
    <d v="2025-09-21T00:00:00"/>
    <s v="active"/>
    <x v="1"/>
    <s v="Enough Plus"/>
    <s v="Furniture"/>
    <s v="Abc Pvt Ltd"/>
    <x v="2186"/>
    <x v="2"/>
    <x v="5"/>
    <n v="70"/>
    <n v="76"/>
    <n v="16017.2"/>
    <n v="1121204"/>
    <x v="2"/>
    <x v="1"/>
  </r>
  <r>
    <s v="P3126"/>
    <s v="Inside Pro"/>
    <s v="Groceries"/>
    <x v="4"/>
    <m/>
    <n v="61"/>
    <n v="15807.87"/>
    <m/>
    <d v="2025-04-29T00:00:00"/>
    <d v="2025-09-15T00:00:00"/>
    <s v="discontinued"/>
    <x v="1"/>
    <s v="Inside Pro"/>
    <s v="Groceries"/>
    <s v="Retailmart Inc"/>
    <x v="2187"/>
    <x v="4"/>
    <x v="4"/>
    <n v="0"/>
    <n v="61"/>
    <n v="15807.87"/>
    <n v="0"/>
    <x v="1"/>
    <x v="1"/>
  </r>
  <r>
    <s v="P6747"/>
    <s v="No X"/>
    <s v="Toys"/>
    <x v="2"/>
    <n v="3"/>
    <m/>
    <n v="8265.0499999999993"/>
    <n v="24795.15"/>
    <d v="2025-01-13T00:00:00"/>
    <d v="2025-08-19T00:00:00"/>
    <s v="discontinued"/>
    <x v="4"/>
    <s v="No X"/>
    <s v="Toys"/>
    <s v=""/>
    <x v="2188"/>
    <x v="1"/>
    <x v="2"/>
    <n v="3"/>
    <n v="0"/>
    <n v="8265.0499999999993"/>
    <n v="24795.149999999998"/>
    <x v="0"/>
    <x v="0"/>
  </r>
  <r>
    <s v="P6630"/>
    <s v="which mini"/>
    <s v="Clothing"/>
    <x v="3"/>
    <n v="114"/>
    <n v="63"/>
    <n v="10735.51"/>
    <n v="1223848.1399999999"/>
    <d v="2025-05-31T00:00:00"/>
    <d v="2025-10-03T00:00:00"/>
    <s v="active"/>
    <x v="2"/>
    <s v="Which Mini"/>
    <s v="Clothing"/>
    <s v="Quickstock"/>
    <x v="788"/>
    <x v="0"/>
    <x v="3"/>
    <n v="114"/>
    <n v="63"/>
    <n v="10735.51"/>
    <n v="1223848.1400000001"/>
    <x v="0"/>
    <x v="0"/>
  </r>
  <r>
    <s v="P7665"/>
    <s v="Require Lite"/>
    <s v="Toys"/>
    <x v="3"/>
    <n v="198"/>
    <n v="69"/>
    <n v="12878.11"/>
    <n v="2549865.7799999998"/>
    <d v="2025-06-07T00:00:00"/>
    <d v="2025-08-01T00:00:00"/>
    <s v="discon"/>
    <x v="2"/>
    <s v="Require Lite"/>
    <s v="Toys"/>
    <s v="Quickstock"/>
    <x v="168"/>
    <x v="1"/>
    <x v="3"/>
    <n v="198"/>
    <n v="69"/>
    <n v="12878.11"/>
    <n v="2549865.7800000003"/>
    <x v="0"/>
    <x v="0"/>
  </r>
  <r>
    <s v="P5642"/>
    <s v="Force Max"/>
    <s v="Furniture"/>
    <x v="1"/>
    <n v="22"/>
    <n v="80"/>
    <n v="688.76"/>
    <n v="15152.72"/>
    <d v="2025-07-05T00:00:00"/>
    <d v="2025-07-23T00:00:00"/>
    <s v="active"/>
    <x v="2"/>
    <s v="Force Max"/>
    <s v="Furniture"/>
    <s v="Omni Suppliers"/>
    <x v="781"/>
    <x v="2"/>
    <x v="1"/>
    <n v="22"/>
    <n v="80"/>
    <n v="688.76"/>
    <n v="15152.72"/>
    <x v="2"/>
    <x v="1"/>
  </r>
  <r>
    <s v="P3471"/>
    <s v="Than Pro"/>
    <s v="Clothing"/>
    <x v="1"/>
    <n v="58"/>
    <n v="51"/>
    <n v="19386.650000000001"/>
    <n v="1124425.7"/>
    <d v="2025-03-11T00:00:00"/>
    <d v="2025-08-17T00:00:00"/>
    <s v="Actv"/>
    <x v="3"/>
    <s v="Than Pro"/>
    <s v="Clothing"/>
    <s v="Omni Suppliers"/>
    <x v="2189"/>
    <x v="0"/>
    <x v="1"/>
    <n v="58"/>
    <n v="51"/>
    <n v="19386.650000000001"/>
    <n v="1124425.7000000002"/>
    <x v="0"/>
    <x v="0"/>
  </r>
  <r>
    <s v="P2281"/>
    <s v="Share X"/>
    <s v="Furniture"/>
    <x v="5"/>
    <n v="84"/>
    <n v="25"/>
    <n v="4002.18"/>
    <n v="336183.12"/>
    <d v="2025-03-23T00:00:00"/>
    <d v="2025-09-15T00:00:00"/>
    <s v="active"/>
    <x v="1"/>
    <s v="Share X"/>
    <s v="Furniture"/>
    <s v="Abc Pvt Ltd"/>
    <x v="1250"/>
    <x v="2"/>
    <x v="5"/>
    <n v="84"/>
    <n v="25"/>
    <n v="4002.18"/>
    <n v="336183.12"/>
    <x v="0"/>
    <x v="0"/>
  </r>
  <r>
    <s v="P4177"/>
    <s v="Election X"/>
    <s v="Furniture"/>
    <x v="3"/>
    <n v="35"/>
    <n v="51"/>
    <n v="109.11"/>
    <n v="3818.85"/>
    <d v="2025-05-06T00:00:00"/>
    <d v="2025-10-04T00:00:00"/>
    <s v="Actv"/>
    <x v="2"/>
    <s v="Election X"/>
    <s v="Furniture"/>
    <s v="Quickstock"/>
    <x v="2190"/>
    <x v="2"/>
    <x v="3"/>
    <n v="35"/>
    <n v="51"/>
    <n v="109.11"/>
    <n v="3818.85"/>
    <x v="2"/>
    <x v="1"/>
  </r>
  <r>
    <s v="P3413"/>
    <s v="Relate X"/>
    <s v="Groceries"/>
    <x v="0"/>
    <n v="8"/>
    <n v="94"/>
    <n v="19321.59"/>
    <n v="154572.72"/>
    <d v="2025-04-08T00:00:00"/>
    <d v="2025-09-26T00:00:00"/>
    <s v="Actv"/>
    <x v="4"/>
    <s v="Relate X"/>
    <s v="Groceries"/>
    <s v="Global Traders"/>
    <x v="363"/>
    <x v="4"/>
    <x v="0"/>
    <n v="8"/>
    <n v="94"/>
    <n v="19321.59"/>
    <n v="154572.72"/>
    <x v="2"/>
    <x v="1"/>
  </r>
  <r>
    <s v="P2566"/>
    <s v="Woman X"/>
    <s v="Toys"/>
    <x v="0"/>
    <n v="91"/>
    <n v="81"/>
    <n v="15442.35"/>
    <n v="1405253.85"/>
    <d v="2025-06-12T00:00:00"/>
    <d v="2025-08-17T00:00:00"/>
    <s v="Inactive"/>
    <x v="0"/>
    <s v="Woman X"/>
    <s v="Toys"/>
    <s v="Global Traders"/>
    <x v="413"/>
    <x v="1"/>
    <x v="0"/>
    <n v="91"/>
    <n v="81"/>
    <n v="15442.35"/>
    <n v="1405253.85"/>
    <x v="0"/>
    <x v="0"/>
  </r>
  <r>
    <s v="P5248"/>
    <s v="Out Lite"/>
    <s v="Furniture"/>
    <x v="5"/>
    <n v="91"/>
    <n v="44"/>
    <n v="17504.919999999998"/>
    <n v="1592947.72"/>
    <d v="2025-05-08T00:00:00"/>
    <d v="2025-09-04T00:00:00"/>
    <s v="Inactive"/>
    <x v="0"/>
    <s v="Out Lite"/>
    <s v="Furniture"/>
    <s v="Abc Pvt Ltd"/>
    <x v="2191"/>
    <x v="2"/>
    <x v="5"/>
    <n v="91"/>
    <n v="44"/>
    <n v="17504.919999999998"/>
    <n v="1592947.7199999997"/>
    <x v="0"/>
    <x v="0"/>
  </r>
  <r>
    <s v="P9027"/>
    <s v="Cup Lite"/>
    <s v="Clothing"/>
    <x v="4"/>
    <n v="128"/>
    <n v="78"/>
    <n v="3294.94"/>
    <n v="421752.32000000001"/>
    <d v="2025-06-05T00:00:00"/>
    <d v="2025-10-08T00:00:00"/>
    <s v="active"/>
    <x v="2"/>
    <s v="Cup Lite"/>
    <s v="Clothing"/>
    <s v="Retailmart Inc"/>
    <x v="1538"/>
    <x v="0"/>
    <x v="4"/>
    <n v="128"/>
    <n v="78"/>
    <n v="3294.94"/>
    <n v="421752.32000000001"/>
    <x v="0"/>
    <x v="0"/>
  </r>
  <r>
    <s v="P9045"/>
    <s v="soon mini"/>
    <s v="Toys"/>
    <x v="0"/>
    <n v="161"/>
    <n v="85"/>
    <n v="6335.37"/>
    <n v="1019994.57"/>
    <d v="2025-03-22T00:00:00"/>
    <d v="2025-09-15T00:00:00"/>
    <s v="discon"/>
    <x v="0"/>
    <s v="Soon Mini"/>
    <s v="Toys"/>
    <s v="Global Traders"/>
    <x v="2192"/>
    <x v="1"/>
    <x v="0"/>
    <n v="161"/>
    <n v="85"/>
    <n v="6335.37"/>
    <n v="1019994.57"/>
    <x v="0"/>
    <x v="0"/>
  </r>
  <r>
    <s v="P8443"/>
    <s v="Decision Mini"/>
    <s v="Clothing"/>
    <x v="3"/>
    <n v="193"/>
    <n v="94"/>
    <n v="17834.53"/>
    <n v="3442064.29"/>
    <d v="2025-02-10T00:00:00"/>
    <d v="2025-07-16T00:00:00"/>
    <s v="discontinued"/>
    <x v="1"/>
    <s v="Decision Mini"/>
    <s v="Clothing"/>
    <s v="Quickstock"/>
    <x v="1146"/>
    <x v="0"/>
    <x v="3"/>
    <n v="193"/>
    <n v="94"/>
    <n v="17834.53"/>
    <n v="3442064.2899999996"/>
    <x v="0"/>
    <x v="0"/>
  </r>
  <r>
    <s v="P4761"/>
    <s v="Federal Max"/>
    <s v="Electronics"/>
    <x v="4"/>
    <n v="165"/>
    <n v="74"/>
    <n v="14447.68"/>
    <n v="2383867.2000000002"/>
    <d v="2025-06-10T00:00:00"/>
    <d v="2025-08-26T00:00:00"/>
    <s v="Inactive"/>
    <x v="1"/>
    <s v="Federal Max"/>
    <s v="Electronics"/>
    <s v="Retailmart Inc"/>
    <x v="2193"/>
    <x v="3"/>
    <x v="4"/>
    <n v="165"/>
    <n v="74"/>
    <n v="14447.68"/>
    <n v="2383867.2000000002"/>
    <x v="0"/>
    <x v="0"/>
  </r>
  <r>
    <s v="P9661"/>
    <s v="Attack Max"/>
    <s v="Clothing"/>
    <x v="5"/>
    <n v="80"/>
    <n v="41"/>
    <n v="8260.5400000000009"/>
    <n v="660843.20000000007"/>
    <d v="2025-03-29T00:00:00"/>
    <d v="2025-08-15T00:00:00"/>
    <s v="discontinued"/>
    <x v="4"/>
    <s v="Attack Max"/>
    <s v="Clothing"/>
    <s v="Abc Pvt Ltd"/>
    <x v="2194"/>
    <x v="0"/>
    <x v="5"/>
    <n v="80"/>
    <n v="41"/>
    <n v="8260.5400000000009"/>
    <n v="660843.20000000007"/>
    <x v="0"/>
    <x v="0"/>
  </r>
  <r>
    <s v="P8120"/>
    <s v="Name Plus"/>
    <s v="Furniture"/>
    <x v="4"/>
    <n v="163"/>
    <n v="71"/>
    <n v="6373.42"/>
    <n v="1038867.46"/>
    <d v="2025-03-05T00:00:00"/>
    <d v="2025-10-11T00:00:00"/>
    <m/>
    <x v="0"/>
    <s v="Name Plus"/>
    <s v="Furniture"/>
    <s v="Retailmart Inc"/>
    <x v="1516"/>
    <x v="2"/>
    <x v="4"/>
    <n v="163"/>
    <n v="71"/>
    <n v="6373.42"/>
    <n v="1038867.46"/>
    <x v="0"/>
    <x v="0"/>
  </r>
  <r>
    <s v="P3846"/>
    <s v="Adult X"/>
    <s v="Toys"/>
    <x v="5"/>
    <n v="154"/>
    <n v="77"/>
    <n v="17407.599999999999"/>
    <n v="2680770.4"/>
    <d v="2025-02-14T00:00:00"/>
    <d v="2025-07-31T00:00:00"/>
    <s v="Inactive"/>
    <x v="2"/>
    <s v="Adult X"/>
    <s v="Toys"/>
    <s v="Abc Pvt Ltd"/>
    <x v="2195"/>
    <x v="1"/>
    <x v="5"/>
    <n v="154"/>
    <n v="77"/>
    <n v="17407.599999999999"/>
    <n v="2680770.4"/>
    <x v="0"/>
    <x v="0"/>
  </r>
  <r>
    <s v="P8813"/>
    <s v="Stop Pro"/>
    <s v="Clothing"/>
    <x v="0"/>
    <n v="56"/>
    <n v="38"/>
    <n v="6329.97"/>
    <n v="354478.32"/>
    <d v="2025-06-15T00:00:00"/>
    <d v="2025-10-07T00:00:00"/>
    <s v="active"/>
    <x v="4"/>
    <s v="Stop Pro"/>
    <s v="Clothing"/>
    <s v="Global Traders"/>
    <x v="1973"/>
    <x v="0"/>
    <x v="0"/>
    <n v="56"/>
    <n v="38"/>
    <n v="6329.97"/>
    <n v="354478.32"/>
    <x v="0"/>
    <x v="0"/>
  </r>
  <r>
    <s v="P9526"/>
    <s v="Move Plus"/>
    <s v="Groceries"/>
    <x v="4"/>
    <n v="9"/>
    <n v="86"/>
    <n v="13534.04"/>
    <n v="121806.36"/>
    <d v="2025-06-08T00:00:00"/>
    <d v="2025-08-08T00:00:00"/>
    <s v="Actv"/>
    <x v="3"/>
    <s v="Move Plus"/>
    <s v="Groceries"/>
    <s v="Retailmart Inc"/>
    <x v="2196"/>
    <x v="4"/>
    <x v="4"/>
    <n v="9"/>
    <n v="86"/>
    <n v="13534.04"/>
    <n v="121806.36000000002"/>
    <x v="2"/>
    <x v="1"/>
  </r>
  <r>
    <s v="P3200"/>
    <s v="Every Max"/>
    <s v="Toys"/>
    <x v="0"/>
    <n v="106"/>
    <n v="39"/>
    <n v="4851.42"/>
    <n v="514250.52"/>
    <d v="2025-01-30T00:00:00"/>
    <d v="2025-10-08T00:00:00"/>
    <s v="Inactive"/>
    <x v="3"/>
    <s v="Every Max"/>
    <s v="Toys"/>
    <s v="Global Traders"/>
    <x v="1257"/>
    <x v="1"/>
    <x v="0"/>
    <n v="106"/>
    <n v="39"/>
    <n v="4851.42"/>
    <n v="514250.52"/>
    <x v="0"/>
    <x v="0"/>
  </r>
  <r>
    <s v="P7321"/>
    <s v="Page Max"/>
    <s v="Toys"/>
    <x v="4"/>
    <n v="120"/>
    <n v="98"/>
    <n v="9352.74"/>
    <n v="1122328.8"/>
    <d v="2025-02-13T00:00:00"/>
    <d v="2025-08-16T00:00:00"/>
    <m/>
    <x v="2"/>
    <s v="Page Max"/>
    <s v="Toys"/>
    <s v="Retailmart Inc"/>
    <x v="2197"/>
    <x v="1"/>
    <x v="4"/>
    <n v="120"/>
    <n v="98"/>
    <n v="9352.74"/>
    <n v="1122328.8"/>
    <x v="0"/>
    <x v="0"/>
  </r>
  <r>
    <s v="P8414"/>
    <s v="State X"/>
    <s v="Groceries"/>
    <x v="1"/>
    <n v="28"/>
    <m/>
    <n v="669.68"/>
    <n v="18751.04"/>
    <d v="2025-04-07T00:00:00"/>
    <d v="2025-09-16T00:00:00"/>
    <s v="active"/>
    <x v="3"/>
    <s v="State X"/>
    <s v="Groceries"/>
    <s v="Omni Suppliers"/>
    <x v="2198"/>
    <x v="4"/>
    <x v="1"/>
    <n v="28"/>
    <n v="0"/>
    <n v="669.68"/>
    <n v="18751.039999999997"/>
    <x v="0"/>
    <x v="0"/>
  </r>
  <r>
    <s v="P6169"/>
    <s v="However Max"/>
    <s v="Clothing"/>
    <x v="5"/>
    <n v="131"/>
    <n v="86"/>
    <n v="9233.52"/>
    <n v="1209591.1200000001"/>
    <d v="2025-04-24T00:00:00"/>
    <d v="2025-08-19T00:00:00"/>
    <s v="Actv"/>
    <x v="3"/>
    <s v="However Max"/>
    <s v="Clothing"/>
    <s v="Abc Pvt Ltd"/>
    <x v="2199"/>
    <x v="0"/>
    <x v="5"/>
    <n v="131"/>
    <n v="86"/>
    <n v="9233.52"/>
    <n v="1209591.1200000001"/>
    <x v="0"/>
    <x v="0"/>
  </r>
  <r>
    <s v="P1197"/>
    <s v="Power Plus"/>
    <s v="Toys"/>
    <x v="3"/>
    <n v="134"/>
    <n v="38"/>
    <n v="9811.34"/>
    <n v="1314719.56"/>
    <d v="2025-03-02T00:00:00"/>
    <d v="2025-09-09T00:00:00"/>
    <s v="discon"/>
    <x v="3"/>
    <s v="Power Plus"/>
    <s v="Toys"/>
    <s v="Quickstock"/>
    <x v="2200"/>
    <x v="1"/>
    <x v="3"/>
    <n v="134"/>
    <n v="38"/>
    <n v="9811.34"/>
    <n v="1314719.56"/>
    <x v="0"/>
    <x v="0"/>
  </r>
  <r>
    <s v="P4989"/>
    <s v="On Mini"/>
    <s v="Furniture"/>
    <x v="0"/>
    <n v="76"/>
    <n v="33"/>
    <n v="12189.67"/>
    <n v="926414.92"/>
    <d v="2025-05-15T00:00:00"/>
    <d v="2025-10-01T00:00:00"/>
    <s v="active"/>
    <x v="2"/>
    <s v="On Mini"/>
    <s v="Furniture"/>
    <s v="Global Traders"/>
    <x v="151"/>
    <x v="2"/>
    <x v="0"/>
    <n v="76"/>
    <n v="33"/>
    <n v="12189.67"/>
    <n v="926414.92"/>
    <x v="0"/>
    <x v="0"/>
  </r>
  <r>
    <s v="P7106"/>
    <s v="Debate Max"/>
    <s v="Electronics"/>
    <x v="5"/>
    <n v="165"/>
    <n v="78"/>
    <n v="17749.02"/>
    <n v="2928588.3"/>
    <d v="2025-05-20T00:00:00"/>
    <d v="2025-09-01T00:00:00"/>
    <s v="Inactive"/>
    <x v="3"/>
    <s v="Debate Max"/>
    <s v="Electronics"/>
    <s v="Abc Pvt Ltd"/>
    <x v="77"/>
    <x v="3"/>
    <x v="5"/>
    <n v="165"/>
    <n v="78"/>
    <n v="17749.02"/>
    <n v="2928588.3000000003"/>
    <x v="0"/>
    <x v="0"/>
  </r>
  <r>
    <s v="P7820"/>
    <s v="Job Lite"/>
    <s v="Furniture"/>
    <x v="4"/>
    <n v="64"/>
    <n v="98"/>
    <n v="3409.29"/>
    <n v="218194.56"/>
    <d v="2025-05-03T00:00:00"/>
    <d v="2025-07-31T00:00:00"/>
    <m/>
    <x v="0"/>
    <s v="Job Lite"/>
    <s v="Furniture"/>
    <s v="Retailmart Inc"/>
    <x v="2201"/>
    <x v="2"/>
    <x v="4"/>
    <n v="64"/>
    <n v="98"/>
    <n v="3409.29"/>
    <n v="218194.56"/>
    <x v="2"/>
    <x v="1"/>
  </r>
  <r>
    <s v="P2568"/>
    <s v="Song Mini"/>
    <s v="Furniture"/>
    <x v="0"/>
    <n v="4"/>
    <n v="93"/>
    <n v="9014.39"/>
    <n v="36057.56"/>
    <d v="2025-06-10T00:00:00"/>
    <d v="2025-08-15T00:00:00"/>
    <s v="discontinued"/>
    <x v="2"/>
    <s v="Song Mini"/>
    <s v="Furniture"/>
    <s v="Global Traders"/>
    <x v="2202"/>
    <x v="2"/>
    <x v="0"/>
    <n v="4"/>
    <n v="93"/>
    <n v="9014.39"/>
    <n v="36057.56"/>
    <x v="2"/>
    <x v="1"/>
  </r>
  <r>
    <s v="P6600"/>
    <s v="Way Mini"/>
    <s v="Clothing"/>
    <x v="1"/>
    <n v="150"/>
    <n v="59"/>
    <n v="3382.48"/>
    <n v="507372"/>
    <d v="2025-07-10T00:00:00"/>
    <d v="2025-08-31T00:00:00"/>
    <s v="discon"/>
    <x v="1"/>
    <s v="Way Mini"/>
    <s v="Clothing"/>
    <s v="Omni Suppliers"/>
    <x v="2203"/>
    <x v="0"/>
    <x v="1"/>
    <n v="150"/>
    <n v="59"/>
    <n v="3382.48"/>
    <n v="507372"/>
    <x v="0"/>
    <x v="0"/>
  </r>
  <r>
    <s v="P6861"/>
    <s v="Put Plus"/>
    <s v="Groceries"/>
    <x v="1"/>
    <m/>
    <m/>
    <n v="1018.58"/>
    <m/>
    <d v="2025-03-14T00:00:00"/>
    <d v="2025-09-08T00:00:00"/>
    <s v="Actv"/>
    <x v="2"/>
    <s v="Put Plus"/>
    <s v="Groceries"/>
    <s v="Omni Suppliers"/>
    <x v="958"/>
    <x v="4"/>
    <x v="1"/>
    <n v="0"/>
    <n v="0"/>
    <n v="1018.58"/>
    <n v="0"/>
    <x v="1"/>
    <x v="0"/>
  </r>
  <r>
    <s v="P3574"/>
    <s v="Better Max"/>
    <s v="Toys"/>
    <x v="3"/>
    <n v="152"/>
    <n v="72"/>
    <n v="6728.13"/>
    <n v="1022675.76"/>
    <d v="2025-06-26T00:00:00"/>
    <d v="2025-09-25T00:00:00"/>
    <s v="active"/>
    <x v="0"/>
    <s v="Better Max"/>
    <s v="Toys"/>
    <s v="Quickstock"/>
    <x v="2204"/>
    <x v="1"/>
    <x v="3"/>
    <n v="152"/>
    <n v="72"/>
    <n v="6728.13"/>
    <n v="1022675.76"/>
    <x v="0"/>
    <x v="0"/>
  </r>
  <r>
    <s v="P7670"/>
    <s v="According X"/>
    <s v="Toys"/>
    <x v="0"/>
    <n v="147"/>
    <n v="53"/>
    <n v="8194.0300000000007"/>
    <n v="1204522.4099999999"/>
    <d v="2025-06-06T00:00:00"/>
    <d v="2025-09-30T00:00:00"/>
    <s v="active"/>
    <x v="2"/>
    <s v="According X"/>
    <s v="Toys"/>
    <s v="Global Traders"/>
    <x v="2205"/>
    <x v="1"/>
    <x v="0"/>
    <n v="147"/>
    <n v="53"/>
    <n v="8194.0300000000007"/>
    <n v="1204522.4100000001"/>
    <x v="0"/>
    <x v="0"/>
  </r>
  <r>
    <s v="P9171"/>
    <s v="Describe Max"/>
    <s v="Electronics"/>
    <x v="3"/>
    <n v="162"/>
    <n v="32"/>
    <n v="8864.8700000000008"/>
    <n v="1436108.94"/>
    <d v="2025-02-13T00:00:00"/>
    <d v="2025-07-20T00:00:00"/>
    <s v="Actv"/>
    <x v="3"/>
    <s v="Describe Max"/>
    <s v="Electronics"/>
    <s v="Quickstock"/>
    <x v="82"/>
    <x v="3"/>
    <x v="3"/>
    <n v="162"/>
    <n v="32"/>
    <n v="8864.8700000000008"/>
    <n v="1436108.9400000002"/>
    <x v="0"/>
    <x v="0"/>
  </r>
  <r>
    <s v="P9432"/>
    <s v="Difference Pro"/>
    <s v="Clothing"/>
    <x v="4"/>
    <n v="134"/>
    <n v="95"/>
    <n v="848.26"/>
    <n v="113666.84"/>
    <d v="2025-05-15T00:00:00"/>
    <d v="2025-08-24T00:00:00"/>
    <s v="discontinued"/>
    <x v="0"/>
    <s v="Difference Pro"/>
    <s v="Clothing"/>
    <s v="Retailmart Inc"/>
    <x v="598"/>
    <x v="0"/>
    <x v="4"/>
    <n v="134"/>
    <n v="95"/>
    <n v="848.26"/>
    <n v="113666.84"/>
    <x v="0"/>
    <x v="0"/>
  </r>
  <r>
    <s v="P1813"/>
    <s v="Discuss X"/>
    <s v="Groceries"/>
    <x v="3"/>
    <n v="142"/>
    <n v="86"/>
    <n v="10755.75"/>
    <n v="1527316.5"/>
    <d v="2025-04-08T00:00:00"/>
    <d v="2025-09-30T00:00:00"/>
    <s v="active"/>
    <x v="2"/>
    <s v="Discuss X"/>
    <s v="Groceries"/>
    <s v="Quickstock"/>
    <x v="2206"/>
    <x v="4"/>
    <x v="3"/>
    <n v="142"/>
    <n v="86"/>
    <n v="10755.75"/>
    <n v="1527316.5"/>
    <x v="0"/>
    <x v="0"/>
  </r>
  <r>
    <s v="P4139"/>
    <s v="Spend Lite"/>
    <s v="Furniture"/>
    <x v="3"/>
    <n v="143"/>
    <n v="43"/>
    <n v="15344.12"/>
    <n v="2194209.16"/>
    <d v="2025-04-09T00:00:00"/>
    <d v="2025-09-16T00:00:00"/>
    <s v="discon"/>
    <x v="3"/>
    <s v="Spend Lite"/>
    <s v="Furniture"/>
    <s v="Quickstock"/>
    <x v="1789"/>
    <x v="2"/>
    <x v="3"/>
    <n v="143"/>
    <n v="43"/>
    <n v="15344.12"/>
    <n v="2194209.16"/>
    <x v="0"/>
    <x v="0"/>
  </r>
  <r>
    <s v="P6637"/>
    <s v="firm lite"/>
    <s v="Groceries"/>
    <x v="5"/>
    <n v="156"/>
    <n v="86"/>
    <n v="12699.84"/>
    <n v="1981175.04"/>
    <d v="2025-06-25T00:00:00"/>
    <d v="2025-09-18T00:00:00"/>
    <s v="Inactive"/>
    <x v="1"/>
    <s v="Firm Lite"/>
    <s v="Groceries"/>
    <s v="Abc Pvt Ltd"/>
    <x v="1218"/>
    <x v="4"/>
    <x v="5"/>
    <n v="156"/>
    <n v="86"/>
    <n v="12699.84"/>
    <n v="1981175.04"/>
    <x v="0"/>
    <x v="0"/>
  </r>
  <r>
    <s v="P7443"/>
    <s v="Who Plus"/>
    <s v="Toys"/>
    <x v="0"/>
    <n v="12"/>
    <n v="43"/>
    <n v="18567.93"/>
    <n v="222815.16"/>
    <d v="2025-02-04T00:00:00"/>
    <d v="2025-09-21T00:00:00"/>
    <s v="active"/>
    <x v="0"/>
    <s v="Who Plus"/>
    <s v="Toys"/>
    <s v="Global Traders"/>
    <x v="2207"/>
    <x v="1"/>
    <x v="0"/>
    <n v="12"/>
    <n v="43"/>
    <n v="18567.93"/>
    <n v="222815.16"/>
    <x v="2"/>
    <x v="1"/>
  </r>
  <r>
    <s v="P2887"/>
    <s v="Half Pro"/>
    <s v="Toys"/>
    <x v="3"/>
    <n v="143"/>
    <n v="40"/>
    <n v="4135.79"/>
    <n v="591417.97"/>
    <d v="2025-06-23T00:00:00"/>
    <d v="2025-07-31T00:00:00"/>
    <s v="Actv"/>
    <x v="2"/>
    <s v="Half Pro"/>
    <s v="Toys"/>
    <s v="Quickstock"/>
    <x v="2161"/>
    <x v="1"/>
    <x v="3"/>
    <n v="143"/>
    <n v="40"/>
    <n v="4135.79"/>
    <n v="591417.97"/>
    <x v="0"/>
    <x v="0"/>
  </r>
  <r>
    <s v="P2099"/>
    <s v="His Max"/>
    <s v="Groceries"/>
    <x v="0"/>
    <n v="185"/>
    <n v="97"/>
    <n v="17033.080000000002"/>
    <n v="3151119.8"/>
    <d v="2025-05-17T00:00:00"/>
    <d v="2025-07-17T00:00:00"/>
    <m/>
    <x v="2"/>
    <s v="His Max"/>
    <s v="Groceries"/>
    <s v="Global Traders"/>
    <x v="352"/>
    <x v="4"/>
    <x v="0"/>
    <n v="185"/>
    <n v="97"/>
    <n v="17033.080000000002"/>
    <n v="3151119.8000000003"/>
    <x v="0"/>
    <x v="0"/>
  </r>
  <r>
    <s v="P5521"/>
    <s v="See Max"/>
    <s v="Groceries"/>
    <x v="1"/>
    <n v="189"/>
    <n v="25"/>
    <n v="11285.8"/>
    <n v="2133016.2000000002"/>
    <d v="2025-01-13T00:00:00"/>
    <d v="2025-08-12T00:00:00"/>
    <m/>
    <x v="4"/>
    <s v="See Max"/>
    <s v="Groceries"/>
    <s v="Omni Suppliers"/>
    <x v="2208"/>
    <x v="4"/>
    <x v="1"/>
    <n v="189"/>
    <n v="25"/>
    <n v="11285.8"/>
    <n v="2133016.1999999997"/>
    <x v="0"/>
    <x v="0"/>
  </r>
  <r>
    <s v="P9339"/>
    <s v="bit mini"/>
    <s v="Toys"/>
    <x v="4"/>
    <n v="148"/>
    <n v="21"/>
    <n v="5156.8999999999996"/>
    <n v="763221.2"/>
    <d v="2025-01-31T00:00:00"/>
    <d v="2025-08-02T00:00:00"/>
    <s v="Inactive"/>
    <x v="1"/>
    <s v="Bit Mini"/>
    <s v="Toys"/>
    <s v="Retailmart Inc"/>
    <x v="1621"/>
    <x v="1"/>
    <x v="4"/>
    <n v="148"/>
    <n v="21"/>
    <n v="5156.8999999999996"/>
    <n v="763221.2"/>
    <x v="0"/>
    <x v="0"/>
  </r>
  <r>
    <s v="P9816"/>
    <s v="Teach Pro"/>
    <s v="Clothing"/>
    <x v="2"/>
    <n v="29"/>
    <n v="97"/>
    <n v="453.34"/>
    <n v="13146.86"/>
    <d v="2025-01-31T00:00:00"/>
    <d v="2025-07-15T00:00:00"/>
    <s v="Inactive"/>
    <x v="3"/>
    <s v="Teach Pro"/>
    <s v="Clothing"/>
    <s v=""/>
    <x v="2209"/>
    <x v="0"/>
    <x v="2"/>
    <n v="29"/>
    <n v="97"/>
    <n v="453.34"/>
    <n v="13146.859999999999"/>
    <x v="2"/>
    <x v="1"/>
  </r>
  <r>
    <s v="P4358"/>
    <s v="Trip Plus"/>
    <s v="Electronics"/>
    <x v="3"/>
    <n v="134"/>
    <n v="40"/>
    <n v="3282.35"/>
    <n v="439834.9"/>
    <d v="2025-05-15T00:00:00"/>
    <d v="2025-08-19T00:00:00"/>
    <s v="Actv"/>
    <x v="2"/>
    <s v="Trip Plus"/>
    <s v="Electronics"/>
    <s v="Quickstock"/>
    <x v="443"/>
    <x v="3"/>
    <x v="3"/>
    <n v="134"/>
    <n v="40"/>
    <n v="3282.35"/>
    <n v="439834.89999999997"/>
    <x v="0"/>
    <x v="0"/>
  </r>
  <r>
    <s v="P9644"/>
    <s v="Wait Mini"/>
    <s v="Furniture"/>
    <x v="1"/>
    <n v="138"/>
    <n v="98"/>
    <n v="3633.69"/>
    <n v="501449.22"/>
    <d v="2025-02-14T00:00:00"/>
    <d v="2025-08-06T00:00:00"/>
    <s v="discontinued"/>
    <x v="2"/>
    <s v="Wait Mini"/>
    <s v="Furniture"/>
    <s v="Omni Suppliers"/>
    <x v="667"/>
    <x v="2"/>
    <x v="1"/>
    <n v="138"/>
    <n v="98"/>
    <n v="3633.69"/>
    <n v="501449.22000000003"/>
    <x v="0"/>
    <x v="0"/>
  </r>
  <r>
    <s v="P7851"/>
    <s v="Usually Plus"/>
    <s v="Furniture"/>
    <x v="0"/>
    <n v="163"/>
    <n v="67"/>
    <n v="11610"/>
    <n v="1892430"/>
    <d v="2025-03-08T00:00:00"/>
    <d v="2025-09-02T00:00:00"/>
    <s v="discontinued"/>
    <x v="1"/>
    <s v="Usually Plus"/>
    <s v="Furniture"/>
    <s v="Global Traders"/>
    <x v="404"/>
    <x v="2"/>
    <x v="0"/>
    <n v="163"/>
    <n v="67"/>
    <n v="11610"/>
    <n v="1892430"/>
    <x v="0"/>
    <x v="0"/>
  </r>
  <r>
    <s v="P7827"/>
    <s v="Military Pro"/>
    <s v="Furniture"/>
    <x v="1"/>
    <n v="194"/>
    <n v="93"/>
    <n v="6615.46"/>
    <n v="1283399.24"/>
    <d v="2025-03-13T00:00:00"/>
    <d v="2025-09-24T00:00:00"/>
    <s v="discon"/>
    <x v="1"/>
    <s v="Military Pro"/>
    <s v="Furniture"/>
    <s v="Omni Suppliers"/>
    <x v="2210"/>
    <x v="2"/>
    <x v="1"/>
    <n v="194"/>
    <n v="93"/>
    <n v="6615.46"/>
    <n v="1283399.24"/>
    <x v="0"/>
    <x v="0"/>
  </r>
  <r>
    <s v="P9277"/>
    <s v="Rich Mini"/>
    <s v="Electronics"/>
    <x v="5"/>
    <n v="141"/>
    <n v="82"/>
    <n v="4547.87"/>
    <n v="641249.67000000004"/>
    <d v="2025-07-12T00:00:00"/>
    <d v="2025-08-02T00:00:00"/>
    <s v="active"/>
    <x v="3"/>
    <s v="Rich Mini"/>
    <s v="Electronics"/>
    <s v="Abc Pvt Ltd"/>
    <x v="2211"/>
    <x v="3"/>
    <x v="5"/>
    <n v="141"/>
    <n v="82"/>
    <n v="4547.87"/>
    <n v="641249.67000000004"/>
    <x v="0"/>
    <x v="0"/>
  </r>
  <r>
    <s v="P9191"/>
    <s v="Event Plus"/>
    <s v="Groceries"/>
    <x v="1"/>
    <n v="185"/>
    <n v="34"/>
    <n v="12468.59"/>
    <n v="2306689.15"/>
    <d v="2025-05-18T00:00:00"/>
    <d v="2025-09-12T00:00:00"/>
    <s v="discon"/>
    <x v="1"/>
    <s v="Event Plus"/>
    <s v="Groceries"/>
    <s v="Omni Suppliers"/>
    <x v="2212"/>
    <x v="4"/>
    <x v="1"/>
    <n v="185"/>
    <n v="34"/>
    <n v="12468.59"/>
    <n v="2306689.15"/>
    <x v="0"/>
    <x v="0"/>
  </r>
  <r>
    <s v="P5988"/>
    <s v="Member Max"/>
    <s v="Groceries"/>
    <x v="5"/>
    <n v="77"/>
    <n v="38"/>
    <n v="4028.83"/>
    <n v="310219.90999999997"/>
    <d v="2025-06-03T00:00:00"/>
    <d v="2025-07-25T00:00:00"/>
    <s v="discon"/>
    <x v="4"/>
    <s v="Member Max"/>
    <s v="Groceries"/>
    <s v="Abc Pvt Ltd"/>
    <x v="2213"/>
    <x v="4"/>
    <x v="5"/>
    <n v="77"/>
    <n v="38"/>
    <n v="4028.83"/>
    <n v="310219.90999999997"/>
    <x v="0"/>
    <x v="0"/>
  </r>
  <r>
    <s v="P3258"/>
    <s v="What X"/>
    <s v="Furniture"/>
    <x v="5"/>
    <n v="110"/>
    <n v="67"/>
    <n v="13361.53"/>
    <n v="1469768.3"/>
    <d v="2025-03-10T00:00:00"/>
    <d v="2025-08-16T00:00:00"/>
    <s v="discon"/>
    <x v="0"/>
    <s v="What X"/>
    <s v="Furniture"/>
    <s v="Abc Pvt Ltd"/>
    <x v="2214"/>
    <x v="2"/>
    <x v="5"/>
    <n v="110"/>
    <n v="67"/>
    <n v="13361.53"/>
    <n v="1469768.3"/>
    <x v="0"/>
    <x v="0"/>
  </r>
  <r>
    <s v="P1085"/>
    <s v="Say Lite"/>
    <s v="Groceries"/>
    <x v="3"/>
    <m/>
    <n v="92"/>
    <n v="14901.07"/>
    <m/>
    <d v="2025-07-11T00:00:00"/>
    <d v="2025-10-07T00:00:00"/>
    <s v="discon"/>
    <x v="4"/>
    <s v="Say Lite"/>
    <s v="Groceries"/>
    <s v="Quickstock"/>
    <x v="2215"/>
    <x v="4"/>
    <x v="3"/>
    <n v="0"/>
    <n v="92"/>
    <n v="14901.07"/>
    <n v="0"/>
    <x v="1"/>
    <x v="1"/>
  </r>
  <r>
    <s v="P3493"/>
    <s v="Build X"/>
    <s v="Electronics"/>
    <x v="1"/>
    <n v="107"/>
    <n v="67"/>
    <n v="1304.3699999999999"/>
    <n v="139567.59"/>
    <d v="2025-02-09T00:00:00"/>
    <d v="2025-08-22T00:00:00"/>
    <s v="discon"/>
    <x v="4"/>
    <s v="Build X"/>
    <s v="Electronics"/>
    <s v="Omni Suppliers"/>
    <x v="2025"/>
    <x v="3"/>
    <x v="1"/>
    <n v="107"/>
    <n v="67"/>
    <n v="1304.3699999999999"/>
    <n v="139567.59"/>
    <x v="0"/>
    <x v="0"/>
  </r>
  <r>
    <s v="P1903"/>
    <s v="Relate Mini"/>
    <s v="Groceries"/>
    <x v="0"/>
    <n v="128"/>
    <n v="89"/>
    <n v="11402.42"/>
    <n v="1459509.76"/>
    <d v="2025-02-18T00:00:00"/>
    <d v="2025-08-03T00:00:00"/>
    <s v="active"/>
    <x v="0"/>
    <s v="Relate Mini"/>
    <s v="Groceries"/>
    <s v="Global Traders"/>
    <x v="2216"/>
    <x v="4"/>
    <x v="0"/>
    <n v="128"/>
    <n v="89"/>
    <n v="11402.42"/>
    <n v="1459509.76"/>
    <x v="0"/>
    <x v="0"/>
  </r>
  <r>
    <s v="P3804"/>
    <s v="Stuff Max"/>
    <s v="Toys"/>
    <x v="0"/>
    <n v="4"/>
    <n v="69"/>
    <n v="6071.69"/>
    <n v="24286.76"/>
    <d v="2025-06-01T00:00:00"/>
    <d v="2025-08-29T00:00:00"/>
    <s v="discontinued"/>
    <x v="2"/>
    <s v="Stuff Max"/>
    <s v="Toys"/>
    <s v="Global Traders"/>
    <x v="449"/>
    <x v="1"/>
    <x v="0"/>
    <n v="4"/>
    <n v="69"/>
    <n v="6071.69"/>
    <n v="24286.76"/>
    <x v="2"/>
    <x v="1"/>
  </r>
  <r>
    <s v="P5881"/>
    <s v="share mini"/>
    <s v="Furniture"/>
    <x v="5"/>
    <n v="83"/>
    <n v="47"/>
    <n v="7823.04"/>
    <n v="649312.31999999995"/>
    <d v="2025-06-09T00:00:00"/>
    <d v="2025-08-17T00:00:00"/>
    <s v="Actv"/>
    <x v="1"/>
    <s v="Share Mini"/>
    <s v="Furniture"/>
    <s v="Abc Pvt Ltd"/>
    <x v="1019"/>
    <x v="2"/>
    <x v="5"/>
    <n v="83"/>
    <n v="47"/>
    <n v="7823.04"/>
    <n v="649312.31999999995"/>
    <x v="0"/>
    <x v="0"/>
  </r>
  <r>
    <s v="P4781"/>
    <s v="List X"/>
    <s v="Clothing"/>
    <x v="3"/>
    <n v="90"/>
    <n v="75"/>
    <n v="4605.2"/>
    <n v="414468"/>
    <d v="2025-05-24T00:00:00"/>
    <d v="2025-07-29T00:00:00"/>
    <s v="Inactive"/>
    <x v="3"/>
    <s v="List X"/>
    <s v="Clothing"/>
    <s v="Quickstock"/>
    <x v="2217"/>
    <x v="0"/>
    <x v="3"/>
    <n v="90"/>
    <n v="75"/>
    <n v="4605.2"/>
    <n v="414468"/>
    <x v="0"/>
    <x v="0"/>
  </r>
  <r>
    <s v="P5507"/>
    <s v="Care Pro"/>
    <s v="Toys"/>
    <x v="3"/>
    <n v="15"/>
    <n v="73"/>
    <n v="2873.9"/>
    <n v="43108.5"/>
    <d v="2025-07-02T00:00:00"/>
    <d v="2025-08-06T00:00:00"/>
    <s v="discon"/>
    <x v="0"/>
    <s v="Care Pro"/>
    <s v="Toys"/>
    <s v="Quickstock"/>
    <x v="2218"/>
    <x v="1"/>
    <x v="3"/>
    <n v="15"/>
    <n v="73"/>
    <n v="2873.9"/>
    <n v="43108.5"/>
    <x v="2"/>
    <x v="1"/>
  </r>
  <r>
    <s v="P9556"/>
    <s v="About Mini"/>
    <s v="Toys"/>
    <x v="1"/>
    <n v="154"/>
    <n v="36"/>
    <n v="1097.22"/>
    <n v="168971.88"/>
    <d v="2025-03-09T00:00:00"/>
    <d v="2025-08-17T00:00:00"/>
    <s v="active"/>
    <x v="2"/>
    <s v="About Mini"/>
    <s v="Toys"/>
    <s v="Omni Suppliers"/>
    <x v="357"/>
    <x v="1"/>
    <x v="1"/>
    <n v="154"/>
    <n v="36"/>
    <n v="1097.22"/>
    <n v="168971.88"/>
    <x v="0"/>
    <x v="0"/>
  </r>
  <r>
    <s v="P6297"/>
    <s v="Write Lite"/>
    <s v="Furniture"/>
    <x v="2"/>
    <n v="167"/>
    <n v="22"/>
    <n v="1359.28"/>
    <n v="226999.76"/>
    <d v="2025-01-12T00:00:00"/>
    <d v="2025-08-26T00:00:00"/>
    <s v="active"/>
    <x v="2"/>
    <s v="Write Lite"/>
    <s v="Furniture"/>
    <s v=""/>
    <x v="2219"/>
    <x v="2"/>
    <x v="2"/>
    <n v="167"/>
    <n v="22"/>
    <n v="1359.28"/>
    <n v="226999.76"/>
    <x v="0"/>
    <x v="0"/>
  </r>
  <r>
    <s v="P1305"/>
    <s v="military max"/>
    <s v="Furniture"/>
    <x v="2"/>
    <n v="121"/>
    <n v="25"/>
    <n v="13946.11"/>
    <n v="1687479.31"/>
    <d v="2025-06-23T00:00:00"/>
    <d v="2025-08-27T00:00:00"/>
    <s v="active"/>
    <x v="1"/>
    <s v="Military Max"/>
    <s v="Furniture"/>
    <s v=""/>
    <x v="992"/>
    <x v="2"/>
    <x v="2"/>
    <n v="121"/>
    <n v="25"/>
    <n v="13946.11"/>
    <n v="1687479.31"/>
    <x v="0"/>
    <x v="0"/>
  </r>
  <r>
    <s v="P8222"/>
    <s v="Back Pro"/>
    <s v="Furniture"/>
    <x v="4"/>
    <n v="185"/>
    <n v="64"/>
    <n v="16847.400000000001"/>
    <n v="3116769"/>
    <d v="2025-02-05T00:00:00"/>
    <d v="2025-10-05T00:00:00"/>
    <s v="discon"/>
    <x v="0"/>
    <s v="Back Pro"/>
    <s v="Furniture"/>
    <s v="Retailmart Inc"/>
    <x v="2220"/>
    <x v="2"/>
    <x v="4"/>
    <n v="185"/>
    <n v="64"/>
    <n v="16847.400000000001"/>
    <n v="3116769.0000000005"/>
    <x v="0"/>
    <x v="0"/>
  </r>
  <r>
    <s v="P7940"/>
    <s v="Realize X"/>
    <s v="Toys"/>
    <x v="1"/>
    <n v="150"/>
    <n v="51"/>
    <n v="15929.67"/>
    <n v="2389450.5"/>
    <d v="2025-04-20T00:00:00"/>
    <d v="2025-08-15T00:00:00"/>
    <s v="Actv"/>
    <x v="4"/>
    <s v="Realize X"/>
    <s v="Toys"/>
    <s v="Omni Suppliers"/>
    <x v="2221"/>
    <x v="1"/>
    <x v="1"/>
    <n v="150"/>
    <n v="51"/>
    <n v="15929.67"/>
    <n v="2389450.5"/>
    <x v="0"/>
    <x v="0"/>
  </r>
  <r>
    <s v="P9368"/>
    <s v="My Mini"/>
    <s v="Clothing"/>
    <x v="4"/>
    <n v="192"/>
    <n v="48"/>
    <n v="12573.27"/>
    <n v="2414067.84"/>
    <d v="2025-02-26T00:00:00"/>
    <d v="2025-09-02T00:00:00"/>
    <s v="Actv"/>
    <x v="4"/>
    <s v="My Mini"/>
    <s v="Clothing"/>
    <s v="Retailmart Inc"/>
    <x v="2222"/>
    <x v="0"/>
    <x v="4"/>
    <n v="192"/>
    <n v="48"/>
    <n v="12573.27"/>
    <n v="2414067.84"/>
    <x v="0"/>
    <x v="0"/>
  </r>
  <r>
    <s v="P6768"/>
    <s v="Job Mini"/>
    <s v="Electronics"/>
    <x v="0"/>
    <n v="27"/>
    <n v="96"/>
    <n v="15477.42"/>
    <n v="417890.34"/>
    <d v="2025-06-04T00:00:00"/>
    <d v="2025-09-01T00:00:00"/>
    <s v="active"/>
    <x v="0"/>
    <s v="Job Mini"/>
    <s v="Electronics"/>
    <s v="Global Traders"/>
    <x v="97"/>
    <x v="3"/>
    <x v="0"/>
    <n v="27"/>
    <n v="96"/>
    <n v="15477.42"/>
    <n v="417890.34"/>
    <x v="2"/>
    <x v="1"/>
  </r>
  <r>
    <s v="P2701"/>
    <s v="Put Lite"/>
    <s v="Electronics"/>
    <x v="2"/>
    <n v="48"/>
    <n v="94"/>
    <n v="14371.46"/>
    <n v="689830.08"/>
    <d v="2025-05-24T00:00:00"/>
    <d v="2025-09-02T00:00:00"/>
    <s v="discontinued"/>
    <x v="2"/>
    <s v="Put Lite"/>
    <s v="Electronics"/>
    <s v=""/>
    <x v="743"/>
    <x v="3"/>
    <x v="2"/>
    <n v="48"/>
    <n v="94"/>
    <n v="14371.46"/>
    <n v="689830.08"/>
    <x v="2"/>
    <x v="1"/>
  </r>
  <r>
    <s v="P5340"/>
    <s v="Just X"/>
    <s v="Toys"/>
    <x v="3"/>
    <n v="38"/>
    <n v="90"/>
    <n v="18018.099999999999"/>
    <n v="684687.79999999993"/>
    <d v="2025-03-30T00:00:00"/>
    <d v="2025-07-27T00:00:00"/>
    <s v="Actv"/>
    <x v="3"/>
    <s v="Just X"/>
    <s v="Toys"/>
    <s v="Quickstock"/>
    <x v="2223"/>
    <x v="1"/>
    <x v="3"/>
    <n v="38"/>
    <n v="90"/>
    <n v="18018.099999999999"/>
    <n v="684687.79999999993"/>
    <x v="2"/>
    <x v="1"/>
  </r>
  <r>
    <s v="P8572"/>
    <s v="Onto Lite"/>
    <s v="Clothing"/>
    <x v="1"/>
    <n v="0"/>
    <n v="51"/>
    <n v="16592.439999999999"/>
    <n v="0"/>
    <d v="2025-04-29T00:00:00"/>
    <d v="2025-07-25T00:00:00"/>
    <s v="Actv"/>
    <x v="3"/>
    <s v="Onto Lite"/>
    <s v="Clothing"/>
    <s v="Omni Suppliers"/>
    <x v="2224"/>
    <x v="0"/>
    <x v="1"/>
    <n v="0"/>
    <n v="51"/>
    <n v="16592.439999999999"/>
    <n v="0"/>
    <x v="1"/>
    <x v="1"/>
  </r>
  <r>
    <s v="P5587"/>
    <s v="Marriage Lite"/>
    <s v="Furniture"/>
    <x v="0"/>
    <n v="58"/>
    <n v="74"/>
    <n v="5055.3"/>
    <n v="293207.40000000002"/>
    <d v="2025-04-05T00:00:00"/>
    <d v="2025-07-24T00:00:00"/>
    <s v="Actv"/>
    <x v="4"/>
    <s v="Marriage Lite"/>
    <s v="Furniture"/>
    <s v="Global Traders"/>
    <x v="264"/>
    <x v="2"/>
    <x v="0"/>
    <n v="58"/>
    <n v="74"/>
    <n v="5055.3"/>
    <n v="293207.40000000002"/>
    <x v="2"/>
    <x v="1"/>
  </r>
  <r>
    <s v="P8203"/>
    <s v="Again Mini"/>
    <s v="Electronics"/>
    <x v="1"/>
    <n v="54"/>
    <n v="63"/>
    <n v="13500.28"/>
    <n v="729015.12"/>
    <d v="2025-05-12T00:00:00"/>
    <d v="2025-09-16T00:00:00"/>
    <s v="discon"/>
    <x v="0"/>
    <s v="Again Mini"/>
    <s v="Electronics"/>
    <s v="Omni Suppliers"/>
    <x v="2225"/>
    <x v="3"/>
    <x v="1"/>
    <n v="54"/>
    <n v="63"/>
    <n v="13500.28"/>
    <n v="729015.12"/>
    <x v="2"/>
    <x v="1"/>
  </r>
  <r>
    <s v="P4613"/>
    <s v="Age Mini"/>
    <s v="Electronics"/>
    <x v="3"/>
    <n v="38"/>
    <n v="32"/>
    <n v="1844.85"/>
    <n v="70104.3"/>
    <d v="2025-04-30T00:00:00"/>
    <d v="2025-07-21T00:00:00"/>
    <s v="active"/>
    <x v="4"/>
    <s v="Age Mini"/>
    <s v="Electronics"/>
    <s v="Quickstock"/>
    <x v="2226"/>
    <x v="3"/>
    <x v="3"/>
    <n v="38"/>
    <n v="32"/>
    <n v="1844.85"/>
    <n v="70104.3"/>
    <x v="0"/>
    <x v="0"/>
  </r>
  <r>
    <s v="P7598"/>
    <s v="Perhaps Lite"/>
    <s v="Groceries"/>
    <x v="4"/>
    <n v="111"/>
    <n v="46"/>
    <n v="6035.61"/>
    <n v="669952.71"/>
    <d v="2025-04-07T00:00:00"/>
    <d v="2025-09-16T00:00:00"/>
    <m/>
    <x v="4"/>
    <s v="Perhaps Lite"/>
    <s v="Groceries"/>
    <s v="Retailmart Inc"/>
    <x v="2227"/>
    <x v="4"/>
    <x v="4"/>
    <n v="111"/>
    <n v="46"/>
    <n v="6035.61"/>
    <n v="669952.71"/>
    <x v="0"/>
    <x v="0"/>
  </r>
  <r>
    <s v="P5029"/>
    <s v="Not Pro"/>
    <s v="Groceries"/>
    <x v="5"/>
    <m/>
    <n v="70"/>
    <n v="13899.82"/>
    <m/>
    <d v="2025-07-04T00:00:00"/>
    <d v="2025-08-04T00:00:00"/>
    <m/>
    <x v="3"/>
    <s v="Not Pro"/>
    <s v="Groceries"/>
    <s v="Abc Pvt Ltd"/>
    <x v="1663"/>
    <x v="4"/>
    <x v="5"/>
    <n v="0"/>
    <n v="70"/>
    <n v="13899.82"/>
    <n v="0"/>
    <x v="1"/>
    <x v="1"/>
  </r>
  <r>
    <s v="P2317"/>
    <s v="Audience Max"/>
    <s v="Clothing"/>
    <x v="4"/>
    <n v="188"/>
    <n v="51"/>
    <n v="4034.58"/>
    <n v="758501.04"/>
    <d v="2025-06-23T00:00:00"/>
    <d v="2025-08-20T00:00:00"/>
    <m/>
    <x v="2"/>
    <s v="Audience Max"/>
    <s v="Clothing"/>
    <s v="Retailmart Inc"/>
    <x v="2228"/>
    <x v="0"/>
    <x v="4"/>
    <n v="188"/>
    <n v="51"/>
    <n v="4034.58"/>
    <n v="758501.04"/>
    <x v="0"/>
    <x v="0"/>
  </r>
  <r>
    <s v="P5145"/>
    <s v="Third Pro"/>
    <s v="Groceries"/>
    <x v="3"/>
    <n v="51"/>
    <n v="41"/>
    <n v="18097.89"/>
    <n v="922992.39"/>
    <d v="2025-04-24T00:00:00"/>
    <d v="2025-10-05T00:00:00"/>
    <s v="active"/>
    <x v="4"/>
    <s v="Third Pro"/>
    <s v="Groceries"/>
    <s v="Quickstock"/>
    <x v="2229"/>
    <x v="4"/>
    <x v="3"/>
    <n v="51"/>
    <n v="41"/>
    <n v="18097.89"/>
    <n v="922992.39"/>
    <x v="0"/>
    <x v="0"/>
  </r>
  <r>
    <s v="P2790"/>
    <s v="Mrs Mini"/>
    <s v="Clothing"/>
    <x v="1"/>
    <n v="136"/>
    <n v="26"/>
    <n v="13303.67"/>
    <n v="1809299.12"/>
    <d v="2025-03-12T00:00:00"/>
    <d v="2025-07-16T00:00:00"/>
    <s v="active"/>
    <x v="4"/>
    <s v="Mrs Mini"/>
    <s v="Clothing"/>
    <s v="Omni Suppliers"/>
    <x v="2230"/>
    <x v="0"/>
    <x v="1"/>
    <n v="136"/>
    <n v="26"/>
    <n v="13303.67"/>
    <n v="1809299.12"/>
    <x v="0"/>
    <x v="0"/>
  </r>
  <r>
    <s v="P8681"/>
    <s v="Computer Plus"/>
    <s v="Toys"/>
    <x v="4"/>
    <n v="131"/>
    <n v="97"/>
    <n v="3993.54"/>
    <n v="523153.74"/>
    <d v="2025-05-20T00:00:00"/>
    <d v="2025-07-21T00:00:00"/>
    <s v="Inactive"/>
    <x v="2"/>
    <s v="Computer Plus"/>
    <s v="Toys"/>
    <s v="Retailmart Inc"/>
    <x v="5"/>
    <x v="1"/>
    <x v="4"/>
    <n v="131"/>
    <n v="97"/>
    <n v="3993.54"/>
    <n v="523153.74"/>
    <x v="0"/>
    <x v="0"/>
  </r>
  <r>
    <s v="P1868"/>
    <s v="Improve Plus"/>
    <s v="Clothing"/>
    <x v="5"/>
    <n v="15"/>
    <m/>
    <n v="19034.03"/>
    <n v="285510.45"/>
    <d v="2025-03-09T00:00:00"/>
    <d v="2025-09-23T00:00:00"/>
    <s v="discontinued"/>
    <x v="1"/>
    <s v="Improve Plus"/>
    <s v="Clothing"/>
    <s v="Abc Pvt Ltd"/>
    <x v="2231"/>
    <x v="0"/>
    <x v="5"/>
    <n v="15"/>
    <n v="0"/>
    <n v="19034.03"/>
    <n v="285510.44999999995"/>
    <x v="0"/>
    <x v="0"/>
  </r>
  <r>
    <s v="P2076"/>
    <s v="Center Mini"/>
    <s v="Electronics"/>
    <x v="1"/>
    <n v="90"/>
    <n v="85"/>
    <n v="17219"/>
    <n v="1549710"/>
    <d v="2025-04-23T00:00:00"/>
    <d v="2025-10-07T00:00:00"/>
    <m/>
    <x v="1"/>
    <s v="Center Mini"/>
    <s v="Electronics"/>
    <s v="Omni Suppliers"/>
    <x v="2232"/>
    <x v="3"/>
    <x v="1"/>
    <n v="90"/>
    <n v="85"/>
    <n v="17219"/>
    <n v="1549710"/>
    <x v="0"/>
    <x v="0"/>
  </r>
  <r>
    <s v="P9222"/>
    <s v="And Mini"/>
    <s v="Furniture"/>
    <x v="5"/>
    <n v="60"/>
    <n v="83"/>
    <n v="981.62"/>
    <n v="58897.2"/>
    <d v="2025-06-26T00:00:00"/>
    <d v="2025-09-02T00:00:00"/>
    <s v="active"/>
    <x v="3"/>
    <s v="And Mini"/>
    <s v="Furniture"/>
    <s v="Abc Pvt Ltd"/>
    <x v="1644"/>
    <x v="2"/>
    <x v="5"/>
    <n v="60"/>
    <n v="83"/>
    <n v="981.62"/>
    <n v="58897.2"/>
    <x v="2"/>
    <x v="1"/>
  </r>
  <r>
    <s v="P9424"/>
    <s v="reflect pro"/>
    <s v="Groceries"/>
    <x v="4"/>
    <n v="97"/>
    <n v="53"/>
    <n v="12730.65"/>
    <n v="1234873.05"/>
    <d v="2025-02-27T00:00:00"/>
    <d v="2025-08-13T00:00:00"/>
    <s v="discontinued"/>
    <x v="0"/>
    <s v="Reflect Pro"/>
    <s v="Groceries"/>
    <s v="Retailmart Inc"/>
    <x v="2233"/>
    <x v="4"/>
    <x v="4"/>
    <n v="97"/>
    <n v="53"/>
    <n v="12730.65"/>
    <n v="1234873.05"/>
    <x v="0"/>
    <x v="0"/>
  </r>
  <r>
    <s v="P9250"/>
    <s v="specific lite"/>
    <s v="Furniture"/>
    <x v="0"/>
    <n v="2"/>
    <n v="36"/>
    <n v="16746.64"/>
    <n v="33493.279999999999"/>
    <d v="2025-03-06T00:00:00"/>
    <d v="2025-09-17T00:00:00"/>
    <s v="discontinued"/>
    <x v="1"/>
    <s v="Specific Lite"/>
    <s v="Furniture"/>
    <s v="Global Traders"/>
    <x v="1678"/>
    <x v="2"/>
    <x v="0"/>
    <n v="2"/>
    <n v="36"/>
    <n v="16746.64"/>
    <n v="33493.279999999999"/>
    <x v="2"/>
    <x v="1"/>
  </r>
  <r>
    <s v="P9493"/>
    <s v="Trial Plus"/>
    <s v="Toys"/>
    <x v="3"/>
    <n v="165"/>
    <m/>
    <n v="5275.49"/>
    <n v="870455.85"/>
    <d v="2025-05-21T00:00:00"/>
    <d v="2025-09-29T00:00:00"/>
    <s v="active"/>
    <x v="1"/>
    <s v="Trial Plus"/>
    <s v="Toys"/>
    <s v="Quickstock"/>
    <x v="2234"/>
    <x v="1"/>
    <x v="3"/>
    <n v="165"/>
    <n v="0"/>
    <n v="5275.49"/>
    <n v="870455.85"/>
    <x v="0"/>
    <x v="0"/>
  </r>
  <r>
    <s v="P6264"/>
    <s v="Value X"/>
    <s v="Electronics"/>
    <x v="5"/>
    <n v="155"/>
    <n v="69"/>
    <n v="9289.2000000000007"/>
    <n v="1439826"/>
    <d v="2025-02-13T00:00:00"/>
    <d v="2025-09-05T00:00:00"/>
    <s v="Inactive"/>
    <x v="2"/>
    <s v="Value X"/>
    <s v="Electronics"/>
    <s v="Abc Pvt Ltd"/>
    <x v="2235"/>
    <x v="3"/>
    <x v="5"/>
    <n v="155"/>
    <n v="69"/>
    <n v="9289.2000000000007"/>
    <n v="1439826"/>
    <x v="0"/>
    <x v="0"/>
  </r>
  <r>
    <s v="P8518"/>
    <s v="Why Max"/>
    <s v="Groceries"/>
    <x v="4"/>
    <n v="186"/>
    <n v="46"/>
    <n v="18341.650000000001"/>
    <n v="3411546.9"/>
    <d v="2025-03-01T00:00:00"/>
    <d v="2025-09-27T00:00:00"/>
    <s v="discontinued"/>
    <x v="4"/>
    <s v="Why Max"/>
    <s v="Groceries"/>
    <s v="Retailmart Inc"/>
    <x v="1809"/>
    <x v="4"/>
    <x v="4"/>
    <n v="186"/>
    <n v="46"/>
    <n v="18341.650000000001"/>
    <n v="3411546.9000000004"/>
    <x v="0"/>
    <x v="0"/>
  </r>
  <r>
    <s v="P9523"/>
    <s v="Road Max"/>
    <s v="Furniture"/>
    <x v="0"/>
    <n v="149"/>
    <n v="35"/>
    <n v="17438.759999999998"/>
    <n v="2598375.2400000002"/>
    <d v="2025-05-17T00:00:00"/>
    <d v="2025-08-24T00:00:00"/>
    <s v="active"/>
    <x v="2"/>
    <s v="Road Max"/>
    <s v="Furniture"/>
    <s v="Global Traders"/>
    <x v="2236"/>
    <x v="2"/>
    <x v="0"/>
    <n v="149"/>
    <n v="35"/>
    <n v="17438.759999999998"/>
    <n v="2598375.2399999998"/>
    <x v="0"/>
    <x v="0"/>
  </r>
  <r>
    <s v="P6149"/>
    <s v="Notice Plus"/>
    <s v="Electronics"/>
    <x v="2"/>
    <n v="8"/>
    <n v="72"/>
    <n v="11953"/>
    <n v="95624"/>
    <d v="2025-03-10T00:00:00"/>
    <d v="2025-10-10T00:00:00"/>
    <s v="active"/>
    <x v="1"/>
    <s v="Notice Plus"/>
    <s v="Electronics"/>
    <s v=""/>
    <x v="2237"/>
    <x v="3"/>
    <x v="2"/>
    <n v="8"/>
    <n v="72"/>
    <n v="11953"/>
    <n v="95624"/>
    <x v="2"/>
    <x v="1"/>
  </r>
  <r>
    <s v="P1926"/>
    <s v="Than Pro"/>
    <s v="Toys"/>
    <x v="3"/>
    <n v="102"/>
    <n v="91"/>
    <n v="11816.1"/>
    <n v="1205242.2"/>
    <d v="2025-05-09T00:00:00"/>
    <d v="2025-07-27T00:00:00"/>
    <s v="discontinued"/>
    <x v="2"/>
    <s v="Than Pro"/>
    <s v="Toys"/>
    <s v="Quickstock"/>
    <x v="2189"/>
    <x v="1"/>
    <x v="3"/>
    <n v="102"/>
    <n v="91"/>
    <n v="11816.1"/>
    <n v="1205242.2"/>
    <x v="0"/>
    <x v="0"/>
  </r>
  <r>
    <s v="P1233"/>
    <s v="Act Plus"/>
    <s v="Clothing"/>
    <x v="5"/>
    <n v="81"/>
    <n v="23"/>
    <n v="15181.19"/>
    <n v="1229676.3899999999"/>
    <d v="2025-05-14T00:00:00"/>
    <d v="2025-09-27T00:00:00"/>
    <s v="discontinued"/>
    <x v="3"/>
    <s v="Act Plus"/>
    <s v="Clothing"/>
    <s v="Abc Pvt Ltd"/>
    <x v="1428"/>
    <x v="0"/>
    <x v="5"/>
    <n v="81"/>
    <n v="23"/>
    <n v="15181.19"/>
    <n v="1229676.3900000001"/>
    <x v="0"/>
    <x v="0"/>
  </r>
  <r>
    <s v="P1386"/>
    <s v="Well Plus"/>
    <s v="Electronics"/>
    <x v="0"/>
    <n v="78"/>
    <n v="66"/>
    <n v="1794.61"/>
    <n v="139979.57999999999"/>
    <d v="2025-06-08T00:00:00"/>
    <d v="2025-09-29T00:00:00"/>
    <s v="discon"/>
    <x v="3"/>
    <s v="Well Plus"/>
    <s v="Electronics"/>
    <s v="Global Traders"/>
    <x v="2238"/>
    <x v="3"/>
    <x v="0"/>
    <n v="78"/>
    <n v="66"/>
    <n v="1794.61"/>
    <n v="139979.57999999999"/>
    <x v="0"/>
    <x v="0"/>
  </r>
  <r>
    <s v="P6581"/>
    <s v="Common Mini"/>
    <s v="Electronics"/>
    <x v="0"/>
    <n v="175"/>
    <n v="84"/>
    <n v="7022.23"/>
    <n v="1228890.25"/>
    <d v="2025-06-07T00:00:00"/>
    <d v="2025-07-18T00:00:00"/>
    <s v="active"/>
    <x v="4"/>
    <s v="Common Mini"/>
    <s v="Electronics"/>
    <s v="Global Traders"/>
    <x v="2239"/>
    <x v="3"/>
    <x v="0"/>
    <n v="175"/>
    <n v="84"/>
    <n v="7022.23"/>
    <n v="1228890.25"/>
    <x v="0"/>
    <x v="0"/>
  </r>
  <r>
    <s v="P6145"/>
    <s v="Training Lite"/>
    <s v="Furniture"/>
    <x v="0"/>
    <n v="135"/>
    <n v="69"/>
    <n v="11576.37"/>
    <n v="1562809.95"/>
    <d v="2025-05-17T00:00:00"/>
    <d v="2025-07-15T00:00:00"/>
    <s v="Actv"/>
    <x v="0"/>
    <s v="Training Lite"/>
    <s v="Furniture"/>
    <s v="Global Traders"/>
    <x v="757"/>
    <x v="2"/>
    <x v="0"/>
    <n v="135"/>
    <n v="69"/>
    <n v="11576.37"/>
    <n v="1562809.9500000002"/>
    <x v="0"/>
    <x v="0"/>
  </r>
  <r>
    <s v="P7416"/>
    <s v="Word Lite"/>
    <s v="Electronics"/>
    <x v="0"/>
    <n v="137"/>
    <n v="37"/>
    <n v="420.04"/>
    <n v="57545.48"/>
    <d v="2025-04-08T00:00:00"/>
    <d v="2025-10-06T00:00:00"/>
    <s v="discontinued"/>
    <x v="3"/>
    <s v="Word Lite"/>
    <s v="Electronics"/>
    <s v="Global Traders"/>
    <x v="399"/>
    <x v="3"/>
    <x v="0"/>
    <n v="137"/>
    <n v="37"/>
    <n v="420.04"/>
    <n v="57545.48"/>
    <x v="0"/>
    <x v="0"/>
  </r>
  <r>
    <s v="P3612"/>
    <s v="Morning X"/>
    <s v="Furniture"/>
    <x v="3"/>
    <n v="0"/>
    <n v="80"/>
    <n v="935.69"/>
    <n v="0"/>
    <d v="2025-04-06T00:00:00"/>
    <d v="2025-10-01T00:00:00"/>
    <s v="Inactive"/>
    <x v="2"/>
    <s v="Morning X"/>
    <s v="Furniture"/>
    <s v="Quickstock"/>
    <x v="2240"/>
    <x v="2"/>
    <x v="3"/>
    <n v="0"/>
    <n v="80"/>
    <n v="935.69"/>
    <n v="0"/>
    <x v="1"/>
    <x v="1"/>
  </r>
  <r>
    <s v="P1914"/>
    <s v="Subject Pro"/>
    <s v="Furniture"/>
    <x v="3"/>
    <n v="52"/>
    <n v="95"/>
    <n v="6267.44"/>
    <n v="325906.88"/>
    <d v="2025-01-22T00:00:00"/>
    <d v="2025-07-15T00:00:00"/>
    <m/>
    <x v="1"/>
    <s v="Subject Pro"/>
    <s v="Furniture"/>
    <s v="Quickstock"/>
    <x v="2241"/>
    <x v="2"/>
    <x v="3"/>
    <n v="52"/>
    <n v="95"/>
    <n v="6267.44"/>
    <n v="325906.88"/>
    <x v="2"/>
    <x v="1"/>
  </r>
  <r>
    <s v="P9590"/>
    <s v="Owner Mini"/>
    <s v="Clothing"/>
    <x v="3"/>
    <n v="153"/>
    <n v="22"/>
    <n v="5420.74"/>
    <n v="829373.22"/>
    <d v="2025-03-12T00:00:00"/>
    <d v="2025-08-28T00:00:00"/>
    <s v="Actv"/>
    <x v="2"/>
    <s v="Owner Mini"/>
    <s v="Clothing"/>
    <s v="Quickstock"/>
    <x v="669"/>
    <x v="0"/>
    <x v="3"/>
    <n v="153"/>
    <n v="22"/>
    <n v="5420.74"/>
    <n v="829373.22"/>
    <x v="0"/>
    <x v="0"/>
  </r>
  <r>
    <s v="P2143"/>
    <s v="Story Pro"/>
    <s v="Furniture"/>
    <x v="1"/>
    <n v="199"/>
    <n v="37"/>
    <n v="16704.310000000001"/>
    <n v="3324157.69"/>
    <d v="2025-07-10T00:00:00"/>
    <d v="2025-08-18T00:00:00"/>
    <s v="discon"/>
    <x v="4"/>
    <s v="Story Pro"/>
    <s v="Furniture"/>
    <s v="Omni Suppliers"/>
    <x v="2242"/>
    <x v="2"/>
    <x v="1"/>
    <n v="199"/>
    <n v="37"/>
    <n v="16704.310000000001"/>
    <n v="3324157.6900000004"/>
    <x v="0"/>
    <x v="0"/>
  </r>
  <r>
    <s v="P2946"/>
    <s v="Western Mini"/>
    <s v="Electronics"/>
    <x v="5"/>
    <n v="142"/>
    <n v="56"/>
    <n v="12608.73"/>
    <n v="1790439.66"/>
    <d v="2025-06-07T00:00:00"/>
    <d v="2025-08-04T00:00:00"/>
    <s v="Actv"/>
    <x v="1"/>
    <s v="Western Mini"/>
    <s v="Electronics"/>
    <s v="Abc Pvt Ltd"/>
    <x v="2243"/>
    <x v="3"/>
    <x v="5"/>
    <n v="142"/>
    <n v="56"/>
    <n v="12608.73"/>
    <n v="1790439.66"/>
    <x v="0"/>
    <x v="0"/>
  </r>
  <r>
    <s v="P7374"/>
    <s v="Happen Pro"/>
    <s v="Electronics"/>
    <x v="2"/>
    <n v="72"/>
    <n v="26"/>
    <n v="16914.48"/>
    <n v="1217842.56"/>
    <d v="2025-04-11T00:00:00"/>
    <d v="2025-08-10T00:00:00"/>
    <s v="active"/>
    <x v="1"/>
    <s v="Happen Pro"/>
    <s v="Electronics"/>
    <s v=""/>
    <x v="1719"/>
    <x v="3"/>
    <x v="2"/>
    <n v="72"/>
    <n v="26"/>
    <n v="16914.48"/>
    <n v="1217842.56"/>
    <x v="0"/>
    <x v="0"/>
  </r>
  <r>
    <s v="P7153"/>
    <s v="Authority Lite"/>
    <s v="Electronics"/>
    <x v="4"/>
    <n v="189"/>
    <n v="45"/>
    <n v="8363.34"/>
    <n v="1580671.26"/>
    <d v="2025-02-24T00:00:00"/>
    <d v="2025-09-21T00:00:00"/>
    <s v="active"/>
    <x v="3"/>
    <s v="Authority Lite"/>
    <s v="Electronics"/>
    <s v="Retailmart Inc"/>
    <x v="618"/>
    <x v="3"/>
    <x v="4"/>
    <n v="189"/>
    <n v="45"/>
    <n v="8363.34"/>
    <n v="1580671.26"/>
    <x v="0"/>
    <x v="0"/>
  </r>
  <r>
    <s v="P7042"/>
    <s v="Account X"/>
    <s v="Groceries"/>
    <x v="4"/>
    <n v="6"/>
    <n v="92"/>
    <n v="7545.33"/>
    <n v="45271.98"/>
    <d v="2025-04-03T00:00:00"/>
    <d v="2025-09-19T00:00:00"/>
    <s v="discon"/>
    <x v="3"/>
    <s v="Account X"/>
    <s v="Groceries"/>
    <s v="Retailmart Inc"/>
    <x v="2046"/>
    <x v="4"/>
    <x v="4"/>
    <n v="6"/>
    <n v="92"/>
    <n v="7545.33"/>
    <n v="45271.979999999996"/>
    <x v="2"/>
    <x v="1"/>
  </r>
  <r>
    <s v="P4851"/>
    <s v="Church X"/>
    <s v="Groceries"/>
    <x v="3"/>
    <n v="84"/>
    <m/>
    <n v="14096.51"/>
    <n v="1184106.8400000001"/>
    <d v="2025-07-08T00:00:00"/>
    <d v="2025-07-14T00:00:00"/>
    <s v="Actv"/>
    <x v="1"/>
    <s v="Church X"/>
    <s v="Groceries"/>
    <s v="Quickstock"/>
    <x v="2244"/>
    <x v="4"/>
    <x v="3"/>
    <n v="84"/>
    <n v="0"/>
    <n v="14096.51"/>
    <n v="1184106.8400000001"/>
    <x v="0"/>
    <x v="0"/>
  </r>
  <r>
    <s v="P9822"/>
    <s v="Operation X"/>
    <s v="Furniture"/>
    <x v="1"/>
    <m/>
    <n v="80"/>
    <n v="13490.55"/>
    <m/>
    <d v="2025-05-25T00:00:00"/>
    <d v="2025-08-02T00:00:00"/>
    <s v="discontinued"/>
    <x v="4"/>
    <s v="Operation X"/>
    <s v="Furniture"/>
    <s v="Omni Suppliers"/>
    <x v="1356"/>
    <x v="2"/>
    <x v="1"/>
    <n v="0"/>
    <n v="80"/>
    <n v="13490.55"/>
    <n v="0"/>
    <x v="1"/>
    <x v="1"/>
  </r>
  <r>
    <s v="P8464"/>
    <s v="Friend Max"/>
    <s v="Clothing"/>
    <x v="4"/>
    <n v="112"/>
    <n v="84"/>
    <n v="10180.290000000001"/>
    <n v="1140192.48"/>
    <d v="2025-04-21T00:00:00"/>
    <d v="2025-09-14T00:00:00"/>
    <s v="active"/>
    <x v="3"/>
    <s v="Friend Max"/>
    <s v="Clothing"/>
    <s v="Retailmart Inc"/>
    <x v="1397"/>
    <x v="0"/>
    <x v="4"/>
    <n v="112"/>
    <n v="84"/>
    <n v="10180.290000000001"/>
    <n v="1140192.48"/>
    <x v="0"/>
    <x v="0"/>
  </r>
  <r>
    <s v="P9014"/>
    <s v="Sing Pro"/>
    <s v="Groceries"/>
    <x v="5"/>
    <n v="62"/>
    <n v="67"/>
    <n v="17804.82"/>
    <n v="1103898.8400000001"/>
    <d v="2025-02-28T00:00:00"/>
    <d v="2025-08-13T00:00:00"/>
    <s v="discontinued"/>
    <x v="1"/>
    <s v="Sing Pro"/>
    <s v="Groceries"/>
    <s v="Abc Pvt Ltd"/>
    <x v="2245"/>
    <x v="4"/>
    <x v="5"/>
    <n v="62"/>
    <n v="67"/>
    <n v="17804.82"/>
    <n v="1103898.8400000001"/>
    <x v="2"/>
    <x v="1"/>
  </r>
  <r>
    <s v="P8319"/>
    <s v="Each Max"/>
    <s v="Clothing"/>
    <x v="1"/>
    <n v="130"/>
    <n v="90"/>
    <n v="8321.67"/>
    <n v="1081817.1000000001"/>
    <d v="2025-07-09T00:00:00"/>
    <d v="2025-09-19T00:00:00"/>
    <s v="discon"/>
    <x v="3"/>
    <s v="Each Max"/>
    <s v="Clothing"/>
    <s v="Omni Suppliers"/>
    <x v="831"/>
    <x v="0"/>
    <x v="1"/>
    <n v="130"/>
    <n v="90"/>
    <n v="8321.67"/>
    <n v="1081817.1000000001"/>
    <x v="0"/>
    <x v="0"/>
  </r>
  <r>
    <s v="P2858"/>
    <s v="Him Lite"/>
    <s v="Furniture"/>
    <x v="5"/>
    <n v="78"/>
    <n v="69"/>
    <n v="3526.86"/>
    <n v="275095.08"/>
    <d v="2025-03-12T00:00:00"/>
    <d v="2025-09-24T00:00:00"/>
    <s v="active"/>
    <x v="0"/>
    <s v="Him Lite"/>
    <s v="Furniture"/>
    <s v="Abc Pvt Ltd"/>
    <x v="1488"/>
    <x v="2"/>
    <x v="5"/>
    <n v="78"/>
    <n v="69"/>
    <n v="3526.86"/>
    <n v="275095.08"/>
    <x v="0"/>
    <x v="0"/>
  </r>
  <r>
    <s v="P4158"/>
    <s v="Leave Max"/>
    <s v="Clothing"/>
    <x v="5"/>
    <n v="38"/>
    <n v="28"/>
    <n v="8020.15"/>
    <n v="304765.7"/>
    <d v="2025-06-09T00:00:00"/>
    <d v="2025-07-27T00:00:00"/>
    <s v="active"/>
    <x v="3"/>
    <s v="Leave Max"/>
    <s v="Clothing"/>
    <s v="Abc Pvt Ltd"/>
    <x v="411"/>
    <x v="0"/>
    <x v="5"/>
    <n v="38"/>
    <n v="28"/>
    <n v="8020.15"/>
    <n v="304765.7"/>
    <x v="0"/>
    <x v="0"/>
  </r>
  <r>
    <s v="P4651"/>
    <s v="Since Mini"/>
    <s v="Toys"/>
    <x v="4"/>
    <n v="191"/>
    <n v="39"/>
    <n v="4649.49"/>
    <n v="888052.59"/>
    <d v="2025-03-02T00:00:00"/>
    <d v="2025-08-02T00:00:00"/>
    <s v="Inactive"/>
    <x v="1"/>
    <s v="Since Mini"/>
    <s v="Toys"/>
    <s v="Retailmart Inc"/>
    <x v="2246"/>
    <x v="1"/>
    <x v="4"/>
    <n v="191"/>
    <n v="39"/>
    <n v="4649.49"/>
    <n v="888052.59"/>
    <x v="0"/>
    <x v="0"/>
  </r>
  <r>
    <s v="P9107"/>
    <s v="Treatment Mini"/>
    <s v="Furniture"/>
    <x v="0"/>
    <n v="76"/>
    <m/>
    <n v="1669.7"/>
    <n v="126897.2"/>
    <d v="2025-02-13T00:00:00"/>
    <d v="2025-08-10T00:00:00"/>
    <s v="discon"/>
    <x v="1"/>
    <s v="Treatment Mini"/>
    <s v="Furniture"/>
    <s v="Global Traders"/>
    <x v="2247"/>
    <x v="2"/>
    <x v="0"/>
    <n v="76"/>
    <n v="0"/>
    <n v="1669.7"/>
    <n v="126897.2"/>
    <x v="0"/>
    <x v="0"/>
  </r>
  <r>
    <s v="P1648"/>
    <s v="Decide Max"/>
    <s v="Clothing"/>
    <x v="4"/>
    <n v="155"/>
    <n v="36"/>
    <n v="13682.56"/>
    <n v="2120796.7999999998"/>
    <d v="2025-05-16T00:00:00"/>
    <d v="2025-07-25T00:00:00"/>
    <s v="Actv"/>
    <x v="4"/>
    <s v="Decide Max"/>
    <s v="Clothing"/>
    <s v="Retailmart Inc"/>
    <x v="1948"/>
    <x v="0"/>
    <x v="4"/>
    <n v="155"/>
    <n v="36"/>
    <n v="13682.56"/>
    <n v="2120796.7999999998"/>
    <x v="0"/>
    <x v="0"/>
  </r>
  <r>
    <s v="P8599"/>
    <s v="Research Mini"/>
    <s v="Groceries"/>
    <x v="5"/>
    <n v="115"/>
    <n v="86"/>
    <n v="3130.58"/>
    <n v="360016.7"/>
    <d v="2025-05-31T00:00:00"/>
    <d v="2025-09-21T00:00:00"/>
    <s v="discon"/>
    <x v="2"/>
    <s v="Research Mini"/>
    <s v="Groceries"/>
    <s v="Abc Pvt Ltd"/>
    <x v="2248"/>
    <x v="4"/>
    <x v="5"/>
    <n v="115"/>
    <n v="86"/>
    <n v="3130.58"/>
    <n v="360016.7"/>
    <x v="0"/>
    <x v="0"/>
  </r>
  <r>
    <s v="P4240"/>
    <s v="Indicate Pro"/>
    <s v="Furniture"/>
    <x v="3"/>
    <n v="78"/>
    <n v="79"/>
    <n v="14074.16"/>
    <n v="1097784.48"/>
    <d v="2025-07-01T00:00:00"/>
    <d v="2025-09-10T00:00:00"/>
    <s v="Inactive"/>
    <x v="1"/>
    <s v="Indicate Pro"/>
    <s v="Furniture"/>
    <s v="Quickstock"/>
    <x v="1693"/>
    <x v="2"/>
    <x v="3"/>
    <n v="78"/>
    <n v="79"/>
    <n v="14074.16"/>
    <n v="1097784.48"/>
    <x v="2"/>
    <x v="1"/>
  </r>
  <r>
    <s v="P1371"/>
    <s v="Put Plus"/>
    <s v="Clothing"/>
    <x v="5"/>
    <n v="108"/>
    <n v="90"/>
    <n v="15681.94"/>
    <n v="1693649.52"/>
    <d v="2025-05-26T00:00:00"/>
    <d v="2025-09-12T00:00:00"/>
    <s v="active"/>
    <x v="0"/>
    <s v="Put Plus"/>
    <s v="Clothing"/>
    <s v="Abc Pvt Ltd"/>
    <x v="958"/>
    <x v="0"/>
    <x v="5"/>
    <n v="108"/>
    <n v="90"/>
    <n v="15681.94"/>
    <n v="1693649.52"/>
    <x v="0"/>
    <x v="0"/>
  </r>
  <r>
    <s v="P8180"/>
    <s v="Rate Lite"/>
    <s v="Groceries"/>
    <x v="0"/>
    <n v="14"/>
    <n v="55"/>
    <n v="7813"/>
    <n v="109382"/>
    <d v="2025-01-23T00:00:00"/>
    <d v="2025-07-15T00:00:00"/>
    <s v="Actv"/>
    <x v="4"/>
    <s v="Rate Lite"/>
    <s v="Groceries"/>
    <s v="Global Traders"/>
    <x v="1247"/>
    <x v="4"/>
    <x v="0"/>
    <n v="14"/>
    <n v="55"/>
    <n v="7813"/>
    <n v="109382"/>
    <x v="2"/>
    <x v="1"/>
  </r>
  <r>
    <s v="P9308"/>
    <s v="Baby Plus"/>
    <s v="Clothing"/>
    <x v="4"/>
    <n v="74"/>
    <n v="75"/>
    <n v="3352.43"/>
    <n v="248079.82"/>
    <d v="2025-01-25T00:00:00"/>
    <d v="2025-09-28T00:00:00"/>
    <s v="discon"/>
    <x v="4"/>
    <s v="Baby Plus"/>
    <s v="Clothing"/>
    <s v="Retailmart Inc"/>
    <x v="2249"/>
    <x v="0"/>
    <x v="4"/>
    <n v="74"/>
    <n v="75"/>
    <n v="3352.43"/>
    <n v="248079.81999999998"/>
    <x v="2"/>
    <x v="1"/>
  </r>
  <r>
    <s v="P4411"/>
    <s v="part mini"/>
    <s v="Toys"/>
    <x v="5"/>
    <n v="28"/>
    <n v="72"/>
    <n v="13805"/>
    <n v="386540"/>
    <d v="2025-06-19T00:00:00"/>
    <d v="2025-08-04T00:00:00"/>
    <s v="discon"/>
    <x v="2"/>
    <s v="Part Mini"/>
    <s v="Toys"/>
    <s v="Abc Pvt Ltd"/>
    <x v="473"/>
    <x v="1"/>
    <x v="5"/>
    <n v="28"/>
    <n v="72"/>
    <n v="13805"/>
    <n v="386540"/>
    <x v="2"/>
    <x v="1"/>
  </r>
  <r>
    <s v="P4249"/>
    <s v="Garden Lite"/>
    <s v="Furniture"/>
    <x v="2"/>
    <n v="20"/>
    <n v="62"/>
    <n v="10943.19"/>
    <n v="218863.8"/>
    <d v="2025-04-25T00:00:00"/>
    <d v="2025-10-04T00:00:00"/>
    <s v="Actv"/>
    <x v="1"/>
    <s v="Garden Lite"/>
    <s v="Furniture"/>
    <s v=""/>
    <x v="2250"/>
    <x v="2"/>
    <x v="2"/>
    <n v="20"/>
    <n v="62"/>
    <n v="10943.19"/>
    <n v="218863.80000000002"/>
    <x v="2"/>
    <x v="1"/>
  </r>
  <r>
    <s v="P3379"/>
    <s v="Painting Mini"/>
    <s v="Toys"/>
    <x v="5"/>
    <n v="29"/>
    <n v="70"/>
    <n v="8002.06"/>
    <n v="232059.74"/>
    <d v="2025-04-17T00:00:00"/>
    <d v="2025-07-31T00:00:00"/>
    <s v="active"/>
    <x v="3"/>
    <s v="Painting Mini"/>
    <s v="Toys"/>
    <s v="Abc Pvt Ltd"/>
    <x v="381"/>
    <x v="1"/>
    <x v="5"/>
    <n v="29"/>
    <n v="70"/>
    <n v="8002.06"/>
    <n v="232059.74000000002"/>
    <x v="2"/>
    <x v="1"/>
  </r>
  <r>
    <s v="P5592"/>
    <s v="Probably Pro"/>
    <s v="Toys"/>
    <x v="5"/>
    <n v="106"/>
    <n v="34"/>
    <n v="6851.28"/>
    <n v="726235.67999999993"/>
    <d v="2025-02-17T00:00:00"/>
    <d v="2025-08-28T00:00:00"/>
    <s v="active"/>
    <x v="4"/>
    <s v="Probably Pro"/>
    <s v="Toys"/>
    <s v="Abc Pvt Ltd"/>
    <x v="2251"/>
    <x v="1"/>
    <x v="5"/>
    <n v="106"/>
    <n v="34"/>
    <n v="6851.28"/>
    <n v="726235.67999999993"/>
    <x v="0"/>
    <x v="0"/>
  </r>
  <r>
    <s v="P5533"/>
    <s v="Evening Plus"/>
    <s v="Toys"/>
    <x v="3"/>
    <n v="31"/>
    <n v="77"/>
    <n v="17673.2"/>
    <n v="547869.20000000007"/>
    <d v="2025-05-08T00:00:00"/>
    <d v="2025-09-05T00:00:00"/>
    <s v="active"/>
    <x v="4"/>
    <s v="Evening Plus"/>
    <s v="Toys"/>
    <s v="Quickstock"/>
    <x v="2252"/>
    <x v="1"/>
    <x v="3"/>
    <n v="31"/>
    <n v="77"/>
    <n v="17673.2"/>
    <n v="547869.20000000007"/>
    <x v="2"/>
    <x v="1"/>
  </r>
  <r>
    <s v="P5768"/>
    <s v="Discover Lite"/>
    <s v="Electronics"/>
    <x v="2"/>
    <n v="166"/>
    <n v="42"/>
    <n v="888.79"/>
    <n v="147539.14000000001"/>
    <d v="2025-01-13T00:00:00"/>
    <d v="2025-07-14T00:00:00"/>
    <s v="active"/>
    <x v="2"/>
    <s v="Discover Lite"/>
    <s v="Electronics"/>
    <s v=""/>
    <x v="707"/>
    <x v="3"/>
    <x v="2"/>
    <n v="166"/>
    <n v="42"/>
    <n v="888.79"/>
    <n v="147539.13999999998"/>
    <x v="0"/>
    <x v="0"/>
  </r>
  <r>
    <s v="P8169"/>
    <s v="Mean Max"/>
    <s v="Toys"/>
    <x v="0"/>
    <n v="193"/>
    <n v="57"/>
    <n v="7260.95"/>
    <n v="1401363.35"/>
    <d v="2025-04-07T00:00:00"/>
    <d v="2025-08-28T00:00:00"/>
    <s v="active"/>
    <x v="4"/>
    <s v="Mean Max"/>
    <s v="Toys"/>
    <s v="Global Traders"/>
    <x v="2253"/>
    <x v="1"/>
    <x v="0"/>
    <n v="193"/>
    <n v="57"/>
    <n v="7260.95"/>
    <n v="1401363.3499999999"/>
    <x v="0"/>
    <x v="0"/>
  </r>
  <r>
    <s v="P6020"/>
    <s v="Guess Mini"/>
    <s v="Clothing"/>
    <x v="0"/>
    <n v="109"/>
    <n v="86"/>
    <n v="7544.19"/>
    <n v="822316.71"/>
    <d v="2025-02-21T00:00:00"/>
    <d v="2025-07-14T00:00:00"/>
    <s v="active"/>
    <x v="0"/>
    <s v="Guess Mini"/>
    <s v="Clothing"/>
    <s v="Global Traders"/>
    <x v="286"/>
    <x v="0"/>
    <x v="0"/>
    <n v="109"/>
    <n v="86"/>
    <n v="7544.19"/>
    <n v="822316.71"/>
    <x v="0"/>
    <x v="0"/>
  </r>
  <r>
    <s v="P1284"/>
    <s v="Kid Lite"/>
    <s v="Clothing"/>
    <x v="4"/>
    <n v="118"/>
    <n v="56"/>
    <n v="17098.580000000002"/>
    <n v="2017632.44"/>
    <d v="2025-04-19T00:00:00"/>
    <d v="2025-10-01T00:00:00"/>
    <s v="Actv"/>
    <x v="2"/>
    <s v="Kid Lite"/>
    <s v="Clothing"/>
    <s v="Retailmart Inc"/>
    <x v="2254"/>
    <x v="0"/>
    <x v="4"/>
    <n v="118"/>
    <n v="56"/>
    <n v="17098.580000000002"/>
    <n v="2017632.4400000002"/>
    <x v="0"/>
    <x v="0"/>
  </r>
  <r>
    <s v="P2494"/>
    <s v="Personal Mini"/>
    <s v="Clothing"/>
    <x v="0"/>
    <n v="44"/>
    <n v="35"/>
    <n v="4363.8500000000004"/>
    <n v="192009.4"/>
    <d v="2025-02-04T00:00:00"/>
    <d v="2025-09-23T00:00:00"/>
    <s v="discon"/>
    <x v="2"/>
    <s v="Personal Mini"/>
    <s v="Clothing"/>
    <s v="Global Traders"/>
    <x v="2255"/>
    <x v="0"/>
    <x v="0"/>
    <n v="44"/>
    <n v="35"/>
    <n v="4363.8500000000004"/>
    <n v="192009.40000000002"/>
    <x v="0"/>
    <x v="0"/>
  </r>
  <r>
    <s v="P5800"/>
    <s v="Investment Lite"/>
    <s v="Groceries"/>
    <x v="3"/>
    <n v="121"/>
    <n v="81"/>
    <n v="2256.0500000000002"/>
    <n v="272982.05"/>
    <d v="2025-03-31T00:00:00"/>
    <d v="2025-08-02T00:00:00"/>
    <s v="active"/>
    <x v="1"/>
    <s v="Investment Lite"/>
    <s v="Groceries"/>
    <s v="Quickstock"/>
    <x v="2256"/>
    <x v="4"/>
    <x v="3"/>
    <n v="121"/>
    <n v="81"/>
    <n v="2256.0500000000002"/>
    <n v="272982.05000000005"/>
    <x v="0"/>
    <x v="0"/>
  </r>
  <r>
    <s v="P3731"/>
    <s v="Each Pro"/>
    <s v="Electronics"/>
    <x v="5"/>
    <n v="9"/>
    <n v="39"/>
    <n v="2432.04"/>
    <n v="21888.36"/>
    <d v="2025-05-18T00:00:00"/>
    <d v="2025-09-15T00:00:00"/>
    <s v="discontinued"/>
    <x v="0"/>
    <s v="Each Pro"/>
    <s v="Electronics"/>
    <s v="Abc Pvt Ltd"/>
    <x v="118"/>
    <x v="3"/>
    <x v="5"/>
    <n v="9"/>
    <n v="39"/>
    <n v="2432.04"/>
    <n v="21888.36"/>
    <x v="2"/>
    <x v="1"/>
  </r>
  <r>
    <s v="P2057"/>
    <s v="Beyond Mini"/>
    <s v="Electronics"/>
    <x v="5"/>
    <n v="178"/>
    <n v="23"/>
    <n v="12924.35"/>
    <n v="2300534.2999999998"/>
    <d v="2025-04-07T00:00:00"/>
    <d v="2025-08-20T00:00:00"/>
    <s v="discontinued"/>
    <x v="3"/>
    <s v="Beyond Mini"/>
    <s v="Electronics"/>
    <s v="Abc Pvt Ltd"/>
    <x v="2257"/>
    <x v="3"/>
    <x v="5"/>
    <n v="178"/>
    <n v="23"/>
    <n v="12924.35"/>
    <n v="2300534.3000000003"/>
    <x v="0"/>
    <x v="0"/>
  </r>
  <r>
    <s v="P7470"/>
    <s v="Both Plus"/>
    <s v="Groceries"/>
    <x v="3"/>
    <n v="185"/>
    <n v="31"/>
    <n v="9039.94"/>
    <n v="1672388.9"/>
    <d v="2025-03-10T00:00:00"/>
    <d v="2025-07-18T00:00:00"/>
    <s v="discon"/>
    <x v="0"/>
    <s v="Both Plus"/>
    <s v="Groceries"/>
    <s v="Quickstock"/>
    <x v="854"/>
    <x v="4"/>
    <x v="3"/>
    <n v="185"/>
    <n v="31"/>
    <n v="9039.94"/>
    <n v="1672388.9000000001"/>
    <x v="0"/>
    <x v="0"/>
  </r>
  <r>
    <s v="P6458"/>
    <s v="Service Plus"/>
    <s v="Electronics"/>
    <x v="4"/>
    <n v="195"/>
    <n v="25"/>
    <n v="17310.560000000001"/>
    <n v="3375559.2"/>
    <d v="2025-03-27T00:00:00"/>
    <d v="2025-10-01T00:00:00"/>
    <s v="Inactive"/>
    <x v="3"/>
    <s v="Service Plus"/>
    <s v="Electronics"/>
    <s v="Retailmart Inc"/>
    <x v="2258"/>
    <x v="3"/>
    <x v="4"/>
    <n v="195"/>
    <n v="25"/>
    <n v="17310.560000000001"/>
    <n v="3375559.2"/>
    <x v="0"/>
    <x v="0"/>
  </r>
  <r>
    <s v="P4174"/>
    <s v="Card X"/>
    <s v="Furniture"/>
    <x v="4"/>
    <n v="119"/>
    <n v="74"/>
    <n v="14496.51"/>
    <n v="1725084.69"/>
    <d v="2025-05-20T00:00:00"/>
    <d v="2025-08-02T00:00:00"/>
    <m/>
    <x v="2"/>
    <s v="Card X"/>
    <s v="Furniture"/>
    <s v="Retailmart Inc"/>
    <x v="2259"/>
    <x v="2"/>
    <x v="4"/>
    <n v="119"/>
    <n v="74"/>
    <n v="14496.51"/>
    <n v="1725084.69"/>
    <x v="0"/>
    <x v="0"/>
  </r>
  <r>
    <s v="P7387"/>
    <s v="Game X"/>
    <s v="Toys"/>
    <x v="3"/>
    <n v="13"/>
    <n v="74"/>
    <n v="10515.48"/>
    <n v="136701.24"/>
    <d v="2025-03-29T00:00:00"/>
    <d v="2025-09-26T00:00:00"/>
    <s v="Actv"/>
    <x v="1"/>
    <s v="Game X"/>
    <s v="Toys"/>
    <s v="Quickstock"/>
    <x v="2260"/>
    <x v="1"/>
    <x v="3"/>
    <n v="13"/>
    <n v="74"/>
    <n v="10515.48"/>
    <n v="136701.24"/>
    <x v="2"/>
    <x v="1"/>
  </r>
  <r>
    <s v="P5132"/>
    <s v="Coach X"/>
    <s v="Clothing"/>
    <x v="4"/>
    <n v="177"/>
    <n v="91"/>
    <n v="6371.87"/>
    <n v="1127820.99"/>
    <d v="2025-04-29T00:00:00"/>
    <d v="2025-10-08T00:00:00"/>
    <s v="active"/>
    <x v="2"/>
    <s v="Coach X"/>
    <s v="Clothing"/>
    <s v="Retailmart Inc"/>
    <x v="2261"/>
    <x v="0"/>
    <x v="4"/>
    <n v="177"/>
    <n v="91"/>
    <n v="6371.87"/>
    <n v="1127820.99"/>
    <x v="0"/>
    <x v="0"/>
  </r>
  <r>
    <s v="P9296"/>
    <s v="Kid X"/>
    <s v="Toys"/>
    <x v="1"/>
    <n v="146"/>
    <n v="77"/>
    <n v="1738.62"/>
    <n v="253838.52"/>
    <d v="2025-05-16T00:00:00"/>
    <d v="2025-07-21T00:00:00"/>
    <s v="discontinued"/>
    <x v="3"/>
    <s v="Kid X"/>
    <s v="Toys"/>
    <s v="Omni Suppliers"/>
    <x v="2262"/>
    <x v="1"/>
    <x v="1"/>
    <n v="146"/>
    <n v="77"/>
    <n v="1738.62"/>
    <n v="253838.52"/>
    <x v="0"/>
    <x v="0"/>
  </r>
  <r>
    <s v="P5857"/>
    <s v="century plus"/>
    <s v="Electronics"/>
    <x v="5"/>
    <n v="184"/>
    <n v="48"/>
    <n v="18352.650000000001"/>
    <n v="3376887.6"/>
    <d v="2025-06-23T00:00:00"/>
    <d v="2025-08-06T00:00:00"/>
    <s v="active"/>
    <x v="3"/>
    <s v="Century Plus"/>
    <s v="Electronics"/>
    <s v="Abc Pvt Ltd"/>
    <x v="2263"/>
    <x v="3"/>
    <x v="5"/>
    <n v="184"/>
    <n v="48"/>
    <n v="18352.650000000001"/>
    <n v="3376887.6"/>
    <x v="0"/>
    <x v="0"/>
  </r>
  <r>
    <s v="P3099"/>
    <s v="Skin X"/>
    <s v="Electronics"/>
    <x v="4"/>
    <n v="117"/>
    <n v="33"/>
    <n v="9935.7199999999993"/>
    <n v="1162479.24"/>
    <d v="2025-07-12T00:00:00"/>
    <d v="2025-10-07T00:00:00"/>
    <s v="Actv"/>
    <x v="1"/>
    <s v="Skin X"/>
    <s v="Electronics"/>
    <s v="Retailmart Inc"/>
    <x v="1640"/>
    <x v="3"/>
    <x v="4"/>
    <n v="117"/>
    <n v="33"/>
    <n v="9935.7199999999993"/>
    <n v="1162479.24"/>
    <x v="0"/>
    <x v="0"/>
  </r>
  <r>
    <s v="P5025"/>
    <s v="Significant Mini"/>
    <s v="Toys"/>
    <x v="0"/>
    <n v="29"/>
    <n v="26"/>
    <n v="7141.42"/>
    <n v="207101.18"/>
    <d v="2025-06-20T00:00:00"/>
    <d v="2025-07-21T00:00:00"/>
    <s v="discon"/>
    <x v="0"/>
    <s v="Significant Mini"/>
    <s v="Toys"/>
    <s v="Global Traders"/>
    <x v="834"/>
    <x v="1"/>
    <x v="0"/>
    <n v="29"/>
    <n v="26"/>
    <n v="7141.42"/>
    <n v="207101.18"/>
    <x v="0"/>
    <x v="0"/>
  </r>
  <r>
    <s v="P7212"/>
    <s v="Thing Pro"/>
    <s v="Groceries"/>
    <x v="5"/>
    <n v="162"/>
    <n v="71"/>
    <n v="6735.44"/>
    <n v="1091141.28"/>
    <d v="2025-07-08T00:00:00"/>
    <d v="2025-07-19T00:00:00"/>
    <s v="active"/>
    <x v="4"/>
    <s v="Thing Pro"/>
    <s v="Groceries"/>
    <s v="Abc Pvt Ltd"/>
    <x v="1962"/>
    <x v="4"/>
    <x v="5"/>
    <n v="162"/>
    <n v="71"/>
    <n v="6735.44"/>
    <n v="1091141.28"/>
    <x v="0"/>
    <x v="0"/>
  </r>
  <r>
    <s v="P9700"/>
    <s v="Key Lite"/>
    <s v="Toys"/>
    <x v="2"/>
    <n v="35"/>
    <n v="43"/>
    <n v="10590.62"/>
    <n v="370671.7"/>
    <d v="2025-05-23T00:00:00"/>
    <d v="2025-08-02T00:00:00"/>
    <s v="discon"/>
    <x v="4"/>
    <s v="Key Lite"/>
    <s v="Toys"/>
    <s v=""/>
    <x v="2264"/>
    <x v="1"/>
    <x v="2"/>
    <n v="35"/>
    <n v="43"/>
    <n v="10590.62"/>
    <n v="370671.7"/>
    <x v="2"/>
    <x v="1"/>
  </r>
  <r>
    <s v="P3197"/>
    <s v="hand x"/>
    <s v="Toys"/>
    <x v="5"/>
    <n v="71"/>
    <n v="34"/>
    <n v="5921.72"/>
    <n v="420442.12"/>
    <d v="2025-02-15T00:00:00"/>
    <d v="2025-07-27T00:00:00"/>
    <s v="discon"/>
    <x v="3"/>
    <s v="Hand X"/>
    <s v="Toys"/>
    <s v="Abc Pvt Ltd"/>
    <x v="247"/>
    <x v="1"/>
    <x v="5"/>
    <n v="71"/>
    <n v="34"/>
    <n v="5921.72"/>
    <n v="420442.12"/>
    <x v="0"/>
    <x v="0"/>
  </r>
  <r>
    <s v="P6235"/>
    <s v="Official Plus"/>
    <s v="Toys"/>
    <x v="5"/>
    <n v="191"/>
    <n v="23"/>
    <n v="5352.7"/>
    <n v="1022365.7"/>
    <d v="2025-04-02T00:00:00"/>
    <d v="2025-08-20T00:00:00"/>
    <s v="discon"/>
    <x v="4"/>
    <s v="Official Plus"/>
    <s v="Toys"/>
    <s v="Abc Pvt Ltd"/>
    <x v="2265"/>
    <x v="1"/>
    <x v="5"/>
    <n v="191"/>
    <n v="23"/>
    <n v="5352.7"/>
    <n v="1022365.7"/>
    <x v="0"/>
    <x v="0"/>
  </r>
  <r>
    <s v="P5111"/>
    <s v="Offer Plus"/>
    <s v="Toys"/>
    <x v="5"/>
    <n v="110"/>
    <n v="92"/>
    <n v="19001.599999999999"/>
    <n v="2090176"/>
    <d v="2025-04-11T00:00:00"/>
    <d v="2025-07-14T00:00:00"/>
    <s v="active"/>
    <x v="1"/>
    <s v="Offer Plus"/>
    <s v="Toys"/>
    <s v="Abc Pvt Ltd"/>
    <x v="2266"/>
    <x v="1"/>
    <x v="5"/>
    <n v="110"/>
    <n v="92"/>
    <n v="19001.599999999999"/>
    <n v="2090175.9999999998"/>
    <x v="0"/>
    <x v="0"/>
  </r>
  <r>
    <s v="P5378"/>
    <s v="Heavy Pro"/>
    <s v="Toys"/>
    <x v="2"/>
    <n v="12"/>
    <n v="46"/>
    <n v="12735.7"/>
    <n v="152828.4"/>
    <d v="2025-01-18T00:00:00"/>
    <d v="2025-07-24T00:00:00"/>
    <s v="Inactive"/>
    <x v="0"/>
    <s v="Heavy Pro"/>
    <s v="Toys"/>
    <s v=""/>
    <x v="2267"/>
    <x v="1"/>
    <x v="2"/>
    <n v="12"/>
    <n v="46"/>
    <n v="12735.7"/>
    <n v="152828.40000000002"/>
    <x v="2"/>
    <x v="1"/>
  </r>
  <r>
    <s v="P6362"/>
    <s v="Military Plus"/>
    <s v="Electronics"/>
    <x v="0"/>
    <n v="85"/>
    <m/>
    <n v="716.19"/>
    <n v="60876.15"/>
    <d v="2025-06-29T00:00:00"/>
    <d v="2025-09-19T00:00:00"/>
    <s v="active"/>
    <x v="4"/>
    <s v="Military Plus"/>
    <s v="Electronics"/>
    <s v="Global Traders"/>
    <x v="2268"/>
    <x v="3"/>
    <x v="0"/>
    <n v="85"/>
    <n v="0"/>
    <n v="716.19"/>
    <n v="60876.15"/>
    <x v="0"/>
    <x v="0"/>
  </r>
  <r>
    <s v="P6268"/>
    <s v="Pm Max"/>
    <s v="Toys"/>
    <x v="4"/>
    <n v="98"/>
    <n v="25"/>
    <n v="17117.45"/>
    <n v="1677510.1"/>
    <d v="2025-01-14T00:00:00"/>
    <d v="2025-08-10T00:00:00"/>
    <s v="Actv"/>
    <x v="1"/>
    <s v="Pm Max"/>
    <s v="Toys"/>
    <s v="Retailmart Inc"/>
    <x v="608"/>
    <x v="1"/>
    <x v="4"/>
    <n v="98"/>
    <n v="25"/>
    <n v="17117.45"/>
    <n v="1677510.1"/>
    <x v="0"/>
    <x v="0"/>
  </r>
  <r>
    <s v="P1425"/>
    <s v="Part Lite"/>
    <s v="Toys"/>
    <x v="3"/>
    <n v="189"/>
    <n v="51"/>
    <n v="548.83000000000004"/>
    <n v="103728.87"/>
    <d v="2025-07-11T00:00:00"/>
    <d v="2025-07-27T00:00:00"/>
    <s v="discontinued"/>
    <x v="2"/>
    <s v="Part Lite"/>
    <s v="Toys"/>
    <s v="Quickstock"/>
    <x v="1968"/>
    <x v="1"/>
    <x v="3"/>
    <n v="189"/>
    <n v="51"/>
    <n v="548.83000000000004"/>
    <n v="103728.87000000001"/>
    <x v="0"/>
    <x v="0"/>
  </r>
  <r>
    <s v="P4006"/>
    <s v="Last X"/>
    <s v="Electronics"/>
    <x v="3"/>
    <n v="113"/>
    <n v="50"/>
    <n v="5902.45"/>
    <n v="666976.85"/>
    <d v="2025-02-22T00:00:00"/>
    <d v="2025-09-17T00:00:00"/>
    <m/>
    <x v="2"/>
    <s v="Last X"/>
    <s v="Electronics"/>
    <s v="Quickstock"/>
    <x v="2269"/>
    <x v="3"/>
    <x v="3"/>
    <n v="113"/>
    <n v="50"/>
    <n v="5902.45"/>
    <n v="666976.85"/>
    <x v="0"/>
    <x v="0"/>
  </r>
  <r>
    <s v="P1135"/>
    <s v="Security Lite"/>
    <s v="Toys"/>
    <x v="0"/>
    <n v="74"/>
    <n v="89"/>
    <n v="6426.98"/>
    <n v="475596.52"/>
    <d v="2025-04-06T00:00:00"/>
    <d v="2025-07-30T00:00:00"/>
    <s v="discon"/>
    <x v="0"/>
    <s v="Security Lite"/>
    <s v="Toys"/>
    <s v="Global Traders"/>
    <x v="2003"/>
    <x v="1"/>
    <x v="0"/>
    <n v="74"/>
    <n v="89"/>
    <n v="6426.98"/>
    <n v="475596.51999999996"/>
    <x v="2"/>
    <x v="1"/>
  </r>
  <r>
    <s v="P5127"/>
    <s v="Save X"/>
    <s v="Clothing"/>
    <x v="4"/>
    <n v="135"/>
    <n v="59"/>
    <n v="8727.85"/>
    <n v="1178259.75"/>
    <d v="2025-04-13T00:00:00"/>
    <d v="2025-09-01T00:00:00"/>
    <s v="Actv"/>
    <x v="2"/>
    <s v="Save X"/>
    <s v="Clothing"/>
    <s v="Retailmart Inc"/>
    <x v="309"/>
    <x v="0"/>
    <x v="4"/>
    <n v="135"/>
    <n v="59"/>
    <n v="8727.85"/>
    <n v="1178259.75"/>
    <x v="0"/>
    <x v="0"/>
  </r>
  <r>
    <s v="P3652"/>
    <s v="Everything X"/>
    <s v="Toys"/>
    <x v="5"/>
    <m/>
    <n v="69"/>
    <n v="1134.6099999999999"/>
    <m/>
    <d v="2025-02-22T00:00:00"/>
    <d v="2025-10-11T00:00:00"/>
    <s v="discon"/>
    <x v="2"/>
    <s v="Everything X"/>
    <s v="Toys"/>
    <s v="Abc Pvt Ltd"/>
    <x v="2270"/>
    <x v="1"/>
    <x v="5"/>
    <n v="0"/>
    <n v="69"/>
    <n v="1134.6099999999999"/>
    <n v="0"/>
    <x v="1"/>
    <x v="1"/>
  </r>
  <r>
    <s v="P6385"/>
    <s v="Describe Max"/>
    <s v="Furniture"/>
    <x v="1"/>
    <n v="154"/>
    <n v="34"/>
    <n v="7644.88"/>
    <n v="1177311.52"/>
    <d v="2025-05-20T00:00:00"/>
    <d v="2025-07-31T00:00:00"/>
    <s v="Inactive"/>
    <x v="0"/>
    <s v="Describe Max"/>
    <s v="Furniture"/>
    <s v="Omni Suppliers"/>
    <x v="82"/>
    <x v="2"/>
    <x v="1"/>
    <n v="154"/>
    <n v="34"/>
    <n v="7644.88"/>
    <n v="1177311.52"/>
    <x v="0"/>
    <x v="0"/>
  </r>
  <r>
    <s v="P6840"/>
    <s v="Business Max"/>
    <s v="Furniture"/>
    <x v="1"/>
    <n v="50"/>
    <n v="22"/>
    <n v="472.22"/>
    <n v="23611"/>
    <d v="2025-03-31T00:00:00"/>
    <d v="2025-09-21T00:00:00"/>
    <s v="discontinued"/>
    <x v="2"/>
    <s v="Business Max"/>
    <s v="Furniture"/>
    <s v="Omni Suppliers"/>
    <x v="2271"/>
    <x v="2"/>
    <x v="1"/>
    <n v="50"/>
    <n v="22"/>
    <n v="472.22"/>
    <n v="23611"/>
    <x v="0"/>
    <x v="0"/>
  </r>
  <r>
    <s v="P7064"/>
    <s v="Explain Pro"/>
    <s v="Furniture"/>
    <x v="0"/>
    <n v="0"/>
    <n v="76"/>
    <n v="18114.52"/>
    <n v="0"/>
    <d v="2025-04-05T00:00:00"/>
    <d v="2025-08-08T00:00:00"/>
    <s v="Inactive"/>
    <x v="4"/>
    <s v="Explain Pro"/>
    <s v="Furniture"/>
    <s v="Global Traders"/>
    <x v="1129"/>
    <x v="2"/>
    <x v="0"/>
    <n v="0"/>
    <n v="76"/>
    <n v="18114.52"/>
    <n v="0"/>
    <x v="1"/>
    <x v="1"/>
  </r>
  <r>
    <s v="P6809"/>
    <s v="Some Max"/>
    <s v="Furniture"/>
    <x v="3"/>
    <n v="13"/>
    <n v="78"/>
    <n v="12356.84"/>
    <n v="160638.92000000001"/>
    <d v="2025-02-21T00:00:00"/>
    <d v="2025-09-14T00:00:00"/>
    <s v="Actv"/>
    <x v="1"/>
    <s v="Some Max"/>
    <s v="Furniture"/>
    <s v="Quickstock"/>
    <x v="2272"/>
    <x v="2"/>
    <x v="3"/>
    <n v="13"/>
    <n v="78"/>
    <n v="12356.84"/>
    <n v="160638.92000000001"/>
    <x v="2"/>
    <x v="1"/>
  </r>
  <r>
    <s v="P3087"/>
    <s v="Radio Pro"/>
    <s v="Groceries"/>
    <x v="0"/>
    <n v="88"/>
    <n v="85"/>
    <n v="17745.39"/>
    <n v="1561594.32"/>
    <d v="2025-07-09T00:00:00"/>
    <d v="2025-07-31T00:00:00"/>
    <s v="Actv"/>
    <x v="0"/>
    <s v="Radio Pro"/>
    <s v="Groceries"/>
    <s v="Global Traders"/>
    <x v="2273"/>
    <x v="4"/>
    <x v="0"/>
    <n v="88"/>
    <n v="85"/>
    <n v="17745.39"/>
    <n v="1561594.3199999998"/>
    <x v="0"/>
    <x v="0"/>
  </r>
  <r>
    <s v="P8960"/>
    <s v="Table X"/>
    <s v="Toys"/>
    <x v="5"/>
    <n v="101"/>
    <n v="63"/>
    <n v="14598.86"/>
    <n v="1474484.86"/>
    <d v="2025-06-13T00:00:00"/>
    <d v="2025-09-14T00:00:00"/>
    <m/>
    <x v="2"/>
    <s v="Table X"/>
    <s v="Toys"/>
    <s v="Abc Pvt Ltd"/>
    <x v="2274"/>
    <x v="1"/>
    <x v="5"/>
    <n v="101"/>
    <n v="63"/>
    <n v="14598.86"/>
    <n v="1474484.86"/>
    <x v="0"/>
    <x v="0"/>
  </r>
  <r>
    <s v="P5797"/>
    <s v="Statement Lite"/>
    <s v="Clothing"/>
    <x v="3"/>
    <n v="153"/>
    <n v="76"/>
    <n v="3505.71"/>
    <n v="536373.63"/>
    <d v="2025-01-17T00:00:00"/>
    <d v="2025-07-19T00:00:00"/>
    <s v="discon"/>
    <x v="1"/>
    <s v="Statement Lite"/>
    <s v="Clothing"/>
    <s v="Quickstock"/>
    <x v="1828"/>
    <x v="0"/>
    <x v="3"/>
    <n v="153"/>
    <n v="76"/>
    <n v="3505.71"/>
    <n v="536373.63"/>
    <x v="0"/>
    <x v="0"/>
  </r>
  <r>
    <s v="P6924"/>
    <s v="Cause Lite"/>
    <s v="Furniture"/>
    <x v="1"/>
    <n v="75"/>
    <n v="43"/>
    <n v="18563.77"/>
    <n v="1392282.75"/>
    <d v="2025-03-18T00:00:00"/>
    <d v="2025-08-31T00:00:00"/>
    <m/>
    <x v="0"/>
    <s v="Cause Lite"/>
    <s v="Furniture"/>
    <s v="Omni Suppliers"/>
    <x v="281"/>
    <x v="2"/>
    <x v="1"/>
    <n v="75"/>
    <n v="43"/>
    <n v="18563.77"/>
    <n v="1392282.75"/>
    <x v="0"/>
    <x v="0"/>
  </r>
  <r>
    <s v="P6267"/>
    <s v="Suddenly X"/>
    <s v="Electronics"/>
    <x v="4"/>
    <n v="26"/>
    <n v="63"/>
    <n v="9388.84"/>
    <n v="244109.84"/>
    <d v="2025-07-13T00:00:00"/>
    <d v="2025-08-08T00:00:00"/>
    <s v="discon"/>
    <x v="0"/>
    <s v="Suddenly X"/>
    <s v="Electronics"/>
    <s v="Retailmart Inc"/>
    <x v="2275"/>
    <x v="3"/>
    <x v="4"/>
    <n v="26"/>
    <n v="63"/>
    <n v="9388.84"/>
    <n v="244109.84"/>
    <x v="2"/>
    <x v="1"/>
  </r>
  <r>
    <s v="P4526"/>
    <s v="Rather Lite"/>
    <s v="Groceries"/>
    <x v="5"/>
    <m/>
    <n v="93"/>
    <n v="6944.34"/>
    <m/>
    <d v="2025-05-22T00:00:00"/>
    <d v="2025-10-09T00:00:00"/>
    <s v="Actv"/>
    <x v="3"/>
    <s v="Rather Lite"/>
    <s v="Groceries"/>
    <s v="Abc Pvt Ltd"/>
    <x v="2276"/>
    <x v="4"/>
    <x v="5"/>
    <n v="0"/>
    <n v="93"/>
    <n v="6944.34"/>
    <n v="0"/>
    <x v="1"/>
    <x v="1"/>
  </r>
  <r>
    <s v="P4478"/>
    <s v="Specific X"/>
    <s v="Clothing"/>
    <x v="4"/>
    <n v="96"/>
    <n v="53"/>
    <n v="17132.54"/>
    <n v="1644723.84"/>
    <d v="2025-06-01T00:00:00"/>
    <d v="2025-07-30T00:00:00"/>
    <m/>
    <x v="4"/>
    <s v="Specific X"/>
    <s v="Clothing"/>
    <s v="Retailmart Inc"/>
    <x v="2022"/>
    <x v="0"/>
    <x v="4"/>
    <n v="96"/>
    <n v="53"/>
    <n v="17132.54"/>
    <n v="1644723.84"/>
    <x v="0"/>
    <x v="0"/>
  </r>
  <r>
    <s v="P8323"/>
    <s v="Goal Pro"/>
    <s v="Electronics"/>
    <x v="3"/>
    <n v="13"/>
    <n v="53"/>
    <n v="8206.43"/>
    <n v="106683.59"/>
    <d v="2025-05-18T00:00:00"/>
    <d v="2025-08-25T00:00:00"/>
    <s v="discontinued"/>
    <x v="0"/>
    <s v="Goal Pro"/>
    <s v="Electronics"/>
    <s v="Quickstock"/>
    <x v="2277"/>
    <x v="3"/>
    <x v="3"/>
    <n v="13"/>
    <n v="53"/>
    <n v="8206.43"/>
    <n v="106683.59"/>
    <x v="2"/>
    <x v="1"/>
  </r>
  <r>
    <s v="P2987"/>
    <s v="Physical X"/>
    <s v="Furniture"/>
    <x v="3"/>
    <n v="25"/>
    <n v="80"/>
    <n v="15227.85"/>
    <n v="380696.25"/>
    <d v="2025-01-15T00:00:00"/>
    <d v="2025-09-06T00:00:00"/>
    <s v="discontinued"/>
    <x v="3"/>
    <s v="Physical X"/>
    <s v="Furniture"/>
    <s v="Quickstock"/>
    <x v="903"/>
    <x v="2"/>
    <x v="3"/>
    <n v="25"/>
    <n v="80"/>
    <n v="15227.85"/>
    <n v="380696.25"/>
    <x v="2"/>
    <x v="1"/>
  </r>
  <r>
    <s v="P5257"/>
    <s v="Middle Max"/>
    <s v="Furniture"/>
    <x v="3"/>
    <n v="190"/>
    <n v="72"/>
    <n v="13992.78"/>
    <n v="2658628.2000000002"/>
    <d v="2025-01-13T00:00:00"/>
    <d v="2025-09-16T00:00:00"/>
    <s v="Actv"/>
    <x v="4"/>
    <s v="Middle Max"/>
    <s v="Furniture"/>
    <s v="Quickstock"/>
    <x v="1701"/>
    <x v="2"/>
    <x v="3"/>
    <n v="190"/>
    <n v="72"/>
    <n v="13992.78"/>
    <n v="2658628.2000000002"/>
    <x v="0"/>
    <x v="0"/>
  </r>
  <r>
    <s v="P6905"/>
    <s v="Fall X"/>
    <s v="Furniture"/>
    <x v="4"/>
    <n v="20"/>
    <n v="38"/>
    <n v="14186.15"/>
    <n v="283723"/>
    <d v="2025-04-03T00:00:00"/>
    <d v="2025-10-04T00:00:00"/>
    <s v="Actv"/>
    <x v="0"/>
    <s v="Fall X"/>
    <s v="Furniture"/>
    <s v="Retailmart Inc"/>
    <x v="2278"/>
    <x v="2"/>
    <x v="4"/>
    <n v="20"/>
    <n v="38"/>
    <n v="14186.15"/>
    <n v="283723"/>
    <x v="2"/>
    <x v="1"/>
  </r>
  <r>
    <s v="P2139"/>
    <s v="Room X"/>
    <s v="Electronics"/>
    <x v="0"/>
    <n v="156"/>
    <n v="44"/>
    <n v="14295.38"/>
    <n v="2230079.2799999998"/>
    <d v="2025-05-08T00:00:00"/>
    <d v="2025-10-06T00:00:00"/>
    <s v="Inactive"/>
    <x v="3"/>
    <s v="Room X"/>
    <s v="Electronics"/>
    <s v="Global Traders"/>
    <x v="2279"/>
    <x v="3"/>
    <x v="0"/>
    <n v="156"/>
    <n v="44"/>
    <n v="14295.38"/>
    <n v="2230079.2799999998"/>
    <x v="0"/>
    <x v="0"/>
  </r>
  <r>
    <s v="P6952"/>
    <s v="She Plus"/>
    <s v="Groceries"/>
    <x v="3"/>
    <n v="165"/>
    <n v="71"/>
    <n v="16290.34"/>
    <n v="2687906.1"/>
    <d v="2025-05-02T00:00:00"/>
    <d v="2025-10-07T00:00:00"/>
    <s v="active"/>
    <x v="2"/>
    <s v="She Plus"/>
    <s v="Groceries"/>
    <s v="Quickstock"/>
    <x v="2280"/>
    <x v="4"/>
    <x v="3"/>
    <n v="165"/>
    <n v="71"/>
    <n v="16290.34"/>
    <n v="2687906.1"/>
    <x v="0"/>
    <x v="0"/>
  </r>
  <r>
    <s v="P4920"/>
    <s v="Contain Lite"/>
    <s v="Electronics"/>
    <x v="3"/>
    <n v="20"/>
    <n v="34"/>
    <n v="903.53"/>
    <n v="18070.599999999999"/>
    <d v="2025-05-29T00:00:00"/>
    <d v="2025-08-02T00:00:00"/>
    <s v="active"/>
    <x v="4"/>
    <s v="Contain Lite"/>
    <s v="Electronics"/>
    <s v="Quickstock"/>
    <x v="1842"/>
    <x v="3"/>
    <x v="3"/>
    <n v="20"/>
    <n v="34"/>
    <n v="903.53"/>
    <n v="18070.599999999999"/>
    <x v="2"/>
    <x v="1"/>
  </r>
  <r>
    <s v="P1304"/>
    <s v="everything lite"/>
    <s v="Furniture"/>
    <x v="5"/>
    <n v="195"/>
    <n v="64"/>
    <n v="8614.93"/>
    <n v="1679911.35"/>
    <d v="2025-03-19T00:00:00"/>
    <d v="2025-10-11T00:00:00"/>
    <s v="Actv"/>
    <x v="1"/>
    <s v="Everything Lite"/>
    <s v="Furniture"/>
    <s v="Abc Pvt Ltd"/>
    <x v="2281"/>
    <x v="2"/>
    <x v="5"/>
    <n v="195"/>
    <n v="64"/>
    <n v="8614.93"/>
    <n v="1679911.35"/>
    <x v="0"/>
    <x v="0"/>
  </r>
  <r>
    <s v="P9366"/>
    <s v="Least Pro"/>
    <s v="Toys"/>
    <x v="2"/>
    <n v="133"/>
    <n v="85"/>
    <n v="10209.44"/>
    <n v="1357855.52"/>
    <d v="2025-05-11T00:00:00"/>
    <d v="2025-10-12T00:00:00"/>
    <s v="discontinued"/>
    <x v="0"/>
    <s v="Least Pro"/>
    <s v="Toys"/>
    <s v=""/>
    <x v="2282"/>
    <x v="1"/>
    <x v="2"/>
    <n v="133"/>
    <n v="85"/>
    <n v="10209.44"/>
    <n v="1357855.52"/>
    <x v="0"/>
    <x v="0"/>
  </r>
  <r>
    <s v="P7506"/>
    <s v="Discover Mini"/>
    <s v="Toys"/>
    <x v="1"/>
    <n v="170"/>
    <m/>
    <n v="12806.52"/>
    <n v="2177108.4"/>
    <d v="2025-01-21T00:00:00"/>
    <d v="2025-07-31T00:00:00"/>
    <s v="active"/>
    <x v="2"/>
    <s v="Discover Mini"/>
    <s v="Toys"/>
    <s v="Omni Suppliers"/>
    <x v="1557"/>
    <x v="1"/>
    <x v="1"/>
    <n v="170"/>
    <n v="0"/>
    <n v="12806.52"/>
    <n v="2177108.4"/>
    <x v="0"/>
    <x v="0"/>
  </r>
  <r>
    <s v="P9783"/>
    <s v="Bad Mini"/>
    <s v="Clothing"/>
    <x v="4"/>
    <n v="162"/>
    <n v="36"/>
    <n v="14148.34"/>
    <n v="2292031.08"/>
    <d v="2025-03-13T00:00:00"/>
    <d v="2025-08-05T00:00:00"/>
    <s v="Actv"/>
    <x v="2"/>
    <s v="Bad Mini"/>
    <s v="Clothing"/>
    <s v="Retailmart Inc"/>
    <x v="2283"/>
    <x v="0"/>
    <x v="4"/>
    <n v="162"/>
    <n v="36"/>
    <n v="14148.34"/>
    <n v="2292031.08"/>
    <x v="0"/>
    <x v="0"/>
  </r>
  <r>
    <s v="P7441"/>
    <s v="Away Lite"/>
    <s v="Electronics"/>
    <x v="4"/>
    <n v="33"/>
    <n v="67"/>
    <n v="414.45"/>
    <n v="13676.85"/>
    <d v="2025-02-17T00:00:00"/>
    <d v="2025-08-28T00:00:00"/>
    <m/>
    <x v="1"/>
    <s v="Away Lite"/>
    <s v="Electronics"/>
    <s v="Retailmart Inc"/>
    <x v="2284"/>
    <x v="3"/>
    <x v="4"/>
    <n v="33"/>
    <n v="67"/>
    <n v="414.45"/>
    <n v="13676.85"/>
    <x v="2"/>
    <x v="1"/>
  </r>
  <r>
    <s v="P6000"/>
    <s v="Door Pro"/>
    <s v="Electronics"/>
    <x v="5"/>
    <m/>
    <n v="76"/>
    <n v="1938.97"/>
    <m/>
    <d v="2025-06-23T00:00:00"/>
    <d v="2025-07-15T00:00:00"/>
    <s v="Actv"/>
    <x v="1"/>
    <s v="Door Pro"/>
    <s v="Electronics"/>
    <s v="Abc Pvt Ltd"/>
    <x v="179"/>
    <x v="3"/>
    <x v="5"/>
    <n v="0"/>
    <n v="76"/>
    <n v="1938.97"/>
    <n v="0"/>
    <x v="1"/>
    <x v="1"/>
  </r>
  <r>
    <s v="P4179"/>
    <s v="Name Plus"/>
    <s v="Electronics"/>
    <x v="0"/>
    <n v="32"/>
    <n v="39"/>
    <n v="11599.78"/>
    <n v="371192.96"/>
    <d v="2025-03-24T00:00:00"/>
    <d v="2025-07-21T00:00:00"/>
    <s v="discon"/>
    <x v="4"/>
    <s v="Name Plus"/>
    <s v="Electronics"/>
    <s v="Global Traders"/>
    <x v="1516"/>
    <x v="3"/>
    <x v="0"/>
    <n v="32"/>
    <n v="39"/>
    <n v="11599.78"/>
    <n v="371192.96"/>
    <x v="2"/>
    <x v="1"/>
  </r>
  <r>
    <s v="P5415"/>
    <s v="Must Mini"/>
    <s v="Furniture"/>
    <x v="3"/>
    <m/>
    <n v="92"/>
    <n v="16373.33"/>
    <m/>
    <d v="2025-04-16T00:00:00"/>
    <d v="2025-09-25T00:00:00"/>
    <s v="discon"/>
    <x v="0"/>
    <s v="Must Mini"/>
    <s v="Furniture"/>
    <s v="Quickstock"/>
    <x v="2285"/>
    <x v="2"/>
    <x v="3"/>
    <n v="0"/>
    <n v="92"/>
    <n v="16373.33"/>
    <n v="0"/>
    <x v="1"/>
    <x v="1"/>
  </r>
  <r>
    <s v="P8899"/>
    <s v="Daughter Max"/>
    <s v="Electronics"/>
    <x v="4"/>
    <n v="93"/>
    <n v="59"/>
    <n v="7500.61"/>
    <n v="697556.73"/>
    <d v="2025-05-16T00:00:00"/>
    <d v="2025-10-01T00:00:00"/>
    <s v="active"/>
    <x v="0"/>
    <s v="Daughter Max"/>
    <s v="Electronics"/>
    <s v="Retailmart Inc"/>
    <x v="2286"/>
    <x v="3"/>
    <x v="4"/>
    <n v="93"/>
    <n v="59"/>
    <n v="7500.61"/>
    <n v="697556.73"/>
    <x v="0"/>
    <x v="0"/>
  </r>
  <r>
    <s v="P5355"/>
    <s v="Sign Plus"/>
    <s v="Electronics"/>
    <x v="4"/>
    <n v="165"/>
    <n v="82"/>
    <n v="10571.68"/>
    <n v="1744327.2"/>
    <d v="2025-05-27T00:00:00"/>
    <d v="2025-07-22T00:00:00"/>
    <s v="active"/>
    <x v="1"/>
    <s v="Sign Plus"/>
    <s v="Electronics"/>
    <s v="Retailmart Inc"/>
    <x v="1707"/>
    <x v="3"/>
    <x v="4"/>
    <n v="165"/>
    <n v="82"/>
    <n v="10571.68"/>
    <n v="1744327.2"/>
    <x v="0"/>
    <x v="0"/>
  </r>
  <r>
    <s v="P7050"/>
    <s v="Enter X"/>
    <s v="Groceries"/>
    <x v="1"/>
    <n v="115"/>
    <n v="89"/>
    <n v="19311.439999999999"/>
    <n v="2220815.6"/>
    <d v="2025-01-13T00:00:00"/>
    <d v="2025-08-21T00:00:00"/>
    <s v="active"/>
    <x v="1"/>
    <s v="Enter X"/>
    <s v="Groceries"/>
    <s v="Omni Suppliers"/>
    <x v="2287"/>
    <x v="4"/>
    <x v="1"/>
    <n v="115"/>
    <n v="89"/>
    <n v="19311.439999999999"/>
    <n v="2220815.5999999996"/>
    <x v="0"/>
    <x v="0"/>
  </r>
  <r>
    <s v="P1254"/>
    <s v="Rock Pro"/>
    <s v="Groceries"/>
    <x v="4"/>
    <n v="171"/>
    <n v="67"/>
    <n v="11191.53"/>
    <n v="1913751.63"/>
    <d v="2025-01-17T00:00:00"/>
    <d v="2025-07-29T00:00:00"/>
    <s v="active"/>
    <x v="2"/>
    <s v="Rock Pro"/>
    <s v="Groceries"/>
    <s v="Retailmart Inc"/>
    <x v="2288"/>
    <x v="4"/>
    <x v="4"/>
    <n v="171"/>
    <n v="67"/>
    <n v="11191.53"/>
    <n v="1913751.6300000001"/>
    <x v="0"/>
    <x v="0"/>
  </r>
  <r>
    <s v="P8862"/>
    <s v="Next Mini"/>
    <s v="Electronics"/>
    <x v="1"/>
    <n v="65"/>
    <n v="96"/>
    <n v="11415.61"/>
    <n v="742014.65"/>
    <d v="2025-06-01T00:00:00"/>
    <d v="2025-08-25T00:00:00"/>
    <s v="discontinued"/>
    <x v="1"/>
    <s v="Next Mini"/>
    <s v="Electronics"/>
    <s v="Omni Suppliers"/>
    <x v="2289"/>
    <x v="3"/>
    <x v="1"/>
    <n v="65"/>
    <n v="96"/>
    <n v="11415.61"/>
    <n v="742014.65"/>
    <x v="2"/>
    <x v="1"/>
  </r>
  <r>
    <s v="P9303"/>
    <s v="Green Pro"/>
    <s v="Groceries"/>
    <x v="1"/>
    <n v="86"/>
    <n v="74"/>
    <n v="16367.4"/>
    <n v="1407596.4"/>
    <d v="2025-05-06T00:00:00"/>
    <d v="2025-09-26T00:00:00"/>
    <m/>
    <x v="1"/>
    <s v="Green Pro"/>
    <s v="Groceries"/>
    <s v="Omni Suppliers"/>
    <x v="2290"/>
    <x v="4"/>
    <x v="1"/>
    <n v="86"/>
    <n v="74"/>
    <n v="16367.4"/>
    <n v="1407596.4"/>
    <x v="0"/>
    <x v="0"/>
  </r>
  <r>
    <s v="P1164"/>
    <s v="Tv X"/>
    <s v="Electronics"/>
    <x v="5"/>
    <n v="46"/>
    <n v="90"/>
    <n v="4904.71"/>
    <n v="225616.66"/>
    <d v="2025-03-13T00:00:00"/>
    <d v="2025-07-24T00:00:00"/>
    <s v="active"/>
    <x v="3"/>
    <s v="Tv X"/>
    <s v="Electronics"/>
    <s v="Abc Pvt Ltd"/>
    <x v="2291"/>
    <x v="3"/>
    <x v="5"/>
    <n v="46"/>
    <n v="90"/>
    <n v="4904.71"/>
    <n v="225616.66"/>
    <x v="2"/>
    <x v="1"/>
  </r>
  <r>
    <s v="P6785"/>
    <s v="Technology Mini"/>
    <s v="Groceries"/>
    <x v="3"/>
    <n v="70"/>
    <n v="26"/>
    <n v="12698.91"/>
    <n v="888923.7"/>
    <d v="2025-02-27T00:00:00"/>
    <d v="2025-10-09T00:00:00"/>
    <s v="Actv"/>
    <x v="0"/>
    <s v="Technology Mini"/>
    <s v="Groceries"/>
    <s v="Quickstock"/>
    <x v="2292"/>
    <x v="4"/>
    <x v="3"/>
    <n v="70"/>
    <n v="26"/>
    <n v="12698.91"/>
    <n v="888923.7"/>
    <x v="0"/>
    <x v="0"/>
  </r>
  <r>
    <s v="P8583"/>
    <s v="Him Pro"/>
    <s v="Groceries"/>
    <x v="3"/>
    <n v="144"/>
    <n v="98"/>
    <n v="13429.73"/>
    <n v="1933881.12"/>
    <d v="2025-01-12T00:00:00"/>
    <d v="2025-08-28T00:00:00"/>
    <s v="active"/>
    <x v="0"/>
    <s v="Him Pro"/>
    <s v="Groceries"/>
    <s v="Quickstock"/>
    <x v="2293"/>
    <x v="4"/>
    <x v="3"/>
    <n v="144"/>
    <n v="98"/>
    <n v="13429.73"/>
    <n v="1933881.1199999999"/>
    <x v="0"/>
    <x v="0"/>
  </r>
  <r>
    <s v="P8807"/>
    <s v="represent x"/>
    <s v="Groceries"/>
    <x v="5"/>
    <n v="111"/>
    <n v="51"/>
    <n v="19084.91"/>
    <n v="2118425.0099999998"/>
    <d v="2025-04-29T00:00:00"/>
    <d v="2025-08-27T00:00:00"/>
    <s v="active"/>
    <x v="4"/>
    <s v="Represent X"/>
    <s v="Groceries"/>
    <s v="Abc Pvt Ltd"/>
    <x v="2294"/>
    <x v="4"/>
    <x v="5"/>
    <n v="111"/>
    <n v="51"/>
    <n v="19084.91"/>
    <n v="2118425.0099999998"/>
    <x v="0"/>
    <x v="0"/>
  </r>
  <r>
    <s v="P1256"/>
    <s v="Already Max"/>
    <s v="Furniture"/>
    <x v="0"/>
    <n v="193"/>
    <m/>
    <n v="18772.32"/>
    <n v="3623057.76"/>
    <d v="2025-07-03T00:00:00"/>
    <d v="2025-09-23T00:00:00"/>
    <m/>
    <x v="4"/>
    <s v="Already Max"/>
    <s v="Furniture"/>
    <s v="Global Traders"/>
    <x v="155"/>
    <x v="2"/>
    <x v="0"/>
    <n v="193"/>
    <n v="0"/>
    <n v="18772.32"/>
    <n v="3623057.76"/>
    <x v="0"/>
    <x v="0"/>
  </r>
  <r>
    <s v="P7175"/>
    <s v="Radio Lite"/>
    <s v="Electronics"/>
    <x v="1"/>
    <n v="55"/>
    <n v="43"/>
    <n v="12059.66"/>
    <n v="663281.30000000005"/>
    <d v="2025-04-09T00:00:00"/>
    <d v="2025-09-06T00:00:00"/>
    <s v="Inactive"/>
    <x v="3"/>
    <s v="Radio Lite"/>
    <s v="Electronics"/>
    <s v="Omni Suppliers"/>
    <x v="1131"/>
    <x v="3"/>
    <x v="1"/>
    <n v="55"/>
    <n v="43"/>
    <n v="12059.66"/>
    <n v="663281.30000000005"/>
    <x v="0"/>
    <x v="0"/>
  </r>
  <r>
    <s v="P3995"/>
    <s v="Himself Pro"/>
    <s v="Electronics"/>
    <x v="4"/>
    <n v="185"/>
    <n v="60"/>
    <n v="4372.8999999999996"/>
    <n v="808986.49999999988"/>
    <d v="2025-03-17T00:00:00"/>
    <d v="2025-09-19T00:00:00"/>
    <s v="Inactive"/>
    <x v="3"/>
    <s v="Himself Pro"/>
    <s v="Electronics"/>
    <s v="Retailmart Inc"/>
    <x v="2295"/>
    <x v="3"/>
    <x v="4"/>
    <n v="185"/>
    <n v="60"/>
    <n v="4372.8999999999996"/>
    <n v="808986.49999999988"/>
    <x v="0"/>
    <x v="0"/>
  </r>
  <r>
    <s v="P6766"/>
    <s v="Expect Mini"/>
    <s v="Clothing"/>
    <x v="0"/>
    <n v="45"/>
    <n v="28"/>
    <n v="2266.39"/>
    <n v="101987.55"/>
    <d v="2025-06-26T00:00:00"/>
    <d v="2025-08-11T00:00:00"/>
    <s v="discontinued"/>
    <x v="1"/>
    <s v="Expect Mini"/>
    <s v="Clothing"/>
    <s v="Global Traders"/>
    <x v="1461"/>
    <x v="0"/>
    <x v="0"/>
    <n v="45"/>
    <n v="28"/>
    <n v="2266.39"/>
    <n v="101987.54999999999"/>
    <x v="0"/>
    <x v="0"/>
  </r>
  <r>
    <s v="P9067"/>
    <s v="Hour Mini"/>
    <s v="Groceries"/>
    <x v="5"/>
    <n v="64"/>
    <n v="53"/>
    <n v="12014.1"/>
    <n v="768902.4"/>
    <d v="2025-06-07T00:00:00"/>
    <d v="2025-08-25T00:00:00"/>
    <s v="active"/>
    <x v="0"/>
    <s v="Hour Mini"/>
    <s v="Groceries"/>
    <s v="Abc Pvt Ltd"/>
    <x v="2296"/>
    <x v="4"/>
    <x v="5"/>
    <n v="64"/>
    <n v="53"/>
    <n v="12014.1"/>
    <n v="768902.4"/>
    <x v="0"/>
    <x v="0"/>
  </r>
  <r>
    <s v="P6582"/>
    <s v="Until Max"/>
    <s v="Furniture"/>
    <x v="0"/>
    <n v="191"/>
    <n v="44"/>
    <n v="10009.27"/>
    <n v="1911770.57"/>
    <d v="2025-03-31T00:00:00"/>
    <d v="2025-10-04T00:00:00"/>
    <s v="active"/>
    <x v="2"/>
    <s v="Until Max"/>
    <s v="Furniture"/>
    <s v="Global Traders"/>
    <x v="688"/>
    <x v="2"/>
    <x v="0"/>
    <n v="191"/>
    <n v="44"/>
    <n v="10009.27"/>
    <n v="1911770.57"/>
    <x v="0"/>
    <x v="0"/>
  </r>
  <r>
    <s v="P5880"/>
    <s v="North X"/>
    <s v="Electronics"/>
    <x v="1"/>
    <n v="148"/>
    <m/>
    <n v="9237.52"/>
    <n v="1367152.96"/>
    <d v="2025-06-24T00:00:00"/>
    <d v="2025-08-23T00:00:00"/>
    <m/>
    <x v="3"/>
    <s v="North X"/>
    <s v="Electronics"/>
    <s v="Omni Suppliers"/>
    <x v="288"/>
    <x v="3"/>
    <x v="1"/>
    <n v="148"/>
    <n v="0"/>
    <n v="9237.52"/>
    <n v="1367152.96"/>
    <x v="0"/>
    <x v="0"/>
  </r>
  <r>
    <s v="P7659"/>
    <s v="Article Plus"/>
    <s v="Electronics"/>
    <x v="5"/>
    <n v="6"/>
    <n v="45"/>
    <n v="13853.03"/>
    <n v="83118.180000000008"/>
    <d v="2025-06-17T00:00:00"/>
    <d v="2025-08-31T00:00:00"/>
    <m/>
    <x v="4"/>
    <s v="Article Plus"/>
    <s v="Electronics"/>
    <s v="Abc Pvt Ltd"/>
    <x v="2297"/>
    <x v="3"/>
    <x v="5"/>
    <n v="6"/>
    <n v="45"/>
    <n v="13853.03"/>
    <n v="83118.180000000008"/>
    <x v="2"/>
    <x v="1"/>
  </r>
  <r>
    <s v="P7731"/>
    <s v="Draw X"/>
    <s v="Furniture"/>
    <x v="3"/>
    <n v="51"/>
    <n v="66"/>
    <n v="8626.16"/>
    <n v="439934.16"/>
    <d v="2025-02-16T00:00:00"/>
    <d v="2025-07-26T00:00:00"/>
    <s v="Actv"/>
    <x v="0"/>
    <s v="Draw X"/>
    <s v="Furniture"/>
    <s v="Quickstock"/>
    <x v="1128"/>
    <x v="2"/>
    <x v="3"/>
    <n v="51"/>
    <n v="66"/>
    <n v="8626.16"/>
    <n v="439934.16"/>
    <x v="2"/>
    <x v="1"/>
  </r>
  <r>
    <s v="P2210"/>
    <s v="near lite"/>
    <s v="Groceries"/>
    <x v="2"/>
    <n v="47"/>
    <n v="82"/>
    <n v="4931.49"/>
    <n v="231780.03"/>
    <d v="2025-06-13T00:00:00"/>
    <d v="2025-08-31T00:00:00"/>
    <m/>
    <x v="4"/>
    <s v="Near Lite"/>
    <s v="Groceries"/>
    <s v=""/>
    <x v="2298"/>
    <x v="4"/>
    <x v="2"/>
    <n v="47"/>
    <n v="82"/>
    <n v="4931.49"/>
    <n v="231780.03"/>
    <x v="2"/>
    <x v="1"/>
  </r>
  <r>
    <s v="P4459"/>
    <s v="Six X"/>
    <s v="Groceries"/>
    <x v="0"/>
    <n v="140"/>
    <n v="61"/>
    <n v="9036.2999999999993"/>
    <n v="1265082"/>
    <d v="2025-04-23T00:00:00"/>
    <d v="2025-10-07T00:00:00"/>
    <s v="discontinued"/>
    <x v="3"/>
    <s v="Six X"/>
    <s v="Groceries"/>
    <s v="Global Traders"/>
    <x v="1821"/>
    <x v="4"/>
    <x v="0"/>
    <n v="140"/>
    <n v="61"/>
    <n v="9036.2999999999993"/>
    <n v="1265082"/>
    <x v="0"/>
    <x v="0"/>
  </r>
  <r>
    <s v="P7989"/>
    <s v="National X"/>
    <s v="Clothing"/>
    <x v="4"/>
    <n v="183"/>
    <n v="66"/>
    <n v="9344.1299999999992"/>
    <n v="1709975.79"/>
    <d v="2025-05-31T00:00:00"/>
    <d v="2025-07-30T00:00:00"/>
    <s v="discon"/>
    <x v="3"/>
    <s v="National X"/>
    <s v="Clothing"/>
    <s v="Retailmart Inc"/>
    <x v="2299"/>
    <x v="0"/>
    <x v="4"/>
    <n v="183"/>
    <n v="66"/>
    <n v="9344.1299999999992"/>
    <n v="1709975.7899999998"/>
    <x v="0"/>
    <x v="0"/>
  </r>
  <r>
    <s v="P1518"/>
    <s v="Lead Plus"/>
    <s v="Electronics"/>
    <x v="5"/>
    <n v="12"/>
    <n v="88"/>
    <n v="15854.84"/>
    <n v="190258.08"/>
    <d v="2025-03-23T00:00:00"/>
    <d v="2025-08-26T00:00:00"/>
    <s v="Actv"/>
    <x v="2"/>
    <s v="Lead Plus"/>
    <s v="Electronics"/>
    <s v="Abc Pvt Ltd"/>
    <x v="2300"/>
    <x v="3"/>
    <x v="5"/>
    <n v="12"/>
    <n v="88"/>
    <n v="15854.84"/>
    <n v="190258.08000000002"/>
    <x v="2"/>
    <x v="1"/>
  </r>
  <r>
    <s v="P6161"/>
    <s v="point pro"/>
    <s v="Groceries"/>
    <x v="4"/>
    <n v="108"/>
    <n v="50"/>
    <n v="17813.46"/>
    <n v="1923853.68"/>
    <d v="2025-02-02T00:00:00"/>
    <d v="2025-08-30T00:00:00"/>
    <s v="active"/>
    <x v="0"/>
    <s v="Point Pro"/>
    <s v="Groceries"/>
    <s v="Retailmart Inc"/>
    <x v="603"/>
    <x v="4"/>
    <x v="4"/>
    <n v="108"/>
    <n v="50"/>
    <n v="17813.46"/>
    <n v="1923853.68"/>
    <x v="0"/>
    <x v="0"/>
  </r>
  <r>
    <s v="P4865"/>
    <s v="Officer X"/>
    <s v="Groceries"/>
    <x v="1"/>
    <n v="75"/>
    <n v="51"/>
    <n v="3798.4"/>
    <n v="284880"/>
    <d v="2025-02-07T00:00:00"/>
    <d v="2025-09-18T00:00:00"/>
    <s v="discon"/>
    <x v="3"/>
    <s v="Officer X"/>
    <s v="Groceries"/>
    <s v="Omni Suppliers"/>
    <x v="2301"/>
    <x v="4"/>
    <x v="1"/>
    <n v="75"/>
    <n v="51"/>
    <n v="3798.4"/>
    <n v="284880"/>
    <x v="0"/>
    <x v="0"/>
  </r>
  <r>
    <s v="P6543"/>
    <s v="Pretty Pro"/>
    <s v="Clothing"/>
    <x v="4"/>
    <n v="186"/>
    <n v="96"/>
    <n v="6579.9"/>
    <n v="1223861.3999999999"/>
    <d v="2025-03-09T00:00:00"/>
    <d v="2025-09-29T00:00:00"/>
    <s v="Inactive"/>
    <x v="2"/>
    <s v="Pretty Pro"/>
    <s v="Clothing"/>
    <s v="Retailmart Inc"/>
    <x v="2302"/>
    <x v="0"/>
    <x v="4"/>
    <n v="186"/>
    <n v="96"/>
    <n v="6579.9"/>
    <n v="1223861.3999999999"/>
    <x v="0"/>
    <x v="0"/>
  </r>
  <r>
    <s v="P6735"/>
    <s v="Particular X"/>
    <s v="Groceries"/>
    <x v="2"/>
    <n v="116"/>
    <n v="67"/>
    <n v="2674.84"/>
    <n v="310281.44"/>
    <d v="2025-06-01T00:00:00"/>
    <d v="2025-09-03T00:00:00"/>
    <m/>
    <x v="2"/>
    <s v="Particular X"/>
    <s v="Groceries"/>
    <s v=""/>
    <x v="2303"/>
    <x v="4"/>
    <x v="2"/>
    <n v="116"/>
    <n v="67"/>
    <n v="2674.84"/>
    <n v="310281.44"/>
    <x v="0"/>
    <x v="0"/>
  </r>
  <r>
    <s v="P4746"/>
    <s v="Never Lite"/>
    <s v="Electronics"/>
    <x v="3"/>
    <n v="52"/>
    <n v="53"/>
    <n v="16906.04"/>
    <n v="879114.08000000007"/>
    <d v="2025-03-23T00:00:00"/>
    <d v="2025-09-18T00:00:00"/>
    <s v="discon"/>
    <x v="3"/>
    <s v="Never Lite"/>
    <s v="Electronics"/>
    <s v="Quickstock"/>
    <x v="2304"/>
    <x v="3"/>
    <x v="3"/>
    <n v="52"/>
    <n v="53"/>
    <n v="16906.04"/>
    <n v="879114.08000000007"/>
    <x v="2"/>
    <x v="1"/>
  </r>
  <r>
    <s v="P4317"/>
    <s v="Professor Plus"/>
    <s v="Furniture"/>
    <x v="0"/>
    <n v="132"/>
    <n v="29"/>
    <n v="19082.62"/>
    <n v="2518905.84"/>
    <d v="2025-02-03T00:00:00"/>
    <d v="2025-09-20T00:00:00"/>
    <s v="active"/>
    <x v="0"/>
    <s v="Professor Plus"/>
    <s v="Furniture"/>
    <s v="Global Traders"/>
    <x v="2305"/>
    <x v="2"/>
    <x v="0"/>
    <n v="132"/>
    <n v="29"/>
    <n v="19082.62"/>
    <n v="2518905.84"/>
    <x v="0"/>
    <x v="0"/>
  </r>
  <r>
    <s v="P5004"/>
    <s v="Measure Max"/>
    <s v="Electronics"/>
    <x v="0"/>
    <n v="154"/>
    <n v="52"/>
    <n v="3964.5"/>
    <n v="610533"/>
    <d v="2025-02-02T00:00:00"/>
    <d v="2025-09-28T00:00:00"/>
    <s v="Actv"/>
    <x v="1"/>
    <s v="Measure Max"/>
    <s v="Electronics"/>
    <s v="Global Traders"/>
    <x v="2306"/>
    <x v="3"/>
    <x v="0"/>
    <n v="154"/>
    <n v="52"/>
    <n v="3964.5"/>
    <n v="610533"/>
    <x v="0"/>
    <x v="0"/>
  </r>
  <r>
    <s v="P7335"/>
    <s v="Area Plus"/>
    <s v="Groceries"/>
    <x v="3"/>
    <n v="87"/>
    <n v="63"/>
    <n v="17561.28"/>
    <n v="1527831.36"/>
    <d v="2025-04-19T00:00:00"/>
    <d v="2025-10-03T00:00:00"/>
    <s v="active"/>
    <x v="3"/>
    <s v="Area Plus"/>
    <s v="Groceries"/>
    <s v="Quickstock"/>
    <x v="2307"/>
    <x v="4"/>
    <x v="3"/>
    <n v="87"/>
    <n v="63"/>
    <n v="17561.28"/>
    <n v="1527831.3599999999"/>
    <x v="0"/>
    <x v="0"/>
  </r>
  <r>
    <s v="P7359"/>
    <s v="Final Mini"/>
    <s v="Electronics"/>
    <x v="0"/>
    <n v="176"/>
    <n v="72"/>
    <n v="15048.39"/>
    <n v="2648516.64"/>
    <d v="2025-05-26T00:00:00"/>
    <d v="2025-10-07T00:00:00"/>
    <m/>
    <x v="2"/>
    <s v="Final Mini"/>
    <s v="Electronics"/>
    <s v="Global Traders"/>
    <x v="1508"/>
    <x v="3"/>
    <x v="0"/>
    <n v="176"/>
    <n v="72"/>
    <n v="15048.39"/>
    <n v="2648516.6399999997"/>
    <x v="0"/>
    <x v="0"/>
  </r>
  <r>
    <s v="P3928"/>
    <s v="Up Lite"/>
    <s v="Toys"/>
    <x v="0"/>
    <n v="113"/>
    <n v="85"/>
    <n v="17471.22"/>
    <n v="1974247.86"/>
    <d v="2025-01-12T00:00:00"/>
    <d v="2025-09-28T00:00:00"/>
    <s v="Inactive"/>
    <x v="1"/>
    <s v="Up Lite"/>
    <s v="Toys"/>
    <s v="Global Traders"/>
    <x v="2308"/>
    <x v="1"/>
    <x v="0"/>
    <n v="113"/>
    <n v="85"/>
    <n v="17471.22"/>
    <n v="1974247.86"/>
    <x v="0"/>
    <x v="0"/>
  </r>
  <r>
    <s v="P8643"/>
    <s v="He Max"/>
    <s v="Furniture"/>
    <x v="5"/>
    <n v="118"/>
    <n v="91"/>
    <n v="2110.6999999999998"/>
    <n v="249062.6"/>
    <d v="2025-07-02T00:00:00"/>
    <d v="2025-07-23T00:00:00"/>
    <s v="active"/>
    <x v="3"/>
    <s v="He Max"/>
    <s v="Furniture"/>
    <s v="Abc Pvt Ltd"/>
    <x v="2309"/>
    <x v="2"/>
    <x v="5"/>
    <n v="118"/>
    <n v="91"/>
    <n v="2110.6999999999998"/>
    <n v="249062.59999999998"/>
    <x v="0"/>
    <x v="0"/>
  </r>
  <r>
    <s v="P8962"/>
    <s v="Rise X"/>
    <s v="Clothing"/>
    <x v="3"/>
    <n v="7"/>
    <n v="80"/>
    <n v="11805.97"/>
    <n v="82641.789999999994"/>
    <d v="2025-03-09T00:00:00"/>
    <d v="2025-08-09T00:00:00"/>
    <s v="Actv"/>
    <x v="0"/>
    <s v="Rise X"/>
    <s v="Clothing"/>
    <s v="Quickstock"/>
    <x v="2310"/>
    <x v="0"/>
    <x v="3"/>
    <n v="7"/>
    <n v="80"/>
    <n v="11805.97"/>
    <n v="82641.789999999994"/>
    <x v="2"/>
    <x v="1"/>
  </r>
  <r>
    <s v="P7597"/>
    <s v="Lose Lite"/>
    <s v="Clothing"/>
    <x v="4"/>
    <n v="2"/>
    <m/>
    <n v="8265.17"/>
    <n v="16530.34"/>
    <d v="2025-03-04T00:00:00"/>
    <d v="2025-10-03T00:00:00"/>
    <s v="active"/>
    <x v="2"/>
    <s v="Lose Lite"/>
    <s v="Clothing"/>
    <s v="Retailmart Inc"/>
    <x v="2311"/>
    <x v="0"/>
    <x v="4"/>
    <n v="2"/>
    <n v="0"/>
    <n v="8265.17"/>
    <n v="16530.34"/>
    <x v="0"/>
    <x v="0"/>
  </r>
  <r>
    <s v="P3954"/>
    <s v="White Mini"/>
    <s v="Groceries"/>
    <x v="3"/>
    <n v="124"/>
    <n v="34"/>
    <n v="19202.25"/>
    <n v="2381079"/>
    <d v="2025-05-16T00:00:00"/>
    <d v="2025-09-20T00:00:00"/>
    <s v="Actv"/>
    <x v="4"/>
    <s v="White Mini"/>
    <s v="Groceries"/>
    <s v="Quickstock"/>
    <x v="1497"/>
    <x v="4"/>
    <x v="3"/>
    <n v="124"/>
    <n v="34"/>
    <n v="19202.25"/>
    <n v="2381079"/>
    <x v="0"/>
    <x v="0"/>
  </r>
  <r>
    <s v="P8398"/>
    <s v="Most Pro"/>
    <s v="Groceries"/>
    <x v="4"/>
    <n v="177"/>
    <n v="49"/>
    <n v="1459.89"/>
    <n v="258400.53"/>
    <d v="2025-06-17T00:00:00"/>
    <d v="2025-09-27T00:00:00"/>
    <s v="discontinued"/>
    <x v="4"/>
    <s v="Most Pro"/>
    <s v="Groceries"/>
    <s v="Retailmart Inc"/>
    <x v="2312"/>
    <x v="4"/>
    <x v="4"/>
    <n v="177"/>
    <n v="49"/>
    <n v="1459.89"/>
    <n v="258400.53000000003"/>
    <x v="0"/>
    <x v="0"/>
  </r>
  <r>
    <s v="P8797"/>
    <s v="Father Max"/>
    <s v="Clothing"/>
    <x v="2"/>
    <n v="83"/>
    <n v="58"/>
    <n v="13615.71"/>
    <n v="1130103.93"/>
    <d v="2025-04-30T00:00:00"/>
    <d v="2025-08-10T00:00:00"/>
    <s v="Actv"/>
    <x v="3"/>
    <s v="Father Max"/>
    <s v="Clothing"/>
    <s v=""/>
    <x v="2313"/>
    <x v="0"/>
    <x v="2"/>
    <n v="83"/>
    <n v="58"/>
    <n v="13615.71"/>
    <n v="1130103.93"/>
    <x v="0"/>
    <x v="0"/>
  </r>
  <r>
    <s v="P7542"/>
    <s v="Modern X"/>
    <s v="Electronics"/>
    <x v="3"/>
    <n v="89"/>
    <n v="86"/>
    <n v="2174.91"/>
    <n v="193566.99"/>
    <d v="2025-03-08T00:00:00"/>
    <d v="2025-09-04T00:00:00"/>
    <m/>
    <x v="1"/>
    <s v="Modern X"/>
    <s v="Electronics"/>
    <s v="Quickstock"/>
    <x v="2314"/>
    <x v="3"/>
    <x v="3"/>
    <n v="89"/>
    <n v="86"/>
    <n v="2174.91"/>
    <n v="193566.99"/>
    <x v="0"/>
    <x v="0"/>
  </r>
  <r>
    <s v="P4477"/>
    <s v="Right Plus"/>
    <s v="Groceries"/>
    <x v="4"/>
    <n v="61"/>
    <n v="98"/>
    <n v="4534.04"/>
    <n v="276576.44"/>
    <d v="2025-06-29T00:00:00"/>
    <d v="2025-07-19T00:00:00"/>
    <s v="active"/>
    <x v="1"/>
    <s v="Right Plus"/>
    <s v="Groceries"/>
    <s v="Retailmart Inc"/>
    <x v="2315"/>
    <x v="4"/>
    <x v="4"/>
    <n v="61"/>
    <n v="98"/>
    <n v="4534.04"/>
    <n v="276576.44"/>
    <x v="2"/>
    <x v="1"/>
  </r>
  <r>
    <s v="P4839"/>
    <s v="Early Plus"/>
    <s v="Clothing"/>
    <x v="2"/>
    <n v="150"/>
    <n v="64"/>
    <n v="3532.19"/>
    <n v="529828.5"/>
    <d v="2025-03-31T00:00:00"/>
    <d v="2025-09-14T00:00:00"/>
    <s v="Actv"/>
    <x v="4"/>
    <s v="Early Plus"/>
    <s v="Clothing"/>
    <s v=""/>
    <x v="2316"/>
    <x v="0"/>
    <x v="2"/>
    <n v="150"/>
    <n v="64"/>
    <n v="3532.19"/>
    <n v="529828.5"/>
    <x v="0"/>
    <x v="0"/>
  </r>
  <r>
    <s v="P5389"/>
    <s v="Director Plus"/>
    <s v="Toys"/>
    <x v="0"/>
    <n v="39"/>
    <n v="82"/>
    <n v="11559.6"/>
    <n v="450824.4"/>
    <d v="2025-04-04T00:00:00"/>
    <d v="2025-08-27T00:00:00"/>
    <s v="Actv"/>
    <x v="1"/>
    <s v="Director Plus"/>
    <s v="Toys"/>
    <s v="Global Traders"/>
    <x v="319"/>
    <x v="1"/>
    <x v="0"/>
    <n v="39"/>
    <n v="82"/>
    <n v="11559.6"/>
    <n v="450824.4"/>
    <x v="2"/>
    <x v="1"/>
  </r>
  <r>
    <s v="P6758"/>
    <s v="Floor Plus"/>
    <s v="Toys"/>
    <x v="5"/>
    <n v="116"/>
    <n v="94"/>
    <n v="10227.26"/>
    <n v="1186362.1599999999"/>
    <d v="2025-06-15T00:00:00"/>
    <d v="2025-09-14T00:00:00"/>
    <s v="active"/>
    <x v="1"/>
    <s v="Floor Plus"/>
    <s v="Toys"/>
    <s v="Abc Pvt Ltd"/>
    <x v="390"/>
    <x v="1"/>
    <x v="5"/>
    <n v="116"/>
    <n v="94"/>
    <n v="10227.26"/>
    <n v="1186362.1599999999"/>
    <x v="0"/>
    <x v="0"/>
  </r>
  <r>
    <s v="P5721"/>
    <s v="Explain X"/>
    <s v="Toys"/>
    <x v="3"/>
    <n v="158"/>
    <n v="52"/>
    <n v="6806.66"/>
    <n v="1075452.28"/>
    <d v="2025-01-19T00:00:00"/>
    <d v="2025-08-03T00:00:00"/>
    <s v="discontinued"/>
    <x v="4"/>
    <s v="Explain X"/>
    <s v="Toys"/>
    <s v="Quickstock"/>
    <x v="1364"/>
    <x v="1"/>
    <x v="3"/>
    <n v="158"/>
    <n v="52"/>
    <n v="6806.66"/>
    <n v="1075452.28"/>
    <x v="0"/>
    <x v="0"/>
  </r>
  <r>
    <s v="P2920"/>
    <s v="Full Lite"/>
    <s v="Electronics"/>
    <x v="1"/>
    <n v="171"/>
    <m/>
    <n v="4374.4399999999996"/>
    <n v="748029.23999999987"/>
    <d v="2025-02-05T00:00:00"/>
    <d v="2025-08-29T00:00:00"/>
    <s v="discon"/>
    <x v="4"/>
    <s v="Full Lite"/>
    <s v="Electronics"/>
    <s v="Omni Suppliers"/>
    <x v="2317"/>
    <x v="3"/>
    <x v="1"/>
    <n v="171"/>
    <n v="0"/>
    <n v="4374.4399999999996"/>
    <n v="748029.23999999987"/>
    <x v="0"/>
    <x v="0"/>
  </r>
  <r>
    <s v="P3589"/>
    <s v="Very Plus"/>
    <s v="Toys"/>
    <x v="5"/>
    <n v="95"/>
    <n v="85"/>
    <n v="3975.96"/>
    <n v="377716.2"/>
    <d v="2025-06-11T00:00:00"/>
    <d v="2025-09-03T00:00:00"/>
    <m/>
    <x v="2"/>
    <s v="Very Plus"/>
    <s v="Toys"/>
    <s v="Abc Pvt Ltd"/>
    <x v="2318"/>
    <x v="1"/>
    <x v="5"/>
    <n v="95"/>
    <n v="85"/>
    <n v="3975.96"/>
    <n v="377716.2"/>
    <x v="0"/>
    <x v="0"/>
  </r>
  <r>
    <s v="P5301"/>
    <s v="Case Plus"/>
    <s v="Groceries"/>
    <x v="3"/>
    <n v="130"/>
    <n v="65"/>
    <n v="1955.95"/>
    <n v="254273.5"/>
    <d v="2025-01-27T00:00:00"/>
    <d v="2025-07-19T00:00:00"/>
    <s v="discontinued"/>
    <x v="4"/>
    <s v="Case Plus"/>
    <s v="Groceries"/>
    <s v="Quickstock"/>
    <x v="2319"/>
    <x v="4"/>
    <x v="3"/>
    <n v="130"/>
    <n v="65"/>
    <n v="1955.95"/>
    <n v="254273.5"/>
    <x v="0"/>
    <x v="0"/>
  </r>
  <r>
    <s v="P9564"/>
    <s v="Region Mini"/>
    <s v="Clothing"/>
    <x v="0"/>
    <n v="62"/>
    <m/>
    <n v="6629.83"/>
    <n v="411049.46"/>
    <d v="2025-05-16T00:00:00"/>
    <d v="2025-07-31T00:00:00"/>
    <s v="discon"/>
    <x v="2"/>
    <s v="Region Mini"/>
    <s v="Clothing"/>
    <s v="Global Traders"/>
    <x v="2320"/>
    <x v="0"/>
    <x v="0"/>
    <n v="62"/>
    <n v="0"/>
    <n v="6629.83"/>
    <n v="411049.46"/>
    <x v="0"/>
    <x v="0"/>
  </r>
  <r>
    <s v="P8014"/>
    <s v="Beyond Lite"/>
    <s v="Toys"/>
    <x v="0"/>
    <n v="189"/>
    <m/>
    <n v="14545.83"/>
    <n v="2749161.87"/>
    <d v="2025-02-15T00:00:00"/>
    <d v="2025-08-26T00:00:00"/>
    <s v="active"/>
    <x v="2"/>
    <s v="Beyond Lite"/>
    <s v="Toys"/>
    <s v="Global Traders"/>
    <x v="2321"/>
    <x v="1"/>
    <x v="0"/>
    <n v="189"/>
    <n v="0"/>
    <n v="14545.83"/>
    <n v="2749161.87"/>
    <x v="0"/>
    <x v="0"/>
  </r>
  <r>
    <s v="P7966"/>
    <s v="Garden X"/>
    <s v="Clothing"/>
    <x v="0"/>
    <n v="173"/>
    <n v="94"/>
    <n v="8117.28"/>
    <n v="1404289.44"/>
    <d v="2025-04-15T00:00:00"/>
    <d v="2025-10-12T00:00:00"/>
    <s v="Inactive"/>
    <x v="3"/>
    <s v="Garden X"/>
    <s v="Clothing"/>
    <s v="Global Traders"/>
    <x v="2322"/>
    <x v="0"/>
    <x v="0"/>
    <n v="173"/>
    <n v="94"/>
    <n v="8117.28"/>
    <n v="1404289.44"/>
    <x v="0"/>
    <x v="0"/>
  </r>
  <r>
    <s v="P2561"/>
    <s v="Little Pro"/>
    <s v="Clothing"/>
    <x v="1"/>
    <n v="196"/>
    <n v="54"/>
    <n v="11595.08"/>
    <n v="2272635.6800000002"/>
    <d v="2025-07-02T00:00:00"/>
    <d v="2025-10-02T00:00:00"/>
    <s v="discontinued"/>
    <x v="4"/>
    <s v="Little Pro"/>
    <s v="Clothing"/>
    <s v="Omni Suppliers"/>
    <x v="2323"/>
    <x v="0"/>
    <x v="1"/>
    <n v="196"/>
    <n v="54"/>
    <n v="11595.08"/>
    <n v="2272635.6800000002"/>
    <x v="0"/>
    <x v="0"/>
  </r>
  <r>
    <s v="P4656"/>
    <s v="End Max"/>
    <s v="Groceries"/>
    <x v="0"/>
    <n v="114"/>
    <n v="70"/>
    <n v="684.19"/>
    <n v="77997.66"/>
    <d v="2025-07-05T00:00:00"/>
    <d v="2025-09-24T00:00:00"/>
    <s v="active"/>
    <x v="1"/>
    <s v="End Max"/>
    <s v="Groceries"/>
    <s v="Global Traders"/>
    <x v="2324"/>
    <x v="4"/>
    <x v="0"/>
    <n v="114"/>
    <n v="70"/>
    <n v="684.19"/>
    <n v="77997.66"/>
    <x v="0"/>
    <x v="0"/>
  </r>
  <r>
    <s v="P1209"/>
    <s v="Window Plus"/>
    <s v="Toys"/>
    <x v="0"/>
    <n v="119"/>
    <n v="26"/>
    <n v="6494.72"/>
    <n v="772871.68000000005"/>
    <d v="2025-07-09T00:00:00"/>
    <d v="2025-07-24T00:00:00"/>
    <s v="discontinued"/>
    <x v="0"/>
    <s v="Window Plus"/>
    <s v="Toys"/>
    <s v="Global Traders"/>
    <x v="2325"/>
    <x v="1"/>
    <x v="0"/>
    <n v="119"/>
    <n v="26"/>
    <n v="6494.72"/>
    <n v="772871.68000000005"/>
    <x v="0"/>
    <x v="0"/>
  </r>
  <r>
    <s v="P2853"/>
    <s v="radio x"/>
    <s v="Groceries"/>
    <x v="1"/>
    <n v="103"/>
    <n v="92"/>
    <n v="13438.69"/>
    <n v="1384185.07"/>
    <d v="2025-05-25T00:00:00"/>
    <d v="2025-08-10T00:00:00"/>
    <m/>
    <x v="2"/>
    <s v="Radio X"/>
    <s v="Groceries"/>
    <s v="Omni Suppliers"/>
    <x v="976"/>
    <x v="4"/>
    <x v="1"/>
    <n v="103"/>
    <n v="92"/>
    <n v="13438.69"/>
    <n v="1384185.07"/>
    <x v="0"/>
    <x v="0"/>
  </r>
  <r>
    <s v="P1181"/>
    <s v="Clear Plus"/>
    <s v="Furniture"/>
    <x v="3"/>
    <n v="134"/>
    <n v="36"/>
    <n v="1081.83"/>
    <n v="144965.22"/>
    <d v="2025-03-15T00:00:00"/>
    <d v="2025-10-08T00:00:00"/>
    <s v="active"/>
    <x v="4"/>
    <s v="Clear Plus"/>
    <s v="Furniture"/>
    <s v="Quickstock"/>
    <x v="2326"/>
    <x v="2"/>
    <x v="3"/>
    <n v="134"/>
    <n v="36"/>
    <n v="1081.83"/>
    <n v="144965.22"/>
    <x v="0"/>
    <x v="0"/>
  </r>
  <r>
    <s v="P8089"/>
    <s v="Treat Mini"/>
    <s v="Groceries"/>
    <x v="4"/>
    <n v="23"/>
    <n v="21"/>
    <n v="16160.73"/>
    <n v="371696.79"/>
    <d v="2025-05-26T00:00:00"/>
    <d v="2025-09-16T00:00:00"/>
    <s v="active"/>
    <x v="0"/>
    <s v="Treat Mini"/>
    <s v="Groceries"/>
    <s v="Retailmart Inc"/>
    <x v="2327"/>
    <x v="4"/>
    <x v="4"/>
    <n v="23"/>
    <n v="21"/>
    <n v="16160.73"/>
    <n v="371696.79"/>
    <x v="0"/>
    <x v="0"/>
  </r>
  <r>
    <s v="P7098"/>
    <s v="Husband X"/>
    <s v="Groceries"/>
    <x v="5"/>
    <n v="160"/>
    <n v="40"/>
    <n v="8838.41"/>
    <n v="1414145.6"/>
    <d v="2025-03-30T00:00:00"/>
    <d v="2025-09-15T00:00:00"/>
    <s v="active"/>
    <x v="4"/>
    <s v="Husband X"/>
    <s v="Groceries"/>
    <s v="Abc Pvt Ltd"/>
    <x v="1453"/>
    <x v="4"/>
    <x v="5"/>
    <n v="160"/>
    <n v="40"/>
    <n v="8838.41"/>
    <n v="1414145.6"/>
    <x v="0"/>
    <x v="0"/>
  </r>
  <r>
    <s v="P3021"/>
    <s v="Its X"/>
    <s v="Clothing"/>
    <x v="0"/>
    <n v="5"/>
    <n v="70"/>
    <n v="2784.34"/>
    <n v="13921.7"/>
    <d v="2025-04-05T00:00:00"/>
    <d v="2025-08-23T00:00:00"/>
    <s v="active"/>
    <x v="2"/>
    <s v="Its X"/>
    <s v="Clothing"/>
    <s v="Global Traders"/>
    <x v="2328"/>
    <x v="0"/>
    <x v="0"/>
    <n v="5"/>
    <n v="70"/>
    <n v="2784.34"/>
    <n v="13921.7"/>
    <x v="2"/>
    <x v="1"/>
  </r>
  <r>
    <s v="P1713"/>
    <s v="Central Lite"/>
    <s v="Clothing"/>
    <x v="0"/>
    <n v="16"/>
    <n v="55"/>
    <n v="1043.32"/>
    <n v="16693.12"/>
    <d v="2025-02-21T00:00:00"/>
    <d v="2025-07-26T00:00:00"/>
    <m/>
    <x v="1"/>
    <s v="Central Lite"/>
    <s v="Clothing"/>
    <s v="Global Traders"/>
    <x v="2329"/>
    <x v="0"/>
    <x v="0"/>
    <n v="16"/>
    <n v="55"/>
    <n v="1043.32"/>
    <n v="16693.12"/>
    <x v="2"/>
    <x v="1"/>
  </r>
  <r>
    <s v="P1863"/>
    <s v="Scene Plus"/>
    <s v="Toys"/>
    <x v="1"/>
    <n v="20"/>
    <n v="37"/>
    <n v="5276.41"/>
    <n v="105528.2"/>
    <d v="2025-03-04T00:00:00"/>
    <d v="2025-07-19T00:00:00"/>
    <m/>
    <x v="0"/>
    <s v="Scene Plus"/>
    <s v="Toys"/>
    <s v="Omni Suppliers"/>
    <x v="2330"/>
    <x v="1"/>
    <x v="1"/>
    <n v="20"/>
    <n v="37"/>
    <n v="5276.41"/>
    <n v="105528.2"/>
    <x v="2"/>
    <x v="1"/>
  </r>
  <r>
    <s v="P3304"/>
    <s v="Whether Plus"/>
    <s v="Clothing"/>
    <x v="5"/>
    <n v="141"/>
    <n v="27"/>
    <n v="8653.35"/>
    <n v="1220122.3500000001"/>
    <d v="2025-05-13T00:00:00"/>
    <d v="2025-09-30T00:00:00"/>
    <s v="Actv"/>
    <x v="1"/>
    <s v="Whether Plus"/>
    <s v="Clothing"/>
    <s v="Abc Pvt Ltd"/>
    <x v="1549"/>
    <x v="0"/>
    <x v="5"/>
    <n v="141"/>
    <n v="27"/>
    <n v="8653.35"/>
    <n v="1220122.3500000001"/>
    <x v="0"/>
    <x v="0"/>
  </r>
  <r>
    <s v="P7734"/>
    <s v="Instead Plus"/>
    <s v="Groceries"/>
    <x v="1"/>
    <n v="187"/>
    <n v="53"/>
    <n v="15190.69"/>
    <n v="2840659.03"/>
    <d v="2025-03-03T00:00:00"/>
    <d v="2025-08-04T00:00:00"/>
    <s v="discontinued"/>
    <x v="4"/>
    <s v="Instead Plus"/>
    <s v="Groceries"/>
    <s v="Omni Suppliers"/>
    <x v="584"/>
    <x v="4"/>
    <x v="1"/>
    <n v="187"/>
    <n v="53"/>
    <n v="15190.69"/>
    <n v="2840659.0300000003"/>
    <x v="0"/>
    <x v="0"/>
  </r>
  <r>
    <s v="P6106"/>
    <s v="thousand mini"/>
    <s v="Electronics"/>
    <x v="1"/>
    <n v="84"/>
    <n v="61"/>
    <n v="3759.77"/>
    <n v="315820.68"/>
    <d v="2025-05-30T00:00:00"/>
    <d v="2025-09-24T00:00:00"/>
    <m/>
    <x v="3"/>
    <s v="Thousand Mini"/>
    <s v="Electronics"/>
    <s v="Omni Suppliers"/>
    <x v="2331"/>
    <x v="3"/>
    <x v="1"/>
    <n v="84"/>
    <n v="61"/>
    <n v="3759.77"/>
    <n v="315820.68"/>
    <x v="0"/>
    <x v="0"/>
  </r>
  <r>
    <s v="P9291"/>
    <s v="Next Max"/>
    <s v="Groceries"/>
    <x v="1"/>
    <n v="38"/>
    <n v="49"/>
    <n v="16410.18"/>
    <n v="623586.84"/>
    <d v="2025-02-28T00:00:00"/>
    <d v="2025-10-09T00:00:00"/>
    <s v="Inactive"/>
    <x v="4"/>
    <s v="Next Max"/>
    <s v="Groceries"/>
    <s v="Omni Suppliers"/>
    <x v="2034"/>
    <x v="4"/>
    <x v="1"/>
    <n v="38"/>
    <n v="49"/>
    <n v="16410.18"/>
    <n v="623586.84"/>
    <x v="2"/>
    <x v="1"/>
  </r>
  <r>
    <s v="P3737"/>
    <s v="Republican Pro"/>
    <s v="Toys"/>
    <x v="4"/>
    <n v="44"/>
    <m/>
    <n v="9487.0499999999993"/>
    <n v="417430.2"/>
    <d v="2025-02-12T00:00:00"/>
    <d v="2025-08-12T00:00:00"/>
    <s v="discontinued"/>
    <x v="0"/>
    <s v="Republican Pro"/>
    <s v="Toys"/>
    <s v="Retailmart Inc"/>
    <x v="2332"/>
    <x v="1"/>
    <x v="4"/>
    <n v="44"/>
    <n v="0"/>
    <n v="9487.0499999999993"/>
    <n v="417430.19999999995"/>
    <x v="0"/>
    <x v="0"/>
  </r>
  <r>
    <s v="P5682"/>
    <s v="Age Plus"/>
    <s v="Electronics"/>
    <x v="3"/>
    <n v="5"/>
    <n v="40"/>
    <n v="11919.62"/>
    <n v="59598.100000000013"/>
    <d v="2025-05-03T00:00:00"/>
    <d v="2025-08-20T00:00:00"/>
    <m/>
    <x v="2"/>
    <s v="Age Plus"/>
    <s v="Electronics"/>
    <s v="Quickstock"/>
    <x v="2011"/>
    <x v="3"/>
    <x v="3"/>
    <n v="5"/>
    <n v="40"/>
    <n v="11919.62"/>
    <n v="59598.100000000006"/>
    <x v="2"/>
    <x v="1"/>
  </r>
  <r>
    <s v="P8250"/>
    <s v="Military Plus"/>
    <s v="Electronics"/>
    <x v="4"/>
    <n v="180"/>
    <n v="43"/>
    <n v="9297.0499999999993"/>
    <n v="1673469"/>
    <d v="2025-01-12T00:00:00"/>
    <d v="2025-07-28T00:00:00"/>
    <s v="discon"/>
    <x v="0"/>
    <s v="Military Plus"/>
    <s v="Electronics"/>
    <s v="Retailmart Inc"/>
    <x v="2268"/>
    <x v="3"/>
    <x v="4"/>
    <n v="180"/>
    <n v="43"/>
    <n v="9297.0499999999993"/>
    <n v="1673468.9999999998"/>
    <x v="0"/>
    <x v="0"/>
  </r>
  <r>
    <s v="P7723"/>
    <s v="Able Mini"/>
    <s v="Furniture"/>
    <x v="2"/>
    <n v="184"/>
    <n v="29"/>
    <n v="4682.09"/>
    <n v="861504.56"/>
    <d v="2025-02-14T00:00:00"/>
    <d v="2025-08-17T00:00:00"/>
    <s v="Actv"/>
    <x v="4"/>
    <s v="Able Mini"/>
    <s v="Furniture"/>
    <s v=""/>
    <x v="587"/>
    <x v="2"/>
    <x v="2"/>
    <n v="184"/>
    <n v="29"/>
    <n v="4682.09"/>
    <n v="861504.56"/>
    <x v="0"/>
    <x v="0"/>
  </r>
  <r>
    <s v="P2248"/>
    <s v="Use Max"/>
    <s v="Toys"/>
    <x v="2"/>
    <n v="122"/>
    <n v="57"/>
    <n v="6986.05"/>
    <n v="852298.1"/>
    <d v="2025-02-03T00:00:00"/>
    <d v="2025-08-29T00:00:00"/>
    <s v="active"/>
    <x v="4"/>
    <s v="Use Max"/>
    <s v="Toys"/>
    <s v=""/>
    <x v="2333"/>
    <x v="1"/>
    <x v="2"/>
    <n v="122"/>
    <n v="57"/>
    <n v="6986.05"/>
    <n v="852298.1"/>
    <x v="0"/>
    <x v="0"/>
  </r>
  <r>
    <s v="P7444"/>
    <s v="Example Lite"/>
    <s v="Groceries"/>
    <x v="1"/>
    <n v="64"/>
    <n v="86"/>
    <n v="2062.6"/>
    <n v="132006.39999999999"/>
    <d v="2025-03-24T00:00:00"/>
    <d v="2025-08-01T00:00:00"/>
    <s v="Inactive"/>
    <x v="2"/>
    <s v="Example Lite"/>
    <s v="Groceries"/>
    <s v="Omni Suppliers"/>
    <x v="2334"/>
    <x v="4"/>
    <x v="1"/>
    <n v="64"/>
    <n v="86"/>
    <n v="2062.6"/>
    <n v="132006.39999999999"/>
    <x v="2"/>
    <x v="1"/>
  </r>
  <r>
    <s v="P1660"/>
    <s v="Past Max"/>
    <s v="Furniture"/>
    <x v="0"/>
    <n v="148"/>
    <n v="84"/>
    <n v="9090.48"/>
    <n v="1345391.04"/>
    <d v="2025-03-10T00:00:00"/>
    <d v="2025-08-20T00:00:00"/>
    <s v="Inactive"/>
    <x v="0"/>
    <s v="Past Max"/>
    <s v="Furniture"/>
    <s v="Global Traders"/>
    <x v="2335"/>
    <x v="2"/>
    <x v="0"/>
    <n v="148"/>
    <n v="84"/>
    <n v="9090.48"/>
    <n v="1345391.04"/>
    <x v="0"/>
    <x v="0"/>
  </r>
  <r>
    <s v="P8512"/>
    <s v="Fear Plus"/>
    <s v="Groceries"/>
    <x v="0"/>
    <n v="63"/>
    <n v="68"/>
    <n v="15585.83"/>
    <n v="981907.29"/>
    <d v="2025-02-18T00:00:00"/>
    <d v="2025-08-25T00:00:00"/>
    <m/>
    <x v="4"/>
    <s v="Fear Plus"/>
    <s v="Groceries"/>
    <s v="Global Traders"/>
    <x v="2336"/>
    <x v="4"/>
    <x v="0"/>
    <n v="63"/>
    <n v="68"/>
    <n v="15585.83"/>
    <n v="981907.29"/>
    <x v="2"/>
    <x v="1"/>
  </r>
  <r>
    <s v="P6960"/>
    <s v="Step Lite"/>
    <s v="Furniture"/>
    <x v="4"/>
    <n v="159"/>
    <n v="89"/>
    <n v="8619.51"/>
    <n v="1370502.09"/>
    <d v="2025-07-13T00:00:00"/>
    <d v="2025-08-06T00:00:00"/>
    <s v="discon"/>
    <x v="1"/>
    <s v="Step Lite"/>
    <s v="Furniture"/>
    <s v="Retailmart Inc"/>
    <x v="966"/>
    <x v="2"/>
    <x v="4"/>
    <n v="159"/>
    <n v="89"/>
    <n v="8619.51"/>
    <n v="1370502.09"/>
    <x v="0"/>
    <x v="0"/>
  </r>
  <r>
    <s v="P2798"/>
    <s v="Especially Lite"/>
    <s v="Clothing"/>
    <x v="0"/>
    <n v="110"/>
    <n v="46"/>
    <n v="4343.8900000000003"/>
    <n v="477827.9"/>
    <d v="2025-04-11T00:00:00"/>
    <d v="2025-09-20T00:00:00"/>
    <s v="Actv"/>
    <x v="2"/>
    <s v="Especially Lite"/>
    <s v="Clothing"/>
    <s v="Global Traders"/>
    <x v="1102"/>
    <x v="0"/>
    <x v="0"/>
    <n v="110"/>
    <n v="46"/>
    <n v="4343.8900000000003"/>
    <n v="477827.9"/>
    <x v="0"/>
    <x v="0"/>
  </r>
  <r>
    <s v="P7337"/>
    <s v="Break Mini"/>
    <s v="Clothing"/>
    <x v="1"/>
    <n v="198"/>
    <m/>
    <n v="7864.31"/>
    <n v="1557133.38"/>
    <d v="2025-03-09T00:00:00"/>
    <d v="2025-09-21T00:00:00"/>
    <s v="discon"/>
    <x v="3"/>
    <s v="Break Mini"/>
    <s v="Clothing"/>
    <s v="Omni Suppliers"/>
    <x v="1855"/>
    <x v="0"/>
    <x v="1"/>
    <n v="198"/>
    <n v="0"/>
    <n v="7864.31"/>
    <n v="1557133.3800000001"/>
    <x v="0"/>
    <x v="0"/>
  </r>
  <r>
    <s v="P7276"/>
    <s v="Detail Lite"/>
    <s v="Groceries"/>
    <x v="1"/>
    <n v="37"/>
    <n v="69"/>
    <n v="7332.77"/>
    <n v="271312.49"/>
    <d v="2025-04-21T00:00:00"/>
    <d v="2025-08-31T00:00:00"/>
    <s v="Inactive"/>
    <x v="3"/>
    <s v="Detail Lite"/>
    <s v="Groceries"/>
    <s v="Omni Suppliers"/>
    <x v="2027"/>
    <x v="4"/>
    <x v="1"/>
    <n v="37"/>
    <n v="69"/>
    <n v="7332.77"/>
    <n v="271312.49"/>
    <x v="2"/>
    <x v="1"/>
  </r>
  <r>
    <s v="P6438"/>
    <s v="Draw Mini"/>
    <s v="Furniture"/>
    <x v="5"/>
    <n v="119"/>
    <n v="67"/>
    <n v="16758.509999999998"/>
    <n v="1994262.69"/>
    <d v="2025-01-18T00:00:00"/>
    <d v="2025-07-21T00:00:00"/>
    <s v="Actv"/>
    <x v="4"/>
    <s v="Draw Mini"/>
    <s v="Furniture"/>
    <s v="Abc Pvt Ltd"/>
    <x v="1417"/>
    <x v="2"/>
    <x v="5"/>
    <n v="119"/>
    <n v="67"/>
    <n v="16758.509999999998"/>
    <n v="1994262.6899999997"/>
    <x v="0"/>
    <x v="0"/>
  </r>
  <r>
    <s v="P1058"/>
    <s v="Choose Lite"/>
    <s v="Toys"/>
    <x v="4"/>
    <n v="76"/>
    <n v="63"/>
    <n v="808.06"/>
    <n v="61412.56"/>
    <d v="2025-06-22T00:00:00"/>
    <d v="2025-08-23T00:00:00"/>
    <s v="Inactive"/>
    <x v="2"/>
    <s v="Choose Lite"/>
    <s v="Toys"/>
    <s v="Retailmart Inc"/>
    <x v="477"/>
    <x v="1"/>
    <x v="4"/>
    <n v="76"/>
    <n v="63"/>
    <n v="808.06"/>
    <n v="61412.56"/>
    <x v="0"/>
    <x v="0"/>
  </r>
  <r>
    <s v="P3614"/>
    <s v="Deal Lite"/>
    <s v="Toys"/>
    <x v="4"/>
    <n v="54"/>
    <n v="20"/>
    <n v="2160.29"/>
    <n v="116655.66"/>
    <d v="2025-05-31T00:00:00"/>
    <d v="2025-09-28T00:00:00"/>
    <s v="active"/>
    <x v="3"/>
    <s v="Deal Lite"/>
    <s v="Toys"/>
    <s v="Retailmart Inc"/>
    <x v="2049"/>
    <x v="1"/>
    <x v="4"/>
    <n v="54"/>
    <n v="20"/>
    <n v="2160.29"/>
    <n v="116655.66"/>
    <x v="0"/>
    <x v="0"/>
  </r>
  <r>
    <s v="P9276"/>
    <s v="In X"/>
    <s v="Electronics"/>
    <x v="1"/>
    <n v="114"/>
    <n v="72"/>
    <n v="8297.66"/>
    <n v="945933.24"/>
    <d v="2025-03-27T00:00:00"/>
    <d v="2025-09-22T00:00:00"/>
    <s v="Actv"/>
    <x v="0"/>
    <s v="In X"/>
    <s v="Electronics"/>
    <s v="Omni Suppliers"/>
    <x v="2337"/>
    <x v="3"/>
    <x v="1"/>
    <n v="114"/>
    <n v="72"/>
    <n v="8297.66"/>
    <n v="945933.24"/>
    <x v="0"/>
    <x v="0"/>
  </r>
  <r>
    <s v="P4120"/>
    <s v="Indeed Plus"/>
    <s v="Toys"/>
    <x v="5"/>
    <n v="66"/>
    <n v="38"/>
    <n v="18480.349999999999"/>
    <n v="1219703.1000000001"/>
    <d v="2025-06-15T00:00:00"/>
    <d v="2025-08-14T00:00:00"/>
    <m/>
    <x v="4"/>
    <s v="Indeed Plus"/>
    <s v="Toys"/>
    <s v="Abc Pvt Ltd"/>
    <x v="1754"/>
    <x v="1"/>
    <x v="5"/>
    <n v="66"/>
    <n v="38"/>
    <n v="18480.349999999999"/>
    <n v="1219703.0999999999"/>
    <x v="0"/>
    <x v="0"/>
  </r>
  <r>
    <s v="P4190"/>
    <s v="Experience Pro"/>
    <s v="Furniture"/>
    <x v="1"/>
    <n v="179"/>
    <n v="60"/>
    <n v="8704"/>
    <n v="1558016"/>
    <d v="2025-05-13T00:00:00"/>
    <d v="2025-08-17T00:00:00"/>
    <s v="active"/>
    <x v="3"/>
    <s v="Experience Pro"/>
    <s v="Furniture"/>
    <s v="Omni Suppliers"/>
    <x v="1655"/>
    <x v="2"/>
    <x v="1"/>
    <n v="179"/>
    <n v="60"/>
    <n v="8704"/>
    <n v="1558016"/>
    <x v="0"/>
    <x v="0"/>
  </r>
  <r>
    <s v="P1932"/>
    <s v="strong mini"/>
    <s v="Clothing"/>
    <x v="5"/>
    <n v="127"/>
    <n v="64"/>
    <n v="13606.19"/>
    <n v="1727986.13"/>
    <d v="2025-04-22T00:00:00"/>
    <d v="2025-09-23T00:00:00"/>
    <s v="active"/>
    <x v="2"/>
    <s v="Strong Mini"/>
    <s v="Clothing"/>
    <s v="Abc Pvt Ltd"/>
    <x v="1915"/>
    <x v="0"/>
    <x v="5"/>
    <n v="127"/>
    <n v="64"/>
    <n v="13606.19"/>
    <n v="1727986.1300000001"/>
    <x v="0"/>
    <x v="0"/>
  </r>
  <r>
    <s v="P5852"/>
    <s v="Consumer Max"/>
    <s v="Electronics"/>
    <x v="3"/>
    <n v="103"/>
    <n v="28"/>
    <n v="11647.72"/>
    <n v="1199715.1599999999"/>
    <d v="2025-01-23T00:00:00"/>
    <d v="2025-09-02T00:00:00"/>
    <s v="active"/>
    <x v="2"/>
    <s v="Consumer Max"/>
    <s v="Electronics"/>
    <s v="Quickstock"/>
    <x v="2338"/>
    <x v="3"/>
    <x v="3"/>
    <n v="103"/>
    <n v="28"/>
    <n v="11647.72"/>
    <n v="1199715.1599999999"/>
    <x v="0"/>
    <x v="0"/>
  </r>
  <r>
    <s v="P9313"/>
    <s v="Central Pro"/>
    <s v="Furniture"/>
    <x v="4"/>
    <n v="174"/>
    <n v="20"/>
    <n v="11020.67"/>
    <n v="1917596.58"/>
    <d v="2025-02-08T00:00:00"/>
    <d v="2025-10-03T00:00:00"/>
    <m/>
    <x v="4"/>
    <s v="Central Pro"/>
    <s v="Furniture"/>
    <s v="Retailmart Inc"/>
    <x v="1484"/>
    <x v="2"/>
    <x v="4"/>
    <n v="174"/>
    <n v="20"/>
    <n v="11020.67"/>
    <n v="1917596.58"/>
    <x v="0"/>
    <x v="0"/>
  </r>
  <r>
    <s v="P3749"/>
    <s v="Instead Plus"/>
    <s v="Groceries"/>
    <x v="0"/>
    <n v="78"/>
    <n v="89"/>
    <n v="3956.99"/>
    <n v="308645.21999999997"/>
    <d v="2025-05-19T00:00:00"/>
    <d v="2025-08-12T00:00:00"/>
    <s v="discontinued"/>
    <x v="4"/>
    <s v="Instead Plus"/>
    <s v="Groceries"/>
    <s v="Global Traders"/>
    <x v="584"/>
    <x v="4"/>
    <x v="0"/>
    <n v="78"/>
    <n v="89"/>
    <n v="3956.99"/>
    <n v="308645.21999999997"/>
    <x v="2"/>
    <x v="1"/>
  </r>
  <r>
    <s v="P8101"/>
    <s v="Make Pro"/>
    <s v="Clothing"/>
    <x v="0"/>
    <n v="40"/>
    <n v="31"/>
    <n v="4630.2700000000004"/>
    <n v="185210.8"/>
    <d v="2025-06-18T00:00:00"/>
    <d v="2025-07-24T00:00:00"/>
    <s v="active"/>
    <x v="0"/>
    <s v="Make Pro"/>
    <s v="Clothing"/>
    <s v="Global Traders"/>
    <x v="2339"/>
    <x v="0"/>
    <x v="0"/>
    <n v="40"/>
    <n v="31"/>
    <n v="4630.2700000000004"/>
    <n v="185210.80000000002"/>
    <x v="0"/>
    <x v="0"/>
  </r>
  <r>
    <s v="P2315"/>
    <s v="Data Lite"/>
    <s v="Electronics"/>
    <x v="0"/>
    <n v="73"/>
    <n v="26"/>
    <n v="1106.81"/>
    <n v="80797.12999999999"/>
    <d v="2025-01-22T00:00:00"/>
    <d v="2025-08-21T00:00:00"/>
    <s v="discontinued"/>
    <x v="1"/>
    <s v="Data Lite"/>
    <s v="Electronics"/>
    <s v="Global Traders"/>
    <x v="2340"/>
    <x v="3"/>
    <x v="0"/>
    <n v="73"/>
    <n v="26"/>
    <n v="1106.81"/>
    <n v="80797.12999999999"/>
    <x v="0"/>
    <x v="0"/>
  </r>
  <r>
    <s v="P9614"/>
    <s v="Mr Plus"/>
    <s v="Furniture"/>
    <x v="0"/>
    <n v="128"/>
    <n v="82"/>
    <n v="13373.81"/>
    <n v="1711847.68"/>
    <d v="2025-02-27T00:00:00"/>
    <d v="2025-09-08T00:00:00"/>
    <s v="discon"/>
    <x v="4"/>
    <s v="Mr Plus"/>
    <s v="Furniture"/>
    <s v="Global Traders"/>
    <x v="1951"/>
    <x v="2"/>
    <x v="0"/>
    <n v="128"/>
    <n v="82"/>
    <n v="13373.81"/>
    <n v="1711847.68"/>
    <x v="0"/>
    <x v="0"/>
  </r>
  <r>
    <s v="P6620"/>
    <s v="Get Pro"/>
    <s v="Electronics"/>
    <x v="1"/>
    <n v="73"/>
    <n v="71"/>
    <n v="8957.23"/>
    <n v="653877.78999999992"/>
    <d v="2025-06-03T00:00:00"/>
    <d v="2025-09-04T00:00:00"/>
    <s v="discon"/>
    <x v="4"/>
    <s v="Get Pro"/>
    <s v="Electronics"/>
    <s v="Omni Suppliers"/>
    <x v="2341"/>
    <x v="3"/>
    <x v="1"/>
    <n v="73"/>
    <n v="71"/>
    <n v="8957.23"/>
    <n v="653877.78999999992"/>
    <x v="0"/>
    <x v="0"/>
  </r>
  <r>
    <s v="P8177"/>
    <s v="Hair Lite"/>
    <s v="Toys"/>
    <x v="3"/>
    <n v="145"/>
    <n v="66"/>
    <n v="12232.32"/>
    <n v="1773686.4"/>
    <d v="2025-02-16T00:00:00"/>
    <d v="2025-07-30T00:00:00"/>
    <s v="Actv"/>
    <x v="0"/>
    <s v="Hair Lite"/>
    <s v="Toys"/>
    <s v="Quickstock"/>
    <x v="2342"/>
    <x v="1"/>
    <x v="3"/>
    <n v="145"/>
    <n v="66"/>
    <n v="12232.32"/>
    <n v="1773686.4"/>
    <x v="0"/>
    <x v="0"/>
  </r>
  <r>
    <s v="P6397"/>
    <s v="Room Plus"/>
    <s v="Groceries"/>
    <x v="3"/>
    <n v="85"/>
    <n v="45"/>
    <n v="1599.56"/>
    <n v="135962.6"/>
    <d v="2025-05-05T00:00:00"/>
    <d v="2025-08-02T00:00:00"/>
    <m/>
    <x v="4"/>
    <s v="Room Plus"/>
    <s v="Groceries"/>
    <s v="Quickstock"/>
    <x v="2343"/>
    <x v="4"/>
    <x v="3"/>
    <n v="85"/>
    <n v="45"/>
    <n v="1599.56"/>
    <n v="135962.6"/>
    <x v="0"/>
    <x v="0"/>
  </r>
  <r>
    <s v="P5190"/>
    <s v="one plus"/>
    <s v="Electronics"/>
    <x v="1"/>
    <n v="190"/>
    <n v="25"/>
    <n v="7845.47"/>
    <n v="1490639.3"/>
    <d v="2025-02-19T00:00:00"/>
    <d v="2025-09-27T00:00:00"/>
    <s v="discontinued"/>
    <x v="3"/>
    <s v="One Plus"/>
    <s v="Electronics"/>
    <s v="Omni Suppliers"/>
    <x v="126"/>
    <x v="3"/>
    <x v="1"/>
    <n v="190"/>
    <n v="25"/>
    <n v="7845.47"/>
    <n v="1490639.3"/>
    <x v="0"/>
    <x v="0"/>
  </r>
  <r>
    <s v="P3774"/>
    <s v="Expect Max"/>
    <s v="Clothing"/>
    <x v="5"/>
    <n v="111"/>
    <n v="70"/>
    <n v="4358.91"/>
    <n v="483839.01"/>
    <d v="2025-05-31T00:00:00"/>
    <d v="2025-07-27T00:00:00"/>
    <s v="discontinued"/>
    <x v="1"/>
    <s v="Expect Max"/>
    <s v="Clothing"/>
    <s v="Abc Pvt Ltd"/>
    <x v="2344"/>
    <x v="0"/>
    <x v="5"/>
    <n v="111"/>
    <n v="70"/>
    <n v="4358.91"/>
    <n v="483839.01"/>
    <x v="0"/>
    <x v="0"/>
  </r>
  <r>
    <s v="P6321"/>
    <s v="Certainly Max"/>
    <s v="Clothing"/>
    <x v="1"/>
    <n v="5"/>
    <n v="76"/>
    <n v="6812.71"/>
    <n v="34063.550000000003"/>
    <d v="2025-05-27T00:00:00"/>
    <d v="2025-10-01T00:00:00"/>
    <s v="discon"/>
    <x v="3"/>
    <s v="Certainly Max"/>
    <s v="Clothing"/>
    <s v="Omni Suppliers"/>
    <x v="1479"/>
    <x v="0"/>
    <x v="1"/>
    <n v="5"/>
    <n v="76"/>
    <n v="6812.71"/>
    <n v="34063.550000000003"/>
    <x v="2"/>
    <x v="1"/>
  </r>
  <r>
    <s v="P9464"/>
    <s v="Because X"/>
    <s v="Toys"/>
    <x v="1"/>
    <n v="17"/>
    <n v="38"/>
    <n v="19089.57"/>
    <n v="324522.69"/>
    <d v="2025-02-11T00:00:00"/>
    <d v="2025-07-23T00:00:00"/>
    <s v="discontinued"/>
    <x v="2"/>
    <s v="Because X"/>
    <s v="Toys"/>
    <s v="Omni Suppliers"/>
    <x v="1083"/>
    <x v="1"/>
    <x v="1"/>
    <n v="17"/>
    <n v="38"/>
    <n v="19089.57"/>
    <n v="324522.69"/>
    <x v="2"/>
    <x v="1"/>
  </r>
  <r>
    <s v="P5526"/>
    <s v="Western Max"/>
    <s v="Furniture"/>
    <x v="5"/>
    <n v="122"/>
    <n v="63"/>
    <n v="5516.11"/>
    <n v="672965.41999999993"/>
    <d v="2025-06-21T00:00:00"/>
    <d v="2025-07-26T00:00:00"/>
    <s v="active"/>
    <x v="0"/>
    <s v="Western Max"/>
    <s v="Furniture"/>
    <s v="Abc Pvt Ltd"/>
    <x v="388"/>
    <x v="2"/>
    <x v="5"/>
    <n v="122"/>
    <n v="63"/>
    <n v="5516.11"/>
    <n v="672965.41999999993"/>
    <x v="0"/>
    <x v="0"/>
  </r>
  <r>
    <s v="P2941"/>
    <s v="Size Lite"/>
    <s v="Furniture"/>
    <x v="5"/>
    <n v="45"/>
    <n v="49"/>
    <n v="7532.34"/>
    <n v="338955.3"/>
    <d v="2025-07-01T00:00:00"/>
    <d v="2025-09-15T00:00:00"/>
    <s v="discon"/>
    <x v="4"/>
    <s v="Size Lite"/>
    <s v="Furniture"/>
    <s v="Abc Pvt Ltd"/>
    <x v="114"/>
    <x v="2"/>
    <x v="5"/>
    <n v="45"/>
    <n v="49"/>
    <n v="7532.34"/>
    <n v="338955.3"/>
    <x v="2"/>
    <x v="1"/>
  </r>
  <r>
    <s v="P3121"/>
    <s v="Name Lite"/>
    <s v="Furniture"/>
    <x v="1"/>
    <n v="4"/>
    <n v="42"/>
    <n v="19402.64"/>
    <n v="77610.559999999998"/>
    <d v="2025-02-11T00:00:00"/>
    <d v="2025-09-01T00:00:00"/>
    <m/>
    <x v="1"/>
    <s v="Name Lite"/>
    <s v="Furniture"/>
    <s v="Omni Suppliers"/>
    <x v="2345"/>
    <x v="2"/>
    <x v="1"/>
    <n v="4"/>
    <n v="42"/>
    <n v="19402.64"/>
    <n v="77610.559999999998"/>
    <x v="2"/>
    <x v="1"/>
  </r>
  <r>
    <s v="P6656"/>
    <s v="Series Max"/>
    <s v="Clothing"/>
    <x v="3"/>
    <n v="7"/>
    <n v="40"/>
    <n v="2849.45"/>
    <n v="19946.150000000001"/>
    <d v="2025-04-21T00:00:00"/>
    <d v="2025-09-06T00:00:00"/>
    <s v="active"/>
    <x v="2"/>
    <s v="Series Max"/>
    <s v="Clothing"/>
    <s v="Quickstock"/>
    <x v="2114"/>
    <x v="0"/>
    <x v="3"/>
    <n v="7"/>
    <n v="40"/>
    <n v="2849.45"/>
    <n v="19946.149999999998"/>
    <x v="2"/>
    <x v="1"/>
  </r>
  <r>
    <s v="P3144"/>
    <s v="Spring Lite"/>
    <s v="Furniture"/>
    <x v="4"/>
    <n v="51"/>
    <n v="66"/>
    <n v="17653.810000000001"/>
    <n v="900344.31"/>
    <d v="2025-01-12T00:00:00"/>
    <d v="2025-08-21T00:00:00"/>
    <s v="discon"/>
    <x v="3"/>
    <s v="Spring Lite"/>
    <s v="Furniture"/>
    <s v="Retailmart Inc"/>
    <x v="2346"/>
    <x v="2"/>
    <x v="4"/>
    <n v="51"/>
    <n v="66"/>
    <n v="17653.810000000001"/>
    <n v="900344.31"/>
    <x v="2"/>
    <x v="1"/>
  </r>
  <r>
    <s v="P1000"/>
    <s v="Treatment Lite"/>
    <s v="Electronics"/>
    <x v="4"/>
    <n v="62"/>
    <n v="58"/>
    <n v="4040.32"/>
    <n v="250499.84"/>
    <d v="2025-01-29T00:00:00"/>
    <d v="2025-08-13T00:00:00"/>
    <s v="Actv"/>
    <x v="3"/>
    <s v="Treatment Lite"/>
    <s v="Electronics"/>
    <s v="Retailmart Inc"/>
    <x v="2347"/>
    <x v="3"/>
    <x v="4"/>
    <n v="62"/>
    <n v="58"/>
    <n v="4040.32"/>
    <n v="250499.84"/>
    <x v="0"/>
    <x v="0"/>
  </r>
  <r>
    <s v="P2234"/>
    <s v="Writer Max"/>
    <s v="Clothing"/>
    <x v="3"/>
    <n v="192"/>
    <n v="52"/>
    <n v="17301.04"/>
    <n v="3321799.68"/>
    <d v="2025-06-02T00:00:00"/>
    <d v="2025-09-07T00:00:00"/>
    <s v="discontinued"/>
    <x v="4"/>
    <s v="Writer Max"/>
    <s v="Clothing"/>
    <s v="Quickstock"/>
    <x v="2348"/>
    <x v="0"/>
    <x v="3"/>
    <n v="192"/>
    <n v="52"/>
    <n v="17301.04"/>
    <n v="3321799.68"/>
    <x v="0"/>
    <x v="0"/>
  </r>
  <r>
    <s v="P9548"/>
    <s v="Family Plus"/>
    <s v="Clothing"/>
    <x v="5"/>
    <n v="168"/>
    <n v="31"/>
    <n v="3921.37"/>
    <n v="658790.16"/>
    <d v="2025-04-08T00:00:00"/>
    <d v="2025-08-29T00:00:00"/>
    <s v="active"/>
    <x v="1"/>
    <s v="Family Plus"/>
    <s v="Clothing"/>
    <s v="Abc Pvt Ltd"/>
    <x v="2349"/>
    <x v="0"/>
    <x v="5"/>
    <n v="168"/>
    <n v="31"/>
    <n v="3921.37"/>
    <n v="658790.16"/>
    <x v="0"/>
    <x v="0"/>
  </r>
  <r>
    <s v="P5234"/>
    <s v="Apply Plus"/>
    <s v="Groceries"/>
    <x v="5"/>
    <n v="96"/>
    <n v="38"/>
    <n v="5090.96"/>
    <n v="488732.15999999997"/>
    <d v="2025-05-31T00:00:00"/>
    <d v="2025-09-19T00:00:00"/>
    <m/>
    <x v="4"/>
    <s v="Apply Plus"/>
    <s v="Groceries"/>
    <s v="Abc Pvt Ltd"/>
    <x v="2350"/>
    <x v="4"/>
    <x v="5"/>
    <n v="96"/>
    <n v="38"/>
    <n v="5090.96"/>
    <n v="488732.16000000003"/>
    <x v="0"/>
    <x v="0"/>
  </r>
  <r>
    <s v="P8679"/>
    <s v="Seek Lite"/>
    <s v="Groceries"/>
    <x v="3"/>
    <n v="135"/>
    <n v="94"/>
    <n v="6779.72"/>
    <n v="915262.20000000007"/>
    <d v="2025-02-09T00:00:00"/>
    <d v="2025-07-21T00:00:00"/>
    <s v="discontinued"/>
    <x v="0"/>
    <s v="Seek Lite"/>
    <s v="Groceries"/>
    <s v="Quickstock"/>
    <x v="174"/>
    <x v="4"/>
    <x v="3"/>
    <n v="135"/>
    <n v="94"/>
    <n v="6779.72"/>
    <n v="915262.20000000007"/>
    <x v="0"/>
    <x v="0"/>
  </r>
  <r>
    <s v="P2038"/>
    <s v="None Max"/>
    <s v="Toys"/>
    <x v="4"/>
    <n v="96"/>
    <m/>
    <n v="16825.740000000002"/>
    <n v="1615271.04"/>
    <d v="2025-05-07T00:00:00"/>
    <d v="2025-08-22T00:00:00"/>
    <s v="discontinued"/>
    <x v="0"/>
    <s v="None Max"/>
    <s v="Toys"/>
    <s v="Retailmart Inc"/>
    <x v="2351"/>
    <x v="1"/>
    <x v="4"/>
    <n v="96"/>
    <n v="0"/>
    <n v="16825.740000000002"/>
    <n v="1615271.04"/>
    <x v="0"/>
    <x v="0"/>
  </r>
  <r>
    <s v="P1788"/>
    <s v="Station Lite"/>
    <s v="Furniture"/>
    <x v="4"/>
    <n v="79"/>
    <n v="58"/>
    <n v="14973.68"/>
    <n v="1182920.72"/>
    <d v="2025-06-15T00:00:00"/>
    <d v="2025-09-12T00:00:00"/>
    <s v="Inactive"/>
    <x v="4"/>
    <s v="Station Lite"/>
    <s v="Furniture"/>
    <s v="Retailmart Inc"/>
    <x v="2352"/>
    <x v="2"/>
    <x v="4"/>
    <n v="79"/>
    <n v="58"/>
    <n v="14973.68"/>
    <n v="1182920.72"/>
    <x v="0"/>
    <x v="0"/>
  </r>
  <r>
    <s v="P7264"/>
    <s v="World Lite"/>
    <s v="Groceries"/>
    <x v="5"/>
    <n v="123"/>
    <n v="34"/>
    <n v="9816.74"/>
    <n v="1207459.02"/>
    <d v="2025-03-22T00:00:00"/>
    <d v="2025-09-07T00:00:00"/>
    <s v="Inactive"/>
    <x v="0"/>
    <s v="World Lite"/>
    <s v="Groceries"/>
    <s v="Abc Pvt Ltd"/>
    <x v="2353"/>
    <x v="4"/>
    <x v="5"/>
    <n v="123"/>
    <n v="34"/>
    <n v="9816.74"/>
    <n v="1207459.02"/>
    <x v="0"/>
    <x v="0"/>
  </r>
  <r>
    <s v="P5823"/>
    <s v="Out Pro"/>
    <s v="Electronics"/>
    <x v="0"/>
    <n v="55"/>
    <n v="68"/>
    <n v="364.7"/>
    <n v="20058.5"/>
    <d v="2025-02-18T00:00:00"/>
    <d v="2025-10-11T00:00:00"/>
    <s v="discontinued"/>
    <x v="0"/>
    <s v="Out Pro"/>
    <s v="Electronics"/>
    <s v="Global Traders"/>
    <x v="2354"/>
    <x v="3"/>
    <x v="0"/>
    <n v="55"/>
    <n v="68"/>
    <n v="364.7"/>
    <n v="20058.5"/>
    <x v="2"/>
    <x v="1"/>
  </r>
  <r>
    <s v="P1539"/>
    <s v="Focus Max"/>
    <s v="Toys"/>
    <x v="4"/>
    <n v="99"/>
    <n v="39"/>
    <n v="13653.37"/>
    <n v="1351683.63"/>
    <d v="2025-06-06T00:00:00"/>
    <d v="2025-09-02T00:00:00"/>
    <s v="discon"/>
    <x v="0"/>
    <s v="Focus Max"/>
    <s v="Toys"/>
    <s v="Retailmart Inc"/>
    <x v="145"/>
    <x v="1"/>
    <x v="4"/>
    <n v="99"/>
    <n v="39"/>
    <n v="13653.37"/>
    <n v="1351683.6300000001"/>
    <x v="0"/>
    <x v="0"/>
  </r>
  <r>
    <s v="P4289"/>
    <s v="Range Pro"/>
    <s v="Groceries"/>
    <x v="1"/>
    <n v="50"/>
    <n v="62"/>
    <n v="2443.13"/>
    <n v="122156.5"/>
    <d v="2025-06-13T00:00:00"/>
    <d v="2025-07-18T00:00:00"/>
    <s v="discon"/>
    <x v="3"/>
    <s v="Range Pro"/>
    <s v="Groceries"/>
    <s v="Omni Suppliers"/>
    <x v="2355"/>
    <x v="4"/>
    <x v="1"/>
    <n v="50"/>
    <n v="62"/>
    <n v="2443.13"/>
    <n v="122156.5"/>
    <x v="2"/>
    <x v="1"/>
  </r>
  <r>
    <s v="P1047"/>
    <s v="Force Plus"/>
    <s v="Furniture"/>
    <x v="4"/>
    <n v="60"/>
    <n v="54"/>
    <n v="12770.65"/>
    <n v="766239"/>
    <d v="2025-06-13T00:00:00"/>
    <d v="2025-08-10T00:00:00"/>
    <s v="Inactive"/>
    <x v="1"/>
    <s v="Force Plus"/>
    <s v="Furniture"/>
    <s v="Retailmart Inc"/>
    <x v="130"/>
    <x v="2"/>
    <x v="4"/>
    <n v="60"/>
    <n v="54"/>
    <n v="12770.65"/>
    <n v="766239"/>
    <x v="0"/>
    <x v="0"/>
  </r>
  <r>
    <s v="P3802"/>
    <s v="School Lite"/>
    <s v="Electronics"/>
    <x v="4"/>
    <n v="41"/>
    <n v="88"/>
    <n v="13725.18"/>
    <n v="562732.38"/>
    <d v="2025-05-27T00:00:00"/>
    <d v="2025-08-21T00:00:00"/>
    <s v="active"/>
    <x v="0"/>
    <s v="School Lite"/>
    <s v="Electronics"/>
    <s v="Retailmart Inc"/>
    <x v="2356"/>
    <x v="3"/>
    <x v="4"/>
    <n v="41"/>
    <n v="88"/>
    <n v="13725.18"/>
    <n v="562732.38"/>
    <x v="2"/>
    <x v="1"/>
  </r>
  <r>
    <s v="P3086"/>
    <s v="Material Max"/>
    <s v="Clothing"/>
    <x v="3"/>
    <n v="68"/>
    <n v="71"/>
    <n v="13115.81"/>
    <n v="891875.08"/>
    <d v="2025-02-20T00:00:00"/>
    <d v="2025-07-25T00:00:00"/>
    <s v="Actv"/>
    <x v="0"/>
    <s v="Material Max"/>
    <s v="Clothing"/>
    <s v="Quickstock"/>
    <x v="2357"/>
    <x v="0"/>
    <x v="3"/>
    <n v="68"/>
    <n v="71"/>
    <n v="13115.81"/>
    <n v="891875.08"/>
    <x v="2"/>
    <x v="1"/>
  </r>
  <r>
    <s v="P9849"/>
    <s v="Her Mini"/>
    <s v="Toys"/>
    <x v="0"/>
    <n v="124"/>
    <n v="80"/>
    <n v="19559.02"/>
    <n v="2425318.48"/>
    <d v="2025-02-25T00:00:00"/>
    <d v="2025-07-29T00:00:00"/>
    <s v="active"/>
    <x v="0"/>
    <s v="Her Mini"/>
    <s v="Toys"/>
    <s v="Global Traders"/>
    <x v="905"/>
    <x v="1"/>
    <x v="0"/>
    <n v="124"/>
    <n v="80"/>
    <n v="19559.02"/>
    <n v="2425318.48"/>
    <x v="0"/>
    <x v="0"/>
  </r>
  <r>
    <s v="P2540"/>
    <s v="Up Pro"/>
    <s v="Clothing"/>
    <x v="3"/>
    <n v="23"/>
    <n v="83"/>
    <n v="13596.79"/>
    <n v="312726.17"/>
    <d v="2025-05-08T00:00:00"/>
    <d v="2025-08-19T00:00:00"/>
    <m/>
    <x v="2"/>
    <s v="Up Pro"/>
    <s v="Clothing"/>
    <s v="Quickstock"/>
    <x v="2358"/>
    <x v="0"/>
    <x v="3"/>
    <n v="23"/>
    <n v="83"/>
    <n v="13596.79"/>
    <n v="312726.17000000004"/>
    <x v="2"/>
    <x v="1"/>
  </r>
  <r>
    <s v="P4800"/>
    <s v="become x"/>
    <s v="Clothing"/>
    <x v="4"/>
    <n v="174"/>
    <n v="66"/>
    <n v="9692.92"/>
    <n v="1686568.08"/>
    <d v="2025-02-08T00:00:00"/>
    <d v="2025-09-28T00:00:00"/>
    <s v="active"/>
    <x v="4"/>
    <s v="Become X"/>
    <s v="Clothing"/>
    <s v="Retailmart Inc"/>
    <x v="2359"/>
    <x v="0"/>
    <x v="4"/>
    <n v="174"/>
    <n v="66"/>
    <n v="9692.92"/>
    <n v="1686568.08"/>
    <x v="0"/>
    <x v="0"/>
  </r>
  <r>
    <s v="P8115"/>
    <s v="Consider Pro"/>
    <s v="Clothing"/>
    <x v="0"/>
    <n v="121"/>
    <n v="23"/>
    <n v="18269.25"/>
    <n v="2210579.25"/>
    <d v="2025-05-13T00:00:00"/>
    <d v="2025-09-09T00:00:00"/>
    <s v="Inactive"/>
    <x v="1"/>
    <s v="Consider Pro"/>
    <s v="Clothing"/>
    <s v="Global Traders"/>
    <x v="1728"/>
    <x v="0"/>
    <x v="0"/>
    <n v="121"/>
    <n v="23"/>
    <n v="18269.25"/>
    <n v="2210579.25"/>
    <x v="0"/>
    <x v="0"/>
  </r>
  <r>
    <s v="P3256"/>
    <s v="cost max"/>
    <s v="Clothing"/>
    <x v="2"/>
    <n v="158"/>
    <n v="35"/>
    <n v="3145.44"/>
    <n v="496979.52"/>
    <d v="2025-01-25T00:00:00"/>
    <d v="2025-09-11T00:00:00"/>
    <s v="Inactive"/>
    <x v="4"/>
    <s v="Cost Max"/>
    <s v="Clothing"/>
    <s v=""/>
    <x v="1448"/>
    <x v="0"/>
    <x v="2"/>
    <n v="158"/>
    <n v="35"/>
    <n v="3145.44"/>
    <n v="496979.52"/>
    <x v="0"/>
    <x v="0"/>
  </r>
  <r>
    <s v="P8387"/>
    <s v="Student Plus"/>
    <s v="Toys"/>
    <x v="0"/>
    <n v="0"/>
    <n v="31"/>
    <n v="898.37"/>
    <n v="0"/>
    <d v="2025-04-23T00:00:00"/>
    <d v="2025-09-08T00:00:00"/>
    <s v="discontinued"/>
    <x v="3"/>
    <s v="Student Plus"/>
    <s v="Toys"/>
    <s v="Global Traders"/>
    <x v="2360"/>
    <x v="1"/>
    <x v="0"/>
    <n v="0"/>
    <n v="31"/>
    <n v="898.37"/>
    <n v="0"/>
    <x v="1"/>
    <x v="1"/>
  </r>
  <r>
    <s v="P3487"/>
    <s v="Society Lite"/>
    <s v="Electronics"/>
    <x v="1"/>
    <n v="177"/>
    <n v="39"/>
    <n v="17543.330000000002"/>
    <n v="3105169.41"/>
    <d v="2025-04-14T00:00:00"/>
    <d v="2025-10-04T00:00:00"/>
    <s v="Inactive"/>
    <x v="3"/>
    <s v="Society Lite"/>
    <s v="Electronics"/>
    <s v="Omni Suppliers"/>
    <x v="2361"/>
    <x v="3"/>
    <x v="1"/>
    <n v="177"/>
    <n v="39"/>
    <n v="17543.330000000002"/>
    <n v="3105169.41"/>
    <x v="0"/>
    <x v="0"/>
  </r>
  <r>
    <s v="P6434"/>
    <s v="Plan Lite"/>
    <s v="Groceries"/>
    <x v="3"/>
    <n v="19"/>
    <n v="55"/>
    <n v="4565.3"/>
    <n v="86740.7"/>
    <d v="2025-06-17T00:00:00"/>
    <d v="2025-08-22T00:00:00"/>
    <m/>
    <x v="1"/>
    <s v="Plan Lite"/>
    <s v="Groceries"/>
    <s v="Quickstock"/>
    <x v="148"/>
    <x v="4"/>
    <x v="3"/>
    <n v="19"/>
    <n v="55"/>
    <n v="4565.3"/>
    <n v="86740.7"/>
    <x v="2"/>
    <x v="1"/>
  </r>
  <r>
    <s v="P7286"/>
    <s v="Job Mini"/>
    <s v="Toys"/>
    <x v="1"/>
    <n v="61"/>
    <n v="22"/>
    <n v="19402.79"/>
    <n v="1183570.19"/>
    <d v="2025-07-07T00:00:00"/>
    <d v="2025-08-01T00:00:00"/>
    <s v="Inactive"/>
    <x v="0"/>
    <s v="Job Mini"/>
    <s v="Toys"/>
    <s v="Omni Suppliers"/>
    <x v="97"/>
    <x v="1"/>
    <x v="1"/>
    <n v="61"/>
    <n v="22"/>
    <n v="19402.79"/>
    <n v="1183570.19"/>
    <x v="0"/>
    <x v="0"/>
  </r>
  <r>
    <s v="P2442"/>
    <s v="mr x"/>
    <s v="Toys"/>
    <x v="2"/>
    <n v="117"/>
    <n v="90"/>
    <n v="4933.9399999999996"/>
    <n v="577270.98"/>
    <d v="2025-06-08T00:00:00"/>
    <d v="2025-10-07T00:00:00"/>
    <s v="active"/>
    <x v="3"/>
    <s v="Mr X"/>
    <s v="Toys"/>
    <s v=""/>
    <x v="1009"/>
    <x v="1"/>
    <x v="2"/>
    <n v="117"/>
    <n v="90"/>
    <n v="4933.9399999999996"/>
    <n v="577270.98"/>
    <x v="0"/>
    <x v="0"/>
  </r>
  <r>
    <s v="P4194"/>
    <s v="Whatever X"/>
    <s v="Furniture"/>
    <x v="0"/>
    <n v="142"/>
    <n v="73"/>
    <n v="5478.08"/>
    <n v="777887.36"/>
    <d v="2025-06-05T00:00:00"/>
    <d v="2025-09-24T00:00:00"/>
    <s v="active"/>
    <x v="3"/>
    <s v="Whatever X"/>
    <s v="Furniture"/>
    <s v="Global Traders"/>
    <x v="2362"/>
    <x v="2"/>
    <x v="0"/>
    <n v="142"/>
    <n v="73"/>
    <n v="5478.08"/>
    <n v="777887.36"/>
    <x v="0"/>
    <x v="0"/>
  </r>
  <r>
    <s v="P6350"/>
    <s v="Base Plus"/>
    <s v="Clothing"/>
    <x v="5"/>
    <n v="21"/>
    <n v="37"/>
    <n v="4434.0200000000004"/>
    <n v="93114.420000000013"/>
    <d v="2025-05-09T00:00:00"/>
    <d v="2025-07-17T00:00:00"/>
    <s v="Inactive"/>
    <x v="4"/>
    <s v="Base Plus"/>
    <s v="Clothing"/>
    <s v="Abc Pvt Ltd"/>
    <x v="1800"/>
    <x v="0"/>
    <x v="5"/>
    <n v="21"/>
    <n v="37"/>
    <n v="4434.0200000000004"/>
    <n v="93114.420000000013"/>
    <x v="2"/>
    <x v="1"/>
  </r>
  <r>
    <s v="P3959"/>
    <s v="Writer Lite"/>
    <s v="Furniture"/>
    <x v="4"/>
    <n v="66"/>
    <n v="49"/>
    <n v="7899.04"/>
    <n v="521336.64"/>
    <d v="2025-05-14T00:00:00"/>
    <d v="2025-07-22T00:00:00"/>
    <s v="discon"/>
    <x v="2"/>
    <s v="Writer Lite"/>
    <s v="Furniture"/>
    <s v="Retailmart Inc"/>
    <x v="1650"/>
    <x v="2"/>
    <x v="4"/>
    <n v="66"/>
    <n v="49"/>
    <n v="7899.04"/>
    <n v="521336.64"/>
    <x v="0"/>
    <x v="0"/>
  </r>
  <r>
    <s v="P4097"/>
    <s v="Decade X"/>
    <s v="Electronics"/>
    <x v="3"/>
    <n v="184"/>
    <n v="88"/>
    <n v="6502.38"/>
    <n v="1196437.92"/>
    <d v="2025-02-23T00:00:00"/>
    <d v="2025-09-14T00:00:00"/>
    <s v="active"/>
    <x v="2"/>
    <s v="Decade X"/>
    <s v="Electronics"/>
    <s v="Quickstock"/>
    <x v="701"/>
    <x v="3"/>
    <x v="3"/>
    <n v="184"/>
    <n v="88"/>
    <n v="6502.38"/>
    <n v="1196437.92"/>
    <x v="0"/>
    <x v="0"/>
  </r>
  <r>
    <s v="P1723"/>
    <s v="House Pro"/>
    <s v="Groceries"/>
    <x v="2"/>
    <n v="189"/>
    <n v="53"/>
    <n v="1924.58"/>
    <n v="363745.62"/>
    <d v="2025-01-25T00:00:00"/>
    <d v="2025-08-13T00:00:00"/>
    <s v="discontinued"/>
    <x v="3"/>
    <s v="House Pro"/>
    <s v="Groceries"/>
    <s v=""/>
    <x v="2363"/>
    <x v="4"/>
    <x v="2"/>
    <n v="189"/>
    <n v="53"/>
    <n v="1924.58"/>
    <n v="363745.62"/>
    <x v="0"/>
    <x v="0"/>
  </r>
  <r>
    <s v="P2299"/>
    <s v="Doctor Plus"/>
    <s v="Electronics"/>
    <x v="1"/>
    <n v="49"/>
    <n v="44"/>
    <n v="13129.1"/>
    <n v="643325.9"/>
    <d v="2025-04-27T00:00:00"/>
    <d v="2025-07-28T00:00:00"/>
    <s v="active"/>
    <x v="3"/>
    <s v="Doctor Plus"/>
    <s v="Electronics"/>
    <s v="Omni Suppliers"/>
    <x v="2364"/>
    <x v="3"/>
    <x v="1"/>
    <n v="49"/>
    <n v="44"/>
    <n v="13129.1"/>
    <n v="643325.9"/>
    <x v="0"/>
    <x v="0"/>
  </r>
  <r>
    <s v="P1426"/>
    <s v="Generation Plus"/>
    <s v="Furniture"/>
    <x v="5"/>
    <n v="189"/>
    <n v="95"/>
    <n v="3776.82"/>
    <n v="713818.98"/>
    <d v="2025-04-27T00:00:00"/>
    <d v="2025-08-24T00:00:00"/>
    <s v="active"/>
    <x v="3"/>
    <s v="Generation Plus"/>
    <s v="Furniture"/>
    <s v="Abc Pvt Ltd"/>
    <x v="2365"/>
    <x v="2"/>
    <x v="5"/>
    <n v="189"/>
    <n v="95"/>
    <n v="3776.82"/>
    <n v="713818.98"/>
    <x v="0"/>
    <x v="0"/>
  </r>
  <r>
    <s v="P9126"/>
    <s v="Magazine Plus"/>
    <s v="Toys"/>
    <x v="1"/>
    <n v="1"/>
    <n v="73"/>
    <n v="18743.34"/>
    <n v="18743.34"/>
    <d v="2025-07-08T00:00:00"/>
    <d v="2025-10-04T00:00:00"/>
    <s v="discon"/>
    <x v="2"/>
    <s v="Magazine Plus"/>
    <s v="Toys"/>
    <s v="Omni Suppliers"/>
    <x v="2366"/>
    <x v="1"/>
    <x v="1"/>
    <n v="1"/>
    <n v="73"/>
    <n v="18743.34"/>
    <n v="18743.34"/>
    <x v="2"/>
    <x v="1"/>
  </r>
  <r>
    <s v="P2373"/>
    <s v="Worry Plus"/>
    <s v="Electronics"/>
    <x v="1"/>
    <n v="170"/>
    <n v="80"/>
    <n v="5047.74"/>
    <n v="858115.79999999993"/>
    <d v="2025-01-27T00:00:00"/>
    <d v="2025-08-30T00:00:00"/>
    <s v="active"/>
    <x v="4"/>
    <s v="Worry Plus"/>
    <s v="Electronics"/>
    <s v="Omni Suppliers"/>
    <x v="2367"/>
    <x v="3"/>
    <x v="1"/>
    <n v="170"/>
    <n v="80"/>
    <n v="5047.74"/>
    <n v="858115.79999999993"/>
    <x v="0"/>
    <x v="0"/>
  </r>
  <r>
    <s v="P3482"/>
    <s v="Body Pro"/>
    <s v="Toys"/>
    <x v="5"/>
    <n v="169"/>
    <n v="43"/>
    <n v="7512.91"/>
    <n v="1269681.79"/>
    <d v="2025-05-25T00:00:00"/>
    <d v="2025-08-03T00:00:00"/>
    <s v="discon"/>
    <x v="3"/>
    <s v="Body Pro"/>
    <s v="Toys"/>
    <s v="Abc Pvt Ltd"/>
    <x v="1605"/>
    <x v="1"/>
    <x v="5"/>
    <n v="169"/>
    <n v="43"/>
    <n v="7512.91"/>
    <n v="1269681.79"/>
    <x v="0"/>
    <x v="0"/>
  </r>
  <r>
    <s v="P8028"/>
    <s v="Professional Plus"/>
    <s v="Clothing"/>
    <x v="4"/>
    <n v="79"/>
    <n v="69"/>
    <n v="17454.64"/>
    <n v="1378916.56"/>
    <d v="2025-03-16T00:00:00"/>
    <d v="2025-07-15T00:00:00"/>
    <m/>
    <x v="2"/>
    <s v="Professional Plus"/>
    <s v="Clothing"/>
    <s v="Retailmart Inc"/>
    <x v="2368"/>
    <x v="0"/>
    <x v="4"/>
    <n v="79"/>
    <n v="69"/>
    <n v="17454.64"/>
    <n v="1378916.56"/>
    <x v="0"/>
    <x v="0"/>
  </r>
  <r>
    <s v="P5021"/>
    <s v="Foreign Pro"/>
    <s v="Furniture"/>
    <x v="1"/>
    <n v="60"/>
    <n v="97"/>
    <n v="12980.95"/>
    <n v="778857"/>
    <d v="2025-04-04T00:00:00"/>
    <d v="2025-10-07T00:00:00"/>
    <m/>
    <x v="0"/>
    <s v="Foreign Pro"/>
    <s v="Furniture"/>
    <s v="Omni Suppliers"/>
    <x v="136"/>
    <x v="2"/>
    <x v="1"/>
    <n v="60"/>
    <n v="97"/>
    <n v="12980.95"/>
    <n v="778857"/>
    <x v="2"/>
    <x v="1"/>
  </r>
  <r>
    <s v="P8300"/>
    <s v="Middle Max"/>
    <s v="Clothing"/>
    <x v="5"/>
    <n v="99"/>
    <n v="37"/>
    <n v="16578.57"/>
    <n v="1641278.43"/>
    <d v="2025-04-28T00:00:00"/>
    <d v="2025-09-02T00:00:00"/>
    <s v="discontinued"/>
    <x v="0"/>
    <s v="Middle Max"/>
    <s v="Clothing"/>
    <s v="Abc Pvt Ltd"/>
    <x v="1701"/>
    <x v="0"/>
    <x v="5"/>
    <n v="99"/>
    <n v="37"/>
    <n v="16578.57"/>
    <n v="1641278.43"/>
    <x v="0"/>
    <x v="0"/>
  </r>
  <r>
    <s v="P3755"/>
    <s v="Maintain Mini"/>
    <s v="Toys"/>
    <x v="0"/>
    <n v="196"/>
    <m/>
    <n v="6694.81"/>
    <n v="1312182.76"/>
    <d v="2025-05-30T00:00:00"/>
    <d v="2025-09-30T00:00:00"/>
    <s v="Actv"/>
    <x v="3"/>
    <s v="Maintain Mini"/>
    <s v="Toys"/>
    <s v="Global Traders"/>
    <x v="2369"/>
    <x v="1"/>
    <x v="0"/>
    <n v="196"/>
    <n v="0"/>
    <n v="6694.81"/>
    <n v="1312182.76"/>
    <x v="0"/>
    <x v="0"/>
  </r>
  <r>
    <s v="P5691"/>
    <s v="Oil Pro"/>
    <s v="Electronics"/>
    <x v="3"/>
    <n v="172"/>
    <n v="74"/>
    <n v="13326.19"/>
    <n v="2292104.6800000002"/>
    <d v="2025-03-19T00:00:00"/>
    <d v="2025-09-07T00:00:00"/>
    <m/>
    <x v="0"/>
    <s v="Oil Pro"/>
    <s v="Electronics"/>
    <s v="Quickstock"/>
    <x v="1029"/>
    <x v="3"/>
    <x v="3"/>
    <n v="172"/>
    <n v="74"/>
    <n v="13326.19"/>
    <n v="2292104.6800000002"/>
    <x v="0"/>
    <x v="0"/>
  </r>
  <r>
    <s v="P7436"/>
    <s v="Subject Plus"/>
    <s v="Furniture"/>
    <x v="0"/>
    <n v="12"/>
    <n v="88"/>
    <n v="13613.46"/>
    <n v="163361.51999999999"/>
    <d v="2025-02-23T00:00:00"/>
    <d v="2025-10-11T00:00:00"/>
    <s v="discon"/>
    <x v="0"/>
    <s v="Subject Plus"/>
    <s v="Furniture"/>
    <s v="Global Traders"/>
    <x v="2370"/>
    <x v="2"/>
    <x v="0"/>
    <n v="12"/>
    <n v="88"/>
    <n v="13613.46"/>
    <n v="163361.51999999999"/>
    <x v="2"/>
    <x v="1"/>
  </r>
  <r>
    <s v="P8902"/>
    <s v="Record Mini"/>
    <s v="Groceries"/>
    <x v="4"/>
    <n v="19"/>
    <n v="91"/>
    <n v="8383.16"/>
    <n v="159280.04"/>
    <d v="2025-03-18T00:00:00"/>
    <d v="2025-07-16T00:00:00"/>
    <s v="active"/>
    <x v="1"/>
    <s v="Record Mini"/>
    <s v="Groceries"/>
    <s v="Retailmart Inc"/>
    <x v="2371"/>
    <x v="4"/>
    <x v="4"/>
    <n v="19"/>
    <n v="91"/>
    <n v="8383.16"/>
    <n v="159280.04"/>
    <x v="2"/>
    <x v="1"/>
  </r>
  <r>
    <s v="P2918"/>
    <s v="Then Max"/>
    <s v="Furniture"/>
    <x v="0"/>
    <n v="188"/>
    <n v="98"/>
    <n v="6084.23"/>
    <n v="1143835.24"/>
    <d v="2025-04-23T00:00:00"/>
    <d v="2025-08-22T00:00:00"/>
    <m/>
    <x v="2"/>
    <s v="Then Max"/>
    <s v="Furniture"/>
    <s v="Global Traders"/>
    <x v="2372"/>
    <x v="2"/>
    <x v="0"/>
    <n v="188"/>
    <n v="98"/>
    <n v="6084.23"/>
    <n v="1143835.24"/>
    <x v="0"/>
    <x v="0"/>
  </r>
  <r>
    <s v="P1394"/>
    <s v="Brother Pro"/>
    <s v="Groceries"/>
    <x v="1"/>
    <n v="164"/>
    <n v="30"/>
    <n v="5912.05"/>
    <n v="969576.20000000007"/>
    <d v="2025-04-26T00:00:00"/>
    <d v="2025-07-18T00:00:00"/>
    <s v="Actv"/>
    <x v="0"/>
    <s v="Brother Pro"/>
    <s v="Groceries"/>
    <s v="Omni Suppliers"/>
    <x v="2373"/>
    <x v="4"/>
    <x v="1"/>
    <n v="164"/>
    <n v="30"/>
    <n v="5912.05"/>
    <n v="969576.20000000007"/>
    <x v="0"/>
    <x v="0"/>
  </r>
  <r>
    <s v="P8108"/>
    <s v="Pretty Lite"/>
    <s v="Furniture"/>
    <x v="5"/>
    <n v="112"/>
    <n v="34"/>
    <n v="2660.73"/>
    <n v="298001.76"/>
    <d v="2025-03-01T00:00:00"/>
    <d v="2025-09-15T00:00:00"/>
    <s v="discon"/>
    <x v="4"/>
    <s v="Pretty Lite"/>
    <s v="Furniture"/>
    <s v="Abc Pvt Ltd"/>
    <x v="2374"/>
    <x v="2"/>
    <x v="5"/>
    <n v="112"/>
    <n v="34"/>
    <n v="2660.73"/>
    <n v="298001.76"/>
    <x v="0"/>
    <x v="0"/>
  </r>
  <r>
    <s v="P2119"/>
    <s v="Including Lite"/>
    <s v="Toys"/>
    <x v="4"/>
    <n v="196"/>
    <n v="27"/>
    <n v="13703.49"/>
    <n v="2685884.04"/>
    <d v="2025-06-26T00:00:00"/>
    <d v="2025-07-24T00:00:00"/>
    <s v="active"/>
    <x v="1"/>
    <s v="Including Lite"/>
    <s v="Toys"/>
    <s v="Retailmart Inc"/>
    <x v="2375"/>
    <x v="1"/>
    <x v="4"/>
    <n v="196"/>
    <n v="27"/>
    <n v="13703.49"/>
    <n v="2685884.04"/>
    <x v="0"/>
    <x v="0"/>
  </r>
  <r>
    <s v="P3217"/>
    <s v="Safe Pro"/>
    <s v="Groceries"/>
    <x v="4"/>
    <n v="158"/>
    <n v="82"/>
    <n v="8543.94"/>
    <n v="1349942.52"/>
    <d v="2025-05-24T00:00:00"/>
    <d v="2025-08-05T00:00:00"/>
    <s v="active"/>
    <x v="3"/>
    <s v="Safe Pro"/>
    <s v="Groceries"/>
    <s v="Retailmart Inc"/>
    <x v="2376"/>
    <x v="4"/>
    <x v="4"/>
    <n v="158"/>
    <n v="82"/>
    <n v="8543.94"/>
    <n v="1349942.52"/>
    <x v="0"/>
    <x v="0"/>
  </r>
  <r>
    <s v="P2017"/>
    <s v="Relate X"/>
    <s v="Toys"/>
    <x v="4"/>
    <n v="81"/>
    <n v="76"/>
    <n v="5539.72"/>
    <n v="448717.32"/>
    <d v="2025-05-29T00:00:00"/>
    <d v="2025-07-21T00:00:00"/>
    <s v="discon"/>
    <x v="2"/>
    <s v="Relate X"/>
    <s v="Toys"/>
    <s v="Retailmart Inc"/>
    <x v="363"/>
    <x v="1"/>
    <x v="4"/>
    <n v="81"/>
    <n v="76"/>
    <n v="5539.72"/>
    <n v="448717.32"/>
    <x v="0"/>
    <x v="0"/>
  </r>
  <r>
    <s v="P9239"/>
    <s v="like plus"/>
    <s v="Toys"/>
    <x v="0"/>
    <n v="79"/>
    <n v="79"/>
    <n v="13008.05"/>
    <n v="1027635.95"/>
    <d v="2025-07-13T00:00:00"/>
    <d v="2025-09-14T00:00:00"/>
    <s v="active"/>
    <x v="1"/>
    <s v="Like Plus"/>
    <s v="Toys"/>
    <s v="Global Traders"/>
    <x v="2377"/>
    <x v="1"/>
    <x v="0"/>
    <n v="79"/>
    <n v="79"/>
    <n v="13008.05"/>
    <n v="1027635.95"/>
    <x v="2"/>
    <x v="0"/>
  </r>
  <r>
    <s v="P3089"/>
    <s v="Each Pro"/>
    <s v="Groceries"/>
    <x v="5"/>
    <n v="8"/>
    <n v="70"/>
    <n v="12092.71"/>
    <n v="96741.68"/>
    <d v="2025-06-24T00:00:00"/>
    <d v="2025-07-21T00:00:00"/>
    <s v="discontinued"/>
    <x v="3"/>
    <s v="Each Pro"/>
    <s v="Groceries"/>
    <s v="Abc Pvt Ltd"/>
    <x v="118"/>
    <x v="4"/>
    <x v="5"/>
    <n v="8"/>
    <n v="70"/>
    <n v="12092.71"/>
    <n v="96741.68"/>
    <x v="2"/>
    <x v="1"/>
  </r>
  <r>
    <s v="P6064"/>
    <s v="Mouth Plus"/>
    <s v="Toys"/>
    <x v="5"/>
    <n v="36"/>
    <n v="91"/>
    <n v="6474.54"/>
    <n v="233083.44"/>
    <d v="2025-04-15T00:00:00"/>
    <d v="2025-09-09T00:00:00"/>
    <s v="Actv"/>
    <x v="4"/>
    <s v="Mouth Plus"/>
    <s v="Toys"/>
    <s v="Abc Pvt Ltd"/>
    <x v="1095"/>
    <x v="1"/>
    <x v="5"/>
    <n v="36"/>
    <n v="91"/>
    <n v="6474.54"/>
    <n v="233083.44"/>
    <x v="2"/>
    <x v="1"/>
  </r>
  <r>
    <s v="P8775"/>
    <s v="Effort Mini"/>
    <s v="Toys"/>
    <x v="3"/>
    <n v="140"/>
    <n v="62"/>
    <n v="14389.84"/>
    <n v="2014577.6"/>
    <d v="2025-03-17T00:00:00"/>
    <d v="2025-08-10T00:00:00"/>
    <s v="Inactive"/>
    <x v="0"/>
    <s v="Effort Mini"/>
    <s v="Toys"/>
    <s v="Quickstock"/>
    <x v="2378"/>
    <x v="1"/>
    <x v="3"/>
    <n v="140"/>
    <n v="62"/>
    <n v="14389.84"/>
    <n v="2014577.6"/>
    <x v="0"/>
    <x v="0"/>
  </r>
  <r>
    <s v="P7089"/>
    <s v="in lite"/>
    <s v="Clothing"/>
    <x v="4"/>
    <n v="24"/>
    <n v="40"/>
    <n v="14941.06"/>
    <n v="358585.44"/>
    <d v="2025-04-27T00:00:00"/>
    <d v="2025-07-22T00:00:00"/>
    <s v="active"/>
    <x v="1"/>
    <s v="In Lite"/>
    <s v="Clothing"/>
    <s v="Retailmart Inc"/>
    <x v="2379"/>
    <x v="0"/>
    <x v="4"/>
    <n v="24"/>
    <n v="40"/>
    <n v="14941.06"/>
    <n v="358585.44"/>
    <x v="2"/>
    <x v="1"/>
  </r>
  <r>
    <s v="P9799"/>
    <s v="Rest Mini"/>
    <s v="Groceries"/>
    <x v="3"/>
    <n v="60"/>
    <n v="33"/>
    <n v="6940.66"/>
    <n v="416439.6"/>
    <d v="2025-04-23T00:00:00"/>
    <d v="2025-09-28T00:00:00"/>
    <s v="active"/>
    <x v="0"/>
    <s v="Rest Mini"/>
    <s v="Groceries"/>
    <s v="Quickstock"/>
    <x v="735"/>
    <x v="4"/>
    <x v="3"/>
    <n v="60"/>
    <n v="33"/>
    <n v="6940.66"/>
    <n v="416439.6"/>
    <x v="0"/>
    <x v="0"/>
  </r>
  <r>
    <s v="P2300"/>
    <s v="Likely Lite"/>
    <s v="Electronics"/>
    <x v="5"/>
    <n v="151"/>
    <n v="69"/>
    <n v="4121.26"/>
    <n v="622310.26"/>
    <d v="2025-01-15T00:00:00"/>
    <d v="2025-07-25T00:00:00"/>
    <s v="discontinued"/>
    <x v="1"/>
    <s v="Likely Lite"/>
    <s v="Electronics"/>
    <s v="Abc Pvt Ltd"/>
    <x v="2380"/>
    <x v="3"/>
    <x v="5"/>
    <n v="151"/>
    <n v="69"/>
    <n v="4121.26"/>
    <n v="622310.26"/>
    <x v="0"/>
    <x v="0"/>
  </r>
  <r>
    <s v="P6567"/>
    <s v="Vote Mini"/>
    <s v="Clothing"/>
    <x v="0"/>
    <n v="63"/>
    <n v="45"/>
    <n v="7922.37"/>
    <n v="499109.31"/>
    <d v="2025-04-28T00:00:00"/>
    <d v="2025-09-12T00:00:00"/>
    <s v="discontinued"/>
    <x v="2"/>
    <s v="Vote Mini"/>
    <s v="Clothing"/>
    <s v="Global Traders"/>
    <x v="2381"/>
    <x v="0"/>
    <x v="0"/>
    <n v="63"/>
    <n v="45"/>
    <n v="7922.37"/>
    <n v="499109.31"/>
    <x v="0"/>
    <x v="0"/>
  </r>
  <r>
    <s v="P3360"/>
    <s v="Break X"/>
    <s v="Clothing"/>
    <x v="3"/>
    <m/>
    <n v="72"/>
    <n v="9128.2800000000007"/>
    <m/>
    <d v="2025-06-19T00:00:00"/>
    <d v="2025-08-12T00:00:00"/>
    <s v="discontinued"/>
    <x v="4"/>
    <s v="Break X"/>
    <s v="Clothing"/>
    <s v="Quickstock"/>
    <x v="134"/>
    <x v="0"/>
    <x v="3"/>
    <n v="0"/>
    <n v="72"/>
    <n v="9128.2800000000007"/>
    <n v="0"/>
    <x v="1"/>
    <x v="1"/>
  </r>
  <r>
    <s v="P4934"/>
    <s v="image max"/>
    <s v="Toys"/>
    <x v="0"/>
    <n v="145"/>
    <n v="54"/>
    <n v="16906.55"/>
    <n v="2451449.75"/>
    <d v="2025-03-19T00:00:00"/>
    <d v="2025-09-23T00:00:00"/>
    <s v="discon"/>
    <x v="2"/>
    <s v="Image Max"/>
    <s v="Toys"/>
    <s v="Global Traders"/>
    <x v="2382"/>
    <x v="1"/>
    <x v="0"/>
    <n v="145"/>
    <n v="54"/>
    <n v="16906.55"/>
    <n v="2451449.75"/>
    <x v="0"/>
    <x v="0"/>
  </r>
  <r>
    <s v="P6269"/>
    <s v="Debate X"/>
    <s v="Toys"/>
    <x v="5"/>
    <n v="197"/>
    <n v="80"/>
    <n v="17252.87"/>
    <n v="3398815.39"/>
    <d v="2025-03-04T00:00:00"/>
    <d v="2025-09-09T00:00:00"/>
    <s v="active"/>
    <x v="2"/>
    <s v="Debate X"/>
    <s v="Toys"/>
    <s v="Abc Pvt Ltd"/>
    <x v="1053"/>
    <x v="1"/>
    <x v="5"/>
    <n v="197"/>
    <n v="80"/>
    <n v="17252.87"/>
    <n v="3398815.3899999997"/>
    <x v="0"/>
    <x v="0"/>
  </r>
  <r>
    <s v="P9220"/>
    <s v="Ability Pro"/>
    <s v="Electronics"/>
    <x v="4"/>
    <n v="105"/>
    <n v="50"/>
    <n v="1482.56"/>
    <n v="155668.79999999999"/>
    <d v="2025-05-05T00:00:00"/>
    <d v="2025-09-20T00:00:00"/>
    <m/>
    <x v="2"/>
    <s v="Ability Pro"/>
    <s v="Electronics"/>
    <s v="Retailmart Inc"/>
    <x v="2383"/>
    <x v="3"/>
    <x v="4"/>
    <n v="105"/>
    <n v="50"/>
    <n v="1482.56"/>
    <n v="155668.79999999999"/>
    <x v="0"/>
    <x v="0"/>
  </r>
  <r>
    <s v="P6885"/>
    <s v="Long Plus"/>
    <s v="Groceries"/>
    <x v="3"/>
    <n v="129"/>
    <n v="31"/>
    <n v="14438.04"/>
    <n v="1862507.16"/>
    <d v="2025-05-06T00:00:00"/>
    <d v="2025-07-18T00:00:00"/>
    <s v="discon"/>
    <x v="3"/>
    <s v="Long Plus"/>
    <s v="Groceries"/>
    <s v="Quickstock"/>
    <x v="2384"/>
    <x v="4"/>
    <x v="3"/>
    <n v="129"/>
    <n v="31"/>
    <n v="14438.04"/>
    <n v="1862507.1600000001"/>
    <x v="0"/>
    <x v="0"/>
  </r>
  <r>
    <s v="P9951"/>
    <s v="force mini"/>
    <s v="Toys"/>
    <x v="4"/>
    <n v="109"/>
    <n v="91"/>
    <n v="14922.07"/>
    <n v="1626505.63"/>
    <d v="2025-06-02T00:00:00"/>
    <d v="2025-08-06T00:00:00"/>
    <s v="active"/>
    <x v="0"/>
    <s v="Force Mini"/>
    <s v="Toys"/>
    <s v="Retailmart Inc"/>
    <x v="2385"/>
    <x v="1"/>
    <x v="4"/>
    <n v="109"/>
    <n v="91"/>
    <n v="14922.07"/>
    <n v="1626505.63"/>
    <x v="0"/>
    <x v="0"/>
  </r>
  <r>
    <s v="P9491"/>
    <s v="Score Max"/>
    <s v="Electronics"/>
    <x v="1"/>
    <n v="114"/>
    <n v="28"/>
    <n v="14457"/>
    <n v="1648098"/>
    <d v="2025-06-21T00:00:00"/>
    <d v="2025-09-16T00:00:00"/>
    <s v="Inactive"/>
    <x v="0"/>
    <s v="Score Max"/>
    <s v="Electronics"/>
    <s v="Omni Suppliers"/>
    <x v="2386"/>
    <x v="3"/>
    <x v="1"/>
    <n v="114"/>
    <n v="28"/>
    <n v="14457"/>
    <n v="1648098"/>
    <x v="0"/>
    <x v="0"/>
  </r>
  <r>
    <s v="P3834"/>
    <s v="Personal Plus"/>
    <s v="Groceries"/>
    <x v="3"/>
    <n v="15"/>
    <n v="94"/>
    <n v="15053.58"/>
    <n v="225803.7"/>
    <d v="2025-04-15T00:00:00"/>
    <d v="2025-09-04T00:00:00"/>
    <s v="Actv"/>
    <x v="2"/>
    <s v="Personal Plus"/>
    <s v="Groceries"/>
    <s v="Quickstock"/>
    <x v="2387"/>
    <x v="4"/>
    <x v="3"/>
    <n v="15"/>
    <n v="94"/>
    <n v="15053.58"/>
    <n v="225803.7"/>
    <x v="2"/>
    <x v="1"/>
  </r>
  <r>
    <s v="P8210"/>
    <s v="Street Plus"/>
    <s v="Clothing"/>
    <x v="5"/>
    <n v="49"/>
    <n v="22"/>
    <n v="15955.32"/>
    <n v="781810.67999999993"/>
    <d v="2025-03-01T00:00:00"/>
    <d v="2025-09-27T00:00:00"/>
    <s v="Actv"/>
    <x v="2"/>
    <s v="Street Plus"/>
    <s v="Clothing"/>
    <s v="Abc Pvt Ltd"/>
    <x v="142"/>
    <x v="0"/>
    <x v="5"/>
    <n v="49"/>
    <n v="22"/>
    <n v="15955.32"/>
    <n v="781810.67999999993"/>
    <x v="0"/>
    <x v="0"/>
  </r>
  <r>
    <s v="P5671"/>
    <s v="Option Mini"/>
    <s v="Toys"/>
    <x v="0"/>
    <n v="69"/>
    <n v="66"/>
    <n v="3393.9"/>
    <n v="234179.1"/>
    <d v="2025-05-01T00:00:00"/>
    <d v="2025-08-26T00:00:00"/>
    <s v="Inactive"/>
    <x v="2"/>
    <s v="Option Mini"/>
    <s v="Toys"/>
    <s v="Global Traders"/>
    <x v="2388"/>
    <x v="1"/>
    <x v="0"/>
    <n v="69"/>
    <n v="66"/>
    <n v="3393.9"/>
    <n v="234179.1"/>
    <x v="0"/>
    <x v="0"/>
  </r>
  <r>
    <s v="P1414"/>
    <s v="Person X"/>
    <s v="Electronics"/>
    <x v="5"/>
    <n v="105"/>
    <n v="70"/>
    <n v="1174.74"/>
    <n v="123347.7"/>
    <d v="2025-05-12T00:00:00"/>
    <d v="2025-09-09T00:00:00"/>
    <m/>
    <x v="3"/>
    <s v="Person X"/>
    <s v="Electronics"/>
    <s v="Abc Pvt Ltd"/>
    <x v="124"/>
    <x v="3"/>
    <x v="5"/>
    <n v="105"/>
    <n v="70"/>
    <n v="1174.74"/>
    <n v="123347.7"/>
    <x v="0"/>
    <x v="0"/>
  </r>
  <r>
    <s v="P9898"/>
    <s v="Act Lite"/>
    <s v="Furniture"/>
    <x v="3"/>
    <n v="89"/>
    <n v="69"/>
    <n v="4464.62"/>
    <n v="397351.18"/>
    <d v="2025-03-14T00:00:00"/>
    <d v="2025-08-30T00:00:00"/>
    <s v="active"/>
    <x v="0"/>
    <s v="Act Lite"/>
    <s v="Furniture"/>
    <s v="Quickstock"/>
    <x v="1419"/>
    <x v="2"/>
    <x v="3"/>
    <n v="89"/>
    <n v="69"/>
    <n v="4464.62"/>
    <n v="397351.18"/>
    <x v="0"/>
    <x v="0"/>
  </r>
  <r>
    <s v="P4785"/>
    <s v="Phone Pro"/>
    <s v="Toys"/>
    <x v="3"/>
    <n v="65"/>
    <n v="94"/>
    <n v="7857.16"/>
    <n v="510715.4"/>
    <d v="2025-06-30T00:00:00"/>
    <d v="2025-08-21T00:00:00"/>
    <s v="active"/>
    <x v="3"/>
    <s v="Phone Pro"/>
    <s v="Toys"/>
    <s v="Quickstock"/>
    <x v="2389"/>
    <x v="1"/>
    <x v="3"/>
    <n v="65"/>
    <n v="94"/>
    <n v="7857.16"/>
    <n v="510715.39999999997"/>
    <x v="2"/>
    <x v="1"/>
  </r>
  <r>
    <s v="P6023"/>
    <s v="Notice Pro"/>
    <s v="Toys"/>
    <x v="4"/>
    <n v="104"/>
    <n v="38"/>
    <n v="18620.330000000002"/>
    <n v="1936514.32"/>
    <d v="2025-02-20T00:00:00"/>
    <d v="2025-08-14T00:00:00"/>
    <s v="Inactive"/>
    <x v="2"/>
    <s v="Notice Pro"/>
    <s v="Toys"/>
    <s v="Retailmart Inc"/>
    <x v="2390"/>
    <x v="1"/>
    <x v="4"/>
    <n v="104"/>
    <n v="38"/>
    <n v="18620.330000000002"/>
    <n v="1936514.3200000003"/>
    <x v="0"/>
    <x v="0"/>
  </r>
  <r>
    <s v="P1930"/>
    <s v="Guess Mini"/>
    <s v="Toys"/>
    <x v="1"/>
    <n v="196"/>
    <n v="46"/>
    <n v="13345.21"/>
    <n v="2615661.16"/>
    <d v="2025-06-27T00:00:00"/>
    <d v="2025-10-05T00:00:00"/>
    <s v="Inactive"/>
    <x v="2"/>
    <s v="Guess Mini"/>
    <s v="Toys"/>
    <s v="Omni Suppliers"/>
    <x v="286"/>
    <x v="1"/>
    <x v="1"/>
    <n v="196"/>
    <n v="46"/>
    <n v="13345.21"/>
    <n v="2615661.1599999997"/>
    <x v="0"/>
    <x v="0"/>
  </r>
  <r>
    <s v="P4625"/>
    <s v="why x"/>
    <s v="Furniture"/>
    <x v="3"/>
    <n v="93"/>
    <n v="91"/>
    <n v="1940.68"/>
    <n v="180483.24"/>
    <d v="2025-03-04T00:00:00"/>
    <d v="2025-09-15T00:00:00"/>
    <s v="active"/>
    <x v="4"/>
    <s v="Why X"/>
    <s v="Furniture"/>
    <s v="Quickstock"/>
    <x v="2391"/>
    <x v="2"/>
    <x v="3"/>
    <n v="93"/>
    <n v="91"/>
    <n v="1940.68"/>
    <n v="180483.24000000002"/>
    <x v="0"/>
    <x v="0"/>
  </r>
  <r>
    <s v="P8110"/>
    <s v="Actually Mini"/>
    <s v="Toys"/>
    <x v="5"/>
    <n v="197"/>
    <n v="87"/>
    <n v="7469.33"/>
    <n v="1471458.01"/>
    <d v="2025-02-10T00:00:00"/>
    <d v="2025-07-17T00:00:00"/>
    <s v="active"/>
    <x v="2"/>
    <s v="Actually Mini"/>
    <s v="Toys"/>
    <s v="Abc Pvt Ltd"/>
    <x v="2392"/>
    <x v="1"/>
    <x v="5"/>
    <n v="197"/>
    <n v="87"/>
    <n v="7469.33"/>
    <n v="1471458.01"/>
    <x v="0"/>
    <x v="0"/>
  </r>
  <r>
    <s v="P9583"/>
    <s v="Quality Lite"/>
    <s v="Electronics"/>
    <x v="4"/>
    <n v="103"/>
    <n v="20"/>
    <n v="3057.2"/>
    <n v="314891.59999999998"/>
    <d v="2025-02-08T00:00:00"/>
    <d v="2025-10-09T00:00:00"/>
    <s v="discon"/>
    <x v="3"/>
    <s v="Quality Lite"/>
    <s v="Electronics"/>
    <s v="Retailmart Inc"/>
    <x v="2393"/>
    <x v="3"/>
    <x v="4"/>
    <n v="103"/>
    <n v="20"/>
    <n v="3057.2"/>
    <n v="314891.59999999998"/>
    <x v="0"/>
    <x v="0"/>
  </r>
  <r>
    <s v="P2874"/>
    <s v="Own X"/>
    <s v="Furniture"/>
    <x v="1"/>
    <n v="11"/>
    <n v="71"/>
    <n v="18708.240000000002"/>
    <n v="205790.64"/>
    <d v="2025-02-12T00:00:00"/>
    <d v="2025-07-31T00:00:00"/>
    <s v="active"/>
    <x v="4"/>
    <s v="Own X"/>
    <s v="Furniture"/>
    <s v="Omni Suppliers"/>
    <x v="930"/>
    <x v="2"/>
    <x v="1"/>
    <n v="11"/>
    <n v="71"/>
    <n v="18708.240000000002"/>
    <n v="205790.64"/>
    <x v="2"/>
    <x v="1"/>
  </r>
  <r>
    <s v="P4198"/>
    <s v="Me Mini"/>
    <s v="Groceries"/>
    <x v="5"/>
    <n v="170"/>
    <n v="90"/>
    <n v="11752.46"/>
    <n v="1997918.2"/>
    <d v="2025-06-14T00:00:00"/>
    <d v="2025-08-22T00:00:00"/>
    <m/>
    <x v="0"/>
    <s v="Me Mini"/>
    <s v="Groceries"/>
    <s v="Abc Pvt Ltd"/>
    <x v="310"/>
    <x v="4"/>
    <x v="5"/>
    <n v="170"/>
    <n v="90"/>
    <n v="11752.46"/>
    <n v="1997918.2"/>
    <x v="0"/>
    <x v="0"/>
  </r>
  <r>
    <s v="P6404"/>
    <s v="Hospital X"/>
    <s v="Clothing"/>
    <x v="0"/>
    <n v="21"/>
    <n v="57"/>
    <n v="6891.25"/>
    <n v="144716.25"/>
    <d v="2025-02-23T00:00:00"/>
    <d v="2025-09-07T00:00:00"/>
    <s v="discontinued"/>
    <x v="1"/>
    <s v="Hospital X"/>
    <s v="Clothing"/>
    <s v="Global Traders"/>
    <x v="2394"/>
    <x v="0"/>
    <x v="0"/>
    <n v="21"/>
    <n v="57"/>
    <n v="6891.25"/>
    <n v="144716.25"/>
    <x v="2"/>
    <x v="1"/>
  </r>
  <r>
    <s v="P9689"/>
    <s v="Discover X"/>
    <s v="Furniture"/>
    <x v="0"/>
    <n v="177"/>
    <n v="88"/>
    <n v="12301.6"/>
    <n v="2177383.2000000002"/>
    <d v="2025-01-31T00:00:00"/>
    <d v="2025-07-20T00:00:00"/>
    <s v="active"/>
    <x v="2"/>
    <s v="Discover X"/>
    <s v="Furniture"/>
    <s v="Global Traders"/>
    <x v="828"/>
    <x v="2"/>
    <x v="0"/>
    <n v="177"/>
    <n v="88"/>
    <n v="12301.6"/>
    <n v="2177383.2000000002"/>
    <x v="0"/>
    <x v="0"/>
  </r>
  <r>
    <s v="P9182"/>
    <s v="Prove Mini"/>
    <s v="Clothing"/>
    <x v="5"/>
    <n v="119"/>
    <n v="66"/>
    <n v="12574.58"/>
    <n v="1496375.02"/>
    <d v="2025-04-03T00:00:00"/>
    <d v="2025-09-16T00:00:00"/>
    <s v="discon"/>
    <x v="2"/>
    <s v="Prove Mini"/>
    <s v="Clothing"/>
    <s v="Abc Pvt Ltd"/>
    <x v="2395"/>
    <x v="0"/>
    <x v="5"/>
    <n v="119"/>
    <n v="66"/>
    <n v="12574.58"/>
    <n v="1496375.02"/>
    <x v="0"/>
    <x v="0"/>
  </r>
  <r>
    <s v="P4600"/>
    <s v="Bag Pro"/>
    <s v="Groceries"/>
    <x v="5"/>
    <n v="50"/>
    <n v="82"/>
    <n v="19681.16"/>
    <n v="984058"/>
    <d v="2025-04-22T00:00:00"/>
    <d v="2025-10-04T00:00:00"/>
    <s v="active"/>
    <x v="0"/>
    <s v="Bag Pro"/>
    <s v="Groceries"/>
    <s v="Abc Pvt Ltd"/>
    <x v="551"/>
    <x v="4"/>
    <x v="5"/>
    <n v="50"/>
    <n v="82"/>
    <n v="19681.16"/>
    <n v="984058"/>
    <x v="2"/>
    <x v="1"/>
  </r>
  <r>
    <s v="P1594"/>
    <s v="Next Lite"/>
    <s v="Clothing"/>
    <x v="3"/>
    <m/>
    <n v="53"/>
    <n v="5889.85"/>
    <m/>
    <d v="2025-06-29T00:00:00"/>
    <d v="2025-09-18T00:00:00"/>
    <s v="active"/>
    <x v="2"/>
    <s v="Next Lite"/>
    <s v="Clothing"/>
    <s v="Quickstock"/>
    <x v="2396"/>
    <x v="0"/>
    <x v="3"/>
    <n v="0"/>
    <n v="53"/>
    <n v="5889.85"/>
    <n v="0"/>
    <x v="1"/>
    <x v="1"/>
  </r>
  <r>
    <s v="P6748"/>
    <s v="Human Plus"/>
    <s v="Clothing"/>
    <x v="0"/>
    <n v="117"/>
    <n v="88"/>
    <n v="9850.2099999999991"/>
    <n v="1152474.57"/>
    <d v="2025-02-24T00:00:00"/>
    <d v="2025-09-15T00:00:00"/>
    <s v="Inactive"/>
    <x v="2"/>
    <s v="Human Plus"/>
    <s v="Clothing"/>
    <s v="Global Traders"/>
    <x v="1308"/>
    <x v="0"/>
    <x v="0"/>
    <n v="117"/>
    <n v="88"/>
    <n v="9850.2099999999991"/>
    <n v="1152474.5699999998"/>
    <x v="0"/>
    <x v="0"/>
  </r>
  <r>
    <s v="P4020"/>
    <s v="Kid Mini"/>
    <s v="Toys"/>
    <x v="3"/>
    <n v="178"/>
    <n v="20"/>
    <n v="5546.38"/>
    <n v="987255.64"/>
    <d v="2025-07-06T00:00:00"/>
    <d v="2025-08-12T00:00:00"/>
    <s v="active"/>
    <x v="1"/>
    <s v="Kid Mini"/>
    <s v="Toys"/>
    <s v="Quickstock"/>
    <x v="969"/>
    <x v="1"/>
    <x v="3"/>
    <n v="178"/>
    <n v="20"/>
    <n v="5546.38"/>
    <n v="987255.64"/>
    <x v="0"/>
    <x v="0"/>
  </r>
  <r>
    <s v="P9066"/>
    <s v="Front Mini"/>
    <s v="Groceries"/>
    <x v="4"/>
    <n v="57"/>
    <n v="36"/>
    <n v="13940.46"/>
    <n v="794606.22"/>
    <d v="2025-04-03T00:00:00"/>
    <d v="2025-08-02T00:00:00"/>
    <m/>
    <x v="1"/>
    <s v="Front Mini"/>
    <s v="Groceries"/>
    <s v="Retailmart Inc"/>
    <x v="2397"/>
    <x v="4"/>
    <x v="4"/>
    <n v="57"/>
    <n v="36"/>
    <n v="13940.46"/>
    <n v="794606.22"/>
    <x v="0"/>
    <x v="0"/>
  </r>
  <r>
    <s v="P3339"/>
    <s v="Trade Lite"/>
    <s v="Furniture"/>
    <x v="4"/>
    <n v="118"/>
    <n v="24"/>
    <n v="19649.349999999999"/>
    <n v="2318623.2999999998"/>
    <d v="2025-06-23T00:00:00"/>
    <d v="2025-08-11T00:00:00"/>
    <m/>
    <x v="4"/>
    <s v="Trade Lite"/>
    <s v="Furniture"/>
    <s v="Retailmart Inc"/>
    <x v="2398"/>
    <x v="2"/>
    <x v="4"/>
    <n v="118"/>
    <n v="24"/>
    <n v="19649.349999999999"/>
    <n v="2318623.2999999998"/>
    <x v="0"/>
    <x v="0"/>
  </r>
  <r>
    <s v="P7707"/>
    <s v="Woman Pro"/>
    <s v="Clothing"/>
    <x v="0"/>
    <n v="48"/>
    <n v="25"/>
    <n v="10278.040000000001"/>
    <n v="493345.92"/>
    <d v="2025-05-22T00:00:00"/>
    <d v="2025-07-31T00:00:00"/>
    <s v="discontinued"/>
    <x v="4"/>
    <s v="Woman Pro"/>
    <s v="Clothing"/>
    <s v="Global Traders"/>
    <x v="2399"/>
    <x v="0"/>
    <x v="0"/>
    <n v="48"/>
    <n v="25"/>
    <n v="10278.040000000001"/>
    <n v="493345.92000000004"/>
    <x v="0"/>
    <x v="0"/>
  </r>
  <r>
    <s v="P4883"/>
    <s v="Movie Max"/>
    <s v="Furniture"/>
    <x v="1"/>
    <n v="40"/>
    <n v="34"/>
    <n v="3954.19"/>
    <n v="158167.6"/>
    <d v="2025-04-17T00:00:00"/>
    <d v="2025-07-19T00:00:00"/>
    <s v="active"/>
    <x v="4"/>
    <s v="Movie Max"/>
    <s v="Furniture"/>
    <s v="Omni Suppliers"/>
    <x v="2400"/>
    <x v="2"/>
    <x v="1"/>
    <n v="40"/>
    <n v="34"/>
    <n v="3954.19"/>
    <n v="158167.6"/>
    <x v="0"/>
    <x v="0"/>
  </r>
  <r>
    <s v="P6270"/>
    <s v="Security Pro"/>
    <s v="Groceries"/>
    <x v="3"/>
    <m/>
    <n v="63"/>
    <n v="11154.65"/>
    <m/>
    <d v="2025-05-17T00:00:00"/>
    <d v="2025-07-31T00:00:00"/>
    <s v="discon"/>
    <x v="3"/>
    <s v="Security Pro"/>
    <s v="Groceries"/>
    <s v="Quickstock"/>
    <x v="1312"/>
    <x v="4"/>
    <x v="3"/>
    <n v="0"/>
    <n v="63"/>
    <n v="11154.65"/>
    <n v="0"/>
    <x v="1"/>
    <x v="1"/>
  </r>
  <r>
    <s v="P1205"/>
    <s v="Goal Pro"/>
    <s v="Clothing"/>
    <x v="0"/>
    <n v="17"/>
    <n v="46"/>
    <n v="3887.25"/>
    <n v="66083.25"/>
    <d v="2025-05-07T00:00:00"/>
    <d v="2025-08-18T00:00:00"/>
    <s v="active"/>
    <x v="3"/>
    <s v="Goal Pro"/>
    <s v="Clothing"/>
    <s v="Global Traders"/>
    <x v="2277"/>
    <x v="0"/>
    <x v="0"/>
    <n v="17"/>
    <n v="46"/>
    <n v="3887.25"/>
    <n v="66083.25"/>
    <x v="2"/>
    <x v="1"/>
  </r>
  <r>
    <s v="P6691"/>
    <s v="Style Lite"/>
    <s v="Toys"/>
    <x v="0"/>
    <n v="73"/>
    <n v="68"/>
    <n v="11454.21"/>
    <n v="836157.33"/>
    <d v="2025-06-14T00:00:00"/>
    <d v="2025-09-21T00:00:00"/>
    <s v="Actv"/>
    <x v="4"/>
    <s v="Style Lite"/>
    <s v="Toys"/>
    <s v="Global Traders"/>
    <x v="2401"/>
    <x v="1"/>
    <x v="0"/>
    <n v="73"/>
    <n v="68"/>
    <n v="11454.21"/>
    <n v="836157.33"/>
    <x v="0"/>
    <x v="0"/>
  </r>
  <r>
    <s v="P7728"/>
    <s v="Draw X"/>
    <s v="Electronics"/>
    <x v="4"/>
    <n v="195"/>
    <n v="34"/>
    <n v="15736.62"/>
    <n v="3068640.9"/>
    <d v="2025-06-04T00:00:00"/>
    <d v="2025-09-21T00:00:00"/>
    <s v="Actv"/>
    <x v="4"/>
    <s v="Draw X"/>
    <s v="Electronics"/>
    <s v="Retailmart Inc"/>
    <x v="1128"/>
    <x v="3"/>
    <x v="4"/>
    <n v="195"/>
    <n v="34"/>
    <n v="15736.62"/>
    <n v="3068640.9000000004"/>
    <x v="0"/>
    <x v="0"/>
  </r>
  <r>
    <s v="P1112"/>
    <s v="Edge Plus"/>
    <s v="Clothing"/>
    <x v="4"/>
    <n v="128"/>
    <n v="26"/>
    <n v="17687.2"/>
    <n v="2263961.6000000001"/>
    <d v="2025-07-08T00:00:00"/>
    <d v="2025-08-02T00:00:00"/>
    <s v="active"/>
    <x v="4"/>
    <s v="Edge Plus"/>
    <s v="Clothing"/>
    <s v="Retailmart Inc"/>
    <x v="1450"/>
    <x v="0"/>
    <x v="4"/>
    <n v="128"/>
    <n v="26"/>
    <n v="17687.2"/>
    <n v="2263961.6000000001"/>
    <x v="0"/>
    <x v="0"/>
  </r>
  <r>
    <s v="P9977"/>
    <s v="Deep X"/>
    <s v="Electronics"/>
    <x v="3"/>
    <n v="11"/>
    <m/>
    <n v="9863.73"/>
    <n v="108501.03"/>
    <d v="2025-02-08T00:00:00"/>
    <d v="2025-08-11T00:00:00"/>
    <s v="Actv"/>
    <x v="4"/>
    <s v="Deep X"/>
    <s v="Electronics"/>
    <s v="Quickstock"/>
    <x v="1714"/>
    <x v="3"/>
    <x v="3"/>
    <n v="11"/>
    <n v="0"/>
    <n v="9863.73"/>
    <n v="108501.03"/>
    <x v="0"/>
    <x v="0"/>
  </r>
  <r>
    <s v="P3298"/>
    <s v="Probably Plus"/>
    <s v="Electronics"/>
    <x v="4"/>
    <m/>
    <n v="22"/>
    <n v="6961.7"/>
    <m/>
    <d v="2025-06-11T00:00:00"/>
    <d v="2025-08-03T00:00:00"/>
    <s v="active"/>
    <x v="1"/>
    <s v="Probably Plus"/>
    <s v="Electronics"/>
    <s v="Retailmart Inc"/>
    <x v="823"/>
    <x v="3"/>
    <x v="4"/>
    <n v="0"/>
    <n v="22"/>
    <n v="6961.7"/>
    <n v="0"/>
    <x v="1"/>
    <x v="1"/>
  </r>
  <r>
    <s v="P2381"/>
    <s v="Peace Lite"/>
    <s v="Electronics"/>
    <x v="5"/>
    <n v="14"/>
    <n v="90"/>
    <n v="12509.13"/>
    <n v="175127.82"/>
    <d v="2025-07-01T00:00:00"/>
    <d v="2025-08-24T00:00:00"/>
    <s v="discon"/>
    <x v="4"/>
    <s v="Peace Lite"/>
    <s v="Electronics"/>
    <s v="Abc Pvt Ltd"/>
    <x v="38"/>
    <x v="3"/>
    <x v="5"/>
    <n v="14"/>
    <n v="90"/>
    <n v="12509.13"/>
    <n v="175127.81999999998"/>
    <x v="2"/>
    <x v="1"/>
  </r>
  <r>
    <s v="P4574"/>
    <s v="Social Lite"/>
    <s v="Furniture"/>
    <x v="4"/>
    <n v="145"/>
    <n v="41"/>
    <n v="18635.580000000002"/>
    <n v="2702159.1"/>
    <d v="2025-02-21T00:00:00"/>
    <d v="2025-09-30T00:00:00"/>
    <s v="discontinued"/>
    <x v="1"/>
    <s v="Social Lite"/>
    <s v="Furniture"/>
    <s v="Retailmart Inc"/>
    <x v="1434"/>
    <x v="2"/>
    <x v="4"/>
    <n v="145"/>
    <n v="41"/>
    <n v="18635.580000000002"/>
    <n v="2702159.1"/>
    <x v="0"/>
    <x v="0"/>
  </r>
  <r>
    <s v="P8476"/>
    <s v="view x"/>
    <s v="Clothing"/>
    <x v="1"/>
    <n v="25"/>
    <n v="59"/>
    <n v="17069.580000000002"/>
    <n v="426739.50000000012"/>
    <d v="2025-01-23T00:00:00"/>
    <d v="2025-08-18T00:00:00"/>
    <s v="active"/>
    <x v="4"/>
    <s v="View X"/>
    <s v="Clothing"/>
    <s v="Omni Suppliers"/>
    <x v="2402"/>
    <x v="0"/>
    <x v="1"/>
    <n v="25"/>
    <n v="59"/>
    <n v="17069.580000000002"/>
    <n v="426739.50000000006"/>
    <x v="2"/>
    <x v="1"/>
  </r>
  <r>
    <s v="P3183"/>
    <s v="Same Pro"/>
    <s v="Clothing"/>
    <x v="4"/>
    <n v="20"/>
    <n v="62"/>
    <n v="10648.8"/>
    <n v="212976"/>
    <d v="2025-05-08T00:00:00"/>
    <d v="2025-09-24T00:00:00"/>
    <s v="active"/>
    <x v="2"/>
    <s v="Same Pro"/>
    <s v="Clothing"/>
    <s v="Retailmart Inc"/>
    <x v="1149"/>
    <x v="0"/>
    <x v="4"/>
    <n v="20"/>
    <n v="62"/>
    <n v="10648.8"/>
    <n v="212976"/>
    <x v="2"/>
    <x v="1"/>
  </r>
  <r>
    <s v="P3078"/>
    <s v="Start Pro"/>
    <s v="Groceries"/>
    <x v="1"/>
    <n v="154"/>
    <n v="46"/>
    <n v="17645.650000000001"/>
    <n v="2717430.1"/>
    <d v="2025-03-02T00:00:00"/>
    <d v="2025-07-25T00:00:00"/>
    <s v="active"/>
    <x v="2"/>
    <s v="Start Pro"/>
    <s v="Groceries"/>
    <s v="Omni Suppliers"/>
    <x v="1114"/>
    <x v="4"/>
    <x v="1"/>
    <n v="154"/>
    <n v="46"/>
    <n v="17645.650000000001"/>
    <n v="2717430.1"/>
    <x v="0"/>
    <x v="0"/>
  </r>
  <r>
    <s v="P2908"/>
    <s v="Worry Pro"/>
    <s v="Electronics"/>
    <x v="4"/>
    <n v="192"/>
    <n v="95"/>
    <n v="12510.48"/>
    <n v="2402012.1600000001"/>
    <d v="2025-01-13T00:00:00"/>
    <d v="2025-09-25T00:00:00"/>
    <m/>
    <x v="2"/>
    <s v="Worry Pro"/>
    <s v="Electronics"/>
    <s v="Retailmart Inc"/>
    <x v="2403"/>
    <x v="3"/>
    <x v="4"/>
    <n v="192"/>
    <n v="95"/>
    <n v="12510.48"/>
    <n v="2402012.1600000001"/>
    <x v="0"/>
    <x v="0"/>
  </r>
  <r>
    <s v="P1497"/>
    <s v="Walk Mini"/>
    <s v="Groceries"/>
    <x v="0"/>
    <n v="79"/>
    <n v="23"/>
    <n v="10056.49"/>
    <n v="794462.71"/>
    <d v="2025-04-27T00:00:00"/>
    <d v="2025-10-02T00:00:00"/>
    <s v="discontinued"/>
    <x v="4"/>
    <s v="Walk Mini"/>
    <s v="Groceries"/>
    <s v="Global Traders"/>
    <x v="2404"/>
    <x v="4"/>
    <x v="0"/>
    <n v="79"/>
    <n v="23"/>
    <n v="10056.49"/>
    <n v="794462.71"/>
    <x v="0"/>
    <x v="0"/>
  </r>
  <r>
    <s v="P7969"/>
    <s v="Interesting Max"/>
    <s v="Furniture"/>
    <x v="2"/>
    <n v="126"/>
    <n v="93"/>
    <n v="1650.14"/>
    <n v="207917.64"/>
    <d v="2025-07-05T00:00:00"/>
    <d v="2025-08-08T00:00:00"/>
    <s v="active"/>
    <x v="3"/>
    <s v="Interesting Max"/>
    <s v="Furniture"/>
    <s v=""/>
    <x v="2405"/>
    <x v="2"/>
    <x v="2"/>
    <n v="126"/>
    <n v="93"/>
    <n v="1650.14"/>
    <n v="207917.64"/>
    <x v="0"/>
    <x v="0"/>
  </r>
  <r>
    <s v="P1206"/>
    <s v="Tree X"/>
    <s v="Electronics"/>
    <x v="3"/>
    <n v="179"/>
    <n v="29"/>
    <n v="6803.77"/>
    <n v="1217874.83"/>
    <d v="2025-07-04T00:00:00"/>
    <d v="2025-10-02T00:00:00"/>
    <s v="discontinued"/>
    <x v="3"/>
    <s v="Tree X"/>
    <s v="Electronics"/>
    <s v="Quickstock"/>
    <x v="1825"/>
    <x v="3"/>
    <x v="3"/>
    <n v="179"/>
    <n v="29"/>
    <n v="6803.77"/>
    <n v="1217874.83"/>
    <x v="0"/>
    <x v="0"/>
  </r>
  <r>
    <s v="P7532"/>
    <s v="Age X"/>
    <s v="Clothing"/>
    <x v="1"/>
    <n v="24"/>
    <n v="75"/>
    <n v="15826.87"/>
    <n v="379844.88"/>
    <d v="2025-02-06T00:00:00"/>
    <d v="2025-08-08T00:00:00"/>
    <m/>
    <x v="0"/>
    <s v="Age X"/>
    <s v="Clothing"/>
    <s v="Omni Suppliers"/>
    <x v="2406"/>
    <x v="0"/>
    <x v="1"/>
    <n v="24"/>
    <n v="75"/>
    <n v="15826.87"/>
    <n v="379844.88"/>
    <x v="2"/>
    <x v="1"/>
  </r>
  <r>
    <s v="P9793"/>
    <s v="American Pro"/>
    <s v="Clothing"/>
    <x v="2"/>
    <n v="63"/>
    <n v="91"/>
    <n v="17807.599999999999"/>
    <n v="1121878.8"/>
    <d v="2025-03-17T00:00:00"/>
    <d v="2025-08-13T00:00:00"/>
    <s v="active"/>
    <x v="4"/>
    <s v="American Pro"/>
    <s v="Clothing"/>
    <s v=""/>
    <x v="2407"/>
    <x v="0"/>
    <x v="2"/>
    <n v="63"/>
    <n v="91"/>
    <n v="17807.599999999999"/>
    <n v="1121878.7999999998"/>
    <x v="2"/>
    <x v="1"/>
  </r>
  <r>
    <s v="P8000"/>
    <s v="Piece X"/>
    <s v="Furniture"/>
    <x v="1"/>
    <n v="111"/>
    <n v="95"/>
    <n v="5883.44"/>
    <n v="653061.84"/>
    <d v="2025-03-29T00:00:00"/>
    <d v="2025-09-26T00:00:00"/>
    <s v="active"/>
    <x v="2"/>
    <s v="Piece X"/>
    <s v="Furniture"/>
    <s v="Omni Suppliers"/>
    <x v="2408"/>
    <x v="2"/>
    <x v="1"/>
    <n v="111"/>
    <n v="95"/>
    <n v="5883.44"/>
    <n v="653061.84"/>
    <x v="0"/>
    <x v="0"/>
  </r>
  <r>
    <s v="P6776"/>
    <s v="Sure Pro"/>
    <s v="Furniture"/>
    <x v="0"/>
    <n v="88"/>
    <n v="65"/>
    <n v="16358.74"/>
    <n v="1439569.12"/>
    <d v="2025-05-05T00:00:00"/>
    <d v="2025-08-29T00:00:00"/>
    <s v="discontinued"/>
    <x v="1"/>
    <s v="Sure Pro"/>
    <s v="Furniture"/>
    <s v="Global Traders"/>
    <x v="2409"/>
    <x v="2"/>
    <x v="0"/>
    <n v="88"/>
    <n v="65"/>
    <n v="16358.74"/>
    <n v="1439569.1199999999"/>
    <x v="0"/>
    <x v="0"/>
  </r>
  <r>
    <s v="P2691"/>
    <s v="Not Pro"/>
    <s v="Groceries"/>
    <x v="5"/>
    <n v="177"/>
    <n v="83"/>
    <n v="5753.83"/>
    <n v="1018427.91"/>
    <d v="2025-05-18T00:00:00"/>
    <d v="2025-08-23T00:00:00"/>
    <s v="discon"/>
    <x v="0"/>
    <s v="Not Pro"/>
    <s v="Groceries"/>
    <s v="Abc Pvt Ltd"/>
    <x v="1663"/>
    <x v="4"/>
    <x v="5"/>
    <n v="177"/>
    <n v="83"/>
    <n v="5753.83"/>
    <n v="1018427.91"/>
    <x v="0"/>
    <x v="0"/>
  </r>
  <r>
    <s v="P8735"/>
    <s v="city lite"/>
    <s v="Toys"/>
    <x v="5"/>
    <n v="58"/>
    <n v="24"/>
    <n v="1179.47"/>
    <n v="68409.259999999995"/>
    <d v="2025-04-04T00:00:00"/>
    <d v="2025-09-29T00:00:00"/>
    <s v="active"/>
    <x v="3"/>
    <s v="City Lite"/>
    <s v="Toys"/>
    <s v="Abc Pvt Ltd"/>
    <x v="2410"/>
    <x v="1"/>
    <x v="5"/>
    <n v="58"/>
    <n v="24"/>
    <n v="1179.47"/>
    <n v="68409.259999999995"/>
    <x v="0"/>
    <x v="0"/>
  </r>
  <r>
    <s v="P1967"/>
    <s v="Hair Pro"/>
    <s v="Toys"/>
    <x v="5"/>
    <n v="124"/>
    <n v="76"/>
    <n v="13484.74"/>
    <n v="1672107.76"/>
    <d v="2025-04-01T00:00:00"/>
    <d v="2025-10-01T00:00:00"/>
    <s v="discontinued"/>
    <x v="1"/>
    <s v="Hair Pro"/>
    <s v="Toys"/>
    <s v="Abc Pvt Ltd"/>
    <x v="2411"/>
    <x v="1"/>
    <x v="5"/>
    <n v="124"/>
    <n v="76"/>
    <n v="13484.74"/>
    <n v="1672107.76"/>
    <x v="0"/>
    <x v="0"/>
  </r>
  <r>
    <s v="P3968"/>
    <s v="Risk Pro"/>
    <s v="Clothing"/>
    <x v="4"/>
    <n v="101"/>
    <n v="63"/>
    <n v="5343.58"/>
    <n v="539701.57999999996"/>
    <d v="2025-02-24T00:00:00"/>
    <d v="2025-08-29T00:00:00"/>
    <s v="Actv"/>
    <x v="3"/>
    <s v="Risk Pro"/>
    <s v="Clothing"/>
    <s v="Retailmart Inc"/>
    <x v="2412"/>
    <x v="0"/>
    <x v="4"/>
    <n v="101"/>
    <n v="63"/>
    <n v="5343.58"/>
    <n v="539701.57999999996"/>
    <x v="0"/>
    <x v="0"/>
  </r>
  <r>
    <s v="P6992"/>
    <s v="Eat Plus"/>
    <s v="Groceries"/>
    <x v="4"/>
    <n v="50"/>
    <n v="72"/>
    <n v="13925.31"/>
    <n v="696265.5"/>
    <d v="2025-03-13T00:00:00"/>
    <d v="2025-09-12T00:00:00"/>
    <s v="Actv"/>
    <x v="1"/>
    <s v="Eat Plus"/>
    <s v="Groceries"/>
    <s v="Retailmart Inc"/>
    <x v="21"/>
    <x v="4"/>
    <x v="4"/>
    <n v="50"/>
    <n v="72"/>
    <n v="13925.31"/>
    <n v="696265.5"/>
    <x v="2"/>
    <x v="1"/>
  </r>
  <r>
    <s v="P7023"/>
    <s v="Again Pro"/>
    <s v="Electronics"/>
    <x v="4"/>
    <n v="122"/>
    <n v="96"/>
    <n v="8915.43"/>
    <n v="1087682.46"/>
    <d v="2025-04-08T00:00:00"/>
    <d v="2025-09-14T00:00:00"/>
    <s v="discon"/>
    <x v="0"/>
    <s v="Again Pro"/>
    <s v="Electronics"/>
    <s v="Retailmart Inc"/>
    <x v="2413"/>
    <x v="3"/>
    <x v="4"/>
    <n v="122"/>
    <n v="96"/>
    <n v="8915.43"/>
    <n v="1087682.46"/>
    <x v="0"/>
    <x v="0"/>
  </r>
  <r>
    <s v="P8607"/>
    <s v="Example X"/>
    <s v="Clothing"/>
    <x v="1"/>
    <n v="176"/>
    <n v="61"/>
    <n v="11415.9"/>
    <n v="2009198.4"/>
    <d v="2025-05-24T00:00:00"/>
    <d v="2025-08-26T00:00:00"/>
    <s v="Inactive"/>
    <x v="2"/>
    <s v="Example X"/>
    <s v="Clothing"/>
    <s v="Omni Suppliers"/>
    <x v="2414"/>
    <x v="0"/>
    <x v="1"/>
    <n v="176"/>
    <n v="61"/>
    <n v="11415.9"/>
    <n v="2009198.4"/>
    <x v="0"/>
    <x v="0"/>
  </r>
  <r>
    <s v="P6412"/>
    <s v="Eat Lite"/>
    <s v="Furniture"/>
    <x v="0"/>
    <n v="145"/>
    <n v="39"/>
    <n v="1262.3499999999999"/>
    <n v="183040.75"/>
    <d v="2025-04-17T00:00:00"/>
    <d v="2025-10-07T00:00:00"/>
    <s v="Actv"/>
    <x v="2"/>
    <s v="Eat Lite"/>
    <s v="Furniture"/>
    <s v="Global Traders"/>
    <x v="2415"/>
    <x v="2"/>
    <x v="0"/>
    <n v="145"/>
    <n v="39"/>
    <n v="1262.3499999999999"/>
    <n v="183040.75"/>
    <x v="0"/>
    <x v="0"/>
  </r>
  <r>
    <s v="P8549"/>
    <s v="Use Mini"/>
    <s v="Electronics"/>
    <x v="0"/>
    <n v="152"/>
    <n v="34"/>
    <n v="18167.23"/>
    <n v="2761418.96"/>
    <d v="2025-06-17T00:00:00"/>
    <d v="2025-09-13T00:00:00"/>
    <s v="discon"/>
    <x v="0"/>
    <s v="Use Mini"/>
    <s v="Electronics"/>
    <s v="Global Traders"/>
    <x v="2416"/>
    <x v="3"/>
    <x v="0"/>
    <n v="152"/>
    <n v="34"/>
    <n v="18167.23"/>
    <n v="2761418.96"/>
    <x v="0"/>
    <x v="0"/>
  </r>
  <r>
    <s v="P3293"/>
    <s v="Against Lite"/>
    <s v="Toys"/>
    <x v="3"/>
    <n v="13"/>
    <n v="52"/>
    <n v="7701.01"/>
    <n v="100113.13"/>
    <d v="2025-03-19T00:00:00"/>
    <d v="2025-09-04T00:00:00"/>
    <s v="Inactive"/>
    <x v="2"/>
    <s v="Against Lite"/>
    <s v="Toys"/>
    <s v="Quickstock"/>
    <x v="764"/>
    <x v="1"/>
    <x v="3"/>
    <n v="13"/>
    <n v="52"/>
    <n v="7701.01"/>
    <n v="100113.13"/>
    <x v="2"/>
    <x v="1"/>
  </r>
  <r>
    <s v="P7162"/>
    <s v="partner plus"/>
    <s v="Groceries"/>
    <x v="1"/>
    <n v="151"/>
    <n v="23"/>
    <n v="19797.34"/>
    <n v="2989398.34"/>
    <d v="2025-01-13T00:00:00"/>
    <d v="2025-07-24T00:00:00"/>
    <s v="active"/>
    <x v="1"/>
    <s v="Partner Plus"/>
    <s v="Groceries"/>
    <s v="Omni Suppliers"/>
    <x v="2417"/>
    <x v="4"/>
    <x v="1"/>
    <n v="151"/>
    <n v="23"/>
    <n v="19797.34"/>
    <n v="2989398.34"/>
    <x v="0"/>
    <x v="0"/>
  </r>
  <r>
    <s v="P6945"/>
    <s v="Nature Pro"/>
    <s v="Furniture"/>
    <x v="2"/>
    <n v="159"/>
    <n v="28"/>
    <n v="19487.64"/>
    <n v="3098534.76"/>
    <d v="2025-06-24T00:00:00"/>
    <d v="2025-07-15T00:00:00"/>
    <m/>
    <x v="1"/>
    <s v="Nature Pro"/>
    <s v="Furniture"/>
    <s v=""/>
    <x v="660"/>
    <x v="2"/>
    <x v="2"/>
    <n v="159"/>
    <n v="28"/>
    <n v="19487.64"/>
    <n v="3098534.76"/>
    <x v="0"/>
    <x v="0"/>
  </r>
  <r>
    <s v="P4187"/>
    <s v="Including Max"/>
    <s v="Furniture"/>
    <x v="4"/>
    <n v="147"/>
    <n v="93"/>
    <n v="3918.81"/>
    <n v="576065.06999999995"/>
    <d v="2025-06-26T00:00:00"/>
    <d v="2025-07-19T00:00:00"/>
    <s v="discontinued"/>
    <x v="1"/>
    <s v="Including Max"/>
    <s v="Furniture"/>
    <s v="Retailmart Inc"/>
    <x v="2418"/>
    <x v="2"/>
    <x v="4"/>
    <n v="147"/>
    <n v="93"/>
    <n v="3918.81"/>
    <n v="576065.06999999995"/>
    <x v="0"/>
    <x v="0"/>
  </r>
  <r>
    <s v="P8097"/>
    <s v="Check Plus"/>
    <s v="Furniture"/>
    <x v="5"/>
    <n v="21"/>
    <n v="86"/>
    <n v="19314.23"/>
    <n v="405598.83"/>
    <d v="2025-07-09T00:00:00"/>
    <d v="2025-08-23T00:00:00"/>
    <s v="Inactive"/>
    <x v="0"/>
    <s v="Check Plus"/>
    <s v="Furniture"/>
    <s v="Abc Pvt Ltd"/>
    <x v="2419"/>
    <x v="2"/>
    <x v="5"/>
    <n v="21"/>
    <n v="86"/>
    <n v="19314.23"/>
    <n v="405598.83"/>
    <x v="2"/>
    <x v="1"/>
  </r>
  <r>
    <s v="P7831"/>
    <s v="Box X"/>
    <s v="Furniture"/>
    <x v="5"/>
    <n v="135"/>
    <n v="92"/>
    <n v="11332.5"/>
    <n v="1529887.5"/>
    <d v="2025-05-21T00:00:00"/>
    <d v="2025-07-29T00:00:00"/>
    <s v="active"/>
    <x v="2"/>
    <s v="Box X"/>
    <s v="Furniture"/>
    <s v="Abc Pvt Ltd"/>
    <x v="2420"/>
    <x v="2"/>
    <x v="5"/>
    <n v="135"/>
    <n v="92"/>
    <n v="11332.5"/>
    <n v="1529887.5"/>
    <x v="0"/>
    <x v="0"/>
  </r>
  <r>
    <s v="P9022"/>
    <s v="Stand X"/>
    <s v="Furniture"/>
    <x v="3"/>
    <n v="64"/>
    <n v="74"/>
    <n v="6133.45"/>
    <n v="392540.8"/>
    <d v="2025-04-21T00:00:00"/>
    <d v="2025-07-20T00:00:00"/>
    <s v="active"/>
    <x v="0"/>
    <s v="Stand X"/>
    <s v="Furniture"/>
    <s v="Quickstock"/>
    <x v="1092"/>
    <x v="2"/>
    <x v="3"/>
    <n v="64"/>
    <n v="74"/>
    <n v="6133.45"/>
    <n v="392540.8"/>
    <x v="2"/>
    <x v="1"/>
  </r>
  <r>
    <s v="P4903"/>
    <s v="Trouble Mini"/>
    <s v="Groceries"/>
    <x v="4"/>
    <n v="29"/>
    <n v="27"/>
    <n v="4193.3"/>
    <n v="121605.7"/>
    <d v="2025-02-26T00:00:00"/>
    <d v="2025-07-15T00:00:00"/>
    <m/>
    <x v="4"/>
    <s v="Trouble Mini"/>
    <s v="Groceries"/>
    <s v="Retailmart Inc"/>
    <x v="478"/>
    <x v="4"/>
    <x v="4"/>
    <n v="29"/>
    <n v="27"/>
    <n v="4193.3"/>
    <n v="121605.70000000001"/>
    <x v="0"/>
    <x v="0"/>
  </r>
  <r>
    <s v="P2152"/>
    <s v="turn pro"/>
    <s v="Clothing"/>
    <x v="3"/>
    <n v="14"/>
    <n v="57"/>
    <n v="19627.5"/>
    <n v="274785"/>
    <d v="2025-01-31T00:00:00"/>
    <d v="2025-07-24T00:00:00"/>
    <s v="discon"/>
    <x v="2"/>
    <s v="Turn Pro"/>
    <s v="Clothing"/>
    <s v="Quickstock"/>
    <x v="2421"/>
    <x v="0"/>
    <x v="3"/>
    <n v="14"/>
    <n v="57"/>
    <n v="19627.5"/>
    <n v="274785"/>
    <x v="2"/>
    <x v="1"/>
  </r>
  <r>
    <s v="P4245"/>
    <s v="Different Plus"/>
    <s v="Groceries"/>
    <x v="1"/>
    <n v="180"/>
    <n v="45"/>
    <n v="18465.560000000001"/>
    <n v="3323800.8"/>
    <d v="2025-03-02T00:00:00"/>
    <d v="2025-09-03T00:00:00"/>
    <s v="active"/>
    <x v="0"/>
    <s v="Different Plus"/>
    <s v="Groceries"/>
    <s v="Omni Suppliers"/>
    <x v="1109"/>
    <x v="4"/>
    <x v="1"/>
    <n v="180"/>
    <n v="45"/>
    <n v="18465.560000000001"/>
    <n v="3323800.8000000003"/>
    <x v="0"/>
    <x v="0"/>
  </r>
  <r>
    <s v="P9679"/>
    <s v="Person Lite"/>
    <s v="Clothing"/>
    <x v="4"/>
    <n v="122"/>
    <n v="86"/>
    <n v="11605.44"/>
    <n v="1415863.68"/>
    <d v="2025-07-13T00:00:00"/>
    <d v="2025-09-14T00:00:00"/>
    <s v="Actv"/>
    <x v="1"/>
    <s v="Person Lite"/>
    <s v="Clothing"/>
    <s v="Retailmart Inc"/>
    <x v="427"/>
    <x v="0"/>
    <x v="4"/>
    <n v="122"/>
    <n v="86"/>
    <n v="11605.44"/>
    <n v="1415863.6800000002"/>
    <x v="0"/>
    <x v="0"/>
  </r>
  <r>
    <s v="P5075"/>
    <s v="Offer Max"/>
    <s v="Furniture"/>
    <x v="5"/>
    <n v="107"/>
    <n v="79"/>
    <n v="698"/>
    <n v="74686"/>
    <d v="2025-03-06T00:00:00"/>
    <d v="2025-09-06T00:00:00"/>
    <s v="active"/>
    <x v="4"/>
    <s v="Offer Max"/>
    <s v="Furniture"/>
    <s v="Abc Pvt Ltd"/>
    <x v="2422"/>
    <x v="2"/>
    <x v="5"/>
    <n v="107"/>
    <n v="79"/>
    <n v="698"/>
    <n v="74686"/>
    <x v="0"/>
    <x v="0"/>
  </r>
  <r>
    <s v="P7932"/>
    <s v="able mini"/>
    <s v="Furniture"/>
    <x v="5"/>
    <n v="168"/>
    <n v="67"/>
    <n v="3357.83"/>
    <n v="564115.43999999994"/>
    <d v="2025-05-06T00:00:00"/>
    <d v="2025-10-02T00:00:00"/>
    <s v="active"/>
    <x v="1"/>
    <s v="Able Mini"/>
    <s v="Furniture"/>
    <s v="Abc Pvt Ltd"/>
    <x v="587"/>
    <x v="2"/>
    <x v="5"/>
    <n v="168"/>
    <n v="67"/>
    <n v="3357.83"/>
    <n v="564115.43999999994"/>
    <x v="0"/>
    <x v="0"/>
  </r>
  <r>
    <s v="P1460"/>
    <s v="Remember Max"/>
    <s v="Furniture"/>
    <x v="4"/>
    <n v="35"/>
    <n v="43"/>
    <n v="19480.009999999998"/>
    <n v="681800.35"/>
    <d v="2025-05-08T00:00:00"/>
    <d v="2025-08-29T00:00:00"/>
    <s v="active"/>
    <x v="4"/>
    <s v="Remember Max"/>
    <s v="Furniture"/>
    <s v="Retailmart Inc"/>
    <x v="1920"/>
    <x v="2"/>
    <x v="4"/>
    <n v="35"/>
    <n v="43"/>
    <n v="19480.009999999998"/>
    <n v="681800.35"/>
    <x v="2"/>
    <x v="1"/>
  </r>
  <r>
    <s v="P3521"/>
    <s v="Doctor Lite"/>
    <s v="Toys"/>
    <x v="4"/>
    <n v="148"/>
    <n v="37"/>
    <n v="15474.31"/>
    <n v="2290197.88"/>
    <d v="2025-04-02T00:00:00"/>
    <d v="2025-07-18T00:00:00"/>
    <s v="Inactive"/>
    <x v="3"/>
    <s v="Doctor Lite"/>
    <s v="Toys"/>
    <s v="Retailmart Inc"/>
    <x v="874"/>
    <x v="1"/>
    <x v="4"/>
    <n v="148"/>
    <n v="37"/>
    <n v="15474.31"/>
    <n v="2290197.88"/>
    <x v="0"/>
    <x v="0"/>
  </r>
  <r>
    <s v="P1027"/>
    <s v="Exactly Lite"/>
    <s v="Furniture"/>
    <x v="4"/>
    <n v="135"/>
    <n v="48"/>
    <n v="5411.5"/>
    <n v="730552.5"/>
    <d v="2025-04-20T00:00:00"/>
    <d v="2025-09-17T00:00:00"/>
    <m/>
    <x v="1"/>
    <s v="Exactly Lite"/>
    <s v="Furniture"/>
    <s v="Retailmart Inc"/>
    <x v="2423"/>
    <x v="2"/>
    <x v="4"/>
    <n v="135"/>
    <n v="48"/>
    <n v="5411.5"/>
    <n v="730552.5"/>
    <x v="0"/>
    <x v="0"/>
  </r>
  <r>
    <s v="P2264"/>
    <s v="Trip Lite"/>
    <s v="Furniture"/>
    <x v="5"/>
    <n v="87"/>
    <n v="77"/>
    <n v="10907.52"/>
    <n v="948954.24"/>
    <d v="2025-05-25T00:00:00"/>
    <d v="2025-09-28T00:00:00"/>
    <s v="Actv"/>
    <x v="3"/>
    <s v="Trip Lite"/>
    <s v="Furniture"/>
    <s v="Abc Pvt Ltd"/>
    <x v="1610"/>
    <x v="2"/>
    <x v="5"/>
    <n v="87"/>
    <n v="77"/>
    <n v="10907.52"/>
    <n v="948954.24"/>
    <x v="0"/>
    <x v="0"/>
  </r>
  <r>
    <s v="P2251"/>
    <s v="team plus"/>
    <s v="Furniture"/>
    <x v="1"/>
    <n v="30"/>
    <n v="66"/>
    <n v="16348.52"/>
    <n v="490455.6"/>
    <d v="2025-06-06T00:00:00"/>
    <d v="2025-09-17T00:00:00"/>
    <s v="discontinued"/>
    <x v="3"/>
    <s v="Team Plus"/>
    <s v="Furniture"/>
    <s v="Omni Suppliers"/>
    <x v="2424"/>
    <x v="2"/>
    <x v="1"/>
    <n v="30"/>
    <n v="66"/>
    <n v="16348.52"/>
    <n v="490455.60000000003"/>
    <x v="2"/>
    <x v="1"/>
  </r>
  <r>
    <s v="P1361"/>
    <s v="Game Plus"/>
    <s v="Furniture"/>
    <x v="0"/>
    <n v="194"/>
    <n v="91"/>
    <n v="18892.53"/>
    <n v="3665150.82"/>
    <d v="2025-07-12T00:00:00"/>
    <d v="2025-07-15T00:00:00"/>
    <s v="Inactive"/>
    <x v="4"/>
    <s v="Game Plus"/>
    <s v="Furniture"/>
    <s v="Global Traders"/>
    <x v="2154"/>
    <x v="2"/>
    <x v="0"/>
    <n v="194"/>
    <n v="91"/>
    <n v="18892.53"/>
    <n v="3665150.82"/>
    <x v="0"/>
    <x v="0"/>
  </r>
  <r>
    <s v="P5443"/>
    <s v="Step Mini"/>
    <s v="Clothing"/>
    <x v="1"/>
    <n v="142"/>
    <n v="97"/>
    <n v="4582.47"/>
    <n v="650710.74"/>
    <d v="2025-01-29T00:00:00"/>
    <d v="2025-09-16T00:00:00"/>
    <s v="Inactive"/>
    <x v="1"/>
    <s v="Step Mini"/>
    <s v="Clothing"/>
    <s v="Omni Suppliers"/>
    <x v="323"/>
    <x v="0"/>
    <x v="1"/>
    <n v="142"/>
    <n v="97"/>
    <n v="4582.47"/>
    <n v="650710.74"/>
    <x v="0"/>
    <x v="0"/>
  </r>
  <r>
    <s v="P8084"/>
    <s v="Would Pro"/>
    <s v="Groceries"/>
    <x v="3"/>
    <n v="167"/>
    <n v="43"/>
    <n v="1089.18"/>
    <n v="181893.06"/>
    <d v="2025-04-22T00:00:00"/>
    <d v="2025-10-04T00:00:00"/>
    <s v="active"/>
    <x v="3"/>
    <s v="Would Pro"/>
    <s v="Groceries"/>
    <s v="Quickstock"/>
    <x v="2425"/>
    <x v="4"/>
    <x v="3"/>
    <n v="167"/>
    <n v="43"/>
    <n v="1089.18"/>
    <n v="181893.06"/>
    <x v="0"/>
    <x v="0"/>
  </r>
  <r>
    <s v="P1543"/>
    <s v="morning mini"/>
    <s v="Toys"/>
    <x v="3"/>
    <n v="60"/>
    <n v="61"/>
    <n v="16720.12"/>
    <n v="1003207.2"/>
    <d v="2025-03-28T00:00:00"/>
    <d v="2025-07-22T00:00:00"/>
    <s v="Actv"/>
    <x v="3"/>
    <s v="Morning Mini"/>
    <s v="Toys"/>
    <s v="Quickstock"/>
    <x v="1455"/>
    <x v="1"/>
    <x v="3"/>
    <n v="60"/>
    <n v="61"/>
    <n v="16720.12"/>
    <n v="1003207.2"/>
    <x v="2"/>
    <x v="1"/>
  </r>
  <r>
    <s v="P7976"/>
    <s v="national pro"/>
    <s v="Clothing"/>
    <x v="1"/>
    <n v="13"/>
    <n v="22"/>
    <n v="1801"/>
    <n v="23413"/>
    <d v="2025-02-07T00:00:00"/>
    <d v="2025-09-28T00:00:00"/>
    <s v="discon"/>
    <x v="1"/>
    <s v="National Pro"/>
    <s v="Clothing"/>
    <s v="Omni Suppliers"/>
    <x v="1731"/>
    <x v="0"/>
    <x v="1"/>
    <n v="13"/>
    <n v="22"/>
    <n v="1801"/>
    <n v="23413"/>
    <x v="2"/>
    <x v="1"/>
  </r>
  <r>
    <s v="P6696"/>
    <s v="Within Pro"/>
    <s v="Clothing"/>
    <x v="3"/>
    <n v="175"/>
    <n v="29"/>
    <n v="10465.370000000001"/>
    <n v="1831439.75"/>
    <d v="2025-06-20T00:00:00"/>
    <d v="2025-07-14T00:00:00"/>
    <s v="Actv"/>
    <x v="3"/>
    <s v="Within Pro"/>
    <s v="Clothing"/>
    <s v="Quickstock"/>
    <x v="621"/>
    <x v="0"/>
    <x v="3"/>
    <n v="175"/>
    <n v="29"/>
    <n v="10465.370000000001"/>
    <n v="1831439.7500000002"/>
    <x v="0"/>
    <x v="0"/>
  </r>
  <r>
    <s v="P8309"/>
    <s v="Central Plus"/>
    <s v="Toys"/>
    <x v="1"/>
    <n v="99"/>
    <n v="29"/>
    <n v="19178.080000000002"/>
    <n v="1898629.92"/>
    <d v="2025-06-06T00:00:00"/>
    <d v="2025-08-27T00:00:00"/>
    <s v="active"/>
    <x v="2"/>
    <s v="Central Plus"/>
    <s v="Toys"/>
    <s v="Omni Suppliers"/>
    <x v="293"/>
    <x v="1"/>
    <x v="1"/>
    <n v="99"/>
    <n v="29"/>
    <n v="19178.080000000002"/>
    <n v="1898629.9200000002"/>
    <x v="0"/>
    <x v="0"/>
  </r>
  <r>
    <s v="P4682"/>
    <s v="Act Lite"/>
    <s v="Clothing"/>
    <x v="1"/>
    <n v="54"/>
    <n v="82"/>
    <n v="2978.6"/>
    <n v="160844.4"/>
    <d v="2025-03-01T00:00:00"/>
    <d v="2025-07-22T00:00:00"/>
    <s v="Inactive"/>
    <x v="4"/>
    <s v="Act Lite"/>
    <s v="Clothing"/>
    <s v="Omni Suppliers"/>
    <x v="1419"/>
    <x v="0"/>
    <x v="1"/>
    <n v="54"/>
    <n v="82"/>
    <n v="2978.6"/>
    <n v="160844.4"/>
    <x v="2"/>
    <x v="1"/>
  </r>
  <r>
    <s v="P3894"/>
    <s v="pm lite"/>
    <s v="Toys"/>
    <x v="0"/>
    <m/>
    <n v="66"/>
    <n v="2143.54"/>
    <m/>
    <d v="2025-02-16T00:00:00"/>
    <d v="2025-09-08T00:00:00"/>
    <s v="active"/>
    <x v="3"/>
    <s v="Pm Lite"/>
    <s v="Toys"/>
    <s v="Global Traders"/>
    <x v="2426"/>
    <x v="1"/>
    <x v="0"/>
    <n v="0"/>
    <n v="66"/>
    <n v="2143.54"/>
    <n v="0"/>
    <x v="1"/>
    <x v="1"/>
  </r>
  <r>
    <s v="P2254"/>
    <s v="Daughter Plus"/>
    <s v="Electronics"/>
    <x v="5"/>
    <n v="51"/>
    <n v="37"/>
    <n v="17342.400000000001"/>
    <n v="884462.4"/>
    <d v="2025-04-11T00:00:00"/>
    <d v="2025-10-08T00:00:00"/>
    <m/>
    <x v="0"/>
    <s v="Daughter Plus"/>
    <s v="Electronics"/>
    <s v="Abc Pvt Ltd"/>
    <x v="2427"/>
    <x v="3"/>
    <x v="5"/>
    <n v="51"/>
    <n v="37"/>
    <n v="17342.400000000001"/>
    <n v="884462.4"/>
    <x v="0"/>
    <x v="0"/>
  </r>
  <r>
    <s v="P4325"/>
    <s v="Professional Mini"/>
    <s v="Groceries"/>
    <x v="0"/>
    <n v="63"/>
    <n v="91"/>
    <n v="12288.48"/>
    <n v="774174.24"/>
    <d v="2025-04-23T00:00:00"/>
    <d v="2025-09-27T00:00:00"/>
    <s v="active"/>
    <x v="0"/>
    <s v="Professional Mini"/>
    <s v="Groceries"/>
    <s v="Global Traders"/>
    <x v="863"/>
    <x v="4"/>
    <x v="0"/>
    <n v="63"/>
    <n v="91"/>
    <n v="12288.48"/>
    <n v="774174.24"/>
    <x v="2"/>
    <x v="1"/>
  </r>
  <r>
    <s v="P8551"/>
    <s v="Upon Max"/>
    <s v="Toys"/>
    <x v="4"/>
    <n v="106"/>
    <n v="91"/>
    <n v="19063.28"/>
    <n v="2020707.68"/>
    <d v="2025-01-13T00:00:00"/>
    <d v="2025-10-06T00:00:00"/>
    <s v="active"/>
    <x v="0"/>
    <s v="Upon Max"/>
    <s v="Toys"/>
    <s v="Retailmart Inc"/>
    <x v="2428"/>
    <x v="1"/>
    <x v="4"/>
    <n v="106"/>
    <n v="91"/>
    <n v="19063.28"/>
    <n v="2020707.68"/>
    <x v="0"/>
    <x v="0"/>
  </r>
  <r>
    <s v="P2157"/>
    <s v="Work Plus"/>
    <s v="Toys"/>
    <x v="5"/>
    <n v="198"/>
    <n v="46"/>
    <n v="2289.84"/>
    <n v="453388.32"/>
    <d v="2025-01-22T00:00:00"/>
    <d v="2025-09-26T00:00:00"/>
    <s v="active"/>
    <x v="0"/>
    <s v="Work Plus"/>
    <s v="Toys"/>
    <s v="Abc Pvt Ltd"/>
    <x v="2429"/>
    <x v="1"/>
    <x v="5"/>
    <n v="198"/>
    <n v="46"/>
    <n v="2289.84"/>
    <n v="453388.32"/>
    <x v="0"/>
    <x v="0"/>
  </r>
  <r>
    <s v="P8649"/>
    <s v="Partner Plus"/>
    <s v="Clothing"/>
    <x v="1"/>
    <n v="120"/>
    <n v="67"/>
    <n v="15251.3"/>
    <n v="1830156"/>
    <d v="2025-04-08T00:00:00"/>
    <d v="2025-08-31T00:00:00"/>
    <m/>
    <x v="1"/>
    <s v="Partner Plus"/>
    <s v="Clothing"/>
    <s v="Omni Suppliers"/>
    <x v="2417"/>
    <x v="0"/>
    <x v="1"/>
    <n v="120"/>
    <n v="67"/>
    <n v="15251.3"/>
    <n v="1830156"/>
    <x v="0"/>
    <x v="0"/>
  </r>
  <r>
    <s v="P4395"/>
    <s v="Girl Lite"/>
    <s v="Toys"/>
    <x v="3"/>
    <n v="184"/>
    <n v="75"/>
    <n v="15180.57"/>
    <n v="2793224.88"/>
    <d v="2025-02-06T00:00:00"/>
    <d v="2025-10-05T00:00:00"/>
    <s v="Actv"/>
    <x v="1"/>
    <s v="Girl Lite"/>
    <s v="Toys"/>
    <s v="Quickstock"/>
    <x v="2430"/>
    <x v="1"/>
    <x v="3"/>
    <n v="184"/>
    <n v="75"/>
    <n v="15180.57"/>
    <n v="2793224.88"/>
    <x v="0"/>
    <x v="0"/>
  </r>
  <r>
    <s v="P2586"/>
    <s v="Commercial Max"/>
    <s v="Clothing"/>
    <x v="4"/>
    <n v="57"/>
    <m/>
    <n v="1072.8399999999999"/>
    <n v="61151.88"/>
    <d v="2025-03-28T00:00:00"/>
    <d v="2025-08-02T00:00:00"/>
    <s v="active"/>
    <x v="0"/>
    <s v="Commercial Max"/>
    <s v="Clothing"/>
    <s v="Retailmart Inc"/>
    <x v="2431"/>
    <x v="0"/>
    <x v="4"/>
    <n v="57"/>
    <n v="0"/>
    <n v="1072.8399999999999"/>
    <n v="61151.88"/>
    <x v="0"/>
    <x v="0"/>
  </r>
  <r>
    <s v="P9089"/>
    <s v="Help X"/>
    <s v="Groceries"/>
    <x v="5"/>
    <n v="185"/>
    <n v="50"/>
    <n v="1217.0999999999999"/>
    <n v="225163.5"/>
    <d v="2025-04-01T00:00:00"/>
    <d v="2025-07-23T00:00:00"/>
    <s v="discontinued"/>
    <x v="0"/>
    <s v="Help X"/>
    <s v="Groceries"/>
    <s v="Abc Pvt Ltd"/>
    <x v="1087"/>
    <x v="4"/>
    <x v="5"/>
    <n v="185"/>
    <n v="50"/>
    <n v="1217.0999999999999"/>
    <n v="225163.49999999997"/>
    <x v="0"/>
    <x v="0"/>
  </r>
  <r>
    <s v="P1477"/>
    <s v="Design Max"/>
    <s v="Clothing"/>
    <x v="0"/>
    <n v="118"/>
    <n v="94"/>
    <n v="16676.47"/>
    <n v="1967823.46"/>
    <d v="2025-03-26T00:00:00"/>
    <d v="2025-09-19T00:00:00"/>
    <s v="active"/>
    <x v="0"/>
    <s v="Design Max"/>
    <s v="Clothing"/>
    <s v="Global Traders"/>
    <x v="2432"/>
    <x v="0"/>
    <x v="0"/>
    <n v="118"/>
    <n v="94"/>
    <n v="16676.47"/>
    <n v="1967823.4600000002"/>
    <x v="0"/>
    <x v="0"/>
  </r>
  <r>
    <s v="P9909"/>
    <s v="Yard Max"/>
    <s v="Groceries"/>
    <x v="3"/>
    <n v="37"/>
    <n v="81"/>
    <n v="966.3"/>
    <n v="35753.1"/>
    <d v="2025-02-08T00:00:00"/>
    <d v="2025-08-31T00:00:00"/>
    <s v="discontinued"/>
    <x v="3"/>
    <s v="Yard Max"/>
    <s v="Groceries"/>
    <s v="Quickstock"/>
    <x v="2433"/>
    <x v="4"/>
    <x v="3"/>
    <n v="37"/>
    <n v="81"/>
    <n v="966.3"/>
    <n v="35753.1"/>
    <x v="2"/>
    <x v="1"/>
  </r>
  <r>
    <s v="P2776"/>
    <s v="Threat X"/>
    <s v="Clothing"/>
    <x v="5"/>
    <n v="167"/>
    <n v="45"/>
    <n v="18590.5"/>
    <n v="3104613.5"/>
    <d v="2025-04-01T00:00:00"/>
    <d v="2025-09-16T00:00:00"/>
    <s v="Inactive"/>
    <x v="2"/>
    <s v="Threat X"/>
    <s v="Clothing"/>
    <s v="Abc Pvt Ltd"/>
    <x v="2434"/>
    <x v="0"/>
    <x v="5"/>
    <n v="167"/>
    <n v="45"/>
    <n v="18590.5"/>
    <n v="3104613.5"/>
    <x v="0"/>
    <x v="0"/>
  </r>
  <r>
    <s v="P7181"/>
    <s v="represent plus"/>
    <s v="Clothing"/>
    <x v="3"/>
    <n v="141"/>
    <n v="66"/>
    <n v="8649.67"/>
    <n v="1219603.47"/>
    <d v="2025-04-27T00:00:00"/>
    <d v="2025-09-24T00:00:00"/>
    <m/>
    <x v="4"/>
    <s v="Represent Plus"/>
    <s v="Clothing"/>
    <s v="Quickstock"/>
    <x v="1339"/>
    <x v="0"/>
    <x v="3"/>
    <n v="141"/>
    <n v="66"/>
    <n v="8649.67"/>
    <n v="1219603.47"/>
    <x v="0"/>
    <x v="0"/>
  </r>
  <r>
    <s v="P8370"/>
    <s v="Suffer Plus"/>
    <s v="Furniture"/>
    <x v="1"/>
    <m/>
    <n v="57"/>
    <n v="1500.04"/>
    <m/>
    <d v="2025-03-08T00:00:00"/>
    <d v="2025-07-29T00:00:00"/>
    <s v="active"/>
    <x v="4"/>
    <s v="Suffer Plus"/>
    <s v="Furniture"/>
    <s v="Omni Suppliers"/>
    <x v="2435"/>
    <x v="2"/>
    <x v="1"/>
    <n v="0"/>
    <n v="57"/>
    <n v="1500.04"/>
    <n v="0"/>
    <x v="1"/>
    <x v="1"/>
  </r>
  <r>
    <s v="P7927"/>
    <s v="Listen Plus"/>
    <s v="Toys"/>
    <x v="0"/>
    <n v="14"/>
    <n v="22"/>
    <n v="14864.9"/>
    <n v="208108.6"/>
    <d v="2025-02-24T00:00:00"/>
    <d v="2025-07-29T00:00:00"/>
    <s v="Inactive"/>
    <x v="4"/>
    <s v="Listen Plus"/>
    <s v="Toys"/>
    <s v="Global Traders"/>
    <x v="2436"/>
    <x v="1"/>
    <x v="0"/>
    <n v="14"/>
    <n v="22"/>
    <n v="14864.9"/>
    <n v="208108.6"/>
    <x v="2"/>
    <x v="1"/>
  </r>
  <r>
    <s v="P6171"/>
    <s v="institution plus"/>
    <s v="Groceries"/>
    <x v="0"/>
    <n v="117"/>
    <n v="49"/>
    <n v="13019.51"/>
    <n v="1523282.67"/>
    <d v="2025-06-25T00:00:00"/>
    <d v="2025-08-10T00:00:00"/>
    <s v="discontinued"/>
    <x v="0"/>
    <s v="Institution Plus"/>
    <s v="Groceries"/>
    <s v="Global Traders"/>
    <x v="1490"/>
    <x v="4"/>
    <x v="0"/>
    <n v="117"/>
    <n v="49"/>
    <n v="13019.51"/>
    <n v="1523282.67"/>
    <x v="0"/>
    <x v="0"/>
  </r>
  <r>
    <s v="P7184"/>
    <s v="Try Lite"/>
    <s v="Electronics"/>
    <x v="5"/>
    <n v="47"/>
    <n v="31"/>
    <n v="1620.24"/>
    <n v="76151.28"/>
    <d v="2025-02-02T00:00:00"/>
    <d v="2025-10-01T00:00:00"/>
    <s v="Inactive"/>
    <x v="3"/>
    <s v="Try Lite"/>
    <s v="Electronics"/>
    <s v="Abc Pvt Ltd"/>
    <x v="2437"/>
    <x v="3"/>
    <x v="5"/>
    <n v="47"/>
    <n v="31"/>
    <n v="1620.24"/>
    <n v="76151.28"/>
    <x v="0"/>
    <x v="0"/>
  </r>
  <r>
    <s v="P1978"/>
    <s v="Example X"/>
    <s v="Toys"/>
    <x v="1"/>
    <n v="5"/>
    <n v="21"/>
    <n v="15242.75"/>
    <n v="76213.75"/>
    <d v="2025-05-25T00:00:00"/>
    <d v="2025-08-14T00:00:00"/>
    <m/>
    <x v="0"/>
    <s v="Example X"/>
    <s v="Toys"/>
    <s v="Omni Suppliers"/>
    <x v="2414"/>
    <x v="1"/>
    <x v="1"/>
    <n v="5"/>
    <n v="21"/>
    <n v="15242.75"/>
    <n v="76213.75"/>
    <x v="2"/>
    <x v="1"/>
  </r>
  <r>
    <s v="P6129"/>
    <s v="Arm Plus"/>
    <s v="Clothing"/>
    <x v="5"/>
    <n v="137"/>
    <n v="29"/>
    <n v="167.3"/>
    <n v="22920.1"/>
    <d v="2025-05-24T00:00:00"/>
    <d v="2025-08-11T00:00:00"/>
    <s v="active"/>
    <x v="0"/>
    <s v="Arm Plus"/>
    <s v="Clothing"/>
    <s v="Abc Pvt Ltd"/>
    <x v="1442"/>
    <x v="0"/>
    <x v="5"/>
    <n v="137"/>
    <n v="29"/>
    <n v="167.3"/>
    <n v="22920.100000000002"/>
    <x v="0"/>
    <x v="0"/>
  </r>
  <r>
    <s v="P3455"/>
    <s v="Yet Pro"/>
    <s v="Clothing"/>
    <x v="5"/>
    <n v="18"/>
    <n v="87"/>
    <n v="11429.01"/>
    <n v="205722.18"/>
    <d v="2025-06-25T00:00:00"/>
    <d v="2025-10-06T00:00:00"/>
    <s v="Actv"/>
    <x v="0"/>
    <s v="Yet Pro"/>
    <s v="Clothing"/>
    <s v="Abc Pvt Ltd"/>
    <x v="1367"/>
    <x v="0"/>
    <x v="5"/>
    <n v="18"/>
    <n v="87"/>
    <n v="11429.01"/>
    <n v="205722.18"/>
    <x v="2"/>
    <x v="1"/>
  </r>
  <r>
    <s v="P5649"/>
    <s v="Image X"/>
    <s v="Furniture"/>
    <x v="4"/>
    <m/>
    <n v="37"/>
    <n v="5445.86"/>
    <m/>
    <d v="2025-06-20T00:00:00"/>
    <d v="2025-08-25T00:00:00"/>
    <s v="discon"/>
    <x v="3"/>
    <s v="Image X"/>
    <s v="Furniture"/>
    <s v="Retailmart Inc"/>
    <x v="4"/>
    <x v="2"/>
    <x v="4"/>
    <n v="0"/>
    <n v="37"/>
    <n v="5445.86"/>
    <n v="0"/>
    <x v="1"/>
    <x v="1"/>
  </r>
  <r>
    <s v="P6253"/>
    <s v="Visit Plus"/>
    <s v="Toys"/>
    <x v="5"/>
    <n v="52"/>
    <n v="61"/>
    <n v="16557.54"/>
    <n v="860992.08000000007"/>
    <d v="2025-06-20T00:00:00"/>
    <d v="2025-10-05T00:00:00"/>
    <s v="discontinued"/>
    <x v="1"/>
    <s v="Visit Plus"/>
    <s v="Toys"/>
    <s v="Abc Pvt Ltd"/>
    <x v="2438"/>
    <x v="1"/>
    <x v="5"/>
    <n v="52"/>
    <n v="61"/>
    <n v="16557.54"/>
    <n v="860992.08000000007"/>
    <x v="2"/>
    <x v="1"/>
  </r>
  <r>
    <s v="P8176"/>
    <s v="Affect Max"/>
    <s v="Toys"/>
    <x v="5"/>
    <n v="169"/>
    <n v="53"/>
    <n v="18653.29"/>
    <n v="3152406.01"/>
    <d v="2025-02-16T00:00:00"/>
    <d v="2025-08-27T00:00:00"/>
    <s v="discon"/>
    <x v="3"/>
    <s v="Affect Max"/>
    <s v="Toys"/>
    <s v="Abc Pvt Ltd"/>
    <x v="1542"/>
    <x v="1"/>
    <x v="5"/>
    <n v="169"/>
    <n v="53"/>
    <n v="18653.29"/>
    <n v="3152406.0100000002"/>
    <x v="0"/>
    <x v="0"/>
  </r>
  <r>
    <s v="P7878"/>
    <s v="Term Max"/>
    <s v="Groceries"/>
    <x v="5"/>
    <n v="176"/>
    <n v="92"/>
    <n v="10608.44"/>
    <n v="1867085.44"/>
    <d v="2025-02-12T00:00:00"/>
    <d v="2025-09-04T00:00:00"/>
    <s v="discontinued"/>
    <x v="1"/>
    <s v="Term Max"/>
    <s v="Groceries"/>
    <s v="Abc Pvt Ltd"/>
    <x v="2439"/>
    <x v="4"/>
    <x v="5"/>
    <n v="176"/>
    <n v="92"/>
    <n v="10608.44"/>
    <n v="1867085.4400000002"/>
    <x v="0"/>
    <x v="0"/>
  </r>
  <r>
    <s v="P6380"/>
    <s v="Film X"/>
    <s v="Toys"/>
    <x v="3"/>
    <n v="122"/>
    <n v="73"/>
    <n v="12671.69"/>
    <n v="1545946.18"/>
    <d v="2025-02-14T00:00:00"/>
    <d v="2025-08-21T00:00:00"/>
    <m/>
    <x v="2"/>
    <s v="Film X"/>
    <s v="Toys"/>
    <s v="Quickstock"/>
    <x v="2440"/>
    <x v="1"/>
    <x v="3"/>
    <n v="122"/>
    <n v="73"/>
    <n v="12671.69"/>
    <n v="1545946.1800000002"/>
    <x v="0"/>
    <x v="0"/>
  </r>
  <r>
    <s v="P1592"/>
    <s v="Agreement Plus"/>
    <s v="Furniture"/>
    <x v="4"/>
    <n v="90"/>
    <n v="26"/>
    <n v="14590.24"/>
    <n v="1313121.6000000001"/>
    <d v="2025-01-31T00:00:00"/>
    <d v="2025-08-10T00:00:00"/>
    <s v="discontinued"/>
    <x v="4"/>
    <s v="Agreement Plus"/>
    <s v="Furniture"/>
    <s v="Retailmart Inc"/>
    <x v="2441"/>
    <x v="2"/>
    <x v="4"/>
    <n v="90"/>
    <n v="26"/>
    <n v="14590.24"/>
    <n v="1313121.6000000001"/>
    <x v="0"/>
    <x v="0"/>
  </r>
  <r>
    <s v="P7407"/>
    <s v="Hear Plus"/>
    <s v="Electronics"/>
    <x v="1"/>
    <n v="109"/>
    <n v="38"/>
    <n v="3932.95"/>
    <n v="428691.55"/>
    <d v="2025-06-04T00:00:00"/>
    <d v="2025-09-14T00:00:00"/>
    <s v="discontinued"/>
    <x v="0"/>
    <s v="Hear Plus"/>
    <s v="Electronics"/>
    <s v="Omni Suppliers"/>
    <x v="2442"/>
    <x v="3"/>
    <x v="1"/>
    <n v="109"/>
    <n v="38"/>
    <n v="3932.95"/>
    <n v="428691.55"/>
    <x v="0"/>
    <x v="0"/>
  </r>
  <r>
    <s v="P3699"/>
    <s v="Career Lite"/>
    <s v="Toys"/>
    <x v="0"/>
    <n v="45"/>
    <n v="49"/>
    <n v="8676.0300000000007"/>
    <n v="390421.35"/>
    <d v="2025-03-31T00:00:00"/>
    <d v="2025-07-31T00:00:00"/>
    <m/>
    <x v="1"/>
    <s v="Career Lite"/>
    <s v="Toys"/>
    <s v="Global Traders"/>
    <x v="2443"/>
    <x v="1"/>
    <x v="0"/>
    <n v="45"/>
    <n v="49"/>
    <n v="8676.0300000000007"/>
    <n v="390421.35000000003"/>
    <x v="2"/>
    <x v="1"/>
  </r>
  <r>
    <s v="P4025"/>
    <s v="First Lite"/>
    <s v="Furniture"/>
    <x v="5"/>
    <n v="31"/>
    <n v="92"/>
    <n v="2795.9"/>
    <n v="86672.900000000009"/>
    <d v="2025-04-28T00:00:00"/>
    <d v="2025-09-10T00:00:00"/>
    <s v="Actv"/>
    <x v="1"/>
    <s v="First Lite"/>
    <s v="Furniture"/>
    <s v="Abc Pvt Ltd"/>
    <x v="454"/>
    <x v="2"/>
    <x v="5"/>
    <n v="31"/>
    <n v="92"/>
    <n v="2795.9"/>
    <n v="86672.900000000009"/>
    <x v="2"/>
    <x v="1"/>
  </r>
  <r>
    <s v="P7729"/>
    <s v="Concern X"/>
    <s v="Electronics"/>
    <x v="4"/>
    <n v="49"/>
    <n v="55"/>
    <n v="2911.24"/>
    <n v="142650.76"/>
    <d v="2025-06-25T00:00:00"/>
    <d v="2025-09-14T00:00:00"/>
    <s v="discontinued"/>
    <x v="2"/>
    <s v="Concern X"/>
    <s v="Electronics"/>
    <s v="Retailmart Inc"/>
    <x v="2444"/>
    <x v="3"/>
    <x v="4"/>
    <n v="49"/>
    <n v="55"/>
    <n v="2911.24"/>
    <n v="142650.75999999998"/>
    <x v="2"/>
    <x v="1"/>
  </r>
  <r>
    <s v="P7013"/>
    <s v="Hotel Pro"/>
    <s v="Groceries"/>
    <x v="3"/>
    <n v="28"/>
    <n v="57"/>
    <n v="15442.42"/>
    <n v="432387.76"/>
    <d v="2025-02-11T00:00:00"/>
    <d v="2025-10-01T00:00:00"/>
    <s v="Inactive"/>
    <x v="2"/>
    <s v="Hotel Pro"/>
    <s v="Groceries"/>
    <s v="Quickstock"/>
    <x v="237"/>
    <x v="4"/>
    <x v="3"/>
    <n v="28"/>
    <n v="57"/>
    <n v="15442.42"/>
    <n v="432387.76"/>
    <x v="2"/>
    <x v="1"/>
  </r>
  <r>
    <s v="P3680"/>
    <s v="Tree Max"/>
    <s v="Electronics"/>
    <x v="5"/>
    <n v="89"/>
    <n v="24"/>
    <n v="15813.81"/>
    <n v="1407429.09"/>
    <d v="2025-05-17T00:00:00"/>
    <d v="2025-07-29T00:00:00"/>
    <s v="active"/>
    <x v="4"/>
    <s v="Tree Max"/>
    <s v="Electronics"/>
    <s v="Abc Pvt Ltd"/>
    <x v="2445"/>
    <x v="3"/>
    <x v="5"/>
    <n v="89"/>
    <n v="24"/>
    <n v="15813.81"/>
    <n v="1407429.0899999999"/>
    <x v="0"/>
    <x v="0"/>
  </r>
  <r>
    <s v="P6484"/>
    <s v="section max"/>
    <s v="Furniture"/>
    <x v="4"/>
    <n v="13"/>
    <n v="27"/>
    <n v="17587.29"/>
    <n v="228634.77"/>
    <d v="2025-01-19T00:00:00"/>
    <d v="2025-07-16T00:00:00"/>
    <s v="active"/>
    <x v="2"/>
    <s v="Section Max"/>
    <s v="Furniture"/>
    <s v="Retailmart Inc"/>
    <x v="2446"/>
    <x v="2"/>
    <x v="4"/>
    <n v="13"/>
    <n v="27"/>
    <n v="17587.29"/>
    <n v="228634.77000000002"/>
    <x v="2"/>
    <x v="1"/>
  </r>
  <r>
    <s v="P6170"/>
    <s v="On X"/>
    <s v="Groceries"/>
    <x v="2"/>
    <n v="2"/>
    <n v="97"/>
    <n v="6510.8"/>
    <n v="13021.6"/>
    <d v="2025-06-10T00:00:00"/>
    <d v="2025-09-23T00:00:00"/>
    <s v="active"/>
    <x v="3"/>
    <s v="On X"/>
    <s v="Groceries"/>
    <s v=""/>
    <x v="884"/>
    <x v="4"/>
    <x v="2"/>
    <n v="2"/>
    <n v="97"/>
    <n v="6510.8"/>
    <n v="13021.6"/>
    <x v="2"/>
    <x v="1"/>
  </r>
  <r>
    <s v="P8548"/>
    <s v="Most Mini"/>
    <s v="Groceries"/>
    <x v="5"/>
    <n v="199"/>
    <n v="74"/>
    <n v="14558.48"/>
    <n v="2897137.52"/>
    <d v="2025-03-29T00:00:00"/>
    <d v="2025-08-06T00:00:00"/>
    <s v="discontinued"/>
    <x v="4"/>
    <s v="Most Mini"/>
    <s v="Groceries"/>
    <s v="Abc Pvt Ltd"/>
    <x v="1481"/>
    <x v="4"/>
    <x v="5"/>
    <n v="199"/>
    <n v="74"/>
    <n v="14558.48"/>
    <n v="2897137.52"/>
    <x v="0"/>
    <x v="0"/>
  </r>
  <r>
    <s v="P2335"/>
    <s v="Radio Plus"/>
    <s v="Clothing"/>
    <x v="4"/>
    <n v="37"/>
    <m/>
    <n v="4730.71"/>
    <n v="175036.27"/>
    <d v="2025-04-12T00:00:00"/>
    <d v="2025-10-03T00:00:00"/>
    <s v="active"/>
    <x v="4"/>
    <s v="Radio Plus"/>
    <s v="Clothing"/>
    <s v="Retailmart Inc"/>
    <x v="274"/>
    <x v="0"/>
    <x v="4"/>
    <n v="37"/>
    <n v="0"/>
    <n v="4730.71"/>
    <n v="175036.27"/>
    <x v="0"/>
    <x v="0"/>
  </r>
  <r>
    <s v="P4417"/>
    <s v="Fact Max"/>
    <s v="Groceries"/>
    <x v="2"/>
    <n v="119"/>
    <n v="21"/>
    <n v="2566.02"/>
    <n v="305356.38"/>
    <d v="2025-07-04T00:00:00"/>
    <d v="2025-09-20T00:00:00"/>
    <s v="Inactive"/>
    <x v="3"/>
    <s v="Fact Max"/>
    <s v="Groceries"/>
    <s v=""/>
    <x v="2447"/>
    <x v="4"/>
    <x v="2"/>
    <n v="119"/>
    <n v="21"/>
    <n v="2566.02"/>
    <n v="305356.38"/>
    <x v="0"/>
    <x v="0"/>
  </r>
  <r>
    <s v="P9632"/>
    <s v="Move Plus"/>
    <s v="Electronics"/>
    <x v="0"/>
    <n v="44"/>
    <n v="37"/>
    <n v="11349.49"/>
    <n v="499377.56"/>
    <d v="2025-01-20T00:00:00"/>
    <d v="2025-08-27T00:00:00"/>
    <s v="discontinued"/>
    <x v="1"/>
    <s v="Move Plus"/>
    <s v="Electronics"/>
    <s v="Global Traders"/>
    <x v="2196"/>
    <x v="3"/>
    <x v="0"/>
    <n v="44"/>
    <n v="37"/>
    <n v="11349.49"/>
    <n v="499377.56"/>
    <x v="0"/>
    <x v="0"/>
  </r>
  <r>
    <s v="P6112"/>
    <s v="Audience Lite"/>
    <s v="Clothing"/>
    <x v="4"/>
    <n v="41"/>
    <n v="60"/>
    <n v="13491.56"/>
    <n v="553153.96"/>
    <d v="2025-06-23T00:00:00"/>
    <d v="2025-08-14T00:00:00"/>
    <s v="Actv"/>
    <x v="1"/>
    <s v="Audience Lite"/>
    <s v="Clothing"/>
    <s v="Retailmart Inc"/>
    <x v="1043"/>
    <x v="0"/>
    <x v="4"/>
    <n v="41"/>
    <n v="60"/>
    <n v="13491.56"/>
    <n v="553153.96"/>
    <x v="2"/>
    <x v="1"/>
  </r>
  <r>
    <s v="P3777"/>
    <s v="Spend Plus"/>
    <s v="Clothing"/>
    <x v="2"/>
    <n v="185"/>
    <n v="61"/>
    <n v="1058.98"/>
    <n v="195911.3"/>
    <d v="2025-05-30T00:00:00"/>
    <d v="2025-08-21T00:00:00"/>
    <s v="discontinued"/>
    <x v="4"/>
    <s v="Spend Plus"/>
    <s v="Clothing"/>
    <s v=""/>
    <x v="2448"/>
    <x v="0"/>
    <x v="2"/>
    <n v="185"/>
    <n v="61"/>
    <n v="1058.98"/>
    <n v="195911.30000000002"/>
    <x v="0"/>
    <x v="0"/>
  </r>
  <r>
    <s v="P9290"/>
    <s v="Charge X"/>
    <s v="Groceries"/>
    <x v="0"/>
    <n v="49"/>
    <n v="91"/>
    <n v="3694.76"/>
    <n v="181043.24"/>
    <d v="2025-05-18T00:00:00"/>
    <d v="2025-09-11T00:00:00"/>
    <s v="discontinued"/>
    <x v="4"/>
    <s v="Charge X"/>
    <s v="Groceries"/>
    <s v="Global Traders"/>
    <x v="2449"/>
    <x v="4"/>
    <x v="0"/>
    <n v="49"/>
    <n v="91"/>
    <n v="3694.76"/>
    <n v="181043.24000000002"/>
    <x v="2"/>
    <x v="1"/>
  </r>
  <r>
    <s v="P2222"/>
    <s v="Executive Max"/>
    <s v="Electronics"/>
    <x v="0"/>
    <n v="146"/>
    <n v="36"/>
    <n v="3709.16"/>
    <n v="541537.36"/>
    <d v="2025-04-29T00:00:00"/>
    <d v="2025-09-24T00:00:00"/>
    <m/>
    <x v="1"/>
    <s v="Executive Max"/>
    <s v="Electronics"/>
    <s v="Global Traders"/>
    <x v="548"/>
    <x v="3"/>
    <x v="0"/>
    <n v="146"/>
    <n v="36"/>
    <n v="3709.16"/>
    <n v="541537.36"/>
    <x v="0"/>
    <x v="0"/>
  </r>
  <r>
    <s v="P9668"/>
    <s v="Need Pro"/>
    <s v="Groceries"/>
    <x v="0"/>
    <n v="121"/>
    <n v="96"/>
    <n v="17134.66"/>
    <n v="2073293.86"/>
    <d v="2025-04-11T00:00:00"/>
    <d v="2025-07-20T00:00:00"/>
    <s v="active"/>
    <x v="4"/>
    <s v="Need Pro"/>
    <s v="Groceries"/>
    <s v="Global Traders"/>
    <x v="2450"/>
    <x v="4"/>
    <x v="0"/>
    <n v="121"/>
    <n v="96"/>
    <n v="17134.66"/>
    <n v="2073293.8599999999"/>
    <x v="0"/>
    <x v="0"/>
  </r>
  <r>
    <s v="P2705"/>
    <s v="Source Max"/>
    <s v="Furniture"/>
    <x v="0"/>
    <n v="5"/>
    <n v="88"/>
    <n v="4991.83"/>
    <n v="24959.15"/>
    <d v="2025-03-24T00:00:00"/>
    <d v="2025-08-10T00:00:00"/>
    <m/>
    <x v="1"/>
    <s v="Source Max"/>
    <s v="Furniture"/>
    <s v="Global Traders"/>
    <x v="2451"/>
    <x v="2"/>
    <x v="0"/>
    <n v="5"/>
    <n v="88"/>
    <n v="4991.83"/>
    <n v="24959.15"/>
    <x v="2"/>
    <x v="1"/>
  </r>
  <r>
    <s v="P5325"/>
    <s v="Fine Max"/>
    <s v="Toys"/>
    <x v="4"/>
    <n v="167"/>
    <n v="60"/>
    <n v="16206.94"/>
    <n v="2706558.98"/>
    <d v="2025-06-20T00:00:00"/>
    <d v="2025-07-20T00:00:00"/>
    <s v="discontinued"/>
    <x v="0"/>
    <s v="Fine Max"/>
    <s v="Toys"/>
    <s v="Retailmart Inc"/>
    <x v="2452"/>
    <x v="1"/>
    <x v="4"/>
    <n v="167"/>
    <n v="60"/>
    <n v="16206.94"/>
    <n v="2706558.98"/>
    <x v="0"/>
    <x v="0"/>
  </r>
  <r>
    <s v="P6168"/>
    <s v="A Lite"/>
    <s v="Groceries"/>
    <x v="0"/>
    <n v="99"/>
    <n v="97"/>
    <n v="18028.72"/>
    <n v="1784843.28"/>
    <d v="2025-03-25T00:00:00"/>
    <d v="2025-08-10T00:00:00"/>
    <s v="active"/>
    <x v="1"/>
    <s v="A Lite"/>
    <s v="Groceries"/>
    <s v="Global Traders"/>
    <x v="2453"/>
    <x v="4"/>
    <x v="0"/>
    <n v="99"/>
    <n v="97"/>
    <n v="18028.72"/>
    <n v="1784843.28"/>
    <x v="0"/>
    <x v="0"/>
  </r>
  <r>
    <s v="P7092"/>
    <s v="Fine X"/>
    <s v="Groceries"/>
    <x v="5"/>
    <n v="90"/>
    <n v="78"/>
    <n v="17091.7"/>
    <n v="1538253"/>
    <d v="2025-07-13T00:00:00"/>
    <d v="2025-09-23T00:00:00"/>
    <s v="active"/>
    <x v="4"/>
    <s v="Fine X"/>
    <s v="Groceries"/>
    <s v="Abc Pvt Ltd"/>
    <x v="2454"/>
    <x v="4"/>
    <x v="5"/>
    <n v="90"/>
    <n v="78"/>
    <n v="17091.7"/>
    <n v="1538253"/>
    <x v="0"/>
    <x v="0"/>
  </r>
  <r>
    <s v="P4742"/>
    <s v="Themselves Mini"/>
    <s v="Electronics"/>
    <x v="0"/>
    <n v="14"/>
    <n v="39"/>
    <n v="4653.83"/>
    <n v="65153.62"/>
    <d v="2025-01-13T00:00:00"/>
    <d v="2025-08-24T00:00:00"/>
    <s v="active"/>
    <x v="1"/>
    <s v="Themselves Mini"/>
    <s v="Electronics"/>
    <s v="Global Traders"/>
    <x v="2455"/>
    <x v="3"/>
    <x v="0"/>
    <n v="14"/>
    <n v="39"/>
    <n v="4653.83"/>
    <n v="65153.619999999995"/>
    <x v="2"/>
    <x v="1"/>
  </r>
  <r>
    <s v="P3049"/>
    <s v="Song Max"/>
    <s v="Toys"/>
    <x v="0"/>
    <n v="67"/>
    <n v="96"/>
    <n v="13059.05"/>
    <n v="874956.35"/>
    <d v="2025-06-20T00:00:00"/>
    <d v="2025-09-18T00:00:00"/>
    <s v="discontinued"/>
    <x v="4"/>
    <s v="Song Max"/>
    <s v="Toys"/>
    <s v="Global Traders"/>
    <x v="2102"/>
    <x v="1"/>
    <x v="0"/>
    <n v="67"/>
    <n v="96"/>
    <n v="13059.05"/>
    <n v="874956.35"/>
    <x v="2"/>
    <x v="1"/>
  </r>
  <r>
    <s v="P4439"/>
    <s v="Vote X"/>
    <s v="Groceries"/>
    <x v="2"/>
    <n v="175"/>
    <n v="64"/>
    <n v="11790.3"/>
    <n v="2063302.5"/>
    <d v="2025-06-07T00:00:00"/>
    <d v="2025-08-22T00:00:00"/>
    <s v="discontinued"/>
    <x v="4"/>
    <s v="Vote X"/>
    <s v="Groceries"/>
    <s v=""/>
    <x v="1154"/>
    <x v="4"/>
    <x v="2"/>
    <n v="175"/>
    <n v="64"/>
    <n v="11790.3"/>
    <n v="2063302.4999999998"/>
    <x v="0"/>
    <x v="0"/>
  </r>
  <r>
    <s v="P4335"/>
    <s v="Bed Mini"/>
    <s v="Groceries"/>
    <x v="0"/>
    <n v="185"/>
    <n v="34"/>
    <n v="16129.35"/>
    <n v="2983929.75"/>
    <d v="2025-06-14T00:00:00"/>
    <d v="2025-10-11T00:00:00"/>
    <s v="active"/>
    <x v="4"/>
    <s v="Bed Mini"/>
    <s v="Groceries"/>
    <s v="Global Traders"/>
    <x v="956"/>
    <x v="4"/>
    <x v="0"/>
    <n v="185"/>
    <n v="34"/>
    <n v="16129.35"/>
    <n v="2983929.75"/>
    <x v="0"/>
    <x v="0"/>
  </r>
  <r>
    <s v="P3753"/>
    <s v="receive pro"/>
    <s v="Electronics"/>
    <x v="3"/>
    <n v="197"/>
    <n v="46"/>
    <n v="15292.91"/>
    <n v="3012703.27"/>
    <d v="2025-04-23T00:00:00"/>
    <d v="2025-08-11T00:00:00"/>
    <s v="Inactive"/>
    <x v="4"/>
    <s v="Receive Pro"/>
    <s v="Electronics"/>
    <s v="Quickstock"/>
    <x v="2456"/>
    <x v="3"/>
    <x v="3"/>
    <n v="197"/>
    <n v="46"/>
    <n v="15292.91"/>
    <n v="3012703.27"/>
    <x v="0"/>
    <x v="0"/>
  </r>
  <r>
    <s v="P9481"/>
    <s v="Born Plus"/>
    <s v="Toys"/>
    <x v="0"/>
    <n v="17"/>
    <n v="83"/>
    <n v="14677.44"/>
    <n v="249516.48"/>
    <d v="2025-06-18T00:00:00"/>
    <d v="2025-10-03T00:00:00"/>
    <s v="discon"/>
    <x v="0"/>
    <s v="Born Plus"/>
    <s v="Toys"/>
    <s v="Global Traders"/>
    <x v="2457"/>
    <x v="1"/>
    <x v="0"/>
    <n v="17"/>
    <n v="83"/>
    <n v="14677.44"/>
    <n v="249516.48"/>
    <x v="2"/>
    <x v="1"/>
  </r>
  <r>
    <s v="P5858"/>
    <s v="Someone Mini"/>
    <s v="Clothing"/>
    <x v="4"/>
    <n v="171"/>
    <n v="36"/>
    <n v="6206.72"/>
    <n v="1061349.1200000001"/>
    <d v="2025-03-20T00:00:00"/>
    <d v="2025-09-16T00:00:00"/>
    <s v="discontinued"/>
    <x v="1"/>
    <s v="Someone Mini"/>
    <s v="Clothing"/>
    <s v="Retailmart Inc"/>
    <x v="1195"/>
    <x v="0"/>
    <x v="4"/>
    <n v="171"/>
    <n v="36"/>
    <n v="6206.72"/>
    <n v="1061349.1200000001"/>
    <x v="0"/>
    <x v="0"/>
  </r>
  <r>
    <s v="P5446"/>
    <s v="Stock Pro"/>
    <s v="Toys"/>
    <x v="1"/>
    <n v="86"/>
    <n v="90"/>
    <n v="4661.25"/>
    <n v="400867.5"/>
    <d v="2025-03-14T00:00:00"/>
    <d v="2025-09-05T00:00:00"/>
    <s v="Inactive"/>
    <x v="2"/>
    <s v="Stock Pro"/>
    <s v="Toys"/>
    <s v="Omni Suppliers"/>
    <x v="2458"/>
    <x v="1"/>
    <x v="1"/>
    <n v="86"/>
    <n v="90"/>
    <n v="4661.25"/>
    <n v="400867.5"/>
    <x v="2"/>
    <x v="1"/>
  </r>
  <r>
    <s v="P8307"/>
    <s v="Industry Pro"/>
    <s v="Furniture"/>
    <x v="1"/>
    <n v="75"/>
    <n v="38"/>
    <n v="11042.24"/>
    <n v="828168"/>
    <d v="2025-02-06T00:00:00"/>
    <d v="2025-08-06T00:00:00"/>
    <s v="discontinued"/>
    <x v="2"/>
    <s v="Industry Pro"/>
    <s v="Furniture"/>
    <s v="Omni Suppliers"/>
    <x v="2459"/>
    <x v="2"/>
    <x v="1"/>
    <n v="75"/>
    <n v="38"/>
    <n v="11042.24"/>
    <n v="828168"/>
    <x v="0"/>
    <x v="0"/>
  </r>
  <r>
    <s v="P3448"/>
    <s v="Degree Mini"/>
    <s v="Clothing"/>
    <x v="0"/>
    <n v="49"/>
    <n v="58"/>
    <n v="14622.81"/>
    <n v="716517.69"/>
    <d v="2025-02-10T00:00:00"/>
    <d v="2025-08-27T00:00:00"/>
    <s v="discontinued"/>
    <x v="0"/>
    <s v="Degree Mini"/>
    <s v="Clothing"/>
    <s v="Global Traders"/>
    <x v="619"/>
    <x v="0"/>
    <x v="0"/>
    <n v="49"/>
    <n v="58"/>
    <n v="14622.81"/>
    <n v="716517.69"/>
    <x v="2"/>
    <x v="1"/>
  </r>
  <r>
    <s v="P6131"/>
    <s v="Suddenly X"/>
    <s v="Groceries"/>
    <x v="1"/>
    <m/>
    <n v="34"/>
    <n v="12213.99"/>
    <m/>
    <d v="2025-02-28T00:00:00"/>
    <d v="2025-08-11T00:00:00"/>
    <s v="active"/>
    <x v="0"/>
    <s v="Suddenly X"/>
    <s v="Groceries"/>
    <s v="Omni Suppliers"/>
    <x v="2275"/>
    <x v="4"/>
    <x v="1"/>
    <n v="0"/>
    <n v="34"/>
    <n v="12213.99"/>
    <n v="0"/>
    <x v="1"/>
    <x v="1"/>
  </r>
  <r>
    <s v="P1891"/>
    <s v="Sea Lite"/>
    <s v="Electronics"/>
    <x v="4"/>
    <n v="25"/>
    <n v="55"/>
    <n v="791.65"/>
    <n v="19791.25"/>
    <d v="2025-03-07T00:00:00"/>
    <d v="2025-08-09T00:00:00"/>
    <s v="Inactive"/>
    <x v="0"/>
    <s v="Sea Lite"/>
    <s v="Electronics"/>
    <s v="Retailmart Inc"/>
    <x v="2460"/>
    <x v="3"/>
    <x v="4"/>
    <n v="25"/>
    <n v="55"/>
    <n v="791.65"/>
    <n v="19791.25"/>
    <x v="2"/>
    <x v="1"/>
  </r>
  <r>
    <s v="P7452"/>
    <s v="Of Max"/>
    <s v="Groceries"/>
    <x v="3"/>
    <n v="5"/>
    <n v="56"/>
    <n v="9215.7999999999993"/>
    <n v="46079"/>
    <d v="2025-04-15T00:00:00"/>
    <d v="2025-07-15T00:00:00"/>
    <s v="active"/>
    <x v="3"/>
    <s v="Of Max"/>
    <s v="Groceries"/>
    <s v="Quickstock"/>
    <x v="2461"/>
    <x v="4"/>
    <x v="3"/>
    <n v="5"/>
    <n v="56"/>
    <n v="9215.7999999999993"/>
    <n v="46079"/>
    <x v="2"/>
    <x v="1"/>
  </r>
  <r>
    <s v="P7394"/>
    <s v="Be Max"/>
    <s v="Electronics"/>
    <x v="1"/>
    <n v="122"/>
    <n v="88"/>
    <n v="17585.900000000001"/>
    <n v="2145479.7999999998"/>
    <d v="2025-04-27T00:00:00"/>
    <d v="2025-07-30T00:00:00"/>
    <s v="Actv"/>
    <x v="2"/>
    <s v="Be Max"/>
    <s v="Electronics"/>
    <s v="Omni Suppliers"/>
    <x v="2462"/>
    <x v="3"/>
    <x v="1"/>
    <n v="122"/>
    <n v="88"/>
    <n v="17585.900000000001"/>
    <n v="2145479.8000000003"/>
    <x v="0"/>
    <x v="0"/>
  </r>
  <r>
    <s v="P9114"/>
    <s v="Eye X"/>
    <s v="Electronics"/>
    <x v="3"/>
    <n v="174"/>
    <n v="32"/>
    <n v="4441.58"/>
    <n v="772834.92"/>
    <d v="2025-03-29T00:00:00"/>
    <d v="2025-08-17T00:00:00"/>
    <m/>
    <x v="0"/>
    <s v="Eye X"/>
    <s v="Electronics"/>
    <s v="Quickstock"/>
    <x v="1578"/>
    <x v="3"/>
    <x v="3"/>
    <n v="174"/>
    <n v="32"/>
    <n v="4441.58"/>
    <n v="772834.92"/>
    <x v="0"/>
    <x v="0"/>
  </r>
  <r>
    <s v="P4137"/>
    <s v="Produce Pro"/>
    <s v="Furniture"/>
    <x v="0"/>
    <n v="58"/>
    <n v="87"/>
    <n v="14307.8"/>
    <n v="829852.39999999991"/>
    <d v="2025-05-17T00:00:00"/>
    <d v="2025-07-25T00:00:00"/>
    <s v="discon"/>
    <x v="1"/>
    <s v="Produce Pro"/>
    <s v="Furniture"/>
    <s v="Global Traders"/>
    <x v="1137"/>
    <x v="2"/>
    <x v="0"/>
    <n v="58"/>
    <n v="87"/>
    <n v="14307.8"/>
    <n v="829852.39999999991"/>
    <x v="2"/>
    <x v="1"/>
  </r>
  <r>
    <s v="P7409"/>
    <s v="World Plus"/>
    <s v="Toys"/>
    <x v="0"/>
    <n v="140"/>
    <n v="21"/>
    <n v="4139.3500000000004"/>
    <n v="579509"/>
    <d v="2025-04-24T00:00:00"/>
    <d v="2025-08-09T00:00:00"/>
    <s v="discon"/>
    <x v="2"/>
    <s v="World Plus"/>
    <s v="Toys"/>
    <s v="Global Traders"/>
    <x v="1062"/>
    <x v="1"/>
    <x v="0"/>
    <n v="140"/>
    <n v="21"/>
    <n v="4139.3500000000004"/>
    <n v="579509"/>
    <x v="0"/>
    <x v="0"/>
  </r>
  <r>
    <s v="P8608"/>
    <s v="Together Pro"/>
    <s v="Electronics"/>
    <x v="4"/>
    <n v="137"/>
    <n v="41"/>
    <n v="4117.37"/>
    <n v="564079.68999999994"/>
    <d v="2025-03-11T00:00:00"/>
    <d v="2025-08-15T00:00:00"/>
    <s v="Actv"/>
    <x v="1"/>
    <s v="Together Pro"/>
    <s v="Electronics"/>
    <s v="Retailmart Inc"/>
    <x v="2463"/>
    <x v="3"/>
    <x v="4"/>
    <n v="137"/>
    <n v="41"/>
    <n v="4117.37"/>
    <n v="564079.68999999994"/>
    <x v="0"/>
    <x v="0"/>
  </r>
  <r>
    <s v="P2671"/>
    <s v="Note Max"/>
    <s v="Electronics"/>
    <x v="5"/>
    <n v="148"/>
    <n v="41"/>
    <n v="4085.64"/>
    <n v="604674.72"/>
    <d v="2025-03-09T00:00:00"/>
    <d v="2025-08-25T00:00:00"/>
    <s v="active"/>
    <x v="0"/>
    <s v="Note Max"/>
    <s v="Electronics"/>
    <s v="Abc Pvt Ltd"/>
    <x v="2464"/>
    <x v="3"/>
    <x v="5"/>
    <n v="148"/>
    <n v="41"/>
    <n v="4085.64"/>
    <n v="604674.72"/>
    <x v="0"/>
    <x v="0"/>
  </r>
  <r>
    <s v="P2836"/>
    <s v="Off Lite"/>
    <s v="Furniture"/>
    <x v="0"/>
    <n v="90"/>
    <n v="59"/>
    <n v="15581.99"/>
    <n v="1402379.1"/>
    <d v="2025-04-16T00:00:00"/>
    <d v="2025-09-27T00:00:00"/>
    <s v="active"/>
    <x v="3"/>
    <s v="Off Lite"/>
    <s v="Furniture"/>
    <s v="Global Traders"/>
    <x v="2465"/>
    <x v="2"/>
    <x v="0"/>
    <n v="90"/>
    <n v="59"/>
    <n v="15581.99"/>
    <n v="1402379.1"/>
    <x v="0"/>
    <x v="0"/>
  </r>
  <r>
    <s v="P4485"/>
    <s v="Free Lite"/>
    <s v="Toys"/>
    <x v="0"/>
    <n v="189"/>
    <n v="92"/>
    <n v="7908.96"/>
    <n v="1494793.44"/>
    <d v="2025-02-01T00:00:00"/>
    <d v="2025-10-03T00:00:00"/>
    <s v="Inactive"/>
    <x v="3"/>
    <s v="Free Lite"/>
    <s v="Toys"/>
    <s v="Global Traders"/>
    <x v="2466"/>
    <x v="1"/>
    <x v="0"/>
    <n v="189"/>
    <n v="92"/>
    <n v="7908.96"/>
    <n v="1494793.44"/>
    <x v="0"/>
    <x v="0"/>
  </r>
  <r>
    <s v="P2321"/>
    <s v="Mind Plus"/>
    <s v="Groceries"/>
    <x v="1"/>
    <n v="132"/>
    <n v="46"/>
    <n v="7571.86"/>
    <n v="999485.5199999999"/>
    <d v="2025-06-21T00:00:00"/>
    <d v="2025-07-16T00:00:00"/>
    <s v="active"/>
    <x v="2"/>
    <s v="Mind Plus"/>
    <s v="Groceries"/>
    <s v="Omni Suppliers"/>
    <x v="2467"/>
    <x v="4"/>
    <x v="1"/>
    <n v="132"/>
    <n v="46"/>
    <n v="7571.86"/>
    <n v="999485.5199999999"/>
    <x v="0"/>
    <x v="0"/>
  </r>
  <r>
    <s v="P4412"/>
    <s v="Defense Mini"/>
    <s v="Toys"/>
    <x v="5"/>
    <n v="145"/>
    <n v="97"/>
    <n v="9139.44"/>
    <n v="1325218.8"/>
    <d v="2025-07-01T00:00:00"/>
    <d v="2025-08-18T00:00:00"/>
    <s v="active"/>
    <x v="3"/>
    <s v="Defense Mini"/>
    <s v="Toys"/>
    <s v="Abc Pvt Ltd"/>
    <x v="2468"/>
    <x v="1"/>
    <x v="5"/>
    <n v="145"/>
    <n v="97"/>
    <n v="9139.44"/>
    <n v="1325218.8"/>
    <x v="0"/>
    <x v="0"/>
  </r>
  <r>
    <s v="P4481"/>
    <s v="Size X"/>
    <s v="Furniture"/>
    <x v="1"/>
    <n v="180"/>
    <n v="63"/>
    <n v="15700.98"/>
    <n v="2826176.4"/>
    <d v="2025-01-27T00:00:00"/>
    <d v="2025-10-08T00:00:00"/>
    <s v="Inactive"/>
    <x v="1"/>
    <s v="Size X"/>
    <s v="Furniture"/>
    <s v="Omni Suppliers"/>
    <x v="2469"/>
    <x v="2"/>
    <x v="1"/>
    <n v="180"/>
    <n v="63"/>
    <n v="15700.98"/>
    <n v="2826176.4"/>
    <x v="0"/>
    <x v="0"/>
  </r>
  <r>
    <s v="P9219"/>
    <s v="End Plus"/>
    <s v="Groceries"/>
    <x v="5"/>
    <n v="166"/>
    <n v="51"/>
    <n v="12392.81"/>
    <n v="2057206.46"/>
    <d v="2025-05-06T00:00:00"/>
    <d v="2025-10-02T00:00:00"/>
    <s v="Actv"/>
    <x v="4"/>
    <s v="End Plus"/>
    <s v="Groceries"/>
    <s v="Abc Pvt Ltd"/>
    <x v="2470"/>
    <x v="4"/>
    <x v="5"/>
    <n v="166"/>
    <n v="51"/>
    <n v="12392.81"/>
    <n v="2057206.46"/>
    <x v="0"/>
    <x v="0"/>
  </r>
  <r>
    <s v="P5113"/>
    <s v="Into X"/>
    <s v="Toys"/>
    <x v="4"/>
    <n v="102"/>
    <n v="89"/>
    <n v="433.67"/>
    <n v="44234.34"/>
    <d v="2025-06-06T00:00:00"/>
    <d v="2025-08-20T00:00:00"/>
    <s v="Actv"/>
    <x v="3"/>
    <s v="Into X"/>
    <s v="Toys"/>
    <s v="Retailmart Inc"/>
    <x v="2471"/>
    <x v="1"/>
    <x v="4"/>
    <n v="102"/>
    <n v="89"/>
    <n v="433.67"/>
    <n v="44234.340000000004"/>
    <x v="0"/>
    <x v="0"/>
  </r>
  <r>
    <s v="P5999"/>
    <s v="Way X"/>
    <s v="Furniture"/>
    <x v="4"/>
    <n v="34"/>
    <n v="88"/>
    <n v="1340.77"/>
    <n v="45586.18"/>
    <d v="2025-02-04T00:00:00"/>
    <d v="2025-09-09T00:00:00"/>
    <s v="discon"/>
    <x v="1"/>
    <s v="Way X"/>
    <s v="Furniture"/>
    <s v="Retailmart Inc"/>
    <x v="116"/>
    <x v="2"/>
    <x v="4"/>
    <n v="34"/>
    <n v="88"/>
    <n v="1340.77"/>
    <n v="45586.18"/>
    <x v="2"/>
    <x v="1"/>
  </r>
  <r>
    <s v="P4405"/>
    <s v="Food Pro"/>
    <s v="Groceries"/>
    <x v="3"/>
    <n v="148"/>
    <n v="43"/>
    <n v="11643.39"/>
    <n v="1723221.72"/>
    <d v="2025-03-09T00:00:00"/>
    <d v="2025-09-23T00:00:00"/>
    <s v="active"/>
    <x v="1"/>
    <s v="Food Pro"/>
    <s v="Groceries"/>
    <s v="Quickstock"/>
    <x v="2472"/>
    <x v="4"/>
    <x v="3"/>
    <n v="148"/>
    <n v="43"/>
    <n v="11643.39"/>
    <n v="1723221.72"/>
    <x v="0"/>
    <x v="0"/>
  </r>
  <r>
    <s v="P6848"/>
    <s v="None Plus"/>
    <s v="Furniture"/>
    <x v="3"/>
    <n v="161"/>
    <n v="65"/>
    <n v="9339.36"/>
    <n v="1503636.96"/>
    <d v="2025-05-29T00:00:00"/>
    <d v="2025-09-21T00:00:00"/>
    <s v="Actv"/>
    <x v="4"/>
    <s v="None Plus"/>
    <s v="Furniture"/>
    <s v="Quickstock"/>
    <x v="2473"/>
    <x v="2"/>
    <x v="3"/>
    <n v="161"/>
    <n v="65"/>
    <n v="9339.36"/>
    <n v="1503636.9600000002"/>
    <x v="0"/>
    <x v="0"/>
  </r>
  <r>
    <s v="P7558"/>
    <s v="Nature Mini"/>
    <s v="Groceries"/>
    <x v="0"/>
    <n v="152"/>
    <n v="93"/>
    <n v="9451.4500000000007"/>
    <n v="1436620.4"/>
    <d v="2025-02-04T00:00:00"/>
    <d v="2025-09-06T00:00:00"/>
    <s v="discon"/>
    <x v="2"/>
    <s v="Nature Mini"/>
    <s v="Groceries"/>
    <s v="Global Traders"/>
    <x v="1289"/>
    <x v="4"/>
    <x v="0"/>
    <n v="152"/>
    <n v="93"/>
    <n v="9451.4500000000007"/>
    <n v="1436620.4000000001"/>
    <x v="0"/>
    <x v="0"/>
  </r>
  <r>
    <s v="P7733"/>
    <s v="Fine Lite"/>
    <s v="Electronics"/>
    <x v="1"/>
    <n v="66"/>
    <n v="67"/>
    <n v="2270.35"/>
    <n v="149843.1"/>
    <d v="2025-06-06T00:00:00"/>
    <d v="2025-09-30T00:00:00"/>
    <m/>
    <x v="1"/>
    <s v="Fine Lite"/>
    <s v="Electronics"/>
    <s v="Omni Suppliers"/>
    <x v="439"/>
    <x v="3"/>
    <x v="1"/>
    <n v="66"/>
    <n v="67"/>
    <n v="2270.35"/>
    <n v="149843.1"/>
    <x v="2"/>
    <x v="1"/>
  </r>
  <r>
    <s v="P8645"/>
    <s v="Rich Pro"/>
    <s v="Clothing"/>
    <x v="0"/>
    <n v="62"/>
    <n v="65"/>
    <n v="4858.58"/>
    <n v="301231.96000000002"/>
    <d v="2025-04-23T00:00:00"/>
    <d v="2025-09-09T00:00:00"/>
    <s v="active"/>
    <x v="0"/>
    <s v="Rich Pro"/>
    <s v="Clothing"/>
    <s v="Global Traders"/>
    <x v="1006"/>
    <x v="0"/>
    <x v="0"/>
    <n v="62"/>
    <n v="65"/>
    <n v="4858.58"/>
    <n v="301231.96000000002"/>
    <x v="2"/>
    <x v="1"/>
  </r>
  <r>
    <s v="P5166"/>
    <s v="Wrong Pro"/>
    <s v="Toys"/>
    <x v="1"/>
    <n v="109"/>
    <n v="69"/>
    <n v="5347.44"/>
    <n v="582870.96"/>
    <d v="2025-03-16T00:00:00"/>
    <d v="2025-08-21T00:00:00"/>
    <s v="active"/>
    <x v="3"/>
    <s v="Wrong Pro"/>
    <s v="Toys"/>
    <s v="Omni Suppliers"/>
    <x v="2474"/>
    <x v="1"/>
    <x v="1"/>
    <n v="109"/>
    <n v="69"/>
    <n v="5347.44"/>
    <n v="582870.96"/>
    <x v="0"/>
    <x v="0"/>
  </r>
  <r>
    <s v="P6713"/>
    <s v="individual x"/>
    <s v="Toys"/>
    <x v="3"/>
    <n v="20"/>
    <n v="34"/>
    <n v="14193.63"/>
    <n v="283872.59999999998"/>
    <d v="2025-04-20T00:00:00"/>
    <d v="2025-08-26T00:00:00"/>
    <s v="discontinued"/>
    <x v="4"/>
    <s v="Individual X"/>
    <s v="Toys"/>
    <s v="Quickstock"/>
    <x v="2475"/>
    <x v="1"/>
    <x v="3"/>
    <n v="20"/>
    <n v="34"/>
    <n v="14193.63"/>
    <n v="283872.59999999998"/>
    <x v="2"/>
    <x v="1"/>
  </r>
  <r>
    <s v="P6147"/>
    <s v="Operation Max"/>
    <s v="Furniture"/>
    <x v="3"/>
    <n v="63"/>
    <n v="87"/>
    <n v="8256.36"/>
    <n v="520150.68000000011"/>
    <d v="2025-07-02T00:00:00"/>
    <d v="2025-09-18T00:00:00"/>
    <s v="Actv"/>
    <x v="4"/>
    <s v="Operation Max"/>
    <s v="Furniture"/>
    <s v="Quickstock"/>
    <x v="2476"/>
    <x v="2"/>
    <x v="3"/>
    <n v="63"/>
    <n v="87"/>
    <n v="8256.36"/>
    <n v="520150.68000000005"/>
    <x v="2"/>
    <x v="1"/>
  </r>
  <r>
    <s v="P5518"/>
    <s v="Recent Plus"/>
    <s v="Electronics"/>
    <x v="0"/>
    <n v="99"/>
    <n v="38"/>
    <n v="1239.81"/>
    <n v="122741.19"/>
    <d v="2025-02-21T00:00:00"/>
    <d v="2025-09-02T00:00:00"/>
    <s v="active"/>
    <x v="2"/>
    <s v="Recent Plus"/>
    <s v="Electronics"/>
    <s v="Global Traders"/>
    <x v="2477"/>
    <x v="3"/>
    <x v="0"/>
    <n v="99"/>
    <n v="38"/>
    <n v="1239.81"/>
    <n v="122741.18999999999"/>
    <x v="0"/>
    <x v="0"/>
  </r>
  <r>
    <s v="P3578"/>
    <s v="Common X"/>
    <s v="Clothing"/>
    <x v="3"/>
    <n v="75"/>
    <n v="81"/>
    <n v="18309.28"/>
    <n v="1373196"/>
    <d v="2025-01-16T00:00:00"/>
    <d v="2025-07-17T00:00:00"/>
    <s v="Inactive"/>
    <x v="4"/>
    <s v="Common X"/>
    <s v="Clothing"/>
    <s v="Quickstock"/>
    <x v="2478"/>
    <x v="0"/>
    <x v="3"/>
    <n v="75"/>
    <n v="81"/>
    <n v="18309.28"/>
    <n v="1373196"/>
    <x v="2"/>
    <x v="1"/>
  </r>
  <r>
    <s v="P1739"/>
    <s v="Fast Mini"/>
    <s v="Clothing"/>
    <x v="4"/>
    <n v="88"/>
    <n v="61"/>
    <n v="19683.59"/>
    <n v="1732155.92"/>
    <d v="2025-06-03T00:00:00"/>
    <d v="2025-08-11T00:00:00"/>
    <s v="discon"/>
    <x v="4"/>
    <s v="Fast Mini"/>
    <s v="Clothing"/>
    <s v="Retailmart Inc"/>
    <x v="663"/>
    <x v="0"/>
    <x v="4"/>
    <n v="88"/>
    <n v="61"/>
    <n v="19683.59"/>
    <n v="1732155.92"/>
    <x v="0"/>
    <x v="0"/>
  </r>
  <r>
    <s v="P8444"/>
    <s v="Player Max"/>
    <s v="Electronics"/>
    <x v="0"/>
    <n v="49"/>
    <n v="25"/>
    <n v="17482.7"/>
    <n v="856652.3"/>
    <d v="2025-03-29T00:00:00"/>
    <d v="2025-08-17T00:00:00"/>
    <s v="active"/>
    <x v="0"/>
    <s v="Player Max"/>
    <s v="Electronics"/>
    <s v="Global Traders"/>
    <x v="1185"/>
    <x v="3"/>
    <x v="0"/>
    <n v="49"/>
    <n v="25"/>
    <n v="17482.7"/>
    <n v="856652.3"/>
    <x v="0"/>
    <x v="0"/>
  </r>
  <r>
    <s v="P3066"/>
    <s v="Smile Mini"/>
    <s v="Groceries"/>
    <x v="4"/>
    <n v="45"/>
    <n v="86"/>
    <n v="6994.12"/>
    <n v="314735.40000000002"/>
    <d v="2025-07-05T00:00:00"/>
    <d v="2025-09-27T00:00:00"/>
    <m/>
    <x v="2"/>
    <s v="Smile Mini"/>
    <s v="Groceries"/>
    <s v="Retailmart Inc"/>
    <x v="1476"/>
    <x v="4"/>
    <x v="4"/>
    <n v="45"/>
    <n v="86"/>
    <n v="6994.12"/>
    <n v="314735.40000000002"/>
    <x v="2"/>
    <x v="1"/>
  </r>
  <r>
    <s v="P9273"/>
    <s v="Project Mini"/>
    <s v="Furniture"/>
    <x v="1"/>
    <n v="78"/>
    <n v="41"/>
    <n v="16068.45"/>
    <n v="1253339.1000000001"/>
    <d v="2025-05-03T00:00:00"/>
    <d v="2025-09-11T00:00:00"/>
    <s v="Actv"/>
    <x v="0"/>
    <s v="Project Mini"/>
    <s v="Furniture"/>
    <s v="Omni Suppliers"/>
    <x v="1632"/>
    <x v="2"/>
    <x v="1"/>
    <n v="78"/>
    <n v="41"/>
    <n v="16068.45"/>
    <n v="1253339.1000000001"/>
    <x v="0"/>
    <x v="0"/>
  </r>
  <r>
    <s v="P6435"/>
    <s v="From X"/>
    <s v="Toys"/>
    <x v="1"/>
    <n v="108"/>
    <n v="47"/>
    <n v="720.51"/>
    <n v="77815.08"/>
    <d v="2025-04-10T00:00:00"/>
    <d v="2025-09-04T00:00:00"/>
    <s v="active"/>
    <x v="0"/>
    <s v="From X"/>
    <s v="Toys"/>
    <s v="Omni Suppliers"/>
    <x v="1115"/>
    <x v="1"/>
    <x v="1"/>
    <n v="108"/>
    <n v="47"/>
    <n v="720.51"/>
    <n v="77815.08"/>
    <x v="0"/>
    <x v="0"/>
  </r>
  <r>
    <s v="P6833"/>
    <s v="Lot Max"/>
    <s v="Groceries"/>
    <x v="2"/>
    <n v="152"/>
    <n v="97"/>
    <n v="12041.48"/>
    <n v="1830304.96"/>
    <d v="2025-05-18T00:00:00"/>
    <d v="2025-09-06T00:00:00"/>
    <s v="discon"/>
    <x v="1"/>
    <s v="Lot Max"/>
    <s v="Groceries"/>
    <s v=""/>
    <x v="611"/>
    <x v="4"/>
    <x v="2"/>
    <n v="152"/>
    <n v="97"/>
    <n v="12041.48"/>
    <n v="1830304.96"/>
    <x v="0"/>
    <x v="0"/>
  </r>
  <r>
    <s v="P5561"/>
    <s v="Type X"/>
    <s v="Groceries"/>
    <x v="5"/>
    <n v="6"/>
    <n v="75"/>
    <n v="5098.1899999999996"/>
    <n v="30589.14"/>
    <d v="2025-01-27T00:00:00"/>
    <d v="2025-10-12T00:00:00"/>
    <m/>
    <x v="0"/>
    <s v="Type X"/>
    <s v="Groceries"/>
    <s v="Abc Pvt Ltd"/>
    <x v="2479"/>
    <x v="4"/>
    <x v="5"/>
    <n v="6"/>
    <n v="75"/>
    <n v="5098.1899999999996"/>
    <n v="30589.14"/>
    <x v="2"/>
    <x v="1"/>
  </r>
  <r>
    <s v="P3122"/>
    <s v="Whether X"/>
    <s v="Toys"/>
    <x v="3"/>
    <n v="57"/>
    <n v="35"/>
    <n v="644.13"/>
    <n v="36715.410000000003"/>
    <d v="2025-06-23T00:00:00"/>
    <d v="2025-07-29T00:00:00"/>
    <s v="active"/>
    <x v="1"/>
    <s v="Whether X"/>
    <s v="Toys"/>
    <s v="Quickstock"/>
    <x v="1752"/>
    <x v="1"/>
    <x v="3"/>
    <n v="57"/>
    <n v="35"/>
    <n v="644.13"/>
    <n v="36715.409999999996"/>
    <x v="0"/>
    <x v="0"/>
  </r>
  <r>
    <s v="P9826"/>
    <s v="Against Mini"/>
    <s v="Toys"/>
    <x v="3"/>
    <m/>
    <n v="59"/>
    <n v="9664.06"/>
    <m/>
    <d v="2025-05-03T00:00:00"/>
    <d v="2025-09-13T00:00:00"/>
    <s v="active"/>
    <x v="2"/>
    <s v="Against Mini"/>
    <s v="Toys"/>
    <s v="Quickstock"/>
    <x v="2480"/>
    <x v="1"/>
    <x v="3"/>
    <n v="0"/>
    <n v="59"/>
    <n v="9664.06"/>
    <n v="0"/>
    <x v="1"/>
    <x v="1"/>
  </r>
  <r>
    <s v="P3811"/>
    <s v="Star Max"/>
    <s v="Furniture"/>
    <x v="1"/>
    <n v="101"/>
    <n v="67"/>
    <n v="12783.11"/>
    <n v="1291094.1100000001"/>
    <d v="2025-03-13T00:00:00"/>
    <d v="2025-07-23T00:00:00"/>
    <s v="Actv"/>
    <x v="3"/>
    <s v="Star Max"/>
    <s v="Furniture"/>
    <s v="Omni Suppliers"/>
    <x v="1113"/>
    <x v="2"/>
    <x v="1"/>
    <n v="101"/>
    <n v="67"/>
    <n v="12783.11"/>
    <n v="1291094.1100000001"/>
    <x v="0"/>
    <x v="0"/>
  </r>
  <r>
    <s v="P6416"/>
    <s v="Think Lite"/>
    <s v="Clothing"/>
    <x v="4"/>
    <n v="168"/>
    <n v="94"/>
    <n v="620.47"/>
    <n v="104238.96"/>
    <d v="2025-04-19T00:00:00"/>
    <d v="2025-08-07T00:00:00"/>
    <s v="Inactive"/>
    <x v="0"/>
    <s v="Think Lite"/>
    <s v="Clothing"/>
    <s v="Retailmart Inc"/>
    <x v="262"/>
    <x v="0"/>
    <x v="4"/>
    <n v="168"/>
    <n v="94"/>
    <n v="620.47"/>
    <n v="104238.96"/>
    <x v="0"/>
    <x v="0"/>
  </r>
  <r>
    <s v="P7315"/>
    <s v="Reduce Mini"/>
    <s v="Toys"/>
    <x v="3"/>
    <n v="66"/>
    <n v="81"/>
    <n v="19453.03"/>
    <n v="1283899.98"/>
    <d v="2025-01-18T00:00:00"/>
    <d v="2025-09-21T00:00:00"/>
    <s v="discontinued"/>
    <x v="0"/>
    <s v="Reduce Mini"/>
    <s v="Toys"/>
    <s v="Quickstock"/>
    <x v="2481"/>
    <x v="1"/>
    <x v="3"/>
    <n v="66"/>
    <n v="81"/>
    <n v="19453.03"/>
    <n v="1283899.98"/>
    <x v="2"/>
    <x v="1"/>
  </r>
  <r>
    <s v="P1854"/>
    <s v="Large Mini"/>
    <s v="Toys"/>
    <x v="3"/>
    <n v="192"/>
    <n v="60"/>
    <n v="2150.9899999999998"/>
    <n v="412990.08"/>
    <d v="2025-07-05T00:00:00"/>
    <d v="2025-08-25T00:00:00"/>
    <s v="active"/>
    <x v="1"/>
    <s v="Large Mini"/>
    <s v="Toys"/>
    <s v="Quickstock"/>
    <x v="2482"/>
    <x v="1"/>
    <x v="3"/>
    <n v="192"/>
    <n v="60"/>
    <n v="2150.9899999999998"/>
    <n v="412990.07999999996"/>
    <x v="0"/>
    <x v="0"/>
  </r>
  <r>
    <s v="P8173"/>
    <s v="Image Max"/>
    <s v="Furniture"/>
    <x v="3"/>
    <n v="74"/>
    <n v="23"/>
    <n v="7218.74"/>
    <n v="534186.76"/>
    <d v="2025-01-13T00:00:00"/>
    <d v="2025-07-14T00:00:00"/>
    <s v="active"/>
    <x v="3"/>
    <s v="Image Max"/>
    <s v="Furniture"/>
    <s v="Quickstock"/>
    <x v="2382"/>
    <x v="2"/>
    <x v="3"/>
    <n v="74"/>
    <n v="23"/>
    <n v="7218.74"/>
    <n v="534186.76"/>
    <x v="0"/>
    <x v="0"/>
  </r>
  <r>
    <s v="P4593"/>
    <s v="Someone Pro"/>
    <s v="Furniture"/>
    <x v="4"/>
    <n v="50"/>
    <n v="57"/>
    <n v="11423.9"/>
    <n v="571195"/>
    <d v="2025-04-12T00:00:00"/>
    <d v="2025-10-12T00:00:00"/>
    <m/>
    <x v="3"/>
    <s v="Someone Pro"/>
    <s v="Furniture"/>
    <s v="Retailmart Inc"/>
    <x v="1506"/>
    <x v="2"/>
    <x v="4"/>
    <n v="50"/>
    <n v="57"/>
    <n v="11423.9"/>
    <n v="571195"/>
    <x v="2"/>
    <x v="1"/>
  </r>
  <r>
    <s v="P4685"/>
    <s v="Maintain Lite"/>
    <s v="Toys"/>
    <x v="3"/>
    <n v="80"/>
    <n v="82"/>
    <n v="14883.01"/>
    <n v="1190640.8"/>
    <d v="2025-02-21T00:00:00"/>
    <d v="2025-09-13T00:00:00"/>
    <s v="discontinued"/>
    <x v="0"/>
    <s v="Maintain Lite"/>
    <s v="Toys"/>
    <s v="Quickstock"/>
    <x v="2483"/>
    <x v="1"/>
    <x v="3"/>
    <n v="80"/>
    <n v="82"/>
    <n v="14883.01"/>
    <n v="1190640.8"/>
    <x v="2"/>
    <x v="1"/>
  </r>
  <r>
    <s v="P9641"/>
    <s v="With Pro"/>
    <s v="Furniture"/>
    <x v="5"/>
    <n v="34"/>
    <n v="60"/>
    <n v="17720.66"/>
    <n v="602502.43999999994"/>
    <d v="2025-06-11T00:00:00"/>
    <d v="2025-08-09T00:00:00"/>
    <s v="Actv"/>
    <x v="0"/>
    <s v="With Pro"/>
    <s v="Furniture"/>
    <s v="Abc Pvt Ltd"/>
    <x v="2484"/>
    <x v="2"/>
    <x v="5"/>
    <n v="34"/>
    <n v="60"/>
    <n v="17720.66"/>
    <n v="602502.43999999994"/>
    <x v="2"/>
    <x v="1"/>
  </r>
  <r>
    <s v="P6303"/>
    <s v="Accept Mini"/>
    <s v="Clothing"/>
    <x v="5"/>
    <n v="44"/>
    <n v="78"/>
    <n v="19803.8"/>
    <n v="871367.2"/>
    <d v="2025-06-28T00:00:00"/>
    <d v="2025-07-27T00:00:00"/>
    <m/>
    <x v="1"/>
    <s v="Accept Mini"/>
    <s v="Clothing"/>
    <s v="Abc Pvt Ltd"/>
    <x v="871"/>
    <x v="0"/>
    <x v="5"/>
    <n v="44"/>
    <n v="78"/>
    <n v="19803.8"/>
    <n v="871367.2"/>
    <x v="2"/>
    <x v="1"/>
  </r>
  <r>
    <s v="P3990"/>
    <s v="case max"/>
    <s v="Electronics"/>
    <x v="5"/>
    <n v="135"/>
    <n v="73"/>
    <n v="11217.75"/>
    <n v="1514396.25"/>
    <d v="2025-05-15T00:00:00"/>
    <d v="2025-10-02T00:00:00"/>
    <s v="active"/>
    <x v="4"/>
    <s v="Case Max"/>
    <s v="Electronics"/>
    <s v="Abc Pvt Ltd"/>
    <x v="1344"/>
    <x v="3"/>
    <x v="5"/>
    <n v="135"/>
    <n v="73"/>
    <n v="11217.75"/>
    <n v="1514396.25"/>
    <x v="0"/>
    <x v="0"/>
  </r>
  <r>
    <s v="P1862"/>
    <s v="Everybody Max"/>
    <s v="Groceries"/>
    <x v="1"/>
    <n v="175"/>
    <n v="66"/>
    <n v="13245.74"/>
    <n v="2318004.5"/>
    <d v="2025-01-20T00:00:00"/>
    <d v="2025-07-15T00:00:00"/>
    <s v="active"/>
    <x v="1"/>
    <s v="Everybody Max"/>
    <s v="Groceries"/>
    <s v="Omni Suppliers"/>
    <x v="512"/>
    <x v="4"/>
    <x v="1"/>
    <n v="175"/>
    <n v="66"/>
    <n v="13245.74"/>
    <n v="2318004.5"/>
    <x v="0"/>
    <x v="0"/>
  </r>
  <r>
    <s v="P4795"/>
    <s v="Live Lite"/>
    <s v="Electronics"/>
    <x v="3"/>
    <n v="190"/>
    <n v="35"/>
    <n v="9021.31"/>
    <n v="1714048.9"/>
    <d v="2025-05-18T00:00:00"/>
    <d v="2025-09-16T00:00:00"/>
    <s v="active"/>
    <x v="0"/>
    <s v="Live Lite"/>
    <s v="Electronics"/>
    <s v="Quickstock"/>
    <x v="2485"/>
    <x v="3"/>
    <x v="3"/>
    <n v="190"/>
    <n v="35"/>
    <n v="9021.31"/>
    <n v="1714048.9"/>
    <x v="0"/>
    <x v="0"/>
  </r>
  <r>
    <s v="P6849"/>
    <s v="Head Mini"/>
    <s v="Toys"/>
    <x v="0"/>
    <n v="92"/>
    <m/>
    <n v="13496.76"/>
    <n v="1241701.92"/>
    <d v="2025-04-01T00:00:00"/>
    <d v="2025-10-12T00:00:00"/>
    <m/>
    <x v="3"/>
    <s v="Head Mini"/>
    <s v="Toys"/>
    <s v="Global Traders"/>
    <x v="2486"/>
    <x v="1"/>
    <x v="0"/>
    <n v="92"/>
    <n v="0"/>
    <n v="13496.76"/>
    <n v="1241701.92"/>
    <x v="0"/>
    <x v="0"/>
  </r>
  <r>
    <s v="P4283"/>
    <s v="Daughter Max"/>
    <s v="Groceries"/>
    <x v="4"/>
    <n v="33"/>
    <n v="79"/>
    <n v="12276.45"/>
    <n v="405122.85"/>
    <d v="2025-01-12T00:00:00"/>
    <d v="2025-10-12T00:00:00"/>
    <s v="discontinued"/>
    <x v="0"/>
    <s v="Daughter Max"/>
    <s v="Groceries"/>
    <s v="Retailmart Inc"/>
    <x v="2286"/>
    <x v="4"/>
    <x v="4"/>
    <n v="33"/>
    <n v="79"/>
    <n v="12276.45"/>
    <n v="405122.85000000003"/>
    <x v="2"/>
    <x v="1"/>
  </r>
  <r>
    <s v="P1471"/>
    <s v="Media Max"/>
    <s v="Groceries"/>
    <x v="1"/>
    <n v="27"/>
    <n v="67"/>
    <n v="4871.34"/>
    <n v="131526.18"/>
    <d v="2025-02-15T00:00:00"/>
    <d v="2025-08-17T00:00:00"/>
    <s v="discontinued"/>
    <x v="3"/>
    <s v="Media Max"/>
    <s v="Groceries"/>
    <s v="Omni Suppliers"/>
    <x v="45"/>
    <x v="4"/>
    <x v="1"/>
    <n v="27"/>
    <n v="67"/>
    <n v="4871.34"/>
    <n v="131526.18"/>
    <x v="2"/>
    <x v="1"/>
  </r>
  <r>
    <s v="P4948"/>
    <s v="hard lite"/>
    <s v="Furniture"/>
    <x v="4"/>
    <n v="175"/>
    <n v="92"/>
    <n v="10957.4"/>
    <n v="1917545"/>
    <d v="2025-05-30T00:00:00"/>
    <d v="2025-07-24T00:00:00"/>
    <m/>
    <x v="2"/>
    <s v="Hard Lite"/>
    <s v="Furniture"/>
    <s v="Retailmart Inc"/>
    <x v="2487"/>
    <x v="2"/>
    <x v="4"/>
    <n v="175"/>
    <n v="92"/>
    <n v="10957.4"/>
    <n v="1917545"/>
    <x v="0"/>
    <x v="0"/>
  </r>
  <r>
    <s v="P7172"/>
    <s v="Design Mini"/>
    <s v="Groceries"/>
    <x v="5"/>
    <n v="187"/>
    <n v="48"/>
    <n v="7664.68"/>
    <n v="1433295.16"/>
    <d v="2025-03-31T00:00:00"/>
    <d v="2025-08-18T00:00:00"/>
    <s v="Actv"/>
    <x v="4"/>
    <s v="Design Mini"/>
    <s v="Groceries"/>
    <s v="Abc Pvt Ltd"/>
    <x v="1441"/>
    <x v="4"/>
    <x v="5"/>
    <n v="187"/>
    <n v="48"/>
    <n v="7664.68"/>
    <n v="1433295.1600000001"/>
    <x v="0"/>
    <x v="0"/>
  </r>
  <r>
    <s v="P7467"/>
    <s v="Common X"/>
    <s v="Toys"/>
    <x v="5"/>
    <n v="169"/>
    <n v="93"/>
    <n v="17533.22"/>
    <n v="2963114.18"/>
    <d v="2025-04-28T00:00:00"/>
    <d v="2025-08-27T00:00:00"/>
    <s v="active"/>
    <x v="3"/>
    <s v="Common X"/>
    <s v="Toys"/>
    <s v="Abc Pvt Ltd"/>
    <x v="2478"/>
    <x v="1"/>
    <x v="5"/>
    <n v="169"/>
    <n v="93"/>
    <n v="17533.22"/>
    <n v="2963114.18"/>
    <x v="0"/>
    <x v="0"/>
  </r>
  <r>
    <s v="P9582"/>
    <s v="Share Lite"/>
    <s v="Furniture"/>
    <x v="0"/>
    <n v="136"/>
    <n v="22"/>
    <n v="18524.939999999999"/>
    <n v="2519391.84"/>
    <d v="2025-07-04T00:00:00"/>
    <d v="2025-08-28T00:00:00"/>
    <s v="discontinued"/>
    <x v="1"/>
    <s v="Share Lite"/>
    <s v="Furniture"/>
    <s v="Global Traders"/>
    <x v="2488"/>
    <x v="2"/>
    <x v="0"/>
    <n v="136"/>
    <n v="22"/>
    <n v="18524.939999999999"/>
    <n v="2519391.84"/>
    <x v="0"/>
    <x v="0"/>
  </r>
  <r>
    <s v="P6617"/>
    <s v="Hand Max"/>
    <s v="Clothing"/>
    <x v="0"/>
    <n v="171"/>
    <n v="65"/>
    <n v="2614.4899999999998"/>
    <n v="447077.79"/>
    <d v="2025-05-18T00:00:00"/>
    <d v="2025-09-24T00:00:00"/>
    <s v="discontinued"/>
    <x v="3"/>
    <s v="Hand Max"/>
    <s v="Clothing"/>
    <s v="Global Traders"/>
    <x v="1649"/>
    <x v="0"/>
    <x v="0"/>
    <n v="171"/>
    <n v="65"/>
    <n v="2614.4899999999998"/>
    <n v="447077.79"/>
    <x v="0"/>
    <x v="0"/>
  </r>
  <r>
    <s v="P9077"/>
    <s v="Partner Mini"/>
    <s v="Groceries"/>
    <x v="0"/>
    <n v="8"/>
    <n v="45"/>
    <n v="9662.34"/>
    <n v="77298.720000000001"/>
    <d v="2025-01-30T00:00:00"/>
    <d v="2025-07-14T00:00:00"/>
    <s v="active"/>
    <x v="3"/>
    <s v="Partner Mini"/>
    <s v="Groceries"/>
    <s v="Global Traders"/>
    <x v="2489"/>
    <x v="4"/>
    <x v="0"/>
    <n v="8"/>
    <n v="45"/>
    <n v="9662.34"/>
    <n v="77298.720000000001"/>
    <x v="2"/>
    <x v="1"/>
  </r>
  <r>
    <s v="P6200"/>
    <s v="Agree Max"/>
    <s v="Electronics"/>
    <x v="0"/>
    <n v="127"/>
    <n v="53"/>
    <n v="16881.18"/>
    <n v="2143909.86"/>
    <d v="2025-04-01T00:00:00"/>
    <d v="2025-08-06T00:00:00"/>
    <m/>
    <x v="0"/>
    <s v="Agree Max"/>
    <s v="Electronics"/>
    <s v="Global Traders"/>
    <x v="2490"/>
    <x v="3"/>
    <x v="0"/>
    <n v="127"/>
    <n v="53"/>
    <n v="16881.18"/>
    <n v="2143909.86"/>
    <x v="0"/>
    <x v="0"/>
  </r>
  <r>
    <s v="P7097"/>
    <s v="Your Plus"/>
    <s v="Groceries"/>
    <x v="3"/>
    <n v="12"/>
    <n v="24"/>
    <n v="5735.12"/>
    <n v="68821.440000000002"/>
    <d v="2025-02-25T00:00:00"/>
    <d v="2025-08-07T00:00:00"/>
    <m/>
    <x v="0"/>
    <s v="Your Plus"/>
    <s v="Groceries"/>
    <s v="Quickstock"/>
    <x v="1884"/>
    <x v="4"/>
    <x v="3"/>
    <n v="12"/>
    <n v="24"/>
    <n v="5735.12"/>
    <n v="68821.440000000002"/>
    <x v="2"/>
    <x v="1"/>
  </r>
  <r>
    <s v="P3381"/>
    <s v="Describe Lite"/>
    <s v="Toys"/>
    <x v="5"/>
    <n v="105"/>
    <n v="78"/>
    <n v="9943.92"/>
    <n v="1044111.6"/>
    <d v="2025-06-30T00:00:00"/>
    <d v="2025-08-22T00:00:00"/>
    <s v="Actv"/>
    <x v="2"/>
    <s v="Describe Lite"/>
    <s v="Toys"/>
    <s v="Abc Pvt Ltd"/>
    <x v="2491"/>
    <x v="1"/>
    <x v="5"/>
    <n v="105"/>
    <n v="78"/>
    <n v="9943.92"/>
    <n v="1044111.6"/>
    <x v="0"/>
    <x v="0"/>
  </r>
  <r>
    <s v="P1381"/>
    <s v="Require Max"/>
    <s v="Clothing"/>
    <x v="0"/>
    <m/>
    <n v="24"/>
    <n v="4567.97"/>
    <m/>
    <d v="2025-05-04T00:00:00"/>
    <d v="2025-07-28T00:00:00"/>
    <s v="Inactive"/>
    <x v="0"/>
    <s v="Require Max"/>
    <s v="Clothing"/>
    <s v="Global Traders"/>
    <x v="794"/>
    <x v="0"/>
    <x v="0"/>
    <n v="0"/>
    <n v="24"/>
    <n v="4567.97"/>
    <n v="0"/>
    <x v="1"/>
    <x v="1"/>
  </r>
  <r>
    <s v="P6454"/>
    <s v="Why X"/>
    <s v="Toys"/>
    <x v="3"/>
    <n v="142"/>
    <n v="71"/>
    <n v="1506.03"/>
    <n v="213856.26"/>
    <d v="2025-04-30T00:00:00"/>
    <d v="2025-07-21T00:00:00"/>
    <s v="active"/>
    <x v="3"/>
    <s v="Why X"/>
    <s v="Toys"/>
    <s v="Quickstock"/>
    <x v="2391"/>
    <x v="1"/>
    <x v="3"/>
    <n v="142"/>
    <n v="71"/>
    <n v="1506.03"/>
    <n v="213856.26"/>
    <x v="0"/>
    <x v="0"/>
  </r>
  <r>
    <s v="P7718"/>
    <s v="Son Plus"/>
    <s v="Electronics"/>
    <x v="1"/>
    <n v="129"/>
    <n v="98"/>
    <n v="4975.9799999999996"/>
    <n v="641901.41999999993"/>
    <d v="2025-02-10T00:00:00"/>
    <d v="2025-09-09T00:00:00"/>
    <s v="discontinued"/>
    <x v="2"/>
    <s v="Son Plus"/>
    <s v="Electronics"/>
    <s v="Omni Suppliers"/>
    <x v="2492"/>
    <x v="3"/>
    <x v="1"/>
    <n v="129"/>
    <n v="98"/>
    <n v="4975.9799999999996"/>
    <n v="641901.41999999993"/>
    <x v="0"/>
    <x v="0"/>
  </r>
  <r>
    <s v="P4309"/>
    <s v="Member Max"/>
    <s v="Toys"/>
    <x v="1"/>
    <n v="46"/>
    <n v="49"/>
    <n v="2484.9699999999998"/>
    <n v="114308.62"/>
    <d v="2025-05-10T00:00:00"/>
    <d v="2025-08-10T00:00:00"/>
    <m/>
    <x v="0"/>
    <s v="Member Max"/>
    <s v="Toys"/>
    <s v="Omni Suppliers"/>
    <x v="2213"/>
    <x v="1"/>
    <x v="1"/>
    <n v="46"/>
    <n v="49"/>
    <n v="2484.9699999999998"/>
    <n v="114308.62"/>
    <x v="2"/>
    <x v="1"/>
  </r>
  <r>
    <s v="P3106"/>
    <s v="Rather Lite"/>
    <s v="Electronics"/>
    <x v="0"/>
    <n v="101"/>
    <n v="83"/>
    <n v="11159.97"/>
    <n v="1127156.97"/>
    <d v="2025-06-04T00:00:00"/>
    <d v="2025-08-05T00:00:00"/>
    <s v="discon"/>
    <x v="0"/>
    <s v="Rather Lite"/>
    <s v="Electronics"/>
    <s v="Global Traders"/>
    <x v="2276"/>
    <x v="3"/>
    <x v="0"/>
    <n v="101"/>
    <n v="83"/>
    <n v="11159.97"/>
    <n v="1127156.97"/>
    <x v="0"/>
    <x v="0"/>
  </r>
  <r>
    <s v="P3938"/>
    <s v="according pro"/>
    <s v="Electronics"/>
    <x v="1"/>
    <n v="179"/>
    <n v="37"/>
    <n v="17985.52"/>
    <n v="3219408.08"/>
    <d v="2025-06-10T00:00:00"/>
    <d v="2025-08-18T00:00:00"/>
    <s v="active"/>
    <x v="4"/>
    <s v="According Pro"/>
    <s v="Electronics"/>
    <s v="Omni Suppliers"/>
    <x v="2493"/>
    <x v="3"/>
    <x v="1"/>
    <n v="179"/>
    <n v="37"/>
    <n v="17985.52"/>
    <n v="3219408.08"/>
    <x v="0"/>
    <x v="0"/>
  </r>
  <r>
    <s v="P2375"/>
    <s v="Only Plus"/>
    <s v="Furniture"/>
    <x v="0"/>
    <n v="57"/>
    <n v="68"/>
    <n v="14974.8"/>
    <n v="853563.6"/>
    <d v="2025-07-13T00:00:00"/>
    <d v="2025-07-31T00:00:00"/>
    <s v="discontinued"/>
    <x v="4"/>
    <s v="Only Plus"/>
    <s v="Furniture"/>
    <s v="Global Traders"/>
    <x v="2494"/>
    <x v="2"/>
    <x v="0"/>
    <n v="57"/>
    <n v="68"/>
    <n v="14974.8"/>
    <n v="853563.6"/>
    <x v="2"/>
    <x v="1"/>
  </r>
  <r>
    <s v="P3348"/>
    <s v="Seem Max"/>
    <s v="Electronics"/>
    <x v="3"/>
    <n v="181"/>
    <n v="65"/>
    <n v="8362.5300000000007"/>
    <n v="1513617.93"/>
    <d v="2025-06-17T00:00:00"/>
    <d v="2025-08-16T00:00:00"/>
    <s v="Actv"/>
    <x v="0"/>
    <s v="Seem Max"/>
    <s v="Electronics"/>
    <s v="Quickstock"/>
    <x v="730"/>
    <x v="3"/>
    <x v="3"/>
    <n v="181"/>
    <n v="65"/>
    <n v="8362.5300000000007"/>
    <n v="1513617.9300000002"/>
    <x v="0"/>
    <x v="0"/>
  </r>
  <r>
    <s v="P2935"/>
    <s v="Call Max"/>
    <s v="Toys"/>
    <x v="0"/>
    <n v="173"/>
    <n v="65"/>
    <n v="4279.03"/>
    <n v="740272.19"/>
    <d v="2025-06-18T00:00:00"/>
    <d v="2025-10-03T00:00:00"/>
    <s v="Actv"/>
    <x v="1"/>
    <s v="Call Max"/>
    <s v="Toys"/>
    <s v="Global Traders"/>
    <x v="2495"/>
    <x v="1"/>
    <x v="0"/>
    <n v="173"/>
    <n v="65"/>
    <n v="4279.03"/>
    <n v="740272.19"/>
    <x v="0"/>
    <x v="0"/>
  </r>
  <r>
    <s v="P1087"/>
    <s v="Hospital Mini"/>
    <s v="Furniture"/>
    <x v="5"/>
    <n v="60"/>
    <n v="65"/>
    <n v="19132.73"/>
    <n v="1147963.8"/>
    <d v="2025-03-08T00:00:00"/>
    <d v="2025-09-27T00:00:00"/>
    <s v="active"/>
    <x v="3"/>
    <s v="Hospital Mini"/>
    <s v="Furniture"/>
    <s v="Abc Pvt Ltd"/>
    <x v="401"/>
    <x v="2"/>
    <x v="5"/>
    <n v="60"/>
    <n v="65"/>
    <n v="19132.73"/>
    <n v="1147963.8"/>
    <x v="2"/>
    <x v="1"/>
  </r>
  <r>
    <s v="P1162"/>
    <s v="Bill Plus"/>
    <s v="Furniture"/>
    <x v="4"/>
    <n v="80"/>
    <n v="61"/>
    <n v="3759.97"/>
    <n v="300797.59999999998"/>
    <d v="2025-06-21T00:00:00"/>
    <d v="2025-07-19T00:00:00"/>
    <s v="active"/>
    <x v="3"/>
    <s v="Bill Plus"/>
    <s v="Furniture"/>
    <s v="Retailmart Inc"/>
    <x v="2496"/>
    <x v="2"/>
    <x v="4"/>
    <n v="80"/>
    <n v="61"/>
    <n v="3759.97"/>
    <n v="300797.59999999998"/>
    <x v="0"/>
    <x v="0"/>
  </r>
  <r>
    <s v="P5298"/>
    <s v="Information Max"/>
    <s v="Clothing"/>
    <x v="0"/>
    <n v="46"/>
    <n v="98"/>
    <n v="3314.65"/>
    <n v="152473.9"/>
    <d v="2025-04-11T00:00:00"/>
    <d v="2025-08-19T00:00:00"/>
    <s v="active"/>
    <x v="1"/>
    <s v="Information Max"/>
    <s v="Clothing"/>
    <s v="Global Traders"/>
    <x v="2497"/>
    <x v="0"/>
    <x v="0"/>
    <n v="46"/>
    <n v="98"/>
    <n v="3314.65"/>
    <n v="152473.9"/>
    <x v="2"/>
    <x v="1"/>
  </r>
  <r>
    <s v="P5049"/>
    <s v="Tough X"/>
    <s v="Toys"/>
    <x v="1"/>
    <m/>
    <n v="20"/>
    <n v="6398.23"/>
    <m/>
    <d v="2025-06-20T00:00:00"/>
    <d v="2025-07-28T00:00:00"/>
    <s v="Inactive"/>
    <x v="0"/>
    <s v="Tough X"/>
    <s v="Toys"/>
    <s v="Omni Suppliers"/>
    <x v="2498"/>
    <x v="1"/>
    <x v="1"/>
    <n v="0"/>
    <n v="20"/>
    <n v="6398.23"/>
    <n v="0"/>
    <x v="1"/>
    <x v="1"/>
  </r>
  <r>
    <s v="P9576"/>
    <s v="Place Mini"/>
    <s v="Furniture"/>
    <x v="3"/>
    <n v="50"/>
    <n v="35"/>
    <n v="9924.1"/>
    <n v="496205"/>
    <d v="2025-07-12T00:00:00"/>
    <d v="2025-07-30T00:00:00"/>
    <s v="active"/>
    <x v="3"/>
    <s v="Place Mini"/>
    <s v="Furniture"/>
    <s v="Quickstock"/>
    <x v="2127"/>
    <x v="2"/>
    <x v="3"/>
    <n v="50"/>
    <n v="35"/>
    <n v="9924.1"/>
    <n v="496205"/>
    <x v="0"/>
    <x v="0"/>
  </r>
  <r>
    <s v="P6244"/>
    <s v="Nearly Lite"/>
    <s v="Furniture"/>
    <x v="5"/>
    <n v="160"/>
    <n v="72"/>
    <n v="1163.97"/>
    <n v="186235.2"/>
    <d v="2025-03-19T00:00:00"/>
    <d v="2025-07-28T00:00:00"/>
    <s v="active"/>
    <x v="4"/>
    <s v="Nearly Lite"/>
    <s v="Furniture"/>
    <s v="Abc Pvt Ltd"/>
    <x v="2499"/>
    <x v="2"/>
    <x v="5"/>
    <n v="160"/>
    <n v="72"/>
    <n v="1163.97"/>
    <n v="186235.2"/>
    <x v="0"/>
    <x v="0"/>
  </r>
  <r>
    <s v="P7278"/>
    <s v="Support Plus"/>
    <s v="Groceries"/>
    <x v="0"/>
    <n v="12"/>
    <n v="23"/>
    <n v="17881.060000000001"/>
    <n v="214572.72"/>
    <d v="2025-03-25T00:00:00"/>
    <d v="2025-09-18T00:00:00"/>
    <s v="Inactive"/>
    <x v="0"/>
    <s v="Support Plus"/>
    <s v="Groceries"/>
    <s v="Global Traders"/>
    <x v="16"/>
    <x v="4"/>
    <x v="0"/>
    <n v="12"/>
    <n v="23"/>
    <n v="17881.060000000001"/>
    <n v="214572.72000000003"/>
    <x v="2"/>
    <x v="1"/>
  </r>
  <r>
    <s v="P4271"/>
    <s v="Always Pro"/>
    <s v="Clothing"/>
    <x v="4"/>
    <n v="31"/>
    <n v="70"/>
    <n v="4187.6000000000004"/>
    <n v="129815.6"/>
    <d v="2025-05-28T00:00:00"/>
    <d v="2025-09-17T00:00:00"/>
    <s v="active"/>
    <x v="4"/>
    <s v="Always Pro"/>
    <s v="Clothing"/>
    <s v="Retailmart Inc"/>
    <x v="2500"/>
    <x v="0"/>
    <x v="4"/>
    <n v="31"/>
    <n v="70"/>
    <n v="4187.6000000000004"/>
    <n v="129815.6"/>
    <x v="2"/>
    <x v="1"/>
  </r>
  <r>
    <s v="P9994"/>
    <s v="Here Mini"/>
    <s v="Toys"/>
    <x v="0"/>
    <n v="151"/>
    <n v="73"/>
    <n v="5975.55"/>
    <n v="902308.05"/>
    <d v="2025-03-17T00:00:00"/>
    <d v="2025-09-12T00:00:00"/>
    <s v="discontinued"/>
    <x v="4"/>
    <s v="Here Mini"/>
    <s v="Toys"/>
    <s v="Global Traders"/>
    <x v="2501"/>
    <x v="1"/>
    <x v="0"/>
    <n v="151"/>
    <n v="73"/>
    <n v="5975.55"/>
    <n v="902308.05"/>
    <x v="0"/>
    <x v="0"/>
  </r>
  <r>
    <s v="P4044"/>
    <s v="land mini"/>
    <s v="Furniture"/>
    <x v="4"/>
    <n v="154"/>
    <n v="20"/>
    <n v="15144.25"/>
    <n v="2332214.5"/>
    <d v="2025-01-30T00:00:00"/>
    <d v="2025-09-09T00:00:00"/>
    <m/>
    <x v="3"/>
    <s v="Land Mini"/>
    <s v="Furniture"/>
    <s v="Retailmart Inc"/>
    <x v="1045"/>
    <x v="2"/>
    <x v="4"/>
    <n v="154"/>
    <n v="20"/>
    <n v="15144.25"/>
    <n v="2332214.5"/>
    <x v="0"/>
    <x v="0"/>
  </r>
  <r>
    <s v="P2486"/>
    <s v="Forget Pro"/>
    <s v="Groceries"/>
    <x v="1"/>
    <n v="11"/>
    <n v="28"/>
    <n v="2587.7199999999998"/>
    <n v="28464.92"/>
    <d v="2025-02-25T00:00:00"/>
    <d v="2025-10-07T00:00:00"/>
    <s v="discon"/>
    <x v="3"/>
    <s v="Forget Pro"/>
    <s v="Groceries"/>
    <s v="Omni Suppliers"/>
    <x v="2502"/>
    <x v="4"/>
    <x v="1"/>
    <n v="11"/>
    <n v="28"/>
    <n v="2587.7199999999998"/>
    <n v="28464.92"/>
    <x v="2"/>
    <x v="1"/>
  </r>
  <r>
    <s v="P5910"/>
    <s v="beyond mini"/>
    <s v="Electronics"/>
    <x v="4"/>
    <n v="159"/>
    <n v="49"/>
    <n v="7788.58"/>
    <n v="1238384.22"/>
    <d v="2025-03-22T00:00:00"/>
    <d v="2025-07-19T00:00:00"/>
    <s v="active"/>
    <x v="0"/>
    <s v="Beyond Mini"/>
    <s v="Electronics"/>
    <s v="Retailmart Inc"/>
    <x v="2257"/>
    <x v="3"/>
    <x v="4"/>
    <n v="159"/>
    <n v="49"/>
    <n v="7788.58"/>
    <n v="1238384.22"/>
    <x v="0"/>
    <x v="0"/>
  </r>
  <r>
    <s v="P9611"/>
    <s v="Responsibility Max"/>
    <s v="Toys"/>
    <x v="4"/>
    <n v="28"/>
    <n v="35"/>
    <n v="7973.19"/>
    <n v="223249.32"/>
    <d v="2025-02-04T00:00:00"/>
    <d v="2025-09-22T00:00:00"/>
    <s v="Inactive"/>
    <x v="3"/>
    <s v="Responsibility Max"/>
    <s v="Toys"/>
    <s v="Retailmart Inc"/>
    <x v="841"/>
    <x v="1"/>
    <x v="4"/>
    <n v="28"/>
    <n v="35"/>
    <n v="7973.19"/>
    <n v="223249.31999999998"/>
    <x v="2"/>
    <x v="1"/>
  </r>
  <r>
    <s v="P4950"/>
    <s v="One Max"/>
    <s v="Toys"/>
    <x v="4"/>
    <n v="193"/>
    <n v="78"/>
    <n v="1528.68"/>
    <n v="295035.24"/>
    <d v="2025-03-25T00:00:00"/>
    <d v="2025-07-15T00:00:00"/>
    <s v="Actv"/>
    <x v="2"/>
    <s v="One Max"/>
    <s v="Toys"/>
    <s v="Retailmart Inc"/>
    <x v="2503"/>
    <x v="1"/>
    <x v="4"/>
    <n v="193"/>
    <n v="78"/>
    <n v="1528.68"/>
    <n v="295035.24"/>
    <x v="0"/>
    <x v="0"/>
  </r>
  <r>
    <s v="P8285"/>
    <s v="wrong x"/>
    <s v="Groceries"/>
    <x v="0"/>
    <n v="155"/>
    <n v="74"/>
    <n v="197.7"/>
    <n v="30643.5"/>
    <d v="2025-01-18T00:00:00"/>
    <d v="2025-08-21T00:00:00"/>
    <s v="discon"/>
    <x v="3"/>
    <s v="Wrong X"/>
    <s v="Groceries"/>
    <s v="Global Traders"/>
    <x v="358"/>
    <x v="4"/>
    <x v="0"/>
    <n v="155"/>
    <n v="74"/>
    <n v="197.7"/>
    <n v="30643.5"/>
    <x v="0"/>
    <x v="0"/>
  </r>
  <r>
    <s v="P8216"/>
    <s v="Election Lite"/>
    <s v="Furniture"/>
    <x v="1"/>
    <n v="192"/>
    <n v="61"/>
    <n v="2356.46"/>
    <n v="452440.32000000001"/>
    <d v="2025-03-03T00:00:00"/>
    <d v="2025-08-22T00:00:00"/>
    <s v="discontinued"/>
    <x v="1"/>
    <s v="Election Lite"/>
    <s v="Furniture"/>
    <s v="Omni Suppliers"/>
    <x v="2504"/>
    <x v="2"/>
    <x v="1"/>
    <n v="192"/>
    <n v="61"/>
    <n v="2356.46"/>
    <n v="452440.32000000001"/>
    <x v="0"/>
    <x v="0"/>
  </r>
  <r>
    <s v="P9607"/>
    <s v="Line Plus"/>
    <s v="Groceries"/>
    <x v="5"/>
    <n v="87"/>
    <n v="22"/>
    <n v="2606.29"/>
    <n v="226747.23"/>
    <d v="2025-04-19T00:00:00"/>
    <d v="2025-10-12T00:00:00"/>
    <s v="active"/>
    <x v="4"/>
    <s v="Line Plus"/>
    <s v="Groceries"/>
    <s v="Abc Pvt Ltd"/>
    <x v="2505"/>
    <x v="4"/>
    <x v="5"/>
    <n v="87"/>
    <n v="22"/>
    <n v="2606.29"/>
    <n v="226747.23"/>
    <x v="0"/>
    <x v="0"/>
  </r>
  <r>
    <s v="P8921"/>
    <s v="Official Plus"/>
    <s v="Furniture"/>
    <x v="0"/>
    <n v="31"/>
    <m/>
    <n v="8554.2999999999993"/>
    <n v="265183.3"/>
    <d v="2025-04-16T00:00:00"/>
    <d v="2025-08-01T00:00:00"/>
    <s v="discontinued"/>
    <x v="3"/>
    <s v="Official Plus"/>
    <s v="Furniture"/>
    <s v="Global Traders"/>
    <x v="2265"/>
    <x v="2"/>
    <x v="0"/>
    <n v="31"/>
    <n v="0"/>
    <n v="8554.2999999999993"/>
    <n v="265183.3"/>
    <x v="0"/>
    <x v="0"/>
  </r>
  <r>
    <s v="P7191"/>
    <s v="Behind Max"/>
    <s v="Toys"/>
    <x v="4"/>
    <n v="178"/>
    <n v="76"/>
    <n v="18442.05"/>
    <n v="3282684.9"/>
    <d v="2025-03-04T00:00:00"/>
    <d v="2025-08-05T00:00:00"/>
    <s v="active"/>
    <x v="2"/>
    <s v="Behind Max"/>
    <s v="Toys"/>
    <s v="Retailmart Inc"/>
    <x v="786"/>
    <x v="1"/>
    <x v="4"/>
    <n v="178"/>
    <n v="76"/>
    <n v="18442.05"/>
    <n v="3282684.9"/>
    <x v="0"/>
    <x v="0"/>
  </r>
  <r>
    <s v="P2354"/>
    <s v="Name Plus"/>
    <s v="Toys"/>
    <x v="1"/>
    <n v="73"/>
    <n v="74"/>
    <n v="5750.34"/>
    <n v="419774.82"/>
    <d v="2025-06-12T00:00:00"/>
    <d v="2025-08-16T00:00:00"/>
    <s v="discontinued"/>
    <x v="0"/>
    <s v="Name Plus"/>
    <s v="Toys"/>
    <s v="Omni Suppliers"/>
    <x v="1516"/>
    <x v="1"/>
    <x v="1"/>
    <n v="73"/>
    <n v="74"/>
    <n v="5750.34"/>
    <n v="419774.82"/>
    <x v="2"/>
    <x v="1"/>
  </r>
  <r>
    <s v="P7973"/>
    <s v="Way Mini"/>
    <s v="Groceries"/>
    <x v="0"/>
    <n v="18"/>
    <m/>
    <n v="15072.55"/>
    <n v="271305.90000000002"/>
    <d v="2025-01-18T00:00:00"/>
    <d v="2025-08-09T00:00:00"/>
    <s v="Actv"/>
    <x v="3"/>
    <s v="Way Mini"/>
    <s v="Groceries"/>
    <s v="Global Traders"/>
    <x v="2203"/>
    <x v="4"/>
    <x v="0"/>
    <n v="18"/>
    <n v="0"/>
    <n v="15072.55"/>
    <n v="271305.89999999997"/>
    <x v="0"/>
    <x v="0"/>
  </r>
  <r>
    <s v="P6340"/>
    <s v="Cut Pro"/>
    <s v="Electronics"/>
    <x v="1"/>
    <n v="9"/>
    <n v="32"/>
    <n v="10033.44"/>
    <n v="90300.96"/>
    <d v="2025-06-05T00:00:00"/>
    <d v="2025-10-12T00:00:00"/>
    <m/>
    <x v="2"/>
    <s v="Cut Pro"/>
    <s v="Electronics"/>
    <s v="Omni Suppliers"/>
    <x v="916"/>
    <x v="3"/>
    <x v="1"/>
    <n v="9"/>
    <n v="32"/>
    <n v="10033.44"/>
    <n v="90300.96"/>
    <x v="2"/>
    <x v="1"/>
  </r>
  <r>
    <s v="P2529"/>
    <s v="Budget X"/>
    <s v="Groceries"/>
    <x v="1"/>
    <n v="57"/>
    <n v="78"/>
    <n v="12379.95"/>
    <n v="705657.15"/>
    <d v="2025-06-19T00:00:00"/>
    <d v="2025-09-01T00:00:00"/>
    <s v="active"/>
    <x v="2"/>
    <s v="Budget X"/>
    <s v="Groceries"/>
    <s v="Omni Suppliers"/>
    <x v="2506"/>
    <x v="4"/>
    <x v="1"/>
    <n v="57"/>
    <n v="78"/>
    <n v="12379.95"/>
    <n v="705657.15"/>
    <x v="2"/>
    <x v="1"/>
  </r>
  <r>
    <s v="P5094"/>
    <s v="Score Pro"/>
    <s v="Furniture"/>
    <x v="5"/>
    <n v="106"/>
    <n v="72"/>
    <n v="4061.51"/>
    <n v="430520.06"/>
    <d v="2025-06-14T00:00:00"/>
    <d v="2025-08-11T00:00:00"/>
    <s v="discon"/>
    <x v="0"/>
    <s v="Score Pro"/>
    <s v="Furniture"/>
    <s v="Abc Pvt Ltd"/>
    <x v="2507"/>
    <x v="2"/>
    <x v="5"/>
    <n v="106"/>
    <n v="72"/>
    <n v="4061.51"/>
    <n v="430520.06"/>
    <x v="0"/>
    <x v="0"/>
  </r>
  <r>
    <s v="P9973"/>
    <s v="Would Plus"/>
    <s v="Electronics"/>
    <x v="3"/>
    <n v="153"/>
    <n v="81"/>
    <n v="5878.93"/>
    <n v="899476.29"/>
    <d v="2025-06-19T00:00:00"/>
    <d v="2025-08-07T00:00:00"/>
    <s v="Actv"/>
    <x v="2"/>
    <s v="Would Plus"/>
    <s v="Electronics"/>
    <s v="Quickstock"/>
    <x v="1046"/>
    <x v="3"/>
    <x v="3"/>
    <n v="153"/>
    <n v="81"/>
    <n v="5878.93"/>
    <n v="899476.29"/>
    <x v="0"/>
    <x v="0"/>
  </r>
  <r>
    <s v="P6839"/>
    <s v="Scientist X"/>
    <s v="Toys"/>
    <x v="4"/>
    <n v="160"/>
    <n v="22"/>
    <n v="11954.94"/>
    <n v="1912790.4"/>
    <d v="2025-03-06T00:00:00"/>
    <d v="2025-07-31T00:00:00"/>
    <s v="active"/>
    <x v="1"/>
    <s v="Scientist X"/>
    <s v="Toys"/>
    <s v="Retailmart Inc"/>
    <x v="2508"/>
    <x v="1"/>
    <x v="4"/>
    <n v="160"/>
    <n v="22"/>
    <n v="11954.94"/>
    <n v="1912790.4000000001"/>
    <x v="0"/>
    <x v="0"/>
  </r>
  <r>
    <s v="P6375"/>
    <s v="Economy X"/>
    <s v="Furniture"/>
    <x v="1"/>
    <n v="146"/>
    <n v="59"/>
    <n v="1006.11"/>
    <n v="146892.06"/>
    <d v="2025-03-20T00:00:00"/>
    <d v="2025-07-14T00:00:00"/>
    <s v="active"/>
    <x v="3"/>
    <s v="Economy X"/>
    <s v="Furniture"/>
    <s v="Omni Suppliers"/>
    <x v="2509"/>
    <x v="2"/>
    <x v="1"/>
    <n v="146"/>
    <n v="59"/>
    <n v="1006.11"/>
    <n v="146892.06"/>
    <x v="0"/>
    <x v="0"/>
  </r>
  <r>
    <s v="P8935"/>
    <s v="teacher lite"/>
    <s v="Groceries"/>
    <x v="5"/>
    <n v="115"/>
    <n v="68"/>
    <n v="9497.1200000000008"/>
    <n v="1092168.8"/>
    <d v="2025-03-11T00:00:00"/>
    <d v="2025-07-21T00:00:00"/>
    <s v="discontinued"/>
    <x v="2"/>
    <s v="Teacher Lite"/>
    <s v="Groceries"/>
    <s v="Abc Pvt Ltd"/>
    <x v="2510"/>
    <x v="4"/>
    <x v="5"/>
    <n v="115"/>
    <n v="68"/>
    <n v="9497.1200000000008"/>
    <n v="1092168.8"/>
    <x v="0"/>
    <x v="0"/>
  </r>
  <r>
    <s v="P2694"/>
    <s v="member mini"/>
    <s v="Electronics"/>
    <x v="1"/>
    <n v="149"/>
    <n v="30"/>
    <n v="6901.03"/>
    <n v="1028253.47"/>
    <d v="2025-07-04T00:00:00"/>
    <d v="2025-07-17T00:00:00"/>
    <m/>
    <x v="3"/>
    <s v="Member Mini"/>
    <s v="Electronics"/>
    <s v="Omni Suppliers"/>
    <x v="2511"/>
    <x v="3"/>
    <x v="1"/>
    <n v="149"/>
    <n v="30"/>
    <n v="6901.03"/>
    <n v="1028253.47"/>
    <x v="0"/>
    <x v="0"/>
  </r>
  <r>
    <s v="P3040"/>
    <s v="First Plus"/>
    <s v="Furniture"/>
    <x v="5"/>
    <n v="81"/>
    <n v="96"/>
    <n v="3057.11"/>
    <n v="247625.91"/>
    <d v="2025-05-09T00:00:00"/>
    <d v="2025-07-19T00:00:00"/>
    <s v="Inactive"/>
    <x v="2"/>
    <s v="First Plus"/>
    <s v="Furniture"/>
    <s v="Abc Pvt Ltd"/>
    <x v="2512"/>
    <x v="2"/>
    <x v="5"/>
    <n v="81"/>
    <n v="96"/>
    <n v="3057.11"/>
    <n v="247625.91"/>
    <x v="2"/>
    <x v="1"/>
  </r>
  <r>
    <s v="P2258"/>
    <s v="Staff Mini"/>
    <s v="Electronics"/>
    <x v="5"/>
    <n v="30"/>
    <n v="70"/>
    <n v="1780.53"/>
    <n v="53415.9"/>
    <d v="2025-05-09T00:00:00"/>
    <d v="2025-08-22T00:00:00"/>
    <s v="discontinued"/>
    <x v="0"/>
    <s v="Staff Mini"/>
    <s v="Electronics"/>
    <s v="Abc Pvt Ltd"/>
    <x v="2513"/>
    <x v="3"/>
    <x v="5"/>
    <n v="30"/>
    <n v="70"/>
    <n v="1780.53"/>
    <n v="53415.9"/>
    <x v="2"/>
    <x v="1"/>
  </r>
  <r>
    <s v="P9736"/>
    <s v="Role Lite"/>
    <s v="Electronics"/>
    <x v="4"/>
    <n v="180"/>
    <n v="91"/>
    <n v="14160.05"/>
    <n v="2548809"/>
    <d v="2025-04-05T00:00:00"/>
    <d v="2025-08-02T00:00:00"/>
    <s v="discontinued"/>
    <x v="4"/>
    <s v="Role Lite"/>
    <s v="Electronics"/>
    <s v="Retailmart Inc"/>
    <x v="2514"/>
    <x v="3"/>
    <x v="4"/>
    <n v="180"/>
    <n v="91"/>
    <n v="14160.05"/>
    <n v="2548809"/>
    <x v="0"/>
    <x v="0"/>
  </r>
  <r>
    <s v="P9232"/>
    <s v="Career Pro"/>
    <s v="Toys"/>
    <x v="3"/>
    <n v="18"/>
    <n v="60"/>
    <n v="12949.62"/>
    <n v="233093.16"/>
    <d v="2025-03-25T00:00:00"/>
    <d v="2025-08-29T00:00:00"/>
    <s v="discon"/>
    <x v="0"/>
    <s v="Career Pro"/>
    <s v="Toys"/>
    <s v="Quickstock"/>
    <x v="1164"/>
    <x v="1"/>
    <x v="3"/>
    <n v="18"/>
    <n v="60"/>
    <n v="12949.62"/>
    <n v="233093.16"/>
    <x v="2"/>
    <x v="1"/>
  </r>
  <r>
    <s v="P9411"/>
    <s v="Name X"/>
    <s v="Groceries"/>
    <x v="1"/>
    <n v="162"/>
    <m/>
    <n v="14896.11"/>
    <n v="2413169.8199999998"/>
    <d v="2025-04-01T00:00:00"/>
    <d v="2025-09-20T00:00:00"/>
    <s v="Inactive"/>
    <x v="2"/>
    <s v="Name X"/>
    <s v="Groceries"/>
    <s v="Omni Suppliers"/>
    <x v="63"/>
    <x v="4"/>
    <x v="1"/>
    <n v="162"/>
    <n v="0"/>
    <n v="14896.11"/>
    <n v="2413169.8200000003"/>
    <x v="0"/>
    <x v="0"/>
  </r>
  <r>
    <s v="P5328"/>
    <s v="Compare Lite"/>
    <s v="Furniture"/>
    <x v="0"/>
    <n v="114"/>
    <m/>
    <n v="7927.59"/>
    <n v="903745.26"/>
    <d v="2025-02-19T00:00:00"/>
    <d v="2025-08-25T00:00:00"/>
    <m/>
    <x v="3"/>
    <s v="Compare Lite"/>
    <s v="Furniture"/>
    <s v="Global Traders"/>
    <x v="2515"/>
    <x v="2"/>
    <x v="0"/>
    <n v="114"/>
    <n v="0"/>
    <n v="7927.59"/>
    <n v="903745.26"/>
    <x v="0"/>
    <x v="0"/>
  </r>
  <r>
    <s v="P5462"/>
    <s v="certainly lite"/>
    <s v="Electronics"/>
    <x v="1"/>
    <n v="60"/>
    <n v="97"/>
    <n v="4044.41"/>
    <n v="242664.6"/>
    <d v="2025-02-24T00:00:00"/>
    <d v="2025-09-27T00:00:00"/>
    <m/>
    <x v="2"/>
    <s v="Certainly Lite"/>
    <s v="Electronics"/>
    <s v="Omni Suppliers"/>
    <x v="1523"/>
    <x v="3"/>
    <x v="1"/>
    <n v="60"/>
    <n v="97"/>
    <n v="4044.41"/>
    <n v="242664.59999999998"/>
    <x v="2"/>
    <x v="1"/>
  </r>
  <r>
    <s v="P6080"/>
    <s v="Send Max"/>
    <s v="Clothing"/>
    <x v="1"/>
    <n v="134"/>
    <n v="26"/>
    <n v="5712.73"/>
    <n v="765505.82"/>
    <d v="2025-04-24T00:00:00"/>
    <d v="2025-08-18T00:00:00"/>
    <s v="active"/>
    <x v="0"/>
    <s v="Send Max"/>
    <s v="Clothing"/>
    <s v="Omni Suppliers"/>
    <x v="2516"/>
    <x v="0"/>
    <x v="1"/>
    <n v="134"/>
    <n v="26"/>
    <n v="5712.73"/>
    <n v="765505.82"/>
    <x v="0"/>
    <x v="0"/>
  </r>
  <r>
    <s v="P9116"/>
    <s v="Tax X"/>
    <s v="Groceries"/>
    <x v="5"/>
    <n v="91"/>
    <n v="57"/>
    <n v="3827.49"/>
    <n v="348301.59"/>
    <d v="2025-02-05T00:00:00"/>
    <d v="2025-08-14T00:00:00"/>
    <s v="Inactive"/>
    <x v="2"/>
    <s v="Tax X"/>
    <s v="Groceries"/>
    <s v="Abc Pvt Ltd"/>
    <x v="2517"/>
    <x v="4"/>
    <x v="5"/>
    <n v="91"/>
    <n v="57"/>
    <n v="3827.49"/>
    <n v="348301.58999999997"/>
    <x v="0"/>
    <x v="0"/>
  </r>
  <r>
    <s v="P4572"/>
    <s v="Together Mini"/>
    <s v="Furniture"/>
    <x v="1"/>
    <n v="126"/>
    <n v="86"/>
    <n v="8515.5499999999993"/>
    <n v="1072959.3"/>
    <d v="2025-07-13T00:00:00"/>
    <d v="2025-09-02T00:00:00"/>
    <s v="Actv"/>
    <x v="1"/>
    <s v="Together Mini"/>
    <s v="Furniture"/>
    <s v="Omni Suppliers"/>
    <x v="2518"/>
    <x v="2"/>
    <x v="1"/>
    <n v="126"/>
    <n v="86"/>
    <n v="8515.5499999999993"/>
    <n v="1072959.2999999998"/>
    <x v="0"/>
    <x v="0"/>
  </r>
  <r>
    <s v="P8769"/>
    <s v="Plan Mini"/>
    <s v="Furniture"/>
    <x v="4"/>
    <n v="88"/>
    <n v="29"/>
    <n v="5775.71"/>
    <n v="508262.48"/>
    <d v="2025-05-15T00:00:00"/>
    <d v="2025-08-09T00:00:00"/>
    <s v="Inactive"/>
    <x v="0"/>
    <s v="Plan Mini"/>
    <s v="Furniture"/>
    <s v="Retailmart Inc"/>
    <x v="414"/>
    <x v="2"/>
    <x v="4"/>
    <n v="88"/>
    <n v="29"/>
    <n v="5775.71"/>
    <n v="508262.48"/>
    <x v="0"/>
    <x v="0"/>
  </r>
  <r>
    <s v="P6602"/>
    <s v="Trial Pro"/>
    <s v="Furniture"/>
    <x v="0"/>
    <m/>
    <n v="40"/>
    <n v="18635.990000000002"/>
    <m/>
    <d v="2025-01-29T00:00:00"/>
    <d v="2025-07-26T00:00:00"/>
    <s v="active"/>
    <x v="0"/>
    <s v="Trial Pro"/>
    <s v="Furniture"/>
    <s v="Global Traders"/>
    <x v="1574"/>
    <x v="2"/>
    <x v="0"/>
    <n v="0"/>
    <n v="40"/>
    <n v="18635.990000000002"/>
    <n v="0"/>
    <x v="1"/>
    <x v="1"/>
  </r>
  <r>
    <s v="P9174"/>
    <s v="those plus"/>
    <s v="Furniture"/>
    <x v="4"/>
    <n v="136"/>
    <n v="42"/>
    <n v="18888.11"/>
    <n v="2568782.96"/>
    <d v="2025-02-07T00:00:00"/>
    <d v="2025-09-27T00:00:00"/>
    <s v="Inactive"/>
    <x v="0"/>
    <s v="Those Plus"/>
    <s v="Furniture"/>
    <s v="Retailmart Inc"/>
    <x v="2519"/>
    <x v="2"/>
    <x v="4"/>
    <n v="136"/>
    <n v="42"/>
    <n v="18888.11"/>
    <n v="2568782.96"/>
    <x v="0"/>
    <x v="0"/>
  </r>
  <r>
    <s v="P2637"/>
    <s v="Child Lite"/>
    <s v="Toys"/>
    <x v="5"/>
    <n v="68"/>
    <n v="24"/>
    <n v="7046.51"/>
    <n v="479162.68"/>
    <d v="2025-02-23T00:00:00"/>
    <d v="2025-08-21T00:00:00"/>
    <s v="Inactive"/>
    <x v="4"/>
    <s v="Child Lite"/>
    <s v="Toys"/>
    <s v="Abc Pvt Ltd"/>
    <x v="2520"/>
    <x v="1"/>
    <x v="5"/>
    <n v="68"/>
    <n v="24"/>
    <n v="7046.51"/>
    <n v="479162.68"/>
    <x v="0"/>
    <x v="0"/>
  </r>
  <r>
    <s v="P6797"/>
    <s v="Career Lite"/>
    <s v="Electronics"/>
    <x v="5"/>
    <n v="155"/>
    <n v="45"/>
    <n v="6994.51"/>
    <n v="1084149.05"/>
    <d v="2025-04-23T00:00:00"/>
    <d v="2025-08-06T00:00:00"/>
    <s v="active"/>
    <x v="1"/>
    <s v="Career Lite"/>
    <s v="Electronics"/>
    <s v="Abc Pvt Ltd"/>
    <x v="2443"/>
    <x v="3"/>
    <x v="5"/>
    <n v="155"/>
    <n v="45"/>
    <n v="6994.51"/>
    <n v="1084149.05"/>
    <x v="0"/>
    <x v="0"/>
  </r>
  <r>
    <s v="P8597"/>
    <s v="Half Pro"/>
    <s v="Groceries"/>
    <x v="3"/>
    <n v="112"/>
    <n v="49"/>
    <n v="1334.28"/>
    <n v="149439.35999999999"/>
    <d v="2025-06-09T00:00:00"/>
    <d v="2025-09-29T00:00:00"/>
    <s v="active"/>
    <x v="1"/>
    <s v="Half Pro"/>
    <s v="Groceries"/>
    <s v="Quickstock"/>
    <x v="2161"/>
    <x v="4"/>
    <x v="3"/>
    <n v="112"/>
    <n v="49"/>
    <n v="1334.28"/>
    <n v="149439.35999999999"/>
    <x v="0"/>
    <x v="0"/>
  </r>
  <r>
    <s v="P9361"/>
    <s v="Fact X"/>
    <s v="Groceries"/>
    <x v="5"/>
    <n v="61"/>
    <n v="77"/>
    <n v="6453.41"/>
    <n v="393658.01"/>
    <d v="2025-03-31T00:00:00"/>
    <d v="2025-09-09T00:00:00"/>
    <s v="Actv"/>
    <x v="0"/>
    <s v="Fact X"/>
    <s v="Groceries"/>
    <s v="Abc Pvt Ltd"/>
    <x v="2521"/>
    <x v="4"/>
    <x v="5"/>
    <n v="61"/>
    <n v="77"/>
    <n v="6453.41"/>
    <n v="393658.01"/>
    <x v="2"/>
    <x v="1"/>
  </r>
  <r>
    <s v="P2688"/>
    <s v="Position Plus"/>
    <s v="Electronics"/>
    <x v="1"/>
    <n v="169"/>
    <n v="48"/>
    <n v="11060.43"/>
    <n v="1869212.67"/>
    <d v="2025-05-23T00:00:00"/>
    <d v="2025-09-05T00:00:00"/>
    <s v="Actv"/>
    <x v="1"/>
    <s v="Position Plus"/>
    <s v="Electronics"/>
    <s v="Omni Suppliers"/>
    <x v="817"/>
    <x v="3"/>
    <x v="1"/>
    <n v="169"/>
    <n v="48"/>
    <n v="11060.43"/>
    <n v="1869212.6700000002"/>
    <x v="0"/>
    <x v="0"/>
  </r>
  <r>
    <s v="P2461"/>
    <s v="Then Mini"/>
    <s v="Electronics"/>
    <x v="5"/>
    <n v="122"/>
    <n v="92"/>
    <n v="3834.44"/>
    <n v="467801.68"/>
    <d v="2025-02-12T00:00:00"/>
    <d v="2025-09-25T00:00:00"/>
    <s v="Actv"/>
    <x v="0"/>
    <s v="Then Mini"/>
    <s v="Electronics"/>
    <s v="Abc Pvt Ltd"/>
    <x v="2522"/>
    <x v="3"/>
    <x v="5"/>
    <n v="122"/>
    <n v="92"/>
    <n v="3834.44"/>
    <n v="467801.68"/>
    <x v="0"/>
    <x v="0"/>
  </r>
  <r>
    <s v="P5516"/>
    <s v="Change Mini"/>
    <s v="Toys"/>
    <x v="5"/>
    <n v="189"/>
    <n v="27"/>
    <n v="5343.76"/>
    <n v="1009970.64"/>
    <d v="2025-06-21T00:00:00"/>
    <d v="2025-08-27T00:00:00"/>
    <s v="active"/>
    <x v="1"/>
    <s v="Change Mini"/>
    <s v="Toys"/>
    <s v="Abc Pvt Ltd"/>
    <x v="2523"/>
    <x v="1"/>
    <x v="5"/>
    <n v="189"/>
    <n v="27"/>
    <n v="5343.76"/>
    <n v="1009970.64"/>
    <x v="0"/>
    <x v="0"/>
  </r>
  <r>
    <s v="P7790"/>
    <s v="Four Pro"/>
    <s v="Groceries"/>
    <x v="4"/>
    <n v="117"/>
    <n v="69"/>
    <n v="17832.3"/>
    <n v="2086379.1"/>
    <d v="2025-04-03T00:00:00"/>
    <d v="2025-09-03T00:00:00"/>
    <s v="active"/>
    <x v="0"/>
    <s v="Four Pro"/>
    <s v="Groceries"/>
    <s v="Retailmart Inc"/>
    <x v="481"/>
    <x v="4"/>
    <x v="4"/>
    <n v="117"/>
    <n v="69"/>
    <n v="17832.3"/>
    <n v="2086379.0999999999"/>
    <x v="0"/>
    <x v="0"/>
  </r>
  <r>
    <s v="P5562"/>
    <s v="Fall Max"/>
    <s v="Groceries"/>
    <x v="4"/>
    <n v="115"/>
    <n v="26"/>
    <n v="15121.3"/>
    <n v="1738949.5"/>
    <d v="2025-07-02T00:00:00"/>
    <d v="2025-10-03T00:00:00"/>
    <s v="active"/>
    <x v="2"/>
    <s v="Fall Max"/>
    <s v="Groceries"/>
    <s v="Retailmart Inc"/>
    <x v="582"/>
    <x v="4"/>
    <x v="4"/>
    <n v="115"/>
    <n v="26"/>
    <n v="15121.3"/>
    <n v="1738949.5"/>
    <x v="0"/>
    <x v="0"/>
  </r>
  <r>
    <s v="P7592"/>
    <s v="Wait Mini"/>
    <s v="Furniture"/>
    <x v="3"/>
    <n v="181"/>
    <n v="59"/>
    <n v="5541.39"/>
    <n v="1002991.59"/>
    <d v="2025-03-29T00:00:00"/>
    <d v="2025-09-19T00:00:00"/>
    <m/>
    <x v="0"/>
    <s v="Wait Mini"/>
    <s v="Furniture"/>
    <s v="Quickstock"/>
    <x v="667"/>
    <x v="2"/>
    <x v="3"/>
    <n v="181"/>
    <n v="59"/>
    <n v="5541.39"/>
    <n v="1002991.5900000001"/>
    <x v="0"/>
    <x v="0"/>
  </r>
  <r>
    <s v="P3177"/>
    <s v="Become X"/>
    <s v="Clothing"/>
    <x v="1"/>
    <n v="148"/>
    <n v="69"/>
    <n v="16119.2"/>
    <n v="2385641.6"/>
    <d v="2025-06-06T00:00:00"/>
    <d v="2025-09-27T00:00:00"/>
    <s v="active"/>
    <x v="3"/>
    <s v="Become X"/>
    <s v="Clothing"/>
    <s v="Omni Suppliers"/>
    <x v="2359"/>
    <x v="0"/>
    <x v="1"/>
    <n v="148"/>
    <n v="69"/>
    <n v="16119.2"/>
    <n v="2385641.6"/>
    <x v="0"/>
    <x v="0"/>
  </r>
  <r>
    <s v="P5779"/>
    <s v="Address Max"/>
    <s v="Electronics"/>
    <x v="4"/>
    <n v="156"/>
    <m/>
    <n v="5667.93"/>
    <n v="884197.08000000007"/>
    <d v="2025-07-13T00:00:00"/>
    <d v="2025-08-08T00:00:00"/>
    <s v="active"/>
    <x v="2"/>
    <s v="Address Max"/>
    <s v="Electronics"/>
    <s v="Retailmart Inc"/>
    <x v="2524"/>
    <x v="3"/>
    <x v="4"/>
    <n v="156"/>
    <n v="0"/>
    <n v="5667.93"/>
    <n v="884197.08000000007"/>
    <x v="0"/>
    <x v="0"/>
  </r>
  <r>
    <s v="P7544"/>
    <s v="police lite"/>
    <s v="Electronics"/>
    <x v="4"/>
    <n v="96"/>
    <n v="24"/>
    <n v="19134.18"/>
    <n v="1836881.28"/>
    <d v="2025-03-04T00:00:00"/>
    <d v="2025-08-20T00:00:00"/>
    <s v="active"/>
    <x v="2"/>
    <s v="Police Lite"/>
    <s v="Electronics"/>
    <s v="Retailmart Inc"/>
    <x v="812"/>
    <x v="3"/>
    <x v="4"/>
    <n v="96"/>
    <n v="24"/>
    <n v="19134.18"/>
    <n v="1836881.28"/>
    <x v="0"/>
    <x v="0"/>
  </r>
  <r>
    <s v="P2488"/>
    <s v="Report Pro"/>
    <s v="Furniture"/>
    <x v="5"/>
    <n v="49"/>
    <n v="59"/>
    <n v="13907.42"/>
    <n v="681463.58"/>
    <d v="2025-06-09T00:00:00"/>
    <d v="2025-07-28T00:00:00"/>
    <s v="discontinued"/>
    <x v="4"/>
    <s v="Report Pro"/>
    <s v="Furniture"/>
    <s v="Abc Pvt Ltd"/>
    <x v="1243"/>
    <x v="2"/>
    <x v="5"/>
    <n v="49"/>
    <n v="59"/>
    <n v="13907.42"/>
    <n v="681463.58"/>
    <x v="2"/>
    <x v="1"/>
  </r>
  <r>
    <s v="P2802"/>
    <s v="So Plus"/>
    <s v="Furniture"/>
    <x v="1"/>
    <n v="11"/>
    <n v="32"/>
    <n v="19493.45"/>
    <n v="214427.95"/>
    <d v="2025-05-28T00:00:00"/>
    <d v="2025-10-07T00:00:00"/>
    <s v="Inactive"/>
    <x v="3"/>
    <s v="So Plus"/>
    <s v="Furniture"/>
    <s v="Omni Suppliers"/>
    <x v="2525"/>
    <x v="2"/>
    <x v="1"/>
    <n v="11"/>
    <n v="32"/>
    <n v="19493.45"/>
    <n v="214427.95"/>
    <x v="2"/>
    <x v="1"/>
  </r>
  <r>
    <s v="P4520"/>
    <s v="Bring Plus"/>
    <s v="Clothing"/>
    <x v="5"/>
    <n v="8"/>
    <n v="21"/>
    <n v="14002.61"/>
    <n v="112020.88"/>
    <d v="2025-06-16T00:00:00"/>
    <d v="2025-09-18T00:00:00"/>
    <s v="discontinued"/>
    <x v="4"/>
    <s v="Bring Plus"/>
    <s v="Clothing"/>
    <s v="Abc Pvt Ltd"/>
    <x v="2526"/>
    <x v="0"/>
    <x v="5"/>
    <n v="8"/>
    <n v="21"/>
    <n v="14002.61"/>
    <n v="112020.88"/>
    <x v="2"/>
    <x v="1"/>
  </r>
  <r>
    <s v="P4311"/>
    <s v="Science Max"/>
    <s v="Electronics"/>
    <x v="3"/>
    <n v="1"/>
    <n v="87"/>
    <n v="3168.53"/>
    <n v="3168.53"/>
    <d v="2025-02-24T00:00:00"/>
    <d v="2025-07-23T00:00:00"/>
    <s v="active"/>
    <x v="2"/>
    <s v="Science Max"/>
    <s v="Electronics"/>
    <s v="Quickstock"/>
    <x v="2527"/>
    <x v="3"/>
    <x v="3"/>
    <n v="1"/>
    <n v="87"/>
    <n v="3168.53"/>
    <n v="3168.53"/>
    <x v="2"/>
    <x v="1"/>
  </r>
  <r>
    <s v="P9009"/>
    <s v="Positive Plus"/>
    <s v="Clothing"/>
    <x v="4"/>
    <n v="130"/>
    <n v="87"/>
    <n v="5969.29"/>
    <n v="776007.7"/>
    <d v="2025-06-07T00:00:00"/>
    <d v="2025-08-30T00:00:00"/>
    <s v="Inactive"/>
    <x v="4"/>
    <s v="Positive Plus"/>
    <s v="Clothing"/>
    <s v="Retailmart Inc"/>
    <x v="1328"/>
    <x v="0"/>
    <x v="4"/>
    <n v="130"/>
    <n v="87"/>
    <n v="5969.29"/>
    <n v="776007.7"/>
    <x v="0"/>
    <x v="0"/>
  </r>
  <r>
    <s v="P7897"/>
    <s v="Theory Plus"/>
    <s v="Groceries"/>
    <x v="5"/>
    <n v="130"/>
    <n v="29"/>
    <n v="16348.82"/>
    <n v="2125346.6"/>
    <d v="2025-05-28T00:00:00"/>
    <d v="2025-09-27T00:00:00"/>
    <s v="Actv"/>
    <x v="1"/>
    <s v="Theory Plus"/>
    <s v="Groceries"/>
    <s v="Abc Pvt Ltd"/>
    <x v="2528"/>
    <x v="4"/>
    <x v="5"/>
    <n v="130"/>
    <n v="29"/>
    <n v="16348.82"/>
    <n v="2125346.6"/>
    <x v="0"/>
    <x v="0"/>
  </r>
  <r>
    <s v="P5365"/>
    <s v="Alone Lite"/>
    <s v="Groceries"/>
    <x v="5"/>
    <n v="148"/>
    <n v="62"/>
    <n v="12074.46"/>
    <n v="1787020.08"/>
    <d v="2025-03-21T00:00:00"/>
    <d v="2025-08-21T00:00:00"/>
    <m/>
    <x v="2"/>
    <s v="Alone Lite"/>
    <s v="Groceries"/>
    <s v="Abc Pvt Ltd"/>
    <x v="2529"/>
    <x v="4"/>
    <x v="5"/>
    <n v="148"/>
    <n v="62"/>
    <n v="12074.46"/>
    <n v="1787020.0799999998"/>
    <x v="0"/>
    <x v="0"/>
  </r>
  <r>
    <s v="P1293"/>
    <s v="Present Lite"/>
    <s v="Electronics"/>
    <x v="4"/>
    <n v="65"/>
    <n v="52"/>
    <n v="13266.81"/>
    <n v="862342.65"/>
    <d v="2025-01-22T00:00:00"/>
    <d v="2025-08-20T00:00:00"/>
    <s v="active"/>
    <x v="0"/>
    <s v="Present Lite"/>
    <s v="Electronics"/>
    <s v="Retailmart Inc"/>
    <x v="2530"/>
    <x v="3"/>
    <x v="4"/>
    <n v="65"/>
    <n v="52"/>
    <n v="13266.81"/>
    <n v="862342.65"/>
    <x v="0"/>
    <x v="0"/>
  </r>
  <r>
    <s v="P4801"/>
    <s v="North Max"/>
    <s v="Electronics"/>
    <x v="5"/>
    <n v="88"/>
    <n v="34"/>
    <n v="13155.02"/>
    <n v="1157641.76"/>
    <d v="2025-04-03T00:00:00"/>
    <d v="2025-09-22T00:00:00"/>
    <s v="active"/>
    <x v="2"/>
    <s v="North Max"/>
    <s v="Electronics"/>
    <s v="Abc Pvt Ltd"/>
    <x v="2531"/>
    <x v="3"/>
    <x v="5"/>
    <n v="88"/>
    <n v="34"/>
    <n v="13155.02"/>
    <n v="1157641.76"/>
    <x v="0"/>
    <x v="0"/>
  </r>
  <r>
    <s v="P2633"/>
    <s v="Maybe Pro"/>
    <s v="Clothing"/>
    <x v="0"/>
    <n v="89"/>
    <n v="99"/>
    <n v="3072.08"/>
    <n v="273415.12"/>
    <d v="2025-03-11T00:00:00"/>
    <d v="2025-08-06T00:00:00"/>
    <s v="discontinued"/>
    <x v="1"/>
    <s v="Maybe Pro"/>
    <s v="Clothing"/>
    <s v="Global Traders"/>
    <x v="2532"/>
    <x v="0"/>
    <x v="0"/>
    <n v="89"/>
    <n v="99"/>
    <n v="3072.08"/>
    <n v="273415.12"/>
    <x v="2"/>
    <x v="1"/>
  </r>
  <r>
    <s v="P2013"/>
    <s v="Personal X"/>
    <s v="Groceries"/>
    <x v="3"/>
    <n v="151"/>
    <n v="25"/>
    <n v="14651.49"/>
    <n v="2212374.9900000002"/>
    <d v="2025-04-06T00:00:00"/>
    <d v="2025-08-30T00:00:00"/>
    <s v="discon"/>
    <x v="4"/>
    <s v="Personal X"/>
    <s v="Groceries"/>
    <s v="Quickstock"/>
    <x v="2533"/>
    <x v="4"/>
    <x v="3"/>
    <n v="151"/>
    <n v="25"/>
    <n v="14651.49"/>
    <n v="2212374.9899999998"/>
    <x v="0"/>
    <x v="0"/>
  </r>
  <r>
    <s v="P2817"/>
    <s v="Nor Pro"/>
    <s v="Clothing"/>
    <x v="0"/>
    <n v="100"/>
    <n v="60"/>
    <n v="10250.92"/>
    <n v="1025092"/>
    <d v="2025-04-26T00:00:00"/>
    <d v="2025-08-23T00:00:00"/>
    <s v="discon"/>
    <x v="2"/>
    <s v="Nor Pro"/>
    <s v="Clothing"/>
    <s v="Global Traders"/>
    <x v="2534"/>
    <x v="0"/>
    <x v="0"/>
    <n v="100"/>
    <n v="60"/>
    <n v="10250.92"/>
    <n v="1025092"/>
    <x v="0"/>
    <x v="0"/>
  </r>
  <r>
    <s v="P7798"/>
    <s v="Everybody Lite"/>
    <s v="Clothing"/>
    <x v="3"/>
    <n v="55"/>
    <n v="75"/>
    <n v="12805.85"/>
    <n v="704321.75"/>
    <d v="2025-03-27T00:00:00"/>
    <d v="2025-09-21T00:00:00"/>
    <s v="active"/>
    <x v="1"/>
    <s v="Everybody Lite"/>
    <s v="Clothing"/>
    <s v="Quickstock"/>
    <x v="2535"/>
    <x v="0"/>
    <x v="3"/>
    <n v="55"/>
    <n v="75"/>
    <n v="12805.85"/>
    <n v="704321.75"/>
    <x v="2"/>
    <x v="1"/>
  </r>
  <r>
    <s v="P5310"/>
    <s v="tonight mini"/>
    <s v="Groceries"/>
    <x v="3"/>
    <n v="131"/>
    <n v="29"/>
    <n v="16658.169999999998"/>
    <n v="2182220.27"/>
    <d v="2025-04-19T00:00:00"/>
    <d v="2025-07-30T00:00:00"/>
    <s v="discontinued"/>
    <x v="1"/>
    <s v="Tonight Mini"/>
    <s v="Groceries"/>
    <s v="Quickstock"/>
    <x v="811"/>
    <x v="4"/>
    <x v="3"/>
    <n v="131"/>
    <n v="29"/>
    <n v="16658.169999999998"/>
    <n v="2182220.2699999996"/>
    <x v="0"/>
    <x v="0"/>
  </r>
  <r>
    <s v="P5530"/>
    <s v="Sort X"/>
    <s v="Groceries"/>
    <x v="0"/>
    <n v="64"/>
    <n v="62"/>
    <n v="320.95"/>
    <n v="20540.8"/>
    <d v="2025-04-22T00:00:00"/>
    <d v="2025-08-02T00:00:00"/>
    <s v="discon"/>
    <x v="2"/>
    <s v="Sort X"/>
    <s v="Groceries"/>
    <s v="Global Traders"/>
    <x v="1394"/>
    <x v="4"/>
    <x v="0"/>
    <n v="64"/>
    <n v="62"/>
    <n v="320.95"/>
    <n v="20540.8"/>
    <x v="0"/>
    <x v="0"/>
  </r>
  <r>
    <s v="P1419"/>
    <s v="Behavior Max"/>
    <s v="Electronics"/>
    <x v="5"/>
    <n v="158"/>
    <n v="74"/>
    <n v="15566.28"/>
    <n v="2459472.2400000002"/>
    <d v="2025-05-02T00:00:00"/>
    <d v="2025-09-24T00:00:00"/>
    <m/>
    <x v="2"/>
    <s v="Behavior Max"/>
    <s v="Electronics"/>
    <s v="Abc Pvt Ltd"/>
    <x v="2536"/>
    <x v="3"/>
    <x v="5"/>
    <n v="158"/>
    <n v="74"/>
    <n v="15566.28"/>
    <n v="2459472.2400000002"/>
    <x v="0"/>
    <x v="0"/>
  </r>
  <r>
    <s v="P4892"/>
    <s v="Between Mini"/>
    <s v="Groceries"/>
    <x v="4"/>
    <n v="183"/>
    <n v="26"/>
    <n v="5194.51"/>
    <n v="950595.33000000007"/>
    <d v="2025-05-31T00:00:00"/>
    <d v="2025-10-05T00:00:00"/>
    <s v="active"/>
    <x v="3"/>
    <s v="Between Mini"/>
    <s v="Groceries"/>
    <s v="Retailmart Inc"/>
    <x v="2537"/>
    <x v="4"/>
    <x v="4"/>
    <n v="183"/>
    <n v="26"/>
    <n v="5194.51"/>
    <n v="950595.33000000007"/>
    <x v="0"/>
    <x v="0"/>
  </r>
  <r>
    <s v="P4209"/>
    <s v="Seven X"/>
    <s v="Furniture"/>
    <x v="0"/>
    <n v="102"/>
    <n v="26"/>
    <n v="15864.37"/>
    <n v="1618165.74"/>
    <d v="2025-04-22T00:00:00"/>
    <d v="2025-09-15T00:00:00"/>
    <s v="Actv"/>
    <x v="3"/>
    <s v="Seven X"/>
    <s v="Furniture"/>
    <s v="Global Traders"/>
    <x v="2538"/>
    <x v="2"/>
    <x v="0"/>
    <n v="102"/>
    <n v="26"/>
    <n v="15864.37"/>
    <n v="1618165.74"/>
    <x v="0"/>
    <x v="0"/>
  </r>
  <r>
    <s v="P4543"/>
    <s v="Stop Lite"/>
    <s v="Groceries"/>
    <x v="4"/>
    <n v="166"/>
    <n v="55"/>
    <n v="5958.28"/>
    <n v="989074.48"/>
    <d v="2025-03-18T00:00:00"/>
    <d v="2025-08-02T00:00:00"/>
    <s v="active"/>
    <x v="1"/>
    <s v="Stop Lite"/>
    <s v="Groceries"/>
    <s v="Retailmart Inc"/>
    <x v="2137"/>
    <x v="4"/>
    <x v="4"/>
    <n v="166"/>
    <n v="55"/>
    <n v="5958.28"/>
    <n v="989074.48"/>
    <x v="0"/>
    <x v="0"/>
  </r>
  <r>
    <s v="P3329"/>
    <s v="Strong Max"/>
    <s v="Electronics"/>
    <x v="3"/>
    <m/>
    <n v="62"/>
    <n v="14182.4"/>
    <m/>
    <d v="2025-02-20T00:00:00"/>
    <d v="2025-10-05T00:00:00"/>
    <s v="Inactive"/>
    <x v="0"/>
    <s v="Strong Max"/>
    <s v="Electronics"/>
    <s v="Quickstock"/>
    <x v="2539"/>
    <x v="3"/>
    <x v="3"/>
    <n v="0"/>
    <n v="62"/>
    <n v="14182.4"/>
    <n v="0"/>
    <x v="1"/>
    <x v="1"/>
  </r>
  <r>
    <s v="P5906"/>
    <s v="Fund Mini"/>
    <s v="Toys"/>
    <x v="4"/>
    <n v="98"/>
    <n v="95"/>
    <n v="3114.95"/>
    <n v="305265.09999999998"/>
    <d v="2025-04-29T00:00:00"/>
    <d v="2025-09-28T00:00:00"/>
    <s v="active"/>
    <x v="4"/>
    <s v="Fund Mini"/>
    <s v="Toys"/>
    <s v="Retailmart Inc"/>
    <x v="2540"/>
    <x v="1"/>
    <x v="4"/>
    <n v="98"/>
    <n v="95"/>
    <n v="3114.95"/>
    <n v="305265.09999999998"/>
    <x v="0"/>
    <x v="0"/>
  </r>
  <r>
    <s v="P5624"/>
    <s v="Form Plus"/>
    <s v="Furniture"/>
    <x v="0"/>
    <n v="139"/>
    <m/>
    <n v="16248.25"/>
    <n v="2258506.75"/>
    <d v="2025-05-02T00:00:00"/>
    <d v="2025-09-08T00:00:00"/>
    <s v="Inactive"/>
    <x v="3"/>
    <s v="Form Plus"/>
    <s v="Furniture"/>
    <s v="Global Traders"/>
    <x v="269"/>
    <x v="2"/>
    <x v="0"/>
    <n v="139"/>
    <n v="0"/>
    <n v="16248.25"/>
    <n v="2258506.75"/>
    <x v="0"/>
    <x v="0"/>
  </r>
  <r>
    <s v="P4917"/>
    <s v="Four Mini"/>
    <s v="Furniture"/>
    <x v="3"/>
    <n v="139"/>
    <n v="87"/>
    <n v="5365.87"/>
    <n v="745855.92999999993"/>
    <d v="2025-03-09T00:00:00"/>
    <d v="2025-07-26T00:00:00"/>
    <s v="discontinued"/>
    <x v="3"/>
    <s v="Four Mini"/>
    <s v="Furniture"/>
    <s v="Quickstock"/>
    <x v="2541"/>
    <x v="2"/>
    <x v="3"/>
    <n v="139"/>
    <n v="87"/>
    <n v="5365.87"/>
    <n v="745855.92999999993"/>
    <x v="0"/>
    <x v="0"/>
  </r>
  <r>
    <s v="P9882"/>
    <s v="Special Mini"/>
    <s v="Electronics"/>
    <x v="5"/>
    <n v="124"/>
    <n v="32"/>
    <n v="524.92999999999995"/>
    <n v="65091.319999999992"/>
    <d v="2025-04-10T00:00:00"/>
    <d v="2025-10-03T00:00:00"/>
    <s v="Actv"/>
    <x v="1"/>
    <s v="Special Mini"/>
    <s v="Electronics"/>
    <s v="Abc Pvt Ltd"/>
    <x v="2542"/>
    <x v="3"/>
    <x v="5"/>
    <n v="124"/>
    <n v="32"/>
    <n v="524.92999999999995"/>
    <n v="65091.319999999992"/>
    <x v="0"/>
    <x v="0"/>
  </r>
  <r>
    <s v="P6037"/>
    <s v="Can X"/>
    <s v="Furniture"/>
    <x v="5"/>
    <n v="110"/>
    <n v="22"/>
    <n v="3172.33"/>
    <n v="348956.3"/>
    <d v="2025-03-27T00:00:00"/>
    <d v="2025-08-25T00:00:00"/>
    <s v="discon"/>
    <x v="2"/>
    <s v="Can X"/>
    <s v="Furniture"/>
    <s v="Abc Pvt Ltd"/>
    <x v="2543"/>
    <x v="2"/>
    <x v="5"/>
    <n v="110"/>
    <n v="22"/>
    <n v="3172.33"/>
    <n v="348956.3"/>
    <x v="0"/>
    <x v="0"/>
  </r>
  <r>
    <s v="P8675"/>
    <s v="Store Plus"/>
    <s v="Furniture"/>
    <x v="1"/>
    <n v="122"/>
    <n v="74"/>
    <n v="10387.790000000001"/>
    <n v="1267310.3799999999"/>
    <d v="2025-03-13T00:00:00"/>
    <d v="2025-08-30T00:00:00"/>
    <s v="discontinued"/>
    <x v="0"/>
    <s v="Store Plus"/>
    <s v="Furniture"/>
    <s v="Omni Suppliers"/>
    <x v="229"/>
    <x v="2"/>
    <x v="1"/>
    <n v="122"/>
    <n v="74"/>
    <n v="10387.790000000001"/>
    <n v="1267310.3800000001"/>
    <x v="0"/>
    <x v="0"/>
  </r>
  <r>
    <s v="P6158"/>
    <s v="Cause Pro"/>
    <s v="Clothing"/>
    <x v="3"/>
    <n v="184"/>
    <n v="86"/>
    <n v="13811.27"/>
    <n v="2541273.6800000002"/>
    <d v="2025-05-07T00:00:00"/>
    <d v="2025-08-18T00:00:00"/>
    <m/>
    <x v="3"/>
    <s v="Cause Pro"/>
    <s v="Clothing"/>
    <s v="Quickstock"/>
    <x v="2544"/>
    <x v="0"/>
    <x v="3"/>
    <n v="184"/>
    <n v="86"/>
    <n v="13811.27"/>
    <n v="2541273.6800000002"/>
    <x v="0"/>
    <x v="0"/>
  </r>
  <r>
    <s v="P3472"/>
    <s v="Form X"/>
    <s v="Electronics"/>
    <x v="3"/>
    <n v="149"/>
    <n v="46"/>
    <n v="11534.44"/>
    <n v="1718631.56"/>
    <d v="2025-05-06T00:00:00"/>
    <d v="2025-10-12T00:00:00"/>
    <s v="discon"/>
    <x v="0"/>
    <s v="Form X"/>
    <s v="Electronics"/>
    <s v="Quickstock"/>
    <x v="2545"/>
    <x v="3"/>
    <x v="3"/>
    <n v="149"/>
    <n v="46"/>
    <n v="11534.44"/>
    <n v="1718631.56"/>
    <x v="0"/>
    <x v="0"/>
  </r>
  <r>
    <s v="P2310"/>
    <s v="Outside Plus"/>
    <s v="Furniture"/>
    <x v="0"/>
    <n v="154"/>
    <n v="56"/>
    <n v="17899.55"/>
    <n v="2756530.7"/>
    <d v="2025-05-17T00:00:00"/>
    <d v="2025-09-25T00:00:00"/>
    <m/>
    <x v="0"/>
    <s v="Outside Plus"/>
    <s v="Furniture"/>
    <s v="Global Traders"/>
    <x v="566"/>
    <x v="2"/>
    <x v="0"/>
    <n v="154"/>
    <n v="56"/>
    <n v="17899.55"/>
    <n v="2756530.6999999997"/>
    <x v="0"/>
    <x v="0"/>
  </r>
  <r>
    <s v="P9378"/>
    <s v="pay mini"/>
    <s v="Groceries"/>
    <x v="4"/>
    <n v="39"/>
    <n v="73"/>
    <n v="3550.33"/>
    <n v="138462.87"/>
    <d v="2025-02-16T00:00:00"/>
    <d v="2025-08-31T00:00:00"/>
    <s v="discontinued"/>
    <x v="1"/>
    <s v="Pay Mini"/>
    <s v="Groceries"/>
    <s v="Retailmart Inc"/>
    <x v="1222"/>
    <x v="4"/>
    <x v="4"/>
    <n v="39"/>
    <n v="73"/>
    <n v="3550.33"/>
    <n v="138462.87"/>
    <x v="2"/>
    <x v="1"/>
  </r>
  <r>
    <s v="P1390"/>
    <s v="Day Mini"/>
    <s v="Furniture"/>
    <x v="3"/>
    <n v="3"/>
    <n v="34"/>
    <n v="18954.75"/>
    <n v="56864.25"/>
    <d v="2025-01-22T00:00:00"/>
    <d v="2025-09-03T00:00:00"/>
    <s v="discon"/>
    <x v="4"/>
    <s v="Day Mini"/>
    <s v="Furniture"/>
    <s v="Quickstock"/>
    <x v="296"/>
    <x v="2"/>
    <x v="3"/>
    <n v="3"/>
    <n v="34"/>
    <n v="18954.75"/>
    <n v="56864.25"/>
    <x v="2"/>
    <x v="1"/>
  </r>
  <r>
    <s v="P9955"/>
    <s v="Choice Max"/>
    <s v="Groceries"/>
    <x v="3"/>
    <n v="72"/>
    <n v="54"/>
    <n v="1957.1"/>
    <n v="140911.20000000001"/>
    <d v="2025-06-26T00:00:00"/>
    <d v="2025-08-24T00:00:00"/>
    <s v="discontinued"/>
    <x v="1"/>
    <s v="Choice Max"/>
    <s v="Groceries"/>
    <s v="Quickstock"/>
    <x v="2546"/>
    <x v="4"/>
    <x v="3"/>
    <n v="72"/>
    <n v="54"/>
    <n v="1957.1"/>
    <n v="140911.19999999998"/>
    <x v="0"/>
    <x v="0"/>
  </r>
  <r>
    <s v="P7732"/>
    <s v="Cell Lite"/>
    <s v="Toys"/>
    <x v="3"/>
    <n v="18"/>
    <n v="81"/>
    <n v="8535.84"/>
    <n v="153645.12"/>
    <d v="2025-04-13T00:00:00"/>
    <d v="2025-07-17T00:00:00"/>
    <s v="active"/>
    <x v="0"/>
    <s v="Cell Lite"/>
    <s v="Toys"/>
    <s v="Quickstock"/>
    <x v="129"/>
    <x v="1"/>
    <x v="3"/>
    <n v="18"/>
    <n v="81"/>
    <n v="8535.84"/>
    <n v="153645.12"/>
    <x v="2"/>
    <x v="1"/>
  </r>
  <r>
    <s v="P2432"/>
    <s v="Over Mini"/>
    <s v="Furniture"/>
    <x v="4"/>
    <n v="198"/>
    <n v="30"/>
    <n v="10839.21"/>
    <n v="2146163.58"/>
    <d v="2025-02-17T00:00:00"/>
    <d v="2025-09-09T00:00:00"/>
    <s v="Actv"/>
    <x v="2"/>
    <s v="Over Mini"/>
    <s v="Furniture"/>
    <s v="Retailmart Inc"/>
    <x v="2547"/>
    <x v="2"/>
    <x v="4"/>
    <n v="198"/>
    <n v="30"/>
    <n v="10839.21"/>
    <n v="2146163.5799999996"/>
    <x v="0"/>
    <x v="0"/>
  </r>
  <r>
    <s v="P1303"/>
    <s v="Usually Plus"/>
    <s v="Toys"/>
    <x v="4"/>
    <n v="114"/>
    <n v="26"/>
    <n v="1262.58"/>
    <n v="143934.12"/>
    <d v="2025-02-16T00:00:00"/>
    <d v="2025-09-01T00:00:00"/>
    <s v="active"/>
    <x v="0"/>
    <s v="Usually Plus"/>
    <s v="Toys"/>
    <s v="Retailmart Inc"/>
    <x v="404"/>
    <x v="1"/>
    <x v="4"/>
    <n v="114"/>
    <n v="26"/>
    <n v="1262.58"/>
    <n v="143934.12"/>
    <x v="0"/>
    <x v="0"/>
  </r>
  <r>
    <s v="P2168"/>
    <s v="hope mini"/>
    <s v="Clothing"/>
    <x v="4"/>
    <n v="159"/>
    <n v="45"/>
    <n v="10027.950000000001"/>
    <n v="1594444.05"/>
    <d v="2025-03-09T00:00:00"/>
    <d v="2025-07-29T00:00:00"/>
    <s v="Inactive"/>
    <x v="1"/>
    <s v="Hope Mini"/>
    <s v="Clothing"/>
    <s v="Retailmart Inc"/>
    <x v="2548"/>
    <x v="0"/>
    <x v="4"/>
    <n v="159"/>
    <n v="45"/>
    <n v="10027.950000000001"/>
    <n v="1594444.05"/>
    <x v="0"/>
    <x v="0"/>
  </r>
  <r>
    <s v="P1149"/>
    <s v="Travel Pro"/>
    <s v="Furniture"/>
    <x v="4"/>
    <n v="140"/>
    <n v="31"/>
    <n v="7195.03"/>
    <n v="1007304.2"/>
    <d v="2025-03-20T00:00:00"/>
    <d v="2025-09-04T00:00:00"/>
    <s v="active"/>
    <x v="4"/>
    <s v="Travel Pro"/>
    <s v="Furniture"/>
    <s v="Retailmart Inc"/>
    <x v="2549"/>
    <x v="2"/>
    <x v="4"/>
    <n v="140"/>
    <n v="31"/>
    <n v="7195.03"/>
    <n v="1007304.2"/>
    <x v="0"/>
    <x v="0"/>
  </r>
  <r>
    <s v="P8466"/>
    <s v="Size Plus"/>
    <s v="Electronics"/>
    <x v="4"/>
    <n v="185"/>
    <n v="60"/>
    <n v="4668.7700000000004"/>
    <n v="863722.45000000007"/>
    <d v="2025-06-24T00:00:00"/>
    <d v="2025-08-07T00:00:00"/>
    <s v="discontinued"/>
    <x v="2"/>
    <s v="Size Plus"/>
    <s v="Electronics"/>
    <s v="Retailmart Inc"/>
    <x v="2550"/>
    <x v="3"/>
    <x v="4"/>
    <n v="185"/>
    <n v="60"/>
    <n v="4668.7700000000004"/>
    <n v="863722.45000000007"/>
    <x v="0"/>
    <x v="0"/>
  </r>
  <r>
    <s v="P2523"/>
    <s v="Congress Max"/>
    <s v="Electronics"/>
    <x v="5"/>
    <n v="114"/>
    <m/>
    <n v="13802.34"/>
    <n v="1573466.76"/>
    <d v="2025-04-24T00:00:00"/>
    <d v="2025-08-10T00:00:00"/>
    <m/>
    <x v="2"/>
    <s v="Congress Max"/>
    <s v="Electronics"/>
    <s v="Abc Pvt Ltd"/>
    <x v="693"/>
    <x v="3"/>
    <x v="5"/>
    <n v="114"/>
    <n v="0"/>
    <n v="13802.34"/>
    <n v="1573466.76"/>
    <x v="0"/>
    <x v="0"/>
  </r>
  <r>
    <s v="P4756"/>
    <s v="Tend Mini"/>
    <s v="Clothing"/>
    <x v="0"/>
    <m/>
    <n v="98"/>
    <n v="17204.04"/>
    <m/>
    <d v="2025-04-23T00:00:00"/>
    <d v="2025-08-21T00:00:00"/>
    <m/>
    <x v="3"/>
    <s v="Tend Mini"/>
    <s v="Clothing"/>
    <s v="Global Traders"/>
    <x v="1651"/>
    <x v="0"/>
    <x v="0"/>
    <n v="0"/>
    <n v="98"/>
    <n v="17204.04"/>
    <n v="0"/>
    <x v="1"/>
    <x v="1"/>
  </r>
  <r>
    <s v="P2982"/>
    <s v="Here X"/>
    <s v="Toys"/>
    <x v="1"/>
    <n v="98"/>
    <n v="42"/>
    <n v="302.22000000000003"/>
    <n v="29617.56"/>
    <d v="2025-02-07T00:00:00"/>
    <d v="2025-09-17T00:00:00"/>
    <s v="Actv"/>
    <x v="1"/>
    <s v="Here X"/>
    <s v="Toys"/>
    <s v="Omni Suppliers"/>
    <x v="2551"/>
    <x v="1"/>
    <x v="1"/>
    <n v="98"/>
    <n v="42"/>
    <n v="302.22000000000003"/>
    <n v="29617.56"/>
    <x v="0"/>
    <x v="0"/>
  </r>
  <r>
    <s v="P6529"/>
    <s v="Every Max"/>
    <s v="Groceries"/>
    <x v="1"/>
    <n v="0"/>
    <n v="33"/>
    <n v="1504.34"/>
    <n v="0"/>
    <d v="2025-01-17T00:00:00"/>
    <d v="2025-10-06T00:00:00"/>
    <s v="Inactive"/>
    <x v="3"/>
    <s v="Every Max"/>
    <s v="Groceries"/>
    <s v="Omni Suppliers"/>
    <x v="1257"/>
    <x v="4"/>
    <x v="1"/>
    <n v="0"/>
    <n v="33"/>
    <n v="1504.34"/>
    <n v="0"/>
    <x v="1"/>
    <x v="1"/>
  </r>
  <r>
    <s v="P8023"/>
    <s v="commercial mini"/>
    <s v="Clothing"/>
    <x v="5"/>
    <n v="73"/>
    <n v="84"/>
    <n v="139.41"/>
    <n v="10176.93"/>
    <d v="2025-05-27T00:00:00"/>
    <d v="2025-08-13T00:00:00"/>
    <s v="discon"/>
    <x v="0"/>
    <s v="Commercial Mini"/>
    <s v="Clothing"/>
    <s v="Abc Pvt Ltd"/>
    <x v="2552"/>
    <x v="0"/>
    <x v="5"/>
    <n v="73"/>
    <n v="84"/>
    <n v="139.41"/>
    <n v="10176.93"/>
    <x v="2"/>
    <x v="1"/>
  </r>
  <r>
    <s v="P3480"/>
    <s v="Where Lite"/>
    <s v="Electronics"/>
    <x v="4"/>
    <n v="49"/>
    <n v="77"/>
    <n v="906.58"/>
    <n v="44422.420000000013"/>
    <d v="2025-07-04T00:00:00"/>
    <d v="2025-10-05T00:00:00"/>
    <m/>
    <x v="2"/>
    <s v="Where Lite"/>
    <s v="Electronics"/>
    <s v="Retailmart Inc"/>
    <x v="2091"/>
    <x v="3"/>
    <x v="4"/>
    <n v="49"/>
    <n v="77"/>
    <n v="906.58"/>
    <n v="44422.420000000006"/>
    <x v="2"/>
    <x v="1"/>
  </r>
  <r>
    <s v="P4015"/>
    <s v="Study Lite"/>
    <s v="Electronics"/>
    <x v="4"/>
    <n v="53"/>
    <n v="93"/>
    <n v="17713.88"/>
    <n v="938835.64"/>
    <d v="2025-04-20T00:00:00"/>
    <d v="2025-09-02T00:00:00"/>
    <s v="active"/>
    <x v="1"/>
    <s v="Study Lite"/>
    <s v="Electronics"/>
    <s v="Retailmart Inc"/>
    <x v="1569"/>
    <x v="3"/>
    <x v="4"/>
    <n v="53"/>
    <n v="93"/>
    <n v="17713.88"/>
    <n v="938835.64"/>
    <x v="2"/>
    <x v="1"/>
  </r>
  <r>
    <s v="P8838"/>
    <s v="Catch Mini"/>
    <s v="Electronics"/>
    <x v="1"/>
    <n v="136"/>
    <n v="92"/>
    <n v="13093.1"/>
    <n v="1780661.6"/>
    <d v="2025-05-18T00:00:00"/>
    <d v="2025-08-10T00:00:00"/>
    <s v="active"/>
    <x v="4"/>
    <s v="Catch Mini"/>
    <s v="Electronics"/>
    <s v="Omni Suppliers"/>
    <x v="2119"/>
    <x v="3"/>
    <x v="1"/>
    <n v="136"/>
    <n v="92"/>
    <n v="13093.1"/>
    <n v="1780661.6"/>
    <x v="0"/>
    <x v="0"/>
  </r>
  <r>
    <s v="P9803"/>
    <s v="New Mini"/>
    <s v="Groceries"/>
    <x v="0"/>
    <n v="115"/>
    <n v="93"/>
    <n v="1642.63"/>
    <n v="188902.45"/>
    <d v="2025-05-13T00:00:00"/>
    <d v="2025-07-25T00:00:00"/>
    <s v="Actv"/>
    <x v="3"/>
    <s v="New Mini"/>
    <s v="Groceries"/>
    <s v="Global Traders"/>
    <x v="2553"/>
    <x v="4"/>
    <x v="0"/>
    <n v="115"/>
    <n v="93"/>
    <n v="1642.63"/>
    <n v="188902.45"/>
    <x v="0"/>
    <x v="0"/>
  </r>
  <r>
    <s v="P4708"/>
    <s v="All Lite"/>
    <s v="Groceries"/>
    <x v="4"/>
    <n v="115"/>
    <n v="65"/>
    <n v="19174.240000000002"/>
    <n v="2205037.6"/>
    <d v="2025-05-18T00:00:00"/>
    <d v="2025-07-23T00:00:00"/>
    <s v="discon"/>
    <x v="4"/>
    <s v="All Lite"/>
    <s v="Groceries"/>
    <s v="Retailmart Inc"/>
    <x v="2554"/>
    <x v="4"/>
    <x v="4"/>
    <n v="115"/>
    <n v="65"/>
    <n v="19174.240000000002"/>
    <n v="2205037.6"/>
    <x v="0"/>
    <x v="0"/>
  </r>
  <r>
    <s v="P2692"/>
    <s v="Rich Max"/>
    <s v="Groceries"/>
    <x v="5"/>
    <n v="163"/>
    <n v="90"/>
    <n v="19738.73"/>
    <n v="3217412.99"/>
    <d v="2025-04-19T00:00:00"/>
    <d v="2025-07-21T00:00:00"/>
    <s v="active"/>
    <x v="1"/>
    <s v="Rich Max"/>
    <s v="Groceries"/>
    <s v="Abc Pvt Ltd"/>
    <x v="2555"/>
    <x v="4"/>
    <x v="5"/>
    <n v="163"/>
    <n v="90"/>
    <n v="19738.73"/>
    <n v="3217412.9899999998"/>
    <x v="0"/>
    <x v="0"/>
  </r>
  <r>
    <s v="P1125"/>
    <s v="Less Plus"/>
    <s v="Furniture"/>
    <x v="4"/>
    <n v="144"/>
    <n v="67"/>
    <n v="16923.48"/>
    <n v="2436981.12"/>
    <d v="2025-05-19T00:00:00"/>
    <d v="2025-08-01T00:00:00"/>
    <s v="discontinued"/>
    <x v="2"/>
    <s v="Less Plus"/>
    <s v="Furniture"/>
    <s v="Retailmart Inc"/>
    <x v="1410"/>
    <x v="2"/>
    <x v="4"/>
    <n v="144"/>
    <n v="67"/>
    <n v="16923.48"/>
    <n v="2436981.12"/>
    <x v="0"/>
    <x v="0"/>
  </r>
  <r>
    <s v="P3565"/>
    <s v="Happy Pro"/>
    <s v="Groceries"/>
    <x v="5"/>
    <n v="77"/>
    <n v="74"/>
    <n v="9192.02"/>
    <n v="707785.54"/>
    <d v="2025-05-26T00:00:00"/>
    <d v="2025-09-22T00:00:00"/>
    <s v="discontinued"/>
    <x v="0"/>
    <s v="Happy Pro"/>
    <s v="Groceries"/>
    <s v="Abc Pvt Ltd"/>
    <x v="2556"/>
    <x v="4"/>
    <x v="5"/>
    <n v="77"/>
    <n v="74"/>
    <n v="9192.02"/>
    <n v="707785.54"/>
    <x v="0"/>
    <x v="0"/>
  </r>
  <r>
    <s v="P6709"/>
    <s v="Occur Max"/>
    <s v="Clothing"/>
    <x v="4"/>
    <n v="111"/>
    <n v="39"/>
    <n v="19652.72"/>
    <n v="2181451.92"/>
    <d v="2025-01-12T00:00:00"/>
    <d v="2025-09-15T00:00:00"/>
    <s v="Inactive"/>
    <x v="4"/>
    <s v="Occur Max"/>
    <s v="Clothing"/>
    <s v="Retailmart Inc"/>
    <x v="65"/>
    <x v="0"/>
    <x v="4"/>
    <n v="111"/>
    <n v="39"/>
    <n v="19652.72"/>
    <n v="2181451.92"/>
    <x v="0"/>
    <x v="0"/>
  </r>
  <r>
    <s v="P7161"/>
    <s v="prepare lite"/>
    <s v="Toys"/>
    <x v="3"/>
    <n v="70"/>
    <n v="66"/>
    <n v="5470.31"/>
    <n v="382921.7"/>
    <d v="2025-03-08T00:00:00"/>
    <d v="2025-08-27T00:00:00"/>
    <s v="Actv"/>
    <x v="4"/>
    <s v="Prepare Lite"/>
    <s v="Toys"/>
    <s v="Quickstock"/>
    <x v="2557"/>
    <x v="1"/>
    <x v="3"/>
    <n v="70"/>
    <n v="66"/>
    <n v="5470.31"/>
    <n v="382921.7"/>
    <x v="0"/>
    <x v="0"/>
  </r>
  <r>
    <s v="P9103"/>
    <s v="Can Lite"/>
    <s v="Toys"/>
    <x v="4"/>
    <m/>
    <n v="54"/>
    <n v="19665.990000000002"/>
    <m/>
    <d v="2025-05-13T00:00:00"/>
    <d v="2025-08-10T00:00:00"/>
    <s v="discon"/>
    <x v="3"/>
    <s v="Can Lite"/>
    <s v="Toys"/>
    <s v="Retailmart Inc"/>
    <x v="2558"/>
    <x v="1"/>
    <x v="4"/>
    <n v="0"/>
    <n v="54"/>
    <n v="19665.990000000002"/>
    <n v="0"/>
    <x v="1"/>
    <x v="1"/>
  </r>
  <r>
    <s v="P3251"/>
    <s v="Until X"/>
    <s v="Furniture"/>
    <x v="4"/>
    <n v="84"/>
    <n v="77"/>
    <n v="853.61"/>
    <n v="71703.240000000005"/>
    <d v="2025-06-02T00:00:00"/>
    <d v="2025-08-10T00:00:00"/>
    <s v="active"/>
    <x v="3"/>
    <s v="Until X"/>
    <s v="Furniture"/>
    <s v="Retailmart Inc"/>
    <x v="2559"/>
    <x v="2"/>
    <x v="4"/>
    <n v="84"/>
    <n v="77"/>
    <n v="853.61"/>
    <n v="71703.240000000005"/>
    <x v="0"/>
    <x v="0"/>
  </r>
  <r>
    <s v="P8658"/>
    <s v="Man Pro"/>
    <s v="Furniture"/>
    <x v="3"/>
    <n v="176"/>
    <n v="55"/>
    <n v="18889.82"/>
    <n v="3324608.32"/>
    <d v="2025-06-09T00:00:00"/>
    <d v="2025-08-13T00:00:00"/>
    <s v="active"/>
    <x v="1"/>
    <s v="Man Pro"/>
    <s v="Furniture"/>
    <s v="Quickstock"/>
    <x v="2560"/>
    <x v="2"/>
    <x v="3"/>
    <n v="176"/>
    <n v="55"/>
    <n v="18889.82"/>
    <n v="3324608.32"/>
    <x v="0"/>
    <x v="0"/>
  </r>
  <r>
    <s v="P2070"/>
    <s v="Important X"/>
    <s v="Electronics"/>
    <x v="2"/>
    <n v="114"/>
    <n v="51"/>
    <n v="15146.94"/>
    <n v="1726751.16"/>
    <d v="2025-04-15T00:00:00"/>
    <d v="2025-07-18T00:00:00"/>
    <s v="discontinued"/>
    <x v="2"/>
    <s v="Important X"/>
    <s v="Electronics"/>
    <s v=""/>
    <x v="2561"/>
    <x v="3"/>
    <x v="2"/>
    <n v="114"/>
    <n v="51"/>
    <n v="15146.94"/>
    <n v="1726751.1600000001"/>
    <x v="0"/>
    <x v="0"/>
  </r>
  <r>
    <s v="P5318"/>
    <s v="race max"/>
    <s v="Toys"/>
    <x v="3"/>
    <n v="123"/>
    <n v="72"/>
    <n v="15603.71"/>
    <n v="1919256.33"/>
    <d v="2025-01-13T00:00:00"/>
    <d v="2025-09-25T00:00:00"/>
    <s v="Actv"/>
    <x v="2"/>
    <s v="Race Max"/>
    <s v="Toys"/>
    <s v="Quickstock"/>
    <x v="2562"/>
    <x v="1"/>
    <x v="3"/>
    <n v="123"/>
    <n v="72"/>
    <n v="15603.71"/>
    <n v="1919256.3299999998"/>
    <x v="0"/>
    <x v="0"/>
  </r>
  <r>
    <s v="P1957"/>
    <s v="Old Lite"/>
    <s v="Clothing"/>
    <x v="1"/>
    <n v="164"/>
    <n v="57"/>
    <n v="18488.54"/>
    <n v="3032120.56"/>
    <d v="2025-03-22T00:00:00"/>
    <d v="2025-10-02T00:00:00"/>
    <s v="discontinued"/>
    <x v="3"/>
    <s v="Old Lite"/>
    <s v="Clothing"/>
    <s v="Omni Suppliers"/>
    <x v="2563"/>
    <x v="0"/>
    <x v="1"/>
    <n v="164"/>
    <n v="57"/>
    <n v="18488.54"/>
    <n v="3032120.56"/>
    <x v="0"/>
    <x v="0"/>
  </r>
  <r>
    <s v="P1031"/>
    <s v="Guy Plus"/>
    <s v="Clothing"/>
    <x v="0"/>
    <n v="65"/>
    <n v="70"/>
    <n v="13476.53"/>
    <n v="875974.45000000007"/>
    <d v="2025-02-23T00:00:00"/>
    <d v="2025-10-09T00:00:00"/>
    <s v="Actv"/>
    <x v="0"/>
    <s v="Guy Plus"/>
    <s v="Clothing"/>
    <s v="Global Traders"/>
    <x v="2564"/>
    <x v="0"/>
    <x v="0"/>
    <n v="65"/>
    <n v="70"/>
    <n v="13476.53"/>
    <n v="875974.45000000007"/>
    <x v="2"/>
    <x v="1"/>
  </r>
  <r>
    <s v="P4285"/>
    <s v="Recently Mini"/>
    <s v="Groceries"/>
    <x v="1"/>
    <n v="39"/>
    <n v="70"/>
    <n v="16186.02"/>
    <n v="631254.78"/>
    <d v="2025-04-11T00:00:00"/>
    <d v="2025-08-11T00:00:00"/>
    <s v="active"/>
    <x v="3"/>
    <s v="Recently Mini"/>
    <s v="Groceries"/>
    <s v="Omni Suppliers"/>
    <x v="2565"/>
    <x v="4"/>
    <x v="1"/>
    <n v="39"/>
    <n v="70"/>
    <n v="16186.02"/>
    <n v="631254.78"/>
    <x v="2"/>
    <x v="1"/>
  </r>
  <r>
    <s v="P4672"/>
    <s v="Serious Mini"/>
    <s v="Furniture"/>
    <x v="0"/>
    <n v="108"/>
    <m/>
    <n v="2381.58"/>
    <n v="257210.64"/>
    <d v="2025-03-03T00:00:00"/>
    <d v="2025-10-01T00:00:00"/>
    <m/>
    <x v="4"/>
    <s v="Serious Mini"/>
    <s v="Furniture"/>
    <s v="Global Traders"/>
    <x v="2566"/>
    <x v="2"/>
    <x v="0"/>
    <n v="108"/>
    <n v="0"/>
    <n v="2381.58"/>
    <n v="257210.63999999998"/>
    <x v="0"/>
    <x v="0"/>
  </r>
  <r>
    <s v="P1051"/>
    <s v="network max"/>
    <s v="Electronics"/>
    <x v="4"/>
    <n v="111"/>
    <m/>
    <n v="1088.45"/>
    <n v="120817.95"/>
    <d v="2025-05-05T00:00:00"/>
    <d v="2025-09-02T00:00:00"/>
    <s v="Actv"/>
    <x v="2"/>
    <s v="Network Max"/>
    <s v="Electronics"/>
    <s v="Retailmart Inc"/>
    <x v="1444"/>
    <x v="3"/>
    <x v="4"/>
    <n v="111"/>
    <n v="0"/>
    <n v="1088.45"/>
    <n v="120817.95000000001"/>
    <x v="0"/>
    <x v="0"/>
  </r>
  <r>
    <s v="P3112"/>
    <s v="Form Lite"/>
    <s v="Clothing"/>
    <x v="3"/>
    <n v="61"/>
    <n v="21"/>
    <n v="15793.42"/>
    <n v="963398.62"/>
    <d v="2025-04-06T00:00:00"/>
    <d v="2025-08-15T00:00:00"/>
    <s v="discon"/>
    <x v="2"/>
    <s v="Form Lite"/>
    <s v="Clothing"/>
    <s v="Quickstock"/>
    <x v="1933"/>
    <x v="0"/>
    <x v="3"/>
    <n v="61"/>
    <n v="21"/>
    <n v="15793.42"/>
    <n v="963398.62"/>
    <x v="0"/>
    <x v="0"/>
  </r>
  <r>
    <s v="P7171"/>
    <s v="Big X"/>
    <s v="Clothing"/>
    <x v="5"/>
    <n v="79"/>
    <n v="82"/>
    <n v="11113.88"/>
    <n v="877996.5199999999"/>
    <d v="2025-04-17T00:00:00"/>
    <d v="2025-07-26T00:00:00"/>
    <s v="active"/>
    <x v="4"/>
    <s v="Big X"/>
    <s v="Clothing"/>
    <s v="Abc Pvt Ltd"/>
    <x v="1536"/>
    <x v="0"/>
    <x v="5"/>
    <n v="79"/>
    <n v="82"/>
    <n v="11113.88"/>
    <n v="877996.5199999999"/>
    <x v="2"/>
    <x v="1"/>
  </r>
  <r>
    <s v="P2624"/>
    <s v="Young Lite"/>
    <s v="Furniture"/>
    <x v="4"/>
    <n v="14"/>
    <n v="96"/>
    <n v="9882.8700000000008"/>
    <n v="138360.18"/>
    <d v="2025-04-19T00:00:00"/>
    <d v="2025-10-01T00:00:00"/>
    <m/>
    <x v="1"/>
    <s v="Young Lite"/>
    <s v="Furniture"/>
    <s v="Retailmart Inc"/>
    <x v="2567"/>
    <x v="2"/>
    <x v="4"/>
    <n v="14"/>
    <n v="96"/>
    <n v="9882.8700000000008"/>
    <n v="138360.18000000002"/>
    <x v="2"/>
    <x v="1"/>
  </r>
  <r>
    <s v="P5914"/>
    <s v="Road Plus"/>
    <s v="Electronics"/>
    <x v="1"/>
    <n v="165"/>
    <n v="31"/>
    <n v="3729.45"/>
    <n v="615359.25"/>
    <d v="2025-04-03T00:00:00"/>
    <d v="2025-08-04T00:00:00"/>
    <s v="active"/>
    <x v="0"/>
    <s v="Road Plus"/>
    <s v="Electronics"/>
    <s v="Omni Suppliers"/>
    <x v="1665"/>
    <x v="3"/>
    <x v="1"/>
    <n v="165"/>
    <n v="31"/>
    <n v="3729.45"/>
    <n v="615359.25"/>
    <x v="0"/>
    <x v="0"/>
  </r>
  <r>
    <s v="P3763"/>
    <s v="Agree Max"/>
    <s v="Electronics"/>
    <x v="4"/>
    <n v="166"/>
    <n v="97"/>
    <n v="18392.62"/>
    <n v="3053174.92"/>
    <d v="2025-05-05T00:00:00"/>
    <d v="2025-09-21T00:00:00"/>
    <s v="discon"/>
    <x v="1"/>
    <s v="Agree Max"/>
    <s v="Electronics"/>
    <s v="Retailmart Inc"/>
    <x v="2490"/>
    <x v="3"/>
    <x v="4"/>
    <n v="166"/>
    <n v="97"/>
    <n v="18392.62"/>
    <n v="3053174.92"/>
    <x v="0"/>
    <x v="0"/>
  </r>
  <r>
    <s v="P3712"/>
    <s v="Example Mini"/>
    <s v="Furniture"/>
    <x v="0"/>
    <n v="195"/>
    <n v="70"/>
    <n v="8517.4599999999991"/>
    <n v="1660904.7"/>
    <d v="2025-06-22T00:00:00"/>
    <d v="2025-08-02T00:00:00"/>
    <s v="discontinued"/>
    <x v="4"/>
    <s v="Example Mini"/>
    <s v="Furniture"/>
    <s v="Global Traders"/>
    <x v="2568"/>
    <x v="2"/>
    <x v="0"/>
    <n v="195"/>
    <n v="70"/>
    <n v="8517.4599999999991"/>
    <n v="1660904.6999999997"/>
    <x v="0"/>
    <x v="0"/>
  </r>
  <r>
    <s v="P2533"/>
    <s v="Doctor X"/>
    <s v="Toys"/>
    <x v="0"/>
    <n v="169"/>
    <n v="73"/>
    <n v="8032.98"/>
    <n v="1357573.62"/>
    <d v="2025-06-07T00:00:00"/>
    <d v="2025-09-29T00:00:00"/>
    <s v="Actv"/>
    <x v="0"/>
    <s v="Doctor X"/>
    <s v="Toys"/>
    <s v="Global Traders"/>
    <x v="480"/>
    <x v="1"/>
    <x v="0"/>
    <n v="169"/>
    <n v="73"/>
    <n v="8032.98"/>
    <n v="1357573.6199999999"/>
    <x v="0"/>
    <x v="0"/>
  </r>
  <r>
    <s v="P1065"/>
    <s v="Specific X"/>
    <s v="Clothing"/>
    <x v="4"/>
    <n v="132"/>
    <n v="28"/>
    <n v="12717.33"/>
    <n v="1678687.56"/>
    <d v="2025-02-06T00:00:00"/>
    <d v="2025-07-15T00:00:00"/>
    <s v="discon"/>
    <x v="3"/>
    <s v="Specific X"/>
    <s v="Clothing"/>
    <s v="Retailmart Inc"/>
    <x v="2022"/>
    <x v="0"/>
    <x v="4"/>
    <n v="132"/>
    <n v="28"/>
    <n v="12717.33"/>
    <n v="1678687.56"/>
    <x v="0"/>
    <x v="0"/>
  </r>
  <r>
    <s v="P7225"/>
    <s v="Recently Lite"/>
    <s v="Groceries"/>
    <x v="3"/>
    <n v="124"/>
    <n v="82"/>
    <n v="19381.810000000001"/>
    <n v="2403344.44"/>
    <d v="2025-02-13T00:00:00"/>
    <d v="2025-09-15T00:00:00"/>
    <s v="discontinued"/>
    <x v="2"/>
    <s v="Recently Lite"/>
    <s v="Groceries"/>
    <s v="Quickstock"/>
    <x v="957"/>
    <x v="4"/>
    <x v="3"/>
    <n v="124"/>
    <n v="82"/>
    <n v="19381.810000000001"/>
    <n v="2403344.44"/>
    <x v="0"/>
    <x v="0"/>
  </r>
  <r>
    <s v="P1584"/>
    <s v="Bag Pro"/>
    <s v="Toys"/>
    <x v="5"/>
    <n v="70"/>
    <n v="49"/>
    <n v="850.33"/>
    <n v="59523.100000000013"/>
    <d v="2025-03-25T00:00:00"/>
    <d v="2025-08-18T00:00:00"/>
    <s v="Actv"/>
    <x v="4"/>
    <s v="Bag Pro"/>
    <s v="Toys"/>
    <s v="Abc Pvt Ltd"/>
    <x v="551"/>
    <x v="1"/>
    <x v="5"/>
    <n v="70"/>
    <n v="49"/>
    <n v="850.33"/>
    <n v="59523.100000000006"/>
    <x v="0"/>
    <x v="0"/>
  </r>
  <r>
    <s v="P7615"/>
    <s v="Decade X"/>
    <s v="Groceries"/>
    <x v="4"/>
    <n v="59"/>
    <n v="89"/>
    <n v="10325.450000000001"/>
    <n v="609201.55000000005"/>
    <d v="2025-01-28T00:00:00"/>
    <d v="2025-09-01T00:00:00"/>
    <s v="active"/>
    <x v="1"/>
    <s v="Decade X"/>
    <s v="Groceries"/>
    <s v="Retailmart Inc"/>
    <x v="701"/>
    <x v="4"/>
    <x v="4"/>
    <n v="59"/>
    <n v="89"/>
    <n v="10325.450000000001"/>
    <n v="609201.55000000005"/>
    <x v="2"/>
    <x v="1"/>
  </r>
  <r>
    <s v="P9962"/>
    <s v="Dog X"/>
    <s v="Clothing"/>
    <x v="5"/>
    <n v="161"/>
    <n v="64"/>
    <n v="18300.580000000002"/>
    <n v="2946393.38"/>
    <d v="2025-04-15T00:00:00"/>
    <d v="2025-08-08T00:00:00"/>
    <s v="discontinued"/>
    <x v="3"/>
    <s v="Dog X"/>
    <s v="Clothing"/>
    <s v="Abc Pvt Ltd"/>
    <x v="2569"/>
    <x v="0"/>
    <x v="5"/>
    <n v="161"/>
    <n v="64"/>
    <n v="18300.580000000002"/>
    <n v="2946393.3800000004"/>
    <x v="0"/>
    <x v="0"/>
  </r>
  <r>
    <s v="P9462"/>
    <s v="Rather X"/>
    <s v="Groceries"/>
    <x v="3"/>
    <n v="164"/>
    <n v="34"/>
    <n v="8402.36"/>
    <n v="1377987.04"/>
    <d v="2025-06-23T00:00:00"/>
    <d v="2025-08-31T00:00:00"/>
    <m/>
    <x v="0"/>
    <s v="Rather X"/>
    <s v="Groceries"/>
    <s v="Quickstock"/>
    <x v="1008"/>
    <x v="4"/>
    <x v="3"/>
    <n v="164"/>
    <n v="34"/>
    <n v="8402.36"/>
    <n v="1377987.04"/>
    <x v="0"/>
    <x v="0"/>
  </r>
  <r>
    <s v="P6972"/>
    <s v="Truth Lite"/>
    <s v="Electronics"/>
    <x v="1"/>
    <n v="191"/>
    <m/>
    <n v="13461.86"/>
    <n v="2571215.2599999998"/>
    <d v="2025-02-24T00:00:00"/>
    <d v="2025-08-29T00:00:00"/>
    <s v="Inactive"/>
    <x v="0"/>
    <s v="Truth Lite"/>
    <s v="Electronics"/>
    <s v="Omni Suppliers"/>
    <x v="2570"/>
    <x v="3"/>
    <x v="1"/>
    <n v="191"/>
    <n v="0"/>
    <n v="13461.86"/>
    <n v="2571215.2600000002"/>
    <x v="0"/>
    <x v="0"/>
  </r>
  <r>
    <s v="P6156"/>
    <s v="Will X"/>
    <s v="Toys"/>
    <x v="5"/>
    <n v="106"/>
    <n v="60"/>
    <n v="846.65"/>
    <n v="89744.9"/>
    <d v="2025-04-08T00:00:00"/>
    <d v="2025-07-20T00:00:00"/>
    <s v="active"/>
    <x v="0"/>
    <s v="Will X"/>
    <s v="Toys"/>
    <s v="Abc Pvt Ltd"/>
    <x v="2571"/>
    <x v="1"/>
    <x v="5"/>
    <n v="106"/>
    <n v="60"/>
    <n v="846.65"/>
    <n v="89744.9"/>
    <x v="0"/>
    <x v="0"/>
  </r>
  <r>
    <s v="P4168"/>
    <s v="Forget X"/>
    <s v="Groceries"/>
    <x v="5"/>
    <m/>
    <n v="56"/>
    <n v="6599.76"/>
    <m/>
    <d v="2025-03-03T00:00:00"/>
    <d v="2025-09-16T00:00:00"/>
    <s v="Inactive"/>
    <x v="3"/>
    <s v="Forget X"/>
    <s v="Groceries"/>
    <s v="Abc Pvt Ltd"/>
    <x v="2572"/>
    <x v="4"/>
    <x v="5"/>
    <n v="0"/>
    <n v="56"/>
    <n v="6599.76"/>
    <n v="0"/>
    <x v="1"/>
    <x v="1"/>
  </r>
  <r>
    <s v="P3235"/>
    <s v="Painting Plus"/>
    <s v="Electronics"/>
    <x v="1"/>
    <n v="101"/>
    <n v="38"/>
    <n v="12353.76"/>
    <n v="1247729.76"/>
    <d v="2025-07-12T00:00:00"/>
    <d v="2025-07-15T00:00:00"/>
    <s v="Inactive"/>
    <x v="4"/>
    <s v="Painting Plus"/>
    <s v="Electronics"/>
    <s v="Omni Suppliers"/>
    <x v="2573"/>
    <x v="3"/>
    <x v="1"/>
    <n v="101"/>
    <n v="38"/>
    <n v="12353.76"/>
    <n v="1247729.76"/>
    <x v="0"/>
    <x v="0"/>
  </r>
  <r>
    <s v="P8471"/>
    <s v="resource max"/>
    <s v="Furniture"/>
    <x v="1"/>
    <n v="111"/>
    <n v="35"/>
    <n v="15044.03"/>
    <n v="1669887.33"/>
    <d v="2025-02-04T00:00:00"/>
    <d v="2025-09-24T00:00:00"/>
    <s v="active"/>
    <x v="2"/>
    <s v="Resource Max"/>
    <s v="Furniture"/>
    <s v="Omni Suppliers"/>
    <x v="2574"/>
    <x v="2"/>
    <x v="1"/>
    <n v="111"/>
    <n v="35"/>
    <n v="15044.03"/>
    <n v="1669887.33"/>
    <x v="0"/>
    <x v="0"/>
  </r>
  <r>
    <s v="P3452"/>
    <s v="Happy X"/>
    <s v="Clothing"/>
    <x v="5"/>
    <n v="30"/>
    <n v="20"/>
    <n v="10506.03"/>
    <n v="315180.90000000002"/>
    <d v="2025-02-03T00:00:00"/>
    <d v="2025-08-17T00:00:00"/>
    <s v="discon"/>
    <x v="2"/>
    <s v="Happy X"/>
    <s v="Clothing"/>
    <s v="Abc Pvt Ltd"/>
    <x v="1922"/>
    <x v="0"/>
    <x v="5"/>
    <n v="30"/>
    <n v="20"/>
    <n v="10506.03"/>
    <n v="315180.90000000002"/>
    <x v="0"/>
    <x v="0"/>
  </r>
  <r>
    <s v="P9896"/>
    <s v="Attack Lite"/>
    <s v="Electronics"/>
    <x v="3"/>
    <n v="61"/>
    <n v="26"/>
    <n v="7263.73"/>
    <n v="443087.53"/>
    <d v="2025-03-23T00:00:00"/>
    <d v="2025-08-12T00:00:00"/>
    <s v="discontinued"/>
    <x v="0"/>
    <s v="Attack Lite"/>
    <s v="Electronics"/>
    <s v="Quickstock"/>
    <x v="2575"/>
    <x v="3"/>
    <x v="3"/>
    <n v="61"/>
    <n v="26"/>
    <n v="7263.73"/>
    <n v="443087.52999999997"/>
    <x v="0"/>
    <x v="0"/>
  </r>
  <r>
    <s v="P7117"/>
    <s v="Service Mini"/>
    <s v="Toys"/>
    <x v="0"/>
    <n v="40"/>
    <n v="81"/>
    <n v="4661.47"/>
    <n v="186458.8"/>
    <d v="2025-02-01T00:00:00"/>
    <d v="2025-09-11T00:00:00"/>
    <s v="Inactive"/>
    <x v="1"/>
    <s v="Service Mini"/>
    <s v="Toys"/>
    <s v="Global Traders"/>
    <x v="2576"/>
    <x v="1"/>
    <x v="0"/>
    <n v="40"/>
    <n v="81"/>
    <n v="4661.47"/>
    <n v="186458.80000000002"/>
    <x v="2"/>
    <x v="1"/>
  </r>
  <r>
    <s v="P7849"/>
    <s v="Military X"/>
    <s v="Furniture"/>
    <x v="4"/>
    <n v="195"/>
    <n v="94"/>
    <n v="9453.7900000000009"/>
    <n v="1843489.05"/>
    <d v="2025-06-16T00:00:00"/>
    <d v="2025-09-11T00:00:00"/>
    <s v="discon"/>
    <x v="2"/>
    <s v="Military X"/>
    <s v="Furniture"/>
    <s v="Retailmart Inc"/>
    <x v="479"/>
    <x v="2"/>
    <x v="4"/>
    <n v="195"/>
    <n v="94"/>
    <n v="9453.7900000000009"/>
    <n v="1843489.0500000003"/>
    <x v="0"/>
    <x v="0"/>
  </r>
  <r>
    <s v="P6537"/>
    <s v="Number Lite"/>
    <s v="Toys"/>
    <x v="5"/>
    <n v="136"/>
    <n v="96"/>
    <n v="12920.48"/>
    <n v="1757185.28"/>
    <d v="2025-02-14T00:00:00"/>
    <d v="2025-09-15T00:00:00"/>
    <s v="active"/>
    <x v="1"/>
    <s v="Number Lite"/>
    <s v="Toys"/>
    <s v="Abc Pvt Ltd"/>
    <x v="56"/>
    <x v="1"/>
    <x v="5"/>
    <n v="136"/>
    <n v="96"/>
    <n v="12920.48"/>
    <n v="1757185.28"/>
    <x v="0"/>
    <x v="0"/>
  </r>
  <r>
    <s v="P3182"/>
    <s v="sometimes plus"/>
    <s v="Groceries"/>
    <x v="4"/>
    <n v="141"/>
    <n v="67"/>
    <n v="16939.3"/>
    <n v="2388441.2999999998"/>
    <d v="2025-04-15T00:00:00"/>
    <d v="2025-07-27T00:00:00"/>
    <s v="active"/>
    <x v="0"/>
    <s v="Sometimes Plus"/>
    <s v="Groceries"/>
    <s v="Retailmart Inc"/>
    <x v="614"/>
    <x v="4"/>
    <x v="4"/>
    <n v="141"/>
    <n v="67"/>
    <n v="16939.3"/>
    <n v="2388441.2999999998"/>
    <x v="0"/>
    <x v="0"/>
  </r>
  <r>
    <s v="P1719"/>
    <s v="common x"/>
    <s v="Groceries"/>
    <x v="1"/>
    <n v="100"/>
    <n v="65"/>
    <n v="15102.86"/>
    <n v="1510286"/>
    <d v="2025-07-13T00:00:00"/>
    <d v="2025-07-14T00:00:00"/>
    <s v="Actv"/>
    <x v="1"/>
    <s v="Common X"/>
    <s v="Groceries"/>
    <s v="Omni Suppliers"/>
    <x v="2478"/>
    <x v="4"/>
    <x v="1"/>
    <n v="100"/>
    <n v="65"/>
    <n v="15102.86"/>
    <n v="1510286"/>
    <x v="0"/>
    <x v="0"/>
  </r>
  <r>
    <s v="P3156"/>
    <s v="Develop Mini"/>
    <s v="Electronics"/>
    <x v="5"/>
    <n v="8"/>
    <n v="82"/>
    <n v="19674.03"/>
    <n v="157392.24"/>
    <d v="2025-02-15T00:00:00"/>
    <d v="2025-07-16T00:00:00"/>
    <s v="Inactive"/>
    <x v="3"/>
    <s v="Develop Mini"/>
    <s v="Electronics"/>
    <s v="Abc Pvt Ltd"/>
    <x v="2577"/>
    <x v="3"/>
    <x v="5"/>
    <n v="8"/>
    <n v="82"/>
    <n v="19674.03"/>
    <n v="157392.24"/>
    <x v="2"/>
    <x v="1"/>
  </r>
  <r>
    <s v="P5139"/>
    <s v="Audience X"/>
    <s v="Groceries"/>
    <x v="5"/>
    <n v="117"/>
    <n v="67"/>
    <n v="2358.46"/>
    <n v="275939.82"/>
    <d v="2025-07-07T00:00:00"/>
    <d v="2025-09-21T00:00:00"/>
    <s v="discon"/>
    <x v="4"/>
    <s v="Audience X"/>
    <s v="Groceries"/>
    <s v="Abc Pvt Ltd"/>
    <x v="2578"/>
    <x v="4"/>
    <x v="5"/>
    <n v="117"/>
    <n v="67"/>
    <n v="2358.46"/>
    <n v="275939.82"/>
    <x v="0"/>
    <x v="0"/>
  </r>
  <r>
    <s v="P7871"/>
    <s v="Yeah Pro"/>
    <s v="Toys"/>
    <x v="1"/>
    <n v="120"/>
    <n v="43"/>
    <n v="14443.47"/>
    <n v="1733216.4"/>
    <d v="2025-02-04T00:00:00"/>
    <d v="2025-09-19T00:00:00"/>
    <s v="active"/>
    <x v="2"/>
    <s v="Yeah Pro"/>
    <s v="Toys"/>
    <s v="Omni Suppliers"/>
    <x v="2579"/>
    <x v="1"/>
    <x v="1"/>
    <n v="120"/>
    <n v="43"/>
    <n v="14443.47"/>
    <n v="1733216.4"/>
    <x v="0"/>
    <x v="0"/>
  </r>
  <r>
    <s v="P6353"/>
    <s v="Different Pro"/>
    <s v="Toys"/>
    <x v="4"/>
    <n v="94"/>
    <n v="77"/>
    <n v="16562.04"/>
    <n v="1556831.76"/>
    <d v="2025-06-03T00:00:00"/>
    <d v="2025-08-04T00:00:00"/>
    <s v="discontinued"/>
    <x v="4"/>
    <s v="Different Pro"/>
    <s v="Toys"/>
    <s v="Retailmart Inc"/>
    <x v="2580"/>
    <x v="1"/>
    <x v="4"/>
    <n v="94"/>
    <n v="77"/>
    <n v="16562.04"/>
    <n v="1556831.76"/>
    <x v="0"/>
    <x v="0"/>
  </r>
  <r>
    <s v="P7365"/>
    <s v="Your Mini"/>
    <s v="Groceries"/>
    <x v="5"/>
    <n v="183"/>
    <n v="31"/>
    <n v="13612.09"/>
    <n v="2491012.4700000002"/>
    <d v="2025-07-09T00:00:00"/>
    <d v="2025-09-14T00:00:00"/>
    <s v="active"/>
    <x v="3"/>
    <s v="Your Mini"/>
    <s v="Groceries"/>
    <s v="Abc Pvt Ltd"/>
    <x v="995"/>
    <x v="4"/>
    <x v="5"/>
    <n v="183"/>
    <n v="31"/>
    <n v="13612.09"/>
    <n v="2491012.4700000002"/>
    <x v="0"/>
    <x v="0"/>
  </r>
  <r>
    <s v="P4943"/>
    <s v="Base X"/>
    <s v="Electronics"/>
    <x v="4"/>
    <n v="88"/>
    <n v="25"/>
    <n v="7766.07"/>
    <n v="683414.15999999992"/>
    <d v="2025-03-07T00:00:00"/>
    <d v="2025-07-15T00:00:00"/>
    <m/>
    <x v="4"/>
    <s v="Base X"/>
    <s v="Electronics"/>
    <s v="Retailmart Inc"/>
    <x v="2581"/>
    <x v="3"/>
    <x v="4"/>
    <n v="88"/>
    <n v="25"/>
    <n v="7766.07"/>
    <n v="683414.15999999992"/>
    <x v="0"/>
    <x v="0"/>
  </r>
  <r>
    <s v="P5795"/>
    <s v="Page X"/>
    <s v="Furniture"/>
    <x v="4"/>
    <n v="111"/>
    <n v="87"/>
    <n v="14002.45"/>
    <n v="1554271.95"/>
    <d v="2025-07-05T00:00:00"/>
    <d v="2025-07-21T00:00:00"/>
    <s v="discontinued"/>
    <x v="3"/>
    <s v="Page X"/>
    <s v="Furniture"/>
    <s v="Retailmart Inc"/>
    <x v="1558"/>
    <x v="2"/>
    <x v="4"/>
    <n v="111"/>
    <n v="87"/>
    <n v="14002.45"/>
    <n v="1554271.9500000002"/>
    <x v="0"/>
    <x v="0"/>
  </r>
  <r>
    <s v="P9149"/>
    <s v="Would Mini"/>
    <s v="Furniture"/>
    <x v="3"/>
    <n v="189"/>
    <n v="33"/>
    <n v="9277.5499999999993"/>
    <n v="1753456.95"/>
    <d v="2025-02-21T00:00:00"/>
    <d v="2025-08-20T00:00:00"/>
    <s v="discontinued"/>
    <x v="2"/>
    <s v="Would Mini"/>
    <s v="Furniture"/>
    <s v="Quickstock"/>
    <x v="2582"/>
    <x v="2"/>
    <x v="3"/>
    <n v="189"/>
    <n v="33"/>
    <n v="9277.5499999999993"/>
    <n v="1753456.95"/>
    <x v="0"/>
    <x v="0"/>
  </r>
  <r>
    <s v="P6333"/>
    <s v="Break Max"/>
    <s v="Electronics"/>
    <x v="4"/>
    <n v="16"/>
    <n v="70"/>
    <n v="19651.849999999999"/>
    <n v="314429.59999999998"/>
    <d v="2025-02-10T00:00:00"/>
    <d v="2025-09-18T00:00:00"/>
    <s v="Inactive"/>
    <x v="4"/>
    <s v="Break Max"/>
    <s v="Electronics"/>
    <s v="Retailmart Inc"/>
    <x v="2583"/>
    <x v="3"/>
    <x v="4"/>
    <n v="16"/>
    <n v="70"/>
    <n v="19651.849999999999"/>
    <n v="314429.59999999998"/>
    <x v="2"/>
    <x v="1"/>
  </r>
  <r>
    <s v="P2848"/>
    <s v="Smile X"/>
    <s v="Toys"/>
    <x v="1"/>
    <n v="92"/>
    <n v="25"/>
    <n v="1839.5"/>
    <n v="169234"/>
    <d v="2025-07-06T00:00:00"/>
    <d v="2025-07-25T00:00:00"/>
    <s v="Inactive"/>
    <x v="0"/>
    <s v="Smile X"/>
    <s v="Toys"/>
    <s v="Omni Suppliers"/>
    <x v="2584"/>
    <x v="1"/>
    <x v="1"/>
    <n v="92"/>
    <n v="25"/>
    <n v="1839.5"/>
    <n v="169234"/>
    <x v="0"/>
    <x v="0"/>
  </r>
  <r>
    <s v="P1643"/>
    <s v="If Plus"/>
    <s v="Clothing"/>
    <x v="0"/>
    <n v="138"/>
    <n v="93"/>
    <n v="17526.98"/>
    <n v="2418723.2400000002"/>
    <d v="2025-06-17T00:00:00"/>
    <d v="2025-08-07T00:00:00"/>
    <s v="active"/>
    <x v="1"/>
    <s v="If Plus"/>
    <s v="Clothing"/>
    <s v="Global Traders"/>
    <x v="59"/>
    <x v="0"/>
    <x v="0"/>
    <n v="138"/>
    <n v="93"/>
    <n v="17526.98"/>
    <n v="2418723.2399999998"/>
    <x v="0"/>
    <x v="0"/>
  </r>
  <r>
    <s v="P8946"/>
    <s v="Cell Mini"/>
    <s v="Toys"/>
    <x v="5"/>
    <n v="98"/>
    <n v="98"/>
    <n v="16708.849999999999"/>
    <n v="1637467.3"/>
    <d v="2025-05-01T00:00:00"/>
    <d v="2025-07-19T00:00:00"/>
    <s v="discon"/>
    <x v="1"/>
    <s v="Cell Mini"/>
    <s v="Toys"/>
    <s v="Abc Pvt Ltd"/>
    <x v="1963"/>
    <x v="1"/>
    <x v="5"/>
    <n v="98"/>
    <n v="98"/>
    <n v="16708.849999999999"/>
    <n v="1637467.2999999998"/>
    <x v="2"/>
    <x v="0"/>
  </r>
  <r>
    <s v="P2181"/>
    <s v="Suffer Max"/>
    <s v="Groceries"/>
    <x v="4"/>
    <n v="103"/>
    <n v="76"/>
    <n v="1825.87"/>
    <n v="188064.61"/>
    <d v="2025-01-18T00:00:00"/>
    <d v="2025-09-03T00:00:00"/>
    <s v="active"/>
    <x v="0"/>
    <s v="Suffer Max"/>
    <s v="Groceries"/>
    <s v="Retailmart Inc"/>
    <x v="1545"/>
    <x v="4"/>
    <x v="4"/>
    <n v="103"/>
    <n v="76"/>
    <n v="1825.87"/>
    <n v="188064.61"/>
    <x v="0"/>
    <x v="0"/>
  </r>
  <r>
    <s v="P4472"/>
    <s v="Onto Lite"/>
    <s v="Toys"/>
    <x v="3"/>
    <n v="58"/>
    <n v="50"/>
    <n v="17065.84"/>
    <n v="989818.72"/>
    <d v="2025-02-01T00:00:00"/>
    <d v="2025-10-03T00:00:00"/>
    <m/>
    <x v="3"/>
    <s v="Onto Lite"/>
    <s v="Toys"/>
    <s v="Quickstock"/>
    <x v="2224"/>
    <x v="1"/>
    <x v="3"/>
    <n v="58"/>
    <n v="50"/>
    <n v="17065.84"/>
    <n v="989818.72"/>
    <x v="0"/>
    <x v="0"/>
  </r>
  <r>
    <s v="P6179"/>
    <s v="Tree Pro"/>
    <s v="Furniture"/>
    <x v="1"/>
    <n v="51"/>
    <n v="46"/>
    <n v="19539.7"/>
    <n v="996524.70000000007"/>
    <d v="2025-05-13T00:00:00"/>
    <d v="2025-09-08T00:00:00"/>
    <s v="Inactive"/>
    <x v="1"/>
    <s v="Tree Pro"/>
    <s v="Furniture"/>
    <s v="Omni Suppliers"/>
    <x v="2585"/>
    <x v="2"/>
    <x v="1"/>
    <n v="51"/>
    <n v="46"/>
    <n v="19539.7"/>
    <n v="996524.70000000007"/>
    <x v="0"/>
    <x v="0"/>
  </r>
  <r>
    <s v="P7028"/>
    <s v="Understand Plus"/>
    <s v="Toys"/>
    <x v="0"/>
    <n v="71"/>
    <n v="99"/>
    <n v="9880.34"/>
    <n v="701504.14"/>
    <d v="2025-04-10T00:00:00"/>
    <d v="2025-08-01T00:00:00"/>
    <s v="active"/>
    <x v="3"/>
    <s v="Understand Plus"/>
    <s v="Toys"/>
    <s v="Global Traders"/>
    <x v="2586"/>
    <x v="1"/>
    <x v="0"/>
    <n v="71"/>
    <n v="99"/>
    <n v="9880.34"/>
    <n v="701504.14"/>
    <x v="2"/>
    <x v="1"/>
  </r>
  <r>
    <s v="P2948"/>
    <s v="Maintain Max"/>
    <s v="Groceries"/>
    <x v="4"/>
    <n v="162"/>
    <n v="79"/>
    <n v="13602.35"/>
    <n v="2203580.7000000002"/>
    <d v="2025-03-13T00:00:00"/>
    <d v="2025-10-01T00:00:00"/>
    <s v="active"/>
    <x v="2"/>
    <s v="Maintain Max"/>
    <s v="Groceries"/>
    <s v="Retailmart Inc"/>
    <x v="2587"/>
    <x v="4"/>
    <x v="4"/>
    <n v="162"/>
    <n v="79"/>
    <n v="13602.35"/>
    <n v="2203580.7000000002"/>
    <x v="0"/>
    <x v="0"/>
  </r>
  <r>
    <s v="P1189"/>
    <s v="Trip Plus"/>
    <s v="Furniture"/>
    <x v="1"/>
    <n v="120"/>
    <n v="78"/>
    <n v="13136.18"/>
    <n v="1576341.6"/>
    <d v="2025-01-22T00:00:00"/>
    <d v="2025-09-15T00:00:00"/>
    <s v="discon"/>
    <x v="0"/>
    <s v="Trip Plus"/>
    <s v="Furniture"/>
    <s v="Omni Suppliers"/>
    <x v="443"/>
    <x v="2"/>
    <x v="1"/>
    <n v="120"/>
    <n v="78"/>
    <n v="13136.18"/>
    <n v="1576341.6"/>
    <x v="0"/>
    <x v="0"/>
  </r>
  <r>
    <s v="P9406"/>
    <s v="Plant Plus"/>
    <s v="Toys"/>
    <x v="0"/>
    <n v="87"/>
    <n v="32"/>
    <n v="6339.36"/>
    <n v="551524.31999999995"/>
    <d v="2025-04-06T00:00:00"/>
    <d v="2025-07-25T00:00:00"/>
    <s v="Actv"/>
    <x v="2"/>
    <s v="Plant Plus"/>
    <s v="Toys"/>
    <s v="Global Traders"/>
    <x v="1984"/>
    <x v="1"/>
    <x v="0"/>
    <n v="87"/>
    <n v="32"/>
    <n v="6339.36"/>
    <n v="551524.31999999995"/>
    <x v="0"/>
    <x v="0"/>
  </r>
  <r>
    <s v="P7357"/>
    <s v="Church Mini"/>
    <s v="Toys"/>
    <x v="5"/>
    <n v="137"/>
    <n v="91"/>
    <n v="14343.74"/>
    <n v="1965092.38"/>
    <d v="2025-02-11T00:00:00"/>
    <d v="2025-09-12T00:00:00"/>
    <s v="Inactive"/>
    <x v="0"/>
    <s v="Church Mini"/>
    <s v="Toys"/>
    <s v="Abc Pvt Ltd"/>
    <x v="35"/>
    <x v="1"/>
    <x v="5"/>
    <n v="137"/>
    <n v="91"/>
    <n v="14343.74"/>
    <n v="1965092.38"/>
    <x v="0"/>
    <x v="0"/>
  </r>
  <r>
    <s v="P4062"/>
    <s v="Very Max"/>
    <s v="Groceries"/>
    <x v="0"/>
    <n v="171"/>
    <n v="59"/>
    <n v="14476.67"/>
    <n v="2475510.5699999998"/>
    <d v="2025-05-20T00:00:00"/>
    <d v="2025-09-21T00:00:00"/>
    <s v="active"/>
    <x v="3"/>
    <s v="Very Max"/>
    <s v="Groceries"/>
    <s v="Global Traders"/>
    <x v="2588"/>
    <x v="4"/>
    <x v="0"/>
    <n v="171"/>
    <n v="59"/>
    <n v="14476.67"/>
    <n v="2475510.5699999998"/>
    <x v="0"/>
    <x v="0"/>
  </r>
  <r>
    <s v="P2654"/>
    <s v="Southern Lite"/>
    <s v="Groceries"/>
    <x v="4"/>
    <n v="197"/>
    <n v="93"/>
    <n v="3446.48"/>
    <n v="678956.56"/>
    <d v="2025-05-21T00:00:00"/>
    <d v="2025-10-01T00:00:00"/>
    <s v="active"/>
    <x v="4"/>
    <s v="Southern Lite"/>
    <s v="Groceries"/>
    <s v="Retailmart Inc"/>
    <x v="2589"/>
    <x v="4"/>
    <x v="4"/>
    <n v="197"/>
    <n v="93"/>
    <n v="3446.48"/>
    <n v="678956.56"/>
    <x v="0"/>
    <x v="0"/>
  </r>
  <r>
    <s v="P6024"/>
    <s v="Vote Mini"/>
    <s v="Electronics"/>
    <x v="4"/>
    <n v="79"/>
    <n v="25"/>
    <n v="17172.68"/>
    <n v="1356641.72"/>
    <d v="2025-06-26T00:00:00"/>
    <d v="2025-10-09T00:00:00"/>
    <s v="active"/>
    <x v="3"/>
    <s v="Vote Mini"/>
    <s v="Electronics"/>
    <s v="Retailmart Inc"/>
    <x v="2381"/>
    <x v="3"/>
    <x v="4"/>
    <n v="79"/>
    <n v="25"/>
    <n v="17172.68"/>
    <n v="1356641.72"/>
    <x v="0"/>
    <x v="0"/>
  </r>
  <r>
    <s v="P5417"/>
    <s v="Great Pro"/>
    <s v="Toys"/>
    <x v="4"/>
    <n v="17"/>
    <n v="47"/>
    <n v="4223.26"/>
    <n v="71795.42"/>
    <d v="2025-03-21T00:00:00"/>
    <d v="2025-07-23T00:00:00"/>
    <s v="active"/>
    <x v="1"/>
    <s v="Great Pro"/>
    <s v="Toys"/>
    <s v="Retailmart Inc"/>
    <x v="2590"/>
    <x v="1"/>
    <x v="4"/>
    <n v="17"/>
    <n v="47"/>
    <n v="4223.26"/>
    <n v="71795.42"/>
    <x v="2"/>
    <x v="1"/>
  </r>
  <r>
    <s v="P6884"/>
    <s v="Fish X"/>
    <s v="Clothing"/>
    <x v="5"/>
    <n v="192"/>
    <n v="99"/>
    <n v="1077.43"/>
    <n v="206866.56"/>
    <d v="2025-05-07T00:00:00"/>
    <d v="2025-07-14T00:00:00"/>
    <s v="discon"/>
    <x v="2"/>
    <s v="Fish X"/>
    <s v="Clothing"/>
    <s v="Abc Pvt Ltd"/>
    <x v="1715"/>
    <x v="0"/>
    <x v="5"/>
    <n v="192"/>
    <n v="99"/>
    <n v="1077.43"/>
    <n v="206866.56"/>
    <x v="0"/>
    <x v="0"/>
  </r>
  <r>
    <s v="P8873"/>
    <s v="Law Pro"/>
    <s v="Toys"/>
    <x v="2"/>
    <n v="179"/>
    <n v="55"/>
    <n v="2380.85"/>
    <n v="426172.15"/>
    <d v="2025-03-21T00:00:00"/>
    <d v="2025-08-21T00:00:00"/>
    <s v="Inactive"/>
    <x v="0"/>
    <s v="Law Pro"/>
    <s v="Toys"/>
    <s v=""/>
    <x v="2591"/>
    <x v="1"/>
    <x v="2"/>
    <n v="179"/>
    <n v="55"/>
    <n v="2380.85"/>
    <n v="426172.14999999997"/>
    <x v="0"/>
    <x v="0"/>
  </r>
  <r>
    <s v="P7549"/>
    <s v="Beyond Max"/>
    <s v="Groceries"/>
    <x v="5"/>
    <n v="59"/>
    <n v="46"/>
    <n v="15747.48"/>
    <n v="929101.32"/>
    <d v="2025-05-16T00:00:00"/>
    <d v="2025-09-01T00:00:00"/>
    <m/>
    <x v="1"/>
    <s v="Beyond Max"/>
    <s v="Groceries"/>
    <s v="Abc Pvt Ltd"/>
    <x v="2592"/>
    <x v="4"/>
    <x v="5"/>
    <n v="59"/>
    <n v="46"/>
    <n v="15747.48"/>
    <n v="929101.32"/>
    <x v="0"/>
    <x v="0"/>
  </r>
  <r>
    <s v="P6835"/>
    <s v="Operation Max"/>
    <s v="Toys"/>
    <x v="1"/>
    <n v="194"/>
    <n v="82"/>
    <n v="3895.23"/>
    <n v="755674.62"/>
    <d v="2025-01-27T00:00:00"/>
    <d v="2025-08-16T00:00:00"/>
    <s v="active"/>
    <x v="0"/>
    <s v="Operation Max"/>
    <s v="Toys"/>
    <s v="Omni Suppliers"/>
    <x v="2476"/>
    <x v="1"/>
    <x v="1"/>
    <n v="194"/>
    <n v="82"/>
    <n v="3895.23"/>
    <n v="755674.62"/>
    <x v="0"/>
    <x v="0"/>
  </r>
  <r>
    <s v="P2085"/>
    <s v="Bank Max"/>
    <s v="Electronics"/>
    <x v="1"/>
    <n v="19"/>
    <m/>
    <n v="5414.64"/>
    <n v="102878.16"/>
    <d v="2025-03-01T00:00:00"/>
    <d v="2025-08-13T00:00:00"/>
    <s v="Inactive"/>
    <x v="3"/>
    <s v="Bank Max"/>
    <s v="Electronics"/>
    <s v="Omni Suppliers"/>
    <x v="2593"/>
    <x v="3"/>
    <x v="1"/>
    <n v="19"/>
    <n v="0"/>
    <n v="5414.64"/>
    <n v="102878.16"/>
    <x v="0"/>
    <x v="0"/>
  </r>
  <r>
    <s v="P9645"/>
    <s v="Report Mini"/>
    <s v="Groceries"/>
    <x v="5"/>
    <n v="61"/>
    <n v="64"/>
    <n v="11032.32"/>
    <n v="672971.52"/>
    <d v="2025-04-14T00:00:00"/>
    <d v="2025-10-06T00:00:00"/>
    <s v="discontinued"/>
    <x v="1"/>
    <s v="Report Mini"/>
    <s v="Groceries"/>
    <s v="Abc Pvt Ltd"/>
    <x v="266"/>
    <x v="4"/>
    <x v="5"/>
    <n v="61"/>
    <n v="64"/>
    <n v="11032.32"/>
    <n v="672971.52"/>
    <x v="2"/>
    <x v="1"/>
  </r>
  <r>
    <s v="P4036"/>
    <s v="meeting lite"/>
    <s v="Electronics"/>
    <x v="5"/>
    <n v="161"/>
    <n v="65"/>
    <n v="8796.4599999999991"/>
    <n v="1416230.06"/>
    <d v="2025-02-05T00:00:00"/>
    <d v="2025-07-15T00:00:00"/>
    <s v="active"/>
    <x v="0"/>
    <s v="Meeting Lite"/>
    <s v="Electronics"/>
    <s v="Abc Pvt Ltd"/>
    <x v="2594"/>
    <x v="3"/>
    <x v="5"/>
    <n v="161"/>
    <n v="65"/>
    <n v="8796.4599999999991"/>
    <n v="1416230.0599999998"/>
    <x v="0"/>
    <x v="0"/>
  </r>
  <r>
    <s v="P8358"/>
    <s v="History Lite"/>
    <s v="Clothing"/>
    <x v="1"/>
    <n v="28"/>
    <n v="67"/>
    <n v="6943.44"/>
    <n v="194416.32"/>
    <d v="2025-03-09T00:00:00"/>
    <d v="2025-09-20T00:00:00"/>
    <m/>
    <x v="3"/>
    <s v="History Lite"/>
    <s v="Clothing"/>
    <s v="Omni Suppliers"/>
    <x v="2595"/>
    <x v="0"/>
    <x v="1"/>
    <n v="28"/>
    <n v="67"/>
    <n v="6943.44"/>
    <n v="194416.31999999998"/>
    <x v="2"/>
    <x v="1"/>
  </r>
  <r>
    <s v="P9988"/>
    <s v="Everybody Mini"/>
    <s v="Furniture"/>
    <x v="3"/>
    <n v="179"/>
    <n v="65"/>
    <n v="3099.36"/>
    <n v="554785.44000000006"/>
    <d v="2025-05-13T00:00:00"/>
    <d v="2025-08-31T00:00:00"/>
    <s v="Inactive"/>
    <x v="4"/>
    <s v="Everybody Mini"/>
    <s v="Furniture"/>
    <s v="Quickstock"/>
    <x v="2596"/>
    <x v="2"/>
    <x v="3"/>
    <n v="179"/>
    <n v="65"/>
    <n v="3099.36"/>
    <n v="554785.44000000006"/>
    <x v="0"/>
    <x v="0"/>
  </r>
  <r>
    <s v="P2268"/>
    <s v="Girl X"/>
    <s v="Toys"/>
    <x v="0"/>
    <n v="33"/>
    <n v="51"/>
    <n v="19285.32"/>
    <n v="636415.55999999994"/>
    <d v="2025-05-19T00:00:00"/>
    <d v="2025-08-01T00:00:00"/>
    <s v="discon"/>
    <x v="4"/>
    <s v="Girl X"/>
    <s v="Toys"/>
    <s v="Global Traders"/>
    <x v="2597"/>
    <x v="1"/>
    <x v="0"/>
    <n v="33"/>
    <n v="51"/>
    <n v="19285.32"/>
    <n v="636415.55999999994"/>
    <x v="2"/>
    <x v="1"/>
  </r>
  <r>
    <s v="P8617"/>
    <s v="Station Lite"/>
    <s v="Furniture"/>
    <x v="5"/>
    <n v="184"/>
    <n v="58"/>
    <n v="6263.28"/>
    <n v="1152443.52"/>
    <d v="2025-03-15T00:00:00"/>
    <d v="2025-09-11T00:00:00"/>
    <s v="discon"/>
    <x v="2"/>
    <s v="Station Lite"/>
    <s v="Furniture"/>
    <s v="Abc Pvt Ltd"/>
    <x v="2352"/>
    <x v="2"/>
    <x v="5"/>
    <n v="184"/>
    <n v="58"/>
    <n v="6263.28"/>
    <n v="1152443.52"/>
    <x v="0"/>
    <x v="0"/>
  </r>
  <r>
    <s v="P4944"/>
    <s v="Four Pro"/>
    <s v="Electronics"/>
    <x v="4"/>
    <n v="15"/>
    <n v="40"/>
    <n v="18508.68"/>
    <n v="277630.2"/>
    <d v="2025-02-02T00:00:00"/>
    <d v="2025-09-06T00:00:00"/>
    <s v="active"/>
    <x v="1"/>
    <s v="Four Pro"/>
    <s v="Electronics"/>
    <s v="Retailmart Inc"/>
    <x v="481"/>
    <x v="3"/>
    <x v="4"/>
    <n v="15"/>
    <n v="40"/>
    <n v="18508.68"/>
    <n v="277630.2"/>
    <x v="2"/>
    <x v="1"/>
  </r>
  <r>
    <s v="P1131"/>
    <s v="Recent Lite"/>
    <s v="Groceries"/>
    <x v="1"/>
    <n v="43"/>
    <n v="27"/>
    <n v="18413.22"/>
    <n v="791768.46000000008"/>
    <d v="2025-07-05T00:00:00"/>
    <d v="2025-08-09T00:00:00"/>
    <s v="discon"/>
    <x v="1"/>
    <s v="Recent Lite"/>
    <s v="Groceries"/>
    <s v="Omni Suppliers"/>
    <x v="2598"/>
    <x v="4"/>
    <x v="1"/>
    <n v="43"/>
    <n v="27"/>
    <n v="18413.22"/>
    <n v="791768.46000000008"/>
    <x v="0"/>
    <x v="0"/>
  </r>
  <r>
    <s v="P6906"/>
    <s v="Bag Lite"/>
    <s v="Furniture"/>
    <x v="4"/>
    <n v="63"/>
    <n v="59"/>
    <n v="11890.05"/>
    <n v="749073.14999999991"/>
    <d v="2025-04-28T00:00:00"/>
    <d v="2025-09-10T00:00:00"/>
    <s v="Actv"/>
    <x v="1"/>
    <s v="Bag Lite"/>
    <s v="Furniture"/>
    <s v="Retailmart Inc"/>
    <x v="2599"/>
    <x v="2"/>
    <x v="4"/>
    <n v="63"/>
    <n v="59"/>
    <n v="11890.05"/>
    <n v="749073.14999999991"/>
    <x v="0"/>
    <x v="0"/>
  </r>
  <r>
    <s v="P6277"/>
    <s v="Hour X"/>
    <s v="Toys"/>
    <x v="5"/>
    <n v="55"/>
    <n v="63"/>
    <n v="6062.9"/>
    <n v="333459.5"/>
    <d v="2025-04-30T00:00:00"/>
    <d v="2025-08-08T00:00:00"/>
    <s v="Actv"/>
    <x v="4"/>
    <s v="Hour X"/>
    <s v="Toys"/>
    <s v="Abc Pvt Ltd"/>
    <x v="2600"/>
    <x v="1"/>
    <x v="5"/>
    <n v="55"/>
    <n v="63"/>
    <n v="6062.9"/>
    <n v="333459.5"/>
    <x v="2"/>
    <x v="1"/>
  </r>
  <r>
    <s v="P9131"/>
    <s v="Store Lite"/>
    <s v="Electronics"/>
    <x v="0"/>
    <n v="69"/>
    <n v="80"/>
    <n v="12213.42"/>
    <n v="842725.98"/>
    <d v="2025-04-07T00:00:00"/>
    <d v="2025-08-15T00:00:00"/>
    <s v="active"/>
    <x v="3"/>
    <s v="Store Lite"/>
    <s v="Electronics"/>
    <s v="Global Traders"/>
    <x v="2079"/>
    <x v="3"/>
    <x v="0"/>
    <n v="69"/>
    <n v="80"/>
    <n v="12213.42"/>
    <n v="842725.98"/>
    <x v="2"/>
    <x v="1"/>
  </r>
  <r>
    <s v="P3966"/>
    <s v="Everyone Plus"/>
    <s v="Furniture"/>
    <x v="5"/>
    <n v="76"/>
    <n v="66"/>
    <n v="13568.38"/>
    <n v="1031196.88"/>
    <d v="2025-07-06T00:00:00"/>
    <d v="2025-07-17T00:00:00"/>
    <m/>
    <x v="4"/>
    <s v="Everyone Plus"/>
    <s v="Furniture"/>
    <s v="Abc Pvt Ltd"/>
    <x v="2601"/>
    <x v="2"/>
    <x v="5"/>
    <n v="76"/>
    <n v="66"/>
    <n v="13568.38"/>
    <n v="1031196.8799999999"/>
    <x v="0"/>
    <x v="0"/>
  </r>
  <r>
    <s v="P5205"/>
    <s v="Apply Pro"/>
    <s v="Groceries"/>
    <x v="4"/>
    <n v="51"/>
    <n v="33"/>
    <n v="18888.16"/>
    <n v="963296.16"/>
    <d v="2025-05-25T00:00:00"/>
    <d v="2025-08-07T00:00:00"/>
    <s v="Inactive"/>
    <x v="1"/>
    <s v="Apply Pro"/>
    <s v="Groceries"/>
    <s v="Retailmart Inc"/>
    <x v="2602"/>
    <x v="4"/>
    <x v="4"/>
    <n v="51"/>
    <n v="33"/>
    <n v="18888.16"/>
    <n v="963296.16"/>
    <x v="0"/>
    <x v="0"/>
  </r>
  <r>
    <s v="P6318"/>
    <s v="Year Lite"/>
    <s v="Toys"/>
    <x v="5"/>
    <n v="27"/>
    <n v="65"/>
    <n v="16606.95"/>
    <n v="448387.65"/>
    <d v="2025-02-26T00:00:00"/>
    <d v="2025-09-19T00:00:00"/>
    <s v="active"/>
    <x v="3"/>
    <s v="Year Lite"/>
    <s v="Toys"/>
    <s v="Abc Pvt Ltd"/>
    <x v="739"/>
    <x v="1"/>
    <x v="5"/>
    <n v="27"/>
    <n v="65"/>
    <n v="16606.95"/>
    <n v="448387.65"/>
    <x v="2"/>
    <x v="1"/>
  </r>
  <r>
    <s v="P5172"/>
    <s v="Many X"/>
    <s v="Electronics"/>
    <x v="0"/>
    <n v="130"/>
    <n v="56"/>
    <n v="17597.29"/>
    <n v="2287647.7000000002"/>
    <d v="2025-01-29T00:00:00"/>
    <d v="2025-07-25T00:00:00"/>
    <s v="active"/>
    <x v="2"/>
    <s v="Many X"/>
    <s v="Electronics"/>
    <s v="Global Traders"/>
    <x v="2074"/>
    <x v="3"/>
    <x v="0"/>
    <n v="130"/>
    <n v="56"/>
    <n v="17597.29"/>
    <n v="2287647.7000000002"/>
    <x v="0"/>
    <x v="0"/>
  </r>
  <r>
    <s v="P5807"/>
    <s v="Leg Pro"/>
    <s v="Clothing"/>
    <x v="3"/>
    <m/>
    <n v="21"/>
    <n v="15508.25"/>
    <m/>
    <d v="2025-05-02T00:00:00"/>
    <d v="2025-08-25T00:00:00"/>
    <s v="discontinued"/>
    <x v="0"/>
    <s v="Leg Pro"/>
    <s v="Clothing"/>
    <s v="Quickstock"/>
    <x v="2092"/>
    <x v="0"/>
    <x v="3"/>
    <n v="0"/>
    <n v="21"/>
    <n v="15508.25"/>
    <n v="0"/>
    <x v="1"/>
    <x v="1"/>
  </r>
  <r>
    <s v="P8738"/>
    <s v="Television Mini"/>
    <s v="Electronics"/>
    <x v="0"/>
    <n v="8"/>
    <n v="96"/>
    <n v="14303.25"/>
    <n v="114426"/>
    <d v="2025-06-18T00:00:00"/>
    <d v="2025-07-17T00:00:00"/>
    <s v="Actv"/>
    <x v="0"/>
    <s v="Television Mini"/>
    <s v="Electronics"/>
    <s v="Global Traders"/>
    <x v="2603"/>
    <x v="3"/>
    <x v="0"/>
    <n v="8"/>
    <n v="96"/>
    <n v="14303.25"/>
    <n v="114426"/>
    <x v="2"/>
    <x v="1"/>
  </r>
  <r>
    <s v="P2526"/>
    <s v="Ahead Max"/>
    <s v="Electronics"/>
    <x v="0"/>
    <n v="195"/>
    <n v="40"/>
    <n v="5834.25"/>
    <n v="1137678.75"/>
    <d v="2025-05-23T00:00:00"/>
    <d v="2025-09-25T00:00:00"/>
    <s v="Actv"/>
    <x v="4"/>
    <s v="Ahead Max"/>
    <s v="Electronics"/>
    <s v="Global Traders"/>
    <x v="137"/>
    <x v="3"/>
    <x v="0"/>
    <n v="195"/>
    <n v="40"/>
    <n v="5834.25"/>
    <n v="1137678.75"/>
    <x v="0"/>
    <x v="0"/>
  </r>
  <r>
    <s v="P2158"/>
    <s v="Thousand Plus"/>
    <s v="Clothing"/>
    <x v="3"/>
    <n v="15"/>
    <n v="42"/>
    <n v="18197.82"/>
    <n v="272967.3"/>
    <d v="2025-06-14T00:00:00"/>
    <d v="2025-09-29T00:00:00"/>
    <s v="discontinued"/>
    <x v="0"/>
    <s v="Thousand Plus"/>
    <s v="Clothing"/>
    <s v="Quickstock"/>
    <x v="2604"/>
    <x v="0"/>
    <x v="3"/>
    <n v="15"/>
    <n v="42"/>
    <n v="18197.82"/>
    <n v="272967.3"/>
    <x v="2"/>
    <x v="1"/>
  </r>
  <r>
    <s v="P2144"/>
    <s v="Operation X"/>
    <s v="Furniture"/>
    <x v="4"/>
    <n v="68"/>
    <n v="25"/>
    <n v="12357.18"/>
    <n v="840288.24"/>
    <d v="2025-05-26T00:00:00"/>
    <d v="2025-09-12T00:00:00"/>
    <s v="active"/>
    <x v="2"/>
    <s v="Operation X"/>
    <s v="Furniture"/>
    <s v="Retailmart Inc"/>
    <x v="1356"/>
    <x v="2"/>
    <x v="4"/>
    <n v="68"/>
    <n v="25"/>
    <n v="12357.18"/>
    <n v="840288.24"/>
    <x v="0"/>
    <x v="0"/>
  </r>
  <r>
    <s v="P3203"/>
    <s v="politics x"/>
    <s v="Electronics"/>
    <x v="1"/>
    <n v="67"/>
    <n v="79"/>
    <n v="16335.87"/>
    <n v="1094503.29"/>
    <d v="2025-03-16T00:00:00"/>
    <d v="2025-09-14T00:00:00"/>
    <s v="discon"/>
    <x v="2"/>
    <s v="Politics X"/>
    <s v="Electronics"/>
    <s v="Omni Suppliers"/>
    <x v="240"/>
    <x v="3"/>
    <x v="1"/>
    <n v="67"/>
    <n v="79"/>
    <n v="16335.87"/>
    <n v="1094503.29"/>
    <x v="2"/>
    <x v="1"/>
  </r>
  <r>
    <s v="P1560"/>
    <s v="Find Mini"/>
    <s v="Electronics"/>
    <x v="3"/>
    <n v="163"/>
    <n v="81"/>
    <n v="2680.45"/>
    <n v="436913.35"/>
    <d v="2025-03-06T00:00:00"/>
    <d v="2025-08-30T00:00:00"/>
    <s v="Inactive"/>
    <x v="0"/>
    <s v="Find Mini"/>
    <s v="Electronics"/>
    <s v="Quickstock"/>
    <x v="2605"/>
    <x v="3"/>
    <x v="3"/>
    <n v="163"/>
    <n v="81"/>
    <n v="2680.45"/>
    <n v="436913.35"/>
    <x v="0"/>
    <x v="0"/>
  </r>
  <r>
    <s v="P5407"/>
    <s v="Billion Lite"/>
    <s v="Furniture"/>
    <x v="0"/>
    <n v="119"/>
    <n v="41"/>
    <n v="12622.2"/>
    <n v="1502041.8"/>
    <d v="2025-06-02T00:00:00"/>
    <d v="2025-09-02T00:00:00"/>
    <m/>
    <x v="3"/>
    <s v="Billion Lite"/>
    <s v="Furniture"/>
    <s v="Global Traders"/>
    <x v="1614"/>
    <x v="2"/>
    <x v="0"/>
    <n v="119"/>
    <n v="41"/>
    <n v="12622.2"/>
    <n v="1502041.8"/>
    <x v="0"/>
    <x v="0"/>
  </r>
  <r>
    <s v="P6625"/>
    <s v="Street X"/>
    <s v="Clothing"/>
    <x v="3"/>
    <n v="194"/>
    <n v="78"/>
    <n v="11309.84"/>
    <n v="2194108.96"/>
    <d v="2025-04-14T00:00:00"/>
    <d v="2025-10-09T00:00:00"/>
    <s v="active"/>
    <x v="1"/>
    <s v="Street X"/>
    <s v="Clothing"/>
    <s v="Quickstock"/>
    <x v="2606"/>
    <x v="0"/>
    <x v="3"/>
    <n v="194"/>
    <n v="78"/>
    <n v="11309.84"/>
    <n v="2194108.96"/>
    <x v="0"/>
    <x v="0"/>
  </r>
  <r>
    <s v="P7195"/>
    <s v="action max"/>
    <s v="Clothing"/>
    <x v="4"/>
    <n v="6"/>
    <n v="24"/>
    <n v="15973.51"/>
    <n v="95841.06"/>
    <d v="2025-05-08T00:00:00"/>
    <d v="2025-08-22T00:00:00"/>
    <m/>
    <x v="3"/>
    <s v="Action Max"/>
    <s v="Clothing"/>
    <s v="Retailmart Inc"/>
    <x v="2607"/>
    <x v="0"/>
    <x v="4"/>
    <n v="6"/>
    <n v="24"/>
    <n v="15973.51"/>
    <n v="95841.06"/>
    <x v="2"/>
    <x v="1"/>
  </r>
  <r>
    <s v="P2522"/>
    <s v="Property Mini"/>
    <s v="Groceries"/>
    <x v="4"/>
    <n v="63"/>
    <n v="69"/>
    <n v="7131.57"/>
    <n v="449288.91"/>
    <d v="2025-05-29T00:00:00"/>
    <d v="2025-07-21T00:00:00"/>
    <s v="active"/>
    <x v="3"/>
    <s v="Property Mini"/>
    <s v="Groceries"/>
    <s v="Retailmart Inc"/>
    <x v="1982"/>
    <x v="4"/>
    <x v="4"/>
    <n v="63"/>
    <n v="69"/>
    <n v="7131.57"/>
    <n v="449288.91"/>
    <x v="2"/>
    <x v="1"/>
  </r>
  <r>
    <s v="P2479"/>
    <s v="Learn X"/>
    <s v="Groceries"/>
    <x v="3"/>
    <n v="21"/>
    <n v="73"/>
    <n v="12933.01"/>
    <n v="271593.21000000002"/>
    <d v="2025-02-23T00:00:00"/>
    <d v="2025-07-30T00:00:00"/>
    <s v="discon"/>
    <x v="1"/>
    <s v="Learn X"/>
    <s v="Groceries"/>
    <s v="Quickstock"/>
    <x v="2608"/>
    <x v="4"/>
    <x v="3"/>
    <n v="21"/>
    <n v="73"/>
    <n v="12933.01"/>
    <n v="271593.21000000002"/>
    <x v="2"/>
    <x v="1"/>
  </r>
  <r>
    <s v="P1589"/>
    <s v="Would Pro"/>
    <s v="Furniture"/>
    <x v="3"/>
    <n v="40"/>
    <n v="54"/>
    <n v="7841.96"/>
    <n v="313678.40000000002"/>
    <d v="2025-05-26T00:00:00"/>
    <d v="2025-07-26T00:00:00"/>
    <m/>
    <x v="4"/>
    <s v="Would Pro"/>
    <s v="Furniture"/>
    <s v="Quickstock"/>
    <x v="2425"/>
    <x v="2"/>
    <x v="3"/>
    <n v="40"/>
    <n v="54"/>
    <n v="7841.96"/>
    <n v="313678.40000000002"/>
    <x v="2"/>
    <x v="1"/>
  </r>
  <r>
    <s v="P9939"/>
    <s v="Western Plus"/>
    <s v="Clothing"/>
    <x v="5"/>
    <n v="48"/>
    <n v="90"/>
    <n v="6356.23"/>
    <n v="305099.03999999998"/>
    <d v="2025-04-02T00:00:00"/>
    <d v="2025-09-09T00:00:00"/>
    <s v="discon"/>
    <x v="3"/>
    <s v="Western Plus"/>
    <s v="Clothing"/>
    <s v="Abc Pvt Ltd"/>
    <x v="1706"/>
    <x v="0"/>
    <x v="5"/>
    <n v="48"/>
    <n v="90"/>
    <n v="6356.23"/>
    <n v="305099.03999999998"/>
    <x v="2"/>
    <x v="1"/>
  </r>
  <r>
    <s v="P5027"/>
    <s v="Include Max"/>
    <s v="Electronics"/>
    <x v="0"/>
    <n v="199"/>
    <n v="40"/>
    <n v="5044.17"/>
    <n v="1003789.83"/>
    <d v="2025-05-13T00:00:00"/>
    <d v="2025-07-14T00:00:00"/>
    <s v="Actv"/>
    <x v="1"/>
    <s v="Include Max"/>
    <s v="Electronics"/>
    <s v="Global Traders"/>
    <x v="2609"/>
    <x v="3"/>
    <x v="0"/>
    <n v="199"/>
    <n v="40"/>
    <n v="5044.17"/>
    <n v="1003789.83"/>
    <x v="0"/>
    <x v="0"/>
  </r>
  <r>
    <s v="P4603"/>
    <s v="Stage Plus"/>
    <s v="Toys"/>
    <x v="3"/>
    <m/>
    <n v="93"/>
    <n v="13740.35"/>
    <m/>
    <d v="2025-05-31T00:00:00"/>
    <d v="2025-08-31T00:00:00"/>
    <s v="discontinued"/>
    <x v="3"/>
    <s v="Stage Plus"/>
    <s v="Toys"/>
    <s v="Quickstock"/>
    <x v="2610"/>
    <x v="1"/>
    <x v="3"/>
    <n v="0"/>
    <n v="93"/>
    <n v="13740.35"/>
    <n v="0"/>
    <x v="1"/>
    <x v="1"/>
  </r>
  <r>
    <s v="P3167"/>
    <s v="Race Max"/>
    <s v="Furniture"/>
    <x v="3"/>
    <n v="96"/>
    <n v="44"/>
    <n v="4045.31"/>
    <n v="388349.76"/>
    <d v="2025-06-15T00:00:00"/>
    <d v="2025-07-30T00:00:00"/>
    <s v="active"/>
    <x v="2"/>
    <s v="Race Max"/>
    <s v="Furniture"/>
    <s v="Quickstock"/>
    <x v="2562"/>
    <x v="2"/>
    <x v="3"/>
    <n v="96"/>
    <n v="44"/>
    <n v="4045.31"/>
    <n v="388349.76"/>
    <x v="0"/>
    <x v="0"/>
  </r>
  <r>
    <s v="P3841"/>
    <s v="Reveal Lite"/>
    <s v="Clothing"/>
    <x v="5"/>
    <n v="78"/>
    <n v="90"/>
    <n v="1553.12"/>
    <n v="121143.36"/>
    <d v="2025-05-19T00:00:00"/>
    <d v="2025-08-17T00:00:00"/>
    <s v="active"/>
    <x v="2"/>
    <s v="Reveal Lite"/>
    <s v="Clothing"/>
    <s v="Abc Pvt Ltd"/>
    <x v="2611"/>
    <x v="0"/>
    <x v="5"/>
    <n v="78"/>
    <n v="90"/>
    <n v="1553.12"/>
    <n v="121143.35999999999"/>
    <x v="2"/>
    <x v="1"/>
  </r>
  <r>
    <s v="P4763"/>
    <s v="Election Lite"/>
    <s v="Electronics"/>
    <x v="5"/>
    <n v="126"/>
    <n v="51"/>
    <n v="13704.43"/>
    <n v="1726758.18"/>
    <d v="2025-03-09T00:00:00"/>
    <d v="2025-07-31T00:00:00"/>
    <s v="Actv"/>
    <x v="2"/>
    <s v="Election Lite"/>
    <s v="Electronics"/>
    <s v="Abc Pvt Ltd"/>
    <x v="2504"/>
    <x v="3"/>
    <x v="5"/>
    <n v="126"/>
    <n v="51"/>
    <n v="13704.43"/>
    <n v="1726758.18"/>
    <x v="0"/>
    <x v="0"/>
  </r>
  <r>
    <s v="P2362"/>
    <s v="Measure Plus"/>
    <s v="Electronics"/>
    <x v="1"/>
    <n v="157"/>
    <n v="35"/>
    <n v="6657.22"/>
    <n v="1045183.54"/>
    <d v="2025-02-27T00:00:00"/>
    <d v="2025-10-06T00:00:00"/>
    <m/>
    <x v="0"/>
    <s v="Measure Plus"/>
    <s v="Electronics"/>
    <s v="Omni Suppliers"/>
    <x v="2612"/>
    <x v="3"/>
    <x v="1"/>
    <n v="157"/>
    <n v="35"/>
    <n v="6657.22"/>
    <n v="1045183.54"/>
    <x v="0"/>
    <x v="0"/>
  </r>
  <r>
    <s v="P1059"/>
    <s v="Word Lite"/>
    <s v="Groceries"/>
    <x v="5"/>
    <n v="99"/>
    <n v="20"/>
    <n v="4141.62"/>
    <n v="410020.38"/>
    <d v="2025-03-12T00:00:00"/>
    <d v="2025-09-29T00:00:00"/>
    <s v="discontinued"/>
    <x v="0"/>
    <s v="Word Lite"/>
    <s v="Groceries"/>
    <s v="Abc Pvt Ltd"/>
    <x v="399"/>
    <x v="4"/>
    <x v="5"/>
    <n v="99"/>
    <n v="20"/>
    <n v="4141.62"/>
    <n v="410020.38"/>
    <x v="0"/>
    <x v="0"/>
  </r>
  <r>
    <s v="P8201"/>
    <s v="Begin X"/>
    <s v="Groceries"/>
    <x v="5"/>
    <n v="33"/>
    <n v="67"/>
    <n v="10926.21"/>
    <n v="360564.93"/>
    <d v="2025-06-14T00:00:00"/>
    <d v="2025-09-24T00:00:00"/>
    <s v="discon"/>
    <x v="3"/>
    <s v="Begin X"/>
    <s v="Groceries"/>
    <s v="Abc Pvt Ltd"/>
    <x v="1517"/>
    <x v="4"/>
    <x v="5"/>
    <n v="33"/>
    <n v="67"/>
    <n v="10926.21"/>
    <n v="360564.93"/>
    <x v="2"/>
    <x v="1"/>
  </r>
  <r>
    <s v="P9165"/>
    <s v="Their X"/>
    <s v="Electronics"/>
    <x v="3"/>
    <n v="157"/>
    <n v="98"/>
    <n v="5853.59"/>
    <n v="919013.63"/>
    <d v="2025-06-22T00:00:00"/>
    <d v="2025-08-05T00:00:00"/>
    <m/>
    <x v="1"/>
    <s v="Their X"/>
    <s v="Electronics"/>
    <s v="Quickstock"/>
    <x v="2613"/>
    <x v="3"/>
    <x v="3"/>
    <n v="157"/>
    <n v="98"/>
    <n v="5853.59"/>
    <n v="919013.63"/>
    <x v="0"/>
    <x v="0"/>
  </r>
  <r>
    <s v="P3161"/>
    <s v="Phone X"/>
    <s v="Furniture"/>
    <x v="4"/>
    <n v="28"/>
    <n v="42"/>
    <n v="7872.95"/>
    <n v="220442.6"/>
    <d v="2025-04-30T00:00:00"/>
    <d v="2025-09-06T00:00:00"/>
    <s v="discontinued"/>
    <x v="2"/>
    <s v="Phone X"/>
    <s v="Furniture"/>
    <s v="Retailmart Inc"/>
    <x v="1550"/>
    <x v="2"/>
    <x v="4"/>
    <n v="28"/>
    <n v="42"/>
    <n v="7872.95"/>
    <n v="220442.6"/>
    <x v="2"/>
    <x v="1"/>
  </r>
  <r>
    <s v="P9800"/>
    <s v="Mind X"/>
    <s v="Furniture"/>
    <x v="5"/>
    <n v="52"/>
    <n v="36"/>
    <n v="7307.53"/>
    <n v="379991.56"/>
    <d v="2025-06-11T00:00:00"/>
    <d v="2025-07-29T00:00:00"/>
    <s v="Actv"/>
    <x v="1"/>
    <s v="Mind X"/>
    <s v="Furniture"/>
    <s v="Abc Pvt Ltd"/>
    <x v="2083"/>
    <x v="2"/>
    <x v="5"/>
    <n v="52"/>
    <n v="36"/>
    <n v="7307.53"/>
    <n v="379991.56"/>
    <x v="0"/>
    <x v="0"/>
  </r>
  <r>
    <s v="P3364"/>
    <s v="Agreement X"/>
    <s v="Clothing"/>
    <x v="3"/>
    <n v="184"/>
    <n v="96"/>
    <n v="13492.59"/>
    <n v="2482636.56"/>
    <d v="2025-07-06T00:00:00"/>
    <d v="2025-09-29T00:00:00"/>
    <s v="discontinued"/>
    <x v="2"/>
    <s v="Agreement X"/>
    <s v="Clothing"/>
    <s v="Quickstock"/>
    <x v="2614"/>
    <x v="0"/>
    <x v="3"/>
    <n v="184"/>
    <n v="96"/>
    <n v="13492.59"/>
    <n v="2482636.56"/>
    <x v="0"/>
    <x v="0"/>
  </r>
  <r>
    <s v="P1245"/>
    <s v="off max"/>
    <s v="Furniture"/>
    <x v="5"/>
    <n v="36"/>
    <n v="26"/>
    <n v="10725.38"/>
    <n v="386113.68"/>
    <d v="2025-07-02T00:00:00"/>
    <d v="2025-08-11T00:00:00"/>
    <m/>
    <x v="3"/>
    <s v="Off Max"/>
    <s v="Furniture"/>
    <s v="Abc Pvt Ltd"/>
    <x v="2615"/>
    <x v="2"/>
    <x v="5"/>
    <n v="36"/>
    <n v="26"/>
    <n v="10725.38"/>
    <n v="386113.68"/>
    <x v="0"/>
    <x v="0"/>
  </r>
  <r>
    <s v="P9797"/>
    <s v="Various Mini"/>
    <s v="Clothing"/>
    <x v="5"/>
    <n v="74"/>
    <n v="48"/>
    <n v="10075.51"/>
    <n v="745587.74"/>
    <d v="2025-06-08T00:00:00"/>
    <d v="2025-08-29T00:00:00"/>
    <s v="Actv"/>
    <x v="3"/>
    <s v="Various Mini"/>
    <s v="Clothing"/>
    <s v="Abc Pvt Ltd"/>
    <x v="518"/>
    <x v="0"/>
    <x v="5"/>
    <n v="74"/>
    <n v="48"/>
    <n v="10075.51"/>
    <n v="745587.74"/>
    <x v="0"/>
    <x v="0"/>
  </r>
  <r>
    <s v="P1141"/>
    <s v="Travel Lite"/>
    <s v="Groceries"/>
    <x v="1"/>
    <n v="77"/>
    <n v="85"/>
    <n v="18535.25"/>
    <n v="1427214.25"/>
    <d v="2025-04-04T00:00:00"/>
    <d v="2025-07-20T00:00:00"/>
    <s v="Inactive"/>
    <x v="1"/>
    <s v="Travel Lite"/>
    <s v="Groceries"/>
    <s v="Omni Suppliers"/>
    <x v="2616"/>
    <x v="4"/>
    <x v="1"/>
    <n v="77"/>
    <n v="85"/>
    <n v="18535.25"/>
    <n v="1427214.25"/>
    <x v="2"/>
    <x v="1"/>
  </r>
  <r>
    <s v="P8313"/>
    <s v="Against Max"/>
    <s v="Toys"/>
    <x v="0"/>
    <n v="53"/>
    <n v="40"/>
    <n v="13767.27"/>
    <n v="729665.31"/>
    <d v="2025-01-21T00:00:00"/>
    <d v="2025-09-22T00:00:00"/>
    <s v="active"/>
    <x v="1"/>
    <s v="Against Max"/>
    <s v="Toys"/>
    <s v="Global Traders"/>
    <x v="2617"/>
    <x v="1"/>
    <x v="0"/>
    <n v="53"/>
    <n v="40"/>
    <n v="13767.27"/>
    <n v="729665.31"/>
    <x v="0"/>
    <x v="0"/>
  </r>
  <r>
    <s v="P1399"/>
    <s v="Situation Mini"/>
    <s v="Groceries"/>
    <x v="3"/>
    <m/>
    <n v="23"/>
    <n v="9733.19"/>
    <m/>
    <d v="2025-05-12T00:00:00"/>
    <d v="2025-08-10T00:00:00"/>
    <s v="discontinued"/>
    <x v="1"/>
    <s v="Situation Mini"/>
    <s v="Groceries"/>
    <s v="Quickstock"/>
    <x v="2618"/>
    <x v="4"/>
    <x v="3"/>
    <n v="0"/>
    <n v="23"/>
    <n v="9733.19"/>
    <n v="0"/>
    <x v="1"/>
    <x v="1"/>
  </r>
  <r>
    <s v="P7340"/>
    <s v="Price X"/>
    <s v="Groceries"/>
    <x v="4"/>
    <n v="125"/>
    <n v="88"/>
    <n v="9069.27"/>
    <n v="1133658.75"/>
    <d v="2025-01-13T00:00:00"/>
    <d v="2025-07-26T00:00:00"/>
    <s v="active"/>
    <x v="0"/>
    <s v="Price X"/>
    <s v="Groceries"/>
    <s v="Retailmart Inc"/>
    <x v="2619"/>
    <x v="4"/>
    <x v="4"/>
    <n v="125"/>
    <n v="88"/>
    <n v="9069.27"/>
    <n v="1133658.75"/>
    <x v="0"/>
    <x v="0"/>
  </r>
  <r>
    <s v="P7307"/>
    <s v="Outside Plus"/>
    <s v="Furniture"/>
    <x v="5"/>
    <n v="93"/>
    <n v="87"/>
    <n v="15689.05"/>
    <n v="1459081.65"/>
    <d v="2025-06-12T00:00:00"/>
    <d v="2025-10-04T00:00:00"/>
    <s v="active"/>
    <x v="1"/>
    <s v="Outside Plus"/>
    <s v="Furniture"/>
    <s v="Abc Pvt Ltd"/>
    <x v="566"/>
    <x v="2"/>
    <x v="5"/>
    <n v="93"/>
    <n v="87"/>
    <n v="15689.05"/>
    <n v="1459081.65"/>
    <x v="0"/>
    <x v="0"/>
  </r>
  <r>
    <s v="P3878"/>
    <s v="Trial Pro"/>
    <s v="Clothing"/>
    <x v="3"/>
    <n v="84"/>
    <n v="25"/>
    <n v="14327"/>
    <n v="1203468"/>
    <d v="2025-02-21T00:00:00"/>
    <d v="2025-09-03T00:00:00"/>
    <m/>
    <x v="3"/>
    <s v="Trial Pro"/>
    <s v="Clothing"/>
    <s v="Quickstock"/>
    <x v="1574"/>
    <x v="0"/>
    <x v="3"/>
    <n v="84"/>
    <n v="25"/>
    <n v="14327"/>
    <n v="1203468"/>
    <x v="0"/>
    <x v="0"/>
  </r>
  <r>
    <s v="P4333"/>
    <s v="Police Lite"/>
    <s v="Groceries"/>
    <x v="1"/>
    <n v="66"/>
    <n v="52"/>
    <n v="8255.89"/>
    <n v="544888.74"/>
    <d v="2025-04-07T00:00:00"/>
    <d v="2025-09-02T00:00:00"/>
    <s v="Inactive"/>
    <x v="1"/>
    <s v="Police Lite"/>
    <s v="Groceries"/>
    <s v="Omni Suppliers"/>
    <x v="812"/>
    <x v="4"/>
    <x v="1"/>
    <n v="66"/>
    <n v="52"/>
    <n v="8255.89"/>
    <n v="544888.74"/>
    <x v="0"/>
    <x v="0"/>
  </r>
  <r>
    <s v="P6004"/>
    <s v="Born Lite"/>
    <s v="Toys"/>
    <x v="1"/>
    <n v="12"/>
    <n v="57"/>
    <n v="2955.76"/>
    <n v="35469.120000000003"/>
    <d v="2025-05-26T00:00:00"/>
    <d v="2025-10-05T00:00:00"/>
    <s v="discontinued"/>
    <x v="0"/>
    <s v="Born Lite"/>
    <s v="Toys"/>
    <s v="Omni Suppliers"/>
    <x v="2620"/>
    <x v="1"/>
    <x v="1"/>
    <n v="12"/>
    <n v="57"/>
    <n v="2955.76"/>
    <n v="35469.120000000003"/>
    <x v="2"/>
    <x v="1"/>
  </r>
  <r>
    <s v="P4261"/>
    <s v="Give Pro"/>
    <s v="Toys"/>
    <x v="1"/>
    <n v="150"/>
    <n v="40"/>
    <n v="10691.48"/>
    <n v="1603722"/>
    <d v="2025-04-08T00:00:00"/>
    <d v="2025-08-23T00:00:00"/>
    <s v="Inactive"/>
    <x v="2"/>
    <s v="Give Pro"/>
    <s v="Toys"/>
    <s v="Omni Suppliers"/>
    <x v="55"/>
    <x v="1"/>
    <x v="1"/>
    <n v="150"/>
    <n v="40"/>
    <n v="10691.48"/>
    <n v="1603722"/>
    <x v="0"/>
    <x v="0"/>
  </r>
  <r>
    <s v="P4018"/>
    <s v="Focus Mini"/>
    <s v="Toys"/>
    <x v="1"/>
    <n v="195"/>
    <n v="95"/>
    <n v="3443.52"/>
    <n v="671486.4"/>
    <d v="2025-05-18T00:00:00"/>
    <d v="2025-09-24T00:00:00"/>
    <s v="Actv"/>
    <x v="1"/>
    <s v="Focus Mini"/>
    <s v="Toys"/>
    <s v="Omni Suppliers"/>
    <x v="2621"/>
    <x v="1"/>
    <x v="1"/>
    <n v="195"/>
    <n v="95"/>
    <n v="3443.52"/>
    <n v="671486.4"/>
    <x v="0"/>
    <x v="0"/>
  </r>
  <r>
    <s v="P7295"/>
    <s v="Long Lite"/>
    <s v="Furniture"/>
    <x v="2"/>
    <n v="6"/>
    <n v="91"/>
    <n v="17102.830000000002"/>
    <n v="102616.98"/>
    <d v="2025-07-05T00:00:00"/>
    <d v="2025-07-27T00:00:00"/>
    <s v="discontinued"/>
    <x v="2"/>
    <s v="Long Lite"/>
    <s v="Furniture"/>
    <s v=""/>
    <x v="1443"/>
    <x v="2"/>
    <x v="2"/>
    <n v="6"/>
    <n v="91"/>
    <n v="17102.830000000002"/>
    <n v="102616.98000000001"/>
    <x v="2"/>
    <x v="1"/>
  </r>
  <r>
    <s v="P9064"/>
    <s v="Hour Mini"/>
    <s v="Electronics"/>
    <x v="1"/>
    <n v="130"/>
    <n v="47"/>
    <n v="4787.5"/>
    <n v="622375"/>
    <d v="2025-06-04T00:00:00"/>
    <d v="2025-10-10T00:00:00"/>
    <s v="Actv"/>
    <x v="0"/>
    <s v="Hour Mini"/>
    <s v="Electronics"/>
    <s v="Omni Suppliers"/>
    <x v="2296"/>
    <x v="3"/>
    <x v="1"/>
    <n v="130"/>
    <n v="47"/>
    <n v="4787.5"/>
    <n v="622375"/>
    <x v="0"/>
    <x v="0"/>
  </r>
  <r>
    <s v="P7421"/>
    <s v="Network Pro"/>
    <s v="Furniture"/>
    <x v="0"/>
    <m/>
    <n v="32"/>
    <n v="18419.310000000001"/>
    <m/>
    <d v="2025-03-21T00:00:00"/>
    <d v="2025-07-15T00:00:00"/>
    <s v="discontinued"/>
    <x v="3"/>
    <s v="Network Pro"/>
    <s v="Furniture"/>
    <s v="Global Traders"/>
    <x v="2622"/>
    <x v="2"/>
    <x v="0"/>
    <n v="0"/>
    <n v="32"/>
    <n v="18419.310000000001"/>
    <n v="0"/>
    <x v="1"/>
    <x v="1"/>
  </r>
  <r>
    <s v="P5925"/>
    <s v="Less Max"/>
    <s v="Furniture"/>
    <x v="1"/>
    <n v="170"/>
    <n v="97"/>
    <n v="10962.57"/>
    <n v="1863636.9"/>
    <d v="2025-05-24T00:00:00"/>
    <d v="2025-10-12T00:00:00"/>
    <s v="Actv"/>
    <x v="3"/>
    <s v="Less Max"/>
    <s v="Furniture"/>
    <s v="Omni Suppliers"/>
    <x v="2623"/>
    <x v="2"/>
    <x v="1"/>
    <n v="170"/>
    <n v="97"/>
    <n v="10962.57"/>
    <n v="1863636.9"/>
    <x v="0"/>
    <x v="0"/>
  </r>
  <r>
    <s v="P3906"/>
    <s v="Four Pro"/>
    <s v="Electronics"/>
    <x v="3"/>
    <n v="184"/>
    <n v="84"/>
    <n v="4103.04"/>
    <n v="754959.35999999999"/>
    <d v="2025-05-12T00:00:00"/>
    <d v="2025-08-29T00:00:00"/>
    <s v="discon"/>
    <x v="3"/>
    <s v="Four Pro"/>
    <s v="Electronics"/>
    <s v="Quickstock"/>
    <x v="481"/>
    <x v="3"/>
    <x v="3"/>
    <n v="184"/>
    <n v="84"/>
    <n v="4103.04"/>
    <n v="754959.35999999999"/>
    <x v="0"/>
    <x v="0"/>
  </r>
  <r>
    <s v="P8310"/>
    <s v="Particularly Mini"/>
    <s v="Electronics"/>
    <x v="1"/>
    <n v="119"/>
    <n v="43"/>
    <n v="10254.82"/>
    <n v="1220323.58"/>
    <d v="2025-04-11T00:00:00"/>
    <d v="2025-08-22T00:00:00"/>
    <s v="discontinued"/>
    <x v="4"/>
    <s v="Particularly Mini"/>
    <s v="Electronics"/>
    <s v="Omni Suppliers"/>
    <x v="159"/>
    <x v="3"/>
    <x v="1"/>
    <n v="119"/>
    <n v="43"/>
    <n v="10254.82"/>
    <n v="1220323.58"/>
    <x v="0"/>
    <x v="0"/>
  </r>
  <r>
    <s v="P3794"/>
    <s v="Free Plus"/>
    <s v="Electronics"/>
    <x v="1"/>
    <n v="68"/>
    <m/>
    <n v="8150.58"/>
    <n v="554239.43999999994"/>
    <d v="2025-01-13T00:00:00"/>
    <d v="2025-08-18T00:00:00"/>
    <s v="Inactive"/>
    <x v="2"/>
    <s v="Free Plus"/>
    <s v="Electronics"/>
    <s v="Omni Suppliers"/>
    <x v="2624"/>
    <x v="3"/>
    <x v="1"/>
    <n v="68"/>
    <n v="0"/>
    <n v="8150.58"/>
    <n v="554239.43999999994"/>
    <x v="0"/>
    <x v="0"/>
  </r>
  <r>
    <s v="P2097"/>
    <s v="If Plus"/>
    <s v="Furniture"/>
    <x v="4"/>
    <n v="102"/>
    <n v="27"/>
    <n v="1766.79"/>
    <n v="180212.58"/>
    <d v="2025-02-19T00:00:00"/>
    <d v="2025-10-12T00:00:00"/>
    <s v="active"/>
    <x v="1"/>
    <s v="If Plus"/>
    <s v="Furniture"/>
    <s v="Retailmart Inc"/>
    <x v="59"/>
    <x v="2"/>
    <x v="4"/>
    <n v="102"/>
    <n v="27"/>
    <n v="1766.79"/>
    <n v="180212.58"/>
    <x v="0"/>
    <x v="0"/>
  </r>
  <r>
    <s v="P1160"/>
    <s v="Could Max"/>
    <s v="Groceries"/>
    <x v="3"/>
    <n v="18"/>
    <n v="21"/>
    <n v="6085.4"/>
    <n v="109537.2"/>
    <d v="2025-02-15T00:00:00"/>
    <d v="2025-09-20T00:00:00"/>
    <s v="active"/>
    <x v="1"/>
    <s v="Could Max"/>
    <s v="Groceries"/>
    <s v="Quickstock"/>
    <x v="1985"/>
    <x v="4"/>
    <x v="3"/>
    <n v="18"/>
    <n v="21"/>
    <n v="6085.4"/>
    <n v="109537.2"/>
    <x v="2"/>
    <x v="1"/>
  </r>
  <r>
    <s v="P6546"/>
    <s v="Blood Mini"/>
    <s v="Groceries"/>
    <x v="5"/>
    <n v="118"/>
    <n v="25"/>
    <n v="17413.060000000001"/>
    <n v="2054741.08"/>
    <d v="2025-02-10T00:00:00"/>
    <d v="2025-08-04T00:00:00"/>
    <s v="Actv"/>
    <x v="3"/>
    <s v="Blood Mini"/>
    <s v="Groceries"/>
    <s v="Abc Pvt Ltd"/>
    <x v="2625"/>
    <x v="4"/>
    <x v="5"/>
    <n v="118"/>
    <n v="25"/>
    <n v="17413.060000000001"/>
    <n v="2054741.08"/>
    <x v="0"/>
    <x v="0"/>
  </r>
  <r>
    <s v="P7898"/>
    <s v="forget x"/>
    <s v="Toys"/>
    <x v="4"/>
    <n v="20"/>
    <n v="70"/>
    <n v="17811.669999999998"/>
    <n v="356233.4"/>
    <d v="2025-06-06T00:00:00"/>
    <d v="2025-09-16T00:00:00"/>
    <s v="discon"/>
    <x v="1"/>
    <s v="Forget X"/>
    <s v="Toys"/>
    <s v="Retailmart Inc"/>
    <x v="2572"/>
    <x v="1"/>
    <x v="4"/>
    <n v="20"/>
    <n v="70"/>
    <n v="17811.669999999998"/>
    <n v="356233.39999999997"/>
    <x v="2"/>
    <x v="1"/>
  </r>
  <r>
    <s v="P1513"/>
    <s v="Build Mini"/>
    <s v="Clothing"/>
    <x v="3"/>
    <n v="0"/>
    <n v="77"/>
    <n v="386.41"/>
    <n v="0"/>
    <d v="2025-06-13T00:00:00"/>
    <d v="2025-08-24T00:00:00"/>
    <s v="discontinued"/>
    <x v="0"/>
    <s v="Build Mini"/>
    <s v="Clothing"/>
    <s v="Quickstock"/>
    <x v="2626"/>
    <x v="0"/>
    <x v="3"/>
    <n v="0"/>
    <n v="77"/>
    <n v="386.41"/>
    <n v="0"/>
    <x v="1"/>
    <x v="1"/>
  </r>
  <r>
    <s v="P1902"/>
    <s v="Over Plus"/>
    <s v="Clothing"/>
    <x v="0"/>
    <n v="87"/>
    <n v="88"/>
    <n v="4832.8999999999996"/>
    <n v="420462.3"/>
    <d v="2025-05-23T00:00:00"/>
    <d v="2025-07-16T00:00:00"/>
    <s v="Inactive"/>
    <x v="4"/>
    <s v="Over Plus"/>
    <s v="Clothing"/>
    <s v="Global Traders"/>
    <x v="2627"/>
    <x v="0"/>
    <x v="0"/>
    <n v="87"/>
    <n v="88"/>
    <n v="4832.8999999999996"/>
    <n v="420462.3"/>
    <x v="2"/>
    <x v="1"/>
  </r>
  <r>
    <s v="P3321"/>
    <s v="Organization Lite"/>
    <s v="Toys"/>
    <x v="5"/>
    <n v="87"/>
    <n v="51"/>
    <n v="629.35"/>
    <n v="54753.45"/>
    <d v="2025-05-03T00:00:00"/>
    <d v="2025-08-30T00:00:00"/>
    <s v="discon"/>
    <x v="3"/>
    <s v="Organization Lite"/>
    <s v="Toys"/>
    <s v="Abc Pvt Ltd"/>
    <x v="2628"/>
    <x v="1"/>
    <x v="5"/>
    <n v="87"/>
    <n v="51"/>
    <n v="629.35"/>
    <n v="54753.450000000004"/>
    <x v="0"/>
    <x v="0"/>
  </r>
  <r>
    <s v="P5680"/>
    <s v="Early Pro"/>
    <s v="Toys"/>
    <x v="1"/>
    <n v="176"/>
    <n v="52"/>
    <n v="18905.97"/>
    <n v="3327450.72"/>
    <d v="2025-06-22T00:00:00"/>
    <d v="2025-09-06T00:00:00"/>
    <s v="active"/>
    <x v="4"/>
    <s v="Early Pro"/>
    <s v="Toys"/>
    <s v="Omni Suppliers"/>
    <x v="2629"/>
    <x v="1"/>
    <x v="1"/>
    <n v="176"/>
    <n v="52"/>
    <n v="18905.97"/>
    <n v="3327450.72"/>
    <x v="0"/>
    <x v="0"/>
  </r>
  <r>
    <s v="P7991"/>
    <s v="North Max"/>
    <s v="Toys"/>
    <x v="1"/>
    <n v="182"/>
    <n v="29"/>
    <n v="10483.6"/>
    <n v="1908015.2"/>
    <d v="2025-04-01T00:00:00"/>
    <d v="2025-10-10T00:00:00"/>
    <s v="active"/>
    <x v="3"/>
    <s v="North Max"/>
    <s v="Toys"/>
    <s v="Omni Suppliers"/>
    <x v="2531"/>
    <x v="1"/>
    <x v="1"/>
    <n v="182"/>
    <n v="29"/>
    <n v="10483.6"/>
    <n v="1908015.2"/>
    <x v="0"/>
    <x v="0"/>
  </r>
  <r>
    <s v="P1420"/>
    <s v="Inside Plus"/>
    <s v="Groceries"/>
    <x v="1"/>
    <n v="40"/>
    <n v="44"/>
    <n v="9424.2999999999993"/>
    <n v="376972"/>
    <d v="2025-04-28T00:00:00"/>
    <d v="2025-09-24T00:00:00"/>
    <s v="Inactive"/>
    <x v="0"/>
    <s v="Inside Plus"/>
    <s v="Groceries"/>
    <s v="Omni Suppliers"/>
    <x v="2630"/>
    <x v="4"/>
    <x v="1"/>
    <n v="40"/>
    <n v="44"/>
    <n v="9424.2999999999993"/>
    <n v="376972"/>
    <x v="2"/>
    <x v="1"/>
  </r>
  <r>
    <s v="P8639"/>
    <s v="Research Max"/>
    <s v="Clothing"/>
    <x v="0"/>
    <m/>
    <n v="37"/>
    <n v="11116.1"/>
    <m/>
    <d v="2025-07-12T00:00:00"/>
    <d v="2025-09-23T00:00:00"/>
    <m/>
    <x v="2"/>
    <s v="Research Max"/>
    <s v="Clothing"/>
    <s v="Global Traders"/>
    <x v="2631"/>
    <x v="0"/>
    <x v="0"/>
    <n v="0"/>
    <n v="37"/>
    <n v="11116.1"/>
    <n v="0"/>
    <x v="1"/>
    <x v="1"/>
  </r>
  <r>
    <s v="P6061"/>
    <s v="Maintain Mini"/>
    <s v="Electronics"/>
    <x v="1"/>
    <n v="66"/>
    <n v="37"/>
    <n v="11419.58"/>
    <n v="753692.28"/>
    <d v="2025-03-04T00:00:00"/>
    <d v="2025-09-23T00:00:00"/>
    <s v="active"/>
    <x v="1"/>
    <s v="Maintain Mini"/>
    <s v="Electronics"/>
    <s v="Omni Suppliers"/>
    <x v="2369"/>
    <x v="3"/>
    <x v="1"/>
    <n v="66"/>
    <n v="37"/>
    <n v="11419.58"/>
    <n v="753692.28"/>
    <x v="0"/>
    <x v="0"/>
  </r>
  <r>
    <s v="P5442"/>
    <s v="Along Mini"/>
    <s v="Clothing"/>
    <x v="4"/>
    <n v="31"/>
    <n v="31"/>
    <n v="11203.27"/>
    <n v="347301.37"/>
    <d v="2025-07-01T00:00:00"/>
    <d v="2025-09-03T00:00:00"/>
    <s v="discon"/>
    <x v="4"/>
    <s v="Along Mini"/>
    <s v="Clothing"/>
    <s v="Retailmart Inc"/>
    <x v="2632"/>
    <x v="0"/>
    <x v="4"/>
    <n v="31"/>
    <n v="31"/>
    <n v="11203.27"/>
    <n v="347301.37"/>
    <x v="2"/>
    <x v="0"/>
  </r>
  <r>
    <s v="P4458"/>
    <s v="Financial Max"/>
    <s v="Toys"/>
    <x v="2"/>
    <n v="28"/>
    <n v="85"/>
    <n v="2603.92"/>
    <n v="72909.760000000009"/>
    <d v="2025-02-07T00:00:00"/>
    <d v="2025-07-25T00:00:00"/>
    <s v="discontinued"/>
    <x v="0"/>
    <s v="Financial Max"/>
    <s v="Toys"/>
    <s v=""/>
    <x v="889"/>
    <x v="1"/>
    <x v="2"/>
    <n v="28"/>
    <n v="85"/>
    <n v="2603.92"/>
    <n v="72909.760000000009"/>
    <x v="2"/>
    <x v="1"/>
  </r>
  <r>
    <s v="P7978"/>
    <s v="Hair Mini"/>
    <s v="Clothing"/>
    <x v="4"/>
    <n v="107"/>
    <n v="65"/>
    <n v="5269.32"/>
    <n v="563817.24"/>
    <d v="2025-02-03T00:00:00"/>
    <d v="2025-09-10T00:00:00"/>
    <s v="discon"/>
    <x v="4"/>
    <s v="Hair Mini"/>
    <s v="Clothing"/>
    <s v="Retailmart Inc"/>
    <x v="658"/>
    <x v="0"/>
    <x v="4"/>
    <n v="107"/>
    <n v="65"/>
    <n v="5269.32"/>
    <n v="563817.24"/>
    <x v="0"/>
    <x v="0"/>
  </r>
  <r>
    <s v="P5980"/>
    <s v="Task X"/>
    <s v="Groceries"/>
    <x v="4"/>
    <n v="8"/>
    <n v="96"/>
    <n v="8197.7999999999993"/>
    <n v="65582.399999999994"/>
    <d v="2025-01-15T00:00:00"/>
    <d v="2025-07-25T00:00:00"/>
    <s v="active"/>
    <x v="3"/>
    <s v="Task X"/>
    <s v="Groceries"/>
    <s v="Retailmart Inc"/>
    <x v="2633"/>
    <x v="4"/>
    <x v="4"/>
    <n v="8"/>
    <n v="96"/>
    <n v="8197.7999999999993"/>
    <n v="65582.399999999994"/>
    <x v="2"/>
    <x v="1"/>
  </r>
  <r>
    <s v="P4766"/>
    <s v="Man Pro"/>
    <s v="Clothing"/>
    <x v="0"/>
    <n v="96"/>
    <n v="27"/>
    <n v="17958.48"/>
    <n v="1724014.08"/>
    <d v="2025-01-23T00:00:00"/>
    <d v="2025-07-25T00:00:00"/>
    <m/>
    <x v="3"/>
    <s v="Man Pro"/>
    <s v="Clothing"/>
    <s v="Global Traders"/>
    <x v="2560"/>
    <x v="0"/>
    <x v="0"/>
    <n v="96"/>
    <n v="27"/>
    <n v="17958.48"/>
    <n v="1724014.08"/>
    <x v="0"/>
    <x v="0"/>
  </r>
  <r>
    <s v="P6857"/>
    <s v="Suffer Mini"/>
    <s v="Toys"/>
    <x v="1"/>
    <n v="135"/>
    <n v="90"/>
    <n v="2251.1799999999998"/>
    <n v="303909.3"/>
    <d v="2025-03-25T00:00:00"/>
    <d v="2025-07-29T00:00:00"/>
    <s v="discontinued"/>
    <x v="1"/>
    <s v="Suffer Mini"/>
    <s v="Toys"/>
    <s v="Omni Suppliers"/>
    <x v="2634"/>
    <x v="1"/>
    <x v="1"/>
    <n v="135"/>
    <n v="90"/>
    <n v="2251.1799999999998"/>
    <n v="303909.3"/>
    <x v="0"/>
    <x v="0"/>
  </r>
  <r>
    <s v="P9138"/>
    <s v="Night Mini"/>
    <s v="Clothing"/>
    <x v="4"/>
    <n v="1"/>
    <n v="80"/>
    <n v="19633.11"/>
    <n v="19633.11"/>
    <d v="2025-01-18T00:00:00"/>
    <d v="2025-07-27T00:00:00"/>
    <s v="active"/>
    <x v="2"/>
    <s v="Night Mini"/>
    <s v="Clothing"/>
    <s v="Retailmart Inc"/>
    <x v="703"/>
    <x v="0"/>
    <x v="4"/>
    <n v="1"/>
    <n v="80"/>
    <n v="19633.11"/>
    <n v="19633.11"/>
    <x v="2"/>
    <x v="1"/>
  </r>
  <r>
    <s v="P6668"/>
    <s v="local mini"/>
    <s v="Furniture"/>
    <x v="2"/>
    <m/>
    <n v="60"/>
    <n v="17023.580000000002"/>
    <m/>
    <d v="2025-06-15T00:00:00"/>
    <d v="2025-08-07T00:00:00"/>
    <s v="active"/>
    <x v="0"/>
    <s v="Local Mini"/>
    <s v="Furniture"/>
    <s v=""/>
    <x v="333"/>
    <x v="2"/>
    <x v="2"/>
    <n v="0"/>
    <n v="60"/>
    <n v="17023.580000000002"/>
    <n v="0"/>
    <x v="1"/>
    <x v="1"/>
  </r>
  <r>
    <s v="P9956"/>
    <s v="Result Pro"/>
    <s v="Electronics"/>
    <x v="3"/>
    <n v="89"/>
    <n v="95"/>
    <n v="9826.35"/>
    <n v="874545.15"/>
    <d v="2025-06-23T00:00:00"/>
    <d v="2025-08-20T00:00:00"/>
    <s v="active"/>
    <x v="1"/>
    <s v="Result Pro"/>
    <s v="Electronics"/>
    <s v="Quickstock"/>
    <x v="2635"/>
    <x v="3"/>
    <x v="3"/>
    <n v="89"/>
    <n v="95"/>
    <n v="9826.35"/>
    <n v="874545.15"/>
    <x v="2"/>
    <x v="1"/>
  </r>
  <r>
    <s v="P3944"/>
    <s v="Upon Max"/>
    <s v="Clothing"/>
    <x v="4"/>
    <n v="16"/>
    <n v="74"/>
    <n v="5188.7"/>
    <n v="83019.199999999997"/>
    <d v="2025-06-05T00:00:00"/>
    <d v="2025-08-09T00:00:00"/>
    <s v="active"/>
    <x v="4"/>
    <s v="Upon Max"/>
    <s v="Clothing"/>
    <s v="Retailmart Inc"/>
    <x v="2428"/>
    <x v="0"/>
    <x v="4"/>
    <n v="16"/>
    <n v="74"/>
    <n v="5188.7"/>
    <n v="83019.199999999997"/>
    <x v="2"/>
    <x v="1"/>
  </r>
  <r>
    <s v="P7546"/>
    <s v="Light Mini"/>
    <s v="Toys"/>
    <x v="4"/>
    <m/>
    <n v="69"/>
    <n v="7769.71"/>
    <m/>
    <d v="2025-06-24T00:00:00"/>
    <d v="2025-07-29T00:00:00"/>
    <s v="discontinued"/>
    <x v="4"/>
    <s v="Light Mini"/>
    <s v="Toys"/>
    <s v="Retailmart Inc"/>
    <x v="1285"/>
    <x v="1"/>
    <x v="4"/>
    <n v="0"/>
    <n v="69"/>
    <n v="7769.71"/>
    <n v="0"/>
    <x v="1"/>
    <x v="1"/>
  </r>
  <r>
    <s v="P4314"/>
    <s v="sound lite"/>
    <s v="Furniture"/>
    <x v="3"/>
    <n v="120"/>
    <n v="55"/>
    <n v="9675.32"/>
    <n v="1161038.3999999999"/>
    <d v="2025-06-20T00:00:00"/>
    <d v="2025-07-15T00:00:00"/>
    <s v="active"/>
    <x v="1"/>
    <s v="Sound Lite"/>
    <s v="Furniture"/>
    <s v="Quickstock"/>
    <x v="2636"/>
    <x v="2"/>
    <x v="3"/>
    <n v="120"/>
    <n v="55"/>
    <n v="9675.32"/>
    <n v="1161038.3999999999"/>
    <x v="0"/>
    <x v="0"/>
  </r>
  <r>
    <s v="P7974"/>
    <s v="Hold Max"/>
    <s v="Furniture"/>
    <x v="5"/>
    <n v="127"/>
    <n v="26"/>
    <n v="18531.07"/>
    <n v="2353445.89"/>
    <d v="2025-02-12T00:00:00"/>
    <d v="2025-09-02T00:00:00"/>
    <s v="Actv"/>
    <x v="2"/>
    <s v="Hold Max"/>
    <s v="Furniture"/>
    <s v="Abc Pvt Ltd"/>
    <x v="2637"/>
    <x v="2"/>
    <x v="5"/>
    <n v="127"/>
    <n v="26"/>
    <n v="18531.07"/>
    <n v="2353445.89"/>
    <x v="0"/>
    <x v="0"/>
  </r>
  <r>
    <s v="P3255"/>
    <s v="Then Max"/>
    <s v="Clothing"/>
    <x v="5"/>
    <n v="58"/>
    <n v="67"/>
    <n v="15366.57"/>
    <n v="891261.05999999994"/>
    <d v="2025-01-26T00:00:00"/>
    <d v="2025-08-09T00:00:00"/>
    <s v="Inactive"/>
    <x v="0"/>
    <s v="Then Max"/>
    <s v="Clothing"/>
    <s v="Abc Pvt Ltd"/>
    <x v="2372"/>
    <x v="0"/>
    <x v="5"/>
    <n v="58"/>
    <n v="67"/>
    <n v="15366.57"/>
    <n v="891261.05999999994"/>
    <x v="2"/>
    <x v="1"/>
  </r>
  <r>
    <s v="P4896"/>
    <s v="Dream Mini"/>
    <s v="Electronics"/>
    <x v="5"/>
    <n v="88"/>
    <n v="22"/>
    <n v="16371.29"/>
    <n v="1440673.52"/>
    <d v="2025-03-21T00:00:00"/>
    <d v="2025-08-26T00:00:00"/>
    <m/>
    <x v="1"/>
    <s v="Dream Mini"/>
    <s v="Electronics"/>
    <s v="Abc Pvt Ltd"/>
    <x v="2093"/>
    <x v="3"/>
    <x v="5"/>
    <n v="88"/>
    <n v="22"/>
    <n v="16371.29"/>
    <n v="1440673.52"/>
    <x v="0"/>
    <x v="0"/>
  </r>
  <r>
    <s v="P8039"/>
    <s v="Professor Plus"/>
    <s v="Electronics"/>
    <x v="4"/>
    <n v="44"/>
    <n v="55"/>
    <n v="12140.99"/>
    <n v="534203.55999999994"/>
    <d v="2025-02-19T00:00:00"/>
    <d v="2025-08-27T00:00:00"/>
    <s v="discon"/>
    <x v="0"/>
    <s v="Professor Plus"/>
    <s v="Electronics"/>
    <s v="Retailmart Inc"/>
    <x v="2305"/>
    <x v="3"/>
    <x v="4"/>
    <n v="44"/>
    <n v="55"/>
    <n v="12140.99"/>
    <n v="534203.55999999994"/>
    <x v="2"/>
    <x v="1"/>
  </r>
  <r>
    <s v="P5031"/>
    <s v="All Pro"/>
    <s v="Furniture"/>
    <x v="4"/>
    <n v="181"/>
    <n v="87"/>
    <n v="391.02"/>
    <n v="70774.62"/>
    <d v="2025-01-30T00:00:00"/>
    <d v="2025-10-05T00:00:00"/>
    <s v="discontinued"/>
    <x v="1"/>
    <s v="All Pro"/>
    <s v="Furniture"/>
    <s v="Retailmart Inc"/>
    <x v="203"/>
    <x v="2"/>
    <x v="4"/>
    <n v="181"/>
    <n v="87"/>
    <n v="391.02"/>
    <n v="70774.62"/>
    <x v="0"/>
    <x v="0"/>
  </r>
  <r>
    <s v="P1360"/>
    <s v="Realize Max"/>
    <s v="Groceries"/>
    <x v="1"/>
    <n v="72"/>
    <n v="86"/>
    <n v="10951.11"/>
    <n v="788479.92"/>
    <d v="2025-01-25T00:00:00"/>
    <d v="2025-07-26T00:00:00"/>
    <s v="active"/>
    <x v="2"/>
    <s v="Realize Max"/>
    <s v="Groceries"/>
    <s v="Omni Suppliers"/>
    <x v="2638"/>
    <x v="4"/>
    <x v="1"/>
    <n v="72"/>
    <n v="86"/>
    <n v="10951.11"/>
    <n v="788479.92"/>
    <x v="2"/>
    <x v="1"/>
  </r>
  <r>
    <s v="P2756"/>
    <s v="Light Mini"/>
    <s v="Furniture"/>
    <x v="1"/>
    <n v="138"/>
    <n v="30"/>
    <n v="17572.88"/>
    <n v="2425057.44"/>
    <d v="2025-02-13T00:00:00"/>
    <d v="2025-10-02T00:00:00"/>
    <s v="active"/>
    <x v="3"/>
    <s v="Light Mini"/>
    <s v="Furniture"/>
    <s v="Omni Suppliers"/>
    <x v="1285"/>
    <x v="2"/>
    <x v="1"/>
    <n v="138"/>
    <n v="30"/>
    <n v="17572.88"/>
    <n v="2425057.44"/>
    <x v="0"/>
    <x v="0"/>
  </r>
  <r>
    <s v="P7975"/>
    <s v="parent plus"/>
    <s v="Groceries"/>
    <x v="0"/>
    <n v="137"/>
    <n v="50"/>
    <n v="3889.88"/>
    <n v="532913.56000000006"/>
    <d v="2025-03-27T00:00:00"/>
    <d v="2025-08-16T00:00:00"/>
    <m/>
    <x v="4"/>
    <s v="Parent Plus"/>
    <s v="Groceries"/>
    <s v="Global Traders"/>
    <x v="2639"/>
    <x v="4"/>
    <x v="0"/>
    <n v="137"/>
    <n v="50"/>
    <n v="3889.88"/>
    <n v="532913.56000000006"/>
    <x v="0"/>
    <x v="0"/>
  </r>
  <r>
    <s v="P7664"/>
    <s v="last x"/>
    <s v="Clothing"/>
    <x v="5"/>
    <n v="70"/>
    <n v="43"/>
    <n v="19396.71"/>
    <n v="1357769.7"/>
    <d v="2025-05-14T00:00:00"/>
    <d v="2025-09-10T00:00:00"/>
    <m/>
    <x v="1"/>
    <s v="Last X"/>
    <s v="Clothing"/>
    <s v="Abc Pvt Ltd"/>
    <x v="2269"/>
    <x v="0"/>
    <x v="5"/>
    <n v="70"/>
    <n v="43"/>
    <n v="19396.71"/>
    <n v="1357769.7"/>
    <x v="0"/>
    <x v="0"/>
  </r>
  <r>
    <s v="P4958"/>
    <s v="box pro"/>
    <s v="Groceries"/>
    <x v="5"/>
    <n v="52"/>
    <n v="39"/>
    <n v="9301.4500000000007"/>
    <n v="483675.4"/>
    <d v="2025-03-13T00:00:00"/>
    <d v="2025-07-20T00:00:00"/>
    <s v="discon"/>
    <x v="4"/>
    <s v="Box Pro"/>
    <s v="Groceries"/>
    <s v="Abc Pvt Ltd"/>
    <x v="2640"/>
    <x v="4"/>
    <x v="5"/>
    <n v="52"/>
    <n v="39"/>
    <n v="9301.4500000000007"/>
    <n v="483675.4"/>
    <x v="0"/>
    <x v="0"/>
  </r>
  <r>
    <s v="P6331"/>
    <s v="Three Lite"/>
    <s v="Furniture"/>
    <x v="3"/>
    <n v="7"/>
    <n v="61"/>
    <n v="19582.75"/>
    <n v="137079.25"/>
    <d v="2025-04-23T00:00:00"/>
    <d v="2025-07-18T00:00:00"/>
    <s v="active"/>
    <x v="0"/>
    <s v="Three Lite"/>
    <s v="Furniture"/>
    <s v="Quickstock"/>
    <x v="2641"/>
    <x v="2"/>
    <x v="3"/>
    <n v="7"/>
    <n v="61"/>
    <n v="19582.75"/>
    <n v="137079.25"/>
    <x v="2"/>
    <x v="1"/>
  </r>
  <r>
    <s v="P8237"/>
    <s v="network max"/>
    <s v="Furniture"/>
    <x v="4"/>
    <n v="110"/>
    <n v="35"/>
    <n v="396.05"/>
    <n v="43565.5"/>
    <d v="2025-07-09T00:00:00"/>
    <d v="2025-10-09T00:00:00"/>
    <s v="active"/>
    <x v="1"/>
    <s v="Network Max"/>
    <s v="Furniture"/>
    <s v="Retailmart Inc"/>
    <x v="1444"/>
    <x v="2"/>
    <x v="4"/>
    <n v="110"/>
    <n v="35"/>
    <n v="396.05"/>
    <n v="43565.5"/>
    <x v="0"/>
    <x v="0"/>
  </r>
  <r>
    <s v="P9876"/>
    <s v="Trouble Pro"/>
    <s v="Groceries"/>
    <x v="1"/>
    <n v="178"/>
    <n v="25"/>
    <n v="9498.93"/>
    <n v="1690809.54"/>
    <d v="2025-02-24T00:00:00"/>
    <d v="2025-07-30T00:00:00"/>
    <s v="discontinued"/>
    <x v="1"/>
    <s v="Trouble Pro"/>
    <s v="Groceries"/>
    <s v="Omni Suppliers"/>
    <x v="2642"/>
    <x v="4"/>
    <x v="1"/>
    <n v="178"/>
    <n v="25"/>
    <n v="9498.93"/>
    <n v="1690809.54"/>
    <x v="0"/>
    <x v="0"/>
  </r>
  <r>
    <s v="P9452"/>
    <s v="Various Lite"/>
    <s v="Groceries"/>
    <x v="4"/>
    <n v="120"/>
    <n v="71"/>
    <n v="712.09"/>
    <n v="85450.8"/>
    <d v="2025-01-20T00:00:00"/>
    <d v="2025-08-20T00:00:00"/>
    <m/>
    <x v="2"/>
    <s v="Various Lite"/>
    <s v="Groceries"/>
    <s v="Retailmart Inc"/>
    <x v="731"/>
    <x v="4"/>
    <x v="4"/>
    <n v="120"/>
    <n v="71"/>
    <n v="712.09"/>
    <n v="85450.8"/>
    <x v="0"/>
    <x v="0"/>
  </r>
  <r>
    <s v="P8699"/>
    <s v="Consumer Plus"/>
    <s v="Toys"/>
    <x v="1"/>
    <n v="78"/>
    <n v="30"/>
    <n v="15058.6"/>
    <n v="1174570.8"/>
    <d v="2025-05-01T00:00:00"/>
    <d v="2025-10-11T00:00:00"/>
    <s v="discon"/>
    <x v="4"/>
    <s v="Consumer Plus"/>
    <s v="Toys"/>
    <s v="Omni Suppliers"/>
    <x v="2643"/>
    <x v="1"/>
    <x v="1"/>
    <n v="78"/>
    <n v="30"/>
    <n v="15058.6"/>
    <n v="1174570.8"/>
    <x v="0"/>
    <x v="0"/>
  </r>
  <r>
    <s v="P5574"/>
    <s v="No Pro"/>
    <s v="Electronics"/>
    <x v="1"/>
    <n v="182"/>
    <n v="92"/>
    <n v="19277.16"/>
    <n v="3508443.12"/>
    <d v="2025-06-23T00:00:00"/>
    <d v="2025-09-22T00:00:00"/>
    <s v="Actv"/>
    <x v="1"/>
    <s v="No Pro"/>
    <s v="Electronics"/>
    <s v="Omni Suppliers"/>
    <x v="176"/>
    <x v="3"/>
    <x v="1"/>
    <n v="182"/>
    <n v="92"/>
    <n v="19277.16"/>
    <n v="3508443.12"/>
    <x v="0"/>
    <x v="0"/>
  </r>
  <r>
    <s v="P6177"/>
    <s v="Leader X"/>
    <s v="Furniture"/>
    <x v="0"/>
    <n v="161"/>
    <n v="62"/>
    <n v="9010.34"/>
    <n v="1450664.74"/>
    <d v="2025-07-03T00:00:00"/>
    <d v="2025-08-11T00:00:00"/>
    <m/>
    <x v="2"/>
    <s v="Leader X"/>
    <s v="Furniture"/>
    <s v="Global Traders"/>
    <x v="2644"/>
    <x v="2"/>
    <x v="0"/>
    <n v="161"/>
    <n v="62"/>
    <n v="9010.34"/>
    <n v="1450664.74"/>
    <x v="0"/>
    <x v="0"/>
  </r>
  <r>
    <s v="P1185"/>
    <s v="Just Max"/>
    <s v="Groceries"/>
    <x v="4"/>
    <n v="45"/>
    <n v="80"/>
    <n v="14789.01"/>
    <n v="665505.44999999995"/>
    <d v="2025-07-12T00:00:00"/>
    <d v="2025-09-30T00:00:00"/>
    <s v="active"/>
    <x v="1"/>
    <s v="Just Max"/>
    <s v="Groceries"/>
    <s v="Retailmart Inc"/>
    <x v="2645"/>
    <x v="4"/>
    <x v="4"/>
    <n v="45"/>
    <n v="80"/>
    <n v="14789.01"/>
    <n v="665505.44999999995"/>
    <x v="2"/>
    <x v="1"/>
  </r>
  <r>
    <s v="P1829"/>
    <s v="Change Lite"/>
    <s v="Groceries"/>
    <x v="3"/>
    <n v="191"/>
    <n v="92"/>
    <n v="6920.12"/>
    <n v="1321742.92"/>
    <d v="2025-03-05T00:00:00"/>
    <d v="2025-08-11T00:00:00"/>
    <s v="Inactive"/>
    <x v="3"/>
    <s v="Change Lite"/>
    <s v="Groceries"/>
    <s v="Quickstock"/>
    <x v="813"/>
    <x v="4"/>
    <x v="3"/>
    <n v="191"/>
    <n v="92"/>
    <n v="6920.12"/>
    <n v="1321742.92"/>
    <x v="0"/>
    <x v="0"/>
  </r>
  <r>
    <s v="P6909"/>
    <s v="We Max"/>
    <s v="Furniture"/>
    <x v="4"/>
    <n v="181"/>
    <n v="23"/>
    <n v="17890.939999999999"/>
    <n v="3238260.14"/>
    <d v="2025-07-04T00:00:00"/>
    <d v="2025-08-24T00:00:00"/>
    <s v="discon"/>
    <x v="3"/>
    <s v="We Max"/>
    <s v="Furniture"/>
    <s v="Retailmart Inc"/>
    <x v="2646"/>
    <x v="2"/>
    <x v="4"/>
    <n v="181"/>
    <n v="23"/>
    <n v="17890.939999999999"/>
    <n v="3238260.1399999997"/>
    <x v="0"/>
    <x v="0"/>
  </r>
  <r>
    <s v="P2225"/>
    <s v="Consumer X"/>
    <s v="Groceries"/>
    <x v="4"/>
    <n v="62"/>
    <n v="34"/>
    <n v="15722.76"/>
    <n v="974811.12"/>
    <d v="2025-01-14T00:00:00"/>
    <d v="2025-08-30T00:00:00"/>
    <s v="Inactive"/>
    <x v="1"/>
    <s v="Consumer X"/>
    <s v="Groceries"/>
    <s v="Retailmart Inc"/>
    <x v="292"/>
    <x v="4"/>
    <x v="4"/>
    <n v="62"/>
    <n v="34"/>
    <n v="15722.76"/>
    <n v="974811.12"/>
    <x v="0"/>
    <x v="0"/>
  </r>
  <r>
    <s v="P3844"/>
    <s v="Woman X"/>
    <s v="Toys"/>
    <x v="2"/>
    <n v="179"/>
    <m/>
    <n v="19265.55"/>
    <n v="3448533.45"/>
    <d v="2025-02-01T00:00:00"/>
    <d v="2025-08-17T00:00:00"/>
    <s v="discontinued"/>
    <x v="1"/>
    <s v="Woman X"/>
    <s v="Toys"/>
    <s v=""/>
    <x v="413"/>
    <x v="1"/>
    <x v="2"/>
    <n v="179"/>
    <n v="0"/>
    <n v="19265.55"/>
    <n v="3448533.4499999997"/>
    <x v="0"/>
    <x v="0"/>
  </r>
  <r>
    <s v="P7084"/>
    <s v="Color Pro"/>
    <s v="Toys"/>
    <x v="3"/>
    <n v="163"/>
    <n v="77"/>
    <n v="17014.740000000002"/>
    <n v="2773402.62"/>
    <d v="2025-04-23T00:00:00"/>
    <d v="2025-09-26T00:00:00"/>
    <s v="discon"/>
    <x v="3"/>
    <s v="Color Pro"/>
    <s v="Toys"/>
    <s v="Quickstock"/>
    <x v="1353"/>
    <x v="1"/>
    <x v="3"/>
    <n v="163"/>
    <n v="77"/>
    <n v="17014.740000000002"/>
    <n v="2773402.62"/>
    <x v="0"/>
    <x v="0"/>
  </r>
  <r>
    <s v="P4457"/>
    <s v="Letter Plus"/>
    <s v="Clothing"/>
    <x v="5"/>
    <n v="156"/>
    <n v="35"/>
    <n v="3879.68"/>
    <n v="605230.07999999996"/>
    <d v="2025-05-30T00:00:00"/>
    <d v="2025-09-28T00:00:00"/>
    <m/>
    <x v="4"/>
    <s v="Letter Plus"/>
    <s v="Clothing"/>
    <s v="Abc Pvt Ltd"/>
    <x v="2647"/>
    <x v="0"/>
    <x v="5"/>
    <n v="156"/>
    <n v="35"/>
    <n v="3879.68"/>
    <n v="605230.07999999996"/>
    <x v="0"/>
    <x v="0"/>
  </r>
  <r>
    <s v="P8686"/>
    <s v="Six X"/>
    <s v="Toys"/>
    <x v="0"/>
    <n v="112"/>
    <n v="55"/>
    <n v="7425.25"/>
    <n v="831628"/>
    <d v="2025-05-28T00:00:00"/>
    <d v="2025-08-05T00:00:00"/>
    <s v="discontinued"/>
    <x v="2"/>
    <s v="Six X"/>
    <s v="Toys"/>
    <s v="Global Traders"/>
    <x v="1821"/>
    <x v="1"/>
    <x v="0"/>
    <n v="112"/>
    <n v="55"/>
    <n v="7425.25"/>
    <n v="831628"/>
    <x v="0"/>
    <x v="0"/>
  </r>
  <r>
    <s v="P1101"/>
    <s v="Off Pro"/>
    <s v="Furniture"/>
    <x v="3"/>
    <n v="139"/>
    <n v="60"/>
    <n v="5575.94"/>
    <n v="775055.65999999992"/>
    <d v="2025-06-14T00:00:00"/>
    <d v="2025-08-12T00:00:00"/>
    <s v="active"/>
    <x v="4"/>
    <s v="Off Pro"/>
    <s v="Furniture"/>
    <s v="Quickstock"/>
    <x v="2648"/>
    <x v="2"/>
    <x v="3"/>
    <n v="139"/>
    <n v="60"/>
    <n v="5575.94"/>
    <n v="775055.65999999992"/>
    <x v="0"/>
    <x v="0"/>
  </r>
  <r>
    <s v="P5936"/>
    <s v="Become X"/>
    <s v="Groceries"/>
    <x v="4"/>
    <n v="5"/>
    <n v="81"/>
    <n v="6545.26"/>
    <n v="32726.3"/>
    <d v="2025-02-18T00:00:00"/>
    <d v="2025-08-16T00:00:00"/>
    <m/>
    <x v="4"/>
    <s v="Become X"/>
    <s v="Groceries"/>
    <s v="Retailmart Inc"/>
    <x v="2359"/>
    <x v="4"/>
    <x v="4"/>
    <n v="5"/>
    <n v="81"/>
    <n v="6545.26"/>
    <n v="32726.300000000003"/>
    <x v="2"/>
    <x v="1"/>
  </r>
  <r>
    <s v="P8304"/>
    <s v="Usually Plus"/>
    <s v="Electronics"/>
    <x v="3"/>
    <n v="66"/>
    <n v="35"/>
    <n v="5404.15"/>
    <n v="356673.9"/>
    <d v="2025-01-17T00:00:00"/>
    <d v="2025-10-06T00:00:00"/>
    <s v="discon"/>
    <x v="0"/>
    <s v="Usually Plus"/>
    <s v="Electronics"/>
    <s v="Quickstock"/>
    <x v="404"/>
    <x v="3"/>
    <x v="3"/>
    <n v="66"/>
    <n v="35"/>
    <n v="5404.15"/>
    <n v="356673.89999999997"/>
    <x v="0"/>
    <x v="0"/>
  </r>
  <r>
    <s v="P9229"/>
    <s v="Walk Pro"/>
    <s v="Toys"/>
    <x v="0"/>
    <n v="162"/>
    <n v="87"/>
    <n v="117.41"/>
    <n v="19020.419999999998"/>
    <d v="2025-04-30T00:00:00"/>
    <d v="2025-09-13T00:00:00"/>
    <s v="active"/>
    <x v="3"/>
    <s v="Walk Pro"/>
    <s v="Toys"/>
    <s v="Global Traders"/>
    <x v="2649"/>
    <x v="1"/>
    <x v="0"/>
    <n v="162"/>
    <n v="87"/>
    <n v="117.41"/>
    <n v="19020.419999999998"/>
    <x v="0"/>
    <x v="0"/>
  </r>
  <r>
    <s v="P4213"/>
    <s v="Especially Mini"/>
    <s v="Furniture"/>
    <x v="5"/>
    <m/>
    <n v="90"/>
    <n v="11306.15"/>
    <m/>
    <d v="2025-06-30T00:00:00"/>
    <d v="2025-08-07T00:00:00"/>
    <s v="discon"/>
    <x v="0"/>
    <s v="Especially Mini"/>
    <s v="Furniture"/>
    <s v="Abc Pvt Ltd"/>
    <x v="2650"/>
    <x v="2"/>
    <x v="5"/>
    <n v="0"/>
    <n v="90"/>
    <n v="11306.15"/>
    <n v="0"/>
    <x v="1"/>
    <x v="1"/>
  </r>
  <r>
    <s v="P7209"/>
    <s v="Try Plus"/>
    <s v="Furniture"/>
    <x v="0"/>
    <n v="174"/>
    <n v="84"/>
    <n v="1621.28"/>
    <n v="282102.71999999997"/>
    <d v="2025-01-22T00:00:00"/>
    <d v="2025-08-28T00:00:00"/>
    <s v="Actv"/>
    <x v="4"/>
    <s v="Try Plus"/>
    <s v="Furniture"/>
    <s v="Global Traders"/>
    <x v="985"/>
    <x v="2"/>
    <x v="0"/>
    <n v="174"/>
    <n v="84"/>
    <n v="1621.28"/>
    <n v="282102.71999999997"/>
    <x v="0"/>
    <x v="0"/>
  </r>
  <r>
    <s v="P4689"/>
    <s v="vote mini"/>
    <s v="Clothing"/>
    <x v="4"/>
    <n v="171"/>
    <n v="43"/>
    <n v="7657.65"/>
    <n v="1309458.1499999999"/>
    <d v="2025-02-24T00:00:00"/>
    <d v="2025-08-25T00:00:00"/>
    <m/>
    <x v="0"/>
    <s v="Vote Mini"/>
    <s v="Clothing"/>
    <s v="Retailmart Inc"/>
    <x v="2381"/>
    <x v="0"/>
    <x v="4"/>
    <n v="171"/>
    <n v="43"/>
    <n v="7657.65"/>
    <n v="1309458.1499999999"/>
    <x v="0"/>
    <x v="0"/>
  </r>
  <r>
    <s v="P3373"/>
    <s v="Land Lite"/>
    <s v="Groceries"/>
    <x v="3"/>
    <n v="68"/>
    <n v="70"/>
    <n v="8062.82"/>
    <n v="548271.76"/>
    <d v="2025-07-06T00:00:00"/>
    <d v="2025-10-08T00:00:00"/>
    <s v="discontinued"/>
    <x v="1"/>
    <s v="Land Lite"/>
    <s v="Groceries"/>
    <s v="Quickstock"/>
    <x v="2651"/>
    <x v="4"/>
    <x v="3"/>
    <n v="68"/>
    <n v="70"/>
    <n v="8062.82"/>
    <n v="548271.76"/>
    <x v="2"/>
    <x v="1"/>
  </r>
  <r>
    <s v="P5834"/>
    <s v="Marriage Mini"/>
    <s v="Groceries"/>
    <x v="1"/>
    <n v="47"/>
    <n v="98"/>
    <n v="16750.53"/>
    <n v="787274.90999999992"/>
    <d v="2025-01-13T00:00:00"/>
    <d v="2025-07-30T00:00:00"/>
    <s v="active"/>
    <x v="4"/>
    <s v="Marriage Mini"/>
    <s v="Groceries"/>
    <s v="Omni Suppliers"/>
    <x v="226"/>
    <x v="4"/>
    <x v="1"/>
    <n v="47"/>
    <n v="98"/>
    <n v="16750.53"/>
    <n v="787274.90999999992"/>
    <x v="2"/>
    <x v="1"/>
  </r>
  <r>
    <s v="P2307"/>
    <s v="Summer X"/>
    <s v="Groceries"/>
    <x v="5"/>
    <n v="120"/>
    <m/>
    <n v="11710.12"/>
    <n v="1405214.4"/>
    <d v="2025-06-11T00:00:00"/>
    <d v="2025-08-21T00:00:00"/>
    <s v="discon"/>
    <x v="0"/>
    <s v="Summer X"/>
    <s v="Groceries"/>
    <s v="Abc Pvt Ltd"/>
    <x v="2652"/>
    <x v="4"/>
    <x v="5"/>
    <n v="120"/>
    <n v="0"/>
    <n v="11710.12"/>
    <n v="1405214.4000000001"/>
    <x v="0"/>
    <x v="0"/>
  </r>
  <r>
    <s v="P3080"/>
    <s v="Career Lite"/>
    <s v="Groceries"/>
    <x v="2"/>
    <n v="183"/>
    <n v="48"/>
    <n v="5861.49"/>
    <n v="1072652.67"/>
    <d v="2025-06-16T00:00:00"/>
    <d v="2025-08-18T00:00:00"/>
    <s v="Inactive"/>
    <x v="2"/>
    <s v="Career Lite"/>
    <s v="Groceries"/>
    <s v=""/>
    <x v="2443"/>
    <x v="4"/>
    <x v="2"/>
    <n v="183"/>
    <n v="48"/>
    <n v="5861.49"/>
    <n v="1072652.67"/>
    <x v="0"/>
    <x v="0"/>
  </r>
  <r>
    <s v="P1201"/>
    <s v="Red Max"/>
    <s v="Toys"/>
    <x v="0"/>
    <n v="17"/>
    <n v="66"/>
    <n v="5754.06"/>
    <n v="97819.02"/>
    <d v="2025-07-05T00:00:00"/>
    <d v="2025-09-23T00:00:00"/>
    <s v="Inactive"/>
    <x v="3"/>
    <s v="Red Max"/>
    <s v="Toys"/>
    <s v="Global Traders"/>
    <x v="675"/>
    <x v="1"/>
    <x v="0"/>
    <n v="17"/>
    <n v="66"/>
    <n v="5754.06"/>
    <n v="97819.02"/>
    <x v="2"/>
    <x v="1"/>
  </r>
  <r>
    <s v="P9265"/>
    <s v="Thing Mini"/>
    <s v="Groceries"/>
    <x v="1"/>
    <n v="95"/>
    <n v="64"/>
    <n v="9782.68"/>
    <n v="929354.6"/>
    <d v="2025-04-11T00:00:00"/>
    <d v="2025-09-24T00:00:00"/>
    <m/>
    <x v="2"/>
    <s v="Thing Mini"/>
    <s v="Groceries"/>
    <s v="Omni Suppliers"/>
    <x v="2653"/>
    <x v="4"/>
    <x v="1"/>
    <n v="95"/>
    <n v="64"/>
    <n v="9782.68"/>
    <n v="929354.6"/>
    <x v="0"/>
    <x v="0"/>
  </r>
  <r>
    <s v="P3202"/>
    <s v="Sell Max"/>
    <s v="Furniture"/>
    <x v="1"/>
    <n v="182"/>
    <n v="86"/>
    <n v="3100.13"/>
    <n v="564223.66"/>
    <d v="2025-04-15T00:00:00"/>
    <d v="2025-10-07T00:00:00"/>
    <s v="discon"/>
    <x v="4"/>
    <s v="Sell Max"/>
    <s v="Furniture"/>
    <s v="Omni Suppliers"/>
    <x v="2007"/>
    <x v="2"/>
    <x v="1"/>
    <n v="182"/>
    <n v="86"/>
    <n v="3100.13"/>
    <n v="564223.66"/>
    <x v="0"/>
    <x v="0"/>
  </r>
  <r>
    <s v="P7317"/>
    <s v="Model Pro"/>
    <s v="Furniture"/>
    <x v="0"/>
    <n v="73"/>
    <n v="52"/>
    <n v="8762.2999999999993"/>
    <n v="639647.89999999991"/>
    <d v="2025-02-14T00:00:00"/>
    <d v="2025-08-13T00:00:00"/>
    <s v="Actv"/>
    <x v="0"/>
    <s v="Model Pro"/>
    <s v="Furniture"/>
    <s v="Global Traders"/>
    <x v="2654"/>
    <x v="2"/>
    <x v="0"/>
    <n v="73"/>
    <n v="52"/>
    <n v="8762.2999999999993"/>
    <n v="639647.89999999991"/>
    <x v="0"/>
    <x v="0"/>
  </r>
  <r>
    <s v="P9334"/>
    <s v="Reach X"/>
    <s v="Toys"/>
    <x v="3"/>
    <n v="25"/>
    <n v="30"/>
    <n v="6389.82"/>
    <n v="159745.5"/>
    <d v="2025-02-18T00:00:00"/>
    <d v="2025-08-20T00:00:00"/>
    <m/>
    <x v="2"/>
    <s v="Reach X"/>
    <s v="Toys"/>
    <s v="Quickstock"/>
    <x v="1326"/>
    <x v="1"/>
    <x v="3"/>
    <n v="25"/>
    <n v="30"/>
    <n v="6389.82"/>
    <n v="159745.5"/>
    <x v="2"/>
    <x v="1"/>
  </r>
  <r>
    <s v="P3074"/>
    <s v="strategy max"/>
    <s v="Groceries"/>
    <x v="3"/>
    <n v="134"/>
    <n v="20"/>
    <n v="1045.58"/>
    <n v="140107.72"/>
    <d v="2025-07-04T00:00:00"/>
    <d v="2025-07-25T00:00:00"/>
    <m/>
    <x v="3"/>
    <s v="Strategy Max"/>
    <s v="Groceries"/>
    <s v="Quickstock"/>
    <x v="1970"/>
    <x v="4"/>
    <x v="3"/>
    <n v="134"/>
    <n v="20"/>
    <n v="1045.58"/>
    <n v="140107.72"/>
    <x v="0"/>
    <x v="0"/>
  </r>
  <r>
    <s v="P3102"/>
    <s v="Standard Lite"/>
    <s v="Furniture"/>
    <x v="3"/>
    <n v="142"/>
    <n v="55"/>
    <n v="8038.88"/>
    <n v="1141520.96"/>
    <d v="2025-04-29T00:00:00"/>
    <d v="2025-07-26T00:00:00"/>
    <s v="Inactive"/>
    <x v="1"/>
    <s v="Standard Lite"/>
    <s v="Furniture"/>
    <s v="Quickstock"/>
    <x v="2655"/>
    <x v="2"/>
    <x v="3"/>
    <n v="142"/>
    <n v="55"/>
    <n v="8038.88"/>
    <n v="1141520.96"/>
    <x v="0"/>
    <x v="0"/>
  </r>
  <r>
    <s v="P7027"/>
    <s v="Report X"/>
    <s v="Electronics"/>
    <x v="3"/>
    <n v="58"/>
    <n v="95"/>
    <n v="1577.9"/>
    <n v="91518.200000000012"/>
    <d v="2025-04-27T00:00:00"/>
    <d v="2025-07-17T00:00:00"/>
    <s v="active"/>
    <x v="4"/>
    <s v="Report X"/>
    <s v="Electronics"/>
    <s v="Quickstock"/>
    <x v="2656"/>
    <x v="3"/>
    <x v="3"/>
    <n v="58"/>
    <n v="95"/>
    <n v="1577.9"/>
    <n v="91518.200000000012"/>
    <x v="2"/>
    <x v="1"/>
  </r>
  <r>
    <s v="P8075"/>
    <s v="Her Pro"/>
    <s v="Toys"/>
    <x v="3"/>
    <n v="47"/>
    <n v="33"/>
    <n v="12320.27"/>
    <n v="579052.69000000006"/>
    <d v="2025-06-02T00:00:00"/>
    <d v="2025-09-11T00:00:00"/>
    <s v="discontinued"/>
    <x v="0"/>
    <s v="Her Pro"/>
    <s v="Toys"/>
    <s v="Quickstock"/>
    <x v="672"/>
    <x v="1"/>
    <x v="3"/>
    <n v="47"/>
    <n v="33"/>
    <n v="12320.27"/>
    <n v="579052.69000000006"/>
    <x v="0"/>
    <x v="0"/>
  </r>
  <r>
    <s v="P7210"/>
    <s v="Weight Pro"/>
    <s v="Electronics"/>
    <x v="4"/>
    <n v="76"/>
    <n v="28"/>
    <n v="17356.89"/>
    <n v="1319123.6399999999"/>
    <d v="2025-02-20T00:00:00"/>
    <d v="2025-08-13T00:00:00"/>
    <m/>
    <x v="4"/>
    <s v="Weight Pro"/>
    <s v="Electronics"/>
    <s v="Retailmart Inc"/>
    <x v="2657"/>
    <x v="3"/>
    <x v="4"/>
    <n v="76"/>
    <n v="28"/>
    <n v="17356.89"/>
    <n v="1319123.6399999999"/>
    <x v="0"/>
    <x v="0"/>
  </r>
  <r>
    <s v="P1690"/>
    <s v="Mission Lite"/>
    <s v="Furniture"/>
    <x v="0"/>
    <m/>
    <n v="99"/>
    <n v="507.29"/>
    <m/>
    <d v="2025-01-27T00:00:00"/>
    <d v="2025-07-22T00:00:00"/>
    <s v="discontinued"/>
    <x v="2"/>
    <s v="Mission Lite"/>
    <s v="Furniture"/>
    <s v="Global Traders"/>
    <x v="2658"/>
    <x v="2"/>
    <x v="0"/>
    <n v="0"/>
    <n v="99"/>
    <n v="507.29"/>
    <n v="0"/>
    <x v="1"/>
    <x v="1"/>
  </r>
  <r>
    <s v="P7074"/>
    <s v="Provide Max"/>
    <s v="Toys"/>
    <x v="0"/>
    <n v="92"/>
    <n v="86"/>
    <n v="8790.5400000000009"/>
    <n v="808729.68"/>
    <d v="2025-06-19T00:00:00"/>
    <d v="2025-07-23T00:00:00"/>
    <s v="discontinued"/>
    <x v="0"/>
    <s v="Provide Max"/>
    <s v="Toys"/>
    <s v="Global Traders"/>
    <x v="1657"/>
    <x v="1"/>
    <x v="0"/>
    <n v="92"/>
    <n v="86"/>
    <n v="8790.5400000000009"/>
    <n v="808729.68"/>
    <x v="0"/>
    <x v="0"/>
  </r>
  <r>
    <s v="P6274"/>
    <s v="Couple Lite"/>
    <s v="Groceries"/>
    <x v="3"/>
    <n v="159"/>
    <n v="75"/>
    <n v="4796.59"/>
    <n v="762657.81"/>
    <d v="2025-05-24T00:00:00"/>
    <d v="2025-09-04T00:00:00"/>
    <s v="Actv"/>
    <x v="2"/>
    <s v="Couple Lite"/>
    <s v="Groceries"/>
    <s v="Quickstock"/>
    <x v="2659"/>
    <x v="4"/>
    <x v="3"/>
    <n v="159"/>
    <n v="75"/>
    <n v="4796.59"/>
    <n v="762657.81"/>
    <x v="0"/>
    <x v="0"/>
  </r>
  <r>
    <s v="P7288"/>
    <s v="Happen Pro"/>
    <s v="Clothing"/>
    <x v="5"/>
    <n v="185"/>
    <n v="25"/>
    <n v="17892"/>
    <n v="3310020"/>
    <d v="2025-01-26T00:00:00"/>
    <d v="2025-09-26T00:00:00"/>
    <m/>
    <x v="1"/>
    <s v="Happen Pro"/>
    <s v="Clothing"/>
    <s v="Abc Pvt Ltd"/>
    <x v="1719"/>
    <x v="0"/>
    <x v="5"/>
    <n v="185"/>
    <n v="25"/>
    <n v="17892"/>
    <n v="3310020"/>
    <x v="0"/>
    <x v="0"/>
  </r>
  <r>
    <s v="P1787"/>
    <s v="Operation Mini"/>
    <s v="Furniture"/>
    <x v="0"/>
    <n v="27"/>
    <n v="59"/>
    <n v="16358.65"/>
    <n v="441683.55"/>
    <d v="2025-06-05T00:00:00"/>
    <d v="2025-08-16T00:00:00"/>
    <s v="Actv"/>
    <x v="2"/>
    <s v="Operation Mini"/>
    <s v="Furniture"/>
    <s v="Global Traders"/>
    <x v="2660"/>
    <x v="2"/>
    <x v="0"/>
    <n v="27"/>
    <n v="59"/>
    <n v="16358.65"/>
    <n v="441683.55"/>
    <x v="2"/>
    <x v="1"/>
  </r>
  <r>
    <s v="P5907"/>
    <s v="Establish Plus"/>
    <s v="Electronics"/>
    <x v="4"/>
    <n v="22"/>
    <n v="76"/>
    <n v="16571.099999999999"/>
    <n v="364564.2"/>
    <d v="2025-01-24T00:00:00"/>
    <d v="2025-09-14T00:00:00"/>
    <s v="active"/>
    <x v="0"/>
    <s v="Establish Plus"/>
    <s v="Electronics"/>
    <s v="Retailmart Inc"/>
    <x v="759"/>
    <x v="3"/>
    <x v="4"/>
    <n v="22"/>
    <n v="76"/>
    <n v="16571.099999999999"/>
    <n v="364564.19999999995"/>
    <x v="2"/>
    <x v="1"/>
  </r>
  <r>
    <s v="P9335"/>
    <s v="remain max"/>
    <s v="Groceries"/>
    <x v="1"/>
    <n v="182"/>
    <n v="84"/>
    <n v="14829.31"/>
    <n v="2698934.42"/>
    <d v="2025-05-20T00:00:00"/>
    <d v="2025-09-13T00:00:00"/>
    <s v="active"/>
    <x v="2"/>
    <s v="Remain Max"/>
    <s v="Groceries"/>
    <s v="Omni Suppliers"/>
    <x v="83"/>
    <x v="4"/>
    <x v="1"/>
    <n v="182"/>
    <n v="84"/>
    <n v="14829.31"/>
    <n v="2698934.42"/>
    <x v="0"/>
    <x v="0"/>
  </r>
  <r>
    <s v="P5470"/>
    <s v="Summer Plus"/>
    <s v="Electronics"/>
    <x v="0"/>
    <n v="164"/>
    <n v="71"/>
    <n v="11289.41"/>
    <n v="1851463.24"/>
    <d v="2025-04-14T00:00:00"/>
    <d v="2025-08-30T00:00:00"/>
    <s v="active"/>
    <x v="4"/>
    <s v="Summer Plus"/>
    <s v="Electronics"/>
    <s v="Global Traders"/>
    <x v="1132"/>
    <x v="3"/>
    <x v="0"/>
    <n v="164"/>
    <n v="71"/>
    <n v="11289.41"/>
    <n v="1851463.24"/>
    <x v="0"/>
    <x v="0"/>
  </r>
  <r>
    <s v="P8717"/>
    <s v="Among X"/>
    <s v="Electronics"/>
    <x v="2"/>
    <n v="43"/>
    <n v="93"/>
    <n v="10196.129999999999"/>
    <n v="438433.59"/>
    <d v="2025-05-28T00:00:00"/>
    <d v="2025-09-12T00:00:00"/>
    <s v="discontinued"/>
    <x v="3"/>
    <s v="Among X"/>
    <s v="Electronics"/>
    <s v=""/>
    <x v="2661"/>
    <x v="3"/>
    <x v="2"/>
    <n v="43"/>
    <n v="93"/>
    <n v="10196.129999999999"/>
    <n v="438433.58999999997"/>
    <x v="2"/>
    <x v="1"/>
  </r>
  <r>
    <s v="P1524"/>
    <s v="Watch X"/>
    <s v="Groceries"/>
    <x v="0"/>
    <n v="168"/>
    <n v="31"/>
    <n v="12140.37"/>
    <n v="2039582.16"/>
    <d v="2025-06-25T00:00:00"/>
    <d v="2025-07-27T00:00:00"/>
    <s v="active"/>
    <x v="1"/>
    <s v="Watch X"/>
    <s v="Groceries"/>
    <s v="Global Traders"/>
    <x v="2662"/>
    <x v="4"/>
    <x v="0"/>
    <n v="168"/>
    <n v="31"/>
    <n v="12140.37"/>
    <n v="2039582.1600000001"/>
    <x v="0"/>
    <x v="0"/>
  </r>
  <r>
    <s v="P9113"/>
    <s v="Establish Max"/>
    <s v="Toys"/>
    <x v="4"/>
    <m/>
    <n v="76"/>
    <n v="3855.47"/>
    <m/>
    <d v="2025-03-05T00:00:00"/>
    <d v="2025-09-13T00:00:00"/>
    <s v="discon"/>
    <x v="1"/>
    <s v="Establish Max"/>
    <s v="Toys"/>
    <s v="Retailmart Inc"/>
    <x v="791"/>
    <x v="1"/>
    <x v="4"/>
    <n v="0"/>
    <n v="76"/>
    <n v="3855.47"/>
    <n v="0"/>
    <x v="1"/>
    <x v="1"/>
  </r>
  <r>
    <s v="P3238"/>
    <s v="Deal Lite"/>
    <s v="Furniture"/>
    <x v="5"/>
    <n v="136"/>
    <n v="79"/>
    <n v="1591.57"/>
    <n v="216453.52"/>
    <d v="2025-01-28T00:00:00"/>
    <d v="2025-08-22T00:00:00"/>
    <s v="discontinued"/>
    <x v="0"/>
    <s v="Deal Lite"/>
    <s v="Furniture"/>
    <s v="Abc Pvt Ltd"/>
    <x v="2049"/>
    <x v="2"/>
    <x v="5"/>
    <n v="136"/>
    <n v="79"/>
    <n v="1591.57"/>
    <n v="216453.52"/>
    <x v="0"/>
    <x v="0"/>
  </r>
  <r>
    <s v="P9152"/>
    <s v="Section Pro"/>
    <s v="Clothing"/>
    <x v="4"/>
    <n v="51"/>
    <n v="81"/>
    <n v="7831.26"/>
    <n v="399394.26"/>
    <d v="2025-01-27T00:00:00"/>
    <d v="2025-09-20T00:00:00"/>
    <s v="Inactive"/>
    <x v="2"/>
    <s v="Section Pro"/>
    <s v="Clothing"/>
    <s v="Retailmart Inc"/>
    <x v="2663"/>
    <x v="0"/>
    <x v="4"/>
    <n v="51"/>
    <n v="81"/>
    <n v="7831.26"/>
    <n v="399394.26"/>
    <x v="2"/>
    <x v="1"/>
  </r>
  <r>
    <s v="P2287"/>
    <s v="Drug Plus"/>
    <s v="Clothing"/>
    <x v="0"/>
    <m/>
    <n v="64"/>
    <n v="1208.3599999999999"/>
    <m/>
    <d v="2025-02-10T00:00:00"/>
    <d v="2025-09-03T00:00:00"/>
    <s v="discon"/>
    <x v="3"/>
    <s v="Drug Plus"/>
    <s v="Clothing"/>
    <s v="Global Traders"/>
    <x v="2664"/>
    <x v="0"/>
    <x v="0"/>
    <n v="0"/>
    <n v="64"/>
    <n v="1208.3599999999999"/>
    <n v="0"/>
    <x v="1"/>
    <x v="1"/>
  </r>
  <r>
    <s v="P4902"/>
    <s v="Go X"/>
    <s v="Electronics"/>
    <x v="5"/>
    <n v="94"/>
    <n v="76"/>
    <n v="1507.8"/>
    <n v="141733.20000000001"/>
    <d v="2025-04-30T00:00:00"/>
    <d v="2025-07-14T00:00:00"/>
    <s v="Inactive"/>
    <x v="3"/>
    <s v="Go X"/>
    <s v="Electronics"/>
    <s v="Abc Pvt Ltd"/>
    <x v="227"/>
    <x v="3"/>
    <x v="5"/>
    <n v="94"/>
    <n v="76"/>
    <n v="1507.8"/>
    <n v="141733.19999999998"/>
    <x v="0"/>
    <x v="0"/>
  </r>
  <r>
    <s v="P4138"/>
    <s v="Green Lite"/>
    <s v="Furniture"/>
    <x v="0"/>
    <n v="45"/>
    <n v="29"/>
    <n v="7326.54"/>
    <n v="329694.3"/>
    <d v="2025-05-24T00:00:00"/>
    <d v="2025-09-16T00:00:00"/>
    <s v="Inactive"/>
    <x v="3"/>
    <s v="Green Lite"/>
    <s v="Furniture"/>
    <s v="Global Traders"/>
    <x v="2665"/>
    <x v="2"/>
    <x v="0"/>
    <n v="45"/>
    <n v="29"/>
    <n v="7326.54"/>
    <n v="329694.3"/>
    <x v="0"/>
    <x v="0"/>
  </r>
  <r>
    <s v="P8051"/>
    <s v="Four Plus"/>
    <s v="Groceries"/>
    <x v="0"/>
    <n v="48"/>
    <n v="42"/>
    <n v="9600.11"/>
    <n v="460805.28"/>
    <d v="2025-03-20T00:00:00"/>
    <d v="2025-07-30T00:00:00"/>
    <s v="active"/>
    <x v="3"/>
    <s v="Four Plus"/>
    <s v="Groceries"/>
    <s v="Global Traders"/>
    <x v="2666"/>
    <x v="4"/>
    <x v="0"/>
    <n v="48"/>
    <n v="42"/>
    <n v="9600.11"/>
    <n v="460805.28"/>
    <x v="0"/>
    <x v="0"/>
  </r>
  <r>
    <s v="P4288"/>
    <s v="Time Max"/>
    <s v="Electronics"/>
    <x v="4"/>
    <n v="174"/>
    <n v="55"/>
    <n v="5836.51"/>
    <n v="1015552.74"/>
    <d v="2025-06-13T00:00:00"/>
    <d v="2025-09-22T00:00:00"/>
    <s v="Inactive"/>
    <x v="4"/>
    <s v="Time Max"/>
    <s v="Electronics"/>
    <s v="Retailmart Inc"/>
    <x v="2667"/>
    <x v="3"/>
    <x v="4"/>
    <n v="174"/>
    <n v="55"/>
    <n v="5836.51"/>
    <n v="1015552.74"/>
    <x v="0"/>
    <x v="0"/>
  </r>
  <r>
    <s v="P9298"/>
    <s v="Suffer Lite"/>
    <s v="Furniture"/>
    <x v="5"/>
    <n v="8"/>
    <m/>
    <n v="14174.21"/>
    <n v="113393.68"/>
    <d v="2025-05-23T00:00:00"/>
    <d v="2025-07-18T00:00:00"/>
    <s v="active"/>
    <x v="0"/>
    <s v="Suffer Lite"/>
    <s v="Furniture"/>
    <s v="Abc Pvt Ltd"/>
    <x v="772"/>
    <x v="2"/>
    <x v="5"/>
    <n v="8"/>
    <n v="0"/>
    <n v="14174.21"/>
    <n v="113393.68"/>
    <x v="0"/>
    <x v="0"/>
  </r>
  <r>
    <s v="P9813"/>
    <s v="Gun Max"/>
    <s v="Electronics"/>
    <x v="2"/>
    <n v="144"/>
    <n v="72"/>
    <n v="15961.43"/>
    <n v="2298445.92"/>
    <d v="2025-06-23T00:00:00"/>
    <d v="2025-07-21T00:00:00"/>
    <m/>
    <x v="3"/>
    <s v="Gun Max"/>
    <s v="Electronics"/>
    <s v=""/>
    <x v="2668"/>
    <x v="3"/>
    <x v="2"/>
    <n v="144"/>
    <n v="72"/>
    <n v="15961.43"/>
    <n v="2298445.92"/>
    <x v="0"/>
    <x v="0"/>
  </r>
  <r>
    <s v="P3446"/>
    <s v="Rise Lite"/>
    <s v="Toys"/>
    <x v="3"/>
    <n v="18"/>
    <n v="89"/>
    <n v="1795.22"/>
    <n v="32313.96"/>
    <d v="2025-07-08T00:00:00"/>
    <d v="2025-08-03T00:00:00"/>
    <s v="discon"/>
    <x v="0"/>
    <s v="Rise Lite"/>
    <s v="Toys"/>
    <s v="Quickstock"/>
    <x v="504"/>
    <x v="1"/>
    <x v="3"/>
    <n v="18"/>
    <n v="89"/>
    <n v="1795.22"/>
    <n v="32313.96"/>
    <x v="2"/>
    <x v="1"/>
  </r>
  <r>
    <s v="P8087"/>
    <s v="Last X"/>
    <s v="Clothing"/>
    <x v="4"/>
    <n v="19"/>
    <m/>
    <n v="4148.41"/>
    <n v="78819.789999999994"/>
    <d v="2025-04-18T00:00:00"/>
    <d v="2025-07-14T00:00:00"/>
    <s v="discon"/>
    <x v="1"/>
    <s v="Last X"/>
    <s v="Clothing"/>
    <s v="Retailmart Inc"/>
    <x v="2269"/>
    <x v="0"/>
    <x v="4"/>
    <n v="19"/>
    <n v="0"/>
    <n v="4148.41"/>
    <n v="78819.789999999994"/>
    <x v="0"/>
    <x v="0"/>
  </r>
  <r>
    <s v="P1803"/>
    <s v="Story Mini"/>
    <s v="Clothing"/>
    <x v="0"/>
    <n v="132"/>
    <n v="83"/>
    <n v="18403.330000000002"/>
    <n v="2429239.56"/>
    <d v="2025-06-08T00:00:00"/>
    <d v="2025-09-14T00:00:00"/>
    <m/>
    <x v="1"/>
    <s v="Story Mini"/>
    <s v="Clothing"/>
    <s v="Global Traders"/>
    <x v="2669"/>
    <x v="0"/>
    <x v="0"/>
    <n v="132"/>
    <n v="83"/>
    <n v="18403.330000000002"/>
    <n v="2429239.56"/>
    <x v="0"/>
    <x v="0"/>
  </r>
  <r>
    <s v="P5182"/>
    <s v="Activity Lite"/>
    <s v="Clothing"/>
    <x v="0"/>
    <n v="34"/>
    <n v="20"/>
    <n v="13430.98"/>
    <n v="456653.32"/>
    <d v="2025-06-05T00:00:00"/>
    <d v="2025-08-25T00:00:00"/>
    <s v="Actv"/>
    <x v="4"/>
    <s v="Activity Lite"/>
    <s v="Clothing"/>
    <s v="Global Traders"/>
    <x v="1380"/>
    <x v="0"/>
    <x v="0"/>
    <n v="34"/>
    <n v="20"/>
    <n v="13430.98"/>
    <n v="456653.32"/>
    <x v="0"/>
    <x v="0"/>
  </r>
  <r>
    <s v="P6136"/>
    <s v="Color Pro"/>
    <s v="Electronics"/>
    <x v="5"/>
    <n v="67"/>
    <n v="48"/>
    <n v="18404.02"/>
    <n v="1233069.3400000001"/>
    <d v="2025-03-29T00:00:00"/>
    <d v="2025-08-12T00:00:00"/>
    <s v="Inactive"/>
    <x v="0"/>
    <s v="Color Pro"/>
    <s v="Electronics"/>
    <s v="Abc Pvt Ltd"/>
    <x v="1353"/>
    <x v="3"/>
    <x v="5"/>
    <n v="67"/>
    <n v="48"/>
    <n v="18404.02"/>
    <n v="1233069.3400000001"/>
    <x v="0"/>
    <x v="0"/>
  </r>
  <r>
    <s v="P9863"/>
    <s v="Hundred Plus"/>
    <s v="Electronics"/>
    <x v="0"/>
    <n v="150"/>
    <n v="56"/>
    <n v="8902.52"/>
    <n v="1335378"/>
    <d v="2025-02-11T00:00:00"/>
    <d v="2025-09-20T00:00:00"/>
    <s v="Inactive"/>
    <x v="3"/>
    <s v="Hundred Plus"/>
    <s v="Electronics"/>
    <s v="Global Traders"/>
    <x v="2670"/>
    <x v="3"/>
    <x v="0"/>
    <n v="150"/>
    <n v="56"/>
    <n v="8902.52"/>
    <n v="1335378"/>
    <x v="0"/>
    <x v="0"/>
  </r>
  <r>
    <s v="P4233"/>
    <s v="Lead X"/>
    <s v="Groceries"/>
    <x v="2"/>
    <n v="87"/>
    <n v="84"/>
    <n v="2045.25"/>
    <n v="177936.75"/>
    <d v="2025-03-24T00:00:00"/>
    <d v="2025-10-12T00:00:00"/>
    <s v="discontinued"/>
    <x v="3"/>
    <s v="Lead X"/>
    <s v="Groceries"/>
    <s v=""/>
    <x v="2671"/>
    <x v="4"/>
    <x v="2"/>
    <n v="87"/>
    <n v="84"/>
    <n v="2045.25"/>
    <n v="177936.75"/>
    <x v="0"/>
    <x v="0"/>
  </r>
  <r>
    <s v="P5872"/>
    <s v="Detail Lite"/>
    <s v="Electronics"/>
    <x v="2"/>
    <n v="155"/>
    <n v="97"/>
    <n v="10015.93"/>
    <n v="1552469.15"/>
    <d v="2025-06-16T00:00:00"/>
    <d v="2025-07-18T00:00:00"/>
    <s v="active"/>
    <x v="0"/>
    <s v="Detail Lite"/>
    <s v="Electronics"/>
    <s v=""/>
    <x v="2027"/>
    <x v="3"/>
    <x v="2"/>
    <n v="155"/>
    <n v="97"/>
    <n v="10015.93"/>
    <n v="1552469.1500000001"/>
    <x v="0"/>
    <x v="0"/>
  </r>
  <r>
    <s v="P5753"/>
    <s v="Travel Plus"/>
    <s v="Groceries"/>
    <x v="0"/>
    <n v="41"/>
    <n v="60"/>
    <n v="7995.22"/>
    <n v="327804.02"/>
    <d v="2025-02-24T00:00:00"/>
    <d v="2025-10-11T00:00:00"/>
    <s v="discon"/>
    <x v="3"/>
    <s v="Travel Plus"/>
    <s v="Groceries"/>
    <s v="Global Traders"/>
    <x v="1202"/>
    <x v="4"/>
    <x v="0"/>
    <n v="41"/>
    <n v="60"/>
    <n v="7995.22"/>
    <n v="327804.02"/>
    <x v="2"/>
    <x v="1"/>
  </r>
  <r>
    <s v="P1740"/>
    <s v="Bag Lite"/>
    <s v="Electronics"/>
    <x v="1"/>
    <n v="88"/>
    <n v="96"/>
    <n v="2259.33"/>
    <n v="198821.04"/>
    <d v="2025-06-16T00:00:00"/>
    <d v="2025-09-09T00:00:00"/>
    <s v="discon"/>
    <x v="0"/>
    <s v="Bag Lite"/>
    <s v="Electronics"/>
    <s v="Omni Suppliers"/>
    <x v="2599"/>
    <x v="3"/>
    <x v="1"/>
    <n v="88"/>
    <n v="96"/>
    <n v="2259.33"/>
    <n v="198821.03999999998"/>
    <x v="2"/>
    <x v="1"/>
  </r>
  <r>
    <s v="P1760"/>
    <s v="Could Max"/>
    <s v="Electronics"/>
    <x v="0"/>
    <n v="168"/>
    <n v="21"/>
    <n v="8537.0300000000007"/>
    <n v="1434221.04"/>
    <d v="2025-04-06T00:00:00"/>
    <d v="2025-07-23T00:00:00"/>
    <s v="active"/>
    <x v="0"/>
    <s v="Could Max"/>
    <s v="Electronics"/>
    <s v="Global Traders"/>
    <x v="1985"/>
    <x v="3"/>
    <x v="0"/>
    <n v="168"/>
    <n v="21"/>
    <n v="8537.0300000000007"/>
    <n v="1434221.04"/>
    <x v="0"/>
    <x v="0"/>
  </r>
  <r>
    <s v="P3781"/>
    <s v="Large Mini"/>
    <s v="Groceries"/>
    <x v="5"/>
    <n v="178"/>
    <n v="29"/>
    <n v="2293.19"/>
    <n v="408187.82"/>
    <d v="2025-03-21T00:00:00"/>
    <d v="2025-08-21T00:00:00"/>
    <s v="discontinued"/>
    <x v="2"/>
    <s v="Large Mini"/>
    <s v="Groceries"/>
    <s v="Abc Pvt Ltd"/>
    <x v="2482"/>
    <x v="4"/>
    <x v="5"/>
    <n v="178"/>
    <n v="29"/>
    <n v="2293.19"/>
    <n v="408187.82"/>
    <x v="0"/>
    <x v="0"/>
  </r>
  <r>
    <s v="P2847"/>
    <s v="Age Plus"/>
    <s v="Groceries"/>
    <x v="1"/>
    <n v="199"/>
    <n v="75"/>
    <n v="2653.9"/>
    <n v="528126.1"/>
    <d v="2025-06-15T00:00:00"/>
    <d v="2025-08-07T00:00:00"/>
    <m/>
    <x v="1"/>
    <s v="Age Plus"/>
    <s v="Groceries"/>
    <s v="Omni Suppliers"/>
    <x v="2011"/>
    <x v="4"/>
    <x v="1"/>
    <n v="199"/>
    <n v="75"/>
    <n v="2653.9"/>
    <n v="528126.1"/>
    <x v="0"/>
    <x v="0"/>
  </r>
  <r>
    <s v="P5568"/>
    <s v="Six Pro"/>
    <s v="Groceries"/>
    <x v="3"/>
    <n v="186"/>
    <n v="58"/>
    <n v="19747.52"/>
    <n v="3673038.72"/>
    <d v="2025-03-22T00:00:00"/>
    <d v="2025-08-15T00:00:00"/>
    <s v="discon"/>
    <x v="1"/>
    <s v="Six Pro"/>
    <s v="Groceries"/>
    <s v="Quickstock"/>
    <x v="1727"/>
    <x v="4"/>
    <x v="3"/>
    <n v="186"/>
    <n v="58"/>
    <n v="19747.52"/>
    <n v="3673038.72"/>
    <x v="0"/>
    <x v="0"/>
  </r>
  <r>
    <s v="P9017"/>
    <s v="Nice Plus"/>
    <s v="Furniture"/>
    <x v="5"/>
    <n v="48"/>
    <n v="63"/>
    <n v="10948.88"/>
    <n v="525546.23999999999"/>
    <d v="2025-04-05T00:00:00"/>
    <d v="2025-08-17T00:00:00"/>
    <s v="active"/>
    <x v="2"/>
    <s v="Nice Plus"/>
    <s v="Furniture"/>
    <s v="Abc Pvt Ltd"/>
    <x v="2672"/>
    <x v="2"/>
    <x v="5"/>
    <n v="48"/>
    <n v="63"/>
    <n v="10948.88"/>
    <n v="525546.23999999999"/>
    <x v="2"/>
    <x v="1"/>
  </r>
  <r>
    <s v="P5809"/>
    <s v="With Mini"/>
    <s v="Furniture"/>
    <x v="4"/>
    <n v="178"/>
    <n v="76"/>
    <n v="8590.4500000000007"/>
    <n v="1529100.1"/>
    <d v="2025-06-15T00:00:00"/>
    <d v="2025-08-29T00:00:00"/>
    <s v="discontinued"/>
    <x v="3"/>
    <s v="With Mini"/>
    <s v="Furniture"/>
    <s v="Retailmart Inc"/>
    <x v="2673"/>
    <x v="2"/>
    <x v="4"/>
    <n v="178"/>
    <n v="76"/>
    <n v="8590.4500000000007"/>
    <n v="1529100.1"/>
    <x v="0"/>
    <x v="0"/>
  </r>
  <r>
    <s v="P8971"/>
    <s v="Business Pro"/>
    <s v="Furniture"/>
    <x v="3"/>
    <n v="137"/>
    <n v="69"/>
    <n v="9830.09"/>
    <n v="1346722.33"/>
    <d v="2025-03-10T00:00:00"/>
    <d v="2025-09-29T00:00:00"/>
    <s v="Inactive"/>
    <x v="4"/>
    <s v="Business Pro"/>
    <s v="Furniture"/>
    <s v="Quickstock"/>
    <x v="2674"/>
    <x v="2"/>
    <x v="3"/>
    <n v="137"/>
    <n v="69"/>
    <n v="9830.09"/>
    <n v="1346722.33"/>
    <x v="0"/>
    <x v="0"/>
  </r>
  <r>
    <s v="P2208"/>
    <s v="Apply Mini"/>
    <s v="Furniture"/>
    <x v="1"/>
    <n v="53"/>
    <m/>
    <n v="9764.1200000000008"/>
    <n v="517498.36"/>
    <d v="2025-06-06T00:00:00"/>
    <d v="2025-08-18T00:00:00"/>
    <s v="active"/>
    <x v="1"/>
    <s v="Apply Mini"/>
    <s v="Furniture"/>
    <s v="Omni Suppliers"/>
    <x v="150"/>
    <x v="2"/>
    <x v="1"/>
    <n v="53"/>
    <n v="0"/>
    <n v="9764.1200000000008"/>
    <n v="517498.36000000004"/>
    <x v="0"/>
    <x v="0"/>
  </r>
  <r>
    <s v="P4341"/>
    <s v="Account Lite"/>
    <s v="Groceries"/>
    <x v="1"/>
    <n v="94"/>
    <n v="63"/>
    <n v="1966.72"/>
    <n v="184871.67999999999"/>
    <d v="2025-06-25T00:00:00"/>
    <d v="2025-09-26T00:00:00"/>
    <s v="active"/>
    <x v="1"/>
    <s v="Account Lite"/>
    <s v="Groceries"/>
    <s v="Omni Suppliers"/>
    <x v="2675"/>
    <x v="4"/>
    <x v="1"/>
    <n v="94"/>
    <n v="63"/>
    <n v="1966.72"/>
    <n v="184871.67999999999"/>
    <x v="0"/>
    <x v="0"/>
  </r>
  <r>
    <s v="P1809"/>
    <s v="Defense Max"/>
    <s v="Furniture"/>
    <x v="0"/>
    <n v="0"/>
    <n v="42"/>
    <n v="17992.18"/>
    <n v="0"/>
    <d v="2025-03-29T00:00:00"/>
    <d v="2025-09-07T00:00:00"/>
    <s v="Actv"/>
    <x v="4"/>
    <s v="Defense Max"/>
    <s v="Furniture"/>
    <s v="Global Traders"/>
    <x v="2676"/>
    <x v="2"/>
    <x v="0"/>
    <n v="0"/>
    <n v="42"/>
    <n v="17992.18"/>
    <n v="0"/>
    <x v="1"/>
    <x v="1"/>
  </r>
  <r>
    <s v="P2233"/>
    <s v="Usually Plus"/>
    <s v="Clothing"/>
    <x v="0"/>
    <n v="5"/>
    <n v="72"/>
    <n v="2908.76"/>
    <n v="14543.8"/>
    <d v="2025-01-29T00:00:00"/>
    <d v="2025-08-31T00:00:00"/>
    <s v="discontinued"/>
    <x v="3"/>
    <s v="Usually Plus"/>
    <s v="Clothing"/>
    <s v="Global Traders"/>
    <x v="404"/>
    <x v="0"/>
    <x v="0"/>
    <n v="5"/>
    <n v="72"/>
    <n v="2908.76"/>
    <n v="14543.800000000001"/>
    <x v="2"/>
    <x v="1"/>
  </r>
  <r>
    <s v="P9034"/>
    <s v="These Mini"/>
    <s v="Furniture"/>
    <x v="4"/>
    <n v="64"/>
    <n v="24"/>
    <n v="15386.7"/>
    <n v="984748.8"/>
    <d v="2025-04-21T00:00:00"/>
    <d v="2025-10-02T00:00:00"/>
    <m/>
    <x v="4"/>
    <s v="These Mini"/>
    <s v="Furniture"/>
    <s v="Retailmart Inc"/>
    <x v="683"/>
    <x v="2"/>
    <x v="4"/>
    <n v="64"/>
    <n v="24"/>
    <n v="15386.7"/>
    <n v="984748.8"/>
    <x v="0"/>
    <x v="0"/>
  </r>
  <r>
    <s v="P1849"/>
    <s v="Director Mini"/>
    <s v="Toys"/>
    <x v="4"/>
    <n v="122"/>
    <n v="92"/>
    <n v="7936.09"/>
    <n v="968202.98"/>
    <d v="2025-03-03T00:00:00"/>
    <d v="2025-08-13T00:00:00"/>
    <s v="active"/>
    <x v="0"/>
    <s v="Director Mini"/>
    <s v="Toys"/>
    <s v="Retailmart Inc"/>
    <x v="2677"/>
    <x v="1"/>
    <x v="4"/>
    <n v="122"/>
    <n v="92"/>
    <n v="7936.09"/>
    <n v="968202.98"/>
    <x v="0"/>
    <x v="0"/>
  </r>
  <r>
    <s v="P4244"/>
    <s v="Cut X"/>
    <s v="Groceries"/>
    <x v="1"/>
    <n v="192"/>
    <n v="22"/>
    <n v="11965.02"/>
    <n v="2297283.84"/>
    <d v="2025-05-04T00:00:00"/>
    <d v="2025-08-19T00:00:00"/>
    <s v="discon"/>
    <x v="2"/>
    <s v="Cut X"/>
    <s v="Groceries"/>
    <s v="Omni Suppliers"/>
    <x v="2678"/>
    <x v="4"/>
    <x v="1"/>
    <n v="192"/>
    <n v="22"/>
    <n v="11965.02"/>
    <n v="2297283.84"/>
    <x v="0"/>
    <x v="0"/>
  </r>
  <r>
    <s v="P2591"/>
    <s v="Campaign Mini"/>
    <s v="Toys"/>
    <x v="1"/>
    <n v="17"/>
    <n v="44"/>
    <n v="13913"/>
    <n v="236521"/>
    <d v="2025-03-28T00:00:00"/>
    <d v="2025-07-20T00:00:00"/>
    <s v="active"/>
    <x v="3"/>
    <s v="Campaign Mini"/>
    <s v="Toys"/>
    <s v="Omni Suppliers"/>
    <x v="2679"/>
    <x v="1"/>
    <x v="1"/>
    <n v="17"/>
    <n v="44"/>
    <n v="13913"/>
    <n v="236521"/>
    <x v="2"/>
    <x v="1"/>
  </r>
  <r>
    <s v="P7950"/>
    <s v="North X"/>
    <s v="Electronics"/>
    <x v="1"/>
    <n v="135"/>
    <n v="44"/>
    <n v="5586.7"/>
    <n v="754204.5"/>
    <d v="2025-02-23T00:00:00"/>
    <d v="2025-08-08T00:00:00"/>
    <s v="active"/>
    <x v="0"/>
    <s v="North X"/>
    <s v="Electronics"/>
    <s v="Omni Suppliers"/>
    <x v="288"/>
    <x v="3"/>
    <x v="1"/>
    <n v="135"/>
    <n v="44"/>
    <n v="5586.7"/>
    <n v="754204.5"/>
    <x v="0"/>
    <x v="0"/>
  </r>
  <r>
    <s v="P9457"/>
    <s v="over pro"/>
    <s v="Furniture"/>
    <x v="0"/>
    <n v="116"/>
    <n v="43"/>
    <n v="16409.560000000001"/>
    <n v="1903508.96"/>
    <d v="2025-03-12T00:00:00"/>
    <d v="2025-08-21T00:00:00"/>
    <s v="active"/>
    <x v="2"/>
    <s v="Over Pro"/>
    <s v="Furniture"/>
    <s v="Global Traders"/>
    <x v="2680"/>
    <x v="2"/>
    <x v="0"/>
    <n v="116"/>
    <n v="43"/>
    <n v="16409.560000000001"/>
    <n v="1903508.9600000002"/>
    <x v="0"/>
    <x v="0"/>
  </r>
  <r>
    <s v="P7648"/>
    <s v="Capital Mini"/>
    <s v="Groceries"/>
    <x v="3"/>
    <n v="80"/>
    <n v="86"/>
    <n v="5421.2"/>
    <n v="433696"/>
    <d v="2025-05-04T00:00:00"/>
    <d v="2025-08-06T00:00:00"/>
    <s v="active"/>
    <x v="2"/>
    <s v="Capital Mini"/>
    <s v="Groceries"/>
    <s v="Quickstock"/>
    <x v="2681"/>
    <x v="4"/>
    <x v="3"/>
    <n v="80"/>
    <n v="86"/>
    <n v="5421.2"/>
    <n v="433696"/>
    <x v="2"/>
    <x v="1"/>
  </r>
  <r>
    <s v="P3519"/>
    <s v="Rest Pro"/>
    <s v="Furniture"/>
    <x v="5"/>
    <n v="69"/>
    <n v="30"/>
    <n v="11755.71"/>
    <n v="811143.99"/>
    <d v="2025-04-20T00:00:00"/>
    <d v="2025-09-14T00:00:00"/>
    <s v="active"/>
    <x v="1"/>
    <s v="Rest Pro"/>
    <s v="Furniture"/>
    <s v="Abc Pvt Ltd"/>
    <x v="1331"/>
    <x v="2"/>
    <x v="5"/>
    <n v="69"/>
    <n v="30"/>
    <n v="11755.71"/>
    <n v="811143.99"/>
    <x v="0"/>
    <x v="0"/>
  </r>
  <r>
    <s v="P4887"/>
    <s v="Reflect Mini"/>
    <s v="Toys"/>
    <x v="1"/>
    <n v="23"/>
    <n v="37"/>
    <n v="14165.39"/>
    <n v="325803.96999999997"/>
    <d v="2025-01-30T00:00:00"/>
    <d v="2025-08-10T00:00:00"/>
    <s v="active"/>
    <x v="2"/>
    <s v="Reflect Mini"/>
    <s v="Toys"/>
    <s v="Omni Suppliers"/>
    <x v="2682"/>
    <x v="1"/>
    <x v="1"/>
    <n v="23"/>
    <n v="37"/>
    <n v="14165.39"/>
    <n v="325803.96999999997"/>
    <x v="2"/>
    <x v="1"/>
  </r>
  <r>
    <s v="P1744"/>
    <s v="Society Max"/>
    <s v="Furniture"/>
    <x v="1"/>
    <m/>
    <n v="78"/>
    <n v="13965.56"/>
    <m/>
    <d v="2025-03-01T00:00:00"/>
    <d v="2025-07-30T00:00:00"/>
    <s v="active"/>
    <x v="3"/>
    <s v="Society Max"/>
    <s v="Furniture"/>
    <s v="Omni Suppliers"/>
    <x v="1602"/>
    <x v="2"/>
    <x v="1"/>
    <n v="0"/>
    <n v="78"/>
    <n v="13965.56"/>
    <n v="0"/>
    <x v="1"/>
    <x v="1"/>
  </r>
  <r>
    <s v="P5357"/>
    <s v="Woman Max"/>
    <s v="Groceries"/>
    <x v="1"/>
    <n v="18"/>
    <m/>
    <n v="11016.2"/>
    <n v="198291.6"/>
    <d v="2025-06-18T00:00:00"/>
    <d v="2025-08-07T00:00:00"/>
    <s v="Inactive"/>
    <x v="3"/>
    <s v="Woman Max"/>
    <s v="Groceries"/>
    <s v="Omni Suppliers"/>
    <x v="1989"/>
    <x v="4"/>
    <x v="1"/>
    <n v="18"/>
    <n v="0"/>
    <n v="11016.2"/>
    <n v="198291.6"/>
    <x v="0"/>
    <x v="0"/>
  </r>
  <r>
    <s v="P1947"/>
    <s v="Middle Pro"/>
    <s v="Furniture"/>
    <x v="1"/>
    <n v="72"/>
    <n v="66"/>
    <n v="2032.69"/>
    <n v="146353.68"/>
    <d v="2025-03-11T00:00:00"/>
    <d v="2025-09-03T00:00:00"/>
    <s v="discon"/>
    <x v="1"/>
    <s v="Middle Pro"/>
    <s v="Furniture"/>
    <s v="Omni Suppliers"/>
    <x v="2683"/>
    <x v="2"/>
    <x v="1"/>
    <n v="72"/>
    <n v="66"/>
    <n v="2032.69"/>
    <n v="146353.68"/>
    <x v="0"/>
    <x v="0"/>
  </r>
  <r>
    <s v="P1531"/>
    <s v="Home Max"/>
    <s v="Furniture"/>
    <x v="3"/>
    <n v="161"/>
    <n v="62"/>
    <n v="8064.82"/>
    <n v="1298436.02"/>
    <d v="2025-06-01T00:00:00"/>
    <d v="2025-07-23T00:00:00"/>
    <m/>
    <x v="2"/>
    <s v="Home Max"/>
    <s v="Furniture"/>
    <s v="Quickstock"/>
    <x v="2061"/>
    <x v="2"/>
    <x v="3"/>
    <n v="161"/>
    <n v="62"/>
    <n v="8064.82"/>
    <n v="1298436.02"/>
    <x v="0"/>
    <x v="0"/>
  </r>
  <r>
    <s v="P2437"/>
    <s v="Each X"/>
    <s v="Electronics"/>
    <x v="5"/>
    <n v="114"/>
    <n v="44"/>
    <n v="17621.04"/>
    <n v="2008798.56"/>
    <d v="2025-04-14T00:00:00"/>
    <d v="2025-09-16T00:00:00"/>
    <s v="Inactive"/>
    <x v="2"/>
    <s v="Each X"/>
    <s v="Electronics"/>
    <s v="Abc Pvt Ltd"/>
    <x v="2684"/>
    <x v="3"/>
    <x v="5"/>
    <n v="114"/>
    <n v="44"/>
    <n v="17621.04"/>
    <n v="2008798.56"/>
    <x v="0"/>
    <x v="0"/>
  </r>
  <r>
    <s v="P7799"/>
    <s v="Inside Pro"/>
    <s v="Toys"/>
    <x v="0"/>
    <n v="99"/>
    <n v="94"/>
    <n v="6296.01"/>
    <n v="623304.99"/>
    <d v="2025-04-14T00:00:00"/>
    <d v="2025-08-11T00:00:00"/>
    <m/>
    <x v="4"/>
    <s v="Inside Pro"/>
    <s v="Toys"/>
    <s v="Global Traders"/>
    <x v="2187"/>
    <x v="1"/>
    <x v="0"/>
    <n v="99"/>
    <n v="94"/>
    <n v="6296.01"/>
    <n v="623304.99"/>
    <x v="0"/>
    <x v="0"/>
  </r>
  <r>
    <s v="P5674"/>
    <s v="Live Plus"/>
    <s v="Clothing"/>
    <x v="2"/>
    <n v="18"/>
    <n v="86"/>
    <n v="19716.18"/>
    <n v="354891.24"/>
    <d v="2025-06-30T00:00:00"/>
    <d v="2025-08-07T00:00:00"/>
    <s v="discon"/>
    <x v="4"/>
    <s v="Live Plus"/>
    <s v="Clothing"/>
    <s v=""/>
    <x v="406"/>
    <x v="0"/>
    <x v="2"/>
    <n v="18"/>
    <n v="86"/>
    <n v="19716.18"/>
    <n v="354891.24"/>
    <x v="2"/>
    <x v="1"/>
  </r>
  <r>
    <s v="P6819"/>
    <s v="Thousand Pro"/>
    <s v="Electronics"/>
    <x v="0"/>
    <n v="163"/>
    <n v="30"/>
    <n v="2384.98"/>
    <n v="388751.74"/>
    <d v="2025-02-27T00:00:00"/>
    <d v="2025-09-29T00:00:00"/>
    <s v="Inactive"/>
    <x v="1"/>
    <s v="Thousand Pro"/>
    <s v="Electronics"/>
    <s v="Global Traders"/>
    <x v="2685"/>
    <x v="3"/>
    <x v="0"/>
    <n v="163"/>
    <n v="30"/>
    <n v="2384.98"/>
    <n v="388751.74"/>
    <x v="0"/>
    <x v="0"/>
  </r>
  <r>
    <s v="P4984"/>
    <s v="Central Mini"/>
    <s v="Clothing"/>
    <x v="1"/>
    <n v="47"/>
    <n v="89"/>
    <n v="3662.56"/>
    <n v="172140.32"/>
    <d v="2025-03-25T00:00:00"/>
    <d v="2025-09-29T00:00:00"/>
    <s v="active"/>
    <x v="1"/>
    <s v="Central Mini"/>
    <s v="Clothing"/>
    <s v="Omni Suppliers"/>
    <x v="472"/>
    <x v="0"/>
    <x v="1"/>
    <n v="47"/>
    <n v="89"/>
    <n v="3662.56"/>
    <n v="172140.32"/>
    <x v="2"/>
    <x v="1"/>
  </r>
  <r>
    <s v="P6130"/>
    <s v="Local Mini"/>
    <s v="Clothing"/>
    <x v="0"/>
    <n v="11"/>
    <n v="24"/>
    <n v="11037.78"/>
    <n v="121415.58"/>
    <d v="2025-02-11T00:00:00"/>
    <d v="2025-09-25T00:00:00"/>
    <s v="discon"/>
    <x v="4"/>
    <s v="Local Mini"/>
    <s v="Clothing"/>
    <s v="Global Traders"/>
    <x v="333"/>
    <x v="0"/>
    <x v="0"/>
    <n v="11"/>
    <n v="24"/>
    <n v="11037.78"/>
    <n v="121415.58"/>
    <x v="2"/>
    <x v="1"/>
  </r>
  <r>
    <s v="P8315"/>
    <s v="money max"/>
    <s v="Toys"/>
    <x v="0"/>
    <n v="53"/>
    <n v="74"/>
    <n v="15440.22"/>
    <n v="818331.65999999992"/>
    <d v="2025-05-02T00:00:00"/>
    <d v="2025-09-28T00:00:00"/>
    <m/>
    <x v="2"/>
    <s v="Money Max"/>
    <s v="Toys"/>
    <s v="Global Traders"/>
    <x v="2686"/>
    <x v="1"/>
    <x v="0"/>
    <n v="53"/>
    <n v="74"/>
    <n v="15440.22"/>
    <n v="818331.65999999992"/>
    <x v="2"/>
    <x v="1"/>
  </r>
  <r>
    <s v="P5704"/>
    <s v="Bring Lite"/>
    <s v="Toys"/>
    <x v="3"/>
    <n v="126"/>
    <n v="49"/>
    <n v="19594.849999999999"/>
    <n v="2468951.1"/>
    <d v="2025-01-14T00:00:00"/>
    <d v="2025-09-29T00:00:00"/>
    <s v="Inactive"/>
    <x v="3"/>
    <s v="Bring Lite"/>
    <s v="Toys"/>
    <s v="Quickstock"/>
    <x v="2687"/>
    <x v="1"/>
    <x v="3"/>
    <n v="126"/>
    <n v="49"/>
    <n v="19594.849999999999"/>
    <n v="2468951.0999999996"/>
    <x v="0"/>
    <x v="0"/>
  </r>
  <r>
    <s v="P2224"/>
    <s v="Standard Pro"/>
    <s v="Furniture"/>
    <x v="5"/>
    <n v="130"/>
    <n v="67"/>
    <n v="11267.52"/>
    <n v="1464777.6"/>
    <d v="2025-02-14T00:00:00"/>
    <d v="2025-07-25T00:00:00"/>
    <m/>
    <x v="3"/>
    <s v="Standard Pro"/>
    <s v="Furniture"/>
    <s v="Abc Pvt Ltd"/>
    <x v="2688"/>
    <x v="2"/>
    <x v="5"/>
    <n v="130"/>
    <n v="67"/>
    <n v="11267.52"/>
    <n v="1464777.6"/>
    <x v="0"/>
    <x v="0"/>
  </r>
  <r>
    <s v="P6423"/>
    <s v="Write X"/>
    <s v="Furniture"/>
    <x v="5"/>
    <n v="28"/>
    <n v="69"/>
    <n v="2299.11"/>
    <n v="64375.08"/>
    <d v="2025-06-27T00:00:00"/>
    <d v="2025-09-06T00:00:00"/>
    <s v="discontinued"/>
    <x v="4"/>
    <s v="Write X"/>
    <s v="Furniture"/>
    <s v="Abc Pvt Ltd"/>
    <x v="2689"/>
    <x v="2"/>
    <x v="5"/>
    <n v="28"/>
    <n v="69"/>
    <n v="2299.11"/>
    <n v="64375.08"/>
    <x v="2"/>
    <x v="1"/>
  </r>
  <r>
    <s v="P9859"/>
    <s v="Try Plus"/>
    <s v="Clothing"/>
    <x v="0"/>
    <n v="136"/>
    <n v="90"/>
    <n v="15792.35"/>
    <n v="2147759.6"/>
    <d v="2025-01-30T00:00:00"/>
    <d v="2025-08-31T00:00:00"/>
    <m/>
    <x v="0"/>
    <s v="Try Plus"/>
    <s v="Clothing"/>
    <s v="Global Traders"/>
    <x v="985"/>
    <x v="0"/>
    <x v="0"/>
    <n v="136"/>
    <n v="90"/>
    <n v="15792.35"/>
    <n v="2147759.6"/>
    <x v="0"/>
    <x v="0"/>
  </r>
  <r>
    <s v="P1335"/>
    <s v="Explain Pro"/>
    <s v="Electronics"/>
    <x v="0"/>
    <n v="153"/>
    <n v="27"/>
    <n v="10992.04"/>
    <n v="1681782.12"/>
    <d v="2025-01-24T00:00:00"/>
    <d v="2025-08-17T00:00:00"/>
    <s v="discon"/>
    <x v="0"/>
    <s v="Explain Pro"/>
    <s v="Electronics"/>
    <s v="Global Traders"/>
    <x v="1129"/>
    <x v="3"/>
    <x v="0"/>
    <n v="153"/>
    <n v="27"/>
    <n v="10992.04"/>
    <n v="1681782.12"/>
    <x v="0"/>
    <x v="0"/>
  </r>
  <r>
    <s v="P1184"/>
    <s v="Serious Lite"/>
    <s v="Furniture"/>
    <x v="3"/>
    <n v="179"/>
    <n v="77"/>
    <n v="16229.77"/>
    <n v="2905128.83"/>
    <d v="2025-06-16T00:00:00"/>
    <d v="2025-09-11T00:00:00"/>
    <s v="active"/>
    <x v="0"/>
    <s v="Serious Lite"/>
    <s v="Furniture"/>
    <s v="Quickstock"/>
    <x v="1960"/>
    <x v="2"/>
    <x v="3"/>
    <n v="179"/>
    <n v="77"/>
    <n v="16229.77"/>
    <n v="2905128.83"/>
    <x v="0"/>
    <x v="0"/>
  </r>
  <r>
    <s v="P6633"/>
    <s v="Wide Plus"/>
    <s v="Furniture"/>
    <x v="3"/>
    <n v="189"/>
    <n v="68"/>
    <n v="2488.5700000000002"/>
    <n v="470339.73"/>
    <d v="2025-05-04T00:00:00"/>
    <d v="2025-09-28T00:00:00"/>
    <s v="active"/>
    <x v="1"/>
    <s v="Wide Plus"/>
    <s v="Furniture"/>
    <s v="Quickstock"/>
    <x v="2690"/>
    <x v="2"/>
    <x v="3"/>
    <n v="189"/>
    <n v="68"/>
    <n v="2488.5700000000002"/>
    <n v="470339.73000000004"/>
    <x v="0"/>
    <x v="0"/>
  </r>
  <r>
    <s v="P1490"/>
    <s v="Effort X"/>
    <s v="Clothing"/>
    <x v="3"/>
    <n v="30"/>
    <n v="81"/>
    <n v="13938.7"/>
    <n v="418161"/>
    <d v="2025-07-06T00:00:00"/>
    <d v="2025-08-01T00:00:00"/>
    <s v="discon"/>
    <x v="3"/>
    <s v="Effort X"/>
    <s v="Clothing"/>
    <s v="Quickstock"/>
    <x v="2691"/>
    <x v="0"/>
    <x v="3"/>
    <n v="30"/>
    <n v="81"/>
    <n v="13938.7"/>
    <n v="418161"/>
    <x v="2"/>
    <x v="1"/>
  </r>
  <r>
    <s v="P7037"/>
    <s v="Star Max"/>
    <s v="Toys"/>
    <x v="4"/>
    <n v="90"/>
    <m/>
    <n v="14661.28"/>
    <n v="1319515.2"/>
    <d v="2025-05-13T00:00:00"/>
    <d v="2025-08-25T00:00:00"/>
    <s v="Inactive"/>
    <x v="3"/>
    <s v="Star Max"/>
    <s v="Toys"/>
    <s v="Retailmart Inc"/>
    <x v="1113"/>
    <x v="1"/>
    <x v="4"/>
    <n v="90"/>
    <n v="0"/>
    <n v="14661.28"/>
    <n v="1319515.2"/>
    <x v="0"/>
    <x v="0"/>
  </r>
  <r>
    <s v="P9271"/>
    <s v="Black X"/>
    <s v="Furniture"/>
    <x v="1"/>
    <n v="67"/>
    <n v="31"/>
    <n v="7487.56"/>
    <n v="501666.52"/>
    <d v="2025-01-28T00:00:00"/>
    <d v="2025-07-26T00:00:00"/>
    <s v="discontinued"/>
    <x v="3"/>
    <s v="Black X"/>
    <s v="Furniture"/>
    <s v="Omni Suppliers"/>
    <x v="2692"/>
    <x v="2"/>
    <x v="1"/>
    <n v="67"/>
    <n v="31"/>
    <n v="7487.56"/>
    <n v="501666.52"/>
    <x v="0"/>
    <x v="0"/>
  </r>
  <r>
    <s v="P6566"/>
    <s v="Civil Max"/>
    <s v="Groceries"/>
    <x v="4"/>
    <n v="17"/>
    <n v="73"/>
    <n v="18710.080000000002"/>
    <n v="318071.36"/>
    <d v="2025-02-10T00:00:00"/>
    <d v="2025-07-14T00:00:00"/>
    <s v="active"/>
    <x v="3"/>
    <s v="Civil Max"/>
    <s v="Groceries"/>
    <s v="Retailmart Inc"/>
    <x v="894"/>
    <x v="4"/>
    <x v="4"/>
    <n v="17"/>
    <n v="73"/>
    <n v="18710.080000000002"/>
    <n v="318071.36000000004"/>
    <x v="2"/>
    <x v="1"/>
  </r>
  <r>
    <s v="P6867"/>
    <s v="Spring Mini"/>
    <s v="Toys"/>
    <x v="1"/>
    <n v="122"/>
    <n v="55"/>
    <n v="5989.51"/>
    <n v="730720.22"/>
    <d v="2025-06-11T00:00:00"/>
    <d v="2025-07-28T00:00:00"/>
    <m/>
    <x v="3"/>
    <s v="Spring Mini"/>
    <s v="Toys"/>
    <s v="Omni Suppliers"/>
    <x v="2693"/>
    <x v="1"/>
    <x v="1"/>
    <n v="122"/>
    <n v="55"/>
    <n v="5989.51"/>
    <n v="730720.22"/>
    <x v="0"/>
    <x v="0"/>
  </r>
  <r>
    <s v="P5314"/>
    <s v="Center Lite"/>
    <s v="Furniture"/>
    <x v="0"/>
    <n v="124"/>
    <n v="96"/>
    <n v="15057.78"/>
    <n v="1867164.72"/>
    <d v="2025-05-23T00:00:00"/>
    <d v="2025-07-29T00:00:00"/>
    <m/>
    <x v="0"/>
    <s v="Center Lite"/>
    <s v="Furniture"/>
    <s v="Global Traders"/>
    <x v="2694"/>
    <x v="2"/>
    <x v="0"/>
    <n v="124"/>
    <n v="96"/>
    <n v="15057.78"/>
    <n v="1867164.72"/>
    <x v="0"/>
    <x v="0"/>
  </r>
  <r>
    <s v="P7793"/>
    <s v="move plus"/>
    <s v="Clothing"/>
    <x v="4"/>
    <n v="192"/>
    <n v="68"/>
    <n v="10633.6"/>
    <n v="2041651.2"/>
    <d v="2025-04-24T00:00:00"/>
    <d v="2025-07-16T00:00:00"/>
    <m/>
    <x v="2"/>
    <s v="Move Plus"/>
    <s v="Clothing"/>
    <s v="Retailmart Inc"/>
    <x v="2196"/>
    <x v="0"/>
    <x v="4"/>
    <n v="192"/>
    <n v="68"/>
    <n v="10633.6"/>
    <n v="2041651.2000000002"/>
    <x v="0"/>
    <x v="0"/>
  </r>
  <r>
    <s v="P2399"/>
    <s v="Letter Plus"/>
    <s v="Electronics"/>
    <x v="0"/>
    <n v="30"/>
    <n v="87"/>
    <n v="2818.26"/>
    <n v="84547.8"/>
    <d v="2025-02-20T00:00:00"/>
    <d v="2025-07-29T00:00:00"/>
    <s v="active"/>
    <x v="2"/>
    <s v="Letter Plus"/>
    <s v="Electronics"/>
    <s v="Global Traders"/>
    <x v="2647"/>
    <x v="3"/>
    <x v="0"/>
    <n v="30"/>
    <n v="87"/>
    <n v="2818.26"/>
    <n v="84547.8"/>
    <x v="2"/>
    <x v="1"/>
  </r>
  <r>
    <s v="P9441"/>
    <s v="Authority X"/>
    <s v="Toys"/>
    <x v="3"/>
    <n v="36"/>
    <n v="92"/>
    <n v="9196.43"/>
    <n v="331071.48"/>
    <d v="2025-01-23T00:00:00"/>
    <d v="2025-09-11T00:00:00"/>
    <s v="active"/>
    <x v="2"/>
    <s v="Authority X"/>
    <s v="Toys"/>
    <s v="Quickstock"/>
    <x v="596"/>
    <x v="1"/>
    <x v="3"/>
    <n v="36"/>
    <n v="92"/>
    <n v="9196.43"/>
    <n v="331071.48"/>
    <x v="2"/>
    <x v="1"/>
  </r>
  <r>
    <s v="P4369"/>
    <s v="Organization Pro"/>
    <s v="Electronics"/>
    <x v="4"/>
    <n v="107"/>
    <n v="97"/>
    <n v="15951.4"/>
    <n v="1706799.8"/>
    <d v="2025-07-06T00:00:00"/>
    <d v="2025-10-08T00:00:00"/>
    <m/>
    <x v="2"/>
    <s v="Organization Pro"/>
    <s v="Electronics"/>
    <s v="Retailmart Inc"/>
    <x v="2695"/>
    <x v="3"/>
    <x v="4"/>
    <n v="107"/>
    <n v="97"/>
    <n v="15951.4"/>
    <n v="1706799.8"/>
    <x v="0"/>
    <x v="0"/>
  </r>
  <r>
    <s v="P7853"/>
    <s v="Resource Pro"/>
    <s v="Groceries"/>
    <x v="5"/>
    <n v="125"/>
    <n v="97"/>
    <n v="13045.44"/>
    <n v="1630680"/>
    <d v="2025-03-12T00:00:00"/>
    <d v="2025-09-11T00:00:00"/>
    <s v="discontinued"/>
    <x v="2"/>
    <s v="Resource Pro"/>
    <s v="Groceries"/>
    <s v="Abc Pvt Ltd"/>
    <x v="2696"/>
    <x v="4"/>
    <x v="5"/>
    <n v="125"/>
    <n v="97"/>
    <n v="13045.44"/>
    <n v="1630680"/>
    <x v="0"/>
    <x v="0"/>
  </r>
  <r>
    <s v="P1812"/>
    <s v="Single Max"/>
    <s v="Clothing"/>
    <x v="3"/>
    <n v="83"/>
    <n v="38"/>
    <n v="10081.73"/>
    <n v="836783.59"/>
    <d v="2025-01-29T00:00:00"/>
    <d v="2025-10-10T00:00:00"/>
    <s v="discontinued"/>
    <x v="4"/>
    <s v="Single Max"/>
    <s v="Clothing"/>
    <s v="Quickstock"/>
    <x v="2697"/>
    <x v="0"/>
    <x v="3"/>
    <n v="83"/>
    <n v="38"/>
    <n v="10081.73"/>
    <n v="836783.59"/>
    <x v="0"/>
    <x v="0"/>
  </r>
  <r>
    <s v="P9460"/>
    <s v="History X"/>
    <s v="Groceries"/>
    <x v="5"/>
    <n v="92"/>
    <n v="82"/>
    <n v="10260.959999999999"/>
    <n v="944008.32"/>
    <d v="2025-05-02T00:00:00"/>
    <d v="2025-09-27T00:00:00"/>
    <s v="active"/>
    <x v="1"/>
    <s v="History X"/>
    <s v="Groceries"/>
    <s v="Abc Pvt Ltd"/>
    <x v="43"/>
    <x v="4"/>
    <x v="5"/>
    <n v="92"/>
    <n v="82"/>
    <n v="10260.959999999999"/>
    <n v="944008.32"/>
    <x v="0"/>
    <x v="0"/>
  </r>
  <r>
    <s v="P9294"/>
    <s v="improve mini"/>
    <s v="Toys"/>
    <x v="4"/>
    <n v="173"/>
    <n v="43"/>
    <n v="17095.740000000002"/>
    <n v="2957563.02"/>
    <d v="2025-06-18T00:00:00"/>
    <d v="2025-10-03T00:00:00"/>
    <m/>
    <x v="1"/>
    <s v="Improve Mini"/>
    <s v="Toys"/>
    <s v="Retailmart Inc"/>
    <x v="271"/>
    <x v="1"/>
    <x v="4"/>
    <n v="173"/>
    <n v="43"/>
    <n v="17095.740000000002"/>
    <n v="2957563.0200000005"/>
    <x v="0"/>
    <x v="0"/>
  </r>
  <r>
    <s v="P8752"/>
    <s v="Trial Pro"/>
    <s v="Groceries"/>
    <x v="0"/>
    <m/>
    <n v="45"/>
    <n v="7426.62"/>
    <m/>
    <d v="2025-04-02T00:00:00"/>
    <d v="2025-09-17T00:00:00"/>
    <s v="active"/>
    <x v="1"/>
    <s v="Trial Pro"/>
    <s v="Groceries"/>
    <s v="Global Traders"/>
    <x v="1574"/>
    <x v="4"/>
    <x v="0"/>
    <n v="0"/>
    <n v="45"/>
    <n v="7426.62"/>
    <n v="0"/>
    <x v="1"/>
    <x v="1"/>
  </r>
  <r>
    <s v="P3439"/>
    <s v="Important Max"/>
    <s v="Groceries"/>
    <x v="5"/>
    <n v="145"/>
    <n v="77"/>
    <n v="2899.42"/>
    <n v="420415.9"/>
    <d v="2025-01-12T00:00:00"/>
    <d v="2025-07-27T00:00:00"/>
    <m/>
    <x v="2"/>
    <s v="Important Max"/>
    <s v="Groceries"/>
    <s v="Abc Pvt Ltd"/>
    <x v="2698"/>
    <x v="4"/>
    <x v="5"/>
    <n v="145"/>
    <n v="77"/>
    <n v="2899.42"/>
    <n v="420415.9"/>
    <x v="0"/>
    <x v="0"/>
  </r>
  <r>
    <s v="P4648"/>
    <s v="Player Mini"/>
    <s v="Toys"/>
    <x v="0"/>
    <n v="32"/>
    <n v="69"/>
    <n v="18663.650000000001"/>
    <n v="597236.80000000005"/>
    <d v="2025-01-31T00:00:00"/>
    <d v="2025-08-11T00:00:00"/>
    <s v="discon"/>
    <x v="4"/>
    <s v="Player Mini"/>
    <s v="Toys"/>
    <s v="Global Traders"/>
    <x v="2699"/>
    <x v="1"/>
    <x v="0"/>
    <n v="32"/>
    <n v="69"/>
    <n v="18663.650000000001"/>
    <n v="597236.80000000005"/>
    <x v="2"/>
    <x v="1"/>
  </r>
  <r>
    <s v="P6180"/>
    <s v="Blue Lite"/>
    <s v="Furniture"/>
    <x v="4"/>
    <n v="99"/>
    <n v="84"/>
    <n v="12410.76"/>
    <n v="1228665.24"/>
    <d v="2025-05-10T00:00:00"/>
    <d v="2025-08-28T00:00:00"/>
    <s v="discontinued"/>
    <x v="1"/>
    <s v="Blue Lite"/>
    <s v="Furniture"/>
    <s v="Retailmart Inc"/>
    <x v="2700"/>
    <x v="2"/>
    <x v="4"/>
    <n v="99"/>
    <n v="84"/>
    <n v="12410.76"/>
    <n v="1228665.24"/>
    <x v="0"/>
    <x v="0"/>
  </r>
  <r>
    <s v="P6272"/>
    <s v="So Mini"/>
    <s v="Electronics"/>
    <x v="3"/>
    <n v="172"/>
    <n v="31"/>
    <n v="9899.1299999999992"/>
    <n v="1702650.36"/>
    <d v="2025-04-30T00:00:00"/>
    <d v="2025-10-06T00:00:00"/>
    <s v="active"/>
    <x v="3"/>
    <s v="So Mini"/>
    <s v="Electronics"/>
    <s v="Quickstock"/>
    <x v="2701"/>
    <x v="3"/>
    <x v="3"/>
    <n v="172"/>
    <n v="31"/>
    <n v="9899.1299999999992"/>
    <n v="1702650.3599999999"/>
    <x v="0"/>
    <x v="0"/>
  </r>
  <r>
    <s v="P2602"/>
    <s v="You X"/>
    <s v="Toys"/>
    <x v="3"/>
    <n v="144"/>
    <n v="92"/>
    <n v="5163.4399999999996"/>
    <n v="743535.36"/>
    <d v="2025-06-20T00:00:00"/>
    <d v="2025-09-03T00:00:00"/>
    <s v="active"/>
    <x v="3"/>
    <s v="You X"/>
    <s v="Toys"/>
    <s v="Quickstock"/>
    <x v="2702"/>
    <x v="1"/>
    <x v="3"/>
    <n v="144"/>
    <n v="92"/>
    <n v="5163.4399999999996"/>
    <n v="743535.36"/>
    <x v="0"/>
    <x v="0"/>
  </r>
  <r>
    <s v="P2105"/>
    <s v="not mini"/>
    <s v="Toys"/>
    <x v="0"/>
    <n v="104"/>
    <n v="72"/>
    <n v="3494.18"/>
    <n v="363394.72"/>
    <d v="2025-05-20T00:00:00"/>
    <d v="2025-08-14T00:00:00"/>
    <s v="active"/>
    <x v="4"/>
    <s v="Not Mini"/>
    <s v="Toys"/>
    <s v="Global Traders"/>
    <x v="1223"/>
    <x v="1"/>
    <x v="0"/>
    <n v="104"/>
    <n v="72"/>
    <n v="3494.18"/>
    <n v="363394.72"/>
    <x v="0"/>
    <x v="0"/>
  </r>
  <r>
    <s v="P9207"/>
    <s v="Boy Lite"/>
    <s v="Electronics"/>
    <x v="4"/>
    <n v="20"/>
    <n v="96"/>
    <n v="2278.9699999999998"/>
    <n v="45579.399999999987"/>
    <d v="2025-06-18T00:00:00"/>
    <d v="2025-08-16T00:00:00"/>
    <s v="Actv"/>
    <x v="2"/>
    <s v="Boy Lite"/>
    <s v="Electronics"/>
    <s v="Retailmart Inc"/>
    <x v="1519"/>
    <x v="3"/>
    <x v="4"/>
    <n v="20"/>
    <n v="96"/>
    <n v="2278.9699999999998"/>
    <n v="45579.399999999994"/>
    <x v="2"/>
    <x v="1"/>
  </r>
  <r>
    <s v="P9436"/>
    <s v="Fly X"/>
    <s v="Toys"/>
    <x v="0"/>
    <n v="102"/>
    <n v="96"/>
    <n v="2360.31"/>
    <n v="240751.62"/>
    <d v="2025-01-21T00:00:00"/>
    <d v="2025-08-01T00:00:00"/>
    <s v="active"/>
    <x v="1"/>
    <s v="Fly X"/>
    <s v="Toys"/>
    <s v="Global Traders"/>
    <x v="2703"/>
    <x v="1"/>
    <x v="0"/>
    <n v="102"/>
    <n v="96"/>
    <n v="2360.31"/>
    <n v="240751.62"/>
    <x v="0"/>
    <x v="0"/>
  </r>
  <r>
    <s v="P7964"/>
    <s v="Democrat Plus"/>
    <s v="Groceries"/>
    <x v="0"/>
    <n v="160"/>
    <n v="47"/>
    <n v="3066.1"/>
    <n v="490576"/>
    <d v="2025-02-23T00:00:00"/>
    <d v="2025-08-06T00:00:00"/>
    <s v="discon"/>
    <x v="4"/>
    <s v="Democrat Plus"/>
    <s v="Groceries"/>
    <s v="Global Traders"/>
    <x v="2704"/>
    <x v="4"/>
    <x v="0"/>
    <n v="160"/>
    <n v="47"/>
    <n v="3066.1"/>
    <n v="490576"/>
    <x v="0"/>
    <x v="0"/>
  </r>
  <r>
    <s v="P2745"/>
    <s v="Campaign X"/>
    <s v="Clothing"/>
    <x v="3"/>
    <m/>
    <n v="73"/>
    <n v="4272.83"/>
    <m/>
    <d v="2025-03-06T00:00:00"/>
    <d v="2025-08-20T00:00:00"/>
    <s v="discon"/>
    <x v="0"/>
    <s v="Campaign X"/>
    <s v="Clothing"/>
    <s v="Quickstock"/>
    <x v="2705"/>
    <x v="0"/>
    <x v="3"/>
    <n v="0"/>
    <n v="73"/>
    <n v="4272.83"/>
    <n v="0"/>
    <x v="1"/>
    <x v="1"/>
  </r>
  <r>
    <s v="P3115"/>
    <s v="President Max"/>
    <s v="Groceries"/>
    <x v="4"/>
    <n v="113"/>
    <n v="66"/>
    <n v="8548.16"/>
    <n v="965942.08"/>
    <d v="2025-02-18T00:00:00"/>
    <d v="2025-07-16T00:00:00"/>
    <s v="Actv"/>
    <x v="3"/>
    <s v="President Max"/>
    <s v="Groceries"/>
    <s v="Retailmart Inc"/>
    <x v="2706"/>
    <x v="4"/>
    <x v="4"/>
    <n v="113"/>
    <n v="66"/>
    <n v="8548.16"/>
    <n v="965942.08"/>
    <x v="0"/>
    <x v="0"/>
  </r>
  <r>
    <s v="P2862"/>
    <s v="Stand Pro"/>
    <s v="Furniture"/>
    <x v="1"/>
    <n v="130"/>
    <n v="68"/>
    <n v="19202.650000000001"/>
    <n v="2496344.5"/>
    <d v="2025-01-20T00:00:00"/>
    <d v="2025-09-25T00:00:00"/>
    <s v="Inactive"/>
    <x v="2"/>
    <s v="Stand Pro"/>
    <s v="Furniture"/>
    <s v="Omni Suppliers"/>
    <x v="2707"/>
    <x v="2"/>
    <x v="1"/>
    <n v="130"/>
    <n v="68"/>
    <n v="19202.650000000001"/>
    <n v="2496344.5"/>
    <x v="0"/>
    <x v="0"/>
  </r>
  <r>
    <s v="P1542"/>
    <s v="Class X"/>
    <s v="Furniture"/>
    <x v="3"/>
    <n v="65"/>
    <m/>
    <n v="10633.94"/>
    <n v="691206.1"/>
    <d v="2025-02-16T00:00:00"/>
    <d v="2025-07-22T00:00:00"/>
    <s v="discontinued"/>
    <x v="0"/>
    <s v="Class X"/>
    <s v="Furniture"/>
    <s v="Quickstock"/>
    <x v="1187"/>
    <x v="2"/>
    <x v="3"/>
    <n v="65"/>
    <n v="0"/>
    <n v="10633.94"/>
    <n v="691206.1"/>
    <x v="0"/>
    <x v="0"/>
  </r>
  <r>
    <s v="P1884"/>
    <s v="Case X"/>
    <s v="Groceries"/>
    <x v="1"/>
    <n v="190"/>
    <n v="85"/>
    <n v="1667.63"/>
    <n v="316849.7"/>
    <d v="2025-02-24T00:00:00"/>
    <d v="2025-09-14T00:00:00"/>
    <s v="active"/>
    <x v="1"/>
    <s v="Case X"/>
    <s v="Groceries"/>
    <s v="Omni Suppliers"/>
    <x v="2708"/>
    <x v="4"/>
    <x v="1"/>
    <n v="190"/>
    <n v="85"/>
    <n v="1667.63"/>
    <n v="316849.7"/>
    <x v="0"/>
    <x v="0"/>
  </r>
  <r>
    <s v="P7890"/>
    <s v="Wear Pro"/>
    <s v="Electronics"/>
    <x v="1"/>
    <n v="21"/>
    <n v="93"/>
    <n v="7630.12"/>
    <n v="160232.51999999999"/>
    <d v="2025-01-23T00:00:00"/>
    <d v="2025-08-26T00:00:00"/>
    <s v="discon"/>
    <x v="2"/>
    <s v="Wear Pro"/>
    <s v="Electronics"/>
    <s v="Omni Suppliers"/>
    <x v="2709"/>
    <x v="3"/>
    <x v="1"/>
    <n v="21"/>
    <n v="93"/>
    <n v="7630.12"/>
    <n v="160232.51999999999"/>
    <x v="2"/>
    <x v="1"/>
  </r>
  <r>
    <s v="P9566"/>
    <s v="President X"/>
    <s v="Groceries"/>
    <x v="5"/>
    <n v="188"/>
    <n v="65"/>
    <n v="8275.74"/>
    <n v="1555839.12"/>
    <d v="2025-04-18T00:00:00"/>
    <d v="2025-08-18T00:00:00"/>
    <m/>
    <x v="0"/>
    <s v="President X"/>
    <s v="Groceries"/>
    <s v="Abc Pvt Ltd"/>
    <x v="987"/>
    <x v="4"/>
    <x v="5"/>
    <n v="188"/>
    <n v="65"/>
    <n v="8275.74"/>
    <n v="1555839.1199999999"/>
    <x v="0"/>
    <x v="0"/>
  </r>
  <r>
    <s v="P1057"/>
    <s v="Despite Lite"/>
    <s v="Furniture"/>
    <x v="5"/>
    <n v="103"/>
    <n v="75"/>
    <n v="202.64"/>
    <n v="20871.919999999998"/>
    <d v="2025-01-31T00:00:00"/>
    <d v="2025-08-29T00:00:00"/>
    <m/>
    <x v="0"/>
    <s v="Despite Lite"/>
    <s v="Furniture"/>
    <s v="Abc Pvt Ltd"/>
    <x v="2710"/>
    <x v="2"/>
    <x v="5"/>
    <n v="103"/>
    <n v="75"/>
    <n v="202.64"/>
    <n v="20871.919999999998"/>
    <x v="0"/>
    <x v="0"/>
  </r>
  <r>
    <s v="P6508"/>
    <s v="Security X"/>
    <s v="Toys"/>
    <x v="1"/>
    <n v="151"/>
    <n v="73"/>
    <n v="19203.34"/>
    <n v="2899704.34"/>
    <d v="2025-04-18T00:00:00"/>
    <d v="2025-09-21T00:00:00"/>
    <s v="discon"/>
    <x v="1"/>
    <s v="Security X"/>
    <s v="Toys"/>
    <s v="Omni Suppliers"/>
    <x v="2711"/>
    <x v="1"/>
    <x v="1"/>
    <n v="151"/>
    <n v="73"/>
    <n v="19203.34"/>
    <n v="2899704.34"/>
    <x v="0"/>
    <x v="0"/>
  </r>
  <r>
    <s v="P2775"/>
    <s v="Buy Pro"/>
    <s v="Electronics"/>
    <x v="4"/>
    <n v="38"/>
    <n v="67"/>
    <n v="10983.26"/>
    <n v="417363.88"/>
    <d v="2025-07-11T00:00:00"/>
    <d v="2025-08-31T00:00:00"/>
    <s v="discon"/>
    <x v="3"/>
    <s v="Buy Pro"/>
    <s v="Electronics"/>
    <s v="Retailmart Inc"/>
    <x v="2712"/>
    <x v="3"/>
    <x v="4"/>
    <n v="38"/>
    <n v="67"/>
    <n v="10983.26"/>
    <n v="417363.88"/>
    <x v="2"/>
    <x v="1"/>
  </r>
  <r>
    <s v="P5465"/>
    <s v="Ready Pro"/>
    <s v="Clothing"/>
    <x v="4"/>
    <n v="33"/>
    <n v="70"/>
    <n v="17914.13"/>
    <n v="591166.29"/>
    <d v="2025-07-05T00:00:00"/>
    <d v="2025-09-20T00:00:00"/>
    <s v="Inactive"/>
    <x v="3"/>
    <s v="Ready Pro"/>
    <s v="Clothing"/>
    <s v="Retailmart Inc"/>
    <x v="2713"/>
    <x v="0"/>
    <x v="4"/>
    <n v="33"/>
    <n v="70"/>
    <n v="17914.13"/>
    <n v="591166.29"/>
    <x v="2"/>
    <x v="1"/>
  </r>
  <r>
    <s v="P3302"/>
    <s v="Subject Mini"/>
    <s v="Clothing"/>
    <x v="1"/>
    <n v="195"/>
    <n v="33"/>
    <n v="14739.29"/>
    <n v="2874161.55"/>
    <d v="2025-04-13T00:00:00"/>
    <d v="2025-07-18T00:00:00"/>
    <s v="discon"/>
    <x v="0"/>
    <s v="Subject Mini"/>
    <s v="Clothing"/>
    <s v="Omni Suppliers"/>
    <x v="2714"/>
    <x v="0"/>
    <x v="1"/>
    <n v="195"/>
    <n v="33"/>
    <n v="14739.29"/>
    <n v="2874161.5500000003"/>
    <x v="0"/>
    <x v="0"/>
  </r>
  <r>
    <s v="P5966"/>
    <s v="Worry Pro"/>
    <s v="Electronics"/>
    <x v="0"/>
    <n v="135"/>
    <n v="34"/>
    <n v="18447.88"/>
    <n v="2490463.7999999998"/>
    <d v="2025-01-14T00:00:00"/>
    <d v="2025-08-29T00:00:00"/>
    <s v="active"/>
    <x v="4"/>
    <s v="Worry Pro"/>
    <s v="Electronics"/>
    <s v="Global Traders"/>
    <x v="2403"/>
    <x v="3"/>
    <x v="0"/>
    <n v="135"/>
    <n v="34"/>
    <n v="18447.88"/>
    <n v="2490463.8000000003"/>
    <x v="0"/>
    <x v="0"/>
  </r>
  <r>
    <s v="P8401"/>
    <s v="community x"/>
    <s v="Toys"/>
    <x v="5"/>
    <n v="25"/>
    <n v="61"/>
    <n v="8738.9500000000007"/>
    <n v="218473.75"/>
    <d v="2025-03-10T00:00:00"/>
    <d v="2025-09-03T00:00:00"/>
    <s v="active"/>
    <x v="1"/>
    <s v="Community X"/>
    <s v="Toys"/>
    <s v="Abc Pvt Ltd"/>
    <x v="750"/>
    <x v="1"/>
    <x v="5"/>
    <n v="25"/>
    <n v="61"/>
    <n v="8738.9500000000007"/>
    <n v="218473.75000000003"/>
    <x v="2"/>
    <x v="1"/>
  </r>
  <r>
    <s v="P3245"/>
    <s v="East Mini"/>
    <s v="Toys"/>
    <x v="5"/>
    <m/>
    <n v="42"/>
    <n v="12244.42"/>
    <m/>
    <d v="2025-03-03T00:00:00"/>
    <d v="2025-08-08T00:00:00"/>
    <s v="active"/>
    <x v="2"/>
    <s v="East Mini"/>
    <s v="Toys"/>
    <s v="Abc Pvt Ltd"/>
    <x v="2715"/>
    <x v="1"/>
    <x v="5"/>
    <n v="0"/>
    <n v="42"/>
    <n v="12244.42"/>
    <n v="0"/>
    <x v="1"/>
    <x v="1"/>
  </r>
  <r>
    <s v="P1920"/>
    <s v="Maintain Mini"/>
    <s v="Clothing"/>
    <x v="4"/>
    <n v="106"/>
    <n v="40"/>
    <n v="1442.84"/>
    <n v="152941.04"/>
    <d v="2025-02-12T00:00:00"/>
    <d v="2025-10-05T00:00:00"/>
    <s v="active"/>
    <x v="3"/>
    <s v="Maintain Mini"/>
    <s v="Clothing"/>
    <s v="Retailmart Inc"/>
    <x v="2369"/>
    <x v="0"/>
    <x v="4"/>
    <n v="106"/>
    <n v="40"/>
    <n v="1442.84"/>
    <n v="152941.03999999998"/>
    <x v="0"/>
    <x v="0"/>
  </r>
  <r>
    <s v="P8048"/>
    <s v="Church Pro"/>
    <s v="Toys"/>
    <x v="3"/>
    <n v="139"/>
    <n v="29"/>
    <n v="2923.21"/>
    <n v="406326.19"/>
    <d v="2025-04-17T00:00:00"/>
    <d v="2025-08-16T00:00:00"/>
    <s v="active"/>
    <x v="1"/>
    <s v="Church Pro"/>
    <s v="Toys"/>
    <s v="Quickstock"/>
    <x v="2716"/>
    <x v="1"/>
    <x v="3"/>
    <n v="139"/>
    <n v="29"/>
    <n v="2923.21"/>
    <n v="406326.19"/>
    <x v="0"/>
    <x v="0"/>
  </r>
  <r>
    <s v="P1913"/>
    <s v="Other Lite"/>
    <s v="Clothing"/>
    <x v="1"/>
    <n v="133"/>
    <n v="72"/>
    <n v="12267.44"/>
    <n v="1631569.52"/>
    <d v="2025-05-09T00:00:00"/>
    <d v="2025-08-07T00:00:00"/>
    <s v="active"/>
    <x v="3"/>
    <s v="Other Lite"/>
    <s v="Clothing"/>
    <s v="Omni Suppliers"/>
    <x v="2717"/>
    <x v="0"/>
    <x v="1"/>
    <n v="133"/>
    <n v="72"/>
    <n v="12267.44"/>
    <n v="1631569.52"/>
    <x v="0"/>
    <x v="0"/>
  </r>
  <r>
    <s v="P5987"/>
    <s v="Pick Lite"/>
    <s v="Groceries"/>
    <x v="0"/>
    <n v="41"/>
    <n v="66"/>
    <n v="11926.62"/>
    <n v="488991.42"/>
    <d v="2025-05-01T00:00:00"/>
    <d v="2025-09-01T00:00:00"/>
    <s v="Inactive"/>
    <x v="4"/>
    <s v="Pick Lite"/>
    <s v="Groceries"/>
    <s v="Global Traders"/>
    <x v="2100"/>
    <x v="4"/>
    <x v="0"/>
    <n v="41"/>
    <n v="66"/>
    <n v="11926.62"/>
    <n v="488991.42000000004"/>
    <x v="2"/>
    <x v="1"/>
  </r>
  <r>
    <s v="P3570"/>
    <s v="view max"/>
    <s v="Furniture"/>
    <x v="5"/>
    <n v="153"/>
    <n v="46"/>
    <n v="19597.07"/>
    <n v="2998351.71"/>
    <d v="2025-03-07T00:00:00"/>
    <d v="2025-08-15T00:00:00"/>
    <s v="Inactive"/>
    <x v="4"/>
    <s v="View Max"/>
    <s v="Furniture"/>
    <s v="Abc Pvt Ltd"/>
    <x v="2718"/>
    <x v="2"/>
    <x v="5"/>
    <n v="153"/>
    <n v="46"/>
    <n v="19597.07"/>
    <n v="2998351.71"/>
    <x v="0"/>
    <x v="0"/>
  </r>
  <r>
    <s v="P1794"/>
    <s v="Commercial Plus"/>
    <s v="Groceries"/>
    <x v="0"/>
    <n v="186"/>
    <n v="81"/>
    <n v="9465.16"/>
    <n v="1760519.76"/>
    <d v="2025-01-28T00:00:00"/>
    <d v="2025-10-05T00:00:00"/>
    <s v="active"/>
    <x v="2"/>
    <s v="Commercial Plus"/>
    <s v="Groceries"/>
    <s v="Global Traders"/>
    <x v="696"/>
    <x v="4"/>
    <x v="0"/>
    <n v="186"/>
    <n v="81"/>
    <n v="9465.16"/>
    <n v="1760519.76"/>
    <x v="0"/>
    <x v="0"/>
  </r>
  <r>
    <s v="P1102"/>
    <s v="Better Pro"/>
    <s v="Clothing"/>
    <x v="4"/>
    <n v="43"/>
    <n v="98"/>
    <n v="2375.14"/>
    <n v="102131.02"/>
    <d v="2025-05-19T00:00:00"/>
    <d v="2025-08-09T00:00:00"/>
    <s v="Actv"/>
    <x v="1"/>
    <s v="Better Pro"/>
    <s v="Clothing"/>
    <s v="Retailmart Inc"/>
    <x v="230"/>
    <x v="0"/>
    <x v="4"/>
    <n v="43"/>
    <n v="98"/>
    <n v="2375.14"/>
    <n v="102131.01999999999"/>
    <x v="2"/>
    <x v="1"/>
  </r>
  <r>
    <s v="P8197"/>
    <s v="Get X"/>
    <s v="Furniture"/>
    <x v="0"/>
    <n v="103"/>
    <n v="51"/>
    <n v="15576.4"/>
    <n v="1604369.2"/>
    <d v="2025-06-30T00:00:00"/>
    <d v="2025-09-29T00:00:00"/>
    <s v="discon"/>
    <x v="4"/>
    <s v="Get X"/>
    <s v="Furniture"/>
    <s v="Global Traders"/>
    <x v="2719"/>
    <x v="2"/>
    <x v="0"/>
    <n v="103"/>
    <n v="51"/>
    <n v="15576.4"/>
    <n v="1604369.2"/>
    <x v="0"/>
    <x v="0"/>
  </r>
  <r>
    <s v="P7706"/>
    <s v="Attorney Pro"/>
    <s v="Groceries"/>
    <x v="3"/>
    <n v="135"/>
    <n v="70"/>
    <n v="7989.31"/>
    <n v="1078556.8500000001"/>
    <d v="2025-01-16T00:00:00"/>
    <d v="2025-07-22T00:00:00"/>
    <s v="active"/>
    <x v="0"/>
    <s v="Attorney Pro"/>
    <s v="Groceries"/>
    <s v="Quickstock"/>
    <x v="2720"/>
    <x v="4"/>
    <x v="3"/>
    <n v="135"/>
    <n v="70"/>
    <n v="7989.31"/>
    <n v="1078556.8500000001"/>
    <x v="0"/>
    <x v="0"/>
  </r>
  <r>
    <s v="P9246"/>
    <s v="Democratic Mini"/>
    <s v="Furniture"/>
    <x v="1"/>
    <n v="162"/>
    <n v="55"/>
    <n v="13127.02"/>
    <n v="2126577.2400000002"/>
    <d v="2025-06-12T00:00:00"/>
    <d v="2025-08-11T00:00:00"/>
    <s v="discon"/>
    <x v="1"/>
    <s v="Democratic Mini"/>
    <s v="Furniture"/>
    <s v="Omni Suppliers"/>
    <x v="300"/>
    <x v="2"/>
    <x v="1"/>
    <n v="162"/>
    <n v="55"/>
    <n v="13127.02"/>
    <n v="2126577.2400000002"/>
    <x v="0"/>
    <x v="0"/>
  </r>
  <r>
    <s v="P8256"/>
    <s v="Your Max"/>
    <s v="Electronics"/>
    <x v="3"/>
    <n v="188"/>
    <n v="81"/>
    <n v="18744.240000000002"/>
    <n v="3523917.12"/>
    <d v="2025-01-19T00:00:00"/>
    <d v="2025-08-29T00:00:00"/>
    <s v="active"/>
    <x v="3"/>
    <s v="Your Max"/>
    <s v="Electronics"/>
    <s v="Quickstock"/>
    <x v="1482"/>
    <x v="3"/>
    <x v="3"/>
    <n v="188"/>
    <n v="81"/>
    <n v="18744.240000000002"/>
    <n v="3523917.12"/>
    <x v="0"/>
    <x v="0"/>
  </r>
  <r>
    <s v="P9599"/>
    <s v="attack mini"/>
    <s v="Electronics"/>
    <x v="5"/>
    <n v="12"/>
    <n v="48"/>
    <n v="9057.66"/>
    <n v="108691.92"/>
    <d v="2025-06-09T00:00:00"/>
    <d v="2025-09-23T00:00:00"/>
    <s v="active"/>
    <x v="0"/>
    <s v="Attack Mini"/>
    <s v="Electronics"/>
    <s v="Abc Pvt Ltd"/>
    <x v="2721"/>
    <x v="3"/>
    <x v="5"/>
    <n v="12"/>
    <n v="48"/>
    <n v="9057.66"/>
    <n v="108691.92"/>
    <x v="2"/>
    <x v="1"/>
  </r>
  <r>
    <s v="P6826"/>
    <s v="safe x"/>
    <s v="Furniture"/>
    <x v="1"/>
    <n v="57"/>
    <n v="98"/>
    <n v="9600.1"/>
    <n v="547205.70000000007"/>
    <d v="2025-03-05T00:00:00"/>
    <d v="2025-08-16T00:00:00"/>
    <m/>
    <x v="0"/>
    <s v="Safe X"/>
    <s v="Furniture"/>
    <s v="Omni Suppliers"/>
    <x v="1857"/>
    <x v="2"/>
    <x v="1"/>
    <n v="57"/>
    <n v="98"/>
    <n v="9600.1"/>
    <n v="547205.70000000007"/>
    <x v="2"/>
    <x v="1"/>
  </r>
  <r>
    <s v="P9917"/>
    <s v="Way Mini"/>
    <s v="Clothing"/>
    <x v="5"/>
    <n v="161"/>
    <n v="37"/>
    <n v="11179.18"/>
    <n v="1799847.98"/>
    <d v="2025-06-01T00:00:00"/>
    <d v="2025-10-04T00:00:00"/>
    <s v="active"/>
    <x v="3"/>
    <s v="Way Mini"/>
    <s v="Clothing"/>
    <s v="Abc Pvt Ltd"/>
    <x v="2203"/>
    <x v="0"/>
    <x v="5"/>
    <n v="161"/>
    <n v="37"/>
    <n v="11179.18"/>
    <n v="1799847.98"/>
    <x v="0"/>
    <x v="0"/>
  </r>
  <r>
    <s v="P3897"/>
    <s v="Despite Plus"/>
    <s v="Groceries"/>
    <x v="1"/>
    <n v="36"/>
    <n v="31"/>
    <n v="11710.9"/>
    <n v="421592.4"/>
    <d v="2025-05-25T00:00:00"/>
    <d v="2025-08-22T00:00:00"/>
    <s v="discon"/>
    <x v="4"/>
    <s v="Despite Plus"/>
    <s v="Groceries"/>
    <s v="Omni Suppliers"/>
    <x v="2722"/>
    <x v="4"/>
    <x v="1"/>
    <n v="36"/>
    <n v="31"/>
    <n v="11710.9"/>
    <n v="421592.39999999997"/>
    <x v="0"/>
    <x v="0"/>
  </r>
  <r>
    <s v="P4205"/>
    <s v="Capital Plus"/>
    <s v="Furniture"/>
    <x v="3"/>
    <n v="86"/>
    <n v="75"/>
    <n v="11101.74"/>
    <n v="954749.64"/>
    <d v="2025-05-20T00:00:00"/>
    <d v="2025-07-22T00:00:00"/>
    <s v="discontinued"/>
    <x v="4"/>
    <s v="Capital Plus"/>
    <s v="Furniture"/>
    <s v="Quickstock"/>
    <x v="267"/>
    <x v="2"/>
    <x v="3"/>
    <n v="86"/>
    <n v="75"/>
    <n v="11101.74"/>
    <n v="954749.64"/>
    <x v="0"/>
    <x v="0"/>
  </r>
  <r>
    <s v="P2674"/>
    <s v="Simple Plus"/>
    <s v="Groceries"/>
    <x v="1"/>
    <n v="72"/>
    <n v="30"/>
    <n v="9550.84"/>
    <n v="687660.48"/>
    <d v="2025-02-12T00:00:00"/>
    <d v="2025-10-03T00:00:00"/>
    <s v="discontinued"/>
    <x v="1"/>
    <s v="Simple Plus"/>
    <s v="Groceries"/>
    <s v="Omni Suppliers"/>
    <x v="918"/>
    <x v="4"/>
    <x v="1"/>
    <n v="72"/>
    <n v="30"/>
    <n v="9550.84"/>
    <n v="687660.48"/>
    <x v="0"/>
    <x v="0"/>
  </r>
  <r>
    <s v="P1313"/>
    <s v="nothing mini"/>
    <s v="Toys"/>
    <x v="1"/>
    <n v="199"/>
    <n v="40"/>
    <n v="13084.13"/>
    <n v="2603741.87"/>
    <d v="2025-06-02T00:00:00"/>
    <d v="2025-08-08T00:00:00"/>
    <s v="active"/>
    <x v="1"/>
    <s v="Nothing Mini"/>
    <s v="Toys"/>
    <s v="Omni Suppliers"/>
    <x v="2723"/>
    <x v="1"/>
    <x v="1"/>
    <n v="199"/>
    <n v="40"/>
    <n v="13084.13"/>
    <n v="2603741.8699999996"/>
    <x v="0"/>
    <x v="0"/>
  </r>
  <r>
    <s v="P6248"/>
    <s v="Anything Lite"/>
    <s v="Clothing"/>
    <x v="4"/>
    <n v="101"/>
    <n v="77"/>
    <n v="16483.41"/>
    <n v="1664824.41"/>
    <d v="2025-03-23T00:00:00"/>
    <d v="2025-08-18T00:00:00"/>
    <s v="discontinued"/>
    <x v="4"/>
    <s v="Anything Lite"/>
    <s v="Clothing"/>
    <s v="Retailmart Inc"/>
    <x v="1373"/>
    <x v="0"/>
    <x v="4"/>
    <n v="101"/>
    <n v="77"/>
    <n v="16483.41"/>
    <n v="1664824.41"/>
    <x v="0"/>
    <x v="0"/>
  </r>
  <r>
    <s v="P4291"/>
    <s v="area plus"/>
    <s v="Furniture"/>
    <x v="4"/>
    <n v="5"/>
    <n v="77"/>
    <n v="5027.2"/>
    <n v="25136"/>
    <d v="2025-03-28T00:00:00"/>
    <d v="2025-08-16T00:00:00"/>
    <s v="Inactive"/>
    <x v="2"/>
    <s v="Area Plus"/>
    <s v="Furniture"/>
    <s v="Retailmart Inc"/>
    <x v="2307"/>
    <x v="2"/>
    <x v="4"/>
    <n v="5"/>
    <n v="77"/>
    <n v="5027.2"/>
    <n v="25136"/>
    <x v="2"/>
    <x v="1"/>
  </r>
  <r>
    <s v="P9203"/>
    <s v="Artist Plus"/>
    <s v="Clothing"/>
    <x v="1"/>
    <n v="85"/>
    <n v="71"/>
    <n v="749.67"/>
    <n v="63721.95"/>
    <d v="2025-04-09T00:00:00"/>
    <d v="2025-08-29T00:00:00"/>
    <s v="discon"/>
    <x v="2"/>
    <s v="Artist Plus"/>
    <s v="Clothing"/>
    <s v="Omni Suppliers"/>
    <x v="2724"/>
    <x v="0"/>
    <x v="1"/>
    <n v="85"/>
    <n v="71"/>
    <n v="749.67"/>
    <n v="63721.95"/>
    <x v="0"/>
    <x v="0"/>
  </r>
  <r>
    <s v="P5724"/>
    <s v="Focus Lite"/>
    <s v="Clothing"/>
    <x v="0"/>
    <n v="2"/>
    <n v="27"/>
    <n v="7673.78"/>
    <n v="15347.56"/>
    <d v="2025-01-27T00:00:00"/>
    <d v="2025-08-12T00:00:00"/>
    <s v="discontinued"/>
    <x v="2"/>
    <s v="Focus Lite"/>
    <s v="Clothing"/>
    <s v="Global Traders"/>
    <x v="2725"/>
    <x v="0"/>
    <x v="0"/>
    <n v="2"/>
    <n v="27"/>
    <n v="7673.78"/>
    <n v="15347.56"/>
    <x v="2"/>
    <x v="1"/>
  </r>
  <r>
    <s v="P5954"/>
    <s v="Professor Plus"/>
    <s v="Electronics"/>
    <x v="3"/>
    <n v="131"/>
    <n v="21"/>
    <n v="10770.26"/>
    <n v="1410904.06"/>
    <d v="2025-01-15T00:00:00"/>
    <d v="2025-09-01T00:00:00"/>
    <s v="discontinued"/>
    <x v="0"/>
    <s v="Professor Plus"/>
    <s v="Electronics"/>
    <s v="Quickstock"/>
    <x v="2305"/>
    <x v="3"/>
    <x v="3"/>
    <n v="131"/>
    <n v="21"/>
    <n v="10770.26"/>
    <n v="1410904.06"/>
    <x v="0"/>
    <x v="0"/>
  </r>
  <r>
    <s v="P6076"/>
    <s v="Must Max"/>
    <s v="Furniture"/>
    <x v="4"/>
    <n v="0"/>
    <n v="94"/>
    <n v="12653.14"/>
    <n v="0"/>
    <d v="2025-03-07T00:00:00"/>
    <d v="2025-09-12T00:00:00"/>
    <s v="discontinued"/>
    <x v="4"/>
    <s v="Must Max"/>
    <s v="Furniture"/>
    <s v="Retailmart Inc"/>
    <x v="225"/>
    <x v="2"/>
    <x v="4"/>
    <n v="0"/>
    <n v="94"/>
    <n v="12653.14"/>
    <n v="0"/>
    <x v="1"/>
    <x v="1"/>
  </r>
  <r>
    <s v="P6050"/>
    <s v="Great Plus"/>
    <s v="Clothing"/>
    <x v="4"/>
    <n v="124"/>
    <n v="26"/>
    <n v="5410.07"/>
    <n v="670848.67999999993"/>
    <d v="2025-04-15T00:00:00"/>
    <d v="2025-09-24T00:00:00"/>
    <s v="Actv"/>
    <x v="2"/>
    <s v="Great Plus"/>
    <s v="Clothing"/>
    <s v="Retailmart Inc"/>
    <x v="143"/>
    <x v="0"/>
    <x v="4"/>
    <n v="124"/>
    <n v="26"/>
    <n v="5410.07"/>
    <n v="670848.67999999993"/>
    <x v="0"/>
    <x v="0"/>
  </r>
  <r>
    <s v="P9819"/>
    <s v="Later Pro"/>
    <s v="Clothing"/>
    <x v="4"/>
    <n v="120"/>
    <n v="66"/>
    <n v="1558.14"/>
    <n v="186976.8"/>
    <d v="2025-01-18T00:00:00"/>
    <d v="2025-09-24T00:00:00"/>
    <s v="active"/>
    <x v="1"/>
    <s v="Later Pro"/>
    <s v="Clothing"/>
    <s v="Retailmart Inc"/>
    <x v="2726"/>
    <x v="0"/>
    <x v="4"/>
    <n v="120"/>
    <n v="66"/>
    <n v="1558.14"/>
    <n v="186976.80000000002"/>
    <x v="0"/>
    <x v="0"/>
  </r>
  <r>
    <s v="P7066"/>
    <s v="Sense Lite"/>
    <s v="Furniture"/>
    <x v="4"/>
    <n v="34"/>
    <n v="60"/>
    <n v="19356.7"/>
    <n v="658127.80000000005"/>
    <d v="2025-02-23T00:00:00"/>
    <d v="2025-08-12T00:00:00"/>
    <s v="discontinued"/>
    <x v="1"/>
    <s v="Sense Lite"/>
    <s v="Furniture"/>
    <s v="Retailmart Inc"/>
    <x v="2727"/>
    <x v="2"/>
    <x v="4"/>
    <n v="34"/>
    <n v="60"/>
    <n v="19356.7"/>
    <n v="658127.80000000005"/>
    <x v="2"/>
    <x v="1"/>
  </r>
  <r>
    <s v="P6575"/>
    <s v="Order Lite"/>
    <s v="Groceries"/>
    <x v="4"/>
    <n v="95"/>
    <n v="27"/>
    <n v="6554.17"/>
    <n v="622646.15"/>
    <d v="2025-04-30T00:00:00"/>
    <d v="2025-09-01T00:00:00"/>
    <s v="active"/>
    <x v="0"/>
    <s v="Order Lite"/>
    <s v="Groceries"/>
    <s v="Retailmart Inc"/>
    <x v="2728"/>
    <x v="4"/>
    <x v="4"/>
    <n v="95"/>
    <n v="27"/>
    <n v="6554.17"/>
    <n v="622646.15"/>
    <x v="0"/>
    <x v="0"/>
  </r>
  <r>
    <s v="P8811"/>
    <s v="My Max"/>
    <s v="Groceries"/>
    <x v="5"/>
    <n v="175"/>
    <n v="71"/>
    <n v="10122.57"/>
    <n v="1771449.75"/>
    <d v="2025-03-31T00:00:00"/>
    <d v="2025-08-17T00:00:00"/>
    <s v="discon"/>
    <x v="2"/>
    <s v="My Max"/>
    <s v="Groceries"/>
    <s v="Abc Pvt Ltd"/>
    <x v="1677"/>
    <x v="4"/>
    <x v="5"/>
    <n v="175"/>
    <n v="71"/>
    <n v="10122.57"/>
    <n v="1771449.75"/>
    <x v="0"/>
    <x v="0"/>
  </r>
  <r>
    <s v="P3264"/>
    <s v="Night Pro"/>
    <s v="Toys"/>
    <x v="1"/>
    <n v="23"/>
    <n v="96"/>
    <n v="18909.89"/>
    <n v="434927.47"/>
    <d v="2025-02-11T00:00:00"/>
    <d v="2025-08-31T00:00:00"/>
    <s v="active"/>
    <x v="0"/>
    <s v="Night Pro"/>
    <s v="Toys"/>
    <s v="Omni Suppliers"/>
    <x v="2729"/>
    <x v="1"/>
    <x v="1"/>
    <n v="23"/>
    <n v="96"/>
    <n v="18909.89"/>
    <n v="434927.47"/>
    <x v="2"/>
    <x v="1"/>
  </r>
  <r>
    <s v="P4621"/>
    <s v="His Pro"/>
    <s v="Electronics"/>
    <x v="5"/>
    <n v="102"/>
    <n v="89"/>
    <n v="5864.55"/>
    <n v="598184.1"/>
    <d v="2025-03-23T00:00:00"/>
    <d v="2025-09-05T00:00:00"/>
    <s v="discon"/>
    <x v="3"/>
    <s v="His Pro"/>
    <s v="Electronics"/>
    <s v="Abc Pvt Ltd"/>
    <x v="2730"/>
    <x v="3"/>
    <x v="5"/>
    <n v="102"/>
    <n v="89"/>
    <n v="5864.55"/>
    <n v="598184.1"/>
    <x v="0"/>
    <x v="0"/>
  </r>
  <r>
    <s v="P4323"/>
    <s v="Push Lite"/>
    <s v="Toys"/>
    <x v="5"/>
    <n v="30"/>
    <n v="45"/>
    <n v="12797.17"/>
    <n v="383915.1"/>
    <d v="2025-05-30T00:00:00"/>
    <d v="2025-08-20T00:00:00"/>
    <s v="Actv"/>
    <x v="2"/>
    <s v="Push Lite"/>
    <s v="Toys"/>
    <s v="Abc Pvt Ltd"/>
    <x v="2731"/>
    <x v="1"/>
    <x v="5"/>
    <n v="30"/>
    <n v="45"/>
    <n v="12797.17"/>
    <n v="383915.1"/>
    <x v="2"/>
    <x v="1"/>
  </r>
  <r>
    <s v="P3971"/>
    <s v="Tax Mini"/>
    <s v="Clothing"/>
    <x v="0"/>
    <n v="132"/>
    <n v="93"/>
    <n v="17151.09"/>
    <n v="2263943.88"/>
    <d v="2025-01-22T00:00:00"/>
    <d v="2025-08-04T00:00:00"/>
    <s v="Actv"/>
    <x v="0"/>
    <s v="Tax Mini"/>
    <s v="Clothing"/>
    <s v="Global Traders"/>
    <x v="2732"/>
    <x v="0"/>
    <x v="0"/>
    <n v="132"/>
    <n v="93"/>
    <n v="17151.09"/>
    <n v="2263943.88"/>
    <x v="0"/>
    <x v="0"/>
  </r>
  <r>
    <s v="P6816"/>
    <s v="Of Plus"/>
    <s v="Toys"/>
    <x v="5"/>
    <n v="96"/>
    <n v="24"/>
    <n v="15705.41"/>
    <n v="1507719.36"/>
    <d v="2025-02-16T00:00:00"/>
    <d v="2025-10-05T00:00:00"/>
    <s v="discon"/>
    <x v="4"/>
    <s v="Of Plus"/>
    <s v="Toys"/>
    <s v="Abc Pvt Ltd"/>
    <x v="2733"/>
    <x v="1"/>
    <x v="5"/>
    <n v="96"/>
    <n v="24"/>
    <n v="15705.41"/>
    <n v="1507719.3599999999"/>
    <x v="0"/>
    <x v="0"/>
  </r>
  <r>
    <s v="P3812"/>
    <s v="Property Max"/>
    <s v="Furniture"/>
    <x v="3"/>
    <n v="44"/>
    <n v="82"/>
    <n v="11984.13"/>
    <n v="527301.72"/>
    <d v="2025-05-16T00:00:00"/>
    <d v="2025-09-16T00:00:00"/>
    <s v="active"/>
    <x v="3"/>
    <s v="Property Max"/>
    <s v="Furniture"/>
    <s v="Quickstock"/>
    <x v="2734"/>
    <x v="2"/>
    <x v="3"/>
    <n v="44"/>
    <n v="82"/>
    <n v="11984.13"/>
    <n v="527301.72"/>
    <x v="2"/>
    <x v="1"/>
  </r>
  <r>
    <s v="P7804"/>
    <s v="Culture Mini"/>
    <s v="Groceries"/>
    <x v="1"/>
    <n v="169"/>
    <n v="88"/>
    <n v="7261.43"/>
    <n v="1227181.67"/>
    <d v="2025-03-31T00:00:00"/>
    <d v="2025-08-05T00:00:00"/>
    <s v="active"/>
    <x v="4"/>
    <s v="Culture Mini"/>
    <s v="Groceries"/>
    <s v="Omni Suppliers"/>
    <x v="2735"/>
    <x v="4"/>
    <x v="1"/>
    <n v="169"/>
    <n v="88"/>
    <n v="7261.43"/>
    <n v="1227181.6700000002"/>
    <x v="0"/>
    <x v="0"/>
  </r>
  <r>
    <s v="P5274"/>
    <s v="Specific X"/>
    <s v="Clothing"/>
    <x v="5"/>
    <n v="22"/>
    <m/>
    <n v="18473.349999999999"/>
    <n v="406413.7"/>
    <d v="2025-01-14T00:00:00"/>
    <d v="2025-08-23T00:00:00"/>
    <s v="discon"/>
    <x v="0"/>
    <s v="Specific X"/>
    <s v="Clothing"/>
    <s v="Abc Pvt Ltd"/>
    <x v="2022"/>
    <x v="0"/>
    <x v="5"/>
    <n v="22"/>
    <n v="0"/>
    <n v="18473.349999999999"/>
    <n v="406413.69999999995"/>
    <x v="0"/>
    <x v="0"/>
  </r>
  <r>
    <s v="P9716"/>
    <s v="Make Max"/>
    <s v="Furniture"/>
    <x v="3"/>
    <n v="62"/>
    <n v="85"/>
    <n v="1700.5"/>
    <n v="105431"/>
    <d v="2025-06-06T00:00:00"/>
    <d v="2025-09-05T00:00:00"/>
    <s v="Actv"/>
    <x v="0"/>
    <s v="Make Max"/>
    <s v="Furniture"/>
    <s v="Quickstock"/>
    <x v="2736"/>
    <x v="2"/>
    <x v="3"/>
    <n v="62"/>
    <n v="85"/>
    <n v="1700.5"/>
    <n v="105431"/>
    <x v="2"/>
    <x v="1"/>
  </r>
  <r>
    <s v="P4338"/>
    <s v="Shake Lite"/>
    <s v="Furniture"/>
    <x v="1"/>
    <n v="108"/>
    <n v="63"/>
    <n v="14321.44"/>
    <n v="1546715.52"/>
    <d v="2025-06-20T00:00:00"/>
    <d v="2025-10-09T00:00:00"/>
    <s v="Inactive"/>
    <x v="4"/>
    <s v="Shake Lite"/>
    <s v="Furniture"/>
    <s v="Omni Suppliers"/>
    <x v="668"/>
    <x v="2"/>
    <x v="1"/>
    <n v="108"/>
    <n v="63"/>
    <n v="14321.44"/>
    <n v="1546715.52"/>
    <x v="0"/>
    <x v="0"/>
  </r>
  <r>
    <s v="P2014"/>
    <s v="Reason Plus"/>
    <s v="Electronics"/>
    <x v="0"/>
    <n v="68"/>
    <n v="21"/>
    <n v="12678.12"/>
    <n v="862112.16"/>
    <d v="2025-02-28T00:00:00"/>
    <d v="2025-10-12T00:00:00"/>
    <s v="discon"/>
    <x v="4"/>
    <s v="Reason Plus"/>
    <s v="Electronics"/>
    <s v="Global Traders"/>
    <x v="2737"/>
    <x v="3"/>
    <x v="0"/>
    <n v="68"/>
    <n v="21"/>
    <n v="12678.12"/>
    <n v="862112.16"/>
    <x v="0"/>
    <x v="0"/>
  </r>
  <r>
    <s v="P3608"/>
    <s v="Possible Pro"/>
    <s v="Toys"/>
    <x v="0"/>
    <n v="74"/>
    <n v="55"/>
    <n v="14165.36"/>
    <n v="1048236.64"/>
    <d v="2025-06-30T00:00:00"/>
    <d v="2025-09-20T00:00:00"/>
    <s v="discon"/>
    <x v="3"/>
    <s v="Possible Pro"/>
    <s v="Toys"/>
    <s v="Global Traders"/>
    <x v="715"/>
    <x v="1"/>
    <x v="0"/>
    <n v="74"/>
    <n v="55"/>
    <n v="14165.36"/>
    <n v="1048236.64"/>
    <x v="0"/>
    <x v="0"/>
  </r>
  <r>
    <s v="P5549"/>
    <s v="her plus"/>
    <s v="Groceries"/>
    <x v="5"/>
    <n v="33"/>
    <n v="77"/>
    <n v="14733.09"/>
    <n v="486191.97"/>
    <d v="2025-02-28T00:00:00"/>
    <d v="2025-07-25T00:00:00"/>
    <s v="Inactive"/>
    <x v="1"/>
    <s v="Her Plus"/>
    <s v="Groceries"/>
    <s v="Abc Pvt Ltd"/>
    <x v="2738"/>
    <x v="4"/>
    <x v="5"/>
    <n v="33"/>
    <n v="77"/>
    <n v="14733.09"/>
    <n v="486191.97000000003"/>
    <x v="2"/>
    <x v="1"/>
  </r>
  <r>
    <s v="P3911"/>
    <s v="trouble plus"/>
    <s v="Toys"/>
    <x v="5"/>
    <n v="59"/>
    <n v="31"/>
    <n v="5209.4399999999996"/>
    <n v="307356.96000000002"/>
    <d v="2025-04-19T00:00:00"/>
    <d v="2025-08-12T00:00:00"/>
    <s v="active"/>
    <x v="4"/>
    <s v="Trouble Plus"/>
    <s v="Toys"/>
    <s v="Abc Pvt Ltd"/>
    <x v="949"/>
    <x v="1"/>
    <x v="5"/>
    <n v="59"/>
    <n v="31"/>
    <n v="5209.4399999999996"/>
    <n v="307356.95999999996"/>
    <x v="0"/>
    <x v="0"/>
  </r>
  <r>
    <s v="P1554"/>
    <s v="Especially Pro"/>
    <s v="Groceries"/>
    <x v="0"/>
    <n v="111"/>
    <n v="28"/>
    <n v="13139.93"/>
    <n v="1458532.23"/>
    <d v="2025-05-11T00:00:00"/>
    <d v="2025-10-10T00:00:00"/>
    <s v="active"/>
    <x v="2"/>
    <s v="Especially Pro"/>
    <s v="Groceries"/>
    <s v="Global Traders"/>
    <x v="1849"/>
    <x v="4"/>
    <x v="0"/>
    <n v="111"/>
    <n v="28"/>
    <n v="13139.93"/>
    <n v="1458532.23"/>
    <x v="0"/>
    <x v="0"/>
  </r>
  <r>
    <s v="P3226"/>
    <s v="Should Max"/>
    <s v="Electronics"/>
    <x v="3"/>
    <n v="113"/>
    <n v="39"/>
    <n v="53.5"/>
    <n v="6045.5"/>
    <d v="2025-01-22T00:00:00"/>
    <d v="2025-08-05T00:00:00"/>
    <s v="Actv"/>
    <x v="1"/>
    <s v="Should Max"/>
    <s v="Electronics"/>
    <s v="Quickstock"/>
    <x v="626"/>
    <x v="3"/>
    <x v="3"/>
    <n v="113"/>
    <n v="39"/>
    <n v="53.5"/>
    <n v="6045.5"/>
    <x v="0"/>
    <x v="0"/>
  </r>
  <r>
    <s v="P4624"/>
    <s v="Stop Pro"/>
    <s v="Groceries"/>
    <x v="1"/>
    <n v="43"/>
    <n v="54"/>
    <n v="4492.75"/>
    <n v="193188.25"/>
    <d v="2025-01-27T00:00:00"/>
    <d v="2025-08-20T00:00:00"/>
    <s v="active"/>
    <x v="1"/>
    <s v="Stop Pro"/>
    <s v="Groceries"/>
    <s v="Omni Suppliers"/>
    <x v="1973"/>
    <x v="4"/>
    <x v="1"/>
    <n v="43"/>
    <n v="54"/>
    <n v="4492.75"/>
    <n v="193188.25"/>
    <x v="2"/>
    <x v="1"/>
  </r>
  <r>
    <s v="P4739"/>
    <s v="Environmental Plus"/>
    <s v="Furniture"/>
    <x v="1"/>
    <n v="63"/>
    <n v="81"/>
    <n v="6294.53"/>
    <n v="396555.39"/>
    <d v="2025-02-27T00:00:00"/>
    <d v="2025-09-18T00:00:00"/>
    <s v="discon"/>
    <x v="3"/>
    <s v="Environmental Plus"/>
    <s v="Furniture"/>
    <s v="Omni Suppliers"/>
    <x v="1385"/>
    <x v="2"/>
    <x v="1"/>
    <n v="63"/>
    <n v="81"/>
    <n v="6294.53"/>
    <n v="396555.38999999996"/>
    <x v="2"/>
    <x v="1"/>
  </r>
  <r>
    <s v="P4450"/>
    <s v="whole pro"/>
    <s v="Toys"/>
    <x v="5"/>
    <n v="99"/>
    <n v="87"/>
    <n v="15476.56"/>
    <n v="1532179.44"/>
    <d v="2025-01-23T00:00:00"/>
    <d v="2025-08-04T00:00:00"/>
    <s v="discontinued"/>
    <x v="2"/>
    <s v="Whole Pro"/>
    <s v="Toys"/>
    <s v="Abc Pvt Ltd"/>
    <x v="164"/>
    <x v="1"/>
    <x v="5"/>
    <n v="99"/>
    <n v="87"/>
    <n v="15476.56"/>
    <n v="1532179.44"/>
    <x v="0"/>
    <x v="0"/>
  </r>
  <r>
    <s v="P5801"/>
    <s v="Sing X"/>
    <s v="Toys"/>
    <x v="5"/>
    <n v="22"/>
    <n v="89"/>
    <n v="3991.74"/>
    <n v="87818.28"/>
    <d v="2025-05-01T00:00:00"/>
    <d v="2025-09-18T00:00:00"/>
    <s v="discontinued"/>
    <x v="1"/>
    <s v="Sing X"/>
    <s v="Toys"/>
    <s v="Abc Pvt Ltd"/>
    <x v="451"/>
    <x v="1"/>
    <x v="5"/>
    <n v="22"/>
    <n v="89"/>
    <n v="3991.74"/>
    <n v="87818.28"/>
    <x v="2"/>
    <x v="1"/>
  </r>
  <r>
    <s v="P9890"/>
    <s v="Force Plus"/>
    <s v="Toys"/>
    <x v="4"/>
    <n v="153"/>
    <n v="20"/>
    <n v="18527.169999999998"/>
    <n v="2834657.01"/>
    <d v="2025-05-15T00:00:00"/>
    <d v="2025-08-14T00:00:00"/>
    <s v="discontinued"/>
    <x v="1"/>
    <s v="Force Plus"/>
    <s v="Toys"/>
    <s v="Retailmart Inc"/>
    <x v="130"/>
    <x v="1"/>
    <x v="4"/>
    <n v="153"/>
    <n v="20"/>
    <n v="18527.169999999998"/>
    <n v="2834657.01"/>
    <x v="0"/>
    <x v="0"/>
  </r>
  <r>
    <s v="P8732"/>
    <s v="Expect Mini"/>
    <s v="Clothing"/>
    <x v="4"/>
    <n v="127"/>
    <n v="84"/>
    <n v="12441.63"/>
    <n v="1580087.01"/>
    <d v="2025-02-26T00:00:00"/>
    <d v="2025-08-23T00:00:00"/>
    <s v="discontinued"/>
    <x v="3"/>
    <s v="Expect Mini"/>
    <s v="Clothing"/>
    <s v="Retailmart Inc"/>
    <x v="1461"/>
    <x v="0"/>
    <x v="4"/>
    <n v="127"/>
    <n v="84"/>
    <n v="12441.63"/>
    <n v="1580087.01"/>
    <x v="0"/>
    <x v="0"/>
  </r>
  <r>
    <s v="P9638"/>
    <s v="Reflect Max"/>
    <s v="Furniture"/>
    <x v="1"/>
    <n v="61"/>
    <n v="90"/>
    <n v="7231.47"/>
    <n v="441119.67"/>
    <d v="2025-04-27T00:00:00"/>
    <d v="2025-09-09T00:00:00"/>
    <s v="Actv"/>
    <x v="3"/>
    <s v="Reflect Max"/>
    <s v="Furniture"/>
    <s v="Omni Suppliers"/>
    <x v="2739"/>
    <x v="2"/>
    <x v="1"/>
    <n v="61"/>
    <n v="90"/>
    <n v="7231.47"/>
    <n v="441119.67000000004"/>
    <x v="2"/>
    <x v="1"/>
  </r>
  <r>
    <s v="P4529"/>
    <s v="meet x"/>
    <s v="Clothing"/>
    <x v="3"/>
    <n v="126"/>
    <n v="84"/>
    <n v="1646.82"/>
    <n v="207499.32"/>
    <d v="2025-05-16T00:00:00"/>
    <d v="2025-07-27T00:00:00"/>
    <m/>
    <x v="4"/>
    <s v="Meet X"/>
    <s v="Clothing"/>
    <s v="Quickstock"/>
    <x v="2740"/>
    <x v="0"/>
    <x v="3"/>
    <n v="126"/>
    <n v="84"/>
    <n v="1646.82"/>
    <n v="207499.31999999998"/>
    <x v="0"/>
    <x v="0"/>
  </r>
  <r>
    <s v="P9981"/>
    <s v="Traditional Pro"/>
    <s v="Clothing"/>
    <x v="4"/>
    <n v="156"/>
    <n v="54"/>
    <n v="19182.22"/>
    <n v="2992426.32"/>
    <d v="2025-07-06T00:00:00"/>
    <d v="2025-07-19T00:00:00"/>
    <s v="active"/>
    <x v="4"/>
    <s v="Traditional Pro"/>
    <s v="Clothing"/>
    <s v="Retailmart Inc"/>
    <x v="1145"/>
    <x v="0"/>
    <x v="4"/>
    <n v="156"/>
    <n v="54"/>
    <n v="19182.22"/>
    <n v="2992426.3200000003"/>
    <x v="0"/>
    <x v="0"/>
  </r>
  <r>
    <s v="P5350"/>
    <s v="Table Mini"/>
    <s v="Groceries"/>
    <x v="0"/>
    <n v="101"/>
    <n v="90"/>
    <n v="16510.57"/>
    <n v="1667567.57"/>
    <d v="2025-07-06T00:00:00"/>
    <d v="2025-08-11T00:00:00"/>
    <s v="Actv"/>
    <x v="2"/>
    <s v="Table Mini"/>
    <s v="Groceries"/>
    <s v="Global Traders"/>
    <x v="1732"/>
    <x v="4"/>
    <x v="0"/>
    <n v="101"/>
    <n v="90"/>
    <n v="16510.57"/>
    <n v="1667567.57"/>
    <x v="0"/>
    <x v="0"/>
  </r>
  <r>
    <s v="P7667"/>
    <s v="Budget Mini"/>
    <s v="Groceries"/>
    <x v="5"/>
    <n v="176"/>
    <n v="65"/>
    <n v="18930.32"/>
    <n v="3331736.32"/>
    <d v="2025-01-28T00:00:00"/>
    <d v="2025-09-24T00:00:00"/>
    <s v="discon"/>
    <x v="1"/>
    <s v="Budget Mini"/>
    <s v="Groceries"/>
    <s v="Abc Pvt Ltd"/>
    <x v="2741"/>
    <x v="4"/>
    <x v="5"/>
    <n v="176"/>
    <n v="65"/>
    <n v="18930.32"/>
    <n v="3331736.32"/>
    <x v="0"/>
    <x v="0"/>
  </r>
  <r>
    <s v="P2376"/>
    <s v="Official X"/>
    <s v="Furniture"/>
    <x v="3"/>
    <n v="79"/>
    <n v="73"/>
    <n v="3630.92"/>
    <n v="286842.68"/>
    <d v="2025-05-26T00:00:00"/>
    <d v="2025-09-26T00:00:00"/>
    <s v="discontinued"/>
    <x v="4"/>
    <s v="Official X"/>
    <s v="Furniture"/>
    <s v="Quickstock"/>
    <x v="1906"/>
    <x v="2"/>
    <x v="3"/>
    <n v="79"/>
    <n v="73"/>
    <n v="3630.92"/>
    <n v="286842.68"/>
    <x v="0"/>
    <x v="0"/>
  </r>
  <r>
    <s v="P7304"/>
    <s v="Air Plus"/>
    <s v="Toys"/>
    <x v="4"/>
    <n v="83"/>
    <n v="91"/>
    <n v="7600.58"/>
    <n v="630848.14"/>
    <d v="2025-06-02T00:00:00"/>
    <d v="2025-09-17T00:00:00"/>
    <s v="Inactive"/>
    <x v="1"/>
    <s v="Air Plus"/>
    <s v="Toys"/>
    <s v="Retailmart Inc"/>
    <x v="1248"/>
    <x v="1"/>
    <x v="4"/>
    <n v="83"/>
    <n v="91"/>
    <n v="7600.58"/>
    <n v="630848.14"/>
    <x v="2"/>
    <x v="1"/>
  </r>
  <r>
    <s v="P8613"/>
    <s v="Whole Mini"/>
    <s v="Toys"/>
    <x v="3"/>
    <n v="60"/>
    <n v="45"/>
    <n v="7675.5"/>
    <n v="460530"/>
    <d v="2025-02-26T00:00:00"/>
    <d v="2025-08-18T00:00:00"/>
    <s v="discontinued"/>
    <x v="4"/>
    <s v="Whole Mini"/>
    <s v="Toys"/>
    <s v="Quickstock"/>
    <x v="1775"/>
    <x v="1"/>
    <x v="3"/>
    <n v="60"/>
    <n v="45"/>
    <n v="7675.5"/>
    <n v="460530"/>
    <x v="0"/>
    <x v="0"/>
  </r>
  <r>
    <s v="P5161"/>
    <s v="Total Mini"/>
    <s v="Furniture"/>
    <x v="4"/>
    <n v="140"/>
    <n v="82"/>
    <n v="1510.97"/>
    <n v="211535.8"/>
    <d v="2025-01-18T00:00:00"/>
    <d v="2025-07-15T00:00:00"/>
    <s v="Inactive"/>
    <x v="1"/>
    <s v="Total Mini"/>
    <s v="Furniture"/>
    <s v="Retailmart Inc"/>
    <x v="2742"/>
    <x v="2"/>
    <x v="4"/>
    <n v="140"/>
    <n v="82"/>
    <n v="1510.97"/>
    <n v="211535.80000000002"/>
    <x v="0"/>
    <x v="0"/>
  </r>
  <r>
    <s v="P8125"/>
    <s v="Include Pro"/>
    <s v="Electronics"/>
    <x v="0"/>
    <n v="180"/>
    <n v="25"/>
    <n v="3493.09"/>
    <n v="628756.20000000007"/>
    <d v="2025-03-11T00:00:00"/>
    <d v="2025-09-20T00:00:00"/>
    <s v="Actv"/>
    <x v="0"/>
    <s v="Include Pro"/>
    <s v="Electronics"/>
    <s v="Global Traders"/>
    <x v="2743"/>
    <x v="3"/>
    <x v="0"/>
    <n v="180"/>
    <n v="25"/>
    <n v="3493.09"/>
    <n v="628756.20000000007"/>
    <x v="0"/>
    <x v="0"/>
  </r>
  <r>
    <s v="P4963"/>
    <s v="Anyone X"/>
    <s v="Groceries"/>
    <x v="5"/>
    <n v="181"/>
    <n v="75"/>
    <n v="9211.7900000000009"/>
    <n v="1667333.99"/>
    <d v="2025-04-16T00:00:00"/>
    <d v="2025-10-12T00:00:00"/>
    <s v="Inactive"/>
    <x v="2"/>
    <s v="Anyone X"/>
    <s v="Groceries"/>
    <s v="Abc Pvt Ltd"/>
    <x v="37"/>
    <x v="4"/>
    <x v="5"/>
    <n v="181"/>
    <n v="75"/>
    <n v="9211.7900000000009"/>
    <n v="1667333.9900000002"/>
    <x v="0"/>
    <x v="0"/>
  </r>
  <r>
    <s v="P6887"/>
    <s v="Group Pro"/>
    <s v="Electronics"/>
    <x v="5"/>
    <n v="99"/>
    <n v="74"/>
    <n v="19021.82"/>
    <n v="1883160.18"/>
    <d v="2025-03-12T00:00:00"/>
    <d v="2025-10-09T00:00:00"/>
    <s v="active"/>
    <x v="0"/>
    <s v="Group Pro"/>
    <s v="Electronics"/>
    <s v="Abc Pvt Ltd"/>
    <x v="2744"/>
    <x v="3"/>
    <x v="5"/>
    <n v="99"/>
    <n v="74"/>
    <n v="19021.82"/>
    <n v="1883160.18"/>
    <x v="0"/>
    <x v="0"/>
  </r>
  <r>
    <s v="P3698"/>
    <s v="Drug Plus"/>
    <s v="Clothing"/>
    <x v="5"/>
    <m/>
    <n v="50"/>
    <n v="10606.01"/>
    <m/>
    <d v="2025-06-02T00:00:00"/>
    <d v="2025-08-20T00:00:00"/>
    <m/>
    <x v="1"/>
    <s v="Drug Plus"/>
    <s v="Clothing"/>
    <s v="Abc Pvt Ltd"/>
    <x v="2664"/>
    <x v="0"/>
    <x v="5"/>
    <n v="0"/>
    <n v="50"/>
    <n v="10606.01"/>
    <n v="0"/>
    <x v="1"/>
    <x v="1"/>
  </r>
  <r>
    <s v="P4352"/>
    <s v="Never Max"/>
    <s v="Electronics"/>
    <x v="5"/>
    <n v="31"/>
    <n v="34"/>
    <n v="13057.69"/>
    <n v="404788.39"/>
    <d v="2025-05-06T00:00:00"/>
    <d v="2025-09-20T00:00:00"/>
    <s v="discontinued"/>
    <x v="1"/>
    <s v="Never Max"/>
    <s v="Electronics"/>
    <s v="Abc Pvt Ltd"/>
    <x v="2745"/>
    <x v="3"/>
    <x v="5"/>
    <n v="31"/>
    <n v="34"/>
    <n v="13057.69"/>
    <n v="404788.39"/>
    <x v="2"/>
    <x v="1"/>
  </r>
  <r>
    <s v="P9972"/>
    <s v="Individual Max"/>
    <s v="Groceries"/>
    <x v="3"/>
    <n v="96"/>
    <n v="69"/>
    <n v="8078.98"/>
    <n v="775582.08"/>
    <d v="2025-03-26T00:00:00"/>
    <d v="2025-08-09T00:00:00"/>
    <s v="active"/>
    <x v="4"/>
    <s v="Individual Max"/>
    <s v="Groceries"/>
    <s v="Quickstock"/>
    <x v="855"/>
    <x v="4"/>
    <x v="3"/>
    <n v="96"/>
    <n v="69"/>
    <n v="8078.98"/>
    <n v="775582.08"/>
    <x v="0"/>
    <x v="0"/>
  </r>
  <r>
    <s v="P8168"/>
    <s v="Life Pro"/>
    <s v="Clothing"/>
    <x v="0"/>
    <n v="38"/>
    <n v="46"/>
    <n v="15308.51"/>
    <n v="581723.38"/>
    <d v="2025-02-13T00:00:00"/>
    <d v="2025-07-14T00:00:00"/>
    <s v="discontinued"/>
    <x v="2"/>
    <s v="Life Pro"/>
    <s v="Clothing"/>
    <s v="Global Traders"/>
    <x v="2746"/>
    <x v="0"/>
    <x v="0"/>
    <n v="38"/>
    <n v="46"/>
    <n v="15308.51"/>
    <n v="581723.38"/>
    <x v="2"/>
    <x v="1"/>
  </r>
  <r>
    <s v="P3984"/>
    <s v="Big Max"/>
    <s v="Electronics"/>
    <x v="5"/>
    <n v="142"/>
    <n v="50"/>
    <n v="18996.400000000001"/>
    <n v="2697488.8"/>
    <d v="2025-05-10T00:00:00"/>
    <d v="2025-09-17T00:00:00"/>
    <s v="discontinued"/>
    <x v="3"/>
    <s v="Big Max"/>
    <s v="Electronics"/>
    <s v="Abc Pvt Ltd"/>
    <x v="2747"/>
    <x v="3"/>
    <x v="5"/>
    <n v="142"/>
    <n v="50"/>
    <n v="18996.400000000001"/>
    <n v="2697488.8000000003"/>
    <x v="0"/>
    <x v="0"/>
  </r>
  <r>
    <s v="P6043"/>
    <s v="Important Max"/>
    <s v="Furniture"/>
    <x v="5"/>
    <n v="149"/>
    <n v="50"/>
    <n v="17852.79"/>
    <n v="2660065.71"/>
    <d v="2025-07-04T00:00:00"/>
    <d v="2025-09-15T00:00:00"/>
    <s v="active"/>
    <x v="4"/>
    <s v="Important Max"/>
    <s v="Furniture"/>
    <s v="Abc Pvt Ltd"/>
    <x v="2698"/>
    <x v="2"/>
    <x v="5"/>
    <n v="149"/>
    <n v="50"/>
    <n v="17852.79"/>
    <n v="2660065.71"/>
    <x v="0"/>
    <x v="0"/>
  </r>
  <r>
    <s v="P5397"/>
    <s v="Body Plus"/>
    <s v="Furniture"/>
    <x v="3"/>
    <n v="194"/>
    <n v="62"/>
    <n v="16925.7"/>
    <n v="3283585.8"/>
    <d v="2025-06-01T00:00:00"/>
    <d v="2025-07-28T00:00:00"/>
    <s v="Inactive"/>
    <x v="2"/>
    <s v="Body Plus"/>
    <s v="Furniture"/>
    <s v="Quickstock"/>
    <x v="2748"/>
    <x v="2"/>
    <x v="3"/>
    <n v="194"/>
    <n v="62"/>
    <n v="16925.7"/>
    <n v="3283585.8000000003"/>
    <x v="0"/>
    <x v="0"/>
  </r>
  <r>
    <s v="P3732"/>
    <s v="For X"/>
    <s v="Clothing"/>
    <x v="4"/>
    <n v="23"/>
    <n v="93"/>
    <n v="13926.92"/>
    <n v="320319.15999999997"/>
    <d v="2025-02-12T00:00:00"/>
    <d v="2025-07-22T00:00:00"/>
    <s v="active"/>
    <x v="3"/>
    <s v="For X"/>
    <s v="Clothing"/>
    <s v="Retailmart Inc"/>
    <x v="569"/>
    <x v="0"/>
    <x v="4"/>
    <n v="23"/>
    <n v="93"/>
    <n v="13926.92"/>
    <n v="320319.15999999997"/>
    <x v="2"/>
    <x v="1"/>
  </r>
  <r>
    <s v="P9379"/>
    <s v="Capital Max"/>
    <s v="Toys"/>
    <x v="5"/>
    <n v="5"/>
    <n v="71"/>
    <n v="18138.04"/>
    <n v="90690.200000000012"/>
    <d v="2025-01-12T00:00:00"/>
    <d v="2025-09-10T00:00:00"/>
    <s v="discontinued"/>
    <x v="0"/>
    <s v="Capital Max"/>
    <s v="Toys"/>
    <s v="Abc Pvt Ltd"/>
    <x v="2749"/>
    <x v="1"/>
    <x v="5"/>
    <n v="5"/>
    <n v="71"/>
    <n v="18138.04"/>
    <n v="90690.200000000012"/>
    <x v="2"/>
    <x v="1"/>
  </r>
  <r>
    <s v="P2552"/>
    <s v="Example Plus"/>
    <s v="Groceries"/>
    <x v="5"/>
    <n v="97"/>
    <n v="43"/>
    <n v="5455.53"/>
    <n v="529186.41"/>
    <d v="2025-07-01T00:00:00"/>
    <d v="2025-08-07T00:00:00"/>
    <m/>
    <x v="1"/>
    <s v="Example Plus"/>
    <s v="Groceries"/>
    <s v="Abc Pvt Ltd"/>
    <x v="2750"/>
    <x v="4"/>
    <x v="5"/>
    <n v="97"/>
    <n v="43"/>
    <n v="5455.53"/>
    <n v="529186.41"/>
    <x v="0"/>
    <x v="0"/>
  </r>
  <r>
    <s v="P9551"/>
    <s v="Not Max"/>
    <s v="Toys"/>
    <x v="1"/>
    <n v="4"/>
    <n v="47"/>
    <n v="13962.29"/>
    <n v="55849.16"/>
    <d v="2025-03-30T00:00:00"/>
    <d v="2025-09-25T00:00:00"/>
    <s v="active"/>
    <x v="0"/>
    <s v="Not Max"/>
    <s v="Toys"/>
    <s v="Omni Suppliers"/>
    <x v="2751"/>
    <x v="1"/>
    <x v="1"/>
    <n v="4"/>
    <n v="47"/>
    <n v="13962.29"/>
    <n v="55849.16"/>
    <x v="2"/>
    <x v="1"/>
  </r>
  <r>
    <s v="P4533"/>
    <s v="Often Mini"/>
    <s v="Clothing"/>
    <x v="3"/>
    <n v="138"/>
    <n v="91"/>
    <n v="9655.7999999999993"/>
    <n v="1332500.3999999999"/>
    <d v="2025-05-29T00:00:00"/>
    <d v="2025-08-30T00:00:00"/>
    <s v="discon"/>
    <x v="0"/>
    <s v="Often Mini"/>
    <s v="Clothing"/>
    <s v="Quickstock"/>
    <x v="2752"/>
    <x v="0"/>
    <x v="3"/>
    <n v="138"/>
    <n v="91"/>
    <n v="9655.7999999999993"/>
    <n v="1332500.3999999999"/>
    <x v="0"/>
    <x v="0"/>
  </r>
  <r>
    <s v="P6963"/>
    <s v="Model X"/>
    <s v="Toys"/>
    <x v="3"/>
    <n v="14"/>
    <n v="67"/>
    <n v="4789.4399999999996"/>
    <n v="67052.159999999989"/>
    <d v="2025-03-12T00:00:00"/>
    <d v="2025-09-26T00:00:00"/>
    <m/>
    <x v="0"/>
    <s v="Model X"/>
    <s v="Toys"/>
    <s v="Quickstock"/>
    <x v="2753"/>
    <x v="1"/>
    <x v="3"/>
    <n v="14"/>
    <n v="67"/>
    <n v="4789.4399999999996"/>
    <n v="67052.159999999989"/>
    <x v="2"/>
    <x v="1"/>
  </r>
  <r>
    <s v="P3075"/>
    <s v="Customer X"/>
    <s v="Furniture"/>
    <x v="5"/>
    <n v="6"/>
    <n v="90"/>
    <n v="5735.12"/>
    <n v="34410.720000000001"/>
    <d v="2025-07-04T00:00:00"/>
    <d v="2025-09-13T00:00:00"/>
    <s v="active"/>
    <x v="3"/>
    <s v="Customer X"/>
    <s v="Furniture"/>
    <s v="Abc Pvt Ltd"/>
    <x v="2754"/>
    <x v="2"/>
    <x v="5"/>
    <n v="6"/>
    <n v="90"/>
    <n v="5735.12"/>
    <n v="34410.720000000001"/>
    <x v="2"/>
    <x v="1"/>
  </r>
  <r>
    <s v="P1373"/>
    <s v="Between X"/>
    <s v="Furniture"/>
    <x v="1"/>
    <n v="178"/>
    <n v="78"/>
    <n v="9717.5300000000007"/>
    <n v="1729720.34"/>
    <d v="2025-05-04T00:00:00"/>
    <d v="2025-07-26T00:00:00"/>
    <s v="active"/>
    <x v="2"/>
    <s v="Between X"/>
    <s v="Furniture"/>
    <s v="Omni Suppliers"/>
    <x v="2755"/>
    <x v="2"/>
    <x v="1"/>
    <n v="178"/>
    <n v="78"/>
    <n v="9717.5300000000007"/>
    <n v="1729720.34"/>
    <x v="0"/>
    <x v="0"/>
  </r>
  <r>
    <s v="P5444"/>
    <s v="Or Mini"/>
    <s v="Furniture"/>
    <x v="4"/>
    <n v="19"/>
    <n v="29"/>
    <n v="7625.9"/>
    <n v="144892.1"/>
    <d v="2025-04-29T00:00:00"/>
    <d v="2025-10-08T00:00:00"/>
    <s v="active"/>
    <x v="2"/>
    <s v="Or Mini"/>
    <s v="Furniture"/>
    <s v="Retailmart Inc"/>
    <x v="2756"/>
    <x v="2"/>
    <x v="4"/>
    <n v="19"/>
    <n v="29"/>
    <n v="7625.9"/>
    <n v="144892.1"/>
    <x v="2"/>
    <x v="1"/>
  </r>
  <r>
    <s v="P9561"/>
    <s v="Civil Mini"/>
    <s v="Toys"/>
    <x v="5"/>
    <n v="13"/>
    <n v="78"/>
    <n v="19738.189999999999"/>
    <n v="256596.47"/>
    <d v="2025-05-23T00:00:00"/>
    <d v="2025-09-18T00:00:00"/>
    <s v="active"/>
    <x v="2"/>
    <s v="Civil Mini"/>
    <s v="Toys"/>
    <s v="Abc Pvt Ltd"/>
    <x v="2757"/>
    <x v="1"/>
    <x v="5"/>
    <n v="13"/>
    <n v="78"/>
    <n v="19738.189999999999"/>
    <n v="256596.46999999997"/>
    <x v="2"/>
    <x v="1"/>
  </r>
  <r>
    <s v="P3220"/>
    <s v="Thus Lite"/>
    <s v="Furniture"/>
    <x v="0"/>
    <n v="3"/>
    <n v="39"/>
    <n v="18493.66"/>
    <n v="55480.98"/>
    <d v="2025-05-11T00:00:00"/>
    <d v="2025-09-25T00:00:00"/>
    <s v="discontinued"/>
    <x v="2"/>
    <s v="Thus Lite"/>
    <s v="Furniture"/>
    <s v="Global Traders"/>
    <x v="1641"/>
    <x v="2"/>
    <x v="0"/>
    <n v="3"/>
    <n v="39"/>
    <n v="18493.66"/>
    <n v="55480.979999999996"/>
    <x v="2"/>
    <x v="1"/>
  </r>
  <r>
    <s v="P5928"/>
    <s v="Tell Mini"/>
    <s v="Furniture"/>
    <x v="0"/>
    <n v="145"/>
    <n v="58"/>
    <n v="11079.74"/>
    <n v="1606562.3"/>
    <d v="2025-06-09T00:00:00"/>
    <d v="2025-08-23T00:00:00"/>
    <s v="Actv"/>
    <x v="3"/>
    <s v="Tell Mini"/>
    <s v="Furniture"/>
    <s v="Global Traders"/>
    <x v="1287"/>
    <x v="2"/>
    <x v="0"/>
    <n v="145"/>
    <n v="58"/>
    <n v="11079.74"/>
    <n v="1606562.3"/>
    <x v="0"/>
    <x v="0"/>
  </r>
  <r>
    <s v="P9309"/>
    <s v="Far Lite"/>
    <s v="Electronics"/>
    <x v="0"/>
    <n v="99"/>
    <n v="37"/>
    <n v="9447.0300000000007"/>
    <n v="935255.97000000009"/>
    <d v="2025-03-10T00:00:00"/>
    <d v="2025-10-08T00:00:00"/>
    <s v="active"/>
    <x v="1"/>
    <s v="Far Lite"/>
    <s v="Electronics"/>
    <s v="Global Traders"/>
    <x v="2758"/>
    <x v="3"/>
    <x v="0"/>
    <n v="99"/>
    <n v="37"/>
    <n v="9447.0300000000007"/>
    <n v="935255.97000000009"/>
    <x v="0"/>
    <x v="0"/>
  </r>
  <r>
    <s v="P3151"/>
    <s v="Well Pro"/>
    <s v="Electronics"/>
    <x v="0"/>
    <n v="192"/>
    <n v="32"/>
    <n v="3595.2"/>
    <n v="690278.39999999991"/>
    <d v="2025-03-20T00:00:00"/>
    <d v="2025-08-07T00:00:00"/>
    <m/>
    <x v="0"/>
    <s v="Well Pro"/>
    <s v="Electronics"/>
    <s v="Global Traders"/>
    <x v="2759"/>
    <x v="3"/>
    <x v="0"/>
    <n v="192"/>
    <n v="32"/>
    <n v="3595.2"/>
    <n v="690278.39999999991"/>
    <x v="0"/>
    <x v="0"/>
  </r>
  <r>
    <s v="P9788"/>
    <s v="Science Plus"/>
    <s v="Toys"/>
    <x v="3"/>
    <n v="108"/>
    <n v="62"/>
    <n v="5527.71"/>
    <n v="596992.68000000005"/>
    <d v="2025-03-07T00:00:00"/>
    <d v="2025-09-03T00:00:00"/>
    <m/>
    <x v="4"/>
    <s v="Science Plus"/>
    <s v="Toys"/>
    <s v="Quickstock"/>
    <x v="1975"/>
    <x v="1"/>
    <x v="3"/>
    <n v="108"/>
    <n v="62"/>
    <n v="5527.71"/>
    <n v="596992.68000000005"/>
    <x v="0"/>
    <x v="0"/>
  </r>
  <r>
    <s v="P2803"/>
    <s v="Type Lite"/>
    <s v="Toys"/>
    <x v="0"/>
    <n v="58"/>
    <n v="96"/>
    <n v="10468.469999999999"/>
    <n v="607171.26"/>
    <d v="2025-06-20T00:00:00"/>
    <d v="2025-09-29T00:00:00"/>
    <s v="Actv"/>
    <x v="2"/>
    <s v="Type Lite"/>
    <s v="Toys"/>
    <s v="Global Traders"/>
    <x v="2760"/>
    <x v="1"/>
    <x v="0"/>
    <n v="58"/>
    <n v="96"/>
    <n v="10468.469999999999"/>
    <n v="607171.26"/>
    <x v="2"/>
    <x v="1"/>
  </r>
  <r>
    <s v="P9676"/>
    <s v="Discover Pro"/>
    <s v="Clothing"/>
    <x v="4"/>
    <n v="168"/>
    <n v="54"/>
    <n v="3261.06"/>
    <n v="547858.07999999996"/>
    <d v="2025-03-04T00:00:00"/>
    <d v="2025-10-11T00:00:00"/>
    <s v="Inactive"/>
    <x v="4"/>
    <s v="Discover Pro"/>
    <s v="Clothing"/>
    <s v="Retailmart Inc"/>
    <x v="2761"/>
    <x v="0"/>
    <x v="4"/>
    <n v="168"/>
    <n v="54"/>
    <n v="3261.06"/>
    <n v="547858.07999999996"/>
    <x v="0"/>
    <x v="0"/>
  </r>
  <r>
    <s v="P9721"/>
    <s v="Guy Lite"/>
    <s v="Clothing"/>
    <x v="5"/>
    <n v="82"/>
    <n v="98"/>
    <n v="16284.28"/>
    <n v="1335310.96"/>
    <d v="2025-04-06T00:00:00"/>
    <d v="2025-07-20T00:00:00"/>
    <s v="discontinued"/>
    <x v="3"/>
    <s v="Guy Lite"/>
    <s v="Clothing"/>
    <s v="Abc Pvt Ltd"/>
    <x v="1552"/>
    <x v="0"/>
    <x v="5"/>
    <n v="82"/>
    <n v="98"/>
    <n v="16284.28"/>
    <n v="1335310.96"/>
    <x v="2"/>
    <x v="1"/>
  </r>
  <r>
    <s v="P9117"/>
    <s v="Floor Lite"/>
    <s v="Groceries"/>
    <x v="1"/>
    <n v="123"/>
    <n v="49"/>
    <n v="7394.95"/>
    <n v="909578.85"/>
    <d v="2025-04-12T00:00:00"/>
    <d v="2025-07-23T00:00:00"/>
    <s v="discontinued"/>
    <x v="4"/>
    <s v="Floor Lite"/>
    <s v="Groceries"/>
    <s v="Omni Suppliers"/>
    <x v="108"/>
    <x v="4"/>
    <x v="1"/>
    <n v="123"/>
    <n v="49"/>
    <n v="7394.95"/>
    <n v="909578.85"/>
    <x v="0"/>
    <x v="0"/>
  </r>
  <r>
    <s v="P5137"/>
    <s v="Do X"/>
    <s v="Groceries"/>
    <x v="4"/>
    <n v="88"/>
    <n v="24"/>
    <n v="6522.85"/>
    <n v="574010.80000000005"/>
    <d v="2025-06-08T00:00:00"/>
    <d v="2025-07-26T00:00:00"/>
    <s v="discon"/>
    <x v="1"/>
    <s v="Do X"/>
    <s v="Groceries"/>
    <s v="Retailmart Inc"/>
    <x v="210"/>
    <x v="4"/>
    <x v="4"/>
    <n v="88"/>
    <n v="24"/>
    <n v="6522.85"/>
    <n v="574010.80000000005"/>
    <x v="0"/>
    <x v="0"/>
  </r>
  <r>
    <s v="P3909"/>
    <s v="Pretty Mini"/>
    <s v="Clothing"/>
    <x v="1"/>
    <m/>
    <n v="76"/>
    <n v="2643.64"/>
    <m/>
    <d v="2025-02-11T00:00:00"/>
    <d v="2025-09-29T00:00:00"/>
    <s v="discon"/>
    <x v="0"/>
    <s v="Pretty Mini"/>
    <s v="Clothing"/>
    <s v="Omni Suppliers"/>
    <x v="1231"/>
    <x v="0"/>
    <x v="1"/>
    <n v="0"/>
    <n v="76"/>
    <n v="2643.64"/>
    <n v="0"/>
    <x v="1"/>
    <x v="1"/>
  </r>
  <r>
    <s v="P3025"/>
    <s v="Blue X"/>
    <s v="Electronics"/>
    <x v="3"/>
    <n v="164"/>
    <n v="26"/>
    <n v="18938.46"/>
    <n v="3105907.44"/>
    <d v="2025-04-10T00:00:00"/>
    <d v="2025-07-31T00:00:00"/>
    <s v="Actv"/>
    <x v="1"/>
    <s v="Blue X"/>
    <s v="Electronics"/>
    <s v="Quickstock"/>
    <x v="2762"/>
    <x v="3"/>
    <x v="3"/>
    <n v="164"/>
    <n v="26"/>
    <n v="18938.46"/>
    <n v="3105907.44"/>
    <x v="0"/>
    <x v="0"/>
  </r>
  <r>
    <s v="P3098"/>
    <s v="capital mini"/>
    <s v="Electronics"/>
    <x v="0"/>
    <n v="105"/>
    <n v="27"/>
    <n v="8087.77"/>
    <n v="849215.85000000009"/>
    <d v="2025-04-14T00:00:00"/>
    <d v="2025-09-10T00:00:00"/>
    <s v="active"/>
    <x v="2"/>
    <s v="Capital Mini"/>
    <s v="Electronics"/>
    <s v="Global Traders"/>
    <x v="2681"/>
    <x v="3"/>
    <x v="0"/>
    <n v="105"/>
    <n v="27"/>
    <n v="8087.77"/>
    <n v="849215.85000000009"/>
    <x v="0"/>
    <x v="0"/>
  </r>
  <r>
    <s v="P4726"/>
    <s v="High Lite"/>
    <s v="Toys"/>
    <x v="1"/>
    <n v="165"/>
    <n v="20"/>
    <n v="18173.5"/>
    <n v="2998627.5"/>
    <d v="2025-05-09T00:00:00"/>
    <d v="2025-10-07T00:00:00"/>
    <s v="discontinued"/>
    <x v="1"/>
    <s v="High Lite"/>
    <s v="Toys"/>
    <s v="Omni Suppliers"/>
    <x v="2763"/>
    <x v="1"/>
    <x v="1"/>
    <n v="165"/>
    <n v="20"/>
    <n v="18173.5"/>
    <n v="2998627.5"/>
    <x v="0"/>
    <x v="0"/>
  </r>
  <r>
    <s v="P2084"/>
    <s v="Word X"/>
    <s v="Electronics"/>
    <x v="1"/>
    <n v="159"/>
    <n v="57"/>
    <n v="19066.09"/>
    <n v="3031508.31"/>
    <d v="2025-02-01T00:00:00"/>
    <d v="2025-07-20T00:00:00"/>
    <s v="Inactive"/>
    <x v="1"/>
    <s v="Word X"/>
    <s v="Electronics"/>
    <s v="Omni Suppliers"/>
    <x v="2764"/>
    <x v="3"/>
    <x v="1"/>
    <n v="159"/>
    <n v="57"/>
    <n v="19066.09"/>
    <n v="3031508.31"/>
    <x v="0"/>
    <x v="0"/>
  </r>
  <r>
    <s v="P8337"/>
    <s v="Item Max"/>
    <s v="Furniture"/>
    <x v="5"/>
    <m/>
    <n v="60"/>
    <n v="2157.5700000000002"/>
    <m/>
    <d v="2025-02-05T00:00:00"/>
    <d v="2025-08-07T00:00:00"/>
    <m/>
    <x v="4"/>
    <s v="Item Max"/>
    <s v="Furniture"/>
    <s v="Abc Pvt Ltd"/>
    <x v="2765"/>
    <x v="2"/>
    <x v="5"/>
    <n v="0"/>
    <n v="60"/>
    <n v="2157.5700000000002"/>
    <n v="0"/>
    <x v="1"/>
    <x v="1"/>
  </r>
  <r>
    <s v="P8802"/>
    <s v="After Max"/>
    <s v="Electronics"/>
    <x v="0"/>
    <n v="85"/>
    <n v="67"/>
    <n v="10881.78"/>
    <n v="924951.3"/>
    <d v="2025-03-24T00:00:00"/>
    <d v="2025-08-12T00:00:00"/>
    <s v="active"/>
    <x v="2"/>
    <s v="After Max"/>
    <s v="Electronics"/>
    <s v="Global Traders"/>
    <x v="1236"/>
    <x v="3"/>
    <x v="0"/>
    <n v="85"/>
    <n v="67"/>
    <n v="10881.78"/>
    <n v="924951.3"/>
    <x v="0"/>
    <x v="0"/>
  </r>
  <r>
    <s v="P5692"/>
    <s v="Career Max"/>
    <s v="Groceries"/>
    <x v="3"/>
    <m/>
    <n v="60"/>
    <n v="10463.93"/>
    <m/>
    <d v="2025-03-27T00:00:00"/>
    <d v="2025-08-27T00:00:00"/>
    <s v="discontinued"/>
    <x v="2"/>
    <s v="Career Max"/>
    <s v="Groceries"/>
    <s v="Quickstock"/>
    <x v="1798"/>
    <x v="4"/>
    <x v="3"/>
    <n v="0"/>
    <n v="60"/>
    <n v="10463.93"/>
    <n v="0"/>
    <x v="1"/>
    <x v="1"/>
  </r>
  <r>
    <s v="P9345"/>
    <s v="Picture X"/>
    <s v="Toys"/>
    <x v="1"/>
    <n v="138"/>
    <n v="71"/>
    <n v="5133.62"/>
    <n v="708439.55999999994"/>
    <d v="2025-03-08T00:00:00"/>
    <d v="2025-07-29T00:00:00"/>
    <s v="discon"/>
    <x v="3"/>
    <s v="Picture X"/>
    <s v="Toys"/>
    <s v="Omni Suppliers"/>
    <x v="2065"/>
    <x v="1"/>
    <x v="1"/>
    <n v="138"/>
    <n v="71"/>
    <n v="5133.62"/>
    <n v="708439.55999999994"/>
    <x v="0"/>
    <x v="0"/>
  </r>
  <r>
    <s v="P1429"/>
    <s v="Rock Max"/>
    <s v="Furniture"/>
    <x v="3"/>
    <n v="181"/>
    <n v="60"/>
    <n v="9861.2900000000009"/>
    <n v="1784893.49"/>
    <d v="2025-06-05T00:00:00"/>
    <d v="2025-08-01T00:00:00"/>
    <s v="Actv"/>
    <x v="2"/>
    <s v="Rock Max"/>
    <s v="Furniture"/>
    <s v="Quickstock"/>
    <x v="1856"/>
    <x v="2"/>
    <x v="3"/>
    <n v="181"/>
    <n v="60"/>
    <n v="9861.2900000000009"/>
    <n v="1784893.4900000002"/>
    <x v="0"/>
    <x v="0"/>
  </r>
  <r>
    <s v="P9272"/>
    <s v="Stay Max"/>
    <s v="Electronics"/>
    <x v="0"/>
    <m/>
    <n v="55"/>
    <n v="5468.4"/>
    <m/>
    <d v="2025-06-16T00:00:00"/>
    <d v="2025-08-13T00:00:00"/>
    <s v="active"/>
    <x v="1"/>
    <s v="Stay Max"/>
    <s v="Electronics"/>
    <s v="Global Traders"/>
    <x v="273"/>
    <x v="3"/>
    <x v="0"/>
    <n v="0"/>
    <n v="55"/>
    <n v="5468.4"/>
    <n v="0"/>
    <x v="1"/>
    <x v="1"/>
  </r>
  <r>
    <s v="P8394"/>
    <s v="If Plus"/>
    <s v="Furniture"/>
    <x v="2"/>
    <n v="60"/>
    <n v="82"/>
    <n v="8347.01"/>
    <n v="500820.6"/>
    <d v="2025-03-12T00:00:00"/>
    <d v="2025-08-18T00:00:00"/>
    <s v="discontinued"/>
    <x v="3"/>
    <s v="If Plus"/>
    <s v="Furniture"/>
    <s v=""/>
    <x v="59"/>
    <x v="2"/>
    <x v="2"/>
    <n v="60"/>
    <n v="82"/>
    <n v="8347.01"/>
    <n v="500820.60000000003"/>
    <x v="2"/>
    <x v="1"/>
  </r>
  <r>
    <s v="P2632"/>
    <s v="Else Mini"/>
    <s v="Toys"/>
    <x v="3"/>
    <n v="192"/>
    <n v="23"/>
    <n v="7002.48"/>
    <n v="1344476.1599999999"/>
    <d v="2025-06-24T00:00:00"/>
    <d v="2025-09-19T00:00:00"/>
    <s v="discon"/>
    <x v="0"/>
    <s v="Else Mini"/>
    <s v="Toys"/>
    <s v="Quickstock"/>
    <x v="2766"/>
    <x v="1"/>
    <x v="3"/>
    <n v="192"/>
    <n v="23"/>
    <n v="7002.48"/>
    <n v="1344476.1599999999"/>
    <x v="0"/>
    <x v="0"/>
  </r>
  <r>
    <s v="P6998"/>
    <s v="Quite Mini"/>
    <s v="Clothing"/>
    <x v="5"/>
    <n v="90"/>
    <n v="83"/>
    <n v="5834.67"/>
    <n v="525120.30000000005"/>
    <d v="2025-02-09T00:00:00"/>
    <d v="2025-07-26T00:00:00"/>
    <s v="active"/>
    <x v="4"/>
    <s v="Quite Mini"/>
    <s v="Clothing"/>
    <s v="Abc Pvt Ltd"/>
    <x v="20"/>
    <x v="0"/>
    <x v="5"/>
    <n v="90"/>
    <n v="83"/>
    <n v="5834.67"/>
    <n v="525120.30000000005"/>
    <x v="0"/>
    <x v="0"/>
  </r>
  <r>
    <s v="P9692"/>
    <s v="Firm Lite"/>
    <s v="Groceries"/>
    <x v="3"/>
    <n v="149"/>
    <n v="44"/>
    <n v="9992.1200000000008"/>
    <n v="1488825.88"/>
    <d v="2025-07-08T00:00:00"/>
    <d v="2025-09-29T00:00:00"/>
    <s v="discon"/>
    <x v="0"/>
    <s v="Firm Lite"/>
    <s v="Groceries"/>
    <s v="Quickstock"/>
    <x v="1218"/>
    <x v="4"/>
    <x v="3"/>
    <n v="149"/>
    <n v="44"/>
    <n v="9992.1200000000008"/>
    <n v="1488825.8800000001"/>
    <x v="0"/>
    <x v="0"/>
  </r>
  <r>
    <s v="P9144"/>
    <s v="Why Lite"/>
    <s v="Clothing"/>
    <x v="0"/>
    <n v="54"/>
    <n v="80"/>
    <n v="464.32"/>
    <n v="25073.279999999999"/>
    <d v="2025-01-30T00:00:00"/>
    <d v="2025-08-30T00:00:00"/>
    <s v="active"/>
    <x v="0"/>
    <s v="Why Lite"/>
    <s v="Clothing"/>
    <s v="Global Traders"/>
    <x v="162"/>
    <x v="0"/>
    <x v="0"/>
    <n v="54"/>
    <n v="80"/>
    <n v="464.32"/>
    <n v="25073.279999999999"/>
    <x v="2"/>
    <x v="1"/>
  </r>
  <r>
    <s v="P4348"/>
    <s v="Ability Mini"/>
    <s v="Electronics"/>
    <x v="0"/>
    <n v="65"/>
    <n v="27"/>
    <n v="10253.280000000001"/>
    <n v="666463.20000000007"/>
    <d v="2025-06-08T00:00:00"/>
    <d v="2025-09-17T00:00:00"/>
    <s v="discontinued"/>
    <x v="4"/>
    <s v="Ability Mini"/>
    <s v="Electronics"/>
    <s v="Global Traders"/>
    <x v="2767"/>
    <x v="3"/>
    <x v="0"/>
    <n v="65"/>
    <n v="27"/>
    <n v="10253.280000000001"/>
    <n v="666463.20000000007"/>
    <x v="0"/>
    <x v="0"/>
  </r>
  <r>
    <s v="P7993"/>
    <s v="State Mini"/>
    <s v="Toys"/>
    <x v="5"/>
    <n v="50"/>
    <n v="75"/>
    <n v="4626.8999999999996"/>
    <n v="231345"/>
    <d v="2025-05-26T00:00:00"/>
    <d v="2025-07-15T00:00:00"/>
    <s v="Inactive"/>
    <x v="0"/>
    <s v="State Mini"/>
    <s v="Toys"/>
    <s v="Abc Pvt Ltd"/>
    <x v="1764"/>
    <x v="1"/>
    <x v="5"/>
    <n v="50"/>
    <n v="75"/>
    <n v="4626.8999999999996"/>
    <n v="231344.99999999997"/>
    <x v="2"/>
    <x v="1"/>
  </r>
  <r>
    <s v="P2407"/>
    <s v="Save Pro"/>
    <s v="Furniture"/>
    <x v="4"/>
    <m/>
    <m/>
    <n v="15715.06"/>
    <m/>
    <d v="2025-05-21T00:00:00"/>
    <d v="2025-09-26T00:00:00"/>
    <s v="discontinued"/>
    <x v="0"/>
    <s v="Save Pro"/>
    <s v="Furniture"/>
    <s v="Retailmart Inc"/>
    <x v="2090"/>
    <x v="2"/>
    <x v="4"/>
    <n v="0"/>
    <n v="0"/>
    <n v="15715.06"/>
    <n v="0"/>
    <x v="1"/>
    <x v="0"/>
  </r>
  <r>
    <s v="P8546"/>
    <s v="Level Lite"/>
    <s v="Toys"/>
    <x v="5"/>
    <n v="15"/>
    <n v="51"/>
    <n v="9970.2800000000007"/>
    <n v="149554.20000000001"/>
    <d v="2025-02-22T00:00:00"/>
    <d v="2025-08-31T00:00:00"/>
    <m/>
    <x v="1"/>
    <s v="Level Lite"/>
    <s v="Toys"/>
    <s v="Abc Pvt Ltd"/>
    <x v="2768"/>
    <x v="1"/>
    <x v="5"/>
    <n v="15"/>
    <n v="51"/>
    <n v="9970.2800000000007"/>
    <n v="149554.20000000001"/>
    <x v="2"/>
    <x v="1"/>
  </r>
  <r>
    <s v="P2194"/>
    <s v="Purpose X"/>
    <s v="Clothing"/>
    <x v="5"/>
    <n v="63"/>
    <n v="90"/>
    <n v="17705.62"/>
    <n v="1115454.06"/>
    <d v="2025-07-13T00:00:00"/>
    <d v="2025-09-01T00:00:00"/>
    <s v="active"/>
    <x v="1"/>
    <s v="Purpose X"/>
    <s v="Clothing"/>
    <s v="Abc Pvt Ltd"/>
    <x v="881"/>
    <x v="0"/>
    <x v="5"/>
    <n v="63"/>
    <n v="90"/>
    <n v="17705.62"/>
    <n v="1115454.0599999998"/>
    <x v="2"/>
    <x v="1"/>
  </r>
  <r>
    <s v="P9316"/>
    <s v="piece lite"/>
    <s v="Toys"/>
    <x v="5"/>
    <n v="126"/>
    <n v="80"/>
    <n v="5976.96"/>
    <n v="753096.96"/>
    <d v="2025-04-17T00:00:00"/>
    <d v="2025-08-13T00:00:00"/>
    <m/>
    <x v="0"/>
    <s v="Piece Lite"/>
    <s v="Toys"/>
    <s v="Abc Pvt Ltd"/>
    <x v="2769"/>
    <x v="1"/>
    <x v="5"/>
    <n v="126"/>
    <n v="80"/>
    <n v="5976.96"/>
    <n v="753096.96"/>
    <x v="0"/>
    <x v="0"/>
  </r>
  <r>
    <s v="P2683"/>
    <s v="Force Mini"/>
    <s v="Groceries"/>
    <x v="2"/>
    <n v="138"/>
    <n v="98"/>
    <n v="7418.73"/>
    <n v="1023784.74"/>
    <d v="2025-03-02T00:00:00"/>
    <d v="2025-09-09T00:00:00"/>
    <s v="discontinued"/>
    <x v="0"/>
    <s v="Force Mini"/>
    <s v="Groceries"/>
    <s v=""/>
    <x v="2385"/>
    <x v="4"/>
    <x v="2"/>
    <n v="138"/>
    <n v="98"/>
    <n v="7418.73"/>
    <n v="1023784.74"/>
    <x v="0"/>
    <x v="0"/>
  </r>
  <r>
    <s v="P8504"/>
    <s v="On Lite"/>
    <s v="Furniture"/>
    <x v="2"/>
    <n v="105"/>
    <n v="47"/>
    <n v="3547.67"/>
    <n v="372505.35"/>
    <d v="2025-01-28T00:00:00"/>
    <d v="2025-08-26T00:00:00"/>
    <s v="Inactive"/>
    <x v="4"/>
    <s v="On Lite"/>
    <s v="Furniture"/>
    <s v=""/>
    <x v="1355"/>
    <x v="2"/>
    <x v="2"/>
    <n v="105"/>
    <n v="47"/>
    <n v="3547.67"/>
    <n v="372505.35000000003"/>
    <x v="0"/>
    <x v="0"/>
  </r>
  <r>
    <s v="P6639"/>
    <s v="Civil Pro"/>
    <s v="Electronics"/>
    <x v="5"/>
    <n v="90"/>
    <n v="41"/>
    <n v="3045.17"/>
    <n v="274065.3"/>
    <d v="2025-06-07T00:00:00"/>
    <d v="2025-09-13T00:00:00"/>
    <s v="Inactive"/>
    <x v="2"/>
    <s v="Civil Pro"/>
    <s v="Electronics"/>
    <s v="Abc Pvt Ltd"/>
    <x v="2770"/>
    <x v="3"/>
    <x v="5"/>
    <n v="90"/>
    <n v="41"/>
    <n v="3045.17"/>
    <n v="274065.3"/>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06">
  <r>
    <s v="P8270"/>
    <s v="Management Plus"/>
    <s v="Clothing"/>
    <s v="Global Traders"/>
    <n v="179"/>
    <n v="34"/>
    <n v="14653.28"/>
    <n v="2622937.12"/>
    <x v="0"/>
    <d v="2025-08-14T00:00:00"/>
    <s v="Actv"/>
    <s v="Pune Store"/>
    <s v="Management Plus"/>
    <s v="Clothing"/>
    <s v="Global Traders"/>
    <s v="Management Plus"/>
    <s v="Clothing"/>
    <s v="Global Traders"/>
    <n v="179"/>
    <n v="34"/>
    <n v="14653.28"/>
    <n v="2622937.12"/>
    <s v="In Stock"/>
    <s v="No"/>
    <n v="0"/>
  </r>
  <r>
    <s v="P6734"/>
    <s v="Glass Mini"/>
    <s v="Toys"/>
    <s v="Global Traders"/>
    <n v="121"/>
    <n v="94"/>
    <n v="9212.02"/>
    <n v="1114654.42"/>
    <x v="1"/>
    <d v="2025-08-17T00:00:00"/>
    <m/>
    <s v="Mumbai Store"/>
    <s v="Glass Mini"/>
    <s v="Toys"/>
    <s v="Global Traders"/>
    <s v="Glass Mini"/>
    <s v="Toys"/>
    <s v="Global Traders"/>
    <n v="121"/>
    <n v="94"/>
    <n v="9212.02"/>
    <n v="1114654.4200000002"/>
    <s v="In Stock"/>
    <s v="No"/>
    <n v="0"/>
  </r>
  <r>
    <s v="P9322"/>
    <s v="Government Max"/>
    <s v="Toys"/>
    <s v="Omni Suppliers"/>
    <m/>
    <n v="72"/>
    <n v="19399.7"/>
    <m/>
    <x v="2"/>
    <d v="2025-09-06T00:00:00"/>
    <s v="active"/>
    <s v="Pune Store"/>
    <s v="Government Max"/>
    <s v="Toys"/>
    <s v="Omni Suppliers"/>
    <s v="Government Max"/>
    <s v="Toys"/>
    <s v="Omni Suppliers"/>
    <n v="0"/>
    <n v="72"/>
    <n v="19399.7"/>
    <n v="0"/>
    <s v="Out of Stock"/>
    <s v="Yes"/>
    <n v="1"/>
  </r>
  <r>
    <s v="P7949"/>
    <s v="Kitchen Plus"/>
    <s v="Furniture"/>
    <s v="Omni Suppliers"/>
    <n v="129"/>
    <n v="83"/>
    <n v="19844.62"/>
    <n v="2559955.98"/>
    <x v="3"/>
    <d v="2025-08-29T00:00:00"/>
    <s v="active"/>
    <s v="Online"/>
    <s v="Kitchen Plus"/>
    <s v="Furniture"/>
    <s v="Omni Suppliers"/>
    <s v="Kitchen Plus"/>
    <s v="Furniture"/>
    <s v="Omni Suppliers"/>
    <n v="129"/>
    <n v="83"/>
    <n v="19844.62"/>
    <n v="2559955.98"/>
    <s v="In Stock"/>
    <s v="No"/>
    <n v="0"/>
  </r>
  <r>
    <s v="P2184"/>
    <s v="Image X"/>
    <s v="Clothing"/>
    <s v="Omni Suppliers"/>
    <n v="57"/>
    <n v="41"/>
    <n v="190.97"/>
    <n v="10885.29"/>
    <x v="0"/>
    <d v="2025-08-27T00:00:00"/>
    <s v="active"/>
    <s v="Ahmedabad Branch"/>
    <s v="Image X"/>
    <s v="Clothing"/>
    <s v="Omni Suppliers"/>
    <s v="Image X"/>
    <s v="Clothing"/>
    <s v="Omni Suppliers"/>
    <n v="57"/>
    <n v="41"/>
    <n v="190.97"/>
    <n v="10885.289999999999"/>
    <s v="In Stock"/>
    <s v="No"/>
    <n v="0"/>
  </r>
  <r>
    <s v="P9666"/>
    <s v="Computer Plus"/>
    <s v="Toys"/>
    <s v="Omni Suppliers"/>
    <n v="58"/>
    <n v="61"/>
    <n v="980.98"/>
    <n v="56896.84"/>
    <x v="4"/>
    <d v="2025-09-26T00:00:00"/>
    <s v="active"/>
    <s v="Online"/>
    <s v="Computer Plus"/>
    <s v="Toys"/>
    <s v="Omni Suppliers"/>
    <s v="Computer Plus"/>
    <s v="Toys"/>
    <s v="Omni Suppliers"/>
    <n v="58"/>
    <n v="61"/>
    <n v="980.98"/>
    <n v="56896.840000000004"/>
    <s v="Low Stock"/>
    <s v="Yes"/>
    <n v="1"/>
  </r>
  <r>
    <s v="P3747"/>
    <s v="Democrat Lite"/>
    <s v="Toys"/>
    <m/>
    <n v="14"/>
    <n v="81"/>
    <n v="1857.6"/>
    <n v="26006.400000000001"/>
    <x v="5"/>
    <d v="2025-08-06T00:00:00"/>
    <s v="Actv"/>
    <s v="Mumbai Store"/>
    <s v="Democrat Lite"/>
    <s v="Toys"/>
    <s v=""/>
    <s v="Democrat Lite"/>
    <s v="Toys"/>
    <s v="Others"/>
    <n v="14"/>
    <n v="81"/>
    <n v="1857.6"/>
    <n v="26006.399999999998"/>
    <s v="Low Stock"/>
    <s v="Yes"/>
    <n v="1"/>
  </r>
  <r>
    <s v="P4005"/>
    <s v="hundred lite"/>
    <s v="Electronics"/>
    <s v="QuickStock"/>
    <n v="50"/>
    <n v="74"/>
    <n v="19665.46"/>
    <n v="983273"/>
    <x v="4"/>
    <d v="2025-07-30T00:00:00"/>
    <s v="active"/>
    <s v="Online"/>
    <s v="Hundred Lite"/>
    <s v="Electronics"/>
    <s v="Quickstock"/>
    <s v="Hundred Lite"/>
    <s v="Electronics"/>
    <s v="Quickstock"/>
    <n v="50"/>
    <n v="74"/>
    <n v="19665.46"/>
    <n v="983273"/>
    <s v="Low Stock"/>
    <s v="Yes"/>
    <n v="1"/>
  </r>
  <r>
    <s v="P2528"/>
    <s v="Plan Plus"/>
    <s v="Groceries"/>
    <s v="RetailMart Inc"/>
    <n v="130"/>
    <n v="70"/>
    <n v="13622.14"/>
    <n v="1770878.2"/>
    <x v="6"/>
    <d v="2025-08-19T00:00:00"/>
    <s v="discontinued"/>
    <s v="Mumbai Store"/>
    <s v="Plan Plus"/>
    <s v="Groceries"/>
    <s v="Retailmart Inc"/>
    <s v="Plan Plus"/>
    <s v="Groceries"/>
    <s v="Retailmart Inc"/>
    <n v="130"/>
    <n v="70"/>
    <n v="13622.14"/>
    <n v="1770878.2"/>
    <s v="In Stock"/>
    <s v="No"/>
    <n v="0"/>
  </r>
  <r>
    <s v="P6393"/>
    <s v="Change Pro"/>
    <s v="Groceries"/>
    <s v="Omni Suppliers"/>
    <n v="131"/>
    <n v="79"/>
    <n v="11287.6"/>
    <n v="1478675.6"/>
    <x v="7"/>
    <d v="2025-07-15T00:00:00"/>
    <s v="active"/>
    <s v="Pune Store"/>
    <s v="Change Pro"/>
    <s v="Groceries"/>
    <s v="Omni Suppliers"/>
    <s v="Change Pro"/>
    <s v="Groceries"/>
    <s v="Omni Suppliers"/>
    <n v="131"/>
    <n v="79"/>
    <n v="11287.6"/>
    <n v="1478675.6"/>
    <s v="In Stock"/>
    <s v="No"/>
    <n v="0"/>
  </r>
  <r>
    <s v="P8513"/>
    <s v="Deep Max"/>
    <s v="Groceries"/>
    <s v="RetailMart Inc"/>
    <n v="52"/>
    <n v="21"/>
    <n v="13700.45"/>
    <n v="712423.4"/>
    <x v="8"/>
    <d v="2025-09-18T00:00:00"/>
    <s v="active"/>
    <s v="Ahmedabad Branch"/>
    <s v="Deep Max"/>
    <s v="Groceries"/>
    <s v="Retailmart Inc"/>
    <s v="Deep Max"/>
    <s v="Groceries"/>
    <s v="Retailmart Inc"/>
    <n v="52"/>
    <n v="21"/>
    <n v="13700.45"/>
    <n v="712423.4"/>
    <s v="In Stock"/>
    <s v="No"/>
    <n v="0"/>
  </r>
  <r>
    <s v="P6486"/>
    <s v="Find X"/>
    <s v="Groceries"/>
    <s v="ABC Pvt Ltd"/>
    <n v="187"/>
    <n v="90"/>
    <n v="12219.43"/>
    <n v="2285033.41"/>
    <x v="9"/>
    <d v="2025-10-10T00:00:00"/>
    <s v="discon"/>
    <s v="Ahmedabad Branch"/>
    <s v="Find X"/>
    <s v="Groceries"/>
    <s v="Abc Pvt Ltd"/>
    <s v="Find X"/>
    <s v="Groceries"/>
    <s v="Abc Pvt Ltd"/>
    <n v="187"/>
    <n v="90"/>
    <n v="12219.43"/>
    <n v="2285033.41"/>
    <s v="In Stock"/>
    <s v="No"/>
    <n v="0"/>
  </r>
  <r>
    <s v="P1775"/>
    <s v="Nothing Lite"/>
    <s v="Furniture"/>
    <s v="QuickStock"/>
    <n v="174"/>
    <n v="54"/>
    <n v="18190.939999999999"/>
    <n v="3165223.56"/>
    <x v="10"/>
    <d v="2025-07-30T00:00:00"/>
    <s v="Inactive"/>
    <s v="Delhi Warehouse"/>
    <s v="Nothing Lite"/>
    <s v="Furniture"/>
    <s v="Quickstock"/>
    <s v="Nothing Lite"/>
    <s v="Furniture"/>
    <s v="Quickstock"/>
    <n v="174"/>
    <n v="54"/>
    <n v="18190.939999999999"/>
    <n v="3165223.5599999996"/>
    <s v="In Stock"/>
    <s v="No"/>
    <n v="0"/>
  </r>
  <r>
    <s v="P2585"/>
    <s v="Wait Max"/>
    <s v="Groceries"/>
    <s v="Omni Suppliers"/>
    <n v="103"/>
    <n v="23"/>
    <n v="6268.64"/>
    <n v="645669.92000000004"/>
    <x v="11"/>
    <d v="2025-08-30T00:00:00"/>
    <s v="discon"/>
    <s v="Delhi Warehouse"/>
    <s v="Wait Max"/>
    <s v="Groceries"/>
    <s v="Omni Suppliers"/>
    <s v="Wait Max"/>
    <s v="Groceries"/>
    <s v="Omni Suppliers"/>
    <n v="103"/>
    <n v="23"/>
    <n v="6268.64"/>
    <n v="645669.92000000004"/>
    <s v="In Stock"/>
    <s v="No"/>
    <n v="0"/>
  </r>
  <r>
    <s v="P4843"/>
    <s v="Old Mini"/>
    <s v="Groceries"/>
    <s v="Omni Suppliers"/>
    <n v="53"/>
    <n v="82"/>
    <n v="16853.580000000002"/>
    <n v="893239.74000000011"/>
    <x v="12"/>
    <d v="2025-09-14T00:00:00"/>
    <s v="discontinued"/>
    <s v="Pune Store"/>
    <s v="Old Mini"/>
    <s v="Groceries"/>
    <s v="Omni Suppliers"/>
    <s v="Old Mini"/>
    <s v="Groceries"/>
    <s v="Omni Suppliers"/>
    <n v="53"/>
    <n v="82"/>
    <n v="16853.580000000002"/>
    <n v="893239.74000000011"/>
    <s v="Low Stock"/>
    <s v="Yes"/>
    <n v="1"/>
  </r>
  <r>
    <s v="P6675"/>
    <s v="Before Lite"/>
    <s v="Clothing"/>
    <s v="QuickStock"/>
    <n v="161"/>
    <n v="93"/>
    <n v="17901.810000000001"/>
    <n v="2882191.41"/>
    <x v="13"/>
    <d v="2025-08-04T00:00:00"/>
    <m/>
    <s v="Ahmedabad Branch"/>
    <s v="Before Lite"/>
    <s v="Clothing"/>
    <s v="Quickstock"/>
    <s v="Before Lite"/>
    <s v="Clothing"/>
    <s v="Quickstock"/>
    <n v="161"/>
    <n v="93"/>
    <n v="17901.810000000001"/>
    <n v="2882191.41"/>
    <s v="In Stock"/>
    <s v="No"/>
    <n v="0"/>
  </r>
  <r>
    <s v="P8629"/>
    <s v="Support Plus"/>
    <s v="Clothing"/>
    <s v="Omni Suppliers"/>
    <n v="189"/>
    <n v="59"/>
    <n v="16898.45"/>
    <n v="3193807.05"/>
    <x v="14"/>
    <d v="2025-07-26T00:00:00"/>
    <s v="discontinued"/>
    <s v="Ahmedabad Branch"/>
    <s v="Support Plus"/>
    <s v="Clothing"/>
    <s v="Omni Suppliers"/>
    <s v="Support Plus"/>
    <s v="Clothing"/>
    <s v="Omni Suppliers"/>
    <n v="189"/>
    <n v="59"/>
    <n v="16898.45"/>
    <n v="3193807.0500000003"/>
    <s v="In Stock"/>
    <s v="No"/>
    <n v="0"/>
  </r>
  <r>
    <s v="P8916"/>
    <s v="else pro"/>
    <s v="Furniture"/>
    <s v="Global Traders"/>
    <n v="81"/>
    <n v="72"/>
    <n v="11755.69"/>
    <n v="952210.89"/>
    <x v="15"/>
    <d v="2025-08-21T00:00:00"/>
    <s v="discon"/>
    <s v="Ahmedabad Branch"/>
    <s v="Else Pro"/>
    <s v="Furniture"/>
    <s v="Global Traders"/>
    <s v="Else Pro"/>
    <s v="Furniture"/>
    <s v="Global Traders"/>
    <n v="81"/>
    <n v="72"/>
    <n v="11755.69"/>
    <n v="952210.89"/>
    <s v="In Stock"/>
    <s v="No"/>
    <n v="0"/>
  </r>
  <r>
    <s v="P5859"/>
    <s v="When Lite"/>
    <s v="Electronics"/>
    <s v="QuickStock"/>
    <n v="187"/>
    <n v="60"/>
    <n v="5960.66"/>
    <n v="1114643.42"/>
    <x v="16"/>
    <d v="2025-10-10T00:00:00"/>
    <s v="active"/>
    <s v="Pune Store"/>
    <s v="When Lite"/>
    <s v="Electronics"/>
    <s v="Quickstock"/>
    <s v="When Lite"/>
    <s v="Electronics"/>
    <s v="Quickstock"/>
    <n v="187"/>
    <n v="60"/>
    <n v="5960.66"/>
    <n v="1114643.42"/>
    <s v="In Stock"/>
    <s v="No"/>
    <n v="0"/>
  </r>
  <r>
    <s v="P1064"/>
    <s v="Blood Max"/>
    <s v="Toys"/>
    <s v="QuickStock"/>
    <n v="88"/>
    <n v="90"/>
    <n v="8496.86"/>
    <n v="747723.68"/>
    <x v="17"/>
    <d v="2025-07-27T00:00:00"/>
    <s v="discon"/>
    <s v="Mumbai Store"/>
    <s v="Blood Max"/>
    <s v="Toys"/>
    <s v="Quickstock"/>
    <s v="Blood Max"/>
    <s v="Toys"/>
    <s v="Quickstock"/>
    <n v="88"/>
    <n v="90"/>
    <n v="8496.86"/>
    <n v="747723.68"/>
    <s v="Low Stock"/>
    <s v="Yes"/>
    <n v="1"/>
  </r>
  <r>
    <s v="P3027"/>
    <s v="Quite Mini"/>
    <s v="Groceries"/>
    <s v="Omni Suppliers"/>
    <n v="135"/>
    <n v="82"/>
    <n v="16318.46"/>
    <n v="2202992.1"/>
    <x v="18"/>
    <d v="2025-10-10T00:00:00"/>
    <s v="active"/>
    <s v="Delhi Warehouse"/>
    <s v="Quite Mini"/>
    <s v="Groceries"/>
    <s v="Omni Suppliers"/>
    <s v="Quite Mini"/>
    <s v="Groceries"/>
    <s v="Omni Suppliers"/>
    <n v="135"/>
    <n v="82"/>
    <n v="16318.46"/>
    <n v="2202992.1"/>
    <s v="In Stock"/>
    <s v="No"/>
    <n v="0"/>
  </r>
  <r>
    <s v="P7736"/>
    <s v="Eat Plus"/>
    <s v="Clothing"/>
    <s v="Omni Suppliers"/>
    <n v="135"/>
    <m/>
    <n v="15814"/>
    <n v="2134890"/>
    <x v="19"/>
    <d v="2025-08-22T00:00:00"/>
    <s v="active"/>
    <s v="Ahmedabad Branch"/>
    <s v="Eat Plus"/>
    <s v="Clothing"/>
    <s v="Omni Suppliers"/>
    <s v="Eat Plus"/>
    <s v="Clothing"/>
    <s v="Omni Suppliers"/>
    <n v="135"/>
    <n v="0"/>
    <n v="15814"/>
    <n v="2134890"/>
    <s v="In Stock"/>
    <s v="No"/>
    <n v="0"/>
  </r>
  <r>
    <s v="P6892"/>
    <s v="Least Mini"/>
    <s v="Clothing"/>
    <s v="Omni Suppliers"/>
    <n v="40"/>
    <n v="47"/>
    <n v="17268.91"/>
    <n v="690756.4"/>
    <x v="20"/>
    <d v="2025-10-06T00:00:00"/>
    <s v="active"/>
    <s v="Mumbai Store"/>
    <s v="Least Mini"/>
    <s v="Clothing"/>
    <s v="Omni Suppliers"/>
    <s v="Least Mini"/>
    <s v="Clothing"/>
    <s v="Omni Suppliers"/>
    <n v="40"/>
    <n v="47"/>
    <n v="17268.91"/>
    <n v="690756.4"/>
    <s v="Low Stock"/>
    <s v="Yes"/>
    <n v="1"/>
  </r>
  <r>
    <s v="P4104"/>
    <s v="Those Lite"/>
    <s v="Groceries"/>
    <s v="Omni Suppliers"/>
    <n v="47"/>
    <n v="42"/>
    <n v="13393.38"/>
    <n v="629488.86"/>
    <x v="21"/>
    <d v="2025-08-07T00:00:00"/>
    <s v="active"/>
    <s v="Ahmedabad Branch"/>
    <s v="Those Lite"/>
    <s v="Groceries"/>
    <s v="Omni Suppliers"/>
    <s v="Those Lite"/>
    <s v="Groceries"/>
    <s v="Omni Suppliers"/>
    <n v="47"/>
    <n v="42"/>
    <n v="13393.38"/>
    <n v="629488.86"/>
    <s v="In Stock"/>
    <s v="No"/>
    <n v="0"/>
  </r>
  <r>
    <s v="P9996"/>
    <s v="Training Plus"/>
    <s v="Clothing"/>
    <s v="RetailMart Inc"/>
    <n v="98"/>
    <n v="63"/>
    <n v="12769.27"/>
    <n v="1251388.46"/>
    <x v="22"/>
    <d v="2025-07-26T00:00:00"/>
    <s v="Inactive"/>
    <s v="Mumbai Store"/>
    <s v="Training Plus"/>
    <s v="Clothing"/>
    <s v="Retailmart Inc"/>
    <s v="Training Plus"/>
    <s v="Clothing"/>
    <s v="Retailmart Inc"/>
    <n v="98"/>
    <n v="63"/>
    <n v="12769.27"/>
    <n v="1251388.46"/>
    <s v="In Stock"/>
    <s v="No"/>
    <n v="0"/>
  </r>
  <r>
    <s v="P9154"/>
    <s v="Table Pro"/>
    <s v="Furniture"/>
    <s v="QuickStock"/>
    <n v="34"/>
    <n v="84"/>
    <n v="7689.39"/>
    <n v="261439.26"/>
    <x v="23"/>
    <d v="2025-09-25T00:00:00"/>
    <m/>
    <s v="Online"/>
    <s v="Table Pro"/>
    <s v="Furniture"/>
    <s v="Quickstock"/>
    <s v="Table Pro"/>
    <s v="Furniture"/>
    <s v="Quickstock"/>
    <n v="34"/>
    <n v="84"/>
    <n v="7689.39"/>
    <n v="261439.26"/>
    <s v="Low Stock"/>
    <s v="Yes"/>
    <n v="1"/>
  </r>
  <r>
    <s v="P9110"/>
    <s v="american plus"/>
    <s v="Electronics"/>
    <s v="QuickStock"/>
    <n v="130"/>
    <n v="20"/>
    <n v="14448.5"/>
    <n v="1878305"/>
    <x v="24"/>
    <d v="2025-07-24T00:00:00"/>
    <s v="active"/>
    <s v="Online"/>
    <s v="American Plus"/>
    <s v="Electronics"/>
    <s v="Quickstock"/>
    <s v="American Plus"/>
    <s v="Electronics"/>
    <s v="Quickstock"/>
    <n v="130"/>
    <n v="20"/>
    <n v="14448.5"/>
    <n v="1878305"/>
    <s v="In Stock"/>
    <s v="No"/>
    <n v="0"/>
  </r>
  <r>
    <s v="P1502"/>
    <s v="History Plus"/>
    <s v="Toys"/>
    <s v="Omni Suppliers"/>
    <n v="141"/>
    <n v="46"/>
    <n v="10478.52"/>
    <n v="1477471.32"/>
    <x v="11"/>
    <d v="2025-10-08T00:00:00"/>
    <s v="Inactive"/>
    <s v="Pune Store"/>
    <s v="History Plus"/>
    <s v="Toys"/>
    <s v="Omni Suppliers"/>
    <s v="History Plus"/>
    <s v="Toys"/>
    <s v="Omni Suppliers"/>
    <n v="141"/>
    <n v="46"/>
    <n v="10478.52"/>
    <n v="1477471.32"/>
    <s v="In Stock"/>
    <s v="No"/>
    <n v="0"/>
  </r>
  <r>
    <s v="P6134"/>
    <s v="Color Lite"/>
    <s v="Groceries"/>
    <s v="Global Traders"/>
    <n v="89"/>
    <n v="61"/>
    <n v="8814.76"/>
    <n v="784513.64"/>
    <x v="8"/>
    <d v="2025-08-24T00:00:00"/>
    <s v="Inactive"/>
    <s v="Delhi Warehouse"/>
    <s v="Color Lite"/>
    <s v="Groceries"/>
    <s v="Global Traders"/>
    <s v="Color Lite"/>
    <s v="Groceries"/>
    <s v="Global Traders"/>
    <n v="89"/>
    <n v="61"/>
    <n v="8814.76"/>
    <n v="784513.64"/>
    <s v="In Stock"/>
    <s v="No"/>
    <n v="0"/>
  </r>
  <r>
    <s v="P8858"/>
    <s v="Remain Pro"/>
    <s v="Furniture"/>
    <m/>
    <n v="62"/>
    <n v="71"/>
    <n v="11287.35"/>
    <n v="699815.70000000007"/>
    <x v="25"/>
    <d v="2025-07-16T00:00:00"/>
    <s v="active"/>
    <s v="Pune Store"/>
    <s v="Remain Pro"/>
    <s v="Furniture"/>
    <s v=""/>
    <s v="Remain Pro"/>
    <s v="Furniture"/>
    <s v="Others"/>
    <n v="62"/>
    <n v="71"/>
    <n v="11287.35"/>
    <n v="699815.70000000007"/>
    <s v="Low Stock"/>
    <s v="Yes"/>
    <n v="1"/>
  </r>
  <r>
    <s v="P7019"/>
    <s v="Seem X"/>
    <s v="Electronics"/>
    <s v="ABC Pvt Ltd"/>
    <n v="150"/>
    <n v="34"/>
    <n v="15123.25"/>
    <n v="2268487.5"/>
    <x v="26"/>
    <d v="2025-09-08T00:00:00"/>
    <m/>
    <s v="Mumbai Store"/>
    <s v="Seem X"/>
    <s v="Electronics"/>
    <s v="Abc Pvt Ltd"/>
    <s v="Seem X"/>
    <s v="Electronics"/>
    <s v="Abc Pvt Ltd"/>
    <n v="150"/>
    <n v="34"/>
    <n v="15123.25"/>
    <n v="2268487.5"/>
    <s v="In Stock"/>
    <s v="No"/>
    <n v="0"/>
  </r>
  <r>
    <s v="P2059"/>
    <s v="West Max"/>
    <s v="Toys"/>
    <s v="QuickStock"/>
    <n v="12"/>
    <n v="51"/>
    <n v="11997.37"/>
    <n v="143968.44"/>
    <x v="27"/>
    <d v="2025-08-25T00:00:00"/>
    <s v="active"/>
    <s v="Delhi Warehouse"/>
    <s v="West Max"/>
    <s v="Toys"/>
    <s v="Quickstock"/>
    <s v="West Max"/>
    <s v="Toys"/>
    <s v="Quickstock"/>
    <n v="12"/>
    <n v="51"/>
    <n v="11997.37"/>
    <n v="143968.44"/>
    <s v="Low Stock"/>
    <s v="Yes"/>
    <n v="1"/>
  </r>
  <r>
    <s v="P4157"/>
    <s v="Inside Lite"/>
    <s v="Electronics"/>
    <s v="ABC Pvt Ltd"/>
    <n v="27"/>
    <n v="85"/>
    <n v="12505.86"/>
    <n v="337658.22"/>
    <x v="28"/>
    <d v="2025-09-05T00:00:00"/>
    <s v="active"/>
    <s v="Mumbai Store"/>
    <s v="Inside Lite"/>
    <s v="Electronics"/>
    <s v="Abc Pvt Ltd"/>
    <s v="Inside Lite"/>
    <s v="Electronics"/>
    <s v="Abc Pvt Ltd"/>
    <n v="27"/>
    <n v="85"/>
    <n v="12505.86"/>
    <n v="337658.22000000003"/>
    <s v="Low Stock"/>
    <s v="Yes"/>
    <n v="1"/>
  </r>
  <r>
    <s v="P3693"/>
    <s v="Question Plus"/>
    <s v="Clothing"/>
    <s v="Global Traders"/>
    <n v="27"/>
    <n v="47"/>
    <n v="4407.8900000000003"/>
    <n v="119013.03"/>
    <x v="29"/>
    <d v="2025-07-27T00:00:00"/>
    <s v="Inactive"/>
    <s v="Delhi Warehouse"/>
    <s v="Question Plus"/>
    <s v="Clothing"/>
    <s v="Global Traders"/>
    <s v="Question Plus"/>
    <s v="Clothing"/>
    <s v="Global Traders"/>
    <n v="27"/>
    <n v="47"/>
    <n v="4407.8900000000003"/>
    <n v="119013.03000000001"/>
    <s v="Low Stock"/>
    <s v="Yes"/>
    <n v="1"/>
  </r>
  <r>
    <s v="P6450"/>
    <s v="Better X"/>
    <s v="Toys"/>
    <s v="Global Traders"/>
    <n v="127"/>
    <n v="81"/>
    <n v="2245.54"/>
    <n v="285183.58"/>
    <x v="30"/>
    <d v="2025-09-29T00:00:00"/>
    <m/>
    <s v="Ahmedabad Branch"/>
    <s v="Better X"/>
    <s v="Toys"/>
    <s v="Global Traders"/>
    <s v="Better X"/>
    <s v="Toys"/>
    <s v="Global Traders"/>
    <n v="127"/>
    <n v="81"/>
    <n v="2245.54"/>
    <n v="285183.58"/>
    <s v="In Stock"/>
    <s v="No"/>
    <n v="0"/>
  </r>
  <r>
    <s v="P2306"/>
    <s v="Church Mini"/>
    <s v="Groceries"/>
    <m/>
    <n v="189"/>
    <n v="96"/>
    <n v="17221.580000000002"/>
    <n v="3254878.62"/>
    <x v="31"/>
    <d v="2025-08-13T00:00:00"/>
    <s v="discontinued"/>
    <s v="Online"/>
    <s v="Church Mini"/>
    <s v="Groceries"/>
    <s v=""/>
    <s v="Church Mini"/>
    <s v="Groceries"/>
    <s v="Others"/>
    <n v="189"/>
    <n v="96"/>
    <n v="17221.580000000002"/>
    <n v="3254878.62"/>
    <s v="In Stock"/>
    <s v="No"/>
    <n v="0"/>
  </r>
  <r>
    <s v="P8526"/>
    <s v="Kitchen X"/>
    <s v="Groceries"/>
    <s v="RetailMart Inc"/>
    <n v="197"/>
    <n v="91"/>
    <n v="10705.08"/>
    <n v="2108900.7599999998"/>
    <x v="32"/>
    <d v="2025-09-15T00:00:00"/>
    <s v="discontinued"/>
    <s v="Delhi Warehouse"/>
    <s v="Kitchen X"/>
    <s v="Groceries"/>
    <s v="Retailmart Inc"/>
    <s v="Kitchen X"/>
    <s v="Groceries"/>
    <s v="Retailmart Inc"/>
    <n v="197"/>
    <n v="91"/>
    <n v="10705.08"/>
    <n v="2108900.7599999998"/>
    <s v="In Stock"/>
    <s v="No"/>
    <n v="0"/>
  </r>
  <r>
    <s v="P5413"/>
    <s v="Anyone X"/>
    <s v="Furniture"/>
    <s v="QuickStock"/>
    <n v="164"/>
    <n v="70"/>
    <n v="5424.78"/>
    <n v="889663.91999999993"/>
    <x v="33"/>
    <d v="2025-09-16T00:00:00"/>
    <s v="Inactive"/>
    <s v="Delhi Warehouse"/>
    <s v="Anyone X"/>
    <s v="Furniture"/>
    <s v="Quickstock"/>
    <s v="Anyone X"/>
    <s v="Furniture"/>
    <s v="Quickstock"/>
    <n v="164"/>
    <n v="70"/>
    <n v="5424.78"/>
    <n v="889663.91999999993"/>
    <s v="In Stock"/>
    <s v="No"/>
    <n v="0"/>
  </r>
  <r>
    <s v="P1663"/>
    <s v="Peace Lite"/>
    <s v="Furniture"/>
    <s v="QuickStock"/>
    <n v="58"/>
    <n v="51"/>
    <n v="10399.870000000001"/>
    <n v="603192.46000000008"/>
    <x v="34"/>
    <d v="2025-08-26T00:00:00"/>
    <s v="Inactive"/>
    <s v="Online"/>
    <s v="Peace Lite"/>
    <s v="Furniture"/>
    <s v="Quickstock"/>
    <s v="Peace Lite"/>
    <s v="Furniture"/>
    <s v="Quickstock"/>
    <n v="58"/>
    <n v="51"/>
    <n v="10399.870000000001"/>
    <n v="603192.46000000008"/>
    <s v="In Stock"/>
    <s v="No"/>
    <n v="0"/>
  </r>
  <r>
    <s v="P4304"/>
    <s v="Bad X"/>
    <s v="Toys"/>
    <s v="Omni Suppliers"/>
    <n v="179"/>
    <n v="81"/>
    <n v="19437.05"/>
    <n v="3479231.95"/>
    <x v="35"/>
    <d v="2025-10-06T00:00:00"/>
    <s v="discon"/>
    <s v="Pune Store"/>
    <s v="Bad X"/>
    <s v="Toys"/>
    <s v="Omni Suppliers"/>
    <s v="Bad X"/>
    <s v="Toys"/>
    <s v="Omni Suppliers"/>
    <n v="179"/>
    <n v="81"/>
    <n v="19437.05"/>
    <n v="3479231.9499999997"/>
    <s v="In Stock"/>
    <s v="No"/>
    <n v="0"/>
  </r>
  <r>
    <s v="P2291"/>
    <s v="Much Max"/>
    <s v="Toys"/>
    <s v="QuickStock"/>
    <n v="38"/>
    <n v="21"/>
    <n v="14259.8"/>
    <n v="541872.4"/>
    <x v="36"/>
    <d v="2025-09-27T00:00:00"/>
    <s v="active"/>
    <s v="Mumbai Store"/>
    <s v="Much Max"/>
    <s v="Toys"/>
    <s v="Quickstock"/>
    <s v="Much Max"/>
    <s v="Toys"/>
    <s v="Quickstock"/>
    <n v="38"/>
    <n v="21"/>
    <n v="14259.8"/>
    <n v="541872.4"/>
    <s v="In Stock"/>
    <s v="No"/>
    <n v="0"/>
  </r>
  <r>
    <s v="P2636"/>
    <s v="Party X"/>
    <s v="Furniture"/>
    <s v="ABC Pvt Ltd"/>
    <n v="112"/>
    <n v="75"/>
    <n v="785.89"/>
    <n v="88019.68"/>
    <x v="37"/>
    <d v="2025-07-27T00:00:00"/>
    <s v="Inactive"/>
    <s v="Ahmedabad Branch"/>
    <s v="Party X"/>
    <s v="Furniture"/>
    <s v="Abc Pvt Ltd"/>
    <s v="Party X"/>
    <s v="Furniture"/>
    <s v="Abc Pvt Ltd"/>
    <n v="112"/>
    <n v="75"/>
    <n v="785.89"/>
    <n v="88019.68"/>
    <s v="In Stock"/>
    <s v="No"/>
    <n v="0"/>
  </r>
  <r>
    <s v="P5737"/>
    <s v="Exist Pro"/>
    <s v="Electronics"/>
    <s v="Global Traders"/>
    <n v="53"/>
    <n v="20"/>
    <n v="4829.26"/>
    <n v="255950.78"/>
    <x v="38"/>
    <d v="2025-09-17T00:00:00"/>
    <m/>
    <s v="Mumbai Store"/>
    <s v="Exist Pro"/>
    <s v="Electronics"/>
    <s v="Global Traders"/>
    <s v="Exist Pro"/>
    <s v="Electronics"/>
    <s v="Global Traders"/>
    <n v="53"/>
    <n v="20"/>
    <n v="4829.26"/>
    <n v="255950.78"/>
    <s v="In Stock"/>
    <s v="No"/>
    <n v="0"/>
  </r>
  <r>
    <s v="P6249"/>
    <s v="History X"/>
    <s v="Electronics"/>
    <s v="QuickStock"/>
    <n v="52"/>
    <n v="63"/>
    <n v="8983.27"/>
    <n v="467130.04"/>
    <x v="39"/>
    <d v="2025-10-08T00:00:00"/>
    <m/>
    <s v="Delhi Warehouse"/>
    <s v="History X"/>
    <s v="Electronics"/>
    <s v="Quickstock"/>
    <s v="History X"/>
    <s v="Electronics"/>
    <s v="Quickstock"/>
    <n v="52"/>
    <n v="63"/>
    <n v="8983.27"/>
    <n v="467130.04000000004"/>
    <s v="Low Stock"/>
    <s v="Yes"/>
    <n v="1"/>
  </r>
  <r>
    <s v="P6535"/>
    <s v="Begin Mini"/>
    <s v="Toys"/>
    <m/>
    <n v="67"/>
    <n v="74"/>
    <n v="15244.31"/>
    <n v="1021368.77"/>
    <x v="24"/>
    <d v="2025-09-13T00:00:00"/>
    <s v="active"/>
    <s v="Ahmedabad Branch"/>
    <s v="Begin Mini"/>
    <s v="Toys"/>
    <s v=""/>
    <s v="Begin Mini"/>
    <s v="Toys"/>
    <s v="Others"/>
    <n v="67"/>
    <n v="74"/>
    <n v="15244.31"/>
    <n v="1021368.77"/>
    <s v="Low Stock"/>
    <s v="Yes"/>
    <n v="1"/>
  </r>
  <r>
    <s v="P5218"/>
    <s v="Media Max"/>
    <s v="Groceries"/>
    <s v="Global Traders"/>
    <n v="144"/>
    <n v="57"/>
    <n v="7387.27"/>
    <n v="1063766.8799999999"/>
    <x v="7"/>
    <d v="2025-10-12T00:00:00"/>
    <s v="discon"/>
    <s v="Online"/>
    <s v="Media Max"/>
    <s v="Groceries"/>
    <s v="Global Traders"/>
    <s v="Media Max"/>
    <s v="Groceries"/>
    <s v="Global Traders"/>
    <n v="144"/>
    <n v="57"/>
    <n v="7387.27"/>
    <n v="1063766.8800000001"/>
    <s v="In Stock"/>
    <s v="No"/>
    <n v="0"/>
  </r>
  <r>
    <s v="P3931"/>
    <s v="Federal Mini"/>
    <s v="Toys"/>
    <s v="ABC Pvt Ltd"/>
    <n v="97"/>
    <n v="89"/>
    <n v="8006.55"/>
    <n v="776635.35"/>
    <x v="40"/>
    <d v="2025-09-21T00:00:00"/>
    <m/>
    <s v="Pune Store"/>
    <s v="Federal Mini"/>
    <s v="Toys"/>
    <s v="Abc Pvt Ltd"/>
    <s v="Federal Mini"/>
    <s v="Toys"/>
    <s v="Abc Pvt Ltd"/>
    <n v="97"/>
    <n v="89"/>
    <n v="8006.55"/>
    <n v="776635.35"/>
    <s v="In Stock"/>
    <s v="No"/>
    <n v="0"/>
  </r>
  <r>
    <s v="P7287"/>
    <s v="Friend Pro"/>
    <s v="Furniture"/>
    <s v="QuickStock"/>
    <n v="96"/>
    <n v="92"/>
    <n v="6449.56"/>
    <n v="619157.76000000001"/>
    <x v="8"/>
    <d v="2025-07-25T00:00:00"/>
    <s v="discon"/>
    <s v="Online"/>
    <s v="Friend Pro"/>
    <s v="Furniture"/>
    <s v="Quickstock"/>
    <s v="Friend Pro"/>
    <s v="Furniture"/>
    <s v="Quickstock"/>
    <n v="96"/>
    <n v="92"/>
    <n v="6449.56"/>
    <n v="619157.76000000001"/>
    <s v="In Stock"/>
    <s v="No"/>
    <n v="0"/>
  </r>
  <r>
    <s v="P3511"/>
    <s v="Finally Lite"/>
    <s v="Electronics"/>
    <s v="Global Traders"/>
    <n v="92"/>
    <n v="22"/>
    <n v="11838.31"/>
    <n v="1089124.52"/>
    <x v="41"/>
    <d v="2025-08-28T00:00:00"/>
    <s v="discon"/>
    <s v="Pune Store"/>
    <s v="Finally Lite"/>
    <s v="Electronics"/>
    <s v="Global Traders"/>
    <s v="Finally Lite"/>
    <s v="Electronics"/>
    <s v="Global Traders"/>
    <n v="92"/>
    <n v="22"/>
    <n v="11838.31"/>
    <n v="1089124.52"/>
    <s v="In Stock"/>
    <s v="No"/>
    <n v="0"/>
  </r>
  <r>
    <s v="P8098"/>
    <s v="Too Mini"/>
    <s v="Toys"/>
    <s v="Global Traders"/>
    <n v="163"/>
    <n v="38"/>
    <n v="14237.43"/>
    <n v="2320701.09"/>
    <x v="32"/>
    <d v="2025-07-27T00:00:00"/>
    <s v="discon"/>
    <s v="Pune Store"/>
    <s v="Too Mini"/>
    <s v="Toys"/>
    <s v="Global Traders"/>
    <s v="Too Mini"/>
    <s v="Toys"/>
    <s v="Global Traders"/>
    <n v="163"/>
    <n v="38"/>
    <n v="14237.43"/>
    <n v="2320701.09"/>
    <s v="In Stock"/>
    <s v="No"/>
    <n v="0"/>
  </r>
  <r>
    <s v="P9338"/>
    <s v="Knowledge Pro"/>
    <s v="Clothing"/>
    <s v="Global Traders"/>
    <n v="147"/>
    <n v="90"/>
    <n v="3528.61"/>
    <n v="518705.67"/>
    <x v="0"/>
    <d v="2025-09-03T00:00:00"/>
    <s v="discontinued"/>
    <s v="Ahmedabad Branch"/>
    <s v="Knowledge Pro"/>
    <s v="Clothing"/>
    <s v="Global Traders"/>
    <s v="Knowledge Pro"/>
    <s v="Clothing"/>
    <s v="Global Traders"/>
    <n v="147"/>
    <n v="90"/>
    <n v="3528.61"/>
    <n v="518705.67000000004"/>
    <s v="In Stock"/>
    <s v="No"/>
    <n v="0"/>
  </r>
  <r>
    <s v="P3976"/>
    <s v="Necessary Mini"/>
    <s v="Electronics"/>
    <s v="RetailMart Inc"/>
    <n v="167"/>
    <n v="58"/>
    <n v="18737.759999999998"/>
    <n v="3129205.92"/>
    <x v="42"/>
    <d v="2025-09-21T00:00:00"/>
    <s v="active"/>
    <s v="Mumbai Store"/>
    <s v="Necessary Mini"/>
    <s v="Electronics"/>
    <s v="Retailmart Inc"/>
    <s v="Necessary Mini"/>
    <s v="Electronics"/>
    <s v="Retailmart Inc"/>
    <n v="167"/>
    <n v="58"/>
    <n v="18737.759999999998"/>
    <n v="3129205.92"/>
    <s v="In Stock"/>
    <s v="No"/>
    <n v="0"/>
  </r>
  <r>
    <s v="P5736"/>
    <s v="Finish Mini"/>
    <s v="Clothing"/>
    <s v="Global Traders"/>
    <n v="10"/>
    <n v="76"/>
    <n v="2313.8000000000002"/>
    <n v="23138"/>
    <x v="43"/>
    <d v="2025-08-18T00:00:00"/>
    <s v="active"/>
    <s v="Mumbai Store"/>
    <s v="Finish Mini"/>
    <s v="Clothing"/>
    <s v="Global Traders"/>
    <s v="Finish Mini"/>
    <s v="Clothing"/>
    <s v="Global Traders"/>
    <n v="10"/>
    <n v="76"/>
    <n v="2313.8000000000002"/>
    <n v="23138"/>
    <s v="Low Stock"/>
    <s v="Yes"/>
    <n v="1"/>
  </r>
  <r>
    <s v="P6534"/>
    <s v="Cut Mini"/>
    <s v="Clothing"/>
    <m/>
    <n v="41"/>
    <n v="26"/>
    <n v="13216.68"/>
    <n v="541883.88"/>
    <x v="44"/>
    <d v="2025-09-06T00:00:00"/>
    <s v="discon"/>
    <s v="Pune Store"/>
    <s v="Cut Mini"/>
    <s v="Clothing"/>
    <s v=""/>
    <s v="Cut Mini"/>
    <s v="Clothing"/>
    <s v="Others"/>
    <n v="41"/>
    <n v="26"/>
    <n v="13216.68"/>
    <n v="541883.88"/>
    <s v="In Stock"/>
    <s v="No"/>
    <n v="0"/>
  </r>
  <r>
    <s v="P9815"/>
    <s v="Still Plus"/>
    <s v="Furniture"/>
    <s v="ABC Pvt Ltd"/>
    <n v="59"/>
    <n v="21"/>
    <n v="19925.259999999998"/>
    <n v="1175590.3400000001"/>
    <x v="45"/>
    <d v="2025-08-29T00:00:00"/>
    <s v="Actv"/>
    <s v="Online"/>
    <s v="Still Plus"/>
    <s v="Furniture"/>
    <s v="Abc Pvt Ltd"/>
    <s v="Still Plus"/>
    <s v="Furniture"/>
    <s v="Abc Pvt Ltd"/>
    <n v="59"/>
    <n v="21"/>
    <n v="19925.259999999998"/>
    <n v="1175590.3399999999"/>
    <s v="In Stock"/>
    <s v="No"/>
    <n v="0"/>
  </r>
  <r>
    <s v="P5548"/>
    <s v="Give Pro"/>
    <s v="Clothing"/>
    <s v="ABC Pvt Ltd"/>
    <n v="36"/>
    <n v="51"/>
    <n v="12680.37"/>
    <n v="456493.32"/>
    <x v="46"/>
    <d v="2025-09-25T00:00:00"/>
    <s v="active"/>
    <s v="Online"/>
    <s v="Give Pro"/>
    <s v="Clothing"/>
    <s v="Abc Pvt Ltd"/>
    <s v="Give Pro"/>
    <s v="Clothing"/>
    <s v="Abc Pvt Ltd"/>
    <n v="36"/>
    <n v="51"/>
    <n v="12680.37"/>
    <n v="456493.32"/>
    <s v="Low Stock"/>
    <s v="Yes"/>
    <n v="1"/>
  </r>
  <r>
    <s v="P8400"/>
    <s v="Number Lite"/>
    <s v="Electronics"/>
    <s v="Omni Suppliers"/>
    <n v="98"/>
    <n v="38"/>
    <n v="14532.82"/>
    <n v="1424216.36"/>
    <x v="47"/>
    <d v="2025-07-18T00:00:00"/>
    <s v="active"/>
    <s v="Pune Store"/>
    <s v="Number Lite"/>
    <s v="Electronics"/>
    <s v="Omni Suppliers"/>
    <s v="Number Lite"/>
    <s v="Electronics"/>
    <s v="Omni Suppliers"/>
    <n v="98"/>
    <n v="38"/>
    <n v="14532.82"/>
    <n v="1424216.3599999999"/>
    <s v="In Stock"/>
    <s v="No"/>
    <n v="0"/>
  </r>
  <r>
    <s v="P2154"/>
    <s v="Lose X"/>
    <s v="Electronics"/>
    <s v="Omni Suppliers"/>
    <n v="147"/>
    <n v="43"/>
    <n v="8119.94"/>
    <n v="1193631.18"/>
    <x v="48"/>
    <d v="2025-10-02T00:00:00"/>
    <s v="discon"/>
    <s v="Ahmedabad Branch"/>
    <s v="Lose X"/>
    <s v="Electronics"/>
    <s v="Omni Suppliers"/>
    <s v="Lose X"/>
    <s v="Electronics"/>
    <s v="Omni Suppliers"/>
    <n v="147"/>
    <n v="43"/>
    <n v="8119.94"/>
    <n v="1193631.18"/>
    <s v="In Stock"/>
    <s v="No"/>
    <n v="0"/>
  </r>
  <r>
    <s v="P2648"/>
    <s v="Anyone X"/>
    <s v="Toys"/>
    <s v="ABC Pvt Ltd"/>
    <n v="199"/>
    <n v="55"/>
    <n v="17976.16"/>
    <n v="3577255.84"/>
    <x v="49"/>
    <d v="2025-07-15T00:00:00"/>
    <s v="Actv"/>
    <s v="Ahmedabad Branch"/>
    <s v="Anyone X"/>
    <s v="Toys"/>
    <s v="Abc Pvt Ltd"/>
    <s v="Anyone X"/>
    <s v="Toys"/>
    <s v="Abc Pvt Ltd"/>
    <n v="199"/>
    <n v="55"/>
    <n v="17976.16"/>
    <n v="3577255.84"/>
    <s v="In Stock"/>
    <s v="No"/>
    <n v="0"/>
  </r>
  <r>
    <s v="P9445"/>
    <s v="Soon Lite"/>
    <s v="Clothing"/>
    <s v="Global Traders"/>
    <n v="111"/>
    <n v="44"/>
    <n v="150.97999999999999"/>
    <n v="16758.78"/>
    <x v="50"/>
    <d v="2025-10-04T00:00:00"/>
    <s v="discon"/>
    <s v="Pune Store"/>
    <s v="Soon Lite"/>
    <s v="Clothing"/>
    <s v="Global Traders"/>
    <s v="Soon Lite"/>
    <s v="Clothing"/>
    <s v="Global Traders"/>
    <n v="111"/>
    <n v="44"/>
    <n v="150.97999999999999"/>
    <n v="16758.78"/>
    <s v="In Stock"/>
    <s v="No"/>
    <n v="0"/>
  </r>
  <r>
    <s v="P5973"/>
    <s v="If Plus"/>
    <s v="Toys"/>
    <s v="Global Traders"/>
    <n v="81"/>
    <n v="85"/>
    <n v="13853.31"/>
    <n v="1122118.1100000001"/>
    <x v="51"/>
    <d v="2025-08-20T00:00:00"/>
    <s v="active"/>
    <s v="Ahmedabad Branch"/>
    <s v="If Plus"/>
    <s v="Toys"/>
    <s v="Global Traders"/>
    <s v="If Plus"/>
    <s v="Toys"/>
    <s v="Global Traders"/>
    <n v="81"/>
    <n v="85"/>
    <n v="13853.31"/>
    <n v="1122118.1099999999"/>
    <s v="Low Stock"/>
    <s v="Yes"/>
    <n v="1"/>
  </r>
  <r>
    <s v="P1956"/>
    <s v="Without Max"/>
    <s v="Toys"/>
    <s v="Omni Suppliers"/>
    <n v="168"/>
    <n v="52"/>
    <n v="410.6"/>
    <n v="68980.800000000003"/>
    <x v="52"/>
    <d v="2025-09-09T00:00:00"/>
    <s v="discontinued"/>
    <s v="Online"/>
    <s v="Without Max"/>
    <s v="Toys"/>
    <s v="Omni Suppliers"/>
    <s v="Without Max"/>
    <s v="Toys"/>
    <s v="Omni Suppliers"/>
    <n v="168"/>
    <n v="52"/>
    <n v="410.6"/>
    <n v="68980.800000000003"/>
    <s v="In Stock"/>
    <s v="No"/>
    <n v="0"/>
  </r>
  <r>
    <s v="P5493"/>
    <s v="Detail X"/>
    <s v="Electronics"/>
    <s v="ABC Pvt Ltd"/>
    <n v="20"/>
    <n v="67"/>
    <n v="14942.5"/>
    <n v="298850"/>
    <x v="53"/>
    <d v="2025-09-28T00:00:00"/>
    <s v="discon"/>
    <s v="Delhi Warehouse"/>
    <s v="Detail X"/>
    <s v="Electronics"/>
    <s v="Abc Pvt Ltd"/>
    <s v="Detail X"/>
    <s v="Electronics"/>
    <s v="Abc Pvt Ltd"/>
    <n v="20"/>
    <n v="67"/>
    <n v="14942.5"/>
    <n v="298850"/>
    <s v="Low Stock"/>
    <s v="Yes"/>
    <n v="1"/>
  </r>
  <r>
    <s v="P7015"/>
    <s v="Visit X"/>
    <s v="Groceries"/>
    <s v="RetailMart Inc"/>
    <n v="135"/>
    <n v="26"/>
    <n v="14432.75"/>
    <n v="1948421.25"/>
    <x v="54"/>
    <d v="2025-10-05T00:00:00"/>
    <s v="Actv"/>
    <s v="Mumbai Store"/>
    <s v="Visit X"/>
    <s v="Groceries"/>
    <s v="Retailmart Inc"/>
    <s v="Visit X"/>
    <s v="Groceries"/>
    <s v="Retailmart Inc"/>
    <n v="135"/>
    <n v="26"/>
    <n v="14432.75"/>
    <n v="1948421.25"/>
    <s v="In Stock"/>
    <s v="No"/>
    <n v="0"/>
  </r>
  <r>
    <s v="P5735"/>
    <s v="Name X"/>
    <s v="Clothing"/>
    <s v="QuickStock"/>
    <n v="32"/>
    <n v="67"/>
    <n v="1918.81"/>
    <n v="61401.919999999998"/>
    <x v="50"/>
    <d v="2025-08-20T00:00:00"/>
    <s v="active"/>
    <s v="Pune Store"/>
    <s v="Name X"/>
    <s v="Clothing"/>
    <s v="Quickstock"/>
    <s v="Name X"/>
    <s v="Clothing"/>
    <s v="Quickstock"/>
    <n v="32"/>
    <n v="67"/>
    <n v="1918.81"/>
    <n v="61401.919999999998"/>
    <s v="Low Stock"/>
    <s v="Yes"/>
    <n v="1"/>
  </r>
  <r>
    <s v="P9050"/>
    <s v="Safe Lite"/>
    <s v="Electronics"/>
    <s v="ABC Pvt Ltd"/>
    <n v="118"/>
    <n v="41"/>
    <n v="4917.59"/>
    <n v="580275.62"/>
    <x v="55"/>
    <d v="2025-07-22T00:00:00"/>
    <s v="discontinued"/>
    <s v="Mumbai Store"/>
    <s v="Safe Lite"/>
    <s v="Electronics"/>
    <s v="Abc Pvt Ltd"/>
    <s v="Safe Lite"/>
    <s v="Electronics"/>
    <s v="Abc Pvt Ltd"/>
    <n v="118"/>
    <n v="41"/>
    <n v="4917.59"/>
    <n v="580275.62"/>
    <s v="In Stock"/>
    <s v="No"/>
    <n v="0"/>
  </r>
  <r>
    <s v="P4436"/>
    <s v="Occur Max"/>
    <s v="Electronics"/>
    <s v="ABC Pvt Ltd"/>
    <n v="50"/>
    <n v="73"/>
    <n v="18126.669999999998"/>
    <n v="906333.49999999988"/>
    <x v="56"/>
    <d v="2025-07-15T00:00:00"/>
    <m/>
    <s v="Pune Store"/>
    <s v="Occur Max"/>
    <s v="Electronics"/>
    <s v="Abc Pvt Ltd"/>
    <s v="Occur Max"/>
    <s v="Electronics"/>
    <s v="Abc Pvt Ltd"/>
    <n v="50"/>
    <n v="73"/>
    <n v="18126.669999999998"/>
    <n v="906333.49999999988"/>
    <s v="Low Stock"/>
    <s v="Yes"/>
    <n v="1"/>
  </r>
  <r>
    <s v="P1225"/>
    <s v="Or X"/>
    <s v="Clothing"/>
    <s v="ABC Pvt Ltd"/>
    <n v="20"/>
    <n v="49"/>
    <n v="12919.81"/>
    <n v="258396.2"/>
    <x v="57"/>
    <d v="2025-10-11T00:00:00"/>
    <s v="Inactive"/>
    <s v="Pune Store"/>
    <s v="Or X"/>
    <s v="Clothing"/>
    <s v="Abc Pvt Ltd"/>
    <s v="Or X"/>
    <s v="Clothing"/>
    <s v="Abc Pvt Ltd"/>
    <n v="20"/>
    <n v="49"/>
    <n v="12919.81"/>
    <n v="258396.19999999998"/>
    <s v="Low Stock"/>
    <s v="Yes"/>
    <n v="1"/>
  </r>
  <r>
    <s v="P8022"/>
    <s v="Mission Pro"/>
    <s v="Clothing"/>
    <s v="QuickStock"/>
    <n v="191"/>
    <n v="88"/>
    <n v="4642.2"/>
    <n v="886660.2"/>
    <x v="58"/>
    <d v="2025-07-30T00:00:00"/>
    <s v="discon"/>
    <s v="Ahmedabad Branch"/>
    <s v="Mission Pro"/>
    <s v="Clothing"/>
    <s v="Quickstock"/>
    <s v="Mission Pro"/>
    <s v="Clothing"/>
    <s v="Quickstock"/>
    <n v="191"/>
    <n v="88"/>
    <n v="4642.2"/>
    <n v="886660.2"/>
    <s v="In Stock"/>
    <s v="No"/>
    <n v="0"/>
  </r>
  <r>
    <s v="P8683"/>
    <s v="Position Lite"/>
    <s v="Groceries"/>
    <s v="QuickStock"/>
    <n v="34"/>
    <n v="83"/>
    <n v="12927.17"/>
    <n v="439523.78"/>
    <x v="1"/>
    <d v="2025-09-24T00:00:00"/>
    <s v="Actv"/>
    <s v="Online"/>
    <s v="Position Lite"/>
    <s v="Groceries"/>
    <s v="Quickstock"/>
    <s v="Position Lite"/>
    <s v="Groceries"/>
    <s v="Quickstock"/>
    <n v="34"/>
    <n v="83"/>
    <n v="12927.17"/>
    <n v="439523.78"/>
    <s v="Low Stock"/>
    <s v="Yes"/>
    <n v="1"/>
  </r>
  <r>
    <s v="P9208"/>
    <s v="Property Pro"/>
    <s v="Toys"/>
    <s v="Global Traders"/>
    <n v="171"/>
    <n v="49"/>
    <n v="19080.88"/>
    <n v="3262830.48"/>
    <x v="59"/>
    <d v="2025-08-20T00:00:00"/>
    <s v="Actv"/>
    <s v="Pune Store"/>
    <s v="Property Pro"/>
    <s v="Toys"/>
    <s v="Global Traders"/>
    <s v="Property Pro"/>
    <s v="Toys"/>
    <s v="Global Traders"/>
    <n v="171"/>
    <n v="49"/>
    <n v="19080.88"/>
    <n v="3262830.48"/>
    <s v="In Stock"/>
    <s v="No"/>
    <n v="0"/>
  </r>
  <r>
    <s v="P4444"/>
    <s v="Enough Mini"/>
    <s v="Furniture"/>
    <s v="QuickStock"/>
    <n v="5"/>
    <n v="56"/>
    <n v="18569.96"/>
    <n v="92849.799999999988"/>
    <x v="60"/>
    <d v="2025-10-11T00:00:00"/>
    <s v="active"/>
    <s v="Ahmedabad Branch"/>
    <s v="Enough Mini"/>
    <s v="Furniture"/>
    <s v="Quickstock"/>
    <s v="Enough Mini"/>
    <s v="Furniture"/>
    <s v="Quickstock"/>
    <n v="5"/>
    <n v="56"/>
    <n v="18569.96"/>
    <n v="92849.799999999988"/>
    <s v="Low Stock"/>
    <s v="Yes"/>
    <n v="1"/>
  </r>
  <r>
    <s v="P1301"/>
    <s v="Quite Mini"/>
    <s v="Electronics"/>
    <s v="Omni Suppliers"/>
    <n v="180"/>
    <n v="79"/>
    <n v="17067.54"/>
    <n v="3072157.2"/>
    <x v="61"/>
    <d v="2025-10-01T00:00:00"/>
    <s v="Inactive"/>
    <s v="Pune Store"/>
    <s v="Quite Mini"/>
    <s v="Electronics"/>
    <s v="Omni Suppliers"/>
    <s v="Quite Mini"/>
    <s v="Electronics"/>
    <s v="Omni Suppliers"/>
    <n v="180"/>
    <n v="79"/>
    <n v="17067.54"/>
    <n v="3072157.2"/>
    <s v="In Stock"/>
    <s v="No"/>
    <n v="0"/>
  </r>
  <r>
    <s v="P1190"/>
    <s v="Worry Mini"/>
    <s v="Groceries"/>
    <s v="Global Traders"/>
    <n v="159"/>
    <n v="52"/>
    <n v="6372.59"/>
    <n v="1013241.81"/>
    <x v="62"/>
    <d v="2025-10-01T00:00:00"/>
    <m/>
    <s v="Mumbai Store"/>
    <s v="Worry Mini"/>
    <s v="Groceries"/>
    <s v="Global Traders"/>
    <s v="Worry Mini"/>
    <s v="Groceries"/>
    <s v="Global Traders"/>
    <n v="159"/>
    <n v="52"/>
    <n v="6372.59"/>
    <n v="1013241.81"/>
    <s v="In Stock"/>
    <s v="No"/>
    <n v="0"/>
  </r>
  <r>
    <s v="P9319"/>
    <s v="Forward X"/>
    <s v="Groceries"/>
    <s v="QuickStock"/>
    <n v="17"/>
    <n v="44"/>
    <n v="7924.09"/>
    <n v="134709.53"/>
    <x v="29"/>
    <d v="2025-08-07T00:00:00"/>
    <m/>
    <s v="Pune Store"/>
    <s v="Forward X"/>
    <s v="Groceries"/>
    <s v="Quickstock"/>
    <s v="Forward X"/>
    <s v="Groceries"/>
    <s v="Quickstock"/>
    <n v="17"/>
    <n v="44"/>
    <n v="7924.09"/>
    <n v="134709.53"/>
    <s v="Low Stock"/>
    <s v="Yes"/>
    <n v="1"/>
  </r>
  <r>
    <s v="P7709"/>
    <s v="Energy Lite"/>
    <s v="Electronics"/>
    <s v="Omni Suppliers"/>
    <n v="57"/>
    <n v="86"/>
    <n v="11422.72"/>
    <n v="651095.03999999992"/>
    <x v="44"/>
    <d v="2025-08-14T00:00:00"/>
    <s v="active"/>
    <s v="Online"/>
    <s v="Energy Lite"/>
    <s v="Electronics"/>
    <s v="Omni Suppliers"/>
    <s v="Energy Lite"/>
    <s v="Electronics"/>
    <s v="Omni Suppliers"/>
    <n v="57"/>
    <n v="86"/>
    <n v="11422.72"/>
    <n v="651095.03999999992"/>
    <s v="Low Stock"/>
    <s v="Yes"/>
    <n v="1"/>
  </r>
  <r>
    <s v="P4863"/>
    <s v="Second Mini"/>
    <s v="Toys"/>
    <s v="Omni Suppliers"/>
    <n v="113"/>
    <n v="51"/>
    <n v="13439.31"/>
    <n v="1518642.03"/>
    <x v="63"/>
    <d v="2025-10-02T00:00:00"/>
    <m/>
    <s v="Mumbai Store"/>
    <s v="Second Mini"/>
    <s v="Toys"/>
    <s v="Omni Suppliers"/>
    <s v="Second Mini"/>
    <s v="Toys"/>
    <s v="Omni Suppliers"/>
    <n v="113"/>
    <n v="51"/>
    <n v="13439.31"/>
    <n v="1518642.03"/>
    <s v="In Stock"/>
    <s v="No"/>
    <n v="0"/>
  </r>
  <r>
    <s v="P2686"/>
    <s v="Cost X"/>
    <s v="Furniture"/>
    <s v="Global Traders"/>
    <n v="193"/>
    <n v="46"/>
    <n v="5941.05"/>
    <n v="1146622.6499999999"/>
    <x v="30"/>
    <d v="2025-10-10T00:00:00"/>
    <s v="Actv"/>
    <s v="Delhi Warehouse"/>
    <s v="Cost X"/>
    <s v="Furniture"/>
    <s v="Global Traders"/>
    <s v="Cost X"/>
    <s v="Furniture"/>
    <s v="Global Traders"/>
    <n v="193"/>
    <n v="46"/>
    <n v="5941.05"/>
    <n v="1146622.6500000001"/>
    <s v="In Stock"/>
    <s v="No"/>
    <n v="0"/>
  </r>
  <r>
    <s v="P1784"/>
    <s v="Take X"/>
    <s v="Clothing"/>
    <s v="QuickStock"/>
    <n v="103"/>
    <n v="52"/>
    <n v="2775.6"/>
    <n v="285886.8"/>
    <x v="64"/>
    <d v="2025-09-26T00:00:00"/>
    <m/>
    <s v="Ahmedabad Branch"/>
    <s v="Take X"/>
    <s v="Clothing"/>
    <s v="Quickstock"/>
    <s v="Take X"/>
    <s v="Clothing"/>
    <s v="Quickstock"/>
    <n v="103"/>
    <n v="52"/>
    <n v="2775.6"/>
    <n v="285886.8"/>
    <s v="In Stock"/>
    <s v="No"/>
    <n v="0"/>
  </r>
  <r>
    <s v="P8343"/>
    <s v="Debate Max"/>
    <s v="Electronics"/>
    <s v="RetailMart Inc"/>
    <n v="38"/>
    <n v="61"/>
    <n v="16196.76"/>
    <n v="615476.88"/>
    <x v="65"/>
    <d v="2025-10-05T00:00:00"/>
    <s v="active"/>
    <s v="Pune Store"/>
    <s v="Debate Max"/>
    <s v="Electronics"/>
    <s v="Retailmart Inc"/>
    <s v="Debate Max"/>
    <s v="Electronics"/>
    <s v="Retailmart Inc"/>
    <n v="38"/>
    <n v="61"/>
    <n v="16196.76"/>
    <n v="615476.88"/>
    <s v="Low Stock"/>
    <s v="Yes"/>
    <n v="1"/>
  </r>
  <r>
    <s v="P6986"/>
    <s v="Last Max"/>
    <s v="Groceries"/>
    <s v="QuickStock"/>
    <m/>
    <n v="44"/>
    <n v="12249.7"/>
    <m/>
    <x v="66"/>
    <d v="2025-09-02T00:00:00"/>
    <s v="discontinued"/>
    <s v="Pune Store"/>
    <s v="Last Max"/>
    <s v="Groceries"/>
    <s v="Quickstock"/>
    <s v="Last Max"/>
    <s v="Groceries"/>
    <s v="Quickstock"/>
    <n v="0"/>
    <n v="44"/>
    <n v="12249.7"/>
    <n v="0"/>
    <s v="Out of Stock"/>
    <s v="Yes"/>
    <n v="1"/>
  </r>
  <r>
    <s v="P7971"/>
    <s v="significant pro"/>
    <s v="Groceries"/>
    <m/>
    <n v="134"/>
    <n v="76"/>
    <n v="12576.49"/>
    <n v="1685249.66"/>
    <x v="67"/>
    <d v="2025-07-15T00:00:00"/>
    <s v="Inactive"/>
    <s v="Online"/>
    <s v="Significant Pro"/>
    <s v="Groceries"/>
    <s v=""/>
    <s v="Significant Pro"/>
    <s v="Groceries"/>
    <s v="Others"/>
    <n v="134"/>
    <n v="76"/>
    <n v="12576.49"/>
    <n v="1685249.66"/>
    <s v="In Stock"/>
    <s v="No"/>
    <n v="0"/>
  </r>
  <r>
    <s v="P3368"/>
    <s v="Well Mini"/>
    <s v="Toys"/>
    <s v="Global Traders"/>
    <n v="7"/>
    <n v="35"/>
    <n v="1062.83"/>
    <n v="7439.8099999999986"/>
    <x v="55"/>
    <d v="2025-09-27T00:00:00"/>
    <s v="discontinued"/>
    <s v="Delhi Warehouse"/>
    <s v="Well Mini"/>
    <s v="Toys"/>
    <s v="Global Traders"/>
    <s v="Well Mini"/>
    <s v="Toys"/>
    <s v="Global Traders"/>
    <n v="7"/>
    <n v="35"/>
    <n v="1062.83"/>
    <n v="7439.8099999999995"/>
    <s v="Low Stock"/>
    <s v="Yes"/>
    <n v="1"/>
  </r>
  <r>
    <s v="P7002"/>
    <s v="Girl Mini"/>
    <s v="Toys"/>
    <s v="RetailMart Inc"/>
    <n v="142"/>
    <n v="85"/>
    <n v="8797.56"/>
    <n v="1249253.52"/>
    <x v="68"/>
    <d v="2025-07-23T00:00:00"/>
    <s v="active"/>
    <s v="Ahmedabad Branch"/>
    <s v="Girl Mini"/>
    <s v="Toys"/>
    <s v="Retailmart Inc"/>
    <s v="Girl Mini"/>
    <s v="Toys"/>
    <s v="Retailmart Inc"/>
    <n v="142"/>
    <n v="85"/>
    <n v="8797.56"/>
    <n v="1249253.52"/>
    <s v="In Stock"/>
    <s v="No"/>
    <n v="0"/>
  </r>
  <r>
    <s v="P1853"/>
    <s v="Describe Max"/>
    <s v="Furniture"/>
    <s v="QuickStock"/>
    <n v="50"/>
    <n v="44"/>
    <n v="3143.08"/>
    <n v="157154"/>
    <x v="69"/>
    <d v="2025-08-04T00:00:00"/>
    <s v="discon"/>
    <s v="Mumbai Store"/>
    <s v="Describe Max"/>
    <s v="Furniture"/>
    <s v="Quickstock"/>
    <s v="Describe Max"/>
    <s v="Furniture"/>
    <s v="Quickstock"/>
    <n v="50"/>
    <n v="44"/>
    <n v="3143.08"/>
    <n v="157154"/>
    <s v="In Stock"/>
    <s v="No"/>
    <n v="0"/>
  </r>
  <r>
    <s v="P2148"/>
    <s v="Remain Max"/>
    <s v="Furniture"/>
    <s v="Global Traders"/>
    <n v="149"/>
    <n v="77"/>
    <n v="17215.07"/>
    <n v="2565045.4300000002"/>
    <x v="32"/>
    <d v="2025-07-16T00:00:00"/>
    <s v="active"/>
    <s v="Pune Store"/>
    <s v="Remain Max"/>
    <s v="Furniture"/>
    <s v="Global Traders"/>
    <s v="Remain Max"/>
    <s v="Furniture"/>
    <s v="Global Traders"/>
    <n v="149"/>
    <n v="77"/>
    <n v="17215.07"/>
    <n v="2565045.4300000002"/>
    <s v="In Stock"/>
    <s v="No"/>
    <n v="0"/>
  </r>
  <r>
    <s v="P5777"/>
    <s v="Well X"/>
    <s v="Clothing"/>
    <s v="Omni Suppliers"/>
    <n v="69"/>
    <n v="34"/>
    <n v="7235.8"/>
    <n v="499270.2"/>
    <x v="27"/>
    <d v="2025-08-02T00:00:00"/>
    <s v="discon"/>
    <s v="Delhi Warehouse"/>
    <s v="Well X"/>
    <s v="Clothing"/>
    <s v="Omni Suppliers"/>
    <s v="Well X"/>
    <s v="Clothing"/>
    <s v="Omni Suppliers"/>
    <n v="69"/>
    <n v="34"/>
    <n v="7235.8"/>
    <n v="499270.2"/>
    <s v="In Stock"/>
    <s v="No"/>
    <n v="0"/>
  </r>
  <r>
    <s v="P3491"/>
    <s v="Your Pro"/>
    <s v="Toys"/>
    <s v="QuickStock"/>
    <n v="100"/>
    <n v="27"/>
    <n v="15411.37"/>
    <n v="1541137"/>
    <x v="70"/>
    <d v="2025-08-18T00:00:00"/>
    <m/>
    <s v="Delhi Warehouse"/>
    <s v="Your Pro"/>
    <s v="Toys"/>
    <s v="Quickstock"/>
    <s v="Your Pro"/>
    <s v="Toys"/>
    <s v="Quickstock"/>
    <n v="100"/>
    <n v="27"/>
    <n v="15411.37"/>
    <n v="1541137"/>
    <s v="In Stock"/>
    <s v="No"/>
    <n v="0"/>
  </r>
  <r>
    <s v="P4051"/>
    <s v="Discover Plus"/>
    <s v="Furniture"/>
    <s v="QuickStock"/>
    <n v="107"/>
    <n v="24"/>
    <n v="9172.44"/>
    <n v="981451.08000000007"/>
    <x v="21"/>
    <d v="2025-08-04T00:00:00"/>
    <s v="Inactive"/>
    <s v="Online"/>
    <s v="Discover Plus"/>
    <s v="Furniture"/>
    <s v="Quickstock"/>
    <s v="Discover Plus"/>
    <s v="Furniture"/>
    <s v="Quickstock"/>
    <n v="107"/>
    <n v="24"/>
    <n v="9172.44"/>
    <n v="981451.08000000007"/>
    <s v="In Stock"/>
    <s v="No"/>
    <n v="0"/>
  </r>
  <r>
    <s v="P5869"/>
    <s v="Condition Mini"/>
    <s v="Toys"/>
    <s v="ABC Pvt Ltd"/>
    <n v="108"/>
    <n v="66"/>
    <n v="14005.27"/>
    <n v="1512569.16"/>
    <x v="71"/>
    <d v="2025-09-18T00:00:00"/>
    <s v="active"/>
    <s v="Pune Store"/>
    <s v="Condition Mini"/>
    <s v="Toys"/>
    <s v="Abc Pvt Ltd"/>
    <s v="Condition Mini"/>
    <s v="Toys"/>
    <s v="Abc Pvt Ltd"/>
    <n v="108"/>
    <n v="66"/>
    <n v="14005.27"/>
    <n v="1512569.1600000001"/>
    <s v="In Stock"/>
    <s v="No"/>
    <n v="0"/>
  </r>
  <r>
    <s v="P8079"/>
    <s v="Stand Lite"/>
    <s v="Clothing"/>
    <s v="ABC Pvt Ltd"/>
    <n v="51"/>
    <m/>
    <n v="19518.25"/>
    <n v="995430.75"/>
    <x v="56"/>
    <d v="2025-08-14T00:00:00"/>
    <s v="active"/>
    <s v="Online"/>
    <s v="Stand Lite"/>
    <s v="Clothing"/>
    <s v="Abc Pvt Ltd"/>
    <s v="Stand Lite"/>
    <s v="Clothing"/>
    <s v="Abc Pvt Ltd"/>
    <n v="51"/>
    <n v="0"/>
    <n v="19518.25"/>
    <n v="995430.75"/>
    <s v="In Stock"/>
    <s v="No"/>
    <n v="0"/>
  </r>
  <r>
    <s v="P1635"/>
    <s v="feel lite"/>
    <s v="Groceries"/>
    <s v="Global Traders"/>
    <n v="105"/>
    <n v="49"/>
    <n v="869.3"/>
    <n v="91276.5"/>
    <x v="28"/>
    <d v="2025-08-24T00:00:00"/>
    <m/>
    <s v="Delhi Warehouse"/>
    <s v="Feel Lite"/>
    <s v="Groceries"/>
    <s v="Global Traders"/>
    <s v="Feel Lite"/>
    <s v="Groceries"/>
    <s v="Global Traders"/>
    <n v="105"/>
    <n v="49"/>
    <n v="869.3"/>
    <n v="91276.5"/>
    <s v="In Stock"/>
    <s v="No"/>
    <n v="0"/>
  </r>
  <r>
    <s v="P9311"/>
    <s v="seek x"/>
    <s v="Clothing"/>
    <s v="QuickStock"/>
    <n v="62"/>
    <n v="38"/>
    <n v="8807.48"/>
    <n v="546063.76"/>
    <x v="60"/>
    <d v="2025-08-02T00:00:00"/>
    <s v="discon"/>
    <s v="Pune Store"/>
    <s v="Seek X"/>
    <s v="Clothing"/>
    <s v="Quickstock"/>
    <s v="Seek X"/>
    <s v="Clothing"/>
    <s v="Quickstock"/>
    <n v="62"/>
    <n v="38"/>
    <n v="8807.48"/>
    <n v="546063.76"/>
    <s v="In Stock"/>
    <s v="No"/>
    <n v="0"/>
  </r>
  <r>
    <s v="P9932"/>
    <s v="Majority Max"/>
    <s v="Furniture"/>
    <m/>
    <n v="116"/>
    <n v="81"/>
    <n v="16727.8"/>
    <n v="1940424.8"/>
    <x v="72"/>
    <d v="2025-09-03T00:00:00"/>
    <s v="discontinued"/>
    <s v="Online"/>
    <s v="Majority Max"/>
    <s v="Furniture"/>
    <s v=""/>
    <s v="Majority Max"/>
    <s v="Furniture"/>
    <s v="Others"/>
    <n v="116"/>
    <n v="81"/>
    <n v="16727.8"/>
    <n v="1940424.7999999998"/>
    <s v="In Stock"/>
    <s v="No"/>
    <n v="0"/>
  </r>
  <r>
    <s v="P8560"/>
    <s v="Once Plus"/>
    <s v="Clothing"/>
    <m/>
    <n v="139"/>
    <n v="20"/>
    <n v="3507.22"/>
    <n v="487503.58"/>
    <x v="61"/>
    <d v="2025-07-29T00:00:00"/>
    <s v="Actv"/>
    <s v="Ahmedabad Branch"/>
    <s v="Once Plus"/>
    <s v="Clothing"/>
    <s v=""/>
    <s v="Once Plus"/>
    <s v="Clothing"/>
    <s v="Others"/>
    <n v="139"/>
    <n v="20"/>
    <n v="3507.22"/>
    <n v="487503.57999999996"/>
    <s v="In Stock"/>
    <s v="No"/>
    <n v="0"/>
  </r>
  <r>
    <s v="P1512"/>
    <s v="You Pro"/>
    <s v="Toys"/>
    <s v="ABC Pvt Ltd"/>
    <n v="33"/>
    <n v="67"/>
    <n v="3698.18"/>
    <n v="122039.94"/>
    <x v="47"/>
    <d v="2025-10-10T00:00:00"/>
    <s v="active"/>
    <s v="Mumbai Store"/>
    <s v="You Pro"/>
    <s v="Toys"/>
    <s v="Abc Pvt Ltd"/>
    <s v="You Pro"/>
    <s v="Toys"/>
    <s v="Abc Pvt Ltd"/>
    <n v="33"/>
    <n v="67"/>
    <n v="3698.18"/>
    <n v="122039.93999999999"/>
    <s v="Low Stock"/>
    <s v="Yes"/>
    <n v="1"/>
  </r>
  <r>
    <s v="P8404"/>
    <s v="Customer Pro"/>
    <s v="Furniture"/>
    <s v="Global Traders"/>
    <n v="116"/>
    <n v="20"/>
    <n v="19099.560000000001"/>
    <n v="2215548.96"/>
    <x v="73"/>
    <d v="2025-08-17T00:00:00"/>
    <s v="discon"/>
    <s v="Online"/>
    <s v="Customer Pro"/>
    <s v="Furniture"/>
    <s v="Global Traders"/>
    <s v="Customer Pro"/>
    <s v="Furniture"/>
    <s v="Global Traders"/>
    <n v="116"/>
    <n v="20"/>
    <n v="19099.560000000001"/>
    <n v="2215548.96"/>
    <s v="In Stock"/>
    <s v="No"/>
    <n v="0"/>
  </r>
  <r>
    <s v="P5070"/>
    <s v="Talk Plus"/>
    <s v="Toys"/>
    <s v="QuickStock"/>
    <n v="191"/>
    <n v="82"/>
    <n v="8741.67"/>
    <n v="1669658.97"/>
    <x v="64"/>
    <d v="2025-10-08T00:00:00"/>
    <s v="active"/>
    <s v="Delhi Warehouse"/>
    <s v="Talk Plus"/>
    <s v="Toys"/>
    <s v="Quickstock"/>
    <s v="Talk Plus"/>
    <s v="Toys"/>
    <s v="Quickstock"/>
    <n v="191"/>
    <n v="82"/>
    <n v="8741.67"/>
    <n v="1669658.97"/>
    <s v="In Stock"/>
    <s v="No"/>
    <n v="0"/>
  </r>
  <r>
    <s v="P8004"/>
    <s v="them mini"/>
    <s v="Electronics"/>
    <s v="RetailMart Inc"/>
    <n v="194"/>
    <n v="95"/>
    <n v="11342.44"/>
    <n v="2200433.36"/>
    <x v="74"/>
    <d v="2025-07-24T00:00:00"/>
    <s v="Inactive"/>
    <s v="Online"/>
    <s v="Them Mini"/>
    <s v="Electronics"/>
    <s v="Retailmart Inc"/>
    <s v="Them Mini"/>
    <s v="Electronics"/>
    <s v="Retailmart Inc"/>
    <n v="194"/>
    <n v="95"/>
    <n v="11342.44"/>
    <n v="2200433.36"/>
    <s v="In Stock"/>
    <s v="No"/>
    <n v="0"/>
  </r>
  <r>
    <s v="P4506"/>
    <s v="Job Mini"/>
    <s v="Furniture"/>
    <s v="Global Traders"/>
    <n v="85"/>
    <n v="76"/>
    <n v="6870.5"/>
    <n v="583992.5"/>
    <x v="55"/>
    <d v="2025-08-08T00:00:00"/>
    <s v="Inactive"/>
    <s v="Ahmedabad Branch"/>
    <s v="Job Mini"/>
    <s v="Furniture"/>
    <s v="Global Traders"/>
    <s v="Job Mini"/>
    <s v="Furniture"/>
    <s v="Global Traders"/>
    <n v="85"/>
    <n v="76"/>
    <n v="6870.5"/>
    <n v="583992.5"/>
    <s v="In Stock"/>
    <s v="No"/>
    <n v="0"/>
  </r>
  <r>
    <s v="P6188"/>
    <s v="Cut Mini"/>
    <s v="Toys"/>
    <s v="QuickStock"/>
    <n v="46"/>
    <n v="81"/>
    <n v="14087.97"/>
    <n v="648046.62"/>
    <x v="75"/>
    <d v="2025-09-08T00:00:00"/>
    <s v="Inactive"/>
    <s v="Mumbai Store"/>
    <s v="Cut Mini"/>
    <s v="Toys"/>
    <s v="Quickstock"/>
    <s v="Cut Mini"/>
    <s v="Toys"/>
    <s v="Quickstock"/>
    <n v="46"/>
    <n v="81"/>
    <n v="14087.97"/>
    <n v="648046.62"/>
    <s v="Low Stock"/>
    <s v="Yes"/>
    <n v="1"/>
  </r>
  <r>
    <s v="P7617"/>
    <s v="Speech Max"/>
    <s v="Clothing"/>
    <s v="QuickStock"/>
    <n v="175"/>
    <n v="58"/>
    <n v="6958.77"/>
    <n v="1217784.75"/>
    <x v="76"/>
    <d v="2025-10-06T00:00:00"/>
    <s v="active"/>
    <s v="Pune Store"/>
    <s v="Speech Max"/>
    <s v="Clothing"/>
    <s v="Quickstock"/>
    <s v="Speech Max"/>
    <s v="Clothing"/>
    <s v="Quickstock"/>
    <n v="175"/>
    <n v="58"/>
    <n v="6958.77"/>
    <n v="1217784.75"/>
    <s v="In Stock"/>
    <s v="No"/>
    <n v="0"/>
  </r>
  <r>
    <s v="P8421"/>
    <s v="Ask Plus"/>
    <s v="Toys"/>
    <s v="ABC Pvt Ltd"/>
    <n v="100"/>
    <n v="42"/>
    <n v="1008.78"/>
    <n v="100878"/>
    <x v="77"/>
    <d v="2025-08-25T00:00:00"/>
    <s v="active"/>
    <s v="Pune Store"/>
    <s v="Ask Plus"/>
    <s v="Toys"/>
    <s v="Abc Pvt Ltd"/>
    <s v="Ask Plus"/>
    <s v="Toys"/>
    <s v="Abc Pvt Ltd"/>
    <n v="100"/>
    <n v="42"/>
    <n v="1008.78"/>
    <n v="100878"/>
    <s v="In Stock"/>
    <s v="No"/>
    <n v="0"/>
  </r>
  <r>
    <s v="P3849"/>
    <s v="Wait Plus"/>
    <s v="Clothing"/>
    <s v="RetailMart Inc"/>
    <n v="179"/>
    <n v="29"/>
    <n v="12535.91"/>
    <n v="2243927.89"/>
    <x v="65"/>
    <d v="2025-10-09T00:00:00"/>
    <s v="active"/>
    <s v="Online"/>
    <s v="Wait Plus"/>
    <s v="Clothing"/>
    <s v="Retailmart Inc"/>
    <s v="Wait Plus"/>
    <s v="Clothing"/>
    <s v="Retailmart Inc"/>
    <n v="179"/>
    <n v="29"/>
    <n v="12535.91"/>
    <n v="2243927.89"/>
    <s v="In Stock"/>
    <s v="No"/>
    <n v="0"/>
  </r>
  <r>
    <s v="P3489"/>
    <s v="Century Mini"/>
    <s v="Furniture"/>
    <s v="Global Traders"/>
    <n v="95"/>
    <n v="20"/>
    <n v="10810.58"/>
    <n v="1027005.1"/>
    <x v="69"/>
    <d v="2025-08-20T00:00:00"/>
    <s v="Inactive"/>
    <s v="Mumbai Store"/>
    <s v="Century Mini"/>
    <s v="Furniture"/>
    <s v="Global Traders"/>
    <s v="Century Mini"/>
    <s v="Furniture"/>
    <s v="Global Traders"/>
    <n v="95"/>
    <n v="20"/>
    <n v="10810.58"/>
    <n v="1027005.1"/>
    <s v="In Stock"/>
    <s v="No"/>
    <n v="0"/>
  </r>
  <r>
    <s v="P5611"/>
    <s v="Miss Pro"/>
    <s v="Groceries"/>
    <s v="Omni Suppliers"/>
    <n v="15"/>
    <n v="43"/>
    <n v="18880.64"/>
    <n v="283209.59999999998"/>
    <x v="78"/>
    <d v="2025-07-19T00:00:00"/>
    <m/>
    <s v="Mumbai Store"/>
    <s v="Miss Pro"/>
    <s v="Groceries"/>
    <s v="Omni Suppliers"/>
    <s v="Miss Pro"/>
    <s v="Groceries"/>
    <s v="Omni Suppliers"/>
    <n v="15"/>
    <n v="43"/>
    <n v="18880.64"/>
    <n v="283209.59999999998"/>
    <s v="Low Stock"/>
    <s v="Yes"/>
    <n v="1"/>
  </r>
  <r>
    <s v="P7303"/>
    <s v="More Max"/>
    <s v="Toys"/>
    <s v="Omni Suppliers"/>
    <n v="83"/>
    <n v="43"/>
    <n v="13559.51"/>
    <n v="1125439.33"/>
    <x v="79"/>
    <d v="2025-08-10T00:00:00"/>
    <s v="active"/>
    <s v="Pune Store"/>
    <s v="More Max"/>
    <s v="Toys"/>
    <s v="Omni Suppliers"/>
    <s v="More Max"/>
    <s v="Toys"/>
    <s v="Omni Suppliers"/>
    <n v="83"/>
    <n v="43"/>
    <n v="13559.51"/>
    <n v="1125439.33"/>
    <s v="In Stock"/>
    <s v="No"/>
    <n v="0"/>
  </r>
  <r>
    <s v="P3427"/>
    <s v="Nation Max"/>
    <s v="Electronics"/>
    <s v="QuickStock"/>
    <n v="32"/>
    <n v="52"/>
    <n v="16233.52"/>
    <n v="519472.64000000001"/>
    <x v="75"/>
    <d v="2025-10-11T00:00:00"/>
    <m/>
    <s v="Pune Store"/>
    <s v="Nation Max"/>
    <s v="Electronics"/>
    <s v="Quickstock"/>
    <s v="Nation Max"/>
    <s v="Electronics"/>
    <s v="Quickstock"/>
    <n v="32"/>
    <n v="52"/>
    <n v="16233.52"/>
    <n v="519472.64000000001"/>
    <s v="Low Stock"/>
    <s v="Yes"/>
    <n v="1"/>
  </r>
  <r>
    <s v="P6732"/>
    <s v="Agreement Pro"/>
    <s v="Furniture"/>
    <s v="Global Traders"/>
    <n v="11"/>
    <n v="86"/>
    <n v="16417.52"/>
    <n v="180592.72"/>
    <x v="80"/>
    <d v="2025-09-02T00:00:00"/>
    <m/>
    <s v="Pune Store"/>
    <s v="Agreement Pro"/>
    <s v="Furniture"/>
    <s v="Global Traders"/>
    <s v="Agreement Pro"/>
    <s v="Furniture"/>
    <s v="Global Traders"/>
    <n v="11"/>
    <n v="86"/>
    <n v="16417.52"/>
    <n v="180592.72"/>
    <s v="Low Stock"/>
    <s v="Yes"/>
    <n v="1"/>
  </r>
  <r>
    <s v="P4913"/>
    <s v="Writer Mini"/>
    <s v="Clothing"/>
    <s v="Omni Suppliers"/>
    <n v="42"/>
    <n v="63"/>
    <n v="5515.52"/>
    <n v="231651.84"/>
    <x v="34"/>
    <d v="2025-08-31T00:00:00"/>
    <s v="active"/>
    <s v="Delhi Warehouse"/>
    <s v="Writer Mini"/>
    <s v="Clothing"/>
    <s v="Omni Suppliers"/>
    <s v="Writer Mini"/>
    <s v="Clothing"/>
    <s v="Omni Suppliers"/>
    <n v="42"/>
    <n v="63"/>
    <n v="5515.52"/>
    <n v="231651.84000000003"/>
    <s v="Low Stock"/>
    <s v="Yes"/>
    <n v="1"/>
  </r>
  <r>
    <s v="P5107"/>
    <s v="Candidate X"/>
    <s v="Groceries"/>
    <s v="QuickStock"/>
    <n v="94"/>
    <n v="65"/>
    <n v="413.53"/>
    <n v="38871.82"/>
    <x v="81"/>
    <d v="2025-09-16T00:00:00"/>
    <s v="discontinued"/>
    <s v="Mumbai Store"/>
    <s v="Candidate X"/>
    <s v="Groceries"/>
    <s v="Quickstock"/>
    <s v="Candidate X"/>
    <s v="Groceries"/>
    <s v="Quickstock"/>
    <n v="94"/>
    <n v="65"/>
    <n v="413.53"/>
    <n v="38871.82"/>
    <s v="In Stock"/>
    <s v="No"/>
    <n v="0"/>
  </r>
  <r>
    <s v="P9945"/>
    <s v="Floor Lite"/>
    <s v="Groceries"/>
    <s v="RetailMart Inc"/>
    <n v="34"/>
    <n v="27"/>
    <n v="7738.66"/>
    <n v="263114.44"/>
    <x v="35"/>
    <d v="2025-08-23T00:00:00"/>
    <s v="discon"/>
    <s v="Pune Store"/>
    <s v="Floor Lite"/>
    <s v="Groceries"/>
    <s v="Retailmart Inc"/>
    <s v="Floor Lite"/>
    <s v="Groceries"/>
    <s v="Retailmart Inc"/>
    <n v="34"/>
    <n v="27"/>
    <n v="7738.66"/>
    <n v="263114.44"/>
    <s v="In Stock"/>
    <s v="No"/>
    <n v="0"/>
  </r>
  <r>
    <s v="P1417"/>
    <s v="National Max"/>
    <s v="Groceries"/>
    <s v="QuickStock"/>
    <n v="114"/>
    <n v="26"/>
    <n v="2407.39"/>
    <n v="274442.46000000002"/>
    <x v="82"/>
    <d v="2025-09-11T00:00:00"/>
    <s v="Inactive"/>
    <s v="Pune Store"/>
    <s v="National Max"/>
    <s v="Groceries"/>
    <s v="Quickstock"/>
    <s v="National Max"/>
    <s v="Groceries"/>
    <s v="Quickstock"/>
    <n v="114"/>
    <n v="26"/>
    <n v="2407.39"/>
    <n v="274442.45999999996"/>
    <s v="In Stock"/>
    <s v="No"/>
    <n v="0"/>
  </r>
  <r>
    <s v="P8668"/>
    <s v="Task Mini"/>
    <s v="Furniture"/>
    <s v="QuickStock"/>
    <n v="113"/>
    <n v="94"/>
    <n v="17555.57"/>
    <n v="1983779.41"/>
    <x v="51"/>
    <d v="2025-10-04T00:00:00"/>
    <s v="Actv"/>
    <s v="Ahmedabad Branch"/>
    <s v="Task Mini"/>
    <s v="Furniture"/>
    <s v="Quickstock"/>
    <s v="Task Mini"/>
    <s v="Furniture"/>
    <s v="Quickstock"/>
    <n v="113"/>
    <n v="94"/>
    <n v="17555.57"/>
    <n v="1983779.41"/>
    <s v="In Stock"/>
    <s v="No"/>
    <n v="0"/>
  </r>
  <r>
    <s v="P8587"/>
    <s v="Arm Lite"/>
    <s v="Furniture"/>
    <s v="QuickStock"/>
    <n v="20"/>
    <n v="55"/>
    <n v="3589.92"/>
    <n v="71798.399999999994"/>
    <x v="83"/>
    <d v="2025-07-19T00:00:00"/>
    <s v="Actv"/>
    <s v="Ahmedabad Branch"/>
    <s v="Arm Lite"/>
    <s v="Furniture"/>
    <s v="Quickstock"/>
    <s v="Arm Lite"/>
    <s v="Furniture"/>
    <s v="Quickstock"/>
    <n v="20"/>
    <n v="55"/>
    <n v="3589.92"/>
    <n v="71798.399999999994"/>
    <s v="Low Stock"/>
    <s v="Yes"/>
    <n v="1"/>
  </r>
  <r>
    <s v="P3504"/>
    <s v="Beautiful Max"/>
    <s v="Toys"/>
    <s v="Global Traders"/>
    <n v="151"/>
    <n v="83"/>
    <n v="11539.7"/>
    <n v="1742494.7"/>
    <x v="84"/>
    <d v="2025-10-11T00:00:00"/>
    <s v="Actv"/>
    <s v="Online"/>
    <s v="Beautiful Max"/>
    <s v="Toys"/>
    <s v="Global Traders"/>
    <s v="Beautiful Max"/>
    <s v="Toys"/>
    <s v="Global Traders"/>
    <n v="151"/>
    <n v="83"/>
    <n v="11539.7"/>
    <n v="1742494.7000000002"/>
    <s v="In Stock"/>
    <s v="No"/>
    <n v="0"/>
  </r>
  <r>
    <s v="P2122"/>
    <s v="Situation Pro"/>
    <s v="Clothing"/>
    <s v="RetailMart Inc"/>
    <n v="35"/>
    <n v="43"/>
    <n v="17348.98"/>
    <n v="607214.29999999993"/>
    <x v="66"/>
    <d v="2025-08-18T00:00:00"/>
    <s v="Actv"/>
    <s v="Pune Store"/>
    <s v="Situation Pro"/>
    <s v="Clothing"/>
    <s v="Retailmart Inc"/>
    <s v="Situation Pro"/>
    <s v="Clothing"/>
    <s v="Retailmart Inc"/>
    <n v="35"/>
    <n v="43"/>
    <n v="17348.98"/>
    <n v="607214.29999999993"/>
    <s v="Low Stock"/>
    <s v="Yes"/>
    <n v="1"/>
  </r>
  <r>
    <s v="P4440"/>
    <s v="Size Lite"/>
    <s v="Clothing"/>
    <s v="ABC Pvt Ltd"/>
    <n v="182"/>
    <n v="32"/>
    <n v="14811.18"/>
    <n v="2695634.76"/>
    <x v="85"/>
    <d v="2025-09-03T00:00:00"/>
    <s v="discontinued"/>
    <s v="Ahmedabad Branch"/>
    <s v="Size Lite"/>
    <s v="Clothing"/>
    <s v="Abc Pvt Ltd"/>
    <s v="Size Lite"/>
    <s v="Clothing"/>
    <s v="Abc Pvt Ltd"/>
    <n v="182"/>
    <n v="32"/>
    <n v="14811.18"/>
    <n v="2695634.7600000002"/>
    <s v="In Stock"/>
    <s v="No"/>
    <n v="0"/>
  </r>
  <r>
    <s v="P3914"/>
    <s v="Represent Lite"/>
    <s v="Groceries"/>
    <s v="QuickStock"/>
    <n v="104"/>
    <n v="49"/>
    <n v="18055.93"/>
    <n v="1877816.72"/>
    <x v="41"/>
    <d v="2025-08-01T00:00:00"/>
    <s v="active"/>
    <s v="Delhi Warehouse"/>
    <s v="Represent Lite"/>
    <s v="Groceries"/>
    <s v="Quickstock"/>
    <s v="Represent Lite"/>
    <s v="Groceries"/>
    <s v="Quickstock"/>
    <n v="104"/>
    <n v="49"/>
    <n v="18055.93"/>
    <n v="1877816.72"/>
    <s v="In Stock"/>
    <s v="No"/>
    <n v="0"/>
  </r>
  <r>
    <s v="P9787"/>
    <s v="Way X"/>
    <s v="Clothing"/>
    <s v="ABC Pvt Ltd"/>
    <n v="111"/>
    <n v="32"/>
    <n v="17915.689999999999"/>
    <n v="1988641.59"/>
    <x v="82"/>
    <d v="2025-08-15T00:00:00"/>
    <s v="active"/>
    <s v="Ahmedabad Branch"/>
    <s v="Way X"/>
    <s v="Clothing"/>
    <s v="Abc Pvt Ltd"/>
    <s v="Way X"/>
    <s v="Clothing"/>
    <s v="Abc Pvt Ltd"/>
    <n v="111"/>
    <n v="32"/>
    <n v="17915.689999999999"/>
    <n v="1988641.5899999999"/>
    <s v="In Stock"/>
    <s v="No"/>
    <n v="0"/>
  </r>
  <r>
    <s v="P1395"/>
    <s v="Mrs Lite"/>
    <s v="Groceries"/>
    <s v="QuickStock"/>
    <n v="188"/>
    <n v="38"/>
    <n v="1871.17"/>
    <n v="351779.96"/>
    <x v="86"/>
    <d v="2025-09-24T00:00:00"/>
    <s v="Inactive"/>
    <s v="Pune Store"/>
    <s v="Mrs Lite"/>
    <s v="Groceries"/>
    <s v="Quickstock"/>
    <s v="Mrs Lite"/>
    <s v="Groceries"/>
    <s v="Quickstock"/>
    <n v="188"/>
    <n v="38"/>
    <n v="1871.17"/>
    <n v="351779.96"/>
    <s v="In Stock"/>
    <s v="No"/>
    <n v="0"/>
  </r>
  <r>
    <s v="P3502"/>
    <s v="Each Pro"/>
    <s v="Toys"/>
    <s v="RetailMart Inc"/>
    <n v="27"/>
    <n v="97"/>
    <n v="13551.56"/>
    <n v="365892.12"/>
    <x v="51"/>
    <d v="2025-08-07T00:00:00"/>
    <s v="discon"/>
    <s v="Ahmedabad Branch"/>
    <s v="Each Pro"/>
    <s v="Toys"/>
    <s v="Retailmart Inc"/>
    <s v="Each Pro"/>
    <s v="Toys"/>
    <s v="Retailmart Inc"/>
    <n v="27"/>
    <n v="97"/>
    <n v="13551.56"/>
    <n v="365892.12"/>
    <s v="Low Stock"/>
    <s v="Yes"/>
    <n v="1"/>
  </r>
  <r>
    <s v="P5946"/>
    <s v="Whom X"/>
    <s v="Electronics"/>
    <s v="RetailMart Inc"/>
    <n v="110"/>
    <n v="35"/>
    <n v="8996.49"/>
    <n v="989613.9"/>
    <x v="87"/>
    <d v="2025-07-19T00:00:00"/>
    <s v="Actv"/>
    <s v="Mumbai Store"/>
    <s v="Whom X"/>
    <s v="Electronics"/>
    <s v="Retailmart Inc"/>
    <s v="Whom X"/>
    <s v="Electronics"/>
    <s v="Retailmart Inc"/>
    <n v="110"/>
    <n v="35"/>
    <n v="8996.49"/>
    <n v="989613.9"/>
    <s v="In Stock"/>
    <s v="No"/>
    <n v="0"/>
  </r>
  <r>
    <s v="P8266"/>
    <s v="Ask Plus"/>
    <s v="Furniture"/>
    <s v="ABC Pvt Ltd"/>
    <n v="139"/>
    <n v="44"/>
    <n v="11096.38"/>
    <n v="1542396.82"/>
    <x v="88"/>
    <d v="2025-07-29T00:00:00"/>
    <m/>
    <s v="Mumbai Store"/>
    <s v="Ask Plus"/>
    <s v="Furniture"/>
    <s v="Abc Pvt Ltd"/>
    <s v="Ask Plus"/>
    <s v="Furniture"/>
    <s v="Abc Pvt Ltd"/>
    <n v="139"/>
    <n v="44"/>
    <n v="11096.38"/>
    <n v="1542396.8199999998"/>
    <s v="In Stock"/>
    <s v="No"/>
    <n v="0"/>
  </r>
  <r>
    <s v="P6588"/>
    <s v="Partner Pro"/>
    <s v="Toys"/>
    <s v="Omni Suppliers"/>
    <n v="52"/>
    <n v="42"/>
    <n v="15636.86"/>
    <n v="813116.72"/>
    <x v="89"/>
    <d v="2025-09-27T00:00:00"/>
    <s v="active"/>
    <s v="Delhi Warehouse"/>
    <s v="Partner Pro"/>
    <s v="Toys"/>
    <s v="Omni Suppliers"/>
    <s v="Partner Pro"/>
    <s v="Toys"/>
    <s v="Omni Suppliers"/>
    <n v="52"/>
    <n v="42"/>
    <n v="15636.86"/>
    <n v="813116.72"/>
    <s v="In Stock"/>
    <s v="No"/>
    <n v="0"/>
  </r>
  <r>
    <s v="P2062"/>
    <s v="Would X"/>
    <s v="Furniture"/>
    <s v="ABC Pvt Ltd"/>
    <n v="108"/>
    <n v="72"/>
    <n v="9913.69"/>
    <n v="1070678.52"/>
    <x v="90"/>
    <d v="2025-07-20T00:00:00"/>
    <s v="discontinued"/>
    <s v="Delhi Warehouse"/>
    <s v="Would X"/>
    <s v="Furniture"/>
    <s v="Abc Pvt Ltd"/>
    <s v="Would X"/>
    <s v="Furniture"/>
    <s v="Abc Pvt Ltd"/>
    <n v="108"/>
    <n v="72"/>
    <n v="9913.69"/>
    <n v="1070678.52"/>
    <s v="In Stock"/>
    <s v="No"/>
    <n v="0"/>
  </r>
  <r>
    <s v="P7541"/>
    <s v="Open Max"/>
    <s v="Clothing"/>
    <s v="QuickStock"/>
    <n v="121"/>
    <n v="24"/>
    <n v="14753.86"/>
    <n v="1785217.06"/>
    <x v="91"/>
    <d v="2025-07-15T00:00:00"/>
    <s v="discon"/>
    <s v="Mumbai Store"/>
    <s v="Open Max"/>
    <s v="Clothing"/>
    <s v="Quickstock"/>
    <s v="Open Max"/>
    <s v="Clothing"/>
    <s v="Quickstock"/>
    <n v="121"/>
    <n v="24"/>
    <n v="14753.86"/>
    <n v="1785217.06"/>
    <s v="In Stock"/>
    <s v="No"/>
    <n v="0"/>
  </r>
  <r>
    <s v="P9924"/>
    <s v="During Mini"/>
    <s v="Clothing"/>
    <s v="Omni Suppliers"/>
    <n v="74"/>
    <n v="37"/>
    <n v="19374.61"/>
    <n v="1433721.14"/>
    <x v="92"/>
    <d v="2025-08-31T00:00:00"/>
    <s v="discon"/>
    <s v="Online"/>
    <s v="During Mini"/>
    <s v="Clothing"/>
    <s v="Omni Suppliers"/>
    <s v="During Mini"/>
    <s v="Clothing"/>
    <s v="Omni Suppliers"/>
    <n v="74"/>
    <n v="37"/>
    <n v="19374.61"/>
    <n v="1433721.1400000001"/>
    <s v="In Stock"/>
    <s v="No"/>
    <n v="0"/>
  </r>
  <r>
    <s v="P8241"/>
    <s v="Person X"/>
    <s v="Furniture"/>
    <s v="ABC Pvt Ltd"/>
    <n v="185"/>
    <n v="36"/>
    <n v="2067.4"/>
    <n v="382469"/>
    <x v="93"/>
    <d v="2025-08-02T00:00:00"/>
    <m/>
    <s v="Pune Store"/>
    <s v="Person X"/>
    <s v="Furniture"/>
    <s v="Abc Pvt Ltd"/>
    <s v="Person X"/>
    <s v="Furniture"/>
    <s v="Abc Pvt Ltd"/>
    <n v="185"/>
    <n v="36"/>
    <n v="2067.4"/>
    <n v="382469"/>
    <s v="In Stock"/>
    <s v="No"/>
    <n v="0"/>
  </r>
  <r>
    <s v="P2542"/>
    <s v="Big Mini"/>
    <s v="Furniture"/>
    <s v="ABC Pvt Ltd"/>
    <n v="173"/>
    <n v="32"/>
    <n v="4490.3999999999996"/>
    <n v="776839.2"/>
    <x v="94"/>
    <d v="2025-08-08T00:00:00"/>
    <s v="active"/>
    <s v="Ahmedabad Branch"/>
    <s v="Big Mini"/>
    <s v="Furniture"/>
    <s v="Abc Pvt Ltd"/>
    <s v="Big Mini"/>
    <s v="Furniture"/>
    <s v="Abc Pvt Ltd"/>
    <n v="173"/>
    <n v="32"/>
    <n v="4490.3999999999996"/>
    <n v="776839.2"/>
    <s v="In Stock"/>
    <s v="No"/>
    <n v="0"/>
  </r>
  <r>
    <s v="P7938"/>
    <s v="One Plus"/>
    <s v="Furniture"/>
    <s v="Omni Suppliers"/>
    <m/>
    <n v="85"/>
    <n v="1672.91"/>
    <m/>
    <x v="58"/>
    <d v="2025-09-12T00:00:00"/>
    <s v="active"/>
    <s v="Online"/>
    <s v="One Plus"/>
    <s v="Furniture"/>
    <s v="Omni Suppliers"/>
    <s v="One Plus"/>
    <s v="Furniture"/>
    <s v="Omni Suppliers"/>
    <n v="0"/>
    <n v="85"/>
    <n v="1672.91"/>
    <n v="0"/>
    <s v="Out of Stock"/>
    <s v="Yes"/>
    <n v="1"/>
  </r>
  <r>
    <s v="P6541"/>
    <s v="Exist Pro"/>
    <s v="Toys"/>
    <s v="RetailMart Inc"/>
    <n v="82"/>
    <n v="27"/>
    <n v="7516.7"/>
    <n v="616369.4"/>
    <x v="87"/>
    <d v="2025-08-23T00:00:00"/>
    <m/>
    <s v="Online"/>
    <s v="Exist Pro"/>
    <s v="Toys"/>
    <s v="Retailmart Inc"/>
    <s v="Exist Pro"/>
    <s v="Toys"/>
    <s v="Retailmart Inc"/>
    <n v="82"/>
    <n v="27"/>
    <n v="7516.7"/>
    <n v="616369.4"/>
    <s v="In Stock"/>
    <s v="No"/>
    <n v="0"/>
  </r>
  <r>
    <s v="P2365"/>
    <s v="Or Max"/>
    <s v="Clothing"/>
    <s v="ABC Pvt Ltd"/>
    <n v="144"/>
    <m/>
    <n v="19720.72"/>
    <n v="2839783.68"/>
    <x v="95"/>
    <d v="2025-08-07T00:00:00"/>
    <s v="Inactive"/>
    <s v="Online"/>
    <s v="Or Max"/>
    <s v="Clothing"/>
    <s v="Abc Pvt Ltd"/>
    <s v="Or Max"/>
    <s v="Clothing"/>
    <s v="Abc Pvt Ltd"/>
    <n v="144"/>
    <n v="0"/>
    <n v="19720.72"/>
    <n v="2839783.68"/>
    <s v="In Stock"/>
    <s v="No"/>
    <n v="0"/>
  </r>
  <r>
    <s v="P4141"/>
    <s v="Chair Lite"/>
    <s v="Groceries"/>
    <s v="ABC Pvt Ltd"/>
    <n v="158"/>
    <n v="38"/>
    <n v="15554.08"/>
    <n v="2457544.64"/>
    <x v="79"/>
    <d v="2025-08-22T00:00:00"/>
    <s v="discontinued"/>
    <s v="Ahmedabad Branch"/>
    <s v="Chair Lite"/>
    <s v="Groceries"/>
    <s v="Abc Pvt Ltd"/>
    <s v="Chair Lite"/>
    <s v="Groceries"/>
    <s v="Abc Pvt Ltd"/>
    <n v="158"/>
    <n v="38"/>
    <n v="15554.08"/>
    <n v="2457544.64"/>
    <s v="In Stock"/>
    <s v="No"/>
    <n v="0"/>
  </r>
  <r>
    <s v="P6301"/>
    <s v="cell lite"/>
    <s v="Clothing"/>
    <s v="ABC Pvt Ltd"/>
    <n v="166"/>
    <n v="93"/>
    <n v="18131.77"/>
    <n v="3009873.82"/>
    <x v="96"/>
    <d v="2025-08-19T00:00:00"/>
    <s v="Actv"/>
    <s v="Online"/>
    <s v="Cell Lite"/>
    <s v="Clothing"/>
    <s v="Abc Pvt Ltd"/>
    <s v="Cell Lite"/>
    <s v="Clothing"/>
    <s v="Abc Pvt Ltd"/>
    <n v="166"/>
    <n v="93"/>
    <n v="18131.77"/>
    <n v="3009873.8200000003"/>
    <s v="In Stock"/>
    <s v="No"/>
    <n v="0"/>
  </r>
  <r>
    <s v="P5268"/>
    <s v="Force Plus"/>
    <s v="Toys"/>
    <s v="RetailMart Inc"/>
    <n v="140"/>
    <n v="77"/>
    <n v="14832.43"/>
    <n v="2076540.2"/>
    <x v="97"/>
    <d v="2025-09-04T00:00:00"/>
    <s v="discon"/>
    <s v="Delhi Warehouse"/>
    <s v="Force Plus"/>
    <s v="Toys"/>
    <s v="Retailmart Inc"/>
    <s v="Force Plus"/>
    <s v="Toys"/>
    <s v="Retailmart Inc"/>
    <n v="140"/>
    <n v="77"/>
    <n v="14832.43"/>
    <n v="2076540.2"/>
    <s v="In Stock"/>
    <s v="No"/>
    <n v="0"/>
  </r>
  <r>
    <s v="P9647"/>
    <s v="Tell Lite"/>
    <s v="Electronics"/>
    <s v="Global Traders"/>
    <n v="60"/>
    <m/>
    <n v="14933.6"/>
    <n v="896016"/>
    <x v="98"/>
    <d v="2025-07-18T00:00:00"/>
    <s v="discontinued"/>
    <s v="Delhi Warehouse"/>
    <s v="Tell Lite"/>
    <s v="Electronics"/>
    <s v="Global Traders"/>
    <s v="Tell Lite"/>
    <s v="Electronics"/>
    <s v="Global Traders"/>
    <n v="60"/>
    <n v="0"/>
    <n v="14933.6"/>
    <n v="896016"/>
    <s v="In Stock"/>
    <s v="No"/>
    <n v="0"/>
  </r>
  <r>
    <s v="P1504"/>
    <s v="Trial Lite"/>
    <s v="Electronics"/>
    <s v="RetailMart Inc"/>
    <n v="190"/>
    <n v="44"/>
    <n v="17378.55"/>
    <n v="3301924.5"/>
    <x v="31"/>
    <d v="2025-10-03T00:00:00"/>
    <s v="active"/>
    <s v="Pune Store"/>
    <s v="Trial Lite"/>
    <s v="Electronics"/>
    <s v="Retailmart Inc"/>
    <s v="Trial Lite"/>
    <s v="Electronics"/>
    <s v="Retailmart Inc"/>
    <n v="190"/>
    <n v="44"/>
    <n v="17378.55"/>
    <n v="3301924.5"/>
    <s v="In Stock"/>
    <s v="No"/>
    <n v="0"/>
  </r>
  <r>
    <s v="P6029"/>
    <s v="Cup Mini"/>
    <s v="Toys"/>
    <s v="QuickStock"/>
    <n v="116"/>
    <n v="25"/>
    <n v="16052.08"/>
    <n v="1862041.28"/>
    <x v="10"/>
    <d v="2025-08-21T00:00:00"/>
    <s v="Inactive"/>
    <s v="Delhi Warehouse"/>
    <s v="Cup Mini"/>
    <s v="Toys"/>
    <s v="Quickstock"/>
    <s v="Cup Mini"/>
    <s v="Toys"/>
    <s v="Quickstock"/>
    <n v="116"/>
    <n v="25"/>
    <n v="16052.08"/>
    <n v="1862041.28"/>
    <s v="In Stock"/>
    <s v="No"/>
    <n v="0"/>
  </r>
  <r>
    <s v="P7316"/>
    <s v="break x"/>
    <s v="Toys"/>
    <s v="Global Traders"/>
    <m/>
    <n v="66"/>
    <n v="17828.310000000001"/>
    <m/>
    <x v="10"/>
    <d v="2025-07-20T00:00:00"/>
    <s v="discontinued"/>
    <s v="Pune Store"/>
    <s v="Break X"/>
    <s v="Toys"/>
    <s v="Global Traders"/>
    <s v="Break X"/>
    <s v="Toys"/>
    <s v="Global Traders"/>
    <n v="0"/>
    <n v="66"/>
    <n v="17828.310000000001"/>
    <n v="0"/>
    <s v="Out of Stock"/>
    <s v="Yes"/>
    <n v="1"/>
  </r>
  <r>
    <s v="P6348"/>
    <s v="Mention Max"/>
    <s v="Groceries"/>
    <s v="ABC Pvt Ltd"/>
    <n v="163"/>
    <n v="38"/>
    <n v="19387.59"/>
    <n v="3160177.17"/>
    <x v="60"/>
    <d v="2025-09-25T00:00:00"/>
    <s v="discon"/>
    <s v="Delhi Warehouse"/>
    <s v="Mention Max"/>
    <s v="Groceries"/>
    <s v="Abc Pvt Ltd"/>
    <s v="Mention Max"/>
    <s v="Groceries"/>
    <s v="Abc Pvt Ltd"/>
    <n v="163"/>
    <n v="38"/>
    <n v="19387.59"/>
    <n v="3160177.17"/>
    <s v="In Stock"/>
    <s v="No"/>
    <n v="0"/>
  </r>
  <r>
    <s v="P7190"/>
    <s v="Foreign Pro"/>
    <s v="Clothing"/>
    <s v="RetailMart Inc"/>
    <n v="48"/>
    <n v="33"/>
    <n v="5925.15"/>
    <n v="284407.2"/>
    <x v="68"/>
    <d v="2025-09-06T00:00:00"/>
    <s v="discon"/>
    <s v="Online"/>
    <s v="Foreign Pro"/>
    <s v="Clothing"/>
    <s v="Retailmart Inc"/>
    <s v="Foreign Pro"/>
    <s v="Clothing"/>
    <s v="Retailmart Inc"/>
    <n v="48"/>
    <n v="33"/>
    <n v="5925.15"/>
    <n v="284407.19999999995"/>
    <s v="In Stock"/>
    <s v="No"/>
    <n v="0"/>
  </r>
  <r>
    <s v="P4584"/>
    <s v="Ahead Max"/>
    <s v="Toys"/>
    <s v="RetailMart Inc"/>
    <n v="116"/>
    <n v="73"/>
    <n v="11707.07"/>
    <n v="1358020.12"/>
    <x v="99"/>
    <d v="2025-08-06T00:00:00"/>
    <s v="active"/>
    <s v="Delhi Warehouse"/>
    <s v="Ahead Max"/>
    <s v="Toys"/>
    <s v="Retailmart Inc"/>
    <s v="Ahead Max"/>
    <s v="Toys"/>
    <s v="Retailmart Inc"/>
    <n v="116"/>
    <n v="73"/>
    <n v="11707.07"/>
    <n v="1358020.1199999999"/>
    <s v="In Stock"/>
    <s v="No"/>
    <n v="0"/>
  </r>
  <r>
    <s v="P3703"/>
    <s v="Region Lite"/>
    <s v="Electronics"/>
    <s v="RetailMart Inc"/>
    <n v="184"/>
    <n v="94"/>
    <n v="5655.22"/>
    <n v="1040560.48"/>
    <x v="100"/>
    <d v="2025-09-12T00:00:00"/>
    <s v="Inactive"/>
    <s v="Ahmedabad Branch"/>
    <s v="Region Lite"/>
    <s v="Electronics"/>
    <s v="Retailmart Inc"/>
    <s v="Region Lite"/>
    <s v="Electronics"/>
    <s v="Retailmart Inc"/>
    <n v="184"/>
    <n v="94"/>
    <n v="5655.22"/>
    <n v="1040560.4800000001"/>
    <s v="In Stock"/>
    <s v="No"/>
    <n v="0"/>
  </r>
  <r>
    <s v="P6063"/>
    <s v="Activity Plus"/>
    <s v="Clothing"/>
    <s v="Global Traders"/>
    <n v="101"/>
    <n v="95"/>
    <n v="2179.7800000000002"/>
    <n v="220157.78"/>
    <x v="101"/>
    <d v="2025-09-18T00:00:00"/>
    <s v="active"/>
    <s v="Pune Store"/>
    <s v="Activity Plus"/>
    <s v="Clothing"/>
    <s v="Global Traders"/>
    <s v="Activity Plus"/>
    <s v="Clothing"/>
    <s v="Global Traders"/>
    <n v="101"/>
    <n v="95"/>
    <n v="2179.7800000000002"/>
    <n v="220157.78000000003"/>
    <s v="In Stock"/>
    <s v="No"/>
    <n v="0"/>
  </r>
  <r>
    <s v="P5468"/>
    <s v="Reason X"/>
    <s v="Groceries"/>
    <s v="RetailMart Inc"/>
    <n v="7"/>
    <n v="55"/>
    <n v="9300.7800000000007"/>
    <n v="65105.460000000006"/>
    <x v="102"/>
    <d v="2025-09-14T00:00:00"/>
    <s v="Inactive"/>
    <s v="Delhi Warehouse"/>
    <s v="Reason X"/>
    <s v="Groceries"/>
    <s v="Retailmart Inc"/>
    <s v="Reason X"/>
    <s v="Groceries"/>
    <s v="Retailmart Inc"/>
    <n v="7"/>
    <n v="55"/>
    <n v="9300.7800000000007"/>
    <n v="65105.460000000006"/>
    <s v="Low Stock"/>
    <s v="Yes"/>
    <n v="1"/>
  </r>
  <r>
    <s v="P3745"/>
    <s v="Plan Plus"/>
    <s v="Toys"/>
    <s v="ABC Pvt Ltd"/>
    <n v="59"/>
    <n v="69"/>
    <n v="5355.46"/>
    <n v="315972.14"/>
    <x v="103"/>
    <d v="2025-07-31T00:00:00"/>
    <s v="Inactive"/>
    <s v="Ahmedabad Branch"/>
    <s v="Plan Plus"/>
    <s v="Toys"/>
    <s v="Abc Pvt Ltd"/>
    <s v="Plan Plus"/>
    <s v="Toys"/>
    <s v="Abc Pvt Ltd"/>
    <n v="59"/>
    <n v="69"/>
    <n v="5355.46"/>
    <n v="315972.14"/>
    <s v="Low Stock"/>
    <s v="Yes"/>
    <n v="1"/>
  </r>
  <r>
    <s v="P5964"/>
    <s v="four lite"/>
    <s v="Electronics"/>
    <s v="Global Traders"/>
    <n v="40"/>
    <n v="83"/>
    <n v="9092.15"/>
    <n v="363686"/>
    <x v="49"/>
    <d v="2025-07-30T00:00:00"/>
    <s v="Inactive"/>
    <s v="Mumbai Store"/>
    <s v="Four Lite"/>
    <s v="Electronics"/>
    <s v="Global Traders"/>
    <s v="Four Lite"/>
    <s v="Electronics"/>
    <s v="Global Traders"/>
    <n v="40"/>
    <n v="83"/>
    <n v="9092.15"/>
    <n v="363686"/>
    <s v="Low Stock"/>
    <s v="Yes"/>
    <n v="1"/>
  </r>
  <r>
    <s v="P8102"/>
    <s v="Cut Mini"/>
    <s v="Clothing"/>
    <s v="Global Traders"/>
    <n v="144"/>
    <n v="92"/>
    <n v="6225.08"/>
    <n v="896411.52"/>
    <x v="104"/>
    <d v="2025-08-09T00:00:00"/>
    <s v="Inactive"/>
    <s v="Pune Store"/>
    <s v="Cut Mini"/>
    <s v="Clothing"/>
    <s v="Global Traders"/>
    <s v="Cut Mini"/>
    <s v="Clothing"/>
    <s v="Global Traders"/>
    <n v="144"/>
    <n v="92"/>
    <n v="6225.08"/>
    <n v="896411.52"/>
    <s v="In Stock"/>
    <s v="No"/>
    <n v="0"/>
  </r>
  <r>
    <s v="P8891"/>
    <s v="Street Plus"/>
    <s v="Toys"/>
    <s v="RetailMart Inc"/>
    <n v="156"/>
    <n v="32"/>
    <n v="18223"/>
    <n v="2842788"/>
    <x v="105"/>
    <d v="2025-10-07T00:00:00"/>
    <s v="Actv"/>
    <s v="Delhi Warehouse"/>
    <s v="Street Plus"/>
    <s v="Toys"/>
    <s v="Retailmart Inc"/>
    <s v="Street Plus"/>
    <s v="Toys"/>
    <s v="Retailmart Inc"/>
    <n v="156"/>
    <n v="32"/>
    <n v="18223"/>
    <n v="2842788"/>
    <s v="In Stock"/>
    <s v="No"/>
    <n v="0"/>
  </r>
  <r>
    <s v="P4324"/>
    <s v="Great Plus"/>
    <s v="Groceries"/>
    <s v="Omni Suppliers"/>
    <n v="133"/>
    <n v="88"/>
    <n v="12287.63"/>
    <n v="1634254.79"/>
    <x v="106"/>
    <d v="2025-08-19T00:00:00"/>
    <s v="Inactive"/>
    <s v="Ahmedabad Branch"/>
    <s v="Great Plus"/>
    <s v="Groceries"/>
    <s v="Omni Suppliers"/>
    <s v="Great Plus"/>
    <s v="Groceries"/>
    <s v="Omni Suppliers"/>
    <n v="133"/>
    <n v="88"/>
    <n v="12287.63"/>
    <n v="1634254.7899999998"/>
    <s v="In Stock"/>
    <s v="No"/>
    <n v="0"/>
  </r>
  <r>
    <s v="P1009"/>
    <s v="Fine Pro"/>
    <s v="Electronics"/>
    <s v="Global Traders"/>
    <n v="55"/>
    <n v="49"/>
    <n v="17327.97"/>
    <n v="953038.35000000009"/>
    <x v="86"/>
    <d v="2025-08-17T00:00:00"/>
    <s v="active"/>
    <s v="Mumbai Store"/>
    <s v="Fine Pro"/>
    <s v="Electronics"/>
    <s v="Global Traders"/>
    <s v="Fine Pro"/>
    <s v="Electronics"/>
    <s v="Global Traders"/>
    <n v="55"/>
    <n v="49"/>
    <n v="17327.97"/>
    <n v="953038.35000000009"/>
    <s v="In Stock"/>
    <s v="No"/>
    <n v="0"/>
  </r>
  <r>
    <s v="P6124"/>
    <s v="Focus Max"/>
    <s v="Electronics"/>
    <s v="ABC Pvt Ltd"/>
    <n v="118"/>
    <n v="52"/>
    <n v="15563.17"/>
    <n v="1836454.06"/>
    <x v="16"/>
    <d v="2025-09-12T00:00:00"/>
    <s v="Actv"/>
    <s v="Delhi Warehouse"/>
    <s v="Focus Max"/>
    <s v="Electronics"/>
    <s v="Abc Pvt Ltd"/>
    <s v="Focus Max"/>
    <s v="Electronics"/>
    <s v="Abc Pvt Ltd"/>
    <n v="118"/>
    <n v="52"/>
    <n v="15563.17"/>
    <n v="1836454.06"/>
    <s v="In Stock"/>
    <s v="No"/>
    <n v="0"/>
  </r>
  <r>
    <s v="P3193"/>
    <s v="About Pro"/>
    <s v="Toys"/>
    <s v="QuickStock"/>
    <n v="176"/>
    <n v="30"/>
    <n v="11902.91"/>
    <n v="2094912.16"/>
    <x v="41"/>
    <d v="2025-08-06T00:00:00"/>
    <s v="Inactive"/>
    <s v="Mumbai Store"/>
    <s v="About Pro"/>
    <s v="Toys"/>
    <s v="Quickstock"/>
    <s v="About Pro"/>
    <s v="Toys"/>
    <s v="Quickstock"/>
    <n v="176"/>
    <n v="30"/>
    <n v="11902.91"/>
    <n v="2094912.16"/>
    <s v="In Stock"/>
    <s v="No"/>
    <n v="0"/>
  </r>
  <r>
    <s v="P5158"/>
    <s v="develop plus"/>
    <s v="Electronics"/>
    <s v="RetailMart Inc"/>
    <n v="85"/>
    <n v="78"/>
    <n v="16850.27"/>
    <n v="1432272.95"/>
    <x v="107"/>
    <d v="2025-09-06T00:00:00"/>
    <s v="active"/>
    <s v="Mumbai Store"/>
    <s v="Develop Plus"/>
    <s v="Electronics"/>
    <s v="Retailmart Inc"/>
    <s v="Develop Plus"/>
    <s v="Electronics"/>
    <s v="Retailmart Inc"/>
    <n v="85"/>
    <n v="78"/>
    <n v="16850.27"/>
    <n v="1432272.95"/>
    <s v="In Stock"/>
    <s v="No"/>
    <n v="0"/>
  </r>
  <r>
    <s v="P5000"/>
    <s v="Plan Lite"/>
    <s v="Toys"/>
    <s v="QuickStock"/>
    <m/>
    <n v="20"/>
    <n v="322.76"/>
    <m/>
    <x v="45"/>
    <d v="2025-09-25T00:00:00"/>
    <s v="discontinued"/>
    <s v="Delhi Warehouse"/>
    <s v="Plan Lite"/>
    <s v="Toys"/>
    <s v="Quickstock"/>
    <s v="Plan Lite"/>
    <s v="Toys"/>
    <s v="Quickstock"/>
    <n v="0"/>
    <n v="20"/>
    <n v="322.76"/>
    <n v="0"/>
    <s v="Out of Stock"/>
    <s v="Yes"/>
    <n v="1"/>
  </r>
  <r>
    <s v="P3000"/>
    <s v="Eight X"/>
    <s v="Furniture"/>
    <s v="Omni Suppliers"/>
    <n v="196"/>
    <n v="24"/>
    <n v="19932.900000000001"/>
    <n v="3906848.4"/>
    <x v="2"/>
    <d v="2025-09-07T00:00:00"/>
    <m/>
    <s v="Mumbai Store"/>
    <s v="Eight X"/>
    <s v="Furniture"/>
    <s v="Omni Suppliers"/>
    <s v="Eight X"/>
    <s v="Furniture"/>
    <s v="Omni Suppliers"/>
    <n v="196"/>
    <n v="24"/>
    <n v="19932.900000000001"/>
    <n v="3906848.4000000004"/>
    <s v="In Stock"/>
    <s v="No"/>
    <n v="0"/>
  </r>
  <r>
    <s v="P2460"/>
    <s v="Apply Mini"/>
    <s v="Clothing"/>
    <s v="QuickStock"/>
    <n v="22"/>
    <n v="72"/>
    <n v="18898.080000000002"/>
    <n v="415757.76"/>
    <x v="105"/>
    <d v="2025-09-17T00:00:00"/>
    <s v="active"/>
    <s v="Pune Store"/>
    <s v="Apply Mini"/>
    <s v="Clothing"/>
    <s v="Quickstock"/>
    <s v="Apply Mini"/>
    <s v="Clothing"/>
    <s v="Quickstock"/>
    <n v="22"/>
    <n v="72"/>
    <n v="18898.080000000002"/>
    <n v="415757.76"/>
    <s v="Low Stock"/>
    <s v="Yes"/>
    <n v="1"/>
  </r>
  <r>
    <s v="P5178"/>
    <s v="On Mini"/>
    <s v="Toys"/>
    <s v="QuickStock"/>
    <n v="144"/>
    <n v="97"/>
    <n v="4140.6499999999996"/>
    <n v="596253.6"/>
    <x v="29"/>
    <d v="2025-08-02T00:00:00"/>
    <s v="discon"/>
    <s v="Mumbai Store"/>
    <s v="On Mini"/>
    <s v="Toys"/>
    <s v="Quickstock"/>
    <s v="On Mini"/>
    <s v="Toys"/>
    <s v="Quickstock"/>
    <n v="144"/>
    <n v="97"/>
    <n v="4140.6499999999996"/>
    <n v="596253.6"/>
    <s v="In Stock"/>
    <s v="No"/>
    <n v="0"/>
  </r>
  <r>
    <s v="P3048"/>
    <s v="Anything Plus"/>
    <s v="Furniture"/>
    <s v="QuickStock"/>
    <n v="50"/>
    <n v="64"/>
    <n v="12143.18"/>
    <n v="607159"/>
    <x v="61"/>
    <d v="2025-10-09T00:00:00"/>
    <s v="discontinued"/>
    <s v="Mumbai Store"/>
    <s v="Anything Plus"/>
    <s v="Furniture"/>
    <s v="Quickstock"/>
    <s v="Anything Plus"/>
    <s v="Furniture"/>
    <s v="Quickstock"/>
    <n v="50"/>
    <n v="64"/>
    <n v="12143.18"/>
    <n v="607159"/>
    <s v="Low Stock"/>
    <s v="Yes"/>
    <n v="1"/>
  </r>
  <r>
    <s v="P6565"/>
    <s v="Long X"/>
    <s v="Groceries"/>
    <s v="ABC Pvt Ltd"/>
    <n v="192"/>
    <n v="51"/>
    <n v="985.58"/>
    <n v="189231.35999999999"/>
    <x v="89"/>
    <d v="2025-08-05T00:00:00"/>
    <s v="active"/>
    <s v="Mumbai Store"/>
    <s v="Long X"/>
    <s v="Groceries"/>
    <s v="Abc Pvt Ltd"/>
    <s v="Long X"/>
    <s v="Groceries"/>
    <s v="Abc Pvt Ltd"/>
    <n v="192"/>
    <n v="51"/>
    <n v="985.58"/>
    <n v="189231.36000000002"/>
    <s v="In Stock"/>
    <s v="No"/>
    <n v="0"/>
  </r>
  <r>
    <s v="P8239"/>
    <s v="Start Mini"/>
    <s v="Electronics"/>
    <s v="RetailMart Inc"/>
    <n v="38"/>
    <n v="45"/>
    <n v="9988.4"/>
    <n v="379559.2"/>
    <x v="30"/>
    <d v="2025-10-09T00:00:00"/>
    <s v="active"/>
    <s v="Mumbai Store"/>
    <s v="Start Mini"/>
    <s v="Electronics"/>
    <s v="Retailmart Inc"/>
    <s v="Start Mini"/>
    <s v="Electronics"/>
    <s v="Retailmart Inc"/>
    <n v="38"/>
    <n v="45"/>
    <n v="9988.4"/>
    <n v="379559.2"/>
    <s v="Low Stock"/>
    <s v="Yes"/>
    <n v="1"/>
  </r>
  <r>
    <s v="P1770"/>
    <s v="already max"/>
    <s v="Furniture"/>
    <s v="Omni Suppliers"/>
    <n v="122"/>
    <n v="69"/>
    <n v="17051.02"/>
    <n v="2080224.44"/>
    <x v="93"/>
    <d v="2025-09-25T00:00:00"/>
    <s v="Inactive"/>
    <s v="Online"/>
    <s v="Already Max"/>
    <s v="Furniture"/>
    <s v="Omni Suppliers"/>
    <s v="Already Max"/>
    <s v="Furniture"/>
    <s v="Omni Suppliers"/>
    <n v="122"/>
    <n v="69"/>
    <n v="17051.02"/>
    <n v="2080224.44"/>
    <s v="In Stock"/>
    <s v="No"/>
    <n v="0"/>
  </r>
  <r>
    <s v="P2077"/>
    <s v="Billion Max"/>
    <s v="Clothing"/>
    <s v="RetailMart Inc"/>
    <n v="132"/>
    <n v="76"/>
    <n v="11819.62"/>
    <n v="1560189.84"/>
    <x v="43"/>
    <d v="2025-07-16T00:00:00"/>
    <m/>
    <s v="Ahmedabad Branch"/>
    <s v="Billion Max"/>
    <s v="Clothing"/>
    <s v="Retailmart Inc"/>
    <s v="Billion Max"/>
    <s v="Clothing"/>
    <s v="Retailmart Inc"/>
    <n v="132"/>
    <n v="76"/>
    <n v="11819.62"/>
    <n v="1560189.84"/>
    <s v="In Stock"/>
    <s v="No"/>
    <n v="0"/>
  </r>
  <r>
    <s v="P3814"/>
    <s v="cell max"/>
    <s v="Clothing"/>
    <s v="RetailMart Inc"/>
    <n v="46"/>
    <n v="42"/>
    <n v="15114.99"/>
    <n v="695289.54"/>
    <x v="108"/>
    <d v="2025-09-10T00:00:00"/>
    <s v="Actv"/>
    <s v="Online"/>
    <s v="Cell Max"/>
    <s v="Clothing"/>
    <s v="Retailmart Inc"/>
    <s v="Cell Max"/>
    <s v="Clothing"/>
    <s v="Retailmart Inc"/>
    <n v="46"/>
    <n v="42"/>
    <n v="15114.99"/>
    <n v="695289.54"/>
    <s v="In Stock"/>
    <s v="No"/>
    <n v="0"/>
  </r>
  <r>
    <s v="P7996"/>
    <s v="Order Pro"/>
    <s v="Electronics"/>
    <s v="RetailMart Inc"/>
    <n v="141"/>
    <n v="85"/>
    <n v="16110.64"/>
    <n v="2271600.2400000002"/>
    <x v="25"/>
    <d v="2025-09-10T00:00:00"/>
    <m/>
    <s v="Ahmedabad Branch"/>
    <s v="Order Pro"/>
    <s v="Electronics"/>
    <s v="Retailmart Inc"/>
    <s v="Order Pro"/>
    <s v="Electronics"/>
    <s v="Retailmart Inc"/>
    <n v="141"/>
    <n v="85"/>
    <n v="16110.64"/>
    <n v="2271600.2399999998"/>
    <s v="In Stock"/>
    <s v="No"/>
    <n v="0"/>
  </r>
  <r>
    <s v="P7881"/>
    <s v="Particularly Mini"/>
    <s v="Furniture"/>
    <s v="Global Traders"/>
    <n v="37"/>
    <n v="69"/>
    <n v="11818.86"/>
    <n v="437297.82"/>
    <x v="109"/>
    <d v="2025-07-20T00:00:00"/>
    <s v="Actv"/>
    <s v="Online"/>
    <s v="Particularly Mini"/>
    <s v="Furniture"/>
    <s v="Global Traders"/>
    <s v="Particularly Mini"/>
    <s v="Furniture"/>
    <s v="Global Traders"/>
    <n v="37"/>
    <n v="69"/>
    <n v="11818.86"/>
    <n v="437297.82"/>
    <s v="Low Stock"/>
    <s v="Yes"/>
    <n v="1"/>
  </r>
  <r>
    <s v="P7941"/>
    <s v="Western Pro"/>
    <s v="Clothing"/>
    <s v="ABC Pvt Ltd"/>
    <n v="78"/>
    <n v="70"/>
    <n v="18087.97"/>
    <n v="1410861.66"/>
    <x v="110"/>
    <d v="2025-07-19T00:00:00"/>
    <s v="discon"/>
    <s v="Pune Store"/>
    <s v="Western Pro"/>
    <s v="Clothing"/>
    <s v="Abc Pvt Ltd"/>
    <s v="Western Pro"/>
    <s v="Clothing"/>
    <s v="Abc Pvt Ltd"/>
    <n v="78"/>
    <n v="70"/>
    <n v="18087.97"/>
    <n v="1410861.6600000001"/>
    <s v="In Stock"/>
    <s v="No"/>
    <n v="0"/>
  </r>
  <r>
    <s v="P2331"/>
    <s v="Congress Lite"/>
    <s v="Electronics"/>
    <s v="RetailMart Inc"/>
    <n v="165"/>
    <n v="98"/>
    <n v="7961.03"/>
    <n v="1313569.95"/>
    <x v="111"/>
    <d v="2025-08-22T00:00:00"/>
    <s v="active"/>
    <s v="Online"/>
    <s v="Congress Lite"/>
    <s v="Electronics"/>
    <s v="Retailmart Inc"/>
    <s v="Congress Lite"/>
    <s v="Electronics"/>
    <s v="Retailmart Inc"/>
    <n v="165"/>
    <n v="98"/>
    <n v="7961.03"/>
    <n v="1313569.95"/>
    <s v="In Stock"/>
    <s v="No"/>
    <n v="0"/>
  </r>
  <r>
    <s v="P5854"/>
    <s v="Why Lite"/>
    <s v="Groceries"/>
    <s v="RetailMart Inc"/>
    <n v="105"/>
    <n v="70"/>
    <n v="13967.96"/>
    <n v="1466635.8"/>
    <x v="101"/>
    <d v="2025-09-10T00:00:00"/>
    <s v="Inactive"/>
    <s v="Delhi Warehouse"/>
    <s v="Why Lite"/>
    <s v="Groceries"/>
    <s v="Retailmart Inc"/>
    <s v="Why Lite"/>
    <s v="Groceries"/>
    <s v="Retailmart Inc"/>
    <n v="105"/>
    <n v="70"/>
    <n v="13967.96"/>
    <n v="1466635.7999999998"/>
    <s v="In Stock"/>
    <s v="No"/>
    <n v="0"/>
  </r>
  <r>
    <s v="P5892"/>
    <s v="Realize Pro"/>
    <s v="Furniture"/>
    <s v="Global Traders"/>
    <n v="131"/>
    <n v="29"/>
    <n v="18535.419999999998"/>
    <n v="2428140.02"/>
    <x v="10"/>
    <d v="2025-07-24T00:00:00"/>
    <s v="Actv"/>
    <s v="Delhi Warehouse"/>
    <s v="Realize Pro"/>
    <s v="Furniture"/>
    <s v="Global Traders"/>
    <s v="Realize Pro"/>
    <s v="Furniture"/>
    <s v="Global Traders"/>
    <n v="131"/>
    <n v="29"/>
    <n v="18535.419999999998"/>
    <n v="2428140.0199999996"/>
    <s v="In Stock"/>
    <s v="No"/>
    <n v="0"/>
  </r>
  <r>
    <s v="P6449"/>
    <s v="whole pro"/>
    <s v="Clothing"/>
    <s v="ABC Pvt Ltd"/>
    <n v="16"/>
    <n v="88"/>
    <n v="19601.650000000001"/>
    <n v="313626.40000000002"/>
    <x v="68"/>
    <d v="2025-07-22T00:00:00"/>
    <s v="Actv"/>
    <s v="Delhi Warehouse"/>
    <s v="Whole Pro"/>
    <s v="Clothing"/>
    <s v="Abc Pvt Ltd"/>
    <s v="Whole Pro"/>
    <s v="Clothing"/>
    <s v="Abc Pvt Ltd"/>
    <n v="16"/>
    <n v="88"/>
    <n v="19601.650000000001"/>
    <n v="313626.40000000002"/>
    <s v="Low Stock"/>
    <s v="Yes"/>
    <n v="1"/>
  </r>
  <r>
    <s v="P6569"/>
    <s v="Option Lite"/>
    <s v="Furniture"/>
    <s v="QuickStock"/>
    <n v="125"/>
    <n v="62"/>
    <n v="4840.91"/>
    <n v="605113.75"/>
    <x v="25"/>
    <d v="2025-08-16T00:00:00"/>
    <s v="discontinued"/>
    <s v="Mumbai Store"/>
    <s v="Option Lite"/>
    <s v="Furniture"/>
    <s v="Quickstock"/>
    <s v="Option Lite"/>
    <s v="Furniture"/>
    <s v="Quickstock"/>
    <n v="125"/>
    <n v="62"/>
    <n v="4840.91"/>
    <n v="605113.75"/>
    <s v="In Stock"/>
    <s v="No"/>
    <n v="0"/>
  </r>
  <r>
    <s v="P2906"/>
    <s v="Race Lite"/>
    <s v="Furniture"/>
    <s v="QuickStock"/>
    <n v="110"/>
    <n v="42"/>
    <n v="2604.5100000000002"/>
    <n v="286496.09999999998"/>
    <x v="69"/>
    <d v="2025-09-21T00:00:00"/>
    <s v="discon"/>
    <s v="Delhi Warehouse"/>
    <s v="Race Lite"/>
    <s v="Furniture"/>
    <s v="Quickstock"/>
    <s v="Race Lite"/>
    <s v="Furniture"/>
    <s v="Quickstock"/>
    <n v="110"/>
    <n v="42"/>
    <n v="2604.5100000000002"/>
    <n v="286496.10000000003"/>
    <s v="In Stock"/>
    <s v="No"/>
    <n v="0"/>
  </r>
  <r>
    <s v="P7238"/>
    <s v="Environment Lite"/>
    <s v="Clothing"/>
    <s v="QuickStock"/>
    <n v="117"/>
    <n v="35"/>
    <n v="12835.45"/>
    <n v="1501747.65"/>
    <x v="34"/>
    <d v="2025-07-18T00:00:00"/>
    <s v="Actv"/>
    <s v="Delhi Warehouse"/>
    <s v="Environment Lite"/>
    <s v="Clothing"/>
    <s v="Quickstock"/>
    <s v="Environment Lite"/>
    <s v="Clothing"/>
    <s v="Quickstock"/>
    <n v="117"/>
    <n v="35"/>
    <n v="12835.45"/>
    <n v="1501747.6500000001"/>
    <s v="In Stock"/>
    <s v="No"/>
    <n v="0"/>
  </r>
  <r>
    <s v="P9472"/>
    <s v="Require Lite"/>
    <s v="Clothing"/>
    <s v="ABC Pvt Ltd"/>
    <n v="194"/>
    <n v="86"/>
    <n v="10328.959999999999"/>
    <n v="2003818.24"/>
    <x v="112"/>
    <d v="2025-08-13T00:00:00"/>
    <m/>
    <s v="Ahmedabad Branch"/>
    <s v="Require Lite"/>
    <s v="Clothing"/>
    <s v="Abc Pvt Ltd"/>
    <s v="Require Lite"/>
    <s v="Clothing"/>
    <s v="Abc Pvt Ltd"/>
    <n v="194"/>
    <n v="86"/>
    <n v="10328.959999999999"/>
    <n v="2003818.2399999998"/>
    <s v="In Stock"/>
    <s v="No"/>
    <n v="0"/>
  </r>
  <r>
    <s v="P1671"/>
    <s v="By Max"/>
    <s v="Electronics"/>
    <s v="RetailMart Inc"/>
    <n v="177"/>
    <n v="80"/>
    <n v="3886.17"/>
    <n v="687852.09"/>
    <x v="23"/>
    <d v="2025-08-15T00:00:00"/>
    <s v="active"/>
    <s v="Mumbai Store"/>
    <s v="By Max"/>
    <s v="Electronics"/>
    <s v="Retailmart Inc"/>
    <s v="By Max"/>
    <s v="Electronics"/>
    <s v="Retailmart Inc"/>
    <n v="177"/>
    <n v="80"/>
    <n v="3886.17"/>
    <n v="687852.09"/>
    <s v="In Stock"/>
    <s v="No"/>
    <n v="0"/>
  </r>
  <r>
    <s v="P8570"/>
    <s v="Field Max"/>
    <s v="Groceries"/>
    <s v="QuickStock"/>
    <n v="20"/>
    <n v="24"/>
    <n v="6934.4"/>
    <n v="138688"/>
    <x v="48"/>
    <d v="2025-09-09T00:00:00"/>
    <s v="Inactive"/>
    <s v="Online"/>
    <s v="Field Max"/>
    <s v="Groceries"/>
    <s v="Quickstock"/>
    <s v="Field Max"/>
    <s v="Groceries"/>
    <s v="Quickstock"/>
    <n v="20"/>
    <n v="24"/>
    <n v="6934.4"/>
    <n v="138688"/>
    <s v="Low Stock"/>
    <s v="Yes"/>
    <n v="1"/>
  </r>
  <r>
    <s v="P7376"/>
    <s v="I Mini"/>
    <s v="Toys"/>
    <s v="ABC Pvt Ltd"/>
    <n v="11"/>
    <n v="65"/>
    <n v="7317.18"/>
    <n v="80488.98000000001"/>
    <x v="113"/>
    <d v="2025-09-29T00:00:00"/>
    <s v="Actv"/>
    <s v="Mumbai Store"/>
    <s v="I Mini"/>
    <s v="Toys"/>
    <s v="Abc Pvt Ltd"/>
    <s v="I Mini"/>
    <s v="Toys"/>
    <s v="Abc Pvt Ltd"/>
    <n v="11"/>
    <n v="65"/>
    <n v="7317.18"/>
    <n v="80488.98000000001"/>
    <s v="Low Stock"/>
    <s v="Yes"/>
    <n v="1"/>
  </r>
  <r>
    <s v="P8240"/>
    <s v="Success Plus"/>
    <s v="Groceries"/>
    <s v="ABC Pvt Ltd"/>
    <n v="25"/>
    <n v="66"/>
    <n v="12576.61"/>
    <n v="314415.25"/>
    <x v="114"/>
    <d v="2025-08-18T00:00:00"/>
    <m/>
    <s v="Delhi Warehouse"/>
    <s v="Success Plus"/>
    <s v="Groceries"/>
    <s v="Abc Pvt Ltd"/>
    <s v="Success Plus"/>
    <s v="Groceries"/>
    <s v="Abc Pvt Ltd"/>
    <n v="25"/>
    <n v="66"/>
    <n v="12576.61"/>
    <n v="314415.25"/>
    <s v="Low Stock"/>
    <s v="Yes"/>
    <n v="1"/>
  </r>
  <r>
    <s v="P7493"/>
    <s v="Father Plus"/>
    <s v="Groceries"/>
    <m/>
    <n v="106"/>
    <n v="82"/>
    <n v="7576.86"/>
    <n v="803147.15999999992"/>
    <x v="115"/>
    <d v="2025-09-08T00:00:00"/>
    <s v="Inactive"/>
    <s v="Mumbai Store"/>
    <s v="Father Plus"/>
    <s v="Groceries"/>
    <s v=""/>
    <s v="Father Plus"/>
    <s v="Groceries"/>
    <s v="Others"/>
    <n v="106"/>
    <n v="82"/>
    <n v="7576.86"/>
    <n v="803147.15999999992"/>
    <s v="In Stock"/>
    <s v="No"/>
    <n v="0"/>
  </r>
  <r>
    <s v="P5432"/>
    <s v="Seek Lite"/>
    <s v="Toys"/>
    <s v="RetailMart Inc"/>
    <n v="25"/>
    <n v="55"/>
    <n v="16133.72"/>
    <n v="403343"/>
    <x v="116"/>
    <d v="2025-08-19T00:00:00"/>
    <s v="active"/>
    <s v="Pune Store"/>
    <s v="Seek Lite"/>
    <s v="Toys"/>
    <s v="Retailmart Inc"/>
    <s v="Seek Lite"/>
    <s v="Toys"/>
    <s v="Retailmart Inc"/>
    <n v="25"/>
    <n v="55"/>
    <n v="16133.72"/>
    <n v="403343"/>
    <s v="Low Stock"/>
    <s v="Yes"/>
    <n v="1"/>
  </r>
  <r>
    <s v="P2276"/>
    <s v="Wall Max"/>
    <s v="Clothing"/>
    <s v="ABC Pvt Ltd"/>
    <n v="179"/>
    <n v="98"/>
    <n v="10754.98"/>
    <n v="1925141.42"/>
    <x v="71"/>
    <d v="2025-08-09T00:00:00"/>
    <s v="Inactive"/>
    <s v="Mumbai Store"/>
    <s v="Wall Max"/>
    <s v="Clothing"/>
    <s v="Abc Pvt Ltd"/>
    <s v="Wall Max"/>
    <s v="Clothing"/>
    <s v="Abc Pvt Ltd"/>
    <n v="179"/>
    <n v="98"/>
    <n v="10754.98"/>
    <n v="1925141.42"/>
    <s v="In Stock"/>
    <s v="No"/>
    <n v="0"/>
  </r>
  <r>
    <s v="P1055"/>
    <s v="No Pro"/>
    <s v="Furniture"/>
    <s v="ABC Pvt Ltd"/>
    <n v="13"/>
    <n v="47"/>
    <n v="7409.83"/>
    <n v="96327.79"/>
    <x v="117"/>
    <d v="2025-08-26T00:00:00"/>
    <s v="active"/>
    <s v="Pune Store"/>
    <s v="No Pro"/>
    <s v="Furniture"/>
    <s v="Abc Pvt Ltd"/>
    <s v="No Pro"/>
    <s v="Furniture"/>
    <s v="Abc Pvt Ltd"/>
    <n v="13"/>
    <n v="47"/>
    <n v="7409.83"/>
    <n v="96327.79"/>
    <s v="Low Stock"/>
    <s v="Yes"/>
    <n v="1"/>
  </r>
  <r>
    <s v="P1364"/>
    <s v="Politics Mini"/>
    <s v="Electronics"/>
    <s v="ABC Pvt Ltd"/>
    <n v="153"/>
    <m/>
    <n v="2997.39"/>
    <n v="458600.67"/>
    <x v="35"/>
    <d v="2025-09-03T00:00:00"/>
    <s v="Inactive"/>
    <s v="Online"/>
    <s v="Politics Mini"/>
    <s v="Electronics"/>
    <s v="Abc Pvt Ltd"/>
    <s v="Politics Mini"/>
    <s v="Electronics"/>
    <s v="Abc Pvt Ltd"/>
    <n v="153"/>
    <n v="0"/>
    <n v="2997.39"/>
    <n v="458600.67"/>
    <s v="In Stock"/>
    <s v="No"/>
    <n v="0"/>
  </r>
  <r>
    <s v="P6126"/>
    <s v="Relationship X"/>
    <s v="Groceries"/>
    <s v="ABC Pvt Ltd"/>
    <n v="2"/>
    <n v="42"/>
    <n v="10257.959999999999"/>
    <n v="20515.919999999998"/>
    <x v="80"/>
    <d v="2025-07-20T00:00:00"/>
    <s v="discon"/>
    <s v="Online"/>
    <s v="Relationship X"/>
    <s v="Groceries"/>
    <s v="Abc Pvt Ltd"/>
    <s v="Relationship X"/>
    <s v="Groceries"/>
    <s v="Abc Pvt Ltd"/>
    <n v="2"/>
    <n v="42"/>
    <n v="10257.959999999999"/>
    <n v="20515.919999999998"/>
    <s v="Low Stock"/>
    <s v="Yes"/>
    <n v="1"/>
  </r>
  <r>
    <s v="P6870"/>
    <s v="Door Pro"/>
    <s v="Clothing"/>
    <s v="RetailMart Inc"/>
    <n v="17"/>
    <n v="57"/>
    <n v="10675.71"/>
    <n v="181487.07"/>
    <x v="7"/>
    <d v="2025-10-12T00:00:00"/>
    <s v="Inactive"/>
    <s v="Ahmedabad Branch"/>
    <s v="Door Pro"/>
    <s v="Clothing"/>
    <s v="Retailmart Inc"/>
    <s v="Door Pro"/>
    <s v="Clothing"/>
    <s v="Retailmart Inc"/>
    <n v="17"/>
    <n v="57"/>
    <n v="10675.71"/>
    <n v="181487.06999999998"/>
    <s v="Low Stock"/>
    <s v="Yes"/>
    <n v="1"/>
  </r>
  <r>
    <s v="P4086"/>
    <s v="Sign Max"/>
    <s v="Electronics"/>
    <s v="ABC Pvt Ltd"/>
    <n v="191"/>
    <n v="47"/>
    <n v="450.42"/>
    <n v="86030.22"/>
    <x v="118"/>
    <d v="2025-09-22T00:00:00"/>
    <s v="active"/>
    <s v="Delhi Warehouse"/>
    <s v="Sign Max"/>
    <s v="Electronics"/>
    <s v="Abc Pvt Ltd"/>
    <s v="Sign Max"/>
    <s v="Electronics"/>
    <s v="Abc Pvt Ltd"/>
    <n v="191"/>
    <n v="47"/>
    <n v="450.42"/>
    <n v="86030.22"/>
    <s v="In Stock"/>
    <s v="No"/>
    <n v="0"/>
  </r>
  <r>
    <s v="P2976"/>
    <s v="Maintain Plus"/>
    <s v="Toys"/>
    <s v="QuickStock"/>
    <n v="16"/>
    <n v="63"/>
    <n v="4702.67"/>
    <n v="75242.720000000001"/>
    <x v="54"/>
    <d v="2025-10-09T00:00:00"/>
    <s v="Actv"/>
    <s v="Mumbai Store"/>
    <s v="Maintain Plus"/>
    <s v="Toys"/>
    <s v="Quickstock"/>
    <s v="Maintain Plus"/>
    <s v="Toys"/>
    <s v="Quickstock"/>
    <n v="16"/>
    <n v="63"/>
    <n v="4702.67"/>
    <n v="75242.720000000001"/>
    <s v="Low Stock"/>
    <s v="Yes"/>
    <n v="1"/>
  </r>
  <r>
    <s v="P4596"/>
    <s v="Seat Pro"/>
    <s v="Groceries"/>
    <s v="Global Traders"/>
    <n v="24"/>
    <n v="87"/>
    <n v="7134.33"/>
    <n v="171223.92"/>
    <x v="0"/>
    <d v="2025-09-02T00:00:00"/>
    <s v="discon"/>
    <s v="Delhi Warehouse"/>
    <s v="Seat Pro"/>
    <s v="Groceries"/>
    <s v="Global Traders"/>
    <s v="Seat Pro"/>
    <s v="Groceries"/>
    <s v="Global Traders"/>
    <n v="24"/>
    <n v="87"/>
    <n v="7134.33"/>
    <n v="171223.91999999998"/>
    <s v="Low Stock"/>
    <s v="Yes"/>
    <n v="1"/>
  </r>
  <r>
    <s v="P1232"/>
    <s v="Dream Pro"/>
    <s v="Toys"/>
    <s v="Omni Suppliers"/>
    <m/>
    <n v="37"/>
    <n v="1784.06"/>
    <m/>
    <x v="116"/>
    <d v="2025-08-02T00:00:00"/>
    <s v="active"/>
    <s v="Online"/>
    <s v="Dream Pro"/>
    <s v="Toys"/>
    <s v="Omni Suppliers"/>
    <s v="Dream Pro"/>
    <s v="Toys"/>
    <s v="Omni Suppliers"/>
    <n v="0"/>
    <n v="37"/>
    <n v="1784.06"/>
    <n v="0"/>
    <s v="Out of Stock"/>
    <s v="Yes"/>
    <n v="1"/>
  </r>
  <r>
    <s v="P5206"/>
    <s v="Color Mini"/>
    <s v="Clothing"/>
    <s v="Omni Suppliers"/>
    <n v="33"/>
    <n v="27"/>
    <n v="11751.38"/>
    <n v="387795.54"/>
    <x v="30"/>
    <d v="2025-09-15T00:00:00"/>
    <s v="discon"/>
    <s v="Pune Store"/>
    <s v="Color Mini"/>
    <s v="Clothing"/>
    <s v="Omni Suppliers"/>
    <s v="Color Mini"/>
    <s v="Clothing"/>
    <s v="Omni Suppliers"/>
    <n v="33"/>
    <n v="27"/>
    <n v="11751.38"/>
    <n v="387795.54"/>
    <s v="In Stock"/>
    <s v="No"/>
    <n v="0"/>
  </r>
  <r>
    <s v="P7891"/>
    <s v="Population Pro"/>
    <s v="Electronics"/>
    <s v="Global Traders"/>
    <n v="82"/>
    <n v="61"/>
    <n v="5711.33"/>
    <n v="468329.06"/>
    <x v="119"/>
    <d v="2025-10-01T00:00:00"/>
    <m/>
    <s v="Pune Store"/>
    <s v="Population Pro"/>
    <s v="Electronics"/>
    <s v="Global Traders"/>
    <s v="Population Pro"/>
    <s v="Electronics"/>
    <s v="Global Traders"/>
    <n v="82"/>
    <n v="61"/>
    <n v="5711.33"/>
    <n v="468329.06"/>
    <s v="In Stock"/>
    <s v="No"/>
    <n v="0"/>
  </r>
  <r>
    <s v="P3739"/>
    <s v="reduce pro"/>
    <s v="Furniture"/>
    <s v="ABC Pvt Ltd"/>
    <n v="25"/>
    <n v="83"/>
    <n v="11437.03"/>
    <n v="285925.75"/>
    <x v="59"/>
    <d v="2025-08-10T00:00:00"/>
    <s v="active"/>
    <s v="Online"/>
    <s v="Reduce Pro"/>
    <s v="Furniture"/>
    <s v="Abc Pvt Ltd"/>
    <s v="Reduce Pro"/>
    <s v="Furniture"/>
    <s v="Abc Pvt Ltd"/>
    <n v="25"/>
    <n v="83"/>
    <n v="11437.03"/>
    <n v="285925.75"/>
    <s v="Low Stock"/>
    <s v="Yes"/>
    <n v="1"/>
  </r>
  <r>
    <s v="P1876"/>
    <s v="Sort Pro"/>
    <s v="Electronics"/>
    <m/>
    <n v="197"/>
    <n v="52"/>
    <n v="200.31"/>
    <n v="39461.07"/>
    <x v="1"/>
    <d v="2025-09-04T00:00:00"/>
    <s v="discontinued"/>
    <s v="Pune Store"/>
    <s v="Sort Pro"/>
    <s v="Electronics"/>
    <s v=""/>
    <s v="Sort Pro"/>
    <s v="Electronics"/>
    <s v="Others"/>
    <n v="197"/>
    <n v="52"/>
    <n v="200.31"/>
    <n v="39461.07"/>
    <s v="In Stock"/>
    <s v="No"/>
    <n v="0"/>
  </r>
  <r>
    <s v="P2733"/>
    <s v="Relate Max"/>
    <s v="Electronics"/>
    <s v="Omni Suppliers"/>
    <n v="69"/>
    <n v="23"/>
    <n v="17023.810000000001"/>
    <n v="1174642.8899999999"/>
    <x v="43"/>
    <d v="2025-07-27T00:00:00"/>
    <s v="active"/>
    <s v="Mumbai Store"/>
    <s v="Relate Max"/>
    <s v="Electronics"/>
    <s v="Omni Suppliers"/>
    <s v="Relate Max"/>
    <s v="Electronics"/>
    <s v="Omni Suppliers"/>
    <n v="69"/>
    <n v="23"/>
    <n v="17023.810000000001"/>
    <n v="1174642.8900000001"/>
    <s v="In Stock"/>
    <s v="No"/>
    <n v="0"/>
  </r>
  <r>
    <s v="P4517"/>
    <s v="Commercial X"/>
    <s v="Groceries"/>
    <s v="Global Traders"/>
    <n v="61"/>
    <n v="43"/>
    <n v="17940.47"/>
    <n v="1094368.67"/>
    <x v="101"/>
    <d v="2025-09-09T00:00:00"/>
    <s v="active"/>
    <s v="Pune Store"/>
    <s v="Commercial X"/>
    <s v="Groceries"/>
    <s v="Global Traders"/>
    <s v="Commercial X"/>
    <s v="Groceries"/>
    <s v="Global Traders"/>
    <n v="61"/>
    <n v="43"/>
    <n v="17940.47"/>
    <n v="1094368.6700000002"/>
    <s v="In Stock"/>
    <s v="No"/>
    <n v="0"/>
  </r>
  <r>
    <s v="P9434"/>
    <s v="Still Max"/>
    <s v="Groceries"/>
    <s v="ABC Pvt Ltd"/>
    <n v="30"/>
    <n v="59"/>
    <n v="13954.38"/>
    <n v="418631.4"/>
    <x v="120"/>
    <d v="2025-08-31T00:00:00"/>
    <s v="Actv"/>
    <s v="Ahmedabad Branch"/>
    <s v="Still Max"/>
    <s v="Groceries"/>
    <s v="Abc Pvt Ltd"/>
    <s v="Still Max"/>
    <s v="Groceries"/>
    <s v="Abc Pvt Ltd"/>
    <n v="30"/>
    <n v="59"/>
    <n v="13954.38"/>
    <n v="418631.39999999997"/>
    <s v="Low Stock"/>
    <s v="Yes"/>
    <n v="1"/>
  </r>
  <r>
    <s v="P6342"/>
    <s v="Vote Max"/>
    <s v="Clothing"/>
    <s v="ABC Pvt Ltd"/>
    <n v="5"/>
    <n v="85"/>
    <n v="11541.17"/>
    <n v="57705.85"/>
    <x v="39"/>
    <d v="2025-10-06T00:00:00"/>
    <s v="discontinued"/>
    <s v="Mumbai Store"/>
    <s v="Vote Max"/>
    <s v="Clothing"/>
    <s v="Abc Pvt Ltd"/>
    <s v="Vote Max"/>
    <s v="Clothing"/>
    <s v="Abc Pvt Ltd"/>
    <n v="5"/>
    <n v="85"/>
    <n v="11541.17"/>
    <n v="57705.85"/>
    <s v="Low Stock"/>
    <s v="Yes"/>
    <n v="1"/>
  </r>
  <r>
    <s v="P9195"/>
    <s v="Production Pro"/>
    <s v="Toys"/>
    <s v="Omni Suppliers"/>
    <n v="78"/>
    <n v="25"/>
    <n v="19502.59"/>
    <n v="1521202.02"/>
    <x v="19"/>
    <d v="2025-08-01T00:00:00"/>
    <s v="discontinued"/>
    <s v="Delhi Warehouse"/>
    <s v="Production Pro"/>
    <s v="Toys"/>
    <s v="Omni Suppliers"/>
    <s v="Production Pro"/>
    <s v="Toys"/>
    <s v="Omni Suppliers"/>
    <n v="78"/>
    <n v="25"/>
    <n v="19502.59"/>
    <n v="1521202.02"/>
    <s v="In Stock"/>
    <s v="No"/>
    <n v="0"/>
  </r>
  <r>
    <s v="P3551"/>
    <s v="Teach Lite"/>
    <s v="Electronics"/>
    <s v="ABC Pvt Ltd"/>
    <n v="178"/>
    <n v="81"/>
    <n v="18591.05"/>
    <n v="3309206.9"/>
    <x v="8"/>
    <d v="2025-08-14T00:00:00"/>
    <s v="active"/>
    <s v="Delhi Warehouse"/>
    <s v="Teach Lite"/>
    <s v="Electronics"/>
    <s v="Abc Pvt Ltd"/>
    <s v="Teach Lite"/>
    <s v="Electronics"/>
    <s v="Abc Pvt Ltd"/>
    <n v="178"/>
    <n v="81"/>
    <n v="18591.05"/>
    <n v="3309206.9"/>
    <s v="In Stock"/>
    <s v="No"/>
    <n v="0"/>
  </r>
  <r>
    <s v="P1846"/>
    <s v="Nor Max"/>
    <s v="Furniture"/>
    <s v="Omni Suppliers"/>
    <n v="135"/>
    <n v="45"/>
    <n v="5635.58"/>
    <n v="760803.3"/>
    <x v="2"/>
    <d v="2025-09-29T00:00:00"/>
    <s v="Actv"/>
    <s v="Online"/>
    <s v="Nor Max"/>
    <s v="Furniture"/>
    <s v="Omni Suppliers"/>
    <s v="Nor Max"/>
    <s v="Furniture"/>
    <s v="Omni Suppliers"/>
    <n v="135"/>
    <n v="45"/>
    <n v="5635.58"/>
    <n v="760803.3"/>
    <s v="In Stock"/>
    <s v="No"/>
    <n v="0"/>
  </r>
  <r>
    <s v="P7469"/>
    <s v="door plus"/>
    <s v="Groceries"/>
    <s v="ABC Pvt Ltd"/>
    <n v="153"/>
    <n v="87"/>
    <n v="8537.4599999999991"/>
    <n v="1306231.3799999999"/>
    <x v="80"/>
    <d v="2025-08-24T00:00:00"/>
    <s v="Actv"/>
    <s v="Delhi Warehouse"/>
    <s v="Door Plus"/>
    <s v="Groceries"/>
    <s v="Abc Pvt Ltd"/>
    <s v="Door Plus"/>
    <s v="Groceries"/>
    <s v="Abc Pvt Ltd"/>
    <n v="153"/>
    <n v="87"/>
    <n v="8537.4599999999991"/>
    <n v="1306231.3799999999"/>
    <s v="In Stock"/>
    <s v="No"/>
    <n v="0"/>
  </r>
  <r>
    <s v="P1224"/>
    <s v="Life Mini"/>
    <s v="Furniture"/>
    <s v="RetailMart Inc"/>
    <n v="19"/>
    <n v="31"/>
    <n v="2340.9899999999998"/>
    <n v="44478.81"/>
    <x v="121"/>
    <d v="2025-08-23T00:00:00"/>
    <m/>
    <s v="Mumbai Store"/>
    <s v="Life Mini"/>
    <s v="Furniture"/>
    <s v="Retailmart Inc"/>
    <s v="Life Mini"/>
    <s v="Furniture"/>
    <s v="Retailmart Inc"/>
    <n v="19"/>
    <n v="31"/>
    <n v="2340.9899999999998"/>
    <n v="44478.81"/>
    <s v="Low Stock"/>
    <s v="Yes"/>
    <n v="1"/>
  </r>
  <r>
    <s v="P7233"/>
    <s v="She X"/>
    <s v="Furniture"/>
    <s v="RetailMart Inc"/>
    <n v="141"/>
    <n v="83"/>
    <n v="1791.44"/>
    <n v="252593.04"/>
    <x v="122"/>
    <d v="2025-09-04T00:00:00"/>
    <s v="active"/>
    <s v="Online"/>
    <s v="She X"/>
    <s v="Furniture"/>
    <s v="Retailmart Inc"/>
    <s v="She X"/>
    <s v="Furniture"/>
    <s v="Retailmart Inc"/>
    <n v="141"/>
    <n v="83"/>
    <n v="1791.44"/>
    <n v="252593.04"/>
    <s v="In Stock"/>
    <s v="No"/>
    <n v="0"/>
  </r>
  <r>
    <s v="P2917"/>
    <s v="Attention Pro"/>
    <s v="Clothing"/>
    <s v="ABC Pvt Ltd"/>
    <n v="138"/>
    <n v="96"/>
    <n v="10675.16"/>
    <n v="1473172.08"/>
    <x v="123"/>
    <d v="2025-09-04T00:00:00"/>
    <s v="discontinued"/>
    <s v="Ahmedabad Branch"/>
    <s v="Attention Pro"/>
    <s v="Clothing"/>
    <s v="Abc Pvt Ltd"/>
    <s v="Attention Pro"/>
    <s v="Clothing"/>
    <s v="Abc Pvt Ltd"/>
    <n v="138"/>
    <n v="96"/>
    <n v="10675.16"/>
    <n v="1473172.08"/>
    <s v="In Stock"/>
    <s v="No"/>
    <n v="0"/>
  </r>
  <r>
    <s v="P4744"/>
    <s v="Give Plus"/>
    <s v="Furniture"/>
    <s v="QuickStock"/>
    <n v="133"/>
    <n v="69"/>
    <n v="9112.65"/>
    <n v="1211982.45"/>
    <x v="4"/>
    <d v="2025-10-09T00:00:00"/>
    <m/>
    <s v="Delhi Warehouse"/>
    <s v="Give Plus"/>
    <s v="Furniture"/>
    <s v="Quickstock"/>
    <s v="Give Plus"/>
    <s v="Furniture"/>
    <s v="Quickstock"/>
    <n v="133"/>
    <n v="69"/>
    <n v="9112.65"/>
    <n v="1211982.45"/>
    <s v="In Stock"/>
    <s v="No"/>
    <n v="0"/>
  </r>
  <r>
    <s v="P1260"/>
    <s v="Hospital Lite"/>
    <s v="Clothing"/>
    <s v="Omni Suppliers"/>
    <n v="150"/>
    <n v="29"/>
    <n v="19799.71"/>
    <n v="2969956.5"/>
    <x v="44"/>
    <d v="2025-07-21T00:00:00"/>
    <s v="discon"/>
    <s v="Mumbai Store"/>
    <s v="Hospital Lite"/>
    <s v="Clothing"/>
    <s v="Omni Suppliers"/>
    <s v="Hospital Lite"/>
    <s v="Clothing"/>
    <s v="Omni Suppliers"/>
    <n v="150"/>
    <n v="29"/>
    <n v="19799.71"/>
    <n v="2969956.5"/>
    <s v="In Stock"/>
    <s v="No"/>
    <n v="0"/>
  </r>
  <r>
    <s v="P3060"/>
    <s v="Hour Max"/>
    <s v="Toys"/>
    <s v="ABC Pvt Ltd"/>
    <n v="167"/>
    <n v="21"/>
    <n v="1802.97"/>
    <n v="301095.99"/>
    <x v="91"/>
    <d v="2025-09-18T00:00:00"/>
    <s v="Inactive"/>
    <s v="Delhi Warehouse"/>
    <s v="Hour Max"/>
    <s v="Toys"/>
    <s v="Abc Pvt Ltd"/>
    <s v="Hour Max"/>
    <s v="Toys"/>
    <s v="Abc Pvt Ltd"/>
    <n v="167"/>
    <n v="21"/>
    <n v="1802.97"/>
    <n v="301095.99"/>
    <s v="In Stock"/>
    <s v="No"/>
    <n v="0"/>
  </r>
  <r>
    <s v="P2342"/>
    <s v="Economy Plus"/>
    <s v="Groceries"/>
    <s v="Global Traders"/>
    <n v="100"/>
    <m/>
    <n v="15216.55"/>
    <n v="1521655"/>
    <x v="110"/>
    <d v="2025-08-25T00:00:00"/>
    <s v="active"/>
    <s v="Pune Store"/>
    <s v="Economy Plus"/>
    <s v="Groceries"/>
    <s v="Global Traders"/>
    <s v="Economy Plus"/>
    <s v="Groceries"/>
    <s v="Global Traders"/>
    <n v="100"/>
    <n v="0"/>
    <n v="15216.55"/>
    <n v="1521655"/>
    <s v="In Stock"/>
    <s v="No"/>
    <n v="0"/>
  </r>
  <r>
    <s v="P2994"/>
    <s v="All Pro"/>
    <s v="Toys"/>
    <s v="Omni Suppliers"/>
    <m/>
    <n v="43"/>
    <n v="12141.73"/>
    <m/>
    <x v="124"/>
    <d v="2025-08-27T00:00:00"/>
    <s v="Inactive"/>
    <s v="Online"/>
    <s v="All Pro"/>
    <s v="Toys"/>
    <s v="Omni Suppliers"/>
    <s v="All Pro"/>
    <s v="Toys"/>
    <s v="Omni Suppliers"/>
    <n v="0"/>
    <n v="43"/>
    <n v="12141.73"/>
    <n v="0"/>
    <s v="Out of Stock"/>
    <s v="Yes"/>
    <n v="1"/>
  </r>
  <r>
    <s v="P4490"/>
    <s v="Current Pro"/>
    <s v="Groceries"/>
    <s v="Global Traders"/>
    <n v="93"/>
    <n v="68"/>
    <n v="17022.009999999998"/>
    <n v="1583046.93"/>
    <x v="121"/>
    <d v="2025-09-01T00:00:00"/>
    <s v="discontinued"/>
    <s v="Mumbai Store"/>
    <s v="Current Pro"/>
    <s v="Groceries"/>
    <s v="Global Traders"/>
    <s v="Current Pro"/>
    <s v="Groceries"/>
    <s v="Global Traders"/>
    <n v="93"/>
    <n v="68"/>
    <n v="17022.009999999998"/>
    <n v="1583046.93"/>
    <s v="In Stock"/>
    <s v="No"/>
    <n v="0"/>
  </r>
  <r>
    <s v="P1235"/>
    <s v="Consider X"/>
    <s v="Toys"/>
    <s v="RetailMart Inc"/>
    <n v="177"/>
    <n v="97"/>
    <n v="18662.11"/>
    <n v="3303193.47"/>
    <x v="125"/>
    <d v="2025-08-13T00:00:00"/>
    <s v="Inactive"/>
    <s v="Online"/>
    <s v="Consider X"/>
    <s v="Toys"/>
    <s v="Retailmart Inc"/>
    <s v="Consider X"/>
    <s v="Toys"/>
    <s v="Retailmart Inc"/>
    <n v="177"/>
    <n v="97"/>
    <n v="18662.11"/>
    <n v="3303193.47"/>
    <s v="In Stock"/>
    <s v="No"/>
    <n v="0"/>
  </r>
  <r>
    <s v="P4530"/>
    <s v="Easy Mini"/>
    <s v="Groceries"/>
    <s v="Omni Suppliers"/>
    <n v="136"/>
    <n v="53"/>
    <n v="3665.6"/>
    <n v="498521.59999999998"/>
    <x v="82"/>
    <d v="2025-08-03T00:00:00"/>
    <s v="discontinued"/>
    <s v="Online"/>
    <s v="Easy Mini"/>
    <s v="Groceries"/>
    <s v="Omni Suppliers"/>
    <s v="Easy Mini"/>
    <s v="Groceries"/>
    <s v="Omni Suppliers"/>
    <n v="136"/>
    <n v="53"/>
    <n v="3665.6"/>
    <n v="498521.59999999998"/>
    <s v="In Stock"/>
    <s v="No"/>
    <n v="0"/>
  </r>
  <r>
    <s v="P3560"/>
    <s v="Really Max"/>
    <s v="Groceries"/>
    <s v="Omni Suppliers"/>
    <n v="39"/>
    <n v="83"/>
    <n v="11510.74"/>
    <n v="448918.86"/>
    <x v="13"/>
    <d v="2025-08-07T00:00:00"/>
    <s v="active"/>
    <s v="Mumbai Store"/>
    <s v="Really Max"/>
    <s v="Groceries"/>
    <s v="Omni Suppliers"/>
    <s v="Really Max"/>
    <s v="Groceries"/>
    <s v="Omni Suppliers"/>
    <n v="39"/>
    <n v="83"/>
    <n v="11510.74"/>
    <n v="448918.86"/>
    <s v="Low Stock"/>
    <s v="Yes"/>
    <n v="1"/>
  </r>
  <r>
    <s v="P6951"/>
    <s v="Pretty Plus"/>
    <s v="Furniture"/>
    <s v="Omni Suppliers"/>
    <n v="92"/>
    <n v="91"/>
    <n v="16567.419999999998"/>
    <n v="1524202.64"/>
    <x v="126"/>
    <d v="2025-10-05T00:00:00"/>
    <s v="discon"/>
    <s v="Pune Store"/>
    <s v="Pretty Plus"/>
    <s v="Furniture"/>
    <s v="Omni Suppliers"/>
    <s v="Pretty Plus"/>
    <s v="Furniture"/>
    <s v="Omni Suppliers"/>
    <n v="92"/>
    <n v="91"/>
    <n v="16567.419999999998"/>
    <n v="1524202.64"/>
    <s v="In Stock"/>
    <s v="No"/>
    <n v="0"/>
  </r>
  <r>
    <s v="P7413"/>
    <s v="Executive Plus"/>
    <s v="Electronics"/>
    <s v="ABC Pvt Ltd"/>
    <m/>
    <n v="49"/>
    <n v="16511.400000000001"/>
    <m/>
    <x v="127"/>
    <d v="2025-09-13T00:00:00"/>
    <s v="Actv"/>
    <s v="Ahmedabad Branch"/>
    <s v="Executive Plus"/>
    <s v="Electronics"/>
    <s v="Abc Pvt Ltd"/>
    <s v="Executive Plus"/>
    <s v="Electronics"/>
    <s v="Abc Pvt Ltd"/>
    <n v="0"/>
    <n v="49"/>
    <n v="16511.400000000001"/>
    <n v="0"/>
    <s v="Out of Stock"/>
    <s v="Yes"/>
    <n v="1"/>
  </r>
  <r>
    <s v="P3898"/>
    <s v="Do X"/>
    <s v="Groceries"/>
    <s v="Omni Suppliers"/>
    <n v="122"/>
    <n v="97"/>
    <n v="10485.16"/>
    <n v="1279189.52"/>
    <x v="5"/>
    <d v="2025-09-04T00:00:00"/>
    <s v="discontinued"/>
    <s v="Delhi Warehouse"/>
    <s v="Do X"/>
    <s v="Groceries"/>
    <s v="Omni Suppliers"/>
    <s v="Do X"/>
    <s v="Groceries"/>
    <s v="Omni Suppliers"/>
    <n v="122"/>
    <n v="97"/>
    <n v="10485.16"/>
    <n v="1279189.52"/>
    <s v="In Stock"/>
    <s v="No"/>
    <n v="0"/>
  </r>
  <r>
    <s v="P5227"/>
    <s v="Protect Mini"/>
    <s v="Electronics"/>
    <s v="RetailMart Inc"/>
    <n v="88"/>
    <n v="61"/>
    <n v="7879.28"/>
    <n v="693376.64"/>
    <x v="128"/>
    <d v="2025-10-07T00:00:00"/>
    <s v="Inactive"/>
    <s v="Delhi Warehouse"/>
    <s v="Protect Mini"/>
    <s v="Electronics"/>
    <s v="Retailmart Inc"/>
    <s v="Protect Mini"/>
    <s v="Electronics"/>
    <s v="Retailmart Inc"/>
    <n v="88"/>
    <n v="61"/>
    <n v="7879.28"/>
    <n v="693376.64"/>
    <s v="In Stock"/>
    <s v="No"/>
    <n v="0"/>
  </r>
  <r>
    <s v="P7943"/>
    <s v="Yourself Plus"/>
    <s v="Clothing"/>
    <s v="Omni Suppliers"/>
    <n v="178"/>
    <n v="57"/>
    <n v="10818.63"/>
    <n v="1925716.14"/>
    <x v="26"/>
    <d v="2025-08-07T00:00:00"/>
    <s v="active"/>
    <s v="Delhi Warehouse"/>
    <s v="Yourself Plus"/>
    <s v="Clothing"/>
    <s v="Omni Suppliers"/>
    <s v="Yourself Plus"/>
    <s v="Clothing"/>
    <s v="Omni Suppliers"/>
    <n v="178"/>
    <n v="57"/>
    <n v="10818.63"/>
    <n v="1925716.14"/>
    <s v="In Stock"/>
    <s v="No"/>
    <n v="0"/>
  </r>
  <r>
    <s v="P5670"/>
    <s v="old mini"/>
    <s v="Toys"/>
    <s v="RetailMart Inc"/>
    <n v="142"/>
    <n v="44"/>
    <n v="7139.48"/>
    <n v="1013806.16"/>
    <x v="64"/>
    <d v="2025-08-14T00:00:00"/>
    <s v="Actv"/>
    <s v="Pune Store"/>
    <s v="Old Mini"/>
    <s v="Toys"/>
    <s v="Retailmart Inc"/>
    <s v="Old Mini"/>
    <s v="Toys"/>
    <s v="Retailmart Inc"/>
    <n v="142"/>
    <n v="44"/>
    <n v="7139.48"/>
    <n v="1013806.1599999999"/>
    <s v="In Stock"/>
    <s v="No"/>
    <n v="0"/>
  </r>
  <r>
    <s v="P5033"/>
    <s v="color lite"/>
    <s v="Electronics"/>
    <s v="Global Traders"/>
    <n v="52"/>
    <n v="70"/>
    <n v="10879.84"/>
    <n v="565751.68000000005"/>
    <x v="114"/>
    <d v="2025-07-21T00:00:00"/>
    <s v="active"/>
    <s v="Ahmedabad Branch"/>
    <s v="Color Lite"/>
    <s v="Electronics"/>
    <s v="Global Traders"/>
    <s v="Color Lite"/>
    <s v="Electronics"/>
    <s v="Global Traders"/>
    <n v="52"/>
    <n v="70"/>
    <n v="10879.84"/>
    <n v="565751.68000000005"/>
    <s v="Low Stock"/>
    <s v="Yes"/>
    <n v="1"/>
  </r>
  <r>
    <s v="P9389"/>
    <s v="Wife X"/>
    <s v="Toys"/>
    <s v="Omni Suppliers"/>
    <n v="133"/>
    <n v="86"/>
    <n v="12572.78"/>
    <n v="1672179.74"/>
    <x v="74"/>
    <d v="2025-08-26T00:00:00"/>
    <m/>
    <s v="Online"/>
    <s v="Wife X"/>
    <s v="Toys"/>
    <s v="Omni Suppliers"/>
    <s v="Wife X"/>
    <s v="Toys"/>
    <s v="Omni Suppliers"/>
    <n v="133"/>
    <n v="86"/>
    <n v="12572.78"/>
    <n v="1672179.74"/>
    <s v="In Stock"/>
    <s v="No"/>
    <n v="0"/>
  </r>
  <r>
    <s v="P9135"/>
    <s v="Deep Mini"/>
    <s v="Furniture"/>
    <s v="Global Traders"/>
    <n v="41"/>
    <n v="83"/>
    <n v="3376.28"/>
    <n v="138427.48000000001"/>
    <x v="129"/>
    <d v="2025-09-01T00:00:00"/>
    <s v="discontinued"/>
    <s v="Pune Store"/>
    <s v="Deep Mini"/>
    <s v="Furniture"/>
    <s v="Global Traders"/>
    <s v="Deep Mini"/>
    <s v="Furniture"/>
    <s v="Global Traders"/>
    <n v="41"/>
    <n v="83"/>
    <n v="3376.28"/>
    <n v="138427.48000000001"/>
    <s v="Low Stock"/>
    <s v="Yes"/>
    <n v="1"/>
  </r>
  <r>
    <s v="P6742"/>
    <s v="Risk Lite"/>
    <s v="Toys"/>
    <s v="RetailMart Inc"/>
    <n v="156"/>
    <n v="52"/>
    <n v="10692.55"/>
    <n v="1668037.8"/>
    <x v="100"/>
    <d v="2025-07-24T00:00:00"/>
    <m/>
    <s v="Pune Store"/>
    <s v="Risk Lite"/>
    <s v="Toys"/>
    <s v="Retailmart Inc"/>
    <s v="Risk Lite"/>
    <s v="Toys"/>
    <s v="Retailmart Inc"/>
    <n v="156"/>
    <n v="52"/>
    <n v="10692.55"/>
    <n v="1668037.7999999998"/>
    <s v="In Stock"/>
    <s v="No"/>
    <n v="0"/>
  </r>
  <r>
    <s v="P1922"/>
    <s v="Without X"/>
    <s v="Clothing"/>
    <s v="RetailMart Inc"/>
    <n v="163"/>
    <n v="48"/>
    <n v="3075.91"/>
    <n v="501373.33"/>
    <x v="76"/>
    <d v="2025-09-14T00:00:00"/>
    <s v="Inactive"/>
    <s v="Online"/>
    <s v="Without X"/>
    <s v="Clothing"/>
    <s v="Retailmart Inc"/>
    <s v="Without X"/>
    <s v="Clothing"/>
    <s v="Retailmart Inc"/>
    <n v="163"/>
    <n v="48"/>
    <n v="3075.91"/>
    <n v="501373.32999999996"/>
    <s v="In Stock"/>
    <s v="No"/>
    <n v="0"/>
  </r>
  <r>
    <s v="P2120"/>
    <s v="item pro"/>
    <s v="Groceries"/>
    <s v="Omni Suppliers"/>
    <n v="154"/>
    <n v="74"/>
    <n v="2905.4"/>
    <n v="447431.6"/>
    <x v="130"/>
    <d v="2025-08-13T00:00:00"/>
    <s v="active"/>
    <s v="Pune Store"/>
    <s v="Item Pro"/>
    <s v="Groceries"/>
    <s v="Omni Suppliers"/>
    <s v="Item Pro"/>
    <s v="Groceries"/>
    <s v="Omni Suppliers"/>
    <n v="154"/>
    <n v="74"/>
    <n v="2905.4"/>
    <n v="447431.60000000003"/>
    <s v="In Stock"/>
    <s v="No"/>
    <n v="0"/>
  </r>
  <r>
    <s v="P3243"/>
    <s v="Under Mini"/>
    <s v="Clothing"/>
    <s v="QuickStock"/>
    <n v="85"/>
    <n v="85"/>
    <n v="15261.05"/>
    <n v="1297189.25"/>
    <x v="4"/>
    <d v="2025-07-23T00:00:00"/>
    <s v="active"/>
    <s v="Delhi Warehouse"/>
    <s v="Under Mini"/>
    <s v="Clothing"/>
    <s v="Quickstock"/>
    <s v="Under Mini"/>
    <s v="Clothing"/>
    <s v="Quickstock"/>
    <n v="85"/>
    <n v="85"/>
    <n v="15261.05"/>
    <n v="1297189.25"/>
    <s v="Low Stock"/>
    <s v="No"/>
    <n v="1"/>
  </r>
  <r>
    <s v="P2865"/>
    <s v="May X"/>
    <s v="Furniture"/>
    <s v="Global Traders"/>
    <m/>
    <n v="57"/>
    <n v="10752.8"/>
    <m/>
    <x v="11"/>
    <d v="2025-07-23T00:00:00"/>
    <s v="active"/>
    <s v="Delhi Warehouse"/>
    <s v="May X"/>
    <s v="Furniture"/>
    <s v="Global Traders"/>
    <s v="May X"/>
    <s v="Furniture"/>
    <s v="Global Traders"/>
    <n v="0"/>
    <n v="57"/>
    <n v="10752.8"/>
    <n v="0"/>
    <s v="Out of Stock"/>
    <s v="Yes"/>
    <n v="1"/>
  </r>
  <r>
    <s v="P7371"/>
    <s v="Last Lite"/>
    <s v="Groceries"/>
    <s v="QuickStock"/>
    <n v="108"/>
    <m/>
    <n v="7975.88"/>
    <n v="861395.04"/>
    <x v="131"/>
    <d v="2025-09-05T00:00:00"/>
    <s v="active"/>
    <s v="Online"/>
    <s v="Last Lite"/>
    <s v="Groceries"/>
    <s v="Quickstock"/>
    <s v="Last Lite"/>
    <s v="Groceries"/>
    <s v="Quickstock"/>
    <n v="108"/>
    <n v="0"/>
    <n v="7975.88"/>
    <n v="861395.04"/>
    <s v="In Stock"/>
    <s v="No"/>
    <n v="0"/>
  </r>
  <r>
    <s v="P4228"/>
    <s v="Whole Max"/>
    <s v="Clothing"/>
    <s v="RetailMart Inc"/>
    <n v="135"/>
    <n v="24"/>
    <n v="9752.83"/>
    <n v="1316632.05"/>
    <x v="114"/>
    <d v="2025-09-28T00:00:00"/>
    <s v="active"/>
    <s v="Mumbai Store"/>
    <s v="Whole Max"/>
    <s v="Clothing"/>
    <s v="Retailmart Inc"/>
    <s v="Whole Max"/>
    <s v="Clothing"/>
    <s v="Retailmart Inc"/>
    <n v="135"/>
    <n v="24"/>
    <n v="9752.83"/>
    <n v="1316632.05"/>
    <s v="In Stock"/>
    <s v="No"/>
    <n v="0"/>
  </r>
  <r>
    <s v="P3371"/>
    <s v="Them X"/>
    <s v="Electronics"/>
    <s v="Global Traders"/>
    <n v="75"/>
    <n v="64"/>
    <n v="14414.73"/>
    <n v="1081104.75"/>
    <x v="132"/>
    <d v="2025-09-24T00:00:00"/>
    <s v="active"/>
    <s v="Mumbai Store"/>
    <s v="Them X"/>
    <s v="Electronics"/>
    <s v="Global Traders"/>
    <s v="Them X"/>
    <s v="Electronics"/>
    <s v="Global Traders"/>
    <n v="75"/>
    <n v="64"/>
    <n v="14414.73"/>
    <n v="1081104.75"/>
    <s v="In Stock"/>
    <s v="No"/>
    <n v="0"/>
  </r>
  <r>
    <s v="P1094"/>
    <s v="Cup Pro"/>
    <s v="Groceries"/>
    <s v="QuickStock"/>
    <n v="114"/>
    <n v="55"/>
    <n v="10877.35"/>
    <n v="1240017.8999999999"/>
    <x v="77"/>
    <d v="2025-09-19T00:00:00"/>
    <s v="Actv"/>
    <s v="Mumbai Store"/>
    <s v="Cup Pro"/>
    <s v="Groceries"/>
    <s v="Quickstock"/>
    <s v="Cup Pro"/>
    <s v="Groceries"/>
    <s v="Quickstock"/>
    <n v="114"/>
    <n v="55"/>
    <n v="10877.35"/>
    <n v="1240017.9000000001"/>
    <s v="In Stock"/>
    <s v="No"/>
    <n v="0"/>
  </r>
  <r>
    <s v="P3116"/>
    <s v="Mother Mini"/>
    <s v="Groceries"/>
    <s v="QuickStock"/>
    <n v="147"/>
    <n v="30"/>
    <n v="19183.54"/>
    <n v="2819980.38"/>
    <x v="23"/>
    <d v="2025-07-23T00:00:00"/>
    <s v="discon"/>
    <s v="Online"/>
    <s v="Mother Mini"/>
    <s v="Groceries"/>
    <s v="Quickstock"/>
    <s v="Mother Mini"/>
    <s v="Groceries"/>
    <s v="Quickstock"/>
    <n v="147"/>
    <n v="30"/>
    <n v="19183.54"/>
    <n v="2819980.3800000004"/>
    <s v="In Stock"/>
    <s v="No"/>
    <n v="0"/>
  </r>
  <r>
    <s v="P7166"/>
    <s v="Must Max"/>
    <s v="Clothing"/>
    <s v="RetailMart Inc"/>
    <n v="46"/>
    <n v="65"/>
    <n v="12318.26"/>
    <n v="566639.96"/>
    <x v="24"/>
    <d v="2025-09-24T00:00:00"/>
    <m/>
    <s v="Mumbai Store"/>
    <s v="Must Max"/>
    <s v="Clothing"/>
    <s v="Retailmart Inc"/>
    <s v="Must Max"/>
    <s v="Clothing"/>
    <s v="Retailmart Inc"/>
    <n v="46"/>
    <n v="65"/>
    <n v="12318.26"/>
    <n v="566639.96"/>
    <s v="Low Stock"/>
    <s v="Yes"/>
    <n v="1"/>
  </r>
  <r>
    <s v="P8783"/>
    <s v="Marriage Mini"/>
    <s v="Electronics"/>
    <s v="Omni Suppliers"/>
    <n v="189"/>
    <n v="79"/>
    <n v="11879.61"/>
    <n v="2245246.29"/>
    <x v="98"/>
    <d v="2025-09-09T00:00:00"/>
    <s v="active"/>
    <s v="Ahmedabad Branch"/>
    <s v="Marriage Mini"/>
    <s v="Electronics"/>
    <s v="Omni Suppliers"/>
    <s v="Marriage Mini"/>
    <s v="Electronics"/>
    <s v="Omni Suppliers"/>
    <n v="189"/>
    <n v="79"/>
    <n v="11879.61"/>
    <n v="2245246.29"/>
    <s v="In Stock"/>
    <s v="No"/>
    <n v="0"/>
  </r>
  <r>
    <s v="P8147"/>
    <s v="Go X"/>
    <s v="Clothing"/>
    <s v="QuickStock"/>
    <n v="99"/>
    <n v="87"/>
    <n v="15812.19"/>
    <n v="1565406.81"/>
    <x v="104"/>
    <d v="2025-08-28T00:00:00"/>
    <s v="Actv"/>
    <s v="Online"/>
    <s v="Go X"/>
    <s v="Clothing"/>
    <s v="Quickstock"/>
    <s v="Go X"/>
    <s v="Clothing"/>
    <s v="Quickstock"/>
    <n v="99"/>
    <n v="87"/>
    <n v="15812.19"/>
    <n v="1565406.81"/>
    <s v="In Stock"/>
    <s v="No"/>
    <n v="0"/>
  </r>
  <r>
    <s v="P4876"/>
    <s v="None Lite"/>
    <s v="Groceries"/>
    <s v="Omni Suppliers"/>
    <n v="71"/>
    <n v="50"/>
    <n v="12153.97"/>
    <n v="862931.87"/>
    <x v="133"/>
    <d v="2025-08-15T00:00:00"/>
    <s v="active"/>
    <s v="Online"/>
    <s v="None Lite"/>
    <s v="Groceries"/>
    <s v="Omni Suppliers"/>
    <s v="None Lite"/>
    <s v="Groceries"/>
    <s v="Omni Suppliers"/>
    <n v="71"/>
    <n v="50"/>
    <n v="12153.97"/>
    <n v="862931.87"/>
    <s v="In Stock"/>
    <s v="No"/>
    <n v="0"/>
  </r>
  <r>
    <s v="P6109"/>
    <s v="Store Plus"/>
    <s v="Groceries"/>
    <s v="QuickStock"/>
    <n v="50"/>
    <n v="48"/>
    <n v="2129.73"/>
    <n v="106486.5"/>
    <x v="134"/>
    <d v="2025-09-09T00:00:00"/>
    <s v="active"/>
    <s v="Mumbai Store"/>
    <s v="Store Plus"/>
    <s v="Groceries"/>
    <s v="Quickstock"/>
    <s v="Store Plus"/>
    <s v="Groceries"/>
    <s v="Quickstock"/>
    <n v="50"/>
    <n v="48"/>
    <n v="2129.73"/>
    <n v="106486.5"/>
    <s v="In Stock"/>
    <s v="No"/>
    <n v="0"/>
  </r>
  <r>
    <s v="P4368"/>
    <s v="Better Pro"/>
    <s v="Clothing"/>
    <s v="QuickStock"/>
    <n v="10"/>
    <n v="42"/>
    <n v="2500.08"/>
    <n v="25000.799999999999"/>
    <x v="90"/>
    <d v="2025-09-25T00:00:00"/>
    <s v="discontinued"/>
    <s v="Pune Store"/>
    <s v="Better Pro"/>
    <s v="Clothing"/>
    <s v="Quickstock"/>
    <s v="Better Pro"/>
    <s v="Clothing"/>
    <s v="Quickstock"/>
    <n v="10"/>
    <n v="42"/>
    <n v="2500.08"/>
    <n v="25000.799999999999"/>
    <s v="Low Stock"/>
    <s v="Yes"/>
    <n v="1"/>
  </r>
  <r>
    <s v="P3872"/>
    <s v="Quality Pro"/>
    <s v="Groceries"/>
    <s v="Omni Suppliers"/>
    <n v="0"/>
    <n v="82"/>
    <n v="6263.31"/>
    <n v="0"/>
    <x v="135"/>
    <d v="2025-09-26T00:00:00"/>
    <s v="active"/>
    <s v="Pune Store"/>
    <s v="Quality Pro"/>
    <s v="Groceries"/>
    <s v="Omni Suppliers"/>
    <s v="Quality Pro"/>
    <s v="Groceries"/>
    <s v="Omni Suppliers"/>
    <n v="0"/>
    <n v="82"/>
    <n v="6263.31"/>
    <n v="0"/>
    <s v="Out of Stock"/>
    <s v="Yes"/>
    <n v="1"/>
  </r>
  <r>
    <s v="P7514"/>
    <s v="Green Plus"/>
    <s v="Electronics"/>
    <s v="QuickStock"/>
    <n v="167"/>
    <n v="34"/>
    <n v="8010.1"/>
    <n v="1337686.7"/>
    <x v="136"/>
    <d v="2025-09-09T00:00:00"/>
    <s v="active"/>
    <s v="Online"/>
    <s v="Green Plus"/>
    <s v="Electronics"/>
    <s v="Quickstock"/>
    <s v="Green Plus"/>
    <s v="Electronics"/>
    <s v="Quickstock"/>
    <n v="167"/>
    <n v="34"/>
    <n v="8010.1"/>
    <n v="1337686.7"/>
    <s v="In Stock"/>
    <s v="No"/>
    <n v="0"/>
  </r>
  <r>
    <s v="P8112"/>
    <s v="Painting Pro"/>
    <s v="Groceries"/>
    <s v="ABC Pvt Ltd"/>
    <n v="52"/>
    <n v="28"/>
    <n v="4151.32"/>
    <n v="215868.64"/>
    <x v="137"/>
    <d v="2025-09-25T00:00:00"/>
    <s v="discontinued"/>
    <s v="Online"/>
    <s v="Painting Pro"/>
    <s v="Groceries"/>
    <s v="Abc Pvt Ltd"/>
    <s v="Painting Pro"/>
    <s v="Groceries"/>
    <s v="Abc Pvt Ltd"/>
    <n v="52"/>
    <n v="28"/>
    <n v="4151.32"/>
    <n v="215868.63999999998"/>
    <s v="In Stock"/>
    <s v="No"/>
    <n v="0"/>
  </r>
  <r>
    <s v="P7456"/>
    <s v="phone mini"/>
    <s v="Furniture"/>
    <m/>
    <n v="116"/>
    <m/>
    <n v="6703.31"/>
    <n v="777583.96000000008"/>
    <x v="18"/>
    <d v="2025-09-06T00:00:00"/>
    <s v="discon"/>
    <s v="Delhi Warehouse"/>
    <s v="Phone Mini"/>
    <s v="Furniture"/>
    <s v=""/>
    <s v="Phone Mini"/>
    <s v="Furniture"/>
    <s v="Others"/>
    <n v="116"/>
    <n v="0"/>
    <n v="6703.31"/>
    <n v="777583.96000000008"/>
    <s v="In Stock"/>
    <s v="No"/>
    <n v="0"/>
  </r>
  <r>
    <s v="P9766"/>
    <s v="Focus X"/>
    <s v="Electronics"/>
    <s v="ABC Pvt Ltd"/>
    <n v="24"/>
    <n v="94"/>
    <n v="18463.060000000001"/>
    <n v="443113.44000000012"/>
    <x v="120"/>
    <d v="2025-07-28T00:00:00"/>
    <s v="active"/>
    <s v="Ahmedabad Branch"/>
    <s v="Focus X"/>
    <s v="Electronics"/>
    <s v="Abc Pvt Ltd"/>
    <s v="Focus X"/>
    <s v="Electronics"/>
    <s v="Abc Pvt Ltd"/>
    <n v="24"/>
    <n v="94"/>
    <n v="18463.060000000001"/>
    <n v="443113.44000000006"/>
    <s v="Low Stock"/>
    <s v="Yes"/>
    <n v="1"/>
  </r>
  <r>
    <s v="P9070"/>
    <s v="Appear Plus"/>
    <s v="Electronics"/>
    <s v="Global Traders"/>
    <n v="161"/>
    <n v="36"/>
    <n v="11762.01"/>
    <n v="1893683.61"/>
    <x v="20"/>
    <d v="2025-09-13T00:00:00"/>
    <s v="Inactive"/>
    <s v="Mumbai Store"/>
    <s v="Appear Plus"/>
    <s v="Electronics"/>
    <s v="Global Traders"/>
    <s v="Appear Plus"/>
    <s v="Electronics"/>
    <s v="Global Traders"/>
    <n v="161"/>
    <n v="36"/>
    <n v="11762.01"/>
    <n v="1893683.61"/>
    <s v="In Stock"/>
    <s v="No"/>
    <n v="0"/>
  </r>
  <r>
    <s v="P5971"/>
    <s v="Hotel Pro"/>
    <s v="Toys"/>
    <s v="QuickStock"/>
    <n v="178"/>
    <n v="73"/>
    <n v="3568.92"/>
    <n v="635267.76"/>
    <x v="29"/>
    <d v="2025-09-03T00:00:00"/>
    <s v="Inactive"/>
    <s v="Delhi Warehouse"/>
    <s v="Hotel Pro"/>
    <s v="Toys"/>
    <s v="Quickstock"/>
    <s v="Hotel Pro"/>
    <s v="Toys"/>
    <s v="Quickstock"/>
    <n v="178"/>
    <n v="73"/>
    <n v="3568.92"/>
    <n v="635267.76"/>
    <s v="In Stock"/>
    <s v="No"/>
    <n v="0"/>
  </r>
  <r>
    <s v="P2990"/>
    <s v="Image Mini"/>
    <s v="Clothing"/>
    <s v="Omni Suppliers"/>
    <n v="179"/>
    <n v="89"/>
    <n v="725.89"/>
    <n v="129934.31"/>
    <x v="121"/>
    <d v="2025-10-06T00:00:00"/>
    <s v="discon"/>
    <s v="Online"/>
    <s v="Image Mini"/>
    <s v="Clothing"/>
    <s v="Omni Suppliers"/>
    <s v="Image Mini"/>
    <s v="Clothing"/>
    <s v="Omni Suppliers"/>
    <n v="179"/>
    <n v="89"/>
    <n v="725.89"/>
    <n v="129934.31"/>
    <s v="In Stock"/>
    <s v="No"/>
    <n v="0"/>
  </r>
  <r>
    <s v="P7320"/>
    <s v="Increase Lite"/>
    <s v="Groceries"/>
    <s v="Global Traders"/>
    <n v="28"/>
    <n v="82"/>
    <n v="5587.86"/>
    <n v="156460.07999999999"/>
    <x v="51"/>
    <d v="2025-08-02T00:00:00"/>
    <s v="Inactive"/>
    <s v="Online"/>
    <s v="Increase Lite"/>
    <s v="Groceries"/>
    <s v="Global Traders"/>
    <s v="Increase Lite"/>
    <s v="Groceries"/>
    <s v="Global Traders"/>
    <n v="28"/>
    <n v="82"/>
    <n v="5587.86"/>
    <n v="156460.07999999999"/>
    <s v="Low Stock"/>
    <s v="Yes"/>
    <n v="1"/>
  </r>
  <r>
    <s v="P3713"/>
    <s v="politics x"/>
    <s v="Toys"/>
    <s v="ABC Pvt Ltd"/>
    <n v="155"/>
    <n v="68"/>
    <n v="3601.82"/>
    <n v="558282.1"/>
    <x v="138"/>
    <d v="2025-10-07T00:00:00"/>
    <m/>
    <s v="Ahmedabad Branch"/>
    <s v="Politics X"/>
    <s v="Toys"/>
    <s v="Abc Pvt Ltd"/>
    <s v="Politics X"/>
    <s v="Toys"/>
    <s v="Abc Pvt Ltd"/>
    <n v="155"/>
    <n v="68"/>
    <n v="3601.82"/>
    <n v="558282.1"/>
    <s v="In Stock"/>
    <s v="No"/>
    <n v="0"/>
  </r>
  <r>
    <s v="P4432"/>
    <s v="Catch X"/>
    <s v="Toys"/>
    <s v="ABC Pvt Ltd"/>
    <n v="176"/>
    <n v="39"/>
    <n v="8321.75"/>
    <n v="1464628"/>
    <x v="99"/>
    <d v="2025-09-20T00:00:00"/>
    <s v="discontinued"/>
    <s v="Online"/>
    <s v="Catch X"/>
    <s v="Toys"/>
    <s v="Abc Pvt Ltd"/>
    <s v="Catch X"/>
    <s v="Toys"/>
    <s v="Abc Pvt Ltd"/>
    <n v="176"/>
    <n v="39"/>
    <n v="8321.75"/>
    <n v="1464628"/>
    <s v="In Stock"/>
    <s v="No"/>
    <n v="0"/>
  </r>
  <r>
    <s v="P6182"/>
    <s v="Lawyer Pro"/>
    <s v="Clothing"/>
    <s v="QuickStock"/>
    <n v="188"/>
    <n v="68"/>
    <n v="6026.94"/>
    <n v="1133064.72"/>
    <x v="90"/>
    <d v="2025-09-22T00:00:00"/>
    <s v="active"/>
    <s v="Ahmedabad Branch"/>
    <s v="Lawyer Pro"/>
    <s v="Clothing"/>
    <s v="Quickstock"/>
    <s v="Lawyer Pro"/>
    <s v="Clothing"/>
    <s v="Quickstock"/>
    <n v="188"/>
    <n v="68"/>
    <n v="6026.94"/>
    <n v="1133064.72"/>
    <s v="In Stock"/>
    <s v="No"/>
    <n v="0"/>
  </r>
  <r>
    <s v="P2759"/>
    <s v="Player Pro"/>
    <s v="Groceries"/>
    <s v="Omni Suppliers"/>
    <n v="140"/>
    <n v="70"/>
    <n v="4237.62"/>
    <n v="593266.79999999993"/>
    <x v="108"/>
    <d v="2025-09-15T00:00:00"/>
    <s v="Actv"/>
    <s v="Delhi Warehouse"/>
    <s v="Player Pro"/>
    <s v="Groceries"/>
    <s v="Omni Suppliers"/>
    <s v="Player Pro"/>
    <s v="Groceries"/>
    <s v="Omni Suppliers"/>
    <n v="140"/>
    <n v="70"/>
    <n v="4237.62"/>
    <n v="593266.79999999993"/>
    <s v="In Stock"/>
    <s v="No"/>
    <n v="0"/>
  </r>
  <r>
    <s v="P9914"/>
    <s v="Health Lite"/>
    <s v="Groceries"/>
    <s v="Omni Suppliers"/>
    <n v="61"/>
    <n v="51"/>
    <n v="9391.2199999999993"/>
    <n v="572864.41999999993"/>
    <x v="139"/>
    <d v="2025-08-28T00:00:00"/>
    <s v="active"/>
    <s v="Mumbai Store"/>
    <s v="Health Lite"/>
    <s v="Groceries"/>
    <s v="Omni Suppliers"/>
    <s v="Health Lite"/>
    <s v="Groceries"/>
    <s v="Omni Suppliers"/>
    <n v="61"/>
    <n v="51"/>
    <n v="9391.2199999999993"/>
    <n v="572864.41999999993"/>
    <s v="In Stock"/>
    <s v="No"/>
    <n v="0"/>
  </r>
  <r>
    <s v="P5524"/>
    <s v="Baby X"/>
    <s v="Furniture"/>
    <s v="ABC Pvt Ltd"/>
    <n v="29"/>
    <n v="35"/>
    <n v="11318.58"/>
    <n v="328238.82"/>
    <x v="140"/>
    <d v="2025-08-04T00:00:00"/>
    <m/>
    <s v="Pune Store"/>
    <s v="Baby X"/>
    <s v="Furniture"/>
    <s v="Abc Pvt Ltd"/>
    <s v="Baby X"/>
    <s v="Furniture"/>
    <s v="Abc Pvt Ltd"/>
    <n v="29"/>
    <n v="35"/>
    <n v="11318.58"/>
    <n v="328238.82"/>
    <s v="Low Stock"/>
    <s v="Yes"/>
    <n v="1"/>
  </r>
  <r>
    <s v="P3065"/>
    <s v="Letter Mini"/>
    <s v="Clothing"/>
    <s v="ABC Pvt Ltd"/>
    <n v="0"/>
    <n v="97"/>
    <n v="14295.48"/>
    <n v="0"/>
    <x v="119"/>
    <d v="2025-10-05T00:00:00"/>
    <m/>
    <s v="Mumbai Store"/>
    <s v="Letter Mini"/>
    <s v="Clothing"/>
    <s v="Abc Pvt Ltd"/>
    <s v="Letter Mini"/>
    <s v="Clothing"/>
    <s v="Abc Pvt Ltd"/>
    <n v="0"/>
    <n v="97"/>
    <n v="14295.48"/>
    <n v="0"/>
    <s v="Out of Stock"/>
    <s v="Yes"/>
    <n v="1"/>
  </r>
  <r>
    <s v="P7645"/>
    <s v="Hand X"/>
    <s v="Toys"/>
    <s v="Omni Suppliers"/>
    <n v="112"/>
    <n v="57"/>
    <n v="15318.86"/>
    <n v="1715712.32"/>
    <x v="40"/>
    <d v="2025-07-21T00:00:00"/>
    <s v="discontinued"/>
    <s v="Pune Store"/>
    <s v="Hand X"/>
    <s v="Toys"/>
    <s v="Omni Suppliers"/>
    <s v="Hand X"/>
    <s v="Toys"/>
    <s v="Omni Suppliers"/>
    <n v="112"/>
    <n v="57"/>
    <n v="15318.86"/>
    <n v="1715712.32"/>
    <s v="In Stock"/>
    <s v="No"/>
    <n v="0"/>
  </r>
  <r>
    <s v="P7016"/>
    <s v="Way X"/>
    <s v="Clothing"/>
    <s v="Omni Suppliers"/>
    <n v="7"/>
    <n v="48"/>
    <n v="1556.29"/>
    <n v="10894.03"/>
    <x v="10"/>
    <d v="2025-09-24T00:00:00"/>
    <s v="discontinued"/>
    <s v="Mumbai Store"/>
    <s v="Way X"/>
    <s v="Clothing"/>
    <s v="Omni Suppliers"/>
    <s v="Way X"/>
    <s v="Clothing"/>
    <s v="Omni Suppliers"/>
    <n v="7"/>
    <n v="48"/>
    <n v="1556.29"/>
    <n v="10894.029999999999"/>
    <s v="Low Stock"/>
    <s v="Yes"/>
    <n v="1"/>
  </r>
  <r>
    <s v="P5873"/>
    <s v="Site Max"/>
    <s v="Groceries"/>
    <s v="Omni Suppliers"/>
    <n v="109"/>
    <n v="53"/>
    <n v="8204.25"/>
    <n v="894263.25"/>
    <x v="9"/>
    <d v="2025-08-06T00:00:00"/>
    <s v="discon"/>
    <s v="Online"/>
    <s v="Site Max"/>
    <s v="Groceries"/>
    <s v="Omni Suppliers"/>
    <s v="Site Max"/>
    <s v="Groceries"/>
    <s v="Omni Suppliers"/>
    <n v="109"/>
    <n v="53"/>
    <n v="8204.25"/>
    <n v="894263.25"/>
    <s v="In Stock"/>
    <s v="No"/>
    <n v="0"/>
  </r>
  <r>
    <s v="P1054"/>
    <s v="Almost Pro"/>
    <s v="Clothing"/>
    <s v="ABC Pvt Ltd"/>
    <n v="31"/>
    <n v="69"/>
    <n v="17346.53"/>
    <n v="537742.42999999993"/>
    <x v="141"/>
    <d v="2025-09-04T00:00:00"/>
    <s v="Inactive"/>
    <s v="Online"/>
    <s v="Almost Pro"/>
    <s v="Clothing"/>
    <s v="Abc Pvt Ltd"/>
    <s v="Almost Pro"/>
    <s v="Clothing"/>
    <s v="Abc Pvt Ltd"/>
    <n v="31"/>
    <n v="69"/>
    <n v="17346.53"/>
    <n v="537742.42999999993"/>
    <s v="Low Stock"/>
    <s v="Yes"/>
    <n v="1"/>
  </r>
  <r>
    <s v="P1832"/>
    <s v="Herself Pro"/>
    <s v="Clothing"/>
    <s v="ABC Pvt Ltd"/>
    <n v="56"/>
    <n v="86"/>
    <n v="4659.9399999999996"/>
    <n v="260956.64"/>
    <x v="142"/>
    <d v="2025-09-22T00:00:00"/>
    <s v="active"/>
    <s v="Mumbai Store"/>
    <s v="Herself Pro"/>
    <s v="Clothing"/>
    <s v="Abc Pvt Ltd"/>
    <s v="Herself Pro"/>
    <s v="Clothing"/>
    <s v="Abc Pvt Ltd"/>
    <n v="56"/>
    <n v="86"/>
    <n v="4659.9399999999996"/>
    <n v="260956.63999999998"/>
    <s v="Low Stock"/>
    <s v="Yes"/>
    <n v="1"/>
  </r>
  <r>
    <s v="P9519"/>
    <s v="Floor X"/>
    <s v="Furniture"/>
    <s v="ABC Pvt Ltd"/>
    <n v="53"/>
    <n v="86"/>
    <n v="17754.84"/>
    <n v="941006.52"/>
    <x v="74"/>
    <d v="2025-10-03T00:00:00"/>
    <s v="Inactive"/>
    <s v="Delhi Warehouse"/>
    <s v="Floor X"/>
    <s v="Furniture"/>
    <s v="Abc Pvt Ltd"/>
    <s v="Floor X"/>
    <s v="Furniture"/>
    <s v="Abc Pvt Ltd"/>
    <n v="53"/>
    <n v="86"/>
    <n v="17754.84"/>
    <n v="941006.52"/>
    <s v="Low Stock"/>
    <s v="Yes"/>
    <n v="1"/>
  </r>
  <r>
    <s v="P4675"/>
    <s v="Word Mini"/>
    <s v="Clothing"/>
    <s v="QuickStock"/>
    <n v="7"/>
    <n v="53"/>
    <n v="16116.03"/>
    <n v="112812.21"/>
    <x v="66"/>
    <d v="2025-08-10T00:00:00"/>
    <s v="Actv"/>
    <s v="Online"/>
    <s v="Word Mini"/>
    <s v="Clothing"/>
    <s v="Quickstock"/>
    <s v="Word Mini"/>
    <s v="Clothing"/>
    <s v="Quickstock"/>
    <n v="7"/>
    <n v="53"/>
    <n v="16116.03"/>
    <n v="112812.21"/>
    <s v="Low Stock"/>
    <s v="Yes"/>
    <n v="1"/>
  </r>
  <r>
    <s v="P6207"/>
    <s v="If Max"/>
    <s v="Electronics"/>
    <s v="RetailMart Inc"/>
    <n v="77"/>
    <n v="51"/>
    <n v="17121.14"/>
    <n v="1318327.78"/>
    <x v="51"/>
    <d v="2025-07-21T00:00:00"/>
    <m/>
    <s v="Mumbai Store"/>
    <s v="If Max"/>
    <s v="Electronics"/>
    <s v="Retailmart Inc"/>
    <s v="If Max"/>
    <s v="Electronics"/>
    <s v="Retailmart Inc"/>
    <n v="77"/>
    <n v="51"/>
    <n v="17121.14"/>
    <n v="1318327.78"/>
    <s v="In Stock"/>
    <s v="No"/>
    <n v="0"/>
  </r>
  <r>
    <s v="P3538"/>
    <s v="pay plus"/>
    <s v="Groceries"/>
    <s v="Global Traders"/>
    <n v="143"/>
    <n v="87"/>
    <n v="18890.97"/>
    <n v="2701408.71"/>
    <x v="140"/>
    <d v="2025-07-16T00:00:00"/>
    <m/>
    <s v="Mumbai Store"/>
    <s v="Pay Plus"/>
    <s v="Groceries"/>
    <s v="Global Traders"/>
    <s v="Pay Plus"/>
    <s v="Groceries"/>
    <s v="Global Traders"/>
    <n v="143"/>
    <n v="87"/>
    <n v="18890.97"/>
    <n v="2701408.71"/>
    <s v="In Stock"/>
    <s v="No"/>
    <n v="0"/>
  </r>
  <r>
    <s v="P7612"/>
    <s v="Country Lite"/>
    <s v="Electronics"/>
    <s v="Global Traders"/>
    <m/>
    <n v="74"/>
    <n v="17931.900000000001"/>
    <m/>
    <x v="143"/>
    <d v="2025-07-24T00:00:00"/>
    <s v="discon"/>
    <s v="Online"/>
    <s v="Country Lite"/>
    <s v="Electronics"/>
    <s v="Global Traders"/>
    <s v="Country Lite"/>
    <s v="Electronics"/>
    <s v="Global Traders"/>
    <n v="0"/>
    <n v="74"/>
    <n v="17931.900000000001"/>
    <n v="0"/>
    <s v="Out of Stock"/>
    <s v="Yes"/>
    <n v="1"/>
  </r>
  <r>
    <s v="P7150"/>
    <s v="Set Pro"/>
    <s v="Furniture"/>
    <s v="Global Traders"/>
    <n v="73"/>
    <n v="26"/>
    <n v="14731.3"/>
    <n v="1075384.8999999999"/>
    <x v="144"/>
    <d v="2025-08-27T00:00:00"/>
    <s v="Actv"/>
    <s v="Pune Store"/>
    <s v="Set Pro"/>
    <s v="Furniture"/>
    <s v="Global Traders"/>
    <s v="Set Pro"/>
    <s v="Furniture"/>
    <s v="Global Traders"/>
    <n v="73"/>
    <n v="26"/>
    <n v="14731.3"/>
    <n v="1075384.8999999999"/>
    <s v="In Stock"/>
    <s v="No"/>
    <n v="0"/>
  </r>
  <r>
    <s v="P5242"/>
    <s v="under pro"/>
    <s v="Clothing"/>
    <s v="ABC Pvt Ltd"/>
    <n v="111"/>
    <n v="38"/>
    <n v="11681.68"/>
    <n v="1296666.48"/>
    <x v="113"/>
    <d v="2025-08-14T00:00:00"/>
    <s v="active"/>
    <s v="Mumbai Store"/>
    <s v="Under Pro"/>
    <s v="Clothing"/>
    <s v="Abc Pvt Ltd"/>
    <s v="Under Pro"/>
    <s v="Clothing"/>
    <s v="Abc Pvt Ltd"/>
    <n v="111"/>
    <n v="38"/>
    <n v="11681.68"/>
    <n v="1296666.48"/>
    <s v="In Stock"/>
    <s v="No"/>
    <n v="0"/>
  </r>
  <r>
    <s v="P5177"/>
    <s v="Yet X"/>
    <s v="Electronics"/>
    <s v="ABC Pvt Ltd"/>
    <n v="1"/>
    <n v="20"/>
    <n v="16358"/>
    <n v="16358"/>
    <x v="40"/>
    <d v="2025-08-14T00:00:00"/>
    <s v="Inactive"/>
    <s v="Online"/>
    <s v="Yet X"/>
    <s v="Electronics"/>
    <s v="Abc Pvt Ltd"/>
    <s v="Yet X"/>
    <s v="Electronics"/>
    <s v="Abc Pvt Ltd"/>
    <n v="1"/>
    <n v="20"/>
    <n v="16358"/>
    <n v="16358"/>
    <s v="Low Stock"/>
    <s v="Yes"/>
    <n v="1"/>
  </r>
  <r>
    <s v="P7035"/>
    <s v="Contain X"/>
    <s v="Furniture"/>
    <s v="Omni Suppliers"/>
    <n v="10"/>
    <n v="21"/>
    <n v="7293.03"/>
    <n v="72930.3"/>
    <x v="81"/>
    <d v="2025-07-28T00:00:00"/>
    <s v="active"/>
    <s v="Delhi Warehouse"/>
    <s v="Contain X"/>
    <s v="Furniture"/>
    <s v="Omni Suppliers"/>
    <s v="Contain X"/>
    <s v="Furniture"/>
    <s v="Omni Suppliers"/>
    <n v="10"/>
    <n v="21"/>
    <n v="7293.03"/>
    <n v="72930.3"/>
    <s v="Low Stock"/>
    <s v="Yes"/>
    <n v="1"/>
  </r>
  <r>
    <s v="P5491"/>
    <s v="Form Max"/>
    <s v="Electronics"/>
    <s v="RetailMart Inc"/>
    <n v="19"/>
    <n v="24"/>
    <n v="6936.58"/>
    <n v="131795.01999999999"/>
    <x v="18"/>
    <d v="2025-08-03T00:00:00"/>
    <s v="discon"/>
    <s v="Online"/>
    <s v="Form Max"/>
    <s v="Electronics"/>
    <s v="Retailmart Inc"/>
    <s v="Form Max"/>
    <s v="Electronics"/>
    <s v="Retailmart Inc"/>
    <n v="19"/>
    <n v="24"/>
    <n v="6936.58"/>
    <n v="131795.01999999999"/>
    <s v="Low Stock"/>
    <s v="Yes"/>
    <n v="1"/>
  </r>
  <r>
    <s v="P2279"/>
    <s v="Take Pro"/>
    <s v="Clothing"/>
    <s v="Global Traders"/>
    <n v="136"/>
    <n v="72"/>
    <n v="5924.59"/>
    <n v="805744.24"/>
    <x v="145"/>
    <d v="2025-10-11T00:00:00"/>
    <s v="discontinued"/>
    <s v="Delhi Warehouse"/>
    <s v="Take Pro"/>
    <s v="Clothing"/>
    <s v="Global Traders"/>
    <s v="Take Pro"/>
    <s v="Clothing"/>
    <s v="Global Traders"/>
    <n v="136"/>
    <n v="72"/>
    <n v="5924.59"/>
    <n v="805744.24"/>
    <s v="In Stock"/>
    <s v="No"/>
    <n v="0"/>
  </r>
  <r>
    <s v="P6619"/>
    <s v="Think Lite"/>
    <s v="Toys"/>
    <m/>
    <n v="85"/>
    <n v="43"/>
    <n v="2329.0500000000002"/>
    <n v="197969.25"/>
    <x v="146"/>
    <d v="2025-07-31T00:00:00"/>
    <s v="Actv"/>
    <s v="Ahmedabad Branch"/>
    <s v="Think Lite"/>
    <s v="Toys"/>
    <s v=""/>
    <s v="Think Lite"/>
    <s v="Toys"/>
    <s v="Others"/>
    <n v="85"/>
    <n v="43"/>
    <n v="2329.0500000000002"/>
    <n v="197969.25000000003"/>
    <s v="In Stock"/>
    <s v="No"/>
    <n v="0"/>
  </r>
  <r>
    <s v="P3679"/>
    <s v="Card Max"/>
    <s v="Clothing"/>
    <s v="RetailMart Inc"/>
    <m/>
    <n v="33"/>
    <n v="14846.65"/>
    <m/>
    <x v="113"/>
    <d v="2025-07-14T00:00:00"/>
    <s v="discon"/>
    <s v="Online"/>
    <s v="Card Max"/>
    <s v="Clothing"/>
    <s v="Retailmart Inc"/>
    <s v="Card Max"/>
    <s v="Clothing"/>
    <s v="Retailmart Inc"/>
    <n v="0"/>
    <n v="33"/>
    <n v="14846.65"/>
    <n v="0"/>
    <s v="Out of Stock"/>
    <s v="Yes"/>
    <n v="1"/>
  </r>
  <r>
    <s v="P3541"/>
    <s v="marriage lite"/>
    <s v="Furniture"/>
    <s v="ABC Pvt Ltd"/>
    <n v="3"/>
    <n v="45"/>
    <n v="10537.52"/>
    <n v="31612.560000000001"/>
    <x v="15"/>
    <d v="2025-08-15T00:00:00"/>
    <s v="discon"/>
    <s v="Pune Store"/>
    <s v="Marriage Lite"/>
    <s v="Furniture"/>
    <s v="Abc Pvt Ltd"/>
    <s v="Marriage Lite"/>
    <s v="Furniture"/>
    <s v="Abc Pvt Ltd"/>
    <n v="3"/>
    <n v="45"/>
    <n v="10537.52"/>
    <n v="31612.560000000001"/>
    <s v="Low Stock"/>
    <s v="Yes"/>
    <n v="1"/>
  </r>
  <r>
    <s v="P6475"/>
    <s v="Relationship Mini"/>
    <s v="Groceries"/>
    <m/>
    <n v="40"/>
    <n v="57"/>
    <n v="1390.15"/>
    <n v="55606"/>
    <x v="63"/>
    <d v="2025-08-12T00:00:00"/>
    <s v="Inactive"/>
    <s v="Mumbai Store"/>
    <s v="Relationship Mini"/>
    <s v="Groceries"/>
    <s v=""/>
    <s v="Relationship Mini"/>
    <s v="Groceries"/>
    <s v="Others"/>
    <n v="40"/>
    <n v="57"/>
    <n v="1390.15"/>
    <n v="55606"/>
    <s v="Low Stock"/>
    <s v="Yes"/>
    <n v="1"/>
  </r>
  <r>
    <s v="P6796"/>
    <s v="Report Mini"/>
    <s v="Clothing"/>
    <s v="Global Traders"/>
    <n v="152"/>
    <n v="95"/>
    <n v="4168.1000000000004"/>
    <n v="633551.20000000007"/>
    <x v="72"/>
    <d v="2025-08-11T00:00:00"/>
    <m/>
    <s v="Mumbai Store"/>
    <s v="Report Mini"/>
    <s v="Clothing"/>
    <s v="Global Traders"/>
    <s v="Report Mini"/>
    <s v="Clothing"/>
    <s v="Global Traders"/>
    <n v="152"/>
    <n v="95"/>
    <n v="4168.1000000000004"/>
    <n v="633551.20000000007"/>
    <s v="In Stock"/>
    <s v="No"/>
    <n v="0"/>
  </r>
  <r>
    <s v="P9041"/>
    <s v="Capital Plus"/>
    <s v="Groceries"/>
    <s v="Omni Suppliers"/>
    <n v="85"/>
    <n v="46"/>
    <n v="18005.37"/>
    <n v="1530456.45"/>
    <x v="50"/>
    <d v="2025-08-22T00:00:00"/>
    <s v="discon"/>
    <s v="Pune Store"/>
    <s v="Capital Plus"/>
    <s v="Groceries"/>
    <s v="Omni Suppliers"/>
    <s v="Capital Plus"/>
    <s v="Groceries"/>
    <s v="Omni Suppliers"/>
    <n v="85"/>
    <n v="46"/>
    <n v="18005.37"/>
    <n v="1530456.45"/>
    <s v="In Stock"/>
    <s v="No"/>
    <n v="0"/>
  </r>
  <r>
    <s v="P1645"/>
    <s v="see plus"/>
    <s v="Groceries"/>
    <s v="Omni Suppliers"/>
    <n v="167"/>
    <n v="31"/>
    <n v="12680.31"/>
    <n v="2117611.77"/>
    <x v="11"/>
    <d v="2025-09-10T00:00:00"/>
    <s v="active"/>
    <s v="Delhi Warehouse"/>
    <s v="See Plus"/>
    <s v="Groceries"/>
    <s v="Omni Suppliers"/>
    <s v="See Plus"/>
    <s v="Groceries"/>
    <s v="Omni Suppliers"/>
    <n v="167"/>
    <n v="31"/>
    <n v="12680.31"/>
    <n v="2117611.77"/>
    <s v="In Stock"/>
    <s v="No"/>
    <n v="0"/>
  </r>
  <r>
    <s v="P9646"/>
    <s v="Form Plus"/>
    <s v="Toys"/>
    <s v="QuickStock"/>
    <n v="137"/>
    <n v="64"/>
    <n v="16770.23"/>
    <n v="2297521.5099999998"/>
    <x v="125"/>
    <d v="2025-08-23T00:00:00"/>
    <s v="active"/>
    <s v="Mumbai Store"/>
    <s v="Form Plus"/>
    <s v="Toys"/>
    <s v="Quickstock"/>
    <s v="Form Plus"/>
    <s v="Toys"/>
    <s v="Quickstock"/>
    <n v="137"/>
    <n v="64"/>
    <n v="16770.23"/>
    <n v="2297521.5099999998"/>
    <s v="In Stock"/>
    <s v="No"/>
    <n v="0"/>
  </r>
  <r>
    <s v="P4028"/>
    <s v="Movement Lite"/>
    <s v="Clothing"/>
    <m/>
    <n v="189"/>
    <n v="65"/>
    <n v="986.97"/>
    <n v="186537.33"/>
    <x v="118"/>
    <d v="2025-08-25T00:00:00"/>
    <s v="Actv"/>
    <s v="Pune Store"/>
    <s v="Movement Lite"/>
    <s v="Clothing"/>
    <s v=""/>
    <s v="Movement Lite"/>
    <s v="Clothing"/>
    <s v="Others"/>
    <n v="189"/>
    <n v="65"/>
    <n v="986.97"/>
    <n v="186537.33000000002"/>
    <s v="In Stock"/>
    <s v="No"/>
    <n v="0"/>
  </r>
  <r>
    <s v="P4067"/>
    <s v="improve mini"/>
    <s v="Furniture"/>
    <s v="Omni Suppliers"/>
    <n v="53"/>
    <n v="84"/>
    <n v="1701.83"/>
    <n v="90196.989999999991"/>
    <x v="119"/>
    <d v="2025-09-16T00:00:00"/>
    <m/>
    <s v="Mumbai Store"/>
    <s v="Improve Mini"/>
    <s v="Furniture"/>
    <s v="Omni Suppliers"/>
    <s v="Improve Mini"/>
    <s v="Furniture"/>
    <s v="Omni Suppliers"/>
    <n v="53"/>
    <n v="84"/>
    <n v="1701.83"/>
    <n v="90196.989999999991"/>
    <s v="Low Stock"/>
    <s v="Yes"/>
    <n v="1"/>
  </r>
  <r>
    <s v="P6490"/>
    <s v="Any Pro"/>
    <s v="Clothing"/>
    <s v="QuickStock"/>
    <n v="25"/>
    <n v="48"/>
    <n v="7816.45"/>
    <n v="195411.25"/>
    <x v="131"/>
    <d v="2025-08-02T00:00:00"/>
    <s v="Actv"/>
    <s v="Online"/>
    <s v="Any Pro"/>
    <s v="Clothing"/>
    <s v="Quickstock"/>
    <s v="Any Pro"/>
    <s v="Clothing"/>
    <s v="Quickstock"/>
    <n v="25"/>
    <n v="48"/>
    <n v="7816.45"/>
    <n v="195411.25"/>
    <s v="Low Stock"/>
    <s v="Yes"/>
    <n v="1"/>
  </r>
  <r>
    <s v="P6415"/>
    <s v="Stay Max"/>
    <s v="Electronics"/>
    <s v="QuickStock"/>
    <n v="10"/>
    <n v="55"/>
    <n v="14394.97"/>
    <n v="143949.70000000001"/>
    <x v="77"/>
    <d v="2025-09-27T00:00:00"/>
    <s v="active"/>
    <s v="Online"/>
    <s v="Stay Max"/>
    <s v="Electronics"/>
    <s v="Quickstock"/>
    <s v="Stay Max"/>
    <s v="Electronics"/>
    <s v="Quickstock"/>
    <n v="10"/>
    <n v="55"/>
    <n v="14394.97"/>
    <n v="143949.69999999998"/>
    <s v="Low Stock"/>
    <s v="Yes"/>
    <n v="1"/>
  </r>
  <r>
    <s v="P2333"/>
    <s v="Radio Plus"/>
    <s v="Furniture"/>
    <s v="ABC Pvt Ltd"/>
    <n v="97"/>
    <n v="74"/>
    <n v="13290.24"/>
    <n v="1289153.28"/>
    <x v="147"/>
    <d v="2025-10-08T00:00:00"/>
    <s v="active"/>
    <s v="Online"/>
    <s v="Radio Plus"/>
    <s v="Furniture"/>
    <s v="Abc Pvt Ltd"/>
    <s v="Radio Plus"/>
    <s v="Furniture"/>
    <s v="Abc Pvt Ltd"/>
    <n v="97"/>
    <n v="74"/>
    <n v="13290.24"/>
    <n v="1289153.28"/>
    <s v="In Stock"/>
    <s v="No"/>
    <n v="0"/>
  </r>
  <r>
    <s v="P5853"/>
    <s v="Technology X"/>
    <s v="Electronics"/>
    <s v="ABC Pvt Ltd"/>
    <n v="149"/>
    <n v="88"/>
    <n v="9700.91"/>
    <n v="1445435.59"/>
    <x v="116"/>
    <d v="2025-07-20T00:00:00"/>
    <m/>
    <s v="Online"/>
    <s v="Technology X"/>
    <s v="Electronics"/>
    <s v="Abc Pvt Ltd"/>
    <s v="Technology X"/>
    <s v="Electronics"/>
    <s v="Abc Pvt Ltd"/>
    <n v="149"/>
    <n v="88"/>
    <n v="9700.91"/>
    <n v="1445435.59"/>
    <s v="In Stock"/>
    <s v="No"/>
    <n v="0"/>
  </r>
  <r>
    <s v="P8715"/>
    <s v="Agent Plus"/>
    <s v="Electronics"/>
    <s v="ABC Pvt Ltd"/>
    <n v="147"/>
    <n v="81"/>
    <n v="19106.96"/>
    <n v="2808723.12"/>
    <x v="53"/>
    <d v="2025-08-12T00:00:00"/>
    <s v="active"/>
    <s v="Pune Store"/>
    <s v="Agent Plus"/>
    <s v="Electronics"/>
    <s v="Abc Pvt Ltd"/>
    <s v="Agent Plus"/>
    <s v="Electronics"/>
    <s v="Abc Pvt Ltd"/>
    <n v="147"/>
    <n v="81"/>
    <n v="19106.96"/>
    <n v="2808723.1199999996"/>
    <s v="In Stock"/>
    <s v="No"/>
    <n v="0"/>
  </r>
  <r>
    <s v="P7122"/>
    <s v="Task Plus"/>
    <s v="Furniture"/>
    <s v="ABC Pvt Ltd"/>
    <n v="153"/>
    <n v="85"/>
    <n v="2176.64"/>
    <n v="333025.91999999998"/>
    <x v="148"/>
    <d v="2025-07-17T00:00:00"/>
    <s v="active"/>
    <s v="Ahmedabad Branch"/>
    <s v="Task Plus"/>
    <s v="Furniture"/>
    <s v="Abc Pvt Ltd"/>
    <s v="Task Plus"/>
    <s v="Furniture"/>
    <s v="Abc Pvt Ltd"/>
    <n v="153"/>
    <n v="85"/>
    <n v="2176.64"/>
    <n v="333025.91999999998"/>
    <s v="In Stock"/>
    <s v="No"/>
    <n v="0"/>
  </r>
  <r>
    <s v="P3343"/>
    <s v="artist x"/>
    <s v="Furniture"/>
    <s v="RetailMart Inc"/>
    <n v="16"/>
    <n v="20"/>
    <n v="9935.0499999999993"/>
    <n v="158960.79999999999"/>
    <x v="20"/>
    <d v="2025-10-07T00:00:00"/>
    <s v="Inactive"/>
    <s v="Delhi Warehouse"/>
    <s v="Artist X"/>
    <s v="Furniture"/>
    <s v="Retailmart Inc"/>
    <s v="Artist X"/>
    <s v="Furniture"/>
    <s v="Retailmart Inc"/>
    <n v="16"/>
    <n v="20"/>
    <n v="9935.0499999999993"/>
    <n v="158960.79999999999"/>
    <s v="Low Stock"/>
    <s v="Yes"/>
    <n v="1"/>
  </r>
  <r>
    <s v="P2639"/>
    <s v="Floor Lite"/>
    <s v="Furniture"/>
    <s v="QuickStock"/>
    <n v="41"/>
    <n v="44"/>
    <n v="4965.72"/>
    <n v="203594.52"/>
    <x v="66"/>
    <d v="2025-08-08T00:00:00"/>
    <s v="discontinued"/>
    <s v="Ahmedabad Branch"/>
    <s v="Floor Lite"/>
    <s v="Furniture"/>
    <s v="Quickstock"/>
    <s v="Floor Lite"/>
    <s v="Furniture"/>
    <s v="Quickstock"/>
    <n v="41"/>
    <n v="44"/>
    <n v="4965.72"/>
    <n v="203594.52000000002"/>
    <s v="Low Stock"/>
    <s v="Yes"/>
    <n v="1"/>
  </r>
  <r>
    <s v="P2252"/>
    <s v="Improve Lite"/>
    <s v="Toys"/>
    <s v="Global Traders"/>
    <n v="107"/>
    <n v="63"/>
    <n v="19355.599999999999"/>
    <n v="2071049.2"/>
    <x v="57"/>
    <d v="2025-09-06T00:00:00"/>
    <s v="Actv"/>
    <s v="Pune Store"/>
    <s v="Improve Lite"/>
    <s v="Toys"/>
    <s v="Global Traders"/>
    <s v="Improve Lite"/>
    <s v="Toys"/>
    <s v="Global Traders"/>
    <n v="107"/>
    <n v="63"/>
    <n v="19355.599999999999"/>
    <n v="2071049.2"/>
    <s v="In Stock"/>
    <s v="No"/>
    <n v="0"/>
  </r>
  <r>
    <s v="P5197"/>
    <s v="Industry Mini"/>
    <s v="Groceries"/>
    <s v="RetailMart Inc"/>
    <n v="97"/>
    <m/>
    <n v="7251.43"/>
    <n v="703388.71000000008"/>
    <x v="73"/>
    <d v="2025-10-10T00:00:00"/>
    <s v="active"/>
    <s v="Mumbai Store"/>
    <s v="Industry Mini"/>
    <s v="Groceries"/>
    <s v="Retailmart Inc"/>
    <s v="Industry Mini"/>
    <s v="Groceries"/>
    <s v="Retailmart Inc"/>
    <n v="97"/>
    <n v="0"/>
    <n v="7251.43"/>
    <n v="703388.71000000008"/>
    <s v="In Stock"/>
    <s v="No"/>
    <n v="0"/>
  </r>
  <r>
    <s v="P5090"/>
    <s v="Cause Lite"/>
    <s v="Groceries"/>
    <s v="RetailMart Inc"/>
    <m/>
    <n v="80"/>
    <n v="15810.77"/>
    <m/>
    <x v="149"/>
    <d v="2025-09-26T00:00:00"/>
    <s v="Actv"/>
    <s v="Mumbai Store"/>
    <s v="Cause Lite"/>
    <s v="Groceries"/>
    <s v="Retailmart Inc"/>
    <s v="Cause Lite"/>
    <s v="Groceries"/>
    <s v="Retailmart Inc"/>
    <n v="0"/>
    <n v="80"/>
    <n v="15810.77"/>
    <n v="0"/>
    <s v="Out of Stock"/>
    <s v="Yes"/>
    <n v="1"/>
  </r>
  <r>
    <s v="P4640"/>
    <s v="Station Mini"/>
    <s v="Furniture"/>
    <s v="Global Traders"/>
    <n v="54"/>
    <n v="66"/>
    <n v="1779.77"/>
    <n v="96107.58"/>
    <x v="150"/>
    <d v="2025-09-14T00:00:00"/>
    <s v="active"/>
    <s v="Ahmedabad Branch"/>
    <s v="Station Mini"/>
    <s v="Furniture"/>
    <s v="Global Traders"/>
    <s v="Station Mini"/>
    <s v="Furniture"/>
    <s v="Global Traders"/>
    <n v="54"/>
    <n v="66"/>
    <n v="1779.77"/>
    <n v="96107.58"/>
    <s v="Low Stock"/>
    <s v="Yes"/>
    <n v="1"/>
  </r>
  <r>
    <s v="P9407"/>
    <s v="Research X"/>
    <s v="Toys"/>
    <s v="Omni Suppliers"/>
    <m/>
    <n v="27"/>
    <n v="12797.04"/>
    <m/>
    <x v="12"/>
    <d v="2025-08-12T00:00:00"/>
    <s v="Actv"/>
    <s v="Pune Store"/>
    <s v="Research X"/>
    <s v="Toys"/>
    <s v="Omni Suppliers"/>
    <s v="Research X"/>
    <s v="Toys"/>
    <s v="Omni Suppliers"/>
    <n v="0"/>
    <n v="27"/>
    <n v="12797.04"/>
    <n v="0"/>
    <s v="Out of Stock"/>
    <s v="Yes"/>
    <n v="1"/>
  </r>
  <r>
    <s v="P2750"/>
    <s v="If Max"/>
    <s v="Groceries"/>
    <s v="Global Traders"/>
    <n v="117"/>
    <n v="99"/>
    <n v="16991.45"/>
    <n v="1987999.65"/>
    <x v="124"/>
    <d v="2025-08-27T00:00:00"/>
    <s v="discon"/>
    <s v="Pune Store"/>
    <s v="If Max"/>
    <s v="Groceries"/>
    <s v="Global Traders"/>
    <s v="If Max"/>
    <s v="Groceries"/>
    <s v="Global Traders"/>
    <n v="117"/>
    <n v="99"/>
    <n v="16991.45"/>
    <n v="1987999.6500000001"/>
    <s v="In Stock"/>
    <s v="No"/>
    <n v="0"/>
  </r>
  <r>
    <s v="P7609"/>
    <s v="Move Pro"/>
    <s v="Groceries"/>
    <s v="Omni Suppliers"/>
    <n v="88"/>
    <n v="31"/>
    <n v="4463.13"/>
    <n v="392755.44"/>
    <x v="80"/>
    <d v="2025-08-05T00:00:00"/>
    <s v="Inactive"/>
    <s v="Delhi Warehouse"/>
    <s v="Move Pro"/>
    <s v="Groceries"/>
    <s v="Omni Suppliers"/>
    <s v="Move Pro"/>
    <s v="Groceries"/>
    <s v="Omni Suppliers"/>
    <n v="88"/>
    <n v="31"/>
    <n v="4463.13"/>
    <n v="392755.44"/>
    <s v="In Stock"/>
    <s v="No"/>
    <n v="0"/>
  </r>
  <r>
    <s v="P4993"/>
    <s v="One X"/>
    <s v="Groceries"/>
    <s v="QuickStock"/>
    <m/>
    <n v="45"/>
    <n v="836.56"/>
    <m/>
    <x v="151"/>
    <d v="2025-10-07T00:00:00"/>
    <s v="discontinued"/>
    <s v="Online"/>
    <s v="One X"/>
    <s v="Groceries"/>
    <s v="Quickstock"/>
    <s v="One X"/>
    <s v="Groceries"/>
    <s v="Quickstock"/>
    <n v="0"/>
    <n v="45"/>
    <n v="836.56"/>
    <n v="0"/>
    <s v="Out of Stock"/>
    <s v="Yes"/>
    <n v="1"/>
  </r>
  <r>
    <s v="P6913"/>
    <s v="Guess Mini"/>
    <s v="Clothing"/>
    <s v="RetailMart Inc"/>
    <n v="85"/>
    <n v="26"/>
    <n v="727.22"/>
    <n v="61813.7"/>
    <x v="36"/>
    <d v="2025-09-23T00:00:00"/>
    <s v="active"/>
    <s v="Delhi Warehouse"/>
    <s v="Guess Mini"/>
    <s v="Clothing"/>
    <s v="Retailmart Inc"/>
    <s v="Guess Mini"/>
    <s v="Clothing"/>
    <s v="Retailmart Inc"/>
    <n v="85"/>
    <n v="26"/>
    <n v="727.22"/>
    <n v="61813.700000000004"/>
    <s v="In Stock"/>
    <s v="No"/>
    <n v="0"/>
  </r>
  <r>
    <s v="P9820"/>
    <s v="There Lite"/>
    <s v="Furniture"/>
    <s v="Global Traders"/>
    <n v="6"/>
    <n v="28"/>
    <n v="3892.35"/>
    <n v="23354.1"/>
    <x v="102"/>
    <d v="2025-10-01T00:00:00"/>
    <s v="active"/>
    <s v="Online"/>
    <s v="There Lite"/>
    <s v="Furniture"/>
    <s v="Global Traders"/>
    <s v="There Lite"/>
    <s v="Furniture"/>
    <s v="Global Traders"/>
    <n v="6"/>
    <n v="28"/>
    <n v="3892.35"/>
    <n v="23354.1"/>
    <s v="Low Stock"/>
    <s v="Yes"/>
    <n v="1"/>
  </r>
  <r>
    <s v="P9007"/>
    <s v="North X"/>
    <s v="Toys"/>
    <s v="Global Traders"/>
    <n v="58"/>
    <n v="58"/>
    <n v="9130.1200000000008"/>
    <n v="529546.96000000008"/>
    <x v="127"/>
    <d v="2025-08-25T00:00:00"/>
    <s v="discon"/>
    <s v="Pune Store"/>
    <s v="North X"/>
    <s v="Toys"/>
    <s v="Global Traders"/>
    <s v="North X"/>
    <s v="Toys"/>
    <s v="Global Traders"/>
    <n v="58"/>
    <n v="58"/>
    <n v="9130.1200000000008"/>
    <n v="529546.96000000008"/>
    <s v="Low Stock"/>
    <s v="No"/>
    <n v="1"/>
  </r>
  <r>
    <s v="P2466"/>
    <s v="Own Pro"/>
    <s v="Electronics"/>
    <s v="Omni Suppliers"/>
    <n v="102"/>
    <n v="36"/>
    <n v="13020.84"/>
    <n v="1328125.68"/>
    <x v="133"/>
    <d v="2025-08-06T00:00:00"/>
    <s v="discontinued"/>
    <s v="Pune Store"/>
    <s v="Own Pro"/>
    <s v="Electronics"/>
    <s v="Omni Suppliers"/>
    <s v="Own Pro"/>
    <s v="Electronics"/>
    <s v="Omni Suppliers"/>
    <n v="102"/>
    <n v="36"/>
    <n v="13020.84"/>
    <n v="1328125.68"/>
    <s v="In Stock"/>
    <s v="No"/>
    <n v="0"/>
  </r>
  <r>
    <s v="P4223"/>
    <s v="Yard X"/>
    <s v="Furniture"/>
    <s v="Global Traders"/>
    <n v="107"/>
    <n v="79"/>
    <n v="9647.18"/>
    <n v="1032248.26"/>
    <x v="152"/>
    <d v="2025-08-27T00:00:00"/>
    <s v="discontinued"/>
    <s v="Delhi Warehouse"/>
    <s v="Yard X"/>
    <s v="Furniture"/>
    <s v="Global Traders"/>
    <s v="Yard X"/>
    <s v="Furniture"/>
    <s v="Global Traders"/>
    <n v="107"/>
    <n v="79"/>
    <n v="9647.18"/>
    <n v="1032248.26"/>
    <s v="In Stock"/>
    <s v="No"/>
    <n v="0"/>
  </r>
  <r>
    <s v="P1130"/>
    <s v="Mission Max"/>
    <s v="Furniture"/>
    <s v="RetailMart Inc"/>
    <n v="36"/>
    <n v="62"/>
    <n v="6830.51"/>
    <n v="245898.36"/>
    <x v="50"/>
    <d v="2025-10-07T00:00:00"/>
    <s v="Inactive"/>
    <s v="Delhi Warehouse"/>
    <s v="Mission Max"/>
    <s v="Furniture"/>
    <s v="Retailmart Inc"/>
    <s v="Mission Max"/>
    <s v="Furniture"/>
    <s v="Retailmart Inc"/>
    <n v="36"/>
    <n v="62"/>
    <n v="6830.51"/>
    <n v="245898.36000000002"/>
    <s v="Low Stock"/>
    <s v="Yes"/>
    <n v="1"/>
  </r>
  <r>
    <s v="P5278"/>
    <s v="consumer x"/>
    <s v="Groceries"/>
    <s v="RetailMart Inc"/>
    <n v="107"/>
    <m/>
    <n v="6340.04"/>
    <n v="678384.28"/>
    <x v="40"/>
    <d v="2025-07-18T00:00:00"/>
    <m/>
    <s v="Delhi Warehouse"/>
    <s v="Consumer X"/>
    <s v="Groceries"/>
    <s v="Retailmart Inc"/>
    <s v="Consumer X"/>
    <s v="Groceries"/>
    <s v="Retailmart Inc"/>
    <n v="107"/>
    <n v="0"/>
    <n v="6340.04"/>
    <n v="678384.28"/>
    <s v="In Stock"/>
    <s v="No"/>
    <n v="0"/>
  </r>
  <r>
    <s v="P7640"/>
    <s v="Central Plus"/>
    <s v="Toys"/>
    <s v="Global Traders"/>
    <n v="3"/>
    <n v="44"/>
    <n v="14770.22"/>
    <n v="44310.66"/>
    <x v="20"/>
    <d v="2025-09-29T00:00:00"/>
    <s v="discontinued"/>
    <s v="Delhi Warehouse"/>
    <s v="Central Plus"/>
    <s v="Toys"/>
    <s v="Global Traders"/>
    <s v="Central Plus"/>
    <s v="Toys"/>
    <s v="Global Traders"/>
    <n v="3"/>
    <n v="44"/>
    <n v="14770.22"/>
    <n v="44310.659999999996"/>
    <s v="Low Stock"/>
    <s v="Yes"/>
    <n v="1"/>
  </r>
  <r>
    <s v="P9684"/>
    <s v="Short Pro"/>
    <s v="Toys"/>
    <s v="Global Traders"/>
    <n v="169"/>
    <n v="85"/>
    <n v="536.79999999999995"/>
    <n v="90719.2"/>
    <x v="153"/>
    <d v="2025-10-12T00:00:00"/>
    <s v="Inactive"/>
    <s v="Online"/>
    <s v="Short Pro"/>
    <s v="Toys"/>
    <s v="Global Traders"/>
    <s v="Short Pro"/>
    <s v="Toys"/>
    <s v="Global Traders"/>
    <n v="169"/>
    <n v="85"/>
    <n v="536.79999999999995"/>
    <n v="90719.2"/>
    <s v="In Stock"/>
    <s v="No"/>
    <n v="0"/>
  </r>
  <r>
    <s v="P4241"/>
    <s v="Southern Mini"/>
    <s v="Toys"/>
    <s v="Omni Suppliers"/>
    <n v="33"/>
    <n v="49"/>
    <n v="54.74"/>
    <n v="1806.42"/>
    <x v="88"/>
    <d v="2025-07-19T00:00:00"/>
    <s v="Actv"/>
    <s v="Delhi Warehouse"/>
    <s v="Southern Mini"/>
    <s v="Toys"/>
    <s v="Omni Suppliers"/>
    <s v="Southern Mini"/>
    <s v="Toys"/>
    <s v="Omni Suppliers"/>
    <n v="33"/>
    <n v="49"/>
    <n v="54.74"/>
    <n v="1806.42"/>
    <s v="Low Stock"/>
    <s v="Yes"/>
    <n v="1"/>
  </r>
  <r>
    <s v="P4810"/>
    <s v="Day Mini"/>
    <s v="Toys"/>
    <m/>
    <n v="122"/>
    <n v="58"/>
    <n v="239.23"/>
    <n v="29186.06"/>
    <x v="84"/>
    <d v="2025-08-08T00:00:00"/>
    <s v="active"/>
    <s v="Delhi Warehouse"/>
    <s v="Day Mini"/>
    <s v="Toys"/>
    <s v=""/>
    <s v="Day Mini"/>
    <s v="Toys"/>
    <s v="Others"/>
    <n v="122"/>
    <n v="58"/>
    <n v="239.23"/>
    <n v="29186.059999999998"/>
    <s v="In Stock"/>
    <s v="No"/>
    <n v="0"/>
  </r>
  <r>
    <s v="P3032"/>
    <s v="Could X"/>
    <s v="Electronics"/>
    <s v="ABC Pvt Ltd"/>
    <n v="61"/>
    <n v="76"/>
    <n v="11636.11"/>
    <n v="709802.71000000008"/>
    <x v="39"/>
    <d v="2025-07-17T00:00:00"/>
    <s v="active"/>
    <s v="Ahmedabad Branch"/>
    <s v="Could X"/>
    <s v="Electronics"/>
    <s v="Abc Pvt Ltd"/>
    <s v="Could X"/>
    <s v="Electronics"/>
    <s v="Abc Pvt Ltd"/>
    <n v="61"/>
    <n v="76"/>
    <n v="11636.11"/>
    <n v="709802.71000000008"/>
    <s v="Low Stock"/>
    <s v="Yes"/>
    <n v="1"/>
  </r>
  <r>
    <s v="P2771"/>
    <s v="base lite"/>
    <s v="Groceries"/>
    <s v="Global Traders"/>
    <n v="120"/>
    <n v="29"/>
    <n v="1879.4"/>
    <n v="225528"/>
    <x v="154"/>
    <d v="2025-07-29T00:00:00"/>
    <s v="active"/>
    <s v="Delhi Warehouse"/>
    <s v="Base Lite"/>
    <s v="Groceries"/>
    <s v="Global Traders"/>
    <s v="Base Lite"/>
    <s v="Groceries"/>
    <s v="Global Traders"/>
    <n v="120"/>
    <n v="29"/>
    <n v="1879.4"/>
    <n v="225528"/>
    <s v="In Stock"/>
    <s v="No"/>
    <n v="0"/>
  </r>
  <r>
    <s v="P9190"/>
    <s v="service x"/>
    <s v="Electronics"/>
    <s v="Global Traders"/>
    <n v="102"/>
    <n v="24"/>
    <n v="14658.82"/>
    <n v="1495199.64"/>
    <x v="28"/>
    <d v="2025-07-21T00:00:00"/>
    <s v="active"/>
    <s v="Ahmedabad Branch"/>
    <s v="Service X"/>
    <s v="Electronics"/>
    <s v="Global Traders"/>
    <s v="Service X"/>
    <s v="Electronics"/>
    <s v="Global Traders"/>
    <n v="102"/>
    <n v="24"/>
    <n v="14658.82"/>
    <n v="1495199.64"/>
    <s v="In Stock"/>
    <s v="No"/>
    <n v="0"/>
  </r>
  <r>
    <s v="P4760"/>
    <s v="Democratic Mini"/>
    <s v="Toys"/>
    <s v="Omni Suppliers"/>
    <m/>
    <n v="64"/>
    <n v="7124.71"/>
    <m/>
    <x v="28"/>
    <d v="2025-09-05T00:00:00"/>
    <m/>
    <s v="Mumbai Store"/>
    <s v="Democratic Mini"/>
    <s v="Toys"/>
    <s v="Omni Suppliers"/>
    <s v="Democratic Mini"/>
    <s v="Toys"/>
    <s v="Omni Suppliers"/>
    <n v="0"/>
    <n v="64"/>
    <n v="7124.71"/>
    <n v="0"/>
    <s v="Out of Stock"/>
    <s v="Yes"/>
    <n v="1"/>
  </r>
  <r>
    <s v="P3033"/>
    <s v="Agent X"/>
    <s v="Toys"/>
    <s v="ABC Pvt Ltd"/>
    <n v="67"/>
    <n v="37"/>
    <n v="4710.47"/>
    <n v="315601.49"/>
    <x v="97"/>
    <d v="2025-08-19T00:00:00"/>
    <s v="Actv"/>
    <s v="Ahmedabad Branch"/>
    <s v="Agent X"/>
    <s v="Toys"/>
    <s v="Abc Pvt Ltd"/>
    <s v="Agent X"/>
    <s v="Toys"/>
    <s v="Abc Pvt Ltd"/>
    <n v="67"/>
    <n v="37"/>
    <n v="4710.47"/>
    <n v="315601.49"/>
    <s v="In Stock"/>
    <s v="No"/>
    <n v="0"/>
  </r>
  <r>
    <s v="P8832"/>
    <s v="Hot X"/>
    <s v="Clothing"/>
    <s v="ABC Pvt Ltd"/>
    <n v="175"/>
    <n v="84"/>
    <n v="18211.27"/>
    <n v="3186972.25"/>
    <x v="42"/>
    <d v="2025-07-21T00:00:00"/>
    <s v="Actv"/>
    <s v="Ahmedabad Branch"/>
    <s v="Hot X"/>
    <s v="Clothing"/>
    <s v="Abc Pvt Ltd"/>
    <s v="Hot X"/>
    <s v="Clothing"/>
    <s v="Abc Pvt Ltd"/>
    <n v="175"/>
    <n v="84"/>
    <n v="18211.27"/>
    <n v="3186972.25"/>
    <s v="In Stock"/>
    <s v="No"/>
    <n v="0"/>
  </r>
  <r>
    <s v="P3632"/>
    <s v="Best Plus"/>
    <s v="Furniture"/>
    <s v="QuickStock"/>
    <n v="142"/>
    <n v="68"/>
    <n v="7863.02"/>
    <n v="1116548.8400000001"/>
    <x v="56"/>
    <d v="2025-09-10T00:00:00"/>
    <s v="active"/>
    <s v="Online"/>
    <s v="Best Plus"/>
    <s v="Furniture"/>
    <s v="Quickstock"/>
    <s v="Best Plus"/>
    <s v="Furniture"/>
    <s v="Quickstock"/>
    <n v="142"/>
    <n v="68"/>
    <n v="7863.02"/>
    <n v="1116548.8400000001"/>
    <s v="In Stock"/>
    <s v="No"/>
    <n v="0"/>
  </r>
  <r>
    <s v="P2828"/>
    <s v="Quickly Max"/>
    <s v="Clothing"/>
    <m/>
    <n v="60"/>
    <n v="62"/>
    <n v="11791.66"/>
    <n v="707499.6"/>
    <x v="76"/>
    <d v="2025-10-09T00:00:00"/>
    <s v="Actv"/>
    <s v="Delhi Warehouse"/>
    <s v="Quickly Max"/>
    <s v="Clothing"/>
    <s v=""/>
    <s v="Quickly Max"/>
    <s v="Clothing"/>
    <s v="Others"/>
    <n v="60"/>
    <n v="62"/>
    <n v="11791.66"/>
    <n v="707499.6"/>
    <s v="Low Stock"/>
    <s v="Yes"/>
    <n v="1"/>
  </r>
  <r>
    <s v="P1806"/>
    <s v="Success Lite"/>
    <s v="Furniture"/>
    <s v="QuickStock"/>
    <n v="183"/>
    <n v="82"/>
    <n v="18897.400000000001"/>
    <n v="3458224.2"/>
    <x v="155"/>
    <d v="2025-08-26T00:00:00"/>
    <s v="discon"/>
    <s v="Delhi Warehouse"/>
    <s v="Success Lite"/>
    <s v="Furniture"/>
    <s v="Quickstock"/>
    <s v="Success Lite"/>
    <s v="Furniture"/>
    <s v="Quickstock"/>
    <n v="183"/>
    <n v="82"/>
    <n v="18897.400000000001"/>
    <n v="3458224.2"/>
    <s v="In Stock"/>
    <s v="No"/>
    <n v="0"/>
  </r>
  <r>
    <s v="P9202"/>
    <s v="Yeah Mini"/>
    <s v="Furniture"/>
    <s v="Omni Suppliers"/>
    <n v="61"/>
    <n v="96"/>
    <n v="19784.240000000002"/>
    <n v="1206838.6399999999"/>
    <x v="96"/>
    <d v="2025-09-28T00:00:00"/>
    <s v="active"/>
    <s v="Online"/>
    <s v="Yeah Mini"/>
    <s v="Furniture"/>
    <s v="Omni Suppliers"/>
    <s v="Yeah Mini"/>
    <s v="Furniture"/>
    <s v="Omni Suppliers"/>
    <n v="61"/>
    <n v="96"/>
    <n v="19784.240000000002"/>
    <n v="1206838.6400000001"/>
    <s v="Low Stock"/>
    <s v="Yes"/>
    <n v="1"/>
  </r>
  <r>
    <s v="P8878"/>
    <s v="choice lite"/>
    <s v="Furniture"/>
    <s v="Omni Suppliers"/>
    <n v="51"/>
    <n v="23"/>
    <n v="4671.8500000000004"/>
    <n v="238264.35"/>
    <x v="19"/>
    <d v="2025-09-16T00:00:00"/>
    <m/>
    <s v="Pune Store"/>
    <s v="Choice Lite"/>
    <s v="Furniture"/>
    <s v="Omni Suppliers"/>
    <s v="Choice Lite"/>
    <s v="Furniture"/>
    <s v="Omni Suppliers"/>
    <n v="51"/>
    <n v="23"/>
    <n v="4671.8500000000004"/>
    <n v="238264.35"/>
    <s v="In Stock"/>
    <s v="No"/>
    <n v="0"/>
  </r>
  <r>
    <s v="P8827"/>
    <s v="Month Pro"/>
    <s v="Toys"/>
    <s v="Omni Suppliers"/>
    <n v="92"/>
    <n v="82"/>
    <n v="4649.8599999999997"/>
    <n v="427787.12"/>
    <x v="104"/>
    <d v="2025-08-05T00:00:00"/>
    <s v="Inactive"/>
    <s v="Mumbai Store"/>
    <s v="Month Pro"/>
    <s v="Toys"/>
    <s v="Omni Suppliers"/>
    <s v="Month Pro"/>
    <s v="Toys"/>
    <s v="Omni Suppliers"/>
    <n v="92"/>
    <n v="82"/>
    <n v="4649.8599999999997"/>
    <n v="427787.12"/>
    <s v="In Stock"/>
    <s v="No"/>
    <n v="0"/>
  </r>
  <r>
    <s v="P4564"/>
    <s v="Save X"/>
    <s v="Toys"/>
    <s v="Global Traders"/>
    <n v="109"/>
    <n v="93"/>
    <n v="986.56"/>
    <n v="107535.03999999999"/>
    <x v="91"/>
    <d v="2025-07-29T00:00:00"/>
    <s v="discon"/>
    <s v="Mumbai Store"/>
    <s v="Save X"/>
    <s v="Toys"/>
    <s v="Global Traders"/>
    <s v="Save X"/>
    <s v="Toys"/>
    <s v="Global Traders"/>
    <n v="109"/>
    <n v="93"/>
    <n v="986.56"/>
    <n v="107535.03999999999"/>
    <s v="In Stock"/>
    <s v="No"/>
    <n v="0"/>
  </r>
  <r>
    <s v="P1824"/>
    <s v="me mini"/>
    <s v="Furniture"/>
    <s v="ABC Pvt Ltd"/>
    <n v="168"/>
    <n v="22"/>
    <n v="16532.8"/>
    <n v="2777510.4"/>
    <x v="13"/>
    <d v="2025-10-05T00:00:00"/>
    <s v="active"/>
    <s v="Pune Store"/>
    <s v="Me Mini"/>
    <s v="Furniture"/>
    <s v="Abc Pvt Ltd"/>
    <s v="Me Mini"/>
    <s v="Furniture"/>
    <s v="Abc Pvt Ltd"/>
    <n v="168"/>
    <n v="22"/>
    <n v="16532.8"/>
    <n v="2777510.4"/>
    <s v="In Stock"/>
    <s v="No"/>
    <n v="0"/>
  </r>
  <r>
    <s v="P2796"/>
    <s v="Ask Mini"/>
    <s v="Toys"/>
    <s v="ABC Pvt Ltd"/>
    <m/>
    <n v="66"/>
    <n v="4365.66"/>
    <m/>
    <x v="25"/>
    <d v="2025-10-10T00:00:00"/>
    <s v="Actv"/>
    <s v="Delhi Warehouse"/>
    <s v="Ask Mini"/>
    <s v="Toys"/>
    <s v="Abc Pvt Ltd"/>
    <s v="Ask Mini"/>
    <s v="Toys"/>
    <s v="Abc Pvt Ltd"/>
    <n v="0"/>
    <n v="66"/>
    <n v="4365.66"/>
    <n v="0"/>
    <s v="Out of Stock"/>
    <s v="Yes"/>
    <n v="1"/>
  </r>
  <r>
    <s v="P2913"/>
    <s v="Above Pro"/>
    <s v="Toys"/>
    <m/>
    <n v="60"/>
    <n v="54"/>
    <n v="15176.86"/>
    <n v="910611.60000000009"/>
    <x v="47"/>
    <d v="2025-09-13T00:00:00"/>
    <m/>
    <s v="Online"/>
    <s v="Above Pro"/>
    <s v="Toys"/>
    <s v=""/>
    <s v="Above Pro"/>
    <s v="Toys"/>
    <s v="Others"/>
    <n v="60"/>
    <n v="54"/>
    <n v="15176.86"/>
    <n v="910611.60000000009"/>
    <s v="In Stock"/>
    <s v="No"/>
    <n v="0"/>
  </r>
  <r>
    <s v="P8312"/>
    <s v="Tonight Plus"/>
    <s v="Clothing"/>
    <s v="Omni Suppliers"/>
    <n v="2"/>
    <n v="51"/>
    <n v="9294.4500000000007"/>
    <n v="18588.900000000001"/>
    <x v="156"/>
    <d v="2025-08-19T00:00:00"/>
    <s v="Actv"/>
    <s v="Ahmedabad Branch"/>
    <s v="Tonight Plus"/>
    <s v="Clothing"/>
    <s v="Omni Suppliers"/>
    <s v="Tonight Plus"/>
    <s v="Clothing"/>
    <s v="Omni Suppliers"/>
    <n v="2"/>
    <n v="51"/>
    <n v="9294.4500000000007"/>
    <n v="18588.900000000001"/>
    <s v="Low Stock"/>
    <s v="Yes"/>
    <n v="1"/>
  </r>
  <r>
    <s v="P5876"/>
    <s v="Color Plus"/>
    <s v="Furniture"/>
    <m/>
    <n v="119"/>
    <n v="92"/>
    <n v="17903.68"/>
    <n v="2130537.92"/>
    <x v="157"/>
    <d v="2025-08-29T00:00:00"/>
    <m/>
    <s v="Pune Store"/>
    <s v="Color Plus"/>
    <s v="Furniture"/>
    <s v=""/>
    <s v="Color Plus"/>
    <s v="Furniture"/>
    <s v="Others"/>
    <n v="119"/>
    <n v="92"/>
    <n v="17903.68"/>
    <n v="2130537.92"/>
    <s v="In Stock"/>
    <s v="No"/>
    <n v="0"/>
  </r>
  <r>
    <s v="P2380"/>
    <s v="Air Lite"/>
    <s v="Furniture"/>
    <s v="RetailMart Inc"/>
    <n v="97"/>
    <n v="30"/>
    <n v="17555.34"/>
    <n v="1702867.98"/>
    <x v="38"/>
    <d v="2025-08-29T00:00:00"/>
    <s v="discon"/>
    <s v="Online"/>
    <s v="Air Lite"/>
    <s v="Furniture"/>
    <s v="Retailmart Inc"/>
    <s v="Air Lite"/>
    <s v="Furniture"/>
    <s v="Retailmart Inc"/>
    <n v="97"/>
    <n v="30"/>
    <n v="17555.34"/>
    <n v="1702867.98"/>
    <s v="In Stock"/>
    <s v="No"/>
    <n v="0"/>
  </r>
  <r>
    <s v="P8490"/>
    <s v="Real Mini"/>
    <s v="Groceries"/>
    <s v="RetailMart Inc"/>
    <n v="122"/>
    <n v="48"/>
    <n v="17780.52"/>
    <n v="2169223.44"/>
    <x v="54"/>
    <d v="2025-08-15T00:00:00"/>
    <s v="active"/>
    <s v="Online"/>
    <s v="Real Mini"/>
    <s v="Groceries"/>
    <s v="Retailmart Inc"/>
    <s v="Real Mini"/>
    <s v="Groceries"/>
    <s v="Retailmart Inc"/>
    <n v="122"/>
    <n v="48"/>
    <n v="17780.52"/>
    <n v="2169223.44"/>
    <s v="In Stock"/>
    <s v="No"/>
    <n v="0"/>
  </r>
  <r>
    <s v="P6016"/>
    <s v="Agree Pro"/>
    <s v="Toys"/>
    <s v="Omni Suppliers"/>
    <n v="75"/>
    <n v="61"/>
    <n v="16199.85"/>
    <n v="1214988.75"/>
    <x v="37"/>
    <d v="2025-08-08T00:00:00"/>
    <m/>
    <s v="Online"/>
    <s v="Agree Pro"/>
    <s v="Toys"/>
    <s v="Omni Suppliers"/>
    <s v="Agree Pro"/>
    <s v="Toys"/>
    <s v="Omni Suppliers"/>
    <n v="75"/>
    <n v="61"/>
    <n v="16199.85"/>
    <n v="1214988.75"/>
    <s v="In Stock"/>
    <s v="No"/>
    <n v="0"/>
  </r>
  <r>
    <s v="P1954"/>
    <s v="Draw Pro"/>
    <s v="Electronics"/>
    <s v="Global Traders"/>
    <m/>
    <n v="98"/>
    <n v="151.38999999999999"/>
    <m/>
    <x v="17"/>
    <d v="2025-09-01T00:00:00"/>
    <s v="discon"/>
    <s v="Ahmedabad Branch"/>
    <s v="Draw Pro"/>
    <s v="Electronics"/>
    <s v="Global Traders"/>
    <s v="Draw Pro"/>
    <s v="Electronics"/>
    <s v="Global Traders"/>
    <n v="0"/>
    <n v="98"/>
    <n v="151.38999999999999"/>
    <n v="0"/>
    <s v="Out of Stock"/>
    <s v="Yes"/>
    <n v="1"/>
  </r>
  <r>
    <s v="P6370"/>
    <s v="Director Plus"/>
    <s v="Electronics"/>
    <s v="Omni Suppliers"/>
    <n v="132"/>
    <n v="67"/>
    <n v="9942.7199999999993"/>
    <n v="1312439.04"/>
    <x v="157"/>
    <d v="2025-08-25T00:00:00"/>
    <s v="Actv"/>
    <s v="Ahmedabad Branch"/>
    <s v="Director Plus"/>
    <s v="Electronics"/>
    <s v="Omni Suppliers"/>
    <s v="Director Plus"/>
    <s v="Electronics"/>
    <s v="Omni Suppliers"/>
    <n v="132"/>
    <n v="67"/>
    <n v="9942.7199999999993"/>
    <n v="1312439.0399999998"/>
    <s v="In Stock"/>
    <s v="No"/>
    <n v="0"/>
  </r>
  <r>
    <s v="P9228"/>
    <s v="National Plus"/>
    <s v="Clothing"/>
    <s v="QuickStock"/>
    <n v="59"/>
    <n v="67"/>
    <n v="13681.01"/>
    <n v="807179.59"/>
    <x v="157"/>
    <d v="2025-07-31T00:00:00"/>
    <s v="Inactive"/>
    <s v="Pune Store"/>
    <s v="National Plus"/>
    <s v="Clothing"/>
    <s v="Quickstock"/>
    <s v="National Plus"/>
    <s v="Clothing"/>
    <s v="Quickstock"/>
    <n v="59"/>
    <n v="67"/>
    <n v="13681.01"/>
    <n v="807179.59"/>
    <s v="Low Stock"/>
    <s v="Yes"/>
    <n v="1"/>
  </r>
  <r>
    <s v="P5036"/>
    <s v="Visit Lite"/>
    <s v="Groceries"/>
    <s v="ABC Pvt Ltd"/>
    <n v="80"/>
    <n v="59"/>
    <n v="17663.98"/>
    <n v="1413118.4"/>
    <x v="51"/>
    <d v="2025-08-13T00:00:00"/>
    <s v="Actv"/>
    <s v="Ahmedabad Branch"/>
    <s v="Visit Lite"/>
    <s v="Groceries"/>
    <s v="Abc Pvt Ltd"/>
    <s v="Visit Lite"/>
    <s v="Groceries"/>
    <s v="Abc Pvt Ltd"/>
    <n v="80"/>
    <n v="59"/>
    <n v="17663.98"/>
    <n v="1413118.4"/>
    <s v="In Stock"/>
    <s v="No"/>
    <n v="0"/>
  </r>
  <r>
    <s v="P1317"/>
    <s v="Reduce Lite"/>
    <s v="Furniture"/>
    <s v="Global Traders"/>
    <m/>
    <n v="77"/>
    <n v="11447.81"/>
    <m/>
    <x v="157"/>
    <d v="2025-07-22T00:00:00"/>
    <s v="discontinued"/>
    <s v="Ahmedabad Branch"/>
    <s v="Reduce Lite"/>
    <s v="Furniture"/>
    <s v="Global Traders"/>
    <s v="Reduce Lite"/>
    <s v="Furniture"/>
    <s v="Global Traders"/>
    <n v="0"/>
    <n v="77"/>
    <n v="11447.81"/>
    <n v="0"/>
    <s v="Out of Stock"/>
    <s v="Yes"/>
    <n v="1"/>
  </r>
  <r>
    <s v="P7183"/>
    <s v="Step Mini"/>
    <s v="Electronics"/>
    <s v="Omni Suppliers"/>
    <n v="90"/>
    <n v="96"/>
    <n v="5377.21"/>
    <n v="483948.9"/>
    <x v="153"/>
    <d v="2025-10-07T00:00:00"/>
    <m/>
    <s v="Ahmedabad Branch"/>
    <s v="Step Mini"/>
    <s v="Electronics"/>
    <s v="Omni Suppliers"/>
    <s v="Step Mini"/>
    <s v="Electronics"/>
    <s v="Omni Suppliers"/>
    <n v="90"/>
    <n v="96"/>
    <n v="5377.21"/>
    <n v="483948.9"/>
    <s v="Low Stock"/>
    <s v="Yes"/>
    <n v="1"/>
  </r>
  <r>
    <s v="P5311"/>
    <s v="Which Max"/>
    <s v="Groceries"/>
    <s v="QuickStock"/>
    <n v="146"/>
    <n v="99"/>
    <n v="13186.11"/>
    <n v="1925172.06"/>
    <x v="158"/>
    <d v="2025-10-04T00:00:00"/>
    <s v="discontinued"/>
    <s v="Ahmedabad Branch"/>
    <s v="Which Max"/>
    <s v="Groceries"/>
    <s v="Quickstock"/>
    <s v="Which Max"/>
    <s v="Groceries"/>
    <s v="Quickstock"/>
    <n v="146"/>
    <n v="99"/>
    <n v="13186.11"/>
    <n v="1925172.06"/>
    <s v="In Stock"/>
    <s v="No"/>
    <n v="0"/>
  </r>
  <r>
    <s v="P2704"/>
    <s v="Budget Max"/>
    <s v="Furniture"/>
    <s v="RetailMart Inc"/>
    <n v="12"/>
    <n v="64"/>
    <n v="13964.56"/>
    <n v="167574.72"/>
    <x v="62"/>
    <d v="2025-07-30T00:00:00"/>
    <s v="discon"/>
    <s v="Mumbai Store"/>
    <s v="Budget Max"/>
    <s v="Furniture"/>
    <s v="Retailmart Inc"/>
    <s v="Budget Max"/>
    <s v="Furniture"/>
    <s v="Retailmart Inc"/>
    <n v="12"/>
    <n v="64"/>
    <n v="13964.56"/>
    <n v="167574.72"/>
    <s v="Low Stock"/>
    <s v="Yes"/>
    <n v="1"/>
  </r>
  <r>
    <s v="P5286"/>
    <s v="Strategy X"/>
    <s v="Clothing"/>
    <s v="Omni Suppliers"/>
    <n v="154"/>
    <n v="57"/>
    <n v="3824.97"/>
    <n v="589045.38"/>
    <x v="36"/>
    <d v="2025-09-04T00:00:00"/>
    <s v="active"/>
    <s v="Mumbai Store"/>
    <s v="Strategy X"/>
    <s v="Clothing"/>
    <s v="Omni Suppliers"/>
    <s v="Strategy X"/>
    <s v="Clothing"/>
    <s v="Omni Suppliers"/>
    <n v="154"/>
    <n v="57"/>
    <n v="3824.97"/>
    <n v="589045.38"/>
    <s v="In Stock"/>
    <s v="No"/>
    <n v="0"/>
  </r>
  <r>
    <s v="P1556"/>
    <s v="Above Lite"/>
    <s v="Toys"/>
    <s v="QuickStock"/>
    <n v="57"/>
    <n v="50"/>
    <n v="16525.04"/>
    <n v="941927.28"/>
    <x v="22"/>
    <d v="2025-10-02T00:00:00"/>
    <s v="Inactive"/>
    <s v="Delhi Warehouse"/>
    <s v="Above Lite"/>
    <s v="Toys"/>
    <s v="Quickstock"/>
    <s v="Above Lite"/>
    <s v="Toys"/>
    <s v="Quickstock"/>
    <n v="57"/>
    <n v="50"/>
    <n v="16525.04"/>
    <n v="941927.28"/>
    <s v="In Stock"/>
    <s v="No"/>
    <n v="0"/>
  </r>
  <r>
    <s v="P8561"/>
    <s v="Pattern X"/>
    <s v="Furniture"/>
    <m/>
    <n v="159"/>
    <n v="72"/>
    <n v="14882.99"/>
    <n v="2366395.41"/>
    <x v="65"/>
    <d v="2025-07-25T00:00:00"/>
    <s v="active"/>
    <s v="Online"/>
    <s v="Pattern X"/>
    <s v="Furniture"/>
    <s v=""/>
    <s v="Pattern X"/>
    <s v="Furniture"/>
    <s v="Others"/>
    <n v="159"/>
    <n v="72"/>
    <n v="14882.99"/>
    <n v="2366395.41"/>
    <s v="In Stock"/>
    <s v="No"/>
    <n v="0"/>
  </r>
  <r>
    <s v="P4998"/>
    <s v="Owner Lite"/>
    <s v="Toys"/>
    <s v="Global Traders"/>
    <n v="81"/>
    <n v="21"/>
    <n v="16651.080000000002"/>
    <n v="1348737.48"/>
    <x v="48"/>
    <d v="2025-07-15T00:00:00"/>
    <s v="active"/>
    <s v="Delhi Warehouse"/>
    <s v="Owner Lite"/>
    <s v="Toys"/>
    <s v="Global Traders"/>
    <s v="Owner Lite"/>
    <s v="Toys"/>
    <s v="Global Traders"/>
    <n v="81"/>
    <n v="21"/>
    <n v="16651.080000000002"/>
    <n v="1348737.4800000002"/>
    <s v="In Stock"/>
    <s v="No"/>
    <n v="0"/>
  </r>
  <r>
    <s v="P1294"/>
    <s v="Miss X"/>
    <s v="Furniture"/>
    <s v="QuickStock"/>
    <n v="193"/>
    <n v="32"/>
    <n v="12357.69"/>
    <n v="2385034.17"/>
    <x v="159"/>
    <d v="2025-07-22T00:00:00"/>
    <s v="Actv"/>
    <s v="Mumbai Store"/>
    <s v="Miss X"/>
    <s v="Furniture"/>
    <s v="Quickstock"/>
    <s v="Miss X"/>
    <s v="Furniture"/>
    <s v="Quickstock"/>
    <n v="193"/>
    <n v="32"/>
    <n v="12357.69"/>
    <n v="2385034.17"/>
    <s v="In Stock"/>
    <s v="No"/>
    <n v="0"/>
  </r>
  <r>
    <s v="P2136"/>
    <s v="Position Mini"/>
    <s v="Toys"/>
    <s v="Omni Suppliers"/>
    <m/>
    <n v="79"/>
    <n v="230.99"/>
    <m/>
    <x v="160"/>
    <d v="2025-07-29T00:00:00"/>
    <s v="discon"/>
    <s v="Mumbai Store"/>
    <s v="Position Mini"/>
    <s v="Toys"/>
    <s v="Omni Suppliers"/>
    <s v="Position Mini"/>
    <s v="Toys"/>
    <s v="Omni Suppliers"/>
    <n v="0"/>
    <n v="79"/>
    <n v="230.99"/>
    <n v="0"/>
    <s v="Out of Stock"/>
    <s v="Yes"/>
    <n v="1"/>
  </r>
  <r>
    <s v="P2007"/>
    <s v="Option X"/>
    <s v="Furniture"/>
    <s v="Omni Suppliers"/>
    <n v="69"/>
    <n v="49"/>
    <n v="417.63"/>
    <n v="28816.47"/>
    <x v="161"/>
    <d v="2025-07-15T00:00:00"/>
    <s v="active"/>
    <s v="Delhi Warehouse"/>
    <s v="Option X"/>
    <s v="Furniture"/>
    <s v="Omni Suppliers"/>
    <s v="Option X"/>
    <s v="Furniture"/>
    <s v="Omni Suppliers"/>
    <n v="69"/>
    <n v="49"/>
    <n v="417.63"/>
    <n v="28816.47"/>
    <s v="In Stock"/>
    <s v="No"/>
    <n v="0"/>
  </r>
  <r>
    <s v="P6352"/>
    <s v="Local Mini"/>
    <s v="Electronics"/>
    <s v="QuickStock"/>
    <n v="62"/>
    <n v="47"/>
    <n v="12670.81"/>
    <n v="785590.22"/>
    <x v="103"/>
    <d v="2025-08-22T00:00:00"/>
    <m/>
    <s v="Mumbai Store"/>
    <s v="Local Mini"/>
    <s v="Electronics"/>
    <s v="Quickstock"/>
    <s v="Local Mini"/>
    <s v="Electronics"/>
    <s v="Quickstock"/>
    <n v="62"/>
    <n v="47"/>
    <n v="12670.81"/>
    <n v="785590.22"/>
    <s v="In Stock"/>
    <s v="No"/>
    <n v="0"/>
  </r>
  <r>
    <s v="P6084"/>
    <s v="Move X"/>
    <s v="Furniture"/>
    <s v="Omni Suppliers"/>
    <n v="21"/>
    <m/>
    <n v="3516.38"/>
    <n v="73843.98"/>
    <x v="162"/>
    <d v="2025-10-12T00:00:00"/>
    <s v="Actv"/>
    <s v="Online"/>
    <s v="Move X"/>
    <s v="Furniture"/>
    <s v="Omni Suppliers"/>
    <s v="Move X"/>
    <s v="Furniture"/>
    <s v="Omni Suppliers"/>
    <n v="21"/>
    <n v="0"/>
    <n v="3516.38"/>
    <n v="73843.98"/>
    <s v="In Stock"/>
    <s v="No"/>
    <n v="0"/>
  </r>
  <r>
    <s v="P2265"/>
    <s v="Increase Max"/>
    <s v="Groceries"/>
    <s v="QuickStock"/>
    <n v="67"/>
    <n v="83"/>
    <n v="14178.03"/>
    <n v="949928.01"/>
    <x v="87"/>
    <d v="2025-09-28T00:00:00"/>
    <s v="discontinued"/>
    <s v="Delhi Warehouse"/>
    <s v="Increase Max"/>
    <s v="Groceries"/>
    <s v="Quickstock"/>
    <s v="Increase Max"/>
    <s v="Groceries"/>
    <s v="Quickstock"/>
    <n v="67"/>
    <n v="83"/>
    <n v="14178.03"/>
    <n v="949928.01"/>
    <s v="Low Stock"/>
    <s v="Yes"/>
    <n v="1"/>
  </r>
  <r>
    <s v="P9073"/>
    <s v="Think X"/>
    <s v="Clothing"/>
    <s v="QuickStock"/>
    <n v="117"/>
    <n v="84"/>
    <n v="1205.51"/>
    <n v="141044.67000000001"/>
    <x v="131"/>
    <d v="2025-08-23T00:00:00"/>
    <s v="active"/>
    <s v="Delhi Warehouse"/>
    <s v="Think X"/>
    <s v="Clothing"/>
    <s v="Quickstock"/>
    <s v="Think X"/>
    <s v="Clothing"/>
    <s v="Quickstock"/>
    <n v="117"/>
    <n v="84"/>
    <n v="1205.51"/>
    <n v="141044.67000000001"/>
    <s v="In Stock"/>
    <s v="No"/>
    <n v="0"/>
  </r>
  <r>
    <s v="P7353"/>
    <s v="Late Lite"/>
    <s v="Toys"/>
    <s v="Omni Suppliers"/>
    <n v="49"/>
    <n v="33"/>
    <n v="19471.099999999999"/>
    <n v="954083.89999999991"/>
    <x v="33"/>
    <d v="2025-07-29T00:00:00"/>
    <s v="Actv"/>
    <s v="Delhi Warehouse"/>
    <s v="Late Lite"/>
    <s v="Toys"/>
    <s v="Omni Suppliers"/>
    <s v="Late Lite"/>
    <s v="Toys"/>
    <s v="Omni Suppliers"/>
    <n v="49"/>
    <n v="33"/>
    <n v="19471.099999999999"/>
    <n v="954083.89999999991"/>
    <s v="In Stock"/>
    <s v="No"/>
    <n v="0"/>
  </r>
  <r>
    <s v="P9476"/>
    <s v="Memory X"/>
    <s v="Electronics"/>
    <s v="RetailMart Inc"/>
    <n v="163"/>
    <n v="71"/>
    <n v="15177.35"/>
    <n v="2473908.0499999998"/>
    <x v="106"/>
    <d v="2025-08-05T00:00:00"/>
    <s v="Actv"/>
    <s v="Delhi Warehouse"/>
    <s v="Memory X"/>
    <s v="Electronics"/>
    <s v="Retailmart Inc"/>
    <s v="Memory X"/>
    <s v="Electronics"/>
    <s v="Retailmart Inc"/>
    <n v="163"/>
    <n v="71"/>
    <n v="15177.35"/>
    <n v="2473908.0500000003"/>
    <s v="In Stock"/>
    <s v="No"/>
    <n v="0"/>
  </r>
  <r>
    <s v="P4356"/>
    <s v="Decade Max"/>
    <s v="Clothing"/>
    <s v="QuickStock"/>
    <n v="3"/>
    <n v="32"/>
    <n v="17091.490000000002"/>
    <n v="51274.47"/>
    <x v="128"/>
    <d v="2025-10-10T00:00:00"/>
    <s v="discontinued"/>
    <s v="Online"/>
    <s v="Decade Max"/>
    <s v="Clothing"/>
    <s v="Quickstock"/>
    <s v="Decade Max"/>
    <s v="Clothing"/>
    <s v="Quickstock"/>
    <n v="3"/>
    <n v="32"/>
    <n v="17091.490000000002"/>
    <n v="51274.47"/>
    <s v="Low Stock"/>
    <s v="Yes"/>
    <n v="1"/>
  </r>
  <r>
    <s v="P4342"/>
    <s v="Respond Lite"/>
    <s v="Groceries"/>
    <s v="ABC Pvt Ltd"/>
    <n v="118"/>
    <n v="48"/>
    <n v="13888.96"/>
    <n v="1638897.28"/>
    <x v="113"/>
    <d v="2025-09-13T00:00:00"/>
    <s v="discontinued"/>
    <s v="Online"/>
    <s v="Respond Lite"/>
    <s v="Groceries"/>
    <s v="Abc Pvt Ltd"/>
    <s v="Respond Lite"/>
    <s v="Groceries"/>
    <s v="Abc Pvt Ltd"/>
    <n v="118"/>
    <n v="48"/>
    <n v="13888.96"/>
    <n v="1638897.2799999998"/>
    <s v="In Stock"/>
    <s v="No"/>
    <n v="0"/>
  </r>
  <r>
    <s v="P8027"/>
    <s v="Those Lite"/>
    <s v="Electronics"/>
    <s v="Omni Suppliers"/>
    <n v="31"/>
    <n v="21"/>
    <n v="15467.81"/>
    <n v="479502.11"/>
    <x v="64"/>
    <d v="2025-09-19T00:00:00"/>
    <s v="active"/>
    <s v="Online"/>
    <s v="Those Lite"/>
    <s v="Electronics"/>
    <s v="Omni Suppliers"/>
    <s v="Those Lite"/>
    <s v="Electronics"/>
    <s v="Omni Suppliers"/>
    <n v="31"/>
    <n v="21"/>
    <n v="15467.81"/>
    <n v="479502.11"/>
    <s v="In Stock"/>
    <s v="No"/>
    <n v="0"/>
  </r>
  <r>
    <s v="P4155"/>
    <s v="policy max"/>
    <s v="Electronics"/>
    <s v="Omni Suppliers"/>
    <n v="21"/>
    <n v="94"/>
    <n v="5501.53"/>
    <n v="115532.13"/>
    <x v="140"/>
    <d v="2025-08-23T00:00:00"/>
    <s v="Actv"/>
    <s v="Mumbai Store"/>
    <s v="Policy Max"/>
    <s v="Electronics"/>
    <s v="Omni Suppliers"/>
    <s v="Policy Max"/>
    <s v="Electronics"/>
    <s v="Omni Suppliers"/>
    <n v="21"/>
    <n v="94"/>
    <n v="5501.53"/>
    <n v="115532.12999999999"/>
    <s v="Low Stock"/>
    <s v="Yes"/>
    <n v="1"/>
  </r>
  <r>
    <s v="P3896"/>
    <s v="Onto X"/>
    <s v="Clothing"/>
    <s v="QuickStock"/>
    <n v="125"/>
    <n v="75"/>
    <n v="8675.08"/>
    <n v="1084385"/>
    <x v="62"/>
    <d v="2025-08-26T00:00:00"/>
    <s v="active"/>
    <s v="Online"/>
    <s v="Onto X"/>
    <s v="Clothing"/>
    <s v="Quickstock"/>
    <s v="Onto X"/>
    <s v="Clothing"/>
    <s v="Quickstock"/>
    <n v="125"/>
    <n v="75"/>
    <n v="8675.08"/>
    <n v="1084385"/>
    <s v="In Stock"/>
    <s v="No"/>
    <n v="0"/>
  </r>
  <r>
    <s v="P5116"/>
    <s v="Source Pro"/>
    <s v="Furniture"/>
    <s v="Global Traders"/>
    <n v="46"/>
    <n v="99"/>
    <n v="17154.330000000002"/>
    <n v="789099.18"/>
    <x v="26"/>
    <d v="2025-09-19T00:00:00"/>
    <s v="active"/>
    <s v="Ahmedabad Branch"/>
    <s v="Source Pro"/>
    <s v="Furniture"/>
    <s v="Global Traders"/>
    <s v="Source Pro"/>
    <s v="Furniture"/>
    <s v="Global Traders"/>
    <n v="46"/>
    <n v="99"/>
    <n v="17154.330000000002"/>
    <n v="789099.18"/>
    <s v="Low Stock"/>
    <s v="Yes"/>
    <n v="1"/>
  </r>
  <r>
    <s v="P5179"/>
    <s v="always max"/>
    <s v="Clothing"/>
    <s v="RetailMart Inc"/>
    <n v="5"/>
    <n v="38"/>
    <n v="5520.59"/>
    <n v="27602.95"/>
    <x v="30"/>
    <d v="2025-10-12T00:00:00"/>
    <m/>
    <s v="Online"/>
    <s v="Always Max"/>
    <s v="Clothing"/>
    <s v="Retailmart Inc"/>
    <s v="Always Max"/>
    <s v="Clothing"/>
    <s v="Retailmart Inc"/>
    <n v="5"/>
    <n v="38"/>
    <n v="5520.59"/>
    <n v="27602.95"/>
    <s v="Low Stock"/>
    <s v="Yes"/>
    <n v="1"/>
  </r>
  <r>
    <s v="P6626"/>
    <s v="Hold Pro"/>
    <s v="Furniture"/>
    <s v="ABC Pvt Ltd"/>
    <n v="0"/>
    <n v="77"/>
    <n v="17887.28"/>
    <n v="0"/>
    <x v="69"/>
    <d v="2025-07-30T00:00:00"/>
    <s v="Actv"/>
    <s v="Delhi Warehouse"/>
    <s v="Hold Pro"/>
    <s v="Furniture"/>
    <s v="Abc Pvt Ltd"/>
    <s v="Hold Pro"/>
    <s v="Furniture"/>
    <s v="Abc Pvt Ltd"/>
    <n v="0"/>
    <n v="77"/>
    <n v="17887.28"/>
    <n v="0"/>
    <s v="Out of Stock"/>
    <s v="Yes"/>
    <n v="1"/>
  </r>
  <r>
    <s v="P4598"/>
    <s v="Effort Plus"/>
    <s v="Clothing"/>
    <s v="QuickStock"/>
    <n v="161"/>
    <n v="80"/>
    <n v="4047.16"/>
    <n v="651592.76"/>
    <x v="104"/>
    <d v="2025-08-15T00:00:00"/>
    <s v="Actv"/>
    <s v="Ahmedabad Branch"/>
    <s v="Effort Plus"/>
    <s v="Clothing"/>
    <s v="Quickstock"/>
    <s v="Effort Plus"/>
    <s v="Clothing"/>
    <s v="Quickstock"/>
    <n v="161"/>
    <n v="80"/>
    <n v="4047.16"/>
    <n v="651592.76"/>
    <s v="In Stock"/>
    <s v="No"/>
    <n v="0"/>
  </r>
  <r>
    <s v="P4056"/>
    <s v="Among Lite"/>
    <s v="Clothing"/>
    <s v="Global Traders"/>
    <n v="24"/>
    <m/>
    <n v="7402.1"/>
    <n v="177650.4"/>
    <x v="127"/>
    <d v="2025-08-29T00:00:00"/>
    <s v="discontinued"/>
    <s v="Mumbai Store"/>
    <s v="Among Lite"/>
    <s v="Clothing"/>
    <s v="Global Traders"/>
    <s v="Among Lite"/>
    <s v="Clothing"/>
    <s v="Global Traders"/>
    <n v="24"/>
    <n v="0"/>
    <n v="7402.1"/>
    <n v="177650.40000000002"/>
    <s v="In Stock"/>
    <s v="No"/>
    <n v="0"/>
  </r>
  <r>
    <s v="P6390"/>
    <s v="Support Lite"/>
    <s v="Electronics"/>
    <s v="QuickStock"/>
    <m/>
    <n v="91"/>
    <n v="3226.95"/>
    <m/>
    <x v="71"/>
    <d v="2025-08-30T00:00:00"/>
    <s v="discon"/>
    <s v="Ahmedabad Branch"/>
    <s v="Support Lite"/>
    <s v="Electronics"/>
    <s v="Quickstock"/>
    <s v="Support Lite"/>
    <s v="Electronics"/>
    <s v="Quickstock"/>
    <n v="0"/>
    <n v="91"/>
    <n v="3226.95"/>
    <n v="0"/>
    <s v="Out of Stock"/>
    <s v="Yes"/>
    <n v="1"/>
  </r>
  <r>
    <s v="P1984"/>
    <s v="School Max"/>
    <s v="Toys"/>
    <s v="Omni Suppliers"/>
    <n v="144"/>
    <n v="72"/>
    <n v="3115.48"/>
    <n v="448629.12"/>
    <x v="31"/>
    <d v="2025-08-08T00:00:00"/>
    <s v="Actv"/>
    <s v="Pune Store"/>
    <s v="School Max"/>
    <s v="Toys"/>
    <s v="Omni Suppliers"/>
    <s v="School Max"/>
    <s v="Toys"/>
    <s v="Omni Suppliers"/>
    <n v="144"/>
    <n v="72"/>
    <n v="3115.48"/>
    <n v="448629.12"/>
    <s v="In Stock"/>
    <s v="No"/>
    <n v="0"/>
  </r>
  <r>
    <s v="P2050"/>
    <s v="Surface Pro"/>
    <s v="Electronics"/>
    <s v="Global Traders"/>
    <n v="173"/>
    <n v="69"/>
    <n v="15232.43"/>
    <n v="2635210.39"/>
    <x v="156"/>
    <d v="2025-09-02T00:00:00"/>
    <s v="Inactive"/>
    <s v="Online"/>
    <s v="Surface Pro"/>
    <s v="Electronics"/>
    <s v="Global Traders"/>
    <s v="Surface Pro"/>
    <s v="Electronics"/>
    <s v="Global Traders"/>
    <n v="173"/>
    <n v="69"/>
    <n v="15232.43"/>
    <n v="2635210.39"/>
    <s v="In Stock"/>
    <s v="No"/>
    <n v="0"/>
  </r>
  <r>
    <s v="P1959"/>
    <s v="building x"/>
    <s v="Furniture"/>
    <s v="ABC Pvt Ltd"/>
    <n v="171"/>
    <n v="72"/>
    <n v="18241.13"/>
    <n v="3119233.23"/>
    <x v="11"/>
    <d v="2025-09-10T00:00:00"/>
    <s v="active"/>
    <s v="Online"/>
    <s v="Building X"/>
    <s v="Furniture"/>
    <s v="Abc Pvt Ltd"/>
    <s v="Building X"/>
    <s v="Furniture"/>
    <s v="Abc Pvt Ltd"/>
    <n v="171"/>
    <n v="72"/>
    <n v="18241.13"/>
    <n v="3119233.23"/>
    <s v="In Stock"/>
    <s v="No"/>
    <n v="0"/>
  </r>
  <r>
    <s v="P5473"/>
    <s v="His Max"/>
    <s v="Toys"/>
    <s v="Omni Suppliers"/>
    <n v="130"/>
    <n v="39"/>
    <n v="15940.92"/>
    <n v="2072319.6"/>
    <x v="25"/>
    <d v="2025-08-28T00:00:00"/>
    <s v="active"/>
    <s v="Delhi Warehouse"/>
    <s v="His Max"/>
    <s v="Toys"/>
    <s v="Omni Suppliers"/>
    <s v="His Max"/>
    <s v="Toys"/>
    <s v="Omni Suppliers"/>
    <n v="130"/>
    <n v="39"/>
    <n v="15940.92"/>
    <n v="2072319.6"/>
    <s v="In Stock"/>
    <s v="No"/>
    <n v="0"/>
  </r>
  <r>
    <s v="P4224"/>
    <s v="Forward X"/>
    <s v="Electronics"/>
    <s v="ABC Pvt Ltd"/>
    <n v="198"/>
    <n v="36"/>
    <n v="12165.76"/>
    <n v="2408820.48"/>
    <x v="155"/>
    <d v="2025-09-16T00:00:00"/>
    <s v="discontinued"/>
    <s v="Mumbai Store"/>
    <s v="Forward X"/>
    <s v="Electronics"/>
    <s v="Abc Pvt Ltd"/>
    <s v="Forward X"/>
    <s v="Electronics"/>
    <s v="Abc Pvt Ltd"/>
    <n v="198"/>
    <n v="36"/>
    <n v="12165.76"/>
    <n v="2408820.48"/>
    <s v="In Stock"/>
    <s v="No"/>
    <n v="0"/>
  </r>
  <r>
    <s v="P2875"/>
    <s v="Lead Max"/>
    <s v="Furniture"/>
    <s v="Omni Suppliers"/>
    <n v="8"/>
    <n v="57"/>
    <n v="4549.53"/>
    <n v="36396.239999999998"/>
    <x v="141"/>
    <d v="2025-09-05T00:00:00"/>
    <m/>
    <s v="Pune Store"/>
    <s v="Lead Max"/>
    <s v="Furniture"/>
    <s v="Omni Suppliers"/>
    <s v="Lead Max"/>
    <s v="Furniture"/>
    <s v="Omni Suppliers"/>
    <n v="8"/>
    <n v="57"/>
    <n v="4549.53"/>
    <n v="36396.239999999998"/>
    <s v="Low Stock"/>
    <s v="Yes"/>
    <n v="1"/>
  </r>
  <r>
    <s v="P8099"/>
    <s v="Set Pro"/>
    <s v="Furniture"/>
    <s v="Omni Suppliers"/>
    <n v="62"/>
    <n v="21"/>
    <n v="15961.3"/>
    <n v="989600.6"/>
    <x v="14"/>
    <d v="2025-08-25T00:00:00"/>
    <s v="discon"/>
    <s v="Pune Store"/>
    <s v="Set Pro"/>
    <s v="Furniture"/>
    <s v="Omni Suppliers"/>
    <s v="Set Pro"/>
    <s v="Furniture"/>
    <s v="Omni Suppliers"/>
    <n v="62"/>
    <n v="21"/>
    <n v="15961.3"/>
    <n v="989600.6"/>
    <s v="In Stock"/>
    <s v="No"/>
    <n v="0"/>
  </r>
  <r>
    <s v="P9586"/>
    <s v="Door Pro"/>
    <s v="Furniture"/>
    <s v="Omni Suppliers"/>
    <n v="63"/>
    <n v="96"/>
    <n v="3034.13"/>
    <n v="191150.19"/>
    <x v="14"/>
    <d v="2025-08-15T00:00:00"/>
    <s v="active"/>
    <s v="Delhi Warehouse"/>
    <s v="Door Pro"/>
    <s v="Furniture"/>
    <s v="Omni Suppliers"/>
    <s v="Door Pro"/>
    <s v="Furniture"/>
    <s v="Omni Suppliers"/>
    <n v="63"/>
    <n v="96"/>
    <n v="3034.13"/>
    <n v="191150.19"/>
    <s v="Low Stock"/>
    <s v="Yes"/>
    <n v="1"/>
  </r>
  <r>
    <s v="P9465"/>
    <s v="Mother Max"/>
    <s v="Toys"/>
    <s v="RetailMart Inc"/>
    <n v="63"/>
    <n v="57"/>
    <n v="5868.67"/>
    <n v="369726.21"/>
    <x v="138"/>
    <d v="2025-08-18T00:00:00"/>
    <s v="Actv"/>
    <s v="Delhi Warehouse"/>
    <s v="Mother Max"/>
    <s v="Toys"/>
    <s v="Retailmart Inc"/>
    <s v="Mother Max"/>
    <s v="Toys"/>
    <s v="Retailmart Inc"/>
    <n v="63"/>
    <n v="57"/>
    <n v="5868.67"/>
    <n v="369726.21"/>
    <s v="In Stock"/>
    <s v="No"/>
    <n v="0"/>
  </r>
  <r>
    <s v="P6420"/>
    <s v="Tough Max"/>
    <s v="Electronics"/>
    <s v="RetailMart Inc"/>
    <n v="32"/>
    <n v="60"/>
    <n v="840.4"/>
    <n v="26892.799999999999"/>
    <x v="115"/>
    <d v="2025-07-16T00:00:00"/>
    <s v="active"/>
    <s v="Mumbai Store"/>
    <s v="Tough Max"/>
    <s v="Electronics"/>
    <s v="Retailmart Inc"/>
    <s v="Tough Max"/>
    <s v="Electronics"/>
    <s v="Retailmart Inc"/>
    <n v="32"/>
    <n v="60"/>
    <n v="840.4"/>
    <n v="26892.799999999999"/>
    <s v="Low Stock"/>
    <s v="Yes"/>
    <n v="1"/>
  </r>
  <r>
    <s v="P1213"/>
    <s v="Heart X"/>
    <s v="Groceries"/>
    <s v="RetailMart Inc"/>
    <n v="178"/>
    <n v="60"/>
    <n v="4878.8"/>
    <n v="868426.4"/>
    <x v="101"/>
    <d v="2025-07-17T00:00:00"/>
    <s v="active"/>
    <s v="Delhi Warehouse"/>
    <s v="Heart X"/>
    <s v="Groceries"/>
    <s v="Retailmart Inc"/>
    <s v="Heart X"/>
    <s v="Groceries"/>
    <s v="Retailmart Inc"/>
    <n v="178"/>
    <n v="60"/>
    <n v="4878.8"/>
    <n v="868426.4"/>
    <s v="In Stock"/>
    <s v="No"/>
    <n v="0"/>
  </r>
  <r>
    <s v="P4117"/>
    <s v="About Mini"/>
    <s v="Toys"/>
    <s v="RetailMart Inc"/>
    <n v="159"/>
    <n v="98"/>
    <n v="10002.82"/>
    <n v="1590448.38"/>
    <x v="86"/>
    <d v="2025-07-31T00:00:00"/>
    <s v="Actv"/>
    <s v="Delhi Warehouse"/>
    <s v="About Mini"/>
    <s v="Toys"/>
    <s v="Retailmart Inc"/>
    <s v="About Mini"/>
    <s v="Toys"/>
    <s v="Retailmart Inc"/>
    <n v="159"/>
    <n v="98"/>
    <n v="10002.82"/>
    <n v="1590448.38"/>
    <s v="In Stock"/>
    <s v="No"/>
    <n v="0"/>
  </r>
  <r>
    <s v="P3720"/>
    <s v="Wrong X"/>
    <s v="Furniture"/>
    <s v="Global Traders"/>
    <n v="167"/>
    <n v="51"/>
    <n v="18827.689999999999"/>
    <n v="3144224.23"/>
    <x v="93"/>
    <d v="2025-10-10T00:00:00"/>
    <s v="discontinued"/>
    <s v="Ahmedabad Branch"/>
    <s v="Wrong X"/>
    <s v="Furniture"/>
    <s v="Global Traders"/>
    <s v="Wrong X"/>
    <s v="Furniture"/>
    <s v="Global Traders"/>
    <n v="167"/>
    <n v="51"/>
    <n v="18827.689999999999"/>
    <n v="3144224.23"/>
    <s v="In Stock"/>
    <s v="No"/>
    <n v="0"/>
  </r>
  <r>
    <s v="P9032"/>
    <s v="Place Plus"/>
    <s v="Clothing"/>
    <s v="RetailMart Inc"/>
    <n v="1"/>
    <n v="52"/>
    <n v="17656.54"/>
    <n v="17656.54"/>
    <x v="122"/>
    <d v="2025-10-03T00:00:00"/>
    <m/>
    <s v="Online"/>
    <s v="Place Plus"/>
    <s v="Clothing"/>
    <s v="Retailmart Inc"/>
    <s v="Place Plus"/>
    <s v="Clothing"/>
    <s v="Retailmart Inc"/>
    <n v="1"/>
    <n v="52"/>
    <n v="17656.54"/>
    <n v="17656.54"/>
    <s v="Low Stock"/>
    <s v="Yes"/>
    <n v="1"/>
  </r>
  <r>
    <s v="P2949"/>
    <s v="Think Lite"/>
    <s v="Toys"/>
    <s v="ABC Pvt Ltd"/>
    <n v="160"/>
    <n v="96"/>
    <n v="1617.64"/>
    <n v="258822.39999999999"/>
    <x v="163"/>
    <d v="2025-09-25T00:00:00"/>
    <s v="active"/>
    <s v="Delhi Warehouse"/>
    <s v="Think Lite"/>
    <s v="Toys"/>
    <s v="Abc Pvt Ltd"/>
    <s v="Think Lite"/>
    <s v="Toys"/>
    <s v="Abc Pvt Ltd"/>
    <n v="160"/>
    <n v="96"/>
    <n v="1617.64"/>
    <n v="258822.40000000002"/>
    <s v="In Stock"/>
    <s v="No"/>
    <n v="0"/>
  </r>
  <r>
    <s v="P1917"/>
    <s v="Pattern Max"/>
    <s v="Toys"/>
    <s v="RetailMart Inc"/>
    <n v="102"/>
    <n v="85"/>
    <n v="19550.45"/>
    <n v="1994145.9"/>
    <x v="54"/>
    <d v="2025-09-29T00:00:00"/>
    <s v="Actv"/>
    <s v="Mumbai Store"/>
    <s v="Pattern Max"/>
    <s v="Toys"/>
    <s v="Retailmart Inc"/>
    <s v="Pattern Max"/>
    <s v="Toys"/>
    <s v="Retailmart Inc"/>
    <n v="102"/>
    <n v="85"/>
    <n v="19550.45"/>
    <n v="1994145.9000000001"/>
    <s v="In Stock"/>
    <s v="No"/>
    <n v="0"/>
  </r>
  <r>
    <s v="P1089"/>
    <s v="High Max"/>
    <s v="Toys"/>
    <s v="Global Traders"/>
    <n v="173"/>
    <n v="34"/>
    <n v="4043"/>
    <n v="699439"/>
    <x v="15"/>
    <d v="2025-09-03T00:00:00"/>
    <s v="discon"/>
    <s v="Pune Store"/>
    <s v="High Max"/>
    <s v="Toys"/>
    <s v="Global Traders"/>
    <s v="High Max"/>
    <s v="Toys"/>
    <s v="Global Traders"/>
    <n v="173"/>
    <n v="34"/>
    <n v="4043"/>
    <n v="699439"/>
    <s v="In Stock"/>
    <s v="No"/>
    <n v="0"/>
  </r>
  <r>
    <s v="P9619"/>
    <s v="Occur Mini"/>
    <s v="Clothing"/>
    <s v="Global Traders"/>
    <n v="48"/>
    <n v="94"/>
    <n v="2528.19"/>
    <n v="121353.12"/>
    <x v="140"/>
    <d v="2025-08-30T00:00:00"/>
    <s v="discon"/>
    <s v="Pune Store"/>
    <s v="Occur Mini"/>
    <s v="Clothing"/>
    <s v="Global Traders"/>
    <s v="Occur Mini"/>
    <s v="Clothing"/>
    <s v="Global Traders"/>
    <n v="48"/>
    <n v="94"/>
    <n v="2528.19"/>
    <n v="121353.12"/>
    <s v="Low Stock"/>
    <s v="Yes"/>
    <n v="1"/>
  </r>
  <r>
    <s v="P1634"/>
    <s v="Relate X"/>
    <s v="Groceries"/>
    <s v="ABC Pvt Ltd"/>
    <n v="133"/>
    <n v="28"/>
    <n v="18727.43"/>
    <n v="2490748.19"/>
    <x v="123"/>
    <d v="2025-08-16T00:00:00"/>
    <m/>
    <s v="Mumbai Store"/>
    <s v="Relate X"/>
    <s v="Groceries"/>
    <s v="Abc Pvt Ltd"/>
    <s v="Relate X"/>
    <s v="Groceries"/>
    <s v="Abc Pvt Ltd"/>
    <n v="133"/>
    <n v="28"/>
    <n v="18727.43"/>
    <n v="2490748.19"/>
    <s v="In Stock"/>
    <s v="No"/>
    <n v="0"/>
  </r>
  <r>
    <s v="P1552"/>
    <s v="Answer X"/>
    <s v="Electronics"/>
    <s v="QuickStock"/>
    <n v="113"/>
    <n v="95"/>
    <n v="17425.830000000002"/>
    <n v="1969118.79"/>
    <x v="43"/>
    <d v="2025-08-24T00:00:00"/>
    <s v="active"/>
    <s v="Ahmedabad Branch"/>
    <s v="Answer X"/>
    <s v="Electronics"/>
    <s v="Quickstock"/>
    <s v="Answer X"/>
    <s v="Electronics"/>
    <s v="Quickstock"/>
    <n v="113"/>
    <n v="95"/>
    <n v="17425.830000000002"/>
    <n v="1969118.7900000003"/>
    <s v="In Stock"/>
    <s v="No"/>
    <n v="0"/>
  </r>
  <r>
    <s v="P4389"/>
    <s v="Also Lite"/>
    <s v="Electronics"/>
    <s v="ABC Pvt Ltd"/>
    <m/>
    <n v="81"/>
    <n v="12264.55"/>
    <m/>
    <x v="160"/>
    <d v="2025-09-11T00:00:00"/>
    <m/>
    <s v="Mumbai Store"/>
    <s v="Also Lite"/>
    <s v="Electronics"/>
    <s v="Abc Pvt Ltd"/>
    <s v="Also Lite"/>
    <s v="Electronics"/>
    <s v="Abc Pvt Ltd"/>
    <n v="0"/>
    <n v="81"/>
    <n v="12264.55"/>
    <n v="0"/>
    <s v="Out of Stock"/>
    <s v="Yes"/>
    <n v="1"/>
  </r>
  <r>
    <s v="P3430"/>
    <s v="Police Max"/>
    <s v="Clothing"/>
    <s v="Omni Suppliers"/>
    <n v="6"/>
    <n v="94"/>
    <n v="17901.59"/>
    <n v="107409.54"/>
    <x v="164"/>
    <d v="2025-08-29T00:00:00"/>
    <m/>
    <s v="Ahmedabad Branch"/>
    <s v="Police Max"/>
    <s v="Clothing"/>
    <s v="Omni Suppliers"/>
    <s v="Police Max"/>
    <s v="Clothing"/>
    <s v="Omni Suppliers"/>
    <n v="6"/>
    <n v="94"/>
    <n v="17901.59"/>
    <n v="107409.54000000001"/>
    <s v="Low Stock"/>
    <s v="Yes"/>
    <n v="1"/>
  </r>
  <r>
    <s v="P1899"/>
    <s v="Edge Mini"/>
    <s v="Groceries"/>
    <s v="Global Traders"/>
    <n v="133"/>
    <n v="77"/>
    <n v="15687.46"/>
    <n v="2086432.18"/>
    <x v="79"/>
    <d v="2025-10-08T00:00:00"/>
    <s v="discon"/>
    <s v="Mumbai Store"/>
    <s v="Edge Mini"/>
    <s v="Groceries"/>
    <s v="Global Traders"/>
    <s v="Edge Mini"/>
    <s v="Groceries"/>
    <s v="Global Traders"/>
    <n v="133"/>
    <n v="77"/>
    <n v="15687.46"/>
    <n v="2086432.18"/>
    <s v="In Stock"/>
    <s v="No"/>
    <n v="0"/>
  </r>
  <r>
    <s v="P1894"/>
    <s v="Scene Lite"/>
    <s v="Furniture"/>
    <s v="Omni Suppliers"/>
    <n v="2"/>
    <n v="60"/>
    <n v="3321.79"/>
    <n v="6643.58"/>
    <x v="165"/>
    <d v="2025-09-30T00:00:00"/>
    <s v="discontinued"/>
    <s v="Mumbai Store"/>
    <s v="Scene Lite"/>
    <s v="Furniture"/>
    <s v="Omni Suppliers"/>
    <s v="Scene Lite"/>
    <s v="Furniture"/>
    <s v="Omni Suppliers"/>
    <n v="2"/>
    <n v="60"/>
    <n v="3321.79"/>
    <n v="6643.58"/>
    <s v="Low Stock"/>
    <s v="Yes"/>
    <n v="1"/>
  </r>
  <r>
    <s v="P5109"/>
    <s v="Manage X"/>
    <s v="Electronics"/>
    <s v="Omni Suppliers"/>
    <n v="11"/>
    <n v="31"/>
    <n v="3232.92"/>
    <n v="35562.120000000003"/>
    <x v="127"/>
    <d v="2025-09-06T00:00:00"/>
    <s v="active"/>
    <s v="Delhi Warehouse"/>
    <s v="Manage X"/>
    <s v="Electronics"/>
    <s v="Omni Suppliers"/>
    <s v="Manage X"/>
    <s v="Electronics"/>
    <s v="Omni Suppliers"/>
    <n v="11"/>
    <n v="31"/>
    <n v="3232.92"/>
    <n v="35562.120000000003"/>
    <s v="Low Stock"/>
    <s v="Yes"/>
    <n v="1"/>
  </r>
  <r>
    <s v="P2266"/>
    <s v="Play Lite"/>
    <s v="Clothing"/>
    <s v="Omni Suppliers"/>
    <n v="121"/>
    <n v="38"/>
    <n v="19518.509999999998"/>
    <n v="2361739.71"/>
    <x v="134"/>
    <d v="2025-09-18T00:00:00"/>
    <s v="active"/>
    <s v="Ahmedabad Branch"/>
    <s v="Play Lite"/>
    <s v="Clothing"/>
    <s v="Omni Suppliers"/>
    <s v="Play Lite"/>
    <s v="Clothing"/>
    <s v="Omni Suppliers"/>
    <n v="121"/>
    <n v="38"/>
    <n v="19518.509999999998"/>
    <n v="2361739.71"/>
    <s v="In Stock"/>
    <s v="No"/>
    <n v="0"/>
  </r>
  <r>
    <s v="P4427"/>
    <s v="Also Max"/>
    <s v="Toys"/>
    <s v="RetailMart Inc"/>
    <n v="172"/>
    <n v="27"/>
    <n v="17443.060000000001"/>
    <n v="3000206.32"/>
    <x v="25"/>
    <d v="2025-09-03T00:00:00"/>
    <s v="active"/>
    <s v="Pune Store"/>
    <s v="Also Max"/>
    <s v="Toys"/>
    <s v="Retailmart Inc"/>
    <s v="Also Max"/>
    <s v="Toys"/>
    <s v="Retailmart Inc"/>
    <n v="172"/>
    <n v="27"/>
    <n v="17443.060000000001"/>
    <n v="3000206.3200000003"/>
    <s v="In Stock"/>
    <s v="No"/>
    <n v="0"/>
  </r>
  <r>
    <s v="P3356"/>
    <s v="Recent Pro"/>
    <s v="Electronics"/>
    <s v="RetailMart Inc"/>
    <n v="182"/>
    <n v="51"/>
    <n v="9989"/>
    <n v="1817998"/>
    <x v="35"/>
    <d v="2025-08-24T00:00:00"/>
    <s v="Actv"/>
    <s v="Ahmedabad Branch"/>
    <s v="Recent Pro"/>
    <s v="Electronics"/>
    <s v="Retailmart Inc"/>
    <s v="Recent Pro"/>
    <s v="Electronics"/>
    <s v="Retailmart Inc"/>
    <n v="182"/>
    <n v="51"/>
    <n v="9989"/>
    <n v="1817998"/>
    <s v="In Stock"/>
    <s v="No"/>
    <n v="0"/>
  </r>
  <r>
    <s v="P4665"/>
    <s v="Reality Plus"/>
    <s v="Clothing"/>
    <s v="QuickStock"/>
    <n v="197"/>
    <n v="37"/>
    <n v="13082.6"/>
    <n v="2577272.2000000002"/>
    <x v="166"/>
    <d v="2025-08-30T00:00:00"/>
    <s v="Inactive"/>
    <s v="Delhi Warehouse"/>
    <s v="Reality Plus"/>
    <s v="Clothing"/>
    <s v="Quickstock"/>
    <s v="Reality Plus"/>
    <s v="Clothing"/>
    <s v="Quickstock"/>
    <n v="197"/>
    <n v="37"/>
    <n v="13082.6"/>
    <n v="2577272.2000000002"/>
    <s v="In Stock"/>
    <s v="No"/>
    <n v="0"/>
  </r>
  <r>
    <s v="P5644"/>
    <s v="Indeed Pro"/>
    <s v="Clothing"/>
    <s v="Omni Suppliers"/>
    <n v="95"/>
    <n v="75"/>
    <n v="19497.12"/>
    <n v="1852226.4"/>
    <x v="103"/>
    <d v="2025-09-10T00:00:00"/>
    <s v="active"/>
    <s v="Delhi Warehouse"/>
    <s v="Indeed Pro"/>
    <s v="Clothing"/>
    <s v="Omni Suppliers"/>
    <s v="Indeed Pro"/>
    <s v="Clothing"/>
    <s v="Omni Suppliers"/>
    <n v="95"/>
    <n v="75"/>
    <n v="19497.12"/>
    <n v="1852226.4"/>
    <s v="In Stock"/>
    <s v="No"/>
    <n v="0"/>
  </r>
  <r>
    <s v="P9946"/>
    <s v="Fast X"/>
    <s v="Toys"/>
    <s v="ABC Pvt Ltd"/>
    <n v="34"/>
    <n v="80"/>
    <n v="1490.36"/>
    <n v="50672.24"/>
    <x v="167"/>
    <d v="2025-07-27T00:00:00"/>
    <s v="active"/>
    <s v="Ahmedabad Branch"/>
    <s v="Fast X"/>
    <s v="Toys"/>
    <s v="Abc Pvt Ltd"/>
    <s v="Fast X"/>
    <s v="Toys"/>
    <s v="Abc Pvt Ltd"/>
    <n v="34"/>
    <n v="80"/>
    <n v="1490.36"/>
    <n v="50672.24"/>
    <s v="Low Stock"/>
    <s v="Yes"/>
    <n v="1"/>
  </r>
  <r>
    <s v="P7078"/>
    <s v="Threat Lite"/>
    <s v="Toys"/>
    <s v="QuickStock"/>
    <n v="96"/>
    <n v="26"/>
    <n v="9279.33"/>
    <n v="890815.67999999993"/>
    <x v="99"/>
    <d v="2025-09-29T00:00:00"/>
    <s v="discon"/>
    <s v="Pune Store"/>
    <s v="Threat Lite"/>
    <s v="Toys"/>
    <s v="Quickstock"/>
    <s v="Threat Lite"/>
    <s v="Toys"/>
    <s v="Quickstock"/>
    <n v="96"/>
    <n v="26"/>
    <n v="9279.33"/>
    <n v="890815.67999999993"/>
    <s v="In Stock"/>
    <s v="No"/>
    <n v="0"/>
  </r>
  <r>
    <s v="P8005"/>
    <s v="Office Lite"/>
    <s v="Toys"/>
    <s v="ABC Pvt Ltd"/>
    <n v="158"/>
    <n v="77"/>
    <n v="14867"/>
    <n v="2348986"/>
    <x v="143"/>
    <d v="2025-09-21T00:00:00"/>
    <s v="active"/>
    <s v="Online"/>
    <s v="Office Lite"/>
    <s v="Toys"/>
    <s v="Abc Pvt Ltd"/>
    <s v="Office Lite"/>
    <s v="Toys"/>
    <s v="Abc Pvt Ltd"/>
    <n v="158"/>
    <n v="77"/>
    <n v="14867"/>
    <n v="2348986"/>
    <s v="In Stock"/>
    <s v="No"/>
    <n v="0"/>
  </r>
  <r>
    <s v="P9595"/>
    <s v="Use X"/>
    <s v="Toys"/>
    <s v="Global Traders"/>
    <n v="36"/>
    <n v="23"/>
    <n v="14720.24"/>
    <n v="529928.64"/>
    <x v="141"/>
    <d v="2025-08-04T00:00:00"/>
    <s v="Inactive"/>
    <s v="Delhi Warehouse"/>
    <s v="Use X"/>
    <s v="Toys"/>
    <s v="Global Traders"/>
    <s v="Use X"/>
    <s v="Toys"/>
    <s v="Global Traders"/>
    <n v="36"/>
    <n v="23"/>
    <n v="14720.24"/>
    <n v="529928.64"/>
    <s v="In Stock"/>
    <s v="No"/>
    <n v="0"/>
  </r>
  <r>
    <s v="P4453"/>
    <s v="Lot Lite"/>
    <s v="Toys"/>
    <s v="QuickStock"/>
    <n v="19"/>
    <n v="79"/>
    <n v="850.18"/>
    <n v="16153.42"/>
    <x v="168"/>
    <d v="2025-07-19T00:00:00"/>
    <s v="active"/>
    <s v="Pune Store"/>
    <s v="Lot Lite"/>
    <s v="Toys"/>
    <s v="Quickstock"/>
    <s v="Lot Lite"/>
    <s v="Toys"/>
    <s v="Quickstock"/>
    <n v="19"/>
    <n v="79"/>
    <n v="850.18"/>
    <n v="16153.419999999998"/>
    <s v="Low Stock"/>
    <s v="Yes"/>
    <n v="1"/>
  </r>
  <r>
    <s v="P2712"/>
    <s v="Simple Mini"/>
    <s v="Clothing"/>
    <s v="Omni Suppliers"/>
    <n v="178"/>
    <n v="55"/>
    <n v="636.41999999999996"/>
    <n v="113282.76"/>
    <x v="55"/>
    <d v="2025-09-27T00:00:00"/>
    <s v="active"/>
    <s v="Ahmedabad Branch"/>
    <s v="Simple Mini"/>
    <s v="Clothing"/>
    <s v="Omni Suppliers"/>
    <s v="Simple Mini"/>
    <s v="Clothing"/>
    <s v="Omni Suppliers"/>
    <n v="178"/>
    <n v="55"/>
    <n v="636.41999999999996"/>
    <n v="113282.76"/>
    <s v="In Stock"/>
    <s v="No"/>
    <n v="0"/>
  </r>
  <r>
    <s v="P6631"/>
    <s v="Painting Mini"/>
    <s v="Clothing"/>
    <s v="QuickStock"/>
    <n v="65"/>
    <n v="98"/>
    <n v="18019"/>
    <n v="1171235"/>
    <x v="82"/>
    <d v="2025-08-06T00:00:00"/>
    <s v="active"/>
    <s v="Mumbai Store"/>
    <s v="Painting Mini"/>
    <s v="Clothing"/>
    <s v="Quickstock"/>
    <s v="Painting Mini"/>
    <s v="Clothing"/>
    <s v="Quickstock"/>
    <n v="65"/>
    <n v="98"/>
    <n v="18019"/>
    <n v="1171235"/>
    <s v="Low Stock"/>
    <s v="Yes"/>
    <n v="1"/>
  </r>
  <r>
    <s v="P2394"/>
    <s v="Six Plus"/>
    <s v="Toys"/>
    <s v="RetailMart Inc"/>
    <n v="185"/>
    <n v="31"/>
    <n v="7707.75"/>
    <n v="1425933.75"/>
    <x v="132"/>
    <d v="2025-09-14T00:00:00"/>
    <s v="active"/>
    <s v="Online"/>
    <s v="Six Plus"/>
    <s v="Toys"/>
    <s v="Retailmart Inc"/>
    <s v="Six Plus"/>
    <s v="Toys"/>
    <s v="Retailmart Inc"/>
    <n v="185"/>
    <n v="31"/>
    <n v="7707.75"/>
    <n v="1425933.75"/>
    <s v="In Stock"/>
    <s v="No"/>
    <n v="0"/>
  </r>
  <r>
    <s v="P1529"/>
    <s v="Fly Max"/>
    <s v="Furniture"/>
    <s v="ABC Pvt Ltd"/>
    <n v="39"/>
    <n v="40"/>
    <n v="14675.6"/>
    <n v="572348.4"/>
    <x v="169"/>
    <d v="2025-07-16T00:00:00"/>
    <s v="Actv"/>
    <s v="Ahmedabad Branch"/>
    <s v="Fly Max"/>
    <s v="Furniture"/>
    <s v="Abc Pvt Ltd"/>
    <s v="Fly Max"/>
    <s v="Furniture"/>
    <s v="Abc Pvt Ltd"/>
    <n v="39"/>
    <n v="40"/>
    <n v="14675.6"/>
    <n v="572348.4"/>
    <s v="Low Stock"/>
    <s v="Yes"/>
    <n v="1"/>
  </r>
  <r>
    <s v="P4591"/>
    <s v="Word Max"/>
    <s v="Clothing"/>
    <s v="Global Traders"/>
    <n v="99"/>
    <n v="61"/>
    <n v="4788.99"/>
    <n v="474110.01"/>
    <x v="59"/>
    <d v="2025-07-27T00:00:00"/>
    <m/>
    <s v="Mumbai Store"/>
    <s v="Word Max"/>
    <s v="Clothing"/>
    <s v="Global Traders"/>
    <s v="Word Max"/>
    <s v="Clothing"/>
    <s v="Global Traders"/>
    <n v="99"/>
    <n v="61"/>
    <n v="4788.99"/>
    <n v="474110.00999999995"/>
    <s v="In Stock"/>
    <s v="No"/>
    <n v="0"/>
  </r>
  <r>
    <s v="P7477"/>
    <s v="Character Mini"/>
    <s v="Clothing"/>
    <s v="ABC Pvt Ltd"/>
    <n v="1"/>
    <n v="56"/>
    <n v="17094.98"/>
    <n v="17094.98"/>
    <x v="102"/>
    <d v="2025-09-06T00:00:00"/>
    <s v="active"/>
    <s v="Ahmedabad Branch"/>
    <s v="Character Mini"/>
    <s v="Clothing"/>
    <s v="Abc Pvt Ltd"/>
    <s v="Character Mini"/>
    <s v="Clothing"/>
    <s v="Abc Pvt Ltd"/>
    <n v="1"/>
    <n v="56"/>
    <n v="17094.98"/>
    <n v="17094.98"/>
    <s v="Low Stock"/>
    <s v="Yes"/>
    <n v="1"/>
  </r>
  <r>
    <s v="P5648"/>
    <s v="thus pro"/>
    <s v="Groceries"/>
    <s v="RetailMart Inc"/>
    <n v="61"/>
    <n v="79"/>
    <n v="8130.16"/>
    <n v="495939.76"/>
    <x v="106"/>
    <d v="2025-08-18T00:00:00"/>
    <s v="active"/>
    <s v="Online"/>
    <s v="Thus Pro"/>
    <s v="Groceries"/>
    <s v="Retailmart Inc"/>
    <s v="Thus Pro"/>
    <s v="Groceries"/>
    <s v="Retailmart Inc"/>
    <n v="61"/>
    <n v="79"/>
    <n v="8130.16"/>
    <n v="495939.76"/>
    <s v="Low Stock"/>
    <s v="Yes"/>
    <n v="1"/>
  </r>
  <r>
    <s v="P1013"/>
    <s v="Whole Lite"/>
    <s v="Clothing"/>
    <s v="RetailMart Inc"/>
    <n v="83"/>
    <n v="21"/>
    <n v="1950.47"/>
    <n v="161889.01"/>
    <x v="133"/>
    <d v="2025-10-06T00:00:00"/>
    <s v="Inactive"/>
    <s v="Mumbai Store"/>
    <s v="Whole Lite"/>
    <s v="Clothing"/>
    <s v="Retailmart Inc"/>
    <s v="Whole Lite"/>
    <s v="Clothing"/>
    <s v="Retailmart Inc"/>
    <n v="83"/>
    <n v="21"/>
    <n v="1950.47"/>
    <n v="161889.01"/>
    <s v="In Stock"/>
    <s v="No"/>
    <n v="0"/>
  </r>
  <r>
    <s v="P4216"/>
    <s v="Western Max"/>
    <s v="Clothing"/>
    <s v="Omni Suppliers"/>
    <n v="122"/>
    <n v="47"/>
    <n v="5199.76"/>
    <n v="634370.72"/>
    <x v="170"/>
    <d v="2025-09-10T00:00:00"/>
    <s v="discon"/>
    <s v="Ahmedabad Branch"/>
    <s v="Western Max"/>
    <s v="Clothing"/>
    <s v="Omni Suppliers"/>
    <s v="Western Max"/>
    <s v="Clothing"/>
    <s v="Omni Suppliers"/>
    <n v="122"/>
    <n v="47"/>
    <n v="5199.76"/>
    <n v="634370.72"/>
    <s v="In Stock"/>
    <s v="No"/>
    <n v="0"/>
  </r>
  <r>
    <s v="P5356"/>
    <s v="Dinner X"/>
    <s v="Electronics"/>
    <s v="ABC Pvt Ltd"/>
    <n v="192"/>
    <n v="59"/>
    <n v="11994.34"/>
    <n v="2302913.2799999998"/>
    <x v="38"/>
    <d v="2025-10-01T00:00:00"/>
    <s v="Actv"/>
    <s v="Online"/>
    <s v="Dinner X"/>
    <s v="Electronics"/>
    <s v="Abc Pvt Ltd"/>
    <s v="Dinner X"/>
    <s v="Electronics"/>
    <s v="Abc Pvt Ltd"/>
    <n v="192"/>
    <n v="59"/>
    <n v="11994.34"/>
    <n v="2302913.2800000003"/>
    <s v="In Stock"/>
    <s v="No"/>
    <n v="0"/>
  </r>
  <r>
    <s v="P8062"/>
    <s v="Floor Plus"/>
    <s v="Electronics"/>
    <s v="RetailMart Inc"/>
    <n v="46"/>
    <n v="50"/>
    <n v="4759.21"/>
    <n v="218923.66"/>
    <x v="127"/>
    <d v="2025-09-27T00:00:00"/>
    <s v="Actv"/>
    <s v="Delhi Warehouse"/>
    <s v="Floor Plus"/>
    <s v="Electronics"/>
    <s v="Retailmart Inc"/>
    <s v="Floor Plus"/>
    <s v="Electronics"/>
    <s v="Retailmart Inc"/>
    <n v="46"/>
    <n v="50"/>
    <n v="4759.21"/>
    <n v="218923.66"/>
    <s v="Low Stock"/>
    <s v="Yes"/>
    <n v="1"/>
  </r>
  <r>
    <s v="P1629"/>
    <s v="Sister Plus"/>
    <s v="Groceries"/>
    <s v="Global Traders"/>
    <n v="13"/>
    <n v="99"/>
    <n v="10419.49"/>
    <n v="135453.37"/>
    <x v="151"/>
    <d v="2025-07-20T00:00:00"/>
    <s v="active"/>
    <s v="Ahmedabad Branch"/>
    <s v="Sister Plus"/>
    <s v="Groceries"/>
    <s v="Global Traders"/>
    <s v="Sister Plus"/>
    <s v="Groceries"/>
    <s v="Global Traders"/>
    <n v="13"/>
    <n v="99"/>
    <n v="10419.49"/>
    <n v="135453.37"/>
    <s v="Low Stock"/>
    <s v="Yes"/>
    <n v="1"/>
  </r>
  <r>
    <s v="P6897"/>
    <s v="Either Max"/>
    <s v="Toys"/>
    <s v="Global Traders"/>
    <n v="75"/>
    <n v="20"/>
    <n v="9016.2099999999991"/>
    <n v="676215.74999999988"/>
    <x v="106"/>
    <d v="2025-08-14T00:00:00"/>
    <s v="active"/>
    <s v="Mumbai Store"/>
    <s v="Either Max"/>
    <s v="Toys"/>
    <s v="Global Traders"/>
    <s v="Either Max"/>
    <s v="Toys"/>
    <s v="Global Traders"/>
    <n v="75"/>
    <n v="20"/>
    <n v="9016.2099999999991"/>
    <n v="676215.74999999988"/>
    <s v="In Stock"/>
    <s v="No"/>
    <n v="0"/>
  </r>
  <r>
    <s v="P6895"/>
    <s v="Late Plus"/>
    <s v="Furniture"/>
    <s v="RetailMart Inc"/>
    <n v="170"/>
    <m/>
    <n v="14150.21"/>
    <n v="2405535.7000000002"/>
    <x v="112"/>
    <d v="2025-09-19T00:00:00"/>
    <s v="discon"/>
    <s v="Delhi Warehouse"/>
    <s v="Late Plus"/>
    <s v="Furniture"/>
    <s v="Retailmart Inc"/>
    <s v="Late Plus"/>
    <s v="Furniture"/>
    <s v="Retailmart Inc"/>
    <n v="170"/>
    <n v="0"/>
    <n v="14150.21"/>
    <n v="2405535.6999999997"/>
    <s v="In Stock"/>
    <s v="No"/>
    <n v="0"/>
  </r>
  <r>
    <s v="P1575"/>
    <s v="Factor Max"/>
    <s v="Electronics"/>
    <s v="RetailMart Inc"/>
    <n v="117"/>
    <n v="47"/>
    <n v="781.59"/>
    <n v="91446.03"/>
    <x v="51"/>
    <d v="2025-09-21T00:00:00"/>
    <s v="active"/>
    <s v="Pune Store"/>
    <s v="Factor Max"/>
    <s v="Electronics"/>
    <s v="Retailmart Inc"/>
    <s v="Factor Max"/>
    <s v="Electronics"/>
    <s v="Retailmart Inc"/>
    <n v="117"/>
    <n v="47"/>
    <n v="781.59"/>
    <n v="91446.03"/>
    <s v="In Stock"/>
    <s v="No"/>
    <n v="0"/>
  </r>
  <r>
    <s v="P7052"/>
    <s v="Art Lite"/>
    <s v="Toys"/>
    <s v="Omni Suppliers"/>
    <n v="174"/>
    <n v="95"/>
    <n v="9518.89"/>
    <n v="1656286.86"/>
    <x v="106"/>
    <d v="2025-07-27T00:00:00"/>
    <s v="Inactive"/>
    <s v="Ahmedabad Branch"/>
    <s v="Art Lite"/>
    <s v="Toys"/>
    <s v="Omni Suppliers"/>
    <s v="Art Lite"/>
    <s v="Toys"/>
    <s v="Omni Suppliers"/>
    <n v="174"/>
    <n v="95"/>
    <n v="9518.89"/>
    <n v="1656286.8599999999"/>
    <s v="In Stock"/>
    <s v="No"/>
    <n v="0"/>
  </r>
  <r>
    <s v="P4568"/>
    <s v="How X"/>
    <s v="Toys"/>
    <s v="Omni Suppliers"/>
    <n v="119"/>
    <n v="63"/>
    <n v="8955.0499999999993"/>
    <n v="1065650.95"/>
    <x v="15"/>
    <d v="2025-08-10T00:00:00"/>
    <s v="active"/>
    <s v="Online"/>
    <s v="How X"/>
    <s v="Toys"/>
    <s v="Omni Suppliers"/>
    <s v="How X"/>
    <s v="Toys"/>
    <s v="Omni Suppliers"/>
    <n v="119"/>
    <n v="63"/>
    <n v="8955.0499999999993"/>
    <n v="1065650.95"/>
    <s v="In Stock"/>
    <s v="No"/>
    <n v="0"/>
  </r>
  <r>
    <s v="P2390"/>
    <s v="high pro"/>
    <s v="Furniture"/>
    <s v="ABC Pvt Ltd"/>
    <n v="133"/>
    <n v="80"/>
    <n v="732.05"/>
    <n v="97362.65"/>
    <x v="39"/>
    <d v="2025-09-20T00:00:00"/>
    <s v="active"/>
    <s v="Mumbai Store"/>
    <s v="High Pro"/>
    <s v="Furniture"/>
    <s v="Abc Pvt Ltd"/>
    <s v="High Pro"/>
    <s v="Furniture"/>
    <s v="Abc Pvt Ltd"/>
    <n v="133"/>
    <n v="80"/>
    <n v="732.05"/>
    <n v="97362.65"/>
    <s v="In Stock"/>
    <s v="No"/>
    <n v="0"/>
  </r>
  <r>
    <s v="P1968"/>
    <s v="Rule Pro"/>
    <s v="Clothing"/>
    <s v="QuickStock"/>
    <n v="36"/>
    <n v="39"/>
    <n v="1081.3499999999999"/>
    <n v="38928.6"/>
    <x v="110"/>
    <d v="2025-08-06T00:00:00"/>
    <s v="active"/>
    <s v="Pune Store"/>
    <s v="Rule Pro"/>
    <s v="Clothing"/>
    <s v="Quickstock"/>
    <s v="Rule Pro"/>
    <s v="Clothing"/>
    <s v="Quickstock"/>
    <n v="36"/>
    <n v="39"/>
    <n v="1081.3499999999999"/>
    <n v="38928.6"/>
    <s v="Low Stock"/>
    <s v="Yes"/>
    <n v="1"/>
  </r>
  <r>
    <s v="P7262"/>
    <s v="Word Lite"/>
    <s v="Furniture"/>
    <s v="ABC Pvt Ltd"/>
    <n v="34"/>
    <n v="89"/>
    <n v="3641.21"/>
    <n v="123801.14"/>
    <x v="12"/>
    <d v="2025-09-18T00:00:00"/>
    <s v="active"/>
    <s v="Online"/>
    <s v="Word Lite"/>
    <s v="Furniture"/>
    <s v="Abc Pvt Ltd"/>
    <s v="Word Lite"/>
    <s v="Furniture"/>
    <s v="Abc Pvt Ltd"/>
    <n v="34"/>
    <n v="89"/>
    <n v="3641.21"/>
    <n v="123801.14"/>
    <s v="Low Stock"/>
    <s v="Yes"/>
    <n v="1"/>
  </r>
  <r>
    <s v="P6178"/>
    <s v="Professional Pro"/>
    <s v="Furniture"/>
    <s v="Global Traders"/>
    <n v="68"/>
    <n v="52"/>
    <n v="10169.33"/>
    <n v="691514.44"/>
    <x v="156"/>
    <d v="2025-09-19T00:00:00"/>
    <m/>
    <s v="Online"/>
    <s v="Professional Pro"/>
    <s v="Furniture"/>
    <s v="Global Traders"/>
    <s v="Professional Pro"/>
    <s v="Furniture"/>
    <s v="Global Traders"/>
    <n v="68"/>
    <n v="52"/>
    <n v="10169.33"/>
    <n v="691514.44"/>
    <s v="In Stock"/>
    <s v="No"/>
    <n v="0"/>
  </r>
  <r>
    <s v="P2229"/>
    <s v="size lite"/>
    <s v="Groceries"/>
    <s v="Global Traders"/>
    <n v="11"/>
    <n v="39"/>
    <n v="19733.27"/>
    <n v="217065.97"/>
    <x v="119"/>
    <d v="2025-10-05T00:00:00"/>
    <s v="discon"/>
    <s v="Delhi Warehouse"/>
    <s v="Size Lite"/>
    <s v="Groceries"/>
    <s v="Global Traders"/>
    <s v="Size Lite"/>
    <s v="Groceries"/>
    <s v="Global Traders"/>
    <n v="11"/>
    <n v="39"/>
    <n v="19733.27"/>
    <n v="217065.97"/>
    <s v="Low Stock"/>
    <s v="Yes"/>
    <n v="1"/>
  </r>
  <r>
    <s v="P2239"/>
    <s v="Hospital Mini"/>
    <s v="Clothing"/>
    <s v="QuickStock"/>
    <n v="42"/>
    <n v="69"/>
    <n v="19463.3"/>
    <n v="817458.6"/>
    <x v="37"/>
    <d v="2025-08-14T00:00:00"/>
    <s v="discon"/>
    <s v="Pune Store"/>
    <s v="Hospital Mini"/>
    <s v="Clothing"/>
    <s v="Quickstock"/>
    <s v="Hospital Mini"/>
    <s v="Clothing"/>
    <s v="Quickstock"/>
    <n v="42"/>
    <n v="69"/>
    <n v="19463.3"/>
    <n v="817458.6"/>
    <s v="Low Stock"/>
    <s v="Yes"/>
    <n v="1"/>
  </r>
  <r>
    <s v="P8595"/>
    <s v="Hour Pro"/>
    <s v="Groceries"/>
    <s v="QuickStock"/>
    <n v="37"/>
    <n v="42"/>
    <n v="647.97"/>
    <n v="23974.89"/>
    <x v="76"/>
    <d v="2025-08-06T00:00:00"/>
    <s v="active"/>
    <s v="Online"/>
    <s v="Hour Pro"/>
    <s v="Groceries"/>
    <s v="Quickstock"/>
    <s v="Hour Pro"/>
    <s v="Groceries"/>
    <s v="Quickstock"/>
    <n v="37"/>
    <n v="42"/>
    <n v="647.97"/>
    <n v="23974.89"/>
    <s v="Low Stock"/>
    <s v="Yes"/>
    <n v="1"/>
  </r>
  <r>
    <s v="P2969"/>
    <s v="Relate Max"/>
    <s v="Groceries"/>
    <s v="ABC Pvt Ltd"/>
    <n v="123"/>
    <n v="27"/>
    <n v="19399.75"/>
    <n v="2386169.25"/>
    <x v="128"/>
    <d v="2025-09-14T00:00:00"/>
    <m/>
    <s v="Online"/>
    <s v="Relate Max"/>
    <s v="Groceries"/>
    <s v="Abc Pvt Ltd"/>
    <s v="Relate Max"/>
    <s v="Groceries"/>
    <s v="Abc Pvt Ltd"/>
    <n v="123"/>
    <n v="27"/>
    <n v="19399.75"/>
    <n v="2386169.25"/>
    <s v="In Stock"/>
    <s v="No"/>
    <n v="0"/>
  </r>
  <r>
    <s v="P9320"/>
    <s v="Politics Lite"/>
    <s v="Clothing"/>
    <s v="Omni Suppliers"/>
    <n v="7"/>
    <n v="48"/>
    <n v="8902.82"/>
    <n v="62319.74"/>
    <x v="74"/>
    <d v="2025-09-21T00:00:00"/>
    <s v="Actv"/>
    <s v="Pune Store"/>
    <s v="Politics Lite"/>
    <s v="Clothing"/>
    <s v="Omni Suppliers"/>
    <s v="Politics Lite"/>
    <s v="Clothing"/>
    <s v="Omni Suppliers"/>
    <n v="7"/>
    <n v="48"/>
    <n v="8902.82"/>
    <n v="62319.74"/>
    <s v="Low Stock"/>
    <s v="Yes"/>
    <n v="1"/>
  </r>
  <r>
    <s v="P5612"/>
    <s v="Usually Plus"/>
    <s v="Toys"/>
    <s v="Global Traders"/>
    <n v="85"/>
    <n v="66"/>
    <n v="13867.89"/>
    <n v="1178770.6499999999"/>
    <x v="12"/>
    <d v="2025-07-25T00:00:00"/>
    <s v="active"/>
    <s v="Mumbai Store"/>
    <s v="Usually Plus"/>
    <s v="Toys"/>
    <s v="Global Traders"/>
    <s v="Usually Plus"/>
    <s v="Toys"/>
    <s v="Global Traders"/>
    <n v="85"/>
    <n v="66"/>
    <n v="13867.89"/>
    <n v="1178770.6499999999"/>
    <s v="In Stock"/>
    <s v="No"/>
    <n v="0"/>
  </r>
  <r>
    <s v="P6238"/>
    <s v="Radio Mini"/>
    <s v="Clothing"/>
    <s v="RetailMart Inc"/>
    <n v="170"/>
    <n v="93"/>
    <n v="399.44"/>
    <n v="67904.800000000003"/>
    <x v="88"/>
    <d v="2025-09-17T00:00:00"/>
    <m/>
    <s v="Ahmedabad Branch"/>
    <s v="Radio Mini"/>
    <s v="Clothing"/>
    <s v="Retailmart Inc"/>
    <s v="Radio Mini"/>
    <s v="Clothing"/>
    <s v="Retailmart Inc"/>
    <n v="170"/>
    <n v="93"/>
    <n v="399.44"/>
    <n v="67904.800000000003"/>
    <s v="In Stock"/>
    <s v="No"/>
    <n v="0"/>
  </r>
  <r>
    <s v="P8705"/>
    <s v="Live Plus"/>
    <s v="Furniture"/>
    <s v="Omni Suppliers"/>
    <m/>
    <n v="66"/>
    <n v="11433.66"/>
    <m/>
    <x v="24"/>
    <d v="2025-07-22T00:00:00"/>
    <s v="discon"/>
    <s v="Delhi Warehouse"/>
    <s v="Live Plus"/>
    <s v="Furniture"/>
    <s v="Omni Suppliers"/>
    <s v="Live Plus"/>
    <s v="Furniture"/>
    <s v="Omni Suppliers"/>
    <n v="0"/>
    <n v="66"/>
    <n v="11433.66"/>
    <n v="0"/>
    <s v="Out of Stock"/>
    <s v="Yes"/>
    <n v="1"/>
  </r>
  <r>
    <s v="P1986"/>
    <s v="tell lite"/>
    <s v="Clothing"/>
    <s v="Omni Suppliers"/>
    <n v="71"/>
    <n v="65"/>
    <n v="18377.62"/>
    <n v="1304811.02"/>
    <x v="18"/>
    <d v="2025-07-14T00:00:00"/>
    <s v="discontinued"/>
    <s v="Delhi Warehouse"/>
    <s v="Tell Lite"/>
    <s v="Clothing"/>
    <s v="Omni Suppliers"/>
    <s v="Tell Lite"/>
    <s v="Clothing"/>
    <s v="Omni Suppliers"/>
    <n v="71"/>
    <n v="65"/>
    <n v="18377.62"/>
    <n v="1304811.02"/>
    <s v="In Stock"/>
    <s v="No"/>
    <n v="0"/>
  </r>
  <r>
    <s v="P4072"/>
    <s v="Follow Plus"/>
    <s v="Groceries"/>
    <s v="QuickStock"/>
    <n v="146"/>
    <n v="50"/>
    <n v="13194.77"/>
    <n v="1926436.42"/>
    <x v="167"/>
    <d v="2025-09-03T00:00:00"/>
    <s v="Inactive"/>
    <s v="Pune Store"/>
    <s v="Follow Plus"/>
    <s v="Groceries"/>
    <s v="Quickstock"/>
    <s v="Follow Plus"/>
    <s v="Groceries"/>
    <s v="Quickstock"/>
    <n v="146"/>
    <n v="50"/>
    <n v="13194.77"/>
    <n v="1926436.4200000002"/>
    <s v="In Stock"/>
    <s v="No"/>
    <n v="0"/>
  </r>
  <r>
    <s v="P4124"/>
    <s v="Ahead Plus"/>
    <s v="Furniture"/>
    <s v="QuickStock"/>
    <n v="47"/>
    <n v="88"/>
    <n v="11564.85"/>
    <n v="543547.95000000007"/>
    <x v="60"/>
    <d v="2025-08-11T00:00:00"/>
    <s v="active"/>
    <s v="Delhi Warehouse"/>
    <s v="Ahead Plus"/>
    <s v="Furniture"/>
    <s v="Quickstock"/>
    <s v="Ahead Plus"/>
    <s v="Furniture"/>
    <s v="Quickstock"/>
    <n v="47"/>
    <n v="88"/>
    <n v="11564.85"/>
    <n v="543547.95000000007"/>
    <s v="Low Stock"/>
    <s v="Yes"/>
    <n v="1"/>
  </r>
  <r>
    <s v="P9125"/>
    <s v="Safe Plus"/>
    <s v="Furniture"/>
    <m/>
    <n v="193"/>
    <n v="83"/>
    <n v="1011.83"/>
    <n v="195283.19"/>
    <x v="113"/>
    <d v="2025-08-27T00:00:00"/>
    <s v="Inactive"/>
    <s v="Pune Store"/>
    <s v="Safe Plus"/>
    <s v="Furniture"/>
    <s v=""/>
    <s v="Safe Plus"/>
    <s v="Furniture"/>
    <s v="Others"/>
    <n v="193"/>
    <n v="83"/>
    <n v="1011.83"/>
    <n v="195283.19"/>
    <s v="In Stock"/>
    <s v="No"/>
    <n v="0"/>
  </r>
  <r>
    <s v="P6704"/>
    <s v="laugh x"/>
    <s v="Toys"/>
    <s v="ABC Pvt Ltd"/>
    <n v="160"/>
    <n v="60"/>
    <n v="19867.07"/>
    <n v="3178731.2"/>
    <x v="69"/>
    <d v="2025-09-28T00:00:00"/>
    <s v="discon"/>
    <s v="Mumbai Store"/>
    <s v="Laugh X"/>
    <s v="Toys"/>
    <s v="Abc Pvt Ltd"/>
    <s v="Laugh X"/>
    <s v="Toys"/>
    <s v="Abc Pvt Ltd"/>
    <n v="160"/>
    <n v="60"/>
    <n v="19867.07"/>
    <n v="3178731.2"/>
    <s v="In Stock"/>
    <s v="No"/>
    <n v="0"/>
  </r>
  <r>
    <s v="P7924"/>
    <s v="Leave Max"/>
    <s v="Groceries"/>
    <s v="RetailMart Inc"/>
    <n v="72"/>
    <n v="96"/>
    <n v="5809.28"/>
    <n v="418268.15999999997"/>
    <x v="170"/>
    <d v="2025-10-10T00:00:00"/>
    <s v="Actv"/>
    <s v="Mumbai Store"/>
    <s v="Leave Max"/>
    <s v="Groceries"/>
    <s v="Retailmart Inc"/>
    <s v="Leave Max"/>
    <s v="Groceries"/>
    <s v="Retailmart Inc"/>
    <n v="72"/>
    <n v="96"/>
    <n v="5809.28"/>
    <n v="418268.15999999997"/>
    <s v="Low Stock"/>
    <s v="Yes"/>
    <n v="1"/>
  </r>
  <r>
    <s v="P8114"/>
    <s v="Phone Lite"/>
    <s v="Electronics"/>
    <s v="Omni Suppliers"/>
    <m/>
    <n v="23"/>
    <n v="13368.49"/>
    <m/>
    <x v="40"/>
    <d v="2025-08-27T00:00:00"/>
    <s v="Inactive"/>
    <s v="Ahmedabad Branch"/>
    <s v="Phone Lite"/>
    <s v="Electronics"/>
    <s v="Omni Suppliers"/>
    <s v="Phone Lite"/>
    <s v="Electronics"/>
    <s v="Omni Suppliers"/>
    <n v="0"/>
    <n v="23"/>
    <n v="13368.49"/>
    <n v="0"/>
    <s v="Out of Stock"/>
    <s v="Yes"/>
    <n v="1"/>
  </r>
  <r>
    <s v="P4553"/>
    <s v="Woman X"/>
    <s v="Clothing"/>
    <s v="QuickStock"/>
    <n v="81"/>
    <n v="32"/>
    <n v="15966.38"/>
    <n v="1293276.78"/>
    <x v="113"/>
    <d v="2025-07-31T00:00:00"/>
    <s v="active"/>
    <s v="Mumbai Store"/>
    <s v="Woman X"/>
    <s v="Clothing"/>
    <s v="Quickstock"/>
    <s v="Woman X"/>
    <s v="Clothing"/>
    <s v="Quickstock"/>
    <n v="81"/>
    <n v="32"/>
    <n v="15966.38"/>
    <n v="1293276.78"/>
    <s v="In Stock"/>
    <s v="No"/>
    <n v="0"/>
  </r>
  <r>
    <s v="P2388"/>
    <s v="Plan Mini"/>
    <s v="Electronics"/>
    <s v="ABC Pvt Ltd"/>
    <n v="74"/>
    <m/>
    <n v="2448.17"/>
    <n v="181164.58"/>
    <x v="120"/>
    <d v="2025-07-20T00:00:00"/>
    <s v="Inactive"/>
    <s v="Pune Store"/>
    <s v="Plan Mini"/>
    <s v="Electronics"/>
    <s v="Abc Pvt Ltd"/>
    <s v="Plan Mini"/>
    <s v="Electronics"/>
    <s v="Abc Pvt Ltd"/>
    <n v="74"/>
    <n v="0"/>
    <n v="2448.17"/>
    <n v="181164.58000000002"/>
    <s v="In Stock"/>
    <s v="No"/>
    <n v="0"/>
  </r>
  <r>
    <s v="P1454"/>
    <s v="Wife Max"/>
    <s v="Electronics"/>
    <s v="Global Traders"/>
    <n v="88"/>
    <n v="34"/>
    <n v="12622.66"/>
    <n v="1110794.08"/>
    <x v="134"/>
    <d v="2025-09-14T00:00:00"/>
    <s v="discon"/>
    <s v="Delhi Warehouse"/>
    <s v="Wife Max"/>
    <s v="Electronics"/>
    <s v="Global Traders"/>
    <s v="Wife Max"/>
    <s v="Electronics"/>
    <s v="Global Traders"/>
    <n v="88"/>
    <n v="34"/>
    <n v="12622.66"/>
    <n v="1110794.08"/>
    <s v="In Stock"/>
    <s v="No"/>
    <n v="0"/>
  </r>
  <r>
    <s v="P5806"/>
    <s v="Strong X"/>
    <s v="Furniture"/>
    <s v="RetailMart Inc"/>
    <n v="142"/>
    <n v="40"/>
    <n v="7639.37"/>
    <n v="1084790.54"/>
    <x v="1"/>
    <d v="2025-08-08T00:00:00"/>
    <s v="Inactive"/>
    <s v="Online"/>
    <s v="Strong X"/>
    <s v="Furniture"/>
    <s v="Retailmart Inc"/>
    <s v="Strong X"/>
    <s v="Furniture"/>
    <s v="Retailmart Inc"/>
    <n v="142"/>
    <n v="40"/>
    <n v="7639.37"/>
    <n v="1084790.54"/>
    <s v="In Stock"/>
    <s v="No"/>
    <n v="0"/>
  </r>
  <r>
    <s v="P6592"/>
    <s v="Cold Plus"/>
    <s v="Furniture"/>
    <s v="QuickStock"/>
    <n v="160"/>
    <n v="68"/>
    <n v="10936.45"/>
    <n v="1749832"/>
    <x v="71"/>
    <d v="2025-07-24T00:00:00"/>
    <m/>
    <s v="Online"/>
    <s v="Cold Plus"/>
    <s v="Furniture"/>
    <s v="Quickstock"/>
    <s v="Cold Plus"/>
    <s v="Furniture"/>
    <s v="Quickstock"/>
    <n v="160"/>
    <n v="68"/>
    <n v="10936.45"/>
    <n v="1749832"/>
    <s v="In Stock"/>
    <s v="No"/>
    <n v="0"/>
  </r>
  <r>
    <s v="P7059"/>
    <s v="network x"/>
    <s v="Clothing"/>
    <s v="QuickStock"/>
    <n v="101"/>
    <n v="30"/>
    <n v="12088.8"/>
    <n v="1220968.8"/>
    <x v="125"/>
    <d v="2025-09-08T00:00:00"/>
    <s v="Actv"/>
    <s v="Pune Store"/>
    <s v="Network X"/>
    <s v="Clothing"/>
    <s v="Quickstock"/>
    <s v="Network X"/>
    <s v="Clothing"/>
    <s v="Quickstock"/>
    <n v="101"/>
    <n v="30"/>
    <n v="12088.8"/>
    <n v="1220968.7999999998"/>
    <s v="In Stock"/>
    <s v="No"/>
    <n v="0"/>
  </r>
  <r>
    <s v="P8117"/>
    <s v="far x"/>
    <s v="Clothing"/>
    <s v="RetailMart Inc"/>
    <n v="73"/>
    <n v="85"/>
    <n v="9296.7099999999991"/>
    <n v="678659.83"/>
    <x v="171"/>
    <d v="2025-08-14T00:00:00"/>
    <s v="Actv"/>
    <s v="Online"/>
    <s v="Far X"/>
    <s v="Clothing"/>
    <s v="Retailmart Inc"/>
    <s v="Far X"/>
    <s v="Clothing"/>
    <s v="Retailmart Inc"/>
    <n v="73"/>
    <n v="85"/>
    <n v="9296.7099999999991"/>
    <n v="678659.83"/>
    <s v="Low Stock"/>
    <s v="Yes"/>
    <n v="1"/>
  </r>
  <r>
    <s v="P7228"/>
    <s v="Information Lite"/>
    <s v="Toys"/>
    <s v="RetailMart Inc"/>
    <n v="25"/>
    <n v="91"/>
    <n v="10405.68"/>
    <n v="260142"/>
    <x v="48"/>
    <d v="2025-10-03T00:00:00"/>
    <s v="active"/>
    <s v="Pune Store"/>
    <s v="Information Lite"/>
    <s v="Toys"/>
    <s v="Retailmart Inc"/>
    <s v="Information Lite"/>
    <s v="Toys"/>
    <s v="Retailmart Inc"/>
    <n v="25"/>
    <n v="91"/>
    <n v="10405.68"/>
    <n v="260142"/>
    <s v="Low Stock"/>
    <s v="Yes"/>
    <n v="1"/>
  </r>
  <r>
    <s v="P2177"/>
    <s v="Behavior Mini"/>
    <s v="Furniture"/>
    <s v="Omni Suppliers"/>
    <n v="152"/>
    <n v="31"/>
    <n v="3022.39"/>
    <n v="459403.28"/>
    <x v="64"/>
    <d v="2025-08-12T00:00:00"/>
    <m/>
    <s v="Ahmedabad Branch"/>
    <s v="Behavior Mini"/>
    <s v="Furniture"/>
    <s v="Omni Suppliers"/>
    <s v="Behavior Mini"/>
    <s v="Furniture"/>
    <s v="Omni Suppliers"/>
    <n v="152"/>
    <n v="31"/>
    <n v="3022.39"/>
    <n v="459403.27999999997"/>
    <s v="In Stock"/>
    <s v="No"/>
    <n v="0"/>
  </r>
  <r>
    <s v="P5399"/>
    <s v="ok mini"/>
    <s v="Electronics"/>
    <s v="ABC Pvt Ltd"/>
    <n v="36"/>
    <n v="98"/>
    <n v="10695.37"/>
    <n v="385033.32"/>
    <x v="125"/>
    <d v="2025-08-20T00:00:00"/>
    <s v="Inactive"/>
    <s v="Delhi Warehouse"/>
    <s v="Ok Mini"/>
    <s v="Electronics"/>
    <s v="Abc Pvt Ltd"/>
    <s v="Ok Mini"/>
    <s v="Electronics"/>
    <s v="Abc Pvt Ltd"/>
    <n v="36"/>
    <n v="98"/>
    <n v="10695.37"/>
    <n v="385033.32"/>
    <s v="Low Stock"/>
    <s v="Yes"/>
    <n v="1"/>
  </r>
  <r>
    <s v="P9234"/>
    <s v="Support Pro"/>
    <s v="Clothing"/>
    <s v="ABC Pvt Ltd"/>
    <n v="175"/>
    <n v="89"/>
    <n v="14950.17"/>
    <n v="2616279.75"/>
    <x v="165"/>
    <d v="2025-08-03T00:00:00"/>
    <s v="Actv"/>
    <s v="Ahmedabad Branch"/>
    <s v="Support Pro"/>
    <s v="Clothing"/>
    <s v="Abc Pvt Ltd"/>
    <s v="Support Pro"/>
    <s v="Clothing"/>
    <s v="Abc Pvt Ltd"/>
    <n v="175"/>
    <n v="89"/>
    <n v="14950.17"/>
    <n v="2616279.75"/>
    <s v="In Stock"/>
    <s v="No"/>
    <n v="0"/>
  </r>
  <r>
    <s v="P7570"/>
    <s v="Environmental Max"/>
    <s v="Toys"/>
    <s v="QuickStock"/>
    <n v="20"/>
    <n v="42"/>
    <n v="8645.7000000000007"/>
    <n v="172914"/>
    <x v="133"/>
    <d v="2025-09-14T00:00:00"/>
    <s v="discon"/>
    <s v="Ahmedabad Branch"/>
    <s v="Environmental Max"/>
    <s v="Toys"/>
    <s v="Quickstock"/>
    <s v="Environmental Max"/>
    <s v="Toys"/>
    <s v="Quickstock"/>
    <n v="20"/>
    <n v="42"/>
    <n v="8645.7000000000007"/>
    <n v="172914"/>
    <s v="Low Stock"/>
    <s v="Yes"/>
    <n v="1"/>
  </r>
  <r>
    <s v="P5431"/>
    <s v="Too Max"/>
    <s v="Furniture"/>
    <s v="Global Traders"/>
    <n v="46"/>
    <n v="34"/>
    <n v="4907.47"/>
    <n v="225743.62"/>
    <x v="32"/>
    <d v="2025-09-13T00:00:00"/>
    <s v="active"/>
    <s v="Online"/>
    <s v="Too Max"/>
    <s v="Furniture"/>
    <s v="Global Traders"/>
    <s v="Too Max"/>
    <s v="Furniture"/>
    <s v="Global Traders"/>
    <n v="46"/>
    <n v="34"/>
    <n v="4907.47"/>
    <n v="225743.62000000002"/>
    <s v="In Stock"/>
    <s v="No"/>
    <n v="0"/>
  </r>
  <r>
    <s v="P9906"/>
    <s v="Discussion Plus"/>
    <s v="Furniture"/>
    <s v="RetailMart Inc"/>
    <n v="50"/>
    <n v="34"/>
    <n v="3983.22"/>
    <n v="199161"/>
    <x v="73"/>
    <d v="2025-08-05T00:00:00"/>
    <s v="Inactive"/>
    <s v="Mumbai Store"/>
    <s v="Discussion Plus"/>
    <s v="Furniture"/>
    <s v="Retailmart Inc"/>
    <s v="Discussion Plus"/>
    <s v="Furniture"/>
    <s v="Retailmart Inc"/>
    <n v="50"/>
    <n v="34"/>
    <n v="3983.22"/>
    <n v="199161"/>
    <s v="In Stock"/>
    <s v="No"/>
    <n v="0"/>
  </r>
  <r>
    <s v="P1140"/>
    <s v="Person Lite"/>
    <s v="Groceries"/>
    <s v="Omni Suppliers"/>
    <m/>
    <n v="53"/>
    <n v="3368.32"/>
    <m/>
    <x v="123"/>
    <d v="2025-07-26T00:00:00"/>
    <m/>
    <s v="Ahmedabad Branch"/>
    <s v="Person Lite"/>
    <s v="Groceries"/>
    <s v="Omni Suppliers"/>
    <s v="Person Lite"/>
    <s v="Groceries"/>
    <s v="Omni Suppliers"/>
    <n v="0"/>
    <n v="53"/>
    <n v="3368.32"/>
    <n v="0"/>
    <s v="Out of Stock"/>
    <s v="Yes"/>
    <n v="1"/>
  </r>
  <r>
    <s v="P1963"/>
    <s v="Order Mini"/>
    <s v="Clothing"/>
    <s v="QuickStock"/>
    <n v="116"/>
    <n v="71"/>
    <n v="13418.42"/>
    <n v="1556536.72"/>
    <x v="130"/>
    <d v="2025-07-15T00:00:00"/>
    <s v="active"/>
    <s v="Online"/>
    <s v="Order Mini"/>
    <s v="Clothing"/>
    <s v="Quickstock"/>
    <s v="Order Mini"/>
    <s v="Clothing"/>
    <s v="Quickstock"/>
    <n v="116"/>
    <n v="71"/>
    <n v="13418.42"/>
    <n v="1556536.72"/>
    <s v="In Stock"/>
    <s v="No"/>
    <n v="0"/>
  </r>
  <r>
    <s v="P7894"/>
    <s v="Response X"/>
    <s v="Toys"/>
    <s v="RetailMart Inc"/>
    <n v="155"/>
    <n v="54"/>
    <n v="11639.59"/>
    <n v="1804136.45"/>
    <x v="95"/>
    <d v="2025-08-19T00:00:00"/>
    <s v="active"/>
    <s v="Delhi Warehouse"/>
    <s v="Response X"/>
    <s v="Toys"/>
    <s v="Retailmart Inc"/>
    <s v="Response X"/>
    <s v="Toys"/>
    <s v="Retailmart Inc"/>
    <n v="155"/>
    <n v="54"/>
    <n v="11639.59"/>
    <n v="1804136.45"/>
    <s v="In Stock"/>
    <s v="No"/>
    <n v="0"/>
  </r>
  <r>
    <s v="P1105"/>
    <s v="Member X"/>
    <s v="Toys"/>
    <s v="Omni Suppliers"/>
    <n v="163"/>
    <n v="49"/>
    <n v="14337.21"/>
    <n v="2336965.23"/>
    <x v="159"/>
    <d v="2025-07-30T00:00:00"/>
    <s v="Inactive"/>
    <s v="Ahmedabad Branch"/>
    <s v="Member X"/>
    <s v="Toys"/>
    <s v="Omni Suppliers"/>
    <s v="Member X"/>
    <s v="Toys"/>
    <s v="Omni Suppliers"/>
    <n v="163"/>
    <n v="49"/>
    <n v="14337.21"/>
    <n v="2336965.23"/>
    <s v="In Stock"/>
    <s v="No"/>
    <n v="0"/>
  </r>
  <r>
    <s v="P7787"/>
    <s v="Company Pro"/>
    <s v="Furniture"/>
    <s v="Global Traders"/>
    <n v="89"/>
    <n v="94"/>
    <n v="2508.29"/>
    <n v="223237.81"/>
    <x v="22"/>
    <d v="2025-09-08T00:00:00"/>
    <s v="Inactive"/>
    <s v="Pune Store"/>
    <s v="Company Pro"/>
    <s v="Furniture"/>
    <s v="Global Traders"/>
    <s v="Company Pro"/>
    <s v="Furniture"/>
    <s v="Global Traders"/>
    <n v="89"/>
    <n v="94"/>
    <n v="2508.29"/>
    <n v="223237.81"/>
    <s v="Low Stock"/>
    <s v="Yes"/>
    <n v="1"/>
  </r>
  <r>
    <s v="P8052"/>
    <s v="Itself X"/>
    <s v="Clothing"/>
    <s v="QuickStock"/>
    <n v="158"/>
    <n v="90"/>
    <n v="5940.8"/>
    <n v="938646.4"/>
    <x v="125"/>
    <d v="2025-09-15T00:00:00"/>
    <s v="active"/>
    <s v="Ahmedabad Branch"/>
    <s v="Itself X"/>
    <s v="Clothing"/>
    <s v="Quickstock"/>
    <s v="Itself X"/>
    <s v="Clothing"/>
    <s v="Quickstock"/>
    <n v="158"/>
    <n v="90"/>
    <n v="5940.8"/>
    <n v="938646.4"/>
    <s v="In Stock"/>
    <s v="No"/>
    <n v="0"/>
  </r>
  <r>
    <s v="P9105"/>
    <s v="Officer Max"/>
    <s v="Toys"/>
    <s v="QuickStock"/>
    <n v="188"/>
    <n v="61"/>
    <n v="18359.16"/>
    <n v="3451522.08"/>
    <x v="109"/>
    <d v="2025-08-04T00:00:00"/>
    <s v="Inactive"/>
    <s v="Ahmedabad Branch"/>
    <s v="Officer Max"/>
    <s v="Toys"/>
    <s v="Quickstock"/>
    <s v="Officer Max"/>
    <s v="Toys"/>
    <s v="Quickstock"/>
    <n v="188"/>
    <n v="61"/>
    <n v="18359.16"/>
    <n v="3451522.08"/>
    <s v="In Stock"/>
    <s v="No"/>
    <n v="0"/>
  </r>
  <r>
    <s v="P6203"/>
    <s v="Relationship Lite"/>
    <s v="Toys"/>
    <s v="RetailMart Inc"/>
    <n v="195"/>
    <n v="26"/>
    <n v="16324.19"/>
    <n v="3183217.05"/>
    <x v="59"/>
    <d v="2025-08-23T00:00:00"/>
    <s v="active"/>
    <s v="Online"/>
    <s v="Relationship Lite"/>
    <s v="Toys"/>
    <s v="Retailmart Inc"/>
    <s v="Relationship Lite"/>
    <s v="Toys"/>
    <s v="Retailmart Inc"/>
    <n v="195"/>
    <n v="26"/>
    <n v="16324.19"/>
    <n v="3183217.0500000003"/>
    <s v="In Stock"/>
    <s v="No"/>
    <n v="0"/>
  </r>
  <r>
    <s v="P6291"/>
    <s v="Sort Plus"/>
    <s v="Toys"/>
    <s v="Omni Suppliers"/>
    <n v="119"/>
    <n v="64"/>
    <n v="12681.37"/>
    <n v="1509083.03"/>
    <x v="80"/>
    <d v="2025-09-06T00:00:00"/>
    <s v="active"/>
    <s v="Ahmedabad Branch"/>
    <s v="Sort Plus"/>
    <s v="Toys"/>
    <s v="Omni Suppliers"/>
    <s v="Sort Plus"/>
    <s v="Toys"/>
    <s v="Omni Suppliers"/>
    <n v="119"/>
    <n v="64"/>
    <n v="12681.37"/>
    <n v="1509083.03"/>
    <s v="In Stock"/>
    <s v="No"/>
    <n v="0"/>
  </r>
  <r>
    <s v="P7284"/>
    <s v="Table Plus"/>
    <s v="Furniture"/>
    <s v="Global Traders"/>
    <n v="118"/>
    <n v="41"/>
    <n v="16392.82"/>
    <n v="1934352.76"/>
    <x v="55"/>
    <d v="2025-09-02T00:00:00"/>
    <m/>
    <s v="Pune Store"/>
    <s v="Table Plus"/>
    <s v="Furniture"/>
    <s v="Global Traders"/>
    <s v="Table Plus"/>
    <s v="Furniture"/>
    <s v="Global Traders"/>
    <n v="118"/>
    <n v="41"/>
    <n v="16392.82"/>
    <n v="1934352.76"/>
    <s v="In Stock"/>
    <s v="No"/>
    <n v="0"/>
  </r>
  <r>
    <s v="P7869"/>
    <s v="result plus"/>
    <s v="Groceries"/>
    <s v="RetailMart Inc"/>
    <n v="136"/>
    <n v="45"/>
    <n v="4280.29"/>
    <n v="582119.43999999994"/>
    <x v="170"/>
    <d v="2025-08-17T00:00:00"/>
    <s v="Inactive"/>
    <s v="Ahmedabad Branch"/>
    <s v="Result Plus"/>
    <s v="Groceries"/>
    <s v="Retailmart Inc"/>
    <s v="Result Plus"/>
    <s v="Groceries"/>
    <s v="Retailmart Inc"/>
    <n v="136"/>
    <n v="45"/>
    <n v="4280.29"/>
    <n v="582119.43999999994"/>
    <s v="In Stock"/>
    <s v="No"/>
    <n v="0"/>
  </r>
  <r>
    <s v="P5815"/>
    <s v="three plus"/>
    <s v="Groceries"/>
    <s v="RetailMart Inc"/>
    <n v="48"/>
    <m/>
    <n v="5150.12"/>
    <n v="247205.76000000001"/>
    <x v="139"/>
    <d v="2025-09-28T00:00:00"/>
    <s v="discontinued"/>
    <s v="Online"/>
    <s v="Three Plus"/>
    <s v="Groceries"/>
    <s v="Retailmart Inc"/>
    <s v="Three Plus"/>
    <s v="Groceries"/>
    <s v="Retailmart Inc"/>
    <n v="48"/>
    <n v="0"/>
    <n v="5150.12"/>
    <n v="247205.76000000001"/>
    <s v="In Stock"/>
    <s v="No"/>
    <n v="0"/>
  </r>
  <r>
    <s v="P6699"/>
    <s v="Fine Lite"/>
    <s v="Furniture"/>
    <s v="Global Traders"/>
    <n v="49"/>
    <n v="43"/>
    <n v="16461.16"/>
    <n v="806596.84"/>
    <x v="158"/>
    <d v="2025-09-24T00:00:00"/>
    <m/>
    <s v="Ahmedabad Branch"/>
    <s v="Fine Lite"/>
    <s v="Furniture"/>
    <s v="Global Traders"/>
    <s v="Fine Lite"/>
    <s v="Furniture"/>
    <s v="Global Traders"/>
    <n v="49"/>
    <n v="43"/>
    <n v="16461.16"/>
    <n v="806596.84"/>
    <s v="In Stock"/>
    <s v="No"/>
    <n v="0"/>
  </r>
  <r>
    <s v="P8227"/>
    <s v="Hope X"/>
    <s v="Toys"/>
    <s v="Omni Suppliers"/>
    <n v="166"/>
    <n v="93"/>
    <n v="16200.12"/>
    <n v="2689219.92"/>
    <x v="62"/>
    <d v="2025-09-08T00:00:00"/>
    <s v="active"/>
    <s v="Online"/>
    <s v="Hope X"/>
    <s v="Toys"/>
    <s v="Omni Suppliers"/>
    <s v="Hope X"/>
    <s v="Toys"/>
    <s v="Omni Suppliers"/>
    <n v="166"/>
    <n v="93"/>
    <n v="16200.12"/>
    <n v="2689219.92"/>
    <s v="In Stock"/>
    <s v="No"/>
    <n v="0"/>
  </r>
  <r>
    <s v="P6010"/>
    <s v="Eight Lite"/>
    <s v="Toys"/>
    <s v="Global Traders"/>
    <n v="163"/>
    <n v="93"/>
    <n v="9062.77"/>
    <n v="1477231.51"/>
    <x v="172"/>
    <d v="2025-10-04T00:00:00"/>
    <s v="Inactive"/>
    <s v="Pune Store"/>
    <s v="Eight Lite"/>
    <s v="Toys"/>
    <s v="Global Traders"/>
    <s v="Eight Lite"/>
    <s v="Toys"/>
    <s v="Global Traders"/>
    <n v="163"/>
    <n v="93"/>
    <n v="9062.77"/>
    <n v="1477231.51"/>
    <s v="In Stock"/>
    <s v="No"/>
    <n v="0"/>
  </r>
  <r>
    <s v="P1482"/>
    <s v="Success Mini"/>
    <s v="Clothing"/>
    <s v="Global Traders"/>
    <n v="107"/>
    <n v="52"/>
    <n v="4373.96"/>
    <n v="468013.72"/>
    <x v="168"/>
    <d v="2025-07-15T00:00:00"/>
    <s v="active"/>
    <s v="Pune Store"/>
    <s v="Success Mini"/>
    <s v="Clothing"/>
    <s v="Global Traders"/>
    <s v="Success Mini"/>
    <s v="Clothing"/>
    <s v="Global Traders"/>
    <n v="107"/>
    <n v="52"/>
    <n v="4373.96"/>
    <n v="468013.72000000003"/>
    <s v="In Stock"/>
    <s v="No"/>
    <n v="0"/>
  </r>
  <r>
    <s v="P9853"/>
    <s v="Trip Plus"/>
    <s v="Furniture"/>
    <s v="QuickStock"/>
    <n v="175"/>
    <n v="56"/>
    <n v="12857.33"/>
    <n v="2250032.75"/>
    <x v="127"/>
    <d v="2025-09-21T00:00:00"/>
    <s v="discon"/>
    <s v="Delhi Warehouse"/>
    <s v="Trip Plus"/>
    <s v="Furniture"/>
    <s v="Quickstock"/>
    <s v="Trip Plus"/>
    <s v="Furniture"/>
    <s v="Quickstock"/>
    <n v="175"/>
    <n v="56"/>
    <n v="12857.33"/>
    <n v="2250032.75"/>
    <s v="In Stock"/>
    <s v="No"/>
    <n v="0"/>
  </r>
  <r>
    <s v="P1987"/>
    <s v="Modern Lite"/>
    <s v="Furniture"/>
    <s v="QuickStock"/>
    <m/>
    <n v="51"/>
    <n v="12777.32"/>
    <m/>
    <x v="11"/>
    <d v="2025-08-21T00:00:00"/>
    <s v="active"/>
    <s v="Ahmedabad Branch"/>
    <s v="Modern Lite"/>
    <s v="Furniture"/>
    <s v="Quickstock"/>
    <s v="Modern Lite"/>
    <s v="Furniture"/>
    <s v="Quickstock"/>
    <n v="0"/>
    <n v="51"/>
    <n v="12777.32"/>
    <n v="0"/>
    <s v="Out of Stock"/>
    <s v="Yes"/>
    <n v="1"/>
  </r>
  <r>
    <s v="P2100"/>
    <s v="Knowledge Pro"/>
    <s v="Clothing"/>
    <s v="Omni Suppliers"/>
    <n v="184"/>
    <n v="44"/>
    <n v="19756.32"/>
    <n v="3635162.88"/>
    <x v="170"/>
    <d v="2025-07-22T00:00:00"/>
    <s v="Actv"/>
    <s v="Mumbai Store"/>
    <s v="Knowledge Pro"/>
    <s v="Clothing"/>
    <s v="Omni Suppliers"/>
    <s v="Knowledge Pro"/>
    <s v="Clothing"/>
    <s v="Omni Suppliers"/>
    <n v="184"/>
    <n v="44"/>
    <n v="19756.32"/>
    <n v="3635162.88"/>
    <s v="In Stock"/>
    <s v="No"/>
    <n v="0"/>
  </r>
  <r>
    <s v="P5358"/>
    <s v="Hospital Pro"/>
    <s v="Electronics"/>
    <s v="Global Traders"/>
    <n v="84"/>
    <n v="37"/>
    <n v="8116.16"/>
    <n v="681757.44"/>
    <x v="166"/>
    <d v="2025-09-18T00:00:00"/>
    <m/>
    <s v="Ahmedabad Branch"/>
    <s v="Hospital Pro"/>
    <s v="Electronics"/>
    <s v="Global Traders"/>
    <s v="Hospital Pro"/>
    <s v="Electronics"/>
    <s v="Global Traders"/>
    <n v="84"/>
    <n v="37"/>
    <n v="8116.16"/>
    <n v="681757.44"/>
    <s v="In Stock"/>
    <s v="No"/>
    <n v="0"/>
  </r>
  <r>
    <s v="P7780"/>
    <s v="image x"/>
    <s v="Electronics"/>
    <s v="RetailMart Inc"/>
    <n v="166"/>
    <n v="60"/>
    <n v="13864.1"/>
    <n v="2301440.6"/>
    <x v="0"/>
    <d v="2025-09-14T00:00:00"/>
    <s v="active"/>
    <s v="Delhi Warehouse"/>
    <s v="Image X"/>
    <s v="Electronics"/>
    <s v="Retailmart Inc"/>
    <s v="Image X"/>
    <s v="Electronics"/>
    <s v="Retailmart Inc"/>
    <n v="166"/>
    <n v="60"/>
    <n v="13864.1"/>
    <n v="2301440.6"/>
    <s v="In Stock"/>
    <s v="No"/>
    <n v="0"/>
  </r>
  <r>
    <s v="P3349"/>
    <s v="Us Max"/>
    <s v="Furniture"/>
    <s v="ABC Pvt Ltd"/>
    <n v="18"/>
    <n v="87"/>
    <n v="14500.56"/>
    <n v="261010.08"/>
    <x v="42"/>
    <d v="2025-08-04T00:00:00"/>
    <s v="active"/>
    <s v="Mumbai Store"/>
    <s v="Us Max"/>
    <s v="Furniture"/>
    <s v="Abc Pvt Ltd"/>
    <s v="Us Max"/>
    <s v="Furniture"/>
    <s v="Abc Pvt Ltd"/>
    <n v="18"/>
    <n v="87"/>
    <n v="14500.56"/>
    <n v="261010.08"/>
    <s v="Low Stock"/>
    <s v="Yes"/>
    <n v="1"/>
  </r>
  <r>
    <s v="P7764"/>
    <s v="A Plus"/>
    <s v="Groceries"/>
    <s v="ABC Pvt Ltd"/>
    <n v="35"/>
    <n v="55"/>
    <n v="3877.75"/>
    <n v="135721.25"/>
    <x v="46"/>
    <d v="2025-08-11T00:00:00"/>
    <s v="active"/>
    <s v="Pune Store"/>
    <s v="A Plus"/>
    <s v="Groceries"/>
    <s v="Abc Pvt Ltd"/>
    <s v="A Plus"/>
    <s v="Groceries"/>
    <s v="Abc Pvt Ltd"/>
    <n v="35"/>
    <n v="55"/>
    <n v="3877.75"/>
    <n v="135721.25"/>
    <s v="Low Stock"/>
    <s v="Yes"/>
    <n v="1"/>
  </r>
  <r>
    <s v="P6472"/>
    <s v="Capital Plus"/>
    <s v="Groceries"/>
    <s v="Omni Suppliers"/>
    <n v="122"/>
    <n v="89"/>
    <n v="7132.18"/>
    <n v="870125.96000000008"/>
    <x v="128"/>
    <d v="2025-07-17T00:00:00"/>
    <s v="discontinued"/>
    <s v="Delhi Warehouse"/>
    <s v="Capital Plus"/>
    <s v="Groceries"/>
    <s v="Omni Suppliers"/>
    <s v="Capital Plus"/>
    <s v="Groceries"/>
    <s v="Omni Suppliers"/>
    <n v="122"/>
    <n v="89"/>
    <n v="7132.18"/>
    <n v="870125.96000000008"/>
    <s v="In Stock"/>
    <s v="No"/>
    <n v="0"/>
  </r>
  <r>
    <s v="P1707"/>
    <s v="Book Plus"/>
    <s v="Groceries"/>
    <s v="Omni Suppliers"/>
    <n v="12"/>
    <n v="68"/>
    <n v="16645.669999999998"/>
    <n v="199748.04"/>
    <x v="173"/>
    <d v="2025-07-22T00:00:00"/>
    <s v="Inactive"/>
    <s v="Mumbai Store"/>
    <s v="Book Plus"/>
    <s v="Groceries"/>
    <s v="Omni Suppliers"/>
    <s v="Book Plus"/>
    <s v="Groceries"/>
    <s v="Omni Suppliers"/>
    <n v="12"/>
    <n v="68"/>
    <n v="16645.669999999998"/>
    <n v="199748.03999999998"/>
    <s v="Low Stock"/>
    <s v="Yes"/>
    <n v="1"/>
  </r>
  <r>
    <s v="P6051"/>
    <s v="Stuff Max"/>
    <s v="Toys"/>
    <s v="QuickStock"/>
    <n v="4"/>
    <m/>
    <n v="4712.5600000000004"/>
    <n v="18850.240000000002"/>
    <x v="109"/>
    <d v="2025-08-10T00:00:00"/>
    <s v="Actv"/>
    <s v="Delhi Warehouse"/>
    <s v="Stuff Max"/>
    <s v="Toys"/>
    <s v="Quickstock"/>
    <s v="Stuff Max"/>
    <s v="Toys"/>
    <s v="Quickstock"/>
    <n v="4"/>
    <n v="0"/>
    <n v="4712.5600000000004"/>
    <n v="18850.240000000002"/>
    <s v="In Stock"/>
    <s v="No"/>
    <n v="0"/>
  </r>
  <r>
    <s v="P8397"/>
    <s v="Wide Max"/>
    <s v="Furniture"/>
    <s v="ABC Pvt Ltd"/>
    <n v="199"/>
    <n v="69"/>
    <n v="13618.63"/>
    <n v="2710107.37"/>
    <x v="151"/>
    <d v="2025-09-28T00:00:00"/>
    <s v="Actv"/>
    <s v="Mumbai Store"/>
    <s v="Wide Max"/>
    <s v="Furniture"/>
    <s v="Abc Pvt Ltd"/>
    <s v="Wide Max"/>
    <s v="Furniture"/>
    <s v="Abc Pvt Ltd"/>
    <n v="199"/>
    <n v="69"/>
    <n v="13618.63"/>
    <n v="2710107.3699999996"/>
    <s v="In Stock"/>
    <s v="No"/>
    <n v="0"/>
  </r>
  <r>
    <s v="P8979"/>
    <s v="Sing X"/>
    <s v="Clothing"/>
    <s v="Global Traders"/>
    <n v="124"/>
    <n v="77"/>
    <n v="6693.39"/>
    <n v="829980.36"/>
    <x v="123"/>
    <d v="2025-09-22T00:00:00"/>
    <s v="discon"/>
    <s v="Online"/>
    <s v="Sing X"/>
    <s v="Clothing"/>
    <s v="Global Traders"/>
    <s v="Sing X"/>
    <s v="Clothing"/>
    <s v="Global Traders"/>
    <n v="124"/>
    <n v="77"/>
    <n v="6693.39"/>
    <n v="829980.36"/>
    <s v="In Stock"/>
    <s v="No"/>
    <n v="0"/>
  </r>
  <r>
    <s v="P4874"/>
    <s v="Might X"/>
    <s v="Electronics"/>
    <s v="QuickStock"/>
    <n v="97"/>
    <n v="49"/>
    <n v="6704.71"/>
    <n v="650356.87"/>
    <x v="130"/>
    <d v="2025-08-03T00:00:00"/>
    <s v="discon"/>
    <s v="Online"/>
    <s v="Might X"/>
    <s v="Electronics"/>
    <s v="Quickstock"/>
    <s v="Might X"/>
    <s v="Electronics"/>
    <s v="Quickstock"/>
    <n v="97"/>
    <n v="49"/>
    <n v="6704.71"/>
    <n v="650356.87"/>
    <s v="In Stock"/>
    <s v="No"/>
    <n v="0"/>
  </r>
  <r>
    <s v="P1661"/>
    <s v="Art X"/>
    <s v="Clothing"/>
    <s v="QuickStock"/>
    <n v="43"/>
    <m/>
    <n v="19154.62"/>
    <n v="823648.65999999992"/>
    <x v="61"/>
    <d v="2025-09-17T00:00:00"/>
    <s v="Actv"/>
    <s v="Ahmedabad Branch"/>
    <s v="Art X"/>
    <s v="Clothing"/>
    <s v="Quickstock"/>
    <s v="Art X"/>
    <s v="Clothing"/>
    <s v="Quickstock"/>
    <n v="43"/>
    <n v="0"/>
    <n v="19154.62"/>
    <n v="823648.65999999992"/>
    <s v="In Stock"/>
    <s v="No"/>
    <n v="0"/>
  </r>
  <r>
    <s v="P4374"/>
    <s v="Support Plus"/>
    <s v="Furniture"/>
    <s v="ABC Pvt Ltd"/>
    <n v="54"/>
    <n v="99"/>
    <n v="8219.08"/>
    <n v="443830.32"/>
    <x v="18"/>
    <d v="2025-07-30T00:00:00"/>
    <s v="Actv"/>
    <s v="Mumbai Store"/>
    <s v="Support Plus"/>
    <s v="Furniture"/>
    <s v="Abc Pvt Ltd"/>
    <s v="Support Plus"/>
    <s v="Furniture"/>
    <s v="Abc Pvt Ltd"/>
    <n v="54"/>
    <n v="99"/>
    <n v="8219.08"/>
    <n v="443830.32"/>
    <s v="Low Stock"/>
    <s v="Yes"/>
    <n v="1"/>
  </r>
  <r>
    <s v="P7813"/>
    <s v="first lite"/>
    <s v="Electronics"/>
    <s v="Global Traders"/>
    <n v="120"/>
    <n v="74"/>
    <n v="15135.46"/>
    <n v="1816255.2"/>
    <x v="162"/>
    <d v="2025-08-08T00:00:00"/>
    <s v="discontinued"/>
    <s v="Pune Store"/>
    <s v="First Lite"/>
    <s v="Electronics"/>
    <s v="Global Traders"/>
    <s v="First Lite"/>
    <s v="Electronics"/>
    <s v="Global Traders"/>
    <n v="120"/>
    <n v="74"/>
    <n v="15135.46"/>
    <n v="1816255.2"/>
    <s v="In Stock"/>
    <s v="No"/>
    <n v="0"/>
  </r>
  <r>
    <s v="P4719"/>
    <s v="Fast Pro"/>
    <s v="Groceries"/>
    <s v="ABC Pvt Ltd"/>
    <n v="2"/>
    <n v="35"/>
    <n v="7681.4"/>
    <n v="15362.8"/>
    <x v="156"/>
    <d v="2025-07-23T00:00:00"/>
    <s v="Actv"/>
    <s v="Online"/>
    <s v="Fast Pro"/>
    <s v="Groceries"/>
    <s v="Abc Pvt Ltd"/>
    <s v="Fast Pro"/>
    <s v="Groceries"/>
    <s v="Abc Pvt Ltd"/>
    <n v="2"/>
    <n v="35"/>
    <n v="7681.4"/>
    <n v="15362.8"/>
    <s v="Low Stock"/>
    <s v="Yes"/>
    <n v="1"/>
  </r>
  <r>
    <s v="P8446"/>
    <s v="Language Plus"/>
    <s v="Furniture"/>
    <s v="Omni Suppliers"/>
    <n v="91"/>
    <n v="24"/>
    <n v="14756.75"/>
    <n v="1342864.25"/>
    <x v="51"/>
    <d v="2025-09-20T00:00:00"/>
    <m/>
    <s v="Pune Store"/>
    <s v="Language Plus"/>
    <s v="Furniture"/>
    <s v="Omni Suppliers"/>
    <s v="Language Plus"/>
    <s v="Furniture"/>
    <s v="Omni Suppliers"/>
    <n v="91"/>
    <n v="24"/>
    <n v="14756.75"/>
    <n v="1342864.25"/>
    <s v="In Stock"/>
    <s v="No"/>
    <n v="0"/>
  </r>
  <r>
    <s v="P9555"/>
    <s v="Time Mini"/>
    <s v="Toys"/>
    <s v="QuickStock"/>
    <n v="64"/>
    <n v="49"/>
    <n v="10443.11"/>
    <n v="668359.04"/>
    <x v="39"/>
    <d v="2025-09-01T00:00:00"/>
    <s v="active"/>
    <s v="Delhi Warehouse"/>
    <s v="Time Mini"/>
    <s v="Toys"/>
    <s v="Quickstock"/>
    <s v="Time Mini"/>
    <s v="Toys"/>
    <s v="Quickstock"/>
    <n v="64"/>
    <n v="49"/>
    <n v="10443.11"/>
    <n v="668359.04"/>
    <s v="In Stock"/>
    <s v="No"/>
    <n v="0"/>
  </r>
  <r>
    <s v="P5037"/>
    <s v="Another Lite"/>
    <s v="Toys"/>
    <s v="QuickStock"/>
    <n v="149"/>
    <n v="91"/>
    <n v="15117.64"/>
    <n v="2252528.36"/>
    <x v="52"/>
    <d v="2025-09-07T00:00:00"/>
    <s v="active"/>
    <s v="Ahmedabad Branch"/>
    <s v="Another Lite"/>
    <s v="Toys"/>
    <s v="Quickstock"/>
    <s v="Another Lite"/>
    <s v="Toys"/>
    <s v="Quickstock"/>
    <n v="149"/>
    <n v="91"/>
    <n v="15117.64"/>
    <n v="2252528.36"/>
    <s v="In Stock"/>
    <s v="No"/>
    <n v="0"/>
  </r>
  <r>
    <s v="P6280"/>
    <s v="Already Mini"/>
    <s v="Furniture"/>
    <s v="ABC Pvt Ltd"/>
    <n v="15"/>
    <n v="95"/>
    <n v="15651.46"/>
    <n v="234771.9"/>
    <x v="42"/>
    <d v="2025-08-20T00:00:00"/>
    <s v="discon"/>
    <s v="Pune Store"/>
    <s v="Already Mini"/>
    <s v="Furniture"/>
    <s v="Abc Pvt Ltd"/>
    <s v="Already Mini"/>
    <s v="Furniture"/>
    <s v="Abc Pvt Ltd"/>
    <n v="15"/>
    <n v="95"/>
    <n v="15651.46"/>
    <n v="234771.9"/>
    <s v="Low Stock"/>
    <s v="Yes"/>
    <n v="1"/>
  </r>
  <r>
    <s v="P3785"/>
    <s v="Agree Lite"/>
    <s v="Groceries"/>
    <s v="RetailMart Inc"/>
    <n v="141"/>
    <n v="55"/>
    <n v="6097.41"/>
    <n v="859734.80999999994"/>
    <x v="174"/>
    <d v="2025-07-29T00:00:00"/>
    <s v="Actv"/>
    <s v="Pune Store"/>
    <s v="Agree Lite"/>
    <s v="Groceries"/>
    <s v="Retailmart Inc"/>
    <s v="Agree Lite"/>
    <s v="Groceries"/>
    <s v="Retailmart Inc"/>
    <n v="141"/>
    <n v="55"/>
    <n v="6097.41"/>
    <n v="859734.80999999994"/>
    <s v="In Stock"/>
    <s v="No"/>
    <n v="0"/>
  </r>
  <r>
    <s v="P7257"/>
    <s v="behind x"/>
    <s v="Toys"/>
    <s v="QuickStock"/>
    <n v="65"/>
    <n v="21"/>
    <n v="18742.310000000001"/>
    <n v="1218250.1499999999"/>
    <x v="154"/>
    <d v="2025-09-24T00:00:00"/>
    <s v="active"/>
    <s v="Online"/>
    <s v="Behind X"/>
    <s v="Toys"/>
    <s v="Quickstock"/>
    <s v="Behind X"/>
    <s v="Toys"/>
    <s v="Quickstock"/>
    <n v="65"/>
    <n v="21"/>
    <n v="18742.310000000001"/>
    <n v="1218250.1500000001"/>
    <s v="In Stock"/>
    <s v="No"/>
    <n v="0"/>
  </r>
  <r>
    <s v="P3496"/>
    <s v="College Mini"/>
    <s v="Groceries"/>
    <s v="ABC Pvt Ltd"/>
    <n v="74"/>
    <n v="86"/>
    <n v="7969.78"/>
    <n v="589763.72"/>
    <x v="159"/>
    <d v="2025-10-07T00:00:00"/>
    <m/>
    <s v="Mumbai Store"/>
    <s v="College Mini"/>
    <s v="Groceries"/>
    <s v="Abc Pvt Ltd"/>
    <s v="College Mini"/>
    <s v="Groceries"/>
    <s v="Abc Pvt Ltd"/>
    <n v="74"/>
    <n v="86"/>
    <n v="7969.78"/>
    <n v="589763.72"/>
    <s v="Low Stock"/>
    <s v="Yes"/>
    <n v="1"/>
  </r>
  <r>
    <s v="P8574"/>
    <s v="Story X"/>
    <s v="Electronics"/>
    <s v="Global Traders"/>
    <n v="153"/>
    <n v="87"/>
    <n v="17473.07"/>
    <n v="2673379.71"/>
    <x v="164"/>
    <d v="2025-10-01T00:00:00"/>
    <s v="active"/>
    <s v="Ahmedabad Branch"/>
    <s v="Story X"/>
    <s v="Electronics"/>
    <s v="Global Traders"/>
    <s v="Story X"/>
    <s v="Electronics"/>
    <s v="Global Traders"/>
    <n v="153"/>
    <n v="87"/>
    <n v="17473.07"/>
    <n v="2673379.71"/>
    <s v="In Stock"/>
    <s v="No"/>
    <n v="0"/>
  </r>
  <r>
    <s v="P9453"/>
    <s v="Area X"/>
    <s v="Electronics"/>
    <s v="RetailMart Inc"/>
    <n v="162"/>
    <n v="41"/>
    <n v="9964.42"/>
    <n v="1614236.04"/>
    <x v="5"/>
    <d v="2025-07-23T00:00:00"/>
    <s v="active"/>
    <s v="Ahmedabad Branch"/>
    <s v="Area X"/>
    <s v="Electronics"/>
    <s v="Retailmart Inc"/>
    <s v="Area X"/>
    <s v="Electronics"/>
    <s v="Retailmart Inc"/>
    <n v="162"/>
    <n v="41"/>
    <n v="9964.42"/>
    <n v="1614236.04"/>
    <s v="In Stock"/>
    <s v="No"/>
    <n v="0"/>
  </r>
  <r>
    <s v="P5437"/>
    <s v="Strategy Lite"/>
    <s v="Groceries"/>
    <s v="ABC Pvt Ltd"/>
    <n v="59"/>
    <n v="31"/>
    <n v="18615.37"/>
    <n v="1098306.83"/>
    <x v="121"/>
    <d v="2025-09-05T00:00:00"/>
    <s v="active"/>
    <s v="Ahmedabad Branch"/>
    <s v="Strategy Lite"/>
    <s v="Groceries"/>
    <s v="Abc Pvt Ltd"/>
    <s v="Strategy Lite"/>
    <s v="Groceries"/>
    <s v="Abc Pvt Ltd"/>
    <n v="59"/>
    <n v="31"/>
    <n v="18615.37"/>
    <n v="1098306.8299999998"/>
    <s v="In Stock"/>
    <s v="No"/>
    <n v="0"/>
  </r>
  <r>
    <s v="P9785"/>
    <s v="mrs plus"/>
    <s v="Toys"/>
    <s v="QuickStock"/>
    <n v="172"/>
    <n v="54"/>
    <n v="13502.36"/>
    <n v="2322405.92"/>
    <x v="156"/>
    <d v="2025-08-29T00:00:00"/>
    <m/>
    <s v="Online"/>
    <s v="Mrs Plus"/>
    <s v="Toys"/>
    <s v="Quickstock"/>
    <s v="Mrs Plus"/>
    <s v="Toys"/>
    <s v="Quickstock"/>
    <n v="172"/>
    <n v="54"/>
    <n v="13502.36"/>
    <n v="2322405.92"/>
    <s v="In Stock"/>
    <s v="No"/>
    <n v="0"/>
  </r>
  <r>
    <s v="P8693"/>
    <s v="Study Max"/>
    <s v="Groceries"/>
    <s v="Omni Suppliers"/>
    <n v="72"/>
    <n v="34"/>
    <n v="8089.45"/>
    <n v="582440.4"/>
    <x v="56"/>
    <d v="2025-09-24T00:00:00"/>
    <s v="discontinued"/>
    <s v="Online"/>
    <s v="Study Max"/>
    <s v="Groceries"/>
    <s v="Omni Suppliers"/>
    <s v="Study Max"/>
    <s v="Groceries"/>
    <s v="Omni Suppliers"/>
    <n v="72"/>
    <n v="34"/>
    <n v="8089.45"/>
    <n v="582440.4"/>
    <s v="In Stock"/>
    <s v="No"/>
    <n v="0"/>
  </r>
  <r>
    <s v="P7721"/>
    <s v="Development Plus"/>
    <s v="Electronics"/>
    <s v="Global Traders"/>
    <n v="90"/>
    <n v="21"/>
    <n v="4511.1099999999997"/>
    <n v="405999.9"/>
    <x v="64"/>
    <d v="2025-09-16T00:00:00"/>
    <m/>
    <s v="Delhi Warehouse"/>
    <s v="Development Plus"/>
    <s v="Electronics"/>
    <s v="Global Traders"/>
    <s v="Development Plus"/>
    <s v="Electronics"/>
    <s v="Global Traders"/>
    <n v="90"/>
    <n v="21"/>
    <n v="4511.1099999999997"/>
    <n v="405999.89999999997"/>
    <s v="In Stock"/>
    <s v="No"/>
    <n v="0"/>
  </r>
  <r>
    <s v="P8373"/>
    <s v="Rule X"/>
    <s v="Toys"/>
    <s v="Omni Suppliers"/>
    <n v="19"/>
    <n v="29"/>
    <n v="16458.490000000002"/>
    <n v="312711.31000000011"/>
    <x v="175"/>
    <d v="2025-10-04T00:00:00"/>
    <m/>
    <s v="Delhi Warehouse"/>
    <s v="Rule X"/>
    <s v="Toys"/>
    <s v="Omni Suppliers"/>
    <s v="Rule X"/>
    <s v="Toys"/>
    <s v="Omni Suppliers"/>
    <n v="19"/>
    <n v="29"/>
    <n v="16458.490000000002"/>
    <n v="312711.31000000006"/>
    <s v="Low Stock"/>
    <s v="Yes"/>
    <n v="1"/>
  </r>
  <r>
    <s v="P9984"/>
    <s v="Around Mini"/>
    <s v="Clothing"/>
    <s v="Global Traders"/>
    <n v="53"/>
    <n v="52"/>
    <n v="18459.009999999998"/>
    <n v="978327.52999999991"/>
    <x v="158"/>
    <d v="2025-09-19T00:00:00"/>
    <s v="active"/>
    <s v="Online"/>
    <s v="Around Mini"/>
    <s v="Clothing"/>
    <s v="Global Traders"/>
    <s v="Around Mini"/>
    <s v="Clothing"/>
    <s v="Global Traders"/>
    <n v="53"/>
    <n v="52"/>
    <n v="18459.009999999998"/>
    <n v="978327.52999999991"/>
    <s v="In Stock"/>
    <s v="No"/>
    <n v="0"/>
  </r>
  <r>
    <s v="P6901"/>
    <s v="Main Plus"/>
    <s v="Groceries"/>
    <s v="ABC Pvt Ltd"/>
    <n v="64"/>
    <n v="99"/>
    <n v="15307.96"/>
    <n v="979709.43999999994"/>
    <x v="176"/>
    <d v="2025-10-11T00:00:00"/>
    <s v="Inactive"/>
    <s v="Delhi Warehouse"/>
    <s v="Main Plus"/>
    <s v="Groceries"/>
    <s v="Abc Pvt Ltd"/>
    <s v="Main Plus"/>
    <s v="Groceries"/>
    <s v="Abc Pvt Ltd"/>
    <n v="64"/>
    <n v="99"/>
    <n v="15307.96"/>
    <n v="979709.43999999994"/>
    <s v="Low Stock"/>
    <s v="Yes"/>
    <n v="1"/>
  </r>
  <r>
    <s v="P3530"/>
    <s v="Central Mini"/>
    <s v="Toys"/>
    <s v="ABC Pvt Ltd"/>
    <n v="168"/>
    <n v="25"/>
    <n v="2970.16"/>
    <n v="498986.88"/>
    <x v="105"/>
    <d v="2025-07-27T00:00:00"/>
    <s v="discontinued"/>
    <s v="Pune Store"/>
    <s v="Central Mini"/>
    <s v="Toys"/>
    <s v="Abc Pvt Ltd"/>
    <s v="Central Mini"/>
    <s v="Toys"/>
    <s v="Abc Pvt Ltd"/>
    <n v="168"/>
    <n v="25"/>
    <n v="2970.16"/>
    <n v="498986.88"/>
    <s v="In Stock"/>
    <s v="No"/>
    <n v="0"/>
  </r>
  <r>
    <s v="P3529"/>
    <s v="Part Mini"/>
    <s v="Clothing"/>
    <s v="ABC Pvt Ltd"/>
    <n v="135"/>
    <n v="40"/>
    <n v="564.95000000000005"/>
    <n v="76268.25"/>
    <x v="27"/>
    <d v="2025-09-24T00:00:00"/>
    <s v="Inactive"/>
    <s v="Ahmedabad Branch"/>
    <s v="Part Mini"/>
    <s v="Clothing"/>
    <s v="Abc Pvt Ltd"/>
    <s v="Part Mini"/>
    <s v="Clothing"/>
    <s v="Abc Pvt Ltd"/>
    <n v="135"/>
    <n v="40"/>
    <n v="564.95000000000005"/>
    <n v="76268.25"/>
    <s v="In Stock"/>
    <s v="No"/>
    <n v="0"/>
  </r>
  <r>
    <s v="P1536"/>
    <s v="Lose Pro"/>
    <s v="Toys"/>
    <s v="Omni Suppliers"/>
    <n v="78"/>
    <n v="87"/>
    <n v="1645.31"/>
    <n v="128334.18"/>
    <x v="87"/>
    <d v="2025-08-24T00:00:00"/>
    <s v="discon"/>
    <s v="Ahmedabad Branch"/>
    <s v="Lose Pro"/>
    <s v="Toys"/>
    <s v="Omni Suppliers"/>
    <s v="Lose Pro"/>
    <s v="Toys"/>
    <s v="Omni Suppliers"/>
    <n v="78"/>
    <n v="87"/>
    <n v="1645.31"/>
    <n v="128334.18"/>
    <s v="Low Stock"/>
    <s v="Yes"/>
    <n v="1"/>
  </r>
  <r>
    <s v="P8179"/>
    <s v="Son Lite"/>
    <s v="Clothing"/>
    <s v="RetailMart Inc"/>
    <m/>
    <n v="32"/>
    <n v="18732.16"/>
    <m/>
    <x v="82"/>
    <d v="2025-09-03T00:00:00"/>
    <s v="discon"/>
    <s v="Pune Store"/>
    <s v="Son Lite"/>
    <s v="Clothing"/>
    <s v="Retailmart Inc"/>
    <s v="Son Lite"/>
    <s v="Clothing"/>
    <s v="Retailmart Inc"/>
    <n v="0"/>
    <n v="32"/>
    <n v="18732.16"/>
    <n v="0"/>
    <s v="Out of Stock"/>
    <s v="Yes"/>
    <n v="1"/>
  </r>
  <r>
    <s v="P6777"/>
    <s v="Last Plus"/>
    <s v="Toys"/>
    <s v="Omni Suppliers"/>
    <n v="59"/>
    <n v="82"/>
    <n v="12834.48"/>
    <n v="757234.32"/>
    <x v="22"/>
    <d v="2025-08-10T00:00:00"/>
    <m/>
    <s v="Delhi Warehouse"/>
    <s v="Last Plus"/>
    <s v="Toys"/>
    <s v="Omni Suppliers"/>
    <s v="Last Plus"/>
    <s v="Toys"/>
    <s v="Omni Suppliers"/>
    <n v="59"/>
    <n v="82"/>
    <n v="12834.48"/>
    <n v="757234.32"/>
    <s v="Low Stock"/>
    <s v="Yes"/>
    <n v="1"/>
  </r>
  <r>
    <s v="P2884"/>
    <s v="Choose Lite"/>
    <s v="Clothing"/>
    <s v="RetailMart Inc"/>
    <n v="42"/>
    <n v="21"/>
    <n v="13021.51"/>
    <n v="546903.42000000004"/>
    <x v="104"/>
    <d v="2025-08-25T00:00:00"/>
    <s v="discon"/>
    <s v="Ahmedabad Branch"/>
    <s v="Choose Lite"/>
    <s v="Clothing"/>
    <s v="Retailmart Inc"/>
    <s v="Choose Lite"/>
    <s v="Clothing"/>
    <s v="Retailmart Inc"/>
    <n v="42"/>
    <n v="21"/>
    <n v="13021.51"/>
    <n v="546903.42000000004"/>
    <s v="In Stock"/>
    <s v="No"/>
    <n v="0"/>
  </r>
  <r>
    <s v="P7610"/>
    <s v="Trouble Mini"/>
    <s v="Groceries"/>
    <s v="QuickStock"/>
    <n v="30"/>
    <n v="24"/>
    <n v="15626.19"/>
    <n v="468785.7"/>
    <x v="141"/>
    <d v="2025-10-01T00:00:00"/>
    <s v="active"/>
    <s v="Online"/>
    <s v="Trouble Mini"/>
    <s v="Groceries"/>
    <s v="Quickstock"/>
    <s v="Trouble Mini"/>
    <s v="Groceries"/>
    <s v="Quickstock"/>
    <n v="30"/>
    <n v="24"/>
    <n v="15626.19"/>
    <n v="468785.7"/>
    <s v="In Stock"/>
    <s v="No"/>
    <n v="0"/>
  </r>
  <r>
    <s v="P7488"/>
    <s v="Military X"/>
    <s v="Clothing"/>
    <s v="QuickStock"/>
    <n v="129"/>
    <n v="30"/>
    <n v="15097.36"/>
    <n v="1947559.44"/>
    <x v="177"/>
    <d v="2025-08-21T00:00:00"/>
    <s v="discontinued"/>
    <s v="Delhi Warehouse"/>
    <s v="Military X"/>
    <s v="Clothing"/>
    <s v="Quickstock"/>
    <s v="Military X"/>
    <s v="Clothing"/>
    <s v="Quickstock"/>
    <n v="129"/>
    <n v="30"/>
    <n v="15097.36"/>
    <n v="1947559.4400000002"/>
    <s v="In Stock"/>
    <s v="No"/>
    <n v="0"/>
  </r>
  <r>
    <s v="P6175"/>
    <s v="Doctor X"/>
    <s v="Groceries"/>
    <s v="QuickStock"/>
    <n v="82"/>
    <n v="28"/>
    <n v="2887.87"/>
    <n v="236805.34"/>
    <x v="14"/>
    <d v="2025-09-06T00:00:00"/>
    <s v="active"/>
    <s v="Ahmedabad Branch"/>
    <s v="Doctor X"/>
    <s v="Groceries"/>
    <s v="Quickstock"/>
    <s v="Doctor X"/>
    <s v="Groceries"/>
    <s v="Quickstock"/>
    <n v="82"/>
    <n v="28"/>
    <n v="2887.87"/>
    <n v="236805.34"/>
    <s v="In Stock"/>
    <s v="No"/>
    <n v="0"/>
  </r>
  <r>
    <s v="P6448"/>
    <s v="Four Pro"/>
    <s v="Toys"/>
    <m/>
    <n v="155"/>
    <n v="81"/>
    <n v="5344.48"/>
    <n v="828394.39999999991"/>
    <x v="170"/>
    <d v="2025-10-10T00:00:00"/>
    <s v="discon"/>
    <s v="Delhi Warehouse"/>
    <s v="Four Pro"/>
    <s v="Toys"/>
    <s v=""/>
    <s v="Four Pro"/>
    <s v="Toys"/>
    <s v="Others"/>
    <n v="155"/>
    <n v="81"/>
    <n v="5344.48"/>
    <n v="828394.39999999991"/>
    <s v="In Stock"/>
    <s v="No"/>
    <n v="0"/>
  </r>
  <r>
    <s v="P7406"/>
    <s v="Sign Mini"/>
    <s v="Toys"/>
    <s v="ABC Pvt Ltd"/>
    <n v="79"/>
    <m/>
    <n v="1292.72"/>
    <n v="102124.88"/>
    <x v="96"/>
    <d v="2025-10-09T00:00:00"/>
    <s v="Actv"/>
    <s v="Mumbai Store"/>
    <s v="Sign Mini"/>
    <s v="Toys"/>
    <s v="Abc Pvt Ltd"/>
    <s v="Sign Mini"/>
    <s v="Toys"/>
    <s v="Abc Pvt Ltd"/>
    <n v="79"/>
    <n v="0"/>
    <n v="1292.72"/>
    <n v="102124.88"/>
    <s v="In Stock"/>
    <s v="No"/>
    <n v="0"/>
  </r>
  <r>
    <s v="P2638"/>
    <s v="Kitchen Plus"/>
    <s v="Clothing"/>
    <s v="QuickStock"/>
    <n v="39"/>
    <n v="36"/>
    <n v="4691.28"/>
    <n v="182959.92"/>
    <x v="132"/>
    <d v="2025-08-20T00:00:00"/>
    <m/>
    <s v="Pune Store"/>
    <s v="Kitchen Plus"/>
    <s v="Clothing"/>
    <s v="Quickstock"/>
    <s v="Kitchen Plus"/>
    <s v="Clothing"/>
    <s v="Quickstock"/>
    <n v="39"/>
    <n v="36"/>
    <n v="4691.28"/>
    <n v="182959.91999999998"/>
    <s v="In Stock"/>
    <s v="No"/>
    <n v="0"/>
  </r>
  <r>
    <s v="P2403"/>
    <s v="Child Mini"/>
    <s v="Electronics"/>
    <s v="Omni Suppliers"/>
    <n v="51"/>
    <n v="71"/>
    <n v="13131.69"/>
    <n v="669716.19000000006"/>
    <x v="15"/>
    <d v="2025-09-28T00:00:00"/>
    <s v="Actv"/>
    <s v="Ahmedabad Branch"/>
    <s v="Child Mini"/>
    <s v="Electronics"/>
    <s v="Omni Suppliers"/>
    <s v="Child Mini"/>
    <s v="Electronics"/>
    <s v="Omni Suppliers"/>
    <n v="51"/>
    <n v="71"/>
    <n v="13131.69"/>
    <n v="669716.19000000006"/>
    <s v="Low Stock"/>
    <s v="Yes"/>
    <n v="1"/>
  </r>
  <r>
    <s v="P5517"/>
    <s v="She X"/>
    <s v="Toys"/>
    <s v="ABC Pvt Ltd"/>
    <n v="177"/>
    <n v="82"/>
    <n v="15852.27"/>
    <n v="2805851.79"/>
    <x v="154"/>
    <d v="2025-07-26T00:00:00"/>
    <s v="active"/>
    <s v="Online"/>
    <s v="She X"/>
    <s v="Toys"/>
    <s v="Abc Pvt Ltd"/>
    <s v="She X"/>
    <s v="Toys"/>
    <s v="Abc Pvt Ltd"/>
    <n v="177"/>
    <n v="82"/>
    <n v="15852.27"/>
    <n v="2805851.79"/>
    <s v="In Stock"/>
    <s v="No"/>
    <n v="0"/>
  </r>
  <r>
    <s v="P8870"/>
    <s v="Treat Plus"/>
    <s v="Furniture"/>
    <s v="QuickStock"/>
    <n v="61"/>
    <n v="26"/>
    <n v="10533.82"/>
    <n v="642563.02"/>
    <x v="106"/>
    <d v="2025-08-29T00:00:00"/>
    <s v="Actv"/>
    <s v="Online"/>
    <s v="Treat Plus"/>
    <s v="Furniture"/>
    <s v="Quickstock"/>
    <s v="Treat Plus"/>
    <s v="Furniture"/>
    <s v="Quickstock"/>
    <n v="61"/>
    <n v="26"/>
    <n v="10533.82"/>
    <n v="642563.02"/>
    <s v="In Stock"/>
    <s v="No"/>
    <n v="0"/>
  </r>
  <r>
    <s v="P2549"/>
    <s v="Hand X"/>
    <s v="Electronics"/>
    <s v="Omni Suppliers"/>
    <n v="198"/>
    <n v="24"/>
    <n v="270.07"/>
    <n v="53473.86"/>
    <x v="50"/>
    <d v="2025-08-09T00:00:00"/>
    <s v="Inactive"/>
    <s v="Pune Store"/>
    <s v="Hand X"/>
    <s v="Electronics"/>
    <s v="Omni Suppliers"/>
    <s v="Hand X"/>
    <s v="Electronics"/>
    <s v="Omni Suppliers"/>
    <n v="198"/>
    <n v="24"/>
    <n v="270.07"/>
    <n v="53473.86"/>
    <s v="In Stock"/>
    <s v="No"/>
    <n v="0"/>
  </r>
  <r>
    <s v="P5481"/>
    <s v="Republican X"/>
    <s v="Groceries"/>
    <s v="Omni Suppliers"/>
    <n v="61"/>
    <n v="40"/>
    <n v="432.89"/>
    <n v="26406.29"/>
    <x v="138"/>
    <d v="2025-07-20T00:00:00"/>
    <m/>
    <s v="Delhi Warehouse"/>
    <s v="Republican X"/>
    <s v="Groceries"/>
    <s v="Omni Suppliers"/>
    <s v="Republican X"/>
    <s v="Groceries"/>
    <s v="Omni Suppliers"/>
    <n v="61"/>
    <n v="40"/>
    <n v="432.89"/>
    <n v="26406.29"/>
    <s v="In Stock"/>
    <s v="No"/>
    <n v="0"/>
  </r>
  <r>
    <s v="P8758"/>
    <s v="dream pro"/>
    <s v="Electronics"/>
    <s v="QuickStock"/>
    <n v="148"/>
    <n v="29"/>
    <n v="13635.45"/>
    <n v="2018046.6"/>
    <x v="94"/>
    <d v="2025-08-07T00:00:00"/>
    <s v="active"/>
    <s v="Online"/>
    <s v="Dream Pro"/>
    <s v="Electronics"/>
    <s v="Quickstock"/>
    <s v="Dream Pro"/>
    <s v="Electronics"/>
    <s v="Quickstock"/>
    <n v="148"/>
    <n v="29"/>
    <n v="13635.45"/>
    <n v="2018046.6"/>
    <s v="In Stock"/>
    <s v="No"/>
    <n v="0"/>
  </r>
  <r>
    <s v="P7007"/>
    <s v="Cover Lite"/>
    <s v="Groceries"/>
    <s v="RetailMart Inc"/>
    <n v="166"/>
    <n v="24"/>
    <n v="4343.28"/>
    <n v="720984.48"/>
    <x v="162"/>
    <d v="2025-09-24T00:00:00"/>
    <m/>
    <s v="Delhi Warehouse"/>
    <s v="Cover Lite"/>
    <s v="Groceries"/>
    <s v="Retailmart Inc"/>
    <s v="Cover Lite"/>
    <s v="Groceries"/>
    <s v="Retailmart Inc"/>
    <n v="166"/>
    <n v="24"/>
    <n v="4343.28"/>
    <n v="720984.48"/>
    <s v="In Stock"/>
    <s v="No"/>
    <n v="0"/>
  </r>
  <r>
    <s v="P7356"/>
    <s v="Ten Max"/>
    <s v="Electronics"/>
    <s v="RetailMart Inc"/>
    <n v="180"/>
    <n v="64"/>
    <n v="900.53"/>
    <n v="162095.4"/>
    <x v="155"/>
    <d v="2025-08-15T00:00:00"/>
    <s v="active"/>
    <s v="Pune Store"/>
    <s v="Ten Max"/>
    <s v="Electronics"/>
    <s v="Retailmart Inc"/>
    <s v="Ten Max"/>
    <s v="Electronics"/>
    <s v="Retailmart Inc"/>
    <n v="180"/>
    <n v="64"/>
    <n v="900.53"/>
    <n v="162095.4"/>
    <s v="In Stock"/>
    <s v="No"/>
    <n v="0"/>
  </r>
  <r>
    <s v="P9656"/>
    <s v="Rather Max"/>
    <s v="Clothing"/>
    <s v="ABC Pvt Ltd"/>
    <n v="187"/>
    <n v="30"/>
    <n v="9114.83"/>
    <n v="1704473.21"/>
    <x v="126"/>
    <d v="2025-08-27T00:00:00"/>
    <s v="discon"/>
    <s v="Delhi Warehouse"/>
    <s v="Rather Max"/>
    <s v="Clothing"/>
    <s v="Abc Pvt Ltd"/>
    <s v="Rather Max"/>
    <s v="Clothing"/>
    <s v="Abc Pvt Ltd"/>
    <n v="187"/>
    <n v="30"/>
    <n v="9114.83"/>
    <n v="1704473.21"/>
    <s v="In Stock"/>
    <s v="No"/>
    <n v="0"/>
  </r>
  <r>
    <s v="P3355"/>
    <s v="Tell Max"/>
    <s v="Groceries"/>
    <s v="Omni Suppliers"/>
    <n v="182"/>
    <n v="45"/>
    <n v="2587.64"/>
    <n v="470950.48"/>
    <x v="27"/>
    <d v="2025-09-05T00:00:00"/>
    <s v="Actv"/>
    <s v="Mumbai Store"/>
    <s v="Tell Max"/>
    <s v="Groceries"/>
    <s v="Omni Suppliers"/>
    <s v="Tell Max"/>
    <s v="Groceries"/>
    <s v="Omni Suppliers"/>
    <n v="182"/>
    <n v="45"/>
    <n v="2587.64"/>
    <n v="470950.48"/>
    <s v="In Stock"/>
    <s v="No"/>
    <n v="0"/>
  </r>
  <r>
    <s v="P9737"/>
    <s v="Turn Mini"/>
    <s v="Groceries"/>
    <s v="QuickStock"/>
    <n v="51"/>
    <n v="71"/>
    <n v="17198.330000000002"/>
    <n v="877114.83000000007"/>
    <x v="83"/>
    <d v="2025-09-02T00:00:00"/>
    <s v="Inactive"/>
    <s v="Ahmedabad Branch"/>
    <s v="Turn Mini"/>
    <s v="Groceries"/>
    <s v="Quickstock"/>
    <s v="Turn Mini"/>
    <s v="Groceries"/>
    <s v="Quickstock"/>
    <n v="51"/>
    <n v="71"/>
    <n v="17198.330000000002"/>
    <n v="877114.83000000007"/>
    <s v="Low Stock"/>
    <s v="Yes"/>
    <n v="1"/>
  </r>
  <r>
    <s v="P7164"/>
    <s v="Must Lite"/>
    <s v="Groceries"/>
    <s v="RetailMart Inc"/>
    <n v="41"/>
    <n v="32"/>
    <n v="2706.24"/>
    <n v="110955.84"/>
    <x v="124"/>
    <d v="2025-10-06T00:00:00"/>
    <s v="active"/>
    <s v="Pune Store"/>
    <s v="Must Lite"/>
    <s v="Groceries"/>
    <s v="Retailmart Inc"/>
    <s v="Must Lite"/>
    <s v="Groceries"/>
    <s v="Retailmart Inc"/>
    <n v="41"/>
    <n v="32"/>
    <n v="2706.24"/>
    <n v="110955.84"/>
    <s v="In Stock"/>
    <s v="No"/>
    <n v="0"/>
  </r>
  <r>
    <s v="P1016"/>
    <s v="Possible Plus"/>
    <s v="Groceries"/>
    <s v="ABC Pvt Ltd"/>
    <n v="119"/>
    <n v="28"/>
    <n v="18859.48"/>
    <n v="2244278.12"/>
    <x v="31"/>
    <d v="2025-08-12T00:00:00"/>
    <s v="discontinued"/>
    <s v="Mumbai Store"/>
    <s v="Possible Plus"/>
    <s v="Groceries"/>
    <s v="Abc Pvt Ltd"/>
    <s v="Possible Plus"/>
    <s v="Groceries"/>
    <s v="Abc Pvt Ltd"/>
    <n v="119"/>
    <n v="28"/>
    <n v="18859.48"/>
    <n v="2244278.12"/>
    <s v="In Stock"/>
    <s v="No"/>
    <n v="0"/>
  </r>
  <r>
    <s v="P1571"/>
    <s v="Finally Mini"/>
    <s v="Toys"/>
    <s v="Omni Suppliers"/>
    <n v="47"/>
    <n v="48"/>
    <n v="5623.39"/>
    <n v="264299.33"/>
    <x v="76"/>
    <d v="2025-08-09T00:00:00"/>
    <s v="Inactive"/>
    <s v="Delhi Warehouse"/>
    <s v="Finally Mini"/>
    <s v="Toys"/>
    <s v="Omni Suppliers"/>
    <s v="Finally Mini"/>
    <s v="Toys"/>
    <s v="Omni Suppliers"/>
    <n v="47"/>
    <n v="48"/>
    <n v="5623.39"/>
    <n v="264299.33"/>
    <s v="Low Stock"/>
    <s v="Yes"/>
    <n v="1"/>
  </r>
  <r>
    <s v="P9433"/>
    <s v="Would Max"/>
    <s v="Clothing"/>
    <m/>
    <n v="57"/>
    <n v="79"/>
    <n v="15634.35"/>
    <n v="891157.95000000007"/>
    <x v="114"/>
    <d v="2025-08-25T00:00:00"/>
    <s v="Inactive"/>
    <s v="Ahmedabad Branch"/>
    <s v="Would Max"/>
    <s v="Clothing"/>
    <s v=""/>
    <s v="Would Max"/>
    <s v="Clothing"/>
    <s v="Others"/>
    <n v="57"/>
    <n v="79"/>
    <n v="15634.35"/>
    <n v="891157.95000000007"/>
    <s v="Low Stock"/>
    <s v="Yes"/>
    <n v="1"/>
  </r>
  <r>
    <s v="P8451"/>
    <s v="Condition Lite"/>
    <s v="Clothing"/>
    <s v="Global Traders"/>
    <n v="33"/>
    <n v="27"/>
    <n v="17907.599999999999"/>
    <n v="590950.79999999993"/>
    <x v="53"/>
    <d v="2025-08-15T00:00:00"/>
    <s v="active"/>
    <s v="Online"/>
    <s v="Condition Lite"/>
    <s v="Clothing"/>
    <s v="Global Traders"/>
    <s v="Condition Lite"/>
    <s v="Clothing"/>
    <s v="Global Traders"/>
    <n v="33"/>
    <n v="27"/>
    <n v="17907.599999999999"/>
    <n v="590950.79999999993"/>
    <s v="In Stock"/>
    <s v="No"/>
    <n v="0"/>
  </r>
  <r>
    <s v="P3247"/>
    <s v="Instead Lite"/>
    <s v="Furniture"/>
    <s v="Global Traders"/>
    <n v="176"/>
    <n v="98"/>
    <n v="17793.349999999999"/>
    <n v="3131629.6"/>
    <x v="133"/>
    <d v="2025-08-10T00:00:00"/>
    <s v="active"/>
    <s v="Mumbai Store"/>
    <s v="Instead Lite"/>
    <s v="Furniture"/>
    <s v="Global Traders"/>
    <s v="Instead Lite"/>
    <s v="Furniture"/>
    <s v="Global Traders"/>
    <n v="176"/>
    <n v="98"/>
    <n v="17793.349999999999"/>
    <n v="3131629.5999999996"/>
    <s v="In Stock"/>
    <s v="No"/>
    <n v="0"/>
  </r>
  <r>
    <s v="P4926"/>
    <s v="Various X"/>
    <s v="Electronics"/>
    <s v="QuickStock"/>
    <n v="87"/>
    <n v="64"/>
    <n v="3045.87"/>
    <n v="264990.69"/>
    <x v="4"/>
    <d v="2025-08-10T00:00:00"/>
    <s v="discontinued"/>
    <s v="Mumbai Store"/>
    <s v="Various X"/>
    <s v="Electronics"/>
    <s v="Quickstock"/>
    <s v="Various X"/>
    <s v="Electronics"/>
    <s v="Quickstock"/>
    <n v="87"/>
    <n v="64"/>
    <n v="3045.87"/>
    <n v="264990.69"/>
    <s v="In Stock"/>
    <s v="No"/>
    <n v="0"/>
  </r>
  <r>
    <s v="P8083"/>
    <s v="Moment Mini"/>
    <s v="Clothing"/>
    <s v="ABC Pvt Ltd"/>
    <n v="192"/>
    <n v="27"/>
    <n v="881.37"/>
    <n v="169223.04000000001"/>
    <x v="102"/>
    <d v="2025-08-01T00:00:00"/>
    <s v="discon"/>
    <s v="Mumbai Store"/>
    <s v="Moment Mini"/>
    <s v="Clothing"/>
    <s v="Abc Pvt Ltd"/>
    <s v="Moment Mini"/>
    <s v="Clothing"/>
    <s v="Abc Pvt Ltd"/>
    <n v="192"/>
    <n v="27"/>
    <n v="881.37"/>
    <n v="169223.04000000001"/>
    <s v="In Stock"/>
    <s v="No"/>
    <n v="0"/>
  </r>
  <r>
    <s v="P4456"/>
    <s v="Choice Mini"/>
    <s v="Electronics"/>
    <s v="QuickStock"/>
    <n v="108"/>
    <n v="70"/>
    <n v="1471.57"/>
    <n v="158929.56"/>
    <x v="110"/>
    <d v="2025-10-03T00:00:00"/>
    <s v="active"/>
    <s v="Ahmedabad Branch"/>
    <s v="Choice Mini"/>
    <s v="Electronics"/>
    <s v="Quickstock"/>
    <s v="Choice Mini"/>
    <s v="Electronics"/>
    <s v="Quickstock"/>
    <n v="108"/>
    <n v="70"/>
    <n v="1471.57"/>
    <n v="158929.56"/>
    <s v="In Stock"/>
    <s v="No"/>
    <n v="0"/>
  </r>
  <r>
    <s v="P3711"/>
    <s v="Laugh X"/>
    <s v="Toys"/>
    <s v="Omni Suppliers"/>
    <n v="16"/>
    <n v="24"/>
    <n v="10196.16"/>
    <n v="163138.56"/>
    <x v="14"/>
    <d v="2025-08-18T00:00:00"/>
    <s v="Actv"/>
    <s v="Online"/>
    <s v="Laugh X"/>
    <s v="Toys"/>
    <s v="Omni Suppliers"/>
    <s v="Laugh X"/>
    <s v="Toys"/>
    <s v="Omni Suppliers"/>
    <n v="16"/>
    <n v="24"/>
    <n v="10196.16"/>
    <n v="163138.56"/>
    <s v="Low Stock"/>
    <s v="Yes"/>
    <n v="1"/>
  </r>
  <r>
    <s v="P1365"/>
    <s v="College Plus"/>
    <s v="Furniture"/>
    <s v="Global Traders"/>
    <n v="138"/>
    <n v="71"/>
    <n v="15504.34"/>
    <n v="2139598.92"/>
    <x v="61"/>
    <d v="2025-09-28T00:00:00"/>
    <s v="active"/>
    <s v="Delhi Warehouse"/>
    <s v="College Plus"/>
    <s v="Furniture"/>
    <s v="Global Traders"/>
    <s v="College Plus"/>
    <s v="Furniture"/>
    <s v="Global Traders"/>
    <n v="138"/>
    <n v="71"/>
    <n v="15504.34"/>
    <n v="2139598.92"/>
    <s v="In Stock"/>
    <s v="No"/>
    <n v="0"/>
  </r>
  <r>
    <s v="P6510"/>
    <s v="Through Max"/>
    <s v="Toys"/>
    <s v="QuickStock"/>
    <n v="27"/>
    <n v="70"/>
    <n v="3523.48"/>
    <n v="95133.96"/>
    <x v="49"/>
    <d v="2025-09-27T00:00:00"/>
    <s v="discon"/>
    <s v="Ahmedabad Branch"/>
    <s v="Through Max"/>
    <s v="Toys"/>
    <s v="Quickstock"/>
    <s v="Through Max"/>
    <s v="Toys"/>
    <s v="Quickstock"/>
    <n v="27"/>
    <n v="70"/>
    <n v="3523.48"/>
    <n v="95133.96"/>
    <s v="Low Stock"/>
    <s v="Yes"/>
    <n v="1"/>
  </r>
  <r>
    <s v="P9964"/>
    <s v="work pro"/>
    <s v="Furniture"/>
    <s v="Global Traders"/>
    <n v="93"/>
    <n v="27"/>
    <n v="5337.68"/>
    <n v="496404.24"/>
    <x v="78"/>
    <d v="2025-09-28T00:00:00"/>
    <s v="Actv"/>
    <s v="Ahmedabad Branch"/>
    <s v="Work Pro"/>
    <s v="Furniture"/>
    <s v="Global Traders"/>
    <s v="Work Pro"/>
    <s v="Furniture"/>
    <s v="Global Traders"/>
    <n v="93"/>
    <n v="27"/>
    <n v="5337.68"/>
    <n v="496404.24000000005"/>
    <s v="In Stock"/>
    <s v="No"/>
    <n v="0"/>
  </r>
  <r>
    <s v="P7511"/>
    <s v="Hard Mini"/>
    <s v="Furniture"/>
    <s v="RetailMart Inc"/>
    <n v="80"/>
    <n v="27"/>
    <n v="15396"/>
    <n v="1231680"/>
    <x v="142"/>
    <d v="2025-07-14T00:00:00"/>
    <m/>
    <s v="Delhi Warehouse"/>
    <s v="Hard Mini"/>
    <s v="Furniture"/>
    <s v="Retailmart Inc"/>
    <s v="Hard Mini"/>
    <s v="Furniture"/>
    <s v="Retailmart Inc"/>
    <n v="80"/>
    <n v="27"/>
    <n v="15396"/>
    <n v="1231680"/>
    <s v="In Stock"/>
    <s v="No"/>
    <n v="0"/>
  </r>
  <r>
    <s v="P3376"/>
    <s v="Rise Lite"/>
    <s v="Toys"/>
    <s v="Omni Suppliers"/>
    <n v="193"/>
    <n v="98"/>
    <n v="4153.46"/>
    <n v="801617.78"/>
    <x v="144"/>
    <d v="2025-08-10T00:00:00"/>
    <s v="Actv"/>
    <s v="Delhi Warehouse"/>
    <s v="Rise Lite"/>
    <s v="Toys"/>
    <s v="Omni Suppliers"/>
    <s v="Rise Lite"/>
    <s v="Toys"/>
    <s v="Omni Suppliers"/>
    <n v="193"/>
    <n v="98"/>
    <n v="4153.46"/>
    <n v="801617.78"/>
    <s v="In Stock"/>
    <s v="No"/>
    <n v="0"/>
  </r>
  <r>
    <s v="P2827"/>
    <s v="Prove X"/>
    <s v="Electronics"/>
    <s v="Global Traders"/>
    <n v="125"/>
    <n v="87"/>
    <n v="15503.94"/>
    <n v="1937992.5"/>
    <x v="177"/>
    <d v="2025-08-18T00:00:00"/>
    <s v="discon"/>
    <s v="Delhi Warehouse"/>
    <s v="Prove X"/>
    <s v="Electronics"/>
    <s v="Global Traders"/>
    <s v="Prove X"/>
    <s v="Electronics"/>
    <s v="Global Traders"/>
    <n v="125"/>
    <n v="87"/>
    <n v="15503.94"/>
    <n v="1937992.5"/>
    <s v="In Stock"/>
    <s v="No"/>
    <n v="0"/>
  </r>
  <r>
    <s v="P9569"/>
    <s v="Two Max"/>
    <s v="Electronics"/>
    <s v="QuickStock"/>
    <n v="118"/>
    <n v="81"/>
    <n v="17921.5"/>
    <n v="2114737"/>
    <x v="88"/>
    <d v="2025-09-20T00:00:00"/>
    <m/>
    <s v="Online"/>
    <s v="Two Max"/>
    <s v="Electronics"/>
    <s v="Quickstock"/>
    <s v="Two Max"/>
    <s v="Electronics"/>
    <s v="Quickstock"/>
    <n v="118"/>
    <n v="81"/>
    <n v="17921.5"/>
    <n v="2114737"/>
    <s v="In Stock"/>
    <s v="No"/>
    <n v="0"/>
  </r>
  <r>
    <s v="P3196"/>
    <s v="Also Plus"/>
    <s v="Electronics"/>
    <s v="Global Traders"/>
    <n v="163"/>
    <n v="31"/>
    <n v="9513.01"/>
    <n v="1550620.63"/>
    <x v="159"/>
    <d v="2025-09-28T00:00:00"/>
    <s v="Actv"/>
    <s v="Delhi Warehouse"/>
    <s v="Also Plus"/>
    <s v="Electronics"/>
    <s v="Global Traders"/>
    <s v="Also Plus"/>
    <s v="Electronics"/>
    <s v="Global Traders"/>
    <n v="163"/>
    <n v="31"/>
    <n v="9513.01"/>
    <n v="1550620.6300000001"/>
    <s v="In Stock"/>
    <s v="No"/>
    <n v="0"/>
  </r>
  <r>
    <s v="P1769"/>
    <s v="Quality Plus"/>
    <s v="Clothing"/>
    <s v="RetailMart Inc"/>
    <n v="117"/>
    <n v="32"/>
    <n v="11669.33"/>
    <n v="1365311.61"/>
    <x v="71"/>
    <d v="2025-09-09T00:00:00"/>
    <s v="discon"/>
    <s v="Delhi Warehouse"/>
    <s v="Quality Plus"/>
    <s v="Clothing"/>
    <s v="Retailmart Inc"/>
    <s v="Quality Plus"/>
    <s v="Clothing"/>
    <s v="Retailmart Inc"/>
    <n v="117"/>
    <n v="32"/>
    <n v="11669.33"/>
    <n v="1365311.61"/>
    <s v="In Stock"/>
    <s v="No"/>
    <n v="0"/>
  </r>
  <r>
    <s v="P4983"/>
    <s v="Administration X"/>
    <s v="Clothing"/>
    <s v="Global Traders"/>
    <n v="31"/>
    <n v="51"/>
    <n v="13146.75"/>
    <n v="407549.25"/>
    <x v="7"/>
    <d v="2025-09-06T00:00:00"/>
    <s v="active"/>
    <s v="Delhi Warehouse"/>
    <s v="Administration X"/>
    <s v="Clothing"/>
    <s v="Global Traders"/>
    <s v="Administration X"/>
    <s v="Clothing"/>
    <s v="Global Traders"/>
    <n v="31"/>
    <n v="51"/>
    <n v="13146.75"/>
    <n v="407549.25"/>
    <s v="Low Stock"/>
    <s v="Yes"/>
    <n v="1"/>
  </r>
  <r>
    <s v="P9714"/>
    <s v="Huge Mini"/>
    <s v="Groceries"/>
    <s v="Omni Suppliers"/>
    <n v="9"/>
    <n v="34"/>
    <n v="2260.62"/>
    <n v="20345.580000000002"/>
    <x v="174"/>
    <d v="2025-10-12T00:00:00"/>
    <s v="discontinued"/>
    <s v="Online"/>
    <s v="Huge Mini"/>
    <s v="Groceries"/>
    <s v="Omni Suppliers"/>
    <s v="Huge Mini"/>
    <s v="Groceries"/>
    <s v="Omni Suppliers"/>
    <n v="9"/>
    <n v="34"/>
    <n v="2260.62"/>
    <n v="20345.579999999998"/>
    <s v="Low Stock"/>
    <s v="Yes"/>
    <n v="1"/>
  </r>
  <r>
    <s v="P8569"/>
    <s v="Issue Mini"/>
    <s v="Clothing"/>
    <s v="Global Traders"/>
    <n v="182"/>
    <n v="92"/>
    <n v="7474.73"/>
    <n v="1360400.86"/>
    <x v="21"/>
    <d v="2025-08-09T00:00:00"/>
    <m/>
    <s v="Ahmedabad Branch"/>
    <s v="Issue Mini"/>
    <s v="Clothing"/>
    <s v="Global Traders"/>
    <s v="Issue Mini"/>
    <s v="Clothing"/>
    <s v="Global Traders"/>
    <n v="182"/>
    <n v="92"/>
    <n v="7474.73"/>
    <n v="1360400.8599999999"/>
    <s v="In Stock"/>
    <s v="No"/>
    <n v="0"/>
  </r>
  <r>
    <s v="P6946"/>
    <s v="Everybody Max"/>
    <s v="Toys"/>
    <s v="Global Traders"/>
    <n v="77"/>
    <n v="41"/>
    <n v="5512.14"/>
    <n v="424434.78"/>
    <x v="77"/>
    <d v="2025-08-24T00:00:00"/>
    <s v="Actv"/>
    <s v="Mumbai Store"/>
    <s v="Everybody Max"/>
    <s v="Toys"/>
    <s v="Global Traders"/>
    <s v="Everybody Max"/>
    <s v="Toys"/>
    <s v="Global Traders"/>
    <n v="77"/>
    <n v="41"/>
    <n v="5512.14"/>
    <n v="424434.78"/>
    <s v="In Stock"/>
    <s v="No"/>
    <n v="0"/>
  </r>
  <r>
    <s v="P1685"/>
    <s v="few lite"/>
    <s v="Clothing"/>
    <m/>
    <n v="112"/>
    <n v="40"/>
    <n v="5753.84"/>
    <n v="644430.08000000007"/>
    <x v="146"/>
    <d v="2025-08-18T00:00:00"/>
    <s v="discontinued"/>
    <s v="Delhi Warehouse"/>
    <s v="Few Lite"/>
    <s v="Clothing"/>
    <s v=""/>
    <s v="Few Lite"/>
    <s v="Clothing"/>
    <s v="Others"/>
    <n v="112"/>
    <n v="40"/>
    <n v="5753.84"/>
    <n v="644430.08000000007"/>
    <s v="In Stock"/>
    <s v="No"/>
    <n v="0"/>
  </r>
  <r>
    <s v="P6341"/>
    <s v="Court Max"/>
    <s v="Toys"/>
    <s v="ABC Pvt Ltd"/>
    <n v="118"/>
    <n v="58"/>
    <n v="16937.96"/>
    <n v="1998679.28"/>
    <x v="117"/>
    <d v="2025-09-11T00:00:00"/>
    <s v="discon"/>
    <s v="Delhi Warehouse"/>
    <s v="Court Max"/>
    <s v="Toys"/>
    <s v="Abc Pvt Ltd"/>
    <s v="Court Max"/>
    <s v="Toys"/>
    <s v="Abc Pvt Ltd"/>
    <n v="118"/>
    <n v="58"/>
    <n v="16937.96"/>
    <n v="1998679.2799999998"/>
    <s v="In Stock"/>
    <s v="No"/>
    <n v="0"/>
  </r>
  <r>
    <s v="P2256"/>
    <s v="Dinner Plus"/>
    <s v="Electronics"/>
    <s v="Global Traders"/>
    <n v="174"/>
    <n v="37"/>
    <n v="12739.61"/>
    <n v="2216692.14"/>
    <x v="152"/>
    <d v="2025-10-07T00:00:00"/>
    <s v="Actv"/>
    <s v="Mumbai Store"/>
    <s v="Dinner Plus"/>
    <s v="Electronics"/>
    <s v="Global Traders"/>
    <s v="Dinner Plus"/>
    <s v="Electronics"/>
    <s v="Global Traders"/>
    <n v="174"/>
    <n v="37"/>
    <n v="12739.61"/>
    <n v="2216692.14"/>
    <s v="In Stock"/>
    <s v="No"/>
    <n v="0"/>
  </r>
  <r>
    <s v="P8165"/>
    <s v="Something X"/>
    <s v="Clothing"/>
    <m/>
    <n v="148"/>
    <n v="27"/>
    <n v="14976.43"/>
    <n v="2216511.64"/>
    <x v="41"/>
    <d v="2025-08-30T00:00:00"/>
    <s v="Actv"/>
    <s v="Ahmedabad Branch"/>
    <s v="Something X"/>
    <s v="Clothing"/>
    <s v=""/>
    <s v="Something X"/>
    <s v="Clothing"/>
    <s v="Others"/>
    <n v="148"/>
    <n v="27"/>
    <n v="14976.43"/>
    <n v="2216511.64"/>
    <s v="In Stock"/>
    <s v="No"/>
    <n v="0"/>
  </r>
  <r>
    <s v="P7381"/>
    <s v="Recently X"/>
    <s v="Groceries"/>
    <s v="RetailMart Inc"/>
    <n v="134"/>
    <n v="42"/>
    <n v="13140.43"/>
    <n v="1760817.62"/>
    <x v="16"/>
    <d v="2025-10-08T00:00:00"/>
    <s v="discontinued"/>
    <s v="Mumbai Store"/>
    <s v="Recently X"/>
    <s v="Groceries"/>
    <s v="Retailmart Inc"/>
    <s v="Recently X"/>
    <s v="Groceries"/>
    <s v="Retailmart Inc"/>
    <n v="134"/>
    <n v="42"/>
    <n v="13140.43"/>
    <n v="1760817.62"/>
    <s v="In Stock"/>
    <s v="No"/>
    <n v="0"/>
  </r>
  <r>
    <s v="P9789"/>
    <s v="Various Mini"/>
    <s v="Groceries"/>
    <s v="Global Traders"/>
    <n v="149"/>
    <n v="41"/>
    <n v="10814.15"/>
    <n v="1611308.35"/>
    <x v="118"/>
    <d v="2025-09-15T00:00:00"/>
    <s v="Actv"/>
    <s v="Pune Store"/>
    <s v="Various Mini"/>
    <s v="Groceries"/>
    <s v="Global Traders"/>
    <s v="Various Mini"/>
    <s v="Groceries"/>
    <s v="Global Traders"/>
    <n v="149"/>
    <n v="41"/>
    <n v="10814.15"/>
    <n v="1611308.3499999999"/>
    <s v="In Stock"/>
    <s v="No"/>
    <n v="0"/>
  </r>
  <r>
    <s v="P4537"/>
    <s v="Main Pro"/>
    <s v="Electronics"/>
    <s v="Omni Suppliers"/>
    <n v="1"/>
    <n v="48"/>
    <n v="13721.7"/>
    <n v="13721.7"/>
    <x v="132"/>
    <d v="2025-07-15T00:00:00"/>
    <s v="active"/>
    <s v="Pune Store"/>
    <s v="Main Pro"/>
    <s v="Electronics"/>
    <s v="Omni Suppliers"/>
    <s v="Main Pro"/>
    <s v="Electronics"/>
    <s v="Omni Suppliers"/>
    <n v="1"/>
    <n v="48"/>
    <n v="13721.7"/>
    <n v="13721.7"/>
    <s v="Low Stock"/>
    <s v="Yes"/>
    <n v="1"/>
  </r>
  <r>
    <s v="P7579"/>
    <s v="But Lite"/>
    <s v="Electronics"/>
    <s v="ABC Pvt Ltd"/>
    <n v="26"/>
    <n v="69"/>
    <n v="4309.55"/>
    <n v="112048.3"/>
    <x v="27"/>
    <d v="2025-09-15T00:00:00"/>
    <s v="Inactive"/>
    <s v="Delhi Warehouse"/>
    <s v="But Lite"/>
    <s v="Electronics"/>
    <s v="Abc Pvt Ltd"/>
    <s v="But Lite"/>
    <s v="Electronics"/>
    <s v="Abc Pvt Ltd"/>
    <n v="26"/>
    <n v="69"/>
    <n v="4309.55"/>
    <n v="112048.3"/>
    <s v="Low Stock"/>
    <s v="Yes"/>
    <n v="1"/>
  </r>
  <r>
    <s v="P5082"/>
    <s v="These Plus"/>
    <s v="Clothing"/>
    <s v="Global Traders"/>
    <n v="150"/>
    <n v="63"/>
    <n v="14669.39"/>
    <n v="2200408.5"/>
    <x v="52"/>
    <d v="2025-09-08T00:00:00"/>
    <s v="discontinued"/>
    <s v="Delhi Warehouse"/>
    <s v="These Plus"/>
    <s v="Clothing"/>
    <s v="Global Traders"/>
    <s v="These Plus"/>
    <s v="Clothing"/>
    <s v="Global Traders"/>
    <n v="150"/>
    <n v="63"/>
    <n v="14669.39"/>
    <n v="2200408.5"/>
    <s v="In Stock"/>
    <s v="No"/>
    <n v="0"/>
  </r>
  <r>
    <s v="P4754"/>
    <s v="Involve Pro"/>
    <s v="Toys"/>
    <s v="ABC Pvt Ltd"/>
    <n v="164"/>
    <n v="80"/>
    <n v="14881.3"/>
    <n v="2440533.2000000002"/>
    <x v="32"/>
    <d v="2025-10-09T00:00:00"/>
    <m/>
    <s v="Pune Store"/>
    <s v="Involve Pro"/>
    <s v="Toys"/>
    <s v="Abc Pvt Ltd"/>
    <s v="Involve Pro"/>
    <s v="Toys"/>
    <s v="Abc Pvt Ltd"/>
    <n v="164"/>
    <n v="80"/>
    <n v="14881.3"/>
    <n v="2440533.1999999997"/>
    <s v="In Stock"/>
    <s v="No"/>
    <n v="0"/>
  </r>
  <r>
    <s v="P9706"/>
    <s v="Discussion Max"/>
    <s v="Furniture"/>
    <s v="ABC Pvt Ltd"/>
    <n v="190"/>
    <n v="38"/>
    <n v="3073.81"/>
    <n v="584023.9"/>
    <x v="110"/>
    <d v="2025-09-17T00:00:00"/>
    <s v="Inactive"/>
    <s v="Delhi Warehouse"/>
    <s v="Discussion Max"/>
    <s v="Furniture"/>
    <s v="Abc Pvt Ltd"/>
    <s v="Discussion Max"/>
    <s v="Furniture"/>
    <s v="Abc Pvt Ltd"/>
    <n v="190"/>
    <n v="38"/>
    <n v="3073.81"/>
    <n v="584023.9"/>
    <s v="In Stock"/>
    <s v="No"/>
    <n v="0"/>
  </r>
  <r>
    <s v="P6926"/>
    <s v="One X"/>
    <s v="Electronics"/>
    <s v="Global Traders"/>
    <n v="107"/>
    <n v="44"/>
    <n v="15234.37"/>
    <n v="1630077.59"/>
    <x v="49"/>
    <d v="2025-09-24T00:00:00"/>
    <s v="discon"/>
    <s v="Online"/>
    <s v="One X"/>
    <s v="Electronics"/>
    <s v="Global Traders"/>
    <s v="One X"/>
    <s v="Electronics"/>
    <s v="Global Traders"/>
    <n v="107"/>
    <n v="44"/>
    <n v="15234.37"/>
    <n v="1630077.59"/>
    <s v="In Stock"/>
    <s v="No"/>
    <n v="0"/>
  </r>
  <r>
    <s v="P7279"/>
    <s v="Kind Lite"/>
    <s v="Furniture"/>
    <s v="ABC Pvt Ltd"/>
    <n v="105"/>
    <n v="77"/>
    <n v="236.17"/>
    <n v="24797.85"/>
    <x v="158"/>
    <d v="2025-08-12T00:00:00"/>
    <m/>
    <s v="Online"/>
    <s v="Kind Lite"/>
    <s v="Furniture"/>
    <s v="Abc Pvt Ltd"/>
    <s v="Kind Lite"/>
    <s v="Furniture"/>
    <s v="Abc Pvt Ltd"/>
    <n v="105"/>
    <n v="77"/>
    <n v="236.17"/>
    <n v="24797.85"/>
    <s v="In Stock"/>
    <s v="No"/>
    <n v="0"/>
  </r>
  <r>
    <s v="P7272"/>
    <s v="Almost Max"/>
    <s v="Groceries"/>
    <s v="Omni Suppliers"/>
    <n v="107"/>
    <n v="24"/>
    <n v="17634.939999999999"/>
    <n v="1886938.58"/>
    <x v="109"/>
    <d v="2025-07-14T00:00:00"/>
    <s v="Actv"/>
    <s v="Ahmedabad Branch"/>
    <s v="Almost Max"/>
    <s v="Groceries"/>
    <s v="Omni Suppliers"/>
    <s v="Almost Max"/>
    <s v="Groceries"/>
    <s v="Omni Suppliers"/>
    <n v="107"/>
    <n v="24"/>
    <n v="17634.939999999999"/>
    <n v="1886938.5799999998"/>
    <s v="In Stock"/>
    <s v="No"/>
    <n v="0"/>
  </r>
  <r>
    <s v="P3520"/>
    <s v="Pressure Mini"/>
    <s v="Furniture"/>
    <s v="RetailMart Inc"/>
    <n v="9"/>
    <n v="40"/>
    <n v="14674.77"/>
    <n v="132072.93"/>
    <x v="64"/>
    <d v="2025-08-02T00:00:00"/>
    <m/>
    <s v="Pune Store"/>
    <s v="Pressure Mini"/>
    <s v="Furniture"/>
    <s v="Retailmart Inc"/>
    <s v="Pressure Mini"/>
    <s v="Furniture"/>
    <s v="Retailmart Inc"/>
    <n v="9"/>
    <n v="40"/>
    <n v="14674.77"/>
    <n v="132072.93"/>
    <s v="Low Stock"/>
    <s v="Yes"/>
    <n v="1"/>
  </r>
  <r>
    <s v="P3159"/>
    <s v="Popular X"/>
    <s v="Electronics"/>
    <s v="RetailMart Inc"/>
    <n v="12"/>
    <n v="28"/>
    <n v="11106.82"/>
    <n v="133281.84"/>
    <x v="26"/>
    <d v="2025-09-05T00:00:00"/>
    <s v="Inactive"/>
    <s v="Ahmedabad Branch"/>
    <s v="Popular X"/>
    <s v="Electronics"/>
    <s v="Retailmart Inc"/>
    <s v="Popular X"/>
    <s v="Electronics"/>
    <s v="Retailmart Inc"/>
    <n v="12"/>
    <n v="28"/>
    <n v="11106.82"/>
    <n v="133281.84"/>
    <s v="Low Stock"/>
    <s v="Yes"/>
    <n v="1"/>
  </r>
  <r>
    <s v="P3649"/>
    <s v="Fish Lite"/>
    <s v="Furniture"/>
    <s v="ABC Pvt Ltd"/>
    <n v="57"/>
    <n v="73"/>
    <n v="16661.98"/>
    <n v="949732.86"/>
    <x v="67"/>
    <d v="2025-08-29T00:00:00"/>
    <s v="Actv"/>
    <s v="Online"/>
    <s v="Fish Lite"/>
    <s v="Furniture"/>
    <s v="Abc Pvt Ltd"/>
    <s v="Fish Lite"/>
    <s v="Furniture"/>
    <s v="Abc Pvt Ltd"/>
    <n v="57"/>
    <n v="73"/>
    <n v="16661.98"/>
    <n v="949732.86"/>
    <s v="Low Stock"/>
    <s v="Yes"/>
    <n v="1"/>
  </r>
  <r>
    <s v="P2037"/>
    <s v="Author Plus"/>
    <s v="Groceries"/>
    <s v="Global Traders"/>
    <n v="120"/>
    <n v="53"/>
    <n v="15185.59"/>
    <n v="1822270.8"/>
    <x v="167"/>
    <d v="2025-08-23T00:00:00"/>
    <m/>
    <s v="Online"/>
    <s v="Author Plus"/>
    <s v="Groceries"/>
    <s v="Global Traders"/>
    <s v="Author Plus"/>
    <s v="Groceries"/>
    <s v="Global Traders"/>
    <n v="120"/>
    <n v="53"/>
    <n v="15185.59"/>
    <n v="1822270.8"/>
    <s v="In Stock"/>
    <s v="No"/>
    <n v="0"/>
  </r>
  <r>
    <s v="P3634"/>
    <s v="green plus"/>
    <s v="Clothing"/>
    <s v="ABC Pvt Ltd"/>
    <n v="143"/>
    <n v="89"/>
    <n v="17539.18"/>
    <n v="2508102.7400000002"/>
    <x v="96"/>
    <d v="2025-08-25T00:00:00"/>
    <s v="discon"/>
    <s v="Mumbai Store"/>
    <s v="Green Plus"/>
    <s v="Clothing"/>
    <s v="Abc Pvt Ltd"/>
    <s v="Green Plus"/>
    <s v="Clothing"/>
    <s v="Abc Pvt Ltd"/>
    <n v="143"/>
    <n v="89"/>
    <n v="17539.18"/>
    <n v="2508102.7400000002"/>
    <s v="In Stock"/>
    <s v="No"/>
    <n v="0"/>
  </r>
  <r>
    <s v="P2124"/>
    <s v="poor mini"/>
    <s v="Furniture"/>
    <s v="ABC Pvt Ltd"/>
    <n v="185"/>
    <n v="23"/>
    <n v="7738.25"/>
    <n v="1431576.25"/>
    <x v="59"/>
    <d v="2025-08-08T00:00:00"/>
    <s v="Inactive"/>
    <s v="Pune Store"/>
    <s v="Poor Mini"/>
    <s v="Furniture"/>
    <s v="Abc Pvt Ltd"/>
    <s v="Poor Mini"/>
    <s v="Furniture"/>
    <s v="Abc Pvt Ltd"/>
    <n v="185"/>
    <n v="23"/>
    <n v="7738.25"/>
    <n v="1431576.25"/>
    <s v="In Stock"/>
    <s v="No"/>
    <n v="0"/>
  </r>
  <r>
    <s v="P6251"/>
    <s v="Strong Lite"/>
    <s v="Groceries"/>
    <s v="QuickStock"/>
    <n v="19"/>
    <n v="29"/>
    <n v="17729.61"/>
    <n v="336862.59"/>
    <x v="53"/>
    <d v="2025-09-04T00:00:00"/>
    <s v="Inactive"/>
    <s v="Delhi Warehouse"/>
    <s v="Strong Lite"/>
    <s v="Groceries"/>
    <s v="Quickstock"/>
    <s v="Strong Lite"/>
    <s v="Groceries"/>
    <s v="Quickstock"/>
    <n v="19"/>
    <n v="29"/>
    <n v="17729.61"/>
    <n v="336862.59"/>
    <s v="Low Stock"/>
    <s v="Yes"/>
    <n v="1"/>
  </r>
  <r>
    <s v="P1226"/>
    <s v="Race Lite"/>
    <s v="Toys"/>
    <m/>
    <n v="153"/>
    <n v="56"/>
    <n v="13277.69"/>
    <n v="2031486.57"/>
    <x v="47"/>
    <d v="2025-09-07T00:00:00"/>
    <s v="active"/>
    <s v="Mumbai Store"/>
    <s v="Race Lite"/>
    <s v="Toys"/>
    <s v=""/>
    <s v="Race Lite"/>
    <s v="Toys"/>
    <s v="Others"/>
    <n v="153"/>
    <n v="56"/>
    <n v="13277.69"/>
    <n v="2031486.57"/>
    <s v="In Stock"/>
    <s v="No"/>
    <n v="0"/>
  </r>
  <r>
    <s v="P3023"/>
    <s v="Method Max"/>
    <s v="Groceries"/>
    <s v="RetailMart Inc"/>
    <n v="102"/>
    <n v="40"/>
    <n v="629.97"/>
    <n v="64256.94"/>
    <x v="156"/>
    <d v="2025-09-17T00:00:00"/>
    <s v="active"/>
    <s v="Pune Store"/>
    <s v="Method Max"/>
    <s v="Groceries"/>
    <s v="Retailmart Inc"/>
    <s v="Method Max"/>
    <s v="Groceries"/>
    <s v="Retailmart Inc"/>
    <n v="102"/>
    <n v="40"/>
    <n v="629.97"/>
    <n v="64256.94"/>
    <s v="In Stock"/>
    <s v="No"/>
    <n v="0"/>
  </r>
  <r>
    <s v="P6891"/>
    <s v="Military Mini"/>
    <s v="Furniture"/>
    <s v="Global Traders"/>
    <n v="187"/>
    <n v="76"/>
    <n v="7784.09"/>
    <n v="1455624.83"/>
    <x v="92"/>
    <d v="2025-10-07T00:00:00"/>
    <m/>
    <s v="Ahmedabad Branch"/>
    <s v="Military Mini"/>
    <s v="Furniture"/>
    <s v="Global Traders"/>
    <s v="Military Mini"/>
    <s v="Furniture"/>
    <s v="Global Traders"/>
    <n v="187"/>
    <n v="76"/>
    <n v="7784.09"/>
    <n v="1455624.83"/>
    <s v="In Stock"/>
    <s v="No"/>
    <n v="0"/>
  </r>
  <r>
    <s v="P3563"/>
    <s v="Collection Pro"/>
    <s v="Clothing"/>
    <s v="Omni Suppliers"/>
    <n v="13"/>
    <n v="22"/>
    <n v="1343.83"/>
    <n v="17469.79"/>
    <x v="108"/>
    <d v="2025-08-17T00:00:00"/>
    <s v="discon"/>
    <s v="Mumbai Store"/>
    <s v="Collection Pro"/>
    <s v="Clothing"/>
    <s v="Omni Suppliers"/>
    <s v="Collection Pro"/>
    <s v="Clothing"/>
    <s v="Omni Suppliers"/>
    <n v="13"/>
    <n v="22"/>
    <n v="1343.83"/>
    <n v="17469.79"/>
    <s v="Low Stock"/>
    <s v="Yes"/>
    <n v="1"/>
  </r>
  <r>
    <s v="P4959"/>
    <s v="Other Max"/>
    <s v="Toys"/>
    <s v="Omni Suppliers"/>
    <n v="23"/>
    <n v="53"/>
    <n v="12007.41"/>
    <n v="276170.43"/>
    <x v="136"/>
    <d v="2025-08-26T00:00:00"/>
    <s v="Inactive"/>
    <s v="Pune Store"/>
    <s v="Other Max"/>
    <s v="Toys"/>
    <s v="Omni Suppliers"/>
    <s v="Other Max"/>
    <s v="Toys"/>
    <s v="Omni Suppliers"/>
    <n v="23"/>
    <n v="53"/>
    <n v="12007.41"/>
    <n v="276170.43"/>
    <s v="Low Stock"/>
    <s v="Yes"/>
    <n v="1"/>
  </r>
  <r>
    <s v="P4390"/>
    <s v="Operation Pro"/>
    <s v="Toys"/>
    <s v="RetailMart Inc"/>
    <n v="109"/>
    <n v="41"/>
    <n v="13923.54"/>
    <n v="1517665.86"/>
    <x v="18"/>
    <d v="2025-09-24T00:00:00"/>
    <s v="Inactive"/>
    <s v="Delhi Warehouse"/>
    <s v="Operation Pro"/>
    <s v="Toys"/>
    <s v="Retailmart Inc"/>
    <s v="Operation Pro"/>
    <s v="Toys"/>
    <s v="Retailmart Inc"/>
    <n v="109"/>
    <n v="41"/>
    <n v="13923.54"/>
    <n v="1517665.86"/>
    <s v="In Stock"/>
    <s v="No"/>
    <n v="0"/>
  </r>
  <r>
    <s v="P1541"/>
    <s v="West Mini"/>
    <s v="Clothing"/>
    <s v="Global Traders"/>
    <n v="57"/>
    <n v="50"/>
    <n v="16511.36"/>
    <n v="941147.52"/>
    <x v="47"/>
    <d v="2025-07-15T00:00:00"/>
    <m/>
    <s v="Online"/>
    <s v="West Mini"/>
    <s v="Clothing"/>
    <s v="Global Traders"/>
    <s v="West Mini"/>
    <s v="Clothing"/>
    <s v="Global Traders"/>
    <n v="57"/>
    <n v="50"/>
    <n v="16511.36"/>
    <n v="941147.52"/>
    <s v="In Stock"/>
    <s v="No"/>
    <n v="0"/>
  </r>
  <r>
    <s v="P9623"/>
    <s v="Example Pro"/>
    <s v="Groceries"/>
    <s v="QuickStock"/>
    <n v="172"/>
    <n v="74"/>
    <n v="14723.34"/>
    <n v="2532414.48"/>
    <x v="59"/>
    <d v="2025-10-05T00:00:00"/>
    <s v="discon"/>
    <s v="Online"/>
    <s v="Example Pro"/>
    <s v="Groceries"/>
    <s v="Quickstock"/>
    <s v="Example Pro"/>
    <s v="Groceries"/>
    <s v="Quickstock"/>
    <n v="172"/>
    <n v="74"/>
    <n v="14723.34"/>
    <n v="2532414.48"/>
    <s v="In Stock"/>
    <s v="No"/>
    <n v="0"/>
  </r>
  <r>
    <s v="P2169"/>
    <s v="Street Max"/>
    <s v="Electronics"/>
    <s v="Omni Suppliers"/>
    <n v="62"/>
    <n v="66"/>
    <n v="19967.03"/>
    <n v="1237955.8600000001"/>
    <x v="158"/>
    <d v="2025-08-15T00:00:00"/>
    <s v="discontinued"/>
    <s v="Ahmedabad Branch"/>
    <s v="Street Max"/>
    <s v="Electronics"/>
    <s v="Omni Suppliers"/>
    <s v="Street Max"/>
    <s v="Electronics"/>
    <s v="Omni Suppliers"/>
    <n v="62"/>
    <n v="66"/>
    <n v="19967.03"/>
    <n v="1237955.8599999999"/>
    <s v="Low Stock"/>
    <s v="Yes"/>
    <n v="1"/>
  </r>
  <r>
    <s v="P2019"/>
    <s v="Current X"/>
    <s v="Electronics"/>
    <m/>
    <n v="117"/>
    <n v="64"/>
    <n v="3510.93"/>
    <n v="410778.81"/>
    <x v="28"/>
    <d v="2025-07-18T00:00:00"/>
    <s v="active"/>
    <s v="Ahmedabad Branch"/>
    <s v="Current X"/>
    <s v="Electronics"/>
    <s v=""/>
    <s v="Current X"/>
    <s v="Electronics"/>
    <s v="Others"/>
    <n v="117"/>
    <n v="64"/>
    <n v="3510.93"/>
    <n v="410778.81"/>
    <s v="In Stock"/>
    <s v="No"/>
    <n v="0"/>
  </r>
  <r>
    <s v="P2283"/>
    <s v="Sign Pro"/>
    <s v="Groceries"/>
    <s v="RetailMart Inc"/>
    <n v="147"/>
    <m/>
    <n v="2410.81"/>
    <n v="354389.07"/>
    <x v="120"/>
    <d v="2025-07-28T00:00:00"/>
    <m/>
    <s v="Mumbai Store"/>
    <s v="Sign Pro"/>
    <s v="Groceries"/>
    <s v="Retailmart Inc"/>
    <s v="Sign Pro"/>
    <s v="Groceries"/>
    <s v="Retailmart Inc"/>
    <n v="147"/>
    <n v="0"/>
    <n v="2410.81"/>
    <n v="354389.07"/>
    <s v="In Stock"/>
    <s v="No"/>
    <n v="0"/>
  </r>
  <r>
    <s v="P4471"/>
    <s v="War Max"/>
    <s v="Electronics"/>
    <s v="RetailMart Inc"/>
    <n v="68"/>
    <n v="80"/>
    <n v="19593.95"/>
    <n v="1332388.6000000001"/>
    <x v="37"/>
    <d v="2025-08-29T00:00:00"/>
    <s v="Inactive"/>
    <s v="Pune Store"/>
    <s v="War Max"/>
    <s v="Electronics"/>
    <s v="Retailmart Inc"/>
    <s v="War Max"/>
    <s v="Electronics"/>
    <s v="Retailmart Inc"/>
    <n v="68"/>
    <n v="80"/>
    <n v="19593.95"/>
    <n v="1332388.6000000001"/>
    <s v="Low Stock"/>
    <s v="Yes"/>
    <n v="1"/>
  </r>
  <r>
    <s v="P6068"/>
    <s v="More Plus"/>
    <s v="Furniture"/>
    <s v="Omni Suppliers"/>
    <n v="106"/>
    <n v="89"/>
    <n v="10385.67"/>
    <n v="1100881.02"/>
    <x v="99"/>
    <d v="2025-10-04T00:00:00"/>
    <s v="discontinued"/>
    <s v="Pune Store"/>
    <s v="More Plus"/>
    <s v="Furniture"/>
    <s v="Omni Suppliers"/>
    <s v="More Plus"/>
    <s v="Furniture"/>
    <s v="Omni Suppliers"/>
    <n v="106"/>
    <n v="89"/>
    <n v="10385.67"/>
    <n v="1100881.02"/>
    <s v="In Stock"/>
    <s v="No"/>
    <n v="0"/>
  </r>
  <r>
    <s v="P2900"/>
    <s v="whose lite"/>
    <s v="Groceries"/>
    <s v="Omni Suppliers"/>
    <n v="50"/>
    <n v="38"/>
    <n v="5222.97"/>
    <n v="261148.5"/>
    <x v="50"/>
    <d v="2025-07-16T00:00:00"/>
    <s v="Actv"/>
    <s v="Online"/>
    <s v="Whose Lite"/>
    <s v="Groceries"/>
    <s v="Omni Suppliers"/>
    <s v="Whose Lite"/>
    <s v="Groceries"/>
    <s v="Omni Suppliers"/>
    <n v="50"/>
    <n v="38"/>
    <n v="5222.97"/>
    <n v="261148.5"/>
    <s v="In Stock"/>
    <s v="No"/>
    <n v="0"/>
  </r>
  <r>
    <s v="P6017"/>
    <s v="Door X"/>
    <s v="Furniture"/>
    <s v="RetailMart Inc"/>
    <m/>
    <n v="83"/>
    <n v="3762.72"/>
    <m/>
    <x v="123"/>
    <d v="2025-10-05T00:00:00"/>
    <m/>
    <s v="Ahmedabad Branch"/>
    <s v="Door X"/>
    <s v="Furniture"/>
    <s v="Retailmart Inc"/>
    <s v="Door X"/>
    <s v="Furniture"/>
    <s v="Retailmart Inc"/>
    <n v="0"/>
    <n v="83"/>
    <n v="3762.72"/>
    <n v="0"/>
    <s v="Out of Stock"/>
    <s v="Yes"/>
    <n v="1"/>
  </r>
  <r>
    <s v="P3096"/>
    <s v="theory max"/>
    <s v="Clothing"/>
    <s v="ABC Pvt Ltd"/>
    <n v="148"/>
    <n v="93"/>
    <n v="18750.2"/>
    <n v="2775029.6"/>
    <x v="93"/>
    <d v="2025-10-07T00:00:00"/>
    <m/>
    <s v="Mumbai Store"/>
    <s v="Theory Max"/>
    <s v="Clothing"/>
    <s v="Abc Pvt Ltd"/>
    <s v="Theory Max"/>
    <s v="Clothing"/>
    <s v="Abc Pvt Ltd"/>
    <n v="148"/>
    <n v="93"/>
    <n v="18750.2"/>
    <n v="2775029.6"/>
    <s v="In Stock"/>
    <s v="No"/>
    <n v="0"/>
  </r>
  <r>
    <s v="P4331"/>
    <s v="Call Mini"/>
    <s v="Toys"/>
    <s v="ABC Pvt Ltd"/>
    <n v="125"/>
    <n v="58"/>
    <n v="9954.4"/>
    <n v="1244300"/>
    <x v="155"/>
    <d v="2025-09-27T00:00:00"/>
    <s v="discontinued"/>
    <s v="Mumbai Store"/>
    <s v="Call Mini"/>
    <s v="Toys"/>
    <s v="Abc Pvt Ltd"/>
    <s v="Call Mini"/>
    <s v="Toys"/>
    <s v="Abc Pvt Ltd"/>
    <n v="125"/>
    <n v="58"/>
    <n v="9954.4"/>
    <n v="1244300"/>
    <s v="In Stock"/>
    <s v="No"/>
    <n v="0"/>
  </r>
  <r>
    <s v="P3839"/>
    <s v="Executive Max"/>
    <s v="Toys"/>
    <s v="Global Traders"/>
    <n v="56"/>
    <n v="89"/>
    <n v="1192.74"/>
    <n v="66793.440000000002"/>
    <x v="56"/>
    <d v="2025-10-01T00:00:00"/>
    <s v="discontinued"/>
    <s v="Ahmedabad Branch"/>
    <s v="Executive Max"/>
    <s v="Toys"/>
    <s v="Global Traders"/>
    <s v="Executive Max"/>
    <s v="Toys"/>
    <s v="Global Traders"/>
    <n v="56"/>
    <n v="89"/>
    <n v="1192.74"/>
    <n v="66793.440000000002"/>
    <s v="Low Stock"/>
    <s v="Yes"/>
    <n v="1"/>
  </r>
  <r>
    <s v="P2619"/>
    <s v="Behavior Plus"/>
    <s v="Electronics"/>
    <s v="Omni Suppliers"/>
    <n v="151"/>
    <n v="55"/>
    <n v="317.38"/>
    <n v="47924.38"/>
    <x v="100"/>
    <d v="2025-09-30T00:00:00"/>
    <s v="Actv"/>
    <s v="Pune Store"/>
    <s v="Behavior Plus"/>
    <s v="Electronics"/>
    <s v="Omni Suppliers"/>
    <s v="Behavior Plus"/>
    <s v="Electronics"/>
    <s v="Omni Suppliers"/>
    <n v="151"/>
    <n v="55"/>
    <n v="317.38"/>
    <n v="47924.38"/>
    <s v="In Stock"/>
    <s v="No"/>
    <n v="0"/>
  </r>
  <r>
    <s v="P2431"/>
    <s v="Result Mini"/>
    <s v="Electronics"/>
    <s v="Omni Suppliers"/>
    <n v="107"/>
    <n v="49"/>
    <n v="773.94"/>
    <n v="82811.58"/>
    <x v="98"/>
    <d v="2025-09-13T00:00:00"/>
    <s v="discontinued"/>
    <s v="Online"/>
    <s v="Result Mini"/>
    <s v="Electronics"/>
    <s v="Omni Suppliers"/>
    <s v="Result Mini"/>
    <s v="Electronics"/>
    <s v="Omni Suppliers"/>
    <n v="107"/>
    <n v="49"/>
    <n v="773.94"/>
    <n v="82811.58"/>
    <s v="In Stock"/>
    <s v="No"/>
    <n v="0"/>
  </r>
  <r>
    <s v="P5998"/>
    <s v="Bag Pro"/>
    <s v="Groceries"/>
    <s v="RetailMart Inc"/>
    <m/>
    <n v="74"/>
    <n v="18129.78"/>
    <m/>
    <x v="75"/>
    <d v="2025-08-21T00:00:00"/>
    <s v="active"/>
    <s v="Delhi Warehouse"/>
    <s v="Bag Pro"/>
    <s v="Groceries"/>
    <s v="Retailmart Inc"/>
    <s v="Bag Pro"/>
    <s v="Groceries"/>
    <s v="Retailmart Inc"/>
    <n v="0"/>
    <n v="74"/>
    <n v="18129.78"/>
    <n v="0"/>
    <s v="Out of Stock"/>
    <s v="Yes"/>
    <n v="1"/>
  </r>
  <r>
    <s v="P1631"/>
    <s v="View Mini"/>
    <s v="Groceries"/>
    <s v="QuickStock"/>
    <n v="137"/>
    <n v="99"/>
    <n v="7455.58"/>
    <n v="1021414.46"/>
    <x v="84"/>
    <d v="2025-09-03T00:00:00"/>
    <s v="discon"/>
    <s v="Online"/>
    <s v="View Mini"/>
    <s v="Groceries"/>
    <s v="Quickstock"/>
    <s v="View Mini"/>
    <s v="Groceries"/>
    <s v="Quickstock"/>
    <n v="137"/>
    <n v="99"/>
    <n v="7455.58"/>
    <n v="1021414.46"/>
    <s v="In Stock"/>
    <s v="No"/>
    <n v="0"/>
  </r>
  <r>
    <s v="P3014"/>
    <s v="Subject Lite"/>
    <s v="Clothing"/>
    <s v="Global Traders"/>
    <n v="105"/>
    <n v="96"/>
    <n v="5399.37"/>
    <n v="566933.85"/>
    <x v="140"/>
    <d v="2025-09-09T00:00:00"/>
    <s v="Actv"/>
    <s v="Delhi Warehouse"/>
    <s v="Subject Lite"/>
    <s v="Clothing"/>
    <s v="Global Traders"/>
    <s v="Subject Lite"/>
    <s v="Clothing"/>
    <s v="Global Traders"/>
    <n v="105"/>
    <n v="96"/>
    <n v="5399.37"/>
    <n v="566933.85"/>
    <s v="In Stock"/>
    <s v="No"/>
    <n v="0"/>
  </r>
  <r>
    <s v="P6347"/>
    <s v="Candidate Max"/>
    <s v="Clothing"/>
    <s v="Global Traders"/>
    <n v="183"/>
    <n v="76"/>
    <n v="6951.11"/>
    <n v="1272053.1299999999"/>
    <x v="178"/>
    <d v="2025-08-24T00:00:00"/>
    <s v="active"/>
    <s v="Mumbai Store"/>
    <s v="Candidate Max"/>
    <s v="Clothing"/>
    <s v="Global Traders"/>
    <s v="Candidate Max"/>
    <s v="Clothing"/>
    <s v="Global Traders"/>
    <n v="183"/>
    <n v="76"/>
    <n v="6951.11"/>
    <n v="1272053.1299999999"/>
    <s v="In Stock"/>
    <s v="No"/>
    <n v="0"/>
  </r>
  <r>
    <s v="P1689"/>
    <s v="Tv Mini"/>
    <s v="Electronics"/>
    <s v="Global Traders"/>
    <m/>
    <n v="26"/>
    <n v="1774.17"/>
    <m/>
    <x v="92"/>
    <d v="2025-07-20T00:00:00"/>
    <s v="active"/>
    <s v="Mumbai Store"/>
    <s v="Tv Mini"/>
    <s v="Electronics"/>
    <s v="Global Traders"/>
    <s v="Tv Mini"/>
    <s v="Electronics"/>
    <s v="Global Traders"/>
    <n v="0"/>
    <n v="26"/>
    <n v="1774.17"/>
    <n v="0"/>
    <s v="Out of Stock"/>
    <s v="Yes"/>
    <n v="1"/>
  </r>
  <r>
    <s v="P2449"/>
    <s v="Purpose Pro"/>
    <s v="Electronics"/>
    <s v="RetailMart Inc"/>
    <n v="153"/>
    <n v="33"/>
    <n v="14629.88"/>
    <n v="2238371.64"/>
    <x v="111"/>
    <d v="2025-09-16T00:00:00"/>
    <m/>
    <s v="Ahmedabad Branch"/>
    <s v="Purpose Pro"/>
    <s v="Electronics"/>
    <s v="Retailmart Inc"/>
    <s v="Purpose Pro"/>
    <s v="Electronics"/>
    <s v="Retailmart Inc"/>
    <n v="153"/>
    <n v="33"/>
    <n v="14629.88"/>
    <n v="2238371.6399999997"/>
    <s v="In Stock"/>
    <s v="No"/>
    <n v="0"/>
  </r>
  <r>
    <s v="P3361"/>
    <s v="their plus"/>
    <s v="Toys"/>
    <s v="ABC Pvt Ltd"/>
    <n v="20"/>
    <n v="88"/>
    <n v="13100.78"/>
    <n v="262015.6"/>
    <x v="25"/>
    <d v="2025-09-04T00:00:00"/>
    <s v="discontinued"/>
    <s v="Delhi Warehouse"/>
    <s v="Their Plus"/>
    <s v="Toys"/>
    <s v="Abc Pvt Ltd"/>
    <s v="Their Plus"/>
    <s v="Toys"/>
    <s v="Abc Pvt Ltd"/>
    <n v="20"/>
    <n v="88"/>
    <n v="13100.78"/>
    <n v="262015.6"/>
    <s v="Low Stock"/>
    <s v="Yes"/>
    <n v="1"/>
  </r>
  <r>
    <s v="P2753"/>
    <s v="Early Lite"/>
    <s v="Toys"/>
    <s v="Omni Suppliers"/>
    <n v="164"/>
    <n v="68"/>
    <n v="9305.4500000000007"/>
    <n v="1526093.8"/>
    <x v="136"/>
    <d v="2025-09-13T00:00:00"/>
    <s v="active"/>
    <s v="Delhi Warehouse"/>
    <s v="Early Lite"/>
    <s v="Toys"/>
    <s v="Omni Suppliers"/>
    <s v="Early Lite"/>
    <s v="Toys"/>
    <s v="Omni Suppliers"/>
    <n v="164"/>
    <n v="68"/>
    <n v="9305.4500000000007"/>
    <n v="1526093.8"/>
    <s v="In Stock"/>
    <s v="No"/>
    <n v="0"/>
  </r>
  <r>
    <s v="P6976"/>
    <s v="Break Pro"/>
    <s v="Groceries"/>
    <m/>
    <n v="84"/>
    <m/>
    <n v="7022.65"/>
    <n v="589902.6"/>
    <x v="74"/>
    <d v="2025-09-21T00:00:00"/>
    <s v="Actv"/>
    <s v="Delhi Warehouse"/>
    <s v="Break Pro"/>
    <s v="Groceries"/>
    <s v=""/>
    <s v="Break Pro"/>
    <s v="Groceries"/>
    <s v="Others"/>
    <n v="84"/>
    <n v="0"/>
    <n v="7022.65"/>
    <n v="589902.6"/>
    <s v="In Stock"/>
    <s v="No"/>
    <n v="0"/>
  </r>
  <r>
    <s v="P9616"/>
    <s v="Push Mini"/>
    <s v="Electronics"/>
    <s v="RetailMart Inc"/>
    <n v="160"/>
    <n v="69"/>
    <n v="14414.16"/>
    <n v="2306265.6"/>
    <x v="6"/>
    <d v="2025-09-09T00:00:00"/>
    <s v="Inactive"/>
    <s v="Online"/>
    <s v="Push Mini"/>
    <s v="Electronics"/>
    <s v="Retailmart Inc"/>
    <s v="Push Mini"/>
    <s v="Electronics"/>
    <s v="Retailmart Inc"/>
    <n v="160"/>
    <n v="69"/>
    <n v="14414.16"/>
    <n v="2306265.6"/>
    <s v="In Stock"/>
    <s v="No"/>
    <n v="0"/>
  </r>
  <r>
    <s v="P7633"/>
    <s v="Similar Plus"/>
    <s v="Toys"/>
    <s v="RetailMart Inc"/>
    <n v="70"/>
    <n v="52"/>
    <n v="10491.65"/>
    <n v="734415.5"/>
    <x v="94"/>
    <d v="2025-09-28T00:00:00"/>
    <s v="active"/>
    <s v="Delhi Warehouse"/>
    <s v="Similar Plus"/>
    <s v="Toys"/>
    <s v="Retailmart Inc"/>
    <s v="Similar Plus"/>
    <s v="Toys"/>
    <s v="Retailmart Inc"/>
    <n v="70"/>
    <n v="52"/>
    <n v="10491.65"/>
    <n v="734415.5"/>
    <s v="In Stock"/>
    <s v="No"/>
    <n v="0"/>
  </r>
  <r>
    <s v="P1572"/>
    <s v="other plus"/>
    <s v="Electronics"/>
    <s v="QuickStock"/>
    <n v="97"/>
    <n v="47"/>
    <n v="14470.15"/>
    <n v="1403604.55"/>
    <x v="92"/>
    <d v="2025-08-04T00:00:00"/>
    <s v="active"/>
    <s v="Online"/>
    <s v="Other Plus"/>
    <s v="Electronics"/>
    <s v="Quickstock"/>
    <s v="Other Plus"/>
    <s v="Electronics"/>
    <s v="Quickstock"/>
    <n v="97"/>
    <n v="47"/>
    <n v="14470.15"/>
    <n v="1403604.55"/>
    <s v="In Stock"/>
    <s v="No"/>
    <n v="0"/>
  </r>
  <r>
    <s v="P7566"/>
    <s v="Decision Max"/>
    <s v="Furniture"/>
    <s v="QuickStock"/>
    <n v="85"/>
    <n v="68"/>
    <n v="10893.59"/>
    <n v="925955.15"/>
    <x v="47"/>
    <d v="2025-07-16T00:00:00"/>
    <s v="Actv"/>
    <s v="Ahmedabad Branch"/>
    <s v="Decision Max"/>
    <s v="Furniture"/>
    <s v="Quickstock"/>
    <s v="Decision Max"/>
    <s v="Furniture"/>
    <s v="Quickstock"/>
    <n v="85"/>
    <n v="68"/>
    <n v="10893.59"/>
    <n v="925955.15"/>
    <s v="In Stock"/>
    <s v="No"/>
    <n v="0"/>
  </r>
  <r>
    <s v="P2517"/>
    <s v="Majority Lite"/>
    <s v="Electronics"/>
    <s v="ABC Pvt Ltd"/>
    <m/>
    <n v="84"/>
    <n v="8601.18"/>
    <m/>
    <x v="75"/>
    <d v="2025-07-17T00:00:00"/>
    <s v="Inactive"/>
    <s v="Ahmedabad Branch"/>
    <s v="Majority Lite"/>
    <s v="Electronics"/>
    <s v="Abc Pvt Ltd"/>
    <s v="Majority Lite"/>
    <s v="Electronics"/>
    <s v="Abc Pvt Ltd"/>
    <n v="0"/>
    <n v="84"/>
    <n v="8601.18"/>
    <n v="0"/>
    <s v="Out of Stock"/>
    <s v="Yes"/>
    <n v="1"/>
  </r>
  <r>
    <s v="P2537"/>
    <s v="Common Max"/>
    <s v="Electronics"/>
    <s v="ABC Pvt Ltd"/>
    <n v="21"/>
    <n v="76"/>
    <n v="13397"/>
    <n v="281337"/>
    <x v="83"/>
    <d v="2025-09-26T00:00:00"/>
    <s v="Inactive"/>
    <s v="Online"/>
    <s v="Common Max"/>
    <s v="Electronics"/>
    <s v="Abc Pvt Ltd"/>
    <s v="Common Max"/>
    <s v="Electronics"/>
    <s v="Abc Pvt Ltd"/>
    <n v="21"/>
    <n v="76"/>
    <n v="13397"/>
    <n v="281337"/>
    <s v="Low Stock"/>
    <s v="Yes"/>
    <n v="1"/>
  </r>
  <r>
    <s v="P1097"/>
    <s v="Outside Plus"/>
    <s v="Groceries"/>
    <s v="Global Traders"/>
    <n v="143"/>
    <n v="70"/>
    <n v="13036.92"/>
    <n v="1864279.56"/>
    <x v="66"/>
    <d v="2025-07-27T00:00:00"/>
    <s v="discontinued"/>
    <s v="Pune Store"/>
    <s v="Outside Plus"/>
    <s v="Groceries"/>
    <s v="Global Traders"/>
    <s v="Outside Plus"/>
    <s v="Groceries"/>
    <s v="Global Traders"/>
    <n v="143"/>
    <n v="70"/>
    <n v="13036.92"/>
    <n v="1864279.56"/>
    <s v="In Stock"/>
    <s v="No"/>
    <n v="0"/>
  </r>
  <r>
    <s v="P9535"/>
    <s v="Send Pro"/>
    <s v="Toys"/>
    <s v="Global Traders"/>
    <n v="167"/>
    <n v="57"/>
    <n v="16137.75"/>
    <n v="2695004.25"/>
    <x v="71"/>
    <d v="2025-09-15T00:00:00"/>
    <s v="Inactive"/>
    <s v="Mumbai Store"/>
    <s v="Send Pro"/>
    <s v="Toys"/>
    <s v="Global Traders"/>
    <s v="Send Pro"/>
    <s v="Toys"/>
    <s v="Global Traders"/>
    <n v="167"/>
    <n v="57"/>
    <n v="16137.75"/>
    <n v="2695004.25"/>
    <s v="In Stock"/>
    <s v="No"/>
    <n v="0"/>
  </r>
  <r>
    <s v="P1610"/>
    <s v="What Max"/>
    <s v="Groceries"/>
    <s v="Global Traders"/>
    <n v="191"/>
    <n v="82"/>
    <n v="9970.26"/>
    <n v="1904319.66"/>
    <x v="12"/>
    <d v="2025-07-17T00:00:00"/>
    <m/>
    <s v="Online"/>
    <s v="What Max"/>
    <s v="Groceries"/>
    <s v="Global Traders"/>
    <s v="What Max"/>
    <s v="Groceries"/>
    <s v="Global Traders"/>
    <n v="191"/>
    <n v="82"/>
    <n v="9970.26"/>
    <n v="1904319.6600000001"/>
    <s v="In Stock"/>
    <s v="No"/>
    <n v="0"/>
  </r>
  <r>
    <s v="P3324"/>
    <s v="For X"/>
    <s v="Furniture"/>
    <s v="RetailMart Inc"/>
    <n v="19"/>
    <n v="45"/>
    <n v="6637.79"/>
    <n v="126118.01"/>
    <x v="87"/>
    <d v="2025-10-08T00:00:00"/>
    <s v="active"/>
    <s v="Delhi Warehouse"/>
    <s v="For X"/>
    <s v="Furniture"/>
    <s v="Retailmart Inc"/>
    <s v="For X"/>
    <s v="Furniture"/>
    <s v="Retailmart Inc"/>
    <n v="19"/>
    <n v="45"/>
    <n v="6637.79"/>
    <n v="126118.01"/>
    <s v="Low Stock"/>
    <s v="Yes"/>
    <n v="1"/>
  </r>
  <r>
    <s v="P6774"/>
    <s v="North Mini"/>
    <s v="Electronics"/>
    <s v="ABC Pvt Ltd"/>
    <n v="119"/>
    <n v="98"/>
    <n v="17597.66"/>
    <n v="2094121.54"/>
    <x v="57"/>
    <d v="2025-09-19T00:00:00"/>
    <s v="active"/>
    <s v="Delhi Warehouse"/>
    <s v="North Mini"/>
    <s v="Electronics"/>
    <s v="Abc Pvt Ltd"/>
    <s v="North Mini"/>
    <s v="Electronics"/>
    <s v="Abc Pvt Ltd"/>
    <n v="119"/>
    <n v="98"/>
    <n v="17597.66"/>
    <n v="2094121.54"/>
    <s v="In Stock"/>
    <s v="No"/>
    <n v="0"/>
  </r>
  <r>
    <s v="P1781"/>
    <s v="Include Mini"/>
    <s v="Electronics"/>
    <s v="RetailMart Inc"/>
    <m/>
    <n v="59"/>
    <n v="19700.54"/>
    <m/>
    <x v="70"/>
    <d v="2025-07-17T00:00:00"/>
    <s v="Inactive"/>
    <s v="Pune Store"/>
    <s v="Include Mini"/>
    <s v="Electronics"/>
    <s v="Retailmart Inc"/>
    <s v="Include Mini"/>
    <s v="Electronics"/>
    <s v="Retailmart Inc"/>
    <n v="0"/>
    <n v="59"/>
    <n v="19700.54"/>
    <n v="0"/>
    <s v="Out of Stock"/>
    <s v="Yes"/>
    <n v="1"/>
  </r>
  <r>
    <s v="P8193"/>
    <s v="Long Max"/>
    <s v="Toys"/>
    <s v="ABC Pvt Ltd"/>
    <n v="112"/>
    <n v="82"/>
    <n v="11072.65"/>
    <n v="1240136.8"/>
    <x v="97"/>
    <d v="2025-08-06T00:00:00"/>
    <s v="Inactive"/>
    <s v="Delhi Warehouse"/>
    <s v="Long Max"/>
    <s v="Toys"/>
    <s v="Abc Pvt Ltd"/>
    <s v="Long Max"/>
    <s v="Toys"/>
    <s v="Abc Pvt Ltd"/>
    <n v="112"/>
    <n v="82"/>
    <n v="11072.65"/>
    <n v="1240136.8"/>
    <s v="In Stock"/>
    <s v="No"/>
    <n v="0"/>
  </r>
  <r>
    <s v="P6879"/>
    <s v="Me X"/>
    <s v="Furniture"/>
    <s v="RetailMart Inc"/>
    <n v="130"/>
    <n v="91"/>
    <n v="5684.5"/>
    <n v="738985"/>
    <x v="46"/>
    <d v="2025-07-28T00:00:00"/>
    <s v="Inactive"/>
    <s v="Online"/>
    <s v="Me X"/>
    <s v="Furniture"/>
    <s v="Retailmart Inc"/>
    <s v="Me X"/>
    <s v="Furniture"/>
    <s v="Retailmart Inc"/>
    <n v="130"/>
    <n v="91"/>
    <n v="5684.5"/>
    <n v="738985"/>
    <s v="In Stock"/>
    <s v="No"/>
    <n v="0"/>
  </r>
  <r>
    <s v="P2577"/>
    <s v="Pm Mini"/>
    <s v="Electronics"/>
    <s v="QuickStock"/>
    <n v="5"/>
    <n v="58"/>
    <n v="13152.76"/>
    <n v="65763.8"/>
    <x v="31"/>
    <d v="2025-09-18T00:00:00"/>
    <s v="Inactive"/>
    <s v="Ahmedabad Branch"/>
    <s v="Pm Mini"/>
    <s v="Electronics"/>
    <s v="Quickstock"/>
    <s v="Pm Mini"/>
    <s v="Electronics"/>
    <s v="Quickstock"/>
    <n v="5"/>
    <n v="58"/>
    <n v="13152.76"/>
    <n v="65763.8"/>
    <s v="Low Stock"/>
    <s v="Yes"/>
    <n v="1"/>
  </r>
  <r>
    <s v="P7744"/>
    <s v="Religious Mini"/>
    <s v="Toys"/>
    <s v="Global Traders"/>
    <n v="122"/>
    <n v="69"/>
    <n v="1913.49"/>
    <n v="233445.78"/>
    <x v="177"/>
    <d v="2025-08-01T00:00:00"/>
    <s v="discon"/>
    <s v="Online"/>
    <s v="Religious Mini"/>
    <s v="Toys"/>
    <s v="Global Traders"/>
    <s v="Religious Mini"/>
    <s v="Toys"/>
    <s v="Global Traders"/>
    <n v="122"/>
    <n v="69"/>
    <n v="1913.49"/>
    <n v="233445.78"/>
    <s v="In Stock"/>
    <s v="No"/>
    <n v="0"/>
  </r>
  <r>
    <s v="P7852"/>
    <s v="Court Lite"/>
    <s v="Toys"/>
    <s v="Global Traders"/>
    <n v="50"/>
    <n v="30"/>
    <n v="4115.1400000000003"/>
    <n v="205757"/>
    <x v="106"/>
    <d v="2025-09-12T00:00:00"/>
    <s v="Inactive"/>
    <s v="Pune Store"/>
    <s v="Court Lite"/>
    <s v="Toys"/>
    <s v="Global Traders"/>
    <s v="Court Lite"/>
    <s v="Toys"/>
    <s v="Global Traders"/>
    <n v="50"/>
    <n v="30"/>
    <n v="4115.1400000000003"/>
    <n v="205757.00000000003"/>
    <s v="In Stock"/>
    <s v="No"/>
    <n v="0"/>
  </r>
  <r>
    <s v="P1007"/>
    <s v="cut max"/>
    <s v="Groceries"/>
    <s v="Global Traders"/>
    <n v="151"/>
    <m/>
    <n v="11572.99"/>
    <n v="1747521.49"/>
    <x v="166"/>
    <d v="2025-07-25T00:00:00"/>
    <s v="active"/>
    <s v="Online"/>
    <s v="Cut Max"/>
    <s v="Groceries"/>
    <s v="Global Traders"/>
    <s v="Cut Max"/>
    <s v="Groceries"/>
    <s v="Global Traders"/>
    <n v="151"/>
    <n v="0"/>
    <n v="11572.99"/>
    <n v="1747521.49"/>
    <s v="In Stock"/>
    <s v="No"/>
    <n v="0"/>
  </r>
  <r>
    <s v="P7063"/>
    <s v="Partner Lite"/>
    <s v="Groceries"/>
    <s v="RetailMart Inc"/>
    <n v="103"/>
    <n v="61"/>
    <n v="8979.68"/>
    <n v="924907.04"/>
    <x v="60"/>
    <d v="2025-10-04T00:00:00"/>
    <s v="active"/>
    <s v="Pune Store"/>
    <s v="Partner Lite"/>
    <s v="Groceries"/>
    <s v="Retailmart Inc"/>
    <s v="Partner Lite"/>
    <s v="Groceries"/>
    <s v="Retailmart Inc"/>
    <n v="103"/>
    <n v="61"/>
    <n v="8979.68"/>
    <n v="924907.04"/>
    <s v="In Stock"/>
    <s v="No"/>
    <n v="0"/>
  </r>
  <r>
    <s v="P4525"/>
    <s v="Because Lite"/>
    <s v="Toys"/>
    <s v="QuickStock"/>
    <n v="11"/>
    <n v="21"/>
    <n v="6369.4"/>
    <n v="70063.399999999994"/>
    <x v="116"/>
    <d v="2025-10-02T00:00:00"/>
    <s v="discon"/>
    <s v="Online"/>
    <s v="Because Lite"/>
    <s v="Toys"/>
    <s v="Quickstock"/>
    <s v="Because Lite"/>
    <s v="Toys"/>
    <s v="Quickstock"/>
    <n v="11"/>
    <n v="21"/>
    <n v="6369.4"/>
    <n v="70063.399999999994"/>
    <s v="Low Stock"/>
    <s v="Yes"/>
    <n v="1"/>
  </r>
  <r>
    <s v="P7530"/>
    <s v="Environment X"/>
    <s v="Groceries"/>
    <s v="QuickStock"/>
    <n v="108"/>
    <n v="22"/>
    <n v="17948.87"/>
    <n v="1938477.96"/>
    <x v="43"/>
    <d v="2025-09-08T00:00:00"/>
    <s v="Inactive"/>
    <s v="Online"/>
    <s v="Environment X"/>
    <s v="Groceries"/>
    <s v="Quickstock"/>
    <s v="Environment X"/>
    <s v="Groceries"/>
    <s v="Quickstock"/>
    <n v="108"/>
    <n v="22"/>
    <n v="17948.87"/>
    <n v="1938477.96"/>
    <s v="In Stock"/>
    <s v="No"/>
    <n v="0"/>
  </r>
  <r>
    <s v="P2898"/>
    <s v="Huge Max"/>
    <s v="Electronics"/>
    <s v="ABC Pvt Ltd"/>
    <n v="39"/>
    <n v="52"/>
    <n v="11982.35"/>
    <n v="467311.65"/>
    <x v="140"/>
    <d v="2025-08-24T00:00:00"/>
    <s v="Actv"/>
    <s v="Ahmedabad Branch"/>
    <s v="Huge Max"/>
    <s v="Electronics"/>
    <s v="Abc Pvt Ltd"/>
    <s v="Huge Max"/>
    <s v="Electronics"/>
    <s v="Abc Pvt Ltd"/>
    <n v="39"/>
    <n v="52"/>
    <n v="11982.35"/>
    <n v="467311.65"/>
    <s v="Low Stock"/>
    <s v="Yes"/>
    <n v="1"/>
  </r>
  <r>
    <s v="P6110"/>
    <s v="fall max"/>
    <s v="Furniture"/>
    <s v="ABC Pvt Ltd"/>
    <n v="7"/>
    <n v="51"/>
    <n v="13103.14"/>
    <n v="91721.98"/>
    <x v="157"/>
    <d v="2025-08-05T00:00:00"/>
    <s v="active"/>
    <s v="Online"/>
    <s v="Fall Max"/>
    <s v="Furniture"/>
    <s v="Abc Pvt Ltd"/>
    <s v="Fall Max"/>
    <s v="Furniture"/>
    <s v="Abc Pvt Ltd"/>
    <n v="7"/>
    <n v="51"/>
    <n v="13103.14"/>
    <n v="91721.98"/>
    <s v="Low Stock"/>
    <s v="Yes"/>
    <n v="1"/>
  </r>
  <r>
    <s v="P4690"/>
    <s v="Machine Max"/>
    <s v="Furniture"/>
    <s v="ABC Pvt Ltd"/>
    <n v="100"/>
    <n v="23"/>
    <n v="15981.94"/>
    <n v="1598194"/>
    <x v="179"/>
    <d v="2025-08-19T00:00:00"/>
    <m/>
    <s v="Mumbai Store"/>
    <s v="Machine Max"/>
    <s v="Furniture"/>
    <s v="Abc Pvt Ltd"/>
    <s v="Machine Max"/>
    <s v="Furniture"/>
    <s v="Abc Pvt Ltd"/>
    <n v="100"/>
    <n v="23"/>
    <n v="15981.94"/>
    <n v="1598194"/>
    <s v="In Stock"/>
    <s v="No"/>
    <n v="0"/>
  </r>
  <r>
    <s v="P7509"/>
    <s v="Instead Plus"/>
    <s v="Groceries"/>
    <s v="QuickStock"/>
    <n v="18"/>
    <n v="51"/>
    <n v="2397"/>
    <n v="43146"/>
    <x v="6"/>
    <d v="2025-08-22T00:00:00"/>
    <s v="Actv"/>
    <s v="Ahmedabad Branch"/>
    <s v="Instead Plus"/>
    <s v="Groceries"/>
    <s v="Quickstock"/>
    <s v="Instead Plus"/>
    <s v="Groceries"/>
    <s v="Quickstock"/>
    <n v="18"/>
    <n v="51"/>
    <n v="2397"/>
    <n v="43146"/>
    <s v="Low Stock"/>
    <s v="Yes"/>
    <n v="1"/>
  </r>
  <r>
    <s v="P8183"/>
    <s v="On Plus"/>
    <s v="Furniture"/>
    <m/>
    <n v="128"/>
    <n v="82"/>
    <n v="9732.91"/>
    <n v="1245812.48"/>
    <x v="135"/>
    <d v="2025-09-16T00:00:00"/>
    <s v="discontinued"/>
    <s v="Delhi Warehouse"/>
    <s v="On Plus"/>
    <s v="Furniture"/>
    <s v=""/>
    <s v="On Plus"/>
    <s v="Furniture"/>
    <s v="Others"/>
    <n v="128"/>
    <n v="82"/>
    <n v="9732.91"/>
    <n v="1245812.48"/>
    <s v="In Stock"/>
    <s v="No"/>
    <n v="0"/>
  </r>
  <r>
    <s v="P6108"/>
    <s v="Throughout Max"/>
    <s v="Groceries"/>
    <s v="ABC Pvt Ltd"/>
    <n v="20"/>
    <n v="49"/>
    <n v="12711.69"/>
    <n v="254233.8"/>
    <x v="43"/>
    <d v="2025-08-18T00:00:00"/>
    <m/>
    <s v="Online"/>
    <s v="Throughout Max"/>
    <s v="Groceries"/>
    <s v="Abc Pvt Ltd"/>
    <s v="Throughout Max"/>
    <s v="Groceries"/>
    <s v="Abc Pvt Ltd"/>
    <n v="20"/>
    <n v="49"/>
    <n v="12711.69"/>
    <n v="254233.80000000002"/>
    <s v="Low Stock"/>
    <s v="Yes"/>
    <n v="1"/>
  </r>
  <r>
    <s v="P9004"/>
    <s v="Able Mini"/>
    <s v="Clothing"/>
    <s v="Omni Suppliers"/>
    <n v="24"/>
    <n v="22"/>
    <n v="10571.62"/>
    <n v="253718.88"/>
    <x v="41"/>
    <d v="2025-09-16T00:00:00"/>
    <m/>
    <s v="Pune Store"/>
    <s v="Able Mini"/>
    <s v="Clothing"/>
    <s v="Omni Suppliers"/>
    <s v="Able Mini"/>
    <s v="Clothing"/>
    <s v="Omni Suppliers"/>
    <n v="24"/>
    <n v="22"/>
    <n v="10571.62"/>
    <n v="253718.88"/>
    <s v="In Stock"/>
    <s v="No"/>
    <n v="0"/>
  </r>
  <r>
    <s v="P4864"/>
    <s v="These X"/>
    <s v="Electronics"/>
    <s v="RetailMart Inc"/>
    <n v="147"/>
    <m/>
    <n v="4234.57"/>
    <n v="622481.78999999992"/>
    <x v="176"/>
    <d v="2025-07-16T00:00:00"/>
    <s v="active"/>
    <s v="Ahmedabad Branch"/>
    <s v="These X"/>
    <s v="Electronics"/>
    <s v="Retailmart Inc"/>
    <s v="These X"/>
    <s v="Electronics"/>
    <s v="Retailmart Inc"/>
    <n v="147"/>
    <n v="0"/>
    <n v="4234.57"/>
    <n v="622481.78999999992"/>
    <s v="In Stock"/>
    <s v="No"/>
    <n v="0"/>
  </r>
  <r>
    <s v="P7788"/>
    <s v="Once X"/>
    <s v="Electronics"/>
    <s v="RetailMart Inc"/>
    <n v="188"/>
    <n v="28"/>
    <n v="16390.32"/>
    <n v="3081380.16"/>
    <x v="9"/>
    <d v="2025-09-05T00:00:00"/>
    <s v="active"/>
    <s v="Online"/>
    <s v="Once X"/>
    <s v="Electronics"/>
    <s v="Retailmart Inc"/>
    <s v="Once X"/>
    <s v="Electronics"/>
    <s v="Retailmart Inc"/>
    <n v="188"/>
    <n v="28"/>
    <n v="16390.32"/>
    <n v="3081380.16"/>
    <s v="In Stock"/>
    <s v="No"/>
    <n v="0"/>
  </r>
  <r>
    <s v="P1587"/>
    <s v="Close Plus"/>
    <s v="Toys"/>
    <s v="Omni Suppliers"/>
    <n v="29"/>
    <n v="40"/>
    <n v="2303.2199999999998"/>
    <n v="66793.37999999999"/>
    <x v="32"/>
    <d v="2025-09-26T00:00:00"/>
    <s v="discontinued"/>
    <s v="Ahmedabad Branch"/>
    <s v="Close Plus"/>
    <s v="Toys"/>
    <s v="Omni Suppliers"/>
    <s v="Close Plus"/>
    <s v="Toys"/>
    <s v="Omni Suppliers"/>
    <n v="29"/>
    <n v="40"/>
    <n v="2303.2199999999998"/>
    <n v="66793.37999999999"/>
    <s v="Low Stock"/>
    <s v="Yes"/>
    <n v="1"/>
  </r>
  <r>
    <s v="P9381"/>
    <s v="Story Plus"/>
    <s v="Groceries"/>
    <s v="QuickStock"/>
    <n v="160"/>
    <n v="54"/>
    <n v="2882.34"/>
    <n v="461174.4"/>
    <x v="17"/>
    <d v="2025-10-04T00:00:00"/>
    <s v="active"/>
    <s v="Delhi Warehouse"/>
    <s v="Story Plus"/>
    <s v="Groceries"/>
    <s v="Quickstock"/>
    <s v="Story Plus"/>
    <s v="Groceries"/>
    <s v="Quickstock"/>
    <n v="160"/>
    <n v="54"/>
    <n v="2882.34"/>
    <n v="461174.4"/>
    <s v="In Stock"/>
    <s v="No"/>
    <n v="0"/>
  </r>
  <r>
    <s v="P7450"/>
    <s v="scientist max"/>
    <s v="Toys"/>
    <s v="Omni Suppliers"/>
    <n v="174"/>
    <n v="77"/>
    <n v="12294.86"/>
    <n v="2139305.64"/>
    <x v="172"/>
    <d v="2025-08-02T00:00:00"/>
    <m/>
    <s v="Mumbai Store"/>
    <s v="Scientist Max"/>
    <s v="Toys"/>
    <s v="Omni Suppliers"/>
    <s v="Scientist Max"/>
    <s v="Toys"/>
    <s v="Omni Suppliers"/>
    <n v="174"/>
    <n v="77"/>
    <n v="12294.86"/>
    <n v="2139305.64"/>
    <s v="In Stock"/>
    <s v="No"/>
    <n v="0"/>
  </r>
  <r>
    <s v="P3326"/>
    <s v="Its Mini"/>
    <s v="Clothing"/>
    <s v="ABC Pvt Ltd"/>
    <n v="175"/>
    <n v="41"/>
    <n v="14774.48"/>
    <n v="2585534"/>
    <x v="159"/>
    <d v="2025-07-30T00:00:00"/>
    <s v="discon"/>
    <s v="Ahmedabad Branch"/>
    <s v="Its Mini"/>
    <s v="Clothing"/>
    <s v="Abc Pvt Ltd"/>
    <s v="Its Mini"/>
    <s v="Clothing"/>
    <s v="Abc Pvt Ltd"/>
    <n v="175"/>
    <n v="41"/>
    <n v="14774.48"/>
    <n v="2585534"/>
    <s v="In Stock"/>
    <s v="No"/>
    <n v="0"/>
  </r>
  <r>
    <s v="P7763"/>
    <s v="Among Mini"/>
    <s v="Groceries"/>
    <s v="QuickStock"/>
    <n v="138"/>
    <n v="34"/>
    <n v="5116.8"/>
    <n v="706118.4"/>
    <x v="47"/>
    <d v="2025-10-03T00:00:00"/>
    <s v="active"/>
    <s v="Online"/>
    <s v="Among Mini"/>
    <s v="Groceries"/>
    <s v="Quickstock"/>
    <s v="Among Mini"/>
    <s v="Groceries"/>
    <s v="Quickstock"/>
    <n v="138"/>
    <n v="34"/>
    <n v="5116.8"/>
    <n v="706118.4"/>
    <s v="In Stock"/>
    <s v="No"/>
    <n v="0"/>
  </r>
  <r>
    <s v="P9915"/>
    <s v="Statement Mini"/>
    <s v="Furniture"/>
    <s v="ABC Pvt Ltd"/>
    <n v="124"/>
    <m/>
    <n v="2171.56"/>
    <n v="269273.44"/>
    <x v="28"/>
    <d v="2025-09-01T00:00:00"/>
    <s v="active"/>
    <s v="Delhi Warehouse"/>
    <s v="Statement Mini"/>
    <s v="Furniture"/>
    <s v="Abc Pvt Ltd"/>
    <s v="Statement Mini"/>
    <s v="Furniture"/>
    <s v="Abc Pvt Ltd"/>
    <n v="124"/>
    <n v="0"/>
    <n v="2171.56"/>
    <n v="269273.44"/>
    <s v="In Stock"/>
    <s v="No"/>
    <n v="0"/>
  </r>
  <r>
    <s v="P5578"/>
    <s v="Authority X"/>
    <s v="Clothing"/>
    <s v="ABC Pvt Ltd"/>
    <n v="167"/>
    <n v="47"/>
    <n v="13649.31"/>
    <n v="2279434.77"/>
    <x v="86"/>
    <d v="2025-10-07T00:00:00"/>
    <s v="Inactive"/>
    <s v="Delhi Warehouse"/>
    <s v="Authority X"/>
    <s v="Clothing"/>
    <s v="Abc Pvt Ltd"/>
    <s v="Authority X"/>
    <s v="Clothing"/>
    <s v="Abc Pvt Ltd"/>
    <n v="167"/>
    <n v="47"/>
    <n v="13649.31"/>
    <n v="2279434.77"/>
    <s v="In Stock"/>
    <s v="No"/>
    <n v="0"/>
  </r>
  <r>
    <s v="P7344"/>
    <s v="Teach Max"/>
    <s v="Electronics"/>
    <s v="Omni Suppliers"/>
    <n v="147"/>
    <n v="20"/>
    <n v="16748.97"/>
    <n v="2462098.59"/>
    <x v="54"/>
    <d v="2025-08-11T00:00:00"/>
    <s v="active"/>
    <s v="Mumbai Store"/>
    <s v="Teach Max"/>
    <s v="Electronics"/>
    <s v="Omni Suppliers"/>
    <s v="Teach Max"/>
    <s v="Electronics"/>
    <s v="Omni Suppliers"/>
    <n v="147"/>
    <n v="20"/>
    <n v="16748.97"/>
    <n v="2462098.5900000003"/>
    <s v="In Stock"/>
    <s v="No"/>
    <n v="0"/>
  </r>
  <r>
    <s v="P9831"/>
    <s v="Difference Pro"/>
    <s v="Electronics"/>
    <s v="RetailMart Inc"/>
    <n v="190"/>
    <n v="86"/>
    <n v="13898.3"/>
    <n v="2640677"/>
    <x v="83"/>
    <d v="2025-08-18T00:00:00"/>
    <m/>
    <s v="Pune Store"/>
    <s v="Difference Pro"/>
    <s v="Electronics"/>
    <s v="Retailmart Inc"/>
    <s v="Difference Pro"/>
    <s v="Electronics"/>
    <s v="Retailmart Inc"/>
    <n v="190"/>
    <n v="86"/>
    <n v="13898.3"/>
    <n v="2640677"/>
    <s v="In Stock"/>
    <s v="No"/>
    <n v="0"/>
  </r>
  <r>
    <s v="P7040"/>
    <s v="Development Max"/>
    <s v="Groceries"/>
    <s v="Global Traders"/>
    <n v="46"/>
    <n v="57"/>
    <n v="7239.54"/>
    <n v="333018.84000000003"/>
    <x v="124"/>
    <d v="2025-07-24T00:00:00"/>
    <s v="discontinued"/>
    <s v="Pune Store"/>
    <s v="Development Max"/>
    <s v="Groceries"/>
    <s v="Global Traders"/>
    <s v="Development Max"/>
    <s v="Groceries"/>
    <s v="Global Traders"/>
    <n v="46"/>
    <n v="57"/>
    <n v="7239.54"/>
    <n v="333018.84000000003"/>
    <s v="Low Stock"/>
    <s v="Yes"/>
    <n v="1"/>
  </r>
  <r>
    <s v="P5628"/>
    <s v="Light Plus"/>
    <s v="Clothing"/>
    <s v="Global Traders"/>
    <n v="56"/>
    <n v="72"/>
    <n v="13080.6"/>
    <n v="732513.6"/>
    <x v="84"/>
    <d v="2025-09-22T00:00:00"/>
    <s v="active"/>
    <s v="Mumbai Store"/>
    <s v="Light Plus"/>
    <s v="Clothing"/>
    <s v="Global Traders"/>
    <s v="Light Plus"/>
    <s v="Clothing"/>
    <s v="Global Traders"/>
    <n v="56"/>
    <n v="72"/>
    <n v="13080.6"/>
    <n v="732513.6"/>
    <s v="Low Stock"/>
    <s v="Yes"/>
    <n v="1"/>
  </r>
  <r>
    <s v="P7115"/>
    <s v="take x"/>
    <s v="Groceries"/>
    <s v="QuickStock"/>
    <n v="144"/>
    <n v="58"/>
    <n v="16157.55"/>
    <n v="2326687.2000000002"/>
    <x v="87"/>
    <d v="2025-10-12T00:00:00"/>
    <s v="discontinued"/>
    <s v="Mumbai Store"/>
    <s v="Take X"/>
    <s v="Groceries"/>
    <s v="Quickstock"/>
    <s v="Take X"/>
    <s v="Groceries"/>
    <s v="Quickstock"/>
    <n v="144"/>
    <n v="58"/>
    <n v="16157.55"/>
    <n v="2326687.1999999997"/>
    <s v="In Stock"/>
    <s v="No"/>
    <n v="0"/>
  </r>
  <r>
    <s v="P2787"/>
    <s v="strategy lite"/>
    <s v="Toys"/>
    <s v="ABC Pvt Ltd"/>
    <n v="76"/>
    <n v="98"/>
    <n v="5242.72"/>
    <n v="398446.72"/>
    <x v="63"/>
    <d v="2025-08-06T00:00:00"/>
    <s v="discon"/>
    <s v="Mumbai Store"/>
    <s v="Strategy Lite"/>
    <s v="Toys"/>
    <s v="Abc Pvt Ltd"/>
    <s v="Strategy Lite"/>
    <s v="Toys"/>
    <s v="Abc Pvt Ltd"/>
    <n v="76"/>
    <n v="98"/>
    <n v="5242.72"/>
    <n v="398446.72000000003"/>
    <s v="Low Stock"/>
    <s v="Yes"/>
    <n v="1"/>
  </r>
  <r>
    <s v="P5741"/>
    <s v="Place Pro"/>
    <s v="Clothing"/>
    <s v="Omni Suppliers"/>
    <n v="150"/>
    <n v="78"/>
    <n v="2264.2399999999998"/>
    <n v="339635.99999999988"/>
    <x v="172"/>
    <d v="2025-09-19T00:00:00"/>
    <s v="active"/>
    <s v="Delhi Warehouse"/>
    <s v="Place Pro"/>
    <s v="Clothing"/>
    <s v="Omni Suppliers"/>
    <s v="Place Pro"/>
    <s v="Clothing"/>
    <s v="Omni Suppliers"/>
    <n v="150"/>
    <n v="78"/>
    <n v="2264.2399999999998"/>
    <n v="339635.99999999994"/>
    <s v="In Stock"/>
    <s v="No"/>
    <n v="0"/>
  </r>
  <r>
    <s v="P7701"/>
    <s v="Former Lite"/>
    <s v="Groceries"/>
    <m/>
    <m/>
    <n v="33"/>
    <n v="17298.04"/>
    <m/>
    <x v="130"/>
    <d v="2025-08-01T00:00:00"/>
    <m/>
    <s v="Delhi Warehouse"/>
    <s v="Former Lite"/>
    <s v="Groceries"/>
    <s v=""/>
    <s v="Former Lite"/>
    <s v="Groceries"/>
    <s v="Others"/>
    <n v="0"/>
    <n v="33"/>
    <n v="17298.04"/>
    <n v="0"/>
    <s v="Out of Stock"/>
    <s v="Yes"/>
    <n v="1"/>
  </r>
  <r>
    <s v="P6661"/>
    <s v="point pro"/>
    <s v="Clothing"/>
    <s v="Omni Suppliers"/>
    <n v="77"/>
    <n v="44"/>
    <n v="8457.81"/>
    <n v="651251.37"/>
    <x v="113"/>
    <d v="2025-09-10T00:00:00"/>
    <s v="discon"/>
    <s v="Ahmedabad Branch"/>
    <s v="Point Pro"/>
    <s v="Clothing"/>
    <s v="Omni Suppliers"/>
    <s v="Point Pro"/>
    <s v="Clothing"/>
    <s v="Omni Suppliers"/>
    <n v="77"/>
    <n v="44"/>
    <n v="8457.81"/>
    <n v="651251.37"/>
    <s v="In Stock"/>
    <s v="No"/>
    <n v="0"/>
  </r>
  <r>
    <s v="P5249"/>
    <s v="Easy Max"/>
    <s v="Furniture"/>
    <s v="QuickStock"/>
    <n v="101"/>
    <n v="41"/>
    <n v="17173.919999999998"/>
    <n v="1734565.92"/>
    <x v="90"/>
    <d v="2025-09-06T00:00:00"/>
    <m/>
    <s v="Mumbai Store"/>
    <s v="Easy Max"/>
    <s v="Furniture"/>
    <s v="Quickstock"/>
    <s v="Easy Max"/>
    <s v="Furniture"/>
    <s v="Quickstock"/>
    <n v="101"/>
    <n v="41"/>
    <n v="17173.919999999998"/>
    <n v="1734565.92"/>
    <s v="In Stock"/>
    <s v="No"/>
    <n v="0"/>
  </r>
  <r>
    <s v="P6394"/>
    <s v="Pretty X"/>
    <s v="Furniture"/>
    <s v="Omni Suppliers"/>
    <n v="27"/>
    <n v="64"/>
    <n v="19258.07"/>
    <n v="519967.89"/>
    <x v="14"/>
    <d v="2025-09-17T00:00:00"/>
    <s v="Actv"/>
    <s v="Delhi Warehouse"/>
    <s v="Pretty X"/>
    <s v="Furniture"/>
    <s v="Omni Suppliers"/>
    <s v="Pretty X"/>
    <s v="Furniture"/>
    <s v="Omni Suppliers"/>
    <n v="27"/>
    <n v="64"/>
    <n v="19258.07"/>
    <n v="519967.89"/>
    <s v="Low Stock"/>
    <s v="Yes"/>
    <n v="1"/>
  </r>
  <r>
    <s v="P8230"/>
    <s v="Discover Plus"/>
    <s v="Toys"/>
    <s v="QuickStock"/>
    <n v="72"/>
    <n v="38"/>
    <n v="17461.439999999999"/>
    <n v="1257223.6799999999"/>
    <x v="16"/>
    <d v="2025-09-15T00:00:00"/>
    <s v="active"/>
    <s v="Online"/>
    <s v="Discover Plus"/>
    <s v="Toys"/>
    <s v="Quickstock"/>
    <s v="Discover Plus"/>
    <s v="Toys"/>
    <s v="Quickstock"/>
    <n v="72"/>
    <n v="38"/>
    <n v="17461.439999999999"/>
    <n v="1257223.6799999999"/>
    <s v="In Stock"/>
    <s v="No"/>
    <n v="0"/>
  </r>
  <r>
    <s v="P3723"/>
    <s v="Fear X"/>
    <s v="Clothing"/>
    <s v="Global Traders"/>
    <n v="167"/>
    <n v="49"/>
    <n v="970.17"/>
    <n v="162018.39000000001"/>
    <x v="70"/>
    <d v="2025-09-28T00:00:00"/>
    <s v="Actv"/>
    <s v="Online"/>
    <s v="Fear X"/>
    <s v="Clothing"/>
    <s v="Global Traders"/>
    <s v="Fear X"/>
    <s v="Clothing"/>
    <s v="Global Traders"/>
    <n v="167"/>
    <n v="49"/>
    <n v="970.17"/>
    <n v="162018.38999999998"/>
    <s v="In Stock"/>
    <s v="No"/>
    <n v="0"/>
  </r>
  <r>
    <s v="P7816"/>
    <s v="Near Max"/>
    <s v="Furniture"/>
    <s v="Omni Suppliers"/>
    <n v="119"/>
    <n v="71"/>
    <n v="6060.24"/>
    <n v="721168.55999999994"/>
    <x v="108"/>
    <d v="2025-08-31T00:00:00"/>
    <m/>
    <s v="Pune Store"/>
    <s v="Near Max"/>
    <s v="Furniture"/>
    <s v="Omni Suppliers"/>
    <s v="Near Max"/>
    <s v="Furniture"/>
    <s v="Omni Suppliers"/>
    <n v="119"/>
    <n v="71"/>
    <n v="6060.24"/>
    <n v="721168.55999999994"/>
    <s v="In Stock"/>
    <s v="No"/>
    <n v="0"/>
  </r>
  <r>
    <s v="P2762"/>
    <s v="Pm Max"/>
    <s v="Groceries"/>
    <s v="QuickStock"/>
    <n v="186"/>
    <n v="97"/>
    <n v="14876.7"/>
    <n v="2767066.2"/>
    <x v="144"/>
    <d v="2025-09-27T00:00:00"/>
    <s v="active"/>
    <s v="Pune Store"/>
    <s v="Pm Max"/>
    <s v="Groceries"/>
    <s v="Quickstock"/>
    <s v="Pm Max"/>
    <s v="Groceries"/>
    <s v="Quickstock"/>
    <n v="186"/>
    <n v="97"/>
    <n v="14876.7"/>
    <n v="2767066.2"/>
    <s v="In Stock"/>
    <s v="No"/>
    <n v="0"/>
  </r>
  <r>
    <s v="P6827"/>
    <s v="Remember X"/>
    <s v="Groceries"/>
    <s v="Global Traders"/>
    <n v="67"/>
    <n v="27"/>
    <n v="17551.37"/>
    <n v="1175941.79"/>
    <x v="176"/>
    <d v="2025-08-09T00:00:00"/>
    <s v="active"/>
    <s v="Online"/>
    <s v="Remember X"/>
    <s v="Groceries"/>
    <s v="Global Traders"/>
    <s v="Remember X"/>
    <s v="Groceries"/>
    <s v="Global Traders"/>
    <n v="67"/>
    <n v="27"/>
    <n v="17551.37"/>
    <n v="1175941.79"/>
    <s v="In Stock"/>
    <s v="No"/>
    <n v="0"/>
  </r>
  <r>
    <s v="P8804"/>
    <s v="Challenge Max"/>
    <s v="Furniture"/>
    <s v="Omni Suppliers"/>
    <n v="109"/>
    <n v="60"/>
    <n v="19781.12"/>
    <n v="2156142.08"/>
    <x v="165"/>
    <d v="2025-09-02T00:00:00"/>
    <s v="discontinued"/>
    <s v="Pune Store"/>
    <s v="Challenge Max"/>
    <s v="Furniture"/>
    <s v="Omni Suppliers"/>
    <s v="Challenge Max"/>
    <s v="Furniture"/>
    <s v="Omni Suppliers"/>
    <n v="109"/>
    <n v="60"/>
    <n v="19781.12"/>
    <n v="2156142.08"/>
    <s v="In Stock"/>
    <s v="No"/>
    <n v="0"/>
  </r>
  <r>
    <s v="P6374"/>
    <s v="Lot Max"/>
    <s v="Furniture"/>
    <s v="Omni Suppliers"/>
    <n v="182"/>
    <n v="35"/>
    <n v="4828.2299999999996"/>
    <n v="878737.85999999987"/>
    <x v="106"/>
    <d v="2025-08-27T00:00:00"/>
    <s v="discontinued"/>
    <s v="Delhi Warehouse"/>
    <s v="Lot Max"/>
    <s v="Furniture"/>
    <s v="Omni Suppliers"/>
    <s v="Lot Max"/>
    <s v="Furniture"/>
    <s v="Omni Suppliers"/>
    <n v="182"/>
    <n v="35"/>
    <n v="4828.2299999999996"/>
    <n v="878737.85999999987"/>
    <s v="In Stock"/>
    <s v="No"/>
    <n v="0"/>
  </r>
  <r>
    <s v="P3479"/>
    <s v="Live Mini"/>
    <s v="Groceries"/>
    <s v="RetailMart Inc"/>
    <n v="157"/>
    <n v="31"/>
    <n v="11677"/>
    <n v="1833289"/>
    <x v="76"/>
    <d v="2025-08-27T00:00:00"/>
    <m/>
    <s v="Ahmedabad Branch"/>
    <s v="Live Mini"/>
    <s v="Groceries"/>
    <s v="Retailmart Inc"/>
    <s v="Live Mini"/>
    <s v="Groceries"/>
    <s v="Retailmart Inc"/>
    <n v="157"/>
    <n v="31"/>
    <n v="11677"/>
    <n v="1833289"/>
    <s v="In Stock"/>
    <s v="No"/>
    <n v="0"/>
  </r>
  <r>
    <s v="P2492"/>
    <s v="Southern Mini"/>
    <s v="Furniture"/>
    <s v="RetailMart Inc"/>
    <n v="148"/>
    <n v="88"/>
    <n v="5083.53"/>
    <n v="752362.44"/>
    <x v="116"/>
    <d v="2025-08-27T00:00:00"/>
    <s v="active"/>
    <s v="Online"/>
    <s v="Southern Mini"/>
    <s v="Furniture"/>
    <s v="Retailmart Inc"/>
    <s v="Southern Mini"/>
    <s v="Furniture"/>
    <s v="Retailmart Inc"/>
    <n v="148"/>
    <n v="88"/>
    <n v="5083.53"/>
    <n v="752362.44"/>
    <s v="In Stock"/>
    <s v="No"/>
    <n v="0"/>
  </r>
  <r>
    <s v="P8851"/>
    <s v="Real Lite"/>
    <s v="Groceries"/>
    <s v="QuickStock"/>
    <n v="160"/>
    <n v="92"/>
    <n v="18197.060000000001"/>
    <n v="2911529.6"/>
    <x v="53"/>
    <d v="2025-10-07T00:00:00"/>
    <s v="discontinued"/>
    <s v="Pune Store"/>
    <s v="Real Lite"/>
    <s v="Groceries"/>
    <s v="Quickstock"/>
    <s v="Real Lite"/>
    <s v="Groceries"/>
    <s v="Quickstock"/>
    <n v="160"/>
    <n v="92"/>
    <n v="18197.060000000001"/>
    <n v="2911529.6"/>
    <s v="In Stock"/>
    <s v="No"/>
    <n v="0"/>
  </r>
  <r>
    <s v="P5577"/>
    <s v="sometimes plus"/>
    <s v="Electronics"/>
    <s v="QuickStock"/>
    <n v="64"/>
    <n v="27"/>
    <n v="10373.049999999999"/>
    <n v="663875.19999999995"/>
    <x v="117"/>
    <d v="2025-08-08T00:00:00"/>
    <s v="Actv"/>
    <s v="Online"/>
    <s v="Sometimes Plus"/>
    <s v="Electronics"/>
    <s v="Quickstock"/>
    <s v="Sometimes Plus"/>
    <s v="Electronics"/>
    <s v="Quickstock"/>
    <n v="64"/>
    <n v="27"/>
    <n v="10373.049999999999"/>
    <n v="663875.19999999995"/>
    <s v="In Stock"/>
    <s v="No"/>
    <n v="0"/>
  </r>
  <r>
    <s v="P2447"/>
    <s v="Travel Max"/>
    <s v="Toys"/>
    <s v="RetailMart Inc"/>
    <n v="75"/>
    <n v="73"/>
    <n v="8720.19"/>
    <n v="654014.25"/>
    <x v="22"/>
    <d v="2025-09-30T00:00:00"/>
    <s v="Actv"/>
    <s v="Delhi Warehouse"/>
    <s v="Travel Max"/>
    <s v="Toys"/>
    <s v="Retailmart Inc"/>
    <s v="Travel Max"/>
    <s v="Toys"/>
    <s v="Retailmart Inc"/>
    <n v="75"/>
    <n v="73"/>
    <n v="8720.19"/>
    <n v="654014.25"/>
    <s v="In Stock"/>
    <s v="No"/>
    <n v="0"/>
  </r>
  <r>
    <s v="P1526"/>
    <s v="Quickly X"/>
    <s v="Groceries"/>
    <s v="Global Traders"/>
    <n v="104"/>
    <n v="38"/>
    <n v="17855.84"/>
    <n v="1857007.36"/>
    <x v="89"/>
    <d v="2025-07-22T00:00:00"/>
    <s v="active"/>
    <s v="Pune Store"/>
    <s v="Quickly X"/>
    <s v="Groceries"/>
    <s v="Global Traders"/>
    <s v="Quickly X"/>
    <s v="Groceries"/>
    <s v="Global Traders"/>
    <n v="104"/>
    <n v="38"/>
    <n v="17855.84"/>
    <n v="1857007.36"/>
    <s v="In Stock"/>
    <s v="No"/>
    <n v="0"/>
  </r>
  <r>
    <s v="P7748"/>
    <s v="Radio Mini"/>
    <s v="Toys"/>
    <s v="Global Traders"/>
    <n v="149"/>
    <m/>
    <n v="12644.59"/>
    <n v="1884043.91"/>
    <x v="16"/>
    <d v="2025-07-28T00:00:00"/>
    <s v="active"/>
    <s v="Delhi Warehouse"/>
    <s v="Radio Mini"/>
    <s v="Toys"/>
    <s v="Global Traders"/>
    <s v="Radio Mini"/>
    <s v="Toys"/>
    <s v="Global Traders"/>
    <n v="149"/>
    <n v="0"/>
    <n v="12644.59"/>
    <n v="1884043.91"/>
    <s v="In Stock"/>
    <s v="No"/>
    <n v="0"/>
  </r>
  <r>
    <s v="P4740"/>
    <s v="Table Pro"/>
    <s v="Toys"/>
    <s v="Omni Suppliers"/>
    <n v="178"/>
    <n v="23"/>
    <n v="13544.71"/>
    <n v="2410958.38"/>
    <x v="47"/>
    <d v="2025-09-25T00:00:00"/>
    <s v="active"/>
    <s v="Online"/>
    <s v="Table Pro"/>
    <s v="Toys"/>
    <s v="Omni Suppliers"/>
    <s v="Table Pro"/>
    <s v="Toys"/>
    <s v="Omni Suppliers"/>
    <n v="178"/>
    <n v="23"/>
    <n v="13544.71"/>
    <n v="2410958.38"/>
    <s v="In Stock"/>
    <s v="No"/>
    <n v="0"/>
  </r>
  <r>
    <s v="P1771"/>
    <s v="International Lite"/>
    <s v="Furniture"/>
    <s v="Omni Suppliers"/>
    <n v="149"/>
    <n v="95"/>
    <n v="9778.9599999999991"/>
    <n v="1457065.04"/>
    <x v="130"/>
    <d v="2025-08-25T00:00:00"/>
    <s v="active"/>
    <s v="Ahmedabad Branch"/>
    <s v="International Lite"/>
    <s v="Furniture"/>
    <s v="Omni Suppliers"/>
    <s v="International Lite"/>
    <s v="Furniture"/>
    <s v="Omni Suppliers"/>
    <n v="149"/>
    <n v="95"/>
    <n v="9778.9599999999991"/>
    <n v="1457065.0399999998"/>
    <s v="In Stock"/>
    <s v="No"/>
    <n v="0"/>
  </r>
  <r>
    <s v="P1193"/>
    <s v="Authority Lite"/>
    <s v="Groceries"/>
    <s v="Global Traders"/>
    <n v="161"/>
    <n v="74"/>
    <n v="19677.61"/>
    <n v="3168095.21"/>
    <x v="75"/>
    <d v="2025-08-05T00:00:00"/>
    <s v="Inactive"/>
    <s v="Online"/>
    <s v="Authority Lite"/>
    <s v="Groceries"/>
    <s v="Global Traders"/>
    <s v="Authority Lite"/>
    <s v="Groceries"/>
    <s v="Global Traders"/>
    <n v="161"/>
    <n v="74"/>
    <n v="19677.61"/>
    <n v="3168095.21"/>
    <s v="In Stock"/>
    <s v="No"/>
    <n v="0"/>
  </r>
  <r>
    <s v="P5005"/>
    <s v="Degree Mini"/>
    <s v="Toys"/>
    <s v="RetailMart Inc"/>
    <n v="5"/>
    <m/>
    <n v="108.27"/>
    <n v="541.35"/>
    <x v="114"/>
    <d v="2025-08-01T00:00:00"/>
    <s v="active"/>
    <s v="Delhi Warehouse"/>
    <s v="Degree Mini"/>
    <s v="Toys"/>
    <s v="Retailmart Inc"/>
    <s v="Degree Mini"/>
    <s v="Toys"/>
    <s v="Retailmart Inc"/>
    <n v="5"/>
    <n v="0"/>
    <n v="108.27"/>
    <n v="541.35"/>
    <s v="In Stock"/>
    <s v="No"/>
    <n v="0"/>
  </r>
  <r>
    <s v="P7716"/>
    <s v="Agree Lite"/>
    <s v="Electronics"/>
    <s v="RetailMart Inc"/>
    <n v="11"/>
    <n v="25"/>
    <n v="960.69"/>
    <n v="10567.59"/>
    <x v="121"/>
    <d v="2025-08-14T00:00:00"/>
    <m/>
    <s v="Mumbai Store"/>
    <s v="Agree Lite"/>
    <s v="Electronics"/>
    <s v="Retailmart Inc"/>
    <s v="Agree Lite"/>
    <s v="Electronics"/>
    <s v="Retailmart Inc"/>
    <n v="11"/>
    <n v="25"/>
    <n v="960.69"/>
    <n v="10567.59"/>
    <s v="Low Stock"/>
    <s v="Yes"/>
    <n v="1"/>
  </r>
  <r>
    <s v="P8815"/>
    <s v="Shake X"/>
    <s v="Toys"/>
    <s v="Global Traders"/>
    <n v="123"/>
    <n v="84"/>
    <n v="9036.7800000000007"/>
    <n v="1111523.94"/>
    <x v="156"/>
    <d v="2025-10-05T00:00:00"/>
    <s v="discontinued"/>
    <s v="Pune Store"/>
    <s v="Shake X"/>
    <s v="Toys"/>
    <s v="Global Traders"/>
    <s v="Shake X"/>
    <s v="Toys"/>
    <s v="Global Traders"/>
    <n v="123"/>
    <n v="84"/>
    <n v="9036.7800000000007"/>
    <n v="1111523.9400000002"/>
    <s v="In Stock"/>
    <s v="No"/>
    <n v="0"/>
  </r>
  <r>
    <s v="P3800"/>
    <s v="Within Pro"/>
    <s v="Groceries"/>
    <s v="Global Traders"/>
    <n v="98"/>
    <n v="59"/>
    <n v="9421.39"/>
    <n v="923296.22"/>
    <x v="178"/>
    <d v="2025-09-08T00:00:00"/>
    <s v="active"/>
    <s v="Delhi Warehouse"/>
    <s v="Within Pro"/>
    <s v="Groceries"/>
    <s v="Global Traders"/>
    <s v="Within Pro"/>
    <s v="Groceries"/>
    <s v="Global Traders"/>
    <n v="98"/>
    <n v="59"/>
    <n v="9421.39"/>
    <n v="923296.22"/>
    <s v="In Stock"/>
    <s v="No"/>
    <n v="0"/>
  </r>
  <r>
    <s v="P2455"/>
    <s v="Idea Pro"/>
    <s v="Toys"/>
    <s v="Omni Suppliers"/>
    <n v="83"/>
    <n v="75"/>
    <n v="11837.81"/>
    <n v="982538.23"/>
    <x v="166"/>
    <d v="2025-08-22T00:00:00"/>
    <s v="discontinued"/>
    <s v="Pune Store"/>
    <s v="Idea Pro"/>
    <s v="Toys"/>
    <s v="Omni Suppliers"/>
    <s v="Idea Pro"/>
    <s v="Toys"/>
    <s v="Omni Suppliers"/>
    <n v="83"/>
    <n v="75"/>
    <n v="11837.81"/>
    <n v="982538.23"/>
    <s v="In Stock"/>
    <s v="No"/>
    <n v="0"/>
  </r>
  <r>
    <s v="P5796"/>
    <s v="Similar Max"/>
    <s v="Clothing"/>
    <s v="QuickStock"/>
    <n v="48"/>
    <n v="65"/>
    <n v="1037.46"/>
    <n v="49798.080000000002"/>
    <x v="8"/>
    <d v="2025-09-25T00:00:00"/>
    <s v="Actv"/>
    <s v="Ahmedabad Branch"/>
    <s v="Similar Max"/>
    <s v="Clothing"/>
    <s v="Quickstock"/>
    <s v="Similar Max"/>
    <s v="Clothing"/>
    <s v="Quickstock"/>
    <n v="48"/>
    <n v="65"/>
    <n v="1037.46"/>
    <n v="49798.080000000002"/>
    <s v="Low Stock"/>
    <s v="Yes"/>
    <n v="1"/>
  </r>
  <r>
    <s v="P2159"/>
    <s v="Oil X"/>
    <s v="Electronics"/>
    <s v="Omni Suppliers"/>
    <n v="42"/>
    <n v="39"/>
    <n v="2205.11"/>
    <n v="92614.62000000001"/>
    <x v="158"/>
    <d v="2025-08-29T00:00:00"/>
    <s v="discontinued"/>
    <s v="Delhi Warehouse"/>
    <s v="Oil X"/>
    <s v="Electronics"/>
    <s v="Omni Suppliers"/>
    <s v="Oil X"/>
    <s v="Electronics"/>
    <s v="Omni Suppliers"/>
    <n v="42"/>
    <n v="39"/>
    <n v="2205.11"/>
    <n v="92614.62000000001"/>
    <s v="In Stock"/>
    <s v="No"/>
    <n v="0"/>
  </r>
  <r>
    <s v="P5697"/>
    <s v="Occur Mini"/>
    <s v="Electronics"/>
    <s v="ABC Pvt Ltd"/>
    <n v="38"/>
    <n v="68"/>
    <n v="4409.2700000000004"/>
    <n v="167552.26"/>
    <x v="165"/>
    <d v="2025-09-27T00:00:00"/>
    <s v="discon"/>
    <s v="Mumbai Store"/>
    <s v="Occur Mini"/>
    <s v="Electronics"/>
    <s v="Abc Pvt Ltd"/>
    <s v="Occur Mini"/>
    <s v="Electronics"/>
    <s v="Abc Pvt Ltd"/>
    <n v="38"/>
    <n v="68"/>
    <n v="4409.2700000000004"/>
    <n v="167552.26"/>
    <s v="Low Stock"/>
    <s v="Yes"/>
    <n v="1"/>
  </r>
  <r>
    <s v="P6482"/>
    <s v="Peace Max"/>
    <s v="Clothing"/>
    <s v="RetailMart Inc"/>
    <n v="53"/>
    <n v="28"/>
    <n v="16342.81"/>
    <n v="866168.92999999993"/>
    <x v="83"/>
    <d v="2025-09-05T00:00:00"/>
    <s v="Actv"/>
    <s v="Mumbai Store"/>
    <s v="Peace Max"/>
    <s v="Clothing"/>
    <s v="Retailmart Inc"/>
    <s v="Peace Max"/>
    <s v="Clothing"/>
    <s v="Retailmart Inc"/>
    <n v="53"/>
    <n v="28"/>
    <n v="16342.81"/>
    <n v="866168.92999999993"/>
    <s v="In Stock"/>
    <s v="No"/>
    <n v="0"/>
  </r>
  <r>
    <s v="P5912"/>
    <s v="Should Max"/>
    <s v="Groceries"/>
    <s v="QuickStock"/>
    <m/>
    <n v="36"/>
    <n v="2321.08"/>
    <m/>
    <x v="156"/>
    <d v="2025-09-20T00:00:00"/>
    <s v="active"/>
    <s v="Pune Store"/>
    <s v="Should Max"/>
    <s v="Groceries"/>
    <s v="Quickstock"/>
    <s v="Should Max"/>
    <s v="Groceries"/>
    <s v="Quickstock"/>
    <n v="0"/>
    <n v="36"/>
    <n v="2321.08"/>
    <n v="0"/>
    <s v="Out of Stock"/>
    <s v="Yes"/>
    <n v="1"/>
  </r>
  <r>
    <s v="P3866"/>
    <s v="Three Plus"/>
    <s v="Furniture"/>
    <s v="Global Traders"/>
    <n v="58"/>
    <n v="58"/>
    <n v="11516.85"/>
    <n v="667977.30000000005"/>
    <x v="53"/>
    <d v="2025-10-10T00:00:00"/>
    <s v="Inactive"/>
    <s v="Online"/>
    <s v="Three Plus"/>
    <s v="Furniture"/>
    <s v="Global Traders"/>
    <s v="Three Plus"/>
    <s v="Furniture"/>
    <s v="Global Traders"/>
    <n v="58"/>
    <n v="58"/>
    <n v="11516.85"/>
    <n v="667977.30000000005"/>
    <s v="Low Stock"/>
    <s v="No"/>
    <n v="1"/>
  </r>
  <r>
    <s v="P6670"/>
    <s v="Will Pro"/>
    <s v="Clothing"/>
    <s v="ABC Pvt Ltd"/>
    <n v="140"/>
    <n v="83"/>
    <n v="14060.06"/>
    <n v="1968408.4"/>
    <x v="107"/>
    <d v="2025-08-18T00:00:00"/>
    <s v="active"/>
    <s v="Pune Store"/>
    <s v="Will Pro"/>
    <s v="Clothing"/>
    <s v="Abc Pvt Ltd"/>
    <s v="Will Pro"/>
    <s v="Clothing"/>
    <s v="Abc Pvt Ltd"/>
    <n v="140"/>
    <n v="83"/>
    <n v="14060.06"/>
    <n v="1968408.4"/>
    <s v="In Stock"/>
    <s v="No"/>
    <n v="0"/>
  </r>
  <r>
    <s v="P6002"/>
    <s v="Kind X"/>
    <s v="Electronics"/>
    <s v="Global Traders"/>
    <n v="76"/>
    <n v="65"/>
    <n v="3345.82"/>
    <n v="254282.32"/>
    <x v="74"/>
    <d v="2025-09-13T00:00:00"/>
    <m/>
    <s v="Pune Store"/>
    <s v="Kind X"/>
    <s v="Electronics"/>
    <s v="Global Traders"/>
    <s v="Kind X"/>
    <s v="Electronics"/>
    <s v="Global Traders"/>
    <n v="76"/>
    <n v="65"/>
    <n v="3345.82"/>
    <n v="254282.32"/>
    <s v="In Stock"/>
    <s v="No"/>
    <n v="0"/>
  </r>
  <r>
    <s v="P9210"/>
    <s v="Away Plus"/>
    <s v="Toys"/>
    <s v="Omni Suppliers"/>
    <n v="75"/>
    <n v="91"/>
    <n v="18156.84"/>
    <n v="1361763"/>
    <x v="169"/>
    <d v="2025-07-22T00:00:00"/>
    <s v="discon"/>
    <s v="Online"/>
    <s v="Away Plus"/>
    <s v="Toys"/>
    <s v="Omni Suppliers"/>
    <s v="Away Plus"/>
    <s v="Toys"/>
    <s v="Omni Suppliers"/>
    <n v="75"/>
    <n v="91"/>
    <n v="18156.84"/>
    <n v="1361763"/>
    <s v="Low Stock"/>
    <s v="Yes"/>
    <n v="1"/>
  </r>
  <r>
    <s v="P7132"/>
    <s v="Center X"/>
    <s v="Clothing"/>
    <s v="Global Traders"/>
    <n v="108"/>
    <n v="31"/>
    <n v="13508.43"/>
    <n v="1458910.44"/>
    <x v="180"/>
    <d v="2025-08-18T00:00:00"/>
    <s v="Actv"/>
    <s v="Online"/>
    <s v="Center X"/>
    <s v="Clothing"/>
    <s v="Global Traders"/>
    <s v="Center X"/>
    <s v="Clothing"/>
    <s v="Global Traders"/>
    <n v="108"/>
    <n v="31"/>
    <n v="13508.43"/>
    <n v="1458910.44"/>
    <s v="In Stock"/>
    <s v="No"/>
    <n v="0"/>
  </r>
  <r>
    <s v="P7048"/>
    <s v="Race X"/>
    <s v="Electronics"/>
    <s v="Global Traders"/>
    <n v="44"/>
    <n v="88"/>
    <n v="81.22"/>
    <n v="3573.68"/>
    <x v="166"/>
    <d v="2025-08-25T00:00:00"/>
    <s v="Inactive"/>
    <s v="Online"/>
    <s v="Race X"/>
    <s v="Electronics"/>
    <s v="Global Traders"/>
    <s v="Race X"/>
    <s v="Electronics"/>
    <s v="Global Traders"/>
    <n v="44"/>
    <n v="88"/>
    <n v="81.22"/>
    <n v="3573.68"/>
    <s v="Low Stock"/>
    <s v="Yes"/>
    <n v="1"/>
  </r>
  <r>
    <s v="P9365"/>
    <s v="Kid Pro"/>
    <s v="Furniture"/>
    <s v="Omni Suppliers"/>
    <n v="86"/>
    <n v="49"/>
    <n v="5189.26"/>
    <n v="446276.36"/>
    <x v="69"/>
    <d v="2025-10-08T00:00:00"/>
    <s v="Actv"/>
    <s v="Online"/>
    <s v="Kid Pro"/>
    <s v="Furniture"/>
    <s v="Omni Suppliers"/>
    <s v="Kid Pro"/>
    <s v="Furniture"/>
    <s v="Omni Suppliers"/>
    <n v="86"/>
    <n v="49"/>
    <n v="5189.26"/>
    <n v="446276.36000000004"/>
    <s v="In Stock"/>
    <s v="No"/>
    <n v="0"/>
  </r>
  <r>
    <s v="P1726"/>
    <s v="Ground Plus"/>
    <s v="Clothing"/>
    <s v="QuickStock"/>
    <n v="176"/>
    <n v="66"/>
    <n v="17438.37"/>
    <n v="3069153.12"/>
    <x v="123"/>
    <d v="2025-08-05T00:00:00"/>
    <s v="discon"/>
    <s v="Pune Store"/>
    <s v="Ground Plus"/>
    <s v="Clothing"/>
    <s v="Quickstock"/>
    <s v="Ground Plus"/>
    <s v="Clothing"/>
    <s v="Quickstock"/>
    <n v="176"/>
    <n v="66"/>
    <n v="17438.37"/>
    <n v="3069153.1199999996"/>
    <s v="In Stock"/>
    <s v="No"/>
    <n v="0"/>
  </r>
  <r>
    <s v="P1593"/>
    <s v="Author Max"/>
    <s v="Groceries"/>
    <s v="Global Traders"/>
    <n v="146"/>
    <n v="47"/>
    <n v="11014.19"/>
    <n v="1608071.74"/>
    <x v="161"/>
    <d v="2025-08-21T00:00:00"/>
    <s v="discon"/>
    <s v="Online"/>
    <s v="Author Max"/>
    <s v="Groceries"/>
    <s v="Global Traders"/>
    <s v="Author Max"/>
    <s v="Groceries"/>
    <s v="Global Traders"/>
    <n v="146"/>
    <n v="47"/>
    <n v="11014.19"/>
    <n v="1608071.74"/>
    <s v="In Stock"/>
    <s v="No"/>
    <n v="0"/>
  </r>
  <r>
    <s v="P4808"/>
    <s v="Teach Lite"/>
    <s v="Furniture"/>
    <s v="Omni Suppliers"/>
    <n v="75"/>
    <n v="34"/>
    <n v="15009.52"/>
    <n v="1125714"/>
    <x v="17"/>
    <d v="2025-08-18T00:00:00"/>
    <s v="discontinued"/>
    <s v="Pune Store"/>
    <s v="Teach Lite"/>
    <s v="Furniture"/>
    <s v="Omni Suppliers"/>
    <s v="Teach Lite"/>
    <s v="Furniture"/>
    <s v="Omni Suppliers"/>
    <n v="75"/>
    <n v="34"/>
    <n v="15009.52"/>
    <n v="1125714"/>
    <s v="In Stock"/>
    <s v="No"/>
    <n v="0"/>
  </r>
  <r>
    <s v="P6889"/>
    <s v="Public Max"/>
    <s v="Furniture"/>
    <s v="QuickStock"/>
    <n v="190"/>
    <m/>
    <n v="13589.47"/>
    <n v="2581999.2999999998"/>
    <x v="1"/>
    <d v="2025-09-18T00:00:00"/>
    <s v="active"/>
    <s v="Delhi Warehouse"/>
    <s v="Public Max"/>
    <s v="Furniture"/>
    <s v="Quickstock"/>
    <s v="Public Max"/>
    <s v="Furniture"/>
    <s v="Quickstock"/>
    <n v="190"/>
    <n v="0"/>
    <n v="13589.47"/>
    <n v="2581999.2999999998"/>
    <s v="In Stock"/>
    <s v="No"/>
    <n v="0"/>
  </r>
  <r>
    <s v="P3497"/>
    <s v="Memory Max"/>
    <s v="Groceries"/>
    <s v="ABC Pvt Ltd"/>
    <n v="50"/>
    <n v="94"/>
    <n v="11993.91"/>
    <n v="599695.5"/>
    <x v="49"/>
    <d v="2025-07-17T00:00:00"/>
    <s v="discon"/>
    <s v="Pune Store"/>
    <s v="Memory Max"/>
    <s v="Groceries"/>
    <s v="Abc Pvt Ltd"/>
    <s v="Memory Max"/>
    <s v="Groceries"/>
    <s v="Abc Pvt Ltd"/>
    <n v="50"/>
    <n v="94"/>
    <n v="11993.91"/>
    <n v="599695.5"/>
    <s v="Low Stock"/>
    <s v="Yes"/>
    <n v="1"/>
  </r>
  <r>
    <s v="P5658"/>
    <s v="Decide Lite"/>
    <s v="Groceries"/>
    <s v="RetailMart Inc"/>
    <n v="117"/>
    <n v="92"/>
    <n v="12270.84"/>
    <n v="1435688.28"/>
    <x v="142"/>
    <d v="2025-09-28T00:00:00"/>
    <m/>
    <s v="Online"/>
    <s v="Decide Lite"/>
    <s v="Groceries"/>
    <s v="Retailmart Inc"/>
    <s v="Decide Lite"/>
    <s v="Groceries"/>
    <s v="Retailmart Inc"/>
    <n v="117"/>
    <n v="92"/>
    <n v="12270.84"/>
    <n v="1435688.28"/>
    <s v="In Stock"/>
    <s v="No"/>
    <n v="0"/>
  </r>
  <r>
    <s v="P2628"/>
    <s v="Somebody Pro"/>
    <s v="Clothing"/>
    <s v="RetailMart Inc"/>
    <n v="165"/>
    <m/>
    <n v="10702.65"/>
    <n v="1765937.25"/>
    <x v="147"/>
    <d v="2025-09-15T00:00:00"/>
    <m/>
    <s v="Ahmedabad Branch"/>
    <s v="Somebody Pro"/>
    <s v="Clothing"/>
    <s v="Retailmart Inc"/>
    <s v="Somebody Pro"/>
    <s v="Clothing"/>
    <s v="Retailmart Inc"/>
    <n v="165"/>
    <n v="0"/>
    <n v="10702.65"/>
    <n v="1765937.25"/>
    <s v="In Stock"/>
    <s v="No"/>
    <n v="0"/>
  </r>
  <r>
    <s v="P7439"/>
    <s v="Discussion Pro"/>
    <s v="Toys"/>
    <s v="ABC Pvt Ltd"/>
    <n v="1"/>
    <n v="60"/>
    <n v="8469.58"/>
    <n v="8469.58"/>
    <x v="21"/>
    <d v="2025-09-18T00:00:00"/>
    <s v="Inactive"/>
    <s v="Mumbai Store"/>
    <s v="Discussion Pro"/>
    <s v="Toys"/>
    <s v="Abc Pvt Ltd"/>
    <s v="Discussion Pro"/>
    <s v="Toys"/>
    <s v="Abc Pvt Ltd"/>
    <n v="1"/>
    <n v="60"/>
    <n v="8469.58"/>
    <n v="8469.58"/>
    <s v="Low Stock"/>
    <s v="Yes"/>
    <n v="1"/>
  </r>
  <r>
    <s v="P3466"/>
    <s v="Agent Plus"/>
    <s v="Clothing"/>
    <s v="QuickStock"/>
    <n v="64"/>
    <n v="74"/>
    <n v="11565.14"/>
    <n v="740168.96"/>
    <x v="80"/>
    <d v="2025-07-18T00:00:00"/>
    <s v="discontinued"/>
    <s v="Delhi Warehouse"/>
    <s v="Agent Plus"/>
    <s v="Clothing"/>
    <s v="Quickstock"/>
    <s v="Agent Plus"/>
    <s v="Clothing"/>
    <s v="Quickstock"/>
    <n v="64"/>
    <n v="74"/>
    <n v="11565.14"/>
    <n v="740168.96"/>
    <s v="Low Stock"/>
    <s v="Yes"/>
    <n v="1"/>
  </r>
  <r>
    <s v="P6476"/>
    <s v="Such Plus"/>
    <s v="Clothing"/>
    <s v="RetailMart Inc"/>
    <m/>
    <m/>
    <n v="4360.22"/>
    <m/>
    <x v="70"/>
    <d v="2025-10-06T00:00:00"/>
    <s v="active"/>
    <s v="Ahmedabad Branch"/>
    <s v="Such Plus"/>
    <s v="Clothing"/>
    <s v="Retailmart Inc"/>
    <s v="Such Plus"/>
    <s v="Clothing"/>
    <s v="Retailmart Inc"/>
    <n v="0"/>
    <n v="0"/>
    <n v="4360.22"/>
    <n v="0"/>
    <s v="Out of Stock"/>
    <s v="No"/>
    <n v="1"/>
  </r>
  <r>
    <s v="P8064"/>
    <s v="Song Lite"/>
    <s v="Toys"/>
    <s v="RetailMart Inc"/>
    <n v="22"/>
    <n v="43"/>
    <n v="13063.22"/>
    <n v="287390.84000000003"/>
    <x v="175"/>
    <d v="2025-10-02T00:00:00"/>
    <s v="Inactive"/>
    <s v="Pune Store"/>
    <s v="Song Lite"/>
    <s v="Toys"/>
    <s v="Retailmart Inc"/>
    <s v="Song Lite"/>
    <s v="Toys"/>
    <s v="Retailmart Inc"/>
    <n v="22"/>
    <n v="43"/>
    <n v="13063.22"/>
    <n v="287390.83999999997"/>
    <s v="Low Stock"/>
    <s v="Yes"/>
    <n v="1"/>
  </r>
  <r>
    <s v="P2819"/>
    <s v="Already Max"/>
    <s v="Groceries"/>
    <s v="ABC Pvt Ltd"/>
    <n v="20"/>
    <n v="73"/>
    <n v="17044.23"/>
    <n v="340884.6"/>
    <x v="36"/>
    <d v="2025-09-03T00:00:00"/>
    <s v="discontinued"/>
    <s v="Online"/>
    <s v="Already Max"/>
    <s v="Groceries"/>
    <s v="Abc Pvt Ltd"/>
    <s v="Already Max"/>
    <s v="Groceries"/>
    <s v="Abc Pvt Ltd"/>
    <n v="20"/>
    <n v="73"/>
    <n v="17044.23"/>
    <n v="340884.6"/>
    <s v="Low Stock"/>
    <s v="Yes"/>
    <n v="1"/>
  </r>
  <r>
    <s v="P7563"/>
    <s v="whom plus"/>
    <s v="Groceries"/>
    <s v="ABC Pvt Ltd"/>
    <n v="98"/>
    <n v="64"/>
    <n v="5543.85"/>
    <n v="543297.30000000005"/>
    <x v="164"/>
    <d v="2025-07-30T00:00:00"/>
    <s v="active"/>
    <s v="Delhi Warehouse"/>
    <s v="Whom Plus"/>
    <s v="Groceries"/>
    <s v="Abc Pvt Ltd"/>
    <s v="Whom Plus"/>
    <s v="Groceries"/>
    <s v="Abc Pvt Ltd"/>
    <n v="98"/>
    <n v="64"/>
    <n v="5543.85"/>
    <n v="543297.30000000005"/>
    <s v="In Stock"/>
    <s v="No"/>
    <n v="0"/>
  </r>
  <r>
    <s v="P5020"/>
    <s v="protect max"/>
    <s v="Groceries"/>
    <m/>
    <n v="121"/>
    <n v="49"/>
    <n v="8956.07"/>
    <n v="1083684.47"/>
    <x v="132"/>
    <d v="2025-08-24T00:00:00"/>
    <s v="Inactive"/>
    <s v="Ahmedabad Branch"/>
    <s v="Protect Max"/>
    <s v="Groceries"/>
    <s v=""/>
    <s v="Protect Max"/>
    <s v="Groceries"/>
    <s v="Others"/>
    <n v="121"/>
    <n v="49"/>
    <n v="8956.07"/>
    <n v="1083684.47"/>
    <s v="In Stock"/>
    <s v="No"/>
    <n v="0"/>
  </r>
  <r>
    <s v="P2823"/>
    <s v="worry mini"/>
    <s v="Electronics"/>
    <s v="QuickStock"/>
    <n v="194"/>
    <n v="86"/>
    <n v="17158.37"/>
    <n v="3328723.78"/>
    <x v="14"/>
    <d v="2025-10-01T00:00:00"/>
    <s v="Actv"/>
    <s v="Ahmedabad Branch"/>
    <s v="Worry Mini"/>
    <s v="Electronics"/>
    <s v="Quickstock"/>
    <s v="Worry Mini"/>
    <s v="Electronics"/>
    <s v="Quickstock"/>
    <n v="194"/>
    <n v="86"/>
    <n v="17158.37"/>
    <n v="3328723.78"/>
    <s v="In Stock"/>
    <s v="No"/>
    <n v="0"/>
  </r>
  <r>
    <s v="P7990"/>
    <s v="Clear Pro"/>
    <s v="Furniture"/>
    <s v="QuickStock"/>
    <n v="40"/>
    <n v="82"/>
    <n v="2022.53"/>
    <n v="80901.2"/>
    <x v="29"/>
    <d v="2025-08-14T00:00:00"/>
    <s v="Actv"/>
    <s v="Online"/>
    <s v="Clear Pro"/>
    <s v="Furniture"/>
    <s v="Quickstock"/>
    <s v="Clear Pro"/>
    <s v="Furniture"/>
    <s v="Quickstock"/>
    <n v="40"/>
    <n v="82"/>
    <n v="2022.53"/>
    <n v="80901.2"/>
    <s v="Low Stock"/>
    <s v="Yes"/>
    <n v="1"/>
  </r>
  <r>
    <s v="P2141"/>
    <s v="Run X"/>
    <s v="Groceries"/>
    <s v="Global Traders"/>
    <m/>
    <n v="52"/>
    <n v="10539.96"/>
    <m/>
    <x v="64"/>
    <d v="2025-09-07T00:00:00"/>
    <s v="active"/>
    <s v="Mumbai Store"/>
    <s v="Run X"/>
    <s v="Groceries"/>
    <s v="Global Traders"/>
    <s v="Run X"/>
    <s v="Groceries"/>
    <s v="Global Traders"/>
    <n v="0"/>
    <n v="52"/>
    <n v="10539.96"/>
    <n v="0"/>
    <s v="Out of Stock"/>
    <s v="Yes"/>
    <n v="1"/>
  </r>
  <r>
    <s v="P4361"/>
    <s v="wait max"/>
    <s v="Furniture"/>
    <s v="ABC Pvt Ltd"/>
    <n v="183"/>
    <n v="47"/>
    <n v="8639.06"/>
    <n v="1580947.98"/>
    <x v="124"/>
    <d v="2025-10-04T00:00:00"/>
    <s v="discontinued"/>
    <s v="Pune Store"/>
    <s v="Wait Max"/>
    <s v="Furniture"/>
    <s v="Abc Pvt Ltd"/>
    <s v="Wait Max"/>
    <s v="Furniture"/>
    <s v="Abc Pvt Ltd"/>
    <n v="183"/>
    <n v="47"/>
    <n v="8639.06"/>
    <n v="1580947.98"/>
    <s v="In Stock"/>
    <s v="No"/>
    <n v="0"/>
  </r>
  <r>
    <s v="P4267"/>
    <s v="Forward Max"/>
    <s v="Clothing"/>
    <s v="ABC Pvt Ltd"/>
    <n v="164"/>
    <n v="75"/>
    <n v="15250.04"/>
    <n v="2501006.56"/>
    <x v="164"/>
    <d v="2025-09-20T00:00:00"/>
    <s v="active"/>
    <s v="Pune Store"/>
    <s v="Forward Max"/>
    <s v="Clothing"/>
    <s v="Abc Pvt Ltd"/>
    <s v="Forward Max"/>
    <s v="Clothing"/>
    <s v="Abc Pvt Ltd"/>
    <n v="164"/>
    <n v="75"/>
    <n v="15250.04"/>
    <n v="2501006.56"/>
    <s v="In Stock"/>
    <s v="No"/>
    <n v="0"/>
  </r>
  <r>
    <s v="P3606"/>
    <s v="Almost Max"/>
    <s v="Electronics"/>
    <s v="Global Traders"/>
    <n v="147"/>
    <n v="38"/>
    <n v="557.67999999999995"/>
    <n v="81978.959999999992"/>
    <x v="79"/>
    <d v="2025-08-11T00:00:00"/>
    <s v="discontinued"/>
    <s v="Online"/>
    <s v="Almost Max"/>
    <s v="Electronics"/>
    <s v="Global Traders"/>
    <s v="Almost Max"/>
    <s v="Electronics"/>
    <s v="Global Traders"/>
    <n v="147"/>
    <n v="38"/>
    <n v="557.67999999999995"/>
    <n v="81978.959999999992"/>
    <s v="In Stock"/>
    <s v="No"/>
    <n v="0"/>
  </r>
  <r>
    <s v="P8611"/>
    <s v="degree pro"/>
    <s v="Furniture"/>
    <s v="Global Traders"/>
    <n v="145"/>
    <n v="54"/>
    <n v="6845.05"/>
    <n v="992532.25"/>
    <x v="60"/>
    <d v="2025-08-24T00:00:00"/>
    <s v="active"/>
    <s v="Pune Store"/>
    <s v="Degree Pro"/>
    <s v="Furniture"/>
    <s v="Global Traders"/>
    <s v="Degree Pro"/>
    <s v="Furniture"/>
    <s v="Global Traders"/>
    <n v="145"/>
    <n v="54"/>
    <n v="6845.05"/>
    <n v="992532.25"/>
    <s v="In Stock"/>
    <s v="No"/>
    <n v="0"/>
  </r>
  <r>
    <s v="P2829"/>
    <s v="Threat Max"/>
    <s v="Electronics"/>
    <m/>
    <n v="63"/>
    <n v="88"/>
    <n v="10645.15"/>
    <n v="670644.44999999995"/>
    <x v="16"/>
    <d v="2025-08-01T00:00:00"/>
    <s v="active"/>
    <s v="Pune Store"/>
    <s v="Threat Max"/>
    <s v="Electronics"/>
    <s v=""/>
    <s v="Threat Max"/>
    <s v="Electronics"/>
    <s v="Others"/>
    <n v="63"/>
    <n v="88"/>
    <n v="10645.15"/>
    <n v="670644.44999999995"/>
    <s v="Low Stock"/>
    <s v="Yes"/>
    <n v="1"/>
  </r>
  <r>
    <s v="P4699"/>
    <s v="Often Pro"/>
    <s v="Groceries"/>
    <s v="ABC Pvt Ltd"/>
    <n v="183"/>
    <n v="95"/>
    <n v="11215.78"/>
    <n v="2052487.74"/>
    <x v="153"/>
    <d v="2025-10-02T00:00:00"/>
    <s v="active"/>
    <s v="Ahmedabad Branch"/>
    <s v="Often Pro"/>
    <s v="Groceries"/>
    <s v="Abc Pvt Ltd"/>
    <s v="Often Pro"/>
    <s v="Groceries"/>
    <s v="Abc Pvt Ltd"/>
    <n v="183"/>
    <n v="95"/>
    <n v="11215.78"/>
    <n v="2052487.7400000002"/>
    <s v="In Stock"/>
    <s v="No"/>
    <n v="0"/>
  </r>
  <r>
    <s v="P2054"/>
    <s v="Expert X"/>
    <s v="Furniture"/>
    <s v="Omni Suppliers"/>
    <n v="131"/>
    <n v="69"/>
    <n v="9737.51"/>
    <n v="1275613.81"/>
    <x v="181"/>
    <d v="2025-08-18T00:00:00"/>
    <s v="discon"/>
    <s v="Ahmedabad Branch"/>
    <s v="Expert X"/>
    <s v="Furniture"/>
    <s v="Omni Suppliers"/>
    <s v="Expert X"/>
    <s v="Furniture"/>
    <s v="Omni Suppliers"/>
    <n v="131"/>
    <n v="69"/>
    <n v="9737.51"/>
    <n v="1275613.81"/>
    <s v="In Stock"/>
    <s v="No"/>
    <n v="0"/>
  </r>
  <r>
    <s v="P4415"/>
    <s v="Food Lite"/>
    <s v="Electronics"/>
    <s v="Global Traders"/>
    <m/>
    <n v="86"/>
    <n v="19282.150000000001"/>
    <m/>
    <x v="70"/>
    <d v="2025-08-12T00:00:00"/>
    <s v="active"/>
    <s v="Ahmedabad Branch"/>
    <s v="Food Lite"/>
    <s v="Electronics"/>
    <s v="Global Traders"/>
    <s v="Food Lite"/>
    <s v="Electronics"/>
    <s v="Global Traders"/>
    <n v="0"/>
    <n v="86"/>
    <n v="19282.150000000001"/>
    <n v="0"/>
    <s v="Out of Stock"/>
    <s v="Yes"/>
    <n v="1"/>
  </r>
  <r>
    <s v="P8939"/>
    <s v="fast pro"/>
    <s v="Furniture"/>
    <s v="Global Traders"/>
    <n v="153"/>
    <n v="46"/>
    <n v="4216.84"/>
    <n v="645176.52"/>
    <x v="16"/>
    <d v="2025-09-09T00:00:00"/>
    <m/>
    <s v="Ahmedabad Branch"/>
    <s v="Fast Pro"/>
    <s v="Furniture"/>
    <s v="Global Traders"/>
    <s v="Fast Pro"/>
    <s v="Furniture"/>
    <s v="Global Traders"/>
    <n v="153"/>
    <n v="46"/>
    <n v="4216.84"/>
    <n v="645176.52"/>
    <s v="In Stock"/>
    <s v="No"/>
    <n v="0"/>
  </r>
  <r>
    <s v="P5458"/>
    <s v="Within Lite"/>
    <s v="Groceries"/>
    <s v="RetailMart Inc"/>
    <n v="191"/>
    <n v="70"/>
    <n v="515.87"/>
    <n v="98531.17"/>
    <x v="34"/>
    <d v="2025-08-31T00:00:00"/>
    <s v="active"/>
    <s v="Delhi Warehouse"/>
    <s v="Within Lite"/>
    <s v="Groceries"/>
    <s v="Retailmart Inc"/>
    <s v="Within Lite"/>
    <s v="Groceries"/>
    <s v="Retailmart Inc"/>
    <n v="191"/>
    <n v="70"/>
    <n v="515.87"/>
    <n v="98531.17"/>
    <s v="In Stock"/>
    <s v="No"/>
    <n v="0"/>
  </r>
  <r>
    <s v="P7268"/>
    <s v="Prove Lite"/>
    <s v="Groceries"/>
    <s v="RetailMart Inc"/>
    <n v="142"/>
    <m/>
    <n v="2644.45"/>
    <n v="375511.9"/>
    <x v="131"/>
    <d v="2025-08-07T00:00:00"/>
    <s v="Actv"/>
    <s v="Mumbai Store"/>
    <s v="Prove Lite"/>
    <s v="Groceries"/>
    <s v="Retailmart Inc"/>
    <s v="Prove Lite"/>
    <s v="Groceries"/>
    <s v="Retailmart Inc"/>
    <n v="142"/>
    <n v="0"/>
    <n v="2644.45"/>
    <n v="375511.89999999997"/>
    <s v="In Stock"/>
    <s v="No"/>
    <n v="0"/>
  </r>
  <r>
    <s v="P3169"/>
    <s v="Itself Plus"/>
    <s v="Toys"/>
    <s v="ABC Pvt Ltd"/>
    <m/>
    <n v="56"/>
    <n v="19120.580000000002"/>
    <m/>
    <x v="112"/>
    <d v="2025-08-25T00:00:00"/>
    <s v="active"/>
    <s v="Pune Store"/>
    <s v="Itself Plus"/>
    <s v="Toys"/>
    <s v="Abc Pvt Ltd"/>
    <s v="Itself Plus"/>
    <s v="Toys"/>
    <s v="Abc Pvt Ltd"/>
    <n v="0"/>
    <n v="56"/>
    <n v="19120.580000000002"/>
    <n v="0"/>
    <s v="Out of Stock"/>
    <s v="Yes"/>
    <n v="1"/>
  </r>
  <r>
    <s v="P9036"/>
    <s v="Pick Plus"/>
    <s v="Clothing"/>
    <s v="Global Traders"/>
    <n v="34"/>
    <n v="25"/>
    <n v="12078.71"/>
    <n v="410676.14"/>
    <x v="55"/>
    <d v="2025-08-21T00:00:00"/>
    <s v="discontinued"/>
    <s v="Delhi Warehouse"/>
    <s v="Pick Plus"/>
    <s v="Clothing"/>
    <s v="Global Traders"/>
    <s v="Pick Plus"/>
    <s v="Clothing"/>
    <s v="Global Traders"/>
    <n v="34"/>
    <n v="25"/>
    <n v="12078.71"/>
    <n v="410676.13999999996"/>
    <s v="In Stock"/>
    <s v="No"/>
    <n v="0"/>
  </r>
  <r>
    <s v="P7139"/>
    <s v="minute pro"/>
    <s v="Groceries"/>
    <s v="RetailMart Inc"/>
    <n v="112"/>
    <n v="48"/>
    <n v="5803.69"/>
    <n v="650013.27999999991"/>
    <x v="29"/>
    <d v="2025-08-03T00:00:00"/>
    <s v="active"/>
    <s v="Pune Store"/>
    <s v="Minute Pro"/>
    <s v="Groceries"/>
    <s v="Retailmart Inc"/>
    <s v="Minute Pro"/>
    <s v="Groceries"/>
    <s v="Retailmart Inc"/>
    <n v="112"/>
    <n v="48"/>
    <n v="5803.69"/>
    <n v="650013.27999999991"/>
    <s v="In Stock"/>
    <s v="No"/>
    <n v="0"/>
  </r>
  <r>
    <s v="P4236"/>
    <s v="Marriage Max"/>
    <s v="Groceries"/>
    <s v="Omni Suppliers"/>
    <n v="48"/>
    <n v="32"/>
    <n v="10857.01"/>
    <n v="521136.48"/>
    <x v="4"/>
    <d v="2025-08-20T00:00:00"/>
    <s v="discontinued"/>
    <s v="Pune Store"/>
    <s v="Marriage Max"/>
    <s v="Groceries"/>
    <s v="Omni Suppliers"/>
    <s v="Marriage Max"/>
    <s v="Groceries"/>
    <s v="Omni Suppliers"/>
    <n v="48"/>
    <n v="32"/>
    <n v="10857.01"/>
    <n v="521136.48"/>
    <s v="In Stock"/>
    <s v="No"/>
    <n v="0"/>
  </r>
  <r>
    <s v="P5916"/>
    <s v="Hair Mini"/>
    <s v="Toys"/>
    <s v="Omni Suppliers"/>
    <n v="122"/>
    <n v="70"/>
    <n v="7155.9"/>
    <n v="873019.79999999993"/>
    <x v="106"/>
    <d v="2025-10-07T00:00:00"/>
    <s v="active"/>
    <s v="Mumbai Store"/>
    <s v="Hair Mini"/>
    <s v="Toys"/>
    <s v="Omni Suppliers"/>
    <s v="Hair Mini"/>
    <s v="Toys"/>
    <s v="Omni Suppliers"/>
    <n v="122"/>
    <n v="70"/>
    <n v="7155.9"/>
    <n v="873019.79999999993"/>
    <s v="In Stock"/>
    <s v="No"/>
    <n v="0"/>
  </r>
  <r>
    <s v="P2439"/>
    <s v="Shoulder X"/>
    <s v="Groceries"/>
    <s v="Global Traders"/>
    <n v="108"/>
    <n v="70"/>
    <n v="3584.56"/>
    <n v="387132.48"/>
    <x v="57"/>
    <d v="2025-07-19T00:00:00"/>
    <s v="discontinued"/>
    <s v="Pune Store"/>
    <s v="Shoulder X"/>
    <s v="Groceries"/>
    <s v="Global Traders"/>
    <s v="Shoulder X"/>
    <s v="Groceries"/>
    <s v="Global Traders"/>
    <n v="108"/>
    <n v="70"/>
    <n v="3584.56"/>
    <n v="387132.48"/>
    <s v="In Stock"/>
    <s v="No"/>
    <n v="0"/>
  </r>
  <r>
    <s v="P1340"/>
    <s v="Nature Pro"/>
    <s v="Clothing"/>
    <s v="Omni Suppliers"/>
    <n v="173"/>
    <n v="40"/>
    <n v="19330.03"/>
    <n v="3344095.19"/>
    <x v="155"/>
    <d v="2025-08-30T00:00:00"/>
    <s v="Inactive"/>
    <s v="Ahmedabad Branch"/>
    <s v="Nature Pro"/>
    <s v="Clothing"/>
    <s v="Omni Suppliers"/>
    <s v="Nature Pro"/>
    <s v="Clothing"/>
    <s v="Omni Suppliers"/>
    <n v="173"/>
    <n v="40"/>
    <n v="19330.03"/>
    <n v="3344095.19"/>
    <s v="In Stock"/>
    <s v="No"/>
    <n v="0"/>
  </r>
  <r>
    <s v="P1358"/>
    <s v="Talk Lite"/>
    <s v="Groceries"/>
    <s v="Global Traders"/>
    <n v="67"/>
    <n v="20"/>
    <n v="11630.33"/>
    <n v="779232.11"/>
    <x v="89"/>
    <d v="2025-09-30T00:00:00"/>
    <s v="active"/>
    <s v="Ahmedabad Branch"/>
    <s v="Talk Lite"/>
    <s v="Groceries"/>
    <s v="Global Traders"/>
    <s v="Talk Lite"/>
    <s v="Groceries"/>
    <s v="Global Traders"/>
    <n v="67"/>
    <n v="20"/>
    <n v="11630.33"/>
    <n v="779232.11"/>
    <s v="In Stock"/>
    <s v="No"/>
    <n v="0"/>
  </r>
  <r>
    <s v="P7626"/>
    <s v="Marriage Mini"/>
    <s v="Clothing"/>
    <s v="QuickStock"/>
    <m/>
    <n v="30"/>
    <n v="4185.8100000000004"/>
    <m/>
    <x v="31"/>
    <d v="2025-09-27T00:00:00"/>
    <m/>
    <s v="Ahmedabad Branch"/>
    <s v="Marriage Mini"/>
    <s v="Clothing"/>
    <s v="Quickstock"/>
    <s v="Marriage Mini"/>
    <s v="Clothing"/>
    <s v="Quickstock"/>
    <n v="0"/>
    <n v="30"/>
    <n v="4185.8100000000004"/>
    <n v="0"/>
    <s v="Out of Stock"/>
    <s v="Yes"/>
    <n v="1"/>
  </r>
  <r>
    <s v="P7652"/>
    <s v="Though Plus"/>
    <s v="Clothing"/>
    <s v="Global Traders"/>
    <n v="16"/>
    <n v="43"/>
    <n v="12432.18"/>
    <n v="198914.88"/>
    <x v="75"/>
    <d v="2025-09-22T00:00:00"/>
    <s v="Actv"/>
    <s v="Mumbai Store"/>
    <s v="Though Plus"/>
    <s v="Clothing"/>
    <s v="Global Traders"/>
    <s v="Though Plus"/>
    <s v="Clothing"/>
    <s v="Global Traders"/>
    <n v="16"/>
    <n v="43"/>
    <n v="12432.18"/>
    <n v="198914.88"/>
    <s v="Low Stock"/>
    <s v="Yes"/>
    <n v="1"/>
  </r>
  <r>
    <s v="P3567"/>
    <s v="Fast Mini"/>
    <s v="Electronics"/>
    <s v="Global Traders"/>
    <n v="27"/>
    <n v="24"/>
    <n v="9537.14"/>
    <n v="257502.78"/>
    <x v="15"/>
    <d v="2025-10-01T00:00:00"/>
    <s v="discontinued"/>
    <s v="Ahmedabad Branch"/>
    <s v="Fast Mini"/>
    <s v="Electronics"/>
    <s v="Global Traders"/>
    <s v="Fast Mini"/>
    <s v="Electronics"/>
    <s v="Global Traders"/>
    <n v="27"/>
    <n v="24"/>
    <n v="9537.14"/>
    <n v="257502.77999999997"/>
    <s v="In Stock"/>
    <s v="No"/>
    <n v="0"/>
  </r>
  <r>
    <s v="P4730"/>
    <s v="Camera Mini"/>
    <s v="Clothing"/>
    <s v="Global Traders"/>
    <n v="63"/>
    <m/>
    <n v="7101.54"/>
    <n v="447397.02"/>
    <x v="94"/>
    <d v="2025-09-13T00:00:00"/>
    <s v="active"/>
    <s v="Online"/>
    <s v="Camera Mini"/>
    <s v="Clothing"/>
    <s v="Global Traders"/>
    <s v="Camera Mini"/>
    <s v="Clothing"/>
    <s v="Global Traders"/>
    <n v="63"/>
    <n v="0"/>
    <n v="7101.54"/>
    <n v="447397.02"/>
    <s v="In Stock"/>
    <s v="No"/>
    <n v="0"/>
  </r>
  <r>
    <s v="P4630"/>
    <s v="voice max"/>
    <s v="Electronics"/>
    <s v="ABC Pvt Ltd"/>
    <m/>
    <n v="40"/>
    <n v="14929.91"/>
    <m/>
    <x v="129"/>
    <d v="2025-07-28T00:00:00"/>
    <s v="active"/>
    <s v="Ahmedabad Branch"/>
    <s v="Voice Max"/>
    <s v="Electronics"/>
    <s v="Abc Pvt Ltd"/>
    <s v="Voice Max"/>
    <s v="Electronics"/>
    <s v="Abc Pvt Ltd"/>
    <n v="0"/>
    <n v="40"/>
    <n v="14929.91"/>
    <n v="0"/>
    <s v="Out of Stock"/>
    <s v="Yes"/>
    <n v="1"/>
  </r>
  <r>
    <s v="P1475"/>
    <s v="This Plus"/>
    <s v="Groceries"/>
    <s v="Global Traders"/>
    <n v="4"/>
    <m/>
    <n v="5551.56"/>
    <n v="22206.240000000002"/>
    <x v="117"/>
    <d v="2025-07-23T00:00:00"/>
    <s v="active"/>
    <s v="Delhi Warehouse"/>
    <s v="This Plus"/>
    <s v="Groceries"/>
    <s v="Global Traders"/>
    <s v="This Plus"/>
    <s v="Groceries"/>
    <s v="Global Traders"/>
    <n v="4"/>
    <n v="0"/>
    <n v="5551.56"/>
    <n v="22206.240000000002"/>
    <s v="In Stock"/>
    <s v="No"/>
    <n v="0"/>
  </r>
  <r>
    <s v="P1557"/>
    <s v="Wait Mini"/>
    <s v="Furniture"/>
    <s v="Global Traders"/>
    <n v="11"/>
    <n v="89"/>
    <n v="3018.48"/>
    <n v="33203.279999999999"/>
    <x v="54"/>
    <d v="2025-08-19T00:00:00"/>
    <s v="active"/>
    <s v="Ahmedabad Branch"/>
    <s v="Wait Mini"/>
    <s v="Furniture"/>
    <s v="Global Traders"/>
    <s v="Wait Mini"/>
    <s v="Furniture"/>
    <s v="Global Traders"/>
    <n v="11"/>
    <n v="89"/>
    <n v="3018.48"/>
    <n v="33203.279999999999"/>
    <s v="Low Stock"/>
    <s v="Yes"/>
    <n v="1"/>
  </r>
  <r>
    <s v="P5761"/>
    <s v="Shake Lite"/>
    <s v="Clothing"/>
    <s v="RetailMart Inc"/>
    <n v="47"/>
    <n v="71"/>
    <n v="17277.77"/>
    <n v="812055.19000000006"/>
    <x v="4"/>
    <d v="2025-07-26T00:00:00"/>
    <s v="active"/>
    <s v="Ahmedabad Branch"/>
    <s v="Shake Lite"/>
    <s v="Clothing"/>
    <s v="Retailmart Inc"/>
    <s v="Shake Lite"/>
    <s v="Clothing"/>
    <s v="Retailmart Inc"/>
    <n v="47"/>
    <n v="71"/>
    <n v="17277.77"/>
    <n v="812055.19000000006"/>
    <s v="Low Stock"/>
    <s v="Yes"/>
    <n v="1"/>
  </r>
  <r>
    <s v="P8166"/>
    <s v="owner mini"/>
    <s v="Groceries"/>
    <s v="Omni Suppliers"/>
    <n v="182"/>
    <n v="94"/>
    <n v="4104.3"/>
    <n v="746982.6"/>
    <x v="82"/>
    <d v="2025-07-22T00:00:00"/>
    <s v="Inactive"/>
    <s v="Pune Store"/>
    <s v="Owner Mini"/>
    <s v="Groceries"/>
    <s v="Omni Suppliers"/>
    <s v="Owner Mini"/>
    <s v="Groceries"/>
    <s v="Omni Suppliers"/>
    <n v="182"/>
    <n v="94"/>
    <n v="4104.3"/>
    <n v="746982.6"/>
    <s v="In Stock"/>
    <s v="No"/>
    <n v="0"/>
  </r>
  <r>
    <s v="P3454"/>
    <s v="Ahead Pro"/>
    <s v="Toys"/>
    <s v="QuickStock"/>
    <n v="142"/>
    <n v="46"/>
    <n v="10249.950000000001"/>
    <n v="1455492.9"/>
    <x v="97"/>
    <d v="2025-09-23T00:00:00"/>
    <s v="active"/>
    <s v="Ahmedabad Branch"/>
    <s v="Ahead Pro"/>
    <s v="Toys"/>
    <s v="Quickstock"/>
    <s v="Ahead Pro"/>
    <s v="Toys"/>
    <s v="Quickstock"/>
    <n v="142"/>
    <n v="46"/>
    <n v="10249.950000000001"/>
    <n v="1455492.9000000001"/>
    <s v="In Stock"/>
    <s v="No"/>
    <n v="0"/>
  </r>
  <r>
    <s v="P3808"/>
    <s v="This Max"/>
    <s v="Furniture"/>
    <s v="Global Traders"/>
    <n v="178"/>
    <n v="72"/>
    <n v="19615.75"/>
    <n v="3491603.5"/>
    <x v="179"/>
    <d v="2025-07-15T00:00:00"/>
    <s v="Inactive"/>
    <s v="Online"/>
    <s v="This Max"/>
    <s v="Furniture"/>
    <s v="Global Traders"/>
    <s v="This Max"/>
    <s v="Furniture"/>
    <s v="Global Traders"/>
    <n v="178"/>
    <n v="72"/>
    <n v="19615.75"/>
    <n v="3491603.5"/>
    <s v="In Stock"/>
    <s v="No"/>
    <n v="0"/>
  </r>
  <r>
    <s v="P5699"/>
    <s v="Her Pro"/>
    <s v="Clothing"/>
    <s v="QuickStock"/>
    <n v="178"/>
    <n v="66"/>
    <n v="15302.33"/>
    <n v="2723814.74"/>
    <x v="58"/>
    <d v="2025-09-17T00:00:00"/>
    <m/>
    <s v="Ahmedabad Branch"/>
    <s v="Her Pro"/>
    <s v="Clothing"/>
    <s v="Quickstock"/>
    <s v="Her Pro"/>
    <s v="Clothing"/>
    <s v="Quickstock"/>
    <n v="178"/>
    <n v="66"/>
    <n v="15302.33"/>
    <n v="2723814.7399999998"/>
    <s v="In Stock"/>
    <s v="No"/>
    <n v="0"/>
  </r>
  <r>
    <s v="P3819"/>
    <s v="Plan Max"/>
    <s v="Groceries"/>
    <s v="QuickStock"/>
    <n v="134"/>
    <n v="54"/>
    <n v="4049.47"/>
    <n v="542628.98"/>
    <x v="28"/>
    <d v="2025-09-06T00:00:00"/>
    <m/>
    <s v="Delhi Warehouse"/>
    <s v="Plan Max"/>
    <s v="Groceries"/>
    <s v="Quickstock"/>
    <s v="Plan Max"/>
    <s v="Groceries"/>
    <s v="Quickstock"/>
    <n v="134"/>
    <n v="54"/>
    <n v="4049.47"/>
    <n v="542628.98"/>
    <s v="In Stock"/>
    <s v="No"/>
    <n v="0"/>
  </r>
  <r>
    <s v="P2863"/>
    <s v="Drug Max"/>
    <s v="Clothing"/>
    <s v="RetailMart Inc"/>
    <n v="115"/>
    <n v="64"/>
    <n v="8811.0400000000009"/>
    <n v="1013269.6"/>
    <x v="179"/>
    <d v="2025-08-21T00:00:00"/>
    <s v="Inactive"/>
    <s v="Mumbai Store"/>
    <s v="Drug Max"/>
    <s v="Clothing"/>
    <s v="Retailmart Inc"/>
    <s v="Drug Max"/>
    <s v="Clothing"/>
    <s v="Retailmart Inc"/>
    <n v="115"/>
    <n v="64"/>
    <n v="8811.0400000000009"/>
    <n v="1013269.6000000001"/>
    <s v="In Stock"/>
    <s v="No"/>
    <n v="0"/>
  </r>
  <r>
    <s v="P4935"/>
    <s v="red max"/>
    <s v="Electronics"/>
    <m/>
    <n v="71"/>
    <n v="38"/>
    <n v="6272.39"/>
    <n v="445339.69"/>
    <x v="24"/>
    <d v="2025-09-26T00:00:00"/>
    <m/>
    <s v="Pune Store"/>
    <s v="Red Max"/>
    <s v="Electronics"/>
    <s v=""/>
    <s v="Red Max"/>
    <s v="Electronics"/>
    <s v="Others"/>
    <n v="71"/>
    <n v="38"/>
    <n v="6272.39"/>
    <n v="445339.69"/>
    <s v="In Stock"/>
    <s v="No"/>
    <n v="0"/>
  </r>
  <r>
    <s v="P6442"/>
    <s v="month pro"/>
    <s v="Toys"/>
    <s v="QuickStock"/>
    <n v="186"/>
    <n v="88"/>
    <n v="10233.129999999999"/>
    <n v="1903362.18"/>
    <x v="153"/>
    <d v="2025-09-27T00:00:00"/>
    <s v="discontinued"/>
    <s v="Mumbai Store"/>
    <s v="Month Pro"/>
    <s v="Toys"/>
    <s v="Quickstock"/>
    <s v="Month Pro"/>
    <s v="Toys"/>
    <s v="Quickstock"/>
    <n v="186"/>
    <n v="88"/>
    <n v="10233.129999999999"/>
    <n v="1903362.18"/>
    <s v="In Stock"/>
    <s v="No"/>
    <n v="0"/>
  </r>
  <r>
    <s v="P8661"/>
    <s v="continue max"/>
    <s v="Clothing"/>
    <s v="RetailMart Inc"/>
    <n v="188"/>
    <n v="50"/>
    <n v="14693.89"/>
    <n v="2762451.32"/>
    <x v="44"/>
    <d v="2025-08-10T00:00:00"/>
    <s v="Inactive"/>
    <s v="Mumbai Store"/>
    <s v="Continue Max"/>
    <s v="Clothing"/>
    <s v="Retailmart Inc"/>
    <s v="Continue Max"/>
    <s v="Clothing"/>
    <s v="Retailmart Inc"/>
    <n v="188"/>
    <n v="50"/>
    <n v="14693.89"/>
    <n v="2762451.32"/>
    <s v="In Stock"/>
    <s v="No"/>
    <n v="0"/>
  </r>
  <r>
    <s v="P2137"/>
    <s v="Language Pro"/>
    <s v="Furniture"/>
    <s v="Global Traders"/>
    <n v="21"/>
    <n v="62"/>
    <n v="17447.36"/>
    <n v="366394.56"/>
    <x v="142"/>
    <d v="2025-10-01T00:00:00"/>
    <s v="Inactive"/>
    <s v="Online"/>
    <s v="Language Pro"/>
    <s v="Furniture"/>
    <s v="Global Traders"/>
    <s v="Language Pro"/>
    <s v="Furniture"/>
    <s v="Global Traders"/>
    <n v="21"/>
    <n v="62"/>
    <n v="17447.36"/>
    <n v="366394.56"/>
    <s v="Low Stock"/>
    <s v="Yes"/>
    <n v="1"/>
  </r>
  <r>
    <s v="P3953"/>
    <s v="Business X"/>
    <s v="Toys"/>
    <s v="Omni Suppliers"/>
    <n v="41"/>
    <n v="83"/>
    <n v="6022.94"/>
    <n v="246940.54"/>
    <x v="17"/>
    <d v="2025-09-18T00:00:00"/>
    <s v="Inactive"/>
    <s v="Online"/>
    <s v="Business X"/>
    <s v="Toys"/>
    <s v="Omni Suppliers"/>
    <s v="Business X"/>
    <s v="Toys"/>
    <s v="Omni Suppliers"/>
    <n v="41"/>
    <n v="83"/>
    <n v="6022.94"/>
    <n v="246940.53999999998"/>
    <s v="Low Stock"/>
    <s v="Yes"/>
    <n v="1"/>
  </r>
  <r>
    <s v="P2999"/>
    <s v="In Mini"/>
    <s v="Clothing"/>
    <s v="ABC Pvt Ltd"/>
    <n v="193"/>
    <n v="60"/>
    <n v="5611.26"/>
    <n v="1082973.18"/>
    <x v="51"/>
    <d v="2025-08-04T00:00:00"/>
    <s v="Inactive"/>
    <s v="Mumbai Store"/>
    <s v="In Mini"/>
    <s v="Clothing"/>
    <s v="Abc Pvt Ltd"/>
    <s v="In Mini"/>
    <s v="Clothing"/>
    <s v="Abc Pvt Ltd"/>
    <n v="193"/>
    <n v="60"/>
    <n v="5611.26"/>
    <n v="1082973.18"/>
    <s v="In Stock"/>
    <s v="No"/>
    <n v="0"/>
  </r>
  <r>
    <s v="P1695"/>
    <s v="What Max"/>
    <s v="Toys"/>
    <s v="Global Traders"/>
    <n v="29"/>
    <n v="76"/>
    <n v="15878.21"/>
    <n v="460468.09"/>
    <x v="5"/>
    <d v="2025-08-24T00:00:00"/>
    <s v="discon"/>
    <s v="Ahmedabad Branch"/>
    <s v="What Max"/>
    <s v="Toys"/>
    <s v="Global Traders"/>
    <s v="What Max"/>
    <s v="Toys"/>
    <s v="Global Traders"/>
    <n v="29"/>
    <n v="76"/>
    <n v="15878.21"/>
    <n v="460468.08999999997"/>
    <s v="Low Stock"/>
    <s v="Yes"/>
    <n v="1"/>
  </r>
  <r>
    <s v="P8537"/>
    <s v="Per Plus"/>
    <s v="Furniture"/>
    <s v="ABC Pvt Ltd"/>
    <n v="7"/>
    <n v="45"/>
    <n v="16577.96"/>
    <n v="116045.72"/>
    <x v="134"/>
    <d v="2025-08-04T00:00:00"/>
    <s v="Inactive"/>
    <s v="Ahmedabad Branch"/>
    <s v="Per Plus"/>
    <s v="Furniture"/>
    <s v="Abc Pvt Ltd"/>
    <s v="Per Plus"/>
    <s v="Furniture"/>
    <s v="Abc Pvt Ltd"/>
    <n v="7"/>
    <n v="45"/>
    <n v="16577.96"/>
    <n v="116045.72"/>
    <s v="Low Stock"/>
    <s v="Yes"/>
    <n v="1"/>
  </r>
  <r>
    <s v="P9733"/>
    <s v="Easy Plus"/>
    <s v="Groceries"/>
    <s v="ABC Pvt Ltd"/>
    <n v="134"/>
    <n v="86"/>
    <n v="14770.5"/>
    <n v="1979247"/>
    <x v="89"/>
    <d v="2025-07-28T00:00:00"/>
    <m/>
    <s v="Pune Store"/>
    <s v="Easy Plus"/>
    <s v="Groceries"/>
    <s v="Abc Pvt Ltd"/>
    <s v="Easy Plus"/>
    <s v="Groceries"/>
    <s v="Abc Pvt Ltd"/>
    <n v="134"/>
    <n v="86"/>
    <n v="14770.5"/>
    <n v="1979247"/>
    <s v="In Stock"/>
    <s v="No"/>
    <n v="0"/>
  </r>
  <r>
    <s v="P1024"/>
    <s v="Hour Max"/>
    <s v="Toys"/>
    <s v="RetailMart Inc"/>
    <n v="36"/>
    <n v="20"/>
    <n v="1427.14"/>
    <n v="51377.04"/>
    <x v="155"/>
    <d v="2025-09-28T00:00:00"/>
    <s v="Actv"/>
    <s v="Pune Store"/>
    <s v="Hour Max"/>
    <s v="Toys"/>
    <s v="Retailmart Inc"/>
    <s v="Hour Max"/>
    <s v="Toys"/>
    <s v="Retailmart Inc"/>
    <n v="36"/>
    <n v="20"/>
    <n v="1427.14"/>
    <n v="51377.04"/>
    <s v="In Stock"/>
    <s v="No"/>
    <n v="0"/>
  </r>
  <r>
    <s v="P5236"/>
    <s v="read lite"/>
    <s v="Clothing"/>
    <s v="QuickStock"/>
    <n v="135"/>
    <n v="24"/>
    <n v="16447.439999999999"/>
    <n v="2220404.4"/>
    <x v="84"/>
    <d v="2025-10-03T00:00:00"/>
    <m/>
    <s v="Delhi Warehouse"/>
    <s v="Read Lite"/>
    <s v="Clothing"/>
    <s v="Quickstock"/>
    <s v="Read Lite"/>
    <s v="Clothing"/>
    <s v="Quickstock"/>
    <n v="135"/>
    <n v="24"/>
    <n v="16447.439999999999"/>
    <n v="2220404.4"/>
    <s v="In Stock"/>
    <s v="No"/>
    <n v="0"/>
  </r>
  <r>
    <s v="P9392"/>
    <s v="These Mini"/>
    <s v="Groceries"/>
    <s v="Omni Suppliers"/>
    <n v="126"/>
    <n v="20"/>
    <n v="16926.13"/>
    <n v="2132692.38"/>
    <x v="165"/>
    <d v="2025-10-02T00:00:00"/>
    <m/>
    <s v="Ahmedabad Branch"/>
    <s v="These Mini"/>
    <s v="Groceries"/>
    <s v="Omni Suppliers"/>
    <s v="These Mini"/>
    <s v="Groceries"/>
    <s v="Omni Suppliers"/>
    <n v="126"/>
    <n v="20"/>
    <n v="16926.13"/>
    <n v="2132692.3800000004"/>
    <s v="In Stock"/>
    <s v="No"/>
    <n v="0"/>
  </r>
  <r>
    <s v="P4175"/>
    <s v="face x"/>
    <s v="Groceries"/>
    <s v="RetailMart Inc"/>
    <n v="22"/>
    <n v="28"/>
    <n v="14476.83"/>
    <n v="318490.26"/>
    <x v="156"/>
    <d v="2025-07-28T00:00:00"/>
    <s v="discon"/>
    <s v="Online"/>
    <s v="Face X"/>
    <s v="Groceries"/>
    <s v="Retailmart Inc"/>
    <s v="Face X"/>
    <s v="Groceries"/>
    <s v="Retailmart Inc"/>
    <n v="22"/>
    <n v="28"/>
    <n v="14476.83"/>
    <n v="318490.26"/>
    <s v="Low Stock"/>
    <s v="Yes"/>
    <n v="1"/>
  </r>
  <r>
    <s v="P8427"/>
    <s v="Theory X"/>
    <s v="Electronics"/>
    <s v="Omni Suppliers"/>
    <n v="157"/>
    <n v="94"/>
    <n v="7008.97"/>
    <n v="1100408.29"/>
    <x v="13"/>
    <d v="2025-08-15T00:00:00"/>
    <s v="Inactive"/>
    <s v="Delhi Warehouse"/>
    <s v="Theory X"/>
    <s v="Electronics"/>
    <s v="Omni Suppliers"/>
    <s v="Theory X"/>
    <s v="Electronics"/>
    <s v="Omni Suppliers"/>
    <n v="157"/>
    <n v="94"/>
    <n v="7008.97"/>
    <n v="1100408.29"/>
    <s v="In Stock"/>
    <s v="No"/>
    <n v="0"/>
  </r>
  <r>
    <s v="P8938"/>
    <s v="list max"/>
    <s v="Toys"/>
    <s v="Global Traders"/>
    <n v="141"/>
    <n v="79"/>
    <n v="11561.96"/>
    <n v="1630236.36"/>
    <x v="16"/>
    <d v="2025-08-22T00:00:00"/>
    <s v="active"/>
    <s v="Delhi Warehouse"/>
    <s v="List Max"/>
    <s v="Toys"/>
    <s v="Global Traders"/>
    <s v="List Max"/>
    <s v="Toys"/>
    <s v="Global Traders"/>
    <n v="141"/>
    <n v="79"/>
    <n v="11561.96"/>
    <n v="1630236.3599999999"/>
    <s v="In Stock"/>
    <s v="No"/>
    <n v="0"/>
  </r>
  <r>
    <s v="P6409"/>
    <s v="reason max"/>
    <s v="Electronics"/>
    <s v="Omni Suppliers"/>
    <n v="44"/>
    <n v="80"/>
    <n v="2063.7800000000002"/>
    <n v="90806.32"/>
    <x v="139"/>
    <d v="2025-10-06T00:00:00"/>
    <s v="discon"/>
    <s v="Pune Store"/>
    <s v="Reason Max"/>
    <s v="Electronics"/>
    <s v="Omni Suppliers"/>
    <s v="Reason Max"/>
    <s v="Electronics"/>
    <s v="Omni Suppliers"/>
    <n v="44"/>
    <n v="80"/>
    <n v="2063.7800000000002"/>
    <n v="90806.32"/>
    <s v="Low Stock"/>
    <s v="Yes"/>
    <n v="1"/>
  </r>
  <r>
    <s v="P9549"/>
    <s v="Until Max"/>
    <s v="Groceries"/>
    <s v="QuickStock"/>
    <n v="15"/>
    <n v="85"/>
    <n v="1583.4"/>
    <n v="23751"/>
    <x v="177"/>
    <d v="2025-08-16T00:00:00"/>
    <s v="Inactive"/>
    <s v="Online"/>
    <s v="Until Max"/>
    <s v="Groceries"/>
    <s v="Quickstock"/>
    <s v="Until Max"/>
    <s v="Groceries"/>
    <s v="Quickstock"/>
    <n v="15"/>
    <n v="85"/>
    <n v="1583.4"/>
    <n v="23751"/>
    <s v="Low Stock"/>
    <s v="Yes"/>
    <n v="1"/>
  </r>
  <r>
    <s v="P8913"/>
    <s v="Foot Max"/>
    <s v="Groceries"/>
    <s v="Global Traders"/>
    <n v="123"/>
    <n v="35"/>
    <n v="9591.2800000000007"/>
    <n v="1179727.44"/>
    <x v="130"/>
    <d v="2025-09-08T00:00:00"/>
    <s v="active"/>
    <s v="Pune Store"/>
    <s v="Foot Max"/>
    <s v="Groceries"/>
    <s v="Global Traders"/>
    <s v="Foot Max"/>
    <s v="Groceries"/>
    <s v="Global Traders"/>
    <n v="123"/>
    <n v="35"/>
    <n v="9591.2800000000007"/>
    <n v="1179727.4400000002"/>
    <s v="In Stock"/>
    <s v="No"/>
    <n v="0"/>
  </r>
  <r>
    <s v="P7465"/>
    <s v="Leader Plus"/>
    <s v="Toys"/>
    <s v="Omni Suppliers"/>
    <n v="193"/>
    <n v="32"/>
    <n v="13353.75"/>
    <n v="2577273.75"/>
    <x v="122"/>
    <d v="2025-10-12T00:00:00"/>
    <s v="Actv"/>
    <s v="Ahmedabad Branch"/>
    <s v="Leader Plus"/>
    <s v="Toys"/>
    <s v="Omni Suppliers"/>
    <s v="Leader Plus"/>
    <s v="Toys"/>
    <s v="Omni Suppliers"/>
    <n v="193"/>
    <n v="32"/>
    <n v="13353.75"/>
    <n v="2577273.75"/>
    <s v="In Stock"/>
    <s v="No"/>
    <n v="0"/>
  </r>
  <r>
    <s v="P3555"/>
    <s v="Guy X"/>
    <s v="Clothing"/>
    <s v="RetailMart Inc"/>
    <n v="33"/>
    <n v="58"/>
    <n v="8056.06"/>
    <n v="265849.98"/>
    <x v="181"/>
    <d v="2025-09-01T00:00:00"/>
    <s v="Actv"/>
    <s v="Mumbai Store"/>
    <s v="Guy X"/>
    <s v="Clothing"/>
    <s v="Retailmart Inc"/>
    <s v="Guy X"/>
    <s v="Clothing"/>
    <s v="Retailmart Inc"/>
    <n v="33"/>
    <n v="58"/>
    <n v="8056.06"/>
    <n v="265849.98000000004"/>
    <s v="Low Stock"/>
    <s v="Yes"/>
    <n v="1"/>
  </r>
  <r>
    <s v="P2238"/>
    <s v="What Plus"/>
    <s v="Groceries"/>
    <s v="Omni Suppliers"/>
    <n v="119"/>
    <n v="74"/>
    <n v="18126.91"/>
    <n v="2157102.29"/>
    <x v="11"/>
    <d v="2025-08-29T00:00:00"/>
    <s v="Actv"/>
    <s v="Delhi Warehouse"/>
    <s v="What Plus"/>
    <s v="Groceries"/>
    <s v="Omni Suppliers"/>
    <s v="What Plus"/>
    <s v="Groceries"/>
    <s v="Omni Suppliers"/>
    <n v="119"/>
    <n v="74"/>
    <n v="18126.91"/>
    <n v="2157102.29"/>
    <s v="In Stock"/>
    <s v="No"/>
    <n v="0"/>
  </r>
  <r>
    <s v="P3780"/>
    <s v="North X"/>
    <s v="Furniture"/>
    <s v="ABC Pvt Ltd"/>
    <n v="52"/>
    <n v="58"/>
    <n v="4559.28"/>
    <n v="237082.56"/>
    <x v="96"/>
    <d v="2025-09-20T00:00:00"/>
    <s v="active"/>
    <s v="Online"/>
    <s v="North X"/>
    <s v="Furniture"/>
    <s v="Abc Pvt Ltd"/>
    <s v="North X"/>
    <s v="Furniture"/>
    <s v="Abc Pvt Ltd"/>
    <n v="52"/>
    <n v="58"/>
    <n v="4559.28"/>
    <n v="237082.56"/>
    <s v="Low Stock"/>
    <s v="Yes"/>
    <n v="1"/>
  </r>
  <r>
    <s v="P6789"/>
    <s v="Congress Max"/>
    <s v="Groceries"/>
    <m/>
    <n v="180"/>
    <n v="32"/>
    <n v="12089.69"/>
    <n v="2176144.2000000002"/>
    <x v="24"/>
    <d v="2025-09-12T00:00:00"/>
    <s v="Actv"/>
    <s v="Online"/>
    <s v="Congress Max"/>
    <s v="Groceries"/>
    <s v=""/>
    <s v="Congress Max"/>
    <s v="Groceries"/>
    <s v="Others"/>
    <n v="180"/>
    <n v="32"/>
    <n v="12089.69"/>
    <n v="2176144.2000000002"/>
    <s v="In Stock"/>
    <s v="No"/>
    <n v="0"/>
  </r>
  <r>
    <s v="P8480"/>
    <s v="Ever X"/>
    <s v="Clothing"/>
    <s v="Global Traders"/>
    <n v="24"/>
    <n v="50"/>
    <n v="17778.75"/>
    <n v="426690"/>
    <x v="73"/>
    <d v="2025-08-09T00:00:00"/>
    <s v="active"/>
    <s v="Ahmedabad Branch"/>
    <s v="Ever X"/>
    <s v="Clothing"/>
    <s v="Global Traders"/>
    <s v="Ever X"/>
    <s v="Clothing"/>
    <s v="Global Traders"/>
    <n v="24"/>
    <n v="50"/>
    <n v="17778.75"/>
    <n v="426690"/>
    <s v="Low Stock"/>
    <s v="Yes"/>
    <n v="1"/>
  </r>
  <r>
    <s v="P8190"/>
    <s v="if x"/>
    <s v="Groceries"/>
    <s v="Global Traders"/>
    <n v="31"/>
    <n v="81"/>
    <n v="9106.24"/>
    <n v="282293.44"/>
    <x v="122"/>
    <d v="2025-07-16T00:00:00"/>
    <s v="discon"/>
    <s v="Pune Store"/>
    <s v="If X"/>
    <s v="Groceries"/>
    <s v="Global Traders"/>
    <s v="If X"/>
    <s v="Groceries"/>
    <s v="Global Traders"/>
    <n v="31"/>
    <n v="81"/>
    <n v="9106.24"/>
    <n v="282293.44"/>
    <s v="Low Stock"/>
    <s v="Yes"/>
    <n v="1"/>
  </r>
  <r>
    <s v="P8651"/>
    <s v="commercial plus"/>
    <s v="Furniture"/>
    <s v="Omni Suppliers"/>
    <m/>
    <n v="73"/>
    <n v="1481.93"/>
    <m/>
    <x v="137"/>
    <d v="2025-09-07T00:00:00"/>
    <s v="Inactive"/>
    <s v="Ahmedabad Branch"/>
    <s v="Commercial Plus"/>
    <s v="Furniture"/>
    <s v="Omni Suppliers"/>
    <s v="Commercial Plus"/>
    <s v="Furniture"/>
    <s v="Omni Suppliers"/>
    <n v="0"/>
    <n v="73"/>
    <n v="1481.93"/>
    <n v="0"/>
    <s v="Out of Stock"/>
    <s v="Yes"/>
    <n v="1"/>
  </r>
  <r>
    <s v="P1159"/>
    <s v="Test Lite"/>
    <s v="Electronics"/>
    <s v="Omni Suppliers"/>
    <n v="113"/>
    <m/>
    <n v="9290.2999999999993"/>
    <n v="1049803.8999999999"/>
    <x v="64"/>
    <d v="2025-09-29T00:00:00"/>
    <s v="Actv"/>
    <s v="Ahmedabad Branch"/>
    <s v="Test Lite"/>
    <s v="Electronics"/>
    <s v="Omni Suppliers"/>
    <s v="Test Lite"/>
    <s v="Electronics"/>
    <s v="Omni Suppliers"/>
    <n v="113"/>
    <n v="0"/>
    <n v="9290.2999999999993"/>
    <n v="1049803.8999999999"/>
    <s v="In Stock"/>
    <s v="No"/>
    <n v="0"/>
  </r>
  <r>
    <s v="P9244"/>
    <s v="deal x"/>
    <s v="Clothing"/>
    <s v="Global Traders"/>
    <n v="151"/>
    <n v="98"/>
    <n v="11072.39"/>
    <n v="1671930.89"/>
    <x v="152"/>
    <d v="2025-10-01T00:00:00"/>
    <s v="discontinued"/>
    <s v="Online"/>
    <s v="Deal X"/>
    <s v="Clothing"/>
    <s v="Global Traders"/>
    <s v="Deal X"/>
    <s v="Clothing"/>
    <s v="Global Traders"/>
    <n v="151"/>
    <n v="98"/>
    <n v="11072.39"/>
    <n v="1671930.89"/>
    <s v="In Stock"/>
    <s v="No"/>
    <n v="0"/>
  </r>
  <r>
    <s v="P7846"/>
    <s v="Market Pro"/>
    <s v="Toys"/>
    <s v="RetailMart Inc"/>
    <n v="3"/>
    <n v="96"/>
    <n v="18339.990000000002"/>
    <n v="55019.97"/>
    <x v="55"/>
    <d v="2025-07-21T00:00:00"/>
    <s v="discon"/>
    <s v="Mumbai Store"/>
    <s v="Market Pro"/>
    <s v="Toys"/>
    <s v="Retailmart Inc"/>
    <s v="Market Pro"/>
    <s v="Toys"/>
    <s v="Retailmart Inc"/>
    <n v="3"/>
    <n v="96"/>
    <n v="18339.990000000002"/>
    <n v="55019.97"/>
    <s v="Low Stock"/>
    <s v="Yes"/>
    <n v="1"/>
  </r>
  <r>
    <s v="P7919"/>
    <s v="Recent Pro"/>
    <s v="Groceries"/>
    <s v="RetailMart Inc"/>
    <n v="11"/>
    <n v="50"/>
    <n v="5721.27"/>
    <n v="62933.97"/>
    <x v="127"/>
    <d v="2025-09-13T00:00:00"/>
    <s v="discontinued"/>
    <s v="Ahmedabad Branch"/>
    <s v="Recent Pro"/>
    <s v="Groceries"/>
    <s v="Retailmart Inc"/>
    <s v="Recent Pro"/>
    <s v="Groceries"/>
    <s v="Retailmart Inc"/>
    <n v="11"/>
    <n v="50"/>
    <n v="5721.27"/>
    <n v="62933.97"/>
    <s v="Low Stock"/>
    <s v="Yes"/>
    <n v="1"/>
  </r>
  <r>
    <s v="P5945"/>
    <s v="moment lite"/>
    <s v="Clothing"/>
    <s v="RetailMart Inc"/>
    <n v="97"/>
    <n v="94"/>
    <n v="5467.36"/>
    <n v="530333.91999999993"/>
    <x v="44"/>
    <d v="2025-07-29T00:00:00"/>
    <s v="Actv"/>
    <s v="Delhi Warehouse"/>
    <s v="Moment Lite"/>
    <s v="Clothing"/>
    <s v="Retailmart Inc"/>
    <s v="Moment Lite"/>
    <s v="Clothing"/>
    <s v="Retailmart Inc"/>
    <n v="97"/>
    <n v="94"/>
    <n v="5467.36"/>
    <n v="530333.91999999993"/>
    <s v="In Stock"/>
    <s v="No"/>
    <n v="0"/>
  </r>
  <r>
    <s v="P7352"/>
    <s v="Decade X"/>
    <s v="Clothing"/>
    <s v="QuickStock"/>
    <n v="86"/>
    <n v="69"/>
    <n v="9366.01"/>
    <n v="805476.86"/>
    <x v="67"/>
    <d v="2025-07-27T00:00:00"/>
    <s v="discontinued"/>
    <s v="Ahmedabad Branch"/>
    <s v="Decade X"/>
    <s v="Clothing"/>
    <s v="Quickstock"/>
    <s v="Decade X"/>
    <s v="Clothing"/>
    <s v="Quickstock"/>
    <n v="86"/>
    <n v="69"/>
    <n v="9366.01"/>
    <n v="805476.86"/>
    <s v="In Stock"/>
    <s v="No"/>
    <n v="0"/>
  </r>
  <r>
    <s v="P3437"/>
    <s v="Line Mini"/>
    <s v="Groceries"/>
    <s v="Global Traders"/>
    <n v="68"/>
    <n v="63"/>
    <n v="14831.04"/>
    <n v="1008510.72"/>
    <x v="130"/>
    <d v="2025-09-13T00:00:00"/>
    <s v="Inactive"/>
    <s v="Mumbai Store"/>
    <s v="Line Mini"/>
    <s v="Groceries"/>
    <s v="Global Traders"/>
    <s v="Line Mini"/>
    <s v="Groceries"/>
    <s v="Global Traders"/>
    <n v="68"/>
    <n v="63"/>
    <n v="14831.04"/>
    <n v="1008510.7200000001"/>
    <s v="In Stock"/>
    <s v="No"/>
    <n v="0"/>
  </r>
  <r>
    <s v="P6276"/>
    <s v="Night Mini"/>
    <s v="Electronics"/>
    <s v="Omni Suppliers"/>
    <n v="155"/>
    <n v="30"/>
    <n v="16542.96"/>
    <n v="2564158.7999999998"/>
    <x v="134"/>
    <d v="2025-07-22T00:00:00"/>
    <s v="active"/>
    <s v="Pune Store"/>
    <s v="Night Mini"/>
    <s v="Electronics"/>
    <s v="Omni Suppliers"/>
    <s v="Night Mini"/>
    <s v="Electronics"/>
    <s v="Omni Suppliers"/>
    <n v="155"/>
    <n v="30"/>
    <n v="16542.96"/>
    <n v="2564158.7999999998"/>
    <s v="In Stock"/>
    <s v="No"/>
    <n v="0"/>
  </r>
  <r>
    <s v="P6738"/>
    <s v="Foreign Mini"/>
    <s v="Furniture"/>
    <s v="Global Traders"/>
    <n v="146"/>
    <n v="28"/>
    <n v="16862.099999999999"/>
    <n v="2461866.6"/>
    <x v="74"/>
    <d v="2025-08-21T00:00:00"/>
    <s v="active"/>
    <s v="Online"/>
    <s v="Foreign Mini"/>
    <s v="Furniture"/>
    <s v="Global Traders"/>
    <s v="Foreign Mini"/>
    <s v="Furniture"/>
    <s v="Global Traders"/>
    <n v="146"/>
    <n v="28"/>
    <n v="16862.099999999999"/>
    <n v="2461866.5999999996"/>
    <s v="In Stock"/>
    <s v="No"/>
    <n v="0"/>
  </r>
  <r>
    <s v="P5523"/>
    <s v="Specific Plus"/>
    <s v="Groceries"/>
    <s v="Omni Suppliers"/>
    <m/>
    <n v="34"/>
    <n v="18862.53"/>
    <m/>
    <x v="25"/>
    <d v="2025-09-18T00:00:00"/>
    <s v="active"/>
    <s v="Online"/>
    <s v="Specific Plus"/>
    <s v="Groceries"/>
    <s v="Omni Suppliers"/>
    <s v="Specific Plus"/>
    <s v="Groceries"/>
    <s v="Omni Suppliers"/>
    <n v="0"/>
    <n v="34"/>
    <n v="18862.53"/>
    <n v="0"/>
    <s v="Out of Stock"/>
    <s v="Yes"/>
    <n v="1"/>
  </r>
  <r>
    <s v="P3224"/>
    <s v="Dinner Lite"/>
    <s v="Groceries"/>
    <s v="Omni Suppliers"/>
    <n v="197"/>
    <n v="75"/>
    <n v="19283.36"/>
    <n v="3798821.92"/>
    <x v="27"/>
    <d v="2025-10-04T00:00:00"/>
    <s v="discon"/>
    <s v="Delhi Warehouse"/>
    <s v="Dinner Lite"/>
    <s v="Groceries"/>
    <s v="Omni Suppliers"/>
    <s v="Dinner Lite"/>
    <s v="Groceries"/>
    <s v="Omni Suppliers"/>
    <n v="197"/>
    <n v="75"/>
    <n v="19283.36"/>
    <n v="3798821.92"/>
    <s v="In Stock"/>
    <s v="No"/>
    <n v="0"/>
  </r>
  <r>
    <s v="P9662"/>
    <s v="Discover Lite"/>
    <s v="Furniture"/>
    <s v="RetailMart Inc"/>
    <n v="156"/>
    <n v="52"/>
    <n v="18606.91"/>
    <n v="2902677.96"/>
    <x v="72"/>
    <d v="2025-07-19T00:00:00"/>
    <s v="active"/>
    <s v="Pune Store"/>
    <s v="Discover Lite"/>
    <s v="Furniture"/>
    <s v="Retailmart Inc"/>
    <s v="Discover Lite"/>
    <s v="Furniture"/>
    <s v="Retailmart Inc"/>
    <n v="156"/>
    <n v="52"/>
    <n v="18606.91"/>
    <n v="2902677.96"/>
    <s v="In Stock"/>
    <s v="No"/>
    <n v="0"/>
  </r>
  <r>
    <s v="P8094"/>
    <s v="Increase Lite"/>
    <s v="Clothing"/>
    <s v="QuickStock"/>
    <n v="137"/>
    <n v="66"/>
    <n v="3380.71"/>
    <n v="463157.27"/>
    <x v="119"/>
    <d v="2025-08-01T00:00:00"/>
    <s v="discontinued"/>
    <s v="Ahmedabad Branch"/>
    <s v="Increase Lite"/>
    <s v="Clothing"/>
    <s v="Quickstock"/>
    <s v="Increase Lite"/>
    <s v="Clothing"/>
    <s v="Quickstock"/>
    <n v="137"/>
    <n v="66"/>
    <n v="3380.71"/>
    <n v="463157.27"/>
    <s v="In Stock"/>
    <s v="No"/>
    <n v="0"/>
  </r>
  <r>
    <s v="P1234"/>
    <s v="Star Pro"/>
    <s v="Clothing"/>
    <s v="Omni Suppliers"/>
    <n v="12"/>
    <m/>
    <n v="5604.87"/>
    <n v="67258.44"/>
    <x v="138"/>
    <d v="2025-09-05T00:00:00"/>
    <s v="discon"/>
    <s v="Delhi Warehouse"/>
    <s v="Star Pro"/>
    <s v="Clothing"/>
    <s v="Omni Suppliers"/>
    <s v="Star Pro"/>
    <s v="Clothing"/>
    <s v="Omni Suppliers"/>
    <n v="12"/>
    <n v="0"/>
    <n v="5604.87"/>
    <n v="67258.44"/>
    <s v="In Stock"/>
    <s v="No"/>
    <n v="0"/>
  </r>
  <r>
    <s v="P1522"/>
    <s v="Special Max"/>
    <s v="Electronics"/>
    <s v="Omni Suppliers"/>
    <n v="16"/>
    <n v="87"/>
    <n v="14065.68"/>
    <n v="225050.88"/>
    <x v="178"/>
    <d v="2025-10-11T00:00:00"/>
    <s v="active"/>
    <s v="Pune Store"/>
    <s v="Special Max"/>
    <s v="Electronics"/>
    <s v="Omni Suppliers"/>
    <s v="Special Max"/>
    <s v="Electronics"/>
    <s v="Omni Suppliers"/>
    <n v="16"/>
    <n v="87"/>
    <n v="14065.68"/>
    <n v="225050.88"/>
    <s v="Low Stock"/>
    <s v="Yes"/>
    <n v="1"/>
  </r>
  <r>
    <s v="P6832"/>
    <s v="ask pro"/>
    <s v="Electronics"/>
    <s v="ABC Pvt Ltd"/>
    <n v="20"/>
    <n v="31"/>
    <n v="19989.349999999999"/>
    <n v="399787"/>
    <x v="44"/>
    <d v="2025-08-14T00:00:00"/>
    <s v="Inactive"/>
    <s v="Delhi Warehouse"/>
    <s v="Ask Pro"/>
    <s v="Electronics"/>
    <s v="Abc Pvt Ltd"/>
    <s v="Ask Pro"/>
    <s v="Electronics"/>
    <s v="Abc Pvt Ltd"/>
    <n v="20"/>
    <n v="31"/>
    <n v="19989.349999999999"/>
    <n v="399787"/>
    <s v="Low Stock"/>
    <s v="Yes"/>
    <n v="1"/>
  </r>
  <r>
    <s v="P2378"/>
    <s v="Success Plus"/>
    <s v="Groceries"/>
    <s v="Global Traders"/>
    <n v="46"/>
    <n v="37"/>
    <n v="12706.76"/>
    <n v="584510.96"/>
    <x v="92"/>
    <d v="2025-08-10T00:00:00"/>
    <s v="Actv"/>
    <s v="Mumbai Store"/>
    <s v="Success Plus"/>
    <s v="Groceries"/>
    <s v="Global Traders"/>
    <s v="Success Plus"/>
    <s v="Groceries"/>
    <s v="Global Traders"/>
    <n v="46"/>
    <n v="37"/>
    <n v="12706.76"/>
    <n v="584510.96"/>
    <s v="In Stock"/>
    <s v="No"/>
    <n v="0"/>
  </r>
  <r>
    <s v="P9418"/>
    <s v="Four Lite"/>
    <s v="Clothing"/>
    <s v="QuickStock"/>
    <n v="104"/>
    <n v="90"/>
    <n v="15362.97"/>
    <n v="1597748.88"/>
    <x v="10"/>
    <d v="2025-07-25T00:00:00"/>
    <s v="active"/>
    <s v="Pune Store"/>
    <s v="Four Lite"/>
    <s v="Clothing"/>
    <s v="Quickstock"/>
    <s v="Four Lite"/>
    <s v="Clothing"/>
    <s v="Quickstock"/>
    <n v="104"/>
    <n v="90"/>
    <n v="15362.97"/>
    <n v="1597748.88"/>
    <s v="In Stock"/>
    <s v="No"/>
    <n v="0"/>
  </r>
  <r>
    <s v="P3257"/>
    <s v="Fund Lite"/>
    <s v="Groceries"/>
    <s v="RetailMart Inc"/>
    <n v="140"/>
    <n v="50"/>
    <n v="14407.09"/>
    <n v="2016992.6"/>
    <x v="175"/>
    <d v="2025-09-19T00:00:00"/>
    <s v="Inactive"/>
    <s v="Delhi Warehouse"/>
    <s v="Fund Lite"/>
    <s v="Groceries"/>
    <s v="Retailmart Inc"/>
    <s v="Fund Lite"/>
    <s v="Groceries"/>
    <s v="Retailmart Inc"/>
    <n v="140"/>
    <n v="50"/>
    <n v="14407.09"/>
    <n v="2016992.6"/>
    <s v="In Stock"/>
    <s v="No"/>
    <n v="0"/>
  </r>
  <r>
    <s v="P5424"/>
    <s v="Its Plus"/>
    <s v="Groceries"/>
    <s v="Global Traders"/>
    <m/>
    <n v="94"/>
    <n v="14623.4"/>
    <m/>
    <x v="53"/>
    <d v="2025-07-26T00:00:00"/>
    <s v="active"/>
    <s v="Pune Store"/>
    <s v="Its Plus"/>
    <s v="Groceries"/>
    <s v="Global Traders"/>
    <s v="Its Plus"/>
    <s v="Groceries"/>
    <s v="Global Traders"/>
    <n v="0"/>
    <n v="94"/>
    <n v="14623.4"/>
    <n v="0"/>
    <s v="Out of Stock"/>
    <s v="Yes"/>
    <n v="1"/>
  </r>
  <r>
    <s v="P3005"/>
    <s v="Myself Plus"/>
    <s v="Groceries"/>
    <s v="QuickStock"/>
    <n v="99"/>
    <n v="64"/>
    <n v="766.98"/>
    <n v="75931.02"/>
    <x v="92"/>
    <d v="2025-10-10T00:00:00"/>
    <s v="Inactive"/>
    <s v="Ahmedabad Branch"/>
    <s v="Myself Plus"/>
    <s v="Groceries"/>
    <s v="Quickstock"/>
    <s v="Myself Plus"/>
    <s v="Groceries"/>
    <s v="Quickstock"/>
    <n v="99"/>
    <n v="64"/>
    <n v="766.98"/>
    <n v="75931.02"/>
    <s v="In Stock"/>
    <s v="No"/>
    <n v="0"/>
  </r>
  <r>
    <s v="P4976"/>
    <s v="But Plus"/>
    <s v="Furniture"/>
    <s v="Omni Suppliers"/>
    <n v="7"/>
    <n v="26"/>
    <n v="2558.1999999999998"/>
    <n v="17907.400000000001"/>
    <x v="97"/>
    <d v="2025-09-15T00:00:00"/>
    <s v="Actv"/>
    <s v="Delhi Warehouse"/>
    <s v="But Plus"/>
    <s v="Furniture"/>
    <s v="Omni Suppliers"/>
    <s v="But Plus"/>
    <s v="Furniture"/>
    <s v="Omni Suppliers"/>
    <n v="7"/>
    <n v="26"/>
    <n v="2558.1999999999998"/>
    <n v="17907.399999999998"/>
    <s v="Low Stock"/>
    <s v="Yes"/>
    <n v="1"/>
  </r>
  <r>
    <s v="P8170"/>
    <s v="Possible Pro"/>
    <s v="Furniture"/>
    <s v="Omni Suppliers"/>
    <n v="27"/>
    <n v="89"/>
    <n v="12914.41"/>
    <n v="348689.07"/>
    <x v="38"/>
    <d v="2025-08-23T00:00:00"/>
    <m/>
    <s v="Ahmedabad Branch"/>
    <s v="Possible Pro"/>
    <s v="Furniture"/>
    <s v="Omni Suppliers"/>
    <s v="Possible Pro"/>
    <s v="Furniture"/>
    <s v="Omni Suppliers"/>
    <n v="27"/>
    <n v="89"/>
    <n v="12914.41"/>
    <n v="348689.07"/>
    <s v="Low Stock"/>
    <s v="Yes"/>
    <n v="1"/>
  </r>
  <r>
    <s v="P4220"/>
    <s v="Their Pro"/>
    <s v="Clothing"/>
    <s v="ABC Pvt Ltd"/>
    <n v="27"/>
    <n v="73"/>
    <n v="4024.34"/>
    <n v="108657.18"/>
    <x v="164"/>
    <d v="2025-09-30T00:00:00"/>
    <s v="Actv"/>
    <s v="Mumbai Store"/>
    <s v="Their Pro"/>
    <s v="Clothing"/>
    <s v="Abc Pvt Ltd"/>
    <s v="Their Pro"/>
    <s v="Clothing"/>
    <s v="Abc Pvt Ltd"/>
    <n v="27"/>
    <n v="73"/>
    <n v="4024.34"/>
    <n v="108657.18000000001"/>
    <s v="Low Stock"/>
    <s v="Yes"/>
    <n v="1"/>
  </r>
  <r>
    <s v="P9547"/>
    <s v="Space Max"/>
    <s v="Electronics"/>
    <s v="RetailMart Inc"/>
    <n v="20"/>
    <n v="32"/>
    <n v="1208.93"/>
    <n v="24178.6"/>
    <x v="176"/>
    <d v="2025-09-21T00:00:00"/>
    <s v="active"/>
    <s v="Online"/>
    <s v="Space Max"/>
    <s v="Electronics"/>
    <s v="Retailmart Inc"/>
    <s v="Space Max"/>
    <s v="Electronics"/>
    <s v="Retailmart Inc"/>
    <n v="20"/>
    <n v="32"/>
    <n v="1208.93"/>
    <n v="24178.600000000002"/>
    <s v="Low Stock"/>
    <s v="Yes"/>
    <n v="1"/>
  </r>
  <r>
    <s v="P5213"/>
    <s v="Quickly Pro"/>
    <s v="Clothing"/>
    <s v="QuickStock"/>
    <n v="53"/>
    <n v="29"/>
    <n v="10898.92"/>
    <n v="577642.76"/>
    <x v="167"/>
    <d v="2025-08-07T00:00:00"/>
    <s v="Actv"/>
    <s v="Mumbai Store"/>
    <s v="Quickly Pro"/>
    <s v="Clothing"/>
    <s v="Quickstock"/>
    <s v="Quickly Pro"/>
    <s v="Clothing"/>
    <s v="Quickstock"/>
    <n v="53"/>
    <n v="29"/>
    <n v="10898.92"/>
    <n v="577642.76"/>
    <s v="In Stock"/>
    <s v="No"/>
    <n v="0"/>
  </r>
  <r>
    <s v="P8982"/>
    <s v="Small Plus"/>
    <s v="Electronics"/>
    <s v="Global Traders"/>
    <n v="52"/>
    <n v="93"/>
    <n v="343.13"/>
    <n v="17842.759999999998"/>
    <x v="111"/>
    <d v="2025-07-14T00:00:00"/>
    <s v="active"/>
    <s v="Online"/>
    <s v="Small Plus"/>
    <s v="Electronics"/>
    <s v="Global Traders"/>
    <s v="Small Plus"/>
    <s v="Electronics"/>
    <s v="Global Traders"/>
    <n v="52"/>
    <n v="93"/>
    <n v="343.13"/>
    <n v="17842.759999999998"/>
    <s v="Low Stock"/>
    <s v="Yes"/>
    <n v="1"/>
  </r>
  <r>
    <s v="P4748"/>
    <s v="Near Mini"/>
    <s v="Toys"/>
    <s v="RetailMart Inc"/>
    <n v="101"/>
    <n v="43"/>
    <n v="16773.39"/>
    <n v="1694112.39"/>
    <x v="7"/>
    <d v="2025-09-15T00:00:00"/>
    <s v="active"/>
    <s v="Ahmedabad Branch"/>
    <s v="Near Mini"/>
    <s v="Toys"/>
    <s v="Retailmart Inc"/>
    <s v="Near Mini"/>
    <s v="Toys"/>
    <s v="Retailmart Inc"/>
    <n v="101"/>
    <n v="43"/>
    <n v="16773.39"/>
    <n v="1694112.39"/>
    <s v="In Stock"/>
    <s v="No"/>
    <n v="0"/>
  </r>
  <r>
    <s v="P9016"/>
    <s v="Heart X"/>
    <s v="Groceries"/>
    <s v="QuickStock"/>
    <n v="99"/>
    <n v="33"/>
    <n v="8302.17"/>
    <n v="821914.83"/>
    <x v="131"/>
    <d v="2025-09-04T00:00:00"/>
    <s v="active"/>
    <s v="Ahmedabad Branch"/>
    <s v="Heart X"/>
    <s v="Groceries"/>
    <s v="Quickstock"/>
    <s v="Heart X"/>
    <s v="Groceries"/>
    <s v="Quickstock"/>
    <n v="99"/>
    <n v="33"/>
    <n v="8302.17"/>
    <n v="821914.83"/>
    <s v="In Stock"/>
    <s v="No"/>
    <n v="0"/>
  </r>
  <r>
    <s v="P9088"/>
    <s v="Ok Pro"/>
    <s v="Furniture"/>
    <s v="Global Traders"/>
    <n v="130"/>
    <n v="36"/>
    <n v="18126.009999999998"/>
    <n v="2356381.2999999998"/>
    <x v="155"/>
    <d v="2025-08-20T00:00:00"/>
    <s v="active"/>
    <s v="Delhi Warehouse"/>
    <s v="Ok Pro"/>
    <s v="Furniture"/>
    <s v="Global Traders"/>
    <s v="Ok Pro"/>
    <s v="Furniture"/>
    <s v="Global Traders"/>
    <n v="130"/>
    <n v="36"/>
    <n v="18126.009999999998"/>
    <n v="2356381.2999999998"/>
    <s v="In Stock"/>
    <s v="No"/>
    <n v="0"/>
  </r>
  <r>
    <s v="P5979"/>
    <s v="Send X"/>
    <s v="Furniture"/>
    <s v="ABC Pvt Ltd"/>
    <n v="23"/>
    <n v="48"/>
    <n v="9308.7000000000007"/>
    <n v="214100.1"/>
    <x v="13"/>
    <d v="2025-08-19T00:00:00"/>
    <s v="active"/>
    <s v="Delhi Warehouse"/>
    <s v="Send X"/>
    <s v="Furniture"/>
    <s v="Abc Pvt Ltd"/>
    <s v="Send X"/>
    <s v="Furniture"/>
    <s v="Abc Pvt Ltd"/>
    <n v="23"/>
    <n v="48"/>
    <n v="9308.7000000000007"/>
    <n v="214100.1"/>
    <s v="Low Stock"/>
    <s v="Yes"/>
    <n v="1"/>
  </r>
  <r>
    <s v="P9931"/>
    <s v="Election Plus"/>
    <s v="Groceries"/>
    <s v="Global Traders"/>
    <n v="121"/>
    <n v="79"/>
    <n v="7983.07"/>
    <n v="965951.47"/>
    <x v="89"/>
    <d v="2025-08-12T00:00:00"/>
    <s v="Actv"/>
    <s v="Online"/>
    <s v="Election Plus"/>
    <s v="Groceries"/>
    <s v="Global Traders"/>
    <s v="Election Plus"/>
    <s v="Groceries"/>
    <s v="Global Traders"/>
    <n v="121"/>
    <n v="79"/>
    <n v="7983.07"/>
    <n v="965951.47"/>
    <s v="In Stock"/>
    <s v="No"/>
    <n v="0"/>
  </r>
  <r>
    <s v="P4923"/>
    <s v="Door X"/>
    <s v="Groceries"/>
    <s v="Global Traders"/>
    <n v="118"/>
    <n v="47"/>
    <n v="5381.69"/>
    <n v="635039.41999999993"/>
    <x v="175"/>
    <d v="2025-09-22T00:00:00"/>
    <s v="discontinued"/>
    <s v="Ahmedabad Branch"/>
    <s v="Door X"/>
    <s v="Groceries"/>
    <s v="Global Traders"/>
    <s v="Door X"/>
    <s v="Groceries"/>
    <s v="Global Traders"/>
    <n v="118"/>
    <n v="47"/>
    <n v="5381.69"/>
    <n v="635039.41999999993"/>
    <s v="In Stock"/>
    <s v="No"/>
    <n v="0"/>
  </r>
  <r>
    <s v="P3222"/>
    <s v="Of X"/>
    <s v="Groceries"/>
    <s v="RetailMart Inc"/>
    <n v="161"/>
    <n v="56"/>
    <n v="5348.38"/>
    <n v="861089.18"/>
    <x v="163"/>
    <d v="2025-08-24T00:00:00"/>
    <s v="discontinued"/>
    <s v="Pune Store"/>
    <s v="Of X"/>
    <s v="Groceries"/>
    <s v="Retailmart Inc"/>
    <s v="Of X"/>
    <s v="Groceries"/>
    <s v="Retailmart Inc"/>
    <n v="161"/>
    <n v="56"/>
    <n v="5348.38"/>
    <n v="861089.18"/>
    <s v="In Stock"/>
    <s v="No"/>
    <n v="0"/>
  </r>
  <r>
    <s v="P5063"/>
    <s v="Institution Mini"/>
    <s v="Electronics"/>
    <s v="Global Traders"/>
    <n v="152"/>
    <n v="52"/>
    <n v="14793.58"/>
    <n v="2248624.16"/>
    <x v="68"/>
    <d v="2025-10-02T00:00:00"/>
    <s v="active"/>
    <s v="Delhi Warehouse"/>
    <s v="Institution Mini"/>
    <s v="Electronics"/>
    <s v="Global Traders"/>
    <s v="Institution Mini"/>
    <s v="Electronics"/>
    <s v="Global Traders"/>
    <n v="152"/>
    <n v="52"/>
    <n v="14793.58"/>
    <n v="2248624.16"/>
    <s v="In Stock"/>
    <s v="No"/>
    <n v="0"/>
  </r>
  <r>
    <s v="P3566"/>
    <s v="Window Max"/>
    <s v="Furniture"/>
    <s v="Omni Suppliers"/>
    <n v="56"/>
    <n v="31"/>
    <n v="77"/>
    <n v="4312"/>
    <x v="105"/>
    <d v="2025-08-07T00:00:00"/>
    <s v="active"/>
    <s v="Online"/>
    <s v="Window Max"/>
    <s v="Furniture"/>
    <s v="Omni Suppliers"/>
    <s v="Window Max"/>
    <s v="Furniture"/>
    <s v="Omni Suppliers"/>
    <n v="56"/>
    <n v="31"/>
    <n v="77"/>
    <n v="4312"/>
    <s v="In Stock"/>
    <s v="No"/>
    <n v="0"/>
  </r>
  <r>
    <s v="P7516"/>
    <s v="Kind Max"/>
    <s v="Electronics"/>
    <s v="QuickStock"/>
    <n v="134"/>
    <n v="70"/>
    <n v="520.72"/>
    <n v="69776.48000000001"/>
    <x v="112"/>
    <d v="2025-07-28T00:00:00"/>
    <m/>
    <s v="Delhi Warehouse"/>
    <s v="Kind Max"/>
    <s v="Electronics"/>
    <s v="Quickstock"/>
    <s v="Kind Max"/>
    <s v="Electronics"/>
    <s v="Quickstock"/>
    <n v="134"/>
    <n v="70"/>
    <n v="520.72"/>
    <n v="69776.48000000001"/>
    <s v="In Stock"/>
    <s v="No"/>
    <n v="0"/>
  </r>
  <r>
    <s v="P5426"/>
    <s v="Civil Plus"/>
    <s v="Groceries"/>
    <s v="Omni Suppliers"/>
    <n v="7"/>
    <n v="91"/>
    <n v="4181.54"/>
    <n v="29270.78"/>
    <x v="117"/>
    <d v="2025-08-05T00:00:00"/>
    <m/>
    <s v="Mumbai Store"/>
    <s v="Civil Plus"/>
    <s v="Groceries"/>
    <s v="Omni Suppliers"/>
    <s v="Civil Plus"/>
    <s v="Groceries"/>
    <s v="Omni Suppliers"/>
    <n v="7"/>
    <n v="91"/>
    <n v="4181.54"/>
    <n v="29270.78"/>
    <s v="Low Stock"/>
    <s v="Yes"/>
    <n v="1"/>
  </r>
  <r>
    <s v="P9835"/>
    <s v="participant mini"/>
    <s v="Furniture"/>
    <s v="ABC Pvt Ltd"/>
    <n v="103"/>
    <n v="86"/>
    <n v="14217.2"/>
    <n v="1464371.6"/>
    <x v="86"/>
    <d v="2025-10-03T00:00:00"/>
    <m/>
    <s v="Delhi Warehouse"/>
    <s v="Participant Mini"/>
    <s v="Furniture"/>
    <s v="Abc Pvt Ltd"/>
    <s v="Participant Mini"/>
    <s v="Furniture"/>
    <s v="Abc Pvt Ltd"/>
    <n v="103"/>
    <n v="86"/>
    <n v="14217.2"/>
    <n v="1464371.6"/>
    <s v="In Stock"/>
    <s v="No"/>
    <n v="0"/>
  </r>
  <r>
    <s v="P3204"/>
    <s v="Seem Max"/>
    <s v="Toys"/>
    <s v="ABC Pvt Ltd"/>
    <n v="97"/>
    <n v="47"/>
    <n v="9494.35"/>
    <n v="920951.95000000007"/>
    <x v="101"/>
    <d v="2025-09-06T00:00:00"/>
    <s v="active"/>
    <s v="Delhi Warehouse"/>
    <s v="Seem Max"/>
    <s v="Toys"/>
    <s v="Abc Pvt Ltd"/>
    <s v="Seem Max"/>
    <s v="Toys"/>
    <s v="Abc Pvt Ltd"/>
    <n v="97"/>
    <n v="47"/>
    <n v="9494.35"/>
    <n v="920951.95000000007"/>
    <s v="In Stock"/>
    <s v="No"/>
    <n v="0"/>
  </r>
  <r>
    <s v="P6243"/>
    <s v="various lite"/>
    <s v="Groceries"/>
    <s v="ABC Pvt Ltd"/>
    <n v="171"/>
    <n v="23"/>
    <n v="19157.91"/>
    <n v="3276002.61"/>
    <x v="29"/>
    <d v="2025-08-24T00:00:00"/>
    <s v="discon"/>
    <s v="Pune Store"/>
    <s v="Various Lite"/>
    <s v="Groceries"/>
    <s v="Abc Pvt Ltd"/>
    <s v="Various Lite"/>
    <s v="Groceries"/>
    <s v="Abc Pvt Ltd"/>
    <n v="171"/>
    <n v="23"/>
    <n v="19157.91"/>
    <n v="3276002.61"/>
    <s v="In Stock"/>
    <s v="No"/>
    <n v="0"/>
  </r>
  <r>
    <s v="P9584"/>
    <s v="Window Pro"/>
    <s v="Furniture"/>
    <s v="ABC Pvt Ltd"/>
    <m/>
    <n v="24"/>
    <n v="10638.21"/>
    <m/>
    <x v="132"/>
    <d v="2025-09-05T00:00:00"/>
    <s v="discon"/>
    <s v="Delhi Warehouse"/>
    <s v="Window Pro"/>
    <s v="Furniture"/>
    <s v="Abc Pvt Ltd"/>
    <s v="Window Pro"/>
    <s v="Furniture"/>
    <s v="Abc Pvt Ltd"/>
    <n v="0"/>
    <n v="24"/>
    <n v="10638.21"/>
    <n v="0"/>
    <s v="Out of Stock"/>
    <s v="Yes"/>
    <n v="1"/>
  </r>
  <r>
    <s v="P7683"/>
    <s v="Certain Pro"/>
    <s v="Furniture"/>
    <s v="QuickStock"/>
    <n v="21"/>
    <n v="36"/>
    <n v="4546.3599999999997"/>
    <n v="95473.56"/>
    <x v="49"/>
    <d v="2025-09-20T00:00:00"/>
    <s v="discontinued"/>
    <s v="Mumbai Store"/>
    <s v="Certain Pro"/>
    <s v="Furniture"/>
    <s v="Quickstock"/>
    <s v="Certain Pro"/>
    <s v="Furniture"/>
    <s v="Quickstock"/>
    <n v="21"/>
    <n v="36"/>
    <n v="4546.3599999999997"/>
    <n v="95473.56"/>
    <s v="Low Stock"/>
    <s v="Yes"/>
    <n v="1"/>
  </r>
  <r>
    <s v="P8659"/>
    <s v="Similar Lite"/>
    <s v="Furniture"/>
    <s v="ABC Pvt Ltd"/>
    <n v="198"/>
    <n v="76"/>
    <n v="12467.15"/>
    <n v="2468495.7000000002"/>
    <x v="83"/>
    <d v="2025-09-01T00:00:00"/>
    <s v="Actv"/>
    <s v="Mumbai Store"/>
    <s v="Similar Lite"/>
    <s v="Furniture"/>
    <s v="Abc Pvt Ltd"/>
    <s v="Similar Lite"/>
    <s v="Furniture"/>
    <s v="Abc Pvt Ltd"/>
    <n v="198"/>
    <n v="76"/>
    <n v="12467.15"/>
    <n v="2468495.6999999997"/>
    <s v="In Stock"/>
    <s v="No"/>
    <n v="0"/>
  </r>
  <r>
    <s v="P8468"/>
    <s v="Current Pro"/>
    <s v="Furniture"/>
    <s v="Global Traders"/>
    <n v="82"/>
    <n v="30"/>
    <n v="19633.98"/>
    <n v="1609986.36"/>
    <x v="129"/>
    <d v="2025-09-30T00:00:00"/>
    <s v="Actv"/>
    <s v="Delhi Warehouse"/>
    <s v="Current Pro"/>
    <s v="Furniture"/>
    <s v="Global Traders"/>
    <s v="Current Pro"/>
    <s v="Furniture"/>
    <s v="Global Traders"/>
    <n v="82"/>
    <n v="30"/>
    <n v="19633.98"/>
    <n v="1609986.3599999999"/>
    <s v="In Stock"/>
    <s v="No"/>
    <n v="0"/>
  </r>
  <r>
    <s v="P7599"/>
    <s v="Rest Mini"/>
    <s v="Furniture"/>
    <s v="QuickStock"/>
    <n v="103"/>
    <n v="87"/>
    <n v="7793.91"/>
    <n v="802772.73"/>
    <x v="138"/>
    <d v="2025-08-14T00:00:00"/>
    <s v="active"/>
    <s v="Mumbai Store"/>
    <s v="Rest Mini"/>
    <s v="Furniture"/>
    <s v="Quickstock"/>
    <s v="Rest Mini"/>
    <s v="Furniture"/>
    <s v="Quickstock"/>
    <n v="103"/>
    <n v="87"/>
    <n v="7793.91"/>
    <n v="802772.73"/>
    <s v="In Stock"/>
    <s v="No"/>
    <n v="0"/>
  </r>
  <r>
    <s v="P4483"/>
    <s v="Listen Max"/>
    <s v="Clothing"/>
    <s v="Global Traders"/>
    <n v="64"/>
    <n v="68"/>
    <n v="18950.54"/>
    <n v="1212834.56"/>
    <x v="89"/>
    <d v="2025-08-10T00:00:00"/>
    <m/>
    <s v="Mumbai Store"/>
    <s v="Listen Max"/>
    <s v="Clothing"/>
    <s v="Global Traders"/>
    <s v="Listen Max"/>
    <s v="Clothing"/>
    <s v="Global Traders"/>
    <n v="64"/>
    <n v="68"/>
    <n v="18950.54"/>
    <n v="1212834.56"/>
    <s v="Low Stock"/>
    <s v="Yes"/>
    <n v="1"/>
  </r>
  <r>
    <s v="P1215"/>
    <s v="Reality X"/>
    <s v="Clothing"/>
    <s v="Global Traders"/>
    <n v="181"/>
    <n v="79"/>
    <n v="10799.32"/>
    <n v="1954676.92"/>
    <x v="21"/>
    <d v="2025-07-22T00:00:00"/>
    <s v="active"/>
    <s v="Ahmedabad Branch"/>
    <s v="Reality X"/>
    <s v="Clothing"/>
    <s v="Global Traders"/>
    <s v="Reality X"/>
    <s v="Clothing"/>
    <s v="Global Traders"/>
    <n v="181"/>
    <n v="79"/>
    <n v="10799.32"/>
    <n v="1954676.92"/>
    <s v="In Stock"/>
    <s v="No"/>
    <n v="0"/>
  </r>
  <r>
    <s v="P9350"/>
    <s v="History X"/>
    <s v="Clothing"/>
    <s v="QuickStock"/>
    <n v="173"/>
    <n v="45"/>
    <n v="2988.7"/>
    <n v="517045.1"/>
    <x v="171"/>
    <d v="2025-08-01T00:00:00"/>
    <s v="discon"/>
    <s v="Mumbai Store"/>
    <s v="History X"/>
    <s v="Clothing"/>
    <s v="Quickstock"/>
    <s v="History X"/>
    <s v="Clothing"/>
    <s v="Quickstock"/>
    <n v="173"/>
    <n v="45"/>
    <n v="2988.7"/>
    <n v="517045.1"/>
    <s v="In Stock"/>
    <s v="No"/>
    <n v="0"/>
  </r>
  <r>
    <s v="P8763"/>
    <s v="Will Mini"/>
    <s v="Groceries"/>
    <s v="Omni Suppliers"/>
    <n v="51"/>
    <n v="94"/>
    <n v="939.05"/>
    <n v="47891.55"/>
    <x v="62"/>
    <d v="2025-08-11T00:00:00"/>
    <s v="Inactive"/>
    <s v="Ahmedabad Branch"/>
    <s v="Will Mini"/>
    <s v="Groceries"/>
    <s v="Omni Suppliers"/>
    <s v="Will Mini"/>
    <s v="Groceries"/>
    <s v="Omni Suppliers"/>
    <n v="51"/>
    <n v="94"/>
    <n v="939.05"/>
    <n v="47891.549999999996"/>
    <s v="Low Stock"/>
    <s v="Yes"/>
    <n v="1"/>
  </r>
  <r>
    <s v="P2696"/>
    <s v="Year Lite"/>
    <s v="Clothing"/>
    <s v="ABC Pvt Ltd"/>
    <n v="177"/>
    <n v="57"/>
    <n v="10616.71"/>
    <n v="1879157.67"/>
    <x v="6"/>
    <d v="2025-08-26T00:00:00"/>
    <s v="discontinued"/>
    <s v="Online"/>
    <s v="Year Lite"/>
    <s v="Clothing"/>
    <s v="Abc Pvt Ltd"/>
    <s v="Year Lite"/>
    <s v="Clothing"/>
    <s v="Abc Pvt Ltd"/>
    <n v="177"/>
    <n v="57"/>
    <n v="10616.71"/>
    <n v="1879157.67"/>
    <s v="In Stock"/>
    <s v="No"/>
    <n v="0"/>
  </r>
  <r>
    <s v="P3783"/>
    <s v="Hand Mini"/>
    <s v="Furniture"/>
    <s v="Global Traders"/>
    <n v="60"/>
    <n v="40"/>
    <n v="19248.09"/>
    <n v="1154885.3999999999"/>
    <x v="102"/>
    <d v="2025-09-12T00:00:00"/>
    <s v="discontinued"/>
    <s v="Online"/>
    <s v="Hand Mini"/>
    <s v="Furniture"/>
    <s v="Global Traders"/>
    <s v="Hand Mini"/>
    <s v="Furniture"/>
    <s v="Global Traders"/>
    <n v="60"/>
    <n v="40"/>
    <n v="19248.09"/>
    <n v="1154885.3999999999"/>
    <s v="In Stock"/>
    <s v="No"/>
    <n v="0"/>
  </r>
  <r>
    <s v="P8557"/>
    <s v="Candidate Mini"/>
    <s v="Electronics"/>
    <s v="Omni Suppliers"/>
    <n v="37"/>
    <n v="81"/>
    <n v="16148.96"/>
    <n v="597511.52"/>
    <x v="39"/>
    <d v="2025-07-30T00:00:00"/>
    <s v="discontinued"/>
    <s v="Mumbai Store"/>
    <s v="Candidate Mini"/>
    <s v="Electronics"/>
    <s v="Omni Suppliers"/>
    <s v="Candidate Mini"/>
    <s v="Electronics"/>
    <s v="Omni Suppliers"/>
    <n v="37"/>
    <n v="81"/>
    <n v="16148.96"/>
    <n v="597511.52"/>
    <s v="Low Stock"/>
    <s v="Yes"/>
    <n v="1"/>
  </r>
  <r>
    <s v="P2757"/>
    <s v="recognize lite"/>
    <s v="Toys"/>
    <s v="Global Traders"/>
    <n v="2"/>
    <n v="25"/>
    <n v="8938.56"/>
    <n v="17877.12"/>
    <x v="87"/>
    <d v="2025-08-17T00:00:00"/>
    <m/>
    <s v="Online"/>
    <s v="Recognize Lite"/>
    <s v="Toys"/>
    <s v="Global Traders"/>
    <s v="Recognize Lite"/>
    <s v="Toys"/>
    <s v="Global Traders"/>
    <n v="2"/>
    <n v="25"/>
    <n v="8938.56"/>
    <n v="17877.12"/>
    <s v="Low Stock"/>
    <s v="Yes"/>
    <n v="1"/>
  </r>
  <r>
    <s v="P1492"/>
    <s v="Girl Mini"/>
    <s v="Furniture"/>
    <s v="ABC Pvt Ltd"/>
    <n v="107"/>
    <n v="52"/>
    <n v="2783.13"/>
    <n v="297794.90999999997"/>
    <x v="23"/>
    <d v="2025-08-03T00:00:00"/>
    <s v="discontinued"/>
    <s v="Mumbai Store"/>
    <s v="Girl Mini"/>
    <s v="Furniture"/>
    <s v="Abc Pvt Ltd"/>
    <s v="Girl Mini"/>
    <s v="Furniture"/>
    <s v="Abc Pvt Ltd"/>
    <n v="107"/>
    <n v="52"/>
    <n v="2783.13"/>
    <n v="297794.91000000003"/>
    <s v="In Stock"/>
    <s v="No"/>
    <n v="0"/>
  </r>
  <r>
    <s v="P7474"/>
    <s v="Put Lite"/>
    <s v="Furniture"/>
    <s v="Omni Suppliers"/>
    <n v="76"/>
    <n v="69"/>
    <n v="17083.009999999998"/>
    <n v="1298308.76"/>
    <x v="58"/>
    <d v="2025-09-14T00:00:00"/>
    <s v="Actv"/>
    <s v="Ahmedabad Branch"/>
    <s v="Put Lite"/>
    <s v="Furniture"/>
    <s v="Omni Suppliers"/>
    <s v="Put Lite"/>
    <s v="Furniture"/>
    <s v="Omni Suppliers"/>
    <n v="76"/>
    <n v="69"/>
    <n v="17083.009999999998"/>
    <n v="1298308.7599999998"/>
    <s v="In Stock"/>
    <s v="No"/>
    <n v="0"/>
  </r>
  <r>
    <s v="P3743"/>
    <s v="Fight Max"/>
    <s v="Clothing"/>
    <s v="RetailMart Inc"/>
    <n v="63"/>
    <n v="78"/>
    <n v="19623.82"/>
    <n v="1236300.6599999999"/>
    <x v="22"/>
    <d v="2025-08-21T00:00:00"/>
    <s v="discon"/>
    <s v="Delhi Warehouse"/>
    <s v="Fight Max"/>
    <s v="Clothing"/>
    <s v="Retailmart Inc"/>
    <s v="Fight Max"/>
    <s v="Clothing"/>
    <s v="Retailmart Inc"/>
    <n v="63"/>
    <n v="78"/>
    <n v="19623.82"/>
    <n v="1236300.6599999999"/>
    <s v="Low Stock"/>
    <s v="Yes"/>
    <n v="1"/>
  </r>
  <r>
    <s v="P8160"/>
    <s v="Recent X"/>
    <s v="Electronics"/>
    <s v="RetailMart Inc"/>
    <n v="75"/>
    <n v="30"/>
    <n v="9206.32"/>
    <n v="690474"/>
    <x v="9"/>
    <d v="2025-08-13T00:00:00"/>
    <s v="discon"/>
    <s v="Mumbai Store"/>
    <s v="Recent X"/>
    <s v="Electronics"/>
    <s v="Retailmart Inc"/>
    <s v="Recent X"/>
    <s v="Electronics"/>
    <s v="Retailmart Inc"/>
    <n v="75"/>
    <n v="30"/>
    <n v="9206.32"/>
    <n v="690474"/>
    <s v="In Stock"/>
    <s v="No"/>
    <n v="0"/>
  </r>
  <r>
    <s v="P8186"/>
    <s v="Card Plus"/>
    <s v="Furniture"/>
    <s v="Omni Suppliers"/>
    <n v="54"/>
    <n v="45"/>
    <n v="333.09"/>
    <n v="17986.86"/>
    <x v="146"/>
    <d v="2025-08-08T00:00:00"/>
    <s v="active"/>
    <s v="Mumbai Store"/>
    <s v="Card Plus"/>
    <s v="Furniture"/>
    <s v="Omni Suppliers"/>
    <s v="Card Plus"/>
    <s v="Furniture"/>
    <s v="Omni Suppliers"/>
    <n v="54"/>
    <n v="45"/>
    <n v="333.09"/>
    <n v="17986.859999999997"/>
    <s v="In Stock"/>
    <s v="No"/>
    <n v="0"/>
  </r>
  <r>
    <s v="P1619"/>
    <s v="Pull Plus"/>
    <s v="Furniture"/>
    <s v="QuickStock"/>
    <n v="114"/>
    <n v="48"/>
    <n v="18162.580000000002"/>
    <n v="2070534.12"/>
    <x v="106"/>
    <d v="2025-10-11T00:00:00"/>
    <s v="Inactive"/>
    <s v="Delhi Warehouse"/>
    <s v="Pull Plus"/>
    <s v="Furniture"/>
    <s v="Quickstock"/>
    <s v="Pull Plus"/>
    <s v="Furniture"/>
    <s v="Quickstock"/>
    <n v="114"/>
    <n v="48"/>
    <n v="18162.580000000002"/>
    <n v="2070534.12"/>
    <s v="In Stock"/>
    <s v="No"/>
    <n v="0"/>
  </r>
  <r>
    <s v="P2296"/>
    <s v="Close Lite"/>
    <s v="Toys"/>
    <s v="QuickStock"/>
    <n v="106"/>
    <n v="62"/>
    <n v="10453.120000000001"/>
    <n v="1108030.72"/>
    <x v="144"/>
    <d v="2025-08-29T00:00:00"/>
    <s v="Actv"/>
    <s v="Delhi Warehouse"/>
    <s v="Close Lite"/>
    <s v="Toys"/>
    <s v="Quickstock"/>
    <s v="Close Lite"/>
    <s v="Toys"/>
    <s v="Quickstock"/>
    <n v="106"/>
    <n v="62"/>
    <n v="10453.120000000001"/>
    <n v="1108030.72"/>
    <s v="In Stock"/>
    <s v="No"/>
    <n v="0"/>
  </r>
  <r>
    <s v="P7593"/>
    <s v="Him Mini"/>
    <s v="Toys"/>
    <s v="Omni Suppliers"/>
    <n v="161"/>
    <n v="27"/>
    <n v="3275.35"/>
    <n v="527331.35"/>
    <x v="33"/>
    <d v="2025-09-10T00:00:00"/>
    <s v="Inactive"/>
    <s v="Ahmedabad Branch"/>
    <s v="Him Mini"/>
    <s v="Toys"/>
    <s v="Omni Suppliers"/>
    <s v="Him Mini"/>
    <s v="Toys"/>
    <s v="Omni Suppliers"/>
    <n v="161"/>
    <n v="27"/>
    <n v="3275.35"/>
    <n v="527331.35"/>
    <s v="In Stock"/>
    <s v="No"/>
    <n v="0"/>
  </r>
  <r>
    <s v="P9199"/>
    <s v="Community X"/>
    <s v="Groceries"/>
    <m/>
    <n v="95"/>
    <n v="84"/>
    <n v="9191.7800000000007"/>
    <n v="873219.10000000009"/>
    <x v="46"/>
    <d v="2025-09-04T00:00:00"/>
    <s v="Actv"/>
    <s v="Online"/>
    <s v="Community X"/>
    <s v="Groceries"/>
    <s v=""/>
    <s v="Community X"/>
    <s v="Groceries"/>
    <s v="Others"/>
    <n v="95"/>
    <n v="84"/>
    <n v="9191.7800000000007"/>
    <n v="873219.10000000009"/>
    <s v="In Stock"/>
    <s v="No"/>
    <n v="0"/>
  </r>
  <r>
    <s v="P4667"/>
    <s v="Team Max"/>
    <s v="Groceries"/>
    <s v="Omni Suppliers"/>
    <n v="87"/>
    <n v="63"/>
    <n v="291.45999999999998"/>
    <n v="25357.02"/>
    <x v="73"/>
    <d v="2025-09-17T00:00:00"/>
    <s v="active"/>
    <s v="Pune Store"/>
    <s v="Team Max"/>
    <s v="Groceries"/>
    <s v="Omni Suppliers"/>
    <s v="Team Max"/>
    <s v="Groceries"/>
    <s v="Omni Suppliers"/>
    <n v="87"/>
    <n v="63"/>
    <n v="291.45999999999998"/>
    <n v="25357.019999999997"/>
    <s v="In Stock"/>
    <s v="No"/>
    <n v="0"/>
  </r>
  <r>
    <s v="P7217"/>
    <s v="Budget Lite"/>
    <s v="Clothing"/>
    <m/>
    <n v="35"/>
    <n v="47"/>
    <n v="4612.1000000000004"/>
    <n v="161423.5"/>
    <x v="33"/>
    <d v="2025-08-16T00:00:00"/>
    <m/>
    <s v="Mumbai Store"/>
    <s v="Budget Lite"/>
    <s v="Clothing"/>
    <s v=""/>
    <s v="Budget Lite"/>
    <s v="Clothing"/>
    <s v="Others"/>
    <n v="35"/>
    <n v="47"/>
    <n v="4612.1000000000004"/>
    <n v="161423.5"/>
    <s v="Low Stock"/>
    <s v="Yes"/>
    <n v="1"/>
  </r>
  <r>
    <s v="P9148"/>
    <s v="live pro"/>
    <s v="Toys"/>
    <s v="ABC Pvt Ltd"/>
    <n v="169"/>
    <n v="85"/>
    <n v="10317.94"/>
    <n v="1743731.86"/>
    <x v="149"/>
    <d v="2025-09-17T00:00:00"/>
    <s v="active"/>
    <s v="Online"/>
    <s v="Live Pro"/>
    <s v="Toys"/>
    <s v="Abc Pvt Ltd"/>
    <s v="Live Pro"/>
    <s v="Toys"/>
    <s v="Abc Pvt Ltd"/>
    <n v="169"/>
    <n v="85"/>
    <n v="10317.94"/>
    <n v="1743731.86"/>
    <s v="In Stock"/>
    <s v="No"/>
    <n v="0"/>
  </r>
  <r>
    <s v="P6722"/>
    <s v="Both X"/>
    <s v="Furniture"/>
    <s v="RetailMart Inc"/>
    <n v="21"/>
    <n v="46"/>
    <n v="631.94000000000005"/>
    <n v="13270.74"/>
    <x v="75"/>
    <d v="2025-09-06T00:00:00"/>
    <s v="discontinued"/>
    <s v="Ahmedabad Branch"/>
    <s v="Both X"/>
    <s v="Furniture"/>
    <s v="Retailmart Inc"/>
    <s v="Both X"/>
    <s v="Furniture"/>
    <s v="Retailmart Inc"/>
    <n v="21"/>
    <n v="46"/>
    <n v="631.94000000000005"/>
    <n v="13270.740000000002"/>
    <s v="Low Stock"/>
    <s v="Yes"/>
    <n v="1"/>
  </r>
  <r>
    <s v="P8618"/>
    <s v="Me Lite"/>
    <s v="Clothing"/>
    <s v="QuickStock"/>
    <n v="107"/>
    <n v="32"/>
    <n v="58.83"/>
    <n v="6294.8099999999986"/>
    <x v="54"/>
    <d v="2025-08-19T00:00:00"/>
    <s v="discon"/>
    <s v="Mumbai Store"/>
    <s v="Me Lite"/>
    <s v="Clothing"/>
    <s v="Quickstock"/>
    <s v="Me Lite"/>
    <s v="Clothing"/>
    <s v="Quickstock"/>
    <n v="107"/>
    <n v="32"/>
    <n v="58.83"/>
    <n v="6294.8099999999995"/>
    <s v="In Stock"/>
    <s v="No"/>
    <n v="0"/>
  </r>
  <r>
    <s v="P3787"/>
    <s v="Thought Mini"/>
    <s v="Groceries"/>
    <s v="Omni Suppliers"/>
    <n v="8"/>
    <n v="73"/>
    <n v="7986.84"/>
    <n v="63894.720000000001"/>
    <x v="10"/>
    <d v="2025-10-06T00:00:00"/>
    <m/>
    <s v="Mumbai Store"/>
    <s v="Thought Mini"/>
    <s v="Groceries"/>
    <s v="Omni Suppliers"/>
    <s v="Thought Mini"/>
    <s v="Groceries"/>
    <s v="Omni Suppliers"/>
    <n v="8"/>
    <n v="73"/>
    <n v="7986.84"/>
    <n v="63894.720000000001"/>
    <s v="Low Stock"/>
    <s v="Yes"/>
    <n v="1"/>
  </r>
  <r>
    <s v="P9858"/>
    <s v="Training Lite"/>
    <s v="Clothing"/>
    <s v="RetailMart Inc"/>
    <n v="33"/>
    <n v="20"/>
    <n v="945.98"/>
    <n v="31217.34"/>
    <x v="175"/>
    <d v="2025-07-29T00:00:00"/>
    <s v="active"/>
    <s v="Ahmedabad Branch"/>
    <s v="Training Lite"/>
    <s v="Clothing"/>
    <s v="Retailmart Inc"/>
    <s v="Training Lite"/>
    <s v="Clothing"/>
    <s v="Retailmart Inc"/>
    <n v="33"/>
    <n v="20"/>
    <n v="945.98"/>
    <n v="31217.34"/>
    <s v="In Stock"/>
    <s v="No"/>
    <n v="0"/>
  </r>
  <r>
    <s v="P5422"/>
    <s v="Enter Plus"/>
    <s v="Toys"/>
    <s v="Global Traders"/>
    <n v="66"/>
    <m/>
    <n v="15097.59"/>
    <n v="996440.94000000006"/>
    <x v="181"/>
    <d v="2025-09-01T00:00:00"/>
    <s v="active"/>
    <s v="Delhi Warehouse"/>
    <s v="Enter Plus"/>
    <s v="Toys"/>
    <s v="Global Traders"/>
    <s v="Enter Plus"/>
    <s v="Toys"/>
    <s v="Global Traders"/>
    <n v="66"/>
    <n v="0"/>
    <n v="15097.59"/>
    <n v="996440.94000000006"/>
    <s v="In Stock"/>
    <s v="No"/>
    <n v="0"/>
  </r>
  <r>
    <s v="P8778"/>
    <s v="Establish Plus"/>
    <s v="Furniture"/>
    <s v="RetailMart Inc"/>
    <n v="112"/>
    <n v="97"/>
    <n v="12459.69"/>
    <n v="1395485.28"/>
    <x v="120"/>
    <d v="2025-07-23T00:00:00"/>
    <s v="Actv"/>
    <s v="Mumbai Store"/>
    <s v="Establish Plus"/>
    <s v="Furniture"/>
    <s v="Retailmart Inc"/>
    <s v="Establish Plus"/>
    <s v="Furniture"/>
    <s v="Retailmart Inc"/>
    <n v="112"/>
    <n v="97"/>
    <n v="12459.69"/>
    <n v="1395485.28"/>
    <s v="In Stock"/>
    <s v="No"/>
    <n v="0"/>
  </r>
  <r>
    <s v="P9307"/>
    <s v="war x"/>
    <s v="Furniture"/>
    <s v="RetailMart Inc"/>
    <n v="92"/>
    <n v="72"/>
    <n v="7203.64"/>
    <n v="662734.88"/>
    <x v="68"/>
    <d v="2025-08-17T00:00:00"/>
    <s v="discon"/>
    <s v="Delhi Warehouse"/>
    <s v="War X"/>
    <s v="Furniture"/>
    <s v="Retailmart Inc"/>
    <s v="War X"/>
    <s v="Furniture"/>
    <s v="Retailmart Inc"/>
    <n v="92"/>
    <n v="72"/>
    <n v="7203.64"/>
    <n v="662734.88"/>
    <s v="In Stock"/>
    <s v="No"/>
    <n v="0"/>
  </r>
  <r>
    <s v="P4008"/>
    <s v="Record Lite"/>
    <s v="Groceries"/>
    <s v="Global Traders"/>
    <n v="113"/>
    <n v="20"/>
    <n v="3872.28"/>
    <n v="437567.64"/>
    <x v="39"/>
    <d v="2025-08-27T00:00:00"/>
    <s v="Actv"/>
    <s v="Ahmedabad Branch"/>
    <s v="Record Lite"/>
    <s v="Groceries"/>
    <s v="Global Traders"/>
    <s v="Record Lite"/>
    <s v="Groceries"/>
    <s v="Global Traders"/>
    <n v="113"/>
    <n v="20"/>
    <n v="3872.28"/>
    <n v="437567.64"/>
    <s v="In Stock"/>
    <s v="No"/>
    <n v="0"/>
  </r>
  <r>
    <s v="P5200"/>
    <s v="Group Plus"/>
    <s v="Toys"/>
    <s v="RetailMart Inc"/>
    <n v="132"/>
    <n v="84"/>
    <n v="3545.67"/>
    <n v="468028.44"/>
    <x v="29"/>
    <d v="2025-10-08T00:00:00"/>
    <s v="Actv"/>
    <s v="Pune Store"/>
    <s v="Group Plus"/>
    <s v="Toys"/>
    <s v="Retailmart Inc"/>
    <s v="Group Plus"/>
    <s v="Toys"/>
    <s v="Retailmart Inc"/>
    <n v="132"/>
    <n v="84"/>
    <n v="3545.67"/>
    <n v="468028.44"/>
    <s v="In Stock"/>
    <s v="No"/>
    <n v="0"/>
  </r>
  <r>
    <s v="P2772"/>
    <s v="Law Mini"/>
    <s v="Furniture"/>
    <s v="ABC Pvt Ltd"/>
    <n v="168"/>
    <m/>
    <n v="11653.36"/>
    <n v="1957764.48"/>
    <x v="86"/>
    <d v="2025-08-05T00:00:00"/>
    <s v="discontinued"/>
    <s v="Pune Store"/>
    <s v="Law Mini"/>
    <s v="Furniture"/>
    <s v="Abc Pvt Ltd"/>
    <s v="Law Mini"/>
    <s v="Furniture"/>
    <s v="Abc Pvt Ltd"/>
    <n v="168"/>
    <n v="0"/>
    <n v="11653.36"/>
    <n v="1957764.48"/>
    <s v="In Stock"/>
    <s v="No"/>
    <n v="0"/>
  </r>
  <r>
    <s v="P3871"/>
    <s v="Against Lite"/>
    <s v="Groceries"/>
    <s v="Omni Suppliers"/>
    <n v="178"/>
    <n v="40"/>
    <n v="10358.129999999999"/>
    <n v="1843747.14"/>
    <x v="81"/>
    <d v="2025-09-15T00:00:00"/>
    <s v="discontinued"/>
    <s v="Ahmedabad Branch"/>
    <s v="Against Lite"/>
    <s v="Groceries"/>
    <s v="Omni Suppliers"/>
    <s v="Against Lite"/>
    <s v="Groceries"/>
    <s v="Omni Suppliers"/>
    <n v="178"/>
    <n v="40"/>
    <n v="10358.129999999999"/>
    <n v="1843747.14"/>
    <s v="In Stock"/>
    <s v="No"/>
    <n v="0"/>
  </r>
  <r>
    <s v="P2132"/>
    <s v="Pass Pro"/>
    <s v="Groceries"/>
    <s v="Omni Suppliers"/>
    <n v="187"/>
    <n v="90"/>
    <n v="17887.18"/>
    <n v="3344902.66"/>
    <x v="19"/>
    <d v="2025-09-24T00:00:00"/>
    <s v="active"/>
    <s v="Mumbai Store"/>
    <s v="Pass Pro"/>
    <s v="Groceries"/>
    <s v="Omni Suppliers"/>
    <s v="Pass Pro"/>
    <s v="Groceries"/>
    <s v="Omni Suppliers"/>
    <n v="187"/>
    <n v="90"/>
    <n v="17887.18"/>
    <n v="3344902.66"/>
    <s v="In Stock"/>
    <s v="No"/>
    <n v="0"/>
  </r>
  <r>
    <s v="P7297"/>
    <s v="Worry Lite"/>
    <s v="Clothing"/>
    <s v="QuickStock"/>
    <n v="39"/>
    <n v="24"/>
    <n v="8417.99"/>
    <n v="328301.61"/>
    <x v="181"/>
    <d v="2025-09-21T00:00:00"/>
    <s v="Actv"/>
    <s v="Ahmedabad Branch"/>
    <s v="Worry Lite"/>
    <s v="Clothing"/>
    <s v="Quickstock"/>
    <s v="Worry Lite"/>
    <s v="Clothing"/>
    <s v="Quickstock"/>
    <n v="39"/>
    <n v="24"/>
    <n v="8417.99"/>
    <n v="328301.61"/>
    <s v="In Stock"/>
    <s v="No"/>
    <n v="0"/>
  </r>
  <r>
    <s v="P3179"/>
    <s v="Instead Plus"/>
    <s v="Furniture"/>
    <s v="RetailMart Inc"/>
    <n v="22"/>
    <n v="34"/>
    <n v="10912.89"/>
    <n v="240083.58"/>
    <x v="171"/>
    <d v="2025-08-29T00:00:00"/>
    <m/>
    <s v="Pune Store"/>
    <s v="Instead Plus"/>
    <s v="Furniture"/>
    <s v="Retailmart Inc"/>
    <s v="Instead Plus"/>
    <s v="Furniture"/>
    <s v="Retailmart Inc"/>
    <n v="22"/>
    <n v="34"/>
    <n v="10912.89"/>
    <n v="240083.58"/>
    <s v="Low Stock"/>
    <s v="Yes"/>
    <n v="1"/>
  </r>
  <r>
    <s v="P4180"/>
    <s v="Establish Mini"/>
    <s v="Toys"/>
    <s v="ABC Pvt Ltd"/>
    <n v="135"/>
    <n v="60"/>
    <n v="5949.11"/>
    <n v="803129.85"/>
    <x v="58"/>
    <d v="2025-09-15T00:00:00"/>
    <s v="active"/>
    <s v="Mumbai Store"/>
    <s v="Establish Mini"/>
    <s v="Toys"/>
    <s v="Abc Pvt Ltd"/>
    <s v="Establish Mini"/>
    <s v="Toys"/>
    <s v="Abc Pvt Ltd"/>
    <n v="135"/>
    <n v="60"/>
    <n v="5949.11"/>
    <n v="803129.85"/>
    <s v="In Stock"/>
    <s v="No"/>
    <n v="0"/>
  </r>
  <r>
    <s v="P1614"/>
    <s v="less mini"/>
    <s v="Electronics"/>
    <s v="QuickStock"/>
    <n v="45"/>
    <n v="47"/>
    <n v="12739.05"/>
    <n v="573257.25"/>
    <x v="107"/>
    <d v="2025-08-08T00:00:00"/>
    <s v="discontinued"/>
    <s v="Ahmedabad Branch"/>
    <s v="Less Mini"/>
    <s v="Electronics"/>
    <s v="Quickstock"/>
    <s v="Less Mini"/>
    <s v="Electronics"/>
    <s v="Quickstock"/>
    <n v="45"/>
    <n v="47"/>
    <n v="12739.05"/>
    <n v="573257.25"/>
    <s v="Low Stock"/>
    <s v="Yes"/>
    <n v="1"/>
  </r>
  <r>
    <s v="P5570"/>
    <s v="Value Lite"/>
    <s v="Furniture"/>
    <s v="RetailMart Inc"/>
    <n v="67"/>
    <n v="34"/>
    <n v="17595.96"/>
    <n v="1178929.32"/>
    <x v="5"/>
    <d v="2025-08-20T00:00:00"/>
    <s v="discon"/>
    <s v="Pune Store"/>
    <s v="Value Lite"/>
    <s v="Furniture"/>
    <s v="Retailmart Inc"/>
    <s v="Value Lite"/>
    <s v="Furniture"/>
    <s v="Retailmart Inc"/>
    <n v="67"/>
    <n v="34"/>
    <n v="17595.96"/>
    <n v="1178929.3199999998"/>
    <s v="In Stock"/>
    <s v="No"/>
    <n v="0"/>
  </r>
  <r>
    <s v="P4607"/>
    <s v="Total X"/>
    <s v="Clothing"/>
    <s v="Omni Suppliers"/>
    <n v="23"/>
    <n v="23"/>
    <n v="3074.32"/>
    <n v="70709.36"/>
    <x v="44"/>
    <d v="2025-08-02T00:00:00"/>
    <s v="discon"/>
    <s v="Ahmedabad Branch"/>
    <s v="Total X"/>
    <s v="Clothing"/>
    <s v="Omni Suppliers"/>
    <s v="Total X"/>
    <s v="Clothing"/>
    <s v="Omni Suppliers"/>
    <n v="23"/>
    <n v="23"/>
    <n v="3074.32"/>
    <n v="70709.36"/>
    <s v="Low Stock"/>
    <s v="No"/>
    <n v="1"/>
  </r>
  <r>
    <s v="P9120"/>
    <s v="her x"/>
    <s v="Toys"/>
    <s v="ABC Pvt Ltd"/>
    <n v="176"/>
    <n v="72"/>
    <n v="5685.32"/>
    <n v="1000616.32"/>
    <x v="25"/>
    <d v="2025-07-20T00:00:00"/>
    <s v="Inactive"/>
    <s v="Ahmedabad Branch"/>
    <s v="Her X"/>
    <s v="Toys"/>
    <s v="Abc Pvt Ltd"/>
    <s v="Her X"/>
    <s v="Toys"/>
    <s v="Abc Pvt Ltd"/>
    <n v="176"/>
    <n v="72"/>
    <n v="5685.32"/>
    <n v="1000616.32"/>
    <s v="In Stock"/>
    <s v="No"/>
    <n v="0"/>
  </r>
  <r>
    <s v="P1278"/>
    <s v="suffer lite"/>
    <s v="Electronics"/>
    <s v="QuickStock"/>
    <n v="108"/>
    <n v="88"/>
    <n v="7866.89"/>
    <n v="849624.12"/>
    <x v="122"/>
    <d v="2025-08-28T00:00:00"/>
    <s v="discontinued"/>
    <s v="Mumbai Store"/>
    <s v="Suffer Lite"/>
    <s v="Electronics"/>
    <s v="Quickstock"/>
    <s v="Suffer Lite"/>
    <s v="Electronics"/>
    <s v="Quickstock"/>
    <n v="108"/>
    <n v="88"/>
    <n v="7866.89"/>
    <n v="849624.12"/>
    <s v="In Stock"/>
    <s v="No"/>
    <n v="0"/>
  </r>
  <r>
    <s v="P5276"/>
    <s v="Material Plus"/>
    <s v="Toys"/>
    <s v="RetailMart Inc"/>
    <n v="61"/>
    <n v="60"/>
    <n v="50.23"/>
    <n v="3064.03"/>
    <x v="90"/>
    <d v="2025-09-22T00:00:00"/>
    <s v="active"/>
    <s v="Delhi Warehouse"/>
    <s v="Material Plus"/>
    <s v="Toys"/>
    <s v="Retailmart Inc"/>
    <s v="Material Plus"/>
    <s v="Toys"/>
    <s v="Retailmart Inc"/>
    <n v="61"/>
    <n v="60"/>
    <n v="50.23"/>
    <n v="3064.0299999999997"/>
    <s v="In Stock"/>
    <s v="No"/>
    <n v="0"/>
  </r>
  <r>
    <s v="P4832"/>
    <s v="Responsibility Pro"/>
    <s v="Clothing"/>
    <s v="QuickStock"/>
    <n v="187"/>
    <m/>
    <n v="7275.42"/>
    <n v="1360503.54"/>
    <x v="26"/>
    <d v="2025-09-11T00:00:00"/>
    <s v="Inactive"/>
    <s v="Ahmedabad Branch"/>
    <s v="Responsibility Pro"/>
    <s v="Clothing"/>
    <s v="Quickstock"/>
    <s v="Responsibility Pro"/>
    <s v="Clothing"/>
    <s v="Quickstock"/>
    <n v="187"/>
    <n v="0"/>
    <n v="7275.42"/>
    <n v="1360503.54"/>
    <s v="In Stock"/>
    <s v="No"/>
    <n v="0"/>
  </r>
  <r>
    <s v="P7534"/>
    <s v="Education X"/>
    <s v="Clothing"/>
    <s v="Global Traders"/>
    <n v="102"/>
    <n v="57"/>
    <n v="251.31"/>
    <n v="25633.62"/>
    <x v="3"/>
    <d v="2025-08-30T00:00:00"/>
    <s v="discontinued"/>
    <s v="Delhi Warehouse"/>
    <s v="Education X"/>
    <s v="Clothing"/>
    <s v="Global Traders"/>
    <s v="Education X"/>
    <s v="Clothing"/>
    <s v="Global Traders"/>
    <n v="102"/>
    <n v="57"/>
    <n v="251.31"/>
    <n v="25633.62"/>
    <s v="In Stock"/>
    <s v="No"/>
    <n v="0"/>
  </r>
  <r>
    <s v="P5307"/>
    <s v="wonder max"/>
    <s v="Groceries"/>
    <s v="RetailMart Inc"/>
    <n v="2"/>
    <n v="70"/>
    <n v="1085.42"/>
    <n v="2170.84"/>
    <x v="73"/>
    <d v="2025-09-05T00:00:00"/>
    <m/>
    <s v="Online"/>
    <s v="Wonder Max"/>
    <s v="Groceries"/>
    <s v="Retailmart Inc"/>
    <s v="Wonder Max"/>
    <s v="Groceries"/>
    <s v="Retailmart Inc"/>
    <n v="2"/>
    <n v="70"/>
    <n v="1085.42"/>
    <n v="2170.84"/>
    <s v="Low Stock"/>
    <s v="Yes"/>
    <n v="1"/>
  </r>
  <r>
    <s v="P4109"/>
    <s v="Through Max"/>
    <s v="Electronics"/>
    <s v="Global Traders"/>
    <n v="163"/>
    <n v="60"/>
    <n v="16976.09"/>
    <n v="2767102.67"/>
    <x v="145"/>
    <d v="2025-08-21T00:00:00"/>
    <s v="active"/>
    <s v="Online"/>
    <s v="Through Max"/>
    <s v="Electronics"/>
    <s v="Global Traders"/>
    <s v="Through Max"/>
    <s v="Electronics"/>
    <s v="Global Traders"/>
    <n v="163"/>
    <n v="60"/>
    <n v="16976.09"/>
    <n v="2767102.67"/>
    <s v="In Stock"/>
    <s v="No"/>
    <n v="0"/>
  </r>
  <r>
    <s v="P2849"/>
    <s v="Hear Pro"/>
    <s v="Electronics"/>
    <s v="QuickStock"/>
    <n v="49"/>
    <n v="49"/>
    <n v="6539.64"/>
    <n v="320442.36"/>
    <x v="128"/>
    <d v="2025-08-25T00:00:00"/>
    <s v="Inactive"/>
    <s v="Online"/>
    <s v="Hear Pro"/>
    <s v="Electronics"/>
    <s v="Quickstock"/>
    <s v="Hear Pro"/>
    <s v="Electronics"/>
    <s v="Quickstock"/>
    <n v="49"/>
    <n v="49"/>
    <n v="6539.64"/>
    <n v="320442.36000000004"/>
    <s v="Low Stock"/>
    <s v="No"/>
    <n v="1"/>
  </r>
  <r>
    <s v="P7680"/>
    <s v="Current Plus"/>
    <s v="Clothing"/>
    <s v="Omni Suppliers"/>
    <n v="111"/>
    <n v="46"/>
    <n v="5465.2"/>
    <n v="606637.19999999995"/>
    <x v="38"/>
    <d v="2025-09-11T00:00:00"/>
    <m/>
    <s v="Ahmedabad Branch"/>
    <s v="Current Plus"/>
    <s v="Clothing"/>
    <s v="Omni Suppliers"/>
    <s v="Current Plus"/>
    <s v="Clothing"/>
    <s v="Omni Suppliers"/>
    <n v="111"/>
    <n v="46"/>
    <n v="5465.2"/>
    <n v="606637.19999999995"/>
    <s v="In Stock"/>
    <s v="No"/>
    <n v="0"/>
  </r>
  <r>
    <s v="P8352"/>
    <s v="And X"/>
    <s v="Toys"/>
    <s v="ABC Pvt Ltd"/>
    <n v="125"/>
    <n v="66"/>
    <n v="16143.54"/>
    <n v="2017942.5"/>
    <x v="180"/>
    <d v="2025-07-31T00:00:00"/>
    <s v="Actv"/>
    <s v="Delhi Warehouse"/>
    <s v="And X"/>
    <s v="Toys"/>
    <s v="Abc Pvt Ltd"/>
    <s v="And X"/>
    <s v="Toys"/>
    <s v="Abc Pvt Ltd"/>
    <n v="125"/>
    <n v="66"/>
    <n v="16143.54"/>
    <n v="2017942.5"/>
    <s v="In Stock"/>
    <s v="No"/>
    <n v="0"/>
  </r>
  <r>
    <s v="P6141"/>
    <s v="Hotel Max"/>
    <s v="Toys"/>
    <s v="QuickStock"/>
    <n v="53"/>
    <n v="40"/>
    <n v="3034.55"/>
    <n v="160831.15"/>
    <x v="115"/>
    <d v="2025-09-26T00:00:00"/>
    <s v="active"/>
    <s v="Pune Store"/>
    <s v="Hotel Max"/>
    <s v="Toys"/>
    <s v="Quickstock"/>
    <s v="Hotel Max"/>
    <s v="Toys"/>
    <s v="Quickstock"/>
    <n v="53"/>
    <n v="40"/>
    <n v="3034.55"/>
    <n v="160831.15000000002"/>
    <s v="In Stock"/>
    <s v="No"/>
    <n v="0"/>
  </r>
  <r>
    <s v="P9463"/>
    <s v="Force Max"/>
    <s v="Toys"/>
    <s v="ABC Pvt Ltd"/>
    <n v="58"/>
    <n v="50"/>
    <n v="15088.9"/>
    <n v="875156.2"/>
    <x v="134"/>
    <d v="2025-08-01T00:00:00"/>
    <s v="Actv"/>
    <s v="Delhi Warehouse"/>
    <s v="Force Max"/>
    <s v="Toys"/>
    <s v="Abc Pvt Ltd"/>
    <s v="Force Max"/>
    <s v="Toys"/>
    <s v="Abc Pvt Ltd"/>
    <n v="58"/>
    <n v="50"/>
    <n v="15088.9"/>
    <n v="875156.2"/>
    <s v="In Stock"/>
    <s v="No"/>
    <n v="0"/>
  </r>
  <r>
    <s v="P5538"/>
    <s v="Outside X"/>
    <s v="Groceries"/>
    <s v="Global Traders"/>
    <n v="161"/>
    <n v="28"/>
    <n v="5413.49"/>
    <n v="871571.89"/>
    <x v="117"/>
    <d v="2025-09-18T00:00:00"/>
    <m/>
    <s v="Pune Store"/>
    <s v="Outside X"/>
    <s v="Groceries"/>
    <s v="Global Traders"/>
    <s v="Outside X"/>
    <s v="Groceries"/>
    <s v="Global Traders"/>
    <n v="161"/>
    <n v="28"/>
    <n v="5413.49"/>
    <n v="871571.89"/>
    <s v="In Stock"/>
    <s v="No"/>
    <n v="0"/>
  </r>
  <r>
    <s v="P4551"/>
    <s v="Several Plus"/>
    <s v="Electronics"/>
    <s v="ABC Pvt Ltd"/>
    <n v="9"/>
    <n v="36"/>
    <n v="12051"/>
    <n v="108459"/>
    <x v="120"/>
    <d v="2025-07-23T00:00:00"/>
    <s v="discontinued"/>
    <s v="Mumbai Store"/>
    <s v="Several Plus"/>
    <s v="Electronics"/>
    <s v="Abc Pvt Ltd"/>
    <s v="Several Plus"/>
    <s v="Electronics"/>
    <s v="Abc Pvt Ltd"/>
    <n v="9"/>
    <n v="36"/>
    <n v="12051"/>
    <n v="108459"/>
    <s v="Low Stock"/>
    <s v="Yes"/>
    <n v="1"/>
  </r>
  <r>
    <s v="P2104"/>
    <s v="Head Pro"/>
    <s v="Furniture"/>
    <m/>
    <n v="126"/>
    <n v="85"/>
    <n v="13959.33"/>
    <n v="1758875.58"/>
    <x v="124"/>
    <d v="2025-08-29T00:00:00"/>
    <s v="active"/>
    <s v="Ahmedabad Branch"/>
    <s v="Head Pro"/>
    <s v="Furniture"/>
    <s v=""/>
    <s v="Head Pro"/>
    <s v="Furniture"/>
    <s v="Others"/>
    <n v="126"/>
    <n v="85"/>
    <n v="13959.33"/>
    <n v="1758875.58"/>
    <s v="In Stock"/>
    <s v="No"/>
    <n v="0"/>
  </r>
  <r>
    <s v="P8263"/>
    <s v="Recently Pro"/>
    <s v="Electronics"/>
    <s v="Global Traders"/>
    <n v="166"/>
    <n v="89"/>
    <n v="18423.84"/>
    <n v="3058357.44"/>
    <x v="119"/>
    <d v="2025-07-27T00:00:00"/>
    <s v="discontinued"/>
    <s v="Ahmedabad Branch"/>
    <s v="Recently Pro"/>
    <s v="Electronics"/>
    <s v="Global Traders"/>
    <s v="Recently Pro"/>
    <s v="Electronics"/>
    <s v="Global Traders"/>
    <n v="166"/>
    <n v="89"/>
    <n v="18423.84"/>
    <n v="3058357.44"/>
    <s v="In Stock"/>
    <s v="No"/>
    <n v="0"/>
  </r>
  <r>
    <s v="P1406"/>
    <s v="Behind Max"/>
    <s v="Clothing"/>
    <s v="QuickStock"/>
    <n v="121"/>
    <n v="58"/>
    <n v="17016.91"/>
    <n v="2059046.11"/>
    <x v="50"/>
    <d v="2025-08-25T00:00:00"/>
    <s v="Actv"/>
    <s v="Online"/>
    <s v="Behind Max"/>
    <s v="Clothing"/>
    <s v="Quickstock"/>
    <s v="Behind Max"/>
    <s v="Clothing"/>
    <s v="Quickstock"/>
    <n v="121"/>
    <n v="58"/>
    <n v="17016.91"/>
    <n v="2059046.1099999999"/>
    <s v="In Stock"/>
    <s v="No"/>
    <n v="0"/>
  </r>
  <r>
    <s v="P4664"/>
    <s v="Occur Pro"/>
    <s v="Toys"/>
    <s v="Omni Suppliers"/>
    <n v="161"/>
    <n v="60"/>
    <n v="3945.05"/>
    <n v="635153.05000000005"/>
    <x v="92"/>
    <d v="2025-09-22T00:00:00"/>
    <s v="Inactive"/>
    <s v="Pune Store"/>
    <s v="Occur Pro"/>
    <s v="Toys"/>
    <s v="Omni Suppliers"/>
    <s v="Occur Pro"/>
    <s v="Toys"/>
    <s v="Omni Suppliers"/>
    <n v="161"/>
    <n v="60"/>
    <n v="3945.05"/>
    <n v="635153.05000000005"/>
    <s v="In Stock"/>
    <s v="No"/>
    <n v="0"/>
  </r>
  <r>
    <s v="P6260"/>
    <s v="Which Mini"/>
    <s v="Groceries"/>
    <s v="ABC Pvt Ltd"/>
    <n v="69"/>
    <n v="25"/>
    <n v="13319.67"/>
    <n v="919057.23"/>
    <x v="39"/>
    <d v="2025-09-30T00:00:00"/>
    <s v="Inactive"/>
    <s v="Pune Store"/>
    <s v="Which Mini"/>
    <s v="Groceries"/>
    <s v="Abc Pvt Ltd"/>
    <s v="Which Mini"/>
    <s v="Groceries"/>
    <s v="Abc Pvt Ltd"/>
    <n v="69"/>
    <n v="25"/>
    <n v="13319.67"/>
    <n v="919057.23"/>
    <s v="In Stock"/>
    <s v="No"/>
    <n v="0"/>
  </r>
  <r>
    <s v="P3292"/>
    <s v="Establish Lite"/>
    <s v="Clothing"/>
    <s v="QuickStock"/>
    <n v="2"/>
    <n v="82"/>
    <n v="15306.15"/>
    <n v="30612.3"/>
    <x v="170"/>
    <d v="2025-09-17T00:00:00"/>
    <s v="discontinued"/>
    <s v="Mumbai Store"/>
    <s v="Establish Lite"/>
    <s v="Clothing"/>
    <s v="Quickstock"/>
    <s v="Establish Lite"/>
    <s v="Clothing"/>
    <s v="Quickstock"/>
    <n v="2"/>
    <n v="82"/>
    <n v="15306.15"/>
    <n v="30612.3"/>
    <s v="Low Stock"/>
    <s v="Yes"/>
    <n v="1"/>
  </r>
  <r>
    <s v="P2903"/>
    <s v="simply pro"/>
    <s v="Furniture"/>
    <s v="Omni Suppliers"/>
    <n v="174"/>
    <n v="74"/>
    <n v="11008.73"/>
    <n v="1915519.02"/>
    <x v="138"/>
    <d v="2025-07-20T00:00:00"/>
    <s v="active"/>
    <s v="Mumbai Store"/>
    <s v="Simply Pro"/>
    <s v="Furniture"/>
    <s v="Omni Suppliers"/>
    <s v="Simply Pro"/>
    <s v="Furniture"/>
    <s v="Omni Suppliers"/>
    <n v="174"/>
    <n v="74"/>
    <n v="11008.73"/>
    <n v="1915519.02"/>
    <s v="In Stock"/>
    <s v="No"/>
    <n v="0"/>
  </r>
  <r>
    <s v="P8106"/>
    <s v="establish max"/>
    <s v="Toys"/>
    <s v="QuickStock"/>
    <n v="14"/>
    <n v="51"/>
    <n v="7775.38"/>
    <n v="108855.32"/>
    <x v="39"/>
    <d v="2025-09-18T00:00:00"/>
    <s v="discontinued"/>
    <s v="Online"/>
    <s v="Establish Max"/>
    <s v="Toys"/>
    <s v="Quickstock"/>
    <s v="Establish Max"/>
    <s v="Toys"/>
    <s v="Quickstock"/>
    <n v="14"/>
    <n v="51"/>
    <n v="7775.38"/>
    <n v="108855.32"/>
    <s v="Low Stock"/>
    <s v="Yes"/>
    <n v="1"/>
  </r>
  <r>
    <s v="P8619"/>
    <s v="Create X"/>
    <s v="Furniture"/>
    <s v="Omni Suppliers"/>
    <m/>
    <n v="62"/>
    <n v="16788"/>
    <m/>
    <x v="182"/>
    <d v="2025-07-25T00:00:00"/>
    <s v="discontinued"/>
    <s v="Ahmedabad Branch"/>
    <s v="Create X"/>
    <s v="Furniture"/>
    <s v="Omni Suppliers"/>
    <s v="Create X"/>
    <s v="Furniture"/>
    <s v="Omni Suppliers"/>
    <n v="0"/>
    <n v="62"/>
    <n v="16788"/>
    <n v="0"/>
    <s v="Out of Stock"/>
    <s v="Yes"/>
    <n v="1"/>
  </r>
  <r>
    <s v="P3535"/>
    <s v="Its Mini"/>
    <s v="Electronics"/>
    <s v="RetailMart Inc"/>
    <n v="77"/>
    <m/>
    <n v="12337.44"/>
    <n v="949982.88"/>
    <x v="35"/>
    <d v="2025-08-04T00:00:00"/>
    <s v="Inactive"/>
    <s v="Mumbai Store"/>
    <s v="Its Mini"/>
    <s v="Electronics"/>
    <s v="Retailmart Inc"/>
    <s v="Its Mini"/>
    <s v="Electronics"/>
    <s v="Retailmart Inc"/>
    <n v="77"/>
    <n v="0"/>
    <n v="12337.44"/>
    <n v="949982.88"/>
    <s v="In Stock"/>
    <s v="No"/>
    <n v="0"/>
  </r>
  <r>
    <s v="P5769"/>
    <s v="Carry Plus"/>
    <s v="Toys"/>
    <s v="RetailMart Inc"/>
    <n v="188"/>
    <n v="23"/>
    <n v="11201.66"/>
    <n v="2105912.08"/>
    <x v="67"/>
    <d v="2025-07-22T00:00:00"/>
    <s v="Actv"/>
    <s v="Pune Store"/>
    <s v="Carry Plus"/>
    <s v="Toys"/>
    <s v="Retailmart Inc"/>
    <s v="Carry Plus"/>
    <s v="Toys"/>
    <s v="Retailmart Inc"/>
    <n v="188"/>
    <n v="23"/>
    <n v="11201.66"/>
    <n v="2105912.08"/>
    <s v="In Stock"/>
    <s v="No"/>
    <n v="0"/>
  </r>
  <r>
    <s v="P3972"/>
    <s v="Require Max"/>
    <s v="Toys"/>
    <s v="Global Traders"/>
    <n v="82"/>
    <n v="25"/>
    <n v="10951.28"/>
    <n v="898004.96000000008"/>
    <x v="153"/>
    <d v="2025-10-02T00:00:00"/>
    <m/>
    <s v="Pune Store"/>
    <s v="Require Max"/>
    <s v="Toys"/>
    <s v="Global Traders"/>
    <s v="Require Max"/>
    <s v="Toys"/>
    <s v="Global Traders"/>
    <n v="82"/>
    <n v="25"/>
    <n v="10951.28"/>
    <n v="898004.96000000008"/>
    <s v="In Stock"/>
    <s v="No"/>
    <n v="0"/>
  </r>
  <r>
    <s v="P9112"/>
    <s v="Nature Pro"/>
    <s v="Clothing"/>
    <s v="QuickStock"/>
    <n v="167"/>
    <n v="84"/>
    <n v="6211.25"/>
    <n v="1037278.75"/>
    <x v="174"/>
    <d v="2025-08-19T00:00:00"/>
    <s v="active"/>
    <s v="Mumbai Store"/>
    <s v="Nature Pro"/>
    <s v="Clothing"/>
    <s v="Quickstock"/>
    <s v="Nature Pro"/>
    <s v="Clothing"/>
    <s v="Quickstock"/>
    <n v="167"/>
    <n v="84"/>
    <n v="6211.25"/>
    <n v="1037278.75"/>
    <s v="In Stock"/>
    <s v="No"/>
    <n v="0"/>
  </r>
  <r>
    <s v="P1389"/>
    <s v="pass lite"/>
    <s v="Groceries"/>
    <s v="Omni Suppliers"/>
    <n v="12"/>
    <n v="83"/>
    <n v="14302.49"/>
    <n v="171629.88"/>
    <x v="66"/>
    <d v="2025-08-09T00:00:00"/>
    <s v="discontinued"/>
    <s v="Pune Store"/>
    <s v="Pass Lite"/>
    <s v="Groceries"/>
    <s v="Omni Suppliers"/>
    <s v="Pass Lite"/>
    <s v="Groceries"/>
    <s v="Omni Suppliers"/>
    <n v="12"/>
    <n v="83"/>
    <n v="14302.49"/>
    <n v="171629.88"/>
    <s v="Low Stock"/>
    <s v="Yes"/>
    <n v="1"/>
  </r>
  <r>
    <s v="P9850"/>
    <s v="Practice Lite"/>
    <s v="Clothing"/>
    <s v="ABC Pvt Ltd"/>
    <n v="79"/>
    <n v="62"/>
    <n v="17312.650000000001"/>
    <n v="1367699.35"/>
    <x v="47"/>
    <d v="2025-10-12T00:00:00"/>
    <m/>
    <s v="Mumbai Store"/>
    <s v="Practice Lite"/>
    <s v="Clothing"/>
    <s v="Abc Pvt Ltd"/>
    <s v="Practice Lite"/>
    <s v="Clothing"/>
    <s v="Abc Pvt Ltd"/>
    <n v="79"/>
    <n v="62"/>
    <n v="17312.650000000001"/>
    <n v="1367699.35"/>
    <s v="In Stock"/>
    <s v="No"/>
    <n v="0"/>
  </r>
  <r>
    <s v="P4731"/>
    <s v="System Pro"/>
    <s v="Toys"/>
    <s v="ABC Pvt Ltd"/>
    <n v="94"/>
    <n v="87"/>
    <n v="12519.33"/>
    <n v="1176817.02"/>
    <x v="153"/>
    <d v="2025-07-29T00:00:00"/>
    <s v="discontinued"/>
    <s v="Ahmedabad Branch"/>
    <s v="System Pro"/>
    <s v="Toys"/>
    <s v="Abc Pvt Ltd"/>
    <s v="System Pro"/>
    <s v="Toys"/>
    <s v="Abc Pvt Ltd"/>
    <n v="94"/>
    <n v="87"/>
    <n v="12519.33"/>
    <n v="1176817.02"/>
    <s v="In Stock"/>
    <s v="No"/>
    <n v="0"/>
  </r>
  <r>
    <s v="P4093"/>
    <s v="Sometimes X"/>
    <s v="Toys"/>
    <s v="ABC Pvt Ltd"/>
    <n v="114"/>
    <n v="76"/>
    <n v="15943.79"/>
    <n v="1817592.06"/>
    <x v="133"/>
    <d v="2025-07-19T00:00:00"/>
    <s v="active"/>
    <s v="Mumbai Store"/>
    <s v="Sometimes X"/>
    <s v="Toys"/>
    <s v="Abc Pvt Ltd"/>
    <s v="Sometimes X"/>
    <s v="Toys"/>
    <s v="Abc Pvt Ltd"/>
    <n v="114"/>
    <n v="76"/>
    <n v="15943.79"/>
    <n v="1817592.06"/>
    <s v="In Stock"/>
    <s v="No"/>
    <n v="0"/>
  </r>
  <r>
    <s v="P4277"/>
    <s v="Real Lite"/>
    <s v="Groceries"/>
    <s v="Global Traders"/>
    <n v="183"/>
    <m/>
    <n v="17021.07"/>
    <n v="3114855.81"/>
    <x v="63"/>
    <d v="2025-08-25T00:00:00"/>
    <s v="discon"/>
    <s v="Mumbai Store"/>
    <s v="Real Lite"/>
    <s v="Groceries"/>
    <s v="Global Traders"/>
    <s v="Real Lite"/>
    <s v="Groceries"/>
    <s v="Global Traders"/>
    <n v="183"/>
    <n v="0"/>
    <n v="17021.07"/>
    <n v="3114855.81"/>
    <s v="In Stock"/>
    <s v="No"/>
    <n v="0"/>
  </r>
  <r>
    <s v="P5690"/>
    <s v="Assume Plus"/>
    <s v="Furniture"/>
    <s v="QuickStock"/>
    <n v="178"/>
    <n v="99"/>
    <n v="3298.16"/>
    <n v="587072.48"/>
    <x v="125"/>
    <d v="2025-08-19T00:00:00"/>
    <s v="active"/>
    <s v="Ahmedabad Branch"/>
    <s v="Assume Plus"/>
    <s v="Furniture"/>
    <s v="Quickstock"/>
    <s v="Assume Plus"/>
    <s v="Furniture"/>
    <s v="Quickstock"/>
    <n v="178"/>
    <n v="99"/>
    <n v="3298.16"/>
    <n v="587072.48"/>
    <s v="In Stock"/>
    <s v="No"/>
    <n v="0"/>
  </r>
  <r>
    <s v="P9160"/>
    <s v="Garden Mini"/>
    <s v="Furniture"/>
    <s v="ABC Pvt Ltd"/>
    <n v="112"/>
    <n v="31"/>
    <n v="5788.27"/>
    <n v="648286.24"/>
    <x v="138"/>
    <d v="2025-09-20T00:00:00"/>
    <s v="active"/>
    <s v="Online"/>
    <s v="Garden Mini"/>
    <s v="Furniture"/>
    <s v="Abc Pvt Ltd"/>
    <s v="Garden Mini"/>
    <s v="Furniture"/>
    <s v="Abc Pvt Ltd"/>
    <n v="112"/>
    <n v="31"/>
    <n v="5788.27"/>
    <n v="648286.24"/>
    <s v="In Stock"/>
    <s v="No"/>
    <n v="0"/>
  </r>
  <r>
    <s v="P1139"/>
    <s v="Reduce X"/>
    <s v="Groceries"/>
    <m/>
    <m/>
    <n v="25"/>
    <n v="6714.3"/>
    <m/>
    <x v="28"/>
    <d v="2025-08-14T00:00:00"/>
    <m/>
    <s v="Mumbai Store"/>
    <s v="Reduce X"/>
    <s v="Groceries"/>
    <s v=""/>
    <s v="Reduce X"/>
    <s v="Groceries"/>
    <s v="Others"/>
    <n v="0"/>
    <n v="25"/>
    <n v="6714.3"/>
    <n v="0"/>
    <s v="Out of Stock"/>
    <s v="Yes"/>
    <n v="1"/>
  </r>
  <r>
    <s v="P7043"/>
    <s v="Federal Lite"/>
    <s v="Clothing"/>
    <s v="ABC Pvt Ltd"/>
    <n v="77"/>
    <n v="88"/>
    <n v="1413.65"/>
    <n v="108851.05"/>
    <x v="146"/>
    <d v="2025-09-13T00:00:00"/>
    <s v="Actv"/>
    <s v="Mumbai Store"/>
    <s v="Federal Lite"/>
    <s v="Clothing"/>
    <s v="Abc Pvt Ltd"/>
    <s v="Federal Lite"/>
    <s v="Clothing"/>
    <s v="Abc Pvt Ltd"/>
    <n v="77"/>
    <n v="88"/>
    <n v="1413.65"/>
    <n v="108851.05"/>
    <s v="Low Stock"/>
    <s v="Yes"/>
    <n v="1"/>
  </r>
  <r>
    <s v="P1018"/>
    <s v="air max"/>
    <s v="Groceries"/>
    <s v="RetailMart Inc"/>
    <m/>
    <n v="85"/>
    <n v="4147.76"/>
    <m/>
    <x v="122"/>
    <d v="2025-08-10T00:00:00"/>
    <s v="Actv"/>
    <s v="Delhi Warehouse"/>
    <s v="Air Max"/>
    <s v="Groceries"/>
    <s v="Retailmart Inc"/>
    <s v="Air Max"/>
    <s v="Groceries"/>
    <s v="Retailmart Inc"/>
    <n v="0"/>
    <n v="85"/>
    <n v="4147.76"/>
    <n v="0"/>
    <s v="Out of Stock"/>
    <s v="Yes"/>
    <n v="1"/>
  </r>
  <r>
    <s v="P8846"/>
    <s v="Major Plus"/>
    <s v="Clothing"/>
    <s v="Omni Suppliers"/>
    <n v="195"/>
    <n v="52"/>
    <n v="12852.6"/>
    <n v="2506257"/>
    <x v="23"/>
    <d v="2025-08-18T00:00:00"/>
    <s v="active"/>
    <s v="Delhi Warehouse"/>
    <s v="Major Plus"/>
    <s v="Clothing"/>
    <s v="Omni Suppliers"/>
    <s v="Major Plus"/>
    <s v="Clothing"/>
    <s v="Omni Suppliers"/>
    <n v="195"/>
    <n v="52"/>
    <n v="12852.6"/>
    <n v="2506257"/>
    <s v="In Stock"/>
    <s v="No"/>
    <n v="0"/>
  </r>
  <r>
    <s v="P4765"/>
    <s v="Policy Lite"/>
    <s v="Toys"/>
    <s v="QuickStock"/>
    <n v="134"/>
    <n v="98"/>
    <n v="2368.0100000000002"/>
    <n v="317313.34000000003"/>
    <x v="13"/>
    <d v="2025-09-26T00:00:00"/>
    <s v="active"/>
    <s v="Online"/>
    <s v="Policy Lite"/>
    <s v="Toys"/>
    <s v="Quickstock"/>
    <s v="Policy Lite"/>
    <s v="Toys"/>
    <s v="Quickstock"/>
    <n v="134"/>
    <n v="98"/>
    <n v="2368.0100000000002"/>
    <n v="317313.34000000003"/>
    <s v="In Stock"/>
    <s v="No"/>
    <n v="0"/>
  </r>
  <r>
    <s v="P7358"/>
    <s v="Also Plus"/>
    <s v="Toys"/>
    <s v="Global Traders"/>
    <n v="146"/>
    <n v="73"/>
    <n v="12042"/>
    <n v="1758132"/>
    <x v="63"/>
    <d v="2025-07-23T00:00:00"/>
    <s v="Actv"/>
    <s v="Mumbai Store"/>
    <s v="Also Plus"/>
    <s v="Toys"/>
    <s v="Global Traders"/>
    <s v="Also Plus"/>
    <s v="Toys"/>
    <s v="Global Traders"/>
    <n v="146"/>
    <n v="73"/>
    <n v="12042"/>
    <n v="1758132"/>
    <s v="In Stock"/>
    <s v="No"/>
    <n v="0"/>
  </r>
  <r>
    <s v="P7547"/>
    <s v="Reach Plus"/>
    <s v="Electronics"/>
    <s v="QuickStock"/>
    <n v="28"/>
    <n v="43"/>
    <n v="5562.57"/>
    <n v="155751.96"/>
    <x v="7"/>
    <d v="2025-08-17T00:00:00"/>
    <s v="active"/>
    <s v="Online"/>
    <s v="Reach Plus"/>
    <s v="Electronics"/>
    <s v="Quickstock"/>
    <s v="Reach Plus"/>
    <s v="Electronics"/>
    <s v="Quickstock"/>
    <n v="28"/>
    <n v="43"/>
    <n v="5562.57"/>
    <n v="155751.96"/>
    <s v="Low Stock"/>
    <s v="Yes"/>
    <n v="1"/>
  </r>
  <r>
    <s v="P3761"/>
    <s v="Majority Pro"/>
    <s v="Toys"/>
    <s v="RetailMart Inc"/>
    <n v="104"/>
    <n v="76"/>
    <n v="279.04000000000002"/>
    <n v="29020.16"/>
    <x v="146"/>
    <d v="2025-09-09T00:00:00"/>
    <s v="active"/>
    <s v="Online"/>
    <s v="Majority Pro"/>
    <s v="Toys"/>
    <s v="Retailmart Inc"/>
    <s v="Majority Pro"/>
    <s v="Toys"/>
    <s v="Retailmart Inc"/>
    <n v="104"/>
    <n v="76"/>
    <n v="279.04000000000002"/>
    <n v="29020.160000000003"/>
    <s v="In Stock"/>
    <s v="No"/>
    <n v="0"/>
  </r>
  <r>
    <s v="P6693"/>
    <s v="information x"/>
    <s v="Electronics"/>
    <s v="Global Traders"/>
    <n v="156"/>
    <n v="93"/>
    <n v="3628.33"/>
    <n v="566019.48"/>
    <x v="175"/>
    <d v="2025-08-26T00:00:00"/>
    <m/>
    <s v="Online"/>
    <s v="Information X"/>
    <s v="Electronics"/>
    <s v="Global Traders"/>
    <s v="Information X"/>
    <s v="Electronics"/>
    <s v="Global Traders"/>
    <n v="156"/>
    <n v="93"/>
    <n v="3628.33"/>
    <n v="566019.48"/>
    <s v="In Stock"/>
    <s v="No"/>
    <n v="0"/>
  </r>
  <r>
    <s v="P1517"/>
    <s v="Side Pro"/>
    <s v="Toys"/>
    <s v="RetailMart Inc"/>
    <n v="57"/>
    <n v="88"/>
    <n v="19580.2"/>
    <n v="1116071.3999999999"/>
    <x v="61"/>
    <d v="2025-09-16T00:00:00"/>
    <s v="Inactive"/>
    <s v="Ahmedabad Branch"/>
    <s v="Side Pro"/>
    <s v="Toys"/>
    <s v="Retailmart Inc"/>
    <s v="Side Pro"/>
    <s v="Toys"/>
    <s v="Retailmart Inc"/>
    <n v="57"/>
    <n v="88"/>
    <n v="19580.2"/>
    <n v="1116071.4000000001"/>
    <s v="Low Stock"/>
    <s v="Yes"/>
    <n v="1"/>
  </r>
  <r>
    <s v="P2988"/>
    <s v="Surface Mini"/>
    <s v="Furniture"/>
    <m/>
    <n v="81"/>
    <n v="60"/>
    <n v="4128.59"/>
    <n v="334415.78999999998"/>
    <x v="138"/>
    <d v="2025-08-08T00:00:00"/>
    <s v="active"/>
    <s v="Delhi Warehouse"/>
    <s v="Surface Mini"/>
    <s v="Furniture"/>
    <s v=""/>
    <s v="Surface Mini"/>
    <s v="Furniture"/>
    <s v="Others"/>
    <n v="81"/>
    <n v="60"/>
    <n v="4128.59"/>
    <n v="334415.79000000004"/>
    <s v="In Stock"/>
    <s v="No"/>
    <n v="0"/>
  </r>
  <r>
    <s v="P6808"/>
    <s v="Tonight Mini"/>
    <s v="Electronics"/>
    <m/>
    <n v="70"/>
    <n v="22"/>
    <n v="4146.3900000000003"/>
    <n v="290247.3"/>
    <x v="165"/>
    <d v="2025-07-28T00:00:00"/>
    <s v="discon"/>
    <s v="Pune Store"/>
    <s v="Tonight Mini"/>
    <s v="Electronics"/>
    <s v=""/>
    <s v="Tonight Mini"/>
    <s v="Electronics"/>
    <s v="Others"/>
    <n v="70"/>
    <n v="22"/>
    <n v="4146.3900000000003"/>
    <n v="290247.30000000005"/>
    <s v="In Stock"/>
    <s v="No"/>
    <n v="0"/>
  </r>
  <r>
    <s v="P9399"/>
    <s v="Minute Pro"/>
    <s v="Toys"/>
    <s v="RetailMart Inc"/>
    <n v="1"/>
    <n v="43"/>
    <n v="13152.28"/>
    <n v="13152.28"/>
    <x v="133"/>
    <d v="2025-09-25T00:00:00"/>
    <s v="Inactive"/>
    <s v="Delhi Warehouse"/>
    <s v="Minute Pro"/>
    <s v="Toys"/>
    <s v="Retailmart Inc"/>
    <s v="Minute Pro"/>
    <s v="Toys"/>
    <s v="Retailmart Inc"/>
    <n v="1"/>
    <n v="43"/>
    <n v="13152.28"/>
    <n v="13152.28"/>
    <s v="Low Stock"/>
    <s v="Yes"/>
    <n v="1"/>
  </r>
  <r>
    <s v="P5117"/>
    <s v="Nation Max"/>
    <s v="Electronics"/>
    <s v="QuickStock"/>
    <n v="153"/>
    <n v="62"/>
    <n v="11927.43"/>
    <n v="1824896.79"/>
    <x v="167"/>
    <d v="2025-08-03T00:00:00"/>
    <s v="discontinued"/>
    <s v="Delhi Warehouse"/>
    <s v="Nation Max"/>
    <s v="Electronics"/>
    <s v="Quickstock"/>
    <s v="Nation Max"/>
    <s v="Electronics"/>
    <s v="Quickstock"/>
    <n v="153"/>
    <n v="62"/>
    <n v="11927.43"/>
    <n v="1824896.79"/>
    <s v="In Stock"/>
    <s v="No"/>
    <n v="0"/>
  </r>
  <r>
    <s v="P2518"/>
    <s v="teach max"/>
    <s v="Toys"/>
    <s v="QuickStock"/>
    <n v="19"/>
    <m/>
    <n v="1886.74"/>
    <n v="35848.06"/>
    <x v="103"/>
    <d v="2025-07-22T00:00:00"/>
    <s v="active"/>
    <s v="Ahmedabad Branch"/>
    <s v="Teach Max"/>
    <s v="Toys"/>
    <s v="Quickstock"/>
    <s v="Teach Max"/>
    <s v="Toys"/>
    <s v="Quickstock"/>
    <n v="19"/>
    <n v="0"/>
    <n v="1886.74"/>
    <n v="35848.06"/>
    <s v="In Stock"/>
    <s v="No"/>
    <n v="0"/>
  </r>
  <r>
    <s v="P4554"/>
    <s v="Police Lite"/>
    <s v="Electronics"/>
    <s v="Global Traders"/>
    <n v="110"/>
    <n v="85"/>
    <n v="5384.67"/>
    <n v="592313.69999999995"/>
    <x v="101"/>
    <d v="2025-07-21T00:00:00"/>
    <m/>
    <s v="Online"/>
    <s v="Police Lite"/>
    <s v="Electronics"/>
    <s v="Global Traders"/>
    <s v="Police Lite"/>
    <s v="Electronics"/>
    <s v="Global Traders"/>
    <n v="110"/>
    <n v="85"/>
    <n v="5384.67"/>
    <n v="592313.69999999995"/>
    <s v="In Stock"/>
    <s v="No"/>
    <n v="0"/>
  </r>
  <r>
    <s v="P5195"/>
    <s v="Away Plus"/>
    <s v="Furniture"/>
    <s v="RetailMart Inc"/>
    <n v="58"/>
    <n v="21"/>
    <n v="17328.61"/>
    <n v="1005059.38"/>
    <x v="165"/>
    <d v="2025-10-04T00:00:00"/>
    <m/>
    <s v="Pune Store"/>
    <s v="Away Plus"/>
    <s v="Furniture"/>
    <s v="Retailmart Inc"/>
    <s v="Away Plus"/>
    <s v="Furniture"/>
    <s v="Retailmart Inc"/>
    <n v="58"/>
    <n v="21"/>
    <n v="17328.61"/>
    <n v="1005059.38"/>
    <s v="In Stock"/>
    <s v="No"/>
    <n v="0"/>
  </r>
  <r>
    <s v="P3642"/>
    <s v="Change Lite"/>
    <s v="Electronics"/>
    <s v="RetailMart Inc"/>
    <n v="153"/>
    <n v="29"/>
    <n v="12264.55"/>
    <n v="1876476.15"/>
    <x v="25"/>
    <d v="2025-10-09T00:00:00"/>
    <s v="discon"/>
    <s v="Ahmedabad Branch"/>
    <s v="Change Lite"/>
    <s v="Electronics"/>
    <s v="Retailmart Inc"/>
    <s v="Change Lite"/>
    <s v="Electronics"/>
    <s v="Retailmart Inc"/>
    <n v="153"/>
    <n v="29"/>
    <n v="12264.55"/>
    <n v="1876476.15"/>
    <s v="In Stock"/>
    <s v="No"/>
    <n v="0"/>
  </r>
  <r>
    <s v="P5757"/>
    <s v="Their Plus"/>
    <s v="Clothing"/>
    <s v="Omni Suppliers"/>
    <n v="178"/>
    <n v="67"/>
    <n v="183.31"/>
    <n v="32629.18"/>
    <x v="78"/>
    <d v="2025-08-02T00:00:00"/>
    <s v="active"/>
    <s v="Pune Store"/>
    <s v="Their Plus"/>
    <s v="Clothing"/>
    <s v="Omni Suppliers"/>
    <s v="Their Plus"/>
    <s v="Clothing"/>
    <s v="Omni Suppliers"/>
    <n v="178"/>
    <n v="67"/>
    <n v="183.31"/>
    <n v="32629.18"/>
    <s v="In Stock"/>
    <s v="No"/>
    <n v="0"/>
  </r>
  <r>
    <s v="P2271"/>
    <s v="expect lite"/>
    <s v="Electronics"/>
    <s v="Omni Suppliers"/>
    <n v="21"/>
    <n v="49"/>
    <n v="13618.23"/>
    <n v="285982.83"/>
    <x v="146"/>
    <d v="2025-08-01T00:00:00"/>
    <s v="discontinued"/>
    <s v="Pune Store"/>
    <s v="Expect Lite"/>
    <s v="Electronics"/>
    <s v="Omni Suppliers"/>
    <s v="Expect Lite"/>
    <s v="Electronics"/>
    <s v="Omni Suppliers"/>
    <n v="21"/>
    <n v="49"/>
    <n v="13618.23"/>
    <n v="285982.83"/>
    <s v="Low Stock"/>
    <s v="Yes"/>
    <n v="1"/>
  </r>
  <r>
    <s v="P9475"/>
    <s v="Thought X"/>
    <s v="Furniture"/>
    <s v="Omni Suppliers"/>
    <n v="192"/>
    <n v="64"/>
    <n v="11679.37"/>
    <n v="2242439.04"/>
    <x v="35"/>
    <d v="2025-07-19T00:00:00"/>
    <s v="discon"/>
    <s v="Delhi Warehouse"/>
    <s v="Thought X"/>
    <s v="Furniture"/>
    <s v="Omni Suppliers"/>
    <s v="Thought X"/>
    <s v="Furniture"/>
    <s v="Omni Suppliers"/>
    <n v="192"/>
    <n v="64"/>
    <n v="11679.37"/>
    <n v="2242439.04"/>
    <s v="In Stock"/>
    <s v="No"/>
    <n v="0"/>
  </r>
  <r>
    <s v="P1816"/>
    <s v="Law X"/>
    <s v="Clothing"/>
    <s v="Omni Suppliers"/>
    <n v="136"/>
    <n v="55"/>
    <n v="18796.05"/>
    <n v="2556262.7999999998"/>
    <x v="142"/>
    <d v="2025-08-08T00:00:00"/>
    <s v="Inactive"/>
    <s v="Mumbai Store"/>
    <s v="Law X"/>
    <s v="Clothing"/>
    <s v="Omni Suppliers"/>
    <s v="Law X"/>
    <s v="Clothing"/>
    <s v="Omni Suppliers"/>
    <n v="136"/>
    <n v="55"/>
    <n v="18796.05"/>
    <n v="2556262.7999999998"/>
    <s v="In Stock"/>
    <s v="No"/>
    <n v="0"/>
  </r>
  <r>
    <s v="P8817"/>
    <s v="Position Plus"/>
    <s v="Electronics"/>
    <s v="QuickStock"/>
    <n v="163"/>
    <n v="92"/>
    <n v="16804.04"/>
    <n v="2739058.52"/>
    <x v="156"/>
    <d v="2025-10-05T00:00:00"/>
    <s v="discon"/>
    <s v="Pune Store"/>
    <s v="Position Plus"/>
    <s v="Electronics"/>
    <s v="Quickstock"/>
    <s v="Position Plus"/>
    <s v="Electronics"/>
    <s v="Quickstock"/>
    <n v="163"/>
    <n v="92"/>
    <n v="16804.04"/>
    <n v="2739058.52"/>
    <s v="In Stock"/>
    <s v="No"/>
    <n v="0"/>
  </r>
  <r>
    <s v="P8071"/>
    <s v="Event Pro"/>
    <s v="Groceries"/>
    <s v="ABC Pvt Ltd"/>
    <n v="31"/>
    <n v="25"/>
    <n v="19541.29"/>
    <n v="605779.99"/>
    <x v="177"/>
    <d v="2025-08-15T00:00:00"/>
    <s v="discontinued"/>
    <s v="Online"/>
    <s v="Event Pro"/>
    <s v="Groceries"/>
    <s v="Abc Pvt Ltd"/>
    <s v="Event Pro"/>
    <s v="Groceries"/>
    <s v="Abc Pvt Ltd"/>
    <n v="31"/>
    <n v="25"/>
    <n v="19541.29"/>
    <n v="605779.99"/>
    <s v="In Stock"/>
    <s v="No"/>
    <n v="0"/>
  </r>
  <r>
    <s v="P5937"/>
    <s v="Girl Plus"/>
    <s v="Electronics"/>
    <s v="Global Traders"/>
    <n v="113"/>
    <n v="46"/>
    <n v="8699.98"/>
    <n v="983097.74"/>
    <x v="112"/>
    <d v="2025-09-03T00:00:00"/>
    <s v="discon"/>
    <s v="Online"/>
    <s v="Girl Plus"/>
    <s v="Electronics"/>
    <s v="Global Traders"/>
    <s v="Girl Plus"/>
    <s v="Electronics"/>
    <s v="Global Traders"/>
    <n v="113"/>
    <n v="46"/>
    <n v="8699.98"/>
    <n v="983097.74"/>
    <s v="In Stock"/>
    <s v="No"/>
    <n v="0"/>
  </r>
  <r>
    <s v="P4676"/>
    <s v="Sing Lite"/>
    <s v="Clothing"/>
    <s v="RetailMart Inc"/>
    <m/>
    <n v="92"/>
    <n v="8795.7800000000007"/>
    <m/>
    <x v="22"/>
    <d v="2025-08-22T00:00:00"/>
    <m/>
    <s v="Delhi Warehouse"/>
    <s v="Sing Lite"/>
    <s v="Clothing"/>
    <s v="Retailmart Inc"/>
    <s v="Sing Lite"/>
    <s v="Clothing"/>
    <s v="Retailmart Inc"/>
    <n v="0"/>
    <n v="92"/>
    <n v="8795.7800000000007"/>
    <n v="0"/>
    <s v="Out of Stock"/>
    <s v="Yes"/>
    <n v="1"/>
  </r>
  <r>
    <s v="P3962"/>
    <s v="cut plus"/>
    <s v="Furniture"/>
    <s v="Global Traders"/>
    <n v="91"/>
    <n v="36"/>
    <n v="10960.18"/>
    <n v="997376.38"/>
    <x v="118"/>
    <d v="2025-08-16T00:00:00"/>
    <s v="discon"/>
    <s v="Delhi Warehouse"/>
    <s v="Cut Plus"/>
    <s v="Furniture"/>
    <s v="Global Traders"/>
    <s v="Cut Plus"/>
    <s v="Furniture"/>
    <s v="Global Traders"/>
    <n v="91"/>
    <n v="36"/>
    <n v="10960.18"/>
    <n v="997376.38"/>
    <s v="In Stock"/>
    <s v="No"/>
    <n v="0"/>
  </r>
  <r>
    <s v="P5017"/>
    <s v="Floor Mini"/>
    <s v="Toys"/>
    <s v="RetailMart Inc"/>
    <n v="167"/>
    <n v="58"/>
    <n v="4025.44"/>
    <n v="672248.48"/>
    <x v="152"/>
    <d v="2025-08-28T00:00:00"/>
    <s v="Inactive"/>
    <s v="Online"/>
    <s v="Floor Mini"/>
    <s v="Toys"/>
    <s v="Retailmart Inc"/>
    <s v="Floor Mini"/>
    <s v="Toys"/>
    <s v="Retailmart Inc"/>
    <n v="167"/>
    <n v="58"/>
    <n v="4025.44"/>
    <n v="672248.48"/>
    <s v="In Stock"/>
    <s v="No"/>
    <n v="0"/>
  </r>
  <r>
    <s v="P9342"/>
    <s v="Probably Plus"/>
    <s v="Clothing"/>
    <s v="Global Traders"/>
    <n v="110"/>
    <n v="71"/>
    <n v="324.22000000000003"/>
    <n v="35664.199999999997"/>
    <x v="81"/>
    <d v="2025-10-07T00:00:00"/>
    <s v="Actv"/>
    <s v="Ahmedabad Branch"/>
    <s v="Probably Plus"/>
    <s v="Clothing"/>
    <s v="Global Traders"/>
    <s v="Probably Plus"/>
    <s v="Clothing"/>
    <s v="Global Traders"/>
    <n v="110"/>
    <n v="71"/>
    <n v="324.22000000000003"/>
    <n v="35664.200000000004"/>
    <s v="In Stock"/>
    <s v="No"/>
    <n v="0"/>
  </r>
  <r>
    <s v="P6694"/>
    <s v="Economic Pro"/>
    <s v="Clothing"/>
    <s v="ABC Pvt Ltd"/>
    <n v="109"/>
    <n v="88"/>
    <n v="1589.05"/>
    <n v="173206.45"/>
    <x v="8"/>
    <d v="2025-09-10T00:00:00"/>
    <s v="Inactive"/>
    <s v="Pune Store"/>
    <s v="Economic Pro"/>
    <s v="Clothing"/>
    <s v="Abc Pvt Ltd"/>
    <s v="Economic Pro"/>
    <s v="Clothing"/>
    <s v="Abc Pvt Ltd"/>
    <n v="109"/>
    <n v="88"/>
    <n v="1589.05"/>
    <n v="173206.44999999998"/>
    <s v="In Stock"/>
    <s v="No"/>
    <n v="0"/>
  </r>
  <r>
    <s v="P5897"/>
    <s v="Drug X"/>
    <s v="Toys"/>
    <s v="QuickStock"/>
    <n v="39"/>
    <n v="94"/>
    <n v="9205.86"/>
    <n v="359028.54"/>
    <x v="131"/>
    <d v="2025-08-03T00:00:00"/>
    <s v="discontinued"/>
    <s v="Online"/>
    <s v="Drug X"/>
    <s v="Toys"/>
    <s v="Quickstock"/>
    <s v="Drug X"/>
    <s v="Toys"/>
    <s v="Quickstock"/>
    <n v="39"/>
    <n v="94"/>
    <n v="9205.86"/>
    <n v="359028.54000000004"/>
    <s v="Low Stock"/>
    <s v="Yes"/>
    <n v="1"/>
  </r>
  <r>
    <s v="P4901"/>
    <s v="Movement Plus"/>
    <s v="Groceries"/>
    <s v="ABC Pvt Ltd"/>
    <n v="57"/>
    <n v="52"/>
    <n v="13473.79"/>
    <n v="768006.03"/>
    <x v="146"/>
    <d v="2025-08-25T00:00:00"/>
    <s v="Actv"/>
    <s v="Ahmedabad Branch"/>
    <s v="Movement Plus"/>
    <s v="Groceries"/>
    <s v="Abc Pvt Ltd"/>
    <s v="Movement Plus"/>
    <s v="Groceries"/>
    <s v="Abc Pvt Ltd"/>
    <n v="57"/>
    <n v="52"/>
    <n v="13473.79"/>
    <n v="768006.03"/>
    <s v="In Stock"/>
    <s v="No"/>
    <n v="0"/>
  </r>
  <r>
    <s v="P2629"/>
    <s v="Child Mini"/>
    <s v="Electronics"/>
    <s v="Omni Suppliers"/>
    <n v="47"/>
    <n v="29"/>
    <n v="17705.04"/>
    <n v="832136.88"/>
    <x v="6"/>
    <d v="2025-08-29T00:00:00"/>
    <s v="active"/>
    <s v="Ahmedabad Branch"/>
    <s v="Child Mini"/>
    <s v="Electronics"/>
    <s v="Omni Suppliers"/>
    <s v="Child Mini"/>
    <s v="Electronics"/>
    <s v="Omni Suppliers"/>
    <n v="47"/>
    <n v="29"/>
    <n v="17705.04"/>
    <n v="832136.88"/>
    <s v="In Stock"/>
    <s v="No"/>
    <n v="0"/>
  </r>
  <r>
    <s v="P5370"/>
    <s v="Near X"/>
    <s v="Clothing"/>
    <s v="ABC Pvt Ltd"/>
    <n v="163"/>
    <n v="78"/>
    <n v="5701.93"/>
    <n v="929414.59000000008"/>
    <x v="16"/>
    <d v="2025-08-29T00:00:00"/>
    <s v="active"/>
    <s v="Delhi Warehouse"/>
    <s v="Near X"/>
    <s v="Clothing"/>
    <s v="Abc Pvt Ltd"/>
    <s v="Near X"/>
    <s v="Clothing"/>
    <s v="Abc Pvt Ltd"/>
    <n v="163"/>
    <n v="78"/>
    <n v="5701.93"/>
    <n v="929414.59000000008"/>
    <s v="In Stock"/>
    <s v="No"/>
    <n v="0"/>
  </r>
  <r>
    <s v="P2993"/>
    <s v="Discover X"/>
    <s v="Electronics"/>
    <s v="QuickStock"/>
    <n v="101"/>
    <n v="84"/>
    <n v="5104.4799999999996"/>
    <n v="515552.48"/>
    <x v="24"/>
    <d v="2025-09-24T00:00:00"/>
    <s v="discontinued"/>
    <s v="Delhi Warehouse"/>
    <s v="Discover X"/>
    <s v="Electronics"/>
    <s v="Quickstock"/>
    <s v="Discover X"/>
    <s v="Electronics"/>
    <s v="Quickstock"/>
    <n v="101"/>
    <n v="84"/>
    <n v="5104.4799999999996"/>
    <n v="515552.48"/>
    <s v="In Stock"/>
    <s v="No"/>
    <n v="0"/>
  </r>
  <r>
    <s v="P1602"/>
    <s v="Effort Lite"/>
    <s v="Toys"/>
    <s v="Global Traders"/>
    <n v="7"/>
    <n v="70"/>
    <n v="15426.31"/>
    <n v="107984.17"/>
    <x v="86"/>
    <d v="2025-10-03T00:00:00"/>
    <s v="discon"/>
    <s v="Ahmedabad Branch"/>
    <s v="Effort Lite"/>
    <s v="Toys"/>
    <s v="Global Traders"/>
    <s v="Effort Lite"/>
    <s v="Toys"/>
    <s v="Global Traders"/>
    <n v="7"/>
    <n v="70"/>
    <n v="15426.31"/>
    <n v="107984.17"/>
    <s v="Low Stock"/>
    <s v="Yes"/>
    <n v="1"/>
  </r>
  <r>
    <s v="P7864"/>
    <s v="Democratic Mini"/>
    <s v="Furniture"/>
    <s v="Global Traders"/>
    <n v="72"/>
    <n v="25"/>
    <n v="16004.39"/>
    <n v="1152316.08"/>
    <x v="15"/>
    <d v="2025-08-04T00:00:00"/>
    <s v="Actv"/>
    <s v="Pune Store"/>
    <s v="Democratic Mini"/>
    <s v="Furniture"/>
    <s v="Global Traders"/>
    <s v="Democratic Mini"/>
    <s v="Furniture"/>
    <s v="Global Traders"/>
    <n v="72"/>
    <n v="25"/>
    <n v="16004.39"/>
    <n v="1152316.08"/>
    <s v="In Stock"/>
    <s v="No"/>
    <n v="0"/>
  </r>
  <r>
    <s v="P5744"/>
    <s v="Two Pro"/>
    <s v="Clothing"/>
    <s v="Omni Suppliers"/>
    <n v="81"/>
    <n v="75"/>
    <n v="15758.1"/>
    <n v="1276406.1000000001"/>
    <x v="149"/>
    <d v="2025-08-12T00:00:00"/>
    <s v="Inactive"/>
    <s v="Online"/>
    <s v="Two Pro"/>
    <s v="Clothing"/>
    <s v="Omni Suppliers"/>
    <s v="Two Pro"/>
    <s v="Clothing"/>
    <s v="Omni Suppliers"/>
    <n v="81"/>
    <n v="75"/>
    <n v="15758.1"/>
    <n v="1276406.1000000001"/>
    <s v="In Stock"/>
    <s v="No"/>
    <n v="0"/>
  </r>
  <r>
    <s v="P3817"/>
    <s v="Each Max"/>
    <s v="Groceries"/>
    <s v="QuickStock"/>
    <n v="188"/>
    <n v="77"/>
    <n v="5005.25"/>
    <n v="940987"/>
    <x v="154"/>
    <d v="2025-09-07T00:00:00"/>
    <s v="active"/>
    <s v="Pune Store"/>
    <s v="Each Max"/>
    <s v="Groceries"/>
    <s v="Quickstock"/>
    <s v="Each Max"/>
    <s v="Groceries"/>
    <s v="Quickstock"/>
    <n v="188"/>
    <n v="77"/>
    <n v="5005.25"/>
    <n v="940987"/>
    <s v="In Stock"/>
    <s v="No"/>
    <n v="0"/>
  </r>
  <r>
    <s v="P6307"/>
    <s v="Individual Plus"/>
    <s v="Furniture"/>
    <s v="ABC Pvt Ltd"/>
    <n v="167"/>
    <n v="55"/>
    <n v="10723.76"/>
    <n v="1790867.92"/>
    <x v="31"/>
    <d v="2025-07-22T00:00:00"/>
    <s v="discon"/>
    <s v="Delhi Warehouse"/>
    <s v="Individual Plus"/>
    <s v="Furniture"/>
    <s v="Abc Pvt Ltd"/>
    <s v="Individual Plus"/>
    <s v="Furniture"/>
    <s v="Abc Pvt Ltd"/>
    <n v="167"/>
    <n v="55"/>
    <n v="10723.76"/>
    <n v="1790867.92"/>
    <s v="In Stock"/>
    <s v="No"/>
    <n v="0"/>
  </r>
  <r>
    <s v="P9033"/>
    <s v="Gas Max"/>
    <s v="Groceries"/>
    <s v="QuickStock"/>
    <n v="62"/>
    <n v="41"/>
    <n v="15712.7"/>
    <n v="974187.4"/>
    <x v="60"/>
    <d v="2025-07-20T00:00:00"/>
    <m/>
    <s v="Ahmedabad Branch"/>
    <s v="Gas Max"/>
    <s v="Groceries"/>
    <s v="Quickstock"/>
    <s v="Gas Max"/>
    <s v="Groceries"/>
    <s v="Quickstock"/>
    <n v="62"/>
    <n v="41"/>
    <n v="15712.7"/>
    <n v="974187.4"/>
    <s v="In Stock"/>
    <s v="No"/>
    <n v="0"/>
  </r>
  <r>
    <s v="P9003"/>
    <s v="significant mini"/>
    <s v="Furniture"/>
    <s v="QuickStock"/>
    <n v="128"/>
    <n v="74"/>
    <n v="14273.55"/>
    <n v="1827014.4"/>
    <x v="105"/>
    <d v="2025-10-08T00:00:00"/>
    <s v="discontinued"/>
    <s v="Pune Store"/>
    <s v="Significant Mini"/>
    <s v="Furniture"/>
    <s v="Quickstock"/>
    <s v="Significant Mini"/>
    <s v="Furniture"/>
    <s v="Quickstock"/>
    <n v="128"/>
    <n v="74"/>
    <n v="14273.55"/>
    <n v="1827014.4"/>
    <s v="In Stock"/>
    <s v="No"/>
    <n v="0"/>
  </r>
  <r>
    <s v="P9312"/>
    <s v="car pro"/>
    <s v="Electronics"/>
    <s v="RetailMart Inc"/>
    <n v="128"/>
    <n v="57"/>
    <n v="2282.02"/>
    <n v="292098.56"/>
    <x v="115"/>
    <d v="2025-09-20T00:00:00"/>
    <s v="discontinued"/>
    <s v="Ahmedabad Branch"/>
    <s v="Car Pro"/>
    <s v="Electronics"/>
    <s v="Retailmart Inc"/>
    <s v="Car Pro"/>
    <s v="Electronics"/>
    <s v="Retailmart Inc"/>
    <n v="128"/>
    <n v="57"/>
    <n v="2282.02"/>
    <n v="292098.56"/>
    <s v="In Stock"/>
    <s v="No"/>
    <n v="0"/>
  </r>
  <r>
    <s v="P1644"/>
    <s v="Suddenly Mini"/>
    <s v="Toys"/>
    <s v="Global Traders"/>
    <n v="91"/>
    <n v="40"/>
    <n v="14948.19"/>
    <n v="1360285.29"/>
    <x v="107"/>
    <d v="2025-08-03T00:00:00"/>
    <s v="Actv"/>
    <s v="Pune Store"/>
    <s v="Suddenly Mini"/>
    <s v="Toys"/>
    <s v="Global Traders"/>
    <s v="Suddenly Mini"/>
    <s v="Toys"/>
    <s v="Global Traders"/>
    <n v="91"/>
    <n v="40"/>
    <n v="14948.19"/>
    <n v="1360285.29"/>
    <s v="In Stock"/>
    <s v="No"/>
    <n v="0"/>
  </r>
  <r>
    <s v="P3668"/>
    <s v="Employee Lite"/>
    <s v="Clothing"/>
    <m/>
    <n v="46"/>
    <n v="54"/>
    <n v="16126.6"/>
    <n v="741823.6"/>
    <x v="136"/>
    <d v="2025-09-15T00:00:00"/>
    <s v="discon"/>
    <s v="Pune Store"/>
    <s v="Employee Lite"/>
    <s v="Clothing"/>
    <s v=""/>
    <s v="Employee Lite"/>
    <s v="Clothing"/>
    <s v="Others"/>
    <n v="46"/>
    <n v="54"/>
    <n v="16126.6"/>
    <n v="741823.6"/>
    <s v="Low Stock"/>
    <s v="Yes"/>
    <n v="1"/>
  </r>
  <r>
    <s v="P1195"/>
    <s v="Score Mini"/>
    <s v="Furniture"/>
    <s v="Omni Suppliers"/>
    <n v="139"/>
    <n v="79"/>
    <n v="8893.9599999999991"/>
    <n v="1236260.44"/>
    <x v="99"/>
    <d v="2025-10-07T00:00:00"/>
    <m/>
    <s v="Mumbai Store"/>
    <s v="Score Mini"/>
    <s v="Furniture"/>
    <s v="Omni Suppliers"/>
    <s v="Score Mini"/>
    <s v="Furniture"/>
    <s v="Omni Suppliers"/>
    <n v="139"/>
    <n v="79"/>
    <n v="8893.9599999999991"/>
    <n v="1236260.44"/>
    <s v="In Stock"/>
    <s v="No"/>
    <n v="0"/>
  </r>
  <r>
    <s v="P5841"/>
    <s v="Win Pro"/>
    <s v="Toys"/>
    <s v="Omni Suppliers"/>
    <n v="22"/>
    <n v="44"/>
    <n v="7169.88"/>
    <n v="157737.35999999999"/>
    <x v="77"/>
    <d v="2025-07-14T00:00:00"/>
    <s v="Actv"/>
    <s v="Mumbai Store"/>
    <s v="Win Pro"/>
    <s v="Toys"/>
    <s v="Omni Suppliers"/>
    <s v="Win Pro"/>
    <s v="Toys"/>
    <s v="Omni Suppliers"/>
    <n v="22"/>
    <n v="44"/>
    <n v="7169.88"/>
    <n v="157737.36000000002"/>
    <s v="Low Stock"/>
    <s v="Yes"/>
    <n v="1"/>
  </r>
  <r>
    <s v="P4927"/>
    <s v="Exist Pro"/>
    <s v="Electronics"/>
    <s v="RetailMart Inc"/>
    <m/>
    <n v="74"/>
    <n v="4360.3999999999996"/>
    <m/>
    <x v="108"/>
    <d v="2025-08-03T00:00:00"/>
    <s v="Inactive"/>
    <s v="Ahmedabad Branch"/>
    <s v="Exist Pro"/>
    <s v="Electronics"/>
    <s v="Retailmart Inc"/>
    <s v="Exist Pro"/>
    <s v="Electronics"/>
    <s v="Retailmart Inc"/>
    <n v="0"/>
    <n v="74"/>
    <n v="4360.3999999999996"/>
    <n v="0"/>
    <s v="Out of Stock"/>
    <s v="Yes"/>
    <n v="1"/>
  </r>
  <r>
    <s v="P9758"/>
    <s v="True Lite"/>
    <s v="Toys"/>
    <s v="ABC Pvt Ltd"/>
    <n v="95"/>
    <n v="24"/>
    <n v="6568.51"/>
    <n v="624008.45000000007"/>
    <x v="173"/>
    <d v="2025-09-09T00:00:00"/>
    <s v="Actv"/>
    <s v="Pune Store"/>
    <s v="True Lite"/>
    <s v="Toys"/>
    <s v="Abc Pvt Ltd"/>
    <s v="True Lite"/>
    <s v="Toys"/>
    <s v="Abc Pvt Ltd"/>
    <n v="95"/>
    <n v="24"/>
    <n v="6568.51"/>
    <n v="624008.45000000007"/>
    <s v="In Stock"/>
    <s v="No"/>
    <n v="0"/>
  </r>
  <r>
    <s v="P7121"/>
    <s v="Collection Pro"/>
    <s v="Groceries"/>
    <s v="ABC Pvt Ltd"/>
    <n v="176"/>
    <n v="77"/>
    <n v="18825.36"/>
    <n v="3313263.36"/>
    <x v="60"/>
    <d v="2025-09-18T00:00:00"/>
    <s v="active"/>
    <s v="Mumbai Store"/>
    <s v="Collection Pro"/>
    <s v="Groceries"/>
    <s v="Abc Pvt Ltd"/>
    <s v="Collection Pro"/>
    <s v="Groceries"/>
    <s v="Abc Pvt Ltd"/>
    <n v="176"/>
    <n v="77"/>
    <n v="18825.36"/>
    <n v="3313263.3600000003"/>
    <s v="In Stock"/>
    <s v="No"/>
    <n v="0"/>
  </r>
  <r>
    <s v="P8024"/>
    <s v="Responsibility Max"/>
    <s v="Furniture"/>
    <s v="QuickStock"/>
    <n v="60"/>
    <n v="28"/>
    <n v="1598.93"/>
    <n v="95935.8"/>
    <x v="101"/>
    <d v="2025-09-10T00:00:00"/>
    <s v="Inactive"/>
    <s v="Pune Store"/>
    <s v="Responsibility Max"/>
    <s v="Furniture"/>
    <s v="Quickstock"/>
    <s v="Responsibility Max"/>
    <s v="Furniture"/>
    <s v="Quickstock"/>
    <n v="60"/>
    <n v="28"/>
    <n v="1598.93"/>
    <n v="95935.8"/>
    <s v="In Stock"/>
    <s v="No"/>
    <n v="0"/>
  </r>
  <r>
    <s v="P3594"/>
    <s v="Certainly X"/>
    <s v="Clothing"/>
    <s v="ABC Pvt Ltd"/>
    <n v="38"/>
    <n v="41"/>
    <n v="10455.91"/>
    <n v="397324.58"/>
    <x v="13"/>
    <d v="2025-08-04T00:00:00"/>
    <s v="discontinued"/>
    <s v="Delhi Warehouse"/>
    <s v="Certainly X"/>
    <s v="Clothing"/>
    <s v="Abc Pvt Ltd"/>
    <s v="Certainly X"/>
    <s v="Clothing"/>
    <s v="Abc Pvt Ltd"/>
    <n v="38"/>
    <n v="41"/>
    <n v="10455.91"/>
    <n v="397324.58"/>
    <s v="Low Stock"/>
    <s v="Yes"/>
    <n v="1"/>
  </r>
  <r>
    <s v="P1086"/>
    <s v="Suggest Lite"/>
    <s v="Toys"/>
    <s v="ABC Pvt Ltd"/>
    <n v="75"/>
    <n v="99"/>
    <n v="14979.7"/>
    <n v="1123477.5"/>
    <x v="30"/>
    <d v="2025-09-20T00:00:00"/>
    <s v="discon"/>
    <s v="Online"/>
    <s v="Suggest Lite"/>
    <s v="Toys"/>
    <s v="Abc Pvt Ltd"/>
    <s v="Suggest Lite"/>
    <s v="Toys"/>
    <s v="Abc Pvt Ltd"/>
    <n v="75"/>
    <n v="99"/>
    <n v="14979.7"/>
    <n v="1123477.5"/>
    <s v="Low Stock"/>
    <s v="Yes"/>
    <n v="1"/>
  </r>
  <r>
    <s v="P7968"/>
    <s v="These X"/>
    <s v="Groceries"/>
    <s v="RetailMart Inc"/>
    <n v="126"/>
    <n v="92"/>
    <n v="3249.29"/>
    <n v="409410.54"/>
    <x v="176"/>
    <d v="2025-08-27T00:00:00"/>
    <s v="discon"/>
    <s v="Pune Store"/>
    <s v="These X"/>
    <s v="Groceries"/>
    <s v="Retailmart Inc"/>
    <s v="These X"/>
    <s v="Groceries"/>
    <s v="Retailmart Inc"/>
    <n v="126"/>
    <n v="92"/>
    <n v="3249.29"/>
    <n v="409410.54"/>
    <s v="In Stock"/>
    <s v="No"/>
    <n v="0"/>
  </r>
  <r>
    <s v="P2700"/>
    <s v="mention mini"/>
    <s v="Electronics"/>
    <m/>
    <n v="86"/>
    <n v="32"/>
    <n v="14452.49"/>
    <n v="1242914.1399999999"/>
    <x v="147"/>
    <d v="2025-07-18T00:00:00"/>
    <m/>
    <s v="Online"/>
    <s v="Mention Mini"/>
    <s v="Electronics"/>
    <s v=""/>
    <s v="Mention Mini"/>
    <s v="Electronics"/>
    <s v="Others"/>
    <n v="86"/>
    <n v="32"/>
    <n v="14452.49"/>
    <n v="1242914.1399999999"/>
    <s v="In Stock"/>
    <s v="No"/>
    <n v="0"/>
  </r>
  <r>
    <s v="P2647"/>
    <s v="Two Mini"/>
    <s v="Toys"/>
    <m/>
    <n v="150"/>
    <n v="64"/>
    <n v="3347.43"/>
    <n v="502114.5"/>
    <x v="69"/>
    <d v="2025-10-11T00:00:00"/>
    <s v="active"/>
    <s v="Online"/>
    <s v="Two Mini"/>
    <s v="Toys"/>
    <s v=""/>
    <s v="Two Mini"/>
    <s v="Toys"/>
    <s v="Others"/>
    <n v="150"/>
    <n v="64"/>
    <n v="3347.43"/>
    <n v="502114.5"/>
    <s v="In Stock"/>
    <s v="No"/>
    <n v="0"/>
  </r>
  <r>
    <s v="P4687"/>
    <s v="Themselves Max"/>
    <s v="Clothing"/>
    <s v="Global Traders"/>
    <n v="84"/>
    <n v="85"/>
    <n v="10661.19"/>
    <n v="895539.96000000008"/>
    <x v="169"/>
    <d v="2025-10-09T00:00:00"/>
    <m/>
    <s v="Mumbai Store"/>
    <s v="Themselves Max"/>
    <s v="Clothing"/>
    <s v="Global Traders"/>
    <s v="Themselves Max"/>
    <s v="Clothing"/>
    <s v="Global Traders"/>
    <n v="84"/>
    <n v="85"/>
    <n v="10661.19"/>
    <n v="895539.96000000008"/>
    <s v="Low Stock"/>
    <s v="Yes"/>
    <n v="1"/>
  </r>
  <r>
    <s v="P8081"/>
    <s v="Behind Lite"/>
    <s v="Toys"/>
    <m/>
    <n v="121"/>
    <n v="29"/>
    <n v="12711.05"/>
    <n v="1538037.05"/>
    <x v="15"/>
    <d v="2025-07-22T00:00:00"/>
    <m/>
    <s v="Ahmedabad Branch"/>
    <s v="Behind Lite"/>
    <s v="Toys"/>
    <s v=""/>
    <s v="Behind Lite"/>
    <s v="Toys"/>
    <s v="Others"/>
    <n v="121"/>
    <n v="29"/>
    <n v="12711.05"/>
    <n v="1538037.0499999998"/>
    <s v="In Stock"/>
    <s v="No"/>
    <n v="0"/>
  </r>
  <r>
    <s v="P9306"/>
    <s v="Baby Mini"/>
    <s v="Toys"/>
    <s v="Global Traders"/>
    <n v="163"/>
    <n v="53"/>
    <n v="10408.530000000001"/>
    <n v="1696590.39"/>
    <x v="91"/>
    <d v="2025-09-06T00:00:00"/>
    <s v="discontinued"/>
    <s v="Mumbai Store"/>
    <s v="Baby Mini"/>
    <s v="Toys"/>
    <s v="Global Traders"/>
    <s v="Baby Mini"/>
    <s v="Toys"/>
    <s v="Global Traders"/>
    <n v="163"/>
    <n v="53"/>
    <n v="10408.530000000001"/>
    <n v="1696590.3900000001"/>
    <s v="In Stock"/>
    <s v="No"/>
    <n v="0"/>
  </r>
  <r>
    <s v="P8178"/>
    <s v="Move Mini"/>
    <s v="Clothing"/>
    <m/>
    <n v="166"/>
    <n v="66"/>
    <n v="7851.11"/>
    <n v="1303284.26"/>
    <x v="125"/>
    <d v="2025-09-01T00:00:00"/>
    <s v="active"/>
    <s v="Mumbai Store"/>
    <s v="Move Mini"/>
    <s v="Clothing"/>
    <s v=""/>
    <s v="Move Mini"/>
    <s v="Clothing"/>
    <s v="Others"/>
    <n v="166"/>
    <n v="66"/>
    <n v="7851.11"/>
    <n v="1303284.26"/>
    <s v="In Stock"/>
    <s v="No"/>
    <n v="0"/>
  </r>
  <r>
    <s v="P1146"/>
    <s v="Day X"/>
    <s v="Electronics"/>
    <s v="Global Traders"/>
    <n v="117"/>
    <n v="34"/>
    <n v="15000.34"/>
    <n v="1755039.78"/>
    <x v="0"/>
    <d v="2025-09-29T00:00:00"/>
    <s v="active"/>
    <s v="Mumbai Store"/>
    <s v="Day X"/>
    <s v="Electronics"/>
    <s v="Global Traders"/>
    <s v="Day X"/>
    <s v="Electronics"/>
    <s v="Global Traders"/>
    <n v="117"/>
    <n v="34"/>
    <n v="15000.34"/>
    <n v="1755039.78"/>
    <s v="In Stock"/>
    <s v="No"/>
    <n v="0"/>
  </r>
  <r>
    <s v="P6783"/>
    <s v="name pro"/>
    <s v="Clothing"/>
    <s v="QuickStock"/>
    <n v="71"/>
    <n v="28"/>
    <n v="8344.7099999999991"/>
    <n v="592474.40999999992"/>
    <x v="10"/>
    <d v="2025-09-08T00:00:00"/>
    <s v="Inactive"/>
    <s v="Mumbai Store"/>
    <s v="Name Pro"/>
    <s v="Clothing"/>
    <s v="Quickstock"/>
    <s v="Name Pro"/>
    <s v="Clothing"/>
    <s v="Quickstock"/>
    <n v="71"/>
    <n v="28"/>
    <n v="8344.7099999999991"/>
    <n v="592474.40999999992"/>
    <s v="In Stock"/>
    <s v="No"/>
    <n v="0"/>
  </r>
  <r>
    <s v="P7318"/>
    <s v="tv mini"/>
    <s v="Groceries"/>
    <s v="Omni Suppliers"/>
    <n v="192"/>
    <n v="48"/>
    <n v="10027.25"/>
    <n v="1925232"/>
    <x v="141"/>
    <d v="2025-08-26T00:00:00"/>
    <s v="discontinued"/>
    <s v="Mumbai Store"/>
    <s v="Tv Mini"/>
    <s v="Groceries"/>
    <s v="Omni Suppliers"/>
    <s v="Tv Mini"/>
    <s v="Groceries"/>
    <s v="Omni Suppliers"/>
    <n v="192"/>
    <n v="48"/>
    <n v="10027.25"/>
    <n v="1925232"/>
    <s v="In Stock"/>
    <s v="No"/>
    <n v="0"/>
  </r>
  <r>
    <s v="P6618"/>
    <s v="Accept X"/>
    <s v="Clothing"/>
    <s v="Omni Suppliers"/>
    <n v="140"/>
    <n v="20"/>
    <n v="12646.81"/>
    <n v="1770553.4"/>
    <x v="90"/>
    <d v="2025-09-11T00:00:00"/>
    <s v="active"/>
    <s v="Pune Store"/>
    <s v="Accept X"/>
    <s v="Clothing"/>
    <s v="Omni Suppliers"/>
    <s v="Accept X"/>
    <s v="Clothing"/>
    <s v="Omni Suppliers"/>
    <n v="140"/>
    <n v="20"/>
    <n v="12646.81"/>
    <n v="1770553.4"/>
    <s v="In Stock"/>
    <s v="No"/>
    <n v="0"/>
  </r>
  <r>
    <s v="P1238"/>
    <s v="Three Mini"/>
    <s v="Toys"/>
    <s v="ABC Pvt Ltd"/>
    <m/>
    <n v="68"/>
    <n v="9939.2900000000009"/>
    <m/>
    <x v="90"/>
    <d v="2025-09-03T00:00:00"/>
    <s v="active"/>
    <s v="Online"/>
    <s v="Three Mini"/>
    <s v="Toys"/>
    <s v="Abc Pvt Ltd"/>
    <s v="Three Mini"/>
    <s v="Toys"/>
    <s v="Abc Pvt Ltd"/>
    <n v="0"/>
    <n v="68"/>
    <n v="9939.2900000000009"/>
    <n v="0"/>
    <s v="Out of Stock"/>
    <s v="Yes"/>
    <n v="1"/>
  </r>
  <r>
    <s v="P5390"/>
    <s v="Both Plus"/>
    <s v="Groceries"/>
    <s v="Omni Suppliers"/>
    <n v="127"/>
    <n v="45"/>
    <n v="10270.08"/>
    <n v="1304300.1599999999"/>
    <x v="63"/>
    <d v="2025-07-14T00:00:00"/>
    <s v="active"/>
    <s v="Mumbai Store"/>
    <s v="Both Plus"/>
    <s v="Groceries"/>
    <s v="Omni Suppliers"/>
    <s v="Both Plus"/>
    <s v="Groceries"/>
    <s v="Omni Suppliers"/>
    <n v="127"/>
    <n v="45"/>
    <n v="10270.08"/>
    <n v="1304300.1599999999"/>
    <s v="In Stock"/>
    <s v="No"/>
    <n v="0"/>
  </r>
  <r>
    <s v="P6388"/>
    <s v="Improve Mini"/>
    <s v="Toys"/>
    <s v="ABC Pvt Ltd"/>
    <n v="68"/>
    <n v="45"/>
    <n v="17918.71"/>
    <n v="1218472.28"/>
    <x v="63"/>
    <d v="2025-08-15T00:00:00"/>
    <s v="Actv"/>
    <s v="Ahmedabad Branch"/>
    <s v="Improve Mini"/>
    <s v="Toys"/>
    <s v="Abc Pvt Ltd"/>
    <s v="Improve Mini"/>
    <s v="Toys"/>
    <s v="Abc Pvt Ltd"/>
    <n v="68"/>
    <n v="45"/>
    <n v="17918.71"/>
    <n v="1218472.28"/>
    <s v="In Stock"/>
    <s v="No"/>
    <n v="0"/>
  </r>
  <r>
    <s v="P1192"/>
    <s v="Individual Max"/>
    <s v="Groceries"/>
    <s v="ABC Pvt Ltd"/>
    <n v="61"/>
    <n v="36"/>
    <n v="17153.310000000001"/>
    <n v="1046351.91"/>
    <x v="23"/>
    <d v="2025-09-21T00:00:00"/>
    <s v="discon"/>
    <s v="Mumbai Store"/>
    <s v="Individual Max"/>
    <s v="Groceries"/>
    <s v="Abc Pvt Ltd"/>
    <s v="Individual Max"/>
    <s v="Groceries"/>
    <s v="Abc Pvt Ltd"/>
    <n v="61"/>
    <n v="36"/>
    <n v="17153.310000000001"/>
    <n v="1046351.91"/>
    <s v="In Stock"/>
    <s v="No"/>
    <n v="0"/>
  </r>
  <r>
    <s v="P9442"/>
    <s v="If Pro"/>
    <s v="Groceries"/>
    <s v="RetailMart Inc"/>
    <n v="130"/>
    <n v="98"/>
    <n v="17718.11"/>
    <n v="2303354.2999999998"/>
    <x v="62"/>
    <d v="2025-08-12T00:00:00"/>
    <s v="discon"/>
    <s v="Mumbai Store"/>
    <s v="If Pro"/>
    <s v="Groceries"/>
    <s v="Retailmart Inc"/>
    <s v="If Pro"/>
    <s v="Groceries"/>
    <s v="Retailmart Inc"/>
    <n v="130"/>
    <n v="98"/>
    <n v="17718.11"/>
    <n v="2303354.3000000003"/>
    <s v="In Stock"/>
    <s v="No"/>
    <n v="0"/>
  </r>
  <r>
    <s v="P4893"/>
    <s v="While X"/>
    <s v="Electronics"/>
    <s v="Global Traders"/>
    <n v="155"/>
    <n v="92"/>
    <n v="10736.35"/>
    <n v="1664134.25"/>
    <x v="110"/>
    <d v="2025-07-15T00:00:00"/>
    <s v="active"/>
    <s v="Delhi Warehouse"/>
    <s v="While X"/>
    <s v="Electronics"/>
    <s v="Global Traders"/>
    <s v="While X"/>
    <s v="Electronics"/>
    <s v="Global Traders"/>
    <n v="155"/>
    <n v="92"/>
    <n v="10736.35"/>
    <n v="1664134.25"/>
    <s v="In Stock"/>
    <s v="No"/>
    <n v="0"/>
  </r>
  <r>
    <s v="P4904"/>
    <s v="Surface Lite"/>
    <s v="Toys"/>
    <s v="ABC Pvt Ltd"/>
    <n v="92"/>
    <n v="99"/>
    <n v="4108.5600000000004"/>
    <n v="377987.52"/>
    <x v="1"/>
    <d v="2025-08-07T00:00:00"/>
    <s v="Actv"/>
    <s v="Ahmedabad Branch"/>
    <s v="Surface Lite"/>
    <s v="Toys"/>
    <s v="Abc Pvt Ltd"/>
    <s v="Surface Lite"/>
    <s v="Toys"/>
    <s v="Abc Pvt Ltd"/>
    <n v="92"/>
    <n v="99"/>
    <n v="4108.5600000000004"/>
    <n v="377987.52"/>
    <s v="Low Stock"/>
    <s v="Yes"/>
    <n v="1"/>
  </r>
  <r>
    <s v="P7773"/>
    <s v="Participant Plus"/>
    <s v="Furniture"/>
    <s v="ABC Pvt Ltd"/>
    <n v="198"/>
    <n v="97"/>
    <n v="10235.709999999999"/>
    <n v="2026670.58"/>
    <x v="32"/>
    <d v="2025-09-18T00:00:00"/>
    <m/>
    <s v="Pune Store"/>
    <s v="Participant Plus"/>
    <s v="Furniture"/>
    <s v="Abc Pvt Ltd"/>
    <s v="Participant Plus"/>
    <s v="Furniture"/>
    <s v="Abc Pvt Ltd"/>
    <n v="198"/>
    <n v="97"/>
    <n v="10235.709999999999"/>
    <n v="2026670.5799999998"/>
    <s v="In Stock"/>
    <s v="No"/>
    <n v="0"/>
  </r>
  <r>
    <s v="P1658"/>
    <s v="Into Mini"/>
    <s v="Toys"/>
    <s v="Global Traders"/>
    <n v="193"/>
    <n v="60"/>
    <n v="17657.07"/>
    <n v="3407814.51"/>
    <x v="153"/>
    <d v="2025-08-27T00:00:00"/>
    <s v="Inactive"/>
    <s v="Pune Store"/>
    <s v="Into Mini"/>
    <s v="Toys"/>
    <s v="Global Traders"/>
    <s v="Into Mini"/>
    <s v="Toys"/>
    <s v="Global Traders"/>
    <n v="193"/>
    <n v="60"/>
    <n v="17657.07"/>
    <n v="3407814.51"/>
    <s v="In Stock"/>
    <s v="No"/>
    <n v="0"/>
  </r>
  <r>
    <s v="P5994"/>
    <s v="college mini"/>
    <s v="Electronics"/>
    <s v="Omni Suppliers"/>
    <n v="138"/>
    <n v="72"/>
    <n v="8224.2999999999993"/>
    <n v="1134953.3999999999"/>
    <x v="175"/>
    <d v="2025-10-10T00:00:00"/>
    <s v="Actv"/>
    <s v="Online"/>
    <s v="College Mini"/>
    <s v="Electronics"/>
    <s v="Omni Suppliers"/>
    <s v="College Mini"/>
    <s v="Electronics"/>
    <s v="Omni Suppliers"/>
    <n v="138"/>
    <n v="72"/>
    <n v="8224.2999999999993"/>
    <n v="1134953.3999999999"/>
    <s v="In Stock"/>
    <s v="No"/>
    <n v="0"/>
  </r>
  <r>
    <s v="P3104"/>
    <s v="Surface X"/>
    <s v="Furniture"/>
    <s v="RetailMart Inc"/>
    <n v="145"/>
    <n v="70"/>
    <n v="5653.6"/>
    <n v="819772"/>
    <x v="36"/>
    <d v="2025-09-02T00:00:00"/>
    <s v="discon"/>
    <s v="Pune Store"/>
    <s v="Surface X"/>
    <s v="Furniture"/>
    <s v="Retailmart Inc"/>
    <s v="Surface X"/>
    <s v="Furniture"/>
    <s v="Retailmart Inc"/>
    <n v="145"/>
    <n v="70"/>
    <n v="5653.6"/>
    <n v="819772"/>
    <s v="In Stock"/>
    <s v="No"/>
    <n v="0"/>
  </r>
  <r>
    <s v="P9385"/>
    <s v="Week X"/>
    <s v="Groceries"/>
    <s v="Omni Suppliers"/>
    <n v="135"/>
    <n v="41"/>
    <n v="9611.24"/>
    <n v="1297517.3999999999"/>
    <x v="26"/>
    <d v="2025-08-19T00:00:00"/>
    <s v="discontinued"/>
    <s v="Mumbai Store"/>
    <s v="Week X"/>
    <s v="Groceries"/>
    <s v="Omni Suppliers"/>
    <s v="Week X"/>
    <s v="Groceries"/>
    <s v="Omni Suppliers"/>
    <n v="135"/>
    <n v="41"/>
    <n v="9611.24"/>
    <n v="1297517.3999999999"/>
    <s v="In Stock"/>
    <s v="No"/>
    <n v="0"/>
  </r>
  <r>
    <s v="P7328"/>
    <s v="Professional Mini"/>
    <s v="Toys"/>
    <s v="RetailMart Inc"/>
    <n v="103"/>
    <n v="55"/>
    <n v="16966.16"/>
    <n v="1747514.48"/>
    <x v="98"/>
    <d v="2025-09-19T00:00:00"/>
    <s v="active"/>
    <s v="Mumbai Store"/>
    <s v="Professional Mini"/>
    <s v="Toys"/>
    <s v="Retailmart Inc"/>
    <s v="Professional Mini"/>
    <s v="Toys"/>
    <s v="Retailmart Inc"/>
    <n v="103"/>
    <n v="55"/>
    <n v="16966.16"/>
    <n v="1747514.48"/>
    <s v="In Stock"/>
    <s v="No"/>
    <n v="0"/>
  </r>
  <r>
    <s v="P5780"/>
    <s v="Laugh Pro"/>
    <s v="Electronics"/>
    <m/>
    <n v="81"/>
    <n v="85"/>
    <n v="10291.700000000001"/>
    <n v="833627.70000000007"/>
    <x v="74"/>
    <d v="2025-07-22T00:00:00"/>
    <s v="discontinued"/>
    <s v="Pune Store"/>
    <s v="Laugh Pro"/>
    <s v="Electronics"/>
    <s v=""/>
    <s v="Laugh Pro"/>
    <s v="Electronics"/>
    <s v="Others"/>
    <n v="81"/>
    <n v="85"/>
    <n v="10291.700000000001"/>
    <n v="833627.70000000007"/>
    <s v="Low Stock"/>
    <s v="Yes"/>
    <n v="1"/>
  </r>
  <r>
    <s v="P9181"/>
    <s v="Rise Lite"/>
    <s v="Furniture"/>
    <s v="QuickStock"/>
    <n v="78"/>
    <n v="39"/>
    <n v="19943.79"/>
    <n v="1555615.62"/>
    <x v="164"/>
    <d v="2025-08-01T00:00:00"/>
    <s v="discontinued"/>
    <s v="Delhi Warehouse"/>
    <s v="Rise Lite"/>
    <s v="Furniture"/>
    <s v="Quickstock"/>
    <s v="Rise Lite"/>
    <s v="Furniture"/>
    <s v="Quickstock"/>
    <n v="78"/>
    <n v="39"/>
    <n v="19943.79"/>
    <n v="1555615.62"/>
    <s v="In Stock"/>
    <s v="No"/>
    <n v="0"/>
  </r>
  <r>
    <s v="P7239"/>
    <s v="Citizen Plus"/>
    <s v="Toys"/>
    <s v="RetailMart Inc"/>
    <n v="90"/>
    <n v="49"/>
    <n v="4392.46"/>
    <n v="395321.4"/>
    <x v="129"/>
    <d v="2025-07-17T00:00:00"/>
    <s v="Inactive"/>
    <s v="Mumbai Store"/>
    <s v="Citizen Plus"/>
    <s v="Toys"/>
    <s v="Retailmart Inc"/>
    <s v="Citizen Plus"/>
    <s v="Toys"/>
    <s v="Retailmart Inc"/>
    <n v="90"/>
    <n v="49"/>
    <n v="4392.46"/>
    <n v="395321.4"/>
    <s v="In Stock"/>
    <s v="No"/>
    <n v="0"/>
  </r>
  <r>
    <s v="P1670"/>
    <s v="Citizen X"/>
    <s v="Furniture"/>
    <s v="QuickStock"/>
    <n v="123"/>
    <n v="80"/>
    <n v="2118.39"/>
    <n v="260561.97"/>
    <x v="11"/>
    <d v="2025-07-30T00:00:00"/>
    <s v="Actv"/>
    <s v="Delhi Warehouse"/>
    <s v="Citizen X"/>
    <s v="Furniture"/>
    <s v="Quickstock"/>
    <s v="Citizen X"/>
    <s v="Furniture"/>
    <s v="Quickstock"/>
    <n v="123"/>
    <n v="80"/>
    <n v="2118.39"/>
    <n v="260561.96999999997"/>
    <s v="In Stock"/>
    <s v="No"/>
    <n v="0"/>
  </r>
  <r>
    <s v="P6167"/>
    <s v="Skill Pro"/>
    <s v="Electronics"/>
    <s v="Omni Suppliers"/>
    <n v="152"/>
    <n v="55"/>
    <n v="15341.98"/>
    <n v="2331980.96"/>
    <x v="143"/>
    <d v="2025-09-01T00:00:00"/>
    <s v="Actv"/>
    <s v="Ahmedabad Branch"/>
    <s v="Skill Pro"/>
    <s v="Electronics"/>
    <s v="Omni Suppliers"/>
    <s v="Skill Pro"/>
    <s v="Electronics"/>
    <s v="Omni Suppliers"/>
    <n v="152"/>
    <n v="55"/>
    <n v="15341.98"/>
    <n v="2331980.96"/>
    <s v="In Stock"/>
    <s v="No"/>
    <n v="0"/>
  </r>
  <r>
    <s v="P1249"/>
    <s v="Walk Plus"/>
    <s v="Electronics"/>
    <m/>
    <n v="57"/>
    <n v="64"/>
    <n v="7036.55"/>
    <n v="401083.35"/>
    <x v="173"/>
    <d v="2025-07-28T00:00:00"/>
    <m/>
    <s v="Mumbai Store"/>
    <s v="Walk Plus"/>
    <s v="Electronics"/>
    <s v=""/>
    <s v="Walk Plus"/>
    <s v="Electronics"/>
    <s v="Others"/>
    <n v="57"/>
    <n v="64"/>
    <n v="7036.55"/>
    <n v="401083.35000000003"/>
    <s v="Low Stock"/>
    <s v="Yes"/>
    <n v="1"/>
  </r>
  <r>
    <s v="P4792"/>
    <s v="Clear X"/>
    <s v="Clothing"/>
    <s v="QuickStock"/>
    <n v="98"/>
    <n v="83"/>
    <n v="14279.06"/>
    <n v="1399347.88"/>
    <x v="87"/>
    <d v="2025-09-20T00:00:00"/>
    <s v="Actv"/>
    <s v="Delhi Warehouse"/>
    <s v="Clear X"/>
    <s v="Clothing"/>
    <s v="Quickstock"/>
    <s v="Clear X"/>
    <s v="Clothing"/>
    <s v="Quickstock"/>
    <n v="98"/>
    <n v="83"/>
    <n v="14279.06"/>
    <n v="1399347.88"/>
    <s v="In Stock"/>
    <s v="No"/>
    <n v="0"/>
  </r>
  <r>
    <s v="P3618"/>
    <s v="Yeah X"/>
    <s v="Toys"/>
    <s v="QuickStock"/>
    <n v="70"/>
    <n v="28"/>
    <n v="6971.91"/>
    <n v="488033.7"/>
    <x v="98"/>
    <d v="2025-08-30T00:00:00"/>
    <s v="discontinued"/>
    <s v="Pune Store"/>
    <s v="Yeah X"/>
    <s v="Toys"/>
    <s v="Quickstock"/>
    <s v="Yeah X"/>
    <s v="Toys"/>
    <s v="Quickstock"/>
    <n v="70"/>
    <n v="28"/>
    <n v="6971.91"/>
    <n v="488033.7"/>
    <s v="In Stock"/>
    <s v="No"/>
    <n v="0"/>
  </r>
  <r>
    <s v="P2925"/>
    <s v="Policy Lite"/>
    <s v="Electronics"/>
    <s v="ABC Pvt Ltd"/>
    <n v="156"/>
    <n v="77"/>
    <n v="18169.16"/>
    <n v="2834388.96"/>
    <x v="130"/>
    <d v="2025-09-03T00:00:00"/>
    <s v="Inactive"/>
    <s v="Pune Store"/>
    <s v="Policy Lite"/>
    <s v="Electronics"/>
    <s v="Abc Pvt Ltd"/>
    <s v="Policy Lite"/>
    <s v="Electronics"/>
    <s v="Abc Pvt Ltd"/>
    <n v="156"/>
    <n v="77"/>
    <n v="18169.16"/>
    <n v="2834388.96"/>
    <s v="In Stock"/>
    <s v="No"/>
    <n v="0"/>
  </r>
  <r>
    <s v="P1990"/>
    <s v="If X"/>
    <s v="Furniture"/>
    <s v="ABC Pvt Ltd"/>
    <n v="130"/>
    <n v="40"/>
    <n v="13099.95"/>
    <n v="1702993.5"/>
    <x v="32"/>
    <d v="2025-08-10T00:00:00"/>
    <m/>
    <s v="Mumbai Store"/>
    <s v="If X"/>
    <s v="Furniture"/>
    <s v="Abc Pvt Ltd"/>
    <s v="If X"/>
    <s v="Furniture"/>
    <s v="Abc Pvt Ltd"/>
    <n v="130"/>
    <n v="40"/>
    <n v="13099.95"/>
    <n v="1702993.5"/>
    <s v="In Stock"/>
    <s v="No"/>
    <n v="0"/>
  </r>
  <r>
    <s v="P9995"/>
    <s v="Accept Mini"/>
    <s v="Groceries"/>
    <s v="Omni Suppliers"/>
    <n v="61"/>
    <n v="61"/>
    <n v="6172.75"/>
    <n v="376537.75"/>
    <x v="167"/>
    <d v="2025-09-04T00:00:00"/>
    <s v="discontinued"/>
    <s v="Online"/>
    <s v="Accept Mini"/>
    <s v="Groceries"/>
    <s v="Omni Suppliers"/>
    <s v="Accept Mini"/>
    <s v="Groceries"/>
    <s v="Omni Suppliers"/>
    <n v="61"/>
    <n v="61"/>
    <n v="6172.75"/>
    <n v="376537.75"/>
    <s v="Low Stock"/>
    <s v="No"/>
    <n v="1"/>
  </r>
  <r>
    <s v="P4516"/>
    <s v="Body Lite"/>
    <s v="Groceries"/>
    <s v="Omni Suppliers"/>
    <n v="12"/>
    <m/>
    <n v="5455.31"/>
    <n v="65463.72"/>
    <x v="66"/>
    <d v="2025-10-04T00:00:00"/>
    <m/>
    <s v="Online"/>
    <s v="Body Lite"/>
    <s v="Groceries"/>
    <s v="Omni Suppliers"/>
    <s v="Body Lite"/>
    <s v="Groceries"/>
    <s v="Omni Suppliers"/>
    <n v="12"/>
    <n v="0"/>
    <n v="5455.31"/>
    <n v="65463.72"/>
    <s v="In Stock"/>
    <s v="No"/>
    <n v="0"/>
  </r>
  <r>
    <s v="P1615"/>
    <s v="Lot Lite"/>
    <s v="Groceries"/>
    <s v="QuickStock"/>
    <n v="58"/>
    <n v="76"/>
    <n v="4867.9399999999996"/>
    <n v="282340.52"/>
    <x v="32"/>
    <d v="2025-07-17T00:00:00"/>
    <s v="Actv"/>
    <s v="Pune Store"/>
    <s v="Lot Lite"/>
    <s v="Groceries"/>
    <s v="Quickstock"/>
    <s v="Lot Lite"/>
    <s v="Groceries"/>
    <s v="Quickstock"/>
    <n v="58"/>
    <n v="76"/>
    <n v="4867.9399999999996"/>
    <n v="282340.51999999996"/>
    <s v="Low Stock"/>
    <s v="Yes"/>
    <n v="1"/>
  </r>
  <r>
    <s v="P4278"/>
    <s v="Training Mini"/>
    <s v="Clothing"/>
    <s v="Global Traders"/>
    <n v="79"/>
    <n v="21"/>
    <n v="2716.33"/>
    <n v="214590.07"/>
    <x v="159"/>
    <d v="2025-09-23T00:00:00"/>
    <s v="Actv"/>
    <s v="Mumbai Store"/>
    <s v="Training Mini"/>
    <s v="Clothing"/>
    <s v="Global Traders"/>
    <s v="Training Mini"/>
    <s v="Clothing"/>
    <s v="Global Traders"/>
    <n v="79"/>
    <n v="21"/>
    <n v="2716.33"/>
    <n v="214590.07"/>
    <s v="In Stock"/>
    <s v="No"/>
    <n v="0"/>
  </r>
  <r>
    <s v="P1370"/>
    <s v="Last Max"/>
    <s v="Furniture"/>
    <s v="Global Traders"/>
    <n v="89"/>
    <n v="42"/>
    <n v="13207.24"/>
    <n v="1175444.3600000001"/>
    <x v="79"/>
    <d v="2025-09-15T00:00:00"/>
    <s v="Actv"/>
    <s v="Mumbai Store"/>
    <s v="Last Max"/>
    <s v="Furniture"/>
    <s v="Global Traders"/>
    <s v="Last Max"/>
    <s v="Furniture"/>
    <s v="Global Traders"/>
    <n v="89"/>
    <n v="42"/>
    <n v="13207.24"/>
    <n v="1175444.3599999999"/>
    <s v="In Stock"/>
    <s v="No"/>
    <n v="0"/>
  </r>
  <r>
    <s v="P1383"/>
    <s v="Doctor Lite"/>
    <s v="Groceries"/>
    <s v="ABC Pvt Ltd"/>
    <n v="61"/>
    <m/>
    <n v="10688.37"/>
    <n v="651990.57000000007"/>
    <x v="8"/>
    <d v="2025-08-12T00:00:00"/>
    <s v="discontinued"/>
    <s v="Delhi Warehouse"/>
    <s v="Doctor Lite"/>
    <s v="Groceries"/>
    <s v="Abc Pvt Ltd"/>
    <s v="Doctor Lite"/>
    <s v="Groceries"/>
    <s v="Abc Pvt Ltd"/>
    <n v="61"/>
    <n v="0"/>
    <n v="10688.37"/>
    <n v="651990.57000000007"/>
    <s v="In Stock"/>
    <s v="No"/>
    <n v="0"/>
  </r>
  <r>
    <s v="P5290"/>
    <s v="Something Mini"/>
    <s v="Electronics"/>
    <s v="QuickStock"/>
    <n v="165"/>
    <n v="86"/>
    <n v="12745.67"/>
    <n v="2103035.5499999998"/>
    <x v="70"/>
    <d v="2025-07-28T00:00:00"/>
    <s v="discon"/>
    <s v="Delhi Warehouse"/>
    <s v="Something Mini"/>
    <s v="Electronics"/>
    <s v="Quickstock"/>
    <s v="Something Mini"/>
    <s v="Electronics"/>
    <s v="Quickstock"/>
    <n v="165"/>
    <n v="86"/>
    <n v="12745.67"/>
    <n v="2103035.5499999998"/>
    <s v="In Stock"/>
    <s v="No"/>
    <n v="0"/>
  </r>
  <r>
    <s v="P7111"/>
    <s v="Beat Pro"/>
    <s v="Electronics"/>
    <s v="Omni Suppliers"/>
    <n v="155"/>
    <n v="40"/>
    <n v="13908.09"/>
    <n v="2155753.9500000002"/>
    <x v="177"/>
    <d v="2025-09-10T00:00:00"/>
    <s v="active"/>
    <s v="Mumbai Store"/>
    <s v="Beat Pro"/>
    <s v="Electronics"/>
    <s v="Omni Suppliers"/>
    <s v="Beat Pro"/>
    <s v="Electronics"/>
    <s v="Omni Suppliers"/>
    <n v="155"/>
    <n v="40"/>
    <n v="13908.09"/>
    <n v="2155753.9500000002"/>
    <s v="In Stock"/>
    <s v="No"/>
    <n v="0"/>
  </r>
  <r>
    <s v="P4046"/>
    <s v="Party Mini"/>
    <s v="Groceries"/>
    <s v="RetailMart Inc"/>
    <n v="180"/>
    <n v="98"/>
    <n v="16441.88"/>
    <n v="2959538.4"/>
    <x v="148"/>
    <d v="2025-07-17T00:00:00"/>
    <s v="Inactive"/>
    <s v="Pune Store"/>
    <s v="Party Mini"/>
    <s v="Groceries"/>
    <s v="Retailmart Inc"/>
    <s v="Party Mini"/>
    <s v="Groceries"/>
    <s v="Retailmart Inc"/>
    <n v="180"/>
    <n v="98"/>
    <n v="16441.88"/>
    <n v="2959538.4000000004"/>
    <s v="In Stock"/>
    <s v="No"/>
    <n v="0"/>
  </r>
  <r>
    <s v="P8647"/>
    <s v="Technology Plus"/>
    <s v="Electronics"/>
    <s v="RetailMart Inc"/>
    <n v="22"/>
    <n v="89"/>
    <n v="15744.83"/>
    <n v="346386.26"/>
    <x v="28"/>
    <d v="2025-09-20T00:00:00"/>
    <s v="Inactive"/>
    <s v="Online"/>
    <s v="Technology Plus"/>
    <s v="Electronics"/>
    <s v="Retailmart Inc"/>
    <s v="Technology Plus"/>
    <s v="Electronics"/>
    <s v="Retailmart Inc"/>
    <n v="22"/>
    <n v="89"/>
    <n v="15744.83"/>
    <n v="346386.26"/>
    <s v="Low Stock"/>
    <s v="Yes"/>
    <n v="1"/>
  </r>
  <r>
    <s v="P4940"/>
    <s v="Road Pro"/>
    <s v="Toys"/>
    <s v="Global Traders"/>
    <n v="83"/>
    <n v="95"/>
    <n v="3054.63"/>
    <n v="253534.29"/>
    <x v="128"/>
    <d v="2025-08-23T00:00:00"/>
    <s v="discon"/>
    <s v="Pune Store"/>
    <s v="Road Pro"/>
    <s v="Toys"/>
    <s v="Global Traders"/>
    <s v="Road Pro"/>
    <s v="Toys"/>
    <s v="Global Traders"/>
    <n v="83"/>
    <n v="95"/>
    <n v="3054.63"/>
    <n v="253534.29"/>
    <s v="Low Stock"/>
    <s v="Yes"/>
    <n v="1"/>
  </r>
  <r>
    <s v="P9960"/>
    <s v="Eye Mini"/>
    <s v="Groceries"/>
    <m/>
    <n v="164"/>
    <n v="82"/>
    <n v="5316.89"/>
    <n v="871969.96000000008"/>
    <x v="21"/>
    <d v="2025-09-06T00:00:00"/>
    <s v="active"/>
    <s v="Mumbai Store"/>
    <s v="Eye Mini"/>
    <s v="Groceries"/>
    <s v=""/>
    <s v="Eye Mini"/>
    <s v="Groceries"/>
    <s v="Others"/>
    <n v="164"/>
    <n v="82"/>
    <n v="5316.89"/>
    <n v="871969.96000000008"/>
    <s v="In Stock"/>
    <s v="No"/>
    <n v="0"/>
  </r>
  <r>
    <s v="P5500"/>
    <s v="Purpose X"/>
    <s v="Groceries"/>
    <s v="QuickStock"/>
    <n v="95"/>
    <n v="54"/>
    <n v="16495.32"/>
    <n v="1567055.4"/>
    <x v="120"/>
    <d v="2025-08-04T00:00:00"/>
    <s v="active"/>
    <s v="Ahmedabad Branch"/>
    <s v="Purpose X"/>
    <s v="Groceries"/>
    <s v="Quickstock"/>
    <s v="Purpose X"/>
    <s v="Groceries"/>
    <s v="Quickstock"/>
    <n v="95"/>
    <n v="54"/>
    <n v="16495.32"/>
    <n v="1567055.4"/>
    <s v="In Stock"/>
    <s v="No"/>
    <n v="0"/>
  </r>
  <r>
    <s v="P3875"/>
    <s v="Where Plus"/>
    <s v="Toys"/>
    <s v="ABC Pvt Ltd"/>
    <m/>
    <n v="65"/>
    <n v="13353.61"/>
    <m/>
    <x v="140"/>
    <d v="2025-10-09T00:00:00"/>
    <s v="discon"/>
    <s v="Ahmedabad Branch"/>
    <s v="Where Plus"/>
    <s v="Toys"/>
    <s v="Abc Pvt Ltd"/>
    <s v="Where Plus"/>
    <s v="Toys"/>
    <s v="Abc Pvt Ltd"/>
    <n v="0"/>
    <n v="65"/>
    <n v="13353.61"/>
    <n v="0"/>
    <s v="Out of Stock"/>
    <s v="Yes"/>
    <n v="1"/>
  </r>
  <r>
    <s v="P3103"/>
    <s v="Little Plus"/>
    <s v="Groceries"/>
    <m/>
    <n v="109"/>
    <m/>
    <n v="10308.31"/>
    <n v="1123605.79"/>
    <x v="108"/>
    <d v="2025-08-13T00:00:00"/>
    <s v="discon"/>
    <s v="Online"/>
    <s v="Little Plus"/>
    <s v="Groceries"/>
    <s v=""/>
    <s v="Little Plus"/>
    <s v="Groceries"/>
    <s v="Others"/>
    <n v="109"/>
    <n v="0"/>
    <n v="10308.31"/>
    <n v="1123605.79"/>
    <s v="In Stock"/>
    <s v="No"/>
    <n v="0"/>
  </r>
  <r>
    <s v="P9092"/>
    <s v="on x"/>
    <s v="Clothing"/>
    <s v="RetailMart Inc"/>
    <n v="198"/>
    <n v="96"/>
    <n v="16517.04"/>
    <n v="3270373.92"/>
    <x v="25"/>
    <d v="2025-09-01T00:00:00"/>
    <s v="discon"/>
    <s v="Online"/>
    <s v="On X"/>
    <s v="Clothing"/>
    <s v="Retailmart Inc"/>
    <s v="On X"/>
    <s v="Clothing"/>
    <s v="Retailmart Inc"/>
    <n v="198"/>
    <n v="96"/>
    <n v="16517.04"/>
    <n v="3270373.9200000004"/>
    <s v="In Stock"/>
    <s v="No"/>
    <n v="0"/>
  </r>
  <r>
    <s v="P3378"/>
    <s v="Sure Mini"/>
    <s v="Toys"/>
    <s v="QuickStock"/>
    <n v="181"/>
    <n v="57"/>
    <n v="1943.61"/>
    <n v="351793.41"/>
    <x v="26"/>
    <d v="2025-08-20T00:00:00"/>
    <s v="discon"/>
    <s v="Delhi Warehouse"/>
    <s v="Sure Mini"/>
    <s v="Toys"/>
    <s v="Quickstock"/>
    <s v="Sure Mini"/>
    <s v="Toys"/>
    <s v="Quickstock"/>
    <n v="181"/>
    <n v="57"/>
    <n v="1943.61"/>
    <n v="351793.41"/>
    <s v="In Stock"/>
    <s v="No"/>
    <n v="0"/>
  </r>
  <r>
    <s v="P9490"/>
    <s v="Gas Pro"/>
    <s v="Electronics"/>
    <s v="Global Traders"/>
    <n v="188"/>
    <n v="50"/>
    <n v="16036.89"/>
    <n v="3014935.32"/>
    <x v="135"/>
    <d v="2025-09-10T00:00:00"/>
    <m/>
    <s v="Ahmedabad Branch"/>
    <s v="Gas Pro"/>
    <s v="Electronics"/>
    <s v="Global Traders"/>
    <s v="Gas Pro"/>
    <s v="Electronics"/>
    <s v="Global Traders"/>
    <n v="188"/>
    <n v="50"/>
    <n v="16036.89"/>
    <n v="3014935.32"/>
    <s v="In Stock"/>
    <s v="No"/>
    <n v="0"/>
  </r>
  <r>
    <s v="P2474"/>
    <s v="Win Pro"/>
    <s v="Groceries"/>
    <s v="Omni Suppliers"/>
    <n v="108"/>
    <n v="54"/>
    <n v="11444.69"/>
    <n v="1236026.52"/>
    <x v="100"/>
    <d v="2025-07-27T00:00:00"/>
    <s v="Actv"/>
    <s v="Delhi Warehouse"/>
    <s v="Win Pro"/>
    <s v="Groceries"/>
    <s v="Omni Suppliers"/>
    <s v="Win Pro"/>
    <s v="Groceries"/>
    <s v="Omni Suppliers"/>
    <n v="108"/>
    <n v="54"/>
    <n v="11444.69"/>
    <n v="1236026.52"/>
    <s v="In Stock"/>
    <s v="No"/>
    <n v="0"/>
  </r>
  <r>
    <s v="P7396"/>
    <s v="Red Max"/>
    <s v="Groceries"/>
    <s v="QuickStock"/>
    <n v="12"/>
    <n v="54"/>
    <n v="497.4"/>
    <n v="5968.7999999999993"/>
    <x v="109"/>
    <d v="2025-08-18T00:00:00"/>
    <s v="Actv"/>
    <s v="Mumbai Store"/>
    <s v="Red Max"/>
    <s v="Groceries"/>
    <s v="Quickstock"/>
    <s v="Red Max"/>
    <s v="Groceries"/>
    <s v="Quickstock"/>
    <n v="12"/>
    <n v="54"/>
    <n v="497.4"/>
    <n v="5968.7999999999993"/>
    <s v="Low Stock"/>
    <s v="Yes"/>
    <n v="1"/>
  </r>
  <r>
    <s v="P3964"/>
    <s v="back lite"/>
    <s v="Clothing"/>
    <s v="Global Traders"/>
    <n v="181"/>
    <n v="94"/>
    <n v="323.29000000000002"/>
    <n v="58515.490000000013"/>
    <x v="166"/>
    <d v="2025-10-09T00:00:00"/>
    <s v="active"/>
    <s v="Mumbai Store"/>
    <s v="Back Lite"/>
    <s v="Clothing"/>
    <s v="Global Traders"/>
    <s v="Back Lite"/>
    <s v="Clothing"/>
    <s v="Global Traders"/>
    <n v="181"/>
    <n v="94"/>
    <n v="323.29000000000002"/>
    <n v="58515.490000000005"/>
    <s v="In Stock"/>
    <s v="No"/>
    <n v="0"/>
  </r>
  <r>
    <s v="P7644"/>
    <s v="Education Mini"/>
    <s v="Electronics"/>
    <s v="ABC Pvt Ltd"/>
    <n v="34"/>
    <n v="57"/>
    <n v="392.14"/>
    <n v="13332.76"/>
    <x v="73"/>
    <d v="2025-09-12T00:00:00"/>
    <s v="active"/>
    <s v="Online"/>
    <s v="Education Mini"/>
    <s v="Electronics"/>
    <s v="Abc Pvt Ltd"/>
    <s v="Education Mini"/>
    <s v="Electronics"/>
    <s v="Abc Pvt Ltd"/>
    <n v="34"/>
    <n v="57"/>
    <n v="392.14"/>
    <n v="13332.76"/>
    <s v="Low Stock"/>
    <s v="Yes"/>
    <n v="1"/>
  </r>
  <r>
    <s v="P1919"/>
    <s v="Behavior Plus"/>
    <s v="Clothing"/>
    <s v="ABC Pvt Ltd"/>
    <n v="113"/>
    <n v="68"/>
    <n v="15257.94"/>
    <n v="1724147.22"/>
    <x v="137"/>
    <d v="2025-07-20T00:00:00"/>
    <s v="Inactive"/>
    <s v="Delhi Warehouse"/>
    <s v="Behavior Plus"/>
    <s v="Clothing"/>
    <s v="Abc Pvt Ltd"/>
    <s v="Behavior Plus"/>
    <s v="Clothing"/>
    <s v="Abc Pvt Ltd"/>
    <n v="113"/>
    <n v="68"/>
    <n v="15257.94"/>
    <n v="1724147.22"/>
    <s v="In Stock"/>
    <s v="No"/>
    <n v="0"/>
  </r>
  <r>
    <s v="P7047"/>
    <s v="financial max"/>
    <s v="Groceries"/>
    <s v="Omni Suppliers"/>
    <n v="182"/>
    <n v="98"/>
    <n v="10257.129999999999"/>
    <n v="1866797.66"/>
    <x v="3"/>
    <d v="2025-09-29T00:00:00"/>
    <s v="Actv"/>
    <s v="Online"/>
    <s v="Financial Max"/>
    <s v="Groceries"/>
    <s v="Omni Suppliers"/>
    <s v="Financial Max"/>
    <s v="Groceries"/>
    <s v="Omni Suppliers"/>
    <n v="182"/>
    <n v="98"/>
    <n v="10257.129999999999"/>
    <n v="1866797.66"/>
    <s v="In Stock"/>
    <s v="No"/>
    <n v="0"/>
  </r>
  <r>
    <s v="P8609"/>
    <s v="Argue Pro"/>
    <s v="Furniture"/>
    <s v="QuickStock"/>
    <n v="98"/>
    <n v="22"/>
    <n v="12511.05"/>
    <n v="1226082.8999999999"/>
    <x v="69"/>
    <d v="2025-07-24T00:00:00"/>
    <s v="discon"/>
    <s v="Ahmedabad Branch"/>
    <s v="Argue Pro"/>
    <s v="Furniture"/>
    <s v="Quickstock"/>
    <s v="Argue Pro"/>
    <s v="Furniture"/>
    <s v="Quickstock"/>
    <n v="98"/>
    <n v="22"/>
    <n v="12511.05"/>
    <n v="1226082.8999999999"/>
    <s v="In Stock"/>
    <s v="No"/>
    <n v="0"/>
  </r>
  <r>
    <s v="P1067"/>
    <s v="Act X"/>
    <s v="Groceries"/>
    <s v="Omni Suppliers"/>
    <n v="60"/>
    <n v="48"/>
    <n v="15146.77"/>
    <n v="908806.20000000007"/>
    <x v="4"/>
    <d v="2025-07-28T00:00:00"/>
    <s v="active"/>
    <s v="Online"/>
    <s v="Act X"/>
    <s v="Groceries"/>
    <s v="Omni Suppliers"/>
    <s v="Act X"/>
    <s v="Groceries"/>
    <s v="Omni Suppliers"/>
    <n v="60"/>
    <n v="48"/>
    <n v="15146.77"/>
    <n v="908806.20000000007"/>
    <s v="In Stock"/>
    <s v="No"/>
    <n v="0"/>
  </r>
  <r>
    <s v="P4521"/>
    <s v="Television Pro"/>
    <s v="Furniture"/>
    <s v="ABC Pvt Ltd"/>
    <n v="73"/>
    <n v="80"/>
    <n v="7815.15"/>
    <n v="570505.94999999995"/>
    <x v="33"/>
    <d v="2025-08-24T00:00:00"/>
    <s v="active"/>
    <s v="Delhi Warehouse"/>
    <s v="Television Pro"/>
    <s v="Furniture"/>
    <s v="Abc Pvt Ltd"/>
    <s v="Television Pro"/>
    <s v="Furniture"/>
    <s v="Abc Pvt Ltd"/>
    <n v="73"/>
    <n v="80"/>
    <n v="7815.15"/>
    <n v="570505.94999999995"/>
    <s v="Low Stock"/>
    <s v="Yes"/>
    <n v="1"/>
  </r>
  <r>
    <s v="P6395"/>
    <s v="Mention Pro"/>
    <s v="Clothing"/>
    <s v="Omni Suppliers"/>
    <n v="47"/>
    <n v="43"/>
    <n v="7613.6"/>
    <n v="357839.2"/>
    <x v="173"/>
    <d v="2025-07-24T00:00:00"/>
    <s v="Actv"/>
    <s v="Ahmedabad Branch"/>
    <s v="Mention Pro"/>
    <s v="Clothing"/>
    <s v="Omni Suppliers"/>
    <s v="Mention Pro"/>
    <s v="Clothing"/>
    <s v="Omni Suppliers"/>
    <n v="47"/>
    <n v="43"/>
    <n v="7613.6"/>
    <n v="357839.2"/>
    <s v="In Stock"/>
    <s v="No"/>
    <n v="0"/>
  </r>
  <r>
    <s v="P7838"/>
    <s v="Civil Max"/>
    <s v="Clothing"/>
    <s v="ABC Pvt Ltd"/>
    <n v="27"/>
    <n v="88"/>
    <n v="12679.8"/>
    <n v="342354.6"/>
    <x v="31"/>
    <d v="2025-09-18T00:00:00"/>
    <s v="active"/>
    <s v="Delhi Warehouse"/>
    <s v="Civil Max"/>
    <s v="Clothing"/>
    <s v="Abc Pvt Ltd"/>
    <s v="Civil Max"/>
    <s v="Clothing"/>
    <s v="Abc Pvt Ltd"/>
    <n v="27"/>
    <n v="88"/>
    <n v="12679.8"/>
    <n v="342354.6"/>
    <s v="Low Stock"/>
    <s v="Yes"/>
    <n v="1"/>
  </r>
  <r>
    <s v="P5996"/>
    <s v="Share Pro"/>
    <s v="Groceries"/>
    <s v="Global Traders"/>
    <n v="50"/>
    <n v="40"/>
    <n v="19623.3"/>
    <n v="981165"/>
    <x v="132"/>
    <d v="2025-09-13T00:00:00"/>
    <s v="discontinued"/>
    <s v="Online"/>
    <s v="Share Pro"/>
    <s v="Groceries"/>
    <s v="Global Traders"/>
    <s v="Share Pro"/>
    <s v="Groceries"/>
    <s v="Global Traders"/>
    <n v="50"/>
    <n v="40"/>
    <n v="19623.3"/>
    <n v="981165"/>
    <s v="In Stock"/>
    <s v="No"/>
    <n v="0"/>
  </r>
  <r>
    <s v="P6232"/>
    <s v="Performance Lite"/>
    <s v="Groceries"/>
    <s v="Omni Suppliers"/>
    <n v="169"/>
    <n v="57"/>
    <n v="11883.51"/>
    <n v="2008313.19"/>
    <x v="43"/>
    <d v="2025-08-28T00:00:00"/>
    <s v="active"/>
    <s v="Ahmedabad Branch"/>
    <s v="Performance Lite"/>
    <s v="Groceries"/>
    <s v="Omni Suppliers"/>
    <s v="Performance Lite"/>
    <s v="Groceries"/>
    <s v="Omni Suppliers"/>
    <n v="169"/>
    <n v="57"/>
    <n v="11883.51"/>
    <n v="2008313.19"/>
    <s v="In Stock"/>
    <s v="No"/>
    <n v="0"/>
  </r>
  <r>
    <s v="P5383"/>
    <s v="yes lite"/>
    <s v="Toys"/>
    <s v="ABC Pvt Ltd"/>
    <n v="138"/>
    <n v="80"/>
    <n v="13511.99"/>
    <n v="1864654.62"/>
    <x v="50"/>
    <d v="2025-07-22T00:00:00"/>
    <s v="Actv"/>
    <s v="Online"/>
    <s v="Yes Lite"/>
    <s v="Toys"/>
    <s v="Abc Pvt Ltd"/>
    <s v="Yes Lite"/>
    <s v="Toys"/>
    <s v="Abc Pvt Ltd"/>
    <n v="138"/>
    <n v="80"/>
    <n v="13511.99"/>
    <n v="1864654.6199999999"/>
    <s v="In Stock"/>
    <s v="No"/>
    <n v="0"/>
  </r>
  <r>
    <s v="P7837"/>
    <s v="Within Mini"/>
    <s v="Furniture"/>
    <s v="QuickStock"/>
    <n v="119"/>
    <n v="94"/>
    <n v="3388.77"/>
    <n v="403263.63"/>
    <x v="94"/>
    <d v="2025-08-27T00:00:00"/>
    <s v="active"/>
    <s v="Delhi Warehouse"/>
    <s v="Within Mini"/>
    <s v="Furniture"/>
    <s v="Quickstock"/>
    <s v="Within Mini"/>
    <s v="Furniture"/>
    <s v="Quickstock"/>
    <n v="119"/>
    <n v="94"/>
    <n v="3388.77"/>
    <n v="403263.63"/>
    <s v="In Stock"/>
    <s v="No"/>
    <n v="0"/>
  </r>
  <r>
    <s v="P4716"/>
    <s v="Win X"/>
    <s v="Toys"/>
    <s v="RetailMart Inc"/>
    <n v="86"/>
    <n v="60"/>
    <n v="12902.92"/>
    <n v="1109651.1200000001"/>
    <x v="122"/>
    <d v="2025-07-17T00:00:00"/>
    <s v="active"/>
    <s v="Ahmedabad Branch"/>
    <s v="Win X"/>
    <s v="Toys"/>
    <s v="Retailmart Inc"/>
    <s v="Win X"/>
    <s v="Toys"/>
    <s v="Retailmart Inc"/>
    <n v="86"/>
    <n v="60"/>
    <n v="12902.92"/>
    <n v="1109651.1200000001"/>
    <s v="In Stock"/>
    <s v="No"/>
    <n v="0"/>
  </r>
  <r>
    <s v="P3904"/>
    <s v="site max"/>
    <s v="Groceries"/>
    <s v="Global Traders"/>
    <n v="181"/>
    <n v="93"/>
    <n v="11116.02"/>
    <n v="2011999.62"/>
    <x v="170"/>
    <d v="2025-07-19T00:00:00"/>
    <s v="active"/>
    <s v="Pune Store"/>
    <s v="Site Max"/>
    <s v="Groceries"/>
    <s v="Global Traders"/>
    <s v="Site Max"/>
    <s v="Groceries"/>
    <s v="Global Traders"/>
    <n v="181"/>
    <n v="93"/>
    <n v="11116.02"/>
    <n v="2011999.62"/>
    <s v="In Stock"/>
    <s v="No"/>
    <n v="0"/>
  </r>
  <r>
    <s v="P7982"/>
    <s v="Argue Pro"/>
    <s v="Furniture"/>
    <s v="Omni Suppliers"/>
    <n v="3"/>
    <n v="84"/>
    <n v="3628.15"/>
    <n v="10884.45"/>
    <x v="122"/>
    <d v="2025-08-15T00:00:00"/>
    <s v="discon"/>
    <s v="Mumbai Store"/>
    <s v="Argue Pro"/>
    <s v="Furniture"/>
    <s v="Omni Suppliers"/>
    <s v="Argue Pro"/>
    <s v="Furniture"/>
    <s v="Omni Suppliers"/>
    <n v="3"/>
    <n v="84"/>
    <n v="3628.15"/>
    <n v="10884.45"/>
    <s v="Low Stock"/>
    <s v="Yes"/>
    <n v="1"/>
  </r>
  <r>
    <s v="P8086"/>
    <s v="A Plus"/>
    <s v="Toys"/>
    <s v="Omni Suppliers"/>
    <n v="92"/>
    <n v="65"/>
    <n v="3436.08"/>
    <n v="316119.36"/>
    <x v="99"/>
    <d v="2025-10-07T00:00:00"/>
    <s v="active"/>
    <s v="Ahmedabad Branch"/>
    <s v="A Plus"/>
    <s v="Toys"/>
    <s v="Omni Suppliers"/>
    <s v="A Plus"/>
    <s v="Toys"/>
    <s v="Omni Suppliers"/>
    <n v="92"/>
    <n v="65"/>
    <n v="3436.08"/>
    <n v="316119.36"/>
    <s v="In Stock"/>
    <s v="No"/>
    <n v="0"/>
  </r>
  <r>
    <s v="P5529"/>
    <s v="Clearly Lite"/>
    <s v="Clothing"/>
    <s v="RetailMart Inc"/>
    <n v="111"/>
    <n v="52"/>
    <n v="12213.46"/>
    <n v="1355694.06"/>
    <x v="39"/>
    <d v="2025-09-09T00:00:00"/>
    <s v="discon"/>
    <s v="Ahmedabad Branch"/>
    <s v="Clearly Lite"/>
    <s v="Clothing"/>
    <s v="Retailmart Inc"/>
    <s v="Clearly Lite"/>
    <s v="Clothing"/>
    <s v="Retailmart Inc"/>
    <n v="111"/>
    <n v="52"/>
    <n v="12213.46"/>
    <n v="1355694.0599999998"/>
    <s v="In Stock"/>
    <s v="No"/>
    <n v="0"/>
  </r>
  <r>
    <s v="P6162"/>
    <s v="Heart Max"/>
    <s v="Groceries"/>
    <s v="QuickStock"/>
    <n v="11"/>
    <n v="59"/>
    <n v="16066.08"/>
    <n v="176726.88"/>
    <x v="172"/>
    <d v="2025-08-10T00:00:00"/>
    <s v="active"/>
    <s v="Pune Store"/>
    <s v="Heart Max"/>
    <s v="Groceries"/>
    <s v="Quickstock"/>
    <s v="Heart Max"/>
    <s v="Groceries"/>
    <s v="Quickstock"/>
    <n v="11"/>
    <n v="59"/>
    <n v="16066.08"/>
    <n v="176726.88"/>
    <s v="Low Stock"/>
    <s v="Yes"/>
    <n v="1"/>
  </r>
  <r>
    <s v="P8389"/>
    <s v="Week Pro"/>
    <s v="Toys"/>
    <s v="ABC Pvt Ltd"/>
    <n v="165"/>
    <n v="22"/>
    <n v="12798.69"/>
    <n v="2111783.85"/>
    <x v="3"/>
    <d v="2025-07-21T00:00:00"/>
    <s v="active"/>
    <s v="Online"/>
    <s v="Week Pro"/>
    <s v="Toys"/>
    <s v="Abc Pvt Ltd"/>
    <s v="Week Pro"/>
    <s v="Toys"/>
    <s v="Abc Pvt Ltd"/>
    <n v="165"/>
    <n v="22"/>
    <n v="12798.69"/>
    <n v="2111783.85"/>
    <s v="In Stock"/>
    <s v="No"/>
    <n v="0"/>
  </r>
  <r>
    <s v="P9281"/>
    <s v="Physical X"/>
    <s v="Electronics"/>
    <s v="ABC Pvt Ltd"/>
    <n v="93"/>
    <n v="32"/>
    <n v="3116.14"/>
    <n v="289801.02"/>
    <x v="116"/>
    <d v="2025-08-24T00:00:00"/>
    <s v="Inactive"/>
    <s v="Mumbai Store"/>
    <s v="Physical X"/>
    <s v="Electronics"/>
    <s v="Abc Pvt Ltd"/>
    <s v="Physical X"/>
    <s v="Electronics"/>
    <s v="Abc Pvt Ltd"/>
    <n v="93"/>
    <n v="32"/>
    <n v="3116.14"/>
    <n v="289801.01999999996"/>
    <s v="In Stock"/>
    <s v="No"/>
    <n v="0"/>
  </r>
  <r>
    <s v="P8175"/>
    <s v="Charge Pro"/>
    <s v="Toys"/>
    <s v="Omni Suppliers"/>
    <n v="28"/>
    <n v="59"/>
    <n v="4654.3500000000004"/>
    <n v="130321.8"/>
    <x v="108"/>
    <d v="2025-09-21T00:00:00"/>
    <s v="active"/>
    <s v="Pune Store"/>
    <s v="Charge Pro"/>
    <s v="Toys"/>
    <s v="Omni Suppliers"/>
    <s v="Charge Pro"/>
    <s v="Toys"/>
    <s v="Omni Suppliers"/>
    <n v="28"/>
    <n v="59"/>
    <n v="4654.3500000000004"/>
    <n v="130321.80000000002"/>
    <s v="Low Stock"/>
    <s v="Yes"/>
    <n v="1"/>
  </r>
  <r>
    <s v="P6866"/>
    <s v="Name X"/>
    <s v="Electronics"/>
    <s v="ABC Pvt Ltd"/>
    <n v="6"/>
    <n v="99"/>
    <n v="17266.79"/>
    <n v="103600.74"/>
    <x v="30"/>
    <d v="2025-09-06T00:00:00"/>
    <s v="active"/>
    <s v="Delhi Warehouse"/>
    <s v="Name X"/>
    <s v="Electronics"/>
    <s v="Abc Pvt Ltd"/>
    <s v="Name X"/>
    <s v="Electronics"/>
    <s v="Abc Pvt Ltd"/>
    <n v="6"/>
    <n v="99"/>
    <n v="17266.79"/>
    <n v="103600.74"/>
    <s v="Low Stock"/>
    <s v="Yes"/>
    <n v="1"/>
  </r>
  <r>
    <s v="P2262"/>
    <s v="Her Mini"/>
    <s v="Furniture"/>
    <s v="RetailMart Inc"/>
    <n v="183"/>
    <n v="67"/>
    <n v="7540.05"/>
    <n v="1379829.15"/>
    <x v="124"/>
    <d v="2025-08-31T00:00:00"/>
    <s v="active"/>
    <s v="Mumbai Store"/>
    <s v="Her Mini"/>
    <s v="Furniture"/>
    <s v="Retailmart Inc"/>
    <s v="Her Mini"/>
    <s v="Furniture"/>
    <s v="Retailmart Inc"/>
    <n v="183"/>
    <n v="67"/>
    <n v="7540.05"/>
    <n v="1379829.1500000001"/>
    <s v="In Stock"/>
    <s v="No"/>
    <n v="0"/>
  </r>
  <r>
    <s v="P8382"/>
    <s v="Away Mini"/>
    <s v="Groceries"/>
    <s v="QuickStock"/>
    <n v="87"/>
    <n v="92"/>
    <n v="19944.900000000001"/>
    <n v="1735206.3"/>
    <x v="104"/>
    <d v="2025-09-25T00:00:00"/>
    <s v="discon"/>
    <s v="Mumbai Store"/>
    <s v="Away Mini"/>
    <s v="Groceries"/>
    <s v="Quickstock"/>
    <s v="Away Mini"/>
    <s v="Groceries"/>
    <s v="Quickstock"/>
    <n v="87"/>
    <n v="92"/>
    <n v="19944.900000000001"/>
    <n v="1735206.3"/>
    <s v="Low Stock"/>
    <s v="Yes"/>
    <n v="1"/>
  </r>
  <r>
    <s v="P3259"/>
    <s v="Glass Pro"/>
    <s v="Groceries"/>
    <s v="RetailMart Inc"/>
    <n v="36"/>
    <n v="76"/>
    <n v="9326.94"/>
    <n v="335769.84"/>
    <x v="41"/>
    <d v="2025-08-22T00:00:00"/>
    <m/>
    <s v="Online"/>
    <s v="Glass Pro"/>
    <s v="Groceries"/>
    <s v="Retailmart Inc"/>
    <s v="Glass Pro"/>
    <s v="Groceries"/>
    <s v="Retailmart Inc"/>
    <n v="36"/>
    <n v="76"/>
    <n v="9326.94"/>
    <n v="335769.84"/>
    <s v="Low Stock"/>
    <s v="Yes"/>
    <n v="1"/>
  </r>
  <r>
    <s v="P4805"/>
    <s v="Shoulder Plus"/>
    <s v="Furniture"/>
    <s v="Omni Suppliers"/>
    <n v="109"/>
    <n v="39"/>
    <n v="6982.77"/>
    <n v="761121.93"/>
    <x v="79"/>
    <d v="2025-08-24T00:00:00"/>
    <s v="discon"/>
    <s v="Online"/>
    <s v="Shoulder Plus"/>
    <s v="Furniture"/>
    <s v="Omni Suppliers"/>
    <s v="Shoulder Plus"/>
    <s v="Furniture"/>
    <s v="Omni Suppliers"/>
    <n v="109"/>
    <n v="39"/>
    <n v="6982.77"/>
    <n v="761121.93"/>
    <s v="In Stock"/>
    <s v="No"/>
    <n v="0"/>
  </r>
  <r>
    <s v="P6750"/>
    <s v="Development Pro"/>
    <s v="Toys"/>
    <s v="Global Traders"/>
    <m/>
    <n v="68"/>
    <n v="13402.71"/>
    <m/>
    <x v="98"/>
    <d v="2025-08-27T00:00:00"/>
    <s v="discontinued"/>
    <s v="Pune Store"/>
    <s v="Development Pro"/>
    <s v="Toys"/>
    <s v="Global Traders"/>
    <s v="Development Pro"/>
    <s v="Toys"/>
    <s v="Global Traders"/>
    <n v="0"/>
    <n v="68"/>
    <n v="13402.71"/>
    <n v="0"/>
    <s v="Out of Stock"/>
    <s v="Yes"/>
    <n v="1"/>
  </r>
  <r>
    <s v="P7953"/>
    <s v="Career X"/>
    <s v="Furniture"/>
    <s v="Global Traders"/>
    <n v="93"/>
    <m/>
    <n v="1747.81"/>
    <n v="162546.32999999999"/>
    <x v="115"/>
    <d v="2025-09-30T00:00:00"/>
    <s v="discon"/>
    <s v="Pune Store"/>
    <s v="Career X"/>
    <s v="Furniture"/>
    <s v="Global Traders"/>
    <s v="Career X"/>
    <s v="Furniture"/>
    <s v="Global Traders"/>
    <n v="93"/>
    <n v="0"/>
    <n v="1747.81"/>
    <n v="162546.32999999999"/>
    <s v="In Stock"/>
    <s v="No"/>
    <n v="0"/>
  </r>
  <r>
    <s v="P2546"/>
    <s v="Relate X"/>
    <s v="Toys"/>
    <s v="RetailMart Inc"/>
    <n v="97"/>
    <n v="69"/>
    <n v="8353.5499999999993"/>
    <n v="810294.35"/>
    <x v="10"/>
    <d v="2025-08-29T00:00:00"/>
    <s v="Inactive"/>
    <s v="Delhi Warehouse"/>
    <s v="Relate X"/>
    <s v="Toys"/>
    <s v="Retailmart Inc"/>
    <s v="Relate X"/>
    <s v="Toys"/>
    <s v="Retailmart Inc"/>
    <n v="97"/>
    <n v="69"/>
    <n v="8353.5499999999993"/>
    <n v="810294.35"/>
    <s v="In Stock"/>
    <s v="No"/>
    <n v="0"/>
  </r>
  <r>
    <s v="P3617"/>
    <s v="Peace X"/>
    <s v="Furniture"/>
    <s v="ABC Pvt Ltd"/>
    <n v="33"/>
    <n v="39"/>
    <n v="1151.69"/>
    <n v="38005.769999999997"/>
    <x v="32"/>
    <d v="2025-08-27T00:00:00"/>
    <s v="discontinued"/>
    <s v="Delhi Warehouse"/>
    <s v="Peace X"/>
    <s v="Furniture"/>
    <s v="Abc Pvt Ltd"/>
    <s v="Peace X"/>
    <s v="Furniture"/>
    <s v="Abc Pvt Ltd"/>
    <n v="33"/>
    <n v="39"/>
    <n v="1151.69"/>
    <n v="38005.770000000004"/>
    <s v="Low Stock"/>
    <s v="Yes"/>
    <n v="1"/>
  </r>
  <r>
    <s v="P3775"/>
    <s v="True X"/>
    <s v="Groceries"/>
    <s v="QuickStock"/>
    <n v="137"/>
    <n v="51"/>
    <n v="3391.45"/>
    <n v="464628.65"/>
    <x v="151"/>
    <d v="2025-10-02T00:00:00"/>
    <s v="active"/>
    <s v="Ahmedabad Branch"/>
    <s v="True X"/>
    <s v="Groceries"/>
    <s v="Quickstock"/>
    <s v="True X"/>
    <s v="Groceries"/>
    <s v="Quickstock"/>
    <n v="137"/>
    <n v="51"/>
    <n v="3391.45"/>
    <n v="464628.64999999997"/>
    <s v="In Stock"/>
    <s v="No"/>
    <n v="0"/>
  </r>
  <r>
    <s v="P7628"/>
    <s v="Dinner Max"/>
    <s v="Electronics"/>
    <s v="ABC Pvt Ltd"/>
    <n v="83"/>
    <m/>
    <n v="19706.810000000001"/>
    <n v="1635665.23"/>
    <x v="135"/>
    <d v="2025-08-17T00:00:00"/>
    <m/>
    <s v="Ahmedabad Branch"/>
    <s v="Dinner Max"/>
    <s v="Electronics"/>
    <s v="Abc Pvt Ltd"/>
    <s v="Dinner Max"/>
    <s v="Electronics"/>
    <s v="Abc Pvt Ltd"/>
    <n v="83"/>
    <n v="0"/>
    <n v="19706.810000000001"/>
    <n v="1635665.2300000002"/>
    <s v="In Stock"/>
    <s v="No"/>
    <n v="0"/>
  </r>
  <r>
    <s v="P9775"/>
    <s v="Laugh Max"/>
    <s v="Furniture"/>
    <s v="Global Traders"/>
    <n v="39"/>
    <n v="75"/>
    <n v="3153.65"/>
    <n v="122992.35"/>
    <x v="143"/>
    <d v="2025-09-14T00:00:00"/>
    <s v="active"/>
    <s v="Mumbai Store"/>
    <s v="Laugh Max"/>
    <s v="Furniture"/>
    <s v="Global Traders"/>
    <s v="Laugh Max"/>
    <s v="Furniture"/>
    <s v="Global Traders"/>
    <n v="39"/>
    <n v="75"/>
    <n v="3153.65"/>
    <n v="122992.35"/>
    <s v="Low Stock"/>
    <s v="Yes"/>
    <n v="1"/>
  </r>
  <r>
    <s v="P7026"/>
    <s v="Current Lite"/>
    <s v="Furniture"/>
    <s v="RetailMart Inc"/>
    <n v="109"/>
    <n v="83"/>
    <n v="6022.7"/>
    <n v="656474.29999999993"/>
    <x v="111"/>
    <d v="2025-08-31T00:00:00"/>
    <m/>
    <s v="Ahmedabad Branch"/>
    <s v="Current Lite"/>
    <s v="Furniture"/>
    <s v="Retailmart Inc"/>
    <s v="Current Lite"/>
    <s v="Furniture"/>
    <s v="Retailmart Inc"/>
    <n v="109"/>
    <n v="83"/>
    <n v="6022.7"/>
    <n v="656474.29999999993"/>
    <s v="In Stock"/>
    <s v="No"/>
    <n v="0"/>
  </r>
  <r>
    <s v="P1861"/>
    <s v="Cut Pro"/>
    <s v="Groceries"/>
    <s v="RetailMart Inc"/>
    <n v="55"/>
    <n v="79"/>
    <n v="16541.04"/>
    <n v="909757.20000000007"/>
    <x v="86"/>
    <d v="2025-09-22T00:00:00"/>
    <s v="discontinued"/>
    <s v="Delhi Warehouse"/>
    <s v="Cut Pro"/>
    <s v="Groceries"/>
    <s v="Retailmart Inc"/>
    <s v="Cut Pro"/>
    <s v="Groceries"/>
    <s v="Retailmart Inc"/>
    <n v="55"/>
    <n v="79"/>
    <n v="16541.04"/>
    <n v="909757.20000000007"/>
    <s v="Low Stock"/>
    <s v="Yes"/>
    <n v="1"/>
  </r>
  <r>
    <s v="P3148"/>
    <s v="Likely Mini"/>
    <s v="Clothing"/>
    <s v="ABC Pvt Ltd"/>
    <n v="25"/>
    <n v="23"/>
    <n v="2981.09"/>
    <n v="74527.25"/>
    <x v="147"/>
    <d v="2025-09-18T00:00:00"/>
    <s v="discontinued"/>
    <s v="Ahmedabad Branch"/>
    <s v="Likely Mini"/>
    <s v="Clothing"/>
    <s v="Abc Pvt Ltd"/>
    <s v="Likely Mini"/>
    <s v="Clothing"/>
    <s v="Abc Pvt Ltd"/>
    <n v="25"/>
    <n v="23"/>
    <n v="2981.09"/>
    <n v="74527.25"/>
    <s v="In Stock"/>
    <s v="No"/>
    <n v="0"/>
  </r>
  <r>
    <s v="P7079"/>
    <s v="Degree Pro"/>
    <s v="Electronics"/>
    <s v="QuickStock"/>
    <n v="165"/>
    <n v="41"/>
    <n v="9716.5300000000007"/>
    <n v="1603227.45"/>
    <x v="179"/>
    <d v="2025-08-17T00:00:00"/>
    <m/>
    <s v="Mumbai Store"/>
    <s v="Degree Pro"/>
    <s v="Electronics"/>
    <s v="Quickstock"/>
    <s v="Degree Pro"/>
    <s v="Electronics"/>
    <s v="Quickstock"/>
    <n v="165"/>
    <n v="41"/>
    <n v="9716.5300000000007"/>
    <n v="1603227.4500000002"/>
    <s v="In Stock"/>
    <s v="No"/>
    <n v="0"/>
  </r>
  <r>
    <s v="P8542"/>
    <s v="Simple Plus"/>
    <s v="Clothing"/>
    <s v="RetailMart Inc"/>
    <m/>
    <n v="65"/>
    <n v="16085.91"/>
    <m/>
    <x v="44"/>
    <d v="2025-07-14T00:00:00"/>
    <s v="discontinued"/>
    <s v="Ahmedabad Branch"/>
    <s v="Simple Plus"/>
    <s v="Clothing"/>
    <s v="Retailmart Inc"/>
    <s v="Simple Plus"/>
    <s v="Clothing"/>
    <s v="Retailmart Inc"/>
    <n v="0"/>
    <n v="65"/>
    <n v="16085.91"/>
    <n v="0"/>
    <s v="Out of Stock"/>
    <s v="Yes"/>
    <n v="1"/>
  </r>
  <r>
    <s v="P2289"/>
    <s v="Think Plus"/>
    <s v="Furniture"/>
    <s v="RetailMart Inc"/>
    <n v="167"/>
    <n v="43"/>
    <n v="12498.77"/>
    <n v="2087294.59"/>
    <x v="177"/>
    <d v="2025-08-21T00:00:00"/>
    <s v="discon"/>
    <s v="Online"/>
    <s v="Think Plus"/>
    <s v="Furniture"/>
    <s v="Retailmart Inc"/>
    <s v="Think Plus"/>
    <s v="Furniture"/>
    <s v="Retailmart Inc"/>
    <n v="167"/>
    <n v="43"/>
    <n v="12498.77"/>
    <n v="2087294.59"/>
    <s v="In Stock"/>
    <s v="No"/>
    <n v="0"/>
  </r>
  <r>
    <s v="P4183"/>
    <s v="Eat X"/>
    <s v="Clothing"/>
    <s v="Omni Suppliers"/>
    <n v="59"/>
    <n v="81"/>
    <n v="17514.34"/>
    <n v="1033346.06"/>
    <x v="99"/>
    <d v="2025-08-10T00:00:00"/>
    <s v="Inactive"/>
    <s v="Ahmedabad Branch"/>
    <s v="Eat X"/>
    <s v="Clothing"/>
    <s v="Omni Suppliers"/>
    <s v="Eat X"/>
    <s v="Clothing"/>
    <s v="Omni Suppliers"/>
    <n v="59"/>
    <n v="81"/>
    <n v="17514.34"/>
    <n v="1033346.06"/>
    <s v="Low Stock"/>
    <s v="Yes"/>
    <n v="1"/>
  </r>
  <r>
    <s v="P4136"/>
    <s v="Either X"/>
    <s v="Groceries"/>
    <s v="RetailMart Inc"/>
    <n v="56"/>
    <n v="74"/>
    <n v="1186.73"/>
    <n v="66456.88"/>
    <x v="69"/>
    <d v="2025-07-18T00:00:00"/>
    <s v="active"/>
    <s v="Mumbai Store"/>
    <s v="Either X"/>
    <s v="Groceries"/>
    <s v="Retailmart Inc"/>
    <s v="Either X"/>
    <s v="Groceries"/>
    <s v="Retailmart Inc"/>
    <n v="56"/>
    <n v="74"/>
    <n v="1186.73"/>
    <n v="66456.88"/>
    <s v="Low Stock"/>
    <s v="Yes"/>
    <n v="1"/>
  </r>
  <r>
    <s v="P7327"/>
    <s v="Memory Plus"/>
    <s v="Groceries"/>
    <m/>
    <n v="8"/>
    <n v="41"/>
    <n v="14513.87"/>
    <n v="116110.96"/>
    <x v="130"/>
    <d v="2025-07-23T00:00:00"/>
    <s v="active"/>
    <s v="Mumbai Store"/>
    <s v="Memory Plus"/>
    <s v="Groceries"/>
    <s v=""/>
    <s v="Memory Plus"/>
    <s v="Groceries"/>
    <s v="Others"/>
    <n v="8"/>
    <n v="41"/>
    <n v="14513.87"/>
    <n v="116110.96"/>
    <s v="Low Stock"/>
    <s v="Yes"/>
    <n v="1"/>
  </r>
  <r>
    <s v="P1687"/>
    <s v="Former Mini"/>
    <s v="Clothing"/>
    <s v="Global Traders"/>
    <n v="17"/>
    <n v="95"/>
    <n v="15552.13"/>
    <n v="264386.21000000002"/>
    <x v="51"/>
    <d v="2025-10-06T00:00:00"/>
    <s v="active"/>
    <s v="Delhi Warehouse"/>
    <s v="Former Mini"/>
    <s v="Clothing"/>
    <s v="Global Traders"/>
    <s v="Former Mini"/>
    <s v="Clothing"/>
    <s v="Global Traders"/>
    <n v="17"/>
    <n v="95"/>
    <n v="15552.13"/>
    <n v="264386.20999999996"/>
    <s v="Low Stock"/>
    <s v="Yes"/>
    <n v="1"/>
  </r>
  <r>
    <s v="P6518"/>
    <s v="Entire Pro"/>
    <s v="Furniture"/>
    <s v="Global Traders"/>
    <n v="105"/>
    <n v="34"/>
    <n v="946.98"/>
    <n v="99432.900000000009"/>
    <x v="99"/>
    <d v="2025-08-12T00:00:00"/>
    <s v="discontinued"/>
    <s v="Mumbai Store"/>
    <s v="Entire Pro"/>
    <s v="Furniture"/>
    <s v="Global Traders"/>
    <s v="Entire Pro"/>
    <s v="Furniture"/>
    <s v="Global Traders"/>
    <n v="105"/>
    <n v="34"/>
    <n v="946.98"/>
    <n v="99432.900000000009"/>
    <s v="In Stock"/>
    <s v="No"/>
    <n v="0"/>
  </r>
  <r>
    <s v="P5774"/>
    <s v="Yard Lite"/>
    <s v="Clothing"/>
    <s v="Omni Suppliers"/>
    <n v="12"/>
    <n v="51"/>
    <n v="17795.91"/>
    <n v="213550.92"/>
    <x v="102"/>
    <d v="2025-09-02T00:00:00"/>
    <s v="discon"/>
    <s v="Online"/>
    <s v="Yard Lite"/>
    <s v="Clothing"/>
    <s v="Omni Suppliers"/>
    <s v="Yard Lite"/>
    <s v="Clothing"/>
    <s v="Omni Suppliers"/>
    <n v="12"/>
    <n v="51"/>
    <n v="17795.91"/>
    <n v="213550.91999999998"/>
    <s v="Low Stock"/>
    <s v="Yes"/>
    <n v="1"/>
  </r>
  <r>
    <s v="P8124"/>
    <s v="Suggest Plus"/>
    <s v="Furniture"/>
    <s v="QuickStock"/>
    <n v="81"/>
    <n v="96"/>
    <n v="14845.75"/>
    <n v="1202505.75"/>
    <x v="63"/>
    <d v="2025-08-18T00:00:00"/>
    <s v="active"/>
    <s v="Ahmedabad Branch"/>
    <s v="Suggest Plus"/>
    <s v="Furniture"/>
    <s v="Quickstock"/>
    <s v="Suggest Plus"/>
    <s v="Furniture"/>
    <s v="Quickstock"/>
    <n v="81"/>
    <n v="96"/>
    <n v="14845.75"/>
    <n v="1202505.75"/>
    <s v="Low Stock"/>
    <s v="Yes"/>
    <n v="1"/>
  </r>
  <r>
    <s v="P1446"/>
    <s v="Interest Plus"/>
    <s v="Electronics"/>
    <s v="QuickStock"/>
    <n v="75"/>
    <n v="63"/>
    <n v="13756.43"/>
    <n v="1031732.25"/>
    <x v="41"/>
    <d v="2025-09-28T00:00:00"/>
    <s v="active"/>
    <s v="Ahmedabad Branch"/>
    <s v="Interest Plus"/>
    <s v="Electronics"/>
    <s v="Quickstock"/>
    <s v="Interest Plus"/>
    <s v="Electronics"/>
    <s v="Quickstock"/>
    <n v="75"/>
    <n v="63"/>
    <n v="13756.43"/>
    <n v="1031732.25"/>
    <s v="In Stock"/>
    <s v="No"/>
    <n v="0"/>
  </r>
  <r>
    <s v="P7587"/>
    <s v="Worker Max"/>
    <s v="Clothing"/>
    <m/>
    <n v="70"/>
    <n v="67"/>
    <n v="8165.76"/>
    <n v="571603.20000000007"/>
    <x v="76"/>
    <d v="2025-08-18T00:00:00"/>
    <m/>
    <s v="Pune Store"/>
    <s v="Worker Max"/>
    <s v="Clothing"/>
    <s v=""/>
    <s v="Worker Max"/>
    <s v="Clothing"/>
    <s v="Others"/>
    <n v="70"/>
    <n v="67"/>
    <n v="8165.76"/>
    <n v="571603.20000000007"/>
    <s v="In Stock"/>
    <s v="No"/>
    <n v="0"/>
  </r>
  <r>
    <s v="P6558"/>
    <s v="Long Pro"/>
    <s v="Furniture"/>
    <s v="Global Traders"/>
    <n v="38"/>
    <n v="87"/>
    <n v="8352.1"/>
    <n v="317379.8"/>
    <x v="91"/>
    <d v="2025-09-07T00:00:00"/>
    <s v="active"/>
    <s v="Pune Store"/>
    <s v="Long Pro"/>
    <s v="Furniture"/>
    <s v="Global Traders"/>
    <s v="Long Pro"/>
    <s v="Furniture"/>
    <s v="Global Traders"/>
    <n v="38"/>
    <n v="87"/>
    <n v="8352.1"/>
    <n v="317379.8"/>
    <s v="Low Stock"/>
    <s v="Yes"/>
    <n v="1"/>
  </r>
  <r>
    <s v="P2881"/>
    <s v="Own X"/>
    <s v="Groceries"/>
    <s v="QuickStock"/>
    <n v="13"/>
    <n v="73"/>
    <n v="4635.04"/>
    <n v="60255.519999999997"/>
    <x v="173"/>
    <d v="2025-09-20T00:00:00"/>
    <s v="active"/>
    <s v="Online"/>
    <s v="Own X"/>
    <s v="Groceries"/>
    <s v="Quickstock"/>
    <s v="Own X"/>
    <s v="Groceries"/>
    <s v="Quickstock"/>
    <n v="13"/>
    <n v="73"/>
    <n v="4635.04"/>
    <n v="60255.519999999997"/>
    <s v="Low Stock"/>
    <s v="Yes"/>
    <n v="1"/>
  </r>
  <r>
    <s v="P2574"/>
    <s v="Care Max"/>
    <s v="Toys"/>
    <s v="QuickStock"/>
    <m/>
    <n v="44"/>
    <n v="14844.97"/>
    <m/>
    <x v="158"/>
    <d v="2025-07-25T00:00:00"/>
    <m/>
    <s v="Ahmedabad Branch"/>
    <s v="Care Max"/>
    <s v="Toys"/>
    <s v="Quickstock"/>
    <s v="Care Max"/>
    <s v="Toys"/>
    <s v="Quickstock"/>
    <n v="0"/>
    <n v="44"/>
    <n v="14844.97"/>
    <n v="0"/>
    <s v="Out of Stock"/>
    <s v="Yes"/>
    <n v="1"/>
  </r>
  <r>
    <s v="P4258"/>
    <s v="Else X"/>
    <s v="Clothing"/>
    <s v="QuickStock"/>
    <n v="190"/>
    <n v="57"/>
    <n v="17101.330000000002"/>
    <n v="3249252.7"/>
    <x v="8"/>
    <d v="2025-08-24T00:00:00"/>
    <s v="discontinued"/>
    <s v="Pune Store"/>
    <s v="Else X"/>
    <s v="Clothing"/>
    <s v="Quickstock"/>
    <s v="Else X"/>
    <s v="Clothing"/>
    <s v="Quickstock"/>
    <n v="190"/>
    <n v="57"/>
    <n v="17101.330000000002"/>
    <n v="3249252.7"/>
    <s v="In Stock"/>
    <s v="No"/>
    <n v="0"/>
  </r>
  <r>
    <s v="P1052"/>
    <s v="book pro"/>
    <s v="Toys"/>
    <s v="QuickStock"/>
    <n v="194"/>
    <n v="47"/>
    <n v="9840.76"/>
    <n v="1909107.44"/>
    <x v="24"/>
    <d v="2025-07-20T00:00:00"/>
    <m/>
    <s v="Mumbai Store"/>
    <s v="Book Pro"/>
    <s v="Toys"/>
    <s v="Quickstock"/>
    <s v="Book Pro"/>
    <s v="Toys"/>
    <s v="Quickstock"/>
    <n v="194"/>
    <n v="47"/>
    <n v="9840.76"/>
    <n v="1909107.44"/>
    <s v="In Stock"/>
    <s v="No"/>
    <n v="0"/>
  </r>
  <r>
    <s v="P7901"/>
    <s v="Theory Lite"/>
    <s v="Groceries"/>
    <s v="ABC Pvt Ltd"/>
    <n v="149"/>
    <m/>
    <n v="19400.03"/>
    <n v="2890604.47"/>
    <x v="175"/>
    <d v="2025-08-14T00:00:00"/>
    <m/>
    <s v="Mumbai Store"/>
    <s v="Theory Lite"/>
    <s v="Groceries"/>
    <s v="Abc Pvt Ltd"/>
    <s v="Theory Lite"/>
    <s v="Groceries"/>
    <s v="Abc Pvt Ltd"/>
    <n v="149"/>
    <n v="0"/>
    <n v="19400.03"/>
    <n v="2890604.4699999997"/>
    <s v="In Stock"/>
    <s v="No"/>
    <n v="0"/>
  </r>
  <r>
    <s v="P9263"/>
    <s v="Thank Lite"/>
    <s v="Electronics"/>
    <s v="Omni Suppliers"/>
    <n v="61"/>
    <n v="76"/>
    <n v="15723.58"/>
    <n v="959138.38"/>
    <x v="23"/>
    <d v="2025-07-18T00:00:00"/>
    <s v="active"/>
    <s v="Mumbai Store"/>
    <s v="Thank Lite"/>
    <s v="Electronics"/>
    <s v="Omni Suppliers"/>
    <s v="Thank Lite"/>
    <s v="Electronics"/>
    <s v="Omni Suppliers"/>
    <n v="61"/>
    <n v="76"/>
    <n v="15723.58"/>
    <n v="959138.38"/>
    <s v="Low Stock"/>
    <s v="Yes"/>
    <n v="1"/>
  </r>
  <r>
    <s v="P5482"/>
    <s v="Sea X"/>
    <s v="Toys"/>
    <s v="QuickStock"/>
    <n v="186"/>
    <n v="95"/>
    <n v="11157.86"/>
    <n v="2075361.96"/>
    <x v="34"/>
    <d v="2025-07-26T00:00:00"/>
    <s v="active"/>
    <s v="Online"/>
    <s v="Sea X"/>
    <s v="Toys"/>
    <s v="Quickstock"/>
    <s v="Sea X"/>
    <s v="Toys"/>
    <s v="Quickstock"/>
    <n v="186"/>
    <n v="95"/>
    <n v="11157.86"/>
    <n v="2075361.9600000002"/>
    <s v="In Stock"/>
    <s v="No"/>
    <n v="0"/>
  </r>
  <r>
    <s v="P6918"/>
    <s v="Simple X"/>
    <s v="Toys"/>
    <s v="ABC Pvt Ltd"/>
    <n v="92"/>
    <m/>
    <n v="3543.71"/>
    <n v="326021.32"/>
    <x v="105"/>
    <d v="2025-08-20T00:00:00"/>
    <m/>
    <s v="Delhi Warehouse"/>
    <s v="Simple X"/>
    <s v="Toys"/>
    <s v="Abc Pvt Ltd"/>
    <s v="Simple X"/>
    <s v="Toys"/>
    <s v="Abc Pvt Ltd"/>
    <n v="92"/>
    <n v="0"/>
    <n v="3543.71"/>
    <n v="326021.32"/>
    <s v="In Stock"/>
    <s v="No"/>
    <n v="0"/>
  </r>
  <r>
    <s v="P4416"/>
    <s v="Girl Pro"/>
    <s v="Groceries"/>
    <s v="RetailMart Inc"/>
    <n v="126"/>
    <n v="60"/>
    <n v="5090.29"/>
    <n v="641376.54"/>
    <x v="69"/>
    <d v="2025-10-04T00:00:00"/>
    <s v="Actv"/>
    <s v="Pune Store"/>
    <s v="Girl Pro"/>
    <s v="Groceries"/>
    <s v="Retailmart Inc"/>
    <s v="Girl Pro"/>
    <s v="Groceries"/>
    <s v="Retailmart Inc"/>
    <n v="126"/>
    <n v="60"/>
    <n v="5090.29"/>
    <n v="641376.54"/>
    <s v="In Stock"/>
    <s v="No"/>
    <n v="0"/>
  </r>
  <r>
    <s v="P5820"/>
    <s v="Vote Pro"/>
    <s v="Groceries"/>
    <s v="RetailMart Inc"/>
    <n v="83"/>
    <n v="41"/>
    <n v="15045.94"/>
    <n v="1248813.02"/>
    <x v="24"/>
    <d v="2025-09-19T00:00:00"/>
    <s v="Actv"/>
    <s v="Mumbai Store"/>
    <s v="Vote Pro"/>
    <s v="Groceries"/>
    <s v="Retailmart Inc"/>
    <s v="Vote Pro"/>
    <s v="Groceries"/>
    <s v="Retailmart Inc"/>
    <n v="83"/>
    <n v="41"/>
    <n v="15045.94"/>
    <n v="1248813.02"/>
    <s v="In Stock"/>
    <s v="No"/>
    <n v="0"/>
  </r>
  <r>
    <s v="P3985"/>
    <s v="Throughout Plus"/>
    <s v="Toys"/>
    <s v="RetailMart Inc"/>
    <n v="113"/>
    <n v="68"/>
    <n v="12565.21"/>
    <n v="1419868.73"/>
    <x v="145"/>
    <d v="2025-09-04T00:00:00"/>
    <s v="discontinued"/>
    <s v="Delhi Warehouse"/>
    <s v="Throughout Plus"/>
    <s v="Toys"/>
    <s v="Retailmart Inc"/>
    <s v="Throughout Plus"/>
    <s v="Toys"/>
    <s v="Retailmart Inc"/>
    <n v="113"/>
    <n v="68"/>
    <n v="12565.21"/>
    <n v="1419868.73"/>
    <s v="In Stock"/>
    <s v="No"/>
    <n v="0"/>
  </r>
  <r>
    <s v="P1336"/>
    <s v="spring x"/>
    <s v="Clothing"/>
    <s v="RetailMart Inc"/>
    <n v="181"/>
    <n v="55"/>
    <n v="9193.56"/>
    <n v="1664034.36"/>
    <x v="12"/>
    <d v="2025-07-18T00:00:00"/>
    <s v="Actv"/>
    <s v="Mumbai Store"/>
    <s v="Spring X"/>
    <s v="Clothing"/>
    <s v="Retailmart Inc"/>
    <s v="Spring X"/>
    <s v="Clothing"/>
    <s v="Retailmart Inc"/>
    <n v="181"/>
    <n v="55"/>
    <n v="9193.56"/>
    <n v="1664034.3599999999"/>
    <s v="In Stock"/>
    <s v="No"/>
    <n v="0"/>
  </r>
  <r>
    <s v="P1910"/>
    <s v="again plus"/>
    <s v="Toys"/>
    <s v="Omni Suppliers"/>
    <n v="16"/>
    <n v="43"/>
    <n v="9748.2999999999993"/>
    <n v="155972.79999999999"/>
    <x v="31"/>
    <d v="2025-08-14T00:00:00"/>
    <s v="Inactive"/>
    <s v="Mumbai Store"/>
    <s v="Again Plus"/>
    <s v="Toys"/>
    <s v="Omni Suppliers"/>
    <s v="Again Plus"/>
    <s v="Toys"/>
    <s v="Omni Suppliers"/>
    <n v="16"/>
    <n v="43"/>
    <n v="9748.2999999999993"/>
    <n v="155972.79999999999"/>
    <s v="Low Stock"/>
    <s v="Yes"/>
    <n v="1"/>
  </r>
  <r>
    <s v="P7129"/>
    <s v="Owner X"/>
    <s v="Electronics"/>
    <s v="RetailMart Inc"/>
    <n v="108"/>
    <n v="42"/>
    <n v="5864.65"/>
    <n v="633382.19999999995"/>
    <x v="142"/>
    <d v="2025-07-23T00:00:00"/>
    <s v="discon"/>
    <s v="Delhi Warehouse"/>
    <s v="Owner X"/>
    <s v="Electronics"/>
    <s v="Retailmart Inc"/>
    <s v="Owner X"/>
    <s v="Electronics"/>
    <s v="Retailmart Inc"/>
    <n v="108"/>
    <n v="42"/>
    <n v="5864.65"/>
    <n v="633382.19999999995"/>
    <s v="In Stock"/>
    <s v="No"/>
    <n v="0"/>
  </r>
  <r>
    <s v="P1314"/>
    <s v="Computer Mini"/>
    <s v="Groceries"/>
    <s v="QuickStock"/>
    <n v="110"/>
    <n v="78"/>
    <n v="11819.46"/>
    <n v="1300140.6000000001"/>
    <x v="66"/>
    <d v="2025-09-04T00:00:00"/>
    <s v="discontinued"/>
    <s v="Delhi Warehouse"/>
    <s v="Computer Mini"/>
    <s v="Groceries"/>
    <s v="Quickstock"/>
    <s v="Computer Mini"/>
    <s v="Groceries"/>
    <s v="Quickstock"/>
    <n v="110"/>
    <n v="78"/>
    <n v="11819.46"/>
    <n v="1300140.5999999999"/>
    <s v="In Stock"/>
    <s v="No"/>
    <n v="0"/>
  </r>
  <r>
    <s v="P9347"/>
    <s v="Night Lite"/>
    <s v="Groceries"/>
    <m/>
    <n v="188"/>
    <n v="35"/>
    <n v="12324.31"/>
    <n v="2316970.2799999998"/>
    <x v="9"/>
    <d v="2025-08-20T00:00:00"/>
    <s v="Actv"/>
    <s v="Pune Store"/>
    <s v="Night Lite"/>
    <s v="Groceries"/>
    <s v=""/>
    <s v="Night Lite"/>
    <s v="Groceries"/>
    <s v="Others"/>
    <n v="188"/>
    <n v="35"/>
    <n v="12324.31"/>
    <n v="2316970.2799999998"/>
    <s v="In Stock"/>
    <s v="No"/>
    <n v="0"/>
  </r>
  <r>
    <s v="P1721"/>
    <s v="behind max"/>
    <s v="Electronics"/>
    <s v="QuickStock"/>
    <n v="144"/>
    <n v="49"/>
    <n v="19991.18"/>
    <n v="2878729.92"/>
    <x v="73"/>
    <d v="2025-08-19T00:00:00"/>
    <s v="discontinued"/>
    <s v="Online"/>
    <s v="Behind Max"/>
    <s v="Electronics"/>
    <s v="Quickstock"/>
    <s v="Behind Max"/>
    <s v="Electronics"/>
    <s v="Quickstock"/>
    <n v="144"/>
    <n v="49"/>
    <n v="19991.18"/>
    <n v="2878729.92"/>
    <s v="In Stock"/>
    <s v="No"/>
    <n v="0"/>
  </r>
  <r>
    <s v="P7751"/>
    <s v="Black Pro"/>
    <s v="Electronics"/>
    <m/>
    <n v="93"/>
    <n v="32"/>
    <n v="13504.27"/>
    <n v="1255897.1100000001"/>
    <x v="116"/>
    <d v="2025-08-21T00:00:00"/>
    <s v="active"/>
    <s v="Mumbai Store"/>
    <s v="Black Pro"/>
    <s v="Electronics"/>
    <s v=""/>
    <s v="Black Pro"/>
    <s v="Electronics"/>
    <s v="Others"/>
    <n v="93"/>
    <n v="32"/>
    <n v="13504.27"/>
    <n v="1255897.1100000001"/>
    <s v="In Stock"/>
    <s v="No"/>
    <n v="0"/>
  </r>
  <r>
    <s v="P1142"/>
    <s v="Stuff X"/>
    <s v="Toys"/>
    <s v="ABC Pvt Ltd"/>
    <n v="179"/>
    <n v="93"/>
    <n v="15482.38"/>
    <n v="2771346.02"/>
    <x v="100"/>
    <d v="2025-08-09T00:00:00"/>
    <s v="Actv"/>
    <s v="Pune Store"/>
    <s v="Stuff X"/>
    <s v="Toys"/>
    <s v="Abc Pvt Ltd"/>
    <s v="Stuff X"/>
    <s v="Toys"/>
    <s v="Abc Pvt Ltd"/>
    <n v="179"/>
    <n v="93"/>
    <n v="15482.38"/>
    <n v="2771346.02"/>
    <s v="In Stock"/>
    <s v="No"/>
    <n v="0"/>
  </r>
  <r>
    <s v="P8069"/>
    <s v="wear max"/>
    <s v="Furniture"/>
    <s v="Omni Suppliers"/>
    <n v="160"/>
    <n v="76"/>
    <n v="8791.66"/>
    <n v="1406665.6"/>
    <x v="87"/>
    <d v="2025-10-01T00:00:00"/>
    <s v="Inactive"/>
    <s v="Ahmedabad Branch"/>
    <s v="Wear Max"/>
    <s v="Furniture"/>
    <s v="Omni Suppliers"/>
    <s v="Wear Max"/>
    <s v="Furniture"/>
    <s v="Omni Suppliers"/>
    <n v="160"/>
    <n v="76"/>
    <n v="8791.66"/>
    <n v="1406665.6"/>
    <s v="In Stock"/>
    <s v="No"/>
    <n v="0"/>
  </r>
  <r>
    <s v="P2717"/>
    <s v="Trouble Plus"/>
    <s v="Groceries"/>
    <s v="Global Traders"/>
    <m/>
    <n v="20"/>
    <n v="15930.35"/>
    <m/>
    <x v="1"/>
    <d v="2025-08-13T00:00:00"/>
    <s v="active"/>
    <s v="Mumbai Store"/>
    <s v="Trouble Plus"/>
    <s v="Groceries"/>
    <s v="Global Traders"/>
    <s v="Trouble Plus"/>
    <s v="Groceries"/>
    <s v="Global Traders"/>
    <n v="0"/>
    <n v="20"/>
    <n v="15930.35"/>
    <n v="0"/>
    <s v="Out of Stock"/>
    <s v="Yes"/>
    <n v="1"/>
  </r>
  <r>
    <s v="P4791"/>
    <s v="Technology Max"/>
    <s v="Clothing"/>
    <s v="Global Traders"/>
    <n v="8"/>
    <n v="51"/>
    <n v="1039.81"/>
    <n v="8318.48"/>
    <x v="147"/>
    <d v="2025-08-30T00:00:00"/>
    <m/>
    <s v="Pune Store"/>
    <s v="Technology Max"/>
    <s v="Clothing"/>
    <s v="Global Traders"/>
    <s v="Technology Max"/>
    <s v="Clothing"/>
    <s v="Global Traders"/>
    <n v="8"/>
    <n v="51"/>
    <n v="1039.81"/>
    <n v="8318.48"/>
    <s v="Low Stock"/>
    <s v="Yes"/>
    <n v="1"/>
  </r>
  <r>
    <s v="P2504"/>
    <s v="Movement Plus"/>
    <s v="Electronics"/>
    <s v="ABC Pvt Ltd"/>
    <n v="184"/>
    <n v="27"/>
    <n v="5656.94"/>
    <n v="1040876.96"/>
    <x v="51"/>
    <d v="2025-09-14T00:00:00"/>
    <m/>
    <s v="Delhi Warehouse"/>
    <s v="Movement Plus"/>
    <s v="Electronics"/>
    <s v="Abc Pvt Ltd"/>
    <s v="Movement Plus"/>
    <s v="Electronics"/>
    <s v="Abc Pvt Ltd"/>
    <n v="184"/>
    <n v="27"/>
    <n v="5656.94"/>
    <n v="1040876.96"/>
    <s v="In Stock"/>
    <s v="No"/>
    <n v="0"/>
  </r>
  <r>
    <s v="P4303"/>
    <s v="There Pro"/>
    <s v="Groceries"/>
    <s v="Global Traders"/>
    <n v="41"/>
    <n v="81"/>
    <n v="1157.72"/>
    <n v="47466.52"/>
    <x v="98"/>
    <d v="2025-07-17T00:00:00"/>
    <m/>
    <s v="Online"/>
    <s v="There Pro"/>
    <s v="Groceries"/>
    <s v="Global Traders"/>
    <s v="There Pro"/>
    <s v="Groceries"/>
    <s v="Global Traders"/>
    <n v="41"/>
    <n v="81"/>
    <n v="1157.72"/>
    <n v="47466.520000000004"/>
    <s v="Low Stock"/>
    <s v="Yes"/>
    <n v="1"/>
  </r>
  <r>
    <s v="P8850"/>
    <s v="Physical Plus"/>
    <s v="Clothing"/>
    <s v="Global Traders"/>
    <n v="94"/>
    <n v="36"/>
    <n v="4255.09"/>
    <n v="399978.46"/>
    <x v="123"/>
    <d v="2025-08-21T00:00:00"/>
    <s v="active"/>
    <s v="Ahmedabad Branch"/>
    <s v="Physical Plus"/>
    <s v="Clothing"/>
    <s v="Global Traders"/>
    <s v="Physical Plus"/>
    <s v="Clothing"/>
    <s v="Global Traders"/>
    <n v="94"/>
    <n v="36"/>
    <n v="4255.09"/>
    <n v="399978.46"/>
    <s v="In Stock"/>
    <s v="No"/>
    <n v="0"/>
  </r>
  <r>
    <s v="P5485"/>
    <s v="Meet Lite"/>
    <s v="Electronics"/>
    <s v="QuickStock"/>
    <n v="85"/>
    <n v="69"/>
    <n v="6395.09"/>
    <n v="543582.65"/>
    <x v="56"/>
    <d v="2025-08-29T00:00:00"/>
    <s v="active"/>
    <s v="Mumbai Store"/>
    <s v="Meet Lite"/>
    <s v="Electronics"/>
    <s v="Quickstock"/>
    <s v="Meet Lite"/>
    <s v="Electronics"/>
    <s v="Quickstock"/>
    <n v="85"/>
    <n v="69"/>
    <n v="6395.09"/>
    <n v="543582.65"/>
    <s v="In Stock"/>
    <s v="No"/>
    <n v="0"/>
  </r>
  <r>
    <s v="P5322"/>
    <s v="minute max"/>
    <s v="Electronics"/>
    <s v="ABC Pvt Ltd"/>
    <n v="114"/>
    <n v="30"/>
    <n v="5885.7"/>
    <n v="670969.79999999993"/>
    <x v="126"/>
    <d v="2025-10-07T00:00:00"/>
    <s v="Inactive"/>
    <s v="Pune Store"/>
    <s v="Minute Max"/>
    <s v="Electronics"/>
    <s v="Abc Pvt Ltd"/>
    <s v="Minute Max"/>
    <s v="Electronics"/>
    <s v="Abc Pvt Ltd"/>
    <n v="114"/>
    <n v="30"/>
    <n v="5885.7"/>
    <n v="670969.79999999993"/>
    <s v="In Stock"/>
    <s v="No"/>
    <n v="0"/>
  </r>
  <r>
    <s v="P8282"/>
    <s v="Structure Pro"/>
    <s v="Electronics"/>
    <s v="QuickStock"/>
    <n v="193"/>
    <n v="82"/>
    <n v="877.91"/>
    <n v="169436.63"/>
    <x v="117"/>
    <d v="2025-08-16T00:00:00"/>
    <m/>
    <s v="Online"/>
    <s v="Structure Pro"/>
    <s v="Electronics"/>
    <s v="Quickstock"/>
    <s v="Structure Pro"/>
    <s v="Electronics"/>
    <s v="Quickstock"/>
    <n v="193"/>
    <n v="82"/>
    <n v="877.91"/>
    <n v="169436.63"/>
    <s v="In Stock"/>
    <s v="No"/>
    <n v="0"/>
  </r>
  <r>
    <s v="P5763"/>
    <s v="Bed Mini"/>
    <s v="Clothing"/>
    <s v="ABC Pvt Ltd"/>
    <n v="16"/>
    <n v="25"/>
    <n v="13586.07"/>
    <n v="217377.12"/>
    <x v="5"/>
    <d v="2025-09-13T00:00:00"/>
    <s v="active"/>
    <s v="Ahmedabad Branch"/>
    <s v="Bed Mini"/>
    <s v="Clothing"/>
    <s v="Abc Pvt Ltd"/>
    <s v="Bed Mini"/>
    <s v="Clothing"/>
    <s v="Abc Pvt Ltd"/>
    <n v="16"/>
    <n v="25"/>
    <n v="13586.07"/>
    <n v="217377.12"/>
    <s v="Low Stock"/>
    <s v="Yes"/>
    <n v="1"/>
  </r>
  <r>
    <s v="P2051"/>
    <s v="Recently Lite"/>
    <s v="Furniture"/>
    <s v="Global Traders"/>
    <n v="193"/>
    <n v="57"/>
    <n v="18945.87"/>
    <n v="3656552.91"/>
    <x v="103"/>
    <d v="2025-08-10T00:00:00"/>
    <s v="Inactive"/>
    <s v="Pune Store"/>
    <s v="Recently Lite"/>
    <s v="Furniture"/>
    <s v="Global Traders"/>
    <s v="Recently Lite"/>
    <s v="Furniture"/>
    <s v="Global Traders"/>
    <n v="193"/>
    <n v="57"/>
    <n v="18945.87"/>
    <n v="3656552.9099999997"/>
    <s v="In Stock"/>
    <s v="No"/>
    <n v="0"/>
  </r>
  <r>
    <s v="P8538"/>
    <s v="Put Plus"/>
    <s v="Groceries"/>
    <s v="RetailMart Inc"/>
    <n v="67"/>
    <n v="68"/>
    <n v="5668.24"/>
    <n v="379772.08"/>
    <x v="68"/>
    <d v="2025-07-27T00:00:00"/>
    <s v="active"/>
    <s v="Delhi Warehouse"/>
    <s v="Put Plus"/>
    <s v="Groceries"/>
    <s v="Retailmart Inc"/>
    <s v="Put Plus"/>
    <s v="Groceries"/>
    <s v="Retailmart Inc"/>
    <n v="67"/>
    <n v="68"/>
    <n v="5668.24"/>
    <n v="379772.07999999996"/>
    <s v="Low Stock"/>
    <s v="Yes"/>
    <n v="1"/>
  </r>
  <r>
    <s v="P3105"/>
    <s v="Cost Plus"/>
    <s v="Groceries"/>
    <s v="Global Traders"/>
    <n v="12"/>
    <n v="71"/>
    <n v="13578.37"/>
    <n v="162940.44"/>
    <x v="113"/>
    <d v="2025-09-08T00:00:00"/>
    <s v="discon"/>
    <s v="Delhi Warehouse"/>
    <s v="Cost Plus"/>
    <s v="Groceries"/>
    <s v="Global Traders"/>
    <s v="Cost Plus"/>
    <s v="Groceries"/>
    <s v="Global Traders"/>
    <n v="12"/>
    <n v="71"/>
    <n v="13578.37"/>
    <n v="162940.44"/>
    <s v="Low Stock"/>
    <s v="Yes"/>
    <n v="1"/>
  </r>
  <r>
    <s v="P4176"/>
    <s v="Option Lite"/>
    <s v="Toys"/>
    <s v="Omni Suppliers"/>
    <m/>
    <n v="77"/>
    <n v="5598.68"/>
    <m/>
    <x v="60"/>
    <d v="2025-09-14T00:00:00"/>
    <s v="Actv"/>
    <s v="Ahmedabad Branch"/>
    <s v="Option Lite"/>
    <s v="Toys"/>
    <s v="Omni Suppliers"/>
    <s v="Option Lite"/>
    <s v="Toys"/>
    <s v="Omni Suppliers"/>
    <n v="0"/>
    <n v="77"/>
    <n v="5598.68"/>
    <n v="0"/>
    <s v="Out of Stock"/>
    <s v="Yes"/>
    <n v="1"/>
  </r>
  <r>
    <s v="P6869"/>
    <s v="Team X"/>
    <s v="Electronics"/>
    <s v="Omni Suppliers"/>
    <n v="103"/>
    <n v="75"/>
    <n v="8883.82"/>
    <n v="915033.46"/>
    <x v="118"/>
    <d v="2025-07-17T00:00:00"/>
    <s v="discontinued"/>
    <s v="Ahmedabad Branch"/>
    <s v="Team X"/>
    <s v="Electronics"/>
    <s v="Omni Suppliers"/>
    <s v="Team X"/>
    <s v="Electronics"/>
    <s v="Omni Suppliers"/>
    <n v="103"/>
    <n v="75"/>
    <n v="8883.82"/>
    <n v="915033.46"/>
    <s v="In Stock"/>
    <s v="No"/>
    <n v="0"/>
  </r>
  <r>
    <s v="P5992"/>
    <s v="kitchen mini"/>
    <s v="Clothing"/>
    <s v="RetailMart Inc"/>
    <n v="169"/>
    <n v="67"/>
    <n v="16699.71"/>
    <n v="2822250.99"/>
    <x v="3"/>
    <d v="2025-09-24T00:00:00"/>
    <s v="active"/>
    <s v="Delhi Warehouse"/>
    <s v="Kitchen Mini"/>
    <s v="Clothing"/>
    <s v="Retailmart Inc"/>
    <s v="Kitchen Mini"/>
    <s v="Clothing"/>
    <s v="Retailmart Inc"/>
    <n v="169"/>
    <n v="67"/>
    <n v="16699.71"/>
    <n v="2822250.9899999998"/>
    <s v="In Stock"/>
    <s v="No"/>
    <n v="0"/>
  </r>
  <r>
    <s v="P7603"/>
    <s v="Evidence Plus"/>
    <s v="Furniture"/>
    <s v="Omni Suppliers"/>
    <n v="199"/>
    <n v="99"/>
    <n v="9083.6299999999992"/>
    <n v="1807642.37"/>
    <x v="147"/>
    <d v="2025-08-06T00:00:00"/>
    <s v="Inactive"/>
    <s v="Pune Store"/>
    <s v="Evidence Plus"/>
    <s v="Furniture"/>
    <s v="Omni Suppliers"/>
    <s v="Evidence Plus"/>
    <s v="Furniture"/>
    <s v="Omni Suppliers"/>
    <n v="199"/>
    <n v="99"/>
    <n v="9083.6299999999992"/>
    <n v="1807642.3699999999"/>
    <s v="In Stock"/>
    <s v="No"/>
    <n v="0"/>
  </r>
  <r>
    <s v="P1183"/>
    <s v="Style Mini"/>
    <s v="Electronics"/>
    <m/>
    <n v="75"/>
    <n v="50"/>
    <n v="3051.92"/>
    <n v="228894"/>
    <x v="175"/>
    <d v="2025-09-08T00:00:00"/>
    <s v="Actv"/>
    <s v="Ahmedabad Branch"/>
    <s v="Style Mini"/>
    <s v="Electronics"/>
    <s v=""/>
    <s v="Style Mini"/>
    <s v="Electronics"/>
    <s v="Others"/>
    <n v="75"/>
    <n v="50"/>
    <n v="3051.92"/>
    <n v="228894"/>
    <s v="In Stock"/>
    <s v="No"/>
    <n v="0"/>
  </r>
  <r>
    <s v="P7797"/>
    <s v="Dream X"/>
    <s v="Groceries"/>
    <s v="Global Traders"/>
    <n v="24"/>
    <n v="53"/>
    <n v="3828.4"/>
    <n v="91881.600000000006"/>
    <x v="161"/>
    <d v="2025-07-19T00:00:00"/>
    <m/>
    <s v="Mumbai Store"/>
    <s v="Dream X"/>
    <s v="Groceries"/>
    <s v="Global Traders"/>
    <s v="Dream X"/>
    <s v="Groceries"/>
    <s v="Global Traders"/>
    <n v="24"/>
    <n v="53"/>
    <n v="3828.4"/>
    <n v="91881.600000000006"/>
    <s v="Low Stock"/>
    <s v="Yes"/>
    <n v="1"/>
  </r>
  <r>
    <s v="P7653"/>
    <s v="National Lite"/>
    <s v="Clothing"/>
    <s v="Global Traders"/>
    <n v="117"/>
    <n v="92"/>
    <n v="15035.98"/>
    <n v="1759209.66"/>
    <x v="180"/>
    <d v="2025-07-22T00:00:00"/>
    <s v="active"/>
    <s v="Pune Store"/>
    <s v="National Lite"/>
    <s v="Clothing"/>
    <s v="Global Traders"/>
    <s v="National Lite"/>
    <s v="Clothing"/>
    <s v="Global Traders"/>
    <n v="117"/>
    <n v="92"/>
    <n v="15035.98"/>
    <n v="1759209.66"/>
    <s v="In Stock"/>
    <s v="No"/>
    <n v="0"/>
  </r>
  <r>
    <s v="P9002"/>
    <s v="Step Lite"/>
    <s v="Clothing"/>
    <s v="Omni Suppliers"/>
    <n v="151"/>
    <n v="24"/>
    <n v="2340.1999999999998"/>
    <n v="353370.2"/>
    <x v="7"/>
    <d v="2025-08-06T00:00:00"/>
    <s v="discon"/>
    <s v="Ahmedabad Branch"/>
    <s v="Step Lite"/>
    <s v="Clothing"/>
    <s v="Omni Suppliers"/>
    <s v="Step Lite"/>
    <s v="Clothing"/>
    <s v="Omni Suppliers"/>
    <n v="151"/>
    <n v="24"/>
    <n v="2340.1999999999998"/>
    <n v="353370.19999999995"/>
    <s v="In Stock"/>
    <s v="No"/>
    <n v="0"/>
  </r>
  <r>
    <s v="P4354"/>
    <s v="And Pro"/>
    <s v="Toys"/>
    <s v="Omni Suppliers"/>
    <m/>
    <n v="34"/>
    <n v="9274.7000000000007"/>
    <m/>
    <x v="159"/>
    <d v="2025-10-08T00:00:00"/>
    <s v="discon"/>
    <s v="Ahmedabad Branch"/>
    <s v="And Pro"/>
    <s v="Toys"/>
    <s v="Omni Suppliers"/>
    <s v="And Pro"/>
    <s v="Toys"/>
    <s v="Omni Suppliers"/>
    <n v="0"/>
    <n v="34"/>
    <n v="9274.7000000000007"/>
    <n v="0"/>
    <s v="Out of Stock"/>
    <s v="Yes"/>
    <n v="1"/>
  </r>
  <r>
    <s v="P7305"/>
    <s v="Ready Mini"/>
    <s v="Furniture"/>
    <m/>
    <n v="94"/>
    <n v="69"/>
    <n v="17916.48"/>
    <n v="1684149.12"/>
    <x v="99"/>
    <d v="2025-07-21T00:00:00"/>
    <s v="discon"/>
    <s v="Ahmedabad Branch"/>
    <s v="Ready Mini"/>
    <s v="Furniture"/>
    <s v=""/>
    <s v="Ready Mini"/>
    <s v="Furniture"/>
    <s v="Others"/>
    <n v="94"/>
    <n v="69"/>
    <n v="17916.48"/>
    <n v="1684149.1199999999"/>
    <s v="In Stock"/>
    <s v="No"/>
    <n v="0"/>
  </r>
  <r>
    <s v="P8299"/>
    <s v="Kid Mini"/>
    <s v="Groceries"/>
    <s v="QuickStock"/>
    <n v="86"/>
    <n v="67"/>
    <n v="13836.56"/>
    <n v="1189944.1599999999"/>
    <x v="125"/>
    <d v="2025-08-21T00:00:00"/>
    <m/>
    <s v="Ahmedabad Branch"/>
    <s v="Kid Mini"/>
    <s v="Groceries"/>
    <s v="Quickstock"/>
    <s v="Kid Mini"/>
    <s v="Groceries"/>
    <s v="Quickstock"/>
    <n v="86"/>
    <n v="67"/>
    <n v="13836.56"/>
    <n v="1189944.1599999999"/>
    <s v="In Stock"/>
    <s v="No"/>
    <n v="0"/>
  </r>
  <r>
    <s v="P1128"/>
    <s v="Where X"/>
    <s v="Furniture"/>
    <s v="ABC Pvt Ltd"/>
    <n v="88"/>
    <n v="85"/>
    <n v="3733.42"/>
    <n v="328540.96000000002"/>
    <x v="153"/>
    <d v="2025-09-16T00:00:00"/>
    <s v="active"/>
    <s v="Ahmedabad Branch"/>
    <s v="Where X"/>
    <s v="Furniture"/>
    <s v="Abc Pvt Ltd"/>
    <s v="Where X"/>
    <s v="Furniture"/>
    <s v="Abc Pvt Ltd"/>
    <n v="88"/>
    <n v="85"/>
    <n v="3733.42"/>
    <n v="328540.96000000002"/>
    <s v="In Stock"/>
    <s v="No"/>
    <n v="0"/>
  </r>
  <r>
    <s v="P8545"/>
    <s v="Feeling Max"/>
    <s v="Toys"/>
    <s v="RetailMart Inc"/>
    <n v="148"/>
    <n v="68"/>
    <n v="16458.77"/>
    <n v="2435897.96"/>
    <x v="166"/>
    <d v="2025-09-09T00:00:00"/>
    <s v="discontinued"/>
    <s v="Delhi Warehouse"/>
    <s v="Feeling Max"/>
    <s v="Toys"/>
    <s v="Retailmart Inc"/>
    <s v="Feeling Max"/>
    <s v="Toys"/>
    <s v="Retailmart Inc"/>
    <n v="148"/>
    <n v="68"/>
    <n v="16458.77"/>
    <n v="2435897.96"/>
    <s v="In Stock"/>
    <s v="No"/>
    <n v="0"/>
  </r>
  <r>
    <s v="P7589"/>
    <s v="Better Mini"/>
    <s v="Furniture"/>
    <s v="ABC Pvt Ltd"/>
    <n v="115"/>
    <n v="57"/>
    <n v="13658.96"/>
    <n v="1570780.4"/>
    <x v="158"/>
    <d v="2025-09-16T00:00:00"/>
    <s v="active"/>
    <s v="Delhi Warehouse"/>
    <s v="Better Mini"/>
    <s v="Furniture"/>
    <s v="Abc Pvt Ltd"/>
    <s v="Better Mini"/>
    <s v="Furniture"/>
    <s v="Abc Pvt Ltd"/>
    <n v="115"/>
    <n v="57"/>
    <n v="13658.96"/>
    <n v="1570780.4"/>
    <s v="In Stock"/>
    <s v="No"/>
    <n v="0"/>
  </r>
  <r>
    <s v="P9185"/>
    <s v="Successful Mini"/>
    <s v="Furniture"/>
    <s v="Global Traders"/>
    <n v="109"/>
    <n v="71"/>
    <n v="14690.97"/>
    <n v="1601315.73"/>
    <x v="36"/>
    <d v="2025-08-21T00:00:00"/>
    <s v="active"/>
    <s v="Online"/>
    <s v="Successful Mini"/>
    <s v="Furniture"/>
    <s v="Global Traders"/>
    <s v="Successful Mini"/>
    <s v="Furniture"/>
    <s v="Global Traders"/>
    <n v="109"/>
    <n v="71"/>
    <n v="14690.97"/>
    <n v="1601315.73"/>
    <s v="In Stock"/>
    <s v="No"/>
    <n v="0"/>
  </r>
  <r>
    <s v="P8192"/>
    <s v="director plus"/>
    <s v="Toys"/>
    <s v="RetailMart Inc"/>
    <n v="20"/>
    <n v="24"/>
    <n v="7134.88"/>
    <n v="142697.60000000001"/>
    <x v="135"/>
    <d v="2025-08-12T00:00:00"/>
    <s v="Actv"/>
    <s v="Ahmedabad Branch"/>
    <s v="Director Plus"/>
    <s v="Toys"/>
    <s v="Retailmart Inc"/>
    <s v="Director Plus"/>
    <s v="Toys"/>
    <s v="Retailmart Inc"/>
    <n v="20"/>
    <n v="24"/>
    <n v="7134.88"/>
    <n v="142697.60000000001"/>
    <s v="Low Stock"/>
    <s v="Yes"/>
    <n v="1"/>
  </r>
  <r>
    <s v="P8279"/>
    <s v="Religious Plus"/>
    <s v="Clothing"/>
    <s v="RetailMart Inc"/>
    <n v="107"/>
    <n v="66"/>
    <n v="352.78"/>
    <n v="37747.46"/>
    <x v="108"/>
    <d v="2025-10-05T00:00:00"/>
    <s v="active"/>
    <s v="Pune Store"/>
    <s v="Religious Plus"/>
    <s v="Clothing"/>
    <s v="Retailmart Inc"/>
    <s v="Religious Plus"/>
    <s v="Clothing"/>
    <s v="Retailmart Inc"/>
    <n v="107"/>
    <n v="66"/>
    <n v="352.78"/>
    <n v="37747.46"/>
    <s v="In Stock"/>
    <s v="No"/>
    <n v="0"/>
  </r>
  <r>
    <s v="P1090"/>
    <s v="Field Plus"/>
    <s v="Clothing"/>
    <s v="Omni Suppliers"/>
    <n v="17"/>
    <n v="40"/>
    <n v="16428.57"/>
    <n v="279285.69"/>
    <x v="97"/>
    <d v="2025-10-04T00:00:00"/>
    <s v="Inactive"/>
    <s v="Mumbai Store"/>
    <s v="Field Plus"/>
    <s v="Clothing"/>
    <s v="Omni Suppliers"/>
    <s v="Field Plus"/>
    <s v="Clothing"/>
    <s v="Omni Suppliers"/>
    <n v="17"/>
    <n v="40"/>
    <n v="16428.57"/>
    <n v="279285.69"/>
    <s v="Low Stock"/>
    <s v="Yes"/>
    <n v="1"/>
  </r>
  <r>
    <s v="P3773"/>
    <s v="Draw Pro"/>
    <s v="Toys"/>
    <s v="Omni Suppliers"/>
    <n v="103"/>
    <n v="42"/>
    <n v="14008.81"/>
    <n v="1442907.43"/>
    <x v="172"/>
    <d v="2025-09-30T00:00:00"/>
    <m/>
    <s v="Ahmedabad Branch"/>
    <s v="Draw Pro"/>
    <s v="Toys"/>
    <s v="Omni Suppliers"/>
    <s v="Draw Pro"/>
    <s v="Toys"/>
    <s v="Omni Suppliers"/>
    <n v="103"/>
    <n v="42"/>
    <n v="14008.81"/>
    <n v="1442907.43"/>
    <s v="In Stock"/>
    <s v="No"/>
    <n v="0"/>
  </r>
  <r>
    <s v="P8409"/>
    <s v="Radio X"/>
    <s v="Toys"/>
    <s v="ABC Pvt Ltd"/>
    <n v="137"/>
    <n v="71"/>
    <n v="265.68"/>
    <n v="36398.160000000003"/>
    <x v="117"/>
    <d v="2025-08-16T00:00:00"/>
    <s v="active"/>
    <s v="Delhi Warehouse"/>
    <s v="Radio X"/>
    <s v="Toys"/>
    <s v="Abc Pvt Ltd"/>
    <s v="Radio X"/>
    <s v="Toys"/>
    <s v="Abc Pvt Ltd"/>
    <n v="137"/>
    <n v="71"/>
    <n v="265.68"/>
    <n v="36398.160000000003"/>
    <s v="In Stock"/>
    <s v="No"/>
    <n v="0"/>
  </r>
  <r>
    <s v="P7646"/>
    <s v="Year Plus"/>
    <s v="Toys"/>
    <s v="ABC Pvt Ltd"/>
    <n v="60"/>
    <n v="83"/>
    <n v="2133.87"/>
    <n v="128032.2"/>
    <x v="7"/>
    <d v="2025-09-04T00:00:00"/>
    <s v="active"/>
    <s v="Online"/>
    <s v="Year Plus"/>
    <s v="Toys"/>
    <s v="Abc Pvt Ltd"/>
    <s v="Year Plus"/>
    <s v="Toys"/>
    <s v="Abc Pvt Ltd"/>
    <n v="60"/>
    <n v="83"/>
    <n v="2133.87"/>
    <n v="128032.2"/>
    <s v="Low Stock"/>
    <s v="Yes"/>
    <n v="1"/>
  </r>
  <r>
    <s v="P2716"/>
    <s v="Expert Mini"/>
    <s v="Toys"/>
    <s v="QuickStock"/>
    <n v="54"/>
    <n v="56"/>
    <n v="2418.25"/>
    <n v="130585.5"/>
    <x v="113"/>
    <d v="2025-07-26T00:00:00"/>
    <s v="Inactive"/>
    <s v="Mumbai Store"/>
    <s v="Expert Mini"/>
    <s v="Toys"/>
    <s v="Quickstock"/>
    <s v="Expert Mini"/>
    <s v="Toys"/>
    <s v="Quickstock"/>
    <n v="54"/>
    <n v="56"/>
    <n v="2418.25"/>
    <n v="130585.5"/>
    <s v="Low Stock"/>
    <s v="Yes"/>
    <n v="1"/>
  </r>
  <r>
    <s v="P2260"/>
    <s v="Speak Pro"/>
    <s v="Furniture"/>
    <s v="QuickStock"/>
    <m/>
    <n v="88"/>
    <n v="1391.32"/>
    <m/>
    <x v="177"/>
    <d v="2025-09-25T00:00:00"/>
    <s v="Inactive"/>
    <s v="Pune Store"/>
    <s v="Speak Pro"/>
    <s v="Furniture"/>
    <s v="Quickstock"/>
    <s v="Speak Pro"/>
    <s v="Furniture"/>
    <s v="Quickstock"/>
    <n v="0"/>
    <n v="88"/>
    <n v="1391.32"/>
    <n v="0"/>
    <s v="Out of Stock"/>
    <s v="Yes"/>
    <n v="1"/>
  </r>
  <r>
    <s v="P8616"/>
    <s v="Wind Lite"/>
    <s v="Electronics"/>
    <s v="RetailMart Inc"/>
    <n v="103"/>
    <n v="79"/>
    <n v="12358.03"/>
    <n v="1272877.0900000001"/>
    <x v="110"/>
    <d v="2025-10-08T00:00:00"/>
    <s v="active"/>
    <s v="Ahmedabad Branch"/>
    <s v="Wind Lite"/>
    <s v="Electronics"/>
    <s v="Retailmart Inc"/>
    <s v="Wind Lite"/>
    <s v="Electronics"/>
    <s v="Retailmart Inc"/>
    <n v="103"/>
    <n v="79"/>
    <n v="12358.03"/>
    <n v="1272877.0900000001"/>
    <s v="In Stock"/>
    <s v="No"/>
    <n v="0"/>
  </r>
  <r>
    <s v="P6898"/>
    <s v="Fight Pro"/>
    <s v="Electronics"/>
    <s v="Global Traders"/>
    <n v="107"/>
    <n v="95"/>
    <n v="17468.52"/>
    <n v="1869131.64"/>
    <x v="69"/>
    <d v="2025-10-10T00:00:00"/>
    <m/>
    <s v="Online"/>
    <s v="Fight Pro"/>
    <s v="Electronics"/>
    <s v="Global Traders"/>
    <s v="Fight Pro"/>
    <s v="Electronics"/>
    <s v="Global Traders"/>
    <n v="107"/>
    <n v="95"/>
    <n v="17468.52"/>
    <n v="1869131.6400000001"/>
    <s v="In Stock"/>
    <s v="No"/>
    <n v="0"/>
  </r>
  <r>
    <s v="P1890"/>
    <s v="Because Plus"/>
    <s v="Clothing"/>
    <s v="ABC Pvt Ltd"/>
    <n v="199"/>
    <n v="82"/>
    <n v="11247.05"/>
    <n v="2238162.9500000002"/>
    <x v="12"/>
    <d v="2025-08-04T00:00:00"/>
    <m/>
    <s v="Mumbai Store"/>
    <s v="Because Plus"/>
    <s v="Clothing"/>
    <s v="Abc Pvt Ltd"/>
    <s v="Because Plus"/>
    <s v="Clothing"/>
    <s v="Abc Pvt Ltd"/>
    <n v="199"/>
    <n v="82"/>
    <n v="11247.05"/>
    <n v="2238162.9499999997"/>
    <s v="In Stock"/>
    <s v="No"/>
    <n v="0"/>
  </r>
  <r>
    <s v="P8036"/>
    <s v="baby mini"/>
    <s v="Toys"/>
    <s v="RetailMart Inc"/>
    <m/>
    <n v="92"/>
    <n v="683.98"/>
    <m/>
    <x v="108"/>
    <d v="2025-09-10T00:00:00"/>
    <s v="Actv"/>
    <s v="Mumbai Store"/>
    <s v="Baby Mini"/>
    <s v="Toys"/>
    <s v="Retailmart Inc"/>
    <s v="Baby Mini"/>
    <s v="Toys"/>
    <s v="Retailmart Inc"/>
    <n v="0"/>
    <n v="92"/>
    <n v="683.98"/>
    <n v="0"/>
    <s v="Out of Stock"/>
    <s v="Yes"/>
    <n v="1"/>
  </r>
  <r>
    <s v="P7100"/>
    <s v="Which Mini"/>
    <s v="Toys"/>
    <s v="RetailMart Inc"/>
    <n v="183"/>
    <n v="53"/>
    <n v="1054.47"/>
    <n v="192968.01"/>
    <x v="134"/>
    <d v="2025-09-04T00:00:00"/>
    <s v="active"/>
    <s v="Mumbai Store"/>
    <s v="Which Mini"/>
    <s v="Toys"/>
    <s v="Retailmart Inc"/>
    <s v="Which Mini"/>
    <s v="Toys"/>
    <s v="Retailmart Inc"/>
    <n v="183"/>
    <n v="53"/>
    <n v="1054.47"/>
    <n v="192968.01"/>
    <s v="In Stock"/>
    <s v="No"/>
    <n v="0"/>
  </r>
  <r>
    <s v="P2587"/>
    <s v="Movement Plus"/>
    <s v="Furniture"/>
    <s v="ABC Pvt Ltd"/>
    <n v="88"/>
    <n v="95"/>
    <n v="10495.55"/>
    <n v="923608.39999999991"/>
    <x v="114"/>
    <d v="2025-07-28T00:00:00"/>
    <s v="Actv"/>
    <s v="Delhi Warehouse"/>
    <s v="Movement Plus"/>
    <s v="Furniture"/>
    <s v="Abc Pvt Ltd"/>
    <s v="Movement Plus"/>
    <s v="Furniture"/>
    <s v="Abc Pvt Ltd"/>
    <n v="88"/>
    <n v="95"/>
    <n v="10495.55"/>
    <n v="923608.39999999991"/>
    <s v="Low Stock"/>
    <s v="Yes"/>
    <n v="1"/>
  </r>
  <r>
    <s v="P9469"/>
    <s v="Purpose Mini"/>
    <s v="Electronics"/>
    <s v="ABC Pvt Ltd"/>
    <n v="39"/>
    <n v="20"/>
    <n v="5094.5200000000004"/>
    <n v="198686.28"/>
    <x v="45"/>
    <d v="2025-08-10T00:00:00"/>
    <s v="discon"/>
    <s v="Delhi Warehouse"/>
    <s v="Purpose Mini"/>
    <s v="Electronics"/>
    <s v="Abc Pvt Ltd"/>
    <s v="Purpose Mini"/>
    <s v="Electronics"/>
    <s v="Abc Pvt Ltd"/>
    <n v="39"/>
    <n v="20"/>
    <n v="5094.5200000000004"/>
    <n v="198686.28000000003"/>
    <s v="In Stock"/>
    <s v="No"/>
    <n v="0"/>
  </r>
  <r>
    <s v="P4758"/>
    <s v="call pro"/>
    <s v="Toys"/>
    <s v="ABC Pvt Ltd"/>
    <n v="16"/>
    <n v="36"/>
    <n v="11168.35"/>
    <n v="178693.6"/>
    <x v="102"/>
    <d v="2025-09-05T00:00:00"/>
    <s v="active"/>
    <s v="Pune Store"/>
    <s v="Call Pro"/>
    <s v="Toys"/>
    <s v="Abc Pvt Ltd"/>
    <s v="Call Pro"/>
    <s v="Toys"/>
    <s v="Abc Pvt Ltd"/>
    <n v="16"/>
    <n v="36"/>
    <n v="11168.35"/>
    <n v="178693.6"/>
    <s v="Low Stock"/>
    <s v="Yes"/>
    <n v="1"/>
  </r>
  <r>
    <s v="P9848"/>
    <s v="Try Plus"/>
    <s v="Clothing"/>
    <m/>
    <n v="165"/>
    <n v="97"/>
    <n v="18262.2"/>
    <n v="3013263"/>
    <x v="85"/>
    <d v="2025-09-18T00:00:00"/>
    <s v="discon"/>
    <s v="Ahmedabad Branch"/>
    <s v="Try Plus"/>
    <s v="Clothing"/>
    <s v=""/>
    <s v="Try Plus"/>
    <s v="Clothing"/>
    <s v="Others"/>
    <n v="165"/>
    <n v="97"/>
    <n v="18262.2"/>
    <n v="3013263"/>
    <s v="In Stock"/>
    <s v="No"/>
    <n v="0"/>
  </r>
  <r>
    <s v="P4580"/>
    <s v="Management Max"/>
    <s v="Electronics"/>
    <s v="ABC Pvt Ltd"/>
    <n v="26"/>
    <n v="32"/>
    <n v="9209.52"/>
    <n v="239447.52"/>
    <x v="6"/>
    <d v="2025-08-16T00:00:00"/>
    <s v="Actv"/>
    <s v="Ahmedabad Branch"/>
    <s v="Management Max"/>
    <s v="Electronics"/>
    <s v="Abc Pvt Ltd"/>
    <s v="Management Max"/>
    <s v="Electronics"/>
    <s v="Abc Pvt Ltd"/>
    <n v="26"/>
    <n v="32"/>
    <n v="9209.52"/>
    <n v="239447.52000000002"/>
    <s v="Low Stock"/>
    <s v="Yes"/>
    <n v="1"/>
  </r>
  <r>
    <s v="P2015"/>
    <s v="Save X"/>
    <s v="Toys"/>
    <s v="ABC Pvt Ltd"/>
    <n v="162"/>
    <n v="79"/>
    <n v="2416.94"/>
    <n v="391544.28"/>
    <x v="97"/>
    <d v="2025-09-30T00:00:00"/>
    <s v="Actv"/>
    <s v="Ahmedabad Branch"/>
    <s v="Save X"/>
    <s v="Toys"/>
    <s v="Abc Pvt Ltd"/>
    <s v="Save X"/>
    <s v="Toys"/>
    <s v="Abc Pvt Ltd"/>
    <n v="162"/>
    <n v="79"/>
    <n v="2416.94"/>
    <n v="391544.28"/>
    <s v="In Stock"/>
    <s v="No"/>
    <n v="0"/>
  </r>
  <r>
    <s v="P8984"/>
    <s v="President X"/>
    <s v="Electronics"/>
    <s v="ABC Pvt Ltd"/>
    <n v="150"/>
    <n v="53"/>
    <n v="701.55"/>
    <n v="105232.5"/>
    <x v="86"/>
    <d v="2025-09-11T00:00:00"/>
    <s v="Inactive"/>
    <s v="Online"/>
    <s v="President X"/>
    <s v="Electronics"/>
    <s v="Abc Pvt Ltd"/>
    <s v="President X"/>
    <s v="Electronics"/>
    <s v="Abc Pvt Ltd"/>
    <n v="150"/>
    <n v="53"/>
    <n v="701.55"/>
    <n v="105232.5"/>
    <s v="In Stock"/>
    <s v="No"/>
    <n v="0"/>
  </r>
  <r>
    <s v="P1985"/>
    <s v="Fast Mini"/>
    <s v="Electronics"/>
    <s v="RetailMart Inc"/>
    <n v="19"/>
    <n v="25"/>
    <n v="3266.32"/>
    <n v="62060.08"/>
    <x v="82"/>
    <d v="2025-09-15T00:00:00"/>
    <s v="discontinued"/>
    <s v="Online"/>
    <s v="Fast Mini"/>
    <s v="Electronics"/>
    <s v="Retailmart Inc"/>
    <s v="Fast Mini"/>
    <s v="Electronics"/>
    <s v="Retailmart Inc"/>
    <n v="19"/>
    <n v="25"/>
    <n v="3266.32"/>
    <n v="62060.08"/>
    <s v="Low Stock"/>
    <s v="Yes"/>
    <n v="1"/>
  </r>
  <r>
    <s v="P7289"/>
    <s v="Daughter Pro"/>
    <s v="Groceries"/>
    <s v="Global Traders"/>
    <n v="131"/>
    <n v="36"/>
    <n v="18565.63"/>
    <n v="2432097.5299999998"/>
    <x v="107"/>
    <d v="2025-08-29T00:00:00"/>
    <s v="discon"/>
    <s v="Online"/>
    <s v="Daughter Pro"/>
    <s v="Groceries"/>
    <s v="Global Traders"/>
    <s v="Daughter Pro"/>
    <s v="Groceries"/>
    <s v="Global Traders"/>
    <n v="131"/>
    <n v="36"/>
    <n v="18565.63"/>
    <n v="2432097.5300000003"/>
    <s v="In Stock"/>
    <s v="No"/>
    <n v="0"/>
  </r>
  <r>
    <s v="P8566"/>
    <s v="Figure X"/>
    <s v="Groceries"/>
    <s v="ABC Pvt Ltd"/>
    <n v="18"/>
    <m/>
    <n v="18772.72"/>
    <n v="337908.96"/>
    <x v="29"/>
    <d v="2025-10-03T00:00:00"/>
    <s v="Actv"/>
    <s v="Pune Store"/>
    <s v="Figure X"/>
    <s v="Groceries"/>
    <s v="Abc Pvt Ltd"/>
    <s v="Figure X"/>
    <s v="Groceries"/>
    <s v="Abc Pvt Ltd"/>
    <n v="18"/>
    <n v="0"/>
    <n v="18772.72"/>
    <n v="337908.96"/>
    <s v="In Stock"/>
    <s v="No"/>
    <n v="0"/>
  </r>
  <r>
    <s v="P2003"/>
    <s v="Increase X"/>
    <s v="Furniture"/>
    <s v="Global Traders"/>
    <n v="162"/>
    <n v="54"/>
    <n v="7125.59"/>
    <n v="1154345.58"/>
    <x v="47"/>
    <d v="2025-08-23T00:00:00"/>
    <s v="active"/>
    <s v="Ahmedabad Branch"/>
    <s v="Increase X"/>
    <s v="Furniture"/>
    <s v="Global Traders"/>
    <s v="Increase X"/>
    <s v="Furniture"/>
    <s v="Global Traders"/>
    <n v="162"/>
    <n v="54"/>
    <n v="7125.59"/>
    <n v="1154345.58"/>
    <s v="In Stock"/>
    <s v="No"/>
    <n v="0"/>
  </r>
  <r>
    <s v="P2635"/>
    <s v="Support Pro"/>
    <s v="Electronics"/>
    <s v="QuickStock"/>
    <n v="162"/>
    <n v="51"/>
    <n v="18806.650000000001"/>
    <n v="3046677.3"/>
    <x v="157"/>
    <d v="2025-09-21T00:00:00"/>
    <m/>
    <s v="Ahmedabad Branch"/>
    <s v="Support Pro"/>
    <s v="Electronics"/>
    <s v="Quickstock"/>
    <s v="Support Pro"/>
    <s v="Electronics"/>
    <s v="Quickstock"/>
    <n v="162"/>
    <n v="51"/>
    <n v="18806.650000000001"/>
    <n v="3046677.3000000003"/>
    <s v="In Stock"/>
    <s v="No"/>
    <n v="0"/>
  </r>
  <r>
    <s v="P2895"/>
    <s v="Thank X"/>
    <s v="Toys"/>
    <s v="RetailMart Inc"/>
    <n v="151"/>
    <n v="80"/>
    <n v="8791.6299999999992"/>
    <n v="1327536.1299999999"/>
    <x v="175"/>
    <d v="2025-09-06T00:00:00"/>
    <s v="active"/>
    <s v="Pune Store"/>
    <s v="Thank X"/>
    <s v="Toys"/>
    <s v="Retailmart Inc"/>
    <s v="Thank X"/>
    <s v="Toys"/>
    <s v="Retailmart Inc"/>
    <n v="151"/>
    <n v="80"/>
    <n v="8791.6299999999992"/>
    <n v="1327536.1299999999"/>
    <s v="In Stock"/>
    <s v="No"/>
    <n v="0"/>
  </r>
  <r>
    <s v="P2073"/>
    <s v="Military Max"/>
    <s v="Electronics"/>
    <s v="QuickStock"/>
    <n v="64"/>
    <n v="51"/>
    <n v="15013.07"/>
    <n v="960836.48"/>
    <x v="70"/>
    <d v="2025-08-06T00:00:00"/>
    <s v="Actv"/>
    <s v="Delhi Warehouse"/>
    <s v="Military Max"/>
    <s v="Electronics"/>
    <s v="Quickstock"/>
    <s v="Military Max"/>
    <s v="Electronics"/>
    <s v="Quickstock"/>
    <n v="64"/>
    <n v="51"/>
    <n v="15013.07"/>
    <n v="960836.48"/>
    <s v="In Stock"/>
    <s v="No"/>
    <n v="0"/>
  </r>
  <r>
    <s v="P2956"/>
    <s v="Source Plus"/>
    <s v="Toys"/>
    <s v="Omni Suppliers"/>
    <n v="111"/>
    <n v="98"/>
    <n v="7935.42"/>
    <n v="880831.62"/>
    <x v="51"/>
    <d v="2025-07-21T00:00:00"/>
    <s v="discon"/>
    <s v="Delhi Warehouse"/>
    <s v="Source Plus"/>
    <s v="Toys"/>
    <s v="Omni Suppliers"/>
    <s v="Source Plus"/>
    <s v="Toys"/>
    <s v="Omni Suppliers"/>
    <n v="111"/>
    <n v="98"/>
    <n v="7935.42"/>
    <n v="880831.62"/>
    <s v="In Stock"/>
    <s v="No"/>
    <n v="0"/>
  </r>
  <r>
    <s v="P4907"/>
    <s v="Leave Lite"/>
    <s v="Clothing"/>
    <s v="RetailMart Inc"/>
    <n v="39"/>
    <n v="78"/>
    <n v="631.65"/>
    <n v="24634.35"/>
    <x v="32"/>
    <d v="2025-09-26T00:00:00"/>
    <s v="active"/>
    <s v="Delhi Warehouse"/>
    <s v="Leave Lite"/>
    <s v="Clothing"/>
    <s v="Retailmart Inc"/>
    <s v="Leave Lite"/>
    <s v="Clothing"/>
    <s v="Retailmart Inc"/>
    <n v="39"/>
    <n v="78"/>
    <n v="631.65"/>
    <n v="24634.35"/>
    <s v="Low Stock"/>
    <s v="Yes"/>
    <n v="1"/>
  </r>
  <r>
    <s v="P6313"/>
    <s v="Your Mini"/>
    <s v="Electronics"/>
    <s v="ABC Pvt Ltd"/>
    <n v="30"/>
    <n v="22"/>
    <n v="4666.04"/>
    <n v="139981.20000000001"/>
    <x v="109"/>
    <d v="2025-07-23T00:00:00"/>
    <s v="discontinued"/>
    <s v="Ahmedabad Branch"/>
    <s v="Your Mini"/>
    <s v="Electronics"/>
    <s v="Abc Pvt Ltd"/>
    <s v="Your Mini"/>
    <s v="Electronics"/>
    <s v="Abc Pvt Ltd"/>
    <n v="30"/>
    <n v="22"/>
    <n v="4666.04"/>
    <n v="139981.20000000001"/>
    <s v="In Stock"/>
    <s v="No"/>
    <n v="0"/>
  </r>
  <r>
    <s v="P5887"/>
    <s v="Course Plus"/>
    <s v="Furniture"/>
    <s v="QuickStock"/>
    <n v="14"/>
    <n v="62"/>
    <n v="5283.74"/>
    <n v="73972.36"/>
    <x v="74"/>
    <d v="2025-07-21T00:00:00"/>
    <m/>
    <s v="Mumbai Store"/>
    <s v="Course Plus"/>
    <s v="Furniture"/>
    <s v="Quickstock"/>
    <s v="Course Plus"/>
    <s v="Furniture"/>
    <s v="Quickstock"/>
    <n v="14"/>
    <n v="62"/>
    <n v="5283.74"/>
    <n v="73972.36"/>
    <s v="Low Stock"/>
    <s v="Yes"/>
    <n v="1"/>
  </r>
  <r>
    <s v="P4558"/>
    <s v="White Pro"/>
    <s v="Groceries"/>
    <s v="ABC Pvt Ltd"/>
    <n v="44"/>
    <n v="85"/>
    <n v="17729.330000000002"/>
    <n v="780090.52"/>
    <x v="2"/>
    <d v="2025-09-29T00:00:00"/>
    <s v="active"/>
    <s v="Delhi Warehouse"/>
    <s v="White Pro"/>
    <s v="Groceries"/>
    <s v="Abc Pvt Ltd"/>
    <s v="White Pro"/>
    <s v="Groceries"/>
    <s v="Abc Pvt Ltd"/>
    <n v="44"/>
    <n v="85"/>
    <n v="17729.330000000002"/>
    <n v="780090.52"/>
    <s v="Low Stock"/>
    <s v="Yes"/>
    <n v="1"/>
  </r>
  <r>
    <s v="P4575"/>
    <s v="Enter Plus"/>
    <s v="Furniture"/>
    <s v="QuickStock"/>
    <n v="107"/>
    <n v="76"/>
    <n v="5749.71"/>
    <n v="615218.97"/>
    <x v="48"/>
    <d v="2025-07-28T00:00:00"/>
    <s v="active"/>
    <s v="Mumbai Store"/>
    <s v="Enter Plus"/>
    <s v="Furniture"/>
    <s v="Quickstock"/>
    <s v="Enter Plus"/>
    <s v="Furniture"/>
    <s v="Quickstock"/>
    <n v="107"/>
    <n v="76"/>
    <n v="5749.71"/>
    <n v="615218.97"/>
    <s v="In Stock"/>
    <s v="No"/>
    <n v="0"/>
  </r>
  <r>
    <s v="P3845"/>
    <s v="Power Mini"/>
    <s v="Clothing"/>
    <s v="Global Traders"/>
    <n v="145"/>
    <n v="88"/>
    <n v="15630.23"/>
    <n v="2266383.35"/>
    <x v="41"/>
    <d v="2025-09-22T00:00:00"/>
    <s v="active"/>
    <s v="Ahmedabad Branch"/>
    <s v="Power Mini"/>
    <s v="Clothing"/>
    <s v="Global Traders"/>
    <s v="Power Mini"/>
    <s v="Clothing"/>
    <s v="Global Traders"/>
    <n v="145"/>
    <n v="88"/>
    <n v="15630.23"/>
    <n v="2266383.35"/>
    <s v="In Stock"/>
    <s v="No"/>
    <n v="0"/>
  </r>
  <r>
    <s v="P1422"/>
    <s v="Person Max"/>
    <s v="Groceries"/>
    <s v="ABC Pvt Ltd"/>
    <n v="59"/>
    <n v="62"/>
    <n v="17877.21"/>
    <n v="1054755.3899999999"/>
    <x v="105"/>
    <d v="2025-08-27T00:00:00"/>
    <s v="discon"/>
    <s v="Delhi Warehouse"/>
    <s v="Person Max"/>
    <s v="Groceries"/>
    <s v="Abc Pvt Ltd"/>
    <s v="Person Max"/>
    <s v="Groceries"/>
    <s v="Abc Pvt Ltd"/>
    <n v="59"/>
    <n v="62"/>
    <n v="17877.21"/>
    <n v="1054755.3899999999"/>
    <s v="Low Stock"/>
    <s v="Yes"/>
    <n v="1"/>
  </r>
  <r>
    <s v="P3710"/>
    <s v="Measure X"/>
    <s v="Clothing"/>
    <s v="Omni Suppliers"/>
    <n v="196"/>
    <n v="25"/>
    <n v="18866.34"/>
    <n v="3697802.64"/>
    <x v="132"/>
    <d v="2025-07-16T00:00:00"/>
    <s v="Inactive"/>
    <s v="Pune Store"/>
    <s v="Measure X"/>
    <s v="Clothing"/>
    <s v="Omni Suppliers"/>
    <s v="Measure X"/>
    <s v="Clothing"/>
    <s v="Omni Suppliers"/>
    <n v="196"/>
    <n v="25"/>
    <n v="18866.34"/>
    <n v="3697802.64"/>
    <s v="In Stock"/>
    <s v="No"/>
    <n v="0"/>
  </r>
  <r>
    <s v="P3053"/>
    <s v="Security Max"/>
    <s v="Groceries"/>
    <s v="ABC Pvt Ltd"/>
    <m/>
    <n v="37"/>
    <n v="5027.59"/>
    <m/>
    <x v="137"/>
    <d v="2025-08-26T00:00:00"/>
    <s v="discon"/>
    <s v="Ahmedabad Branch"/>
    <s v="Security Max"/>
    <s v="Groceries"/>
    <s v="Abc Pvt Ltd"/>
    <s v="Security Max"/>
    <s v="Groceries"/>
    <s v="Abc Pvt Ltd"/>
    <n v="0"/>
    <n v="37"/>
    <n v="5027.59"/>
    <n v="0"/>
    <s v="Out of Stock"/>
    <s v="Yes"/>
    <n v="1"/>
  </r>
  <r>
    <s v="P7009"/>
    <s v="Nature Plus"/>
    <s v="Furniture"/>
    <s v="Omni Suppliers"/>
    <n v="95"/>
    <n v="92"/>
    <n v="6203.94"/>
    <n v="589374.29999999993"/>
    <x v="99"/>
    <d v="2025-08-26T00:00:00"/>
    <s v="Inactive"/>
    <s v="Mumbai Store"/>
    <s v="Nature Plus"/>
    <s v="Furniture"/>
    <s v="Omni Suppliers"/>
    <s v="Nature Plus"/>
    <s v="Furniture"/>
    <s v="Omni Suppliers"/>
    <n v="95"/>
    <n v="92"/>
    <n v="6203.94"/>
    <n v="589374.29999999993"/>
    <s v="In Stock"/>
    <s v="No"/>
    <n v="0"/>
  </r>
  <r>
    <s v="P3671"/>
    <s v="Student Lite"/>
    <s v="Furniture"/>
    <s v="Omni Suppliers"/>
    <n v="119"/>
    <n v="82"/>
    <n v="5476.37"/>
    <n v="651688.03"/>
    <x v="119"/>
    <d v="2025-08-19T00:00:00"/>
    <m/>
    <s v="Online"/>
    <s v="Student Lite"/>
    <s v="Furniture"/>
    <s v="Omni Suppliers"/>
    <s v="Student Lite"/>
    <s v="Furniture"/>
    <s v="Omni Suppliers"/>
    <n v="119"/>
    <n v="82"/>
    <n v="5476.37"/>
    <n v="651688.03"/>
    <s v="In Stock"/>
    <s v="No"/>
    <n v="0"/>
  </r>
  <r>
    <s v="P4722"/>
    <s v="My X"/>
    <s v="Clothing"/>
    <s v="RetailMart Inc"/>
    <n v="42"/>
    <n v="36"/>
    <n v="13949.07"/>
    <n v="585860.93999999994"/>
    <x v="71"/>
    <d v="2025-07-15T00:00:00"/>
    <s v="active"/>
    <s v="Ahmedabad Branch"/>
    <s v="My X"/>
    <s v="Clothing"/>
    <s v="Retailmart Inc"/>
    <s v="My X"/>
    <s v="Clothing"/>
    <s v="Retailmart Inc"/>
    <n v="42"/>
    <n v="36"/>
    <n v="13949.07"/>
    <n v="585860.93999999994"/>
    <s v="In Stock"/>
    <s v="No"/>
    <n v="0"/>
  </r>
  <r>
    <s v="P6054"/>
    <s v="They Max"/>
    <s v="Clothing"/>
    <s v="ABC Pvt Ltd"/>
    <n v="195"/>
    <m/>
    <n v="4257.18"/>
    <n v="830150.10000000009"/>
    <x v="133"/>
    <d v="2025-09-04T00:00:00"/>
    <s v="active"/>
    <s v="Ahmedabad Branch"/>
    <s v="They Max"/>
    <s v="Clothing"/>
    <s v="Abc Pvt Ltd"/>
    <s v="They Max"/>
    <s v="Clothing"/>
    <s v="Abc Pvt Ltd"/>
    <n v="195"/>
    <n v="0"/>
    <n v="4257.18"/>
    <n v="830150.10000000009"/>
    <s v="In Stock"/>
    <s v="No"/>
    <n v="0"/>
  </r>
  <r>
    <s v="P1725"/>
    <s v="Rich Pro"/>
    <s v="Groceries"/>
    <s v="Omni Suppliers"/>
    <n v="197"/>
    <n v="54"/>
    <n v="18937.79"/>
    <n v="3730744.63"/>
    <x v="51"/>
    <d v="2025-08-17T00:00:00"/>
    <s v="active"/>
    <s v="Online"/>
    <s v="Rich Pro"/>
    <s v="Groceries"/>
    <s v="Omni Suppliers"/>
    <s v="Rich Pro"/>
    <s v="Groceries"/>
    <s v="Omni Suppliers"/>
    <n v="197"/>
    <n v="54"/>
    <n v="18937.79"/>
    <n v="3730744.6300000004"/>
    <s v="In Stock"/>
    <s v="No"/>
    <n v="0"/>
  </r>
  <r>
    <s v="P5051"/>
    <s v="Know Max"/>
    <s v="Groceries"/>
    <s v="QuickStock"/>
    <m/>
    <n v="30"/>
    <n v="9115.34"/>
    <m/>
    <x v="107"/>
    <d v="2025-08-30T00:00:00"/>
    <s v="discon"/>
    <s v="Ahmedabad Branch"/>
    <s v="Know Max"/>
    <s v="Groceries"/>
    <s v="Quickstock"/>
    <s v="Know Max"/>
    <s v="Groceries"/>
    <s v="Quickstock"/>
    <n v="0"/>
    <n v="30"/>
    <n v="9115.34"/>
    <n v="0"/>
    <s v="Out of Stock"/>
    <s v="Yes"/>
    <n v="1"/>
  </r>
  <r>
    <s v="P6634"/>
    <s v="Rather X"/>
    <s v="Clothing"/>
    <s v="Omni Suppliers"/>
    <n v="136"/>
    <n v="79"/>
    <n v="3863.09"/>
    <n v="525380.24"/>
    <x v="42"/>
    <d v="2025-07-17T00:00:00"/>
    <s v="active"/>
    <s v="Ahmedabad Branch"/>
    <s v="Rather X"/>
    <s v="Clothing"/>
    <s v="Omni Suppliers"/>
    <s v="Rather X"/>
    <s v="Clothing"/>
    <s v="Omni Suppliers"/>
    <n v="136"/>
    <n v="79"/>
    <n v="3863.09"/>
    <n v="525380.24"/>
    <s v="In Stock"/>
    <s v="No"/>
    <n v="0"/>
  </r>
  <r>
    <s v="P2106"/>
    <s v="Mr X"/>
    <s v="Groceries"/>
    <s v="RetailMart Inc"/>
    <n v="124"/>
    <n v="66"/>
    <n v="8425.98"/>
    <n v="1044821.52"/>
    <x v="132"/>
    <d v="2025-09-11T00:00:00"/>
    <s v="active"/>
    <s v="Mumbai Store"/>
    <s v="Mr X"/>
    <s v="Groceries"/>
    <s v="Retailmart Inc"/>
    <s v="Mr X"/>
    <s v="Groceries"/>
    <s v="Retailmart Inc"/>
    <n v="124"/>
    <n v="66"/>
    <n v="8425.98"/>
    <n v="1044821.5199999999"/>
    <s v="In Stock"/>
    <s v="No"/>
    <n v="0"/>
  </r>
  <r>
    <s v="P8415"/>
    <s v="School Mini"/>
    <s v="Toys"/>
    <s v="ABC Pvt Ltd"/>
    <n v="111"/>
    <n v="44"/>
    <n v="15954.36"/>
    <n v="1770933.96"/>
    <x v="83"/>
    <d v="2025-10-05T00:00:00"/>
    <s v="Actv"/>
    <s v="Delhi Warehouse"/>
    <s v="School Mini"/>
    <s v="Toys"/>
    <s v="Abc Pvt Ltd"/>
    <s v="School Mini"/>
    <s v="Toys"/>
    <s v="Abc Pvt Ltd"/>
    <n v="111"/>
    <n v="44"/>
    <n v="15954.36"/>
    <n v="1770933.96"/>
    <s v="In Stock"/>
    <s v="No"/>
    <n v="0"/>
  </r>
  <r>
    <s v="P4561"/>
    <s v="Economic Lite"/>
    <s v="Clothing"/>
    <s v="RetailMart Inc"/>
    <n v="57"/>
    <n v="60"/>
    <n v="1095.21"/>
    <n v="62426.97"/>
    <x v="24"/>
    <d v="2025-08-08T00:00:00"/>
    <s v="Inactive"/>
    <s v="Pune Store"/>
    <s v="Economic Lite"/>
    <s v="Clothing"/>
    <s v="Retailmart Inc"/>
    <s v="Economic Lite"/>
    <s v="Clothing"/>
    <s v="Retailmart Inc"/>
    <n v="57"/>
    <n v="60"/>
    <n v="1095.21"/>
    <n v="62426.97"/>
    <s v="Low Stock"/>
    <s v="Yes"/>
    <n v="1"/>
  </r>
  <r>
    <s v="P2620"/>
    <s v="Wind Pro"/>
    <s v="Groceries"/>
    <s v="ABC Pvt Ltd"/>
    <n v="148"/>
    <n v="64"/>
    <n v="6126.82"/>
    <n v="906769.36"/>
    <x v="8"/>
    <d v="2025-09-15T00:00:00"/>
    <s v="discontinued"/>
    <s v="Ahmedabad Branch"/>
    <s v="Wind Pro"/>
    <s v="Groceries"/>
    <s v="Abc Pvt Ltd"/>
    <s v="Wind Pro"/>
    <s v="Groceries"/>
    <s v="Abc Pvt Ltd"/>
    <n v="148"/>
    <n v="64"/>
    <n v="6126.82"/>
    <n v="906769.36"/>
    <s v="In Stock"/>
    <s v="No"/>
    <n v="0"/>
  </r>
  <r>
    <s v="P7197"/>
    <s v="Around Mini"/>
    <s v="Electronics"/>
    <s v="ABC Pvt Ltd"/>
    <n v="74"/>
    <n v="35"/>
    <n v="11500.3"/>
    <n v="851022.2"/>
    <x v="72"/>
    <d v="2025-10-11T00:00:00"/>
    <s v="active"/>
    <s v="Delhi Warehouse"/>
    <s v="Around Mini"/>
    <s v="Electronics"/>
    <s v="Abc Pvt Ltd"/>
    <s v="Around Mini"/>
    <s v="Electronics"/>
    <s v="Abc Pvt Ltd"/>
    <n v="74"/>
    <n v="35"/>
    <n v="11500.3"/>
    <n v="851022.2"/>
    <s v="In Stock"/>
    <s v="No"/>
    <n v="0"/>
  </r>
  <r>
    <s v="P2553"/>
    <s v="feeling max"/>
    <s v="Electronics"/>
    <s v="Global Traders"/>
    <n v="186"/>
    <n v="35"/>
    <n v="275.49"/>
    <n v="51241.14"/>
    <x v="119"/>
    <d v="2025-07-19T00:00:00"/>
    <s v="active"/>
    <s v="Ahmedabad Branch"/>
    <s v="Feeling Max"/>
    <s v="Electronics"/>
    <s v="Global Traders"/>
    <s v="Feeling Max"/>
    <s v="Electronics"/>
    <s v="Global Traders"/>
    <n v="186"/>
    <n v="35"/>
    <n v="275.49"/>
    <n v="51241.14"/>
    <s v="In Stock"/>
    <s v="No"/>
    <n v="0"/>
  </r>
  <r>
    <s v="P5586"/>
    <s v="Method X"/>
    <s v="Furniture"/>
    <s v="QuickStock"/>
    <n v="174"/>
    <n v="67"/>
    <n v="13969.44"/>
    <n v="2430682.56"/>
    <x v="22"/>
    <d v="2025-07-19T00:00:00"/>
    <s v="Inactive"/>
    <s v="Delhi Warehouse"/>
    <s v="Method X"/>
    <s v="Furniture"/>
    <s v="Quickstock"/>
    <s v="Method X"/>
    <s v="Furniture"/>
    <s v="Quickstock"/>
    <n v="174"/>
    <n v="67"/>
    <n v="13969.44"/>
    <n v="2430682.56"/>
    <s v="In Stock"/>
    <s v="No"/>
    <n v="0"/>
  </r>
  <r>
    <s v="P6877"/>
    <s v="Identify Max"/>
    <s v="Furniture"/>
    <s v="Global Traders"/>
    <n v="129"/>
    <n v="78"/>
    <n v="10730.59"/>
    <n v="1384246.11"/>
    <x v="53"/>
    <d v="2025-09-14T00:00:00"/>
    <s v="Actv"/>
    <s v="Pune Store"/>
    <s v="Identify Max"/>
    <s v="Furniture"/>
    <s v="Global Traders"/>
    <s v="Identify Max"/>
    <s v="Furniture"/>
    <s v="Global Traders"/>
    <n v="129"/>
    <n v="78"/>
    <n v="10730.59"/>
    <n v="1384246.11"/>
    <s v="In Stock"/>
    <s v="No"/>
    <n v="0"/>
  </r>
  <r>
    <s v="P5686"/>
    <s v="fear mini"/>
    <s v="Clothing"/>
    <s v="RetailMart Inc"/>
    <n v="71"/>
    <n v="26"/>
    <n v="2682.71"/>
    <n v="190472.41"/>
    <x v="14"/>
    <d v="2025-10-08T00:00:00"/>
    <s v="Inactive"/>
    <s v="Online"/>
    <s v="Fear Mini"/>
    <s v="Clothing"/>
    <s v="Retailmart Inc"/>
    <s v="Fear Mini"/>
    <s v="Clothing"/>
    <s v="Retailmart Inc"/>
    <n v="71"/>
    <n v="26"/>
    <n v="2682.71"/>
    <n v="190472.41"/>
    <s v="In Stock"/>
    <s v="No"/>
    <n v="0"/>
  </r>
  <r>
    <s v="P6956"/>
    <s v="President Pro"/>
    <s v="Furniture"/>
    <s v="Omni Suppliers"/>
    <n v="89"/>
    <n v="99"/>
    <n v="3905.33"/>
    <n v="347574.37"/>
    <x v="119"/>
    <d v="2025-08-23T00:00:00"/>
    <s v="active"/>
    <s v="Online"/>
    <s v="President Pro"/>
    <s v="Furniture"/>
    <s v="Omni Suppliers"/>
    <s v="President Pro"/>
    <s v="Furniture"/>
    <s v="Omni Suppliers"/>
    <n v="89"/>
    <n v="99"/>
    <n v="3905.33"/>
    <n v="347574.37"/>
    <s v="Low Stock"/>
    <s v="Yes"/>
    <n v="1"/>
  </r>
  <r>
    <s v="P7543"/>
    <s v="Approach Plus"/>
    <s v="Toys"/>
    <s v="QuickStock"/>
    <n v="13"/>
    <n v="93"/>
    <n v="13272.79"/>
    <n v="172546.27"/>
    <x v="35"/>
    <d v="2025-08-30T00:00:00"/>
    <s v="discontinued"/>
    <s v="Online"/>
    <s v="Approach Plus"/>
    <s v="Toys"/>
    <s v="Quickstock"/>
    <s v="Approach Plus"/>
    <s v="Toys"/>
    <s v="Quickstock"/>
    <n v="13"/>
    <n v="93"/>
    <n v="13272.79"/>
    <n v="172546.27000000002"/>
    <s v="Low Stock"/>
    <s v="Yes"/>
    <n v="1"/>
  </r>
  <r>
    <s v="P8347"/>
    <s v="Information Mini"/>
    <s v="Electronics"/>
    <s v="RetailMart Inc"/>
    <n v="123"/>
    <n v="56"/>
    <n v="14564.21"/>
    <n v="1791397.83"/>
    <x v="159"/>
    <d v="2025-08-28T00:00:00"/>
    <s v="discontinued"/>
    <s v="Ahmedabad Branch"/>
    <s v="Information Mini"/>
    <s v="Electronics"/>
    <s v="Retailmart Inc"/>
    <s v="Information Mini"/>
    <s v="Electronics"/>
    <s v="Retailmart Inc"/>
    <n v="123"/>
    <n v="56"/>
    <n v="14564.21"/>
    <n v="1791397.8299999998"/>
    <s v="In Stock"/>
    <s v="No"/>
    <n v="0"/>
  </r>
  <r>
    <s v="P4982"/>
    <s v="Share Mini"/>
    <s v="Clothing"/>
    <s v="ABC Pvt Ltd"/>
    <n v="174"/>
    <m/>
    <n v="11077.61"/>
    <n v="1927504.14"/>
    <x v="59"/>
    <d v="2025-09-08T00:00:00"/>
    <s v="Actv"/>
    <s v="Mumbai Store"/>
    <s v="Share Mini"/>
    <s v="Clothing"/>
    <s v="Abc Pvt Ltd"/>
    <s v="Share Mini"/>
    <s v="Clothing"/>
    <s v="Abc Pvt Ltd"/>
    <n v="174"/>
    <n v="0"/>
    <n v="11077.61"/>
    <n v="1927504.1400000001"/>
    <s v="In Stock"/>
    <s v="No"/>
    <n v="0"/>
  </r>
  <r>
    <s v="P5713"/>
    <s v="Exist Mini"/>
    <s v="Groceries"/>
    <s v="QuickStock"/>
    <n v="20"/>
    <n v="83"/>
    <n v="5963.02"/>
    <n v="119260.4"/>
    <x v="26"/>
    <d v="2025-08-11T00:00:00"/>
    <s v="Actv"/>
    <s v="Delhi Warehouse"/>
    <s v="Exist Mini"/>
    <s v="Groceries"/>
    <s v="Quickstock"/>
    <s v="Exist Mini"/>
    <s v="Groceries"/>
    <s v="Quickstock"/>
    <n v="20"/>
    <n v="83"/>
    <n v="5963.02"/>
    <n v="119260.40000000001"/>
    <s v="Low Stock"/>
    <s v="Yes"/>
    <n v="1"/>
  </r>
  <r>
    <s v="P8478"/>
    <s v="Song X"/>
    <s v="Groceries"/>
    <s v="Omni Suppliers"/>
    <n v="28"/>
    <n v="39"/>
    <n v="14691.41"/>
    <n v="411359.48"/>
    <x v="160"/>
    <d v="2025-09-27T00:00:00"/>
    <s v="active"/>
    <s v="Ahmedabad Branch"/>
    <s v="Song X"/>
    <s v="Groceries"/>
    <s v="Omni Suppliers"/>
    <s v="Song X"/>
    <s v="Groceries"/>
    <s v="Omni Suppliers"/>
    <n v="28"/>
    <n v="39"/>
    <n v="14691.41"/>
    <n v="411359.48"/>
    <s v="Low Stock"/>
    <s v="Yes"/>
    <n v="1"/>
  </r>
  <r>
    <s v="P5926"/>
    <s v="Public X"/>
    <s v="Electronics"/>
    <s v="Omni Suppliers"/>
    <n v="163"/>
    <m/>
    <n v="8198.69"/>
    <n v="1336386.47"/>
    <x v="47"/>
    <d v="2025-09-13T00:00:00"/>
    <s v="discontinued"/>
    <s v="Ahmedabad Branch"/>
    <s v="Public X"/>
    <s v="Electronics"/>
    <s v="Omni Suppliers"/>
    <s v="Public X"/>
    <s v="Electronics"/>
    <s v="Omni Suppliers"/>
    <n v="163"/>
    <n v="0"/>
    <n v="8198.69"/>
    <n v="1336386.47"/>
    <s v="In Stock"/>
    <s v="No"/>
    <n v="0"/>
  </r>
  <r>
    <s v="P9975"/>
    <s v="Easy Pro"/>
    <s v="Toys"/>
    <s v="ABC Pvt Ltd"/>
    <n v="145"/>
    <n v="88"/>
    <n v="16555.759999999998"/>
    <n v="2400585.2000000002"/>
    <x v="7"/>
    <d v="2025-08-08T00:00:00"/>
    <s v="Inactive"/>
    <s v="Ahmedabad Branch"/>
    <s v="Easy Pro"/>
    <s v="Toys"/>
    <s v="Abc Pvt Ltd"/>
    <s v="Easy Pro"/>
    <s v="Toys"/>
    <s v="Abc Pvt Ltd"/>
    <n v="145"/>
    <n v="88"/>
    <n v="16555.759999999998"/>
    <n v="2400585.1999999997"/>
    <s v="In Stock"/>
    <s v="No"/>
    <n v="0"/>
  </r>
  <r>
    <s v="P1044"/>
    <s v="Back Plus"/>
    <s v="Furniture"/>
    <m/>
    <n v="18"/>
    <n v="53"/>
    <n v="3909.04"/>
    <n v="70362.720000000001"/>
    <x v="110"/>
    <d v="2025-08-30T00:00:00"/>
    <s v="active"/>
    <s v="Delhi Warehouse"/>
    <s v="Back Plus"/>
    <s v="Furniture"/>
    <s v=""/>
    <s v="Back Plus"/>
    <s v="Furniture"/>
    <s v="Others"/>
    <n v="18"/>
    <n v="53"/>
    <n v="3909.04"/>
    <n v="70362.720000000001"/>
    <s v="Low Stock"/>
    <s v="Yes"/>
    <n v="1"/>
  </r>
  <r>
    <s v="P2909"/>
    <s v="Anyone Lite"/>
    <s v="Toys"/>
    <s v="Global Traders"/>
    <n v="99"/>
    <n v="41"/>
    <n v="6779.35"/>
    <n v="671155.65"/>
    <x v="157"/>
    <d v="2025-09-07T00:00:00"/>
    <s v="discon"/>
    <s v="Mumbai Store"/>
    <s v="Anyone Lite"/>
    <s v="Toys"/>
    <s v="Global Traders"/>
    <s v="Anyone Lite"/>
    <s v="Toys"/>
    <s v="Global Traders"/>
    <n v="99"/>
    <n v="41"/>
    <n v="6779.35"/>
    <n v="671155.65"/>
    <s v="In Stock"/>
    <s v="No"/>
    <n v="0"/>
  </r>
  <r>
    <s v="P1931"/>
    <s v="Card Lite"/>
    <s v="Groceries"/>
    <s v="Omni Suppliers"/>
    <n v="72"/>
    <n v="38"/>
    <n v="12979.7"/>
    <n v="934538.4"/>
    <x v="147"/>
    <d v="2025-09-11T00:00:00"/>
    <s v="active"/>
    <s v="Mumbai Store"/>
    <s v="Card Lite"/>
    <s v="Groceries"/>
    <s v="Omni Suppliers"/>
    <s v="Card Lite"/>
    <s v="Groceries"/>
    <s v="Omni Suppliers"/>
    <n v="72"/>
    <n v="38"/>
    <n v="12979.7"/>
    <n v="934538.4"/>
    <s v="In Stock"/>
    <s v="No"/>
    <n v="0"/>
  </r>
  <r>
    <s v="P7382"/>
    <s v="Carry Pro"/>
    <s v="Clothing"/>
    <s v="QuickStock"/>
    <n v="78"/>
    <n v="76"/>
    <n v="2865.1"/>
    <n v="223477.8"/>
    <x v="121"/>
    <d v="2025-09-10T00:00:00"/>
    <m/>
    <s v="Online"/>
    <s v="Carry Pro"/>
    <s v="Clothing"/>
    <s v="Quickstock"/>
    <s v="Carry Pro"/>
    <s v="Clothing"/>
    <s v="Quickstock"/>
    <n v="78"/>
    <n v="76"/>
    <n v="2865.1"/>
    <n v="223477.8"/>
    <s v="In Stock"/>
    <s v="No"/>
    <n v="0"/>
  </r>
  <r>
    <s v="P2311"/>
    <s v="Significant Plus"/>
    <s v="Furniture"/>
    <m/>
    <n v="131"/>
    <n v="69"/>
    <n v="7969.99"/>
    <n v="1044068.69"/>
    <x v="103"/>
    <d v="2025-09-28T00:00:00"/>
    <s v="discon"/>
    <s v="Online"/>
    <s v="Significant Plus"/>
    <s v="Furniture"/>
    <s v=""/>
    <s v="Significant Plus"/>
    <s v="Furniture"/>
    <s v="Others"/>
    <n v="131"/>
    <n v="69"/>
    <n v="7969.99"/>
    <n v="1044068.69"/>
    <s v="In Stock"/>
    <s v="No"/>
    <n v="0"/>
  </r>
  <r>
    <s v="P7781"/>
    <s v="Oil Pro"/>
    <s v="Furniture"/>
    <s v="QuickStock"/>
    <n v="74"/>
    <n v="56"/>
    <n v="1686.37"/>
    <n v="124791.38"/>
    <x v="10"/>
    <d v="2025-09-19T00:00:00"/>
    <s v="discon"/>
    <s v="Delhi Warehouse"/>
    <s v="Oil Pro"/>
    <s v="Furniture"/>
    <s v="Quickstock"/>
    <s v="Oil Pro"/>
    <s v="Furniture"/>
    <s v="Quickstock"/>
    <n v="74"/>
    <n v="56"/>
    <n v="1686.37"/>
    <n v="124791.37999999999"/>
    <s v="In Stock"/>
    <s v="No"/>
    <n v="0"/>
  </r>
  <r>
    <s v="P2859"/>
    <s v="Laugh Plus"/>
    <s v="Clothing"/>
    <s v="Global Traders"/>
    <n v="43"/>
    <n v="53"/>
    <n v="648.92999999999995"/>
    <n v="27903.99"/>
    <x v="1"/>
    <d v="2025-07-19T00:00:00"/>
    <s v="Actv"/>
    <s v="Ahmedabad Branch"/>
    <s v="Laugh Plus"/>
    <s v="Clothing"/>
    <s v="Global Traders"/>
    <s v="Laugh Plus"/>
    <s v="Clothing"/>
    <s v="Global Traders"/>
    <n v="43"/>
    <n v="53"/>
    <n v="648.92999999999995"/>
    <n v="27903.989999999998"/>
    <s v="Low Stock"/>
    <s v="Yes"/>
    <n v="1"/>
  </r>
  <r>
    <s v="P7792"/>
    <s v="Figure Max"/>
    <s v="Furniture"/>
    <s v="ABC Pvt Ltd"/>
    <n v="105"/>
    <n v="26"/>
    <n v="2389.7399999999998"/>
    <n v="250922.7"/>
    <x v="57"/>
    <d v="2025-09-23T00:00:00"/>
    <s v="Actv"/>
    <s v="Mumbai Store"/>
    <s v="Figure Max"/>
    <s v="Furniture"/>
    <s v="Abc Pvt Ltd"/>
    <s v="Figure Max"/>
    <s v="Furniture"/>
    <s v="Abc Pvt Ltd"/>
    <n v="105"/>
    <n v="26"/>
    <n v="2389.7399999999998"/>
    <n v="250922.69999999998"/>
    <s v="In Stock"/>
    <s v="No"/>
    <n v="0"/>
  </r>
  <r>
    <s v="P9681"/>
    <s v="Gun Plus"/>
    <s v="Clothing"/>
    <s v="Global Traders"/>
    <n v="158"/>
    <n v="54"/>
    <n v="11577.25"/>
    <n v="1829205.5"/>
    <x v="102"/>
    <d v="2025-08-27T00:00:00"/>
    <m/>
    <s v="Ahmedabad Branch"/>
    <s v="Gun Plus"/>
    <s v="Clothing"/>
    <s v="Global Traders"/>
    <s v="Gun Plus"/>
    <s v="Clothing"/>
    <s v="Global Traders"/>
    <n v="158"/>
    <n v="54"/>
    <n v="11577.25"/>
    <n v="1829205.5"/>
    <s v="In Stock"/>
    <s v="No"/>
    <n v="0"/>
  </r>
  <r>
    <s v="P6308"/>
    <s v="Argue Max"/>
    <s v="Furniture"/>
    <s v="Global Traders"/>
    <n v="158"/>
    <n v="72"/>
    <n v="15371.71"/>
    <n v="2428730.1800000002"/>
    <x v="105"/>
    <d v="2025-09-19T00:00:00"/>
    <s v="active"/>
    <s v="Pune Store"/>
    <s v="Argue Max"/>
    <s v="Furniture"/>
    <s v="Global Traders"/>
    <s v="Argue Max"/>
    <s v="Furniture"/>
    <s v="Global Traders"/>
    <n v="158"/>
    <n v="72"/>
    <n v="15371.71"/>
    <n v="2428730.1799999997"/>
    <s v="In Stock"/>
    <s v="No"/>
    <n v="0"/>
  </r>
  <r>
    <s v="P5282"/>
    <s v="Instead Max"/>
    <s v="Furniture"/>
    <s v="QuickStock"/>
    <n v="115"/>
    <m/>
    <n v="8578.35"/>
    <n v="986510.25"/>
    <x v="82"/>
    <d v="2025-07-25T00:00:00"/>
    <s v="active"/>
    <s v="Online"/>
    <s v="Instead Max"/>
    <s v="Furniture"/>
    <s v="Quickstock"/>
    <s v="Instead Max"/>
    <s v="Furniture"/>
    <s v="Quickstock"/>
    <n v="115"/>
    <n v="0"/>
    <n v="8578.35"/>
    <n v="986510.25"/>
    <s v="In Stock"/>
    <s v="No"/>
    <n v="0"/>
  </r>
  <r>
    <s v="P3363"/>
    <s v="Bed Max"/>
    <s v="Toys"/>
    <s v="RetailMart Inc"/>
    <n v="16"/>
    <n v="35"/>
    <n v="12914.98"/>
    <n v="206639.68"/>
    <x v="129"/>
    <d v="2025-09-15T00:00:00"/>
    <s v="discontinued"/>
    <s v="Mumbai Store"/>
    <s v="Bed Max"/>
    <s v="Toys"/>
    <s v="Retailmart Inc"/>
    <s v="Bed Max"/>
    <s v="Toys"/>
    <s v="Retailmart Inc"/>
    <n v="16"/>
    <n v="35"/>
    <n v="12914.98"/>
    <n v="206639.68"/>
    <s v="Low Stock"/>
    <s v="Yes"/>
    <n v="1"/>
  </r>
  <r>
    <s v="P1244"/>
    <s v="World Max"/>
    <s v="Toys"/>
    <s v="ABC Pvt Ltd"/>
    <n v="158"/>
    <n v="20"/>
    <n v="2627.03"/>
    <n v="415070.74"/>
    <x v="130"/>
    <d v="2025-08-14T00:00:00"/>
    <s v="active"/>
    <s v="Pune Store"/>
    <s v="World Max"/>
    <s v="Toys"/>
    <s v="Abc Pvt Ltd"/>
    <s v="World Max"/>
    <s v="Toys"/>
    <s v="Abc Pvt Ltd"/>
    <n v="158"/>
    <n v="20"/>
    <n v="2627.03"/>
    <n v="415070.74000000005"/>
    <s v="In Stock"/>
    <s v="No"/>
    <n v="0"/>
  </r>
  <r>
    <s v="P9532"/>
    <s v="Arrive Mini"/>
    <s v="Groceries"/>
    <s v="Global Traders"/>
    <n v="3"/>
    <n v="90"/>
    <n v="373.2"/>
    <n v="1119.5999999999999"/>
    <x v="94"/>
    <d v="2025-08-09T00:00:00"/>
    <s v="Inactive"/>
    <s v="Ahmedabad Branch"/>
    <s v="Arrive Mini"/>
    <s v="Groceries"/>
    <s v="Global Traders"/>
    <s v="Arrive Mini"/>
    <s v="Groceries"/>
    <s v="Global Traders"/>
    <n v="3"/>
    <n v="90"/>
    <n v="373.2"/>
    <n v="1119.5999999999999"/>
    <s v="Low Stock"/>
    <s v="Yes"/>
    <n v="1"/>
  </r>
  <r>
    <s v="P9497"/>
    <s v="Idea Mini"/>
    <s v="Groceries"/>
    <s v="Omni Suppliers"/>
    <n v="139"/>
    <n v="94"/>
    <n v="19839.66"/>
    <n v="2757712.74"/>
    <x v="150"/>
    <d v="2025-08-01T00:00:00"/>
    <s v="Actv"/>
    <s v="Mumbai Store"/>
    <s v="Idea Mini"/>
    <s v="Groceries"/>
    <s v="Omni Suppliers"/>
    <s v="Idea Mini"/>
    <s v="Groceries"/>
    <s v="Omni Suppliers"/>
    <n v="139"/>
    <n v="94"/>
    <n v="19839.66"/>
    <n v="2757712.7399999998"/>
    <s v="In Stock"/>
    <s v="No"/>
    <n v="0"/>
  </r>
  <r>
    <s v="P1320"/>
    <s v="Though Lite"/>
    <s v="Groceries"/>
    <s v="QuickStock"/>
    <n v="46"/>
    <n v="72"/>
    <n v="15319"/>
    <n v="704674"/>
    <x v="152"/>
    <d v="2025-09-27T00:00:00"/>
    <s v="Inactive"/>
    <s v="Delhi Warehouse"/>
    <s v="Though Lite"/>
    <s v="Groceries"/>
    <s v="Quickstock"/>
    <s v="Though Lite"/>
    <s v="Groceries"/>
    <s v="Quickstock"/>
    <n v="46"/>
    <n v="72"/>
    <n v="15319"/>
    <n v="704674"/>
    <s v="Low Stock"/>
    <s v="Yes"/>
    <n v="1"/>
  </r>
  <r>
    <s v="P6505"/>
    <s v="Others Lite"/>
    <s v="Toys"/>
    <s v="ABC Pvt Ltd"/>
    <n v="105"/>
    <n v="43"/>
    <n v="10257.19"/>
    <n v="1077004.95"/>
    <x v="157"/>
    <d v="2025-09-25T00:00:00"/>
    <s v="Actv"/>
    <s v="Mumbai Store"/>
    <s v="Others Lite"/>
    <s v="Toys"/>
    <s v="Abc Pvt Ltd"/>
    <s v="Others Lite"/>
    <s v="Toys"/>
    <s v="Abc Pvt Ltd"/>
    <n v="105"/>
    <n v="43"/>
    <n v="10257.19"/>
    <n v="1077004.95"/>
    <s v="In Stock"/>
    <s v="No"/>
    <n v="0"/>
  </r>
  <r>
    <s v="P7553"/>
    <s v="And Lite"/>
    <s v="Toys"/>
    <s v="Omni Suppliers"/>
    <n v="39"/>
    <n v="69"/>
    <n v="13493.09"/>
    <n v="526230.51"/>
    <x v="159"/>
    <d v="2025-08-23T00:00:00"/>
    <s v="discontinued"/>
    <s v="Mumbai Store"/>
    <s v="And Lite"/>
    <s v="Toys"/>
    <s v="Omni Suppliers"/>
    <s v="And Lite"/>
    <s v="Toys"/>
    <s v="Omni Suppliers"/>
    <n v="39"/>
    <n v="69"/>
    <n v="13493.09"/>
    <n v="526230.51"/>
    <s v="Low Stock"/>
    <s v="Yes"/>
    <n v="1"/>
  </r>
  <r>
    <s v="P7636"/>
    <s v="Religious X"/>
    <s v="Furniture"/>
    <s v="Global Traders"/>
    <n v="194"/>
    <m/>
    <n v="3077.92"/>
    <n v="597116.48"/>
    <x v="38"/>
    <d v="2025-10-03T00:00:00"/>
    <s v="discon"/>
    <s v="Delhi Warehouse"/>
    <s v="Religious X"/>
    <s v="Furniture"/>
    <s v="Global Traders"/>
    <s v="Religious X"/>
    <s v="Furniture"/>
    <s v="Global Traders"/>
    <n v="194"/>
    <n v="0"/>
    <n v="3077.92"/>
    <n v="597116.48"/>
    <s v="In Stock"/>
    <s v="No"/>
    <n v="0"/>
  </r>
  <r>
    <s v="P3842"/>
    <s v="Audience Lite"/>
    <s v="Toys"/>
    <m/>
    <n v="112"/>
    <n v="73"/>
    <n v="12082.84"/>
    <n v="1353278.08"/>
    <x v="16"/>
    <d v="2025-08-24T00:00:00"/>
    <s v="Inactive"/>
    <s v="Pune Store"/>
    <s v="Audience Lite"/>
    <s v="Toys"/>
    <s v=""/>
    <s v="Audience Lite"/>
    <s v="Toys"/>
    <s v="Others"/>
    <n v="112"/>
    <n v="73"/>
    <n v="12082.84"/>
    <n v="1353278.08"/>
    <s v="In Stock"/>
    <s v="No"/>
    <n v="0"/>
  </r>
  <r>
    <s v="P3077"/>
    <s v="Black Lite"/>
    <s v="Electronics"/>
    <s v="ABC Pvt Ltd"/>
    <n v="83"/>
    <n v="57"/>
    <n v="2910.74"/>
    <n v="241591.42"/>
    <x v="72"/>
    <d v="2025-08-26T00:00:00"/>
    <s v="Inactive"/>
    <s v="Delhi Warehouse"/>
    <s v="Black Lite"/>
    <s v="Electronics"/>
    <s v="Abc Pvt Ltd"/>
    <s v="Black Lite"/>
    <s v="Electronics"/>
    <s v="Abc Pvt Ltd"/>
    <n v="83"/>
    <n v="57"/>
    <n v="2910.74"/>
    <n v="241591.41999999998"/>
    <s v="In Stock"/>
    <s v="No"/>
    <n v="0"/>
  </r>
  <r>
    <s v="P2269"/>
    <s v="Land Mini"/>
    <s v="Clothing"/>
    <s v="ABC Pvt Ltd"/>
    <n v="21"/>
    <n v="76"/>
    <n v="16996.46"/>
    <n v="356925.66"/>
    <x v="63"/>
    <d v="2025-09-03T00:00:00"/>
    <s v="Actv"/>
    <s v="Pune Store"/>
    <s v="Land Mini"/>
    <s v="Clothing"/>
    <s v="Abc Pvt Ltd"/>
    <s v="Land Mini"/>
    <s v="Clothing"/>
    <s v="Abc Pvt Ltd"/>
    <n v="21"/>
    <n v="76"/>
    <n v="16996.46"/>
    <n v="356925.66"/>
    <s v="Low Stock"/>
    <s v="Yes"/>
    <n v="1"/>
  </r>
  <r>
    <s v="P6672"/>
    <s v="Would Plus"/>
    <s v="Toys"/>
    <s v="QuickStock"/>
    <n v="79"/>
    <n v="53"/>
    <n v="3709.88"/>
    <n v="293080.52"/>
    <x v="100"/>
    <d v="2025-07-29T00:00:00"/>
    <s v="discon"/>
    <s v="Pune Store"/>
    <s v="Would Plus"/>
    <s v="Toys"/>
    <s v="Quickstock"/>
    <s v="Would Plus"/>
    <s v="Toys"/>
    <s v="Quickstock"/>
    <n v="79"/>
    <n v="53"/>
    <n v="3709.88"/>
    <n v="293080.52"/>
    <s v="In Stock"/>
    <s v="No"/>
    <n v="0"/>
  </r>
  <r>
    <s v="P7155"/>
    <s v="their plus"/>
    <s v="Groceries"/>
    <s v="QuickStock"/>
    <n v="167"/>
    <n v="92"/>
    <n v="9333.4699999999993"/>
    <n v="1558689.49"/>
    <x v="60"/>
    <d v="2025-09-09T00:00:00"/>
    <s v="discontinued"/>
    <s v="Ahmedabad Branch"/>
    <s v="Their Plus"/>
    <s v="Groceries"/>
    <s v="Quickstock"/>
    <s v="Their Plus"/>
    <s v="Groceries"/>
    <s v="Quickstock"/>
    <n v="167"/>
    <n v="92"/>
    <n v="9333.4699999999993"/>
    <n v="1558689.49"/>
    <s v="In Stock"/>
    <s v="No"/>
    <n v="0"/>
  </r>
  <r>
    <s v="P9713"/>
    <s v="Seek Lite"/>
    <s v="Toys"/>
    <s v="RetailMart Inc"/>
    <n v="95"/>
    <n v="67"/>
    <n v="605.65"/>
    <n v="57536.75"/>
    <x v="32"/>
    <d v="2025-08-07T00:00:00"/>
    <m/>
    <s v="Pune Store"/>
    <s v="Seek Lite"/>
    <s v="Toys"/>
    <s v="Retailmart Inc"/>
    <s v="Seek Lite"/>
    <s v="Toys"/>
    <s v="Retailmart Inc"/>
    <n v="95"/>
    <n v="67"/>
    <n v="605.65"/>
    <n v="57536.75"/>
    <s v="In Stock"/>
    <s v="No"/>
    <n v="0"/>
  </r>
  <r>
    <s v="P5155"/>
    <s v="Sell Pro"/>
    <s v="Electronics"/>
    <s v="RetailMart Inc"/>
    <n v="65"/>
    <n v="84"/>
    <n v="13473.3"/>
    <n v="875764.5"/>
    <x v="165"/>
    <d v="2025-07-14T00:00:00"/>
    <s v="Inactive"/>
    <s v="Pune Store"/>
    <s v="Sell Pro"/>
    <s v="Electronics"/>
    <s v="Retailmart Inc"/>
    <s v="Sell Pro"/>
    <s v="Electronics"/>
    <s v="Retailmart Inc"/>
    <n v="65"/>
    <n v="84"/>
    <n v="13473.3"/>
    <n v="875764.5"/>
    <s v="Low Stock"/>
    <s v="Yes"/>
    <n v="1"/>
  </r>
  <r>
    <s v="P2409"/>
    <s v="News Plus"/>
    <s v="Groceries"/>
    <s v="ABC Pvt Ltd"/>
    <n v="158"/>
    <n v="76"/>
    <n v="19307.79"/>
    <n v="3050630.82"/>
    <x v="50"/>
    <d v="2025-09-09T00:00:00"/>
    <m/>
    <s v="Ahmedabad Branch"/>
    <s v="News Plus"/>
    <s v="Groceries"/>
    <s v="Abc Pvt Ltd"/>
    <s v="News Plus"/>
    <s v="Groceries"/>
    <s v="Abc Pvt Ltd"/>
    <n v="158"/>
    <n v="76"/>
    <n v="19307.79"/>
    <n v="3050630.8200000003"/>
    <s v="In Stock"/>
    <s v="No"/>
    <n v="0"/>
  </r>
  <r>
    <s v="P8452"/>
    <s v="Hope Plus"/>
    <s v="Toys"/>
    <s v="Global Traders"/>
    <n v="14"/>
    <n v="31"/>
    <n v="11860.74"/>
    <n v="166050.35999999999"/>
    <x v="136"/>
    <d v="2025-10-08T00:00:00"/>
    <s v="discon"/>
    <s v="Ahmedabad Branch"/>
    <s v="Hope Plus"/>
    <s v="Toys"/>
    <s v="Global Traders"/>
    <s v="Hope Plus"/>
    <s v="Toys"/>
    <s v="Global Traders"/>
    <n v="14"/>
    <n v="31"/>
    <n v="11860.74"/>
    <n v="166050.35999999999"/>
    <s v="Low Stock"/>
    <s v="Yes"/>
    <n v="1"/>
  </r>
  <r>
    <s v="P3172"/>
    <s v="Trouble Mini"/>
    <s v="Toys"/>
    <s v="Global Traders"/>
    <n v="102"/>
    <n v="43"/>
    <n v="7286.93"/>
    <n v="743266.86"/>
    <x v="162"/>
    <d v="2025-09-20T00:00:00"/>
    <s v="discon"/>
    <s v="Delhi Warehouse"/>
    <s v="Trouble Mini"/>
    <s v="Toys"/>
    <s v="Global Traders"/>
    <s v="Trouble Mini"/>
    <s v="Toys"/>
    <s v="Global Traders"/>
    <n v="102"/>
    <n v="43"/>
    <n v="7286.93"/>
    <n v="743266.86"/>
    <s v="In Stock"/>
    <s v="No"/>
    <n v="0"/>
  </r>
  <r>
    <s v="P3669"/>
    <s v="Fight Max"/>
    <s v="Toys"/>
    <s v="ABC Pvt Ltd"/>
    <n v="77"/>
    <n v="37"/>
    <n v="2593.34"/>
    <n v="199687.18"/>
    <x v="7"/>
    <d v="2025-09-01T00:00:00"/>
    <s v="discon"/>
    <s v="Pune Store"/>
    <s v="Fight Max"/>
    <s v="Toys"/>
    <s v="Abc Pvt Ltd"/>
    <s v="Fight Max"/>
    <s v="Toys"/>
    <s v="Abc Pvt Ltd"/>
    <n v="77"/>
    <n v="37"/>
    <n v="2593.34"/>
    <n v="199687.18000000002"/>
    <s v="In Stock"/>
    <s v="No"/>
    <n v="0"/>
  </r>
  <r>
    <s v="P7135"/>
    <s v="Fire Plus"/>
    <s v="Toys"/>
    <s v="ABC Pvt Ltd"/>
    <n v="197"/>
    <n v="55"/>
    <n v="19829.5"/>
    <n v="3906411.5"/>
    <x v="26"/>
    <d v="2025-09-08T00:00:00"/>
    <s v="Actv"/>
    <s v="Online"/>
    <s v="Fire Plus"/>
    <s v="Toys"/>
    <s v="Abc Pvt Ltd"/>
    <s v="Fire Plus"/>
    <s v="Toys"/>
    <s v="Abc Pvt Ltd"/>
    <n v="197"/>
    <n v="55"/>
    <n v="19829.5"/>
    <n v="3906411.5"/>
    <s v="In Stock"/>
    <s v="No"/>
    <n v="0"/>
  </r>
  <r>
    <s v="P8189"/>
    <s v="Surface Max"/>
    <s v="Groceries"/>
    <s v="Global Traders"/>
    <n v="126"/>
    <n v="99"/>
    <n v="19888.580000000002"/>
    <n v="2505961.08"/>
    <x v="35"/>
    <d v="2025-08-26T00:00:00"/>
    <s v="active"/>
    <s v="Online"/>
    <s v="Surface Max"/>
    <s v="Groceries"/>
    <s v="Global Traders"/>
    <s v="Surface Max"/>
    <s v="Groceries"/>
    <s v="Global Traders"/>
    <n v="126"/>
    <n v="99"/>
    <n v="19888.580000000002"/>
    <n v="2505961.08"/>
    <s v="In Stock"/>
    <s v="No"/>
    <n v="0"/>
  </r>
  <r>
    <s v="P5535"/>
    <s v="Animal Pro"/>
    <s v="Toys"/>
    <s v="QuickStock"/>
    <n v="95"/>
    <n v="52"/>
    <n v="16758.740000000002"/>
    <n v="1592080.3"/>
    <x v="29"/>
    <d v="2025-08-02T00:00:00"/>
    <s v="active"/>
    <s v="Ahmedabad Branch"/>
    <s v="Animal Pro"/>
    <s v="Toys"/>
    <s v="Quickstock"/>
    <s v="Animal Pro"/>
    <s v="Toys"/>
    <s v="Quickstock"/>
    <n v="95"/>
    <n v="52"/>
    <n v="16758.740000000002"/>
    <n v="1592080.3"/>
    <s v="In Stock"/>
    <s v="No"/>
    <n v="0"/>
  </r>
  <r>
    <s v="P8697"/>
    <s v="Debate X"/>
    <s v="Furniture"/>
    <s v="QuickStock"/>
    <n v="37"/>
    <n v="86"/>
    <n v="5110.03"/>
    <n v="189071.11"/>
    <x v="3"/>
    <d v="2025-08-13T00:00:00"/>
    <s v="active"/>
    <s v="Ahmedabad Branch"/>
    <s v="Debate X"/>
    <s v="Furniture"/>
    <s v="Quickstock"/>
    <s v="Debate X"/>
    <s v="Furniture"/>
    <s v="Quickstock"/>
    <n v="37"/>
    <n v="86"/>
    <n v="5110.03"/>
    <n v="189071.11"/>
    <s v="Low Stock"/>
    <s v="Yes"/>
    <n v="1"/>
  </r>
  <r>
    <s v="P9044"/>
    <s v="Consider X"/>
    <s v="Electronics"/>
    <s v="RetailMart Inc"/>
    <n v="122"/>
    <n v="35"/>
    <n v="4396.93"/>
    <n v="536425.46000000008"/>
    <x v="178"/>
    <d v="2025-10-01T00:00:00"/>
    <s v="active"/>
    <s v="Online"/>
    <s v="Consider X"/>
    <s v="Electronics"/>
    <s v="Retailmart Inc"/>
    <s v="Consider X"/>
    <s v="Electronics"/>
    <s v="Retailmart Inc"/>
    <n v="122"/>
    <n v="35"/>
    <n v="4396.93"/>
    <n v="536425.46000000008"/>
    <s v="In Stock"/>
    <s v="No"/>
    <n v="0"/>
  </r>
  <r>
    <s v="P6874"/>
    <s v="Provide Mini"/>
    <s v="Groceries"/>
    <s v="Omni Suppliers"/>
    <n v="197"/>
    <n v="31"/>
    <n v="6504.43"/>
    <n v="1281372.71"/>
    <x v="174"/>
    <d v="2025-08-31T00:00:00"/>
    <s v="Inactive"/>
    <s v="Online"/>
    <s v="Provide Mini"/>
    <s v="Groceries"/>
    <s v="Omni Suppliers"/>
    <s v="Provide Mini"/>
    <s v="Groceries"/>
    <s v="Omni Suppliers"/>
    <n v="197"/>
    <n v="31"/>
    <n v="6504.43"/>
    <n v="1281372.71"/>
    <s v="In Stock"/>
    <s v="No"/>
    <n v="0"/>
  </r>
  <r>
    <s v="P8148"/>
    <s v="Successful Mini"/>
    <s v="Clothing"/>
    <s v="Omni Suppliers"/>
    <n v="86"/>
    <m/>
    <n v="2591.02"/>
    <n v="222827.72"/>
    <x v="29"/>
    <d v="2025-08-09T00:00:00"/>
    <s v="discon"/>
    <s v="Delhi Warehouse"/>
    <s v="Successful Mini"/>
    <s v="Clothing"/>
    <s v="Omni Suppliers"/>
    <s v="Successful Mini"/>
    <s v="Clothing"/>
    <s v="Omni Suppliers"/>
    <n v="86"/>
    <n v="0"/>
    <n v="2591.02"/>
    <n v="222827.72"/>
    <s v="In Stock"/>
    <s v="No"/>
    <n v="0"/>
  </r>
  <r>
    <s v="P4629"/>
    <s v="campaign max"/>
    <s v="Furniture"/>
    <s v="QuickStock"/>
    <n v="31"/>
    <n v="34"/>
    <n v="1933.66"/>
    <n v="59943.46"/>
    <x v="63"/>
    <d v="2025-10-05T00:00:00"/>
    <s v="discon"/>
    <s v="Pune Store"/>
    <s v="Campaign Max"/>
    <s v="Furniture"/>
    <s v="Quickstock"/>
    <s v="Campaign Max"/>
    <s v="Furniture"/>
    <s v="Quickstock"/>
    <n v="31"/>
    <n v="34"/>
    <n v="1933.66"/>
    <n v="59943.46"/>
    <s v="Low Stock"/>
    <s v="Yes"/>
    <n v="1"/>
  </r>
  <r>
    <s v="P9872"/>
    <s v="Seat Mini"/>
    <s v="Clothing"/>
    <s v="QuickStock"/>
    <n v="53"/>
    <m/>
    <n v="13013.27"/>
    <n v="689703.31"/>
    <x v="114"/>
    <d v="2025-09-14T00:00:00"/>
    <s v="Inactive"/>
    <s v="Pune Store"/>
    <s v="Seat Mini"/>
    <s v="Clothing"/>
    <s v="Quickstock"/>
    <s v="Seat Mini"/>
    <s v="Clothing"/>
    <s v="Quickstock"/>
    <n v="53"/>
    <n v="0"/>
    <n v="13013.27"/>
    <n v="689703.31"/>
    <s v="In Stock"/>
    <s v="No"/>
    <n v="0"/>
  </r>
  <r>
    <s v="P4866"/>
    <s v="Sing Max"/>
    <s v="Groceries"/>
    <s v="Global Traders"/>
    <n v="115"/>
    <n v="97"/>
    <n v="2408.46"/>
    <n v="276972.90000000002"/>
    <x v="8"/>
    <d v="2025-09-18T00:00:00"/>
    <s v="active"/>
    <s v="Online"/>
    <s v="Sing Max"/>
    <s v="Groceries"/>
    <s v="Global Traders"/>
    <s v="Sing Max"/>
    <s v="Groceries"/>
    <s v="Global Traders"/>
    <n v="115"/>
    <n v="97"/>
    <n v="2408.46"/>
    <n v="276972.90000000002"/>
    <s v="In Stock"/>
    <s v="No"/>
    <n v="0"/>
  </r>
  <r>
    <s v="P1864"/>
    <s v="day mini"/>
    <s v="Toys"/>
    <s v="RetailMart Inc"/>
    <n v="30"/>
    <n v="36"/>
    <n v="11109.42"/>
    <n v="333282.59999999998"/>
    <x v="71"/>
    <d v="2025-09-19T00:00:00"/>
    <s v="active"/>
    <s v="Mumbai Store"/>
    <s v="Day Mini"/>
    <s v="Toys"/>
    <s v="Retailmart Inc"/>
    <s v="Day Mini"/>
    <s v="Toys"/>
    <s v="Retailmart Inc"/>
    <n v="30"/>
    <n v="36"/>
    <n v="11109.42"/>
    <n v="333282.59999999998"/>
    <s v="Low Stock"/>
    <s v="Yes"/>
    <n v="1"/>
  </r>
  <r>
    <s v="P6229"/>
    <s v="Travel Max"/>
    <s v="Electronics"/>
    <s v="Omni Suppliers"/>
    <m/>
    <n v="81"/>
    <n v="10828.97"/>
    <m/>
    <x v="74"/>
    <d v="2025-09-19T00:00:00"/>
    <s v="discon"/>
    <s v="Ahmedabad Branch"/>
    <s v="Travel Max"/>
    <s v="Electronics"/>
    <s v="Omni Suppliers"/>
    <s v="Travel Max"/>
    <s v="Electronics"/>
    <s v="Omni Suppliers"/>
    <n v="0"/>
    <n v="81"/>
    <n v="10828.97"/>
    <n v="0"/>
    <s v="Out of Stock"/>
    <s v="Yes"/>
    <n v="1"/>
  </r>
  <r>
    <s v="P1935"/>
    <s v="Until Mini"/>
    <s v="Electronics"/>
    <s v="QuickStock"/>
    <n v="140"/>
    <n v="54"/>
    <n v="17980.82"/>
    <n v="2517314.7999999998"/>
    <x v="148"/>
    <d v="2025-07-30T00:00:00"/>
    <m/>
    <s v="Online"/>
    <s v="Until Mini"/>
    <s v="Electronics"/>
    <s v="Quickstock"/>
    <s v="Until Mini"/>
    <s v="Electronics"/>
    <s v="Quickstock"/>
    <n v="140"/>
    <n v="54"/>
    <n v="17980.82"/>
    <n v="2517314.7999999998"/>
    <s v="In Stock"/>
    <s v="No"/>
    <n v="0"/>
  </r>
  <r>
    <s v="P1325"/>
    <s v="Oil Max"/>
    <s v="Furniture"/>
    <s v="ABC Pvt Ltd"/>
    <n v="152"/>
    <n v="41"/>
    <n v="13342.04"/>
    <n v="2027990.08"/>
    <x v="139"/>
    <d v="2025-08-07T00:00:00"/>
    <s v="Actv"/>
    <s v="Ahmedabad Branch"/>
    <s v="Oil Max"/>
    <s v="Furniture"/>
    <s v="Abc Pvt Ltd"/>
    <s v="Oil Max"/>
    <s v="Furniture"/>
    <s v="Abc Pvt Ltd"/>
    <n v="152"/>
    <n v="41"/>
    <n v="13342.04"/>
    <n v="2027990.08"/>
    <s v="In Stock"/>
    <s v="No"/>
    <n v="0"/>
  </r>
  <r>
    <s v="P5932"/>
    <s v="Letter Pro"/>
    <s v="Electronics"/>
    <s v="QuickStock"/>
    <n v="88"/>
    <n v="91"/>
    <n v="1944.56"/>
    <n v="171121.28"/>
    <x v="51"/>
    <d v="2025-07-20T00:00:00"/>
    <s v="active"/>
    <s v="Mumbai Store"/>
    <s v="Letter Pro"/>
    <s v="Electronics"/>
    <s v="Quickstock"/>
    <s v="Letter Pro"/>
    <s v="Electronics"/>
    <s v="Quickstock"/>
    <n v="88"/>
    <n v="91"/>
    <n v="1944.56"/>
    <n v="171121.28"/>
    <s v="Low Stock"/>
    <s v="Yes"/>
    <n v="1"/>
  </r>
  <r>
    <s v="P8754"/>
    <s v="Focus Pro"/>
    <s v="Groceries"/>
    <s v="Global Traders"/>
    <n v="166"/>
    <m/>
    <n v="8909.8700000000008"/>
    <n v="1479038.42"/>
    <x v="91"/>
    <d v="2025-09-01T00:00:00"/>
    <s v="active"/>
    <s v="Delhi Warehouse"/>
    <s v="Focus Pro"/>
    <s v="Groceries"/>
    <s v="Global Traders"/>
    <s v="Focus Pro"/>
    <s v="Groceries"/>
    <s v="Global Traders"/>
    <n v="166"/>
    <n v="0"/>
    <n v="8909.8700000000008"/>
    <n v="1479038.4200000002"/>
    <s v="In Stock"/>
    <s v="No"/>
    <n v="0"/>
  </r>
  <r>
    <s v="P3575"/>
    <s v="World Plus"/>
    <s v="Groceries"/>
    <s v="QuickStock"/>
    <n v="98"/>
    <n v="39"/>
    <n v="11675.15"/>
    <n v="1144164.7"/>
    <x v="70"/>
    <d v="2025-07-28T00:00:00"/>
    <s v="discontinued"/>
    <s v="Mumbai Store"/>
    <s v="World Plus"/>
    <s v="Groceries"/>
    <s v="Quickstock"/>
    <s v="World Plus"/>
    <s v="Groceries"/>
    <s v="Quickstock"/>
    <n v="98"/>
    <n v="39"/>
    <n v="11675.15"/>
    <n v="1144164.7"/>
    <s v="In Stock"/>
    <s v="No"/>
    <n v="0"/>
  </r>
  <r>
    <s v="P3240"/>
    <s v="To Plus"/>
    <s v="Toys"/>
    <s v="Omni Suppliers"/>
    <n v="126"/>
    <n v="77"/>
    <n v="9555.4"/>
    <n v="1203980.3999999999"/>
    <x v="34"/>
    <d v="2025-08-12T00:00:00"/>
    <s v="Actv"/>
    <s v="Delhi Warehouse"/>
    <s v="To Plus"/>
    <s v="Toys"/>
    <s v="Omni Suppliers"/>
    <s v="To Plus"/>
    <s v="Toys"/>
    <s v="Omni Suppliers"/>
    <n v="126"/>
    <n v="77"/>
    <n v="9555.4"/>
    <n v="1203980.3999999999"/>
    <s v="In Stock"/>
    <s v="No"/>
    <n v="0"/>
  </r>
  <r>
    <s v="P8493"/>
    <s v="Civil Plus"/>
    <s v="Groceries"/>
    <s v="RetailMart Inc"/>
    <n v="7"/>
    <n v="48"/>
    <n v="13908.34"/>
    <n v="97358.38"/>
    <x v="88"/>
    <d v="2025-09-04T00:00:00"/>
    <s v="active"/>
    <s v="Ahmedabad Branch"/>
    <s v="Civil Plus"/>
    <s v="Groceries"/>
    <s v="Retailmart Inc"/>
    <s v="Civil Plus"/>
    <s v="Groceries"/>
    <s v="Retailmart Inc"/>
    <n v="7"/>
    <n v="48"/>
    <n v="13908.34"/>
    <n v="97358.38"/>
    <s v="Low Stock"/>
    <s v="Yes"/>
    <n v="1"/>
  </r>
  <r>
    <s v="P6594"/>
    <s v="Season Plus"/>
    <s v="Furniture"/>
    <s v="QuickStock"/>
    <n v="107"/>
    <n v="95"/>
    <n v="11474.22"/>
    <n v="1227741.54"/>
    <x v="93"/>
    <d v="2025-09-22T00:00:00"/>
    <s v="discontinued"/>
    <s v="Ahmedabad Branch"/>
    <s v="Season Plus"/>
    <s v="Furniture"/>
    <s v="Quickstock"/>
    <s v="Season Plus"/>
    <s v="Furniture"/>
    <s v="Quickstock"/>
    <n v="107"/>
    <n v="95"/>
    <n v="11474.22"/>
    <n v="1227741.54"/>
    <s v="In Stock"/>
    <s v="No"/>
    <n v="0"/>
  </r>
  <r>
    <s v="P4144"/>
    <s v="Police Max"/>
    <s v="Toys"/>
    <s v="QuickStock"/>
    <n v="166"/>
    <n v="23"/>
    <n v="8547.4599999999991"/>
    <n v="1418878.36"/>
    <x v="149"/>
    <d v="2025-07-16T00:00:00"/>
    <m/>
    <s v="Pune Store"/>
    <s v="Police Max"/>
    <s v="Toys"/>
    <s v="Quickstock"/>
    <s v="Police Max"/>
    <s v="Toys"/>
    <s v="Quickstock"/>
    <n v="166"/>
    <n v="23"/>
    <n v="8547.4599999999991"/>
    <n v="1418878.3599999999"/>
    <s v="In Stock"/>
    <s v="No"/>
    <n v="0"/>
  </r>
  <r>
    <s v="P8954"/>
    <s v="Majority Pro"/>
    <s v="Toys"/>
    <s v="Omni Suppliers"/>
    <n v="101"/>
    <n v="64"/>
    <n v="15617.94"/>
    <n v="1577411.94"/>
    <x v="103"/>
    <d v="2025-08-24T00:00:00"/>
    <s v="Actv"/>
    <s v="Ahmedabad Branch"/>
    <s v="Majority Pro"/>
    <s v="Toys"/>
    <s v="Omni Suppliers"/>
    <s v="Majority Pro"/>
    <s v="Toys"/>
    <s v="Omni Suppliers"/>
    <n v="101"/>
    <n v="64"/>
    <n v="15617.94"/>
    <n v="1577411.94"/>
    <s v="In Stock"/>
    <s v="No"/>
    <n v="0"/>
  </r>
  <r>
    <s v="P7331"/>
    <s v="Control Lite"/>
    <s v="Electronics"/>
    <m/>
    <n v="184"/>
    <n v="71"/>
    <n v="9866.49"/>
    <n v="1815434.16"/>
    <x v="133"/>
    <d v="2025-08-07T00:00:00"/>
    <s v="Actv"/>
    <s v="Mumbai Store"/>
    <s v="Control Lite"/>
    <s v="Electronics"/>
    <s v=""/>
    <s v="Control Lite"/>
    <s v="Electronics"/>
    <s v="Others"/>
    <n v="184"/>
    <n v="71"/>
    <n v="9866.49"/>
    <n v="1815434.16"/>
    <s v="In Stock"/>
    <s v="No"/>
    <n v="0"/>
  </r>
  <r>
    <s v="P4823"/>
    <s v="Four Max"/>
    <s v="Electronics"/>
    <s v="QuickStock"/>
    <n v="114"/>
    <m/>
    <n v="5996.61"/>
    <n v="683613.53999999992"/>
    <x v="105"/>
    <d v="2025-09-25T00:00:00"/>
    <s v="active"/>
    <s v="Ahmedabad Branch"/>
    <s v="Four Max"/>
    <s v="Electronics"/>
    <s v="Quickstock"/>
    <s v="Four Max"/>
    <s v="Electronics"/>
    <s v="Quickstock"/>
    <n v="114"/>
    <n v="0"/>
    <n v="5996.61"/>
    <n v="683613.53999999992"/>
    <s v="In Stock"/>
    <s v="No"/>
    <n v="0"/>
  </r>
  <r>
    <s v="P8244"/>
    <s v="and lite"/>
    <s v="Groceries"/>
    <s v="Omni Suppliers"/>
    <n v="155"/>
    <n v="28"/>
    <n v="1766.34"/>
    <n v="273782.7"/>
    <x v="44"/>
    <d v="2025-09-27T00:00:00"/>
    <s v="active"/>
    <s v="Online"/>
    <s v="And Lite"/>
    <s v="Groceries"/>
    <s v="Omni Suppliers"/>
    <s v="And Lite"/>
    <s v="Groceries"/>
    <s v="Omni Suppliers"/>
    <n v="155"/>
    <n v="28"/>
    <n v="1766.34"/>
    <n v="273782.7"/>
    <s v="In Stock"/>
    <s v="No"/>
    <n v="0"/>
  </r>
  <r>
    <s v="P5306"/>
    <s v="Camera Lite"/>
    <s v="Clothing"/>
    <s v="RetailMart Inc"/>
    <n v="38"/>
    <n v="70"/>
    <n v="11732.47"/>
    <n v="445833.86"/>
    <x v="71"/>
    <d v="2025-08-22T00:00:00"/>
    <s v="discon"/>
    <s v="Ahmedabad Branch"/>
    <s v="Camera Lite"/>
    <s v="Clothing"/>
    <s v="Retailmart Inc"/>
    <s v="Camera Lite"/>
    <s v="Clothing"/>
    <s v="Retailmart Inc"/>
    <n v="38"/>
    <n v="70"/>
    <n v="11732.47"/>
    <n v="445833.86"/>
    <s v="Low Stock"/>
    <s v="Yes"/>
    <n v="1"/>
  </r>
  <r>
    <s v="P7582"/>
    <s v="Stand Max"/>
    <s v="Groceries"/>
    <s v="Omni Suppliers"/>
    <m/>
    <n v="45"/>
    <n v="5948.52"/>
    <m/>
    <x v="143"/>
    <d v="2025-09-04T00:00:00"/>
    <s v="discon"/>
    <s v="Pune Store"/>
    <s v="Stand Max"/>
    <s v="Groceries"/>
    <s v="Omni Suppliers"/>
    <s v="Stand Max"/>
    <s v="Groceries"/>
    <s v="Omni Suppliers"/>
    <n v="0"/>
    <n v="45"/>
    <n v="5948.52"/>
    <n v="0"/>
    <s v="Out of Stock"/>
    <s v="Yes"/>
    <n v="1"/>
  </r>
  <r>
    <s v="P3657"/>
    <s v="Scene Mini"/>
    <s v="Furniture"/>
    <s v="Omni Suppliers"/>
    <n v="170"/>
    <n v="38"/>
    <n v="13801.74"/>
    <n v="2346295.7999999998"/>
    <x v="107"/>
    <d v="2025-08-15T00:00:00"/>
    <s v="Actv"/>
    <s v="Delhi Warehouse"/>
    <s v="Scene Mini"/>
    <s v="Furniture"/>
    <s v="Omni Suppliers"/>
    <s v="Scene Mini"/>
    <s v="Furniture"/>
    <s v="Omni Suppliers"/>
    <n v="170"/>
    <n v="38"/>
    <n v="13801.74"/>
    <n v="2346295.7999999998"/>
    <s v="In Stock"/>
    <s v="No"/>
    <n v="0"/>
  </r>
  <r>
    <s v="P1941"/>
    <s v="Reality Max"/>
    <s v="Groceries"/>
    <s v="RetailMart Inc"/>
    <n v="115"/>
    <n v="61"/>
    <n v="3120.69"/>
    <n v="358879.35"/>
    <x v="127"/>
    <d v="2025-07-29T00:00:00"/>
    <m/>
    <s v="Online"/>
    <s v="Reality Max"/>
    <s v="Groceries"/>
    <s v="Retailmart Inc"/>
    <s v="Reality Max"/>
    <s v="Groceries"/>
    <s v="Retailmart Inc"/>
    <n v="115"/>
    <n v="61"/>
    <n v="3120.69"/>
    <n v="358879.35000000003"/>
    <s v="In Stock"/>
    <s v="No"/>
    <n v="0"/>
  </r>
  <r>
    <s v="P5362"/>
    <s v="Modern Pro"/>
    <s v="Toys"/>
    <s v="RetailMart Inc"/>
    <n v="102"/>
    <n v="80"/>
    <n v="19931.48"/>
    <n v="2033010.96"/>
    <x v="7"/>
    <d v="2025-08-05T00:00:00"/>
    <m/>
    <s v="Mumbai Store"/>
    <s v="Modern Pro"/>
    <s v="Toys"/>
    <s v="Retailmart Inc"/>
    <s v="Modern Pro"/>
    <s v="Toys"/>
    <s v="Retailmart Inc"/>
    <n v="102"/>
    <n v="80"/>
    <n v="19931.48"/>
    <n v="2033010.96"/>
    <s v="In Stock"/>
    <s v="No"/>
    <n v="0"/>
  </r>
  <r>
    <s v="P8833"/>
    <s v="Market X"/>
    <s v="Electronics"/>
    <s v="Global Traders"/>
    <n v="101"/>
    <n v="31"/>
    <n v="7204.5"/>
    <n v="727654.5"/>
    <x v="126"/>
    <d v="2025-10-04T00:00:00"/>
    <s v="Inactive"/>
    <s v="Delhi Warehouse"/>
    <s v="Market X"/>
    <s v="Electronics"/>
    <s v="Global Traders"/>
    <s v="Market X"/>
    <s v="Electronics"/>
    <s v="Global Traders"/>
    <n v="101"/>
    <n v="31"/>
    <n v="7204.5"/>
    <n v="727654.5"/>
    <s v="In Stock"/>
    <s v="No"/>
    <n v="0"/>
  </r>
  <r>
    <s v="P2652"/>
    <s v="Why Plus"/>
    <s v="Electronics"/>
    <s v="QuickStock"/>
    <m/>
    <n v="65"/>
    <n v="14661.15"/>
    <m/>
    <x v="57"/>
    <d v="2025-08-02T00:00:00"/>
    <m/>
    <s v="Pune Store"/>
    <s v="Why Plus"/>
    <s v="Electronics"/>
    <s v="Quickstock"/>
    <s v="Why Plus"/>
    <s v="Electronics"/>
    <s v="Quickstock"/>
    <n v="0"/>
    <n v="65"/>
    <n v="14661.15"/>
    <n v="0"/>
    <s v="Out of Stock"/>
    <s v="Yes"/>
    <n v="1"/>
  </r>
  <r>
    <s v="P6599"/>
    <s v="Only X"/>
    <s v="Furniture"/>
    <s v="Global Traders"/>
    <n v="48"/>
    <n v="26"/>
    <n v="9110.9599999999991"/>
    <n v="437326.08000000002"/>
    <x v="77"/>
    <d v="2025-08-25T00:00:00"/>
    <s v="discon"/>
    <s v="Delhi Warehouse"/>
    <s v="Only X"/>
    <s v="Furniture"/>
    <s v="Global Traders"/>
    <s v="Only X"/>
    <s v="Furniture"/>
    <s v="Global Traders"/>
    <n v="48"/>
    <n v="26"/>
    <n v="9110.9599999999991"/>
    <n v="437326.07999999996"/>
    <s v="In Stock"/>
    <s v="No"/>
    <n v="0"/>
  </r>
  <r>
    <s v="P1746"/>
    <s v="Which Max"/>
    <s v="Furniture"/>
    <m/>
    <n v="110"/>
    <n v="76"/>
    <n v="7587.89"/>
    <n v="834667.9"/>
    <x v="39"/>
    <d v="2025-07-20T00:00:00"/>
    <m/>
    <s v="Online"/>
    <s v="Which Max"/>
    <s v="Furniture"/>
    <s v=""/>
    <s v="Which Max"/>
    <s v="Furniture"/>
    <s v="Others"/>
    <n v="110"/>
    <n v="76"/>
    <n v="7587.89"/>
    <n v="834667.9"/>
    <s v="In Stock"/>
    <s v="No"/>
    <n v="0"/>
  </r>
  <r>
    <s v="P8008"/>
    <s v="Wonder Lite"/>
    <s v="Furniture"/>
    <s v="QuickStock"/>
    <n v="163"/>
    <n v="33"/>
    <n v="3280.36"/>
    <n v="534698.68000000005"/>
    <x v="54"/>
    <d v="2025-09-04T00:00:00"/>
    <s v="discontinued"/>
    <s v="Ahmedabad Branch"/>
    <s v="Wonder Lite"/>
    <s v="Furniture"/>
    <s v="Quickstock"/>
    <s v="Wonder Lite"/>
    <s v="Furniture"/>
    <s v="Quickstock"/>
    <n v="163"/>
    <n v="33"/>
    <n v="3280.36"/>
    <n v="534698.68000000005"/>
    <s v="In Stock"/>
    <s v="No"/>
    <n v="0"/>
  </r>
  <r>
    <s v="P9989"/>
    <s v="Want Lite"/>
    <s v="Clothing"/>
    <s v="ABC Pvt Ltd"/>
    <n v="91"/>
    <n v="36"/>
    <n v="2171.4299999999998"/>
    <n v="197600.13"/>
    <x v="93"/>
    <d v="2025-10-11T00:00:00"/>
    <s v="Actv"/>
    <s v="Pune Store"/>
    <s v="Want Lite"/>
    <s v="Clothing"/>
    <s v="Abc Pvt Ltd"/>
    <s v="Want Lite"/>
    <s v="Clothing"/>
    <s v="Abc Pvt Ltd"/>
    <n v="91"/>
    <n v="36"/>
    <n v="2171.4299999999998"/>
    <n v="197600.12999999998"/>
    <s v="In Stock"/>
    <s v="No"/>
    <n v="0"/>
  </r>
  <r>
    <s v="P2773"/>
    <s v="Industry Mini"/>
    <s v="Toys"/>
    <s v="QuickStock"/>
    <n v="157"/>
    <n v="64"/>
    <n v="2347.17"/>
    <n v="368505.69"/>
    <x v="17"/>
    <d v="2025-09-09T00:00:00"/>
    <s v="Actv"/>
    <s v="Mumbai Store"/>
    <s v="Industry Mini"/>
    <s v="Toys"/>
    <s v="Quickstock"/>
    <s v="Industry Mini"/>
    <s v="Toys"/>
    <s v="Quickstock"/>
    <n v="157"/>
    <n v="64"/>
    <n v="2347.17"/>
    <n v="368505.69"/>
    <s v="In Stock"/>
    <s v="No"/>
    <n v="0"/>
  </r>
  <r>
    <s v="P1946"/>
    <s v="Establish Plus"/>
    <s v="Electronics"/>
    <s v="Global Traders"/>
    <n v="101"/>
    <n v="66"/>
    <n v="12347.74"/>
    <n v="1247121.74"/>
    <x v="59"/>
    <d v="2025-08-31T00:00:00"/>
    <s v="Inactive"/>
    <s v="Delhi Warehouse"/>
    <s v="Establish Plus"/>
    <s v="Electronics"/>
    <s v="Global Traders"/>
    <s v="Establish Plus"/>
    <s v="Electronics"/>
    <s v="Global Traders"/>
    <n v="101"/>
    <n v="66"/>
    <n v="12347.74"/>
    <n v="1247121.74"/>
    <s v="In Stock"/>
    <s v="No"/>
    <n v="0"/>
  </r>
  <r>
    <s v="P9435"/>
    <s v="Five Mini"/>
    <s v="Furniture"/>
    <s v="ABC Pvt Ltd"/>
    <n v="165"/>
    <n v="83"/>
    <n v="16283.78"/>
    <n v="2686823.7"/>
    <x v="9"/>
    <d v="2025-08-13T00:00:00"/>
    <s v="active"/>
    <s v="Mumbai Store"/>
    <s v="Five Mini"/>
    <s v="Furniture"/>
    <s v="Abc Pvt Ltd"/>
    <s v="Five Mini"/>
    <s v="Furniture"/>
    <s v="Abc Pvt Ltd"/>
    <n v="165"/>
    <n v="83"/>
    <n v="16283.78"/>
    <n v="2686823.7"/>
    <s v="In Stock"/>
    <s v="No"/>
    <n v="0"/>
  </r>
  <r>
    <s v="P8657"/>
    <s v="Office Plus"/>
    <s v="Groceries"/>
    <s v="Global Traders"/>
    <n v="6"/>
    <n v="41"/>
    <n v="2750.34"/>
    <n v="16502.04"/>
    <x v="83"/>
    <d v="2025-10-04T00:00:00"/>
    <s v="Actv"/>
    <s v="Delhi Warehouse"/>
    <s v="Office Plus"/>
    <s v="Groceries"/>
    <s v="Global Traders"/>
    <s v="Office Plus"/>
    <s v="Groceries"/>
    <s v="Global Traders"/>
    <n v="6"/>
    <n v="41"/>
    <n v="2750.34"/>
    <n v="16502.04"/>
    <s v="Low Stock"/>
    <s v="Yes"/>
    <n v="1"/>
  </r>
  <r>
    <s v="P2192"/>
    <s v="Raise X"/>
    <s v="Furniture"/>
    <s v="Omni Suppliers"/>
    <n v="73"/>
    <n v="29"/>
    <n v="5286.29"/>
    <n v="385899.17"/>
    <x v="134"/>
    <d v="2025-07-18T00:00:00"/>
    <s v="active"/>
    <s v="Pune Store"/>
    <s v="Raise X"/>
    <s v="Furniture"/>
    <s v="Omni Suppliers"/>
    <s v="Raise X"/>
    <s v="Furniture"/>
    <s v="Omni Suppliers"/>
    <n v="73"/>
    <n v="29"/>
    <n v="5286.29"/>
    <n v="385899.17"/>
    <s v="In Stock"/>
    <s v="No"/>
    <n v="0"/>
  </r>
  <r>
    <s v="P6615"/>
    <s v="Pattern Max"/>
    <s v="Electronics"/>
    <s v="Omni Suppliers"/>
    <n v="124"/>
    <n v="69"/>
    <n v="8059.16"/>
    <n v="999335.84"/>
    <x v="91"/>
    <d v="2025-09-22T00:00:00"/>
    <m/>
    <s v="Pune Store"/>
    <s v="Pattern Max"/>
    <s v="Electronics"/>
    <s v="Omni Suppliers"/>
    <s v="Pattern Max"/>
    <s v="Electronics"/>
    <s v="Omni Suppliers"/>
    <n v="124"/>
    <n v="69"/>
    <n v="8059.16"/>
    <n v="999335.84"/>
    <s v="In Stock"/>
    <s v="No"/>
    <n v="0"/>
  </r>
  <r>
    <s v="P9864"/>
    <s v="Wish X"/>
    <s v="Electronics"/>
    <s v="QuickStock"/>
    <n v="0"/>
    <n v="72"/>
    <n v="13528.65"/>
    <n v="0"/>
    <x v="106"/>
    <d v="2025-09-21T00:00:00"/>
    <s v="active"/>
    <s v="Online"/>
    <s v="Wish X"/>
    <s v="Electronics"/>
    <s v="Quickstock"/>
    <s v="Wish X"/>
    <s v="Electronics"/>
    <s v="Quickstock"/>
    <n v="0"/>
    <n v="72"/>
    <n v="13528.65"/>
    <n v="0"/>
    <s v="Out of Stock"/>
    <s v="Yes"/>
    <n v="1"/>
  </r>
  <r>
    <s v="P2539"/>
    <s v="Tv Mini"/>
    <s v="Furniture"/>
    <s v="RetailMart Inc"/>
    <n v="144"/>
    <n v="23"/>
    <n v="4216.18"/>
    <n v="607129.92000000004"/>
    <x v="134"/>
    <d v="2025-08-01T00:00:00"/>
    <s v="discon"/>
    <s v="Delhi Warehouse"/>
    <s v="Tv Mini"/>
    <s v="Furniture"/>
    <s v="Retailmart Inc"/>
    <s v="Tv Mini"/>
    <s v="Furniture"/>
    <s v="Retailmart Inc"/>
    <n v="144"/>
    <n v="23"/>
    <n v="4216.18"/>
    <n v="607129.92000000004"/>
    <s v="In Stock"/>
    <s v="No"/>
    <n v="0"/>
  </r>
  <r>
    <s v="P9921"/>
    <s v="Up X"/>
    <s v="Groceries"/>
    <s v="Omni Suppliers"/>
    <n v="3"/>
    <n v="20"/>
    <n v="887.18"/>
    <n v="2661.54"/>
    <x v="2"/>
    <d v="2025-07-14T00:00:00"/>
    <m/>
    <s v="Delhi Warehouse"/>
    <s v="Up X"/>
    <s v="Groceries"/>
    <s v="Omni Suppliers"/>
    <s v="Up X"/>
    <s v="Groceries"/>
    <s v="Omni Suppliers"/>
    <n v="3"/>
    <n v="20"/>
    <n v="887.18"/>
    <n v="2661.54"/>
    <s v="Low Stock"/>
    <s v="Yes"/>
    <n v="1"/>
  </r>
  <r>
    <s v="P8345"/>
    <s v="Law Max"/>
    <s v="Groceries"/>
    <s v="RetailMart Inc"/>
    <n v="188"/>
    <n v="54"/>
    <n v="2373.73"/>
    <n v="446261.24"/>
    <x v="100"/>
    <d v="2025-09-13T00:00:00"/>
    <s v="discon"/>
    <s v="Ahmedabad Branch"/>
    <s v="Law Max"/>
    <s v="Groceries"/>
    <s v="Retailmart Inc"/>
    <s v="Law Max"/>
    <s v="Groceries"/>
    <s v="Retailmart Inc"/>
    <n v="188"/>
    <n v="54"/>
    <n v="2373.73"/>
    <n v="446261.24"/>
    <s v="In Stock"/>
    <s v="No"/>
    <n v="0"/>
  </r>
  <r>
    <s v="P6930"/>
    <s v="Because X"/>
    <s v="Clothing"/>
    <s v="QuickStock"/>
    <n v="26"/>
    <n v="51"/>
    <n v="18164.97"/>
    <n v="472289.22"/>
    <x v="31"/>
    <d v="2025-08-22T00:00:00"/>
    <s v="discon"/>
    <s v="Pune Store"/>
    <s v="Because X"/>
    <s v="Clothing"/>
    <s v="Quickstock"/>
    <s v="Because X"/>
    <s v="Clothing"/>
    <s v="Quickstock"/>
    <n v="26"/>
    <n v="51"/>
    <n v="18164.97"/>
    <n v="472289.22000000003"/>
    <s v="Low Stock"/>
    <s v="Yes"/>
    <n v="1"/>
  </r>
  <r>
    <s v="P6275"/>
    <s v="Local Max"/>
    <s v="Electronics"/>
    <s v="RetailMart Inc"/>
    <n v="156"/>
    <n v="35"/>
    <n v="11189.13"/>
    <n v="1745504.28"/>
    <x v="5"/>
    <d v="2025-09-26T00:00:00"/>
    <s v="discon"/>
    <s v="Ahmedabad Branch"/>
    <s v="Local Max"/>
    <s v="Electronics"/>
    <s v="Retailmart Inc"/>
    <s v="Local Max"/>
    <s v="Electronics"/>
    <s v="Retailmart Inc"/>
    <n v="156"/>
    <n v="35"/>
    <n v="11189.13"/>
    <n v="1745504.2799999998"/>
    <s v="In Stock"/>
    <s v="No"/>
    <n v="0"/>
  </r>
  <r>
    <s v="P8354"/>
    <s v="Anything Pro"/>
    <s v="Toys"/>
    <s v="QuickStock"/>
    <n v="30"/>
    <n v="23"/>
    <n v="12307.28"/>
    <n v="369218.4"/>
    <x v="135"/>
    <d v="2025-10-11T00:00:00"/>
    <s v="Inactive"/>
    <s v="Pune Store"/>
    <s v="Anything Pro"/>
    <s v="Toys"/>
    <s v="Quickstock"/>
    <s v="Anything Pro"/>
    <s v="Toys"/>
    <s v="Quickstock"/>
    <n v="30"/>
    <n v="23"/>
    <n v="12307.28"/>
    <n v="369218.4"/>
    <s v="In Stock"/>
    <s v="No"/>
    <n v="0"/>
  </r>
  <r>
    <s v="P4622"/>
    <s v="Threat Max"/>
    <s v="Groceries"/>
    <s v="QuickStock"/>
    <n v="47"/>
    <n v="65"/>
    <n v="15114.92"/>
    <n v="710401.24"/>
    <x v="0"/>
    <d v="2025-09-25T00:00:00"/>
    <s v="discon"/>
    <s v="Ahmedabad Branch"/>
    <s v="Threat Max"/>
    <s v="Groceries"/>
    <s v="Quickstock"/>
    <s v="Threat Max"/>
    <s v="Groceries"/>
    <s v="Quickstock"/>
    <n v="47"/>
    <n v="65"/>
    <n v="15114.92"/>
    <n v="710401.24"/>
    <s v="Low Stock"/>
    <s v="Yes"/>
    <n v="1"/>
  </r>
  <r>
    <s v="P4715"/>
    <s v="Make Plus"/>
    <s v="Furniture"/>
    <s v="QuickStock"/>
    <n v="29"/>
    <n v="49"/>
    <n v="6334.46"/>
    <n v="183699.34"/>
    <x v="109"/>
    <d v="2025-07-23T00:00:00"/>
    <s v="active"/>
    <s v="Delhi Warehouse"/>
    <s v="Make Plus"/>
    <s v="Furniture"/>
    <s v="Quickstock"/>
    <s v="Make Plus"/>
    <s v="Furniture"/>
    <s v="Quickstock"/>
    <n v="29"/>
    <n v="49"/>
    <n v="6334.46"/>
    <n v="183699.34"/>
    <s v="Low Stock"/>
    <s v="Yes"/>
    <n v="1"/>
  </r>
  <r>
    <s v="P6185"/>
    <s v="Help X"/>
    <s v="Groceries"/>
    <s v="RetailMart Inc"/>
    <n v="107"/>
    <n v="31"/>
    <n v="16581.63"/>
    <n v="1774234.41"/>
    <x v="122"/>
    <d v="2025-07-16T00:00:00"/>
    <s v="active"/>
    <s v="Mumbai Store"/>
    <s v="Help X"/>
    <s v="Groceries"/>
    <s v="Retailmart Inc"/>
    <s v="Help X"/>
    <s v="Groceries"/>
    <s v="Retailmart Inc"/>
    <n v="107"/>
    <n v="31"/>
    <n v="16581.63"/>
    <n v="1774234.4100000001"/>
    <s v="In Stock"/>
    <s v="No"/>
    <n v="0"/>
  </r>
  <r>
    <s v="P1692"/>
    <s v="Player Plus"/>
    <s v="Electronics"/>
    <s v="QuickStock"/>
    <n v="198"/>
    <n v="20"/>
    <n v="6495.84"/>
    <n v="1286176.32"/>
    <x v="57"/>
    <d v="2025-08-21T00:00:00"/>
    <s v="Actv"/>
    <s v="Delhi Warehouse"/>
    <s v="Player Plus"/>
    <s v="Electronics"/>
    <s v="Quickstock"/>
    <s v="Player Plus"/>
    <s v="Electronics"/>
    <s v="Quickstock"/>
    <n v="198"/>
    <n v="20"/>
    <n v="6495.84"/>
    <n v="1286176.32"/>
    <s v="In Stock"/>
    <s v="No"/>
    <n v="0"/>
  </r>
  <r>
    <s v="P3646"/>
    <s v="North X"/>
    <s v="Clothing"/>
    <s v="QuickStock"/>
    <n v="89"/>
    <n v="25"/>
    <n v="14455.22"/>
    <n v="1286514.58"/>
    <x v="93"/>
    <d v="2025-07-20T00:00:00"/>
    <s v="discon"/>
    <s v="Mumbai Store"/>
    <s v="North X"/>
    <s v="Clothing"/>
    <s v="Quickstock"/>
    <s v="North X"/>
    <s v="Clothing"/>
    <s v="Quickstock"/>
    <n v="89"/>
    <n v="25"/>
    <n v="14455.22"/>
    <n v="1286514.5799999998"/>
    <s v="In Stock"/>
    <s v="No"/>
    <n v="0"/>
  </r>
  <r>
    <s v="P3645"/>
    <s v="Media Plus"/>
    <s v="Toys"/>
    <s v="QuickStock"/>
    <n v="18"/>
    <n v="37"/>
    <n v="11633.87"/>
    <n v="209409.66"/>
    <x v="138"/>
    <d v="2025-07-20T00:00:00"/>
    <s v="active"/>
    <s v="Online"/>
    <s v="Media Plus"/>
    <s v="Toys"/>
    <s v="Quickstock"/>
    <s v="Media Plus"/>
    <s v="Toys"/>
    <s v="Quickstock"/>
    <n v="18"/>
    <n v="37"/>
    <n v="11633.87"/>
    <n v="209409.66"/>
    <s v="Low Stock"/>
    <s v="Yes"/>
    <n v="1"/>
  </r>
  <r>
    <s v="P8396"/>
    <s v="Picture Pro"/>
    <s v="Groceries"/>
    <s v="RetailMart Inc"/>
    <n v="11"/>
    <n v="46"/>
    <n v="6869.85"/>
    <n v="75568.350000000006"/>
    <x v="149"/>
    <d v="2025-08-11T00:00:00"/>
    <s v="discon"/>
    <s v="Delhi Warehouse"/>
    <s v="Picture Pro"/>
    <s v="Groceries"/>
    <s v="Retailmart Inc"/>
    <s v="Picture Pro"/>
    <s v="Groceries"/>
    <s v="Retailmart Inc"/>
    <n v="11"/>
    <n v="46"/>
    <n v="6869.85"/>
    <n v="75568.350000000006"/>
    <s v="Low Stock"/>
    <s v="Yes"/>
    <n v="1"/>
  </r>
  <r>
    <s v="P6606"/>
    <s v="Simple X"/>
    <s v="Electronics"/>
    <s v="ABC Pvt Ltd"/>
    <n v="116"/>
    <n v="63"/>
    <n v="1138.58"/>
    <n v="132075.28"/>
    <x v="40"/>
    <d v="2025-09-10T00:00:00"/>
    <s v="active"/>
    <s v="Delhi Warehouse"/>
    <s v="Simple X"/>
    <s v="Electronics"/>
    <s v="Abc Pvt Ltd"/>
    <s v="Simple X"/>
    <s v="Electronics"/>
    <s v="Abc Pvt Ltd"/>
    <n v="116"/>
    <n v="63"/>
    <n v="1138.58"/>
    <n v="132075.28"/>
    <s v="In Stock"/>
    <s v="No"/>
    <n v="0"/>
  </r>
  <r>
    <s v="P3306"/>
    <s v="Interesting Mini"/>
    <s v="Toys"/>
    <s v="Global Traders"/>
    <n v="134"/>
    <n v="62"/>
    <n v="9213.66"/>
    <n v="1234630.44"/>
    <x v="66"/>
    <d v="2025-08-29T00:00:00"/>
    <s v="active"/>
    <s v="Pune Store"/>
    <s v="Interesting Mini"/>
    <s v="Toys"/>
    <s v="Global Traders"/>
    <s v="Interesting Mini"/>
    <s v="Toys"/>
    <s v="Global Traders"/>
    <n v="134"/>
    <n v="62"/>
    <n v="9213.66"/>
    <n v="1234630.44"/>
    <s v="In Stock"/>
    <s v="No"/>
    <n v="0"/>
  </r>
  <r>
    <s v="P1421"/>
    <s v="Stand X"/>
    <s v="Clothing"/>
    <s v="ABC Pvt Ltd"/>
    <n v="164"/>
    <n v="77"/>
    <n v="8879.42"/>
    <n v="1456224.88"/>
    <x v="160"/>
    <d v="2025-08-10T00:00:00"/>
    <s v="active"/>
    <s v="Ahmedabad Branch"/>
    <s v="Stand X"/>
    <s v="Clothing"/>
    <s v="Abc Pvt Ltd"/>
    <s v="Stand X"/>
    <s v="Clothing"/>
    <s v="Abc Pvt Ltd"/>
    <n v="164"/>
    <n v="77"/>
    <n v="8879.42"/>
    <n v="1456224.8800000001"/>
    <s v="In Stock"/>
    <s v="No"/>
    <n v="0"/>
  </r>
  <r>
    <s v="P5675"/>
    <s v="Alone Max"/>
    <s v="Groceries"/>
    <s v="RetailMart Inc"/>
    <n v="122"/>
    <n v="87"/>
    <n v="7094.4"/>
    <n v="865516.79999999993"/>
    <x v="114"/>
    <d v="2025-08-07T00:00:00"/>
    <m/>
    <s v="Mumbai Store"/>
    <s v="Alone Max"/>
    <s v="Groceries"/>
    <s v="Retailmart Inc"/>
    <s v="Alone Max"/>
    <s v="Groceries"/>
    <s v="Retailmart Inc"/>
    <n v="122"/>
    <n v="87"/>
    <n v="7094.4"/>
    <n v="865516.79999999993"/>
    <s v="In Stock"/>
    <s v="No"/>
    <n v="0"/>
  </r>
  <r>
    <s v="P3181"/>
    <s v="There Plus"/>
    <s v="Furniture"/>
    <s v="Global Traders"/>
    <n v="169"/>
    <n v="44"/>
    <n v="8935.4599999999991"/>
    <n v="1510092.74"/>
    <x v="15"/>
    <d v="2025-07-29T00:00:00"/>
    <s v="Inactive"/>
    <s v="Ahmedabad Branch"/>
    <s v="There Plus"/>
    <s v="Furniture"/>
    <s v="Global Traders"/>
    <s v="There Plus"/>
    <s v="Furniture"/>
    <s v="Global Traders"/>
    <n v="169"/>
    <n v="44"/>
    <n v="8935.4599999999991"/>
    <n v="1510092.7399999998"/>
    <s v="In Stock"/>
    <s v="No"/>
    <n v="0"/>
  </r>
  <r>
    <s v="P6882"/>
    <s v="Mouth Plus"/>
    <s v="Electronics"/>
    <s v="QuickStock"/>
    <n v="143"/>
    <n v="33"/>
    <n v="3334.34"/>
    <n v="476810.62"/>
    <x v="25"/>
    <d v="2025-09-19T00:00:00"/>
    <s v="discon"/>
    <s v="Online"/>
    <s v="Mouth Plus"/>
    <s v="Electronics"/>
    <s v="Quickstock"/>
    <s v="Mouth Plus"/>
    <s v="Electronics"/>
    <s v="Quickstock"/>
    <n v="143"/>
    <n v="33"/>
    <n v="3334.34"/>
    <n v="476810.62"/>
    <s v="In Stock"/>
    <s v="No"/>
    <n v="0"/>
  </r>
  <r>
    <s v="P9415"/>
    <s v="Itself Max"/>
    <s v="Electronics"/>
    <s v="RetailMart Inc"/>
    <n v="178"/>
    <n v="68"/>
    <n v="11453.57"/>
    <n v="2038735.46"/>
    <x v="21"/>
    <d v="2025-10-12T00:00:00"/>
    <s v="discon"/>
    <s v="Pune Store"/>
    <s v="Itself Max"/>
    <s v="Electronics"/>
    <s v="Retailmart Inc"/>
    <s v="Itself Max"/>
    <s v="Electronics"/>
    <s v="Retailmart Inc"/>
    <n v="178"/>
    <n v="68"/>
    <n v="11453.57"/>
    <n v="2038735.46"/>
    <s v="In Stock"/>
    <s v="No"/>
    <n v="0"/>
  </r>
  <r>
    <s v="P6673"/>
    <s v="Suffer Lite"/>
    <s v="Toys"/>
    <s v="RetailMart Inc"/>
    <n v="52"/>
    <n v="78"/>
    <n v="4574.1099999999997"/>
    <n v="237853.72"/>
    <x v="66"/>
    <d v="2025-08-22T00:00:00"/>
    <s v="active"/>
    <s v="Online"/>
    <s v="Suffer Lite"/>
    <s v="Toys"/>
    <s v="Retailmart Inc"/>
    <s v="Suffer Lite"/>
    <s v="Toys"/>
    <s v="Retailmart Inc"/>
    <n v="52"/>
    <n v="78"/>
    <n v="4574.1099999999997"/>
    <n v="237853.71999999997"/>
    <s v="Low Stock"/>
    <s v="Yes"/>
    <n v="1"/>
  </r>
  <r>
    <s v="P4854"/>
    <s v="you mini"/>
    <s v="Groceries"/>
    <s v="ABC Pvt Ltd"/>
    <n v="198"/>
    <n v="48"/>
    <n v="296.2"/>
    <n v="58647.6"/>
    <x v="10"/>
    <d v="2025-07-29T00:00:00"/>
    <s v="active"/>
    <s v="Pune Store"/>
    <s v="You Mini"/>
    <s v="Groceries"/>
    <s v="Abc Pvt Ltd"/>
    <s v="You Mini"/>
    <s v="Groceries"/>
    <s v="Abc Pvt Ltd"/>
    <n v="198"/>
    <n v="48"/>
    <n v="296.2"/>
    <n v="58647.6"/>
    <s v="In Stock"/>
    <s v="No"/>
    <n v="0"/>
  </r>
  <r>
    <s v="P6506"/>
    <s v="Assume X"/>
    <s v="Groceries"/>
    <s v="ABC Pvt Ltd"/>
    <n v="82"/>
    <n v="29"/>
    <n v="4085.76"/>
    <n v="335032.32000000001"/>
    <x v="70"/>
    <d v="2025-09-07T00:00:00"/>
    <s v="active"/>
    <s v="Delhi Warehouse"/>
    <s v="Assume X"/>
    <s v="Groceries"/>
    <s v="Abc Pvt Ltd"/>
    <s v="Assume X"/>
    <s v="Groceries"/>
    <s v="Abc Pvt Ltd"/>
    <n v="82"/>
    <n v="29"/>
    <n v="4085.76"/>
    <n v="335032.32000000001"/>
    <s v="In Stock"/>
    <s v="No"/>
    <n v="0"/>
  </r>
  <r>
    <s v="P9226"/>
    <s v="Value Max"/>
    <s v="Groceries"/>
    <s v="QuickStock"/>
    <n v="5"/>
    <n v="31"/>
    <n v="7985.98"/>
    <n v="39929.899999999987"/>
    <x v="57"/>
    <d v="2025-09-05T00:00:00"/>
    <s v="active"/>
    <s v="Pune Store"/>
    <s v="Value Max"/>
    <s v="Groceries"/>
    <s v="Quickstock"/>
    <s v="Value Max"/>
    <s v="Groceries"/>
    <s v="Quickstock"/>
    <n v="5"/>
    <n v="31"/>
    <n v="7985.98"/>
    <n v="39929.899999999994"/>
    <s v="Low Stock"/>
    <s v="Yes"/>
    <n v="1"/>
  </r>
  <r>
    <s v="P1588"/>
    <s v="Out Mini"/>
    <s v="Toys"/>
    <s v="QuickStock"/>
    <n v="92"/>
    <n v="38"/>
    <n v="17677.12"/>
    <n v="1626295.04"/>
    <x v="154"/>
    <d v="2025-09-24T00:00:00"/>
    <s v="active"/>
    <s v="Pune Store"/>
    <s v="Out Mini"/>
    <s v="Toys"/>
    <s v="Quickstock"/>
    <s v="Out Mini"/>
    <s v="Toys"/>
    <s v="Quickstock"/>
    <n v="92"/>
    <n v="38"/>
    <n v="17677.12"/>
    <n v="1626295.0399999998"/>
    <s v="In Stock"/>
    <s v="No"/>
    <n v="0"/>
  </r>
  <r>
    <s v="P7663"/>
    <s v="Check Max"/>
    <s v="Groceries"/>
    <s v="ABC Pvt Ltd"/>
    <n v="121"/>
    <n v="66"/>
    <n v="10138.65"/>
    <n v="1226776.6499999999"/>
    <x v="116"/>
    <d v="2025-09-12T00:00:00"/>
    <s v="discon"/>
    <s v="Mumbai Store"/>
    <s v="Check Max"/>
    <s v="Groceries"/>
    <s v="Abc Pvt Ltd"/>
    <s v="Check Max"/>
    <s v="Groceries"/>
    <s v="Abc Pvt Ltd"/>
    <n v="121"/>
    <n v="66"/>
    <n v="10138.65"/>
    <n v="1226776.6499999999"/>
    <s v="In Stock"/>
    <s v="No"/>
    <n v="0"/>
  </r>
  <r>
    <s v="P4567"/>
    <s v="Especially Lite"/>
    <s v="Clothing"/>
    <s v="QuickStock"/>
    <n v="8"/>
    <n v="79"/>
    <n v="5199.17"/>
    <n v="41593.360000000001"/>
    <x v="101"/>
    <d v="2025-08-18T00:00:00"/>
    <s v="active"/>
    <s v="Delhi Warehouse"/>
    <s v="Especially Lite"/>
    <s v="Clothing"/>
    <s v="Quickstock"/>
    <s v="Especially Lite"/>
    <s v="Clothing"/>
    <s v="Quickstock"/>
    <n v="8"/>
    <n v="79"/>
    <n v="5199.17"/>
    <n v="41593.360000000001"/>
    <s v="Low Stock"/>
    <s v="Yes"/>
    <n v="1"/>
  </r>
  <r>
    <s v="P2016"/>
    <s v="House Mini"/>
    <s v="Clothing"/>
    <s v="ABC Pvt Ltd"/>
    <n v="70"/>
    <n v="34"/>
    <n v="15567.33"/>
    <n v="1089713.1000000001"/>
    <x v="99"/>
    <d v="2025-07-20T00:00:00"/>
    <s v="discon"/>
    <s v="Mumbai Store"/>
    <s v="House Mini"/>
    <s v="Clothing"/>
    <s v="Abc Pvt Ltd"/>
    <s v="House Mini"/>
    <s v="Clothing"/>
    <s v="Abc Pvt Ltd"/>
    <n v="70"/>
    <n v="34"/>
    <n v="15567.33"/>
    <n v="1089713.1000000001"/>
    <s v="In Stock"/>
    <s v="No"/>
    <n v="0"/>
  </r>
  <r>
    <s v="P5321"/>
    <s v="Management Pro"/>
    <s v="Furniture"/>
    <s v="RetailMart Inc"/>
    <n v="168"/>
    <n v="41"/>
    <n v="10848.34"/>
    <n v="1822521.12"/>
    <x v="26"/>
    <d v="2025-10-04T00:00:00"/>
    <s v="Inactive"/>
    <s v="Online"/>
    <s v="Management Pro"/>
    <s v="Furniture"/>
    <s v="Retailmart Inc"/>
    <s v="Management Pro"/>
    <s v="Furniture"/>
    <s v="Retailmart Inc"/>
    <n v="168"/>
    <n v="41"/>
    <n v="10848.34"/>
    <n v="1822521.12"/>
    <s v="In Stock"/>
    <s v="No"/>
    <n v="0"/>
  </r>
  <r>
    <s v="P3313"/>
    <s v="Little Max"/>
    <s v="Groceries"/>
    <m/>
    <n v="109"/>
    <n v="91"/>
    <n v="5967.42"/>
    <n v="650448.78"/>
    <x v="169"/>
    <d v="2025-09-04T00:00:00"/>
    <s v="active"/>
    <s v="Pune Store"/>
    <s v="Little Max"/>
    <s v="Groceries"/>
    <s v=""/>
    <s v="Little Max"/>
    <s v="Groceries"/>
    <s v="Others"/>
    <n v="109"/>
    <n v="91"/>
    <n v="5967.42"/>
    <n v="650448.78"/>
    <s v="In Stock"/>
    <s v="No"/>
    <n v="0"/>
  </r>
  <r>
    <s v="P5056"/>
    <s v="Interest Max"/>
    <s v="Clothing"/>
    <s v="ABC Pvt Ltd"/>
    <n v="49"/>
    <n v="31"/>
    <n v="19681.43"/>
    <n v="964390.07000000007"/>
    <x v="165"/>
    <d v="2025-09-21T00:00:00"/>
    <s v="discontinued"/>
    <s v="Ahmedabad Branch"/>
    <s v="Interest Max"/>
    <s v="Clothing"/>
    <s v="Abc Pvt Ltd"/>
    <s v="Interest Max"/>
    <s v="Clothing"/>
    <s v="Abc Pvt Ltd"/>
    <n v="49"/>
    <n v="31"/>
    <n v="19681.43"/>
    <n v="964390.07000000007"/>
    <s v="In Stock"/>
    <s v="No"/>
    <n v="0"/>
  </r>
  <r>
    <s v="P2689"/>
    <s v="Thousand Lite"/>
    <s v="Toys"/>
    <s v="QuickStock"/>
    <n v="111"/>
    <n v="97"/>
    <n v="4954.66"/>
    <n v="549967.26"/>
    <x v="14"/>
    <d v="2025-07-23T00:00:00"/>
    <s v="Actv"/>
    <s v="Pune Store"/>
    <s v="Thousand Lite"/>
    <s v="Toys"/>
    <s v="Quickstock"/>
    <s v="Thousand Lite"/>
    <s v="Toys"/>
    <s v="Quickstock"/>
    <n v="111"/>
    <n v="97"/>
    <n v="4954.66"/>
    <n v="549967.26"/>
    <s v="In Stock"/>
    <s v="No"/>
    <n v="0"/>
  </r>
  <r>
    <s v="P3936"/>
    <s v="Interesting Lite"/>
    <s v="Groceries"/>
    <s v="QuickStock"/>
    <n v="22"/>
    <n v="62"/>
    <n v="13829.99"/>
    <n v="304259.78000000003"/>
    <x v="38"/>
    <d v="2025-10-11T00:00:00"/>
    <m/>
    <s v="Online"/>
    <s v="Interesting Lite"/>
    <s v="Groceries"/>
    <s v="Quickstock"/>
    <s v="Interesting Lite"/>
    <s v="Groceries"/>
    <s v="Quickstock"/>
    <n v="22"/>
    <n v="62"/>
    <n v="13829.99"/>
    <n v="304259.77999999997"/>
    <s v="Low Stock"/>
    <s v="Yes"/>
    <n v="1"/>
  </r>
  <r>
    <s v="P6649"/>
    <s v="Different Plus"/>
    <s v="Toys"/>
    <s v="Omni Suppliers"/>
    <n v="189"/>
    <n v="32"/>
    <n v="1868.26"/>
    <n v="353101.14"/>
    <x v="43"/>
    <d v="2025-08-17T00:00:00"/>
    <s v="discon"/>
    <s v="Pune Store"/>
    <s v="Different Plus"/>
    <s v="Toys"/>
    <s v="Omni Suppliers"/>
    <s v="Different Plus"/>
    <s v="Toys"/>
    <s v="Omni Suppliers"/>
    <n v="189"/>
    <n v="32"/>
    <n v="1868.26"/>
    <n v="353101.14"/>
    <s v="In Stock"/>
    <s v="No"/>
    <n v="0"/>
  </r>
  <r>
    <s v="P6560"/>
    <s v="Strategy Mini"/>
    <s v="Furniture"/>
    <s v="ABC Pvt Ltd"/>
    <n v="91"/>
    <n v="70"/>
    <n v="6656.37"/>
    <n v="605729.67000000004"/>
    <x v="113"/>
    <d v="2025-08-15T00:00:00"/>
    <s v="discontinued"/>
    <s v="Delhi Warehouse"/>
    <s v="Strategy Mini"/>
    <s v="Furniture"/>
    <s v="Abc Pvt Ltd"/>
    <s v="Strategy Mini"/>
    <s v="Furniture"/>
    <s v="Abc Pvt Ltd"/>
    <n v="91"/>
    <n v="70"/>
    <n v="6656.37"/>
    <n v="605729.67000000004"/>
    <s v="In Stock"/>
    <s v="No"/>
    <n v="0"/>
  </r>
  <r>
    <s v="P6089"/>
    <s v="Human Max"/>
    <s v="Electronics"/>
    <s v="ABC Pvt Ltd"/>
    <n v="66"/>
    <n v="45"/>
    <n v="12007.23"/>
    <n v="792477.17999999993"/>
    <x v="137"/>
    <d v="2025-08-02T00:00:00"/>
    <s v="active"/>
    <s v="Ahmedabad Branch"/>
    <s v="Human Max"/>
    <s v="Electronics"/>
    <s v="Abc Pvt Ltd"/>
    <s v="Human Max"/>
    <s v="Electronics"/>
    <s v="Abc Pvt Ltd"/>
    <n v="66"/>
    <n v="45"/>
    <n v="12007.23"/>
    <n v="792477.17999999993"/>
    <s v="In Stock"/>
    <s v="No"/>
    <n v="0"/>
  </r>
  <r>
    <s v="P6911"/>
    <s v="great lite"/>
    <s v="Toys"/>
    <s v="QuickStock"/>
    <n v="175"/>
    <n v="64"/>
    <n v="4776.63"/>
    <n v="835910.25"/>
    <x v="70"/>
    <d v="2025-09-06T00:00:00"/>
    <s v="active"/>
    <s v="Online"/>
    <s v="Great Lite"/>
    <s v="Toys"/>
    <s v="Quickstock"/>
    <s v="Great Lite"/>
    <s v="Toys"/>
    <s v="Quickstock"/>
    <n v="175"/>
    <n v="64"/>
    <n v="4776.63"/>
    <n v="835910.25"/>
    <s v="In Stock"/>
    <s v="No"/>
    <n v="0"/>
  </r>
  <r>
    <s v="P5270"/>
    <s v="Star Max"/>
    <s v="Clothing"/>
    <s v="RetailMart Inc"/>
    <n v="62"/>
    <n v="95"/>
    <n v="1501.06"/>
    <n v="93065.72"/>
    <x v="153"/>
    <d v="2025-10-09T00:00:00"/>
    <s v="active"/>
    <s v="Ahmedabad Branch"/>
    <s v="Star Max"/>
    <s v="Clothing"/>
    <s v="Retailmart Inc"/>
    <s v="Star Max"/>
    <s v="Clothing"/>
    <s v="Retailmart Inc"/>
    <n v="62"/>
    <n v="95"/>
    <n v="1501.06"/>
    <n v="93065.72"/>
    <s v="Low Stock"/>
    <s v="Yes"/>
    <n v="1"/>
  </r>
  <r>
    <s v="P2784"/>
    <s v="start pro"/>
    <s v="Toys"/>
    <s v="QuickStock"/>
    <n v="182"/>
    <n v="94"/>
    <n v="16882.91"/>
    <n v="3072689.62"/>
    <x v="55"/>
    <d v="2025-07-24T00:00:00"/>
    <s v="discontinued"/>
    <s v="Online"/>
    <s v="Start Pro"/>
    <s v="Toys"/>
    <s v="Quickstock"/>
    <s v="Start Pro"/>
    <s v="Toys"/>
    <s v="Quickstock"/>
    <n v="182"/>
    <n v="94"/>
    <n v="16882.91"/>
    <n v="3072689.62"/>
    <s v="In Stock"/>
    <s v="No"/>
    <n v="0"/>
  </r>
  <r>
    <s v="P6428"/>
    <s v="From X"/>
    <s v="Furniture"/>
    <s v="RetailMart Inc"/>
    <n v="25"/>
    <n v="33"/>
    <n v="16620.919999999998"/>
    <n v="415522.99999999988"/>
    <x v="109"/>
    <d v="2025-09-20T00:00:00"/>
    <m/>
    <s v="Pune Store"/>
    <s v="From X"/>
    <s v="Furniture"/>
    <s v="Retailmart Inc"/>
    <s v="From X"/>
    <s v="Furniture"/>
    <s v="Retailmart Inc"/>
    <n v="25"/>
    <n v="33"/>
    <n v="16620.919999999998"/>
    <n v="415522.99999999994"/>
    <s v="Low Stock"/>
    <s v="Yes"/>
    <n v="1"/>
  </r>
  <r>
    <s v="P7219"/>
    <s v="Any Mini"/>
    <s v="Toys"/>
    <s v="QuickStock"/>
    <n v="182"/>
    <n v="79"/>
    <n v="11588.28"/>
    <n v="2109066.96"/>
    <x v="119"/>
    <d v="2025-10-08T00:00:00"/>
    <s v="Actv"/>
    <s v="Pune Store"/>
    <s v="Any Mini"/>
    <s v="Toys"/>
    <s v="Quickstock"/>
    <s v="Any Mini"/>
    <s v="Toys"/>
    <s v="Quickstock"/>
    <n v="182"/>
    <n v="79"/>
    <n v="11588.28"/>
    <n v="2109066.96"/>
    <s v="In Stock"/>
    <s v="No"/>
    <n v="0"/>
  </r>
  <r>
    <s v="P6296"/>
    <s v="Address Plus"/>
    <s v="Toys"/>
    <s v="RetailMart Inc"/>
    <n v="36"/>
    <n v="45"/>
    <n v="17808.25"/>
    <n v="641097"/>
    <x v="145"/>
    <d v="2025-09-21T00:00:00"/>
    <m/>
    <s v="Online"/>
    <s v="Address Plus"/>
    <s v="Toys"/>
    <s v="Retailmart Inc"/>
    <s v="Address Plus"/>
    <s v="Toys"/>
    <s v="Retailmart Inc"/>
    <n v="36"/>
    <n v="45"/>
    <n v="17808.25"/>
    <n v="641097"/>
    <s v="Low Stock"/>
    <s v="Yes"/>
    <n v="1"/>
  </r>
  <r>
    <s v="P1126"/>
    <s v="Box Plus"/>
    <s v="Furniture"/>
    <s v="RetailMart Inc"/>
    <n v="167"/>
    <n v="99"/>
    <n v="13531.44"/>
    <n v="2259750.48"/>
    <x v="93"/>
    <d v="2025-08-31T00:00:00"/>
    <s v="discontinued"/>
    <s v="Online"/>
    <s v="Box Plus"/>
    <s v="Furniture"/>
    <s v="Retailmart Inc"/>
    <s v="Box Plus"/>
    <s v="Furniture"/>
    <s v="Retailmart Inc"/>
    <n v="167"/>
    <n v="99"/>
    <n v="13531.44"/>
    <n v="2259750.48"/>
    <s v="In Stock"/>
    <s v="No"/>
    <n v="0"/>
  </r>
  <r>
    <s v="P2366"/>
    <s v="Interest Plus"/>
    <s v="Groceries"/>
    <s v="QuickStock"/>
    <n v="53"/>
    <n v="41"/>
    <n v="2747.59"/>
    <n v="145622.26999999999"/>
    <x v="126"/>
    <d v="2025-07-18T00:00:00"/>
    <s v="Inactive"/>
    <s v="Online"/>
    <s v="Interest Plus"/>
    <s v="Groceries"/>
    <s v="Quickstock"/>
    <s v="Interest Plus"/>
    <s v="Groceries"/>
    <s v="Quickstock"/>
    <n v="53"/>
    <n v="41"/>
    <n v="2747.59"/>
    <n v="145622.27000000002"/>
    <s v="In Stock"/>
    <s v="No"/>
    <n v="0"/>
  </r>
  <r>
    <s v="P5539"/>
    <s v="drug x"/>
    <s v="Furniture"/>
    <s v="RetailMart Inc"/>
    <n v="172"/>
    <n v="65"/>
    <n v="271.02"/>
    <n v="46615.44"/>
    <x v="71"/>
    <d v="2025-09-19T00:00:00"/>
    <m/>
    <s v="Pune Store"/>
    <s v="Drug X"/>
    <s v="Furniture"/>
    <s v="Retailmart Inc"/>
    <s v="Drug X"/>
    <s v="Furniture"/>
    <s v="Retailmart Inc"/>
    <n v="172"/>
    <n v="65"/>
    <n v="271.02"/>
    <n v="46615.439999999995"/>
    <s v="In Stock"/>
    <s v="No"/>
    <n v="0"/>
  </r>
  <r>
    <s v="P5086"/>
    <s v="Order X"/>
    <s v="Groceries"/>
    <s v="QuickStock"/>
    <n v="84"/>
    <n v="45"/>
    <n v="18145.490000000002"/>
    <n v="1524221.16"/>
    <x v="64"/>
    <d v="2025-08-19T00:00:00"/>
    <s v="active"/>
    <s v="Ahmedabad Branch"/>
    <s v="Order X"/>
    <s v="Groceries"/>
    <s v="Quickstock"/>
    <s v="Order X"/>
    <s v="Groceries"/>
    <s v="Quickstock"/>
    <n v="84"/>
    <n v="45"/>
    <n v="18145.490000000002"/>
    <n v="1524221.1600000001"/>
    <s v="In Stock"/>
    <s v="No"/>
    <n v="0"/>
  </r>
  <r>
    <s v="P6014"/>
    <s v="Force Pro"/>
    <s v="Groceries"/>
    <s v="QuickStock"/>
    <n v="95"/>
    <n v="49"/>
    <n v="18776.36"/>
    <n v="1783754.2"/>
    <x v="141"/>
    <d v="2025-07-26T00:00:00"/>
    <s v="Inactive"/>
    <s v="Ahmedabad Branch"/>
    <s v="Force Pro"/>
    <s v="Groceries"/>
    <s v="Quickstock"/>
    <s v="Force Pro"/>
    <s v="Groceries"/>
    <s v="Quickstock"/>
    <n v="95"/>
    <n v="49"/>
    <n v="18776.36"/>
    <n v="1783754.2"/>
    <s v="In Stock"/>
    <s v="No"/>
    <n v="0"/>
  </r>
  <r>
    <s v="P4729"/>
    <s v="New Pro"/>
    <s v="Furniture"/>
    <s v="QuickStock"/>
    <n v="86"/>
    <n v="98"/>
    <n v="3271.08"/>
    <n v="281312.88"/>
    <x v="54"/>
    <d v="2025-08-21T00:00:00"/>
    <s v="active"/>
    <s v="Ahmedabad Branch"/>
    <s v="New Pro"/>
    <s v="Furniture"/>
    <s v="Quickstock"/>
    <s v="New Pro"/>
    <s v="Furniture"/>
    <s v="Quickstock"/>
    <n v="86"/>
    <n v="98"/>
    <n v="3271.08"/>
    <n v="281312.88"/>
    <s v="Low Stock"/>
    <s v="Yes"/>
    <n v="1"/>
  </r>
  <r>
    <s v="P4159"/>
    <s v="Far Mini"/>
    <s v="Electronics"/>
    <s v="Global Traders"/>
    <n v="114"/>
    <n v="66"/>
    <n v="552.72"/>
    <n v="63010.080000000002"/>
    <x v="140"/>
    <d v="2025-08-28T00:00:00"/>
    <s v="active"/>
    <s v="Ahmedabad Branch"/>
    <s v="Far Mini"/>
    <s v="Electronics"/>
    <s v="Global Traders"/>
    <s v="Far Mini"/>
    <s v="Electronics"/>
    <s v="Global Traders"/>
    <n v="114"/>
    <n v="66"/>
    <n v="552.72"/>
    <n v="63010.080000000002"/>
    <s v="In Stock"/>
    <s v="No"/>
    <n v="0"/>
  </r>
  <r>
    <s v="P1681"/>
    <s v="Ball Pro"/>
    <s v="Electronics"/>
    <s v="ABC Pvt Ltd"/>
    <n v="134"/>
    <n v="69"/>
    <n v="914.14"/>
    <n v="122494.76"/>
    <x v="163"/>
    <d v="2025-07-24T00:00:00"/>
    <s v="discon"/>
    <s v="Online"/>
    <s v="Ball Pro"/>
    <s v="Electronics"/>
    <s v="Abc Pvt Ltd"/>
    <s v="Ball Pro"/>
    <s v="Electronics"/>
    <s v="Abc Pvt Ltd"/>
    <n v="134"/>
    <n v="69"/>
    <n v="914.14"/>
    <n v="122494.76"/>
    <s v="In Stock"/>
    <s v="No"/>
    <n v="0"/>
  </r>
  <r>
    <s v="P8966"/>
    <s v="Radio Mini"/>
    <s v="Furniture"/>
    <s v="Global Traders"/>
    <n v="20"/>
    <n v="59"/>
    <n v="12221.65"/>
    <n v="244433"/>
    <x v="75"/>
    <d v="2025-10-06T00:00:00"/>
    <s v="active"/>
    <s v="Delhi Warehouse"/>
    <s v="Radio Mini"/>
    <s v="Furniture"/>
    <s v="Global Traders"/>
    <s v="Radio Mini"/>
    <s v="Furniture"/>
    <s v="Global Traders"/>
    <n v="20"/>
    <n v="59"/>
    <n v="12221.65"/>
    <n v="244433"/>
    <s v="Low Stock"/>
    <s v="Yes"/>
    <n v="1"/>
  </r>
  <r>
    <s v="P7772"/>
    <s v="Wear Plus"/>
    <s v="Clothing"/>
    <s v="Global Traders"/>
    <n v="91"/>
    <n v="36"/>
    <n v="13895.65"/>
    <n v="1264504.1499999999"/>
    <x v="92"/>
    <d v="2025-09-15T00:00:00"/>
    <s v="Actv"/>
    <s v="Delhi Warehouse"/>
    <s v="Wear Plus"/>
    <s v="Clothing"/>
    <s v="Global Traders"/>
    <s v="Wear Plus"/>
    <s v="Clothing"/>
    <s v="Global Traders"/>
    <n v="91"/>
    <n v="36"/>
    <n v="13895.65"/>
    <n v="1264504.1499999999"/>
    <s v="In Stock"/>
    <s v="No"/>
    <n v="0"/>
  </r>
  <r>
    <s v="P2985"/>
    <s v="Recent Mini"/>
    <s v="Clothing"/>
    <s v="ABC Pvt Ltd"/>
    <n v="24"/>
    <n v="77"/>
    <n v="178.96"/>
    <n v="4295.04"/>
    <x v="123"/>
    <d v="2025-08-03T00:00:00"/>
    <s v="Actv"/>
    <s v="Pune Store"/>
    <s v="Recent Mini"/>
    <s v="Clothing"/>
    <s v="Abc Pvt Ltd"/>
    <s v="Recent Mini"/>
    <s v="Clothing"/>
    <s v="Abc Pvt Ltd"/>
    <n v="24"/>
    <n v="77"/>
    <n v="178.96"/>
    <n v="4295.04"/>
    <s v="Low Stock"/>
    <s v="Yes"/>
    <n v="1"/>
  </r>
  <r>
    <s v="P2677"/>
    <s v="Nice Lite"/>
    <s v="Clothing"/>
    <s v="Global Traders"/>
    <n v="65"/>
    <n v="59"/>
    <n v="2615.5"/>
    <n v="170007.5"/>
    <x v="3"/>
    <d v="2025-07-23T00:00:00"/>
    <m/>
    <s v="Pune Store"/>
    <s v="Nice Lite"/>
    <s v="Clothing"/>
    <s v="Global Traders"/>
    <s v="Nice Lite"/>
    <s v="Clothing"/>
    <s v="Global Traders"/>
    <n v="65"/>
    <n v="59"/>
    <n v="2615.5"/>
    <n v="170007.5"/>
    <s v="In Stock"/>
    <s v="No"/>
    <n v="0"/>
  </r>
  <r>
    <s v="P9052"/>
    <s v="Experience Mini"/>
    <s v="Groceries"/>
    <s v="ABC Pvt Ltd"/>
    <n v="98"/>
    <n v="43"/>
    <n v="667.07"/>
    <n v="65372.860000000008"/>
    <x v="5"/>
    <d v="2025-07-21T00:00:00"/>
    <s v="active"/>
    <s v="Delhi Warehouse"/>
    <s v="Experience Mini"/>
    <s v="Groceries"/>
    <s v="Abc Pvt Ltd"/>
    <s v="Experience Mini"/>
    <s v="Groceries"/>
    <s v="Abc Pvt Ltd"/>
    <n v="98"/>
    <n v="43"/>
    <n v="667.07"/>
    <n v="65372.860000000008"/>
    <s v="In Stock"/>
    <s v="No"/>
    <n v="0"/>
  </r>
  <r>
    <s v="P5818"/>
    <s v="Draw X"/>
    <s v="Furniture"/>
    <s v="RetailMart Inc"/>
    <n v="24"/>
    <n v="35"/>
    <n v="5950.16"/>
    <n v="142803.84"/>
    <x v="8"/>
    <d v="2025-08-07T00:00:00"/>
    <s v="active"/>
    <s v="Online"/>
    <s v="Draw X"/>
    <s v="Furniture"/>
    <s v="Retailmart Inc"/>
    <s v="Draw X"/>
    <s v="Furniture"/>
    <s v="Retailmart Inc"/>
    <n v="24"/>
    <n v="35"/>
    <n v="5950.16"/>
    <n v="142803.84"/>
    <s v="Low Stock"/>
    <s v="Yes"/>
    <n v="1"/>
  </r>
  <r>
    <s v="P8209"/>
    <s v="Explain Pro"/>
    <s v="Furniture"/>
    <s v="RetailMart Inc"/>
    <n v="146"/>
    <n v="53"/>
    <n v="3664.38"/>
    <n v="534999.48"/>
    <x v="100"/>
    <d v="2025-07-27T00:00:00"/>
    <m/>
    <s v="Delhi Warehouse"/>
    <s v="Explain Pro"/>
    <s v="Furniture"/>
    <s v="Retailmart Inc"/>
    <s v="Explain Pro"/>
    <s v="Furniture"/>
    <s v="Retailmart Inc"/>
    <n v="146"/>
    <n v="53"/>
    <n v="3664.38"/>
    <n v="534999.48"/>
    <s v="In Stock"/>
    <s v="No"/>
    <n v="0"/>
  </r>
  <r>
    <s v="P2462"/>
    <s v="Indicate Mini"/>
    <s v="Electronics"/>
    <s v="Omni Suppliers"/>
    <n v="145"/>
    <n v="53"/>
    <n v="8748.1"/>
    <n v="1268474.5"/>
    <x v="129"/>
    <d v="2025-09-06T00:00:00"/>
    <s v="active"/>
    <s v="Mumbai Store"/>
    <s v="Indicate Mini"/>
    <s v="Electronics"/>
    <s v="Omni Suppliers"/>
    <s v="Indicate Mini"/>
    <s v="Electronics"/>
    <s v="Omni Suppliers"/>
    <n v="145"/>
    <n v="53"/>
    <n v="8748.1"/>
    <n v="1268474.5"/>
    <s v="In Stock"/>
    <s v="No"/>
    <n v="0"/>
  </r>
  <r>
    <s v="P9236"/>
    <s v="Better Pro"/>
    <s v="Furniture"/>
    <s v="QuickStock"/>
    <n v="133"/>
    <n v="40"/>
    <n v="8558.67"/>
    <n v="1138303.1100000001"/>
    <x v="103"/>
    <d v="2025-10-01T00:00:00"/>
    <s v="active"/>
    <s v="Delhi Warehouse"/>
    <s v="Better Pro"/>
    <s v="Furniture"/>
    <s v="Quickstock"/>
    <s v="Better Pro"/>
    <s v="Furniture"/>
    <s v="Quickstock"/>
    <n v="133"/>
    <n v="40"/>
    <n v="8558.67"/>
    <n v="1138303.1100000001"/>
    <s v="In Stock"/>
    <s v="No"/>
    <n v="0"/>
  </r>
  <r>
    <s v="P8016"/>
    <s v="Radio Lite"/>
    <s v="Electronics"/>
    <s v="RetailMart Inc"/>
    <n v="47"/>
    <n v="58"/>
    <n v="14475.28"/>
    <n v="680338.16"/>
    <x v="82"/>
    <d v="2025-09-20T00:00:00"/>
    <m/>
    <s v="Online"/>
    <s v="Radio Lite"/>
    <s v="Electronics"/>
    <s v="Retailmart Inc"/>
    <s v="Radio Lite"/>
    <s v="Electronics"/>
    <s v="Retailmart Inc"/>
    <n v="47"/>
    <n v="58"/>
    <n v="14475.28"/>
    <n v="680338.16"/>
    <s v="Low Stock"/>
    <s v="Yes"/>
    <n v="1"/>
  </r>
  <r>
    <s v="P2033"/>
    <s v="Training Mini"/>
    <s v="Groceries"/>
    <s v="RetailMart Inc"/>
    <n v="29"/>
    <n v="37"/>
    <n v="5701.52"/>
    <n v="165344.07999999999"/>
    <x v="113"/>
    <d v="2025-10-04T00:00:00"/>
    <s v="Actv"/>
    <s v="Ahmedabad Branch"/>
    <s v="Training Mini"/>
    <s v="Groceries"/>
    <s v="Retailmart Inc"/>
    <s v="Training Mini"/>
    <s v="Groceries"/>
    <s v="Retailmart Inc"/>
    <n v="29"/>
    <n v="37"/>
    <n v="5701.52"/>
    <n v="165344.08000000002"/>
    <s v="Low Stock"/>
    <s v="Yes"/>
    <n v="1"/>
  </r>
  <r>
    <s v="P5476"/>
    <s v="Summer Plus"/>
    <s v="Electronics"/>
    <s v="RetailMart Inc"/>
    <n v="72"/>
    <n v="34"/>
    <n v="7779.65"/>
    <n v="560134.79999999993"/>
    <x v="8"/>
    <d v="2025-08-07T00:00:00"/>
    <s v="Actv"/>
    <s v="Mumbai Store"/>
    <s v="Summer Plus"/>
    <s v="Electronics"/>
    <s v="Retailmart Inc"/>
    <s v="Summer Plus"/>
    <s v="Electronics"/>
    <s v="Retailmart Inc"/>
    <n v="72"/>
    <n v="34"/>
    <n v="7779.65"/>
    <n v="560134.79999999993"/>
    <s v="In Stock"/>
    <s v="No"/>
    <n v="0"/>
  </r>
  <r>
    <s v="P2191"/>
    <s v="Certain Lite"/>
    <s v="Electronics"/>
    <s v="QuickStock"/>
    <n v="8"/>
    <n v="28"/>
    <n v="5906.02"/>
    <n v="47248.160000000003"/>
    <x v="145"/>
    <d v="2025-08-27T00:00:00"/>
    <s v="discon"/>
    <s v="Mumbai Store"/>
    <s v="Certain Lite"/>
    <s v="Electronics"/>
    <s v="Quickstock"/>
    <s v="Certain Lite"/>
    <s v="Electronics"/>
    <s v="Quickstock"/>
    <n v="8"/>
    <n v="28"/>
    <n v="5906.02"/>
    <n v="47248.160000000003"/>
    <s v="Low Stock"/>
    <s v="Yes"/>
    <n v="1"/>
  </r>
  <r>
    <s v="P1271"/>
    <s v="Adult Plus"/>
    <s v="Furniture"/>
    <s v="QuickStock"/>
    <m/>
    <n v="71"/>
    <n v="14154.96"/>
    <m/>
    <x v="139"/>
    <d v="2025-08-30T00:00:00"/>
    <s v="discontinued"/>
    <s v="Mumbai Store"/>
    <s v="Adult Plus"/>
    <s v="Furniture"/>
    <s v="Quickstock"/>
    <s v="Adult Plus"/>
    <s v="Furniture"/>
    <s v="Quickstock"/>
    <n v="0"/>
    <n v="71"/>
    <n v="14154.96"/>
    <n v="0"/>
    <s v="Out of Stock"/>
    <s v="Yes"/>
    <n v="1"/>
  </r>
  <r>
    <s v="P4332"/>
    <s v="Discussion Plus"/>
    <s v="Furniture"/>
    <s v="QuickStock"/>
    <n v="19"/>
    <n v="98"/>
    <n v="13277.39"/>
    <n v="252270.41"/>
    <x v="20"/>
    <d v="2025-07-24T00:00:00"/>
    <s v="active"/>
    <s v="Ahmedabad Branch"/>
    <s v="Discussion Plus"/>
    <s v="Furniture"/>
    <s v="Quickstock"/>
    <s v="Discussion Plus"/>
    <s v="Furniture"/>
    <s v="Quickstock"/>
    <n v="19"/>
    <n v="98"/>
    <n v="13277.39"/>
    <n v="252270.40999999997"/>
    <s v="Low Stock"/>
    <s v="Yes"/>
    <n v="1"/>
  </r>
  <r>
    <s v="P4841"/>
    <s v="Sell Plus"/>
    <s v="Furniture"/>
    <s v="RetailMart Inc"/>
    <n v="92"/>
    <n v="32"/>
    <n v="427.96"/>
    <n v="39372.32"/>
    <x v="17"/>
    <d v="2025-08-15T00:00:00"/>
    <s v="Inactive"/>
    <s v="Delhi Warehouse"/>
    <s v="Sell Plus"/>
    <s v="Furniture"/>
    <s v="Retailmart Inc"/>
    <s v="Sell Plus"/>
    <s v="Furniture"/>
    <s v="Retailmart Inc"/>
    <n v="92"/>
    <n v="32"/>
    <n v="427.96"/>
    <n v="39372.32"/>
    <s v="In Stock"/>
    <s v="No"/>
    <n v="0"/>
  </r>
  <r>
    <s v="P8788"/>
    <s v="Himself Plus"/>
    <s v="Toys"/>
    <s v="Global Traders"/>
    <n v="73"/>
    <n v="80"/>
    <n v="5780.06"/>
    <n v="421944.38"/>
    <x v="126"/>
    <d v="2025-09-07T00:00:00"/>
    <s v="Actv"/>
    <s v="Online"/>
    <s v="Himself Plus"/>
    <s v="Toys"/>
    <s v="Global Traders"/>
    <s v="Himself Plus"/>
    <s v="Toys"/>
    <s v="Global Traders"/>
    <n v="73"/>
    <n v="80"/>
    <n v="5780.06"/>
    <n v="421944.38"/>
    <s v="Low Stock"/>
    <s v="Yes"/>
    <n v="1"/>
  </r>
  <r>
    <s v="P1066"/>
    <s v="Produce Pro"/>
    <s v="Clothing"/>
    <s v="Global Traders"/>
    <n v="190"/>
    <n v="28"/>
    <n v="2795.71"/>
    <n v="531184.9"/>
    <x v="118"/>
    <d v="2025-08-19T00:00:00"/>
    <s v="discontinued"/>
    <s v="Pune Store"/>
    <s v="Produce Pro"/>
    <s v="Clothing"/>
    <s v="Global Traders"/>
    <s v="Produce Pro"/>
    <s v="Clothing"/>
    <s v="Global Traders"/>
    <n v="190"/>
    <n v="28"/>
    <n v="2795.71"/>
    <n v="531184.9"/>
    <s v="In Stock"/>
    <s v="No"/>
    <n v="0"/>
  </r>
  <r>
    <s v="P6730"/>
    <s v="Small Plus"/>
    <s v="Electronics"/>
    <s v="QuickStock"/>
    <n v="41"/>
    <n v="32"/>
    <n v="4228.6400000000003"/>
    <n v="173374.24"/>
    <x v="57"/>
    <d v="2025-09-25T00:00:00"/>
    <s v="Actv"/>
    <s v="Online"/>
    <s v="Small Plus"/>
    <s v="Electronics"/>
    <s v="Quickstock"/>
    <s v="Small Plus"/>
    <s v="Electronics"/>
    <s v="Quickstock"/>
    <n v="41"/>
    <n v="32"/>
    <n v="4228.6400000000003"/>
    <n v="173374.24000000002"/>
    <s v="In Stock"/>
    <s v="No"/>
    <n v="0"/>
  </r>
  <r>
    <s v="P4339"/>
    <s v="memory mini"/>
    <s v="Toys"/>
    <s v="Global Traders"/>
    <n v="36"/>
    <n v="93"/>
    <n v="18238.93"/>
    <n v="656601.48"/>
    <x v="18"/>
    <d v="2025-08-09T00:00:00"/>
    <s v="active"/>
    <s v="Delhi Warehouse"/>
    <s v="Memory Mini"/>
    <s v="Toys"/>
    <s v="Global Traders"/>
    <s v="Memory Mini"/>
    <s v="Toys"/>
    <s v="Global Traders"/>
    <n v="36"/>
    <n v="93"/>
    <n v="18238.93"/>
    <n v="656601.48"/>
    <s v="Low Stock"/>
    <s v="Yes"/>
    <n v="1"/>
  </r>
  <r>
    <s v="P9264"/>
    <s v="Party Max"/>
    <s v="Furniture"/>
    <s v="QuickStock"/>
    <m/>
    <n v="90"/>
    <n v="6286.33"/>
    <m/>
    <x v="27"/>
    <d v="2025-09-17T00:00:00"/>
    <s v="Actv"/>
    <s v="Online"/>
    <s v="Party Max"/>
    <s v="Furniture"/>
    <s v="Quickstock"/>
    <s v="Party Max"/>
    <s v="Furniture"/>
    <s v="Quickstock"/>
    <n v="0"/>
    <n v="90"/>
    <n v="6286.33"/>
    <n v="0"/>
    <s v="Out of Stock"/>
    <s v="Yes"/>
    <n v="1"/>
  </r>
  <r>
    <s v="P2174"/>
    <s v="five mini"/>
    <s v="Clothing"/>
    <s v="QuickStock"/>
    <n v="156"/>
    <n v="97"/>
    <n v="7510.25"/>
    <n v="1171599"/>
    <x v="20"/>
    <d v="2025-08-01T00:00:00"/>
    <s v="Actv"/>
    <s v="Online"/>
    <s v="Five Mini"/>
    <s v="Clothing"/>
    <s v="Quickstock"/>
    <s v="Five Mini"/>
    <s v="Clothing"/>
    <s v="Quickstock"/>
    <n v="156"/>
    <n v="97"/>
    <n v="7510.25"/>
    <n v="1171599"/>
    <s v="In Stock"/>
    <s v="No"/>
    <n v="0"/>
  </r>
  <r>
    <s v="P3244"/>
    <s v="Skill Max"/>
    <s v="Furniture"/>
    <s v="Global Traders"/>
    <n v="88"/>
    <n v="50"/>
    <n v="19314.5"/>
    <n v="1699676"/>
    <x v="68"/>
    <d v="2025-10-12T00:00:00"/>
    <s v="discontinued"/>
    <s v="Ahmedabad Branch"/>
    <s v="Skill Max"/>
    <s v="Furniture"/>
    <s v="Global Traders"/>
    <s v="Skill Max"/>
    <s v="Furniture"/>
    <s v="Global Traders"/>
    <n v="88"/>
    <n v="50"/>
    <n v="19314.5"/>
    <n v="1699676"/>
    <s v="In Stock"/>
    <s v="No"/>
    <n v="0"/>
  </r>
  <r>
    <s v="P3795"/>
    <s v="Decade Pro"/>
    <s v="Clothing"/>
    <s v="ABC Pvt Ltd"/>
    <n v="182"/>
    <n v="21"/>
    <n v="19305.93"/>
    <n v="3513679.26"/>
    <x v="34"/>
    <d v="2025-09-13T00:00:00"/>
    <s v="discon"/>
    <s v="Pune Store"/>
    <s v="Decade Pro"/>
    <s v="Clothing"/>
    <s v="Abc Pvt Ltd"/>
    <s v="Decade Pro"/>
    <s v="Clothing"/>
    <s v="Abc Pvt Ltd"/>
    <n v="182"/>
    <n v="21"/>
    <n v="19305.93"/>
    <n v="3513679.2600000002"/>
    <s v="In Stock"/>
    <s v="No"/>
    <n v="0"/>
  </r>
  <r>
    <s v="P1731"/>
    <s v="Exist Max"/>
    <s v="Clothing"/>
    <s v="Global Traders"/>
    <n v="105"/>
    <n v="89"/>
    <n v="7370.88"/>
    <n v="773942.4"/>
    <x v="64"/>
    <d v="2025-08-01T00:00:00"/>
    <s v="Inactive"/>
    <s v="Mumbai Store"/>
    <s v="Exist Max"/>
    <s v="Clothing"/>
    <s v="Global Traders"/>
    <s v="Exist Max"/>
    <s v="Clothing"/>
    <s v="Global Traders"/>
    <n v="105"/>
    <n v="89"/>
    <n v="7370.88"/>
    <n v="773942.4"/>
    <s v="In Stock"/>
    <s v="No"/>
    <n v="0"/>
  </r>
  <r>
    <s v="P3933"/>
    <s v="Activity Plus"/>
    <s v="Electronics"/>
    <s v="Omni Suppliers"/>
    <n v="83"/>
    <n v="83"/>
    <n v="12739.56"/>
    <n v="1057383.48"/>
    <x v="48"/>
    <d v="2025-10-03T00:00:00"/>
    <s v="Inactive"/>
    <s v="Delhi Warehouse"/>
    <s v="Activity Plus"/>
    <s v="Electronics"/>
    <s v="Omni Suppliers"/>
    <s v="Activity Plus"/>
    <s v="Electronics"/>
    <s v="Omni Suppliers"/>
    <n v="83"/>
    <n v="83"/>
    <n v="12739.56"/>
    <n v="1057383.48"/>
    <s v="Low Stock"/>
    <s v="No"/>
    <n v="1"/>
  </r>
  <r>
    <s v="P3263"/>
    <s v="Seat Max"/>
    <s v="Toys"/>
    <s v="QuickStock"/>
    <n v="104"/>
    <n v="87"/>
    <n v="15911.41"/>
    <n v="1654786.64"/>
    <x v="118"/>
    <d v="2025-08-05T00:00:00"/>
    <s v="active"/>
    <s v="Online"/>
    <s v="Seat Max"/>
    <s v="Toys"/>
    <s v="Quickstock"/>
    <s v="Seat Max"/>
    <s v="Toys"/>
    <s v="Quickstock"/>
    <n v="104"/>
    <n v="87"/>
    <n v="15911.41"/>
    <n v="1654786.64"/>
    <s v="In Stock"/>
    <s v="No"/>
    <n v="0"/>
  </r>
  <r>
    <s v="P2515"/>
    <s v="Official Lite"/>
    <s v="Groceries"/>
    <s v="RetailMart Inc"/>
    <n v="182"/>
    <n v="54"/>
    <n v="16930.18"/>
    <n v="3081292.76"/>
    <x v="24"/>
    <d v="2025-10-02T00:00:00"/>
    <s v="Actv"/>
    <s v="Pune Store"/>
    <s v="Official Lite"/>
    <s v="Groceries"/>
    <s v="Retailmart Inc"/>
    <s v="Official Lite"/>
    <s v="Groceries"/>
    <s v="Retailmart Inc"/>
    <n v="182"/>
    <n v="54"/>
    <n v="16930.18"/>
    <n v="3081292.7600000002"/>
    <s v="In Stock"/>
    <s v="No"/>
    <n v="0"/>
  </r>
  <r>
    <s v="P8088"/>
    <s v="Traditional Pro"/>
    <s v="Groceries"/>
    <s v="QuickStock"/>
    <n v="101"/>
    <n v="26"/>
    <n v="560.12"/>
    <n v="56572.12"/>
    <x v="5"/>
    <d v="2025-07-28T00:00:00"/>
    <s v="discon"/>
    <s v="Pune Store"/>
    <s v="Traditional Pro"/>
    <s v="Groceries"/>
    <s v="Quickstock"/>
    <s v="Traditional Pro"/>
    <s v="Groceries"/>
    <s v="Quickstock"/>
    <n v="101"/>
    <n v="26"/>
    <n v="560.12"/>
    <n v="56572.12"/>
    <s v="In Stock"/>
    <s v="No"/>
    <n v="0"/>
  </r>
  <r>
    <s v="P2167"/>
    <s v="Decision Mini"/>
    <s v="Toys"/>
    <s v="ABC Pvt Ltd"/>
    <n v="110"/>
    <n v="70"/>
    <n v="5008.37"/>
    <n v="550920.69999999995"/>
    <x v="41"/>
    <d v="2025-09-19T00:00:00"/>
    <s v="Actv"/>
    <s v="Delhi Warehouse"/>
    <s v="Decision Mini"/>
    <s v="Toys"/>
    <s v="Abc Pvt Ltd"/>
    <s v="Decision Mini"/>
    <s v="Toys"/>
    <s v="Abc Pvt Ltd"/>
    <n v="110"/>
    <n v="70"/>
    <n v="5008.37"/>
    <n v="550920.69999999995"/>
    <s v="In Stock"/>
    <s v="No"/>
    <n v="0"/>
  </r>
  <r>
    <s v="P7738"/>
    <s v="Another Pro"/>
    <s v="Clothing"/>
    <s v="Global Traders"/>
    <n v="41"/>
    <n v="36"/>
    <n v="6084.2"/>
    <n v="249452.2"/>
    <x v="97"/>
    <d v="2025-08-30T00:00:00"/>
    <s v="active"/>
    <s v="Pune Store"/>
    <s v="Another Pro"/>
    <s v="Clothing"/>
    <s v="Global Traders"/>
    <s v="Another Pro"/>
    <s v="Clothing"/>
    <s v="Global Traders"/>
    <n v="41"/>
    <n v="36"/>
    <n v="6084.2"/>
    <n v="249452.19999999998"/>
    <s v="In Stock"/>
    <s v="No"/>
    <n v="0"/>
  </r>
  <r>
    <s v="P2030"/>
    <s v="Year Lite"/>
    <s v="Toys"/>
    <s v="ABC Pvt Ltd"/>
    <n v="154"/>
    <n v="29"/>
    <n v="15304.79"/>
    <n v="2356937.66"/>
    <x v="152"/>
    <d v="2025-07-18T00:00:00"/>
    <s v="active"/>
    <s v="Mumbai Store"/>
    <s v="Year Lite"/>
    <s v="Toys"/>
    <s v="Abc Pvt Ltd"/>
    <s v="Year Lite"/>
    <s v="Toys"/>
    <s v="Abc Pvt Ltd"/>
    <n v="154"/>
    <n v="29"/>
    <n v="15304.79"/>
    <n v="2356937.66"/>
    <s v="In Stock"/>
    <s v="No"/>
    <n v="0"/>
  </r>
  <r>
    <s v="P4992"/>
    <s v="Full Plus"/>
    <s v="Furniture"/>
    <s v="RetailMart Inc"/>
    <n v="5"/>
    <n v="43"/>
    <n v="1995.28"/>
    <n v="9976.4"/>
    <x v="125"/>
    <d v="2025-08-21T00:00:00"/>
    <s v="discontinued"/>
    <s v="Ahmedabad Branch"/>
    <s v="Full Plus"/>
    <s v="Furniture"/>
    <s v="Retailmart Inc"/>
    <s v="Full Plus"/>
    <s v="Furniture"/>
    <s v="Retailmart Inc"/>
    <n v="5"/>
    <n v="43"/>
    <n v="1995.28"/>
    <n v="9976.4"/>
    <s v="Low Stock"/>
    <s v="Yes"/>
    <n v="1"/>
  </r>
  <r>
    <s v="P8037"/>
    <s v="Same Pro"/>
    <s v="Groceries"/>
    <s v="Omni Suppliers"/>
    <n v="27"/>
    <n v="22"/>
    <n v="3583.69"/>
    <n v="96759.63"/>
    <x v="10"/>
    <d v="2025-09-19T00:00:00"/>
    <s v="Actv"/>
    <s v="Delhi Warehouse"/>
    <s v="Same Pro"/>
    <s v="Groceries"/>
    <s v="Omni Suppliers"/>
    <s v="Same Pro"/>
    <s v="Groceries"/>
    <s v="Omni Suppliers"/>
    <n v="27"/>
    <n v="22"/>
    <n v="3583.69"/>
    <n v="96759.63"/>
    <s v="In Stock"/>
    <s v="No"/>
    <n v="0"/>
  </r>
  <r>
    <s v="P5661"/>
    <s v="Old X"/>
    <s v="Electronics"/>
    <s v="RetailMart Inc"/>
    <n v="183"/>
    <n v="78"/>
    <n v="16248.33"/>
    <n v="2973444.39"/>
    <x v="59"/>
    <d v="2025-07-29T00:00:00"/>
    <s v="Actv"/>
    <s v="Online"/>
    <s v="Old X"/>
    <s v="Electronics"/>
    <s v="Retailmart Inc"/>
    <s v="Old X"/>
    <s v="Electronics"/>
    <s v="Retailmart Inc"/>
    <n v="183"/>
    <n v="78"/>
    <n v="16248.33"/>
    <n v="2973444.39"/>
    <s v="In Stock"/>
    <s v="No"/>
    <n v="0"/>
  </r>
  <r>
    <s v="P4968"/>
    <s v="Recently Max"/>
    <s v="Groceries"/>
    <m/>
    <n v="156"/>
    <n v="82"/>
    <n v="1685.22"/>
    <n v="262894.32"/>
    <x v="48"/>
    <d v="2025-07-23T00:00:00"/>
    <s v="discon"/>
    <s v="Mumbai Store"/>
    <s v="Recently Max"/>
    <s v="Groceries"/>
    <s v=""/>
    <s v="Recently Max"/>
    <s v="Groceries"/>
    <s v="Others"/>
    <n v="156"/>
    <n v="82"/>
    <n v="1685.22"/>
    <n v="262894.32"/>
    <s v="In Stock"/>
    <s v="No"/>
    <n v="0"/>
  </r>
  <r>
    <s v="P4829"/>
    <s v="culture x"/>
    <s v="Clothing"/>
    <s v="RetailMart Inc"/>
    <n v="103"/>
    <n v="26"/>
    <n v="14363.43"/>
    <n v="1479433.29"/>
    <x v="155"/>
    <d v="2025-07-29T00:00:00"/>
    <s v="Actv"/>
    <s v="Pune Store"/>
    <s v="Culture X"/>
    <s v="Clothing"/>
    <s v="Retailmart Inc"/>
    <s v="Culture X"/>
    <s v="Clothing"/>
    <s v="Retailmart Inc"/>
    <n v="103"/>
    <n v="26"/>
    <n v="14363.43"/>
    <n v="1479433.29"/>
    <s v="In Stock"/>
    <s v="No"/>
    <n v="0"/>
  </r>
  <r>
    <s v="P2754"/>
    <s v="Student Lite"/>
    <s v="Toys"/>
    <s v="Omni Suppliers"/>
    <n v="198"/>
    <n v="63"/>
    <n v="3930.97"/>
    <n v="778332.05999999994"/>
    <x v="135"/>
    <d v="2025-08-23T00:00:00"/>
    <s v="active"/>
    <s v="Online"/>
    <s v="Student Lite"/>
    <s v="Toys"/>
    <s v="Omni Suppliers"/>
    <s v="Student Lite"/>
    <s v="Toys"/>
    <s v="Omni Suppliers"/>
    <n v="198"/>
    <n v="63"/>
    <n v="3930.97"/>
    <n v="778332.05999999994"/>
    <s v="In Stock"/>
    <s v="No"/>
    <n v="0"/>
  </r>
  <r>
    <s v="P5938"/>
    <s v="Deep Max"/>
    <s v="Groceries"/>
    <s v="ABC Pvt Ltd"/>
    <n v="41"/>
    <n v="52"/>
    <n v="3824.46"/>
    <n v="156802.85999999999"/>
    <x v="178"/>
    <d v="2025-10-03T00:00:00"/>
    <s v="discontinued"/>
    <s v="Online"/>
    <s v="Deep Max"/>
    <s v="Groceries"/>
    <s v="Abc Pvt Ltd"/>
    <s v="Deep Max"/>
    <s v="Groceries"/>
    <s v="Abc Pvt Ltd"/>
    <n v="41"/>
    <n v="52"/>
    <n v="3824.46"/>
    <n v="156802.86000000002"/>
    <s v="Low Stock"/>
    <s v="Yes"/>
    <n v="1"/>
  </r>
  <r>
    <s v="P6603"/>
    <s v="anything max"/>
    <s v="Furniture"/>
    <s v="RetailMart Inc"/>
    <n v="164"/>
    <n v="78"/>
    <n v="12106.04"/>
    <n v="1985390.56"/>
    <x v="24"/>
    <d v="2025-07-26T00:00:00"/>
    <s v="Actv"/>
    <s v="Ahmedabad Branch"/>
    <s v="Anything Max"/>
    <s v="Furniture"/>
    <s v="Retailmart Inc"/>
    <s v="Anything Max"/>
    <s v="Furniture"/>
    <s v="Retailmart Inc"/>
    <n v="164"/>
    <n v="78"/>
    <n v="12106.04"/>
    <n v="1985390.56"/>
    <s v="In Stock"/>
    <s v="No"/>
    <n v="0"/>
  </r>
  <r>
    <s v="P2412"/>
    <s v="Vote X"/>
    <s v="Groceries"/>
    <s v="Global Traders"/>
    <n v="47"/>
    <n v="22"/>
    <n v="14202.31"/>
    <n v="667508.56999999995"/>
    <x v="52"/>
    <d v="2025-08-28T00:00:00"/>
    <s v="Inactive"/>
    <s v="Mumbai Store"/>
    <s v="Vote X"/>
    <s v="Groceries"/>
    <s v="Global Traders"/>
    <s v="Vote X"/>
    <s v="Groceries"/>
    <s v="Global Traders"/>
    <n v="47"/>
    <n v="22"/>
    <n v="14202.31"/>
    <n v="667508.56999999995"/>
    <s v="In Stock"/>
    <s v="No"/>
    <n v="0"/>
  </r>
  <r>
    <s v="P2340"/>
    <s v="Reduce Lite"/>
    <s v="Groceries"/>
    <s v="Omni Suppliers"/>
    <n v="158"/>
    <n v="36"/>
    <n v="6119.63"/>
    <n v="966901.54"/>
    <x v="121"/>
    <d v="2025-07-18T00:00:00"/>
    <s v="Actv"/>
    <s v="Mumbai Store"/>
    <s v="Reduce Lite"/>
    <s v="Groceries"/>
    <s v="Omni Suppliers"/>
    <s v="Reduce Lite"/>
    <s v="Groceries"/>
    <s v="Omni Suppliers"/>
    <n v="158"/>
    <n v="36"/>
    <n v="6119.63"/>
    <n v="966901.54"/>
    <s v="In Stock"/>
    <s v="No"/>
    <n v="0"/>
  </r>
  <r>
    <s v="P6969"/>
    <s v="Against X"/>
    <s v="Electronics"/>
    <s v="QuickStock"/>
    <n v="49"/>
    <n v="97"/>
    <n v="6555.85"/>
    <n v="321236.65000000002"/>
    <x v="161"/>
    <d v="2025-09-27T00:00:00"/>
    <m/>
    <s v="Pune Store"/>
    <s v="Against X"/>
    <s v="Electronics"/>
    <s v="Quickstock"/>
    <s v="Against X"/>
    <s v="Electronics"/>
    <s v="Quickstock"/>
    <n v="49"/>
    <n v="97"/>
    <n v="6555.85"/>
    <n v="321236.65000000002"/>
    <s v="Low Stock"/>
    <s v="Yes"/>
    <n v="1"/>
  </r>
  <r>
    <s v="P4150"/>
    <s v="Rest X"/>
    <s v="Furniture"/>
    <s v="RetailMart Inc"/>
    <n v="69"/>
    <n v="46"/>
    <n v="13599.29"/>
    <n v="938351.01"/>
    <x v="156"/>
    <d v="2025-08-27T00:00:00"/>
    <s v="discontinued"/>
    <s v="Ahmedabad Branch"/>
    <s v="Rest X"/>
    <s v="Furniture"/>
    <s v="Retailmart Inc"/>
    <s v="Rest X"/>
    <s v="Furniture"/>
    <s v="Retailmart Inc"/>
    <n v="69"/>
    <n v="46"/>
    <n v="13599.29"/>
    <n v="938351.01"/>
    <s v="In Stock"/>
    <s v="No"/>
    <n v="0"/>
  </r>
  <r>
    <s v="P7947"/>
    <s v="Author Lite"/>
    <s v="Groceries"/>
    <s v="ABC Pvt Ltd"/>
    <n v="7"/>
    <n v="98"/>
    <n v="5013.3999999999996"/>
    <n v="35093.800000000003"/>
    <x v="128"/>
    <d v="2025-07-18T00:00:00"/>
    <s v="active"/>
    <s v="Pune Store"/>
    <s v="Author Lite"/>
    <s v="Groceries"/>
    <s v="Abc Pvt Ltd"/>
    <s v="Author Lite"/>
    <s v="Groceries"/>
    <s v="Abc Pvt Ltd"/>
    <n v="7"/>
    <n v="98"/>
    <n v="5013.3999999999996"/>
    <n v="35093.799999999996"/>
    <s v="Low Stock"/>
    <s v="Yes"/>
    <n v="1"/>
  </r>
  <r>
    <s v="P2907"/>
    <s v="early max"/>
    <s v="Furniture"/>
    <s v="Global Traders"/>
    <n v="12"/>
    <n v="20"/>
    <n v="1170.43"/>
    <n v="14045.16"/>
    <x v="18"/>
    <d v="2025-07-21T00:00:00"/>
    <s v="discon"/>
    <s v="Delhi Warehouse"/>
    <s v="Early Max"/>
    <s v="Furniture"/>
    <s v="Global Traders"/>
    <s v="Early Max"/>
    <s v="Furniture"/>
    <s v="Global Traders"/>
    <n v="12"/>
    <n v="20"/>
    <n v="1170.43"/>
    <n v="14045.16"/>
    <s v="Low Stock"/>
    <s v="Yes"/>
    <n v="1"/>
  </r>
  <r>
    <s v="P5174"/>
    <s v="security plus"/>
    <s v="Furniture"/>
    <s v="Omni Suppliers"/>
    <n v="77"/>
    <n v="90"/>
    <n v="17604.3"/>
    <n v="1355531.1"/>
    <x v="106"/>
    <d v="2025-09-05T00:00:00"/>
    <s v="discontinued"/>
    <s v="Online"/>
    <s v="Security Plus"/>
    <s v="Furniture"/>
    <s v="Omni Suppliers"/>
    <s v="Security Plus"/>
    <s v="Furniture"/>
    <s v="Omni Suppliers"/>
    <n v="77"/>
    <n v="90"/>
    <n v="17604.3"/>
    <n v="1355531.0999999999"/>
    <s v="Low Stock"/>
    <s v="Yes"/>
    <n v="1"/>
  </r>
  <r>
    <s v="P5487"/>
    <s v="Ability X"/>
    <s v="Clothing"/>
    <s v="ABC Pvt Ltd"/>
    <n v="90"/>
    <n v="73"/>
    <n v="9506.43"/>
    <n v="855578.70000000007"/>
    <x v="58"/>
    <d v="2025-08-03T00:00:00"/>
    <s v="discon"/>
    <s v="Ahmedabad Branch"/>
    <s v="Ability X"/>
    <s v="Clothing"/>
    <s v="Abc Pvt Ltd"/>
    <s v="Ability X"/>
    <s v="Clothing"/>
    <s v="Abc Pvt Ltd"/>
    <n v="90"/>
    <n v="73"/>
    <n v="9506.43"/>
    <n v="855578.70000000007"/>
    <s v="In Stock"/>
    <s v="No"/>
    <n v="0"/>
  </r>
  <r>
    <s v="P5435"/>
    <s v="Onto Max"/>
    <s v="Clothing"/>
    <s v="Omni Suppliers"/>
    <n v="84"/>
    <n v="80"/>
    <n v="15712.03"/>
    <n v="1319810.52"/>
    <x v="104"/>
    <d v="2025-09-18T00:00:00"/>
    <s v="Actv"/>
    <s v="Ahmedabad Branch"/>
    <s v="Onto Max"/>
    <s v="Clothing"/>
    <s v="Omni Suppliers"/>
    <s v="Onto Max"/>
    <s v="Clothing"/>
    <s v="Omni Suppliers"/>
    <n v="84"/>
    <n v="80"/>
    <n v="15712.03"/>
    <n v="1319810.52"/>
    <s v="In Stock"/>
    <s v="No"/>
    <n v="0"/>
  </r>
  <r>
    <s v="P8951"/>
    <s v="Explain Max"/>
    <s v="Electronics"/>
    <s v="QuickStock"/>
    <n v="49"/>
    <n v="62"/>
    <n v="9187.67"/>
    <n v="450195.83"/>
    <x v="37"/>
    <d v="2025-09-12T00:00:00"/>
    <s v="Actv"/>
    <s v="Online"/>
    <s v="Explain Max"/>
    <s v="Electronics"/>
    <s v="Quickstock"/>
    <s v="Explain Max"/>
    <s v="Electronics"/>
    <s v="Quickstock"/>
    <n v="49"/>
    <n v="62"/>
    <n v="9187.67"/>
    <n v="450195.83"/>
    <s v="Low Stock"/>
    <s v="Yes"/>
    <n v="1"/>
  </r>
  <r>
    <s v="P9633"/>
    <s v="Sea Mini"/>
    <s v="Groceries"/>
    <s v="RetailMart Inc"/>
    <n v="129"/>
    <n v="23"/>
    <n v="10281.85"/>
    <n v="1326358.6499999999"/>
    <x v="152"/>
    <d v="2025-10-06T00:00:00"/>
    <s v="active"/>
    <s v="Ahmedabad Branch"/>
    <s v="Sea Mini"/>
    <s v="Groceries"/>
    <s v="Retailmart Inc"/>
    <s v="Sea Mini"/>
    <s v="Groceries"/>
    <s v="Retailmart Inc"/>
    <n v="129"/>
    <n v="23"/>
    <n v="10281.85"/>
    <n v="1326358.6500000001"/>
    <s v="In Stock"/>
    <s v="No"/>
    <n v="0"/>
  </r>
  <r>
    <s v="P2505"/>
    <s v="Career Pro"/>
    <s v="Furniture"/>
    <s v="Global Traders"/>
    <n v="93"/>
    <n v="25"/>
    <n v="6265.86"/>
    <n v="582724.98"/>
    <x v="91"/>
    <d v="2025-07-18T00:00:00"/>
    <s v="active"/>
    <s v="Ahmedabad Branch"/>
    <s v="Career Pro"/>
    <s v="Furniture"/>
    <s v="Global Traders"/>
    <s v="Career Pro"/>
    <s v="Furniture"/>
    <s v="Global Traders"/>
    <n v="93"/>
    <n v="25"/>
    <n v="6265.86"/>
    <n v="582724.98"/>
    <s v="In Stock"/>
    <s v="No"/>
    <n v="0"/>
  </r>
  <r>
    <s v="P7468"/>
    <s v="Real Plus"/>
    <s v="Toys"/>
    <s v="Global Traders"/>
    <n v="68"/>
    <n v="39"/>
    <n v="82.79"/>
    <n v="5629.72"/>
    <x v="21"/>
    <d v="2025-09-22T00:00:00"/>
    <s v="discontinued"/>
    <s v="Pune Store"/>
    <s v="Real Plus"/>
    <s v="Toys"/>
    <s v="Global Traders"/>
    <s v="Real Plus"/>
    <s v="Toys"/>
    <s v="Global Traders"/>
    <n v="68"/>
    <n v="39"/>
    <n v="82.79"/>
    <n v="5629.72"/>
    <s v="In Stock"/>
    <s v="No"/>
    <n v="0"/>
  </r>
  <r>
    <s v="P9042"/>
    <s v="Data X"/>
    <s v="Electronics"/>
    <s v="QuickStock"/>
    <n v="99"/>
    <n v="83"/>
    <n v="5663.79"/>
    <n v="560715.21"/>
    <x v="155"/>
    <d v="2025-08-15T00:00:00"/>
    <s v="Actv"/>
    <s v="Online"/>
    <s v="Data X"/>
    <s v="Electronics"/>
    <s v="Quickstock"/>
    <s v="Data X"/>
    <s v="Electronics"/>
    <s v="Quickstock"/>
    <n v="99"/>
    <n v="83"/>
    <n v="5663.79"/>
    <n v="560715.21"/>
    <s v="In Stock"/>
    <s v="No"/>
    <n v="0"/>
  </r>
  <r>
    <s v="P3721"/>
    <s v="Trip Plus"/>
    <s v="Groceries"/>
    <s v="ABC Pvt Ltd"/>
    <n v="182"/>
    <n v="48"/>
    <n v="2451.25"/>
    <n v="446127.5"/>
    <x v="43"/>
    <d v="2025-09-18T00:00:00"/>
    <s v="Inactive"/>
    <s v="Pune Store"/>
    <s v="Trip Plus"/>
    <s v="Groceries"/>
    <s v="Abc Pvt Ltd"/>
    <s v="Trip Plus"/>
    <s v="Groceries"/>
    <s v="Abc Pvt Ltd"/>
    <n v="182"/>
    <n v="48"/>
    <n v="2451.25"/>
    <n v="446127.5"/>
    <s v="In Stock"/>
    <s v="No"/>
    <n v="0"/>
  </r>
  <r>
    <s v="P3925"/>
    <s v="Back X"/>
    <s v="Clothing"/>
    <m/>
    <n v="96"/>
    <n v="37"/>
    <n v="14469.55"/>
    <n v="1389076.8"/>
    <x v="114"/>
    <d v="2025-09-18T00:00:00"/>
    <s v="Inactive"/>
    <s v="Mumbai Store"/>
    <s v="Back X"/>
    <s v="Clothing"/>
    <s v=""/>
    <s v="Back X"/>
    <s v="Clothing"/>
    <s v="Others"/>
    <n v="96"/>
    <n v="37"/>
    <n v="14469.55"/>
    <n v="1389076.7999999998"/>
    <s v="In Stock"/>
    <s v="No"/>
    <n v="0"/>
  </r>
  <r>
    <s v="P7240"/>
    <s v="Carry Max"/>
    <s v="Electronics"/>
    <s v="Global Traders"/>
    <n v="0"/>
    <n v="23"/>
    <n v="10272.24"/>
    <n v="0"/>
    <x v="94"/>
    <d v="2025-08-08T00:00:00"/>
    <s v="Inactive"/>
    <s v="Online"/>
    <s v="Carry Max"/>
    <s v="Electronics"/>
    <s v="Global Traders"/>
    <s v="Carry Max"/>
    <s v="Electronics"/>
    <s v="Global Traders"/>
    <n v="0"/>
    <n v="23"/>
    <n v="10272.24"/>
    <n v="0"/>
    <s v="Out of Stock"/>
    <s v="Yes"/>
    <n v="1"/>
  </r>
  <r>
    <s v="P4153"/>
    <s v="mrs lite"/>
    <s v="Clothing"/>
    <s v="RetailMart Inc"/>
    <n v="26"/>
    <n v="62"/>
    <n v="14893.37"/>
    <n v="387227.62"/>
    <x v="145"/>
    <d v="2025-07-28T00:00:00"/>
    <m/>
    <s v="Pune Store"/>
    <s v="Mrs Lite"/>
    <s v="Clothing"/>
    <s v="Retailmart Inc"/>
    <s v="Mrs Lite"/>
    <s v="Clothing"/>
    <s v="Retailmart Inc"/>
    <n v="26"/>
    <n v="62"/>
    <n v="14893.37"/>
    <n v="387227.62"/>
    <s v="Low Stock"/>
    <s v="Yes"/>
    <n v="1"/>
  </r>
  <r>
    <s v="P2128"/>
    <s v="Soldier Mini"/>
    <s v="Electronics"/>
    <s v="ABC Pvt Ltd"/>
    <n v="182"/>
    <n v="79"/>
    <n v="19886.89"/>
    <n v="3619413.98"/>
    <x v="143"/>
    <d v="2025-10-12T00:00:00"/>
    <s v="discon"/>
    <s v="Mumbai Store"/>
    <s v="Soldier Mini"/>
    <s v="Electronics"/>
    <s v="Abc Pvt Ltd"/>
    <s v="Soldier Mini"/>
    <s v="Electronics"/>
    <s v="Abc Pvt Ltd"/>
    <n v="182"/>
    <n v="79"/>
    <n v="19886.89"/>
    <n v="3619413.98"/>
    <s v="In Stock"/>
    <s v="No"/>
    <n v="0"/>
  </r>
  <r>
    <s v="P6583"/>
    <s v="Down Max"/>
    <s v="Electronics"/>
    <s v="ABC Pvt Ltd"/>
    <m/>
    <n v="75"/>
    <n v="12512.05"/>
    <m/>
    <x v="18"/>
    <d v="2025-09-19T00:00:00"/>
    <s v="discontinued"/>
    <s v="Delhi Warehouse"/>
    <s v="Down Max"/>
    <s v="Electronics"/>
    <s v="Abc Pvt Ltd"/>
    <s v="Down Max"/>
    <s v="Electronics"/>
    <s v="Abc Pvt Ltd"/>
    <n v="0"/>
    <n v="75"/>
    <n v="12512.05"/>
    <n v="0"/>
    <s v="Out of Stock"/>
    <s v="Yes"/>
    <n v="1"/>
  </r>
  <r>
    <s v="P3741"/>
    <s v="Suffer Pro"/>
    <s v="Groceries"/>
    <s v="ABC Pvt Ltd"/>
    <n v="112"/>
    <n v="62"/>
    <n v="13527.96"/>
    <n v="1515131.52"/>
    <x v="47"/>
    <d v="2025-09-04T00:00:00"/>
    <s v="Inactive"/>
    <s v="Online"/>
    <s v="Suffer Pro"/>
    <s v="Groceries"/>
    <s v="Abc Pvt Ltd"/>
    <s v="Suffer Pro"/>
    <s v="Groceries"/>
    <s v="Abc Pvt Ltd"/>
    <n v="112"/>
    <n v="62"/>
    <n v="13527.96"/>
    <n v="1515131.52"/>
    <s v="In Stock"/>
    <s v="No"/>
    <n v="0"/>
  </r>
  <r>
    <s v="P9617"/>
    <s v="Hard Pro"/>
    <s v="Furniture"/>
    <s v="RetailMart Inc"/>
    <n v="78"/>
    <n v="37"/>
    <n v="17327.41"/>
    <n v="1351537.98"/>
    <x v="17"/>
    <d v="2025-08-12T00:00:00"/>
    <s v="Actv"/>
    <s v="Ahmedabad Branch"/>
    <s v="Hard Pro"/>
    <s v="Furniture"/>
    <s v="Retailmart Inc"/>
    <s v="Hard Pro"/>
    <s v="Furniture"/>
    <s v="Retailmart Inc"/>
    <n v="78"/>
    <n v="37"/>
    <n v="17327.41"/>
    <n v="1351537.98"/>
    <s v="In Stock"/>
    <s v="No"/>
    <n v="0"/>
  </r>
  <r>
    <s v="P1498"/>
    <s v="Stage Lite"/>
    <s v="Toys"/>
    <s v="RetailMart Inc"/>
    <n v="29"/>
    <n v="77"/>
    <n v="802.07"/>
    <n v="23260.03"/>
    <x v="97"/>
    <d v="2025-07-23T00:00:00"/>
    <s v="discon"/>
    <s v="Ahmedabad Branch"/>
    <s v="Stage Lite"/>
    <s v="Toys"/>
    <s v="Retailmart Inc"/>
    <s v="Stage Lite"/>
    <s v="Toys"/>
    <s v="Retailmart Inc"/>
    <n v="29"/>
    <n v="77"/>
    <n v="802.07"/>
    <n v="23260.030000000002"/>
    <s v="Low Stock"/>
    <s v="Yes"/>
    <n v="1"/>
  </r>
  <r>
    <s v="P3118"/>
    <s v="Sound X"/>
    <s v="Toys"/>
    <s v="Global Traders"/>
    <n v="145"/>
    <n v="26"/>
    <n v="15103.66"/>
    <n v="2190030.7000000002"/>
    <x v="59"/>
    <d v="2025-07-20T00:00:00"/>
    <s v="active"/>
    <s v="Online"/>
    <s v="Sound X"/>
    <s v="Toys"/>
    <s v="Global Traders"/>
    <s v="Sound X"/>
    <s v="Toys"/>
    <s v="Global Traders"/>
    <n v="145"/>
    <n v="26"/>
    <n v="15103.66"/>
    <n v="2190030.7000000002"/>
    <s v="In Stock"/>
    <s v="No"/>
    <n v="0"/>
  </r>
  <r>
    <s v="P5565"/>
    <s v="Music Plus"/>
    <s v="Furniture"/>
    <m/>
    <n v="192"/>
    <n v="87"/>
    <n v="19843.11"/>
    <n v="3809877.12"/>
    <x v="172"/>
    <d v="2025-08-07T00:00:00"/>
    <s v="discontinued"/>
    <s v="Mumbai Store"/>
    <s v="Music Plus"/>
    <s v="Furniture"/>
    <s v=""/>
    <s v="Music Plus"/>
    <s v="Furniture"/>
    <s v="Others"/>
    <n v="192"/>
    <n v="87"/>
    <n v="19843.11"/>
    <n v="3809877.12"/>
    <s v="In Stock"/>
    <s v="No"/>
    <n v="0"/>
  </r>
  <r>
    <s v="P9243"/>
    <s v="Protect Lite"/>
    <s v="Clothing"/>
    <m/>
    <n v="113"/>
    <n v="48"/>
    <n v="14142.12"/>
    <n v="1598059.56"/>
    <x v="145"/>
    <d v="2025-08-14T00:00:00"/>
    <s v="Actv"/>
    <s v="Ahmedabad Branch"/>
    <s v="Protect Lite"/>
    <s v="Clothing"/>
    <s v=""/>
    <s v="Protect Lite"/>
    <s v="Clothing"/>
    <s v="Others"/>
    <n v="113"/>
    <n v="48"/>
    <n v="14142.12"/>
    <n v="1598059.56"/>
    <s v="In Stock"/>
    <s v="No"/>
    <n v="0"/>
  </r>
  <r>
    <s v="P3568"/>
    <s v="Machine X"/>
    <s v="Furniture"/>
    <s v="Global Traders"/>
    <m/>
    <n v="95"/>
    <n v="19083.14"/>
    <m/>
    <x v="86"/>
    <d v="2025-08-11T00:00:00"/>
    <s v="discontinued"/>
    <s v="Pune Store"/>
    <s v="Machine X"/>
    <s v="Furniture"/>
    <s v="Global Traders"/>
    <s v="Machine X"/>
    <s v="Furniture"/>
    <s v="Global Traders"/>
    <n v="0"/>
    <n v="95"/>
    <n v="19083.14"/>
    <n v="0"/>
    <s v="Out of Stock"/>
    <s v="Yes"/>
    <n v="1"/>
  </r>
  <r>
    <s v="P4199"/>
    <s v="Medical Pro"/>
    <s v="Clothing"/>
    <s v="ABC Pvt Ltd"/>
    <n v="19"/>
    <n v="46"/>
    <n v="61.93"/>
    <n v="1176.67"/>
    <x v="94"/>
    <d v="2025-08-26T00:00:00"/>
    <s v="active"/>
    <s v="Delhi Warehouse"/>
    <s v="Medical Pro"/>
    <s v="Clothing"/>
    <s v="Abc Pvt Ltd"/>
    <s v="Medical Pro"/>
    <s v="Clothing"/>
    <s v="Abc Pvt Ltd"/>
    <n v="19"/>
    <n v="46"/>
    <n v="61.93"/>
    <n v="1176.67"/>
    <s v="Low Stock"/>
    <s v="Yes"/>
    <n v="1"/>
  </r>
  <r>
    <s v="P1240"/>
    <s v="Second Max"/>
    <s v="Electronics"/>
    <s v="Global Traders"/>
    <n v="112"/>
    <n v="43"/>
    <n v="10774.81"/>
    <n v="1206778.72"/>
    <x v="91"/>
    <d v="2025-10-03T00:00:00"/>
    <s v="active"/>
    <s v="Mumbai Store"/>
    <s v="Second Max"/>
    <s v="Electronics"/>
    <s v="Global Traders"/>
    <s v="Second Max"/>
    <s v="Electronics"/>
    <s v="Global Traders"/>
    <n v="112"/>
    <n v="43"/>
    <n v="10774.81"/>
    <n v="1206778.72"/>
    <s v="In Stock"/>
    <s v="No"/>
    <n v="0"/>
  </r>
  <r>
    <s v="P9274"/>
    <s v="Or Plus"/>
    <s v="Clothing"/>
    <s v="RetailMart Inc"/>
    <n v="62"/>
    <n v="76"/>
    <n v="5862.65"/>
    <n v="363484.3"/>
    <x v="53"/>
    <d v="2025-09-22T00:00:00"/>
    <s v="Inactive"/>
    <s v="Mumbai Store"/>
    <s v="Or Plus"/>
    <s v="Clothing"/>
    <s v="Retailmart Inc"/>
    <s v="Or Plus"/>
    <s v="Clothing"/>
    <s v="Retailmart Inc"/>
    <n v="62"/>
    <n v="76"/>
    <n v="5862.65"/>
    <n v="363484.3"/>
    <s v="Low Stock"/>
    <s v="Yes"/>
    <n v="1"/>
  </r>
  <r>
    <s v="P9802"/>
    <s v="Which Max"/>
    <s v="Furniture"/>
    <s v="QuickStock"/>
    <n v="61"/>
    <n v="49"/>
    <n v="8801.02"/>
    <n v="536862.22"/>
    <x v="65"/>
    <d v="2025-07-15T00:00:00"/>
    <m/>
    <s v="Mumbai Store"/>
    <s v="Which Max"/>
    <s v="Furniture"/>
    <s v="Quickstock"/>
    <s v="Which Max"/>
    <s v="Furniture"/>
    <s v="Quickstock"/>
    <n v="61"/>
    <n v="49"/>
    <n v="8801.02"/>
    <n v="536862.22"/>
    <s v="In Stock"/>
    <s v="No"/>
    <n v="0"/>
  </r>
  <r>
    <s v="P3173"/>
    <s v="Behavior Pro"/>
    <s v="Toys"/>
    <s v="QuickStock"/>
    <n v="156"/>
    <n v="60"/>
    <n v="10763.97"/>
    <n v="1679179.32"/>
    <x v="42"/>
    <d v="2025-09-13T00:00:00"/>
    <s v="active"/>
    <s v="Ahmedabad Branch"/>
    <s v="Behavior Pro"/>
    <s v="Toys"/>
    <s v="Quickstock"/>
    <s v="Behavior Pro"/>
    <s v="Toys"/>
    <s v="Quickstock"/>
    <n v="156"/>
    <n v="60"/>
    <n v="10763.97"/>
    <n v="1679179.3199999998"/>
    <s v="In Stock"/>
    <s v="No"/>
    <n v="0"/>
  </r>
  <r>
    <s v="P7080"/>
    <s v="still x"/>
    <s v="Clothing"/>
    <s v="ABC Pvt Ltd"/>
    <n v="30"/>
    <n v="49"/>
    <n v="1251.53"/>
    <n v="37545.9"/>
    <x v="60"/>
    <d v="2025-08-23T00:00:00"/>
    <s v="active"/>
    <s v="Online"/>
    <s v="Still X"/>
    <s v="Clothing"/>
    <s v="Abc Pvt Ltd"/>
    <s v="Still X"/>
    <s v="Clothing"/>
    <s v="Abc Pvt Ltd"/>
    <n v="30"/>
    <n v="49"/>
    <n v="1251.53"/>
    <n v="37545.9"/>
    <s v="Low Stock"/>
    <s v="Yes"/>
    <n v="1"/>
  </r>
  <r>
    <s v="P4830"/>
    <s v="At Lite"/>
    <s v="Electronics"/>
    <s v="Global Traders"/>
    <n v="121"/>
    <n v="36"/>
    <n v="6326.85"/>
    <n v="765548.85000000009"/>
    <x v="71"/>
    <d v="2025-08-19T00:00:00"/>
    <s v="active"/>
    <s v="Online"/>
    <s v="At Lite"/>
    <s v="Electronics"/>
    <s v="Global Traders"/>
    <s v="At Lite"/>
    <s v="Electronics"/>
    <s v="Global Traders"/>
    <n v="121"/>
    <n v="36"/>
    <n v="6326.85"/>
    <n v="765548.85000000009"/>
    <s v="In Stock"/>
    <s v="No"/>
    <n v="0"/>
  </r>
  <r>
    <s v="P2230"/>
    <s v="Expert Plus"/>
    <s v="Clothing"/>
    <s v="ABC Pvt Ltd"/>
    <n v="109"/>
    <n v="75"/>
    <n v="2493.83"/>
    <n v="271827.46999999997"/>
    <x v="76"/>
    <d v="2025-10-10T00:00:00"/>
    <s v="Actv"/>
    <s v="Ahmedabad Branch"/>
    <s v="Expert Plus"/>
    <s v="Clothing"/>
    <s v="Abc Pvt Ltd"/>
    <s v="Expert Plus"/>
    <s v="Clothing"/>
    <s v="Abc Pvt Ltd"/>
    <n v="109"/>
    <n v="75"/>
    <n v="2493.83"/>
    <n v="271827.46999999997"/>
    <s v="In Stock"/>
    <s v="No"/>
    <n v="0"/>
  </r>
  <r>
    <s v="P2910"/>
    <s v="Painting Mini"/>
    <s v="Groceries"/>
    <s v="RetailMart Inc"/>
    <n v="146"/>
    <n v="76"/>
    <n v="1457.19"/>
    <n v="212749.74"/>
    <x v="21"/>
    <d v="2025-07-20T00:00:00"/>
    <s v="discon"/>
    <s v="Delhi Warehouse"/>
    <s v="Painting Mini"/>
    <s v="Groceries"/>
    <s v="Retailmart Inc"/>
    <s v="Painting Mini"/>
    <s v="Groceries"/>
    <s v="Retailmart Inc"/>
    <n v="146"/>
    <n v="76"/>
    <n v="1457.19"/>
    <n v="212749.74000000002"/>
    <s v="In Stock"/>
    <s v="No"/>
    <n v="0"/>
  </r>
  <r>
    <s v="P8970"/>
    <s v="Player Max"/>
    <s v="Furniture"/>
    <s v="QuickStock"/>
    <n v="113"/>
    <n v="20"/>
    <n v="16433.939999999999"/>
    <n v="1857035.22"/>
    <x v="130"/>
    <d v="2025-08-20T00:00:00"/>
    <s v="discontinued"/>
    <s v="Delhi Warehouse"/>
    <s v="Player Max"/>
    <s v="Furniture"/>
    <s v="Quickstock"/>
    <s v="Player Max"/>
    <s v="Furniture"/>
    <s v="Quickstock"/>
    <n v="113"/>
    <n v="20"/>
    <n v="16433.939999999999"/>
    <n v="1857035.2199999997"/>
    <s v="In Stock"/>
    <s v="No"/>
    <n v="0"/>
  </r>
  <r>
    <s v="P3757"/>
    <s v="Bag Pro"/>
    <s v="Electronics"/>
    <s v="RetailMart Inc"/>
    <m/>
    <n v="84"/>
    <n v="19111.189999999999"/>
    <m/>
    <x v="45"/>
    <d v="2025-09-01T00:00:00"/>
    <m/>
    <s v="Pune Store"/>
    <s v="Bag Pro"/>
    <s v="Electronics"/>
    <s v="Retailmart Inc"/>
    <s v="Bag Pro"/>
    <s v="Electronics"/>
    <s v="Retailmart Inc"/>
    <n v="0"/>
    <n v="84"/>
    <n v="19111.189999999999"/>
    <n v="0"/>
    <s v="Out of Stock"/>
    <s v="Yes"/>
    <n v="1"/>
  </r>
  <r>
    <s v="P7362"/>
    <s v="Why Mini"/>
    <s v="Clothing"/>
    <s v="Omni Suppliers"/>
    <n v="20"/>
    <n v="72"/>
    <n v="2823.09"/>
    <n v="56461.8"/>
    <x v="132"/>
    <d v="2025-07-28T00:00:00"/>
    <s v="active"/>
    <s v="Mumbai Store"/>
    <s v="Why Mini"/>
    <s v="Clothing"/>
    <s v="Omni Suppliers"/>
    <s v="Why Mini"/>
    <s v="Clothing"/>
    <s v="Omni Suppliers"/>
    <n v="20"/>
    <n v="72"/>
    <n v="2823.09"/>
    <n v="56461.8"/>
    <s v="Low Stock"/>
    <s v="Yes"/>
    <n v="1"/>
  </r>
  <r>
    <s v="P1060"/>
    <s v="Class X"/>
    <s v="Electronics"/>
    <s v="Omni Suppliers"/>
    <n v="53"/>
    <m/>
    <n v="4285.1000000000004"/>
    <n v="227110.3"/>
    <x v="65"/>
    <d v="2025-10-12T00:00:00"/>
    <s v="active"/>
    <s v="Online"/>
    <s v="Class X"/>
    <s v="Electronics"/>
    <s v="Omni Suppliers"/>
    <s v="Class X"/>
    <s v="Electronics"/>
    <s v="Omni Suppliers"/>
    <n v="53"/>
    <n v="0"/>
    <n v="4285.1000000000004"/>
    <n v="227110.30000000002"/>
    <s v="In Stock"/>
    <s v="No"/>
    <n v="0"/>
  </r>
  <r>
    <s v="P1585"/>
    <s v="Three Mini"/>
    <s v="Toys"/>
    <s v="Global Traders"/>
    <n v="191"/>
    <n v="62"/>
    <n v="336.91"/>
    <n v="64349.81"/>
    <x v="113"/>
    <d v="2025-08-11T00:00:00"/>
    <s v="Actv"/>
    <s v="Pune Store"/>
    <s v="Three Mini"/>
    <s v="Toys"/>
    <s v="Global Traders"/>
    <s v="Three Mini"/>
    <s v="Toys"/>
    <s v="Global Traders"/>
    <n v="191"/>
    <n v="62"/>
    <n v="336.91"/>
    <n v="64349.810000000005"/>
    <s v="In Stock"/>
    <s v="No"/>
    <n v="0"/>
  </r>
  <r>
    <s v="P1534"/>
    <s v="Test Pro"/>
    <s v="Furniture"/>
    <s v="Omni Suppliers"/>
    <n v="134"/>
    <n v="63"/>
    <n v="12138.23"/>
    <n v="1626522.82"/>
    <x v="45"/>
    <d v="2025-07-31T00:00:00"/>
    <s v="Inactive"/>
    <s v="Online"/>
    <s v="Test Pro"/>
    <s v="Furniture"/>
    <s v="Omni Suppliers"/>
    <s v="Test Pro"/>
    <s v="Furniture"/>
    <s v="Omni Suppliers"/>
    <n v="134"/>
    <n v="63"/>
    <n v="12138.23"/>
    <n v="1626522.8199999998"/>
    <s v="In Stock"/>
    <s v="No"/>
    <n v="0"/>
  </r>
  <r>
    <s v="P3155"/>
    <s v="Life Max"/>
    <s v="Electronics"/>
    <s v="RetailMart Inc"/>
    <n v="78"/>
    <n v="53"/>
    <n v="7572.23"/>
    <n v="590633.93999999994"/>
    <x v="44"/>
    <d v="2025-08-18T00:00:00"/>
    <s v="Inactive"/>
    <s v="Mumbai Store"/>
    <s v="Life Max"/>
    <s v="Electronics"/>
    <s v="Retailmart Inc"/>
    <s v="Life Max"/>
    <s v="Electronics"/>
    <s v="Retailmart Inc"/>
    <n v="78"/>
    <n v="53"/>
    <n v="7572.23"/>
    <n v="590633.93999999994"/>
    <s v="In Stock"/>
    <s v="No"/>
    <n v="0"/>
  </r>
  <r>
    <s v="P6325"/>
    <s v="Ten Lite"/>
    <s v="Groceries"/>
    <s v="Global Traders"/>
    <n v="77"/>
    <n v="35"/>
    <n v="3239.6"/>
    <n v="249449.2"/>
    <x v="106"/>
    <d v="2025-07-23T00:00:00"/>
    <s v="discon"/>
    <s v="Delhi Warehouse"/>
    <s v="Ten Lite"/>
    <s v="Groceries"/>
    <s v="Global Traders"/>
    <s v="Ten Lite"/>
    <s v="Groceries"/>
    <s v="Global Traders"/>
    <n v="77"/>
    <n v="35"/>
    <n v="3239.6"/>
    <n v="249449.19999999998"/>
    <s v="In Stock"/>
    <s v="No"/>
    <n v="0"/>
  </r>
  <r>
    <s v="P3706"/>
    <s v="Concern Mini"/>
    <s v="Furniture"/>
    <s v="RetailMart Inc"/>
    <n v="1"/>
    <n v="29"/>
    <n v="3925.76"/>
    <n v="3925.76"/>
    <x v="103"/>
    <d v="2025-09-13T00:00:00"/>
    <m/>
    <s v="Ahmedabad Branch"/>
    <s v="Concern Mini"/>
    <s v="Furniture"/>
    <s v="Retailmart Inc"/>
    <s v="Concern Mini"/>
    <s v="Furniture"/>
    <s v="Retailmart Inc"/>
    <n v="1"/>
    <n v="29"/>
    <n v="3925.76"/>
    <n v="3925.76"/>
    <s v="Low Stock"/>
    <s v="Yes"/>
    <n v="1"/>
  </r>
  <r>
    <s v="P9081"/>
    <s v="Figure Lite"/>
    <s v="Furniture"/>
    <s v="RetailMart Inc"/>
    <n v="133"/>
    <n v="64"/>
    <n v="3759.93"/>
    <n v="500070.69"/>
    <x v="146"/>
    <d v="2025-07-22T00:00:00"/>
    <s v="active"/>
    <s v="Mumbai Store"/>
    <s v="Figure Lite"/>
    <s v="Furniture"/>
    <s v="Retailmart Inc"/>
    <s v="Figure Lite"/>
    <s v="Furniture"/>
    <s v="Retailmart Inc"/>
    <n v="133"/>
    <n v="64"/>
    <n v="3759.93"/>
    <n v="500070.69"/>
    <s v="In Stock"/>
    <s v="No"/>
    <n v="0"/>
  </r>
  <r>
    <s v="P7678"/>
    <s v="Player Lite"/>
    <s v="Electronics"/>
    <s v="RetailMart Inc"/>
    <n v="153"/>
    <n v="96"/>
    <n v="19115.21"/>
    <n v="2924627.13"/>
    <x v="81"/>
    <d v="2025-09-05T00:00:00"/>
    <s v="Inactive"/>
    <s v="Online"/>
    <s v="Player Lite"/>
    <s v="Electronics"/>
    <s v="Retailmart Inc"/>
    <s v="Player Lite"/>
    <s v="Electronics"/>
    <s v="Retailmart Inc"/>
    <n v="153"/>
    <n v="96"/>
    <n v="19115.21"/>
    <n v="2924627.13"/>
    <s v="In Stock"/>
    <s v="No"/>
    <n v="0"/>
  </r>
  <r>
    <s v="P2067"/>
    <s v="Remain Mini"/>
    <s v="Electronics"/>
    <s v="RetailMart Inc"/>
    <n v="26"/>
    <n v="45"/>
    <n v="14707.44"/>
    <n v="382393.44"/>
    <x v="144"/>
    <d v="2025-10-04T00:00:00"/>
    <s v="Actv"/>
    <s v="Online"/>
    <s v="Remain Mini"/>
    <s v="Electronics"/>
    <s v="Retailmart Inc"/>
    <s v="Remain Mini"/>
    <s v="Electronics"/>
    <s v="Retailmart Inc"/>
    <n v="26"/>
    <n v="45"/>
    <n v="14707.44"/>
    <n v="382393.44"/>
    <s v="Low Stock"/>
    <s v="Yes"/>
    <n v="1"/>
  </r>
  <r>
    <s v="P1547"/>
    <s v="Day X"/>
    <s v="Furniture"/>
    <s v="QuickStock"/>
    <n v="108"/>
    <n v="74"/>
    <n v="7874.74"/>
    <n v="850471.91999999993"/>
    <x v="50"/>
    <d v="2025-08-29T00:00:00"/>
    <s v="discon"/>
    <s v="Online"/>
    <s v="Day X"/>
    <s v="Furniture"/>
    <s v="Quickstock"/>
    <s v="Day X"/>
    <s v="Furniture"/>
    <s v="Quickstock"/>
    <n v="108"/>
    <n v="74"/>
    <n v="7874.74"/>
    <n v="850471.91999999993"/>
    <s v="In Stock"/>
    <s v="No"/>
    <n v="0"/>
  </r>
  <r>
    <s v="P4140"/>
    <s v="Someone Mini"/>
    <s v="Electronics"/>
    <s v="QuickStock"/>
    <n v="60"/>
    <n v="21"/>
    <n v="15282.14"/>
    <n v="916928.39999999991"/>
    <x v="10"/>
    <d v="2025-08-27T00:00:00"/>
    <s v="Inactive"/>
    <s v="Online"/>
    <s v="Someone Mini"/>
    <s v="Electronics"/>
    <s v="Quickstock"/>
    <s v="Someone Mini"/>
    <s v="Electronics"/>
    <s v="Quickstock"/>
    <n v="60"/>
    <n v="21"/>
    <n v="15282.14"/>
    <n v="916928.39999999991"/>
    <s v="In Stock"/>
    <s v="No"/>
    <n v="0"/>
  </r>
  <r>
    <s v="P8776"/>
    <s v="Minute Lite"/>
    <s v="Toys"/>
    <s v="ABC Pvt Ltd"/>
    <n v="79"/>
    <n v="57"/>
    <n v="7663.25"/>
    <n v="605396.75"/>
    <x v="150"/>
    <d v="2025-08-20T00:00:00"/>
    <s v="discon"/>
    <s v="Pune Store"/>
    <s v="Minute Lite"/>
    <s v="Toys"/>
    <s v="Abc Pvt Ltd"/>
    <s v="Minute Lite"/>
    <s v="Toys"/>
    <s v="Abc Pvt Ltd"/>
    <n v="79"/>
    <n v="57"/>
    <n v="7663.25"/>
    <n v="605396.75"/>
    <s v="In Stock"/>
    <s v="No"/>
    <n v="0"/>
  </r>
  <r>
    <s v="P2357"/>
    <s v="Billion Max"/>
    <s v="Clothing"/>
    <m/>
    <n v="156"/>
    <n v="45"/>
    <n v="15371"/>
    <n v="2397876"/>
    <x v="145"/>
    <d v="2025-08-02T00:00:00"/>
    <s v="Inactive"/>
    <s v="Pune Store"/>
    <s v="Billion Max"/>
    <s v="Clothing"/>
    <s v=""/>
    <s v="Billion Max"/>
    <s v="Clothing"/>
    <s v="Others"/>
    <n v="156"/>
    <n v="45"/>
    <n v="15371"/>
    <n v="2397876"/>
    <s v="In Stock"/>
    <s v="No"/>
    <n v="0"/>
  </r>
  <r>
    <s v="P3460"/>
    <s v="statement pro"/>
    <s v="Electronics"/>
    <s v="ABC Pvt Ltd"/>
    <n v="33"/>
    <n v="60"/>
    <n v="10645.63"/>
    <n v="351305.79"/>
    <x v="161"/>
    <d v="2025-08-03T00:00:00"/>
    <s v="active"/>
    <s v="Online"/>
    <s v="Statement Pro"/>
    <s v="Electronics"/>
    <s v="Abc Pvt Ltd"/>
    <s v="Statement Pro"/>
    <s v="Electronics"/>
    <s v="Abc Pvt Ltd"/>
    <n v="33"/>
    <n v="60"/>
    <n v="10645.63"/>
    <n v="351305.79"/>
    <s v="Low Stock"/>
    <s v="Yes"/>
    <n v="1"/>
  </r>
  <r>
    <s v="P7726"/>
    <s v="Operation Pro"/>
    <s v="Toys"/>
    <s v="RetailMart Inc"/>
    <n v="2"/>
    <n v="77"/>
    <n v="12527.4"/>
    <n v="25054.799999999999"/>
    <x v="56"/>
    <d v="2025-08-20T00:00:00"/>
    <s v="discontinued"/>
    <s v="Delhi Warehouse"/>
    <s v="Operation Pro"/>
    <s v="Toys"/>
    <s v="Retailmart Inc"/>
    <s v="Operation Pro"/>
    <s v="Toys"/>
    <s v="Retailmart Inc"/>
    <n v="2"/>
    <n v="77"/>
    <n v="12527.4"/>
    <n v="25054.799999999999"/>
    <s v="Low Stock"/>
    <s v="Yes"/>
    <n v="1"/>
  </r>
  <r>
    <s v="P4114"/>
    <s v="Story Plus"/>
    <s v="Groceries"/>
    <s v="Global Traders"/>
    <n v="134"/>
    <n v="20"/>
    <n v="11259.18"/>
    <n v="1508730.12"/>
    <x v="5"/>
    <d v="2025-09-09T00:00:00"/>
    <s v="Inactive"/>
    <s v="Ahmedabad Branch"/>
    <s v="Story Plus"/>
    <s v="Groceries"/>
    <s v="Global Traders"/>
    <s v="Story Plus"/>
    <s v="Groceries"/>
    <s v="Global Traders"/>
    <n v="134"/>
    <n v="20"/>
    <n v="11259.18"/>
    <n v="1508730.12"/>
    <s v="In Stock"/>
    <s v="No"/>
    <n v="0"/>
  </r>
  <r>
    <s v="P2203"/>
    <s v="Not X"/>
    <s v="Furniture"/>
    <s v="Omni Suppliers"/>
    <n v="5"/>
    <n v="29"/>
    <n v="3012.71"/>
    <n v="15063.55"/>
    <x v="35"/>
    <d v="2025-08-19T00:00:00"/>
    <s v="discon"/>
    <s v="Delhi Warehouse"/>
    <s v="Not X"/>
    <s v="Furniture"/>
    <s v="Omni Suppliers"/>
    <s v="Not X"/>
    <s v="Furniture"/>
    <s v="Omni Suppliers"/>
    <n v="5"/>
    <n v="29"/>
    <n v="3012.71"/>
    <n v="15063.55"/>
    <s v="Low Stock"/>
    <s v="Yes"/>
    <n v="1"/>
  </r>
  <r>
    <s v="P8376"/>
    <s v="Type Mini"/>
    <s v="Clothing"/>
    <s v="Omni Suppliers"/>
    <n v="96"/>
    <n v="93"/>
    <n v="19356.47"/>
    <n v="1858221.12"/>
    <x v="149"/>
    <d v="2025-10-07T00:00:00"/>
    <s v="active"/>
    <s v="Ahmedabad Branch"/>
    <s v="Type Mini"/>
    <s v="Clothing"/>
    <s v="Omni Suppliers"/>
    <s v="Type Mini"/>
    <s v="Clothing"/>
    <s v="Omni Suppliers"/>
    <n v="96"/>
    <n v="93"/>
    <n v="19356.47"/>
    <n v="1858221.12"/>
    <s v="In Stock"/>
    <s v="No"/>
    <n v="0"/>
  </r>
  <r>
    <s v="P5078"/>
    <s v="Matter X"/>
    <s v="Toys"/>
    <s v="Global Traders"/>
    <n v="169"/>
    <n v="70"/>
    <n v="12873.76"/>
    <n v="2175665.44"/>
    <x v="118"/>
    <d v="2025-09-05T00:00:00"/>
    <s v="discon"/>
    <s v="Mumbai Store"/>
    <s v="Matter X"/>
    <s v="Toys"/>
    <s v="Global Traders"/>
    <s v="Matter X"/>
    <s v="Toys"/>
    <s v="Global Traders"/>
    <n v="169"/>
    <n v="70"/>
    <n v="12873.76"/>
    <n v="2175665.44"/>
    <s v="In Stock"/>
    <s v="No"/>
    <n v="0"/>
  </r>
  <r>
    <s v="P5151"/>
    <s v="Girl Max"/>
    <s v="Clothing"/>
    <s v="ABC Pvt Ltd"/>
    <n v="40"/>
    <n v="51"/>
    <n v="7281.91"/>
    <n v="291276.40000000002"/>
    <x v="92"/>
    <d v="2025-10-12T00:00:00"/>
    <s v="Actv"/>
    <s v="Ahmedabad Branch"/>
    <s v="Girl Max"/>
    <s v="Clothing"/>
    <s v="Abc Pvt Ltd"/>
    <s v="Girl Max"/>
    <s v="Clothing"/>
    <s v="Abc Pvt Ltd"/>
    <n v="40"/>
    <n v="51"/>
    <n v="7281.91"/>
    <n v="291276.40000000002"/>
    <s v="Low Stock"/>
    <s v="Yes"/>
    <n v="1"/>
  </r>
  <r>
    <s v="P1666"/>
    <s v="Travel Plus"/>
    <s v="Toys"/>
    <s v="ABC Pvt Ltd"/>
    <n v="27"/>
    <n v="83"/>
    <n v="9407.36"/>
    <n v="253998.72"/>
    <x v="12"/>
    <d v="2025-09-02T00:00:00"/>
    <m/>
    <s v="Ahmedabad Branch"/>
    <s v="Travel Plus"/>
    <s v="Toys"/>
    <s v="Abc Pvt Ltd"/>
    <s v="Travel Plus"/>
    <s v="Toys"/>
    <s v="Abc Pvt Ltd"/>
    <n v="27"/>
    <n v="83"/>
    <n v="9407.36"/>
    <n v="253998.72000000003"/>
    <s v="Low Stock"/>
    <s v="Yes"/>
    <n v="1"/>
  </r>
  <r>
    <s v="P5593"/>
    <s v="War Plus"/>
    <s v="Groceries"/>
    <s v="RetailMart Inc"/>
    <n v="185"/>
    <n v="21"/>
    <n v="7595.58"/>
    <n v="1405182.3"/>
    <x v="172"/>
    <d v="2025-08-02T00:00:00"/>
    <s v="active"/>
    <s v="Pune Store"/>
    <s v="War Plus"/>
    <s v="Groceries"/>
    <s v="Retailmart Inc"/>
    <s v="War Plus"/>
    <s v="Groceries"/>
    <s v="Retailmart Inc"/>
    <n v="185"/>
    <n v="21"/>
    <n v="7595.58"/>
    <n v="1405182.3"/>
    <s v="In Stock"/>
    <s v="No"/>
    <n v="0"/>
  </r>
  <r>
    <s v="P1992"/>
    <s v="Politics Mini"/>
    <s v="Clothing"/>
    <s v="Omni Suppliers"/>
    <n v="73"/>
    <n v="44"/>
    <n v="12215.76"/>
    <n v="891750.48"/>
    <x v="76"/>
    <d v="2025-09-15T00:00:00"/>
    <s v="active"/>
    <s v="Pune Store"/>
    <s v="Politics Mini"/>
    <s v="Clothing"/>
    <s v="Omni Suppliers"/>
    <s v="Politics Mini"/>
    <s v="Clothing"/>
    <s v="Omni Suppliers"/>
    <n v="73"/>
    <n v="44"/>
    <n v="12215.76"/>
    <n v="891750.48"/>
    <s v="In Stock"/>
    <s v="No"/>
    <n v="0"/>
  </r>
  <r>
    <s v="P5522"/>
    <s v="Quite Lite"/>
    <s v="Clothing"/>
    <s v="RetailMart Inc"/>
    <n v="116"/>
    <n v="57"/>
    <n v="4082.88"/>
    <n v="473614.08000000002"/>
    <x v="150"/>
    <d v="2025-07-17T00:00:00"/>
    <s v="discontinued"/>
    <s v="Delhi Warehouse"/>
    <s v="Quite Lite"/>
    <s v="Clothing"/>
    <s v="Retailmart Inc"/>
    <s v="Quite Lite"/>
    <s v="Clothing"/>
    <s v="Retailmart Inc"/>
    <n v="116"/>
    <n v="57"/>
    <n v="4082.88"/>
    <n v="473614.08000000002"/>
    <s v="In Stock"/>
    <s v="No"/>
    <n v="0"/>
  </r>
  <r>
    <s v="P1343"/>
    <s v="Together X"/>
    <s v="Electronics"/>
    <s v="RetailMart Inc"/>
    <n v="167"/>
    <n v="36"/>
    <n v="4670.3999999999996"/>
    <n v="779956.79999999993"/>
    <x v="17"/>
    <d v="2025-08-14T00:00:00"/>
    <s v="active"/>
    <s v="Online"/>
    <s v="Together X"/>
    <s v="Electronics"/>
    <s v="Retailmart Inc"/>
    <s v="Together X"/>
    <s v="Electronics"/>
    <s v="Retailmart Inc"/>
    <n v="167"/>
    <n v="36"/>
    <n v="4670.3999999999996"/>
    <n v="779956.79999999993"/>
    <s v="In Stock"/>
    <s v="No"/>
    <n v="0"/>
  </r>
  <r>
    <s v="P5920"/>
    <s v="Take Mini"/>
    <s v="Clothing"/>
    <s v="ABC Pvt Ltd"/>
    <n v="129"/>
    <n v="81"/>
    <n v="16255.91"/>
    <n v="2097012.39"/>
    <x v="132"/>
    <d v="2025-10-07T00:00:00"/>
    <s v="active"/>
    <s v="Pune Store"/>
    <s v="Take Mini"/>
    <s v="Clothing"/>
    <s v="Abc Pvt Ltd"/>
    <s v="Take Mini"/>
    <s v="Clothing"/>
    <s v="Abc Pvt Ltd"/>
    <n v="129"/>
    <n v="81"/>
    <n v="16255.91"/>
    <n v="2097012.39"/>
    <s v="In Stock"/>
    <s v="No"/>
    <n v="0"/>
  </r>
  <r>
    <s v="P3883"/>
    <s v="Create Lite"/>
    <s v="Furniture"/>
    <m/>
    <n v="80"/>
    <n v="36"/>
    <n v="3275.81"/>
    <n v="262064.8"/>
    <x v="38"/>
    <d v="2025-07-21T00:00:00"/>
    <s v="discon"/>
    <s v="Online"/>
    <s v="Create Lite"/>
    <s v="Furniture"/>
    <s v=""/>
    <s v="Create Lite"/>
    <s v="Furniture"/>
    <s v="Others"/>
    <n v="80"/>
    <n v="36"/>
    <n v="3275.81"/>
    <n v="262064.8"/>
    <s v="In Stock"/>
    <s v="No"/>
    <n v="0"/>
  </r>
  <r>
    <s v="P3415"/>
    <s v="Loss Max"/>
    <s v="Clothing"/>
    <s v="Omni Suppliers"/>
    <n v="93"/>
    <n v="59"/>
    <n v="14308.18"/>
    <n v="1330660.74"/>
    <x v="142"/>
    <d v="2025-09-02T00:00:00"/>
    <s v="discon"/>
    <s v="Delhi Warehouse"/>
    <s v="Loss Max"/>
    <s v="Clothing"/>
    <s v="Omni Suppliers"/>
    <s v="Loss Max"/>
    <s v="Clothing"/>
    <s v="Omni Suppliers"/>
    <n v="93"/>
    <n v="59"/>
    <n v="14308.18"/>
    <n v="1330660.74"/>
    <s v="In Stock"/>
    <s v="No"/>
    <n v="0"/>
  </r>
  <r>
    <s v="P2364"/>
    <s v="Week Plus"/>
    <s v="Furniture"/>
    <s v="ABC Pvt Ltd"/>
    <n v="148"/>
    <n v="37"/>
    <n v="17695.349999999999"/>
    <n v="2618911.7999999998"/>
    <x v="171"/>
    <d v="2025-09-26T00:00:00"/>
    <s v="Actv"/>
    <s v="Online"/>
    <s v="Week Plus"/>
    <s v="Furniture"/>
    <s v="Abc Pvt Ltd"/>
    <s v="Week Plus"/>
    <s v="Furniture"/>
    <s v="Abc Pvt Ltd"/>
    <n v="148"/>
    <n v="37"/>
    <n v="17695.349999999999"/>
    <n v="2618911.7999999998"/>
    <s v="In Stock"/>
    <s v="No"/>
    <n v="0"/>
  </r>
  <r>
    <s v="P1151"/>
    <s v="Employee Max"/>
    <s v="Electronics"/>
    <s v="ABC Pvt Ltd"/>
    <n v="73"/>
    <n v="36"/>
    <n v="3949.39"/>
    <n v="288305.46999999997"/>
    <x v="180"/>
    <d v="2025-10-08T00:00:00"/>
    <s v="discontinued"/>
    <s v="Delhi Warehouse"/>
    <s v="Employee Max"/>
    <s v="Electronics"/>
    <s v="Abc Pvt Ltd"/>
    <s v="Employee Max"/>
    <s v="Electronics"/>
    <s v="Abc Pvt Ltd"/>
    <n v="73"/>
    <n v="36"/>
    <n v="3949.39"/>
    <n v="288305.46999999997"/>
    <s v="In Stock"/>
    <s v="No"/>
    <n v="0"/>
  </r>
  <r>
    <s v="P1495"/>
    <s v="Kid Pro"/>
    <s v="Electronics"/>
    <s v="Omni Suppliers"/>
    <n v="100"/>
    <n v="64"/>
    <n v="6590.37"/>
    <n v="659037"/>
    <x v="50"/>
    <d v="2025-09-05T00:00:00"/>
    <s v="active"/>
    <s v="Delhi Warehouse"/>
    <s v="Kid Pro"/>
    <s v="Electronics"/>
    <s v="Omni Suppliers"/>
    <s v="Kid Pro"/>
    <s v="Electronics"/>
    <s v="Omni Suppliers"/>
    <n v="100"/>
    <n v="64"/>
    <n v="6590.37"/>
    <n v="659037"/>
    <s v="In Stock"/>
    <s v="No"/>
    <n v="0"/>
  </r>
  <r>
    <s v="P3120"/>
    <s v="Staff Pro"/>
    <s v="Clothing"/>
    <s v="Omni Suppliers"/>
    <n v="13"/>
    <n v="68"/>
    <n v="2342.38"/>
    <n v="30450.94"/>
    <x v="81"/>
    <d v="2025-07-25T00:00:00"/>
    <s v="Inactive"/>
    <s v="Online"/>
    <s v="Staff Pro"/>
    <s v="Clothing"/>
    <s v="Omni Suppliers"/>
    <s v="Staff Pro"/>
    <s v="Clothing"/>
    <s v="Omni Suppliers"/>
    <n v="13"/>
    <n v="68"/>
    <n v="2342.38"/>
    <n v="30450.940000000002"/>
    <s v="Low Stock"/>
    <s v="Yes"/>
    <n v="1"/>
  </r>
  <r>
    <s v="P8505"/>
    <s v="Sea Mini"/>
    <s v="Furniture"/>
    <s v="Omni Suppliers"/>
    <n v="147"/>
    <n v="66"/>
    <n v="17623.86"/>
    <n v="2590707.42"/>
    <x v="168"/>
    <d v="2025-10-02T00:00:00"/>
    <s v="discontinued"/>
    <s v="Online"/>
    <s v="Sea Mini"/>
    <s v="Furniture"/>
    <s v="Omni Suppliers"/>
    <s v="Sea Mini"/>
    <s v="Furniture"/>
    <s v="Omni Suppliers"/>
    <n v="147"/>
    <n v="66"/>
    <n v="17623.86"/>
    <n v="2590707.42"/>
    <s v="In Stock"/>
    <s v="No"/>
    <n v="0"/>
  </r>
  <r>
    <s v="P8246"/>
    <s v="Result Lite"/>
    <s v="Clothing"/>
    <s v="Omni Suppliers"/>
    <n v="154"/>
    <n v="34"/>
    <n v="4370.75"/>
    <n v="673095.5"/>
    <x v="161"/>
    <d v="2025-08-07T00:00:00"/>
    <s v="Actv"/>
    <s v="Mumbai Store"/>
    <s v="Result Lite"/>
    <s v="Clothing"/>
    <s v="Omni Suppliers"/>
    <s v="Result Lite"/>
    <s v="Clothing"/>
    <s v="Omni Suppliers"/>
    <n v="154"/>
    <n v="34"/>
    <n v="4370.75"/>
    <n v="673095.5"/>
    <s v="In Stock"/>
    <s v="No"/>
    <n v="0"/>
  </r>
  <r>
    <s v="P5626"/>
    <s v="Suddenly Mini"/>
    <s v="Toys"/>
    <s v="Omni Suppliers"/>
    <n v="89"/>
    <n v="71"/>
    <n v="9773.32"/>
    <n v="869825.48"/>
    <x v="33"/>
    <d v="2025-09-29T00:00:00"/>
    <s v="active"/>
    <s v="Pune Store"/>
    <s v="Suddenly Mini"/>
    <s v="Toys"/>
    <s v="Omni Suppliers"/>
    <s v="Suddenly Mini"/>
    <s v="Toys"/>
    <s v="Omni Suppliers"/>
    <n v="89"/>
    <n v="71"/>
    <n v="9773.32"/>
    <n v="869825.48"/>
    <s v="In Stock"/>
    <s v="No"/>
    <n v="0"/>
  </r>
  <r>
    <s v="P1153"/>
    <s v="Public Mini"/>
    <s v="Groceries"/>
    <s v="Omni Suppliers"/>
    <n v="173"/>
    <n v="68"/>
    <n v="8924.81"/>
    <n v="1543992.13"/>
    <x v="12"/>
    <d v="2025-07-27T00:00:00"/>
    <m/>
    <s v="Pune Store"/>
    <s v="Public Mini"/>
    <s v="Groceries"/>
    <s v="Omni Suppliers"/>
    <s v="Public Mini"/>
    <s v="Groceries"/>
    <s v="Omni Suppliers"/>
    <n v="173"/>
    <n v="68"/>
    <n v="8924.81"/>
    <n v="1543992.13"/>
    <s v="In Stock"/>
    <s v="No"/>
    <n v="0"/>
  </r>
  <r>
    <s v="P1786"/>
    <s v="Eight Pro"/>
    <s v="Electronics"/>
    <s v="Omni Suppliers"/>
    <n v="16"/>
    <n v="52"/>
    <n v="8645.6200000000008"/>
    <n v="138329.92000000001"/>
    <x v="87"/>
    <d v="2025-07-30T00:00:00"/>
    <s v="active"/>
    <s v="Pune Store"/>
    <s v="Eight Pro"/>
    <s v="Electronics"/>
    <s v="Omni Suppliers"/>
    <s v="Eight Pro"/>
    <s v="Electronics"/>
    <s v="Omni Suppliers"/>
    <n v="16"/>
    <n v="52"/>
    <n v="8645.6200000000008"/>
    <n v="138329.92000000001"/>
    <s v="Low Stock"/>
    <s v="Yes"/>
    <n v="1"/>
  </r>
  <r>
    <s v="P4767"/>
    <s v="Require X"/>
    <s v="Toys"/>
    <s v="RetailMart Inc"/>
    <n v="62"/>
    <n v="22"/>
    <n v="8702.2000000000007"/>
    <n v="539536.4"/>
    <x v="57"/>
    <d v="2025-08-14T00:00:00"/>
    <s v="Inactive"/>
    <s v="Delhi Warehouse"/>
    <s v="Require X"/>
    <s v="Toys"/>
    <s v="Retailmart Inc"/>
    <s v="Require X"/>
    <s v="Toys"/>
    <s v="Retailmart Inc"/>
    <n v="62"/>
    <n v="22"/>
    <n v="8702.2000000000007"/>
    <n v="539536.4"/>
    <s v="In Stock"/>
    <s v="No"/>
    <n v="0"/>
  </r>
  <r>
    <s v="P9857"/>
    <s v="Sense Plus"/>
    <s v="Toys"/>
    <s v="ABC Pvt Ltd"/>
    <n v="98"/>
    <n v="91"/>
    <n v="15889.01"/>
    <n v="1557122.98"/>
    <x v="20"/>
    <d v="2025-07-22T00:00:00"/>
    <s v="active"/>
    <s v="Online"/>
    <s v="Sense Plus"/>
    <s v="Toys"/>
    <s v="Abc Pvt Ltd"/>
    <s v="Sense Plus"/>
    <s v="Toys"/>
    <s v="Abc Pvt Ltd"/>
    <n v="98"/>
    <n v="91"/>
    <n v="15889.01"/>
    <n v="1557122.98"/>
    <s v="In Stock"/>
    <s v="No"/>
    <n v="0"/>
  </r>
  <r>
    <s v="P8011"/>
    <s v="Building Plus"/>
    <s v="Clothing"/>
    <s v="RetailMart Inc"/>
    <n v="143"/>
    <n v="43"/>
    <n v="16908.54"/>
    <n v="2417921.2200000002"/>
    <x v="130"/>
    <d v="2025-08-22T00:00:00"/>
    <s v="Actv"/>
    <s v="Ahmedabad Branch"/>
    <s v="Building Plus"/>
    <s v="Clothing"/>
    <s v="Retailmart Inc"/>
    <s v="Building Plus"/>
    <s v="Clothing"/>
    <s v="Retailmart Inc"/>
    <n v="143"/>
    <n v="43"/>
    <n v="16908.54"/>
    <n v="2417921.2200000002"/>
    <s v="In Stock"/>
    <s v="No"/>
    <n v="0"/>
  </r>
  <r>
    <s v="P7704"/>
    <s v="Firm Lite"/>
    <s v="Clothing"/>
    <s v="QuickStock"/>
    <n v="24"/>
    <n v="29"/>
    <n v="1297.01"/>
    <n v="31128.240000000002"/>
    <x v="80"/>
    <d v="2025-09-20T00:00:00"/>
    <s v="Actv"/>
    <s v="Ahmedabad Branch"/>
    <s v="Firm Lite"/>
    <s v="Clothing"/>
    <s v="Quickstock"/>
    <s v="Firm Lite"/>
    <s v="Clothing"/>
    <s v="Quickstock"/>
    <n v="24"/>
    <n v="29"/>
    <n v="1297.01"/>
    <n v="31128.239999999998"/>
    <s v="Low Stock"/>
    <s v="Yes"/>
    <n v="1"/>
  </r>
  <r>
    <s v="P1143"/>
    <s v="Allow Max"/>
    <s v="Toys"/>
    <s v="Global Traders"/>
    <m/>
    <n v="91"/>
    <n v="14991.81"/>
    <m/>
    <x v="84"/>
    <d v="2025-07-19T00:00:00"/>
    <s v="active"/>
    <s v="Online"/>
    <s v="Allow Max"/>
    <s v="Toys"/>
    <s v="Global Traders"/>
    <s v="Allow Max"/>
    <s v="Toys"/>
    <s v="Global Traders"/>
    <n v="0"/>
    <n v="91"/>
    <n v="14991.81"/>
    <n v="0"/>
    <s v="Out of Stock"/>
    <s v="Yes"/>
    <n v="1"/>
  </r>
  <r>
    <s v="P7031"/>
    <s v="Wish Max"/>
    <s v="Clothing"/>
    <s v="Global Traders"/>
    <n v="147"/>
    <n v="99"/>
    <n v="13250.99"/>
    <n v="1947895.53"/>
    <x v="108"/>
    <d v="2025-08-09T00:00:00"/>
    <s v="discon"/>
    <s v="Mumbai Store"/>
    <s v="Wish Max"/>
    <s v="Clothing"/>
    <s v="Global Traders"/>
    <s v="Wish Max"/>
    <s v="Clothing"/>
    <s v="Global Traders"/>
    <n v="147"/>
    <n v="99"/>
    <n v="13250.99"/>
    <n v="1947895.53"/>
    <s v="In Stock"/>
    <s v="No"/>
    <n v="0"/>
  </r>
  <r>
    <s v="P5633"/>
    <s v="Instead Max"/>
    <s v="Clothing"/>
    <s v="QuickStock"/>
    <n v="120"/>
    <n v="64"/>
    <n v="7640.61"/>
    <n v="916873.2"/>
    <x v="61"/>
    <d v="2025-08-16T00:00:00"/>
    <s v="active"/>
    <s v="Ahmedabad Branch"/>
    <s v="Instead Max"/>
    <s v="Clothing"/>
    <s v="Quickstock"/>
    <s v="Instead Max"/>
    <s v="Clothing"/>
    <s v="Quickstock"/>
    <n v="120"/>
    <n v="64"/>
    <n v="7640.61"/>
    <n v="916873.2"/>
    <s v="In Stock"/>
    <s v="No"/>
    <n v="0"/>
  </r>
  <r>
    <s v="P4010"/>
    <s v="Eat Plus"/>
    <s v="Electronics"/>
    <s v="ABC Pvt Ltd"/>
    <n v="179"/>
    <n v="87"/>
    <n v="14316.74"/>
    <n v="2562696.46"/>
    <x v="94"/>
    <d v="2025-08-10T00:00:00"/>
    <s v="Inactive"/>
    <s v="Ahmedabad Branch"/>
    <s v="Eat Plus"/>
    <s v="Electronics"/>
    <s v="Abc Pvt Ltd"/>
    <s v="Eat Plus"/>
    <s v="Electronics"/>
    <s v="Abc Pvt Ltd"/>
    <n v="179"/>
    <n v="87"/>
    <n v="14316.74"/>
    <n v="2562696.46"/>
    <s v="In Stock"/>
    <s v="No"/>
    <n v="0"/>
  </r>
  <r>
    <s v="P3506"/>
    <s v="Determine Max"/>
    <s v="Groceries"/>
    <s v="Omni Suppliers"/>
    <n v="1"/>
    <n v="33"/>
    <n v="16121.76"/>
    <n v="16121.76"/>
    <x v="133"/>
    <d v="2025-07-23T00:00:00"/>
    <s v="discontinued"/>
    <s v="Online"/>
    <s v="Determine Max"/>
    <s v="Groceries"/>
    <s v="Omni Suppliers"/>
    <s v="Determine Max"/>
    <s v="Groceries"/>
    <s v="Omni Suppliers"/>
    <n v="1"/>
    <n v="33"/>
    <n v="16121.76"/>
    <n v="16121.76"/>
    <s v="Low Stock"/>
    <s v="Yes"/>
    <n v="1"/>
  </r>
  <r>
    <s v="P6680"/>
    <s v="Pay Mini"/>
    <s v="Clothing"/>
    <s v="RetailMart Inc"/>
    <n v="139"/>
    <n v="63"/>
    <n v="10735.91"/>
    <n v="1492291.49"/>
    <x v="22"/>
    <d v="2025-08-18T00:00:00"/>
    <m/>
    <s v="Delhi Warehouse"/>
    <s v="Pay Mini"/>
    <s v="Clothing"/>
    <s v="Retailmart Inc"/>
    <s v="Pay Mini"/>
    <s v="Clothing"/>
    <s v="Retailmart Inc"/>
    <n v="139"/>
    <n v="63"/>
    <n v="10735.91"/>
    <n v="1492291.49"/>
    <s v="In Stock"/>
    <s v="No"/>
    <n v="0"/>
  </r>
  <r>
    <s v="P4661"/>
    <s v="Hot X"/>
    <s v="Toys"/>
    <s v="ABC Pvt Ltd"/>
    <n v="125"/>
    <n v="45"/>
    <n v="10243.870000000001"/>
    <n v="1280483.75"/>
    <x v="86"/>
    <d v="2025-09-20T00:00:00"/>
    <s v="active"/>
    <s v="Pune Store"/>
    <s v="Hot X"/>
    <s v="Toys"/>
    <s v="Abc Pvt Ltd"/>
    <s v="Hot X"/>
    <s v="Toys"/>
    <s v="Abc Pvt Ltd"/>
    <n v="125"/>
    <n v="45"/>
    <n v="10243.870000000001"/>
    <n v="1280483.75"/>
    <s v="In Stock"/>
    <s v="No"/>
    <n v="0"/>
  </r>
  <r>
    <s v="P6091"/>
    <s v="Not Mini"/>
    <s v="Clothing"/>
    <s v="Global Traders"/>
    <n v="167"/>
    <n v="85"/>
    <n v="490.61"/>
    <n v="81931.87"/>
    <x v="41"/>
    <d v="2025-09-25T00:00:00"/>
    <s v="Inactive"/>
    <s v="Mumbai Store"/>
    <s v="Not Mini"/>
    <s v="Clothing"/>
    <s v="Global Traders"/>
    <s v="Not Mini"/>
    <s v="Clothing"/>
    <s v="Global Traders"/>
    <n v="167"/>
    <n v="85"/>
    <n v="490.61"/>
    <n v="81931.87"/>
    <s v="In Stock"/>
    <s v="No"/>
    <n v="0"/>
  </r>
  <r>
    <s v="P7230"/>
    <s v="Former Plus"/>
    <s v="Clothing"/>
    <m/>
    <n v="78"/>
    <n v="96"/>
    <n v="13283.05"/>
    <n v="1036077.9"/>
    <x v="51"/>
    <d v="2025-09-20T00:00:00"/>
    <m/>
    <s v="Mumbai Store"/>
    <s v="Former Plus"/>
    <s v="Clothing"/>
    <s v=""/>
    <s v="Former Plus"/>
    <s v="Clothing"/>
    <s v="Others"/>
    <n v="78"/>
    <n v="96"/>
    <n v="13283.05"/>
    <n v="1036077.8999999999"/>
    <s v="Low Stock"/>
    <s v="Yes"/>
    <n v="1"/>
  </r>
  <r>
    <s v="P7447"/>
    <s v="Camera Pro"/>
    <s v="Electronics"/>
    <s v="ABC Pvt Ltd"/>
    <n v="123"/>
    <n v="21"/>
    <n v="3105.23"/>
    <n v="381943.29"/>
    <x v="53"/>
    <d v="2025-09-28T00:00:00"/>
    <m/>
    <s v="Delhi Warehouse"/>
    <s v="Camera Pro"/>
    <s v="Electronics"/>
    <s v="Abc Pvt Ltd"/>
    <s v="Camera Pro"/>
    <s v="Electronics"/>
    <s v="Abc Pvt Ltd"/>
    <n v="123"/>
    <n v="21"/>
    <n v="3105.23"/>
    <n v="381943.29"/>
    <s v="In Stock"/>
    <s v="No"/>
    <n v="0"/>
  </r>
  <r>
    <s v="P6818"/>
    <s v="Especially X"/>
    <s v="Toys"/>
    <s v="ABC Pvt Ltd"/>
    <n v="45"/>
    <n v="22"/>
    <n v="9872.6299999999992"/>
    <n v="444268.35"/>
    <x v="92"/>
    <d v="2025-09-18T00:00:00"/>
    <s v="discontinued"/>
    <s v="Ahmedabad Branch"/>
    <s v="Especially X"/>
    <s v="Toys"/>
    <s v="Abc Pvt Ltd"/>
    <s v="Especially X"/>
    <s v="Toys"/>
    <s v="Abc Pvt Ltd"/>
    <n v="45"/>
    <n v="22"/>
    <n v="9872.6299999999992"/>
    <n v="444268.35"/>
    <s v="In Stock"/>
    <s v="No"/>
    <n v="0"/>
  </r>
  <r>
    <s v="P8489"/>
    <s v="Throw Mini"/>
    <s v="Toys"/>
    <s v="Omni Suppliers"/>
    <n v="99"/>
    <n v="97"/>
    <n v="11492.59"/>
    <n v="1137766.4099999999"/>
    <x v="159"/>
    <d v="2025-10-01T00:00:00"/>
    <s v="Inactive"/>
    <s v="Online"/>
    <s v="Throw Mini"/>
    <s v="Toys"/>
    <s v="Omni Suppliers"/>
    <s v="Throw Mini"/>
    <s v="Toys"/>
    <s v="Omni Suppliers"/>
    <n v="99"/>
    <n v="97"/>
    <n v="11492.59"/>
    <n v="1137766.4099999999"/>
    <s v="In Stock"/>
    <s v="No"/>
    <n v="0"/>
  </r>
  <r>
    <s v="P1277"/>
    <s v="Network Mini"/>
    <s v="Toys"/>
    <s v="RetailMart Inc"/>
    <n v="17"/>
    <n v="31"/>
    <n v="16850.03"/>
    <n v="286450.51"/>
    <x v="18"/>
    <d v="2025-08-21T00:00:00"/>
    <s v="discontinued"/>
    <s v="Delhi Warehouse"/>
    <s v="Network Mini"/>
    <s v="Toys"/>
    <s v="Retailmart Inc"/>
    <s v="Network Mini"/>
    <s v="Toys"/>
    <s v="Retailmart Inc"/>
    <n v="17"/>
    <n v="31"/>
    <n v="16850.03"/>
    <n v="286450.51"/>
    <s v="Low Stock"/>
    <s v="Yes"/>
    <n v="1"/>
  </r>
  <r>
    <s v="P6365"/>
    <s v="And Lite"/>
    <s v="Groceries"/>
    <s v="QuickStock"/>
    <n v="116"/>
    <n v="70"/>
    <n v="3875.14"/>
    <n v="449516.24"/>
    <x v="172"/>
    <d v="2025-08-31T00:00:00"/>
    <m/>
    <s v="Ahmedabad Branch"/>
    <s v="And Lite"/>
    <s v="Groceries"/>
    <s v="Quickstock"/>
    <s v="And Lite"/>
    <s v="Groceries"/>
    <s v="Quickstock"/>
    <n v="116"/>
    <n v="70"/>
    <n v="3875.14"/>
    <n v="449516.24"/>
    <s v="In Stock"/>
    <s v="No"/>
    <n v="0"/>
  </r>
  <r>
    <s v="P5575"/>
    <s v="the lite"/>
    <s v="Clothing"/>
    <s v="Omni Suppliers"/>
    <n v="47"/>
    <n v="38"/>
    <n v="6833.09"/>
    <n v="321155.23"/>
    <x v="51"/>
    <d v="2025-08-17T00:00:00"/>
    <s v="active"/>
    <s v="Online"/>
    <s v="The Lite"/>
    <s v="Clothing"/>
    <s v="Omni Suppliers"/>
    <s v="The Lite"/>
    <s v="Clothing"/>
    <s v="Omni Suppliers"/>
    <n v="47"/>
    <n v="38"/>
    <n v="6833.09"/>
    <n v="321155.23"/>
    <s v="In Stock"/>
    <s v="No"/>
    <n v="0"/>
  </r>
  <r>
    <s v="P8322"/>
    <s v="Religious Lite"/>
    <s v="Clothing"/>
    <s v="RetailMart Inc"/>
    <n v="52"/>
    <m/>
    <n v="7154.06"/>
    <n v="372011.12"/>
    <x v="17"/>
    <d v="2025-09-28T00:00:00"/>
    <s v="Actv"/>
    <s v="Delhi Warehouse"/>
    <s v="Religious Lite"/>
    <s v="Clothing"/>
    <s v="Retailmart Inc"/>
    <s v="Religious Lite"/>
    <s v="Clothing"/>
    <s v="Retailmart Inc"/>
    <n v="52"/>
    <n v="0"/>
    <n v="7154.06"/>
    <n v="372011.12"/>
    <s v="In Stock"/>
    <s v="No"/>
    <n v="0"/>
  </r>
  <r>
    <s v="P7666"/>
    <s v="Popular X"/>
    <s v="Clothing"/>
    <s v="RetailMart Inc"/>
    <n v="142"/>
    <n v="83"/>
    <n v="16562.12"/>
    <n v="2351821.04"/>
    <x v="8"/>
    <d v="2025-07-19T00:00:00"/>
    <s v="Actv"/>
    <s v="Online"/>
    <s v="Popular X"/>
    <s v="Clothing"/>
    <s v="Retailmart Inc"/>
    <s v="Popular X"/>
    <s v="Clothing"/>
    <s v="Retailmart Inc"/>
    <n v="142"/>
    <n v="83"/>
    <n v="16562.12"/>
    <n v="2351821.04"/>
    <s v="In Stock"/>
    <s v="No"/>
    <n v="0"/>
  </r>
  <r>
    <s v="P7085"/>
    <s v="Pretty Mini"/>
    <s v="Electronics"/>
    <s v="Omni Suppliers"/>
    <n v="16"/>
    <n v="45"/>
    <n v="877.87"/>
    <n v="14045.92"/>
    <x v="143"/>
    <d v="2025-08-14T00:00:00"/>
    <s v="active"/>
    <s v="Pune Store"/>
    <s v="Pretty Mini"/>
    <s v="Electronics"/>
    <s v="Omni Suppliers"/>
    <s v="Pretty Mini"/>
    <s v="Electronics"/>
    <s v="Omni Suppliers"/>
    <n v="16"/>
    <n v="45"/>
    <n v="877.87"/>
    <n v="14045.92"/>
    <s v="Low Stock"/>
    <s v="Yes"/>
    <n v="1"/>
  </r>
  <r>
    <s v="P2172"/>
    <s v="This Pro"/>
    <s v="Furniture"/>
    <s v="RetailMart Inc"/>
    <n v="120"/>
    <n v="30"/>
    <n v="14101.49"/>
    <n v="1692178.8"/>
    <x v="112"/>
    <d v="2025-07-23T00:00:00"/>
    <s v="discontinued"/>
    <s v="Delhi Warehouse"/>
    <s v="This Pro"/>
    <s v="Furniture"/>
    <s v="Retailmart Inc"/>
    <s v="This Pro"/>
    <s v="Furniture"/>
    <s v="Retailmart Inc"/>
    <n v="120"/>
    <n v="30"/>
    <n v="14101.49"/>
    <n v="1692178.8"/>
    <s v="In Stock"/>
    <s v="No"/>
    <n v="0"/>
  </r>
  <r>
    <s v="P2641"/>
    <s v="Also Mini"/>
    <s v="Electronics"/>
    <s v="Omni Suppliers"/>
    <n v="124"/>
    <n v="54"/>
    <n v="6160.04"/>
    <n v="763844.96"/>
    <x v="48"/>
    <d v="2025-09-02T00:00:00"/>
    <s v="discon"/>
    <s v="Delhi Warehouse"/>
    <s v="Also Mini"/>
    <s v="Electronics"/>
    <s v="Omni Suppliers"/>
    <s v="Also Mini"/>
    <s v="Electronics"/>
    <s v="Omni Suppliers"/>
    <n v="124"/>
    <n v="54"/>
    <n v="6160.04"/>
    <n v="763844.96"/>
    <s v="In Stock"/>
    <s v="No"/>
    <n v="0"/>
  </r>
  <r>
    <s v="P8670"/>
    <s v="Though X"/>
    <s v="Furniture"/>
    <s v="ABC Pvt Ltd"/>
    <n v="13"/>
    <n v="29"/>
    <n v="18606.8"/>
    <n v="241888.4"/>
    <x v="25"/>
    <d v="2025-08-09T00:00:00"/>
    <s v="Inactive"/>
    <s v="Pune Store"/>
    <s v="Though X"/>
    <s v="Furniture"/>
    <s v="Abc Pvt Ltd"/>
    <s v="Though X"/>
    <s v="Furniture"/>
    <s v="Abc Pvt Ltd"/>
    <n v="13"/>
    <n v="29"/>
    <n v="18606.8"/>
    <n v="241888.4"/>
    <s v="Low Stock"/>
    <s v="Yes"/>
    <n v="1"/>
  </r>
  <r>
    <s v="P1363"/>
    <s v="Wall Lite"/>
    <s v="Electronics"/>
    <s v="QuickStock"/>
    <n v="118"/>
    <n v="53"/>
    <n v="1103.8900000000001"/>
    <n v="130259.02"/>
    <x v="173"/>
    <d v="2025-09-03T00:00:00"/>
    <m/>
    <s v="Ahmedabad Branch"/>
    <s v="Wall Lite"/>
    <s v="Electronics"/>
    <s v="Quickstock"/>
    <s v="Wall Lite"/>
    <s v="Electronics"/>
    <s v="Quickstock"/>
    <n v="118"/>
    <n v="53"/>
    <n v="1103.8900000000001"/>
    <n v="130259.02000000002"/>
    <s v="In Stock"/>
    <s v="No"/>
    <n v="0"/>
  </r>
  <r>
    <s v="P2936"/>
    <s v="After Max"/>
    <s v="Furniture"/>
    <s v="ABC Pvt Ltd"/>
    <n v="144"/>
    <n v="86"/>
    <n v="6090.36"/>
    <n v="877011.84"/>
    <x v="110"/>
    <d v="2025-10-07T00:00:00"/>
    <s v="Actv"/>
    <s v="Ahmedabad Branch"/>
    <s v="After Max"/>
    <s v="Furniture"/>
    <s v="Abc Pvt Ltd"/>
    <s v="After Max"/>
    <s v="Furniture"/>
    <s v="Abc Pvt Ltd"/>
    <n v="144"/>
    <n v="86"/>
    <n v="6090.36"/>
    <n v="877011.84"/>
    <s v="In Stock"/>
    <s v="No"/>
    <n v="0"/>
  </r>
  <r>
    <s v="P1882"/>
    <s v="After Mini"/>
    <s v="Electronics"/>
    <s v="Global Traders"/>
    <n v="0"/>
    <n v="31"/>
    <n v="1193.3399999999999"/>
    <n v="0"/>
    <x v="123"/>
    <d v="2025-10-12T00:00:00"/>
    <s v="active"/>
    <s v="Delhi Warehouse"/>
    <s v="After Mini"/>
    <s v="Electronics"/>
    <s v="Global Traders"/>
    <s v="After Mini"/>
    <s v="Electronics"/>
    <s v="Global Traders"/>
    <n v="0"/>
    <n v="31"/>
    <n v="1193.3399999999999"/>
    <n v="0"/>
    <s v="Out of Stock"/>
    <s v="Yes"/>
    <n v="1"/>
  </r>
  <r>
    <s v="P6204"/>
    <s v="Occur Plus"/>
    <s v="Furniture"/>
    <s v="ABC Pvt Ltd"/>
    <n v="120"/>
    <n v="23"/>
    <n v="11674.59"/>
    <n v="1400950.8"/>
    <x v="154"/>
    <d v="2025-08-04T00:00:00"/>
    <s v="active"/>
    <s v="Delhi Warehouse"/>
    <s v="Occur Plus"/>
    <s v="Furniture"/>
    <s v="Abc Pvt Ltd"/>
    <s v="Occur Plus"/>
    <s v="Furniture"/>
    <s v="Abc Pvt Ltd"/>
    <n v="120"/>
    <n v="23"/>
    <n v="11674.59"/>
    <n v="1400950.8"/>
    <s v="In Stock"/>
    <s v="No"/>
    <n v="0"/>
  </r>
  <r>
    <s v="P1865"/>
    <s v="Choose X"/>
    <s v="Electronics"/>
    <s v="Global Traders"/>
    <n v="5"/>
    <n v="27"/>
    <n v="6601.29"/>
    <n v="33006.449999999997"/>
    <x v="134"/>
    <d v="2025-08-28T00:00:00"/>
    <s v="discon"/>
    <s v="Ahmedabad Branch"/>
    <s v="Choose X"/>
    <s v="Electronics"/>
    <s v="Global Traders"/>
    <s v="Choose X"/>
    <s v="Electronics"/>
    <s v="Global Traders"/>
    <n v="5"/>
    <n v="27"/>
    <n v="6601.29"/>
    <n v="33006.449999999997"/>
    <s v="Low Stock"/>
    <s v="Yes"/>
    <n v="1"/>
  </r>
  <r>
    <s v="P4518"/>
    <s v="Cut Plus"/>
    <s v="Groceries"/>
    <s v="Omni Suppliers"/>
    <n v="184"/>
    <n v="31"/>
    <n v="9821.23"/>
    <n v="1807106.32"/>
    <x v="5"/>
    <d v="2025-10-04T00:00:00"/>
    <s v="active"/>
    <s v="Online"/>
    <s v="Cut Plus"/>
    <s v="Groceries"/>
    <s v="Omni Suppliers"/>
    <s v="Cut Plus"/>
    <s v="Groceries"/>
    <s v="Omni Suppliers"/>
    <n v="184"/>
    <n v="31"/>
    <n v="9821.23"/>
    <n v="1807106.3199999998"/>
    <s v="In Stock"/>
    <s v="No"/>
    <n v="0"/>
  </r>
  <r>
    <s v="P6127"/>
    <s v="Other Pro"/>
    <s v="Electronics"/>
    <s v="QuickStock"/>
    <n v="35"/>
    <n v="95"/>
    <n v="10158.379999999999"/>
    <n v="355543.3"/>
    <x v="63"/>
    <d v="2025-08-11T00:00:00"/>
    <s v="active"/>
    <s v="Online"/>
    <s v="Other Pro"/>
    <s v="Electronics"/>
    <s v="Quickstock"/>
    <s v="Other Pro"/>
    <s v="Electronics"/>
    <s v="Quickstock"/>
    <n v="35"/>
    <n v="95"/>
    <n v="10158.379999999999"/>
    <n v="355543.3"/>
    <s v="Low Stock"/>
    <s v="Yes"/>
    <n v="1"/>
  </r>
  <r>
    <s v="P9943"/>
    <s v="Few X"/>
    <s v="Furniture"/>
    <s v="RetailMart Inc"/>
    <m/>
    <n v="40"/>
    <n v="2780.06"/>
    <m/>
    <x v="107"/>
    <d v="2025-08-24T00:00:00"/>
    <s v="discontinued"/>
    <s v="Online"/>
    <s v="Few X"/>
    <s v="Furniture"/>
    <s v="Retailmart Inc"/>
    <s v="Few X"/>
    <s v="Furniture"/>
    <s v="Retailmart Inc"/>
    <n v="0"/>
    <n v="40"/>
    <n v="2780.06"/>
    <n v="0"/>
    <s v="Out of Stock"/>
    <s v="Yes"/>
    <n v="1"/>
  </r>
  <r>
    <s v="P9669"/>
    <s v="Such Max"/>
    <s v="Toys"/>
    <s v="ABC Pvt Ltd"/>
    <m/>
    <n v="39"/>
    <n v="18456.77"/>
    <m/>
    <x v="29"/>
    <d v="2025-07-30T00:00:00"/>
    <s v="active"/>
    <s v="Pune Store"/>
    <s v="Such Max"/>
    <s v="Toys"/>
    <s v="Abc Pvt Ltd"/>
    <s v="Such Max"/>
    <s v="Toys"/>
    <s v="Abc Pvt Ltd"/>
    <n v="0"/>
    <n v="39"/>
    <n v="18456.77"/>
    <n v="0"/>
    <s v="Out of Stock"/>
    <s v="Yes"/>
    <n v="1"/>
  </r>
  <r>
    <s v="P6413"/>
    <s v="report pro"/>
    <s v="Toys"/>
    <s v="Global Traders"/>
    <n v="188"/>
    <m/>
    <n v="6354.14"/>
    <n v="1194578.32"/>
    <x v="164"/>
    <d v="2025-08-03T00:00:00"/>
    <s v="active"/>
    <s v="Ahmedabad Branch"/>
    <s v="Report Pro"/>
    <s v="Toys"/>
    <s v="Global Traders"/>
    <s v="Report Pro"/>
    <s v="Toys"/>
    <s v="Global Traders"/>
    <n v="188"/>
    <n v="0"/>
    <n v="6354.14"/>
    <n v="1194578.32"/>
    <s v="In Stock"/>
    <s v="No"/>
    <n v="0"/>
  </r>
  <r>
    <s v="P6961"/>
    <s v="section lite"/>
    <s v="Groceries"/>
    <m/>
    <n v="118"/>
    <n v="81"/>
    <n v="289.45999999999998"/>
    <n v="34156.28"/>
    <x v="87"/>
    <d v="2025-08-31T00:00:00"/>
    <s v="discontinued"/>
    <s v="Online"/>
    <s v="Section Lite"/>
    <s v="Groceries"/>
    <s v=""/>
    <s v="Section Lite"/>
    <s v="Groceries"/>
    <s v="Others"/>
    <n v="118"/>
    <n v="81"/>
    <n v="289.45999999999998"/>
    <n v="34156.28"/>
    <s v="In Stock"/>
    <s v="No"/>
    <n v="0"/>
  </r>
  <r>
    <s v="P2680"/>
    <s v="Property X"/>
    <s v="Toys"/>
    <s v="ABC Pvt Ltd"/>
    <n v="50"/>
    <n v="57"/>
    <n v="9726.11"/>
    <n v="486305.5"/>
    <x v="8"/>
    <d v="2025-08-08T00:00:00"/>
    <s v="Actv"/>
    <s v="Online"/>
    <s v="Property X"/>
    <s v="Toys"/>
    <s v="Abc Pvt Ltd"/>
    <s v="Property X"/>
    <s v="Toys"/>
    <s v="Abc Pvt Ltd"/>
    <n v="50"/>
    <n v="57"/>
    <n v="9726.11"/>
    <n v="486305.5"/>
    <s v="Low Stock"/>
    <s v="Yes"/>
    <n v="1"/>
  </r>
  <r>
    <s v="P9084"/>
    <s v="Major X"/>
    <s v="Toys"/>
    <s v="ABC Pvt Ltd"/>
    <n v="69"/>
    <n v="76"/>
    <n v="4770.37"/>
    <n v="329155.53000000003"/>
    <x v="179"/>
    <d v="2025-08-29T00:00:00"/>
    <s v="active"/>
    <s v="Delhi Warehouse"/>
    <s v="Major X"/>
    <s v="Toys"/>
    <s v="Abc Pvt Ltd"/>
    <s v="Major X"/>
    <s v="Toys"/>
    <s v="Abc Pvt Ltd"/>
    <n v="69"/>
    <n v="76"/>
    <n v="4770.37"/>
    <n v="329155.52999999997"/>
    <s v="Low Stock"/>
    <s v="Yes"/>
    <n v="1"/>
  </r>
  <r>
    <s v="P3007"/>
    <s v="Rate Lite"/>
    <s v="Toys"/>
    <s v="QuickStock"/>
    <n v="32"/>
    <n v="78"/>
    <n v="15670.85"/>
    <n v="501467.2"/>
    <x v="177"/>
    <d v="2025-08-08T00:00:00"/>
    <s v="Inactive"/>
    <s v="Ahmedabad Branch"/>
    <s v="Rate Lite"/>
    <s v="Toys"/>
    <s v="Quickstock"/>
    <s v="Rate Lite"/>
    <s v="Toys"/>
    <s v="Quickstock"/>
    <n v="32"/>
    <n v="78"/>
    <n v="15670.85"/>
    <n v="501467.2"/>
    <s v="Low Stock"/>
    <s v="Yes"/>
    <n v="1"/>
  </r>
  <r>
    <s v="P3779"/>
    <s v="Air Plus"/>
    <s v="Furniture"/>
    <m/>
    <n v="56"/>
    <m/>
    <n v="4834.41"/>
    <n v="270726.96000000002"/>
    <x v="84"/>
    <d v="2025-08-03T00:00:00"/>
    <s v="discon"/>
    <s v="Online"/>
    <s v="Air Plus"/>
    <s v="Furniture"/>
    <s v=""/>
    <s v="Air Plus"/>
    <s v="Furniture"/>
    <s v="Others"/>
    <n v="56"/>
    <n v="0"/>
    <n v="4834.41"/>
    <n v="270726.95999999996"/>
    <s v="In Stock"/>
    <s v="No"/>
    <n v="0"/>
  </r>
  <r>
    <s v="P3330"/>
    <s v="Hit Lite"/>
    <s v="Furniture"/>
    <s v="QuickStock"/>
    <n v="73"/>
    <n v="71"/>
    <n v="7590.98"/>
    <n v="554141.53999999992"/>
    <x v="20"/>
    <d v="2025-07-31T00:00:00"/>
    <s v="active"/>
    <s v="Online"/>
    <s v="Hit Lite"/>
    <s v="Furniture"/>
    <s v="Quickstock"/>
    <s v="Hit Lite"/>
    <s v="Furniture"/>
    <s v="Quickstock"/>
    <n v="73"/>
    <n v="71"/>
    <n v="7590.98"/>
    <n v="554141.53999999992"/>
    <s v="In Stock"/>
    <s v="No"/>
    <n v="0"/>
  </r>
  <r>
    <s v="P9216"/>
    <s v="Share X"/>
    <s v="Toys"/>
    <s v="Global Traders"/>
    <n v="74"/>
    <n v="42"/>
    <n v="777.4"/>
    <n v="57527.6"/>
    <x v="156"/>
    <d v="2025-07-18T00:00:00"/>
    <s v="active"/>
    <s v="Pune Store"/>
    <s v="Share X"/>
    <s v="Toys"/>
    <s v="Global Traders"/>
    <s v="Share X"/>
    <s v="Toys"/>
    <s v="Global Traders"/>
    <n v="74"/>
    <n v="42"/>
    <n v="777.4"/>
    <n v="57527.6"/>
    <s v="In Stock"/>
    <s v="No"/>
    <n v="0"/>
  </r>
  <r>
    <s v="P9371"/>
    <s v="Travel Mini"/>
    <s v="Groceries"/>
    <s v="Global Traders"/>
    <n v="125"/>
    <n v="50"/>
    <n v="950.77"/>
    <n v="118846.25"/>
    <x v="130"/>
    <d v="2025-10-07T00:00:00"/>
    <s v="discon"/>
    <s v="Delhi Warehouse"/>
    <s v="Travel Mini"/>
    <s v="Groceries"/>
    <s v="Global Traders"/>
    <s v="Travel Mini"/>
    <s v="Groceries"/>
    <s v="Global Traders"/>
    <n v="125"/>
    <n v="50"/>
    <n v="950.77"/>
    <n v="118846.25"/>
    <s v="In Stock"/>
    <s v="No"/>
    <n v="0"/>
  </r>
  <r>
    <s v="P7401"/>
    <s v="Represent Pro"/>
    <s v="Groceries"/>
    <s v="RetailMart Inc"/>
    <n v="17"/>
    <n v="66"/>
    <n v="8463.17"/>
    <n v="143873.89000000001"/>
    <x v="122"/>
    <d v="2025-09-22T00:00:00"/>
    <m/>
    <s v="Online"/>
    <s v="Represent Pro"/>
    <s v="Groceries"/>
    <s v="Retailmart Inc"/>
    <s v="Represent Pro"/>
    <s v="Groceries"/>
    <s v="Retailmart Inc"/>
    <n v="17"/>
    <n v="66"/>
    <n v="8463.17"/>
    <n v="143873.89000000001"/>
    <s v="Low Stock"/>
    <s v="Yes"/>
    <n v="1"/>
  </r>
  <r>
    <s v="P8393"/>
    <s v="Clearly Pro"/>
    <s v="Electronics"/>
    <s v="QuickStock"/>
    <n v="83"/>
    <m/>
    <n v="17222.939999999999"/>
    <n v="1429504.02"/>
    <x v="106"/>
    <d v="2025-07-31T00:00:00"/>
    <s v="Inactive"/>
    <s v="Pune Store"/>
    <s v="Clearly Pro"/>
    <s v="Electronics"/>
    <s v="Quickstock"/>
    <s v="Clearly Pro"/>
    <s v="Electronics"/>
    <s v="Quickstock"/>
    <n v="83"/>
    <n v="0"/>
    <n v="17222.939999999999"/>
    <n v="1429504.0199999998"/>
    <s v="In Stock"/>
    <s v="No"/>
    <n v="0"/>
  </r>
  <r>
    <s v="P8164"/>
    <s v="Eye Max"/>
    <s v="Clothing"/>
    <s v="Omni Suppliers"/>
    <n v="145"/>
    <n v="91"/>
    <n v="2177.14"/>
    <n v="315685.3"/>
    <x v="45"/>
    <d v="2025-07-19T00:00:00"/>
    <s v="discontinued"/>
    <s v="Pune Store"/>
    <s v="Eye Max"/>
    <s v="Clothing"/>
    <s v="Omni Suppliers"/>
    <s v="Eye Max"/>
    <s v="Clothing"/>
    <s v="Omni Suppliers"/>
    <n v="145"/>
    <n v="91"/>
    <n v="2177.14"/>
    <n v="315685.3"/>
    <s v="In Stock"/>
    <s v="No"/>
    <n v="0"/>
  </r>
  <r>
    <s v="P1308"/>
    <s v="According Mini"/>
    <s v="Electronics"/>
    <s v="Omni Suppliers"/>
    <n v="137"/>
    <n v="71"/>
    <n v="19865.64"/>
    <n v="2721592.68"/>
    <x v="84"/>
    <d v="2025-09-07T00:00:00"/>
    <s v="discontinued"/>
    <s v="Pune Store"/>
    <s v="According Mini"/>
    <s v="Electronics"/>
    <s v="Omni Suppliers"/>
    <s v="According Mini"/>
    <s v="Electronics"/>
    <s v="Omni Suppliers"/>
    <n v="137"/>
    <n v="71"/>
    <n v="19865.64"/>
    <n v="2721592.6799999997"/>
    <s v="In Stock"/>
    <s v="No"/>
    <n v="0"/>
  </r>
  <r>
    <s v="P5620"/>
    <s v="Several Mini"/>
    <s v="Furniture"/>
    <s v="RetailMart Inc"/>
    <n v="39"/>
    <n v="87"/>
    <n v="16971.22"/>
    <n v="661877.58000000007"/>
    <x v="126"/>
    <d v="2025-09-08T00:00:00"/>
    <s v="active"/>
    <s v="Pune Store"/>
    <s v="Several Mini"/>
    <s v="Furniture"/>
    <s v="Retailmart Inc"/>
    <s v="Several Mini"/>
    <s v="Furniture"/>
    <s v="Retailmart Inc"/>
    <n v="39"/>
    <n v="87"/>
    <n v="16971.22"/>
    <n v="661877.58000000007"/>
    <s v="Low Stock"/>
    <s v="Yes"/>
    <n v="1"/>
  </r>
  <r>
    <s v="P4381"/>
    <s v="Every Max"/>
    <s v="Clothing"/>
    <s v="Global Traders"/>
    <n v="64"/>
    <n v="31"/>
    <n v="18496.599999999999"/>
    <n v="1183782.3999999999"/>
    <x v="14"/>
    <d v="2025-09-26T00:00:00"/>
    <s v="active"/>
    <s v="Delhi Warehouse"/>
    <s v="Every Max"/>
    <s v="Clothing"/>
    <s v="Global Traders"/>
    <s v="Every Max"/>
    <s v="Clothing"/>
    <s v="Global Traders"/>
    <n v="64"/>
    <n v="31"/>
    <n v="18496.599999999999"/>
    <n v="1183782.3999999999"/>
    <s v="In Stock"/>
    <s v="No"/>
    <n v="0"/>
  </r>
  <r>
    <s v="P2927"/>
    <s v="Economic Pro"/>
    <s v="Toys"/>
    <s v="QuickStock"/>
    <n v="17"/>
    <n v="76"/>
    <n v="10969.13"/>
    <n v="186475.21"/>
    <x v="16"/>
    <d v="2025-08-06T00:00:00"/>
    <s v="active"/>
    <s v="Mumbai Store"/>
    <s v="Economic Pro"/>
    <s v="Toys"/>
    <s v="Quickstock"/>
    <s v="Economic Pro"/>
    <s v="Toys"/>
    <s v="Quickstock"/>
    <n v="17"/>
    <n v="76"/>
    <n v="10969.13"/>
    <n v="186475.21"/>
    <s v="Low Stock"/>
    <s v="Yes"/>
    <n v="1"/>
  </r>
  <r>
    <s v="P6533"/>
    <s v="Exist Pro"/>
    <s v="Electronics"/>
    <s v="Omni Suppliers"/>
    <n v="181"/>
    <n v="32"/>
    <n v="6381.91"/>
    <n v="1155125.71"/>
    <x v="11"/>
    <d v="2025-07-25T00:00:00"/>
    <s v="Actv"/>
    <s v="Online"/>
    <s v="Exist Pro"/>
    <s v="Electronics"/>
    <s v="Omni Suppliers"/>
    <s v="Exist Pro"/>
    <s v="Electronics"/>
    <s v="Omni Suppliers"/>
    <n v="181"/>
    <n v="32"/>
    <n v="6381.91"/>
    <n v="1155125.71"/>
    <s v="In Stock"/>
    <s v="No"/>
    <n v="0"/>
  </r>
  <r>
    <s v="P6378"/>
    <s v="Fill X"/>
    <s v="Groceries"/>
    <s v="QuickStock"/>
    <n v="89"/>
    <n v="77"/>
    <n v="10319.11"/>
    <n v="918400.79"/>
    <x v="97"/>
    <d v="2025-10-02T00:00:00"/>
    <s v="discontinued"/>
    <s v="Mumbai Store"/>
    <s v="Fill X"/>
    <s v="Groceries"/>
    <s v="Quickstock"/>
    <s v="Fill X"/>
    <s v="Groceries"/>
    <s v="Quickstock"/>
    <n v="89"/>
    <n v="77"/>
    <n v="10319.11"/>
    <n v="918400.79"/>
    <s v="In Stock"/>
    <s v="No"/>
    <n v="0"/>
  </r>
  <r>
    <s v="P4659"/>
    <s v="Put Lite"/>
    <s v="Groceries"/>
    <s v="Global Traders"/>
    <n v="129"/>
    <n v="94"/>
    <n v="14881.53"/>
    <n v="1919717.37"/>
    <x v="39"/>
    <d v="2025-08-29T00:00:00"/>
    <m/>
    <s v="Delhi Warehouse"/>
    <s v="Put Lite"/>
    <s v="Groceries"/>
    <s v="Global Traders"/>
    <s v="Put Lite"/>
    <s v="Groceries"/>
    <s v="Global Traders"/>
    <n v="129"/>
    <n v="94"/>
    <n v="14881.53"/>
    <n v="1919717.37"/>
    <s v="In Stock"/>
    <s v="No"/>
    <n v="0"/>
  </r>
  <r>
    <s v="P7737"/>
    <s v="Door Mini"/>
    <s v="Toys"/>
    <m/>
    <n v="76"/>
    <m/>
    <n v="1640.32"/>
    <n v="124664.32000000001"/>
    <x v="85"/>
    <d v="2025-08-04T00:00:00"/>
    <s v="Inactive"/>
    <s v="Pune Store"/>
    <s v="Door Mini"/>
    <s v="Toys"/>
    <s v=""/>
    <s v="Door Mini"/>
    <s v="Toys"/>
    <s v="Others"/>
    <n v="76"/>
    <n v="0"/>
    <n v="1640.32"/>
    <n v="124664.31999999999"/>
    <s v="In Stock"/>
    <s v="No"/>
    <n v="0"/>
  </r>
  <r>
    <s v="P6092"/>
    <s v="Case Lite"/>
    <s v="Electronics"/>
    <s v="Global Traders"/>
    <n v="134"/>
    <n v="45"/>
    <n v="17026.490000000002"/>
    <n v="2281549.66"/>
    <x v="24"/>
    <d v="2025-08-06T00:00:00"/>
    <m/>
    <s v="Delhi Warehouse"/>
    <s v="Case Lite"/>
    <s v="Electronics"/>
    <s v="Global Traders"/>
    <s v="Case Lite"/>
    <s v="Electronics"/>
    <s v="Global Traders"/>
    <n v="134"/>
    <n v="45"/>
    <n v="17026.490000000002"/>
    <n v="2281549.66"/>
    <s v="In Stock"/>
    <s v="No"/>
    <n v="0"/>
  </r>
  <r>
    <s v="P7159"/>
    <s v="Its Lite"/>
    <s v="Toys"/>
    <s v="QuickStock"/>
    <n v="150"/>
    <m/>
    <n v="14936.28"/>
    <n v="2240442"/>
    <x v="154"/>
    <d v="2025-09-18T00:00:00"/>
    <s v="discontinued"/>
    <s v="Pune Store"/>
    <s v="Its Lite"/>
    <s v="Toys"/>
    <s v="Quickstock"/>
    <s v="Its Lite"/>
    <s v="Toys"/>
    <s v="Quickstock"/>
    <n v="150"/>
    <n v="0"/>
    <n v="14936.28"/>
    <n v="2240442"/>
    <s v="In Stock"/>
    <s v="No"/>
    <n v="0"/>
  </r>
  <r>
    <s v="P9520"/>
    <s v="Although Mini"/>
    <s v="Furniture"/>
    <s v="QuickStock"/>
    <n v="31"/>
    <n v="34"/>
    <n v="17602.759999999998"/>
    <n v="545685.55999999994"/>
    <x v="177"/>
    <d v="2025-07-26T00:00:00"/>
    <s v="Actv"/>
    <s v="Ahmedabad Branch"/>
    <s v="Although Mini"/>
    <s v="Furniture"/>
    <s v="Quickstock"/>
    <s v="Although Mini"/>
    <s v="Furniture"/>
    <s v="Quickstock"/>
    <n v="31"/>
    <n v="34"/>
    <n v="17602.759999999998"/>
    <n v="545685.55999999994"/>
    <s v="Low Stock"/>
    <s v="Yes"/>
    <n v="1"/>
  </r>
  <r>
    <s v="P6636"/>
    <s v="Culture Pro"/>
    <s v="Toys"/>
    <s v="ABC Pvt Ltd"/>
    <n v="73"/>
    <n v="71"/>
    <n v="12488.93"/>
    <n v="911691.89"/>
    <x v="146"/>
    <d v="2025-09-20T00:00:00"/>
    <m/>
    <s v="Pune Store"/>
    <s v="Culture Pro"/>
    <s v="Toys"/>
    <s v="Abc Pvt Ltd"/>
    <s v="Culture Pro"/>
    <s v="Toys"/>
    <s v="Abc Pvt Ltd"/>
    <n v="73"/>
    <n v="71"/>
    <n v="12488.93"/>
    <n v="911691.89"/>
    <s v="In Stock"/>
    <s v="No"/>
    <n v="0"/>
  </r>
  <r>
    <s v="P6812"/>
    <s v="Question X"/>
    <s v="Toys"/>
    <s v="Omni Suppliers"/>
    <n v="109"/>
    <n v="69"/>
    <n v="16907.169999999998"/>
    <n v="1842881.53"/>
    <x v="126"/>
    <d v="2025-08-26T00:00:00"/>
    <m/>
    <s v="Pune Store"/>
    <s v="Question X"/>
    <s v="Toys"/>
    <s v="Omni Suppliers"/>
    <s v="Question X"/>
    <s v="Toys"/>
    <s v="Omni Suppliers"/>
    <n v="109"/>
    <n v="69"/>
    <n v="16907.169999999998"/>
    <n v="1842881.5299999998"/>
    <s v="In Stock"/>
    <s v="No"/>
    <n v="0"/>
  </r>
  <r>
    <s v="P1759"/>
    <s v="Under Plus"/>
    <s v="Groceries"/>
    <s v="Global Traders"/>
    <n v="126"/>
    <n v="26"/>
    <n v="15219.98"/>
    <n v="1917717.48"/>
    <x v="45"/>
    <d v="2025-08-12T00:00:00"/>
    <s v="active"/>
    <s v="Pune Store"/>
    <s v="Under Plus"/>
    <s v="Groceries"/>
    <s v="Global Traders"/>
    <s v="Under Plus"/>
    <s v="Groceries"/>
    <s v="Global Traders"/>
    <n v="126"/>
    <n v="26"/>
    <n v="15219.98"/>
    <n v="1917717.48"/>
    <s v="In Stock"/>
    <s v="No"/>
    <n v="0"/>
  </r>
  <r>
    <s v="P9446"/>
    <s v="Tv Plus"/>
    <s v="Toys"/>
    <s v="Omni Suppliers"/>
    <n v="142"/>
    <n v="89"/>
    <n v="9509.4500000000007"/>
    <n v="1350341.9"/>
    <x v="38"/>
    <d v="2025-08-09T00:00:00"/>
    <s v="active"/>
    <s v="Delhi Warehouse"/>
    <s v="Tv Plus"/>
    <s v="Toys"/>
    <s v="Omni Suppliers"/>
    <s v="Tv Plus"/>
    <s v="Toys"/>
    <s v="Omni Suppliers"/>
    <n v="142"/>
    <n v="89"/>
    <n v="9509.4500000000007"/>
    <n v="1350341.9000000001"/>
    <s v="In Stock"/>
    <s v="No"/>
    <n v="0"/>
  </r>
  <r>
    <s v="P7154"/>
    <s v="Need Plus"/>
    <s v="Furniture"/>
    <s v="ABC Pvt Ltd"/>
    <n v="107"/>
    <n v="45"/>
    <n v="18886.97"/>
    <n v="2020905.79"/>
    <x v="169"/>
    <d v="2025-09-20T00:00:00"/>
    <s v="discontinued"/>
    <s v="Ahmedabad Branch"/>
    <s v="Need Plus"/>
    <s v="Furniture"/>
    <s v="Abc Pvt Ltd"/>
    <s v="Need Plus"/>
    <s v="Furniture"/>
    <s v="Abc Pvt Ltd"/>
    <n v="107"/>
    <n v="45"/>
    <n v="18886.97"/>
    <n v="2020905.79"/>
    <s v="In Stock"/>
    <s v="No"/>
    <n v="0"/>
  </r>
  <r>
    <s v="P4734"/>
    <s v="song plus"/>
    <s v="Toys"/>
    <s v="ABC Pvt Ltd"/>
    <n v="84"/>
    <n v="59"/>
    <n v="4159.8100000000004"/>
    <n v="349424.04"/>
    <x v="45"/>
    <d v="2025-07-31T00:00:00"/>
    <s v="discon"/>
    <s v="Pune Store"/>
    <s v="Song Plus"/>
    <s v="Toys"/>
    <s v="Abc Pvt Ltd"/>
    <s v="Song Plus"/>
    <s v="Toys"/>
    <s v="Abc Pvt Ltd"/>
    <n v="84"/>
    <n v="59"/>
    <n v="4159.8100000000004"/>
    <n v="349424.04000000004"/>
    <s v="In Stock"/>
    <s v="No"/>
    <n v="0"/>
  </r>
  <r>
    <s v="P3682"/>
    <s v="central max"/>
    <s v="Furniture"/>
    <s v="Global Traders"/>
    <n v="143"/>
    <n v="80"/>
    <n v="19716.78"/>
    <n v="2819499.54"/>
    <x v="133"/>
    <d v="2025-08-16T00:00:00"/>
    <m/>
    <s v="Pune Store"/>
    <s v="Central Max"/>
    <s v="Furniture"/>
    <s v="Global Traders"/>
    <s v="Central Max"/>
    <s v="Furniture"/>
    <s v="Global Traders"/>
    <n v="143"/>
    <n v="80"/>
    <n v="19716.78"/>
    <n v="2819499.54"/>
    <s v="In Stock"/>
    <s v="No"/>
    <n v="0"/>
  </r>
  <r>
    <s v="P5711"/>
    <s v="Laugh Mini"/>
    <s v="Groceries"/>
    <s v="Global Traders"/>
    <n v="79"/>
    <n v="50"/>
    <n v="469.13"/>
    <n v="37061.269999999997"/>
    <x v="114"/>
    <d v="2025-08-13T00:00:00"/>
    <s v="discontinued"/>
    <s v="Mumbai Store"/>
    <s v="Laugh Mini"/>
    <s v="Groceries"/>
    <s v="Global Traders"/>
    <s v="Laugh Mini"/>
    <s v="Groceries"/>
    <s v="Global Traders"/>
    <n v="79"/>
    <n v="50"/>
    <n v="469.13"/>
    <n v="37061.269999999997"/>
    <s v="In Stock"/>
    <s v="No"/>
    <n v="0"/>
  </r>
  <r>
    <s v="P9075"/>
    <s v="Laugh X"/>
    <s v="Toys"/>
    <s v="RetailMart Inc"/>
    <n v="89"/>
    <n v="28"/>
    <n v="10790.34"/>
    <n v="960340.26"/>
    <x v="123"/>
    <d v="2025-09-15T00:00:00"/>
    <s v="discon"/>
    <s v="Pune Store"/>
    <s v="Laugh X"/>
    <s v="Toys"/>
    <s v="Retailmart Inc"/>
    <s v="Laugh X"/>
    <s v="Toys"/>
    <s v="Retailmart Inc"/>
    <n v="89"/>
    <n v="28"/>
    <n v="10790.34"/>
    <n v="960340.26"/>
    <s v="In Stock"/>
    <s v="No"/>
    <n v="0"/>
  </r>
  <r>
    <s v="P3803"/>
    <s v="Stay X"/>
    <s v="Furniture"/>
    <s v="QuickStock"/>
    <n v="181"/>
    <n v="47"/>
    <n v="16599.84"/>
    <n v="3004571.04"/>
    <x v="174"/>
    <d v="2025-10-02T00:00:00"/>
    <s v="discon"/>
    <s v="Online"/>
    <s v="Stay X"/>
    <s v="Furniture"/>
    <s v="Quickstock"/>
    <s v="Stay X"/>
    <s v="Furniture"/>
    <s v="Quickstock"/>
    <n v="181"/>
    <n v="47"/>
    <n v="16599.84"/>
    <n v="3004571.04"/>
    <s v="In Stock"/>
    <s v="No"/>
    <n v="0"/>
  </r>
  <r>
    <s v="P9388"/>
    <s v="Before X"/>
    <s v="Furniture"/>
    <s v="Omni Suppliers"/>
    <n v="109"/>
    <n v="96"/>
    <n v="8933.2199999999993"/>
    <n v="973720.98"/>
    <x v="175"/>
    <d v="2025-10-10T00:00:00"/>
    <s v="Inactive"/>
    <s v="Delhi Warehouse"/>
    <s v="Before X"/>
    <s v="Furniture"/>
    <s v="Omni Suppliers"/>
    <s v="Before X"/>
    <s v="Furniture"/>
    <s v="Omni Suppliers"/>
    <n v="109"/>
    <n v="96"/>
    <n v="8933.2199999999993"/>
    <n v="973720.98"/>
    <s v="In Stock"/>
    <s v="No"/>
    <n v="0"/>
  </r>
  <r>
    <s v="P9613"/>
    <s v="Beautiful X"/>
    <s v="Toys"/>
    <s v="Omni Suppliers"/>
    <n v="67"/>
    <n v="72"/>
    <n v="6676.84"/>
    <n v="447348.28"/>
    <x v="45"/>
    <d v="2025-09-10T00:00:00"/>
    <s v="active"/>
    <s v="Mumbai Store"/>
    <s v="Beautiful X"/>
    <s v="Toys"/>
    <s v="Omni Suppliers"/>
    <s v="Beautiful X"/>
    <s v="Toys"/>
    <s v="Omni Suppliers"/>
    <n v="67"/>
    <n v="72"/>
    <n v="6676.84"/>
    <n v="447348.28"/>
    <s v="Low Stock"/>
    <s v="Yes"/>
    <n v="1"/>
  </r>
  <r>
    <s v="P2223"/>
    <s v="Current Pro"/>
    <s v="Toys"/>
    <s v="ABC Pvt Ltd"/>
    <n v="100"/>
    <n v="70"/>
    <n v="4135.8100000000004"/>
    <n v="413581.00000000012"/>
    <x v="106"/>
    <d v="2025-10-09T00:00:00"/>
    <s v="discon"/>
    <s v="Delhi Warehouse"/>
    <s v="Current Pro"/>
    <s v="Toys"/>
    <s v="Abc Pvt Ltd"/>
    <s v="Current Pro"/>
    <s v="Toys"/>
    <s v="Abc Pvt Ltd"/>
    <n v="100"/>
    <n v="70"/>
    <n v="4135.8100000000004"/>
    <n v="413581.00000000006"/>
    <s v="In Stock"/>
    <s v="No"/>
    <n v="0"/>
  </r>
  <r>
    <s v="P7520"/>
    <s v="Administration X"/>
    <s v="Clothing"/>
    <s v="ABC Pvt Ltd"/>
    <n v="142"/>
    <n v="57"/>
    <n v="6240.63"/>
    <n v="886169.46"/>
    <x v="138"/>
    <d v="2025-09-30T00:00:00"/>
    <s v="Inactive"/>
    <s v="Pune Store"/>
    <s v="Administration X"/>
    <s v="Clothing"/>
    <s v="Abc Pvt Ltd"/>
    <s v="Administration X"/>
    <s v="Clothing"/>
    <s v="Abc Pvt Ltd"/>
    <n v="142"/>
    <n v="57"/>
    <n v="6240.63"/>
    <n v="886169.46"/>
    <s v="In Stock"/>
    <s v="No"/>
    <n v="0"/>
  </r>
  <r>
    <s v="P9412"/>
    <s v="Key X"/>
    <s v="Clothing"/>
    <s v="QuickStock"/>
    <n v="82"/>
    <n v="73"/>
    <n v="5691.17"/>
    <n v="466675.94"/>
    <x v="114"/>
    <d v="2025-09-01T00:00:00"/>
    <m/>
    <s v="Online"/>
    <s v="Key X"/>
    <s v="Clothing"/>
    <s v="Quickstock"/>
    <s v="Key X"/>
    <s v="Clothing"/>
    <s v="Quickstock"/>
    <n v="82"/>
    <n v="73"/>
    <n v="5691.17"/>
    <n v="466675.94"/>
    <s v="In Stock"/>
    <s v="No"/>
    <n v="0"/>
  </r>
  <r>
    <s v="P6515"/>
    <s v="Analysis Mini"/>
    <s v="Electronics"/>
    <s v="QuickStock"/>
    <n v="3"/>
    <m/>
    <n v="987.5"/>
    <n v="2962.5"/>
    <x v="109"/>
    <d v="2025-08-18T00:00:00"/>
    <m/>
    <s v="Ahmedabad Branch"/>
    <s v="Analysis Mini"/>
    <s v="Electronics"/>
    <s v="Quickstock"/>
    <s v="Analysis Mini"/>
    <s v="Electronics"/>
    <s v="Quickstock"/>
    <n v="3"/>
    <n v="0"/>
    <n v="987.5"/>
    <n v="2962.5"/>
    <s v="In Stock"/>
    <s v="No"/>
    <n v="0"/>
  </r>
  <r>
    <s v="P8448"/>
    <s v="Child Pro"/>
    <s v="Toys"/>
    <s v="QuickStock"/>
    <n v="97"/>
    <n v="55"/>
    <n v="12596.01"/>
    <n v="1221812.97"/>
    <x v="12"/>
    <d v="2025-09-16T00:00:00"/>
    <s v="Actv"/>
    <s v="Pune Store"/>
    <s v="Child Pro"/>
    <s v="Toys"/>
    <s v="Quickstock"/>
    <s v="Child Pro"/>
    <s v="Toys"/>
    <s v="Quickstock"/>
    <n v="97"/>
    <n v="55"/>
    <n v="12596.01"/>
    <n v="1221812.97"/>
    <s v="In Stock"/>
    <s v="No"/>
    <n v="0"/>
  </r>
  <r>
    <s v="P6629"/>
    <s v="Itself Pro"/>
    <s v="Toys"/>
    <s v="QuickStock"/>
    <n v="62"/>
    <n v="97"/>
    <n v="7905.42"/>
    <n v="490136.04"/>
    <x v="174"/>
    <d v="2025-10-01T00:00:00"/>
    <s v="discon"/>
    <s v="Delhi Warehouse"/>
    <s v="Itself Pro"/>
    <s v="Toys"/>
    <s v="Quickstock"/>
    <s v="Itself Pro"/>
    <s v="Toys"/>
    <s v="Quickstock"/>
    <n v="62"/>
    <n v="97"/>
    <n v="7905.42"/>
    <n v="490136.04"/>
    <s v="Low Stock"/>
    <s v="Yes"/>
    <n v="1"/>
  </r>
  <r>
    <s v="P8422"/>
    <s v="Citizen X"/>
    <s v="Clothing"/>
    <s v="Omni Suppliers"/>
    <n v="172"/>
    <n v="69"/>
    <n v="14860.28"/>
    <n v="2555968.16"/>
    <x v="9"/>
    <d v="2025-09-16T00:00:00"/>
    <s v="Actv"/>
    <s v="Mumbai Store"/>
    <s v="Citizen X"/>
    <s v="Clothing"/>
    <s v="Omni Suppliers"/>
    <s v="Citizen X"/>
    <s v="Clothing"/>
    <s v="Omni Suppliers"/>
    <n v="172"/>
    <n v="69"/>
    <n v="14860.28"/>
    <n v="2555968.16"/>
    <s v="In Stock"/>
    <s v="No"/>
    <n v="0"/>
  </r>
  <r>
    <s v="P4407"/>
    <s v="Rest Max"/>
    <s v="Groceries"/>
    <s v="ABC Pvt Ltd"/>
    <n v="75"/>
    <n v="88"/>
    <n v="5820.42"/>
    <n v="436531.5"/>
    <x v="38"/>
    <d v="2025-09-11T00:00:00"/>
    <s v="Actv"/>
    <s v="Online"/>
    <s v="Rest Max"/>
    <s v="Groceries"/>
    <s v="Abc Pvt Ltd"/>
    <s v="Rest Max"/>
    <s v="Groceries"/>
    <s v="Abc Pvt Ltd"/>
    <n v="75"/>
    <n v="88"/>
    <n v="5820.42"/>
    <n v="436531.5"/>
    <s v="Low Stock"/>
    <s v="Yes"/>
    <n v="1"/>
  </r>
  <r>
    <s v="P8334"/>
    <s v="Long Pro"/>
    <s v="Toys"/>
    <s v="RetailMart Inc"/>
    <n v="95"/>
    <n v="36"/>
    <n v="8029.66"/>
    <n v="762817.7"/>
    <x v="55"/>
    <d v="2025-09-15T00:00:00"/>
    <s v="Inactive"/>
    <s v="Online"/>
    <s v="Long Pro"/>
    <s v="Toys"/>
    <s v="Retailmart Inc"/>
    <s v="Long Pro"/>
    <s v="Toys"/>
    <s v="Retailmart Inc"/>
    <n v="95"/>
    <n v="36"/>
    <n v="8029.66"/>
    <n v="762817.7"/>
    <s v="In Stock"/>
    <s v="No"/>
    <n v="0"/>
  </r>
  <r>
    <s v="P5951"/>
    <s v="Decide Plus"/>
    <s v="Clothing"/>
    <s v="Omni Suppliers"/>
    <n v="162"/>
    <n v="65"/>
    <n v="17692.650000000001"/>
    <n v="2866209.3"/>
    <x v="26"/>
    <d v="2025-08-18T00:00:00"/>
    <m/>
    <s v="Delhi Warehouse"/>
    <s v="Decide Plus"/>
    <s v="Clothing"/>
    <s v="Omni Suppliers"/>
    <s v="Decide Plus"/>
    <s v="Clothing"/>
    <s v="Omni Suppliers"/>
    <n v="162"/>
    <n v="65"/>
    <n v="17692.650000000001"/>
    <n v="2866209.3000000003"/>
    <s v="In Stock"/>
    <s v="No"/>
    <n v="0"/>
  </r>
  <r>
    <s v="P9102"/>
    <s v="Ready Plus"/>
    <s v="Furniture"/>
    <s v="Omni Suppliers"/>
    <n v="89"/>
    <n v="68"/>
    <n v="6811.95"/>
    <n v="606263.54999999993"/>
    <x v="26"/>
    <d v="2025-09-08T00:00:00"/>
    <s v="discontinued"/>
    <s v="Pune Store"/>
    <s v="Ready Plus"/>
    <s v="Furniture"/>
    <s v="Omni Suppliers"/>
    <s v="Ready Plus"/>
    <s v="Furniture"/>
    <s v="Omni Suppliers"/>
    <n v="89"/>
    <n v="68"/>
    <n v="6811.95"/>
    <n v="606263.54999999993"/>
    <s v="In Stock"/>
    <s v="No"/>
    <n v="0"/>
  </r>
  <r>
    <s v="P2173"/>
    <s v="Never X"/>
    <s v="Electronics"/>
    <s v="Global Traders"/>
    <m/>
    <n v="68"/>
    <n v="5682.16"/>
    <m/>
    <x v="71"/>
    <d v="2025-09-20T00:00:00"/>
    <s v="active"/>
    <s v="Online"/>
    <s v="Never X"/>
    <s v="Electronics"/>
    <s v="Global Traders"/>
    <s v="Never X"/>
    <s v="Electronics"/>
    <s v="Global Traders"/>
    <n v="0"/>
    <n v="68"/>
    <n v="5682.16"/>
    <n v="0"/>
    <s v="Out of Stock"/>
    <s v="Yes"/>
    <n v="1"/>
  </r>
  <r>
    <s v="P1835"/>
    <s v="Live X"/>
    <s v="Furniture"/>
    <s v="RetailMart Inc"/>
    <n v="198"/>
    <m/>
    <n v="18682.86"/>
    <n v="3699206.28"/>
    <x v="182"/>
    <d v="2025-09-28T00:00:00"/>
    <s v="active"/>
    <s v="Ahmedabad Branch"/>
    <s v="Live X"/>
    <s v="Furniture"/>
    <s v="Retailmart Inc"/>
    <s v="Live X"/>
    <s v="Furniture"/>
    <s v="Retailmart Inc"/>
    <n v="198"/>
    <n v="0"/>
    <n v="18682.86"/>
    <n v="3699206.2800000003"/>
    <s v="In Stock"/>
    <s v="No"/>
    <n v="0"/>
  </r>
  <r>
    <s v="P4815"/>
    <s v="Then Lite"/>
    <s v="Clothing"/>
    <s v="Global Traders"/>
    <n v="125"/>
    <n v="50"/>
    <n v="15019.1"/>
    <n v="1877387.5"/>
    <x v="110"/>
    <d v="2025-07-21T00:00:00"/>
    <s v="discontinued"/>
    <s v="Online"/>
    <s v="Then Lite"/>
    <s v="Clothing"/>
    <s v="Global Traders"/>
    <s v="Then Lite"/>
    <s v="Clothing"/>
    <s v="Global Traders"/>
    <n v="125"/>
    <n v="50"/>
    <n v="15019.1"/>
    <n v="1877387.5"/>
    <s v="In Stock"/>
    <s v="No"/>
    <n v="0"/>
  </r>
  <r>
    <s v="P3607"/>
    <s v="Bring Max"/>
    <s v="Electronics"/>
    <s v="Global Traders"/>
    <m/>
    <n v="62"/>
    <n v="10063.81"/>
    <m/>
    <x v="2"/>
    <d v="2025-09-20T00:00:00"/>
    <s v="active"/>
    <s v="Ahmedabad Branch"/>
    <s v="Bring Max"/>
    <s v="Electronics"/>
    <s v="Global Traders"/>
    <s v="Bring Max"/>
    <s v="Electronics"/>
    <s v="Global Traders"/>
    <n v="0"/>
    <n v="62"/>
    <n v="10063.81"/>
    <n v="0"/>
    <s v="Out of Stock"/>
    <s v="Yes"/>
    <n v="1"/>
  </r>
  <r>
    <s v="P5784"/>
    <s v="Light Mini"/>
    <s v="Clothing"/>
    <s v="RetailMart Inc"/>
    <n v="123"/>
    <n v="99"/>
    <n v="10746.3"/>
    <n v="1321794.8999999999"/>
    <x v="142"/>
    <d v="2025-09-29T00:00:00"/>
    <m/>
    <s v="Mumbai Store"/>
    <s v="Light Mini"/>
    <s v="Clothing"/>
    <s v="Retailmart Inc"/>
    <s v="Light Mini"/>
    <s v="Clothing"/>
    <s v="Retailmart Inc"/>
    <n v="123"/>
    <n v="99"/>
    <n v="10746.3"/>
    <n v="1321794.8999999999"/>
    <s v="In Stock"/>
    <s v="No"/>
    <n v="0"/>
  </r>
  <r>
    <s v="P6580"/>
    <s v="Usually Plus"/>
    <s v="Furniture"/>
    <s v="Global Traders"/>
    <n v="142"/>
    <n v="46"/>
    <n v="9164.92"/>
    <n v="1301418.6399999999"/>
    <x v="111"/>
    <d v="2025-10-03T00:00:00"/>
    <s v="active"/>
    <s v="Online"/>
    <s v="Usually Plus"/>
    <s v="Furniture"/>
    <s v="Global Traders"/>
    <s v="Usually Plus"/>
    <s v="Furniture"/>
    <s v="Global Traders"/>
    <n v="142"/>
    <n v="46"/>
    <n v="9164.92"/>
    <n v="1301418.6399999999"/>
    <s v="In Stock"/>
    <s v="No"/>
    <n v="0"/>
  </r>
  <r>
    <s v="P5573"/>
    <s v="Face Pro"/>
    <s v="Clothing"/>
    <s v="Omni Suppliers"/>
    <n v="157"/>
    <n v="55"/>
    <n v="15150.71"/>
    <n v="2378661.4700000002"/>
    <x v="59"/>
    <d v="2025-09-26T00:00:00"/>
    <s v="Inactive"/>
    <s v="Delhi Warehouse"/>
    <s v="Face Pro"/>
    <s v="Clothing"/>
    <s v="Omni Suppliers"/>
    <s v="Face Pro"/>
    <s v="Clothing"/>
    <s v="Omni Suppliers"/>
    <n v="157"/>
    <n v="55"/>
    <n v="15150.71"/>
    <n v="2378661.4699999997"/>
    <s v="In Stock"/>
    <s v="No"/>
    <n v="0"/>
  </r>
  <r>
    <s v="P7997"/>
    <s v="tell mini"/>
    <s v="Toys"/>
    <s v="RetailMart Inc"/>
    <n v="113"/>
    <n v="68"/>
    <n v="2267.46"/>
    <n v="256222.98"/>
    <x v="102"/>
    <d v="2025-09-09T00:00:00"/>
    <s v="Actv"/>
    <s v="Ahmedabad Branch"/>
    <s v="Tell Mini"/>
    <s v="Toys"/>
    <s v="Retailmart Inc"/>
    <s v="Tell Mini"/>
    <s v="Toys"/>
    <s v="Retailmart Inc"/>
    <n v="113"/>
    <n v="68"/>
    <n v="2267.46"/>
    <n v="256222.98"/>
    <s v="In Stock"/>
    <s v="No"/>
    <n v="0"/>
  </r>
  <r>
    <s v="P8865"/>
    <s v="Gun Pro"/>
    <s v="Electronics"/>
    <s v="Global Traders"/>
    <n v="86"/>
    <n v="72"/>
    <n v="1290.99"/>
    <n v="111025.14"/>
    <x v="7"/>
    <d v="2025-09-03T00:00:00"/>
    <s v="discontinued"/>
    <s v="Online"/>
    <s v="Gun Pro"/>
    <s v="Electronics"/>
    <s v="Global Traders"/>
    <s v="Gun Pro"/>
    <s v="Electronics"/>
    <s v="Global Traders"/>
    <n v="86"/>
    <n v="72"/>
    <n v="1290.99"/>
    <n v="111025.14"/>
    <s v="In Stock"/>
    <s v="No"/>
    <n v="0"/>
  </r>
  <r>
    <s v="P7811"/>
    <s v="Nature Mini"/>
    <s v="Clothing"/>
    <s v="RetailMart Inc"/>
    <n v="15"/>
    <n v="56"/>
    <n v="8063.85"/>
    <n v="120957.75"/>
    <x v="19"/>
    <d v="2025-08-17T00:00:00"/>
    <s v="active"/>
    <s v="Online"/>
    <s v="Nature Mini"/>
    <s v="Clothing"/>
    <s v="Retailmart Inc"/>
    <s v="Nature Mini"/>
    <s v="Clothing"/>
    <s v="Retailmart Inc"/>
    <n v="15"/>
    <n v="56"/>
    <n v="8063.85"/>
    <n v="120957.75"/>
    <s v="Low Stock"/>
    <s v="Yes"/>
    <n v="1"/>
  </r>
  <r>
    <s v="P4057"/>
    <s v="Whom Pro"/>
    <s v="Toys"/>
    <s v="QuickStock"/>
    <n v="36"/>
    <n v="96"/>
    <n v="13034.12"/>
    <n v="469228.32"/>
    <x v="121"/>
    <d v="2025-07-27T00:00:00"/>
    <s v="active"/>
    <s v="Online"/>
    <s v="Whom Pro"/>
    <s v="Toys"/>
    <s v="Quickstock"/>
    <s v="Whom Pro"/>
    <s v="Toys"/>
    <s v="Quickstock"/>
    <n v="36"/>
    <n v="96"/>
    <n v="13034.12"/>
    <n v="469228.32"/>
    <s v="Low Stock"/>
    <s v="Yes"/>
    <n v="1"/>
  </r>
  <r>
    <s v="P1867"/>
    <s v="At Mini"/>
    <s v="Electronics"/>
    <s v="Global Traders"/>
    <n v="51"/>
    <n v="38"/>
    <n v="9458.9500000000007"/>
    <n v="482406.45"/>
    <x v="53"/>
    <d v="2025-07-27T00:00:00"/>
    <s v="active"/>
    <s v="Mumbai Store"/>
    <s v="At Mini"/>
    <s v="Electronics"/>
    <s v="Global Traders"/>
    <s v="At Mini"/>
    <s v="Electronics"/>
    <s v="Global Traders"/>
    <n v="51"/>
    <n v="38"/>
    <n v="9458.9500000000007"/>
    <n v="482406.45"/>
    <s v="In Stock"/>
    <s v="No"/>
    <n v="0"/>
  </r>
  <r>
    <s v="P7571"/>
    <s v="Property Pro"/>
    <s v="Toys"/>
    <s v="ABC Pvt Ltd"/>
    <n v="116"/>
    <n v="87"/>
    <n v="7548.26"/>
    <n v="875598.16"/>
    <x v="111"/>
    <d v="2025-09-22T00:00:00"/>
    <s v="active"/>
    <s v="Delhi Warehouse"/>
    <s v="Property Pro"/>
    <s v="Toys"/>
    <s v="Abc Pvt Ltd"/>
    <s v="Property Pro"/>
    <s v="Toys"/>
    <s v="Abc Pvt Ltd"/>
    <n v="116"/>
    <n v="87"/>
    <n v="7548.26"/>
    <n v="875598.16"/>
    <s v="In Stock"/>
    <s v="No"/>
    <n v="0"/>
  </r>
  <r>
    <s v="P1452"/>
    <s v="Seem X"/>
    <s v="Toys"/>
    <s v="QuickStock"/>
    <n v="121"/>
    <n v="29"/>
    <n v="5132.24"/>
    <n v="621001.03999999992"/>
    <x v="90"/>
    <d v="2025-08-22T00:00:00"/>
    <s v="Actv"/>
    <s v="Online"/>
    <s v="Seem X"/>
    <s v="Toys"/>
    <s v="Quickstock"/>
    <s v="Seem X"/>
    <s v="Toys"/>
    <s v="Quickstock"/>
    <n v="121"/>
    <n v="29"/>
    <n v="5132.24"/>
    <n v="621001.03999999992"/>
    <s v="In Stock"/>
    <s v="No"/>
    <n v="0"/>
  </r>
  <r>
    <s v="P7747"/>
    <s v="Although Pro"/>
    <s v="Groceries"/>
    <s v="Global Traders"/>
    <n v="112"/>
    <n v="97"/>
    <n v="3726.81"/>
    <n v="417402.72"/>
    <x v="17"/>
    <d v="2025-07-22T00:00:00"/>
    <s v="active"/>
    <s v="Pune Store"/>
    <s v="Although Pro"/>
    <s v="Groceries"/>
    <s v="Global Traders"/>
    <s v="Although Pro"/>
    <s v="Groceries"/>
    <s v="Global Traders"/>
    <n v="112"/>
    <n v="97"/>
    <n v="3726.81"/>
    <n v="417402.72"/>
    <s v="In Stock"/>
    <s v="No"/>
    <n v="0"/>
  </r>
  <r>
    <s v="P8892"/>
    <s v="Third Mini"/>
    <s v="Clothing"/>
    <s v="RetailMart Inc"/>
    <n v="48"/>
    <n v="28"/>
    <n v="988.81"/>
    <n v="47462.879999999997"/>
    <x v="69"/>
    <d v="2025-08-23T00:00:00"/>
    <s v="active"/>
    <s v="Pune Store"/>
    <s v="Third Mini"/>
    <s v="Clothing"/>
    <s v="Retailmart Inc"/>
    <s v="Third Mini"/>
    <s v="Clothing"/>
    <s v="Retailmart Inc"/>
    <n v="48"/>
    <n v="28"/>
    <n v="988.81"/>
    <n v="47462.879999999997"/>
    <s v="In Stock"/>
    <s v="No"/>
    <n v="0"/>
  </r>
  <r>
    <s v="P4129"/>
    <s v="Consider Mini"/>
    <s v="Clothing"/>
    <s v="QuickStock"/>
    <n v="184"/>
    <n v="81"/>
    <n v="9381.0300000000007"/>
    <n v="1726109.52"/>
    <x v="166"/>
    <d v="2025-08-27T00:00:00"/>
    <s v="discontinued"/>
    <s v="Online"/>
    <s v="Consider Mini"/>
    <s v="Clothing"/>
    <s v="Quickstock"/>
    <s v="Consider Mini"/>
    <s v="Clothing"/>
    <s v="Quickstock"/>
    <n v="184"/>
    <n v="81"/>
    <n v="9381.0300000000007"/>
    <n v="1726109.52"/>
    <s v="In Stock"/>
    <s v="No"/>
    <n v="0"/>
  </r>
  <r>
    <s v="P4555"/>
    <s v="Year Lite"/>
    <s v="Clothing"/>
    <s v="RetailMart Inc"/>
    <n v="49"/>
    <n v="52"/>
    <n v="2283.09"/>
    <n v="111871.41"/>
    <x v="47"/>
    <d v="2025-09-18T00:00:00"/>
    <s v="active"/>
    <s v="Mumbai Store"/>
    <s v="Year Lite"/>
    <s v="Clothing"/>
    <s v="Retailmart Inc"/>
    <s v="Year Lite"/>
    <s v="Clothing"/>
    <s v="Retailmart Inc"/>
    <n v="49"/>
    <n v="52"/>
    <n v="2283.09"/>
    <n v="111871.41"/>
    <s v="Low Stock"/>
    <s v="Yes"/>
    <n v="1"/>
  </r>
  <r>
    <s v="P6111"/>
    <s v="Senior Max"/>
    <s v="Groceries"/>
    <s v="QuickStock"/>
    <n v="96"/>
    <n v="81"/>
    <n v="8685.16"/>
    <n v="833775.36"/>
    <x v="56"/>
    <d v="2025-08-23T00:00:00"/>
    <s v="Inactive"/>
    <s v="Online"/>
    <s v="Senior Max"/>
    <s v="Groceries"/>
    <s v="Quickstock"/>
    <s v="Senior Max"/>
    <s v="Groceries"/>
    <s v="Quickstock"/>
    <n v="96"/>
    <n v="81"/>
    <n v="8685.16"/>
    <n v="833775.36"/>
    <s v="In Stock"/>
    <s v="No"/>
    <n v="0"/>
  </r>
  <r>
    <s v="P5016"/>
    <s v="Church Max"/>
    <s v="Electronics"/>
    <s v="Global Traders"/>
    <n v="35"/>
    <n v="29"/>
    <n v="10217.65"/>
    <n v="357617.75"/>
    <x v="45"/>
    <d v="2025-09-14T00:00:00"/>
    <s v="Actv"/>
    <s v="Pune Store"/>
    <s v="Church Max"/>
    <s v="Electronics"/>
    <s v="Global Traders"/>
    <s v="Church Max"/>
    <s v="Electronics"/>
    <s v="Global Traders"/>
    <n v="35"/>
    <n v="29"/>
    <n v="10217.65"/>
    <n v="357617.75"/>
    <s v="In Stock"/>
    <s v="No"/>
    <n v="0"/>
  </r>
  <r>
    <s v="P9283"/>
    <s v="Young Pro"/>
    <s v="Toys"/>
    <s v="QuickStock"/>
    <n v="126"/>
    <n v="99"/>
    <n v="19243.07"/>
    <n v="2424626.8199999998"/>
    <x v="132"/>
    <d v="2025-07-19T00:00:00"/>
    <m/>
    <s v="Online"/>
    <s v="Young Pro"/>
    <s v="Toys"/>
    <s v="Quickstock"/>
    <s v="Young Pro"/>
    <s v="Toys"/>
    <s v="Quickstock"/>
    <n v="126"/>
    <n v="99"/>
    <n v="19243.07"/>
    <n v="2424626.8199999998"/>
    <s v="In Stock"/>
    <s v="No"/>
    <n v="0"/>
  </r>
  <r>
    <s v="P4443"/>
    <s v="Film Lite"/>
    <s v="Toys"/>
    <s v="ABC Pvt Ltd"/>
    <n v="147"/>
    <n v="73"/>
    <n v="17814.3"/>
    <n v="2618702.1"/>
    <x v="42"/>
    <d v="2025-09-05T00:00:00"/>
    <s v="Actv"/>
    <s v="Mumbai Store"/>
    <s v="Film Lite"/>
    <s v="Toys"/>
    <s v="Abc Pvt Ltd"/>
    <s v="Film Lite"/>
    <s v="Toys"/>
    <s v="Abc Pvt Ltd"/>
    <n v="147"/>
    <n v="73"/>
    <n v="17814.3"/>
    <n v="2618702.1"/>
    <s v="In Stock"/>
    <s v="No"/>
    <n v="0"/>
  </r>
  <r>
    <s v="P2812"/>
    <s v="Green X"/>
    <s v="Furniture"/>
    <s v="Omni Suppliers"/>
    <n v="17"/>
    <n v="66"/>
    <n v="5686.88"/>
    <n v="96676.96"/>
    <x v="61"/>
    <d v="2025-09-17T00:00:00"/>
    <s v="active"/>
    <s v="Online"/>
    <s v="Green X"/>
    <s v="Furniture"/>
    <s v="Omni Suppliers"/>
    <s v="Green X"/>
    <s v="Furniture"/>
    <s v="Omni Suppliers"/>
    <n v="17"/>
    <n v="66"/>
    <n v="5686.88"/>
    <n v="96676.96"/>
    <s v="Low Stock"/>
    <s v="Yes"/>
    <n v="1"/>
  </r>
  <r>
    <s v="P6724"/>
    <s v="Seat Mini"/>
    <s v="Groceries"/>
    <s v="ABC Pvt Ltd"/>
    <n v="18"/>
    <n v="84"/>
    <n v="11773.16"/>
    <n v="211916.88"/>
    <x v="105"/>
    <d v="2025-09-12T00:00:00"/>
    <s v="discontinued"/>
    <s v="Mumbai Store"/>
    <s v="Seat Mini"/>
    <s v="Groceries"/>
    <s v="Abc Pvt Ltd"/>
    <s v="Seat Mini"/>
    <s v="Groceries"/>
    <s v="Abc Pvt Ltd"/>
    <n v="18"/>
    <n v="84"/>
    <n v="11773.16"/>
    <n v="211916.88"/>
    <s v="Low Stock"/>
    <s v="Yes"/>
    <n v="1"/>
  </r>
  <r>
    <s v="P4497"/>
    <s v="Explain Plus"/>
    <s v="Toys"/>
    <s v="QuickStock"/>
    <n v="20"/>
    <n v="59"/>
    <n v="3132.69"/>
    <n v="62653.8"/>
    <x v="171"/>
    <d v="2025-09-12T00:00:00"/>
    <s v="discontinued"/>
    <s v="Pune Store"/>
    <s v="Explain Plus"/>
    <s v="Toys"/>
    <s v="Quickstock"/>
    <s v="Explain Plus"/>
    <s v="Toys"/>
    <s v="Quickstock"/>
    <n v="20"/>
    <n v="59"/>
    <n v="3132.69"/>
    <n v="62653.8"/>
    <s v="Low Stock"/>
    <s v="Yes"/>
    <n v="1"/>
  </r>
  <r>
    <s v="P5332"/>
    <s v="Establish Plus"/>
    <s v="Electronics"/>
    <s v="QuickStock"/>
    <n v="54"/>
    <n v="71"/>
    <n v="2351.4899999999998"/>
    <n v="126980.46"/>
    <x v="120"/>
    <d v="2025-08-08T00:00:00"/>
    <s v="Actv"/>
    <s v="Ahmedabad Branch"/>
    <s v="Establish Plus"/>
    <s v="Electronics"/>
    <s v="Quickstock"/>
    <s v="Establish Plus"/>
    <s v="Electronics"/>
    <s v="Quickstock"/>
    <n v="54"/>
    <n v="71"/>
    <n v="2351.4899999999998"/>
    <n v="126980.45999999999"/>
    <s v="Low Stock"/>
    <s v="Yes"/>
    <n v="1"/>
  </r>
  <r>
    <s v="P5052"/>
    <s v="Hold Lite"/>
    <s v="Groceries"/>
    <s v="Omni Suppliers"/>
    <n v="183"/>
    <n v="74"/>
    <n v="14272"/>
    <n v="2611776"/>
    <x v="165"/>
    <d v="2025-07-15T00:00:00"/>
    <s v="discontinued"/>
    <s v="Mumbai Store"/>
    <s v="Hold Lite"/>
    <s v="Groceries"/>
    <s v="Omni Suppliers"/>
    <s v="Hold Lite"/>
    <s v="Groceries"/>
    <s v="Omni Suppliers"/>
    <n v="183"/>
    <n v="74"/>
    <n v="14272"/>
    <n v="2611776"/>
    <s v="In Stock"/>
    <s v="No"/>
    <n v="0"/>
  </r>
  <r>
    <s v="P3248"/>
    <s v="Involve Mini"/>
    <s v="Clothing"/>
    <s v="Global Traders"/>
    <n v="80"/>
    <n v="85"/>
    <n v="18755.91"/>
    <n v="1500472.8"/>
    <x v="83"/>
    <d v="2025-10-09T00:00:00"/>
    <s v="active"/>
    <s v="Delhi Warehouse"/>
    <s v="Involve Mini"/>
    <s v="Clothing"/>
    <s v="Global Traders"/>
    <s v="Involve Mini"/>
    <s v="Clothing"/>
    <s v="Global Traders"/>
    <n v="80"/>
    <n v="85"/>
    <n v="18755.91"/>
    <n v="1500472.8"/>
    <s v="Low Stock"/>
    <s v="Yes"/>
    <n v="1"/>
  </r>
  <r>
    <s v="P9695"/>
    <s v="Near Mini"/>
    <s v="Toys"/>
    <s v="Omni Suppliers"/>
    <n v="134"/>
    <n v="82"/>
    <n v="12223.41"/>
    <n v="1637936.94"/>
    <x v="102"/>
    <d v="2025-07-26T00:00:00"/>
    <s v="Actv"/>
    <s v="Ahmedabad Branch"/>
    <s v="Near Mini"/>
    <s v="Toys"/>
    <s v="Omni Suppliers"/>
    <s v="Near Mini"/>
    <s v="Toys"/>
    <s v="Omni Suppliers"/>
    <n v="134"/>
    <n v="82"/>
    <n v="12223.41"/>
    <n v="1637936.94"/>
    <s v="In Stock"/>
    <s v="No"/>
    <n v="0"/>
  </r>
  <r>
    <s v="P9449"/>
    <s v="Message Mini"/>
    <s v="Clothing"/>
    <s v="QuickStock"/>
    <m/>
    <n v="81"/>
    <n v="13873.53"/>
    <m/>
    <x v="8"/>
    <d v="2025-08-09T00:00:00"/>
    <m/>
    <s v="Online"/>
    <s v="Message Mini"/>
    <s v="Clothing"/>
    <s v="Quickstock"/>
    <s v="Message Mini"/>
    <s v="Clothing"/>
    <s v="Quickstock"/>
    <n v="0"/>
    <n v="81"/>
    <n v="13873.53"/>
    <n v="0"/>
    <s v="Out of Stock"/>
    <s v="Yes"/>
    <n v="1"/>
  </r>
  <r>
    <s v="P6585"/>
    <s v="Generation X"/>
    <s v="Groceries"/>
    <s v="Global Traders"/>
    <n v="116"/>
    <n v="90"/>
    <n v="10689.8"/>
    <n v="1240016.8"/>
    <x v="169"/>
    <d v="2025-08-04T00:00:00"/>
    <m/>
    <s v="Online"/>
    <s v="Generation X"/>
    <s v="Groceries"/>
    <s v="Global Traders"/>
    <s v="Generation X"/>
    <s v="Groceries"/>
    <s v="Global Traders"/>
    <n v="116"/>
    <n v="90"/>
    <n v="10689.8"/>
    <n v="1240016.7999999998"/>
    <s v="In Stock"/>
    <s v="No"/>
    <n v="0"/>
  </r>
  <r>
    <s v="P2687"/>
    <s v="Human Pro"/>
    <s v="Groceries"/>
    <s v="Global Traders"/>
    <n v="13"/>
    <n v="88"/>
    <n v="10327.58"/>
    <n v="134258.54"/>
    <x v="97"/>
    <d v="2025-09-22T00:00:00"/>
    <s v="active"/>
    <s v="Ahmedabad Branch"/>
    <s v="Human Pro"/>
    <s v="Groceries"/>
    <s v="Global Traders"/>
    <s v="Human Pro"/>
    <s v="Groceries"/>
    <s v="Global Traders"/>
    <n v="13"/>
    <n v="88"/>
    <n v="10327.58"/>
    <n v="134258.54"/>
    <s v="Low Stock"/>
    <s v="Yes"/>
    <n v="1"/>
  </r>
  <r>
    <s v="P6176"/>
    <s v="From Max"/>
    <s v="Clothing"/>
    <s v="Global Traders"/>
    <n v="11"/>
    <n v="36"/>
    <n v="17044.330000000002"/>
    <n v="187487.63"/>
    <x v="14"/>
    <d v="2025-08-05T00:00:00"/>
    <s v="active"/>
    <s v="Mumbai Store"/>
    <s v="From Max"/>
    <s v="Clothing"/>
    <s v="Global Traders"/>
    <s v="From Max"/>
    <s v="Clothing"/>
    <s v="Global Traders"/>
    <n v="11"/>
    <n v="36"/>
    <n v="17044.330000000002"/>
    <n v="187487.63"/>
    <s v="Low Stock"/>
    <s v="Yes"/>
    <n v="1"/>
  </r>
  <r>
    <s v="P6398"/>
    <s v="Close Max"/>
    <s v="Electronics"/>
    <s v="RetailMart Inc"/>
    <n v="128"/>
    <n v="98"/>
    <n v="627.44000000000005"/>
    <n v="80312.320000000007"/>
    <x v="95"/>
    <d v="2025-09-07T00:00:00"/>
    <s v="Actv"/>
    <s v="Mumbai Store"/>
    <s v="Close Max"/>
    <s v="Electronics"/>
    <s v="Retailmart Inc"/>
    <s v="Close Max"/>
    <s v="Electronics"/>
    <s v="Retailmart Inc"/>
    <n v="128"/>
    <n v="98"/>
    <n v="627.44000000000005"/>
    <n v="80312.320000000007"/>
    <s v="In Stock"/>
    <s v="No"/>
    <n v="0"/>
  </r>
  <r>
    <s v="P8378"/>
    <s v="Human Plus"/>
    <s v="Clothing"/>
    <s v="QuickStock"/>
    <n v="108"/>
    <n v="95"/>
    <n v="14124.53"/>
    <n v="1525449.24"/>
    <x v="141"/>
    <d v="2025-09-29T00:00:00"/>
    <s v="Inactive"/>
    <s v="Online"/>
    <s v="Human Plus"/>
    <s v="Clothing"/>
    <s v="Quickstock"/>
    <s v="Human Plus"/>
    <s v="Clothing"/>
    <s v="Quickstock"/>
    <n v="108"/>
    <n v="95"/>
    <n v="14124.53"/>
    <n v="1525449.24"/>
    <s v="In Stock"/>
    <s v="No"/>
    <n v="0"/>
  </r>
  <r>
    <s v="P3772"/>
    <s v="Majority Lite"/>
    <s v="Electronics"/>
    <s v="QuickStock"/>
    <n v="176"/>
    <n v="20"/>
    <n v="4758.13"/>
    <n v="837430.88"/>
    <x v="127"/>
    <d v="2025-07-23T00:00:00"/>
    <s v="active"/>
    <s v="Delhi Warehouse"/>
    <s v="Majority Lite"/>
    <s v="Electronics"/>
    <s v="Quickstock"/>
    <s v="Majority Lite"/>
    <s v="Electronics"/>
    <s v="Quickstock"/>
    <n v="176"/>
    <n v="20"/>
    <n v="4758.13"/>
    <n v="837430.88"/>
    <s v="In Stock"/>
    <s v="No"/>
    <n v="0"/>
  </r>
  <r>
    <s v="P7522"/>
    <s v="Near X"/>
    <s v="Toys"/>
    <s v="Global Traders"/>
    <n v="58"/>
    <n v="81"/>
    <n v="3682.16"/>
    <n v="213565.28"/>
    <x v="112"/>
    <d v="2025-08-21T00:00:00"/>
    <s v="active"/>
    <s v="Pune Store"/>
    <s v="Near X"/>
    <s v="Toys"/>
    <s v="Global Traders"/>
    <s v="Near X"/>
    <s v="Toys"/>
    <s v="Global Traders"/>
    <n v="58"/>
    <n v="81"/>
    <n v="3682.16"/>
    <n v="213565.28"/>
    <s v="Low Stock"/>
    <s v="Yes"/>
    <n v="1"/>
  </r>
  <r>
    <s v="P8194"/>
    <s v="Structure Pro"/>
    <s v="Toys"/>
    <s v="ABC Pvt Ltd"/>
    <n v="17"/>
    <n v="58"/>
    <n v="17456.77"/>
    <n v="296765.09000000003"/>
    <x v="97"/>
    <d v="2025-07-15T00:00:00"/>
    <s v="active"/>
    <s v="Online"/>
    <s v="Structure Pro"/>
    <s v="Toys"/>
    <s v="Abc Pvt Ltd"/>
    <s v="Structure Pro"/>
    <s v="Toys"/>
    <s v="Abc Pvt Ltd"/>
    <n v="17"/>
    <n v="58"/>
    <n v="17456.77"/>
    <n v="296765.09000000003"/>
    <s v="Low Stock"/>
    <s v="Yes"/>
    <n v="1"/>
  </r>
  <r>
    <s v="P2502"/>
    <s v="Expect Pro"/>
    <s v="Toys"/>
    <s v="ABC Pvt Ltd"/>
    <n v="161"/>
    <n v="90"/>
    <n v="7805.93"/>
    <n v="1256754.73"/>
    <x v="72"/>
    <d v="2025-09-30T00:00:00"/>
    <s v="discon"/>
    <s v="Pune Store"/>
    <s v="Expect Pro"/>
    <s v="Toys"/>
    <s v="Abc Pvt Ltd"/>
    <s v="Expect Pro"/>
    <s v="Toys"/>
    <s v="Abc Pvt Ltd"/>
    <n v="161"/>
    <n v="90"/>
    <n v="7805.93"/>
    <n v="1256754.73"/>
    <s v="In Stock"/>
    <s v="No"/>
    <n v="0"/>
  </r>
  <r>
    <s v="P7654"/>
    <s v="Ground Max"/>
    <s v="Toys"/>
    <s v="Global Traders"/>
    <n v="136"/>
    <n v="92"/>
    <n v="4917.71"/>
    <n v="668808.56000000006"/>
    <x v="104"/>
    <d v="2025-08-28T00:00:00"/>
    <s v="active"/>
    <s v="Pune Store"/>
    <s v="Ground Max"/>
    <s v="Toys"/>
    <s v="Global Traders"/>
    <s v="Ground Max"/>
    <s v="Toys"/>
    <s v="Global Traders"/>
    <n v="136"/>
    <n v="92"/>
    <n v="4917.71"/>
    <n v="668808.56000000006"/>
    <s v="In Stock"/>
    <s v="No"/>
    <n v="0"/>
  </r>
  <r>
    <s v="P7310"/>
    <s v="Himself X"/>
    <s v="Electronics"/>
    <s v="Omni Suppliers"/>
    <n v="191"/>
    <n v="44"/>
    <n v="17785.79"/>
    <n v="3397085.89"/>
    <x v="77"/>
    <d v="2025-08-16T00:00:00"/>
    <m/>
    <s v="Ahmedabad Branch"/>
    <s v="Himself X"/>
    <s v="Electronics"/>
    <s v="Omni Suppliers"/>
    <s v="Himself X"/>
    <s v="Electronics"/>
    <s v="Omni Suppliers"/>
    <n v="191"/>
    <n v="44"/>
    <n v="17785.79"/>
    <n v="3397085.89"/>
    <s v="In Stock"/>
    <s v="No"/>
    <n v="0"/>
  </r>
  <r>
    <s v="P3241"/>
    <s v="Security Pro"/>
    <s v="Groceries"/>
    <s v="Omni Suppliers"/>
    <n v="149"/>
    <n v="50"/>
    <n v="5505.82"/>
    <n v="820367.17999999993"/>
    <x v="180"/>
    <d v="2025-09-03T00:00:00"/>
    <s v="Inactive"/>
    <s v="Pune Store"/>
    <s v="Security Pro"/>
    <s v="Groceries"/>
    <s v="Omni Suppliers"/>
    <s v="Security Pro"/>
    <s v="Groceries"/>
    <s v="Omni Suppliers"/>
    <n v="149"/>
    <n v="50"/>
    <n v="5505.82"/>
    <n v="820367.17999999993"/>
    <s v="In Stock"/>
    <s v="No"/>
    <n v="0"/>
  </r>
  <r>
    <s v="P1403"/>
    <s v="church mini"/>
    <s v="Furniture"/>
    <s v="Omni Suppliers"/>
    <n v="124"/>
    <n v="57"/>
    <n v="2172.91"/>
    <n v="269440.84000000003"/>
    <x v="128"/>
    <d v="2025-09-22T00:00:00"/>
    <s v="active"/>
    <s v="Pune Store"/>
    <s v="Church Mini"/>
    <s v="Furniture"/>
    <s v="Omni Suppliers"/>
    <s v="Church Mini"/>
    <s v="Furniture"/>
    <s v="Omni Suppliers"/>
    <n v="124"/>
    <n v="57"/>
    <n v="2172.91"/>
    <n v="269440.83999999997"/>
    <s v="In Stock"/>
    <s v="No"/>
    <n v="0"/>
  </r>
  <r>
    <s v="P8630"/>
    <s v="Suddenly Pro"/>
    <s v="Furniture"/>
    <s v="RetailMart Inc"/>
    <n v="87"/>
    <n v="20"/>
    <n v="14958.59"/>
    <n v="1301397.33"/>
    <x v="33"/>
    <d v="2025-08-28T00:00:00"/>
    <s v="discontinued"/>
    <s v="Online"/>
    <s v="Suddenly Pro"/>
    <s v="Furniture"/>
    <s v="Retailmart Inc"/>
    <s v="Suddenly Pro"/>
    <s v="Furniture"/>
    <s v="Retailmart Inc"/>
    <n v="87"/>
    <n v="20"/>
    <n v="14958.59"/>
    <n v="1301397.33"/>
    <s v="In Stock"/>
    <s v="No"/>
    <n v="0"/>
  </r>
  <r>
    <s v="P6470"/>
    <s v="My Pro"/>
    <s v="Toys"/>
    <s v="RetailMart Inc"/>
    <n v="139"/>
    <n v="24"/>
    <n v="14237.64"/>
    <n v="1979031.96"/>
    <x v="60"/>
    <d v="2025-08-11T00:00:00"/>
    <s v="discon"/>
    <s v="Pune Store"/>
    <s v="My Pro"/>
    <s v="Toys"/>
    <s v="Retailmart Inc"/>
    <s v="My Pro"/>
    <s v="Toys"/>
    <s v="Retailmart Inc"/>
    <n v="139"/>
    <n v="24"/>
    <n v="14237.64"/>
    <n v="1979031.96"/>
    <s v="In Stock"/>
    <s v="No"/>
    <n v="0"/>
  </r>
  <r>
    <s v="P7523"/>
    <s v="Wish Mini"/>
    <s v="Toys"/>
    <m/>
    <n v="139"/>
    <n v="37"/>
    <n v="15598.34"/>
    <n v="2168169.2599999998"/>
    <x v="16"/>
    <d v="2025-09-11T00:00:00"/>
    <s v="Inactive"/>
    <s v="Ahmedabad Branch"/>
    <s v="Wish Mini"/>
    <s v="Toys"/>
    <s v=""/>
    <s v="Wish Mini"/>
    <s v="Toys"/>
    <s v="Others"/>
    <n v="139"/>
    <n v="37"/>
    <n v="15598.34"/>
    <n v="2168169.2600000002"/>
    <s v="In Stock"/>
    <s v="No"/>
    <n v="0"/>
  </r>
  <r>
    <s v="P7606"/>
    <s v="Plant Mini"/>
    <s v="Groceries"/>
    <m/>
    <n v="107"/>
    <n v="36"/>
    <n v="4869.95"/>
    <n v="521084.65"/>
    <x v="67"/>
    <d v="2025-07-15T00:00:00"/>
    <s v="discon"/>
    <s v="Ahmedabad Branch"/>
    <s v="Plant Mini"/>
    <s v="Groceries"/>
    <s v=""/>
    <s v="Plant Mini"/>
    <s v="Groceries"/>
    <s v="Others"/>
    <n v="107"/>
    <n v="36"/>
    <n v="4869.95"/>
    <n v="521084.64999999997"/>
    <s v="In Stock"/>
    <s v="No"/>
    <n v="0"/>
  </r>
  <r>
    <s v="P4557"/>
    <s v="Heavy Mini"/>
    <s v="Furniture"/>
    <s v="Omni Suppliers"/>
    <n v="44"/>
    <n v="77"/>
    <n v="5601.44"/>
    <n v="246463.35999999999"/>
    <x v="73"/>
    <d v="2025-08-15T00:00:00"/>
    <s v="discontinued"/>
    <s v="Delhi Warehouse"/>
    <s v="Heavy Mini"/>
    <s v="Furniture"/>
    <s v="Omni Suppliers"/>
    <s v="Heavy Mini"/>
    <s v="Furniture"/>
    <s v="Omni Suppliers"/>
    <n v="44"/>
    <n v="77"/>
    <n v="5601.44"/>
    <n v="246463.35999999999"/>
    <s v="Low Stock"/>
    <s v="Yes"/>
    <n v="1"/>
  </r>
  <r>
    <s v="P9609"/>
    <s v="wife max"/>
    <s v="Groceries"/>
    <s v="ABC Pvt Ltd"/>
    <n v="43"/>
    <n v="34"/>
    <n v="655.56"/>
    <n v="28189.08"/>
    <x v="52"/>
    <d v="2025-10-09T00:00:00"/>
    <s v="discon"/>
    <s v="Delhi Warehouse"/>
    <s v="Wife Max"/>
    <s v="Groceries"/>
    <s v="Abc Pvt Ltd"/>
    <s v="Wife Max"/>
    <s v="Groceries"/>
    <s v="Abc Pvt Ltd"/>
    <n v="43"/>
    <n v="34"/>
    <n v="655.56"/>
    <n v="28189.079999999998"/>
    <s v="In Stock"/>
    <s v="No"/>
    <n v="0"/>
  </r>
  <r>
    <s v="P8857"/>
    <s v="Clearly Mini"/>
    <s v="Furniture"/>
    <s v="QuickStock"/>
    <n v="100"/>
    <n v="51"/>
    <n v="4390.88"/>
    <n v="439088"/>
    <x v="143"/>
    <d v="2025-07-20T00:00:00"/>
    <s v="active"/>
    <s v="Pune Store"/>
    <s v="Clearly Mini"/>
    <s v="Furniture"/>
    <s v="Quickstock"/>
    <s v="Clearly Mini"/>
    <s v="Furniture"/>
    <s v="Quickstock"/>
    <n v="100"/>
    <n v="51"/>
    <n v="4390.88"/>
    <n v="439088"/>
    <s v="In Stock"/>
    <s v="No"/>
    <n v="0"/>
  </r>
  <r>
    <s v="P3261"/>
    <s v="Difference Mini"/>
    <s v="Furniture"/>
    <s v="Omni Suppliers"/>
    <n v="85"/>
    <n v="93"/>
    <n v="2424.48"/>
    <n v="206080.8"/>
    <x v="41"/>
    <d v="2025-08-29T00:00:00"/>
    <s v="Actv"/>
    <s v="Pune Store"/>
    <s v="Difference Mini"/>
    <s v="Furniture"/>
    <s v="Omni Suppliers"/>
    <s v="Difference Mini"/>
    <s v="Furniture"/>
    <s v="Omni Suppliers"/>
    <n v="85"/>
    <n v="93"/>
    <n v="2424.48"/>
    <n v="206080.8"/>
    <s v="Low Stock"/>
    <s v="Yes"/>
    <n v="1"/>
  </r>
  <r>
    <s v="P1508"/>
    <s v="Manage Lite"/>
    <s v="Clothing"/>
    <s v="QuickStock"/>
    <n v="75"/>
    <n v="67"/>
    <n v="4440.8"/>
    <n v="333060"/>
    <x v="110"/>
    <d v="2025-09-29T00:00:00"/>
    <s v="Inactive"/>
    <s v="Pune Store"/>
    <s v="Manage Lite"/>
    <s v="Clothing"/>
    <s v="Quickstock"/>
    <s v="Manage Lite"/>
    <s v="Clothing"/>
    <s v="Quickstock"/>
    <n v="75"/>
    <n v="67"/>
    <n v="4440.8"/>
    <n v="333060"/>
    <s v="In Stock"/>
    <s v="No"/>
    <n v="0"/>
  </r>
  <r>
    <s v="P6495"/>
    <s v="Real Plus"/>
    <s v="Groceries"/>
    <s v="ABC Pvt Ltd"/>
    <n v="65"/>
    <n v="23"/>
    <n v="1836.84"/>
    <n v="119394.6"/>
    <x v="9"/>
    <d v="2025-07-15T00:00:00"/>
    <m/>
    <s v="Delhi Warehouse"/>
    <s v="Real Plus"/>
    <s v="Groceries"/>
    <s v="Abc Pvt Ltd"/>
    <s v="Real Plus"/>
    <s v="Groceries"/>
    <s v="Abc Pvt Ltd"/>
    <n v="65"/>
    <n v="23"/>
    <n v="1836.84"/>
    <n v="119394.59999999999"/>
    <s v="In Stock"/>
    <s v="No"/>
    <n v="0"/>
  </r>
  <r>
    <s v="P7743"/>
    <s v="Executive Plus"/>
    <s v="Toys"/>
    <s v="Global Traders"/>
    <n v="16"/>
    <n v="71"/>
    <n v="4310.18"/>
    <n v="68962.880000000005"/>
    <x v="116"/>
    <d v="2025-10-11T00:00:00"/>
    <s v="active"/>
    <s v="Online"/>
    <s v="Executive Plus"/>
    <s v="Toys"/>
    <s v="Global Traders"/>
    <s v="Executive Plus"/>
    <s v="Toys"/>
    <s v="Global Traders"/>
    <n v="16"/>
    <n v="71"/>
    <n v="4310.18"/>
    <n v="68962.880000000005"/>
    <s v="Low Stock"/>
    <s v="Yes"/>
    <n v="1"/>
  </r>
  <r>
    <s v="P1324"/>
    <s v="Appear Pro"/>
    <s v="Clothing"/>
    <s v="Global Traders"/>
    <n v="136"/>
    <n v="96"/>
    <n v="7365.24"/>
    <n v="1001672.64"/>
    <x v="90"/>
    <d v="2025-08-03T00:00:00"/>
    <s v="discon"/>
    <s v="Mumbai Store"/>
    <s v="Appear Pro"/>
    <s v="Clothing"/>
    <s v="Global Traders"/>
    <s v="Appear Pro"/>
    <s v="Clothing"/>
    <s v="Global Traders"/>
    <n v="136"/>
    <n v="96"/>
    <n v="7365.24"/>
    <n v="1001672.64"/>
    <s v="In Stock"/>
    <s v="No"/>
    <n v="0"/>
  </r>
  <r>
    <s v="P5354"/>
    <s v="Do Pro"/>
    <s v="Furniture"/>
    <s v="RetailMart Inc"/>
    <n v="67"/>
    <n v="59"/>
    <n v="14346.3"/>
    <n v="961202.1"/>
    <x v="167"/>
    <d v="2025-08-12T00:00:00"/>
    <m/>
    <s v="Mumbai Store"/>
    <s v="Do Pro"/>
    <s v="Furniture"/>
    <s v="Retailmart Inc"/>
    <s v="Do Pro"/>
    <s v="Furniture"/>
    <s v="Retailmart Inc"/>
    <n v="67"/>
    <n v="59"/>
    <n v="14346.3"/>
    <n v="961202.1"/>
    <s v="In Stock"/>
    <s v="No"/>
    <n v="0"/>
  </r>
  <r>
    <s v="P4127"/>
    <s v="Red Max"/>
    <s v="Toys"/>
    <s v="Omni Suppliers"/>
    <n v="107"/>
    <n v="59"/>
    <n v="1875.18"/>
    <n v="200644.26"/>
    <x v="85"/>
    <d v="2025-08-09T00:00:00"/>
    <m/>
    <s v="Ahmedabad Branch"/>
    <s v="Red Max"/>
    <s v="Toys"/>
    <s v="Omni Suppliers"/>
    <s v="Red Max"/>
    <s v="Toys"/>
    <s v="Omni Suppliers"/>
    <n v="107"/>
    <n v="59"/>
    <n v="1875.18"/>
    <n v="200644.26"/>
    <s v="In Stock"/>
    <s v="No"/>
    <n v="0"/>
  </r>
  <r>
    <s v="P1845"/>
    <s v="History Max"/>
    <s v="Clothing"/>
    <s v="Omni Suppliers"/>
    <n v="140"/>
    <n v="46"/>
    <n v="12907.48"/>
    <n v="1807047.2"/>
    <x v="151"/>
    <d v="2025-08-05T00:00:00"/>
    <s v="active"/>
    <s v="Mumbai Store"/>
    <s v="History Max"/>
    <s v="Clothing"/>
    <s v="Omni Suppliers"/>
    <s v="History Max"/>
    <s v="Clothing"/>
    <s v="Omni Suppliers"/>
    <n v="140"/>
    <n v="46"/>
    <n v="12907.48"/>
    <n v="1807047.2"/>
    <s v="In Stock"/>
    <s v="No"/>
    <n v="0"/>
  </r>
  <r>
    <s v="P6360"/>
    <s v="Recently X"/>
    <s v="Clothing"/>
    <s v="Omni Suppliers"/>
    <n v="98"/>
    <n v="21"/>
    <n v="246.06"/>
    <n v="24113.88"/>
    <x v="169"/>
    <d v="2025-10-10T00:00:00"/>
    <s v="discon"/>
    <s v="Ahmedabad Branch"/>
    <s v="Recently X"/>
    <s v="Clothing"/>
    <s v="Omni Suppliers"/>
    <s v="Recently X"/>
    <s v="Clothing"/>
    <s v="Omni Suppliers"/>
    <n v="98"/>
    <n v="21"/>
    <n v="246.06"/>
    <n v="24113.88"/>
    <s v="In Stock"/>
    <s v="No"/>
    <n v="0"/>
  </r>
  <r>
    <s v="P9257"/>
    <s v="Notice Mini"/>
    <s v="Furniture"/>
    <s v="ABC Pvt Ltd"/>
    <n v="51"/>
    <n v="62"/>
    <n v="17331.349999999999"/>
    <n v="883898.85"/>
    <x v="58"/>
    <d v="2025-09-23T00:00:00"/>
    <s v="Actv"/>
    <s v="Delhi Warehouse"/>
    <s v="Notice Mini"/>
    <s v="Furniture"/>
    <s v="Abc Pvt Ltd"/>
    <s v="Notice Mini"/>
    <s v="Furniture"/>
    <s v="Abc Pvt Ltd"/>
    <n v="51"/>
    <n v="62"/>
    <n v="17331.349999999999"/>
    <n v="883898.85"/>
    <s v="Low Stock"/>
    <s v="Yes"/>
    <n v="1"/>
  </r>
  <r>
    <s v="P3581"/>
    <s v="Think Plus"/>
    <s v="Groceries"/>
    <s v="QuickStock"/>
    <n v="110"/>
    <n v="74"/>
    <n v="17251.12"/>
    <n v="1897623.2"/>
    <x v="130"/>
    <d v="2025-09-27T00:00:00"/>
    <s v="active"/>
    <s v="Delhi Warehouse"/>
    <s v="Think Plus"/>
    <s v="Groceries"/>
    <s v="Quickstock"/>
    <s v="Think Plus"/>
    <s v="Groceries"/>
    <s v="Quickstock"/>
    <n v="110"/>
    <n v="74"/>
    <n v="17251.12"/>
    <n v="1897623.2"/>
    <s v="In Stock"/>
    <s v="No"/>
    <n v="0"/>
  </r>
  <r>
    <s v="P3443"/>
    <s v="Gas Plus"/>
    <s v="Furniture"/>
    <s v="ABC Pvt Ltd"/>
    <n v="68"/>
    <n v="58"/>
    <n v="1098.8599999999999"/>
    <n v="74722.48"/>
    <x v="67"/>
    <d v="2025-07-27T00:00:00"/>
    <s v="discontinued"/>
    <s v="Ahmedabad Branch"/>
    <s v="Gas Plus"/>
    <s v="Furniture"/>
    <s v="Abc Pvt Ltd"/>
    <s v="Gas Plus"/>
    <s v="Furniture"/>
    <s v="Abc Pvt Ltd"/>
    <n v="68"/>
    <n v="58"/>
    <n v="1098.8599999999999"/>
    <n v="74722.48"/>
    <s v="In Stock"/>
    <s v="No"/>
    <n v="0"/>
  </r>
  <r>
    <s v="P7496"/>
    <s v="reach x"/>
    <s v="Toys"/>
    <s v="Global Traders"/>
    <m/>
    <n v="59"/>
    <n v="8652.65"/>
    <m/>
    <x v="11"/>
    <d v="2025-09-27T00:00:00"/>
    <s v="discon"/>
    <s v="Ahmedabad Branch"/>
    <s v="Reach X"/>
    <s v="Toys"/>
    <s v="Global Traders"/>
    <s v="Reach X"/>
    <s v="Toys"/>
    <s v="Global Traders"/>
    <n v="0"/>
    <n v="59"/>
    <n v="8652.65"/>
    <n v="0"/>
    <s v="Out of Stock"/>
    <s v="Yes"/>
    <n v="1"/>
  </r>
  <r>
    <s v="P1639"/>
    <s v="Institution Lite"/>
    <s v="Groceries"/>
    <s v="ABC Pvt Ltd"/>
    <n v="172"/>
    <n v="54"/>
    <n v="9514.98"/>
    <n v="1636576.56"/>
    <x v="115"/>
    <d v="2025-08-23T00:00:00"/>
    <s v="discon"/>
    <s v="Delhi Warehouse"/>
    <s v="Institution Lite"/>
    <s v="Groceries"/>
    <s v="Abc Pvt Ltd"/>
    <s v="Institution Lite"/>
    <s v="Groceries"/>
    <s v="Abc Pvt Ltd"/>
    <n v="172"/>
    <n v="54"/>
    <n v="9514.98"/>
    <n v="1636576.5599999998"/>
    <s v="In Stock"/>
    <s v="No"/>
    <n v="0"/>
  </r>
  <r>
    <s v="P9708"/>
    <s v="Positive Plus"/>
    <s v="Furniture"/>
    <s v="RetailMart Inc"/>
    <n v="10"/>
    <n v="90"/>
    <n v="3524.43"/>
    <n v="35244.300000000003"/>
    <x v="32"/>
    <d v="2025-09-13T00:00:00"/>
    <s v="Inactive"/>
    <s v="Delhi Warehouse"/>
    <s v="Positive Plus"/>
    <s v="Furniture"/>
    <s v="Retailmart Inc"/>
    <s v="Positive Plus"/>
    <s v="Furniture"/>
    <s v="Retailmart Inc"/>
    <n v="10"/>
    <n v="90"/>
    <n v="3524.43"/>
    <n v="35244.299999999996"/>
    <s v="Low Stock"/>
    <s v="Yes"/>
    <n v="1"/>
  </r>
  <r>
    <s v="P4945"/>
    <s v="You Lite"/>
    <s v="Electronics"/>
    <s v="QuickStock"/>
    <n v="115"/>
    <n v="53"/>
    <n v="8920.32"/>
    <n v="1025836.8"/>
    <x v="22"/>
    <d v="2025-10-05T00:00:00"/>
    <s v="active"/>
    <s v="Mumbai Store"/>
    <s v="You Lite"/>
    <s v="Electronics"/>
    <s v="Quickstock"/>
    <s v="You Lite"/>
    <s v="Electronics"/>
    <s v="Quickstock"/>
    <n v="115"/>
    <n v="53"/>
    <n v="8920.32"/>
    <n v="1025836.7999999999"/>
    <s v="In Stock"/>
    <s v="No"/>
    <n v="0"/>
  </r>
  <r>
    <s v="P3590"/>
    <s v="Nothing Plus"/>
    <s v="Groceries"/>
    <s v="RetailMart Inc"/>
    <m/>
    <n v="90"/>
    <n v="5964.08"/>
    <m/>
    <x v="102"/>
    <d v="2025-09-04T00:00:00"/>
    <s v="Actv"/>
    <s v="Online"/>
    <s v="Nothing Plus"/>
    <s v="Groceries"/>
    <s v="Retailmart Inc"/>
    <s v="Nothing Plus"/>
    <s v="Groceries"/>
    <s v="Retailmart Inc"/>
    <n v="0"/>
    <n v="90"/>
    <n v="5964.08"/>
    <n v="0"/>
    <s v="Out of Stock"/>
    <s v="Yes"/>
    <n v="1"/>
  </r>
  <r>
    <s v="P2093"/>
    <s v="Rest Pro"/>
    <s v="Electronics"/>
    <s v="QuickStock"/>
    <n v="40"/>
    <n v="82"/>
    <n v="10107.450000000001"/>
    <n v="404298"/>
    <x v="28"/>
    <d v="2025-08-12T00:00:00"/>
    <s v="active"/>
    <s v="Pune Store"/>
    <s v="Rest Pro"/>
    <s v="Electronics"/>
    <s v="Quickstock"/>
    <s v="Rest Pro"/>
    <s v="Electronics"/>
    <s v="Quickstock"/>
    <n v="40"/>
    <n v="82"/>
    <n v="10107.450000000001"/>
    <n v="404298"/>
    <s v="Low Stock"/>
    <s v="Yes"/>
    <n v="1"/>
  </r>
  <r>
    <s v="P9060"/>
    <s v="After Plus"/>
    <s v="Clothing"/>
    <s v="ABC Pvt Ltd"/>
    <n v="150"/>
    <n v="89"/>
    <n v="6070.91"/>
    <n v="910636.5"/>
    <x v="149"/>
    <d v="2025-08-12T00:00:00"/>
    <s v="Inactive"/>
    <s v="Delhi Warehouse"/>
    <s v="After Plus"/>
    <s v="Clothing"/>
    <s v="Abc Pvt Ltd"/>
    <s v="After Plus"/>
    <s v="Clothing"/>
    <s v="Abc Pvt Ltd"/>
    <n v="150"/>
    <n v="89"/>
    <n v="6070.91"/>
    <n v="910636.5"/>
    <s v="In Stock"/>
    <s v="No"/>
    <n v="0"/>
  </r>
  <r>
    <s v="P5095"/>
    <s v="Yes X"/>
    <s v="Toys"/>
    <s v="Omni Suppliers"/>
    <n v="83"/>
    <n v="98"/>
    <n v="12895.96"/>
    <n v="1070364.68"/>
    <x v="143"/>
    <d v="2025-07-24T00:00:00"/>
    <s v="discontinued"/>
    <s v="Ahmedabad Branch"/>
    <s v="Yes X"/>
    <s v="Toys"/>
    <s v="Omni Suppliers"/>
    <s v="Yes X"/>
    <s v="Toys"/>
    <s v="Omni Suppliers"/>
    <n v="83"/>
    <n v="98"/>
    <n v="12895.96"/>
    <n v="1070364.68"/>
    <s v="Low Stock"/>
    <s v="Yes"/>
    <n v="1"/>
  </r>
  <r>
    <s v="P4932"/>
    <s v="Key Plus"/>
    <s v="Furniture"/>
    <s v="Global Traders"/>
    <n v="71"/>
    <n v="56"/>
    <n v="15307.29"/>
    <n v="1086817.5900000001"/>
    <x v="129"/>
    <d v="2025-09-19T00:00:00"/>
    <s v="Inactive"/>
    <s v="Online"/>
    <s v="Key Plus"/>
    <s v="Furniture"/>
    <s v="Global Traders"/>
    <s v="Key Plus"/>
    <s v="Furniture"/>
    <s v="Global Traders"/>
    <n v="71"/>
    <n v="56"/>
    <n v="15307.29"/>
    <n v="1086817.5900000001"/>
    <s v="In Stock"/>
    <s v="No"/>
    <n v="0"/>
  </r>
  <r>
    <s v="P6408"/>
    <s v="Season Pro"/>
    <s v="Clothing"/>
    <s v="Omni Suppliers"/>
    <n v="21"/>
    <n v="24"/>
    <n v="735.82"/>
    <n v="15452.22"/>
    <x v="49"/>
    <d v="2025-09-11T00:00:00"/>
    <s v="active"/>
    <s v="Mumbai Store"/>
    <s v="Season Pro"/>
    <s v="Clothing"/>
    <s v="Omni Suppliers"/>
    <s v="Season Pro"/>
    <s v="Clothing"/>
    <s v="Omni Suppliers"/>
    <n v="21"/>
    <n v="24"/>
    <n v="735.82"/>
    <n v="15452.220000000001"/>
    <s v="Low Stock"/>
    <s v="Yes"/>
    <n v="1"/>
  </r>
  <r>
    <s v="P6285"/>
    <s v="Start Max"/>
    <s v="Toys"/>
    <s v="RetailMart Inc"/>
    <n v="117"/>
    <n v="56"/>
    <n v="8728.5400000000009"/>
    <n v="1021239.18"/>
    <x v="0"/>
    <d v="2025-08-17T00:00:00"/>
    <s v="discontinued"/>
    <s v="Pune Store"/>
    <s v="Start Max"/>
    <s v="Toys"/>
    <s v="Retailmart Inc"/>
    <s v="Start Max"/>
    <s v="Toys"/>
    <s v="Retailmart Inc"/>
    <n v="117"/>
    <n v="56"/>
    <n v="8728.5400000000009"/>
    <n v="1021239.18"/>
    <s v="In Stock"/>
    <s v="No"/>
    <n v="0"/>
  </r>
  <r>
    <s v="P9278"/>
    <s v="Population Lite"/>
    <s v="Toys"/>
    <s v="Omni Suppliers"/>
    <n v="15"/>
    <n v="73"/>
    <n v="11721.45"/>
    <n v="175821.75"/>
    <x v="12"/>
    <d v="2025-08-10T00:00:00"/>
    <m/>
    <s v="Ahmedabad Branch"/>
    <s v="Population Lite"/>
    <s v="Toys"/>
    <s v="Omni Suppliers"/>
    <s v="Population Lite"/>
    <s v="Toys"/>
    <s v="Omni Suppliers"/>
    <n v="15"/>
    <n v="73"/>
    <n v="11721.45"/>
    <n v="175821.75"/>
    <s v="Low Stock"/>
    <s v="Yes"/>
    <n v="1"/>
  </r>
  <r>
    <s v="P8777"/>
    <s v="Such Mini"/>
    <s v="Furniture"/>
    <s v="Global Traders"/>
    <n v="155"/>
    <n v="21"/>
    <n v="10587.38"/>
    <n v="1641043.9"/>
    <x v="13"/>
    <d v="2025-08-06T00:00:00"/>
    <s v="active"/>
    <s v="Mumbai Store"/>
    <s v="Such Mini"/>
    <s v="Furniture"/>
    <s v="Global Traders"/>
    <s v="Such Mini"/>
    <s v="Furniture"/>
    <s v="Global Traders"/>
    <n v="155"/>
    <n v="21"/>
    <n v="10587.38"/>
    <n v="1641043.9"/>
    <s v="In Stock"/>
    <s v="No"/>
    <n v="0"/>
  </r>
  <r>
    <s v="P4535"/>
    <s v="Represent Plus"/>
    <s v="Groceries"/>
    <s v="ABC Pvt Ltd"/>
    <n v="58"/>
    <n v="88"/>
    <n v="13008.64"/>
    <n v="754501.12"/>
    <x v="71"/>
    <d v="2025-08-23T00:00:00"/>
    <s v="active"/>
    <s v="Online"/>
    <s v="Represent Plus"/>
    <s v="Groceries"/>
    <s v="Abc Pvt Ltd"/>
    <s v="Represent Plus"/>
    <s v="Groceries"/>
    <s v="Abc Pvt Ltd"/>
    <n v="58"/>
    <n v="88"/>
    <n v="13008.64"/>
    <n v="754501.12"/>
    <s v="Low Stock"/>
    <s v="Yes"/>
    <n v="1"/>
  </r>
  <r>
    <s v="P3790"/>
    <s v="Beautiful Pro"/>
    <s v="Electronics"/>
    <s v="RetailMart Inc"/>
    <n v="44"/>
    <n v="39"/>
    <n v="12539.79"/>
    <n v="551750.76"/>
    <x v="81"/>
    <d v="2025-07-15T00:00:00"/>
    <s v="discon"/>
    <s v="Online"/>
    <s v="Beautiful Pro"/>
    <s v="Electronics"/>
    <s v="Retailmart Inc"/>
    <s v="Beautiful Pro"/>
    <s v="Electronics"/>
    <s v="Retailmart Inc"/>
    <n v="44"/>
    <n v="39"/>
    <n v="12539.79"/>
    <n v="551750.76"/>
    <s v="In Stock"/>
    <s v="No"/>
    <n v="0"/>
  </r>
  <r>
    <s v="P4933"/>
    <s v="Upon X"/>
    <s v="Toys"/>
    <s v="Global Traders"/>
    <n v="57"/>
    <n v="46"/>
    <n v="4436.25"/>
    <n v="252866.25"/>
    <x v="172"/>
    <d v="2025-09-06T00:00:00"/>
    <s v="active"/>
    <s v="Pune Store"/>
    <s v="Upon X"/>
    <s v="Toys"/>
    <s v="Global Traders"/>
    <s v="Upon X"/>
    <s v="Toys"/>
    <s v="Global Traders"/>
    <n v="57"/>
    <n v="46"/>
    <n v="4436.25"/>
    <n v="252866.25"/>
    <s v="In Stock"/>
    <s v="No"/>
    <n v="0"/>
  </r>
  <r>
    <s v="P1564"/>
    <s v="Chair Lite"/>
    <s v="Toys"/>
    <s v="RetailMart Inc"/>
    <n v="186"/>
    <n v="57"/>
    <n v="7764.59"/>
    <n v="1444213.74"/>
    <x v="94"/>
    <d v="2025-07-19T00:00:00"/>
    <s v="active"/>
    <s v="Online"/>
    <s v="Chair Lite"/>
    <s v="Toys"/>
    <s v="Retailmart Inc"/>
    <s v="Chair Lite"/>
    <s v="Toys"/>
    <s v="Retailmart Inc"/>
    <n v="186"/>
    <n v="57"/>
    <n v="7764.59"/>
    <n v="1444213.74"/>
    <s v="In Stock"/>
    <s v="No"/>
    <n v="0"/>
  </r>
  <r>
    <s v="P1350"/>
    <s v="Leg Lite"/>
    <s v="Furniture"/>
    <s v="RetailMart Inc"/>
    <n v="146"/>
    <m/>
    <n v="18650.349999999999"/>
    <n v="2722951.1"/>
    <x v="170"/>
    <d v="2025-07-15T00:00:00"/>
    <s v="active"/>
    <s v="Online"/>
    <s v="Leg Lite"/>
    <s v="Furniture"/>
    <s v="Retailmart Inc"/>
    <s v="Leg Lite"/>
    <s v="Furniture"/>
    <s v="Retailmart Inc"/>
    <n v="146"/>
    <n v="0"/>
    <n v="18650.349999999999"/>
    <n v="2722951.0999999996"/>
    <s v="In Stock"/>
    <s v="No"/>
    <n v="0"/>
  </r>
  <r>
    <s v="P5732"/>
    <s v="Agreement Max"/>
    <s v="Toys"/>
    <s v="Omni Suppliers"/>
    <n v="178"/>
    <n v="58"/>
    <n v="19953.560000000001"/>
    <n v="3551733.68"/>
    <x v="34"/>
    <d v="2025-10-07T00:00:00"/>
    <s v="Actv"/>
    <s v="Delhi Warehouse"/>
    <s v="Agreement Max"/>
    <s v="Toys"/>
    <s v="Omni Suppliers"/>
    <s v="Agreement Max"/>
    <s v="Toys"/>
    <s v="Omni Suppliers"/>
    <n v="178"/>
    <n v="58"/>
    <n v="19953.560000000001"/>
    <n v="3551733.68"/>
    <s v="In Stock"/>
    <s v="No"/>
    <n v="0"/>
  </r>
  <r>
    <s v="P8718"/>
    <s v="Party Mini"/>
    <s v="Clothing"/>
    <s v="QuickStock"/>
    <n v="101"/>
    <n v="65"/>
    <n v="481.83"/>
    <n v="48664.83"/>
    <x v="182"/>
    <d v="2025-09-11T00:00:00"/>
    <s v="active"/>
    <s v="Mumbai Store"/>
    <s v="Party Mini"/>
    <s v="Clothing"/>
    <s v="Quickstock"/>
    <s v="Party Mini"/>
    <s v="Clothing"/>
    <s v="Quickstock"/>
    <n v="101"/>
    <n v="65"/>
    <n v="481.83"/>
    <n v="48664.83"/>
    <s v="In Stock"/>
    <s v="No"/>
    <n v="0"/>
  </r>
  <r>
    <s v="P5042"/>
    <s v="Produce Pro"/>
    <s v="Electronics"/>
    <s v="ABC Pvt Ltd"/>
    <n v="110"/>
    <n v="84"/>
    <n v="10308.83"/>
    <n v="1133971.3"/>
    <x v="86"/>
    <d v="2025-09-28T00:00:00"/>
    <s v="active"/>
    <s v="Pune Store"/>
    <s v="Produce Pro"/>
    <s v="Electronics"/>
    <s v="Abc Pvt Ltd"/>
    <s v="Produce Pro"/>
    <s v="Electronics"/>
    <s v="Abc Pvt Ltd"/>
    <n v="110"/>
    <n v="84"/>
    <n v="10308.83"/>
    <n v="1133971.3"/>
    <s v="In Stock"/>
    <s v="No"/>
    <n v="0"/>
  </r>
  <r>
    <s v="P8653"/>
    <s v="Case Max"/>
    <s v="Groceries"/>
    <s v="Omni Suppliers"/>
    <n v="83"/>
    <n v="86"/>
    <n v="4292.6499999999996"/>
    <n v="356289.95"/>
    <x v="125"/>
    <d v="2025-08-17T00:00:00"/>
    <s v="active"/>
    <s v="Pune Store"/>
    <s v="Case Max"/>
    <s v="Groceries"/>
    <s v="Omni Suppliers"/>
    <s v="Case Max"/>
    <s v="Groceries"/>
    <s v="Omni Suppliers"/>
    <n v="83"/>
    <n v="86"/>
    <n v="4292.6499999999996"/>
    <n v="356289.94999999995"/>
    <s v="Low Stock"/>
    <s v="Yes"/>
    <n v="1"/>
  </r>
  <r>
    <s v="P5305"/>
    <s v="Cultural Plus"/>
    <s v="Electronics"/>
    <s v="QuickStock"/>
    <n v="125"/>
    <n v="83"/>
    <n v="16509.45"/>
    <n v="2063681.25"/>
    <x v="125"/>
    <d v="2025-08-14T00:00:00"/>
    <s v="active"/>
    <s v="Online"/>
    <s v="Cultural Plus"/>
    <s v="Electronics"/>
    <s v="Quickstock"/>
    <s v="Cultural Plus"/>
    <s v="Electronics"/>
    <s v="Quickstock"/>
    <n v="125"/>
    <n v="83"/>
    <n v="16509.45"/>
    <n v="2063681.25"/>
    <s v="In Stock"/>
    <s v="No"/>
    <n v="0"/>
  </r>
  <r>
    <s v="P3824"/>
    <s v="War Max"/>
    <s v="Furniture"/>
    <s v="QuickStock"/>
    <n v="1"/>
    <n v="53"/>
    <n v="9407.0499999999993"/>
    <n v="9407.0499999999993"/>
    <x v="28"/>
    <d v="2025-07-25T00:00:00"/>
    <s v="Actv"/>
    <s v="Mumbai Store"/>
    <s v="War Max"/>
    <s v="Furniture"/>
    <s v="Quickstock"/>
    <s v="War Max"/>
    <s v="Furniture"/>
    <s v="Quickstock"/>
    <n v="1"/>
    <n v="53"/>
    <n v="9407.0499999999993"/>
    <n v="9407.0499999999993"/>
    <s v="Low Stock"/>
    <s v="Yes"/>
    <n v="1"/>
  </r>
  <r>
    <s v="P5284"/>
    <s v="radio x"/>
    <s v="Clothing"/>
    <s v="QuickStock"/>
    <n v="158"/>
    <n v="29"/>
    <n v="5539.64"/>
    <n v="875263.12"/>
    <x v="100"/>
    <d v="2025-09-04T00:00:00"/>
    <s v="discontinued"/>
    <s v="Ahmedabad Branch"/>
    <s v="Radio X"/>
    <s v="Clothing"/>
    <s v="Quickstock"/>
    <s v="Radio X"/>
    <s v="Clothing"/>
    <s v="Quickstock"/>
    <n v="158"/>
    <n v="29"/>
    <n v="5539.64"/>
    <n v="875263.12"/>
    <s v="In Stock"/>
    <s v="No"/>
    <n v="0"/>
  </r>
  <r>
    <s v="P1501"/>
    <s v="Evening Pro"/>
    <s v="Furniture"/>
    <s v="ABC Pvt Ltd"/>
    <n v="84"/>
    <n v="68"/>
    <n v="6797.71"/>
    <n v="571007.64"/>
    <x v="132"/>
    <d v="2025-07-27T00:00:00"/>
    <m/>
    <s v="Mumbai Store"/>
    <s v="Evening Pro"/>
    <s v="Furniture"/>
    <s v="Abc Pvt Ltd"/>
    <s v="Evening Pro"/>
    <s v="Furniture"/>
    <s v="Abc Pvt Ltd"/>
    <n v="84"/>
    <n v="68"/>
    <n v="6797.71"/>
    <n v="571007.64"/>
    <s v="In Stock"/>
    <s v="No"/>
    <n v="0"/>
  </r>
  <r>
    <s v="P4055"/>
    <s v="huge plus"/>
    <s v="Furniture"/>
    <s v="ABC Pvt Ltd"/>
    <n v="176"/>
    <n v="22"/>
    <n v="9583.4500000000007"/>
    <n v="1686687.2"/>
    <x v="43"/>
    <d v="2025-08-02T00:00:00"/>
    <s v="active"/>
    <s v="Pune Store"/>
    <s v="Huge Plus"/>
    <s v="Furniture"/>
    <s v="Abc Pvt Ltd"/>
    <s v="Huge Plus"/>
    <s v="Furniture"/>
    <s v="Abc Pvt Ltd"/>
    <n v="176"/>
    <n v="22"/>
    <n v="9583.4500000000007"/>
    <n v="1686687.2000000002"/>
    <s v="In Stock"/>
    <s v="No"/>
    <n v="0"/>
  </r>
  <r>
    <s v="P6820"/>
    <s v="With Max"/>
    <s v="Clothing"/>
    <s v="ABC Pvt Ltd"/>
    <n v="89"/>
    <n v="45"/>
    <n v="6347.59"/>
    <n v="564935.51"/>
    <x v="36"/>
    <d v="2025-09-06T00:00:00"/>
    <s v="discon"/>
    <s v="Online"/>
    <s v="With Max"/>
    <s v="Clothing"/>
    <s v="Abc Pvt Ltd"/>
    <s v="With Max"/>
    <s v="Clothing"/>
    <s v="Abc Pvt Ltd"/>
    <n v="89"/>
    <n v="45"/>
    <n v="6347.59"/>
    <n v="564935.51"/>
    <s v="In Stock"/>
    <s v="No"/>
    <n v="0"/>
  </r>
  <r>
    <s v="P5366"/>
    <s v="Tonight Plus"/>
    <s v="Electronics"/>
    <s v="QuickStock"/>
    <n v="122"/>
    <n v="35"/>
    <n v="843.95"/>
    <n v="102961.9"/>
    <x v="103"/>
    <d v="2025-08-27T00:00:00"/>
    <s v="discon"/>
    <s v="Pune Store"/>
    <s v="Tonight Plus"/>
    <s v="Electronics"/>
    <s v="Quickstock"/>
    <s v="Tonight Plus"/>
    <s v="Electronics"/>
    <s v="Quickstock"/>
    <n v="122"/>
    <n v="35"/>
    <n v="843.95"/>
    <n v="102961.90000000001"/>
    <s v="In Stock"/>
    <s v="No"/>
    <n v="0"/>
  </r>
  <r>
    <s v="P9450"/>
    <s v="Ever Plus"/>
    <s v="Groceries"/>
    <s v="RetailMart Inc"/>
    <n v="179"/>
    <n v="66"/>
    <n v="17822.099999999999"/>
    <n v="3190155.9"/>
    <x v="108"/>
    <d v="2025-08-15T00:00:00"/>
    <s v="active"/>
    <s v="Pune Store"/>
    <s v="Ever Plus"/>
    <s v="Groceries"/>
    <s v="Retailmart Inc"/>
    <s v="Ever Plus"/>
    <s v="Groceries"/>
    <s v="Retailmart Inc"/>
    <n v="179"/>
    <n v="66"/>
    <n v="17822.099999999999"/>
    <n v="3190155.9"/>
    <s v="In Stock"/>
    <s v="No"/>
    <n v="0"/>
  </r>
  <r>
    <s v="P4749"/>
    <s v="Development Plus"/>
    <s v="Clothing"/>
    <s v="RetailMart Inc"/>
    <n v="89"/>
    <n v="77"/>
    <n v="11476.57"/>
    <n v="1021414.73"/>
    <x v="79"/>
    <d v="2025-08-28T00:00:00"/>
    <s v="Inactive"/>
    <s v="Online"/>
    <s v="Development Plus"/>
    <s v="Clothing"/>
    <s v="Retailmart Inc"/>
    <s v="Development Plus"/>
    <s v="Clothing"/>
    <s v="Retailmart Inc"/>
    <n v="89"/>
    <n v="77"/>
    <n v="11476.57"/>
    <n v="1021414.73"/>
    <s v="In Stock"/>
    <s v="No"/>
    <n v="0"/>
  </r>
  <r>
    <s v="P5453"/>
    <s v="Field X"/>
    <s v="Furniture"/>
    <s v="QuickStock"/>
    <n v="173"/>
    <n v="30"/>
    <n v="7071"/>
    <n v="1223283"/>
    <x v="167"/>
    <d v="2025-08-25T00:00:00"/>
    <s v="Inactive"/>
    <s v="Online"/>
    <s v="Field X"/>
    <s v="Furniture"/>
    <s v="Quickstock"/>
    <s v="Field X"/>
    <s v="Furniture"/>
    <s v="Quickstock"/>
    <n v="173"/>
    <n v="30"/>
    <n v="7071"/>
    <n v="1223283"/>
    <s v="In Stock"/>
    <s v="No"/>
    <n v="0"/>
  </r>
  <r>
    <s v="P6728"/>
    <s v="Idea Lite"/>
    <s v="Furniture"/>
    <s v="QuickStock"/>
    <n v="116"/>
    <n v="90"/>
    <n v="3890.24"/>
    <n v="451267.84000000003"/>
    <x v="138"/>
    <d v="2025-10-03T00:00:00"/>
    <s v="discontinued"/>
    <s v="Online"/>
    <s v="Idea Lite"/>
    <s v="Furniture"/>
    <s v="Quickstock"/>
    <s v="Idea Lite"/>
    <s v="Furniture"/>
    <s v="Quickstock"/>
    <n v="116"/>
    <n v="90"/>
    <n v="3890.24"/>
    <n v="451267.83999999997"/>
    <s v="In Stock"/>
    <s v="No"/>
    <n v="0"/>
  </r>
  <r>
    <s v="P9391"/>
    <s v="As Mini"/>
    <s v="Toys"/>
    <s v="Global Traders"/>
    <n v="114"/>
    <n v="82"/>
    <n v="548.42999999999995"/>
    <n v="62521.02"/>
    <x v="57"/>
    <d v="2025-07-27T00:00:00"/>
    <s v="Inactive"/>
    <s v="Delhi Warehouse"/>
    <s v="As Mini"/>
    <s v="Toys"/>
    <s v="Global Traders"/>
    <s v="As Mini"/>
    <s v="Toys"/>
    <s v="Global Traders"/>
    <n v="114"/>
    <n v="82"/>
    <n v="548.42999999999995"/>
    <n v="62521.02"/>
    <s v="In Stock"/>
    <s v="No"/>
    <n v="0"/>
  </r>
  <r>
    <s v="P3311"/>
    <s v="Eight X"/>
    <s v="Groceries"/>
    <s v="QuickStock"/>
    <n v="57"/>
    <n v="65"/>
    <n v="8788.98"/>
    <n v="500971.86"/>
    <x v="110"/>
    <d v="2025-09-23T00:00:00"/>
    <s v="Actv"/>
    <s v="Mumbai Store"/>
    <s v="Eight X"/>
    <s v="Groceries"/>
    <s v="Quickstock"/>
    <s v="Eight X"/>
    <s v="Groceries"/>
    <s v="Quickstock"/>
    <n v="57"/>
    <n v="65"/>
    <n v="8788.98"/>
    <n v="500971.86"/>
    <s v="Low Stock"/>
    <s v="Yes"/>
    <n v="1"/>
  </r>
  <r>
    <s v="P1604"/>
    <s v="Color Pro"/>
    <s v="Toys"/>
    <s v="Omni Suppliers"/>
    <n v="8"/>
    <n v="34"/>
    <n v="13691.57"/>
    <n v="109532.56"/>
    <x v="6"/>
    <d v="2025-09-15T00:00:00"/>
    <m/>
    <s v="Ahmedabad Branch"/>
    <s v="Color Pro"/>
    <s v="Toys"/>
    <s v="Omni Suppliers"/>
    <s v="Color Pro"/>
    <s v="Toys"/>
    <s v="Omni Suppliers"/>
    <n v="8"/>
    <n v="34"/>
    <n v="13691.57"/>
    <n v="109532.56"/>
    <s v="Low Stock"/>
    <s v="Yes"/>
    <n v="1"/>
  </r>
  <r>
    <s v="P5597"/>
    <s v="Exactly Mini"/>
    <s v="Clothing"/>
    <s v="Omni Suppliers"/>
    <n v="79"/>
    <n v="55"/>
    <n v="3805.23"/>
    <n v="300613.17"/>
    <x v="105"/>
    <d v="2025-10-08T00:00:00"/>
    <s v="Inactive"/>
    <s v="Ahmedabad Branch"/>
    <s v="Exactly Mini"/>
    <s v="Clothing"/>
    <s v="Omni Suppliers"/>
    <s v="Exactly Mini"/>
    <s v="Clothing"/>
    <s v="Omni Suppliers"/>
    <n v="79"/>
    <n v="55"/>
    <n v="3805.23"/>
    <n v="300613.17"/>
    <s v="In Stock"/>
    <s v="No"/>
    <n v="0"/>
  </r>
  <r>
    <s v="P9740"/>
    <s v="On Lite"/>
    <s v="Electronics"/>
    <s v="Global Traders"/>
    <n v="85"/>
    <n v="90"/>
    <n v="11776.58"/>
    <n v="1001009.3"/>
    <x v="45"/>
    <d v="2025-08-05T00:00:00"/>
    <s v="Inactive"/>
    <s v="Online"/>
    <s v="On Lite"/>
    <s v="Electronics"/>
    <s v="Global Traders"/>
    <s v="On Lite"/>
    <s v="Electronics"/>
    <s v="Global Traders"/>
    <n v="85"/>
    <n v="90"/>
    <n v="11776.58"/>
    <n v="1001009.3"/>
    <s v="Low Stock"/>
    <s v="Yes"/>
    <n v="1"/>
  </r>
  <r>
    <s v="P7575"/>
    <s v="Operation X"/>
    <s v="Groceries"/>
    <s v="RetailMart Inc"/>
    <n v="165"/>
    <n v="50"/>
    <n v="16398.939999999999"/>
    <n v="2705825.1"/>
    <x v="82"/>
    <d v="2025-08-25T00:00:00"/>
    <s v="Actv"/>
    <s v="Mumbai Store"/>
    <s v="Operation X"/>
    <s v="Groceries"/>
    <s v="Retailmart Inc"/>
    <s v="Operation X"/>
    <s v="Groceries"/>
    <s v="Retailmart Inc"/>
    <n v="165"/>
    <n v="50"/>
    <n v="16398.939999999999"/>
    <n v="2705825.0999999996"/>
    <s v="In Stock"/>
    <s v="No"/>
    <n v="0"/>
  </r>
  <r>
    <s v="P6192"/>
    <s v="Head X"/>
    <s v="Electronics"/>
    <s v="RetailMart Inc"/>
    <n v="90"/>
    <n v="96"/>
    <n v="580.84"/>
    <n v="52275.600000000013"/>
    <x v="181"/>
    <d v="2025-09-11T00:00:00"/>
    <s v="Actv"/>
    <s v="Pune Store"/>
    <s v="Head X"/>
    <s v="Electronics"/>
    <s v="Retailmart Inc"/>
    <s v="Head X"/>
    <s v="Electronics"/>
    <s v="Retailmart Inc"/>
    <n v="90"/>
    <n v="96"/>
    <n v="580.84"/>
    <n v="52275.600000000006"/>
    <s v="Low Stock"/>
    <s v="Yes"/>
    <n v="1"/>
  </r>
  <r>
    <s v="P2840"/>
    <s v="Carry X"/>
    <s v="Electronics"/>
    <s v="ABC Pvt Ltd"/>
    <n v="170"/>
    <n v="91"/>
    <n v="14846.6"/>
    <n v="2523922"/>
    <x v="97"/>
    <d v="2025-08-20T00:00:00"/>
    <s v="discontinued"/>
    <s v="Mumbai Store"/>
    <s v="Carry X"/>
    <s v="Electronics"/>
    <s v="Abc Pvt Ltd"/>
    <s v="Carry X"/>
    <s v="Electronics"/>
    <s v="Abc Pvt Ltd"/>
    <n v="170"/>
    <n v="91"/>
    <n v="14846.6"/>
    <n v="2523922"/>
    <s v="In Stock"/>
    <s v="No"/>
    <n v="0"/>
  </r>
  <r>
    <s v="P7697"/>
    <s v="Necessary Plus"/>
    <s v="Electronics"/>
    <s v="Omni Suppliers"/>
    <n v="134"/>
    <n v="61"/>
    <n v="7082"/>
    <n v="948988"/>
    <x v="53"/>
    <d v="2025-08-04T00:00:00"/>
    <s v="Actv"/>
    <s v="Mumbai Store"/>
    <s v="Necessary Plus"/>
    <s v="Electronics"/>
    <s v="Omni Suppliers"/>
    <s v="Necessary Plus"/>
    <s v="Electronics"/>
    <s v="Omni Suppliers"/>
    <n v="134"/>
    <n v="61"/>
    <n v="7082"/>
    <n v="948988"/>
    <s v="In Stock"/>
    <s v="No"/>
    <n v="0"/>
  </r>
  <r>
    <s v="P1282"/>
    <s v="Option Lite"/>
    <s v="Furniture"/>
    <s v="Omni Suppliers"/>
    <m/>
    <n v="65"/>
    <n v="6150.98"/>
    <m/>
    <x v="147"/>
    <d v="2025-09-02T00:00:00"/>
    <s v="active"/>
    <s v="Pune Store"/>
    <s v="Option Lite"/>
    <s v="Furniture"/>
    <s v="Omni Suppliers"/>
    <s v="Option Lite"/>
    <s v="Furniture"/>
    <s v="Omni Suppliers"/>
    <n v="0"/>
    <n v="65"/>
    <n v="6150.98"/>
    <n v="0"/>
    <s v="Out of Stock"/>
    <s v="Yes"/>
    <n v="1"/>
  </r>
  <r>
    <s v="P3970"/>
    <s v="Congress Mini"/>
    <s v="Furniture"/>
    <s v="Global Traders"/>
    <n v="128"/>
    <n v="93"/>
    <n v="10281.07"/>
    <n v="1315976.96"/>
    <x v="154"/>
    <d v="2025-08-15T00:00:00"/>
    <s v="discontinued"/>
    <s v="Ahmedabad Branch"/>
    <s v="Congress Mini"/>
    <s v="Furniture"/>
    <s v="Global Traders"/>
    <s v="Congress Mini"/>
    <s v="Furniture"/>
    <s v="Global Traders"/>
    <n v="128"/>
    <n v="93"/>
    <n v="10281.07"/>
    <n v="1315976.96"/>
    <s v="In Stock"/>
    <s v="No"/>
    <n v="0"/>
  </r>
  <r>
    <s v="P5760"/>
    <s v="Decide X"/>
    <s v="Groceries"/>
    <s v="Global Traders"/>
    <n v="181"/>
    <n v="86"/>
    <n v="12065.01"/>
    <n v="2183766.81"/>
    <x v="55"/>
    <d v="2025-09-27T00:00:00"/>
    <m/>
    <s v="Ahmedabad Branch"/>
    <s v="Decide X"/>
    <s v="Groceries"/>
    <s v="Global Traders"/>
    <s v="Decide X"/>
    <s v="Groceries"/>
    <s v="Global Traders"/>
    <n v="181"/>
    <n v="86"/>
    <n v="12065.01"/>
    <n v="2183766.81"/>
    <s v="In Stock"/>
    <s v="No"/>
    <n v="0"/>
  </r>
  <r>
    <s v="P9505"/>
    <s v="Guess Mini"/>
    <s v="Clothing"/>
    <s v="Omni Suppliers"/>
    <n v="69"/>
    <n v="72"/>
    <n v="15640.17"/>
    <n v="1079171.73"/>
    <x v="75"/>
    <d v="2025-07-30T00:00:00"/>
    <s v="discon"/>
    <s v="Delhi Warehouse"/>
    <s v="Guess Mini"/>
    <s v="Clothing"/>
    <s v="Omni Suppliers"/>
    <s v="Guess Mini"/>
    <s v="Clothing"/>
    <s v="Omni Suppliers"/>
    <n v="69"/>
    <n v="72"/>
    <n v="15640.17"/>
    <n v="1079171.73"/>
    <s v="Low Stock"/>
    <s v="Yes"/>
    <n v="1"/>
  </r>
  <r>
    <s v="P4670"/>
    <s v="Several Pro"/>
    <s v="Clothing"/>
    <s v="Omni Suppliers"/>
    <n v="1"/>
    <n v="95"/>
    <n v="13472.99"/>
    <n v="13472.99"/>
    <x v="142"/>
    <d v="2025-10-11T00:00:00"/>
    <s v="discon"/>
    <s v="Online"/>
    <s v="Several Pro"/>
    <s v="Clothing"/>
    <s v="Omni Suppliers"/>
    <s v="Several Pro"/>
    <s v="Clothing"/>
    <s v="Omni Suppliers"/>
    <n v="1"/>
    <n v="95"/>
    <n v="13472.99"/>
    <n v="13472.99"/>
    <s v="Low Stock"/>
    <s v="Yes"/>
    <n v="1"/>
  </r>
  <r>
    <s v="P5631"/>
    <s v="Attention X"/>
    <s v="Clothing"/>
    <s v="Global Traders"/>
    <n v="111"/>
    <n v="84"/>
    <n v="432.4"/>
    <n v="47996.399999999987"/>
    <x v="35"/>
    <d v="2025-09-08T00:00:00"/>
    <m/>
    <s v="Online"/>
    <s v="Attention X"/>
    <s v="Clothing"/>
    <s v="Global Traders"/>
    <s v="Attention X"/>
    <s v="Clothing"/>
    <s v="Global Traders"/>
    <n v="111"/>
    <n v="84"/>
    <n v="432.4"/>
    <n v="47996.399999999994"/>
    <s v="In Stock"/>
    <s v="No"/>
    <n v="0"/>
  </r>
  <r>
    <s v="P7906"/>
    <s v="Explain X"/>
    <s v="Furniture"/>
    <s v="RetailMart Inc"/>
    <n v="128"/>
    <n v="22"/>
    <n v="14258.79"/>
    <n v="1825125.12"/>
    <x v="43"/>
    <d v="2025-08-05T00:00:00"/>
    <s v="Inactive"/>
    <s v="Delhi Warehouse"/>
    <s v="Explain X"/>
    <s v="Furniture"/>
    <s v="Retailmart Inc"/>
    <s v="Explain X"/>
    <s v="Furniture"/>
    <s v="Retailmart Inc"/>
    <n v="128"/>
    <n v="22"/>
    <n v="14258.79"/>
    <n v="1825125.12"/>
    <s v="In Stock"/>
    <s v="No"/>
    <n v="0"/>
  </r>
  <r>
    <s v="P6335"/>
    <s v="Force Max"/>
    <s v="Groceries"/>
    <s v="Global Traders"/>
    <n v="191"/>
    <n v="64"/>
    <n v="18300.96"/>
    <n v="3495483.36"/>
    <x v="108"/>
    <d v="2025-08-23T00:00:00"/>
    <s v="Actv"/>
    <s v="Delhi Warehouse"/>
    <s v="Force Max"/>
    <s v="Groceries"/>
    <s v="Global Traders"/>
    <s v="Force Max"/>
    <s v="Groceries"/>
    <s v="Global Traders"/>
    <n v="191"/>
    <n v="64"/>
    <n v="18300.96"/>
    <n v="3495483.36"/>
    <s v="In Stock"/>
    <s v="No"/>
    <n v="0"/>
  </r>
  <r>
    <s v="P6577"/>
    <s v="Speak Mini"/>
    <s v="Groceries"/>
    <s v="Global Traders"/>
    <n v="34"/>
    <n v="43"/>
    <n v="10037.36"/>
    <n v="341270.24"/>
    <x v="182"/>
    <d v="2025-08-04T00:00:00"/>
    <s v="Inactive"/>
    <s v="Ahmedabad Branch"/>
    <s v="Speak Mini"/>
    <s v="Groceries"/>
    <s v="Global Traders"/>
    <s v="Speak Mini"/>
    <s v="Groceries"/>
    <s v="Global Traders"/>
    <n v="34"/>
    <n v="43"/>
    <n v="10037.36"/>
    <n v="341270.24"/>
    <s v="Low Stock"/>
    <s v="Yes"/>
    <n v="1"/>
  </r>
  <r>
    <s v="P3063"/>
    <s v="Modern Plus"/>
    <s v="Groceries"/>
    <s v="Omni Suppliers"/>
    <n v="58"/>
    <n v="73"/>
    <n v="17906.78"/>
    <n v="1038593.24"/>
    <x v="145"/>
    <d v="2025-08-04T00:00:00"/>
    <s v="discontinued"/>
    <s v="Ahmedabad Branch"/>
    <s v="Modern Plus"/>
    <s v="Groceries"/>
    <s v="Omni Suppliers"/>
    <s v="Modern Plus"/>
    <s v="Groceries"/>
    <s v="Omni Suppliers"/>
    <n v="58"/>
    <n v="73"/>
    <n v="17906.78"/>
    <n v="1038593.24"/>
    <s v="Low Stock"/>
    <s v="Yes"/>
    <n v="1"/>
  </r>
  <r>
    <s v="P2294"/>
    <s v="Yet Pro"/>
    <s v="Toys"/>
    <s v="QuickStock"/>
    <n v="10"/>
    <n v="84"/>
    <n v="15108.81"/>
    <n v="151088.1"/>
    <x v="33"/>
    <d v="2025-07-31T00:00:00"/>
    <s v="discon"/>
    <s v="Delhi Warehouse"/>
    <s v="Yet Pro"/>
    <s v="Toys"/>
    <s v="Quickstock"/>
    <s v="Yet Pro"/>
    <s v="Toys"/>
    <s v="Quickstock"/>
    <n v="10"/>
    <n v="84"/>
    <n v="15108.81"/>
    <n v="151088.1"/>
    <s v="Low Stock"/>
    <s v="Yes"/>
    <n v="1"/>
  </r>
  <r>
    <s v="P2603"/>
    <s v="Those Mini"/>
    <s v="Furniture"/>
    <s v="RetailMart Inc"/>
    <n v="42"/>
    <m/>
    <n v="8139.16"/>
    <n v="341844.72"/>
    <x v="22"/>
    <d v="2025-08-14T00:00:00"/>
    <s v="discon"/>
    <s v="Online"/>
    <s v="Those Mini"/>
    <s v="Furniture"/>
    <s v="Retailmart Inc"/>
    <s v="Those Mini"/>
    <s v="Furniture"/>
    <s v="Retailmart Inc"/>
    <n v="42"/>
    <n v="0"/>
    <n v="8139.16"/>
    <n v="341844.72"/>
    <s v="In Stock"/>
    <s v="No"/>
    <n v="0"/>
  </r>
  <r>
    <s v="P3441"/>
    <s v="Evidence Plus"/>
    <s v="Toys"/>
    <s v="RetailMart Inc"/>
    <n v="74"/>
    <n v="60"/>
    <n v="7123.24"/>
    <n v="527119.76"/>
    <x v="50"/>
    <d v="2025-08-31T00:00:00"/>
    <s v="active"/>
    <s v="Ahmedabad Branch"/>
    <s v="Evidence Plus"/>
    <s v="Toys"/>
    <s v="Retailmart Inc"/>
    <s v="Evidence Plus"/>
    <s v="Toys"/>
    <s v="Retailmart Inc"/>
    <n v="74"/>
    <n v="60"/>
    <n v="7123.24"/>
    <n v="527119.76"/>
    <s v="In Stock"/>
    <s v="No"/>
    <n v="0"/>
  </r>
  <r>
    <s v="P4787"/>
    <s v="Husband Lite"/>
    <s v="Furniture"/>
    <m/>
    <n v="6"/>
    <n v="68"/>
    <n v="17921.52"/>
    <n v="107529.12"/>
    <x v="65"/>
    <d v="2025-08-02T00:00:00"/>
    <s v="active"/>
    <s v="Online"/>
    <s v="Husband Lite"/>
    <s v="Furniture"/>
    <s v=""/>
    <s v="Husband Lite"/>
    <s v="Furniture"/>
    <s v="Others"/>
    <n v="6"/>
    <n v="68"/>
    <n v="17921.52"/>
    <n v="107529.12"/>
    <s v="Low Stock"/>
    <s v="Yes"/>
    <n v="1"/>
  </r>
  <r>
    <s v="P6988"/>
    <s v="Whose Pro"/>
    <s v="Groceries"/>
    <s v="ABC Pvt Ltd"/>
    <n v="175"/>
    <n v="98"/>
    <n v="4152.1499999999996"/>
    <n v="726626.24999999988"/>
    <x v="174"/>
    <d v="2025-08-09T00:00:00"/>
    <s v="discon"/>
    <s v="Online"/>
    <s v="Whose Pro"/>
    <s v="Groceries"/>
    <s v="Abc Pvt Ltd"/>
    <s v="Whose Pro"/>
    <s v="Groceries"/>
    <s v="Abc Pvt Ltd"/>
    <n v="175"/>
    <n v="98"/>
    <n v="4152.1499999999996"/>
    <n v="726626.24999999988"/>
    <s v="In Stock"/>
    <s v="No"/>
    <n v="0"/>
  </r>
  <r>
    <s v="P7014"/>
    <s v="Anyone Max"/>
    <s v="Furniture"/>
    <s v="RetailMart Inc"/>
    <n v="198"/>
    <n v="51"/>
    <n v="19368.12"/>
    <n v="3834887.76"/>
    <x v="23"/>
    <d v="2025-09-15T00:00:00"/>
    <s v="Actv"/>
    <s v="Pune Store"/>
    <s v="Anyone Max"/>
    <s v="Furniture"/>
    <s v="Retailmart Inc"/>
    <s v="Anyone Max"/>
    <s v="Furniture"/>
    <s v="Retailmart Inc"/>
    <n v="198"/>
    <n v="51"/>
    <n v="19368.12"/>
    <n v="3834887.76"/>
    <s v="In Stock"/>
    <s v="No"/>
    <n v="0"/>
  </r>
  <r>
    <s v="P9867"/>
    <s v="Industry Mini"/>
    <s v="Furniture"/>
    <s v="RetailMart Inc"/>
    <n v="31"/>
    <n v="47"/>
    <n v="10441.67"/>
    <n v="323691.77"/>
    <x v="143"/>
    <d v="2025-07-28T00:00:00"/>
    <s v="discontinued"/>
    <s v="Mumbai Store"/>
    <s v="Industry Mini"/>
    <s v="Furniture"/>
    <s v="Retailmart Inc"/>
    <s v="Industry Mini"/>
    <s v="Furniture"/>
    <s v="Retailmart Inc"/>
    <n v="31"/>
    <n v="47"/>
    <n v="10441.67"/>
    <n v="323691.77"/>
    <s v="Low Stock"/>
    <s v="Yes"/>
    <n v="1"/>
  </r>
  <r>
    <s v="P4259"/>
    <s v="Surface Pro"/>
    <s v="Clothing"/>
    <s v="Omni Suppliers"/>
    <n v="55"/>
    <n v="54"/>
    <n v="6109.51"/>
    <n v="336023.05"/>
    <x v="80"/>
    <d v="2025-08-31T00:00:00"/>
    <s v="active"/>
    <s v="Ahmedabad Branch"/>
    <s v="Surface Pro"/>
    <s v="Clothing"/>
    <s v="Omni Suppliers"/>
    <s v="Surface Pro"/>
    <s v="Clothing"/>
    <s v="Omni Suppliers"/>
    <n v="55"/>
    <n v="54"/>
    <n v="6109.51"/>
    <n v="336023.05"/>
    <s v="In Stock"/>
    <s v="No"/>
    <n v="0"/>
  </r>
  <r>
    <s v="P3083"/>
    <s v="Operation Plus"/>
    <s v="Clothing"/>
    <s v="ABC Pvt Ltd"/>
    <n v="182"/>
    <n v="99"/>
    <n v="8487.7199999999993"/>
    <n v="1544765.04"/>
    <x v="171"/>
    <d v="2025-07-19T00:00:00"/>
    <m/>
    <s v="Mumbai Store"/>
    <s v="Operation Plus"/>
    <s v="Clothing"/>
    <s v="Abc Pvt Ltd"/>
    <s v="Operation Plus"/>
    <s v="Clothing"/>
    <s v="Abc Pvt Ltd"/>
    <n v="182"/>
    <n v="99"/>
    <n v="8487.7199999999993"/>
    <n v="1544765.0399999998"/>
    <s v="In Stock"/>
    <s v="No"/>
    <n v="0"/>
  </r>
  <r>
    <s v="P2600"/>
    <s v="Anything Lite"/>
    <s v="Electronics"/>
    <m/>
    <n v="68"/>
    <n v="70"/>
    <n v="2649.89"/>
    <n v="180192.52"/>
    <x v="61"/>
    <d v="2025-07-14T00:00:00"/>
    <s v="discon"/>
    <s v="Ahmedabad Branch"/>
    <s v="Anything Lite"/>
    <s v="Electronics"/>
    <s v=""/>
    <s v="Anything Lite"/>
    <s v="Electronics"/>
    <s v="Others"/>
    <n v="68"/>
    <n v="70"/>
    <n v="2649.89"/>
    <n v="180192.52"/>
    <s v="Low Stock"/>
    <s v="Yes"/>
    <n v="1"/>
  </r>
  <r>
    <s v="P1618"/>
    <s v="High Mini"/>
    <s v="Furniture"/>
    <s v="ABC Pvt Ltd"/>
    <n v="108"/>
    <n v="72"/>
    <n v="10922.4"/>
    <n v="1179619.2"/>
    <x v="93"/>
    <d v="2025-09-28T00:00:00"/>
    <s v="discon"/>
    <s v="Delhi Warehouse"/>
    <s v="High Mini"/>
    <s v="Furniture"/>
    <s v="Abc Pvt Ltd"/>
    <s v="High Mini"/>
    <s v="Furniture"/>
    <s v="Abc Pvt Ltd"/>
    <n v="108"/>
    <n v="72"/>
    <n v="10922.4"/>
    <n v="1179619.2"/>
    <s v="In Stock"/>
    <s v="No"/>
    <n v="0"/>
  </r>
  <r>
    <s v="P8633"/>
    <s v="Benefit Plus"/>
    <s v="Toys"/>
    <s v="RetailMart Inc"/>
    <n v="177"/>
    <n v="99"/>
    <n v="13133.62"/>
    <n v="2324650.7400000002"/>
    <x v="140"/>
    <d v="2025-08-18T00:00:00"/>
    <s v="discon"/>
    <s v="Mumbai Store"/>
    <s v="Benefit Plus"/>
    <s v="Toys"/>
    <s v="Retailmart Inc"/>
    <s v="Benefit Plus"/>
    <s v="Toys"/>
    <s v="Retailmart Inc"/>
    <n v="177"/>
    <n v="99"/>
    <n v="13133.62"/>
    <n v="2324650.7400000002"/>
    <s v="In Stock"/>
    <s v="No"/>
    <n v="0"/>
  </r>
  <r>
    <s v="P3113"/>
    <s v="When Pro"/>
    <s v="Furniture"/>
    <m/>
    <n v="20"/>
    <n v="63"/>
    <n v="12593.24"/>
    <n v="251864.8"/>
    <x v="125"/>
    <d v="2025-08-04T00:00:00"/>
    <s v="discontinued"/>
    <s v="Delhi Warehouse"/>
    <s v="When Pro"/>
    <s v="Furniture"/>
    <s v=""/>
    <s v="When Pro"/>
    <s v="Furniture"/>
    <s v="Others"/>
    <n v="20"/>
    <n v="63"/>
    <n v="12593.24"/>
    <n v="251864.8"/>
    <s v="Low Stock"/>
    <s v="Yes"/>
    <n v="1"/>
  </r>
  <r>
    <s v="P2308"/>
    <s v="Magazine Lite"/>
    <s v="Groceries"/>
    <s v="Omni Suppliers"/>
    <n v="53"/>
    <n v="36"/>
    <n v="17824.93"/>
    <n v="944721.29"/>
    <x v="102"/>
    <d v="2025-07-29T00:00:00"/>
    <s v="Inactive"/>
    <s v="Pune Store"/>
    <s v="Magazine Lite"/>
    <s v="Groceries"/>
    <s v="Omni Suppliers"/>
    <s v="Magazine Lite"/>
    <s v="Groceries"/>
    <s v="Omni Suppliers"/>
    <n v="53"/>
    <n v="36"/>
    <n v="17824.93"/>
    <n v="944721.29"/>
    <s v="In Stock"/>
    <s v="No"/>
    <n v="0"/>
  </r>
  <r>
    <s v="P5766"/>
    <s v="Possible X"/>
    <s v="Toys"/>
    <s v="Global Traders"/>
    <n v="72"/>
    <n v="97"/>
    <n v="6867.89"/>
    <n v="494488.08"/>
    <x v="181"/>
    <d v="2025-10-10T00:00:00"/>
    <s v="discontinued"/>
    <s v="Pune Store"/>
    <s v="Possible X"/>
    <s v="Toys"/>
    <s v="Global Traders"/>
    <s v="Possible X"/>
    <s v="Toys"/>
    <s v="Global Traders"/>
    <n v="72"/>
    <n v="97"/>
    <n v="6867.89"/>
    <n v="494488.08"/>
    <s v="Low Stock"/>
    <s v="Yes"/>
    <n v="1"/>
  </r>
  <r>
    <s v="P7657"/>
    <s v="Practice X"/>
    <s v="Toys"/>
    <s v="QuickStock"/>
    <n v="175"/>
    <n v="33"/>
    <n v="19600.11"/>
    <n v="3430019.25"/>
    <x v="27"/>
    <d v="2025-10-11T00:00:00"/>
    <s v="active"/>
    <s v="Pune Store"/>
    <s v="Practice X"/>
    <s v="Toys"/>
    <s v="Quickstock"/>
    <s v="Practice X"/>
    <s v="Toys"/>
    <s v="Quickstock"/>
    <n v="175"/>
    <n v="33"/>
    <n v="19600.11"/>
    <n v="3430019.25"/>
    <s v="In Stock"/>
    <s v="No"/>
    <n v="0"/>
  </r>
  <r>
    <s v="P6218"/>
    <s v="Activity Lite"/>
    <s v="Furniture"/>
    <s v="RetailMart Inc"/>
    <n v="185"/>
    <n v="77"/>
    <n v="4910.12"/>
    <n v="908372.2"/>
    <x v="4"/>
    <d v="2025-08-05T00:00:00"/>
    <s v="discontinued"/>
    <s v="Mumbai Store"/>
    <s v="Activity Lite"/>
    <s v="Furniture"/>
    <s v="Retailmart Inc"/>
    <s v="Activity Lite"/>
    <s v="Furniture"/>
    <s v="Retailmart Inc"/>
    <n v="185"/>
    <n v="77"/>
    <n v="4910.12"/>
    <n v="908372.2"/>
    <s v="In Stock"/>
    <s v="No"/>
    <n v="0"/>
  </r>
  <r>
    <s v="P1540"/>
    <s v="break pro"/>
    <s v="Toys"/>
    <s v="Omni Suppliers"/>
    <n v="134"/>
    <n v="33"/>
    <n v="8783.41"/>
    <n v="1176976.94"/>
    <x v="140"/>
    <d v="2025-09-07T00:00:00"/>
    <s v="Actv"/>
    <s v="Online"/>
    <s v="Break Pro"/>
    <s v="Toys"/>
    <s v="Omni Suppliers"/>
    <s v="Break Pro"/>
    <s v="Toys"/>
    <s v="Omni Suppliers"/>
    <n v="134"/>
    <n v="33"/>
    <n v="8783.41"/>
    <n v="1176976.94"/>
    <s v="In Stock"/>
    <s v="No"/>
    <n v="0"/>
  </r>
  <r>
    <s v="P9697"/>
    <s v="Share X"/>
    <s v="Furniture"/>
    <s v="RetailMart Inc"/>
    <n v="105"/>
    <n v="51"/>
    <n v="18817.98"/>
    <n v="1975887.9"/>
    <x v="46"/>
    <d v="2025-08-20T00:00:00"/>
    <s v="Actv"/>
    <s v="Pune Store"/>
    <s v="Share X"/>
    <s v="Furniture"/>
    <s v="Retailmart Inc"/>
    <s v="Share X"/>
    <s v="Furniture"/>
    <s v="Retailmart Inc"/>
    <n v="105"/>
    <n v="51"/>
    <n v="18817.98"/>
    <n v="1975887.9"/>
    <s v="In Stock"/>
    <s v="No"/>
    <n v="0"/>
  </r>
  <r>
    <s v="P9553"/>
    <s v="From Pro"/>
    <s v="Groceries"/>
    <s v="Omni Suppliers"/>
    <n v="136"/>
    <n v="68"/>
    <n v="5094.1099999999997"/>
    <n v="692798.96"/>
    <x v="79"/>
    <d v="2025-10-07T00:00:00"/>
    <s v="discontinued"/>
    <s v="Pune Store"/>
    <s v="From Pro"/>
    <s v="Groceries"/>
    <s v="Omni Suppliers"/>
    <s v="From Pro"/>
    <s v="Groceries"/>
    <s v="Omni Suppliers"/>
    <n v="136"/>
    <n v="68"/>
    <n v="5094.1099999999997"/>
    <n v="692798.96"/>
    <s v="In Stock"/>
    <s v="No"/>
    <n v="0"/>
  </r>
  <r>
    <s v="P8281"/>
    <s v="Every Mini"/>
    <s v="Furniture"/>
    <s v="Global Traders"/>
    <n v="152"/>
    <n v="34"/>
    <n v="6348.64"/>
    <n v="964993.28"/>
    <x v="168"/>
    <d v="2025-08-07T00:00:00"/>
    <s v="Inactive"/>
    <s v="Online"/>
    <s v="Every Mini"/>
    <s v="Furniture"/>
    <s v="Global Traders"/>
    <s v="Every Mini"/>
    <s v="Furniture"/>
    <s v="Global Traders"/>
    <n v="152"/>
    <n v="34"/>
    <n v="6348.64"/>
    <n v="964993.28"/>
    <s v="In Stock"/>
    <s v="No"/>
    <n v="0"/>
  </r>
  <r>
    <s v="P1074"/>
    <s v="Democratic Pro"/>
    <s v="Toys"/>
    <s v="QuickStock"/>
    <n v="13"/>
    <n v="22"/>
    <n v="8133.68"/>
    <n v="105737.84"/>
    <x v="39"/>
    <d v="2025-07-17T00:00:00"/>
    <s v="Actv"/>
    <s v="Ahmedabad Branch"/>
    <s v="Democratic Pro"/>
    <s v="Toys"/>
    <s v="Quickstock"/>
    <s v="Democratic Pro"/>
    <s v="Toys"/>
    <s v="Quickstock"/>
    <n v="13"/>
    <n v="22"/>
    <n v="8133.68"/>
    <n v="105737.84"/>
    <s v="Low Stock"/>
    <s v="Yes"/>
    <n v="1"/>
  </r>
  <r>
    <s v="P5157"/>
    <s v="purpose max"/>
    <s v="Clothing"/>
    <s v="RetailMart Inc"/>
    <n v="105"/>
    <n v="83"/>
    <n v="971.62"/>
    <n v="102020.1"/>
    <x v="100"/>
    <d v="2025-09-04T00:00:00"/>
    <m/>
    <s v="Ahmedabad Branch"/>
    <s v="Purpose Max"/>
    <s v="Clothing"/>
    <s v="Retailmart Inc"/>
    <s v="Purpose Max"/>
    <s v="Clothing"/>
    <s v="Retailmart Inc"/>
    <n v="105"/>
    <n v="83"/>
    <n v="971.62"/>
    <n v="102020.1"/>
    <s v="In Stock"/>
    <s v="No"/>
    <n v="0"/>
  </r>
  <r>
    <s v="P7713"/>
    <s v="Environmental Plus"/>
    <s v="Toys"/>
    <s v="RetailMart Inc"/>
    <n v="111"/>
    <n v="76"/>
    <n v="4268.05"/>
    <n v="473753.55"/>
    <x v="121"/>
    <d v="2025-08-23T00:00:00"/>
    <s v="discon"/>
    <s v="Ahmedabad Branch"/>
    <s v="Environmental Plus"/>
    <s v="Toys"/>
    <s v="Retailmart Inc"/>
    <s v="Environmental Plus"/>
    <s v="Toys"/>
    <s v="Retailmart Inc"/>
    <n v="111"/>
    <n v="76"/>
    <n v="4268.05"/>
    <n v="473753.55000000005"/>
    <s v="In Stock"/>
    <s v="No"/>
    <n v="0"/>
  </r>
  <r>
    <s v="P4936"/>
    <s v="Itself Max"/>
    <s v="Furniture"/>
    <s v="ABC Pvt Ltd"/>
    <n v="91"/>
    <n v="71"/>
    <n v="18320.5"/>
    <n v="1667165.5"/>
    <x v="177"/>
    <d v="2025-10-10T00:00:00"/>
    <s v="active"/>
    <s v="Ahmedabad Branch"/>
    <s v="Itself Max"/>
    <s v="Furniture"/>
    <s v="Abc Pvt Ltd"/>
    <s v="Itself Max"/>
    <s v="Furniture"/>
    <s v="Abc Pvt Ltd"/>
    <n v="91"/>
    <n v="71"/>
    <n v="18320.5"/>
    <n v="1667165.5"/>
    <s v="In Stock"/>
    <s v="No"/>
    <n v="0"/>
  </r>
  <r>
    <s v="P8265"/>
    <s v="Yourself X"/>
    <s v="Toys"/>
    <s v="QuickStock"/>
    <m/>
    <n v="88"/>
    <n v="19549.89"/>
    <m/>
    <x v="47"/>
    <d v="2025-09-25T00:00:00"/>
    <s v="Inactive"/>
    <s v="Ahmedabad Branch"/>
    <s v="Yourself X"/>
    <s v="Toys"/>
    <s v="Quickstock"/>
    <s v="Yourself X"/>
    <s v="Toys"/>
    <s v="Quickstock"/>
    <n v="0"/>
    <n v="88"/>
    <n v="19549.89"/>
    <n v="0"/>
    <s v="Out of Stock"/>
    <s v="Yes"/>
    <n v="1"/>
  </r>
  <r>
    <s v="P5569"/>
    <s v="Wrong Max"/>
    <s v="Groceries"/>
    <s v="Omni Suppliers"/>
    <n v="184"/>
    <n v="49"/>
    <n v="1895.94"/>
    <n v="348852.96"/>
    <x v="137"/>
    <d v="2025-07-28T00:00:00"/>
    <s v="Actv"/>
    <s v="Delhi Warehouse"/>
    <s v="Wrong Max"/>
    <s v="Groceries"/>
    <s v="Omni Suppliers"/>
    <s v="Wrong Max"/>
    <s v="Groceries"/>
    <s v="Omni Suppliers"/>
    <n v="184"/>
    <n v="49"/>
    <n v="1895.94"/>
    <n v="348852.96"/>
    <s v="In Stock"/>
    <s v="No"/>
    <n v="0"/>
  </r>
  <r>
    <s v="P6419"/>
    <s v="Part Plus"/>
    <s v="Furniture"/>
    <s v="Omni Suppliers"/>
    <n v="162"/>
    <n v="74"/>
    <n v="1134.24"/>
    <n v="183746.88"/>
    <x v="93"/>
    <d v="2025-09-06T00:00:00"/>
    <s v="Inactive"/>
    <s v="Online"/>
    <s v="Part Plus"/>
    <s v="Furniture"/>
    <s v="Omni Suppliers"/>
    <s v="Part Plus"/>
    <s v="Furniture"/>
    <s v="Omni Suppliers"/>
    <n v="162"/>
    <n v="74"/>
    <n v="1134.24"/>
    <n v="183746.88"/>
    <s v="In Stock"/>
    <s v="No"/>
    <n v="0"/>
  </r>
  <r>
    <s v="P2468"/>
    <s v="Source Pro"/>
    <s v="Toys"/>
    <s v="QuickStock"/>
    <n v="40"/>
    <n v="63"/>
    <n v="2451.54"/>
    <n v="98061.6"/>
    <x v="15"/>
    <d v="2025-08-13T00:00:00"/>
    <s v="active"/>
    <s v="Online"/>
    <s v="Source Pro"/>
    <s v="Toys"/>
    <s v="Quickstock"/>
    <s v="Source Pro"/>
    <s v="Toys"/>
    <s v="Quickstock"/>
    <n v="40"/>
    <n v="63"/>
    <n v="2451.54"/>
    <n v="98061.6"/>
    <s v="Low Stock"/>
    <s v="Yes"/>
    <n v="1"/>
  </r>
  <r>
    <s v="P6073"/>
    <s v="Only Mini"/>
    <s v="Groceries"/>
    <s v="ABC Pvt Ltd"/>
    <n v="76"/>
    <n v="88"/>
    <n v="8945.44"/>
    <n v="679853.44000000006"/>
    <x v="49"/>
    <d v="2025-10-08T00:00:00"/>
    <s v="Inactive"/>
    <s v="Ahmedabad Branch"/>
    <s v="Only Mini"/>
    <s v="Groceries"/>
    <s v="Abc Pvt Ltd"/>
    <s v="Only Mini"/>
    <s v="Groceries"/>
    <s v="Abc Pvt Ltd"/>
    <n v="76"/>
    <n v="88"/>
    <n v="8945.44"/>
    <n v="679853.44000000006"/>
    <s v="Low Stock"/>
    <s v="Yes"/>
    <n v="1"/>
  </r>
  <r>
    <s v="P2353"/>
    <s v="Call Mini"/>
    <s v="Electronics"/>
    <s v="Omni Suppliers"/>
    <n v="55"/>
    <n v="62"/>
    <n v="7248.09"/>
    <n v="398644.95"/>
    <x v="81"/>
    <d v="2025-08-06T00:00:00"/>
    <s v="Actv"/>
    <s v="Mumbai Store"/>
    <s v="Call Mini"/>
    <s v="Electronics"/>
    <s v="Omni Suppliers"/>
    <s v="Call Mini"/>
    <s v="Electronics"/>
    <s v="Omni Suppliers"/>
    <n v="55"/>
    <n v="62"/>
    <n v="7248.09"/>
    <n v="398644.95"/>
    <s v="Low Stock"/>
    <s v="Yes"/>
    <n v="1"/>
  </r>
  <r>
    <s v="P8329"/>
    <s v="figure x"/>
    <s v="Furniture"/>
    <s v="Global Traders"/>
    <n v="29"/>
    <n v="90"/>
    <n v="2599.85"/>
    <n v="75395.649999999994"/>
    <x v="116"/>
    <d v="2025-09-11T00:00:00"/>
    <s v="active"/>
    <s v="Delhi Warehouse"/>
    <s v="Figure X"/>
    <s v="Furniture"/>
    <s v="Global Traders"/>
    <s v="Figure X"/>
    <s v="Furniture"/>
    <s v="Global Traders"/>
    <n v="29"/>
    <n v="90"/>
    <n v="2599.85"/>
    <n v="75395.649999999994"/>
    <s v="Low Stock"/>
    <s v="Yes"/>
    <n v="1"/>
  </r>
  <r>
    <s v="P1885"/>
    <s v="true mini"/>
    <s v="Electronics"/>
    <s v="QuickStock"/>
    <n v="54"/>
    <n v="86"/>
    <n v="19924.68"/>
    <n v="1075932.72"/>
    <x v="105"/>
    <d v="2025-09-19T00:00:00"/>
    <s v="active"/>
    <s v="Ahmedabad Branch"/>
    <s v="True Mini"/>
    <s v="Electronics"/>
    <s v="Quickstock"/>
    <s v="True Mini"/>
    <s v="Electronics"/>
    <s v="Quickstock"/>
    <n v="54"/>
    <n v="86"/>
    <n v="19924.68"/>
    <n v="1075932.72"/>
    <s v="Low Stock"/>
    <s v="Yes"/>
    <n v="1"/>
  </r>
  <r>
    <s v="P3073"/>
    <s v="Throw Mini"/>
    <s v="Toys"/>
    <s v="ABC Pvt Ltd"/>
    <n v="56"/>
    <n v="43"/>
    <n v="8669.74"/>
    <n v="485505.44"/>
    <x v="156"/>
    <d v="2025-08-07T00:00:00"/>
    <s v="active"/>
    <s v="Pune Store"/>
    <s v="Throw Mini"/>
    <s v="Toys"/>
    <s v="Abc Pvt Ltd"/>
    <s v="Throw Mini"/>
    <s v="Toys"/>
    <s v="Abc Pvt Ltd"/>
    <n v="56"/>
    <n v="43"/>
    <n v="8669.74"/>
    <n v="485505.44"/>
    <s v="In Stock"/>
    <s v="No"/>
    <n v="0"/>
  </r>
  <r>
    <s v="P1810"/>
    <s v="Hotel Lite"/>
    <s v="Groceries"/>
    <m/>
    <n v="187"/>
    <n v="77"/>
    <n v="17825.88"/>
    <n v="3333439.56"/>
    <x v="127"/>
    <d v="2025-10-05T00:00:00"/>
    <s v="Actv"/>
    <s v="Online"/>
    <s v="Hotel Lite"/>
    <s v="Groceries"/>
    <s v=""/>
    <s v="Hotel Lite"/>
    <s v="Groceries"/>
    <s v="Others"/>
    <n v="187"/>
    <n v="77"/>
    <n v="17825.88"/>
    <n v="3333439.56"/>
    <s v="In Stock"/>
    <s v="No"/>
    <n v="0"/>
  </r>
  <r>
    <s v="P8129"/>
    <s v="Few Plus"/>
    <s v="Furniture"/>
    <s v="ABC Pvt Ltd"/>
    <n v="145"/>
    <n v="71"/>
    <n v="382.6"/>
    <n v="55477"/>
    <x v="163"/>
    <d v="2025-08-31T00:00:00"/>
    <m/>
    <s v="Online"/>
    <s v="Few Plus"/>
    <s v="Furniture"/>
    <s v="Abc Pvt Ltd"/>
    <s v="Few Plus"/>
    <s v="Furniture"/>
    <s v="Abc Pvt Ltd"/>
    <n v="145"/>
    <n v="71"/>
    <n v="382.6"/>
    <n v="55477"/>
    <s v="In Stock"/>
    <s v="No"/>
    <n v="0"/>
  </r>
  <r>
    <s v="P8866"/>
    <s v="Some X"/>
    <s v="Electronics"/>
    <s v="RetailMart Inc"/>
    <n v="113"/>
    <n v="49"/>
    <n v="10145.59"/>
    <n v="1146451.67"/>
    <x v="177"/>
    <d v="2025-08-29T00:00:00"/>
    <s v="Inactive"/>
    <s v="Pune Store"/>
    <s v="Some X"/>
    <s v="Electronics"/>
    <s v="Retailmart Inc"/>
    <s v="Some X"/>
    <s v="Electronics"/>
    <s v="Retailmart Inc"/>
    <n v="113"/>
    <n v="49"/>
    <n v="10145.59"/>
    <n v="1146451.67"/>
    <s v="In Stock"/>
    <s v="No"/>
    <n v="0"/>
  </r>
  <r>
    <s v="P5376"/>
    <s v="Sort X"/>
    <s v="Furniture"/>
    <s v="Omni Suppliers"/>
    <n v="18"/>
    <n v="24"/>
    <n v="6900.39"/>
    <n v="124207.02"/>
    <x v="160"/>
    <d v="2025-09-27T00:00:00"/>
    <s v="Inactive"/>
    <s v="Delhi Warehouse"/>
    <s v="Sort X"/>
    <s v="Furniture"/>
    <s v="Omni Suppliers"/>
    <s v="Sort X"/>
    <s v="Furniture"/>
    <s v="Omni Suppliers"/>
    <n v="18"/>
    <n v="24"/>
    <n v="6900.39"/>
    <n v="124207.02"/>
    <s v="Low Stock"/>
    <s v="Yes"/>
    <n v="1"/>
  </r>
  <r>
    <s v="P5423"/>
    <s v="Each Mini"/>
    <s v="Groceries"/>
    <s v="Global Traders"/>
    <n v="154"/>
    <n v="59"/>
    <n v="12660.8"/>
    <n v="1949763.2"/>
    <x v="24"/>
    <d v="2025-08-15T00:00:00"/>
    <s v="discontinued"/>
    <s v="Pune Store"/>
    <s v="Each Mini"/>
    <s v="Groceries"/>
    <s v="Global Traders"/>
    <s v="Each Mini"/>
    <s v="Groceries"/>
    <s v="Global Traders"/>
    <n v="154"/>
    <n v="59"/>
    <n v="12660.8"/>
    <n v="1949763.2"/>
    <s v="In Stock"/>
    <s v="No"/>
    <n v="0"/>
  </r>
  <r>
    <s v="P7170"/>
    <s v="school plus"/>
    <s v="Toys"/>
    <s v="QuickStock"/>
    <n v="189"/>
    <n v="69"/>
    <n v="198.89"/>
    <n v="37590.21"/>
    <x v="24"/>
    <d v="2025-07-26T00:00:00"/>
    <m/>
    <s v="Online"/>
    <s v="School Plus"/>
    <s v="Toys"/>
    <s v="Quickstock"/>
    <s v="School Plus"/>
    <s v="Toys"/>
    <s v="Quickstock"/>
    <n v="189"/>
    <n v="69"/>
    <n v="198.89"/>
    <n v="37590.21"/>
    <s v="In Stock"/>
    <s v="No"/>
    <n v="0"/>
  </r>
  <r>
    <s v="P8867"/>
    <s v="Friend Max"/>
    <s v="Clothing"/>
    <s v="Global Traders"/>
    <n v="168"/>
    <n v="52"/>
    <n v="8881.74"/>
    <n v="1492132.32"/>
    <x v="62"/>
    <d v="2025-09-08T00:00:00"/>
    <s v="discon"/>
    <s v="Mumbai Store"/>
    <s v="Friend Max"/>
    <s v="Clothing"/>
    <s v="Global Traders"/>
    <s v="Friend Max"/>
    <s v="Clothing"/>
    <s v="Global Traders"/>
    <n v="168"/>
    <n v="52"/>
    <n v="8881.74"/>
    <n v="1492132.32"/>
    <s v="In Stock"/>
    <s v="No"/>
    <n v="0"/>
  </r>
  <r>
    <s v="P7875"/>
    <s v="Town Max"/>
    <s v="Clothing"/>
    <s v="RetailMart Inc"/>
    <n v="116"/>
    <n v="88"/>
    <n v="11585.46"/>
    <n v="1343913.36"/>
    <x v="98"/>
    <d v="2025-08-02T00:00:00"/>
    <s v="discontinued"/>
    <s v="Delhi Warehouse"/>
    <s v="Town Max"/>
    <s v="Clothing"/>
    <s v="Retailmart Inc"/>
    <s v="Town Max"/>
    <s v="Clothing"/>
    <s v="Retailmart Inc"/>
    <n v="116"/>
    <n v="88"/>
    <n v="11585.46"/>
    <n v="1343913.3599999999"/>
    <s v="In Stock"/>
    <s v="No"/>
    <n v="0"/>
  </r>
  <r>
    <s v="P4022"/>
    <s v="Child Max"/>
    <s v="Groceries"/>
    <m/>
    <n v="12"/>
    <n v="47"/>
    <n v="13401.9"/>
    <n v="160822.79999999999"/>
    <x v="11"/>
    <d v="2025-10-10T00:00:00"/>
    <s v="discontinued"/>
    <s v="Ahmedabad Branch"/>
    <s v="Child Max"/>
    <s v="Groceries"/>
    <s v=""/>
    <s v="Child Max"/>
    <s v="Groceries"/>
    <s v="Others"/>
    <n v="12"/>
    <n v="47"/>
    <n v="13401.9"/>
    <n v="160822.79999999999"/>
    <s v="Low Stock"/>
    <s v="Yes"/>
    <n v="1"/>
  </r>
  <r>
    <s v="P6984"/>
    <s v="Yeah Mini"/>
    <s v="Furniture"/>
    <s v="QuickStock"/>
    <n v="17"/>
    <n v="49"/>
    <n v="18238.97"/>
    <n v="310062.49"/>
    <x v="70"/>
    <d v="2025-09-30T00:00:00"/>
    <s v="discontinued"/>
    <s v="Online"/>
    <s v="Yeah Mini"/>
    <s v="Furniture"/>
    <s v="Quickstock"/>
    <s v="Yeah Mini"/>
    <s v="Furniture"/>
    <s v="Quickstock"/>
    <n v="17"/>
    <n v="49"/>
    <n v="18238.97"/>
    <n v="310062.49"/>
    <s v="Low Stock"/>
    <s v="Yes"/>
    <n v="1"/>
  </r>
  <r>
    <s v="P7694"/>
    <s v="drop x"/>
    <s v="Furniture"/>
    <s v="ABC Pvt Ltd"/>
    <n v="160"/>
    <n v="45"/>
    <n v="8858"/>
    <n v="1417280"/>
    <x v="42"/>
    <d v="2025-09-10T00:00:00"/>
    <s v="active"/>
    <s v="Pune Store"/>
    <s v="Drop X"/>
    <s v="Furniture"/>
    <s v="Abc Pvt Ltd"/>
    <s v="Drop X"/>
    <s v="Furniture"/>
    <s v="Abc Pvt Ltd"/>
    <n v="160"/>
    <n v="45"/>
    <n v="8858"/>
    <n v="1417280"/>
    <s v="In Stock"/>
    <s v="No"/>
    <n v="0"/>
  </r>
  <r>
    <s v="P1752"/>
    <s v="Church Lite"/>
    <s v="Furniture"/>
    <s v="Omni Suppliers"/>
    <n v="165"/>
    <n v="21"/>
    <n v="18339.28"/>
    <n v="3025981.2"/>
    <x v="127"/>
    <d v="2025-07-15T00:00:00"/>
    <s v="Actv"/>
    <s v="Delhi Warehouse"/>
    <s v="Church Lite"/>
    <s v="Furniture"/>
    <s v="Omni Suppliers"/>
    <s v="Church Lite"/>
    <s v="Furniture"/>
    <s v="Omni Suppliers"/>
    <n v="165"/>
    <n v="21"/>
    <n v="18339.28"/>
    <n v="3025981.1999999997"/>
    <s v="In Stock"/>
    <s v="No"/>
    <n v="0"/>
  </r>
  <r>
    <s v="P1677"/>
    <s v="High Mini"/>
    <s v="Furniture"/>
    <s v="Omni Suppliers"/>
    <n v="105"/>
    <n v="37"/>
    <n v="11745.4"/>
    <n v="1233267"/>
    <x v="42"/>
    <d v="2025-08-15T00:00:00"/>
    <s v="discontinued"/>
    <s v="Mumbai Store"/>
    <s v="High Mini"/>
    <s v="Furniture"/>
    <s v="Omni Suppliers"/>
    <s v="High Mini"/>
    <s v="Furniture"/>
    <s v="Omni Suppliers"/>
    <n v="105"/>
    <n v="37"/>
    <n v="11745.4"/>
    <n v="1233267"/>
    <s v="In Stock"/>
    <s v="No"/>
    <n v="0"/>
  </r>
  <r>
    <s v="P2095"/>
    <s v="Stuff X"/>
    <s v="Electronics"/>
    <s v="RetailMart Inc"/>
    <n v="73"/>
    <n v="36"/>
    <n v="9305.5300000000007"/>
    <n v="679303.69000000006"/>
    <x v="122"/>
    <d v="2025-08-03T00:00:00"/>
    <s v="discon"/>
    <s v="Online"/>
    <s v="Stuff X"/>
    <s v="Electronics"/>
    <s v="Retailmart Inc"/>
    <s v="Stuff X"/>
    <s v="Electronics"/>
    <s v="Retailmart Inc"/>
    <n v="73"/>
    <n v="36"/>
    <n v="9305.5300000000007"/>
    <n v="679303.69000000006"/>
    <s v="In Stock"/>
    <s v="No"/>
    <n v="0"/>
  </r>
  <r>
    <s v="P4257"/>
    <s v="Can Mini"/>
    <s v="Groceries"/>
    <s v="Global Traders"/>
    <n v="69"/>
    <n v="97"/>
    <n v="6741.37"/>
    <n v="465154.53"/>
    <x v="30"/>
    <d v="2025-09-08T00:00:00"/>
    <s v="discontinued"/>
    <s v="Mumbai Store"/>
    <s v="Can Mini"/>
    <s v="Groceries"/>
    <s v="Global Traders"/>
    <s v="Can Mini"/>
    <s v="Groceries"/>
    <s v="Global Traders"/>
    <n v="69"/>
    <n v="97"/>
    <n v="6741.37"/>
    <n v="465154.52999999997"/>
    <s v="Low Stock"/>
    <s v="Yes"/>
    <n v="1"/>
  </r>
  <r>
    <s v="P4981"/>
    <s v="Strong Plus"/>
    <s v="Groceries"/>
    <s v="Omni Suppliers"/>
    <n v="21"/>
    <n v="70"/>
    <n v="2631.14"/>
    <n v="55253.94"/>
    <x v="132"/>
    <d v="2025-07-15T00:00:00"/>
    <s v="Actv"/>
    <s v="Ahmedabad Branch"/>
    <s v="Strong Plus"/>
    <s v="Groceries"/>
    <s v="Omni Suppliers"/>
    <s v="Strong Plus"/>
    <s v="Groceries"/>
    <s v="Omni Suppliers"/>
    <n v="21"/>
    <n v="70"/>
    <n v="2631.14"/>
    <n v="55253.939999999995"/>
    <s v="Low Stock"/>
    <s v="Yes"/>
    <n v="1"/>
  </r>
  <r>
    <s v="P5550"/>
    <s v="Already X"/>
    <s v="Furniture"/>
    <s v="Omni Suppliers"/>
    <n v="103"/>
    <n v="69"/>
    <n v="18602.22"/>
    <n v="1916028.66"/>
    <x v="28"/>
    <d v="2025-09-11T00:00:00"/>
    <s v="active"/>
    <s v="Pune Store"/>
    <s v="Already X"/>
    <s v="Furniture"/>
    <s v="Omni Suppliers"/>
    <s v="Already X"/>
    <s v="Furniture"/>
    <s v="Omni Suppliers"/>
    <n v="103"/>
    <n v="69"/>
    <n v="18602.22"/>
    <n v="1916028.6600000001"/>
    <s v="In Stock"/>
    <s v="No"/>
    <n v="0"/>
  </r>
  <r>
    <s v="P1078"/>
    <s v="Land Mini"/>
    <s v="Groceries"/>
    <s v="RetailMart Inc"/>
    <n v="51"/>
    <n v="21"/>
    <n v="17069.91"/>
    <n v="870565.41"/>
    <x v="136"/>
    <d v="2025-09-05T00:00:00"/>
    <s v="Inactive"/>
    <s v="Pune Store"/>
    <s v="Land Mini"/>
    <s v="Groceries"/>
    <s v="Retailmart Inc"/>
    <s v="Land Mini"/>
    <s v="Groceries"/>
    <s v="Retailmart Inc"/>
    <n v="51"/>
    <n v="21"/>
    <n v="17069.91"/>
    <n v="870565.41"/>
    <s v="In Stock"/>
    <s v="No"/>
    <n v="0"/>
  </r>
  <r>
    <s v="P9417"/>
    <s v="Blue Plus"/>
    <s v="Groceries"/>
    <s v="RetailMart Inc"/>
    <m/>
    <n v="77"/>
    <n v="8407.5300000000007"/>
    <m/>
    <x v="53"/>
    <d v="2025-07-25T00:00:00"/>
    <s v="active"/>
    <s v="Delhi Warehouse"/>
    <s v="Blue Plus"/>
    <s v="Groceries"/>
    <s v="Retailmart Inc"/>
    <s v="Blue Plus"/>
    <s v="Groceries"/>
    <s v="Retailmart Inc"/>
    <n v="0"/>
    <n v="77"/>
    <n v="8407.5300000000007"/>
    <n v="0"/>
    <s v="Out of Stock"/>
    <s v="Yes"/>
    <n v="1"/>
  </r>
  <r>
    <s v="P3178"/>
    <s v="Because Mini"/>
    <s v="Clothing"/>
    <s v="ABC Pvt Ltd"/>
    <n v="119"/>
    <n v="78"/>
    <n v="13344.83"/>
    <n v="1588034.77"/>
    <x v="129"/>
    <d v="2025-09-26T00:00:00"/>
    <s v="active"/>
    <s v="Delhi Warehouse"/>
    <s v="Because Mini"/>
    <s v="Clothing"/>
    <s v="Abc Pvt Ltd"/>
    <s v="Because Mini"/>
    <s v="Clothing"/>
    <s v="Abc Pvt Ltd"/>
    <n v="119"/>
    <n v="78"/>
    <n v="13344.83"/>
    <n v="1588034.77"/>
    <s v="In Stock"/>
    <s v="No"/>
    <n v="0"/>
  </r>
  <r>
    <s v="P9895"/>
    <s v="Probably Mini"/>
    <s v="Furniture"/>
    <s v="RetailMart Inc"/>
    <n v="146"/>
    <n v="86"/>
    <n v="8625.4"/>
    <n v="1259308.3999999999"/>
    <x v="39"/>
    <d v="2025-08-24T00:00:00"/>
    <s v="discon"/>
    <s v="Ahmedabad Branch"/>
    <s v="Probably Mini"/>
    <s v="Furniture"/>
    <s v="Retailmart Inc"/>
    <s v="Probably Mini"/>
    <s v="Furniture"/>
    <s v="Retailmart Inc"/>
    <n v="146"/>
    <n v="86"/>
    <n v="8625.4"/>
    <n v="1259308.3999999999"/>
    <s v="In Stock"/>
    <s v="No"/>
    <n v="0"/>
  </r>
  <r>
    <s v="P1328"/>
    <s v="Animal Lite"/>
    <s v="Groceries"/>
    <s v="RetailMart Inc"/>
    <n v="115"/>
    <n v="95"/>
    <n v="12978.2"/>
    <n v="1492493"/>
    <x v="127"/>
    <d v="2025-07-27T00:00:00"/>
    <m/>
    <s v="Pune Store"/>
    <s v="Animal Lite"/>
    <s v="Groceries"/>
    <s v="Retailmart Inc"/>
    <s v="Animal Lite"/>
    <s v="Groceries"/>
    <s v="Retailmart Inc"/>
    <n v="115"/>
    <n v="95"/>
    <n v="12978.2"/>
    <n v="1492493"/>
    <s v="In Stock"/>
    <s v="No"/>
    <n v="0"/>
  </r>
  <r>
    <s v="P7794"/>
    <s v="world pro"/>
    <s v="Toys"/>
    <s v="Global Traders"/>
    <n v="120"/>
    <n v="87"/>
    <n v="15547.59"/>
    <n v="1865710.8"/>
    <x v="48"/>
    <d v="2025-09-26T00:00:00"/>
    <s v="Inactive"/>
    <s v="Online"/>
    <s v="World Pro"/>
    <s v="Toys"/>
    <s v="Global Traders"/>
    <s v="World Pro"/>
    <s v="Toys"/>
    <s v="Global Traders"/>
    <n v="120"/>
    <n v="87"/>
    <n v="15547.59"/>
    <n v="1865710.8"/>
    <s v="In Stock"/>
    <s v="No"/>
    <n v="0"/>
  </r>
  <r>
    <s v="P9524"/>
    <s v="Less Plus"/>
    <s v="Toys"/>
    <s v="QuickStock"/>
    <n v="40"/>
    <n v="21"/>
    <n v="542.16999999999996"/>
    <n v="21686.799999999999"/>
    <x v="6"/>
    <d v="2025-08-11T00:00:00"/>
    <s v="Actv"/>
    <s v="Delhi Warehouse"/>
    <s v="Less Plus"/>
    <s v="Toys"/>
    <s v="Quickstock"/>
    <s v="Less Plus"/>
    <s v="Toys"/>
    <s v="Quickstock"/>
    <n v="40"/>
    <n v="21"/>
    <n v="542.16999999999996"/>
    <n v="21686.799999999999"/>
    <s v="In Stock"/>
    <s v="No"/>
    <n v="0"/>
  </r>
  <r>
    <s v="P4170"/>
    <s v="Future Pro"/>
    <s v="Clothing"/>
    <s v="Global Traders"/>
    <n v="149"/>
    <n v="30"/>
    <n v="13710.27"/>
    <n v="2042830.23"/>
    <x v="149"/>
    <d v="2025-09-19T00:00:00"/>
    <s v="Actv"/>
    <s v="Pune Store"/>
    <s v="Future Pro"/>
    <s v="Clothing"/>
    <s v="Global Traders"/>
    <s v="Future Pro"/>
    <s v="Clothing"/>
    <s v="Global Traders"/>
    <n v="149"/>
    <n v="30"/>
    <n v="13710.27"/>
    <n v="2042830.23"/>
    <s v="In Stock"/>
    <s v="No"/>
    <n v="0"/>
  </r>
  <r>
    <s v="P1028"/>
    <s v="List Mini"/>
    <s v="Clothing"/>
    <m/>
    <n v="162"/>
    <n v="34"/>
    <n v="8251.99"/>
    <n v="1336822.3799999999"/>
    <x v="25"/>
    <d v="2025-08-14T00:00:00"/>
    <s v="Actv"/>
    <s v="Delhi Warehouse"/>
    <s v="List Mini"/>
    <s v="Clothing"/>
    <s v=""/>
    <s v="List Mini"/>
    <s v="Clothing"/>
    <s v="Others"/>
    <n v="162"/>
    <n v="34"/>
    <n v="8251.99"/>
    <n v="1336822.3799999999"/>
    <s v="In Stock"/>
    <s v="No"/>
    <n v="0"/>
  </r>
  <r>
    <s v="P3024"/>
    <s v="Around Max"/>
    <s v="Furniture"/>
    <s v="Global Traders"/>
    <n v="42"/>
    <n v="99"/>
    <n v="17593.89"/>
    <n v="738943.38"/>
    <x v="29"/>
    <d v="2025-09-15T00:00:00"/>
    <s v="discontinued"/>
    <s v="Online"/>
    <s v="Around Max"/>
    <s v="Furniture"/>
    <s v="Global Traders"/>
    <s v="Around Max"/>
    <s v="Furniture"/>
    <s v="Global Traders"/>
    <n v="42"/>
    <n v="99"/>
    <n v="17593.89"/>
    <n v="738943.38"/>
    <s v="Low Stock"/>
    <s v="Yes"/>
    <n v="1"/>
  </r>
  <r>
    <s v="P6791"/>
    <s v="Century Pro"/>
    <s v="Electronics"/>
    <s v="Omni Suppliers"/>
    <n v="63"/>
    <n v="21"/>
    <n v="5413.7"/>
    <n v="341063.1"/>
    <x v="38"/>
    <d v="2025-09-21T00:00:00"/>
    <s v="discontinued"/>
    <s v="Online"/>
    <s v="Century Pro"/>
    <s v="Electronics"/>
    <s v="Omni Suppliers"/>
    <s v="Century Pro"/>
    <s v="Electronics"/>
    <s v="Omni Suppliers"/>
    <n v="63"/>
    <n v="21"/>
    <n v="5413.7"/>
    <n v="341063.1"/>
    <s v="In Stock"/>
    <s v="No"/>
    <n v="0"/>
  </r>
  <r>
    <s v="P8766"/>
    <s v="Go Plus"/>
    <s v="Toys"/>
    <s v="Omni Suppliers"/>
    <n v="148"/>
    <n v="84"/>
    <n v="8037.11"/>
    <n v="1189492.28"/>
    <x v="132"/>
    <d v="2025-09-04T00:00:00"/>
    <s v="discon"/>
    <s v="Delhi Warehouse"/>
    <s v="Go Plus"/>
    <s v="Toys"/>
    <s v="Omni Suppliers"/>
    <s v="Go Plus"/>
    <s v="Toys"/>
    <s v="Omni Suppliers"/>
    <n v="148"/>
    <n v="84"/>
    <n v="8037.11"/>
    <n v="1189492.28"/>
    <s v="In Stock"/>
    <s v="No"/>
    <n v="0"/>
  </r>
  <r>
    <s v="P8529"/>
    <s v="Cultural Mini"/>
    <s v="Toys"/>
    <s v="ABC Pvt Ltd"/>
    <n v="122"/>
    <n v="89"/>
    <n v="10428.629999999999"/>
    <n v="1272292.8600000001"/>
    <x v="88"/>
    <d v="2025-09-12T00:00:00"/>
    <s v="Actv"/>
    <s v="Pune Store"/>
    <s v="Cultural Mini"/>
    <s v="Toys"/>
    <s v="Abc Pvt Ltd"/>
    <s v="Cultural Mini"/>
    <s v="Toys"/>
    <s v="Abc Pvt Ltd"/>
    <n v="122"/>
    <n v="89"/>
    <n v="10428.629999999999"/>
    <n v="1272292.8599999999"/>
    <s v="In Stock"/>
    <s v="No"/>
    <n v="0"/>
  </r>
  <r>
    <s v="P1555"/>
    <s v="Draw Mini"/>
    <s v="Electronics"/>
    <s v="Omni Suppliers"/>
    <n v="99"/>
    <n v="47"/>
    <n v="17955.77"/>
    <n v="1777621.23"/>
    <x v="161"/>
    <d v="2025-10-02T00:00:00"/>
    <s v="Actv"/>
    <s v="Delhi Warehouse"/>
    <s v="Draw Mini"/>
    <s v="Electronics"/>
    <s v="Omni Suppliers"/>
    <s v="Draw Mini"/>
    <s v="Electronics"/>
    <s v="Omni Suppliers"/>
    <n v="99"/>
    <n v="47"/>
    <n v="17955.77"/>
    <n v="1777621.23"/>
    <s v="In Stock"/>
    <s v="No"/>
    <n v="0"/>
  </r>
  <r>
    <s v="P3686"/>
    <s v="Score Lite"/>
    <s v="Toys"/>
    <s v="QuickStock"/>
    <n v="122"/>
    <n v="59"/>
    <n v="6862.31"/>
    <n v="837201.82000000007"/>
    <x v="121"/>
    <d v="2025-10-10T00:00:00"/>
    <s v="discon"/>
    <s v="Online"/>
    <s v="Score Lite"/>
    <s v="Toys"/>
    <s v="Quickstock"/>
    <s v="Score Lite"/>
    <s v="Toys"/>
    <s v="Quickstock"/>
    <n v="122"/>
    <n v="59"/>
    <n v="6862.31"/>
    <n v="837201.82000000007"/>
    <s v="In Stock"/>
    <s v="No"/>
    <n v="0"/>
  </r>
  <r>
    <s v="P1075"/>
    <s v="Food Lite"/>
    <s v="Toys"/>
    <s v="ABC Pvt Ltd"/>
    <n v="193"/>
    <n v="65"/>
    <n v="16112.13"/>
    <n v="3109641.09"/>
    <x v="92"/>
    <d v="2025-09-22T00:00:00"/>
    <s v="discon"/>
    <s v="Ahmedabad Branch"/>
    <s v="Food Lite"/>
    <s v="Toys"/>
    <s v="Abc Pvt Ltd"/>
    <s v="Food Lite"/>
    <s v="Toys"/>
    <s v="Abc Pvt Ltd"/>
    <n v="193"/>
    <n v="65"/>
    <n v="16112.13"/>
    <n v="3109641.09"/>
    <s v="In Stock"/>
    <s v="No"/>
    <n v="0"/>
  </r>
  <r>
    <s v="P4229"/>
    <s v="Act Lite"/>
    <s v="Electronics"/>
    <s v="Omni Suppliers"/>
    <n v="68"/>
    <n v="28"/>
    <n v="18820.48"/>
    <n v="1279792.6399999999"/>
    <x v="20"/>
    <d v="2025-08-15T00:00:00"/>
    <s v="Inactive"/>
    <s v="Online"/>
    <s v="Act Lite"/>
    <s v="Electronics"/>
    <s v="Omni Suppliers"/>
    <s v="Act Lite"/>
    <s v="Electronics"/>
    <s v="Omni Suppliers"/>
    <n v="68"/>
    <n v="28"/>
    <n v="18820.48"/>
    <n v="1279792.6399999999"/>
    <s v="In Stock"/>
    <s v="No"/>
    <n v="0"/>
  </r>
  <r>
    <s v="P7363"/>
    <s v="Treat Plus"/>
    <s v="Groceries"/>
    <s v="Omni Suppliers"/>
    <n v="187"/>
    <n v="50"/>
    <n v="10077.469999999999"/>
    <n v="1884486.89"/>
    <x v="164"/>
    <d v="2025-08-30T00:00:00"/>
    <s v="discontinued"/>
    <s v="Mumbai Store"/>
    <s v="Treat Plus"/>
    <s v="Groceries"/>
    <s v="Omni Suppliers"/>
    <s v="Treat Plus"/>
    <s v="Groceries"/>
    <s v="Omni Suppliers"/>
    <n v="187"/>
    <n v="50"/>
    <n v="10077.469999999999"/>
    <n v="1884486.89"/>
    <s v="In Stock"/>
    <s v="No"/>
    <n v="0"/>
  </r>
  <r>
    <s v="P2400"/>
    <s v="might plus"/>
    <s v="Groceries"/>
    <s v="Omni Suppliers"/>
    <n v="129"/>
    <n v="46"/>
    <n v="18648.72"/>
    <n v="2405684.88"/>
    <x v="8"/>
    <d v="2025-08-31T00:00:00"/>
    <m/>
    <s v="Online"/>
    <s v="Might Plus"/>
    <s v="Groceries"/>
    <s v="Omni Suppliers"/>
    <s v="Might Plus"/>
    <s v="Groceries"/>
    <s v="Omni Suppliers"/>
    <n v="129"/>
    <n v="46"/>
    <n v="18648.72"/>
    <n v="2405684.8800000004"/>
    <s v="In Stock"/>
    <s v="No"/>
    <n v="0"/>
  </r>
  <r>
    <s v="P1870"/>
    <s v="Always Max"/>
    <s v="Electronics"/>
    <s v="RetailMart Inc"/>
    <m/>
    <n v="40"/>
    <n v="6866.41"/>
    <m/>
    <x v="81"/>
    <d v="2025-09-22T00:00:00"/>
    <m/>
    <s v="Online"/>
    <s v="Always Max"/>
    <s v="Electronics"/>
    <s v="Retailmart Inc"/>
    <s v="Always Max"/>
    <s v="Electronics"/>
    <s v="Retailmart Inc"/>
    <n v="0"/>
    <n v="40"/>
    <n v="6866.41"/>
    <n v="0"/>
    <s v="Out of Stock"/>
    <s v="Yes"/>
    <n v="1"/>
  </r>
  <r>
    <s v="P5133"/>
    <s v="Price Max"/>
    <s v="Toys"/>
    <s v="Global Traders"/>
    <n v="147"/>
    <n v="44"/>
    <n v="10089.25"/>
    <n v="1483119.75"/>
    <x v="25"/>
    <d v="2025-07-23T00:00:00"/>
    <m/>
    <s v="Pune Store"/>
    <s v="Price Max"/>
    <s v="Toys"/>
    <s v="Global Traders"/>
    <s v="Price Max"/>
    <s v="Toys"/>
    <s v="Global Traders"/>
    <n v="147"/>
    <n v="44"/>
    <n v="10089.25"/>
    <n v="1483119.75"/>
    <s v="In Stock"/>
    <s v="No"/>
    <n v="0"/>
  </r>
  <r>
    <s v="P3975"/>
    <s v="Best Lite"/>
    <s v="Clothing"/>
    <s v="RetailMart Inc"/>
    <n v="25"/>
    <n v="89"/>
    <n v="6502.68"/>
    <n v="162567"/>
    <x v="101"/>
    <d v="2025-08-03T00:00:00"/>
    <s v="active"/>
    <s v="Ahmedabad Branch"/>
    <s v="Best Lite"/>
    <s v="Clothing"/>
    <s v="Retailmart Inc"/>
    <s v="Best Lite"/>
    <s v="Clothing"/>
    <s v="Retailmart Inc"/>
    <n v="25"/>
    <n v="89"/>
    <n v="6502.68"/>
    <n v="162567"/>
    <s v="Low Stock"/>
    <s v="Yes"/>
    <n v="1"/>
  </r>
  <r>
    <s v="P8727"/>
    <s v="Play Max"/>
    <s v="Electronics"/>
    <s v="Global Traders"/>
    <n v="152"/>
    <n v="76"/>
    <n v="19248.64"/>
    <n v="2925793.2799999998"/>
    <x v="60"/>
    <d v="2025-09-14T00:00:00"/>
    <s v="active"/>
    <s v="Pune Store"/>
    <s v="Play Max"/>
    <s v="Electronics"/>
    <s v="Global Traders"/>
    <s v="Play Max"/>
    <s v="Electronics"/>
    <s v="Global Traders"/>
    <n v="152"/>
    <n v="76"/>
    <n v="19248.64"/>
    <n v="2925793.2799999998"/>
    <s v="In Stock"/>
    <s v="No"/>
    <n v="0"/>
  </r>
  <r>
    <s v="P7475"/>
    <s v="Send X"/>
    <s v="Clothing"/>
    <s v="Omni Suppliers"/>
    <n v="93"/>
    <n v="24"/>
    <n v="11719.37"/>
    <n v="1089901.4099999999"/>
    <x v="0"/>
    <d v="2025-08-24T00:00:00"/>
    <s v="Inactive"/>
    <s v="Online"/>
    <s v="Send X"/>
    <s v="Clothing"/>
    <s v="Omni Suppliers"/>
    <s v="Send X"/>
    <s v="Clothing"/>
    <s v="Omni Suppliers"/>
    <n v="93"/>
    <n v="24"/>
    <n v="11719.37"/>
    <n v="1089901.4100000001"/>
    <s v="In Stock"/>
    <s v="No"/>
    <n v="0"/>
  </r>
  <r>
    <s v="P5792"/>
    <s v="Society X"/>
    <s v="Groceries"/>
    <s v="ABC Pvt Ltd"/>
    <n v="174"/>
    <n v="73"/>
    <n v="16365.55"/>
    <n v="2847605.7"/>
    <x v="19"/>
    <d v="2025-10-04T00:00:00"/>
    <m/>
    <s v="Ahmedabad Branch"/>
    <s v="Society X"/>
    <s v="Groceries"/>
    <s v="Abc Pvt Ltd"/>
    <s v="Society X"/>
    <s v="Groceries"/>
    <s v="Abc Pvt Ltd"/>
    <n v="174"/>
    <n v="73"/>
    <n v="16365.55"/>
    <n v="2847605.6999999997"/>
    <s v="In Stock"/>
    <s v="No"/>
    <n v="0"/>
  </r>
  <r>
    <s v="P3868"/>
    <s v="Three Max"/>
    <s v="Electronics"/>
    <s v="RetailMart Inc"/>
    <n v="158"/>
    <n v="88"/>
    <n v="9126.39"/>
    <n v="1441969.62"/>
    <x v="74"/>
    <d v="2025-08-30T00:00:00"/>
    <s v="discontinued"/>
    <s v="Online"/>
    <s v="Three Max"/>
    <s v="Electronics"/>
    <s v="Retailmart Inc"/>
    <s v="Three Max"/>
    <s v="Electronics"/>
    <s v="Retailmart Inc"/>
    <n v="158"/>
    <n v="88"/>
    <n v="9126.39"/>
    <n v="1441969.6199999999"/>
    <s v="In Stock"/>
    <s v="No"/>
    <n v="0"/>
  </r>
  <r>
    <s v="P2781"/>
    <s v="Require Max"/>
    <s v="Toys"/>
    <s v="ABC Pvt Ltd"/>
    <n v="160"/>
    <n v="91"/>
    <n v="10441.6"/>
    <n v="1670656"/>
    <x v="23"/>
    <d v="2025-09-09T00:00:00"/>
    <s v="discon"/>
    <s v="Ahmedabad Branch"/>
    <s v="Require Max"/>
    <s v="Toys"/>
    <s v="Abc Pvt Ltd"/>
    <s v="Require Max"/>
    <s v="Toys"/>
    <s v="Abc Pvt Ltd"/>
    <n v="160"/>
    <n v="91"/>
    <n v="10441.6"/>
    <n v="1670656"/>
    <s v="In Stock"/>
    <s v="No"/>
    <n v="0"/>
  </r>
  <r>
    <s v="P1211"/>
    <s v="Foot Max"/>
    <s v="Clothing"/>
    <s v="ABC Pvt Ltd"/>
    <n v="15"/>
    <m/>
    <n v="5973.07"/>
    <n v="89596.049999999988"/>
    <x v="115"/>
    <d v="2025-07-21T00:00:00"/>
    <m/>
    <s v="Online"/>
    <s v="Foot Max"/>
    <s v="Clothing"/>
    <s v="Abc Pvt Ltd"/>
    <s v="Foot Max"/>
    <s v="Clothing"/>
    <s v="Abc Pvt Ltd"/>
    <n v="15"/>
    <n v="0"/>
    <n v="5973.07"/>
    <n v="89596.049999999988"/>
    <s v="In Stock"/>
    <s v="No"/>
    <n v="0"/>
  </r>
  <r>
    <s v="P9169"/>
    <s v="Building Pro"/>
    <s v="Furniture"/>
    <s v="RetailMart Inc"/>
    <n v="38"/>
    <n v="65"/>
    <n v="18355.02"/>
    <n v="697490.76"/>
    <x v="78"/>
    <d v="2025-09-10T00:00:00"/>
    <m/>
    <s v="Pune Store"/>
    <s v="Building Pro"/>
    <s v="Furniture"/>
    <s v="Retailmart Inc"/>
    <s v="Building Pro"/>
    <s v="Furniture"/>
    <s v="Retailmart Inc"/>
    <n v="38"/>
    <n v="65"/>
    <n v="18355.02"/>
    <n v="697490.76"/>
    <s v="Low Stock"/>
    <s v="Yes"/>
    <n v="1"/>
  </r>
  <r>
    <s v="P1727"/>
    <s v="They X"/>
    <s v="Furniture"/>
    <s v="Omni Suppliers"/>
    <n v="111"/>
    <n v="66"/>
    <n v="8977.68"/>
    <n v="996522.48"/>
    <x v="2"/>
    <d v="2025-10-03T00:00:00"/>
    <s v="active"/>
    <s v="Delhi Warehouse"/>
    <s v="They X"/>
    <s v="Furniture"/>
    <s v="Omni Suppliers"/>
    <s v="They X"/>
    <s v="Furniture"/>
    <s v="Omni Suppliers"/>
    <n v="111"/>
    <n v="66"/>
    <n v="8977.68"/>
    <n v="996522.48"/>
    <s v="In Stock"/>
    <s v="No"/>
    <n v="0"/>
  </r>
  <r>
    <s v="P6095"/>
    <s v="Act Plus"/>
    <s v="Groceries"/>
    <s v="ABC Pvt Ltd"/>
    <n v="127"/>
    <m/>
    <n v="12481.6"/>
    <n v="1585163.2"/>
    <x v="54"/>
    <d v="2025-09-21T00:00:00"/>
    <s v="discon"/>
    <s v="Pune Store"/>
    <s v="Act Plus"/>
    <s v="Groceries"/>
    <s v="Abc Pvt Ltd"/>
    <s v="Act Plus"/>
    <s v="Groceries"/>
    <s v="Abc Pvt Ltd"/>
    <n v="127"/>
    <n v="0"/>
    <n v="12481.6"/>
    <n v="1585163.2"/>
    <s v="In Stock"/>
    <s v="No"/>
    <n v="0"/>
  </r>
  <r>
    <s v="P8135"/>
    <s v="For Max"/>
    <s v="Toys"/>
    <s v="Global Traders"/>
    <n v="14"/>
    <n v="55"/>
    <n v="1977.98"/>
    <n v="27691.72"/>
    <x v="103"/>
    <d v="2025-08-22T00:00:00"/>
    <s v="active"/>
    <s v="Ahmedabad Branch"/>
    <s v="For Max"/>
    <s v="Toys"/>
    <s v="Global Traders"/>
    <s v="For Max"/>
    <s v="Toys"/>
    <s v="Global Traders"/>
    <n v="14"/>
    <n v="55"/>
    <n v="1977.98"/>
    <n v="27691.72"/>
    <s v="Low Stock"/>
    <s v="Yes"/>
    <n v="1"/>
  </r>
  <r>
    <s v="P8492"/>
    <s v="Including Mini"/>
    <s v="Groceries"/>
    <s v="QuickStock"/>
    <m/>
    <n v="93"/>
    <n v="17479.88"/>
    <m/>
    <x v="127"/>
    <d v="2025-09-07T00:00:00"/>
    <s v="discontinued"/>
    <s v="Pune Store"/>
    <s v="Including Mini"/>
    <s v="Groceries"/>
    <s v="Quickstock"/>
    <s v="Including Mini"/>
    <s v="Groceries"/>
    <s v="Quickstock"/>
    <n v="0"/>
    <n v="93"/>
    <n v="17479.88"/>
    <n v="0"/>
    <s v="Out of Stock"/>
    <s v="Yes"/>
    <n v="1"/>
  </r>
  <r>
    <s v="P6424"/>
    <s v="Range Lite"/>
    <s v="Furniture"/>
    <s v="Omni Suppliers"/>
    <n v="145"/>
    <n v="26"/>
    <n v="8386.7900000000009"/>
    <n v="1216084.55"/>
    <x v="86"/>
    <d v="2025-09-09T00:00:00"/>
    <s v="discontinued"/>
    <s v="Pune Store"/>
    <s v="Range Lite"/>
    <s v="Furniture"/>
    <s v="Omni Suppliers"/>
    <s v="Range Lite"/>
    <s v="Furniture"/>
    <s v="Omni Suppliers"/>
    <n v="145"/>
    <n v="26"/>
    <n v="8386.7900000000009"/>
    <n v="1216084.55"/>
    <s v="In Stock"/>
    <s v="No"/>
    <n v="0"/>
  </r>
  <r>
    <s v="P9624"/>
    <s v="relate pro"/>
    <s v="Clothing"/>
    <s v="Global Traders"/>
    <n v="32"/>
    <n v="44"/>
    <n v="3873.84"/>
    <n v="123962.88"/>
    <x v="84"/>
    <d v="2025-07-14T00:00:00"/>
    <m/>
    <s v="Ahmedabad Branch"/>
    <s v="Relate Pro"/>
    <s v="Clothing"/>
    <s v="Global Traders"/>
    <s v="Relate Pro"/>
    <s v="Clothing"/>
    <s v="Global Traders"/>
    <n v="32"/>
    <n v="44"/>
    <n v="3873.84"/>
    <n v="123962.88"/>
    <s v="Low Stock"/>
    <s v="Yes"/>
    <n v="1"/>
  </r>
  <r>
    <s v="P3233"/>
    <s v="Old Max"/>
    <s v="Groceries"/>
    <s v="Global Traders"/>
    <n v="141"/>
    <n v="39"/>
    <n v="11708.7"/>
    <n v="1650926.7"/>
    <x v="162"/>
    <d v="2025-08-23T00:00:00"/>
    <s v="discontinued"/>
    <s v="Pune Store"/>
    <s v="Old Max"/>
    <s v="Groceries"/>
    <s v="Global Traders"/>
    <s v="Old Max"/>
    <s v="Groceries"/>
    <s v="Global Traders"/>
    <n v="141"/>
    <n v="39"/>
    <n v="11708.7"/>
    <n v="1650926.7000000002"/>
    <s v="In Stock"/>
    <s v="No"/>
    <n v="0"/>
  </r>
  <r>
    <s v="P8860"/>
    <s v="Social Lite"/>
    <s v="Toys"/>
    <s v="ABC Pvt Ltd"/>
    <n v="102"/>
    <n v="75"/>
    <n v="9464.4599999999991"/>
    <n v="965374.91999999993"/>
    <x v="175"/>
    <d v="2025-08-23T00:00:00"/>
    <s v="discon"/>
    <s v="Ahmedabad Branch"/>
    <s v="Social Lite"/>
    <s v="Toys"/>
    <s v="Abc Pvt Ltd"/>
    <s v="Social Lite"/>
    <s v="Toys"/>
    <s v="Abc Pvt Ltd"/>
    <n v="102"/>
    <n v="75"/>
    <n v="9464.4599999999991"/>
    <n v="965374.91999999993"/>
    <s v="In Stock"/>
    <s v="No"/>
    <n v="0"/>
  </r>
  <r>
    <s v="P8830"/>
    <s v="True Max"/>
    <s v="Furniture"/>
    <s v="Global Traders"/>
    <n v="189"/>
    <m/>
    <n v="16647.23"/>
    <n v="3146326.47"/>
    <x v="169"/>
    <d v="2025-10-11T00:00:00"/>
    <s v="discon"/>
    <s v="Delhi Warehouse"/>
    <s v="True Max"/>
    <s v="Furniture"/>
    <s v="Global Traders"/>
    <s v="True Max"/>
    <s v="Furniture"/>
    <s v="Global Traders"/>
    <n v="189"/>
    <n v="0"/>
    <n v="16647.23"/>
    <n v="3146326.4699999997"/>
    <s v="In Stock"/>
    <s v="No"/>
    <n v="0"/>
  </r>
  <r>
    <s v="P8799"/>
    <s v="Sound Mini"/>
    <s v="Clothing"/>
    <s v="QuickStock"/>
    <n v="100"/>
    <n v="53"/>
    <n v="6714.21"/>
    <n v="671421"/>
    <x v="88"/>
    <d v="2025-09-17T00:00:00"/>
    <s v="Inactive"/>
    <s v="Ahmedabad Branch"/>
    <s v="Sound Mini"/>
    <s v="Clothing"/>
    <s v="Quickstock"/>
    <s v="Sound Mini"/>
    <s v="Clothing"/>
    <s v="Quickstock"/>
    <n v="100"/>
    <n v="53"/>
    <n v="6714.21"/>
    <n v="671421"/>
    <s v="In Stock"/>
    <s v="No"/>
    <n v="0"/>
  </r>
  <r>
    <s v="P8875"/>
    <s v="Sometimes Plus"/>
    <s v="Clothing"/>
    <s v="QuickStock"/>
    <n v="73"/>
    <n v="93"/>
    <n v="15474.7"/>
    <n v="1129653.1000000001"/>
    <x v="117"/>
    <d v="2025-07-23T00:00:00"/>
    <s v="discon"/>
    <s v="Ahmedabad Branch"/>
    <s v="Sometimes Plus"/>
    <s v="Clothing"/>
    <s v="Quickstock"/>
    <s v="Sometimes Plus"/>
    <s v="Clothing"/>
    <s v="Quickstock"/>
    <n v="73"/>
    <n v="93"/>
    <n v="15474.7"/>
    <n v="1129653.1000000001"/>
    <s v="Low Stock"/>
    <s v="Yes"/>
    <n v="1"/>
  </r>
  <r>
    <s v="P1858"/>
    <s v="Television Plus"/>
    <s v="Toys"/>
    <s v="Global Traders"/>
    <n v="143"/>
    <n v="80"/>
    <n v="9240.42"/>
    <n v="1321380.06"/>
    <x v="72"/>
    <d v="2025-09-18T00:00:00"/>
    <s v="active"/>
    <s v="Mumbai Store"/>
    <s v="Television Plus"/>
    <s v="Toys"/>
    <s v="Global Traders"/>
    <s v="Television Plus"/>
    <s v="Toys"/>
    <s v="Global Traders"/>
    <n v="143"/>
    <n v="80"/>
    <n v="9240.42"/>
    <n v="1321380.06"/>
    <s v="In Stock"/>
    <s v="No"/>
    <n v="0"/>
  </r>
  <r>
    <s v="P4454"/>
    <s v="Everybody Max"/>
    <s v="Clothing"/>
    <s v="RetailMart Inc"/>
    <n v="112"/>
    <n v="99"/>
    <n v="13807.18"/>
    <n v="1546404.16"/>
    <x v="14"/>
    <d v="2025-09-18T00:00:00"/>
    <s v="active"/>
    <s v="Pune Store"/>
    <s v="Everybody Max"/>
    <s v="Clothing"/>
    <s v="Retailmart Inc"/>
    <s v="Everybody Max"/>
    <s v="Clothing"/>
    <s v="Retailmart Inc"/>
    <n v="112"/>
    <n v="99"/>
    <n v="13807.18"/>
    <n v="1546404.1600000001"/>
    <s v="In Stock"/>
    <s v="No"/>
    <n v="0"/>
  </r>
  <r>
    <s v="P8906"/>
    <s v="Too Pro"/>
    <s v="Groceries"/>
    <s v="ABC Pvt Ltd"/>
    <m/>
    <n v="59"/>
    <n v="1686.11"/>
    <m/>
    <x v="149"/>
    <d v="2025-08-20T00:00:00"/>
    <s v="Actv"/>
    <s v="Mumbai Store"/>
    <s v="Too Pro"/>
    <s v="Groceries"/>
    <s v="Abc Pvt Ltd"/>
    <s v="Too Pro"/>
    <s v="Groceries"/>
    <s v="Abc Pvt Ltd"/>
    <n v="0"/>
    <n v="59"/>
    <n v="1686.11"/>
    <n v="0"/>
    <s v="Out of Stock"/>
    <s v="Yes"/>
    <n v="1"/>
  </r>
  <r>
    <s v="P3850"/>
    <s v="But Plus"/>
    <s v="Furniture"/>
    <s v="Omni Suppliers"/>
    <n v="20"/>
    <n v="69"/>
    <n v="6608.76"/>
    <n v="132175.20000000001"/>
    <x v="115"/>
    <d v="2025-07-24T00:00:00"/>
    <s v="discon"/>
    <s v="Delhi Warehouse"/>
    <s v="But Plus"/>
    <s v="Furniture"/>
    <s v="Omni Suppliers"/>
    <s v="But Plus"/>
    <s v="Furniture"/>
    <s v="Omni Suppliers"/>
    <n v="20"/>
    <n v="69"/>
    <n v="6608.76"/>
    <n v="132175.20000000001"/>
    <s v="Low Stock"/>
    <s v="Yes"/>
    <n v="1"/>
  </r>
  <r>
    <s v="P8151"/>
    <s v="Foot Pro"/>
    <s v="Furniture"/>
    <s v="QuickStock"/>
    <n v="16"/>
    <n v="51"/>
    <n v="4907.17"/>
    <n v="78514.720000000001"/>
    <x v="35"/>
    <d v="2025-08-15T00:00:00"/>
    <s v="discon"/>
    <s v="Ahmedabad Branch"/>
    <s v="Foot Pro"/>
    <s v="Furniture"/>
    <s v="Quickstock"/>
    <s v="Foot Pro"/>
    <s v="Furniture"/>
    <s v="Quickstock"/>
    <n v="16"/>
    <n v="51"/>
    <n v="4907.17"/>
    <n v="78514.720000000001"/>
    <s v="Low Stock"/>
    <s v="Yes"/>
    <n v="1"/>
  </r>
  <r>
    <s v="P5055"/>
    <s v="only max"/>
    <s v="Furniture"/>
    <s v="ABC Pvt Ltd"/>
    <n v="26"/>
    <n v="39"/>
    <n v="14633.66"/>
    <n v="380475.16"/>
    <x v="62"/>
    <d v="2025-08-29T00:00:00"/>
    <s v="Inactive"/>
    <s v="Ahmedabad Branch"/>
    <s v="Only Max"/>
    <s v="Furniture"/>
    <s v="Abc Pvt Ltd"/>
    <s v="Only Max"/>
    <s v="Furniture"/>
    <s v="Abc Pvt Ltd"/>
    <n v="26"/>
    <n v="39"/>
    <n v="14633.66"/>
    <n v="380475.16"/>
    <s v="Low Stock"/>
    <s v="Yes"/>
    <n v="1"/>
  </r>
  <r>
    <s v="P2672"/>
    <s v="Design Mini"/>
    <s v="Furniture"/>
    <s v="QuickStock"/>
    <n v="91"/>
    <n v="72"/>
    <n v="471.94"/>
    <n v="42946.54"/>
    <x v="128"/>
    <d v="2025-08-30T00:00:00"/>
    <m/>
    <s v="Delhi Warehouse"/>
    <s v="Design Mini"/>
    <s v="Furniture"/>
    <s v="Quickstock"/>
    <s v="Design Mini"/>
    <s v="Furniture"/>
    <s v="Quickstock"/>
    <n v="91"/>
    <n v="72"/>
    <n v="471.94"/>
    <n v="42946.54"/>
    <s v="In Stock"/>
    <s v="No"/>
    <n v="0"/>
  </r>
  <r>
    <s v="P2221"/>
    <s v="Arm Plus"/>
    <s v="Furniture"/>
    <s v="Global Traders"/>
    <n v="44"/>
    <n v="66"/>
    <n v="1092.97"/>
    <n v="48090.68"/>
    <x v="98"/>
    <d v="2025-07-19T00:00:00"/>
    <s v="active"/>
    <s v="Mumbai Store"/>
    <s v="Arm Plus"/>
    <s v="Furniture"/>
    <s v="Global Traders"/>
    <s v="Arm Plus"/>
    <s v="Furniture"/>
    <s v="Global Traders"/>
    <n v="44"/>
    <n v="66"/>
    <n v="1092.97"/>
    <n v="48090.68"/>
    <s v="Low Stock"/>
    <s v="Yes"/>
    <n v="1"/>
  </r>
  <r>
    <s v="P4253"/>
    <s v="long lite"/>
    <s v="Clothing"/>
    <s v="Omni Suppliers"/>
    <n v="198"/>
    <n v="65"/>
    <n v="16427.34"/>
    <n v="3252613.32"/>
    <x v="17"/>
    <d v="2025-07-19T00:00:00"/>
    <s v="Actv"/>
    <s v="Ahmedabad Branch"/>
    <s v="Long Lite"/>
    <s v="Clothing"/>
    <s v="Omni Suppliers"/>
    <s v="Long Lite"/>
    <s v="Clothing"/>
    <s v="Omni Suppliers"/>
    <n v="198"/>
    <n v="65"/>
    <n v="16427.34"/>
    <n v="3252613.32"/>
    <s v="In Stock"/>
    <s v="No"/>
    <n v="0"/>
  </r>
  <r>
    <s v="P8710"/>
    <s v="Network Max"/>
    <s v="Groceries"/>
    <s v="Omni Suppliers"/>
    <n v="58"/>
    <n v="48"/>
    <n v="2576.41"/>
    <n v="149431.78"/>
    <x v="39"/>
    <d v="2025-08-19T00:00:00"/>
    <s v="active"/>
    <s v="Mumbai Store"/>
    <s v="Network Max"/>
    <s v="Groceries"/>
    <s v="Omni Suppliers"/>
    <s v="Network Max"/>
    <s v="Groceries"/>
    <s v="Omni Suppliers"/>
    <n v="58"/>
    <n v="48"/>
    <n v="2576.41"/>
    <n v="149431.78"/>
    <s v="In Stock"/>
    <s v="No"/>
    <n v="0"/>
  </r>
  <r>
    <s v="P4513"/>
    <s v="Politics Mini"/>
    <s v="Groceries"/>
    <s v="RetailMart Inc"/>
    <n v="23"/>
    <n v="82"/>
    <n v="19530.97"/>
    <n v="449212.31000000011"/>
    <x v="161"/>
    <d v="2025-09-17T00:00:00"/>
    <s v="active"/>
    <s v="Pune Store"/>
    <s v="Politics Mini"/>
    <s v="Groceries"/>
    <s v="Retailmart Inc"/>
    <s v="Politics Mini"/>
    <s v="Groceries"/>
    <s v="Retailmart Inc"/>
    <n v="23"/>
    <n v="82"/>
    <n v="19530.97"/>
    <n v="449212.31000000006"/>
    <s v="Low Stock"/>
    <s v="Yes"/>
    <n v="1"/>
  </r>
  <r>
    <s v="P3072"/>
    <s v="Audience Pro"/>
    <s v="Groceries"/>
    <s v="Global Traders"/>
    <n v="186"/>
    <n v="51"/>
    <n v="741.28"/>
    <n v="137878.07999999999"/>
    <x v="93"/>
    <d v="2025-07-18T00:00:00"/>
    <s v="discontinued"/>
    <s v="Mumbai Store"/>
    <s v="Audience Pro"/>
    <s v="Groceries"/>
    <s v="Global Traders"/>
    <s v="Audience Pro"/>
    <s v="Groceries"/>
    <s v="Global Traders"/>
    <n v="186"/>
    <n v="51"/>
    <n v="741.28"/>
    <n v="137878.07999999999"/>
    <s v="In Stock"/>
    <s v="No"/>
    <n v="0"/>
  </r>
  <r>
    <s v="P4949"/>
    <s v="Represent Plus"/>
    <s v="Toys"/>
    <s v="ABC Pvt Ltd"/>
    <n v="145"/>
    <m/>
    <n v="14062.85"/>
    <n v="2039113.25"/>
    <x v="174"/>
    <d v="2025-10-01T00:00:00"/>
    <s v="Inactive"/>
    <s v="Mumbai Store"/>
    <s v="Represent Plus"/>
    <s v="Toys"/>
    <s v="Abc Pvt Ltd"/>
    <s v="Represent Plus"/>
    <s v="Toys"/>
    <s v="Abc Pvt Ltd"/>
    <n v="145"/>
    <n v="0"/>
    <n v="14062.85"/>
    <n v="2039113.25"/>
    <s v="In Stock"/>
    <s v="No"/>
    <n v="0"/>
  </r>
  <r>
    <s v="P6993"/>
    <s v="Because Pro"/>
    <s v="Groceries"/>
    <s v="QuickStock"/>
    <n v="85"/>
    <n v="49"/>
    <n v="2317.2399999999998"/>
    <n v="196965.4"/>
    <x v="43"/>
    <d v="2025-09-11T00:00:00"/>
    <s v="discon"/>
    <s v="Delhi Warehouse"/>
    <s v="Because Pro"/>
    <s v="Groceries"/>
    <s v="Quickstock"/>
    <s v="Because Pro"/>
    <s v="Groceries"/>
    <s v="Quickstock"/>
    <n v="85"/>
    <n v="49"/>
    <n v="2317.2399999999998"/>
    <n v="196965.4"/>
    <s v="In Stock"/>
    <s v="No"/>
    <n v="0"/>
  </r>
  <r>
    <s v="P6085"/>
    <s v="Position Mini"/>
    <s v="Groceries"/>
    <s v="Omni Suppliers"/>
    <m/>
    <n v="38"/>
    <n v="3067.72"/>
    <m/>
    <x v="165"/>
    <d v="2025-08-03T00:00:00"/>
    <s v="discon"/>
    <s v="Ahmedabad Branch"/>
    <s v="Position Mini"/>
    <s v="Groceries"/>
    <s v="Omni Suppliers"/>
    <s v="Position Mini"/>
    <s v="Groceries"/>
    <s v="Omni Suppliers"/>
    <n v="0"/>
    <n v="38"/>
    <n v="3067.72"/>
    <n v="0"/>
    <s v="Out of Stock"/>
    <s v="Yes"/>
    <n v="1"/>
  </r>
  <r>
    <s v="P1938"/>
    <s v="Relationship Lite"/>
    <s v="Groceries"/>
    <s v="RetailMart Inc"/>
    <n v="100"/>
    <n v="56"/>
    <n v="15138.39"/>
    <n v="1513839"/>
    <x v="163"/>
    <d v="2025-08-04T00:00:00"/>
    <s v="Actv"/>
    <s v="Online"/>
    <s v="Relationship Lite"/>
    <s v="Groceries"/>
    <s v="Retailmart Inc"/>
    <s v="Relationship Lite"/>
    <s v="Groceries"/>
    <s v="Retailmart Inc"/>
    <n v="100"/>
    <n v="56"/>
    <n v="15138.39"/>
    <n v="1513839"/>
    <s v="In Stock"/>
    <s v="No"/>
    <n v="0"/>
  </r>
  <r>
    <s v="P2649"/>
    <s v="Series Mini"/>
    <s v="Furniture"/>
    <s v="ABC Pvt Ltd"/>
    <n v="106"/>
    <n v="45"/>
    <n v="6303.87"/>
    <n v="668210.22"/>
    <x v="26"/>
    <d v="2025-09-09T00:00:00"/>
    <s v="Inactive"/>
    <s v="Ahmedabad Branch"/>
    <s v="Series Mini"/>
    <s v="Furniture"/>
    <s v="Abc Pvt Ltd"/>
    <s v="Series Mini"/>
    <s v="Furniture"/>
    <s v="Abc Pvt Ltd"/>
    <n v="106"/>
    <n v="45"/>
    <n v="6303.87"/>
    <n v="668210.22"/>
    <s v="In Stock"/>
    <s v="No"/>
    <n v="0"/>
  </r>
  <r>
    <s v="P4237"/>
    <s v="Cost Max"/>
    <s v="Clothing"/>
    <s v="Omni Suppliers"/>
    <n v="22"/>
    <n v="78"/>
    <n v="16046.43"/>
    <n v="353021.46"/>
    <x v="5"/>
    <d v="2025-07-15T00:00:00"/>
    <s v="Actv"/>
    <s v="Pune Store"/>
    <s v="Cost Max"/>
    <s v="Clothing"/>
    <s v="Omni Suppliers"/>
    <s v="Cost Max"/>
    <s v="Clothing"/>
    <s v="Omni Suppliers"/>
    <n v="22"/>
    <n v="78"/>
    <n v="16046.43"/>
    <n v="353021.46"/>
    <s v="Low Stock"/>
    <s v="Yes"/>
    <n v="1"/>
  </r>
  <r>
    <s v="P4345"/>
    <s v="Fine Plus"/>
    <s v="Toys"/>
    <m/>
    <n v="182"/>
    <n v="69"/>
    <n v="598.04"/>
    <n v="108843.28"/>
    <x v="159"/>
    <d v="2025-08-08T00:00:00"/>
    <m/>
    <s v="Online"/>
    <s v="Fine Plus"/>
    <s v="Toys"/>
    <s v=""/>
    <s v="Fine Plus"/>
    <s v="Toys"/>
    <s v="Others"/>
    <n v="182"/>
    <n v="69"/>
    <n v="598.04"/>
    <n v="108843.28"/>
    <s v="In Stock"/>
    <s v="No"/>
    <n v="0"/>
  </r>
  <r>
    <s v="P2737"/>
    <s v="Edge Plus"/>
    <s v="Toys"/>
    <s v="ABC Pvt Ltd"/>
    <n v="136"/>
    <n v="30"/>
    <n v="11616.44"/>
    <n v="1579835.84"/>
    <x v="180"/>
    <d v="2025-10-10T00:00:00"/>
    <s v="Actv"/>
    <s v="Mumbai Store"/>
    <s v="Edge Plus"/>
    <s v="Toys"/>
    <s v="Abc Pvt Ltd"/>
    <s v="Edge Plus"/>
    <s v="Toys"/>
    <s v="Abc Pvt Ltd"/>
    <n v="136"/>
    <n v="30"/>
    <n v="11616.44"/>
    <n v="1579835.84"/>
    <s v="In Stock"/>
    <s v="No"/>
    <n v="0"/>
  </r>
  <r>
    <s v="P8095"/>
    <s v="School X"/>
    <s v="Groceries"/>
    <s v="RetailMart Inc"/>
    <n v="155"/>
    <m/>
    <n v="697.79"/>
    <n v="108157.45"/>
    <x v="19"/>
    <d v="2025-09-26T00:00:00"/>
    <s v="discontinued"/>
    <s v="Online"/>
    <s v="School X"/>
    <s v="Groceries"/>
    <s v="Retailmart Inc"/>
    <s v="School X"/>
    <s v="Groceries"/>
    <s v="Retailmart Inc"/>
    <n v="155"/>
    <n v="0"/>
    <n v="697.79"/>
    <n v="108157.45"/>
    <s v="In Stock"/>
    <s v="No"/>
    <n v="0"/>
  </r>
  <r>
    <s v="P9212"/>
    <s v="So Lite"/>
    <s v="Clothing"/>
    <s v="RetailMart Inc"/>
    <n v="137"/>
    <n v="62"/>
    <n v="19912.599999999999"/>
    <n v="2728026.2"/>
    <x v="77"/>
    <d v="2025-07-29T00:00:00"/>
    <s v="active"/>
    <s v="Online"/>
    <s v="So Lite"/>
    <s v="Clothing"/>
    <s v="Retailmart Inc"/>
    <s v="So Lite"/>
    <s v="Clothing"/>
    <s v="Retailmart Inc"/>
    <n v="137"/>
    <n v="62"/>
    <n v="19912.599999999999"/>
    <n v="2728026.1999999997"/>
    <s v="In Stock"/>
    <s v="No"/>
    <n v="0"/>
  </r>
  <r>
    <s v="P5655"/>
    <s v="Husband X"/>
    <s v="Furniture"/>
    <m/>
    <n v="85"/>
    <n v="40"/>
    <n v="3137.98"/>
    <n v="266728.3"/>
    <x v="176"/>
    <d v="2025-08-02T00:00:00"/>
    <m/>
    <s v="Ahmedabad Branch"/>
    <s v="Husband X"/>
    <s v="Furniture"/>
    <s v=""/>
    <s v="Husband X"/>
    <s v="Furniture"/>
    <s v="Others"/>
    <n v="85"/>
    <n v="40"/>
    <n v="3137.98"/>
    <n v="266728.3"/>
    <s v="In Stock"/>
    <s v="No"/>
    <n v="0"/>
  </r>
  <r>
    <s v="P7123"/>
    <s v="Mean X"/>
    <s v="Toys"/>
    <s v="QuickStock"/>
    <n v="49"/>
    <n v="42"/>
    <n v="7477.53"/>
    <n v="366398.97"/>
    <x v="177"/>
    <d v="2025-10-09T00:00:00"/>
    <s v="Actv"/>
    <s v="Ahmedabad Branch"/>
    <s v="Mean X"/>
    <s v="Toys"/>
    <s v="Quickstock"/>
    <s v="Mean X"/>
    <s v="Toys"/>
    <s v="Quickstock"/>
    <n v="49"/>
    <n v="42"/>
    <n v="7477.53"/>
    <n v="366398.97"/>
    <s v="In Stock"/>
    <s v="No"/>
    <n v="0"/>
  </r>
  <r>
    <s v="P9712"/>
    <s v="Morning Mini"/>
    <s v="Furniture"/>
    <s v="Global Traders"/>
    <m/>
    <n v="54"/>
    <n v="1165.73"/>
    <m/>
    <x v="49"/>
    <d v="2025-08-08T00:00:00"/>
    <s v="Actv"/>
    <s v="Pune Store"/>
    <s v="Morning Mini"/>
    <s v="Furniture"/>
    <s v="Global Traders"/>
    <s v="Morning Mini"/>
    <s v="Furniture"/>
    <s v="Global Traders"/>
    <n v="0"/>
    <n v="54"/>
    <n v="1165.73"/>
    <n v="0"/>
    <s v="Out of Stock"/>
    <s v="Yes"/>
    <n v="1"/>
  </r>
  <r>
    <s v="P8111"/>
    <s v="Lawyer Pro"/>
    <s v="Groceries"/>
    <s v="RetailMart Inc"/>
    <n v="80"/>
    <n v="62"/>
    <n v="3232.82"/>
    <n v="258625.6"/>
    <x v="33"/>
    <d v="2025-08-16T00:00:00"/>
    <s v="active"/>
    <s v="Delhi Warehouse"/>
    <s v="Lawyer Pro"/>
    <s v="Groceries"/>
    <s v="Retailmart Inc"/>
    <s v="Lawyer Pro"/>
    <s v="Groceries"/>
    <s v="Retailmart Inc"/>
    <n v="80"/>
    <n v="62"/>
    <n v="3232.82"/>
    <n v="258625.6"/>
    <s v="In Stock"/>
    <s v="No"/>
    <n v="0"/>
  </r>
  <r>
    <s v="P2541"/>
    <s v="Without Lite"/>
    <s v="Toys"/>
    <s v="Omni Suppliers"/>
    <n v="66"/>
    <n v="31"/>
    <n v="3457.73"/>
    <n v="228210.18"/>
    <x v="130"/>
    <d v="2025-07-29T00:00:00"/>
    <s v="active"/>
    <s v="Pune Store"/>
    <s v="Without Lite"/>
    <s v="Toys"/>
    <s v="Omni Suppliers"/>
    <s v="Without Lite"/>
    <s v="Toys"/>
    <s v="Omni Suppliers"/>
    <n v="66"/>
    <n v="31"/>
    <n v="3457.73"/>
    <n v="228210.18"/>
    <s v="In Stock"/>
    <s v="No"/>
    <n v="0"/>
  </r>
  <r>
    <s v="P6356"/>
    <s v="Political Plus"/>
    <s v="Furniture"/>
    <s v="Global Traders"/>
    <n v="65"/>
    <n v="21"/>
    <n v="14474.99"/>
    <n v="940874.35"/>
    <x v="171"/>
    <d v="2025-09-30T00:00:00"/>
    <m/>
    <s v="Pune Store"/>
    <s v="Political Plus"/>
    <s v="Furniture"/>
    <s v="Global Traders"/>
    <s v="Political Plus"/>
    <s v="Furniture"/>
    <s v="Global Traders"/>
    <n v="65"/>
    <n v="21"/>
    <n v="14474.99"/>
    <n v="940874.35"/>
    <s v="In Stock"/>
    <s v="No"/>
    <n v="0"/>
  </r>
  <r>
    <s v="P5749"/>
    <s v="Offer Mini"/>
    <s v="Furniture"/>
    <s v="Global Traders"/>
    <n v="171"/>
    <n v="49"/>
    <n v="16063.81"/>
    <n v="2746911.51"/>
    <x v="37"/>
    <d v="2025-08-04T00:00:00"/>
    <s v="active"/>
    <s v="Delhi Warehouse"/>
    <s v="Offer Mini"/>
    <s v="Furniture"/>
    <s v="Global Traders"/>
    <s v="Offer Mini"/>
    <s v="Furniture"/>
    <s v="Global Traders"/>
    <n v="171"/>
    <n v="49"/>
    <n v="16063.81"/>
    <n v="2746911.51"/>
    <s v="In Stock"/>
    <s v="No"/>
    <n v="0"/>
  </r>
  <r>
    <s v="P6463"/>
    <s v="Sometimes Lite"/>
    <s v="Toys"/>
    <s v="Global Traders"/>
    <n v="5"/>
    <n v="46"/>
    <n v="2955.29"/>
    <n v="14776.45"/>
    <x v="2"/>
    <d v="2025-09-01T00:00:00"/>
    <s v="active"/>
    <s v="Mumbai Store"/>
    <s v="Sometimes Lite"/>
    <s v="Toys"/>
    <s v="Global Traders"/>
    <s v="Sometimes Lite"/>
    <s v="Toys"/>
    <s v="Global Traders"/>
    <n v="5"/>
    <n v="46"/>
    <n v="2955.29"/>
    <n v="14776.45"/>
    <s v="Low Stock"/>
    <s v="Yes"/>
    <n v="1"/>
  </r>
  <r>
    <s v="P9420"/>
    <s v="Family Pro"/>
    <s v="Furniture"/>
    <s v="RetailMart Inc"/>
    <n v="119"/>
    <n v="43"/>
    <n v="4020.28"/>
    <n v="478413.32"/>
    <x v="1"/>
    <d v="2025-08-21T00:00:00"/>
    <s v="active"/>
    <s v="Ahmedabad Branch"/>
    <s v="Family Pro"/>
    <s v="Furniture"/>
    <s v="Retailmart Inc"/>
    <s v="Family Pro"/>
    <s v="Furniture"/>
    <s v="Retailmart Inc"/>
    <n v="119"/>
    <n v="43"/>
    <n v="4020.28"/>
    <n v="478413.32"/>
    <s v="In Stock"/>
    <s v="No"/>
    <n v="0"/>
  </r>
  <r>
    <s v="P8847"/>
    <s v="Movement Lite"/>
    <s v="Toys"/>
    <s v="QuickStock"/>
    <n v="46"/>
    <m/>
    <n v="13853.95"/>
    <n v="637281.70000000007"/>
    <x v="128"/>
    <d v="2025-09-27T00:00:00"/>
    <s v="active"/>
    <s v="Mumbai Store"/>
    <s v="Movement Lite"/>
    <s v="Toys"/>
    <s v="Quickstock"/>
    <s v="Movement Lite"/>
    <s v="Toys"/>
    <s v="Quickstock"/>
    <n v="46"/>
    <n v="0"/>
    <n v="13853.95"/>
    <n v="637281.70000000007"/>
    <s v="In Stock"/>
    <s v="No"/>
    <n v="0"/>
  </r>
  <r>
    <s v="P9949"/>
    <s v="Expect Mini"/>
    <s v="Toys"/>
    <s v="RetailMart Inc"/>
    <n v="23"/>
    <n v="84"/>
    <n v="18416.53"/>
    <n v="423580.18999999989"/>
    <x v="111"/>
    <d v="2025-08-04T00:00:00"/>
    <s v="active"/>
    <s v="Ahmedabad Branch"/>
    <s v="Expect Mini"/>
    <s v="Toys"/>
    <s v="Retailmart Inc"/>
    <s v="Expect Mini"/>
    <s v="Toys"/>
    <s v="Retailmart Inc"/>
    <n v="23"/>
    <n v="84"/>
    <n v="18416.53"/>
    <n v="423580.18999999994"/>
    <s v="Low Stock"/>
    <s v="Yes"/>
    <n v="1"/>
  </r>
  <r>
    <s v="P5939"/>
    <s v="Land Mini"/>
    <s v="Groceries"/>
    <s v="Global Traders"/>
    <n v="56"/>
    <n v="47"/>
    <n v="12237.98"/>
    <n v="685326.88"/>
    <x v="110"/>
    <d v="2025-08-08T00:00:00"/>
    <s v="active"/>
    <s v="Online"/>
    <s v="Land Mini"/>
    <s v="Groceries"/>
    <s v="Global Traders"/>
    <s v="Land Mini"/>
    <s v="Groceries"/>
    <s v="Global Traders"/>
    <n v="56"/>
    <n v="47"/>
    <n v="12237.98"/>
    <n v="685326.88"/>
    <s v="In Stock"/>
    <s v="No"/>
    <n v="0"/>
  </r>
  <r>
    <s v="P7854"/>
    <s v="Medical X"/>
    <s v="Furniture"/>
    <s v="RetailMart Inc"/>
    <n v="150"/>
    <n v="53"/>
    <n v="10458.15"/>
    <n v="1568722.5"/>
    <x v="7"/>
    <d v="2025-08-14T00:00:00"/>
    <s v="active"/>
    <s v="Online"/>
    <s v="Medical X"/>
    <s v="Furniture"/>
    <s v="Retailmart Inc"/>
    <s v="Medical X"/>
    <s v="Furniture"/>
    <s v="Retailmart Inc"/>
    <n v="150"/>
    <n v="53"/>
    <n v="10458.15"/>
    <n v="1568722.5"/>
    <s v="In Stock"/>
    <s v="No"/>
    <n v="0"/>
  </r>
  <r>
    <s v="P4793"/>
    <s v="Report Lite"/>
    <s v="Electronics"/>
    <s v="RetailMart Inc"/>
    <n v="23"/>
    <n v="27"/>
    <n v="9955.48"/>
    <n v="228976.04"/>
    <x v="42"/>
    <d v="2025-09-08T00:00:00"/>
    <s v="Actv"/>
    <s v="Ahmedabad Branch"/>
    <s v="Report Lite"/>
    <s v="Electronics"/>
    <s v="Retailmart Inc"/>
    <s v="Report Lite"/>
    <s v="Electronics"/>
    <s v="Retailmart Inc"/>
    <n v="23"/>
    <n v="27"/>
    <n v="9955.48"/>
    <n v="228976.03999999998"/>
    <s v="Low Stock"/>
    <s v="Yes"/>
    <n v="1"/>
  </r>
  <r>
    <s v="P4308"/>
    <s v="million pro"/>
    <s v="Groceries"/>
    <m/>
    <n v="52"/>
    <n v="91"/>
    <n v="4908.3900000000003"/>
    <n v="255236.28"/>
    <x v="145"/>
    <d v="2025-08-30T00:00:00"/>
    <s v="Actv"/>
    <s v="Delhi Warehouse"/>
    <s v="Million Pro"/>
    <s v="Groceries"/>
    <s v=""/>
    <s v="Million Pro"/>
    <s v="Groceries"/>
    <s v="Others"/>
    <n v="52"/>
    <n v="91"/>
    <n v="4908.3900000000003"/>
    <n v="255236.28000000003"/>
    <s v="Low Stock"/>
    <s v="Yes"/>
    <n v="1"/>
  </r>
  <r>
    <s v="P7404"/>
    <s v="Low Max"/>
    <s v="Groceries"/>
    <s v="Omni Suppliers"/>
    <n v="48"/>
    <n v="49"/>
    <n v="10427.879999999999"/>
    <n v="500538.24"/>
    <x v="84"/>
    <d v="2025-08-01T00:00:00"/>
    <s v="active"/>
    <s v="Online"/>
    <s v="Low Max"/>
    <s v="Groceries"/>
    <s v="Omni Suppliers"/>
    <s v="Low Max"/>
    <s v="Groceries"/>
    <s v="Omni Suppliers"/>
    <n v="48"/>
    <n v="49"/>
    <n v="10427.879999999999"/>
    <n v="500538.24"/>
    <s v="Low Stock"/>
    <s v="Yes"/>
    <n v="1"/>
  </r>
  <r>
    <s v="P5782"/>
    <s v="Public Max"/>
    <s v="Clothing"/>
    <s v="QuickStock"/>
    <n v="25"/>
    <n v="76"/>
    <n v="15622.43"/>
    <n v="390560.75"/>
    <x v="101"/>
    <d v="2025-09-16T00:00:00"/>
    <s v="Inactive"/>
    <s v="Delhi Warehouse"/>
    <s v="Public Max"/>
    <s v="Clothing"/>
    <s v="Quickstock"/>
    <s v="Public Max"/>
    <s v="Clothing"/>
    <s v="Quickstock"/>
    <n v="25"/>
    <n v="76"/>
    <n v="15622.43"/>
    <n v="390560.75"/>
    <s v="Low Stock"/>
    <s v="Yes"/>
    <n v="1"/>
  </r>
  <r>
    <s v="P4078"/>
    <s v="View Mini"/>
    <s v="Furniture"/>
    <s v="QuickStock"/>
    <n v="126"/>
    <n v="59"/>
    <n v="3848.12"/>
    <n v="484863.12"/>
    <x v="55"/>
    <d v="2025-07-22T00:00:00"/>
    <s v="Inactive"/>
    <s v="Mumbai Store"/>
    <s v="View Mini"/>
    <s v="Furniture"/>
    <s v="Quickstock"/>
    <s v="View Mini"/>
    <s v="Furniture"/>
    <s v="Quickstock"/>
    <n v="126"/>
    <n v="59"/>
    <n v="3848.12"/>
    <n v="484863.12"/>
    <s v="In Stock"/>
    <s v="No"/>
    <n v="0"/>
  </r>
  <r>
    <s v="P3523"/>
    <s v="Expert Lite"/>
    <s v="Electronics"/>
    <s v="RetailMart Inc"/>
    <n v="52"/>
    <n v="23"/>
    <n v="1454.59"/>
    <n v="75638.679999999993"/>
    <x v="21"/>
    <d v="2025-09-14T00:00:00"/>
    <m/>
    <s v="Ahmedabad Branch"/>
    <s v="Expert Lite"/>
    <s v="Electronics"/>
    <s v="Retailmart Inc"/>
    <s v="Expert Lite"/>
    <s v="Electronics"/>
    <s v="Retailmart Inc"/>
    <n v="52"/>
    <n v="23"/>
    <n v="1454.59"/>
    <n v="75638.679999999993"/>
    <s v="In Stock"/>
    <s v="No"/>
    <n v="0"/>
  </r>
  <r>
    <s v="P2387"/>
    <s v="Head Max"/>
    <s v="Furniture"/>
    <s v="ABC Pvt Ltd"/>
    <n v="111"/>
    <n v="44"/>
    <n v="11592.35"/>
    <n v="1286750.8500000001"/>
    <x v="101"/>
    <d v="2025-08-03T00:00:00"/>
    <s v="discon"/>
    <s v="Ahmedabad Branch"/>
    <s v="Head Max"/>
    <s v="Furniture"/>
    <s v="Abc Pvt Ltd"/>
    <s v="Head Max"/>
    <s v="Furniture"/>
    <s v="Abc Pvt Ltd"/>
    <n v="111"/>
    <n v="44"/>
    <n v="11592.35"/>
    <n v="1286750.8500000001"/>
    <s v="In Stock"/>
    <s v="No"/>
    <n v="0"/>
  </r>
  <r>
    <s v="P2220"/>
    <s v="Ability Plus"/>
    <s v="Furniture"/>
    <s v="RetailMart Inc"/>
    <n v="66"/>
    <n v="39"/>
    <n v="3225.22"/>
    <n v="212864.52"/>
    <x v="167"/>
    <d v="2025-08-20T00:00:00"/>
    <m/>
    <s v="Ahmedabad Branch"/>
    <s v="Ability Plus"/>
    <s v="Furniture"/>
    <s v="Retailmart Inc"/>
    <s v="Ability Plus"/>
    <s v="Furniture"/>
    <s v="Retailmart Inc"/>
    <n v="66"/>
    <n v="39"/>
    <n v="3225.22"/>
    <n v="212864.52"/>
    <s v="In Stock"/>
    <s v="No"/>
    <n v="0"/>
  </r>
  <r>
    <s v="P2724"/>
    <s v="friend mini"/>
    <s v="Clothing"/>
    <s v="RetailMart Inc"/>
    <n v="198"/>
    <n v="53"/>
    <n v="10905.31"/>
    <n v="2159251.38"/>
    <x v="132"/>
    <d v="2025-08-09T00:00:00"/>
    <s v="Inactive"/>
    <s v="Mumbai Store"/>
    <s v="Friend Mini"/>
    <s v="Clothing"/>
    <s v="Retailmart Inc"/>
    <s v="Friend Mini"/>
    <s v="Clothing"/>
    <s v="Retailmart Inc"/>
    <n v="198"/>
    <n v="53"/>
    <n v="10905.31"/>
    <n v="2159251.38"/>
    <s v="In Stock"/>
    <s v="No"/>
    <n v="0"/>
  </r>
  <r>
    <s v="P5911"/>
    <s v="Year Pro"/>
    <s v="Furniture"/>
    <s v="Global Traders"/>
    <m/>
    <n v="44"/>
    <n v="14416.22"/>
    <m/>
    <x v="145"/>
    <d v="2025-10-11T00:00:00"/>
    <s v="active"/>
    <s v="Pune Store"/>
    <s v="Year Pro"/>
    <s v="Furniture"/>
    <s v="Global Traders"/>
    <s v="Year Pro"/>
    <s v="Furniture"/>
    <s v="Global Traders"/>
    <n v="0"/>
    <n v="44"/>
    <n v="14416.22"/>
    <n v="0"/>
    <s v="Out of Stock"/>
    <s v="Yes"/>
    <n v="1"/>
  </r>
  <r>
    <s v="P4110"/>
    <s v="Him Plus"/>
    <s v="Electronics"/>
    <s v="Omni Suppliers"/>
    <m/>
    <n v="98"/>
    <n v="6782.67"/>
    <m/>
    <x v="128"/>
    <d v="2025-09-11T00:00:00"/>
    <s v="discontinued"/>
    <s v="Ahmedabad Branch"/>
    <s v="Him Plus"/>
    <s v="Electronics"/>
    <s v="Omni Suppliers"/>
    <s v="Him Plus"/>
    <s v="Electronics"/>
    <s v="Omni Suppliers"/>
    <n v="0"/>
    <n v="98"/>
    <n v="6782.67"/>
    <n v="0"/>
    <s v="Out of Stock"/>
    <s v="Yes"/>
    <n v="1"/>
  </r>
  <r>
    <s v="P6193"/>
    <s v="Interest Mini"/>
    <s v="Furniture"/>
    <s v="Omni Suppliers"/>
    <n v="190"/>
    <n v="87"/>
    <n v="11020.04"/>
    <n v="2093807.6"/>
    <x v="12"/>
    <d v="2025-09-18T00:00:00"/>
    <s v="Actv"/>
    <s v="Pune Store"/>
    <s v="Interest Mini"/>
    <s v="Furniture"/>
    <s v="Omni Suppliers"/>
    <s v="Interest Mini"/>
    <s v="Furniture"/>
    <s v="Omni Suppliers"/>
    <n v="190"/>
    <n v="87"/>
    <n v="11020.04"/>
    <n v="2093807.6"/>
    <s v="In Stock"/>
    <s v="No"/>
    <n v="0"/>
  </r>
  <r>
    <s v="P6917"/>
    <s v="Baby Lite"/>
    <s v="Clothing"/>
    <s v="ABC Pvt Ltd"/>
    <n v="21"/>
    <n v="22"/>
    <n v="3851.99"/>
    <n v="80891.789999999994"/>
    <x v="122"/>
    <d v="2025-10-01T00:00:00"/>
    <s v="active"/>
    <s v="Delhi Warehouse"/>
    <s v="Baby Lite"/>
    <s v="Clothing"/>
    <s v="Abc Pvt Ltd"/>
    <s v="Baby Lite"/>
    <s v="Clothing"/>
    <s v="Abc Pvt Ltd"/>
    <n v="21"/>
    <n v="22"/>
    <n v="3851.99"/>
    <n v="80891.789999999994"/>
    <s v="Low Stock"/>
    <s v="Yes"/>
    <n v="1"/>
  </r>
  <r>
    <s v="P6578"/>
    <s v="Our Lite"/>
    <s v="Electronics"/>
    <s v="Global Traders"/>
    <n v="175"/>
    <n v="21"/>
    <n v="1064.53"/>
    <n v="186292.75"/>
    <x v="48"/>
    <d v="2025-10-03T00:00:00"/>
    <s v="active"/>
    <s v="Delhi Warehouse"/>
    <s v="Our Lite"/>
    <s v="Electronics"/>
    <s v="Global Traders"/>
    <s v="Our Lite"/>
    <s v="Electronics"/>
    <s v="Global Traders"/>
    <n v="175"/>
    <n v="21"/>
    <n v="1064.53"/>
    <n v="186292.75"/>
    <s v="In Stock"/>
    <s v="No"/>
    <n v="0"/>
  </r>
  <r>
    <s v="P4845"/>
    <s v="North Mini"/>
    <s v="Toys"/>
    <s v="RetailMart Inc"/>
    <n v="106"/>
    <n v="59"/>
    <n v="17995.28"/>
    <n v="1907499.68"/>
    <x v="172"/>
    <d v="2025-07-29T00:00:00"/>
    <s v="Actv"/>
    <s v="Mumbai Store"/>
    <s v="North Mini"/>
    <s v="Toys"/>
    <s v="Retailmart Inc"/>
    <s v="North Mini"/>
    <s v="Toys"/>
    <s v="Retailmart Inc"/>
    <n v="106"/>
    <n v="59"/>
    <n v="17995.28"/>
    <n v="1907499.68"/>
    <s v="In Stock"/>
    <s v="No"/>
    <n v="0"/>
  </r>
  <r>
    <s v="P1378"/>
    <s v="Class Lite"/>
    <s v="Groceries"/>
    <s v="ABC Pvt Ltd"/>
    <m/>
    <m/>
    <n v="13305.25"/>
    <m/>
    <x v="84"/>
    <d v="2025-09-25T00:00:00"/>
    <s v="active"/>
    <s v="Online"/>
    <s v="Class Lite"/>
    <s v="Groceries"/>
    <s v="Abc Pvt Ltd"/>
    <s v="Class Lite"/>
    <s v="Groceries"/>
    <s v="Abc Pvt Ltd"/>
    <n v="0"/>
    <n v="0"/>
    <n v="13305.25"/>
    <n v="0"/>
    <s v="Out of Stock"/>
    <s v="No"/>
    <n v="1"/>
  </r>
  <r>
    <s v="P2888"/>
    <s v="Smile Mini"/>
    <s v="Electronics"/>
    <s v="Global Traders"/>
    <n v="110"/>
    <n v="25"/>
    <n v="3939.11"/>
    <n v="433302.1"/>
    <x v="123"/>
    <d v="2025-07-27T00:00:00"/>
    <s v="Actv"/>
    <s v="Ahmedabad Branch"/>
    <s v="Smile Mini"/>
    <s v="Electronics"/>
    <s v="Global Traders"/>
    <s v="Smile Mini"/>
    <s v="Electronics"/>
    <s v="Global Traders"/>
    <n v="110"/>
    <n v="25"/>
    <n v="3939.11"/>
    <n v="433302.10000000003"/>
    <s v="In Stock"/>
    <s v="No"/>
    <n v="0"/>
  </r>
  <r>
    <s v="P8271"/>
    <s v="Hospital Plus"/>
    <s v="Clothing"/>
    <s v="Global Traders"/>
    <n v="146"/>
    <n v="46"/>
    <n v="1295.76"/>
    <n v="189180.96"/>
    <x v="121"/>
    <d v="2025-08-14T00:00:00"/>
    <s v="Inactive"/>
    <s v="Online"/>
    <s v="Hospital Plus"/>
    <s v="Clothing"/>
    <s v="Global Traders"/>
    <s v="Hospital Plus"/>
    <s v="Clothing"/>
    <s v="Global Traders"/>
    <n v="146"/>
    <n v="46"/>
    <n v="1295.76"/>
    <n v="189180.96"/>
    <s v="In Stock"/>
    <s v="No"/>
    <n v="0"/>
  </r>
  <r>
    <s v="P7643"/>
    <s v="Training Pro"/>
    <s v="Toys"/>
    <s v="QuickStock"/>
    <n v="32"/>
    <m/>
    <n v="2875.26"/>
    <n v="92008.320000000007"/>
    <x v="28"/>
    <d v="2025-08-03T00:00:00"/>
    <m/>
    <s v="Pune Store"/>
    <s v="Training Pro"/>
    <s v="Toys"/>
    <s v="Quickstock"/>
    <s v="Training Pro"/>
    <s v="Toys"/>
    <s v="Quickstock"/>
    <n v="32"/>
    <n v="0"/>
    <n v="2875.26"/>
    <n v="92008.320000000007"/>
    <s v="In Stock"/>
    <s v="No"/>
    <n v="0"/>
  </r>
  <r>
    <s v="P2325"/>
    <s v="Certainly Max"/>
    <s v="Electronics"/>
    <s v="Global Traders"/>
    <n v="21"/>
    <n v="30"/>
    <n v="14078.84"/>
    <n v="295655.64"/>
    <x v="18"/>
    <d v="2025-09-20T00:00:00"/>
    <s v="Inactive"/>
    <s v="Delhi Warehouse"/>
    <s v="Certainly Max"/>
    <s v="Electronics"/>
    <s v="Global Traders"/>
    <s v="Certainly Max"/>
    <s v="Electronics"/>
    <s v="Global Traders"/>
    <n v="21"/>
    <n v="30"/>
    <n v="14078.84"/>
    <n v="295655.64"/>
    <s v="Low Stock"/>
    <s v="Yes"/>
    <n v="1"/>
  </r>
  <r>
    <s v="P9998"/>
    <s v="According Max"/>
    <s v="Groceries"/>
    <s v="Omni Suppliers"/>
    <n v="162"/>
    <n v="68"/>
    <n v="3314.15"/>
    <n v="536892.30000000005"/>
    <x v="100"/>
    <d v="2025-07-30T00:00:00"/>
    <s v="Inactive"/>
    <s v="Online"/>
    <s v="According Max"/>
    <s v="Groceries"/>
    <s v="Omni Suppliers"/>
    <s v="According Max"/>
    <s v="Groceries"/>
    <s v="Omni Suppliers"/>
    <n v="162"/>
    <n v="68"/>
    <n v="3314.15"/>
    <n v="536892.30000000005"/>
    <s v="In Stock"/>
    <s v="No"/>
    <n v="0"/>
  </r>
  <r>
    <s v="P3869"/>
    <s v="Most Mini"/>
    <s v="Electronics"/>
    <s v="Global Traders"/>
    <m/>
    <n v="59"/>
    <n v="7289.17"/>
    <m/>
    <x v="16"/>
    <d v="2025-08-20T00:00:00"/>
    <s v="active"/>
    <s v="Online"/>
    <s v="Most Mini"/>
    <s v="Electronics"/>
    <s v="Global Traders"/>
    <s v="Most Mini"/>
    <s v="Electronics"/>
    <s v="Global Traders"/>
    <n v="0"/>
    <n v="59"/>
    <n v="7289.17"/>
    <n v="0"/>
    <s v="Out of Stock"/>
    <s v="Yes"/>
    <n v="1"/>
  </r>
  <r>
    <s v="P6997"/>
    <s v="Your Max"/>
    <s v="Furniture"/>
    <s v="Global Traders"/>
    <n v="51"/>
    <n v="99"/>
    <n v="6363.27"/>
    <n v="324526.77"/>
    <x v="140"/>
    <d v="2025-10-11T00:00:00"/>
    <s v="Actv"/>
    <s v="Ahmedabad Branch"/>
    <s v="Your Max"/>
    <s v="Furniture"/>
    <s v="Global Traders"/>
    <s v="Your Max"/>
    <s v="Furniture"/>
    <s v="Global Traders"/>
    <n v="51"/>
    <n v="99"/>
    <n v="6363.27"/>
    <n v="324526.77"/>
    <s v="Low Stock"/>
    <s v="Yes"/>
    <n v="1"/>
  </r>
  <r>
    <s v="P2824"/>
    <s v="Cultural Plus"/>
    <s v="Groceries"/>
    <s v="QuickStock"/>
    <n v="187"/>
    <n v="96"/>
    <n v="11564.87"/>
    <n v="2162630.69"/>
    <x v="163"/>
    <d v="2025-07-31T00:00:00"/>
    <s v="discontinued"/>
    <s v="Pune Store"/>
    <s v="Cultural Plus"/>
    <s v="Groceries"/>
    <s v="Quickstock"/>
    <s v="Cultural Plus"/>
    <s v="Groceries"/>
    <s v="Quickstock"/>
    <n v="187"/>
    <n v="96"/>
    <n v="11564.87"/>
    <n v="2162630.69"/>
    <s v="In Stock"/>
    <s v="No"/>
    <n v="0"/>
  </r>
  <r>
    <s v="P6316"/>
    <s v="Race Pro"/>
    <s v="Electronics"/>
    <s v="ABC Pvt Ltd"/>
    <n v="9"/>
    <m/>
    <n v="12381.15"/>
    <n v="111430.35"/>
    <x v="103"/>
    <d v="2025-08-30T00:00:00"/>
    <s v="Inactive"/>
    <s v="Pune Store"/>
    <s v="Race Pro"/>
    <s v="Electronics"/>
    <s v="Abc Pvt Ltd"/>
    <s v="Race Pro"/>
    <s v="Electronics"/>
    <s v="Abc Pvt Ltd"/>
    <n v="9"/>
    <n v="0"/>
    <n v="12381.15"/>
    <n v="111430.34999999999"/>
    <s v="In Stock"/>
    <s v="No"/>
    <n v="0"/>
  </r>
  <r>
    <s v="P2469"/>
    <s v="Central Pro"/>
    <s v="Furniture"/>
    <s v="RetailMart Inc"/>
    <n v="117"/>
    <n v="55"/>
    <n v="10198.68"/>
    <n v="1193245.56"/>
    <x v="42"/>
    <d v="2025-07-15T00:00:00"/>
    <m/>
    <s v="Ahmedabad Branch"/>
    <s v="Central Pro"/>
    <s v="Furniture"/>
    <s v="Retailmart Inc"/>
    <s v="Central Pro"/>
    <s v="Furniture"/>
    <s v="Retailmart Inc"/>
    <n v="117"/>
    <n v="55"/>
    <n v="10198.68"/>
    <n v="1193245.56"/>
    <s v="In Stock"/>
    <s v="No"/>
    <n v="0"/>
  </r>
  <r>
    <s v="P1823"/>
    <s v="Talk Plus"/>
    <s v="Electronics"/>
    <s v="QuickStock"/>
    <n v="103"/>
    <n v="20"/>
    <n v="3839.2"/>
    <n v="395437.6"/>
    <x v="58"/>
    <d v="2025-10-05T00:00:00"/>
    <s v="discontinued"/>
    <s v="Ahmedabad Branch"/>
    <s v="Talk Plus"/>
    <s v="Electronics"/>
    <s v="Quickstock"/>
    <s v="Talk Plus"/>
    <s v="Electronics"/>
    <s v="Quickstock"/>
    <n v="103"/>
    <n v="20"/>
    <n v="3839.2"/>
    <n v="395437.6"/>
    <s v="In Stock"/>
    <s v="No"/>
    <n v="0"/>
  </r>
  <r>
    <s v="P8420"/>
    <s v="Herself X"/>
    <s v="Clothing"/>
    <s v="RetailMart Inc"/>
    <n v="29"/>
    <n v="31"/>
    <n v="4986.8900000000003"/>
    <n v="144619.81"/>
    <x v="9"/>
    <d v="2025-09-17T00:00:00"/>
    <s v="Actv"/>
    <s v="Pune Store"/>
    <s v="Herself X"/>
    <s v="Clothing"/>
    <s v="Retailmart Inc"/>
    <s v="Herself X"/>
    <s v="Clothing"/>
    <s v="Retailmart Inc"/>
    <n v="29"/>
    <n v="31"/>
    <n v="4986.8900000000003"/>
    <n v="144619.81"/>
    <s v="Low Stock"/>
    <s v="Yes"/>
    <n v="1"/>
  </r>
  <r>
    <s v="P3892"/>
    <s v="His Mini"/>
    <s v="Electronics"/>
    <s v="RetailMart Inc"/>
    <n v="179"/>
    <n v="50"/>
    <n v="12726.79"/>
    <n v="2278095.41"/>
    <x v="46"/>
    <d v="2025-08-08T00:00:00"/>
    <s v="discontinued"/>
    <s v="Pune Store"/>
    <s v="His Mini"/>
    <s v="Electronics"/>
    <s v="Retailmart Inc"/>
    <s v="His Mini"/>
    <s v="Electronics"/>
    <s v="Retailmart Inc"/>
    <n v="179"/>
    <n v="50"/>
    <n v="12726.79"/>
    <n v="2278095.41"/>
    <s v="In Stock"/>
    <s v="No"/>
    <n v="0"/>
  </r>
  <r>
    <s v="P3902"/>
    <s v="Almost Pro"/>
    <s v="Toys"/>
    <m/>
    <n v="195"/>
    <n v="71"/>
    <n v="1508.05"/>
    <n v="294069.75"/>
    <x v="162"/>
    <d v="2025-08-11T00:00:00"/>
    <s v="Actv"/>
    <s v="Pune Store"/>
    <s v="Almost Pro"/>
    <s v="Toys"/>
    <s v=""/>
    <s v="Almost Pro"/>
    <s v="Toys"/>
    <s v="Others"/>
    <n v="195"/>
    <n v="71"/>
    <n v="1508.05"/>
    <n v="294069.75"/>
    <s v="In Stock"/>
    <s v="No"/>
    <n v="0"/>
  </r>
  <r>
    <s v="P1021"/>
    <s v="New Max"/>
    <s v="Toys"/>
    <s v="QuickStock"/>
    <n v="74"/>
    <n v="75"/>
    <n v="11945.36"/>
    <n v="883956.64"/>
    <x v="46"/>
    <d v="2025-10-12T00:00:00"/>
    <s v="active"/>
    <s v="Ahmedabad Branch"/>
    <s v="New Max"/>
    <s v="Toys"/>
    <s v="Quickstock"/>
    <s v="New Max"/>
    <s v="Toys"/>
    <s v="Quickstock"/>
    <n v="74"/>
    <n v="75"/>
    <n v="11945.36"/>
    <n v="883956.64"/>
    <s v="Low Stock"/>
    <s v="Yes"/>
    <n v="1"/>
  </r>
  <r>
    <s v="P6212"/>
    <s v="Him Lite"/>
    <s v="Toys"/>
    <s v="RetailMart Inc"/>
    <n v="191"/>
    <n v="31"/>
    <n v="251.78"/>
    <n v="48089.98"/>
    <x v="23"/>
    <d v="2025-07-22T00:00:00"/>
    <s v="Actv"/>
    <s v="Mumbai Store"/>
    <s v="Him Lite"/>
    <s v="Toys"/>
    <s v="Retailmart Inc"/>
    <s v="Him Lite"/>
    <s v="Toys"/>
    <s v="Retailmart Inc"/>
    <n v="191"/>
    <n v="31"/>
    <n v="251.78"/>
    <n v="48089.98"/>
    <s v="In Stock"/>
    <s v="No"/>
    <n v="0"/>
  </r>
  <r>
    <s v="P6114"/>
    <s v="you mini"/>
    <s v="Electronics"/>
    <s v="ABC Pvt Ltd"/>
    <n v="54"/>
    <n v="81"/>
    <n v="19369.96"/>
    <n v="1045977.84"/>
    <x v="42"/>
    <d v="2025-09-09T00:00:00"/>
    <s v="Actv"/>
    <s v="Mumbai Store"/>
    <s v="You Mini"/>
    <s v="Electronics"/>
    <s v="Abc Pvt Ltd"/>
    <s v="You Mini"/>
    <s v="Electronics"/>
    <s v="Abc Pvt Ltd"/>
    <n v="54"/>
    <n v="81"/>
    <n v="19369.96"/>
    <n v="1045977.84"/>
    <s v="Low Stock"/>
    <s v="Yes"/>
    <n v="1"/>
  </r>
  <r>
    <s v="P9648"/>
    <s v="Address Mini"/>
    <s v="Furniture"/>
    <s v="Omni Suppliers"/>
    <n v="97"/>
    <m/>
    <n v="13488.52"/>
    <n v="1308386.44"/>
    <x v="47"/>
    <d v="2025-07-23T00:00:00"/>
    <m/>
    <s v="Online"/>
    <s v="Address Mini"/>
    <s v="Furniture"/>
    <s v="Omni Suppliers"/>
    <s v="Address Mini"/>
    <s v="Furniture"/>
    <s v="Omni Suppliers"/>
    <n v="97"/>
    <n v="0"/>
    <n v="13488.52"/>
    <n v="1308386.44"/>
    <s v="In Stock"/>
    <s v="No"/>
    <n v="0"/>
  </r>
  <r>
    <s v="P9536"/>
    <s v="Institution Plus"/>
    <s v="Furniture"/>
    <m/>
    <n v="151"/>
    <n v="63"/>
    <n v="4842.8900000000003"/>
    <n v="731276.39"/>
    <x v="96"/>
    <d v="2025-09-05T00:00:00"/>
    <s v="active"/>
    <s v="Pune Store"/>
    <s v="Institution Plus"/>
    <s v="Furniture"/>
    <s v=""/>
    <s v="Institution Plus"/>
    <s v="Furniture"/>
    <s v="Others"/>
    <n v="151"/>
    <n v="63"/>
    <n v="4842.8900000000003"/>
    <n v="731276.39"/>
    <s v="In Stock"/>
    <s v="No"/>
    <n v="0"/>
  </r>
  <r>
    <s v="P2678"/>
    <s v="place max"/>
    <s v="Electronics"/>
    <s v="Omni Suppliers"/>
    <n v="32"/>
    <n v="39"/>
    <n v="18322.900000000001"/>
    <n v="586332.80000000005"/>
    <x v="75"/>
    <d v="2025-09-05T00:00:00"/>
    <s v="active"/>
    <s v="Mumbai Store"/>
    <s v="Place Max"/>
    <s v="Electronics"/>
    <s v="Omni Suppliers"/>
    <s v="Place Max"/>
    <s v="Electronics"/>
    <s v="Omni Suppliers"/>
    <n v="32"/>
    <n v="39"/>
    <n v="18322.900000000001"/>
    <n v="586332.80000000005"/>
    <s v="Low Stock"/>
    <s v="Yes"/>
    <n v="1"/>
  </r>
  <r>
    <s v="P2736"/>
    <s v="Nearly Mini"/>
    <s v="Groceries"/>
    <s v="ABC Pvt Ltd"/>
    <n v="22"/>
    <n v="91"/>
    <n v="12147.4"/>
    <n v="267242.8"/>
    <x v="33"/>
    <d v="2025-09-25T00:00:00"/>
    <s v="active"/>
    <s v="Online"/>
    <s v="Nearly Mini"/>
    <s v="Groceries"/>
    <s v="Abc Pvt Ltd"/>
    <s v="Nearly Mini"/>
    <s v="Groceries"/>
    <s v="Abc Pvt Ltd"/>
    <n v="22"/>
    <n v="91"/>
    <n v="12147.4"/>
    <n v="267242.8"/>
    <s v="Low Stock"/>
    <s v="Yes"/>
    <n v="1"/>
  </r>
  <r>
    <s v="P8002"/>
    <s v="Authority Plus"/>
    <s v="Furniture"/>
    <s v="Global Traders"/>
    <n v="152"/>
    <n v="96"/>
    <n v="14376.13"/>
    <n v="2185171.7599999998"/>
    <x v="109"/>
    <d v="2025-09-10T00:00:00"/>
    <s v="active"/>
    <s v="Mumbai Store"/>
    <s v="Authority Plus"/>
    <s v="Furniture"/>
    <s v="Global Traders"/>
    <s v="Authority Plus"/>
    <s v="Furniture"/>
    <s v="Global Traders"/>
    <n v="152"/>
    <n v="96"/>
    <n v="14376.13"/>
    <n v="2185171.7599999998"/>
    <s v="In Stock"/>
    <s v="No"/>
    <n v="0"/>
  </r>
  <r>
    <s v="P1667"/>
    <s v="Thousand Max"/>
    <s v="Clothing"/>
    <s v="ABC Pvt Ltd"/>
    <n v="42"/>
    <n v="66"/>
    <n v="9219.31"/>
    <n v="387211.02"/>
    <x v="160"/>
    <d v="2025-09-05T00:00:00"/>
    <s v="active"/>
    <s v="Mumbai Store"/>
    <s v="Thousand Max"/>
    <s v="Clothing"/>
    <s v="Abc Pvt Ltd"/>
    <s v="Thousand Max"/>
    <s v="Clothing"/>
    <s v="Abc Pvt Ltd"/>
    <n v="42"/>
    <n v="66"/>
    <n v="9219.31"/>
    <n v="387211.01999999996"/>
    <s v="Low Stock"/>
    <s v="Yes"/>
    <n v="1"/>
  </r>
  <r>
    <s v="P4620"/>
    <s v="Himself Mini"/>
    <s v="Furniture"/>
    <s v="Global Traders"/>
    <n v="118"/>
    <n v="27"/>
    <n v="8302.6299999999992"/>
    <n v="979710.33999999985"/>
    <x v="150"/>
    <d v="2025-08-31T00:00:00"/>
    <m/>
    <s v="Delhi Warehouse"/>
    <s v="Himself Mini"/>
    <s v="Furniture"/>
    <s v="Global Traders"/>
    <s v="Himself Mini"/>
    <s v="Furniture"/>
    <s v="Global Traders"/>
    <n v="118"/>
    <n v="27"/>
    <n v="8302.6299999999992"/>
    <n v="979710.33999999985"/>
    <s v="In Stock"/>
    <s v="No"/>
    <n v="0"/>
  </r>
  <r>
    <s v="P3650"/>
    <s v="perform mini"/>
    <s v="Toys"/>
    <s v="Omni Suppliers"/>
    <n v="32"/>
    <n v="61"/>
    <n v="8886.8700000000008"/>
    <n v="284379.84000000003"/>
    <x v="145"/>
    <d v="2025-08-27T00:00:00"/>
    <s v="Inactive"/>
    <s v="Ahmedabad Branch"/>
    <s v="Perform Mini"/>
    <s v="Toys"/>
    <s v="Omni Suppliers"/>
    <s v="Perform Mini"/>
    <s v="Toys"/>
    <s v="Omni Suppliers"/>
    <n v="32"/>
    <n v="61"/>
    <n v="8886.8700000000008"/>
    <n v="284379.84000000003"/>
    <s v="Low Stock"/>
    <s v="Yes"/>
    <n v="1"/>
  </r>
  <r>
    <s v="P6501"/>
    <s v="White Mini"/>
    <s v="Toys"/>
    <s v="ABC Pvt Ltd"/>
    <m/>
    <n v="27"/>
    <n v="8840.0300000000007"/>
    <m/>
    <x v="127"/>
    <d v="2025-08-07T00:00:00"/>
    <s v="discon"/>
    <s v="Pune Store"/>
    <s v="White Mini"/>
    <s v="Toys"/>
    <s v="Abc Pvt Ltd"/>
    <s v="White Mini"/>
    <s v="Toys"/>
    <s v="Abc Pvt Ltd"/>
    <n v="0"/>
    <n v="27"/>
    <n v="8840.0300000000007"/>
    <n v="0"/>
    <s v="Out of Stock"/>
    <s v="Yes"/>
    <n v="1"/>
  </r>
  <r>
    <s v="P6481"/>
    <s v="Finish Max"/>
    <s v="Clothing"/>
    <s v="Omni Suppliers"/>
    <n v="124"/>
    <n v="83"/>
    <n v="17654.7"/>
    <n v="2189182.7999999998"/>
    <x v="77"/>
    <d v="2025-08-15T00:00:00"/>
    <s v="active"/>
    <s v="Mumbai Store"/>
    <s v="Finish Max"/>
    <s v="Clothing"/>
    <s v="Omni Suppliers"/>
    <s v="Finish Max"/>
    <s v="Clothing"/>
    <s v="Omni Suppliers"/>
    <n v="124"/>
    <n v="83"/>
    <n v="17654.7"/>
    <n v="2189182.8000000003"/>
    <s v="In Stock"/>
    <s v="No"/>
    <n v="0"/>
  </r>
  <r>
    <s v="P4548"/>
    <s v="Personal Max"/>
    <s v="Furniture"/>
    <s v="RetailMart Inc"/>
    <n v="113"/>
    <n v="39"/>
    <n v="19206.349999999999"/>
    <n v="2170317.5499999998"/>
    <x v="15"/>
    <d v="2025-09-10T00:00:00"/>
    <m/>
    <s v="Mumbai Store"/>
    <s v="Personal Max"/>
    <s v="Furniture"/>
    <s v="Retailmart Inc"/>
    <s v="Personal Max"/>
    <s v="Furniture"/>
    <s v="Retailmart Inc"/>
    <n v="113"/>
    <n v="39"/>
    <n v="19206.349999999999"/>
    <n v="2170317.5499999998"/>
    <s v="In Stock"/>
    <s v="No"/>
    <n v="0"/>
  </r>
  <r>
    <s v="P2231"/>
    <s v="Plant X"/>
    <s v="Furniture"/>
    <s v="Omni Suppliers"/>
    <n v="18"/>
    <n v="27"/>
    <n v="6326.02"/>
    <n v="113868.36"/>
    <x v="14"/>
    <d v="2025-07-19T00:00:00"/>
    <s v="active"/>
    <s v="Online"/>
    <s v="Plant X"/>
    <s v="Furniture"/>
    <s v="Omni Suppliers"/>
    <s v="Plant X"/>
    <s v="Furniture"/>
    <s v="Omni Suppliers"/>
    <n v="18"/>
    <n v="27"/>
    <n v="6326.02"/>
    <n v="113868.36000000002"/>
    <s v="Low Stock"/>
    <s v="Yes"/>
    <n v="1"/>
  </r>
  <r>
    <s v="P3908"/>
    <s v="Nothing Lite"/>
    <s v="Toys"/>
    <s v="QuickStock"/>
    <n v="104"/>
    <n v="50"/>
    <n v="7077.01"/>
    <n v="736009.04"/>
    <x v="116"/>
    <d v="2025-09-30T00:00:00"/>
    <s v="Actv"/>
    <s v="Delhi Warehouse"/>
    <s v="Nothing Lite"/>
    <s v="Toys"/>
    <s v="Quickstock"/>
    <s v="Nothing Lite"/>
    <s v="Toys"/>
    <s v="Quickstock"/>
    <n v="104"/>
    <n v="50"/>
    <n v="7077.01"/>
    <n v="736009.04"/>
    <s v="In Stock"/>
    <s v="No"/>
    <n v="0"/>
  </r>
  <r>
    <s v="P4403"/>
    <s v="Ok X"/>
    <s v="Clothing"/>
    <s v="Global Traders"/>
    <n v="144"/>
    <n v="98"/>
    <n v="4023.18"/>
    <n v="579337.91999999993"/>
    <x v="57"/>
    <d v="2025-09-06T00:00:00"/>
    <s v="Inactive"/>
    <s v="Mumbai Store"/>
    <s v="Ok X"/>
    <s v="Clothing"/>
    <s v="Global Traders"/>
    <s v="Ok X"/>
    <s v="Clothing"/>
    <s v="Global Traders"/>
    <n v="144"/>
    <n v="98"/>
    <n v="4023.18"/>
    <n v="579337.91999999993"/>
    <s v="In Stock"/>
    <s v="No"/>
    <n v="0"/>
  </r>
  <r>
    <s v="P5009"/>
    <s v="News Plus"/>
    <s v="Groceries"/>
    <s v="RetailMart Inc"/>
    <n v="175"/>
    <n v="31"/>
    <n v="15509.82"/>
    <n v="2714218.5"/>
    <x v="47"/>
    <d v="2025-08-17T00:00:00"/>
    <s v="discontinued"/>
    <s v="Mumbai Store"/>
    <s v="News Plus"/>
    <s v="Groceries"/>
    <s v="Retailmart Inc"/>
    <s v="News Plus"/>
    <s v="Groceries"/>
    <s v="Retailmart Inc"/>
    <n v="175"/>
    <n v="31"/>
    <n v="15509.82"/>
    <n v="2714218.5"/>
    <s v="In Stock"/>
    <s v="No"/>
    <n v="0"/>
  </r>
  <r>
    <s v="P9593"/>
    <s v="Throw Plus"/>
    <s v="Electronics"/>
    <m/>
    <m/>
    <n v="62"/>
    <n v="2789.2"/>
    <m/>
    <x v="89"/>
    <d v="2025-09-17T00:00:00"/>
    <s v="Actv"/>
    <s v="Ahmedabad Branch"/>
    <s v="Throw Plus"/>
    <s v="Electronics"/>
    <s v=""/>
    <s v="Throw Plus"/>
    <s v="Electronics"/>
    <s v="Others"/>
    <n v="0"/>
    <n v="62"/>
    <n v="2789.2"/>
    <n v="0"/>
    <s v="Out of Stock"/>
    <s v="Yes"/>
    <n v="1"/>
  </r>
  <r>
    <s v="P4727"/>
    <s v="Vote Lite"/>
    <s v="Groceries"/>
    <s v="Omni Suppliers"/>
    <n v="135"/>
    <n v="50"/>
    <n v="18828.509999999998"/>
    <n v="2541848.85"/>
    <x v="146"/>
    <d v="2025-09-08T00:00:00"/>
    <s v="Actv"/>
    <s v="Pune Store"/>
    <s v="Vote Lite"/>
    <s v="Groceries"/>
    <s v="Omni Suppliers"/>
    <s v="Vote Lite"/>
    <s v="Groceries"/>
    <s v="Omni Suppliers"/>
    <n v="135"/>
    <n v="50"/>
    <n v="18828.509999999998"/>
    <n v="2541848.8499999996"/>
    <s v="In Stock"/>
    <s v="No"/>
    <n v="0"/>
  </r>
  <r>
    <s v="P7839"/>
    <s v="Those Lite"/>
    <s v="Furniture"/>
    <s v="Omni Suppliers"/>
    <n v="120"/>
    <n v="95"/>
    <n v="1556.89"/>
    <n v="186826.8"/>
    <x v="152"/>
    <d v="2025-10-11T00:00:00"/>
    <s v="discontinued"/>
    <s v="Mumbai Store"/>
    <s v="Those Lite"/>
    <s v="Furniture"/>
    <s v="Omni Suppliers"/>
    <s v="Those Lite"/>
    <s v="Furniture"/>
    <s v="Omni Suppliers"/>
    <n v="120"/>
    <n v="95"/>
    <n v="1556.89"/>
    <n v="186826.80000000002"/>
    <s v="In Stock"/>
    <s v="No"/>
    <n v="0"/>
  </r>
  <r>
    <s v="P1581"/>
    <s v="Few Lite"/>
    <s v="Electronics"/>
    <s v="QuickStock"/>
    <n v="147"/>
    <n v="24"/>
    <n v="7604.55"/>
    <n v="1117868.8500000001"/>
    <x v="181"/>
    <d v="2025-08-22T00:00:00"/>
    <s v="Inactive"/>
    <s v="Delhi Warehouse"/>
    <s v="Few Lite"/>
    <s v="Electronics"/>
    <s v="Quickstock"/>
    <s v="Few Lite"/>
    <s v="Electronics"/>
    <s v="Quickstock"/>
    <n v="147"/>
    <n v="24"/>
    <n v="7604.55"/>
    <n v="1117868.8500000001"/>
    <s v="In Stock"/>
    <s v="No"/>
    <n v="0"/>
  </r>
  <r>
    <s v="P4385"/>
    <s v="Thought Plus"/>
    <s v="Toys"/>
    <s v="Omni Suppliers"/>
    <n v="186"/>
    <n v="99"/>
    <n v="14173.42"/>
    <n v="2636256.12"/>
    <x v="91"/>
    <d v="2025-09-10T00:00:00"/>
    <s v="Inactive"/>
    <s v="Pune Store"/>
    <s v="Thought Plus"/>
    <s v="Toys"/>
    <s v="Omni Suppliers"/>
    <s v="Thought Plus"/>
    <s v="Toys"/>
    <s v="Omni Suppliers"/>
    <n v="186"/>
    <n v="99"/>
    <n v="14173.42"/>
    <n v="2636256.12"/>
    <s v="In Stock"/>
    <s v="No"/>
    <n v="0"/>
  </r>
  <r>
    <s v="P3835"/>
    <s v="Manager Mini"/>
    <s v="Furniture"/>
    <s v="RetailMart Inc"/>
    <n v="178"/>
    <n v="97"/>
    <n v="11925.77"/>
    <n v="2122787.06"/>
    <x v="62"/>
    <d v="2025-10-09T00:00:00"/>
    <m/>
    <s v="Delhi Warehouse"/>
    <s v="Manager Mini"/>
    <s v="Furniture"/>
    <s v="Retailmart Inc"/>
    <s v="Manager Mini"/>
    <s v="Furniture"/>
    <s v="Retailmart Inc"/>
    <n v="178"/>
    <n v="97"/>
    <n v="11925.77"/>
    <n v="2122787.06"/>
    <s v="In Stock"/>
    <s v="No"/>
    <n v="0"/>
  </r>
  <r>
    <s v="P7833"/>
    <s v="Someone Pro"/>
    <s v="Clothing"/>
    <s v="Omni Suppliers"/>
    <n v="161"/>
    <n v="94"/>
    <n v="12466.4"/>
    <n v="2007090.4"/>
    <x v="170"/>
    <d v="2025-10-04T00:00:00"/>
    <s v="Inactive"/>
    <s v="Delhi Warehouse"/>
    <s v="Someone Pro"/>
    <s v="Clothing"/>
    <s v="Omni Suppliers"/>
    <s v="Someone Pro"/>
    <s v="Clothing"/>
    <s v="Omni Suppliers"/>
    <n v="161"/>
    <n v="94"/>
    <n v="12466.4"/>
    <n v="2007090.4"/>
    <s v="In Stock"/>
    <s v="No"/>
    <n v="0"/>
  </r>
  <r>
    <s v="P2963"/>
    <s v="Ready Mini"/>
    <s v="Groceries"/>
    <s v="QuickStock"/>
    <n v="33"/>
    <n v="90"/>
    <n v="1938.89"/>
    <n v="63983.37"/>
    <x v="59"/>
    <d v="2025-07-24T00:00:00"/>
    <s v="discontinued"/>
    <s v="Online"/>
    <s v="Ready Mini"/>
    <s v="Groceries"/>
    <s v="Quickstock"/>
    <s v="Ready Mini"/>
    <s v="Groceries"/>
    <s v="Quickstock"/>
    <n v="33"/>
    <n v="90"/>
    <n v="1938.89"/>
    <n v="63983.37"/>
    <s v="Low Stock"/>
    <s v="Yes"/>
    <n v="1"/>
  </r>
  <r>
    <s v="P4061"/>
    <s v="Strategy Lite"/>
    <s v="Furniture"/>
    <s v="QuickStock"/>
    <n v="61"/>
    <n v="42"/>
    <n v="18137.73"/>
    <n v="1106401.53"/>
    <x v="142"/>
    <d v="2025-10-01T00:00:00"/>
    <s v="Inactive"/>
    <s v="Mumbai Store"/>
    <s v="Strategy Lite"/>
    <s v="Furniture"/>
    <s v="Quickstock"/>
    <s v="Strategy Lite"/>
    <s v="Furniture"/>
    <s v="Quickstock"/>
    <n v="61"/>
    <n v="42"/>
    <n v="18137.73"/>
    <n v="1106401.53"/>
    <s v="In Stock"/>
    <s v="No"/>
    <n v="0"/>
  </r>
  <r>
    <s v="P9101"/>
    <s v="Which Plus"/>
    <s v="Toys"/>
    <s v="Omni Suppliers"/>
    <n v="161"/>
    <n v="63"/>
    <n v="13837.56"/>
    <n v="2227847.16"/>
    <x v="54"/>
    <d v="2025-07-21T00:00:00"/>
    <s v="active"/>
    <s v="Pune Store"/>
    <s v="Which Plus"/>
    <s v="Toys"/>
    <s v="Omni Suppliers"/>
    <s v="Which Plus"/>
    <s v="Toys"/>
    <s v="Omni Suppliers"/>
    <n v="161"/>
    <n v="63"/>
    <n v="13837.56"/>
    <n v="2227847.16"/>
    <s v="In Stock"/>
    <s v="No"/>
    <n v="0"/>
  </r>
  <r>
    <s v="P5607"/>
    <s v="Lawyer Pro"/>
    <s v="Toys"/>
    <s v="Omni Suppliers"/>
    <n v="145"/>
    <m/>
    <n v="10785.51"/>
    <n v="1563898.95"/>
    <x v="107"/>
    <d v="2025-07-17T00:00:00"/>
    <s v="discontinued"/>
    <s v="Ahmedabad Branch"/>
    <s v="Lawyer Pro"/>
    <s v="Toys"/>
    <s v="Omni Suppliers"/>
    <s v="Lawyer Pro"/>
    <s v="Toys"/>
    <s v="Omni Suppliers"/>
    <n v="145"/>
    <n v="0"/>
    <n v="10785.51"/>
    <n v="1563898.95"/>
    <s v="In Stock"/>
    <s v="No"/>
    <n v="0"/>
  </r>
  <r>
    <s v="P2726"/>
    <s v="Final Mini"/>
    <s v="Electronics"/>
    <s v="Global Traders"/>
    <n v="159"/>
    <n v="29"/>
    <n v="9009.2099999999991"/>
    <n v="1432464.39"/>
    <x v="93"/>
    <d v="2025-09-22T00:00:00"/>
    <s v="Actv"/>
    <s v="Mumbai Store"/>
    <s v="Final Mini"/>
    <s v="Electronics"/>
    <s v="Global Traders"/>
    <s v="Final Mini"/>
    <s v="Electronics"/>
    <s v="Global Traders"/>
    <n v="159"/>
    <n v="29"/>
    <n v="9009.2099999999991"/>
    <n v="1432464.39"/>
    <s v="In Stock"/>
    <s v="No"/>
    <n v="0"/>
  </r>
  <r>
    <s v="P1837"/>
    <s v="close x"/>
    <s v="Toys"/>
    <s v="Omni Suppliers"/>
    <n v="122"/>
    <n v="81"/>
    <n v="13016.54"/>
    <n v="1588017.88"/>
    <x v="43"/>
    <d v="2025-08-03T00:00:00"/>
    <m/>
    <s v="Online"/>
    <s v="Close X"/>
    <s v="Toys"/>
    <s v="Omni Suppliers"/>
    <s v="Close X"/>
    <s v="Toys"/>
    <s v="Omni Suppliers"/>
    <n v="122"/>
    <n v="81"/>
    <n v="13016.54"/>
    <n v="1588017.8800000001"/>
    <s v="In Stock"/>
    <s v="No"/>
    <n v="0"/>
  </r>
  <r>
    <s v="P1356"/>
    <s v="Evidence Plus"/>
    <s v="Furniture"/>
    <s v="Global Traders"/>
    <n v="144"/>
    <n v="73"/>
    <n v="15004.8"/>
    <n v="2160691.2000000002"/>
    <x v="92"/>
    <d v="2025-09-16T00:00:00"/>
    <s v="active"/>
    <s v="Ahmedabad Branch"/>
    <s v="Evidence Plus"/>
    <s v="Furniture"/>
    <s v="Global Traders"/>
    <s v="Evidence Plus"/>
    <s v="Furniture"/>
    <s v="Global Traders"/>
    <n v="144"/>
    <n v="73"/>
    <n v="15004.8"/>
    <n v="2160691.1999999997"/>
    <s v="In Stock"/>
    <s v="No"/>
    <n v="0"/>
  </r>
  <r>
    <s v="P5647"/>
    <s v="Require Mini"/>
    <s v="Electronics"/>
    <s v="Omni Suppliers"/>
    <n v="18"/>
    <n v="86"/>
    <n v="9675.74"/>
    <n v="174163.32"/>
    <x v="163"/>
    <d v="2025-10-12T00:00:00"/>
    <s v="active"/>
    <s v="Pune Store"/>
    <s v="Require Mini"/>
    <s v="Electronics"/>
    <s v="Omni Suppliers"/>
    <s v="Require Mini"/>
    <s v="Electronics"/>
    <s v="Omni Suppliers"/>
    <n v="18"/>
    <n v="86"/>
    <n v="9675.74"/>
    <n v="174163.32"/>
    <s v="Low Stock"/>
    <s v="Yes"/>
    <n v="1"/>
  </r>
  <r>
    <s v="P7642"/>
    <s v="Large X"/>
    <s v="Toys"/>
    <m/>
    <n v="63"/>
    <n v="66"/>
    <n v="3937.07"/>
    <n v="248035.41"/>
    <x v="55"/>
    <d v="2025-08-05T00:00:00"/>
    <s v="Inactive"/>
    <s v="Ahmedabad Branch"/>
    <s v="Large X"/>
    <s v="Toys"/>
    <s v=""/>
    <s v="Large X"/>
    <s v="Toys"/>
    <s v="Others"/>
    <n v="63"/>
    <n v="66"/>
    <n v="3937.07"/>
    <n v="248035.41"/>
    <s v="Low Stock"/>
    <s v="Yes"/>
    <n v="1"/>
  </r>
  <r>
    <s v="P6319"/>
    <s v="Community Lite"/>
    <s v="Furniture"/>
    <s v="Omni Suppliers"/>
    <n v="145"/>
    <n v="71"/>
    <n v="7703"/>
    <n v="1116935"/>
    <x v="136"/>
    <d v="2025-09-01T00:00:00"/>
    <s v="discon"/>
    <s v="Online"/>
    <s v="Community Lite"/>
    <s v="Furniture"/>
    <s v="Omni Suppliers"/>
    <s v="Community Lite"/>
    <s v="Furniture"/>
    <s v="Omni Suppliers"/>
    <n v="145"/>
    <n v="71"/>
    <n v="7703"/>
    <n v="1116935"/>
    <s v="In Stock"/>
    <s v="No"/>
    <n v="0"/>
  </r>
  <r>
    <s v="P1877"/>
    <s v="Open Max"/>
    <s v="Toys"/>
    <s v="ABC Pvt Ltd"/>
    <n v="54"/>
    <n v="20"/>
    <n v="7804.06"/>
    <n v="421419.24"/>
    <x v="6"/>
    <d v="2025-08-20T00:00:00"/>
    <s v="discontinued"/>
    <s v="Ahmedabad Branch"/>
    <s v="Open Max"/>
    <s v="Toys"/>
    <s v="Abc Pvt Ltd"/>
    <s v="Open Max"/>
    <s v="Toys"/>
    <s v="Abc Pvt Ltd"/>
    <n v="54"/>
    <n v="20"/>
    <n v="7804.06"/>
    <n v="421419.24000000005"/>
    <s v="In Stock"/>
    <s v="No"/>
    <n v="0"/>
  </r>
  <r>
    <s v="P1292"/>
    <s v="Institution Mini"/>
    <s v="Toys"/>
    <s v="Global Traders"/>
    <n v="115"/>
    <n v="43"/>
    <n v="8256.0400000000009"/>
    <n v="949444.60000000009"/>
    <x v="141"/>
    <d v="2025-10-08T00:00:00"/>
    <m/>
    <s v="Delhi Warehouse"/>
    <s v="Institution Mini"/>
    <s v="Toys"/>
    <s v="Global Traders"/>
    <s v="Institution Mini"/>
    <s v="Toys"/>
    <s v="Global Traders"/>
    <n v="115"/>
    <n v="43"/>
    <n v="8256.0400000000009"/>
    <n v="949444.60000000009"/>
    <s v="In Stock"/>
    <s v="No"/>
    <n v="0"/>
  </r>
  <r>
    <s v="P1889"/>
    <s v="Five Pro"/>
    <s v="Electronics"/>
    <s v="RetailMart Inc"/>
    <n v="23"/>
    <n v="30"/>
    <n v="767.52"/>
    <n v="17652.96"/>
    <x v="75"/>
    <d v="2025-08-29T00:00:00"/>
    <s v="active"/>
    <s v="Pune Store"/>
    <s v="Five Pro"/>
    <s v="Electronics"/>
    <s v="Retailmart Inc"/>
    <s v="Five Pro"/>
    <s v="Electronics"/>
    <s v="Retailmart Inc"/>
    <n v="23"/>
    <n v="30"/>
    <n v="767.52"/>
    <n v="17652.96"/>
    <s v="Low Stock"/>
    <s v="Yes"/>
    <n v="1"/>
  </r>
  <r>
    <s v="P3488"/>
    <s v="Write Mini"/>
    <s v="Toys"/>
    <s v="ABC Pvt Ltd"/>
    <n v="140"/>
    <m/>
    <n v="7009.96"/>
    <n v="981394.4"/>
    <x v="23"/>
    <d v="2025-09-07T00:00:00"/>
    <s v="Actv"/>
    <s v="Ahmedabad Branch"/>
    <s v="Write Mini"/>
    <s v="Toys"/>
    <s v="Abc Pvt Ltd"/>
    <s v="Write Mini"/>
    <s v="Toys"/>
    <s v="Abc Pvt Ltd"/>
    <n v="140"/>
    <n v="0"/>
    <n v="7009.96"/>
    <n v="981394.4"/>
    <s v="In Stock"/>
    <s v="No"/>
    <n v="0"/>
  </r>
  <r>
    <s v="P3276"/>
    <s v="Firm X"/>
    <s v="Toys"/>
    <s v="RetailMart Inc"/>
    <n v="166"/>
    <n v="99"/>
    <n v="17488.48"/>
    <n v="2903087.68"/>
    <x v="119"/>
    <d v="2025-09-12T00:00:00"/>
    <s v="Actv"/>
    <s v="Pune Store"/>
    <s v="Firm X"/>
    <s v="Toys"/>
    <s v="Retailmart Inc"/>
    <s v="Firm X"/>
    <s v="Toys"/>
    <s v="Retailmart Inc"/>
    <n v="166"/>
    <n v="99"/>
    <n v="17488.48"/>
    <n v="2903087.6799999997"/>
    <s v="In Stock"/>
    <s v="No"/>
    <n v="0"/>
  </r>
  <r>
    <s v="P8869"/>
    <s v="Tell Max"/>
    <s v="Furniture"/>
    <s v="Global Traders"/>
    <n v="140"/>
    <n v="50"/>
    <n v="14556.9"/>
    <n v="2037966"/>
    <x v="21"/>
    <d v="2025-07-18T00:00:00"/>
    <s v="Actv"/>
    <s v="Mumbai Store"/>
    <s v="Tell Max"/>
    <s v="Furniture"/>
    <s v="Global Traders"/>
    <s v="Tell Max"/>
    <s v="Furniture"/>
    <s v="Global Traders"/>
    <n v="140"/>
    <n v="50"/>
    <n v="14556.9"/>
    <n v="2037966"/>
    <s v="In Stock"/>
    <s v="No"/>
    <n v="0"/>
  </r>
  <r>
    <s v="P4384"/>
    <s v="Name Plus"/>
    <s v="Clothing"/>
    <s v="Omni Suppliers"/>
    <n v="74"/>
    <n v="53"/>
    <n v="4552.01"/>
    <n v="336848.74"/>
    <x v="168"/>
    <d v="2025-09-17T00:00:00"/>
    <s v="discon"/>
    <s v="Ahmedabad Branch"/>
    <s v="Name Plus"/>
    <s v="Clothing"/>
    <s v="Omni Suppliers"/>
    <s v="Name Plus"/>
    <s v="Clothing"/>
    <s v="Omni Suppliers"/>
    <n v="74"/>
    <n v="53"/>
    <n v="4552.01"/>
    <n v="336848.74"/>
    <s v="In Stock"/>
    <s v="No"/>
    <n v="0"/>
  </r>
  <r>
    <s v="P7948"/>
    <s v="Begin X"/>
    <s v="Furniture"/>
    <s v="Omni Suppliers"/>
    <n v="80"/>
    <n v="40"/>
    <n v="545.1"/>
    <n v="43608"/>
    <x v="60"/>
    <d v="2025-10-07T00:00:00"/>
    <s v="discon"/>
    <s v="Ahmedabad Branch"/>
    <s v="Begin X"/>
    <s v="Furniture"/>
    <s v="Omni Suppliers"/>
    <s v="Begin X"/>
    <s v="Furniture"/>
    <s v="Omni Suppliers"/>
    <n v="80"/>
    <n v="40"/>
    <n v="545.1"/>
    <n v="43608"/>
    <s v="In Stock"/>
    <s v="No"/>
    <n v="0"/>
  </r>
  <r>
    <s v="P4602"/>
    <s v="Standard Max"/>
    <s v="Electronics"/>
    <s v="Omni Suppliers"/>
    <n v="198"/>
    <n v="27"/>
    <n v="16840.23"/>
    <n v="3334365.54"/>
    <x v="116"/>
    <d v="2025-09-11T00:00:00"/>
    <s v="Inactive"/>
    <s v="Pune Store"/>
    <s v="Standard Max"/>
    <s v="Electronics"/>
    <s v="Omni Suppliers"/>
    <s v="Standard Max"/>
    <s v="Electronics"/>
    <s v="Omni Suppliers"/>
    <n v="198"/>
    <n v="27"/>
    <n v="16840.23"/>
    <n v="3334365.54"/>
    <s v="In Stock"/>
    <s v="No"/>
    <n v="0"/>
  </r>
  <r>
    <s v="P8105"/>
    <s v="Boy Lite"/>
    <s v="Toys"/>
    <s v="QuickStock"/>
    <n v="40"/>
    <n v="94"/>
    <n v="18527.55"/>
    <n v="741102"/>
    <x v="45"/>
    <d v="2025-09-08T00:00:00"/>
    <m/>
    <s v="Mumbai Store"/>
    <s v="Boy Lite"/>
    <s v="Toys"/>
    <s v="Quickstock"/>
    <s v="Boy Lite"/>
    <s v="Toys"/>
    <s v="Quickstock"/>
    <n v="40"/>
    <n v="94"/>
    <n v="18527.55"/>
    <n v="741102"/>
    <s v="Low Stock"/>
    <s v="Yes"/>
    <n v="1"/>
  </r>
  <r>
    <s v="P5050"/>
    <s v="Stay Pro"/>
    <s v="Toys"/>
    <s v="Omni Suppliers"/>
    <n v="69"/>
    <n v="48"/>
    <n v="1273.81"/>
    <n v="87892.89"/>
    <x v="99"/>
    <d v="2025-08-09T00:00:00"/>
    <m/>
    <s v="Pune Store"/>
    <s v="Stay Pro"/>
    <s v="Toys"/>
    <s v="Omni Suppliers"/>
    <s v="Stay Pro"/>
    <s v="Toys"/>
    <s v="Omni Suppliers"/>
    <n v="69"/>
    <n v="48"/>
    <n v="1273.81"/>
    <n v="87892.89"/>
    <s v="In Stock"/>
    <s v="No"/>
    <n v="0"/>
  </r>
  <r>
    <s v="P4777"/>
    <s v="Candidate X"/>
    <s v="Groceries"/>
    <s v="ABC Pvt Ltd"/>
    <n v="18"/>
    <n v="87"/>
    <n v="3810.57"/>
    <n v="68590.260000000009"/>
    <x v="170"/>
    <d v="2025-08-23T00:00:00"/>
    <s v="active"/>
    <s v="Online"/>
    <s v="Candidate X"/>
    <s v="Groceries"/>
    <s v="Abc Pvt Ltd"/>
    <s v="Candidate X"/>
    <s v="Groceries"/>
    <s v="Abc Pvt Ltd"/>
    <n v="18"/>
    <n v="87"/>
    <n v="3810.57"/>
    <n v="68590.260000000009"/>
    <s v="Low Stock"/>
    <s v="Yes"/>
    <n v="1"/>
  </r>
  <r>
    <s v="P4696"/>
    <s v="student mini"/>
    <s v="Furniture"/>
    <s v="Omni Suppliers"/>
    <n v="56"/>
    <n v="56"/>
    <n v="6761.05"/>
    <n v="378618.8"/>
    <x v="132"/>
    <d v="2025-09-09T00:00:00"/>
    <s v="Inactive"/>
    <s v="Pune Store"/>
    <s v="Student Mini"/>
    <s v="Furniture"/>
    <s v="Omni Suppliers"/>
    <s v="Student Mini"/>
    <s v="Furniture"/>
    <s v="Omni Suppliers"/>
    <n v="56"/>
    <n v="56"/>
    <n v="6761.05"/>
    <n v="378618.8"/>
    <s v="Low Stock"/>
    <s v="No"/>
    <n v="1"/>
  </r>
  <r>
    <s v="P6246"/>
    <s v="Turn Plus"/>
    <s v="Clothing"/>
    <s v="Global Traders"/>
    <n v="192"/>
    <n v="25"/>
    <n v="2931.51"/>
    <n v="562849.92000000004"/>
    <x v="143"/>
    <d v="2025-08-21T00:00:00"/>
    <s v="active"/>
    <s v="Delhi Warehouse"/>
    <s v="Turn Plus"/>
    <s v="Clothing"/>
    <s v="Global Traders"/>
    <s v="Turn Plus"/>
    <s v="Clothing"/>
    <s v="Global Traders"/>
    <n v="192"/>
    <n v="25"/>
    <n v="2931.51"/>
    <n v="562849.92000000004"/>
    <s v="In Stock"/>
    <s v="No"/>
    <n v="0"/>
  </r>
  <r>
    <s v="P1091"/>
    <s v="Certainly Lite"/>
    <s v="Toys"/>
    <s v="RetailMart Inc"/>
    <n v="138"/>
    <n v="84"/>
    <n v="10460.530000000001"/>
    <n v="1443553.14"/>
    <x v="120"/>
    <d v="2025-10-01T00:00:00"/>
    <s v="active"/>
    <s v="Delhi Warehouse"/>
    <s v="Certainly Lite"/>
    <s v="Toys"/>
    <s v="Retailmart Inc"/>
    <s v="Certainly Lite"/>
    <s v="Toys"/>
    <s v="Retailmart Inc"/>
    <n v="138"/>
    <n v="84"/>
    <n v="10460.530000000001"/>
    <n v="1443553.1400000001"/>
    <s v="In Stock"/>
    <s v="No"/>
    <n v="0"/>
  </r>
  <r>
    <s v="P9128"/>
    <s v="Often Max"/>
    <s v="Electronics"/>
    <s v="Omni Suppliers"/>
    <n v="51"/>
    <n v="86"/>
    <n v="15232.07"/>
    <n v="776835.57"/>
    <x v="31"/>
    <d v="2025-07-20T00:00:00"/>
    <s v="discontinued"/>
    <s v="Delhi Warehouse"/>
    <s v="Often Max"/>
    <s v="Electronics"/>
    <s v="Omni Suppliers"/>
    <s v="Often Max"/>
    <s v="Electronics"/>
    <s v="Omni Suppliers"/>
    <n v="51"/>
    <n v="86"/>
    <n v="15232.07"/>
    <n v="776835.57"/>
    <s v="Low Stock"/>
    <s v="Yes"/>
    <n v="1"/>
  </r>
  <r>
    <s v="P7861"/>
    <s v="Involve Max"/>
    <s v="Clothing"/>
    <s v="Global Traders"/>
    <n v="30"/>
    <n v="36"/>
    <n v="1106.07"/>
    <n v="33182.1"/>
    <x v="70"/>
    <d v="2025-07-14T00:00:00"/>
    <m/>
    <s v="Online"/>
    <s v="Involve Max"/>
    <s v="Clothing"/>
    <s v="Global Traders"/>
    <s v="Involve Max"/>
    <s v="Clothing"/>
    <s v="Global Traders"/>
    <n v="30"/>
    <n v="36"/>
    <n v="1106.07"/>
    <n v="33182.1"/>
    <s v="Low Stock"/>
    <s v="Yes"/>
    <n v="1"/>
  </r>
  <r>
    <s v="P1597"/>
    <s v="Perhaps Pro"/>
    <s v="Toys"/>
    <s v="Global Traders"/>
    <n v="152"/>
    <n v="21"/>
    <n v="11559.88"/>
    <n v="1757101.76"/>
    <x v="176"/>
    <d v="2025-07-28T00:00:00"/>
    <s v="Inactive"/>
    <s v="Pune Store"/>
    <s v="Perhaps Pro"/>
    <s v="Toys"/>
    <s v="Global Traders"/>
    <s v="Perhaps Pro"/>
    <s v="Toys"/>
    <s v="Global Traders"/>
    <n v="152"/>
    <n v="21"/>
    <n v="11559.88"/>
    <n v="1757101.7599999998"/>
    <s v="In Stock"/>
    <s v="No"/>
    <n v="0"/>
  </r>
  <r>
    <s v="P2699"/>
    <s v="allow pro"/>
    <s v="Groceries"/>
    <s v="QuickStock"/>
    <n v="5"/>
    <n v="40"/>
    <n v="11224.31"/>
    <n v="56121.55"/>
    <x v="27"/>
    <d v="2025-09-02T00:00:00"/>
    <s v="Actv"/>
    <s v="Delhi Warehouse"/>
    <s v="Allow Pro"/>
    <s v="Groceries"/>
    <s v="Quickstock"/>
    <s v="Allow Pro"/>
    <s v="Groceries"/>
    <s v="Quickstock"/>
    <n v="5"/>
    <n v="40"/>
    <n v="11224.31"/>
    <n v="56121.549999999996"/>
    <s v="Low Stock"/>
    <s v="Yes"/>
    <n v="1"/>
  </r>
  <r>
    <s v="P7611"/>
    <s v="Five Max"/>
    <s v="Toys"/>
    <s v="QuickStock"/>
    <n v="160"/>
    <n v="33"/>
    <n v="3429.98"/>
    <n v="548796.80000000005"/>
    <x v="168"/>
    <d v="2025-07-30T00:00:00"/>
    <s v="Inactive"/>
    <s v="Mumbai Store"/>
    <s v="Five Max"/>
    <s v="Toys"/>
    <s v="Quickstock"/>
    <s v="Five Max"/>
    <s v="Toys"/>
    <s v="Quickstock"/>
    <n v="160"/>
    <n v="33"/>
    <n v="3429.98"/>
    <n v="548796.80000000005"/>
    <s v="In Stock"/>
    <s v="No"/>
    <n v="0"/>
  </r>
  <r>
    <s v="P9340"/>
    <s v="Term Plus"/>
    <s v="Electronics"/>
    <s v="RetailMart Inc"/>
    <n v="45"/>
    <n v="35"/>
    <n v="16520.79"/>
    <n v="743435.55"/>
    <x v="174"/>
    <d v="2025-10-09T00:00:00"/>
    <m/>
    <s v="Mumbai Store"/>
    <s v="Term Plus"/>
    <s v="Electronics"/>
    <s v="Retailmart Inc"/>
    <s v="Term Plus"/>
    <s v="Electronics"/>
    <s v="Retailmart Inc"/>
    <n v="45"/>
    <n v="35"/>
    <n v="16520.79"/>
    <n v="743435.55"/>
    <s v="In Stock"/>
    <s v="No"/>
    <n v="0"/>
  </r>
  <r>
    <s v="P2363"/>
    <s v="Conference Lite"/>
    <s v="Groceries"/>
    <s v="ABC Pvt Ltd"/>
    <n v="156"/>
    <n v="27"/>
    <n v="11399.98"/>
    <n v="1778396.88"/>
    <x v="86"/>
    <d v="2025-08-26T00:00:00"/>
    <s v="discon"/>
    <s v="Pune Store"/>
    <s v="Conference Lite"/>
    <s v="Groceries"/>
    <s v="Abc Pvt Ltd"/>
    <s v="Conference Lite"/>
    <s v="Groceries"/>
    <s v="Abc Pvt Ltd"/>
    <n v="156"/>
    <n v="27"/>
    <n v="11399.98"/>
    <n v="1778396.88"/>
    <s v="In Stock"/>
    <s v="No"/>
    <n v="0"/>
  </r>
  <r>
    <s v="P8233"/>
    <s v="Still Mini"/>
    <s v="Furniture"/>
    <s v="Omni Suppliers"/>
    <m/>
    <n v="93"/>
    <n v="13399.63"/>
    <m/>
    <x v="172"/>
    <d v="2025-09-14T00:00:00"/>
    <m/>
    <s v="Mumbai Store"/>
    <s v="Still Mini"/>
    <s v="Furniture"/>
    <s v="Omni Suppliers"/>
    <s v="Still Mini"/>
    <s v="Furniture"/>
    <s v="Omni Suppliers"/>
    <n v="0"/>
    <n v="93"/>
    <n v="13399.63"/>
    <n v="0"/>
    <s v="Out of Stock"/>
    <s v="Yes"/>
    <n v="1"/>
  </r>
  <r>
    <s v="P7256"/>
    <s v="More X"/>
    <s v="Electronics"/>
    <s v="RetailMart Inc"/>
    <n v="90"/>
    <n v="32"/>
    <n v="1030.51"/>
    <n v="92745.9"/>
    <x v="17"/>
    <d v="2025-08-27T00:00:00"/>
    <s v="Inactive"/>
    <s v="Online"/>
    <s v="More X"/>
    <s v="Electronics"/>
    <s v="Retailmart Inc"/>
    <s v="More X"/>
    <s v="Electronics"/>
    <s v="Retailmart Inc"/>
    <n v="90"/>
    <n v="32"/>
    <n v="1030.51"/>
    <n v="92745.9"/>
    <s v="In Stock"/>
    <s v="No"/>
    <n v="0"/>
  </r>
  <r>
    <s v="P9780"/>
    <s v="I Plus"/>
    <s v="Furniture"/>
    <s v="Omni Suppliers"/>
    <n v="154"/>
    <n v="97"/>
    <n v="6068.16"/>
    <n v="934496.64"/>
    <x v="74"/>
    <d v="2025-09-24T00:00:00"/>
    <s v="Actv"/>
    <s v="Delhi Warehouse"/>
    <s v="I Plus"/>
    <s v="Furniture"/>
    <s v="Omni Suppliers"/>
    <s v="I Plus"/>
    <s v="Furniture"/>
    <s v="Omni Suppliers"/>
    <n v="154"/>
    <n v="97"/>
    <n v="6068.16"/>
    <n v="934496.64"/>
    <s v="In Stock"/>
    <s v="No"/>
    <n v="0"/>
  </r>
  <r>
    <s v="P5846"/>
    <s v="Beat Mini"/>
    <s v="Groceries"/>
    <s v="ABC Pvt Ltd"/>
    <n v="114"/>
    <n v="82"/>
    <n v="9683.43"/>
    <n v="1103911.02"/>
    <x v="49"/>
    <d v="2025-08-31T00:00:00"/>
    <s v="Inactive"/>
    <s v="Online"/>
    <s v="Beat Mini"/>
    <s v="Groceries"/>
    <s v="Abc Pvt Ltd"/>
    <s v="Beat Mini"/>
    <s v="Groceries"/>
    <s v="Abc Pvt Ltd"/>
    <n v="114"/>
    <n v="82"/>
    <n v="9683.43"/>
    <n v="1103911.02"/>
    <s v="In Stock"/>
    <s v="No"/>
    <n v="0"/>
  </r>
  <r>
    <s v="P5798"/>
    <s v="Center X"/>
    <s v="Toys"/>
    <s v="QuickStock"/>
    <n v="11"/>
    <n v="47"/>
    <n v="15393.7"/>
    <n v="169330.7"/>
    <x v="17"/>
    <d v="2025-09-26T00:00:00"/>
    <s v="Actv"/>
    <s v="Ahmedabad Branch"/>
    <s v="Center X"/>
    <s v="Toys"/>
    <s v="Quickstock"/>
    <s v="Center X"/>
    <s v="Toys"/>
    <s v="Quickstock"/>
    <n v="11"/>
    <n v="47"/>
    <n v="15393.7"/>
    <n v="169330.7"/>
    <s v="Low Stock"/>
    <s v="Yes"/>
    <n v="1"/>
  </r>
  <r>
    <s v="P3986"/>
    <s v="Side Plus"/>
    <s v="Clothing"/>
    <m/>
    <n v="144"/>
    <n v="59"/>
    <n v="10692.93"/>
    <n v="1539781.92"/>
    <x v="67"/>
    <d v="2025-08-11T00:00:00"/>
    <m/>
    <s v="Pune Store"/>
    <s v="Side Plus"/>
    <s v="Clothing"/>
    <s v=""/>
    <s v="Side Plus"/>
    <s v="Clothing"/>
    <s v="Others"/>
    <n v="144"/>
    <n v="59"/>
    <n v="10692.93"/>
    <n v="1539781.92"/>
    <s v="In Stock"/>
    <s v="No"/>
    <n v="0"/>
  </r>
  <r>
    <s v="P1056"/>
    <s v="Big X"/>
    <s v="Clothing"/>
    <s v="ABC Pvt Ltd"/>
    <n v="86"/>
    <n v="83"/>
    <n v="16151.79"/>
    <n v="1389053.94"/>
    <x v="144"/>
    <d v="2025-08-17T00:00:00"/>
    <s v="Inactive"/>
    <s v="Pune Store"/>
    <s v="Big X"/>
    <s v="Clothing"/>
    <s v="Abc Pvt Ltd"/>
    <s v="Big X"/>
    <s v="Clothing"/>
    <s v="Abc Pvt Ltd"/>
    <n v="86"/>
    <n v="83"/>
    <n v="16151.79"/>
    <n v="1389053.9400000002"/>
    <s v="In Stock"/>
    <s v="No"/>
    <n v="0"/>
  </r>
  <r>
    <s v="P6752"/>
    <s v="New Max"/>
    <s v="Toys"/>
    <s v="Global Traders"/>
    <n v="73"/>
    <n v="89"/>
    <n v="17997.03"/>
    <n v="1313783.19"/>
    <x v="135"/>
    <d v="2025-08-18T00:00:00"/>
    <s v="Inactive"/>
    <s v="Delhi Warehouse"/>
    <s v="New Max"/>
    <s v="Toys"/>
    <s v="Global Traders"/>
    <s v="New Max"/>
    <s v="Toys"/>
    <s v="Global Traders"/>
    <n v="73"/>
    <n v="89"/>
    <n v="17997.03"/>
    <n v="1313783.19"/>
    <s v="Low Stock"/>
    <s v="Yes"/>
    <n v="1"/>
  </r>
  <r>
    <s v="P3934"/>
    <s v="Tend Lite"/>
    <s v="Electronics"/>
    <s v="Global Traders"/>
    <n v="22"/>
    <n v="46"/>
    <n v="15293.71"/>
    <n v="336461.62"/>
    <x v="88"/>
    <d v="2025-09-23T00:00:00"/>
    <s v="active"/>
    <s v="Ahmedabad Branch"/>
    <s v="Tend Lite"/>
    <s v="Electronics"/>
    <s v="Global Traders"/>
    <s v="Tend Lite"/>
    <s v="Electronics"/>
    <s v="Global Traders"/>
    <n v="22"/>
    <n v="46"/>
    <n v="15293.71"/>
    <n v="336461.62"/>
    <s v="Low Stock"/>
    <s v="Yes"/>
    <n v="1"/>
  </r>
  <r>
    <s v="P9940"/>
    <s v="Cup Lite"/>
    <s v="Toys"/>
    <s v="RetailMart Inc"/>
    <n v="36"/>
    <n v="25"/>
    <n v="13472.88"/>
    <n v="485023.68"/>
    <x v="134"/>
    <d v="2025-09-25T00:00:00"/>
    <s v="active"/>
    <s v="Ahmedabad Branch"/>
    <s v="Cup Lite"/>
    <s v="Toys"/>
    <s v="Retailmart Inc"/>
    <s v="Cup Lite"/>
    <s v="Toys"/>
    <s v="Retailmart Inc"/>
    <n v="36"/>
    <n v="25"/>
    <n v="13472.88"/>
    <n v="485023.68"/>
    <s v="In Stock"/>
    <s v="No"/>
    <n v="0"/>
  </r>
  <r>
    <s v="P9625"/>
    <s v="weight plus"/>
    <s v="Groceries"/>
    <s v="QuickStock"/>
    <n v="21"/>
    <n v="44"/>
    <n v="7456.85"/>
    <n v="156593.85"/>
    <x v="134"/>
    <d v="2025-08-05T00:00:00"/>
    <s v="Inactive"/>
    <s v="Mumbai Store"/>
    <s v="Weight Plus"/>
    <s v="Groceries"/>
    <s v="Quickstock"/>
    <s v="Weight Plus"/>
    <s v="Groceries"/>
    <s v="Quickstock"/>
    <n v="21"/>
    <n v="44"/>
    <n v="7456.85"/>
    <n v="156593.85"/>
    <s v="Low Stock"/>
    <s v="Yes"/>
    <n v="1"/>
  </r>
  <r>
    <s v="P8001"/>
    <s v="Individual Max"/>
    <s v="Toys"/>
    <s v="QuickStock"/>
    <n v="199"/>
    <n v="70"/>
    <n v="6148.76"/>
    <n v="1223603.24"/>
    <x v="42"/>
    <d v="2025-08-16T00:00:00"/>
    <s v="active"/>
    <s v="Mumbai Store"/>
    <s v="Individual Max"/>
    <s v="Toys"/>
    <s v="Quickstock"/>
    <s v="Individual Max"/>
    <s v="Toys"/>
    <s v="Quickstock"/>
    <n v="199"/>
    <n v="70"/>
    <n v="6148.76"/>
    <n v="1223603.24"/>
    <s v="In Stock"/>
    <s v="No"/>
    <n v="0"/>
  </r>
  <r>
    <s v="P9444"/>
    <s v="Detail Max"/>
    <s v="Clothing"/>
    <s v="ABC Pvt Ltd"/>
    <n v="197"/>
    <n v="84"/>
    <n v="16376.29"/>
    <n v="3226129.13"/>
    <x v="101"/>
    <d v="2025-10-06T00:00:00"/>
    <s v="active"/>
    <s v="Pune Store"/>
    <s v="Detail Max"/>
    <s v="Clothing"/>
    <s v="Abc Pvt Ltd"/>
    <s v="Detail Max"/>
    <s v="Clothing"/>
    <s v="Abc Pvt Ltd"/>
    <n v="197"/>
    <n v="84"/>
    <n v="16376.29"/>
    <n v="3226129.1300000004"/>
    <s v="In Stock"/>
    <s v="No"/>
    <n v="0"/>
  </r>
  <r>
    <s v="P7691"/>
    <s v="information plus"/>
    <s v="Groceries"/>
    <s v="Omni Suppliers"/>
    <n v="185"/>
    <n v="95"/>
    <n v="1468.66"/>
    <n v="271702.09999999998"/>
    <x v="74"/>
    <d v="2025-08-22T00:00:00"/>
    <s v="Inactive"/>
    <s v="Delhi Warehouse"/>
    <s v="Information Plus"/>
    <s v="Groceries"/>
    <s v="Omni Suppliers"/>
    <s v="Information Plus"/>
    <s v="Groceries"/>
    <s v="Omni Suppliers"/>
    <n v="185"/>
    <n v="95"/>
    <n v="1468.66"/>
    <n v="271702.10000000003"/>
    <s v="In Stock"/>
    <s v="No"/>
    <n v="0"/>
  </r>
  <r>
    <s v="P5409"/>
    <s v="Affect Max"/>
    <s v="Groceries"/>
    <s v="RetailMart Inc"/>
    <n v="183"/>
    <n v="43"/>
    <n v="9155.4500000000007"/>
    <n v="1675447.35"/>
    <x v="150"/>
    <d v="2025-08-26T00:00:00"/>
    <s v="discon"/>
    <s v="Ahmedabad Branch"/>
    <s v="Affect Max"/>
    <s v="Groceries"/>
    <s v="Retailmart Inc"/>
    <s v="Affect Max"/>
    <s v="Groceries"/>
    <s v="Retailmart Inc"/>
    <n v="183"/>
    <n v="43"/>
    <n v="9155.4500000000007"/>
    <n v="1675447.35"/>
    <s v="In Stock"/>
    <s v="No"/>
    <n v="0"/>
  </r>
  <r>
    <s v="P6406"/>
    <s v="Growth Lite"/>
    <s v="Clothing"/>
    <s v="QuickStock"/>
    <n v="54"/>
    <n v="29"/>
    <n v="9023.59"/>
    <n v="487273.86"/>
    <x v="67"/>
    <d v="2025-08-16T00:00:00"/>
    <s v="Actv"/>
    <s v="Delhi Warehouse"/>
    <s v="Growth Lite"/>
    <s v="Clothing"/>
    <s v="Quickstock"/>
    <s v="Growth Lite"/>
    <s v="Clothing"/>
    <s v="Quickstock"/>
    <n v="54"/>
    <n v="29"/>
    <n v="9023.59"/>
    <n v="487273.86"/>
    <s v="In Stock"/>
    <s v="No"/>
    <n v="0"/>
  </r>
  <r>
    <s v="P4301"/>
    <s v="Service Max"/>
    <s v="Clothing"/>
    <m/>
    <n v="14"/>
    <n v="22"/>
    <n v="12059.53"/>
    <n v="168833.42"/>
    <x v="23"/>
    <d v="2025-08-31T00:00:00"/>
    <s v="active"/>
    <s v="Online"/>
    <s v="Service Max"/>
    <s v="Clothing"/>
    <s v=""/>
    <s v="Service Max"/>
    <s v="Clothing"/>
    <s v="Others"/>
    <n v="14"/>
    <n v="22"/>
    <n v="12059.53"/>
    <n v="168833.42"/>
    <s v="Low Stock"/>
    <s v="Yes"/>
    <n v="1"/>
  </r>
  <r>
    <s v="P2079"/>
    <s v="Suffer Max"/>
    <s v="Furniture"/>
    <m/>
    <n v="62"/>
    <n v="94"/>
    <n v="8241.44"/>
    <n v="510969.28"/>
    <x v="127"/>
    <d v="2025-08-20T00:00:00"/>
    <s v="discon"/>
    <s v="Mumbai Store"/>
    <s v="Suffer Max"/>
    <s v="Furniture"/>
    <s v=""/>
    <s v="Suffer Max"/>
    <s v="Furniture"/>
    <s v="Others"/>
    <n v="62"/>
    <n v="94"/>
    <n v="8241.44"/>
    <n v="510969.28"/>
    <s v="Low Stock"/>
    <s v="Yes"/>
    <n v="1"/>
  </r>
  <r>
    <s v="P9795"/>
    <s v="Nice Lite"/>
    <s v="Clothing"/>
    <s v="Omni Suppliers"/>
    <n v="137"/>
    <m/>
    <n v="13729.97"/>
    <n v="1881005.89"/>
    <x v="26"/>
    <d v="2025-10-10T00:00:00"/>
    <s v="discontinued"/>
    <s v="Pune Store"/>
    <s v="Nice Lite"/>
    <s v="Clothing"/>
    <s v="Omni Suppliers"/>
    <s v="Nice Lite"/>
    <s v="Clothing"/>
    <s v="Omni Suppliers"/>
    <n v="137"/>
    <n v="0"/>
    <n v="13729.97"/>
    <n v="1881005.89"/>
    <s v="In Stock"/>
    <s v="No"/>
    <n v="0"/>
  </r>
  <r>
    <s v="P7214"/>
    <s v="Ten Pro"/>
    <s v="Furniture"/>
    <s v="RetailMart Inc"/>
    <n v="142"/>
    <n v="37"/>
    <n v="8788.5300000000007"/>
    <n v="1247971.26"/>
    <x v="32"/>
    <d v="2025-07-19T00:00:00"/>
    <s v="discontinued"/>
    <s v="Mumbai Store"/>
    <s v="Ten Pro"/>
    <s v="Furniture"/>
    <s v="Retailmart Inc"/>
    <s v="Ten Pro"/>
    <s v="Furniture"/>
    <s v="Retailmart Inc"/>
    <n v="142"/>
    <n v="37"/>
    <n v="8788.5300000000007"/>
    <n v="1247971.26"/>
    <s v="In Stock"/>
    <s v="No"/>
    <n v="0"/>
  </r>
  <r>
    <s v="P9791"/>
    <s v="South Pro"/>
    <s v="Electronics"/>
    <s v="Global Traders"/>
    <n v="1"/>
    <n v="62"/>
    <n v="5061.28"/>
    <n v="5061.28"/>
    <x v="13"/>
    <d v="2025-09-22T00:00:00"/>
    <s v="Inactive"/>
    <s v="Delhi Warehouse"/>
    <s v="South Pro"/>
    <s v="Electronics"/>
    <s v="Global Traders"/>
    <s v="South Pro"/>
    <s v="Electronics"/>
    <s v="Global Traders"/>
    <n v="1"/>
    <n v="62"/>
    <n v="5061.28"/>
    <n v="5061.28"/>
    <s v="Low Stock"/>
    <s v="Yes"/>
    <n v="1"/>
  </r>
  <r>
    <s v="P3653"/>
    <s v="Better Pro"/>
    <s v="Electronics"/>
    <s v="Omni Suppliers"/>
    <n v="41"/>
    <n v="24"/>
    <n v="5958.73"/>
    <n v="244307.93"/>
    <x v="28"/>
    <d v="2025-09-15T00:00:00"/>
    <m/>
    <s v="Online"/>
    <s v="Better Pro"/>
    <s v="Electronics"/>
    <s v="Omni Suppliers"/>
    <s v="Better Pro"/>
    <s v="Electronics"/>
    <s v="Omni Suppliers"/>
    <n v="41"/>
    <n v="24"/>
    <n v="5958.73"/>
    <n v="244307.93"/>
    <s v="In Stock"/>
    <s v="No"/>
    <n v="0"/>
  </r>
  <r>
    <s v="P5864"/>
    <s v="great max"/>
    <s v="Electronics"/>
    <s v="Omni Suppliers"/>
    <n v="129"/>
    <n v="39"/>
    <n v="15929.5"/>
    <n v="2054905.5"/>
    <x v="12"/>
    <d v="2025-09-08T00:00:00"/>
    <s v="active"/>
    <s v="Delhi Warehouse"/>
    <s v="Great Max"/>
    <s v="Electronics"/>
    <s v="Omni Suppliers"/>
    <s v="Great Max"/>
    <s v="Electronics"/>
    <s v="Omni Suppliers"/>
    <n v="129"/>
    <n v="39"/>
    <n v="15929.5"/>
    <n v="2054905.5"/>
    <s v="In Stock"/>
    <s v="No"/>
    <n v="0"/>
  </r>
  <r>
    <s v="P1789"/>
    <s v="Whether Plus"/>
    <s v="Electronics"/>
    <s v="ABC Pvt Ltd"/>
    <n v="147"/>
    <n v="20"/>
    <n v="2649.84"/>
    <n v="389526.48"/>
    <x v="60"/>
    <d v="2025-09-12T00:00:00"/>
    <s v="active"/>
    <s v="Ahmedabad Branch"/>
    <s v="Whether Plus"/>
    <s v="Electronics"/>
    <s v="Abc Pvt Ltd"/>
    <s v="Whether Plus"/>
    <s v="Electronics"/>
    <s v="Abc Pvt Ltd"/>
    <n v="147"/>
    <n v="20"/>
    <n v="2649.84"/>
    <n v="389526.48000000004"/>
    <s v="In Stock"/>
    <s v="No"/>
    <n v="0"/>
  </r>
  <r>
    <s v="P9215"/>
    <s v="Phone X"/>
    <s v="Groceries"/>
    <s v="ABC Pvt Ltd"/>
    <n v="187"/>
    <n v="74"/>
    <n v="17181.96"/>
    <n v="3213026.52"/>
    <x v="98"/>
    <d v="2025-09-20T00:00:00"/>
    <s v="Inactive"/>
    <s v="Delhi Warehouse"/>
    <s v="Phone X"/>
    <s v="Groceries"/>
    <s v="Abc Pvt Ltd"/>
    <s v="Phone X"/>
    <s v="Groceries"/>
    <s v="Abc Pvt Ltd"/>
    <n v="187"/>
    <n v="74"/>
    <n v="17181.96"/>
    <n v="3213026.52"/>
    <s v="In Stock"/>
    <s v="No"/>
    <n v="0"/>
  </r>
  <r>
    <s v="P8959"/>
    <s v="College Mini"/>
    <s v="Electronics"/>
    <s v="ABC Pvt Ltd"/>
    <n v="151"/>
    <n v="73"/>
    <n v="11128.15"/>
    <n v="1680350.65"/>
    <x v="88"/>
    <d v="2025-07-21T00:00:00"/>
    <s v="discontinued"/>
    <s v="Pune Store"/>
    <s v="College Mini"/>
    <s v="Electronics"/>
    <s v="Abc Pvt Ltd"/>
    <s v="College Mini"/>
    <s v="Electronics"/>
    <s v="Abc Pvt Ltd"/>
    <n v="151"/>
    <n v="73"/>
    <n v="11128.15"/>
    <n v="1680350.65"/>
    <s v="In Stock"/>
    <s v="No"/>
    <n v="0"/>
  </r>
  <r>
    <s v="P2834"/>
    <s v="Despite Max"/>
    <s v="Toys"/>
    <s v="ABC Pvt Ltd"/>
    <n v="28"/>
    <n v="56"/>
    <n v="10614.97"/>
    <n v="297219.15999999997"/>
    <x v="67"/>
    <d v="2025-07-31T00:00:00"/>
    <s v="active"/>
    <s v="Delhi Warehouse"/>
    <s v="Despite Max"/>
    <s v="Toys"/>
    <s v="Abc Pvt Ltd"/>
    <s v="Despite Max"/>
    <s v="Toys"/>
    <s v="Abc Pvt Ltd"/>
    <n v="28"/>
    <n v="56"/>
    <n v="10614.97"/>
    <n v="297219.15999999997"/>
    <s v="Low Stock"/>
    <s v="Yes"/>
    <n v="1"/>
  </r>
  <r>
    <s v="P7169"/>
    <s v="Guy Lite"/>
    <s v="Furniture"/>
    <m/>
    <n v="114"/>
    <n v="20"/>
    <n v="7142.82"/>
    <n v="814281.48"/>
    <x v="21"/>
    <d v="2025-09-19T00:00:00"/>
    <s v="Inactive"/>
    <s v="Pune Store"/>
    <s v="Guy Lite"/>
    <s v="Furniture"/>
    <s v=""/>
    <s v="Guy Lite"/>
    <s v="Furniture"/>
    <s v="Others"/>
    <n v="114"/>
    <n v="20"/>
    <n v="7142.82"/>
    <n v="814281.48"/>
    <s v="In Stock"/>
    <s v="No"/>
    <n v="0"/>
  </r>
  <r>
    <s v="P7777"/>
    <s v="analysis lite"/>
    <s v="Clothing"/>
    <s v="ABC Pvt Ltd"/>
    <n v="105"/>
    <n v="21"/>
    <n v="6125.24"/>
    <n v="643150.19999999995"/>
    <x v="115"/>
    <d v="2025-08-15T00:00:00"/>
    <s v="discon"/>
    <s v="Ahmedabad Branch"/>
    <s v="Analysis Lite"/>
    <s v="Clothing"/>
    <s v="Abc Pvt Ltd"/>
    <s v="Analysis Lite"/>
    <s v="Clothing"/>
    <s v="Abc Pvt Ltd"/>
    <n v="105"/>
    <n v="21"/>
    <n v="6125.24"/>
    <n v="643150.19999999995"/>
    <s v="In Stock"/>
    <s v="No"/>
    <n v="0"/>
  </r>
  <r>
    <s v="P9934"/>
    <s v="Difficult Max"/>
    <s v="Clothing"/>
    <s v="Omni Suppliers"/>
    <n v="198"/>
    <n v="71"/>
    <n v="4582.79"/>
    <n v="907392.42"/>
    <x v="13"/>
    <d v="2025-10-07T00:00:00"/>
    <s v="Actv"/>
    <s v="Online"/>
    <s v="Difficult Max"/>
    <s v="Clothing"/>
    <s v="Omni Suppliers"/>
    <s v="Difficult Max"/>
    <s v="Clothing"/>
    <s v="Omni Suppliers"/>
    <n v="198"/>
    <n v="71"/>
    <n v="4582.79"/>
    <n v="907392.42"/>
    <s v="In Stock"/>
    <s v="No"/>
    <n v="0"/>
  </r>
  <r>
    <s v="P1109"/>
    <s v="Outside Lite"/>
    <s v="Toys"/>
    <s v="ABC Pvt Ltd"/>
    <n v="48"/>
    <n v="20"/>
    <n v="18601.939999999999"/>
    <n v="892893.11999999988"/>
    <x v="103"/>
    <d v="2025-08-03T00:00:00"/>
    <s v="discon"/>
    <s v="Ahmedabad Branch"/>
    <s v="Outside Lite"/>
    <s v="Toys"/>
    <s v="Abc Pvt Ltd"/>
    <s v="Outside Lite"/>
    <s v="Toys"/>
    <s v="Abc Pvt Ltd"/>
    <n v="48"/>
    <n v="20"/>
    <n v="18601.939999999999"/>
    <n v="892893.11999999988"/>
    <s v="In Stock"/>
    <s v="No"/>
    <n v="0"/>
  </r>
  <r>
    <s v="P6684"/>
    <s v="Everybody Plus"/>
    <s v="Electronics"/>
    <s v="Global Traders"/>
    <n v="99"/>
    <n v="59"/>
    <n v="6817.78"/>
    <n v="674960.22"/>
    <x v="113"/>
    <d v="2025-09-05T00:00:00"/>
    <s v="active"/>
    <s v="Pune Store"/>
    <s v="Everybody Plus"/>
    <s v="Electronics"/>
    <s v="Global Traders"/>
    <s v="Everybody Plus"/>
    <s v="Electronics"/>
    <s v="Global Traders"/>
    <n v="99"/>
    <n v="59"/>
    <n v="6817.78"/>
    <n v="674960.22"/>
    <s v="In Stock"/>
    <s v="No"/>
    <n v="0"/>
  </r>
  <r>
    <s v="P1104"/>
    <s v="Answer X"/>
    <s v="Furniture"/>
    <s v="RetailMart Inc"/>
    <n v="149"/>
    <n v="37"/>
    <n v="16483.7"/>
    <n v="2456071.2999999998"/>
    <x v="44"/>
    <d v="2025-07-19T00:00:00"/>
    <s v="active"/>
    <s v="Ahmedabad Branch"/>
    <s v="Answer X"/>
    <s v="Furniture"/>
    <s v="Retailmart Inc"/>
    <s v="Answer X"/>
    <s v="Furniture"/>
    <s v="Retailmart Inc"/>
    <n v="149"/>
    <n v="37"/>
    <n v="16483.7"/>
    <n v="2456071.3000000003"/>
    <s v="In Stock"/>
    <s v="No"/>
    <n v="0"/>
  </r>
  <r>
    <s v="P1298"/>
    <s v="Discover Mini"/>
    <s v="Electronics"/>
    <s v="Global Traders"/>
    <n v="166"/>
    <n v="92"/>
    <n v="3121.57"/>
    <n v="518180.62000000011"/>
    <x v="114"/>
    <d v="2025-10-02T00:00:00"/>
    <s v="Inactive"/>
    <s v="Pune Store"/>
    <s v="Discover Mini"/>
    <s v="Electronics"/>
    <s v="Global Traders"/>
    <s v="Discover Mini"/>
    <s v="Electronics"/>
    <s v="Global Traders"/>
    <n v="166"/>
    <n v="92"/>
    <n v="3121.57"/>
    <n v="518180.62000000005"/>
    <s v="In Stock"/>
    <s v="No"/>
    <n v="0"/>
  </r>
  <r>
    <s v="P4196"/>
    <s v="page x"/>
    <s v="Groceries"/>
    <s v="Omni Suppliers"/>
    <n v="80"/>
    <n v="83"/>
    <n v="1838.56"/>
    <n v="147084.79999999999"/>
    <x v="11"/>
    <d v="2025-09-21T00:00:00"/>
    <m/>
    <s v="Delhi Warehouse"/>
    <s v="Page X"/>
    <s v="Groceries"/>
    <s v="Omni Suppliers"/>
    <s v="Page X"/>
    <s v="Groceries"/>
    <s v="Omni Suppliers"/>
    <n v="80"/>
    <n v="83"/>
    <n v="1838.56"/>
    <n v="147084.79999999999"/>
    <s v="Low Stock"/>
    <s v="Yes"/>
    <n v="1"/>
  </r>
  <r>
    <s v="P9572"/>
    <s v="Foreign Lite"/>
    <s v="Electronics"/>
    <s v="QuickStock"/>
    <m/>
    <n v="85"/>
    <n v="16154.87"/>
    <m/>
    <x v="6"/>
    <d v="2025-08-02T00:00:00"/>
    <s v="discontinued"/>
    <s v="Mumbai Store"/>
    <s v="Foreign Lite"/>
    <s v="Electronics"/>
    <s v="Quickstock"/>
    <s v="Foreign Lite"/>
    <s v="Electronics"/>
    <s v="Quickstock"/>
    <n v="0"/>
    <n v="85"/>
    <n v="16154.87"/>
    <n v="0"/>
    <s v="Out of Stock"/>
    <s v="Yes"/>
    <n v="1"/>
  </r>
  <r>
    <s v="P7843"/>
    <s v="Start Max"/>
    <s v="Toys"/>
    <s v="RetailMart Inc"/>
    <n v="81"/>
    <n v="93"/>
    <n v="6924.7"/>
    <n v="560900.69999999995"/>
    <x v="129"/>
    <d v="2025-09-25T00:00:00"/>
    <s v="discontinued"/>
    <s v="Online"/>
    <s v="Start Max"/>
    <s v="Toys"/>
    <s v="Retailmart Inc"/>
    <s v="Start Max"/>
    <s v="Toys"/>
    <s v="Retailmart Inc"/>
    <n v="81"/>
    <n v="93"/>
    <n v="6924.7"/>
    <n v="560900.69999999995"/>
    <s v="Low Stock"/>
    <s v="Yes"/>
    <n v="1"/>
  </r>
  <r>
    <s v="P2667"/>
    <s v="management lite"/>
    <s v="Groceries"/>
    <s v="RetailMart Inc"/>
    <n v="36"/>
    <n v="23"/>
    <n v="14190.55"/>
    <n v="510859.8"/>
    <x v="52"/>
    <d v="2025-09-20T00:00:00"/>
    <s v="discon"/>
    <s v="Pune Store"/>
    <s v="Management Lite"/>
    <s v="Groceries"/>
    <s v="Retailmart Inc"/>
    <s v="Management Lite"/>
    <s v="Groceries"/>
    <s v="Retailmart Inc"/>
    <n v="36"/>
    <n v="23"/>
    <n v="14190.55"/>
    <n v="510859.8"/>
    <s v="In Stock"/>
    <s v="No"/>
    <n v="0"/>
  </r>
  <r>
    <s v="P2996"/>
    <s v="Mouth Max"/>
    <s v="Toys"/>
    <s v="QuickStock"/>
    <n v="145"/>
    <n v="85"/>
    <n v="2899.78"/>
    <n v="420468.1"/>
    <x v="55"/>
    <d v="2025-09-05T00:00:00"/>
    <s v="active"/>
    <s v="Delhi Warehouse"/>
    <s v="Mouth Max"/>
    <s v="Toys"/>
    <s v="Quickstock"/>
    <s v="Mouth Max"/>
    <s v="Toys"/>
    <s v="Quickstock"/>
    <n v="145"/>
    <n v="85"/>
    <n v="2899.78"/>
    <n v="420468.10000000003"/>
    <s v="In Stock"/>
    <s v="No"/>
    <n v="0"/>
  </r>
  <r>
    <s v="P2490"/>
    <s v="Picture Plus"/>
    <s v="Toys"/>
    <s v="ABC Pvt Ltd"/>
    <n v="27"/>
    <m/>
    <n v="17243.78"/>
    <n v="465582.05999999988"/>
    <x v="29"/>
    <d v="2025-07-16T00:00:00"/>
    <s v="discon"/>
    <s v="Ahmedabad Branch"/>
    <s v="Picture Plus"/>
    <s v="Toys"/>
    <s v="Abc Pvt Ltd"/>
    <s v="Picture Plus"/>
    <s v="Toys"/>
    <s v="Abc Pvt Ltd"/>
    <n v="27"/>
    <n v="0"/>
    <n v="17243.78"/>
    <n v="465582.05999999994"/>
    <s v="In Stock"/>
    <s v="No"/>
    <n v="0"/>
  </r>
  <r>
    <s v="P3440"/>
    <s v="Make Plus"/>
    <s v="Toys"/>
    <s v="Global Traders"/>
    <n v="187"/>
    <n v="34"/>
    <n v="19995.04"/>
    <n v="3739072.48"/>
    <x v="91"/>
    <d v="2025-09-04T00:00:00"/>
    <s v="discontinued"/>
    <s v="Pune Store"/>
    <s v="Make Plus"/>
    <s v="Toys"/>
    <s v="Global Traders"/>
    <s v="Make Plus"/>
    <s v="Toys"/>
    <s v="Global Traders"/>
    <n v="187"/>
    <n v="34"/>
    <n v="19995.04"/>
    <n v="3739072.48"/>
    <s v="In Stock"/>
    <s v="No"/>
    <n v="0"/>
  </r>
  <r>
    <s v="P6190"/>
    <s v="Raise Lite"/>
    <s v="Electronics"/>
    <s v="RetailMart Inc"/>
    <n v="55"/>
    <n v="42"/>
    <n v="19259.689999999999"/>
    <n v="1059282.95"/>
    <x v="0"/>
    <d v="2025-07-16T00:00:00"/>
    <s v="active"/>
    <s v="Ahmedabad Branch"/>
    <s v="Raise Lite"/>
    <s v="Electronics"/>
    <s v="Retailmart Inc"/>
    <s v="Raise Lite"/>
    <s v="Electronics"/>
    <s v="Retailmart Inc"/>
    <n v="55"/>
    <n v="42"/>
    <n v="19259.689999999999"/>
    <n v="1059282.95"/>
    <s v="In Stock"/>
    <s v="No"/>
    <n v="0"/>
  </r>
  <r>
    <s v="P4034"/>
    <s v="His Max"/>
    <s v="Clothing"/>
    <s v="RetailMart Inc"/>
    <n v="104"/>
    <n v="25"/>
    <n v="11467.69"/>
    <n v="1192639.76"/>
    <x v="181"/>
    <d v="2025-09-02T00:00:00"/>
    <s v="active"/>
    <s v="Online"/>
    <s v="His Max"/>
    <s v="Clothing"/>
    <s v="Retailmart Inc"/>
    <s v="His Max"/>
    <s v="Clothing"/>
    <s v="Retailmart Inc"/>
    <n v="104"/>
    <n v="25"/>
    <n v="11467.69"/>
    <n v="1192639.76"/>
    <s v="In Stock"/>
    <s v="No"/>
    <n v="0"/>
  </r>
  <r>
    <s v="P4262"/>
    <s v="Wish Plus"/>
    <s v="Groceries"/>
    <s v="Omni Suppliers"/>
    <n v="8"/>
    <n v="79"/>
    <n v="1310.6099999999999"/>
    <n v="10484.879999999999"/>
    <x v="91"/>
    <d v="2025-08-28T00:00:00"/>
    <s v="active"/>
    <s v="Ahmedabad Branch"/>
    <s v="Wish Plus"/>
    <s v="Groceries"/>
    <s v="Omni Suppliers"/>
    <s v="Wish Plus"/>
    <s v="Groceries"/>
    <s v="Omni Suppliers"/>
    <n v="8"/>
    <n v="79"/>
    <n v="1310.6099999999999"/>
    <n v="10484.879999999999"/>
    <s v="Low Stock"/>
    <s v="Yes"/>
    <n v="1"/>
  </r>
  <r>
    <s v="P5320"/>
    <s v="Suddenly Mini"/>
    <s v="Groceries"/>
    <s v="RetailMart Inc"/>
    <n v="50"/>
    <n v="79"/>
    <n v="3323.07"/>
    <n v="166153.5"/>
    <x v="182"/>
    <d v="2025-10-03T00:00:00"/>
    <s v="Actv"/>
    <s v="Online"/>
    <s v="Suddenly Mini"/>
    <s v="Groceries"/>
    <s v="Retailmart Inc"/>
    <s v="Suddenly Mini"/>
    <s v="Groceries"/>
    <s v="Retailmart Inc"/>
    <n v="50"/>
    <n v="79"/>
    <n v="3323.07"/>
    <n v="166153.5"/>
    <s v="Low Stock"/>
    <s v="Yes"/>
    <n v="1"/>
  </r>
  <r>
    <s v="P5264"/>
    <s v="Around Plus"/>
    <s v="Clothing"/>
    <s v="Omni Suppliers"/>
    <n v="61"/>
    <n v="77"/>
    <n v="19502.990000000002"/>
    <n v="1189682.3899999999"/>
    <x v="52"/>
    <d v="2025-10-11T00:00:00"/>
    <s v="discontinued"/>
    <s v="Ahmedabad Branch"/>
    <s v="Around Plus"/>
    <s v="Clothing"/>
    <s v="Omni Suppliers"/>
    <s v="Around Plus"/>
    <s v="Clothing"/>
    <s v="Omni Suppliers"/>
    <n v="61"/>
    <n v="77"/>
    <n v="19502.990000000002"/>
    <n v="1189682.3900000001"/>
    <s v="Low Stock"/>
    <s v="Yes"/>
    <n v="1"/>
  </r>
  <r>
    <s v="P6539"/>
    <s v="Technology X"/>
    <s v="Electronics"/>
    <s v="ABC Pvt Ltd"/>
    <n v="78"/>
    <n v="27"/>
    <n v="6598.69"/>
    <n v="514697.81999999989"/>
    <x v="140"/>
    <d v="2025-10-03T00:00:00"/>
    <m/>
    <s v="Pune Store"/>
    <s v="Technology X"/>
    <s v="Electronics"/>
    <s v="Abc Pvt Ltd"/>
    <s v="Technology X"/>
    <s v="Electronics"/>
    <s v="Abc Pvt Ltd"/>
    <n v="78"/>
    <n v="27"/>
    <n v="6598.69"/>
    <n v="514697.81999999995"/>
    <s v="In Stock"/>
    <s v="No"/>
    <n v="0"/>
  </r>
  <r>
    <s v="P4541"/>
    <s v="Image X"/>
    <s v="Electronics"/>
    <s v="RetailMart Inc"/>
    <n v="50"/>
    <m/>
    <n v="349.7"/>
    <n v="17485"/>
    <x v="83"/>
    <d v="2025-08-18T00:00:00"/>
    <s v="active"/>
    <s v="Ahmedabad Branch"/>
    <s v="Image X"/>
    <s v="Electronics"/>
    <s v="Retailmart Inc"/>
    <s v="Image X"/>
    <s v="Electronics"/>
    <s v="Retailmart Inc"/>
    <n v="50"/>
    <n v="0"/>
    <n v="349.7"/>
    <n v="17485"/>
    <s v="In Stock"/>
    <s v="No"/>
    <n v="0"/>
  </r>
  <r>
    <s v="P6641"/>
    <s v="Officer Plus"/>
    <s v="Clothing"/>
    <s v="QuickStock"/>
    <n v="105"/>
    <n v="58"/>
    <n v="7132.55"/>
    <n v="748917.75"/>
    <x v="173"/>
    <d v="2025-08-27T00:00:00"/>
    <s v="Actv"/>
    <s v="Delhi Warehouse"/>
    <s v="Officer Plus"/>
    <s v="Clothing"/>
    <s v="Quickstock"/>
    <s v="Officer Plus"/>
    <s v="Clothing"/>
    <s v="Quickstock"/>
    <n v="105"/>
    <n v="58"/>
    <n v="7132.55"/>
    <n v="748917.75"/>
    <s v="In Stock"/>
    <s v="No"/>
    <n v="0"/>
  </r>
  <r>
    <s v="P4878"/>
    <s v="Plan X"/>
    <s v="Clothing"/>
    <s v="Omni Suppliers"/>
    <n v="20"/>
    <n v="84"/>
    <n v="11997.72"/>
    <n v="239954.4"/>
    <x v="58"/>
    <d v="2025-08-08T00:00:00"/>
    <s v="discontinued"/>
    <s v="Online"/>
    <s v="Plan X"/>
    <s v="Clothing"/>
    <s v="Omni Suppliers"/>
    <s v="Plan X"/>
    <s v="Clothing"/>
    <s v="Omni Suppliers"/>
    <n v="20"/>
    <n v="84"/>
    <n v="11997.72"/>
    <n v="239954.4"/>
    <s v="Low Stock"/>
    <s v="Yes"/>
    <n v="1"/>
  </r>
  <r>
    <s v="P9974"/>
    <s v="Candidate Lite"/>
    <s v="Toys"/>
    <m/>
    <n v="27"/>
    <n v="42"/>
    <n v="6291.25"/>
    <n v="169863.75"/>
    <x v="160"/>
    <d v="2025-09-11T00:00:00"/>
    <s v="Inactive"/>
    <s v="Ahmedabad Branch"/>
    <s v="Candidate Lite"/>
    <s v="Toys"/>
    <s v=""/>
    <s v="Candidate Lite"/>
    <s v="Toys"/>
    <s v="Others"/>
    <n v="27"/>
    <n v="42"/>
    <n v="6291.25"/>
    <n v="169863.75"/>
    <s v="Low Stock"/>
    <s v="Yes"/>
    <n v="1"/>
  </r>
  <r>
    <s v="P3956"/>
    <s v="Study Lite"/>
    <s v="Furniture"/>
    <s v="QuickStock"/>
    <n v="141"/>
    <n v="30"/>
    <n v="12575.88"/>
    <n v="1773199.08"/>
    <x v="125"/>
    <d v="2025-10-09T00:00:00"/>
    <s v="active"/>
    <s v="Delhi Warehouse"/>
    <s v="Study Lite"/>
    <s v="Furniture"/>
    <s v="Quickstock"/>
    <s v="Study Lite"/>
    <s v="Furniture"/>
    <s v="Quickstock"/>
    <n v="141"/>
    <n v="30"/>
    <n v="12575.88"/>
    <n v="1773199.0799999998"/>
    <s v="In Stock"/>
    <s v="No"/>
    <n v="0"/>
  </r>
  <r>
    <s v="P6087"/>
    <s v="Phone Lite"/>
    <s v="Groceries"/>
    <s v="QuickStock"/>
    <n v="98"/>
    <n v="80"/>
    <n v="8693.36"/>
    <n v="851949.28"/>
    <x v="145"/>
    <d v="2025-09-29T00:00:00"/>
    <s v="active"/>
    <s v="Online"/>
    <s v="Phone Lite"/>
    <s v="Groceries"/>
    <s v="Quickstock"/>
    <s v="Phone Lite"/>
    <s v="Groceries"/>
    <s v="Quickstock"/>
    <n v="98"/>
    <n v="80"/>
    <n v="8693.36"/>
    <n v="851949.28"/>
    <s v="In Stock"/>
    <s v="No"/>
    <n v="0"/>
  </r>
  <r>
    <s v="P7942"/>
    <s v="Present Mini"/>
    <s v="Clothing"/>
    <s v="RetailMart Inc"/>
    <n v="80"/>
    <n v="92"/>
    <n v="8555.0499999999993"/>
    <n v="684404"/>
    <x v="29"/>
    <d v="2025-09-10T00:00:00"/>
    <s v="Actv"/>
    <s v="Pune Store"/>
    <s v="Present Mini"/>
    <s v="Clothing"/>
    <s v="Retailmart Inc"/>
    <s v="Present Mini"/>
    <s v="Clothing"/>
    <s v="Retailmart Inc"/>
    <n v="80"/>
    <n v="92"/>
    <n v="8555.0499999999993"/>
    <n v="684404"/>
    <s v="Low Stock"/>
    <s v="Yes"/>
    <n v="1"/>
  </r>
  <r>
    <s v="P7458"/>
    <s v="Sure Plus"/>
    <s v="Clothing"/>
    <s v="RetailMart Inc"/>
    <n v="177"/>
    <n v="88"/>
    <n v="2040.28"/>
    <n v="361129.56"/>
    <x v="93"/>
    <d v="2025-07-25T00:00:00"/>
    <s v="Actv"/>
    <s v="Pune Store"/>
    <s v="Sure Plus"/>
    <s v="Clothing"/>
    <s v="Retailmart Inc"/>
    <s v="Sure Plus"/>
    <s v="Clothing"/>
    <s v="Retailmart Inc"/>
    <n v="177"/>
    <n v="88"/>
    <n v="2040.28"/>
    <n v="361129.56"/>
    <s v="In Stock"/>
    <s v="No"/>
    <n v="0"/>
  </r>
  <r>
    <s v="P4203"/>
    <s v="Population Pro"/>
    <s v="Furniture"/>
    <s v="Global Traders"/>
    <n v="99"/>
    <n v="73"/>
    <n v="18718.2"/>
    <n v="1853101.8"/>
    <x v="161"/>
    <d v="2025-08-18T00:00:00"/>
    <s v="discon"/>
    <s v="Ahmedabad Branch"/>
    <s v="Population Pro"/>
    <s v="Furniture"/>
    <s v="Global Traders"/>
    <s v="Population Pro"/>
    <s v="Furniture"/>
    <s v="Global Traders"/>
    <n v="99"/>
    <n v="73"/>
    <n v="18718.2"/>
    <n v="1853101.8"/>
    <s v="In Stock"/>
    <s v="No"/>
    <n v="0"/>
  </r>
  <r>
    <s v="P4349"/>
    <s v="add max"/>
    <s v="Toys"/>
    <s v="ABC Pvt Ltd"/>
    <n v="69"/>
    <n v="21"/>
    <n v="1245.51"/>
    <n v="85940.19"/>
    <x v="128"/>
    <d v="2025-08-29T00:00:00"/>
    <s v="active"/>
    <s v="Online"/>
    <s v="Add Max"/>
    <s v="Toys"/>
    <s v="Abc Pvt Ltd"/>
    <s v="Add Max"/>
    <s v="Toys"/>
    <s v="Abc Pvt Ltd"/>
    <n v="69"/>
    <n v="21"/>
    <n v="1245.51"/>
    <n v="85940.19"/>
    <s v="In Stock"/>
    <s v="No"/>
    <n v="0"/>
  </r>
  <r>
    <s v="P1583"/>
    <s v="So Max"/>
    <s v="Clothing"/>
    <s v="QuickStock"/>
    <n v="175"/>
    <n v="69"/>
    <n v="1825.74"/>
    <n v="319504.5"/>
    <x v="170"/>
    <d v="2025-08-30T00:00:00"/>
    <s v="active"/>
    <s v="Pune Store"/>
    <s v="So Max"/>
    <s v="Clothing"/>
    <s v="Quickstock"/>
    <s v="So Max"/>
    <s v="Clothing"/>
    <s v="Quickstock"/>
    <n v="175"/>
    <n v="69"/>
    <n v="1825.74"/>
    <n v="319504.5"/>
    <s v="In Stock"/>
    <s v="No"/>
    <n v="0"/>
  </r>
  <r>
    <s v="P7196"/>
    <s v="Own Pro"/>
    <s v="Electronics"/>
    <s v="Global Traders"/>
    <n v="171"/>
    <n v="27"/>
    <n v="18706.41"/>
    <n v="3198796.11"/>
    <x v="75"/>
    <d v="2025-08-01T00:00:00"/>
    <s v="discontinued"/>
    <s v="Online"/>
    <s v="Own Pro"/>
    <s v="Electronics"/>
    <s v="Global Traders"/>
    <s v="Own Pro"/>
    <s v="Electronics"/>
    <s v="Global Traders"/>
    <n v="171"/>
    <n v="27"/>
    <n v="18706.41"/>
    <n v="3198796.11"/>
    <s v="In Stock"/>
    <s v="No"/>
    <n v="0"/>
  </r>
  <r>
    <s v="P4185"/>
    <s v="Away Mini"/>
    <s v="Electronics"/>
    <s v="Omni Suppliers"/>
    <n v="146"/>
    <n v="57"/>
    <n v="12401.47"/>
    <n v="1810614.62"/>
    <x v="34"/>
    <d v="2025-07-21T00:00:00"/>
    <s v="Inactive"/>
    <s v="Online"/>
    <s v="Away Mini"/>
    <s v="Electronics"/>
    <s v="Omni Suppliers"/>
    <s v="Away Mini"/>
    <s v="Electronics"/>
    <s v="Omni Suppliers"/>
    <n v="146"/>
    <n v="57"/>
    <n v="12401.47"/>
    <n v="1810614.6199999999"/>
    <s v="In Stock"/>
    <s v="No"/>
    <n v="0"/>
  </r>
  <r>
    <s v="P6273"/>
    <s v="Fund Lite"/>
    <s v="Toys"/>
    <s v="Omni Suppliers"/>
    <n v="157"/>
    <n v="92"/>
    <n v="6653.29"/>
    <n v="1044566.53"/>
    <x v="109"/>
    <d v="2025-07-17T00:00:00"/>
    <s v="active"/>
    <s v="Delhi Warehouse"/>
    <s v="Fund Lite"/>
    <s v="Toys"/>
    <s v="Omni Suppliers"/>
    <s v="Fund Lite"/>
    <s v="Toys"/>
    <s v="Omni Suppliers"/>
    <n v="157"/>
    <n v="92"/>
    <n v="6653.29"/>
    <n v="1044566.53"/>
    <s v="In Stock"/>
    <s v="No"/>
    <n v="0"/>
  </r>
  <r>
    <s v="P7902"/>
    <s v="Trial Pro"/>
    <s v="Furniture"/>
    <s v="Global Traders"/>
    <n v="67"/>
    <n v="80"/>
    <n v="12000.27"/>
    <n v="804018.09000000008"/>
    <x v="112"/>
    <d v="2025-09-16T00:00:00"/>
    <s v="discon"/>
    <s v="Ahmedabad Branch"/>
    <s v="Trial Pro"/>
    <s v="Furniture"/>
    <s v="Global Traders"/>
    <s v="Trial Pro"/>
    <s v="Furniture"/>
    <s v="Global Traders"/>
    <n v="67"/>
    <n v="80"/>
    <n v="12000.27"/>
    <n v="804018.09000000008"/>
    <s v="Low Stock"/>
    <s v="Yes"/>
    <n v="1"/>
  </r>
  <r>
    <s v="P7745"/>
    <s v="Born Mini"/>
    <s v="Groceries"/>
    <s v="QuickStock"/>
    <n v="110"/>
    <n v="36"/>
    <n v="13811.98"/>
    <n v="1519317.8"/>
    <x v="1"/>
    <d v="2025-09-07T00:00:00"/>
    <m/>
    <s v="Ahmedabad Branch"/>
    <s v="Born Mini"/>
    <s v="Groceries"/>
    <s v="Quickstock"/>
    <s v="Born Mini"/>
    <s v="Groceries"/>
    <s v="Quickstock"/>
    <n v="110"/>
    <n v="36"/>
    <n v="13811.98"/>
    <n v="1519317.8"/>
    <s v="In Stock"/>
    <s v="No"/>
    <n v="0"/>
  </r>
  <r>
    <s v="P6298"/>
    <s v="Although Pro"/>
    <s v="Toys"/>
    <s v="ABC Pvt Ltd"/>
    <n v="69"/>
    <n v="82"/>
    <n v="10187.969999999999"/>
    <n v="702969.92999999993"/>
    <x v="101"/>
    <d v="2025-09-11T00:00:00"/>
    <s v="discon"/>
    <s v="Pune Store"/>
    <s v="Although Pro"/>
    <s v="Toys"/>
    <s v="Abc Pvt Ltd"/>
    <s v="Although Pro"/>
    <s v="Toys"/>
    <s v="Abc Pvt Ltd"/>
    <n v="69"/>
    <n v="82"/>
    <n v="10187.969999999999"/>
    <n v="702969.92999999993"/>
    <s v="Low Stock"/>
    <s v="Yes"/>
    <n v="1"/>
  </r>
  <r>
    <s v="P5047"/>
    <s v="Million X"/>
    <s v="Groceries"/>
    <s v="Omni Suppliers"/>
    <n v="157"/>
    <n v="44"/>
    <n v="18196.25"/>
    <n v="2856811.25"/>
    <x v="89"/>
    <d v="2025-09-02T00:00:00"/>
    <s v="active"/>
    <s v="Online"/>
    <s v="Million X"/>
    <s v="Groceries"/>
    <s v="Omni Suppliers"/>
    <s v="Million X"/>
    <s v="Groceries"/>
    <s v="Omni Suppliers"/>
    <n v="157"/>
    <n v="44"/>
    <n v="18196.25"/>
    <n v="2856811.25"/>
    <s v="In Stock"/>
    <s v="No"/>
    <n v="0"/>
  </r>
  <r>
    <s v="P6247"/>
    <s v="Leader Lite"/>
    <s v="Clothing"/>
    <s v="Global Traders"/>
    <n v="198"/>
    <n v="45"/>
    <n v="4561.72"/>
    <n v="903220.56"/>
    <x v="172"/>
    <d v="2025-09-07T00:00:00"/>
    <s v="discon"/>
    <s v="Mumbai Store"/>
    <s v="Leader Lite"/>
    <s v="Clothing"/>
    <s v="Global Traders"/>
    <s v="Leader Lite"/>
    <s v="Clothing"/>
    <s v="Global Traders"/>
    <n v="198"/>
    <n v="45"/>
    <n v="4561.72"/>
    <n v="903220.56"/>
    <s v="In Stock"/>
    <s v="No"/>
    <n v="0"/>
  </r>
  <r>
    <s v="P1680"/>
    <s v="Eye X"/>
    <s v="Groceries"/>
    <s v="ABC Pvt Ltd"/>
    <n v="22"/>
    <n v="66"/>
    <n v="7887.14"/>
    <n v="173517.08"/>
    <x v="23"/>
    <d v="2025-08-26T00:00:00"/>
    <s v="active"/>
    <s v="Ahmedabad Branch"/>
    <s v="Eye X"/>
    <s v="Groceries"/>
    <s v="Abc Pvt Ltd"/>
    <s v="Eye X"/>
    <s v="Groceries"/>
    <s v="Abc Pvt Ltd"/>
    <n v="22"/>
    <n v="66"/>
    <n v="7887.14"/>
    <n v="173517.08000000002"/>
    <s v="Low Stock"/>
    <s v="Yes"/>
    <n v="1"/>
  </r>
  <r>
    <s v="P9001"/>
    <s v="Best Lite"/>
    <s v="Clothing"/>
    <s v="RetailMart Inc"/>
    <n v="193"/>
    <n v="35"/>
    <n v="3088.19"/>
    <n v="596020.67000000004"/>
    <x v="153"/>
    <d v="2025-08-23T00:00:00"/>
    <s v="active"/>
    <s v="Pune Store"/>
    <s v="Best Lite"/>
    <s v="Clothing"/>
    <s v="Retailmart Inc"/>
    <s v="Best Lite"/>
    <s v="Clothing"/>
    <s v="Retailmart Inc"/>
    <n v="193"/>
    <n v="35"/>
    <n v="3088.19"/>
    <n v="596020.67000000004"/>
    <s v="In Stock"/>
    <s v="No"/>
    <n v="0"/>
  </r>
  <r>
    <s v="P8586"/>
    <s v="Name Plus"/>
    <s v="Toys"/>
    <s v="QuickStock"/>
    <n v="168"/>
    <n v="96"/>
    <n v="14670.12"/>
    <n v="2464580.16"/>
    <x v="38"/>
    <d v="2025-09-07T00:00:00"/>
    <s v="discon"/>
    <s v="Online"/>
    <s v="Name Plus"/>
    <s v="Toys"/>
    <s v="Quickstock"/>
    <s v="Name Plus"/>
    <s v="Toys"/>
    <s v="Quickstock"/>
    <n v="168"/>
    <n v="96"/>
    <n v="14670.12"/>
    <n v="2464580.16"/>
    <s v="In Stock"/>
    <s v="No"/>
    <n v="0"/>
  </r>
  <r>
    <s v="P3463"/>
    <s v="Large X"/>
    <s v="Furniture"/>
    <s v="Global Traders"/>
    <n v="181"/>
    <n v="91"/>
    <n v="5734.02"/>
    <n v="1037857.62"/>
    <x v="122"/>
    <d v="2025-08-30T00:00:00"/>
    <m/>
    <s v="Pune Store"/>
    <s v="Large X"/>
    <s v="Furniture"/>
    <s v="Global Traders"/>
    <s v="Large X"/>
    <s v="Furniture"/>
    <s v="Global Traders"/>
    <n v="181"/>
    <n v="91"/>
    <n v="5734.02"/>
    <n v="1037857.6200000001"/>
    <s v="In Stock"/>
    <s v="No"/>
    <n v="0"/>
  </r>
  <r>
    <s v="P4227"/>
    <s v="Country Max"/>
    <s v="Electronics"/>
    <s v="Global Traders"/>
    <n v="164"/>
    <n v="84"/>
    <n v="4157.45"/>
    <n v="681821.79999999993"/>
    <x v="67"/>
    <d v="2025-07-23T00:00:00"/>
    <s v="Actv"/>
    <s v="Online"/>
    <s v="Country Max"/>
    <s v="Electronics"/>
    <s v="Global Traders"/>
    <s v="Country Max"/>
    <s v="Electronics"/>
    <s v="Global Traders"/>
    <n v="164"/>
    <n v="84"/>
    <n v="4157.45"/>
    <n v="681821.79999999993"/>
    <s v="In Stock"/>
    <s v="No"/>
    <n v="0"/>
  </r>
  <r>
    <s v="P3486"/>
    <s v="Pull Pro"/>
    <s v="Furniture"/>
    <m/>
    <n v="131"/>
    <n v="29"/>
    <n v="147.44999999999999"/>
    <n v="19315.95"/>
    <x v="71"/>
    <d v="2025-07-28T00:00:00"/>
    <s v="active"/>
    <s v="Mumbai Store"/>
    <s v="Pull Pro"/>
    <s v="Furniture"/>
    <s v=""/>
    <s v="Pull Pro"/>
    <s v="Furniture"/>
    <s v="Others"/>
    <n v="131"/>
    <n v="29"/>
    <n v="147.44999999999999"/>
    <n v="19315.949999999997"/>
    <s v="In Stock"/>
    <s v="No"/>
    <n v="0"/>
  </r>
  <r>
    <s v="P3317"/>
    <s v="Scientist Max"/>
    <s v="Furniture"/>
    <s v="RetailMart Inc"/>
    <n v="37"/>
    <n v="31"/>
    <n v="7196.47"/>
    <n v="266269.39"/>
    <x v="130"/>
    <d v="2025-08-24T00:00:00"/>
    <m/>
    <s v="Online"/>
    <s v="Scientist Max"/>
    <s v="Furniture"/>
    <s v="Retailmart Inc"/>
    <s v="Scientist Max"/>
    <s v="Furniture"/>
    <s v="Retailmart Inc"/>
    <n v="37"/>
    <n v="31"/>
    <n v="7196.47"/>
    <n v="266269.39"/>
    <s v="In Stock"/>
    <s v="No"/>
    <n v="0"/>
  </r>
  <r>
    <s v="P8848"/>
    <s v="Past Lite"/>
    <s v="Electronics"/>
    <s v="QuickStock"/>
    <n v="194"/>
    <n v="48"/>
    <n v="18603.61"/>
    <n v="3609100.34"/>
    <x v="139"/>
    <d v="2025-08-15T00:00:00"/>
    <s v="discontinued"/>
    <s v="Online"/>
    <s v="Past Lite"/>
    <s v="Electronics"/>
    <s v="Quickstock"/>
    <s v="Past Lite"/>
    <s v="Electronics"/>
    <s v="Quickstock"/>
    <n v="194"/>
    <n v="48"/>
    <n v="18603.61"/>
    <n v="3609100.3400000003"/>
    <s v="In Stock"/>
    <s v="No"/>
    <n v="0"/>
  </r>
  <r>
    <s v="P2293"/>
    <s v="Protect Max"/>
    <s v="Clothing"/>
    <s v="QuickStock"/>
    <n v="161"/>
    <n v="68"/>
    <n v="17929.91"/>
    <n v="2886715.51"/>
    <x v="3"/>
    <d v="2025-09-15T00:00:00"/>
    <s v="active"/>
    <s v="Delhi Warehouse"/>
    <s v="Protect Max"/>
    <s v="Clothing"/>
    <s v="Quickstock"/>
    <s v="Protect Max"/>
    <s v="Clothing"/>
    <s v="Quickstock"/>
    <n v="161"/>
    <n v="68"/>
    <n v="17929.91"/>
    <n v="2886715.51"/>
    <s v="In Stock"/>
    <s v="No"/>
    <n v="0"/>
  </r>
  <r>
    <s v="P9414"/>
    <s v="Wall Plus"/>
    <s v="Furniture"/>
    <s v="Omni Suppliers"/>
    <n v="2"/>
    <n v="86"/>
    <n v="15317.15"/>
    <n v="30634.3"/>
    <x v="117"/>
    <d v="2025-09-19T00:00:00"/>
    <s v="active"/>
    <s v="Mumbai Store"/>
    <s v="Wall Plus"/>
    <s v="Furniture"/>
    <s v="Omni Suppliers"/>
    <s v="Wall Plus"/>
    <s v="Furniture"/>
    <s v="Omni Suppliers"/>
    <n v="2"/>
    <n v="86"/>
    <n v="15317.15"/>
    <n v="30634.3"/>
    <s v="Low Stock"/>
    <s v="Yes"/>
    <n v="1"/>
  </r>
  <r>
    <s v="P5323"/>
    <s v="Oil Max"/>
    <s v="Clothing"/>
    <s v="Global Traders"/>
    <n v="144"/>
    <n v="33"/>
    <n v="17037.21"/>
    <n v="2453358.2400000002"/>
    <x v="75"/>
    <d v="2025-07-26T00:00:00"/>
    <s v="active"/>
    <s v="Pune Store"/>
    <s v="Oil Max"/>
    <s v="Clothing"/>
    <s v="Global Traders"/>
    <s v="Oil Max"/>
    <s v="Clothing"/>
    <s v="Global Traders"/>
    <n v="144"/>
    <n v="33"/>
    <n v="17037.21"/>
    <n v="2453358.2399999998"/>
    <s v="In Stock"/>
    <s v="No"/>
    <n v="0"/>
  </r>
  <r>
    <s v="P2885"/>
    <s v="Staff Pro"/>
    <s v="Electronics"/>
    <s v="QuickStock"/>
    <n v="148"/>
    <n v="95"/>
    <n v="19558.18"/>
    <n v="2894610.64"/>
    <x v="18"/>
    <d v="2025-07-14T00:00:00"/>
    <s v="Actv"/>
    <s v="Delhi Warehouse"/>
    <s v="Staff Pro"/>
    <s v="Electronics"/>
    <s v="Quickstock"/>
    <s v="Staff Pro"/>
    <s v="Electronics"/>
    <s v="Quickstock"/>
    <n v="148"/>
    <n v="95"/>
    <n v="19558.18"/>
    <n v="2894610.64"/>
    <s v="In Stock"/>
    <s v="No"/>
    <n v="0"/>
  </r>
  <r>
    <s v="P3338"/>
    <s v="And Plus"/>
    <s v="Furniture"/>
    <s v="Omni Suppliers"/>
    <n v="52"/>
    <n v="66"/>
    <n v="7623.01"/>
    <n v="396396.52"/>
    <x v="173"/>
    <d v="2025-08-17T00:00:00"/>
    <s v="Actv"/>
    <s v="Delhi Warehouse"/>
    <s v="And Plus"/>
    <s v="Furniture"/>
    <s v="Omni Suppliers"/>
    <s v="And Plus"/>
    <s v="Furniture"/>
    <s v="Omni Suppliers"/>
    <n v="52"/>
    <n v="66"/>
    <n v="7623.01"/>
    <n v="396396.52"/>
    <s v="Low Stock"/>
    <s v="Yes"/>
    <n v="1"/>
  </r>
  <r>
    <s v="P7791"/>
    <s v="Improve Mini"/>
    <s v="Groceries"/>
    <s v="Global Traders"/>
    <n v="3"/>
    <n v="46"/>
    <n v="10647.46"/>
    <n v="31942.38"/>
    <x v="112"/>
    <d v="2025-09-25T00:00:00"/>
    <s v="Actv"/>
    <s v="Mumbai Store"/>
    <s v="Improve Mini"/>
    <s v="Groceries"/>
    <s v="Global Traders"/>
    <s v="Improve Mini"/>
    <s v="Groceries"/>
    <s v="Global Traders"/>
    <n v="3"/>
    <n v="46"/>
    <n v="10647.46"/>
    <n v="31942.379999999997"/>
    <s v="Low Stock"/>
    <s v="Yes"/>
    <n v="1"/>
  </r>
  <r>
    <s v="P1869"/>
    <s v="Without Plus"/>
    <s v="Electronics"/>
    <s v="RetailMart Inc"/>
    <n v="46"/>
    <n v="63"/>
    <n v="17327.16"/>
    <n v="797049.36"/>
    <x v="182"/>
    <d v="2025-10-07T00:00:00"/>
    <m/>
    <s v="Mumbai Store"/>
    <s v="Without Plus"/>
    <s v="Electronics"/>
    <s v="Retailmart Inc"/>
    <s v="Without Plus"/>
    <s v="Electronics"/>
    <s v="Retailmart Inc"/>
    <n v="46"/>
    <n v="63"/>
    <n v="17327.16"/>
    <n v="797049.36"/>
    <s v="Low Stock"/>
    <s v="Yes"/>
    <n v="1"/>
  </r>
  <r>
    <s v="P9627"/>
    <s v="Later X"/>
    <s v="Toys"/>
    <s v="Omni Suppliers"/>
    <n v="83"/>
    <n v="87"/>
    <n v="11011.1"/>
    <n v="913921.3"/>
    <x v="134"/>
    <d v="2025-08-08T00:00:00"/>
    <s v="active"/>
    <s v="Ahmedabad Branch"/>
    <s v="Later X"/>
    <s v="Toys"/>
    <s v="Omni Suppliers"/>
    <s v="Later X"/>
    <s v="Toys"/>
    <s v="Omni Suppliers"/>
    <n v="83"/>
    <n v="87"/>
    <n v="11011.1"/>
    <n v="913921.3"/>
    <s v="Low Stock"/>
    <s v="Yes"/>
    <n v="1"/>
  </r>
  <r>
    <s v="P7524"/>
    <s v="Week Lite"/>
    <s v="Electronics"/>
    <m/>
    <n v="72"/>
    <n v="23"/>
    <n v="13000.62"/>
    <n v="936044.64"/>
    <x v="7"/>
    <d v="2025-09-18T00:00:00"/>
    <s v="Actv"/>
    <s v="Delhi Warehouse"/>
    <s v="Week Lite"/>
    <s v="Electronics"/>
    <s v=""/>
    <s v="Week Lite"/>
    <s v="Electronics"/>
    <s v="Others"/>
    <n v="72"/>
    <n v="23"/>
    <n v="13000.62"/>
    <n v="936044.64"/>
    <s v="In Stock"/>
    <s v="No"/>
    <n v="0"/>
  </r>
  <r>
    <s v="P1076"/>
    <s v="Somebody Mini"/>
    <s v="Furniture"/>
    <s v="ABC Pvt Ltd"/>
    <n v="47"/>
    <n v="45"/>
    <n v="6445.24"/>
    <n v="302926.28000000003"/>
    <x v="116"/>
    <d v="2025-09-09T00:00:00"/>
    <s v="active"/>
    <s v="Online"/>
    <s v="Somebody Mini"/>
    <s v="Furniture"/>
    <s v="Abc Pvt Ltd"/>
    <s v="Somebody Mini"/>
    <s v="Furniture"/>
    <s v="Abc Pvt Ltd"/>
    <n v="47"/>
    <n v="45"/>
    <n v="6445.24"/>
    <n v="302926.27999999997"/>
    <s v="In Stock"/>
    <s v="No"/>
    <n v="0"/>
  </r>
  <r>
    <s v="P8737"/>
    <s v="economic x"/>
    <s v="Toys"/>
    <s v="Global Traders"/>
    <n v="141"/>
    <n v="34"/>
    <n v="11348.14"/>
    <n v="1600087.74"/>
    <x v="108"/>
    <d v="2025-09-09T00:00:00"/>
    <s v="active"/>
    <s v="Mumbai Store"/>
    <s v="Economic X"/>
    <s v="Toys"/>
    <s v="Global Traders"/>
    <s v="Economic X"/>
    <s v="Toys"/>
    <s v="Global Traders"/>
    <n v="141"/>
    <n v="34"/>
    <n v="11348.14"/>
    <n v="1600087.74"/>
    <s v="In Stock"/>
    <s v="No"/>
    <n v="0"/>
  </r>
  <r>
    <s v="P3960"/>
    <s v="Would Lite"/>
    <s v="Electronics"/>
    <s v="QuickStock"/>
    <m/>
    <n v="49"/>
    <n v="2982.95"/>
    <m/>
    <x v="92"/>
    <d v="2025-10-09T00:00:00"/>
    <s v="Inactive"/>
    <s v="Ahmedabad Branch"/>
    <s v="Would Lite"/>
    <s v="Electronics"/>
    <s v="Quickstock"/>
    <s v="Would Lite"/>
    <s v="Electronics"/>
    <s v="Quickstock"/>
    <n v="0"/>
    <n v="49"/>
    <n v="2982.95"/>
    <n v="0"/>
    <s v="Out of Stock"/>
    <s v="Yes"/>
    <n v="1"/>
  </r>
  <r>
    <s v="P8631"/>
    <s v="Check Max"/>
    <s v="Clothing"/>
    <s v="ABC Pvt Ltd"/>
    <n v="58"/>
    <n v="68"/>
    <n v="14067.46"/>
    <n v="815912.67999999993"/>
    <x v="59"/>
    <d v="2025-10-02T00:00:00"/>
    <s v="Inactive"/>
    <s v="Pune Store"/>
    <s v="Check Max"/>
    <s v="Clothing"/>
    <s v="Abc Pvt Ltd"/>
    <s v="Check Max"/>
    <s v="Clothing"/>
    <s v="Abc Pvt Ltd"/>
    <n v="58"/>
    <n v="68"/>
    <n v="14067.46"/>
    <n v="815912.67999999993"/>
    <s v="Low Stock"/>
    <s v="Yes"/>
    <n v="1"/>
  </r>
  <r>
    <s v="P8146"/>
    <s v="significant lite"/>
    <s v="Groceries"/>
    <s v="ABC Pvt Ltd"/>
    <n v="48"/>
    <n v="70"/>
    <n v="6414.93"/>
    <n v="307916.64"/>
    <x v="82"/>
    <d v="2025-10-04T00:00:00"/>
    <s v="active"/>
    <s v="Online"/>
    <s v="Significant Lite"/>
    <s v="Groceries"/>
    <s v="Abc Pvt Ltd"/>
    <s v="Significant Lite"/>
    <s v="Groceries"/>
    <s v="Abc Pvt Ltd"/>
    <n v="48"/>
    <n v="70"/>
    <n v="6414.93"/>
    <n v="307916.64"/>
    <s v="Low Stock"/>
    <s v="Yes"/>
    <n v="1"/>
  </r>
  <r>
    <s v="P2821"/>
    <s v="Easy Plus"/>
    <s v="Toys"/>
    <s v="ABC Pvt Ltd"/>
    <n v="186"/>
    <n v="95"/>
    <n v="12860.1"/>
    <n v="2391978.6"/>
    <x v="107"/>
    <d v="2025-09-20T00:00:00"/>
    <s v="active"/>
    <s v="Delhi Warehouse"/>
    <s v="Easy Plus"/>
    <s v="Toys"/>
    <s v="Abc Pvt Ltd"/>
    <s v="Easy Plus"/>
    <s v="Toys"/>
    <s v="Abc Pvt Ltd"/>
    <n v="186"/>
    <n v="95"/>
    <n v="12860.1"/>
    <n v="2391978.6"/>
    <s v="In Stock"/>
    <s v="No"/>
    <n v="0"/>
  </r>
  <r>
    <s v="P3877"/>
    <s v="Leader Mini"/>
    <s v="Furniture"/>
    <s v="Omni Suppliers"/>
    <n v="198"/>
    <n v="34"/>
    <n v="4018.65"/>
    <n v="795692.70000000007"/>
    <x v="96"/>
    <d v="2025-08-22T00:00:00"/>
    <s v="active"/>
    <s v="Pune Store"/>
    <s v="Leader Mini"/>
    <s v="Furniture"/>
    <s v="Omni Suppliers"/>
    <s v="Leader Mini"/>
    <s v="Furniture"/>
    <s v="Omni Suppliers"/>
    <n v="198"/>
    <n v="34"/>
    <n v="4018.65"/>
    <n v="795692.70000000007"/>
    <s v="In Stock"/>
    <s v="No"/>
    <n v="0"/>
  </r>
  <r>
    <s v="P9749"/>
    <s v="Spring Max"/>
    <s v="Clothing"/>
    <s v="QuickStock"/>
    <n v="63"/>
    <n v="65"/>
    <n v="8296.18"/>
    <n v="522659.34"/>
    <x v="95"/>
    <d v="2025-09-13T00:00:00"/>
    <s v="Inactive"/>
    <s v="Online"/>
    <s v="Spring Max"/>
    <s v="Clothing"/>
    <s v="Quickstock"/>
    <s v="Spring Max"/>
    <s v="Clothing"/>
    <s v="Quickstock"/>
    <n v="63"/>
    <n v="65"/>
    <n v="8296.18"/>
    <n v="522659.34"/>
    <s v="Low Stock"/>
    <s v="Yes"/>
    <n v="1"/>
  </r>
  <r>
    <s v="P1939"/>
    <s v="Minute Plus"/>
    <s v="Groceries"/>
    <s v="ABC Pvt Ltd"/>
    <n v="74"/>
    <n v="48"/>
    <n v="14986.01"/>
    <n v="1108964.74"/>
    <x v="181"/>
    <d v="2025-08-28T00:00:00"/>
    <s v="discontinued"/>
    <s v="Pune Store"/>
    <s v="Minute Plus"/>
    <s v="Groceries"/>
    <s v="Abc Pvt Ltd"/>
    <s v="Minute Plus"/>
    <s v="Groceries"/>
    <s v="Abc Pvt Ltd"/>
    <n v="74"/>
    <n v="48"/>
    <n v="14986.01"/>
    <n v="1108964.74"/>
    <s v="In Stock"/>
    <s v="No"/>
    <n v="0"/>
  </r>
  <r>
    <s v="P6985"/>
    <s v="Pass Pro"/>
    <s v="Clothing"/>
    <s v="RetailMart Inc"/>
    <n v="56"/>
    <n v="24"/>
    <n v="8617.49"/>
    <n v="482579.44"/>
    <x v="74"/>
    <d v="2025-08-19T00:00:00"/>
    <s v="Inactive"/>
    <s v="Pune Store"/>
    <s v="Pass Pro"/>
    <s v="Clothing"/>
    <s v="Retailmart Inc"/>
    <s v="Pass Pro"/>
    <s v="Clothing"/>
    <s v="Retailmart Inc"/>
    <n v="56"/>
    <n v="24"/>
    <n v="8617.49"/>
    <n v="482579.44"/>
    <s v="In Stock"/>
    <s v="No"/>
    <n v="0"/>
  </r>
  <r>
    <s v="P2543"/>
    <s v="Free X"/>
    <s v="Furniture"/>
    <s v="QuickStock"/>
    <n v="15"/>
    <n v="67"/>
    <n v="17099.650000000001"/>
    <n v="256494.75"/>
    <x v="44"/>
    <d v="2025-10-04T00:00:00"/>
    <s v="discontinued"/>
    <s v="Delhi Warehouse"/>
    <s v="Free X"/>
    <s v="Furniture"/>
    <s v="Quickstock"/>
    <s v="Free X"/>
    <s v="Furniture"/>
    <s v="Quickstock"/>
    <n v="15"/>
    <n v="67"/>
    <n v="17099.650000000001"/>
    <n v="256494.75000000003"/>
    <s v="Low Stock"/>
    <s v="Yes"/>
    <n v="1"/>
  </r>
  <r>
    <s v="P6902"/>
    <s v="Anyone Mini"/>
    <s v="Electronics"/>
    <s v="Omni Suppliers"/>
    <n v="192"/>
    <n v="41"/>
    <n v="13892.84"/>
    <n v="2667425.2799999998"/>
    <x v="88"/>
    <d v="2025-07-25T00:00:00"/>
    <s v="discon"/>
    <s v="Delhi Warehouse"/>
    <s v="Anyone Mini"/>
    <s v="Electronics"/>
    <s v="Omni Suppliers"/>
    <s v="Anyone Mini"/>
    <s v="Electronics"/>
    <s v="Omni Suppliers"/>
    <n v="192"/>
    <n v="41"/>
    <n v="13892.84"/>
    <n v="2667425.2800000003"/>
    <s v="In Stock"/>
    <s v="No"/>
    <n v="0"/>
  </r>
  <r>
    <s v="P9529"/>
    <s v="Huge Mini"/>
    <s v="Toys"/>
    <s v="Global Traders"/>
    <n v="66"/>
    <n v="29"/>
    <n v="6945.12"/>
    <n v="458377.92"/>
    <x v="6"/>
    <d v="2025-09-07T00:00:00"/>
    <m/>
    <s v="Online"/>
    <s v="Huge Mini"/>
    <s v="Toys"/>
    <s v="Global Traders"/>
    <s v="Huge Mini"/>
    <s v="Toys"/>
    <s v="Global Traders"/>
    <n v="66"/>
    <n v="29"/>
    <n v="6945.12"/>
    <n v="458377.92"/>
    <s v="In Stock"/>
    <s v="No"/>
    <n v="0"/>
  </r>
  <r>
    <s v="P7766"/>
    <s v="Student Max"/>
    <s v="Clothing"/>
    <s v="RetailMart Inc"/>
    <n v="64"/>
    <n v="76"/>
    <n v="3776.11"/>
    <n v="241671.04000000001"/>
    <x v="99"/>
    <d v="2025-08-11T00:00:00"/>
    <s v="discon"/>
    <s v="Ahmedabad Branch"/>
    <s v="Student Max"/>
    <s v="Clothing"/>
    <s v="Retailmart Inc"/>
    <s v="Student Max"/>
    <s v="Clothing"/>
    <s v="Retailmart Inc"/>
    <n v="64"/>
    <n v="76"/>
    <n v="3776.11"/>
    <n v="241671.04000000001"/>
    <s v="Low Stock"/>
    <s v="Yes"/>
    <n v="1"/>
  </r>
  <r>
    <s v="P7265"/>
    <s v="Bill X"/>
    <s v="Furniture"/>
    <s v="RetailMart Inc"/>
    <n v="40"/>
    <n v="58"/>
    <n v="12152.9"/>
    <n v="486116"/>
    <x v="50"/>
    <d v="2025-08-04T00:00:00"/>
    <s v="Actv"/>
    <s v="Ahmedabad Branch"/>
    <s v="Bill X"/>
    <s v="Furniture"/>
    <s v="Retailmart Inc"/>
    <s v="Bill X"/>
    <s v="Furniture"/>
    <s v="Retailmart Inc"/>
    <n v="40"/>
    <n v="58"/>
    <n v="12152.9"/>
    <n v="486116"/>
    <s v="Low Stock"/>
    <s v="Yes"/>
    <n v="1"/>
  </r>
  <r>
    <s v="P6938"/>
    <s v="Forward Pro"/>
    <s v="Groceries"/>
    <s v="RetailMart Inc"/>
    <n v="63"/>
    <n v="71"/>
    <n v="4601.91"/>
    <n v="289920.33"/>
    <x v="63"/>
    <d v="2025-09-19T00:00:00"/>
    <s v="discon"/>
    <s v="Delhi Warehouse"/>
    <s v="Forward Pro"/>
    <s v="Groceries"/>
    <s v="Retailmart Inc"/>
    <s v="Forward Pro"/>
    <s v="Groceries"/>
    <s v="Retailmart Inc"/>
    <n v="63"/>
    <n v="71"/>
    <n v="4601.91"/>
    <n v="289920.33"/>
    <s v="Low Stock"/>
    <s v="Yes"/>
    <n v="1"/>
  </r>
  <r>
    <s v="P4683"/>
    <s v="Let Lite"/>
    <s v="Toys"/>
    <s v="Omni Suppliers"/>
    <n v="192"/>
    <n v="37"/>
    <n v="19193.86"/>
    <n v="3685221.12"/>
    <x v="94"/>
    <d v="2025-09-15T00:00:00"/>
    <s v="active"/>
    <s v="Online"/>
    <s v="Let Lite"/>
    <s v="Toys"/>
    <s v="Omni Suppliers"/>
    <s v="Let Lite"/>
    <s v="Toys"/>
    <s v="Omni Suppliers"/>
    <n v="192"/>
    <n v="37"/>
    <n v="19193.86"/>
    <n v="3685221.12"/>
    <s v="In Stock"/>
    <s v="No"/>
    <n v="0"/>
  </r>
  <r>
    <s v="P1652"/>
    <s v="Instead Mini"/>
    <s v="Toys"/>
    <s v="Omni Suppliers"/>
    <n v="167"/>
    <n v="74"/>
    <n v="9892.16"/>
    <n v="1651990.72"/>
    <x v="108"/>
    <d v="2025-07-31T00:00:00"/>
    <m/>
    <s v="Delhi Warehouse"/>
    <s v="Instead Mini"/>
    <s v="Toys"/>
    <s v="Omni Suppliers"/>
    <s v="Instead Mini"/>
    <s v="Toys"/>
    <s v="Omni Suppliers"/>
    <n v="167"/>
    <n v="74"/>
    <n v="9892.16"/>
    <n v="1651990.72"/>
    <s v="In Stock"/>
    <s v="No"/>
    <n v="0"/>
  </r>
  <r>
    <s v="P2645"/>
    <s v="During Lite"/>
    <s v="Clothing"/>
    <s v="RetailMart Inc"/>
    <n v="195"/>
    <n v="52"/>
    <n v="108.09"/>
    <n v="21077.55"/>
    <x v="73"/>
    <d v="2025-09-15T00:00:00"/>
    <s v="discon"/>
    <s v="Pune Store"/>
    <s v="During Lite"/>
    <s v="Clothing"/>
    <s v="Retailmart Inc"/>
    <s v="During Lite"/>
    <s v="Clothing"/>
    <s v="Retailmart Inc"/>
    <n v="195"/>
    <n v="52"/>
    <n v="108.09"/>
    <n v="21077.55"/>
    <s v="In Stock"/>
    <s v="No"/>
    <n v="0"/>
  </r>
  <r>
    <s v="P7507"/>
    <s v="Society Max"/>
    <s v="Toys"/>
    <s v="Omni Suppliers"/>
    <n v="139"/>
    <m/>
    <n v="5336.09"/>
    <n v="741716.51"/>
    <x v="91"/>
    <d v="2025-07-27T00:00:00"/>
    <s v="Actv"/>
    <s v="Online"/>
    <s v="Society Max"/>
    <s v="Toys"/>
    <s v="Omni Suppliers"/>
    <s v="Society Max"/>
    <s v="Toys"/>
    <s v="Omni Suppliers"/>
    <n v="139"/>
    <n v="0"/>
    <n v="5336.09"/>
    <n v="741716.51"/>
    <s v="In Stock"/>
    <s v="No"/>
    <n v="0"/>
  </r>
  <r>
    <s v="P6611"/>
    <s v="Successful Mini"/>
    <s v="Electronics"/>
    <s v="Global Traders"/>
    <n v="62"/>
    <n v="44"/>
    <n v="15690.24"/>
    <n v="972794.88"/>
    <x v="27"/>
    <d v="2025-07-26T00:00:00"/>
    <s v="discontinued"/>
    <s v="Ahmedabad Branch"/>
    <s v="Successful Mini"/>
    <s v="Electronics"/>
    <s v="Global Traders"/>
    <s v="Successful Mini"/>
    <s v="Electronics"/>
    <s v="Global Traders"/>
    <n v="62"/>
    <n v="44"/>
    <n v="15690.24"/>
    <n v="972794.88"/>
    <s v="In Stock"/>
    <s v="No"/>
    <n v="0"/>
  </r>
  <r>
    <s v="P6912"/>
    <s v="Detail Pro"/>
    <s v="Groceries"/>
    <s v="RetailMart Inc"/>
    <n v="10"/>
    <n v="83"/>
    <n v="408.86"/>
    <n v="4088.6"/>
    <x v="155"/>
    <d v="2025-09-14T00:00:00"/>
    <s v="Actv"/>
    <s v="Delhi Warehouse"/>
    <s v="Detail Pro"/>
    <s v="Groceries"/>
    <s v="Retailmart Inc"/>
    <s v="Detail Pro"/>
    <s v="Groceries"/>
    <s v="Retailmart Inc"/>
    <n v="10"/>
    <n v="83"/>
    <n v="408.86"/>
    <n v="4088.6000000000004"/>
    <s v="Low Stock"/>
    <s v="Yes"/>
    <n v="1"/>
  </r>
  <r>
    <s v="P7449"/>
    <s v="Machine Max"/>
    <s v="Groceries"/>
    <s v="QuickStock"/>
    <n v="189"/>
    <n v="68"/>
    <n v="15915.99"/>
    <n v="3008122.11"/>
    <x v="114"/>
    <d v="2025-07-16T00:00:00"/>
    <s v="active"/>
    <s v="Delhi Warehouse"/>
    <s v="Machine Max"/>
    <s v="Groceries"/>
    <s v="Quickstock"/>
    <s v="Machine Max"/>
    <s v="Groceries"/>
    <s v="Quickstock"/>
    <n v="189"/>
    <n v="68"/>
    <n v="15915.99"/>
    <n v="3008122.11"/>
    <s v="In Stock"/>
    <s v="No"/>
    <n v="0"/>
  </r>
  <r>
    <s v="P2232"/>
    <s v="offer pro"/>
    <s v="Electronics"/>
    <s v="Omni Suppliers"/>
    <m/>
    <n v="78"/>
    <n v="17571.14"/>
    <m/>
    <x v="53"/>
    <d v="2025-09-28T00:00:00"/>
    <s v="discontinued"/>
    <s v="Mumbai Store"/>
    <s v="Offer Pro"/>
    <s v="Electronics"/>
    <s v="Omni Suppliers"/>
    <s v="Offer Pro"/>
    <s v="Electronics"/>
    <s v="Omni Suppliers"/>
    <n v="0"/>
    <n v="78"/>
    <n v="17571.14"/>
    <n v="0"/>
    <s v="Out of Stock"/>
    <s v="Yes"/>
    <n v="1"/>
  </r>
  <r>
    <s v="P9808"/>
    <s v="Body Pro"/>
    <s v="Clothing"/>
    <s v="Omni Suppliers"/>
    <n v="146"/>
    <n v="42"/>
    <n v="5492.24"/>
    <n v="801867.03999999992"/>
    <x v="26"/>
    <d v="2025-08-28T00:00:00"/>
    <s v="Actv"/>
    <s v="Pune Store"/>
    <s v="Body Pro"/>
    <s v="Clothing"/>
    <s v="Omni Suppliers"/>
    <s v="Body Pro"/>
    <s v="Clothing"/>
    <s v="Omni Suppliers"/>
    <n v="146"/>
    <n v="42"/>
    <n v="5492.24"/>
    <n v="801867.03999999992"/>
    <s v="In Stock"/>
    <s v="No"/>
    <n v="0"/>
  </r>
  <r>
    <s v="P4677"/>
    <s v="Her Mini"/>
    <s v="Toys"/>
    <s v="QuickStock"/>
    <n v="177"/>
    <n v="35"/>
    <n v="16062.99"/>
    <n v="2843149.23"/>
    <x v="125"/>
    <d v="2025-09-22T00:00:00"/>
    <s v="discon"/>
    <s v="Pune Store"/>
    <s v="Her Mini"/>
    <s v="Toys"/>
    <s v="Quickstock"/>
    <s v="Her Mini"/>
    <s v="Toys"/>
    <s v="Quickstock"/>
    <n v="177"/>
    <n v="35"/>
    <n v="16062.99"/>
    <n v="2843149.23"/>
    <s v="In Stock"/>
    <s v="No"/>
    <n v="0"/>
  </r>
  <r>
    <s v="P9205"/>
    <s v="Up Max"/>
    <s v="Clothing"/>
    <s v="ABC Pvt Ltd"/>
    <n v="0"/>
    <n v="77"/>
    <n v="9229.34"/>
    <n v="0"/>
    <x v="37"/>
    <d v="2025-07-30T00:00:00"/>
    <s v="active"/>
    <s v="Pune Store"/>
    <s v="Up Max"/>
    <s v="Clothing"/>
    <s v="Abc Pvt Ltd"/>
    <s v="Up Max"/>
    <s v="Clothing"/>
    <s v="Abc Pvt Ltd"/>
    <n v="0"/>
    <n v="77"/>
    <n v="9229.34"/>
    <n v="0"/>
    <s v="Out of Stock"/>
    <s v="Yes"/>
    <n v="1"/>
  </r>
  <r>
    <s v="P5953"/>
    <s v="Dog Lite"/>
    <s v="Furniture"/>
    <s v="RetailMart Inc"/>
    <n v="174"/>
    <n v="63"/>
    <n v="8759.81"/>
    <n v="1524206.94"/>
    <x v="29"/>
    <d v="2025-08-13T00:00:00"/>
    <s v="discon"/>
    <s v="Ahmedabad Branch"/>
    <s v="Dog Lite"/>
    <s v="Furniture"/>
    <s v="Retailmart Inc"/>
    <s v="Dog Lite"/>
    <s v="Furniture"/>
    <s v="Retailmart Inc"/>
    <n v="174"/>
    <n v="63"/>
    <n v="8759.81"/>
    <n v="1524206.94"/>
    <s v="In Stock"/>
    <s v="No"/>
    <n v="0"/>
  </r>
  <r>
    <s v="P2244"/>
    <s v="Experience Plus"/>
    <s v="Electronics"/>
    <s v="Global Traders"/>
    <n v="151"/>
    <n v="74"/>
    <n v="6789.45"/>
    <n v="1025206.95"/>
    <x v="2"/>
    <d v="2025-08-06T00:00:00"/>
    <s v="discon"/>
    <s v="Online"/>
    <s v="Experience Plus"/>
    <s v="Electronics"/>
    <s v="Global Traders"/>
    <s v="Experience Plus"/>
    <s v="Electronics"/>
    <s v="Global Traders"/>
    <n v="151"/>
    <n v="74"/>
    <n v="6789.45"/>
    <n v="1025206.95"/>
    <s v="In Stock"/>
    <s v="No"/>
    <n v="0"/>
  </r>
  <r>
    <s v="P1909"/>
    <s v="Indeed Lite"/>
    <s v="Toys"/>
    <s v="Omni Suppliers"/>
    <n v="190"/>
    <n v="84"/>
    <n v="1212.5899999999999"/>
    <n v="230392.1"/>
    <x v="113"/>
    <d v="2025-09-09T00:00:00"/>
    <s v="active"/>
    <s v="Ahmedabad Branch"/>
    <s v="Indeed Lite"/>
    <s v="Toys"/>
    <s v="Omni Suppliers"/>
    <s v="Indeed Lite"/>
    <s v="Toys"/>
    <s v="Omni Suppliers"/>
    <n v="190"/>
    <n v="84"/>
    <n v="1212.5899999999999"/>
    <n v="230392.09999999998"/>
    <s v="In Stock"/>
    <s v="No"/>
    <n v="0"/>
  </r>
  <r>
    <s v="P5814"/>
    <s v="Trip Lite"/>
    <s v="Toys"/>
    <s v="Omni Suppliers"/>
    <n v="12"/>
    <n v="85"/>
    <n v="12979.64"/>
    <n v="155755.68"/>
    <x v="180"/>
    <d v="2025-09-07T00:00:00"/>
    <s v="active"/>
    <s v="Pune Store"/>
    <s v="Trip Lite"/>
    <s v="Toys"/>
    <s v="Omni Suppliers"/>
    <s v="Trip Lite"/>
    <s v="Toys"/>
    <s v="Omni Suppliers"/>
    <n v="12"/>
    <n v="85"/>
    <n v="12979.64"/>
    <n v="155755.68"/>
    <s v="Low Stock"/>
    <s v="Yes"/>
    <n v="1"/>
  </r>
  <r>
    <s v="P9855"/>
    <s v="Training Lite"/>
    <s v="Clothing"/>
    <m/>
    <n v="87"/>
    <n v="30"/>
    <n v="12390.77"/>
    <n v="1077996.99"/>
    <x v="8"/>
    <d v="2025-09-11T00:00:00"/>
    <s v="discon"/>
    <s v="Ahmedabad Branch"/>
    <s v="Training Lite"/>
    <s v="Clothing"/>
    <s v=""/>
    <s v="Training Lite"/>
    <s v="Clothing"/>
    <s v="Others"/>
    <n v="87"/>
    <n v="30"/>
    <n v="12390.77"/>
    <n v="1077996.99"/>
    <s v="In Stock"/>
    <s v="No"/>
    <n v="0"/>
  </r>
  <r>
    <s v="P3825"/>
    <s v="Share Plus"/>
    <s v="Clothing"/>
    <s v="QuickStock"/>
    <n v="40"/>
    <n v="46"/>
    <n v="1864.16"/>
    <n v="74566.400000000009"/>
    <x v="181"/>
    <d v="2025-07-28T00:00:00"/>
    <s v="discon"/>
    <s v="Online"/>
    <s v="Share Plus"/>
    <s v="Clothing"/>
    <s v="Quickstock"/>
    <s v="Share Plus"/>
    <s v="Clothing"/>
    <s v="Quickstock"/>
    <n v="40"/>
    <n v="46"/>
    <n v="1864.16"/>
    <n v="74566.400000000009"/>
    <s v="Low Stock"/>
    <s v="Yes"/>
    <n v="1"/>
  </r>
  <r>
    <s v="P8195"/>
    <s v="Carry Max"/>
    <s v="Groceries"/>
    <s v="Global Traders"/>
    <n v="64"/>
    <n v="36"/>
    <n v="911.25"/>
    <n v="58320"/>
    <x v="170"/>
    <d v="2025-08-04T00:00:00"/>
    <m/>
    <s v="Ahmedabad Branch"/>
    <s v="Carry Max"/>
    <s v="Groceries"/>
    <s v="Global Traders"/>
    <s v="Carry Max"/>
    <s v="Groceries"/>
    <s v="Global Traders"/>
    <n v="64"/>
    <n v="36"/>
    <n v="911.25"/>
    <n v="58320"/>
    <s v="In Stock"/>
    <s v="No"/>
    <n v="0"/>
  </r>
  <r>
    <s v="P2789"/>
    <s v="Guess Pro"/>
    <s v="Groceries"/>
    <s v="QuickStock"/>
    <n v="174"/>
    <n v="57"/>
    <n v="5544.83"/>
    <n v="964800.42"/>
    <x v="138"/>
    <d v="2025-09-09T00:00:00"/>
    <s v="discon"/>
    <s v="Delhi Warehouse"/>
    <s v="Guess Pro"/>
    <s v="Groceries"/>
    <s v="Quickstock"/>
    <s v="Guess Pro"/>
    <s v="Groceries"/>
    <s v="Quickstock"/>
    <n v="174"/>
    <n v="57"/>
    <n v="5544.83"/>
    <n v="964800.42"/>
    <s v="In Stock"/>
    <s v="No"/>
    <n v="0"/>
  </r>
  <r>
    <s v="P4653"/>
    <s v="Price Plus"/>
    <s v="Furniture"/>
    <s v="ABC Pvt Ltd"/>
    <n v="103"/>
    <n v="95"/>
    <n v="4067.91"/>
    <n v="418994.73"/>
    <x v="52"/>
    <d v="2025-07-20T00:00:00"/>
    <s v="discon"/>
    <s v="Ahmedabad Branch"/>
    <s v="Price Plus"/>
    <s v="Furniture"/>
    <s v="Abc Pvt Ltd"/>
    <s v="Price Plus"/>
    <s v="Furniture"/>
    <s v="Abc Pvt Ltd"/>
    <n v="103"/>
    <n v="95"/>
    <n v="4067.91"/>
    <n v="418994.73"/>
    <s v="In Stock"/>
    <s v="No"/>
    <n v="0"/>
  </r>
  <r>
    <s v="P4406"/>
    <s v="Billion Lite"/>
    <s v="Groceries"/>
    <s v="ABC Pvt Ltd"/>
    <n v="30"/>
    <n v="26"/>
    <n v="612.41999999999996"/>
    <n v="18372.599999999999"/>
    <x v="172"/>
    <d v="2025-09-10T00:00:00"/>
    <s v="active"/>
    <s v="Mumbai Store"/>
    <s v="Billion Lite"/>
    <s v="Groceries"/>
    <s v="Abc Pvt Ltd"/>
    <s v="Billion Lite"/>
    <s v="Groceries"/>
    <s v="Abc Pvt Ltd"/>
    <n v="30"/>
    <n v="26"/>
    <n v="612.41999999999996"/>
    <n v="18372.599999999999"/>
    <s v="In Stock"/>
    <s v="No"/>
    <n v="0"/>
  </r>
  <r>
    <s v="P8433"/>
    <s v="Stock Max"/>
    <s v="Electronics"/>
    <s v="Global Traders"/>
    <n v="9"/>
    <n v="58"/>
    <n v="14493.58"/>
    <n v="130442.22"/>
    <x v="79"/>
    <d v="2025-08-31T00:00:00"/>
    <s v="discon"/>
    <s v="Delhi Warehouse"/>
    <s v="Stock Max"/>
    <s v="Electronics"/>
    <s v="Global Traders"/>
    <s v="Stock Max"/>
    <s v="Electronics"/>
    <s v="Global Traders"/>
    <n v="9"/>
    <n v="58"/>
    <n v="14493.58"/>
    <n v="130442.22"/>
    <s v="Low Stock"/>
    <s v="Yes"/>
    <n v="1"/>
  </r>
  <r>
    <s v="P4534"/>
    <s v="customer plus"/>
    <s v="Furniture"/>
    <s v="QuickStock"/>
    <n v="51"/>
    <n v="75"/>
    <n v="6255.18"/>
    <n v="319014.18"/>
    <x v="42"/>
    <d v="2025-10-11T00:00:00"/>
    <s v="Inactive"/>
    <s v="Ahmedabad Branch"/>
    <s v="Customer Plus"/>
    <s v="Furniture"/>
    <s v="Quickstock"/>
    <s v="Customer Plus"/>
    <s v="Furniture"/>
    <s v="Quickstock"/>
    <n v="51"/>
    <n v="75"/>
    <n v="6255.18"/>
    <n v="319014.18"/>
    <s v="Low Stock"/>
    <s v="Yes"/>
    <n v="1"/>
  </r>
  <r>
    <s v="P2774"/>
    <s v="Power Mini"/>
    <s v="Furniture"/>
    <s v="RetailMart Inc"/>
    <n v="136"/>
    <n v="42"/>
    <n v="18153.89"/>
    <n v="2468929.04"/>
    <x v="81"/>
    <d v="2025-07-25T00:00:00"/>
    <s v="active"/>
    <s v="Ahmedabad Branch"/>
    <s v="Power Mini"/>
    <s v="Furniture"/>
    <s v="Retailmart Inc"/>
    <s v="Power Mini"/>
    <s v="Furniture"/>
    <s v="Retailmart Inc"/>
    <n v="136"/>
    <n v="42"/>
    <n v="18153.89"/>
    <n v="2468929.04"/>
    <s v="In Stock"/>
    <s v="No"/>
    <n v="0"/>
  </r>
  <r>
    <s v="P4239"/>
    <s v="She Mini"/>
    <s v="Clothing"/>
    <s v="ABC Pvt Ltd"/>
    <n v="43"/>
    <n v="43"/>
    <n v="11699.33"/>
    <n v="503071.19"/>
    <x v="147"/>
    <d v="2025-08-02T00:00:00"/>
    <s v="active"/>
    <s v="Ahmedabad Branch"/>
    <s v="She Mini"/>
    <s v="Clothing"/>
    <s v="Abc Pvt Ltd"/>
    <s v="She Mini"/>
    <s v="Clothing"/>
    <s v="Abc Pvt Ltd"/>
    <n v="43"/>
    <n v="43"/>
    <n v="11699.33"/>
    <n v="503071.19"/>
    <s v="Low Stock"/>
    <s v="No"/>
    <n v="1"/>
  </r>
  <r>
    <s v="P7361"/>
    <s v="Turn X"/>
    <s v="Groceries"/>
    <m/>
    <m/>
    <n v="35"/>
    <n v="1442.5"/>
    <m/>
    <x v="138"/>
    <d v="2025-08-23T00:00:00"/>
    <s v="Actv"/>
    <s v="Delhi Warehouse"/>
    <s v="Turn X"/>
    <s v="Groceries"/>
    <s v=""/>
    <s v="Turn X"/>
    <s v="Groceries"/>
    <s v="Others"/>
    <n v="0"/>
    <n v="35"/>
    <n v="1442.5"/>
    <n v="0"/>
    <s v="Out of Stock"/>
    <s v="Yes"/>
    <n v="1"/>
  </r>
  <r>
    <s v="P8741"/>
    <s v="feeling x"/>
    <s v="Toys"/>
    <s v="Global Traders"/>
    <n v="106"/>
    <n v="90"/>
    <n v="18236.240000000002"/>
    <n v="1933041.44"/>
    <x v="129"/>
    <d v="2025-07-23T00:00:00"/>
    <s v="active"/>
    <s v="Online"/>
    <s v="Feeling X"/>
    <s v="Toys"/>
    <s v="Global Traders"/>
    <s v="Feeling X"/>
    <s v="Toys"/>
    <s v="Global Traders"/>
    <n v="106"/>
    <n v="90"/>
    <n v="18236.240000000002"/>
    <n v="1933041.4400000002"/>
    <s v="In Stock"/>
    <s v="No"/>
    <n v="0"/>
  </r>
  <r>
    <s v="P7981"/>
    <s v="Member Plus"/>
    <s v="Furniture"/>
    <s v="ABC Pvt Ltd"/>
    <n v="29"/>
    <n v="42"/>
    <n v="9754.5300000000007"/>
    <n v="282881.37"/>
    <x v="90"/>
    <d v="2025-08-14T00:00:00"/>
    <m/>
    <s v="Pune Store"/>
    <s v="Member Plus"/>
    <s v="Furniture"/>
    <s v="Abc Pvt Ltd"/>
    <s v="Member Plus"/>
    <s v="Furniture"/>
    <s v="Abc Pvt Ltd"/>
    <n v="29"/>
    <n v="42"/>
    <n v="9754.5300000000007"/>
    <n v="282881.37"/>
    <s v="Low Stock"/>
    <s v="Yes"/>
    <n v="1"/>
  </r>
  <r>
    <s v="P8436"/>
    <s v="Bit Mini"/>
    <s v="Toys"/>
    <s v="QuickStock"/>
    <n v="185"/>
    <n v="22"/>
    <n v="13141.25"/>
    <n v="2431131.25"/>
    <x v="85"/>
    <d v="2025-10-11T00:00:00"/>
    <s v="Inactive"/>
    <s v="Ahmedabad Branch"/>
    <s v="Bit Mini"/>
    <s v="Toys"/>
    <s v="Quickstock"/>
    <s v="Bit Mini"/>
    <s v="Toys"/>
    <s v="Quickstock"/>
    <n v="185"/>
    <n v="22"/>
    <n v="13141.25"/>
    <n v="2431131.25"/>
    <s v="In Stock"/>
    <s v="No"/>
    <n v="0"/>
  </r>
  <r>
    <s v="P1179"/>
    <s v="staff lite"/>
    <s v="Groceries"/>
    <s v="Omni Suppliers"/>
    <n v="33"/>
    <n v="54"/>
    <n v="12540.66"/>
    <n v="413841.78"/>
    <x v="134"/>
    <d v="2025-09-25T00:00:00"/>
    <s v="discontinued"/>
    <s v="Pune Store"/>
    <s v="Staff Lite"/>
    <s v="Groceries"/>
    <s v="Omni Suppliers"/>
    <s v="Staff Lite"/>
    <s v="Groceries"/>
    <s v="Omni Suppliers"/>
    <n v="33"/>
    <n v="54"/>
    <n v="12540.66"/>
    <n v="413841.77999999997"/>
    <s v="Low Stock"/>
    <s v="Yes"/>
    <n v="1"/>
  </r>
  <r>
    <s v="P1773"/>
    <s v="Social Mini"/>
    <s v="Furniture"/>
    <s v="RetailMart Inc"/>
    <n v="108"/>
    <n v="51"/>
    <n v="15410.97"/>
    <n v="1664384.76"/>
    <x v="84"/>
    <d v="2025-08-17T00:00:00"/>
    <s v="active"/>
    <s v="Online"/>
    <s v="Social Mini"/>
    <s v="Furniture"/>
    <s v="Retailmart Inc"/>
    <s v="Social Mini"/>
    <s v="Furniture"/>
    <s v="Retailmart Inc"/>
    <n v="108"/>
    <n v="51"/>
    <n v="15410.97"/>
    <n v="1664384.76"/>
    <s v="In Stock"/>
    <s v="No"/>
    <n v="0"/>
  </r>
  <r>
    <s v="P6344"/>
    <s v="Factor Mini"/>
    <s v="Toys"/>
    <s v="Global Traders"/>
    <n v="155"/>
    <n v="83"/>
    <n v="11707.18"/>
    <n v="1814612.9"/>
    <x v="114"/>
    <d v="2025-09-19T00:00:00"/>
    <m/>
    <s v="Pune Store"/>
    <s v="Factor Mini"/>
    <s v="Toys"/>
    <s v="Global Traders"/>
    <s v="Factor Mini"/>
    <s v="Toys"/>
    <s v="Global Traders"/>
    <n v="155"/>
    <n v="83"/>
    <n v="11707.18"/>
    <n v="1814612.9000000001"/>
    <s v="In Stock"/>
    <s v="No"/>
    <n v="0"/>
  </r>
  <r>
    <s v="P7802"/>
    <s v="Group Lite"/>
    <s v="Toys"/>
    <m/>
    <n v="106"/>
    <n v="34"/>
    <n v="14632.01"/>
    <n v="1550993.06"/>
    <x v="91"/>
    <d v="2025-08-28T00:00:00"/>
    <s v="discon"/>
    <s v="Ahmedabad Branch"/>
    <s v="Group Lite"/>
    <s v="Toys"/>
    <s v=""/>
    <s v="Group Lite"/>
    <s v="Toys"/>
    <s v="Others"/>
    <n v="106"/>
    <n v="34"/>
    <n v="14632.01"/>
    <n v="1550993.06"/>
    <s v="In Stock"/>
    <s v="No"/>
    <n v="0"/>
  </r>
  <r>
    <s v="P8012"/>
    <s v="Budget Plus"/>
    <s v="Clothing"/>
    <s v="QuickStock"/>
    <n v="97"/>
    <m/>
    <n v="8248.11"/>
    <n v="800066.67"/>
    <x v="37"/>
    <d v="2025-08-18T00:00:00"/>
    <m/>
    <s v="Delhi Warehouse"/>
    <s v="Budget Plus"/>
    <s v="Clothing"/>
    <s v="Quickstock"/>
    <s v="Budget Plus"/>
    <s v="Clothing"/>
    <s v="Quickstock"/>
    <n v="97"/>
    <n v="0"/>
    <n v="8248.11"/>
    <n v="800066.67"/>
    <s v="In Stock"/>
    <s v="No"/>
    <n v="0"/>
  </r>
  <r>
    <s v="P1603"/>
    <s v="Require Max"/>
    <s v="Furniture"/>
    <s v="ABC Pvt Ltd"/>
    <n v="124"/>
    <n v="70"/>
    <n v="14236.88"/>
    <n v="1765373.12"/>
    <x v="96"/>
    <d v="2025-09-14T00:00:00"/>
    <s v="discontinued"/>
    <s v="Mumbai Store"/>
    <s v="Require Max"/>
    <s v="Furniture"/>
    <s v="Abc Pvt Ltd"/>
    <s v="Require Max"/>
    <s v="Furniture"/>
    <s v="Abc Pvt Ltd"/>
    <n v="124"/>
    <n v="70"/>
    <n v="14236.88"/>
    <n v="1765373.1199999999"/>
    <s v="In Stock"/>
    <s v="No"/>
    <n v="0"/>
  </r>
  <r>
    <s v="P4380"/>
    <s v="Operation Pro"/>
    <s v="Electronics"/>
    <s v="Omni Suppliers"/>
    <n v="183"/>
    <n v="78"/>
    <n v="9192.15"/>
    <n v="1682163.45"/>
    <x v="154"/>
    <d v="2025-08-01T00:00:00"/>
    <s v="discon"/>
    <s v="Delhi Warehouse"/>
    <s v="Operation Pro"/>
    <s v="Electronics"/>
    <s v="Omni Suppliers"/>
    <s v="Operation Pro"/>
    <s v="Electronics"/>
    <s v="Omni Suppliers"/>
    <n v="183"/>
    <n v="78"/>
    <n v="9192.15"/>
    <n v="1682163.45"/>
    <s v="In Stock"/>
    <s v="No"/>
    <n v="0"/>
  </r>
  <r>
    <s v="P2879"/>
    <s v="machine mini"/>
    <s v="Clothing"/>
    <s v="RetailMart Inc"/>
    <n v="12"/>
    <n v="62"/>
    <n v="17742.29"/>
    <n v="212907.48"/>
    <x v="55"/>
    <d v="2025-09-13T00:00:00"/>
    <s v="active"/>
    <s v="Pune Store"/>
    <s v="Machine Mini"/>
    <s v="Clothing"/>
    <s v="Retailmart Inc"/>
    <s v="Machine Mini"/>
    <s v="Clothing"/>
    <s v="Retailmart Inc"/>
    <n v="12"/>
    <n v="62"/>
    <n v="17742.29"/>
    <n v="212907.48"/>
    <s v="Low Stock"/>
    <s v="Yes"/>
    <n v="1"/>
  </r>
  <r>
    <s v="P9978"/>
    <s v="Account Mini"/>
    <s v="Groceries"/>
    <s v="ABC Pvt Ltd"/>
    <n v="148"/>
    <n v="43"/>
    <n v="9547.33"/>
    <n v="1413004.84"/>
    <x v="138"/>
    <d v="2025-09-18T00:00:00"/>
    <s v="discontinued"/>
    <s v="Delhi Warehouse"/>
    <s v="Account Mini"/>
    <s v="Groceries"/>
    <s v="Abc Pvt Ltd"/>
    <s v="Account Mini"/>
    <s v="Groceries"/>
    <s v="Abc Pvt Ltd"/>
    <n v="148"/>
    <n v="43"/>
    <n v="9547.33"/>
    <n v="1413004.84"/>
    <s v="In Stock"/>
    <s v="No"/>
    <n v="0"/>
  </r>
  <r>
    <s v="P6392"/>
    <s v="Sing Lite"/>
    <s v="Furniture"/>
    <s v="QuickStock"/>
    <n v="67"/>
    <n v="63"/>
    <n v="2738.21"/>
    <n v="183460.07"/>
    <x v="157"/>
    <d v="2025-07-30T00:00:00"/>
    <s v="active"/>
    <s v="Pune Store"/>
    <s v="Sing Lite"/>
    <s v="Furniture"/>
    <s v="Quickstock"/>
    <s v="Sing Lite"/>
    <s v="Furniture"/>
    <s v="Quickstock"/>
    <n v="67"/>
    <n v="63"/>
    <n v="2738.21"/>
    <n v="183460.07"/>
    <s v="In Stock"/>
    <s v="No"/>
    <n v="0"/>
  </r>
  <r>
    <s v="P6086"/>
    <s v="kid mini"/>
    <s v="Clothing"/>
    <s v="RetailMart Inc"/>
    <m/>
    <n v="21"/>
    <n v="7629.49"/>
    <m/>
    <x v="149"/>
    <d v="2025-07-19T00:00:00"/>
    <s v="active"/>
    <s v="Delhi Warehouse"/>
    <s v="Kid Mini"/>
    <s v="Clothing"/>
    <s v="Retailmart Inc"/>
    <s v="Kid Mini"/>
    <s v="Clothing"/>
    <s v="Retailmart Inc"/>
    <n v="0"/>
    <n v="21"/>
    <n v="7629.49"/>
    <n v="0"/>
    <s v="Out of Stock"/>
    <s v="Yes"/>
    <n v="1"/>
  </r>
  <r>
    <s v="P7576"/>
    <s v="Lot Pro"/>
    <s v="Toys"/>
    <s v="Global Traders"/>
    <n v="197"/>
    <n v="45"/>
    <n v="18294.8"/>
    <n v="3604075.6"/>
    <x v="96"/>
    <d v="2025-09-05T00:00:00"/>
    <s v="active"/>
    <s v="Online"/>
    <s v="Lot Pro"/>
    <s v="Toys"/>
    <s v="Global Traders"/>
    <s v="Lot Pro"/>
    <s v="Toys"/>
    <s v="Global Traders"/>
    <n v="197"/>
    <n v="45"/>
    <n v="18294.8"/>
    <n v="3604075.5999999996"/>
    <s v="In Stock"/>
    <s v="No"/>
    <n v="0"/>
  </r>
  <r>
    <s v="P3586"/>
    <s v="test lite"/>
    <s v="Clothing"/>
    <s v="Global Traders"/>
    <m/>
    <n v="37"/>
    <n v="10123.41"/>
    <m/>
    <x v="169"/>
    <d v="2025-08-01T00:00:00"/>
    <s v="discontinued"/>
    <s v="Pune Store"/>
    <s v="Test Lite"/>
    <s v="Clothing"/>
    <s v="Global Traders"/>
    <s v="Test Lite"/>
    <s v="Clothing"/>
    <s v="Global Traders"/>
    <n v="0"/>
    <n v="37"/>
    <n v="10123.41"/>
    <n v="0"/>
    <s v="Out of Stock"/>
    <s v="Yes"/>
    <n v="1"/>
  </r>
  <r>
    <s v="P8986"/>
    <s v="Ask Max"/>
    <s v="Toys"/>
    <s v="ABC Pvt Ltd"/>
    <n v="14"/>
    <n v="27"/>
    <n v="5338.53"/>
    <n v="74739.42"/>
    <x v="98"/>
    <d v="2025-08-05T00:00:00"/>
    <s v="Inactive"/>
    <s v="Pune Store"/>
    <s v="Ask Max"/>
    <s v="Toys"/>
    <s v="Abc Pvt Ltd"/>
    <s v="Ask Max"/>
    <s v="Toys"/>
    <s v="Abc Pvt Ltd"/>
    <n v="14"/>
    <n v="27"/>
    <n v="5338.53"/>
    <n v="74739.42"/>
    <s v="Low Stock"/>
    <s v="Yes"/>
    <n v="1"/>
  </r>
  <r>
    <s v="P6769"/>
    <s v="Gun Mini"/>
    <s v="Electronics"/>
    <s v="Global Traders"/>
    <m/>
    <n v="97"/>
    <n v="18305.91"/>
    <m/>
    <x v="134"/>
    <d v="2025-09-03T00:00:00"/>
    <s v="Actv"/>
    <s v="Online"/>
    <s v="Gun Mini"/>
    <s v="Electronics"/>
    <s v="Global Traders"/>
    <s v="Gun Mini"/>
    <s v="Electronics"/>
    <s v="Global Traders"/>
    <n v="0"/>
    <n v="97"/>
    <n v="18305.91"/>
    <n v="0"/>
    <s v="Out of Stock"/>
    <s v="Yes"/>
    <n v="1"/>
  </r>
  <r>
    <s v="P5893"/>
    <s v="project mini"/>
    <s v="Electronics"/>
    <s v="Global Traders"/>
    <n v="4"/>
    <n v="90"/>
    <n v="15218.22"/>
    <n v="60872.88"/>
    <x v="13"/>
    <d v="2025-07-20T00:00:00"/>
    <s v="Actv"/>
    <s v="Mumbai Store"/>
    <s v="Project Mini"/>
    <s v="Electronics"/>
    <s v="Global Traders"/>
    <s v="Project Mini"/>
    <s v="Electronics"/>
    <s v="Global Traders"/>
    <n v="4"/>
    <n v="90"/>
    <n v="15218.22"/>
    <n v="60872.88"/>
    <s v="Low Stock"/>
    <s v="Yes"/>
    <n v="1"/>
  </r>
  <r>
    <s v="P2785"/>
    <s v="Necessary Mini"/>
    <s v="Toys"/>
    <s v="QuickStock"/>
    <n v="22"/>
    <n v="67"/>
    <n v="1471.6"/>
    <n v="32375.200000000001"/>
    <x v="80"/>
    <d v="2025-09-26T00:00:00"/>
    <s v="active"/>
    <s v="Ahmedabad Branch"/>
    <s v="Necessary Mini"/>
    <s v="Toys"/>
    <s v="Quickstock"/>
    <s v="Necessary Mini"/>
    <s v="Toys"/>
    <s v="Quickstock"/>
    <n v="22"/>
    <n v="67"/>
    <n v="1471.6"/>
    <n v="32375.199999999997"/>
    <s v="Low Stock"/>
    <s v="Yes"/>
    <n v="1"/>
  </r>
  <r>
    <s v="P3597"/>
    <s v="Second Plus"/>
    <s v="Toys"/>
    <s v="QuickStock"/>
    <n v="168"/>
    <n v="46"/>
    <n v="11336.66"/>
    <n v="1904558.88"/>
    <x v="105"/>
    <d v="2025-07-22T00:00:00"/>
    <s v="discontinued"/>
    <s v="Pune Store"/>
    <s v="Second Plus"/>
    <s v="Toys"/>
    <s v="Quickstock"/>
    <s v="Second Plus"/>
    <s v="Toys"/>
    <s v="Quickstock"/>
    <n v="168"/>
    <n v="46"/>
    <n v="11336.66"/>
    <n v="1904558.88"/>
    <s v="In Stock"/>
    <s v="No"/>
    <n v="0"/>
  </r>
  <r>
    <s v="P8952"/>
    <s v="Entire X"/>
    <s v="Electronics"/>
    <m/>
    <n v="70"/>
    <n v="66"/>
    <n v="18924.21"/>
    <n v="1324694.7"/>
    <x v="38"/>
    <d v="2025-09-19T00:00:00"/>
    <m/>
    <s v="Delhi Warehouse"/>
    <s v="Entire X"/>
    <s v="Electronics"/>
    <s v=""/>
    <s v="Entire X"/>
    <s v="Electronics"/>
    <s v="Others"/>
    <n v="70"/>
    <n v="66"/>
    <n v="18924.21"/>
    <n v="1324694.7"/>
    <s v="In Stock"/>
    <s v="No"/>
    <n v="0"/>
  </r>
  <r>
    <s v="P1906"/>
    <s v="Beautiful Pro"/>
    <s v="Electronics"/>
    <s v="Global Traders"/>
    <n v="123"/>
    <n v="43"/>
    <n v="17176.48"/>
    <n v="2112707.04"/>
    <x v="84"/>
    <d v="2025-09-21T00:00:00"/>
    <s v="Actv"/>
    <s v="Pune Store"/>
    <s v="Beautiful Pro"/>
    <s v="Electronics"/>
    <s v="Global Traders"/>
    <s v="Beautiful Pro"/>
    <s v="Electronics"/>
    <s v="Global Traders"/>
    <n v="123"/>
    <n v="43"/>
    <n v="17176.48"/>
    <n v="2112707.04"/>
    <s v="In Stock"/>
    <s v="No"/>
    <n v="0"/>
  </r>
  <r>
    <s v="P4081"/>
    <s v="Night Max"/>
    <s v="Groceries"/>
    <s v="QuickStock"/>
    <n v="72"/>
    <n v="78"/>
    <n v="6804.15"/>
    <n v="489898.8"/>
    <x v="98"/>
    <d v="2025-08-21T00:00:00"/>
    <s v="active"/>
    <s v="Delhi Warehouse"/>
    <s v="Night Max"/>
    <s v="Groceries"/>
    <s v="Quickstock"/>
    <s v="Night Max"/>
    <s v="Groceries"/>
    <s v="Quickstock"/>
    <n v="72"/>
    <n v="78"/>
    <n v="6804.15"/>
    <n v="489898.8"/>
    <s v="Low Stock"/>
    <s v="Yes"/>
    <n v="1"/>
  </r>
  <r>
    <s v="P3107"/>
    <s v="exist x"/>
    <s v="Toys"/>
    <s v="Global Traders"/>
    <n v="130"/>
    <n v="74"/>
    <n v="3333.33"/>
    <n v="433332.9"/>
    <x v="103"/>
    <d v="2025-08-09T00:00:00"/>
    <m/>
    <s v="Delhi Warehouse"/>
    <s v="Exist X"/>
    <s v="Toys"/>
    <s v="Global Traders"/>
    <s v="Exist X"/>
    <s v="Toys"/>
    <s v="Global Traders"/>
    <n v="130"/>
    <n v="74"/>
    <n v="3333.33"/>
    <n v="433332.89999999997"/>
    <s v="In Stock"/>
    <s v="No"/>
    <n v="0"/>
  </r>
  <r>
    <s v="P6006"/>
    <s v="About Max"/>
    <s v="Toys"/>
    <s v="QuickStock"/>
    <n v="1"/>
    <n v="43"/>
    <n v="15602.08"/>
    <n v="15602.08"/>
    <x v="153"/>
    <d v="2025-08-22T00:00:00"/>
    <s v="active"/>
    <s v="Delhi Warehouse"/>
    <s v="About Max"/>
    <s v="Toys"/>
    <s v="Quickstock"/>
    <s v="About Max"/>
    <s v="Toys"/>
    <s v="Quickstock"/>
    <n v="1"/>
    <n v="43"/>
    <n v="15602.08"/>
    <n v="15602.08"/>
    <s v="Low Stock"/>
    <s v="Yes"/>
    <n v="1"/>
  </r>
  <r>
    <s v="P6830"/>
    <s v="Only Mini"/>
    <s v="Clothing"/>
    <s v="QuickStock"/>
    <n v="99"/>
    <n v="43"/>
    <n v="5726.01"/>
    <n v="566874.99"/>
    <x v="134"/>
    <d v="2025-09-16T00:00:00"/>
    <s v="active"/>
    <s v="Pune Store"/>
    <s v="Only Mini"/>
    <s v="Clothing"/>
    <s v="Quickstock"/>
    <s v="Only Mini"/>
    <s v="Clothing"/>
    <s v="Quickstock"/>
    <n v="99"/>
    <n v="43"/>
    <n v="5726.01"/>
    <n v="566874.99"/>
    <s v="In Stock"/>
    <s v="No"/>
    <n v="0"/>
  </r>
  <r>
    <s v="P9282"/>
    <s v="Congress Plus"/>
    <s v="Groceries"/>
    <s v="Global Traders"/>
    <n v="166"/>
    <n v="82"/>
    <n v="10730.65"/>
    <n v="1781287.9"/>
    <x v="131"/>
    <d v="2025-09-11T00:00:00"/>
    <s v="active"/>
    <s v="Online"/>
    <s v="Congress Plus"/>
    <s v="Groceries"/>
    <s v="Global Traders"/>
    <s v="Congress Plus"/>
    <s v="Groceries"/>
    <s v="Global Traders"/>
    <n v="166"/>
    <n v="82"/>
    <n v="10730.65"/>
    <n v="1781287.9"/>
    <s v="In Stock"/>
    <s v="No"/>
    <n v="0"/>
  </r>
  <r>
    <s v="P2088"/>
    <s v="Seem Pro"/>
    <s v="Electronics"/>
    <s v="RetailMart Inc"/>
    <n v="119"/>
    <n v="23"/>
    <n v="17075.240000000002"/>
    <n v="2031953.56"/>
    <x v="179"/>
    <d v="2025-07-20T00:00:00"/>
    <s v="Inactive"/>
    <s v="Ahmedabad Branch"/>
    <s v="Seem Pro"/>
    <s v="Electronics"/>
    <s v="Retailmart Inc"/>
    <s v="Seem Pro"/>
    <s v="Electronics"/>
    <s v="Retailmart Inc"/>
    <n v="119"/>
    <n v="23"/>
    <n v="17075.240000000002"/>
    <n v="2031953.5600000003"/>
    <s v="In Stock"/>
    <s v="No"/>
    <n v="0"/>
  </r>
  <r>
    <s v="P5490"/>
    <s v="Skin X"/>
    <s v="Groceries"/>
    <s v="QuickStock"/>
    <n v="73"/>
    <n v="78"/>
    <n v="11069.14"/>
    <n v="808047.22"/>
    <x v="79"/>
    <d v="2025-07-26T00:00:00"/>
    <s v="discontinued"/>
    <s v="Ahmedabad Branch"/>
    <s v="Skin X"/>
    <s v="Groceries"/>
    <s v="Quickstock"/>
    <s v="Skin X"/>
    <s v="Groceries"/>
    <s v="Quickstock"/>
    <n v="73"/>
    <n v="78"/>
    <n v="11069.14"/>
    <n v="808047.22"/>
    <s v="Low Stock"/>
    <s v="Yes"/>
    <n v="1"/>
  </r>
  <r>
    <s v="P4747"/>
    <s v="Thus Lite"/>
    <s v="Furniture"/>
    <s v="Omni Suppliers"/>
    <n v="55"/>
    <n v="40"/>
    <n v="8917.3799999999992"/>
    <n v="490455.9"/>
    <x v="41"/>
    <d v="2025-08-02T00:00:00"/>
    <s v="Actv"/>
    <s v="Mumbai Store"/>
    <s v="Thus Lite"/>
    <s v="Furniture"/>
    <s v="Omni Suppliers"/>
    <s v="Thus Lite"/>
    <s v="Furniture"/>
    <s v="Omni Suppliers"/>
    <n v="55"/>
    <n v="40"/>
    <n v="8917.3799999999992"/>
    <n v="490455.89999999997"/>
    <s v="In Stock"/>
    <s v="No"/>
    <n v="0"/>
  </r>
  <r>
    <s v="P9330"/>
    <s v="Both Lite"/>
    <s v="Clothing"/>
    <s v="QuickStock"/>
    <n v="69"/>
    <n v="20"/>
    <n v="13415.57"/>
    <n v="925674.33"/>
    <x v="169"/>
    <d v="2025-07-30T00:00:00"/>
    <s v="active"/>
    <s v="Delhi Warehouse"/>
    <s v="Both Lite"/>
    <s v="Clothing"/>
    <s v="Quickstock"/>
    <s v="Both Lite"/>
    <s v="Clothing"/>
    <s v="Quickstock"/>
    <n v="69"/>
    <n v="20"/>
    <n v="13415.57"/>
    <n v="925674.33"/>
    <s v="In Stock"/>
    <s v="No"/>
    <n v="0"/>
  </r>
  <r>
    <s v="P5300"/>
    <s v="Popular Plus"/>
    <s v="Furniture"/>
    <s v="ABC Pvt Ltd"/>
    <n v="55"/>
    <n v="50"/>
    <n v="1631.03"/>
    <n v="89706.65"/>
    <x v="39"/>
    <d v="2025-08-24T00:00:00"/>
    <s v="Inactive"/>
    <s v="Pune Store"/>
    <s v="Popular Plus"/>
    <s v="Furniture"/>
    <s v="Abc Pvt Ltd"/>
    <s v="Popular Plus"/>
    <s v="Furniture"/>
    <s v="Abc Pvt Ltd"/>
    <n v="55"/>
    <n v="50"/>
    <n v="1631.03"/>
    <n v="89706.65"/>
    <s v="In Stock"/>
    <s v="No"/>
    <n v="0"/>
  </r>
  <r>
    <s v="P5537"/>
    <s v="Fire Plus"/>
    <s v="Furniture"/>
    <s v="Omni Suppliers"/>
    <n v="35"/>
    <n v="51"/>
    <n v="12849.51"/>
    <n v="449732.85"/>
    <x v="115"/>
    <d v="2025-09-29T00:00:00"/>
    <s v="Actv"/>
    <s v="Ahmedabad Branch"/>
    <s v="Fire Plus"/>
    <s v="Furniture"/>
    <s v="Omni Suppliers"/>
    <s v="Fire Plus"/>
    <s v="Furniture"/>
    <s v="Omni Suppliers"/>
    <n v="35"/>
    <n v="51"/>
    <n v="12849.51"/>
    <n v="449732.85000000003"/>
    <s v="Low Stock"/>
    <s v="Yes"/>
    <n v="1"/>
  </r>
  <r>
    <s v="P4988"/>
    <s v="and mini"/>
    <s v="Toys"/>
    <s v="QuickStock"/>
    <n v="59"/>
    <n v="32"/>
    <n v="15179.78"/>
    <n v="895607.02"/>
    <x v="59"/>
    <d v="2025-09-29T00:00:00"/>
    <s v="active"/>
    <s v="Delhi Warehouse"/>
    <s v="And Mini"/>
    <s v="Toys"/>
    <s v="Quickstock"/>
    <s v="And Mini"/>
    <s v="Toys"/>
    <s v="Quickstock"/>
    <n v="59"/>
    <n v="32"/>
    <n v="15179.78"/>
    <n v="895607.02"/>
    <s v="In Stock"/>
    <s v="No"/>
    <n v="0"/>
  </r>
  <r>
    <s v="P1037"/>
    <s v="Else Pro"/>
    <s v="Electronics"/>
    <s v="Global Traders"/>
    <n v="24"/>
    <n v="45"/>
    <n v="2136.0300000000002"/>
    <n v="51264.72"/>
    <x v="99"/>
    <d v="2025-09-12T00:00:00"/>
    <s v="discon"/>
    <s v="Online"/>
    <s v="Else Pro"/>
    <s v="Electronics"/>
    <s v="Global Traders"/>
    <s v="Else Pro"/>
    <s v="Electronics"/>
    <s v="Global Traders"/>
    <n v="24"/>
    <n v="45"/>
    <n v="2136.0300000000002"/>
    <n v="51264.72"/>
    <s v="Low Stock"/>
    <s v="Yes"/>
    <n v="1"/>
  </r>
  <r>
    <s v="P2832"/>
    <s v="Experience Plus"/>
    <s v="Clothing"/>
    <s v="Global Traders"/>
    <n v="157"/>
    <n v="76"/>
    <n v="10920.39"/>
    <n v="1714501.23"/>
    <x v="174"/>
    <d v="2025-07-14T00:00:00"/>
    <s v="Actv"/>
    <s v="Pune Store"/>
    <s v="Experience Plus"/>
    <s v="Clothing"/>
    <s v="Global Traders"/>
    <s v="Experience Plus"/>
    <s v="Clothing"/>
    <s v="Global Traders"/>
    <n v="157"/>
    <n v="76"/>
    <n v="10920.39"/>
    <n v="1714501.23"/>
    <s v="In Stock"/>
    <s v="No"/>
    <n v="0"/>
  </r>
  <r>
    <s v="P1432"/>
    <s v="True X"/>
    <s v="Groceries"/>
    <s v="Global Traders"/>
    <n v="174"/>
    <n v="75"/>
    <n v="16857.16"/>
    <n v="2933145.84"/>
    <x v="169"/>
    <d v="2025-08-07T00:00:00"/>
    <m/>
    <s v="Pune Store"/>
    <s v="True X"/>
    <s v="Groceries"/>
    <s v="Global Traders"/>
    <s v="True X"/>
    <s v="Groceries"/>
    <s v="Global Traders"/>
    <n v="174"/>
    <n v="75"/>
    <n v="16857.16"/>
    <n v="2933145.84"/>
    <s v="In Stock"/>
    <s v="No"/>
    <n v="0"/>
  </r>
  <r>
    <s v="P2751"/>
    <s v="Movie Lite"/>
    <s v="Clothing"/>
    <s v="QuickStock"/>
    <n v="133"/>
    <n v="84"/>
    <n v="9880.99"/>
    <n v="1314171.67"/>
    <x v="86"/>
    <d v="2025-09-02T00:00:00"/>
    <s v="Inactive"/>
    <s v="Delhi Warehouse"/>
    <s v="Movie Lite"/>
    <s v="Clothing"/>
    <s v="Quickstock"/>
    <s v="Movie Lite"/>
    <s v="Clothing"/>
    <s v="Quickstock"/>
    <n v="133"/>
    <n v="84"/>
    <n v="9880.99"/>
    <n v="1314171.67"/>
    <s v="In Stock"/>
    <s v="No"/>
    <n v="0"/>
  </r>
  <r>
    <s v="P7200"/>
    <s v="Image Plus"/>
    <s v="Groceries"/>
    <s v="Global Traders"/>
    <m/>
    <n v="87"/>
    <n v="8077.75"/>
    <m/>
    <x v="48"/>
    <d v="2025-08-03T00:00:00"/>
    <s v="Actv"/>
    <s v="Mumbai Store"/>
    <s v="Image Plus"/>
    <s v="Groceries"/>
    <s v="Global Traders"/>
    <s v="Image Plus"/>
    <s v="Groceries"/>
    <s v="Global Traders"/>
    <n v="0"/>
    <n v="87"/>
    <n v="8077.75"/>
    <n v="0"/>
    <s v="Out of Stock"/>
    <s v="Yes"/>
    <n v="1"/>
  </r>
  <r>
    <s v="P1045"/>
    <s v="Action Plus"/>
    <s v="Clothing"/>
    <s v="ABC Pvt Ltd"/>
    <n v="169"/>
    <n v="34"/>
    <n v="15425.3"/>
    <n v="2606875.7000000002"/>
    <x v="168"/>
    <d v="2025-07-15T00:00:00"/>
    <s v="discon"/>
    <s v="Mumbai Store"/>
    <s v="Action Plus"/>
    <s v="Clothing"/>
    <s v="Abc Pvt Ltd"/>
    <s v="Action Plus"/>
    <s v="Clothing"/>
    <s v="Abc Pvt Ltd"/>
    <n v="169"/>
    <n v="34"/>
    <n v="15425.3"/>
    <n v="2606875.6999999997"/>
    <s v="In Stock"/>
    <s v="No"/>
    <n v="0"/>
  </r>
  <r>
    <s v="P7282"/>
    <s v="force lite"/>
    <s v="Furniture"/>
    <s v="ABC Pvt Ltd"/>
    <n v="147"/>
    <n v="43"/>
    <n v="19787.52"/>
    <n v="2908765.44"/>
    <x v="68"/>
    <d v="2025-10-12T00:00:00"/>
    <s v="Inactive"/>
    <s v="Mumbai Store"/>
    <s v="Force Lite"/>
    <s v="Furniture"/>
    <s v="Abc Pvt Ltd"/>
    <s v="Force Lite"/>
    <s v="Furniture"/>
    <s v="Abc Pvt Ltd"/>
    <n v="147"/>
    <n v="43"/>
    <n v="19787.52"/>
    <n v="2908765.44"/>
    <s v="In Stock"/>
    <s v="No"/>
    <n v="0"/>
  </r>
  <r>
    <s v="P3421"/>
    <s v="Seat Mini"/>
    <s v="Groceries"/>
    <s v="RetailMart Inc"/>
    <m/>
    <n v="84"/>
    <n v="6448.63"/>
    <m/>
    <x v="42"/>
    <d v="2025-08-03T00:00:00"/>
    <s v="discontinued"/>
    <s v="Ahmedabad Branch"/>
    <s v="Seat Mini"/>
    <s v="Groceries"/>
    <s v="Retailmart Inc"/>
    <s v="Seat Mini"/>
    <s v="Groceries"/>
    <s v="Retailmart Inc"/>
    <n v="0"/>
    <n v="84"/>
    <n v="6448.63"/>
    <n v="0"/>
    <s v="Out of Stock"/>
    <s v="Yes"/>
    <n v="1"/>
  </r>
  <r>
    <s v="P1712"/>
    <s v="Hand Max"/>
    <s v="Toys"/>
    <s v="Global Traders"/>
    <n v="144"/>
    <n v="80"/>
    <n v="4196.4799999999996"/>
    <n v="604293.11999999988"/>
    <x v="21"/>
    <d v="2025-09-08T00:00:00"/>
    <s v="discon"/>
    <s v="Pune Store"/>
    <s v="Hand Max"/>
    <s v="Toys"/>
    <s v="Global Traders"/>
    <s v="Hand Max"/>
    <s v="Toys"/>
    <s v="Global Traders"/>
    <n v="144"/>
    <n v="80"/>
    <n v="4196.4799999999996"/>
    <n v="604293.11999999988"/>
    <s v="In Stock"/>
    <s v="No"/>
    <n v="0"/>
  </r>
  <r>
    <s v="P3108"/>
    <s v="Writer Lite"/>
    <s v="Furniture"/>
    <s v="ABC Pvt Ltd"/>
    <n v="185"/>
    <m/>
    <n v="3823.32"/>
    <n v="707314.20000000007"/>
    <x v="148"/>
    <d v="2025-10-01T00:00:00"/>
    <s v="active"/>
    <s v="Ahmedabad Branch"/>
    <s v="Writer Lite"/>
    <s v="Furniture"/>
    <s v="Abc Pvt Ltd"/>
    <s v="Writer Lite"/>
    <s v="Furniture"/>
    <s v="Abc Pvt Ltd"/>
    <n v="185"/>
    <n v="0"/>
    <n v="3823.32"/>
    <n v="707314.20000000007"/>
    <s v="In Stock"/>
    <s v="No"/>
    <n v="0"/>
  </r>
  <r>
    <s v="P7957"/>
    <s v="Tend Mini"/>
    <s v="Clothing"/>
    <m/>
    <n v="158"/>
    <n v="51"/>
    <n v="11095.87"/>
    <n v="1753147.46"/>
    <x v="107"/>
    <d v="2025-09-17T00:00:00"/>
    <s v="Inactive"/>
    <s v="Mumbai Store"/>
    <s v="Tend Mini"/>
    <s v="Clothing"/>
    <s v=""/>
    <s v="Tend Mini"/>
    <s v="Clothing"/>
    <s v="Others"/>
    <n v="158"/>
    <n v="51"/>
    <n v="11095.87"/>
    <n v="1753147.4600000002"/>
    <s v="In Stock"/>
    <s v="No"/>
    <n v="0"/>
  </r>
  <r>
    <s v="P2845"/>
    <s v="Lay X"/>
    <s v="Electronics"/>
    <s v="Global Traders"/>
    <n v="118"/>
    <n v="36"/>
    <n v="10275.9"/>
    <n v="1212556.2"/>
    <x v="127"/>
    <d v="2025-10-10T00:00:00"/>
    <s v="active"/>
    <s v="Ahmedabad Branch"/>
    <s v="Lay X"/>
    <s v="Electronics"/>
    <s v="Global Traders"/>
    <s v="Lay X"/>
    <s v="Electronics"/>
    <s v="Global Traders"/>
    <n v="118"/>
    <n v="36"/>
    <n v="10275.9"/>
    <n v="1212556.2"/>
    <s v="In Stock"/>
    <s v="No"/>
    <n v="0"/>
  </r>
  <r>
    <s v="P1879"/>
    <s v="Choose Plus"/>
    <s v="Electronics"/>
    <s v="RetailMart Inc"/>
    <n v="114"/>
    <n v="46"/>
    <n v="6619.96"/>
    <n v="754675.44000000006"/>
    <x v="77"/>
    <d v="2025-08-12T00:00:00"/>
    <s v="discon"/>
    <s v="Mumbai Store"/>
    <s v="Choose Plus"/>
    <s v="Electronics"/>
    <s v="Retailmart Inc"/>
    <s v="Choose Plus"/>
    <s v="Electronics"/>
    <s v="Retailmart Inc"/>
    <n v="114"/>
    <n v="46"/>
    <n v="6619.96"/>
    <n v="754675.44000000006"/>
    <s v="In Stock"/>
    <s v="No"/>
    <n v="0"/>
  </r>
  <r>
    <s v="P8714"/>
    <s v="Agree Pro"/>
    <s v="Clothing"/>
    <s v="QuickStock"/>
    <n v="131"/>
    <n v="99"/>
    <n v="10912"/>
    <n v="1429472"/>
    <x v="1"/>
    <d v="2025-07-22T00:00:00"/>
    <s v="active"/>
    <s v="Ahmedabad Branch"/>
    <s v="Agree Pro"/>
    <s v="Clothing"/>
    <s v="Quickstock"/>
    <s v="Agree Pro"/>
    <s v="Clothing"/>
    <s v="Quickstock"/>
    <n v="131"/>
    <n v="99"/>
    <n v="10912"/>
    <n v="1429472"/>
    <s v="In Stock"/>
    <s v="No"/>
    <n v="0"/>
  </r>
  <r>
    <s v="P4960"/>
    <s v="Analysis Plus"/>
    <s v="Clothing"/>
    <s v="ABC Pvt Ltd"/>
    <n v="146"/>
    <n v="64"/>
    <n v="14348.54"/>
    <n v="2094886.84"/>
    <x v="57"/>
    <d v="2025-09-19T00:00:00"/>
    <m/>
    <s v="Pune Store"/>
    <s v="Analysis Plus"/>
    <s v="Clothing"/>
    <s v="Abc Pvt Ltd"/>
    <s v="Analysis Plus"/>
    <s v="Clothing"/>
    <s v="Abc Pvt Ltd"/>
    <n v="146"/>
    <n v="64"/>
    <n v="14348.54"/>
    <n v="2094886.84"/>
    <s v="In Stock"/>
    <s v="No"/>
    <n v="0"/>
  </r>
  <r>
    <s v="P3422"/>
    <s v="Experience Pro"/>
    <s v="Furniture"/>
    <s v="ABC Pvt Ltd"/>
    <n v="57"/>
    <n v="82"/>
    <n v="14104.65"/>
    <n v="803965.04999999993"/>
    <x v="3"/>
    <d v="2025-09-13T00:00:00"/>
    <m/>
    <s v="Delhi Warehouse"/>
    <s v="Experience Pro"/>
    <s v="Furniture"/>
    <s v="Abc Pvt Ltd"/>
    <s v="Experience Pro"/>
    <s v="Furniture"/>
    <s v="Abc Pvt Ltd"/>
    <n v="57"/>
    <n v="82"/>
    <n v="14104.65"/>
    <n v="803965.04999999993"/>
    <s v="Low Stock"/>
    <s v="Yes"/>
    <n v="1"/>
  </r>
  <r>
    <s v="P9080"/>
    <s v="Wide Max"/>
    <s v="Furniture"/>
    <s v="QuickStock"/>
    <n v="167"/>
    <n v="57"/>
    <n v="3125.24"/>
    <n v="521915.08"/>
    <x v="142"/>
    <d v="2025-08-24T00:00:00"/>
    <s v="discon"/>
    <s v="Online"/>
    <s v="Wide Max"/>
    <s v="Furniture"/>
    <s v="Quickstock"/>
    <s v="Wide Max"/>
    <s v="Furniture"/>
    <s v="Quickstock"/>
    <n v="167"/>
    <n v="57"/>
    <n v="3125.24"/>
    <n v="521915.07999999996"/>
    <s v="In Stock"/>
    <s v="No"/>
    <n v="0"/>
  </r>
  <r>
    <s v="P7604"/>
    <s v="Success Lite"/>
    <s v="Furniture"/>
    <s v="QuickStock"/>
    <n v="188"/>
    <n v="99"/>
    <n v="18023.11"/>
    <n v="3388344.68"/>
    <x v="79"/>
    <d v="2025-10-11T00:00:00"/>
    <s v="Inactive"/>
    <s v="Pune Store"/>
    <s v="Success Lite"/>
    <s v="Furniture"/>
    <s v="Quickstock"/>
    <s v="Success Lite"/>
    <s v="Furniture"/>
    <s v="Quickstock"/>
    <n v="188"/>
    <n v="99"/>
    <n v="18023.11"/>
    <n v="3388344.68"/>
    <s v="In Stock"/>
    <s v="No"/>
    <n v="0"/>
  </r>
  <r>
    <s v="P2025"/>
    <s v="Friend Plus"/>
    <s v="Toys"/>
    <s v="RetailMart Inc"/>
    <n v="105"/>
    <n v="91"/>
    <n v="2034.95"/>
    <n v="213669.75"/>
    <x v="97"/>
    <d v="2025-07-18T00:00:00"/>
    <s v="Inactive"/>
    <s v="Online"/>
    <s v="Friend Plus"/>
    <s v="Toys"/>
    <s v="Retailmart Inc"/>
    <s v="Friend Plus"/>
    <s v="Toys"/>
    <s v="Retailmart Inc"/>
    <n v="105"/>
    <n v="91"/>
    <n v="2034.95"/>
    <n v="213669.75"/>
    <s v="In Stock"/>
    <s v="No"/>
    <n v="0"/>
  </r>
  <r>
    <s v="P8372"/>
    <s v="Provide Max"/>
    <s v="Electronics"/>
    <s v="Omni Suppliers"/>
    <n v="56"/>
    <n v="86"/>
    <n v="7287.2"/>
    <n v="408083.20000000001"/>
    <x v="52"/>
    <d v="2025-08-20T00:00:00"/>
    <s v="active"/>
    <s v="Ahmedabad Branch"/>
    <s v="Provide Max"/>
    <s v="Electronics"/>
    <s v="Omni Suppliers"/>
    <s v="Provide Max"/>
    <s v="Electronics"/>
    <s v="Omni Suppliers"/>
    <n v="56"/>
    <n v="86"/>
    <n v="7287.2"/>
    <n v="408083.20000000001"/>
    <s v="Low Stock"/>
    <s v="Yes"/>
    <n v="1"/>
  </r>
  <r>
    <s v="P2298"/>
    <s v="Wide Lite"/>
    <s v="Groceries"/>
    <s v="RetailMart Inc"/>
    <n v="6"/>
    <n v="28"/>
    <n v="13693.34"/>
    <n v="82160.040000000008"/>
    <x v="178"/>
    <d v="2025-09-10T00:00:00"/>
    <s v="active"/>
    <s v="Pune Store"/>
    <s v="Wide Lite"/>
    <s v="Groceries"/>
    <s v="Retailmart Inc"/>
    <s v="Wide Lite"/>
    <s v="Groceries"/>
    <s v="Retailmart Inc"/>
    <n v="6"/>
    <n v="28"/>
    <n v="13693.34"/>
    <n v="82160.040000000008"/>
    <s v="Low Stock"/>
    <s v="Yes"/>
    <n v="1"/>
  </r>
  <r>
    <s v="P8690"/>
    <s v="Close Lite"/>
    <s v="Electronics"/>
    <m/>
    <n v="160"/>
    <n v="26"/>
    <n v="13014.79"/>
    <n v="2082366.4"/>
    <x v="115"/>
    <d v="2025-09-07T00:00:00"/>
    <s v="discontinued"/>
    <s v="Ahmedabad Branch"/>
    <s v="Close Lite"/>
    <s v="Electronics"/>
    <s v=""/>
    <s v="Close Lite"/>
    <s v="Electronics"/>
    <s v="Others"/>
    <n v="160"/>
    <n v="26"/>
    <n v="13014.79"/>
    <n v="2082366.4000000001"/>
    <s v="In Stock"/>
    <s v="No"/>
    <n v="0"/>
  </r>
  <r>
    <s v="P5092"/>
    <s v="Since Plus"/>
    <s v="Electronics"/>
    <s v="RetailMart Inc"/>
    <n v="175"/>
    <n v="66"/>
    <n v="11221.87"/>
    <n v="1963827.25"/>
    <x v="122"/>
    <d v="2025-09-10T00:00:00"/>
    <s v="Actv"/>
    <s v="Ahmedabad Branch"/>
    <s v="Since Plus"/>
    <s v="Electronics"/>
    <s v="Retailmart Inc"/>
    <s v="Since Plus"/>
    <s v="Electronics"/>
    <s v="Retailmart Inc"/>
    <n v="175"/>
    <n v="66"/>
    <n v="11221.87"/>
    <n v="1963827.2500000002"/>
    <s v="In Stock"/>
    <s v="No"/>
    <n v="0"/>
  </r>
  <r>
    <s v="P3666"/>
    <s v="Respond Lite"/>
    <s v="Furniture"/>
    <s v="Global Traders"/>
    <n v="18"/>
    <n v="25"/>
    <n v="13808.29"/>
    <n v="248549.22"/>
    <x v="11"/>
    <d v="2025-09-15T00:00:00"/>
    <s v="Actv"/>
    <s v="Ahmedabad Branch"/>
    <s v="Respond Lite"/>
    <s v="Furniture"/>
    <s v="Global Traders"/>
    <s v="Respond Lite"/>
    <s v="Furniture"/>
    <s v="Global Traders"/>
    <n v="18"/>
    <n v="25"/>
    <n v="13808.29"/>
    <n v="248549.22000000003"/>
    <s v="Low Stock"/>
    <s v="Yes"/>
    <n v="1"/>
  </r>
  <r>
    <s v="P1840"/>
    <s v="Director Lite"/>
    <s v="Toys"/>
    <s v="ABC Pvt Ltd"/>
    <n v="49"/>
    <n v="31"/>
    <n v="11469.53"/>
    <n v="562006.97000000009"/>
    <x v="61"/>
    <d v="2025-07-14T00:00:00"/>
    <s v="discon"/>
    <s v="Pune Store"/>
    <s v="Director Lite"/>
    <s v="Toys"/>
    <s v="Abc Pvt Ltd"/>
    <s v="Director Lite"/>
    <s v="Toys"/>
    <s v="Abc Pvt Ltd"/>
    <n v="49"/>
    <n v="31"/>
    <n v="11469.53"/>
    <n v="562006.97000000009"/>
    <s v="In Stock"/>
    <s v="No"/>
    <n v="0"/>
  </r>
  <r>
    <s v="P7005"/>
    <s v="Live Max"/>
    <s v="Furniture"/>
    <s v="ABC Pvt Ltd"/>
    <n v="196"/>
    <n v="78"/>
    <n v="13408.74"/>
    <n v="2628113.04"/>
    <x v="168"/>
    <d v="2025-09-17T00:00:00"/>
    <s v="active"/>
    <s v="Delhi Warehouse"/>
    <s v="Live Max"/>
    <s v="Furniture"/>
    <s v="Abc Pvt Ltd"/>
    <s v="Live Max"/>
    <s v="Furniture"/>
    <s v="Abc Pvt Ltd"/>
    <n v="196"/>
    <n v="78"/>
    <n v="13408.74"/>
    <n v="2628113.04"/>
    <s v="In Stock"/>
    <s v="No"/>
    <n v="0"/>
  </r>
  <r>
    <s v="P7083"/>
    <s v="Reach Lite"/>
    <s v="Groceries"/>
    <s v="RetailMart Inc"/>
    <n v="54"/>
    <n v="64"/>
    <n v="5120.24"/>
    <n v="276492.96000000002"/>
    <x v="30"/>
    <d v="2025-10-12T00:00:00"/>
    <s v="active"/>
    <s v="Delhi Warehouse"/>
    <s v="Reach Lite"/>
    <s v="Groceries"/>
    <s v="Retailmart Inc"/>
    <s v="Reach Lite"/>
    <s v="Groceries"/>
    <s v="Retailmart Inc"/>
    <n v="54"/>
    <n v="64"/>
    <n v="5120.24"/>
    <n v="276492.95999999996"/>
    <s v="Low Stock"/>
    <s v="Yes"/>
    <n v="1"/>
  </r>
  <r>
    <s v="P3580"/>
    <s v="Represent Lite"/>
    <s v="Groceries"/>
    <s v="ABC Pvt Ltd"/>
    <n v="20"/>
    <n v="71"/>
    <n v="10890.95"/>
    <n v="217819"/>
    <x v="81"/>
    <d v="2025-09-28T00:00:00"/>
    <s v="discontinued"/>
    <s v="Delhi Warehouse"/>
    <s v="Represent Lite"/>
    <s v="Groceries"/>
    <s v="Abc Pvt Ltd"/>
    <s v="Represent Lite"/>
    <s v="Groceries"/>
    <s v="Abc Pvt Ltd"/>
    <n v="20"/>
    <n v="71"/>
    <n v="10890.95"/>
    <n v="217819"/>
    <s v="Low Stock"/>
    <s v="Yes"/>
    <n v="1"/>
  </r>
  <r>
    <s v="P5019"/>
    <s v="Not Pro"/>
    <s v="Electronics"/>
    <s v="ABC Pvt Ltd"/>
    <n v="66"/>
    <n v="63"/>
    <n v="2367.8000000000002"/>
    <n v="156274.79999999999"/>
    <x v="62"/>
    <d v="2025-08-29T00:00:00"/>
    <s v="Actv"/>
    <s v="Online"/>
    <s v="Not Pro"/>
    <s v="Electronics"/>
    <s v="Abc Pvt Ltd"/>
    <s v="Not Pro"/>
    <s v="Electronics"/>
    <s v="Abc Pvt Ltd"/>
    <n v="66"/>
    <n v="63"/>
    <n v="2367.8000000000002"/>
    <n v="156274.80000000002"/>
    <s v="In Stock"/>
    <s v="No"/>
    <n v="0"/>
  </r>
  <r>
    <s v="P5927"/>
    <s v="Special Max"/>
    <s v="Clothing"/>
    <s v="ABC Pvt Ltd"/>
    <n v="68"/>
    <n v="87"/>
    <n v="7838.01"/>
    <n v="532984.68000000005"/>
    <x v="122"/>
    <d v="2025-10-08T00:00:00"/>
    <s v="Inactive"/>
    <s v="Online"/>
    <s v="Special Max"/>
    <s v="Clothing"/>
    <s v="Abc Pvt Ltd"/>
    <s v="Special Max"/>
    <s v="Clothing"/>
    <s v="Abc Pvt Ltd"/>
    <n v="68"/>
    <n v="87"/>
    <n v="7838.01"/>
    <n v="532984.68000000005"/>
    <s v="Low Stock"/>
    <s v="Yes"/>
    <n v="1"/>
  </r>
  <r>
    <s v="P2074"/>
    <s v="Bill Lite"/>
    <s v="Furniture"/>
    <s v="ABC Pvt Ltd"/>
    <n v="180"/>
    <n v="23"/>
    <n v="10566.61"/>
    <n v="1901989.8"/>
    <x v="125"/>
    <d v="2025-08-07T00:00:00"/>
    <m/>
    <s v="Mumbai Store"/>
    <s v="Bill Lite"/>
    <s v="Furniture"/>
    <s v="Abc Pvt Ltd"/>
    <s v="Bill Lite"/>
    <s v="Furniture"/>
    <s v="Abc Pvt Ltd"/>
    <n v="180"/>
    <n v="23"/>
    <n v="10566.61"/>
    <n v="1901989.8"/>
    <s v="In Stock"/>
    <s v="No"/>
    <n v="0"/>
  </r>
  <r>
    <s v="P1500"/>
    <s v="Road Plus"/>
    <s v="Furniture"/>
    <s v="Omni Suppliers"/>
    <n v="185"/>
    <n v="78"/>
    <n v="509.79"/>
    <n v="94311.150000000009"/>
    <x v="7"/>
    <d v="2025-07-17T00:00:00"/>
    <s v="active"/>
    <s v="Delhi Warehouse"/>
    <s v="Road Plus"/>
    <s v="Furniture"/>
    <s v="Omni Suppliers"/>
    <s v="Road Plus"/>
    <s v="Furniture"/>
    <s v="Omni Suppliers"/>
    <n v="185"/>
    <n v="78"/>
    <n v="509.79"/>
    <n v="94311.150000000009"/>
    <s v="In Stock"/>
    <s v="No"/>
    <n v="0"/>
  </r>
  <r>
    <s v="P8234"/>
    <s v="Institution Pro"/>
    <s v="Clothing"/>
    <s v="Global Traders"/>
    <m/>
    <n v="48"/>
    <n v="158.6"/>
    <m/>
    <x v="160"/>
    <d v="2025-09-21T00:00:00"/>
    <m/>
    <s v="Online"/>
    <s v="Institution Pro"/>
    <s v="Clothing"/>
    <s v="Global Traders"/>
    <s v="Institution Pro"/>
    <s v="Clothing"/>
    <s v="Global Traders"/>
    <n v="0"/>
    <n v="48"/>
    <n v="158.6"/>
    <n v="0"/>
    <s v="Out of Stock"/>
    <s v="Yes"/>
    <n v="1"/>
  </r>
  <r>
    <s v="P8338"/>
    <s v="To Lite"/>
    <s v="Clothing"/>
    <m/>
    <n v="25"/>
    <n v="60"/>
    <n v="9200.07"/>
    <n v="230001.75"/>
    <x v="65"/>
    <d v="2025-08-27T00:00:00"/>
    <s v="Inactive"/>
    <s v="Mumbai Store"/>
    <s v="To Lite"/>
    <s v="Clothing"/>
    <s v=""/>
    <s v="To Lite"/>
    <s v="Clothing"/>
    <s v="Others"/>
    <n v="25"/>
    <n v="60"/>
    <n v="9200.07"/>
    <n v="230001.75"/>
    <s v="Low Stock"/>
    <s v="Yes"/>
    <n v="1"/>
  </r>
  <r>
    <s v="P7437"/>
    <s v="Their Max"/>
    <s v="Toys"/>
    <s v="RetailMart Inc"/>
    <n v="87"/>
    <n v="30"/>
    <n v="17433.11"/>
    <n v="1516680.57"/>
    <x v="29"/>
    <d v="2025-10-02T00:00:00"/>
    <s v="discon"/>
    <s v="Delhi Warehouse"/>
    <s v="Their Max"/>
    <s v="Toys"/>
    <s v="Retailmart Inc"/>
    <s v="Their Max"/>
    <s v="Toys"/>
    <s v="Retailmart Inc"/>
    <n v="87"/>
    <n v="30"/>
    <n v="17433.11"/>
    <n v="1516680.57"/>
    <s v="In Stock"/>
    <s v="No"/>
    <n v="0"/>
  </r>
  <r>
    <s v="P2782"/>
    <s v="Accept Max"/>
    <s v="Groceries"/>
    <s v="ABC Pvt Ltd"/>
    <n v="59"/>
    <n v="86"/>
    <n v="8123.88"/>
    <n v="479308.92"/>
    <x v="15"/>
    <d v="2025-09-08T00:00:00"/>
    <s v="discontinued"/>
    <s v="Online"/>
    <s v="Accept Max"/>
    <s v="Groceries"/>
    <s v="Abc Pvt Ltd"/>
    <s v="Accept Max"/>
    <s v="Groceries"/>
    <s v="Abc Pvt Ltd"/>
    <n v="59"/>
    <n v="86"/>
    <n v="8123.88"/>
    <n v="479308.92"/>
    <s v="Low Stock"/>
    <s v="Yes"/>
    <n v="1"/>
  </r>
  <r>
    <s v="P4218"/>
    <s v="somebody plus"/>
    <s v="Furniture"/>
    <s v="QuickStock"/>
    <n v="173"/>
    <n v="68"/>
    <n v="16918.75"/>
    <n v="2926943.75"/>
    <x v="131"/>
    <d v="2025-09-18T00:00:00"/>
    <s v="active"/>
    <s v="Delhi Warehouse"/>
    <s v="Somebody Plus"/>
    <s v="Furniture"/>
    <s v="Quickstock"/>
    <s v="Somebody Plus"/>
    <s v="Furniture"/>
    <s v="Quickstock"/>
    <n v="173"/>
    <n v="68"/>
    <n v="16918.75"/>
    <n v="2926943.75"/>
    <s v="In Stock"/>
    <s v="No"/>
    <n v="0"/>
  </r>
  <r>
    <s v="P7000"/>
    <s v="Act Lite"/>
    <s v="Groceries"/>
    <s v="RetailMart Inc"/>
    <n v="184"/>
    <n v="33"/>
    <n v="18033.86"/>
    <n v="3318230.24"/>
    <x v="99"/>
    <d v="2025-07-16T00:00:00"/>
    <s v="active"/>
    <s v="Ahmedabad Branch"/>
    <s v="Act Lite"/>
    <s v="Groceries"/>
    <s v="Retailmart Inc"/>
    <s v="Act Lite"/>
    <s v="Groceries"/>
    <s v="Retailmart Inc"/>
    <n v="184"/>
    <n v="33"/>
    <n v="18033.86"/>
    <n v="3318230.24"/>
    <s v="In Stock"/>
    <s v="No"/>
    <n v="0"/>
  </r>
  <r>
    <s v="P5428"/>
    <s v="Skill Mini"/>
    <s v="Clothing"/>
    <s v="Omni Suppliers"/>
    <n v="139"/>
    <n v="74"/>
    <n v="16668.47"/>
    <n v="2316917.33"/>
    <x v="43"/>
    <d v="2025-07-19T00:00:00"/>
    <m/>
    <s v="Online"/>
    <s v="Skill Mini"/>
    <s v="Clothing"/>
    <s v="Omni Suppliers"/>
    <s v="Skill Mini"/>
    <s v="Clothing"/>
    <s v="Omni Suppliers"/>
    <n v="139"/>
    <n v="74"/>
    <n v="16668.47"/>
    <n v="2316917.33"/>
    <s v="In Stock"/>
    <s v="No"/>
    <n v="0"/>
  </r>
  <r>
    <s v="P2446"/>
    <s v="Night Lite"/>
    <s v="Furniture"/>
    <s v="QuickStock"/>
    <n v="160"/>
    <n v="52"/>
    <n v="16367.19"/>
    <n v="2618750.4"/>
    <x v="65"/>
    <d v="2025-09-17T00:00:00"/>
    <s v="active"/>
    <s v="Delhi Warehouse"/>
    <s v="Night Lite"/>
    <s v="Furniture"/>
    <s v="Quickstock"/>
    <s v="Night Lite"/>
    <s v="Furniture"/>
    <s v="Quickstock"/>
    <n v="160"/>
    <n v="52"/>
    <n v="16367.19"/>
    <n v="2618750.4"/>
    <s v="In Stock"/>
    <s v="No"/>
    <n v="0"/>
  </r>
  <r>
    <s v="P6790"/>
    <s v="Large X"/>
    <s v="Groceries"/>
    <s v="RetailMart Inc"/>
    <n v="79"/>
    <n v="50"/>
    <n v="10279.36"/>
    <n v="812069.44000000006"/>
    <x v="112"/>
    <d v="2025-08-20T00:00:00"/>
    <s v="Inactive"/>
    <s v="Delhi Warehouse"/>
    <s v="Large X"/>
    <s v="Groceries"/>
    <s v="Retailmart Inc"/>
    <s v="Large X"/>
    <s v="Groceries"/>
    <s v="Retailmart Inc"/>
    <n v="79"/>
    <n v="50"/>
    <n v="10279.36"/>
    <n v="812069.44000000006"/>
    <s v="In Stock"/>
    <s v="No"/>
    <n v="0"/>
  </r>
  <r>
    <s v="P5659"/>
    <s v="Fast Mini"/>
    <s v="Groceries"/>
    <s v="ABC Pvt Ltd"/>
    <n v="161"/>
    <n v="68"/>
    <n v="8817.33"/>
    <n v="1419590.13"/>
    <x v="105"/>
    <d v="2025-08-08T00:00:00"/>
    <s v="discontinued"/>
    <s v="Mumbai Store"/>
    <s v="Fast Mini"/>
    <s v="Groceries"/>
    <s v="Abc Pvt Ltd"/>
    <s v="Fast Mini"/>
    <s v="Groceries"/>
    <s v="Abc Pvt Ltd"/>
    <n v="161"/>
    <n v="68"/>
    <n v="8817.33"/>
    <n v="1419590.13"/>
    <s v="In Stock"/>
    <s v="No"/>
    <n v="0"/>
  </r>
  <r>
    <s v="P1598"/>
    <s v="Foreign Max"/>
    <s v="Electronics"/>
    <s v="ABC Pvt Ltd"/>
    <n v="108"/>
    <n v="32"/>
    <n v="13589.27"/>
    <n v="1467641.16"/>
    <x v="31"/>
    <d v="2025-08-02T00:00:00"/>
    <s v="Inactive"/>
    <s v="Pune Store"/>
    <s v="Foreign Max"/>
    <s v="Electronics"/>
    <s v="Abc Pvt Ltd"/>
    <s v="Foreign Max"/>
    <s v="Electronics"/>
    <s v="Abc Pvt Ltd"/>
    <n v="108"/>
    <n v="32"/>
    <n v="13589.27"/>
    <n v="1467641.1600000001"/>
    <s v="In Stock"/>
    <s v="No"/>
    <n v="0"/>
  </r>
  <r>
    <s v="P3750"/>
    <s v="Imagine Plus"/>
    <s v="Groceries"/>
    <s v="Global Traders"/>
    <n v="188"/>
    <n v="42"/>
    <n v="11411.17"/>
    <n v="2145299.96"/>
    <x v="159"/>
    <d v="2025-07-18T00:00:00"/>
    <m/>
    <s v="Mumbai Store"/>
    <s v="Imagine Plus"/>
    <s v="Groceries"/>
    <s v="Global Traders"/>
    <s v="Imagine Plus"/>
    <s v="Groceries"/>
    <s v="Global Traders"/>
    <n v="188"/>
    <n v="42"/>
    <n v="11411.17"/>
    <n v="2145299.96"/>
    <s v="In Stock"/>
    <s v="No"/>
    <n v="0"/>
  </r>
  <r>
    <s v="P2631"/>
    <s v="Executive Lite"/>
    <s v="Toys"/>
    <s v="ABC Pvt Ltd"/>
    <n v="55"/>
    <n v="72"/>
    <n v="1497.87"/>
    <n v="82382.849999999991"/>
    <x v="11"/>
    <d v="2025-09-14T00:00:00"/>
    <s v="discontinued"/>
    <s v="Pune Store"/>
    <s v="Executive Lite"/>
    <s v="Toys"/>
    <s v="Abc Pvt Ltd"/>
    <s v="Executive Lite"/>
    <s v="Toys"/>
    <s v="Abc Pvt Ltd"/>
    <n v="55"/>
    <n v="72"/>
    <n v="1497.87"/>
    <n v="82382.849999999991"/>
    <s v="Low Stock"/>
    <s v="Yes"/>
    <n v="1"/>
  </r>
  <r>
    <s v="P7107"/>
    <s v="Drop X"/>
    <s v="Electronics"/>
    <s v="Global Traders"/>
    <n v="124"/>
    <n v="91"/>
    <n v="8126.95"/>
    <n v="1007741.8"/>
    <x v="132"/>
    <d v="2025-07-28T00:00:00"/>
    <s v="active"/>
    <s v="Mumbai Store"/>
    <s v="Drop X"/>
    <s v="Electronics"/>
    <s v="Global Traders"/>
    <s v="Drop X"/>
    <s v="Electronics"/>
    <s v="Global Traders"/>
    <n v="124"/>
    <n v="91"/>
    <n v="8126.95"/>
    <n v="1007741.7999999999"/>
    <s v="In Stock"/>
    <s v="No"/>
    <n v="0"/>
  </r>
  <r>
    <s v="P1929"/>
    <s v="Size Pro"/>
    <s v="Electronics"/>
    <s v="Global Traders"/>
    <n v="196"/>
    <n v="52"/>
    <n v="5560.97"/>
    <n v="1089950.1200000001"/>
    <x v="133"/>
    <d v="2025-08-07T00:00:00"/>
    <s v="active"/>
    <s v="Delhi Warehouse"/>
    <s v="Size Pro"/>
    <s v="Electronics"/>
    <s v="Global Traders"/>
    <s v="Size Pro"/>
    <s v="Electronics"/>
    <s v="Global Traders"/>
    <n v="196"/>
    <n v="52"/>
    <n v="5560.97"/>
    <n v="1089950.1200000001"/>
    <s v="In Stock"/>
    <s v="No"/>
    <n v="0"/>
  </r>
  <r>
    <s v="P8973"/>
    <s v="move mini"/>
    <s v="Electronics"/>
    <s v="Omni Suppliers"/>
    <n v="121"/>
    <n v="45"/>
    <n v="13645.13"/>
    <n v="1651060.73"/>
    <x v="37"/>
    <d v="2025-08-20T00:00:00"/>
    <m/>
    <s v="Mumbai Store"/>
    <s v="Move Mini"/>
    <s v="Electronics"/>
    <s v="Omni Suppliers"/>
    <s v="Move Mini"/>
    <s v="Electronics"/>
    <s v="Omni Suppliers"/>
    <n v="121"/>
    <n v="45"/>
    <n v="13645.13"/>
    <n v="1651060.73"/>
    <s v="In Stock"/>
    <s v="No"/>
    <n v="0"/>
  </r>
  <r>
    <s v="P7655"/>
    <s v="Senior Mini"/>
    <s v="Toys"/>
    <s v="Omni Suppliers"/>
    <n v="160"/>
    <n v="52"/>
    <n v="3759.38"/>
    <n v="601500.80000000005"/>
    <x v="107"/>
    <d v="2025-09-02T00:00:00"/>
    <s v="discon"/>
    <s v="Mumbai Store"/>
    <s v="Senior Mini"/>
    <s v="Toys"/>
    <s v="Omni Suppliers"/>
    <s v="Senior Mini"/>
    <s v="Toys"/>
    <s v="Omni Suppliers"/>
    <n v="160"/>
    <n v="52"/>
    <n v="3759.38"/>
    <n v="601500.80000000005"/>
    <s v="In Stock"/>
    <s v="No"/>
    <n v="0"/>
  </r>
  <r>
    <s v="P1527"/>
    <s v="My Max"/>
    <s v="Clothing"/>
    <s v="Omni Suppliers"/>
    <n v="148"/>
    <n v="64"/>
    <n v="500.24"/>
    <n v="74035.520000000004"/>
    <x v="87"/>
    <d v="2025-08-31T00:00:00"/>
    <s v="active"/>
    <s v="Delhi Warehouse"/>
    <s v="My Max"/>
    <s v="Clothing"/>
    <s v="Omni Suppliers"/>
    <s v="My Max"/>
    <s v="Clothing"/>
    <s v="Omni Suppliers"/>
    <n v="148"/>
    <n v="64"/>
    <n v="500.24"/>
    <n v="74035.520000000004"/>
    <s v="In Stock"/>
    <s v="No"/>
    <n v="0"/>
  </r>
  <r>
    <s v="P2406"/>
    <s v="specific lite"/>
    <s v="Groceries"/>
    <s v="Global Traders"/>
    <n v="86"/>
    <n v="81"/>
    <n v="6787.5"/>
    <n v="583725"/>
    <x v="47"/>
    <d v="2025-08-22T00:00:00"/>
    <s v="active"/>
    <s v="Ahmedabad Branch"/>
    <s v="Specific Lite"/>
    <s v="Groceries"/>
    <s v="Global Traders"/>
    <s v="Specific Lite"/>
    <s v="Groceries"/>
    <s v="Global Traders"/>
    <n v="86"/>
    <n v="81"/>
    <n v="6787.5"/>
    <n v="583725"/>
    <s v="In Stock"/>
    <s v="No"/>
    <n v="0"/>
  </r>
  <r>
    <s v="P3690"/>
    <s v="Ask Pro"/>
    <s v="Groceries"/>
    <s v="Global Traders"/>
    <n v="114"/>
    <n v="28"/>
    <n v="13172.89"/>
    <n v="1501709.46"/>
    <x v="177"/>
    <d v="2025-10-08T00:00:00"/>
    <s v="Inactive"/>
    <s v="Mumbai Store"/>
    <s v="Ask Pro"/>
    <s v="Groceries"/>
    <s v="Global Traders"/>
    <s v="Ask Pro"/>
    <s v="Groceries"/>
    <s v="Global Traders"/>
    <n v="114"/>
    <n v="28"/>
    <n v="13172.89"/>
    <n v="1501709.46"/>
    <s v="In Stock"/>
    <s v="No"/>
    <n v="0"/>
  </r>
  <r>
    <s v="P9719"/>
    <s v="Boy X"/>
    <s v="Clothing"/>
    <s v="Omni Suppliers"/>
    <n v="77"/>
    <n v="22"/>
    <n v="14481.72"/>
    <n v="1115092.44"/>
    <x v="112"/>
    <d v="2025-08-12T00:00:00"/>
    <s v="discontinued"/>
    <s v="Pune Store"/>
    <s v="Boy X"/>
    <s v="Clothing"/>
    <s v="Omni Suppliers"/>
    <s v="Boy X"/>
    <s v="Clothing"/>
    <s v="Omni Suppliers"/>
    <n v="77"/>
    <n v="22"/>
    <n v="14481.72"/>
    <n v="1115092.44"/>
    <s v="In Stock"/>
    <s v="No"/>
    <n v="0"/>
  </r>
  <r>
    <s v="P6873"/>
    <s v="Add X"/>
    <s v="Toys"/>
    <s v="RetailMart Inc"/>
    <n v="151"/>
    <n v="92"/>
    <n v="12827.64"/>
    <n v="1936973.64"/>
    <x v="47"/>
    <d v="2025-10-03T00:00:00"/>
    <s v="discontinued"/>
    <s v="Mumbai Store"/>
    <s v="Add X"/>
    <s v="Toys"/>
    <s v="Retailmart Inc"/>
    <s v="Add X"/>
    <s v="Toys"/>
    <s v="Retailmart Inc"/>
    <n v="151"/>
    <n v="92"/>
    <n v="12827.64"/>
    <n v="1936973.64"/>
    <s v="In Stock"/>
    <s v="No"/>
    <n v="0"/>
  </r>
  <r>
    <s v="P1710"/>
    <s v="Wear Mini"/>
    <s v="Clothing"/>
    <s v="Global Traders"/>
    <n v="111"/>
    <n v="40"/>
    <n v="2429.4699999999998"/>
    <n v="269671.17"/>
    <x v="154"/>
    <d v="2025-08-18T00:00:00"/>
    <m/>
    <s v="Mumbai Store"/>
    <s v="Wear Mini"/>
    <s v="Clothing"/>
    <s v="Global Traders"/>
    <s v="Wear Mini"/>
    <s v="Clothing"/>
    <s v="Global Traders"/>
    <n v="111"/>
    <n v="40"/>
    <n v="2429.4699999999998"/>
    <n v="269671.17"/>
    <s v="In Stock"/>
    <s v="No"/>
    <n v="0"/>
  </r>
  <r>
    <s v="P6013"/>
    <s v="Blood Plus"/>
    <s v="Furniture"/>
    <s v="RetailMart Inc"/>
    <n v="160"/>
    <n v="51"/>
    <n v="9872.5300000000007"/>
    <n v="1579604.8"/>
    <x v="1"/>
    <d v="2025-10-06T00:00:00"/>
    <m/>
    <s v="Online"/>
    <s v="Blood Plus"/>
    <s v="Furniture"/>
    <s v="Retailmart Inc"/>
    <s v="Blood Plus"/>
    <s v="Furniture"/>
    <s v="Retailmart Inc"/>
    <n v="160"/>
    <n v="51"/>
    <n v="9872.5300000000007"/>
    <n v="1579604.8"/>
    <s v="In Stock"/>
    <s v="No"/>
    <n v="0"/>
  </r>
  <r>
    <s v="P5180"/>
    <s v="Set Plus"/>
    <s v="Groceries"/>
    <s v="Global Traders"/>
    <n v="166"/>
    <n v="91"/>
    <n v="8122.84"/>
    <n v="1348391.44"/>
    <x v="31"/>
    <d v="2025-10-07T00:00:00"/>
    <s v="Inactive"/>
    <s v="Mumbai Store"/>
    <s v="Set Plus"/>
    <s v="Groceries"/>
    <s v="Global Traders"/>
    <s v="Set Plus"/>
    <s v="Groceries"/>
    <s v="Global Traders"/>
    <n v="166"/>
    <n v="91"/>
    <n v="8122.84"/>
    <n v="1348391.44"/>
    <s v="In Stock"/>
    <s v="No"/>
    <n v="0"/>
  </r>
  <r>
    <s v="P6640"/>
    <s v="Significant Lite"/>
    <s v="Furniture"/>
    <s v="RetailMart Inc"/>
    <n v="24"/>
    <n v="21"/>
    <n v="15447.07"/>
    <n v="370729.68"/>
    <x v="182"/>
    <d v="2025-09-21T00:00:00"/>
    <s v="discon"/>
    <s v="Delhi Warehouse"/>
    <s v="Significant Lite"/>
    <s v="Furniture"/>
    <s v="Retailmart Inc"/>
    <s v="Significant Lite"/>
    <s v="Furniture"/>
    <s v="Retailmart Inc"/>
    <n v="24"/>
    <n v="21"/>
    <n v="15447.07"/>
    <n v="370729.68"/>
    <s v="In Stock"/>
    <s v="No"/>
    <n v="0"/>
  </r>
  <r>
    <s v="P9899"/>
    <s v="Animal X"/>
    <s v="Groceries"/>
    <s v="QuickStock"/>
    <n v="93"/>
    <n v="22"/>
    <n v="2150.04"/>
    <n v="199953.72"/>
    <x v="13"/>
    <d v="2025-07-23T00:00:00"/>
    <s v="discon"/>
    <s v="Delhi Warehouse"/>
    <s v="Animal X"/>
    <s v="Groceries"/>
    <s v="Quickstock"/>
    <s v="Animal X"/>
    <s v="Groceries"/>
    <s v="Quickstock"/>
    <n v="93"/>
    <n v="22"/>
    <n v="2150.04"/>
    <n v="199953.72"/>
    <s v="In Stock"/>
    <s v="No"/>
    <n v="0"/>
  </r>
  <r>
    <s v="P1734"/>
    <s v="Land Plus"/>
    <s v="Groceries"/>
    <s v="RetailMart Inc"/>
    <n v="164"/>
    <n v="46"/>
    <n v="10182.549999999999"/>
    <n v="1669938.2"/>
    <x v="145"/>
    <d v="2025-10-02T00:00:00"/>
    <s v="Actv"/>
    <s v="Ahmedabad Branch"/>
    <s v="Land Plus"/>
    <s v="Groceries"/>
    <s v="Retailmart Inc"/>
    <s v="Land Plus"/>
    <s v="Groceries"/>
    <s v="Retailmart Inc"/>
    <n v="164"/>
    <n v="46"/>
    <n v="10182.549999999999"/>
    <n v="1669938.2"/>
    <s v="In Stock"/>
    <s v="No"/>
    <n v="0"/>
  </r>
  <r>
    <s v="P3901"/>
    <s v="Movement Lite"/>
    <s v="Toys"/>
    <s v="RetailMart Inc"/>
    <n v="127"/>
    <n v="56"/>
    <n v="2312.0700000000002"/>
    <n v="293632.89"/>
    <x v="29"/>
    <d v="2025-07-14T00:00:00"/>
    <s v="active"/>
    <s v="Mumbai Store"/>
    <s v="Movement Lite"/>
    <s v="Toys"/>
    <s v="Retailmart Inc"/>
    <s v="Movement Lite"/>
    <s v="Toys"/>
    <s v="Retailmart Inc"/>
    <n v="127"/>
    <n v="56"/>
    <n v="2312.0700000000002"/>
    <n v="293632.89"/>
    <s v="In Stock"/>
    <s v="No"/>
    <n v="0"/>
  </r>
  <r>
    <s v="P4872"/>
    <s v="Space Pro"/>
    <s v="Clothing"/>
    <s v="ABC Pvt Ltd"/>
    <n v="30"/>
    <n v="74"/>
    <n v="7882.13"/>
    <n v="236463.9"/>
    <x v="96"/>
    <d v="2025-08-09T00:00:00"/>
    <s v="Actv"/>
    <s v="Mumbai Store"/>
    <s v="Space Pro"/>
    <s v="Clothing"/>
    <s v="Abc Pvt Ltd"/>
    <s v="Space Pro"/>
    <s v="Clothing"/>
    <s v="Abc Pvt Ltd"/>
    <n v="30"/>
    <n v="74"/>
    <n v="7882.13"/>
    <n v="236463.9"/>
    <s v="Low Stock"/>
    <s v="Yes"/>
    <n v="1"/>
  </r>
  <r>
    <s v="P4082"/>
    <s v="Ever Pro"/>
    <s v="Electronics"/>
    <s v="Omni Suppliers"/>
    <n v="87"/>
    <n v="91"/>
    <n v="1150.3699999999999"/>
    <n v="100082.19"/>
    <x v="117"/>
    <d v="2025-07-31T00:00:00"/>
    <s v="active"/>
    <s v="Ahmedabad Branch"/>
    <s v="Ever Pro"/>
    <s v="Electronics"/>
    <s v="Omni Suppliers"/>
    <s v="Ever Pro"/>
    <s v="Electronics"/>
    <s v="Omni Suppliers"/>
    <n v="87"/>
    <n v="91"/>
    <n v="1150.3699999999999"/>
    <n v="100082.18999999999"/>
    <s v="Low Stock"/>
    <s v="Yes"/>
    <n v="1"/>
  </r>
  <r>
    <s v="P5261"/>
    <s v="Body Max"/>
    <s v="Toys"/>
    <s v="QuickStock"/>
    <n v="187"/>
    <n v="38"/>
    <n v="19030.36"/>
    <n v="3558677.32"/>
    <x v="74"/>
    <d v="2025-09-10T00:00:00"/>
    <s v="Inactive"/>
    <s v="Mumbai Store"/>
    <s v="Body Max"/>
    <s v="Toys"/>
    <s v="Quickstock"/>
    <s v="Body Max"/>
    <s v="Toys"/>
    <s v="Quickstock"/>
    <n v="187"/>
    <n v="38"/>
    <n v="19030.36"/>
    <n v="3558677.3200000003"/>
    <s v="In Stock"/>
    <s v="No"/>
    <n v="0"/>
  </r>
  <r>
    <s v="P1544"/>
    <s v="Speech X"/>
    <s v="Groceries"/>
    <s v="Global Traders"/>
    <n v="9"/>
    <n v="99"/>
    <n v="216.68"/>
    <n v="1950.12"/>
    <x v="182"/>
    <d v="2025-10-09T00:00:00"/>
    <s v="active"/>
    <s v="Online"/>
    <s v="Speech X"/>
    <s v="Groceries"/>
    <s v="Global Traders"/>
    <s v="Speech X"/>
    <s v="Groceries"/>
    <s v="Global Traders"/>
    <n v="9"/>
    <n v="99"/>
    <n v="216.68"/>
    <n v="1950.1200000000001"/>
    <s v="Low Stock"/>
    <s v="Yes"/>
    <n v="1"/>
  </r>
  <r>
    <s v="P4773"/>
    <s v="Easy Max"/>
    <s v="Groceries"/>
    <s v="Global Traders"/>
    <n v="67"/>
    <n v="62"/>
    <n v="18337.03"/>
    <n v="1228581.01"/>
    <x v="54"/>
    <d v="2025-07-14T00:00:00"/>
    <s v="discontinued"/>
    <s v="Pune Store"/>
    <s v="Easy Max"/>
    <s v="Groceries"/>
    <s v="Global Traders"/>
    <s v="Easy Max"/>
    <s v="Groceries"/>
    <s v="Global Traders"/>
    <n v="67"/>
    <n v="62"/>
    <n v="18337.03"/>
    <n v="1228581.01"/>
    <s v="In Stock"/>
    <s v="No"/>
    <n v="0"/>
  </r>
  <r>
    <s v="P1096"/>
    <s v="Scene Pro"/>
    <s v="Clothing"/>
    <s v="QuickStock"/>
    <n v="18"/>
    <n v="40"/>
    <n v="14416.03"/>
    <n v="259488.54"/>
    <x v="177"/>
    <d v="2025-09-27T00:00:00"/>
    <s v="active"/>
    <s v="Delhi Warehouse"/>
    <s v="Scene Pro"/>
    <s v="Clothing"/>
    <s v="Quickstock"/>
    <s v="Scene Pro"/>
    <s v="Clothing"/>
    <s v="Quickstock"/>
    <n v="18"/>
    <n v="40"/>
    <n v="14416.03"/>
    <n v="259488.54"/>
    <s v="Low Stock"/>
    <s v="Yes"/>
    <n v="1"/>
  </r>
  <r>
    <s v="P7152"/>
    <s v="Once X"/>
    <s v="Electronics"/>
    <s v="Global Traders"/>
    <n v="26"/>
    <n v="36"/>
    <n v="9810.14"/>
    <n v="255063.64"/>
    <x v="18"/>
    <d v="2025-07-26T00:00:00"/>
    <s v="active"/>
    <s v="Delhi Warehouse"/>
    <s v="Once X"/>
    <s v="Electronics"/>
    <s v="Global Traders"/>
    <s v="Once X"/>
    <s v="Electronics"/>
    <s v="Global Traders"/>
    <n v="26"/>
    <n v="36"/>
    <n v="9810.14"/>
    <n v="255063.63999999998"/>
    <s v="Low Stock"/>
    <s v="Yes"/>
    <n v="1"/>
  </r>
  <r>
    <s v="P9118"/>
    <s v="Final X"/>
    <s v="Furniture"/>
    <s v="ABC Pvt Ltd"/>
    <n v="4"/>
    <m/>
    <n v="17010.93"/>
    <n v="68043.72"/>
    <x v="167"/>
    <d v="2025-09-08T00:00:00"/>
    <s v="active"/>
    <s v="Mumbai Store"/>
    <s v="Final X"/>
    <s v="Furniture"/>
    <s v="Abc Pvt Ltd"/>
    <s v="Final X"/>
    <s v="Furniture"/>
    <s v="Abc Pvt Ltd"/>
    <n v="4"/>
    <n v="0"/>
    <n v="17010.93"/>
    <n v="68043.72"/>
    <s v="In Stock"/>
    <s v="No"/>
    <n v="0"/>
  </r>
  <r>
    <s v="P5775"/>
    <s v="Natural Pro"/>
    <s v="Clothing"/>
    <s v="QuickStock"/>
    <n v="81"/>
    <n v="69"/>
    <n v="11625.56"/>
    <n v="941670.36"/>
    <x v="141"/>
    <d v="2025-07-18T00:00:00"/>
    <m/>
    <s v="Pune Store"/>
    <s v="Natural Pro"/>
    <s v="Clothing"/>
    <s v="Quickstock"/>
    <s v="Natural Pro"/>
    <s v="Clothing"/>
    <s v="Quickstock"/>
    <n v="81"/>
    <n v="69"/>
    <n v="11625.56"/>
    <n v="941670.36"/>
    <s v="In Stock"/>
    <s v="No"/>
    <n v="0"/>
  </r>
  <r>
    <s v="P6664"/>
    <s v="indicate pro"/>
    <s v="Furniture"/>
    <s v="ABC Pvt Ltd"/>
    <n v="110"/>
    <n v="37"/>
    <n v="16820.62"/>
    <n v="1850268.2"/>
    <x v="54"/>
    <d v="2025-08-02T00:00:00"/>
    <s v="discontinued"/>
    <s v="Pune Store"/>
    <s v="Indicate Pro"/>
    <s v="Furniture"/>
    <s v="Abc Pvt Ltd"/>
    <s v="Indicate Pro"/>
    <s v="Furniture"/>
    <s v="Abc Pvt Ltd"/>
    <n v="110"/>
    <n v="37"/>
    <n v="16820.62"/>
    <n v="1850268.2"/>
    <s v="In Stock"/>
    <s v="No"/>
    <n v="0"/>
  </r>
  <r>
    <s v="P7142"/>
    <s v="Standard X"/>
    <s v="Furniture"/>
    <m/>
    <n v="79"/>
    <n v="57"/>
    <n v="16124.65"/>
    <n v="1273847.3500000001"/>
    <x v="47"/>
    <d v="2025-10-02T00:00:00"/>
    <s v="Inactive"/>
    <s v="Delhi Warehouse"/>
    <s v="Standard X"/>
    <s v="Furniture"/>
    <s v=""/>
    <s v="Standard X"/>
    <s v="Furniture"/>
    <s v="Others"/>
    <n v="79"/>
    <n v="57"/>
    <n v="16124.65"/>
    <n v="1273847.3499999999"/>
    <s v="In Stock"/>
    <s v="No"/>
    <n v="0"/>
  </r>
  <r>
    <s v="P3484"/>
    <s v="Gun X"/>
    <s v="Clothing"/>
    <s v="Omni Suppliers"/>
    <n v="62"/>
    <n v="51"/>
    <n v="7973.88"/>
    <n v="494380.56"/>
    <x v="85"/>
    <d v="2025-09-14T00:00:00"/>
    <s v="active"/>
    <s v="Mumbai Store"/>
    <s v="Gun X"/>
    <s v="Clothing"/>
    <s v="Omni Suppliers"/>
    <s v="Gun X"/>
    <s v="Clothing"/>
    <s v="Omni Suppliers"/>
    <n v="62"/>
    <n v="51"/>
    <n v="7973.88"/>
    <n v="494380.56"/>
    <s v="In Stock"/>
    <s v="No"/>
    <n v="0"/>
  </r>
  <r>
    <s v="P9186"/>
    <s v="Great X"/>
    <s v="Groceries"/>
    <s v="Global Traders"/>
    <n v="143"/>
    <n v="71"/>
    <n v="12788.95"/>
    <n v="1828819.85"/>
    <x v="95"/>
    <d v="2025-07-17T00:00:00"/>
    <s v="Actv"/>
    <s v="Mumbai Store"/>
    <s v="Great X"/>
    <s v="Groceries"/>
    <s v="Global Traders"/>
    <s v="Great X"/>
    <s v="Groceries"/>
    <s v="Global Traders"/>
    <n v="143"/>
    <n v="71"/>
    <n v="12788.95"/>
    <n v="1828819.85"/>
    <s v="In Stock"/>
    <s v="No"/>
    <n v="0"/>
  </r>
  <r>
    <s v="P1656"/>
    <s v="Main X"/>
    <s v="Toys"/>
    <s v="RetailMart Inc"/>
    <m/>
    <n v="32"/>
    <n v="17227.62"/>
    <m/>
    <x v="24"/>
    <d v="2025-09-24T00:00:00"/>
    <m/>
    <s v="Online"/>
    <s v="Main X"/>
    <s v="Toys"/>
    <s v="Retailmart Inc"/>
    <s v="Main X"/>
    <s v="Toys"/>
    <s v="Retailmart Inc"/>
    <n v="0"/>
    <n v="32"/>
    <n v="17227.62"/>
    <n v="0"/>
    <s v="Out of Stock"/>
    <s v="Yes"/>
    <n v="1"/>
  </r>
  <r>
    <s v="P7312"/>
    <s v="Deep Plus"/>
    <s v="Groceries"/>
    <s v="QuickStock"/>
    <n v="2"/>
    <n v="52"/>
    <n v="10293.02"/>
    <n v="20586.04"/>
    <x v="29"/>
    <d v="2025-10-01T00:00:00"/>
    <s v="discontinued"/>
    <s v="Online"/>
    <s v="Deep Plus"/>
    <s v="Groceries"/>
    <s v="Quickstock"/>
    <s v="Deep Plus"/>
    <s v="Groceries"/>
    <s v="Quickstock"/>
    <n v="2"/>
    <n v="52"/>
    <n v="10293.02"/>
    <n v="20586.04"/>
    <s v="Low Stock"/>
    <s v="Yes"/>
    <n v="1"/>
  </r>
  <r>
    <s v="P6559"/>
    <s v="Foot X"/>
    <s v="Furniture"/>
    <s v="Global Traders"/>
    <n v="136"/>
    <m/>
    <n v="2297.84"/>
    <n v="312506.23999999999"/>
    <x v="87"/>
    <d v="2025-10-02T00:00:00"/>
    <s v="discontinued"/>
    <s v="Pune Store"/>
    <s v="Foot X"/>
    <s v="Furniture"/>
    <s v="Global Traders"/>
    <s v="Foot X"/>
    <s v="Furniture"/>
    <s v="Global Traders"/>
    <n v="136"/>
    <n v="0"/>
    <n v="2297.84"/>
    <n v="312506.23999999999"/>
    <s v="In Stock"/>
    <s v="No"/>
    <n v="0"/>
  </r>
  <r>
    <s v="P9026"/>
    <s v="Probably Mini"/>
    <s v="Furniture"/>
    <s v="RetailMart Inc"/>
    <n v="99"/>
    <n v="64"/>
    <n v="12084.28"/>
    <n v="1196343.72"/>
    <x v="30"/>
    <d v="2025-08-30T00:00:00"/>
    <m/>
    <s v="Online"/>
    <s v="Probably Mini"/>
    <s v="Furniture"/>
    <s v="Retailmart Inc"/>
    <s v="Probably Mini"/>
    <s v="Furniture"/>
    <s v="Retailmart Inc"/>
    <n v="99"/>
    <n v="64"/>
    <n v="12084.28"/>
    <n v="1196343.72"/>
    <s v="In Stock"/>
    <s v="No"/>
    <n v="0"/>
  </r>
  <r>
    <s v="P3273"/>
    <s v="Interesting Pro"/>
    <s v="Toys"/>
    <s v="QuickStock"/>
    <m/>
    <n v="86"/>
    <n v="16765.57"/>
    <m/>
    <x v="28"/>
    <d v="2025-09-23T00:00:00"/>
    <s v="discon"/>
    <s v="Delhi Warehouse"/>
    <s v="Interesting Pro"/>
    <s v="Toys"/>
    <s v="Quickstock"/>
    <s v="Interesting Pro"/>
    <s v="Toys"/>
    <s v="Quickstock"/>
    <n v="0"/>
    <n v="86"/>
    <n v="16765.57"/>
    <n v="0"/>
    <s v="Out of Stock"/>
    <s v="Yes"/>
    <n v="1"/>
  </r>
  <r>
    <s v="P4094"/>
    <s v="Middle Max"/>
    <s v="Toys"/>
    <s v="RetailMart Inc"/>
    <n v="93"/>
    <n v="80"/>
    <n v="1173.8499999999999"/>
    <n v="109168.05"/>
    <x v="18"/>
    <d v="2025-09-25T00:00:00"/>
    <s v="active"/>
    <s v="Delhi Warehouse"/>
    <s v="Middle Max"/>
    <s v="Toys"/>
    <s v="Retailmart Inc"/>
    <s v="Middle Max"/>
    <s v="Toys"/>
    <s v="Retailmart Inc"/>
    <n v="93"/>
    <n v="80"/>
    <n v="1173.8499999999999"/>
    <n v="109168.04999999999"/>
    <s v="In Stock"/>
    <s v="No"/>
    <n v="0"/>
  </r>
  <r>
    <s v="P2589"/>
    <s v="Employee X"/>
    <s v="Furniture"/>
    <s v="ABC Pvt Ltd"/>
    <n v="137"/>
    <n v="96"/>
    <n v="6687.17"/>
    <n v="916142.29"/>
    <x v="21"/>
    <d v="2025-07-27T00:00:00"/>
    <s v="active"/>
    <s v="Online"/>
    <s v="Employee X"/>
    <s v="Furniture"/>
    <s v="Abc Pvt Ltd"/>
    <s v="Employee X"/>
    <s v="Furniture"/>
    <s v="Abc Pvt Ltd"/>
    <n v="137"/>
    <n v="96"/>
    <n v="6687.17"/>
    <n v="916142.29"/>
    <s v="In Stock"/>
    <s v="No"/>
    <n v="0"/>
  </r>
  <r>
    <s v="P6729"/>
    <s v="Recently Plus"/>
    <s v="Electronics"/>
    <s v="ABC Pvt Ltd"/>
    <n v="182"/>
    <n v="80"/>
    <n v="15131.52"/>
    <n v="2753936.64"/>
    <x v="126"/>
    <d v="2025-09-09T00:00:00"/>
    <s v="active"/>
    <s v="Delhi Warehouse"/>
    <s v="Recently Plus"/>
    <s v="Electronics"/>
    <s v="Abc Pvt Ltd"/>
    <s v="Recently Plus"/>
    <s v="Electronics"/>
    <s v="Abc Pvt Ltd"/>
    <n v="182"/>
    <n v="80"/>
    <n v="15131.52"/>
    <n v="2753936.64"/>
    <s v="In Stock"/>
    <s v="No"/>
    <n v="0"/>
  </r>
  <r>
    <s v="P9055"/>
    <s v="Fire Mini"/>
    <s v="Electronics"/>
    <s v="RetailMart Inc"/>
    <n v="177"/>
    <n v="62"/>
    <n v="16255.73"/>
    <n v="2877264.21"/>
    <x v="156"/>
    <d v="2025-09-13T00:00:00"/>
    <s v="active"/>
    <s v="Online"/>
    <s v="Fire Mini"/>
    <s v="Electronics"/>
    <s v="Retailmart Inc"/>
    <s v="Fire Mini"/>
    <s v="Electronics"/>
    <s v="Retailmart Inc"/>
    <n v="177"/>
    <n v="62"/>
    <n v="16255.73"/>
    <n v="2877264.21"/>
    <s v="In Stock"/>
    <s v="No"/>
    <n v="0"/>
  </r>
  <r>
    <s v="P2728"/>
    <s v="Those Pro"/>
    <s v="Groceries"/>
    <s v="RetailMart Inc"/>
    <n v="11"/>
    <n v="23"/>
    <n v="2247.9299999999998"/>
    <n v="24727.23"/>
    <x v="131"/>
    <d v="2025-10-03T00:00:00"/>
    <s v="Actv"/>
    <s v="Pune Store"/>
    <s v="Those Pro"/>
    <s v="Groceries"/>
    <s v="Retailmart Inc"/>
    <s v="Those Pro"/>
    <s v="Groceries"/>
    <s v="Retailmart Inc"/>
    <n v="11"/>
    <n v="23"/>
    <n v="2247.9299999999998"/>
    <n v="24727.23"/>
    <s v="Low Stock"/>
    <s v="Yes"/>
    <n v="1"/>
  </r>
  <r>
    <s v="P3142"/>
    <s v="Western Plus"/>
    <s v="Groceries"/>
    <s v="RetailMart Inc"/>
    <n v="124"/>
    <n v="60"/>
    <n v="12863.45"/>
    <n v="1595067.8"/>
    <x v="141"/>
    <d v="2025-07-21T00:00:00"/>
    <s v="discontinued"/>
    <s v="Pune Store"/>
    <s v="Western Plus"/>
    <s v="Groceries"/>
    <s v="Retailmart Inc"/>
    <s v="Western Plus"/>
    <s v="Groceries"/>
    <s v="Retailmart Inc"/>
    <n v="124"/>
    <n v="60"/>
    <n v="12863.45"/>
    <n v="1595067.8"/>
    <s v="In Stock"/>
    <s v="No"/>
    <n v="0"/>
  </r>
  <r>
    <s v="P5102"/>
    <s v="Sign Plus"/>
    <s v="Electronics"/>
    <s v="Global Traders"/>
    <n v="68"/>
    <n v="88"/>
    <n v="10032.15"/>
    <n v="682186.2"/>
    <x v="143"/>
    <d v="2025-08-14T00:00:00"/>
    <s v="Actv"/>
    <s v="Online"/>
    <s v="Sign Plus"/>
    <s v="Electronics"/>
    <s v="Global Traders"/>
    <s v="Sign Plus"/>
    <s v="Electronics"/>
    <s v="Global Traders"/>
    <n v="68"/>
    <n v="88"/>
    <n v="10032.15"/>
    <n v="682186.2"/>
    <s v="Low Stock"/>
    <s v="Yes"/>
    <n v="1"/>
  </r>
  <r>
    <s v="P7034"/>
    <s v="Involve Mini"/>
    <s v="Electronics"/>
    <s v="RetailMart Inc"/>
    <n v="65"/>
    <n v="29"/>
    <n v="17425.8"/>
    <n v="1132677"/>
    <x v="58"/>
    <d v="2025-08-30T00:00:00"/>
    <s v="active"/>
    <s v="Online"/>
    <s v="Involve Mini"/>
    <s v="Electronics"/>
    <s v="Retailmart Inc"/>
    <s v="Involve Mini"/>
    <s v="Electronics"/>
    <s v="Retailmart Inc"/>
    <n v="65"/>
    <n v="29"/>
    <n v="17425.8"/>
    <n v="1132677"/>
    <s v="In Stock"/>
    <s v="No"/>
    <n v="0"/>
  </r>
  <r>
    <s v="P7476"/>
    <s v="Player Max"/>
    <s v="Electronics"/>
    <s v="RetailMart Inc"/>
    <m/>
    <n v="51"/>
    <n v="11249.05"/>
    <m/>
    <x v="123"/>
    <d v="2025-09-23T00:00:00"/>
    <s v="active"/>
    <s v="Delhi Warehouse"/>
    <s v="Player Max"/>
    <s v="Electronics"/>
    <s v="Retailmart Inc"/>
    <s v="Player Max"/>
    <s v="Electronics"/>
    <s v="Retailmart Inc"/>
    <n v="0"/>
    <n v="51"/>
    <n v="11249.05"/>
    <n v="0"/>
    <s v="Out of Stock"/>
    <s v="Yes"/>
    <n v="1"/>
  </r>
  <r>
    <s v="P5717"/>
    <s v="Bill Pro"/>
    <s v="Furniture"/>
    <s v="QuickStock"/>
    <n v="199"/>
    <n v="62"/>
    <n v="19727.25"/>
    <n v="3925722.75"/>
    <x v="105"/>
    <d v="2025-09-01T00:00:00"/>
    <s v="discontinued"/>
    <s v="Delhi Warehouse"/>
    <s v="Bill Pro"/>
    <s v="Furniture"/>
    <s v="Quickstock"/>
    <s v="Bill Pro"/>
    <s v="Furniture"/>
    <s v="Quickstock"/>
    <n v="199"/>
    <n v="62"/>
    <n v="19727.25"/>
    <n v="3925722.75"/>
    <s v="In Stock"/>
    <s v="No"/>
    <n v="0"/>
  </r>
  <r>
    <s v="P2284"/>
    <s v="Still Mini"/>
    <s v="Groceries"/>
    <s v="ABC Pvt Ltd"/>
    <n v="76"/>
    <n v="20"/>
    <n v="1116.02"/>
    <n v="84817.52"/>
    <x v="167"/>
    <d v="2025-10-01T00:00:00"/>
    <s v="Actv"/>
    <s v="Online"/>
    <s v="Still Mini"/>
    <s v="Groceries"/>
    <s v="Abc Pvt Ltd"/>
    <s v="Still Mini"/>
    <s v="Groceries"/>
    <s v="Abc Pvt Ltd"/>
    <n v="76"/>
    <n v="20"/>
    <n v="1116.02"/>
    <n v="84817.52"/>
    <s v="In Stock"/>
    <s v="No"/>
    <n v="0"/>
  </r>
  <r>
    <s v="P4202"/>
    <s v="Whatever Plus"/>
    <s v="Clothing"/>
    <s v="RetailMart Inc"/>
    <n v="66"/>
    <n v="90"/>
    <n v="11613.67"/>
    <n v="766502.22"/>
    <x v="116"/>
    <d v="2025-10-08T00:00:00"/>
    <m/>
    <s v="Online"/>
    <s v="Whatever Plus"/>
    <s v="Clothing"/>
    <s v="Retailmart Inc"/>
    <s v="Whatever Plus"/>
    <s v="Clothing"/>
    <s v="Retailmart Inc"/>
    <n v="66"/>
    <n v="90"/>
    <n v="11613.67"/>
    <n v="766502.22"/>
    <s v="Low Stock"/>
    <s v="Yes"/>
    <n v="1"/>
  </r>
  <r>
    <s v="P8399"/>
    <s v="Heavy Mini"/>
    <s v="Clothing"/>
    <s v="Global Traders"/>
    <n v="194"/>
    <n v="49"/>
    <n v="15373.38"/>
    <n v="2982435.72"/>
    <x v="34"/>
    <d v="2025-08-23T00:00:00"/>
    <s v="Actv"/>
    <s v="Ahmedabad Branch"/>
    <s v="Heavy Mini"/>
    <s v="Clothing"/>
    <s v="Global Traders"/>
    <s v="Heavy Mini"/>
    <s v="Clothing"/>
    <s v="Global Traders"/>
    <n v="194"/>
    <n v="49"/>
    <n v="15373.38"/>
    <n v="2982435.7199999997"/>
    <s v="In Stock"/>
    <s v="No"/>
    <n v="0"/>
  </r>
  <r>
    <s v="P8498"/>
    <s v="Without Mini"/>
    <s v="Clothing"/>
    <s v="QuickStock"/>
    <n v="170"/>
    <n v="79"/>
    <n v="6159.47"/>
    <n v="1047109.9"/>
    <x v="100"/>
    <d v="2025-09-01T00:00:00"/>
    <s v="Actv"/>
    <s v="Ahmedabad Branch"/>
    <s v="Without Mini"/>
    <s v="Clothing"/>
    <s v="Quickstock"/>
    <s v="Without Mini"/>
    <s v="Clothing"/>
    <s v="Quickstock"/>
    <n v="170"/>
    <n v="79"/>
    <n v="6159.47"/>
    <n v="1047109.9"/>
    <s v="In Stock"/>
    <s v="No"/>
    <n v="0"/>
  </r>
  <r>
    <s v="P2472"/>
    <s v="Home Lite"/>
    <s v="Clothing"/>
    <s v="QuickStock"/>
    <n v="156"/>
    <n v="93"/>
    <n v="14780.11"/>
    <n v="2305697.16"/>
    <x v="9"/>
    <d v="2025-07-19T00:00:00"/>
    <s v="Inactive"/>
    <s v="Online"/>
    <s v="Home Lite"/>
    <s v="Clothing"/>
    <s v="Quickstock"/>
    <s v="Home Lite"/>
    <s v="Clothing"/>
    <s v="Quickstock"/>
    <n v="156"/>
    <n v="93"/>
    <n v="14780.11"/>
    <n v="2305697.16"/>
    <s v="In Stock"/>
    <s v="No"/>
    <n v="0"/>
  </r>
  <r>
    <s v="P6266"/>
    <s v="Follow X"/>
    <s v="Electronics"/>
    <s v="RetailMart Inc"/>
    <n v="2"/>
    <n v="55"/>
    <n v="11668.79"/>
    <n v="23337.58"/>
    <x v="57"/>
    <d v="2025-10-10T00:00:00"/>
    <s v="Inactive"/>
    <s v="Pune Store"/>
    <s v="Follow X"/>
    <s v="Electronics"/>
    <s v="Retailmart Inc"/>
    <s v="Follow X"/>
    <s v="Electronics"/>
    <s v="Retailmart Inc"/>
    <n v="2"/>
    <n v="55"/>
    <n v="11668.79"/>
    <n v="23337.58"/>
    <s v="Low Stock"/>
    <s v="Yes"/>
    <n v="1"/>
  </r>
  <r>
    <s v="P7112"/>
    <s v="Ball X"/>
    <s v="Toys"/>
    <s v="Global Traders"/>
    <n v="168"/>
    <n v="99"/>
    <n v="6912.39"/>
    <n v="1161281.52"/>
    <x v="67"/>
    <d v="2025-09-11T00:00:00"/>
    <s v="Actv"/>
    <s v="Online"/>
    <s v="Ball X"/>
    <s v="Toys"/>
    <s v="Global Traders"/>
    <s v="Ball X"/>
    <s v="Toys"/>
    <s v="Global Traders"/>
    <n v="168"/>
    <n v="99"/>
    <n v="6912.39"/>
    <n v="1161281.52"/>
    <s v="In Stock"/>
    <s v="No"/>
    <n v="0"/>
  </r>
  <r>
    <s v="P8770"/>
    <s v="Follow X"/>
    <s v="Groceries"/>
    <s v="Omni Suppliers"/>
    <n v="86"/>
    <n v="33"/>
    <n v="13911.81"/>
    <n v="1196415.6599999999"/>
    <x v="102"/>
    <d v="2025-07-26T00:00:00"/>
    <m/>
    <s v="Mumbai Store"/>
    <s v="Follow X"/>
    <s v="Groceries"/>
    <s v="Omni Suppliers"/>
    <s v="Follow X"/>
    <s v="Groceries"/>
    <s v="Omni Suppliers"/>
    <n v="86"/>
    <n v="33"/>
    <n v="13911.81"/>
    <n v="1196415.6599999999"/>
    <s v="In Stock"/>
    <s v="No"/>
    <n v="0"/>
  </r>
  <r>
    <s v="P7131"/>
    <s v="Fire Mini"/>
    <s v="Furniture"/>
    <s v="ABC Pvt Ltd"/>
    <n v="82"/>
    <m/>
    <n v="180.18"/>
    <n v="14774.76"/>
    <x v="111"/>
    <d v="2025-07-31T00:00:00"/>
    <s v="Inactive"/>
    <s v="Pune Store"/>
    <s v="Fire Mini"/>
    <s v="Furniture"/>
    <s v="Abc Pvt Ltd"/>
    <s v="Fire Mini"/>
    <s v="Furniture"/>
    <s v="Abc Pvt Ltd"/>
    <n v="82"/>
    <n v="0"/>
    <n v="180.18"/>
    <n v="14774.76"/>
    <s v="In Stock"/>
    <s v="No"/>
    <n v="0"/>
  </r>
  <r>
    <s v="P2501"/>
    <s v="Deep X"/>
    <s v="Furniture"/>
    <s v="RetailMart Inc"/>
    <n v="94"/>
    <n v="28"/>
    <n v="716.86"/>
    <n v="67384.84"/>
    <x v="133"/>
    <d v="2025-07-21T00:00:00"/>
    <s v="active"/>
    <s v="Ahmedabad Branch"/>
    <s v="Deep X"/>
    <s v="Furniture"/>
    <s v="Retailmart Inc"/>
    <s v="Deep X"/>
    <s v="Furniture"/>
    <s v="Retailmart Inc"/>
    <n v="94"/>
    <n v="28"/>
    <n v="716.86"/>
    <n v="67384.84"/>
    <s v="In Stock"/>
    <s v="No"/>
    <n v="0"/>
  </r>
  <r>
    <s v="P1623"/>
    <s v="Fish X"/>
    <s v="Electronics"/>
    <s v="ABC Pvt Ltd"/>
    <n v="94"/>
    <n v="56"/>
    <n v="2934.37"/>
    <n v="275830.78000000003"/>
    <x v="180"/>
    <d v="2025-08-14T00:00:00"/>
    <m/>
    <s v="Ahmedabad Branch"/>
    <s v="Fish X"/>
    <s v="Electronics"/>
    <s v="Abc Pvt Ltd"/>
    <s v="Fish X"/>
    <s v="Electronics"/>
    <s v="Abc Pvt Ltd"/>
    <n v="94"/>
    <n v="56"/>
    <n v="2934.37"/>
    <n v="275830.77999999997"/>
    <s v="In Stock"/>
    <s v="No"/>
    <n v="0"/>
  </r>
  <r>
    <s v="P8385"/>
    <s v="Natural X"/>
    <s v="Groceries"/>
    <s v="RetailMart Inc"/>
    <n v="193"/>
    <n v="80"/>
    <n v="19711.21"/>
    <n v="3804263.53"/>
    <x v="173"/>
    <d v="2025-07-27T00:00:00"/>
    <s v="discon"/>
    <s v="Online"/>
    <s v="Natural X"/>
    <s v="Groceries"/>
    <s v="Retailmart Inc"/>
    <s v="Natural X"/>
    <s v="Groceries"/>
    <s v="Retailmart Inc"/>
    <n v="193"/>
    <n v="80"/>
    <n v="19711.21"/>
    <n v="3804263.53"/>
    <s v="In Stock"/>
    <s v="No"/>
    <n v="0"/>
  </r>
  <r>
    <s v="P2329"/>
    <s v="paper mini"/>
    <s v="Toys"/>
    <s v="ABC Pvt Ltd"/>
    <n v="123"/>
    <n v="38"/>
    <n v="3589.32"/>
    <n v="441486.36"/>
    <x v="149"/>
    <d v="2025-07-28T00:00:00"/>
    <s v="active"/>
    <s v="Pune Store"/>
    <s v="Paper Mini"/>
    <s v="Toys"/>
    <s v="Abc Pvt Ltd"/>
    <s v="Paper Mini"/>
    <s v="Toys"/>
    <s v="Abc Pvt Ltd"/>
    <n v="123"/>
    <n v="38"/>
    <n v="3589.32"/>
    <n v="441486.36000000004"/>
    <s v="In Stock"/>
    <s v="No"/>
    <n v="0"/>
  </r>
  <r>
    <s v="P9095"/>
    <s v="Value Max"/>
    <s v="Furniture"/>
    <s v="Global Traders"/>
    <n v="21"/>
    <n v="85"/>
    <n v="2837.43"/>
    <n v="59586.03"/>
    <x v="63"/>
    <d v="2025-07-14T00:00:00"/>
    <m/>
    <s v="Mumbai Store"/>
    <s v="Value Max"/>
    <s v="Furniture"/>
    <s v="Global Traders"/>
    <s v="Value Max"/>
    <s v="Furniture"/>
    <s v="Global Traders"/>
    <n v="21"/>
    <n v="85"/>
    <n v="2837.43"/>
    <n v="59586.03"/>
    <s v="Low Stock"/>
    <s v="Yes"/>
    <n v="1"/>
  </r>
  <r>
    <s v="P9967"/>
    <s v="Medical Plus"/>
    <s v="Electronics"/>
    <s v="QuickStock"/>
    <n v="85"/>
    <n v="87"/>
    <n v="19193.900000000001"/>
    <n v="1631481.5"/>
    <x v="141"/>
    <d v="2025-09-06T00:00:00"/>
    <m/>
    <s v="Mumbai Store"/>
    <s v="Medical Plus"/>
    <s v="Electronics"/>
    <s v="Quickstock"/>
    <s v="Medical Plus"/>
    <s v="Electronics"/>
    <s v="Quickstock"/>
    <n v="85"/>
    <n v="87"/>
    <n v="19193.900000000001"/>
    <n v="1631481.5000000002"/>
    <s v="Low Stock"/>
    <s v="Yes"/>
    <n v="1"/>
  </r>
  <r>
    <s v="P2160"/>
    <s v="Happen Pro"/>
    <s v="Electronics"/>
    <s v="RetailMart Inc"/>
    <n v="89"/>
    <n v="21"/>
    <n v="1797.11"/>
    <n v="159942.79"/>
    <x v="96"/>
    <d v="2025-09-18T00:00:00"/>
    <s v="Actv"/>
    <s v="Delhi Warehouse"/>
    <s v="Happen Pro"/>
    <s v="Electronics"/>
    <s v="Retailmart Inc"/>
    <s v="Happen Pro"/>
    <s v="Electronics"/>
    <s v="Retailmart Inc"/>
    <n v="89"/>
    <n v="21"/>
    <n v="1797.11"/>
    <n v="159942.78999999998"/>
    <s v="In Stock"/>
    <s v="No"/>
    <n v="0"/>
  </r>
  <r>
    <s v="P6876"/>
    <s v="Science Mini"/>
    <s v="Electronics"/>
    <s v="Global Traders"/>
    <n v="89"/>
    <n v="78"/>
    <n v="14553.21"/>
    <n v="1295235.69"/>
    <x v="10"/>
    <d v="2025-07-15T00:00:00"/>
    <s v="active"/>
    <s v="Delhi Warehouse"/>
    <s v="Science Mini"/>
    <s v="Electronics"/>
    <s v="Global Traders"/>
    <s v="Science Mini"/>
    <s v="Electronics"/>
    <s v="Global Traders"/>
    <n v="89"/>
    <n v="78"/>
    <n v="14553.21"/>
    <n v="1295235.69"/>
    <s v="In Stock"/>
    <s v="No"/>
    <n v="0"/>
  </r>
  <r>
    <s v="P2960"/>
    <s v="Our Max"/>
    <s v="Toys"/>
    <s v="RetailMart Inc"/>
    <n v="193"/>
    <n v="44"/>
    <n v="976.35"/>
    <n v="188435.55"/>
    <x v="15"/>
    <d v="2025-07-24T00:00:00"/>
    <s v="Inactive"/>
    <s v="Mumbai Store"/>
    <s v="Our Max"/>
    <s v="Toys"/>
    <s v="Retailmart Inc"/>
    <s v="Our Max"/>
    <s v="Toys"/>
    <s v="Retailmart Inc"/>
    <n v="193"/>
    <n v="44"/>
    <n v="976.35"/>
    <n v="188435.55000000002"/>
    <s v="In Stock"/>
    <s v="No"/>
    <n v="0"/>
  </r>
  <r>
    <s v="P2212"/>
    <s v="gun plus"/>
    <s v="Toys"/>
    <s v="RetailMart Inc"/>
    <n v="65"/>
    <n v="61"/>
    <n v="13264.32"/>
    <n v="862180.79999999993"/>
    <x v="118"/>
    <d v="2025-09-27T00:00:00"/>
    <s v="active"/>
    <s v="Delhi Warehouse"/>
    <s v="Gun Plus"/>
    <s v="Toys"/>
    <s v="Retailmart Inc"/>
    <s v="Gun Plus"/>
    <s v="Toys"/>
    <s v="Retailmart Inc"/>
    <n v="65"/>
    <n v="61"/>
    <n v="13264.32"/>
    <n v="862180.79999999993"/>
    <s v="In Stock"/>
    <s v="No"/>
    <n v="0"/>
  </r>
  <r>
    <s v="P2361"/>
    <s v="Final Mini"/>
    <s v="Groceries"/>
    <m/>
    <n v="115"/>
    <n v="99"/>
    <n v="12296.23"/>
    <n v="1414066.45"/>
    <x v="116"/>
    <d v="2025-08-10T00:00:00"/>
    <s v="discon"/>
    <s v="Online"/>
    <s v="Final Mini"/>
    <s v="Groceries"/>
    <s v=""/>
    <s v="Final Mini"/>
    <s v="Groceries"/>
    <s v="Others"/>
    <n v="115"/>
    <n v="99"/>
    <n v="12296.23"/>
    <n v="1414066.45"/>
    <s v="In Stock"/>
    <s v="No"/>
    <n v="0"/>
  </r>
  <r>
    <s v="P2292"/>
    <s v="Identify X"/>
    <s v="Toys"/>
    <s v="Omni Suppliers"/>
    <n v="118"/>
    <n v="62"/>
    <n v="14280.77"/>
    <n v="1685130.86"/>
    <x v="23"/>
    <d v="2025-08-02T00:00:00"/>
    <s v="Actv"/>
    <s v="Online"/>
    <s v="Identify X"/>
    <s v="Toys"/>
    <s v="Omni Suppliers"/>
    <s v="Identify X"/>
    <s v="Toys"/>
    <s v="Omni Suppliers"/>
    <n v="118"/>
    <n v="62"/>
    <n v="14280.77"/>
    <n v="1685130.86"/>
    <s v="In Stock"/>
    <s v="No"/>
    <n v="0"/>
  </r>
  <r>
    <s v="P3758"/>
    <s v="Exactly Pro"/>
    <s v="Toys"/>
    <s v="ABC Pvt Ltd"/>
    <n v="16"/>
    <n v="69"/>
    <n v="5686.69"/>
    <n v="90987.04"/>
    <x v="51"/>
    <d v="2025-07-22T00:00:00"/>
    <s v="active"/>
    <s v="Pune Store"/>
    <s v="Exactly Pro"/>
    <s v="Toys"/>
    <s v="Abc Pvt Ltd"/>
    <s v="Exactly Pro"/>
    <s v="Toys"/>
    <s v="Abc Pvt Ltd"/>
    <n v="16"/>
    <n v="69"/>
    <n v="5686.69"/>
    <n v="90987.04"/>
    <s v="Low Stock"/>
    <s v="Yes"/>
    <n v="1"/>
  </r>
  <r>
    <s v="P9494"/>
    <s v="Wear Mini"/>
    <s v="Clothing"/>
    <s v="QuickStock"/>
    <n v="86"/>
    <n v="81"/>
    <n v="9426.07"/>
    <n v="810642.02"/>
    <x v="12"/>
    <d v="2025-10-03T00:00:00"/>
    <s v="Actv"/>
    <s v="Delhi Warehouse"/>
    <s v="Wear Mini"/>
    <s v="Clothing"/>
    <s v="Quickstock"/>
    <s v="Wear Mini"/>
    <s v="Clothing"/>
    <s v="Quickstock"/>
    <n v="86"/>
    <n v="81"/>
    <n v="9426.07"/>
    <n v="810642.02"/>
    <s v="In Stock"/>
    <s v="No"/>
    <n v="0"/>
  </r>
  <r>
    <s v="P6794"/>
    <s v="Table Lite"/>
    <s v="Groceries"/>
    <s v="Omni Suppliers"/>
    <n v="100"/>
    <m/>
    <n v="15004.51"/>
    <n v="1500451"/>
    <x v="106"/>
    <d v="2025-09-27T00:00:00"/>
    <s v="discon"/>
    <s v="Ahmedabad Branch"/>
    <s v="Table Lite"/>
    <s v="Groceries"/>
    <s v="Omni Suppliers"/>
    <s v="Table Lite"/>
    <s v="Groceries"/>
    <s v="Omni Suppliers"/>
    <n v="100"/>
    <n v="0"/>
    <n v="15004.51"/>
    <n v="1500451"/>
    <s v="In Stock"/>
    <s v="No"/>
    <n v="0"/>
  </r>
  <r>
    <s v="P1684"/>
    <s v="somebody pro"/>
    <s v="Groceries"/>
    <s v="Omni Suppliers"/>
    <n v="140"/>
    <n v="29"/>
    <n v="9137.26"/>
    <n v="1279216.3999999999"/>
    <x v="0"/>
    <d v="2025-09-08T00:00:00"/>
    <s v="active"/>
    <s v="Ahmedabad Branch"/>
    <s v="Somebody Pro"/>
    <s v="Groceries"/>
    <s v="Omni Suppliers"/>
    <s v="Somebody Pro"/>
    <s v="Groceries"/>
    <s v="Omni Suppliers"/>
    <n v="140"/>
    <n v="29"/>
    <n v="9137.26"/>
    <n v="1279216.4000000001"/>
    <s v="In Stock"/>
    <s v="No"/>
    <n v="0"/>
  </r>
  <r>
    <s v="P2709"/>
    <s v="Pressure Mini"/>
    <s v="Furniture"/>
    <s v="QuickStock"/>
    <n v="150"/>
    <n v="65"/>
    <n v="18488.16"/>
    <n v="2773224"/>
    <x v="123"/>
    <d v="2025-09-25T00:00:00"/>
    <s v="discon"/>
    <s v="Online"/>
    <s v="Pressure Mini"/>
    <s v="Furniture"/>
    <s v="Quickstock"/>
    <s v="Pressure Mini"/>
    <s v="Furniture"/>
    <s v="Quickstock"/>
    <n v="150"/>
    <n v="65"/>
    <n v="18488.16"/>
    <n v="2773224"/>
    <s v="In Stock"/>
    <s v="No"/>
    <n v="0"/>
  </r>
  <r>
    <s v="P1768"/>
    <s v="Let Plus"/>
    <s v="Clothing"/>
    <s v="Global Traders"/>
    <n v="122"/>
    <n v="38"/>
    <n v="5308.93"/>
    <n v="647689.46000000008"/>
    <x v="104"/>
    <d v="2025-09-17T00:00:00"/>
    <s v="discon"/>
    <s v="Mumbai Store"/>
    <s v="Let Plus"/>
    <s v="Clothing"/>
    <s v="Global Traders"/>
    <s v="Let Plus"/>
    <s v="Clothing"/>
    <s v="Global Traders"/>
    <n v="122"/>
    <n v="38"/>
    <n v="5308.93"/>
    <n v="647689.46000000008"/>
    <s v="In Stock"/>
    <s v="No"/>
    <n v="0"/>
  </r>
  <r>
    <s v="P9168"/>
    <s v="Suggest Max"/>
    <s v="Furniture"/>
    <s v="Omni Suppliers"/>
    <n v="27"/>
    <n v="89"/>
    <n v="17123.669999999998"/>
    <n v="462339.09"/>
    <x v="60"/>
    <d v="2025-07-26T00:00:00"/>
    <s v="discontinued"/>
    <s v="Online"/>
    <s v="Suggest Max"/>
    <s v="Furniture"/>
    <s v="Omni Suppliers"/>
    <s v="Suggest Max"/>
    <s v="Furniture"/>
    <s v="Omni Suppliers"/>
    <n v="27"/>
    <n v="89"/>
    <n v="17123.669999999998"/>
    <n v="462339.08999999997"/>
    <s v="Low Stock"/>
    <s v="Yes"/>
    <n v="1"/>
  </r>
  <r>
    <s v="P6944"/>
    <s v="Little Max"/>
    <s v="Electronics"/>
    <s v="Omni Suppliers"/>
    <n v="107"/>
    <n v="35"/>
    <n v="16023.25"/>
    <n v="1714487.75"/>
    <x v="2"/>
    <d v="2025-07-27T00:00:00"/>
    <m/>
    <s v="Delhi Warehouse"/>
    <s v="Little Max"/>
    <s v="Electronics"/>
    <s v="Omni Suppliers"/>
    <s v="Little Max"/>
    <s v="Electronics"/>
    <s v="Omni Suppliers"/>
    <n v="107"/>
    <n v="35"/>
    <n v="16023.25"/>
    <n v="1714487.75"/>
    <s v="In Stock"/>
    <s v="No"/>
    <n v="0"/>
  </r>
  <r>
    <s v="P3793"/>
    <s v="Six Pro"/>
    <s v="Toys"/>
    <s v="Global Traders"/>
    <n v="76"/>
    <n v="66"/>
    <n v="2350.2600000000002"/>
    <n v="178619.76"/>
    <x v="108"/>
    <d v="2025-08-10T00:00:00"/>
    <s v="discontinued"/>
    <s v="Mumbai Store"/>
    <s v="Six Pro"/>
    <s v="Toys"/>
    <s v="Global Traders"/>
    <s v="Six Pro"/>
    <s v="Toys"/>
    <s v="Global Traders"/>
    <n v="76"/>
    <n v="66"/>
    <n v="2350.2600000000002"/>
    <n v="178619.76"/>
    <s v="In Stock"/>
    <s v="No"/>
    <n v="0"/>
  </r>
  <r>
    <s v="P2892"/>
    <s v="Sound X"/>
    <s v="Toys"/>
    <s v="Omni Suppliers"/>
    <n v="158"/>
    <n v="49"/>
    <n v="10153.799999999999"/>
    <n v="1604300.4"/>
    <x v="29"/>
    <d v="2025-08-01T00:00:00"/>
    <s v="active"/>
    <s v="Ahmedabad Branch"/>
    <s v="Sound X"/>
    <s v="Toys"/>
    <s v="Omni Suppliers"/>
    <s v="Sound X"/>
    <s v="Toys"/>
    <s v="Omni Suppliers"/>
    <n v="158"/>
    <n v="49"/>
    <n v="10153.799999999999"/>
    <n v="1604300.4"/>
    <s v="In Stock"/>
    <s v="No"/>
    <n v="0"/>
  </r>
  <r>
    <s v="P1154"/>
    <s v="consider pro"/>
    <s v="Toys"/>
    <s v="Omni Suppliers"/>
    <m/>
    <n v="45"/>
    <n v="4500.6499999999996"/>
    <m/>
    <x v="5"/>
    <d v="2025-09-03T00:00:00"/>
    <s v="discontinued"/>
    <s v="Mumbai Store"/>
    <s v="Consider Pro"/>
    <s v="Toys"/>
    <s v="Omni Suppliers"/>
    <s v="Consider Pro"/>
    <s v="Toys"/>
    <s v="Omni Suppliers"/>
    <n v="0"/>
    <n v="45"/>
    <n v="4500.6499999999996"/>
    <n v="0"/>
    <s v="Out of Stock"/>
    <s v="Yes"/>
    <n v="1"/>
  </r>
  <r>
    <s v="P5080"/>
    <s v="Edge Pro"/>
    <s v="Furniture"/>
    <s v="RetailMart Inc"/>
    <n v="114"/>
    <n v="79"/>
    <n v="9649.7000000000007"/>
    <n v="1100065.8"/>
    <x v="54"/>
    <d v="2025-09-17T00:00:00"/>
    <m/>
    <s v="Ahmedabad Branch"/>
    <s v="Edge Pro"/>
    <s v="Furniture"/>
    <s v="Retailmart Inc"/>
    <s v="Edge Pro"/>
    <s v="Furniture"/>
    <s v="Retailmart Inc"/>
    <n v="114"/>
    <n v="79"/>
    <n v="9649.7000000000007"/>
    <n v="1100065.8"/>
    <s v="In Stock"/>
    <s v="No"/>
    <n v="0"/>
  </r>
  <r>
    <s v="P3015"/>
    <s v="Tend Plus"/>
    <s v="Groceries"/>
    <s v="RetailMart Inc"/>
    <n v="17"/>
    <n v="36"/>
    <n v="10842.68"/>
    <n v="184325.56"/>
    <x v="46"/>
    <d v="2025-09-02T00:00:00"/>
    <s v="discon"/>
    <s v="Mumbai Store"/>
    <s v="Tend Plus"/>
    <s v="Groceries"/>
    <s v="Retailmart Inc"/>
    <s v="Tend Plus"/>
    <s v="Groceries"/>
    <s v="Retailmart Inc"/>
    <n v="17"/>
    <n v="36"/>
    <n v="10842.68"/>
    <n v="184325.56"/>
    <s v="Low Stock"/>
    <s v="Yes"/>
    <n v="1"/>
  </r>
  <r>
    <s v="P1565"/>
    <s v="International Lite"/>
    <s v="Groceries"/>
    <s v="ABC Pvt Ltd"/>
    <n v="93"/>
    <n v="95"/>
    <n v="18884.689999999999"/>
    <n v="1756276.17"/>
    <x v="157"/>
    <d v="2025-09-02T00:00:00"/>
    <s v="active"/>
    <s v="Delhi Warehouse"/>
    <s v="International Lite"/>
    <s v="Groceries"/>
    <s v="Abc Pvt Ltd"/>
    <s v="International Lite"/>
    <s v="Groceries"/>
    <s v="Abc Pvt Ltd"/>
    <n v="93"/>
    <n v="95"/>
    <n v="18884.689999999999"/>
    <n v="1756276.17"/>
    <s v="Low Stock"/>
    <s v="Yes"/>
    <n v="1"/>
  </r>
  <r>
    <s v="P5412"/>
    <s v="National Pro"/>
    <s v="Toys"/>
    <s v="ABC Pvt Ltd"/>
    <n v="43"/>
    <n v="87"/>
    <n v="1946.38"/>
    <n v="83694.340000000011"/>
    <x v="149"/>
    <d v="2025-08-22T00:00:00"/>
    <s v="active"/>
    <s v="Online"/>
    <s v="National Pro"/>
    <s v="Toys"/>
    <s v="Abc Pvt Ltd"/>
    <s v="National Pro"/>
    <s v="Toys"/>
    <s v="Abc Pvt Ltd"/>
    <n v="43"/>
    <n v="87"/>
    <n v="1946.38"/>
    <n v="83694.340000000011"/>
    <s v="Low Stock"/>
    <s v="Yes"/>
    <n v="1"/>
  </r>
  <r>
    <s v="P7739"/>
    <s v="Table Mini"/>
    <s v="Electronics"/>
    <s v="Global Traders"/>
    <n v="113"/>
    <n v="23"/>
    <n v="763.54"/>
    <n v="86280.01999999999"/>
    <x v="138"/>
    <d v="2025-10-03T00:00:00"/>
    <s v="discontinued"/>
    <s v="Delhi Warehouse"/>
    <s v="Table Mini"/>
    <s v="Electronics"/>
    <s v="Global Traders"/>
    <s v="Table Mini"/>
    <s v="Electronics"/>
    <s v="Global Traders"/>
    <n v="113"/>
    <n v="23"/>
    <n v="763.54"/>
    <n v="86280.01999999999"/>
    <s v="In Stock"/>
    <s v="No"/>
    <n v="0"/>
  </r>
  <r>
    <s v="P8156"/>
    <s v="Method Mini"/>
    <s v="Furniture"/>
    <s v="QuickStock"/>
    <n v="190"/>
    <n v="66"/>
    <n v="9140.43"/>
    <n v="1736681.7"/>
    <x v="112"/>
    <d v="2025-09-30T00:00:00"/>
    <s v="Inactive"/>
    <s v="Online"/>
    <s v="Method Mini"/>
    <s v="Furniture"/>
    <s v="Quickstock"/>
    <s v="Method Mini"/>
    <s v="Furniture"/>
    <s v="Quickstock"/>
    <n v="190"/>
    <n v="66"/>
    <n v="9140.43"/>
    <n v="1736681.7"/>
    <s v="In Stock"/>
    <s v="No"/>
    <n v="0"/>
  </r>
  <r>
    <s v="P7884"/>
    <s v="Cut Lite"/>
    <s v="Toys"/>
    <s v="RetailMart Inc"/>
    <n v="85"/>
    <n v="81"/>
    <n v="16779.060000000001"/>
    <n v="1426220.1"/>
    <x v="53"/>
    <d v="2025-10-06T00:00:00"/>
    <s v="discontinued"/>
    <s v="Mumbai Store"/>
    <s v="Cut Lite"/>
    <s v="Toys"/>
    <s v="Retailmart Inc"/>
    <s v="Cut Lite"/>
    <s v="Toys"/>
    <s v="Retailmart Inc"/>
    <n v="85"/>
    <n v="81"/>
    <n v="16779.060000000001"/>
    <n v="1426220.1"/>
    <s v="In Stock"/>
    <s v="No"/>
    <n v="0"/>
  </r>
  <r>
    <s v="P2741"/>
    <s v="Despite X"/>
    <s v="Clothing"/>
    <s v="Global Traders"/>
    <n v="104"/>
    <n v="81"/>
    <n v="4769.53"/>
    <n v="496031.12"/>
    <x v="93"/>
    <d v="2025-08-30T00:00:00"/>
    <s v="discontinued"/>
    <s v="Pune Store"/>
    <s v="Despite X"/>
    <s v="Clothing"/>
    <s v="Global Traders"/>
    <s v="Despite X"/>
    <s v="Clothing"/>
    <s v="Global Traders"/>
    <n v="104"/>
    <n v="81"/>
    <n v="4769.53"/>
    <n v="496031.12"/>
    <s v="In Stock"/>
    <s v="No"/>
    <n v="0"/>
  </r>
  <r>
    <s v="P6644"/>
    <s v="Assume Plus"/>
    <s v="Electronics"/>
    <s v="QuickStock"/>
    <m/>
    <n v="62"/>
    <n v="9320.5499999999993"/>
    <m/>
    <x v="83"/>
    <d v="2025-08-23T00:00:00"/>
    <s v="active"/>
    <s v="Delhi Warehouse"/>
    <s v="Assume Plus"/>
    <s v="Electronics"/>
    <s v="Quickstock"/>
    <s v="Assume Plus"/>
    <s v="Electronics"/>
    <s v="Quickstock"/>
    <n v="0"/>
    <n v="62"/>
    <n v="9320.5499999999993"/>
    <n v="0"/>
    <s v="Out of Stock"/>
    <s v="Yes"/>
    <n v="1"/>
  </r>
  <r>
    <s v="P1716"/>
    <s v="Many Max"/>
    <s v="Groceries"/>
    <s v="ABC Pvt Ltd"/>
    <n v="127"/>
    <n v="70"/>
    <n v="17335.23"/>
    <n v="2201574.21"/>
    <x v="24"/>
    <d v="2025-09-03T00:00:00"/>
    <s v="active"/>
    <s v="Mumbai Store"/>
    <s v="Many Max"/>
    <s v="Groceries"/>
    <s v="Abc Pvt Ltd"/>
    <s v="Many Max"/>
    <s v="Groceries"/>
    <s v="Abc Pvt Ltd"/>
    <n v="127"/>
    <n v="70"/>
    <n v="17335.23"/>
    <n v="2201574.21"/>
    <s v="In Stock"/>
    <s v="No"/>
    <n v="0"/>
  </r>
  <r>
    <s v="P8825"/>
    <s v="Wide X"/>
    <s v="Clothing"/>
    <s v="QuickStock"/>
    <n v="134"/>
    <n v="64"/>
    <n v="322.11"/>
    <n v="43162.740000000013"/>
    <x v="156"/>
    <d v="2025-09-03T00:00:00"/>
    <s v="Inactive"/>
    <s v="Delhi Warehouse"/>
    <s v="Wide X"/>
    <s v="Clothing"/>
    <s v="Quickstock"/>
    <s v="Wide X"/>
    <s v="Clothing"/>
    <s v="Quickstock"/>
    <n v="134"/>
    <n v="64"/>
    <n v="322.11"/>
    <n v="43162.740000000005"/>
    <s v="In Stock"/>
    <s v="No"/>
    <n v="0"/>
  </r>
  <r>
    <s v="P4037"/>
    <s v="Movement Max"/>
    <s v="Electronics"/>
    <s v="RetailMart Inc"/>
    <n v="41"/>
    <n v="26"/>
    <n v="15815.69"/>
    <n v="648443.29"/>
    <x v="12"/>
    <d v="2025-08-15T00:00:00"/>
    <s v="Inactive"/>
    <s v="Delhi Warehouse"/>
    <s v="Movement Max"/>
    <s v="Electronics"/>
    <s v="Retailmart Inc"/>
    <s v="Movement Max"/>
    <s v="Electronics"/>
    <s v="Retailmart Inc"/>
    <n v="41"/>
    <n v="26"/>
    <n v="15815.69"/>
    <n v="648443.29"/>
    <s v="In Stock"/>
    <s v="No"/>
    <n v="0"/>
  </r>
  <r>
    <s v="P8634"/>
    <s v="Necessary Pro"/>
    <s v="Clothing"/>
    <s v="QuickStock"/>
    <n v="164"/>
    <n v="85"/>
    <n v="11441.28"/>
    <n v="1876369.92"/>
    <x v="42"/>
    <d v="2025-08-02T00:00:00"/>
    <s v="Inactive"/>
    <s v="Delhi Warehouse"/>
    <s v="Necessary Pro"/>
    <s v="Clothing"/>
    <s v="Quickstock"/>
    <s v="Necessary Pro"/>
    <s v="Clothing"/>
    <s v="Quickstock"/>
    <n v="164"/>
    <n v="85"/>
    <n v="11441.28"/>
    <n v="1876369.9200000002"/>
    <s v="In Stock"/>
    <s v="No"/>
    <n v="0"/>
  </r>
  <r>
    <s v="P8624"/>
    <s v="Continue Mini"/>
    <s v="Groceries"/>
    <m/>
    <n v="134"/>
    <n v="27"/>
    <n v="15540.91"/>
    <n v="2082481.94"/>
    <x v="87"/>
    <d v="2025-08-15T00:00:00"/>
    <m/>
    <s v="Ahmedabad Branch"/>
    <s v="Continue Mini"/>
    <s v="Groceries"/>
    <s v=""/>
    <s v="Continue Mini"/>
    <s v="Groceries"/>
    <s v="Others"/>
    <n v="134"/>
    <n v="27"/>
    <n v="15540.91"/>
    <n v="2082481.94"/>
    <s v="In Stock"/>
    <s v="No"/>
    <n v="0"/>
  </r>
  <r>
    <s v="P4718"/>
    <s v="Fire Pro"/>
    <s v="Electronics"/>
    <s v="Omni Suppliers"/>
    <m/>
    <n v="59"/>
    <n v="17846.88"/>
    <m/>
    <x v="47"/>
    <d v="2025-10-01T00:00:00"/>
    <s v="active"/>
    <s v="Pune Store"/>
    <s v="Fire Pro"/>
    <s v="Electronics"/>
    <s v="Omni Suppliers"/>
    <s v="Fire Pro"/>
    <s v="Electronics"/>
    <s v="Omni Suppliers"/>
    <n v="0"/>
    <n v="59"/>
    <n v="17846.88"/>
    <n v="0"/>
    <s v="Out of Stock"/>
    <s v="Yes"/>
    <n v="1"/>
  </r>
  <r>
    <s v="P3949"/>
    <s v="Tend Max"/>
    <s v="Furniture"/>
    <s v="ABC Pvt Ltd"/>
    <n v="165"/>
    <n v="45"/>
    <n v="9171.75"/>
    <n v="1513338.75"/>
    <x v="179"/>
    <d v="2025-07-24T00:00:00"/>
    <s v="Inactive"/>
    <s v="Delhi Warehouse"/>
    <s v="Tend Max"/>
    <s v="Furniture"/>
    <s v="Abc Pvt Ltd"/>
    <s v="Tend Max"/>
    <s v="Furniture"/>
    <s v="Abc Pvt Ltd"/>
    <n v="165"/>
    <n v="45"/>
    <n v="9171.75"/>
    <n v="1513338.75"/>
    <s v="In Stock"/>
    <s v="No"/>
    <n v="0"/>
  </r>
  <r>
    <s v="P4088"/>
    <s v="Any X"/>
    <s v="Groceries"/>
    <s v="Global Traders"/>
    <n v="91"/>
    <n v="50"/>
    <n v="9908.44"/>
    <n v="901668.04"/>
    <x v="74"/>
    <d v="2025-07-24T00:00:00"/>
    <s v="active"/>
    <s v="Delhi Warehouse"/>
    <s v="Any X"/>
    <s v="Groceries"/>
    <s v="Global Traders"/>
    <s v="Any X"/>
    <s v="Groceries"/>
    <s v="Global Traders"/>
    <n v="91"/>
    <n v="50"/>
    <n v="9908.44"/>
    <n v="901668.04"/>
    <s v="In Stock"/>
    <s v="No"/>
    <n v="0"/>
  </r>
  <r>
    <s v="P3978"/>
    <s v="Imagine Plus"/>
    <s v="Electronics"/>
    <s v="Omni Suppliers"/>
    <n v="143"/>
    <n v="98"/>
    <n v="7911.97"/>
    <n v="1131411.71"/>
    <x v="44"/>
    <d v="2025-08-02T00:00:00"/>
    <s v="Inactive"/>
    <s v="Ahmedabad Branch"/>
    <s v="Imagine Plus"/>
    <s v="Electronics"/>
    <s v="Omni Suppliers"/>
    <s v="Imagine Plus"/>
    <s v="Electronics"/>
    <s v="Omni Suppliers"/>
    <n v="143"/>
    <n v="98"/>
    <n v="7911.97"/>
    <n v="1131411.71"/>
    <s v="In Stock"/>
    <s v="No"/>
    <n v="0"/>
  </r>
  <r>
    <s v="P9090"/>
    <s v="Whole Pro"/>
    <s v="Toys"/>
    <s v="QuickStock"/>
    <n v="162"/>
    <n v="64"/>
    <n v="9837.74"/>
    <n v="1593713.88"/>
    <x v="64"/>
    <d v="2025-07-31T00:00:00"/>
    <s v="active"/>
    <s v="Ahmedabad Branch"/>
    <s v="Whole Pro"/>
    <s v="Toys"/>
    <s v="Quickstock"/>
    <s v="Whole Pro"/>
    <s v="Toys"/>
    <s v="Quickstock"/>
    <n v="162"/>
    <n v="64"/>
    <n v="9837.74"/>
    <n v="1593713.88"/>
    <s v="In Stock"/>
    <s v="No"/>
    <n v="0"/>
  </r>
  <r>
    <s v="P6403"/>
    <s v="Half Mini"/>
    <s v="Toys"/>
    <s v="Omni Suppliers"/>
    <n v="102"/>
    <n v="28"/>
    <n v="8012.23"/>
    <n v="817247.46"/>
    <x v="32"/>
    <d v="2025-08-30T00:00:00"/>
    <m/>
    <s v="Ahmedabad Branch"/>
    <s v="Half Mini"/>
    <s v="Toys"/>
    <s v="Omni Suppliers"/>
    <s v="Half Mini"/>
    <s v="Toys"/>
    <s v="Omni Suppliers"/>
    <n v="102"/>
    <n v="28"/>
    <n v="8012.23"/>
    <n v="817247.46"/>
    <s v="In Stock"/>
    <s v="No"/>
    <n v="0"/>
  </r>
  <r>
    <s v="P4891"/>
    <s v="Structure Plus"/>
    <s v="Electronics"/>
    <m/>
    <n v="162"/>
    <n v="70"/>
    <n v="15644.66"/>
    <n v="2534434.92"/>
    <x v="5"/>
    <d v="2025-07-29T00:00:00"/>
    <s v="discontinued"/>
    <s v="Mumbai Store"/>
    <s v="Structure Plus"/>
    <s v="Electronics"/>
    <s v=""/>
    <s v="Structure Plus"/>
    <s v="Electronics"/>
    <s v="Others"/>
    <n v="162"/>
    <n v="70"/>
    <n v="15644.66"/>
    <n v="2534434.92"/>
    <s v="In Stock"/>
    <s v="No"/>
    <n v="0"/>
  </r>
  <r>
    <s v="P4030"/>
    <s v="Day Lite"/>
    <s v="Electronics"/>
    <s v="ABC Pvt Ltd"/>
    <n v="76"/>
    <n v="63"/>
    <n v="940.99"/>
    <n v="71515.240000000005"/>
    <x v="70"/>
    <d v="2025-07-31T00:00:00"/>
    <s v="Actv"/>
    <s v="Online"/>
    <s v="Day Lite"/>
    <s v="Electronics"/>
    <s v="Abc Pvt Ltd"/>
    <s v="Day Lite"/>
    <s v="Electronics"/>
    <s v="Abc Pvt Ltd"/>
    <n v="76"/>
    <n v="63"/>
    <n v="940.99"/>
    <n v="71515.240000000005"/>
    <s v="In Stock"/>
    <s v="No"/>
    <n v="0"/>
  </r>
  <r>
    <s v="P1646"/>
    <s v="Type Mini"/>
    <s v="Electronics"/>
    <s v="ABC Pvt Ltd"/>
    <n v="0"/>
    <n v="68"/>
    <n v="4933.76"/>
    <n v="0"/>
    <x v="178"/>
    <d v="2025-07-18T00:00:00"/>
    <s v="discon"/>
    <s v="Pune Store"/>
    <s v="Type Mini"/>
    <s v="Electronics"/>
    <s v="Abc Pvt Ltd"/>
    <s v="Type Mini"/>
    <s v="Electronics"/>
    <s v="Abc Pvt Ltd"/>
    <n v="0"/>
    <n v="68"/>
    <n v="4933.76"/>
    <n v="0"/>
    <s v="Out of Stock"/>
    <s v="Yes"/>
    <n v="1"/>
  </r>
  <r>
    <s v="P1537"/>
    <s v="Message Lite"/>
    <s v="Toys"/>
    <s v="Global Traders"/>
    <n v="86"/>
    <n v="64"/>
    <n v="2319.5500000000002"/>
    <n v="199481.3"/>
    <x v="144"/>
    <d v="2025-09-01T00:00:00"/>
    <s v="active"/>
    <s v="Mumbai Store"/>
    <s v="Message Lite"/>
    <s v="Toys"/>
    <s v="Global Traders"/>
    <s v="Message Lite"/>
    <s v="Toys"/>
    <s v="Global Traders"/>
    <n v="86"/>
    <n v="64"/>
    <n v="2319.5500000000002"/>
    <n v="199481.30000000002"/>
    <s v="In Stock"/>
    <s v="No"/>
    <n v="0"/>
  </r>
  <r>
    <s v="P7539"/>
    <s v="Sport Pro"/>
    <s v="Groceries"/>
    <s v="ABC Pvt Ltd"/>
    <n v="94"/>
    <n v="51"/>
    <n v="799.17"/>
    <n v="75121.98"/>
    <x v="171"/>
    <d v="2025-09-07T00:00:00"/>
    <s v="Inactive"/>
    <s v="Mumbai Store"/>
    <s v="Sport Pro"/>
    <s v="Groceries"/>
    <s v="Abc Pvt Ltd"/>
    <s v="Sport Pro"/>
    <s v="Groceries"/>
    <s v="Abc Pvt Ltd"/>
    <n v="94"/>
    <n v="51"/>
    <n v="799.17"/>
    <n v="75121.98"/>
    <s v="In Stock"/>
    <s v="No"/>
    <n v="0"/>
  </r>
  <r>
    <s v="P8218"/>
    <s v="Walk Plus"/>
    <s v="Groceries"/>
    <s v="Omni Suppliers"/>
    <n v="80"/>
    <n v="55"/>
    <n v="12687.61"/>
    <n v="1015008.8"/>
    <x v="80"/>
    <d v="2025-07-28T00:00:00"/>
    <s v="Inactive"/>
    <s v="Ahmedabad Branch"/>
    <s v="Walk Plus"/>
    <s v="Groceries"/>
    <s v="Omni Suppliers"/>
    <s v="Walk Plus"/>
    <s v="Groceries"/>
    <s v="Omni Suppliers"/>
    <n v="80"/>
    <n v="55"/>
    <n v="12687.61"/>
    <n v="1015008.8"/>
    <s v="In Stock"/>
    <s v="No"/>
    <n v="0"/>
  </r>
  <r>
    <s v="P2690"/>
    <s v="Foreign Plus"/>
    <s v="Electronics"/>
    <s v="QuickStock"/>
    <n v="110"/>
    <n v="59"/>
    <n v="3418.23"/>
    <n v="376005.3"/>
    <x v="6"/>
    <d v="2025-09-22T00:00:00"/>
    <m/>
    <s v="Mumbai Store"/>
    <s v="Foreign Plus"/>
    <s v="Electronics"/>
    <s v="Quickstock"/>
    <s v="Foreign Plus"/>
    <s v="Electronics"/>
    <s v="Quickstock"/>
    <n v="110"/>
    <n v="59"/>
    <n v="3418.23"/>
    <n v="376005.3"/>
    <s v="In Stock"/>
    <s v="No"/>
    <n v="0"/>
  </r>
  <r>
    <s v="P6261"/>
    <s v="Look Max"/>
    <s v="Electronics"/>
    <s v="Omni Suppliers"/>
    <n v="99"/>
    <n v="88"/>
    <n v="6516.5"/>
    <n v="645133.5"/>
    <x v="29"/>
    <d v="2025-09-29T00:00:00"/>
    <s v="active"/>
    <s v="Pune Store"/>
    <s v="Look Max"/>
    <s v="Electronics"/>
    <s v="Omni Suppliers"/>
    <s v="Look Max"/>
    <s v="Electronics"/>
    <s v="Omni Suppliers"/>
    <n v="99"/>
    <n v="88"/>
    <n v="6516.5"/>
    <n v="645133.5"/>
    <s v="In Stock"/>
    <s v="No"/>
    <n v="0"/>
  </r>
  <r>
    <s v="P1444"/>
    <s v="Game Lite"/>
    <s v="Furniture"/>
    <s v="Global Traders"/>
    <n v="197"/>
    <n v="98"/>
    <n v="9533.41"/>
    <n v="1878081.77"/>
    <x v="62"/>
    <d v="2025-08-11T00:00:00"/>
    <s v="discon"/>
    <s v="Pune Store"/>
    <s v="Game Lite"/>
    <s v="Furniture"/>
    <s v="Global Traders"/>
    <s v="Game Lite"/>
    <s v="Furniture"/>
    <s v="Global Traders"/>
    <n v="197"/>
    <n v="98"/>
    <n v="9533.41"/>
    <n v="1878081.77"/>
    <s v="In Stock"/>
    <s v="No"/>
    <n v="0"/>
  </r>
  <r>
    <s v="P3198"/>
    <s v="Whether X"/>
    <s v="Electronics"/>
    <s v="Global Traders"/>
    <m/>
    <n v="73"/>
    <n v="18030.12"/>
    <m/>
    <x v="167"/>
    <d v="2025-08-05T00:00:00"/>
    <s v="active"/>
    <s v="Mumbai Store"/>
    <s v="Whether X"/>
    <s v="Electronics"/>
    <s v="Global Traders"/>
    <s v="Whether X"/>
    <s v="Electronics"/>
    <s v="Global Traders"/>
    <n v="0"/>
    <n v="73"/>
    <n v="18030.12"/>
    <n v="0"/>
    <s v="Out of Stock"/>
    <s v="Yes"/>
    <n v="1"/>
  </r>
  <r>
    <s v="P1496"/>
    <s v="wrong mini"/>
    <s v="Electronics"/>
    <s v="Global Traders"/>
    <m/>
    <n v="64"/>
    <n v="12517.63"/>
    <m/>
    <x v="28"/>
    <d v="2025-09-16T00:00:00"/>
    <m/>
    <s v="Ahmedabad Branch"/>
    <s v="Wrong Mini"/>
    <s v="Electronics"/>
    <s v="Global Traders"/>
    <s v="Wrong Mini"/>
    <s v="Electronics"/>
    <s v="Global Traders"/>
    <n v="0"/>
    <n v="64"/>
    <n v="12517.63"/>
    <n v="0"/>
    <s v="Out of Stock"/>
    <s v="Yes"/>
    <n v="1"/>
  </r>
  <r>
    <s v="P1493"/>
    <s v="Indeed Plus"/>
    <s v="Clothing"/>
    <s v="Omni Suppliers"/>
    <n v="54"/>
    <m/>
    <n v="5613.49"/>
    <n v="303128.46000000002"/>
    <x v="148"/>
    <d v="2025-09-20T00:00:00"/>
    <s v="discon"/>
    <s v="Mumbai Store"/>
    <s v="Indeed Plus"/>
    <s v="Clothing"/>
    <s v="Omni Suppliers"/>
    <s v="Indeed Plus"/>
    <s v="Clothing"/>
    <s v="Omni Suppliers"/>
    <n v="54"/>
    <n v="0"/>
    <n v="5613.49"/>
    <n v="303128.45999999996"/>
    <s v="In Stock"/>
    <s v="No"/>
    <n v="0"/>
  </r>
  <r>
    <s v="P9741"/>
    <s v="Game Pro"/>
    <s v="Electronics"/>
    <s v="Omni Suppliers"/>
    <n v="130"/>
    <n v="99"/>
    <n v="13403.5"/>
    <n v="1742455"/>
    <x v="124"/>
    <d v="2025-08-03T00:00:00"/>
    <s v="active"/>
    <s v="Delhi Warehouse"/>
    <s v="Game Pro"/>
    <s v="Electronics"/>
    <s v="Omni Suppliers"/>
    <s v="Game Pro"/>
    <s v="Electronics"/>
    <s v="Omni Suppliers"/>
    <n v="130"/>
    <n v="99"/>
    <n v="13403.5"/>
    <n v="1742455"/>
    <s v="In Stock"/>
    <s v="No"/>
    <n v="0"/>
  </r>
  <r>
    <s v="P2883"/>
    <s v="college pro"/>
    <s v="Furniture"/>
    <s v="QuickStock"/>
    <n v="70"/>
    <n v="62"/>
    <n v="819.9"/>
    <n v="57393"/>
    <x v="40"/>
    <d v="2025-07-17T00:00:00"/>
    <s v="active"/>
    <s v="Pune Store"/>
    <s v="College Pro"/>
    <s v="Furniture"/>
    <s v="Quickstock"/>
    <s v="College Pro"/>
    <s v="Furniture"/>
    <s v="Quickstock"/>
    <n v="70"/>
    <n v="62"/>
    <n v="819.9"/>
    <n v="57393"/>
    <s v="In Stock"/>
    <s v="No"/>
    <n v="0"/>
  </r>
  <r>
    <s v="P5765"/>
    <s v="Wrong Plus"/>
    <s v="Toys"/>
    <s v="RetailMart Inc"/>
    <n v="28"/>
    <n v="45"/>
    <n v="18719.52"/>
    <n v="524146.56"/>
    <x v="128"/>
    <d v="2025-09-07T00:00:00"/>
    <s v="Actv"/>
    <s v="Delhi Warehouse"/>
    <s v="Wrong Plus"/>
    <s v="Toys"/>
    <s v="Retailmart Inc"/>
    <s v="Wrong Plus"/>
    <s v="Toys"/>
    <s v="Retailmart Inc"/>
    <n v="28"/>
    <n v="45"/>
    <n v="18719.52"/>
    <n v="524146.56"/>
    <s v="Low Stock"/>
    <s v="Yes"/>
    <n v="1"/>
  </r>
  <r>
    <s v="P2316"/>
    <s v="Heavy Lite"/>
    <s v="Furniture"/>
    <s v="ABC Pvt Ltd"/>
    <n v="114"/>
    <n v="72"/>
    <n v="3274.67"/>
    <n v="373312.38"/>
    <x v="26"/>
    <d v="2025-08-30T00:00:00"/>
    <s v="active"/>
    <s v="Ahmedabad Branch"/>
    <s v="Heavy Lite"/>
    <s v="Furniture"/>
    <s v="Abc Pvt Ltd"/>
    <s v="Heavy Lite"/>
    <s v="Furniture"/>
    <s v="Abc Pvt Ltd"/>
    <n v="114"/>
    <n v="72"/>
    <n v="3274.67"/>
    <n v="373312.38"/>
    <s v="In Stock"/>
    <s v="No"/>
    <n v="0"/>
  </r>
  <r>
    <s v="P2145"/>
    <s v="Ten Max"/>
    <s v="Furniture"/>
    <s v="Global Traders"/>
    <n v="42"/>
    <n v="26"/>
    <n v="3117.3"/>
    <n v="130926.6"/>
    <x v="70"/>
    <d v="2025-08-17T00:00:00"/>
    <s v="discontinued"/>
    <s v="Mumbai Store"/>
    <s v="Ten Max"/>
    <s v="Furniture"/>
    <s v="Global Traders"/>
    <s v="Ten Max"/>
    <s v="Furniture"/>
    <s v="Global Traders"/>
    <n v="42"/>
    <n v="26"/>
    <n v="3117.3"/>
    <n v="130926.6"/>
    <s v="In Stock"/>
    <s v="No"/>
    <n v="0"/>
  </r>
  <r>
    <s v="P2912"/>
    <s v="Beat Max"/>
    <s v="Furniture"/>
    <s v="Omni Suppliers"/>
    <n v="72"/>
    <n v="60"/>
    <n v="14647.52"/>
    <n v="1054621.44"/>
    <x v="122"/>
    <d v="2025-09-24T00:00:00"/>
    <s v="Inactive"/>
    <s v="Online"/>
    <s v="Beat Max"/>
    <s v="Furniture"/>
    <s v="Omni Suppliers"/>
    <s v="Beat Max"/>
    <s v="Furniture"/>
    <s v="Omni Suppliers"/>
    <n v="72"/>
    <n v="60"/>
    <n v="14647.52"/>
    <n v="1054621.44"/>
    <s v="In Stock"/>
    <s v="No"/>
    <n v="0"/>
  </r>
  <r>
    <s v="P7554"/>
    <s v="Lawyer Lite"/>
    <s v="Groceries"/>
    <s v="QuickStock"/>
    <n v="7"/>
    <n v="51"/>
    <n v="8801.5"/>
    <n v="61610.5"/>
    <x v="4"/>
    <d v="2025-08-29T00:00:00"/>
    <s v="active"/>
    <s v="Pune Store"/>
    <s v="Lawyer Lite"/>
    <s v="Groceries"/>
    <s v="Quickstock"/>
    <s v="Lawyer Lite"/>
    <s v="Groceries"/>
    <s v="Quickstock"/>
    <n v="7"/>
    <n v="51"/>
    <n v="8801.5"/>
    <n v="61610.5"/>
    <s v="Low Stock"/>
    <s v="Yes"/>
    <n v="1"/>
  </r>
  <r>
    <s v="P2417"/>
    <s v="Executive Plus"/>
    <s v="Groceries"/>
    <s v="Omni Suppliers"/>
    <n v="12"/>
    <n v="82"/>
    <n v="16787.47"/>
    <n v="201449.64"/>
    <x v="117"/>
    <d v="2025-08-18T00:00:00"/>
    <s v="Inactive"/>
    <s v="Online"/>
    <s v="Executive Plus"/>
    <s v="Groceries"/>
    <s v="Omni Suppliers"/>
    <s v="Executive Plus"/>
    <s v="Groceries"/>
    <s v="Omni Suppliers"/>
    <n v="12"/>
    <n v="82"/>
    <n v="16787.47"/>
    <n v="201449.64"/>
    <s v="Low Stock"/>
    <s v="Yes"/>
    <n v="1"/>
  </r>
  <r>
    <s v="P7204"/>
    <s v="Surface Mini"/>
    <s v="Furniture"/>
    <s v="QuickStock"/>
    <n v="181"/>
    <n v="27"/>
    <n v="16780.5"/>
    <n v="3037270.5"/>
    <x v="17"/>
    <d v="2025-07-27T00:00:00"/>
    <s v="Actv"/>
    <s v="Delhi Warehouse"/>
    <s v="Surface Mini"/>
    <s v="Furniture"/>
    <s v="Quickstock"/>
    <s v="Surface Mini"/>
    <s v="Furniture"/>
    <s v="Quickstock"/>
    <n v="181"/>
    <n v="27"/>
    <n v="16780.5"/>
    <n v="3037270.5"/>
    <s v="In Stock"/>
    <s v="No"/>
    <n v="0"/>
  </r>
  <r>
    <s v="P9744"/>
    <s v="Heart Pro"/>
    <s v="Groceries"/>
    <s v="Global Traders"/>
    <n v="157"/>
    <n v="40"/>
    <n v="5516.54"/>
    <n v="866096.78"/>
    <x v="104"/>
    <d v="2025-09-19T00:00:00"/>
    <m/>
    <s v="Online"/>
    <s v="Heart Pro"/>
    <s v="Groceries"/>
    <s v="Global Traders"/>
    <s v="Heart Pro"/>
    <s v="Groceries"/>
    <s v="Global Traders"/>
    <n v="157"/>
    <n v="40"/>
    <n v="5516.54"/>
    <n v="866096.78"/>
    <s v="In Stock"/>
    <s v="No"/>
    <n v="0"/>
  </r>
  <r>
    <s v="P9104"/>
    <s v="Finally Mini"/>
    <s v="Clothing"/>
    <s v="QuickStock"/>
    <n v="193"/>
    <n v="22"/>
    <n v="4229.91"/>
    <n v="816372.63"/>
    <x v="21"/>
    <d v="2025-09-02T00:00:00"/>
    <s v="active"/>
    <s v="Ahmedabad Branch"/>
    <s v="Finally Mini"/>
    <s v="Clothing"/>
    <s v="Quickstock"/>
    <s v="Finally Mini"/>
    <s v="Clothing"/>
    <s v="Quickstock"/>
    <n v="193"/>
    <n v="22"/>
    <n v="4229.91"/>
    <n v="816372.63"/>
    <s v="In Stock"/>
    <s v="No"/>
    <n v="0"/>
  </r>
  <r>
    <s v="P8416"/>
    <s v="Physical Max"/>
    <s v="Furniture"/>
    <s v="Omni Suppliers"/>
    <n v="152"/>
    <n v="49"/>
    <n v="6104.75"/>
    <n v="927922"/>
    <x v="73"/>
    <d v="2025-09-11T00:00:00"/>
    <s v="discon"/>
    <s v="Online"/>
    <s v="Physical Max"/>
    <s v="Furniture"/>
    <s v="Omni Suppliers"/>
    <s v="Physical Max"/>
    <s v="Furniture"/>
    <s v="Omni Suppliers"/>
    <n v="152"/>
    <n v="49"/>
    <n v="6104.75"/>
    <n v="927922"/>
    <s v="In Stock"/>
    <s v="No"/>
    <n v="0"/>
  </r>
  <r>
    <s v="P7364"/>
    <s v="Family Max"/>
    <s v="Clothing"/>
    <s v="Omni Suppliers"/>
    <n v="16"/>
    <n v="45"/>
    <n v="2083.9499999999998"/>
    <n v="33343.199999999997"/>
    <x v="165"/>
    <d v="2025-10-05T00:00:00"/>
    <s v="discon"/>
    <s v="Delhi Warehouse"/>
    <s v="Family Max"/>
    <s v="Clothing"/>
    <s v="Omni Suppliers"/>
    <s v="Family Max"/>
    <s v="Clothing"/>
    <s v="Omni Suppliers"/>
    <n v="16"/>
    <n v="45"/>
    <n v="2083.9499999999998"/>
    <n v="33343.199999999997"/>
    <s v="Low Stock"/>
    <s v="Yes"/>
    <n v="1"/>
  </r>
  <r>
    <s v="P5374"/>
    <s v="State Mini"/>
    <s v="Furniture"/>
    <s v="Global Traders"/>
    <n v="183"/>
    <n v="71"/>
    <n v="15142.94"/>
    <n v="2771158.02"/>
    <x v="67"/>
    <d v="2025-08-21T00:00:00"/>
    <m/>
    <s v="Delhi Warehouse"/>
    <s v="State Mini"/>
    <s v="Furniture"/>
    <s v="Global Traders"/>
    <s v="State Mini"/>
    <s v="Furniture"/>
    <s v="Global Traders"/>
    <n v="183"/>
    <n v="71"/>
    <n v="15142.94"/>
    <n v="2771158.02"/>
    <s v="In Stock"/>
    <s v="No"/>
    <n v="0"/>
  </r>
  <r>
    <s v="P8255"/>
    <s v="Out Plus"/>
    <s v="Groceries"/>
    <s v="QuickStock"/>
    <n v="30"/>
    <n v="46"/>
    <n v="1176.8399999999999"/>
    <n v="35305.199999999997"/>
    <x v="142"/>
    <d v="2025-08-18T00:00:00"/>
    <s v="active"/>
    <s v="Ahmedabad Branch"/>
    <s v="Out Plus"/>
    <s v="Groceries"/>
    <s v="Quickstock"/>
    <s v="Out Plus"/>
    <s v="Groceries"/>
    <s v="Quickstock"/>
    <n v="30"/>
    <n v="46"/>
    <n v="1176.8399999999999"/>
    <n v="35305.199999999997"/>
    <s v="Low Stock"/>
    <s v="Yes"/>
    <n v="1"/>
  </r>
  <r>
    <s v="P5867"/>
    <s v="Either Plus"/>
    <s v="Groceries"/>
    <s v="Omni Suppliers"/>
    <n v="140"/>
    <n v="54"/>
    <n v="10466.42"/>
    <n v="1465298.8"/>
    <x v="74"/>
    <d v="2025-08-02T00:00:00"/>
    <m/>
    <s v="Online"/>
    <s v="Either Plus"/>
    <s v="Groceries"/>
    <s v="Omni Suppliers"/>
    <s v="Either Plus"/>
    <s v="Groceries"/>
    <s v="Omni Suppliers"/>
    <n v="140"/>
    <n v="54"/>
    <n v="10466.42"/>
    <n v="1465298.8"/>
    <s v="In Stock"/>
    <s v="No"/>
    <n v="0"/>
  </r>
  <r>
    <s v="P3550"/>
    <s v="Herself Mini"/>
    <s v="Electronics"/>
    <s v="ABC Pvt Ltd"/>
    <n v="199"/>
    <n v="85"/>
    <n v="16075.1"/>
    <n v="3198944.9"/>
    <x v="30"/>
    <d v="2025-08-07T00:00:00"/>
    <s v="active"/>
    <s v="Pune Store"/>
    <s v="Herself Mini"/>
    <s v="Electronics"/>
    <s v="Abc Pvt Ltd"/>
    <s v="Herself Mini"/>
    <s v="Electronics"/>
    <s v="Abc Pvt Ltd"/>
    <n v="199"/>
    <n v="85"/>
    <n v="16075.1"/>
    <n v="3198944.9"/>
    <s v="In Stock"/>
    <s v="No"/>
    <n v="0"/>
  </r>
  <r>
    <s v="P2673"/>
    <s v="Water X"/>
    <s v="Electronics"/>
    <m/>
    <n v="20"/>
    <n v="93"/>
    <n v="5034.58"/>
    <n v="100691.6"/>
    <x v="132"/>
    <d v="2025-07-16T00:00:00"/>
    <s v="Actv"/>
    <s v="Ahmedabad Branch"/>
    <s v="Water X"/>
    <s v="Electronics"/>
    <s v=""/>
    <s v="Water X"/>
    <s v="Electronics"/>
    <s v="Others"/>
    <n v="20"/>
    <n v="93"/>
    <n v="5034.58"/>
    <n v="100691.6"/>
    <s v="Low Stock"/>
    <s v="Yes"/>
    <n v="1"/>
  </r>
  <r>
    <s v="P5511"/>
    <s v="Light Lite"/>
    <s v="Toys"/>
    <s v="Omni Suppliers"/>
    <n v="147"/>
    <n v="93"/>
    <n v="8239.57"/>
    <n v="1211216.79"/>
    <x v="131"/>
    <d v="2025-08-17T00:00:00"/>
    <s v="Actv"/>
    <s v="Pune Store"/>
    <s v="Light Lite"/>
    <s v="Toys"/>
    <s v="Omni Suppliers"/>
    <s v="Light Lite"/>
    <s v="Toys"/>
    <s v="Omni Suppliers"/>
    <n v="147"/>
    <n v="93"/>
    <n v="8239.57"/>
    <n v="1211216.79"/>
    <s v="In Stock"/>
    <s v="No"/>
    <n v="0"/>
  </r>
  <r>
    <s v="P5403"/>
    <s v="Ground Max"/>
    <s v="Toys"/>
    <s v="QuickStock"/>
    <n v="114"/>
    <n v="65"/>
    <n v="4310.67"/>
    <n v="491416.38"/>
    <x v="165"/>
    <d v="2025-07-16T00:00:00"/>
    <s v="active"/>
    <s v="Pune Store"/>
    <s v="Ground Max"/>
    <s v="Toys"/>
    <s v="Quickstock"/>
    <s v="Ground Max"/>
    <s v="Toys"/>
    <s v="Quickstock"/>
    <n v="114"/>
    <n v="65"/>
    <n v="4310.67"/>
    <n v="491416.38"/>
    <s v="In Stock"/>
    <s v="No"/>
    <n v="0"/>
  </r>
  <r>
    <s v="P9252"/>
    <s v="responsibility lite"/>
    <s v="Clothing"/>
    <s v="Omni Suppliers"/>
    <n v="124"/>
    <n v="91"/>
    <n v="16441.900000000001"/>
    <n v="2038795.6"/>
    <x v="1"/>
    <d v="2025-07-16T00:00:00"/>
    <s v="active"/>
    <s v="Mumbai Store"/>
    <s v="Responsibility Lite"/>
    <s v="Clothing"/>
    <s v="Omni Suppliers"/>
    <s v="Responsibility Lite"/>
    <s v="Clothing"/>
    <s v="Omni Suppliers"/>
    <n v="124"/>
    <n v="91"/>
    <n v="16441.900000000001"/>
    <n v="2038795.6"/>
    <s v="In Stock"/>
    <s v="No"/>
    <n v="0"/>
  </r>
  <r>
    <s v="P8042"/>
    <s v="himself x"/>
    <s v="Electronics"/>
    <s v="QuickStock"/>
    <n v="81"/>
    <n v="29"/>
    <n v="10692.9"/>
    <n v="866124.9"/>
    <x v="119"/>
    <d v="2025-09-04T00:00:00"/>
    <s v="active"/>
    <s v="Online"/>
    <s v="Himself X"/>
    <s v="Electronics"/>
    <s v="Quickstock"/>
    <s v="Himself X"/>
    <s v="Electronics"/>
    <s v="Quickstock"/>
    <n v="81"/>
    <n v="29"/>
    <n v="10692.9"/>
    <n v="866124.9"/>
    <s v="In Stock"/>
    <s v="No"/>
    <n v="0"/>
  </r>
  <r>
    <s v="P8824"/>
    <s v="Improve Pro"/>
    <s v="Electronics"/>
    <s v="QuickStock"/>
    <n v="192"/>
    <n v="83"/>
    <n v="18846.05"/>
    <n v="3618441.6"/>
    <x v="65"/>
    <d v="2025-08-04T00:00:00"/>
    <s v="discon"/>
    <s v="Online"/>
    <s v="Improve Pro"/>
    <s v="Electronics"/>
    <s v="Quickstock"/>
    <s v="Improve Pro"/>
    <s v="Electronics"/>
    <s v="Quickstock"/>
    <n v="192"/>
    <n v="83"/>
    <n v="18846.05"/>
    <n v="3618441.5999999996"/>
    <s v="In Stock"/>
    <s v="No"/>
    <n v="0"/>
  </r>
  <r>
    <s v="P1025"/>
    <s v="media max"/>
    <s v="Electronics"/>
    <s v="QuickStock"/>
    <n v="14"/>
    <n v="52"/>
    <n v="2060.02"/>
    <n v="28840.28"/>
    <x v="118"/>
    <d v="2025-09-19T00:00:00"/>
    <s v="Inactive"/>
    <s v="Pune Store"/>
    <s v="Media Max"/>
    <s v="Electronics"/>
    <s v="Quickstock"/>
    <s v="Media Max"/>
    <s v="Electronics"/>
    <s v="Quickstock"/>
    <n v="14"/>
    <n v="52"/>
    <n v="2060.02"/>
    <n v="28840.28"/>
    <s v="Low Stock"/>
    <s v="Yes"/>
    <n v="1"/>
  </r>
  <r>
    <s v="P6154"/>
    <s v="Sure Lite"/>
    <s v="Electronics"/>
    <s v="Global Traders"/>
    <n v="192"/>
    <n v="91"/>
    <n v="14234.21"/>
    <n v="2732968.32"/>
    <x v="102"/>
    <d v="2025-09-04T00:00:00"/>
    <s v="Actv"/>
    <s v="Pune Store"/>
    <s v="Sure Lite"/>
    <s v="Electronics"/>
    <s v="Global Traders"/>
    <s v="Sure Lite"/>
    <s v="Electronics"/>
    <s v="Global Traders"/>
    <n v="192"/>
    <n v="91"/>
    <n v="14234.21"/>
    <n v="2732968.32"/>
    <s v="In Stock"/>
    <s v="No"/>
    <n v="0"/>
  </r>
  <r>
    <s v="P2525"/>
    <s v="Hand Lite"/>
    <s v="Groceries"/>
    <s v="ABC Pvt Ltd"/>
    <n v="82"/>
    <n v="44"/>
    <n v="14132.35"/>
    <n v="1158852.7"/>
    <x v="124"/>
    <d v="2025-08-19T00:00:00"/>
    <m/>
    <s v="Delhi Warehouse"/>
    <s v="Hand Lite"/>
    <s v="Groceries"/>
    <s v="Abc Pvt Ltd"/>
    <s v="Hand Lite"/>
    <s v="Groceries"/>
    <s v="Abc Pvt Ltd"/>
    <n v="82"/>
    <n v="44"/>
    <n v="14132.35"/>
    <n v="1158852.7"/>
    <s v="In Stock"/>
    <s v="No"/>
    <n v="0"/>
  </r>
  <r>
    <s v="P4083"/>
    <s v="Avoid Pro"/>
    <s v="Electronics"/>
    <s v="QuickStock"/>
    <n v="62"/>
    <n v="96"/>
    <n v="15487.32"/>
    <n v="960213.84"/>
    <x v="101"/>
    <d v="2025-08-18T00:00:00"/>
    <s v="Actv"/>
    <s v="Online"/>
    <s v="Avoid Pro"/>
    <s v="Electronics"/>
    <s v="Quickstock"/>
    <s v="Avoid Pro"/>
    <s v="Electronics"/>
    <s v="Quickstock"/>
    <n v="62"/>
    <n v="96"/>
    <n v="15487.32"/>
    <n v="960213.84"/>
    <s v="Low Stock"/>
    <s v="Yes"/>
    <n v="1"/>
  </r>
  <r>
    <s v="P6957"/>
    <s v="whole mini"/>
    <s v="Furniture"/>
    <s v="RetailMart Inc"/>
    <n v="135"/>
    <n v="87"/>
    <n v="12873.33"/>
    <n v="1737899.55"/>
    <x v="83"/>
    <d v="2025-07-17T00:00:00"/>
    <s v="discon"/>
    <s v="Pune Store"/>
    <s v="Whole Mini"/>
    <s v="Furniture"/>
    <s v="Retailmart Inc"/>
    <s v="Whole Mini"/>
    <s v="Furniture"/>
    <s v="Retailmart Inc"/>
    <n v="135"/>
    <n v="87"/>
    <n v="12873.33"/>
    <n v="1737899.55"/>
    <s v="In Stock"/>
    <s v="No"/>
    <n v="0"/>
  </r>
  <r>
    <s v="P5181"/>
    <s v="Entire Mini"/>
    <s v="Furniture"/>
    <s v="Omni Suppliers"/>
    <n v="38"/>
    <n v="42"/>
    <n v="2496.4299999999998"/>
    <n v="94864.34"/>
    <x v="158"/>
    <d v="2025-08-26T00:00:00"/>
    <s v="Actv"/>
    <s v="Pune Store"/>
    <s v="Entire Mini"/>
    <s v="Furniture"/>
    <s v="Omni Suppliers"/>
    <s v="Entire Mini"/>
    <s v="Furniture"/>
    <s v="Omni Suppliers"/>
    <n v="38"/>
    <n v="42"/>
    <n v="2496.4299999999998"/>
    <n v="94864.34"/>
    <s v="Low Stock"/>
    <s v="Yes"/>
    <n v="1"/>
  </r>
  <r>
    <s v="P3810"/>
    <s v="Close X"/>
    <s v="Toys"/>
    <s v="Omni Suppliers"/>
    <n v="20"/>
    <n v="75"/>
    <n v="346.38"/>
    <n v="6927.6"/>
    <x v="0"/>
    <d v="2025-07-23T00:00:00"/>
    <s v="active"/>
    <s v="Mumbai Store"/>
    <s v="Close X"/>
    <s v="Toys"/>
    <s v="Omni Suppliers"/>
    <s v="Close X"/>
    <s v="Toys"/>
    <s v="Omni Suppliers"/>
    <n v="20"/>
    <n v="75"/>
    <n v="346.38"/>
    <n v="6927.6"/>
    <s v="Low Stock"/>
    <s v="Yes"/>
    <n v="1"/>
  </r>
  <r>
    <s v="P4514"/>
    <s v="Technology X"/>
    <s v="Groceries"/>
    <s v="ABC Pvt Ltd"/>
    <n v="6"/>
    <n v="68"/>
    <n v="16414.52"/>
    <n v="98487.12"/>
    <x v="39"/>
    <d v="2025-07-15T00:00:00"/>
    <m/>
    <s v="Online"/>
    <s v="Technology X"/>
    <s v="Groceries"/>
    <s v="Abc Pvt Ltd"/>
    <s v="Technology X"/>
    <s v="Groceries"/>
    <s v="Abc Pvt Ltd"/>
    <n v="6"/>
    <n v="68"/>
    <n v="16414.52"/>
    <n v="98487.12"/>
    <s v="Low Stock"/>
    <s v="Yes"/>
    <n v="1"/>
  </r>
  <r>
    <s v="P8507"/>
    <s v="democratic x"/>
    <s v="Toys"/>
    <s v="RetailMart Inc"/>
    <n v="86"/>
    <n v="94"/>
    <n v="8326.19"/>
    <n v="716052.34000000008"/>
    <x v="46"/>
    <d v="2025-08-09T00:00:00"/>
    <s v="active"/>
    <s v="Pune Store"/>
    <s v="Democratic X"/>
    <s v="Toys"/>
    <s v="Retailmart Inc"/>
    <s v="Democratic X"/>
    <s v="Toys"/>
    <s v="Retailmart Inc"/>
    <n v="86"/>
    <n v="94"/>
    <n v="8326.19"/>
    <n v="716052.34000000008"/>
    <s v="Low Stock"/>
    <s v="Yes"/>
    <n v="1"/>
  </r>
  <r>
    <s v="P1793"/>
    <s v="Employee X"/>
    <s v="Clothing"/>
    <s v="ABC Pvt Ltd"/>
    <n v="65"/>
    <n v="82"/>
    <n v="16673.759999999998"/>
    <n v="1083794.3999999999"/>
    <x v="94"/>
    <d v="2025-07-15T00:00:00"/>
    <s v="active"/>
    <s v="Online"/>
    <s v="Employee X"/>
    <s v="Clothing"/>
    <s v="Abc Pvt Ltd"/>
    <s v="Employee X"/>
    <s v="Clothing"/>
    <s v="Abc Pvt Ltd"/>
    <n v="65"/>
    <n v="82"/>
    <n v="16673.759999999998"/>
    <n v="1083794.3999999999"/>
    <s v="Low Stock"/>
    <s v="Yes"/>
    <n v="1"/>
  </r>
  <r>
    <s v="P5053"/>
    <s v="Have Lite"/>
    <s v="Toys"/>
    <s v="Global Traders"/>
    <n v="185"/>
    <n v="98"/>
    <n v="10680.88"/>
    <n v="1975962.8"/>
    <x v="40"/>
    <d v="2025-07-18T00:00:00"/>
    <s v="discontinued"/>
    <s v="Mumbai Store"/>
    <s v="Have Lite"/>
    <s v="Toys"/>
    <s v="Global Traders"/>
    <s v="Have Lite"/>
    <s v="Toys"/>
    <s v="Global Traders"/>
    <n v="185"/>
    <n v="98"/>
    <n v="10680.88"/>
    <n v="1975962.7999999998"/>
    <s v="In Stock"/>
    <s v="No"/>
    <n v="0"/>
  </r>
  <r>
    <s v="P2116"/>
    <s v="Just Lite"/>
    <s v="Toys"/>
    <s v="Omni Suppliers"/>
    <n v="184"/>
    <n v="36"/>
    <n v="15564.72"/>
    <n v="2863908.48"/>
    <x v="88"/>
    <d v="2025-10-08T00:00:00"/>
    <m/>
    <s v="Delhi Warehouse"/>
    <s v="Just Lite"/>
    <s v="Toys"/>
    <s v="Omni Suppliers"/>
    <s v="Just Lite"/>
    <s v="Toys"/>
    <s v="Omni Suppliers"/>
    <n v="184"/>
    <n v="36"/>
    <n v="15564.72"/>
    <n v="2863908.48"/>
    <s v="In Stock"/>
    <s v="No"/>
    <n v="0"/>
  </r>
  <r>
    <s v="P6745"/>
    <s v="Finish Mini"/>
    <s v="Electronics"/>
    <s v="Omni Suppliers"/>
    <n v="35"/>
    <n v="92"/>
    <n v="13677.24"/>
    <n v="478703.4"/>
    <x v="108"/>
    <d v="2025-07-22T00:00:00"/>
    <s v="active"/>
    <s v="Mumbai Store"/>
    <s v="Finish Mini"/>
    <s v="Electronics"/>
    <s v="Omni Suppliers"/>
    <s v="Finish Mini"/>
    <s v="Electronics"/>
    <s v="Omni Suppliers"/>
    <n v="35"/>
    <n v="92"/>
    <n v="13677.24"/>
    <n v="478703.39999999997"/>
    <s v="Low Stock"/>
    <s v="Yes"/>
    <n v="1"/>
  </r>
  <r>
    <s v="P8933"/>
    <s v="Range Lite"/>
    <s v="Groceries"/>
    <s v="QuickStock"/>
    <m/>
    <n v="45"/>
    <n v="10669.47"/>
    <m/>
    <x v="172"/>
    <d v="2025-07-21T00:00:00"/>
    <s v="active"/>
    <s v="Mumbai Store"/>
    <s v="Range Lite"/>
    <s v="Groceries"/>
    <s v="Quickstock"/>
    <s v="Range Lite"/>
    <s v="Groceries"/>
    <s v="Quickstock"/>
    <n v="0"/>
    <n v="45"/>
    <n v="10669.47"/>
    <n v="0"/>
    <s v="Out of Stock"/>
    <s v="Yes"/>
    <n v="1"/>
  </r>
  <r>
    <s v="P5349"/>
    <s v="Behavior Mini"/>
    <s v="Furniture"/>
    <s v="ABC Pvt Ltd"/>
    <n v="190"/>
    <n v="84"/>
    <n v="4988.91"/>
    <n v="947892.9"/>
    <x v="91"/>
    <d v="2025-07-20T00:00:00"/>
    <m/>
    <s v="Mumbai Store"/>
    <s v="Behavior Mini"/>
    <s v="Furniture"/>
    <s v="Abc Pvt Ltd"/>
    <s v="Behavior Mini"/>
    <s v="Furniture"/>
    <s v="Abc Pvt Ltd"/>
    <n v="190"/>
    <n v="84"/>
    <n v="4988.91"/>
    <n v="947892.9"/>
    <s v="In Stock"/>
    <s v="No"/>
    <n v="0"/>
  </r>
  <r>
    <s v="P1331"/>
    <s v="Door X"/>
    <s v="Electronics"/>
    <s v="ABC Pvt Ltd"/>
    <n v="141"/>
    <n v="91"/>
    <n v="19090.22"/>
    <n v="2691721.02"/>
    <x v="74"/>
    <d v="2025-08-11T00:00:00"/>
    <s v="active"/>
    <s v="Online"/>
    <s v="Door X"/>
    <s v="Electronics"/>
    <s v="Abc Pvt Ltd"/>
    <s v="Door X"/>
    <s v="Electronics"/>
    <s v="Abc Pvt Ltd"/>
    <n v="141"/>
    <n v="91"/>
    <n v="19090.22"/>
    <n v="2691721.02"/>
    <s v="In Stock"/>
    <s v="No"/>
    <n v="0"/>
  </r>
  <r>
    <s v="P7025"/>
    <s v="Discover Max"/>
    <s v="Furniture"/>
    <s v="ABC Pvt Ltd"/>
    <n v="114"/>
    <n v="76"/>
    <n v="9921.83"/>
    <n v="1131088.6200000001"/>
    <x v="86"/>
    <d v="2025-08-05T00:00:00"/>
    <s v="Actv"/>
    <s v="Online"/>
    <s v="Discover Max"/>
    <s v="Furniture"/>
    <s v="Abc Pvt Ltd"/>
    <s v="Discover Max"/>
    <s v="Furniture"/>
    <s v="Abc Pvt Ltd"/>
    <n v="114"/>
    <n v="76"/>
    <n v="9921.83"/>
    <n v="1131088.6199999999"/>
    <s v="In Stock"/>
    <s v="No"/>
    <n v="0"/>
  </r>
  <r>
    <s v="P3881"/>
    <s v="Black Mini"/>
    <s v="Groceries"/>
    <s v="Global Traders"/>
    <m/>
    <n v="69"/>
    <n v="10017.39"/>
    <m/>
    <x v="140"/>
    <d v="2025-09-25T00:00:00"/>
    <s v="active"/>
    <s v="Online"/>
    <s v="Black Mini"/>
    <s v="Groceries"/>
    <s v="Global Traders"/>
    <s v="Black Mini"/>
    <s v="Groceries"/>
    <s v="Global Traders"/>
    <n v="0"/>
    <n v="69"/>
    <n v="10017.39"/>
    <n v="0"/>
    <s v="Out of Stock"/>
    <s v="Yes"/>
    <n v="1"/>
  </r>
  <r>
    <s v="P6741"/>
    <s v="Never Mini"/>
    <s v="Electronics"/>
    <s v="Global Traders"/>
    <n v="21"/>
    <n v="87"/>
    <n v="5645.24"/>
    <n v="118550.04"/>
    <x v="126"/>
    <d v="2025-10-02T00:00:00"/>
    <m/>
    <s v="Online"/>
    <s v="Never Mini"/>
    <s v="Electronics"/>
    <s v="Global Traders"/>
    <s v="Never Mini"/>
    <s v="Electronics"/>
    <s v="Global Traders"/>
    <n v="21"/>
    <n v="87"/>
    <n v="5645.24"/>
    <n v="118550.04"/>
    <s v="Low Stock"/>
    <s v="Yes"/>
    <n v="1"/>
  </r>
  <r>
    <s v="P5262"/>
    <s v="Mention Plus"/>
    <s v="Toys"/>
    <s v="Omni Suppliers"/>
    <n v="72"/>
    <n v="38"/>
    <n v="3475.61"/>
    <n v="250243.92"/>
    <x v="169"/>
    <d v="2025-09-01T00:00:00"/>
    <s v="discontinued"/>
    <s v="Ahmedabad Branch"/>
    <s v="Mention Plus"/>
    <s v="Toys"/>
    <s v="Omni Suppliers"/>
    <s v="Mention Plus"/>
    <s v="Toys"/>
    <s v="Omni Suppliers"/>
    <n v="72"/>
    <n v="38"/>
    <n v="3475.61"/>
    <n v="250243.92"/>
    <s v="In Stock"/>
    <s v="No"/>
    <n v="0"/>
  </r>
  <r>
    <s v="P7255"/>
    <s v="The Max"/>
    <s v="Electronics"/>
    <s v="QuickStock"/>
    <n v="17"/>
    <n v="42"/>
    <n v="12596.66"/>
    <n v="214143.22"/>
    <x v="8"/>
    <d v="2025-09-10T00:00:00"/>
    <s v="Actv"/>
    <s v="Delhi Warehouse"/>
    <s v="The Max"/>
    <s v="Electronics"/>
    <s v="Quickstock"/>
    <s v="The Max"/>
    <s v="Electronics"/>
    <s v="Quickstock"/>
    <n v="17"/>
    <n v="42"/>
    <n v="12596.66"/>
    <n v="214143.22"/>
    <s v="Low Stock"/>
    <s v="Yes"/>
    <n v="1"/>
  </r>
  <r>
    <s v="P5419"/>
    <s v="Must X"/>
    <s v="Clothing"/>
    <s v="QuickStock"/>
    <n v="24"/>
    <n v="82"/>
    <n v="54.85"/>
    <n v="1316.4"/>
    <x v="174"/>
    <d v="2025-07-18T00:00:00"/>
    <s v="Actv"/>
    <s v="Online"/>
    <s v="Must X"/>
    <s v="Clothing"/>
    <s v="Quickstock"/>
    <s v="Must X"/>
    <s v="Clothing"/>
    <s v="Quickstock"/>
    <n v="24"/>
    <n v="82"/>
    <n v="54.85"/>
    <n v="1316.4"/>
    <s v="Low Stock"/>
    <s v="Yes"/>
    <n v="1"/>
  </r>
  <r>
    <s v="P9620"/>
    <s v="Tell Plus"/>
    <s v="Furniture"/>
    <s v="QuickStock"/>
    <n v="122"/>
    <n v="80"/>
    <n v="694.85"/>
    <n v="84771.7"/>
    <x v="10"/>
    <d v="2025-09-18T00:00:00"/>
    <s v="discon"/>
    <s v="Delhi Warehouse"/>
    <s v="Tell Plus"/>
    <s v="Furniture"/>
    <s v="Quickstock"/>
    <s v="Tell Plus"/>
    <s v="Furniture"/>
    <s v="Quickstock"/>
    <n v="122"/>
    <n v="80"/>
    <n v="694.85"/>
    <n v="84771.7"/>
    <s v="In Stock"/>
    <s v="No"/>
    <n v="0"/>
  </r>
  <r>
    <s v="P9533"/>
    <s v="Shake Mini"/>
    <s v="Electronics"/>
    <s v="Global Traders"/>
    <n v="132"/>
    <n v="78"/>
    <n v="7955.13"/>
    <n v="1050077.1599999999"/>
    <x v="156"/>
    <d v="2025-07-20T00:00:00"/>
    <s v="active"/>
    <s v="Pune Store"/>
    <s v="Shake Mini"/>
    <s v="Electronics"/>
    <s v="Global Traders"/>
    <s v="Shake Mini"/>
    <s v="Electronics"/>
    <s v="Global Traders"/>
    <n v="132"/>
    <n v="78"/>
    <n v="7955.13"/>
    <n v="1050077.1599999999"/>
    <s v="In Stock"/>
    <s v="No"/>
    <n v="0"/>
  </r>
  <r>
    <s v="P1264"/>
    <s v="Hot Pro"/>
    <s v="Clothing"/>
    <s v="RetailMart Inc"/>
    <n v="92"/>
    <n v="41"/>
    <n v="8112.76"/>
    <n v="746373.92"/>
    <x v="23"/>
    <d v="2025-08-04T00:00:00"/>
    <s v="discontinued"/>
    <s v="Delhi Warehouse"/>
    <s v="Hot Pro"/>
    <s v="Clothing"/>
    <s v="Retailmart Inc"/>
    <s v="Hot Pro"/>
    <s v="Clothing"/>
    <s v="Retailmart Inc"/>
    <n v="92"/>
    <n v="41"/>
    <n v="8112.76"/>
    <n v="746373.92"/>
    <s v="In Stock"/>
    <s v="No"/>
    <n v="0"/>
  </r>
  <r>
    <s v="P6327"/>
    <s v="Spend Lite"/>
    <s v="Toys"/>
    <s v="Global Traders"/>
    <n v="124"/>
    <n v="80"/>
    <n v="12914.88"/>
    <n v="1601445.12"/>
    <x v="133"/>
    <d v="2025-08-11T00:00:00"/>
    <s v="Actv"/>
    <s v="Online"/>
    <s v="Spend Lite"/>
    <s v="Toys"/>
    <s v="Global Traders"/>
    <s v="Spend Lite"/>
    <s v="Toys"/>
    <s v="Global Traders"/>
    <n v="124"/>
    <n v="80"/>
    <n v="12914.88"/>
    <n v="1601445.1199999999"/>
    <s v="In Stock"/>
    <s v="No"/>
    <n v="0"/>
  </r>
  <r>
    <s v="P7461"/>
    <s v="Every Pro"/>
    <s v="Furniture"/>
    <s v="Omni Suppliers"/>
    <n v="112"/>
    <n v="24"/>
    <n v="492.95"/>
    <n v="55210.400000000001"/>
    <x v="53"/>
    <d v="2025-08-02T00:00:00"/>
    <s v="active"/>
    <s v="Pune Store"/>
    <s v="Every Pro"/>
    <s v="Furniture"/>
    <s v="Omni Suppliers"/>
    <s v="Every Pro"/>
    <s v="Furniture"/>
    <s v="Omni Suppliers"/>
    <n v="112"/>
    <n v="24"/>
    <n v="492.95"/>
    <n v="55210.400000000001"/>
    <s v="In Stock"/>
    <s v="No"/>
    <n v="0"/>
  </r>
  <r>
    <s v="P7334"/>
    <s v="Plant Pro"/>
    <s v="Clothing"/>
    <s v="ABC Pvt Ltd"/>
    <n v="122"/>
    <n v="75"/>
    <n v="15636.08"/>
    <n v="1907601.76"/>
    <x v="130"/>
    <d v="2025-07-27T00:00:00"/>
    <s v="active"/>
    <s v="Online"/>
    <s v="Plant Pro"/>
    <s v="Clothing"/>
    <s v="Abc Pvt Ltd"/>
    <s v="Plant Pro"/>
    <s v="Clothing"/>
    <s v="Abc Pvt Ltd"/>
    <n v="122"/>
    <n v="75"/>
    <n v="15636.08"/>
    <n v="1907601.76"/>
    <s v="In Stock"/>
    <s v="No"/>
    <n v="0"/>
  </r>
  <r>
    <s v="P7065"/>
    <s v="Current X"/>
    <s v="Clothing"/>
    <s v="Omni Suppliers"/>
    <n v="131"/>
    <n v="67"/>
    <n v="2156.69"/>
    <n v="282526.39"/>
    <x v="164"/>
    <d v="2025-10-04T00:00:00"/>
    <s v="discontinued"/>
    <s v="Mumbai Store"/>
    <s v="Current X"/>
    <s v="Clothing"/>
    <s v="Omni Suppliers"/>
    <s v="Current X"/>
    <s v="Clothing"/>
    <s v="Omni Suppliers"/>
    <n v="131"/>
    <n v="67"/>
    <n v="2156.69"/>
    <n v="282526.39"/>
    <s v="In Stock"/>
    <s v="No"/>
    <n v="0"/>
  </r>
  <r>
    <s v="P5677"/>
    <s v="World Mini"/>
    <s v="Groceries"/>
    <s v="QuickStock"/>
    <n v="170"/>
    <n v="35"/>
    <n v="11462.49"/>
    <n v="1948623.3"/>
    <x v="6"/>
    <d v="2025-08-19T00:00:00"/>
    <s v="discon"/>
    <s v="Pune Store"/>
    <s v="World Mini"/>
    <s v="Groceries"/>
    <s v="Quickstock"/>
    <s v="World Mini"/>
    <s v="Groceries"/>
    <s v="Quickstock"/>
    <n v="170"/>
    <n v="35"/>
    <n v="11462.49"/>
    <n v="1948623.3"/>
    <s v="In Stock"/>
    <s v="No"/>
    <n v="0"/>
  </r>
  <r>
    <s v="P2249"/>
    <s v="Husband Plus"/>
    <s v="Electronics"/>
    <s v="ABC Pvt Ltd"/>
    <n v="94"/>
    <n v="60"/>
    <n v="18757.95"/>
    <n v="1763247.3"/>
    <x v="138"/>
    <d v="2025-07-27T00:00:00"/>
    <s v="discon"/>
    <s v="Delhi Warehouse"/>
    <s v="Husband Plus"/>
    <s v="Electronics"/>
    <s v="Abc Pvt Ltd"/>
    <s v="Husband Plus"/>
    <s v="Electronics"/>
    <s v="Abc Pvt Ltd"/>
    <n v="94"/>
    <n v="60"/>
    <n v="18757.95"/>
    <n v="1763247.3"/>
    <s v="In Stock"/>
    <s v="No"/>
    <n v="0"/>
  </r>
  <r>
    <s v="P2245"/>
    <s v="Consider X"/>
    <s v="Clothing"/>
    <s v="Global Traders"/>
    <n v="102"/>
    <n v="73"/>
    <n v="1092.76"/>
    <n v="111461.52"/>
    <x v="8"/>
    <d v="2025-07-29T00:00:00"/>
    <s v="Inactive"/>
    <s v="Pune Store"/>
    <s v="Consider X"/>
    <s v="Clothing"/>
    <s v="Global Traders"/>
    <s v="Consider X"/>
    <s v="Clothing"/>
    <s v="Global Traders"/>
    <n v="102"/>
    <n v="73"/>
    <n v="1092.76"/>
    <n v="111461.52"/>
    <s v="In Stock"/>
    <s v="No"/>
    <n v="0"/>
  </r>
  <r>
    <s v="P1442"/>
    <s v="Hand X"/>
    <s v="Furniture"/>
    <s v="Global Traders"/>
    <n v="64"/>
    <n v="87"/>
    <n v="13034.78"/>
    <n v="834225.92"/>
    <x v="20"/>
    <d v="2025-10-01T00:00:00"/>
    <m/>
    <s v="Ahmedabad Branch"/>
    <s v="Hand X"/>
    <s v="Furniture"/>
    <s v="Global Traders"/>
    <s v="Hand X"/>
    <s v="Furniture"/>
    <s v="Global Traders"/>
    <n v="64"/>
    <n v="87"/>
    <n v="13034.78"/>
    <n v="834225.92"/>
    <s v="Low Stock"/>
    <s v="Yes"/>
    <n v="1"/>
  </r>
  <r>
    <s v="P5377"/>
    <s v="Who Pro"/>
    <s v="Furniture"/>
    <s v="QuickStock"/>
    <n v="103"/>
    <n v="38"/>
    <n v="6004.09"/>
    <n v="618421.27"/>
    <x v="154"/>
    <d v="2025-09-13T00:00:00"/>
    <s v="Inactive"/>
    <s v="Pune Store"/>
    <s v="Who Pro"/>
    <s v="Furniture"/>
    <s v="Quickstock"/>
    <s v="Who Pro"/>
    <s v="Furniture"/>
    <s v="Quickstock"/>
    <n v="103"/>
    <n v="38"/>
    <n v="6004.09"/>
    <n v="618421.27"/>
    <s v="In Stock"/>
    <s v="No"/>
    <n v="0"/>
  </r>
  <r>
    <s v="P3939"/>
    <s v="Indicate Pro"/>
    <s v="Furniture"/>
    <s v="ABC Pvt Ltd"/>
    <n v="184"/>
    <n v="25"/>
    <n v="19648.689999999999"/>
    <n v="3615358.96"/>
    <x v="60"/>
    <d v="2025-10-06T00:00:00"/>
    <s v="discon"/>
    <s v="Pune Store"/>
    <s v="Indicate Pro"/>
    <s v="Furniture"/>
    <s v="Abc Pvt Ltd"/>
    <s v="Indicate Pro"/>
    <s v="Furniture"/>
    <s v="Abc Pvt Ltd"/>
    <n v="184"/>
    <n v="25"/>
    <n v="19648.689999999999"/>
    <n v="3615358.96"/>
    <s v="In Stock"/>
    <s v="No"/>
    <n v="0"/>
  </r>
  <r>
    <s v="P1562"/>
    <s v="Relationship Lite"/>
    <s v="Electronics"/>
    <s v="QuickStock"/>
    <n v="84"/>
    <n v="44"/>
    <n v="17372.53"/>
    <n v="1459292.52"/>
    <x v="102"/>
    <d v="2025-08-31T00:00:00"/>
    <s v="discontinued"/>
    <s v="Mumbai Store"/>
    <s v="Relationship Lite"/>
    <s v="Electronics"/>
    <s v="Quickstock"/>
    <s v="Relationship Lite"/>
    <s v="Electronics"/>
    <s v="Quickstock"/>
    <n v="84"/>
    <n v="44"/>
    <n v="17372.53"/>
    <n v="1459292.52"/>
    <s v="In Stock"/>
    <s v="No"/>
    <n v="0"/>
  </r>
  <r>
    <s v="P3296"/>
    <s v="race mini"/>
    <s v="Electronics"/>
    <s v="Global Traders"/>
    <n v="82"/>
    <n v="29"/>
    <n v="5811.76"/>
    <n v="476564.32"/>
    <x v="89"/>
    <d v="2025-07-28T00:00:00"/>
    <s v="active"/>
    <s v="Ahmedabad Branch"/>
    <s v="Race Mini"/>
    <s v="Electronics"/>
    <s v="Global Traders"/>
    <s v="Race Mini"/>
    <s v="Electronics"/>
    <s v="Global Traders"/>
    <n v="82"/>
    <n v="29"/>
    <n v="5811.76"/>
    <n v="476564.32"/>
    <s v="In Stock"/>
    <s v="No"/>
    <n v="0"/>
  </r>
  <r>
    <s v="P5727"/>
    <s v="Factor Max"/>
    <s v="Groceries"/>
    <s v="QuickStock"/>
    <n v="70"/>
    <n v="36"/>
    <n v="18725.71"/>
    <n v="1310799.7"/>
    <x v="123"/>
    <d v="2025-07-23T00:00:00"/>
    <s v="discon"/>
    <s v="Mumbai Store"/>
    <s v="Factor Max"/>
    <s v="Groceries"/>
    <s v="Quickstock"/>
    <s v="Factor Max"/>
    <s v="Groceries"/>
    <s v="Quickstock"/>
    <n v="70"/>
    <n v="36"/>
    <n v="18725.71"/>
    <n v="1310799.7"/>
    <s v="In Stock"/>
    <s v="No"/>
    <n v="0"/>
  </r>
  <r>
    <s v="P7044"/>
    <s v="Front Lite"/>
    <s v="Furniture"/>
    <s v="Omni Suppliers"/>
    <n v="159"/>
    <n v="99"/>
    <n v="1364.55"/>
    <n v="216963.45"/>
    <x v="3"/>
    <d v="2025-08-02T00:00:00"/>
    <s v="discontinued"/>
    <s v="Delhi Warehouse"/>
    <s v="Front Lite"/>
    <s v="Furniture"/>
    <s v="Omni Suppliers"/>
    <s v="Front Lite"/>
    <s v="Furniture"/>
    <s v="Omni Suppliers"/>
    <n v="159"/>
    <n v="99"/>
    <n v="1364.55"/>
    <n v="216963.44999999998"/>
    <s v="In Stock"/>
    <s v="No"/>
    <n v="0"/>
  </r>
  <r>
    <s v="P5997"/>
    <s v="Ten X"/>
    <s v="Clothing"/>
    <s v="Omni Suppliers"/>
    <n v="122"/>
    <n v="54"/>
    <n v="18621.419999999998"/>
    <n v="2271813.2400000002"/>
    <x v="152"/>
    <d v="2025-09-17T00:00:00"/>
    <s v="active"/>
    <s v="Ahmedabad Branch"/>
    <s v="Ten X"/>
    <s v="Clothing"/>
    <s v="Omni Suppliers"/>
    <s v="Ten X"/>
    <s v="Clothing"/>
    <s v="Omni Suppliers"/>
    <n v="122"/>
    <n v="54"/>
    <n v="18621.419999999998"/>
    <n v="2271813.2399999998"/>
    <s v="In Stock"/>
    <s v="No"/>
    <n v="0"/>
  </r>
  <r>
    <s v="P2188"/>
    <s v="Career Max"/>
    <s v="Furniture"/>
    <s v="QuickStock"/>
    <n v="12"/>
    <n v="93"/>
    <n v="13298.28"/>
    <n v="159579.35999999999"/>
    <x v="115"/>
    <d v="2025-08-06T00:00:00"/>
    <s v="discon"/>
    <s v="Delhi Warehouse"/>
    <s v="Career Max"/>
    <s v="Furniture"/>
    <s v="Quickstock"/>
    <s v="Career Max"/>
    <s v="Furniture"/>
    <s v="Quickstock"/>
    <n v="12"/>
    <n v="93"/>
    <n v="13298.28"/>
    <n v="159579.36000000002"/>
    <s v="Low Stock"/>
    <s v="Yes"/>
    <n v="1"/>
  </r>
  <r>
    <s v="P6153"/>
    <s v="Push Max"/>
    <s v="Furniture"/>
    <s v="RetailMart Inc"/>
    <n v="102"/>
    <n v="29"/>
    <n v="16226.02"/>
    <n v="1655054.04"/>
    <x v="52"/>
    <d v="2025-09-17T00:00:00"/>
    <m/>
    <s v="Online"/>
    <s v="Push Max"/>
    <s v="Furniture"/>
    <s v="Retailmart Inc"/>
    <s v="Push Max"/>
    <s v="Furniture"/>
    <s v="Retailmart Inc"/>
    <n v="102"/>
    <n v="29"/>
    <n v="16226.02"/>
    <n v="1655054.04"/>
    <s v="In Stock"/>
    <s v="No"/>
    <n v="0"/>
  </r>
  <r>
    <s v="P8991"/>
    <s v="base plus"/>
    <s v="Furniture"/>
    <s v="RetailMart Inc"/>
    <n v="79"/>
    <n v="56"/>
    <n v="17967.57"/>
    <n v="1419438.03"/>
    <x v="125"/>
    <d v="2025-08-28T00:00:00"/>
    <s v="discontinued"/>
    <s v="Mumbai Store"/>
    <s v="Base Plus"/>
    <s v="Furniture"/>
    <s v="Retailmart Inc"/>
    <s v="Base Plus"/>
    <s v="Furniture"/>
    <s v="Retailmart Inc"/>
    <n v="79"/>
    <n v="56"/>
    <n v="17967.57"/>
    <n v="1419438.03"/>
    <s v="In Stock"/>
    <s v="No"/>
    <n v="0"/>
  </r>
  <r>
    <s v="P9592"/>
    <s v="Stage Pro"/>
    <s v="Electronics"/>
    <s v="QuickStock"/>
    <n v="47"/>
    <n v="45"/>
    <n v="11278.46"/>
    <n v="530087.62"/>
    <x v="166"/>
    <d v="2025-08-25T00:00:00"/>
    <s v="discontinued"/>
    <s v="Mumbai Store"/>
    <s v="Stage Pro"/>
    <s v="Electronics"/>
    <s v="Quickstock"/>
    <s v="Stage Pro"/>
    <s v="Electronics"/>
    <s v="Quickstock"/>
    <n v="47"/>
    <n v="45"/>
    <n v="11278.46"/>
    <n v="530087.62"/>
    <s v="In Stock"/>
    <s v="No"/>
    <n v="0"/>
  </r>
  <r>
    <s v="P1569"/>
    <s v="Yet Pro"/>
    <s v="Toys"/>
    <s v="ABC Pvt Ltd"/>
    <n v="181"/>
    <n v="53"/>
    <n v="1997.49"/>
    <n v="361545.69"/>
    <x v="53"/>
    <d v="2025-10-04T00:00:00"/>
    <s v="active"/>
    <s v="Mumbai Store"/>
    <s v="Yet Pro"/>
    <s v="Toys"/>
    <s v="Abc Pvt Ltd"/>
    <s v="Yet Pro"/>
    <s v="Toys"/>
    <s v="Abc Pvt Ltd"/>
    <n v="181"/>
    <n v="53"/>
    <n v="1997.49"/>
    <n v="361545.69"/>
    <s v="In Stock"/>
    <s v="No"/>
    <n v="0"/>
  </r>
  <r>
    <s v="P1270"/>
    <s v="green x"/>
    <s v="Furniture"/>
    <s v="Omni Suppliers"/>
    <n v="192"/>
    <m/>
    <n v="7222.89"/>
    <n v="1386794.88"/>
    <x v="23"/>
    <d v="2025-07-20T00:00:00"/>
    <s v="Actv"/>
    <s v="Ahmedabad Branch"/>
    <s v="Green X"/>
    <s v="Furniture"/>
    <s v="Omni Suppliers"/>
    <s v="Green X"/>
    <s v="Furniture"/>
    <s v="Omni Suppliers"/>
    <n v="192"/>
    <n v="0"/>
    <n v="7222.89"/>
    <n v="1386794.8800000001"/>
    <s v="In Stock"/>
    <s v="No"/>
    <n v="0"/>
  </r>
  <r>
    <s v="P7999"/>
    <s v="Toward X"/>
    <s v="Furniture"/>
    <s v="Global Traders"/>
    <n v="148"/>
    <n v="90"/>
    <n v="15949.1"/>
    <n v="2360466.7999999998"/>
    <x v="44"/>
    <d v="2025-08-02T00:00:00"/>
    <s v="active"/>
    <s v="Mumbai Store"/>
    <s v="Toward X"/>
    <s v="Furniture"/>
    <s v="Global Traders"/>
    <s v="Toward X"/>
    <s v="Furniture"/>
    <s v="Global Traders"/>
    <n v="148"/>
    <n v="90"/>
    <n v="15949.1"/>
    <n v="2360466.8000000003"/>
    <s v="In Stock"/>
    <s v="No"/>
    <n v="0"/>
  </r>
  <r>
    <s v="P3303"/>
    <s v="Rest Max"/>
    <s v="Furniture"/>
    <s v="Omni Suppliers"/>
    <n v="95"/>
    <n v="51"/>
    <n v="5102.3900000000003"/>
    <n v="484727.05"/>
    <x v="67"/>
    <d v="2025-09-17T00:00:00"/>
    <s v="active"/>
    <s v="Pune Store"/>
    <s v="Rest Max"/>
    <s v="Furniture"/>
    <s v="Omni Suppliers"/>
    <s v="Rest Max"/>
    <s v="Furniture"/>
    <s v="Omni Suppliers"/>
    <n v="95"/>
    <n v="51"/>
    <n v="5102.3900000000003"/>
    <n v="484727.05000000005"/>
    <s v="In Stock"/>
    <s v="No"/>
    <n v="0"/>
  </r>
  <r>
    <s v="P8236"/>
    <s v="miss max"/>
    <s v="Clothing"/>
    <s v="Omni Suppliers"/>
    <n v="189"/>
    <n v="23"/>
    <n v="1030.5899999999999"/>
    <n v="194781.51"/>
    <x v="86"/>
    <d v="2025-07-30T00:00:00"/>
    <s v="active"/>
    <s v="Pune Store"/>
    <s v="Miss Max"/>
    <s v="Clothing"/>
    <s v="Omni Suppliers"/>
    <s v="Miss Max"/>
    <s v="Clothing"/>
    <s v="Omni Suppliers"/>
    <n v="189"/>
    <n v="23"/>
    <n v="1030.5899999999999"/>
    <n v="194781.50999999998"/>
    <s v="In Stock"/>
    <s v="No"/>
    <n v="0"/>
  </r>
  <r>
    <s v="P2250"/>
    <s v="Wait Pro"/>
    <s v="Furniture"/>
    <s v="RetailMart Inc"/>
    <n v="80"/>
    <n v="75"/>
    <n v="537.32000000000005"/>
    <n v="42985.600000000013"/>
    <x v="172"/>
    <d v="2025-07-26T00:00:00"/>
    <s v="active"/>
    <s v="Ahmedabad Branch"/>
    <s v="Wait Pro"/>
    <s v="Furniture"/>
    <s v="Retailmart Inc"/>
    <s v="Wait Pro"/>
    <s v="Furniture"/>
    <s v="Retailmart Inc"/>
    <n v="80"/>
    <n v="75"/>
    <n v="537.32000000000005"/>
    <n v="42985.600000000006"/>
    <s v="In Stock"/>
    <s v="No"/>
    <n v="0"/>
  </r>
  <r>
    <s v="P8614"/>
    <s v="Per X"/>
    <s v="Toys"/>
    <s v="QuickStock"/>
    <n v="34"/>
    <n v="71"/>
    <n v="15827.45"/>
    <n v="538133.30000000005"/>
    <x v="138"/>
    <d v="2025-09-06T00:00:00"/>
    <s v="discontinued"/>
    <s v="Delhi Warehouse"/>
    <s v="Per X"/>
    <s v="Toys"/>
    <s v="Quickstock"/>
    <s v="Per X"/>
    <s v="Toys"/>
    <s v="Quickstock"/>
    <n v="34"/>
    <n v="71"/>
    <n v="15827.45"/>
    <n v="538133.30000000005"/>
    <s v="Low Stock"/>
    <s v="Yes"/>
    <n v="1"/>
  </r>
  <r>
    <s v="P2151"/>
    <s v="Color Plus"/>
    <s v="Toys"/>
    <s v="Global Traders"/>
    <n v="116"/>
    <n v="75"/>
    <n v="9978.8700000000008"/>
    <n v="1157548.92"/>
    <x v="125"/>
    <d v="2025-08-06T00:00:00"/>
    <s v="Actv"/>
    <s v="Mumbai Store"/>
    <s v="Color Plus"/>
    <s v="Toys"/>
    <s v="Global Traders"/>
    <s v="Color Plus"/>
    <s v="Toys"/>
    <s v="Global Traders"/>
    <n v="116"/>
    <n v="75"/>
    <n v="9978.8700000000008"/>
    <n v="1157548.9200000002"/>
    <s v="In Stock"/>
    <s v="No"/>
    <n v="0"/>
  </r>
  <r>
    <s v="P5747"/>
    <s v="Control Plus"/>
    <s v="Furniture"/>
    <s v="Global Traders"/>
    <n v="175"/>
    <n v="50"/>
    <n v="16346.72"/>
    <n v="2860676"/>
    <x v="158"/>
    <d v="2025-08-16T00:00:00"/>
    <s v="Actv"/>
    <s v="Mumbai Store"/>
    <s v="Control Plus"/>
    <s v="Furniture"/>
    <s v="Global Traders"/>
    <s v="Control Plus"/>
    <s v="Furniture"/>
    <s v="Global Traders"/>
    <n v="175"/>
    <n v="50"/>
    <n v="16346.72"/>
    <n v="2860676"/>
    <s v="In Stock"/>
    <s v="No"/>
    <n v="0"/>
  </r>
  <r>
    <s v="P5681"/>
    <s v="instead lite"/>
    <s v="Groceries"/>
    <s v="QuickStock"/>
    <n v="166"/>
    <n v="95"/>
    <n v="7333.62"/>
    <n v="1217380.92"/>
    <x v="110"/>
    <d v="2025-07-19T00:00:00"/>
    <s v="discon"/>
    <s v="Ahmedabad Branch"/>
    <s v="Instead Lite"/>
    <s v="Groceries"/>
    <s v="Quickstock"/>
    <s v="Instead Lite"/>
    <s v="Groceries"/>
    <s v="Quickstock"/>
    <n v="166"/>
    <n v="95"/>
    <n v="7333.62"/>
    <n v="1217380.92"/>
    <s v="In Stock"/>
    <s v="No"/>
    <n v="0"/>
  </r>
  <r>
    <s v="P8494"/>
    <s v="Industry Mini"/>
    <s v="Furniture"/>
    <s v="RetailMart Inc"/>
    <n v="115"/>
    <n v="73"/>
    <n v="16318.98"/>
    <n v="1876682.7"/>
    <x v="135"/>
    <d v="2025-09-05T00:00:00"/>
    <m/>
    <s v="Pune Store"/>
    <s v="Industry Mini"/>
    <s v="Furniture"/>
    <s v="Retailmart Inc"/>
    <s v="Industry Mini"/>
    <s v="Furniture"/>
    <s v="Retailmart Inc"/>
    <n v="115"/>
    <n v="73"/>
    <n v="16318.98"/>
    <n v="1876682.7"/>
    <s v="In Stock"/>
    <s v="No"/>
    <n v="0"/>
  </r>
  <r>
    <s v="P5038"/>
    <s v="fill x"/>
    <s v="Electronics"/>
    <s v="QuickStock"/>
    <n v="28"/>
    <n v="93"/>
    <n v="17719.75"/>
    <n v="496153"/>
    <x v="101"/>
    <d v="2025-07-22T00:00:00"/>
    <s v="Actv"/>
    <s v="Online"/>
    <s v="Fill X"/>
    <s v="Electronics"/>
    <s v="Quickstock"/>
    <s v="Fill X"/>
    <s v="Electronics"/>
    <s v="Quickstock"/>
    <n v="28"/>
    <n v="93"/>
    <n v="17719.75"/>
    <n v="496153"/>
    <s v="Low Stock"/>
    <s v="Yes"/>
    <n v="1"/>
  </r>
  <r>
    <s v="P1625"/>
    <s v="Thus Plus"/>
    <s v="Clothing"/>
    <s v="Omni Suppliers"/>
    <n v="138"/>
    <n v="95"/>
    <n v="18070.86"/>
    <n v="2493778.6800000002"/>
    <x v="96"/>
    <d v="2025-09-25T00:00:00"/>
    <s v="Inactive"/>
    <s v="Pune Store"/>
    <s v="Thus Plus"/>
    <s v="Clothing"/>
    <s v="Omni Suppliers"/>
    <s v="Thus Plus"/>
    <s v="Clothing"/>
    <s v="Omni Suppliers"/>
    <n v="138"/>
    <n v="95"/>
    <n v="18070.86"/>
    <n v="2493778.6800000002"/>
    <s v="In Stock"/>
    <s v="No"/>
    <n v="0"/>
  </r>
  <r>
    <s v="P8692"/>
    <s v="Likely Max"/>
    <s v="Toys"/>
    <s v="Omni Suppliers"/>
    <n v="139"/>
    <n v="93"/>
    <n v="8767.25"/>
    <n v="1218647.75"/>
    <x v="81"/>
    <d v="2025-10-11T00:00:00"/>
    <s v="discon"/>
    <s v="Ahmedabad Branch"/>
    <s v="Likely Max"/>
    <s v="Toys"/>
    <s v="Omni Suppliers"/>
    <s v="Likely Max"/>
    <s v="Toys"/>
    <s v="Omni Suppliers"/>
    <n v="139"/>
    <n v="93"/>
    <n v="8767.25"/>
    <n v="1218647.75"/>
    <s v="In Stock"/>
    <s v="No"/>
    <n v="0"/>
  </r>
  <r>
    <s v="P4880"/>
    <s v="There Plus"/>
    <s v="Clothing"/>
    <s v="ABC Pvt Ltd"/>
    <n v="44"/>
    <n v="28"/>
    <n v="10298.39"/>
    <n v="453129.16"/>
    <x v="79"/>
    <d v="2025-08-08T00:00:00"/>
    <m/>
    <s v="Pune Store"/>
    <s v="There Plus"/>
    <s v="Clothing"/>
    <s v="Abc Pvt Ltd"/>
    <s v="There Plus"/>
    <s v="Clothing"/>
    <s v="Abc Pvt Ltd"/>
    <n v="44"/>
    <n v="28"/>
    <n v="10298.39"/>
    <n v="453129.16"/>
    <s v="In Stock"/>
    <s v="No"/>
    <n v="0"/>
  </r>
  <r>
    <s v="P7485"/>
    <s v="Civil Max"/>
    <s v="Electronics"/>
    <s v="Global Traders"/>
    <n v="46"/>
    <m/>
    <n v="854.59"/>
    <n v="39311.14"/>
    <x v="147"/>
    <d v="2025-08-25T00:00:00"/>
    <s v="active"/>
    <s v="Pune Store"/>
    <s v="Civil Max"/>
    <s v="Electronics"/>
    <s v="Global Traders"/>
    <s v="Civil Max"/>
    <s v="Electronics"/>
    <s v="Global Traders"/>
    <n v="46"/>
    <n v="0"/>
    <n v="854.59"/>
    <n v="39311.14"/>
    <s v="In Stock"/>
    <s v="No"/>
    <n v="0"/>
  </r>
  <r>
    <s v="P7850"/>
    <s v="Why Max"/>
    <s v="Electronics"/>
    <s v="Omni Suppliers"/>
    <m/>
    <n v="61"/>
    <n v="19719.16"/>
    <m/>
    <x v="3"/>
    <d v="2025-09-11T00:00:00"/>
    <s v="discontinued"/>
    <s v="Delhi Warehouse"/>
    <s v="Why Max"/>
    <s v="Electronics"/>
    <s v="Omni Suppliers"/>
    <s v="Why Max"/>
    <s v="Electronics"/>
    <s v="Omni Suppliers"/>
    <n v="0"/>
    <n v="61"/>
    <n v="19719.16"/>
    <n v="0"/>
    <s v="Out of Stock"/>
    <s v="Yes"/>
    <n v="1"/>
  </r>
  <r>
    <s v="P4897"/>
    <s v="Happen Mini"/>
    <s v="Clothing"/>
    <s v="ABC Pvt Ltd"/>
    <n v="145"/>
    <n v="86"/>
    <n v="7945.11"/>
    <n v="1152040.95"/>
    <x v="79"/>
    <d v="2025-09-12T00:00:00"/>
    <s v="discontinued"/>
    <s v="Mumbai Store"/>
    <s v="Happen Mini"/>
    <s v="Clothing"/>
    <s v="Abc Pvt Ltd"/>
    <s v="Happen Mini"/>
    <s v="Clothing"/>
    <s v="Abc Pvt Ltd"/>
    <n v="145"/>
    <n v="86"/>
    <n v="7945.11"/>
    <n v="1152040.95"/>
    <s v="In Stock"/>
    <s v="No"/>
    <n v="0"/>
  </r>
  <r>
    <s v="P2878"/>
    <s v="Room Lite"/>
    <s v="Groceries"/>
    <s v="QuickStock"/>
    <m/>
    <n v="74"/>
    <n v="1619.31"/>
    <m/>
    <x v="142"/>
    <d v="2025-10-04T00:00:00"/>
    <m/>
    <s v="Delhi Warehouse"/>
    <s v="Room Lite"/>
    <s v="Groceries"/>
    <s v="Quickstock"/>
    <s v="Room Lite"/>
    <s v="Groceries"/>
    <s v="Quickstock"/>
    <n v="0"/>
    <n v="74"/>
    <n v="1619.31"/>
    <n v="0"/>
    <s v="Out of Stock"/>
    <s v="Yes"/>
    <n v="1"/>
  </r>
  <r>
    <s v="P5477"/>
    <s v="Low Pro"/>
    <s v="Furniture"/>
    <s v="RetailMart Inc"/>
    <n v="23"/>
    <n v="91"/>
    <n v="10893.62"/>
    <n v="250553.26"/>
    <x v="68"/>
    <d v="2025-08-29T00:00:00"/>
    <s v="discon"/>
    <s v="Delhi Warehouse"/>
    <s v="Low Pro"/>
    <s v="Furniture"/>
    <s v="Retailmart Inc"/>
    <s v="Low Pro"/>
    <s v="Furniture"/>
    <s v="Retailmart Inc"/>
    <n v="23"/>
    <n v="91"/>
    <n v="10893.62"/>
    <n v="250553.26"/>
    <s v="Low Stock"/>
    <s v="Yes"/>
    <n v="1"/>
  </r>
  <r>
    <s v="P3980"/>
    <s v="Capital Pro"/>
    <s v="Toys"/>
    <s v="ABC Pvt Ltd"/>
    <n v="93"/>
    <m/>
    <n v="2562.52"/>
    <n v="238314.36"/>
    <x v="158"/>
    <d v="2025-08-31T00:00:00"/>
    <s v="active"/>
    <s v="Mumbai Store"/>
    <s v="Capital Pro"/>
    <s v="Toys"/>
    <s v="Abc Pvt Ltd"/>
    <s v="Capital Pro"/>
    <s v="Toys"/>
    <s v="Abc Pvt Ltd"/>
    <n v="93"/>
    <n v="0"/>
    <n v="2562.52"/>
    <n v="238314.36"/>
    <s v="In Stock"/>
    <s v="No"/>
    <n v="0"/>
  </r>
  <r>
    <s v="P6373"/>
    <s v="Risk Plus"/>
    <s v="Electronics"/>
    <s v="Global Traders"/>
    <n v="197"/>
    <n v="88"/>
    <n v="16071.36"/>
    <n v="3166057.92"/>
    <x v="98"/>
    <d v="2025-08-12T00:00:00"/>
    <s v="discon"/>
    <s v="Pune Store"/>
    <s v="Risk Plus"/>
    <s v="Electronics"/>
    <s v="Global Traders"/>
    <s v="Risk Plus"/>
    <s v="Electronics"/>
    <s v="Global Traders"/>
    <n v="197"/>
    <n v="88"/>
    <n v="16071.36"/>
    <n v="3166057.92"/>
    <s v="In Stock"/>
    <s v="No"/>
    <n v="0"/>
  </r>
  <r>
    <s v="P1815"/>
    <s v="wonder plus"/>
    <s v="Groceries"/>
    <s v="Omni Suppliers"/>
    <m/>
    <n v="64"/>
    <n v="3636.97"/>
    <m/>
    <x v="60"/>
    <d v="2025-10-03T00:00:00"/>
    <s v="Actv"/>
    <s v="Pune Store"/>
    <s v="Wonder Plus"/>
    <s v="Groceries"/>
    <s v="Omni Suppliers"/>
    <s v="Wonder Plus"/>
    <s v="Groceries"/>
    <s v="Omni Suppliers"/>
    <n v="0"/>
    <n v="64"/>
    <n v="3636.97"/>
    <n v="0"/>
    <s v="Out of Stock"/>
    <s v="Yes"/>
    <n v="1"/>
  </r>
  <r>
    <s v="P1246"/>
    <s v="drug pro"/>
    <s v="Electronics"/>
    <s v="QuickStock"/>
    <n v="116"/>
    <n v="52"/>
    <n v="15072.07"/>
    <n v="1748360.12"/>
    <x v="170"/>
    <d v="2025-08-11T00:00:00"/>
    <s v="Inactive"/>
    <s v="Pune Store"/>
    <s v="Drug Pro"/>
    <s v="Electronics"/>
    <s v="Quickstock"/>
    <s v="Drug Pro"/>
    <s v="Electronics"/>
    <s v="Quickstock"/>
    <n v="116"/>
    <n v="52"/>
    <n v="15072.07"/>
    <n v="1748360.1199999999"/>
    <s v="In Stock"/>
    <s v="No"/>
    <n v="0"/>
  </r>
  <r>
    <s v="P7702"/>
    <s v="Better Lite"/>
    <s v="Toys"/>
    <s v="Global Traders"/>
    <n v="133"/>
    <n v="91"/>
    <n v="9383.7999999999993"/>
    <n v="1248045.3999999999"/>
    <x v="143"/>
    <d v="2025-08-24T00:00:00"/>
    <m/>
    <s v="Ahmedabad Branch"/>
    <s v="Better Lite"/>
    <s v="Toys"/>
    <s v="Global Traders"/>
    <s v="Better Lite"/>
    <s v="Toys"/>
    <s v="Global Traders"/>
    <n v="133"/>
    <n v="91"/>
    <n v="9383.7999999999993"/>
    <n v="1248045.3999999999"/>
    <s v="In Stock"/>
    <s v="No"/>
    <n v="0"/>
  </r>
  <r>
    <s v="P2421"/>
    <s v="Without Pro"/>
    <s v="Furniture"/>
    <s v="RetailMart Inc"/>
    <n v="15"/>
    <n v="62"/>
    <n v="16691.07"/>
    <n v="250366.05"/>
    <x v="129"/>
    <d v="2025-08-02T00:00:00"/>
    <s v="discontinued"/>
    <s v="Ahmedabad Branch"/>
    <s v="Without Pro"/>
    <s v="Furniture"/>
    <s v="Retailmart Inc"/>
    <s v="Without Pro"/>
    <s v="Furniture"/>
    <s v="Retailmart Inc"/>
    <n v="15"/>
    <n v="62"/>
    <n v="16691.07"/>
    <n v="250366.05"/>
    <s v="Low Stock"/>
    <s v="Yes"/>
    <n v="1"/>
  </r>
  <r>
    <s v="P1255"/>
    <s v="Standard Plus"/>
    <s v="Groceries"/>
    <s v="ABC Pvt Ltd"/>
    <n v="80"/>
    <m/>
    <n v="16675.88"/>
    <n v="1334070.3999999999"/>
    <x v="157"/>
    <d v="2025-10-10T00:00:00"/>
    <s v="active"/>
    <s v="Pune Store"/>
    <s v="Standard Plus"/>
    <s v="Groceries"/>
    <s v="Abc Pvt Ltd"/>
    <s v="Standard Plus"/>
    <s v="Groceries"/>
    <s v="Abc Pvt Ltd"/>
    <n v="80"/>
    <n v="0"/>
    <n v="16675.88"/>
    <n v="1334070.4000000001"/>
    <s v="In Stock"/>
    <s v="No"/>
    <n v="0"/>
  </r>
  <r>
    <s v="P9762"/>
    <s v="Simply Max"/>
    <s v="Groceries"/>
    <s v="Omni Suppliers"/>
    <n v="88"/>
    <n v="83"/>
    <n v="16873.89"/>
    <n v="1484902.32"/>
    <x v="139"/>
    <d v="2025-08-29T00:00:00"/>
    <m/>
    <s v="Ahmedabad Branch"/>
    <s v="Simply Max"/>
    <s v="Groceries"/>
    <s v="Omni Suppliers"/>
    <s v="Simply Max"/>
    <s v="Groceries"/>
    <s v="Omni Suppliers"/>
    <n v="88"/>
    <n v="83"/>
    <n v="16873.89"/>
    <n v="1484902.3199999998"/>
    <s v="In Stock"/>
    <s v="No"/>
    <n v="0"/>
  </r>
  <r>
    <s v="P8091"/>
    <s v="Increase Max"/>
    <s v="Clothing"/>
    <s v="Omni Suppliers"/>
    <n v="79"/>
    <n v="25"/>
    <n v="12542.17"/>
    <n v="990831.43"/>
    <x v="14"/>
    <d v="2025-07-19T00:00:00"/>
    <s v="active"/>
    <s v="Online"/>
    <s v="Increase Max"/>
    <s v="Clothing"/>
    <s v="Omni Suppliers"/>
    <s v="Increase Max"/>
    <s v="Clothing"/>
    <s v="Omni Suppliers"/>
    <n v="79"/>
    <n v="25"/>
    <n v="12542.17"/>
    <n v="990831.43"/>
    <s v="In Stock"/>
    <s v="No"/>
    <n v="0"/>
  </r>
  <r>
    <s v="P1347"/>
    <s v="Six X"/>
    <s v="Toys"/>
    <s v="Global Traders"/>
    <n v="165"/>
    <n v="60"/>
    <n v="15807.8"/>
    <n v="2608287"/>
    <x v="131"/>
    <d v="2025-09-27T00:00:00"/>
    <s v="Inactive"/>
    <s v="Ahmedabad Branch"/>
    <s v="Six X"/>
    <s v="Toys"/>
    <s v="Global Traders"/>
    <s v="Six X"/>
    <s v="Toys"/>
    <s v="Global Traders"/>
    <n v="165"/>
    <n v="60"/>
    <n v="15807.8"/>
    <n v="2608287"/>
    <s v="In Stock"/>
    <s v="No"/>
    <n v="0"/>
  </r>
  <r>
    <s v="P9774"/>
    <s v="Only X"/>
    <s v="Toys"/>
    <s v="Omni Suppliers"/>
    <n v="178"/>
    <n v="84"/>
    <n v="9547.3700000000008"/>
    <n v="1699431.86"/>
    <x v="136"/>
    <d v="2025-08-07T00:00:00"/>
    <s v="Actv"/>
    <s v="Pune Store"/>
    <s v="Only X"/>
    <s v="Toys"/>
    <s v="Omni Suppliers"/>
    <s v="Only X"/>
    <s v="Toys"/>
    <s v="Omni Suppliers"/>
    <n v="178"/>
    <n v="84"/>
    <n v="9547.3700000000008"/>
    <n v="1699431.86"/>
    <s v="In Stock"/>
    <s v="No"/>
    <n v="0"/>
  </r>
  <r>
    <s v="P4038"/>
    <s v="Affect Max"/>
    <s v="Electronics"/>
    <s v="QuickStock"/>
    <n v="29"/>
    <m/>
    <n v="14883.71"/>
    <n v="431627.59"/>
    <x v="3"/>
    <d v="2025-07-26T00:00:00"/>
    <s v="Inactive"/>
    <s v="Ahmedabad Branch"/>
    <s v="Affect Max"/>
    <s v="Electronics"/>
    <s v="Quickstock"/>
    <s v="Affect Max"/>
    <s v="Electronics"/>
    <s v="Quickstock"/>
    <n v="29"/>
    <n v="0"/>
    <n v="14883.71"/>
    <n v="431627.58999999997"/>
    <s v="In Stock"/>
    <s v="No"/>
    <n v="0"/>
  </r>
  <r>
    <s v="P3274"/>
    <s v="Friend Plus"/>
    <s v="Electronics"/>
    <s v="RetailMart Inc"/>
    <n v="166"/>
    <n v="91"/>
    <n v="6846.67"/>
    <n v="1136547.22"/>
    <x v="134"/>
    <d v="2025-09-10T00:00:00"/>
    <s v="Inactive"/>
    <s v="Pune Store"/>
    <s v="Friend Plus"/>
    <s v="Electronics"/>
    <s v="Retailmart Inc"/>
    <s v="Friend Plus"/>
    <s v="Electronics"/>
    <s v="Retailmart Inc"/>
    <n v="166"/>
    <n v="91"/>
    <n v="6846.67"/>
    <n v="1136547.22"/>
    <s v="In Stock"/>
    <s v="No"/>
    <n v="0"/>
  </r>
  <r>
    <s v="P4660"/>
    <s v="Whatever Mini"/>
    <s v="Furniture"/>
    <s v="RetailMart Inc"/>
    <n v="44"/>
    <n v="31"/>
    <n v="16601.89"/>
    <n v="730483.15999999992"/>
    <x v="89"/>
    <d v="2025-08-06T00:00:00"/>
    <m/>
    <s v="Online"/>
    <s v="Whatever Mini"/>
    <s v="Furniture"/>
    <s v="Retailmart Inc"/>
    <s v="Whatever Mini"/>
    <s v="Furniture"/>
    <s v="Retailmart Inc"/>
    <n v="44"/>
    <n v="31"/>
    <n v="16601.89"/>
    <n v="730483.15999999992"/>
    <s v="In Stock"/>
    <s v="No"/>
    <n v="0"/>
  </r>
  <r>
    <s v="P2950"/>
    <s v="Face Mini"/>
    <s v="Electronics"/>
    <s v="Global Traders"/>
    <n v="91"/>
    <n v="41"/>
    <n v="19511.77"/>
    <n v="1775571.07"/>
    <x v="180"/>
    <d v="2025-09-18T00:00:00"/>
    <s v="Inactive"/>
    <s v="Online"/>
    <s v="Face Mini"/>
    <s v="Electronics"/>
    <s v="Global Traders"/>
    <s v="Face Mini"/>
    <s v="Electronics"/>
    <s v="Global Traders"/>
    <n v="91"/>
    <n v="41"/>
    <n v="19511.77"/>
    <n v="1775571.07"/>
    <s v="In Stock"/>
    <s v="No"/>
    <n v="0"/>
  </r>
  <r>
    <s v="P6311"/>
    <s v="Fill Pro"/>
    <s v="Furniture"/>
    <s v="QuickStock"/>
    <n v="76"/>
    <n v="44"/>
    <n v="9433.91"/>
    <n v="716977.16"/>
    <x v="39"/>
    <d v="2025-08-25T00:00:00"/>
    <s v="Actv"/>
    <s v="Ahmedabad Branch"/>
    <s v="Fill Pro"/>
    <s v="Furniture"/>
    <s v="Quickstock"/>
    <s v="Fill Pro"/>
    <s v="Furniture"/>
    <s v="Quickstock"/>
    <n v="76"/>
    <n v="44"/>
    <n v="9433.91"/>
    <n v="716977.16"/>
    <s v="In Stock"/>
    <s v="No"/>
    <n v="0"/>
  </r>
  <r>
    <s v="P3285"/>
    <s v="Tree X"/>
    <s v="Clothing"/>
    <s v="Global Traders"/>
    <n v="134"/>
    <n v="25"/>
    <n v="19392.66"/>
    <n v="2598616.44"/>
    <x v="164"/>
    <d v="2025-08-02T00:00:00"/>
    <s v="Inactive"/>
    <s v="Ahmedabad Branch"/>
    <s v="Tree X"/>
    <s v="Clothing"/>
    <s v="Global Traders"/>
    <s v="Tree X"/>
    <s v="Clothing"/>
    <s v="Global Traders"/>
    <n v="134"/>
    <n v="25"/>
    <n v="19392.66"/>
    <n v="2598616.44"/>
    <s v="In Stock"/>
    <s v="No"/>
    <n v="0"/>
  </r>
  <r>
    <s v="P2618"/>
    <s v="Experience Max"/>
    <s v="Clothing"/>
    <s v="ABC Pvt Ltd"/>
    <m/>
    <n v="28"/>
    <n v="1337.49"/>
    <m/>
    <x v="6"/>
    <d v="2025-09-11T00:00:00"/>
    <s v="discon"/>
    <s v="Pune Store"/>
    <s v="Experience Max"/>
    <s v="Clothing"/>
    <s v="Abc Pvt Ltd"/>
    <s v="Experience Max"/>
    <s v="Clothing"/>
    <s v="Abc Pvt Ltd"/>
    <n v="0"/>
    <n v="28"/>
    <n v="1337.49"/>
    <n v="0"/>
    <s v="Out of Stock"/>
    <s v="Yes"/>
    <n v="1"/>
  </r>
  <r>
    <s v="P8843"/>
    <s v="Later Lite"/>
    <s v="Furniture"/>
    <s v="RetailMart Inc"/>
    <n v="101"/>
    <n v="59"/>
    <n v="9025.76"/>
    <n v="911601.76"/>
    <x v="25"/>
    <d v="2025-07-31T00:00:00"/>
    <s v="discontinued"/>
    <s v="Delhi Warehouse"/>
    <s v="Later Lite"/>
    <s v="Furniture"/>
    <s v="Retailmart Inc"/>
    <s v="Later Lite"/>
    <s v="Furniture"/>
    <s v="Retailmart Inc"/>
    <n v="101"/>
    <n v="59"/>
    <n v="9025.76"/>
    <n v="911601.76"/>
    <s v="In Stock"/>
    <s v="No"/>
    <n v="0"/>
  </r>
  <r>
    <s v="P8063"/>
    <s v="Candidate X"/>
    <s v="Groceries"/>
    <s v="Omni Suppliers"/>
    <n v="47"/>
    <n v="82"/>
    <n v="7371.52"/>
    <n v="346461.44"/>
    <x v="101"/>
    <d v="2025-09-10T00:00:00"/>
    <s v="discon"/>
    <s v="Delhi Warehouse"/>
    <s v="Candidate X"/>
    <s v="Groceries"/>
    <s v="Omni Suppliers"/>
    <s v="Candidate X"/>
    <s v="Groceries"/>
    <s v="Omni Suppliers"/>
    <n v="47"/>
    <n v="82"/>
    <n v="7371.52"/>
    <n v="346461.44"/>
    <s v="Low Stock"/>
    <s v="Yes"/>
    <n v="1"/>
  </r>
  <r>
    <s v="P6289"/>
    <s v="Main Pro"/>
    <s v="Electronics"/>
    <s v="ABC Pvt Ltd"/>
    <n v="118"/>
    <n v="64"/>
    <n v="16933.43"/>
    <n v="1998144.74"/>
    <x v="70"/>
    <d v="2025-08-25T00:00:00"/>
    <s v="discontinued"/>
    <s v="Online"/>
    <s v="Main Pro"/>
    <s v="Electronics"/>
    <s v="Abc Pvt Ltd"/>
    <s v="Main Pro"/>
    <s v="Electronics"/>
    <s v="Abc Pvt Ltd"/>
    <n v="118"/>
    <n v="64"/>
    <n v="16933.43"/>
    <n v="1998144.74"/>
    <s v="In Stock"/>
    <s v="No"/>
    <n v="0"/>
  </r>
  <r>
    <s v="P7157"/>
    <s v="Statement Lite"/>
    <s v="Groceries"/>
    <s v="ABC Pvt Ltd"/>
    <n v="156"/>
    <n v="25"/>
    <n v="124.21"/>
    <n v="19376.759999999998"/>
    <x v="142"/>
    <d v="2025-07-31T00:00:00"/>
    <m/>
    <s v="Pune Store"/>
    <s v="Statement Lite"/>
    <s v="Groceries"/>
    <s v="Abc Pvt Ltd"/>
    <s v="Statement Lite"/>
    <s v="Groceries"/>
    <s v="Abc Pvt Ltd"/>
    <n v="156"/>
    <n v="25"/>
    <n v="124.21"/>
    <n v="19376.759999999998"/>
    <s v="In Stock"/>
    <s v="No"/>
    <n v="0"/>
  </r>
  <r>
    <s v="P7708"/>
    <s v="Week Pro"/>
    <s v="Groceries"/>
    <s v="ABC Pvt Ltd"/>
    <n v="17"/>
    <n v="57"/>
    <n v="10489.68"/>
    <n v="178324.56"/>
    <x v="169"/>
    <d v="2025-08-18T00:00:00"/>
    <s v="Inactive"/>
    <s v="Pune Store"/>
    <s v="Week Pro"/>
    <s v="Groceries"/>
    <s v="Abc Pvt Ltd"/>
    <s v="Week Pro"/>
    <s v="Groceries"/>
    <s v="Abc Pvt Ltd"/>
    <n v="17"/>
    <n v="57"/>
    <n v="10489.68"/>
    <n v="178324.56"/>
    <s v="Low Stock"/>
    <s v="Yes"/>
    <n v="1"/>
  </r>
  <r>
    <s v="P6315"/>
    <s v="Another Mini"/>
    <s v="Electronics"/>
    <m/>
    <n v="43"/>
    <n v="66"/>
    <n v="15459.6"/>
    <n v="664762.80000000005"/>
    <x v="182"/>
    <d v="2025-08-19T00:00:00"/>
    <s v="active"/>
    <s v="Delhi Warehouse"/>
    <s v="Another Mini"/>
    <s v="Electronics"/>
    <s v=""/>
    <s v="Another Mini"/>
    <s v="Electronics"/>
    <s v="Others"/>
    <n v="43"/>
    <n v="66"/>
    <n v="15459.6"/>
    <n v="664762.80000000005"/>
    <s v="Low Stock"/>
    <s v="Yes"/>
    <n v="1"/>
  </r>
  <r>
    <s v="P5923"/>
    <s v="The Plus"/>
    <s v="Clothing"/>
    <s v="Global Traders"/>
    <n v="89"/>
    <n v="71"/>
    <n v="17760.099999999999"/>
    <n v="1580648.9"/>
    <x v="84"/>
    <d v="2025-09-30T00:00:00"/>
    <s v="Actv"/>
    <s v="Mumbai Store"/>
    <s v="The Plus"/>
    <s v="Clothing"/>
    <s v="Global Traders"/>
    <s v="The Plus"/>
    <s v="Clothing"/>
    <s v="Global Traders"/>
    <n v="89"/>
    <n v="71"/>
    <n v="17760.099999999999"/>
    <n v="1580648.9"/>
    <s v="In Stock"/>
    <s v="No"/>
    <n v="0"/>
  </r>
  <r>
    <s v="P3815"/>
    <s v="Return Mini"/>
    <s v="Toys"/>
    <m/>
    <n v="106"/>
    <n v="99"/>
    <n v="14930.55"/>
    <n v="1582638.3"/>
    <x v="163"/>
    <d v="2025-08-14T00:00:00"/>
    <s v="discontinued"/>
    <s v="Online"/>
    <s v="Return Mini"/>
    <s v="Toys"/>
    <s v=""/>
    <s v="Return Mini"/>
    <s v="Toys"/>
    <s v="Others"/>
    <n v="106"/>
    <n v="99"/>
    <n v="14930.55"/>
    <n v="1582638.2999999998"/>
    <s v="In Stock"/>
    <s v="No"/>
    <n v="0"/>
  </r>
  <r>
    <s v="P4807"/>
    <s v="Site Mini"/>
    <s v="Groceries"/>
    <s v="Omni Suppliers"/>
    <n v="196"/>
    <n v="33"/>
    <n v="12626.43"/>
    <n v="2474780.2799999998"/>
    <x v="135"/>
    <d v="2025-09-23T00:00:00"/>
    <s v="Actv"/>
    <s v="Delhi Warehouse"/>
    <s v="Site Mini"/>
    <s v="Groceries"/>
    <s v="Omni Suppliers"/>
    <s v="Site Mini"/>
    <s v="Groceries"/>
    <s v="Omni Suppliers"/>
    <n v="196"/>
    <n v="33"/>
    <n v="12626.43"/>
    <n v="2474780.2800000003"/>
    <s v="In Stock"/>
    <s v="No"/>
    <n v="0"/>
  </r>
  <r>
    <s v="P7351"/>
    <s v="Join Max"/>
    <s v="Electronics"/>
    <s v="RetailMart Inc"/>
    <n v="0"/>
    <n v="96"/>
    <n v="4021.69"/>
    <n v="0"/>
    <x v="86"/>
    <d v="2025-08-23T00:00:00"/>
    <s v="Actv"/>
    <s v="Online"/>
    <s v="Join Max"/>
    <s v="Electronics"/>
    <s v="Retailmart Inc"/>
    <s v="Join Max"/>
    <s v="Electronics"/>
    <s v="Retailmart Inc"/>
    <n v="0"/>
    <n v="96"/>
    <n v="4021.69"/>
    <n v="0"/>
    <s v="Out of Stock"/>
    <s v="Yes"/>
    <n v="1"/>
  </r>
  <r>
    <s v="P6044"/>
    <s v="call x"/>
    <s v="Groceries"/>
    <s v="ABC Pvt Ltd"/>
    <n v="7"/>
    <n v="44"/>
    <n v="17255.560000000001"/>
    <n v="120788.92"/>
    <x v="44"/>
    <d v="2025-10-07T00:00:00"/>
    <s v="discontinued"/>
    <s v="Ahmedabad Branch"/>
    <s v="Call X"/>
    <s v="Groceries"/>
    <s v="Abc Pvt Ltd"/>
    <s v="Call X"/>
    <s v="Groceries"/>
    <s v="Abc Pvt Ltd"/>
    <n v="7"/>
    <n v="44"/>
    <n v="17255.560000000001"/>
    <n v="120788.92000000001"/>
    <s v="Low Stock"/>
    <s v="Yes"/>
    <n v="1"/>
  </r>
  <r>
    <s v="P7103"/>
    <s v="Country Mini"/>
    <s v="Groceries"/>
    <s v="QuickStock"/>
    <n v="27"/>
    <n v="97"/>
    <n v="3877.13"/>
    <n v="104682.51"/>
    <x v="128"/>
    <d v="2025-10-04T00:00:00"/>
    <s v="discon"/>
    <s v="Delhi Warehouse"/>
    <s v="Country Mini"/>
    <s v="Groceries"/>
    <s v="Quickstock"/>
    <s v="Country Mini"/>
    <s v="Groceries"/>
    <s v="Quickstock"/>
    <n v="27"/>
    <n v="97"/>
    <n v="3877.13"/>
    <n v="104682.51000000001"/>
    <s v="Low Stock"/>
    <s v="Yes"/>
    <n v="1"/>
  </r>
  <r>
    <s v="P7783"/>
    <s v="Federal Pro"/>
    <s v="Clothing"/>
    <s v="Global Traders"/>
    <n v="61"/>
    <n v="46"/>
    <n v="4176.3999999999996"/>
    <n v="254760.4"/>
    <x v="8"/>
    <d v="2025-10-11T00:00:00"/>
    <s v="Actv"/>
    <s v="Ahmedabad Branch"/>
    <s v="Federal Pro"/>
    <s v="Clothing"/>
    <s v="Global Traders"/>
    <s v="Federal Pro"/>
    <s v="Clothing"/>
    <s v="Global Traders"/>
    <n v="61"/>
    <n v="46"/>
    <n v="4176.3999999999996"/>
    <n v="254760.39999999997"/>
    <s v="In Stock"/>
    <s v="No"/>
    <n v="0"/>
  </r>
  <r>
    <s v="P4688"/>
    <s v="Many Plus"/>
    <s v="Clothing"/>
    <s v="ABC Pvt Ltd"/>
    <n v="91"/>
    <n v="44"/>
    <n v="5238.25"/>
    <n v="476680.75"/>
    <x v="57"/>
    <d v="2025-08-31T00:00:00"/>
    <s v="Inactive"/>
    <s v="Pune Store"/>
    <s v="Many Plus"/>
    <s v="Clothing"/>
    <s v="Abc Pvt Ltd"/>
    <s v="Many Plus"/>
    <s v="Clothing"/>
    <s v="Abc Pvt Ltd"/>
    <n v="91"/>
    <n v="44"/>
    <n v="5238.25"/>
    <n v="476680.75"/>
    <s v="In Stock"/>
    <s v="No"/>
    <n v="0"/>
  </r>
  <r>
    <s v="P8211"/>
    <s v="As Lite"/>
    <s v="Furniture"/>
    <s v="Omni Suppliers"/>
    <n v="173"/>
    <n v="33"/>
    <n v="17180.509999999998"/>
    <n v="2972228.23"/>
    <x v="83"/>
    <d v="2025-09-05T00:00:00"/>
    <s v="Inactive"/>
    <s v="Mumbai Store"/>
    <s v="As Lite"/>
    <s v="Furniture"/>
    <s v="Omni Suppliers"/>
    <s v="As Lite"/>
    <s v="Furniture"/>
    <s v="Omni Suppliers"/>
    <n v="173"/>
    <n v="33"/>
    <n v="17180.509999999998"/>
    <n v="2972228.2299999995"/>
    <s v="In Stock"/>
    <s v="No"/>
    <n v="0"/>
  </r>
  <r>
    <s v="P9640"/>
    <s v="Thus Mini"/>
    <s v="Furniture"/>
    <s v="Global Traders"/>
    <n v="79"/>
    <n v="26"/>
    <n v="17934.63"/>
    <n v="1416835.77"/>
    <x v="75"/>
    <d v="2025-07-29T00:00:00"/>
    <s v="active"/>
    <s v="Pune Store"/>
    <s v="Thus Mini"/>
    <s v="Furniture"/>
    <s v="Global Traders"/>
    <s v="Thus Mini"/>
    <s v="Furniture"/>
    <s v="Global Traders"/>
    <n v="79"/>
    <n v="26"/>
    <n v="17934.63"/>
    <n v="1416835.77"/>
    <s v="In Stock"/>
    <s v="No"/>
    <n v="0"/>
  </r>
  <r>
    <s v="P4680"/>
    <s v="Lawyer Plus"/>
    <s v="Toys"/>
    <m/>
    <n v="143"/>
    <n v="27"/>
    <n v="14870.83"/>
    <n v="2126528.69"/>
    <x v="120"/>
    <d v="2025-07-26T00:00:00"/>
    <s v="active"/>
    <s v="Ahmedabad Branch"/>
    <s v="Lawyer Plus"/>
    <s v="Toys"/>
    <s v=""/>
    <s v="Lawyer Plus"/>
    <s v="Toys"/>
    <s v="Others"/>
    <n v="143"/>
    <n v="27"/>
    <n v="14870.83"/>
    <n v="2126528.69"/>
    <s v="In Stock"/>
    <s v="No"/>
    <n v="0"/>
  </r>
  <r>
    <s v="P2758"/>
    <s v="Scientist Mini"/>
    <s v="Groceries"/>
    <m/>
    <n v="39"/>
    <n v="73"/>
    <n v="16080.66"/>
    <n v="627145.74"/>
    <x v="39"/>
    <d v="2025-07-28T00:00:00"/>
    <s v="discon"/>
    <s v="Online"/>
    <s v="Scientist Mini"/>
    <s v="Groceries"/>
    <s v=""/>
    <s v="Scientist Mini"/>
    <s v="Groceries"/>
    <s v="Others"/>
    <n v="39"/>
    <n v="73"/>
    <n v="16080.66"/>
    <n v="627145.74"/>
    <s v="Low Stock"/>
    <s v="Yes"/>
    <n v="1"/>
  </r>
  <r>
    <s v="P1114"/>
    <s v="Machine X"/>
    <s v="Toys"/>
    <s v="ABC Pvt Ltd"/>
    <n v="133"/>
    <n v="74"/>
    <n v="4441.58"/>
    <n v="590730.14"/>
    <x v="98"/>
    <d v="2025-09-07T00:00:00"/>
    <s v="Actv"/>
    <s v="Mumbai Store"/>
    <s v="Machine X"/>
    <s v="Toys"/>
    <s v="Abc Pvt Ltd"/>
    <s v="Machine X"/>
    <s v="Toys"/>
    <s v="Abc Pvt Ltd"/>
    <n v="133"/>
    <n v="74"/>
    <n v="4441.58"/>
    <n v="590730.14"/>
    <s v="In Stock"/>
    <s v="No"/>
    <n v="0"/>
  </r>
  <r>
    <s v="P2041"/>
    <s v="Contain Lite"/>
    <s v="Electronics"/>
    <s v="QuickStock"/>
    <n v="15"/>
    <n v="31"/>
    <n v="1095.49"/>
    <n v="16432.349999999999"/>
    <x v="47"/>
    <d v="2025-08-11T00:00:00"/>
    <s v="discontinued"/>
    <s v="Ahmedabad Branch"/>
    <s v="Contain Lite"/>
    <s v="Electronics"/>
    <s v="Quickstock"/>
    <s v="Contain Lite"/>
    <s v="Electronics"/>
    <s v="Quickstock"/>
    <n v="15"/>
    <n v="31"/>
    <n v="1095.49"/>
    <n v="16432.349999999999"/>
    <s v="Low Stock"/>
    <s v="Yes"/>
    <n v="1"/>
  </r>
  <r>
    <s v="P8871"/>
    <s v="Common Max"/>
    <s v="Clothing"/>
    <s v="Global Traders"/>
    <n v="186"/>
    <n v="41"/>
    <n v="13019.34"/>
    <n v="2421597.2400000002"/>
    <x v="66"/>
    <d v="2025-08-18T00:00:00"/>
    <s v="Actv"/>
    <s v="Online"/>
    <s v="Common Max"/>
    <s v="Clothing"/>
    <s v="Global Traders"/>
    <s v="Common Max"/>
    <s v="Clothing"/>
    <s v="Global Traders"/>
    <n v="186"/>
    <n v="41"/>
    <n v="13019.34"/>
    <n v="2421597.2400000002"/>
    <s v="In Stock"/>
    <s v="No"/>
    <n v="0"/>
  </r>
  <r>
    <s v="P3036"/>
    <s v="President Lite"/>
    <s v="Groceries"/>
    <s v="ABC Pvt Ltd"/>
    <n v="46"/>
    <n v="48"/>
    <n v="110.27"/>
    <n v="5072.42"/>
    <x v="114"/>
    <d v="2025-08-01T00:00:00"/>
    <s v="active"/>
    <s v="Mumbai Store"/>
    <s v="President Lite"/>
    <s v="Groceries"/>
    <s v="Abc Pvt Ltd"/>
    <s v="President Lite"/>
    <s v="Groceries"/>
    <s v="Abc Pvt Ltd"/>
    <n v="46"/>
    <n v="48"/>
    <n v="110.27"/>
    <n v="5072.42"/>
    <s v="Low Stock"/>
    <s v="Yes"/>
    <n v="1"/>
  </r>
  <r>
    <s v="P7668"/>
    <s v="Lay Plus"/>
    <s v="Groceries"/>
    <s v="ABC Pvt Ltd"/>
    <n v="90"/>
    <n v="63"/>
    <n v="2777.87"/>
    <n v="250008.3"/>
    <x v="99"/>
    <d v="2025-08-18T00:00:00"/>
    <s v="active"/>
    <s v="Delhi Warehouse"/>
    <s v="Lay Plus"/>
    <s v="Groceries"/>
    <s v="Abc Pvt Ltd"/>
    <s v="Lay Plus"/>
    <s v="Groceries"/>
    <s v="Abc Pvt Ltd"/>
    <n v="90"/>
    <n v="63"/>
    <n v="2777.87"/>
    <n v="250008.3"/>
    <s v="In Stock"/>
    <s v="No"/>
    <n v="0"/>
  </r>
  <r>
    <s v="P8652"/>
    <s v="Morning Pro"/>
    <s v="Electronics"/>
    <s v="Global Traders"/>
    <n v="121"/>
    <n v="95"/>
    <n v="1774.17"/>
    <n v="214674.57"/>
    <x v="95"/>
    <d v="2025-08-23T00:00:00"/>
    <s v="discontinued"/>
    <s v="Mumbai Store"/>
    <s v="Morning Pro"/>
    <s v="Electronics"/>
    <s v="Global Traders"/>
    <s v="Morning Pro"/>
    <s v="Electronics"/>
    <s v="Global Traders"/>
    <n v="121"/>
    <n v="95"/>
    <n v="1774.17"/>
    <n v="214674.57"/>
    <s v="In Stock"/>
    <s v="No"/>
    <n v="0"/>
  </r>
  <r>
    <s v="P8740"/>
    <s v="Million Mini"/>
    <s v="Electronics"/>
    <s v="QuickStock"/>
    <n v="167"/>
    <n v="46"/>
    <n v="5786.62"/>
    <n v="966365.54"/>
    <x v="80"/>
    <d v="2025-09-09T00:00:00"/>
    <s v="discontinued"/>
    <s v="Delhi Warehouse"/>
    <s v="Million Mini"/>
    <s v="Electronics"/>
    <s v="Quickstock"/>
    <s v="Million Mini"/>
    <s v="Electronics"/>
    <s v="Quickstock"/>
    <n v="167"/>
    <n v="46"/>
    <n v="5786.62"/>
    <n v="966365.54"/>
    <s v="In Stock"/>
    <s v="No"/>
    <n v="0"/>
  </r>
  <r>
    <s v="P7487"/>
    <s v="Seat X"/>
    <s v="Groceries"/>
    <s v="QuickStock"/>
    <m/>
    <n v="52"/>
    <n v="3444.35"/>
    <m/>
    <x v="179"/>
    <d v="2025-08-10T00:00:00"/>
    <s v="active"/>
    <s v="Online"/>
    <s v="Seat X"/>
    <s v="Groceries"/>
    <s v="Quickstock"/>
    <s v="Seat X"/>
    <s v="Groceries"/>
    <s v="Quickstock"/>
    <n v="0"/>
    <n v="52"/>
    <n v="3444.35"/>
    <n v="0"/>
    <s v="Out of Stock"/>
    <s v="Yes"/>
    <n v="1"/>
  </r>
  <r>
    <s v="P1258"/>
    <s v="Free Pro"/>
    <s v="Furniture"/>
    <s v="ABC Pvt Ltd"/>
    <n v="50"/>
    <n v="98"/>
    <n v="12194.02"/>
    <n v="609701"/>
    <x v="29"/>
    <d v="2025-08-24T00:00:00"/>
    <s v="discon"/>
    <s v="Mumbai Store"/>
    <s v="Free Pro"/>
    <s v="Furniture"/>
    <s v="Abc Pvt Ltd"/>
    <s v="Free Pro"/>
    <s v="Furniture"/>
    <s v="Abc Pvt Ltd"/>
    <n v="50"/>
    <n v="98"/>
    <n v="12194.02"/>
    <n v="609701"/>
    <s v="Low Stock"/>
    <s v="Yes"/>
    <n v="1"/>
  </r>
  <r>
    <s v="P3999"/>
    <s v="Especially Pro"/>
    <s v="Furniture"/>
    <s v="QuickStock"/>
    <n v="70"/>
    <n v="61"/>
    <n v="1015.5"/>
    <n v="71085"/>
    <x v="61"/>
    <d v="2025-07-16T00:00:00"/>
    <s v="Inactive"/>
    <s v="Pune Store"/>
    <s v="Especially Pro"/>
    <s v="Furniture"/>
    <s v="Quickstock"/>
    <s v="Especially Pro"/>
    <s v="Furniture"/>
    <s v="Quickstock"/>
    <n v="70"/>
    <n v="61"/>
    <n v="1015.5"/>
    <n v="71085"/>
    <s v="In Stock"/>
    <s v="No"/>
    <n v="0"/>
  </r>
  <r>
    <s v="P6679"/>
    <s v="Tax Lite"/>
    <s v="Toys"/>
    <s v="RetailMart Inc"/>
    <n v="124"/>
    <n v="76"/>
    <n v="9693.67"/>
    <n v="1202015.08"/>
    <x v="121"/>
    <d v="2025-10-05T00:00:00"/>
    <s v="active"/>
    <s v="Mumbai Store"/>
    <s v="Tax Lite"/>
    <s v="Toys"/>
    <s v="Retailmart Inc"/>
    <s v="Tax Lite"/>
    <s v="Toys"/>
    <s v="Retailmart Inc"/>
    <n v="124"/>
    <n v="76"/>
    <n v="9693.67"/>
    <n v="1202015.08"/>
    <s v="In Stock"/>
    <s v="No"/>
    <n v="0"/>
  </r>
  <r>
    <s v="P1573"/>
    <s v="brother mini"/>
    <s v="Groceries"/>
    <s v="Global Traders"/>
    <n v="118"/>
    <n v="56"/>
    <n v="8556.7999999999993"/>
    <n v="1009702.4"/>
    <x v="160"/>
    <d v="2025-08-01T00:00:00"/>
    <s v="active"/>
    <s v="Delhi Warehouse"/>
    <s v="Brother Mini"/>
    <s v="Groceries"/>
    <s v="Global Traders"/>
    <s v="Brother Mini"/>
    <s v="Groceries"/>
    <s v="Global Traders"/>
    <n v="118"/>
    <n v="56"/>
    <n v="8556.7999999999993"/>
    <n v="1009702.3999999999"/>
    <s v="In Stock"/>
    <s v="No"/>
    <n v="0"/>
  </r>
  <r>
    <s v="P7127"/>
    <s v="Deep Pro"/>
    <s v="Clothing"/>
    <s v="Global Traders"/>
    <m/>
    <n v="92"/>
    <n v="10621.41"/>
    <m/>
    <x v="88"/>
    <d v="2025-08-18T00:00:00"/>
    <s v="discontinued"/>
    <s v="Ahmedabad Branch"/>
    <s v="Deep Pro"/>
    <s v="Clothing"/>
    <s v="Global Traders"/>
    <s v="Deep Pro"/>
    <s v="Clothing"/>
    <s v="Global Traders"/>
    <n v="0"/>
    <n v="92"/>
    <n v="10621.41"/>
    <n v="0"/>
    <s v="Out of Stock"/>
    <s v="Yes"/>
    <n v="1"/>
  </r>
  <r>
    <s v="P7676"/>
    <s v="Significant X"/>
    <s v="Groceries"/>
    <m/>
    <n v="158"/>
    <n v="40"/>
    <n v="12721.38"/>
    <n v="2009978.04"/>
    <x v="24"/>
    <d v="2025-07-21T00:00:00"/>
    <s v="active"/>
    <s v="Online"/>
    <s v="Significant X"/>
    <s v="Groceries"/>
    <s v=""/>
    <s v="Significant X"/>
    <s v="Groceries"/>
    <s v="Others"/>
    <n v="158"/>
    <n v="40"/>
    <n v="12721.38"/>
    <n v="2009978.0399999998"/>
    <s v="In Stock"/>
    <s v="No"/>
    <n v="0"/>
  </r>
  <r>
    <s v="P9166"/>
    <s v="Main Lite"/>
    <s v="Groceries"/>
    <s v="Omni Suppliers"/>
    <n v="142"/>
    <n v="54"/>
    <n v="11163.1"/>
    <n v="1585160.2"/>
    <x v="117"/>
    <d v="2025-08-24T00:00:00"/>
    <s v="discontinued"/>
    <s v="Pune Store"/>
    <s v="Main Lite"/>
    <s v="Groceries"/>
    <s v="Omni Suppliers"/>
    <s v="Main Lite"/>
    <s v="Groceries"/>
    <s v="Omni Suppliers"/>
    <n v="142"/>
    <n v="54"/>
    <n v="11163.1"/>
    <n v="1585160.2"/>
    <s v="In Stock"/>
    <s v="No"/>
    <n v="0"/>
  </r>
  <r>
    <s v="P9484"/>
    <s v="Break Mini"/>
    <s v="Toys"/>
    <s v="Global Traders"/>
    <n v="184"/>
    <n v="61"/>
    <n v="6511.72"/>
    <n v="1198156.48"/>
    <x v="178"/>
    <d v="2025-09-23T00:00:00"/>
    <s v="Actv"/>
    <s v="Mumbai Store"/>
    <s v="Break Mini"/>
    <s v="Toys"/>
    <s v="Global Traders"/>
    <s v="Break Mini"/>
    <s v="Toys"/>
    <s v="Global Traders"/>
    <n v="184"/>
    <n v="61"/>
    <n v="6511.72"/>
    <n v="1198156.48"/>
    <s v="In Stock"/>
    <s v="No"/>
    <n v="0"/>
  </r>
  <r>
    <s v="P3593"/>
    <s v="Anything Pro"/>
    <s v="Toys"/>
    <s v="ABC Pvt Ltd"/>
    <n v="75"/>
    <n v="43"/>
    <n v="16348.31"/>
    <n v="1226123.25"/>
    <x v="179"/>
    <d v="2025-09-29T00:00:00"/>
    <s v="Inactive"/>
    <s v="Ahmedabad Branch"/>
    <s v="Anything Pro"/>
    <s v="Toys"/>
    <s v="Abc Pvt Ltd"/>
    <s v="Anything Pro"/>
    <s v="Toys"/>
    <s v="Abc Pvt Ltd"/>
    <n v="75"/>
    <n v="43"/>
    <n v="16348.31"/>
    <n v="1226123.25"/>
    <s v="In Stock"/>
    <s v="No"/>
    <n v="0"/>
  </r>
  <r>
    <s v="P7629"/>
    <s v="Set Plus"/>
    <s v="Electronics"/>
    <m/>
    <n v="29"/>
    <n v="26"/>
    <n v="6739.81"/>
    <n v="195454.49"/>
    <x v="62"/>
    <d v="2025-08-28T00:00:00"/>
    <s v="discon"/>
    <s v="Delhi Warehouse"/>
    <s v="Set Plus"/>
    <s v="Electronics"/>
    <s v=""/>
    <s v="Set Plus"/>
    <s v="Electronics"/>
    <s v="Others"/>
    <n v="29"/>
    <n v="26"/>
    <n v="6739.81"/>
    <n v="195454.49000000002"/>
    <s v="In Stock"/>
    <s v="No"/>
    <n v="0"/>
  </r>
  <r>
    <s v="P8822"/>
    <s v="Gas Max"/>
    <s v="Furniture"/>
    <m/>
    <n v="173"/>
    <n v="42"/>
    <n v="7793.02"/>
    <n v="1348192.46"/>
    <x v="119"/>
    <d v="2025-07-27T00:00:00"/>
    <s v="discon"/>
    <s v="Online"/>
    <s v="Gas Max"/>
    <s v="Furniture"/>
    <s v=""/>
    <s v="Gas Max"/>
    <s v="Furniture"/>
    <s v="Others"/>
    <n v="173"/>
    <n v="42"/>
    <n v="7793.02"/>
    <n v="1348192.46"/>
    <s v="In Stock"/>
    <s v="No"/>
    <n v="0"/>
  </r>
  <r>
    <s v="P1092"/>
    <s v="Eat Plus"/>
    <s v="Toys"/>
    <s v="Global Traders"/>
    <n v="104"/>
    <n v="72"/>
    <n v="8416.7900000000009"/>
    <n v="875346.16000000015"/>
    <x v="73"/>
    <d v="2025-09-29T00:00:00"/>
    <s v="active"/>
    <s v="Online"/>
    <s v="Eat Plus"/>
    <s v="Toys"/>
    <s v="Global Traders"/>
    <s v="Eat Plus"/>
    <s v="Toys"/>
    <s v="Global Traders"/>
    <n v="104"/>
    <n v="72"/>
    <n v="8416.7900000000009"/>
    <n v="875346.16000000015"/>
    <s v="In Stock"/>
    <s v="No"/>
    <n v="0"/>
  </r>
  <r>
    <s v="P6688"/>
    <s v="Rock Max"/>
    <s v="Furniture"/>
    <s v="ABC Pvt Ltd"/>
    <n v="119"/>
    <n v="71"/>
    <n v="9731.35"/>
    <n v="1158030.6499999999"/>
    <x v="158"/>
    <d v="2025-08-07T00:00:00"/>
    <m/>
    <s v="Mumbai Store"/>
    <s v="Rock Max"/>
    <s v="Furniture"/>
    <s v="Abc Pvt Ltd"/>
    <s v="Rock Max"/>
    <s v="Furniture"/>
    <s v="Abc Pvt Ltd"/>
    <n v="119"/>
    <n v="71"/>
    <n v="9731.35"/>
    <n v="1158030.6500000001"/>
    <s v="In Stock"/>
    <s v="No"/>
    <n v="0"/>
  </r>
  <r>
    <s v="P4956"/>
    <s v="Safe X"/>
    <s v="Furniture"/>
    <s v="ABC Pvt Ltd"/>
    <m/>
    <n v="23"/>
    <n v="18003.2"/>
    <m/>
    <x v="34"/>
    <d v="2025-08-02T00:00:00"/>
    <m/>
    <s v="Delhi Warehouse"/>
    <s v="Safe X"/>
    <s v="Furniture"/>
    <s v="Abc Pvt Ltd"/>
    <s v="Safe X"/>
    <s v="Furniture"/>
    <s v="Abc Pvt Ltd"/>
    <n v="0"/>
    <n v="23"/>
    <n v="18003.2"/>
    <n v="0"/>
    <s v="Out of Stock"/>
    <s v="Yes"/>
    <n v="1"/>
  </r>
  <r>
    <s v="P8043"/>
    <s v="Born Pro"/>
    <s v="Groceries"/>
    <s v="RetailMart Inc"/>
    <n v="1"/>
    <n v="86"/>
    <n v="19986.36"/>
    <n v="19986.36"/>
    <x v="21"/>
    <d v="2025-09-25T00:00:00"/>
    <s v="active"/>
    <s v="Pune Store"/>
    <s v="Born Pro"/>
    <s v="Groceries"/>
    <s v="Retailmart Inc"/>
    <s v="Born Pro"/>
    <s v="Groceries"/>
    <s v="Retailmart Inc"/>
    <n v="1"/>
    <n v="86"/>
    <n v="19986.36"/>
    <n v="19986.36"/>
    <s v="Low Stock"/>
    <s v="Yes"/>
    <n v="1"/>
  </r>
  <r>
    <s v="P7900"/>
    <s v="Interest X"/>
    <s v="Furniture"/>
    <s v="RetailMart Inc"/>
    <n v="81"/>
    <n v="88"/>
    <n v="5914.53"/>
    <n v="479076.93"/>
    <x v="17"/>
    <d v="2025-07-24T00:00:00"/>
    <s v="active"/>
    <s v="Delhi Warehouse"/>
    <s v="Interest X"/>
    <s v="Furniture"/>
    <s v="Retailmart Inc"/>
    <s v="Interest X"/>
    <s v="Furniture"/>
    <s v="Retailmart Inc"/>
    <n v="81"/>
    <n v="88"/>
    <n v="5914.53"/>
    <n v="479076.93"/>
    <s v="Low Stock"/>
    <s v="Yes"/>
    <n v="1"/>
  </r>
  <r>
    <s v="P8496"/>
    <s v="Activity Pro"/>
    <s v="Toys"/>
    <s v="ABC Pvt Ltd"/>
    <n v="99"/>
    <n v="68"/>
    <n v="16102.6"/>
    <n v="1594157.4"/>
    <x v="131"/>
    <d v="2025-08-13T00:00:00"/>
    <s v="active"/>
    <s v="Mumbai Store"/>
    <s v="Activity Pro"/>
    <s v="Toys"/>
    <s v="Abc Pvt Ltd"/>
    <s v="Activity Pro"/>
    <s v="Toys"/>
    <s v="Abc Pvt Ltd"/>
    <n v="99"/>
    <n v="68"/>
    <n v="16102.6"/>
    <n v="1594157.4000000001"/>
    <s v="In Stock"/>
    <s v="No"/>
    <n v="0"/>
  </r>
  <r>
    <s v="P6430"/>
    <s v="Either Lite"/>
    <s v="Groceries"/>
    <s v="RetailMart Inc"/>
    <n v="150"/>
    <n v="53"/>
    <n v="15267.84"/>
    <n v="2290176"/>
    <x v="137"/>
    <d v="2025-09-11T00:00:00"/>
    <s v="Inactive"/>
    <s v="Ahmedabad Branch"/>
    <s v="Either Lite"/>
    <s v="Groceries"/>
    <s v="Retailmart Inc"/>
    <s v="Either Lite"/>
    <s v="Groceries"/>
    <s v="Retailmart Inc"/>
    <n v="150"/>
    <n v="53"/>
    <n v="15267.84"/>
    <n v="2290176"/>
    <s v="In Stock"/>
    <s v="No"/>
    <n v="0"/>
  </r>
  <r>
    <s v="P2860"/>
    <s v="Number Lite"/>
    <s v="Electronics"/>
    <s v="Omni Suppliers"/>
    <n v="14"/>
    <n v="66"/>
    <n v="6228.16"/>
    <n v="87194.239999999991"/>
    <x v="12"/>
    <d v="2025-09-09T00:00:00"/>
    <s v="discontinued"/>
    <s v="Mumbai Store"/>
    <s v="Number Lite"/>
    <s v="Electronics"/>
    <s v="Omni Suppliers"/>
    <s v="Number Lite"/>
    <s v="Electronics"/>
    <s v="Omni Suppliers"/>
    <n v="14"/>
    <n v="66"/>
    <n v="6228.16"/>
    <n v="87194.239999999991"/>
    <s v="Low Stock"/>
    <s v="Yes"/>
    <n v="1"/>
  </r>
  <r>
    <s v="P8579"/>
    <s v="Begin Pro"/>
    <s v="Furniture"/>
    <s v="RetailMart Inc"/>
    <n v="2"/>
    <n v="23"/>
    <n v="12047.67"/>
    <n v="24095.34"/>
    <x v="6"/>
    <d v="2025-08-14T00:00:00"/>
    <m/>
    <s v="Mumbai Store"/>
    <s v="Begin Pro"/>
    <s v="Furniture"/>
    <s v="Retailmart Inc"/>
    <s v="Begin Pro"/>
    <s v="Furniture"/>
    <s v="Retailmart Inc"/>
    <n v="2"/>
    <n v="23"/>
    <n v="12047.67"/>
    <n v="24095.34"/>
    <s v="Low Stock"/>
    <s v="Yes"/>
    <n v="1"/>
  </r>
  <r>
    <s v="P4116"/>
    <s v="Scientist Max"/>
    <s v="Clothing"/>
    <s v="Omni Suppliers"/>
    <n v="186"/>
    <n v="64"/>
    <n v="10879.69"/>
    <n v="2023622.34"/>
    <x v="140"/>
    <d v="2025-08-15T00:00:00"/>
    <s v="discontinued"/>
    <s v="Pune Store"/>
    <s v="Scientist Max"/>
    <s v="Clothing"/>
    <s v="Omni Suppliers"/>
    <s v="Scientist Max"/>
    <s v="Clothing"/>
    <s v="Omni Suppliers"/>
    <n v="186"/>
    <n v="64"/>
    <n v="10879.69"/>
    <n v="2023622.34"/>
    <s v="In Stock"/>
    <s v="No"/>
    <n v="0"/>
  </r>
  <r>
    <s v="P3212"/>
    <s v="economic mini"/>
    <s v="Toys"/>
    <s v="QuickStock"/>
    <n v="192"/>
    <n v="28"/>
    <n v="7367.78"/>
    <n v="1414613.76"/>
    <x v="133"/>
    <d v="2025-08-04T00:00:00"/>
    <s v="active"/>
    <s v="Online"/>
    <s v="Economic Mini"/>
    <s v="Toys"/>
    <s v="Quickstock"/>
    <s v="Economic Mini"/>
    <s v="Toys"/>
    <s v="Quickstock"/>
    <n v="192"/>
    <n v="28"/>
    <n v="7367.78"/>
    <n v="1414613.76"/>
    <s v="In Stock"/>
    <s v="No"/>
    <n v="0"/>
  </r>
  <r>
    <s v="P8232"/>
    <s v="It Lite"/>
    <s v="Clothing"/>
    <s v="QuickStock"/>
    <n v="130"/>
    <n v="45"/>
    <n v="9966.93"/>
    <n v="1295700.8999999999"/>
    <x v="157"/>
    <d v="2025-10-12T00:00:00"/>
    <s v="discon"/>
    <s v="Ahmedabad Branch"/>
    <s v="It Lite"/>
    <s v="Clothing"/>
    <s v="Quickstock"/>
    <s v="It Lite"/>
    <s v="Clothing"/>
    <s v="Quickstock"/>
    <n v="130"/>
    <n v="45"/>
    <n v="9966.93"/>
    <n v="1295700.9000000001"/>
    <s v="In Stock"/>
    <s v="No"/>
    <n v="0"/>
  </r>
  <r>
    <s v="P7742"/>
    <s v="Available Plus"/>
    <s v="Electronics"/>
    <s v="Global Traders"/>
    <n v="52"/>
    <n v="72"/>
    <n v="19863.62"/>
    <n v="1032908.24"/>
    <x v="176"/>
    <d v="2025-07-15T00:00:00"/>
    <s v="Inactive"/>
    <s v="Mumbai Store"/>
    <s v="Available Plus"/>
    <s v="Electronics"/>
    <s v="Global Traders"/>
    <s v="Available Plus"/>
    <s v="Electronics"/>
    <s v="Global Traders"/>
    <n v="52"/>
    <n v="72"/>
    <n v="19863.62"/>
    <n v="1032908.24"/>
    <s v="Low Stock"/>
    <s v="Yes"/>
    <n v="1"/>
  </r>
  <r>
    <s v="P7457"/>
    <s v="Director Plus"/>
    <s v="Furniture"/>
    <s v="QuickStock"/>
    <n v="146"/>
    <n v="81"/>
    <n v="7919.97"/>
    <n v="1156315.6200000001"/>
    <x v="29"/>
    <d v="2025-09-19T00:00:00"/>
    <s v="discon"/>
    <s v="Ahmedabad Branch"/>
    <s v="Director Plus"/>
    <s v="Furniture"/>
    <s v="Quickstock"/>
    <s v="Director Plus"/>
    <s v="Furniture"/>
    <s v="Quickstock"/>
    <n v="146"/>
    <n v="81"/>
    <n v="7919.97"/>
    <n v="1156315.6200000001"/>
    <s v="In Stock"/>
    <s v="No"/>
    <n v="0"/>
  </r>
  <r>
    <s v="P3611"/>
    <s v="Other X"/>
    <s v="Furniture"/>
    <s v="ABC Pvt Ltd"/>
    <n v="59"/>
    <n v="53"/>
    <n v="16005.27"/>
    <n v="944310.93"/>
    <x v="7"/>
    <d v="2025-09-13T00:00:00"/>
    <m/>
    <s v="Ahmedabad Branch"/>
    <s v="Other X"/>
    <s v="Furniture"/>
    <s v="Abc Pvt Ltd"/>
    <s v="Other X"/>
    <s v="Furniture"/>
    <s v="Abc Pvt Ltd"/>
    <n v="59"/>
    <n v="53"/>
    <n v="16005.27"/>
    <n v="944310.93"/>
    <s v="In Stock"/>
    <s v="No"/>
    <n v="0"/>
  </r>
  <r>
    <s v="P7041"/>
    <s v="Agree Mini"/>
    <s v="Toys"/>
    <s v="ABC Pvt Ltd"/>
    <n v="199"/>
    <n v="38"/>
    <n v="9371.4599999999991"/>
    <n v="1864920.54"/>
    <x v="62"/>
    <d v="2025-09-09T00:00:00"/>
    <s v="Inactive"/>
    <s v="Online"/>
    <s v="Agree Mini"/>
    <s v="Toys"/>
    <s v="Abc Pvt Ltd"/>
    <s v="Agree Mini"/>
    <s v="Toys"/>
    <s v="Abc Pvt Ltd"/>
    <n v="199"/>
    <n v="38"/>
    <n v="9371.4599999999991"/>
    <n v="1864920.5399999998"/>
    <s v="In Stock"/>
    <s v="No"/>
    <n v="0"/>
  </r>
  <r>
    <s v="P5077"/>
    <s v="Dog Plus"/>
    <s v="Groceries"/>
    <s v="QuickStock"/>
    <n v="34"/>
    <n v="86"/>
    <n v="18943.45"/>
    <n v="644077.30000000005"/>
    <x v="158"/>
    <d v="2025-07-31T00:00:00"/>
    <m/>
    <s v="Mumbai Store"/>
    <s v="Dog Plus"/>
    <s v="Groceries"/>
    <s v="Quickstock"/>
    <s v="Dog Plus"/>
    <s v="Groceries"/>
    <s v="Quickstock"/>
    <n v="34"/>
    <n v="86"/>
    <n v="18943.45"/>
    <n v="644077.30000000005"/>
    <s v="Low Stock"/>
    <s v="Yes"/>
    <n v="1"/>
  </r>
  <r>
    <s v="P9846"/>
    <s v="How Plus"/>
    <s v="Clothing"/>
    <s v="RetailMart Inc"/>
    <n v="138"/>
    <n v="43"/>
    <n v="8528.7999999999993"/>
    <n v="1176974.3999999999"/>
    <x v="7"/>
    <d v="2025-07-24T00:00:00"/>
    <s v="active"/>
    <s v="Ahmedabad Branch"/>
    <s v="How Plus"/>
    <s v="Clothing"/>
    <s v="Retailmart Inc"/>
    <s v="How Plus"/>
    <s v="Clothing"/>
    <s v="Retailmart Inc"/>
    <n v="138"/>
    <n v="43"/>
    <n v="8528.7999999999993"/>
    <n v="1176974.3999999999"/>
    <s v="In Stock"/>
    <s v="No"/>
    <n v="0"/>
  </r>
  <r>
    <s v="P6132"/>
    <s v="Firm Pro"/>
    <s v="Furniture"/>
    <s v="ABC Pvt Ltd"/>
    <m/>
    <n v="56"/>
    <n v="18547.77"/>
    <m/>
    <x v="129"/>
    <d v="2025-08-05T00:00:00"/>
    <s v="Inactive"/>
    <s v="Pune Store"/>
    <s v="Firm Pro"/>
    <s v="Furniture"/>
    <s v="Abc Pvt Ltd"/>
    <s v="Firm Pro"/>
    <s v="Furniture"/>
    <s v="Abc Pvt Ltd"/>
    <n v="0"/>
    <n v="56"/>
    <n v="18547.77"/>
    <n v="0"/>
    <s v="Out of Stock"/>
    <s v="Yes"/>
    <n v="1"/>
  </r>
  <r>
    <s v="P6120"/>
    <s v="Including Pro"/>
    <s v="Toys"/>
    <s v="Omni Suppliers"/>
    <n v="59"/>
    <n v="31"/>
    <n v="13040.98"/>
    <n v="769417.82"/>
    <x v="7"/>
    <d v="2025-08-25T00:00:00"/>
    <m/>
    <s v="Pune Store"/>
    <s v="Including Pro"/>
    <s v="Toys"/>
    <s v="Omni Suppliers"/>
    <s v="Including Pro"/>
    <s v="Toys"/>
    <s v="Omni Suppliers"/>
    <n v="59"/>
    <n v="31"/>
    <n v="13040.98"/>
    <n v="769417.82"/>
    <s v="In Stock"/>
    <s v="No"/>
    <n v="0"/>
  </r>
  <r>
    <s v="P2816"/>
    <s v="Third Max"/>
    <s v="Clothing"/>
    <s v="ABC Pvt Ltd"/>
    <n v="131"/>
    <n v="83"/>
    <n v="17945.03"/>
    <n v="2350798.9300000002"/>
    <x v="80"/>
    <d v="2025-09-16T00:00:00"/>
    <s v="discon"/>
    <s v="Ahmedabad Branch"/>
    <s v="Third Max"/>
    <s v="Clothing"/>
    <s v="Abc Pvt Ltd"/>
    <s v="Third Max"/>
    <s v="Clothing"/>
    <s v="Abc Pvt Ltd"/>
    <n v="131"/>
    <n v="83"/>
    <n v="17945.03"/>
    <n v="2350798.9299999997"/>
    <s v="In Stock"/>
    <s v="No"/>
    <n v="0"/>
  </r>
  <r>
    <s v="P6775"/>
    <s v="Full Plus"/>
    <s v="Furniture"/>
    <s v="RetailMart Inc"/>
    <n v="9"/>
    <n v="85"/>
    <n v="8702.7900000000009"/>
    <n v="78325.110000000015"/>
    <x v="8"/>
    <d v="2025-10-05T00:00:00"/>
    <s v="Inactive"/>
    <s v="Ahmedabad Branch"/>
    <s v="Full Plus"/>
    <s v="Furniture"/>
    <s v="Retailmart Inc"/>
    <s v="Full Plus"/>
    <s v="Furniture"/>
    <s v="Retailmart Inc"/>
    <n v="9"/>
    <n v="85"/>
    <n v="8702.7900000000009"/>
    <n v="78325.110000000015"/>
    <s v="Low Stock"/>
    <s v="Yes"/>
    <n v="1"/>
  </r>
  <r>
    <s v="P3322"/>
    <s v="Father X"/>
    <s v="Clothing"/>
    <s v="RetailMart Inc"/>
    <n v="186"/>
    <n v="72"/>
    <n v="9984.6299999999992"/>
    <n v="1857141.18"/>
    <x v="44"/>
    <d v="2025-08-17T00:00:00"/>
    <s v="discon"/>
    <s v="Online"/>
    <s v="Father X"/>
    <s v="Clothing"/>
    <s v="Retailmart Inc"/>
    <s v="Father X"/>
    <s v="Clothing"/>
    <s v="Retailmart Inc"/>
    <n v="186"/>
    <n v="72"/>
    <n v="9984.6299999999992"/>
    <n v="1857141.18"/>
    <s v="In Stock"/>
    <s v="No"/>
    <n v="0"/>
  </r>
  <r>
    <s v="P5359"/>
    <s v="Anything Pro"/>
    <s v="Groceries"/>
    <m/>
    <n v="9"/>
    <n v="86"/>
    <n v="14155.27"/>
    <n v="127397.43"/>
    <x v="176"/>
    <d v="2025-07-17T00:00:00"/>
    <s v="discontinued"/>
    <s v="Mumbai Store"/>
    <s v="Anything Pro"/>
    <s v="Groceries"/>
    <s v=""/>
    <s v="Anything Pro"/>
    <s v="Groceries"/>
    <s v="Others"/>
    <n v="9"/>
    <n v="86"/>
    <n v="14155.27"/>
    <n v="127397.43000000001"/>
    <s v="Low Stock"/>
    <s v="Yes"/>
    <n v="1"/>
  </r>
  <r>
    <s v="P8254"/>
    <s v="Follow Lite"/>
    <s v="Toys"/>
    <s v="Global Traders"/>
    <n v="22"/>
    <n v="65"/>
    <n v="1319"/>
    <n v="29018"/>
    <x v="144"/>
    <d v="2025-08-08T00:00:00"/>
    <m/>
    <s v="Ahmedabad Branch"/>
    <s v="Follow Lite"/>
    <s v="Toys"/>
    <s v="Global Traders"/>
    <s v="Follow Lite"/>
    <s v="Toys"/>
    <s v="Global Traders"/>
    <n v="22"/>
    <n v="65"/>
    <n v="1319"/>
    <n v="29018"/>
    <s v="Low Stock"/>
    <s v="Yes"/>
    <n v="1"/>
  </r>
  <r>
    <s v="P9217"/>
    <s v="Nature X"/>
    <s v="Toys"/>
    <s v="ABC Pvt Ltd"/>
    <n v="9"/>
    <m/>
    <n v="9978.11"/>
    <n v="89802.99"/>
    <x v="61"/>
    <d v="2025-07-22T00:00:00"/>
    <s v="active"/>
    <s v="Online"/>
    <s v="Nature X"/>
    <s v="Toys"/>
    <s v="Abc Pvt Ltd"/>
    <s v="Nature X"/>
    <s v="Toys"/>
    <s v="Abc Pvt Ltd"/>
    <n v="9"/>
    <n v="0"/>
    <n v="9978.11"/>
    <n v="89802.99"/>
    <s v="In Stock"/>
    <s v="No"/>
    <n v="0"/>
  </r>
  <r>
    <s v="P1321"/>
    <s v="Difficult Lite"/>
    <s v="Clothing"/>
    <s v="Global Traders"/>
    <n v="66"/>
    <m/>
    <n v="3448.83"/>
    <n v="227622.78"/>
    <x v="14"/>
    <d v="2025-09-24T00:00:00"/>
    <s v="discontinued"/>
    <s v="Mumbai Store"/>
    <s v="Difficult Lite"/>
    <s v="Clothing"/>
    <s v="Global Traders"/>
    <s v="Difficult Lite"/>
    <s v="Clothing"/>
    <s v="Global Traders"/>
    <n v="66"/>
    <n v="0"/>
    <n v="3448.83"/>
    <n v="227622.78"/>
    <s v="In Stock"/>
    <s v="No"/>
    <n v="0"/>
  </r>
  <r>
    <s v="P6604"/>
    <s v="Name Pro"/>
    <s v="Clothing"/>
    <s v="QuickStock"/>
    <n v="86"/>
    <n v="39"/>
    <n v="19978.04"/>
    <n v="1718111.44"/>
    <x v="67"/>
    <d v="2025-08-26T00:00:00"/>
    <m/>
    <s v="Ahmedabad Branch"/>
    <s v="Name Pro"/>
    <s v="Clothing"/>
    <s v="Quickstock"/>
    <s v="Name Pro"/>
    <s v="Clothing"/>
    <s v="Quickstock"/>
    <n v="86"/>
    <n v="39"/>
    <n v="19978.04"/>
    <n v="1718111.4400000002"/>
    <s v="In Stock"/>
    <s v="No"/>
    <n v="0"/>
  </r>
  <r>
    <s v="P6674"/>
    <s v="Change X"/>
    <s v="Clothing"/>
    <s v="QuickStock"/>
    <n v="138"/>
    <n v="67"/>
    <n v="12144.02"/>
    <n v="1675874.76"/>
    <x v="174"/>
    <d v="2025-09-26T00:00:00"/>
    <s v="discon"/>
    <s v="Ahmedabad Branch"/>
    <s v="Change X"/>
    <s v="Clothing"/>
    <s v="Quickstock"/>
    <s v="Change X"/>
    <s v="Clothing"/>
    <s v="Quickstock"/>
    <n v="138"/>
    <n v="67"/>
    <n v="12144.02"/>
    <n v="1675874.76"/>
    <s v="In Stock"/>
    <s v="No"/>
    <n v="0"/>
  </r>
  <r>
    <s v="P1949"/>
    <s v="Interest Lite"/>
    <s v="Electronics"/>
    <s v="QuickStock"/>
    <n v="49"/>
    <n v="47"/>
    <n v="8361.01"/>
    <n v="409689.49"/>
    <x v="116"/>
    <d v="2025-10-08T00:00:00"/>
    <s v="discon"/>
    <s v="Delhi Warehouse"/>
    <s v="Interest Lite"/>
    <s v="Electronics"/>
    <s v="Quickstock"/>
    <s v="Interest Lite"/>
    <s v="Electronics"/>
    <s v="Quickstock"/>
    <n v="49"/>
    <n v="47"/>
    <n v="8361.01"/>
    <n v="409689.49"/>
    <s v="In Stock"/>
    <s v="No"/>
    <n v="0"/>
  </r>
  <r>
    <s v="P8701"/>
    <s v="Customer Mini"/>
    <s v="Electronics"/>
    <s v="Global Traders"/>
    <n v="118"/>
    <m/>
    <n v="3801.77"/>
    <n v="448608.86"/>
    <x v="1"/>
    <d v="2025-10-12T00:00:00"/>
    <s v="active"/>
    <s v="Pune Store"/>
    <s v="Customer Mini"/>
    <s v="Electronics"/>
    <s v="Global Traders"/>
    <s v="Customer Mini"/>
    <s v="Electronics"/>
    <s v="Global Traders"/>
    <n v="118"/>
    <n v="0"/>
    <n v="3801.77"/>
    <n v="448608.86"/>
    <s v="In Stock"/>
    <s v="No"/>
    <n v="0"/>
  </r>
  <r>
    <s v="P6801"/>
    <s v="Item Plus"/>
    <s v="Toys"/>
    <s v="Global Traders"/>
    <n v="39"/>
    <n v="31"/>
    <n v="287.36"/>
    <n v="11207.04"/>
    <x v="129"/>
    <d v="2025-10-03T00:00:00"/>
    <s v="discon"/>
    <s v="Mumbai Store"/>
    <s v="Item Plus"/>
    <s v="Toys"/>
    <s v="Global Traders"/>
    <s v="Item Plus"/>
    <s v="Toys"/>
    <s v="Global Traders"/>
    <n v="39"/>
    <n v="31"/>
    <n v="287.36"/>
    <n v="11207.04"/>
    <s v="In Stock"/>
    <s v="No"/>
    <n v="0"/>
  </r>
  <r>
    <s v="P2179"/>
    <s v="Wife Pro"/>
    <s v="Electronics"/>
    <s v="Omni Suppliers"/>
    <n v="73"/>
    <n v="86"/>
    <n v="1310.05"/>
    <n v="95633.65"/>
    <x v="115"/>
    <d v="2025-08-19T00:00:00"/>
    <s v="Actv"/>
    <s v="Delhi Warehouse"/>
    <s v="Wife Pro"/>
    <s v="Electronics"/>
    <s v="Omni Suppliers"/>
    <s v="Wife Pro"/>
    <s v="Electronics"/>
    <s v="Omni Suppliers"/>
    <n v="73"/>
    <n v="86"/>
    <n v="1310.05"/>
    <n v="95633.65"/>
    <s v="Low Stock"/>
    <s v="Yes"/>
    <n v="1"/>
  </r>
  <r>
    <s v="P7855"/>
    <s v="Dinner Max"/>
    <s v="Toys"/>
    <s v="ABC Pvt Ltd"/>
    <n v="75"/>
    <n v="29"/>
    <n v="12568.75"/>
    <n v="942656.25"/>
    <x v="133"/>
    <d v="2025-09-04T00:00:00"/>
    <m/>
    <s v="Mumbai Store"/>
    <s v="Dinner Max"/>
    <s v="Toys"/>
    <s v="Abc Pvt Ltd"/>
    <s v="Dinner Max"/>
    <s v="Toys"/>
    <s v="Abc Pvt Ltd"/>
    <n v="75"/>
    <n v="29"/>
    <n v="12568.75"/>
    <n v="942656.25"/>
    <s v="In Stock"/>
    <s v="No"/>
    <n v="0"/>
  </r>
  <r>
    <s v="P1107"/>
    <s v="Economy Mini"/>
    <s v="Toys"/>
    <s v="Global Traders"/>
    <n v="164"/>
    <n v="96"/>
    <n v="14893.79"/>
    <n v="2442581.56"/>
    <x v="128"/>
    <d v="2025-09-11T00:00:00"/>
    <s v="Actv"/>
    <s v="Online"/>
    <s v="Economy Mini"/>
    <s v="Toys"/>
    <s v="Global Traders"/>
    <s v="Economy Mini"/>
    <s v="Toys"/>
    <s v="Global Traders"/>
    <n v="164"/>
    <n v="96"/>
    <n v="14893.79"/>
    <n v="2442581.56"/>
    <s v="In Stock"/>
    <s v="No"/>
    <n v="0"/>
  </r>
  <r>
    <s v="P7229"/>
    <s v="Best X"/>
    <s v="Groceries"/>
    <s v="RetailMart Inc"/>
    <n v="106"/>
    <n v="59"/>
    <n v="12772.17"/>
    <n v="1353850.02"/>
    <x v="163"/>
    <d v="2025-09-08T00:00:00"/>
    <s v="active"/>
    <s v="Online"/>
    <s v="Best X"/>
    <s v="Groceries"/>
    <s v="Retailmart Inc"/>
    <s v="Best X"/>
    <s v="Groceries"/>
    <s v="Retailmart Inc"/>
    <n v="106"/>
    <n v="59"/>
    <n v="12772.17"/>
    <n v="1353850.02"/>
    <s v="In Stock"/>
    <s v="No"/>
    <n v="0"/>
  </r>
  <r>
    <s v="P1043"/>
    <s v="Sign Pro"/>
    <s v="Groceries"/>
    <m/>
    <n v="164"/>
    <n v="55"/>
    <n v="6299.35"/>
    <n v="1033093.4"/>
    <x v="91"/>
    <d v="2025-07-29T00:00:00"/>
    <s v="discontinued"/>
    <s v="Online"/>
    <s v="Sign Pro"/>
    <s v="Groceries"/>
    <s v=""/>
    <s v="Sign Pro"/>
    <s v="Groceries"/>
    <s v="Others"/>
    <n v="164"/>
    <n v="55"/>
    <n v="6299.35"/>
    <n v="1033093.4"/>
    <s v="In Stock"/>
    <s v="No"/>
    <n v="0"/>
  </r>
  <r>
    <s v="P1916"/>
    <s v="your plus"/>
    <s v="Toys"/>
    <s v="Omni Suppliers"/>
    <n v="129"/>
    <n v="50"/>
    <n v="14547.08"/>
    <n v="1876573.32"/>
    <x v="83"/>
    <d v="2025-09-05T00:00:00"/>
    <m/>
    <s v="Online"/>
    <s v="Your Plus"/>
    <s v="Toys"/>
    <s v="Omni Suppliers"/>
    <s v="Your Plus"/>
    <s v="Toys"/>
    <s v="Omni Suppliers"/>
    <n v="129"/>
    <n v="50"/>
    <n v="14547.08"/>
    <n v="1876573.32"/>
    <s v="In Stock"/>
    <s v="No"/>
    <n v="0"/>
  </r>
  <r>
    <s v="P4275"/>
    <s v="There Mini"/>
    <s v="Groceries"/>
    <s v="ABC Pvt Ltd"/>
    <n v="171"/>
    <n v="31"/>
    <n v="12486.64"/>
    <n v="2135215.44"/>
    <x v="134"/>
    <d v="2025-08-26T00:00:00"/>
    <s v="discontinued"/>
    <s v="Ahmedabad Branch"/>
    <s v="There Mini"/>
    <s v="Groceries"/>
    <s v="Abc Pvt Ltd"/>
    <s v="There Mini"/>
    <s v="Groceries"/>
    <s v="Abc Pvt Ltd"/>
    <n v="171"/>
    <n v="31"/>
    <n v="12486.64"/>
    <n v="2135215.44"/>
    <s v="In Stock"/>
    <s v="No"/>
    <n v="0"/>
  </r>
  <r>
    <s v="P6040"/>
    <s v="Describe X"/>
    <s v="Electronics"/>
    <s v="Omni Suppliers"/>
    <n v="151"/>
    <n v="43"/>
    <n v="13163.51"/>
    <n v="1987690.01"/>
    <x v="152"/>
    <d v="2025-07-16T00:00:00"/>
    <s v="discon"/>
    <s v="Mumbai Store"/>
    <s v="Describe X"/>
    <s v="Electronics"/>
    <s v="Omni Suppliers"/>
    <s v="Describe X"/>
    <s v="Electronics"/>
    <s v="Omni Suppliers"/>
    <n v="151"/>
    <n v="43"/>
    <n v="13163.51"/>
    <n v="1987690.01"/>
    <s v="In Stock"/>
    <s v="No"/>
    <n v="0"/>
  </r>
  <r>
    <s v="P4527"/>
    <s v="Citizen Max"/>
    <s v="Groceries"/>
    <s v="ABC Pvt Ltd"/>
    <n v="191"/>
    <n v="39"/>
    <n v="7747.9"/>
    <n v="1479848.9"/>
    <x v="65"/>
    <d v="2025-08-21T00:00:00"/>
    <m/>
    <s v="Ahmedabad Branch"/>
    <s v="Citizen Max"/>
    <s v="Groceries"/>
    <s v="Abc Pvt Ltd"/>
    <s v="Citizen Max"/>
    <s v="Groceries"/>
    <s v="Abc Pvt Ltd"/>
    <n v="191"/>
    <n v="39"/>
    <n v="7747.9"/>
    <n v="1479848.9"/>
    <s v="In Stock"/>
    <s v="No"/>
    <n v="0"/>
  </r>
  <r>
    <s v="P8963"/>
    <s v="Every Lite"/>
    <s v="Furniture"/>
    <s v="RetailMart Inc"/>
    <n v="129"/>
    <n v="62"/>
    <n v="1842.02"/>
    <n v="237620.58"/>
    <x v="3"/>
    <d v="2025-09-12T00:00:00"/>
    <s v="discon"/>
    <s v="Delhi Warehouse"/>
    <s v="Every Lite"/>
    <s v="Furniture"/>
    <s v="Retailmart Inc"/>
    <s v="Every Lite"/>
    <s v="Furniture"/>
    <s v="Retailmart Inc"/>
    <n v="129"/>
    <n v="62"/>
    <n v="1842.02"/>
    <n v="237620.58"/>
    <s v="In Stock"/>
    <s v="No"/>
    <n v="0"/>
  </r>
  <r>
    <s v="P9916"/>
    <s v="Unit Lite"/>
    <s v="Electronics"/>
    <s v="Global Traders"/>
    <m/>
    <n v="54"/>
    <n v="8404.24"/>
    <m/>
    <x v="142"/>
    <d v="2025-07-21T00:00:00"/>
    <s v="Actv"/>
    <s v="Mumbai Store"/>
    <s v="Unit Lite"/>
    <s v="Electronics"/>
    <s v="Global Traders"/>
    <s v="Unit Lite"/>
    <s v="Electronics"/>
    <s v="Global Traders"/>
    <n v="0"/>
    <n v="54"/>
    <n v="8404.24"/>
    <n v="0"/>
    <s v="Out of Stock"/>
    <s v="Yes"/>
    <n v="1"/>
  </r>
  <r>
    <s v="P4837"/>
    <s v="Than Plus"/>
    <s v="Electronics"/>
    <s v="ABC Pvt Ltd"/>
    <n v="14"/>
    <n v="21"/>
    <n v="14694.77"/>
    <n v="205726.78"/>
    <x v="161"/>
    <d v="2025-09-28T00:00:00"/>
    <s v="active"/>
    <s v="Delhi Warehouse"/>
    <s v="Than Plus"/>
    <s v="Electronics"/>
    <s v="Abc Pvt Ltd"/>
    <s v="Than Plus"/>
    <s v="Electronics"/>
    <s v="Abc Pvt Ltd"/>
    <n v="14"/>
    <n v="21"/>
    <n v="14694.77"/>
    <n v="205726.78"/>
    <s v="Low Stock"/>
    <s v="Yes"/>
    <n v="1"/>
  </r>
  <r>
    <s v="P9651"/>
    <s v="Political Plus"/>
    <s v="Toys"/>
    <s v="QuickStock"/>
    <n v="63"/>
    <n v="71"/>
    <n v="15225.19"/>
    <n v="959186.97000000009"/>
    <x v="91"/>
    <d v="2025-09-28T00:00:00"/>
    <s v="discon"/>
    <s v="Online"/>
    <s v="Political Plus"/>
    <s v="Toys"/>
    <s v="Quickstock"/>
    <s v="Political Plus"/>
    <s v="Toys"/>
    <s v="Quickstock"/>
    <n v="63"/>
    <n v="71"/>
    <n v="15225.19"/>
    <n v="959186.97000000009"/>
    <s v="Low Stock"/>
    <s v="Yes"/>
    <n v="1"/>
  </r>
  <r>
    <s v="P7096"/>
    <s v="Often Plus"/>
    <s v="Groceries"/>
    <m/>
    <n v="77"/>
    <n v="47"/>
    <n v="19158.810000000001"/>
    <n v="1475228.37"/>
    <x v="175"/>
    <d v="2025-07-22T00:00:00"/>
    <s v="discon"/>
    <s v="Online"/>
    <s v="Often Plus"/>
    <s v="Groceries"/>
    <s v=""/>
    <s v="Often Plus"/>
    <s v="Groceries"/>
    <s v="Others"/>
    <n v="77"/>
    <n v="47"/>
    <n v="19158.810000000001"/>
    <n v="1475228.37"/>
    <s v="In Stock"/>
    <s v="No"/>
    <n v="0"/>
  </r>
  <r>
    <s v="P9823"/>
    <s v="Off Mini"/>
    <s v="Clothing"/>
    <s v="Omni Suppliers"/>
    <n v="190"/>
    <n v="44"/>
    <n v="8381.9"/>
    <n v="1592561"/>
    <x v="52"/>
    <d v="2025-08-12T00:00:00"/>
    <s v="active"/>
    <s v="Mumbai Store"/>
    <s v="Off Mini"/>
    <s v="Clothing"/>
    <s v="Omni Suppliers"/>
    <s v="Off Mini"/>
    <s v="Clothing"/>
    <s v="Omni Suppliers"/>
    <n v="190"/>
    <n v="44"/>
    <n v="8381.9"/>
    <n v="1592561"/>
    <s v="In Stock"/>
    <s v="No"/>
    <n v="0"/>
  </r>
  <r>
    <s v="P5317"/>
    <s v="Carry Lite"/>
    <s v="Clothing"/>
    <s v="Global Traders"/>
    <n v="20"/>
    <n v="49"/>
    <n v="10487.01"/>
    <n v="209740.2"/>
    <x v="61"/>
    <d v="2025-10-02T00:00:00"/>
    <s v="discon"/>
    <s v="Mumbai Store"/>
    <s v="Carry Lite"/>
    <s v="Clothing"/>
    <s v="Global Traders"/>
    <s v="Carry Lite"/>
    <s v="Clothing"/>
    <s v="Global Traders"/>
    <n v="20"/>
    <n v="49"/>
    <n v="10487.01"/>
    <n v="209740.2"/>
    <s v="Low Stock"/>
    <s v="Yes"/>
    <n v="1"/>
  </r>
  <r>
    <s v="P4955"/>
    <s v="Even Pro"/>
    <s v="Toys"/>
    <s v="Omni Suppliers"/>
    <n v="153"/>
    <n v="41"/>
    <n v="1448.86"/>
    <n v="221675.58"/>
    <x v="56"/>
    <d v="2025-08-06T00:00:00"/>
    <s v="active"/>
    <s v="Pune Store"/>
    <s v="Even Pro"/>
    <s v="Toys"/>
    <s v="Omni Suppliers"/>
    <s v="Even Pro"/>
    <s v="Toys"/>
    <s v="Omni Suppliers"/>
    <n v="153"/>
    <n v="41"/>
    <n v="1448.86"/>
    <n v="221675.58"/>
    <s v="In Stock"/>
    <s v="No"/>
    <n v="0"/>
  </r>
  <r>
    <s v="P8380"/>
    <s v="Ready Mini"/>
    <s v="Groceries"/>
    <s v="QuickStock"/>
    <n v="58"/>
    <n v="73"/>
    <n v="789.19"/>
    <n v="45773.02"/>
    <x v="6"/>
    <d v="2025-10-06T00:00:00"/>
    <s v="discon"/>
    <s v="Delhi Warehouse"/>
    <s v="Ready Mini"/>
    <s v="Groceries"/>
    <s v="Quickstock"/>
    <s v="Ready Mini"/>
    <s v="Groceries"/>
    <s v="Quickstock"/>
    <n v="58"/>
    <n v="73"/>
    <n v="789.19"/>
    <n v="45773.020000000004"/>
    <s v="Low Stock"/>
    <s v="Yes"/>
    <n v="1"/>
  </r>
  <r>
    <s v="P5799"/>
    <s v="Name Max"/>
    <s v="Electronics"/>
    <s v="ABC Pvt Ltd"/>
    <n v="5"/>
    <m/>
    <n v="6816.33"/>
    <n v="34081.65"/>
    <x v="96"/>
    <d v="2025-07-28T00:00:00"/>
    <s v="Actv"/>
    <s v="Delhi Warehouse"/>
    <s v="Name Max"/>
    <s v="Electronics"/>
    <s v="Abc Pvt Ltd"/>
    <s v="Name Max"/>
    <s v="Electronics"/>
    <s v="Abc Pvt Ltd"/>
    <n v="5"/>
    <n v="0"/>
    <n v="6816.33"/>
    <n v="34081.65"/>
    <s v="In Stock"/>
    <s v="No"/>
    <n v="0"/>
  </r>
  <r>
    <s v="P9776"/>
    <s v="Hour Max"/>
    <s v="Electronics"/>
    <s v="Omni Suppliers"/>
    <n v="173"/>
    <n v="33"/>
    <n v="6812.45"/>
    <n v="1178553.8500000001"/>
    <x v="122"/>
    <d v="2025-08-07T00:00:00"/>
    <m/>
    <s v="Pune Store"/>
    <s v="Hour Max"/>
    <s v="Electronics"/>
    <s v="Omni Suppliers"/>
    <s v="Hour Max"/>
    <s v="Electronics"/>
    <s v="Omni Suppliers"/>
    <n v="173"/>
    <n v="33"/>
    <n v="6812.45"/>
    <n v="1178553.8499999999"/>
    <s v="In Stock"/>
    <s v="No"/>
    <n v="0"/>
  </r>
  <r>
    <s v="P8013"/>
    <s v="True Lite"/>
    <s v="Furniture"/>
    <s v="Global Traders"/>
    <n v="179"/>
    <n v="39"/>
    <n v="8100.79"/>
    <n v="1450041.41"/>
    <x v="82"/>
    <d v="2025-09-15T00:00:00"/>
    <s v="discon"/>
    <s v="Pune Store"/>
    <s v="True Lite"/>
    <s v="Furniture"/>
    <s v="Global Traders"/>
    <s v="True Lite"/>
    <s v="Furniture"/>
    <s v="Global Traders"/>
    <n v="179"/>
    <n v="39"/>
    <n v="8100.79"/>
    <n v="1450041.41"/>
    <s v="In Stock"/>
    <s v="No"/>
    <n v="0"/>
  </r>
  <r>
    <s v="P8635"/>
    <s v="Senior Lite"/>
    <s v="Electronics"/>
    <s v="RetailMart Inc"/>
    <n v="110"/>
    <n v="20"/>
    <n v="3198.72"/>
    <n v="351859.20000000001"/>
    <x v="177"/>
    <d v="2025-09-15T00:00:00"/>
    <m/>
    <s v="Delhi Warehouse"/>
    <s v="Senior Lite"/>
    <s v="Electronics"/>
    <s v="Retailmart Inc"/>
    <s v="Senior Lite"/>
    <s v="Electronics"/>
    <s v="Retailmart Inc"/>
    <n v="110"/>
    <n v="20"/>
    <n v="3198.72"/>
    <n v="351859.19999999995"/>
    <s v="In Stock"/>
    <s v="No"/>
    <n v="0"/>
  </r>
  <r>
    <s v="P3770"/>
    <s v="Month Plus"/>
    <s v="Electronics"/>
    <s v="Global Traders"/>
    <n v="171"/>
    <n v="25"/>
    <n v="9641.68"/>
    <n v="1648727.28"/>
    <x v="88"/>
    <d v="2025-07-22T00:00:00"/>
    <s v="discontinued"/>
    <s v="Online"/>
    <s v="Month Plus"/>
    <s v="Electronics"/>
    <s v="Global Traders"/>
    <s v="Month Plus"/>
    <s v="Electronics"/>
    <s v="Global Traders"/>
    <n v="171"/>
    <n v="25"/>
    <n v="9641.68"/>
    <n v="1648727.28"/>
    <s v="In Stock"/>
    <s v="No"/>
    <n v="0"/>
  </r>
  <r>
    <s v="P1561"/>
    <s v="Health X"/>
    <s v="Furniture"/>
    <m/>
    <n v="117"/>
    <n v="91"/>
    <n v="16835.07"/>
    <n v="1969703.19"/>
    <x v="77"/>
    <d v="2025-09-09T00:00:00"/>
    <s v="discon"/>
    <s v="Online"/>
    <s v="Health X"/>
    <s v="Furniture"/>
    <s v=""/>
    <s v="Health X"/>
    <s v="Furniture"/>
    <s v="Others"/>
    <n v="117"/>
    <n v="91"/>
    <n v="16835.07"/>
    <n v="1969703.19"/>
    <s v="In Stock"/>
    <s v="No"/>
    <n v="0"/>
  </r>
  <r>
    <s v="P3180"/>
    <s v="Line X"/>
    <s v="Toys"/>
    <s v="RetailMart Inc"/>
    <n v="168"/>
    <n v="59"/>
    <n v="3149.1"/>
    <n v="529048.79999999993"/>
    <x v="83"/>
    <d v="2025-10-09T00:00:00"/>
    <s v="Inactive"/>
    <s v="Online"/>
    <s v="Line X"/>
    <s v="Toys"/>
    <s v="Retailmart Inc"/>
    <s v="Line X"/>
    <s v="Toys"/>
    <s v="Retailmart Inc"/>
    <n v="168"/>
    <n v="59"/>
    <n v="3149.1"/>
    <n v="529048.79999999993"/>
    <s v="In Stock"/>
    <s v="No"/>
    <n v="0"/>
  </r>
  <r>
    <s v="P4270"/>
    <s v="Beyond Pro"/>
    <s v="Groceries"/>
    <s v="ABC Pvt Ltd"/>
    <n v="79"/>
    <n v="90"/>
    <n v="16922.61"/>
    <n v="1336886.19"/>
    <x v="99"/>
    <d v="2025-08-10T00:00:00"/>
    <s v="active"/>
    <s v="Pune Store"/>
    <s v="Beyond Pro"/>
    <s v="Groceries"/>
    <s v="Abc Pvt Ltd"/>
    <s v="Beyond Pro"/>
    <s v="Groceries"/>
    <s v="Abc Pvt Ltd"/>
    <n v="79"/>
    <n v="90"/>
    <n v="16922.61"/>
    <n v="1336886.19"/>
    <s v="Low Stock"/>
    <s v="Yes"/>
    <n v="1"/>
  </r>
  <r>
    <s v="P1288"/>
    <s v="Discussion Mini"/>
    <s v="Clothing"/>
    <s v="Global Traders"/>
    <n v="32"/>
    <n v="63"/>
    <n v="1774.59"/>
    <n v="56786.879999999997"/>
    <x v="24"/>
    <d v="2025-08-16T00:00:00"/>
    <s v="discon"/>
    <s v="Ahmedabad Branch"/>
    <s v="Discussion Mini"/>
    <s v="Clothing"/>
    <s v="Global Traders"/>
    <s v="Discussion Mini"/>
    <s v="Clothing"/>
    <s v="Global Traders"/>
    <n v="32"/>
    <n v="63"/>
    <n v="1774.59"/>
    <n v="56786.879999999997"/>
    <s v="Low Stock"/>
    <s v="Yes"/>
    <n v="1"/>
  </r>
  <r>
    <s v="P2183"/>
    <s v="Seek Pro"/>
    <s v="Electronics"/>
    <s v="Global Traders"/>
    <n v="194"/>
    <n v="58"/>
    <n v="1723.28"/>
    <n v="334316.32"/>
    <x v="154"/>
    <d v="2025-09-04T00:00:00"/>
    <s v="active"/>
    <s v="Delhi Warehouse"/>
    <s v="Seek Pro"/>
    <s v="Electronics"/>
    <s v="Global Traders"/>
    <s v="Seek Pro"/>
    <s v="Electronics"/>
    <s v="Global Traders"/>
    <n v="194"/>
    <n v="58"/>
    <n v="1723.28"/>
    <n v="334316.32"/>
    <s v="In Stock"/>
    <s v="No"/>
    <n v="0"/>
  </r>
  <r>
    <s v="P7213"/>
    <s v="Billion Max"/>
    <s v="Toys"/>
    <s v="RetailMart Inc"/>
    <n v="111"/>
    <n v="73"/>
    <n v="2777.61"/>
    <n v="308314.71000000002"/>
    <x v="75"/>
    <d v="2025-09-13T00:00:00"/>
    <s v="active"/>
    <s v="Delhi Warehouse"/>
    <s v="Billion Max"/>
    <s v="Toys"/>
    <s v="Retailmart Inc"/>
    <s v="Billion Max"/>
    <s v="Toys"/>
    <s v="Retailmart Inc"/>
    <n v="111"/>
    <n v="73"/>
    <n v="2777.61"/>
    <n v="308314.71000000002"/>
    <s v="In Stock"/>
    <s v="No"/>
    <n v="0"/>
  </r>
  <r>
    <s v="P1847"/>
    <s v="source plus"/>
    <s v="Electronics"/>
    <s v="Global Traders"/>
    <n v="31"/>
    <n v="64"/>
    <n v="10708.23"/>
    <n v="331955.13"/>
    <x v="167"/>
    <d v="2025-09-07T00:00:00"/>
    <s v="discontinued"/>
    <s v="Mumbai Store"/>
    <s v="Source Plus"/>
    <s v="Electronics"/>
    <s v="Global Traders"/>
    <s v="Source Plus"/>
    <s v="Electronics"/>
    <s v="Global Traders"/>
    <n v="31"/>
    <n v="64"/>
    <n v="10708.23"/>
    <n v="331955.13"/>
    <s v="Low Stock"/>
    <s v="Yes"/>
    <n v="1"/>
  </r>
  <r>
    <s v="P3365"/>
    <s v="Front Max"/>
    <s v="Clothing"/>
    <s v="Omni Suppliers"/>
    <n v="17"/>
    <n v="83"/>
    <n v="10086.209999999999"/>
    <n v="171465.57"/>
    <x v="91"/>
    <d v="2025-09-22T00:00:00"/>
    <s v="active"/>
    <s v="Online"/>
    <s v="Front Max"/>
    <s v="Clothing"/>
    <s v="Omni Suppliers"/>
    <s v="Front Max"/>
    <s v="Clothing"/>
    <s v="Omni Suppliers"/>
    <n v="17"/>
    <n v="83"/>
    <n v="10086.209999999999"/>
    <n v="171465.56999999998"/>
    <s v="Low Stock"/>
    <s v="Yes"/>
    <n v="1"/>
  </r>
  <r>
    <s v="P1372"/>
    <s v="Hope Plus"/>
    <s v="Clothing"/>
    <s v="Omni Suppliers"/>
    <n v="103"/>
    <n v="49"/>
    <n v="15677.57"/>
    <n v="1614789.71"/>
    <x v="44"/>
    <d v="2025-10-06T00:00:00"/>
    <s v="discon"/>
    <s v="Delhi Warehouse"/>
    <s v="Hope Plus"/>
    <s v="Clothing"/>
    <s v="Omni Suppliers"/>
    <s v="Hope Plus"/>
    <s v="Clothing"/>
    <s v="Omni Suppliers"/>
    <n v="103"/>
    <n v="49"/>
    <n v="15677.57"/>
    <n v="1614789.71"/>
    <s v="In Stock"/>
    <s v="No"/>
    <n v="0"/>
  </r>
  <r>
    <s v="P8795"/>
    <s v="House Lite"/>
    <s v="Furniture"/>
    <s v="QuickStock"/>
    <n v="140"/>
    <n v="53"/>
    <n v="11218.5"/>
    <n v="1570590"/>
    <x v="175"/>
    <d v="2025-09-21T00:00:00"/>
    <s v="discon"/>
    <s v="Pune Store"/>
    <s v="House Lite"/>
    <s v="Furniture"/>
    <s v="Quickstock"/>
    <s v="House Lite"/>
    <s v="Furniture"/>
    <s v="Quickstock"/>
    <n v="140"/>
    <n v="53"/>
    <n v="11218.5"/>
    <n v="1570590"/>
    <s v="In Stock"/>
    <s v="No"/>
    <n v="0"/>
  </r>
  <r>
    <s v="P1124"/>
    <s v="Early Mini"/>
    <s v="Toys"/>
    <s v="Omni Suppliers"/>
    <n v="24"/>
    <n v="85"/>
    <n v="429.92"/>
    <n v="10318.08"/>
    <x v="175"/>
    <d v="2025-07-20T00:00:00"/>
    <s v="Actv"/>
    <s v="Mumbai Store"/>
    <s v="Early Mini"/>
    <s v="Toys"/>
    <s v="Omni Suppliers"/>
    <s v="Early Mini"/>
    <s v="Toys"/>
    <s v="Omni Suppliers"/>
    <n v="24"/>
    <n v="85"/>
    <n v="429.92"/>
    <n v="10318.08"/>
    <s v="Low Stock"/>
    <s v="Yes"/>
    <n v="1"/>
  </r>
  <r>
    <s v="P1530"/>
    <s v="Official X"/>
    <s v="Toys"/>
    <s v="Global Traders"/>
    <n v="169"/>
    <n v="37"/>
    <n v="19845.23"/>
    <n v="3353843.87"/>
    <x v="173"/>
    <d v="2025-09-28T00:00:00"/>
    <m/>
    <s v="Pune Store"/>
    <s v="Official X"/>
    <s v="Toys"/>
    <s v="Global Traders"/>
    <s v="Official X"/>
    <s v="Toys"/>
    <s v="Global Traders"/>
    <n v="169"/>
    <n v="37"/>
    <n v="19845.23"/>
    <n v="3353843.87"/>
    <s v="In Stock"/>
    <s v="No"/>
    <n v="0"/>
  </r>
  <r>
    <s v="P5756"/>
    <s v="Arrive Mini"/>
    <s v="Furniture"/>
    <s v="ABC Pvt Ltd"/>
    <n v="9"/>
    <n v="56"/>
    <n v="10535.31"/>
    <n v="94817.79"/>
    <x v="179"/>
    <d v="2025-10-05T00:00:00"/>
    <s v="discon"/>
    <s v="Ahmedabad Branch"/>
    <s v="Arrive Mini"/>
    <s v="Furniture"/>
    <s v="Abc Pvt Ltd"/>
    <s v="Arrive Mini"/>
    <s v="Furniture"/>
    <s v="Abc Pvt Ltd"/>
    <n v="9"/>
    <n v="56"/>
    <n v="10535.31"/>
    <n v="94817.79"/>
    <s v="Low Stock"/>
    <s v="Yes"/>
    <n v="1"/>
  </r>
  <r>
    <s v="P6302"/>
    <s v="Because Mini"/>
    <s v="Clothing"/>
    <s v="RetailMart Inc"/>
    <n v="144"/>
    <n v="28"/>
    <n v="18409.43"/>
    <n v="2650957.92"/>
    <x v="149"/>
    <d v="2025-08-07T00:00:00"/>
    <s v="Inactive"/>
    <s v="Online"/>
    <s v="Because Mini"/>
    <s v="Clothing"/>
    <s v="Retailmart Inc"/>
    <s v="Because Mini"/>
    <s v="Clothing"/>
    <s v="Retailmart Inc"/>
    <n v="144"/>
    <n v="28"/>
    <n v="18409.43"/>
    <n v="2650957.92"/>
    <s v="In Stock"/>
    <s v="No"/>
    <n v="0"/>
  </r>
  <r>
    <s v="P7189"/>
    <s v="religious lite"/>
    <s v="Electronics"/>
    <s v="ABC Pvt Ltd"/>
    <n v="135"/>
    <n v="56"/>
    <n v="1336.59"/>
    <n v="180439.65"/>
    <x v="3"/>
    <d v="2025-09-16T00:00:00"/>
    <m/>
    <s v="Online"/>
    <s v="Religious Lite"/>
    <s v="Electronics"/>
    <s v="Abc Pvt Ltd"/>
    <s v="Religious Lite"/>
    <s v="Electronics"/>
    <s v="Abc Pvt Ltd"/>
    <n v="135"/>
    <n v="56"/>
    <n v="1336.59"/>
    <n v="180439.65"/>
    <s v="In Stock"/>
    <s v="No"/>
    <n v="0"/>
  </r>
  <r>
    <s v="P5840"/>
    <s v="Difference Pro"/>
    <s v="Toys"/>
    <s v="ABC Pvt Ltd"/>
    <n v="93"/>
    <n v="90"/>
    <n v="4813.38"/>
    <n v="447644.34"/>
    <x v="66"/>
    <d v="2025-08-14T00:00:00"/>
    <s v="Actv"/>
    <s v="Ahmedabad Branch"/>
    <s v="Difference Pro"/>
    <s v="Toys"/>
    <s v="Abc Pvt Ltd"/>
    <s v="Difference Pro"/>
    <s v="Toys"/>
    <s v="Abc Pvt Ltd"/>
    <n v="93"/>
    <n v="90"/>
    <n v="4813.38"/>
    <n v="447644.34"/>
    <s v="In Stock"/>
    <s v="No"/>
    <n v="0"/>
  </r>
  <r>
    <s v="P5889"/>
    <s v="Station Pro"/>
    <s v="Groceries"/>
    <s v="RetailMart Inc"/>
    <n v="45"/>
    <n v="65"/>
    <n v="14486.01"/>
    <n v="651870.44999999995"/>
    <x v="179"/>
    <d v="2025-09-22T00:00:00"/>
    <s v="discon"/>
    <s v="Delhi Warehouse"/>
    <s v="Station Pro"/>
    <s v="Groceries"/>
    <s v="Retailmart Inc"/>
    <s v="Station Pro"/>
    <s v="Groceries"/>
    <s v="Retailmart Inc"/>
    <n v="45"/>
    <n v="65"/>
    <n v="14486.01"/>
    <n v="651870.44999999995"/>
    <s v="Low Stock"/>
    <s v="Yes"/>
    <n v="1"/>
  </r>
  <r>
    <s v="P1839"/>
    <s v="Human Pro"/>
    <s v="Furniture"/>
    <s v="Global Traders"/>
    <n v="2"/>
    <n v="47"/>
    <n v="12999.16"/>
    <n v="25998.32"/>
    <x v="154"/>
    <d v="2025-08-23T00:00:00"/>
    <s v="Inactive"/>
    <s v="Mumbai Store"/>
    <s v="Human Pro"/>
    <s v="Furniture"/>
    <s v="Global Traders"/>
    <s v="Human Pro"/>
    <s v="Furniture"/>
    <s v="Global Traders"/>
    <n v="2"/>
    <n v="47"/>
    <n v="12999.16"/>
    <n v="25998.32"/>
    <s v="Low Stock"/>
    <s v="Yes"/>
    <n v="1"/>
  </r>
  <r>
    <s v="P7998"/>
    <s v="quite lite"/>
    <s v="Electronics"/>
    <s v="RetailMart Inc"/>
    <n v="145"/>
    <n v="54"/>
    <n v="14341.27"/>
    <n v="2079484.15"/>
    <x v="148"/>
    <d v="2025-09-23T00:00:00"/>
    <s v="discon"/>
    <s v="Pune Store"/>
    <s v="Quite Lite"/>
    <s v="Electronics"/>
    <s v="Retailmart Inc"/>
    <s v="Quite Lite"/>
    <s v="Electronics"/>
    <s v="Retailmart Inc"/>
    <n v="145"/>
    <n v="54"/>
    <n v="14341.27"/>
    <n v="2079484.1500000001"/>
    <s v="In Stock"/>
    <s v="No"/>
    <n v="0"/>
  </r>
  <r>
    <s v="P8820"/>
    <s v="Among Max"/>
    <s v="Furniture"/>
    <s v="Omni Suppliers"/>
    <n v="77"/>
    <n v="52"/>
    <n v="18287.419999999998"/>
    <n v="1408131.34"/>
    <x v="96"/>
    <d v="2025-10-09T00:00:00"/>
    <s v="discon"/>
    <s v="Delhi Warehouse"/>
    <s v="Among Max"/>
    <s v="Furniture"/>
    <s v="Omni Suppliers"/>
    <s v="Among Max"/>
    <s v="Furniture"/>
    <s v="Omni Suppliers"/>
    <n v="77"/>
    <n v="52"/>
    <n v="18287.419999999998"/>
    <n v="1408131.3399999999"/>
    <s v="In Stock"/>
    <s v="No"/>
    <n v="0"/>
  </r>
  <r>
    <s v="P3667"/>
    <s v="They X"/>
    <s v="Clothing"/>
    <s v="Global Traders"/>
    <n v="142"/>
    <n v="23"/>
    <n v="2038.3"/>
    <n v="289438.59999999998"/>
    <x v="61"/>
    <d v="2025-08-03T00:00:00"/>
    <s v="active"/>
    <s v="Online"/>
    <s v="They X"/>
    <s v="Clothing"/>
    <s v="Global Traders"/>
    <s v="They X"/>
    <s v="Clothing"/>
    <s v="Global Traders"/>
    <n v="142"/>
    <n v="23"/>
    <n v="2038.3"/>
    <n v="289438.59999999998"/>
    <s v="In Stock"/>
    <s v="No"/>
    <n v="0"/>
  </r>
  <r>
    <s v="P1883"/>
    <s v="Plant Pro"/>
    <s v="Toys"/>
    <s v="RetailMart Inc"/>
    <n v="8"/>
    <n v="82"/>
    <n v="6475.51"/>
    <n v="51804.08"/>
    <x v="95"/>
    <d v="2025-10-08T00:00:00"/>
    <s v="Inactive"/>
    <s v="Ahmedabad Branch"/>
    <s v="Plant Pro"/>
    <s v="Toys"/>
    <s v="Retailmart Inc"/>
    <s v="Plant Pro"/>
    <s v="Toys"/>
    <s v="Retailmart Inc"/>
    <n v="8"/>
    <n v="82"/>
    <n v="6475.51"/>
    <n v="51804.08"/>
    <s v="Low Stock"/>
    <s v="Yes"/>
    <n v="1"/>
  </r>
  <r>
    <s v="P6718"/>
    <s v="Best Mini"/>
    <s v="Electronics"/>
    <s v="QuickStock"/>
    <n v="20"/>
    <n v="74"/>
    <n v="6534.9"/>
    <n v="130698"/>
    <x v="154"/>
    <d v="2025-08-07T00:00:00"/>
    <s v="discontinued"/>
    <s v="Mumbai Store"/>
    <s v="Best Mini"/>
    <s v="Electronics"/>
    <s v="Quickstock"/>
    <s v="Best Mini"/>
    <s v="Electronics"/>
    <s v="Quickstock"/>
    <n v="20"/>
    <n v="74"/>
    <n v="6534.9"/>
    <n v="130698"/>
    <s v="Low Stock"/>
    <s v="Yes"/>
    <n v="1"/>
  </r>
  <r>
    <s v="P9269"/>
    <s v="Method Max"/>
    <s v="Furniture"/>
    <s v="RetailMart Inc"/>
    <n v="29"/>
    <n v="48"/>
    <n v="12592.99"/>
    <n v="365196.71"/>
    <x v="9"/>
    <d v="2025-08-11T00:00:00"/>
    <m/>
    <s v="Pune Store"/>
    <s v="Method Max"/>
    <s v="Furniture"/>
    <s v="Retailmart Inc"/>
    <s v="Method Max"/>
    <s v="Furniture"/>
    <s v="Retailmart Inc"/>
    <n v="29"/>
    <n v="48"/>
    <n v="12592.99"/>
    <n v="365196.71"/>
    <s v="Low Stock"/>
    <s v="Yes"/>
    <n v="1"/>
  </r>
  <r>
    <s v="P5861"/>
    <s v="Want Max"/>
    <s v="Toys"/>
    <s v="RetailMart Inc"/>
    <n v="94"/>
    <n v="80"/>
    <n v="16592.18"/>
    <n v="1559664.92"/>
    <x v="146"/>
    <d v="2025-08-22T00:00:00"/>
    <s v="discon"/>
    <s v="Delhi Warehouse"/>
    <s v="Want Max"/>
    <s v="Toys"/>
    <s v="Retailmart Inc"/>
    <s v="Want Max"/>
    <s v="Toys"/>
    <s v="Retailmart Inc"/>
    <n v="94"/>
    <n v="80"/>
    <n v="16592.18"/>
    <n v="1559664.92"/>
    <s v="In Stock"/>
    <s v="No"/>
    <n v="0"/>
  </r>
  <r>
    <s v="P4312"/>
    <s v="Great Max"/>
    <s v="Groceries"/>
    <s v="Omni Suppliers"/>
    <n v="12"/>
    <n v="38"/>
    <n v="2254.15"/>
    <n v="27049.8"/>
    <x v="79"/>
    <d v="2025-09-25T00:00:00"/>
    <s v="Actv"/>
    <s v="Online"/>
    <s v="Great Max"/>
    <s v="Groceries"/>
    <s v="Omni Suppliers"/>
    <s v="Great Max"/>
    <s v="Groceries"/>
    <s v="Omni Suppliers"/>
    <n v="12"/>
    <n v="38"/>
    <n v="2254.15"/>
    <n v="27049.800000000003"/>
    <s v="Low Stock"/>
    <s v="Yes"/>
    <n v="1"/>
  </r>
  <r>
    <s v="P6624"/>
    <s v="They Max"/>
    <s v="Groceries"/>
    <s v="Global Traders"/>
    <n v="165"/>
    <n v="62"/>
    <n v="11906.92"/>
    <n v="1964641.8"/>
    <x v="181"/>
    <d v="2025-08-15T00:00:00"/>
    <s v="Inactive"/>
    <s v="Ahmedabad Branch"/>
    <s v="They Max"/>
    <s v="Groceries"/>
    <s v="Global Traders"/>
    <s v="They Max"/>
    <s v="Groceries"/>
    <s v="Global Traders"/>
    <n v="165"/>
    <n v="62"/>
    <n v="11906.92"/>
    <n v="1964641.8"/>
    <s v="In Stock"/>
    <s v="No"/>
    <n v="0"/>
  </r>
  <r>
    <s v="P3685"/>
    <s v="Anything Plus"/>
    <s v="Electronics"/>
    <s v="RetailMart Inc"/>
    <n v="59"/>
    <n v="31"/>
    <n v="8446.5"/>
    <n v="498343.5"/>
    <x v="171"/>
    <d v="2025-09-25T00:00:00"/>
    <s v="active"/>
    <s v="Online"/>
    <s v="Anything Plus"/>
    <s v="Electronics"/>
    <s v="Retailmart Inc"/>
    <s v="Anything Plus"/>
    <s v="Electronics"/>
    <s v="Retailmart Inc"/>
    <n v="59"/>
    <n v="31"/>
    <n v="8446.5"/>
    <n v="498343.5"/>
    <s v="In Stock"/>
    <s v="No"/>
    <n v="0"/>
  </r>
  <r>
    <s v="P2126"/>
    <s v="Information X"/>
    <s v="Furniture"/>
    <s v="QuickStock"/>
    <n v="133"/>
    <n v="82"/>
    <n v="4160.67"/>
    <n v="553369.11"/>
    <x v="134"/>
    <d v="2025-07-29T00:00:00"/>
    <s v="discontinued"/>
    <s v="Online"/>
    <s v="Information X"/>
    <s v="Furniture"/>
    <s v="Quickstock"/>
    <s v="Information X"/>
    <s v="Furniture"/>
    <s v="Quickstock"/>
    <n v="133"/>
    <n v="82"/>
    <n v="4160.67"/>
    <n v="553369.11"/>
    <s v="In Stock"/>
    <s v="No"/>
    <n v="0"/>
  </r>
  <r>
    <s v="P9711"/>
    <s v="Cover Mini"/>
    <s v="Furniture"/>
    <s v="ABC Pvt Ltd"/>
    <n v="103"/>
    <n v="53"/>
    <n v="15128.04"/>
    <n v="1558188.12"/>
    <x v="161"/>
    <d v="2025-07-31T00:00:00"/>
    <s v="active"/>
    <s v="Online"/>
    <s v="Cover Mini"/>
    <s v="Furniture"/>
    <s v="Abc Pvt Ltd"/>
    <s v="Cover Mini"/>
    <s v="Furniture"/>
    <s v="Abc Pvt Ltd"/>
    <n v="103"/>
    <n v="53"/>
    <n v="15128.04"/>
    <n v="1558188.12"/>
    <s v="In Stock"/>
    <s v="No"/>
    <n v="0"/>
  </r>
  <r>
    <s v="P7227"/>
    <s v="Sound Pro"/>
    <s v="Electronics"/>
    <s v="Global Traders"/>
    <n v="61"/>
    <m/>
    <n v="15249.65"/>
    <n v="930228.65"/>
    <x v="145"/>
    <d v="2025-08-12T00:00:00"/>
    <s v="Actv"/>
    <s v="Mumbai Store"/>
    <s v="Sound Pro"/>
    <s v="Electronics"/>
    <s v="Global Traders"/>
    <s v="Sound Pro"/>
    <s v="Electronics"/>
    <s v="Global Traders"/>
    <n v="61"/>
    <n v="0"/>
    <n v="15249.65"/>
    <n v="930228.65"/>
    <s v="In Stock"/>
    <s v="No"/>
    <n v="0"/>
  </r>
  <r>
    <s v="P3340"/>
    <s v="Event Pro"/>
    <s v="Electronics"/>
    <s v="Global Traders"/>
    <m/>
    <n v="61"/>
    <n v="11261.53"/>
    <m/>
    <x v="49"/>
    <d v="2025-09-17T00:00:00"/>
    <s v="discon"/>
    <s v="Ahmedabad Branch"/>
    <s v="Event Pro"/>
    <s v="Electronics"/>
    <s v="Global Traders"/>
    <s v="Event Pro"/>
    <s v="Electronics"/>
    <s v="Global Traders"/>
    <n v="0"/>
    <n v="61"/>
    <n v="11261.53"/>
    <n v="0"/>
    <s v="Out of Stock"/>
    <s v="Yes"/>
    <n v="1"/>
  </r>
  <r>
    <s v="P8145"/>
    <s v="By Pro"/>
    <s v="Toys"/>
    <s v="RetailMart Inc"/>
    <n v="86"/>
    <n v="34"/>
    <n v="10414.06"/>
    <n v="895609.15999999992"/>
    <x v="124"/>
    <d v="2025-08-21T00:00:00"/>
    <s v="active"/>
    <s v="Mumbai Store"/>
    <s v="By Pro"/>
    <s v="Toys"/>
    <s v="Retailmart Inc"/>
    <s v="By Pro"/>
    <s v="Toys"/>
    <s v="Retailmart Inc"/>
    <n v="86"/>
    <n v="34"/>
    <n v="10414.06"/>
    <n v="895609.15999999992"/>
    <s v="In Stock"/>
    <s v="No"/>
    <n v="0"/>
  </r>
  <r>
    <s v="P8368"/>
    <s v="Receive Max"/>
    <s v="Toys"/>
    <s v="Omni Suppliers"/>
    <n v="106"/>
    <n v="72"/>
    <n v="11158.4"/>
    <n v="1182790.3999999999"/>
    <x v="13"/>
    <d v="2025-09-17T00:00:00"/>
    <s v="active"/>
    <s v="Ahmedabad Branch"/>
    <s v="Receive Max"/>
    <s v="Toys"/>
    <s v="Omni Suppliers"/>
    <s v="Receive Max"/>
    <s v="Toys"/>
    <s v="Omni Suppliers"/>
    <n v="106"/>
    <n v="72"/>
    <n v="11158.4"/>
    <n v="1182790.3999999999"/>
    <s v="In Stock"/>
    <s v="No"/>
    <n v="0"/>
  </r>
  <r>
    <s v="P3160"/>
    <s v="Strong Mini"/>
    <s v="Groceries"/>
    <s v="ABC Pvt Ltd"/>
    <n v="136"/>
    <n v="57"/>
    <n v="8539.99"/>
    <n v="1161438.6399999999"/>
    <x v="130"/>
    <d v="2025-10-04T00:00:00"/>
    <s v="Actv"/>
    <s v="Online"/>
    <s v="Strong Mini"/>
    <s v="Groceries"/>
    <s v="Abc Pvt Ltd"/>
    <s v="Strong Mini"/>
    <s v="Groceries"/>
    <s v="Abc Pvt Ltd"/>
    <n v="136"/>
    <n v="57"/>
    <n v="8539.99"/>
    <n v="1161438.6399999999"/>
    <s v="In Stock"/>
    <s v="No"/>
    <n v="0"/>
  </r>
  <r>
    <s v="P7486"/>
    <s v="Cold Mini"/>
    <s v="Electronics"/>
    <m/>
    <n v="176"/>
    <n v="87"/>
    <n v="11949.67"/>
    <n v="2103141.92"/>
    <x v="34"/>
    <d v="2025-07-25T00:00:00"/>
    <s v="active"/>
    <s v="Mumbai Store"/>
    <s v="Cold Mini"/>
    <s v="Electronics"/>
    <s v=""/>
    <s v="Cold Mini"/>
    <s v="Electronics"/>
    <s v="Others"/>
    <n v="176"/>
    <n v="87"/>
    <n v="11949.67"/>
    <n v="2103141.92"/>
    <s v="In Stock"/>
    <s v="No"/>
    <n v="0"/>
  </r>
  <r>
    <s v="P6608"/>
    <s v="Several Plus"/>
    <s v="Electronics"/>
    <s v="RetailMart Inc"/>
    <m/>
    <n v="96"/>
    <n v="12893.22"/>
    <m/>
    <x v="26"/>
    <d v="2025-08-25T00:00:00"/>
    <m/>
    <s v="Mumbai Store"/>
    <s v="Several Plus"/>
    <s v="Electronics"/>
    <s v="Retailmart Inc"/>
    <s v="Several Plus"/>
    <s v="Electronics"/>
    <s v="Retailmart Inc"/>
    <n v="0"/>
    <n v="96"/>
    <n v="12893.22"/>
    <n v="0"/>
    <s v="Out of Stock"/>
    <s v="Yes"/>
    <n v="1"/>
  </r>
  <r>
    <s v="P6531"/>
    <s v="Budget Pro"/>
    <s v="Electronics"/>
    <s v="Omni Suppliers"/>
    <n v="172"/>
    <n v="92"/>
    <n v="12991.47"/>
    <n v="2234532.84"/>
    <x v="150"/>
    <d v="2025-07-18T00:00:00"/>
    <s v="discon"/>
    <s v="Online"/>
    <s v="Budget Pro"/>
    <s v="Electronics"/>
    <s v="Omni Suppliers"/>
    <s v="Budget Pro"/>
    <s v="Electronics"/>
    <s v="Omni Suppliers"/>
    <n v="172"/>
    <n v="92"/>
    <n v="12991.47"/>
    <n v="2234532.84"/>
    <s v="In Stock"/>
    <s v="No"/>
    <n v="0"/>
  </r>
  <r>
    <s v="P8887"/>
    <s v="Water Plus"/>
    <s v="Groceries"/>
    <s v="ABC Pvt Ltd"/>
    <n v="73"/>
    <n v="30"/>
    <n v="12257.49"/>
    <n v="894796.77"/>
    <x v="44"/>
    <d v="2025-08-28T00:00:00"/>
    <m/>
    <s v="Ahmedabad Branch"/>
    <s v="Water Plus"/>
    <s v="Groceries"/>
    <s v="Abc Pvt Ltd"/>
    <s v="Water Plus"/>
    <s v="Groceries"/>
    <s v="Abc Pvt Ltd"/>
    <n v="73"/>
    <n v="30"/>
    <n v="12257.49"/>
    <n v="894796.77"/>
    <s v="In Stock"/>
    <s v="No"/>
    <n v="0"/>
  </r>
  <r>
    <s v="P8540"/>
    <s v="Seem Lite"/>
    <s v="Electronics"/>
    <s v="Global Traders"/>
    <n v="16"/>
    <n v="54"/>
    <n v="5081.03"/>
    <n v="81296.479999999996"/>
    <x v="75"/>
    <d v="2025-07-19T00:00:00"/>
    <s v="Inactive"/>
    <s v="Pune Store"/>
    <s v="Seem Lite"/>
    <s v="Electronics"/>
    <s v="Global Traders"/>
    <s v="Seem Lite"/>
    <s v="Electronics"/>
    <s v="Global Traders"/>
    <n v="16"/>
    <n v="54"/>
    <n v="5081.03"/>
    <n v="81296.479999999996"/>
    <s v="Low Stock"/>
    <s v="Yes"/>
    <n v="1"/>
  </r>
  <r>
    <s v="P5786"/>
    <s v="Few Plus"/>
    <s v="Furniture"/>
    <m/>
    <n v="63"/>
    <n v="23"/>
    <n v="9557.5300000000007"/>
    <n v="602124.39"/>
    <x v="146"/>
    <d v="2025-08-24T00:00:00"/>
    <s v="active"/>
    <s v="Online"/>
    <s v="Few Plus"/>
    <s v="Furniture"/>
    <s v=""/>
    <s v="Few Plus"/>
    <s v="Furniture"/>
    <s v="Others"/>
    <n v="63"/>
    <n v="23"/>
    <n v="9557.5300000000007"/>
    <n v="602124.39"/>
    <s v="In Stock"/>
    <s v="No"/>
    <n v="0"/>
  </r>
  <r>
    <s v="P3366"/>
    <s v="Response X"/>
    <s v="Clothing"/>
    <s v="Omni Suppliers"/>
    <n v="75"/>
    <n v="72"/>
    <n v="3349.14"/>
    <n v="251185.5"/>
    <x v="26"/>
    <d v="2025-09-13T00:00:00"/>
    <m/>
    <s v="Pune Store"/>
    <s v="Response X"/>
    <s v="Clothing"/>
    <s v="Omni Suppliers"/>
    <s v="Response X"/>
    <s v="Clothing"/>
    <s v="Omni Suppliers"/>
    <n v="75"/>
    <n v="72"/>
    <n v="3349.14"/>
    <n v="251185.5"/>
    <s v="In Stock"/>
    <s v="No"/>
    <n v="0"/>
  </r>
  <r>
    <s v="P9976"/>
    <s v="Discussion Pro"/>
    <s v="Toys"/>
    <s v="Omni Suppliers"/>
    <n v="167"/>
    <n v="32"/>
    <n v="11278.11"/>
    <n v="1883444.37"/>
    <x v="117"/>
    <d v="2025-09-07T00:00:00"/>
    <s v="Inactive"/>
    <s v="Ahmedabad Branch"/>
    <s v="Discussion Pro"/>
    <s v="Toys"/>
    <s v="Omni Suppliers"/>
    <s v="Discussion Pro"/>
    <s v="Toys"/>
    <s v="Omni Suppliers"/>
    <n v="167"/>
    <n v="32"/>
    <n v="11278.11"/>
    <n v="1883444.37"/>
    <s v="In Stock"/>
    <s v="No"/>
    <n v="0"/>
  </r>
  <r>
    <s v="P2614"/>
    <s v="Remember Max"/>
    <s v="Toys"/>
    <s v="QuickStock"/>
    <n v="60"/>
    <n v="98"/>
    <n v="12619.19"/>
    <n v="757151.4"/>
    <x v="51"/>
    <d v="2025-09-16T00:00:00"/>
    <s v="Inactive"/>
    <s v="Ahmedabad Branch"/>
    <s v="Remember Max"/>
    <s v="Toys"/>
    <s v="Quickstock"/>
    <s v="Remember Max"/>
    <s v="Toys"/>
    <s v="Quickstock"/>
    <n v="60"/>
    <n v="98"/>
    <n v="12619.19"/>
    <n v="757151.4"/>
    <s v="Low Stock"/>
    <s v="Yes"/>
    <n v="1"/>
  </r>
  <r>
    <s v="P7639"/>
    <s v="Stay Lite"/>
    <s v="Electronics"/>
    <s v="Omni Suppliers"/>
    <n v="19"/>
    <n v="92"/>
    <n v="9987.69"/>
    <n v="189766.11"/>
    <x v="123"/>
    <d v="2025-07-26T00:00:00"/>
    <s v="Inactive"/>
    <s v="Mumbai Store"/>
    <s v="Stay Lite"/>
    <s v="Electronics"/>
    <s v="Omni Suppliers"/>
    <s v="Stay Lite"/>
    <s v="Electronics"/>
    <s v="Omni Suppliers"/>
    <n v="19"/>
    <n v="92"/>
    <n v="9987.69"/>
    <n v="189766.11000000002"/>
    <s v="Low Stock"/>
    <s v="Yes"/>
    <n v="1"/>
  </r>
  <r>
    <s v="P6733"/>
    <s v="Happy X"/>
    <s v="Toys"/>
    <s v="Global Traders"/>
    <n v="119"/>
    <n v="97"/>
    <n v="9192.75"/>
    <n v="1093937.25"/>
    <x v="72"/>
    <d v="2025-08-07T00:00:00"/>
    <s v="active"/>
    <s v="Ahmedabad Branch"/>
    <s v="Happy X"/>
    <s v="Toys"/>
    <s v="Global Traders"/>
    <s v="Happy X"/>
    <s v="Toys"/>
    <s v="Global Traders"/>
    <n v="119"/>
    <n v="97"/>
    <n v="9192.75"/>
    <n v="1093937.25"/>
    <s v="In Stock"/>
    <s v="No"/>
    <n v="0"/>
  </r>
  <r>
    <s v="P5364"/>
    <s v="Point Lite"/>
    <s v="Clothing"/>
    <s v="QuickStock"/>
    <n v="154"/>
    <n v="89"/>
    <n v="2120.31"/>
    <n v="326527.74"/>
    <x v="114"/>
    <d v="2025-08-17T00:00:00"/>
    <s v="active"/>
    <s v="Ahmedabad Branch"/>
    <s v="Point Lite"/>
    <s v="Clothing"/>
    <s v="Quickstock"/>
    <s v="Point Lite"/>
    <s v="Clothing"/>
    <s v="Quickstock"/>
    <n v="154"/>
    <n v="89"/>
    <n v="2120.31"/>
    <n v="326527.74"/>
    <s v="In Stock"/>
    <s v="No"/>
    <n v="0"/>
  </r>
  <r>
    <s v="P5960"/>
    <s v="Religious X"/>
    <s v="Clothing"/>
    <s v="QuickStock"/>
    <n v="93"/>
    <n v="42"/>
    <n v="13693.67"/>
    <n v="1273511.31"/>
    <x v="11"/>
    <d v="2025-07-28T00:00:00"/>
    <s v="active"/>
    <s v="Delhi Warehouse"/>
    <s v="Religious X"/>
    <s v="Clothing"/>
    <s v="Quickstock"/>
    <s v="Religious X"/>
    <s v="Clothing"/>
    <s v="Quickstock"/>
    <n v="93"/>
    <n v="42"/>
    <n v="13693.67"/>
    <n v="1273511.31"/>
    <s v="In Stock"/>
    <s v="No"/>
    <n v="0"/>
  </r>
  <r>
    <s v="P1730"/>
    <s v="Low Lite"/>
    <s v="Groceries"/>
    <s v="Global Traders"/>
    <n v="56"/>
    <n v="87"/>
    <n v="16168.92"/>
    <n v="905459.52"/>
    <x v="64"/>
    <d v="2025-08-26T00:00:00"/>
    <s v="active"/>
    <s v="Mumbai Store"/>
    <s v="Low Lite"/>
    <s v="Groceries"/>
    <s v="Global Traders"/>
    <s v="Low Lite"/>
    <s v="Groceries"/>
    <s v="Global Traders"/>
    <n v="56"/>
    <n v="87"/>
    <n v="16168.92"/>
    <n v="905459.52"/>
    <s v="Low Stock"/>
    <s v="Yes"/>
    <n v="1"/>
  </r>
  <r>
    <s v="P8229"/>
    <s v="Believe Pro"/>
    <s v="Furniture"/>
    <s v="Omni Suppliers"/>
    <n v="6"/>
    <n v="90"/>
    <n v="6997.2"/>
    <n v="41983.199999999997"/>
    <x v="181"/>
    <d v="2025-10-09T00:00:00"/>
    <s v="Inactive"/>
    <s v="Pune Store"/>
    <s v="Believe Pro"/>
    <s v="Furniture"/>
    <s v="Omni Suppliers"/>
    <s v="Believe Pro"/>
    <s v="Furniture"/>
    <s v="Omni Suppliers"/>
    <n v="6"/>
    <n v="90"/>
    <n v="6997.2"/>
    <n v="41983.199999999997"/>
    <s v="Low Stock"/>
    <s v="Yes"/>
    <n v="1"/>
  </r>
  <r>
    <s v="P5121"/>
    <s v="Close Lite"/>
    <s v="Toys"/>
    <s v="QuickStock"/>
    <n v="153"/>
    <n v="38"/>
    <n v="16673.82"/>
    <n v="2551094.46"/>
    <x v="126"/>
    <d v="2025-07-17T00:00:00"/>
    <s v="discontinued"/>
    <s v="Mumbai Store"/>
    <s v="Close Lite"/>
    <s v="Toys"/>
    <s v="Quickstock"/>
    <s v="Close Lite"/>
    <s v="Toys"/>
    <s v="Quickstock"/>
    <n v="153"/>
    <n v="38"/>
    <n v="16673.82"/>
    <n v="2551094.46"/>
    <s v="In Stock"/>
    <s v="No"/>
    <n v="0"/>
  </r>
  <r>
    <s v="P6651"/>
    <s v="Role X"/>
    <s v="Clothing"/>
    <s v="Global Traders"/>
    <n v="105"/>
    <n v="69"/>
    <n v="2193.69"/>
    <n v="230337.45"/>
    <x v="110"/>
    <d v="2025-09-11T00:00:00"/>
    <s v="discontinued"/>
    <s v="Delhi Warehouse"/>
    <s v="Role X"/>
    <s v="Clothing"/>
    <s v="Global Traders"/>
    <s v="Role X"/>
    <s v="Clothing"/>
    <s v="Global Traders"/>
    <n v="105"/>
    <n v="69"/>
    <n v="2193.69"/>
    <n v="230337.45"/>
    <s v="In Stock"/>
    <s v="No"/>
    <n v="0"/>
  </r>
  <r>
    <s v="P1171"/>
    <s v="Hospital Pro"/>
    <s v="Groceries"/>
    <s v="Omni Suppliers"/>
    <n v="8"/>
    <n v="86"/>
    <n v="9822.07"/>
    <n v="78576.56"/>
    <x v="30"/>
    <d v="2025-09-26T00:00:00"/>
    <s v="active"/>
    <s v="Ahmedabad Branch"/>
    <s v="Hospital Pro"/>
    <s v="Groceries"/>
    <s v="Omni Suppliers"/>
    <s v="Hospital Pro"/>
    <s v="Groceries"/>
    <s v="Omni Suppliers"/>
    <n v="8"/>
    <n v="86"/>
    <n v="9822.07"/>
    <n v="78576.56"/>
    <s v="Low Stock"/>
    <s v="Yes"/>
    <n v="1"/>
  </r>
  <r>
    <s v="P2161"/>
    <s v="Sea X"/>
    <s v="Clothing"/>
    <s v="Global Traders"/>
    <n v="47"/>
    <n v="74"/>
    <n v="2276.3000000000002"/>
    <n v="106986.1"/>
    <x v="21"/>
    <d v="2025-08-15T00:00:00"/>
    <s v="discontinued"/>
    <s v="Online"/>
    <s v="Sea X"/>
    <s v="Clothing"/>
    <s v="Global Traders"/>
    <s v="Sea X"/>
    <s v="Clothing"/>
    <s v="Global Traders"/>
    <n v="47"/>
    <n v="74"/>
    <n v="2276.3000000000002"/>
    <n v="106986.1"/>
    <s v="Low Stock"/>
    <s v="Yes"/>
    <n v="1"/>
  </r>
  <r>
    <s v="P9031"/>
    <s v="Whose Max"/>
    <s v="Electronics"/>
    <s v="ABC Pvt Ltd"/>
    <n v="101"/>
    <n v="42"/>
    <n v="4441.1899999999996"/>
    <n v="448560.18999999989"/>
    <x v="171"/>
    <d v="2025-08-01T00:00:00"/>
    <s v="discon"/>
    <s v="Pune Store"/>
    <s v="Whose Max"/>
    <s v="Electronics"/>
    <s v="Abc Pvt Ltd"/>
    <s v="Whose Max"/>
    <s v="Electronics"/>
    <s v="Abc Pvt Ltd"/>
    <n v="101"/>
    <n v="42"/>
    <n v="4441.1899999999996"/>
    <n v="448560.18999999994"/>
    <s v="In Stock"/>
    <s v="No"/>
    <n v="0"/>
  </r>
  <r>
    <s v="P5694"/>
    <s v="Stock Plus"/>
    <s v="Electronics"/>
    <s v="RetailMart Inc"/>
    <n v="98"/>
    <n v="58"/>
    <n v="18887.38"/>
    <n v="1850963.24"/>
    <x v="142"/>
    <d v="2025-08-24T00:00:00"/>
    <s v="Inactive"/>
    <s v="Online"/>
    <s v="Stock Plus"/>
    <s v="Electronics"/>
    <s v="Retailmart Inc"/>
    <s v="Stock Plus"/>
    <s v="Electronics"/>
    <s v="Retailmart Inc"/>
    <n v="98"/>
    <n v="58"/>
    <n v="18887.38"/>
    <n v="1850963.24"/>
    <s v="In Stock"/>
    <s v="No"/>
    <n v="0"/>
  </r>
  <r>
    <s v="P1703"/>
    <s v="Everything Plus"/>
    <s v="Furniture"/>
    <s v="Omni Suppliers"/>
    <n v="190"/>
    <n v="99"/>
    <n v="10112.4"/>
    <n v="1921356"/>
    <x v="19"/>
    <d v="2025-07-15T00:00:00"/>
    <s v="Actv"/>
    <s v="Delhi Warehouse"/>
    <s v="Everything Plus"/>
    <s v="Furniture"/>
    <s v="Omni Suppliers"/>
    <s v="Everything Plus"/>
    <s v="Furniture"/>
    <s v="Omni Suppliers"/>
    <n v="190"/>
    <n v="99"/>
    <n v="10112.4"/>
    <n v="1921356"/>
    <s v="In Stock"/>
    <s v="No"/>
    <n v="0"/>
  </r>
  <r>
    <s v="P4909"/>
    <s v="House Mini"/>
    <s v="Toys"/>
    <s v="ABC Pvt Ltd"/>
    <n v="193"/>
    <n v="32"/>
    <n v="18610.810000000001"/>
    <n v="3591886.33"/>
    <x v="171"/>
    <d v="2025-09-25T00:00:00"/>
    <m/>
    <s v="Mumbai Store"/>
    <s v="House Mini"/>
    <s v="Toys"/>
    <s v="Abc Pvt Ltd"/>
    <s v="House Mini"/>
    <s v="Toys"/>
    <s v="Abc Pvt Ltd"/>
    <n v="193"/>
    <n v="32"/>
    <n v="18610.810000000001"/>
    <n v="3591886.33"/>
    <s v="In Stock"/>
    <s v="No"/>
    <n v="0"/>
  </r>
  <r>
    <s v="P4066"/>
    <s v="Fear Pro"/>
    <s v="Electronics"/>
    <s v="Omni Suppliers"/>
    <n v="8"/>
    <n v="82"/>
    <n v="17737.46"/>
    <n v="141899.68"/>
    <x v="111"/>
    <d v="2025-10-05T00:00:00"/>
    <s v="Actv"/>
    <s v="Online"/>
    <s v="Fear Pro"/>
    <s v="Electronics"/>
    <s v="Omni Suppliers"/>
    <s v="Fear Pro"/>
    <s v="Electronics"/>
    <s v="Omni Suppliers"/>
    <n v="8"/>
    <n v="82"/>
    <n v="17737.46"/>
    <n v="141899.68"/>
    <s v="Low Stock"/>
    <s v="Yes"/>
    <n v="1"/>
  </r>
  <r>
    <s v="P4442"/>
    <s v="World Pro"/>
    <s v="Groceries"/>
    <m/>
    <n v="63"/>
    <n v="43"/>
    <n v="14828.56"/>
    <n v="934199.27999999991"/>
    <x v="26"/>
    <d v="2025-10-10T00:00:00"/>
    <s v="discontinued"/>
    <s v="Mumbai Store"/>
    <s v="World Pro"/>
    <s v="Groceries"/>
    <s v=""/>
    <s v="World Pro"/>
    <s v="Groceries"/>
    <s v="Others"/>
    <n v="63"/>
    <n v="43"/>
    <n v="14828.56"/>
    <n v="934199.27999999991"/>
    <s v="In Stock"/>
    <s v="No"/>
    <n v="0"/>
  </r>
  <r>
    <s v="P3655"/>
    <s v="Smile Plus"/>
    <s v="Groceries"/>
    <s v="ABC Pvt Ltd"/>
    <n v="172"/>
    <n v="84"/>
    <n v="8850.27"/>
    <n v="1522246.44"/>
    <x v="14"/>
    <d v="2025-09-10T00:00:00"/>
    <s v="Actv"/>
    <s v="Mumbai Store"/>
    <s v="Smile Plus"/>
    <s v="Groceries"/>
    <s v="Abc Pvt Ltd"/>
    <s v="Smile Plus"/>
    <s v="Groceries"/>
    <s v="Abc Pvt Ltd"/>
    <n v="172"/>
    <n v="84"/>
    <n v="8850.27"/>
    <n v="1522246.4400000002"/>
    <s v="In Stock"/>
    <s v="No"/>
    <n v="0"/>
  </r>
  <r>
    <s v="P1376"/>
    <s v="Much Mini"/>
    <s v="Groceries"/>
    <s v="Global Traders"/>
    <n v="117"/>
    <n v="24"/>
    <n v="16059.07"/>
    <n v="1878911.19"/>
    <x v="138"/>
    <d v="2025-09-26T00:00:00"/>
    <s v="active"/>
    <s v="Mumbai Store"/>
    <s v="Much Mini"/>
    <s v="Groceries"/>
    <s v="Global Traders"/>
    <s v="Much Mini"/>
    <s v="Groceries"/>
    <s v="Global Traders"/>
    <n v="117"/>
    <n v="24"/>
    <n v="16059.07"/>
    <n v="1878911.19"/>
    <s v="In Stock"/>
    <s v="No"/>
    <n v="0"/>
  </r>
  <r>
    <s v="P1754"/>
    <s v="Form Lite"/>
    <s v="Furniture"/>
    <s v="RetailMart Inc"/>
    <m/>
    <n v="43"/>
    <n v="8687.81"/>
    <m/>
    <x v="21"/>
    <d v="2025-08-14T00:00:00"/>
    <s v="discon"/>
    <s v="Mumbai Store"/>
    <s v="Form Lite"/>
    <s v="Furniture"/>
    <s v="Retailmart Inc"/>
    <s v="Form Lite"/>
    <s v="Furniture"/>
    <s v="Retailmart Inc"/>
    <n v="0"/>
    <n v="43"/>
    <n v="8687.81"/>
    <n v="0"/>
    <s v="Out of Stock"/>
    <s v="Yes"/>
    <n v="1"/>
  </r>
  <r>
    <s v="P6396"/>
    <s v="Opportunity Pro"/>
    <s v="Toys"/>
    <s v="RetailMart Inc"/>
    <n v="53"/>
    <n v="29"/>
    <n v="14058.18"/>
    <n v="745083.54"/>
    <x v="124"/>
    <d v="2025-09-18T00:00:00"/>
    <m/>
    <s v="Delhi Warehouse"/>
    <s v="Opportunity Pro"/>
    <s v="Toys"/>
    <s v="Retailmart Inc"/>
    <s v="Opportunity Pro"/>
    <s v="Toys"/>
    <s v="Retailmart Inc"/>
    <n v="53"/>
    <n v="29"/>
    <n v="14058.18"/>
    <n v="745083.54"/>
    <s v="In Stock"/>
    <s v="No"/>
    <n v="0"/>
  </r>
  <r>
    <s v="P9814"/>
    <s v="Name Plus"/>
    <s v="Furniture"/>
    <s v="ABC Pvt Ltd"/>
    <n v="115"/>
    <n v="79"/>
    <n v="18222.03"/>
    <n v="2095533.45"/>
    <x v="57"/>
    <d v="2025-10-11T00:00:00"/>
    <s v="Actv"/>
    <s v="Ahmedabad Branch"/>
    <s v="Name Plus"/>
    <s v="Furniture"/>
    <s v="Abc Pvt Ltd"/>
    <s v="Name Plus"/>
    <s v="Furniture"/>
    <s v="Abc Pvt Ltd"/>
    <n v="115"/>
    <n v="79"/>
    <n v="18222.03"/>
    <n v="2095533.45"/>
    <s v="In Stock"/>
    <s v="No"/>
    <n v="0"/>
  </r>
  <r>
    <s v="P2919"/>
    <s v="Top Max"/>
    <s v="Groceries"/>
    <s v="Global Traders"/>
    <n v="150"/>
    <n v="41"/>
    <n v="7595.02"/>
    <n v="1139253"/>
    <x v="60"/>
    <d v="2025-08-25T00:00:00"/>
    <s v="Inactive"/>
    <s v="Online"/>
    <s v="Top Max"/>
    <s v="Groceries"/>
    <s v="Global Traders"/>
    <s v="Top Max"/>
    <s v="Groceries"/>
    <s v="Global Traders"/>
    <n v="150"/>
    <n v="41"/>
    <n v="7595.02"/>
    <n v="1139253"/>
    <s v="In Stock"/>
    <s v="No"/>
    <n v="0"/>
  </r>
  <r>
    <s v="P5215"/>
    <s v="color x"/>
    <s v="Electronics"/>
    <s v="Global Traders"/>
    <n v="69"/>
    <n v="47"/>
    <n v="3203.94"/>
    <n v="221071.86"/>
    <x v="51"/>
    <d v="2025-08-01T00:00:00"/>
    <s v="discontinued"/>
    <s v="Delhi Warehouse"/>
    <s v="Color X"/>
    <s v="Electronics"/>
    <s v="Global Traders"/>
    <s v="Color X"/>
    <s v="Electronics"/>
    <s v="Global Traders"/>
    <n v="69"/>
    <n v="47"/>
    <n v="3203.94"/>
    <n v="221071.86000000002"/>
    <s v="In Stock"/>
    <s v="No"/>
    <n v="0"/>
  </r>
  <r>
    <s v="P4881"/>
    <s v="Phone Plus"/>
    <s v="Clothing"/>
    <s v="Omni Suppliers"/>
    <n v="150"/>
    <n v="89"/>
    <n v="7050.9"/>
    <n v="1057635"/>
    <x v="173"/>
    <d v="2025-08-30T00:00:00"/>
    <s v="discon"/>
    <s v="Online"/>
    <s v="Phone Plus"/>
    <s v="Clothing"/>
    <s v="Omni Suppliers"/>
    <s v="Phone Plus"/>
    <s v="Clothing"/>
    <s v="Omni Suppliers"/>
    <n v="150"/>
    <n v="89"/>
    <n v="7050.9"/>
    <n v="1057635"/>
    <s v="In Stock"/>
    <s v="No"/>
    <n v="0"/>
  </r>
  <r>
    <s v="P1400"/>
    <s v="Cost Pro"/>
    <s v="Electronics"/>
    <s v="QuickStock"/>
    <n v="108"/>
    <n v="84"/>
    <n v="8684.39"/>
    <n v="937914.11999999988"/>
    <x v="92"/>
    <d v="2025-09-30T00:00:00"/>
    <m/>
    <s v="Delhi Warehouse"/>
    <s v="Cost Pro"/>
    <s v="Electronics"/>
    <s v="Quickstock"/>
    <s v="Cost Pro"/>
    <s v="Electronics"/>
    <s v="Quickstock"/>
    <n v="108"/>
    <n v="84"/>
    <n v="8684.39"/>
    <n v="937914.11999999988"/>
    <s v="In Stock"/>
    <s v="No"/>
    <n v="0"/>
  </r>
  <r>
    <s v="P2656"/>
    <s v="five x"/>
    <s v="Clothing"/>
    <s v="Global Traders"/>
    <n v="108"/>
    <n v="79"/>
    <n v="18868.8"/>
    <n v="2037830.4"/>
    <x v="146"/>
    <d v="2025-09-24T00:00:00"/>
    <s v="discontinued"/>
    <s v="Mumbai Store"/>
    <s v="Five X"/>
    <s v="Clothing"/>
    <s v="Global Traders"/>
    <s v="Five X"/>
    <s v="Clothing"/>
    <s v="Global Traders"/>
    <n v="108"/>
    <n v="79"/>
    <n v="18868.8"/>
    <n v="2037830.4"/>
    <s v="In Stock"/>
    <s v="No"/>
    <n v="0"/>
  </r>
  <r>
    <s v="P5395"/>
    <s v="Response Lite"/>
    <s v="Toys"/>
    <s v="Omni Suppliers"/>
    <n v="146"/>
    <m/>
    <n v="18758.400000000001"/>
    <n v="2738726.4"/>
    <x v="15"/>
    <d v="2025-09-12T00:00:00"/>
    <s v="Actv"/>
    <s v="Online"/>
    <s v="Response Lite"/>
    <s v="Toys"/>
    <s v="Omni Suppliers"/>
    <s v="Response Lite"/>
    <s v="Toys"/>
    <s v="Omni Suppliers"/>
    <n v="146"/>
    <n v="0"/>
    <n v="18758.400000000001"/>
    <n v="2738726.4000000004"/>
    <s v="In Stock"/>
    <s v="No"/>
    <n v="0"/>
  </r>
  <r>
    <s v="P4691"/>
    <s v="Care Plus"/>
    <s v="Groceries"/>
    <s v="QuickStock"/>
    <n v="46"/>
    <n v="21"/>
    <n v="7984.69"/>
    <n v="367295.74"/>
    <x v="97"/>
    <d v="2025-08-09T00:00:00"/>
    <s v="active"/>
    <s v="Online"/>
    <s v="Care Plus"/>
    <s v="Groceries"/>
    <s v="Quickstock"/>
    <s v="Care Plus"/>
    <s v="Groceries"/>
    <s v="Quickstock"/>
    <n v="46"/>
    <n v="21"/>
    <n v="7984.69"/>
    <n v="367295.74"/>
    <s v="In Stock"/>
    <s v="No"/>
    <n v="0"/>
  </r>
  <r>
    <s v="P7621"/>
    <s v="Lose Mini"/>
    <s v="Groceries"/>
    <s v="Global Traders"/>
    <n v="112"/>
    <n v="58"/>
    <n v="17906.580000000002"/>
    <n v="2005536.96"/>
    <x v="66"/>
    <d v="2025-07-25T00:00:00"/>
    <s v="active"/>
    <s v="Online"/>
    <s v="Lose Mini"/>
    <s v="Groceries"/>
    <s v="Global Traders"/>
    <s v="Lose Mini"/>
    <s v="Groceries"/>
    <s v="Global Traders"/>
    <n v="112"/>
    <n v="58"/>
    <n v="17906.580000000002"/>
    <n v="2005536.9600000002"/>
    <s v="In Stock"/>
    <s v="No"/>
    <n v="0"/>
  </r>
  <r>
    <s v="P9621"/>
    <s v="Outside Max"/>
    <s v="Toys"/>
    <s v="ABC Pvt Ltd"/>
    <n v="51"/>
    <n v="29"/>
    <n v="15543.31"/>
    <n v="792708.80999999994"/>
    <x v="143"/>
    <d v="2025-09-23T00:00:00"/>
    <s v="discon"/>
    <s v="Pune Store"/>
    <s v="Outside Max"/>
    <s v="Toys"/>
    <s v="Abc Pvt Ltd"/>
    <s v="Outside Max"/>
    <s v="Toys"/>
    <s v="Abc Pvt Ltd"/>
    <n v="51"/>
    <n v="29"/>
    <n v="15543.31"/>
    <n v="792708.80999999994"/>
    <s v="In Stock"/>
    <s v="No"/>
    <n v="0"/>
  </r>
  <r>
    <s v="P6479"/>
    <s v="Itself Pro"/>
    <s v="Toys"/>
    <m/>
    <n v="59"/>
    <n v="93"/>
    <n v="4007.53"/>
    <n v="236444.27"/>
    <x v="30"/>
    <d v="2025-09-04T00:00:00"/>
    <s v="discon"/>
    <s v="Pune Store"/>
    <s v="Itself Pro"/>
    <s v="Toys"/>
    <s v=""/>
    <s v="Itself Pro"/>
    <s v="Toys"/>
    <s v="Others"/>
    <n v="59"/>
    <n v="93"/>
    <n v="4007.53"/>
    <n v="236444.27000000002"/>
    <s v="Low Stock"/>
    <s v="Yes"/>
    <n v="1"/>
  </r>
  <r>
    <s v="P5676"/>
    <s v="Later Max"/>
    <s v="Furniture"/>
    <s v="RetailMart Inc"/>
    <n v="113"/>
    <n v="40"/>
    <n v="14691.71"/>
    <n v="1660163.23"/>
    <x v="175"/>
    <d v="2025-08-17T00:00:00"/>
    <s v="Actv"/>
    <s v="Ahmedabad Branch"/>
    <s v="Later Max"/>
    <s v="Furniture"/>
    <s v="Retailmart Inc"/>
    <s v="Later Max"/>
    <s v="Furniture"/>
    <s v="Retailmart Inc"/>
    <n v="113"/>
    <n v="40"/>
    <n v="14691.71"/>
    <n v="1660163.23"/>
    <s v="In Stock"/>
    <s v="No"/>
    <n v="0"/>
  </r>
  <r>
    <s v="P9167"/>
    <s v="May Pro"/>
    <s v="Furniture"/>
    <s v="Omni Suppliers"/>
    <n v="94"/>
    <n v="81"/>
    <n v="8172.93"/>
    <n v="768255.42"/>
    <x v="162"/>
    <d v="2025-08-04T00:00:00"/>
    <s v="Inactive"/>
    <s v="Pune Store"/>
    <s v="May Pro"/>
    <s v="Furniture"/>
    <s v="Omni Suppliers"/>
    <s v="May Pro"/>
    <s v="Furniture"/>
    <s v="Omni Suppliers"/>
    <n v="94"/>
    <n v="81"/>
    <n v="8172.93"/>
    <n v="768255.42"/>
    <s v="In Stock"/>
    <s v="No"/>
    <n v="0"/>
  </r>
  <r>
    <s v="P8292"/>
    <s v="Agency Mini"/>
    <s v="Furniture"/>
    <s v="Global Traders"/>
    <n v="1"/>
    <n v="85"/>
    <n v="15700.89"/>
    <n v="15700.89"/>
    <x v="162"/>
    <d v="2025-09-21T00:00:00"/>
    <s v="active"/>
    <s v="Pune Store"/>
    <s v="Agency Mini"/>
    <s v="Furniture"/>
    <s v="Global Traders"/>
    <s v="Agency Mini"/>
    <s v="Furniture"/>
    <s v="Global Traders"/>
    <n v="1"/>
    <n v="85"/>
    <n v="15700.89"/>
    <n v="15700.89"/>
    <s v="Low Stock"/>
    <s v="Yes"/>
    <n v="1"/>
  </r>
  <r>
    <s v="P2091"/>
    <s v="Involve Lite"/>
    <s v="Groceries"/>
    <s v="QuickStock"/>
    <n v="172"/>
    <n v="94"/>
    <n v="13139.42"/>
    <n v="2259980.2400000002"/>
    <x v="31"/>
    <d v="2025-10-04T00:00:00"/>
    <s v="Inactive"/>
    <s v="Delhi Warehouse"/>
    <s v="Involve Lite"/>
    <s v="Groceries"/>
    <s v="Quickstock"/>
    <s v="Involve Lite"/>
    <s v="Groceries"/>
    <s v="Quickstock"/>
    <n v="172"/>
    <n v="94"/>
    <n v="13139.42"/>
    <n v="2259980.2400000002"/>
    <s v="In Stock"/>
    <s v="No"/>
    <n v="0"/>
  </r>
  <r>
    <s v="P5654"/>
    <s v="Act X"/>
    <s v="Electronics"/>
    <s v="QuickStock"/>
    <n v="4"/>
    <m/>
    <n v="4839.3900000000003"/>
    <n v="19357.560000000001"/>
    <x v="2"/>
    <d v="2025-09-22T00:00:00"/>
    <s v="discon"/>
    <s v="Mumbai Store"/>
    <s v="Act X"/>
    <s v="Electronics"/>
    <s v="Quickstock"/>
    <s v="Act X"/>
    <s v="Electronics"/>
    <s v="Quickstock"/>
    <n v="4"/>
    <n v="0"/>
    <n v="4839.3900000000003"/>
    <n v="19357.560000000001"/>
    <s v="In Stock"/>
    <s v="No"/>
    <n v="0"/>
  </r>
  <r>
    <s v="P6181"/>
    <s v="Decide Max"/>
    <s v="Toys"/>
    <s v="QuickStock"/>
    <n v="16"/>
    <n v="39"/>
    <n v="4037.47"/>
    <n v="64599.519999999997"/>
    <x v="74"/>
    <d v="2025-08-24T00:00:00"/>
    <s v="active"/>
    <s v="Online"/>
    <s v="Decide Max"/>
    <s v="Toys"/>
    <s v="Quickstock"/>
    <s v="Decide Max"/>
    <s v="Toys"/>
    <s v="Quickstock"/>
    <n v="16"/>
    <n v="39"/>
    <n v="4037.47"/>
    <n v="64599.519999999997"/>
    <s v="Low Stock"/>
    <s v="Yes"/>
    <n v="1"/>
  </r>
  <r>
    <s v="P7658"/>
    <s v="also mini"/>
    <s v="Clothing"/>
    <s v="RetailMart Inc"/>
    <n v="192"/>
    <m/>
    <n v="8187.3"/>
    <n v="1571961.6"/>
    <x v="71"/>
    <d v="2025-10-06T00:00:00"/>
    <s v="active"/>
    <s v="Delhi Warehouse"/>
    <s v="Also Mini"/>
    <s v="Clothing"/>
    <s v="Retailmart Inc"/>
    <s v="Also Mini"/>
    <s v="Clothing"/>
    <s v="Retailmart Inc"/>
    <n v="192"/>
    <n v="0"/>
    <n v="8187.3"/>
    <n v="1571961.6"/>
    <s v="In Stock"/>
    <s v="No"/>
    <n v="0"/>
  </r>
  <r>
    <s v="P5722"/>
    <s v="Give Pro"/>
    <s v="Clothing"/>
    <s v="Omni Suppliers"/>
    <n v="12"/>
    <n v="88"/>
    <n v="6251.06"/>
    <n v="75012.72"/>
    <x v="4"/>
    <d v="2025-09-12T00:00:00"/>
    <s v="discontinued"/>
    <s v="Online"/>
    <s v="Give Pro"/>
    <s v="Clothing"/>
    <s v="Omni Suppliers"/>
    <s v="Give Pro"/>
    <s v="Clothing"/>
    <s v="Omni Suppliers"/>
    <n v="12"/>
    <n v="88"/>
    <n v="6251.06"/>
    <n v="75012.72"/>
    <s v="Low Stock"/>
    <s v="Yes"/>
    <n v="1"/>
  </r>
  <r>
    <s v="P8859"/>
    <s v="worry x"/>
    <s v="Groceries"/>
    <s v="Omni Suppliers"/>
    <n v="9"/>
    <n v="47"/>
    <n v="9645.56"/>
    <n v="86810.04"/>
    <x v="2"/>
    <d v="2025-08-04T00:00:00"/>
    <s v="Inactive"/>
    <s v="Pune Store"/>
    <s v="Worry X"/>
    <s v="Groceries"/>
    <s v="Omni Suppliers"/>
    <s v="Worry X"/>
    <s v="Groceries"/>
    <s v="Omni Suppliers"/>
    <n v="9"/>
    <n v="47"/>
    <n v="9645.56"/>
    <n v="86810.04"/>
    <s v="Low Stock"/>
    <s v="Yes"/>
    <n v="1"/>
  </r>
  <r>
    <s v="P4723"/>
    <s v="Because Plus"/>
    <s v="Electronics"/>
    <s v="Omni Suppliers"/>
    <n v="61"/>
    <n v="71"/>
    <n v="3103.2"/>
    <n v="189295.2"/>
    <x v="17"/>
    <d v="2025-08-01T00:00:00"/>
    <s v="active"/>
    <s v="Mumbai Store"/>
    <s v="Because Plus"/>
    <s v="Electronics"/>
    <s v="Omni Suppliers"/>
    <s v="Because Plus"/>
    <s v="Electronics"/>
    <s v="Omni Suppliers"/>
    <n v="61"/>
    <n v="71"/>
    <n v="3103.2"/>
    <n v="189295.19999999998"/>
    <s v="Low Stock"/>
    <s v="Yes"/>
    <n v="1"/>
  </r>
  <r>
    <s v="P5781"/>
    <s v="Religious Pro"/>
    <s v="Clothing"/>
    <s v="Global Traders"/>
    <n v="73"/>
    <n v="34"/>
    <n v="8886.6"/>
    <n v="648721.80000000005"/>
    <x v="118"/>
    <d v="2025-10-01T00:00:00"/>
    <s v="discon"/>
    <s v="Pune Store"/>
    <s v="Religious Pro"/>
    <s v="Clothing"/>
    <s v="Global Traders"/>
    <s v="Religious Pro"/>
    <s v="Clothing"/>
    <s v="Global Traders"/>
    <n v="73"/>
    <n v="34"/>
    <n v="8886.6"/>
    <n v="648721.80000000005"/>
    <s v="In Stock"/>
    <s v="No"/>
    <n v="0"/>
  </r>
  <r>
    <s v="P4469"/>
    <s v="Mr Plus"/>
    <s v="Furniture"/>
    <s v="ABC Pvt Ltd"/>
    <n v="111"/>
    <n v="97"/>
    <n v="18660.28"/>
    <n v="2071291.08"/>
    <x v="60"/>
    <d v="2025-08-07T00:00:00"/>
    <s v="Inactive"/>
    <s v="Online"/>
    <s v="Mr Plus"/>
    <s v="Furniture"/>
    <s v="Abc Pvt Ltd"/>
    <s v="Mr Plus"/>
    <s v="Furniture"/>
    <s v="Abc Pvt Ltd"/>
    <n v="111"/>
    <n v="97"/>
    <n v="18660.28"/>
    <n v="2071291.0799999998"/>
    <s v="In Stock"/>
    <s v="No"/>
    <n v="0"/>
  </r>
  <r>
    <s v="P3548"/>
    <s v="Window Mini"/>
    <s v="Furniture"/>
    <s v="ABC Pvt Ltd"/>
    <n v="109"/>
    <n v="86"/>
    <n v="13754.7"/>
    <n v="1499262.3"/>
    <x v="64"/>
    <d v="2025-08-27T00:00:00"/>
    <s v="discon"/>
    <s v="Mumbai Store"/>
    <s v="Window Mini"/>
    <s v="Furniture"/>
    <s v="Abc Pvt Ltd"/>
    <s v="Window Mini"/>
    <s v="Furniture"/>
    <s v="Abc Pvt Ltd"/>
    <n v="109"/>
    <n v="86"/>
    <n v="13754.7"/>
    <n v="1499262.3"/>
    <s v="In Stock"/>
    <s v="No"/>
    <n v="0"/>
  </r>
  <r>
    <s v="P7994"/>
    <s v="Possible Plus"/>
    <s v="Furniture"/>
    <s v="RetailMart Inc"/>
    <n v="69"/>
    <n v="59"/>
    <n v="15808.22"/>
    <n v="1090767.18"/>
    <x v="148"/>
    <d v="2025-07-19T00:00:00"/>
    <s v="discontinued"/>
    <s v="Online"/>
    <s v="Possible Plus"/>
    <s v="Furniture"/>
    <s v="Retailmart Inc"/>
    <s v="Possible Plus"/>
    <s v="Furniture"/>
    <s v="Retailmart Inc"/>
    <n v="69"/>
    <n v="59"/>
    <n v="15808.22"/>
    <n v="1090767.18"/>
    <s v="In Stock"/>
    <s v="No"/>
    <n v="0"/>
  </r>
  <r>
    <s v="P5919"/>
    <s v="Start Pro"/>
    <s v="Clothing"/>
    <s v="Omni Suppliers"/>
    <n v="163"/>
    <n v="73"/>
    <n v="9055.58"/>
    <n v="1476059.54"/>
    <x v="57"/>
    <d v="2025-09-07T00:00:00"/>
    <s v="discontinued"/>
    <s v="Pune Store"/>
    <s v="Start Pro"/>
    <s v="Clothing"/>
    <s v="Omni Suppliers"/>
    <s v="Start Pro"/>
    <s v="Clothing"/>
    <s v="Omni Suppliers"/>
    <n v="163"/>
    <n v="73"/>
    <n v="9055.58"/>
    <n v="1476059.54"/>
    <s v="In Stock"/>
    <s v="No"/>
    <n v="0"/>
  </r>
  <r>
    <s v="P8082"/>
    <s v="Buy Max"/>
    <s v="Electronics"/>
    <s v="Omni Suppliers"/>
    <n v="11"/>
    <n v="30"/>
    <n v="17811.54"/>
    <n v="195926.94"/>
    <x v="146"/>
    <d v="2025-08-13T00:00:00"/>
    <s v="discontinued"/>
    <s v="Mumbai Store"/>
    <s v="Buy Max"/>
    <s v="Electronics"/>
    <s v="Omni Suppliers"/>
    <s v="Buy Max"/>
    <s v="Electronics"/>
    <s v="Omni Suppliers"/>
    <n v="11"/>
    <n v="30"/>
    <n v="17811.54"/>
    <n v="195926.94"/>
    <s v="Low Stock"/>
    <s v="Yes"/>
    <n v="1"/>
  </r>
  <r>
    <s v="P5802"/>
    <s v="Campaign Max"/>
    <s v="Furniture"/>
    <s v="Omni Suppliers"/>
    <n v="169"/>
    <n v="59"/>
    <n v="426.67"/>
    <n v="72107.23"/>
    <x v="32"/>
    <d v="2025-09-06T00:00:00"/>
    <s v="discontinued"/>
    <s v="Ahmedabad Branch"/>
    <s v="Campaign Max"/>
    <s v="Furniture"/>
    <s v="Omni Suppliers"/>
    <s v="Campaign Max"/>
    <s v="Furniture"/>
    <s v="Omni Suppliers"/>
    <n v="169"/>
    <n v="59"/>
    <n v="426.67"/>
    <n v="72107.23"/>
    <s v="In Stock"/>
    <s v="No"/>
    <n v="0"/>
  </r>
  <r>
    <s v="P8050"/>
    <s v="Choice X"/>
    <s v="Furniture"/>
    <s v="Omni Suppliers"/>
    <n v="95"/>
    <n v="46"/>
    <n v="13814.79"/>
    <n v="1312405.05"/>
    <x v="96"/>
    <d v="2025-08-01T00:00:00"/>
    <s v="discon"/>
    <s v="Mumbai Store"/>
    <s v="Choice X"/>
    <s v="Furniture"/>
    <s v="Omni Suppliers"/>
    <s v="Choice X"/>
    <s v="Furniture"/>
    <s v="Omni Suppliers"/>
    <n v="95"/>
    <n v="46"/>
    <n v="13814.79"/>
    <n v="1312405.05"/>
    <s v="In Stock"/>
    <s v="No"/>
    <n v="0"/>
  </r>
  <r>
    <s v="P1881"/>
    <s v="Resource X"/>
    <s v="Clothing"/>
    <s v="QuickStock"/>
    <n v="12"/>
    <n v="54"/>
    <n v="10294.280000000001"/>
    <n v="123531.36"/>
    <x v="137"/>
    <d v="2025-08-06T00:00:00"/>
    <s v="discontinued"/>
    <s v="Ahmedabad Branch"/>
    <s v="Resource X"/>
    <s v="Clothing"/>
    <s v="Quickstock"/>
    <s v="Resource X"/>
    <s v="Clothing"/>
    <s v="Quickstock"/>
    <n v="12"/>
    <n v="54"/>
    <n v="10294.280000000001"/>
    <n v="123531.36000000002"/>
    <s v="Low Stock"/>
    <s v="Yes"/>
    <n v="1"/>
  </r>
  <r>
    <s v="P1158"/>
    <s v="Issue Pro"/>
    <s v="Toys"/>
    <s v="QuickStock"/>
    <n v="187"/>
    <n v="56"/>
    <n v="4027.65"/>
    <n v="753170.55"/>
    <x v="172"/>
    <d v="2025-07-21T00:00:00"/>
    <m/>
    <s v="Ahmedabad Branch"/>
    <s v="Issue Pro"/>
    <s v="Toys"/>
    <s v="Quickstock"/>
    <s v="Issue Pro"/>
    <s v="Toys"/>
    <s v="Quickstock"/>
    <n v="187"/>
    <n v="56"/>
    <n v="4027.65"/>
    <n v="753170.55"/>
    <s v="In Stock"/>
    <s v="No"/>
    <n v="0"/>
  </r>
  <r>
    <s v="P8514"/>
    <s v="Research Pro"/>
    <s v="Groceries"/>
    <s v="ABC Pvt Ltd"/>
    <n v="59"/>
    <n v="42"/>
    <n v="5008.29"/>
    <n v="295489.11"/>
    <x v="124"/>
    <d v="2025-08-20T00:00:00"/>
    <s v="Inactive"/>
    <s v="Mumbai Store"/>
    <s v="Research Pro"/>
    <s v="Groceries"/>
    <s v="Abc Pvt Ltd"/>
    <s v="Research Pro"/>
    <s v="Groceries"/>
    <s v="Abc Pvt Ltd"/>
    <n v="59"/>
    <n v="42"/>
    <n v="5008.29"/>
    <n v="295489.11"/>
    <s v="In Stock"/>
    <s v="No"/>
    <n v="0"/>
  </r>
  <r>
    <s v="P8803"/>
    <s v="every mini"/>
    <s v="Toys"/>
    <s v="QuickStock"/>
    <n v="156"/>
    <n v="66"/>
    <n v="16153.48"/>
    <n v="2519942.88"/>
    <x v="42"/>
    <d v="2025-07-26T00:00:00"/>
    <s v="discontinued"/>
    <s v="Delhi Warehouse"/>
    <s v="Every Mini"/>
    <s v="Toys"/>
    <s v="Quickstock"/>
    <s v="Every Mini"/>
    <s v="Toys"/>
    <s v="Quickstock"/>
    <n v="156"/>
    <n v="66"/>
    <n v="16153.48"/>
    <n v="2519942.88"/>
    <s v="In Stock"/>
    <s v="No"/>
    <n v="0"/>
  </r>
  <r>
    <s v="P8257"/>
    <s v="everyone lite"/>
    <s v="Electronics"/>
    <s v="ABC Pvt Ltd"/>
    <n v="37"/>
    <n v="46"/>
    <n v="15508.43"/>
    <n v="573811.91"/>
    <x v="128"/>
    <d v="2025-09-17T00:00:00"/>
    <s v="active"/>
    <s v="Pune Store"/>
    <s v="Everyone Lite"/>
    <s v="Electronics"/>
    <s v="Abc Pvt Ltd"/>
    <s v="Everyone Lite"/>
    <s v="Electronics"/>
    <s v="Abc Pvt Ltd"/>
    <n v="37"/>
    <n v="46"/>
    <n v="15508.43"/>
    <n v="573811.91"/>
    <s v="Low Stock"/>
    <s v="Yes"/>
    <n v="1"/>
  </r>
  <r>
    <s v="P3419"/>
    <s v="Leader Plus"/>
    <s v="Furniture"/>
    <s v="Omni Suppliers"/>
    <n v="14"/>
    <n v="78"/>
    <n v="13763.43"/>
    <n v="192688.02"/>
    <x v="31"/>
    <d v="2025-08-08T00:00:00"/>
    <s v="active"/>
    <s v="Online"/>
    <s v="Leader Plus"/>
    <s v="Furniture"/>
    <s v="Omni Suppliers"/>
    <s v="Leader Plus"/>
    <s v="Furniture"/>
    <s v="Omni Suppliers"/>
    <n v="14"/>
    <n v="78"/>
    <n v="13763.43"/>
    <n v="192688.02000000002"/>
    <s v="Low Stock"/>
    <s v="Yes"/>
    <n v="1"/>
  </r>
  <r>
    <s v="P8487"/>
    <s v="Off Mini"/>
    <s v="Groceries"/>
    <s v="QuickStock"/>
    <m/>
    <n v="69"/>
    <n v="6229.82"/>
    <m/>
    <x v="25"/>
    <d v="2025-09-11T00:00:00"/>
    <s v="active"/>
    <s v="Ahmedabad Branch"/>
    <s v="Off Mini"/>
    <s v="Groceries"/>
    <s v="Quickstock"/>
    <s v="Off Mini"/>
    <s v="Groceries"/>
    <s v="Quickstock"/>
    <n v="0"/>
    <n v="69"/>
    <n v="6229.82"/>
    <n v="0"/>
    <s v="Out of Stock"/>
    <s v="Yes"/>
    <n v="1"/>
  </r>
  <r>
    <s v="P5486"/>
    <s v="Rate Mini"/>
    <s v="Groceries"/>
    <s v="RetailMart Inc"/>
    <n v="126"/>
    <n v="35"/>
    <n v="7652.96"/>
    <n v="964272.96"/>
    <x v="2"/>
    <d v="2025-08-10T00:00:00"/>
    <s v="active"/>
    <s v="Online"/>
    <s v="Rate Mini"/>
    <s v="Groceries"/>
    <s v="Retailmart Inc"/>
    <s v="Rate Mini"/>
    <s v="Groceries"/>
    <s v="Retailmart Inc"/>
    <n v="126"/>
    <n v="35"/>
    <n v="7652.96"/>
    <n v="964272.96"/>
    <s v="In Stock"/>
    <s v="No"/>
    <n v="0"/>
  </r>
  <r>
    <s v="P1567"/>
    <s v="Serious Lite"/>
    <s v="Clothing"/>
    <s v="Global Traders"/>
    <n v="104"/>
    <n v="23"/>
    <n v="5841.16"/>
    <n v="607480.64"/>
    <x v="122"/>
    <d v="2025-09-06T00:00:00"/>
    <s v="discon"/>
    <s v="Ahmedabad Branch"/>
    <s v="Serious Lite"/>
    <s v="Clothing"/>
    <s v="Global Traders"/>
    <s v="Serious Lite"/>
    <s v="Clothing"/>
    <s v="Global Traders"/>
    <n v="104"/>
    <n v="23"/>
    <n v="5841.16"/>
    <n v="607480.64"/>
    <s v="In Stock"/>
    <s v="No"/>
    <n v="0"/>
  </r>
  <r>
    <s v="P4319"/>
    <s v="Save Mini"/>
    <s v="Toys"/>
    <s v="RetailMart Inc"/>
    <n v="16"/>
    <n v="55"/>
    <n v="1641.79"/>
    <n v="26268.639999999999"/>
    <x v="49"/>
    <d v="2025-08-21T00:00:00"/>
    <s v="Actv"/>
    <s v="Mumbai Store"/>
    <s v="Save Mini"/>
    <s v="Toys"/>
    <s v="Retailmart Inc"/>
    <s v="Save Mini"/>
    <s v="Toys"/>
    <s v="Retailmart Inc"/>
    <n v="16"/>
    <n v="55"/>
    <n v="1641.79"/>
    <n v="26268.639999999999"/>
    <s v="Low Stock"/>
    <s v="Yes"/>
    <n v="1"/>
  </r>
  <r>
    <s v="P4420"/>
    <s v="Thing Pro"/>
    <s v="Clothing"/>
    <m/>
    <n v="37"/>
    <n v="81"/>
    <n v="1808.13"/>
    <n v="66900.81"/>
    <x v="21"/>
    <d v="2025-09-30T00:00:00"/>
    <s v="active"/>
    <s v="Mumbai Store"/>
    <s v="Thing Pro"/>
    <s v="Clothing"/>
    <s v=""/>
    <s v="Thing Pro"/>
    <s v="Clothing"/>
    <s v="Others"/>
    <n v="37"/>
    <n v="81"/>
    <n v="1808.13"/>
    <n v="66900.81"/>
    <s v="Low Stock"/>
    <s v="Yes"/>
    <n v="1"/>
  </r>
  <r>
    <s v="P1465"/>
    <s v="Cell Mini"/>
    <s v="Furniture"/>
    <s v="Omni Suppliers"/>
    <n v="160"/>
    <n v="40"/>
    <n v="8923.8700000000008"/>
    <n v="1427819.2"/>
    <x v="53"/>
    <d v="2025-09-15T00:00:00"/>
    <s v="active"/>
    <s v="Online"/>
    <s v="Cell Mini"/>
    <s v="Furniture"/>
    <s v="Omni Suppliers"/>
    <s v="Cell Mini"/>
    <s v="Furniture"/>
    <s v="Omni Suppliers"/>
    <n v="160"/>
    <n v="40"/>
    <n v="8923.8700000000008"/>
    <n v="1427819.2000000002"/>
    <s v="In Stock"/>
    <s v="No"/>
    <n v="0"/>
  </r>
  <r>
    <s v="P5162"/>
    <s v="Player Max"/>
    <s v="Toys"/>
    <s v="Omni Suppliers"/>
    <n v="47"/>
    <n v="95"/>
    <n v="2014.97"/>
    <n v="94703.59"/>
    <x v="2"/>
    <d v="2025-08-21T00:00:00"/>
    <s v="Inactive"/>
    <s v="Online"/>
    <s v="Player Max"/>
    <s v="Toys"/>
    <s v="Omni Suppliers"/>
    <s v="Player Max"/>
    <s v="Toys"/>
    <s v="Omni Suppliers"/>
    <n v="47"/>
    <n v="95"/>
    <n v="2014.97"/>
    <n v="94703.59"/>
    <s v="Low Stock"/>
    <s v="Yes"/>
    <n v="1"/>
  </r>
  <r>
    <s v="P3631"/>
    <s v="Able X"/>
    <s v="Clothing"/>
    <s v="Global Traders"/>
    <n v="100"/>
    <n v="81"/>
    <n v="2822.25"/>
    <n v="282225"/>
    <x v="119"/>
    <d v="2025-07-25T00:00:00"/>
    <s v="Actv"/>
    <s v="Pune Store"/>
    <s v="Able X"/>
    <s v="Clothing"/>
    <s v="Global Traders"/>
    <s v="Able X"/>
    <s v="Clothing"/>
    <s v="Global Traders"/>
    <n v="100"/>
    <n v="81"/>
    <n v="2822.25"/>
    <n v="282225"/>
    <s v="In Stock"/>
    <s v="No"/>
    <n v="0"/>
  </r>
  <r>
    <s v="P3369"/>
    <s v="To Plus"/>
    <s v="Electronics"/>
    <s v="ABC Pvt Ltd"/>
    <n v="139"/>
    <n v="41"/>
    <n v="3336.44"/>
    <n v="463765.16"/>
    <x v="151"/>
    <d v="2025-09-10T00:00:00"/>
    <s v="discontinued"/>
    <s v="Ahmedabad Branch"/>
    <s v="To Plus"/>
    <s v="Electronics"/>
    <s v="Abc Pvt Ltd"/>
    <s v="To Plus"/>
    <s v="Electronics"/>
    <s v="Abc Pvt Ltd"/>
    <n v="139"/>
    <n v="41"/>
    <n v="3336.44"/>
    <n v="463765.16000000003"/>
    <s v="In Stock"/>
    <s v="No"/>
    <n v="0"/>
  </r>
  <r>
    <s v="P7656"/>
    <s v="most max"/>
    <s v="Clothing"/>
    <s v="RetailMart Inc"/>
    <n v="152"/>
    <n v="61"/>
    <n v="11127.5"/>
    <n v="1691380"/>
    <x v="167"/>
    <d v="2025-07-30T00:00:00"/>
    <m/>
    <s v="Delhi Warehouse"/>
    <s v="Most Max"/>
    <s v="Clothing"/>
    <s v="Retailmart Inc"/>
    <s v="Most Max"/>
    <s v="Clothing"/>
    <s v="Retailmart Inc"/>
    <n v="152"/>
    <n v="61"/>
    <n v="11127.5"/>
    <n v="1691380"/>
    <s v="In Stock"/>
    <s v="No"/>
    <n v="0"/>
  </r>
  <r>
    <s v="P9884"/>
    <s v="Discuss Max"/>
    <s v="Groceries"/>
    <m/>
    <n v="183"/>
    <n v="82"/>
    <n v="7429.28"/>
    <n v="1359558.24"/>
    <x v="165"/>
    <d v="2025-08-20T00:00:00"/>
    <s v="Inactive"/>
    <s v="Pune Store"/>
    <s v="Discuss Max"/>
    <s v="Groceries"/>
    <s v=""/>
    <s v="Discuss Max"/>
    <s v="Groceries"/>
    <s v="Others"/>
    <n v="183"/>
    <n v="82"/>
    <n v="7429.28"/>
    <n v="1359558.24"/>
    <s v="In Stock"/>
    <s v="No"/>
    <n v="0"/>
  </r>
  <r>
    <s v="P6562"/>
    <s v="trade max"/>
    <s v="Groceries"/>
    <s v="Omni Suppliers"/>
    <n v="172"/>
    <n v="46"/>
    <n v="5035.03"/>
    <n v="866025.15999999992"/>
    <x v="65"/>
    <d v="2025-09-07T00:00:00"/>
    <s v="Inactive"/>
    <s v="Online"/>
    <s v="Trade Max"/>
    <s v="Groceries"/>
    <s v="Omni Suppliers"/>
    <s v="Trade Max"/>
    <s v="Groceries"/>
    <s v="Omni Suppliers"/>
    <n v="172"/>
    <n v="46"/>
    <n v="5035.03"/>
    <n v="866025.15999999992"/>
    <s v="In Stock"/>
    <s v="No"/>
    <n v="0"/>
  </r>
  <r>
    <s v="P4925"/>
    <s v="Part Lite"/>
    <s v="Toys"/>
    <s v="Omni Suppliers"/>
    <n v="15"/>
    <n v="85"/>
    <n v="19784.25"/>
    <n v="296763.75"/>
    <x v="159"/>
    <d v="2025-08-14T00:00:00"/>
    <m/>
    <s v="Pune Store"/>
    <s v="Part Lite"/>
    <s v="Toys"/>
    <s v="Omni Suppliers"/>
    <s v="Part Lite"/>
    <s v="Toys"/>
    <s v="Omni Suppliers"/>
    <n v="15"/>
    <n v="85"/>
    <n v="19784.25"/>
    <n v="296763.75"/>
    <s v="Low Stock"/>
    <s v="Yes"/>
    <n v="1"/>
  </r>
  <r>
    <s v="P7018"/>
    <s v="Plant Lite"/>
    <s v="Toys"/>
    <m/>
    <n v="117"/>
    <n v="99"/>
    <n v="15113.61"/>
    <n v="1768292.37"/>
    <x v="109"/>
    <d v="2025-08-15T00:00:00"/>
    <s v="discontinued"/>
    <s v="Mumbai Store"/>
    <s v="Plant Lite"/>
    <s v="Toys"/>
    <s v=""/>
    <s v="Plant Lite"/>
    <s v="Toys"/>
    <s v="Others"/>
    <n v="117"/>
    <n v="99"/>
    <n v="15113.61"/>
    <n v="1768292.37"/>
    <s v="In Stock"/>
    <s v="No"/>
    <n v="0"/>
  </r>
  <r>
    <s v="P2440"/>
    <s v="Strategy Max"/>
    <s v="Groceries"/>
    <s v="RetailMart Inc"/>
    <n v="42"/>
    <n v="48"/>
    <n v="2798.37"/>
    <n v="117531.54"/>
    <x v="151"/>
    <d v="2025-08-26T00:00:00"/>
    <m/>
    <s v="Pune Store"/>
    <s v="Strategy Max"/>
    <s v="Groceries"/>
    <s v="Retailmart Inc"/>
    <s v="Strategy Max"/>
    <s v="Groceries"/>
    <s v="Retailmart Inc"/>
    <n v="42"/>
    <n v="48"/>
    <n v="2798.37"/>
    <n v="117531.54"/>
    <s v="Low Stock"/>
    <s v="Yes"/>
    <n v="1"/>
  </r>
  <r>
    <s v="P3945"/>
    <s v="Son Max"/>
    <s v="Clothing"/>
    <s v="QuickStock"/>
    <m/>
    <n v="62"/>
    <n v="13496.33"/>
    <m/>
    <x v="55"/>
    <d v="2025-09-14T00:00:00"/>
    <s v="active"/>
    <s v="Delhi Warehouse"/>
    <s v="Son Max"/>
    <s v="Clothing"/>
    <s v="Quickstock"/>
    <s v="Son Max"/>
    <s v="Clothing"/>
    <s v="Quickstock"/>
    <n v="0"/>
    <n v="62"/>
    <n v="13496.33"/>
    <n v="0"/>
    <s v="Out of Stock"/>
    <s v="Yes"/>
    <n v="1"/>
  </r>
  <r>
    <s v="P9792"/>
    <s v="Position Mini"/>
    <s v="Furniture"/>
    <s v="QuickStock"/>
    <n v="136"/>
    <n v="22"/>
    <n v="1213.03"/>
    <n v="164972.07999999999"/>
    <x v="119"/>
    <d v="2025-08-13T00:00:00"/>
    <s v="Inactive"/>
    <s v="Mumbai Store"/>
    <s v="Position Mini"/>
    <s v="Furniture"/>
    <s v="Quickstock"/>
    <s v="Position Mini"/>
    <s v="Furniture"/>
    <s v="Quickstock"/>
    <n v="136"/>
    <n v="22"/>
    <n v="1213.03"/>
    <n v="164972.07999999999"/>
    <s v="In Stock"/>
    <s v="No"/>
    <n v="0"/>
  </r>
  <r>
    <s v="P3218"/>
    <s v="Manager X"/>
    <s v="Furniture"/>
    <s v="QuickStock"/>
    <n v="99"/>
    <n v="20"/>
    <n v="6526.99"/>
    <n v="646172.01"/>
    <x v="155"/>
    <d v="2025-10-10T00:00:00"/>
    <s v="Actv"/>
    <s v="Mumbai Store"/>
    <s v="Manager X"/>
    <s v="Furniture"/>
    <s v="Quickstock"/>
    <s v="Manager X"/>
    <s v="Furniture"/>
    <s v="Quickstock"/>
    <n v="99"/>
    <n v="20"/>
    <n v="6526.99"/>
    <n v="646172.01"/>
    <s v="In Stock"/>
    <s v="No"/>
    <n v="0"/>
  </r>
  <r>
    <s v="P9062"/>
    <s v="Stop Pro"/>
    <s v="Electronics"/>
    <s v="Omni Suppliers"/>
    <n v="54"/>
    <n v="20"/>
    <n v="5947.27"/>
    <n v="321152.58"/>
    <x v="51"/>
    <d v="2025-08-23T00:00:00"/>
    <m/>
    <s v="Delhi Warehouse"/>
    <s v="Stop Pro"/>
    <s v="Electronics"/>
    <s v="Omni Suppliers"/>
    <s v="Stop Pro"/>
    <s v="Electronics"/>
    <s v="Omni Suppliers"/>
    <n v="54"/>
    <n v="20"/>
    <n v="5947.27"/>
    <n v="321152.58"/>
    <s v="In Stock"/>
    <s v="No"/>
    <n v="0"/>
  </r>
  <r>
    <s v="P7984"/>
    <s v="Clear Max"/>
    <s v="Clothing"/>
    <s v="Omni Suppliers"/>
    <n v="187"/>
    <n v="78"/>
    <n v="3294.91"/>
    <n v="616148.16999999993"/>
    <x v="27"/>
    <d v="2025-08-24T00:00:00"/>
    <s v="Inactive"/>
    <s v="Ahmedabad Branch"/>
    <s v="Clear Max"/>
    <s v="Clothing"/>
    <s v="Omni Suppliers"/>
    <s v="Clear Max"/>
    <s v="Clothing"/>
    <s v="Omni Suppliers"/>
    <n v="187"/>
    <n v="78"/>
    <n v="3294.91"/>
    <n v="616148.16999999993"/>
    <s v="In Stock"/>
    <s v="No"/>
    <n v="0"/>
  </r>
  <r>
    <s v="P1944"/>
    <s v="Science Plus"/>
    <s v="Groceries"/>
    <s v="ABC Pvt Ltd"/>
    <n v="41"/>
    <n v="46"/>
    <n v="2313.8000000000002"/>
    <n v="94865.8"/>
    <x v="44"/>
    <d v="2025-08-14T00:00:00"/>
    <s v="Actv"/>
    <s v="Online"/>
    <s v="Science Plus"/>
    <s v="Groceries"/>
    <s v="Abc Pvt Ltd"/>
    <s v="Science Plus"/>
    <s v="Groceries"/>
    <s v="Abc Pvt Ltd"/>
    <n v="41"/>
    <n v="46"/>
    <n v="2313.8000000000002"/>
    <n v="94865.8"/>
    <s v="Low Stock"/>
    <s v="Yes"/>
    <n v="1"/>
  </r>
  <r>
    <s v="P3926"/>
    <s v="Surface Max"/>
    <s v="Electronics"/>
    <s v="QuickStock"/>
    <m/>
    <n v="33"/>
    <n v="4943.83"/>
    <m/>
    <x v="3"/>
    <d v="2025-07-17T00:00:00"/>
    <s v="discon"/>
    <s v="Pune Store"/>
    <s v="Surface Max"/>
    <s v="Electronics"/>
    <s v="Quickstock"/>
    <s v="Surface Max"/>
    <s v="Electronics"/>
    <s v="Quickstock"/>
    <n v="0"/>
    <n v="33"/>
    <n v="4943.83"/>
    <n v="0"/>
    <s v="Out of Stock"/>
    <s v="Yes"/>
    <n v="1"/>
  </r>
  <r>
    <s v="P7249"/>
    <s v="Organization X"/>
    <s v="Electronics"/>
    <m/>
    <n v="95"/>
    <n v="67"/>
    <n v="12672.29"/>
    <n v="1203867.55"/>
    <x v="154"/>
    <d v="2025-08-18T00:00:00"/>
    <s v="discontinued"/>
    <s v="Ahmedabad Branch"/>
    <s v="Organization X"/>
    <s v="Electronics"/>
    <s v=""/>
    <s v="Organization X"/>
    <s v="Electronics"/>
    <s v="Others"/>
    <n v="95"/>
    <n v="67"/>
    <n v="12672.29"/>
    <n v="1203867.55"/>
    <s v="In Stock"/>
    <s v="No"/>
    <n v="0"/>
  </r>
  <r>
    <s v="P2902"/>
    <s v="Possible Lite"/>
    <s v="Toys"/>
    <s v="ABC Pvt Ltd"/>
    <n v="103"/>
    <n v="96"/>
    <n v="15570.79"/>
    <n v="1603791.37"/>
    <x v="21"/>
    <d v="2025-10-06T00:00:00"/>
    <s v="active"/>
    <s v="Mumbai Store"/>
    <s v="Possible Lite"/>
    <s v="Toys"/>
    <s v="Abc Pvt Ltd"/>
    <s v="Possible Lite"/>
    <s v="Toys"/>
    <s v="Abc Pvt Ltd"/>
    <n v="103"/>
    <n v="96"/>
    <n v="15570.79"/>
    <n v="1603791.37"/>
    <s v="In Stock"/>
    <s v="No"/>
    <n v="0"/>
  </r>
  <r>
    <s v="P8377"/>
    <s v="Plant X"/>
    <s v="Groceries"/>
    <s v="QuickStock"/>
    <n v="99"/>
    <n v="82"/>
    <n v="286.83"/>
    <n v="28396.17"/>
    <x v="145"/>
    <d v="2025-08-29T00:00:00"/>
    <s v="Actv"/>
    <s v="Mumbai Store"/>
    <s v="Plant X"/>
    <s v="Groceries"/>
    <s v="Quickstock"/>
    <s v="Plant X"/>
    <s v="Groceries"/>
    <s v="Quickstock"/>
    <n v="99"/>
    <n v="82"/>
    <n v="286.83"/>
    <n v="28396.17"/>
    <s v="In Stock"/>
    <s v="No"/>
    <n v="0"/>
  </r>
  <r>
    <s v="P2178"/>
    <s v="Former Max"/>
    <s v="Toys"/>
    <s v="Omni Suppliers"/>
    <n v="136"/>
    <n v="58"/>
    <n v="7549.97"/>
    <n v="1026795.92"/>
    <x v="113"/>
    <d v="2025-08-29T00:00:00"/>
    <s v="active"/>
    <s v="Mumbai Store"/>
    <s v="Former Max"/>
    <s v="Toys"/>
    <s v="Omni Suppliers"/>
    <s v="Former Max"/>
    <s v="Toys"/>
    <s v="Omni Suppliers"/>
    <n v="136"/>
    <n v="58"/>
    <n v="7549.97"/>
    <n v="1026795.92"/>
    <s v="In Stock"/>
    <s v="No"/>
    <n v="0"/>
  </r>
  <r>
    <s v="P1070"/>
    <s v="Question Plus"/>
    <s v="Electronics"/>
    <s v="ABC Pvt Ltd"/>
    <n v="6"/>
    <n v="91"/>
    <n v="16264.5"/>
    <n v="97587"/>
    <x v="48"/>
    <d v="2025-09-02T00:00:00"/>
    <m/>
    <s v="Ahmedabad Branch"/>
    <s v="Question Plus"/>
    <s v="Electronics"/>
    <s v="Abc Pvt Ltd"/>
    <s v="Question Plus"/>
    <s v="Electronics"/>
    <s v="Abc Pvt Ltd"/>
    <n v="6"/>
    <n v="91"/>
    <n v="16264.5"/>
    <n v="97587"/>
    <s v="Low Stock"/>
    <s v="Yes"/>
    <n v="1"/>
  </r>
  <r>
    <s v="P6612"/>
    <s v="impact mini"/>
    <s v="Toys"/>
    <s v="ABC Pvt Ltd"/>
    <n v="137"/>
    <n v="90"/>
    <n v="1456.57"/>
    <n v="199550.09"/>
    <x v="11"/>
    <d v="2025-07-20T00:00:00"/>
    <s v="discontinued"/>
    <s v="Online"/>
    <s v="Impact Mini"/>
    <s v="Toys"/>
    <s v="Abc Pvt Ltd"/>
    <s v="Impact Mini"/>
    <s v="Toys"/>
    <s v="Abc Pvt Ltd"/>
    <n v="137"/>
    <n v="90"/>
    <n v="1456.57"/>
    <n v="199550.09"/>
    <s v="In Stock"/>
    <s v="No"/>
    <n v="0"/>
  </r>
  <r>
    <s v="P9804"/>
    <s v="Movie Pro"/>
    <s v="Toys"/>
    <s v="RetailMart Inc"/>
    <n v="94"/>
    <n v="76"/>
    <n v="14553.25"/>
    <n v="1368005.5"/>
    <x v="63"/>
    <d v="2025-09-12T00:00:00"/>
    <s v="Inactive"/>
    <s v="Ahmedabad Branch"/>
    <s v="Movie Pro"/>
    <s v="Toys"/>
    <s v="Retailmart Inc"/>
    <s v="Movie Pro"/>
    <s v="Toys"/>
    <s v="Retailmart Inc"/>
    <n v="94"/>
    <n v="76"/>
    <n v="14553.25"/>
    <n v="1368005.5"/>
    <s v="In Stock"/>
    <s v="No"/>
    <n v="0"/>
  </r>
  <r>
    <s v="P3406"/>
    <s v="participant mini"/>
    <s v="Toys"/>
    <s v="Global Traders"/>
    <n v="125"/>
    <n v="46"/>
    <n v="10815.34"/>
    <n v="1351917.5"/>
    <x v="147"/>
    <d v="2025-10-04T00:00:00"/>
    <s v="active"/>
    <s v="Pune Store"/>
    <s v="Participant Mini"/>
    <s v="Toys"/>
    <s v="Global Traders"/>
    <s v="Participant Mini"/>
    <s v="Toys"/>
    <s v="Global Traders"/>
    <n v="125"/>
    <n v="46"/>
    <n v="10815.34"/>
    <n v="1351917.5"/>
    <s v="In Stock"/>
    <s v="No"/>
    <n v="0"/>
  </r>
  <r>
    <s v="P4587"/>
    <s v="Toward X"/>
    <s v="Groceries"/>
    <s v="RetailMart Inc"/>
    <n v="87"/>
    <n v="42"/>
    <n v="500.27"/>
    <n v="43523.49"/>
    <x v="169"/>
    <d v="2025-09-07T00:00:00"/>
    <s v="discontinued"/>
    <s v="Mumbai Store"/>
    <s v="Toward X"/>
    <s v="Groceries"/>
    <s v="Retailmart Inc"/>
    <s v="Toward X"/>
    <s v="Groceries"/>
    <s v="Retailmart Inc"/>
    <n v="87"/>
    <n v="42"/>
    <n v="500.27"/>
    <n v="43523.49"/>
    <s v="In Stock"/>
    <s v="No"/>
    <n v="0"/>
  </r>
  <r>
    <s v="P4842"/>
    <s v="Lay Mini"/>
    <s v="Clothing"/>
    <s v="RetailMart Inc"/>
    <n v="90"/>
    <n v="22"/>
    <n v="11219.87"/>
    <n v="1009788.3"/>
    <x v="22"/>
    <d v="2025-09-05T00:00:00"/>
    <s v="active"/>
    <s v="Delhi Warehouse"/>
    <s v="Lay Mini"/>
    <s v="Clothing"/>
    <s v="Retailmart Inc"/>
    <s v="Lay Mini"/>
    <s v="Clothing"/>
    <s v="Retailmart Inc"/>
    <n v="90"/>
    <n v="22"/>
    <n v="11219.87"/>
    <n v="1009788.3"/>
    <s v="In Stock"/>
    <s v="No"/>
    <n v="0"/>
  </r>
  <r>
    <s v="P3128"/>
    <s v="Property Mini"/>
    <s v="Electronics"/>
    <s v="Global Traders"/>
    <n v="158"/>
    <n v="29"/>
    <n v="301.27"/>
    <n v="47600.66"/>
    <x v="121"/>
    <d v="2025-09-10T00:00:00"/>
    <s v="discon"/>
    <s v="Ahmedabad Branch"/>
    <s v="Property Mini"/>
    <s v="Electronics"/>
    <s v="Global Traders"/>
    <s v="Property Mini"/>
    <s v="Electronics"/>
    <s v="Global Traders"/>
    <n v="158"/>
    <n v="29"/>
    <n v="301.27"/>
    <n v="47600.659999999996"/>
    <s v="In Stock"/>
    <s v="No"/>
    <n v="0"/>
  </r>
  <r>
    <s v="P2149"/>
    <s v="Firm Lite"/>
    <s v="Groceries"/>
    <s v="Global Traders"/>
    <n v="112"/>
    <n v="40"/>
    <n v="1132.71"/>
    <n v="126863.52"/>
    <x v="17"/>
    <d v="2025-09-16T00:00:00"/>
    <s v="active"/>
    <s v="Pune Store"/>
    <s v="Firm Lite"/>
    <s v="Groceries"/>
    <s v="Global Traders"/>
    <s v="Firm Lite"/>
    <s v="Groceries"/>
    <s v="Global Traders"/>
    <n v="112"/>
    <n v="40"/>
    <n v="1132.71"/>
    <n v="126863.52"/>
    <s v="In Stock"/>
    <s v="No"/>
    <n v="0"/>
  </r>
  <r>
    <s v="P4952"/>
    <s v="Practice Max"/>
    <s v="Clothing"/>
    <s v="Global Traders"/>
    <n v="48"/>
    <n v="26"/>
    <n v="9382.66"/>
    <n v="450367.68"/>
    <x v="144"/>
    <d v="2025-07-29T00:00:00"/>
    <s v="discontinued"/>
    <s v="Mumbai Store"/>
    <s v="Practice Max"/>
    <s v="Clothing"/>
    <s v="Global Traders"/>
    <s v="Practice Max"/>
    <s v="Clothing"/>
    <s v="Global Traders"/>
    <n v="48"/>
    <n v="26"/>
    <n v="9382.66"/>
    <n v="450367.68"/>
    <s v="In Stock"/>
    <s v="No"/>
    <n v="0"/>
  </r>
  <r>
    <s v="P7412"/>
    <s v="Painting Pro"/>
    <s v="Electronics"/>
    <s v="ABC Pvt Ltd"/>
    <n v="2"/>
    <n v="21"/>
    <n v="5324.87"/>
    <n v="10649.74"/>
    <x v="80"/>
    <d v="2025-08-14T00:00:00"/>
    <s v="active"/>
    <s v="Mumbai Store"/>
    <s v="Painting Pro"/>
    <s v="Electronics"/>
    <s v="Abc Pvt Ltd"/>
    <s v="Painting Pro"/>
    <s v="Electronics"/>
    <s v="Abc Pvt Ltd"/>
    <n v="2"/>
    <n v="21"/>
    <n v="5324.87"/>
    <n v="10649.74"/>
    <s v="Low Stock"/>
    <s v="Yes"/>
    <n v="1"/>
  </r>
  <r>
    <s v="P5908"/>
    <s v="Indeed Pro"/>
    <s v="Groceries"/>
    <s v="Omni Suppliers"/>
    <n v="70"/>
    <n v="24"/>
    <n v="4300.49"/>
    <n v="301034.3"/>
    <x v="173"/>
    <d v="2025-07-26T00:00:00"/>
    <s v="active"/>
    <s v="Online"/>
    <s v="Indeed Pro"/>
    <s v="Groceries"/>
    <s v="Omni Suppliers"/>
    <s v="Indeed Pro"/>
    <s v="Groceries"/>
    <s v="Omni Suppliers"/>
    <n v="70"/>
    <n v="24"/>
    <n v="4300.49"/>
    <n v="301034.3"/>
    <s v="In Stock"/>
    <s v="No"/>
    <n v="0"/>
  </r>
  <r>
    <s v="P5666"/>
    <s v="Plant Plus"/>
    <s v="Clothing"/>
    <s v="Omni Suppliers"/>
    <n v="155"/>
    <n v="77"/>
    <n v="1237.27"/>
    <n v="191776.85"/>
    <x v="82"/>
    <d v="2025-09-17T00:00:00"/>
    <s v="Inactive"/>
    <s v="Pune Store"/>
    <s v="Plant Plus"/>
    <s v="Clothing"/>
    <s v="Omni Suppliers"/>
    <s v="Plant Plus"/>
    <s v="Clothing"/>
    <s v="Omni Suppliers"/>
    <n v="155"/>
    <n v="77"/>
    <n v="1237.27"/>
    <n v="191776.85"/>
    <s v="In Stock"/>
    <s v="No"/>
    <n v="0"/>
  </r>
  <r>
    <s v="P9580"/>
    <s v="Could Max"/>
    <s v="Electronics"/>
    <s v="Omni Suppliers"/>
    <n v="187"/>
    <n v="62"/>
    <n v="14037.77"/>
    <n v="2625062.9900000002"/>
    <x v="77"/>
    <d v="2025-07-27T00:00:00"/>
    <s v="Actv"/>
    <s v="Pune Store"/>
    <s v="Could Max"/>
    <s v="Electronics"/>
    <s v="Omni Suppliers"/>
    <s v="Could Max"/>
    <s v="Electronics"/>
    <s v="Omni Suppliers"/>
    <n v="187"/>
    <n v="62"/>
    <n v="14037.77"/>
    <n v="2625062.9900000002"/>
    <s v="In Stock"/>
    <s v="No"/>
    <n v="0"/>
  </r>
  <r>
    <s v="P6066"/>
    <s v="Affect Lite"/>
    <s v="Electronics"/>
    <s v="ABC Pvt Ltd"/>
    <n v="53"/>
    <n v="64"/>
    <n v="11542.81"/>
    <n v="611768.92999999993"/>
    <x v="152"/>
    <d v="2025-09-20T00:00:00"/>
    <s v="Inactive"/>
    <s v="Delhi Warehouse"/>
    <s v="Affect Lite"/>
    <s v="Electronics"/>
    <s v="Abc Pvt Ltd"/>
    <s v="Affect Lite"/>
    <s v="Electronics"/>
    <s v="Abc Pvt Ltd"/>
    <n v="53"/>
    <n v="64"/>
    <n v="11542.81"/>
    <n v="611768.92999999993"/>
    <s v="Low Stock"/>
    <s v="Yes"/>
    <n v="1"/>
  </r>
  <r>
    <s v="P9495"/>
    <s v="Word Pro"/>
    <s v="Groceries"/>
    <m/>
    <n v="117"/>
    <n v="73"/>
    <n v="14318.98"/>
    <n v="1675320.66"/>
    <x v="139"/>
    <d v="2025-09-21T00:00:00"/>
    <s v="active"/>
    <s v="Delhi Warehouse"/>
    <s v="Word Pro"/>
    <s v="Groceries"/>
    <s v=""/>
    <s v="Word Pro"/>
    <s v="Groceries"/>
    <s v="Others"/>
    <n v="117"/>
    <n v="73"/>
    <n v="14318.98"/>
    <n v="1675320.66"/>
    <s v="In Stock"/>
    <s v="No"/>
    <n v="0"/>
  </r>
  <r>
    <s v="P6039"/>
    <s v="Always Lite"/>
    <s v="Electronics"/>
    <s v="ABC Pvt Ltd"/>
    <n v="22"/>
    <m/>
    <n v="939.17"/>
    <n v="20661.740000000002"/>
    <x v="76"/>
    <d v="2025-09-29T00:00:00"/>
    <m/>
    <s v="Pune Store"/>
    <s v="Always Lite"/>
    <s v="Electronics"/>
    <s v="Abc Pvt Ltd"/>
    <s v="Always Lite"/>
    <s v="Electronics"/>
    <s v="Abc Pvt Ltd"/>
    <n v="22"/>
    <n v="0"/>
    <n v="939.17"/>
    <n v="20661.739999999998"/>
    <s v="In Stock"/>
    <s v="No"/>
    <n v="0"/>
  </r>
  <r>
    <s v="P7324"/>
    <s v="Woman Max"/>
    <s v="Furniture"/>
    <s v="ABC Pvt Ltd"/>
    <n v="13"/>
    <n v="71"/>
    <n v="15863.92"/>
    <n v="206230.96"/>
    <x v="84"/>
    <d v="2025-09-12T00:00:00"/>
    <s v="active"/>
    <s v="Pune Store"/>
    <s v="Woman Max"/>
    <s v="Furniture"/>
    <s v="Abc Pvt Ltd"/>
    <s v="Woman Max"/>
    <s v="Furniture"/>
    <s v="Abc Pvt Ltd"/>
    <n v="13"/>
    <n v="71"/>
    <n v="15863.92"/>
    <n v="206230.96"/>
    <s v="Low Stock"/>
    <s v="Yes"/>
    <n v="1"/>
  </r>
  <r>
    <s v="P3823"/>
    <s v="Lot Plus"/>
    <s v="Electronics"/>
    <s v="Omni Suppliers"/>
    <n v="167"/>
    <n v="41"/>
    <n v="8787.3799999999992"/>
    <n v="1467492.46"/>
    <x v="86"/>
    <d v="2025-10-03T00:00:00"/>
    <s v="Inactive"/>
    <s v="Online"/>
    <s v="Lot Plus"/>
    <s v="Electronics"/>
    <s v="Omni Suppliers"/>
    <s v="Lot Plus"/>
    <s v="Electronics"/>
    <s v="Omni Suppliers"/>
    <n v="167"/>
    <n v="41"/>
    <n v="8787.3799999999992"/>
    <n v="1467492.46"/>
    <s v="In Stock"/>
    <s v="No"/>
    <n v="0"/>
  </r>
  <r>
    <s v="P8641"/>
    <s v="Society Mini"/>
    <s v="Electronics"/>
    <s v="Omni Suppliers"/>
    <n v="148"/>
    <n v="55"/>
    <n v="14726.07"/>
    <n v="2179458.36"/>
    <x v="63"/>
    <d v="2025-08-22T00:00:00"/>
    <s v="discontinued"/>
    <s v="Mumbai Store"/>
    <s v="Society Mini"/>
    <s v="Electronics"/>
    <s v="Omni Suppliers"/>
    <s v="Society Mini"/>
    <s v="Electronics"/>
    <s v="Omni Suppliers"/>
    <n v="148"/>
    <n v="55"/>
    <n v="14726.07"/>
    <n v="2179458.36"/>
    <s v="In Stock"/>
    <s v="No"/>
    <n v="0"/>
  </r>
  <r>
    <s v="P6443"/>
    <s v="Run Pro"/>
    <s v="Clothing"/>
    <s v="RetailMart Inc"/>
    <n v="89"/>
    <n v="23"/>
    <n v="5210.7"/>
    <n v="463752.3"/>
    <x v="117"/>
    <d v="2025-09-30T00:00:00"/>
    <s v="active"/>
    <s v="Pune Store"/>
    <s v="Run Pro"/>
    <s v="Clothing"/>
    <s v="Retailmart Inc"/>
    <s v="Run Pro"/>
    <s v="Clothing"/>
    <s v="Retailmart Inc"/>
    <n v="89"/>
    <n v="23"/>
    <n v="5210.7"/>
    <n v="463752.3"/>
    <s v="In Stock"/>
    <s v="No"/>
    <n v="0"/>
  </r>
  <r>
    <s v="P9221"/>
    <s v="Miss Lite"/>
    <s v="Toys"/>
    <s v="Global Traders"/>
    <n v="114"/>
    <n v="64"/>
    <n v="18189.84"/>
    <n v="2073641.76"/>
    <x v="107"/>
    <d v="2025-08-23T00:00:00"/>
    <s v="discontinued"/>
    <s v="Delhi Warehouse"/>
    <s v="Miss Lite"/>
    <s v="Toys"/>
    <s v="Global Traders"/>
    <s v="Miss Lite"/>
    <s v="Toys"/>
    <s v="Global Traders"/>
    <n v="114"/>
    <n v="64"/>
    <n v="18189.84"/>
    <n v="2073641.76"/>
    <s v="In Stock"/>
    <s v="No"/>
    <n v="0"/>
  </r>
  <r>
    <s v="P5604"/>
    <s v="Follow Mini"/>
    <s v="Toys"/>
    <s v="QuickStock"/>
    <n v="22"/>
    <n v="35"/>
    <n v="9327.4500000000007"/>
    <n v="205203.9"/>
    <x v="155"/>
    <d v="2025-07-14T00:00:00"/>
    <s v="active"/>
    <s v="Ahmedabad Branch"/>
    <s v="Follow Mini"/>
    <s v="Toys"/>
    <s v="Quickstock"/>
    <s v="Follow Mini"/>
    <s v="Toys"/>
    <s v="Quickstock"/>
    <n v="22"/>
    <n v="35"/>
    <n v="9327.4500000000007"/>
    <n v="205203.90000000002"/>
    <s v="Low Stock"/>
    <s v="Yes"/>
    <n v="1"/>
  </r>
  <r>
    <s v="P2607"/>
    <s v="American Plus"/>
    <s v="Toys"/>
    <s v="Global Traders"/>
    <n v="47"/>
    <n v="81"/>
    <n v="3415.6"/>
    <n v="160533.20000000001"/>
    <x v="71"/>
    <d v="2025-08-29T00:00:00"/>
    <s v="discontinued"/>
    <s v="Pune Store"/>
    <s v="American Plus"/>
    <s v="Toys"/>
    <s v="Global Traders"/>
    <s v="American Plus"/>
    <s v="Toys"/>
    <s v="Global Traders"/>
    <n v="47"/>
    <n v="81"/>
    <n v="3415.6"/>
    <n v="160533.19999999998"/>
    <s v="Low Stock"/>
    <s v="Yes"/>
    <n v="1"/>
  </r>
  <r>
    <s v="P8274"/>
    <s v="Beautiful X"/>
    <s v="Clothing"/>
    <s v="Omni Suppliers"/>
    <n v="132"/>
    <n v="99"/>
    <n v="7957.31"/>
    <n v="1050364.92"/>
    <x v="49"/>
    <d v="2025-08-12T00:00:00"/>
    <s v="discon"/>
    <s v="Online"/>
    <s v="Beautiful X"/>
    <s v="Clothing"/>
    <s v="Omni Suppliers"/>
    <s v="Beautiful X"/>
    <s v="Clothing"/>
    <s v="Omni Suppliers"/>
    <n v="132"/>
    <n v="99"/>
    <n v="7957.31"/>
    <n v="1050364.9200000002"/>
    <s v="In Stock"/>
    <s v="No"/>
    <n v="0"/>
  </r>
  <r>
    <s v="P2186"/>
    <s v="major lite"/>
    <s v="Toys"/>
    <s v="ABC Pvt Ltd"/>
    <m/>
    <n v="90"/>
    <n v="8680.4"/>
    <m/>
    <x v="160"/>
    <d v="2025-09-12T00:00:00"/>
    <s v="Actv"/>
    <s v="Pune Store"/>
    <s v="Major Lite"/>
    <s v="Toys"/>
    <s v="Abc Pvt Ltd"/>
    <s v="Major Lite"/>
    <s v="Toys"/>
    <s v="Abc Pvt Ltd"/>
    <n v="0"/>
    <n v="90"/>
    <n v="8680.4"/>
    <n v="0"/>
    <s v="Out of Stock"/>
    <s v="Yes"/>
    <n v="1"/>
  </r>
  <r>
    <s v="P7724"/>
    <s v="according mini"/>
    <s v="Electronics"/>
    <s v="Global Traders"/>
    <n v="44"/>
    <n v="25"/>
    <n v="16648.2"/>
    <n v="732520.8"/>
    <x v="80"/>
    <d v="2025-09-07T00:00:00"/>
    <s v="discontinued"/>
    <s v="Online"/>
    <s v="According Mini"/>
    <s v="Electronics"/>
    <s v="Global Traders"/>
    <s v="According Mini"/>
    <s v="Electronics"/>
    <s v="Global Traders"/>
    <n v="44"/>
    <n v="25"/>
    <n v="16648.2"/>
    <n v="732520.8"/>
    <s v="In Stock"/>
    <s v="No"/>
    <n v="0"/>
  </r>
  <r>
    <s v="P4524"/>
    <s v="This Plus"/>
    <s v="Electronics"/>
    <s v="Omni Suppliers"/>
    <n v="176"/>
    <n v="58"/>
    <n v="4235.0200000000004"/>
    <n v="745363.52"/>
    <x v="176"/>
    <d v="2025-09-08T00:00:00"/>
    <s v="Inactive"/>
    <s v="Mumbai Store"/>
    <s v="This Plus"/>
    <s v="Electronics"/>
    <s v="Omni Suppliers"/>
    <s v="This Plus"/>
    <s v="Electronics"/>
    <s v="Omni Suppliers"/>
    <n v="176"/>
    <n v="58"/>
    <n v="4235.0200000000004"/>
    <n v="745363.52"/>
    <s v="In Stock"/>
    <s v="No"/>
    <n v="0"/>
  </r>
  <r>
    <s v="P9078"/>
    <s v="Beat Lite"/>
    <s v="Groceries"/>
    <s v="RetailMart Inc"/>
    <n v="6"/>
    <n v="97"/>
    <n v="12199.53"/>
    <n v="73197.180000000008"/>
    <x v="72"/>
    <d v="2025-08-03T00:00:00"/>
    <s v="active"/>
    <s v="Online"/>
    <s v="Beat Lite"/>
    <s v="Groceries"/>
    <s v="Retailmart Inc"/>
    <s v="Beat Lite"/>
    <s v="Groceries"/>
    <s v="Retailmart Inc"/>
    <n v="6"/>
    <n v="97"/>
    <n v="12199.53"/>
    <n v="73197.180000000008"/>
    <s v="Low Stock"/>
    <s v="Yes"/>
    <n v="1"/>
  </r>
  <r>
    <s v="P1613"/>
    <s v="Player Max"/>
    <s v="Furniture"/>
    <s v="QuickStock"/>
    <n v="194"/>
    <n v="63"/>
    <n v="10913.4"/>
    <n v="2117199.6"/>
    <x v="133"/>
    <d v="2025-07-19T00:00:00"/>
    <s v="Inactive"/>
    <s v="Online"/>
    <s v="Player Max"/>
    <s v="Furniture"/>
    <s v="Quickstock"/>
    <s v="Player Max"/>
    <s v="Furniture"/>
    <s v="Quickstock"/>
    <n v="194"/>
    <n v="63"/>
    <n v="10913.4"/>
    <n v="2117199.6"/>
    <s v="In Stock"/>
    <s v="No"/>
    <n v="0"/>
  </r>
  <r>
    <s v="P5862"/>
    <s v="Game Mini"/>
    <s v="Electronics"/>
    <s v="RetailMart Inc"/>
    <n v="81"/>
    <n v="80"/>
    <n v="3820.89"/>
    <n v="309492.09000000003"/>
    <x v="92"/>
    <d v="2025-08-05T00:00:00"/>
    <s v="Inactive"/>
    <s v="Delhi Warehouse"/>
    <s v="Game Mini"/>
    <s v="Electronics"/>
    <s v="Retailmart Inc"/>
    <s v="Game Mini"/>
    <s v="Electronics"/>
    <s v="Retailmart Inc"/>
    <n v="81"/>
    <n v="80"/>
    <n v="3820.89"/>
    <n v="309492.08999999997"/>
    <s v="In Stock"/>
    <s v="No"/>
    <n v="0"/>
  </r>
  <r>
    <s v="P4007"/>
    <s v="Car Plus"/>
    <s v="Electronics"/>
    <s v="QuickStock"/>
    <n v="90"/>
    <n v="72"/>
    <n v="7299.3"/>
    <n v="656937"/>
    <x v="61"/>
    <d v="2025-09-05T00:00:00"/>
    <s v="active"/>
    <s v="Mumbai Store"/>
    <s v="Car Plus"/>
    <s v="Electronics"/>
    <s v="Quickstock"/>
    <s v="Car Plus"/>
    <s v="Electronics"/>
    <s v="Quickstock"/>
    <n v="90"/>
    <n v="72"/>
    <n v="7299.3"/>
    <n v="656937"/>
    <s v="In Stock"/>
    <s v="No"/>
    <n v="0"/>
  </r>
  <r>
    <s v="P2612"/>
    <s v="Ahead Max"/>
    <s v="Toys"/>
    <m/>
    <n v="43"/>
    <n v="47"/>
    <n v="3489.19"/>
    <n v="150035.17000000001"/>
    <x v="20"/>
    <d v="2025-09-18T00:00:00"/>
    <s v="discontinued"/>
    <s v="Delhi Warehouse"/>
    <s v="Ahead Max"/>
    <s v="Toys"/>
    <s v=""/>
    <s v="Ahead Max"/>
    <s v="Toys"/>
    <s v="Others"/>
    <n v="43"/>
    <n v="47"/>
    <n v="3489.19"/>
    <n v="150035.17000000001"/>
    <s v="Low Stock"/>
    <s v="Yes"/>
    <n v="1"/>
  </r>
  <r>
    <s v="P6299"/>
    <s v="Piece Pro"/>
    <s v="Groceries"/>
    <s v="Omni Suppliers"/>
    <n v="156"/>
    <n v="54"/>
    <n v="4552.6099999999997"/>
    <n v="710207.15999999992"/>
    <x v="139"/>
    <d v="2025-07-28T00:00:00"/>
    <s v="active"/>
    <s v="Online"/>
    <s v="Piece Pro"/>
    <s v="Groceries"/>
    <s v="Omni Suppliers"/>
    <s v="Piece Pro"/>
    <s v="Groceries"/>
    <s v="Omni Suppliers"/>
    <n v="156"/>
    <n v="54"/>
    <n v="4552.6099999999997"/>
    <n v="710207.15999999992"/>
    <s v="In Stock"/>
    <s v="No"/>
    <n v="0"/>
  </r>
  <r>
    <s v="P4360"/>
    <s v="Example Pro"/>
    <s v="Electronics"/>
    <s v="QuickStock"/>
    <n v="114"/>
    <n v="94"/>
    <n v="12703.15"/>
    <n v="1448159.1"/>
    <x v="107"/>
    <d v="2025-08-01T00:00:00"/>
    <m/>
    <s v="Pune Store"/>
    <s v="Example Pro"/>
    <s v="Electronics"/>
    <s v="Quickstock"/>
    <s v="Example Pro"/>
    <s v="Electronics"/>
    <s v="Quickstock"/>
    <n v="114"/>
    <n v="94"/>
    <n v="12703.15"/>
    <n v="1448159.0999999999"/>
    <s v="In Stock"/>
    <s v="No"/>
    <n v="0"/>
  </r>
  <r>
    <s v="P9968"/>
    <s v="Money Lite"/>
    <s v="Groceries"/>
    <s v="ABC Pvt Ltd"/>
    <n v="47"/>
    <n v="86"/>
    <n v="1431.14"/>
    <n v="67263.58"/>
    <x v="25"/>
    <d v="2025-09-05T00:00:00"/>
    <m/>
    <s v="Ahmedabad Branch"/>
    <s v="Money Lite"/>
    <s v="Groceries"/>
    <s v="Abc Pvt Ltd"/>
    <s v="Money Lite"/>
    <s v="Groceries"/>
    <s v="Abc Pvt Ltd"/>
    <n v="47"/>
    <n v="86"/>
    <n v="1431.14"/>
    <n v="67263.58"/>
    <s v="Low Stock"/>
    <s v="Yes"/>
    <n v="1"/>
  </r>
  <r>
    <s v="P6803"/>
    <s v="Floor X"/>
    <s v="Furniture"/>
    <s v="QuickStock"/>
    <n v="187"/>
    <n v="82"/>
    <n v="7910.05"/>
    <n v="1479179.35"/>
    <x v="133"/>
    <d v="2025-08-11T00:00:00"/>
    <m/>
    <s v="Delhi Warehouse"/>
    <s v="Floor X"/>
    <s v="Furniture"/>
    <s v="Quickstock"/>
    <s v="Floor X"/>
    <s v="Furniture"/>
    <s v="Quickstock"/>
    <n v="187"/>
    <n v="82"/>
    <n v="7910.05"/>
    <n v="1479179.35"/>
    <s v="In Stock"/>
    <s v="No"/>
    <n v="0"/>
  </r>
  <r>
    <s v="P9722"/>
    <s v="Week Max"/>
    <s v="Furniture"/>
    <s v="ABC Pvt Ltd"/>
    <n v="46"/>
    <n v="84"/>
    <n v="18927.98"/>
    <n v="870687.08"/>
    <x v="3"/>
    <d v="2025-09-14T00:00:00"/>
    <s v="discontinued"/>
    <s v="Pune Store"/>
    <s v="Week Max"/>
    <s v="Furniture"/>
    <s v="Abc Pvt Ltd"/>
    <s v="Week Max"/>
    <s v="Furniture"/>
    <s v="Abc Pvt Ltd"/>
    <n v="46"/>
    <n v="84"/>
    <n v="18927.98"/>
    <n v="870687.08"/>
    <s v="Low Stock"/>
    <s v="Yes"/>
    <n v="1"/>
  </r>
  <r>
    <s v="P6265"/>
    <s v="Hospital Max"/>
    <s v="Clothing"/>
    <s v="RetailMart Inc"/>
    <n v="177"/>
    <n v="49"/>
    <n v="18654.240000000002"/>
    <n v="3301800.48"/>
    <x v="96"/>
    <d v="2025-08-23T00:00:00"/>
    <s v="discontinued"/>
    <s v="Delhi Warehouse"/>
    <s v="Hospital Max"/>
    <s v="Clothing"/>
    <s v="Retailmart Inc"/>
    <s v="Hospital Max"/>
    <s v="Clothing"/>
    <s v="Retailmart Inc"/>
    <n v="177"/>
    <n v="49"/>
    <n v="18654.240000000002"/>
    <n v="3301800.4800000004"/>
    <s v="In Stock"/>
    <s v="No"/>
    <n v="0"/>
  </r>
  <r>
    <s v="P5228"/>
    <s v="Western Pro"/>
    <s v="Toys"/>
    <s v="Omni Suppliers"/>
    <n v="177"/>
    <n v="77"/>
    <n v="16663.939999999999"/>
    <n v="2949517.38"/>
    <x v="69"/>
    <d v="2025-08-04T00:00:00"/>
    <s v="active"/>
    <s v="Online"/>
    <s v="Western Pro"/>
    <s v="Toys"/>
    <s v="Omni Suppliers"/>
    <s v="Western Pro"/>
    <s v="Toys"/>
    <s v="Omni Suppliers"/>
    <n v="177"/>
    <n v="77"/>
    <n v="16663.939999999999"/>
    <n v="2949517.38"/>
    <s v="In Stock"/>
    <s v="No"/>
    <n v="0"/>
  </r>
  <r>
    <s v="P9871"/>
    <s v="Always Lite"/>
    <s v="Clothing"/>
    <s v="Global Traders"/>
    <m/>
    <n v="78"/>
    <n v="6261.94"/>
    <m/>
    <x v="80"/>
    <d v="2025-07-20T00:00:00"/>
    <s v="discon"/>
    <s v="Ahmedabad Branch"/>
    <s v="Always Lite"/>
    <s v="Clothing"/>
    <s v="Global Traders"/>
    <s v="Always Lite"/>
    <s v="Clothing"/>
    <s v="Global Traders"/>
    <n v="0"/>
    <n v="78"/>
    <n v="6261.94"/>
    <n v="0"/>
    <s v="Out of Stock"/>
    <s v="Yes"/>
    <n v="1"/>
  </r>
  <r>
    <s v="P9875"/>
    <s v="Security Lite"/>
    <s v="Groceries"/>
    <s v="RetailMart Inc"/>
    <n v="15"/>
    <n v="41"/>
    <n v="14274.69"/>
    <n v="214120.35"/>
    <x v="116"/>
    <d v="2025-08-10T00:00:00"/>
    <m/>
    <s v="Ahmedabad Branch"/>
    <s v="Security Lite"/>
    <s v="Groceries"/>
    <s v="Retailmart Inc"/>
    <s v="Security Lite"/>
    <s v="Groceries"/>
    <s v="Retailmart Inc"/>
    <n v="15"/>
    <n v="41"/>
    <n v="14274.69"/>
    <n v="214120.35"/>
    <s v="Low Stock"/>
    <s v="Yes"/>
    <n v="1"/>
  </r>
  <r>
    <s v="P1942"/>
    <s v="At Pro"/>
    <s v="Clothing"/>
    <s v="QuickStock"/>
    <n v="29"/>
    <n v="29"/>
    <n v="3175.12"/>
    <n v="92078.48"/>
    <x v="106"/>
    <d v="2025-07-24T00:00:00"/>
    <s v="discontinued"/>
    <s v="Ahmedabad Branch"/>
    <s v="At Pro"/>
    <s v="Clothing"/>
    <s v="Quickstock"/>
    <s v="At Pro"/>
    <s v="Clothing"/>
    <s v="Quickstock"/>
    <n v="29"/>
    <n v="29"/>
    <n v="3175.12"/>
    <n v="92078.48"/>
    <s v="Low Stock"/>
    <s v="No"/>
    <n v="1"/>
  </r>
  <r>
    <s v="P9140"/>
    <s v="Throw Lite"/>
    <s v="Clothing"/>
    <s v="RetailMart Inc"/>
    <n v="17"/>
    <n v="77"/>
    <n v="16093.85"/>
    <n v="273595.45"/>
    <x v="120"/>
    <d v="2025-07-17T00:00:00"/>
    <s v="discontinued"/>
    <s v="Online"/>
    <s v="Throw Lite"/>
    <s v="Clothing"/>
    <s v="Retailmart Inc"/>
    <s v="Throw Lite"/>
    <s v="Clothing"/>
    <s v="Retailmart Inc"/>
    <n v="17"/>
    <n v="77"/>
    <n v="16093.85"/>
    <n v="273595.45"/>
    <s v="Low Stock"/>
    <s v="Yes"/>
    <n v="1"/>
  </r>
  <r>
    <s v="P5122"/>
    <s v="Father Lite"/>
    <s v="Furniture"/>
    <s v="Global Traders"/>
    <n v="67"/>
    <n v="41"/>
    <n v="15355"/>
    <n v="1028785"/>
    <x v="26"/>
    <d v="2025-10-11T00:00:00"/>
    <s v="discontinued"/>
    <s v="Pune Store"/>
    <s v="Father Lite"/>
    <s v="Furniture"/>
    <s v="Global Traders"/>
    <s v="Father Lite"/>
    <s v="Furniture"/>
    <s v="Global Traders"/>
    <n v="67"/>
    <n v="41"/>
    <n v="15355"/>
    <n v="1028785"/>
    <s v="In Stock"/>
    <s v="No"/>
    <n v="0"/>
  </r>
  <r>
    <s v="P6228"/>
    <s v="Sell Max"/>
    <s v="Clothing"/>
    <m/>
    <n v="73"/>
    <n v="85"/>
    <n v="2600.6"/>
    <n v="189843.8"/>
    <x v="80"/>
    <d v="2025-09-28T00:00:00"/>
    <s v="discon"/>
    <s v="Online"/>
    <s v="Sell Max"/>
    <s v="Clothing"/>
    <s v=""/>
    <s v="Sell Max"/>
    <s v="Clothing"/>
    <s v="Others"/>
    <n v="73"/>
    <n v="85"/>
    <n v="2600.6"/>
    <n v="189843.8"/>
    <s v="Low Stock"/>
    <s v="Yes"/>
    <n v="1"/>
  </r>
  <r>
    <s v="P6487"/>
    <s v="Wall Mini"/>
    <s v="Electronics"/>
    <s v="Omni Suppliers"/>
    <n v="17"/>
    <n v="49"/>
    <n v="9980.24"/>
    <n v="169664.08"/>
    <x v="151"/>
    <d v="2025-09-25T00:00:00"/>
    <s v="Actv"/>
    <s v="Ahmedabad Branch"/>
    <s v="Wall Mini"/>
    <s v="Electronics"/>
    <s v="Omni Suppliers"/>
    <s v="Wall Mini"/>
    <s v="Electronics"/>
    <s v="Omni Suppliers"/>
    <n v="17"/>
    <n v="49"/>
    <n v="9980.24"/>
    <n v="169664.08"/>
    <s v="Low Stock"/>
    <s v="Yes"/>
    <n v="1"/>
  </r>
  <r>
    <s v="P3423"/>
    <s v="Management Max"/>
    <s v="Furniture"/>
    <s v="QuickStock"/>
    <n v="106"/>
    <n v="32"/>
    <n v="18193.740000000002"/>
    <n v="1928536.44"/>
    <x v="5"/>
    <d v="2025-08-14T00:00:00"/>
    <s v="active"/>
    <s v="Delhi Warehouse"/>
    <s v="Management Max"/>
    <s v="Furniture"/>
    <s v="Quickstock"/>
    <s v="Management Max"/>
    <s v="Furniture"/>
    <s v="Quickstock"/>
    <n v="106"/>
    <n v="32"/>
    <n v="18193.740000000002"/>
    <n v="1928536.4400000002"/>
    <s v="In Stock"/>
    <s v="No"/>
    <n v="0"/>
  </r>
  <r>
    <s v="P7339"/>
    <s v="Use X"/>
    <s v="Groceries"/>
    <s v="ABC Pvt Ltd"/>
    <n v="38"/>
    <n v="43"/>
    <n v="3460.35"/>
    <n v="131493.29999999999"/>
    <x v="50"/>
    <d v="2025-10-07T00:00:00"/>
    <s v="discon"/>
    <s v="Pune Store"/>
    <s v="Use X"/>
    <s v="Groceries"/>
    <s v="Abc Pvt Ltd"/>
    <s v="Use X"/>
    <s v="Groceries"/>
    <s v="Abc Pvt Ltd"/>
    <n v="38"/>
    <n v="43"/>
    <n v="3460.35"/>
    <n v="131493.29999999999"/>
    <s v="Low Stock"/>
    <s v="Yes"/>
    <n v="1"/>
  </r>
  <r>
    <s v="P7961"/>
    <s v="Adult Plus"/>
    <s v="Toys"/>
    <s v="QuickStock"/>
    <n v="131"/>
    <n v="70"/>
    <n v="4914.66"/>
    <n v="643820.46"/>
    <x v="61"/>
    <d v="2025-09-12T00:00:00"/>
    <s v="active"/>
    <s v="Pune Store"/>
    <s v="Adult Plus"/>
    <s v="Toys"/>
    <s v="Quickstock"/>
    <s v="Adult Plus"/>
    <s v="Toys"/>
    <s v="Quickstock"/>
    <n v="131"/>
    <n v="70"/>
    <n v="4914.66"/>
    <n v="643820.46"/>
    <s v="In Stock"/>
    <s v="No"/>
    <n v="0"/>
  </r>
  <r>
    <s v="P7822"/>
    <s v="Appear X"/>
    <s v="Toys"/>
    <s v="Omni Suppliers"/>
    <n v="7"/>
    <n v="64"/>
    <n v="4963.1000000000004"/>
    <n v="34741.699999999997"/>
    <x v="15"/>
    <d v="2025-07-17T00:00:00"/>
    <s v="Actv"/>
    <s v="Delhi Warehouse"/>
    <s v="Appear X"/>
    <s v="Toys"/>
    <s v="Omni Suppliers"/>
    <s v="Appear X"/>
    <s v="Toys"/>
    <s v="Omni Suppliers"/>
    <n v="7"/>
    <n v="64"/>
    <n v="4963.1000000000004"/>
    <n v="34741.700000000004"/>
    <s v="Low Stock"/>
    <s v="Yes"/>
    <n v="1"/>
  </r>
  <r>
    <s v="P4446"/>
    <s v="Husband Mini"/>
    <s v="Clothing"/>
    <s v="QuickStock"/>
    <n v="106"/>
    <n v="46"/>
    <n v="19654.63"/>
    <n v="2083390.78"/>
    <x v="171"/>
    <d v="2025-08-25T00:00:00"/>
    <s v="Actv"/>
    <s v="Delhi Warehouse"/>
    <s v="Husband Mini"/>
    <s v="Clothing"/>
    <s v="Quickstock"/>
    <s v="Husband Mini"/>
    <s v="Clothing"/>
    <s v="Quickstock"/>
    <n v="106"/>
    <n v="46"/>
    <n v="19654.63"/>
    <n v="2083390.78"/>
    <s v="In Stock"/>
    <s v="No"/>
    <n v="0"/>
  </r>
  <r>
    <s v="P9824"/>
    <s v="Age Plus"/>
    <s v="Electronics"/>
    <s v="QuickStock"/>
    <n v="23"/>
    <n v="58"/>
    <n v="8490.36"/>
    <n v="195278.28"/>
    <x v="103"/>
    <d v="2025-08-17T00:00:00"/>
    <s v="discon"/>
    <s v="Delhi Warehouse"/>
    <s v="Age Plus"/>
    <s v="Electronics"/>
    <s v="Quickstock"/>
    <s v="Age Plus"/>
    <s v="Electronics"/>
    <s v="Quickstock"/>
    <n v="23"/>
    <n v="58"/>
    <n v="8490.36"/>
    <n v="195278.28000000003"/>
    <s v="Low Stock"/>
    <s v="Yes"/>
    <n v="1"/>
  </r>
  <r>
    <s v="P7116"/>
    <s v="Game Pro"/>
    <s v="Groceries"/>
    <s v="QuickStock"/>
    <n v="130"/>
    <n v="51"/>
    <n v="6639.37"/>
    <n v="863118.1"/>
    <x v="128"/>
    <d v="2025-07-26T00:00:00"/>
    <s v="active"/>
    <s v="Delhi Warehouse"/>
    <s v="Game Pro"/>
    <s v="Groceries"/>
    <s v="Quickstock"/>
    <s v="Game Pro"/>
    <s v="Groceries"/>
    <s v="Quickstock"/>
    <n v="130"/>
    <n v="51"/>
    <n v="6639.37"/>
    <n v="863118.1"/>
    <s v="In Stock"/>
    <s v="No"/>
    <n v="0"/>
  </r>
  <r>
    <s v="P4759"/>
    <s v="Director Pro"/>
    <s v="Groceries"/>
    <s v="Global Traders"/>
    <n v="80"/>
    <n v="87"/>
    <n v="7740.14"/>
    <n v="619211.20000000007"/>
    <x v="169"/>
    <d v="2025-08-02T00:00:00"/>
    <s v="discontinued"/>
    <s v="Ahmedabad Branch"/>
    <s v="Director Pro"/>
    <s v="Groceries"/>
    <s v="Global Traders"/>
    <s v="Director Pro"/>
    <s v="Groceries"/>
    <s v="Global Traders"/>
    <n v="80"/>
    <n v="87"/>
    <n v="7740.14"/>
    <n v="619211.20000000007"/>
    <s v="Low Stock"/>
    <s v="Yes"/>
    <n v="1"/>
  </r>
  <r>
    <s v="P1063"/>
    <s v="Analysis Plus"/>
    <s v="Clothing"/>
    <s v="QuickStock"/>
    <n v="100"/>
    <n v="85"/>
    <n v="2159.1999999999998"/>
    <n v="215920"/>
    <x v="41"/>
    <d v="2025-09-12T00:00:00"/>
    <s v="discon"/>
    <s v="Online"/>
    <s v="Analysis Plus"/>
    <s v="Clothing"/>
    <s v="Quickstock"/>
    <s v="Analysis Plus"/>
    <s v="Clothing"/>
    <s v="Quickstock"/>
    <n v="100"/>
    <n v="85"/>
    <n v="2159.1999999999998"/>
    <n v="215919.99999999997"/>
    <s v="In Stock"/>
    <s v="No"/>
    <n v="0"/>
  </r>
  <r>
    <s v="P6962"/>
    <s v="Trade X"/>
    <s v="Groceries"/>
    <s v="QuickStock"/>
    <n v="44"/>
    <n v="93"/>
    <n v="4018.39"/>
    <n v="176809.16"/>
    <x v="38"/>
    <d v="2025-09-28T00:00:00"/>
    <s v="discon"/>
    <s v="Delhi Warehouse"/>
    <s v="Trade X"/>
    <s v="Groceries"/>
    <s v="Quickstock"/>
    <s v="Trade X"/>
    <s v="Groceries"/>
    <s v="Quickstock"/>
    <n v="44"/>
    <n v="93"/>
    <n v="4018.39"/>
    <n v="176809.16"/>
    <s v="Low Stock"/>
    <s v="Yes"/>
    <n v="1"/>
  </r>
  <r>
    <s v="P4330"/>
    <s v="Way Max"/>
    <s v="Groceries"/>
    <s v="Omni Suppliers"/>
    <n v="165"/>
    <n v="96"/>
    <n v="12079.93"/>
    <n v="1993188.45"/>
    <x v="100"/>
    <d v="2025-09-02T00:00:00"/>
    <s v="discon"/>
    <s v="Online"/>
    <s v="Way Max"/>
    <s v="Groceries"/>
    <s v="Omni Suppliers"/>
    <s v="Way Max"/>
    <s v="Groceries"/>
    <s v="Omni Suppliers"/>
    <n v="165"/>
    <n v="96"/>
    <n v="12079.93"/>
    <n v="1993188.45"/>
    <s v="In Stock"/>
    <s v="No"/>
    <n v="0"/>
  </r>
  <r>
    <s v="P7055"/>
    <s v="Message Pro"/>
    <s v="Electronics"/>
    <s v="Omni Suppliers"/>
    <n v="177"/>
    <n v="54"/>
    <n v="9697.68"/>
    <n v="1716489.36"/>
    <x v="57"/>
    <d v="2025-09-27T00:00:00"/>
    <s v="active"/>
    <s v="Pune Store"/>
    <s v="Message Pro"/>
    <s v="Electronics"/>
    <s v="Omni Suppliers"/>
    <s v="Message Pro"/>
    <s v="Electronics"/>
    <s v="Omni Suppliers"/>
    <n v="177"/>
    <n v="54"/>
    <n v="9697.68"/>
    <n v="1716489.36"/>
    <s v="In Stock"/>
    <s v="No"/>
    <n v="0"/>
  </r>
  <r>
    <s v="P2217"/>
    <s v="Federal Pro"/>
    <s v="Electronics"/>
    <s v="RetailMart Inc"/>
    <n v="148"/>
    <n v="54"/>
    <n v="10638.47"/>
    <n v="1574493.56"/>
    <x v="158"/>
    <d v="2025-07-29T00:00:00"/>
    <s v="discontinued"/>
    <s v="Mumbai Store"/>
    <s v="Federal Pro"/>
    <s v="Electronics"/>
    <s v="Retailmart Inc"/>
    <s v="Federal Pro"/>
    <s v="Electronics"/>
    <s v="Retailmart Inc"/>
    <n v="148"/>
    <n v="54"/>
    <n v="10638.47"/>
    <n v="1574493.5599999998"/>
    <s v="In Stock"/>
    <s v="No"/>
    <n v="0"/>
  </r>
  <r>
    <s v="P9966"/>
    <s v="Throw Plus"/>
    <s v="Furniture"/>
    <s v="Omni Suppliers"/>
    <n v="52"/>
    <n v="56"/>
    <n v="5782.24"/>
    <n v="300676.47999999998"/>
    <x v="142"/>
    <d v="2025-08-30T00:00:00"/>
    <m/>
    <s v="Mumbai Store"/>
    <s v="Throw Plus"/>
    <s v="Furniture"/>
    <s v="Omni Suppliers"/>
    <s v="Throw Plus"/>
    <s v="Furniture"/>
    <s v="Omni Suppliers"/>
    <n v="52"/>
    <n v="56"/>
    <n v="5782.24"/>
    <n v="300676.47999999998"/>
    <s v="Low Stock"/>
    <s v="Yes"/>
    <n v="1"/>
  </r>
  <r>
    <s v="P5589"/>
    <s v="your plus"/>
    <s v="Groceries"/>
    <s v="Omni Suppliers"/>
    <m/>
    <n v="29"/>
    <n v="13997.17"/>
    <m/>
    <x v="48"/>
    <d v="2025-10-08T00:00:00"/>
    <s v="active"/>
    <s v="Delhi Warehouse"/>
    <s v="Your Plus"/>
    <s v="Groceries"/>
    <s v="Omni Suppliers"/>
    <s v="Your Plus"/>
    <s v="Groceries"/>
    <s v="Omni Suppliers"/>
    <n v="0"/>
    <n v="29"/>
    <n v="13997.17"/>
    <n v="0"/>
    <s v="Out of Stock"/>
    <s v="Yes"/>
    <n v="1"/>
  </r>
  <r>
    <s v="P9471"/>
    <s v="Three X"/>
    <s v="Electronics"/>
    <s v="Omni Suppliers"/>
    <n v="174"/>
    <n v="72"/>
    <n v="3951.63"/>
    <n v="687583.62"/>
    <x v="34"/>
    <d v="2025-09-20T00:00:00"/>
    <s v="discon"/>
    <s v="Online"/>
    <s v="Three X"/>
    <s v="Electronics"/>
    <s v="Omni Suppliers"/>
    <s v="Three X"/>
    <s v="Electronics"/>
    <s v="Omni Suppliers"/>
    <n v="174"/>
    <n v="72"/>
    <n v="3951.63"/>
    <n v="687583.62"/>
    <s v="In Stock"/>
    <s v="No"/>
    <n v="0"/>
  </r>
  <r>
    <s v="P8161"/>
    <s v="Threat Max"/>
    <s v="Groceries"/>
    <s v="Omni Suppliers"/>
    <n v="194"/>
    <n v="85"/>
    <n v="5445.4"/>
    <n v="1056407.6000000001"/>
    <x v="26"/>
    <d v="2025-10-02T00:00:00"/>
    <s v="discon"/>
    <s v="Mumbai Store"/>
    <s v="Threat Max"/>
    <s v="Groceries"/>
    <s v="Omni Suppliers"/>
    <s v="Threat Max"/>
    <s v="Groceries"/>
    <s v="Omni Suppliers"/>
    <n v="194"/>
    <n v="85"/>
    <n v="5445.4"/>
    <n v="1056407.5999999999"/>
    <s v="In Stock"/>
    <s v="No"/>
    <n v="0"/>
  </r>
  <r>
    <s v="P9096"/>
    <s v="Responsibility X"/>
    <s v="Electronics"/>
    <s v="ABC Pvt Ltd"/>
    <n v="59"/>
    <n v="89"/>
    <n v="13976.58"/>
    <n v="824618.22"/>
    <x v="122"/>
    <d v="2025-07-14T00:00:00"/>
    <s v="active"/>
    <s v="Ahmedabad Branch"/>
    <s v="Responsibility X"/>
    <s v="Electronics"/>
    <s v="Abc Pvt Ltd"/>
    <s v="Responsibility X"/>
    <s v="Electronics"/>
    <s v="Abc Pvt Ltd"/>
    <n v="59"/>
    <n v="89"/>
    <n v="13976.58"/>
    <n v="824618.22"/>
    <s v="Low Stock"/>
    <s v="Yes"/>
    <n v="1"/>
  </r>
  <r>
    <s v="P6452"/>
    <s v="Teacher Plus"/>
    <s v="Groceries"/>
    <s v="QuickStock"/>
    <n v="25"/>
    <n v="40"/>
    <n v="8528.66"/>
    <n v="213216.5"/>
    <x v="51"/>
    <d v="2025-09-02T00:00:00"/>
    <s v="Actv"/>
    <s v="Mumbai Store"/>
    <s v="Teacher Plus"/>
    <s v="Groceries"/>
    <s v="Quickstock"/>
    <s v="Teacher Plus"/>
    <s v="Groceries"/>
    <s v="Quickstock"/>
    <n v="25"/>
    <n v="40"/>
    <n v="8528.66"/>
    <n v="213216.5"/>
    <s v="Low Stock"/>
    <s v="Yes"/>
    <n v="1"/>
  </r>
  <r>
    <s v="P4201"/>
    <s v="skill mini"/>
    <s v="Toys"/>
    <s v="ABC Pvt Ltd"/>
    <m/>
    <n v="49"/>
    <n v="11764.22"/>
    <m/>
    <x v="78"/>
    <d v="2025-10-03T00:00:00"/>
    <m/>
    <s v="Pune Store"/>
    <s v="Skill Mini"/>
    <s v="Toys"/>
    <s v="Abc Pvt Ltd"/>
    <s v="Skill Mini"/>
    <s v="Toys"/>
    <s v="Abc Pvt Ltd"/>
    <n v="0"/>
    <n v="49"/>
    <n v="11764.22"/>
    <n v="0"/>
    <s v="Out of Stock"/>
    <s v="Yes"/>
    <n v="1"/>
  </r>
  <r>
    <s v="P6681"/>
    <s v="Health Pro"/>
    <s v="Electronics"/>
    <s v="ABC Pvt Ltd"/>
    <m/>
    <n v="42"/>
    <n v="14446.89"/>
    <m/>
    <x v="46"/>
    <d v="2025-07-29T00:00:00"/>
    <s v="Actv"/>
    <s v="Delhi Warehouse"/>
    <s v="Health Pro"/>
    <s v="Electronics"/>
    <s v="Abc Pvt Ltd"/>
    <s v="Health Pro"/>
    <s v="Electronics"/>
    <s v="Abc Pvt Ltd"/>
    <n v="0"/>
    <n v="42"/>
    <n v="14446.89"/>
    <n v="0"/>
    <s v="Out of Stock"/>
    <s v="Yes"/>
    <n v="1"/>
  </r>
  <r>
    <s v="P6122"/>
    <s v="Free Max"/>
    <s v="Groceries"/>
    <s v="Global Traders"/>
    <m/>
    <n v="22"/>
    <n v="250.92"/>
    <m/>
    <x v="63"/>
    <d v="2025-09-20T00:00:00"/>
    <s v="active"/>
    <s v="Online"/>
    <s v="Free Max"/>
    <s v="Groceries"/>
    <s v="Global Traders"/>
    <s v="Free Max"/>
    <s v="Groceries"/>
    <s v="Global Traders"/>
    <n v="0"/>
    <n v="22"/>
    <n v="250.92"/>
    <n v="0"/>
    <s v="Out of Stock"/>
    <s v="Yes"/>
    <n v="1"/>
  </r>
  <r>
    <s v="P3288"/>
    <s v="interest plus"/>
    <s v="Groceries"/>
    <s v="RetailMart Inc"/>
    <n v="34"/>
    <n v="33"/>
    <n v="13213.43"/>
    <n v="449256.62"/>
    <x v="63"/>
    <d v="2025-08-12T00:00:00"/>
    <m/>
    <s v="Mumbai Store"/>
    <s v="Interest Plus"/>
    <s v="Groceries"/>
    <s v="Retailmart Inc"/>
    <s v="Interest Plus"/>
    <s v="Groceries"/>
    <s v="Retailmart Inc"/>
    <n v="34"/>
    <n v="33"/>
    <n v="13213.43"/>
    <n v="449256.62"/>
    <s v="In Stock"/>
    <s v="No"/>
    <n v="0"/>
  </r>
  <r>
    <s v="P4377"/>
    <s v="Town Pro"/>
    <s v="Clothing"/>
    <s v="RetailMart Inc"/>
    <n v="77"/>
    <m/>
    <n v="11062.76"/>
    <n v="851832.52"/>
    <x v="50"/>
    <d v="2025-08-31T00:00:00"/>
    <m/>
    <s v="Mumbai Store"/>
    <s v="Town Pro"/>
    <s v="Clothing"/>
    <s v="Retailmart Inc"/>
    <s v="Town Pro"/>
    <s v="Clothing"/>
    <s v="Retailmart Inc"/>
    <n v="77"/>
    <n v="0"/>
    <n v="11062.76"/>
    <n v="851832.52"/>
    <s v="In Stock"/>
    <s v="No"/>
    <n v="0"/>
  </r>
  <r>
    <s v="P1494"/>
    <s v="Billion Lite"/>
    <s v="Clothing"/>
    <s v="Global Traders"/>
    <n v="160"/>
    <n v="26"/>
    <n v="4339.3500000000004"/>
    <n v="694296"/>
    <x v="71"/>
    <d v="2025-08-16T00:00:00"/>
    <s v="discon"/>
    <s v="Online"/>
    <s v="Billion Lite"/>
    <s v="Clothing"/>
    <s v="Global Traders"/>
    <s v="Billion Lite"/>
    <s v="Clothing"/>
    <s v="Global Traders"/>
    <n v="160"/>
    <n v="26"/>
    <n v="4339.3500000000004"/>
    <n v="694296"/>
    <s v="In Stock"/>
    <s v="No"/>
    <n v="0"/>
  </r>
  <r>
    <s v="P8543"/>
    <s v="Specific X"/>
    <s v="Clothing"/>
    <s v="Global Traders"/>
    <n v="138"/>
    <n v="46"/>
    <n v="6954.84"/>
    <n v="959767.92"/>
    <x v="49"/>
    <d v="2025-09-23T00:00:00"/>
    <s v="discon"/>
    <s v="Ahmedabad Branch"/>
    <s v="Specific X"/>
    <s v="Clothing"/>
    <s v="Global Traders"/>
    <s v="Specific X"/>
    <s v="Clothing"/>
    <s v="Global Traders"/>
    <n v="138"/>
    <n v="46"/>
    <n v="6954.84"/>
    <n v="959767.92"/>
    <s v="In Stock"/>
    <s v="No"/>
    <n v="0"/>
  </r>
  <r>
    <s v="P8253"/>
    <s v="Single Mini"/>
    <s v="Groceries"/>
    <m/>
    <n v="45"/>
    <n v="95"/>
    <n v="9045.5300000000007"/>
    <n v="407048.85"/>
    <x v="13"/>
    <d v="2025-07-26T00:00:00"/>
    <s v="active"/>
    <s v="Delhi Warehouse"/>
    <s v="Single Mini"/>
    <s v="Groceries"/>
    <s v=""/>
    <s v="Single Mini"/>
    <s v="Groceries"/>
    <s v="Others"/>
    <n v="45"/>
    <n v="95"/>
    <n v="9045.5300000000007"/>
    <n v="407048.85000000003"/>
    <s v="Low Stock"/>
    <s v="Yes"/>
    <n v="1"/>
  </r>
  <r>
    <s v="P3057"/>
    <s v="Tend Lite"/>
    <s v="Furniture"/>
    <m/>
    <n v="151"/>
    <m/>
    <n v="2861.03"/>
    <n v="432015.53"/>
    <x v="21"/>
    <d v="2025-09-23T00:00:00"/>
    <s v="discontinued"/>
    <s v="Mumbai Store"/>
    <s v="Tend Lite"/>
    <s v="Furniture"/>
    <s v=""/>
    <s v="Tend Lite"/>
    <s v="Furniture"/>
    <s v="Others"/>
    <n v="151"/>
    <n v="0"/>
    <n v="2861.03"/>
    <n v="432015.53"/>
    <s v="In Stock"/>
    <s v="No"/>
    <n v="0"/>
  </r>
  <r>
    <s v="P6717"/>
    <s v="Indeed Max"/>
    <s v="Toys"/>
    <s v="RetailMart Inc"/>
    <n v="136"/>
    <n v="36"/>
    <n v="5192.22"/>
    <n v="706141.92"/>
    <x v="60"/>
    <d v="2025-09-23T00:00:00"/>
    <s v="discontinued"/>
    <s v="Ahmedabad Branch"/>
    <s v="Indeed Max"/>
    <s v="Toys"/>
    <s v="Retailmart Inc"/>
    <s v="Indeed Max"/>
    <s v="Toys"/>
    <s v="Retailmart Inc"/>
    <n v="136"/>
    <n v="36"/>
    <n v="5192.22"/>
    <n v="706141.92"/>
    <s v="In Stock"/>
    <s v="No"/>
    <n v="0"/>
  </r>
  <r>
    <s v="P3663"/>
    <s v="Author Plus"/>
    <s v="Furniture"/>
    <s v="ABC Pvt Ltd"/>
    <n v="185"/>
    <n v="32"/>
    <n v="9605.93"/>
    <n v="1777097.05"/>
    <x v="62"/>
    <d v="2025-09-13T00:00:00"/>
    <s v="active"/>
    <s v="Pune Store"/>
    <s v="Author Plus"/>
    <s v="Furniture"/>
    <s v="Abc Pvt Ltd"/>
    <s v="Author Plus"/>
    <s v="Furniture"/>
    <s v="Abc Pvt Ltd"/>
    <n v="185"/>
    <n v="32"/>
    <n v="9605.93"/>
    <n v="1777097.05"/>
    <s v="In Stock"/>
    <s v="No"/>
    <n v="0"/>
  </r>
  <r>
    <s v="P6125"/>
    <s v="Build X"/>
    <s v="Furniture"/>
    <s v="RetailMart Inc"/>
    <n v="84"/>
    <n v="70"/>
    <n v="5473.62"/>
    <n v="459784.08"/>
    <x v="126"/>
    <d v="2025-08-29T00:00:00"/>
    <s v="active"/>
    <s v="Online"/>
    <s v="Build X"/>
    <s v="Furniture"/>
    <s v="Retailmart Inc"/>
    <s v="Build X"/>
    <s v="Furniture"/>
    <s v="Retailmart Inc"/>
    <n v="84"/>
    <n v="70"/>
    <n v="5473.62"/>
    <n v="459784.08"/>
    <s v="In Stock"/>
    <s v="No"/>
    <n v="0"/>
  </r>
  <r>
    <s v="P1329"/>
    <s v="Eat Pro"/>
    <s v="Furniture"/>
    <s v="Global Traders"/>
    <n v="49"/>
    <n v="24"/>
    <n v="5249.64"/>
    <n v="257232.36"/>
    <x v="122"/>
    <d v="2025-09-08T00:00:00"/>
    <s v="active"/>
    <s v="Online"/>
    <s v="Eat Pro"/>
    <s v="Furniture"/>
    <s v="Global Traders"/>
    <s v="Eat Pro"/>
    <s v="Furniture"/>
    <s v="Global Traders"/>
    <n v="49"/>
    <n v="24"/>
    <n v="5249.64"/>
    <n v="257232.36000000002"/>
    <s v="In Stock"/>
    <s v="No"/>
    <n v="0"/>
  </r>
  <r>
    <s v="P8311"/>
    <s v="Detail Lite"/>
    <s v="Clothing"/>
    <s v="Global Traders"/>
    <n v="59"/>
    <n v="31"/>
    <n v="5402.23"/>
    <n v="318731.56999999989"/>
    <x v="164"/>
    <d v="2025-07-15T00:00:00"/>
    <s v="Actv"/>
    <s v="Pune Store"/>
    <s v="Detail Lite"/>
    <s v="Clothing"/>
    <s v="Global Traders"/>
    <s v="Detail Lite"/>
    <s v="Clothing"/>
    <s v="Global Traders"/>
    <n v="59"/>
    <n v="31"/>
    <n v="5402.23"/>
    <n v="318731.56999999995"/>
    <s v="In Stock"/>
    <s v="No"/>
    <n v="0"/>
  </r>
  <r>
    <s v="P1747"/>
    <s v="Art Mini"/>
    <s v="Furniture"/>
    <s v="Omni Suppliers"/>
    <n v="191"/>
    <m/>
    <n v="16782.16"/>
    <n v="3205392.56"/>
    <x v="50"/>
    <d v="2025-07-20T00:00:00"/>
    <s v="discon"/>
    <s v="Pune Store"/>
    <s v="Art Mini"/>
    <s v="Furniture"/>
    <s v="Omni Suppliers"/>
    <s v="Art Mini"/>
    <s v="Furniture"/>
    <s v="Omni Suppliers"/>
    <n v="191"/>
    <n v="0"/>
    <n v="16782.16"/>
    <n v="3205392.56"/>
    <s v="In Stock"/>
    <s v="No"/>
    <n v="0"/>
  </r>
  <r>
    <s v="P2615"/>
    <s v="Alone Mini"/>
    <s v="Toys"/>
    <s v="Omni Suppliers"/>
    <n v="170"/>
    <n v="92"/>
    <n v="6269.96"/>
    <n v="1065893.2"/>
    <x v="131"/>
    <d v="2025-10-08T00:00:00"/>
    <s v="Actv"/>
    <s v="Pune Store"/>
    <s v="Alone Mini"/>
    <s v="Toys"/>
    <s v="Omni Suppliers"/>
    <s v="Alone Mini"/>
    <s v="Toys"/>
    <s v="Omni Suppliers"/>
    <n v="170"/>
    <n v="92"/>
    <n v="6269.96"/>
    <n v="1065893.2"/>
    <s v="In Stock"/>
    <s v="No"/>
    <n v="0"/>
  </r>
  <r>
    <s v="P5221"/>
    <s v="Letter X"/>
    <s v="Furniture"/>
    <s v="Global Traders"/>
    <n v="71"/>
    <n v="57"/>
    <n v="707.89"/>
    <n v="50260.19"/>
    <x v="69"/>
    <d v="2025-09-26T00:00:00"/>
    <s v="active"/>
    <s v="Pune Store"/>
    <s v="Letter X"/>
    <s v="Furniture"/>
    <s v="Global Traders"/>
    <s v="Letter X"/>
    <s v="Furniture"/>
    <s v="Global Traders"/>
    <n v="71"/>
    <n v="57"/>
    <n v="707.89"/>
    <n v="50260.19"/>
    <s v="In Stock"/>
    <s v="No"/>
    <n v="0"/>
  </r>
  <r>
    <s v="P5429"/>
    <s v="Past X"/>
    <s v="Toys"/>
    <s v="Omni Suppliers"/>
    <m/>
    <n v="96"/>
    <n v="18623.830000000002"/>
    <m/>
    <x v="64"/>
    <d v="2025-08-07T00:00:00"/>
    <m/>
    <s v="Mumbai Store"/>
    <s v="Past X"/>
    <s v="Toys"/>
    <s v="Omni Suppliers"/>
    <s v="Past X"/>
    <s v="Toys"/>
    <s v="Omni Suppliers"/>
    <n v="0"/>
    <n v="96"/>
    <n v="18623.830000000002"/>
    <n v="0"/>
    <s v="Out of Stock"/>
    <s v="Yes"/>
    <n v="1"/>
  </r>
  <r>
    <s v="P5427"/>
    <s v="College Lite"/>
    <s v="Clothing"/>
    <s v="ABC Pvt Ltd"/>
    <n v="164"/>
    <n v="23"/>
    <n v="6863.07"/>
    <n v="1125543.48"/>
    <x v="138"/>
    <d v="2025-10-09T00:00:00"/>
    <s v="discontinued"/>
    <s v="Online"/>
    <s v="College Lite"/>
    <s v="Clothing"/>
    <s v="Abc Pvt Ltd"/>
    <s v="College Lite"/>
    <s v="Clothing"/>
    <s v="Abc Pvt Ltd"/>
    <n v="164"/>
    <n v="23"/>
    <n v="6863.07"/>
    <n v="1125543.48"/>
    <s v="In Stock"/>
    <s v="No"/>
    <n v="0"/>
  </r>
  <r>
    <s v="P5729"/>
    <s v="Wait Pro"/>
    <s v="Groceries"/>
    <m/>
    <n v="43"/>
    <n v="86"/>
    <n v="4471.8599999999997"/>
    <n v="192289.98"/>
    <x v="100"/>
    <d v="2025-07-15T00:00:00"/>
    <s v="discontinued"/>
    <s v="Online"/>
    <s v="Wait Pro"/>
    <s v="Groceries"/>
    <s v=""/>
    <s v="Wait Pro"/>
    <s v="Groceries"/>
    <s v="Others"/>
    <n v="43"/>
    <n v="86"/>
    <n v="4471.8599999999997"/>
    <n v="192289.97999999998"/>
    <s v="Low Stock"/>
    <s v="Yes"/>
    <n v="1"/>
  </r>
  <r>
    <s v="P3056"/>
    <s v="Give Max"/>
    <s v="Electronics"/>
    <s v="RetailMart Inc"/>
    <n v="180"/>
    <n v="92"/>
    <n v="88.54"/>
    <n v="15937.2"/>
    <x v="1"/>
    <d v="2025-09-20T00:00:00"/>
    <s v="Inactive"/>
    <s v="Mumbai Store"/>
    <s v="Give Max"/>
    <s v="Electronics"/>
    <s v="Retailmart Inc"/>
    <s v="Give Max"/>
    <s v="Electronics"/>
    <s v="Retailmart Inc"/>
    <n v="180"/>
    <n v="92"/>
    <n v="88.54"/>
    <n v="15937.2"/>
    <s v="In Stock"/>
    <s v="No"/>
    <n v="0"/>
  </r>
  <r>
    <s v="P8162"/>
    <s v="Next Max"/>
    <s v="Clothing"/>
    <s v="QuickStock"/>
    <n v="119"/>
    <n v="38"/>
    <n v="10691.23"/>
    <n v="1272256.3700000001"/>
    <x v="102"/>
    <d v="2025-09-06T00:00:00"/>
    <s v="Inactive"/>
    <s v="Mumbai Store"/>
    <s v="Next Max"/>
    <s v="Clothing"/>
    <s v="Quickstock"/>
    <s v="Next Max"/>
    <s v="Clothing"/>
    <s v="Quickstock"/>
    <n v="119"/>
    <n v="38"/>
    <n v="10691.23"/>
    <n v="1272256.3699999999"/>
    <s v="In Stock"/>
    <s v="No"/>
    <n v="0"/>
  </r>
  <r>
    <s v="P8463"/>
    <s v="Move Mini"/>
    <s v="Furniture"/>
    <s v="Omni Suppliers"/>
    <n v="141"/>
    <n v="56"/>
    <n v="7886.07"/>
    <n v="1111935.8700000001"/>
    <x v="110"/>
    <d v="2025-07-15T00:00:00"/>
    <s v="discontinued"/>
    <s v="Ahmedabad Branch"/>
    <s v="Move Mini"/>
    <s v="Furniture"/>
    <s v="Omni Suppliers"/>
    <s v="Move Mini"/>
    <s v="Furniture"/>
    <s v="Omni Suppliers"/>
    <n v="141"/>
    <n v="56"/>
    <n v="7886.07"/>
    <n v="1111935.8699999999"/>
    <s v="In Stock"/>
    <s v="No"/>
    <n v="0"/>
  </r>
  <r>
    <s v="P1825"/>
    <s v="Raise Plus"/>
    <s v="Electronics"/>
    <s v="QuickStock"/>
    <n v="147"/>
    <n v="69"/>
    <n v="15379.58"/>
    <n v="2260798.2599999998"/>
    <x v="157"/>
    <d v="2025-08-30T00:00:00"/>
    <s v="discontinued"/>
    <s v="Pune Store"/>
    <s v="Raise Plus"/>
    <s v="Electronics"/>
    <s v="Quickstock"/>
    <s v="Raise Plus"/>
    <s v="Electronics"/>
    <s v="Quickstock"/>
    <n v="147"/>
    <n v="69"/>
    <n v="15379.58"/>
    <n v="2260798.2599999998"/>
    <s v="In Stock"/>
    <s v="No"/>
    <n v="0"/>
  </r>
  <r>
    <s v="P6492"/>
    <s v="wall max"/>
    <s v="Groceries"/>
    <s v="RetailMart Inc"/>
    <n v="26"/>
    <n v="91"/>
    <n v="10067.530000000001"/>
    <n v="261755.78"/>
    <x v="23"/>
    <d v="2025-08-22T00:00:00"/>
    <s v="Inactive"/>
    <s v="Online"/>
    <s v="Wall Max"/>
    <s v="Groceries"/>
    <s v="Retailmart Inc"/>
    <s v="Wall Max"/>
    <s v="Groceries"/>
    <s v="Retailmart Inc"/>
    <n v="26"/>
    <n v="91"/>
    <n v="10067.530000000001"/>
    <n v="261755.78000000003"/>
    <s v="Low Stock"/>
    <s v="Yes"/>
    <n v="1"/>
  </r>
  <r>
    <s v="P8711"/>
    <s v="Protect Pro"/>
    <s v="Furniture"/>
    <s v="Omni Suppliers"/>
    <n v="44"/>
    <n v="28"/>
    <n v="10304.91"/>
    <n v="453416.04"/>
    <x v="127"/>
    <d v="2025-07-21T00:00:00"/>
    <s v="discon"/>
    <s v="Delhi Warehouse"/>
    <s v="Protect Pro"/>
    <s v="Furniture"/>
    <s v="Omni Suppliers"/>
    <s v="Protect Pro"/>
    <s v="Furniture"/>
    <s v="Omni Suppliers"/>
    <n v="44"/>
    <n v="28"/>
    <n v="10304.91"/>
    <n v="453416.04"/>
    <s v="In Stock"/>
    <s v="No"/>
    <n v="0"/>
  </r>
  <r>
    <s v="P7459"/>
    <s v="Project Lite"/>
    <s v="Electronics"/>
    <s v="ABC Pvt Ltd"/>
    <n v="0"/>
    <m/>
    <n v="8323.98"/>
    <n v="0"/>
    <x v="53"/>
    <d v="2025-09-30T00:00:00"/>
    <s v="discon"/>
    <s v="Ahmedabad Branch"/>
    <s v="Project Lite"/>
    <s v="Electronics"/>
    <s v="Abc Pvt Ltd"/>
    <s v="Project Lite"/>
    <s v="Electronics"/>
    <s v="Abc Pvt Ltd"/>
    <n v="0"/>
    <n v="0"/>
    <n v="8323.98"/>
    <n v="0"/>
    <s v="Out of Stock"/>
    <s v="No"/>
    <n v="1"/>
  </r>
  <r>
    <s v="P6965"/>
    <s v="Ready Mini"/>
    <s v="Clothing"/>
    <s v="RetailMart Inc"/>
    <n v="151"/>
    <n v="23"/>
    <n v="9354.5499999999993"/>
    <n v="1412537.05"/>
    <x v="56"/>
    <d v="2025-08-19T00:00:00"/>
    <s v="active"/>
    <s v="Ahmedabad Branch"/>
    <s v="Ready Mini"/>
    <s v="Clothing"/>
    <s v="Retailmart Inc"/>
    <s v="Ready Mini"/>
    <s v="Clothing"/>
    <s v="Retailmart Inc"/>
    <n v="151"/>
    <n v="23"/>
    <n v="9354.5499999999993"/>
    <n v="1412537.0499999998"/>
    <s v="In Stock"/>
    <s v="No"/>
    <n v="0"/>
  </r>
  <r>
    <s v="P9408"/>
    <s v="Understand X"/>
    <s v="Electronics"/>
    <s v="QuickStock"/>
    <n v="195"/>
    <n v="44"/>
    <n v="15803.99"/>
    <n v="3081778.05"/>
    <x v="176"/>
    <d v="2025-09-04T00:00:00"/>
    <s v="Actv"/>
    <s v="Delhi Warehouse"/>
    <s v="Understand X"/>
    <s v="Electronics"/>
    <s v="Quickstock"/>
    <s v="Understand X"/>
    <s v="Electronics"/>
    <s v="Quickstock"/>
    <n v="195"/>
    <n v="44"/>
    <n v="15803.99"/>
    <n v="3081778.05"/>
    <s v="In Stock"/>
    <s v="No"/>
    <n v="0"/>
  </r>
  <r>
    <s v="P5260"/>
    <s v="Our X"/>
    <s v="Furniture"/>
    <s v="RetailMart Inc"/>
    <n v="70"/>
    <n v="95"/>
    <n v="492.02"/>
    <n v="34441.4"/>
    <x v="148"/>
    <d v="2025-08-19T00:00:00"/>
    <s v="Inactive"/>
    <s v="Delhi Warehouse"/>
    <s v="Our X"/>
    <s v="Furniture"/>
    <s v="Retailmart Inc"/>
    <s v="Our X"/>
    <s v="Furniture"/>
    <s v="Retailmart Inc"/>
    <n v="70"/>
    <n v="95"/>
    <n v="492.02"/>
    <n v="34441.4"/>
    <s v="Low Stock"/>
    <s v="Yes"/>
    <n v="1"/>
  </r>
  <r>
    <s v="P8836"/>
    <s v="Loss Mini"/>
    <s v="Toys"/>
    <s v="ABC Pvt Ltd"/>
    <n v="115"/>
    <n v="70"/>
    <n v="9540.2999999999993"/>
    <n v="1097134.5"/>
    <x v="123"/>
    <d v="2025-07-28T00:00:00"/>
    <s v="discontinued"/>
    <s v="Pune Store"/>
    <s v="Loss Mini"/>
    <s v="Toys"/>
    <s v="Abc Pvt Ltd"/>
    <s v="Loss Mini"/>
    <s v="Toys"/>
    <s v="Abc Pvt Ltd"/>
    <n v="115"/>
    <n v="70"/>
    <n v="9540.2999999999993"/>
    <n v="1097134.5"/>
    <s v="In Stock"/>
    <s v="No"/>
    <n v="0"/>
  </r>
  <r>
    <s v="P8041"/>
    <s v="Month Lite"/>
    <s v="Groceries"/>
    <m/>
    <n v="55"/>
    <n v="98"/>
    <n v="17913.48"/>
    <n v="985241.4"/>
    <x v="48"/>
    <d v="2025-09-08T00:00:00"/>
    <s v="active"/>
    <s v="Pune Store"/>
    <s v="Month Lite"/>
    <s v="Groceries"/>
    <s v=""/>
    <s v="Month Lite"/>
    <s v="Groceries"/>
    <s v="Others"/>
    <n v="55"/>
    <n v="98"/>
    <n v="17913.48"/>
    <n v="985241.4"/>
    <s v="Low Stock"/>
    <s v="Yes"/>
    <n v="1"/>
  </r>
  <r>
    <s v="P1749"/>
    <s v="Series Plus"/>
    <s v="Electronics"/>
    <s v="ABC Pvt Ltd"/>
    <n v="12"/>
    <n v="84"/>
    <n v="15795.41"/>
    <n v="189544.92"/>
    <x v="178"/>
    <d v="2025-07-18T00:00:00"/>
    <s v="Inactive"/>
    <s v="Delhi Warehouse"/>
    <s v="Series Plus"/>
    <s v="Electronics"/>
    <s v="Abc Pvt Ltd"/>
    <s v="Series Plus"/>
    <s v="Electronics"/>
    <s v="Abc Pvt Ltd"/>
    <n v="12"/>
    <n v="84"/>
    <n v="15795.41"/>
    <n v="189544.91999999998"/>
    <s v="Low Stock"/>
    <s v="Yes"/>
    <n v="1"/>
  </r>
  <r>
    <s v="P4646"/>
    <s v="Yet X"/>
    <s v="Clothing"/>
    <s v="RetailMart Inc"/>
    <m/>
    <n v="79"/>
    <n v="8165.85"/>
    <m/>
    <x v="16"/>
    <d v="2025-09-07T00:00:00"/>
    <s v="discon"/>
    <s v="Mumbai Store"/>
    <s v="Yet X"/>
    <s v="Clothing"/>
    <s v="Retailmart Inc"/>
    <s v="Yet X"/>
    <s v="Clothing"/>
    <s v="Retailmart Inc"/>
    <n v="0"/>
    <n v="79"/>
    <n v="8165.85"/>
    <n v="0"/>
    <s v="Out of Stock"/>
    <s v="Yes"/>
    <n v="1"/>
  </r>
  <r>
    <s v="P2896"/>
    <s v="Spring X"/>
    <s v="Groceries"/>
    <s v="ABC Pvt Ltd"/>
    <n v="127"/>
    <n v="74"/>
    <n v="11842.35"/>
    <n v="1503978.45"/>
    <x v="24"/>
    <d v="2025-10-02T00:00:00"/>
    <s v="active"/>
    <s v="Pune Store"/>
    <s v="Spring X"/>
    <s v="Groceries"/>
    <s v="Abc Pvt Ltd"/>
    <s v="Spring X"/>
    <s v="Groceries"/>
    <s v="Abc Pvt Ltd"/>
    <n v="127"/>
    <n v="74"/>
    <n v="11842.35"/>
    <n v="1503978.45"/>
    <s v="In Stock"/>
    <s v="No"/>
    <n v="0"/>
  </r>
  <r>
    <s v="P8053"/>
    <s v="Employee X"/>
    <s v="Electronics"/>
    <s v="Omni Suppliers"/>
    <n v="129"/>
    <n v="91"/>
    <n v="6752.61"/>
    <n v="871086.69"/>
    <x v="29"/>
    <d v="2025-09-13T00:00:00"/>
    <s v="active"/>
    <s v="Mumbai Store"/>
    <s v="Employee X"/>
    <s v="Electronics"/>
    <s v="Omni Suppliers"/>
    <s v="Employee X"/>
    <s v="Electronics"/>
    <s v="Omni Suppliers"/>
    <n v="129"/>
    <n v="91"/>
    <n v="6752.61"/>
    <n v="871086.69"/>
    <s v="In Stock"/>
    <s v="No"/>
    <n v="0"/>
  </r>
  <r>
    <s v="P8798"/>
    <s v="drive max"/>
    <s v="Groceries"/>
    <s v="Global Traders"/>
    <n v="197"/>
    <n v="52"/>
    <n v="11213.52"/>
    <n v="2209063.44"/>
    <x v="13"/>
    <d v="2025-10-10T00:00:00"/>
    <s v="Actv"/>
    <s v="Ahmedabad Branch"/>
    <s v="Drive Max"/>
    <s v="Groceries"/>
    <s v="Global Traders"/>
    <s v="Drive Max"/>
    <s v="Groceries"/>
    <s v="Global Traders"/>
    <n v="197"/>
    <n v="52"/>
    <n v="11213.52"/>
    <n v="2209063.44"/>
    <s v="In Stock"/>
    <s v="No"/>
    <n v="0"/>
  </r>
  <r>
    <s v="P4404"/>
    <s v="Contain X"/>
    <s v="Groceries"/>
    <s v="RetailMart Inc"/>
    <m/>
    <n v="59"/>
    <n v="15380.54"/>
    <m/>
    <x v="170"/>
    <d v="2025-08-27T00:00:00"/>
    <s v="discon"/>
    <s v="Mumbai Store"/>
    <s v="Contain X"/>
    <s v="Groceries"/>
    <s v="Retailmart Inc"/>
    <s v="Contain X"/>
    <s v="Groceries"/>
    <s v="Retailmart Inc"/>
    <n v="0"/>
    <n v="59"/>
    <n v="15380.54"/>
    <n v="0"/>
    <s v="Out of Stock"/>
    <s v="Yes"/>
    <n v="1"/>
  </r>
  <r>
    <s v="P4154"/>
    <s v="Tell Max"/>
    <s v="Toys"/>
    <s v="Omni Suppliers"/>
    <n v="165"/>
    <n v="51"/>
    <n v="3478.54"/>
    <n v="573959.1"/>
    <x v="12"/>
    <d v="2025-08-20T00:00:00"/>
    <m/>
    <s v="Delhi Warehouse"/>
    <s v="Tell Max"/>
    <s v="Toys"/>
    <s v="Omni Suppliers"/>
    <s v="Tell Max"/>
    <s v="Toys"/>
    <s v="Omni Suppliers"/>
    <n v="165"/>
    <n v="51"/>
    <n v="3478.54"/>
    <n v="573959.1"/>
    <s v="In Stock"/>
    <s v="No"/>
    <n v="0"/>
  </r>
  <r>
    <s v="P5289"/>
    <s v="Region Plus"/>
    <s v="Groceries"/>
    <s v="Global Traders"/>
    <n v="157"/>
    <n v="53"/>
    <n v="11275.26"/>
    <n v="1770215.82"/>
    <x v="166"/>
    <d v="2025-09-11T00:00:00"/>
    <s v="Inactive"/>
    <s v="Pune Store"/>
    <s v="Region Plus"/>
    <s v="Groceries"/>
    <s v="Global Traders"/>
    <s v="Region Plus"/>
    <s v="Groceries"/>
    <s v="Global Traders"/>
    <n v="157"/>
    <n v="53"/>
    <n v="11275.26"/>
    <n v="1770215.82"/>
    <s v="In Stock"/>
    <s v="No"/>
    <n v="0"/>
  </r>
  <r>
    <s v="P3372"/>
    <s v="Follow Lite"/>
    <s v="Toys"/>
    <s v="RetailMart Inc"/>
    <n v="175"/>
    <n v="59"/>
    <n v="14296.93"/>
    <n v="2501962.75"/>
    <x v="142"/>
    <d v="2025-08-25T00:00:00"/>
    <m/>
    <s v="Pune Store"/>
    <s v="Follow Lite"/>
    <s v="Toys"/>
    <s v="Retailmart Inc"/>
    <s v="Follow Lite"/>
    <s v="Toys"/>
    <s v="Retailmart Inc"/>
    <n v="175"/>
    <n v="59"/>
    <n v="14296.93"/>
    <n v="2501962.75"/>
    <s v="In Stock"/>
    <s v="No"/>
    <n v="0"/>
  </r>
  <r>
    <s v="P6206"/>
    <s v="Off Mini"/>
    <s v="Furniture"/>
    <s v="ABC Pvt Ltd"/>
    <n v="47"/>
    <n v="80"/>
    <n v="4047"/>
    <n v="190209"/>
    <x v="178"/>
    <d v="2025-08-27T00:00:00"/>
    <s v="discon"/>
    <s v="Delhi Warehouse"/>
    <s v="Off Mini"/>
    <s v="Furniture"/>
    <s v="Abc Pvt Ltd"/>
    <s v="Off Mini"/>
    <s v="Furniture"/>
    <s v="Abc Pvt Ltd"/>
    <n v="47"/>
    <n v="80"/>
    <n v="4047"/>
    <n v="190209"/>
    <s v="Low Stock"/>
    <s v="Yes"/>
    <n v="1"/>
  </r>
  <r>
    <s v="P5506"/>
    <s v="Feeling Pro"/>
    <s v="Electronics"/>
    <s v="RetailMart Inc"/>
    <n v="27"/>
    <n v="99"/>
    <n v="15891.51"/>
    <n v="429070.77"/>
    <x v="65"/>
    <d v="2025-09-13T00:00:00"/>
    <s v="discontinued"/>
    <s v="Delhi Warehouse"/>
    <s v="Feeling Pro"/>
    <s v="Electronics"/>
    <s v="Retailmart Inc"/>
    <s v="Feeling Pro"/>
    <s v="Electronics"/>
    <s v="Retailmart Inc"/>
    <n v="27"/>
    <n v="99"/>
    <n v="15891.51"/>
    <n v="429070.77"/>
    <s v="Low Stock"/>
    <s v="Yes"/>
    <n v="1"/>
  </r>
  <r>
    <s v="P6196"/>
    <s v="account x"/>
    <s v="Electronics"/>
    <s v="QuickStock"/>
    <n v="185"/>
    <n v="28"/>
    <n v="4443.87"/>
    <n v="822115.95"/>
    <x v="109"/>
    <d v="2025-08-21T00:00:00"/>
    <s v="active"/>
    <s v="Mumbai Store"/>
    <s v="Account X"/>
    <s v="Electronics"/>
    <s v="Quickstock"/>
    <s v="Account X"/>
    <s v="Electronics"/>
    <s v="Quickstock"/>
    <n v="185"/>
    <n v="28"/>
    <n v="4443.87"/>
    <n v="822115.95"/>
    <s v="In Stock"/>
    <s v="No"/>
    <n v="0"/>
  </r>
  <r>
    <s v="P2384"/>
    <s v="Focus Pro"/>
    <s v="Furniture"/>
    <s v="Omni Suppliers"/>
    <n v="76"/>
    <n v="55"/>
    <n v="8315.4500000000007"/>
    <n v="631974.20000000007"/>
    <x v="72"/>
    <d v="2025-08-13T00:00:00"/>
    <s v="Inactive"/>
    <s v="Online"/>
    <s v="Focus Pro"/>
    <s v="Furniture"/>
    <s v="Omni Suppliers"/>
    <s v="Focus Pro"/>
    <s v="Furniture"/>
    <s v="Omni Suppliers"/>
    <n v="76"/>
    <n v="55"/>
    <n v="8315.4500000000007"/>
    <n v="631974.20000000007"/>
    <s v="In Stock"/>
    <s v="No"/>
    <n v="0"/>
  </r>
  <r>
    <s v="P7605"/>
    <s v="Training Pro"/>
    <s v="Groceries"/>
    <s v="Global Traders"/>
    <n v="50"/>
    <n v="95"/>
    <n v="11189.77"/>
    <n v="559488.5"/>
    <x v="94"/>
    <d v="2025-10-01T00:00:00"/>
    <s v="active"/>
    <s v="Online"/>
    <s v="Training Pro"/>
    <s v="Groceries"/>
    <s v="Global Traders"/>
    <s v="Training Pro"/>
    <s v="Groceries"/>
    <s v="Global Traders"/>
    <n v="50"/>
    <n v="95"/>
    <n v="11189.77"/>
    <n v="559488.5"/>
    <s v="Low Stock"/>
    <s v="Yes"/>
    <n v="1"/>
  </r>
  <r>
    <s v="P9376"/>
    <s v="About Lite"/>
    <s v="Groceries"/>
    <s v="ABC Pvt Ltd"/>
    <n v="31"/>
    <n v="86"/>
    <n v="16906.759999999998"/>
    <n v="524109.55999999988"/>
    <x v="48"/>
    <d v="2025-09-30T00:00:00"/>
    <s v="Actv"/>
    <s v="Online"/>
    <s v="About Lite"/>
    <s v="Groceries"/>
    <s v="Abc Pvt Ltd"/>
    <s v="About Lite"/>
    <s v="Groceries"/>
    <s v="Abc Pvt Ltd"/>
    <n v="31"/>
    <n v="86"/>
    <n v="16906.759999999998"/>
    <n v="524109.55999999994"/>
    <s v="Low Stock"/>
    <s v="Yes"/>
    <n v="1"/>
  </r>
  <r>
    <s v="P3357"/>
    <s v="Rate Max"/>
    <s v="Toys"/>
    <s v="RetailMart Inc"/>
    <m/>
    <n v="35"/>
    <n v="11617.44"/>
    <m/>
    <x v="128"/>
    <d v="2025-09-30T00:00:00"/>
    <s v="active"/>
    <s v="Ahmedabad Branch"/>
    <s v="Rate Max"/>
    <s v="Toys"/>
    <s v="Retailmart Inc"/>
    <s v="Rate Max"/>
    <s v="Toys"/>
    <s v="Retailmart Inc"/>
    <n v="0"/>
    <n v="35"/>
    <n v="11617.44"/>
    <n v="0"/>
    <s v="Out of Stock"/>
    <s v="Yes"/>
    <n v="1"/>
  </r>
  <r>
    <s v="P5886"/>
    <s v="girl mini"/>
    <s v="Toys"/>
    <s v="Omni Suppliers"/>
    <n v="16"/>
    <n v="99"/>
    <n v="1984.19"/>
    <n v="31747.040000000001"/>
    <x v="48"/>
    <d v="2025-07-18T00:00:00"/>
    <s v="Actv"/>
    <s v="Mumbai Store"/>
    <s v="Girl Mini"/>
    <s v="Toys"/>
    <s v="Omni Suppliers"/>
    <s v="Girl Mini"/>
    <s v="Toys"/>
    <s v="Omni Suppliers"/>
    <n v="16"/>
    <n v="99"/>
    <n v="1984.19"/>
    <n v="31747.040000000001"/>
    <s v="Low Stock"/>
    <s v="Yes"/>
    <n v="1"/>
  </r>
  <r>
    <s v="P3401"/>
    <s v="Deal Lite"/>
    <s v="Furniture"/>
    <s v="QuickStock"/>
    <n v="110"/>
    <n v="20"/>
    <n v="16712.82"/>
    <n v="1838410.2"/>
    <x v="25"/>
    <d v="2025-09-24T00:00:00"/>
    <m/>
    <s v="Online"/>
    <s v="Deal Lite"/>
    <s v="Furniture"/>
    <s v="Quickstock"/>
    <s v="Deal Lite"/>
    <s v="Furniture"/>
    <s v="Quickstock"/>
    <n v="110"/>
    <n v="20"/>
    <n v="16712.82"/>
    <n v="1838410.2"/>
    <s v="In Stock"/>
    <s v="No"/>
    <n v="0"/>
  </r>
  <r>
    <s v="P6590"/>
    <s v="Theory Pro"/>
    <s v="Clothing"/>
    <s v="ABC Pvt Ltd"/>
    <n v="29"/>
    <n v="64"/>
    <n v="1700.56"/>
    <n v="49316.24"/>
    <x v="19"/>
    <d v="2025-07-26T00:00:00"/>
    <s v="Inactive"/>
    <s v="Ahmedabad Branch"/>
    <s v="Theory Pro"/>
    <s v="Clothing"/>
    <s v="Abc Pvt Ltd"/>
    <s v="Theory Pro"/>
    <s v="Clothing"/>
    <s v="Abc Pvt Ltd"/>
    <n v="29"/>
    <n v="64"/>
    <n v="1700.56"/>
    <n v="49316.24"/>
    <s v="Low Stock"/>
    <s v="Yes"/>
    <n v="1"/>
  </r>
  <r>
    <s v="P9431"/>
    <s v="Affect Mini"/>
    <s v="Electronics"/>
    <s v="Global Traders"/>
    <m/>
    <n v="97"/>
    <n v="18774.78"/>
    <m/>
    <x v="136"/>
    <d v="2025-08-03T00:00:00"/>
    <m/>
    <s v="Mumbai Store"/>
    <s v="Affect Mini"/>
    <s v="Electronics"/>
    <s v="Global Traders"/>
    <s v="Affect Mini"/>
    <s v="Electronics"/>
    <s v="Global Traders"/>
    <n v="0"/>
    <n v="97"/>
    <n v="18774.78"/>
    <n v="0"/>
    <s v="Out of Stock"/>
    <s v="Yes"/>
    <n v="1"/>
  </r>
  <r>
    <s v="P9503"/>
    <s v="Produce Plus"/>
    <s v="Clothing"/>
    <s v="RetailMart Inc"/>
    <n v="52"/>
    <n v="87"/>
    <n v="5432.43"/>
    <n v="282486.36"/>
    <x v="31"/>
    <d v="2025-09-09T00:00:00"/>
    <s v="Actv"/>
    <s v="Delhi Warehouse"/>
    <s v="Produce Plus"/>
    <s v="Clothing"/>
    <s v="Retailmart Inc"/>
    <s v="Produce Plus"/>
    <s v="Clothing"/>
    <s v="Retailmart Inc"/>
    <n v="52"/>
    <n v="87"/>
    <n v="5432.43"/>
    <n v="282486.36"/>
    <s v="Low Stock"/>
    <s v="Yes"/>
    <n v="1"/>
  </r>
  <r>
    <s v="P2841"/>
    <s v="Guy Max"/>
    <s v="Electronics"/>
    <s v="QuickStock"/>
    <n v="129"/>
    <n v="45"/>
    <n v="10628.75"/>
    <n v="1371108.75"/>
    <x v="40"/>
    <d v="2025-08-02T00:00:00"/>
    <m/>
    <s v="Delhi Warehouse"/>
    <s v="Guy Max"/>
    <s v="Electronics"/>
    <s v="Quickstock"/>
    <s v="Guy Max"/>
    <s v="Electronics"/>
    <s v="Quickstock"/>
    <n v="129"/>
    <n v="45"/>
    <n v="10628.75"/>
    <n v="1371108.75"/>
    <s v="In Stock"/>
    <s v="No"/>
    <n v="0"/>
  </r>
  <r>
    <s v="P8017"/>
    <s v="Certainly Mini"/>
    <s v="Furniture"/>
    <s v="RetailMart Inc"/>
    <n v="91"/>
    <n v="94"/>
    <n v="14849.04"/>
    <n v="1351262.64"/>
    <x v="77"/>
    <d v="2025-07-29T00:00:00"/>
    <s v="Actv"/>
    <s v="Ahmedabad Branch"/>
    <s v="Certainly Mini"/>
    <s v="Furniture"/>
    <s v="Retailmart Inc"/>
    <s v="Certainly Mini"/>
    <s v="Furniture"/>
    <s v="Retailmart Inc"/>
    <n v="91"/>
    <n v="94"/>
    <n v="14849.04"/>
    <n v="1351262.6400000001"/>
    <s v="Low Stock"/>
    <s v="Yes"/>
    <n v="1"/>
  </r>
  <r>
    <s v="P2942"/>
    <s v="Try Max"/>
    <s v="Electronics"/>
    <s v="Omni Suppliers"/>
    <n v="164"/>
    <n v="60"/>
    <n v="4718.8599999999997"/>
    <n v="773893.03999999992"/>
    <x v="34"/>
    <d v="2025-08-27T00:00:00"/>
    <m/>
    <s v="Ahmedabad Branch"/>
    <s v="Try Max"/>
    <s v="Electronics"/>
    <s v="Omni Suppliers"/>
    <s v="Try Max"/>
    <s v="Electronics"/>
    <s v="Omni Suppliers"/>
    <n v="164"/>
    <n v="60"/>
    <n v="4718.8599999999997"/>
    <n v="773893.03999999992"/>
    <s v="In Stock"/>
    <s v="No"/>
    <n v="0"/>
  </r>
  <r>
    <s v="P5588"/>
    <s v="Number X"/>
    <s v="Groceries"/>
    <s v="Global Traders"/>
    <n v="81"/>
    <n v="68"/>
    <n v="15410.17"/>
    <n v="1248223.77"/>
    <x v="68"/>
    <d v="2025-09-28T00:00:00"/>
    <s v="Inactive"/>
    <s v="Pune Store"/>
    <s v="Number X"/>
    <s v="Groceries"/>
    <s v="Global Traders"/>
    <s v="Number X"/>
    <s v="Groceries"/>
    <s v="Global Traders"/>
    <n v="81"/>
    <n v="68"/>
    <n v="15410.17"/>
    <n v="1248223.77"/>
    <s v="In Stock"/>
    <s v="No"/>
    <n v="0"/>
  </r>
  <r>
    <s v="P9983"/>
    <s v="start mini"/>
    <s v="Groceries"/>
    <m/>
    <n v="165"/>
    <n v="47"/>
    <n v="11330.85"/>
    <n v="1869590.25"/>
    <x v="176"/>
    <d v="2025-08-18T00:00:00"/>
    <s v="Inactive"/>
    <s v="Ahmedabad Branch"/>
    <s v="Start Mini"/>
    <s v="Groceries"/>
    <s v=""/>
    <s v="Start Mini"/>
    <s v="Groceries"/>
    <s v="Others"/>
    <n v="165"/>
    <n v="47"/>
    <n v="11330.85"/>
    <n v="1869590.25"/>
    <s v="In Stock"/>
    <s v="No"/>
    <n v="0"/>
  </r>
  <r>
    <s v="P7118"/>
    <s v="Create Max"/>
    <s v="Furniture"/>
    <s v="ABC Pvt Ltd"/>
    <m/>
    <n v="80"/>
    <n v="6109.48"/>
    <m/>
    <x v="175"/>
    <d v="2025-07-15T00:00:00"/>
    <s v="active"/>
    <s v="Mumbai Store"/>
    <s v="Create Max"/>
    <s v="Furniture"/>
    <s v="Abc Pvt Ltd"/>
    <s v="Create Max"/>
    <s v="Furniture"/>
    <s v="Abc Pvt Ltd"/>
    <n v="0"/>
    <n v="80"/>
    <n v="6109.48"/>
    <n v="0"/>
    <s v="Out of Stock"/>
    <s v="Yes"/>
    <n v="1"/>
  </r>
  <r>
    <s v="P3673"/>
    <s v="Specific Mini"/>
    <s v="Toys"/>
    <s v="RetailMart Inc"/>
    <n v="74"/>
    <n v="93"/>
    <n v="19522.79"/>
    <n v="1444686.46"/>
    <x v="70"/>
    <d v="2025-09-21T00:00:00"/>
    <m/>
    <s v="Online"/>
    <s v="Specific Mini"/>
    <s v="Toys"/>
    <s v="Retailmart Inc"/>
    <s v="Specific Mini"/>
    <s v="Toys"/>
    <s v="Retailmart Inc"/>
    <n v="74"/>
    <n v="93"/>
    <n v="19522.79"/>
    <n v="1444686.46"/>
    <s v="Low Stock"/>
    <s v="Yes"/>
    <n v="1"/>
  </r>
  <r>
    <s v="P3062"/>
    <s v="Eight Lite"/>
    <s v="Groceries"/>
    <s v="ABC Pvt Ltd"/>
    <n v="104"/>
    <n v="56"/>
    <n v="16866.86"/>
    <n v="1754153.44"/>
    <x v="92"/>
    <d v="2025-08-02T00:00:00"/>
    <s v="active"/>
    <s v="Mumbai Store"/>
    <s v="Eight Lite"/>
    <s v="Groceries"/>
    <s v="Abc Pvt Ltd"/>
    <s v="Eight Lite"/>
    <s v="Groceries"/>
    <s v="Abc Pvt Ltd"/>
    <n v="104"/>
    <n v="56"/>
    <n v="16866.86"/>
    <n v="1754153.44"/>
    <s v="In Stock"/>
    <s v="No"/>
    <n v="0"/>
  </r>
  <r>
    <s v="P5130"/>
    <s v="Keep Pro"/>
    <s v="Groceries"/>
    <m/>
    <n v="161"/>
    <n v="50"/>
    <n v="12339.97"/>
    <n v="1986735.17"/>
    <x v="106"/>
    <d v="2025-08-03T00:00:00"/>
    <s v="active"/>
    <s v="Pune Store"/>
    <s v="Keep Pro"/>
    <s v="Groceries"/>
    <s v=""/>
    <s v="Keep Pro"/>
    <s v="Groceries"/>
    <s v="Others"/>
    <n v="161"/>
    <n v="50"/>
    <n v="12339.97"/>
    <n v="1986735.17"/>
    <s v="In Stock"/>
    <s v="No"/>
    <n v="0"/>
  </r>
  <r>
    <s v="P5035"/>
    <s v="thus x"/>
    <s v="Furniture"/>
    <s v="Global Traders"/>
    <n v="23"/>
    <n v="58"/>
    <n v="6274.43"/>
    <n v="144311.89000000001"/>
    <x v="144"/>
    <d v="2025-07-19T00:00:00"/>
    <s v="Inactive"/>
    <s v="Mumbai Store"/>
    <s v="Thus X"/>
    <s v="Furniture"/>
    <s v="Global Traders"/>
    <s v="Thus X"/>
    <s v="Furniture"/>
    <s v="Global Traders"/>
    <n v="23"/>
    <n v="58"/>
    <n v="6274.43"/>
    <n v="144311.89000000001"/>
    <s v="Low Stock"/>
    <s v="Yes"/>
    <n v="1"/>
  </r>
  <r>
    <s v="P1912"/>
    <s v="So Lite"/>
    <s v="Electronics"/>
    <s v="ABC Pvt Ltd"/>
    <n v="146"/>
    <n v="67"/>
    <n v="4438.99"/>
    <n v="648092.53999999992"/>
    <x v="83"/>
    <d v="2025-10-07T00:00:00"/>
    <s v="active"/>
    <s v="Pune Store"/>
    <s v="So Lite"/>
    <s v="Electronics"/>
    <s v="Abc Pvt Ltd"/>
    <s v="So Lite"/>
    <s v="Electronics"/>
    <s v="Abc Pvt Ltd"/>
    <n v="146"/>
    <n v="67"/>
    <n v="4438.99"/>
    <n v="648092.53999999992"/>
    <s v="In Stock"/>
    <s v="No"/>
    <n v="0"/>
  </r>
  <r>
    <s v="P6613"/>
    <s v="Home Max"/>
    <s v="Groceries"/>
    <s v="Omni Suppliers"/>
    <n v="46"/>
    <n v="83"/>
    <n v="16325.63"/>
    <n v="750978.98"/>
    <x v="14"/>
    <d v="2025-09-05T00:00:00"/>
    <s v="discon"/>
    <s v="Online"/>
    <s v="Home Max"/>
    <s v="Groceries"/>
    <s v="Omni Suppliers"/>
    <s v="Home Max"/>
    <s v="Groceries"/>
    <s v="Omni Suppliers"/>
    <n v="46"/>
    <n v="83"/>
    <n v="16325.63"/>
    <n v="750978.98"/>
    <s v="Low Stock"/>
    <s v="Yes"/>
    <n v="1"/>
  </r>
  <r>
    <s v="P5216"/>
    <s v="Be Lite"/>
    <s v="Toys"/>
    <s v="Global Traders"/>
    <m/>
    <n v="36"/>
    <n v="9448.65"/>
    <m/>
    <x v="168"/>
    <d v="2025-07-15T00:00:00"/>
    <s v="active"/>
    <s v="Delhi Warehouse"/>
    <s v="Be Lite"/>
    <s v="Toys"/>
    <s v="Global Traders"/>
    <s v="Be Lite"/>
    <s v="Toys"/>
    <s v="Global Traders"/>
    <n v="0"/>
    <n v="36"/>
    <n v="9448.65"/>
    <n v="0"/>
    <s v="Out of Stock"/>
    <s v="Yes"/>
    <n v="1"/>
  </r>
  <r>
    <s v="P5124"/>
    <s v="Yet Max"/>
    <s v="Groceries"/>
    <s v="QuickStock"/>
    <n v="197"/>
    <n v="36"/>
    <n v="17160.240000000002"/>
    <n v="3380567.28"/>
    <x v="41"/>
    <d v="2025-10-09T00:00:00"/>
    <s v="discontinued"/>
    <s v="Pune Store"/>
    <s v="Yet Max"/>
    <s v="Groceries"/>
    <s v="Quickstock"/>
    <s v="Yet Max"/>
    <s v="Groceries"/>
    <s v="Quickstock"/>
    <n v="197"/>
    <n v="36"/>
    <n v="17160.240000000002"/>
    <n v="3380567.2800000003"/>
    <s v="In Stock"/>
    <s v="No"/>
    <n v="0"/>
  </r>
  <r>
    <s v="P1871"/>
    <s v="Happen Mini"/>
    <s v="Groceries"/>
    <s v="RetailMart Inc"/>
    <n v="38"/>
    <n v="74"/>
    <n v="14866.08"/>
    <n v="564911.04"/>
    <x v="74"/>
    <d v="2025-08-02T00:00:00"/>
    <m/>
    <s v="Online"/>
    <s v="Happen Mini"/>
    <s v="Groceries"/>
    <s v="Retailmart Inc"/>
    <s v="Happen Mini"/>
    <s v="Groceries"/>
    <s v="Retailmart Inc"/>
    <n v="38"/>
    <n v="74"/>
    <n v="14866.08"/>
    <n v="564911.04"/>
    <s v="Low Stock"/>
    <s v="Yes"/>
    <n v="1"/>
  </r>
  <r>
    <s v="P6278"/>
    <s v="Health Lite"/>
    <s v="Toys"/>
    <s v="QuickStock"/>
    <n v="72"/>
    <n v="63"/>
    <n v="1126.7"/>
    <n v="81122.400000000009"/>
    <x v="44"/>
    <d v="2025-08-01T00:00:00"/>
    <s v="discontinued"/>
    <s v="Delhi Warehouse"/>
    <s v="Health Lite"/>
    <s v="Toys"/>
    <s v="Quickstock"/>
    <s v="Health Lite"/>
    <s v="Toys"/>
    <s v="Quickstock"/>
    <n v="72"/>
    <n v="63"/>
    <n v="1126.7"/>
    <n v="81122.400000000009"/>
    <s v="In Stock"/>
    <s v="No"/>
    <n v="0"/>
  </r>
  <r>
    <s v="P6386"/>
    <s v="position x"/>
    <s v="Groceries"/>
    <s v="RetailMart Inc"/>
    <n v="30"/>
    <n v="30"/>
    <n v="8365.85"/>
    <n v="250975.5"/>
    <x v="31"/>
    <d v="2025-10-10T00:00:00"/>
    <s v="discon"/>
    <s v="Delhi Warehouse"/>
    <s v="Position X"/>
    <s v="Groceries"/>
    <s v="Retailmart Inc"/>
    <s v="Position X"/>
    <s v="Groceries"/>
    <s v="Retailmart Inc"/>
    <n v="30"/>
    <n v="30"/>
    <n v="8365.85"/>
    <n v="250975.5"/>
    <s v="Low Stock"/>
    <s v="No"/>
    <n v="1"/>
  </r>
  <r>
    <s v="P9759"/>
    <s v="Fast Pro"/>
    <s v="Groceries"/>
    <s v="RetailMart Inc"/>
    <n v="37"/>
    <n v="40"/>
    <n v="19322.82"/>
    <n v="714944.34"/>
    <x v="101"/>
    <d v="2025-08-31T00:00:00"/>
    <s v="discontinued"/>
    <s v="Delhi Warehouse"/>
    <s v="Fast Pro"/>
    <s v="Groceries"/>
    <s v="Retailmart Inc"/>
    <s v="Fast Pro"/>
    <s v="Groceries"/>
    <s v="Retailmart Inc"/>
    <n v="37"/>
    <n v="40"/>
    <n v="19322.82"/>
    <n v="714944.34"/>
    <s v="Low Stock"/>
    <s v="Yes"/>
    <n v="1"/>
  </r>
  <r>
    <s v="P9585"/>
    <s v="Picture X"/>
    <s v="Clothing"/>
    <s v="Omni Suppliers"/>
    <m/>
    <m/>
    <n v="18730.12"/>
    <m/>
    <x v="117"/>
    <d v="2025-08-11T00:00:00"/>
    <s v="active"/>
    <s v="Delhi Warehouse"/>
    <s v="Picture X"/>
    <s v="Clothing"/>
    <s v="Omni Suppliers"/>
    <s v="Picture X"/>
    <s v="Clothing"/>
    <s v="Omni Suppliers"/>
    <n v="0"/>
    <n v="0"/>
    <n v="18730.12"/>
    <n v="0"/>
    <s v="Out of Stock"/>
    <s v="No"/>
    <n v="1"/>
  </r>
  <r>
    <s v="P4515"/>
    <s v="Value Pro"/>
    <s v="Furniture"/>
    <s v="Global Traders"/>
    <n v="71"/>
    <n v="53"/>
    <n v="734.12"/>
    <n v="52122.52"/>
    <x v="20"/>
    <d v="2025-10-04T00:00:00"/>
    <s v="active"/>
    <s v="Pune Store"/>
    <s v="Value Pro"/>
    <s v="Furniture"/>
    <s v="Global Traders"/>
    <s v="Value Pro"/>
    <s v="Furniture"/>
    <s v="Global Traders"/>
    <n v="71"/>
    <n v="53"/>
    <n v="734.12"/>
    <n v="52122.52"/>
    <s v="In Stock"/>
    <s v="No"/>
    <n v="0"/>
  </r>
  <r>
    <s v="P9552"/>
    <s v="Page Lite"/>
    <s v="Clothing"/>
    <s v="Omni Suppliers"/>
    <n v="140"/>
    <n v="95"/>
    <n v="13095.33"/>
    <n v="1833346.2"/>
    <x v="31"/>
    <d v="2025-09-29T00:00:00"/>
    <s v="discontinued"/>
    <s v="Pune Store"/>
    <s v="Page Lite"/>
    <s v="Clothing"/>
    <s v="Omni Suppliers"/>
    <s v="Page Lite"/>
    <s v="Clothing"/>
    <s v="Omni Suppliers"/>
    <n v="140"/>
    <n v="95"/>
    <n v="13095.33"/>
    <n v="1833346.2"/>
    <s v="In Stock"/>
    <s v="No"/>
    <n v="0"/>
  </r>
  <r>
    <s v="P3453"/>
    <s v="Report Mini"/>
    <s v="Electronics"/>
    <s v="QuickStock"/>
    <n v="154"/>
    <n v="83"/>
    <n v="12344.6"/>
    <n v="1901068.4"/>
    <x v="69"/>
    <d v="2025-07-15T00:00:00"/>
    <s v="discon"/>
    <s v="Online"/>
    <s v="Report Mini"/>
    <s v="Electronics"/>
    <s v="Quickstock"/>
    <s v="Report Mini"/>
    <s v="Electronics"/>
    <s v="Quickstock"/>
    <n v="154"/>
    <n v="83"/>
    <n v="12344.6"/>
    <n v="1901068.4000000001"/>
    <s v="In Stock"/>
    <s v="No"/>
    <n v="0"/>
  </r>
  <r>
    <s v="P9772"/>
    <s v="girl plus"/>
    <s v="Electronics"/>
    <s v="ABC Pvt Ltd"/>
    <n v="96"/>
    <n v="49"/>
    <n v="17341.939999999999"/>
    <n v="1664826.24"/>
    <x v="142"/>
    <d v="2025-09-01T00:00:00"/>
    <s v="discontinued"/>
    <s v="Online"/>
    <s v="Girl Plus"/>
    <s v="Electronics"/>
    <s v="Abc Pvt Ltd"/>
    <s v="Girl Plus"/>
    <s v="Electronics"/>
    <s v="Abc Pvt Ltd"/>
    <n v="96"/>
    <n v="49"/>
    <n v="17341.939999999999"/>
    <n v="1664826.2399999998"/>
    <s v="In Stock"/>
    <s v="No"/>
    <n v="0"/>
  </r>
  <r>
    <s v="P3853"/>
    <s v="Treat Plus"/>
    <s v="Groceries"/>
    <s v="ABC Pvt Ltd"/>
    <n v="188"/>
    <n v="84"/>
    <n v="4536.6899999999996"/>
    <n v="852897.72"/>
    <x v="147"/>
    <d v="2025-08-12T00:00:00"/>
    <s v="active"/>
    <s v="Mumbai Store"/>
    <s v="Treat Plus"/>
    <s v="Groceries"/>
    <s v="Abc Pvt Ltd"/>
    <s v="Treat Plus"/>
    <s v="Groceries"/>
    <s v="Abc Pvt Ltd"/>
    <n v="188"/>
    <n v="84"/>
    <n v="4536.6899999999996"/>
    <n v="852897.72"/>
    <s v="In Stock"/>
    <s v="No"/>
    <n v="0"/>
  </r>
  <r>
    <s v="P9537"/>
    <s v="Art Max"/>
    <s v="Groceries"/>
    <m/>
    <n v="94"/>
    <n v="91"/>
    <n v="9412.33"/>
    <n v="884759.02"/>
    <x v="134"/>
    <d v="2025-09-09T00:00:00"/>
    <s v="Inactive"/>
    <s v="Pune Store"/>
    <s v="Art Max"/>
    <s v="Groceries"/>
    <s v=""/>
    <s v="Art Max"/>
    <s v="Groceries"/>
    <s v="Others"/>
    <n v="94"/>
    <n v="91"/>
    <n v="9412.33"/>
    <n v="884759.02"/>
    <s v="In Stock"/>
    <s v="No"/>
    <n v="0"/>
  </r>
  <r>
    <s v="P1306"/>
    <s v="Quickly Max"/>
    <s v="Electronics"/>
    <m/>
    <n v="3"/>
    <n v="99"/>
    <n v="17703.240000000002"/>
    <n v="53109.72"/>
    <x v="31"/>
    <d v="2025-09-07T00:00:00"/>
    <s v="discontinued"/>
    <s v="Delhi Warehouse"/>
    <s v="Quickly Max"/>
    <s v="Electronics"/>
    <s v=""/>
    <s v="Quickly Max"/>
    <s v="Electronics"/>
    <s v="Others"/>
    <n v="3"/>
    <n v="99"/>
    <n v="17703.240000000002"/>
    <n v="53109.72"/>
    <s v="Low Stock"/>
    <s v="Yes"/>
    <n v="1"/>
  </r>
  <r>
    <s v="P7322"/>
    <s v="Measure Lite"/>
    <s v="Clothing"/>
    <s v="Omni Suppliers"/>
    <n v="132"/>
    <n v="74"/>
    <n v="8226.4599999999991"/>
    <n v="1085892.72"/>
    <x v="53"/>
    <d v="2025-08-14T00:00:00"/>
    <s v="Actv"/>
    <s v="Online"/>
    <s v="Measure Lite"/>
    <s v="Clothing"/>
    <s v="Omni Suppliers"/>
    <s v="Measure Lite"/>
    <s v="Clothing"/>
    <s v="Omni Suppliers"/>
    <n v="132"/>
    <n v="74"/>
    <n v="8226.4599999999991"/>
    <n v="1085892.72"/>
    <s v="In Stock"/>
    <s v="No"/>
    <n v="0"/>
  </r>
  <r>
    <s v="P6271"/>
    <s v="Property Plus"/>
    <s v="Toys"/>
    <s v="QuickStock"/>
    <n v="163"/>
    <n v="53"/>
    <n v="6853.29"/>
    <n v="1117086.27"/>
    <x v="15"/>
    <d v="2025-09-19T00:00:00"/>
    <s v="discon"/>
    <s v="Pune Store"/>
    <s v="Property Plus"/>
    <s v="Toys"/>
    <s v="Quickstock"/>
    <s v="Property Plus"/>
    <s v="Toys"/>
    <s v="Quickstock"/>
    <n v="163"/>
    <n v="53"/>
    <n v="6853.29"/>
    <n v="1117086.27"/>
    <s v="In Stock"/>
    <s v="No"/>
    <n v="0"/>
  </r>
  <r>
    <s v="P6025"/>
    <s v="Exist Pro"/>
    <s v="Toys"/>
    <s v="RetailMart Inc"/>
    <n v="144"/>
    <n v="24"/>
    <n v="5200.26"/>
    <n v="748837.44000000006"/>
    <x v="14"/>
    <d v="2025-08-24T00:00:00"/>
    <s v="active"/>
    <s v="Mumbai Store"/>
    <s v="Exist Pro"/>
    <s v="Toys"/>
    <s v="Retailmart Inc"/>
    <s v="Exist Pro"/>
    <s v="Toys"/>
    <s v="Retailmart Inc"/>
    <n v="144"/>
    <n v="24"/>
    <n v="5200.26"/>
    <n v="748837.44000000006"/>
    <s v="In Stock"/>
    <s v="No"/>
    <n v="0"/>
  </r>
  <r>
    <s v="P4835"/>
    <s v="Kid Plus"/>
    <s v="Furniture"/>
    <s v="RetailMart Inc"/>
    <n v="182"/>
    <n v="72"/>
    <n v="12190.27"/>
    <n v="2218629.14"/>
    <x v="18"/>
    <d v="2025-07-14T00:00:00"/>
    <s v="discontinued"/>
    <s v="Delhi Warehouse"/>
    <s v="Kid Plus"/>
    <s v="Furniture"/>
    <s v="Retailmart Inc"/>
    <s v="Kid Plus"/>
    <s v="Furniture"/>
    <s v="Retailmart Inc"/>
    <n v="182"/>
    <n v="72"/>
    <n v="12190.27"/>
    <n v="2218629.14"/>
    <s v="In Stock"/>
    <s v="No"/>
    <n v="0"/>
  </r>
  <r>
    <s v="P8386"/>
    <s v="Environment Mini"/>
    <s v="Furniture"/>
    <s v="ABC Pvt Ltd"/>
    <n v="172"/>
    <n v="32"/>
    <n v="4903.3"/>
    <n v="843367.6"/>
    <x v="19"/>
    <d v="2025-07-16T00:00:00"/>
    <s v="discontinued"/>
    <s v="Mumbai Store"/>
    <s v="Environment Mini"/>
    <s v="Furniture"/>
    <s v="Abc Pvt Ltd"/>
    <s v="Environment Mini"/>
    <s v="Furniture"/>
    <s v="Abc Pvt Ltd"/>
    <n v="172"/>
    <n v="32"/>
    <n v="4903.3"/>
    <n v="843367.6"/>
    <s v="In Stock"/>
    <s v="No"/>
    <n v="0"/>
  </r>
  <r>
    <s v="P1814"/>
    <s v="Build Plus"/>
    <s v="Furniture"/>
    <s v="ABC Pvt Ltd"/>
    <n v="146"/>
    <n v="64"/>
    <n v="16157.05"/>
    <n v="2358929.2999999998"/>
    <x v="124"/>
    <d v="2025-07-26T00:00:00"/>
    <s v="Actv"/>
    <s v="Delhi Warehouse"/>
    <s v="Build Plus"/>
    <s v="Furniture"/>
    <s v="Abc Pvt Ltd"/>
    <s v="Build Plus"/>
    <s v="Furniture"/>
    <s v="Abc Pvt Ltd"/>
    <n v="146"/>
    <n v="64"/>
    <n v="16157.05"/>
    <n v="2358929.2999999998"/>
    <s v="In Stock"/>
    <s v="No"/>
    <n v="0"/>
  </r>
  <r>
    <s v="P1309"/>
    <s v="Many X"/>
    <s v="Clothing"/>
    <s v="Global Traders"/>
    <n v="5"/>
    <n v="33"/>
    <n v="6773.21"/>
    <n v="33866.050000000003"/>
    <x v="15"/>
    <d v="2025-08-09T00:00:00"/>
    <s v="active"/>
    <s v="Pune Store"/>
    <s v="Many X"/>
    <s v="Clothing"/>
    <s v="Global Traders"/>
    <s v="Many X"/>
    <s v="Clothing"/>
    <s v="Global Traders"/>
    <n v="5"/>
    <n v="33"/>
    <n v="6773.21"/>
    <n v="33866.050000000003"/>
    <s v="Low Stock"/>
    <s v="Yes"/>
    <n v="1"/>
  </r>
  <r>
    <s v="P5014"/>
    <s v="wife mini"/>
    <s v="Groceries"/>
    <s v="Global Traders"/>
    <n v="1"/>
    <n v="99"/>
    <n v="11161.19"/>
    <n v="11161.19"/>
    <x v="123"/>
    <d v="2025-09-20T00:00:00"/>
    <s v="discontinued"/>
    <s v="Mumbai Store"/>
    <s v="Wife Mini"/>
    <s v="Groceries"/>
    <s v="Global Traders"/>
    <s v="Wife Mini"/>
    <s v="Groceries"/>
    <s v="Global Traders"/>
    <n v="1"/>
    <n v="99"/>
    <n v="11161.19"/>
    <n v="11161.19"/>
    <s v="Low Stock"/>
    <s v="Yes"/>
    <n v="1"/>
  </r>
  <r>
    <s v="P1974"/>
    <s v="bill max"/>
    <s v="Toys"/>
    <s v="Omni Suppliers"/>
    <n v="23"/>
    <n v="34"/>
    <n v="15350.23"/>
    <n v="353055.29"/>
    <x v="60"/>
    <d v="2025-08-16T00:00:00"/>
    <s v="active"/>
    <s v="Pune Store"/>
    <s v="Bill Max"/>
    <s v="Toys"/>
    <s v="Omni Suppliers"/>
    <s v="Bill Max"/>
    <s v="Toys"/>
    <s v="Omni Suppliers"/>
    <n v="23"/>
    <n v="34"/>
    <n v="15350.23"/>
    <n v="353055.29"/>
    <s v="Low Stock"/>
    <s v="Yes"/>
    <n v="1"/>
  </r>
  <r>
    <s v="P8248"/>
    <s v="Stock Mini"/>
    <s v="Toys"/>
    <s v="Omni Suppliers"/>
    <n v="17"/>
    <n v="39"/>
    <n v="15158.05"/>
    <n v="257686.85"/>
    <x v="68"/>
    <d v="2025-09-01T00:00:00"/>
    <s v="discon"/>
    <s v="Pune Store"/>
    <s v="Stock Mini"/>
    <s v="Toys"/>
    <s v="Omni Suppliers"/>
    <s v="Stock Mini"/>
    <s v="Toys"/>
    <s v="Omni Suppliers"/>
    <n v="17"/>
    <n v="39"/>
    <n v="15158.05"/>
    <n v="257686.84999999998"/>
    <s v="Low Stock"/>
    <s v="Yes"/>
    <n v="1"/>
  </r>
  <r>
    <s v="P1464"/>
    <s v="Loss Max"/>
    <s v="Toys"/>
    <s v="RetailMart Inc"/>
    <n v="39"/>
    <n v="58"/>
    <n v="3270.27"/>
    <n v="127540.53"/>
    <x v="181"/>
    <d v="2025-09-01T00:00:00"/>
    <s v="discon"/>
    <s v="Mumbai Store"/>
    <s v="Loss Max"/>
    <s v="Toys"/>
    <s v="Retailmart Inc"/>
    <s v="Loss Max"/>
    <s v="Toys"/>
    <s v="Retailmart Inc"/>
    <n v="39"/>
    <n v="58"/>
    <n v="3270.27"/>
    <n v="127540.53"/>
    <s v="Low Stock"/>
    <s v="Yes"/>
    <n v="1"/>
  </r>
  <r>
    <s v="P4195"/>
    <s v="professional x"/>
    <s v="Electronics"/>
    <s v="Omni Suppliers"/>
    <n v="107"/>
    <m/>
    <n v="19572.64"/>
    <n v="2094272.48"/>
    <x v="143"/>
    <d v="2025-08-08T00:00:00"/>
    <m/>
    <s v="Pune Store"/>
    <s v="Professional X"/>
    <s v="Electronics"/>
    <s v="Omni Suppliers"/>
    <s v="Professional X"/>
    <s v="Electronics"/>
    <s v="Omni Suppliers"/>
    <n v="107"/>
    <n v="0"/>
    <n v="19572.64"/>
    <n v="2094272.48"/>
    <s v="In Stock"/>
    <s v="No"/>
    <n v="0"/>
  </r>
  <r>
    <s v="P7627"/>
    <s v="Store Lite"/>
    <s v="Groceries"/>
    <s v="RetailMart Inc"/>
    <n v="80"/>
    <n v="42"/>
    <n v="12370.27"/>
    <n v="989621.60000000009"/>
    <x v="102"/>
    <d v="2025-08-11T00:00:00"/>
    <m/>
    <s v="Online"/>
    <s v="Store Lite"/>
    <s v="Groceries"/>
    <s v="Retailmart Inc"/>
    <s v="Store Lite"/>
    <s v="Groceries"/>
    <s v="Retailmart Inc"/>
    <n v="80"/>
    <n v="42"/>
    <n v="12370.27"/>
    <n v="989621.60000000009"/>
    <s v="In Stock"/>
    <s v="No"/>
    <n v="0"/>
  </r>
  <r>
    <s v="P4980"/>
    <s v="Throw Pro"/>
    <s v="Clothing"/>
    <s v="ABC Pvt Ltd"/>
    <n v="150"/>
    <n v="76"/>
    <n v="4265.1400000000003"/>
    <n v="639771"/>
    <x v="36"/>
    <d v="2025-09-13T00:00:00"/>
    <s v="active"/>
    <s v="Ahmedabad Branch"/>
    <s v="Throw Pro"/>
    <s v="Clothing"/>
    <s v="Abc Pvt Ltd"/>
    <s v="Throw Pro"/>
    <s v="Clothing"/>
    <s v="Abc Pvt Ltd"/>
    <n v="150"/>
    <n v="76"/>
    <n v="4265.1400000000003"/>
    <n v="639771"/>
    <s v="In Stock"/>
    <s v="No"/>
    <n v="0"/>
  </r>
  <r>
    <s v="P4413"/>
    <s v="Teacher Pro"/>
    <s v="Electronics"/>
    <s v="RetailMart Inc"/>
    <n v="179"/>
    <n v="42"/>
    <n v="10262.450000000001"/>
    <n v="1836978.55"/>
    <x v="65"/>
    <d v="2025-09-28T00:00:00"/>
    <s v="active"/>
    <s v="Delhi Warehouse"/>
    <s v="Teacher Pro"/>
    <s v="Electronics"/>
    <s v="Retailmart Inc"/>
    <s v="Teacher Pro"/>
    <s v="Electronics"/>
    <s v="Retailmart Inc"/>
    <n v="179"/>
    <n v="42"/>
    <n v="10262.450000000001"/>
    <n v="1836978.55"/>
    <s v="In Stock"/>
    <s v="No"/>
    <n v="0"/>
  </r>
  <r>
    <s v="P3798"/>
    <s v="Care Max"/>
    <s v="Groceries"/>
    <s v="RetailMart Inc"/>
    <n v="12"/>
    <n v="75"/>
    <n v="16754.740000000002"/>
    <n v="201056.88"/>
    <x v="124"/>
    <d v="2025-09-20T00:00:00"/>
    <s v="discon"/>
    <s v="Ahmedabad Branch"/>
    <s v="Care Max"/>
    <s v="Groceries"/>
    <s v="Retailmart Inc"/>
    <s v="Care Max"/>
    <s v="Groceries"/>
    <s v="Retailmart Inc"/>
    <n v="12"/>
    <n v="75"/>
    <n v="16754.740000000002"/>
    <n v="201056.88"/>
    <s v="Low Stock"/>
    <s v="Yes"/>
    <n v="1"/>
  </r>
  <r>
    <s v="P6349"/>
    <s v="a mini"/>
    <s v="Electronics"/>
    <s v="Omni Suppliers"/>
    <m/>
    <n v="83"/>
    <n v="19870.36"/>
    <m/>
    <x v="4"/>
    <d v="2025-07-28T00:00:00"/>
    <s v="active"/>
    <s v="Online"/>
    <s v="A Mini"/>
    <s v="Electronics"/>
    <s v="Omni Suppliers"/>
    <s v="A Mini"/>
    <s v="Electronics"/>
    <s v="Omni Suppliers"/>
    <n v="0"/>
    <n v="83"/>
    <n v="19870.36"/>
    <n v="0"/>
    <s v="Out of Stock"/>
    <s v="Yes"/>
    <n v="1"/>
  </r>
  <r>
    <s v="P2507"/>
    <s v="Lay X"/>
    <s v="Furniture"/>
    <s v="ABC Pvt Ltd"/>
    <n v="3"/>
    <n v="76"/>
    <n v="2428.61"/>
    <n v="7285.83"/>
    <x v="137"/>
    <d v="2025-09-21T00:00:00"/>
    <s v="active"/>
    <s v="Online"/>
    <s v="Lay X"/>
    <s v="Furniture"/>
    <s v="Abc Pvt Ltd"/>
    <s v="Lay X"/>
    <s v="Furniture"/>
    <s v="Abc Pvt Ltd"/>
    <n v="3"/>
    <n v="76"/>
    <n v="2428.61"/>
    <n v="7285.83"/>
    <s v="Low Stock"/>
    <s v="Yes"/>
    <n v="1"/>
  </r>
  <r>
    <s v="P9275"/>
    <s v="Mind X"/>
    <s v="Clothing"/>
    <m/>
    <n v="45"/>
    <n v="75"/>
    <n v="1350.74"/>
    <n v="60783.3"/>
    <x v="82"/>
    <d v="2025-08-09T00:00:00"/>
    <s v="active"/>
    <s v="Delhi Warehouse"/>
    <s v="Mind X"/>
    <s v="Clothing"/>
    <s v=""/>
    <s v="Mind X"/>
    <s v="Clothing"/>
    <s v="Others"/>
    <n v="45"/>
    <n v="75"/>
    <n v="1350.74"/>
    <n v="60783.3"/>
    <s v="Low Stock"/>
    <s v="Yes"/>
    <n v="1"/>
  </r>
  <r>
    <s v="P2806"/>
    <s v="Evidence Max"/>
    <s v="Groceries"/>
    <s v="QuickStock"/>
    <n v="52"/>
    <n v="57"/>
    <n v="9917.23"/>
    <n v="515695.96"/>
    <x v="132"/>
    <d v="2025-08-15T00:00:00"/>
    <s v="discon"/>
    <s v="Delhi Warehouse"/>
    <s v="Evidence Max"/>
    <s v="Groceries"/>
    <s v="Quickstock"/>
    <s v="Evidence Max"/>
    <s v="Groceries"/>
    <s v="Quickstock"/>
    <n v="52"/>
    <n v="57"/>
    <n v="9917.23"/>
    <n v="515695.95999999996"/>
    <s v="Low Stock"/>
    <s v="Yes"/>
    <n v="1"/>
  </r>
  <r>
    <s v="P1071"/>
    <s v="Always Plus"/>
    <s v="Groceries"/>
    <s v="Omni Suppliers"/>
    <n v="27"/>
    <n v="35"/>
    <n v="4620.88"/>
    <n v="124763.76"/>
    <x v="28"/>
    <d v="2025-07-29T00:00:00"/>
    <s v="active"/>
    <s v="Online"/>
    <s v="Always Plus"/>
    <s v="Groceries"/>
    <s v="Omni Suppliers"/>
    <s v="Always Plus"/>
    <s v="Groceries"/>
    <s v="Omni Suppliers"/>
    <n v="27"/>
    <n v="35"/>
    <n v="4620.88"/>
    <n v="124763.76000000001"/>
    <s v="Low Stock"/>
    <s v="Yes"/>
    <n v="1"/>
  </r>
  <r>
    <s v="P8055"/>
    <s v="Also Mini"/>
    <s v="Toys"/>
    <s v="RetailMart Inc"/>
    <n v="34"/>
    <n v="36"/>
    <n v="2665.87"/>
    <n v="90639.58"/>
    <x v="97"/>
    <d v="2025-08-29T00:00:00"/>
    <s v="discontinued"/>
    <s v="Mumbai Store"/>
    <s v="Also Mini"/>
    <s v="Toys"/>
    <s v="Retailmart Inc"/>
    <s v="Also Mini"/>
    <s v="Toys"/>
    <s v="Retailmart Inc"/>
    <n v="34"/>
    <n v="36"/>
    <n v="2665.87"/>
    <n v="90639.58"/>
    <s v="Low Stock"/>
    <s v="Yes"/>
    <n v="1"/>
  </r>
  <r>
    <s v="P1559"/>
    <s v="Former Lite"/>
    <s v="Electronics"/>
    <s v="QuickStock"/>
    <n v="21"/>
    <n v="68"/>
    <n v="8398.01"/>
    <n v="176358.21"/>
    <x v="132"/>
    <d v="2025-09-26T00:00:00"/>
    <s v="discon"/>
    <s v="Delhi Warehouse"/>
    <s v="Former Lite"/>
    <s v="Electronics"/>
    <s v="Quickstock"/>
    <s v="Former Lite"/>
    <s v="Electronics"/>
    <s v="Quickstock"/>
    <n v="21"/>
    <n v="68"/>
    <n v="8398.01"/>
    <n v="176358.21"/>
    <s v="Low Stock"/>
    <s v="Yes"/>
    <n v="1"/>
  </r>
  <r>
    <s v="P5929"/>
    <s v="And Max"/>
    <s v="Toys"/>
    <m/>
    <m/>
    <n v="27"/>
    <n v="9179.76"/>
    <m/>
    <x v="72"/>
    <d v="2025-09-27T00:00:00"/>
    <s v="discon"/>
    <s v="Pune Store"/>
    <s v="And Max"/>
    <s v="Toys"/>
    <s v=""/>
    <s v="And Max"/>
    <s v="Toys"/>
    <s v="Others"/>
    <n v="0"/>
    <n v="27"/>
    <n v="9179.76"/>
    <n v="0"/>
    <s v="Out of Stock"/>
    <s v="Yes"/>
    <n v="1"/>
  </r>
  <r>
    <s v="P7911"/>
    <s v="Growth Max"/>
    <s v="Furniture"/>
    <s v="Global Traders"/>
    <n v="197"/>
    <n v="98"/>
    <n v="17214.38"/>
    <n v="3391232.86"/>
    <x v="45"/>
    <d v="2025-09-01T00:00:00"/>
    <s v="Actv"/>
    <s v="Online"/>
    <s v="Growth Max"/>
    <s v="Furniture"/>
    <s v="Global Traders"/>
    <s v="Growth Max"/>
    <s v="Furniture"/>
    <s v="Global Traders"/>
    <n v="197"/>
    <n v="98"/>
    <n v="17214.38"/>
    <n v="3391232.8600000003"/>
    <s v="In Stock"/>
    <s v="No"/>
    <n v="0"/>
  </r>
  <r>
    <s v="P2550"/>
    <s v="Western Max"/>
    <s v="Groceries"/>
    <s v="Global Traders"/>
    <n v="177"/>
    <n v="90"/>
    <n v="8577.4699999999993"/>
    <n v="1518212.19"/>
    <x v="173"/>
    <d v="2025-10-01T00:00:00"/>
    <s v="discontinued"/>
    <s v="Delhi Warehouse"/>
    <s v="Western Max"/>
    <s v="Groceries"/>
    <s v="Global Traders"/>
    <s v="Western Max"/>
    <s v="Groceries"/>
    <s v="Global Traders"/>
    <n v="177"/>
    <n v="90"/>
    <n v="8577.4699999999993"/>
    <n v="1518212.19"/>
    <s v="In Stock"/>
    <s v="No"/>
    <n v="0"/>
  </r>
  <r>
    <s v="P7601"/>
    <s v="Next Plus"/>
    <s v="Electronics"/>
    <s v="Global Traders"/>
    <n v="107"/>
    <n v="36"/>
    <n v="7550.4"/>
    <n v="807892.79999999993"/>
    <x v="159"/>
    <d v="2025-08-11T00:00:00"/>
    <s v="Inactive"/>
    <s v="Pune Store"/>
    <s v="Next Plus"/>
    <s v="Electronics"/>
    <s v="Global Traders"/>
    <s v="Next Plus"/>
    <s v="Electronics"/>
    <s v="Global Traders"/>
    <n v="107"/>
    <n v="36"/>
    <n v="7550.4"/>
    <n v="807892.79999999993"/>
    <s v="In Stock"/>
    <s v="No"/>
    <n v="0"/>
  </r>
  <r>
    <s v="P7182"/>
    <s v="Yourself Pro"/>
    <s v="Furniture"/>
    <s v="RetailMart Inc"/>
    <n v="195"/>
    <n v="54"/>
    <n v="16990.189999999999"/>
    <n v="3313087.05"/>
    <x v="125"/>
    <d v="2025-10-12T00:00:00"/>
    <s v="discontinued"/>
    <s v="Pune Store"/>
    <s v="Yourself Pro"/>
    <s v="Furniture"/>
    <s v="Retailmart Inc"/>
    <s v="Yourself Pro"/>
    <s v="Furniture"/>
    <s v="Retailmart Inc"/>
    <n v="195"/>
    <n v="54"/>
    <n v="16990.189999999999"/>
    <n v="3313087.05"/>
    <s v="In Stock"/>
    <s v="No"/>
    <n v="0"/>
  </r>
  <r>
    <s v="P9559"/>
    <s v="Save Pro"/>
    <s v="Electronics"/>
    <s v="QuickStock"/>
    <n v="64"/>
    <n v="27"/>
    <n v="1760.73"/>
    <n v="112686.72"/>
    <x v="81"/>
    <d v="2025-10-09T00:00:00"/>
    <s v="active"/>
    <s v="Ahmedabad Branch"/>
    <s v="Save Pro"/>
    <s v="Electronics"/>
    <s v="Quickstock"/>
    <s v="Save Pro"/>
    <s v="Electronics"/>
    <s v="Quickstock"/>
    <n v="64"/>
    <n v="27"/>
    <n v="1760.73"/>
    <n v="112686.72"/>
    <s v="In Stock"/>
    <s v="No"/>
    <n v="0"/>
  </r>
  <r>
    <s v="P4889"/>
    <s v="Where Lite"/>
    <s v="Toys"/>
    <s v="Global Traders"/>
    <n v="178"/>
    <n v="62"/>
    <n v="3483.39"/>
    <n v="620043.41999999993"/>
    <x v="35"/>
    <d v="2025-08-08T00:00:00"/>
    <s v="discontinued"/>
    <s v="Delhi Warehouse"/>
    <s v="Where Lite"/>
    <s v="Toys"/>
    <s v="Global Traders"/>
    <s v="Where Lite"/>
    <s v="Toys"/>
    <s v="Global Traders"/>
    <n v="178"/>
    <n v="62"/>
    <n v="3483.39"/>
    <n v="620043.41999999993"/>
    <s v="In Stock"/>
    <s v="No"/>
    <n v="0"/>
  </r>
  <r>
    <s v="P2395"/>
    <s v="Leg Pro"/>
    <s v="Furniture"/>
    <s v="QuickStock"/>
    <n v="50"/>
    <n v="88"/>
    <n v="19241.45"/>
    <n v="962072.5"/>
    <x v="108"/>
    <d v="2025-08-03T00:00:00"/>
    <s v="discon"/>
    <s v="Mumbai Store"/>
    <s v="Leg Pro"/>
    <s v="Furniture"/>
    <s v="Quickstock"/>
    <s v="Leg Pro"/>
    <s v="Furniture"/>
    <s v="Quickstock"/>
    <n v="50"/>
    <n v="88"/>
    <n v="19241.45"/>
    <n v="962072.5"/>
    <s v="Low Stock"/>
    <s v="Yes"/>
    <n v="1"/>
  </r>
  <r>
    <s v="P5348"/>
    <s v="Special Max"/>
    <s v="Electronics"/>
    <s v="ABC Pvt Ltd"/>
    <n v="179"/>
    <n v="42"/>
    <n v="17031.59"/>
    <n v="3048654.61"/>
    <x v="19"/>
    <d v="2025-08-15T00:00:00"/>
    <s v="discon"/>
    <s v="Mumbai Store"/>
    <s v="Special Max"/>
    <s v="Electronics"/>
    <s v="Abc Pvt Ltd"/>
    <s v="Special Max"/>
    <s v="Electronics"/>
    <s v="Abc Pvt Ltd"/>
    <n v="179"/>
    <n v="42"/>
    <n v="17031.59"/>
    <n v="3048654.61"/>
    <s v="In Stock"/>
    <s v="No"/>
    <n v="0"/>
  </r>
  <r>
    <s v="P6422"/>
    <s v="Think X"/>
    <s v="Toys"/>
    <s v="RetailMart Inc"/>
    <n v="71"/>
    <n v="26"/>
    <n v="11429.23"/>
    <n v="811475.33"/>
    <x v="9"/>
    <d v="2025-09-29T00:00:00"/>
    <s v="discontinued"/>
    <s v="Ahmedabad Branch"/>
    <s v="Think X"/>
    <s v="Toys"/>
    <s v="Retailmart Inc"/>
    <s v="Think X"/>
    <s v="Toys"/>
    <s v="Retailmart Inc"/>
    <n v="71"/>
    <n v="26"/>
    <n v="11429.23"/>
    <n v="811475.33"/>
    <s v="In Stock"/>
    <s v="No"/>
    <n v="0"/>
  </r>
  <r>
    <s v="P3788"/>
    <s v="Dream Mini"/>
    <s v="Electronics"/>
    <s v="QuickStock"/>
    <n v="83"/>
    <n v="52"/>
    <n v="14122.34"/>
    <n v="1172154.22"/>
    <x v="181"/>
    <d v="2025-08-12T00:00:00"/>
    <s v="Inactive"/>
    <s v="Delhi Warehouse"/>
    <s v="Dream Mini"/>
    <s v="Electronics"/>
    <s v="Quickstock"/>
    <s v="Dream Mini"/>
    <s v="Electronics"/>
    <s v="Quickstock"/>
    <n v="83"/>
    <n v="52"/>
    <n v="14122.34"/>
    <n v="1172154.22"/>
    <s v="In Stock"/>
    <s v="No"/>
    <n v="0"/>
  </r>
  <r>
    <s v="P6710"/>
    <s v="Road Mini"/>
    <s v="Clothing"/>
    <s v="QuickStock"/>
    <n v="22"/>
    <n v="22"/>
    <n v="4803.84"/>
    <n v="105684.48"/>
    <x v="153"/>
    <d v="2025-08-16T00:00:00"/>
    <m/>
    <s v="Online"/>
    <s v="Road Mini"/>
    <s v="Clothing"/>
    <s v="Quickstock"/>
    <s v="Road Mini"/>
    <s v="Clothing"/>
    <s v="Quickstock"/>
    <n v="22"/>
    <n v="22"/>
    <n v="4803.84"/>
    <n v="105684.48000000001"/>
    <s v="Low Stock"/>
    <s v="No"/>
    <n v="1"/>
  </r>
  <r>
    <s v="P9172"/>
    <s v="Two Pro"/>
    <s v="Groceries"/>
    <s v="Global Traders"/>
    <n v="64"/>
    <n v="39"/>
    <n v="10276.19"/>
    <n v="657676.16"/>
    <x v="103"/>
    <d v="2025-08-14T00:00:00"/>
    <s v="discontinued"/>
    <s v="Online"/>
    <s v="Two Pro"/>
    <s v="Groceries"/>
    <s v="Global Traders"/>
    <s v="Two Pro"/>
    <s v="Groceries"/>
    <s v="Global Traders"/>
    <n v="64"/>
    <n v="39"/>
    <n v="10276.19"/>
    <n v="657676.16"/>
    <s v="In Stock"/>
    <s v="No"/>
    <n v="0"/>
  </r>
  <r>
    <s v="P7370"/>
    <s v="Its Lite"/>
    <s v="Toys"/>
    <s v="ABC Pvt Ltd"/>
    <n v="133"/>
    <n v="79"/>
    <n v="11633.36"/>
    <n v="1547236.88"/>
    <x v="165"/>
    <d v="2025-09-17T00:00:00"/>
    <s v="Inactive"/>
    <s v="Online"/>
    <s v="Its Lite"/>
    <s v="Toys"/>
    <s v="Abc Pvt Ltd"/>
    <s v="Its Lite"/>
    <s v="Toys"/>
    <s v="Abc Pvt Ltd"/>
    <n v="133"/>
    <n v="79"/>
    <n v="11633.36"/>
    <n v="1547236.8800000001"/>
    <s v="In Stock"/>
    <s v="No"/>
    <n v="0"/>
  </r>
  <r>
    <s v="P5860"/>
    <s v="Player Pro"/>
    <s v="Toys"/>
    <s v="ABC Pvt Ltd"/>
    <n v="145"/>
    <n v="84"/>
    <n v="387.58"/>
    <n v="56199.1"/>
    <x v="140"/>
    <d v="2025-09-04T00:00:00"/>
    <s v="active"/>
    <s v="Ahmedabad Branch"/>
    <s v="Player Pro"/>
    <s v="Toys"/>
    <s v="Abc Pvt Ltd"/>
    <s v="Player Pro"/>
    <s v="Toys"/>
    <s v="Abc Pvt Ltd"/>
    <n v="145"/>
    <n v="84"/>
    <n v="387.58"/>
    <n v="56199.1"/>
    <s v="In Stock"/>
    <s v="No"/>
    <n v="0"/>
  </r>
  <r>
    <s v="P1106"/>
    <s v="Up Mini"/>
    <s v="Groceries"/>
    <s v="Omni Suppliers"/>
    <n v="35"/>
    <n v="38"/>
    <n v="5370.73"/>
    <n v="187975.55"/>
    <x v="35"/>
    <d v="2025-09-29T00:00:00"/>
    <s v="active"/>
    <s v="Delhi Warehouse"/>
    <s v="Up Mini"/>
    <s v="Groceries"/>
    <s v="Omni Suppliers"/>
    <s v="Up Mini"/>
    <s v="Groceries"/>
    <s v="Omni Suppliers"/>
    <n v="35"/>
    <n v="38"/>
    <n v="5370.73"/>
    <n v="187975.55"/>
    <s v="Low Stock"/>
    <s v="Yes"/>
    <n v="1"/>
  </r>
  <r>
    <s v="P1895"/>
    <s v="Activity X"/>
    <s v="Groceries"/>
    <s v="Omni Suppliers"/>
    <n v="65"/>
    <n v="43"/>
    <n v="857.73"/>
    <n v="55752.45"/>
    <x v="2"/>
    <d v="2025-07-16T00:00:00"/>
    <s v="discontinued"/>
    <s v="Online"/>
    <s v="Activity X"/>
    <s v="Groceries"/>
    <s v="Omni Suppliers"/>
    <s v="Activity X"/>
    <s v="Groceries"/>
    <s v="Omni Suppliers"/>
    <n v="65"/>
    <n v="43"/>
    <n v="857.73"/>
    <n v="55752.450000000004"/>
    <s v="In Stock"/>
    <s v="No"/>
    <n v="0"/>
  </r>
  <r>
    <s v="P2385"/>
    <s v="Degree X"/>
    <s v="Clothing"/>
    <s v="RetailMart Inc"/>
    <n v="97"/>
    <n v="79"/>
    <n v="13342.09"/>
    <n v="1294182.73"/>
    <x v="76"/>
    <d v="2025-09-12T00:00:00"/>
    <s v="active"/>
    <s v="Pune Store"/>
    <s v="Degree X"/>
    <s v="Clothing"/>
    <s v="Retailmart Inc"/>
    <s v="Degree X"/>
    <s v="Clothing"/>
    <s v="Retailmart Inc"/>
    <n v="97"/>
    <n v="79"/>
    <n v="13342.09"/>
    <n v="1294182.73"/>
    <s v="In Stock"/>
    <s v="No"/>
    <n v="0"/>
  </r>
  <r>
    <s v="P2301"/>
    <s v="Car Mini"/>
    <s v="Electronics"/>
    <s v="RetailMart Inc"/>
    <n v="80"/>
    <n v="32"/>
    <n v="13618.19"/>
    <n v="1089455.2"/>
    <x v="127"/>
    <d v="2025-09-08T00:00:00"/>
    <s v="discontinued"/>
    <s v="Pune Store"/>
    <s v="Car Mini"/>
    <s v="Electronics"/>
    <s v="Retailmart Inc"/>
    <s v="Car Mini"/>
    <s v="Electronics"/>
    <s v="Retailmart Inc"/>
    <n v="80"/>
    <n v="32"/>
    <n v="13618.19"/>
    <n v="1089455.2"/>
    <s v="In Stock"/>
    <s v="No"/>
    <n v="0"/>
  </r>
  <r>
    <s v="P6088"/>
    <s v="Difficult Mini"/>
    <s v="Furniture"/>
    <s v="Omni Suppliers"/>
    <n v="44"/>
    <n v="84"/>
    <n v="18527.849999999999"/>
    <n v="815225.39999999991"/>
    <x v="104"/>
    <d v="2025-07-19T00:00:00"/>
    <s v="discontinued"/>
    <s v="Pune Store"/>
    <s v="Difficult Mini"/>
    <s v="Furniture"/>
    <s v="Omni Suppliers"/>
    <s v="Difficult Mini"/>
    <s v="Furniture"/>
    <s v="Omni Suppliers"/>
    <n v="44"/>
    <n v="84"/>
    <n v="18527.849999999999"/>
    <n v="815225.39999999991"/>
    <s v="Low Stock"/>
    <s v="Yes"/>
    <n v="1"/>
  </r>
  <r>
    <s v="P7291"/>
    <s v="movement lite"/>
    <s v="Electronics"/>
    <s v="Global Traders"/>
    <n v="98"/>
    <n v="82"/>
    <n v="18430.39"/>
    <n v="1806178.22"/>
    <x v="20"/>
    <d v="2025-10-08T00:00:00"/>
    <s v="Inactive"/>
    <s v="Pune Store"/>
    <s v="Movement Lite"/>
    <s v="Electronics"/>
    <s v="Global Traders"/>
    <s v="Movement Lite"/>
    <s v="Electronics"/>
    <s v="Global Traders"/>
    <n v="98"/>
    <n v="82"/>
    <n v="18430.39"/>
    <n v="1806178.22"/>
    <s v="In Stock"/>
    <s v="No"/>
    <n v="0"/>
  </r>
  <r>
    <s v="P4833"/>
    <s v="Pick Lite"/>
    <s v="Groceries"/>
    <s v="Omni Suppliers"/>
    <m/>
    <n v="81"/>
    <n v="16272.21"/>
    <m/>
    <x v="94"/>
    <d v="2025-07-22T00:00:00"/>
    <s v="active"/>
    <s v="Online"/>
    <s v="Pick Lite"/>
    <s v="Groceries"/>
    <s v="Omni Suppliers"/>
    <s v="Pick Lite"/>
    <s v="Groceries"/>
    <s v="Omni Suppliers"/>
    <n v="0"/>
    <n v="81"/>
    <n v="16272.21"/>
    <n v="0"/>
    <s v="Out of Stock"/>
    <s v="Yes"/>
    <n v="1"/>
  </r>
  <r>
    <s v="P3010"/>
    <s v="Stage Pro"/>
    <s v="Furniture"/>
    <s v="RetailMart Inc"/>
    <n v="41"/>
    <n v="88"/>
    <n v="14394.72"/>
    <n v="590183.52"/>
    <x v="60"/>
    <d v="2025-09-07T00:00:00"/>
    <s v="active"/>
    <s v="Online"/>
    <s v="Stage Pro"/>
    <s v="Furniture"/>
    <s v="Retailmart Inc"/>
    <s v="Stage Pro"/>
    <s v="Furniture"/>
    <s v="Retailmart Inc"/>
    <n v="41"/>
    <n v="88"/>
    <n v="14394.72"/>
    <n v="590183.52"/>
    <s v="Low Stock"/>
    <s v="Yes"/>
    <n v="1"/>
  </r>
  <r>
    <s v="P5968"/>
    <s v="Get Mini"/>
    <s v="Groceries"/>
    <s v="Global Traders"/>
    <n v="154"/>
    <n v="47"/>
    <n v="9630.7199999999993"/>
    <n v="1483130.8799999999"/>
    <x v="7"/>
    <d v="2025-08-25T00:00:00"/>
    <s v="Actv"/>
    <s v="Pune Store"/>
    <s v="Get Mini"/>
    <s v="Groceries"/>
    <s v="Global Traders"/>
    <s v="Get Mini"/>
    <s v="Groceries"/>
    <s v="Global Traders"/>
    <n v="154"/>
    <n v="47"/>
    <n v="9630.7199999999993"/>
    <n v="1483130.8799999999"/>
    <s v="In Stock"/>
    <s v="No"/>
    <n v="0"/>
  </r>
  <r>
    <s v="P5723"/>
    <s v="Song Max"/>
    <s v="Toys"/>
    <s v="Global Traders"/>
    <n v="48"/>
    <n v="40"/>
    <n v="7241.24"/>
    <n v="347579.52"/>
    <x v="39"/>
    <d v="2025-09-26T00:00:00"/>
    <s v="Inactive"/>
    <s v="Pune Store"/>
    <s v="Song Max"/>
    <s v="Toys"/>
    <s v="Global Traders"/>
    <s v="Song Max"/>
    <s v="Toys"/>
    <s v="Global Traders"/>
    <n v="48"/>
    <n v="40"/>
    <n v="7241.24"/>
    <n v="347579.52"/>
    <s v="In Stock"/>
    <s v="No"/>
    <n v="0"/>
  </r>
  <r>
    <s v="P9539"/>
    <s v="Form Mini"/>
    <s v="Electronics"/>
    <s v="RetailMart Inc"/>
    <n v="57"/>
    <n v="98"/>
    <n v="9144.5400000000009"/>
    <n v="521238.78"/>
    <x v="180"/>
    <d v="2025-07-15T00:00:00"/>
    <s v="discon"/>
    <s v="Mumbai Store"/>
    <s v="Form Mini"/>
    <s v="Electronics"/>
    <s v="Retailmart Inc"/>
    <s v="Form Mini"/>
    <s v="Electronics"/>
    <s v="Retailmart Inc"/>
    <n v="57"/>
    <n v="98"/>
    <n v="9144.5400000000009"/>
    <n v="521238.78"/>
    <s v="Low Stock"/>
    <s v="Yes"/>
    <n v="1"/>
  </r>
  <r>
    <s v="P2351"/>
    <s v="Bring Mini"/>
    <s v="Groceries"/>
    <s v="QuickStock"/>
    <n v="68"/>
    <n v="25"/>
    <n v="2018.21"/>
    <n v="137238.28"/>
    <x v="104"/>
    <d v="2025-09-21T00:00:00"/>
    <s v="active"/>
    <s v="Ahmedabad Branch"/>
    <s v="Bring Mini"/>
    <s v="Groceries"/>
    <s v="Quickstock"/>
    <s v="Bring Mini"/>
    <s v="Groceries"/>
    <s v="Quickstock"/>
    <n v="68"/>
    <n v="25"/>
    <n v="2018.21"/>
    <n v="137238.28"/>
    <s v="In Stock"/>
    <s v="No"/>
    <n v="0"/>
  </r>
  <r>
    <s v="P9861"/>
    <s v="Land Max"/>
    <s v="Groceries"/>
    <s v="QuickStock"/>
    <n v="53"/>
    <n v="30"/>
    <n v="13168.49"/>
    <n v="697929.97"/>
    <x v="65"/>
    <d v="2025-07-25T00:00:00"/>
    <s v="active"/>
    <s v="Pune Store"/>
    <s v="Land Max"/>
    <s v="Groceries"/>
    <s v="Quickstock"/>
    <s v="Land Max"/>
    <s v="Groceries"/>
    <s v="Quickstock"/>
    <n v="53"/>
    <n v="30"/>
    <n v="13168.49"/>
    <n v="697929.97"/>
    <s v="In Stock"/>
    <s v="No"/>
    <n v="0"/>
  </r>
  <r>
    <s v="P8434"/>
    <s v="It Max"/>
    <s v="Clothing"/>
    <s v="RetailMart Inc"/>
    <n v="76"/>
    <n v="31"/>
    <n v="7112.69"/>
    <n v="540564.43999999994"/>
    <x v="118"/>
    <d v="2025-10-06T00:00:00"/>
    <s v="discon"/>
    <s v="Pune Store"/>
    <s v="It Max"/>
    <s v="Clothing"/>
    <s v="Retailmart Inc"/>
    <s v="It Max"/>
    <s v="Clothing"/>
    <s v="Retailmart Inc"/>
    <n v="76"/>
    <n v="31"/>
    <n v="7112.69"/>
    <n v="540564.43999999994"/>
    <s v="In Stock"/>
    <s v="No"/>
    <n v="0"/>
  </r>
  <r>
    <s v="P9756"/>
    <s v="Do Max"/>
    <s v="Groceries"/>
    <s v="Global Traders"/>
    <n v="98"/>
    <n v="55"/>
    <n v="10906.43"/>
    <n v="1068830.1399999999"/>
    <x v="133"/>
    <d v="2025-08-07T00:00:00"/>
    <s v="Actv"/>
    <s v="Pune Store"/>
    <s v="Do Max"/>
    <s v="Groceries"/>
    <s v="Global Traders"/>
    <s v="Do Max"/>
    <s v="Groceries"/>
    <s v="Global Traders"/>
    <n v="98"/>
    <n v="55"/>
    <n v="10906.43"/>
    <n v="1068830.1400000001"/>
    <s v="In Stock"/>
    <s v="No"/>
    <n v="0"/>
  </r>
  <r>
    <s v="P1219"/>
    <s v="Truth Mini"/>
    <s v="Furniture"/>
    <s v="QuickStock"/>
    <n v="149"/>
    <m/>
    <n v="14782.76"/>
    <n v="2202631.2400000002"/>
    <x v="101"/>
    <d v="2025-07-23T00:00:00"/>
    <s v="active"/>
    <s v="Ahmedabad Branch"/>
    <s v="Truth Mini"/>
    <s v="Furniture"/>
    <s v="Quickstock"/>
    <s v="Truth Mini"/>
    <s v="Furniture"/>
    <s v="Quickstock"/>
    <n v="149"/>
    <n v="0"/>
    <n v="14782.76"/>
    <n v="2202631.2400000002"/>
    <s v="In Stock"/>
    <s v="No"/>
    <n v="0"/>
  </r>
  <r>
    <s v="P9702"/>
    <s v="Coach Max"/>
    <s v="Electronics"/>
    <s v="Global Traders"/>
    <n v="12"/>
    <n v="31"/>
    <n v="5986.06"/>
    <n v="71832.72"/>
    <x v="27"/>
    <d v="2025-07-15T00:00:00"/>
    <s v="discontinued"/>
    <s v="Ahmedabad Branch"/>
    <s v="Coach Max"/>
    <s v="Electronics"/>
    <s v="Global Traders"/>
    <s v="Coach Max"/>
    <s v="Electronics"/>
    <s v="Global Traders"/>
    <n v="12"/>
    <n v="31"/>
    <n v="5986.06"/>
    <n v="71832.72"/>
    <s v="Low Stock"/>
    <s v="Yes"/>
    <n v="1"/>
  </r>
  <r>
    <s v="P2520"/>
    <s v="Military Lite"/>
    <s v="Furniture"/>
    <s v="RetailMart Inc"/>
    <n v="47"/>
    <n v="68"/>
    <n v="7817.89"/>
    <n v="367440.83"/>
    <x v="34"/>
    <d v="2025-07-27T00:00:00"/>
    <s v="Actv"/>
    <s v="Delhi Warehouse"/>
    <s v="Military Lite"/>
    <s v="Furniture"/>
    <s v="Retailmart Inc"/>
    <s v="Military Lite"/>
    <s v="Furniture"/>
    <s v="Retailmart Inc"/>
    <n v="47"/>
    <n v="68"/>
    <n v="7817.89"/>
    <n v="367440.83"/>
    <s v="Low Stock"/>
    <s v="Yes"/>
    <n v="1"/>
  </r>
  <r>
    <s v="P2575"/>
    <s v="Seat Pro"/>
    <s v="Toys"/>
    <s v="ABC Pvt Ltd"/>
    <n v="106"/>
    <n v="43"/>
    <n v="9583.65"/>
    <n v="1015866.9"/>
    <x v="177"/>
    <d v="2025-09-05T00:00:00"/>
    <s v="Inactive"/>
    <s v="Ahmedabad Branch"/>
    <s v="Seat Pro"/>
    <s v="Toys"/>
    <s v="Abc Pvt Ltd"/>
    <s v="Seat Pro"/>
    <s v="Toys"/>
    <s v="Abc Pvt Ltd"/>
    <n v="106"/>
    <n v="43"/>
    <n v="9583.65"/>
    <n v="1015866.8999999999"/>
    <s v="In Stock"/>
    <s v="No"/>
    <n v="0"/>
  </r>
  <r>
    <s v="P7176"/>
    <s v="Task Plus"/>
    <s v="Electronics"/>
    <s v="QuickStock"/>
    <n v="22"/>
    <n v="96"/>
    <n v="11079.19"/>
    <n v="243742.18"/>
    <x v="122"/>
    <d v="2025-08-23T00:00:00"/>
    <m/>
    <s v="Pune Store"/>
    <s v="Task Plus"/>
    <s v="Electronics"/>
    <s v="Quickstock"/>
    <s v="Task Plus"/>
    <s v="Electronics"/>
    <s v="Quickstock"/>
    <n v="22"/>
    <n v="96"/>
    <n v="11079.19"/>
    <n v="243742.18000000002"/>
    <s v="Low Stock"/>
    <s v="Yes"/>
    <n v="1"/>
  </r>
  <r>
    <s v="P9653"/>
    <s v="Because Mini"/>
    <s v="Electronics"/>
    <m/>
    <n v="77"/>
    <n v="99"/>
    <n v="621.19000000000005"/>
    <n v="47831.63"/>
    <x v="108"/>
    <d v="2025-09-01T00:00:00"/>
    <s v="Actv"/>
    <s v="Online"/>
    <s v="Because Mini"/>
    <s v="Electronics"/>
    <s v=""/>
    <s v="Because Mini"/>
    <s v="Electronics"/>
    <s v="Others"/>
    <n v="77"/>
    <n v="99"/>
    <n v="621.19000000000005"/>
    <n v="47831.630000000005"/>
    <s v="Low Stock"/>
    <s v="Yes"/>
    <n v="1"/>
  </r>
  <r>
    <s v="P5748"/>
    <s v="Shake Pro"/>
    <s v="Electronics"/>
    <s v="Omni Suppliers"/>
    <n v="151"/>
    <n v="49"/>
    <n v="13895.14"/>
    <n v="2098166.14"/>
    <x v="78"/>
    <d v="2025-07-20T00:00:00"/>
    <m/>
    <s v="Ahmedabad Branch"/>
    <s v="Shake Pro"/>
    <s v="Electronics"/>
    <s v="Omni Suppliers"/>
    <s v="Shake Pro"/>
    <s v="Electronics"/>
    <s v="Omni Suppliers"/>
    <n v="151"/>
    <n v="49"/>
    <n v="13895.14"/>
    <n v="2098166.14"/>
    <s v="In Stock"/>
    <s v="No"/>
    <n v="0"/>
  </r>
  <r>
    <s v="P9302"/>
    <s v="Film Pro"/>
    <s v="Toys"/>
    <s v="Global Traders"/>
    <n v="107"/>
    <n v="44"/>
    <n v="5038.63"/>
    <n v="539133.41"/>
    <x v="33"/>
    <d v="2025-08-28T00:00:00"/>
    <m/>
    <s v="Mumbai Store"/>
    <s v="Film Pro"/>
    <s v="Toys"/>
    <s v="Global Traders"/>
    <s v="Film Pro"/>
    <s v="Toys"/>
    <s v="Global Traders"/>
    <n v="107"/>
    <n v="44"/>
    <n v="5038.63"/>
    <n v="539133.41"/>
    <s v="In Stock"/>
    <s v="No"/>
    <n v="0"/>
  </r>
  <r>
    <s v="P4414"/>
    <s v="Product X"/>
    <s v="Toys"/>
    <s v="Global Traders"/>
    <n v="157"/>
    <n v="49"/>
    <n v="2574.56"/>
    <n v="404205.92"/>
    <x v="100"/>
    <d v="2025-09-26T00:00:00"/>
    <m/>
    <s v="Online"/>
    <s v="Product X"/>
    <s v="Toys"/>
    <s v="Global Traders"/>
    <s v="Product X"/>
    <s v="Toys"/>
    <s v="Global Traders"/>
    <n v="157"/>
    <n v="49"/>
    <n v="2574.56"/>
    <n v="404205.92"/>
    <s v="In Stock"/>
    <s v="No"/>
    <n v="0"/>
  </r>
  <r>
    <s v="P7749"/>
    <s v="Series Max"/>
    <s v="Furniture"/>
    <s v="Omni Suppliers"/>
    <n v="40"/>
    <n v="76"/>
    <n v="14110.68"/>
    <n v="564427.19999999995"/>
    <x v="65"/>
    <d v="2025-07-28T00:00:00"/>
    <s v="Inactive"/>
    <s v="Pune Store"/>
    <s v="Series Max"/>
    <s v="Furniture"/>
    <s v="Omni Suppliers"/>
    <s v="Series Max"/>
    <s v="Furniture"/>
    <s v="Omni Suppliers"/>
    <n v="40"/>
    <n v="76"/>
    <n v="14110.68"/>
    <n v="564427.19999999995"/>
    <s v="Low Stock"/>
    <s v="Yes"/>
    <n v="1"/>
  </r>
  <r>
    <s v="P8664"/>
    <s v="When Lite"/>
    <s v="Clothing"/>
    <s v="Omni Suppliers"/>
    <n v="97"/>
    <n v="35"/>
    <n v="9787.44"/>
    <n v="949381.68"/>
    <x v="42"/>
    <d v="2025-09-24T00:00:00"/>
    <s v="active"/>
    <s v="Delhi Warehouse"/>
    <s v="When Lite"/>
    <s v="Clothing"/>
    <s v="Omni Suppliers"/>
    <s v="When Lite"/>
    <s v="Clothing"/>
    <s v="Omni Suppliers"/>
    <n v="97"/>
    <n v="35"/>
    <n v="9787.44"/>
    <n v="949381.68"/>
    <s v="In Stock"/>
    <s v="No"/>
    <n v="0"/>
  </r>
  <r>
    <s v="P6465"/>
    <s v="Management Plus"/>
    <s v="Clothing"/>
    <m/>
    <n v="71"/>
    <n v="33"/>
    <n v="9867.0300000000007"/>
    <n v="700559.13"/>
    <x v="17"/>
    <d v="2025-07-20T00:00:00"/>
    <s v="active"/>
    <s v="Online"/>
    <s v="Management Plus"/>
    <s v="Clothing"/>
    <s v=""/>
    <s v="Management Plus"/>
    <s v="Clothing"/>
    <s v="Others"/>
    <n v="71"/>
    <n v="33"/>
    <n v="9867.0300000000007"/>
    <n v="700559.13"/>
    <s v="In Stock"/>
    <s v="No"/>
    <n v="0"/>
  </r>
  <r>
    <s v="P6069"/>
    <s v="Affect Mini"/>
    <s v="Groceries"/>
    <s v="QuickStock"/>
    <n v="167"/>
    <n v="44"/>
    <n v="8738.33"/>
    <n v="1459301.11"/>
    <x v="20"/>
    <d v="2025-08-31T00:00:00"/>
    <s v="discon"/>
    <s v="Mumbai Store"/>
    <s v="Affect Mini"/>
    <s v="Groceries"/>
    <s v="Quickstock"/>
    <s v="Affect Mini"/>
    <s v="Groceries"/>
    <s v="Quickstock"/>
    <n v="167"/>
    <n v="44"/>
    <n v="8738.33"/>
    <n v="1459301.11"/>
    <s v="In Stock"/>
    <s v="No"/>
    <n v="0"/>
  </r>
  <r>
    <s v="P2125"/>
    <s v="American X"/>
    <s v="Furniture"/>
    <s v="ABC Pvt Ltd"/>
    <n v="117"/>
    <n v="45"/>
    <n v="15399.45"/>
    <n v="1801735.65"/>
    <x v="86"/>
    <d v="2025-07-21T00:00:00"/>
    <s v="Inactive"/>
    <s v="Delhi Warehouse"/>
    <s v="American X"/>
    <s v="Furniture"/>
    <s v="Abc Pvt Ltd"/>
    <s v="American X"/>
    <s v="Furniture"/>
    <s v="Abc Pvt Ltd"/>
    <n v="117"/>
    <n v="45"/>
    <n v="15399.45"/>
    <n v="1801735.6500000001"/>
    <s v="In Stock"/>
    <s v="No"/>
    <n v="0"/>
  </r>
  <r>
    <s v="P7565"/>
    <s v="Thank Mini"/>
    <s v="Groceries"/>
    <s v="Omni Suppliers"/>
    <n v="195"/>
    <n v="26"/>
    <n v="17608.62"/>
    <n v="3433680.9"/>
    <x v="125"/>
    <d v="2025-09-29T00:00:00"/>
    <s v="active"/>
    <s v="Online"/>
    <s v="Thank Mini"/>
    <s v="Groceries"/>
    <s v="Omni Suppliers"/>
    <s v="Thank Mini"/>
    <s v="Groceries"/>
    <s v="Omni Suppliers"/>
    <n v="195"/>
    <n v="26"/>
    <n v="17608.62"/>
    <n v="3433680.9"/>
    <s v="In Stock"/>
    <s v="No"/>
    <n v="0"/>
  </r>
  <r>
    <s v="P1461"/>
    <s v="Represent Mini"/>
    <s v="Furniture"/>
    <s v="QuickStock"/>
    <n v="99"/>
    <n v="57"/>
    <n v="16171.15"/>
    <n v="1600943.85"/>
    <x v="152"/>
    <d v="2025-07-18T00:00:00"/>
    <s v="active"/>
    <s v="Mumbai Store"/>
    <s v="Represent Mini"/>
    <s v="Furniture"/>
    <s v="Quickstock"/>
    <s v="Represent Mini"/>
    <s v="Furniture"/>
    <s v="Quickstock"/>
    <n v="99"/>
    <n v="57"/>
    <n v="16171.15"/>
    <n v="1600943.8499999999"/>
    <s v="In Stock"/>
    <s v="No"/>
    <n v="0"/>
  </r>
  <r>
    <s v="P6012"/>
    <s v="describe pro"/>
    <s v="Clothing"/>
    <s v="Omni Suppliers"/>
    <n v="91"/>
    <n v="25"/>
    <n v="10089.41"/>
    <n v="918136.30999999994"/>
    <x v="177"/>
    <d v="2025-10-01T00:00:00"/>
    <s v="active"/>
    <s v="Online"/>
    <s v="Describe Pro"/>
    <s v="Clothing"/>
    <s v="Omni Suppliers"/>
    <s v="Describe Pro"/>
    <s v="Clothing"/>
    <s v="Omni Suppliers"/>
    <n v="91"/>
    <n v="25"/>
    <n v="10089.41"/>
    <n v="918136.30999999994"/>
    <s v="In Stock"/>
    <s v="No"/>
    <n v="0"/>
  </r>
  <r>
    <s v="P7414"/>
    <s v="Catch Mini"/>
    <s v="Groceries"/>
    <s v="RetailMart Inc"/>
    <n v="107"/>
    <n v="22"/>
    <n v="11850.62"/>
    <n v="1268016.3400000001"/>
    <x v="56"/>
    <d v="2025-08-04T00:00:00"/>
    <s v="discon"/>
    <s v="Delhi Warehouse"/>
    <s v="Catch Mini"/>
    <s v="Groceries"/>
    <s v="Retailmart Inc"/>
    <s v="Catch Mini"/>
    <s v="Groceries"/>
    <s v="Retailmart Inc"/>
    <n v="107"/>
    <n v="22"/>
    <n v="11850.62"/>
    <n v="1268016.3400000001"/>
    <s v="In Stock"/>
    <s v="No"/>
    <n v="0"/>
  </r>
  <r>
    <s v="P1098"/>
    <s v="Plan Pro"/>
    <s v="Clothing"/>
    <s v="Global Traders"/>
    <n v="13"/>
    <n v="85"/>
    <n v="10285.73"/>
    <n v="133714.49"/>
    <x v="179"/>
    <d v="2025-07-14T00:00:00"/>
    <m/>
    <s v="Online"/>
    <s v="Plan Pro"/>
    <s v="Clothing"/>
    <s v="Global Traders"/>
    <s v="Plan Pro"/>
    <s v="Clothing"/>
    <s v="Global Traders"/>
    <n v="13"/>
    <n v="85"/>
    <n v="10285.73"/>
    <n v="133714.49"/>
    <s v="Low Stock"/>
    <s v="Yes"/>
    <n v="1"/>
  </r>
  <r>
    <s v="P8926"/>
    <s v="Whatever Lite"/>
    <s v="Clothing"/>
    <s v="Omni Suppliers"/>
    <n v="4"/>
    <n v="92"/>
    <n v="16196.39"/>
    <n v="64785.56"/>
    <x v="162"/>
    <d v="2025-08-29T00:00:00"/>
    <s v="discon"/>
    <s v="Ahmedabad Branch"/>
    <s v="Whatever Lite"/>
    <s v="Clothing"/>
    <s v="Omni Suppliers"/>
    <s v="Whatever Lite"/>
    <s v="Clothing"/>
    <s v="Omni Suppliers"/>
    <n v="4"/>
    <n v="92"/>
    <n v="16196.39"/>
    <n v="64785.56"/>
    <s v="Low Stock"/>
    <s v="Yes"/>
    <n v="1"/>
  </r>
  <r>
    <s v="P8155"/>
    <s v="Quite Lite"/>
    <s v="Groceries"/>
    <s v="ABC Pvt Ltd"/>
    <n v="73"/>
    <n v="70"/>
    <n v="10131.370000000001"/>
    <n v="739590.01"/>
    <x v="57"/>
    <d v="2025-08-06T00:00:00"/>
    <s v="discontinued"/>
    <s v="Online"/>
    <s v="Quite Lite"/>
    <s v="Groceries"/>
    <s v="Abc Pvt Ltd"/>
    <s v="Quite Lite"/>
    <s v="Groceries"/>
    <s v="Abc Pvt Ltd"/>
    <n v="73"/>
    <n v="70"/>
    <n v="10131.370000000001"/>
    <n v="739590.01"/>
    <s v="In Stock"/>
    <s v="No"/>
    <n v="0"/>
  </r>
  <r>
    <s v="P1791"/>
    <s v="Write Max"/>
    <s v="Clothing"/>
    <s v="Omni Suppliers"/>
    <n v="151"/>
    <n v="57"/>
    <n v="5610.34"/>
    <n v="847161.34"/>
    <x v="63"/>
    <d v="2025-10-01T00:00:00"/>
    <s v="discon"/>
    <s v="Online"/>
    <s v="Write Max"/>
    <s v="Clothing"/>
    <s v="Omni Suppliers"/>
    <s v="Write Max"/>
    <s v="Clothing"/>
    <s v="Omni Suppliers"/>
    <n v="151"/>
    <n v="57"/>
    <n v="5610.34"/>
    <n v="847161.34"/>
    <s v="In Stock"/>
    <s v="No"/>
    <n v="0"/>
  </r>
  <r>
    <s v="P5599"/>
    <s v="Occur Plus"/>
    <s v="Toys"/>
    <s v="Omni Suppliers"/>
    <n v="186"/>
    <n v="53"/>
    <n v="7938.33"/>
    <n v="1476529.38"/>
    <x v="145"/>
    <d v="2025-08-26T00:00:00"/>
    <s v="discontinued"/>
    <s v="Online"/>
    <s v="Occur Plus"/>
    <s v="Toys"/>
    <s v="Omni Suppliers"/>
    <s v="Occur Plus"/>
    <s v="Toys"/>
    <s v="Omni Suppliers"/>
    <n v="186"/>
    <n v="53"/>
    <n v="7938.33"/>
    <n v="1476529.38"/>
    <s v="In Stock"/>
    <s v="No"/>
    <n v="0"/>
  </r>
  <r>
    <s v="P7446"/>
    <s v="Loss Pro"/>
    <s v="Clothing"/>
    <s v="QuickStock"/>
    <n v="168"/>
    <n v="66"/>
    <n v="11279.85"/>
    <n v="1895014.8"/>
    <x v="86"/>
    <d v="2025-08-29T00:00:00"/>
    <s v="active"/>
    <s v="Ahmedabad Branch"/>
    <s v="Loss Pro"/>
    <s v="Clothing"/>
    <s v="Quickstock"/>
    <s v="Loss Pro"/>
    <s v="Clothing"/>
    <s v="Quickstock"/>
    <n v="168"/>
    <n v="66"/>
    <n v="11279.85"/>
    <n v="1895014.8"/>
    <s v="In Stock"/>
    <s v="No"/>
    <n v="0"/>
  </r>
  <r>
    <s v="P5993"/>
    <s v="Father Plus"/>
    <s v="Furniture"/>
    <s v="ABC Pvt Ltd"/>
    <n v="27"/>
    <n v="45"/>
    <n v="3187.61"/>
    <n v="86065.47"/>
    <x v="63"/>
    <d v="2025-09-04T00:00:00"/>
    <s v="Actv"/>
    <s v="Ahmedabad Branch"/>
    <s v="Father Plus"/>
    <s v="Furniture"/>
    <s v="Abc Pvt Ltd"/>
    <s v="Father Plus"/>
    <s v="Furniture"/>
    <s v="Abc Pvt Ltd"/>
    <n v="27"/>
    <n v="45"/>
    <n v="3187.61"/>
    <n v="86065.47"/>
    <s v="Low Stock"/>
    <s v="Yes"/>
    <n v="1"/>
  </r>
  <r>
    <s v="P7533"/>
    <s v="Little Mini"/>
    <s v="Electronics"/>
    <s v="QuickStock"/>
    <n v="162"/>
    <n v="57"/>
    <n v="9621.44"/>
    <n v="1558673.28"/>
    <x v="1"/>
    <d v="2025-08-22T00:00:00"/>
    <s v="Inactive"/>
    <s v="Pune Store"/>
    <s v="Little Mini"/>
    <s v="Electronics"/>
    <s v="Quickstock"/>
    <s v="Little Mini"/>
    <s v="Electronics"/>
    <s v="Quickstock"/>
    <n v="162"/>
    <n v="57"/>
    <n v="9621.44"/>
    <n v="1558673.28"/>
    <s v="In Stock"/>
    <s v="No"/>
    <n v="0"/>
  </r>
  <r>
    <s v="P7211"/>
    <s v="Season Lite"/>
    <s v="Clothing"/>
    <s v="QuickStock"/>
    <n v="122"/>
    <n v="64"/>
    <n v="19987.330000000002"/>
    <n v="2438454.2599999998"/>
    <x v="172"/>
    <d v="2025-10-09T00:00:00"/>
    <s v="discon"/>
    <s v="Ahmedabad Branch"/>
    <s v="Season Lite"/>
    <s v="Clothing"/>
    <s v="Quickstock"/>
    <s v="Season Lite"/>
    <s v="Clothing"/>
    <s v="Quickstock"/>
    <n v="122"/>
    <n v="64"/>
    <n v="19987.330000000002"/>
    <n v="2438454.2600000002"/>
    <s v="In Stock"/>
    <s v="No"/>
    <n v="0"/>
  </r>
  <r>
    <s v="P4021"/>
    <s v="Democrat Pro"/>
    <s v="Toys"/>
    <s v="ABC Pvt Ltd"/>
    <n v="10"/>
    <n v="48"/>
    <n v="18162.419999999998"/>
    <n v="181624.2"/>
    <x v="74"/>
    <d v="2025-10-11T00:00:00"/>
    <m/>
    <s v="Delhi Warehouse"/>
    <s v="Democrat Pro"/>
    <s v="Toys"/>
    <s v="Abc Pvt Ltd"/>
    <s v="Democrat Pro"/>
    <s v="Toys"/>
    <s v="Abc Pvt Ltd"/>
    <n v="10"/>
    <n v="48"/>
    <n v="18162.419999999998"/>
    <n v="181624.19999999998"/>
    <s v="Low Stock"/>
    <s v="Yes"/>
    <n v="1"/>
  </r>
  <r>
    <s v="P4447"/>
    <s v="Place Mini"/>
    <s v="Electronics"/>
    <s v="ABC Pvt Ltd"/>
    <n v="151"/>
    <n v="78"/>
    <n v="10039.66"/>
    <n v="1515988.66"/>
    <x v="24"/>
    <d v="2025-10-01T00:00:00"/>
    <s v="active"/>
    <s v="Mumbai Store"/>
    <s v="Place Mini"/>
    <s v="Electronics"/>
    <s v="Abc Pvt Ltd"/>
    <s v="Place Mini"/>
    <s v="Electronics"/>
    <s v="Abc Pvt Ltd"/>
    <n v="151"/>
    <n v="78"/>
    <n v="10039.66"/>
    <n v="1515988.66"/>
    <s v="In Stock"/>
    <s v="No"/>
    <n v="0"/>
  </r>
  <r>
    <s v="P5899"/>
    <s v="Certainly Lite"/>
    <s v="Toys"/>
    <s v="Global Traders"/>
    <n v="166"/>
    <n v="80"/>
    <n v="13890.14"/>
    <n v="2305763.2400000002"/>
    <x v="51"/>
    <d v="2025-09-12T00:00:00"/>
    <s v="active"/>
    <s v="Online"/>
    <s v="Certainly Lite"/>
    <s v="Toys"/>
    <s v="Global Traders"/>
    <s v="Certainly Lite"/>
    <s v="Toys"/>
    <s v="Global Traders"/>
    <n v="166"/>
    <n v="80"/>
    <n v="13890.14"/>
    <n v="2305763.2399999998"/>
    <s v="In Stock"/>
    <s v="No"/>
    <n v="0"/>
  </r>
  <r>
    <s v="P2285"/>
    <s v="money lite"/>
    <s v="Clothing"/>
    <s v="Global Traders"/>
    <n v="97"/>
    <n v="75"/>
    <n v="5369.79"/>
    <n v="520869.63"/>
    <x v="44"/>
    <d v="2025-08-08T00:00:00"/>
    <s v="Actv"/>
    <s v="Pune Store"/>
    <s v="Money Lite"/>
    <s v="Clothing"/>
    <s v="Global Traders"/>
    <s v="Money Lite"/>
    <s v="Clothing"/>
    <s v="Global Traders"/>
    <n v="97"/>
    <n v="75"/>
    <n v="5369.79"/>
    <n v="520869.63"/>
    <s v="In Stock"/>
    <s v="No"/>
    <n v="0"/>
  </r>
  <r>
    <s v="P6062"/>
    <s v="Enough Mini"/>
    <s v="Clothing"/>
    <s v="ABC Pvt Ltd"/>
    <n v="154"/>
    <n v="65"/>
    <n v="9545.83"/>
    <n v="1470057.82"/>
    <x v="101"/>
    <d v="2025-09-03T00:00:00"/>
    <m/>
    <s v="Delhi Warehouse"/>
    <s v="Enough Mini"/>
    <s v="Clothing"/>
    <s v="Abc Pvt Ltd"/>
    <s v="Enough Mini"/>
    <s v="Clothing"/>
    <s v="Abc Pvt Ltd"/>
    <n v="154"/>
    <n v="65"/>
    <n v="9545.83"/>
    <n v="1470057.82"/>
    <s v="In Stock"/>
    <s v="No"/>
    <n v="0"/>
  </r>
  <r>
    <s v="P2368"/>
    <s v="They Mini"/>
    <s v="Electronics"/>
    <s v="QuickStock"/>
    <m/>
    <n v="93"/>
    <n v="9210.2199999999993"/>
    <m/>
    <x v="91"/>
    <d v="2025-09-08T00:00:00"/>
    <s v="Inactive"/>
    <s v="Online"/>
    <s v="They Mini"/>
    <s v="Electronics"/>
    <s v="Quickstock"/>
    <s v="They Mini"/>
    <s v="Electronics"/>
    <s v="Quickstock"/>
    <n v="0"/>
    <n v="93"/>
    <n v="9210.2199999999993"/>
    <n v="0"/>
    <s v="Out of Stock"/>
    <s v="Yes"/>
    <n v="1"/>
  </r>
  <r>
    <s v="P5917"/>
    <s v="Woman Mini"/>
    <s v="Electronics"/>
    <s v="RetailMart Inc"/>
    <n v="156"/>
    <n v="60"/>
    <n v="3405.86"/>
    <n v="531314.16"/>
    <x v="143"/>
    <d v="2025-08-20T00:00:00"/>
    <s v="active"/>
    <s v="Pune Store"/>
    <s v="Woman Mini"/>
    <s v="Electronics"/>
    <s v="Retailmart Inc"/>
    <s v="Woman Mini"/>
    <s v="Electronics"/>
    <s v="Retailmart Inc"/>
    <n v="156"/>
    <n v="60"/>
    <n v="3405.86"/>
    <n v="531314.16"/>
    <s v="In Stock"/>
    <s v="No"/>
    <n v="0"/>
  </r>
  <r>
    <s v="P9382"/>
    <s v="suffer x"/>
    <s v="Groceries"/>
    <s v="Omni Suppliers"/>
    <n v="164"/>
    <n v="33"/>
    <n v="458.82"/>
    <n v="75246.48"/>
    <x v="41"/>
    <d v="2025-08-08T00:00:00"/>
    <s v="active"/>
    <s v="Online"/>
    <s v="Suffer X"/>
    <s v="Groceries"/>
    <s v="Omni Suppliers"/>
    <s v="Suffer X"/>
    <s v="Groceries"/>
    <s v="Omni Suppliers"/>
    <n v="164"/>
    <n v="33"/>
    <n v="458.82"/>
    <n v="75246.48"/>
    <s v="In Stock"/>
    <s v="No"/>
    <n v="0"/>
  </r>
  <r>
    <s v="P4238"/>
    <s v="Begin Max"/>
    <s v="Groceries"/>
    <s v="ABC Pvt Ltd"/>
    <n v="167"/>
    <n v="73"/>
    <n v="13935.89"/>
    <n v="2327293.63"/>
    <x v="14"/>
    <d v="2025-07-25T00:00:00"/>
    <s v="Inactive"/>
    <s v="Mumbai Store"/>
    <s v="Begin Max"/>
    <s v="Groceries"/>
    <s v="Abc Pvt Ltd"/>
    <s v="Begin Max"/>
    <s v="Groceries"/>
    <s v="Abc Pvt Ltd"/>
    <n v="167"/>
    <n v="73"/>
    <n v="13935.89"/>
    <n v="2327293.63"/>
    <s v="In Stock"/>
    <s v="No"/>
    <n v="0"/>
  </r>
  <r>
    <s v="P1743"/>
    <s v="Fund X"/>
    <s v="Clothing"/>
    <s v="QuickStock"/>
    <n v="160"/>
    <n v="90"/>
    <n v="1089.1500000000001"/>
    <n v="174264"/>
    <x v="115"/>
    <d v="2025-07-22T00:00:00"/>
    <s v="active"/>
    <s v="Ahmedabad Branch"/>
    <s v="Fund X"/>
    <s v="Clothing"/>
    <s v="Quickstock"/>
    <s v="Fund X"/>
    <s v="Clothing"/>
    <s v="Quickstock"/>
    <n v="160"/>
    <n v="90"/>
    <n v="1089.1500000000001"/>
    <n v="174264"/>
    <s v="In Stock"/>
    <s v="No"/>
    <n v="0"/>
  </r>
  <r>
    <s v="P9753"/>
    <s v="Call X"/>
    <s v="Clothing"/>
    <s v="Omni Suppliers"/>
    <n v="174"/>
    <n v="65"/>
    <n v="16128.27"/>
    <n v="2806318.98"/>
    <x v="155"/>
    <d v="2025-07-22T00:00:00"/>
    <s v="Inactive"/>
    <s v="Online"/>
    <s v="Call X"/>
    <s v="Clothing"/>
    <s v="Omni Suppliers"/>
    <s v="Call X"/>
    <s v="Clothing"/>
    <s v="Omni Suppliers"/>
    <n v="174"/>
    <n v="65"/>
    <n v="16128.27"/>
    <n v="2806318.98"/>
    <s v="In Stock"/>
    <s v="No"/>
    <n v="0"/>
  </r>
  <r>
    <s v="P8506"/>
    <s v="Now Max"/>
    <s v="Electronics"/>
    <s v="Global Traders"/>
    <n v="50"/>
    <n v="73"/>
    <n v="8736.9500000000007"/>
    <n v="436847.50000000012"/>
    <x v="73"/>
    <d v="2025-08-25T00:00:00"/>
    <s v="discon"/>
    <s v="Mumbai Store"/>
    <s v="Now Max"/>
    <s v="Electronics"/>
    <s v="Global Traders"/>
    <s v="Now Max"/>
    <s v="Electronics"/>
    <s v="Global Traders"/>
    <n v="50"/>
    <n v="73"/>
    <n v="8736.9500000000007"/>
    <n v="436847.50000000006"/>
    <s v="Low Stock"/>
    <s v="Yes"/>
    <n v="1"/>
  </r>
  <r>
    <s v="P2706"/>
    <s v="After Lite"/>
    <s v="Toys"/>
    <s v="Global Traders"/>
    <n v="68"/>
    <n v="77"/>
    <n v="16726.400000000001"/>
    <n v="1137395.2"/>
    <x v="28"/>
    <d v="2025-08-03T00:00:00"/>
    <m/>
    <s v="Delhi Warehouse"/>
    <s v="After Lite"/>
    <s v="Toys"/>
    <s v="Global Traders"/>
    <s v="After Lite"/>
    <s v="Toys"/>
    <s v="Global Traders"/>
    <n v="68"/>
    <n v="77"/>
    <n v="16726.400000000001"/>
    <n v="1137395.2000000002"/>
    <s v="Low Stock"/>
    <s v="Yes"/>
    <n v="1"/>
  </r>
  <r>
    <s v="P7347"/>
    <s v="Realize Pro"/>
    <s v="Clothing"/>
    <s v="Omni Suppliers"/>
    <n v="41"/>
    <m/>
    <n v="6470.84"/>
    <n v="265304.44"/>
    <x v="8"/>
    <d v="2025-08-19T00:00:00"/>
    <s v="active"/>
    <s v="Ahmedabad Branch"/>
    <s v="Realize Pro"/>
    <s v="Clothing"/>
    <s v="Omni Suppliers"/>
    <s v="Realize Pro"/>
    <s v="Clothing"/>
    <s v="Omni Suppliers"/>
    <n v="41"/>
    <n v="0"/>
    <n v="6470.84"/>
    <n v="265304.44"/>
    <s v="In Stock"/>
    <s v="No"/>
    <n v="0"/>
  </r>
  <r>
    <s v="P7194"/>
    <s v="seek pro"/>
    <s v="Groceries"/>
    <s v="ABC Pvt Ltd"/>
    <n v="112"/>
    <m/>
    <n v="2797.68"/>
    <n v="313340.15999999997"/>
    <x v="29"/>
    <d v="2025-07-19T00:00:00"/>
    <m/>
    <s v="Online"/>
    <s v="Seek Pro"/>
    <s v="Groceries"/>
    <s v="Abc Pvt Ltd"/>
    <s v="Seek Pro"/>
    <s v="Groceries"/>
    <s v="Abc Pvt Ltd"/>
    <n v="112"/>
    <n v="0"/>
    <n v="2797.68"/>
    <n v="313340.15999999997"/>
    <s v="In Stock"/>
    <s v="No"/>
    <n v="0"/>
  </r>
  <r>
    <s v="P4546"/>
    <s v="He Mini"/>
    <s v="Groceries"/>
    <s v="Omni Suppliers"/>
    <n v="78"/>
    <n v="64"/>
    <n v="9278.14"/>
    <n v="723694.91999999993"/>
    <x v="76"/>
    <d v="2025-08-26T00:00:00"/>
    <s v="active"/>
    <s v="Pune Store"/>
    <s v="He Mini"/>
    <s v="Groceries"/>
    <s v="Omni Suppliers"/>
    <s v="He Mini"/>
    <s v="Groceries"/>
    <s v="Omni Suppliers"/>
    <n v="78"/>
    <n v="64"/>
    <n v="9278.14"/>
    <n v="723694.91999999993"/>
    <s v="In Stock"/>
    <s v="No"/>
    <n v="0"/>
  </r>
  <r>
    <s v="P2592"/>
    <s v="Society Mini"/>
    <s v="Electronics"/>
    <s v="RetailMart Inc"/>
    <m/>
    <n v="79"/>
    <n v="15342.82"/>
    <m/>
    <x v="130"/>
    <d v="2025-07-31T00:00:00"/>
    <s v="discontinued"/>
    <s v="Mumbai Store"/>
    <s v="Society Mini"/>
    <s v="Electronics"/>
    <s v="Retailmart Inc"/>
    <s v="Society Mini"/>
    <s v="Electronics"/>
    <s v="Retailmart Inc"/>
    <n v="0"/>
    <n v="79"/>
    <n v="15342.82"/>
    <n v="0"/>
    <s v="Out of Stock"/>
    <s v="Yes"/>
    <n v="1"/>
  </r>
  <r>
    <s v="P2590"/>
    <s v="National Plus"/>
    <s v="Groceries"/>
    <s v="QuickStock"/>
    <n v="116"/>
    <n v="99"/>
    <n v="1390.59"/>
    <n v="161308.44"/>
    <x v="134"/>
    <d v="2025-07-28T00:00:00"/>
    <s v="Inactive"/>
    <s v="Ahmedabad Branch"/>
    <s v="National Plus"/>
    <s v="Groceries"/>
    <s v="Quickstock"/>
    <s v="National Plus"/>
    <s v="Groceries"/>
    <s v="Quickstock"/>
    <n v="116"/>
    <n v="99"/>
    <n v="1390.59"/>
    <n v="161308.44"/>
    <s v="In Stock"/>
    <s v="No"/>
    <n v="0"/>
  </r>
  <r>
    <s v="P6118"/>
    <s v="Yes Max"/>
    <s v="Clothing"/>
    <s v="Omni Suppliers"/>
    <n v="54"/>
    <n v="44"/>
    <n v="11143.34"/>
    <n v="601740.36"/>
    <x v="106"/>
    <d v="2025-08-08T00:00:00"/>
    <s v="Actv"/>
    <s v="Ahmedabad Branch"/>
    <s v="Yes Max"/>
    <s v="Clothing"/>
    <s v="Omni Suppliers"/>
    <s v="Yes Max"/>
    <s v="Clothing"/>
    <s v="Omni Suppliers"/>
    <n v="54"/>
    <n v="44"/>
    <n v="11143.34"/>
    <n v="601740.36"/>
    <s v="In Stock"/>
    <s v="No"/>
    <n v="0"/>
  </r>
  <r>
    <s v="P1709"/>
    <s v="Pick Lite"/>
    <s v="Electronics"/>
    <s v="ABC Pvt Ltd"/>
    <m/>
    <n v="64"/>
    <n v="14133.44"/>
    <m/>
    <x v="143"/>
    <d v="2025-07-27T00:00:00"/>
    <s v="active"/>
    <s v="Mumbai Store"/>
    <s v="Pick Lite"/>
    <s v="Electronics"/>
    <s v="Abc Pvt Ltd"/>
    <s v="Pick Lite"/>
    <s v="Electronics"/>
    <s v="Abc Pvt Ltd"/>
    <n v="0"/>
    <n v="64"/>
    <n v="14133.44"/>
    <n v="0"/>
    <s v="Out of Stock"/>
    <s v="Yes"/>
    <n v="1"/>
  </r>
  <r>
    <s v="P7030"/>
    <s v="Stop Lite"/>
    <s v="Electronics"/>
    <s v="ABC Pvt Ltd"/>
    <n v="133"/>
    <n v="46"/>
    <n v="17477.509999999998"/>
    <n v="2324508.83"/>
    <x v="112"/>
    <d v="2025-08-08T00:00:00"/>
    <s v="Actv"/>
    <s v="Online"/>
    <s v="Stop Lite"/>
    <s v="Electronics"/>
    <s v="Abc Pvt Ltd"/>
    <s v="Stop Lite"/>
    <s v="Electronics"/>
    <s v="Abc Pvt Ltd"/>
    <n v="133"/>
    <n v="46"/>
    <n v="17477.509999999998"/>
    <n v="2324508.8299999996"/>
    <s v="In Stock"/>
    <s v="No"/>
    <n v="0"/>
  </r>
  <r>
    <s v="P6322"/>
    <s v="Exactly Plus"/>
    <s v="Toys"/>
    <s v="ABC Pvt Ltd"/>
    <n v="84"/>
    <n v="83"/>
    <n v="16541.5"/>
    <n v="1389486"/>
    <x v="28"/>
    <d v="2025-08-07T00:00:00"/>
    <m/>
    <s v="Online"/>
    <s v="Exactly Plus"/>
    <s v="Toys"/>
    <s v="Abc Pvt Ltd"/>
    <s v="Exactly Plus"/>
    <s v="Toys"/>
    <s v="Abc Pvt Ltd"/>
    <n v="84"/>
    <n v="83"/>
    <n v="16541.5"/>
    <n v="1389486"/>
    <s v="In Stock"/>
    <s v="No"/>
    <n v="0"/>
  </r>
  <r>
    <s v="P6309"/>
    <s v="Economic Pro"/>
    <s v="Furniture"/>
    <s v="ABC Pvt Ltd"/>
    <n v="11"/>
    <n v="49"/>
    <n v="664.12"/>
    <n v="7305.32"/>
    <x v="128"/>
    <d v="2025-10-04T00:00:00"/>
    <m/>
    <s v="Pune Store"/>
    <s v="Economic Pro"/>
    <s v="Furniture"/>
    <s v="Abc Pvt Ltd"/>
    <s v="Economic Pro"/>
    <s v="Furniture"/>
    <s v="Abc Pvt Ltd"/>
    <n v="11"/>
    <n v="49"/>
    <n v="664.12"/>
    <n v="7305.32"/>
    <s v="Low Stock"/>
    <s v="Yes"/>
    <n v="1"/>
  </r>
  <r>
    <s v="P1796"/>
    <s v="Everyone Mini"/>
    <s v="Toys"/>
    <s v="QuickStock"/>
    <n v="111"/>
    <n v="79"/>
    <n v="6748.94"/>
    <n v="749132.34"/>
    <x v="168"/>
    <d v="2025-09-03T00:00:00"/>
    <s v="discontinued"/>
    <s v="Ahmedabad Branch"/>
    <s v="Everyone Mini"/>
    <s v="Toys"/>
    <s v="Quickstock"/>
    <s v="Everyone Mini"/>
    <s v="Toys"/>
    <s v="Quickstock"/>
    <n v="111"/>
    <n v="79"/>
    <n v="6748.94"/>
    <n v="749132.34"/>
    <s v="In Stock"/>
    <s v="No"/>
    <n v="0"/>
  </r>
  <r>
    <s v="P9530"/>
    <s v="gun lite"/>
    <s v="Electronics"/>
    <s v="Global Traders"/>
    <n v="54"/>
    <n v="38"/>
    <n v="11535.6"/>
    <n v="622922.4"/>
    <x v="46"/>
    <d v="2025-08-20T00:00:00"/>
    <s v="discontinued"/>
    <s v="Pune Store"/>
    <s v="Gun Lite"/>
    <s v="Electronics"/>
    <s v="Global Traders"/>
    <s v="Gun Lite"/>
    <s v="Electronics"/>
    <s v="Global Traders"/>
    <n v="54"/>
    <n v="38"/>
    <n v="11535.6"/>
    <n v="622922.4"/>
    <s v="In Stock"/>
    <s v="No"/>
    <n v="0"/>
  </r>
  <r>
    <s v="P4290"/>
    <s v="Training X"/>
    <s v="Toys"/>
    <s v="RetailMart Inc"/>
    <n v="166"/>
    <n v="95"/>
    <n v="7594.98"/>
    <n v="1260766.68"/>
    <x v="153"/>
    <d v="2025-07-16T00:00:00"/>
    <s v="discon"/>
    <s v="Delhi Warehouse"/>
    <s v="Training X"/>
    <s v="Toys"/>
    <s v="Retailmart Inc"/>
    <s v="Training X"/>
    <s v="Toys"/>
    <s v="Retailmart Inc"/>
    <n v="166"/>
    <n v="95"/>
    <n v="7594.98"/>
    <n v="1260766.68"/>
    <s v="In Stock"/>
    <s v="No"/>
    <n v="0"/>
  </r>
  <r>
    <s v="P1800"/>
    <s v="Alone Pro"/>
    <s v="Clothing"/>
    <s v="Omni Suppliers"/>
    <n v="91"/>
    <n v="69"/>
    <n v="2401.31"/>
    <n v="218519.21"/>
    <x v="28"/>
    <d v="2025-10-05T00:00:00"/>
    <m/>
    <s v="Ahmedabad Branch"/>
    <s v="Alone Pro"/>
    <s v="Clothing"/>
    <s v="Omni Suppliers"/>
    <s v="Alone Pro"/>
    <s v="Clothing"/>
    <s v="Omni Suppliers"/>
    <n v="91"/>
    <n v="69"/>
    <n v="2401.31"/>
    <n v="218519.21"/>
    <s v="In Stock"/>
    <s v="No"/>
    <n v="0"/>
  </r>
  <r>
    <s v="P3088"/>
    <s v="Both Lite"/>
    <s v="Furniture"/>
    <s v="QuickStock"/>
    <n v="136"/>
    <n v="28"/>
    <n v="10901.53"/>
    <n v="1482608.08"/>
    <x v="100"/>
    <d v="2025-09-01T00:00:00"/>
    <s v="discon"/>
    <s v="Delhi Warehouse"/>
    <s v="Both Lite"/>
    <s v="Furniture"/>
    <s v="Quickstock"/>
    <s v="Both Lite"/>
    <s v="Furniture"/>
    <s v="Quickstock"/>
    <n v="136"/>
    <n v="28"/>
    <n v="10901.53"/>
    <n v="1482608.08"/>
    <s v="In Stock"/>
    <s v="No"/>
    <n v="0"/>
  </r>
  <r>
    <s v="P5812"/>
    <s v="Message X"/>
    <s v="Toys"/>
    <s v="Global Traders"/>
    <n v="127"/>
    <n v="41"/>
    <n v="11826.47"/>
    <n v="1501961.69"/>
    <x v="68"/>
    <d v="2025-08-13T00:00:00"/>
    <s v="discon"/>
    <s v="Pune Store"/>
    <s v="Message X"/>
    <s v="Toys"/>
    <s v="Global Traders"/>
    <s v="Message X"/>
    <s v="Toys"/>
    <s v="Global Traders"/>
    <n v="127"/>
    <n v="41"/>
    <n v="11826.47"/>
    <n v="1501961.69"/>
    <s v="In Stock"/>
    <s v="No"/>
    <n v="0"/>
  </r>
  <r>
    <s v="P4322"/>
    <s v="Carry Lite"/>
    <s v="Electronics"/>
    <s v="ABC Pvt Ltd"/>
    <n v="37"/>
    <n v="27"/>
    <n v="4536.26"/>
    <n v="167841.62"/>
    <x v="13"/>
    <d v="2025-09-29T00:00:00"/>
    <s v="discon"/>
    <s v="Mumbai Store"/>
    <s v="Carry Lite"/>
    <s v="Electronics"/>
    <s v="Abc Pvt Ltd"/>
    <s v="Carry Lite"/>
    <s v="Electronics"/>
    <s v="Abc Pvt Ltd"/>
    <n v="37"/>
    <n v="27"/>
    <n v="4536.26"/>
    <n v="167841.62"/>
    <s v="In Stock"/>
    <s v="No"/>
    <n v="0"/>
  </r>
  <r>
    <s v="P3861"/>
    <s v="Tonight Lite"/>
    <s v="Groceries"/>
    <s v="Global Traders"/>
    <n v="42"/>
    <n v="65"/>
    <n v="17130.12"/>
    <n v="719465.03999999992"/>
    <x v="61"/>
    <d v="2025-09-20T00:00:00"/>
    <m/>
    <s v="Delhi Warehouse"/>
    <s v="Tonight Lite"/>
    <s v="Groceries"/>
    <s v="Global Traders"/>
    <s v="Tonight Lite"/>
    <s v="Groceries"/>
    <s v="Global Traders"/>
    <n v="42"/>
    <n v="65"/>
    <n v="17130.12"/>
    <n v="719465.03999999992"/>
    <s v="Low Stock"/>
    <s v="Yes"/>
    <n v="1"/>
  </r>
  <r>
    <s v="P8150"/>
    <s v="set x"/>
    <s v="Toys"/>
    <s v="QuickStock"/>
    <n v="5"/>
    <n v="87"/>
    <n v="12535.64"/>
    <n v="62678.2"/>
    <x v="79"/>
    <d v="2025-09-21T00:00:00"/>
    <m/>
    <s v="Ahmedabad Branch"/>
    <s v="Set X"/>
    <s v="Toys"/>
    <s v="Quickstock"/>
    <s v="Set X"/>
    <s v="Toys"/>
    <s v="Quickstock"/>
    <n v="5"/>
    <n v="87"/>
    <n v="12535.64"/>
    <n v="62678.2"/>
    <s v="Low Stock"/>
    <s v="Yes"/>
    <n v="1"/>
  </r>
  <r>
    <s v="P5381"/>
    <s v="Industry X"/>
    <s v="Toys"/>
    <s v="QuickStock"/>
    <n v="99"/>
    <n v="21"/>
    <n v="1181.26"/>
    <n v="116944.74"/>
    <x v="137"/>
    <d v="2025-08-06T00:00:00"/>
    <s v="Actv"/>
    <s v="Pune Store"/>
    <s v="Industry X"/>
    <s v="Toys"/>
    <s v="Quickstock"/>
    <s v="Industry X"/>
    <s v="Toys"/>
    <s v="Quickstock"/>
    <n v="99"/>
    <n v="21"/>
    <n v="1181.26"/>
    <n v="116944.74"/>
    <s v="In Stock"/>
    <s v="No"/>
    <n v="0"/>
  </r>
  <r>
    <s v="P7060"/>
    <s v="Son Pro"/>
    <s v="Furniture"/>
    <s v="Global Traders"/>
    <n v="136"/>
    <n v="84"/>
    <n v="18229.560000000001"/>
    <n v="2479220.16"/>
    <x v="29"/>
    <d v="2025-09-18T00:00:00"/>
    <s v="active"/>
    <s v="Ahmedabad Branch"/>
    <s v="Son Pro"/>
    <s v="Furniture"/>
    <s v="Global Traders"/>
    <s v="Son Pro"/>
    <s v="Furniture"/>
    <s v="Global Traders"/>
    <n v="136"/>
    <n v="84"/>
    <n v="18229.560000000001"/>
    <n v="2479220.16"/>
    <s v="In Stock"/>
    <s v="No"/>
    <n v="0"/>
  </r>
  <r>
    <s v="P7094"/>
    <s v="Score Lite"/>
    <s v="Furniture"/>
    <s v="Omni Suppliers"/>
    <n v="31"/>
    <n v="62"/>
    <n v="12992.5"/>
    <n v="402767.5"/>
    <x v="83"/>
    <d v="2025-08-02T00:00:00"/>
    <m/>
    <s v="Online"/>
    <s v="Score Lite"/>
    <s v="Furniture"/>
    <s v="Omni Suppliers"/>
    <s v="Score Lite"/>
    <s v="Furniture"/>
    <s v="Omni Suppliers"/>
    <n v="31"/>
    <n v="62"/>
    <n v="12992.5"/>
    <n v="402767.5"/>
    <s v="Low Stock"/>
    <s v="Yes"/>
    <n v="1"/>
  </r>
  <r>
    <s v="P8501"/>
    <s v="Opportunity Plus"/>
    <s v="Groceries"/>
    <s v="Global Traders"/>
    <n v="53"/>
    <n v="66"/>
    <n v="6161.57"/>
    <n v="326563.21000000002"/>
    <x v="23"/>
    <d v="2025-08-28T00:00:00"/>
    <s v="Actv"/>
    <s v="Mumbai Store"/>
    <s v="Opportunity Plus"/>
    <s v="Groceries"/>
    <s v="Global Traders"/>
    <s v="Opportunity Plus"/>
    <s v="Groceries"/>
    <s v="Global Traders"/>
    <n v="53"/>
    <n v="66"/>
    <n v="6161.57"/>
    <n v="326563.20999999996"/>
    <s v="Low Stock"/>
    <s v="Yes"/>
    <n v="1"/>
  </r>
  <r>
    <s v="P8990"/>
    <s v="Memory X"/>
    <s v="Furniture"/>
    <s v="Global Traders"/>
    <n v="156"/>
    <n v="66"/>
    <n v="15049.93"/>
    <n v="2347789.08"/>
    <x v="19"/>
    <d v="2025-09-12T00:00:00"/>
    <m/>
    <s v="Pune Store"/>
    <s v="Memory X"/>
    <s v="Furniture"/>
    <s v="Global Traders"/>
    <s v="Memory X"/>
    <s v="Furniture"/>
    <s v="Global Traders"/>
    <n v="156"/>
    <n v="66"/>
    <n v="15049.93"/>
    <n v="2347789.08"/>
    <s v="In Stock"/>
    <s v="No"/>
    <n v="0"/>
  </r>
  <r>
    <s v="P2370"/>
    <s v="Which Lite"/>
    <s v="Toys"/>
    <s v="ABC Pvt Ltd"/>
    <n v="136"/>
    <n v="56"/>
    <n v="7821.51"/>
    <n v="1063725.3600000001"/>
    <x v="0"/>
    <d v="2025-09-28T00:00:00"/>
    <s v="Actv"/>
    <s v="Delhi Warehouse"/>
    <s v="Which Lite"/>
    <s v="Toys"/>
    <s v="Abc Pvt Ltd"/>
    <s v="Which Lite"/>
    <s v="Toys"/>
    <s v="Abc Pvt Ltd"/>
    <n v="136"/>
    <n v="56"/>
    <n v="7821.51"/>
    <n v="1063725.3600000001"/>
    <s v="In Stock"/>
    <s v="No"/>
    <n v="0"/>
  </r>
  <r>
    <s v="P2843"/>
    <s v="Cultural Max"/>
    <s v="Toys"/>
    <s v="RetailMart Inc"/>
    <m/>
    <n v="47"/>
    <n v="17492.22"/>
    <m/>
    <x v="97"/>
    <d v="2025-07-16T00:00:00"/>
    <s v="discontinued"/>
    <s v="Ahmedabad Branch"/>
    <s v="Cultural Max"/>
    <s v="Toys"/>
    <s v="Retailmart Inc"/>
    <s v="Cultural Max"/>
    <s v="Toys"/>
    <s v="Retailmart Inc"/>
    <n v="0"/>
    <n v="47"/>
    <n v="17492.22"/>
    <n v="0"/>
    <s v="Out of Stock"/>
    <s v="Yes"/>
    <n v="1"/>
  </r>
  <r>
    <s v="P1831"/>
    <s v="start plus"/>
    <s v="Furniture"/>
    <s v="QuickStock"/>
    <n v="17"/>
    <n v="54"/>
    <n v="7184.93"/>
    <n v="122143.81"/>
    <x v="45"/>
    <d v="2025-09-11T00:00:00"/>
    <s v="Actv"/>
    <s v="Delhi Warehouse"/>
    <s v="Start Plus"/>
    <s v="Furniture"/>
    <s v="Quickstock"/>
    <s v="Start Plus"/>
    <s v="Furniture"/>
    <s v="Quickstock"/>
    <n v="17"/>
    <n v="54"/>
    <n v="7184.93"/>
    <n v="122143.81"/>
    <s v="Low Stock"/>
    <s v="Yes"/>
    <n v="1"/>
  </r>
  <r>
    <s v="P9455"/>
    <s v="organization plus"/>
    <s v="Toys"/>
    <s v="ABC Pvt Ltd"/>
    <n v="14"/>
    <n v="26"/>
    <n v="13089.38"/>
    <n v="183251.32"/>
    <x v="124"/>
    <d v="2025-08-20T00:00:00"/>
    <s v="Inactive"/>
    <s v="Online"/>
    <s v="Organization Plus"/>
    <s v="Toys"/>
    <s v="Abc Pvt Ltd"/>
    <s v="Organization Plus"/>
    <s v="Toys"/>
    <s v="Abc Pvt Ltd"/>
    <n v="14"/>
    <n v="26"/>
    <n v="13089.38"/>
    <n v="183251.31999999998"/>
    <s v="Low Stock"/>
    <s v="Yes"/>
    <n v="1"/>
  </r>
  <r>
    <s v="P6431"/>
    <s v="Away X"/>
    <s v="Toys"/>
    <s v="RetailMart Inc"/>
    <n v="173"/>
    <n v="66"/>
    <n v="14862.03"/>
    <n v="2571131.19"/>
    <x v="162"/>
    <d v="2025-09-16T00:00:00"/>
    <s v="discontinued"/>
    <s v="Delhi Warehouse"/>
    <s v="Away X"/>
    <s v="Toys"/>
    <s v="Retailmart Inc"/>
    <s v="Away X"/>
    <s v="Toys"/>
    <s v="Retailmart Inc"/>
    <n v="173"/>
    <n v="66"/>
    <n v="14862.03"/>
    <n v="2571131.19"/>
    <s v="In Stock"/>
    <s v="No"/>
    <n v="0"/>
  </r>
  <r>
    <s v="P1100"/>
    <s v="Game Plus"/>
    <s v="Electronics"/>
    <s v="RetailMart Inc"/>
    <n v="15"/>
    <n v="88"/>
    <n v="13665.74"/>
    <n v="204986.1"/>
    <x v="18"/>
    <d v="2025-09-01T00:00:00"/>
    <s v="active"/>
    <s v="Mumbai Store"/>
    <s v="Game Plus"/>
    <s v="Electronics"/>
    <s v="Retailmart Inc"/>
    <s v="Game Plus"/>
    <s v="Electronics"/>
    <s v="Retailmart Inc"/>
    <n v="15"/>
    <n v="88"/>
    <n v="13665.74"/>
    <n v="204986.1"/>
    <s v="Low Stock"/>
    <s v="Yes"/>
    <n v="1"/>
  </r>
  <r>
    <s v="P3291"/>
    <s v="Adult Mini"/>
    <s v="Clothing"/>
    <s v="ABC Pvt Ltd"/>
    <n v="91"/>
    <m/>
    <n v="15114.12"/>
    <n v="1375384.92"/>
    <x v="75"/>
    <d v="2025-08-10T00:00:00"/>
    <m/>
    <s v="Online"/>
    <s v="Adult Mini"/>
    <s v="Clothing"/>
    <s v="Abc Pvt Ltd"/>
    <s v="Adult Mini"/>
    <s v="Clothing"/>
    <s v="Abc Pvt Ltd"/>
    <n v="91"/>
    <n v="0"/>
    <n v="15114.12"/>
    <n v="1375384.9200000002"/>
    <s v="In Stock"/>
    <s v="No"/>
    <n v="0"/>
  </r>
  <r>
    <s v="P4491"/>
    <s v="Issue Plus"/>
    <s v="Groceries"/>
    <s v="Omni Suppliers"/>
    <n v="46"/>
    <n v="62"/>
    <n v="11458.8"/>
    <n v="527104.79999999993"/>
    <x v="124"/>
    <d v="2025-09-15T00:00:00"/>
    <s v="discontinued"/>
    <s v="Mumbai Store"/>
    <s v="Issue Plus"/>
    <s v="Groceries"/>
    <s v="Omni Suppliers"/>
    <s v="Issue Plus"/>
    <s v="Groceries"/>
    <s v="Omni Suppliers"/>
    <n v="46"/>
    <n v="62"/>
    <n v="11458.8"/>
    <n v="527104.79999999993"/>
    <s v="Low Stock"/>
    <s v="Yes"/>
    <n v="1"/>
  </r>
  <r>
    <s v="P3268"/>
    <s v="Accept Lite"/>
    <s v="Toys"/>
    <s v="QuickStock"/>
    <n v="0"/>
    <n v="91"/>
    <n v="5163.05"/>
    <n v="0"/>
    <x v="126"/>
    <d v="2025-07-15T00:00:00"/>
    <m/>
    <s v="Mumbai Store"/>
    <s v="Accept Lite"/>
    <s v="Toys"/>
    <s v="Quickstock"/>
    <s v="Accept Lite"/>
    <s v="Toys"/>
    <s v="Quickstock"/>
    <n v="0"/>
    <n v="91"/>
    <n v="5163.05"/>
    <n v="0"/>
    <s v="Out of Stock"/>
    <s v="Yes"/>
    <n v="1"/>
  </r>
  <r>
    <s v="P6973"/>
    <s v="Military Lite"/>
    <s v="Groceries"/>
    <s v="ABC Pvt Ltd"/>
    <n v="81"/>
    <n v="41"/>
    <n v="17834.5"/>
    <n v="1444594.5"/>
    <x v="0"/>
    <d v="2025-07-31T00:00:00"/>
    <s v="discontinued"/>
    <s v="Mumbai Store"/>
    <s v="Military Lite"/>
    <s v="Groceries"/>
    <s v="Abc Pvt Ltd"/>
    <s v="Military Lite"/>
    <s v="Groceries"/>
    <s v="Abc Pvt Ltd"/>
    <n v="81"/>
    <n v="41"/>
    <n v="17834.5"/>
    <n v="1444594.5"/>
    <s v="In Stock"/>
    <s v="No"/>
    <n v="0"/>
  </r>
  <r>
    <s v="P2018"/>
    <s v="Wide Lite"/>
    <s v="Furniture"/>
    <s v="RetailMart Inc"/>
    <n v="161"/>
    <n v="58"/>
    <n v="16547.63"/>
    <n v="2664168.4300000002"/>
    <x v="20"/>
    <d v="2025-08-03T00:00:00"/>
    <s v="active"/>
    <s v="Online"/>
    <s v="Wide Lite"/>
    <s v="Furniture"/>
    <s v="Retailmart Inc"/>
    <s v="Wide Lite"/>
    <s v="Furniture"/>
    <s v="Retailmart Inc"/>
    <n v="161"/>
    <n v="58"/>
    <n v="16547.63"/>
    <n v="2664168.4300000002"/>
    <s v="In Stock"/>
    <s v="No"/>
    <n v="0"/>
  </r>
  <r>
    <s v="P5329"/>
    <s v="Help Max"/>
    <s v="Groceries"/>
    <s v="QuickStock"/>
    <n v="23"/>
    <n v="45"/>
    <n v="14626.21"/>
    <n v="336402.83"/>
    <x v="129"/>
    <d v="2025-09-10T00:00:00"/>
    <s v="discontinued"/>
    <s v="Mumbai Store"/>
    <s v="Help Max"/>
    <s v="Groceries"/>
    <s v="Quickstock"/>
    <s v="Help Max"/>
    <s v="Groceries"/>
    <s v="Quickstock"/>
    <n v="23"/>
    <n v="45"/>
    <n v="14626.21"/>
    <n v="336402.82999999996"/>
    <s v="Low Stock"/>
    <s v="Yes"/>
    <n v="1"/>
  </r>
  <r>
    <s v="P6101"/>
    <s v="Floor Max"/>
    <s v="Furniture"/>
    <s v="QuickStock"/>
    <n v="89"/>
    <n v="29"/>
    <n v="14618.37"/>
    <n v="1301034.93"/>
    <x v="111"/>
    <d v="2025-08-16T00:00:00"/>
    <s v="Actv"/>
    <s v="Pune Store"/>
    <s v="Floor Max"/>
    <s v="Furniture"/>
    <s v="Quickstock"/>
    <s v="Floor Max"/>
    <s v="Furniture"/>
    <s v="Quickstock"/>
    <n v="89"/>
    <n v="29"/>
    <n v="14618.37"/>
    <n v="1301034.9300000002"/>
    <s v="In Stock"/>
    <s v="No"/>
    <n v="0"/>
  </r>
  <r>
    <s v="P3765"/>
    <s v="Strong Plus"/>
    <s v="Electronics"/>
    <s v="Global Traders"/>
    <n v="1"/>
    <n v="96"/>
    <n v="8482.6"/>
    <n v="8482.6"/>
    <x v="78"/>
    <d v="2025-08-29T00:00:00"/>
    <s v="active"/>
    <s v="Pune Store"/>
    <s v="Strong Plus"/>
    <s v="Electronics"/>
    <s v="Global Traders"/>
    <s v="Strong Plus"/>
    <s v="Electronics"/>
    <s v="Global Traders"/>
    <n v="1"/>
    <n v="96"/>
    <n v="8482.6"/>
    <n v="8482.6"/>
    <s v="Low Stock"/>
    <s v="Yes"/>
    <n v="1"/>
  </r>
  <r>
    <s v="P2711"/>
    <s v="Reach Pro"/>
    <s v="Electronics"/>
    <s v="QuickStock"/>
    <n v="117"/>
    <n v="28"/>
    <n v="8298.7900000000009"/>
    <n v="970958.43"/>
    <x v="41"/>
    <d v="2025-07-29T00:00:00"/>
    <m/>
    <s v="Delhi Warehouse"/>
    <s v="Reach Pro"/>
    <s v="Electronics"/>
    <s v="Quickstock"/>
    <s v="Reach Pro"/>
    <s v="Electronics"/>
    <s v="Quickstock"/>
    <n v="117"/>
    <n v="28"/>
    <n v="8298.7900000000009"/>
    <n v="970958.43"/>
    <s v="In Stock"/>
    <s v="No"/>
    <n v="0"/>
  </r>
  <r>
    <s v="P7086"/>
    <s v="Half Pro"/>
    <s v="Groceries"/>
    <s v="QuickStock"/>
    <n v="72"/>
    <n v="46"/>
    <n v="14567.8"/>
    <n v="1048881.6000000001"/>
    <x v="145"/>
    <d v="2025-10-08T00:00:00"/>
    <s v="discontinued"/>
    <s v="Ahmedabad Branch"/>
    <s v="Half Pro"/>
    <s v="Groceries"/>
    <s v="Quickstock"/>
    <s v="Half Pro"/>
    <s v="Groceries"/>
    <s v="Quickstock"/>
    <n v="72"/>
    <n v="46"/>
    <n v="14567.8"/>
    <n v="1048881.5999999999"/>
    <s v="In Stock"/>
    <s v="No"/>
    <n v="0"/>
  </r>
  <r>
    <s v="P2082"/>
    <s v="Old Mini"/>
    <s v="Furniture"/>
    <s v="Omni Suppliers"/>
    <n v="140"/>
    <n v="81"/>
    <n v="4560.68"/>
    <n v="638495.20000000007"/>
    <x v="47"/>
    <d v="2025-09-03T00:00:00"/>
    <s v="Actv"/>
    <s v="Mumbai Store"/>
    <s v="Old Mini"/>
    <s v="Furniture"/>
    <s v="Omni Suppliers"/>
    <s v="Old Mini"/>
    <s v="Furniture"/>
    <s v="Omni Suppliers"/>
    <n v="140"/>
    <n v="81"/>
    <n v="4560.68"/>
    <n v="638495.20000000007"/>
    <s v="In Stock"/>
    <s v="No"/>
    <n v="0"/>
  </r>
  <r>
    <s v="P2452"/>
    <s v="Amount Mini"/>
    <s v="Groceries"/>
    <s v="QuickStock"/>
    <n v="145"/>
    <n v="79"/>
    <n v="14521.97"/>
    <n v="2105685.65"/>
    <x v="104"/>
    <d v="2025-09-24T00:00:00"/>
    <s v="active"/>
    <s v="Online"/>
    <s v="Amount Mini"/>
    <s v="Groceries"/>
    <s v="Quickstock"/>
    <s v="Amount Mini"/>
    <s v="Groceries"/>
    <s v="Quickstock"/>
    <n v="145"/>
    <n v="79"/>
    <n v="14521.97"/>
    <n v="2105685.65"/>
    <s v="In Stock"/>
    <s v="No"/>
    <n v="0"/>
  </r>
  <r>
    <s v="P2897"/>
    <s v="Alone Pro"/>
    <s v="Toys"/>
    <s v="RetailMart Inc"/>
    <n v="1"/>
    <n v="85"/>
    <n v="4531.54"/>
    <n v="4531.54"/>
    <x v="103"/>
    <d v="2025-07-22T00:00:00"/>
    <s v="Actv"/>
    <s v="Delhi Warehouse"/>
    <s v="Alone Pro"/>
    <s v="Toys"/>
    <s v="Retailmart Inc"/>
    <s v="Alone Pro"/>
    <s v="Toys"/>
    <s v="Retailmart Inc"/>
    <n v="1"/>
    <n v="85"/>
    <n v="4531.54"/>
    <n v="4531.54"/>
    <s v="Low Stock"/>
    <s v="Yes"/>
    <n v="1"/>
  </r>
  <r>
    <s v="P9806"/>
    <s v="Rich Lite"/>
    <s v="Groceries"/>
    <s v="Global Traders"/>
    <n v="55"/>
    <n v="31"/>
    <n v="697.58"/>
    <n v="38366.9"/>
    <x v="129"/>
    <d v="2025-09-09T00:00:00"/>
    <s v="active"/>
    <s v="Pune Store"/>
    <s v="Rich Lite"/>
    <s v="Groceries"/>
    <s v="Global Traders"/>
    <s v="Rich Lite"/>
    <s v="Groceries"/>
    <s v="Global Traders"/>
    <n v="55"/>
    <n v="31"/>
    <n v="697.58"/>
    <n v="38366.9"/>
    <s v="In Stock"/>
    <s v="No"/>
    <n v="0"/>
  </r>
  <r>
    <s v="P2846"/>
    <s v="Security Pro"/>
    <s v="Toys"/>
    <m/>
    <n v="155"/>
    <n v="23"/>
    <n v="3728.15"/>
    <n v="577863.25"/>
    <x v="124"/>
    <d v="2025-09-01T00:00:00"/>
    <s v="Inactive"/>
    <s v="Online"/>
    <s v="Security Pro"/>
    <s v="Toys"/>
    <s v=""/>
    <s v="Security Pro"/>
    <s v="Toys"/>
    <s v="Others"/>
    <n v="155"/>
    <n v="23"/>
    <n v="3728.15"/>
    <n v="577863.25"/>
    <s v="In Stock"/>
    <s v="No"/>
    <n v="0"/>
  </r>
  <r>
    <s v="P2792"/>
    <s v="morning lite"/>
    <s v="Electronics"/>
    <s v="Global Traders"/>
    <n v="16"/>
    <n v="90"/>
    <n v="1346.86"/>
    <n v="21549.759999999998"/>
    <x v="163"/>
    <d v="2025-09-21T00:00:00"/>
    <s v="active"/>
    <s v="Mumbai Store"/>
    <s v="Morning Lite"/>
    <s v="Electronics"/>
    <s v="Global Traders"/>
    <s v="Morning Lite"/>
    <s v="Electronics"/>
    <s v="Global Traders"/>
    <n v="16"/>
    <n v="90"/>
    <n v="1346.86"/>
    <n v="21549.759999999998"/>
    <s v="Low Stock"/>
    <s v="Yes"/>
    <n v="1"/>
  </r>
  <r>
    <s v="P6281"/>
    <s v="Suggest Plus"/>
    <s v="Groceries"/>
    <s v="QuickStock"/>
    <n v="176"/>
    <n v="99"/>
    <n v="2367.81"/>
    <n v="416734.56"/>
    <x v="9"/>
    <d v="2025-08-02T00:00:00"/>
    <s v="active"/>
    <s v="Online"/>
    <s v="Suggest Plus"/>
    <s v="Groceries"/>
    <s v="Quickstock"/>
    <s v="Suggest Plus"/>
    <s v="Groceries"/>
    <s v="Quickstock"/>
    <n v="176"/>
    <n v="99"/>
    <n v="2367.81"/>
    <n v="416734.56"/>
    <s v="In Stock"/>
    <s v="No"/>
    <n v="0"/>
  </r>
  <r>
    <s v="P3615"/>
    <s v="Outside Max"/>
    <s v="Toys"/>
    <s v="Omni Suppliers"/>
    <n v="77"/>
    <n v="33"/>
    <n v="5738.41"/>
    <n v="441857.57"/>
    <x v="0"/>
    <d v="2025-09-14T00:00:00"/>
    <s v="active"/>
    <s v="Ahmedabad Branch"/>
    <s v="Outside Max"/>
    <s v="Toys"/>
    <s v="Omni Suppliers"/>
    <s v="Outside Max"/>
    <s v="Toys"/>
    <s v="Omni Suppliers"/>
    <n v="77"/>
    <n v="33"/>
    <n v="5738.41"/>
    <n v="441857.57"/>
    <s v="In Stock"/>
    <s v="No"/>
    <n v="0"/>
  </r>
  <r>
    <s v="P4260"/>
    <s v="Loss Mini"/>
    <s v="Toys"/>
    <s v="QuickStock"/>
    <n v="19"/>
    <n v="93"/>
    <n v="5393.51"/>
    <n v="102476.69"/>
    <x v="61"/>
    <d v="2025-10-10T00:00:00"/>
    <m/>
    <s v="Pune Store"/>
    <s v="Loss Mini"/>
    <s v="Toys"/>
    <s v="Quickstock"/>
    <s v="Loss Mini"/>
    <s v="Toys"/>
    <s v="Quickstock"/>
    <n v="19"/>
    <n v="93"/>
    <n v="5393.51"/>
    <n v="102476.69"/>
    <s v="Low Stock"/>
    <s v="Yes"/>
    <n v="1"/>
  </r>
  <r>
    <s v="P7695"/>
    <s v="Since Max"/>
    <s v="Furniture"/>
    <s v="RetailMart Inc"/>
    <n v="192"/>
    <n v="52"/>
    <n v="12698.32"/>
    <n v="2438077.4399999999"/>
    <x v="35"/>
    <d v="2025-07-26T00:00:00"/>
    <s v="discon"/>
    <s v="Delhi Warehouse"/>
    <s v="Since Max"/>
    <s v="Furniture"/>
    <s v="Retailmart Inc"/>
    <s v="Since Max"/>
    <s v="Furniture"/>
    <s v="Retailmart Inc"/>
    <n v="192"/>
    <n v="52"/>
    <n v="12698.32"/>
    <n v="2438077.4399999999"/>
    <s v="In Stock"/>
    <s v="No"/>
    <n v="0"/>
  </r>
  <r>
    <s v="P8816"/>
    <s v="Gas Plus"/>
    <s v="Electronics"/>
    <s v="Global Traders"/>
    <n v="143"/>
    <n v="24"/>
    <n v="12097.37"/>
    <n v="1729923.91"/>
    <x v="27"/>
    <d v="2025-08-26T00:00:00"/>
    <s v="discon"/>
    <s v="Delhi Warehouse"/>
    <s v="Gas Plus"/>
    <s v="Electronics"/>
    <s v="Global Traders"/>
    <s v="Gas Plus"/>
    <s v="Electronics"/>
    <s v="Global Traders"/>
    <n v="143"/>
    <n v="24"/>
    <n v="12097.37"/>
    <n v="1729923.9100000001"/>
    <s v="In Stock"/>
    <s v="No"/>
    <n v="0"/>
  </r>
  <r>
    <s v="P2127"/>
    <s v="Current Mini"/>
    <s v="Groceries"/>
    <s v="Omni Suppliers"/>
    <n v="82"/>
    <n v="89"/>
    <n v="17549.240000000002"/>
    <n v="1439037.68"/>
    <x v="44"/>
    <d v="2025-08-21T00:00:00"/>
    <s v="discon"/>
    <s v="Online"/>
    <s v="Current Mini"/>
    <s v="Groceries"/>
    <s v="Omni Suppliers"/>
    <s v="Current Mini"/>
    <s v="Groceries"/>
    <s v="Omni Suppliers"/>
    <n v="82"/>
    <n v="89"/>
    <n v="17549.240000000002"/>
    <n v="1439037.6800000002"/>
    <s v="Low Stock"/>
    <s v="Yes"/>
    <n v="1"/>
  </r>
  <r>
    <s v="P8535"/>
    <s v="Television Pro"/>
    <s v="Groceries"/>
    <s v="RetailMart Inc"/>
    <n v="168"/>
    <n v="40"/>
    <n v="356.56"/>
    <n v="59902.080000000002"/>
    <x v="58"/>
    <d v="2025-07-30T00:00:00"/>
    <s v="active"/>
    <s v="Ahmedabad Branch"/>
    <s v="Television Pro"/>
    <s v="Groceries"/>
    <s v="Retailmart Inc"/>
    <s v="Television Pro"/>
    <s v="Groceries"/>
    <s v="Retailmart Inc"/>
    <n v="168"/>
    <n v="40"/>
    <n v="356.56"/>
    <n v="59902.080000000002"/>
    <s v="In Stock"/>
    <s v="No"/>
    <n v="0"/>
  </r>
  <r>
    <s v="P5297"/>
    <s v="Break Pro"/>
    <s v="Clothing"/>
    <s v="Omni Suppliers"/>
    <n v="156"/>
    <n v="99"/>
    <n v="3123.81"/>
    <n v="487314.36"/>
    <x v="94"/>
    <d v="2025-09-02T00:00:00"/>
    <s v="active"/>
    <s v="Mumbai Store"/>
    <s v="Break Pro"/>
    <s v="Clothing"/>
    <s v="Omni Suppliers"/>
    <s v="Break Pro"/>
    <s v="Clothing"/>
    <s v="Omni Suppliers"/>
    <n v="156"/>
    <n v="99"/>
    <n v="3123.81"/>
    <n v="487314.36"/>
    <s v="In Stock"/>
    <s v="No"/>
    <n v="0"/>
  </r>
  <r>
    <s v="P1948"/>
    <s v="Ever Max"/>
    <s v="Groceries"/>
    <s v="RetailMart Inc"/>
    <n v="104"/>
    <n v="83"/>
    <n v="4576.07"/>
    <n v="475911.28"/>
    <x v="158"/>
    <d v="2025-08-26T00:00:00"/>
    <s v="active"/>
    <s v="Ahmedabad Branch"/>
    <s v="Ever Max"/>
    <s v="Groceries"/>
    <s v="Retailmart Inc"/>
    <s v="Ever Max"/>
    <s v="Groceries"/>
    <s v="Retailmart Inc"/>
    <n v="104"/>
    <n v="83"/>
    <n v="4576.07"/>
    <n v="475911.27999999997"/>
    <s v="In Stock"/>
    <s v="No"/>
    <n v="0"/>
  </r>
  <r>
    <s v="P6761"/>
    <s v="Produce Max"/>
    <s v="Clothing"/>
    <s v="Global Traders"/>
    <n v="58"/>
    <n v="24"/>
    <n v="8702.25"/>
    <n v="504730.5"/>
    <x v="2"/>
    <d v="2025-09-30T00:00:00"/>
    <s v="Actv"/>
    <s v="Ahmedabad Branch"/>
    <s v="Produce Max"/>
    <s v="Clothing"/>
    <s v="Global Traders"/>
    <s v="Produce Max"/>
    <s v="Clothing"/>
    <s v="Global Traders"/>
    <n v="58"/>
    <n v="24"/>
    <n v="8702.25"/>
    <n v="504730.5"/>
    <s v="In Stock"/>
    <s v="No"/>
    <n v="0"/>
  </r>
  <r>
    <s v="P5238"/>
    <s v="Thing Pro"/>
    <s v="Clothing"/>
    <s v="Omni Suppliers"/>
    <n v="188"/>
    <n v="35"/>
    <n v="3324.75"/>
    <n v="625053"/>
    <x v="182"/>
    <d v="2025-09-12T00:00:00"/>
    <s v="active"/>
    <s v="Mumbai Store"/>
    <s v="Thing Pro"/>
    <s v="Clothing"/>
    <s v="Omni Suppliers"/>
    <s v="Thing Pro"/>
    <s v="Clothing"/>
    <s v="Omni Suppliers"/>
    <n v="188"/>
    <n v="35"/>
    <n v="3324.75"/>
    <n v="625053"/>
    <s v="In Stock"/>
    <s v="No"/>
    <n v="0"/>
  </r>
  <r>
    <s v="P4371"/>
    <s v="top x"/>
    <s v="Furniture"/>
    <s v="ABC Pvt Ltd"/>
    <n v="169"/>
    <n v="65"/>
    <n v="19182.93"/>
    <n v="3241915.17"/>
    <x v="181"/>
    <d v="2025-09-23T00:00:00"/>
    <s v="active"/>
    <s v="Pune Store"/>
    <s v="Top X"/>
    <s v="Furniture"/>
    <s v="Abc Pvt Ltd"/>
    <s v="Top X"/>
    <s v="Furniture"/>
    <s v="Abc Pvt Ltd"/>
    <n v="169"/>
    <n v="65"/>
    <n v="19182.93"/>
    <n v="3241915.17"/>
    <s v="In Stock"/>
    <s v="No"/>
    <n v="0"/>
  </r>
  <r>
    <s v="P7556"/>
    <s v="Can Pro"/>
    <s v="Electronics"/>
    <s v="QuickStock"/>
    <m/>
    <n v="28"/>
    <n v="14149.97"/>
    <m/>
    <x v="94"/>
    <d v="2025-08-07T00:00:00"/>
    <s v="Actv"/>
    <s v="Mumbai Store"/>
    <s v="Can Pro"/>
    <s v="Electronics"/>
    <s v="Quickstock"/>
    <s v="Can Pro"/>
    <s v="Electronics"/>
    <s v="Quickstock"/>
    <n v="0"/>
    <n v="28"/>
    <n v="14149.97"/>
    <n v="0"/>
    <s v="Out of Stock"/>
    <s v="Yes"/>
    <n v="1"/>
  </r>
  <r>
    <s v="P3517"/>
    <s v="Girl Plus"/>
    <s v="Clothing"/>
    <s v="Global Traders"/>
    <n v="41"/>
    <n v="65"/>
    <n v="4683.7"/>
    <n v="192031.7"/>
    <x v="151"/>
    <d v="2025-10-01T00:00:00"/>
    <s v="discon"/>
    <s v="Pune Store"/>
    <s v="Girl Plus"/>
    <s v="Clothing"/>
    <s v="Global Traders"/>
    <s v="Girl Plus"/>
    <s v="Clothing"/>
    <s v="Global Traders"/>
    <n v="41"/>
    <n v="65"/>
    <n v="4683.7"/>
    <n v="192031.69999999998"/>
    <s v="Low Stock"/>
    <s v="Yes"/>
    <n v="1"/>
  </r>
  <r>
    <s v="P8061"/>
    <s v="Environment Plus"/>
    <s v="Electronics"/>
    <s v="ABC Pvt Ltd"/>
    <m/>
    <n v="82"/>
    <n v="8693.35"/>
    <m/>
    <x v="77"/>
    <d v="2025-07-17T00:00:00"/>
    <s v="Inactive"/>
    <s v="Mumbai Store"/>
    <s v="Environment Plus"/>
    <s v="Electronics"/>
    <s v="Abc Pvt Ltd"/>
    <s v="Environment Plus"/>
    <s v="Electronics"/>
    <s v="Abc Pvt Ltd"/>
    <n v="0"/>
    <n v="82"/>
    <n v="8693.35"/>
    <n v="0"/>
    <s v="Out of Stock"/>
    <s v="Yes"/>
    <n v="1"/>
  </r>
  <r>
    <s v="P9767"/>
    <s v="Size Pro"/>
    <s v="Clothing"/>
    <s v="Global Traders"/>
    <n v="68"/>
    <n v="59"/>
    <n v="2657.43"/>
    <n v="180705.24"/>
    <x v="138"/>
    <d v="2025-07-25T00:00:00"/>
    <m/>
    <s v="Ahmedabad Branch"/>
    <s v="Size Pro"/>
    <s v="Clothing"/>
    <s v="Global Traders"/>
    <s v="Size Pro"/>
    <s v="Clothing"/>
    <s v="Global Traders"/>
    <n v="68"/>
    <n v="59"/>
    <n v="2657.43"/>
    <n v="180705.24"/>
    <s v="In Stock"/>
    <s v="No"/>
    <n v="0"/>
  </r>
  <r>
    <s v="P9509"/>
    <s v="Note Mini"/>
    <s v="Groceries"/>
    <s v="Omni Suppliers"/>
    <n v="181"/>
    <n v="79"/>
    <n v="15284.76"/>
    <n v="2766541.56"/>
    <x v="73"/>
    <d v="2025-09-08T00:00:00"/>
    <s v="discon"/>
    <s v="Mumbai Store"/>
    <s v="Note Mini"/>
    <s v="Groceries"/>
    <s v="Omni Suppliers"/>
    <s v="Note Mini"/>
    <s v="Groceries"/>
    <s v="Omni Suppliers"/>
    <n v="181"/>
    <n v="79"/>
    <n v="15284.76"/>
    <n v="2766541.56"/>
    <s v="In Stock"/>
    <s v="No"/>
    <n v="0"/>
  </r>
  <r>
    <s v="P8407"/>
    <s v="Process X"/>
    <s v="Furniture"/>
    <s v="ABC Pvt Ltd"/>
    <n v="10"/>
    <n v="29"/>
    <n v="11924.24"/>
    <n v="119242.4"/>
    <x v="177"/>
    <d v="2025-09-24T00:00:00"/>
    <s v="discontinued"/>
    <s v="Online"/>
    <s v="Process X"/>
    <s v="Furniture"/>
    <s v="Abc Pvt Ltd"/>
    <s v="Process X"/>
    <s v="Furniture"/>
    <s v="Abc Pvt Ltd"/>
    <n v="10"/>
    <n v="29"/>
    <n v="11924.24"/>
    <n v="119242.4"/>
    <s v="Low Stock"/>
    <s v="Yes"/>
    <n v="1"/>
  </r>
  <r>
    <s v="P6366"/>
    <s v="Affect Pro"/>
    <s v="Electronics"/>
    <s v="Global Traders"/>
    <n v="97"/>
    <n v="50"/>
    <n v="5860.89"/>
    <n v="568506.33000000007"/>
    <x v="44"/>
    <d v="2025-08-25T00:00:00"/>
    <s v="active"/>
    <s v="Online"/>
    <s v="Affect Pro"/>
    <s v="Electronics"/>
    <s v="Global Traders"/>
    <s v="Affect Pro"/>
    <s v="Electronics"/>
    <s v="Global Traders"/>
    <n v="97"/>
    <n v="50"/>
    <n v="5860.89"/>
    <n v="568506.33000000007"/>
    <s v="In Stock"/>
    <s v="No"/>
    <n v="0"/>
  </r>
  <r>
    <s v="P6028"/>
    <s v="Baby X"/>
    <s v="Clothing"/>
    <s v="ABC Pvt Ltd"/>
    <n v="182"/>
    <n v="94"/>
    <n v="12727.37"/>
    <n v="2316381.34"/>
    <x v="37"/>
    <d v="2025-08-31T00:00:00"/>
    <s v="Inactive"/>
    <s v="Pune Store"/>
    <s v="Baby X"/>
    <s v="Clothing"/>
    <s v="Abc Pvt Ltd"/>
    <s v="Baby X"/>
    <s v="Clothing"/>
    <s v="Abc Pvt Ltd"/>
    <n v="182"/>
    <n v="94"/>
    <n v="12727.37"/>
    <n v="2316381.3400000003"/>
    <s v="In Stock"/>
    <s v="No"/>
    <n v="0"/>
  </r>
  <r>
    <s v="P3665"/>
    <s v="Remain Mini"/>
    <s v="Electronics"/>
    <s v="Omni Suppliers"/>
    <n v="3"/>
    <n v="37"/>
    <n v="8189.43"/>
    <n v="24568.29"/>
    <x v="138"/>
    <d v="2025-08-24T00:00:00"/>
    <s v="Actv"/>
    <s v="Mumbai Store"/>
    <s v="Remain Mini"/>
    <s v="Electronics"/>
    <s v="Omni Suppliers"/>
    <s v="Remain Mini"/>
    <s v="Electronics"/>
    <s v="Omni Suppliers"/>
    <n v="3"/>
    <n v="37"/>
    <n v="8189.43"/>
    <n v="24568.29"/>
    <s v="Low Stock"/>
    <s v="Yes"/>
    <n v="1"/>
  </r>
  <r>
    <s v="P9723"/>
    <s v="Kind X"/>
    <s v="Groceries"/>
    <s v="ABC Pvt Ltd"/>
    <n v="121"/>
    <n v="28"/>
    <n v="13964.35"/>
    <n v="1689686.35"/>
    <x v="18"/>
    <d v="2025-08-12T00:00:00"/>
    <s v="Actv"/>
    <s v="Mumbai Store"/>
    <s v="Kind X"/>
    <s v="Groceries"/>
    <s v="Abc Pvt Ltd"/>
    <s v="Kind X"/>
    <s v="Groceries"/>
    <s v="Abc Pvt Ltd"/>
    <n v="121"/>
    <n v="28"/>
    <n v="13964.35"/>
    <n v="1689686.35"/>
    <s v="In Stock"/>
    <s v="No"/>
    <n v="0"/>
  </r>
  <r>
    <s v="P2140"/>
    <s v="Image Lite"/>
    <s v="Clothing"/>
    <s v="Global Traders"/>
    <n v="18"/>
    <n v="33"/>
    <n v="4032.99"/>
    <n v="72593.819999999992"/>
    <x v="63"/>
    <d v="2025-08-18T00:00:00"/>
    <s v="active"/>
    <s v="Online"/>
    <s v="Image Lite"/>
    <s v="Clothing"/>
    <s v="Global Traders"/>
    <s v="Image Lite"/>
    <s v="Clothing"/>
    <s v="Global Traders"/>
    <n v="18"/>
    <n v="33"/>
    <n v="4032.99"/>
    <n v="72593.819999999992"/>
    <s v="Low Stock"/>
    <s v="Yes"/>
    <n v="1"/>
  </r>
  <r>
    <s v="P3562"/>
    <s v="Movie Mini"/>
    <s v="Groceries"/>
    <s v="RetailMart Inc"/>
    <n v="36"/>
    <n v="65"/>
    <n v="15943.3"/>
    <n v="573958.79999999993"/>
    <x v="15"/>
    <d v="2025-09-20T00:00:00"/>
    <s v="active"/>
    <s v="Ahmedabad Branch"/>
    <s v="Movie Mini"/>
    <s v="Groceries"/>
    <s v="Retailmart Inc"/>
    <s v="Movie Mini"/>
    <s v="Groceries"/>
    <s v="Retailmart Inc"/>
    <n v="36"/>
    <n v="65"/>
    <n v="15943.3"/>
    <n v="573958.79999999993"/>
    <s v="Low Stock"/>
    <s v="Yes"/>
    <n v="1"/>
  </r>
  <r>
    <s v="P8430"/>
    <s v="Official Mini"/>
    <s v="Electronics"/>
    <s v="RetailMart Inc"/>
    <n v="141"/>
    <n v="25"/>
    <n v="13035.03"/>
    <n v="1837939.23"/>
    <x v="154"/>
    <d v="2025-08-01T00:00:00"/>
    <s v="discon"/>
    <s v="Mumbai Store"/>
    <s v="Official Mini"/>
    <s v="Electronics"/>
    <s v="Retailmart Inc"/>
    <s v="Official Mini"/>
    <s v="Electronics"/>
    <s v="Retailmart Inc"/>
    <n v="141"/>
    <n v="25"/>
    <n v="13035.03"/>
    <n v="1837939.23"/>
    <s v="In Stock"/>
    <s v="No"/>
    <n v="0"/>
  </r>
  <r>
    <s v="P1435"/>
    <s v="next max"/>
    <s v="Clothing"/>
    <s v="QuickStock"/>
    <n v="71"/>
    <n v="53"/>
    <n v="8063.73"/>
    <n v="572524.82999999996"/>
    <x v="167"/>
    <d v="2025-09-07T00:00:00"/>
    <s v="discontinued"/>
    <s v="Delhi Warehouse"/>
    <s v="Next Max"/>
    <s v="Clothing"/>
    <s v="Quickstock"/>
    <s v="Next Max"/>
    <s v="Clothing"/>
    <s v="Quickstock"/>
    <n v="71"/>
    <n v="53"/>
    <n v="8063.73"/>
    <n v="572524.82999999996"/>
    <s v="In Stock"/>
    <s v="No"/>
    <n v="0"/>
  </r>
  <r>
    <s v="P5959"/>
    <s v="Gun X"/>
    <s v="Clothing"/>
    <s v="ABC Pvt Ltd"/>
    <n v="121"/>
    <m/>
    <n v="2619.8200000000002"/>
    <n v="316998.21999999997"/>
    <x v="181"/>
    <d v="2025-09-10T00:00:00"/>
    <s v="discontinued"/>
    <s v="Delhi Warehouse"/>
    <s v="Gun X"/>
    <s v="Clothing"/>
    <s v="Abc Pvt Ltd"/>
    <s v="Gun X"/>
    <s v="Clothing"/>
    <s v="Abc Pvt Ltd"/>
    <n v="121"/>
    <n v="0"/>
    <n v="2619.8200000000002"/>
    <n v="316998.22000000003"/>
    <s v="In Stock"/>
    <s v="No"/>
    <n v="0"/>
  </r>
  <r>
    <s v="P6894"/>
    <s v="Section Lite"/>
    <s v="Furniture"/>
    <s v="Omni Suppliers"/>
    <n v="134"/>
    <n v="69"/>
    <n v="13517.18"/>
    <n v="1811302.12"/>
    <x v="82"/>
    <d v="2025-10-07T00:00:00"/>
    <s v="active"/>
    <s v="Mumbai Store"/>
    <s v="Section Lite"/>
    <s v="Furniture"/>
    <s v="Omni Suppliers"/>
    <s v="Section Lite"/>
    <s v="Furniture"/>
    <s v="Omni Suppliers"/>
    <n v="134"/>
    <n v="69"/>
    <n v="13517.18"/>
    <n v="1811302.12"/>
    <s v="In Stock"/>
    <s v="No"/>
    <n v="0"/>
  </r>
  <r>
    <s v="P2326"/>
    <s v="Section X"/>
    <s v="Clothing"/>
    <s v="Omni Suppliers"/>
    <n v="13"/>
    <n v="50"/>
    <n v="10044.34"/>
    <n v="130576.42"/>
    <x v="102"/>
    <d v="2025-08-05T00:00:00"/>
    <s v="discon"/>
    <s v="Online"/>
    <s v="Section X"/>
    <s v="Clothing"/>
    <s v="Omni Suppliers"/>
    <s v="Section X"/>
    <s v="Clothing"/>
    <s v="Omni Suppliers"/>
    <n v="13"/>
    <n v="50"/>
    <n v="10044.34"/>
    <n v="130576.42"/>
    <s v="Low Stock"/>
    <s v="Yes"/>
    <n v="1"/>
  </r>
  <r>
    <s v="P6645"/>
    <s v="spring pro"/>
    <s v="Electronics"/>
    <m/>
    <n v="132"/>
    <n v="94"/>
    <n v="15882.14"/>
    <n v="2096442.48"/>
    <x v="149"/>
    <d v="2025-07-15T00:00:00"/>
    <s v="active"/>
    <s v="Online"/>
    <s v="Spring Pro"/>
    <s v="Electronics"/>
    <s v=""/>
    <s v="Spring Pro"/>
    <s v="Electronics"/>
    <s v="Others"/>
    <n v="132"/>
    <n v="94"/>
    <n v="15882.14"/>
    <n v="2096442.48"/>
    <s v="In Stock"/>
    <s v="No"/>
    <n v="0"/>
  </r>
  <r>
    <s v="P9053"/>
    <s v="Throughout Mini"/>
    <s v="Clothing"/>
    <s v="Omni Suppliers"/>
    <n v="95"/>
    <n v="55"/>
    <n v="16290.63"/>
    <n v="1547609.85"/>
    <x v="120"/>
    <d v="2025-08-27T00:00:00"/>
    <s v="active"/>
    <s v="Online"/>
    <s v="Throughout Mini"/>
    <s v="Clothing"/>
    <s v="Omni Suppliers"/>
    <s v="Throughout Mini"/>
    <s v="Clothing"/>
    <s v="Omni Suppliers"/>
    <n v="95"/>
    <n v="55"/>
    <n v="16290.63"/>
    <n v="1547609.8499999999"/>
    <s v="In Stock"/>
    <s v="No"/>
    <n v="0"/>
  </r>
  <r>
    <s v="P7071"/>
    <s v="Generation Max"/>
    <s v="Toys"/>
    <s v="Omni Suppliers"/>
    <n v="16"/>
    <n v="93"/>
    <n v="1761.92"/>
    <n v="28190.720000000001"/>
    <x v="29"/>
    <d v="2025-10-06T00:00:00"/>
    <s v="discontinued"/>
    <s v="Ahmedabad Branch"/>
    <s v="Generation Max"/>
    <s v="Toys"/>
    <s v="Omni Suppliers"/>
    <s v="Generation Max"/>
    <s v="Toys"/>
    <s v="Omni Suppliers"/>
    <n v="16"/>
    <n v="93"/>
    <n v="1761.92"/>
    <n v="28190.720000000001"/>
    <s v="Low Stock"/>
    <s v="Yes"/>
    <n v="1"/>
  </r>
  <r>
    <s v="P9401"/>
    <s v="Full Mini"/>
    <s v="Toys"/>
    <s v="QuickStock"/>
    <n v="145"/>
    <n v="64"/>
    <n v="12932.9"/>
    <n v="1875270.5"/>
    <x v="121"/>
    <d v="2025-07-21T00:00:00"/>
    <s v="Actv"/>
    <s v="Mumbai Store"/>
    <s v="Full Mini"/>
    <s v="Toys"/>
    <s v="Quickstock"/>
    <s v="Full Mini"/>
    <s v="Toys"/>
    <s v="Quickstock"/>
    <n v="145"/>
    <n v="64"/>
    <n v="12932.9"/>
    <n v="1875270.5"/>
    <s v="In Stock"/>
    <s v="No"/>
    <n v="0"/>
  </r>
  <r>
    <s v="P4206"/>
    <s v="American Mini"/>
    <s v="Toys"/>
    <s v="Global Traders"/>
    <n v="75"/>
    <n v="29"/>
    <n v="14804.75"/>
    <n v="1110356.25"/>
    <x v="112"/>
    <d v="2025-09-04T00:00:00"/>
    <m/>
    <s v="Mumbai Store"/>
    <s v="American Mini"/>
    <s v="Toys"/>
    <s v="Global Traders"/>
    <s v="American Mini"/>
    <s v="Toys"/>
    <s v="Global Traders"/>
    <n v="75"/>
    <n v="29"/>
    <n v="14804.75"/>
    <n v="1110356.25"/>
    <s v="In Stock"/>
    <s v="No"/>
    <n v="0"/>
  </r>
  <r>
    <s v="P2171"/>
    <s v="group x"/>
    <s v="Furniture"/>
    <s v="ABC Pvt Ltd"/>
    <n v="171"/>
    <n v="70"/>
    <n v="1156.9000000000001"/>
    <n v="197829.9"/>
    <x v="82"/>
    <d v="2025-09-09T00:00:00"/>
    <s v="discon"/>
    <s v="Mumbai Store"/>
    <s v="Group X"/>
    <s v="Furniture"/>
    <s v="Abc Pvt Ltd"/>
    <s v="Group X"/>
    <s v="Furniture"/>
    <s v="Abc Pvt Ltd"/>
    <n v="171"/>
    <n v="70"/>
    <n v="1156.9000000000001"/>
    <n v="197829.90000000002"/>
    <s v="In Stock"/>
    <s v="No"/>
    <n v="0"/>
  </r>
  <r>
    <s v="P6856"/>
    <s v="Trouble Mini"/>
    <s v="Clothing"/>
    <s v="QuickStock"/>
    <n v="65"/>
    <n v="32"/>
    <n v="1643.88"/>
    <n v="106852.2"/>
    <x v="153"/>
    <d v="2025-09-17T00:00:00"/>
    <s v="discontinued"/>
    <s v="Mumbai Store"/>
    <s v="Trouble Mini"/>
    <s v="Clothing"/>
    <s v="Quickstock"/>
    <s v="Trouble Mini"/>
    <s v="Clothing"/>
    <s v="Quickstock"/>
    <n v="65"/>
    <n v="32"/>
    <n v="1643.88"/>
    <n v="106852.20000000001"/>
    <s v="In Stock"/>
    <s v="No"/>
    <n v="0"/>
  </r>
  <r>
    <s v="P9380"/>
    <s v="Reveal Mini"/>
    <s v="Groceries"/>
    <s v="Omni Suppliers"/>
    <n v="157"/>
    <n v="49"/>
    <n v="16863.61"/>
    <n v="2647586.77"/>
    <x v="0"/>
    <d v="2025-10-08T00:00:00"/>
    <s v="discontinued"/>
    <s v="Mumbai Store"/>
    <s v="Reveal Mini"/>
    <s v="Groceries"/>
    <s v="Omni Suppliers"/>
    <s v="Reveal Mini"/>
    <s v="Groceries"/>
    <s v="Omni Suppliers"/>
    <n v="157"/>
    <n v="49"/>
    <n v="16863.61"/>
    <n v="2647586.77"/>
    <s v="In Stock"/>
    <s v="No"/>
    <n v="0"/>
  </r>
  <r>
    <s v="P2810"/>
    <s v="Enough Plus"/>
    <s v="Furniture"/>
    <s v="ABC Pvt Ltd"/>
    <n v="70"/>
    <n v="76"/>
    <n v="16017.2"/>
    <n v="1121204"/>
    <x v="105"/>
    <d v="2025-09-21T00:00:00"/>
    <s v="active"/>
    <s v="Mumbai Store"/>
    <s v="Enough Plus"/>
    <s v="Furniture"/>
    <s v="Abc Pvt Ltd"/>
    <s v="Enough Plus"/>
    <s v="Furniture"/>
    <s v="Abc Pvt Ltd"/>
    <n v="70"/>
    <n v="76"/>
    <n v="16017.2"/>
    <n v="1121204"/>
    <s v="Low Stock"/>
    <s v="Yes"/>
    <n v="1"/>
  </r>
  <r>
    <s v="P3126"/>
    <s v="Inside Pro"/>
    <s v="Groceries"/>
    <s v="RetailMart Inc"/>
    <m/>
    <n v="61"/>
    <n v="15807.87"/>
    <m/>
    <x v="120"/>
    <d v="2025-09-15T00:00:00"/>
    <s v="discontinued"/>
    <s v="Mumbai Store"/>
    <s v="Inside Pro"/>
    <s v="Groceries"/>
    <s v="Retailmart Inc"/>
    <s v="Inside Pro"/>
    <s v="Groceries"/>
    <s v="Retailmart Inc"/>
    <n v="0"/>
    <n v="61"/>
    <n v="15807.87"/>
    <n v="0"/>
    <s v="Out of Stock"/>
    <s v="Yes"/>
    <n v="1"/>
  </r>
  <r>
    <s v="P6747"/>
    <s v="No X"/>
    <s v="Toys"/>
    <m/>
    <n v="3"/>
    <m/>
    <n v="8265.0499999999993"/>
    <n v="24795.15"/>
    <x v="150"/>
    <d v="2025-08-19T00:00:00"/>
    <s v="discontinued"/>
    <s v="Delhi Warehouse"/>
    <s v="No X"/>
    <s v="Toys"/>
    <s v=""/>
    <s v="No X"/>
    <s v="Toys"/>
    <s v="Others"/>
    <n v="3"/>
    <n v="0"/>
    <n v="8265.0499999999993"/>
    <n v="24795.149999999998"/>
    <s v="In Stock"/>
    <s v="No"/>
    <n v="0"/>
  </r>
  <r>
    <s v="P6630"/>
    <s v="which mini"/>
    <s v="Clothing"/>
    <s v="QuickStock"/>
    <n v="114"/>
    <n v="63"/>
    <n v="10735.51"/>
    <n v="1223848.1399999999"/>
    <x v="4"/>
    <d v="2025-10-03T00:00:00"/>
    <s v="active"/>
    <s v="Online"/>
    <s v="Which Mini"/>
    <s v="Clothing"/>
    <s v="Quickstock"/>
    <s v="Which Mini"/>
    <s v="Clothing"/>
    <s v="Quickstock"/>
    <n v="114"/>
    <n v="63"/>
    <n v="10735.51"/>
    <n v="1223848.1400000001"/>
    <s v="In Stock"/>
    <s v="No"/>
    <n v="0"/>
  </r>
  <r>
    <s v="P7665"/>
    <s v="Require Lite"/>
    <s v="Toys"/>
    <s v="QuickStock"/>
    <n v="198"/>
    <n v="69"/>
    <n v="12878.11"/>
    <n v="2549865.7799999998"/>
    <x v="161"/>
    <d v="2025-08-01T00:00:00"/>
    <s v="discon"/>
    <s v="Online"/>
    <s v="Require Lite"/>
    <s v="Toys"/>
    <s v="Quickstock"/>
    <s v="Require Lite"/>
    <s v="Toys"/>
    <s v="Quickstock"/>
    <n v="198"/>
    <n v="69"/>
    <n v="12878.11"/>
    <n v="2549865.7800000003"/>
    <s v="In Stock"/>
    <s v="No"/>
    <n v="0"/>
  </r>
  <r>
    <s v="P5642"/>
    <s v="Force Max"/>
    <s v="Furniture"/>
    <s v="Omni Suppliers"/>
    <n v="22"/>
    <n v="80"/>
    <n v="688.76"/>
    <n v="15152.72"/>
    <x v="136"/>
    <d v="2025-07-23T00:00:00"/>
    <s v="active"/>
    <s v="Online"/>
    <s v="Force Max"/>
    <s v="Furniture"/>
    <s v="Omni Suppliers"/>
    <s v="Force Max"/>
    <s v="Furniture"/>
    <s v="Omni Suppliers"/>
    <n v="22"/>
    <n v="80"/>
    <n v="688.76"/>
    <n v="15152.72"/>
    <s v="Low Stock"/>
    <s v="Yes"/>
    <n v="1"/>
  </r>
  <r>
    <s v="P3471"/>
    <s v="Than Pro"/>
    <s v="Clothing"/>
    <s v="Omni Suppliers"/>
    <n v="58"/>
    <n v="51"/>
    <n v="19386.650000000001"/>
    <n v="1124425.7"/>
    <x v="146"/>
    <d v="2025-08-17T00:00:00"/>
    <s v="Actv"/>
    <s v="Ahmedabad Branch"/>
    <s v="Than Pro"/>
    <s v="Clothing"/>
    <s v="Omni Suppliers"/>
    <s v="Than Pro"/>
    <s v="Clothing"/>
    <s v="Omni Suppliers"/>
    <n v="58"/>
    <n v="51"/>
    <n v="19386.650000000001"/>
    <n v="1124425.7000000002"/>
    <s v="In Stock"/>
    <s v="No"/>
    <n v="0"/>
  </r>
  <r>
    <s v="P2281"/>
    <s v="Share X"/>
    <s v="Furniture"/>
    <s v="ABC Pvt Ltd"/>
    <n v="84"/>
    <n v="25"/>
    <n v="4002.18"/>
    <n v="336183.12"/>
    <x v="5"/>
    <d v="2025-09-15T00:00:00"/>
    <s v="active"/>
    <s v="Mumbai Store"/>
    <s v="Share X"/>
    <s v="Furniture"/>
    <s v="Abc Pvt Ltd"/>
    <s v="Share X"/>
    <s v="Furniture"/>
    <s v="Abc Pvt Ltd"/>
    <n v="84"/>
    <n v="25"/>
    <n v="4002.18"/>
    <n v="336183.12"/>
    <s v="In Stock"/>
    <s v="No"/>
    <n v="0"/>
  </r>
  <r>
    <s v="P4177"/>
    <s v="Election X"/>
    <s v="Furniture"/>
    <s v="QuickStock"/>
    <n v="35"/>
    <n v="51"/>
    <n v="109.11"/>
    <n v="3818.85"/>
    <x v="65"/>
    <d v="2025-10-04T00:00:00"/>
    <s v="Actv"/>
    <s v="Online"/>
    <s v="Election X"/>
    <s v="Furniture"/>
    <s v="Quickstock"/>
    <s v="Election X"/>
    <s v="Furniture"/>
    <s v="Quickstock"/>
    <n v="35"/>
    <n v="51"/>
    <n v="109.11"/>
    <n v="3818.85"/>
    <s v="Low Stock"/>
    <s v="Yes"/>
    <n v="1"/>
  </r>
  <r>
    <s v="P3413"/>
    <s v="Relate X"/>
    <s v="Groceries"/>
    <s v="Global Traders"/>
    <n v="8"/>
    <n v="94"/>
    <n v="19321.59"/>
    <n v="154572.72"/>
    <x v="160"/>
    <d v="2025-09-26T00:00:00"/>
    <s v="Actv"/>
    <s v="Delhi Warehouse"/>
    <s v="Relate X"/>
    <s v="Groceries"/>
    <s v="Global Traders"/>
    <s v="Relate X"/>
    <s v="Groceries"/>
    <s v="Global Traders"/>
    <n v="8"/>
    <n v="94"/>
    <n v="19321.59"/>
    <n v="154572.72"/>
    <s v="Low Stock"/>
    <s v="Yes"/>
    <n v="1"/>
  </r>
  <r>
    <s v="P2566"/>
    <s v="Woman X"/>
    <s v="Toys"/>
    <s v="Global Traders"/>
    <n v="91"/>
    <n v="81"/>
    <n v="15442.35"/>
    <n v="1405253.85"/>
    <x v="88"/>
    <d v="2025-08-17T00:00:00"/>
    <s v="Inactive"/>
    <s v="Pune Store"/>
    <s v="Woman X"/>
    <s v="Toys"/>
    <s v="Global Traders"/>
    <s v="Woman X"/>
    <s v="Toys"/>
    <s v="Global Traders"/>
    <n v="91"/>
    <n v="81"/>
    <n v="15442.35"/>
    <n v="1405253.85"/>
    <s v="In Stock"/>
    <s v="No"/>
    <n v="0"/>
  </r>
  <r>
    <s v="P5248"/>
    <s v="Out Lite"/>
    <s v="Furniture"/>
    <s v="ABC Pvt Ltd"/>
    <n v="91"/>
    <n v="44"/>
    <n v="17504.919999999998"/>
    <n v="1592947.72"/>
    <x v="26"/>
    <d v="2025-09-04T00:00:00"/>
    <s v="Inactive"/>
    <s v="Pune Store"/>
    <s v="Out Lite"/>
    <s v="Furniture"/>
    <s v="Abc Pvt Ltd"/>
    <s v="Out Lite"/>
    <s v="Furniture"/>
    <s v="Abc Pvt Ltd"/>
    <n v="91"/>
    <n v="44"/>
    <n v="17504.919999999998"/>
    <n v="1592947.7199999997"/>
    <s v="In Stock"/>
    <s v="No"/>
    <n v="0"/>
  </r>
  <r>
    <s v="P9027"/>
    <s v="Cup Lite"/>
    <s v="Clothing"/>
    <s v="RetailMart Inc"/>
    <n v="128"/>
    <n v="78"/>
    <n v="3294.94"/>
    <n v="421752.32000000001"/>
    <x v="133"/>
    <d v="2025-10-08T00:00:00"/>
    <s v="active"/>
    <s v="Online"/>
    <s v="Cup Lite"/>
    <s v="Clothing"/>
    <s v="Retailmart Inc"/>
    <s v="Cup Lite"/>
    <s v="Clothing"/>
    <s v="Retailmart Inc"/>
    <n v="128"/>
    <n v="78"/>
    <n v="3294.94"/>
    <n v="421752.32000000001"/>
    <s v="In Stock"/>
    <s v="No"/>
    <n v="0"/>
  </r>
  <r>
    <s v="P9045"/>
    <s v="soon mini"/>
    <s v="Toys"/>
    <s v="Global Traders"/>
    <n v="161"/>
    <n v="85"/>
    <n v="6335.37"/>
    <n v="1019994.57"/>
    <x v="73"/>
    <d v="2025-09-15T00:00:00"/>
    <s v="discon"/>
    <s v="Pune Store"/>
    <s v="Soon Mini"/>
    <s v="Toys"/>
    <s v="Global Traders"/>
    <s v="Soon Mini"/>
    <s v="Toys"/>
    <s v="Global Traders"/>
    <n v="161"/>
    <n v="85"/>
    <n v="6335.37"/>
    <n v="1019994.57"/>
    <s v="In Stock"/>
    <s v="No"/>
    <n v="0"/>
  </r>
  <r>
    <s v="P8443"/>
    <s v="Decision Mini"/>
    <s v="Clothing"/>
    <s v="QuickStock"/>
    <n v="193"/>
    <n v="94"/>
    <n v="17834.53"/>
    <n v="3442064.29"/>
    <x v="110"/>
    <d v="2025-07-16T00:00:00"/>
    <s v="discontinued"/>
    <s v="Mumbai Store"/>
    <s v="Decision Mini"/>
    <s v="Clothing"/>
    <s v="Quickstock"/>
    <s v="Decision Mini"/>
    <s v="Clothing"/>
    <s v="Quickstock"/>
    <n v="193"/>
    <n v="94"/>
    <n v="17834.53"/>
    <n v="3442064.2899999996"/>
    <s v="In Stock"/>
    <s v="No"/>
    <n v="0"/>
  </r>
  <r>
    <s v="P4761"/>
    <s v="Federal Max"/>
    <s v="Electronics"/>
    <s v="RetailMart Inc"/>
    <n v="165"/>
    <n v="74"/>
    <n v="14447.68"/>
    <n v="2383867.2000000002"/>
    <x v="63"/>
    <d v="2025-08-26T00:00:00"/>
    <s v="Inactive"/>
    <s v="Mumbai Store"/>
    <s v="Federal Max"/>
    <s v="Electronics"/>
    <s v="Retailmart Inc"/>
    <s v="Federal Max"/>
    <s v="Electronics"/>
    <s v="Retailmart Inc"/>
    <n v="165"/>
    <n v="74"/>
    <n v="14447.68"/>
    <n v="2383867.2000000002"/>
    <s v="In Stock"/>
    <s v="No"/>
    <n v="0"/>
  </r>
  <r>
    <s v="P9661"/>
    <s v="Attack Max"/>
    <s v="Clothing"/>
    <s v="ABC Pvt Ltd"/>
    <n v="80"/>
    <n v="41"/>
    <n v="8260.5400000000009"/>
    <n v="660843.20000000007"/>
    <x v="19"/>
    <d v="2025-08-15T00:00:00"/>
    <s v="discontinued"/>
    <s v="Delhi Warehouse"/>
    <s v="Attack Max"/>
    <s v="Clothing"/>
    <s v="Abc Pvt Ltd"/>
    <s v="Attack Max"/>
    <s v="Clothing"/>
    <s v="Abc Pvt Ltd"/>
    <n v="80"/>
    <n v="41"/>
    <n v="8260.5400000000009"/>
    <n v="660843.20000000007"/>
    <s v="In Stock"/>
    <s v="No"/>
    <n v="0"/>
  </r>
  <r>
    <s v="P8120"/>
    <s v="Name Plus"/>
    <s v="Furniture"/>
    <s v="RetailMart Inc"/>
    <n v="163"/>
    <n v="71"/>
    <n v="6373.42"/>
    <n v="1038867.46"/>
    <x v="64"/>
    <d v="2025-10-11T00:00:00"/>
    <m/>
    <s v="Pune Store"/>
    <s v="Name Plus"/>
    <s v="Furniture"/>
    <s v="Retailmart Inc"/>
    <s v="Name Plus"/>
    <s v="Furniture"/>
    <s v="Retailmart Inc"/>
    <n v="163"/>
    <n v="71"/>
    <n v="6373.42"/>
    <n v="1038867.46"/>
    <s v="In Stock"/>
    <s v="No"/>
    <n v="0"/>
  </r>
  <r>
    <s v="P3846"/>
    <s v="Adult X"/>
    <s v="Toys"/>
    <s v="ABC Pvt Ltd"/>
    <n v="154"/>
    <n v="77"/>
    <n v="17407.599999999999"/>
    <n v="2680770.4"/>
    <x v="134"/>
    <d v="2025-07-31T00:00:00"/>
    <s v="Inactive"/>
    <s v="Online"/>
    <s v="Adult X"/>
    <s v="Toys"/>
    <s v="Abc Pvt Ltd"/>
    <s v="Adult X"/>
    <s v="Toys"/>
    <s v="Abc Pvt Ltd"/>
    <n v="154"/>
    <n v="77"/>
    <n v="17407.599999999999"/>
    <n v="2680770.4"/>
    <s v="In Stock"/>
    <s v="No"/>
    <n v="0"/>
  </r>
  <r>
    <s v="P8813"/>
    <s v="Stop Pro"/>
    <s v="Clothing"/>
    <s v="Global Traders"/>
    <n v="56"/>
    <n v="38"/>
    <n v="6329.97"/>
    <n v="354478.32"/>
    <x v="148"/>
    <d v="2025-10-07T00:00:00"/>
    <s v="active"/>
    <s v="Delhi Warehouse"/>
    <s v="Stop Pro"/>
    <s v="Clothing"/>
    <s v="Global Traders"/>
    <s v="Stop Pro"/>
    <s v="Clothing"/>
    <s v="Global Traders"/>
    <n v="56"/>
    <n v="38"/>
    <n v="6329.97"/>
    <n v="354478.32"/>
    <s v="In Stock"/>
    <s v="No"/>
    <n v="0"/>
  </r>
  <r>
    <s v="P9526"/>
    <s v="Move Plus"/>
    <s v="Groceries"/>
    <s v="RetailMart Inc"/>
    <n v="9"/>
    <n v="86"/>
    <n v="13534.04"/>
    <n v="121806.36"/>
    <x v="17"/>
    <d v="2025-08-08T00:00:00"/>
    <s v="Actv"/>
    <s v="Ahmedabad Branch"/>
    <s v="Move Plus"/>
    <s v="Groceries"/>
    <s v="Retailmart Inc"/>
    <s v="Move Plus"/>
    <s v="Groceries"/>
    <s v="Retailmart Inc"/>
    <n v="9"/>
    <n v="86"/>
    <n v="13534.04"/>
    <n v="121806.36000000002"/>
    <s v="Low Stock"/>
    <s v="Yes"/>
    <n v="1"/>
  </r>
  <r>
    <s v="P3200"/>
    <s v="Every Max"/>
    <s v="Toys"/>
    <s v="Global Traders"/>
    <n v="106"/>
    <n v="39"/>
    <n v="4851.42"/>
    <n v="514250.52"/>
    <x v="119"/>
    <d v="2025-10-08T00:00:00"/>
    <s v="Inactive"/>
    <s v="Ahmedabad Branch"/>
    <s v="Every Max"/>
    <s v="Toys"/>
    <s v="Global Traders"/>
    <s v="Every Max"/>
    <s v="Toys"/>
    <s v="Global Traders"/>
    <n v="106"/>
    <n v="39"/>
    <n v="4851.42"/>
    <n v="514250.52"/>
    <s v="In Stock"/>
    <s v="No"/>
    <n v="0"/>
  </r>
  <r>
    <s v="P7321"/>
    <s v="Page Max"/>
    <s v="Toys"/>
    <s v="RetailMart Inc"/>
    <n v="120"/>
    <n v="98"/>
    <n v="9352.74"/>
    <n v="1122328.8"/>
    <x v="69"/>
    <d v="2025-08-16T00:00:00"/>
    <m/>
    <s v="Online"/>
    <s v="Page Max"/>
    <s v="Toys"/>
    <s v="Retailmart Inc"/>
    <s v="Page Max"/>
    <s v="Toys"/>
    <s v="Retailmart Inc"/>
    <n v="120"/>
    <n v="98"/>
    <n v="9352.74"/>
    <n v="1122328.8"/>
    <s v="In Stock"/>
    <s v="No"/>
    <n v="0"/>
  </r>
  <r>
    <s v="P8414"/>
    <s v="State X"/>
    <s v="Groceries"/>
    <s v="Omni Suppliers"/>
    <n v="28"/>
    <m/>
    <n v="669.68"/>
    <n v="18751.04"/>
    <x v="180"/>
    <d v="2025-09-16T00:00:00"/>
    <s v="active"/>
    <s v="Ahmedabad Branch"/>
    <s v="State X"/>
    <s v="Groceries"/>
    <s v="Omni Suppliers"/>
    <s v="State X"/>
    <s v="Groceries"/>
    <s v="Omni Suppliers"/>
    <n v="28"/>
    <n v="0"/>
    <n v="669.68"/>
    <n v="18751.039999999997"/>
    <s v="In Stock"/>
    <s v="No"/>
    <n v="0"/>
  </r>
  <r>
    <s v="P6169"/>
    <s v="However Max"/>
    <s v="Clothing"/>
    <s v="ABC Pvt Ltd"/>
    <n v="131"/>
    <n v="86"/>
    <n v="9233.52"/>
    <n v="1209591.1200000001"/>
    <x v="102"/>
    <d v="2025-08-19T00:00:00"/>
    <s v="Actv"/>
    <s v="Ahmedabad Branch"/>
    <s v="However Max"/>
    <s v="Clothing"/>
    <s v="Abc Pvt Ltd"/>
    <s v="However Max"/>
    <s v="Clothing"/>
    <s v="Abc Pvt Ltd"/>
    <n v="131"/>
    <n v="86"/>
    <n v="9233.52"/>
    <n v="1209591.1200000001"/>
    <s v="In Stock"/>
    <s v="No"/>
    <n v="0"/>
  </r>
  <r>
    <s v="P1197"/>
    <s v="Power Plus"/>
    <s v="Toys"/>
    <s v="QuickStock"/>
    <n v="134"/>
    <n v="38"/>
    <n v="9811.34"/>
    <n v="1314719.56"/>
    <x v="99"/>
    <d v="2025-09-09T00:00:00"/>
    <s v="discon"/>
    <s v="Ahmedabad Branch"/>
    <s v="Power Plus"/>
    <s v="Toys"/>
    <s v="Quickstock"/>
    <s v="Power Plus"/>
    <s v="Toys"/>
    <s v="Quickstock"/>
    <n v="134"/>
    <n v="38"/>
    <n v="9811.34"/>
    <n v="1314719.56"/>
    <s v="In Stock"/>
    <s v="No"/>
    <n v="0"/>
  </r>
  <r>
    <s v="P4989"/>
    <s v="On Mini"/>
    <s v="Furniture"/>
    <s v="Global Traders"/>
    <n v="76"/>
    <n v="33"/>
    <n v="12189.67"/>
    <n v="926414.92"/>
    <x v="77"/>
    <d v="2025-10-01T00:00:00"/>
    <s v="active"/>
    <s v="Online"/>
    <s v="On Mini"/>
    <s v="Furniture"/>
    <s v="Global Traders"/>
    <s v="On Mini"/>
    <s v="Furniture"/>
    <s v="Global Traders"/>
    <n v="76"/>
    <n v="33"/>
    <n v="12189.67"/>
    <n v="926414.92"/>
    <s v="In Stock"/>
    <s v="No"/>
    <n v="0"/>
  </r>
  <r>
    <s v="P7106"/>
    <s v="Debate Max"/>
    <s v="Electronics"/>
    <s v="ABC Pvt Ltd"/>
    <n v="165"/>
    <n v="78"/>
    <n v="17749.02"/>
    <n v="2928588.3"/>
    <x v="155"/>
    <d v="2025-09-01T00:00:00"/>
    <s v="Inactive"/>
    <s v="Ahmedabad Branch"/>
    <s v="Debate Max"/>
    <s v="Electronics"/>
    <s v="Abc Pvt Ltd"/>
    <s v="Debate Max"/>
    <s v="Electronics"/>
    <s v="Abc Pvt Ltd"/>
    <n v="165"/>
    <n v="78"/>
    <n v="17749.02"/>
    <n v="2928588.3000000003"/>
    <s v="In Stock"/>
    <s v="No"/>
    <n v="0"/>
  </r>
  <r>
    <s v="P7820"/>
    <s v="Job Lite"/>
    <s v="Furniture"/>
    <s v="RetailMart Inc"/>
    <n v="64"/>
    <n v="98"/>
    <n v="3409.29"/>
    <n v="218194.56"/>
    <x v="13"/>
    <d v="2025-07-31T00:00:00"/>
    <m/>
    <s v="Pune Store"/>
    <s v="Job Lite"/>
    <s v="Furniture"/>
    <s v="Retailmart Inc"/>
    <s v="Job Lite"/>
    <s v="Furniture"/>
    <s v="Retailmart Inc"/>
    <n v="64"/>
    <n v="98"/>
    <n v="3409.29"/>
    <n v="218194.56"/>
    <s v="Low Stock"/>
    <s v="Yes"/>
    <n v="1"/>
  </r>
  <r>
    <s v="P2568"/>
    <s v="Song Mini"/>
    <s v="Furniture"/>
    <s v="Global Traders"/>
    <n v="4"/>
    <n v="93"/>
    <n v="9014.39"/>
    <n v="36057.56"/>
    <x v="63"/>
    <d v="2025-08-15T00:00:00"/>
    <s v="discontinued"/>
    <s v="Online"/>
    <s v="Song Mini"/>
    <s v="Furniture"/>
    <s v="Global Traders"/>
    <s v="Song Mini"/>
    <s v="Furniture"/>
    <s v="Global Traders"/>
    <n v="4"/>
    <n v="93"/>
    <n v="9014.39"/>
    <n v="36057.56"/>
    <s v="Low Stock"/>
    <s v="Yes"/>
    <n v="1"/>
  </r>
  <r>
    <s v="P6600"/>
    <s v="Way Mini"/>
    <s v="Clothing"/>
    <s v="Omni Suppliers"/>
    <n v="150"/>
    <n v="59"/>
    <n v="3382.48"/>
    <n v="507372"/>
    <x v="0"/>
    <d v="2025-08-31T00:00:00"/>
    <s v="discon"/>
    <s v="Mumbai Store"/>
    <s v="Way Mini"/>
    <s v="Clothing"/>
    <s v="Omni Suppliers"/>
    <s v="Way Mini"/>
    <s v="Clothing"/>
    <s v="Omni Suppliers"/>
    <n v="150"/>
    <n v="59"/>
    <n v="3382.48"/>
    <n v="507372"/>
    <s v="In Stock"/>
    <s v="No"/>
    <n v="0"/>
  </r>
  <r>
    <s v="P6861"/>
    <s v="Put Plus"/>
    <s v="Groceries"/>
    <s v="Omni Suppliers"/>
    <m/>
    <m/>
    <n v="1018.58"/>
    <m/>
    <x v="45"/>
    <d v="2025-09-08T00:00:00"/>
    <s v="Actv"/>
    <s v="Online"/>
    <s v="Put Plus"/>
    <s v="Groceries"/>
    <s v="Omni Suppliers"/>
    <s v="Put Plus"/>
    <s v="Groceries"/>
    <s v="Omni Suppliers"/>
    <n v="0"/>
    <n v="0"/>
    <n v="1018.58"/>
    <n v="0"/>
    <s v="Out of Stock"/>
    <s v="No"/>
    <n v="1"/>
  </r>
  <r>
    <s v="P3574"/>
    <s v="Better Max"/>
    <s v="Toys"/>
    <s v="QuickStock"/>
    <n v="152"/>
    <n v="72"/>
    <n v="6728.13"/>
    <n v="1022675.76"/>
    <x v="30"/>
    <d v="2025-09-25T00:00:00"/>
    <s v="active"/>
    <s v="Pune Store"/>
    <s v="Better Max"/>
    <s v="Toys"/>
    <s v="Quickstock"/>
    <s v="Better Max"/>
    <s v="Toys"/>
    <s v="Quickstock"/>
    <n v="152"/>
    <n v="72"/>
    <n v="6728.13"/>
    <n v="1022675.76"/>
    <s v="In Stock"/>
    <s v="No"/>
    <n v="0"/>
  </r>
  <r>
    <s v="P7670"/>
    <s v="According X"/>
    <s v="Toys"/>
    <s v="Global Traders"/>
    <n v="147"/>
    <n v="53"/>
    <n v="8194.0300000000007"/>
    <n v="1204522.4099999999"/>
    <x v="163"/>
    <d v="2025-09-30T00:00:00"/>
    <s v="active"/>
    <s v="Online"/>
    <s v="According X"/>
    <s v="Toys"/>
    <s v="Global Traders"/>
    <s v="According X"/>
    <s v="Toys"/>
    <s v="Global Traders"/>
    <n v="147"/>
    <n v="53"/>
    <n v="8194.0300000000007"/>
    <n v="1204522.4100000001"/>
    <s v="In Stock"/>
    <s v="No"/>
    <n v="0"/>
  </r>
  <r>
    <s v="P9171"/>
    <s v="Describe Max"/>
    <s v="Electronics"/>
    <s v="QuickStock"/>
    <n v="162"/>
    <n v="32"/>
    <n v="8864.8700000000008"/>
    <n v="1436108.94"/>
    <x v="69"/>
    <d v="2025-07-20T00:00:00"/>
    <s v="Actv"/>
    <s v="Ahmedabad Branch"/>
    <s v="Describe Max"/>
    <s v="Electronics"/>
    <s v="Quickstock"/>
    <s v="Describe Max"/>
    <s v="Electronics"/>
    <s v="Quickstock"/>
    <n v="162"/>
    <n v="32"/>
    <n v="8864.8700000000008"/>
    <n v="1436108.9400000002"/>
    <s v="In Stock"/>
    <s v="No"/>
    <n v="0"/>
  </r>
  <r>
    <s v="P9432"/>
    <s v="Difference Pro"/>
    <s v="Clothing"/>
    <s v="RetailMart Inc"/>
    <n v="134"/>
    <n v="95"/>
    <n v="848.26"/>
    <n v="113666.84"/>
    <x v="77"/>
    <d v="2025-08-24T00:00:00"/>
    <s v="discontinued"/>
    <s v="Pune Store"/>
    <s v="Difference Pro"/>
    <s v="Clothing"/>
    <s v="Retailmart Inc"/>
    <s v="Difference Pro"/>
    <s v="Clothing"/>
    <s v="Retailmart Inc"/>
    <n v="134"/>
    <n v="95"/>
    <n v="848.26"/>
    <n v="113666.84"/>
    <s v="In Stock"/>
    <s v="No"/>
    <n v="0"/>
  </r>
  <r>
    <s v="P1813"/>
    <s v="Discuss X"/>
    <s v="Groceries"/>
    <s v="QuickStock"/>
    <n v="142"/>
    <n v="86"/>
    <n v="10755.75"/>
    <n v="1527316.5"/>
    <x v="160"/>
    <d v="2025-09-30T00:00:00"/>
    <s v="active"/>
    <s v="Online"/>
    <s v="Discuss X"/>
    <s v="Groceries"/>
    <s v="Quickstock"/>
    <s v="Discuss X"/>
    <s v="Groceries"/>
    <s v="Quickstock"/>
    <n v="142"/>
    <n v="86"/>
    <n v="10755.75"/>
    <n v="1527316.5"/>
    <s v="In Stock"/>
    <s v="No"/>
    <n v="0"/>
  </r>
  <r>
    <s v="P4139"/>
    <s v="Spend Lite"/>
    <s v="Furniture"/>
    <s v="QuickStock"/>
    <n v="143"/>
    <n v="43"/>
    <n v="15344.12"/>
    <n v="2194209.16"/>
    <x v="9"/>
    <d v="2025-09-16T00:00:00"/>
    <s v="discon"/>
    <s v="Ahmedabad Branch"/>
    <s v="Spend Lite"/>
    <s v="Furniture"/>
    <s v="Quickstock"/>
    <s v="Spend Lite"/>
    <s v="Furniture"/>
    <s v="Quickstock"/>
    <n v="143"/>
    <n v="43"/>
    <n v="15344.12"/>
    <n v="2194209.16"/>
    <s v="In Stock"/>
    <s v="No"/>
    <n v="0"/>
  </r>
  <r>
    <s v="P6637"/>
    <s v="firm lite"/>
    <s v="Groceries"/>
    <s v="ABC Pvt Ltd"/>
    <n v="156"/>
    <n v="86"/>
    <n v="12699.84"/>
    <n v="1981175.04"/>
    <x v="74"/>
    <d v="2025-09-18T00:00:00"/>
    <s v="Inactive"/>
    <s v="Mumbai Store"/>
    <s v="Firm Lite"/>
    <s v="Groceries"/>
    <s v="Abc Pvt Ltd"/>
    <s v="Firm Lite"/>
    <s v="Groceries"/>
    <s v="Abc Pvt Ltd"/>
    <n v="156"/>
    <n v="86"/>
    <n v="12699.84"/>
    <n v="1981175.04"/>
    <s v="In Stock"/>
    <s v="No"/>
    <n v="0"/>
  </r>
  <r>
    <s v="P7443"/>
    <s v="Who Plus"/>
    <s v="Toys"/>
    <s v="Global Traders"/>
    <n v="12"/>
    <n v="43"/>
    <n v="18567.93"/>
    <n v="222815.16"/>
    <x v="153"/>
    <d v="2025-09-21T00:00:00"/>
    <s v="active"/>
    <s v="Pune Store"/>
    <s v="Who Plus"/>
    <s v="Toys"/>
    <s v="Global Traders"/>
    <s v="Who Plus"/>
    <s v="Toys"/>
    <s v="Global Traders"/>
    <n v="12"/>
    <n v="43"/>
    <n v="18567.93"/>
    <n v="222815.16"/>
    <s v="Low Stock"/>
    <s v="Yes"/>
    <n v="1"/>
  </r>
  <r>
    <s v="P2887"/>
    <s v="Half Pro"/>
    <s v="Toys"/>
    <s v="QuickStock"/>
    <n v="143"/>
    <n v="40"/>
    <n v="4135.79"/>
    <n v="591417.97"/>
    <x v="84"/>
    <d v="2025-07-31T00:00:00"/>
    <s v="Actv"/>
    <s v="Online"/>
    <s v="Half Pro"/>
    <s v="Toys"/>
    <s v="Quickstock"/>
    <s v="Half Pro"/>
    <s v="Toys"/>
    <s v="Quickstock"/>
    <n v="143"/>
    <n v="40"/>
    <n v="4135.79"/>
    <n v="591417.97"/>
    <s v="In Stock"/>
    <s v="No"/>
    <n v="0"/>
  </r>
  <r>
    <s v="P2099"/>
    <s v="His Max"/>
    <s v="Groceries"/>
    <s v="Global Traders"/>
    <n v="185"/>
    <n v="97"/>
    <n v="17033.080000000002"/>
    <n v="3151119.8"/>
    <x v="55"/>
    <d v="2025-07-17T00:00:00"/>
    <m/>
    <s v="Online"/>
    <s v="His Max"/>
    <s v="Groceries"/>
    <s v="Global Traders"/>
    <s v="His Max"/>
    <s v="Groceries"/>
    <s v="Global Traders"/>
    <n v="185"/>
    <n v="97"/>
    <n v="17033.080000000002"/>
    <n v="3151119.8000000003"/>
    <s v="In Stock"/>
    <s v="No"/>
    <n v="0"/>
  </r>
  <r>
    <s v="P5521"/>
    <s v="See Max"/>
    <s v="Groceries"/>
    <s v="Omni Suppliers"/>
    <n v="189"/>
    <n v="25"/>
    <n v="11285.8"/>
    <n v="2133016.2000000002"/>
    <x v="150"/>
    <d v="2025-08-12T00:00:00"/>
    <m/>
    <s v="Delhi Warehouse"/>
    <s v="See Max"/>
    <s v="Groceries"/>
    <s v="Omni Suppliers"/>
    <s v="See Max"/>
    <s v="Groceries"/>
    <s v="Omni Suppliers"/>
    <n v="189"/>
    <n v="25"/>
    <n v="11285.8"/>
    <n v="2133016.1999999997"/>
    <s v="In Stock"/>
    <s v="No"/>
    <n v="0"/>
  </r>
  <r>
    <s v="P9339"/>
    <s v="bit mini"/>
    <s v="Toys"/>
    <s v="RetailMart Inc"/>
    <n v="148"/>
    <n v="21"/>
    <n v="5156.8999999999996"/>
    <n v="763221.2"/>
    <x v="7"/>
    <d v="2025-08-02T00:00:00"/>
    <s v="Inactive"/>
    <s v="Mumbai Store"/>
    <s v="Bit Mini"/>
    <s v="Toys"/>
    <s v="Retailmart Inc"/>
    <s v="Bit Mini"/>
    <s v="Toys"/>
    <s v="Retailmart Inc"/>
    <n v="148"/>
    <n v="21"/>
    <n v="5156.8999999999996"/>
    <n v="763221.2"/>
    <s v="In Stock"/>
    <s v="No"/>
    <n v="0"/>
  </r>
  <r>
    <s v="P9816"/>
    <s v="Teach Pro"/>
    <s v="Clothing"/>
    <m/>
    <n v="29"/>
    <n v="97"/>
    <n v="453.34"/>
    <n v="13146.86"/>
    <x v="7"/>
    <d v="2025-07-15T00:00:00"/>
    <s v="Inactive"/>
    <s v="Ahmedabad Branch"/>
    <s v="Teach Pro"/>
    <s v="Clothing"/>
    <s v=""/>
    <s v="Teach Pro"/>
    <s v="Clothing"/>
    <s v="Others"/>
    <n v="29"/>
    <n v="97"/>
    <n v="453.34"/>
    <n v="13146.859999999999"/>
    <s v="Low Stock"/>
    <s v="Yes"/>
    <n v="1"/>
  </r>
  <r>
    <s v="P4358"/>
    <s v="Trip Plus"/>
    <s v="Electronics"/>
    <s v="QuickStock"/>
    <n v="134"/>
    <n v="40"/>
    <n v="3282.35"/>
    <n v="439834.9"/>
    <x v="77"/>
    <d v="2025-08-19T00:00:00"/>
    <s v="Actv"/>
    <s v="Online"/>
    <s v="Trip Plus"/>
    <s v="Electronics"/>
    <s v="Quickstock"/>
    <s v="Trip Plus"/>
    <s v="Electronics"/>
    <s v="Quickstock"/>
    <n v="134"/>
    <n v="40"/>
    <n v="3282.35"/>
    <n v="439834.89999999997"/>
    <s v="In Stock"/>
    <s v="No"/>
    <n v="0"/>
  </r>
  <r>
    <s v="P9644"/>
    <s v="Wait Mini"/>
    <s v="Furniture"/>
    <s v="Omni Suppliers"/>
    <n v="138"/>
    <n v="98"/>
    <n v="3633.69"/>
    <n v="501449.22"/>
    <x v="134"/>
    <d v="2025-08-06T00:00:00"/>
    <s v="discontinued"/>
    <s v="Online"/>
    <s v="Wait Mini"/>
    <s v="Furniture"/>
    <s v="Omni Suppliers"/>
    <s v="Wait Mini"/>
    <s v="Furniture"/>
    <s v="Omni Suppliers"/>
    <n v="138"/>
    <n v="98"/>
    <n v="3633.69"/>
    <n v="501449.22000000003"/>
    <s v="In Stock"/>
    <s v="No"/>
    <n v="0"/>
  </r>
  <r>
    <s v="P7851"/>
    <s v="Usually Plus"/>
    <s v="Furniture"/>
    <s v="Global Traders"/>
    <n v="163"/>
    <n v="67"/>
    <n v="11610"/>
    <n v="1892430"/>
    <x v="12"/>
    <d v="2025-09-02T00:00:00"/>
    <s v="discontinued"/>
    <s v="Mumbai Store"/>
    <s v="Usually Plus"/>
    <s v="Furniture"/>
    <s v="Global Traders"/>
    <s v="Usually Plus"/>
    <s v="Furniture"/>
    <s v="Global Traders"/>
    <n v="163"/>
    <n v="67"/>
    <n v="11610"/>
    <n v="1892430"/>
    <s v="In Stock"/>
    <s v="No"/>
    <n v="0"/>
  </r>
  <r>
    <s v="P7827"/>
    <s v="Military Pro"/>
    <s v="Furniture"/>
    <s v="Omni Suppliers"/>
    <n v="194"/>
    <n v="93"/>
    <n v="6615.46"/>
    <n v="1283399.24"/>
    <x v="145"/>
    <d v="2025-09-24T00:00:00"/>
    <s v="discon"/>
    <s v="Mumbai Store"/>
    <s v="Military Pro"/>
    <s v="Furniture"/>
    <s v="Omni Suppliers"/>
    <s v="Military Pro"/>
    <s v="Furniture"/>
    <s v="Omni Suppliers"/>
    <n v="194"/>
    <n v="93"/>
    <n v="6615.46"/>
    <n v="1283399.24"/>
    <s v="In Stock"/>
    <s v="No"/>
    <n v="0"/>
  </r>
  <r>
    <s v="P9277"/>
    <s v="Rich Mini"/>
    <s v="Electronics"/>
    <s v="ABC Pvt Ltd"/>
    <n v="141"/>
    <n v="82"/>
    <n v="4547.87"/>
    <n v="641249.67000000004"/>
    <x v="137"/>
    <d v="2025-08-02T00:00:00"/>
    <s v="active"/>
    <s v="Ahmedabad Branch"/>
    <s v="Rich Mini"/>
    <s v="Electronics"/>
    <s v="Abc Pvt Ltd"/>
    <s v="Rich Mini"/>
    <s v="Electronics"/>
    <s v="Abc Pvt Ltd"/>
    <n v="141"/>
    <n v="82"/>
    <n v="4547.87"/>
    <n v="641249.67000000004"/>
    <s v="In Stock"/>
    <s v="No"/>
    <n v="0"/>
  </r>
  <r>
    <s v="P9191"/>
    <s v="Event Plus"/>
    <s v="Groceries"/>
    <s v="Omni Suppliers"/>
    <n v="185"/>
    <n v="34"/>
    <n v="12468.59"/>
    <n v="2306689.15"/>
    <x v="66"/>
    <d v="2025-09-12T00:00:00"/>
    <s v="discon"/>
    <s v="Mumbai Store"/>
    <s v="Event Plus"/>
    <s v="Groceries"/>
    <s v="Omni Suppliers"/>
    <s v="Event Plus"/>
    <s v="Groceries"/>
    <s v="Omni Suppliers"/>
    <n v="185"/>
    <n v="34"/>
    <n v="12468.59"/>
    <n v="2306689.15"/>
    <s v="In Stock"/>
    <s v="No"/>
    <n v="0"/>
  </r>
  <r>
    <s v="P5988"/>
    <s v="Member Max"/>
    <s v="Groceries"/>
    <s v="ABC Pvt Ltd"/>
    <n v="77"/>
    <n v="38"/>
    <n v="4028.83"/>
    <n v="310219.90999999997"/>
    <x v="27"/>
    <d v="2025-07-25T00:00:00"/>
    <s v="discon"/>
    <s v="Delhi Warehouse"/>
    <s v="Member Max"/>
    <s v="Groceries"/>
    <s v="Abc Pvt Ltd"/>
    <s v="Member Max"/>
    <s v="Groceries"/>
    <s v="Abc Pvt Ltd"/>
    <n v="77"/>
    <n v="38"/>
    <n v="4028.83"/>
    <n v="310219.90999999997"/>
    <s v="In Stock"/>
    <s v="No"/>
    <n v="0"/>
  </r>
  <r>
    <s v="P3258"/>
    <s v="What X"/>
    <s v="Furniture"/>
    <s v="ABC Pvt Ltd"/>
    <n v="110"/>
    <n v="67"/>
    <n v="13361.53"/>
    <n v="1469768.3"/>
    <x v="37"/>
    <d v="2025-08-16T00:00:00"/>
    <s v="discon"/>
    <s v="Pune Store"/>
    <s v="What X"/>
    <s v="Furniture"/>
    <s v="Abc Pvt Ltd"/>
    <s v="What X"/>
    <s v="Furniture"/>
    <s v="Abc Pvt Ltd"/>
    <n v="110"/>
    <n v="67"/>
    <n v="13361.53"/>
    <n v="1469768.3"/>
    <s v="In Stock"/>
    <s v="No"/>
    <n v="0"/>
  </r>
  <r>
    <s v="P1085"/>
    <s v="Say Lite"/>
    <s v="Groceries"/>
    <s v="QuickStock"/>
    <m/>
    <n v="92"/>
    <n v="14901.07"/>
    <m/>
    <x v="172"/>
    <d v="2025-10-07T00:00:00"/>
    <s v="discon"/>
    <s v="Delhi Warehouse"/>
    <s v="Say Lite"/>
    <s v="Groceries"/>
    <s v="Quickstock"/>
    <s v="Say Lite"/>
    <s v="Groceries"/>
    <s v="Quickstock"/>
    <n v="0"/>
    <n v="92"/>
    <n v="14901.07"/>
    <n v="0"/>
    <s v="Out of Stock"/>
    <s v="Yes"/>
    <n v="1"/>
  </r>
  <r>
    <s v="P3493"/>
    <s v="Build X"/>
    <s v="Electronics"/>
    <s v="Omni Suppliers"/>
    <n v="107"/>
    <n v="67"/>
    <n v="1304.3699999999999"/>
    <n v="139567.59"/>
    <x v="76"/>
    <d v="2025-08-22T00:00:00"/>
    <s v="discon"/>
    <s v="Delhi Warehouse"/>
    <s v="Build X"/>
    <s v="Electronics"/>
    <s v="Omni Suppliers"/>
    <s v="Build X"/>
    <s v="Electronics"/>
    <s v="Omni Suppliers"/>
    <n v="107"/>
    <n v="67"/>
    <n v="1304.3699999999999"/>
    <n v="139567.59"/>
    <s v="In Stock"/>
    <s v="No"/>
    <n v="0"/>
  </r>
  <r>
    <s v="P1903"/>
    <s v="Relate Mini"/>
    <s v="Groceries"/>
    <s v="Global Traders"/>
    <n v="128"/>
    <n v="89"/>
    <n v="11402.42"/>
    <n v="1459509.76"/>
    <x v="86"/>
    <d v="2025-08-03T00:00:00"/>
    <s v="active"/>
    <s v="Pune Store"/>
    <s v="Relate Mini"/>
    <s v="Groceries"/>
    <s v="Global Traders"/>
    <s v="Relate Mini"/>
    <s v="Groceries"/>
    <s v="Global Traders"/>
    <n v="128"/>
    <n v="89"/>
    <n v="11402.42"/>
    <n v="1459509.76"/>
    <s v="In Stock"/>
    <s v="No"/>
    <n v="0"/>
  </r>
  <r>
    <s v="P3804"/>
    <s v="Stuff Max"/>
    <s v="Toys"/>
    <s v="Global Traders"/>
    <n v="4"/>
    <n v="69"/>
    <n v="6071.69"/>
    <n v="24286.76"/>
    <x v="129"/>
    <d v="2025-08-29T00:00:00"/>
    <s v="discontinued"/>
    <s v="Online"/>
    <s v="Stuff Max"/>
    <s v="Toys"/>
    <s v="Global Traders"/>
    <s v="Stuff Max"/>
    <s v="Toys"/>
    <s v="Global Traders"/>
    <n v="4"/>
    <n v="69"/>
    <n v="6071.69"/>
    <n v="24286.76"/>
    <s v="Low Stock"/>
    <s v="Yes"/>
    <n v="1"/>
  </r>
  <r>
    <s v="P5881"/>
    <s v="share mini"/>
    <s v="Furniture"/>
    <s v="ABC Pvt Ltd"/>
    <n v="83"/>
    <n v="47"/>
    <n v="7823.04"/>
    <n v="649312.31999999995"/>
    <x v="142"/>
    <d v="2025-08-17T00:00:00"/>
    <s v="Actv"/>
    <s v="Mumbai Store"/>
    <s v="Share Mini"/>
    <s v="Furniture"/>
    <s v="Abc Pvt Ltd"/>
    <s v="Share Mini"/>
    <s v="Furniture"/>
    <s v="Abc Pvt Ltd"/>
    <n v="83"/>
    <n v="47"/>
    <n v="7823.04"/>
    <n v="649312.31999999995"/>
    <s v="In Stock"/>
    <s v="No"/>
    <n v="0"/>
  </r>
  <r>
    <s v="P4781"/>
    <s v="List X"/>
    <s v="Clothing"/>
    <s v="QuickStock"/>
    <n v="90"/>
    <n v="75"/>
    <n v="4605.2"/>
    <n v="414468"/>
    <x v="175"/>
    <d v="2025-07-29T00:00:00"/>
    <s v="Inactive"/>
    <s v="Ahmedabad Branch"/>
    <s v="List X"/>
    <s v="Clothing"/>
    <s v="Quickstock"/>
    <s v="List X"/>
    <s v="Clothing"/>
    <s v="Quickstock"/>
    <n v="90"/>
    <n v="75"/>
    <n v="4605.2"/>
    <n v="414468"/>
    <s v="In Stock"/>
    <s v="No"/>
    <n v="0"/>
  </r>
  <r>
    <s v="P5507"/>
    <s v="Care Pro"/>
    <s v="Toys"/>
    <s v="QuickStock"/>
    <n v="15"/>
    <n v="73"/>
    <n v="2873.9"/>
    <n v="43108.5"/>
    <x v="171"/>
    <d v="2025-08-06T00:00:00"/>
    <s v="discon"/>
    <s v="Pune Store"/>
    <s v="Care Pro"/>
    <s v="Toys"/>
    <s v="Quickstock"/>
    <s v="Care Pro"/>
    <s v="Toys"/>
    <s v="Quickstock"/>
    <n v="15"/>
    <n v="73"/>
    <n v="2873.9"/>
    <n v="43108.5"/>
    <s v="Low Stock"/>
    <s v="Yes"/>
    <n v="1"/>
  </r>
  <r>
    <s v="P9556"/>
    <s v="About Mini"/>
    <s v="Toys"/>
    <s v="Omni Suppliers"/>
    <n v="154"/>
    <n v="36"/>
    <n v="1097.22"/>
    <n v="168971.88"/>
    <x v="130"/>
    <d v="2025-08-17T00:00:00"/>
    <s v="active"/>
    <s v="Online"/>
    <s v="About Mini"/>
    <s v="Toys"/>
    <s v="Omni Suppliers"/>
    <s v="About Mini"/>
    <s v="Toys"/>
    <s v="Omni Suppliers"/>
    <n v="154"/>
    <n v="36"/>
    <n v="1097.22"/>
    <n v="168971.88"/>
    <s v="In Stock"/>
    <s v="No"/>
    <n v="0"/>
  </r>
  <r>
    <s v="P6297"/>
    <s v="Write Lite"/>
    <s v="Furniture"/>
    <m/>
    <n v="167"/>
    <n v="22"/>
    <n v="1359.28"/>
    <n v="226999.76"/>
    <x v="43"/>
    <d v="2025-08-26T00:00:00"/>
    <s v="active"/>
    <s v="Online"/>
    <s v="Write Lite"/>
    <s v="Furniture"/>
    <s v=""/>
    <s v="Write Lite"/>
    <s v="Furniture"/>
    <s v="Others"/>
    <n v="167"/>
    <n v="22"/>
    <n v="1359.28"/>
    <n v="226999.76"/>
    <s v="In Stock"/>
    <s v="No"/>
    <n v="0"/>
  </r>
  <r>
    <s v="P1305"/>
    <s v="military max"/>
    <s v="Furniture"/>
    <m/>
    <n v="121"/>
    <n v="25"/>
    <n v="13946.11"/>
    <n v="1687479.31"/>
    <x v="84"/>
    <d v="2025-08-27T00:00:00"/>
    <s v="active"/>
    <s v="Mumbai Store"/>
    <s v="Military Max"/>
    <s v="Furniture"/>
    <s v=""/>
    <s v="Military Max"/>
    <s v="Furniture"/>
    <s v="Others"/>
    <n v="121"/>
    <n v="25"/>
    <n v="13946.11"/>
    <n v="1687479.31"/>
    <s v="In Stock"/>
    <s v="No"/>
    <n v="0"/>
  </r>
  <r>
    <s v="P8222"/>
    <s v="Back Pro"/>
    <s v="Furniture"/>
    <s v="RetailMart Inc"/>
    <n v="185"/>
    <n v="64"/>
    <n v="16847.400000000001"/>
    <n v="3116769"/>
    <x v="149"/>
    <d v="2025-10-05T00:00:00"/>
    <s v="discon"/>
    <s v="Pune Store"/>
    <s v="Back Pro"/>
    <s v="Furniture"/>
    <s v="Retailmart Inc"/>
    <s v="Back Pro"/>
    <s v="Furniture"/>
    <s v="Retailmart Inc"/>
    <n v="185"/>
    <n v="64"/>
    <n v="16847.400000000001"/>
    <n v="3116769.0000000005"/>
    <s v="In Stock"/>
    <s v="No"/>
    <n v="0"/>
  </r>
  <r>
    <s v="P7940"/>
    <s v="Realize X"/>
    <s v="Toys"/>
    <s v="Omni Suppliers"/>
    <n v="150"/>
    <n v="51"/>
    <n v="15929.67"/>
    <n v="2389450.5"/>
    <x v="59"/>
    <d v="2025-08-15T00:00:00"/>
    <s v="Actv"/>
    <s v="Delhi Warehouse"/>
    <s v="Realize X"/>
    <s v="Toys"/>
    <s v="Omni Suppliers"/>
    <s v="Realize X"/>
    <s v="Toys"/>
    <s v="Omni Suppliers"/>
    <n v="150"/>
    <n v="51"/>
    <n v="15929.67"/>
    <n v="2389450.5"/>
    <s v="In Stock"/>
    <s v="No"/>
    <n v="0"/>
  </r>
  <r>
    <s v="P9368"/>
    <s v="My Mini"/>
    <s v="Clothing"/>
    <s v="RetailMart Inc"/>
    <n v="192"/>
    <n v="48"/>
    <n v="12573.27"/>
    <n v="2414067.84"/>
    <x v="46"/>
    <d v="2025-09-02T00:00:00"/>
    <s v="Actv"/>
    <s v="Delhi Warehouse"/>
    <s v="My Mini"/>
    <s v="Clothing"/>
    <s v="Retailmart Inc"/>
    <s v="My Mini"/>
    <s v="Clothing"/>
    <s v="Retailmart Inc"/>
    <n v="192"/>
    <n v="48"/>
    <n v="12573.27"/>
    <n v="2414067.84"/>
    <s v="In Stock"/>
    <s v="No"/>
    <n v="0"/>
  </r>
  <r>
    <s v="P6768"/>
    <s v="Job Mini"/>
    <s v="Electronics"/>
    <s v="Global Traders"/>
    <n v="27"/>
    <n v="96"/>
    <n v="15477.42"/>
    <n v="417890.34"/>
    <x v="177"/>
    <d v="2025-09-01T00:00:00"/>
    <s v="active"/>
    <s v="Pune Store"/>
    <s v="Job Mini"/>
    <s v="Electronics"/>
    <s v="Global Traders"/>
    <s v="Job Mini"/>
    <s v="Electronics"/>
    <s v="Global Traders"/>
    <n v="27"/>
    <n v="96"/>
    <n v="15477.42"/>
    <n v="417890.34"/>
    <s v="Low Stock"/>
    <s v="Yes"/>
    <n v="1"/>
  </r>
  <r>
    <s v="P2701"/>
    <s v="Put Lite"/>
    <s v="Electronics"/>
    <m/>
    <n v="48"/>
    <n v="94"/>
    <n v="14371.46"/>
    <n v="689830.08"/>
    <x v="175"/>
    <d v="2025-09-02T00:00:00"/>
    <s v="discontinued"/>
    <s v="Online"/>
    <s v="Put Lite"/>
    <s v="Electronics"/>
    <s v=""/>
    <s v="Put Lite"/>
    <s v="Electronics"/>
    <s v="Others"/>
    <n v="48"/>
    <n v="94"/>
    <n v="14371.46"/>
    <n v="689830.08"/>
    <s v="Low Stock"/>
    <s v="Yes"/>
    <n v="1"/>
  </r>
  <r>
    <s v="P5340"/>
    <s v="Just X"/>
    <s v="Toys"/>
    <s v="QuickStock"/>
    <n v="38"/>
    <n v="90"/>
    <n v="18018.099999999999"/>
    <n v="684687.79999999993"/>
    <x v="62"/>
    <d v="2025-07-27T00:00:00"/>
    <s v="Actv"/>
    <s v="Ahmedabad Branch"/>
    <s v="Just X"/>
    <s v="Toys"/>
    <s v="Quickstock"/>
    <s v="Just X"/>
    <s v="Toys"/>
    <s v="Quickstock"/>
    <n v="38"/>
    <n v="90"/>
    <n v="18018.099999999999"/>
    <n v="684687.79999999993"/>
    <s v="Low Stock"/>
    <s v="Yes"/>
    <n v="1"/>
  </r>
  <r>
    <s v="P8572"/>
    <s v="Onto Lite"/>
    <s v="Clothing"/>
    <s v="Omni Suppliers"/>
    <n v="0"/>
    <n v="51"/>
    <n v="16592.439999999999"/>
    <n v="0"/>
    <x v="120"/>
    <d v="2025-07-25T00:00:00"/>
    <s v="Actv"/>
    <s v="Ahmedabad Branch"/>
    <s v="Onto Lite"/>
    <s v="Clothing"/>
    <s v="Omni Suppliers"/>
    <s v="Onto Lite"/>
    <s v="Clothing"/>
    <s v="Omni Suppliers"/>
    <n v="0"/>
    <n v="51"/>
    <n v="16592.439999999999"/>
    <n v="0"/>
    <s v="Out of Stock"/>
    <s v="Yes"/>
    <n v="1"/>
  </r>
  <r>
    <s v="P5587"/>
    <s v="Marriage Lite"/>
    <s v="Furniture"/>
    <s v="Global Traders"/>
    <n v="58"/>
    <n v="74"/>
    <n v="5055.3"/>
    <n v="293207.40000000002"/>
    <x v="35"/>
    <d v="2025-07-24T00:00:00"/>
    <s v="Actv"/>
    <s v="Delhi Warehouse"/>
    <s v="Marriage Lite"/>
    <s v="Furniture"/>
    <s v="Global Traders"/>
    <s v="Marriage Lite"/>
    <s v="Furniture"/>
    <s v="Global Traders"/>
    <n v="58"/>
    <n v="74"/>
    <n v="5055.3"/>
    <n v="293207.40000000002"/>
    <s v="Low Stock"/>
    <s v="Yes"/>
    <n v="1"/>
  </r>
  <r>
    <s v="P8203"/>
    <s v="Again Mini"/>
    <s v="Electronics"/>
    <s v="Omni Suppliers"/>
    <n v="54"/>
    <n v="63"/>
    <n v="13500.28"/>
    <n v="729015.12"/>
    <x v="159"/>
    <d v="2025-09-16T00:00:00"/>
    <s v="discon"/>
    <s v="Pune Store"/>
    <s v="Again Mini"/>
    <s v="Electronics"/>
    <s v="Omni Suppliers"/>
    <s v="Again Mini"/>
    <s v="Electronics"/>
    <s v="Omni Suppliers"/>
    <n v="54"/>
    <n v="63"/>
    <n v="13500.28"/>
    <n v="729015.12"/>
    <s v="Low Stock"/>
    <s v="Yes"/>
    <n v="1"/>
  </r>
  <r>
    <s v="P4613"/>
    <s v="Age Mini"/>
    <s v="Electronics"/>
    <s v="QuickStock"/>
    <n v="38"/>
    <n v="32"/>
    <n v="1844.85"/>
    <n v="70104.3"/>
    <x v="2"/>
    <d v="2025-07-21T00:00:00"/>
    <s v="active"/>
    <s v="Delhi Warehouse"/>
    <s v="Age Mini"/>
    <s v="Electronics"/>
    <s v="Quickstock"/>
    <s v="Age Mini"/>
    <s v="Electronics"/>
    <s v="Quickstock"/>
    <n v="38"/>
    <n v="32"/>
    <n v="1844.85"/>
    <n v="70104.3"/>
    <s v="In Stock"/>
    <s v="No"/>
    <n v="0"/>
  </r>
  <r>
    <s v="P7598"/>
    <s v="Perhaps Lite"/>
    <s v="Groceries"/>
    <s v="RetailMart Inc"/>
    <n v="111"/>
    <n v="46"/>
    <n v="6035.61"/>
    <n v="669952.71"/>
    <x v="180"/>
    <d v="2025-09-16T00:00:00"/>
    <m/>
    <s v="Delhi Warehouse"/>
    <s v="Perhaps Lite"/>
    <s v="Groceries"/>
    <s v="Retailmart Inc"/>
    <s v="Perhaps Lite"/>
    <s v="Groceries"/>
    <s v="Retailmart Inc"/>
    <n v="111"/>
    <n v="46"/>
    <n v="6035.61"/>
    <n v="669952.71"/>
    <s v="In Stock"/>
    <s v="No"/>
    <n v="0"/>
  </r>
  <r>
    <s v="P5029"/>
    <s v="Not Pro"/>
    <s v="Groceries"/>
    <s v="ABC Pvt Ltd"/>
    <m/>
    <n v="70"/>
    <n v="13899.82"/>
    <m/>
    <x v="140"/>
    <d v="2025-08-04T00:00:00"/>
    <m/>
    <s v="Ahmedabad Branch"/>
    <s v="Not Pro"/>
    <s v="Groceries"/>
    <s v="Abc Pvt Ltd"/>
    <s v="Not Pro"/>
    <s v="Groceries"/>
    <s v="Abc Pvt Ltd"/>
    <n v="0"/>
    <n v="70"/>
    <n v="13899.82"/>
    <n v="0"/>
    <s v="Out of Stock"/>
    <s v="Yes"/>
    <n v="1"/>
  </r>
  <r>
    <s v="P2317"/>
    <s v="Audience Max"/>
    <s v="Clothing"/>
    <s v="RetailMart Inc"/>
    <n v="188"/>
    <n v="51"/>
    <n v="4034.58"/>
    <n v="758501.04"/>
    <x v="84"/>
    <d v="2025-08-20T00:00:00"/>
    <m/>
    <s v="Online"/>
    <s v="Audience Max"/>
    <s v="Clothing"/>
    <s v="Retailmart Inc"/>
    <s v="Audience Max"/>
    <s v="Clothing"/>
    <s v="Retailmart Inc"/>
    <n v="188"/>
    <n v="51"/>
    <n v="4034.58"/>
    <n v="758501.04"/>
    <s v="In Stock"/>
    <s v="No"/>
    <n v="0"/>
  </r>
  <r>
    <s v="P5145"/>
    <s v="Third Pro"/>
    <s v="Groceries"/>
    <s v="QuickStock"/>
    <n v="51"/>
    <n v="41"/>
    <n v="18097.89"/>
    <n v="922992.39"/>
    <x v="102"/>
    <d v="2025-10-05T00:00:00"/>
    <s v="active"/>
    <s v="Delhi Warehouse"/>
    <s v="Third Pro"/>
    <s v="Groceries"/>
    <s v="Quickstock"/>
    <s v="Third Pro"/>
    <s v="Groceries"/>
    <s v="Quickstock"/>
    <n v="51"/>
    <n v="41"/>
    <n v="18097.89"/>
    <n v="922992.39"/>
    <s v="In Stock"/>
    <s v="No"/>
    <n v="0"/>
  </r>
  <r>
    <s v="P2790"/>
    <s v="Mrs Mini"/>
    <s v="Clothing"/>
    <s v="Omni Suppliers"/>
    <n v="136"/>
    <n v="26"/>
    <n v="13303.67"/>
    <n v="1809299.12"/>
    <x v="92"/>
    <d v="2025-07-16T00:00:00"/>
    <s v="active"/>
    <s v="Delhi Warehouse"/>
    <s v="Mrs Mini"/>
    <s v="Clothing"/>
    <s v="Omni Suppliers"/>
    <s v="Mrs Mini"/>
    <s v="Clothing"/>
    <s v="Omni Suppliers"/>
    <n v="136"/>
    <n v="26"/>
    <n v="13303.67"/>
    <n v="1809299.12"/>
    <s v="In Stock"/>
    <s v="No"/>
    <n v="0"/>
  </r>
  <r>
    <s v="P8681"/>
    <s v="Computer Plus"/>
    <s v="Toys"/>
    <s v="RetailMart Inc"/>
    <n v="131"/>
    <n v="97"/>
    <n v="3993.54"/>
    <n v="523153.74"/>
    <x v="155"/>
    <d v="2025-07-21T00:00:00"/>
    <s v="Inactive"/>
    <s v="Online"/>
    <s v="Computer Plus"/>
    <s v="Toys"/>
    <s v="Retailmart Inc"/>
    <s v="Computer Plus"/>
    <s v="Toys"/>
    <s v="Retailmart Inc"/>
    <n v="131"/>
    <n v="97"/>
    <n v="3993.54"/>
    <n v="523153.74"/>
    <s v="In Stock"/>
    <s v="No"/>
    <n v="0"/>
  </r>
  <r>
    <s v="P1868"/>
    <s v="Improve Plus"/>
    <s v="Clothing"/>
    <s v="ABC Pvt Ltd"/>
    <n v="15"/>
    <m/>
    <n v="19034.03"/>
    <n v="285510.45"/>
    <x v="130"/>
    <d v="2025-09-23T00:00:00"/>
    <s v="discontinued"/>
    <s v="Mumbai Store"/>
    <s v="Improve Plus"/>
    <s v="Clothing"/>
    <s v="Abc Pvt Ltd"/>
    <s v="Improve Plus"/>
    <s v="Clothing"/>
    <s v="Abc Pvt Ltd"/>
    <n v="15"/>
    <n v="0"/>
    <n v="19034.03"/>
    <n v="285510.44999999995"/>
    <s v="In Stock"/>
    <s v="No"/>
    <n v="0"/>
  </r>
  <r>
    <s v="P2076"/>
    <s v="Center Mini"/>
    <s v="Electronics"/>
    <s v="Omni Suppliers"/>
    <n v="90"/>
    <n v="85"/>
    <n v="17219"/>
    <n v="1549710"/>
    <x v="1"/>
    <d v="2025-10-07T00:00:00"/>
    <m/>
    <s v="Mumbai Store"/>
    <s v="Center Mini"/>
    <s v="Electronics"/>
    <s v="Omni Suppliers"/>
    <s v="Center Mini"/>
    <s v="Electronics"/>
    <s v="Omni Suppliers"/>
    <n v="90"/>
    <n v="85"/>
    <n v="17219"/>
    <n v="1549710"/>
    <s v="In Stock"/>
    <s v="No"/>
    <n v="0"/>
  </r>
  <r>
    <s v="P9222"/>
    <s v="And Mini"/>
    <s v="Furniture"/>
    <s v="ABC Pvt Ltd"/>
    <n v="60"/>
    <n v="83"/>
    <n v="981.62"/>
    <n v="58897.2"/>
    <x v="30"/>
    <d v="2025-09-02T00:00:00"/>
    <s v="active"/>
    <s v="Ahmedabad Branch"/>
    <s v="And Mini"/>
    <s v="Furniture"/>
    <s v="Abc Pvt Ltd"/>
    <s v="And Mini"/>
    <s v="Furniture"/>
    <s v="Abc Pvt Ltd"/>
    <n v="60"/>
    <n v="83"/>
    <n v="981.62"/>
    <n v="58897.2"/>
    <s v="Low Stock"/>
    <s v="Yes"/>
    <n v="1"/>
  </r>
  <r>
    <s v="P9424"/>
    <s v="reflect pro"/>
    <s v="Groceries"/>
    <s v="RetailMart Inc"/>
    <n v="97"/>
    <n v="53"/>
    <n v="12730.65"/>
    <n v="1234873.05"/>
    <x v="121"/>
    <d v="2025-08-13T00:00:00"/>
    <s v="discontinued"/>
    <s v="Pune Store"/>
    <s v="Reflect Pro"/>
    <s v="Groceries"/>
    <s v="Retailmart Inc"/>
    <s v="Reflect Pro"/>
    <s v="Groceries"/>
    <s v="Retailmart Inc"/>
    <n v="97"/>
    <n v="53"/>
    <n v="12730.65"/>
    <n v="1234873.05"/>
    <s v="In Stock"/>
    <s v="No"/>
    <n v="0"/>
  </r>
  <r>
    <s v="P9250"/>
    <s v="specific lite"/>
    <s v="Furniture"/>
    <s v="Global Traders"/>
    <n v="2"/>
    <n v="36"/>
    <n v="16746.64"/>
    <n v="33493.279999999999"/>
    <x v="103"/>
    <d v="2025-09-17T00:00:00"/>
    <s v="discontinued"/>
    <s v="Mumbai Store"/>
    <s v="Specific Lite"/>
    <s v="Furniture"/>
    <s v="Global Traders"/>
    <s v="Specific Lite"/>
    <s v="Furniture"/>
    <s v="Global Traders"/>
    <n v="2"/>
    <n v="36"/>
    <n v="16746.64"/>
    <n v="33493.279999999999"/>
    <s v="Low Stock"/>
    <s v="Yes"/>
    <n v="1"/>
  </r>
  <r>
    <s v="P9493"/>
    <s v="Trial Plus"/>
    <s v="Toys"/>
    <s v="QuickStock"/>
    <n v="165"/>
    <m/>
    <n v="5275.49"/>
    <n v="870455.85"/>
    <x v="169"/>
    <d v="2025-09-29T00:00:00"/>
    <s v="active"/>
    <s v="Mumbai Store"/>
    <s v="Trial Plus"/>
    <s v="Toys"/>
    <s v="Quickstock"/>
    <s v="Trial Plus"/>
    <s v="Toys"/>
    <s v="Quickstock"/>
    <n v="165"/>
    <n v="0"/>
    <n v="5275.49"/>
    <n v="870455.85"/>
    <s v="In Stock"/>
    <s v="No"/>
    <n v="0"/>
  </r>
  <r>
    <s v="P6264"/>
    <s v="Value X"/>
    <s v="Electronics"/>
    <s v="ABC Pvt Ltd"/>
    <n v="155"/>
    <n v="69"/>
    <n v="9289.2000000000007"/>
    <n v="1439826"/>
    <x v="69"/>
    <d v="2025-09-05T00:00:00"/>
    <s v="Inactive"/>
    <s v="Online"/>
    <s v="Value X"/>
    <s v="Electronics"/>
    <s v="Abc Pvt Ltd"/>
    <s v="Value X"/>
    <s v="Electronics"/>
    <s v="Abc Pvt Ltd"/>
    <n v="155"/>
    <n v="69"/>
    <n v="9289.2000000000007"/>
    <n v="1439826"/>
    <s v="In Stock"/>
    <s v="No"/>
    <n v="0"/>
  </r>
  <r>
    <s v="P8518"/>
    <s v="Why Max"/>
    <s v="Groceries"/>
    <s v="RetailMart Inc"/>
    <n v="186"/>
    <n v="46"/>
    <n v="18341.650000000001"/>
    <n v="3411546.9"/>
    <x v="178"/>
    <d v="2025-09-27T00:00:00"/>
    <s v="discontinued"/>
    <s v="Delhi Warehouse"/>
    <s v="Why Max"/>
    <s v="Groceries"/>
    <s v="Retailmart Inc"/>
    <s v="Why Max"/>
    <s v="Groceries"/>
    <s v="Retailmart Inc"/>
    <n v="186"/>
    <n v="46"/>
    <n v="18341.650000000001"/>
    <n v="3411546.9000000004"/>
    <s v="In Stock"/>
    <s v="No"/>
    <n v="0"/>
  </r>
  <r>
    <s v="P9523"/>
    <s v="Road Max"/>
    <s v="Furniture"/>
    <s v="Global Traders"/>
    <n v="149"/>
    <n v="35"/>
    <n v="17438.759999999998"/>
    <n v="2598375.2400000002"/>
    <x v="55"/>
    <d v="2025-08-24T00:00:00"/>
    <s v="active"/>
    <s v="Online"/>
    <s v="Road Max"/>
    <s v="Furniture"/>
    <s v="Global Traders"/>
    <s v="Road Max"/>
    <s v="Furniture"/>
    <s v="Global Traders"/>
    <n v="149"/>
    <n v="35"/>
    <n v="17438.759999999998"/>
    <n v="2598375.2399999998"/>
    <s v="In Stock"/>
    <s v="No"/>
    <n v="0"/>
  </r>
  <r>
    <s v="P6149"/>
    <s v="Notice Plus"/>
    <s v="Electronics"/>
    <m/>
    <n v="8"/>
    <n v="72"/>
    <n v="11953"/>
    <n v="95624"/>
    <x v="37"/>
    <d v="2025-10-10T00:00:00"/>
    <s v="active"/>
    <s v="Mumbai Store"/>
    <s v="Notice Plus"/>
    <s v="Electronics"/>
    <s v=""/>
    <s v="Notice Plus"/>
    <s v="Electronics"/>
    <s v="Others"/>
    <n v="8"/>
    <n v="72"/>
    <n v="11953"/>
    <n v="95624"/>
    <s v="Low Stock"/>
    <s v="Yes"/>
    <n v="1"/>
  </r>
  <r>
    <s v="P1926"/>
    <s v="Than Pro"/>
    <s v="Toys"/>
    <s v="QuickStock"/>
    <n v="102"/>
    <n v="91"/>
    <n v="11816.1"/>
    <n v="1205242.2"/>
    <x v="106"/>
    <d v="2025-07-27T00:00:00"/>
    <s v="discontinued"/>
    <s v="Online"/>
    <s v="Than Pro"/>
    <s v="Toys"/>
    <s v="Quickstock"/>
    <s v="Than Pro"/>
    <s v="Toys"/>
    <s v="Quickstock"/>
    <n v="102"/>
    <n v="91"/>
    <n v="11816.1"/>
    <n v="1205242.2"/>
    <s v="In Stock"/>
    <s v="No"/>
    <n v="0"/>
  </r>
  <r>
    <s v="P1233"/>
    <s v="Act Plus"/>
    <s v="Clothing"/>
    <s v="ABC Pvt Ltd"/>
    <n v="81"/>
    <n v="23"/>
    <n v="15181.19"/>
    <n v="1229676.3899999999"/>
    <x v="147"/>
    <d v="2025-09-27T00:00:00"/>
    <s v="discontinued"/>
    <s v="Ahmedabad Branch"/>
    <s v="Act Plus"/>
    <s v="Clothing"/>
    <s v="Abc Pvt Ltd"/>
    <s v="Act Plus"/>
    <s v="Clothing"/>
    <s v="Abc Pvt Ltd"/>
    <n v="81"/>
    <n v="23"/>
    <n v="15181.19"/>
    <n v="1229676.3900000001"/>
    <s v="In Stock"/>
    <s v="No"/>
    <n v="0"/>
  </r>
  <r>
    <s v="P1386"/>
    <s v="Well Plus"/>
    <s v="Electronics"/>
    <s v="Global Traders"/>
    <n v="78"/>
    <n v="66"/>
    <n v="1794.61"/>
    <n v="139979.57999999999"/>
    <x v="17"/>
    <d v="2025-09-29T00:00:00"/>
    <s v="discon"/>
    <s v="Ahmedabad Branch"/>
    <s v="Well Plus"/>
    <s v="Electronics"/>
    <s v="Global Traders"/>
    <s v="Well Plus"/>
    <s v="Electronics"/>
    <s v="Global Traders"/>
    <n v="78"/>
    <n v="66"/>
    <n v="1794.61"/>
    <n v="139979.57999999999"/>
    <s v="In Stock"/>
    <s v="No"/>
    <n v="0"/>
  </r>
  <r>
    <s v="P6581"/>
    <s v="Common Mini"/>
    <s v="Electronics"/>
    <s v="Global Traders"/>
    <n v="175"/>
    <n v="84"/>
    <n v="7022.23"/>
    <n v="1228890.25"/>
    <x v="161"/>
    <d v="2025-07-18T00:00:00"/>
    <s v="active"/>
    <s v="Delhi Warehouse"/>
    <s v="Common Mini"/>
    <s v="Electronics"/>
    <s v="Global Traders"/>
    <s v="Common Mini"/>
    <s v="Electronics"/>
    <s v="Global Traders"/>
    <n v="175"/>
    <n v="84"/>
    <n v="7022.23"/>
    <n v="1228890.25"/>
    <s v="In Stock"/>
    <s v="No"/>
    <n v="0"/>
  </r>
  <r>
    <s v="P6145"/>
    <s v="Training Lite"/>
    <s v="Furniture"/>
    <s v="Global Traders"/>
    <n v="135"/>
    <n v="69"/>
    <n v="11576.37"/>
    <n v="1562809.95"/>
    <x v="55"/>
    <d v="2025-07-15T00:00:00"/>
    <s v="Actv"/>
    <s v="Pune Store"/>
    <s v="Training Lite"/>
    <s v="Furniture"/>
    <s v="Global Traders"/>
    <s v="Training Lite"/>
    <s v="Furniture"/>
    <s v="Global Traders"/>
    <n v="135"/>
    <n v="69"/>
    <n v="11576.37"/>
    <n v="1562809.9500000002"/>
    <s v="In Stock"/>
    <s v="No"/>
    <n v="0"/>
  </r>
  <r>
    <s v="P7416"/>
    <s v="Word Lite"/>
    <s v="Electronics"/>
    <s v="Global Traders"/>
    <n v="137"/>
    <n v="37"/>
    <n v="420.04"/>
    <n v="57545.48"/>
    <x v="160"/>
    <d v="2025-10-06T00:00:00"/>
    <s v="discontinued"/>
    <s v="Ahmedabad Branch"/>
    <s v="Word Lite"/>
    <s v="Electronics"/>
    <s v="Global Traders"/>
    <s v="Word Lite"/>
    <s v="Electronics"/>
    <s v="Global Traders"/>
    <n v="137"/>
    <n v="37"/>
    <n v="420.04"/>
    <n v="57545.48"/>
    <s v="In Stock"/>
    <s v="No"/>
    <n v="0"/>
  </r>
  <r>
    <s v="P3612"/>
    <s v="Morning X"/>
    <s v="Furniture"/>
    <s v="QuickStock"/>
    <n v="0"/>
    <n v="80"/>
    <n v="935.69"/>
    <n v="0"/>
    <x v="115"/>
    <d v="2025-10-01T00:00:00"/>
    <s v="Inactive"/>
    <s v="Online"/>
    <s v="Morning X"/>
    <s v="Furniture"/>
    <s v="Quickstock"/>
    <s v="Morning X"/>
    <s v="Furniture"/>
    <s v="Quickstock"/>
    <n v="0"/>
    <n v="80"/>
    <n v="935.69"/>
    <n v="0"/>
    <s v="Out of Stock"/>
    <s v="Yes"/>
    <n v="1"/>
  </r>
  <r>
    <s v="P1914"/>
    <s v="Subject Pro"/>
    <s v="Furniture"/>
    <s v="QuickStock"/>
    <n v="52"/>
    <n v="95"/>
    <n v="6267.44"/>
    <n v="325906.88"/>
    <x v="97"/>
    <d v="2025-07-15T00:00:00"/>
    <m/>
    <s v="Mumbai Store"/>
    <s v="Subject Pro"/>
    <s v="Furniture"/>
    <s v="Quickstock"/>
    <s v="Subject Pro"/>
    <s v="Furniture"/>
    <s v="Quickstock"/>
    <n v="52"/>
    <n v="95"/>
    <n v="6267.44"/>
    <n v="325906.88"/>
    <s v="Low Stock"/>
    <s v="Yes"/>
    <n v="1"/>
  </r>
  <r>
    <s v="P9590"/>
    <s v="Owner Mini"/>
    <s v="Clothing"/>
    <s v="QuickStock"/>
    <n v="153"/>
    <n v="22"/>
    <n v="5420.74"/>
    <n v="829373.22"/>
    <x v="92"/>
    <d v="2025-08-28T00:00:00"/>
    <s v="Actv"/>
    <s v="Online"/>
    <s v="Owner Mini"/>
    <s v="Clothing"/>
    <s v="Quickstock"/>
    <s v="Owner Mini"/>
    <s v="Clothing"/>
    <s v="Quickstock"/>
    <n v="153"/>
    <n v="22"/>
    <n v="5420.74"/>
    <n v="829373.22"/>
    <s v="In Stock"/>
    <s v="No"/>
    <n v="0"/>
  </r>
  <r>
    <s v="P2143"/>
    <s v="Story Pro"/>
    <s v="Furniture"/>
    <s v="Omni Suppliers"/>
    <n v="199"/>
    <n v="37"/>
    <n v="16704.310000000001"/>
    <n v="3324157.69"/>
    <x v="0"/>
    <d v="2025-08-18T00:00:00"/>
    <s v="discon"/>
    <s v="Delhi Warehouse"/>
    <s v="Story Pro"/>
    <s v="Furniture"/>
    <s v="Omni Suppliers"/>
    <s v="Story Pro"/>
    <s v="Furniture"/>
    <s v="Omni Suppliers"/>
    <n v="199"/>
    <n v="37"/>
    <n v="16704.310000000001"/>
    <n v="3324157.6900000004"/>
    <s v="In Stock"/>
    <s v="No"/>
    <n v="0"/>
  </r>
  <r>
    <s v="P2946"/>
    <s v="Western Mini"/>
    <s v="Electronics"/>
    <s v="ABC Pvt Ltd"/>
    <n v="142"/>
    <n v="56"/>
    <n v="12608.73"/>
    <n v="1790439.66"/>
    <x v="161"/>
    <d v="2025-08-04T00:00:00"/>
    <s v="Actv"/>
    <s v="Mumbai Store"/>
    <s v="Western Mini"/>
    <s v="Electronics"/>
    <s v="Abc Pvt Ltd"/>
    <s v="Western Mini"/>
    <s v="Electronics"/>
    <s v="Abc Pvt Ltd"/>
    <n v="142"/>
    <n v="56"/>
    <n v="12608.73"/>
    <n v="1790439.66"/>
    <s v="In Stock"/>
    <s v="No"/>
    <n v="0"/>
  </r>
  <r>
    <s v="P7374"/>
    <s v="Happen Pro"/>
    <s v="Electronics"/>
    <m/>
    <n v="72"/>
    <n v="26"/>
    <n v="16914.48"/>
    <n v="1217842.56"/>
    <x v="108"/>
    <d v="2025-08-10T00:00:00"/>
    <s v="active"/>
    <s v="Mumbai Store"/>
    <s v="Happen Pro"/>
    <s v="Electronics"/>
    <s v=""/>
    <s v="Happen Pro"/>
    <s v="Electronics"/>
    <s v="Others"/>
    <n v="72"/>
    <n v="26"/>
    <n v="16914.48"/>
    <n v="1217842.56"/>
    <s v="In Stock"/>
    <s v="No"/>
    <n v="0"/>
  </r>
  <r>
    <s v="P7153"/>
    <s v="Authority Lite"/>
    <s v="Electronics"/>
    <s v="RetailMart Inc"/>
    <n v="189"/>
    <n v="45"/>
    <n v="8363.34"/>
    <n v="1580671.26"/>
    <x v="87"/>
    <d v="2025-09-21T00:00:00"/>
    <s v="active"/>
    <s v="Ahmedabad Branch"/>
    <s v="Authority Lite"/>
    <s v="Electronics"/>
    <s v="Retailmart Inc"/>
    <s v="Authority Lite"/>
    <s v="Electronics"/>
    <s v="Retailmart Inc"/>
    <n v="189"/>
    <n v="45"/>
    <n v="8363.34"/>
    <n v="1580671.26"/>
    <s v="In Stock"/>
    <s v="No"/>
    <n v="0"/>
  </r>
  <r>
    <s v="P7042"/>
    <s v="Account X"/>
    <s v="Groceries"/>
    <s v="RetailMart Inc"/>
    <n v="6"/>
    <n v="92"/>
    <n v="7545.33"/>
    <n v="45271.98"/>
    <x v="10"/>
    <d v="2025-09-19T00:00:00"/>
    <s v="discon"/>
    <s v="Ahmedabad Branch"/>
    <s v="Account X"/>
    <s v="Groceries"/>
    <s v="Retailmart Inc"/>
    <s v="Account X"/>
    <s v="Groceries"/>
    <s v="Retailmart Inc"/>
    <n v="6"/>
    <n v="92"/>
    <n v="7545.33"/>
    <n v="45271.979999999996"/>
    <s v="Low Stock"/>
    <s v="Yes"/>
    <n v="1"/>
  </r>
  <r>
    <s v="P4851"/>
    <s v="Church X"/>
    <s v="Groceries"/>
    <s v="QuickStock"/>
    <n v="84"/>
    <m/>
    <n v="14096.51"/>
    <n v="1184106.8400000001"/>
    <x v="107"/>
    <d v="2025-07-14T00:00:00"/>
    <s v="Actv"/>
    <s v="Mumbai Store"/>
    <s v="Church X"/>
    <s v="Groceries"/>
    <s v="Quickstock"/>
    <s v="Church X"/>
    <s v="Groceries"/>
    <s v="Quickstock"/>
    <n v="84"/>
    <n v="0"/>
    <n v="14096.51"/>
    <n v="1184106.8400000001"/>
    <s v="In Stock"/>
    <s v="No"/>
    <n v="0"/>
  </r>
  <r>
    <s v="P9822"/>
    <s v="Operation X"/>
    <s v="Furniture"/>
    <s v="Omni Suppliers"/>
    <m/>
    <n v="80"/>
    <n v="13490.55"/>
    <m/>
    <x v="124"/>
    <d v="2025-08-02T00:00:00"/>
    <s v="discontinued"/>
    <s v="Delhi Warehouse"/>
    <s v="Operation X"/>
    <s v="Furniture"/>
    <s v="Omni Suppliers"/>
    <s v="Operation X"/>
    <s v="Furniture"/>
    <s v="Omni Suppliers"/>
    <n v="0"/>
    <n v="80"/>
    <n v="13490.55"/>
    <n v="0"/>
    <s v="Out of Stock"/>
    <s v="Yes"/>
    <n v="1"/>
  </r>
  <r>
    <s v="P8464"/>
    <s v="Friend Max"/>
    <s v="Clothing"/>
    <s v="RetailMart Inc"/>
    <n v="112"/>
    <n v="84"/>
    <n v="10180.290000000001"/>
    <n v="1140192.48"/>
    <x v="29"/>
    <d v="2025-09-14T00:00:00"/>
    <s v="active"/>
    <s v="Ahmedabad Branch"/>
    <s v="Friend Max"/>
    <s v="Clothing"/>
    <s v="Retailmart Inc"/>
    <s v="Friend Max"/>
    <s v="Clothing"/>
    <s v="Retailmart Inc"/>
    <n v="112"/>
    <n v="84"/>
    <n v="10180.290000000001"/>
    <n v="1140192.48"/>
    <s v="In Stock"/>
    <s v="No"/>
    <n v="0"/>
  </r>
  <r>
    <s v="P9014"/>
    <s v="Sing Pro"/>
    <s v="Groceries"/>
    <s v="ABC Pvt Ltd"/>
    <n v="62"/>
    <n v="67"/>
    <n v="17804.82"/>
    <n v="1103898.8400000001"/>
    <x v="36"/>
    <d v="2025-08-13T00:00:00"/>
    <s v="discontinued"/>
    <s v="Mumbai Store"/>
    <s v="Sing Pro"/>
    <s v="Groceries"/>
    <s v="Abc Pvt Ltd"/>
    <s v="Sing Pro"/>
    <s v="Groceries"/>
    <s v="Abc Pvt Ltd"/>
    <n v="62"/>
    <n v="67"/>
    <n v="17804.82"/>
    <n v="1103898.8400000001"/>
    <s v="Low Stock"/>
    <s v="Yes"/>
    <n v="1"/>
  </r>
  <r>
    <s v="P8319"/>
    <s v="Each Max"/>
    <s v="Clothing"/>
    <s v="Omni Suppliers"/>
    <n v="130"/>
    <n v="90"/>
    <n v="8321.67"/>
    <n v="1081817.1000000001"/>
    <x v="72"/>
    <d v="2025-09-19T00:00:00"/>
    <s v="discon"/>
    <s v="Ahmedabad Branch"/>
    <s v="Each Max"/>
    <s v="Clothing"/>
    <s v="Omni Suppliers"/>
    <s v="Each Max"/>
    <s v="Clothing"/>
    <s v="Omni Suppliers"/>
    <n v="130"/>
    <n v="90"/>
    <n v="8321.67"/>
    <n v="1081817.1000000001"/>
    <s v="In Stock"/>
    <s v="No"/>
    <n v="0"/>
  </r>
  <r>
    <s v="P2858"/>
    <s v="Him Lite"/>
    <s v="Furniture"/>
    <s v="ABC Pvt Ltd"/>
    <n v="78"/>
    <n v="69"/>
    <n v="3526.86"/>
    <n v="275095.08"/>
    <x v="92"/>
    <d v="2025-09-24T00:00:00"/>
    <s v="active"/>
    <s v="Pune Store"/>
    <s v="Him Lite"/>
    <s v="Furniture"/>
    <s v="Abc Pvt Ltd"/>
    <s v="Him Lite"/>
    <s v="Furniture"/>
    <s v="Abc Pvt Ltd"/>
    <n v="78"/>
    <n v="69"/>
    <n v="3526.86"/>
    <n v="275095.08"/>
    <s v="In Stock"/>
    <s v="No"/>
    <n v="0"/>
  </r>
  <r>
    <s v="P4158"/>
    <s v="Leave Max"/>
    <s v="Clothing"/>
    <s v="ABC Pvt Ltd"/>
    <n v="38"/>
    <n v="28"/>
    <n v="8020.15"/>
    <n v="304765.7"/>
    <x v="142"/>
    <d v="2025-07-27T00:00:00"/>
    <s v="active"/>
    <s v="Ahmedabad Branch"/>
    <s v="Leave Max"/>
    <s v="Clothing"/>
    <s v="Abc Pvt Ltd"/>
    <s v="Leave Max"/>
    <s v="Clothing"/>
    <s v="Abc Pvt Ltd"/>
    <n v="38"/>
    <n v="28"/>
    <n v="8020.15"/>
    <n v="304765.7"/>
    <s v="In Stock"/>
    <s v="No"/>
    <n v="0"/>
  </r>
  <r>
    <s v="P4651"/>
    <s v="Since Mini"/>
    <s v="Toys"/>
    <s v="RetailMart Inc"/>
    <n v="191"/>
    <n v="39"/>
    <n v="4649.49"/>
    <n v="888052.59"/>
    <x v="99"/>
    <d v="2025-08-02T00:00:00"/>
    <s v="Inactive"/>
    <s v="Mumbai Store"/>
    <s v="Since Mini"/>
    <s v="Toys"/>
    <s v="Retailmart Inc"/>
    <s v="Since Mini"/>
    <s v="Toys"/>
    <s v="Retailmart Inc"/>
    <n v="191"/>
    <n v="39"/>
    <n v="4649.49"/>
    <n v="888052.59"/>
    <s v="In Stock"/>
    <s v="No"/>
    <n v="0"/>
  </r>
  <r>
    <s v="P9107"/>
    <s v="Treatment Mini"/>
    <s v="Furniture"/>
    <s v="Global Traders"/>
    <n v="76"/>
    <m/>
    <n v="1669.7"/>
    <n v="126897.2"/>
    <x v="69"/>
    <d v="2025-08-10T00:00:00"/>
    <s v="discon"/>
    <s v="Mumbai Store"/>
    <s v="Treatment Mini"/>
    <s v="Furniture"/>
    <s v="Global Traders"/>
    <s v="Treatment Mini"/>
    <s v="Furniture"/>
    <s v="Global Traders"/>
    <n v="76"/>
    <n v="0"/>
    <n v="1669.7"/>
    <n v="126897.2"/>
    <s v="In Stock"/>
    <s v="No"/>
    <n v="0"/>
  </r>
  <r>
    <s v="P1648"/>
    <s v="Decide Max"/>
    <s v="Clothing"/>
    <s v="RetailMart Inc"/>
    <n v="155"/>
    <n v="36"/>
    <n v="13682.56"/>
    <n v="2120796.7999999998"/>
    <x v="20"/>
    <d v="2025-07-25T00:00:00"/>
    <s v="Actv"/>
    <s v="Delhi Warehouse"/>
    <s v="Decide Max"/>
    <s v="Clothing"/>
    <s v="Retailmart Inc"/>
    <s v="Decide Max"/>
    <s v="Clothing"/>
    <s v="Retailmart Inc"/>
    <n v="155"/>
    <n v="36"/>
    <n v="13682.56"/>
    <n v="2120796.7999999998"/>
    <s v="In Stock"/>
    <s v="No"/>
    <n v="0"/>
  </r>
  <r>
    <s v="P8599"/>
    <s v="Research Mini"/>
    <s v="Groceries"/>
    <s v="ABC Pvt Ltd"/>
    <n v="115"/>
    <n v="86"/>
    <n v="3130.58"/>
    <n v="360016.7"/>
    <x v="4"/>
    <d v="2025-09-21T00:00:00"/>
    <s v="discon"/>
    <s v="Online"/>
    <s v="Research Mini"/>
    <s v="Groceries"/>
    <s v="Abc Pvt Ltd"/>
    <s v="Research Mini"/>
    <s v="Groceries"/>
    <s v="Abc Pvt Ltd"/>
    <n v="115"/>
    <n v="86"/>
    <n v="3130.58"/>
    <n v="360016.7"/>
    <s v="In Stock"/>
    <s v="No"/>
    <n v="0"/>
  </r>
  <r>
    <s v="P4240"/>
    <s v="Indicate Pro"/>
    <s v="Furniture"/>
    <s v="QuickStock"/>
    <n v="78"/>
    <n v="79"/>
    <n v="14074.16"/>
    <n v="1097784.48"/>
    <x v="58"/>
    <d v="2025-09-10T00:00:00"/>
    <s v="Inactive"/>
    <s v="Mumbai Store"/>
    <s v="Indicate Pro"/>
    <s v="Furniture"/>
    <s v="Quickstock"/>
    <s v="Indicate Pro"/>
    <s v="Furniture"/>
    <s v="Quickstock"/>
    <n v="78"/>
    <n v="79"/>
    <n v="14074.16"/>
    <n v="1097784.48"/>
    <s v="Low Stock"/>
    <s v="Yes"/>
    <n v="1"/>
  </r>
  <r>
    <s v="P1371"/>
    <s v="Put Plus"/>
    <s v="Clothing"/>
    <s v="ABC Pvt Ltd"/>
    <n v="108"/>
    <n v="90"/>
    <n v="15681.94"/>
    <n v="1693649.52"/>
    <x v="48"/>
    <d v="2025-09-12T00:00:00"/>
    <s v="active"/>
    <s v="Pune Store"/>
    <s v="Put Plus"/>
    <s v="Clothing"/>
    <s v="Abc Pvt Ltd"/>
    <s v="Put Plus"/>
    <s v="Clothing"/>
    <s v="Abc Pvt Ltd"/>
    <n v="108"/>
    <n v="90"/>
    <n v="15681.94"/>
    <n v="1693649.52"/>
    <s v="In Stock"/>
    <s v="No"/>
    <n v="0"/>
  </r>
  <r>
    <s v="P8180"/>
    <s v="Rate Lite"/>
    <s v="Groceries"/>
    <s v="Global Traders"/>
    <n v="14"/>
    <n v="55"/>
    <n v="7813"/>
    <n v="109382"/>
    <x v="143"/>
    <d v="2025-07-15T00:00:00"/>
    <s v="Actv"/>
    <s v="Delhi Warehouse"/>
    <s v="Rate Lite"/>
    <s v="Groceries"/>
    <s v="Global Traders"/>
    <s v="Rate Lite"/>
    <s v="Groceries"/>
    <s v="Global Traders"/>
    <n v="14"/>
    <n v="55"/>
    <n v="7813"/>
    <n v="109382"/>
    <s v="Low Stock"/>
    <s v="Yes"/>
    <n v="1"/>
  </r>
  <r>
    <s v="P9308"/>
    <s v="Baby Plus"/>
    <s v="Clothing"/>
    <s v="RetailMart Inc"/>
    <n v="74"/>
    <n v="75"/>
    <n v="3352.43"/>
    <n v="248079.82"/>
    <x v="38"/>
    <d v="2025-09-28T00:00:00"/>
    <s v="discon"/>
    <s v="Delhi Warehouse"/>
    <s v="Baby Plus"/>
    <s v="Clothing"/>
    <s v="Retailmart Inc"/>
    <s v="Baby Plus"/>
    <s v="Clothing"/>
    <s v="Retailmart Inc"/>
    <n v="74"/>
    <n v="75"/>
    <n v="3352.43"/>
    <n v="248079.81999999998"/>
    <s v="Low Stock"/>
    <s v="Yes"/>
    <n v="1"/>
  </r>
  <r>
    <s v="P4411"/>
    <s v="part mini"/>
    <s v="Toys"/>
    <s v="ABC Pvt Ltd"/>
    <n v="28"/>
    <n v="72"/>
    <n v="13805"/>
    <n v="386540"/>
    <x v="14"/>
    <d v="2025-08-04T00:00:00"/>
    <s v="discon"/>
    <s v="Online"/>
    <s v="Part Mini"/>
    <s v="Toys"/>
    <s v="Abc Pvt Ltd"/>
    <s v="Part Mini"/>
    <s v="Toys"/>
    <s v="Abc Pvt Ltd"/>
    <n v="28"/>
    <n v="72"/>
    <n v="13805"/>
    <n v="386540"/>
    <s v="Low Stock"/>
    <s v="Yes"/>
    <n v="1"/>
  </r>
  <r>
    <s v="P4249"/>
    <s v="Garden Lite"/>
    <s v="Furniture"/>
    <m/>
    <n v="20"/>
    <n v="62"/>
    <n v="10943.19"/>
    <n v="218863.8"/>
    <x v="131"/>
    <d v="2025-10-04T00:00:00"/>
    <s v="Actv"/>
    <s v="Mumbai Store"/>
    <s v="Garden Lite"/>
    <s v="Furniture"/>
    <s v=""/>
    <s v="Garden Lite"/>
    <s v="Furniture"/>
    <s v="Others"/>
    <n v="20"/>
    <n v="62"/>
    <n v="10943.19"/>
    <n v="218863.80000000002"/>
    <s v="Low Stock"/>
    <s v="Yes"/>
    <n v="1"/>
  </r>
  <r>
    <s v="P3379"/>
    <s v="Painting Mini"/>
    <s v="Toys"/>
    <s v="ABC Pvt Ltd"/>
    <n v="29"/>
    <n v="70"/>
    <n v="8002.06"/>
    <n v="232059.74"/>
    <x v="170"/>
    <d v="2025-07-31T00:00:00"/>
    <s v="active"/>
    <s v="Ahmedabad Branch"/>
    <s v="Painting Mini"/>
    <s v="Toys"/>
    <s v="Abc Pvt Ltd"/>
    <s v="Painting Mini"/>
    <s v="Toys"/>
    <s v="Abc Pvt Ltd"/>
    <n v="29"/>
    <n v="70"/>
    <n v="8002.06"/>
    <n v="232059.74000000002"/>
    <s v="Low Stock"/>
    <s v="Yes"/>
    <n v="1"/>
  </r>
  <r>
    <s v="P5592"/>
    <s v="Probably Pro"/>
    <s v="Toys"/>
    <s v="ABC Pvt Ltd"/>
    <n v="106"/>
    <n v="34"/>
    <n v="6851.28"/>
    <n v="726235.67999999993"/>
    <x v="126"/>
    <d v="2025-08-28T00:00:00"/>
    <s v="active"/>
    <s v="Delhi Warehouse"/>
    <s v="Probably Pro"/>
    <s v="Toys"/>
    <s v="Abc Pvt Ltd"/>
    <s v="Probably Pro"/>
    <s v="Toys"/>
    <s v="Abc Pvt Ltd"/>
    <n v="106"/>
    <n v="34"/>
    <n v="6851.28"/>
    <n v="726235.67999999993"/>
    <s v="In Stock"/>
    <s v="No"/>
    <n v="0"/>
  </r>
  <r>
    <s v="P5533"/>
    <s v="Evening Plus"/>
    <s v="Toys"/>
    <s v="QuickStock"/>
    <n v="31"/>
    <n v="77"/>
    <n v="17673.2"/>
    <n v="547869.20000000007"/>
    <x v="26"/>
    <d v="2025-09-05T00:00:00"/>
    <s v="active"/>
    <s v="Delhi Warehouse"/>
    <s v="Evening Plus"/>
    <s v="Toys"/>
    <s v="Quickstock"/>
    <s v="Evening Plus"/>
    <s v="Toys"/>
    <s v="Quickstock"/>
    <n v="31"/>
    <n v="77"/>
    <n v="17673.2"/>
    <n v="547869.20000000007"/>
    <s v="Low Stock"/>
    <s v="Yes"/>
    <n v="1"/>
  </r>
  <r>
    <s v="P5768"/>
    <s v="Discover Lite"/>
    <s v="Electronics"/>
    <m/>
    <n v="166"/>
    <n v="42"/>
    <n v="888.79"/>
    <n v="147539.14000000001"/>
    <x v="150"/>
    <d v="2025-07-14T00:00:00"/>
    <s v="active"/>
    <s v="Online"/>
    <s v="Discover Lite"/>
    <s v="Electronics"/>
    <s v=""/>
    <s v="Discover Lite"/>
    <s v="Electronics"/>
    <s v="Others"/>
    <n v="166"/>
    <n v="42"/>
    <n v="888.79"/>
    <n v="147539.13999999998"/>
    <s v="In Stock"/>
    <s v="No"/>
    <n v="0"/>
  </r>
  <r>
    <s v="P8169"/>
    <s v="Mean Max"/>
    <s v="Toys"/>
    <s v="Global Traders"/>
    <n v="193"/>
    <n v="57"/>
    <n v="7260.95"/>
    <n v="1401363.35"/>
    <x v="180"/>
    <d v="2025-08-28T00:00:00"/>
    <s v="active"/>
    <s v="Delhi Warehouse"/>
    <s v="Mean Max"/>
    <s v="Toys"/>
    <s v="Global Traders"/>
    <s v="Mean Max"/>
    <s v="Toys"/>
    <s v="Global Traders"/>
    <n v="193"/>
    <n v="57"/>
    <n v="7260.95"/>
    <n v="1401363.3499999999"/>
    <s v="In Stock"/>
    <s v="No"/>
    <n v="0"/>
  </r>
  <r>
    <s v="P6020"/>
    <s v="Guess Mini"/>
    <s v="Clothing"/>
    <s v="Global Traders"/>
    <n v="109"/>
    <n v="86"/>
    <n v="7544.19"/>
    <n v="822316.71"/>
    <x v="156"/>
    <d v="2025-07-14T00:00:00"/>
    <s v="active"/>
    <s v="Pune Store"/>
    <s v="Guess Mini"/>
    <s v="Clothing"/>
    <s v="Global Traders"/>
    <s v="Guess Mini"/>
    <s v="Clothing"/>
    <s v="Global Traders"/>
    <n v="109"/>
    <n v="86"/>
    <n v="7544.19"/>
    <n v="822316.71"/>
    <s v="In Stock"/>
    <s v="No"/>
    <n v="0"/>
  </r>
  <r>
    <s v="P1284"/>
    <s v="Kid Lite"/>
    <s v="Clothing"/>
    <s v="RetailMart Inc"/>
    <n v="118"/>
    <n v="56"/>
    <n v="17098.580000000002"/>
    <n v="2017632.44"/>
    <x v="78"/>
    <d v="2025-10-01T00:00:00"/>
    <s v="Actv"/>
    <s v="Online"/>
    <s v="Kid Lite"/>
    <s v="Clothing"/>
    <s v="Retailmart Inc"/>
    <s v="Kid Lite"/>
    <s v="Clothing"/>
    <s v="Retailmart Inc"/>
    <n v="118"/>
    <n v="56"/>
    <n v="17098.580000000002"/>
    <n v="2017632.4400000002"/>
    <s v="In Stock"/>
    <s v="No"/>
    <n v="0"/>
  </r>
  <r>
    <s v="P2494"/>
    <s v="Personal Mini"/>
    <s v="Clothing"/>
    <s v="Global Traders"/>
    <n v="44"/>
    <n v="35"/>
    <n v="4363.8500000000004"/>
    <n v="192009.4"/>
    <x v="153"/>
    <d v="2025-09-23T00:00:00"/>
    <s v="discon"/>
    <s v="Online"/>
    <s v="Personal Mini"/>
    <s v="Clothing"/>
    <s v="Global Traders"/>
    <s v="Personal Mini"/>
    <s v="Clothing"/>
    <s v="Global Traders"/>
    <n v="44"/>
    <n v="35"/>
    <n v="4363.8500000000004"/>
    <n v="192009.40000000002"/>
    <s v="In Stock"/>
    <s v="No"/>
    <n v="0"/>
  </r>
  <r>
    <s v="P5800"/>
    <s v="Investment Lite"/>
    <s v="Groceries"/>
    <s v="QuickStock"/>
    <n v="121"/>
    <n v="81"/>
    <n v="2256.0500000000002"/>
    <n v="272982.05"/>
    <x v="15"/>
    <d v="2025-08-02T00:00:00"/>
    <s v="active"/>
    <s v="Mumbai Store"/>
    <s v="Investment Lite"/>
    <s v="Groceries"/>
    <s v="Quickstock"/>
    <s v="Investment Lite"/>
    <s v="Groceries"/>
    <s v="Quickstock"/>
    <n v="121"/>
    <n v="81"/>
    <n v="2256.0500000000002"/>
    <n v="272982.05000000005"/>
    <s v="In Stock"/>
    <s v="No"/>
    <n v="0"/>
  </r>
  <r>
    <s v="P3731"/>
    <s v="Each Pro"/>
    <s v="Electronics"/>
    <s v="ABC Pvt Ltd"/>
    <n v="9"/>
    <n v="39"/>
    <n v="2432.04"/>
    <n v="21888.36"/>
    <x v="66"/>
    <d v="2025-09-15T00:00:00"/>
    <s v="discontinued"/>
    <s v="Pune Store"/>
    <s v="Each Pro"/>
    <s v="Electronics"/>
    <s v="Abc Pvt Ltd"/>
    <s v="Each Pro"/>
    <s v="Electronics"/>
    <s v="Abc Pvt Ltd"/>
    <n v="9"/>
    <n v="39"/>
    <n v="2432.04"/>
    <n v="21888.36"/>
    <s v="Low Stock"/>
    <s v="Yes"/>
    <n v="1"/>
  </r>
  <r>
    <s v="P2057"/>
    <s v="Beyond Mini"/>
    <s v="Electronics"/>
    <s v="ABC Pvt Ltd"/>
    <n v="178"/>
    <n v="23"/>
    <n v="12924.35"/>
    <n v="2300534.2999999998"/>
    <x v="180"/>
    <d v="2025-08-20T00:00:00"/>
    <s v="discontinued"/>
    <s v="Ahmedabad Branch"/>
    <s v="Beyond Mini"/>
    <s v="Electronics"/>
    <s v="Abc Pvt Ltd"/>
    <s v="Beyond Mini"/>
    <s v="Electronics"/>
    <s v="Abc Pvt Ltd"/>
    <n v="178"/>
    <n v="23"/>
    <n v="12924.35"/>
    <n v="2300534.3000000003"/>
    <s v="In Stock"/>
    <s v="No"/>
    <n v="0"/>
  </r>
  <r>
    <s v="P7470"/>
    <s v="Both Plus"/>
    <s v="Groceries"/>
    <s v="QuickStock"/>
    <n v="185"/>
    <n v="31"/>
    <n v="9039.94"/>
    <n v="1672388.9"/>
    <x v="37"/>
    <d v="2025-07-18T00:00:00"/>
    <s v="discon"/>
    <s v="Pune Store"/>
    <s v="Both Plus"/>
    <s v="Groceries"/>
    <s v="Quickstock"/>
    <s v="Both Plus"/>
    <s v="Groceries"/>
    <s v="Quickstock"/>
    <n v="185"/>
    <n v="31"/>
    <n v="9039.94"/>
    <n v="1672388.9000000001"/>
    <s v="In Stock"/>
    <s v="No"/>
    <n v="0"/>
  </r>
  <r>
    <s v="P6458"/>
    <s v="Service Plus"/>
    <s v="Electronics"/>
    <s v="RetailMart Inc"/>
    <n v="195"/>
    <n v="25"/>
    <n v="17310.560000000001"/>
    <n v="3375559.2"/>
    <x v="162"/>
    <d v="2025-10-01T00:00:00"/>
    <s v="Inactive"/>
    <s v="Ahmedabad Branch"/>
    <s v="Service Plus"/>
    <s v="Electronics"/>
    <s v="Retailmart Inc"/>
    <s v="Service Plus"/>
    <s v="Electronics"/>
    <s v="Retailmart Inc"/>
    <n v="195"/>
    <n v="25"/>
    <n v="17310.560000000001"/>
    <n v="3375559.2"/>
    <s v="In Stock"/>
    <s v="No"/>
    <n v="0"/>
  </r>
  <r>
    <s v="P4174"/>
    <s v="Card X"/>
    <s v="Furniture"/>
    <s v="RetailMart Inc"/>
    <n v="119"/>
    <n v="74"/>
    <n v="14496.51"/>
    <n v="1725084.69"/>
    <x v="155"/>
    <d v="2025-08-02T00:00:00"/>
    <m/>
    <s v="Online"/>
    <s v="Card X"/>
    <s v="Furniture"/>
    <s v="Retailmart Inc"/>
    <s v="Card X"/>
    <s v="Furniture"/>
    <s v="Retailmart Inc"/>
    <n v="119"/>
    <n v="74"/>
    <n v="14496.51"/>
    <n v="1725084.69"/>
    <s v="In Stock"/>
    <s v="No"/>
    <n v="0"/>
  </r>
  <r>
    <s v="P7387"/>
    <s v="Game X"/>
    <s v="Toys"/>
    <s v="QuickStock"/>
    <n v="13"/>
    <n v="74"/>
    <n v="10515.48"/>
    <n v="136701.24"/>
    <x v="19"/>
    <d v="2025-09-26T00:00:00"/>
    <s v="Actv"/>
    <s v="Mumbai Store"/>
    <s v="Game X"/>
    <s v="Toys"/>
    <s v="Quickstock"/>
    <s v="Game X"/>
    <s v="Toys"/>
    <s v="Quickstock"/>
    <n v="13"/>
    <n v="74"/>
    <n v="10515.48"/>
    <n v="136701.24"/>
    <s v="Low Stock"/>
    <s v="Yes"/>
    <n v="1"/>
  </r>
  <r>
    <s v="P5132"/>
    <s v="Coach X"/>
    <s v="Clothing"/>
    <s v="RetailMart Inc"/>
    <n v="177"/>
    <n v="91"/>
    <n v="6371.87"/>
    <n v="1127820.99"/>
    <x v="120"/>
    <d v="2025-10-08T00:00:00"/>
    <s v="active"/>
    <s v="Online"/>
    <s v="Coach X"/>
    <s v="Clothing"/>
    <s v="Retailmart Inc"/>
    <s v="Coach X"/>
    <s v="Clothing"/>
    <s v="Retailmart Inc"/>
    <n v="177"/>
    <n v="91"/>
    <n v="6371.87"/>
    <n v="1127820.99"/>
    <s v="In Stock"/>
    <s v="No"/>
    <n v="0"/>
  </r>
  <r>
    <s v="P9296"/>
    <s v="Kid X"/>
    <s v="Toys"/>
    <s v="Omni Suppliers"/>
    <n v="146"/>
    <n v="77"/>
    <n v="1738.62"/>
    <n v="253838.52"/>
    <x v="20"/>
    <d v="2025-07-21T00:00:00"/>
    <s v="discontinued"/>
    <s v="Ahmedabad Branch"/>
    <s v="Kid X"/>
    <s v="Toys"/>
    <s v="Omni Suppliers"/>
    <s v="Kid X"/>
    <s v="Toys"/>
    <s v="Omni Suppliers"/>
    <n v="146"/>
    <n v="77"/>
    <n v="1738.62"/>
    <n v="253838.52"/>
    <s v="In Stock"/>
    <s v="No"/>
    <n v="0"/>
  </r>
  <r>
    <s v="P5857"/>
    <s v="century plus"/>
    <s v="Electronics"/>
    <s v="ABC Pvt Ltd"/>
    <n v="184"/>
    <n v="48"/>
    <n v="18352.650000000001"/>
    <n v="3376887.6"/>
    <x v="84"/>
    <d v="2025-08-06T00:00:00"/>
    <s v="active"/>
    <s v="Ahmedabad Branch"/>
    <s v="Century Plus"/>
    <s v="Electronics"/>
    <s v="Abc Pvt Ltd"/>
    <s v="Century Plus"/>
    <s v="Electronics"/>
    <s v="Abc Pvt Ltd"/>
    <n v="184"/>
    <n v="48"/>
    <n v="18352.650000000001"/>
    <n v="3376887.6"/>
    <s v="In Stock"/>
    <s v="No"/>
    <n v="0"/>
  </r>
  <r>
    <s v="P3099"/>
    <s v="Skin X"/>
    <s v="Electronics"/>
    <s v="RetailMart Inc"/>
    <n v="117"/>
    <n v="33"/>
    <n v="9935.7199999999993"/>
    <n v="1162479.24"/>
    <x v="137"/>
    <d v="2025-10-07T00:00:00"/>
    <s v="Actv"/>
    <s v="Mumbai Store"/>
    <s v="Skin X"/>
    <s v="Electronics"/>
    <s v="Retailmart Inc"/>
    <s v="Skin X"/>
    <s v="Electronics"/>
    <s v="Retailmart Inc"/>
    <n v="117"/>
    <n v="33"/>
    <n v="9935.7199999999993"/>
    <n v="1162479.24"/>
    <s v="In Stock"/>
    <s v="No"/>
    <n v="0"/>
  </r>
  <r>
    <s v="P5025"/>
    <s v="Significant Mini"/>
    <s v="Toys"/>
    <s v="Global Traders"/>
    <n v="29"/>
    <n v="26"/>
    <n v="7141.42"/>
    <n v="207101.18"/>
    <x v="82"/>
    <d v="2025-07-21T00:00:00"/>
    <s v="discon"/>
    <s v="Pune Store"/>
    <s v="Significant Mini"/>
    <s v="Toys"/>
    <s v="Global Traders"/>
    <s v="Significant Mini"/>
    <s v="Toys"/>
    <s v="Global Traders"/>
    <n v="29"/>
    <n v="26"/>
    <n v="7141.42"/>
    <n v="207101.18"/>
    <s v="In Stock"/>
    <s v="No"/>
    <n v="0"/>
  </r>
  <r>
    <s v="P7212"/>
    <s v="Thing Pro"/>
    <s v="Groceries"/>
    <s v="ABC Pvt Ltd"/>
    <n v="162"/>
    <n v="71"/>
    <n v="6735.44"/>
    <n v="1091141.28"/>
    <x v="107"/>
    <d v="2025-07-19T00:00:00"/>
    <s v="active"/>
    <s v="Delhi Warehouse"/>
    <s v="Thing Pro"/>
    <s v="Groceries"/>
    <s v="Abc Pvt Ltd"/>
    <s v="Thing Pro"/>
    <s v="Groceries"/>
    <s v="Abc Pvt Ltd"/>
    <n v="162"/>
    <n v="71"/>
    <n v="6735.44"/>
    <n v="1091141.28"/>
    <s v="In Stock"/>
    <s v="No"/>
    <n v="0"/>
  </r>
  <r>
    <s v="P9700"/>
    <s v="Key Lite"/>
    <s v="Toys"/>
    <m/>
    <n v="35"/>
    <n v="43"/>
    <n v="10590.62"/>
    <n v="370671.7"/>
    <x v="33"/>
    <d v="2025-08-02T00:00:00"/>
    <s v="discon"/>
    <s v="Delhi Warehouse"/>
    <s v="Key Lite"/>
    <s v="Toys"/>
    <s v=""/>
    <s v="Key Lite"/>
    <s v="Toys"/>
    <s v="Others"/>
    <n v="35"/>
    <n v="43"/>
    <n v="10590.62"/>
    <n v="370671.7"/>
    <s v="Low Stock"/>
    <s v="Yes"/>
    <n v="1"/>
  </r>
  <r>
    <s v="P3197"/>
    <s v="hand x"/>
    <s v="Toys"/>
    <s v="ABC Pvt Ltd"/>
    <n v="71"/>
    <n v="34"/>
    <n v="5921.72"/>
    <n v="420442.12"/>
    <x v="49"/>
    <d v="2025-07-27T00:00:00"/>
    <s v="discon"/>
    <s v="Ahmedabad Branch"/>
    <s v="Hand X"/>
    <s v="Toys"/>
    <s v="Abc Pvt Ltd"/>
    <s v="Hand X"/>
    <s v="Toys"/>
    <s v="Abc Pvt Ltd"/>
    <n v="71"/>
    <n v="34"/>
    <n v="5921.72"/>
    <n v="420442.12"/>
    <s v="In Stock"/>
    <s v="No"/>
    <n v="0"/>
  </r>
  <r>
    <s v="P6235"/>
    <s v="Official Plus"/>
    <s v="Toys"/>
    <s v="ABC Pvt Ltd"/>
    <n v="191"/>
    <n v="23"/>
    <n v="5352.7"/>
    <n v="1022365.7"/>
    <x v="70"/>
    <d v="2025-08-20T00:00:00"/>
    <s v="discon"/>
    <s v="Delhi Warehouse"/>
    <s v="Official Plus"/>
    <s v="Toys"/>
    <s v="Abc Pvt Ltd"/>
    <s v="Official Plus"/>
    <s v="Toys"/>
    <s v="Abc Pvt Ltd"/>
    <n v="191"/>
    <n v="23"/>
    <n v="5352.7"/>
    <n v="1022365.7"/>
    <s v="In Stock"/>
    <s v="No"/>
    <n v="0"/>
  </r>
  <r>
    <s v="P5111"/>
    <s v="Offer Plus"/>
    <s v="Toys"/>
    <s v="ABC Pvt Ltd"/>
    <n v="110"/>
    <n v="92"/>
    <n v="19001.599999999999"/>
    <n v="2090176"/>
    <x v="108"/>
    <d v="2025-07-14T00:00:00"/>
    <s v="active"/>
    <s v="Mumbai Store"/>
    <s v="Offer Plus"/>
    <s v="Toys"/>
    <s v="Abc Pvt Ltd"/>
    <s v="Offer Plus"/>
    <s v="Toys"/>
    <s v="Abc Pvt Ltd"/>
    <n v="110"/>
    <n v="92"/>
    <n v="19001.599999999999"/>
    <n v="2090175.9999999998"/>
    <s v="In Stock"/>
    <s v="No"/>
    <n v="0"/>
  </r>
  <r>
    <s v="P5378"/>
    <s v="Heavy Pro"/>
    <s v="Toys"/>
    <m/>
    <n v="12"/>
    <n v="46"/>
    <n v="12735.7"/>
    <n v="152828.4"/>
    <x v="18"/>
    <d v="2025-07-24T00:00:00"/>
    <s v="Inactive"/>
    <s v="Pune Store"/>
    <s v="Heavy Pro"/>
    <s v="Toys"/>
    <s v=""/>
    <s v="Heavy Pro"/>
    <s v="Toys"/>
    <s v="Others"/>
    <n v="12"/>
    <n v="46"/>
    <n v="12735.7"/>
    <n v="152828.40000000002"/>
    <s v="Low Stock"/>
    <s v="Yes"/>
    <n v="1"/>
  </r>
  <r>
    <s v="P6362"/>
    <s v="Military Plus"/>
    <s v="Electronics"/>
    <s v="Global Traders"/>
    <n v="85"/>
    <m/>
    <n v="716.19"/>
    <n v="60876.15"/>
    <x v="91"/>
    <d v="2025-09-19T00:00:00"/>
    <s v="active"/>
    <s v="Delhi Warehouse"/>
    <s v="Military Plus"/>
    <s v="Electronics"/>
    <s v="Global Traders"/>
    <s v="Military Plus"/>
    <s v="Electronics"/>
    <s v="Global Traders"/>
    <n v="85"/>
    <n v="0"/>
    <n v="716.19"/>
    <n v="60876.15"/>
    <s v="In Stock"/>
    <s v="No"/>
    <n v="0"/>
  </r>
  <r>
    <s v="P6268"/>
    <s v="Pm Max"/>
    <s v="Toys"/>
    <s v="RetailMart Inc"/>
    <n v="98"/>
    <n v="25"/>
    <n v="17117.45"/>
    <n v="1677510.1"/>
    <x v="6"/>
    <d v="2025-08-10T00:00:00"/>
    <s v="Actv"/>
    <s v="Mumbai Store"/>
    <s v="Pm Max"/>
    <s v="Toys"/>
    <s v="Retailmart Inc"/>
    <s v="Pm Max"/>
    <s v="Toys"/>
    <s v="Retailmart Inc"/>
    <n v="98"/>
    <n v="25"/>
    <n v="17117.45"/>
    <n v="1677510.1"/>
    <s v="In Stock"/>
    <s v="No"/>
    <n v="0"/>
  </r>
  <r>
    <s v="P1425"/>
    <s v="Part Lite"/>
    <s v="Toys"/>
    <s v="QuickStock"/>
    <n v="189"/>
    <n v="51"/>
    <n v="548.83000000000004"/>
    <n v="103728.87"/>
    <x v="172"/>
    <d v="2025-07-27T00:00:00"/>
    <s v="discontinued"/>
    <s v="Online"/>
    <s v="Part Lite"/>
    <s v="Toys"/>
    <s v="Quickstock"/>
    <s v="Part Lite"/>
    <s v="Toys"/>
    <s v="Quickstock"/>
    <n v="189"/>
    <n v="51"/>
    <n v="548.83000000000004"/>
    <n v="103728.87000000001"/>
    <s v="In Stock"/>
    <s v="No"/>
    <n v="0"/>
  </r>
  <r>
    <s v="P4006"/>
    <s v="Last X"/>
    <s v="Electronics"/>
    <s v="QuickStock"/>
    <n v="113"/>
    <n v="50"/>
    <n v="5902.45"/>
    <n v="666976.85"/>
    <x v="51"/>
    <d v="2025-09-17T00:00:00"/>
    <m/>
    <s v="Online"/>
    <s v="Last X"/>
    <s v="Electronics"/>
    <s v="Quickstock"/>
    <s v="Last X"/>
    <s v="Electronics"/>
    <s v="Quickstock"/>
    <n v="113"/>
    <n v="50"/>
    <n v="5902.45"/>
    <n v="666976.85"/>
    <s v="In Stock"/>
    <s v="No"/>
    <n v="0"/>
  </r>
  <r>
    <s v="P1135"/>
    <s v="Security Lite"/>
    <s v="Toys"/>
    <s v="Global Traders"/>
    <n v="74"/>
    <n v="89"/>
    <n v="6426.98"/>
    <n v="475596.52"/>
    <x v="115"/>
    <d v="2025-07-30T00:00:00"/>
    <s v="discon"/>
    <s v="Pune Store"/>
    <s v="Security Lite"/>
    <s v="Toys"/>
    <s v="Global Traders"/>
    <s v="Security Lite"/>
    <s v="Toys"/>
    <s v="Global Traders"/>
    <n v="74"/>
    <n v="89"/>
    <n v="6426.98"/>
    <n v="475596.51999999996"/>
    <s v="Low Stock"/>
    <s v="Yes"/>
    <n v="1"/>
  </r>
  <r>
    <s v="P5127"/>
    <s v="Save X"/>
    <s v="Clothing"/>
    <s v="RetailMart Inc"/>
    <n v="135"/>
    <n v="59"/>
    <n v="8727.85"/>
    <n v="1178259.75"/>
    <x v="44"/>
    <d v="2025-09-01T00:00:00"/>
    <s v="Actv"/>
    <s v="Online"/>
    <s v="Save X"/>
    <s v="Clothing"/>
    <s v="Retailmart Inc"/>
    <s v="Save X"/>
    <s v="Clothing"/>
    <s v="Retailmart Inc"/>
    <n v="135"/>
    <n v="59"/>
    <n v="8727.85"/>
    <n v="1178259.75"/>
    <s v="In Stock"/>
    <s v="No"/>
    <n v="0"/>
  </r>
  <r>
    <s v="P3652"/>
    <s v="Everything X"/>
    <s v="Toys"/>
    <s v="ABC Pvt Ltd"/>
    <m/>
    <n v="69"/>
    <n v="1134.6099999999999"/>
    <m/>
    <x v="51"/>
    <d v="2025-10-11T00:00:00"/>
    <s v="discon"/>
    <s v="Online"/>
    <s v="Everything X"/>
    <s v="Toys"/>
    <s v="Abc Pvt Ltd"/>
    <s v="Everything X"/>
    <s v="Toys"/>
    <s v="Abc Pvt Ltd"/>
    <n v="0"/>
    <n v="69"/>
    <n v="1134.6099999999999"/>
    <n v="0"/>
    <s v="Out of Stock"/>
    <s v="Yes"/>
    <n v="1"/>
  </r>
  <r>
    <s v="P6385"/>
    <s v="Describe Max"/>
    <s v="Furniture"/>
    <s v="Omni Suppliers"/>
    <n v="154"/>
    <n v="34"/>
    <n v="7644.88"/>
    <n v="1177311.52"/>
    <x v="155"/>
    <d v="2025-07-31T00:00:00"/>
    <s v="Inactive"/>
    <s v="Pune Store"/>
    <s v="Describe Max"/>
    <s v="Furniture"/>
    <s v="Omni Suppliers"/>
    <s v="Describe Max"/>
    <s v="Furniture"/>
    <s v="Omni Suppliers"/>
    <n v="154"/>
    <n v="34"/>
    <n v="7644.88"/>
    <n v="1177311.52"/>
    <s v="In Stock"/>
    <s v="No"/>
    <n v="0"/>
  </r>
  <r>
    <s v="P6840"/>
    <s v="Business Max"/>
    <s v="Furniture"/>
    <s v="Omni Suppliers"/>
    <n v="50"/>
    <n v="22"/>
    <n v="472.22"/>
    <n v="23611"/>
    <x v="15"/>
    <d v="2025-09-21T00:00:00"/>
    <s v="discontinued"/>
    <s v="Online"/>
    <s v="Business Max"/>
    <s v="Furniture"/>
    <s v="Omni Suppliers"/>
    <s v="Business Max"/>
    <s v="Furniture"/>
    <s v="Omni Suppliers"/>
    <n v="50"/>
    <n v="22"/>
    <n v="472.22"/>
    <n v="23611"/>
    <s v="In Stock"/>
    <s v="No"/>
    <n v="0"/>
  </r>
  <r>
    <s v="P7064"/>
    <s v="Explain Pro"/>
    <s v="Furniture"/>
    <s v="Global Traders"/>
    <n v="0"/>
    <n v="76"/>
    <n v="18114.52"/>
    <n v="0"/>
    <x v="35"/>
    <d v="2025-08-08T00:00:00"/>
    <s v="Inactive"/>
    <s v="Delhi Warehouse"/>
    <s v="Explain Pro"/>
    <s v="Furniture"/>
    <s v="Global Traders"/>
    <s v="Explain Pro"/>
    <s v="Furniture"/>
    <s v="Global Traders"/>
    <n v="0"/>
    <n v="76"/>
    <n v="18114.52"/>
    <n v="0"/>
    <s v="Out of Stock"/>
    <s v="Yes"/>
    <n v="1"/>
  </r>
  <r>
    <s v="P6809"/>
    <s v="Some Max"/>
    <s v="Furniture"/>
    <s v="QuickStock"/>
    <n v="13"/>
    <n v="78"/>
    <n v="12356.84"/>
    <n v="160638.92000000001"/>
    <x v="156"/>
    <d v="2025-09-14T00:00:00"/>
    <s v="Actv"/>
    <s v="Mumbai Store"/>
    <s v="Some Max"/>
    <s v="Furniture"/>
    <s v="Quickstock"/>
    <s v="Some Max"/>
    <s v="Furniture"/>
    <s v="Quickstock"/>
    <n v="13"/>
    <n v="78"/>
    <n v="12356.84"/>
    <n v="160638.92000000001"/>
    <s v="Low Stock"/>
    <s v="Yes"/>
    <n v="1"/>
  </r>
  <r>
    <s v="P3087"/>
    <s v="Radio Pro"/>
    <s v="Groceries"/>
    <s v="Global Traders"/>
    <n v="88"/>
    <n v="85"/>
    <n v="17745.39"/>
    <n v="1561594.32"/>
    <x v="72"/>
    <d v="2025-07-31T00:00:00"/>
    <s v="Actv"/>
    <s v="Pune Store"/>
    <s v="Radio Pro"/>
    <s v="Groceries"/>
    <s v="Global Traders"/>
    <s v="Radio Pro"/>
    <s v="Groceries"/>
    <s v="Global Traders"/>
    <n v="88"/>
    <n v="85"/>
    <n v="17745.39"/>
    <n v="1561594.3199999998"/>
    <s v="In Stock"/>
    <s v="No"/>
    <n v="0"/>
  </r>
  <r>
    <s v="P8960"/>
    <s v="Table X"/>
    <s v="Toys"/>
    <s v="ABC Pvt Ltd"/>
    <n v="101"/>
    <n v="63"/>
    <n v="14598.86"/>
    <n v="1474484.86"/>
    <x v="182"/>
    <d v="2025-09-14T00:00:00"/>
    <m/>
    <s v="Online"/>
    <s v="Table X"/>
    <s v="Toys"/>
    <s v="Abc Pvt Ltd"/>
    <s v="Table X"/>
    <s v="Toys"/>
    <s v="Abc Pvt Ltd"/>
    <n v="101"/>
    <n v="63"/>
    <n v="14598.86"/>
    <n v="1474484.86"/>
    <s v="In Stock"/>
    <s v="No"/>
    <n v="0"/>
  </r>
  <r>
    <s v="P5797"/>
    <s v="Statement Lite"/>
    <s v="Clothing"/>
    <s v="QuickStock"/>
    <n v="153"/>
    <n v="76"/>
    <n v="3505.71"/>
    <n v="536373.63"/>
    <x v="173"/>
    <d v="2025-07-19T00:00:00"/>
    <s v="discon"/>
    <s v="Mumbai Store"/>
    <s v="Statement Lite"/>
    <s v="Clothing"/>
    <s v="Quickstock"/>
    <s v="Statement Lite"/>
    <s v="Clothing"/>
    <s v="Quickstock"/>
    <n v="153"/>
    <n v="76"/>
    <n v="3505.71"/>
    <n v="536373.63"/>
    <s v="In Stock"/>
    <s v="No"/>
    <n v="0"/>
  </r>
  <r>
    <s v="P6924"/>
    <s v="Cause Lite"/>
    <s v="Furniture"/>
    <s v="Omni Suppliers"/>
    <n v="75"/>
    <n v="43"/>
    <n v="18563.77"/>
    <n v="1392282.75"/>
    <x v="60"/>
    <d v="2025-08-31T00:00:00"/>
    <m/>
    <s v="Pune Store"/>
    <s v="Cause Lite"/>
    <s v="Furniture"/>
    <s v="Omni Suppliers"/>
    <s v="Cause Lite"/>
    <s v="Furniture"/>
    <s v="Omni Suppliers"/>
    <n v="75"/>
    <n v="43"/>
    <n v="18563.77"/>
    <n v="1392282.75"/>
    <s v="In Stock"/>
    <s v="No"/>
    <n v="0"/>
  </r>
  <r>
    <s v="P6267"/>
    <s v="Suddenly X"/>
    <s v="Electronics"/>
    <s v="RetailMart Inc"/>
    <n v="26"/>
    <n v="63"/>
    <n v="9388.84"/>
    <n v="244109.84"/>
    <x v="71"/>
    <d v="2025-08-08T00:00:00"/>
    <s v="discon"/>
    <s v="Pune Store"/>
    <s v="Suddenly X"/>
    <s v="Electronics"/>
    <s v="Retailmart Inc"/>
    <s v="Suddenly X"/>
    <s v="Electronics"/>
    <s v="Retailmart Inc"/>
    <n v="26"/>
    <n v="63"/>
    <n v="9388.84"/>
    <n v="244109.84"/>
    <s v="Low Stock"/>
    <s v="Yes"/>
    <n v="1"/>
  </r>
  <r>
    <s v="P4526"/>
    <s v="Rather Lite"/>
    <s v="Groceries"/>
    <s v="ABC Pvt Ltd"/>
    <m/>
    <n v="93"/>
    <n v="6944.34"/>
    <m/>
    <x v="80"/>
    <d v="2025-10-09T00:00:00"/>
    <s v="Actv"/>
    <s v="Ahmedabad Branch"/>
    <s v="Rather Lite"/>
    <s v="Groceries"/>
    <s v="Abc Pvt Ltd"/>
    <s v="Rather Lite"/>
    <s v="Groceries"/>
    <s v="Abc Pvt Ltd"/>
    <n v="0"/>
    <n v="93"/>
    <n v="6944.34"/>
    <n v="0"/>
    <s v="Out of Stock"/>
    <s v="Yes"/>
    <n v="1"/>
  </r>
  <r>
    <s v="P4478"/>
    <s v="Specific X"/>
    <s v="Clothing"/>
    <s v="RetailMart Inc"/>
    <n v="96"/>
    <n v="53"/>
    <n v="17132.54"/>
    <n v="1644723.84"/>
    <x v="129"/>
    <d v="2025-07-30T00:00:00"/>
    <m/>
    <s v="Delhi Warehouse"/>
    <s v="Specific X"/>
    <s v="Clothing"/>
    <s v="Retailmart Inc"/>
    <s v="Specific X"/>
    <s v="Clothing"/>
    <s v="Retailmart Inc"/>
    <n v="96"/>
    <n v="53"/>
    <n v="17132.54"/>
    <n v="1644723.84"/>
    <s v="In Stock"/>
    <s v="No"/>
    <n v="0"/>
  </r>
  <r>
    <s v="P8323"/>
    <s v="Goal Pro"/>
    <s v="Electronics"/>
    <s v="QuickStock"/>
    <n v="13"/>
    <n v="53"/>
    <n v="8206.43"/>
    <n v="106683.59"/>
    <x v="66"/>
    <d v="2025-08-25T00:00:00"/>
    <s v="discontinued"/>
    <s v="Pune Store"/>
    <s v="Goal Pro"/>
    <s v="Electronics"/>
    <s v="Quickstock"/>
    <s v="Goal Pro"/>
    <s v="Electronics"/>
    <s v="Quickstock"/>
    <n v="13"/>
    <n v="53"/>
    <n v="8206.43"/>
    <n v="106683.59"/>
    <s v="Low Stock"/>
    <s v="Yes"/>
    <n v="1"/>
  </r>
  <r>
    <s v="P2987"/>
    <s v="Physical X"/>
    <s v="Furniture"/>
    <s v="QuickStock"/>
    <n v="25"/>
    <n v="80"/>
    <n v="15227.85"/>
    <n v="380696.25"/>
    <x v="157"/>
    <d v="2025-09-06T00:00:00"/>
    <s v="discontinued"/>
    <s v="Ahmedabad Branch"/>
    <s v="Physical X"/>
    <s v="Furniture"/>
    <s v="Quickstock"/>
    <s v="Physical X"/>
    <s v="Furniture"/>
    <s v="Quickstock"/>
    <n v="25"/>
    <n v="80"/>
    <n v="15227.85"/>
    <n v="380696.25"/>
    <s v="Low Stock"/>
    <s v="Yes"/>
    <n v="1"/>
  </r>
  <r>
    <s v="P5257"/>
    <s v="Middle Max"/>
    <s v="Furniture"/>
    <s v="QuickStock"/>
    <n v="190"/>
    <n v="72"/>
    <n v="13992.78"/>
    <n v="2658628.2000000002"/>
    <x v="150"/>
    <d v="2025-09-16T00:00:00"/>
    <s v="Actv"/>
    <s v="Delhi Warehouse"/>
    <s v="Middle Max"/>
    <s v="Furniture"/>
    <s v="Quickstock"/>
    <s v="Middle Max"/>
    <s v="Furniture"/>
    <s v="Quickstock"/>
    <n v="190"/>
    <n v="72"/>
    <n v="13992.78"/>
    <n v="2658628.2000000002"/>
    <s v="In Stock"/>
    <s v="No"/>
    <n v="0"/>
  </r>
  <r>
    <s v="P6905"/>
    <s v="Fall X"/>
    <s v="Furniture"/>
    <s v="RetailMart Inc"/>
    <n v="20"/>
    <n v="38"/>
    <n v="14186.15"/>
    <n v="283723"/>
    <x v="10"/>
    <d v="2025-10-04T00:00:00"/>
    <s v="Actv"/>
    <s v="Pune Store"/>
    <s v="Fall X"/>
    <s v="Furniture"/>
    <s v="Retailmart Inc"/>
    <s v="Fall X"/>
    <s v="Furniture"/>
    <s v="Retailmart Inc"/>
    <n v="20"/>
    <n v="38"/>
    <n v="14186.15"/>
    <n v="283723"/>
    <s v="Low Stock"/>
    <s v="Yes"/>
    <n v="1"/>
  </r>
  <r>
    <s v="P2139"/>
    <s v="Room X"/>
    <s v="Electronics"/>
    <s v="Global Traders"/>
    <n v="156"/>
    <n v="44"/>
    <n v="14295.38"/>
    <n v="2230079.2799999998"/>
    <x v="26"/>
    <d v="2025-10-06T00:00:00"/>
    <s v="Inactive"/>
    <s v="Ahmedabad Branch"/>
    <s v="Room X"/>
    <s v="Electronics"/>
    <s v="Global Traders"/>
    <s v="Room X"/>
    <s v="Electronics"/>
    <s v="Global Traders"/>
    <n v="156"/>
    <n v="44"/>
    <n v="14295.38"/>
    <n v="2230079.2799999998"/>
    <s v="In Stock"/>
    <s v="No"/>
    <n v="0"/>
  </r>
  <r>
    <s v="P6952"/>
    <s v="She Plus"/>
    <s v="Groceries"/>
    <s v="QuickStock"/>
    <n v="165"/>
    <n v="71"/>
    <n v="16290.34"/>
    <n v="2687906.1"/>
    <x v="16"/>
    <d v="2025-10-07T00:00:00"/>
    <s v="active"/>
    <s v="Online"/>
    <s v="She Plus"/>
    <s v="Groceries"/>
    <s v="Quickstock"/>
    <s v="She Plus"/>
    <s v="Groceries"/>
    <s v="Quickstock"/>
    <n v="165"/>
    <n v="71"/>
    <n v="16290.34"/>
    <n v="2687906.1"/>
    <s v="In Stock"/>
    <s v="No"/>
    <n v="0"/>
  </r>
  <r>
    <s v="P4920"/>
    <s v="Contain Lite"/>
    <s v="Electronics"/>
    <s v="QuickStock"/>
    <n v="20"/>
    <n v="34"/>
    <n v="903.53"/>
    <n v="18070.599999999999"/>
    <x v="105"/>
    <d v="2025-08-02T00:00:00"/>
    <s v="active"/>
    <s v="Delhi Warehouse"/>
    <s v="Contain Lite"/>
    <s v="Electronics"/>
    <s v="Quickstock"/>
    <s v="Contain Lite"/>
    <s v="Electronics"/>
    <s v="Quickstock"/>
    <n v="20"/>
    <n v="34"/>
    <n v="903.53"/>
    <n v="18070.599999999999"/>
    <s v="Low Stock"/>
    <s v="Yes"/>
    <n v="1"/>
  </r>
  <r>
    <s v="P1304"/>
    <s v="everything lite"/>
    <s v="Furniture"/>
    <s v="ABC Pvt Ltd"/>
    <n v="195"/>
    <n v="64"/>
    <n v="8614.93"/>
    <n v="1679911.35"/>
    <x v="144"/>
    <d v="2025-10-11T00:00:00"/>
    <s v="Actv"/>
    <s v="Mumbai Store"/>
    <s v="Everything Lite"/>
    <s v="Furniture"/>
    <s v="Abc Pvt Ltd"/>
    <s v="Everything Lite"/>
    <s v="Furniture"/>
    <s v="Abc Pvt Ltd"/>
    <n v="195"/>
    <n v="64"/>
    <n v="8614.93"/>
    <n v="1679911.35"/>
    <s v="In Stock"/>
    <s v="No"/>
    <n v="0"/>
  </r>
  <r>
    <s v="P9366"/>
    <s v="Least Pro"/>
    <s v="Toys"/>
    <m/>
    <n v="133"/>
    <n v="85"/>
    <n v="10209.44"/>
    <n v="1357855.52"/>
    <x v="57"/>
    <d v="2025-10-12T00:00:00"/>
    <s v="discontinued"/>
    <s v="Pune Store"/>
    <s v="Least Pro"/>
    <s v="Toys"/>
    <s v=""/>
    <s v="Least Pro"/>
    <s v="Toys"/>
    <s v="Others"/>
    <n v="133"/>
    <n v="85"/>
    <n v="10209.44"/>
    <n v="1357855.52"/>
    <s v="In Stock"/>
    <s v="No"/>
    <n v="0"/>
  </r>
  <r>
    <s v="P7506"/>
    <s v="Discover Mini"/>
    <s v="Toys"/>
    <s v="Omni Suppliers"/>
    <n v="170"/>
    <m/>
    <n v="12806.52"/>
    <n v="2177108.4"/>
    <x v="89"/>
    <d v="2025-07-31T00:00:00"/>
    <s v="active"/>
    <s v="Online"/>
    <s v="Discover Mini"/>
    <s v="Toys"/>
    <s v="Omni Suppliers"/>
    <s v="Discover Mini"/>
    <s v="Toys"/>
    <s v="Omni Suppliers"/>
    <n v="170"/>
    <n v="0"/>
    <n v="12806.52"/>
    <n v="2177108.4"/>
    <s v="In Stock"/>
    <s v="No"/>
    <n v="0"/>
  </r>
  <r>
    <s v="P9783"/>
    <s v="Bad Mini"/>
    <s v="Clothing"/>
    <s v="RetailMart Inc"/>
    <n v="162"/>
    <n v="36"/>
    <n v="14148.34"/>
    <n v="2292031.08"/>
    <x v="145"/>
    <d v="2025-08-05T00:00:00"/>
    <s v="Actv"/>
    <s v="Online"/>
    <s v="Bad Mini"/>
    <s v="Clothing"/>
    <s v="Retailmart Inc"/>
    <s v="Bad Mini"/>
    <s v="Clothing"/>
    <s v="Retailmart Inc"/>
    <n v="162"/>
    <n v="36"/>
    <n v="14148.34"/>
    <n v="2292031.08"/>
    <s v="In Stock"/>
    <s v="No"/>
    <n v="0"/>
  </r>
  <r>
    <s v="P7441"/>
    <s v="Away Lite"/>
    <s v="Electronics"/>
    <s v="RetailMart Inc"/>
    <n v="33"/>
    <n v="67"/>
    <n v="414.45"/>
    <n v="13676.85"/>
    <x v="126"/>
    <d v="2025-08-28T00:00:00"/>
    <m/>
    <s v="Mumbai Store"/>
    <s v="Away Lite"/>
    <s v="Electronics"/>
    <s v="Retailmart Inc"/>
    <s v="Away Lite"/>
    <s v="Electronics"/>
    <s v="Retailmart Inc"/>
    <n v="33"/>
    <n v="67"/>
    <n v="414.45"/>
    <n v="13676.85"/>
    <s v="Low Stock"/>
    <s v="Yes"/>
    <n v="1"/>
  </r>
  <r>
    <s v="P6000"/>
    <s v="Door Pro"/>
    <s v="Electronics"/>
    <s v="ABC Pvt Ltd"/>
    <m/>
    <n v="76"/>
    <n v="1938.97"/>
    <m/>
    <x v="84"/>
    <d v="2025-07-15T00:00:00"/>
    <s v="Actv"/>
    <s v="Mumbai Store"/>
    <s v="Door Pro"/>
    <s v="Electronics"/>
    <s v="Abc Pvt Ltd"/>
    <s v="Door Pro"/>
    <s v="Electronics"/>
    <s v="Abc Pvt Ltd"/>
    <n v="0"/>
    <n v="76"/>
    <n v="1938.97"/>
    <n v="0"/>
    <s v="Out of Stock"/>
    <s v="Yes"/>
    <n v="1"/>
  </r>
  <r>
    <s v="P4179"/>
    <s v="Name Plus"/>
    <s v="Electronics"/>
    <s v="Global Traders"/>
    <n v="32"/>
    <n v="39"/>
    <n v="11599.78"/>
    <n v="371192.96"/>
    <x v="123"/>
    <d v="2025-07-21T00:00:00"/>
    <s v="discon"/>
    <s v="Delhi Warehouse"/>
    <s v="Name Plus"/>
    <s v="Electronics"/>
    <s v="Global Traders"/>
    <s v="Name Plus"/>
    <s v="Electronics"/>
    <s v="Global Traders"/>
    <n v="32"/>
    <n v="39"/>
    <n v="11599.78"/>
    <n v="371192.96"/>
    <s v="Low Stock"/>
    <s v="Yes"/>
    <n v="1"/>
  </r>
  <r>
    <s v="P5415"/>
    <s v="Must Mini"/>
    <s v="Furniture"/>
    <s v="QuickStock"/>
    <m/>
    <n v="92"/>
    <n v="16373.33"/>
    <m/>
    <x v="25"/>
    <d v="2025-09-25T00:00:00"/>
    <s v="discon"/>
    <s v="Pune Store"/>
    <s v="Must Mini"/>
    <s v="Furniture"/>
    <s v="Quickstock"/>
    <s v="Must Mini"/>
    <s v="Furniture"/>
    <s v="Quickstock"/>
    <n v="0"/>
    <n v="92"/>
    <n v="16373.33"/>
    <n v="0"/>
    <s v="Out of Stock"/>
    <s v="Yes"/>
    <n v="1"/>
  </r>
  <r>
    <s v="P8899"/>
    <s v="Daughter Max"/>
    <s v="Electronics"/>
    <s v="RetailMart Inc"/>
    <n v="93"/>
    <n v="59"/>
    <n v="7500.61"/>
    <n v="697556.73"/>
    <x v="20"/>
    <d v="2025-10-01T00:00:00"/>
    <s v="active"/>
    <s v="Pune Store"/>
    <s v="Daughter Max"/>
    <s v="Electronics"/>
    <s v="Retailmart Inc"/>
    <s v="Daughter Max"/>
    <s v="Electronics"/>
    <s v="Retailmart Inc"/>
    <n v="93"/>
    <n v="59"/>
    <n v="7500.61"/>
    <n v="697556.73"/>
    <s v="In Stock"/>
    <s v="No"/>
    <n v="0"/>
  </r>
  <r>
    <s v="P5355"/>
    <s v="Sign Plus"/>
    <s v="Electronics"/>
    <s v="RetailMart Inc"/>
    <n v="165"/>
    <n v="82"/>
    <n v="10571.68"/>
    <n v="1744327.2"/>
    <x v="8"/>
    <d v="2025-07-22T00:00:00"/>
    <s v="active"/>
    <s v="Mumbai Store"/>
    <s v="Sign Plus"/>
    <s v="Electronics"/>
    <s v="Retailmart Inc"/>
    <s v="Sign Plus"/>
    <s v="Electronics"/>
    <s v="Retailmart Inc"/>
    <n v="165"/>
    <n v="82"/>
    <n v="10571.68"/>
    <n v="1744327.2"/>
    <s v="In Stock"/>
    <s v="No"/>
    <n v="0"/>
  </r>
  <r>
    <s v="P7050"/>
    <s v="Enter X"/>
    <s v="Groceries"/>
    <s v="Omni Suppliers"/>
    <n v="115"/>
    <n v="89"/>
    <n v="19311.439999999999"/>
    <n v="2220815.6"/>
    <x v="150"/>
    <d v="2025-08-21T00:00:00"/>
    <s v="active"/>
    <s v="Mumbai Store"/>
    <s v="Enter X"/>
    <s v="Groceries"/>
    <s v="Omni Suppliers"/>
    <s v="Enter X"/>
    <s v="Groceries"/>
    <s v="Omni Suppliers"/>
    <n v="115"/>
    <n v="89"/>
    <n v="19311.439999999999"/>
    <n v="2220815.5999999996"/>
    <s v="In Stock"/>
    <s v="No"/>
    <n v="0"/>
  </r>
  <r>
    <s v="P1254"/>
    <s v="Rock Pro"/>
    <s v="Groceries"/>
    <s v="RetailMart Inc"/>
    <n v="171"/>
    <n v="67"/>
    <n v="11191.53"/>
    <n v="1913751.63"/>
    <x v="173"/>
    <d v="2025-07-29T00:00:00"/>
    <s v="active"/>
    <s v="Online"/>
    <s v="Rock Pro"/>
    <s v="Groceries"/>
    <s v="Retailmart Inc"/>
    <s v="Rock Pro"/>
    <s v="Groceries"/>
    <s v="Retailmart Inc"/>
    <n v="171"/>
    <n v="67"/>
    <n v="11191.53"/>
    <n v="1913751.6300000001"/>
    <s v="In Stock"/>
    <s v="No"/>
    <n v="0"/>
  </r>
  <r>
    <s v="P8862"/>
    <s v="Next Mini"/>
    <s v="Electronics"/>
    <s v="Omni Suppliers"/>
    <n v="65"/>
    <n v="96"/>
    <n v="11415.61"/>
    <n v="742014.65"/>
    <x v="129"/>
    <d v="2025-08-25T00:00:00"/>
    <s v="discontinued"/>
    <s v="Mumbai Store"/>
    <s v="Next Mini"/>
    <s v="Electronics"/>
    <s v="Omni Suppliers"/>
    <s v="Next Mini"/>
    <s v="Electronics"/>
    <s v="Omni Suppliers"/>
    <n v="65"/>
    <n v="96"/>
    <n v="11415.61"/>
    <n v="742014.65"/>
    <s v="Low Stock"/>
    <s v="Yes"/>
    <n v="1"/>
  </r>
  <r>
    <s v="P9303"/>
    <s v="Green Pro"/>
    <s v="Groceries"/>
    <s v="Omni Suppliers"/>
    <n v="86"/>
    <n v="74"/>
    <n v="16367.4"/>
    <n v="1407596.4"/>
    <x v="65"/>
    <d v="2025-09-26T00:00:00"/>
    <m/>
    <s v="Mumbai Store"/>
    <s v="Green Pro"/>
    <s v="Groceries"/>
    <s v="Omni Suppliers"/>
    <s v="Green Pro"/>
    <s v="Groceries"/>
    <s v="Omni Suppliers"/>
    <n v="86"/>
    <n v="74"/>
    <n v="16367.4"/>
    <n v="1407596.4"/>
    <s v="In Stock"/>
    <s v="No"/>
    <n v="0"/>
  </r>
  <r>
    <s v="P1164"/>
    <s v="Tv X"/>
    <s v="Electronics"/>
    <s v="ABC Pvt Ltd"/>
    <n v="46"/>
    <n v="90"/>
    <n v="4904.71"/>
    <n v="225616.66"/>
    <x v="145"/>
    <d v="2025-07-24T00:00:00"/>
    <s v="active"/>
    <s v="Ahmedabad Branch"/>
    <s v="Tv X"/>
    <s v="Electronics"/>
    <s v="Abc Pvt Ltd"/>
    <s v="Tv X"/>
    <s v="Electronics"/>
    <s v="Abc Pvt Ltd"/>
    <n v="46"/>
    <n v="90"/>
    <n v="4904.71"/>
    <n v="225616.66"/>
    <s v="Low Stock"/>
    <s v="Yes"/>
    <n v="1"/>
  </r>
  <r>
    <s v="P6785"/>
    <s v="Technology Mini"/>
    <s v="Groceries"/>
    <s v="QuickStock"/>
    <n v="70"/>
    <n v="26"/>
    <n v="12698.91"/>
    <n v="888923.7"/>
    <x v="121"/>
    <d v="2025-10-09T00:00:00"/>
    <s v="Actv"/>
    <s v="Pune Store"/>
    <s v="Technology Mini"/>
    <s v="Groceries"/>
    <s v="Quickstock"/>
    <s v="Technology Mini"/>
    <s v="Groceries"/>
    <s v="Quickstock"/>
    <n v="70"/>
    <n v="26"/>
    <n v="12698.91"/>
    <n v="888923.7"/>
    <s v="In Stock"/>
    <s v="No"/>
    <n v="0"/>
  </r>
  <r>
    <s v="P8583"/>
    <s v="Him Pro"/>
    <s v="Groceries"/>
    <s v="QuickStock"/>
    <n v="144"/>
    <n v="98"/>
    <n v="13429.73"/>
    <n v="1933881.12"/>
    <x v="43"/>
    <d v="2025-08-28T00:00:00"/>
    <s v="active"/>
    <s v="Pune Store"/>
    <s v="Him Pro"/>
    <s v="Groceries"/>
    <s v="Quickstock"/>
    <s v="Him Pro"/>
    <s v="Groceries"/>
    <s v="Quickstock"/>
    <n v="144"/>
    <n v="98"/>
    <n v="13429.73"/>
    <n v="1933881.1199999999"/>
    <s v="In Stock"/>
    <s v="No"/>
    <n v="0"/>
  </r>
  <r>
    <s v="P8807"/>
    <s v="represent x"/>
    <s v="Groceries"/>
    <s v="ABC Pvt Ltd"/>
    <n v="111"/>
    <n v="51"/>
    <n v="19084.91"/>
    <n v="2118425.0099999998"/>
    <x v="120"/>
    <d v="2025-08-27T00:00:00"/>
    <s v="active"/>
    <s v="Delhi Warehouse"/>
    <s v="Represent X"/>
    <s v="Groceries"/>
    <s v="Abc Pvt Ltd"/>
    <s v="Represent X"/>
    <s v="Groceries"/>
    <s v="Abc Pvt Ltd"/>
    <n v="111"/>
    <n v="51"/>
    <n v="19084.91"/>
    <n v="2118425.0099999998"/>
    <s v="In Stock"/>
    <s v="No"/>
    <n v="0"/>
  </r>
  <r>
    <s v="P1256"/>
    <s v="Already Max"/>
    <s v="Furniture"/>
    <s v="Global Traders"/>
    <n v="193"/>
    <m/>
    <n v="18772.32"/>
    <n v="3623057.76"/>
    <x v="22"/>
    <d v="2025-09-23T00:00:00"/>
    <m/>
    <s v="Delhi Warehouse"/>
    <s v="Already Max"/>
    <s v="Furniture"/>
    <s v="Global Traders"/>
    <s v="Already Max"/>
    <s v="Furniture"/>
    <s v="Global Traders"/>
    <n v="193"/>
    <n v="0"/>
    <n v="18772.32"/>
    <n v="3623057.76"/>
    <s v="In Stock"/>
    <s v="No"/>
    <n v="0"/>
  </r>
  <r>
    <s v="P7175"/>
    <s v="Radio Lite"/>
    <s v="Electronics"/>
    <s v="Omni Suppliers"/>
    <n v="55"/>
    <n v="43"/>
    <n v="12059.66"/>
    <n v="663281.30000000005"/>
    <x v="9"/>
    <d v="2025-09-06T00:00:00"/>
    <s v="Inactive"/>
    <s v="Ahmedabad Branch"/>
    <s v="Radio Lite"/>
    <s v="Electronics"/>
    <s v="Omni Suppliers"/>
    <s v="Radio Lite"/>
    <s v="Electronics"/>
    <s v="Omni Suppliers"/>
    <n v="55"/>
    <n v="43"/>
    <n v="12059.66"/>
    <n v="663281.30000000005"/>
    <s v="In Stock"/>
    <s v="No"/>
    <n v="0"/>
  </r>
  <r>
    <s v="P3995"/>
    <s v="Himself Pro"/>
    <s v="Electronics"/>
    <s v="RetailMart Inc"/>
    <n v="185"/>
    <n v="60"/>
    <n v="4372.8999999999996"/>
    <n v="808986.49999999988"/>
    <x v="39"/>
    <d v="2025-09-19T00:00:00"/>
    <s v="Inactive"/>
    <s v="Ahmedabad Branch"/>
    <s v="Himself Pro"/>
    <s v="Electronics"/>
    <s v="Retailmart Inc"/>
    <s v="Himself Pro"/>
    <s v="Electronics"/>
    <s v="Retailmart Inc"/>
    <n v="185"/>
    <n v="60"/>
    <n v="4372.8999999999996"/>
    <n v="808986.49999999988"/>
    <s v="In Stock"/>
    <s v="No"/>
    <n v="0"/>
  </r>
  <r>
    <s v="P6766"/>
    <s v="Expect Mini"/>
    <s v="Clothing"/>
    <s v="Global Traders"/>
    <n v="45"/>
    <n v="28"/>
    <n v="2266.39"/>
    <n v="101987.55"/>
    <x v="30"/>
    <d v="2025-08-11T00:00:00"/>
    <s v="discontinued"/>
    <s v="Mumbai Store"/>
    <s v="Expect Mini"/>
    <s v="Clothing"/>
    <s v="Global Traders"/>
    <s v="Expect Mini"/>
    <s v="Clothing"/>
    <s v="Global Traders"/>
    <n v="45"/>
    <n v="28"/>
    <n v="2266.39"/>
    <n v="101987.54999999999"/>
    <s v="In Stock"/>
    <s v="No"/>
    <n v="0"/>
  </r>
  <r>
    <s v="P9067"/>
    <s v="Hour Mini"/>
    <s v="Groceries"/>
    <s v="ABC Pvt Ltd"/>
    <n v="64"/>
    <n v="53"/>
    <n v="12014.1"/>
    <n v="768902.4"/>
    <x v="161"/>
    <d v="2025-08-25T00:00:00"/>
    <s v="active"/>
    <s v="Pune Store"/>
    <s v="Hour Mini"/>
    <s v="Groceries"/>
    <s v="Abc Pvt Ltd"/>
    <s v="Hour Mini"/>
    <s v="Groceries"/>
    <s v="Abc Pvt Ltd"/>
    <n v="64"/>
    <n v="53"/>
    <n v="12014.1"/>
    <n v="768902.4"/>
    <s v="In Stock"/>
    <s v="No"/>
    <n v="0"/>
  </r>
  <r>
    <s v="P6582"/>
    <s v="Until Max"/>
    <s v="Furniture"/>
    <s v="Global Traders"/>
    <n v="191"/>
    <n v="44"/>
    <n v="10009.27"/>
    <n v="1911770.57"/>
    <x v="15"/>
    <d v="2025-10-04T00:00:00"/>
    <s v="active"/>
    <s v="Online"/>
    <s v="Until Max"/>
    <s v="Furniture"/>
    <s v="Global Traders"/>
    <s v="Until Max"/>
    <s v="Furniture"/>
    <s v="Global Traders"/>
    <n v="191"/>
    <n v="44"/>
    <n v="10009.27"/>
    <n v="1911770.57"/>
    <s v="In Stock"/>
    <s v="No"/>
    <n v="0"/>
  </r>
  <r>
    <s v="P5880"/>
    <s v="North X"/>
    <s v="Electronics"/>
    <s v="Omni Suppliers"/>
    <n v="148"/>
    <m/>
    <n v="9237.52"/>
    <n v="1367152.96"/>
    <x v="95"/>
    <d v="2025-08-23T00:00:00"/>
    <m/>
    <s v="Ahmedabad Branch"/>
    <s v="North X"/>
    <s v="Electronics"/>
    <s v="Omni Suppliers"/>
    <s v="North X"/>
    <s v="Electronics"/>
    <s v="Omni Suppliers"/>
    <n v="148"/>
    <n v="0"/>
    <n v="9237.52"/>
    <n v="1367152.96"/>
    <s v="In Stock"/>
    <s v="No"/>
    <n v="0"/>
  </r>
  <r>
    <s v="P7659"/>
    <s v="Article Plus"/>
    <s v="Electronics"/>
    <s v="ABC Pvt Ltd"/>
    <n v="6"/>
    <n v="45"/>
    <n v="13853.03"/>
    <n v="83118.180000000008"/>
    <x v="141"/>
    <d v="2025-08-31T00:00:00"/>
    <m/>
    <s v="Delhi Warehouse"/>
    <s v="Article Plus"/>
    <s v="Electronics"/>
    <s v="Abc Pvt Ltd"/>
    <s v="Article Plus"/>
    <s v="Electronics"/>
    <s v="Abc Pvt Ltd"/>
    <n v="6"/>
    <n v="45"/>
    <n v="13853.03"/>
    <n v="83118.180000000008"/>
    <s v="Low Stock"/>
    <s v="Yes"/>
    <n v="1"/>
  </r>
  <r>
    <s v="P7731"/>
    <s v="Draw X"/>
    <s v="Furniture"/>
    <s v="QuickStock"/>
    <n v="51"/>
    <n v="66"/>
    <n v="8626.16"/>
    <n v="439934.16"/>
    <x v="94"/>
    <d v="2025-07-26T00:00:00"/>
    <s v="Actv"/>
    <s v="Pune Store"/>
    <s v="Draw X"/>
    <s v="Furniture"/>
    <s v="Quickstock"/>
    <s v="Draw X"/>
    <s v="Furniture"/>
    <s v="Quickstock"/>
    <n v="51"/>
    <n v="66"/>
    <n v="8626.16"/>
    <n v="439934.16"/>
    <s v="Low Stock"/>
    <s v="Yes"/>
    <n v="1"/>
  </r>
  <r>
    <s v="P2210"/>
    <s v="near lite"/>
    <s v="Groceries"/>
    <m/>
    <n v="47"/>
    <n v="82"/>
    <n v="4931.49"/>
    <n v="231780.03"/>
    <x v="182"/>
    <d v="2025-08-31T00:00:00"/>
    <m/>
    <s v="Delhi Warehouse"/>
    <s v="Near Lite"/>
    <s v="Groceries"/>
    <s v=""/>
    <s v="Near Lite"/>
    <s v="Groceries"/>
    <s v="Others"/>
    <n v="47"/>
    <n v="82"/>
    <n v="4931.49"/>
    <n v="231780.03"/>
    <s v="Low Stock"/>
    <s v="Yes"/>
    <n v="1"/>
  </r>
  <r>
    <s v="P4459"/>
    <s v="Six X"/>
    <s v="Groceries"/>
    <s v="Global Traders"/>
    <n v="140"/>
    <n v="61"/>
    <n v="9036.2999999999993"/>
    <n v="1265082"/>
    <x v="1"/>
    <d v="2025-10-07T00:00:00"/>
    <s v="discontinued"/>
    <s v="Ahmedabad Branch"/>
    <s v="Six X"/>
    <s v="Groceries"/>
    <s v="Global Traders"/>
    <s v="Six X"/>
    <s v="Groceries"/>
    <s v="Global Traders"/>
    <n v="140"/>
    <n v="61"/>
    <n v="9036.2999999999993"/>
    <n v="1265082"/>
    <s v="In Stock"/>
    <s v="No"/>
    <n v="0"/>
  </r>
  <r>
    <s v="P7989"/>
    <s v="National X"/>
    <s v="Clothing"/>
    <s v="RetailMart Inc"/>
    <n v="183"/>
    <n v="66"/>
    <n v="9344.1299999999992"/>
    <n v="1709975.79"/>
    <x v="4"/>
    <d v="2025-07-30T00:00:00"/>
    <s v="discon"/>
    <s v="Ahmedabad Branch"/>
    <s v="National X"/>
    <s v="Clothing"/>
    <s v="Retailmart Inc"/>
    <s v="National X"/>
    <s v="Clothing"/>
    <s v="Retailmart Inc"/>
    <n v="183"/>
    <n v="66"/>
    <n v="9344.1299999999992"/>
    <n v="1709975.7899999998"/>
    <s v="In Stock"/>
    <s v="No"/>
    <n v="0"/>
  </r>
  <r>
    <s v="P1518"/>
    <s v="Lead Plus"/>
    <s v="Electronics"/>
    <s v="ABC Pvt Ltd"/>
    <n v="12"/>
    <n v="88"/>
    <n v="15854.84"/>
    <n v="190258.08"/>
    <x v="5"/>
    <d v="2025-08-26T00:00:00"/>
    <s v="Actv"/>
    <s v="Online"/>
    <s v="Lead Plus"/>
    <s v="Electronics"/>
    <s v="Abc Pvt Ltd"/>
    <s v="Lead Plus"/>
    <s v="Electronics"/>
    <s v="Abc Pvt Ltd"/>
    <n v="12"/>
    <n v="88"/>
    <n v="15854.84"/>
    <n v="190258.08000000002"/>
    <s v="Low Stock"/>
    <s v="Yes"/>
    <n v="1"/>
  </r>
  <r>
    <s v="P6161"/>
    <s v="point pro"/>
    <s v="Groceries"/>
    <s v="RetailMart Inc"/>
    <n v="108"/>
    <n v="50"/>
    <n v="17813.46"/>
    <n v="1923853.68"/>
    <x v="116"/>
    <d v="2025-08-30T00:00:00"/>
    <s v="active"/>
    <s v="Pune Store"/>
    <s v="Point Pro"/>
    <s v="Groceries"/>
    <s v="Retailmart Inc"/>
    <s v="Point Pro"/>
    <s v="Groceries"/>
    <s v="Retailmart Inc"/>
    <n v="108"/>
    <n v="50"/>
    <n v="17813.46"/>
    <n v="1923853.68"/>
    <s v="In Stock"/>
    <s v="No"/>
    <n v="0"/>
  </r>
  <r>
    <s v="P4865"/>
    <s v="Officer X"/>
    <s v="Groceries"/>
    <s v="Omni Suppliers"/>
    <n v="75"/>
    <n v="51"/>
    <n v="3798.4"/>
    <n v="284880"/>
    <x v="127"/>
    <d v="2025-09-18T00:00:00"/>
    <s v="discon"/>
    <s v="Ahmedabad Branch"/>
    <s v="Officer X"/>
    <s v="Groceries"/>
    <s v="Omni Suppliers"/>
    <s v="Officer X"/>
    <s v="Groceries"/>
    <s v="Omni Suppliers"/>
    <n v="75"/>
    <n v="51"/>
    <n v="3798.4"/>
    <n v="284880"/>
    <s v="In Stock"/>
    <s v="No"/>
    <n v="0"/>
  </r>
  <r>
    <s v="P6543"/>
    <s v="Pretty Pro"/>
    <s v="Clothing"/>
    <s v="RetailMart Inc"/>
    <n v="186"/>
    <n v="96"/>
    <n v="6579.9"/>
    <n v="1223861.3999999999"/>
    <x v="130"/>
    <d v="2025-09-29T00:00:00"/>
    <s v="Inactive"/>
    <s v="Online"/>
    <s v="Pretty Pro"/>
    <s v="Clothing"/>
    <s v="Retailmart Inc"/>
    <s v="Pretty Pro"/>
    <s v="Clothing"/>
    <s v="Retailmart Inc"/>
    <n v="186"/>
    <n v="96"/>
    <n v="6579.9"/>
    <n v="1223861.3999999999"/>
    <s v="In Stock"/>
    <s v="No"/>
    <n v="0"/>
  </r>
  <r>
    <s v="P6735"/>
    <s v="Particular X"/>
    <s v="Groceries"/>
    <m/>
    <n v="116"/>
    <n v="67"/>
    <n v="2674.84"/>
    <n v="310281.44"/>
    <x v="129"/>
    <d v="2025-09-03T00:00:00"/>
    <m/>
    <s v="Online"/>
    <s v="Particular X"/>
    <s v="Groceries"/>
    <s v=""/>
    <s v="Particular X"/>
    <s v="Groceries"/>
    <s v="Others"/>
    <n v="116"/>
    <n v="67"/>
    <n v="2674.84"/>
    <n v="310281.44"/>
    <s v="In Stock"/>
    <s v="No"/>
    <n v="0"/>
  </r>
  <r>
    <s v="P4746"/>
    <s v="Never Lite"/>
    <s v="Electronics"/>
    <s v="QuickStock"/>
    <n v="52"/>
    <n v="53"/>
    <n v="16906.04"/>
    <n v="879114.08000000007"/>
    <x v="5"/>
    <d v="2025-09-18T00:00:00"/>
    <s v="discon"/>
    <s v="Ahmedabad Branch"/>
    <s v="Never Lite"/>
    <s v="Electronics"/>
    <s v="Quickstock"/>
    <s v="Never Lite"/>
    <s v="Electronics"/>
    <s v="Quickstock"/>
    <n v="52"/>
    <n v="53"/>
    <n v="16906.04"/>
    <n v="879114.08000000007"/>
    <s v="Low Stock"/>
    <s v="Yes"/>
    <n v="1"/>
  </r>
  <r>
    <s v="P4317"/>
    <s v="Professor Plus"/>
    <s v="Furniture"/>
    <s v="Global Traders"/>
    <n v="132"/>
    <n v="29"/>
    <n v="19082.62"/>
    <n v="2518905.84"/>
    <x v="158"/>
    <d v="2025-09-20T00:00:00"/>
    <s v="active"/>
    <s v="Pune Store"/>
    <s v="Professor Plus"/>
    <s v="Furniture"/>
    <s v="Global Traders"/>
    <s v="Professor Plus"/>
    <s v="Furniture"/>
    <s v="Global Traders"/>
    <n v="132"/>
    <n v="29"/>
    <n v="19082.62"/>
    <n v="2518905.84"/>
    <s v="In Stock"/>
    <s v="No"/>
    <n v="0"/>
  </r>
  <r>
    <s v="P5004"/>
    <s v="Measure Max"/>
    <s v="Electronics"/>
    <s v="Global Traders"/>
    <n v="154"/>
    <n v="52"/>
    <n v="3964.5"/>
    <n v="610533"/>
    <x v="116"/>
    <d v="2025-09-28T00:00:00"/>
    <s v="Actv"/>
    <s v="Mumbai Store"/>
    <s v="Measure Max"/>
    <s v="Electronics"/>
    <s v="Global Traders"/>
    <s v="Measure Max"/>
    <s v="Electronics"/>
    <s v="Global Traders"/>
    <n v="154"/>
    <n v="52"/>
    <n v="3964.5"/>
    <n v="610533"/>
    <s v="In Stock"/>
    <s v="No"/>
    <n v="0"/>
  </r>
  <r>
    <s v="P7335"/>
    <s v="Area Plus"/>
    <s v="Groceries"/>
    <s v="QuickStock"/>
    <n v="87"/>
    <n v="63"/>
    <n v="17561.28"/>
    <n v="1527831.36"/>
    <x v="78"/>
    <d v="2025-10-03T00:00:00"/>
    <s v="active"/>
    <s v="Ahmedabad Branch"/>
    <s v="Area Plus"/>
    <s v="Groceries"/>
    <s v="Quickstock"/>
    <s v="Area Plus"/>
    <s v="Groceries"/>
    <s v="Quickstock"/>
    <n v="87"/>
    <n v="63"/>
    <n v="17561.28"/>
    <n v="1527831.3599999999"/>
    <s v="In Stock"/>
    <s v="No"/>
    <n v="0"/>
  </r>
  <r>
    <s v="P7359"/>
    <s v="Final Mini"/>
    <s v="Electronics"/>
    <s v="Global Traders"/>
    <n v="176"/>
    <n v="72"/>
    <n v="15048.39"/>
    <n v="2648516.64"/>
    <x v="48"/>
    <d v="2025-10-07T00:00:00"/>
    <m/>
    <s v="Online"/>
    <s v="Final Mini"/>
    <s v="Electronics"/>
    <s v="Global Traders"/>
    <s v="Final Mini"/>
    <s v="Electronics"/>
    <s v="Global Traders"/>
    <n v="176"/>
    <n v="72"/>
    <n v="15048.39"/>
    <n v="2648516.6399999997"/>
    <s v="In Stock"/>
    <s v="No"/>
    <n v="0"/>
  </r>
  <r>
    <s v="P3928"/>
    <s v="Up Lite"/>
    <s v="Toys"/>
    <s v="Global Traders"/>
    <n v="113"/>
    <n v="85"/>
    <n v="17471.22"/>
    <n v="1974247.86"/>
    <x v="43"/>
    <d v="2025-09-28T00:00:00"/>
    <s v="Inactive"/>
    <s v="Mumbai Store"/>
    <s v="Up Lite"/>
    <s v="Toys"/>
    <s v="Global Traders"/>
    <s v="Up Lite"/>
    <s v="Toys"/>
    <s v="Global Traders"/>
    <n v="113"/>
    <n v="85"/>
    <n v="17471.22"/>
    <n v="1974247.86"/>
    <s v="In Stock"/>
    <s v="No"/>
    <n v="0"/>
  </r>
  <r>
    <s v="P8643"/>
    <s v="He Max"/>
    <s v="Furniture"/>
    <s v="ABC Pvt Ltd"/>
    <n v="118"/>
    <n v="91"/>
    <n v="2110.6999999999998"/>
    <n v="249062.6"/>
    <x v="171"/>
    <d v="2025-07-23T00:00:00"/>
    <s v="active"/>
    <s v="Ahmedabad Branch"/>
    <s v="He Max"/>
    <s v="Furniture"/>
    <s v="Abc Pvt Ltd"/>
    <s v="He Max"/>
    <s v="Furniture"/>
    <s v="Abc Pvt Ltd"/>
    <n v="118"/>
    <n v="91"/>
    <n v="2110.6999999999998"/>
    <n v="249062.59999999998"/>
    <s v="In Stock"/>
    <s v="No"/>
    <n v="0"/>
  </r>
  <r>
    <s v="P8962"/>
    <s v="Rise X"/>
    <s v="Clothing"/>
    <s v="QuickStock"/>
    <n v="7"/>
    <n v="80"/>
    <n v="11805.97"/>
    <n v="82641.789999999994"/>
    <x v="130"/>
    <d v="2025-08-09T00:00:00"/>
    <s v="Actv"/>
    <s v="Pune Store"/>
    <s v="Rise X"/>
    <s v="Clothing"/>
    <s v="Quickstock"/>
    <s v="Rise X"/>
    <s v="Clothing"/>
    <s v="Quickstock"/>
    <n v="7"/>
    <n v="80"/>
    <n v="11805.97"/>
    <n v="82641.789999999994"/>
    <s v="Low Stock"/>
    <s v="Yes"/>
    <n v="1"/>
  </r>
  <r>
    <s v="P7597"/>
    <s v="Lose Lite"/>
    <s v="Clothing"/>
    <s v="RetailMart Inc"/>
    <n v="2"/>
    <m/>
    <n v="8265.17"/>
    <n v="16530.34"/>
    <x v="166"/>
    <d v="2025-10-03T00:00:00"/>
    <s v="active"/>
    <s v="Online"/>
    <s v="Lose Lite"/>
    <s v="Clothing"/>
    <s v="Retailmart Inc"/>
    <s v="Lose Lite"/>
    <s v="Clothing"/>
    <s v="Retailmart Inc"/>
    <n v="2"/>
    <n v="0"/>
    <n v="8265.17"/>
    <n v="16530.34"/>
    <s v="In Stock"/>
    <s v="No"/>
    <n v="0"/>
  </r>
  <r>
    <s v="P3954"/>
    <s v="White Mini"/>
    <s v="Groceries"/>
    <s v="QuickStock"/>
    <n v="124"/>
    <n v="34"/>
    <n v="19202.25"/>
    <n v="2381079"/>
    <x v="20"/>
    <d v="2025-09-20T00:00:00"/>
    <s v="Actv"/>
    <s v="Delhi Warehouse"/>
    <s v="White Mini"/>
    <s v="Groceries"/>
    <s v="Quickstock"/>
    <s v="White Mini"/>
    <s v="Groceries"/>
    <s v="Quickstock"/>
    <n v="124"/>
    <n v="34"/>
    <n v="19202.25"/>
    <n v="2381079"/>
    <s v="In Stock"/>
    <s v="No"/>
    <n v="0"/>
  </r>
  <r>
    <s v="P8398"/>
    <s v="Most Pro"/>
    <s v="Groceries"/>
    <s v="RetailMart Inc"/>
    <n v="177"/>
    <n v="49"/>
    <n v="1459.89"/>
    <n v="258400.53"/>
    <x v="141"/>
    <d v="2025-09-27T00:00:00"/>
    <s v="discontinued"/>
    <s v="Delhi Warehouse"/>
    <s v="Most Pro"/>
    <s v="Groceries"/>
    <s v="Retailmart Inc"/>
    <s v="Most Pro"/>
    <s v="Groceries"/>
    <s v="Retailmart Inc"/>
    <n v="177"/>
    <n v="49"/>
    <n v="1459.89"/>
    <n v="258400.53000000003"/>
    <s v="In Stock"/>
    <s v="No"/>
    <n v="0"/>
  </r>
  <r>
    <s v="P8797"/>
    <s v="Father Max"/>
    <s v="Clothing"/>
    <m/>
    <n v="83"/>
    <n v="58"/>
    <n v="13615.71"/>
    <n v="1130103.93"/>
    <x v="2"/>
    <d v="2025-08-10T00:00:00"/>
    <s v="Actv"/>
    <s v="Ahmedabad Branch"/>
    <s v="Father Max"/>
    <s v="Clothing"/>
    <s v=""/>
    <s v="Father Max"/>
    <s v="Clothing"/>
    <s v="Others"/>
    <n v="83"/>
    <n v="58"/>
    <n v="13615.71"/>
    <n v="1130103.93"/>
    <s v="In Stock"/>
    <s v="No"/>
    <n v="0"/>
  </r>
  <r>
    <s v="P7542"/>
    <s v="Modern X"/>
    <s v="Electronics"/>
    <s v="QuickStock"/>
    <n v="89"/>
    <n v="86"/>
    <n v="2174.91"/>
    <n v="193566.99"/>
    <x v="12"/>
    <d v="2025-09-04T00:00:00"/>
    <m/>
    <s v="Mumbai Store"/>
    <s v="Modern X"/>
    <s v="Electronics"/>
    <s v="Quickstock"/>
    <s v="Modern X"/>
    <s v="Electronics"/>
    <s v="Quickstock"/>
    <n v="89"/>
    <n v="86"/>
    <n v="2174.91"/>
    <n v="193566.99"/>
    <s v="In Stock"/>
    <s v="No"/>
    <n v="0"/>
  </r>
  <r>
    <s v="P4477"/>
    <s v="Right Plus"/>
    <s v="Groceries"/>
    <s v="RetailMart Inc"/>
    <n v="61"/>
    <n v="98"/>
    <n v="4534.04"/>
    <n v="276576.44"/>
    <x v="91"/>
    <d v="2025-07-19T00:00:00"/>
    <s v="active"/>
    <s v="Mumbai Store"/>
    <s v="Right Plus"/>
    <s v="Groceries"/>
    <s v="Retailmart Inc"/>
    <s v="Right Plus"/>
    <s v="Groceries"/>
    <s v="Retailmart Inc"/>
    <n v="61"/>
    <n v="98"/>
    <n v="4534.04"/>
    <n v="276576.44"/>
    <s v="Low Stock"/>
    <s v="Yes"/>
    <n v="1"/>
  </r>
  <r>
    <s v="P4839"/>
    <s v="Early Plus"/>
    <s v="Clothing"/>
    <m/>
    <n v="150"/>
    <n v="64"/>
    <n v="3532.19"/>
    <n v="529828.5"/>
    <x v="15"/>
    <d v="2025-09-14T00:00:00"/>
    <s v="Actv"/>
    <s v="Delhi Warehouse"/>
    <s v="Early Plus"/>
    <s v="Clothing"/>
    <s v=""/>
    <s v="Early Plus"/>
    <s v="Clothing"/>
    <s v="Others"/>
    <n v="150"/>
    <n v="64"/>
    <n v="3532.19"/>
    <n v="529828.5"/>
    <s v="In Stock"/>
    <s v="No"/>
    <n v="0"/>
  </r>
  <r>
    <s v="P5389"/>
    <s v="Director Plus"/>
    <s v="Toys"/>
    <s v="Global Traders"/>
    <n v="39"/>
    <n v="82"/>
    <n v="11559.6"/>
    <n v="450824.4"/>
    <x v="111"/>
    <d v="2025-08-27T00:00:00"/>
    <s v="Actv"/>
    <s v="Mumbai Store"/>
    <s v="Director Plus"/>
    <s v="Toys"/>
    <s v="Global Traders"/>
    <s v="Director Plus"/>
    <s v="Toys"/>
    <s v="Global Traders"/>
    <n v="39"/>
    <n v="82"/>
    <n v="11559.6"/>
    <n v="450824.4"/>
    <s v="Low Stock"/>
    <s v="Yes"/>
    <n v="1"/>
  </r>
  <r>
    <s v="P6758"/>
    <s v="Floor Plus"/>
    <s v="Toys"/>
    <s v="ABC Pvt Ltd"/>
    <n v="116"/>
    <n v="94"/>
    <n v="10227.26"/>
    <n v="1186362.1599999999"/>
    <x v="148"/>
    <d v="2025-09-14T00:00:00"/>
    <s v="active"/>
    <s v="Mumbai Store"/>
    <s v="Floor Plus"/>
    <s v="Toys"/>
    <s v="Abc Pvt Ltd"/>
    <s v="Floor Plus"/>
    <s v="Toys"/>
    <s v="Abc Pvt Ltd"/>
    <n v="116"/>
    <n v="94"/>
    <n v="10227.26"/>
    <n v="1186362.1599999999"/>
    <s v="In Stock"/>
    <s v="No"/>
    <n v="0"/>
  </r>
  <r>
    <s v="P5721"/>
    <s v="Explain X"/>
    <s v="Toys"/>
    <s v="QuickStock"/>
    <n v="158"/>
    <n v="52"/>
    <n v="6806.66"/>
    <n v="1075452.28"/>
    <x v="75"/>
    <d v="2025-08-03T00:00:00"/>
    <s v="discontinued"/>
    <s v="Delhi Warehouse"/>
    <s v="Explain X"/>
    <s v="Toys"/>
    <s v="Quickstock"/>
    <s v="Explain X"/>
    <s v="Toys"/>
    <s v="Quickstock"/>
    <n v="158"/>
    <n v="52"/>
    <n v="6806.66"/>
    <n v="1075452.28"/>
    <s v="In Stock"/>
    <s v="No"/>
    <n v="0"/>
  </r>
  <r>
    <s v="P2920"/>
    <s v="Full Lite"/>
    <s v="Electronics"/>
    <s v="Omni Suppliers"/>
    <n v="171"/>
    <m/>
    <n v="4374.4399999999996"/>
    <n v="748029.23999999987"/>
    <x v="149"/>
    <d v="2025-08-29T00:00:00"/>
    <s v="discon"/>
    <s v="Delhi Warehouse"/>
    <s v="Full Lite"/>
    <s v="Electronics"/>
    <s v="Omni Suppliers"/>
    <s v="Full Lite"/>
    <s v="Electronics"/>
    <s v="Omni Suppliers"/>
    <n v="171"/>
    <n v="0"/>
    <n v="4374.4399999999996"/>
    <n v="748029.23999999987"/>
    <s v="In Stock"/>
    <s v="No"/>
    <n v="0"/>
  </r>
  <r>
    <s v="P3589"/>
    <s v="Very Plus"/>
    <s v="Toys"/>
    <s v="ABC Pvt Ltd"/>
    <n v="95"/>
    <n v="85"/>
    <n v="3975.96"/>
    <n v="377716.2"/>
    <x v="42"/>
    <d v="2025-09-03T00:00:00"/>
    <m/>
    <s v="Online"/>
    <s v="Very Plus"/>
    <s v="Toys"/>
    <s v="Abc Pvt Ltd"/>
    <s v="Very Plus"/>
    <s v="Toys"/>
    <s v="Abc Pvt Ltd"/>
    <n v="95"/>
    <n v="85"/>
    <n v="3975.96"/>
    <n v="377716.2"/>
    <s v="In Stock"/>
    <s v="No"/>
    <n v="0"/>
  </r>
  <r>
    <s v="P5301"/>
    <s v="Case Plus"/>
    <s v="Groceries"/>
    <s v="QuickStock"/>
    <n v="130"/>
    <n v="65"/>
    <n v="1955.95"/>
    <n v="254273.5"/>
    <x v="176"/>
    <d v="2025-07-19T00:00:00"/>
    <s v="discontinued"/>
    <s v="Delhi Warehouse"/>
    <s v="Case Plus"/>
    <s v="Groceries"/>
    <s v="Quickstock"/>
    <s v="Case Plus"/>
    <s v="Groceries"/>
    <s v="Quickstock"/>
    <n v="130"/>
    <n v="65"/>
    <n v="1955.95"/>
    <n v="254273.5"/>
    <s v="In Stock"/>
    <s v="No"/>
    <n v="0"/>
  </r>
  <r>
    <s v="P9564"/>
    <s v="Region Mini"/>
    <s v="Clothing"/>
    <s v="Global Traders"/>
    <n v="62"/>
    <m/>
    <n v="6629.83"/>
    <n v="411049.46"/>
    <x v="20"/>
    <d v="2025-07-31T00:00:00"/>
    <s v="discon"/>
    <s v="Online"/>
    <s v="Region Mini"/>
    <s v="Clothing"/>
    <s v="Global Traders"/>
    <s v="Region Mini"/>
    <s v="Clothing"/>
    <s v="Global Traders"/>
    <n v="62"/>
    <n v="0"/>
    <n v="6629.83"/>
    <n v="411049.46"/>
    <s v="In Stock"/>
    <s v="No"/>
    <n v="0"/>
  </r>
  <r>
    <s v="P8014"/>
    <s v="Beyond Lite"/>
    <s v="Toys"/>
    <s v="Global Traders"/>
    <n v="189"/>
    <m/>
    <n v="14545.83"/>
    <n v="2749161.87"/>
    <x v="49"/>
    <d v="2025-08-26T00:00:00"/>
    <s v="active"/>
    <s v="Online"/>
    <s v="Beyond Lite"/>
    <s v="Toys"/>
    <s v="Global Traders"/>
    <s v="Beyond Lite"/>
    <s v="Toys"/>
    <s v="Global Traders"/>
    <n v="189"/>
    <n v="0"/>
    <n v="14545.83"/>
    <n v="2749161.87"/>
    <s v="In Stock"/>
    <s v="No"/>
    <n v="0"/>
  </r>
  <r>
    <s v="P7966"/>
    <s v="Garden X"/>
    <s v="Clothing"/>
    <s v="Global Traders"/>
    <n v="173"/>
    <n v="94"/>
    <n v="8117.28"/>
    <n v="1404289.44"/>
    <x v="168"/>
    <d v="2025-10-12T00:00:00"/>
    <s v="Inactive"/>
    <s v="Ahmedabad Branch"/>
    <s v="Garden X"/>
    <s v="Clothing"/>
    <s v="Global Traders"/>
    <s v="Garden X"/>
    <s v="Clothing"/>
    <s v="Global Traders"/>
    <n v="173"/>
    <n v="94"/>
    <n v="8117.28"/>
    <n v="1404289.44"/>
    <s v="In Stock"/>
    <s v="No"/>
    <n v="0"/>
  </r>
  <r>
    <s v="P2561"/>
    <s v="Little Pro"/>
    <s v="Clothing"/>
    <s v="Omni Suppliers"/>
    <n v="196"/>
    <n v="54"/>
    <n v="11595.08"/>
    <n v="2272635.6800000002"/>
    <x v="171"/>
    <d v="2025-10-02T00:00:00"/>
    <s v="discontinued"/>
    <s v="Delhi Warehouse"/>
    <s v="Little Pro"/>
    <s v="Clothing"/>
    <s v="Omni Suppliers"/>
    <s v="Little Pro"/>
    <s v="Clothing"/>
    <s v="Omni Suppliers"/>
    <n v="196"/>
    <n v="54"/>
    <n v="11595.08"/>
    <n v="2272635.6800000002"/>
    <s v="In Stock"/>
    <s v="No"/>
    <n v="0"/>
  </r>
  <r>
    <s v="P4656"/>
    <s v="End Max"/>
    <s v="Groceries"/>
    <s v="Global Traders"/>
    <n v="114"/>
    <n v="70"/>
    <n v="684.19"/>
    <n v="77997.66"/>
    <x v="136"/>
    <d v="2025-09-24T00:00:00"/>
    <s v="active"/>
    <s v="Mumbai Store"/>
    <s v="End Max"/>
    <s v="Groceries"/>
    <s v="Global Traders"/>
    <s v="End Max"/>
    <s v="Groceries"/>
    <s v="Global Traders"/>
    <n v="114"/>
    <n v="70"/>
    <n v="684.19"/>
    <n v="77997.66"/>
    <s v="In Stock"/>
    <s v="No"/>
    <n v="0"/>
  </r>
  <r>
    <s v="P1209"/>
    <s v="Window Plus"/>
    <s v="Toys"/>
    <s v="Global Traders"/>
    <n v="119"/>
    <n v="26"/>
    <n v="6494.72"/>
    <n v="772871.68000000005"/>
    <x v="72"/>
    <d v="2025-07-24T00:00:00"/>
    <s v="discontinued"/>
    <s v="Pune Store"/>
    <s v="Window Plus"/>
    <s v="Toys"/>
    <s v="Global Traders"/>
    <s v="Window Plus"/>
    <s v="Toys"/>
    <s v="Global Traders"/>
    <n v="119"/>
    <n v="26"/>
    <n v="6494.72"/>
    <n v="772871.68000000005"/>
    <s v="In Stock"/>
    <s v="No"/>
    <n v="0"/>
  </r>
  <r>
    <s v="P2853"/>
    <s v="radio x"/>
    <s v="Groceries"/>
    <s v="Omni Suppliers"/>
    <n v="103"/>
    <n v="92"/>
    <n v="13438.69"/>
    <n v="1384185.07"/>
    <x v="124"/>
    <d v="2025-08-10T00:00:00"/>
    <m/>
    <s v="Online"/>
    <s v="Radio X"/>
    <s v="Groceries"/>
    <s v="Omni Suppliers"/>
    <s v="Radio X"/>
    <s v="Groceries"/>
    <s v="Omni Suppliers"/>
    <n v="103"/>
    <n v="92"/>
    <n v="13438.69"/>
    <n v="1384185.07"/>
    <s v="In Stock"/>
    <s v="No"/>
    <n v="0"/>
  </r>
  <r>
    <s v="P1181"/>
    <s v="Clear Plus"/>
    <s v="Furniture"/>
    <s v="QuickStock"/>
    <n v="134"/>
    <n v="36"/>
    <n v="1081.83"/>
    <n v="144965.22"/>
    <x v="181"/>
    <d v="2025-10-08T00:00:00"/>
    <s v="active"/>
    <s v="Delhi Warehouse"/>
    <s v="Clear Plus"/>
    <s v="Furniture"/>
    <s v="Quickstock"/>
    <s v="Clear Plus"/>
    <s v="Furniture"/>
    <s v="Quickstock"/>
    <n v="134"/>
    <n v="36"/>
    <n v="1081.83"/>
    <n v="144965.22"/>
    <s v="In Stock"/>
    <s v="No"/>
    <n v="0"/>
  </r>
  <r>
    <s v="P8089"/>
    <s v="Treat Mini"/>
    <s v="Groceries"/>
    <s v="RetailMart Inc"/>
    <n v="23"/>
    <n v="21"/>
    <n v="16160.73"/>
    <n v="371696.79"/>
    <x v="48"/>
    <d v="2025-09-16T00:00:00"/>
    <s v="active"/>
    <s v="Pune Store"/>
    <s v="Treat Mini"/>
    <s v="Groceries"/>
    <s v="Retailmart Inc"/>
    <s v="Treat Mini"/>
    <s v="Groceries"/>
    <s v="Retailmart Inc"/>
    <n v="23"/>
    <n v="21"/>
    <n v="16160.73"/>
    <n v="371696.79"/>
    <s v="In Stock"/>
    <s v="No"/>
    <n v="0"/>
  </r>
  <r>
    <s v="P7098"/>
    <s v="Husband X"/>
    <s v="Groceries"/>
    <s v="ABC Pvt Ltd"/>
    <n v="160"/>
    <n v="40"/>
    <n v="8838.41"/>
    <n v="1414145.6"/>
    <x v="62"/>
    <d v="2025-09-15T00:00:00"/>
    <s v="active"/>
    <s v="Delhi Warehouse"/>
    <s v="Husband X"/>
    <s v="Groceries"/>
    <s v="Abc Pvt Ltd"/>
    <s v="Husband X"/>
    <s v="Groceries"/>
    <s v="Abc Pvt Ltd"/>
    <n v="160"/>
    <n v="40"/>
    <n v="8838.41"/>
    <n v="1414145.6"/>
    <s v="In Stock"/>
    <s v="No"/>
    <n v="0"/>
  </r>
  <r>
    <s v="P3021"/>
    <s v="Its X"/>
    <s v="Clothing"/>
    <s v="Global Traders"/>
    <n v="5"/>
    <n v="70"/>
    <n v="2784.34"/>
    <n v="13921.7"/>
    <x v="35"/>
    <d v="2025-08-23T00:00:00"/>
    <s v="active"/>
    <s v="Online"/>
    <s v="Its X"/>
    <s v="Clothing"/>
    <s v="Global Traders"/>
    <s v="Its X"/>
    <s v="Clothing"/>
    <s v="Global Traders"/>
    <n v="5"/>
    <n v="70"/>
    <n v="2784.34"/>
    <n v="13921.7"/>
    <s v="Low Stock"/>
    <s v="Yes"/>
    <n v="1"/>
  </r>
  <r>
    <s v="P1713"/>
    <s v="Central Lite"/>
    <s v="Clothing"/>
    <s v="Global Traders"/>
    <n v="16"/>
    <n v="55"/>
    <n v="1043.32"/>
    <n v="16693.12"/>
    <x v="156"/>
    <d v="2025-07-26T00:00:00"/>
    <m/>
    <s v="Mumbai Store"/>
    <s v="Central Lite"/>
    <s v="Clothing"/>
    <s v="Global Traders"/>
    <s v="Central Lite"/>
    <s v="Clothing"/>
    <s v="Global Traders"/>
    <n v="16"/>
    <n v="55"/>
    <n v="1043.32"/>
    <n v="16693.12"/>
    <s v="Low Stock"/>
    <s v="Yes"/>
    <n v="1"/>
  </r>
  <r>
    <s v="P1863"/>
    <s v="Scene Plus"/>
    <s v="Toys"/>
    <s v="Omni Suppliers"/>
    <n v="20"/>
    <n v="37"/>
    <n v="5276.41"/>
    <n v="105528.2"/>
    <x v="166"/>
    <d v="2025-07-19T00:00:00"/>
    <m/>
    <s v="Pune Store"/>
    <s v="Scene Plus"/>
    <s v="Toys"/>
    <s v="Omni Suppliers"/>
    <s v="Scene Plus"/>
    <s v="Toys"/>
    <s v="Omni Suppliers"/>
    <n v="20"/>
    <n v="37"/>
    <n v="5276.41"/>
    <n v="105528.2"/>
    <s v="Low Stock"/>
    <s v="Yes"/>
    <n v="1"/>
  </r>
  <r>
    <s v="P3304"/>
    <s v="Whether Plus"/>
    <s v="Clothing"/>
    <s v="ABC Pvt Ltd"/>
    <n v="141"/>
    <n v="27"/>
    <n v="8653.35"/>
    <n v="1220122.3500000001"/>
    <x v="164"/>
    <d v="2025-09-30T00:00:00"/>
    <s v="Actv"/>
    <s v="Mumbai Store"/>
    <s v="Whether Plus"/>
    <s v="Clothing"/>
    <s v="Abc Pvt Ltd"/>
    <s v="Whether Plus"/>
    <s v="Clothing"/>
    <s v="Abc Pvt Ltd"/>
    <n v="141"/>
    <n v="27"/>
    <n v="8653.35"/>
    <n v="1220122.3500000001"/>
    <s v="In Stock"/>
    <s v="No"/>
    <n v="0"/>
  </r>
  <r>
    <s v="P7734"/>
    <s v="Instead Plus"/>
    <s v="Groceries"/>
    <s v="Omni Suppliers"/>
    <n v="187"/>
    <n v="53"/>
    <n v="15190.69"/>
    <n v="2840659.03"/>
    <x v="118"/>
    <d v="2025-08-04T00:00:00"/>
    <s v="discontinued"/>
    <s v="Delhi Warehouse"/>
    <s v="Instead Plus"/>
    <s v="Groceries"/>
    <s v="Omni Suppliers"/>
    <s v="Instead Plus"/>
    <s v="Groceries"/>
    <s v="Omni Suppliers"/>
    <n v="187"/>
    <n v="53"/>
    <n v="15190.69"/>
    <n v="2840659.0300000003"/>
    <s v="In Stock"/>
    <s v="No"/>
    <n v="0"/>
  </r>
  <r>
    <s v="P6106"/>
    <s v="thousand mini"/>
    <s v="Electronics"/>
    <s v="Omni Suppliers"/>
    <n v="84"/>
    <n v="61"/>
    <n v="3759.77"/>
    <n v="315820.68"/>
    <x v="152"/>
    <d v="2025-09-24T00:00:00"/>
    <m/>
    <s v="Ahmedabad Branch"/>
    <s v="Thousand Mini"/>
    <s v="Electronics"/>
    <s v="Omni Suppliers"/>
    <s v="Thousand Mini"/>
    <s v="Electronics"/>
    <s v="Omni Suppliers"/>
    <n v="84"/>
    <n v="61"/>
    <n v="3759.77"/>
    <n v="315820.68"/>
    <s v="In Stock"/>
    <s v="No"/>
    <n v="0"/>
  </r>
  <r>
    <s v="P9291"/>
    <s v="Next Max"/>
    <s v="Groceries"/>
    <s v="Omni Suppliers"/>
    <n v="38"/>
    <n v="49"/>
    <n v="16410.18"/>
    <n v="623586.84"/>
    <x v="36"/>
    <d v="2025-10-09T00:00:00"/>
    <s v="Inactive"/>
    <s v="Delhi Warehouse"/>
    <s v="Next Max"/>
    <s v="Groceries"/>
    <s v="Omni Suppliers"/>
    <s v="Next Max"/>
    <s v="Groceries"/>
    <s v="Omni Suppliers"/>
    <n v="38"/>
    <n v="49"/>
    <n v="16410.18"/>
    <n v="623586.84"/>
    <s v="Low Stock"/>
    <s v="Yes"/>
    <n v="1"/>
  </r>
  <r>
    <s v="P3737"/>
    <s v="Republican Pro"/>
    <s v="Toys"/>
    <s v="RetailMart Inc"/>
    <n v="44"/>
    <m/>
    <n v="9487.0499999999993"/>
    <n v="417430.2"/>
    <x v="68"/>
    <d v="2025-08-12T00:00:00"/>
    <s v="discontinued"/>
    <s v="Pune Store"/>
    <s v="Republican Pro"/>
    <s v="Toys"/>
    <s v="Retailmart Inc"/>
    <s v="Republican Pro"/>
    <s v="Toys"/>
    <s v="Retailmart Inc"/>
    <n v="44"/>
    <n v="0"/>
    <n v="9487.0499999999993"/>
    <n v="417430.19999999995"/>
    <s v="In Stock"/>
    <s v="No"/>
    <n v="0"/>
  </r>
  <r>
    <s v="P5682"/>
    <s v="Age Plus"/>
    <s v="Electronics"/>
    <s v="QuickStock"/>
    <n v="5"/>
    <n v="40"/>
    <n v="11919.62"/>
    <n v="59598.100000000013"/>
    <x v="13"/>
    <d v="2025-08-20T00:00:00"/>
    <m/>
    <s v="Online"/>
    <s v="Age Plus"/>
    <s v="Electronics"/>
    <s v="Quickstock"/>
    <s v="Age Plus"/>
    <s v="Electronics"/>
    <s v="Quickstock"/>
    <n v="5"/>
    <n v="40"/>
    <n v="11919.62"/>
    <n v="59598.100000000006"/>
    <s v="Low Stock"/>
    <s v="Yes"/>
    <n v="1"/>
  </r>
  <r>
    <s v="P8250"/>
    <s v="Military Plus"/>
    <s v="Electronics"/>
    <s v="RetailMart Inc"/>
    <n v="180"/>
    <n v="43"/>
    <n v="9297.0499999999993"/>
    <n v="1673469"/>
    <x v="43"/>
    <d v="2025-07-28T00:00:00"/>
    <s v="discon"/>
    <s v="Pune Store"/>
    <s v="Military Plus"/>
    <s v="Electronics"/>
    <s v="Retailmart Inc"/>
    <s v="Military Plus"/>
    <s v="Electronics"/>
    <s v="Retailmart Inc"/>
    <n v="180"/>
    <n v="43"/>
    <n v="9297.0499999999993"/>
    <n v="1673468.9999999998"/>
    <s v="In Stock"/>
    <s v="No"/>
    <n v="0"/>
  </r>
  <r>
    <s v="P7723"/>
    <s v="Able Mini"/>
    <s v="Furniture"/>
    <m/>
    <n v="184"/>
    <n v="29"/>
    <n v="4682.09"/>
    <n v="861504.56"/>
    <x v="134"/>
    <d v="2025-08-17T00:00:00"/>
    <s v="Actv"/>
    <s v="Delhi Warehouse"/>
    <s v="Able Mini"/>
    <s v="Furniture"/>
    <s v=""/>
    <s v="Able Mini"/>
    <s v="Furniture"/>
    <s v="Others"/>
    <n v="184"/>
    <n v="29"/>
    <n v="4682.09"/>
    <n v="861504.56"/>
    <s v="In Stock"/>
    <s v="No"/>
    <n v="0"/>
  </r>
  <r>
    <s v="P2248"/>
    <s v="Use Max"/>
    <s v="Toys"/>
    <m/>
    <n v="122"/>
    <n v="57"/>
    <n v="6986.05"/>
    <n v="852298.1"/>
    <x v="158"/>
    <d v="2025-08-29T00:00:00"/>
    <s v="active"/>
    <s v="Delhi Warehouse"/>
    <s v="Use Max"/>
    <s v="Toys"/>
    <s v=""/>
    <s v="Use Max"/>
    <s v="Toys"/>
    <s v="Others"/>
    <n v="122"/>
    <n v="57"/>
    <n v="6986.05"/>
    <n v="852298.1"/>
    <s v="In Stock"/>
    <s v="No"/>
    <n v="0"/>
  </r>
  <r>
    <s v="P7444"/>
    <s v="Example Lite"/>
    <s v="Groceries"/>
    <s v="Omni Suppliers"/>
    <n v="64"/>
    <n v="86"/>
    <n v="2062.6"/>
    <n v="132006.39999999999"/>
    <x v="123"/>
    <d v="2025-08-01T00:00:00"/>
    <s v="Inactive"/>
    <s v="Online"/>
    <s v="Example Lite"/>
    <s v="Groceries"/>
    <s v="Omni Suppliers"/>
    <s v="Example Lite"/>
    <s v="Groceries"/>
    <s v="Omni Suppliers"/>
    <n v="64"/>
    <n v="86"/>
    <n v="2062.6"/>
    <n v="132006.39999999999"/>
    <s v="Low Stock"/>
    <s v="Yes"/>
    <n v="1"/>
  </r>
  <r>
    <s v="P1660"/>
    <s v="Past Max"/>
    <s v="Furniture"/>
    <s v="Global Traders"/>
    <n v="148"/>
    <n v="84"/>
    <n v="9090.48"/>
    <n v="1345391.04"/>
    <x v="37"/>
    <d v="2025-08-20T00:00:00"/>
    <s v="Inactive"/>
    <s v="Pune Store"/>
    <s v="Past Max"/>
    <s v="Furniture"/>
    <s v="Global Traders"/>
    <s v="Past Max"/>
    <s v="Furniture"/>
    <s v="Global Traders"/>
    <n v="148"/>
    <n v="84"/>
    <n v="9090.48"/>
    <n v="1345391.04"/>
    <s v="In Stock"/>
    <s v="No"/>
    <n v="0"/>
  </r>
  <r>
    <s v="P8512"/>
    <s v="Fear Plus"/>
    <s v="Groceries"/>
    <s v="Global Traders"/>
    <n v="63"/>
    <n v="68"/>
    <n v="15585.83"/>
    <n v="981907.29"/>
    <x v="86"/>
    <d v="2025-08-25T00:00:00"/>
    <m/>
    <s v="Delhi Warehouse"/>
    <s v="Fear Plus"/>
    <s v="Groceries"/>
    <s v="Global Traders"/>
    <s v="Fear Plus"/>
    <s v="Groceries"/>
    <s v="Global Traders"/>
    <n v="63"/>
    <n v="68"/>
    <n v="15585.83"/>
    <n v="981907.29"/>
    <s v="Low Stock"/>
    <s v="Yes"/>
    <n v="1"/>
  </r>
  <r>
    <s v="P6960"/>
    <s v="Step Lite"/>
    <s v="Furniture"/>
    <s v="RetailMart Inc"/>
    <n v="159"/>
    <n v="89"/>
    <n v="8619.51"/>
    <n v="1370502.09"/>
    <x v="71"/>
    <d v="2025-08-06T00:00:00"/>
    <s v="discon"/>
    <s v="Mumbai Store"/>
    <s v="Step Lite"/>
    <s v="Furniture"/>
    <s v="Retailmart Inc"/>
    <s v="Step Lite"/>
    <s v="Furniture"/>
    <s v="Retailmart Inc"/>
    <n v="159"/>
    <n v="89"/>
    <n v="8619.51"/>
    <n v="1370502.09"/>
    <s v="In Stock"/>
    <s v="No"/>
    <n v="0"/>
  </r>
  <r>
    <s v="P2798"/>
    <s v="Especially Lite"/>
    <s v="Clothing"/>
    <s v="Global Traders"/>
    <n v="110"/>
    <n v="46"/>
    <n v="4343.8900000000003"/>
    <n v="477827.9"/>
    <x v="108"/>
    <d v="2025-09-20T00:00:00"/>
    <s v="Actv"/>
    <s v="Online"/>
    <s v="Especially Lite"/>
    <s v="Clothing"/>
    <s v="Global Traders"/>
    <s v="Especially Lite"/>
    <s v="Clothing"/>
    <s v="Global Traders"/>
    <n v="110"/>
    <n v="46"/>
    <n v="4343.8900000000003"/>
    <n v="477827.9"/>
    <s v="In Stock"/>
    <s v="No"/>
    <n v="0"/>
  </r>
  <r>
    <s v="P7337"/>
    <s v="Break Mini"/>
    <s v="Clothing"/>
    <s v="Omni Suppliers"/>
    <n v="198"/>
    <m/>
    <n v="7864.31"/>
    <n v="1557133.38"/>
    <x v="130"/>
    <d v="2025-09-21T00:00:00"/>
    <s v="discon"/>
    <s v="Ahmedabad Branch"/>
    <s v="Break Mini"/>
    <s v="Clothing"/>
    <s v="Omni Suppliers"/>
    <s v="Break Mini"/>
    <s v="Clothing"/>
    <s v="Omni Suppliers"/>
    <n v="198"/>
    <n v="0"/>
    <n v="7864.31"/>
    <n v="1557133.3800000001"/>
    <s v="In Stock"/>
    <s v="No"/>
    <n v="0"/>
  </r>
  <r>
    <s v="P7276"/>
    <s v="Detail Lite"/>
    <s v="Groceries"/>
    <s v="Omni Suppliers"/>
    <n v="37"/>
    <n v="69"/>
    <n v="7332.77"/>
    <n v="271312.49"/>
    <x v="29"/>
    <d v="2025-08-31T00:00:00"/>
    <s v="Inactive"/>
    <s v="Ahmedabad Branch"/>
    <s v="Detail Lite"/>
    <s v="Groceries"/>
    <s v="Omni Suppliers"/>
    <s v="Detail Lite"/>
    <s v="Groceries"/>
    <s v="Omni Suppliers"/>
    <n v="37"/>
    <n v="69"/>
    <n v="7332.77"/>
    <n v="271312.49"/>
    <s v="Low Stock"/>
    <s v="Yes"/>
    <n v="1"/>
  </r>
  <r>
    <s v="P6438"/>
    <s v="Draw Mini"/>
    <s v="Furniture"/>
    <s v="ABC Pvt Ltd"/>
    <n v="119"/>
    <n v="67"/>
    <n v="16758.509999999998"/>
    <n v="1994262.69"/>
    <x v="18"/>
    <d v="2025-07-21T00:00:00"/>
    <s v="Actv"/>
    <s v="Delhi Warehouse"/>
    <s v="Draw Mini"/>
    <s v="Furniture"/>
    <s v="Abc Pvt Ltd"/>
    <s v="Draw Mini"/>
    <s v="Furniture"/>
    <s v="Abc Pvt Ltd"/>
    <n v="119"/>
    <n v="67"/>
    <n v="16758.509999999998"/>
    <n v="1994262.6899999997"/>
    <s v="In Stock"/>
    <s v="No"/>
    <n v="0"/>
  </r>
  <r>
    <s v="P1058"/>
    <s v="Choose Lite"/>
    <s v="Toys"/>
    <s v="RetailMart Inc"/>
    <n v="76"/>
    <n v="63"/>
    <n v="808.06"/>
    <n v="61412.56"/>
    <x v="3"/>
    <d v="2025-08-23T00:00:00"/>
    <s v="Inactive"/>
    <s v="Online"/>
    <s v="Choose Lite"/>
    <s v="Toys"/>
    <s v="Retailmart Inc"/>
    <s v="Choose Lite"/>
    <s v="Toys"/>
    <s v="Retailmart Inc"/>
    <n v="76"/>
    <n v="63"/>
    <n v="808.06"/>
    <n v="61412.56"/>
    <s v="In Stock"/>
    <s v="No"/>
    <n v="0"/>
  </r>
  <r>
    <s v="P3614"/>
    <s v="Deal Lite"/>
    <s v="Toys"/>
    <s v="RetailMart Inc"/>
    <n v="54"/>
    <n v="20"/>
    <n v="2160.29"/>
    <n v="116655.66"/>
    <x v="4"/>
    <d v="2025-09-28T00:00:00"/>
    <s v="active"/>
    <s v="Ahmedabad Branch"/>
    <s v="Deal Lite"/>
    <s v="Toys"/>
    <s v="Retailmart Inc"/>
    <s v="Deal Lite"/>
    <s v="Toys"/>
    <s v="Retailmart Inc"/>
    <n v="54"/>
    <n v="20"/>
    <n v="2160.29"/>
    <n v="116655.66"/>
    <s v="In Stock"/>
    <s v="No"/>
    <n v="0"/>
  </r>
  <r>
    <s v="P9276"/>
    <s v="In X"/>
    <s v="Electronics"/>
    <s v="Omni Suppliers"/>
    <n v="114"/>
    <n v="72"/>
    <n v="8297.66"/>
    <n v="945933.24"/>
    <x v="162"/>
    <d v="2025-09-22T00:00:00"/>
    <s v="Actv"/>
    <s v="Pune Store"/>
    <s v="In X"/>
    <s v="Electronics"/>
    <s v="Omni Suppliers"/>
    <s v="In X"/>
    <s v="Electronics"/>
    <s v="Omni Suppliers"/>
    <n v="114"/>
    <n v="72"/>
    <n v="8297.66"/>
    <n v="945933.24"/>
    <s v="In Stock"/>
    <s v="No"/>
    <n v="0"/>
  </r>
  <r>
    <s v="P4120"/>
    <s v="Indeed Plus"/>
    <s v="Toys"/>
    <s v="ABC Pvt Ltd"/>
    <n v="66"/>
    <n v="38"/>
    <n v="18480.349999999999"/>
    <n v="1219703.1000000001"/>
    <x v="148"/>
    <d v="2025-08-14T00:00:00"/>
    <m/>
    <s v="Delhi Warehouse"/>
    <s v="Indeed Plus"/>
    <s v="Toys"/>
    <s v="Abc Pvt Ltd"/>
    <s v="Indeed Plus"/>
    <s v="Toys"/>
    <s v="Abc Pvt Ltd"/>
    <n v="66"/>
    <n v="38"/>
    <n v="18480.349999999999"/>
    <n v="1219703.0999999999"/>
    <s v="In Stock"/>
    <s v="No"/>
    <n v="0"/>
  </r>
  <r>
    <s v="P4190"/>
    <s v="Experience Pro"/>
    <s v="Furniture"/>
    <s v="Omni Suppliers"/>
    <n v="179"/>
    <n v="60"/>
    <n v="8704"/>
    <n v="1558016"/>
    <x v="164"/>
    <d v="2025-08-17T00:00:00"/>
    <s v="active"/>
    <s v="Ahmedabad Branch"/>
    <s v="Experience Pro"/>
    <s v="Furniture"/>
    <s v="Omni Suppliers"/>
    <s v="Experience Pro"/>
    <s v="Furniture"/>
    <s v="Omni Suppliers"/>
    <n v="179"/>
    <n v="60"/>
    <n v="8704"/>
    <n v="1558016"/>
    <s v="In Stock"/>
    <s v="No"/>
    <n v="0"/>
  </r>
  <r>
    <s v="P1932"/>
    <s v="strong mini"/>
    <s v="Clothing"/>
    <s v="ABC Pvt Ltd"/>
    <n v="127"/>
    <n v="64"/>
    <n v="13606.19"/>
    <n v="1727986.13"/>
    <x v="112"/>
    <d v="2025-09-23T00:00:00"/>
    <s v="active"/>
    <s v="Online"/>
    <s v="Strong Mini"/>
    <s v="Clothing"/>
    <s v="Abc Pvt Ltd"/>
    <s v="Strong Mini"/>
    <s v="Clothing"/>
    <s v="Abc Pvt Ltd"/>
    <n v="127"/>
    <n v="64"/>
    <n v="13606.19"/>
    <n v="1727986.1300000001"/>
    <s v="In Stock"/>
    <s v="No"/>
    <n v="0"/>
  </r>
  <r>
    <s v="P5852"/>
    <s v="Consumer Max"/>
    <s v="Electronics"/>
    <s v="QuickStock"/>
    <n v="103"/>
    <n v="28"/>
    <n v="11647.72"/>
    <n v="1199715.1599999999"/>
    <x v="143"/>
    <d v="2025-09-02T00:00:00"/>
    <s v="active"/>
    <s v="Online"/>
    <s v="Consumer Max"/>
    <s v="Electronics"/>
    <s v="Quickstock"/>
    <s v="Consumer Max"/>
    <s v="Electronics"/>
    <s v="Quickstock"/>
    <n v="103"/>
    <n v="28"/>
    <n v="11647.72"/>
    <n v="1199715.1599999999"/>
    <s v="In Stock"/>
    <s v="No"/>
    <n v="0"/>
  </r>
  <r>
    <s v="P9313"/>
    <s v="Central Pro"/>
    <s v="Furniture"/>
    <s v="RetailMart Inc"/>
    <n v="174"/>
    <n v="20"/>
    <n v="11020.67"/>
    <n v="1917596.58"/>
    <x v="50"/>
    <d v="2025-10-03T00:00:00"/>
    <m/>
    <s v="Delhi Warehouse"/>
    <s v="Central Pro"/>
    <s v="Furniture"/>
    <s v="Retailmart Inc"/>
    <s v="Central Pro"/>
    <s v="Furniture"/>
    <s v="Retailmart Inc"/>
    <n v="174"/>
    <n v="20"/>
    <n v="11020.67"/>
    <n v="1917596.58"/>
    <s v="In Stock"/>
    <s v="No"/>
    <n v="0"/>
  </r>
  <r>
    <s v="P3749"/>
    <s v="Instead Plus"/>
    <s v="Groceries"/>
    <s v="Global Traders"/>
    <n v="78"/>
    <n v="89"/>
    <n v="3956.99"/>
    <n v="308645.21999999997"/>
    <x v="174"/>
    <d v="2025-08-12T00:00:00"/>
    <s v="discontinued"/>
    <s v="Delhi Warehouse"/>
    <s v="Instead Plus"/>
    <s v="Groceries"/>
    <s v="Global Traders"/>
    <s v="Instead Plus"/>
    <s v="Groceries"/>
    <s v="Global Traders"/>
    <n v="78"/>
    <n v="89"/>
    <n v="3956.99"/>
    <n v="308645.21999999997"/>
    <s v="Low Stock"/>
    <s v="Yes"/>
    <n v="1"/>
  </r>
  <r>
    <s v="P8101"/>
    <s v="Make Pro"/>
    <s v="Clothing"/>
    <s v="Global Traders"/>
    <n v="40"/>
    <n v="31"/>
    <n v="4630.2700000000004"/>
    <n v="185210.8"/>
    <x v="128"/>
    <d v="2025-07-24T00:00:00"/>
    <s v="active"/>
    <s v="Pune Store"/>
    <s v="Make Pro"/>
    <s v="Clothing"/>
    <s v="Global Traders"/>
    <s v="Make Pro"/>
    <s v="Clothing"/>
    <s v="Global Traders"/>
    <n v="40"/>
    <n v="31"/>
    <n v="4630.2700000000004"/>
    <n v="185210.80000000002"/>
    <s v="In Stock"/>
    <s v="No"/>
    <n v="0"/>
  </r>
  <r>
    <s v="P2315"/>
    <s v="Data Lite"/>
    <s v="Electronics"/>
    <s v="Global Traders"/>
    <n v="73"/>
    <n v="26"/>
    <n v="1106.81"/>
    <n v="80797.12999999999"/>
    <x v="97"/>
    <d v="2025-08-21T00:00:00"/>
    <s v="discontinued"/>
    <s v="Mumbai Store"/>
    <s v="Data Lite"/>
    <s v="Electronics"/>
    <s v="Global Traders"/>
    <s v="Data Lite"/>
    <s v="Electronics"/>
    <s v="Global Traders"/>
    <n v="73"/>
    <n v="26"/>
    <n v="1106.81"/>
    <n v="80797.12999999999"/>
    <s v="In Stock"/>
    <s v="No"/>
    <n v="0"/>
  </r>
  <r>
    <s v="P9614"/>
    <s v="Mr Plus"/>
    <s v="Furniture"/>
    <s v="Global Traders"/>
    <n v="128"/>
    <n v="82"/>
    <n v="13373.81"/>
    <n v="1711847.68"/>
    <x v="121"/>
    <d v="2025-09-08T00:00:00"/>
    <s v="discon"/>
    <s v="Delhi Warehouse"/>
    <s v="Mr Plus"/>
    <s v="Furniture"/>
    <s v="Global Traders"/>
    <s v="Mr Plus"/>
    <s v="Furniture"/>
    <s v="Global Traders"/>
    <n v="128"/>
    <n v="82"/>
    <n v="13373.81"/>
    <n v="1711847.68"/>
    <s v="In Stock"/>
    <s v="No"/>
    <n v="0"/>
  </r>
  <r>
    <s v="P6620"/>
    <s v="Get Pro"/>
    <s v="Electronics"/>
    <s v="Omni Suppliers"/>
    <n v="73"/>
    <n v="71"/>
    <n v="8957.23"/>
    <n v="653877.78999999992"/>
    <x v="27"/>
    <d v="2025-09-04T00:00:00"/>
    <s v="discon"/>
    <s v="Delhi Warehouse"/>
    <s v="Get Pro"/>
    <s v="Electronics"/>
    <s v="Omni Suppliers"/>
    <s v="Get Pro"/>
    <s v="Electronics"/>
    <s v="Omni Suppliers"/>
    <n v="73"/>
    <n v="71"/>
    <n v="8957.23"/>
    <n v="653877.78999999992"/>
    <s v="In Stock"/>
    <s v="No"/>
    <n v="0"/>
  </r>
  <r>
    <s v="P8177"/>
    <s v="Hair Lite"/>
    <s v="Toys"/>
    <s v="QuickStock"/>
    <n v="145"/>
    <n v="66"/>
    <n v="12232.32"/>
    <n v="1773686.4"/>
    <x v="94"/>
    <d v="2025-07-30T00:00:00"/>
    <s v="Actv"/>
    <s v="Pune Store"/>
    <s v="Hair Lite"/>
    <s v="Toys"/>
    <s v="Quickstock"/>
    <s v="Hair Lite"/>
    <s v="Toys"/>
    <s v="Quickstock"/>
    <n v="145"/>
    <n v="66"/>
    <n v="12232.32"/>
    <n v="1773686.4"/>
    <s v="In Stock"/>
    <s v="No"/>
    <n v="0"/>
  </r>
  <r>
    <s v="P6397"/>
    <s v="Room Plus"/>
    <s v="Groceries"/>
    <s v="QuickStock"/>
    <n v="85"/>
    <n v="45"/>
    <n v="1599.56"/>
    <n v="135962.6"/>
    <x v="93"/>
    <d v="2025-08-02T00:00:00"/>
    <m/>
    <s v="Delhi Warehouse"/>
    <s v="Room Plus"/>
    <s v="Groceries"/>
    <s v="Quickstock"/>
    <s v="Room Plus"/>
    <s v="Groceries"/>
    <s v="Quickstock"/>
    <n v="85"/>
    <n v="45"/>
    <n v="1599.56"/>
    <n v="135962.6"/>
    <s v="In Stock"/>
    <s v="No"/>
    <n v="0"/>
  </r>
  <r>
    <s v="P5190"/>
    <s v="one plus"/>
    <s v="Electronics"/>
    <s v="Omni Suppliers"/>
    <n v="190"/>
    <n v="25"/>
    <n v="7845.47"/>
    <n v="1490639.3"/>
    <x v="11"/>
    <d v="2025-09-27T00:00:00"/>
    <s v="discontinued"/>
    <s v="Ahmedabad Branch"/>
    <s v="One Plus"/>
    <s v="Electronics"/>
    <s v="Omni Suppliers"/>
    <s v="One Plus"/>
    <s v="Electronics"/>
    <s v="Omni Suppliers"/>
    <n v="190"/>
    <n v="25"/>
    <n v="7845.47"/>
    <n v="1490639.3"/>
    <s v="In Stock"/>
    <s v="No"/>
    <n v="0"/>
  </r>
  <r>
    <s v="P3774"/>
    <s v="Expect Max"/>
    <s v="Clothing"/>
    <s v="ABC Pvt Ltd"/>
    <n v="111"/>
    <n v="70"/>
    <n v="4358.91"/>
    <n v="483839.01"/>
    <x v="4"/>
    <d v="2025-07-27T00:00:00"/>
    <s v="discontinued"/>
    <s v="Mumbai Store"/>
    <s v="Expect Max"/>
    <s v="Clothing"/>
    <s v="Abc Pvt Ltd"/>
    <s v="Expect Max"/>
    <s v="Clothing"/>
    <s v="Abc Pvt Ltd"/>
    <n v="111"/>
    <n v="70"/>
    <n v="4358.91"/>
    <n v="483839.01"/>
    <s v="In Stock"/>
    <s v="No"/>
    <n v="0"/>
  </r>
  <r>
    <s v="P6321"/>
    <s v="Certainly Max"/>
    <s v="Clothing"/>
    <s v="Omni Suppliers"/>
    <n v="5"/>
    <n v="76"/>
    <n v="6812.71"/>
    <n v="34063.550000000003"/>
    <x v="8"/>
    <d v="2025-10-01T00:00:00"/>
    <s v="discon"/>
    <s v="Ahmedabad Branch"/>
    <s v="Certainly Max"/>
    <s v="Clothing"/>
    <s v="Omni Suppliers"/>
    <s v="Certainly Max"/>
    <s v="Clothing"/>
    <s v="Omni Suppliers"/>
    <n v="5"/>
    <n v="76"/>
    <n v="6812.71"/>
    <n v="34063.550000000003"/>
    <s v="Low Stock"/>
    <s v="Yes"/>
    <n v="1"/>
  </r>
  <r>
    <s v="P9464"/>
    <s v="Because X"/>
    <s v="Toys"/>
    <s v="Omni Suppliers"/>
    <n v="17"/>
    <n v="38"/>
    <n v="19089.57"/>
    <n v="324522.69"/>
    <x v="139"/>
    <d v="2025-07-23T00:00:00"/>
    <s v="discontinued"/>
    <s v="Online"/>
    <s v="Because X"/>
    <s v="Toys"/>
    <s v="Omni Suppliers"/>
    <s v="Because X"/>
    <s v="Toys"/>
    <s v="Omni Suppliers"/>
    <n v="17"/>
    <n v="38"/>
    <n v="19089.57"/>
    <n v="324522.69"/>
    <s v="Low Stock"/>
    <s v="Yes"/>
    <n v="1"/>
  </r>
  <r>
    <s v="P5526"/>
    <s v="Western Max"/>
    <s v="Furniture"/>
    <s v="ABC Pvt Ltd"/>
    <n v="122"/>
    <n v="63"/>
    <n v="5516.11"/>
    <n v="672965.41999999993"/>
    <x v="56"/>
    <d v="2025-07-26T00:00:00"/>
    <s v="active"/>
    <s v="Pune Store"/>
    <s v="Western Max"/>
    <s v="Furniture"/>
    <s v="Abc Pvt Ltd"/>
    <s v="Western Max"/>
    <s v="Furniture"/>
    <s v="Abc Pvt Ltd"/>
    <n v="122"/>
    <n v="63"/>
    <n v="5516.11"/>
    <n v="672965.41999999993"/>
    <s v="In Stock"/>
    <s v="No"/>
    <n v="0"/>
  </r>
  <r>
    <s v="P2941"/>
    <s v="Size Lite"/>
    <s v="Furniture"/>
    <s v="ABC Pvt Ltd"/>
    <n v="45"/>
    <n v="49"/>
    <n v="7532.34"/>
    <n v="338955.3"/>
    <x v="58"/>
    <d v="2025-09-15T00:00:00"/>
    <s v="discon"/>
    <s v="Delhi Warehouse"/>
    <s v="Size Lite"/>
    <s v="Furniture"/>
    <s v="Abc Pvt Ltd"/>
    <s v="Size Lite"/>
    <s v="Furniture"/>
    <s v="Abc Pvt Ltd"/>
    <n v="45"/>
    <n v="49"/>
    <n v="7532.34"/>
    <n v="338955.3"/>
    <s v="Low Stock"/>
    <s v="Yes"/>
    <n v="1"/>
  </r>
  <r>
    <s v="P3121"/>
    <s v="Name Lite"/>
    <s v="Furniture"/>
    <s v="Omni Suppliers"/>
    <n v="4"/>
    <n v="42"/>
    <n v="19402.64"/>
    <n v="77610.559999999998"/>
    <x v="139"/>
    <d v="2025-09-01T00:00:00"/>
    <m/>
    <s v="Mumbai Store"/>
    <s v="Name Lite"/>
    <s v="Furniture"/>
    <s v="Omni Suppliers"/>
    <s v="Name Lite"/>
    <s v="Furniture"/>
    <s v="Omni Suppliers"/>
    <n v="4"/>
    <n v="42"/>
    <n v="19402.64"/>
    <n v="77610.559999999998"/>
    <s v="Low Stock"/>
    <s v="Yes"/>
    <n v="1"/>
  </r>
  <r>
    <s v="P6656"/>
    <s v="Series Max"/>
    <s v="Clothing"/>
    <s v="QuickStock"/>
    <n v="7"/>
    <n v="40"/>
    <n v="2849.45"/>
    <n v="19946.150000000001"/>
    <x v="29"/>
    <d v="2025-09-06T00:00:00"/>
    <s v="active"/>
    <s v="Online"/>
    <s v="Series Max"/>
    <s v="Clothing"/>
    <s v="Quickstock"/>
    <s v="Series Max"/>
    <s v="Clothing"/>
    <s v="Quickstock"/>
    <n v="7"/>
    <n v="40"/>
    <n v="2849.45"/>
    <n v="19946.149999999998"/>
    <s v="Low Stock"/>
    <s v="Yes"/>
    <n v="1"/>
  </r>
  <r>
    <s v="P3144"/>
    <s v="Spring Lite"/>
    <s v="Furniture"/>
    <s v="RetailMart Inc"/>
    <n v="51"/>
    <n v="66"/>
    <n v="17653.810000000001"/>
    <n v="900344.31"/>
    <x v="43"/>
    <d v="2025-08-21T00:00:00"/>
    <s v="discon"/>
    <s v="Ahmedabad Branch"/>
    <s v="Spring Lite"/>
    <s v="Furniture"/>
    <s v="Retailmart Inc"/>
    <s v="Spring Lite"/>
    <s v="Furniture"/>
    <s v="Retailmart Inc"/>
    <n v="51"/>
    <n v="66"/>
    <n v="17653.810000000001"/>
    <n v="900344.31"/>
    <s v="Low Stock"/>
    <s v="Yes"/>
    <n v="1"/>
  </r>
  <r>
    <s v="P1000"/>
    <s v="Treatment Lite"/>
    <s v="Electronics"/>
    <s v="RetailMart Inc"/>
    <n v="62"/>
    <n v="58"/>
    <n v="4040.32"/>
    <n v="250499.84"/>
    <x v="98"/>
    <d v="2025-08-13T00:00:00"/>
    <s v="Actv"/>
    <s v="Ahmedabad Branch"/>
    <s v="Treatment Lite"/>
    <s v="Electronics"/>
    <s v="Retailmart Inc"/>
    <s v="Treatment Lite"/>
    <s v="Electronics"/>
    <s v="Retailmart Inc"/>
    <n v="62"/>
    <n v="58"/>
    <n v="4040.32"/>
    <n v="250499.84"/>
    <s v="In Stock"/>
    <s v="No"/>
    <n v="0"/>
  </r>
  <r>
    <s v="P2234"/>
    <s v="Writer Max"/>
    <s v="Clothing"/>
    <s v="QuickStock"/>
    <n v="192"/>
    <n v="52"/>
    <n v="17301.04"/>
    <n v="3321799.68"/>
    <x v="67"/>
    <d v="2025-09-07T00:00:00"/>
    <s v="discontinued"/>
    <s v="Delhi Warehouse"/>
    <s v="Writer Max"/>
    <s v="Clothing"/>
    <s v="Quickstock"/>
    <s v="Writer Max"/>
    <s v="Clothing"/>
    <s v="Quickstock"/>
    <n v="192"/>
    <n v="52"/>
    <n v="17301.04"/>
    <n v="3321799.68"/>
    <s v="In Stock"/>
    <s v="No"/>
    <n v="0"/>
  </r>
  <r>
    <s v="P9548"/>
    <s v="Family Plus"/>
    <s v="Clothing"/>
    <s v="ABC Pvt Ltd"/>
    <n v="168"/>
    <n v="31"/>
    <n v="3921.37"/>
    <n v="658790.16"/>
    <x v="160"/>
    <d v="2025-08-29T00:00:00"/>
    <s v="active"/>
    <s v="Mumbai Store"/>
    <s v="Family Plus"/>
    <s v="Clothing"/>
    <s v="Abc Pvt Ltd"/>
    <s v="Family Plus"/>
    <s v="Clothing"/>
    <s v="Abc Pvt Ltd"/>
    <n v="168"/>
    <n v="31"/>
    <n v="3921.37"/>
    <n v="658790.16"/>
    <s v="In Stock"/>
    <s v="No"/>
    <n v="0"/>
  </r>
  <r>
    <s v="P5234"/>
    <s v="Apply Plus"/>
    <s v="Groceries"/>
    <s v="ABC Pvt Ltd"/>
    <n v="96"/>
    <n v="38"/>
    <n v="5090.96"/>
    <n v="488732.15999999997"/>
    <x v="4"/>
    <d v="2025-09-19T00:00:00"/>
    <m/>
    <s v="Delhi Warehouse"/>
    <s v="Apply Plus"/>
    <s v="Groceries"/>
    <s v="Abc Pvt Ltd"/>
    <s v="Apply Plus"/>
    <s v="Groceries"/>
    <s v="Abc Pvt Ltd"/>
    <n v="96"/>
    <n v="38"/>
    <n v="5090.96"/>
    <n v="488732.16000000003"/>
    <s v="In Stock"/>
    <s v="No"/>
    <n v="0"/>
  </r>
  <r>
    <s v="P8679"/>
    <s v="Seek Lite"/>
    <s v="Groceries"/>
    <s v="QuickStock"/>
    <n v="135"/>
    <n v="94"/>
    <n v="6779.72"/>
    <n v="915262.20000000007"/>
    <x v="76"/>
    <d v="2025-07-21T00:00:00"/>
    <s v="discontinued"/>
    <s v="Pune Store"/>
    <s v="Seek Lite"/>
    <s v="Groceries"/>
    <s v="Quickstock"/>
    <s v="Seek Lite"/>
    <s v="Groceries"/>
    <s v="Quickstock"/>
    <n v="135"/>
    <n v="94"/>
    <n v="6779.72"/>
    <n v="915262.20000000007"/>
    <s v="In Stock"/>
    <s v="No"/>
    <n v="0"/>
  </r>
  <r>
    <s v="P2038"/>
    <s v="None Max"/>
    <s v="Toys"/>
    <s v="RetailMart Inc"/>
    <n v="96"/>
    <m/>
    <n v="16825.740000000002"/>
    <n v="1615271.04"/>
    <x v="151"/>
    <d v="2025-08-22T00:00:00"/>
    <s v="discontinued"/>
    <s v="Pune Store"/>
    <s v="None Max"/>
    <s v="Toys"/>
    <s v="Retailmart Inc"/>
    <s v="None Max"/>
    <s v="Toys"/>
    <s v="Retailmart Inc"/>
    <n v="96"/>
    <n v="0"/>
    <n v="16825.740000000002"/>
    <n v="1615271.04"/>
    <s v="In Stock"/>
    <s v="No"/>
    <n v="0"/>
  </r>
  <r>
    <s v="P1788"/>
    <s v="Station Lite"/>
    <s v="Furniture"/>
    <s v="RetailMart Inc"/>
    <n v="79"/>
    <n v="58"/>
    <n v="14973.68"/>
    <n v="1182920.72"/>
    <x v="148"/>
    <d v="2025-09-12T00:00:00"/>
    <s v="Inactive"/>
    <s v="Delhi Warehouse"/>
    <s v="Station Lite"/>
    <s v="Furniture"/>
    <s v="Retailmart Inc"/>
    <s v="Station Lite"/>
    <s v="Furniture"/>
    <s v="Retailmart Inc"/>
    <n v="79"/>
    <n v="58"/>
    <n v="14973.68"/>
    <n v="1182920.72"/>
    <s v="In Stock"/>
    <s v="No"/>
    <n v="0"/>
  </r>
  <r>
    <s v="P7264"/>
    <s v="World Lite"/>
    <s v="Groceries"/>
    <s v="ABC Pvt Ltd"/>
    <n v="123"/>
    <n v="34"/>
    <n v="9816.74"/>
    <n v="1207459.02"/>
    <x v="73"/>
    <d v="2025-09-07T00:00:00"/>
    <s v="Inactive"/>
    <s v="Pune Store"/>
    <s v="World Lite"/>
    <s v="Groceries"/>
    <s v="Abc Pvt Ltd"/>
    <s v="World Lite"/>
    <s v="Groceries"/>
    <s v="Abc Pvt Ltd"/>
    <n v="123"/>
    <n v="34"/>
    <n v="9816.74"/>
    <n v="1207459.02"/>
    <s v="In Stock"/>
    <s v="No"/>
    <n v="0"/>
  </r>
  <r>
    <s v="P5823"/>
    <s v="Out Pro"/>
    <s v="Electronics"/>
    <s v="Global Traders"/>
    <n v="55"/>
    <n v="68"/>
    <n v="364.7"/>
    <n v="20058.5"/>
    <x v="86"/>
    <d v="2025-10-11T00:00:00"/>
    <s v="discontinued"/>
    <s v="Pune Store"/>
    <s v="Out Pro"/>
    <s v="Electronics"/>
    <s v="Global Traders"/>
    <s v="Out Pro"/>
    <s v="Electronics"/>
    <s v="Global Traders"/>
    <n v="55"/>
    <n v="68"/>
    <n v="364.7"/>
    <n v="20058.5"/>
    <s v="Low Stock"/>
    <s v="Yes"/>
    <n v="1"/>
  </r>
  <r>
    <s v="P1539"/>
    <s v="Focus Max"/>
    <s v="Toys"/>
    <s v="RetailMart Inc"/>
    <n v="99"/>
    <n v="39"/>
    <n v="13653.37"/>
    <n v="1351683.63"/>
    <x v="163"/>
    <d v="2025-09-02T00:00:00"/>
    <s v="discon"/>
    <s v="Pune Store"/>
    <s v="Focus Max"/>
    <s v="Toys"/>
    <s v="Retailmart Inc"/>
    <s v="Focus Max"/>
    <s v="Toys"/>
    <s v="Retailmart Inc"/>
    <n v="99"/>
    <n v="39"/>
    <n v="13653.37"/>
    <n v="1351683.6300000001"/>
    <s v="In Stock"/>
    <s v="No"/>
    <n v="0"/>
  </r>
  <r>
    <s v="P4289"/>
    <s v="Range Pro"/>
    <s v="Groceries"/>
    <s v="Omni Suppliers"/>
    <n v="50"/>
    <n v="62"/>
    <n v="2443.13"/>
    <n v="122156.5"/>
    <x v="182"/>
    <d v="2025-07-18T00:00:00"/>
    <s v="discon"/>
    <s v="Ahmedabad Branch"/>
    <s v="Range Pro"/>
    <s v="Groceries"/>
    <s v="Omni Suppliers"/>
    <s v="Range Pro"/>
    <s v="Groceries"/>
    <s v="Omni Suppliers"/>
    <n v="50"/>
    <n v="62"/>
    <n v="2443.13"/>
    <n v="122156.5"/>
    <s v="Low Stock"/>
    <s v="Yes"/>
    <n v="1"/>
  </r>
  <r>
    <s v="P1047"/>
    <s v="Force Plus"/>
    <s v="Furniture"/>
    <s v="RetailMart Inc"/>
    <n v="60"/>
    <n v="54"/>
    <n v="12770.65"/>
    <n v="766239"/>
    <x v="182"/>
    <d v="2025-08-10T00:00:00"/>
    <s v="Inactive"/>
    <s v="Mumbai Store"/>
    <s v="Force Plus"/>
    <s v="Furniture"/>
    <s v="Retailmart Inc"/>
    <s v="Force Plus"/>
    <s v="Furniture"/>
    <s v="Retailmart Inc"/>
    <n v="60"/>
    <n v="54"/>
    <n v="12770.65"/>
    <n v="766239"/>
    <s v="In Stock"/>
    <s v="No"/>
    <n v="0"/>
  </r>
  <r>
    <s v="P3802"/>
    <s v="School Lite"/>
    <s v="Electronics"/>
    <s v="RetailMart Inc"/>
    <n v="41"/>
    <n v="88"/>
    <n v="13725.18"/>
    <n v="562732.38"/>
    <x v="8"/>
    <d v="2025-08-21T00:00:00"/>
    <s v="active"/>
    <s v="Pune Store"/>
    <s v="School Lite"/>
    <s v="Electronics"/>
    <s v="Retailmart Inc"/>
    <s v="School Lite"/>
    <s v="Electronics"/>
    <s v="Retailmart Inc"/>
    <n v="41"/>
    <n v="88"/>
    <n v="13725.18"/>
    <n v="562732.38"/>
    <s v="Low Stock"/>
    <s v="Yes"/>
    <n v="1"/>
  </r>
  <r>
    <s v="P3086"/>
    <s v="Material Max"/>
    <s v="Clothing"/>
    <s v="QuickStock"/>
    <n v="68"/>
    <n v="71"/>
    <n v="13115.81"/>
    <n v="891875.08"/>
    <x v="28"/>
    <d v="2025-07-25T00:00:00"/>
    <s v="Actv"/>
    <s v="Pune Store"/>
    <s v="Material Max"/>
    <s v="Clothing"/>
    <s v="Quickstock"/>
    <s v="Material Max"/>
    <s v="Clothing"/>
    <s v="Quickstock"/>
    <n v="68"/>
    <n v="71"/>
    <n v="13115.81"/>
    <n v="891875.08"/>
    <s v="Low Stock"/>
    <s v="Yes"/>
    <n v="1"/>
  </r>
  <r>
    <s v="P9849"/>
    <s v="Her Mini"/>
    <s v="Toys"/>
    <s v="Global Traders"/>
    <n v="124"/>
    <n v="80"/>
    <n v="19559.02"/>
    <n v="2425318.48"/>
    <x v="85"/>
    <d v="2025-07-29T00:00:00"/>
    <s v="active"/>
    <s v="Pune Store"/>
    <s v="Her Mini"/>
    <s v="Toys"/>
    <s v="Global Traders"/>
    <s v="Her Mini"/>
    <s v="Toys"/>
    <s v="Global Traders"/>
    <n v="124"/>
    <n v="80"/>
    <n v="19559.02"/>
    <n v="2425318.48"/>
    <s v="In Stock"/>
    <s v="No"/>
    <n v="0"/>
  </r>
  <r>
    <s v="P2540"/>
    <s v="Up Pro"/>
    <s v="Clothing"/>
    <s v="QuickStock"/>
    <n v="23"/>
    <n v="83"/>
    <n v="13596.79"/>
    <n v="312726.17"/>
    <x v="26"/>
    <d v="2025-08-19T00:00:00"/>
    <m/>
    <s v="Online"/>
    <s v="Up Pro"/>
    <s v="Clothing"/>
    <s v="Quickstock"/>
    <s v="Up Pro"/>
    <s v="Clothing"/>
    <s v="Quickstock"/>
    <n v="23"/>
    <n v="83"/>
    <n v="13596.79"/>
    <n v="312726.17000000004"/>
    <s v="Low Stock"/>
    <s v="Yes"/>
    <n v="1"/>
  </r>
  <r>
    <s v="P4800"/>
    <s v="become x"/>
    <s v="Clothing"/>
    <s v="RetailMart Inc"/>
    <n v="174"/>
    <n v="66"/>
    <n v="9692.92"/>
    <n v="1686568.08"/>
    <x v="50"/>
    <d v="2025-09-28T00:00:00"/>
    <s v="active"/>
    <s v="Delhi Warehouse"/>
    <s v="Become X"/>
    <s v="Clothing"/>
    <s v="Retailmart Inc"/>
    <s v="Become X"/>
    <s v="Clothing"/>
    <s v="Retailmart Inc"/>
    <n v="174"/>
    <n v="66"/>
    <n v="9692.92"/>
    <n v="1686568.08"/>
    <s v="In Stock"/>
    <s v="No"/>
    <n v="0"/>
  </r>
  <r>
    <s v="P8115"/>
    <s v="Consider Pro"/>
    <s v="Clothing"/>
    <s v="Global Traders"/>
    <n v="121"/>
    <n v="23"/>
    <n v="18269.25"/>
    <n v="2210579.25"/>
    <x v="164"/>
    <d v="2025-09-09T00:00:00"/>
    <s v="Inactive"/>
    <s v="Mumbai Store"/>
    <s v="Consider Pro"/>
    <s v="Clothing"/>
    <s v="Global Traders"/>
    <s v="Consider Pro"/>
    <s v="Clothing"/>
    <s v="Global Traders"/>
    <n v="121"/>
    <n v="23"/>
    <n v="18269.25"/>
    <n v="2210579.25"/>
    <s v="In Stock"/>
    <s v="No"/>
    <n v="0"/>
  </r>
  <r>
    <s v="P3256"/>
    <s v="cost max"/>
    <s v="Clothing"/>
    <m/>
    <n v="158"/>
    <n v="35"/>
    <n v="3145.44"/>
    <n v="496979.52"/>
    <x v="38"/>
    <d v="2025-09-11T00:00:00"/>
    <s v="Inactive"/>
    <s v="Delhi Warehouse"/>
    <s v="Cost Max"/>
    <s v="Clothing"/>
    <s v=""/>
    <s v="Cost Max"/>
    <s v="Clothing"/>
    <s v="Others"/>
    <n v="158"/>
    <n v="35"/>
    <n v="3145.44"/>
    <n v="496979.52"/>
    <s v="In Stock"/>
    <s v="No"/>
    <n v="0"/>
  </r>
  <r>
    <s v="P8387"/>
    <s v="Student Plus"/>
    <s v="Toys"/>
    <s v="Global Traders"/>
    <n v="0"/>
    <n v="31"/>
    <n v="898.37"/>
    <n v="0"/>
    <x v="1"/>
    <d v="2025-09-08T00:00:00"/>
    <s v="discontinued"/>
    <s v="Ahmedabad Branch"/>
    <s v="Student Plus"/>
    <s v="Toys"/>
    <s v="Global Traders"/>
    <s v="Student Plus"/>
    <s v="Toys"/>
    <s v="Global Traders"/>
    <n v="0"/>
    <n v="31"/>
    <n v="898.37"/>
    <n v="0"/>
    <s v="Out of Stock"/>
    <s v="Yes"/>
    <n v="1"/>
  </r>
  <r>
    <s v="P3487"/>
    <s v="Society Lite"/>
    <s v="Electronics"/>
    <s v="Omni Suppliers"/>
    <n v="177"/>
    <n v="39"/>
    <n v="17543.330000000002"/>
    <n v="3105169.41"/>
    <x v="83"/>
    <d v="2025-10-04T00:00:00"/>
    <s v="Inactive"/>
    <s v="Ahmedabad Branch"/>
    <s v="Society Lite"/>
    <s v="Electronics"/>
    <s v="Omni Suppliers"/>
    <s v="Society Lite"/>
    <s v="Electronics"/>
    <s v="Omni Suppliers"/>
    <n v="177"/>
    <n v="39"/>
    <n v="17543.330000000002"/>
    <n v="3105169.41"/>
    <s v="In Stock"/>
    <s v="No"/>
    <n v="0"/>
  </r>
  <r>
    <s v="P6434"/>
    <s v="Plan Lite"/>
    <s v="Groceries"/>
    <s v="QuickStock"/>
    <n v="19"/>
    <n v="55"/>
    <n v="4565.3"/>
    <n v="86740.7"/>
    <x v="141"/>
    <d v="2025-08-22T00:00:00"/>
    <m/>
    <s v="Mumbai Store"/>
    <s v="Plan Lite"/>
    <s v="Groceries"/>
    <s v="Quickstock"/>
    <s v="Plan Lite"/>
    <s v="Groceries"/>
    <s v="Quickstock"/>
    <n v="19"/>
    <n v="55"/>
    <n v="4565.3"/>
    <n v="86740.7"/>
    <s v="Low Stock"/>
    <s v="Yes"/>
    <n v="1"/>
  </r>
  <r>
    <s v="P7286"/>
    <s v="Job Mini"/>
    <s v="Toys"/>
    <s v="Omni Suppliers"/>
    <n v="61"/>
    <n v="22"/>
    <n v="19402.79"/>
    <n v="1183570.19"/>
    <x v="31"/>
    <d v="2025-08-01T00:00:00"/>
    <s v="Inactive"/>
    <s v="Pune Store"/>
    <s v="Job Mini"/>
    <s v="Toys"/>
    <s v="Omni Suppliers"/>
    <s v="Job Mini"/>
    <s v="Toys"/>
    <s v="Omni Suppliers"/>
    <n v="61"/>
    <n v="22"/>
    <n v="19402.79"/>
    <n v="1183570.19"/>
    <s v="In Stock"/>
    <s v="No"/>
    <n v="0"/>
  </r>
  <r>
    <s v="P2442"/>
    <s v="mr x"/>
    <s v="Toys"/>
    <m/>
    <n v="117"/>
    <n v="90"/>
    <n v="4933.9399999999996"/>
    <n v="577270.98"/>
    <x v="17"/>
    <d v="2025-10-07T00:00:00"/>
    <s v="active"/>
    <s v="Ahmedabad Branch"/>
    <s v="Mr X"/>
    <s v="Toys"/>
    <s v=""/>
    <s v="Mr X"/>
    <s v="Toys"/>
    <s v="Others"/>
    <n v="117"/>
    <n v="90"/>
    <n v="4933.9399999999996"/>
    <n v="577270.98"/>
    <s v="In Stock"/>
    <s v="No"/>
    <n v="0"/>
  </r>
  <r>
    <s v="P4194"/>
    <s v="Whatever X"/>
    <s v="Furniture"/>
    <s v="Global Traders"/>
    <n v="142"/>
    <n v="73"/>
    <n v="5478.08"/>
    <n v="777887.36"/>
    <x v="133"/>
    <d v="2025-09-24T00:00:00"/>
    <s v="active"/>
    <s v="Ahmedabad Branch"/>
    <s v="Whatever X"/>
    <s v="Furniture"/>
    <s v="Global Traders"/>
    <s v="Whatever X"/>
    <s v="Furniture"/>
    <s v="Global Traders"/>
    <n v="142"/>
    <n v="73"/>
    <n v="5478.08"/>
    <n v="777887.36"/>
    <s v="In Stock"/>
    <s v="No"/>
    <n v="0"/>
  </r>
  <r>
    <s v="P6350"/>
    <s v="Base Plus"/>
    <s v="Clothing"/>
    <s v="ABC Pvt Ltd"/>
    <n v="21"/>
    <n v="37"/>
    <n v="4434.0200000000004"/>
    <n v="93114.420000000013"/>
    <x v="106"/>
    <d v="2025-07-17T00:00:00"/>
    <s v="Inactive"/>
    <s v="Delhi Warehouse"/>
    <s v="Base Plus"/>
    <s v="Clothing"/>
    <s v="Abc Pvt Ltd"/>
    <s v="Base Plus"/>
    <s v="Clothing"/>
    <s v="Abc Pvt Ltd"/>
    <n v="21"/>
    <n v="37"/>
    <n v="4434.0200000000004"/>
    <n v="93114.420000000013"/>
    <s v="Low Stock"/>
    <s v="Yes"/>
    <n v="1"/>
  </r>
  <r>
    <s v="P3959"/>
    <s v="Writer Lite"/>
    <s v="Furniture"/>
    <s v="RetailMart Inc"/>
    <n v="66"/>
    <n v="49"/>
    <n v="7899.04"/>
    <n v="521336.64"/>
    <x v="147"/>
    <d v="2025-07-22T00:00:00"/>
    <s v="discon"/>
    <s v="Online"/>
    <s v="Writer Lite"/>
    <s v="Furniture"/>
    <s v="Retailmart Inc"/>
    <s v="Writer Lite"/>
    <s v="Furniture"/>
    <s v="Retailmart Inc"/>
    <n v="66"/>
    <n v="49"/>
    <n v="7899.04"/>
    <n v="521336.64"/>
    <s v="In Stock"/>
    <s v="No"/>
    <n v="0"/>
  </r>
  <r>
    <s v="P4097"/>
    <s v="Decade X"/>
    <s v="Electronics"/>
    <s v="QuickStock"/>
    <n v="184"/>
    <n v="88"/>
    <n v="6502.38"/>
    <n v="1196437.92"/>
    <x v="109"/>
    <d v="2025-09-14T00:00:00"/>
    <s v="active"/>
    <s v="Online"/>
    <s v="Decade X"/>
    <s v="Electronics"/>
    <s v="Quickstock"/>
    <s v="Decade X"/>
    <s v="Electronics"/>
    <s v="Quickstock"/>
    <n v="184"/>
    <n v="88"/>
    <n v="6502.38"/>
    <n v="1196437.92"/>
    <s v="In Stock"/>
    <s v="No"/>
    <n v="0"/>
  </r>
  <r>
    <s v="P1723"/>
    <s v="House Pro"/>
    <s v="Groceries"/>
    <m/>
    <n v="189"/>
    <n v="53"/>
    <n v="1924.58"/>
    <n v="363745.62"/>
    <x v="38"/>
    <d v="2025-08-13T00:00:00"/>
    <s v="discontinued"/>
    <s v="Ahmedabad Branch"/>
    <s v="House Pro"/>
    <s v="Groceries"/>
    <s v=""/>
    <s v="House Pro"/>
    <s v="Groceries"/>
    <s v="Others"/>
    <n v="189"/>
    <n v="53"/>
    <n v="1924.58"/>
    <n v="363745.62"/>
    <s v="In Stock"/>
    <s v="No"/>
    <n v="0"/>
  </r>
  <r>
    <s v="P2299"/>
    <s v="Doctor Plus"/>
    <s v="Electronics"/>
    <s v="Omni Suppliers"/>
    <n v="49"/>
    <n v="44"/>
    <n v="13129.1"/>
    <n v="643325.9"/>
    <x v="23"/>
    <d v="2025-07-28T00:00:00"/>
    <s v="active"/>
    <s v="Ahmedabad Branch"/>
    <s v="Doctor Plus"/>
    <s v="Electronics"/>
    <s v="Omni Suppliers"/>
    <s v="Doctor Plus"/>
    <s v="Electronics"/>
    <s v="Omni Suppliers"/>
    <n v="49"/>
    <n v="44"/>
    <n v="13129.1"/>
    <n v="643325.9"/>
    <s v="In Stock"/>
    <s v="No"/>
    <n v="0"/>
  </r>
  <r>
    <s v="P1426"/>
    <s v="Generation Plus"/>
    <s v="Furniture"/>
    <s v="ABC Pvt Ltd"/>
    <n v="189"/>
    <n v="95"/>
    <n v="3776.82"/>
    <n v="713818.98"/>
    <x v="23"/>
    <d v="2025-08-24T00:00:00"/>
    <s v="active"/>
    <s v="Ahmedabad Branch"/>
    <s v="Generation Plus"/>
    <s v="Furniture"/>
    <s v="Abc Pvt Ltd"/>
    <s v="Generation Plus"/>
    <s v="Furniture"/>
    <s v="Abc Pvt Ltd"/>
    <n v="189"/>
    <n v="95"/>
    <n v="3776.82"/>
    <n v="713818.98"/>
    <s v="In Stock"/>
    <s v="No"/>
    <n v="0"/>
  </r>
  <r>
    <s v="P9126"/>
    <s v="Magazine Plus"/>
    <s v="Toys"/>
    <s v="Omni Suppliers"/>
    <n v="1"/>
    <n v="73"/>
    <n v="18743.34"/>
    <n v="18743.34"/>
    <x v="107"/>
    <d v="2025-10-04T00:00:00"/>
    <s v="discon"/>
    <s v="Online"/>
    <s v="Magazine Plus"/>
    <s v="Toys"/>
    <s v="Omni Suppliers"/>
    <s v="Magazine Plus"/>
    <s v="Toys"/>
    <s v="Omni Suppliers"/>
    <n v="1"/>
    <n v="73"/>
    <n v="18743.34"/>
    <n v="18743.34"/>
    <s v="Low Stock"/>
    <s v="Yes"/>
    <n v="1"/>
  </r>
  <r>
    <s v="P2373"/>
    <s v="Worry Plus"/>
    <s v="Electronics"/>
    <s v="Omni Suppliers"/>
    <n v="170"/>
    <n v="80"/>
    <n v="5047.74"/>
    <n v="858115.79999999993"/>
    <x v="176"/>
    <d v="2025-08-30T00:00:00"/>
    <s v="active"/>
    <s v="Delhi Warehouse"/>
    <s v="Worry Plus"/>
    <s v="Electronics"/>
    <s v="Omni Suppliers"/>
    <s v="Worry Plus"/>
    <s v="Electronics"/>
    <s v="Omni Suppliers"/>
    <n v="170"/>
    <n v="80"/>
    <n v="5047.74"/>
    <n v="858115.79999999993"/>
    <s v="In Stock"/>
    <s v="No"/>
    <n v="0"/>
  </r>
  <r>
    <s v="P3482"/>
    <s v="Body Pro"/>
    <s v="Toys"/>
    <s v="ABC Pvt Ltd"/>
    <n v="169"/>
    <n v="43"/>
    <n v="7512.91"/>
    <n v="1269681.79"/>
    <x v="124"/>
    <d v="2025-08-03T00:00:00"/>
    <s v="discon"/>
    <s v="Ahmedabad Branch"/>
    <s v="Body Pro"/>
    <s v="Toys"/>
    <s v="Abc Pvt Ltd"/>
    <s v="Body Pro"/>
    <s v="Toys"/>
    <s v="Abc Pvt Ltd"/>
    <n v="169"/>
    <n v="43"/>
    <n v="7512.91"/>
    <n v="1269681.79"/>
    <s v="In Stock"/>
    <s v="No"/>
    <n v="0"/>
  </r>
  <r>
    <s v="P8028"/>
    <s v="Professional Plus"/>
    <s v="Clothing"/>
    <s v="RetailMart Inc"/>
    <n v="79"/>
    <n v="69"/>
    <n v="17454.64"/>
    <n v="1378916.56"/>
    <x v="154"/>
    <d v="2025-07-15T00:00:00"/>
    <m/>
    <s v="Online"/>
    <s v="Professional Plus"/>
    <s v="Clothing"/>
    <s v="Retailmart Inc"/>
    <s v="Professional Plus"/>
    <s v="Clothing"/>
    <s v="Retailmart Inc"/>
    <n v="79"/>
    <n v="69"/>
    <n v="17454.64"/>
    <n v="1378916.56"/>
    <s v="In Stock"/>
    <s v="No"/>
    <n v="0"/>
  </r>
  <r>
    <s v="P5021"/>
    <s v="Foreign Pro"/>
    <s v="Furniture"/>
    <s v="Omni Suppliers"/>
    <n v="60"/>
    <n v="97"/>
    <n v="12980.95"/>
    <n v="778857"/>
    <x v="111"/>
    <d v="2025-10-07T00:00:00"/>
    <m/>
    <s v="Pune Store"/>
    <s v="Foreign Pro"/>
    <s v="Furniture"/>
    <s v="Omni Suppliers"/>
    <s v="Foreign Pro"/>
    <s v="Furniture"/>
    <s v="Omni Suppliers"/>
    <n v="60"/>
    <n v="97"/>
    <n v="12980.95"/>
    <n v="778857"/>
    <s v="Low Stock"/>
    <s v="Yes"/>
    <n v="1"/>
  </r>
  <r>
    <s v="P8300"/>
    <s v="Middle Max"/>
    <s v="Clothing"/>
    <s v="ABC Pvt Ltd"/>
    <n v="99"/>
    <n v="37"/>
    <n v="16578.57"/>
    <n v="1641278.43"/>
    <x v="113"/>
    <d v="2025-09-02T00:00:00"/>
    <s v="discontinued"/>
    <s v="Pune Store"/>
    <s v="Middle Max"/>
    <s v="Clothing"/>
    <s v="Abc Pvt Ltd"/>
    <s v="Middle Max"/>
    <s v="Clothing"/>
    <s v="Abc Pvt Ltd"/>
    <n v="99"/>
    <n v="37"/>
    <n v="16578.57"/>
    <n v="1641278.43"/>
    <s v="In Stock"/>
    <s v="No"/>
    <n v="0"/>
  </r>
  <r>
    <s v="P3755"/>
    <s v="Maintain Mini"/>
    <s v="Toys"/>
    <s v="Global Traders"/>
    <n v="196"/>
    <m/>
    <n v="6694.81"/>
    <n v="1312182.76"/>
    <x v="152"/>
    <d v="2025-09-30T00:00:00"/>
    <s v="Actv"/>
    <s v="Ahmedabad Branch"/>
    <s v="Maintain Mini"/>
    <s v="Toys"/>
    <s v="Global Traders"/>
    <s v="Maintain Mini"/>
    <s v="Toys"/>
    <s v="Global Traders"/>
    <n v="196"/>
    <n v="0"/>
    <n v="6694.81"/>
    <n v="1312182.76"/>
    <s v="In Stock"/>
    <s v="No"/>
    <n v="0"/>
  </r>
  <r>
    <s v="P5691"/>
    <s v="Oil Pro"/>
    <s v="Electronics"/>
    <s v="QuickStock"/>
    <n v="172"/>
    <n v="74"/>
    <n v="13326.19"/>
    <n v="2292104.6800000002"/>
    <x v="144"/>
    <d v="2025-09-07T00:00:00"/>
    <m/>
    <s v="Pune Store"/>
    <s v="Oil Pro"/>
    <s v="Electronics"/>
    <s v="Quickstock"/>
    <s v="Oil Pro"/>
    <s v="Electronics"/>
    <s v="Quickstock"/>
    <n v="172"/>
    <n v="74"/>
    <n v="13326.19"/>
    <n v="2292104.6800000002"/>
    <s v="In Stock"/>
    <s v="No"/>
    <n v="0"/>
  </r>
  <r>
    <s v="P7436"/>
    <s v="Subject Plus"/>
    <s v="Furniture"/>
    <s v="Global Traders"/>
    <n v="12"/>
    <n v="88"/>
    <n v="13613.46"/>
    <n v="163361.51999999999"/>
    <x v="109"/>
    <d v="2025-10-11T00:00:00"/>
    <s v="discon"/>
    <s v="Pune Store"/>
    <s v="Subject Plus"/>
    <s v="Furniture"/>
    <s v="Global Traders"/>
    <s v="Subject Plus"/>
    <s v="Furniture"/>
    <s v="Global Traders"/>
    <n v="12"/>
    <n v="88"/>
    <n v="13613.46"/>
    <n v="163361.51999999999"/>
    <s v="Low Stock"/>
    <s v="Yes"/>
    <n v="1"/>
  </r>
  <r>
    <s v="P8902"/>
    <s v="Record Mini"/>
    <s v="Groceries"/>
    <s v="RetailMart Inc"/>
    <n v="19"/>
    <n v="91"/>
    <n v="8383.16"/>
    <n v="159280.04"/>
    <x v="60"/>
    <d v="2025-07-16T00:00:00"/>
    <s v="active"/>
    <s v="Mumbai Store"/>
    <s v="Record Mini"/>
    <s v="Groceries"/>
    <s v="Retailmart Inc"/>
    <s v="Record Mini"/>
    <s v="Groceries"/>
    <s v="Retailmart Inc"/>
    <n v="19"/>
    <n v="91"/>
    <n v="8383.16"/>
    <n v="159280.04"/>
    <s v="Low Stock"/>
    <s v="Yes"/>
    <n v="1"/>
  </r>
  <r>
    <s v="P2918"/>
    <s v="Then Max"/>
    <s v="Furniture"/>
    <s v="Global Traders"/>
    <n v="188"/>
    <n v="98"/>
    <n v="6084.23"/>
    <n v="1143835.24"/>
    <x v="1"/>
    <d v="2025-08-22T00:00:00"/>
    <m/>
    <s v="Online"/>
    <s v="Then Max"/>
    <s v="Furniture"/>
    <s v="Global Traders"/>
    <s v="Then Max"/>
    <s v="Furniture"/>
    <s v="Global Traders"/>
    <n v="188"/>
    <n v="98"/>
    <n v="6084.23"/>
    <n v="1143835.24"/>
    <s v="In Stock"/>
    <s v="No"/>
    <n v="0"/>
  </r>
  <r>
    <s v="P1394"/>
    <s v="Brother Pro"/>
    <s v="Groceries"/>
    <s v="Omni Suppliers"/>
    <n v="164"/>
    <n v="30"/>
    <n v="5912.05"/>
    <n v="969576.20000000007"/>
    <x v="96"/>
    <d v="2025-07-18T00:00:00"/>
    <s v="Actv"/>
    <s v="Pune Store"/>
    <s v="Brother Pro"/>
    <s v="Groceries"/>
    <s v="Omni Suppliers"/>
    <s v="Brother Pro"/>
    <s v="Groceries"/>
    <s v="Omni Suppliers"/>
    <n v="164"/>
    <n v="30"/>
    <n v="5912.05"/>
    <n v="969576.20000000007"/>
    <s v="In Stock"/>
    <s v="No"/>
    <n v="0"/>
  </r>
  <r>
    <s v="P8108"/>
    <s v="Pretty Lite"/>
    <s v="Furniture"/>
    <s v="ABC Pvt Ltd"/>
    <n v="112"/>
    <n v="34"/>
    <n v="2660.73"/>
    <n v="298001.76"/>
    <x v="178"/>
    <d v="2025-09-15T00:00:00"/>
    <s v="discon"/>
    <s v="Delhi Warehouse"/>
    <s v="Pretty Lite"/>
    <s v="Furniture"/>
    <s v="Abc Pvt Ltd"/>
    <s v="Pretty Lite"/>
    <s v="Furniture"/>
    <s v="Abc Pvt Ltd"/>
    <n v="112"/>
    <n v="34"/>
    <n v="2660.73"/>
    <n v="298001.76"/>
    <s v="In Stock"/>
    <s v="No"/>
    <n v="0"/>
  </r>
  <r>
    <s v="P2119"/>
    <s v="Including Lite"/>
    <s v="Toys"/>
    <s v="RetailMart Inc"/>
    <n v="196"/>
    <n v="27"/>
    <n v="13703.49"/>
    <n v="2685884.04"/>
    <x v="30"/>
    <d v="2025-07-24T00:00:00"/>
    <s v="active"/>
    <s v="Mumbai Store"/>
    <s v="Including Lite"/>
    <s v="Toys"/>
    <s v="Retailmart Inc"/>
    <s v="Including Lite"/>
    <s v="Toys"/>
    <s v="Retailmart Inc"/>
    <n v="196"/>
    <n v="27"/>
    <n v="13703.49"/>
    <n v="2685884.04"/>
    <s v="In Stock"/>
    <s v="No"/>
    <n v="0"/>
  </r>
  <r>
    <s v="P3217"/>
    <s v="Safe Pro"/>
    <s v="Groceries"/>
    <s v="RetailMart Inc"/>
    <n v="158"/>
    <n v="82"/>
    <n v="8543.94"/>
    <n v="1349942.52"/>
    <x v="175"/>
    <d v="2025-08-05T00:00:00"/>
    <s v="active"/>
    <s v="Ahmedabad Branch"/>
    <s v="Safe Pro"/>
    <s v="Groceries"/>
    <s v="Retailmart Inc"/>
    <s v="Safe Pro"/>
    <s v="Groceries"/>
    <s v="Retailmart Inc"/>
    <n v="158"/>
    <n v="82"/>
    <n v="8543.94"/>
    <n v="1349942.52"/>
    <s v="In Stock"/>
    <s v="No"/>
    <n v="0"/>
  </r>
  <r>
    <s v="P2017"/>
    <s v="Relate X"/>
    <s v="Toys"/>
    <s v="RetailMart Inc"/>
    <n v="81"/>
    <n v="76"/>
    <n v="5539.72"/>
    <n v="448717.32"/>
    <x v="105"/>
    <d v="2025-07-21T00:00:00"/>
    <s v="discon"/>
    <s v="Online"/>
    <s v="Relate X"/>
    <s v="Toys"/>
    <s v="Retailmart Inc"/>
    <s v="Relate X"/>
    <s v="Toys"/>
    <s v="Retailmart Inc"/>
    <n v="81"/>
    <n v="76"/>
    <n v="5539.72"/>
    <n v="448717.32"/>
    <s v="In Stock"/>
    <s v="No"/>
    <n v="0"/>
  </r>
  <r>
    <s v="P9239"/>
    <s v="like plus"/>
    <s v="Toys"/>
    <s v="Global Traders"/>
    <n v="79"/>
    <n v="79"/>
    <n v="13008.05"/>
    <n v="1027635.95"/>
    <x v="71"/>
    <d v="2025-09-14T00:00:00"/>
    <s v="active"/>
    <s v="Mumbai Store"/>
    <s v="Like Plus"/>
    <s v="Toys"/>
    <s v="Global Traders"/>
    <s v="Like Plus"/>
    <s v="Toys"/>
    <s v="Global Traders"/>
    <n v="79"/>
    <n v="79"/>
    <n v="13008.05"/>
    <n v="1027635.95"/>
    <s v="Low Stock"/>
    <s v="No"/>
    <n v="1"/>
  </r>
  <r>
    <s v="P3089"/>
    <s v="Each Pro"/>
    <s v="Groceries"/>
    <s v="ABC Pvt Ltd"/>
    <n v="8"/>
    <n v="70"/>
    <n v="12092.71"/>
    <n v="96741.68"/>
    <x v="95"/>
    <d v="2025-07-21T00:00:00"/>
    <s v="discontinued"/>
    <s v="Ahmedabad Branch"/>
    <s v="Each Pro"/>
    <s v="Groceries"/>
    <s v="Abc Pvt Ltd"/>
    <s v="Each Pro"/>
    <s v="Groceries"/>
    <s v="Abc Pvt Ltd"/>
    <n v="8"/>
    <n v="70"/>
    <n v="12092.71"/>
    <n v="96741.68"/>
    <s v="Low Stock"/>
    <s v="Yes"/>
    <n v="1"/>
  </r>
  <r>
    <s v="P6064"/>
    <s v="Mouth Plus"/>
    <s v="Toys"/>
    <s v="ABC Pvt Ltd"/>
    <n v="36"/>
    <n v="91"/>
    <n v="6474.54"/>
    <n v="233083.44"/>
    <x v="168"/>
    <d v="2025-09-09T00:00:00"/>
    <s v="Actv"/>
    <s v="Delhi Warehouse"/>
    <s v="Mouth Plus"/>
    <s v="Toys"/>
    <s v="Abc Pvt Ltd"/>
    <s v="Mouth Plus"/>
    <s v="Toys"/>
    <s v="Abc Pvt Ltd"/>
    <n v="36"/>
    <n v="91"/>
    <n v="6474.54"/>
    <n v="233083.44"/>
    <s v="Low Stock"/>
    <s v="Yes"/>
    <n v="1"/>
  </r>
  <r>
    <s v="P8775"/>
    <s v="Effort Mini"/>
    <s v="Toys"/>
    <s v="QuickStock"/>
    <n v="140"/>
    <n v="62"/>
    <n v="14389.84"/>
    <n v="2014577.6"/>
    <x v="39"/>
    <d v="2025-08-10T00:00:00"/>
    <s v="Inactive"/>
    <s v="Pune Store"/>
    <s v="Effort Mini"/>
    <s v="Toys"/>
    <s v="Quickstock"/>
    <s v="Effort Mini"/>
    <s v="Toys"/>
    <s v="Quickstock"/>
    <n v="140"/>
    <n v="62"/>
    <n v="14389.84"/>
    <n v="2014577.6"/>
    <s v="In Stock"/>
    <s v="No"/>
    <n v="0"/>
  </r>
  <r>
    <s v="P7089"/>
    <s v="in lite"/>
    <s v="Clothing"/>
    <s v="RetailMart Inc"/>
    <n v="24"/>
    <n v="40"/>
    <n v="14941.06"/>
    <n v="358585.44"/>
    <x v="23"/>
    <d v="2025-07-22T00:00:00"/>
    <s v="active"/>
    <s v="Mumbai Store"/>
    <s v="In Lite"/>
    <s v="Clothing"/>
    <s v="Retailmart Inc"/>
    <s v="In Lite"/>
    <s v="Clothing"/>
    <s v="Retailmart Inc"/>
    <n v="24"/>
    <n v="40"/>
    <n v="14941.06"/>
    <n v="358585.44"/>
    <s v="Low Stock"/>
    <s v="Yes"/>
    <n v="1"/>
  </r>
  <r>
    <s v="P9799"/>
    <s v="Rest Mini"/>
    <s v="Groceries"/>
    <s v="QuickStock"/>
    <n v="60"/>
    <n v="33"/>
    <n v="6940.66"/>
    <n v="416439.6"/>
    <x v="1"/>
    <d v="2025-09-28T00:00:00"/>
    <s v="active"/>
    <s v="Pune Store"/>
    <s v="Rest Mini"/>
    <s v="Groceries"/>
    <s v="Quickstock"/>
    <s v="Rest Mini"/>
    <s v="Groceries"/>
    <s v="Quickstock"/>
    <n v="60"/>
    <n v="33"/>
    <n v="6940.66"/>
    <n v="416439.6"/>
    <s v="In Stock"/>
    <s v="No"/>
    <n v="0"/>
  </r>
  <r>
    <s v="P2300"/>
    <s v="Likely Lite"/>
    <s v="Electronics"/>
    <s v="ABC Pvt Ltd"/>
    <n v="151"/>
    <n v="69"/>
    <n v="4121.26"/>
    <n v="622310.26"/>
    <x v="157"/>
    <d v="2025-07-25T00:00:00"/>
    <s v="discontinued"/>
    <s v="Mumbai Store"/>
    <s v="Likely Lite"/>
    <s v="Electronics"/>
    <s v="Abc Pvt Ltd"/>
    <s v="Likely Lite"/>
    <s v="Electronics"/>
    <s v="Abc Pvt Ltd"/>
    <n v="151"/>
    <n v="69"/>
    <n v="4121.26"/>
    <n v="622310.26"/>
    <s v="In Stock"/>
    <s v="No"/>
    <n v="0"/>
  </r>
  <r>
    <s v="P6567"/>
    <s v="Vote Mini"/>
    <s v="Clothing"/>
    <s v="Global Traders"/>
    <n v="63"/>
    <n v="45"/>
    <n v="7922.37"/>
    <n v="499109.31"/>
    <x v="113"/>
    <d v="2025-09-12T00:00:00"/>
    <s v="discontinued"/>
    <s v="Online"/>
    <s v="Vote Mini"/>
    <s v="Clothing"/>
    <s v="Global Traders"/>
    <s v="Vote Mini"/>
    <s v="Clothing"/>
    <s v="Global Traders"/>
    <n v="63"/>
    <n v="45"/>
    <n v="7922.37"/>
    <n v="499109.31"/>
    <s v="In Stock"/>
    <s v="No"/>
    <n v="0"/>
  </r>
  <r>
    <s v="P3360"/>
    <s v="Break X"/>
    <s v="Clothing"/>
    <s v="QuickStock"/>
    <m/>
    <n v="72"/>
    <n v="9128.2800000000007"/>
    <m/>
    <x v="14"/>
    <d v="2025-08-12T00:00:00"/>
    <s v="discontinued"/>
    <s v="Delhi Warehouse"/>
    <s v="Break X"/>
    <s v="Clothing"/>
    <s v="Quickstock"/>
    <s v="Break X"/>
    <s v="Clothing"/>
    <s v="Quickstock"/>
    <n v="0"/>
    <n v="72"/>
    <n v="9128.2800000000007"/>
    <n v="0"/>
    <s v="Out of Stock"/>
    <s v="Yes"/>
    <n v="1"/>
  </r>
  <r>
    <s v="P4934"/>
    <s v="image max"/>
    <s v="Toys"/>
    <s v="Global Traders"/>
    <n v="145"/>
    <n v="54"/>
    <n v="16906.55"/>
    <n v="2451449.75"/>
    <x v="144"/>
    <d v="2025-09-23T00:00:00"/>
    <s v="discon"/>
    <s v="Online"/>
    <s v="Image Max"/>
    <s v="Toys"/>
    <s v="Global Traders"/>
    <s v="Image Max"/>
    <s v="Toys"/>
    <s v="Global Traders"/>
    <n v="145"/>
    <n v="54"/>
    <n v="16906.55"/>
    <n v="2451449.75"/>
    <s v="In Stock"/>
    <s v="No"/>
    <n v="0"/>
  </r>
  <r>
    <s v="P6269"/>
    <s v="Debate X"/>
    <s v="Toys"/>
    <s v="ABC Pvt Ltd"/>
    <n v="197"/>
    <n v="80"/>
    <n v="17252.87"/>
    <n v="3398815.39"/>
    <x v="166"/>
    <d v="2025-09-09T00:00:00"/>
    <s v="active"/>
    <s v="Online"/>
    <s v="Debate X"/>
    <s v="Toys"/>
    <s v="Abc Pvt Ltd"/>
    <s v="Debate X"/>
    <s v="Toys"/>
    <s v="Abc Pvt Ltd"/>
    <n v="197"/>
    <n v="80"/>
    <n v="17252.87"/>
    <n v="3398815.3899999997"/>
    <s v="In Stock"/>
    <s v="No"/>
    <n v="0"/>
  </r>
  <r>
    <s v="P9220"/>
    <s v="Ability Pro"/>
    <s v="Electronics"/>
    <s v="RetailMart Inc"/>
    <n v="105"/>
    <n v="50"/>
    <n v="1482.56"/>
    <n v="155668.79999999999"/>
    <x v="93"/>
    <d v="2025-09-20T00:00:00"/>
    <m/>
    <s v="Online"/>
    <s v="Ability Pro"/>
    <s v="Electronics"/>
    <s v="Retailmart Inc"/>
    <s v="Ability Pro"/>
    <s v="Electronics"/>
    <s v="Retailmart Inc"/>
    <n v="105"/>
    <n v="50"/>
    <n v="1482.56"/>
    <n v="155668.79999999999"/>
    <s v="In Stock"/>
    <s v="No"/>
    <n v="0"/>
  </r>
  <r>
    <s v="P6885"/>
    <s v="Long Plus"/>
    <s v="Groceries"/>
    <s v="QuickStock"/>
    <n v="129"/>
    <n v="31"/>
    <n v="14438.04"/>
    <n v="1862507.16"/>
    <x v="65"/>
    <d v="2025-07-18T00:00:00"/>
    <s v="discon"/>
    <s v="Ahmedabad Branch"/>
    <s v="Long Plus"/>
    <s v="Groceries"/>
    <s v="Quickstock"/>
    <s v="Long Plus"/>
    <s v="Groceries"/>
    <s v="Quickstock"/>
    <n v="129"/>
    <n v="31"/>
    <n v="14438.04"/>
    <n v="1862507.1600000001"/>
    <s v="In Stock"/>
    <s v="No"/>
    <n v="0"/>
  </r>
  <r>
    <s v="P9951"/>
    <s v="force mini"/>
    <s v="Toys"/>
    <s v="RetailMart Inc"/>
    <n v="109"/>
    <n v="91"/>
    <n v="14922.07"/>
    <n v="1626505.63"/>
    <x v="67"/>
    <d v="2025-08-06T00:00:00"/>
    <s v="active"/>
    <s v="Pune Store"/>
    <s v="Force Mini"/>
    <s v="Toys"/>
    <s v="Retailmart Inc"/>
    <s v="Force Mini"/>
    <s v="Toys"/>
    <s v="Retailmart Inc"/>
    <n v="109"/>
    <n v="91"/>
    <n v="14922.07"/>
    <n v="1626505.63"/>
    <s v="In Stock"/>
    <s v="No"/>
    <n v="0"/>
  </r>
  <r>
    <s v="P9491"/>
    <s v="Score Max"/>
    <s v="Electronics"/>
    <s v="Omni Suppliers"/>
    <n v="114"/>
    <n v="28"/>
    <n v="14457"/>
    <n v="1648098"/>
    <x v="56"/>
    <d v="2025-09-16T00:00:00"/>
    <s v="Inactive"/>
    <s v="Pune Store"/>
    <s v="Score Max"/>
    <s v="Electronics"/>
    <s v="Omni Suppliers"/>
    <s v="Score Max"/>
    <s v="Electronics"/>
    <s v="Omni Suppliers"/>
    <n v="114"/>
    <n v="28"/>
    <n v="14457"/>
    <n v="1648098"/>
    <s v="In Stock"/>
    <s v="No"/>
    <n v="0"/>
  </r>
  <r>
    <s v="P3834"/>
    <s v="Personal Plus"/>
    <s v="Groceries"/>
    <s v="QuickStock"/>
    <n v="15"/>
    <n v="94"/>
    <n v="15053.58"/>
    <n v="225803.7"/>
    <x v="168"/>
    <d v="2025-09-04T00:00:00"/>
    <s v="Actv"/>
    <s v="Online"/>
    <s v="Personal Plus"/>
    <s v="Groceries"/>
    <s v="Quickstock"/>
    <s v="Personal Plus"/>
    <s v="Groceries"/>
    <s v="Quickstock"/>
    <n v="15"/>
    <n v="94"/>
    <n v="15053.58"/>
    <n v="225803.7"/>
    <s v="Low Stock"/>
    <s v="Yes"/>
    <n v="1"/>
  </r>
  <r>
    <s v="P8210"/>
    <s v="Street Plus"/>
    <s v="Clothing"/>
    <s v="ABC Pvt Ltd"/>
    <n v="49"/>
    <n v="22"/>
    <n v="15955.32"/>
    <n v="781810.67999999993"/>
    <x v="178"/>
    <d v="2025-09-27T00:00:00"/>
    <s v="Actv"/>
    <s v="Online"/>
    <s v="Street Plus"/>
    <s v="Clothing"/>
    <s v="Abc Pvt Ltd"/>
    <s v="Street Plus"/>
    <s v="Clothing"/>
    <s v="Abc Pvt Ltd"/>
    <n v="49"/>
    <n v="22"/>
    <n v="15955.32"/>
    <n v="781810.67999999993"/>
    <s v="In Stock"/>
    <s v="No"/>
    <n v="0"/>
  </r>
  <r>
    <s v="P5671"/>
    <s v="Option Mini"/>
    <s v="Toys"/>
    <s v="Global Traders"/>
    <n v="69"/>
    <n v="66"/>
    <n v="3393.9"/>
    <n v="234179.1"/>
    <x v="165"/>
    <d v="2025-08-26T00:00:00"/>
    <s v="Inactive"/>
    <s v="Online"/>
    <s v="Option Mini"/>
    <s v="Toys"/>
    <s v="Global Traders"/>
    <s v="Option Mini"/>
    <s v="Toys"/>
    <s v="Global Traders"/>
    <n v="69"/>
    <n v="66"/>
    <n v="3393.9"/>
    <n v="234179.1"/>
    <s v="In Stock"/>
    <s v="No"/>
    <n v="0"/>
  </r>
  <r>
    <s v="P1414"/>
    <s v="Person X"/>
    <s v="Electronics"/>
    <s v="ABC Pvt Ltd"/>
    <n v="105"/>
    <n v="70"/>
    <n v="1174.74"/>
    <n v="123347.7"/>
    <x v="159"/>
    <d v="2025-09-09T00:00:00"/>
    <m/>
    <s v="Ahmedabad Branch"/>
    <s v="Person X"/>
    <s v="Electronics"/>
    <s v="Abc Pvt Ltd"/>
    <s v="Person X"/>
    <s v="Electronics"/>
    <s v="Abc Pvt Ltd"/>
    <n v="105"/>
    <n v="70"/>
    <n v="1174.74"/>
    <n v="123347.7"/>
    <s v="In Stock"/>
    <s v="No"/>
    <n v="0"/>
  </r>
  <r>
    <s v="P9898"/>
    <s v="Act Lite"/>
    <s v="Furniture"/>
    <s v="QuickStock"/>
    <n v="89"/>
    <n v="69"/>
    <n v="4464.62"/>
    <n v="397351.18"/>
    <x v="45"/>
    <d v="2025-08-30T00:00:00"/>
    <s v="active"/>
    <s v="Pune Store"/>
    <s v="Act Lite"/>
    <s v="Furniture"/>
    <s v="Quickstock"/>
    <s v="Act Lite"/>
    <s v="Furniture"/>
    <s v="Quickstock"/>
    <n v="89"/>
    <n v="69"/>
    <n v="4464.62"/>
    <n v="397351.18"/>
    <s v="In Stock"/>
    <s v="No"/>
    <n v="0"/>
  </r>
  <r>
    <s v="P4785"/>
    <s v="Phone Pro"/>
    <s v="Toys"/>
    <s v="QuickStock"/>
    <n v="65"/>
    <n v="94"/>
    <n v="7857.16"/>
    <n v="510715.4"/>
    <x v="24"/>
    <d v="2025-08-21T00:00:00"/>
    <s v="active"/>
    <s v="Ahmedabad Branch"/>
    <s v="Phone Pro"/>
    <s v="Toys"/>
    <s v="Quickstock"/>
    <s v="Phone Pro"/>
    <s v="Toys"/>
    <s v="Quickstock"/>
    <n v="65"/>
    <n v="94"/>
    <n v="7857.16"/>
    <n v="510715.39999999997"/>
    <s v="Low Stock"/>
    <s v="Yes"/>
    <n v="1"/>
  </r>
  <r>
    <s v="P6023"/>
    <s v="Notice Pro"/>
    <s v="Toys"/>
    <s v="RetailMart Inc"/>
    <n v="104"/>
    <n v="38"/>
    <n v="18620.330000000002"/>
    <n v="1936514.32"/>
    <x v="28"/>
    <d v="2025-08-14T00:00:00"/>
    <s v="Inactive"/>
    <s v="Online"/>
    <s v="Notice Pro"/>
    <s v="Toys"/>
    <s v="Retailmart Inc"/>
    <s v="Notice Pro"/>
    <s v="Toys"/>
    <s v="Retailmart Inc"/>
    <n v="104"/>
    <n v="38"/>
    <n v="18620.330000000002"/>
    <n v="1936514.3200000003"/>
    <s v="In Stock"/>
    <s v="No"/>
    <n v="0"/>
  </r>
  <r>
    <s v="P1930"/>
    <s v="Guess Mini"/>
    <s v="Toys"/>
    <s v="Omni Suppliers"/>
    <n v="196"/>
    <n v="46"/>
    <n v="13345.21"/>
    <n v="2615661.16"/>
    <x v="132"/>
    <d v="2025-10-05T00:00:00"/>
    <s v="Inactive"/>
    <s v="Online"/>
    <s v="Guess Mini"/>
    <s v="Toys"/>
    <s v="Omni Suppliers"/>
    <s v="Guess Mini"/>
    <s v="Toys"/>
    <s v="Omni Suppliers"/>
    <n v="196"/>
    <n v="46"/>
    <n v="13345.21"/>
    <n v="2615661.1599999997"/>
    <s v="In Stock"/>
    <s v="No"/>
    <n v="0"/>
  </r>
  <r>
    <s v="P4625"/>
    <s v="why x"/>
    <s v="Furniture"/>
    <s v="QuickStock"/>
    <n v="93"/>
    <n v="91"/>
    <n v="1940.68"/>
    <n v="180483.24"/>
    <x v="166"/>
    <d v="2025-09-15T00:00:00"/>
    <s v="active"/>
    <s v="Delhi Warehouse"/>
    <s v="Why X"/>
    <s v="Furniture"/>
    <s v="Quickstock"/>
    <s v="Why X"/>
    <s v="Furniture"/>
    <s v="Quickstock"/>
    <n v="93"/>
    <n v="91"/>
    <n v="1940.68"/>
    <n v="180483.24000000002"/>
    <s v="In Stock"/>
    <s v="No"/>
    <n v="0"/>
  </r>
  <r>
    <s v="P8110"/>
    <s v="Actually Mini"/>
    <s v="Toys"/>
    <s v="ABC Pvt Ltd"/>
    <n v="197"/>
    <n v="87"/>
    <n v="7469.33"/>
    <n v="1471458.01"/>
    <x v="110"/>
    <d v="2025-07-17T00:00:00"/>
    <s v="active"/>
    <s v="Online"/>
    <s v="Actually Mini"/>
    <s v="Toys"/>
    <s v="Abc Pvt Ltd"/>
    <s v="Actually Mini"/>
    <s v="Toys"/>
    <s v="Abc Pvt Ltd"/>
    <n v="197"/>
    <n v="87"/>
    <n v="7469.33"/>
    <n v="1471458.01"/>
    <s v="In Stock"/>
    <s v="No"/>
    <n v="0"/>
  </r>
  <r>
    <s v="P9583"/>
    <s v="Quality Lite"/>
    <s v="Electronics"/>
    <s v="RetailMart Inc"/>
    <n v="103"/>
    <n v="20"/>
    <n v="3057.2"/>
    <n v="314891.59999999998"/>
    <x v="50"/>
    <d v="2025-10-09T00:00:00"/>
    <s v="discon"/>
    <s v="Ahmedabad Branch"/>
    <s v="Quality Lite"/>
    <s v="Electronics"/>
    <s v="Retailmart Inc"/>
    <s v="Quality Lite"/>
    <s v="Electronics"/>
    <s v="Retailmart Inc"/>
    <n v="103"/>
    <n v="20"/>
    <n v="3057.2"/>
    <n v="314891.59999999998"/>
    <s v="In Stock"/>
    <s v="No"/>
    <n v="0"/>
  </r>
  <r>
    <s v="P2874"/>
    <s v="Own X"/>
    <s v="Furniture"/>
    <s v="Omni Suppliers"/>
    <n v="11"/>
    <n v="71"/>
    <n v="18708.240000000002"/>
    <n v="205790.64"/>
    <x v="68"/>
    <d v="2025-07-31T00:00:00"/>
    <s v="active"/>
    <s v="Delhi Warehouse"/>
    <s v="Own X"/>
    <s v="Furniture"/>
    <s v="Omni Suppliers"/>
    <s v="Own X"/>
    <s v="Furniture"/>
    <s v="Omni Suppliers"/>
    <n v="11"/>
    <n v="71"/>
    <n v="18708.240000000002"/>
    <n v="205790.64"/>
    <s v="Low Stock"/>
    <s v="Yes"/>
    <n v="1"/>
  </r>
  <r>
    <s v="P4198"/>
    <s v="Me Mini"/>
    <s v="Groceries"/>
    <s v="ABC Pvt Ltd"/>
    <n v="170"/>
    <n v="90"/>
    <n v="11752.46"/>
    <n v="1997918.2"/>
    <x v="32"/>
    <d v="2025-08-22T00:00:00"/>
    <m/>
    <s v="Pune Store"/>
    <s v="Me Mini"/>
    <s v="Groceries"/>
    <s v="Abc Pvt Ltd"/>
    <s v="Me Mini"/>
    <s v="Groceries"/>
    <s v="Abc Pvt Ltd"/>
    <n v="170"/>
    <n v="90"/>
    <n v="11752.46"/>
    <n v="1997918.2"/>
    <s v="In Stock"/>
    <s v="No"/>
    <n v="0"/>
  </r>
  <r>
    <s v="P6404"/>
    <s v="Hospital X"/>
    <s v="Clothing"/>
    <s v="Global Traders"/>
    <n v="21"/>
    <n v="57"/>
    <n v="6891.25"/>
    <n v="144716.25"/>
    <x v="109"/>
    <d v="2025-09-07T00:00:00"/>
    <s v="discontinued"/>
    <s v="Mumbai Store"/>
    <s v="Hospital X"/>
    <s v="Clothing"/>
    <s v="Global Traders"/>
    <s v="Hospital X"/>
    <s v="Clothing"/>
    <s v="Global Traders"/>
    <n v="21"/>
    <n v="57"/>
    <n v="6891.25"/>
    <n v="144716.25"/>
    <s v="Low Stock"/>
    <s v="Yes"/>
    <n v="1"/>
  </r>
  <r>
    <s v="P9689"/>
    <s v="Discover X"/>
    <s v="Furniture"/>
    <s v="Global Traders"/>
    <n v="177"/>
    <n v="88"/>
    <n v="12301.6"/>
    <n v="2177383.2000000002"/>
    <x v="7"/>
    <d v="2025-07-20T00:00:00"/>
    <s v="active"/>
    <s v="Online"/>
    <s v="Discover X"/>
    <s v="Furniture"/>
    <s v="Global Traders"/>
    <s v="Discover X"/>
    <s v="Furniture"/>
    <s v="Global Traders"/>
    <n v="177"/>
    <n v="88"/>
    <n v="12301.6"/>
    <n v="2177383.2000000002"/>
    <s v="In Stock"/>
    <s v="No"/>
    <n v="0"/>
  </r>
  <r>
    <s v="P9182"/>
    <s v="Prove Mini"/>
    <s v="Clothing"/>
    <s v="ABC Pvt Ltd"/>
    <n v="119"/>
    <n v="66"/>
    <n v="12574.58"/>
    <n v="1496375.02"/>
    <x v="10"/>
    <d v="2025-09-16T00:00:00"/>
    <s v="discon"/>
    <s v="Online"/>
    <s v="Prove Mini"/>
    <s v="Clothing"/>
    <s v="Abc Pvt Ltd"/>
    <s v="Prove Mini"/>
    <s v="Clothing"/>
    <s v="Abc Pvt Ltd"/>
    <n v="119"/>
    <n v="66"/>
    <n v="12574.58"/>
    <n v="1496375.02"/>
    <s v="In Stock"/>
    <s v="No"/>
    <n v="0"/>
  </r>
  <r>
    <s v="P4600"/>
    <s v="Bag Pro"/>
    <s v="Groceries"/>
    <s v="ABC Pvt Ltd"/>
    <n v="50"/>
    <n v="82"/>
    <n v="19681.16"/>
    <n v="984058"/>
    <x v="112"/>
    <d v="2025-10-04T00:00:00"/>
    <s v="active"/>
    <s v="Pune Store"/>
    <s v="Bag Pro"/>
    <s v="Groceries"/>
    <s v="Abc Pvt Ltd"/>
    <s v="Bag Pro"/>
    <s v="Groceries"/>
    <s v="Abc Pvt Ltd"/>
    <n v="50"/>
    <n v="82"/>
    <n v="19681.16"/>
    <n v="984058"/>
    <s v="Low Stock"/>
    <s v="Yes"/>
    <n v="1"/>
  </r>
  <r>
    <s v="P1594"/>
    <s v="Next Lite"/>
    <s v="Clothing"/>
    <s v="QuickStock"/>
    <m/>
    <n v="53"/>
    <n v="5889.85"/>
    <m/>
    <x v="91"/>
    <d v="2025-09-18T00:00:00"/>
    <s v="active"/>
    <s v="Online"/>
    <s v="Next Lite"/>
    <s v="Clothing"/>
    <s v="Quickstock"/>
    <s v="Next Lite"/>
    <s v="Clothing"/>
    <s v="Quickstock"/>
    <n v="0"/>
    <n v="53"/>
    <n v="5889.85"/>
    <n v="0"/>
    <s v="Out of Stock"/>
    <s v="Yes"/>
    <n v="1"/>
  </r>
  <r>
    <s v="P6748"/>
    <s v="Human Plus"/>
    <s v="Clothing"/>
    <s v="Global Traders"/>
    <n v="117"/>
    <n v="88"/>
    <n v="9850.2099999999991"/>
    <n v="1152474.57"/>
    <x v="87"/>
    <d v="2025-09-15T00:00:00"/>
    <s v="Inactive"/>
    <s v="Online"/>
    <s v="Human Plus"/>
    <s v="Clothing"/>
    <s v="Global Traders"/>
    <s v="Human Plus"/>
    <s v="Clothing"/>
    <s v="Global Traders"/>
    <n v="117"/>
    <n v="88"/>
    <n v="9850.2099999999991"/>
    <n v="1152474.5699999998"/>
    <s v="In Stock"/>
    <s v="No"/>
    <n v="0"/>
  </r>
  <r>
    <s v="P4020"/>
    <s v="Kid Mini"/>
    <s v="Toys"/>
    <s v="QuickStock"/>
    <n v="178"/>
    <n v="20"/>
    <n v="5546.38"/>
    <n v="987255.64"/>
    <x v="101"/>
    <d v="2025-08-12T00:00:00"/>
    <s v="active"/>
    <s v="Mumbai Store"/>
    <s v="Kid Mini"/>
    <s v="Toys"/>
    <s v="Quickstock"/>
    <s v="Kid Mini"/>
    <s v="Toys"/>
    <s v="Quickstock"/>
    <n v="178"/>
    <n v="20"/>
    <n v="5546.38"/>
    <n v="987255.64"/>
    <s v="In Stock"/>
    <s v="No"/>
    <n v="0"/>
  </r>
  <r>
    <s v="P9066"/>
    <s v="Front Mini"/>
    <s v="Groceries"/>
    <s v="RetailMart Inc"/>
    <n v="57"/>
    <n v="36"/>
    <n v="13940.46"/>
    <n v="794606.22"/>
    <x v="10"/>
    <d v="2025-08-02T00:00:00"/>
    <m/>
    <s v="Mumbai Store"/>
    <s v="Front Mini"/>
    <s v="Groceries"/>
    <s v="Retailmart Inc"/>
    <s v="Front Mini"/>
    <s v="Groceries"/>
    <s v="Retailmart Inc"/>
    <n v="57"/>
    <n v="36"/>
    <n v="13940.46"/>
    <n v="794606.22"/>
    <s v="In Stock"/>
    <s v="No"/>
    <n v="0"/>
  </r>
  <r>
    <s v="P3339"/>
    <s v="Trade Lite"/>
    <s v="Furniture"/>
    <s v="RetailMart Inc"/>
    <n v="118"/>
    <n v="24"/>
    <n v="19649.349999999999"/>
    <n v="2318623.2999999998"/>
    <x v="84"/>
    <d v="2025-08-11T00:00:00"/>
    <m/>
    <s v="Delhi Warehouse"/>
    <s v="Trade Lite"/>
    <s v="Furniture"/>
    <s v="Retailmart Inc"/>
    <s v="Trade Lite"/>
    <s v="Furniture"/>
    <s v="Retailmart Inc"/>
    <n v="118"/>
    <n v="24"/>
    <n v="19649.349999999999"/>
    <n v="2318623.2999999998"/>
    <s v="In Stock"/>
    <s v="No"/>
    <n v="0"/>
  </r>
  <r>
    <s v="P7707"/>
    <s v="Woman Pro"/>
    <s v="Clothing"/>
    <s v="Global Traders"/>
    <n v="48"/>
    <n v="25"/>
    <n v="10278.040000000001"/>
    <n v="493345.92"/>
    <x v="80"/>
    <d v="2025-07-31T00:00:00"/>
    <s v="discontinued"/>
    <s v="Delhi Warehouse"/>
    <s v="Woman Pro"/>
    <s v="Clothing"/>
    <s v="Global Traders"/>
    <s v="Woman Pro"/>
    <s v="Clothing"/>
    <s v="Global Traders"/>
    <n v="48"/>
    <n v="25"/>
    <n v="10278.040000000001"/>
    <n v="493345.92000000004"/>
    <s v="In Stock"/>
    <s v="No"/>
    <n v="0"/>
  </r>
  <r>
    <s v="P4883"/>
    <s v="Movie Max"/>
    <s v="Furniture"/>
    <s v="Omni Suppliers"/>
    <n v="40"/>
    <n v="34"/>
    <n v="3954.19"/>
    <n v="158167.6"/>
    <x v="170"/>
    <d v="2025-07-19T00:00:00"/>
    <s v="active"/>
    <s v="Delhi Warehouse"/>
    <s v="Movie Max"/>
    <s v="Furniture"/>
    <s v="Omni Suppliers"/>
    <s v="Movie Max"/>
    <s v="Furniture"/>
    <s v="Omni Suppliers"/>
    <n v="40"/>
    <n v="34"/>
    <n v="3954.19"/>
    <n v="158167.6"/>
    <s v="In Stock"/>
    <s v="No"/>
    <n v="0"/>
  </r>
  <r>
    <s v="P6270"/>
    <s v="Security Pro"/>
    <s v="Groceries"/>
    <s v="QuickStock"/>
    <m/>
    <n v="63"/>
    <n v="11154.65"/>
    <m/>
    <x v="55"/>
    <d v="2025-07-31T00:00:00"/>
    <s v="discon"/>
    <s v="Ahmedabad Branch"/>
    <s v="Security Pro"/>
    <s v="Groceries"/>
    <s v="Quickstock"/>
    <s v="Security Pro"/>
    <s v="Groceries"/>
    <s v="Quickstock"/>
    <n v="0"/>
    <n v="63"/>
    <n v="11154.65"/>
    <n v="0"/>
    <s v="Out of Stock"/>
    <s v="Yes"/>
    <n v="1"/>
  </r>
  <r>
    <s v="P1205"/>
    <s v="Goal Pro"/>
    <s v="Clothing"/>
    <s v="Global Traders"/>
    <n v="17"/>
    <n v="46"/>
    <n v="3887.25"/>
    <n v="66083.25"/>
    <x v="151"/>
    <d v="2025-08-18T00:00:00"/>
    <s v="active"/>
    <s v="Ahmedabad Branch"/>
    <s v="Goal Pro"/>
    <s v="Clothing"/>
    <s v="Global Traders"/>
    <s v="Goal Pro"/>
    <s v="Clothing"/>
    <s v="Global Traders"/>
    <n v="17"/>
    <n v="46"/>
    <n v="3887.25"/>
    <n v="66083.25"/>
    <s v="Low Stock"/>
    <s v="Yes"/>
    <n v="1"/>
  </r>
  <r>
    <s v="P6691"/>
    <s v="Style Lite"/>
    <s v="Toys"/>
    <s v="Global Traders"/>
    <n v="73"/>
    <n v="68"/>
    <n v="11454.21"/>
    <n v="836157.33"/>
    <x v="32"/>
    <d v="2025-09-21T00:00:00"/>
    <s v="Actv"/>
    <s v="Delhi Warehouse"/>
    <s v="Style Lite"/>
    <s v="Toys"/>
    <s v="Global Traders"/>
    <s v="Style Lite"/>
    <s v="Toys"/>
    <s v="Global Traders"/>
    <n v="73"/>
    <n v="68"/>
    <n v="11454.21"/>
    <n v="836157.33"/>
    <s v="In Stock"/>
    <s v="No"/>
    <n v="0"/>
  </r>
  <r>
    <s v="P7728"/>
    <s v="Draw X"/>
    <s v="Electronics"/>
    <s v="RetailMart Inc"/>
    <n v="195"/>
    <n v="34"/>
    <n v="15736.62"/>
    <n v="3068640.9"/>
    <x v="177"/>
    <d v="2025-09-21T00:00:00"/>
    <s v="Actv"/>
    <s v="Delhi Warehouse"/>
    <s v="Draw X"/>
    <s v="Electronics"/>
    <s v="Retailmart Inc"/>
    <s v="Draw X"/>
    <s v="Electronics"/>
    <s v="Retailmart Inc"/>
    <n v="195"/>
    <n v="34"/>
    <n v="15736.62"/>
    <n v="3068640.9000000004"/>
    <s v="In Stock"/>
    <s v="No"/>
    <n v="0"/>
  </r>
  <r>
    <s v="P1112"/>
    <s v="Edge Plus"/>
    <s v="Clothing"/>
    <s v="RetailMart Inc"/>
    <n v="128"/>
    <n v="26"/>
    <n v="17687.2"/>
    <n v="2263961.6000000001"/>
    <x v="107"/>
    <d v="2025-08-02T00:00:00"/>
    <s v="active"/>
    <s v="Delhi Warehouse"/>
    <s v="Edge Plus"/>
    <s v="Clothing"/>
    <s v="Retailmart Inc"/>
    <s v="Edge Plus"/>
    <s v="Clothing"/>
    <s v="Retailmart Inc"/>
    <n v="128"/>
    <n v="26"/>
    <n v="17687.2"/>
    <n v="2263961.6000000001"/>
    <s v="In Stock"/>
    <s v="No"/>
    <n v="0"/>
  </r>
  <r>
    <s v="P9977"/>
    <s v="Deep X"/>
    <s v="Electronics"/>
    <s v="QuickStock"/>
    <n v="11"/>
    <m/>
    <n v="9863.73"/>
    <n v="108501.03"/>
    <x v="50"/>
    <d v="2025-08-11T00:00:00"/>
    <s v="Actv"/>
    <s v="Delhi Warehouse"/>
    <s v="Deep X"/>
    <s v="Electronics"/>
    <s v="Quickstock"/>
    <s v="Deep X"/>
    <s v="Electronics"/>
    <s v="Quickstock"/>
    <n v="11"/>
    <n v="0"/>
    <n v="9863.73"/>
    <n v="108501.03"/>
    <s v="In Stock"/>
    <s v="No"/>
    <n v="0"/>
  </r>
  <r>
    <s v="P3298"/>
    <s v="Probably Plus"/>
    <s v="Electronics"/>
    <s v="RetailMart Inc"/>
    <m/>
    <n v="22"/>
    <n v="6961.7"/>
    <m/>
    <x v="42"/>
    <d v="2025-08-03T00:00:00"/>
    <s v="active"/>
    <s v="Mumbai Store"/>
    <s v="Probably Plus"/>
    <s v="Electronics"/>
    <s v="Retailmart Inc"/>
    <s v="Probably Plus"/>
    <s v="Electronics"/>
    <s v="Retailmart Inc"/>
    <n v="0"/>
    <n v="22"/>
    <n v="6961.7"/>
    <n v="0"/>
    <s v="Out of Stock"/>
    <s v="Yes"/>
    <n v="1"/>
  </r>
  <r>
    <s v="P2381"/>
    <s v="Peace Lite"/>
    <s v="Electronics"/>
    <s v="ABC Pvt Ltd"/>
    <n v="14"/>
    <n v="90"/>
    <n v="12509.13"/>
    <n v="175127.82"/>
    <x v="58"/>
    <d v="2025-08-24T00:00:00"/>
    <s v="discon"/>
    <s v="Delhi Warehouse"/>
    <s v="Peace Lite"/>
    <s v="Electronics"/>
    <s v="Abc Pvt Ltd"/>
    <s v="Peace Lite"/>
    <s v="Electronics"/>
    <s v="Abc Pvt Ltd"/>
    <n v="14"/>
    <n v="90"/>
    <n v="12509.13"/>
    <n v="175127.81999999998"/>
    <s v="Low Stock"/>
    <s v="Yes"/>
    <n v="1"/>
  </r>
  <r>
    <s v="P4574"/>
    <s v="Social Lite"/>
    <s v="Furniture"/>
    <s v="RetailMart Inc"/>
    <n v="145"/>
    <n v="41"/>
    <n v="18635.580000000002"/>
    <n v="2702159.1"/>
    <x v="156"/>
    <d v="2025-09-30T00:00:00"/>
    <s v="discontinued"/>
    <s v="Mumbai Store"/>
    <s v="Social Lite"/>
    <s v="Furniture"/>
    <s v="Retailmart Inc"/>
    <s v="Social Lite"/>
    <s v="Furniture"/>
    <s v="Retailmart Inc"/>
    <n v="145"/>
    <n v="41"/>
    <n v="18635.580000000002"/>
    <n v="2702159.1"/>
    <s v="In Stock"/>
    <s v="No"/>
    <n v="0"/>
  </r>
  <r>
    <s v="P8476"/>
    <s v="view x"/>
    <s v="Clothing"/>
    <s v="Omni Suppliers"/>
    <n v="25"/>
    <n v="59"/>
    <n v="17069.580000000002"/>
    <n v="426739.50000000012"/>
    <x v="143"/>
    <d v="2025-08-18T00:00:00"/>
    <s v="active"/>
    <s v="Delhi Warehouse"/>
    <s v="View X"/>
    <s v="Clothing"/>
    <s v="Omni Suppliers"/>
    <s v="View X"/>
    <s v="Clothing"/>
    <s v="Omni Suppliers"/>
    <n v="25"/>
    <n v="59"/>
    <n v="17069.580000000002"/>
    <n v="426739.50000000006"/>
    <s v="Low Stock"/>
    <s v="Yes"/>
    <n v="1"/>
  </r>
  <r>
    <s v="P3183"/>
    <s v="Same Pro"/>
    <s v="Clothing"/>
    <s v="RetailMart Inc"/>
    <n v="20"/>
    <n v="62"/>
    <n v="10648.8"/>
    <n v="212976"/>
    <x v="26"/>
    <d v="2025-09-24T00:00:00"/>
    <s v="active"/>
    <s v="Online"/>
    <s v="Same Pro"/>
    <s v="Clothing"/>
    <s v="Retailmart Inc"/>
    <s v="Same Pro"/>
    <s v="Clothing"/>
    <s v="Retailmart Inc"/>
    <n v="20"/>
    <n v="62"/>
    <n v="10648.8"/>
    <n v="212976"/>
    <s v="Low Stock"/>
    <s v="Yes"/>
    <n v="1"/>
  </r>
  <r>
    <s v="P3078"/>
    <s v="Start Pro"/>
    <s v="Groceries"/>
    <s v="Omni Suppliers"/>
    <n v="154"/>
    <n v="46"/>
    <n v="17645.650000000001"/>
    <n v="2717430.1"/>
    <x v="99"/>
    <d v="2025-07-25T00:00:00"/>
    <s v="active"/>
    <s v="Online"/>
    <s v="Start Pro"/>
    <s v="Groceries"/>
    <s v="Omni Suppliers"/>
    <s v="Start Pro"/>
    <s v="Groceries"/>
    <s v="Omni Suppliers"/>
    <n v="154"/>
    <n v="46"/>
    <n v="17645.650000000001"/>
    <n v="2717430.1"/>
    <s v="In Stock"/>
    <s v="No"/>
    <n v="0"/>
  </r>
  <r>
    <s v="P2908"/>
    <s v="Worry Pro"/>
    <s v="Electronics"/>
    <s v="RetailMart Inc"/>
    <n v="192"/>
    <n v="95"/>
    <n v="12510.48"/>
    <n v="2402012.1600000001"/>
    <x v="150"/>
    <d v="2025-09-25T00:00:00"/>
    <m/>
    <s v="Online"/>
    <s v="Worry Pro"/>
    <s v="Electronics"/>
    <s v="Retailmart Inc"/>
    <s v="Worry Pro"/>
    <s v="Electronics"/>
    <s v="Retailmart Inc"/>
    <n v="192"/>
    <n v="95"/>
    <n v="12510.48"/>
    <n v="2402012.1600000001"/>
    <s v="In Stock"/>
    <s v="No"/>
    <n v="0"/>
  </r>
  <r>
    <s v="P1497"/>
    <s v="Walk Mini"/>
    <s v="Groceries"/>
    <s v="Global Traders"/>
    <n v="79"/>
    <n v="23"/>
    <n v="10056.49"/>
    <n v="794462.71"/>
    <x v="23"/>
    <d v="2025-10-02T00:00:00"/>
    <s v="discontinued"/>
    <s v="Delhi Warehouse"/>
    <s v="Walk Mini"/>
    <s v="Groceries"/>
    <s v="Global Traders"/>
    <s v="Walk Mini"/>
    <s v="Groceries"/>
    <s v="Global Traders"/>
    <n v="79"/>
    <n v="23"/>
    <n v="10056.49"/>
    <n v="794462.71"/>
    <s v="In Stock"/>
    <s v="No"/>
    <n v="0"/>
  </r>
  <r>
    <s v="P7969"/>
    <s v="Interesting Max"/>
    <s v="Furniture"/>
    <m/>
    <n v="126"/>
    <n v="93"/>
    <n v="1650.14"/>
    <n v="207917.64"/>
    <x v="136"/>
    <d v="2025-08-08T00:00:00"/>
    <s v="active"/>
    <s v="Ahmedabad Branch"/>
    <s v="Interesting Max"/>
    <s v="Furniture"/>
    <s v=""/>
    <s v="Interesting Max"/>
    <s v="Furniture"/>
    <s v="Others"/>
    <n v="126"/>
    <n v="93"/>
    <n v="1650.14"/>
    <n v="207917.64"/>
    <s v="In Stock"/>
    <s v="No"/>
    <n v="0"/>
  </r>
  <r>
    <s v="P1206"/>
    <s v="Tree X"/>
    <s v="Electronics"/>
    <s v="QuickStock"/>
    <n v="179"/>
    <n v="29"/>
    <n v="6803.77"/>
    <n v="1217874.83"/>
    <x v="140"/>
    <d v="2025-10-02T00:00:00"/>
    <s v="discontinued"/>
    <s v="Ahmedabad Branch"/>
    <s v="Tree X"/>
    <s v="Electronics"/>
    <s v="Quickstock"/>
    <s v="Tree X"/>
    <s v="Electronics"/>
    <s v="Quickstock"/>
    <n v="179"/>
    <n v="29"/>
    <n v="6803.77"/>
    <n v="1217874.83"/>
    <s v="In Stock"/>
    <s v="No"/>
    <n v="0"/>
  </r>
  <r>
    <s v="P7532"/>
    <s v="Age X"/>
    <s v="Clothing"/>
    <s v="Omni Suppliers"/>
    <n v="24"/>
    <n v="75"/>
    <n v="15826.87"/>
    <n v="379844.88"/>
    <x v="81"/>
    <d v="2025-08-08T00:00:00"/>
    <m/>
    <s v="Pune Store"/>
    <s v="Age X"/>
    <s v="Clothing"/>
    <s v="Omni Suppliers"/>
    <s v="Age X"/>
    <s v="Clothing"/>
    <s v="Omni Suppliers"/>
    <n v="24"/>
    <n v="75"/>
    <n v="15826.87"/>
    <n v="379844.88"/>
    <s v="Low Stock"/>
    <s v="Yes"/>
    <n v="1"/>
  </r>
  <r>
    <s v="P9793"/>
    <s v="American Pro"/>
    <s v="Clothing"/>
    <m/>
    <n v="63"/>
    <n v="91"/>
    <n v="17807.599999999999"/>
    <n v="1121878.8"/>
    <x v="39"/>
    <d v="2025-08-13T00:00:00"/>
    <s v="active"/>
    <s v="Delhi Warehouse"/>
    <s v="American Pro"/>
    <s v="Clothing"/>
    <s v=""/>
    <s v="American Pro"/>
    <s v="Clothing"/>
    <s v="Others"/>
    <n v="63"/>
    <n v="91"/>
    <n v="17807.599999999999"/>
    <n v="1121878.7999999998"/>
    <s v="Low Stock"/>
    <s v="Yes"/>
    <n v="1"/>
  </r>
  <r>
    <s v="P8000"/>
    <s v="Piece X"/>
    <s v="Furniture"/>
    <s v="Omni Suppliers"/>
    <n v="111"/>
    <n v="95"/>
    <n v="5883.44"/>
    <n v="653061.84"/>
    <x v="19"/>
    <d v="2025-09-26T00:00:00"/>
    <s v="active"/>
    <s v="Online"/>
    <s v="Piece X"/>
    <s v="Furniture"/>
    <s v="Omni Suppliers"/>
    <s v="Piece X"/>
    <s v="Furniture"/>
    <s v="Omni Suppliers"/>
    <n v="111"/>
    <n v="95"/>
    <n v="5883.44"/>
    <n v="653061.84"/>
    <s v="In Stock"/>
    <s v="No"/>
    <n v="0"/>
  </r>
  <r>
    <s v="P6776"/>
    <s v="Sure Pro"/>
    <s v="Furniture"/>
    <s v="Global Traders"/>
    <n v="88"/>
    <n v="65"/>
    <n v="16358.74"/>
    <n v="1439569.12"/>
    <x v="93"/>
    <d v="2025-08-29T00:00:00"/>
    <s v="discontinued"/>
    <s v="Mumbai Store"/>
    <s v="Sure Pro"/>
    <s v="Furniture"/>
    <s v="Global Traders"/>
    <s v="Sure Pro"/>
    <s v="Furniture"/>
    <s v="Global Traders"/>
    <n v="88"/>
    <n v="65"/>
    <n v="16358.74"/>
    <n v="1439569.1199999999"/>
    <s v="In Stock"/>
    <s v="No"/>
    <n v="0"/>
  </r>
  <r>
    <s v="P2691"/>
    <s v="Not Pro"/>
    <s v="Groceries"/>
    <s v="ABC Pvt Ltd"/>
    <n v="177"/>
    <n v="83"/>
    <n v="5753.83"/>
    <n v="1018427.91"/>
    <x v="66"/>
    <d v="2025-08-23T00:00:00"/>
    <s v="discon"/>
    <s v="Pune Store"/>
    <s v="Not Pro"/>
    <s v="Groceries"/>
    <s v="Abc Pvt Ltd"/>
    <s v="Not Pro"/>
    <s v="Groceries"/>
    <s v="Abc Pvt Ltd"/>
    <n v="177"/>
    <n v="83"/>
    <n v="5753.83"/>
    <n v="1018427.91"/>
    <s v="In Stock"/>
    <s v="No"/>
    <n v="0"/>
  </r>
  <r>
    <s v="P8735"/>
    <s v="city lite"/>
    <s v="Toys"/>
    <s v="ABC Pvt Ltd"/>
    <n v="58"/>
    <n v="24"/>
    <n v="1179.47"/>
    <n v="68409.259999999995"/>
    <x v="111"/>
    <d v="2025-09-29T00:00:00"/>
    <s v="active"/>
    <s v="Ahmedabad Branch"/>
    <s v="City Lite"/>
    <s v="Toys"/>
    <s v="Abc Pvt Ltd"/>
    <s v="City Lite"/>
    <s v="Toys"/>
    <s v="Abc Pvt Ltd"/>
    <n v="58"/>
    <n v="24"/>
    <n v="1179.47"/>
    <n v="68409.259999999995"/>
    <s v="In Stock"/>
    <s v="No"/>
    <n v="0"/>
  </r>
  <r>
    <s v="P1967"/>
    <s v="Hair Pro"/>
    <s v="Toys"/>
    <s v="ABC Pvt Ltd"/>
    <n v="124"/>
    <n v="76"/>
    <n v="13484.74"/>
    <n v="1672107.76"/>
    <x v="54"/>
    <d v="2025-10-01T00:00:00"/>
    <s v="discontinued"/>
    <s v="Mumbai Store"/>
    <s v="Hair Pro"/>
    <s v="Toys"/>
    <s v="Abc Pvt Ltd"/>
    <s v="Hair Pro"/>
    <s v="Toys"/>
    <s v="Abc Pvt Ltd"/>
    <n v="124"/>
    <n v="76"/>
    <n v="13484.74"/>
    <n v="1672107.76"/>
    <s v="In Stock"/>
    <s v="No"/>
    <n v="0"/>
  </r>
  <r>
    <s v="P3968"/>
    <s v="Risk Pro"/>
    <s v="Clothing"/>
    <s v="RetailMart Inc"/>
    <n v="101"/>
    <n v="63"/>
    <n v="5343.58"/>
    <n v="539701.57999999996"/>
    <x v="87"/>
    <d v="2025-08-29T00:00:00"/>
    <s v="Actv"/>
    <s v="Ahmedabad Branch"/>
    <s v="Risk Pro"/>
    <s v="Clothing"/>
    <s v="Retailmart Inc"/>
    <s v="Risk Pro"/>
    <s v="Clothing"/>
    <s v="Retailmart Inc"/>
    <n v="101"/>
    <n v="63"/>
    <n v="5343.58"/>
    <n v="539701.57999999996"/>
    <s v="In Stock"/>
    <s v="No"/>
    <n v="0"/>
  </r>
  <r>
    <s v="P6992"/>
    <s v="Eat Plus"/>
    <s v="Groceries"/>
    <s v="RetailMart Inc"/>
    <n v="50"/>
    <n v="72"/>
    <n v="13925.31"/>
    <n v="696265.5"/>
    <x v="145"/>
    <d v="2025-09-12T00:00:00"/>
    <s v="Actv"/>
    <s v="Mumbai Store"/>
    <s v="Eat Plus"/>
    <s v="Groceries"/>
    <s v="Retailmart Inc"/>
    <s v="Eat Plus"/>
    <s v="Groceries"/>
    <s v="Retailmart Inc"/>
    <n v="50"/>
    <n v="72"/>
    <n v="13925.31"/>
    <n v="696265.5"/>
    <s v="Low Stock"/>
    <s v="Yes"/>
    <n v="1"/>
  </r>
  <r>
    <s v="P7023"/>
    <s v="Again Pro"/>
    <s v="Electronics"/>
    <s v="RetailMart Inc"/>
    <n v="122"/>
    <n v="96"/>
    <n v="8915.43"/>
    <n v="1087682.46"/>
    <x v="160"/>
    <d v="2025-09-14T00:00:00"/>
    <s v="discon"/>
    <s v="Pune Store"/>
    <s v="Again Pro"/>
    <s v="Electronics"/>
    <s v="Retailmart Inc"/>
    <s v="Again Pro"/>
    <s v="Electronics"/>
    <s v="Retailmart Inc"/>
    <n v="122"/>
    <n v="96"/>
    <n v="8915.43"/>
    <n v="1087682.46"/>
    <s v="In Stock"/>
    <s v="No"/>
    <n v="0"/>
  </r>
  <r>
    <s v="P8607"/>
    <s v="Example X"/>
    <s v="Clothing"/>
    <s v="Omni Suppliers"/>
    <n v="176"/>
    <n v="61"/>
    <n v="11415.9"/>
    <n v="2009198.4"/>
    <x v="175"/>
    <d v="2025-08-26T00:00:00"/>
    <s v="Inactive"/>
    <s v="Online"/>
    <s v="Example X"/>
    <s v="Clothing"/>
    <s v="Omni Suppliers"/>
    <s v="Example X"/>
    <s v="Clothing"/>
    <s v="Omni Suppliers"/>
    <n v="176"/>
    <n v="61"/>
    <n v="11415.9"/>
    <n v="2009198.4"/>
    <s v="In Stock"/>
    <s v="No"/>
    <n v="0"/>
  </r>
  <r>
    <s v="P6412"/>
    <s v="Eat Lite"/>
    <s v="Furniture"/>
    <s v="Global Traders"/>
    <n v="145"/>
    <n v="39"/>
    <n v="1262.3499999999999"/>
    <n v="183040.75"/>
    <x v="170"/>
    <d v="2025-10-07T00:00:00"/>
    <s v="Actv"/>
    <s v="Online"/>
    <s v="Eat Lite"/>
    <s v="Furniture"/>
    <s v="Global Traders"/>
    <s v="Eat Lite"/>
    <s v="Furniture"/>
    <s v="Global Traders"/>
    <n v="145"/>
    <n v="39"/>
    <n v="1262.3499999999999"/>
    <n v="183040.75"/>
    <s v="In Stock"/>
    <s v="No"/>
    <n v="0"/>
  </r>
  <r>
    <s v="P8549"/>
    <s v="Use Mini"/>
    <s v="Electronics"/>
    <s v="Global Traders"/>
    <n v="152"/>
    <n v="34"/>
    <n v="18167.23"/>
    <n v="2761418.96"/>
    <x v="141"/>
    <d v="2025-09-13T00:00:00"/>
    <s v="discon"/>
    <s v="Pune Store"/>
    <s v="Use Mini"/>
    <s v="Electronics"/>
    <s v="Global Traders"/>
    <s v="Use Mini"/>
    <s v="Electronics"/>
    <s v="Global Traders"/>
    <n v="152"/>
    <n v="34"/>
    <n v="18167.23"/>
    <n v="2761418.96"/>
    <s v="In Stock"/>
    <s v="No"/>
    <n v="0"/>
  </r>
  <r>
    <s v="P3293"/>
    <s v="Against Lite"/>
    <s v="Toys"/>
    <s v="QuickStock"/>
    <n v="13"/>
    <n v="52"/>
    <n v="7701.01"/>
    <n v="100113.13"/>
    <x v="144"/>
    <d v="2025-09-04T00:00:00"/>
    <s v="Inactive"/>
    <s v="Online"/>
    <s v="Against Lite"/>
    <s v="Toys"/>
    <s v="Quickstock"/>
    <s v="Against Lite"/>
    <s v="Toys"/>
    <s v="Quickstock"/>
    <n v="13"/>
    <n v="52"/>
    <n v="7701.01"/>
    <n v="100113.13"/>
    <s v="Low Stock"/>
    <s v="Yes"/>
    <n v="1"/>
  </r>
  <r>
    <s v="P7162"/>
    <s v="partner plus"/>
    <s v="Groceries"/>
    <s v="Omni Suppliers"/>
    <n v="151"/>
    <n v="23"/>
    <n v="19797.34"/>
    <n v="2989398.34"/>
    <x v="150"/>
    <d v="2025-07-24T00:00:00"/>
    <s v="active"/>
    <s v="Mumbai Store"/>
    <s v="Partner Plus"/>
    <s v="Groceries"/>
    <s v="Omni Suppliers"/>
    <s v="Partner Plus"/>
    <s v="Groceries"/>
    <s v="Omni Suppliers"/>
    <n v="151"/>
    <n v="23"/>
    <n v="19797.34"/>
    <n v="2989398.34"/>
    <s v="In Stock"/>
    <s v="No"/>
    <n v="0"/>
  </r>
  <r>
    <s v="P6945"/>
    <s v="Nature Pro"/>
    <s v="Furniture"/>
    <m/>
    <n v="159"/>
    <n v="28"/>
    <n v="19487.64"/>
    <n v="3098534.76"/>
    <x v="95"/>
    <d v="2025-07-15T00:00:00"/>
    <m/>
    <s v="Mumbai Store"/>
    <s v="Nature Pro"/>
    <s v="Furniture"/>
    <s v=""/>
    <s v="Nature Pro"/>
    <s v="Furniture"/>
    <s v="Others"/>
    <n v="159"/>
    <n v="28"/>
    <n v="19487.64"/>
    <n v="3098534.76"/>
    <s v="In Stock"/>
    <s v="No"/>
    <n v="0"/>
  </r>
  <r>
    <s v="P4187"/>
    <s v="Including Max"/>
    <s v="Furniture"/>
    <s v="RetailMart Inc"/>
    <n v="147"/>
    <n v="93"/>
    <n v="3918.81"/>
    <n v="576065.06999999995"/>
    <x v="30"/>
    <d v="2025-07-19T00:00:00"/>
    <s v="discontinued"/>
    <s v="Mumbai Store"/>
    <s v="Including Max"/>
    <s v="Furniture"/>
    <s v="Retailmart Inc"/>
    <s v="Including Max"/>
    <s v="Furniture"/>
    <s v="Retailmart Inc"/>
    <n v="147"/>
    <n v="93"/>
    <n v="3918.81"/>
    <n v="576065.06999999995"/>
    <s v="In Stock"/>
    <s v="No"/>
    <n v="0"/>
  </r>
  <r>
    <s v="P8097"/>
    <s v="Check Plus"/>
    <s v="Furniture"/>
    <s v="ABC Pvt Ltd"/>
    <n v="21"/>
    <n v="86"/>
    <n v="19314.23"/>
    <n v="405598.83"/>
    <x v="72"/>
    <d v="2025-08-23T00:00:00"/>
    <s v="Inactive"/>
    <s v="Pune Store"/>
    <s v="Check Plus"/>
    <s v="Furniture"/>
    <s v="Abc Pvt Ltd"/>
    <s v="Check Plus"/>
    <s v="Furniture"/>
    <s v="Abc Pvt Ltd"/>
    <n v="21"/>
    <n v="86"/>
    <n v="19314.23"/>
    <n v="405598.83"/>
    <s v="Low Stock"/>
    <s v="Yes"/>
    <n v="1"/>
  </r>
  <r>
    <s v="P7831"/>
    <s v="Box X"/>
    <s v="Furniture"/>
    <s v="ABC Pvt Ltd"/>
    <n v="135"/>
    <n v="92"/>
    <n v="11332.5"/>
    <n v="1529887.5"/>
    <x v="169"/>
    <d v="2025-07-29T00:00:00"/>
    <s v="active"/>
    <s v="Online"/>
    <s v="Box X"/>
    <s v="Furniture"/>
    <s v="Abc Pvt Ltd"/>
    <s v="Box X"/>
    <s v="Furniture"/>
    <s v="Abc Pvt Ltd"/>
    <n v="135"/>
    <n v="92"/>
    <n v="11332.5"/>
    <n v="1529887.5"/>
    <s v="In Stock"/>
    <s v="No"/>
    <n v="0"/>
  </r>
  <r>
    <s v="P9022"/>
    <s v="Stand X"/>
    <s v="Furniture"/>
    <s v="QuickStock"/>
    <n v="64"/>
    <n v="74"/>
    <n v="6133.45"/>
    <n v="392540.8"/>
    <x v="29"/>
    <d v="2025-07-20T00:00:00"/>
    <s v="active"/>
    <s v="Pune Store"/>
    <s v="Stand X"/>
    <s v="Furniture"/>
    <s v="Quickstock"/>
    <s v="Stand X"/>
    <s v="Furniture"/>
    <s v="Quickstock"/>
    <n v="64"/>
    <n v="74"/>
    <n v="6133.45"/>
    <n v="392540.8"/>
    <s v="Low Stock"/>
    <s v="Yes"/>
    <n v="1"/>
  </r>
  <r>
    <s v="P4903"/>
    <s v="Trouble Mini"/>
    <s v="Groceries"/>
    <s v="RetailMart Inc"/>
    <n v="29"/>
    <n v="27"/>
    <n v="4193.3"/>
    <n v="121605.7"/>
    <x v="46"/>
    <d v="2025-07-15T00:00:00"/>
    <m/>
    <s v="Delhi Warehouse"/>
    <s v="Trouble Mini"/>
    <s v="Groceries"/>
    <s v="Retailmart Inc"/>
    <s v="Trouble Mini"/>
    <s v="Groceries"/>
    <s v="Retailmart Inc"/>
    <n v="29"/>
    <n v="27"/>
    <n v="4193.3"/>
    <n v="121605.70000000001"/>
    <s v="In Stock"/>
    <s v="No"/>
    <n v="0"/>
  </r>
  <r>
    <s v="P2152"/>
    <s v="turn pro"/>
    <s v="Clothing"/>
    <s v="QuickStock"/>
    <n v="14"/>
    <n v="57"/>
    <n v="19627.5"/>
    <n v="274785"/>
    <x v="7"/>
    <d v="2025-07-24T00:00:00"/>
    <s v="discon"/>
    <s v="Online"/>
    <s v="Turn Pro"/>
    <s v="Clothing"/>
    <s v="Quickstock"/>
    <s v="Turn Pro"/>
    <s v="Clothing"/>
    <s v="Quickstock"/>
    <n v="14"/>
    <n v="57"/>
    <n v="19627.5"/>
    <n v="274785"/>
    <s v="Low Stock"/>
    <s v="Yes"/>
    <n v="1"/>
  </r>
  <r>
    <s v="P4245"/>
    <s v="Different Plus"/>
    <s v="Groceries"/>
    <s v="Omni Suppliers"/>
    <n v="180"/>
    <n v="45"/>
    <n v="18465.560000000001"/>
    <n v="3323800.8"/>
    <x v="99"/>
    <d v="2025-09-03T00:00:00"/>
    <s v="active"/>
    <s v="Pune Store"/>
    <s v="Different Plus"/>
    <s v="Groceries"/>
    <s v="Omni Suppliers"/>
    <s v="Different Plus"/>
    <s v="Groceries"/>
    <s v="Omni Suppliers"/>
    <n v="180"/>
    <n v="45"/>
    <n v="18465.560000000001"/>
    <n v="3323800.8000000003"/>
    <s v="In Stock"/>
    <s v="No"/>
    <n v="0"/>
  </r>
  <r>
    <s v="P9679"/>
    <s v="Person Lite"/>
    <s v="Clothing"/>
    <s v="RetailMart Inc"/>
    <n v="122"/>
    <n v="86"/>
    <n v="11605.44"/>
    <n v="1415863.68"/>
    <x v="71"/>
    <d v="2025-09-14T00:00:00"/>
    <s v="Actv"/>
    <s v="Mumbai Store"/>
    <s v="Person Lite"/>
    <s v="Clothing"/>
    <s v="Retailmart Inc"/>
    <s v="Person Lite"/>
    <s v="Clothing"/>
    <s v="Retailmart Inc"/>
    <n v="122"/>
    <n v="86"/>
    <n v="11605.44"/>
    <n v="1415863.6800000002"/>
    <s v="In Stock"/>
    <s v="No"/>
    <n v="0"/>
  </r>
  <r>
    <s v="P5075"/>
    <s v="Offer Max"/>
    <s v="Furniture"/>
    <s v="ABC Pvt Ltd"/>
    <n v="107"/>
    <n v="79"/>
    <n v="698"/>
    <n v="74686"/>
    <x v="103"/>
    <d v="2025-09-06T00:00:00"/>
    <s v="active"/>
    <s v="Delhi Warehouse"/>
    <s v="Offer Max"/>
    <s v="Furniture"/>
    <s v="Abc Pvt Ltd"/>
    <s v="Offer Max"/>
    <s v="Furniture"/>
    <s v="Abc Pvt Ltd"/>
    <n v="107"/>
    <n v="79"/>
    <n v="698"/>
    <n v="74686"/>
    <s v="In Stock"/>
    <s v="No"/>
    <n v="0"/>
  </r>
  <r>
    <s v="P7932"/>
    <s v="able mini"/>
    <s v="Furniture"/>
    <s v="ABC Pvt Ltd"/>
    <n v="168"/>
    <n v="67"/>
    <n v="3357.83"/>
    <n v="564115.43999999994"/>
    <x v="65"/>
    <d v="2025-10-02T00:00:00"/>
    <s v="active"/>
    <s v="Mumbai Store"/>
    <s v="Able Mini"/>
    <s v="Furniture"/>
    <s v="Abc Pvt Ltd"/>
    <s v="Able Mini"/>
    <s v="Furniture"/>
    <s v="Abc Pvt Ltd"/>
    <n v="168"/>
    <n v="67"/>
    <n v="3357.83"/>
    <n v="564115.43999999994"/>
    <s v="In Stock"/>
    <s v="No"/>
    <n v="0"/>
  </r>
  <r>
    <s v="P1460"/>
    <s v="Remember Max"/>
    <s v="Furniture"/>
    <s v="RetailMart Inc"/>
    <n v="35"/>
    <n v="43"/>
    <n v="19480.009999999998"/>
    <n v="681800.35"/>
    <x v="26"/>
    <d v="2025-08-29T00:00:00"/>
    <s v="active"/>
    <s v="Delhi Warehouse"/>
    <s v="Remember Max"/>
    <s v="Furniture"/>
    <s v="Retailmart Inc"/>
    <s v="Remember Max"/>
    <s v="Furniture"/>
    <s v="Retailmart Inc"/>
    <n v="35"/>
    <n v="43"/>
    <n v="19480.009999999998"/>
    <n v="681800.35"/>
    <s v="Low Stock"/>
    <s v="Yes"/>
    <n v="1"/>
  </r>
  <r>
    <s v="P3521"/>
    <s v="Doctor Lite"/>
    <s v="Toys"/>
    <s v="RetailMart Inc"/>
    <n v="148"/>
    <n v="37"/>
    <n v="15474.31"/>
    <n v="2290197.88"/>
    <x v="70"/>
    <d v="2025-07-18T00:00:00"/>
    <s v="Inactive"/>
    <s v="Ahmedabad Branch"/>
    <s v="Doctor Lite"/>
    <s v="Toys"/>
    <s v="Retailmart Inc"/>
    <s v="Doctor Lite"/>
    <s v="Toys"/>
    <s v="Retailmart Inc"/>
    <n v="148"/>
    <n v="37"/>
    <n v="15474.31"/>
    <n v="2290197.88"/>
    <s v="In Stock"/>
    <s v="No"/>
    <n v="0"/>
  </r>
  <r>
    <s v="P1027"/>
    <s v="Exactly Lite"/>
    <s v="Furniture"/>
    <s v="RetailMart Inc"/>
    <n v="135"/>
    <n v="48"/>
    <n v="5411.5"/>
    <n v="730552.5"/>
    <x v="59"/>
    <d v="2025-09-17T00:00:00"/>
    <m/>
    <s v="Mumbai Store"/>
    <s v="Exactly Lite"/>
    <s v="Furniture"/>
    <s v="Retailmart Inc"/>
    <s v="Exactly Lite"/>
    <s v="Furniture"/>
    <s v="Retailmart Inc"/>
    <n v="135"/>
    <n v="48"/>
    <n v="5411.5"/>
    <n v="730552.5"/>
    <s v="In Stock"/>
    <s v="No"/>
    <n v="0"/>
  </r>
  <r>
    <s v="P2264"/>
    <s v="Trip Lite"/>
    <s v="Furniture"/>
    <s v="ABC Pvt Ltd"/>
    <n v="87"/>
    <n v="77"/>
    <n v="10907.52"/>
    <n v="948954.24"/>
    <x v="124"/>
    <d v="2025-09-28T00:00:00"/>
    <s v="Actv"/>
    <s v="Ahmedabad Branch"/>
    <s v="Trip Lite"/>
    <s v="Furniture"/>
    <s v="Abc Pvt Ltd"/>
    <s v="Trip Lite"/>
    <s v="Furniture"/>
    <s v="Abc Pvt Ltd"/>
    <n v="87"/>
    <n v="77"/>
    <n v="10907.52"/>
    <n v="948954.24"/>
    <s v="In Stock"/>
    <s v="No"/>
    <n v="0"/>
  </r>
  <r>
    <s v="P2251"/>
    <s v="team plus"/>
    <s v="Furniture"/>
    <s v="Omni Suppliers"/>
    <n v="30"/>
    <n v="66"/>
    <n v="16348.52"/>
    <n v="490455.6"/>
    <x v="163"/>
    <d v="2025-09-17T00:00:00"/>
    <s v="discontinued"/>
    <s v="Ahmedabad Branch"/>
    <s v="Team Plus"/>
    <s v="Furniture"/>
    <s v="Omni Suppliers"/>
    <s v="Team Plus"/>
    <s v="Furniture"/>
    <s v="Omni Suppliers"/>
    <n v="30"/>
    <n v="66"/>
    <n v="16348.52"/>
    <n v="490455.60000000003"/>
    <s v="Low Stock"/>
    <s v="Yes"/>
    <n v="1"/>
  </r>
  <r>
    <s v="P1361"/>
    <s v="Game Plus"/>
    <s v="Furniture"/>
    <s v="Global Traders"/>
    <n v="194"/>
    <n v="91"/>
    <n v="18892.53"/>
    <n v="3665150.82"/>
    <x v="137"/>
    <d v="2025-07-15T00:00:00"/>
    <s v="Inactive"/>
    <s v="Delhi Warehouse"/>
    <s v="Game Plus"/>
    <s v="Furniture"/>
    <s v="Global Traders"/>
    <s v="Game Plus"/>
    <s v="Furniture"/>
    <s v="Global Traders"/>
    <n v="194"/>
    <n v="91"/>
    <n v="18892.53"/>
    <n v="3665150.82"/>
    <s v="In Stock"/>
    <s v="No"/>
    <n v="0"/>
  </r>
  <r>
    <s v="P5443"/>
    <s v="Step Mini"/>
    <s v="Clothing"/>
    <s v="Omni Suppliers"/>
    <n v="142"/>
    <n v="97"/>
    <n v="4582.47"/>
    <n v="650710.74"/>
    <x v="98"/>
    <d v="2025-09-16T00:00:00"/>
    <s v="Inactive"/>
    <s v="Mumbai Store"/>
    <s v="Step Mini"/>
    <s v="Clothing"/>
    <s v="Omni Suppliers"/>
    <s v="Step Mini"/>
    <s v="Clothing"/>
    <s v="Omni Suppliers"/>
    <n v="142"/>
    <n v="97"/>
    <n v="4582.47"/>
    <n v="650710.74"/>
    <s v="In Stock"/>
    <s v="No"/>
    <n v="0"/>
  </r>
  <r>
    <s v="P8084"/>
    <s v="Would Pro"/>
    <s v="Groceries"/>
    <s v="QuickStock"/>
    <n v="167"/>
    <n v="43"/>
    <n v="1089.18"/>
    <n v="181893.06"/>
    <x v="112"/>
    <d v="2025-10-04T00:00:00"/>
    <s v="active"/>
    <s v="Ahmedabad Branch"/>
    <s v="Would Pro"/>
    <s v="Groceries"/>
    <s v="Quickstock"/>
    <s v="Would Pro"/>
    <s v="Groceries"/>
    <s v="Quickstock"/>
    <n v="167"/>
    <n v="43"/>
    <n v="1089.18"/>
    <n v="181893.06"/>
    <s v="In Stock"/>
    <s v="No"/>
    <n v="0"/>
  </r>
  <r>
    <s v="P1543"/>
    <s v="morning mini"/>
    <s v="Toys"/>
    <s v="QuickStock"/>
    <n v="60"/>
    <n v="61"/>
    <n v="16720.12"/>
    <n v="1003207.2"/>
    <x v="79"/>
    <d v="2025-07-22T00:00:00"/>
    <s v="Actv"/>
    <s v="Ahmedabad Branch"/>
    <s v="Morning Mini"/>
    <s v="Toys"/>
    <s v="Quickstock"/>
    <s v="Morning Mini"/>
    <s v="Toys"/>
    <s v="Quickstock"/>
    <n v="60"/>
    <n v="61"/>
    <n v="16720.12"/>
    <n v="1003207.2"/>
    <s v="Low Stock"/>
    <s v="Yes"/>
    <n v="1"/>
  </r>
  <r>
    <s v="P7976"/>
    <s v="national pro"/>
    <s v="Clothing"/>
    <s v="Omni Suppliers"/>
    <n v="13"/>
    <n v="22"/>
    <n v="1801"/>
    <n v="23413"/>
    <x v="127"/>
    <d v="2025-09-28T00:00:00"/>
    <s v="discon"/>
    <s v="Mumbai Store"/>
    <s v="National Pro"/>
    <s v="Clothing"/>
    <s v="Omni Suppliers"/>
    <s v="National Pro"/>
    <s v="Clothing"/>
    <s v="Omni Suppliers"/>
    <n v="13"/>
    <n v="22"/>
    <n v="1801"/>
    <n v="23413"/>
    <s v="Low Stock"/>
    <s v="Yes"/>
    <n v="1"/>
  </r>
  <r>
    <s v="P6696"/>
    <s v="Within Pro"/>
    <s v="Clothing"/>
    <s v="QuickStock"/>
    <n v="175"/>
    <n v="29"/>
    <n v="10465.370000000001"/>
    <n v="1831439.75"/>
    <x v="82"/>
    <d v="2025-07-14T00:00:00"/>
    <s v="Actv"/>
    <s v="Ahmedabad Branch"/>
    <s v="Within Pro"/>
    <s v="Clothing"/>
    <s v="Quickstock"/>
    <s v="Within Pro"/>
    <s v="Clothing"/>
    <s v="Quickstock"/>
    <n v="175"/>
    <n v="29"/>
    <n v="10465.370000000001"/>
    <n v="1831439.7500000002"/>
    <s v="In Stock"/>
    <s v="No"/>
    <n v="0"/>
  </r>
  <r>
    <s v="P8309"/>
    <s v="Central Plus"/>
    <s v="Toys"/>
    <s v="Omni Suppliers"/>
    <n v="99"/>
    <n v="29"/>
    <n v="19178.080000000002"/>
    <n v="1898629.92"/>
    <x v="163"/>
    <d v="2025-08-27T00:00:00"/>
    <s v="active"/>
    <s v="Online"/>
    <s v="Central Plus"/>
    <s v="Toys"/>
    <s v="Omni Suppliers"/>
    <s v="Central Plus"/>
    <s v="Toys"/>
    <s v="Omni Suppliers"/>
    <n v="99"/>
    <n v="29"/>
    <n v="19178.080000000002"/>
    <n v="1898629.9200000002"/>
    <s v="In Stock"/>
    <s v="No"/>
    <n v="0"/>
  </r>
  <r>
    <s v="P4682"/>
    <s v="Act Lite"/>
    <s v="Clothing"/>
    <s v="Omni Suppliers"/>
    <n v="54"/>
    <n v="82"/>
    <n v="2978.6"/>
    <n v="160844.4"/>
    <x v="178"/>
    <d v="2025-07-22T00:00:00"/>
    <s v="Inactive"/>
    <s v="Delhi Warehouse"/>
    <s v="Act Lite"/>
    <s v="Clothing"/>
    <s v="Omni Suppliers"/>
    <s v="Act Lite"/>
    <s v="Clothing"/>
    <s v="Omni Suppliers"/>
    <n v="54"/>
    <n v="82"/>
    <n v="2978.6"/>
    <n v="160844.4"/>
    <s v="Low Stock"/>
    <s v="Yes"/>
    <n v="1"/>
  </r>
  <r>
    <s v="P3894"/>
    <s v="pm lite"/>
    <s v="Toys"/>
    <s v="Global Traders"/>
    <m/>
    <n v="66"/>
    <n v="2143.54"/>
    <m/>
    <x v="94"/>
    <d v="2025-09-08T00:00:00"/>
    <s v="active"/>
    <s v="Ahmedabad Branch"/>
    <s v="Pm Lite"/>
    <s v="Toys"/>
    <s v="Global Traders"/>
    <s v="Pm Lite"/>
    <s v="Toys"/>
    <s v="Global Traders"/>
    <n v="0"/>
    <n v="66"/>
    <n v="2143.54"/>
    <n v="0"/>
    <s v="Out of Stock"/>
    <s v="Yes"/>
    <n v="1"/>
  </r>
  <r>
    <s v="P2254"/>
    <s v="Daughter Plus"/>
    <s v="Electronics"/>
    <s v="ABC Pvt Ltd"/>
    <n v="51"/>
    <n v="37"/>
    <n v="17342.400000000001"/>
    <n v="884462.4"/>
    <x v="108"/>
    <d v="2025-10-08T00:00:00"/>
    <m/>
    <s v="Pune Store"/>
    <s v="Daughter Plus"/>
    <s v="Electronics"/>
    <s v="Abc Pvt Ltd"/>
    <s v="Daughter Plus"/>
    <s v="Electronics"/>
    <s v="Abc Pvt Ltd"/>
    <n v="51"/>
    <n v="37"/>
    <n v="17342.400000000001"/>
    <n v="884462.4"/>
    <s v="In Stock"/>
    <s v="No"/>
    <n v="0"/>
  </r>
  <r>
    <s v="P4325"/>
    <s v="Professional Mini"/>
    <s v="Groceries"/>
    <s v="Global Traders"/>
    <n v="63"/>
    <n v="91"/>
    <n v="12288.48"/>
    <n v="774174.24"/>
    <x v="1"/>
    <d v="2025-09-27T00:00:00"/>
    <s v="active"/>
    <s v="Pune Store"/>
    <s v="Professional Mini"/>
    <s v="Groceries"/>
    <s v="Global Traders"/>
    <s v="Professional Mini"/>
    <s v="Groceries"/>
    <s v="Global Traders"/>
    <n v="63"/>
    <n v="91"/>
    <n v="12288.48"/>
    <n v="774174.24"/>
    <s v="Low Stock"/>
    <s v="Yes"/>
    <n v="1"/>
  </r>
  <r>
    <s v="P8551"/>
    <s v="Upon Max"/>
    <s v="Toys"/>
    <s v="RetailMart Inc"/>
    <n v="106"/>
    <n v="91"/>
    <n v="19063.28"/>
    <n v="2020707.68"/>
    <x v="150"/>
    <d v="2025-10-06T00:00:00"/>
    <s v="active"/>
    <s v="Pune Store"/>
    <s v="Upon Max"/>
    <s v="Toys"/>
    <s v="Retailmart Inc"/>
    <s v="Upon Max"/>
    <s v="Toys"/>
    <s v="Retailmart Inc"/>
    <n v="106"/>
    <n v="91"/>
    <n v="19063.28"/>
    <n v="2020707.68"/>
    <s v="In Stock"/>
    <s v="No"/>
    <n v="0"/>
  </r>
  <r>
    <s v="P2157"/>
    <s v="Work Plus"/>
    <s v="Toys"/>
    <s v="ABC Pvt Ltd"/>
    <n v="198"/>
    <n v="46"/>
    <n v="2289.84"/>
    <n v="453388.32"/>
    <x v="97"/>
    <d v="2025-09-26T00:00:00"/>
    <s v="active"/>
    <s v="Pune Store"/>
    <s v="Work Plus"/>
    <s v="Toys"/>
    <s v="Abc Pvt Ltd"/>
    <s v="Work Plus"/>
    <s v="Toys"/>
    <s v="Abc Pvt Ltd"/>
    <n v="198"/>
    <n v="46"/>
    <n v="2289.84"/>
    <n v="453388.32"/>
    <s v="In Stock"/>
    <s v="No"/>
    <n v="0"/>
  </r>
  <r>
    <s v="P8649"/>
    <s v="Partner Plus"/>
    <s v="Clothing"/>
    <s v="Omni Suppliers"/>
    <n v="120"/>
    <n v="67"/>
    <n v="15251.3"/>
    <n v="1830156"/>
    <x v="160"/>
    <d v="2025-08-31T00:00:00"/>
    <m/>
    <s v="Mumbai Store"/>
    <s v="Partner Plus"/>
    <s v="Clothing"/>
    <s v="Omni Suppliers"/>
    <s v="Partner Plus"/>
    <s v="Clothing"/>
    <s v="Omni Suppliers"/>
    <n v="120"/>
    <n v="67"/>
    <n v="15251.3"/>
    <n v="1830156"/>
    <s v="In Stock"/>
    <s v="No"/>
    <n v="0"/>
  </r>
  <r>
    <s v="P4395"/>
    <s v="Girl Lite"/>
    <s v="Toys"/>
    <s v="QuickStock"/>
    <n v="184"/>
    <n v="75"/>
    <n v="15180.57"/>
    <n v="2793224.88"/>
    <x v="81"/>
    <d v="2025-10-05T00:00:00"/>
    <s v="Actv"/>
    <s v="Mumbai Store"/>
    <s v="Girl Lite"/>
    <s v="Toys"/>
    <s v="Quickstock"/>
    <s v="Girl Lite"/>
    <s v="Toys"/>
    <s v="Quickstock"/>
    <n v="184"/>
    <n v="75"/>
    <n v="15180.57"/>
    <n v="2793224.88"/>
    <s v="In Stock"/>
    <s v="No"/>
    <n v="0"/>
  </r>
  <r>
    <s v="P2586"/>
    <s v="Commercial Max"/>
    <s v="Clothing"/>
    <s v="RetailMart Inc"/>
    <n v="57"/>
    <m/>
    <n v="1072.8399999999999"/>
    <n v="61151.88"/>
    <x v="79"/>
    <d v="2025-08-02T00:00:00"/>
    <s v="active"/>
    <s v="Pune Store"/>
    <s v="Commercial Max"/>
    <s v="Clothing"/>
    <s v="Retailmart Inc"/>
    <s v="Commercial Max"/>
    <s v="Clothing"/>
    <s v="Retailmart Inc"/>
    <n v="57"/>
    <n v="0"/>
    <n v="1072.8399999999999"/>
    <n v="61151.88"/>
    <s v="In Stock"/>
    <s v="No"/>
    <n v="0"/>
  </r>
  <r>
    <s v="P9089"/>
    <s v="Help X"/>
    <s v="Groceries"/>
    <s v="ABC Pvt Ltd"/>
    <n v="185"/>
    <n v="50"/>
    <n v="1217.0999999999999"/>
    <n v="225163.5"/>
    <x v="54"/>
    <d v="2025-07-23T00:00:00"/>
    <s v="discontinued"/>
    <s v="Pune Store"/>
    <s v="Help X"/>
    <s v="Groceries"/>
    <s v="Abc Pvt Ltd"/>
    <s v="Help X"/>
    <s v="Groceries"/>
    <s v="Abc Pvt Ltd"/>
    <n v="185"/>
    <n v="50"/>
    <n v="1217.0999999999999"/>
    <n v="225163.49999999997"/>
    <s v="In Stock"/>
    <s v="No"/>
    <n v="0"/>
  </r>
  <r>
    <s v="P1477"/>
    <s v="Design Max"/>
    <s v="Clothing"/>
    <s v="Global Traders"/>
    <n v="118"/>
    <n v="94"/>
    <n v="16676.47"/>
    <n v="1967823.46"/>
    <x v="47"/>
    <d v="2025-09-19T00:00:00"/>
    <s v="active"/>
    <s v="Pune Store"/>
    <s v="Design Max"/>
    <s v="Clothing"/>
    <s v="Global Traders"/>
    <s v="Design Max"/>
    <s v="Clothing"/>
    <s v="Global Traders"/>
    <n v="118"/>
    <n v="94"/>
    <n v="16676.47"/>
    <n v="1967823.4600000002"/>
    <s v="In Stock"/>
    <s v="No"/>
    <n v="0"/>
  </r>
  <r>
    <s v="P9909"/>
    <s v="Yard Max"/>
    <s v="Groceries"/>
    <s v="QuickStock"/>
    <n v="37"/>
    <n v="81"/>
    <n v="966.3"/>
    <n v="35753.1"/>
    <x v="50"/>
    <d v="2025-08-31T00:00:00"/>
    <s v="discontinued"/>
    <s v="Ahmedabad Branch"/>
    <s v="Yard Max"/>
    <s v="Groceries"/>
    <s v="Quickstock"/>
    <s v="Yard Max"/>
    <s v="Groceries"/>
    <s v="Quickstock"/>
    <n v="37"/>
    <n v="81"/>
    <n v="966.3"/>
    <n v="35753.1"/>
    <s v="Low Stock"/>
    <s v="Yes"/>
    <n v="1"/>
  </r>
  <r>
    <s v="P2776"/>
    <s v="Threat X"/>
    <s v="Clothing"/>
    <s v="ABC Pvt Ltd"/>
    <n v="167"/>
    <n v="45"/>
    <n v="18590.5"/>
    <n v="3104613.5"/>
    <x v="54"/>
    <d v="2025-09-16T00:00:00"/>
    <s v="Inactive"/>
    <s v="Online"/>
    <s v="Threat X"/>
    <s v="Clothing"/>
    <s v="Abc Pvt Ltd"/>
    <s v="Threat X"/>
    <s v="Clothing"/>
    <s v="Abc Pvt Ltd"/>
    <n v="167"/>
    <n v="45"/>
    <n v="18590.5"/>
    <n v="3104613.5"/>
    <s v="In Stock"/>
    <s v="No"/>
    <n v="0"/>
  </r>
  <r>
    <s v="P7181"/>
    <s v="represent plus"/>
    <s v="Clothing"/>
    <s v="QuickStock"/>
    <n v="141"/>
    <n v="66"/>
    <n v="8649.67"/>
    <n v="1219603.47"/>
    <x v="23"/>
    <d v="2025-09-24T00:00:00"/>
    <m/>
    <s v="Delhi Warehouse"/>
    <s v="Represent Plus"/>
    <s v="Clothing"/>
    <s v="Quickstock"/>
    <s v="Represent Plus"/>
    <s v="Clothing"/>
    <s v="Quickstock"/>
    <n v="141"/>
    <n v="66"/>
    <n v="8649.67"/>
    <n v="1219603.47"/>
    <s v="In Stock"/>
    <s v="No"/>
    <n v="0"/>
  </r>
  <r>
    <s v="P8370"/>
    <s v="Suffer Plus"/>
    <s v="Furniture"/>
    <s v="Omni Suppliers"/>
    <m/>
    <n v="57"/>
    <n v="1500.04"/>
    <m/>
    <x v="12"/>
    <d v="2025-07-29T00:00:00"/>
    <s v="active"/>
    <s v="Delhi Warehouse"/>
    <s v="Suffer Plus"/>
    <s v="Furniture"/>
    <s v="Omni Suppliers"/>
    <s v="Suffer Plus"/>
    <s v="Furniture"/>
    <s v="Omni Suppliers"/>
    <n v="0"/>
    <n v="57"/>
    <n v="1500.04"/>
    <n v="0"/>
    <s v="Out of Stock"/>
    <s v="Yes"/>
    <n v="1"/>
  </r>
  <r>
    <s v="P7927"/>
    <s v="Listen Plus"/>
    <s v="Toys"/>
    <s v="Global Traders"/>
    <n v="14"/>
    <n v="22"/>
    <n v="14864.9"/>
    <n v="208108.6"/>
    <x v="87"/>
    <d v="2025-07-29T00:00:00"/>
    <s v="Inactive"/>
    <s v="Delhi Warehouse"/>
    <s v="Listen Plus"/>
    <s v="Toys"/>
    <s v="Global Traders"/>
    <s v="Listen Plus"/>
    <s v="Toys"/>
    <s v="Global Traders"/>
    <n v="14"/>
    <n v="22"/>
    <n v="14864.9"/>
    <n v="208108.6"/>
    <s v="Low Stock"/>
    <s v="Yes"/>
    <n v="1"/>
  </r>
  <r>
    <s v="P6171"/>
    <s v="institution plus"/>
    <s v="Groceries"/>
    <s v="Global Traders"/>
    <n v="117"/>
    <n v="49"/>
    <n v="13019.51"/>
    <n v="1523282.67"/>
    <x v="74"/>
    <d v="2025-08-10T00:00:00"/>
    <s v="discontinued"/>
    <s v="Pune Store"/>
    <s v="Institution Plus"/>
    <s v="Groceries"/>
    <s v="Global Traders"/>
    <s v="Institution Plus"/>
    <s v="Groceries"/>
    <s v="Global Traders"/>
    <n v="117"/>
    <n v="49"/>
    <n v="13019.51"/>
    <n v="1523282.67"/>
    <s v="In Stock"/>
    <s v="No"/>
    <n v="0"/>
  </r>
  <r>
    <s v="P7184"/>
    <s v="Try Lite"/>
    <s v="Electronics"/>
    <s v="ABC Pvt Ltd"/>
    <n v="47"/>
    <n v="31"/>
    <n v="1620.24"/>
    <n v="76151.28"/>
    <x v="116"/>
    <d v="2025-10-01T00:00:00"/>
    <s v="Inactive"/>
    <s v="Ahmedabad Branch"/>
    <s v="Try Lite"/>
    <s v="Electronics"/>
    <s v="Abc Pvt Ltd"/>
    <s v="Try Lite"/>
    <s v="Electronics"/>
    <s v="Abc Pvt Ltd"/>
    <n v="47"/>
    <n v="31"/>
    <n v="1620.24"/>
    <n v="76151.28"/>
    <s v="In Stock"/>
    <s v="No"/>
    <n v="0"/>
  </r>
  <r>
    <s v="P1978"/>
    <s v="Example X"/>
    <s v="Toys"/>
    <s v="Omni Suppliers"/>
    <n v="5"/>
    <n v="21"/>
    <n v="15242.75"/>
    <n v="76213.75"/>
    <x v="124"/>
    <d v="2025-08-14T00:00:00"/>
    <m/>
    <s v="Pune Store"/>
    <s v="Example X"/>
    <s v="Toys"/>
    <s v="Omni Suppliers"/>
    <s v="Example X"/>
    <s v="Toys"/>
    <s v="Omni Suppliers"/>
    <n v="5"/>
    <n v="21"/>
    <n v="15242.75"/>
    <n v="76213.75"/>
    <s v="Low Stock"/>
    <s v="Yes"/>
    <n v="1"/>
  </r>
  <r>
    <s v="P6129"/>
    <s v="Arm Plus"/>
    <s v="Clothing"/>
    <s v="ABC Pvt Ltd"/>
    <n v="137"/>
    <n v="29"/>
    <n v="167.3"/>
    <n v="22920.1"/>
    <x v="175"/>
    <d v="2025-08-11T00:00:00"/>
    <s v="active"/>
    <s v="Pune Store"/>
    <s v="Arm Plus"/>
    <s v="Clothing"/>
    <s v="Abc Pvt Ltd"/>
    <s v="Arm Plus"/>
    <s v="Clothing"/>
    <s v="Abc Pvt Ltd"/>
    <n v="137"/>
    <n v="29"/>
    <n v="167.3"/>
    <n v="22920.100000000002"/>
    <s v="In Stock"/>
    <s v="No"/>
    <n v="0"/>
  </r>
  <r>
    <s v="P3455"/>
    <s v="Yet Pro"/>
    <s v="Clothing"/>
    <s v="ABC Pvt Ltd"/>
    <n v="18"/>
    <n v="87"/>
    <n v="11429.01"/>
    <n v="205722.18"/>
    <x v="74"/>
    <d v="2025-10-06T00:00:00"/>
    <s v="Actv"/>
    <s v="Pune Store"/>
    <s v="Yet Pro"/>
    <s v="Clothing"/>
    <s v="Abc Pvt Ltd"/>
    <s v="Yet Pro"/>
    <s v="Clothing"/>
    <s v="Abc Pvt Ltd"/>
    <n v="18"/>
    <n v="87"/>
    <n v="11429.01"/>
    <n v="205722.18"/>
    <s v="Low Stock"/>
    <s v="Yes"/>
    <n v="1"/>
  </r>
  <r>
    <s v="P5649"/>
    <s v="Image X"/>
    <s v="Furniture"/>
    <s v="RetailMart Inc"/>
    <m/>
    <n v="37"/>
    <n v="5445.86"/>
    <m/>
    <x v="82"/>
    <d v="2025-08-25T00:00:00"/>
    <s v="discon"/>
    <s v="Ahmedabad Branch"/>
    <s v="Image X"/>
    <s v="Furniture"/>
    <s v="Retailmart Inc"/>
    <s v="Image X"/>
    <s v="Furniture"/>
    <s v="Retailmart Inc"/>
    <n v="0"/>
    <n v="37"/>
    <n v="5445.86"/>
    <n v="0"/>
    <s v="Out of Stock"/>
    <s v="Yes"/>
    <n v="1"/>
  </r>
  <r>
    <s v="P6253"/>
    <s v="Visit Plus"/>
    <s v="Toys"/>
    <s v="ABC Pvt Ltd"/>
    <n v="52"/>
    <n v="61"/>
    <n v="16557.54"/>
    <n v="860992.08000000007"/>
    <x v="82"/>
    <d v="2025-10-05T00:00:00"/>
    <s v="discontinued"/>
    <s v="Mumbai Store"/>
    <s v="Visit Plus"/>
    <s v="Toys"/>
    <s v="Abc Pvt Ltd"/>
    <s v="Visit Plus"/>
    <s v="Toys"/>
    <s v="Abc Pvt Ltd"/>
    <n v="52"/>
    <n v="61"/>
    <n v="16557.54"/>
    <n v="860992.08000000007"/>
    <s v="Low Stock"/>
    <s v="Yes"/>
    <n v="1"/>
  </r>
  <r>
    <s v="P8176"/>
    <s v="Affect Max"/>
    <s v="Toys"/>
    <s v="ABC Pvt Ltd"/>
    <n v="169"/>
    <n v="53"/>
    <n v="18653.29"/>
    <n v="3152406.01"/>
    <x v="94"/>
    <d v="2025-08-27T00:00:00"/>
    <s v="discon"/>
    <s v="Ahmedabad Branch"/>
    <s v="Affect Max"/>
    <s v="Toys"/>
    <s v="Abc Pvt Ltd"/>
    <s v="Affect Max"/>
    <s v="Toys"/>
    <s v="Abc Pvt Ltd"/>
    <n v="169"/>
    <n v="53"/>
    <n v="18653.29"/>
    <n v="3152406.0100000002"/>
    <s v="In Stock"/>
    <s v="No"/>
    <n v="0"/>
  </r>
  <r>
    <s v="P7878"/>
    <s v="Term Max"/>
    <s v="Groceries"/>
    <s v="ABC Pvt Ltd"/>
    <n v="176"/>
    <n v="92"/>
    <n v="10608.44"/>
    <n v="1867085.44"/>
    <x v="68"/>
    <d v="2025-09-04T00:00:00"/>
    <s v="discontinued"/>
    <s v="Mumbai Store"/>
    <s v="Term Max"/>
    <s v="Groceries"/>
    <s v="Abc Pvt Ltd"/>
    <s v="Term Max"/>
    <s v="Groceries"/>
    <s v="Abc Pvt Ltd"/>
    <n v="176"/>
    <n v="92"/>
    <n v="10608.44"/>
    <n v="1867085.4400000002"/>
    <s v="In Stock"/>
    <s v="No"/>
    <n v="0"/>
  </r>
  <r>
    <s v="P6380"/>
    <s v="Film X"/>
    <s v="Toys"/>
    <s v="QuickStock"/>
    <n v="122"/>
    <n v="73"/>
    <n v="12671.69"/>
    <n v="1545946.18"/>
    <x v="134"/>
    <d v="2025-08-21T00:00:00"/>
    <m/>
    <s v="Online"/>
    <s v="Film X"/>
    <s v="Toys"/>
    <s v="Quickstock"/>
    <s v="Film X"/>
    <s v="Toys"/>
    <s v="Quickstock"/>
    <n v="122"/>
    <n v="73"/>
    <n v="12671.69"/>
    <n v="1545946.1800000002"/>
    <s v="In Stock"/>
    <s v="No"/>
    <n v="0"/>
  </r>
  <r>
    <s v="P1592"/>
    <s v="Agreement Plus"/>
    <s v="Furniture"/>
    <s v="RetailMart Inc"/>
    <n v="90"/>
    <n v="26"/>
    <n v="14590.24"/>
    <n v="1313121.6000000001"/>
    <x v="7"/>
    <d v="2025-08-10T00:00:00"/>
    <s v="discontinued"/>
    <s v="Delhi Warehouse"/>
    <s v="Agreement Plus"/>
    <s v="Furniture"/>
    <s v="Retailmart Inc"/>
    <s v="Agreement Plus"/>
    <s v="Furniture"/>
    <s v="Retailmart Inc"/>
    <n v="90"/>
    <n v="26"/>
    <n v="14590.24"/>
    <n v="1313121.6000000001"/>
    <s v="In Stock"/>
    <s v="No"/>
    <n v="0"/>
  </r>
  <r>
    <s v="P7407"/>
    <s v="Hear Plus"/>
    <s v="Electronics"/>
    <s v="Omni Suppliers"/>
    <n v="109"/>
    <n v="38"/>
    <n v="3932.95"/>
    <n v="428691.55"/>
    <x v="177"/>
    <d v="2025-09-14T00:00:00"/>
    <s v="discontinued"/>
    <s v="Pune Store"/>
    <s v="Hear Plus"/>
    <s v="Electronics"/>
    <s v="Omni Suppliers"/>
    <s v="Hear Plus"/>
    <s v="Electronics"/>
    <s v="Omni Suppliers"/>
    <n v="109"/>
    <n v="38"/>
    <n v="3932.95"/>
    <n v="428691.55"/>
    <s v="In Stock"/>
    <s v="No"/>
    <n v="0"/>
  </r>
  <r>
    <s v="P3699"/>
    <s v="Career Lite"/>
    <s v="Toys"/>
    <s v="Global Traders"/>
    <n v="45"/>
    <n v="49"/>
    <n v="8676.0300000000007"/>
    <n v="390421.35"/>
    <x v="15"/>
    <d v="2025-07-31T00:00:00"/>
    <m/>
    <s v="Mumbai Store"/>
    <s v="Career Lite"/>
    <s v="Toys"/>
    <s v="Global Traders"/>
    <s v="Career Lite"/>
    <s v="Toys"/>
    <s v="Global Traders"/>
    <n v="45"/>
    <n v="49"/>
    <n v="8676.0300000000007"/>
    <n v="390421.35000000003"/>
    <s v="Low Stock"/>
    <s v="Yes"/>
    <n v="1"/>
  </r>
  <r>
    <s v="P4025"/>
    <s v="First Lite"/>
    <s v="Furniture"/>
    <s v="ABC Pvt Ltd"/>
    <n v="31"/>
    <n v="92"/>
    <n v="2795.9"/>
    <n v="86672.900000000009"/>
    <x v="113"/>
    <d v="2025-09-10T00:00:00"/>
    <s v="Actv"/>
    <s v="Mumbai Store"/>
    <s v="First Lite"/>
    <s v="Furniture"/>
    <s v="Abc Pvt Ltd"/>
    <s v="First Lite"/>
    <s v="Furniture"/>
    <s v="Abc Pvt Ltd"/>
    <n v="31"/>
    <n v="92"/>
    <n v="2795.9"/>
    <n v="86672.900000000009"/>
    <s v="Low Stock"/>
    <s v="Yes"/>
    <n v="1"/>
  </r>
  <r>
    <s v="P7729"/>
    <s v="Concern X"/>
    <s v="Electronics"/>
    <s v="RetailMart Inc"/>
    <n v="49"/>
    <n v="55"/>
    <n v="2911.24"/>
    <n v="142650.76"/>
    <x v="74"/>
    <d v="2025-09-14T00:00:00"/>
    <s v="discontinued"/>
    <s v="Online"/>
    <s v="Concern X"/>
    <s v="Electronics"/>
    <s v="Retailmart Inc"/>
    <s v="Concern X"/>
    <s v="Electronics"/>
    <s v="Retailmart Inc"/>
    <n v="49"/>
    <n v="55"/>
    <n v="2911.24"/>
    <n v="142650.75999999998"/>
    <s v="Low Stock"/>
    <s v="Yes"/>
    <n v="1"/>
  </r>
  <r>
    <s v="P7013"/>
    <s v="Hotel Pro"/>
    <s v="Groceries"/>
    <s v="QuickStock"/>
    <n v="28"/>
    <n v="57"/>
    <n v="15442.42"/>
    <n v="432387.76"/>
    <x v="139"/>
    <d v="2025-10-01T00:00:00"/>
    <s v="Inactive"/>
    <s v="Online"/>
    <s v="Hotel Pro"/>
    <s v="Groceries"/>
    <s v="Quickstock"/>
    <s v="Hotel Pro"/>
    <s v="Groceries"/>
    <s v="Quickstock"/>
    <n v="28"/>
    <n v="57"/>
    <n v="15442.42"/>
    <n v="432387.76"/>
    <s v="Low Stock"/>
    <s v="Yes"/>
    <n v="1"/>
  </r>
  <r>
    <s v="P3680"/>
    <s v="Tree Max"/>
    <s v="Electronics"/>
    <s v="ABC Pvt Ltd"/>
    <n v="89"/>
    <n v="24"/>
    <n v="15813.81"/>
    <n v="1407429.09"/>
    <x v="55"/>
    <d v="2025-07-29T00:00:00"/>
    <s v="active"/>
    <s v="Delhi Warehouse"/>
    <s v="Tree Max"/>
    <s v="Electronics"/>
    <s v="Abc Pvt Ltd"/>
    <s v="Tree Max"/>
    <s v="Electronics"/>
    <s v="Abc Pvt Ltd"/>
    <n v="89"/>
    <n v="24"/>
    <n v="15813.81"/>
    <n v="1407429.0899999999"/>
    <s v="In Stock"/>
    <s v="No"/>
    <n v="0"/>
  </r>
  <r>
    <s v="P6484"/>
    <s v="section max"/>
    <s v="Furniture"/>
    <s v="RetailMart Inc"/>
    <n v="13"/>
    <n v="27"/>
    <n v="17587.29"/>
    <n v="228634.77"/>
    <x v="75"/>
    <d v="2025-07-16T00:00:00"/>
    <s v="active"/>
    <s v="Online"/>
    <s v="Section Max"/>
    <s v="Furniture"/>
    <s v="Retailmart Inc"/>
    <s v="Section Max"/>
    <s v="Furniture"/>
    <s v="Retailmart Inc"/>
    <n v="13"/>
    <n v="27"/>
    <n v="17587.29"/>
    <n v="228634.77000000002"/>
    <s v="Low Stock"/>
    <s v="Yes"/>
    <n v="1"/>
  </r>
  <r>
    <s v="P6170"/>
    <s v="On X"/>
    <s v="Groceries"/>
    <m/>
    <n v="2"/>
    <n v="97"/>
    <n v="6510.8"/>
    <n v="13021.6"/>
    <x v="63"/>
    <d v="2025-09-23T00:00:00"/>
    <s v="active"/>
    <s v="Ahmedabad Branch"/>
    <s v="On X"/>
    <s v="Groceries"/>
    <s v=""/>
    <s v="On X"/>
    <s v="Groceries"/>
    <s v="Others"/>
    <n v="2"/>
    <n v="97"/>
    <n v="6510.8"/>
    <n v="13021.6"/>
    <s v="Low Stock"/>
    <s v="Yes"/>
    <n v="1"/>
  </r>
  <r>
    <s v="P8548"/>
    <s v="Most Mini"/>
    <s v="Groceries"/>
    <s v="ABC Pvt Ltd"/>
    <n v="199"/>
    <n v="74"/>
    <n v="14558.48"/>
    <n v="2897137.52"/>
    <x v="19"/>
    <d v="2025-08-06T00:00:00"/>
    <s v="discontinued"/>
    <s v="Delhi Warehouse"/>
    <s v="Most Mini"/>
    <s v="Groceries"/>
    <s v="Abc Pvt Ltd"/>
    <s v="Most Mini"/>
    <s v="Groceries"/>
    <s v="Abc Pvt Ltd"/>
    <n v="199"/>
    <n v="74"/>
    <n v="14558.48"/>
    <n v="2897137.52"/>
    <s v="In Stock"/>
    <s v="No"/>
    <n v="0"/>
  </r>
  <r>
    <s v="P2335"/>
    <s v="Radio Plus"/>
    <s v="Clothing"/>
    <s v="RetailMart Inc"/>
    <n v="37"/>
    <m/>
    <n v="4730.71"/>
    <n v="175036.27"/>
    <x v="135"/>
    <d v="2025-10-03T00:00:00"/>
    <s v="active"/>
    <s v="Delhi Warehouse"/>
    <s v="Radio Plus"/>
    <s v="Clothing"/>
    <s v="Retailmart Inc"/>
    <s v="Radio Plus"/>
    <s v="Clothing"/>
    <s v="Retailmart Inc"/>
    <n v="37"/>
    <n v="0"/>
    <n v="4730.71"/>
    <n v="175036.27"/>
    <s v="In Stock"/>
    <s v="No"/>
    <n v="0"/>
  </r>
  <r>
    <s v="P4417"/>
    <s v="Fact Max"/>
    <s v="Groceries"/>
    <m/>
    <n v="119"/>
    <n v="21"/>
    <n v="2566.02"/>
    <n v="305356.38"/>
    <x v="140"/>
    <d v="2025-09-20T00:00:00"/>
    <s v="Inactive"/>
    <s v="Ahmedabad Branch"/>
    <s v="Fact Max"/>
    <s v="Groceries"/>
    <s v=""/>
    <s v="Fact Max"/>
    <s v="Groceries"/>
    <s v="Others"/>
    <n v="119"/>
    <n v="21"/>
    <n v="2566.02"/>
    <n v="305356.38"/>
    <s v="In Stock"/>
    <s v="No"/>
    <n v="0"/>
  </r>
  <r>
    <s v="P9632"/>
    <s v="Move Plus"/>
    <s v="Electronics"/>
    <s v="Global Traders"/>
    <n v="44"/>
    <n v="37"/>
    <n v="11349.49"/>
    <n v="499377.56"/>
    <x v="138"/>
    <d v="2025-08-27T00:00:00"/>
    <s v="discontinued"/>
    <s v="Mumbai Store"/>
    <s v="Move Plus"/>
    <s v="Electronics"/>
    <s v="Global Traders"/>
    <s v="Move Plus"/>
    <s v="Electronics"/>
    <s v="Global Traders"/>
    <n v="44"/>
    <n v="37"/>
    <n v="11349.49"/>
    <n v="499377.56"/>
    <s v="In Stock"/>
    <s v="No"/>
    <n v="0"/>
  </r>
  <r>
    <s v="P6112"/>
    <s v="Audience Lite"/>
    <s v="Clothing"/>
    <s v="RetailMart Inc"/>
    <n v="41"/>
    <n v="60"/>
    <n v="13491.56"/>
    <n v="553153.96"/>
    <x v="84"/>
    <d v="2025-08-14T00:00:00"/>
    <s v="Actv"/>
    <s v="Mumbai Store"/>
    <s v="Audience Lite"/>
    <s v="Clothing"/>
    <s v="Retailmart Inc"/>
    <s v="Audience Lite"/>
    <s v="Clothing"/>
    <s v="Retailmart Inc"/>
    <n v="41"/>
    <n v="60"/>
    <n v="13491.56"/>
    <n v="553153.96"/>
    <s v="Low Stock"/>
    <s v="Yes"/>
    <n v="1"/>
  </r>
  <r>
    <s v="P3777"/>
    <s v="Spend Plus"/>
    <s v="Clothing"/>
    <m/>
    <n v="185"/>
    <n v="61"/>
    <n v="1058.98"/>
    <n v="195911.3"/>
    <x v="152"/>
    <d v="2025-08-21T00:00:00"/>
    <s v="discontinued"/>
    <s v="Delhi Warehouse"/>
    <s v="Spend Plus"/>
    <s v="Clothing"/>
    <s v=""/>
    <s v="Spend Plus"/>
    <s v="Clothing"/>
    <s v="Others"/>
    <n v="185"/>
    <n v="61"/>
    <n v="1058.98"/>
    <n v="195911.30000000002"/>
    <s v="In Stock"/>
    <s v="No"/>
    <n v="0"/>
  </r>
  <r>
    <s v="P9290"/>
    <s v="Charge X"/>
    <s v="Groceries"/>
    <s v="Global Traders"/>
    <n v="49"/>
    <n v="91"/>
    <n v="3694.76"/>
    <n v="181043.24"/>
    <x v="66"/>
    <d v="2025-09-11T00:00:00"/>
    <s v="discontinued"/>
    <s v="Delhi Warehouse"/>
    <s v="Charge X"/>
    <s v="Groceries"/>
    <s v="Global Traders"/>
    <s v="Charge X"/>
    <s v="Groceries"/>
    <s v="Global Traders"/>
    <n v="49"/>
    <n v="91"/>
    <n v="3694.76"/>
    <n v="181043.24000000002"/>
    <s v="Low Stock"/>
    <s v="Yes"/>
    <n v="1"/>
  </r>
  <r>
    <s v="P2222"/>
    <s v="Executive Max"/>
    <s v="Electronics"/>
    <s v="Global Traders"/>
    <n v="146"/>
    <n v="36"/>
    <n v="3709.16"/>
    <n v="541537.36"/>
    <x v="120"/>
    <d v="2025-09-24T00:00:00"/>
    <m/>
    <s v="Mumbai Store"/>
    <s v="Executive Max"/>
    <s v="Electronics"/>
    <s v="Global Traders"/>
    <s v="Executive Max"/>
    <s v="Electronics"/>
    <s v="Global Traders"/>
    <n v="146"/>
    <n v="36"/>
    <n v="3709.16"/>
    <n v="541537.36"/>
    <s v="In Stock"/>
    <s v="No"/>
    <n v="0"/>
  </r>
  <r>
    <s v="P9668"/>
    <s v="Need Pro"/>
    <s v="Groceries"/>
    <s v="Global Traders"/>
    <n v="121"/>
    <n v="96"/>
    <n v="17134.66"/>
    <n v="2073293.86"/>
    <x v="108"/>
    <d v="2025-07-20T00:00:00"/>
    <s v="active"/>
    <s v="Delhi Warehouse"/>
    <s v="Need Pro"/>
    <s v="Groceries"/>
    <s v="Global Traders"/>
    <s v="Need Pro"/>
    <s v="Groceries"/>
    <s v="Global Traders"/>
    <n v="121"/>
    <n v="96"/>
    <n v="17134.66"/>
    <n v="2073293.8599999999"/>
    <s v="In Stock"/>
    <s v="No"/>
    <n v="0"/>
  </r>
  <r>
    <s v="P2705"/>
    <s v="Source Max"/>
    <s v="Furniture"/>
    <s v="Global Traders"/>
    <n v="5"/>
    <n v="88"/>
    <n v="4991.83"/>
    <n v="24959.15"/>
    <x v="123"/>
    <d v="2025-08-10T00:00:00"/>
    <m/>
    <s v="Mumbai Store"/>
    <s v="Source Max"/>
    <s v="Furniture"/>
    <s v="Global Traders"/>
    <s v="Source Max"/>
    <s v="Furniture"/>
    <s v="Global Traders"/>
    <n v="5"/>
    <n v="88"/>
    <n v="4991.83"/>
    <n v="24959.15"/>
    <s v="Low Stock"/>
    <s v="Yes"/>
    <n v="1"/>
  </r>
  <r>
    <s v="P5325"/>
    <s v="Fine Max"/>
    <s v="Toys"/>
    <s v="RetailMart Inc"/>
    <n v="167"/>
    <n v="60"/>
    <n v="16206.94"/>
    <n v="2706558.98"/>
    <x v="82"/>
    <d v="2025-07-20T00:00:00"/>
    <s v="discontinued"/>
    <s v="Pune Store"/>
    <s v="Fine Max"/>
    <s v="Toys"/>
    <s v="Retailmart Inc"/>
    <s v="Fine Max"/>
    <s v="Toys"/>
    <s v="Retailmart Inc"/>
    <n v="167"/>
    <n v="60"/>
    <n v="16206.94"/>
    <n v="2706558.98"/>
    <s v="In Stock"/>
    <s v="No"/>
    <n v="0"/>
  </r>
  <r>
    <s v="P6168"/>
    <s v="A Lite"/>
    <s v="Groceries"/>
    <s v="Global Traders"/>
    <n v="99"/>
    <n v="97"/>
    <n v="18028.72"/>
    <n v="1784843.28"/>
    <x v="61"/>
    <d v="2025-08-10T00:00:00"/>
    <s v="active"/>
    <s v="Mumbai Store"/>
    <s v="A Lite"/>
    <s v="Groceries"/>
    <s v="Global Traders"/>
    <s v="A Lite"/>
    <s v="Groceries"/>
    <s v="Global Traders"/>
    <n v="99"/>
    <n v="97"/>
    <n v="18028.72"/>
    <n v="1784843.28"/>
    <s v="In Stock"/>
    <s v="No"/>
    <n v="0"/>
  </r>
  <r>
    <s v="P7092"/>
    <s v="Fine X"/>
    <s v="Groceries"/>
    <s v="ABC Pvt Ltd"/>
    <n v="90"/>
    <n v="78"/>
    <n v="17091.7"/>
    <n v="1538253"/>
    <x v="71"/>
    <d v="2025-09-23T00:00:00"/>
    <s v="active"/>
    <s v="Delhi Warehouse"/>
    <s v="Fine X"/>
    <s v="Groceries"/>
    <s v="Abc Pvt Ltd"/>
    <s v="Fine X"/>
    <s v="Groceries"/>
    <s v="Abc Pvt Ltd"/>
    <n v="90"/>
    <n v="78"/>
    <n v="17091.7"/>
    <n v="1538253"/>
    <s v="In Stock"/>
    <s v="No"/>
    <n v="0"/>
  </r>
  <r>
    <s v="P4742"/>
    <s v="Themselves Mini"/>
    <s v="Electronics"/>
    <s v="Global Traders"/>
    <n v="14"/>
    <n v="39"/>
    <n v="4653.83"/>
    <n v="65153.62"/>
    <x v="150"/>
    <d v="2025-08-24T00:00:00"/>
    <s v="active"/>
    <s v="Mumbai Store"/>
    <s v="Themselves Mini"/>
    <s v="Electronics"/>
    <s v="Global Traders"/>
    <s v="Themselves Mini"/>
    <s v="Electronics"/>
    <s v="Global Traders"/>
    <n v="14"/>
    <n v="39"/>
    <n v="4653.83"/>
    <n v="65153.619999999995"/>
    <s v="Low Stock"/>
    <s v="Yes"/>
    <n v="1"/>
  </r>
  <r>
    <s v="P3049"/>
    <s v="Song Max"/>
    <s v="Toys"/>
    <s v="Global Traders"/>
    <n v="67"/>
    <n v="96"/>
    <n v="13059.05"/>
    <n v="874956.35"/>
    <x v="82"/>
    <d v="2025-09-18T00:00:00"/>
    <s v="discontinued"/>
    <s v="Delhi Warehouse"/>
    <s v="Song Max"/>
    <s v="Toys"/>
    <s v="Global Traders"/>
    <s v="Song Max"/>
    <s v="Toys"/>
    <s v="Global Traders"/>
    <n v="67"/>
    <n v="96"/>
    <n v="13059.05"/>
    <n v="874956.35"/>
    <s v="Low Stock"/>
    <s v="Yes"/>
    <n v="1"/>
  </r>
  <r>
    <s v="P4439"/>
    <s v="Vote X"/>
    <s v="Groceries"/>
    <m/>
    <n v="175"/>
    <n v="64"/>
    <n v="11790.3"/>
    <n v="2063302.5"/>
    <x v="161"/>
    <d v="2025-08-22T00:00:00"/>
    <s v="discontinued"/>
    <s v="Delhi Warehouse"/>
    <s v="Vote X"/>
    <s v="Groceries"/>
    <s v=""/>
    <s v="Vote X"/>
    <s v="Groceries"/>
    <s v="Others"/>
    <n v="175"/>
    <n v="64"/>
    <n v="11790.3"/>
    <n v="2063302.4999999998"/>
    <s v="In Stock"/>
    <s v="No"/>
    <n v="0"/>
  </r>
  <r>
    <s v="P4335"/>
    <s v="Bed Mini"/>
    <s v="Groceries"/>
    <s v="Global Traders"/>
    <n v="185"/>
    <n v="34"/>
    <n v="16129.35"/>
    <n v="2983929.75"/>
    <x v="32"/>
    <d v="2025-10-11T00:00:00"/>
    <s v="active"/>
    <s v="Delhi Warehouse"/>
    <s v="Bed Mini"/>
    <s v="Groceries"/>
    <s v="Global Traders"/>
    <s v="Bed Mini"/>
    <s v="Groceries"/>
    <s v="Global Traders"/>
    <n v="185"/>
    <n v="34"/>
    <n v="16129.35"/>
    <n v="2983929.75"/>
    <s v="In Stock"/>
    <s v="No"/>
    <n v="0"/>
  </r>
  <r>
    <s v="P3753"/>
    <s v="receive pro"/>
    <s v="Electronics"/>
    <s v="QuickStock"/>
    <n v="197"/>
    <n v="46"/>
    <n v="15292.91"/>
    <n v="3012703.27"/>
    <x v="1"/>
    <d v="2025-08-11T00:00:00"/>
    <s v="Inactive"/>
    <s v="Delhi Warehouse"/>
    <s v="Receive Pro"/>
    <s v="Electronics"/>
    <s v="Quickstock"/>
    <s v="Receive Pro"/>
    <s v="Electronics"/>
    <s v="Quickstock"/>
    <n v="197"/>
    <n v="46"/>
    <n v="15292.91"/>
    <n v="3012703.27"/>
    <s v="In Stock"/>
    <s v="No"/>
    <n v="0"/>
  </r>
  <r>
    <s v="P9481"/>
    <s v="Born Plus"/>
    <s v="Toys"/>
    <s v="Global Traders"/>
    <n v="17"/>
    <n v="83"/>
    <n v="14677.44"/>
    <n v="249516.48"/>
    <x v="128"/>
    <d v="2025-10-03T00:00:00"/>
    <s v="discon"/>
    <s v="Pune Store"/>
    <s v="Born Plus"/>
    <s v="Toys"/>
    <s v="Global Traders"/>
    <s v="Born Plus"/>
    <s v="Toys"/>
    <s v="Global Traders"/>
    <n v="17"/>
    <n v="83"/>
    <n v="14677.44"/>
    <n v="249516.48"/>
    <s v="Low Stock"/>
    <s v="Yes"/>
    <n v="1"/>
  </r>
  <r>
    <s v="P5858"/>
    <s v="Someone Mini"/>
    <s v="Clothing"/>
    <s v="RetailMart Inc"/>
    <n v="171"/>
    <n v="36"/>
    <n v="6206.72"/>
    <n v="1061349.1200000001"/>
    <x v="114"/>
    <d v="2025-09-16T00:00:00"/>
    <s v="discontinued"/>
    <s v="Mumbai Store"/>
    <s v="Someone Mini"/>
    <s v="Clothing"/>
    <s v="Retailmart Inc"/>
    <s v="Someone Mini"/>
    <s v="Clothing"/>
    <s v="Retailmart Inc"/>
    <n v="171"/>
    <n v="36"/>
    <n v="6206.72"/>
    <n v="1061349.1200000001"/>
    <s v="In Stock"/>
    <s v="No"/>
    <n v="0"/>
  </r>
  <r>
    <s v="P5446"/>
    <s v="Stock Pro"/>
    <s v="Toys"/>
    <s v="Omni Suppliers"/>
    <n v="86"/>
    <n v="90"/>
    <n v="4661.25"/>
    <n v="400867.5"/>
    <x v="45"/>
    <d v="2025-09-05T00:00:00"/>
    <s v="Inactive"/>
    <s v="Online"/>
    <s v="Stock Pro"/>
    <s v="Toys"/>
    <s v="Omni Suppliers"/>
    <s v="Stock Pro"/>
    <s v="Toys"/>
    <s v="Omni Suppliers"/>
    <n v="86"/>
    <n v="90"/>
    <n v="4661.25"/>
    <n v="400867.5"/>
    <s v="Low Stock"/>
    <s v="Yes"/>
    <n v="1"/>
  </r>
  <r>
    <s v="P8307"/>
    <s v="Industry Pro"/>
    <s v="Furniture"/>
    <s v="Omni Suppliers"/>
    <n v="75"/>
    <n v="38"/>
    <n v="11042.24"/>
    <n v="828168"/>
    <x v="81"/>
    <d v="2025-08-06T00:00:00"/>
    <s v="discontinued"/>
    <s v="Online"/>
    <s v="Industry Pro"/>
    <s v="Furniture"/>
    <s v="Omni Suppliers"/>
    <s v="Industry Pro"/>
    <s v="Furniture"/>
    <s v="Omni Suppliers"/>
    <n v="75"/>
    <n v="38"/>
    <n v="11042.24"/>
    <n v="828168"/>
    <s v="In Stock"/>
    <s v="No"/>
    <n v="0"/>
  </r>
  <r>
    <s v="P3448"/>
    <s v="Degree Mini"/>
    <s v="Clothing"/>
    <s v="Global Traders"/>
    <n v="49"/>
    <n v="58"/>
    <n v="14622.81"/>
    <n v="716517.69"/>
    <x v="110"/>
    <d v="2025-08-27T00:00:00"/>
    <s v="discontinued"/>
    <s v="Pune Store"/>
    <s v="Degree Mini"/>
    <s v="Clothing"/>
    <s v="Global Traders"/>
    <s v="Degree Mini"/>
    <s v="Clothing"/>
    <s v="Global Traders"/>
    <n v="49"/>
    <n v="58"/>
    <n v="14622.81"/>
    <n v="716517.69"/>
    <s v="Low Stock"/>
    <s v="Yes"/>
    <n v="1"/>
  </r>
  <r>
    <s v="P6131"/>
    <s v="Suddenly X"/>
    <s v="Groceries"/>
    <s v="Omni Suppliers"/>
    <m/>
    <n v="34"/>
    <n v="12213.99"/>
    <m/>
    <x v="36"/>
    <d v="2025-08-11T00:00:00"/>
    <s v="active"/>
    <s v="Pune Store"/>
    <s v="Suddenly X"/>
    <s v="Groceries"/>
    <s v="Omni Suppliers"/>
    <s v="Suddenly X"/>
    <s v="Groceries"/>
    <s v="Omni Suppliers"/>
    <n v="0"/>
    <n v="34"/>
    <n v="12213.99"/>
    <n v="0"/>
    <s v="Out of Stock"/>
    <s v="Yes"/>
    <n v="1"/>
  </r>
  <r>
    <s v="P1891"/>
    <s v="Sea Lite"/>
    <s v="Electronics"/>
    <s v="RetailMart Inc"/>
    <n v="25"/>
    <n v="55"/>
    <n v="791.65"/>
    <n v="19791.25"/>
    <x v="179"/>
    <d v="2025-08-09T00:00:00"/>
    <s v="Inactive"/>
    <s v="Pune Store"/>
    <s v="Sea Lite"/>
    <s v="Electronics"/>
    <s v="Retailmart Inc"/>
    <s v="Sea Lite"/>
    <s v="Electronics"/>
    <s v="Retailmart Inc"/>
    <n v="25"/>
    <n v="55"/>
    <n v="791.65"/>
    <n v="19791.25"/>
    <s v="Low Stock"/>
    <s v="Yes"/>
    <n v="1"/>
  </r>
  <r>
    <s v="P7452"/>
    <s v="Of Max"/>
    <s v="Groceries"/>
    <s v="QuickStock"/>
    <n v="5"/>
    <n v="56"/>
    <n v="9215.7999999999993"/>
    <n v="46079"/>
    <x v="168"/>
    <d v="2025-07-15T00:00:00"/>
    <s v="active"/>
    <s v="Ahmedabad Branch"/>
    <s v="Of Max"/>
    <s v="Groceries"/>
    <s v="Quickstock"/>
    <s v="Of Max"/>
    <s v="Groceries"/>
    <s v="Quickstock"/>
    <n v="5"/>
    <n v="56"/>
    <n v="9215.7999999999993"/>
    <n v="46079"/>
    <s v="Low Stock"/>
    <s v="Yes"/>
    <n v="1"/>
  </r>
  <r>
    <s v="P7394"/>
    <s v="Be Max"/>
    <s v="Electronics"/>
    <s v="Omni Suppliers"/>
    <n v="122"/>
    <n v="88"/>
    <n v="17585.900000000001"/>
    <n v="2145479.7999999998"/>
    <x v="23"/>
    <d v="2025-07-30T00:00:00"/>
    <s v="Actv"/>
    <s v="Online"/>
    <s v="Be Max"/>
    <s v="Electronics"/>
    <s v="Omni Suppliers"/>
    <s v="Be Max"/>
    <s v="Electronics"/>
    <s v="Omni Suppliers"/>
    <n v="122"/>
    <n v="88"/>
    <n v="17585.900000000001"/>
    <n v="2145479.8000000003"/>
    <s v="In Stock"/>
    <s v="No"/>
    <n v="0"/>
  </r>
  <r>
    <s v="P9114"/>
    <s v="Eye X"/>
    <s v="Electronics"/>
    <s v="QuickStock"/>
    <n v="174"/>
    <n v="32"/>
    <n v="4441.58"/>
    <n v="772834.92"/>
    <x v="19"/>
    <d v="2025-08-17T00:00:00"/>
    <m/>
    <s v="Pune Store"/>
    <s v="Eye X"/>
    <s v="Electronics"/>
    <s v="Quickstock"/>
    <s v="Eye X"/>
    <s v="Electronics"/>
    <s v="Quickstock"/>
    <n v="174"/>
    <n v="32"/>
    <n v="4441.58"/>
    <n v="772834.92"/>
    <s v="In Stock"/>
    <s v="No"/>
    <n v="0"/>
  </r>
  <r>
    <s v="P4137"/>
    <s v="Produce Pro"/>
    <s v="Furniture"/>
    <s v="Global Traders"/>
    <n v="58"/>
    <n v="87"/>
    <n v="14307.8"/>
    <n v="829852.39999999991"/>
    <x v="55"/>
    <d v="2025-07-25T00:00:00"/>
    <s v="discon"/>
    <s v="Mumbai Store"/>
    <s v="Produce Pro"/>
    <s v="Furniture"/>
    <s v="Global Traders"/>
    <s v="Produce Pro"/>
    <s v="Furniture"/>
    <s v="Global Traders"/>
    <n v="58"/>
    <n v="87"/>
    <n v="14307.8"/>
    <n v="829852.39999999991"/>
    <s v="Low Stock"/>
    <s v="Yes"/>
    <n v="1"/>
  </r>
  <r>
    <s v="P7409"/>
    <s v="World Plus"/>
    <s v="Toys"/>
    <s v="Global Traders"/>
    <n v="140"/>
    <n v="21"/>
    <n v="4139.3500000000004"/>
    <n v="579509"/>
    <x v="102"/>
    <d v="2025-08-09T00:00:00"/>
    <s v="discon"/>
    <s v="Online"/>
    <s v="World Plus"/>
    <s v="Toys"/>
    <s v="Global Traders"/>
    <s v="World Plus"/>
    <s v="Toys"/>
    <s v="Global Traders"/>
    <n v="140"/>
    <n v="21"/>
    <n v="4139.3500000000004"/>
    <n v="579509"/>
    <s v="In Stock"/>
    <s v="No"/>
    <n v="0"/>
  </r>
  <r>
    <s v="P8608"/>
    <s v="Together Pro"/>
    <s v="Electronics"/>
    <s v="RetailMart Inc"/>
    <n v="137"/>
    <n v="41"/>
    <n v="4117.37"/>
    <n v="564079.68999999994"/>
    <x v="146"/>
    <d v="2025-08-15T00:00:00"/>
    <s v="Actv"/>
    <s v="Mumbai Store"/>
    <s v="Together Pro"/>
    <s v="Electronics"/>
    <s v="Retailmart Inc"/>
    <s v="Together Pro"/>
    <s v="Electronics"/>
    <s v="Retailmart Inc"/>
    <n v="137"/>
    <n v="41"/>
    <n v="4117.37"/>
    <n v="564079.68999999994"/>
    <s v="In Stock"/>
    <s v="No"/>
    <n v="0"/>
  </r>
  <r>
    <s v="P2671"/>
    <s v="Note Max"/>
    <s v="Electronics"/>
    <s v="ABC Pvt Ltd"/>
    <n v="148"/>
    <n v="41"/>
    <n v="4085.64"/>
    <n v="604674.72"/>
    <x v="130"/>
    <d v="2025-08-25T00:00:00"/>
    <s v="active"/>
    <s v="Pune Store"/>
    <s v="Note Max"/>
    <s v="Electronics"/>
    <s v="Abc Pvt Ltd"/>
    <s v="Note Max"/>
    <s v="Electronics"/>
    <s v="Abc Pvt Ltd"/>
    <n v="148"/>
    <n v="41"/>
    <n v="4085.64"/>
    <n v="604674.72"/>
    <s v="In Stock"/>
    <s v="No"/>
    <n v="0"/>
  </r>
  <r>
    <s v="P2836"/>
    <s v="Off Lite"/>
    <s v="Furniture"/>
    <s v="Global Traders"/>
    <n v="90"/>
    <n v="59"/>
    <n v="15581.99"/>
    <n v="1402379.1"/>
    <x v="25"/>
    <d v="2025-09-27T00:00:00"/>
    <s v="active"/>
    <s v="Ahmedabad Branch"/>
    <s v="Off Lite"/>
    <s v="Furniture"/>
    <s v="Global Traders"/>
    <s v="Off Lite"/>
    <s v="Furniture"/>
    <s v="Global Traders"/>
    <n v="90"/>
    <n v="59"/>
    <n v="15581.99"/>
    <n v="1402379.1"/>
    <s v="In Stock"/>
    <s v="No"/>
    <n v="0"/>
  </r>
  <r>
    <s v="P4485"/>
    <s v="Free Lite"/>
    <s v="Toys"/>
    <s v="Global Traders"/>
    <n v="189"/>
    <n v="92"/>
    <n v="7908.96"/>
    <n v="1494793.44"/>
    <x v="41"/>
    <d v="2025-10-03T00:00:00"/>
    <s v="Inactive"/>
    <s v="Ahmedabad Branch"/>
    <s v="Free Lite"/>
    <s v="Toys"/>
    <s v="Global Traders"/>
    <s v="Free Lite"/>
    <s v="Toys"/>
    <s v="Global Traders"/>
    <n v="189"/>
    <n v="92"/>
    <n v="7908.96"/>
    <n v="1494793.44"/>
    <s v="In Stock"/>
    <s v="No"/>
    <n v="0"/>
  </r>
  <r>
    <s v="P2321"/>
    <s v="Mind Plus"/>
    <s v="Groceries"/>
    <s v="Omni Suppliers"/>
    <n v="132"/>
    <n v="46"/>
    <n v="7571.86"/>
    <n v="999485.5199999999"/>
    <x v="56"/>
    <d v="2025-07-16T00:00:00"/>
    <s v="active"/>
    <s v="Online"/>
    <s v="Mind Plus"/>
    <s v="Groceries"/>
    <s v="Omni Suppliers"/>
    <s v="Mind Plus"/>
    <s v="Groceries"/>
    <s v="Omni Suppliers"/>
    <n v="132"/>
    <n v="46"/>
    <n v="7571.86"/>
    <n v="999485.5199999999"/>
    <s v="In Stock"/>
    <s v="No"/>
    <n v="0"/>
  </r>
  <r>
    <s v="P4412"/>
    <s v="Defense Mini"/>
    <s v="Toys"/>
    <s v="ABC Pvt Ltd"/>
    <n v="145"/>
    <n v="97"/>
    <n v="9139.44"/>
    <n v="1325218.8"/>
    <x v="58"/>
    <d v="2025-08-18T00:00:00"/>
    <s v="active"/>
    <s v="Ahmedabad Branch"/>
    <s v="Defense Mini"/>
    <s v="Toys"/>
    <s v="Abc Pvt Ltd"/>
    <s v="Defense Mini"/>
    <s v="Toys"/>
    <s v="Abc Pvt Ltd"/>
    <n v="145"/>
    <n v="97"/>
    <n v="9139.44"/>
    <n v="1325218.8"/>
    <s v="In Stock"/>
    <s v="No"/>
    <n v="0"/>
  </r>
  <r>
    <s v="P4481"/>
    <s v="Size X"/>
    <s v="Furniture"/>
    <s v="Omni Suppliers"/>
    <n v="180"/>
    <n v="63"/>
    <n v="15700.98"/>
    <n v="2826176.4"/>
    <x v="176"/>
    <d v="2025-10-08T00:00:00"/>
    <s v="Inactive"/>
    <s v="Mumbai Store"/>
    <s v="Size X"/>
    <s v="Furniture"/>
    <s v="Omni Suppliers"/>
    <s v="Size X"/>
    <s v="Furniture"/>
    <s v="Omni Suppliers"/>
    <n v="180"/>
    <n v="63"/>
    <n v="15700.98"/>
    <n v="2826176.4"/>
    <s v="In Stock"/>
    <s v="No"/>
    <n v="0"/>
  </r>
  <r>
    <s v="P9219"/>
    <s v="End Plus"/>
    <s v="Groceries"/>
    <s v="ABC Pvt Ltd"/>
    <n v="166"/>
    <n v="51"/>
    <n v="12392.81"/>
    <n v="2057206.46"/>
    <x v="65"/>
    <d v="2025-10-02T00:00:00"/>
    <s v="Actv"/>
    <s v="Delhi Warehouse"/>
    <s v="End Plus"/>
    <s v="Groceries"/>
    <s v="Abc Pvt Ltd"/>
    <s v="End Plus"/>
    <s v="Groceries"/>
    <s v="Abc Pvt Ltd"/>
    <n v="166"/>
    <n v="51"/>
    <n v="12392.81"/>
    <n v="2057206.46"/>
    <s v="In Stock"/>
    <s v="No"/>
    <n v="0"/>
  </r>
  <r>
    <s v="P5113"/>
    <s v="Into X"/>
    <s v="Toys"/>
    <s v="RetailMart Inc"/>
    <n v="102"/>
    <n v="89"/>
    <n v="433.67"/>
    <n v="44234.34"/>
    <x v="163"/>
    <d v="2025-08-20T00:00:00"/>
    <s v="Actv"/>
    <s v="Ahmedabad Branch"/>
    <s v="Into X"/>
    <s v="Toys"/>
    <s v="Retailmart Inc"/>
    <s v="Into X"/>
    <s v="Toys"/>
    <s v="Retailmart Inc"/>
    <n v="102"/>
    <n v="89"/>
    <n v="433.67"/>
    <n v="44234.340000000004"/>
    <s v="In Stock"/>
    <s v="No"/>
    <n v="0"/>
  </r>
  <r>
    <s v="P5999"/>
    <s v="Way X"/>
    <s v="Furniture"/>
    <s v="RetailMart Inc"/>
    <n v="34"/>
    <n v="88"/>
    <n v="1340.77"/>
    <n v="45586.18"/>
    <x v="153"/>
    <d v="2025-09-09T00:00:00"/>
    <s v="discon"/>
    <s v="Mumbai Store"/>
    <s v="Way X"/>
    <s v="Furniture"/>
    <s v="Retailmart Inc"/>
    <s v="Way X"/>
    <s v="Furniture"/>
    <s v="Retailmart Inc"/>
    <n v="34"/>
    <n v="88"/>
    <n v="1340.77"/>
    <n v="45586.18"/>
    <s v="Low Stock"/>
    <s v="Yes"/>
    <n v="1"/>
  </r>
  <r>
    <s v="P4405"/>
    <s v="Food Pro"/>
    <s v="Groceries"/>
    <s v="QuickStock"/>
    <n v="148"/>
    <n v="43"/>
    <n v="11643.39"/>
    <n v="1723221.72"/>
    <x v="130"/>
    <d v="2025-09-23T00:00:00"/>
    <s v="active"/>
    <s v="Mumbai Store"/>
    <s v="Food Pro"/>
    <s v="Groceries"/>
    <s v="Quickstock"/>
    <s v="Food Pro"/>
    <s v="Groceries"/>
    <s v="Quickstock"/>
    <n v="148"/>
    <n v="43"/>
    <n v="11643.39"/>
    <n v="1723221.72"/>
    <s v="In Stock"/>
    <s v="No"/>
    <n v="0"/>
  </r>
  <r>
    <s v="P6848"/>
    <s v="None Plus"/>
    <s v="Furniture"/>
    <s v="QuickStock"/>
    <n v="161"/>
    <n v="65"/>
    <n v="9339.36"/>
    <n v="1503636.96"/>
    <x v="105"/>
    <d v="2025-09-21T00:00:00"/>
    <s v="Actv"/>
    <s v="Delhi Warehouse"/>
    <s v="None Plus"/>
    <s v="Furniture"/>
    <s v="Quickstock"/>
    <s v="None Plus"/>
    <s v="Furniture"/>
    <s v="Quickstock"/>
    <n v="161"/>
    <n v="65"/>
    <n v="9339.36"/>
    <n v="1503636.9600000002"/>
    <s v="In Stock"/>
    <s v="No"/>
    <n v="0"/>
  </r>
  <r>
    <s v="P7558"/>
    <s v="Nature Mini"/>
    <s v="Groceries"/>
    <s v="Global Traders"/>
    <n v="152"/>
    <n v="93"/>
    <n v="9451.4500000000007"/>
    <n v="1436620.4"/>
    <x v="153"/>
    <d v="2025-09-06T00:00:00"/>
    <s v="discon"/>
    <s v="Online"/>
    <s v="Nature Mini"/>
    <s v="Groceries"/>
    <s v="Global Traders"/>
    <s v="Nature Mini"/>
    <s v="Groceries"/>
    <s v="Global Traders"/>
    <n v="152"/>
    <n v="93"/>
    <n v="9451.4500000000007"/>
    <n v="1436620.4000000001"/>
    <s v="In Stock"/>
    <s v="No"/>
    <n v="0"/>
  </r>
  <r>
    <s v="P7733"/>
    <s v="Fine Lite"/>
    <s v="Electronics"/>
    <s v="Omni Suppliers"/>
    <n v="66"/>
    <n v="67"/>
    <n v="2270.35"/>
    <n v="149843.1"/>
    <x v="163"/>
    <d v="2025-09-30T00:00:00"/>
    <m/>
    <s v="Mumbai Store"/>
    <s v="Fine Lite"/>
    <s v="Electronics"/>
    <s v="Omni Suppliers"/>
    <s v="Fine Lite"/>
    <s v="Electronics"/>
    <s v="Omni Suppliers"/>
    <n v="66"/>
    <n v="67"/>
    <n v="2270.35"/>
    <n v="149843.1"/>
    <s v="Low Stock"/>
    <s v="Yes"/>
    <n v="1"/>
  </r>
  <r>
    <s v="P8645"/>
    <s v="Rich Pro"/>
    <s v="Clothing"/>
    <s v="Global Traders"/>
    <n v="62"/>
    <n v="65"/>
    <n v="4858.58"/>
    <n v="301231.96000000002"/>
    <x v="1"/>
    <d v="2025-09-09T00:00:00"/>
    <s v="active"/>
    <s v="Pune Store"/>
    <s v="Rich Pro"/>
    <s v="Clothing"/>
    <s v="Global Traders"/>
    <s v="Rich Pro"/>
    <s v="Clothing"/>
    <s v="Global Traders"/>
    <n v="62"/>
    <n v="65"/>
    <n v="4858.58"/>
    <n v="301231.96000000002"/>
    <s v="Low Stock"/>
    <s v="Yes"/>
    <n v="1"/>
  </r>
  <r>
    <s v="P5166"/>
    <s v="Wrong Pro"/>
    <s v="Toys"/>
    <s v="Omni Suppliers"/>
    <n v="109"/>
    <n v="69"/>
    <n v="5347.44"/>
    <n v="582870.96"/>
    <x v="154"/>
    <d v="2025-08-21T00:00:00"/>
    <s v="active"/>
    <s v="Ahmedabad Branch"/>
    <s v="Wrong Pro"/>
    <s v="Toys"/>
    <s v="Omni Suppliers"/>
    <s v="Wrong Pro"/>
    <s v="Toys"/>
    <s v="Omni Suppliers"/>
    <n v="109"/>
    <n v="69"/>
    <n v="5347.44"/>
    <n v="582870.96"/>
    <s v="In Stock"/>
    <s v="No"/>
    <n v="0"/>
  </r>
  <r>
    <s v="P6713"/>
    <s v="individual x"/>
    <s v="Toys"/>
    <s v="QuickStock"/>
    <n v="20"/>
    <n v="34"/>
    <n v="14193.63"/>
    <n v="283872.59999999998"/>
    <x v="59"/>
    <d v="2025-08-26T00:00:00"/>
    <s v="discontinued"/>
    <s v="Delhi Warehouse"/>
    <s v="Individual X"/>
    <s v="Toys"/>
    <s v="Quickstock"/>
    <s v="Individual X"/>
    <s v="Toys"/>
    <s v="Quickstock"/>
    <n v="20"/>
    <n v="34"/>
    <n v="14193.63"/>
    <n v="283872.59999999998"/>
    <s v="Low Stock"/>
    <s v="Yes"/>
    <n v="1"/>
  </r>
  <r>
    <s v="P6147"/>
    <s v="Operation Max"/>
    <s v="Furniture"/>
    <s v="QuickStock"/>
    <n v="63"/>
    <n v="87"/>
    <n v="8256.36"/>
    <n v="520150.68000000011"/>
    <x v="171"/>
    <d v="2025-09-18T00:00:00"/>
    <s v="Actv"/>
    <s v="Delhi Warehouse"/>
    <s v="Operation Max"/>
    <s v="Furniture"/>
    <s v="Quickstock"/>
    <s v="Operation Max"/>
    <s v="Furniture"/>
    <s v="Quickstock"/>
    <n v="63"/>
    <n v="87"/>
    <n v="8256.36"/>
    <n v="520150.68000000005"/>
    <s v="Low Stock"/>
    <s v="Yes"/>
    <n v="1"/>
  </r>
  <r>
    <s v="P5518"/>
    <s v="Recent Plus"/>
    <s v="Electronics"/>
    <s v="Global Traders"/>
    <n v="99"/>
    <n v="38"/>
    <n v="1239.81"/>
    <n v="122741.19"/>
    <x v="156"/>
    <d v="2025-09-02T00:00:00"/>
    <s v="active"/>
    <s v="Online"/>
    <s v="Recent Plus"/>
    <s v="Electronics"/>
    <s v="Global Traders"/>
    <s v="Recent Plus"/>
    <s v="Electronics"/>
    <s v="Global Traders"/>
    <n v="99"/>
    <n v="38"/>
    <n v="1239.81"/>
    <n v="122741.18999999999"/>
    <s v="In Stock"/>
    <s v="No"/>
    <n v="0"/>
  </r>
  <r>
    <s v="P3578"/>
    <s v="Common X"/>
    <s v="Clothing"/>
    <s v="QuickStock"/>
    <n v="75"/>
    <n v="81"/>
    <n v="18309.28"/>
    <n v="1373196"/>
    <x v="122"/>
    <d v="2025-07-17T00:00:00"/>
    <s v="Inactive"/>
    <s v="Delhi Warehouse"/>
    <s v="Common X"/>
    <s v="Clothing"/>
    <s v="Quickstock"/>
    <s v="Common X"/>
    <s v="Clothing"/>
    <s v="Quickstock"/>
    <n v="75"/>
    <n v="81"/>
    <n v="18309.28"/>
    <n v="1373196"/>
    <s v="Low Stock"/>
    <s v="Yes"/>
    <n v="1"/>
  </r>
  <r>
    <s v="P1739"/>
    <s v="Fast Mini"/>
    <s v="Clothing"/>
    <s v="RetailMart Inc"/>
    <n v="88"/>
    <n v="61"/>
    <n v="19683.59"/>
    <n v="1732155.92"/>
    <x v="27"/>
    <d v="2025-08-11T00:00:00"/>
    <s v="discon"/>
    <s v="Delhi Warehouse"/>
    <s v="Fast Mini"/>
    <s v="Clothing"/>
    <s v="Retailmart Inc"/>
    <s v="Fast Mini"/>
    <s v="Clothing"/>
    <s v="Retailmart Inc"/>
    <n v="88"/>
    <n v="61"/>
    <n v="19683.59"/>
    <n v="1732155.92"/>
    <s v="In Stock"/>
    <s v="No"/>
    <n v="0"/>
  </r>
  <r>
    <s v="P8444"/>
    <s v="Player Max"/>
    <s v="Electronics"/>
    <s v="Global Traders"/>
    <n v="49"/>
    <n v="25"/>
    <n v="17482.7"/>
    <n v="856652.3"/>
    <x v="19"/>
    <d v="2025-08-17T00:00:00"/>
    <s v="active"/>
    <s v="Pune Store"/>
    <s v="Player Max"/>
    <s v="Electronics"/>
    <s v="Global Traders"/>
    <s v="Player Max"/>
    <s v="Electronics"/>
    <s v="Global Traders"/>
    <n v="49"/>
    <n v="25"/>
    <n v="17482.7"/>
    <n v="856652.3"/>
    <s v="In Stock"/>
    <s v="No"/>
    <n v="0"/>
  </r>
  <r>
    <s v="P3066"/>
    <s v="Smile Mini"/>
    <s v="Groceries"/>
    <s v="RetailMart Inc"/>
    <n v="45"/>
    <n v="86"/>
    <n v="6994.12"/>
    <n v="314735.40000000002"/>
    <x v="136"/>
    <d v="2025-09-27T00:00:00"/>
    <m/>
    <s v="Online"/>
    <s v="Smile Mini"/>
    <s v="Groceries"/>
    <s v="Retailmart Inc"/>
    <s v="Smile Mini"/>
    <s v="Groceries"/>
    <s v="Retailmart Inc"/>
    <n v="45"/>
    <n v="86"/>
    <n v="6994.12"/>
    <n v="314735.40000000002"/>
    <s v="Low Stock"/>
    <s v="Yes"/>
    <n v="1"/>
  </r>
  <r>
    <s v="P9273"/>
    <s v="Project Mini"/>
    <s v="Furniture"/>
    <s v="Omni Suppliers"/>
    <n v="78"/>
    <n v="41"/>
    <n v="16068.45"/>
    <n v="1253339.1000000001"/>
    <x v="13"/>
    <d v="2025-09-11T00:00:00"/>
    <s v="Actv"/>
    <s v="Pune Store"/>
    <s v="Project Mini"/>
    <s v="Furniture"/>
    <s v="Omni Suppliers"/>
    <s v="Project Mini"/>
    <s v="Furniture"/>
    <s v="Omni Suppliers"/>
    <n v="78"/>
    <n v="41"/>
    <n v="16068.45"/>
    <n v="1253339.1000000001"/>
    <s v="In Stock"/>
    <s v="No"/>
    <n v="0"/>
  </r>
  <r>
    <s v="P6435"/>
    <s v="From X"/>
    <s v="Toys"/>
    <s v="Omni Suppliers"/>
    <n v="108"/>
    <n v="47"/>
    <n v="720.51"/>
    <n v="77815.08"/>
    <x v="117"/>
    <d v="2025-09-04T00:00:00"/>
    <s v="active"/>
    <s v="Pune Store"/>
    <s v="From X"/>
    <s v="Toys"/>
    <s v="Omni Suppliers"/>
    <s v="From X"/>
    <s v="Toys"/>
    <s v="Omni Suppliers"/>
    <n v="108"/>
    <n v="47"/>
    <n v="720.51"/>
    <n v="77815.08"/>
    <s v="In Stock"/>
    <s v="No"/>
    <n v="0"/>
  </r>
  <r>
    <s v="P6833"/>
    <s v="Lot Max"/>
    <s v="Groceries"/>
    <m/>
    <n v="152"/>
    <n v="97"/>
    <n v="12041.48"/>
    <n v="1830304.96"/>
    <x v="66"/>
    <d v="2025-09-06T00:00:00"/>
    <s v="discon"/>
    <s v="Mumbai Store"/>
    <s v="Lot Max"/>
    <s v="Groceries"/>
    <s v=""/>
    <s v="Lot Max"/>
    <s v="Groceries"/>
    <s v="Others"/>
    <n v="152"/>
    <n v="97"/>
    <n v="12041.48"/>
    <n v="1830304.96"/>
    <s v="In Stock"/>
    <s v="No"/>
    <n v="0"/>
  </r>
  <r>
    <s v="P5561"/>
    <s v="Type X"/>
    <s v="Groceries"/>
    <s v="ABC Pvt Ltd"/>
    <n v="6"/>
    <n v="75"/>
    <n v="5098.1899999999996"/>
    <n v="30589.14"/>
    <x v="176"/>
    <d v="2025-10-12T00:00:00"/>
    <m/>
    <s v="Pune Store"/>
    <s v="Type X"/>
    <s v="Groceries"/>
    <s v="Abc Pvt Ltd"/>
    <s v="Type X"/>
    <s v="Groceries"/>
    <s v="Abc Pvt Ltd"/>
    <n v="6"/>
    <n v="75"/>
    <n v="5098.1899999999996"/>
    <n v="30589.14"/>
    <s v="Low Stock"/>
    <s v="Yes"/>
    <n v="1"/>
  </r>
  <r>
    <s v="P3122"/>
    <s v="Whether X"/>
    <s v="Toys"/>
    <s v="QuickStock"/>
    <n v="57"/>
    <n v="35"/>
    <n v="644.13"/>
    <n v="36715.410000000003"/>
    <x v="84"/>
    <d v="2025-07-29T00:00:00"/>
    <s v="active"/>
    <s v="Mumbai Store"/>
    <s v="Whether X"/>
    <s v="Toys"/>
    <s v="Quickstock"/>
    <s v="Whether X"/>
    <s v="Toys"/>
    <s v="Quickstock"/>
    <n v="57"/>
    <n v="35"/>
    <n v="644.13"/>
    <n v="36715.409999999996"/>
    <s v="In Stock"/>
    <s v="No"/>
    <n v="0"/>
  </r>
  <r>
    <s v="P9826"/>
    <s v="Against Mini"/>
    <s v="Toys"/>
    <s v="QuickStock"/>
    <m/>
    <n v="59"/>
    <n v="9664.06"/>
    <m/>
    <x v="13"/>
    <d v="2025-09-13T00:00:00"/>
    <s v="active"/>
    <s v="Online"/>
    <s v="Against Mini"/>
    <s v="Toys"/>
    <s v="Quickstock"/>
    <s v="Against Mini"/>
    <s v="Toys"/>
    <s v="Quickstock"/>
    <n v="0"/>
    <n v="59"/>
    <n v="9664.06"/>
    <n v="0"/>
    <s v="Out of Stock"/>
    <s v="Yes"/>
    <n v="1"/>
  </r>
  <r>
    <s v="P3811"/>
    <s v="Star Max"/>
    <s v="Furniture"/>
    <s v="Omni Suppliers"/>
    <n v="101"/>
    <n v="67"/>
    <n v="12783.11"/>
    <n v="1291094.1100000001"/>
    <x v="145"/>
    <d v="2025-07-23T00:00:00"/>
    <s v="Actv"/>
    <s v="Ahmedabad Branch"/>
    <s v="Star Max"/>
    <s v="Furniture"/>
    <s v="Omni Suppliers"/>
    <s v="Star Max"/>
    <s v="Furniture"/>
    <s v="Omni Suppliers"/>
    <n v="101"/>
    <n v="67"/>
    <n v="12783.11"/>
    <n v="1291094.1100000001"/>
    <s v="In Stock"/>
    <s v="No"/>
    <n v="0"/>
  </r>
  <r>
    <s v="P6416"/>
    <s v="Think Lite"/>
    <s v="Clothing"/>
    <s v="RetailMart Inc"/>
    <n v="168"/>
    <n v="94"/>
    <n v="620.47"/>
    <n v="104238.96"/>
    <x v="78"/>
    <d v="2025-08-07T00:00:00"/>
    <s v="Inactive"/>
    <s v="Pune Store"/>
    <s v="Think Lite"/>
    <s v="Clothing"/>
    <s v="Retailmart Inc"/>
    <s v="Think Lite"/>
    <s v="Clothing"/>
    <s v="Retailmart Inc"/>
    <n v="168"/>
    <n v="94"/>
    <n v="620.47"/>
    <n v="104238.96"/>
    <s v="In Stock"/>
    <s v="No"/>
    <n v="0"/>
  </r>
  <r>
    <s v="P7315"/>
    <s v="Reduce Mini"/>
    <s v="Toys"/>
    <s v="QuickStock"/>
    <n v="66"/>
    <n v="81"/>
    <n v="19453.03"/>
    <n v="1283899.98"/>
    <x v="18"/>
    <d v="2025-09-21T00:00:00"/>
    <s v="discontinued"/>
    <s v="Pune Store"/>
    <s v="Reduce Mini"/>
    <s v="Toys"/>
    <s v="Quickstock"/>
    <s v="Reduce Mini"/>
    <s v="Toys"/>
    <s v="Quickstock"/>
    <n v="66"/>
    <n v="81"/>
    <n v="19453.03"/>
    <n v="1283899.98"/>
    <s v="Low Stock"/>
    <s v="Yes"/>
    <n v="1"/>
  </r>
  <r>
    <s v="P1854"/>
    <s v="Large Mini"/>
    <s v="Toys"/>
    <s v="QuickStock"/>
    <n v="192"/>
    <n v="60"/>
    <n v="2150.9899999999998"/>
    <n v="412990.08"/>
    <x v="136"/>
    <d v="2025-08-25T00:00:00"/>
    <s v="active"/>
    <s v="Mumbai Store"/>
    <s v="Large Mini"/>
    <s v="Toys"/>
    <s v="Quickstock"/>
    <s v="Large Mini"/>
    <s v="Toys"/>
    <s v="Quickstock"/>
    <n v="192"/>
    <n v="60"/>
    <n v="2150.9899999999998"/>
    <n v="412990.07999999996"/>
    <s v="In Stock"/>
    <s v="No"/>
    <n v="0"/>
  </r>
  <r>
    <s v="P8173"/>
    <s v="Image Max"/>
    <s v="Furniture"/>
    <s v="QuickStock"/>
    <n v="74"/>
    <n v="23"/>
    <n v="7218.74"/>
    <n v="534186.76"/>
    <x v="150"/>
    <d v="2025-07-14T00:00:00"/>
    <s v="active"/>
    <s v="Ahmedabad Branch"/>
    <s v="Image Max"/>
    <s v="Furniture"/>
    <s v="Quickstock"/>
    <s v="Image Max"/>
    <s v="Furniture"/>
    <s v="Quickstock"/>
    <n v="74"/>
    <n v="23"/>
    <n v="7218.74"/>
    <n v="534186.76"/>
    <s v="In Stock"/>
    <s v="No"/>
    <n v="0"/>
  </r>
  <r>
    <s v="P4593"/>
    <s v="Someone Pro"/>
    <s v="Furniture"/>
    <s v="RetailMart Inc"/>
    <n v="50"/>
    <n v="57"/>
    <n v="11423.9"/>
    <n v="571195"/>
    <x v="135"/>
    <d v="2025-10-12T00:00:00"/>
    <m/>
    <s v="Ahmedabad Branch"/>
    <s v="Someone Pro"/>
    <s v="Furniture"/>
    <s v="Retailmart Inc"/>
    <s v="Someone Pro"/>
    <s v="Furniture"/>
    <s v="Retailmart Inc"/>
    <n v="50"/>
    <n v="57"/>
    <n v="11423.9"/>
    <n v="571195"/>
    <s v="Low Stock"/>
    <s v="Yes"/>
    <n v="1"/>
  </r>
  <r>
    <s v="P4685"/>
    <s v="Maintain Lite"/>
    <s v="Toys"/>
    <s v="QuickStock"/>
    <n v="80"/>
    <n v="82"/>
    <n v="14883.01"/>
    <n v="1190640.8"/>
    <x v="156"/>
    <d v="2025-09-13T00:00:00"/>
    <s v="discontinued"/>
    <s v="Pune Store"/>
    <s v="Maintain Lite"/>
    <s v="Toys"/>
    <s v="Quickstock"/>
    <s v="Maintain Lite"/>
    <s v="Toys"/>
    <s v="Quickstock"/>
    <n v="80"/>
    <n v="82"/>
    <n v="14883.01"/>
    <n v="1190640.8"/>
    <s v="Low Stock"/>
    <s v="Yes"/>
    <n v="1"/>
  </r>
  <r>
    <s v="P9641"/>
    <s v="With Pro"/>
    <s v="Furniture"/>
    <s v="ABC Pvt Ltd"/>
    <n v="34"/>
    <n v="60"/>
    <n v="17720.66"/>
    <n v="602502.43999999994"/>
    <x v="42"/>
    <d v="2025-08-09T00:00:00"/>
    <s v="Actv"/>
    <s v="Pune Store"/>
    <s v="With Pro"/>
    <s v="Furniture"/>
    <s v="Abc Pvt Ltd"/>
    <s v="With Pro"/>
    <s v="Furniture"/>
    <s v="Abc Pvt Ltd"/>
    <n v="34"/>
    <n v="60"/>
    <n v="17720.66"/>
    <n v="602502.43999999994"/>
    <s v="Low Stock"/>
    <s v="Yes"/>
    <n v="1"/>
  </r>
  <r>
    <s v="P6303"/>
    <s v="Accept Mini"/>
    <s v="Clothing"/>
    <s v="ABC Pvt Ltd"/>
    <n v="44"/>
    <n v="78"/>
    <n v="19803.8"/>
    <n v="871367.2"/>
    <x v="40"/>
    <d v="2025-07-27T00:00:00"/>
    <m/>
    <s v="Mumbai Store"/>
    <s v="Accept Mini"/>
    <s v="Clothing"/>
    <s v="Abc Pvt Ltd"/>
    <s v="Accept Mini"/>
    <s v="Clothing"/>
    <s v="Abc Pvt Ltd"/>
    <n v="44"/>
    <n v="78"/>
    <n v="19803.8"/>
    <n v="871367.2"/>
    <s v="Low Stock"/>
    <s v="Yes"/>
    <n v="1"/>
  </r>
  <r>
    <s v="P3990"/>
    <s v="case max"/>
    <s v="Electronics"/>
    <s v="ABC Pvt Ltd"/>
    <n v="135"/>
    <n v="73"/>
    <n v="11217.75"/>
    <n v="1514396.25"/>
    <x v="77"/>
    <d v="2025-10-02T00:00:00"/>
    <s v="active"/>
    <s v="Delhi Warehouse"/>
    <s v="Case Max"/>
    <s v="Electronics"/>
    <s v="Abc Pvt Ltd"/>
    <s v="Case Max"/>
    <s v="Electronics"/>
    <s v="Abc Pvt Ltd"/>
    <n v="135"/>
    <n v="73"/>
    <n v="11217.75"/>
    <n v="1514396.25"/>
    <s v="In Stock"/>
    <s v="No"/>
    <n v="0"/>
  </r>
  <r>
    <s v="P1862"/>
    <s v="Everybody Max"/>
    <s v="Groceries"/>
    <s v="Omni Suppliers"/>
    <n v="175"/>
    <n v="66"/>
    <n v="13245.74"/>
    <n v="2318004.5"/>
    <x v="138"/>
    <d v="2025-07-15T00:00:00"/>
    <s v="active"/>
    <s v="Mumbai Store"/>
    <s v="Everybody Max"/>
    <s v="Groceries"/>
    <s v="Omni Suppliers"/>
    <s v="Everybody Max"/>
    <s v="Groceries"/>
    <s v="Omni Suppliers"/>
    <n v="175"/>
    <n v="66"/>
    <n v="13245.74"/>
    <n v="2318004.5"/>
    <s v="In Stock"/>
    <s v="No"/>
    <n v="0"/>
  </r>
  <r>
    <s v="P4795"/>
    <s v="Live Lite"/>
    <s v="Electronics"/>
    <s v="QuickStock"/>
    <n v="190"/>
    <n v="35"/>
    <n v="9021.31"/>
    <n v="1714048.9"/>
    <x v="66"/>
    <d v="2025-09-16T00:00:00"/>
    <s v="active"/>
    <s v="Pune Store"/>
    <s v="Live Lite"/>
    <s v="Electronics"/>
    <s v="Quickstock"/>
    <s v="Live Lite"/>
    <s v="Electronics"/>
    <s v="Quickstock"/>
    <n v="190"/>
    <n v="35"/>
    <n v="9021.31"/>
    <n v="1714048.9"/>
    <s v="In Stock"/>
    <s v="No"/>
    <n v="0"/>
  </r>
  <r>
    <s v="P6849"/>
    <s v="Head Mini"/>
    <s v="Toys"/>
    <s v="Global Traders"/>
    <n v="92"/>
    <m/>
    <n v="13496.76"/>
    <n v="1241701.92"/>
    <x v="54"/>
    <d v="2025-10-12T00:00:00"/>
    <m/>
    <s v="Ahmedabad Branch"/>
    <s v="Head Mini"/>
    <s v="Toys"/>
    <s v="Global Traders"/>
    <s v="Head Mini"/>
    <s v="Toys"/>
    <s v="Global Traders"/>
    <n v="92"/>
    <n v="0"/>
    <n v="13496.76"/>
    <n v="1241701.92"/>
    <s v="In Stock"/>
    <s v="No"/>
    <n v="0"/>
  </r>
  <r>
    <s v="P4283"/>
    <s v="Daughter Max"/>
    <s v="Groceries"/>
    <s v="RetailMart Inc"/>
    <n v="33"/>
    <n v="79"/>
    <n v="12276.45"/>
    <n v="405122.85"/>
    <x v="43"/>
    <d v="2025-10-12T00:00:00"/>
    <s v="discontinued"/>
    <s v="Pune Store"/>
    <s v="Daughter Max"/>
    <s v="Groceries"/>
    <s v="Retailmart Inc"/>
    <s v="Daughter Max"/>
    <s v="Groceries"/>
    <s v="Retailmart Inc"/>
    <n v="33"/>
    <n v="79"/>
    <n v="12276.45"/>
    <n v="405122.85000000003"/>
    <s v="Low Stock"/>
    <s v="Yes"/>
    <n v="1"/>
  </r>
  <r>
    <s v="P1471"/>
    <s v="Media Max"/>
    <s v="Groceries"/>
    <s v="Omni Suppliers"/>
    <n v="27"/>
    <n v="67"/>
    <n v="4871.34"/>
    <n v="131526.18"/>
    <x v="49"/>
    <d v="2025-08-17T00:00:00"/>
    <s v="discontinued"/>
    <s v="Ahmedabad Branch"/>
    <s v="Media Max"/>
    <s v="Groceries"/>
    <s v="Omni Suppliers"/>
    <s v="Media Max"/>
    <s v="Groceries"/>
    <s v="Omni Suppliers"/>
    <n v="27"/>
    <n v="67"/>
    <n v="4871.34"/>
    <n v="131526.18"/>
    <s v="Low Stock"/>
    <s v="Yes"/>
    <n v="1"/>
  </r>
  <r>
    <s v="P4948"/>
    <s v="hard lite"/>
    <s v="Furniture"/>
    <s v="RetailMart Inc"/>
    <n v="175"/>
    <n v="92"/>
    <n v="10957.4"/>
    <n v="1917545"/>
    <x v="152"/>
    <d v="2025-07-24T00:00:00"/>
    <m/>
    <s v="Online"/>
    <s v="Hard Lite"/>
    <s v="Furniture"/>
    <s v="Retailmart Inc"/>
    <s v="Hard Lite"/>
    <s v="Furniture"/>
    <s v="Retailmart Inc"/>
    <n v="175"/>
    <n v="92"/>
    <n v="10957.4"/>
    <n v="1917545"/>
    <s v="In Stock"/>
    <s v="No"/>
    <n v="0"/>
  </r>
  <r>
    <s v="P7172"/>
    <s v="Design Mini"/>
    <s v="Groceries"/>
    <s v="ABC Pvt Ltd"/>
    <n v="187"/>
    <n v="48"/>
    <n v="7664.68"/>
    <n v="1433295.16"/>
    <x v="15"/>
    <d v="2025-08-18T00:00:00"/>
    <s v="Actv"/>
    <s v="Delhi Warehouse"/>
    <s v="Design Mini"/>
    <s v="Groceries"/>
    <s v="Abc Pvt Ltd"/>
    <s v="Design Mini"/>
    <s v="Groceries"/>
    <s v="Abc Pvt Ltd"/>
    <n v="187"/>
    <n v="48"/>
    <n v="7664.68"/>
    <n v="1433295.1600000001"/>
    <s v="In Stock"/>
    <s v="No"/>
    <n v="0"/>
  </r>
  <r>
    <s v="P7467"/>
    <s v="Common X"/>
    <s v="Toys"/>
    <s v="ABC Pvt Ltd"/>
    <n v="169"/>
    <n v="93"/>
    <n v="17533.22"/>
    <n v="2963114.18"/>
    <x v="113"/>
    <d v="2025-08-27T00:00:00"/>
    <s v="active"/>
    <s v="Ahmedabad Branch"/>
    <s v="Common X"/>
    <s v="Toys"/>
    <s v="Abc Pvt Ltd"/>
    <s v="Common X"/>
    <s v="Toys"/>
    <s v="Abc Pvt Ltd"/>
    <n v="169"/>
    <n v="93"/>
    <n v="17533.22"/>
    <n v="2963114.18"/>
    <s v="In Stock"/>
    <s v="No"/>
    <n v="0"/>
  </r>
  <r>
    <s v="P9582"/>
    <s v="Share Lite"/>
    <s v="Furniture"/>
    <s v="Global Traders"/>
    <n v="136"/>
    <n v="22"/>
    <n v="18524.939999999999"/>
    <n v="2519391.84"/>
    <x v="140"/>
    <d v="2025-08-28T00:00:00"/>
    <s v="discontinued"/>
    <s v="Mumbai Store"/>
    <s v="Share Lite"/>
    <s v="Furniture"/>
    <s v="Global Traders"/>
    <s v="Share Lite"/>
    <s v="Furniture"/>
    <s v="Global Traders"/>
    <n v="136"/>
    <n v="22"/>
    <n v="18524.939999999999"/>
    <n v="2519391.84"/>
    <s v="In Stock"/>
    <s v="No"/>
    <n v="0"/>
  </r>
  <r>
    <s v="P6617"/>
    <s v="Hand Max"/>
    <s v="Clothing"/>
    <s v="Global Traders"/>
    <n v="171"/>
    <n v="65"/>
    <n v="2614.4899999999998"/>
    <n v="447077.79"/>
    <x v="66"/>
    <d v="2025-09-24T00:00:00"/>
    <s v="discontinued"/>
    <s v="Ahmedabad Branch"/>
    <s v="Hand Max"/>
    <s v="Clothing"/>
    <s v="Global Traders"/>
    <s v="Hand Max"/>
    <s v="Clothing"/>
    <s v="Global Traders"/>
    <n v="171"/>
    <n v="65"/>
    <n v="2614.4899999999998"/>
    <n v="447077.79"/>
    <s v="In Stock"/>
    <s v="No"/>
    <n v="0"/>
  </r>
  <r>
    <s v="P9077"/>
    <s v="Partner Mini"/>
    <s v="Groceries"/>
    <s v="Global Traders"/>
    <n v="8"/>
    <n v="45"/>
    <n v="9662.34"/>
    <n v="77298.720000000001"/>
    <x v="119"/>
    <d v="2025-07-14T00:00:00"/>
    <s v="active"/>
    <s v="Ahmedabad Branch"/>
    <s v="Partner Mini"/>
    <s v="Groceries"/>
    <s v="Global Traders"/>
    <s v="Partner Mini"/>
    <s v="Groceries"/>
    <s v="Global Traders"/>
    <n v="8"/>
    <n v="45"/>
    <n v="9662.34"/>
    <n v="77298.720000000001"/>
    <s v="Low Stock"/>
    <s v="Yes"/>
    <n v="1"/>
  </r>
  <r>
    <s v="P6200"/>
    <s v="Agree Max"/>
    <s v="Electronics"/>
    <s v="Global Traders"/>
    <n v="127"/>
    <n v="53"/>
    <n v="16881.18"/>
    <n v="2143909.86"/>
    <x v="54"/>
    <d v="2025-08-06T00:00:00"/>
    <m/>
    <s v="Pune Store"/>
    <s v="Agree Max"/>
    <s v="Electronics"/>
    <s v="Global Traders"/>
    <s v="Agree Max"/>
    <s v="Electronics"/>
    <s v="Global Traders"/>
    <n v="127"/>
    <n v="53"/>
    <n v="16881.18"/>
    <n v="2143909.86"/>
    <s v="In Stock"/>
    <s v="No"/>
    <n v="0"/>
  </r>
  <r>
    <s v="P7097"/>
    <s v="Your Plus"/>
    <s v="Groceries"/>
    <s v="QuickStock"/>
    <n v="12"/>
    <n v="24"/>
    <n v="5735.12"/>
    <n v="68821.440000000002"/>
    <x v="85"/>
    <d v="2025-08-07T00:00:00"/>
    <m/>
    <s v="Pune Store"/>
    <s v="Your Plus"/>
    <s v="Groceries"/>
    <s v="Quickstock"/>
    <s v="Your Plus"/>
    <s v="Groceries"/>
    <s v="Quickstock"/>
    <n v="12"/>
    <n v="24"/>
    <n v="5735.12"/>
    <n v="68821.440000000002"/>
    <s v="Low Stock"/>
    <s v="Yes"/>
    <n v="1"/>
  </r>
  <r>
    <s v="P3381"/>
    <s v="Describe Lite"/>
    <s v="Toys"/>
    <s v="ABC Pvt Ltd"/>
    <n v="105"/>
    <n v="78"/>
    <n v="9943.92"/>
    <n v="1044111.6"/>
    <x v="24"/>
    <d v="2025-08-22T00:00:00"/>
    <s v="Actv"/>
    <s v="Online"/>
    <s v="Describe Lite"/>
    <s v="Toys"/>
    <s v="Abc Pvt Ltd"/>
    <s v="Describe Lite"/>
    <s v="Toys"/>
    <s v="Abc Pvt Ltd"/>
    <n v="105"/>
    <n v="78"/>
    <n v="9943.92"/>
    <n v="1044111.6"/>
    <s v="In Stock"/>
    <s v="No"/>
    <n v="0"/>
  </r>
  <r>
    <s v="P1381"/>
    <s v="Require Max"/>
    <s v="Clothing"/>
    <s v="Global Traders"/>
    <m/>
    <n v="24"/>
    <n v="4567.97"/>
    <m/>
    <x v="52"/>
    <d v="2025-07-28T00:00:00"/>
    <s v="Inactive"/>
    <s v="Pune Store"/>
    <s v="Require Max"/>
    <s v="Clothing"/>
    <s v="Global Traders"/>
    <s v="Require Max"/>
    <s v="Clothing"/>
    <s v="Global Traders"/>
    <n v="0"/>
    <n v="24"/>
    <n v="4567.97"/>
    <n v="0"/>
    <s v="Out of Stock"/>
    <s v="Yes"/>
    <n v="1"/>
  </r>
  <r>
    <s v="P6454"/>
    <s v="Why X"/>
    <s v="Toys"/>
    <s v="QuickStock"/>
    <n v="142"/>
    <n v="71"/>
    <n v="1506.03"/>
    <n v="213856.26"/>
    <x v="2"/>
    <d v="2025-07-21T00:00:00"/>
    <s v="active"/>
    <s v="Ahmedabad Branch"/>
    <s v="Why X"/>
    <s v="Toys"/>
    <s v="Quickstock"/>
    <s v="Why X"/>
    <s v="Toys"/>
    <s v="Quickstock"/>
    <n v="142"/>
    <n v="71"/>
    <n v="1506.03"/>
    <n v="213856.26"/>
    <s v="In Stock"/>
    <s v="No"/>
    <n v="0"/>
  </r>
  <r>
    <s v="P7718"/>
    <s v="Son Plus"/>
    <s v="Electronics"/>
    <s v="Omni Suppliers"/>
    <n v="129"/>
    <n v="98"/>
    <n v="4975.9799999999996"/>
    <n v="641901.41999999993"/>
    <x v="110"/>
    <d v="2025-09-09T00:00:00"/>
    <s v="discontinued"/>
    <s v="Online"/>
    <s v="Son Plus"/>
    <s v="Electronics"/>
    <s v="Omni Suppliers"/>
    <s v="Son Plus"/>
    <s v="Electronics"/>
    <s v="Omni Suppliers"/>
    <n v="129"/>
    <n v="98"/>
    <n v="4975.9799999999996"/>
    <n v="641901.41999999993"/>
    <s v="In Stock"/>
    <s v="No"/>
    <n v="0"/>
  </r>
  <r>
    <s v="P4309"/>
    <s v="Member Max"/>
    <s v="Toys"/>
    <s v="Omni Suppliers"/>
    <n v="46"/>
    <n v="49"/>
    <n v="2484.9699999999998"/>
    <n v="114308.62"/>
    <x v="34"/>
    <d v="2025-08-10T00:00:00"/>
    <m/>
    <s v="Pune Store"/>
    <s v="Member Max"/>
    <s v="Toys"/>
    <s v="Omni Suppliers"/>
    <s v="Member Max"/>
    <s v="Toys"/>
    <s v="Omni Suppliers"/>
    <n v="46"/>
    <n v="49"/>
    <n v="2484.9699999999998"/>
    <n v="114308.62"/>
    <s v="Low Stock"/>
    <s v="Yes"/>
    <n v="1"/>
  </r>
  <r>
    <s v="P3106"/>
    <s v="Rather Lite"/>
    <s v="Electronics"/>
    <s v="Global Traders"/>
    <n v="101"/>
    <n v="83"/>
    <n v="11159.97"/>
    <n v="1127156.97"/>
    <x v="177"/>
    <d v="2025-08-05T00:00:00"/>
    <s v="discon"/>
    <s v="Pune Store"/>
    <s v="Rather Lite"/>
    <s v="Electronics"/>
    <s v="Global Traders"/>
    <s v="Rather Lite"/>
    <s v="Electronics"/>
    <s v="Global Traders"/>
    <n v="101"/>
    <n v="83"/>
    <n v="11159.97"/>
    <n v="1127156.97"/>
    <s v="In Stock"/>
    <s v="No"/>
    <n v="0"/>
  </r>
  <r>
    <s v="P3938"/>
    <s v="according pro"/>
    <s v="Electronics"/>
    <s v="Omni Suppliers"/>
    <n v="179"/>
    <n v="37"/>
    <n v="17985.52"/>
    <n v="3219408.08"/>
    <x v="63"/>
    <d v="2025-08-18T00:00:00"/>
    <s v="active"/>
    <s v="Delhi Warehouse"/>
    <s v="According Pro"/>
    <s v="Electronics"/>
    <s v="Omni Suppliers"/>
    <s v="According Pro"/>
    <s v="Electronics"/>
    <s v="Omni Suppliers"/>
    <n v="179"/>
    <n v="37"/>
    <n v="17985.52"/>
    <n v="3219408.08"/>
    <s v="In Stock"/>
    <s v="No"/>
    <n v="0"/>
  </r>
  <r>
    <s v="P2375"/>
    <s v="Only Plus"/>
    <s v="Furniture"/>
    <s v="Global Traders"/>
    <n v="57"/>
    <n v="68"/>
    <n v="14974.8"/>
    <n v="853563.6"/>
    <x v="71"/>
    <d v="2025-07-31T00:00:00"/>
    <s v="discontinued"/>
    <s v="Delhi Warehouse"/>
    <s v="Only Plus"/>
    <s v="Furniture"/>
    <s v="Global Traders"/>
    <s v="Only Plus"/>
    <s v="Furniture"/>
    <s v="Global Traders"/>
    <n v="57"/>
    <n v="68"/>
    <n v="14974.8"/>
    <n v="853563.6"/>
    <s v="Low Stock"/>
    <s v="Yes"/>
    <n v="1"/>
  </r>
  <r>
    <s v="P3348"/>
    <s v="Seem Max"/>
    <s v="Electronics"/>
    <s v="QuickStock"/>
    <n v="181"/>
    <n v="65"/>
    <n v="8362.5300000000007"/>
    <n v="1513617.93"/>
    <x v="141"/>
    <d v="2025-08-16T00:00:00"/>
    <s v="Actv"/>
    <s v="Pune Store"/>
    <s v="Seem Max"/>
    <s v="Electronics"/>
    <s v="Quickstock"/>
    <s v="Seem Max"/>
    <s v="Electronics"/>
    <s v="Quickstock"/>
    <n v="181"/>
    <n v="65"/>
    <n v="8362.5300000000007"/>
    <n v="1513617.9300000002"/>
    <s v="In Stock"/>
    <s v="No"/>
    <n v="0"/>
  </r>
  <r>
    <s v="P2935"/>
    <s v="Call Max"/>
    <s v="Toys"/>
    <s v="Global Traders"/>
    <n v="173"/>
    <n v="65"/>
    <n v="4279.03"/>
    <n v="740272.19"/>
    <x v="128"/>
    <d v="2025-10-03T00:00:00"/>
    <s v="Actv"/>
    <s v="Mumbai Store"/>
    <s v="Call Max"/>
    <s v="Toys"/>
    <s v="Global Traders"/>
    <s v="Call Max"/>
    <s v="Toys"/>
    <s v="Global Traders"/>
    <n v="173"/>
    <n v="65"/>
    <n v="4279.03"/>
    <n v="740272.19"/>
    <s v="In Stock"/>
    <s v="No"/>
    <n v="0"/>
  </r>
  <r>
    <s v="P1087"/>
    <s v="Hospital Mini"/>
    <s v="Furniture"/>
    <s v="ABC Pvt Ltd"/>
    <n v="60"/>
    <n v="65"/>
    <n v="19132.73"/>
    <n v="1147963.8"/>
    <x v="12"/>
    <d v="2025-09-27T00:00:00"/>
    <s v="active"/>
    <s v="Ahmedabad Branch"/>
    <s v="Hospital Mini"/>
    <s v="Furniture"/>
    <s v="Abc Pvt Ltd"/>
    <s v="Hospital Mini"/>
    <s v="Furniture"/>
    <s v="Abc Pvt Ltd"/>
    <n v="60"/>
    <n v="65"/>
    <n v="19132.73"/>
    <n v="1147963.8"/>
    <s v="Low Stock"/>
    <s v="Yes"/>
    <n v="1"/>
  </r>
  <r>
    <s v="P1162"/>
    <s v="Bill Plus"/>
    <s v="Furniture"/>
    <s v="RetailMart Inc"/>
    <n v="80"/>
    <n v="61"/>
    <n v="3759.97"/>
    <n v="300797.59999999998"/>
    <x v="56"/>
    <d v="2025-07-19T00:00:00"/>
    <s v="active"/>
    <s v="Ahmedabad Branch"/>
    <s v="Bill Plus"/>
    <s v="Furniture"/>
    <s v="Retailmart Inc"/>
    <s v="Bill Plus"/>
    <s v="Furniture"/>
    <s v="Retailmart Inc"/>
    <n v="80"/>
    <n v="61"/>
    <n v="3759.97"/>
    <n v="300797.59999999998"/>
    <s v="In Stock"/>
    <s v="No"/>
    <n v="0"/>
  </r>
  <r>
    <s v="P5298"/>
    <s v="Information Max"/>
    <s v="Clothing"/>
    <s v="Global Traders"/>
    <n v="46"/>
    <n v="98"/>
    <n v="3314.65"/>
    <n v="152473.9"/>
    <x v="108"/>
    <d v="2025-08-19T00:00:00"/>
    <s v="active"/>
    <s v="Mumbai Store"/>
    <s v="Information Max"/>
    <s v="Clothing"/>
    <s v="Global Traders"/>
    <s v="Information Max"/>
    <s v="Clothing"/>
    <s v="Global Traders"/>
    <n v="46"/>
    <n v="98"/>
    <n v="3314.65"/>
    <n v="152473.9"/>
    <s v="Low Stock"/>
    <s v="Yes"/>
    <n v="1"/>
  </r>
  <r>
    <s v="P5049"/>
    <s v="Tough X"/>
    <s v="Toys"/>
    <s v="Omni Suppliers"/>
    <m/>
    <n v="20"/>
    <n v="6398.23"/>
    <m/>
    <x v="82"/>
    <d v="2025-07-28T00:00:00"/>
    <s v="Inactive"/>
    <s v="Pune Store"/>
    <s v="Tough X"/>
    <s v="Toys"/>
    <s v="Omni Suppliers"/>
    <s v="Tough X"/>
    <s v="Toys"/>
    <s v="Omni Suppliers"/>
    <n v="0"/>
    <n v="20"/>
    <n v="6398.23"/>
    <n v="0"/>
    <s v="Out of Stock"/>
    <s v="Yes"/>
    <n v="1"/>
  </r>
  <r>
    <s v="P9576"/>
    <s v="Place Mini"/>
    <s v="Furniture"/>
    <s v="QuickStock"/>
    <n v="50"/>
    <n v="35"/>
    <n v="9924.1"/>
    <n v="496205"/>
    <x v="137"/>
    <d v="2025-07-30T00:00:00"/>
    <s v="active"/>
    <s v="Ahmedabad Branch"/>
    <s v="Place Mini"/>
    <s v="Furniture"/>
    <s v="Quickstock"/>
    <s v="Place Mini"/>
    <s v="Furniture"/>
    <s v="Quickstock"/>
    <n v="50"/>
    <n v="35"/>
    <n v="9924.1"/>
    <n v="496205"/>
    <s v="In Stock"/>
    <s v="No"/>
    <n v="0"/>
  </r>
  <r>
    <s v="P6244"/>
    <s v="Nearly Lite"/>
    <s v="Furniture"/>
    <s v="ABC Pvt Ltd"/>
    <n v="160"/>
    <n v="72"/>
    <n v="1163.97"/>
    <n v="186235.2"/>
    <x v="144"/>
    <d v="2025-07-28T00:00:00"/>
    <s v="active"/>
    <s v="Delhi Warehouse"/>
    <s v="Nearly Lite"/>
    <s v="Furniture"/>
    <s v="Abc Pvt Ltd"/>
    <s v="Nearly Lite"/>
    <s v="Furniture"/>
    <s v="Abc Pvt Ltd"/>
    <n v="160"/>
    <n v="72"/>
    <n v="1163.97"/>
    <n v="186235.2"/>
    <s v="In Stock"/>
    <s v="No"/>
    <n v="0"/>
  </r>
  <r>
    <s v="P7278"/>
    <s v="Support Plus"/>
    <s v="Groceries"/>
    <s v="Global Traders"/>
    <n v="12"/>
    <n v="23"/>
    <n v="17881.060000000001"/>
    <n v="214572.72"/>
    <x v="61"/>
    <d v="2025-09-18T00:00:00"/>
    <s v="Inactive"/>
    <s v="Pune Store"/>
    <s v="Support Plus"/>
    <s v="Groceries"/>
    <s v="Global Traders"/>
    <s v="Support Plus"/>
    <s v="Groceries"/>
    <s v="Global Traders"/>
    <n v="12"/>
    <n v="23"/>
    <n v="17881.060000000001"/>
    <n v="214572.72000000003"/>
    <s v="Low Stock"/>
    <s v="Yes"/>
    <n v="1"/>
  </r>
  <r>
    <s v="P4271"/>
    <s v="Always Pro"/>
    <s v="Clothing"/>
    <s v="RetailMart Inc"/>
    <n v="31"/>
    <n v="70"/>
    <n v="4187.6000000000004"/>
    <n v="129815.6"/>
    <x v="90"/>
    <d v="2025-09-17T00:00:00"/>
    <s v="active"/>
    <s v="Delhi Warehouse"/>
    <s v="Always Pro"/>
    <s v="Clothing"/>
    <s v="Retailmart Inc"/>
    <s v="Always Pro"/>
    <s v="Clothing"/>
    <s v="Retailmart Inc"/>
    <n v="31"/>
    <n v="70"/>
    <n v="4187.6000000000004"/>
    <n v="129815.6"/>
    <s v="Low Stock"/>
    <s v="Yes"/>
    <n v="1"/>
  </r>
  <r>
    <s v="P9994"/>
    <s v="Here Mini"/>
    <s v="Toys"/>
    <s v="Global Traders"/>
    <n v="151"/>
    <n v="73"/>
    <n v="5975.55"/>
    <n v="902308.05"/>
    <x v="39"/>
    <d v="2025-09-12T00:00:00"/>
    <s v="discontinued"/>
    <s v="Delhi Warehouse"/>
    <s v="Here Mini"/>
    <s v="Toys"/>
    <s v="Global Traders"/>
    <s v="Here Mini"/>
    <s v="Toys"/>
    <s v="Global Traders"/>
    <n v="151"/>
    <n v="73"/>
    <n v="5975.55"/>
    <n v="902308.05"/>
    <s v="In Stock"/>
    <s v="No"/>
    <n v="0"/>
  </r>
  <r>
    <s v="P4044"/>
    <s v="land mini"/>
    <s v="Furniture"/>
    <s v="RetailMart Inc"/>
    <n v="154"/>
    <n v="20"/>
    <n v="15144.25"/>
    <n v="2332214.5"/>
    <x v="119"/>
    <d v="2025-09-09T00:00:00"/>
    <m/>
    <s v="Ahmedabad Branch"/>
    <s v="Land Mini"/>
    <s v="Furniture"/>
    <s v="Retailmart Inc"/>
    <s v="Land Mini"/>
    <s v="Furniture"/>
    <s v="Retailmart Inc"/>
    <n v="154"/>
    <n v="20"/>
    <n v="15144.25"/>
    <n v="2332214.5"/>
    <s v="In Stock"/>
    <s v="No"/>
    <n v="0"/>
  </r>
  <r>
    <s v="P2486"/>
    <s v="Forget Pro"/>
    <s v="Groceries"/>
    <s v="Omni Suppliers"/>
    <n v="11"/>
    <n v="28"/>
    <n v="2587.7199999999998"/>
    <n v="28464.92"/>
    <x v="85"/>
    <d v="2025-10-07T00:00:00"/>
    <s v="discon"/>
    <s v="Ahmedabad Branch"/>
    <s v="Forget Pro"/>
    <s v="Groceries"/>
    <s v="Omni Suppliers"/>
    <s v="Forget Pro"/>
    <s v="Groceries"/>
    <s v="Omni Suppliers"/>
    <n v="11"/>
    <n v="28"/>
    <n v="2587.7199999999998"/>
    <n v="28464.92"/>
    <s v="Low Stock"/>
    <s v="Yes"/>
    <n v="1"/>
  </r>
  <r>
    <s v="P5910"/>
    <s v="beyond mini"/>
    <s v="Electronics"/>
    <s v="RetailMart Inc"/>
    <n v="159"/>
    <n v="49"/>
    <n v="7788.58"/>
    <n v="1238384.22"/>
    <x v="73"/>
    <d v="2025-07-19T00:00:00"/>
    <s v="active"/>
    <s v="Pune Store"/>
    <s v="Beyond Mini"/>
    <s v="Electronics"/>
    <s v="Retailmart Inc"/>
    <s v="Beyond Mini"/>
    <s v="Electronics"/>
    <s v="Retailmart Inc"/>
    <n v="159"/>
    <n v="49"/>
    <n v="7788.58"/>
    <n v="1238384.22"/>
    <s v="In Stock"/>
    <s v="No"/>
    <n v="0"/>
  </r>
  <r>
    <s v="P9611"/>
    <s v="Responsibility Max"/>
    <s v="Toys"/>
    <s v="RetailMart Inc"/>
    <n v="28"/>
    <n v="35"/>
    <n v="7973.19"/>
    <n v="223249.32"/>
    <x v="153"/>
    <d v="2025-09-22T00:00:00"/>
    <s v="Inactive"/>
    <s v="Ahmedabad Branch"/>
    <s v="Responsibility Max"/>
    <s v="Toys"/>
    <s v="Retailmart Inc"/>
    <s v="Responsibility Max"/>
    <s v="Toys"/>
    <s v="Retailmart Inc"/>
    <n v="28"/>
    <n v="35"/>
    <n v="7973.19"/>
    <n v="223249.31999999998"/>
    <s v="Low Stock"/>
    <s v="Yes"/>
    <n v="1"/>
  </r>
  <r>
    <s v="P4950"/>
    <s v="One Max"/>
    <s v="Toys"/>
    <s v="RetailMart Inc"/>
    <n v="193"/>
    <n v="78"/>
    <n v="1528.68"/>
    <n v="295035.24"/>
    <x v="61"/>
    <d v="2025-07-15T00:00:00"/>
    <s v="Actv"/>
    <s v="Online"/>
    <s v="One Max"/>
    <s v="Toys"/>
    <s v="Retailmart Inc"/>
    <s v="One Max"/>
    <s v="Toys"/>
    <s v="Retailmart Inc"/>
    <n v="193"/>
    <n v="78"/>
    <n v="1528.68"/>
    <n v="295035.24"/>
    <s v="In Stock"/>
    <s v="No"/>
    <n v="0"/>
  </r>
  <r>
    <s v="P8285"/>
    <s v="wrong x"/>
    <s v="Groceries"/>
    <s v="Global Traders"/>
    <n v="155"/>
    <n v="74"/>
    <n v="197.7"/>
    <n v="30643.5"/>
    <x v="18"/>
    <d v="2025-08-21T00:00:00"/>
    <s v="discon"/>
    <s v="Ahmedabad Branch"/>
    <s v="Wrong X"/>
    <s v="Groceries"/>
    <s v="Global Traders"/>
    <s v="Wrong X"/>
    <s v="Groceries"/>
    <s v="Global Traders"/>
    <n v="155"/>
    <n v="74"/>
    <n v="197.7"/>
    <n v="30643.5"/>
    <s v="In Stock"/>
    <s v="No"/>
    <n v="0"/>
  </r>
  <r>
    <s v="P8216"/>
    <s v="Election Lite"/>
    <s v="Furniture"/>
    <s v="Omni Suppliers"/>
    <n v="192"/>
    <n v="61"/>
    <n v="2356.46"/>
    <n v="452440.32000000001"/>
    <x v="118"/>
    <d v="2025-08-22T00:00:00"/>
    <s v="discontinued"/>
    <s v="Mumbai Store"/>
    <s v="Election Lite"/>
    <s v="Furniture"/>
    <s v="Omni Suppliers"/>
    <s v="Election Lite"/>
    <s v="Furniture"/>
    <s v="Omni Suppliers"/>
    <n v="192"/>
    <n v="61"/>
    <n v="2356.46"/>
    <n v="452440.32000000001"/>
    <s v="In Stock"/>
    <s v="No"/>
    <n v="0"/>
  </r>
  <r>
    <s v="P9607"/>
    <s v="Line Plus"/>
    <s v="Groceries"/>
    <s v="ABC Pvt Ltd"/>
    <n v="87"/>
    <n v="22"/>
    <n v="2606.29"/>
    <n v="226747.23"/>
    <x v="78"/>
    <d v="2025-10-12T00:00:00"/>
    <s v="active"/>
    <s v="Delhi Warehouse"/>
    <s v="Line Plus"/>
    <s v="Groceries"/>
    <s v="Abc Pvt Ltd"/>
    <s v="Line Plus"/>
    <s v="Groceries"/>
    <s v="Abc Pvt Ltd"/>
    <n v="87"/>
    <n v="22"/>
    <n v="2606.29"/>
    <n v="226747.23"/>
    <s v="In Stock"/>
    <s v="No"/>
    <n v="0"/>
  </r>
  <r>
    <s v="P8921"/>
    <s v="Official Plus"/>
    <s v="Furniture"/>
    <s v="Global Traders"/>
    <n v="31"/>
    <m/>
    <n v="8554.2999999999993"/>
    <n v="265183.3"/>
    <x v="25"/>
    <d v="2025-08-01T00:00:00"/>
    <s v="discontinued"/>
    <s v="Ahmedabad Branch"/>
    <s v="Official Plus"/>
    <s v="Furniture"/>
    <s v="Global Traders"/>
    <s v="Official Plus"/>
    <s v="Furniture"/>
    <s v="Global Traders"/>
    <n v="31"/>
    <n v="0"/>
    <n v="8554.2999999999993"/>
    <n v="265183.3"/>
    <s v="In Stock"/>
    <s v="No"/>
    <n v="0"/>
  </r>
  <r>
    <s v="P7191"/>
    <s v="Behind Max"/>
    <s v="Toys"/>
    <s v="RetailMart Inc"/>
    <n v="178"/>
    <n v="76"/>
    <n v="18442.05"/>
    <n v="3282684.9"/>
    <x v="166"/>
    <d v="2025-08-05T00:00:00"/>
    <s v="active"/>
    <s v="Online"/>
    <s v="Behind Max"/>
    <s v="Toys"/>
    <s v="Retailmart Inc"/>
    <s v="Behind Max"/>
    <s v="Toys"/>
    <s v="Retailmart Inc"/>
    <n v="178"/>
    <n v="76"/>
    <n v="18442.05"/>
    <n v="3282684.9"/>
    <s v="In Stock"/>
    <s v="No"/>
    <n v="0"/>
  </r>
  <r>
    <s v="P2354"/>
    <s v="Name Plus"/>
    <s v="Toys"/>
    <s v="Omni Suppliers"/>
    <n v="73"/>
    <n v="74"/>
    <n v="5750.34"/>
    <n v="419774.82"/>
    <x v="88"/>
    <d v="2025-08-16T00:00:00"/>
    <s v="discontinued"/>
    <s v="Pune Store"/>
    <s v="Name Plus"/>
    <s v="Toys"/>
    <s v="Omni Suppliers"/>
    <s v="Name Plus"/>
    <s v="Toys"/>
    <s v="Omni Suppliers"/>
    <n v="73"/>
    <n v="74"/>
    <n v="5750.34"/>
    <n v="419774.82"/>
    <s v="Low Stock"/>
    <s v="Yes"/>
    <n v="1"/>
  </r>
  <r>
    <s v="P7973"/>
    <s v="Way Mini"/>
    <s v="Groceries"/>
    <s v="Global Traders"/>
    <n v="18"/>
    <m/>
    <n v="15072.55"/>
    <n v="271305.90000000002"/>
    <x v="18"/>
    <d v="2025-08-09T00:00:00"/>
    <s v="Actv"/>
    <s v="Ahmedabad Branch"/>
    <s v="Way Mini"/>
    <s v="Groceries"/>
    <s v="Global Traders"/>
    <s v="Way Mini"/>
    <s v="Groceries"/>
    <s v="Global Traders"/>
    <n v="18"/>
    <n v="0"/>
    <n v="15072.55"/>
    <n v="271305.89999999997"/>
    <s v="In Stock"/>
    <s v="No"/>
    <n v="0"/>
  </r>
  <r>
    <s v="P6340"/>
    <s v="Cut Pro"/>
    <s v="Electronics"/>
    <s v="Omni Suppliers"/>
    <n v="9"/>
    <n v="32"/>
    <n v="10033.44"/>
    <n v="90300.96"/>
    <x v="133"/>
    <d v="2025-10-12T00:00:00"/>
    <m/>
    <s v="Online"/>
    <s v="Cut Pro"/>
    <s v="Electronics"/>
    <s v="Omni Suppliers"/>
    <s v="Cut Pro"/>
    <s v="Electronics"/>
    <s v="Omni Suppliers"/>
    <n v="9"/>
    <n v="32"/>
    <n v="10033.44"/>
    <n v="90300.96"/>
    <s v="Low Stock"/>
    <s v="Yes"/>
    <n v="1"/>
  </r>
  <r>
    <s v="P2529"/>
    <s v="Budget X"/>
    <s v="Groceries"/>
    <s v="Omni Suppliers"/>
    <n v="57"/>
    <n v="78"/>
    <n v="12379.95"/>
    <n v="705657.15"/>
    <x v="14"/>
    <d v="2025-09-01T00:00:00"/>
    <s v="active"/>
    <s v="Online"/>
    <s v="Budget X"/>
    <s v="Groceries"/>
    <s v="Omni Suppliers"/>
    <s v="Budget X"/>
    <s v="Groceries"/>
    <s v="Omni Suppliers"/>
    <n v="57"/>
    <n v="78"/>
    <n v="12379.95"/>
    <n v="705657.15"/>
    <s v="Low Stock"/>
    <s v="Yes"/>
    <n v="1"/>
  </r>
  <r>
    <s v="P5094"/>
    <s v="Score Pro"/>
    <s v="Furniture"/>
    <s v="ABC Pvt Ltd"/>
    <n v="106"/>
    <n v="72"/>
    <n v="4061.51"/>
    <n v="430520.06"/>
    <x v="32"/>
    <d v="2025-08-11T00:00:00"/>
    <s v="discon"/>
    <s v="Pune Store"/>
    <s v="Score Pro"/>
    <s v="Furniture"/>
    <s v="Abc Pvt Ltd"/>
    <s v="Score Pro"/>
    <s v="Furniture"/>
    <s v="Abc Pvt Ltd"/>
    <n v="106"/>
    <n v="72"/>
    <n v="4061.51"/>
    <n v="430520.06"/>
    <s v="In Stock"/>
    <s v="No"/>
    <n v="0"/>
  </r>
  <r>
    <s v="P9973"/>
    <s v="Would Plus"/>
    <s v="Electronics"/>
    <s v="QuickStock"/>
    <n v="153"/>
    <n v="81"/>
    <n v="5878.93"/>
    <n v="899476.29"/>
    <x v="14"/>
    <d v="2025-08-07T00:00:00"/>
    <s v="Actv"/>
    <s v="Online"/>
    <s v="Would Plus"/>
    <s v="Electronics"/>
    <s v="Quickstock"/>
    <s v="Would Plus"/>
    <s v="Electronics"/>
    <s v="Quickstock"/>
    <n v="153"/>
    <n v="81"/>
    <n v="5878.93"/>
    <n v="899476.29"/>
    <s v="In Stock"/>
    <s v="No"/>
    <n v="0"/>
  </r>
  <r>
    <s v="P6839"/>
    <s v="Scientist X"/>
    <s v="Toys"/>
    <s v="RetailMart Inc"/>
    <n v="160"/>
    <n v="22"/>
    <n v="11954.94"/>
    <n v="1912790.4"/>
    <x v="103"/>
    <d v="2025-07-31T00:00:00"/>
    <s v="active"/>
    <s v="Mumbai Store"/>
    <s v="Scientist X"/>
    <s v="Toys"/>
    <s v="Retailmart Inc"/>
    <s v="Scientist X"/>
    <s v="Toys"/>
    <s v="Retailmart Inc"/>
    <n v="160"/>
    <n v="22"/>
    <n v="11954.94"/>
    <n v="1912790.4000000001"/>
    <s v="In Stock"/>
    <s v="No"/>
    <n v="0"/>
  </r>
  <r>
    <s v="P6375"/>
    <s v="Economy X"/>
    <s v="Furniture"/>
    <s v="Omni Suppliers"/>
    <n v="146"/>
    <n v="59"/>
    <n v="1006.11"/>
    <n v="146892.06"/>
    <x v="114"/>
    <d v="2025-07-14T00:00:00"/>
    <s v="active"/>
    <s v="Ahmedabad Branch"/>
    <s v="Economy X"/>
    <s v="Furniture"/>
    <s v="Omni Suppliers"/>
    <s v="Economy X"/>
    <s v="Furniture"/>
    <s v="Omni Suppliers"/>
    <n v="146"/>
    <n v="59"/>
    <n v="1006.11"/>
    <n v="146892.06"/>
    <s v="In Stock"/>
    <s v="No"/>
    <n v="0"/>
  </r>
  <r>
    <s v="P8935"/>
    <s v="teacher lite"/>
    <s v="Groceries"/>
    <s v="ABC Pvt Ltd"/>
    <n v="115"/>
    <n v="68"/>
    <n v="9497.1200000000008"/>
    <n v="1092168.8"/>
    <x v="146"/>
    <d v="2025-07-21T00:00:00"/>
    <s v="discontinued"/>
    <s v="Online"/>
    <s v="Teacher Lite"/>
    <s v="Groceries"/>
    <s v="Abc Pvt Ltd"/>
    <s v="Teacher Lite"/>
    <s v="Groceries"/>
    <s v="Abc Pvt Ltd"/>
    <n v="115"/>
    <n v="68"/>
    <n v="9497.1200000000008"/>
    <n v="1092168.8"/>
    <s v="In Stock"/>
    <s v="No"/>
    <n v="0"/>
  </r>
  <r>
    <s v="P2694"/>
    <s v="member mini"/>
    <s v="Electronics"/>
    <s v="Omni Suppliers"/>
    <n v="149"/>
    <n v="30"/>
    <n v="6901.03"/>
    <n v="1028253.47"/>
    <x v="140"/>
    <d v="2025-07-17T00:00:00"/>
    <m/>
    <s v="Ahmedabad Branch"/>
    <s v="Member Mini"/>
    <s v="Electronics"/>
    <s v="Omni Suppliers"/>
    <s v="Member Mini"/>
    <s v="Electronics"/>
    <s v="Omni Suppliers"/>
    <n v="149"/>
    <n v="30"/>
    <n v="6901.03"/>
    <n v="1028253.47"/>
    <s v="In Stock"/>
    <s v="No"/>
    <n v="0"/>
  </r>
  <r>
    <s v="P3040"/>
    <s v="First Plus"/>
    <s v="Furniture"/>
    <s v="ABC Pvt Ltd"/>
    <n v="81"/>
    <n v="96"/>
    <n v="3057.11"/>
    <n v="247625.91"/>
    <x v="106"/>
    <d v="2025-07-19T00:00:00"/>
    <s v="Inactive"/>
    <s v="Online"/>
    <s v="First Plus"/>
    <s v="Furniture"/>
    <s v="Abc Pvt Ltd"/>
    <s v="First Plus"/>
    <s v="Furniture"/>
    <s v="Abc Pvt Ltd"/>
    <n v="81"/>
    <n v="96"/>
    <n v="3057.11"/>
    <n v="247625.91"/>
    <s v="Low Stock"/>
    <s v="Yes"/>
    <n v="1"/>
  </r>
  <r>
    <s v="P2258"/>
    <s v="Staff Mini"/>
    <s v="Electronics"/>
    <s v="ABC Pvt Ltd"/>
    <n v="30"/>
    <n v="70"/>
    <n v="1780.53"/>
    <n v="53415.9"/>
    <x v="106"/>
    <d v="2025-08-22T00:00:00"/>
    <s v="discontinued"/>
    <s v="Pune Store"/>
    <s v="Staff Mini"/>
    <s v="Electronics"/>
    <s v="Abc Pvt Ltd"/>
    <s v="Staff Mini"/>
    <s v="Electronics"/>
    <s v="Abc Pvt Ltd"/>
    <n v="30"/>
    <n v="70"/>
    <n v="1780.53"/>
    <n v="53415.9"/>
    <s v="Low Stock"/>
    <s v="Yes"/>
    <n v="1"/>
  </r>
  <r>
    <s v="P9736"/>
    <s v="Role Lite"/>
    <s v="Electronics"/>
    <s v="RetailMart Inc"/>
    <n v="180"/>
    <n v="91"/>
    <n v="14160.05"/>
    <n v="2548809"/>
    <x v="35"/>
    <d v="2025-08-02T00:00:00"/>
    <s v="discontinued"/>
    <s v="Delhi Warehouse"/>
    <s v="Role Lite"/>
    <s v="Electronics"/>
    <s v="Retailmart Inc"/>
    <s v="Role Lite"/>
    <s v="Electronics"/>
    <s v="Retailmart Inc"/>
    <n v="180"/>
    <n v="91"/>
    <n v="14160.05"/>
    <n v="2548809"/>
    <s v="In Stock"/>
    <s v="No"/>
    <n v="0"/>
  </r>
  <r>
    <s v="P9232"/>
    <s v="Career Pro"/>
    <s v="Toys"/>
    <s v="QuickStock"/>
    <n v="18"/>
    <n v="60"/>
    <n v="12949.62"/>
    <n v="233093.16"/>
    <x v="61"/>
    <d v="2025-08-29T00:00:00"/>
    <s v="discon"/>
    <s v="Pune Store"/>
    <s v="Career Pro"/>
    <s v="Toys"/>
    <s v="Quickstock"/>
    <s v="Career Pro"/>
    <s v="Toys"/>
    <s v="Quickstock"/>
    <n v="18"/>
    <n v="60"/>
    <n v="12949.62"/>
    <n v="233093.16"/>
    <s v="Low Stock"/>
    <s v="Yes"/>
    <n v="1"/>
  </r>
  <r>
    <s v="P9411"/>
    <s v="Name X"/>
    <s v="Groceries"/>
    <s v="Omni Suppliers"/>
    <n v="162"/>
    <m/>
    <n v="14896.11"/>
    <n v="2413169.8199999998"/>
    <x v="54"/>
    <d v="2025-09-20T00:00:00"/>
    <s v="Inactive"/>
    <s v="Online"/>
    <s v="Name X"/>
    <s v="Groceries"/>
    <s v="Omni Suppliers"/>
    <s v="Name X"/>
    <s v="Groceries"/>
    <s v="Omni Suppliers"/>
    <n v="162"/>
    <n v="0"/>
    <n v="14896.11"/>
    <n v="2413169.8200000003"/>
    <s v="In Stock"/>
    <s v="No"/>
    <n v="0"/>
  </r>
  <r>
    <s v="P5328"/>
    <s v="Compare Lite"/>
    <s v="Furniture"/>
    <s v="Global Traders"/>
    <n v="114"/>
    <m/>
    <n v="7927.59"/>
    <n v="903745.26"/>
    <x v="11"/>
    <d v="2025-08-25T00:00:00"/>
    <m/>
    <s v="Ahmedabad Branch"/>
    <s v="Compare Lite"/>
    <s v="Furniture"/>
    <s v="Global Traders"/>
    <s v="Compare Lite"/>
    <s v="Furniture"/>
    <s v="Global Traders"/>
    <n v="114"/>
    <n v="0"/>
    <n v="7927.59"/>
    <n v="903745.26"/>
    <s v="In Stock"/>
    <s v="No"/>
    <n v="0"/>
  </r>
  <r>
    <s v="P5462"/>
    <s v="certainly lite"/>
    <s v="Electronics"/>
    <s v="Omni Suppliers"/>
    <n v="60"/>
    <n v="97"/>
    <n v="4044.41"/>
    <n v="242664.6"/>
    <x v="87"/>
    <d v="2025-09-27T00:00:00"/>
    <m/>
    <s v="Online"/>
    <s v="Certainly Lite"/>
    <s v="Electronics"/>
    <s v="Omni Suppliers"/>
    <s v="Certainly Lite"/>
    <s v="Electronics"/>
    <s v="Omni Suppliers"/>
    <n v="60"/>
    <n v="97"/>
    <n v="4044.41"/>
    <n v="242664.59999999998"/>
    <s v="Low Stock"/>
    <s v="Yes"/>
    <n v="1"/>
  </r>
  <r>
    <s v="P6080"/>
    <s v="Send Max"/>
    <s v="Clothing"/>
    <s v="Omni Suppliers"/>
    <n v="134"/>
    <n v="26"/>
    <n v="5712.73"/>
    <n v="765505.82"/>
    <x v="102"/>
    <d v="2025-08-18T00:00:00"/>
    <s v="active"/>
    <s v="Pune Store"/>
    <s v="Send Max"/>
    <s v="Clothing"/>
    <s v="Omni Suppliers"/>
    <s v="Send Max"/>
    <s v="Clothing"/>
    <s v="Omni Suppliers"/>
    <n v="134"/>
    <n v="26"/>
    <n v="5712.73"/>
    <n v="765505.82"/>
    <s v="In Stock"/>
    <s v="No"/>
    <n v="0"/>
  </r>
  <r>
    <s v="P9116"/>
    <s v="Tax X"/>
    <s v="Groceries"/>
    <s v="ABC Pvt Ltd"/>
    <n v="91"/>
    <n v="57"/>
    <n v="3827.49"/>
    <n v="348301.59"/>
    <x v="149"/>
    <d v="2025-08-14T00:00:00"/>
    <s v="Inactive"/>
    <s v="Online"/>
    <s v="Tax X"/>
    <s v="Groceries"/>
    <s v="Abc Pvt Ltd"/>
    <s v="Tax X"/>
    <s v="Groceries"/>
    <s v="Abc Pvt Ltd"/>
    <n v="91"/>
    <n v="57"/>
    <n v="3827.49"/>
    <n v="348301.58999999997"/>
    <s v="In Stock"/>
    <s v="No"/>
    <n v="0"/>
  </r>
  <r>
    <s v="P4572"/>
    <s v="Together Mini"/>
    <s v="Furniture"/>
    <s v="Omni Suppliers"/>
    <n v="126"/>
    <n v="86"/>
    <n v="8515.5499999999993"/>
    <n v="1072959.3"/>
    <x v="71"/>
    <d v="2025-09-02T00:00:00"/>
    <s v="Actv"/>
    <s v="Mumbai Store"/>
    <s v="Together Mini"/>
    <s v="Furniture"/>
    <s v="Omni Suppliers"/>
    <s v="Together Mini"/>
    <s v="Furniture"/>
    <s v="Omni Suppliers"/>
    <n v="126"/>
    <n v="86"/>
    <n v="8515.5499999999993"/>
    <n v="1072959.2999999998"/>
    <s v="In Stock"/>
    <s v="No"/>
    <n v="0"/>
  </r>
  <r>
    <s v="P8769"/>
    <s v="Plan Mini"/>
    <s v="Furniture"/>
    <s v="RetailMart Inc"/>
    <n v="88"/>
    <n v="29"/>
    <n v="5775.71"/>
    <n v="508262.48"/>
    <x v="77"/>
    <d v="2025-08-09T00:00:00"/>
    <s v="Inactive"/>
    <s v="Pune Store"/>
    <s v="Plan Mini"/>
    <s v="Furniture"/>
    <s v="Retailmart Inc"/>
    <s v="Plan Mini"/>
    <s v="Furniture"/>
    <s v="Retailmart Inc"/>
    <n v="88"/>
    <n v="29"/>
    <n v="5775.71"/>
    <n v="508262.48"/>
    <s v="In Stock"/>
    <s v="No"/>
    <n v="0"/>
  </r>
  <r>
    <s v="P6602"/>
    <s v="Trial Pro"/>
    <s v="Furniture"/>
    <s v="Global Traders"/>
    <m/>
    <n v="40"/>
    <n v="18635.990000000002"/>
    <m/>
    <x v="98"/>
    <d v="2025-07-26T00:00:00"/>
    <s v="active"/>
    <s v="Pune Store"/>
    <s v="Trial Pro"/>
    <s v="Furniture"/>
    <s v="Global Traders"/>
    <s v="Trial Pro"/>
    <s v="Furniture"/>
    <s v="Global Traders"/>
    <n v="0"/>
    <n v="40"/>
    <n v="18635.990000000002"/>
    <n v="0"/>
    <s v="Out of Stock"/>
    <s v="Yes"/>
    <n v="1"/>
  </r>
  <r>
    <s v="P9174"/>
    <s v="those plus"/>
    <s v="Furniture"/>
    <s v="RetailMart Inc"/>
    <n v="136"/>
    <n v="42"/>
    <n v="18888.11"/>
    <n v="2568782.96"/>
    <x v="127"/>
    <d v="2025-09-27T00:00:00"/>
    <s v="Inactive"/>
    <s v="Pune Store"/>
    <s v="Those Plus"/>
    <s v="Furniture"/>
    <s v="Retailmart Inc"/>
    <s v="Those Plus"/>
    <s v="Furniture"/>
    <s v="Retailmart Inc"/>
    <n v="136"/>
    <n v="42"/>
    <n v="18888.11"/>
    <n v="2568782.96"/>
    <s v="In Stock"/>
    <s v="No"/>
    <n v="0"/>
  </r>
  <r>
    <s v="P2637"/>
    <s v="Child Lite"/>
    <s v="Toys"/>
    <s v="ABC Pvt Ltd"/>
    <n v="68"/>
    <n v="24"/>
    <n v="7046.51"/>
    <n v="479162.68"/>
    <x v="109"/>
    <d v="2025-08-21T00:00:00"/>
    <s v="Inactive"/>
    <s v="Delhi Warehouse"/>
    <s v="Child Lite"/>
    <s v="Toys"/>
    <s v="Abc Pvt Ltd"/>
    <s v="Child Lite"/>
    <s v="Toys"/>
    <s v="Abc Pvt Ltd"/>
    <n v="68"/>
    <n v="24"/>
    <n v="7046.51"/>
    <n v="479162.68"/>
    <s v="In Stock"/>
    <s v="No"/>
    <n v="0"/>
  </r>
  <r>
    <s v="P6797"/>
    <s v="Career Lite"/>
    <s v="Electronics"/>
    <s v="ABC Pvt Ltd"/>
    <n v="155"/>
    <n v="45"/>
    <n v="6994.51"/>
    <n v="1084149.05"/>
    <x v="1"/>
    <d v="2025-08-06T00:00:00"/>
    <s v="active"/>
    <s v="Mumbai Store"/>
    <s v="Career Lite"/>
    <s v="Electronics"/>
    <s v="Abc Pvt Ltd"/>
    <s v="Career Lite"/>
    <s v="Electronics"/>
    <s v="Abc Pvt Ltd"/>
    <n v="155"/>
    <n v="45"/>
    <n v="6994.51"/>
    <n v="1084149.05"/>
    <s v="In Stock"/>
    <s v="No"/>
    <n v="0"/>
  </r>
  <r>
    <s v="P8597"/>
    <s v="Half Pro"/>
    <s v="Groceries"/>
    <s v="QuickStock"/>
    <n v="112"/>
    <n v="49"/>
    <n v="1334.28"/>
    <n v="149439.35999999999"/>
    <x v="142"/>
    <d v="2025-09-29T00:00:00"/>
    <s v="active"/>
    <s v="Mumbai Store"/>
    <s v="Half Pro"/>
    <s v="Groceries"/>
    <s v="Quickstock"/>
    <s v="Half Pro"/>
    <s v="Groceries"/>
    <s v="Quickstock"/>
    <n v="112"/>
    <n v="49"/>
    <n v="1334.28"/>
    <n v="149439.35999999999"/>
    <s v="In Stock"/>
    <s v="No"/>
    <n v="0"/>
  </r>
  <r>
    <s v="P9361"/>
    <s v="Fact X"/>
    <s v="Groceries"/>
    <s v="ABC Pvt Ltd"/>
    <n v="61"/>
    <n v="77"/>
    <n v="6453.41"/>
    <n v="393658.01"/>
    <x v="15"/>
    <d v="2025-09-09T00:00:00"/>
    <s v="Actv"/>
    <s v="Pune Store"/>
    <s v="Fact X"/>
    <s v="Groceries"/>
    <s v="Abc Pvt Ltd"/>
    <s v="Fact X"/>
    <s v="Groceries"/>
    <s v="Abc Pvt Ltd"/>
    <n v="61"/>
    <n v="77"/>
    <n v="6453.41"/>
    <n v="393658.01"/>
    <s v="Low Stock"/>
    <s v="Yes"/>
    <n v="1"/>
  </r>
  <r>
    <s v="P2688"/>
    <s v="Position Plus"/>
    <s v="Electronics"/>
    <s v="Omni Suppliers"/>
    <n v="169"/>
    <n v="48"/>
    <n v="11060.43"/>
    <n v="1869212.67"/>
    <x v="33"/>
    <d v="2025-09-05T00:00:00"/>
    <s v="Actv"/>
    <s v="Mumbai Store"/>
    <s v="Position Plus"/>
    <s v="Electronics"/>
    <s v="Omni Suppliers"/>
    <s v="Position Plus"/>
    <s v="Electronics"/>
    <s v="Omni Suppliers"/>
    <n v="169"/>
    <n v="48"/>
    <n v="11060.43"/>
    <n v="1869212.6700000002"/>
    <s v="In Stock"/>
    <s v="No"/>
    <n v="0"/>
  </r>
  <r>
    <s v="P2461"/>
    <s v="Then Mini"/>
    <s v="Electronics"/>
    <s v="ABC Pvt Ltd"/>
    <n v="122"/>
    <n v="92"/>
    <n v="3834.44"/>
    <n v="467801.68"/>
    <x v="68"/>
    <d v="2025-09-25T00:00:00"/>
    <s v="Actv"/>
    <s v="Pune Store"/>
    <s v="Then Mini"/>
    <s v="Electronics"/>
    <s v="Abc Pvt Ltd"/>
    <s v="Then Mini"/>
    <s v="Electronics"/>
    <s v="Abc Pvt Ltd"/>
    <n v="122"/>
    <n v="92"/>
    <n v="3834.44"/>
    <n v="467801.68"/>
    <s v="In Stock"/>
    <s v="No"/>
    <n v="0"/>
  </r>
  <r>
    <s v="P5516"/>
    <s v="Change Mini"/>
    <s v="Toys"/>
    <s v="ABC Pvt Ltd"/>
    <n v="189"/>
    <n v="27"/>
    <n v="5343.76"/>
    <n v="1009970.64"/>
    <x v="56"/>
    <d v="2025-08-27T00:00:00"/>
    <s v="active"/>
    <s v="Mumbai Store"/>
    <s v="Change Mini"/>
    <s v="Toys"/>
    <s v="Abc Pvt Ltd"/>
    <s v="Change Mini"/>
    <s v="Toys"/>
    <s v="Abc Pvt Ltd"/>
    <n v="189"/>
    <n v="27"/>
    <n v="5343.76"/>
    <n v="1009970.64"/>
    <s v="In Stock"/>
    <s v="No"/>
    <n v="0"/>
  </r>
  <r>
    <s v="P7790"/>
    <s v="Four Pro"/>
    <s v="Groceries"/>
    <s v="RetailMart Inc"/>
    <n v="117"/>
    <n v="69"/>
    <n v="17832.3"/>
    <n v="2086379.1"/>
    <x v="10"/>
    <d v="2025-09-03T00:00:00"/>
    <s v="active"/>
    <s v="Pune Store"/>
    <s v="Four Pro"/>
    <s v="Groceries"/>
    <s v="Retailmart Inc"/>
    <s v="Four Pro"/>
    <s v="Groceries"/>
    <s v="Retailmart Inc"/>
    <n v="117"/>
    <n v="69"/>
    <n v="17832.3"/>
    <n v="2086379.0999999999"/>
    <s v="In Stock"/>
    <s v="No"/>
    <n v="0"/>
  </r>
  <r>
    <s v="P5562"/>
    <s v="Fall Max"/>
    <s v="Groceries"/>
    <s v="RetailMart Inc"/>
    <n v="115"/>
    <n v="26"/>
    <n v="15121.3"/>
    <n v="1738949.5"/>
    <x v="171"/>
    <d v="2025-10-03T00:00:00"/>
    <s v="active"/>
    <s v="Online"/>
    <s v="Fall Max"/>
    <s v="Groceries"/>
    <s v="Retailmart Inc"/>
    <s v="Fall Max"/>
    <s v="Groceries"/>
    <s v="Retailmart Inc"/>
    <n v="115"/>
    <n v="26"/>
    <n v="15121.3"/>
    <n v="1738949.5"/>
    <s v="In Stock"/>
    <s v="No"/>
    <n v="0"/>
  </r>
  <r>
    <s v="P7592"/>
    <s v="Wait Mini"/>
    <s v="Furniture"/>
    <s v="QuickStock"/>
    <n v="181"/>
    <n v="59"/>
    <n v="5541.39"/>
    <n v="1002991.59"/>
    <x v="19"/>
    <d v="2025-09-19T00:00:00"/>
    <m/>
    <s v="Pune Store"/>
    <s v="Wait Mini"/>
    <s v="Furniture"/>
    <s v="Quickstock"/>
    <s v="Wait Mini"/>
    <s v="Furniture"/>
    <s v="Quickstock"/>
    <n v="181"/>
    <n v="59"/>
    <n v="5541.39"/>
    <n v="1002991.5900000001"/>
    <s v="In Stock"/>
    <s v="No"/>
    <n v="0"/>
  </r>
  <r>
    <s v="P3177"/>
    <s v="Become X"/>
    <s v="Clothing"/>
    <s v="Omni Suppliers"/>
    <n v="148"/>
    <n v="69"/>
    <n v="16119.2"/>
    <n v="2385641.6"/>
    <x v="163"/>
    <d v="2025-09-27T00:00:00"/>
    <s v="active"/>
    <s v="Ahmedabad Branch"/>
    <s v="Become X"/>
    <s v="Clothing"/>
    <s v="Omni Suppliers"/>
    <s v="Become X"/>
    <s v="Clothing"/>
    <s v="Omni Suppliers"/>
    <n v="148"/>
    <n v="69"/>
    <n v="16119.2"/>
    <n v="2385641.6"/>
    <s v="In Stock"/>
    <s v="No"/>
    <n v="0"/>
  </r>
  <r>
    <s v="P5779"/>
    <s v="Address Max"/>
    <s v="Electronics"/>
    <s v="RetailMart Inc"/>
    <n v="156"/>
    <m/>
    <n v="5667.93"/>
    <n v="884197.08000000007"/>
    <x v="71"/>
    <d v="2025-08-08T00:00:00"/>
    <s v="active"/>
    <s v="Online"/>
    <s v="Address Max"/>
    <s v="Electronics"/>
    <s v="Retailmart Inc"/>
    <s v="Address Max"/>
    <s v="Electronics"/>
    <s v="Retailmart Inc"/>
    <n v="156"/>
    <n v="0"/>
    <n v="5667.93"/>
    <n v="884197.08000000007"/>
    <s v="In Stock"/>
    <s v="No"/>
    <n v="0"/>
  </r>
  <r>
    <s v="P7544"/>
    <s v="police lite"/>
    <s v="Electronics"/>
    <s v="RetailMart Inc"/>
    <n v="96"/>
    <n v="24"/>
    <n v="19134.18"/>
    <n v="1836881.28"/>
    <x v="166"/>
    <d v="2025-08-20T00:00:00"/>
    <s v="active"/>
    <s v="Online"/>
    <s v="Police Lite"/>
    <s v="Electronics"/>
    <s v="Retailmart Inc"/>
    <s v="Police Lite"/>
    <s v="Electronics"/>
    <s v="Retailmart Inc"/>
    <n v="96"/>
    <n v="24"/>
    <n v="19134.18"/>
    <n v="1836881.28"/>
    <s v="In Stock"/>
    <s v="No"/>
    <n v="0"/>
  </r>
  <r>
    <s v="P2488"/>
    <s v="Report Pro"/>
    <s v="Furniture"/>
    <s v="ABC Pvt Ltd"/>
    <n v="49"/>
    <n v="59"/>
    <n v="13907.42"/>
    <n v="681463.58"/>
    <x v="142"/>
    <d v="2025-07-28T00:00:00"/>
    <s v="discontinued"/>
    <s v="Delhi Warehouse"/>
    <s v="Report Pro"/>
    <s v="Furniture"/>
    <s v="Abc Pvt Ltd"/>
    <s v="Report Pro"/>
    <s v="Furniture"/>
    <s v="Abc Pvt Ltd"/>
    <n v="49"/>
    <n v="59"/>
    <n v="13907.42"/>
    <n v="681463.58"/>
    <s v="Low Stock"/>
    <s v="Yes"/>
    <n v="1"/>
  </r>
  <r>
    <s v="P2802"/>
    <s v="So Plus"/>
    <s v="Furniture"/>
    <s v="Omni Suppliers"/>
    <n v="11"/>
    <n v="32"/>
    <n v="19493.45"/>
    <n v="214427.95"/>
    <x v="90"/>
    <d v="2025-10-07T00:00:00"/>
    <s v="Inactive"/>
    <s v="Ahmedabad Branch"/>
    <s v="So Plus"/>
    <s v="Furniture"/>
    <s v="Omni Suppliers"/>
    <s v="So Plus"/>
    <s v="Furniture"/>
    <s v="Omni Suppliers"/>
    <n v="11"/>
    <n v="32"/>
    <n v="19493.45"/>
    <n v="214427.95"/>
    <s v="Low Stock"/>
    <s v="Yes"/>
    <n v="1"/>
  </r>
  <r>
    <s v="P4520"/>
    <s v="Bring Plus"/>
    <s v="Clothing"/>
    <s v="ABC Pvt Ltd"/>
    <n v="8"/>
    <n v="21"/>
    <n v="14002.61"/>
    <n v="112020.88"/>
    <x v="167"/>
    <d v="2025-09-18T00:00:00"/>
    <s v="discontinued"/>
    <s v="Delhi Warehouse"/>
    <s v="Bring Plus"/>
    <s v="Clothing"/>
    <s v="Abc Pvt Ltd"/>
    <s v="Bring Plus"/>
    <s v="Clothing"/>
    <s v="Abc Pvt Ltd"/>
    <n v="8"/>
    <n v="21"/>
    <n v="14002.61"/>
    <n v="112020.88"/>
    <s v="Low Stock"/>
    <s v="Yes"/>
    <n v="1"/>
  </r>
  <r>
    <s v="P4311"/>
    <s v="Science Max"/>
    <s v="Electronics"/>
    <s v="QuickStock"/>
    <n v="1"/>
    <n v="87"/>
    <n v="3168.53"/>
    <n v="3168.53"/>
    <x v="87"/>
    <d v="2025-07-23T00:00:00"/>
    <s v="active"/>
    <s v="Online"/>
    <s v="Science Max"/>
    <s v="Electronics"/>
    <s v="Quickstock"/>
    <s v="Science Max"/>
    <s v="Electronics"/>
    <s v="Quickstock"/>
    <n v="1"/>
    <n v="87"/>
    <n v="3168.53"/>
    <n v="3168.53"/>
    <s v="Low Stock"/>
    <s v="Yes"/>
    <n v="1"/>
  </r>
  <r>
    <s v="P9009"/>
    <s v="Positive Plus"/>
    <s v="Clothing"/>
    <s v="RetailMart Inc"/>
    <n v="130"/>
    <n v="87"/>
    <n v="5969.29"/>
    <n v="776007.7"/>
    <x v="161"/>
    <d v="2025-08-30T00:00:00"/>
    <s v="Inactive"/>
    <s v="Delhi Warehouse"/>
    <s v="Positive Plus"/>
    <s v="Clothing"/>
    <s v="Retailmart Inc"/>
    <s v="Positive Plus"/>
    <s v="Clothing"/>
    <s v="Retailmart Inc"/>
    <n v="130"/>
    <n v="87"/>
    <n v="5969.29"/>
    <n v="776007.7"/>
    <s v="In Stock"/>
    <s v="No"/>
    <n v="0"/>
  </r>
  <r>
    <s v="P7897"/>
    <s v="Theory Plus"/>
    <s v="Groceries"/>
    <s v="ABC Pvt Ltd"/>
    <n v="130"/>
    <n v="29"/>
    <n v="16348.82"/>
    <n v="2125346.6"/>
    <x v="90"/>
    <d v="2025-09-27T00:00:00"/>
    <s v="Actv"/>
    <s v="Mumbai Store"/>
    <s v="Theory Plus"/>
    <s v="Groceries"/>
    <s v="Abc Pvt Ltd"/>
    <s v="Theory Plus"/>
    <s v="Groceries"/>
    <s v="Abc Pvt Ltd"/>
    <n v="130"/>
    <n v="29"/>
    <n v="16348.82"/>
    <n v="2125346.6"/>
    <s v="In Stock"/>
    <s v="No"/>
    <n v="0"/>
  </r>
  <r>
    <s v="P5365"/>
    <s v="Alone Lite"/>
    <s v="Groceries"/>
    <s v="ABC Pvt Ltd"/>
    <n v="148"/>
    <n v="62"/>
    <n v="12074.46"/>
    <n v="1787020.08"/>
    <x v="53"/>
    <d v="2025-08-21T00:00:00"/>
    <m/>
    <s v="Online"/>
    <s v="Alone Lite"/>
    <s v="Groceries"/>
    <s v="Abc Pvt Ltd"/>
    <s v="Alone Lite"/>
    <s v="Groceries"/>
    <s v="Abc Pvt Ltd"/>
    <n v="148"/>
    <n v="62"/>
    <n v="12074.46"/>
    <n v="1787020.0799999998"/>
    <s v="In Stock"/>
    <s v="No"/>
    <n v="0"/>
  </r>
  <r>
    <s v="P1293"/>
    <s v="Present Lite"/>
    <s v="Electronics"/>
    <s v="RetailMart Inc"/>
    <n v="65"/>
    <n v="52"/>
    <n v="13266.81"/>
    <n v="862342.65"/>
    <x v="97"/>
    <d v="2025-08-20T00:00:00"/>
    <s v="active"/>
    <s v="Pune Store"/>
    <s v="Present Lite"/>
    <s v="Electronics"/>
    <s v="Retailmart Inc"/>
    <s v="Present Lite"/>
    <s v="Electronics"/>
    <s v="Retailmart Inc"/>
    <n v="65"/>
    <n v="52"/>
    <n v="13266.81"/>
    <n v="862342.65"/>
    <s v="In Stock"/>
    <s v="No"/>
    <n v="0"/>
  </r>
  <r>
    <s v="P4801"/>
    <s v="North Max"/>
    <s v="Electronics"/>
    <s v="ABC Pvt Ltd"/>
    <n v="88"/>
    <n v="34"/>
    <n v="13155.02"/>
    <n v="1157641.76"/>
    <x v="10"/>
    <d v="2025-09-22T00:00:00"/>
    <s v="active"/>
    <s v="Online"/>
    <s v="North Max"/>
    <s v="Electronics"/>
    <s v="Abc Pvt Ltd"/>
    <s v="North Max"/>
    <s v="Electronics"/>
    <s v="Abc Pvt Ltd"/>
    <n v="88"/>
    <n v="34"/>
    <n v="13155.02"/>
    <n v="1157641.76"/>
    <s v="In Stock"/>
    <s v="No"/>
    <n v="0"/>
  </r>
  <r>
    <s v="P2633"/>
    <s v="Maybe Pro"/>
    <s v="Clothing"/>
    <s v="Global Traders"/>
    <n v="89"/>
    <n v="99"/>
    <n v="3072.08"/>
    <n v="273415.12"/>
    <x v="146"/>
    <d v="2025-08-06T00:00:00"/>
    <s v="discontinued"/>
    <s v="Mumbai Store"/>
    <s v="Maybe Pro"/>
    <s v="Clothing"/>
    <s v="Global Traders"/>
    <s v="Maybe Pro"/>
    <s v="Clothing"/>
    <s v="Global Traders"/>
    <n v="89"/>
    <n v="99"/>
    <n v="3072.08"/>
    <n v="273415.12"/>
    <s v="Low Stock"/>
    <s v="Yes"/>
    <n v="1"/>
  </r>
  <r>
    <s v="P2013"/>
    <s v="Personal X"/>
    <s v="Groceries"/>
    <s v="QuickStock"/>
    <n v="151"/>
    <n v="25"/>
    <n v="14651.49"/>
    <n v="2212374.9900000002"/>
    <x v="115"/>
    <d v="2025-08-30T00:00:00"/>
    <s v="discon"/>
    <s v="Delhi Warehouse"/>
    <s v="Personal X"/>
    <s v="Groceries"/>
    <s v="Quickstock"/>
    <s v="Personal X"/>
    <s v="Groceries"/>
    <s v="Quickstock"/>
    <n v="151"/>
    <n v="25"/>
    <n v="14651.49"/>
    <n v="2212374.9899999998"/>
    <s v="In Stock"/>
    <s v="No"/>
    <n v="0"/>
  </r>
  <r>
    <s v="P2817"/>
    <s v="Nor Pro"/>
    <s v="Clothing"/>
    <s v="Global Traders"/>
    <n v="100"/>
    <n v="60"/>
    <n v="10250.92"/>
    <n v="1025092"/>
    <x v="96"/>
    <d v="2025-08-23T00:00:00"/>
    <s v="discon"/>
    <s v="Online"/>
    <s v="Nor Pro"/>
    <s v="Clothing"/>
    <s v="Global Traders"/>
    <s v="Nor Pro"/>
    <s v="Clothing"/>
    <s v="Global Traders"/>
    <n v="100"/>
    <n v="60"/>
    <n v="10250.92"/>
    <n v="1025092"/>
    <s v="In Stock"/>
    <s v="No"/>
    <n v="0"/>
  </r>
  <r>
    <s v="P7798"/>
    <s v="Everybody Lite"/>
    <s v="Clothing"/>
    <s v="QuickStock"/>
    <n v="55"/>
    <n v="75"/>
    <n v="12805.85"/>
    <n v="704321.75"/>
    <x v="162"/>
    <d v="2025-09-21T00:00:00"/>
    <s v="active"/>
    <s v="Mumbai Store"/>
    <s v="Everybody Lite"/>
    <s v="Clothing"/>
    <s v="Quickstock"/>
    <s v="Everybody Lite"/>
    <s v="Clothing"/>
    <s v="Quickstock"/>
    <n v="55"/>
    <n v="75"/>
    <n v="12805.85"/>
    <n v="704321.75"/>
    <s v="Low Stock"/>
    <s v="Yes"/>
    <n v="1"/>
  </r>
  <r>
    <s v="P5310"/>
    <s v="tonight mini"/>
    <s v="Groceries"/>
    <s v="QuickStock"/>
    <n v="131"/>
    <n v="29"/>
    <n v="16658.169999999998"/>
    <n v="2182220.27"/>
    <x v="78"/>
    <d v="2025-07-30T00:00:00"/>
    <s v="discontinued"/>
    <s v="Mumbai Store"/>
    <s v="Tonight Mini"/>
    <s v="Groceries"/>
    <s v="Quickstock"/>
    <s v="Tonight Mini"/>
    <s v="Groceries"/>
    <s v="Quickstock"/>
    <n v="131"/>
    <n v="29"/>
    <n v="16658.169999999998"/>
    <n v="2182220.2699999996"/>
    <s v="In Stock"/>
    <s v="No"/>
    <n v="0"/>
  </r>
  <r>
    <s v="P5530"/>
    <s v="Sort X"/>
    <s v="Groceries"/>
    <s v="Global Traders"/>
    <n v="64"/>
    <n v="62"/>
    <n v="320.95"/>
    <n v="20540.8"/>
    <x v="112"/>
    <d v="2025-08-02T00:00:00"/>
    <s v="discon"/>
    <s v="Online"/>
    <s v="Sort X"/>
    <s v="Groceries"/>
    <s v="Global Traders"/>
    <s v="Sort X"/>
    <s v="Groceries"/>
    <s v="Global Traders"/>
    <n v="64"/>
    <n v="62"/>
    <n v="320.95"/>
    <n v="20540.8"/>
    <s v="In Stock"/>
    <s v="No"/>
    <n v="0"/>
  </r>
  <r>
    <s v="P1419"/>
    <s v="Behavior Max"/>
    <s v="Electronics"/>
    <s v="ABC Pvt Ltd"/>
    <n v="158"/>
    <n v="74"/>
    <n v="15566.28"/>
    <n v="2459472.2400000002"/>
    <x v="16"/>
    <d v="2025-09-24T00:00:00"/>
    <m/>
    <s v="Online"/>
    <s v="Behavior Max"/>
    <s v="Electronics"/>
    <s v="Abc Pvt Ltd"/>
    <s v="Behavior Max"/>
    <s v="Electronics"/>
    <s v="Abc Pvt Ltd"/>
    <n v="158"/>
    <n v="74"/>
    <n v="15566.28"/>
    <n v="2459472.2400000002"/>
    <s v="In Stock"/>
    <s v="No"/>
    <n v="0"/>
  </r>
  <r>
    <s v="P4892"/>
    <s v="Between Mini"/>
    <s v="Groceries"/>
    <s v="RetailMart Inc"/>
    <n v="183"/>
    <n v="26"/>
    <n v="5194.51"/>
    <n v="950595.33000000007"/>
    <x v="4"/>
    <d v="2025-10-05T00:00:00"/>
    <s v="active"/>
    <s v="Ahmedabad Branch"/>
    <s v="Between Mini"/>
    <s v="Groceries"/>
    <s v="Retailmart Inc"/>
    <s v="Between Mini"/>
    <s v="Groceries"/>
    <s v="Retailmart Inc"/>
    <n v="183"/>
    <n v="26"/>
    <n v="5194.51"/>
    <n v="950595.33000000007"/>
    <s v="In Stock"/>
    <s v="No"/>
    <n v="0"/>
  </r>
  <r>
    <s v="P4209"/>
    <s v="Seven X"/>
    <s v="Furniture"/>
    <s v="Global Traders"/>
    <n v="102"/>
    <n v="26"/>
    <n v="15864.37"/>
    <n v="1618165.74"/>
    <x v="112"/>
    <d v="2025-09-15T00:00:00"/>
    <s v="Actv"/>
    <s v="Ahmedabad Branch"/>
    <s v="Seven X"/>
    <s v="Furniture"/>
    <s v="Global Traders"/>
    <s v="Seven X"/>
    <s v="Furniture"/>
    <s v="Global Traders"/>
    <n v="102"/>
    <n v="26"/>
    <n v="15864.37"/>
    <n v="1618165.74"/>
    <s v="In Stock"/>
    <s v="No"/>
    <n v="0"/>
  </r>
  <r>
    <s v="P4543"/>
    <s v="Stop Lite"/>
    <s v="Groceries"/>
    <s v="RetailMart Inc"/>
    <n v="166"/>
    <n v="55"/>
    <n v="5958.28"/>
    <n v="989074.48"/>
    <x v="60"/>
    <d v="2025-08-02T00:00:00"/>
    <s v="active"/>
    <s v="Mumbai Store"/>
    <s v="Stop Lite"/>
    <s v="Groceries"/>
    <s v="Retailmart Inc"/>
    <s v="Stop Lite"/>
    <s v="Groceries"/>
    <s v="Retailmart Inc"/>
    <n v="166"/>
    <n v="55"/>
    <n v="5958.28"/>
    <n v="989074.48"/>
    <s v="In Stock"/>
    <s v="No"/>
    <n v="0"/>
  </r>
  <r>
    <s v="P3329"/>
    <s v="Strong Max"/>
    <s v="Electronics"/>
    <s v="QuickStock"/>
    <m/>
    <n v="62"/>
    <n v="14182.4"/>
    <m/>
    <x v="28"/>
    <d v="2025-10-05T00:00:00"/>
    <s v="Inactive"/>
    <s v="Pune Store"/>
    <s v="Strong Max"/>
    <s v="Electronics"/>
    <s v="Quickstock"/>
    <s v="Strong Max"/>
    <s v="Electronics"/>
    <s v="Quickstock"/>
    <n v="0"/>
    <n v="62"/>
    <n v="14182.4"/>
    <n v="0"/>
    <s v="Out of Stock"/>
    <s v="Yes"/>
    <n v="1"/>
  </r>
  <r>
    <s v="P5906"/>
    <s v="Fund Mini"/>
    <s v="Toys"/>
    <s v="RetailMart Inc"/>
    <n v="98"/>
    <n v="95"/>
    <n v="3114.95"/>
    <n v="305265.09999999998"/>
    <x v="120"/>
    <d v="2025-09-28T00:00:00"/>
    <s v="active"/>
    <s v="Delhi Warehouse"/>
    <s v="Fund Mini"/>
    <s v="Toys"/>
    <s v="Retailmart Inc"/>
    <s v="Fund Mini"/>
    <s v="Toys"/>
    <s v="Retailmart Inc"/>
    <n v="98"/>
    <n v="95"/>
    <n v="3114.95"/>
    <n v="305265.09999999998"/>
    <s v="In Stock"/>
    <s v="No"/>
    <n v="0"/>
  </r>
  <r>
    <s v="P5624"/>
    <s v="Form Plus"/>
    <s v="Furniture"/>
    <s v="Global Traders"/>
    <n v="139"/>
    <m/>
    <n v="16248.25"/>
    <n v="2258506.75"/>
    <x v="16"/>
    <d v="2025-09-08T00:00:00"/>
    <s v="Inactive"/>
    <s v="Ahmedabad Branch"/>
    <s v="Form Plus"/>
    <s v="Furniture"/>
    <s v="Global Traders"/>
    <s v="Form Plus"/>
    <s v="Furniture"/>
    <s v="Global Traders"/>
    <n v="139"/>
    <n v="0"/>
    <n v="16248.25"/>
    <n v="2258506.75"/>
    <s v="In Stock"/>
    <s v="No"/>
    <n v="0"/>
  </r>
  <r>
    <s v="P4917"/>
    <s v="Four Mini"/>
    <s v="Furniture"/>
    <s v="QuickStock"/>
    <n v="139"/>
    <n v="87"/>
    <n v="5365.87"/>
    <n v="745855.92999999993"/>
    <x v="130"/>
    <d v="2025-07-26T00:00:00"/>
    <s v="discontinued"/>
    <s v="Ahmedabad Branch"/>
    <s v="Four Mini"/>
    <s v="Furniture"/>
    <s v="Quickstock"/>
    <s v="Four Mini"/>
    <s v="Furniture"/>
    <s v="Quickstock"/>
    <n v="139"/>
    <n v="87"/>
    <n v="5365.87"/>
    <n v="745855.92999999993"/>
    <s v="In Stock"/>
    <s v="No"/>
    <n v="0"/>
  </r>
  <r>
    <s v="P9882"/>
    <s v="Special Mini"/>
    <s v="Electronics"/>
    <s v="ABC Pvt Ltd"/>
    <n v="124"/>
    <n v="32"/>
    <n v="524.92999999999995"/>
    <n v="65091.319999999992"/>
    <x v="117"/>
    <d v="2025-10-03T00:00:00"/>
    <s v="Actv"/>
    <s v="Mumbai Store"/>
    <s v="Special Mini"/>
    <s v="Electronics"/>
    <s v="Abc Pvt Ltd"/>
    <s v="Special Mini"/>
    <s v="Electronics"/>
    <s v="Abc Pvt Ltd"/>
    <n v="124"/>
    <n v="32"/>
    <n v="524.92999999999995"/>
    <n v="65091.319999999992"/>
    <s v="In Stock"/>
    <s v="No"/>
    <n v="0"/>
  </r>
  <r>
    <s v="P6037"/>
    <s v="Can X"/>
    <s v="Furniture"/>
    <s v="ABC Pvt Ltd"/>
    <n v="110"/>
    <n v="22"/>
    <n v="3172.33"/>
    <n v="348956.3"/>
    <x v="162"/>
    <d v="2025-08-25T00:00:00"/>
    <s v="discon"/>
    <s v="Online"/>
    <s v="Can X"/>
    <s v="Furniture"/>
    <s v="Abc Pvt Ltd"/>
    <s v="Can X"/>
    <s v="Furniture"/>
    <s v="Abc Pvt Ltd"/>
    <n v="110"/>
    <n v="22"/>
    <n v="3172.33"/>
    <n v="348956.3"/>
    <s v="In Stock"/>
    <s v="No"/>
    <n v="0"/>
  </r>
  <r>
    <s v="P8675"/>
    <s v="Store Plus"/>
    <s v="Furniture"/>
    <s v="Omni Suppliers"/>
    <n v="122"/>
    <n v="74"/>
    <n v="10387.790000000001"/>
    <n v="1267310.3799999999"/>
    <x v="145"/>
    <d v="2025-08-30T00:00:00"/>
    <s v="discontinued"/>
    <s v="Pune Store"/>
    <s v="Store Plus"/>
    <s v="Furniture"/>
    <s v="Omni Suppliers"/>
    <s v="Store Plus"/>
    <s v="Furniture"/>
    <s v="Omni Suppliers"/>
    <n v="122"/>
    <n v="74"/>
    <n v="10387.790000000001"/>
    <n v="1267310.3800000001"/>
    <s v="In Stock"/>
    <s v="No"/>
    <n v="0"/>
  </r>
  <r>
    <s v="P6158"/>
    <s v="Cause Pro"/>
    <s v="Clothing"/>
    <s v="QuickStock"/>
    <n v="184"/>
    <n v="86"/>
    <n v="13811.27"/>
    <n v="2541273.6800000002"/>
    <x v="151"/>
    <d v="2025-08-18T00:00:00"/>
    <m/>
    <s v="Ahmedabad Branch"/>
    <s v="Cause Pro"/>
    <s v="Clothing"/>
    <s v="Quickstock"/>
    <s v="Cause Pro"/>
    <s v="Clothing"/>
    <s v="Quickstock"/>
    <n v="184"/>
    <n v="86"/>
    <n v="13811.27"/>
    <n v="2541273.6800000002"/>
    <s v="In Stock"/>
    <s v="No"/>
    <n v="0"/>
  </r>
  <r>
    <s v="P3472"/>
    <s v="Form X"/>
    <s v="Electronics"/>
    <s v="QuickStock"/>
    <n v="149"/>
    <n v="46"/>
    <n v="11534.44"/>
    <n v="1718631.56"/>
    <x v="65"/>
    <d v="2025-10-12T00:00:00"/>
    <s v="discon"/>
    <s v="Pune Store"/>
    <s v="Form X"/>
    <s v="Electronics"/>
    <s v="Quickstock"/>
    <s v="Form X"/>
    <s v="Electronics"/>
    <s v="Quickstock"/>
    <n v="149"/>
    <n v="46"/>
    <n v="11534.44"/>
    <n v="1718631.56"/>
    <s v="In Stock"/>
    <s v="No"/>
    <n v="0"/>
  </r>
  <r>
    <s v="P2310"/>
    <s v="Outside Plus"/>
    <s v="Furniture"/>
    <s v="Global Traders"/>
    <n v="154"/>
    <n v="56"/>
    <n v="17899.55"/>
    <n v="2756530.7"/>
    <x v="55"/>
    <d v="2025-09-25T00:00:00"/>
    <m/>
    <s v="Pune Store"/>
    <s v="Outside Plus"/>
    <s v="Furniture"/>
    <s v="Global Traders"/>
    <s v="Outside Plus"/>
    <s v="Furniture"/>
    <s v="Global Traders"/>
    <n v="154"/>
    <n v="56"/>
    <n v="17899.55"/>
    <n v="2756530.6999999997"/>
    <s v="In Stock"/>
    <s v="No"/>
    <n v="0"/>
  </r>
  <r>
    <s v="P9378"/>
    <s v="pay mini"/>
    <s v="Groceries"/>
    <s v="RetailMart Inc"/>
    <n v="39"/>
    <n v="73"/>
    <n v="3550.33"/>
    <n v="138462.87"/>
    <x v="94"/>
    <d v="2025-08-31T00:00:00"/>
    <s v="discontinued"/>
    <s v="Mumbai Store"/>
    <s v="Pay Mini"/>
    <s v="Groceries"/>
    <s v="Retailmart Inc"/>
    <s v="Pay Mini"/>
    <s v="Groceries"/>
    <s v="Retailmart Inc"/>
    <n v="39"/>
    <n v="73"/>
    <n v="3550.33"/>
    <n v="138462.87"/>
    <s v="Low Stock"/>
    <s v="Yes"/>
    <n v="1"/>
  </r>
  <r>
    <s v="P1390"/>
    <s v="Day Mini"/>
    <s v="Furniture"/>
    <s v="QuickStock"/>
    <n v="3"/>
    <n v="34"/>
    <n v="18954.75"/>
    <n v="56864.25"/>
    <x v="97"/>
    <d v="2025-09-03T00:00:00"/>
    <s v="discon"/>
    <s v="Delhi Warehouse"/>
    <s v="Day Mini"/>
    <s v="Furniture"/>
    <s v="Quickstock"/>
    <s v="Day Mini"/>
    <s v="Furniture"/>
    <s v="Quickstock"/>
    <n v="3"/>
    <n v="34"/>
    <n v="18954.75"/>
    <n v="56864.25"/>
    <s v="Low Stock"/>
    <s v="Yes"/>
    <n v="1"/>
  </r>
  <r>
    <s v="P9955"/>
    <s v="Choice Max"/>
    <s v="Groceries"/>
    <s v="QuickStock"/>
    <n v="72"/>
    <n v="54"/>
    <n v="1957.1"/>
    <n v="140911.20000000001"/>
    <x v="30"/>
    <d v="2025-08-24T00:00:00"/>
    <s v="discontinued"/>
    <s v="Mumbai Store"/>
    <s v="Choice Max"/>
    <s v="Groceries"/>
    <s v="Quickstock"/>
    <s v="Choice Max"/>
    <s v="Groceries"/>
    <s v="Quickstock"/>
    <n v="72"/>
    <n v="54"/>
    <n v="1957.1"/>
    <n v="140911.19999999998"/>
    <s v="In Stock"/>
    <s v="No"/>
    <n v="0"/>
  </r>
  <r>
    <s v="P7732"/>
    <s v="Cell Lite"/>
    <s v="Toys"/>
    <s v="QuickStock"/>
    <n v="18"/>
    <n v="81"/>
    <n v="8535.84"/>
    <n v="153645.12"/>
    <x v="44"/>
    <d v="2025-07-17T00:00:00"/>
    <s v="active"/>
    <s v="Pune Store"/>
    <s v="Cell Lite"/>
    <s v="Toys"/>
    <s v="Quickstock"/>
    <s v="Cell Lite"/>
    <s v="Toys"/>
    <s v="Quickstock"/>
    <n v="18"/>
    <n v="81"/>
    <n v="8535.84"/>
    <n v="153645.12"/>
    <s v="Low Stock"/>
    <s v="Yes"/>
    <n v="1"/>
  </r>
  <r>
    <s v="P2432"/>
    <s v="Over Mini"/>
    <s v="Furniture"/>
    <s v="RetailMart Inc"/>
    <n v="198"/>
    <n v="30"/>
    <n v="10839.21"/>
    <n v="2146163.58"/>
    <x v="126"/>
    <d v="2025-09-09T00:00:00"/>
    <s v="Actv"/>
    <s v="Online"/>
    <s v="Over Mini"/>
    <s v="Furniture"/>
    <s v="Retailmart Inc"/>
    <s v="Over Mini"/>
    <s v="Furniture"/>
    <s v="Retailmart Inc"/>
    <n v="198"/>
    <n v="30"/>
    <n v="10839.21"/>
    <n v="2146163.5799999996"/>
    <s v="In Stock"/>
    <s v="No"/>
    <n v="0"/>
  </r>
  <r>
    <s v="P1303"/>
    <s v="Usually Plus"/>
    <s v="Toys"/>
    <s v="RetailMart Inc"/>
    <n v="114"/>
    <n v="26"/>
    <n v="1262.58"/>
    <n v="143934.12"/>
    <x v="94"/>
    <d v="2025-09-01T00:00:00"/>
    <s v="active"/>
    <s v="Pune Store"/>
    <s v="Usually Plus"/>
    <s v="Toys"/>
    <s v="Retailmart Inc"/>
    <s v="Usually Plus"/>
    <s v="Toys"/>
    <s v="Retailmart Inc"/>
    <n v="114"/>
    <n v="26"/>
    <n v="1262.58"/>
    <n v="143934.12"/>
    <s v="In Stock"/>
    <s v="No"/>
    <n v="0"/>
  </r>
  <r>
    <s v="P2168"/>
    <s v="hope mini"/>
    <s v="Clothing"/>
    <s v="RetailMart Inc"/>
    <n v="159"/>
    <n v="45"/>
    <n v="10027.950000000001"/>
    <n v="1594444.05"/>
    <x v="130"/>
    <d v="2025-07-29T00:00:00"/>
    <s v="Inactive"/>
    <s v="Mumbai Store"/>
    <s v="Hope Mini"/>
    <s v="Clothing"/>
    <s v="Retailmart Inc"/>
    <s v="Hope Mini"/>
    <s v="Clothing"/>
    <s v="Retailmart Inc"/>
    <n v="159"/>
    <n v="45"/>
    <n v="10027.950000000001"/>
    <n v="1594444.05"/>
    <s v="In Stock"/>
    <s v="No"/>
    <n v="0"/>
  </r>
  <r>
    <s v="P1149"/>
    <s v="Travel Pro"/>
    <s v="Furniture"/>
    <s v="RetailMart Inc"/>
    <n v="140"/>
    <n v="31"/>
    <n v="7195.03"/>
    <n v="1007304.2"/>
    <x v="114"/>
    <d v="2025-09-04T00:00:00"/>
    <s v="active"/>
    <s v="Delhi Warehouse"/>
    <s v="Travel Pro"/>
    <s v="Furniture"/>
    <s v="Retailmart Inc"/>
    <s v="Travel Pro"/>
    <s v="Furniture"/>
    <s v="Retailmart Inc"/>
    <n v="140"/>
    <n v="31"/>
    <n v="7195.03"/>
    <n v="1007304.2"/>
    <s v="In Stock"/>
    <s v="No"/>
    <n v="0"/>
  </r>
  <r>
    <s v="P8466"/>
    <s v="Size Plus"/>
    <s v="Electronics"/>
    <s v="RetailMart Inc"/>
    <n v="185"/>
    <n v="60"/>
    <n v="4668.7700000000004"/>
    <n v="863722.45000000007"/>
    <x v="95"/>
    <d v="2025-08-07T00:00:00"/>
    <s v="discontinued"/>
    <s v="Online"/>
    <s v="Size Plus"/>
    <s v="Electronics"/>
    <s v="Retailmart Inc"/>
    <s v="Size Plus"/>
    <s v="Electronics"/>
    <s v="Retailmart Inc"/>
    <n v="185"/>
    <n v="60"/>
    <n v="4668.7700000000004"/>
    <n v="863722.45000000007"/>
    <s v="In Stock"/>
    <s v="No"/>
    <n v="0"/>
  </r>
  <r>
    <s v="P2523"/>
    <s v="Congress Max"/>
    <s v="Electronics"/>
    <s v="ABC Pvt Ltd"/>
    <n v="114"/>
    <m/>
    <n v="13802.34"/>
    <n v="1573466.76"/>
    <x v="102"/>
    <d v="2025-08-10T00:00:00"/>
    <m/>
    <s v="Online"/>
    <s v="Congress Max"/>
    <s v="Electronics"/>
    <s v="Abc Pvt Ltd"/>
    <s v="Congress Max"/>
    <s v="Electronics"/>
    <s v="Abc Pvt Ltd"/>
    <n v="114"/>
    <n v="0"/>
    <n v="13802.34"/>
    <n v="1573466.76"/>
    <s v="In Stock"/>
    <s v="No"/>
    <n v="0"/>
  </r>
  <r>
    <s v="P4756"/>
    <s v="Tend Mini"/>
    <s v="Clothing"/>
    <s v="Global Traders"/>
    <m/>
    <n v="98"/>
    <n v="17204.04"/>
    <m/>
    <x v="1"/>
    <d v="2025-08-21T00:00:00"/>
    <m/>
    <s v="Ahmedabad Branch"/>
    <s v="Tend Mini"/>
    <s v="Clothing"/>
    <s v="Global Traders"/>
    <s v="Tend Mini"/>
    <s v="Clothing"/>
    <s v="Global Traders"/>
    <n v="0"/>
    <n v="98"/>
    <n v="17204.04"/>
    <n v="0"/>
    <s v="Out of Stock"/>
    <s v="Yes"/>
    <n v="1"/>
  </r>
  <r>
    <s v="P2982"/>
    <s v="Here X"/>
    <s v="Toys"/>
    <s v="Omni Suppliers"/>
    <n v="98"/>
    <n v="42"/>
    <n v="302.22000000000003"/>
    <n v="29617.56"/>
    <x v="127"/>
    <d v="2025-09-17T00:00:00"/>
    <s v="Actv"/>
    <s v="Mumbai Store"/>
    <s v="Here X"/>
    <s v="Toys"/>
    <s v="Omni Suppliers"/>
    <s v="Here X"/>
    <s v="Toys"/>
    <s v="Omni Suppliers"/>
    <n v="98"/>
    <n v="42"/>
    <n v="302.22000000000003"/>
    <n v="29617.56"/>
    <s v="In Stock"/>
    <s v="No"/>
    <n v="0"/>
  </r>
  <r>
    <s v="P6529"/>
    <s v="Every Max"/>
    <s v="Groceries"/>
    <s v="Omni Suppliers"/>
    <n v="0"/>
    <n v="33"/>
    <n v="1504.34"/>
    <n v="0"/>
    <x v="173"/>
    <d v="2025-10-06T00:00:00"/>
    <s v="Inactive"/>
    <s v="Ahmedabad Branch"/>
    <s v="Every Max"/>
    <s v="Groceries"/>
    <s v="Omni Suppliers"/>
    <s v="Every Max"/>
    <s v="Groceries"/>
    <s v="Omni Suppliers"/>
    <n v="0"/>
    <n v="33"/>
    <n v="1504.34"/>
    <n v="0"/>
    <s v="Out of Stock"/>
    <s v="Yes"/>
    <n v="1"/>
  </r>
  <r>
    <s v="P8023"/>
    <s v="commercial mini"/>
    <s v="Clothing"/>
    <s v="ABC Pvt Ltd"/>
    <n v="73"/>
    <n v="84"/>
    <n v="139.41"/>
    <n v="10176.93"/>
    <x v="8"/>
    <d v="2025-08-13T00:00:00"/>
    <s v="discon"/>
    <s v="Pune Store"/>
    <s v="Commercial Mini"/>
    <s v="Clothing"/>
    <s v="Abc Pvt Ltd"/>
    <s v="Commercial Mini"/>
    <s v="Clothing"/>
    <s v="Abc Pvt Ltd"/>
    <n v="73"/>
    <n v="84"/>
    <n v="139.41"/>
    <n v="10176.93"/>
    <s v="Low Stock"/>
    <s v="Yes"/>
    <n v="1"/>
  </r>
  <r>
    <s v="P3480"/>
    <s v="Where Lite"/>
    <s v="Electronics"/>
    <s v="RetailMart Inc"/>
    <n v="49"/>
    <n v="77"/>
    <n v="906.58"/>
    <n v="44422.420000000013"/>
    <x v="140"/>
    <d v="2025-10-05T00:00:00"/>
    <m/>
    <s v="Online"/>
    <s v="Where Lite"/>
    <s v="Electronics"/>
    <s v="Retailmart Inc"/>
    <s v="Where Lite"/>
    <s v="Electronics"/>
    <s v="Retailmart Inc"/>
    <n v="49"/>
    <n v="77"/>
    <n v="906.58"/>
    <n v="44422.420000000006"/>
    <s v="Low Stock"/>
    <s v="Yes"/>
    <n v="1"/>
  </r>
  <r>
    <s v="P4015"/>
    <s v="Study Lite"/>
    <s v="Electronics"/>
    <s v="RetailMart Inc"/>
    <n v="53"/>
    <n v="93"/>
    <n v="17713.88"/>
    <n v="938835.64"/>
    <x v="59"/>
    <d v="2025-09-02T00:00:00"/>
    <s v="active"/>
    <s v="Mumbai Store"/>
    <s v="Study Lite"/>
    <s v="Electronics"/>
    <s v="Retailmart Inc"/>
    <s v="Study Lite"/>
    <s v="Electronics"/>
    <s v="Retailmart Inc"/>
    <n v="53"/>
    <n v="93"/>
    <n v="17713.88"/>
    <n v="938835.64"/>
    <s v="Low Stock"/>
    <s v="Yes"/>
    <n v="1"/>
  </r>
  <r>
    <s v="P8838"/>
    <s v="Catch Mini"/>
    <s v="Electronics"/>
    <s v="Omni Suppliers"/>
    <n v="136"/>
    <n v="92"/>
    <n v="13093.1"/>
    <n v="1780661.6"/>
    <x v="66"/>
    <d v="2025-08-10T00:00:00"/>
    <s v="active"/>
    <s v="Delhi Warehouse"/>
    <s v="Catch Mini"/>
    <s v="Electronics"/>
    <s v="Omni Suppliers"/>
    <s v="Catch Mini"/>
    <s v="Electronics"/>
    <s v="Omni Suppliers"/>
    <n v="136"/>
    <n v="92"/>
    <n v="13093.1"/>
    <n v="1780661.6"/>
    <s v="In Stock"/>
    <s v="No"/>
    <n v="0"/>
  </r>
  <r>
    <s v="P9803"/>
    <s v="New Mini"/>
    <s v="Groceries"/>
    <s v="Global Traders"/>
    <n v="115"/>
    <n v="93"/>
    <n v="1642.63"/>
    <n v="188902.45"/>
    <x v="164"/>
    <d v="2025-07-25T00:00:00"/>
    <s v="Actv"/>
    <s v="Ahmedabad Branch"/>
    <s v="New Mini"/>
    <s v="Groceries"/>
    <s v="Global Traders"/>
    <s v="New Mini"/>
    <s v="Groceries"/>
    <s v="Global Traders"/>
    <n v="115"/>
    <n v="93"/>
    <n v="1642.63"/>
    <n v="188902.45"/>
    <s v="In Stock"/>
    <s v="No"/>
    <n v="0"/>
  </r>
  <r>
    <s v="P4708"/>
    <s v="All Lite"/>
    <s v="Groceries"/>
    <s v="RetailMart Inc"/>
    <n v="115"/>
    <n v="65"/>
    <n v="19174.240000000002"/>
    <n v="2205037.6"/>
    <x v="66"/>
    <d v="2025-07-23T00:00:00"/>
    <s v="discon"/>
    <s v="Delhi Warehouse"/>
    <s v="All Lite"/>
    <s v="Groceries"/>
    <s v="Retailmart Inc"/>
    <s v="All Lite"/>
    <s v="Groceries"/>
    <s v="Retailmart Inc"/>
    <n v="115"/>
    <n v="65"/>
    <n v="19174.240000000002"/>
    <n v="2205037.6"/>
    <s v="In Stock"/>
    <s v="No"/>
    <n v="0"/>
  </r>
  <r>
    <s v="P2692"/>
    <s v="Rich Max"/>
    <s v="Groceries"/>
    <s v="ABC Pvt Ltd"/>
    <n v="163"/>
    <n v="90"/>
    <n v="19738.73"/>
    <n v="3217412.99"/>
    <x v="78"/>
    <d v="2025-07-21T00:00:00"/>
    <s v="active"/>
    <s v="Mumbai Store"/>
    <s v="Rich Max"/>
    <s v="Groceries"/>
    <s v="Abc Pvt Ltd"/>
    <s v="Rich Max"/>
    <s v="Groceries"/>
    <s v="Abc Pvt Ltd"/>
    <n v="163"/>
    <n v="90"/>
    <n v="19738.73"/>
    <n v="3217412.9899999998"/>
    <s v="In Stock"/>
    <s v="No"/>
    <n v="0"/>
  </r>
  <r>
    <s v="P1125"/>
    <s v="Less Plus"/>
    <s v="Furniture"/>
    <s v="RetailMart Inc"/>
    <n v="144"/>
    <n v="67"/>
    <n v="16923.48"/>
    <n v="2436981.12"/>
    <x v="174"/>
    <d v="2025-08-01T00:00:00"/>
    <s v="discontinued"/>
    <s v="Online"/>
    <s v="Less Plus"/>
    <s v="Furniture"/>
    <s v="Retailmart Inc"/>
    <s v="Less Plus"/>
    <s v="Furniture"/>
    <s v="Retailmart Inc"/>
    <n v="144"/>
    <n v="67"/>
    <n v="16923.48"/>
    <n v="2436981.12"/>
    <s v="In Stock"/>
    <s v="No"/>
    <n v="0"/>
  </r>
  <r>
    <s v="P3565"/>
    <s v="Happy Pro"/>
    <s v="Groceries"/>
    <s v="ABC Pvt Ltd"/>
    <n v="77"/>
    <n v="74"/>
    <n v="9192.02"/>
    <n v="707785.54"/>
    <x v="48"/>
    <d v="2025-09-22T00:00:00"/>
    <s v="discontinued"/>
    <s v="Pune Store"/>
    <s v="Happy Pro"/>
    <s v="Groceries"/>
    <s v="Abc Pvt Ltd"/>
    <s v="Happy Pro"/>
    <s v="Groceries"/>
    <s v="Abc Pvt Ltd"/>
    <n v="77"/>
    <n v="74"/>
    <n v="9192.02"/>
    <n v="707785.54"/>
    <s v="In Stock"/>
    <s v="No"/>
    <n v="0"/>
  </r>
  <r>
    <s v="P6709"/>
    <s v="Occur Max"/>
    <s v="Clothing"/>
    <s v="RetailMart Inc"/>
    <n v="111"/>
    <n v="39"/>
    <n v="19652.72"/>
    <n v="2181451.92"/>
    <x v="43"/>
    <d v="2025-09-15T00:00:00"/>
    <s v="Inactive"/>
    <s v="Delhi Warehouse"/>
    <s v="Occur Max"/>
    <s v="Clothing"/>
    <s v="Retailmart Inc"/>
    <s v="Occur Max"/>
    <s v="Clothing"/>
    <s v="Retailmart Inc"/>
    <n v="111"/>
    <n v="39"/>
    <n v="19652.72"/>
    <n v="2181451.92"/>
    <s v="In Stock"/>
    <s v="No"/>
    <n v="0"/>
  </r>
  <r>
    <s v="P7161"/>
    <s v="prepare lite"/>
    <s v="Toys"/>
    <s v="QuickStock"/>
    <n v="70"/>
    <n v="66"/>
    <n v="5470.31"/>
    <n v="382921.7"/>
    <x v="12"/>
    <d v="2025-08-27T00:00:00"/>
    <s v="Actv"/>
    <s v="Delhi Warehouse"/>
    <s v="Prepare Lite"/>
    <s v="Toys"/>
    <s v="Quickstock"/>
    <s v="Prepare Lite"/>
    <s v="Toys"/>
    <s v="Quickstock"/>
    <n v="70"/>
    <n v="66"/>
    <n v="5470.31"/>
    <n v="382921.7"/>
    <s v="In Stock"/>
    <s v="No"/>
    <n v="0"/>
  </r>
  <r>
    <s v="P9103"/>
    <s v="Can Lite"/>
    <s v="Toys"/>
    <s v="RetailMart Inc"/>
    <m/>
    <n v="54"/>
    <n v="19665.990000000002"/>
    <m/>
    <x v="164"/>
    <d v="2025-08-10T00:00:00"/>
    <s v="discon"/>
    <s v="Ahmedabad Branch"/>
    <s v="Can Lite"/>
    <s v="Toys"/>
    <s v="Retailmart Inc"/>
    <s v="Can Lite"/>
    <s v="Toys"/>
    <s v="Retailmart Inc"/>
    <n v="0"/>
    <n v="54"/>
    <n v="19665.990000000002"/>
    <n v="0"/>
    <s v="Out of Stock"/>
    <s v="Yes"/>
    <n v="1"/>
  </r>
  <r>
    <s v="P3251"/>
    <s v="Until X"/>
    <s v="Furniture"/>
    <s v="RetailMart Inc"/>
    <n v="84"/>
    <n v="77"/>
    <n v="853.61"/>
    <n v="71703.240000000005"/>
    <x v="67"/>
    <d v="2025-08-10T00:00:00"/>
    <s v="active"/>
    <s v="Ahmedabad Branch"/>
    <s v="Until X"/>
    <s v="Furniture"/>
    <s v="Retailmart Inc"/>
    <s v="Until X"/>
    <s v="Furniture"/>
    <s v="Retailmart Inc"/>
    <n v="84"/>
    <n v="77"/>
    <n v="853.61"/>
    <n v="71703.240000000005"/>
    <s v="In Stock"/>
    <s v="No"/>
    <n v="0"/>
  </r>
  <r>
    <s v="P8658"/>
    <s v="Man Pro"/>
    <s v="Furniture"/>
    <s v="QuickStock"/>
    <n v="176"/>
    <n v="55"/>
    <n v="18889.82"/>
    <n v="3324608.32"/>
    <x v="142"/>
    <d v="2025-08-13T00:00:00"/>
    <s v="active"/>
    <s v="Mumbai Store"/>
    <s v="Man Pro"/>
    <s v="Furniture"/>
    <s v="Quickstock"/>
    <s v="Man Pro"/>
    <s v="Furniture"/>
    <s v="Quickstock"/>
    <n v="176"/>
    <n v="55"/>
    <n v="18889.82"/>
    <n v="3324608.32"/>
    <s v="In Stock"/>
    <s v="No"/>
    <n v="0"/>
  </r>
  <r>
    <s v="P2070"/>
    <s v="Important X"/>
    <s v="Electronics"/>
    <m/>
    <n v="114"/>
    <n v="51"/>
    <n v="15146.94"/>
    <n v="1726751.16"/>
    <x v="168"/>
    <d v="2025-07-18T00:00:00"/>
    <s v="discontinued"/>
    <s v="Online"/>
    <s v="Important X"/>
    <s v="Electronics"/>
    <s v=""/>
    <s v="Important X"/>
    <s v="Electronics"/>
    <s v="Others"/>
    <n v="114"/>
    <n v="51"/>
    <n v="15146.94"/>
    <n v="1726751.1600000001"/>
    <s v="In Stock"/>
    <s v="No"/>
    <n v="0"/>
  </r>
  <r>
    <s v="P5318"/>
    <s v="race max"/>
    <s v="Toys"/>
    <s v="QuickStock"/>
    <n v="123"/>
    <n v="72"/>
    <n v="15603.71"/>
    <n v="1919256.33"/>
    <x v="150"/>
    <d v="2025-09-25T00:00:00"/>
    <s v="Actv"/>
    <s v="Online"/>
    <s v="Race Max"/>
    <s v="Toys"/>
    <s v="Quickstock"/>
    <s v="Race Max"/>
    <s v="Toys"/>
    <s v="Quickstock"/>
    <n v="123"/>
    <n v="72"/>
    <n v="15603.71"/>
    <n v="1919256.3299999998"/>
    <s v="In Stock"/>
    <s v="No"/>
    <n v="0"/>
  </r>
  <r>
    <s v="P1957"/>
    <s v="Old Lite"/>
    <s v="Clothing"/>
    <s v="Omni Suppliers"/>
    <n v="164"/>
    <n v="57"/>
    <n v="18488.54"/>
    <n v="3032120.56"/>
    <x v="73"/>
    <d v="2025-10-02T00:00:00"/>
    <s v="discontinued"/>
    <s v="Ahmedabad Branch"/>
    <s v="Old Lite"/>
    <s v="Clothing"/>
    <s v="Omni Suppliers"/>
    <s v="Old Lite"/>
    <s v="Clothing"/>
    <s v="Omni Suppliers"/>
    <n v="164"/>
    <n v="57"/>
    <n v="18488.54"/>
    <n v="3032120.56"/>
    <s v="In Stock"/>
    <s v="No"/>
    <n v="0"/>
  </r>
  <r>
    <s v="P1031"/>
    <s v="Guy Plus"/>
    <s v="Clothing"/>
    <s v="Global Traders"/>
    <n v="65"/>
    <n v="70"/>
    <n v="13476.53"/>
    <n v="875974.45000000007"/>
    <x v="109"/>
    <d v="2025-10-09T00:00:00"/>
    <s v="Actv"/>
    <s v="Pune Store"/>
    <s v="Guy Plus"/>
    <s v="Clothing"/>
    <s v="Global Traders"/>
    <s v="Guy Plus"/>
    <s v="Clothing"/>
    <s v="Global Traders"/>
    <n v="65"/>
    <n v="70"/>
    <n v="13476.53"/>
    <n v="875974.45000000007"/>
    <s v="Low Stock"/>
    <s v="Yes"/>
    <n v="1"/>
  </r>
  <r>
    <s v="P4285"/>
    <s v="Recently Mini"/>
    <s v="Groceries"/>
    <s v="Omni Suppliers"/>
    <n v="39"/>
    <n v="70"/>
    <n v="16186.02"/>
    <n v="631254.78"/>
    <x v="108"/>
    <d v="2025-08-11T00:00:00"/>
    <s v="active"/>
    <s v="Ahmedabad Branch"/>
    <s v="Recently Mini"/>
    <s v="Groceries"/>
    <s v="Omni Suppliers"/>
    <s v="Recently Mini"/>
    <s v="Groceries"/>
    <s v="Omni Suppliers"/>
    <n v="39"/>
    <n v="70"/>
    <n v="16186.02"/>
    <n v="631254.78"/>
    <s v="Low Stock"/>
    <s v="Yes"/>
    <n v="1"/>
  </r>
  <r>
    <s v="P4672"/>
    <s v="Serious Mini"/>
    <s v="Furniture"/>
    <s v="Global Traders"/>
    <n v="108"/>
    <m/>
    <n v="2381.58"/>
    <n v="257210.64"/>
    <x v="118"/>
    <d v="2025-10-01T00:00:00"/>
    <m/>
    <s v="Delhi Warehouse"/>
    <s v="Serious Mini"/>
    <s v="Furniture"/>
    <s v="Global Traders"/>
    <s v="Serious Mini"/>
    <s v="Furniture"/>
    <s v="Global Traders"/>
    <n v="108"/>
    <n v="0"/>
    <n v="2381.58"/>
    <n v="257210.63999999998"/>
    <s v="In Stock"/>
    <s v="No"/>
    <n v="0"/>
  </r>
  <r>
    <s v="P1051"/>
    <s v="network max"/>
    <s v="Electronics"/>
    <s v="RetailMart Inc"/>
    <n v="111"/>
    <m/>
    <n v="1088.45"/>
    <n v="120817.95"/>
    <x v="93"/>
    <d v="2025-09-02T00:00:00"/>
    <s v="Actv"/>
    <s v="Online"/>
    <s v="Network Max"/>
    <s v="Electronics"/>
    <s v="Retailmart Inc"/>
    <s v="Network Max"/>
    <s v="Electronics"/>
    <s v="Retailmart Inc"/>
    <n v="111"/>
    <n v="0"/>
    <n v="1088.45"/>
    <n v="120817.95000000001"/>
    <s v="In Stock"/>
    <s v="No"/>
    <n v="0"/>
  </r>
  <r>
    <s v="P3112"/>
    <s v="Form Lite"/>
    <s v="Clothing"/>
    <s v="QuickStock"/>
    <n v="61"/>
    <n v="21"/>
    <n v="15793.42"/>
    <n v="963398.62"/>
    <x v="115"/>
    <d v="2025-08-15T00:00:00"/>
    <s v="discon"/>
    <s v="Online"/>
    <s v="Form Lite"/>
    <s v="Clothing"/>
    <s v="Quickstock"/>
    <s v="Form Lite"/>
    <s v="Clothing"/>
    <s v="Quickstock"/>
    <n v="61"/>
    <n v="21"/>
    <n v="15793.42"/>
    <n v="963398.62"/>
    <s v="In Stock"/>
    <s v="No"/>
    <n v="0"/>
  </r>
  <r>
    <s v="P7171"/>
    <s v="Big X"/>
    <s v="Clothing"/>
    <s v="ABC Pvt Ltd"/>
    <n v="79"/>
    <n v="82"/>
    <n v="11113.88"/>
    <n v="877996.5199999999"/>
    <x v="170"/>
    <d v="2025-07-26T00:00:00"/>
    <s v="active"/>
    <s v="Delhi Warehouse"/>
    <s v="Big X"/>
    <s v="Clothing"/>
    <s v="Abc Pvt Ltd"/>
    <s v="Big X"/>
    <s v="Clothing"/>
    <s v="Abc Pvt Ltd"/>
    <n v="79"/>
    <n v="82"/>
    <n v="11113.88"/>
    <n v="877996.5199999999"/>
    <s v="Low Stock"/>
    <s v="Yes"/>
    <n v="1"/>
  </r>
  <r>
    <s v="P2624"/>
    <s v="Young Lite"/>
    <s v="Furniture"/>
    <s v="RetailMart Inc"/>
    <n v="14"/>
    <n v="96"/>
    <n v="9882.8700000000008"/>
    <n v="138360.18"/>
    <x v="78"/>
    <d v="2025-10-01T00:00:00"/>
    <m/>
    <s v="Mumbai Store"/>
    <s v="Young Lite"/>
    <s v="Furniture"/>
    <s v="Retailmart Inc"/>
    <s v="Young Lite"/>
    <s v="Furniture"/>
    <s v="Retailmart Inc"/>
    <n v="14"/>
    <n v="96"/>
    <n v="9882.8700000000008"/>
    <n v="138360.18000000002"/>
    <s v="Low Stock"/>
    <s v="Yes"/>
    <n v="1"/>
  </r>
  <r>
    <s v="P5914"/>
    <s v="Road Plus"/>
    <s v="Electronics"/>
    <s v="Omni Suppliers"/>
    <n v="165"/>
    <n v="31"/>
    <n v="3729.45"/>
    <n v="615359.25"/>
    <x v="10"/>
    <d v="2025-08-04T00:00:00"/>
    <s v="active"/>
    <s v="Pune Store"/>
    <s v="Road Plus"/>
    <s v="Electronics"/>
    <s v="Omni Suppliers"/>
    <s v="Road Plus"/>
    <s v="Electronics"/>
    <s v="Omni Suppliers"/>
    <n v="165"/>
    <n v="31"/>
    <n v="3729.45"/>
    <n v="615359.25"/>
    <s v="In Stock"/>
    <s v="No"/>
    <n v="0"/>
  </r>
  <r>
    <s v="P3763"/>
    <s v="Agree Max"/>
    <s v="Electronics"/>
    <s v="RetailMart Inc"/>
    <n v="166"/>
    <n v="97"/>
    <n v="18392.62"/>
    <n v="3053174.92"/>
    <x v="93"/>
    <d v="2025-09-21T00:00:00"/>
    <s v="discon"/>
    <s v="Mumbai Store"/>
    <s v="Agree Max"/>
    <s v="Electronics"/>
    <s v="Retailmart Inc"/>
    <s v="Agree Max"/>
    <s v="Electronics"/>
    <s v="Retailmart Inc"/>
    <n v="166"/>
    <n v="97"/>
    <n v="18392.62"/>
    <n v="3053174.92"/>
    <s v="In Stock"/>
    <s v="No"/>
    <n v="0"/>
  </r>
  <r>
    <s v="P3712"/>
    <s v="Example Mini"/>
    <s v="Furniture"/>
    <s v="Global Traders"/>
    <n v="195"/>
    <n v="70"/>
    <n v="8517.4599999999991"/>
    <n v="1660904.7"/>
    <x v="3"/>
    <d v="2025-08-02T00:00:00"/>
    <s v="discontinued"/>
    <s v="Delhi Warehouse"/>
    <s v="Example Mini"/>
    <s v="Furniture"/>
    <s v="Global Traders"/>
    <s v="Example Mini"/>
    <s v="Furniture"/>
    <s v="Global Traders"/>
    <n v="195"/>
    <n v="70"/>
    <n v="8517.4599999999991"/>
    <n v="1660904.6999999997"/>
    <s v="In Stock"/>
    <s v="No"/>
    <n v="0"/>
  </r>
  <r>
    <s v="P2533"/>
    <s v="Doctor X"/>
    <s v="Toys"/>
    <s v="Global Traders"/>
    <n v="169"/>
    <n v="73"/>
    <n v="8032.98"/>
    <n v="1357573.62"/>
    <x v="161"/>
    <d v="2025-09-29T00:00:00"/>
    <s v="Actv"/>
    <s v="Pune Store"/>
    <s v="Doctor X"/>
    <s v="Toys"/>
    <s v="Global Traders"/>
    <s v="Doctor X"/>
    <s v="Toys"/>
    <s v="Global Traders"/>
    <n v="169"/>
    <n v="73"/>
    <n v="8032.98"/>
    <n v="1357573.6199999999"/>
    <s v="In Stock"/>
    <s v="No"/>
    <n v="0"/>
  </r>
  <r>
    <s v="P1065"/>
    <s v="Specific X"/>
    <s v="Clothing"/>
    <s v="RetailMart Inc"/>
    <n v="132"/>
    <n v="28"/>
    <n v="12717.33"/>
    <n v="1678687.56"/>
    <x v="81"/>
    <d v="2025-07-15T00:00:00"/>
    <s v="discon"/>
    <s v="Ahmedabad Branch"/>
    <s v="Specific X"/>
    <s v="Clothing"/>
    <s v="Retailmart Inc"/>
    <s v="Specific X"/>
    <s v="Clothing"/>
    <s v="Retailmart Inc"/>
    <n v="132"/>
    <n v="28"/>
    <n v="12717.33"/>
    <n v="1678687.56"/>
    <s v="In Stock"/>
    <s v="No"/>
    <n v="0"/>
  </r>
  <r>
    <s v="P7225"/>
    <s v="Recently Lite"/>
    <s v="Groceries"/>
    <s v="QuickStock"/>
    <n v="124"/>
    <n v="82"/>
    <n v="19381.810000000001"/>
    <n v="2403344.44"/>
    <x v="69"/>
    <d v="2025-09-15T00:00:00"/>
    <s v="discontinued"/>
    <s v="Online"/>
    <s v="Recently Lite"/>
    <s v="Groceries"/>
    <s v="Quickstock"/>
    <s v="Recently Lite"/>
    <s v="Groceries"/>
    <s v="Quickstock"/>
    <n v="124"/>
    <n v="82"/>
    <n v="19381.810000000001"/>
    <n v="2403344.44"/>
    <s v="In Stock"/>
    <s v="No"/>
    <n v="0"/>
  </r>
  <r>
    <s v="P1584"/>
    <s v="Bag Pro"/>
    <s v="Toys"/>
    <s v="ABC Pvt Ltd"/>
    <n v="70"/>
    <n v="49"/>
    <n v="850.33"/>
    <n v="59523.100000000013"/>
    <x v="61"/>
    <d v="2025-08-18T00:00:00"/>
    <s v="Actv"/>
    <s v="Delhi Warehouse"/>
    <s v="Bag Pro"/>
    <s v="Toys"/>
    <s v="Abc Pvt Ltd"/>
    <s v="Bag Pro"/>
    <s v="Toys"/>
    <s v="Abc Pvt Ltd"/>
    <n v="70"/>
    <n v="49"/>
    <n v="850.33"/>
    <n v="59523.100000000006"/>
    <s v="In Stock"/>
    <s v="No"/>
    <n v="0"/>
  </r>
  <r>
    <s v="P7615"/>
    <s v="Decade X"/>
    <s v="Groceries"/>
    <s v="RetailMart Inc"/>
    <n v="59"/>
    <n v="89"/>
    <n v="10325.450000000001"/>
    <n v="609201.55000000005"/>
    <x v="21"/>
    <d v="2025-09-01T00:00:00"/>
    <s v="active"/>
    <s v="Mumbai Store"/>
    <s v="Decade X"/>
    <s v="Groceries"/>
    <s v="Retailmart Inc"/>
    <s v="Decade X"/>
    <s v="Groceries"/>
    <s v="Retailmart Inc"/>
    <n v="59"/>
    <n v="89"/>
    <n v="10325.450000000001"/>
    <n v="609201.55000000005"/>
    <s v="Low Stock"/>
    <s v="Yes"/>
    <n v="1"/>
  </r>
  <r>
    <s v="P9962"/>
    <s v="Dog X"/>
    <s v="Clothing"/>
    <s v="ABC Pvt Ltd"/>
    <n v="161"/>
    <n v="64"/>
    <n v="18300.580000000002"/>
    <n v="2946393.38"/>
    <x v="168"/>
    <d v="2025-08-08T00:00:00"/>
    <s v="discontinued"/>
    <s v="Ahmedabad Branch"/>
    <s v="Dog X"/>
    <s v="Clothing"/>
    <s v="Abc Pvt Ltd"/>
    <s v="Dog X"/>
    <s v="Clothing"/>
    <s v="Abc Pvt Ltd"/>
    <n v="161"/>
    <n v="64"/>
    <n v="18300.580000000002"/>
    <n v="2946393.3800000004"/>
    <s v="In Stock"/>
    <s v="No"/>
    <n v="0"/>
  </r>
  <r>
    <s v="P9462"/>
    <s v="Rather X"/>
    <s v="Groceries"/>
    <s v="QuickStock"/>
    <n v="164"/>
    <n v="34"/>
    <n v="8402.36"/>
    <n v="1377987.04"/>
    <x v="84"/>
    <d v="2025-08-31T00:00:00"/>
    <m/>
    <s v="Pune Store"/>
    <s v="Rather X"/>
    <s v="Groceries"/>
    <s v="Quickstock"/>
    <s v="Rather X"/>
    <s v="Groceries"/>
    <s v="Quickstock"/>
    <n v="164"/>
    <n v="34"/>
    <n v="8402.36"/>
    <n v="1377987.04"/>
    <s v="In Stock"/>
    <s v="No"/>
    <n v="0"/>
  </r>
  <r>
    <s v="P6972"/>
    <s v="Truth Lite"/>
    <s v="Electronics"/>
    <s v="Omni Suppliers"/>
    <n v="191"/>
    <m/>
    <n v="13461.86"/>
    <n v="2571215.2599999998"/>
    <x v="87"/>
    <d v="2025-08-29T00:00:00"/>
    <s v="Inactive"/>
    <s v="Pune Store"/>
    <s v="Truth Lite"/>
    <s v="Electronics"/>
    <s v="Omni Suppliers"/>
    <s v="Truth Lite"/>
    <s v="Electronics"/>
    <s v="Omni Suppliers"/>
    <n v="191"/>
    <n v="0"/>
    <n v="13461.86"/>
    <n v="2571215.2600000002"/>
    <s v="In Stock"/>
    <s v="No"/>
    <n v="0"/>
  </r>
  <r>
    <s v="P6156"/>
    <s v="Will X"/>
    <s v="Toys"/>
    <s v="ABC Pvt Ltd"/>
    <n v="106"/>
    <n v="60"/>
    <n v="846.65"/>
    <n v="89744.9"/>
    <x v="160"/>
    <d v="2025-07-20T00:00:00"/>
    <s v="active"/>
    <s v="Pune Store"/>
    <s v="Will X"/>
    <s v="Toys"/>
    <s v="Abc Pvt Ltd"/>
    <s v="Will X"/>
    <s v="Toys"/>
    <s v="Abc Pvt Ltd"/>
    <n v="106"/>
    <n v="60"/>
    <n v="846.65"/>
    <n v="89744.9"/>
    <s v="In Stock"/>
    <s v="No"/>
    <n v="0"/>
  </r>
  <r>
    <s v="P4168"/>
    <s v="Forget X"/>
    <s v="Groceries"/>
    <s v="ABC Pvt Ltd"/>
    <m/>
    <n v="56"/>
    <n v="6599.76"/>
    <m/>
    <x v="118"/>
    <d v="2025-09-16T00:00:00"/>
    <s v="Inactive"/>
    <s v="Ahmedabad Branch"/>
    <s v="Forget X"/>
    <s v="Groceries"/>
    <s v="Abc Pvt Ltd"/>
    <s v="Forget X"/>
    <s v="Groceries"/>
    <s v="Abc Pvt Ltd"/>
    <n v="0"/>
    <n v="56"/>
    <n v="6599.76"/>
    <n v="0"/>
    <s v="Out of Stock"/>
    <s v="Yes"/>
    <n v="1"/>
  </r>
  <r>
    <s v="P3235"/>
    <s v="Painting Plus"/>
    <s v="Electronics"/>
    <s v="Omni Suppliers"/>
    <n v="101"/>
    <n v="38"/>
    <n v="12353.76"/>
    <n v="1247729.76"/>
    <x v="137"/>
    <d v="2025-07-15T00:00:00"/>
    <s v="Inactive"/>
    <s v="Delhi Warehouse"/>
    <s v="Painting Plus"/>
    <s v="Electronics"/>
    <s v="Omni Suppliers"/>
    <s v="Painting Plus"/>
    <s v="Electronics"/>
    <s v="Omni Suppliers"/>
    <n v="101"/>
    <n v="38"/>
    <n v="12353.76"/>
    <n v="1247729.76"/>
    <s v="In Stock"/>
    <s v="No"/>
    <n v="0"/>
  </r>
  <r>
    <s v="P8471"/>
    <s v="resource max"/>
    <s v="Furniture"/>
    <s v="Omni Suppliers"/>
    <n v="111"/>
    <n v="35"/>
    <n v="15044.03"/>
    <n v="1669887.33"/>
    <x v="153"/>
    <d v="2025-09-24T00:00:00"/>
    <s v="active"/>
    <s v="Online"/>
    <s v="Resource Max"/>
    <s v="Furniture"/>
    <s v="Omni Suppliers"/>
    <s v="Resource Max"/>
    <s v="Furniture"/>
    <s v="Omni Suppliers"/>
    <n v="111"/>
    <n v="35"/>
    <n v="15044.03"/>
    <n v="1669887.33"/>
    <s v="In Stock"/>
    <s v="No"/>
    <n v="0"/>
  </r>
  <r>
    <s v="P3452"/>
    <s v="Happy X"/>
    <s v="Clothing"/>
    <s v="ABC Pvt Ltd"/>
    <n v="30"/>
    <n v="20"/>
    <n v="10506.03"/>
    <n v="315180.90000000002"/>
    <x v="158"/>
    <d v="2025-08-17T00:00:00"/>
    <s v="discon"/>
    <s v="Online"/>
    <s v="Happy X"/>
    <s v="Clothing"/>
    <s v="Abc Pvt Ltd"/>
    <s v="Happy X"/>
    <s v="Clothing"/>
    <s v="Abc Pvt Ltd"/>
    <n v="30"/>
    <n v="20"/>
    <n v="10506.03"/>
    <n v="315180.90000000002"/>
    <s v="In Stock"/>
    <s v="No"/>
    <n v="0"/>
  </r>
  <r>
    <s v="P9896"/>
    <s v="Attack Lite"/>
    <s v="Electronics"/>
    <s v="QuickStock"/>
    <n v="61"/>
    <n v="26"/>
    <n v="7263.73"/>
    <n v="443087.53"/>
    <x v="5"/>
    <d v="2025-08-12T00:00:00"/>
    <s v="discontinued"/>
    <s v="Pune Store"/>
    <s v="Attack Lite"/>
    <s v="Electronics"/>
    <s v="Quickstock"/>
    <s v="Attack Lite"/>
    <s v="Electronics"/>
    <s v="Quickstock"/>
    <n v="61"/>
    <n v="26"/>
    <n v="7263.73"/>
    <n v="443087.52999999997"/>
    <s v="In Stock"/>
    <s v="No"/>
    <n v="0"/>
  </r>
  <r>
    <s v="P7117"/>
    <s v="Service Mini"/>
    <s v="Toys"/>
    <s v="Global Traders"/>
    <n v="40"/>
    <n v="81"/>
    <n v="4661.47"/>
    <n v="186458.8"/>
    <x v="41"/>
    <d v="2025-09-11T00:00:00"/>
    <s v="Inactive"/>
    <s v="Mumbai Store"/>
    <s v="Service Mini"/>
    <s v="Toys"/>
    <s v="Global Traders"/>
    <s v="Service Mini"/>
    <s v="Toys"/>
    <s v="Global Traders"/>
    <n v="40"/>
    <n v="81"/>
    <n v="4661.47"/>
    <n v="186458.80000000002"/>
    <s v="Low Stock"/>
    <s v="Yes"/>
    <n v="1"/>
  </r>
  <r>
    <s v="P7849"/>
    <s v="Military X"/>
    <s v="Furniture"/>
    <s v="RetailMart Inc"/>
    <n v="195"/>
    <n v="94"/>
    <n v="9453.7900000000009"/>
    <n v="1843489.05"/>
    <x v="167"/>
    <d v="2025-09-11T00:00:00"/>
    <s v="discon"/>
    <s v="Online"/>
    <s v="Military X"/>
    <s v="Furniture"/>
    <s v="Retailmart Inc"/>
    <s v="Military X"/>
    <s v="Furniture"/>
    <s v="Retailmart Inc"/>
    <n v="195"/>
    <n v="94"/>
    <n v="9453.7900000000009"/>
    <n v="1843489.0500000003"/>
    <s v="In Stock"/>
    <s v="No"/>
    <n v="0"/>
  </r>
  <r>
    <s v="P6537"/>
    <s v="Number Lite"/>
    <s v="Toys"/>
    <s v="ABC Pvt Ltd"/>
    <n v="136"/>
    <n v="96"/>
    <n v="12920.48"/>
    <n v="1757185.28"/>
    <x v="134"/>
    <d v="2025-09-15T00:00:00"/>
    <s v="active"/>
    <s v="Mumbai Store"/>
    <s v="Number Lite"/>
    <s v="Toys"/>
    <s v="Abc Pvt Ltd"/>
    <s v="Number Lite"/>
    <s v="Toys"/>
    <s v="Abc Pvt Ltd"/>
    <n v="136"/>
    <n v="96"/>
    <n v="12920.48"/>
    <n v="1757185.28"/>
    <s v="In Stock"/>
    <s v="No"/>
    <n v="0"/>
  </r>
  <r>
    <s v="P3182"/>
    <s v="sometimes plus"/>
    <s v="Groceries"/>
    <s v="RetailMart Inc"/>
    <n v="141"/>
    <n v="67"/>
    <n v="16939.3"/>
    <n v="2388441.2999999998"/>
    <x v="168"/>
    <d v="2025-07-27T00:00:00"/>
    <s v="active"/>
    <s v="Pune Store"/>
    <s v="Sometimes Plus"/>
    <s v="Groceries"/>
    <s v="Retailmart Inc"/>
    <s v="Sometimes Plus"/>
    <s v="Groceries"/>
    <s v="Retailmart Inc"/>
    <n v="141"/>
    <n v="67"/>
    <n v="16939.3"/>
    <n v="2388441.2999999998"/>
    <s v="In Stock"/>
    <s v="No"/>
    <n v="0"/>
  </r>
  <r>
    <s v="P1719"/>
    <s v="common x"/>
    <s v="Groceries"/>
    <s v="Omni Suppliers"/>
    <n v="100"/>
    <n v="65"/>
    <n v="15102.86"/>
    <n v="1510286"/>
    <x v="71"/>
    <d v="2025-07-14T00:00:00"/>
    <s v="Actv"/>
    <s v="Mumbai Store"/>
    <s v="Common X"/>
    <s v="Groceries"/>
    <s v="Omni Suppliers"/>
    <s v="Common X"/>
    <s v="Groceries"/>
    <s v="Omni Suppliers"/>
    <n v="100"/>
    <n v="65"/>
    <n v="15102.86"/>
    <n v="1510286"/>
    <s v="In Stock"/>
    <s v="No"/>
    <n v="0"/>
  </r>
  <r>
    <s v="P3156"/>
    <s v="Develop Mini"/>
    <s v="Electronics"/>
    <s v="ABC Pvt Ltd"/>
    <n v="8"/>
    <n v="82"/>
    <n v="19674.03"/>
    <n v="157392.24"/>
    <x v="49"/>
    <d v="2025-07-16T00:00:00"/>
    <s v="Inactive"/>
    <s v="Ahmedabad Branch"/>
    <s v="Develop Mini"/>
    <s v="Electronics"/>
    <s v="Abc Pvt Ltd"/>
    <s v="Develop Mini"/>
    <s v="Electronics"/>
    <s v="Abc Pvt Ltd"/>
    <n v="8"/>
    <n v="82"/>
    <n v="19674.03"/>
    <n v="157392.24"/>
    <s v="Low Stock"/>
    <s v="Yes"/>
    <n v="1"/>
  </r>
  <r>
    <s v="P5139"/>
    <s v="Audience X"/>
    <s v="Groceries"/>
    <s v="ABC Pvt Ltd"/>
    <n v="117"/>
    <n v="67"/>
    <n v="2358.46"/>
    <n v="275939.82"/>
    <x v="31"/>
    <d v="2025-09-21T00:00:00"/>
    <s v="discon"/>
    <s v="Delhi Warehouse"/>
    <s v="Audience X"/>
    <s v="Groceries"/>
    <s v="Abc Pvt Ltd"/>
    <s v="Audience X"/>
    <s v="Groceries"/>
    <s v="Abc Pvt Ltd"/>
    <n v="117"/>
    <n v="67"/>
    <n v="2358.46"/>
    <n v="275939.82"/>
    <s v="In Stock"/>
    <s v="No"/>
    <n v="0"/>
  </r>
  <r>
    <s v="P7871"/>
    <s v="Yeah Pro"/>
    <s v="Toys"/>
    <s v="Omni Suppliers"/>
    <n v="120"/>
    <n v="43"/>
    <n v="14443.47"/>
    <n v="1733216.4"/>
    <x v="153"/>
    <d v="2025-09-19T00:00:00"/>
    <s v="active"/>
    <s v="Online"/>
    <s v="Yeah Pro"/>
    <s v="Toys"/>
    <s v="Omni Suppliers"/>
    <s v="Yeah Pro"/>
    <s v="Toys"/>
    <s v="Omni Suppliers"/>
    <n v="120"/>
    <n v="43"/>
    <n v="14443.47"/>
    <n v="1733216.4"/>
    <s v="In Stock"/>
    <s v="No"/>
    <n v="0"/>
  </r>
  <r>
    <s v="P6353"/>
    <s v="Different Pro"/>
    <s v="Toys"/>
    <s v="RetailMart Inc"/>
    <n v="94"/>
    <n v="77"/>
    <n v="16562.04"/>
    <n v="1556831.76"/>
    <x v="27"/>
    <d v="2025-08-04T00:00:00"/>
    <s v="discontinued"/>
    <s v="Delhi Warehouse"/>
    <s v="Different Pro"/>
    <s v="Toys"/>
    <s v="Retailmart Inc"/>
    <s v="Different Pro"/>
    <s v="Toys"/>
    <s v="Retailmart Inc"/>
    <n v="94"/>
    <n v="77"/>
    <n v="16562.04"/>
    <n v="1556831.76"/>
    <s v="In Stock"/>
    <s v="No"/>
    <n v="0"/>
  </r>
  <r>
    <s v="P7365"/>
    <s v="Your Mini"/>
    <s v="Groceries"/>
    <s v="ABC Pvt Ltd"/>
    <n v="183"/>
    <n v="31"/>
    <n v="13612.09"/>
    <n v="2491012.4700000002"/>
    <x v="72"/>
    <d v="2025-09-14T00:00:00"/>
    <s v="active"/>
    <s v="Ahmedabad Branch"/>
    <s v="Your Mini"/>
    <s v="Groceries"/>
    <s v="Abc Pvt Ltd"/>
    <s v="Your Mini"/>
    <s v="Groceries"/>
    <s v="Abc Pvt Ltd"/>
    <n v="183"/>
    <n v="31"/>
    <n v="13612.09"/>
    <n v="2491012.4700000002"/>
    <s v="In Stock"/>
    <s v="No"/>
    <n v="0"/>
  </r>
  <r>
    <s v="P4943"/>
    <s v="Base X"/>
    <s v="Electronics"/>
    <s v="RetailMart Inc"/>
    <n v="88"/>
    <n v="25"/>
    <n v="7766.07"/>
    <n v="683414.15999999992"/>
    <x v="179"/>
    <d v="2025-07-15T00:00:00"/>
    <m/>
    <s v="Delhi Warehouse"/>
    <s v="Base X"/>
    <s v="Electronics"/>
    <s v="Retailmart Inc"/>
    <s v="Base X"/>
    <s v="Electronics"/>
    <s v="Retailmart Inc"/>
    <n v="88"/>
    <n v="25"/>
    <n v="7766.07"/>
    <n v="683414.15999999992"/>
    <s v="In Stock"/>
    <s v="No"/>
    <n v="0"/>
  </r>
  <r>
    <s v="P5795"/>
    <s v="Page X"/>
    <s v="Furniture"/>
    <s v="RetailMart Inc"/>
    <n v="111"/>
    <n v="87"/>
    <n v="14002.45"/>
    <n v="1554271.95"/>
    <x v="136"/>
    <d v="2025-07-21T00:00:00"/>
    <s v="discontinued"/>
    <s v="Ahmedabad Branch"/>
    <s v="Page X"/>
    <s v="Furniture"/>
    <s v="Retailmart Inc"/>
    <s v="Page X"/>
    <s v="Furniture"/>
    <s v="Retailmart Inc"/>
    <n v="111"/>
    <n v="87"/>
    <n v="14002.45"/>
    <n v="1554271.9500000002"/>
    <s v="In Stock"/>
    <s v="No"/>
    <n v="0"/>
  </r>
  <r>
    <s v="P9149"/>
    <s v="Would Mini"/>
    <s v="Furniture"/>
    <s v="QuickStock"/>
    <n v="189"/>
    <n v="33"/>
    <n v="9277.5499999999993"/>
    <n v="1753456.95"/>
    <x v="156"/>
    <d v="2025-08-20T00:00:00"/>
    <s v="discontinued"/>
    <s v="Online"/>
    <s v="Would Mini"/>
    <s v="Furniture"/>
    <s v="Quickstock"/>
    <s v="Would Mini"/>
    <s v="Furniture"/>
    <s v="Quickstock"/>
    <n v="189"/>
    <n v="33"/>
    <n v="9277.5499999999993"/>
    <n v="1753456.95"/>
    <s v="In Stock"/>
    <s v="No"/>
    <n v="0"/>
  </r>
  <r>
    <s v="P6333"/>
    <s v="Break Max"/>
    <s v="Electronics"/>
    <s v="RetailMart Inc"/>
    <n v="16"/>
    <n v="70"/>
    <n v="19651.849999999999"/>
    <n v="314429.59999999998"/>
    <x v="110"/>
    <d v="2025-09-18T00:00:00"/>
    <s v="Inactive"/>
    <s v="Delhi Warehouse"/>
    <s v="Break Max"/>
    <s v="Electronics"/>
    <s v="Retailmart Inc"/>
    <s v="Break Max"/>
    <s v="Electronics"/>
    <s v="Retailmart Inc"/>
    <n v="16"/>
    <n v="70"/>
    <n v="19651.849999999999"/>
    <n v="314429.59999999998"/>
    <s v="Low Stock"/>
    <s v="Yes"/>
    <n v="1"/>
  </r>
  <r>
    <s v="P2848"/>
    <s v="Smile X"/>
    <s v="Toys"/>
    <s v="Omni Suppliers"/>
    <n v="92"/>
    <n v="25"/>
    <n v="1839.5"/>
    <n v="169234"/>
    <x v="101"/>
    <d v="2025-07-25T00:00:00"/>
    <s v="Inactive"/>
    <s v="Pune Store"/>
    <s v="Smile X"/>
    <s v="Toys"/>
    <s v="Omni Suppliers"/>
    <s v="Smile X"/>
    <s v="Toys"/>
    <s v="Omni Suppliers"/>
    <n v="92"/>
    <n v="25"/>
    <n v="1839.5"/>
    <n v="169234"/>
    <s v="In Stock"/>
    <s v="No"/>
    <n v="0"/>
  </r>
  <r>
    <s v="P1643"/>
    <s v="If Plus"/>
    <s v="Clothing"/>
    <s v="Global Traders"/>
    <n v="138"/>
    <n v="93"/>
    <n v="17526.98"/>
    <n v="2418723.2400000002"/>
    <x v="141"/>
    <d v="2025-08-07T00:00:00"/>
    <s v="active"/>
    <s v="Mumbai Store"/>
    <s v="If Plus"/>
    <s v="Clothing"/>
    <s v="Global Traders"/>
    <s v="If Plus"/>
    <s v="Clothing"/>
    <s v="Global Traders"/>
    <n v="138"/>
    <n v="93"/>
    <n v="17526.98"/>
    <n v="2418723.2399999998"/>
    <s v="In Stock"/>
    <s v="No"/>
    <n v="0"/>
  </r>
  <r>
    <s v="P8946"/>
    <s v="Cell Mini"/>
    <s v="Toys"/>
    <s v="ABC Pvt Ltd"/>
    <n v="98"/>
    <n v="98"/>
    <n v="16708.849999999999"/>
    <n v="1637467.3"/>
    <x v="165"/>
    <d v="2025-07-19T00:00:00"/>
    <s v="discon"/>
    <s v="Mumbai Store"/>
    <s v="Cell Mini"/>
    <s v="Toys"/>
    <s v="Abc Pvt Ltd"/>
    <s v="Cell Mini"/>
    <s v="Toys"/>
    <s v="Abc Pvt Ltd"/>
    <n v="98"/>
    <n v="98"/>
    <n v="16708.849999999999"/>
    <n v="1637467.2999999998"/>
    <s v="Low Stock"/>
    <s v="No"/>
    <n v="1"/>
  </r>
  <r>
    <s v="P2181"/>
    <s v="Suffer Max"/>
    <s v="Groceries"/>
    <s v="RetailMart Inc"/>
    <n v="103"/>
    <n v="76"/>
    <n v="1825.87"/>
    <n v="188064.61"/>
    <x v="18"/>
    <d v="2025-09-03T00:00:00"/>
    <s v="active"/>
    <s v="Pune Store"/>
    <s v="Suffer Max"/>
    <s v="Groceries"/>
    <s v="Retailmart Inc"/>
    <s v="Suffer Max"/>
    <s v="Groceries"/>
    <s v="Retailmart Inc"/>
    <n v="103"/>
    <n v="76"/>
    <n v="1825.87"/>
    <n v="188064.61"/>
    <s v="In Stock"/>
    <s v="No"/>
    <n v="0"/>
  </r>
  <r>
    <s v="P4472"/>
    <s v="Onto Lite"/>
    <s v="Toys"/>
    <s v="QuickStock"/>
    <n v="58"/>
    <n v="50"/>
    <n v="17065.84"/>
    <n v="989818.72"/>
    <x v="41"/>
    <d v="2025-10-03T00:00:00"/>
    <m/>
    <s v="Ahmedabad Branch"/>
    <s v="Onto Lite"/>
    <s v="Toys"/>
    <s v="Quickstock"/>
    <s v="Onto Lite"/>
    <s v="Toys"/>
    <s v="Quickstock"/>
    <n v="58"/>
    <n v="50"/>
    <n v="17065.84"/>
    <n v="989818.72"/>
    <s v="In Stock"/>
    <s v="No"/>
    <n v="0"/>
  </r>
  <r>
    <s v="P6179"/>
    <s v="Tree Pro"/>
    <s v="Furniture"/>
    <s v="Omni Suppliers"/>
    <n v="51"/>
    <n v="46"/>
    <n v="19539.7"/>
    <n v="996524.70000000007"/>
    <x v="164"/>
    <d v="2025-09-08T00:00:00"/>
    <s v="Inactive"/>
    <s v="Mumbai Store"/>
    <s v="Tree Pro"/>
    <s v="Furniture"/>
    <s v="Omni Suppliers"/>
    <s v="Tree Pro"/>
    <s v="Furniture"/>
    <s v="Omni Suppliers"/>
    <n v="51"/>
    <n v="46"/>
    <n v="19539.7"/>
    <n v="996524.70000000007"/>
    <s v="In Stock"/>
    <s v="No"/>
    <n v="0"/>
  </r>
  <r>
    <s v="P7028"/>
    <s v="Understand Plus"/>
    <s v="Toys"/>
    <s v="Global Traders"/>
    <n v="71"/>
    <n v="99"/>
    <n v="9880.34"/>
    <n v="701504.14"/>
    <x v="117"/>
    <d v="2025-08-01T00:00:00"/>
    <s v="active"/>
    <s v="Ahmedabad Branch"/>
    <s v="Understand Plus"/>
    <s v="Toys"/>
    <s v="Global Traders"/>
    <s v="Understand Plus"/>
    <s v="Toys"/>
    <s v="Global Traders"/>
    <n v="71"/>
    <n v="99"/>
    <n v="9880.34"/>
    <n v="701504.14"/>
    <s v="Low Stock"/>
    <s v="Yes"/>
    <n v="1"/>
  </r>
  <r>
    <s v="P2948"/>
    <s v="Maintain Max"/>
    <s v="Groceries"/>
    <s v="RetailMart Inc"/>
    <n v="162"/>
    <n v="79"/>
    <n v="13602.35"/>
    <n v="2203580.7000000002"/>
    <x v="145"/>
    <d v="2025-10-01T00:00:00"/>
    <s v="active"/>
    <s v="Online"/>
    <s v="Maintain Max"/>
    <s v="Groceries"/>
    <s v="Retailmart Inc"/>
    <s v="Maintain Max"/>
    <s v="Groceries"/>
    <s v="Retailmart Inc"/>
    <n v="162"/>
    <n v="79"/>
    <n v="13602.35"/>
    <n v="2203580.7000000002"/>
    <s v="In Stock"/>
    <s v="No"/>
    <n v="0"/>
  </r>
  <r>
    <s v="P1189"/>
    <s v="Trip Plus"/>
    <s v="Furniture"/>
    <s v="Omni Suppliers"/>
    <n v="120"/>
    <n v="78"/>
    <n v="13136.18"/>
    <n v="1576341.6"/>
    <x v="97"/>
    <d v="2025-09-15T00:00:00"/>
    <s v="discon"/>
    <s v="Pune Store"/>
    <s v="Trip Plus"/>
    <s v="Furniture"/>
    <s v="Omni Suppliers"/>
    <s v="Trip Plus"/>
    <s v="Furniture"/>
    <s v="Omni Suppliers"/>
    <n v="120"/>
    <n v="78"/>
    <n v="13136.18"/>
    <n v="1576341.6"/>
    <s v="In Stock"/>
    <s v="No"/>
    <n v="0"/>
  </r>
  <r>
    <s v="P9406"/>
    <s v="Plant Plus"/>
    <s v="Toys"/>
    <s v="Global Traders"/>
    <n v="87"/>
    <n v="32"/>
    <n v="6339.36"/>
    <n v="551524.31999999995"/>
    <x v="115"/>
    <d v="2025-07-25T00:00:00"/>
    <s v="Actv"/>
    <s v="Online"/>
    <s v="Plant Plus"/>
    <s v="Toys"/>
    <s v="Global Traders"/>
    <s v="Plant Plus"/>
    <s v="Toys"/>
    <s v="Global Traders"/>
    <n v="87"/>
    <n v="32"/>
    <n v="6339.36"/>
    <n v="551524.31999999995"/>
    <s v="In Stock"/>
    <s v="No"/>
    <n v="0"/>
  </r>
  <r>
    <s v="P7357"/>
    <s v="Church Mini"/>
    <s v="Toys"/>
    <s v="ABC Pvt Ltd"/>
    <n v="137"/>
    <n v="91"/>
    <n v="14343.74"/>
    <n v="1965092.38"/>
    <x v="139"/>
    <d v="2025-09-12T00:00:00"/>
    <s v="Inactive"/>
    <s v="Pune Store"/>
    <s v="Church Mini"/>
    <s v="Toys"/>
    <s v="Abc Pvt Ltd"/>
    <s v="Church Mini"/>
    <s v="Toys"/>
    <s v="Abc Pvt Ltd"/>
    <n v="137"/>
    <n v="91"/>
    <n v="14343.74"/>
    <n v="1965092.38"/>
    <s v="In Stock"/>
    <s v="No"/>
    <n v="0"/>
  </r>
  <r>
    <s v="P4062"/>
    <s v="Very Max"/>
    <s v="Groceries"/>
    <s v="Global Traders"/>
    <n v="171"/>
    <n v="59"/>
    <n v="14476.67"/>
    <n v="2475510.5699999998"/>
    <x v="155"/>
    <d v="2025-09-21T00:00:00"/>
    <s v="active"/>
    <s v="Ahmedabad Branch"/>
    <s v="Very Max"/>
    <s v="Groceries"/>
    <s v="Global Traders"/>
    <s v="Very Max"/>
    <s v="Groceries"/>
    <s v="Global Traders"/>
    <n v="171"/>
    <n v="59"/>
    <n v="14476.67"/>
    <n v="2475510.5699999998"/>
    <s v="In Stock"/>
    <s v="No"/>
    <n v="0"/>
  </r>
  <r>
    <s v="P2654"/>
    <s v="Southern Lite"/>
    <s v="Groceries"/>
    <s v="RetailMart Inc"/>
    <n v="197"/>
    <n v="93"/>
    <n v="3446.48"/>
    <n v="678956.56"/>
    <x v="169"/>
    <d v="2025-10-01T00:00:00"/>
    <s v="active"/>
    <s v="Delhi Warehouse"/>
    <s v="Southern Lite"/>
    <s v="Groceries"/>
    <s v="Retailmart Inc"/>
    <s v="Southern Lite"/>
    <s v="Groceries"/>
    <s v="Retailmart Inc"/>
    <n v="197"/>
    <n v="93"/>
    <n v="3446.48"/>
    <n v="678956.56"/>
    <s v="In Stock"/>
    <s v="No"/>
    <n v="0"/>
  </r>
  <r>
    <s v="P6024"/>
    <s v="Vote Mini"/>
    <s v="Electronics"/>
    <s v="RetailMart Inc"/>
    <n v="79"/>
    <n v="25"/>
    <n v="17172.68"/>
    <n v="1356641.72"/>
    <x v="30"/>
    <d v="2025-10-09T00:00:00"/>
    <s v="active"/>
    <s v="Ahmedabad Branch"/>
    <s v="Vote Mini"/>
    <s v="Electronics"/>
    <s v="Retailmart Inc"/>
    <s v="Vote Mini"/>
    <s v="Electronics"/>
    <s v="Retailmart Inc"/>
    <n v="79"/>
    <n v="25"/>
    <n v="17172.68"/>
    <n v="1356641.72"/>
    <s v="In Stock"/>
    <s v="No"/>
    <n v="0"/>
  </r>
  <r>
    <s v="P5417"/>
    <s v="Great Pro"/>
    <s v="Toys"/>
    <s v="RetailMart Inc"/>
    <n v="17"/>
    <n v="47"/>
    <n v="4223.26"/>
    <n v="71795.42"/>
    <x v="53"/>
    <d v="2025-07-23T00:00:00"/>
    <s v="active"/>
    <s v="Mumbai Store"/>
    <s v="Great Pro"/>
    <s v="Toys"/>
    <s v="Retailmart Inc"/>
    <s v="Great Pro"/>
    <s v="Toys"/>
    <s v="Retailmart Inc"/>
    <n v="17"/>
    <n v="47"/>
    <n v="4223.26"/>
    <n v="71795.42"/>
    <s v="Low Stock"/>
    <s v="Yes"/>
    <n v="1"/>
  </r>
  <r>
    <s v="P6884"/>
    <s v="Fish X"/>
    <s v="Clothing"/>
    <s v="ABC Pvt Ltd"/>
    <n v="192"/>
    <n v="99"/>
    <n v="1077.43"/>
    <n v="206866.56"/>
    <x v="151"/>
    <d v="2025-07-14T00:00:00"/>
    <s v="discon"/>
    <s v="Online"/>
    <s v="Fish X"/>
    <s v="Clothing"/>
    <s v="Abc Pvt Ltd"/>
    <s v="Fish X"/>
    <s v="Clothing"/>
    <s v="Abc Pvt Ltd"/>
    <n v="192"/>
    <n v="99"/>
    <n v="1077.43"/>
    <n v="206866.56"/>
    <s v="In Stock"/>
    <s v="No"/>
    <n v="0"/>
  </r>
  <r>
    <s v="P8873"/>
    <s v="Law Pro"/>
    <s v="Toys"/>
    <m/>
    <n v="179"/>
    <n v="55"/>
    <n v="2380.85"/>
    <n v="426172.15"/>
    <x v="53"/>
    <d v="2025-08-21T00:00:00"/>
    <s v="Inactive"/>
    <s v="Pune Store"/>
    <s v="Law Pro"/>
    <s v="Toys"/>
    <s v=""/>
    <s v="Law Pro"/>
    <s v="Toys"/>
    <s v="Others"/>
    <n v="179"/>
    <n v="55"/>
    <n v="2380.85"/>
    <n v="426172.14999999997"/>
    <s v="In Stock"/>
    <s v="No"/>
    <n v="0"/>
  </r>
  <r>
    <s v="P7549"/>
    <s v="Beyond Max"/>
    <s v="Groceries"/>
    <s v="ABC Pvt Ltd"/>
    <n v="59"/>
    <n v="46"/>
    <n v="15747.48"/>
    <n v="929101.32"/>
    <x v="20"/>
    <d v="2025-09-01T00:00:00"/>
    <m/>
    <s v="Mumbai Store"/>
    <s v="Beyond Max"/>
    <s v="Groceries"/>
    <s v="Abc Pvt Ltd"/>
    <s v="Beyond Max"/>
    <s v="Groceries"/>
    <s v="Abc Pvt Ltd"/>
    <n v="59"/>
    <n v="46"/>
    <n v="15747.48"/>
    <n v="929101.32"/>
    <s v="In Stock"/>
    <s v="No"/>
    <n v="0"/>
  </r>
  <r>
    <s v="P6835"/>
    <s v="Operation Max"/>
    <s v="Toys"/>
    <s v="Omni Suppliers"/>
    <n v="194"/>
    <n v="82"/>
    <n v="3895.23"/>
    <n v="755674.62"/>
    <x v="176"/>
    <d v="2025-08-16T00:00:00"/>
    <s v="active"/>
    <s v="Pune Store"/>
    <s v="Operation Max"/>
    <s v="Toys"/>
    <s v="Omni Suppliers"/>
    <s v="Operation Max"/>
    <s v="Toys"/>
    <s v="Omni Suppliers"/>
    <n v="194"/>
    <n v="82"/>
    <n v="3895.23"/>
    <n v="755674.62"/>
    <s v="In Stock"/>
    <s v="No"/>
    <n v="0"/>
  </r>
  <r>
    <s v="P2085"/>
    <s v="Bank Max"/>
    <s v="Electronics"/>
    <s v="Omni Suppliers"/>
    <n v="19"/>
    <m/>
    <n v="5414.64"/>
    <n v="102878.16"/>
    <x v="178"/>
    <d v="2025-08-13T00:00:00"/>
    <s v="Inactive"/>
    <s v="Ahmedabad Branch"/>
    <s v="Bank Max"/>
    <s v="Electronics"/>
    <s v="Omni Suppliers"/>
    <s v="Bank Max"/>
    <s v="Electronics"/>
    <s v="Omni Suppliers"/>
    <n v="19"/>
    <n v="0"/>
    <n v="5414.64"/>
    <n v="102878.16"/>
    <s v="In Stock"/>
    <s v="No"/>
    <n v="0"/>
  </r>
  <r>
    <s v="P9645"/>
    <s v="Report Mini"/>
    <s v="Groceries"/>
    <s v="ABC Pvt Ltd"/>
    <n v="61"/>
    <n v="64"/>
    <n v="11032.32"/>
    <n v="672971.52"/>
    <x v="83"/>
    <d v="2025-10-06T00:00:00"/>
    <s v="discontinued"/>
    <s v="Mumbai Store"/>
    <s v="Report Mini"/>
    <s v="Groceries"/>
    <s v="Abc Pvt Ltd"/>
    <s v="Report Mini"/>
    <s v="Groceries"/>
    <s v="Abc Pvt Ltd"/>
    <n v="61"/>
    <n v="64"/>
    <n v="11032.32"/>
    <n v="672971.52"/>
    <s v="Low Stock"/>
    <s v="Yes"/>
    <n v="1"/>
  </r>
  <r>
    <s v="P4036"/>
    <s v="meeting lite"/>
    <s v="Electronics"/>
    <s v="ABC Pvt Ltd"/>
    <n v="161"/>
    <n v="65"/>
    <n v="8796.4599999999991"/>
    <n v="1416230.06"/>
    <x v="149"/>
    <d v="2025-07-15T00:00:00"/>
    <s v="active"/>
    <s v="Pune Store"/>
    <s v="Meeting Lite"/>
    <s v="Electronics"/>
    <s v="Abc Pvt Ltd"/>
    <s v="Meeting Lite"/>
    <s v="Electronics"/>
    <s v="Abc Pvt Ltd"/>
    <n v="161"/>
    <n v="65"/>
    <n v="8796.4599999999991"/>
    <n v="1416230.0599999998"/>
    <s v="In Stock"/>
    <s v="No"/>
    <n v="0"/>
  </r>
  <r>
    <s v="P8358"/>
    <s v="History Lite"/>
    <s v="Clothing"/>
    <s v="Omni Suppliers"/>
    <n v="28"/>
    <n v="67"/>
    <n v="6943.44"/>
    <n v="194416.32"/>
    <x v="130"/>
    <d v="2025-09-20T00:00:00"/>
    <m/>
    <s v="Ahmedabad Branch"/>
    <s v="History Lite"/>
    <s v="Clothing"/>
    <s v="Omni Suppliers"/>
    <s v="History Lite"/>
    <s v="Clothing"/>
    <s v="Omni Suppliers"/>
    <n v="28"/>
    <n v="67"/>
    <n v="6943.44"/>
    <n v="194416.31999999998"/>
    <s v="Low Stock"/>
    <s v="Yes"/>
    <n v="1"/>
  </r>
  <r>
    <s v="P9988"/>
    <s v="Everybody Mini"/>
    <s v="Furniture"/>
    <s v="QuickStock"/>
    <n v="179"/>
    <n v="65"/>
    <n v="3099.36"/>
    <n v="554785.44000000006"/>
    <x v="164"/>
    <d v="2025-08-31T00:00:00"/>
    <s v="Inactive"/>
    <s v="Delhi Warehouse"/>
    <s v="Everybody Mini"/>
    <s v="Furniture"/>
    <s v="Quickstock"/>
    <s v="Everybody Mini"/>
    <s v="Furniture"/>
    <s v="Quickstock"/>
    <n v="179"/>
    <n v="65"/>
    <n v="3099.36"/>
    <n v="554785.44000000006"/>
    <s v="In Stock"/>
    <s v="No"/>
    <n v="0"/>
  </r>
  <r>
    <s v="P2268"/>
    <s v="Girl X"/>
    <s v="Toys"/>
    <s v="Global Traders"/>
    <n v="33"/>
    <n v="51"/>
    <n v="19285.32"/>
    <n v="636415.55999999994"/>
    <x v="174"/>
    <d v="2025-08-01T00:00:00"/>
    <s v="discon"/>
    <s v="Delhi Warehouse"/>
    <s v="Girl X"/>
    <s v="Toys"/>
    <s v="Global Traders"/>
    <s v="Girl X"/>
    <s v="Toys"/>
    <s v="Global Traders"/>
    <n v="33"/>
    <n v="51"/>
    <n v="19285.32"/>
    <n v="636415.55999999994"/>
    <s v="Low Stock"/>
    <s v="Yes"/>
    <n v="1"/>
  </r>
  <r>
    <s v="P8617"/>
    <s v="Station Lite"/>
    <s v="Furniture"/>
    <s v="ABC Pvt Ltd"/>
    <n v="184"/>
    <n v="58"/>
    <n v="6263.28"/>
    <n v="1152443.52"/>
    <x v="181"/>
    <d v="2025-09-11T00:00:00"/>
    <s v="discon"/>
    <s v="Online"/>
    <s v="Station Lite"/>
    <s v="Furniture"/>
    <s v="Abc Pvt Ltd"/>
    <s v="Station Lite"/>
    <s v="Furniture"/>
    <s v="Abc Pvt Ltd"/>
    <n v="184"/>
    <n v="58"/>
    <n v="6263.28"/>
    <n v="1152443.52"/>
    <s v="In Stock"/>
    <s v="No"/>
    <n v="0"/>
  </r>
  <r>
    <s v="P4944"/>
    <s v="Four Pro"/>
    <s v="Electronics"/>
    <s v="RetailMart Inc"/>
    <n v="15"/>
    <n v="40"/>
    <n v="18508.68"/>
    <n v="277630.2"/>
    <x v="116"/>
    <d v="2025-09-06T00:00:00"/>
    <s v="active"/>
    <s v="Mumbai Store"/>
    <s v="Four Pro"/>
    <s v="Electronics"/>
    <s v="Retailmart Inc"/>
    <s v="Four Pro"/>
    <s v="Electronics"/>
    <s v="Retailmart Inc"/>
    <n v="15"/>
    <n v="40"/>
    <n v="18508.68"/>
    <n v="277630.2"/>
    <s v="Low Stock"/>
    <s v="Yes"/>
    <n v="1"/>
  </r>
  <r>
    <s v="P1131"/>
    <s v="Recent Lite"/>
    <s v="Groceries"/>
    <s v="Omni Suppliers"/>
    <n v="43"/>
    <n v="27"/>
    <n v="18413.22"/>
    <n v="791768.46000000008"/>
    <x v="136"/>
    <d v="2025-08-09T00:00:00"/>
    <s v="discon"/>
    <s v="Mumbai Store"/>
    <s v="Recent Lite"/>
    <s v="Groceries"/>
    <s v="Omni Suppliers"/>
    <s v="Recent Lite"/>
    <s v="Groceries"/>
    <s v="Omni Suppliers"/>
    <n v="43"/>
    <n v="27"/>
    <n v="18413.22"/>
    <n v="791768.46000000008"/>
    <s v="In Stock"/>
    <s v="No"/>
    <n v="0"/>
  </r>
  <r>
    <s v="P6906"/>
    <s v="Bag Lite"/>
    <s v="Furniture"/>
    <s v="RetailMart Inc"/>
    <n v="63"/>
    <n v="59"/>
    <n v="11890.05"/>
    <n v="749073.14999999991"/>
    <x v="113"/>
    <d v="2025-09-10T00:00:00"/>
    <s v="Actv"/>
    <s v="Mumbai Store"/>
    <s v="Bag Lite"/>
    <s v="Furniture"/>
    <s v="Retailmart Inc"/>
    <s v="Bag Lite"/>
    <s v="Furniture"/>
    <s v="Retailmart Inc"/>
    <n v="63"/>
    <n v="59"/>
    <n v="11890.05"/>
    <n v="749073.14999999991"/>
    <s v="In Stock"/>
    <s v="No"/>
    <n v="0"/>
  </r>
  <r>
    <s v="P6277"/>
    <s v="Hour X"/>
    <s v="Toys"/>
    <s v="ABC Pvt Ltd"/>
    <n v="55"/>
    <n v="63"/>
    <n v="6062.9"/>
    <n v="333459.5"/>
    <x v="2"/>
    <d v="2025-08-08T00:00:00"/>
    <s v="Actv"/>
    <s v="Delhi Warehouse"/>
    <s v="Hour X"/>
    <s v="Toys"/>
    <s v="Abc Pvt Ltd"/>
    <s v="Hour X"/>
    <s v="Toys"/>
    <s v="Abc Pvt Ltd"/>
    <n v="55"/>
    <n v="63"/>
    <n v="6062.9"/>
    <n v="333459.5"/>
    <s v="Low Stock"/>
    <s v="Yes"/>
    <n v="1"/>
  </r>
  <r>
    <s v="P9131"/>
    <s v="Store Lite"/>
    <s v="Electronics"/>
    <s v="Global Traders"/>
    <n v="69"/>
    <n v="80"/>
    <n v="12213.42"/>
    <n v="842725.98"/>
    <x v="180"/>
    <d v="2025-08-15T00:00:00"/>
    <s v="active"/>
    <s v="Ahmedabad Branch"/>
    <s v="Store Lite"/>
    <s v="Electronics"/>
    <s v="Global Traders"/>
    <s v="Store Lite"/>
    <s v="Electronics"/>
    <s v="Global Traders"/>
    <n v="69"/>
    <n v="80"/>
    <n v="12213.42"/>
    <n v="842725.98"/>
    <s v="Low Stock"/>
    <s v="Yes"/>
    <n v="1"/>
  </r>
  <r>
    <s v="P3966"/>
    <s v="Everyone Plus"/>
    <s v="Furniture"/>
    <s v="ABC Pvt Ltd"/>
    <n v="76"/>
    <n v="66"/>
    <n v="13568.38"/>
    <n v="1031196.88"/>
    <x v="101"/>
    <d v="2025-07-17T00:00:00"/>
    <m/>
    <s v="Delhi Warehouse"/>
    <s v="Everyone Plus"/>
    <s v="Furniture"/>
    <s v="Abc Pvt Ltd"/>
    <s v="Everyone Plus"/>
    <s v="Furniture"/>
    <s v="Abc Pvt Ltd"/>
    <n v="76"/>
    <n v="66"/>
    <n v="13568.38"/>
    <n v="1031196.8799999999"/>
    <s v="In Stock"/>
    <s v="No"/>
    <n v="0"/>
  </r>
  <r>
    <s v="P5205"/>
    <s v="Apply Pro"/>
    <s v="Groceries"/>
    <s v="RetailMart Inc"/>
    <n v="51"/>
    <n v="33"/>
    <n v="18888.16"/>
    <n v="963296.16"/>
    <x v="124"/>
    <d v="2025-08-07T00:00:00"/>
    <s v="Inactive"/>
    <s v="Mumbai Store"/>
    <s v="Apply Pro"/>
    <s v="Groceries"/>
    <s v="Retailmart Inc"/>
    <s v="Apply Pro"/>
    <s v="Groceries"/>
    <s v="Retailmart Inc"/>
    <n v="51"/>
    <n v="33"/>
    <n v="18888.16"/>
    <n v="963296.16"/>
    <s v="In Stock"/>
    <s v="No"/>
    <n v="0"/>
  </r>
  <r>
    <s v="P6318"/>
    <s v="Year Lite"/>
    <s v="Toys"/>
    <s v="ABC Pvt Ltd"/>
    <n v="27"/>
    <n v="65"/>
    <n v="16606.95"/>
    <n v="448387.65"/>
    <x v="46"/>
    <d v="2025-09-19T00:00:00"/>
    <s v="active"/>
    <s v="Ahmedabad Branch"/>
    <s v="Year Lite"/>
    <s v="Toys"/>
    <s v="Abc Pvt Ltd"/>
    <s v="Year Lite"/>
    <s v="Toys"/>
    <s v="Abc Pvt Ltd"/>
    <n v="27"/>
    <n v="65"/>
    <n v="16606.95"/>
    <n v="448387.65"/>
    <s v="Low Stock"/>
    <s v="Yes"/>
    <n v="1"/>
  </r>
  <r>
    <s v="P5172"/>
    <s v="Many X"/>
    <s v="Electronics"/>
    <s v="Global Traders"/>
    <n v="130"/>
    <n v="56"/>
    <n v="17597.29"/>
    <n v="2287647.7000000002"/>
    <x v="98"/>
    <d v="2025-07-25T00:00:00"/>
    <s v="active"/>
    <s v="Online"/>
    <s v="Many X"/>
    <s v="Electronics"/>
    <s v="Global Traders"/>
    <s v="Many X"/>
    <s v="Electronics"/>
    <s v="Global Traders"/>
    <n v="130"/>
    <n v="56"/>
    <n v="17597.29"/>
    <n v="2287647.7000000002"/>
    <s v="In Stock"/>
    <s v="No"/>
    <n v="0"/>
  </r>
  <r>
    <s v="P5807"/>
    <s v="Leg Pro"/>
    <s v="Clothing"/>
    <s v="QuickStock"/>
    <m/>
    <n v="21"/>
    <n v="15508.25"/>
    <m/>
    <x v="16"/>
    <d v="2025-08-25T00:00:00"/>
    <s v="discontinued"/>
    <s v="Pune Store"/>
    <s v="Leg Pro"/>
    <s v="Clothing"/>
    <s v="Quickstock"/>
    <s v="Leg Pro"/>
    <s v="Clothing"/>
    <s v="Quickstock"/>
    <n v="0"/>
    <n v="21"/>
    <n v="15508.25"/>
    <n v="0"/>
    <s v="Out of Stock"/>
    <s v="Yes"/>
    <n v="1"/>
  </r>
  <r>
    <s v="P8738"/>
    <s v="Television Mini"/>
    <s v="Electronics"/>
    <s v="Global Traders"/>
    <n v="8"/>
    <n v="96"/>
    <n v="14303.25"/>
    <n v="114426"/>
    <x v="128"/>
    <d v="2025-07-17T00:00:00"/>
    <s v="Actv"/>
    <s v="Pune Store"/>
    <s v="Television Mini"/>
    <s v="Electronics"/>
    <s v="Global Traders"/>
    <s v="Television Mini"/>
    <s v="Electronics"/>
    <s v="Global Traders"/>
    <n v="8"/>
    <n v="96"/>
    <n v="14303.25"/>
    <n v="114426"/>
    <s v="Low Stock"/>
    <s v="Yes"/>
    <n v="1"/>
  </r>
  <r>
    <s v="P2526"/>
    <s v="Ahead Max"/>
    <s v="Electronics"/>
    <s v="Global Traders"/>
    <n v="195"/>
    <n v="40"/>
    <n v="5834.25"/>
    <n v="1137678.75"/>
    <x v="33"/>
    <d v="2025-09-25T00:00:00"/>
    <s v="Actv"/>
    <s v="Delhi Warehouse"/>
    <s v="Ahead Max"/>
    <s v="Electronics"/>
    <s v="Global Traders"/>
    <s v="Ahead Max"/>
    <s v="Electronics"/>
    <s v="Global Traders"/>
    <n v="195"/>
    <n v="40"/>
    <n v="5834.25"/>
    <n v="1137678.75"/>
    <s v="In Stock"/>
    <s v="No"/>
    <n v="0"/>
  </r>
  <r>
    <s v="P2158"/>
    <s v="Thousand Plus"/>
    <s v="Clothing"/>
    <s v="QuickStock"/>
    <n v="15"/>
    <n v="42"/>
    <n v="18197.82"/>
    <n v="272967.3"/>
    <x v="32"/>
    <d v="2025-09-29T00:00:00"/>
    <s v="discontinued"/>
    <s v="Pune Store"/>
    <s v="Thousand Plus"/>
    <s v="Clothing"/>
    <s v="Quickstock"/>
    <s v="Thousand Plus"/>
    <s v="Clothing"/>
    <s v="Quickstock"/>
    <n v="15"/>
    <n v="42"/>
    <n v="18197.82"/>
    <n v="272967.3"/>
    <s v="Low Stock"/>
    <s v="Yes"/>
    <n v="1"/>
  </r>
  <r>
    <s v="P2144"/>
    <s v="Operation X"/>
    <s v="Furniture"/>
    <s v="RetailMart Inc"/>
    <n v="68"/>
    <n v="25"/>
    <n v="12357.18"/>
    <n v="840288.24"/>
    <x v="48"/>
    <d v="2025-09-12T00:00:00"/>
    <s v="active"/>
    <s v="Online"/>
    <s v="Operation X"/>
    <s v="Furniture"/>
    <s v="Retailmart Inc"/>
    <s v="Operation X"/>
    <s v="Furniture"/>
    <s v="Retailmart Inc"/>
    <n v="68"/>
    <n v="25"/>
    <n v="12357.18"/>
    <n v="840288.24"/>
    <s v="In Stock"/>
    <s v="No"/>
    <n v="0"/>
  </r>
  <r>
    <s v="P3203"/>
    <s v="politics x"/>
    <s v="Electronics"/>
    <s v="Omni Suppliers"/>
    <n v="67"/>
    <n v="79"/>
    <n v="16335.87"/>
    <n v="1094503.29"/>
    <x v="154"/>
    <d v="2025-09-14T00:00:00"/>
    <s v="discon"/>
    <s v="Online"/>
    <s v="Politics X"/>
    <s v="Electronics"/>
    <s v="Omni Suppliers"/>
    <s v="Politics X"/>
    <s v="Electronics"/>
    <s v="Omni Suppliers"/>
    <n v="67"/>
    <n v="79"/>
    <n v="16335.87"/>
    <n v="1094503.29"/>
    <s v="Low Stock"/>
    <s v="Yes"/>
    <n v="1"/>
  </r>
  <r>
    <s v="P1560"/>
    <s v="Find Mini"/>
    <s v="Electronics"/>
    <s v="QuickStock"/>
    <n v="163"/>
    <n v="81"/>
    <n v="2680.45"/>
    <n v="436913.35"/>
    <x v="103"/>
    <d v="2025-08-30T00:00:00"/>
    <s v="Inactive"/>
    <s v="Pune Store"/>
    <s v="Find Mini"/>
    <s v="Electronics"/>
    <s v="Quickstock"/>
    <s v="Find Mini"/>
    <s v="Electronics"/>
    <s v="Quickstock"/>
    <n v="163"/>
    <n v="81"/>
    <n v="2680.45"/>
    <n v="436913.35"/>
    <s v="In Stock"/>
    <s v="No"/>
    <n v="0"/>
  </r>
  <r>
    <s v="P5407"/>
    <s v="Billion Lite"/>
    <s v="Furniture"/>
    <s v="Global Traders"/>
    <n v="119"/>
    <n v="41"/>
    <n v="12622.2"/>
    <n v="1502041.8"/>
    <x v="67"/>
    <d v="2025-09-02T00:00:00"/>
    <m/>
    <s v="Ahmedabad Branch"/>
    <s v="Billion Lite"/>
    <s v="Furniture"/>
    <s v="Global Traders"/>
    <s v="Billion Lite"/>
    <s v="Furniture"/>
    <s v="Global Traders"/>
    <n v="119"/>
    <n v="41"/>
    <n v="12622.2"/>
    <n v="1502041.8"/>
    <s v="In Stock"/>
    <s v="No"/>
    <n v="0"/>
  </r>
  <r>
    <s v="P6625"/>
    <s v="Street X"/>
    <s v="Clothing"/>
    <s v="QuickStock"/>
    <n v="194"/>
    <n v="78"/>
    <n v="11309.84"/>
    <n v="2194108.96"/>
    <x v="83"/>
    <d v="2025-10-09T00:00:00"/>
    <s v="active"/>
    <s v="Mumbai Store"/>
    <s v="Street X"/>
    <s v="Clothing"/>
    <s v="Quickstock"/>
    <s v="Street X"/>
    <s v="Clothing"/>
    <s v="Quickstock"/>
    <n v="194"/>
    <n v="78"/>
    <n v="11309.84"/>
    <n v="2194108.96"/>
    <s v="In Stock"/>
    <s v="No"/>
    <n v="0"/>
  </r>
  <r>
    <s v="P7195"/>
    <s v="action max"/>
    <s v="Clothing"/>
    <s v="RetailMart Inc"/>
    <n v="6"/>
    <n v="24"/>
    <n v="15973.51"/>
    <n v="95841.06"/>
    <x v="26"/>
    <d v="2025-08-22T00:00:00"/>
    <m/>
    <s v="Ahmedabad Branch"/>
    <s v="Action Max"/>
    <s v="Clothing"/>
    <s v="Retailmart Inc"/>
    <s v="Action Max"/>
    <s v="Clothing"/>
    <s v="Retailmart Inc"/>
    <n v="6"/>
    <n v="24"/>
    <n v="15973.51"/>
    <n v="95841.06"/>
    <s v="Low Stock"/>
    <s v="Yes"/>
    <n v="1"/>
  </r>
  <r>
    <s v="P2522"/>
    <s v="Property Mini"/>
    <s v="Groceries"/>
    <s v="RetailMart Inc"/>
    <n v="63"/>
    <n v="69"/>
    <n v="7131.57"/>
    <n v="449288.91"/>
    <x v="105"/>
    <d v="2025-07-21T00:00:00"/>
    <s v="active"/>
    <s v="Ahmedabad Branch"/>
    <s v="Property Mini"/>
    <s v="Groceries"/>
    <s v="Retailmart Inc"/>
    <s v="Property Mini"/>
    <s v="Groceries"/>
    <s v="Retailmart Inc"/>
    <n v="63"/>
    <n v="69"/>
    <n v="7131.57"/>
    <n v="449288.91"/>
    <s v="Low Stock"/>
    <s v="Yes"/>
    <n v="1"/>
  </r>
  <r>
    <s v="P2479"/>
    <s v="Learn X"/>
    <s v="Groceries"/>
    <s v="QuickStock"/>
    <n v="21"/>
    <n v="73"/>
    <n v="12933.01"/>
    <n v="271593.21000000002"/>
    <x v="109"/>
    <d v="2025-07-30T00:00:00"/>
    <s v="discon"/>
    <s v="Mumbai Store"/>
    <s v="Learn X"/>
    <s v="Groceries"/>
    <s v="Quickstock"/>
    <s v="Learn X"/>
    <s v="Groceries"/>
    <s v="Quickstock"/>
    <n v="21"/>
    <n v="73"/>
    <n v="12933.01"/>
    <n v="271593.21000000002"/>
    <s v="Low Stock"/>
    <s v="Yes"/>
    <n v="1"/>
  </r>
  <r>
    <s v="P1589"/>
    <s v="Would Pro"/>
    <s v="Furniture"/>
    <s v="QuickStock"/>
    <n v="40"/>
    <n v="54"/>
    <n v="7841.96"/>
    <n v="313678.40000000002"/>
    <x v="48"/>
    <d v="2025-07-26T00:00:00"/>
    <m/>
    <s v="Delhi Warehouse"/>
    <s v="Would Pro"/>
    <s v="Furniture"/>
    <s v="Quickstock"/>
    <s v="Would Pro"/>
    <s v="Furniture"/>
    <s v="Quickstock"/>
    <n v="40"/>
    <n v="54"/>
    <n v="7841.96"/>
    <n v="313678.40000000002"/>
    <s v="Low Stock"/>
    <s v="Yes"/>
    <n v="1"/>
  </r>
  <r>
    <s v="P9939"/>
    <s v="Western Plus"/>
    <s v="Clothing"/>
    <s v="ABC Pvt Ltd"/>
    <n v="48"/>
    <n v="90"/>
    <n v="6356.23"/>
    <n v="305099.03999999998"/>
    <x v="70"/>
    <d v="2025-09-09T00:00:00"/>
    <s v="discon"/>
    <s v="Ahmedabad Branch"/>
    <s v="Western Plus"/>
    <s v="Clothing"/>
    <s v="Abc Pvt Ltd"/>
    <s v="Western Plus"/>
    <s v="Clothing"/>
    <s v="Abc Pvt Ltd"/>
    <n v="48"/>
    <n v="90"/>
    <n v="6356.23"/>
    <n v="305099.03999999998"/>
    <s v="Low Stock"/>
    <s v="Yes"/>
    <n v="1"/>
  </r>
  <r>
    <s v="P5027"/>
    <s v="Include Max"/>
    <s v="Electronics"/>
    <s v="Global Traders"/>
    <n v="199"/>
    <n v="40"/>
    <n v="5044.17"/>
    <n v="1003789.83"/>
    <x v="164"/>
    <d v="2025-07-14T00:00:00"/>
    <s v="Actv"/>
    <s v="Mumbai Store"/>
    <s v="Include Max"/>
    <s v="Electronics"/>
    <s v="Global Traders"/>
    <s v="Include Max"/>
    <s v="Electronics"/>
    <s v="Global Traders"/>
    <n v="199"/>
    <n v="40"/>
    <n v="5044.17"/>
    <n v="1003789.83"/>
    <s v="In Stock"/>
    <s v="No"/>
    <n v="0"/>
  </r>
  <r>
    <s v="P4603"/>
    <s v="Stage Plus"/>
    <s v="Toys"/>
    <s v="QuickStock"/>
    <m/>
    <n v="93"/>
    <n v="13740.35"/>
    <m/>
    <x v="4"/>
    <d v="2025-08-31T00:00:00"/>
    <s v="discontinued"/>
    <s v="Ahmedabad Branch"/>
    <s v="Stage Plus"/>
    <s v="Toys"/>
    <s v="Quickstock"/>
    <s v="Stage Plus"/>
    <s v="Toys"/>
    <s v="Quickstock"/>
    <n v="0"/>
    <n v="93"/>
    <n v="13740.35"/>
    <n v="0"/>
    <s v="Out of Stock"/>
    <s v="Yes"/>
    <n v="1"/>
  </r>
  <r>
    <s v="P3167"/>
    <s v="Race Max"/>
    <s v="Furniture"/>
    <s v="QuickStock"/>
    <n v="96"/>
    <n v="44"/>
    <n v="4045.31"/>
    <n v="388349.76"/>
    <x v="148"/>
    <d v="2025-07-30T00:00:00"/>
    <s v="active"/>
    <s v="Online"/>
    <s v="Race Max"/>
    <s v="Furniture"/>
    <s v="Quickstock"/>
    <s v="Race Max"/>
    <s v="Furniture"/>
    <s v="Quickstock"/>
    <n v="96"/>
    <n v="44"/>
    <n v="4045.31"/>
    <n v="388349.76"/>
    <s v="In Stock"/>
    <s v="No"/>
    <n v="0"/>
  </r>
  <r>
    <s v="P3841"/>
    <s v="Reveal Lite"/>
    <s v="Clothing"/>
    <s v="ABC Pvt Ltd"/>
    <n v="78"/>
    <n v="90"/>
    <n v="1553.12"/>
    <n v="121143.36"/>
    <x v="174"/>
    <d v="2025-08-17T00:00:00"/>
    <s v="active"/>
    <s v="Online"/>
    <s v="Reveal Lite"/>
    <s v="Clothing"/>
    <s v="Abc Pvt Ltd"/>
    <s v="Reveal Lite"/>
    <s v="Clothing"/>
    <s v="Abc Pvt Ltd"/>
    <n v="78"/>
    <n v="90"/>
    <n v="1553.12"/>
    <n v="121143.35999999999"/>
    <s v="Low Stock"/>
    <s v="Yes"/>
    <n v="1"/>
  </r>
  <r>
    <s v="P4763"/>
    <s v="Election Lite"/>
    <s v="Electronics"/>
    <s v="ABC Pvt Ltd"/>
    <n v="126"/>
    <n v="51"/>
    <n v="13704.43"/>
    <n v="1726758.18"/>
    <x v="130"/>
    <d v="2025-07-31T00:00:00"/>
    <s v="Actv"/>
    <s v="Online"/>
    <s v="Election Lite"/>
    <s v="Electronics"/>
    <s v="Abc Pvt Ltd"/>
    <s v="Election Lite"/>
    <s v="Electronics"/>
    <s v="Abc Pvt Ltd"/>
    <n v="126"/>
    <n v="51"/>
    <n v="13704.43"/>
    <n v="1726758.18"/>
    <s v="In Stock"/>
    <s v="No"/>
    <n v="0"/>
  </r>
  <r>
    <s v="P2362"/>
    <s v="Measure Plus"/>
    <s v="Electronics"/>
    <s v="Omni Suppliers"/>
    <n v="157"/>
    <n v="35"/>
    <n v="6657.22"/>
    <n v="1045183.54"/>
    <x v="121"/>
    <d v="2025-10-06T00:00:00"/>
    <m/>
    <s v="Pune Store"/>
    <s v="Measure Plus"/>
    <s v="Electronics"/>
    <s v="Omni Suppliers"/>
    <s v="Measure Plus"/>
    <s v="Electronics"/>
    <s v="Omni Suppliers"/>
    <n v="157"/>
    <n v="35"/>
    <n v="6657.22"/>
    <n v="1045183.54"/>
    <s v="In Stock"/>
    <s v="No"/>
    <n v="0"/>
  </r>
  <r>
    <s v="P1059"/>
    <s v="Word Lite"/>
    <s v="Groceries"/>
    <s v="ABC Pvt Ltd"/>
    <n v="99"/>
    <n v="20"/>
    <n v="4141.62"/>
    <n v="410020.38"/>
    <x v="92"/>
    <d v="2025-09-29T00:00:00"/>
    <s v="discontinued"/>
    <s v="Pune Store"/>
    <s v="Word Lite"/>
    <s v="Groceries"/>
    <s v="Abc Pvt Ltd"/>
    <s v="Word Lite"/>
    <s v="Groceries"/>
    <s v="Abc Pvt Ltd"/>
    <n v="99"/>
    <n v="20"/>
    <n v="4141.62"/>
    <n v="410020.38"/>
    <s v="In Stock"/>
    <s v="No"/>
    <n v="0"/>
  </r>
  <r>
    <s v="P8201"/>
    <s v="Begin X"/>
    <s v="Groceries"/>
    <s v="ABC Pvt Ltd"/>
    <n v="33"/>
    <n v="67"/>
    <n v="10926.21"/>
    <n v="360564.93"/>
    <x v="32"/>
    <d v="2025-09-24T00:00:00"/>
    <s v="discon"/>
    <s v="Ahmedabad Branch"/>
    <s v="Begin X"/>
    <s v="Groceries"/>
    <s v="Abc Pvt Ltd"/>
    <s v="Begin X"/>
    <s v="Groceries"/>
    <s v="Abc Pvt Ltd"/>
    <n v="33"/>
    <n v="67"/>
    <n v="10926.21"/>
    <n v="360564.93"/>
    <s v="Low Stock"/>
    <s v="Yes"/>
    <n v="1"/>
  </r>
  <r>
    <s v="P9165"/>
    <s v="Their X"/>
    <s v="Electronics"/>
    <s v="QuickStock"/>
    <n v="157"/>
    <n v="98"/>
    <n v="5853.59"/>
    <n v="919013.63"/>
    <x v="3"/>
    <d v="2025-08-05T00:00:00"/>
    <m/>
    <s v="Mumbai Store"/>
    <s v="Their X"/>
    <s v="Electronics"/>
    <s v="Quickstock"/>
    <s v="Their X"/>
    <s v="Electronics"/>
    <s v="Quickstock"/>
    <n v="157"/>
    <n v="98"/>
    <n v="5853.59"/>
    <n v="919013.63"/>
    <s v="In Stock"/>
    <s v="No"/>
    <n v="0"/>
  </r>
  <r>
    <s v="P3161"/>
    <s v="Phone X"/>
    <s v="Furniture"/>
    <s v="RetailMart Inc"/>
    <n v="28"/>
    <n v="42"/>
    <n v="7872.95"/>
    <n v="220442.6"/>
    <x v="2"/>
    <d v="2025-09-06T00:00:00"/>
    <s v="discontinued"/>
    <s v="Online"/>
    <s v="Phone X"/>
    <s v="Furniture"/>
    <s v="Retailmart Inc"/>
    <s v="Phone X"/>
    <s v="Furniture"/>
    <s v="Retailmart Inc"/>
    <n v="28"/>
    <n v="42"/>
    <n v="7872.95"/>
    <n v="220442.6"/>
    <s v="Low Stock"/>
    <s v="Yes"/>
    <n v="1"/>
  </r>
  <r>
    <s v="P9800"/>
    <s v="Mind X"/>
    <s v="Furniture"/>
    <s v="ABC Pvt Ltd"/>
    <n v="52"/>
    <n v="36"/>
    <n v="7307.53"/>
    <n v="379991.56"/>
    <x v="42"/>
    <d v="2025-07-29T00:00:00"/>
    <s v="Actv"/>
    <s v="Mumbai Store"/>
    <s v="Mind X"/>
    <s v="Furniture"/>
    <s v="Abc Pvt Ltd"/>
    <s v="Mind X"/>
    <s v="Furniture"/>
    <s v="Abc Pvt Ltd"/>
    <n v="52"/>
    <n v="36"/>
    <n v="7307.53"/>
    <n v="379991.56"/>
    <s v="In Stock"/>
    <s v="No"/>
    <n v="0"/>
  </r>
  <r>
    <s v="P3364"/>
    <s v="Agreement X"/>
    <s v="Clothing"/>
    <s v="QuickStock"/>
    <n v="184"/>
    <n v="96"/>
    <n v="13492.59"/>
    <n v="2482636.56"/>
    <x v="101"/>
    <d v="2025-09-29T00:00:00"/>
    <s v="discontinued"/>
    <s v="Online"/>
    <s v="Agreement X"/>
    <s v="Clothing"/>
    <s v="Quickstock"/>
    <s v="Agreement X"/>
    <s v="Clothing"/>
    <s v="Quickstock"/>
    <n v="184"/>
    <n v="96"/>
    <n v="13492.59"/>
    <n v="2482636.56"/>
    <s v="In Stock"/>
    <s v="No"/>
    <n v="0"/>
  </r>
  <r>
    <s v="P1245"/>
    <s v="off max"/>
    <s v="Furniture"/>
    <s v="ABC Pvt Ltd"/>
    <n v="36"/>
    <n v="26"/>
    <n v="10725.38"/>
    <n v="386113.68"/>
    <x v="171"/>
    <d v="2025-08-11T00:00:00"/>
    <m/>
    <s v="Ahmedabad Branch"/>
    <s v="Off Max"/>
    <s v="Furniture"/>
    <s v="Abc Pvt Ltd"/>
    <s v="Off Max"/>
    <s v="Furniture"/>
    <s v="Abc Pvt Ltd"/>
    <n v="36"/>
    <n v="26"/>
    <n v="10725.38"/>
    <n v="386113.68"/>
    <s v="In Stock"/>
    <s v="No"/>
    <n v="0"/>
  </r>
  <r>
    <s v="P9797"/>
    <s v="Various Mini"/>
    <s v="Clothing"/>
    <s v="ABC Pvt Ltd"/>
    <n v="74"/>
    <n v="48"/>
    <n v="10075.51"/>
    <n v="745587.74"/>
    <x v="17"/>
    <d v="2025-08-29T00:00:00"/>
    <s v="Actv"/>
    <s v="Ahmedabad Branch"/>
    <s v="Various Mini"/>
    <s v="Clothing"/>
    <s v="Abc Pvt Ltd"/>
    <s v="Various Mini"/>
    <s v="Clothing"/>
    <s v="Abc Pvt Ltd"/>
    <n v="74"/>
    <n v="48"/>
    <n v="10075.51"/>
    <n v="745587.74"/>
    <s v="In Stock"/>
    <s v="No"/>
    <n v="0"/>
  </r>
  <r>
    <s v="P1141"/>
    <s v="Travel Lite"/>
    <s v="Groceries"/>
    <s v="Omni Suppliers"/>
    <n v="77"/>
    <n v="85"/>
    <n v="18535.25"/>
    <n v="1427214.25"/>
    <x v="111"/>
    <d v="2025-07-20T00:00:00"/>
    <s v="Inactive"/>
    <s v="Mumbai Store"/>
    <s v="Travel Lite"/>
    <s v="Groceries"/>
    <s v="Omni Suppliers"/>
    <s v="Travel Lite"/>
    <s v="Groceries"/>
    <s v="Omni Suppliers"/>
    <n v="77"/>
    <n v="85"/>
    <n v="18535.25"/>
    <n v="1427214.25"/>
    <s v="Low Stock"/>
    <s v="Yes"/>
    <n v="1"/>
  </r>
  <r>
    <s v="P8313"/>
    <s v="Against Max"/>
    <s v="Toys"/>
    <s v="Global Traders"/>
    <n v="53"/>
    <n v="40"/>
    <n v="13767.27"/>
    <n v="729665.31"/>
    <x v="89"/>
    <d v="2025-09-22T00:00:00"/>
    <s v="active"/>
    <s v="Mumbai Store"/>
    <s v="Against Max"/>
    <s v="Toys"/>
    <s v="Global Traders"/>
    <s v="Against Max"/>
    <s v="Toys"/>
    <s v="Global Traders"/>
    <n v="53"/>
    <n v="40"/>
    <n v="13767.27"/>
    <n v="729665.31"/>
    <s v="In Stock"/>
    <s v="No"/>
    <n v="0"/>
  </r>
  <r>
    <s v="P1399"/>
    <s v="Situation Mini"/>
    <s v="Groceries"/>
    <s v="QuickStock"/>
    <m/>
    <n v="23"/>
    <n v="9733.19"/>
    <m/>
    <x v="159"/>
    <d v="2025-08-10T00:00:00"/>
    <s v="discontinued"/>
    <s v="Mumbai Store"/>
    <s v="Situation Mini"/>
    <s v="Groceries"/>
    <s v="Quickstock"/>
    <s v="Situation Mini"/>
    <s v="Groceries"/>
    <s v="Quickstock"/>
    <n v="0"/>
    <n v="23"/>
    <n v="9733.19"/>
    <n v="0"/>
    <s v="Out of Stock"/>
    <s v="Yes"/>
    <n v="1"/>
  </r>
  <r>
    <s v="P7340"/>
    <s v="Price X"/>
    <s v="Groceries"/>
    <s v="RetailMart Inc"/>
    <n v="125"/>
    <n v="88"/>
    <n v="9069.27"/>
    <n v="1133658.75"/>
    <x v="150"/>
    <d v="2025-07-26T00:00:00"/>
    <s v="active"/>
    <s v="Pune Store"/>
    <s v="Price X"/>
    <s v="Groceries"/>
    <s v="Retailmart Inc"/>
    <s v="Price X"/>
    <s v="Groceries"/>
    <s v="Retailmart Inc"/>
    <n v="125"/>
    <n v="88"/>
    <n v="9069.27"/>
    <n v="1133658.75"/>
    <s v="In Stock"/>
    <s v="No"/>
    <n v="0"/>
  </r>
  <r>
    <s v="P7307"/>
    <s v="Outside Plus"/>
    <s v="Furniture"/>
    <s v="ABC Pvt Ltd"/>
    <n v="93"/>
    <n v="87"/>
    <n v="15689.05"/>
    <n v="1459081.65"/>
    <x v="88"/>
    <d v="2025-10-04T00:00:00"/>
    <s v="active"/>
    <s v="Mumbai Store"/>
    <s v="Outside Plus"/>
    <s v="Furniture"/>
    <s v="Abc Pvt Ltd"/>
    <s v="Outside Plus"/>
    <s v="Furniture"/>
    <s v="Abc Pvt Ltd"/>
    <n v="93"/>
    <n v="87"/>
    <n v="15689.05"/>
    <n v="1459081.65"/>
    <s v="In Stock"/>
    <s v="No"/>
    <n v="0"/>
  </r>
  <r>
    <s v="P3878"/>
    <s v="Trial Pro"/>
    <s v="Clothing"/>
    <s v="QuickStock"/>
    <n v="84"/>
    <n v="25"/>
    <n v="14327"/>
    <n v="1203468"/>
    <x v="156"/>
    <d v="2025-09-03T00:00:00"/>
    <m/>
    <s v="Ahmedabad Branch"/>
    <s v="Trial Pro"/>
    <s v="Clothing"/>
    <s v="Quickstock"/>
    <s v="Trial Pro"/>
    <s v="Clothing"/>
    <s v="Quickstock"/>
    <n v="84"/>
    <n v="25"/>
    <n v="14327"/>
    <n v="1203468"/>
    <s v="In Stock"/>
    <s v="No"/>
    <n v="0"/>
  </r>
  <r>
    <s v="P4333"/>
    <s v="Police Lite"/>
    <s v="Groceries"/>
    <s v="Omni Suppliers"/>
    <n v="66"/>
    <n v="52"/>
    <n v="8255.89"/>
    <n v="544888.74"/>
    <x v="180"/>
    <d v="2025-09-02T00:00:00"/>
    <s v="Inactive"/>
    <s v="Mumbai Store"/>
    <s v="Police Lite"/>
    <s v="Groceries"/>
    <s v="Omni Suppliers"/>
    <s v="Police Lite"/>
    <s v="Groceries"/>
    <s v="Omni Suppliers"/>
    <n v="66"/>
    <n v="52"/>
    <n v="8255.89"/>
    <n v="544888.74"/>
    <s v="In Stock"/>
    <s v="No"/>
    <n v="0"/>
  </r>
  <r>
    <s v="P6004"/>
    <s v="Born Lite"/>
    <s v="Toys"/>
    <s v="Omni Suppliers"/>
    <n v="12"/>
    <n v="57"/>
    <n v="2955.76"/>
    <n v="35469.120000000003"/>
    <x v="48"/>
    <d v="2025-10-05T00:00:00"/>
    <s v="discontinued"/>
    <s v="Pune Store"/>
    <s v="Born Lite"/>
    <s v="Toys"/>
    <s v="Omni Suppliers"/>
    <s v="Born Lite"/>
    <s v="Toys"/>
    <s v="Omni Suppliers"/>
    <n v="12"/>
    <n v="57"/>
    <n v="2955.76"/>
    <n v="35469.120000000003"/>
    <s v="Low Stock"/>
    <s v="Yes"/>
    <n v="1"/>
  </r>
  <r>
    <s v="P4261"/>
    <s v="Give Pro"/>
    <s v="Toys"/>
    <s v="Omni Suppliers"/>
    <n v="150"/>
    <n v="40"/>
    <n v="10691.48"/>
    <n v="1603722"/>
    <x v="160"/>
    <d v="2025-08-23T00:00:00"/>
    <s v="Inactive"/>
    <s v="Online"/>
    <s v="Give Pro"/>
    <s v="Toys"/>
    <s v="Omni Suppliers"/>
    <s v="Give Pro"/>
    <s v="Toys"/>
    <s v="Omni Suppliers"/>
    <n v="150"/>
    <n v="40"/>
    <n v="10691.48"/>
    <n v="1603722"/>
    <s v="In Stock"/>
    <s v="No"/>
    <n v="0"/>
  </r>
  <r>
    <s v="P4018"/>
    <s v="Focus Mini"/>
    <s v="Toys"/>
    <s v="Omni Suppliers"/>
    <n v="195"/>
    <n v="95"/>
    <n v="3443.52"/>
    <n v="671486.4"/>
    <x v="66"/>
    <d v="2025-09-24T00:00:00"/>
    <s v="Actv"/>
    <s v="Mumbai Store"/>
    <s v="Focus Mini"/>
    <s v="Toys"/>
    <s v="Omni Suppliers"/>
    <s v="Focus Mini"/>
    <s v="Toys"/>
    <s v="Omni Suppliers"/>
    <n v="195"/>
    <n v="95"/>
    <n v="3443.52"/>
    <n v="671486.4"/>
    <s v="In Stock"/>
    <s v="No"/>
    <n v="0"/>
  </r>
  <r>
    <s v="P7295"/>
    <s v="Long Lite"/>
    <s v="Furniture"/>
    <m/>
    <n v="6"/>
    <n v="91"/>
    <n v="17102.830000000002"/>
    <n v="102616.98"/>
    <x v="136"/>
    <d v="2025-07-27T00:00:00"/>
    <s v="discontinued"/>
    <s v="Online"/>
    <s v="Long Lite"/>
    <s v="Furniture"/>
    <s v=""/>
    <s v="Long Lite"/>
    <s v="Furniture"/>
    <s v="Others"/>
    <n v="6"/>
    <n v="91"/>
    <n v="17102.830000000002"/>
    <n v="102616.98000000001"/>
    <s v="Low Stock"/>
    <s v="Yes"/>
    <n v="1"/>
  </r>
  <r>
    <s v="P9064"/>
    <s v="Hour Mini"/>
    <s v="Electronics"/>
    <s v="Omni Suppliers"/>
    <n v="130"/>
    <n v="47"/>
    <n v="4787.5"/>
    <n v="622375"/>
    <x v="177"/>
    <d v="2025-10-10T00:00:00"/>
    <s v="Actv"/>
    <s v="Pune Store"/>
    <s v="Hour Mini"/>
    <s v="Electronics"/>
    <s v="Omni Suppliers"/>
    <s v="Hour Mini"/>
    <s v="Electronics"/>
    <s v="Omni Suppliers"/>
    <n v="130"/>
    <n v="47"/>
    <n v="4787.5"/>
    <n v="622375"/>
    <s v="In Stock"/>
    <s v="No"/>
    <n v="0"/>
  </r>
  <r>
    <s v="P7421"/>
    <s v="Network Pro"/>
    <s v="Furniture"/>
    <s v="Global Traders"/>
    <m/>
    <n v="32"/>
    <n v="18419.310000000001"/>
    <m/>
    <x v="53"/>
    <d v="2025-07-15T00:00:00"/>
    <s v="discontinued"/>
    <s v="Ahmedabad Branch"/>
    <s v="Network Pro"/>
    <s v="Furniture"/>
    <s v="Global Traders"/>
    <s v="Network Pro"/>
    <s v="Furniture"/>
    <s v="Global Traders"/>
    <n v="0"/>
    <n v="32"/>
    <n v="18419.310000000001"/>
    <n v="0"/>
    <s v="Out of Stock"/>
    <s v="Yes"/>
    <n v="1"/>
  </r>
  <r>
    <s v="P5925"/>
    <s v="Less Max"/>
    <s v="Furniture"/>
    <s v="Omni Suppliers"/>
    <n v="170"/>
    <n v="97"/>
    <n v="10962.57"/>
    <n v="1863636.9"/>
    <x v="175"/>
    <d v="2025-10-12T00:00:00"/>
    <s v="Actv"/>
    <s v="Ahmedabad Branch"/>
    <s v="Less Max"/>
    <s v="Furniture"/>
    <s v="Omni Suppliers"/>
    <s v="Less Max"/>
    <s v="Furniture"/>
    <s v="Omni Suppliers"/>
    <n v="170"/>
    <n v="97"/>
    <n v="10962.57"/>
    <n v="1863636.9"/>
    <s v="In Stock"/>
    <s v="No"/>
    <n v="0"/>
  </r>
  <r>
    <s v="P3906"/>
    <s v="Four Pro"/>
    <s v="Electronics"/>
    <s v="QuickStock"/>
    <n v="184"/>
    <n v="84"/>
    <n v="4103.04"/>
    <n v="754959.35999999999"/>
    <x v="159"/>
    <d v="2025-08-29T00:00:00"/>
    <s v="discon"/>
    <s v="Ahmedabad Branch"/>
    <s v="Four Pro"/>
    <s v="Electronics"/>
    <s v="Quickstock"/>
    <s v="Four Pro"/>
    <s v="Electronics"/>
    <s v="Quickstock"/>
    <n v="184"/>
    <n v="84"/>
    <n v="4103.04"/>
    <n v="754959.35999999999"/>
    <s v="In Stock"/>
    <s v="No"/>
    <n v="0"/>
  </r>
  <r>
    <s v="P8310"/>
    <s v="Particularly Mini"/>
    <s v="Electronics"/>
    <s v="Omni Suppliers"/>
    <n v="119"/>
    <n v="43"/>
    <n v="10254.82"/>
    <n v="1220323.58"/>
    <x v="108"/>
    <d v="2025-08-22T00:00:00"/>
    <s v="discontinued"/>
    <s v="Delhi Warehouse"/>
    <s v="Particularly Mini"/>
    <s v="Electronics"/>
    <s v="Omni Suppliers"/>
    <s v="Particularly Mini"/>
    <s v="Electronics"/>
    <s v="Omni Suppliers"/>
    <n v="119"/>
    <n v="43"/>
    <n v="10254.82"/>
    <n v="1220323.58"/>
    <s v="In Stock"/>
    <s v="No"/>
    <n v="0"/>
  </r>
  <r>
    <s v="P3794"/>
    <s v="Free Plus"/>
    <s v="Electronics"/>
    <s v="Omni Suppliers"/>
    <n v="68"/>
    <m/>
    <n v="8150.58"/>
    <n v="554239.43999999994"/>
    <x v="150"/>
    <d v="2025-08-18T00:00:00"/>
    <s v="Inactive"/>
    <s v="Online"/>
    <s v="Free Plus"/>
    <s v="Electronics"/>
    <s v="Omni Suppliers"/>
    <s v="Free Plus"/>
    <s v="Electronics"/>
    <s v="Omni Suppliers"/>
    <n v="68"/>
    <n v="0"/>
    <n v="8150.58"/>
    <n v="554239.43999999994"/>
    <s v="In Stock"/>
    <s v="No"/>
    <n v="0"/>
  </r>
  <r>
    <s v="P2097"/>
    <s v="If Plus"/>
    <s v="Furniture"/>
    <s v="RetailMart Inc"/>
    <n v="102"/>
    <n v="27"/>
    <n v="1766.79"/>
    <n v="180212.58"/>
    <x v="11"/>
    <d v="2025-10-12T00:00:00"/>
    <s v="active"/>
    <s v="Mumbai Store"/>
    <s v="If Plus"/>
    <s v="Furniture"/>
    <s v="Retailmart Inc"/>
    <s v="If Plus"/>
    <s v="Furniture"/>
    <s v="Retailmart Inc"/>
    <n v="102"/>
    <n v="27"/>
    <n v="1766.79"/>
    <n v="180212.58"/>
    <s v="In Stock"/>
    <s v="No"/>
    <n v="0"/>
  </r>
  <r>
    <s v="P1160"/>
    <s v="Could Max"/>
    <s v="Groceries"/>
    <s v="QuickStock"/>
    <n v="18"/>
    <n v="21"/>
    <n v="6085.4"/>
    <n v="109537.2"/>
    <x v="49"/>
    <d v="2025-09-20T00:00:00"/>
    <s v="active"/>
    <s v="Mumbai Store"/>
    <s v="Could Max"/>
    <s v="Groceries"/>
    <s v="Quickstock"/>
    <s v="Could Max"/>
    <s v="Groceries"/>
    <s v="Quickstock"/>
    <n v="18"/>
    <n v="21"/>
    <n v="6085.4"/>
    <n v="109537.2"/>
    <s v="Low Stock"/>
    <s v="Yes"/>
    <n v="1"/>
  </r>
  <r>
    <s v="P6546"/>
    <s v="Blood Mini"/>
    <s v="Groceries"/>
    <s v="ABC Pvt Ltd"/>
    <n v="118"/>
    <n v="25"/>
    <n v="17413.060000000001"/>
    <n v="2054741.08"/>
    <x v="110"/>
    <d v="2025-08-04T00:00:00"/>
    <s v="Actv"/>
    <s v="Ahmedabad Branch"/>
    <s v="Blood Mini"/>
    <s v="Groceries"/>
    <s v="Abc Pvt Ltd"/>
    <s v="Blood Mini"/>
    <s v="Groceries"/>
    <s v="Abc Pvt Ltd"/>
    <n v="118"/>
    <n v="25"/>
    <n v="17413.060000000001"/>
    <n v="2054741.08"/>
    <s v="In Stock"/>
    <s v="No"/>
    <n v="0"/>
  </r>
  <r>
    <s v="P7898"/>
    <s v="forget x"/>
    <s v="Toys"/>
    <s v="RetailMart Inc"/>
    <n v="20"/>
    <n v="70"/>
    <n v="17811.669999999998"/>
    <n v="356233.4"/>
    <x v="163"/>
    <d v="2025-09-16T00:00:00"/>
    <s v="discon"/>
    <s v="Mumbai Store"/>
    <s v="Forget X"/>
    <s v="Toys"/>
    <s v="Retailmart Inc"/>
    <s v="Forget X"/>
    <s v="Toys"/>
    <s v="Retailmart Inc"/>
    <n v="20"/>
    <n v="70"/>
    <n v="17811.669999999998"/>
    <n v="356233.39999999997"/>
    <s v="Low Stock"/>
    <s v="Yes"/>
    <n v="1"/>
  </r>
  <r>
    <s v="P1513"/>
    <s v="Build Mini"/>
    <s v="Clothing"/>
    <s v="QuickStock"/>
    <n v="0"/>
    <n v="77"/>
    <n v="386.41"/>
    <n v="0"/>
    <x v="182"/>
    <d v="2025-08-24T00:00:00"/>
    <s v="discontinued"/>
    <s v="Pune Store"/>
    <s v="Build Mini"/>
    <s v="Clothing"/>
    <s v="Quickstock"/>
    <s v="Build Mini"/>
    <s v="Clothing"/>
    <s v="Quickstock"/>
    <n v="0"/>
    <n v="77"/>
    <n v="386.41"/>
    <n v="0"/>
    <s v="Out of Stock"/>
    <s v="Yes"/>
    <n v="1"/>
  </r>
  <r>
    <s v="P1902"/>
    <s v="Over Plus"/>
    <s v="Clothing"/>
    <s v="Global Traders"/>
    <n v="87"/>
    <n v="88"/>
    <n v="4832.8999999999996"/>
    <n v="420462.3"/>
    <x v="33"/>
    <d v="2025-07-16T00:00:00"/>
    <s v="Inactive"/>
    <s v="Delhi Warehouse"/>
    <s v="Over Plus"/>
    <s v="Clothing"/>
    <s v="Global Traders"/>
    <s v="Over Plus"/>
    <s v="Clothing"/>
    <s v="Global Traders"/>
    <n v="87"/>
    <n v="88"/>
    <n v="4832.8999999999996"/>
    <n v="420462.3"/>
    <s v="Low Stock"/>
    <s v="Yes"/>
    <n v="1"/>
  </r>
  <r>
    <s v="P3321"/>
    <s v="Organization Lite"/>
    <s v="Toys"/>
    <s v="ABC Pvt Ltd"/>
    <n v="87"/>
    <n v="51"/>
    <n v="629.35"/>
    <n v="54753.45"/>
    <x v="13"/>
    <d v="2025-08-30T00:00:00"/>
    <s v="discon"/>
    <s v="Ahmedabad Branch"/>
    <s v="Organization Lite"/>
    <s v="Toys"/>
    <s v="Abc Pvt Ltd"/>
    <s v="Organization Lite"/>
    <s v="Toys"/>
    <s v="Abc Pvt Ltd"/>
    <n v="87"/>
    <n v="51"/>
    <n v="629.35"/>
    <n v="54753.450000000004"/>
    <s v="In Stock"/>
    <s v="No"/>
    <n v="0"/>
  </r>
  <r>
    <s v="P5680"/>
    <s v="Early Pro"/>
    <s v="Toys"/>
    <s v="Omni Suppliers"/>
    <n v="176"/>
    <n v="52"/>
    <n v="18905.97"/>
    <n v="3327450.72"/>
    <x v="3"/>
    <d v="2025-09-06T00:00:00"/>
    <s v="active"/>
    <s v="Delhi Warehouse"/>
    <s v="Early Pro"/>
    <s v="Toys"/>
    <s v="Omni Suppliers"/>
    <s v="Early Pro"/>
    <s v="Toys"/>
    <s v="Omni Suppliers"/>
    <n v="176"/>
    <n v="52"/>
    <n v="18905.97"/>
    <n v="3327450.72"/>
    <s v="In Stock"/>
    <s v="No"/>
    <n v="0"/>
  </r>
  <r>
    <s v="P7991"/>
    <s v="North Max"/>
    <s v="Toys"/>
    <s v="Omni Suppliers"/>
    <n v="182"/>
    <n v="29"/>
    <n v="10483.6"/>
    <n v="1908015.2"/>
    <x v="54"/>
    <d v="2025-10-10T00:00:00"/>
    <s v="active"/>
    <s v="Ahmedabad Branch"/>
    <s v="North Max"/>
    <s v="Toys"/>
    <s v="Omni Suppliers"/>
    <s v="North Max"/>
    <s v="Toys"/>
    <s v="Omni Suppliers"/>
    <n v="182"/>
    <n v="29"/>
    <n v="10483.6"/>
    <n v="1908015.2"/>
    <s v="In Stock"/>
    <s v="No"/>
    <n v="0"/>
  </r>
  <r>
    <s v="P1420"/>
    <s v="Inside Plus"/>
    <s v="Groceries"/>
    <s v="Omni Suppliers"/>
    <n v="40"/>
    <n v="44"/>
    <n v="9424.2999999999993"/>
    <n v="376972"/>
    <x v="113"/>
    <d v="2025-09-24T00:00:00"/>
    <s v="Inactive"/>
    <s v="Pune Store"/>
    <s v="Inside Plus"/>
    <s v="Groceries"/>
    <s v="Omni Suppliers"/>
    <s v="Inside Plus"/>
    <s v="Groceries"/>
    <s v="Omni Suppliers"/>
    <n v="40"/>
    <n v="44"/>
    <n v="9424.2999999999993"/>
    <n v="376972"/>
    <s v="Low Stock"/>
    <s v="Yes"/>
    <n v="1"/>
  </r>
  <r>
    <s v="P8639"/>
    <s v="Research Max"/>
    <s v="Clothing"/>
    <s v="Global Traders"/>
    <m/>
    <n v="37"/>
    <n v="11116.1"/>
    <m/>
    <x v="137"/>
    <d v="2025-09-23T00:00:00"/>
    <m/>
    <s v="Online"/>
    <s v="Research Max"/>
    <s v="Clothing"/>
    <s v="Global Traders"/>
    <s v="Research Max"/>
    <s v="Clothing"/>
    <s v="Global Traders"/>
    <n v="0"/>
    <n v="37"/>
    <n v="11116.1"/>
    <n v="0"/>
    <s v="Out of Stock"/>
    <s v="Yes"/>
    <n v="1"/>
  </r>
  <r>
    <s v="P6061"/>
    <s v="Maintain Mini"/>
    <s v="Electronics"/>
    <s v="Omni Suppliers"/>
    <n v="66"/>
    <n v="37"/>
    <n v="11419.58"/>
    <n v="753692.28"/>
    <x v="166"/>
    <d v="2025-09-23T00:00:00"/>
    <s v="active"/>
    <s v="Mumbai Store"/>
    <s v="Maintain Mini"/>
    <s v="Electronics"/>
    <s v="Omni Suppliers"/>
    <s v="Maintain Mini"/>
    <s v="Electronics"/>
    <s v="Omni Suppliers"/>
    <n v="66"/>
    <n v="37"/>
    <n v="11419.58"/>
    <n v="753692.28"/>
    <s v="In Stock"/>
    <s v="No"/>
    <n v="0"/>
  </r>
  <r>
    <s v="P5442"/>
    <s v="Along Mini"/>
    <s v="Clothing"/>
    <s v="RetailMart Inc"/>
    <n v="31"/>
    <n v="31"/>
    <n v="11203.27"/>
    <n v="347301.37"/>
    <x v="58"/>
    <d v="2025-09-03T00:00:00"/>
    <s v="discon"/>
    <s v="Delhi Warehouse"/>
    <s v="Along Mini"/>
    <s v="Clothing"/>
    <s v="Retailmart Inc"/>
    <s v="Along Mini"/>
    <s v="Clothing"/>
    <s v="Retailmart Inc"/>
    <n v="31"/>
    <n v="31"/>
    <n v="11203.27"/>
    <n v="347301.37"/>
    <s v="Low Stock"/>
    <s v="No"/>
    <n v="1"/>
  </r>
  <r>
    <s v="P4458"/>
    <s v="Financial Max"/>
    <s v="Toys"/>
    <m/>
    <n v="28"/>
    <n v="85"/>
    <n v="2603.92"/>
    <n v="72909.760000000009"/>
    <x v="127"/>
    <d v="2025-07-25T00:00:00"/>
    <s v="discontinued"/>
    <s v="Pune Store"/>
    <s v="Financial Max"/>
    <s v="Toys"/>
    <s v=""/>
    <s v="Financial Max"/>
    <s v="Toys"/>
    <s v="Others"/>
    <n v="28"/>
    <n v="85"/>
    <n v="2603.92"/>
    <n v="72909.760000000009"/>
    <s v="Low Stock"/>
    <s v="Yes"/>
    <n v="1"/>
  </r>
  <r>
    <s v="P7978"/>
    <s v="Hair Mini"/>
    <s v="Clothing"/>
    <s v="RetailMart Inc"/>
    <n v="107"/>
    <n v="65"/>
    <n v="5269.32"/>
    <n v="563817.24"/>
    <x v="158"/>
    <d v="2025-09-10T00:00:00"/>
    <s v="discon"/>
    <s v="Delhi Warehouse"/>
    <s v="Hair Mini"/>
    <s v="Clothing"/>
    <s v="Retailmart Inc"/>
    <s v="Hair Mini"/>
    <s v="Clothing"/>
    <s v="Retailmart Inc"/>
    <n v="107"/>
    <n v="65"/>
    <n v="5269.32"/>
    <n v="563817.24"/>
    <s v="In Stock"/>
    <s v="No"/>
    <n v="0"/>
  </r>
  <r>
    <s v="P5980"/>
    <s v="Task X"/>
    <s v="Groceries"/>
    <s v="RetailMart Inc"/>
    <n v="8"/>
    <n v="96"/>
    <n v="8197.7999999999993"/>
    <n v="65582.399999999994"/>
    <x v="157"/>
    <d v="2025-07-25T00:00:00"/>
    <s v="active"/>
    <s v="Ahmedabad Branch"/>
    <s v="Task X"/>
    <s v="Groceries"/>
    <s v="Retailmart Inc"/>
    <s v="Task X"/>
    <s v="Groceries"/>
    <s v="Retailmart Inc"/>
    <n v="8"/>
    <n v="96"/>
    <n v="8197.7999999999993"/>
    <n v="65582.399999999994"/>
    <s v="Low Stock"/>
    <s v="Yes"/>
    <n v="1"/>
  </r>
  <r>
    <s v="P4766"/>
    <s v="Man Pro"/>
    <s v="Clothing"/>
    <s v="Global Traders"/>
    <n v="96"/>
    <n v="27"/>
    <n v="17958.48"/>
    <n v="1724014.08"/>
    <x v="143"/>
    <d v="2025-07-25T00:00:00"/>
    <m/>
    <s v="Ahmedabad Branch"/>
    <s v="Man Pro"/>
    <s v="Clothing"/>
    <s v="Global Traders"/>
    <s v="Man Pro"/>
    <s v="Clothing"/>
    <s v="Global Traders"/>
    <n v="96"/>
    <n v="27"/>
    <n v="17958.48"/>
    <n v="1724014.08"/>
    <s v="In Stock"/>
    <s v="No"/>
    <n v="0"/>
  </r>
  <r>
    <s v="P6857"/>
    <s v="Suffer Mini"/>
    <s v="Toys"/>
    <s v="Omni Suppliers"/>
    <n v="135"/>
    <n v="90"/>
    <n v="2251.1799999999998"/>
    <n v="303909.3"/>
    <x v="61"/>
    <d v="2025-07-29T00:00:00"/>
    <s v="discontinued"/>
    <s v="Mumbai Store"/>
    <s v="Suffer Mini"/>
    <s v="Toys"/>
    <s v="Omni Suppliers"/>
    <s v="Suffer Mini"/>
    <s v="Toys"/>
    <s v="Omni Suppliers"/>
    <n v="135"/>
    <n v="90"/>
    <n v="2251.1799999999998"/>
    <n v="303909.3"/>
    <s v="In Stock"/>
    <s v="No"/>
    <n v="0"/>
  </r>
  <r>
    <s v="P9138"/>
    <s v="Night Mini"/>
    <s v="Clothing"/>
    <s v="RetailMart Inc"/>
    <n v="1"/>
    <n v="80"/>
    <n v="19633.11"/>
    <n v="19633.11"/>
    <x v="18"/>
    <d v="2025-07-27T00:00:00"/>
    <s v="active"/>
    <s v="Online"/>
    <s v="Night Mini"/>
    <s v="Clothing"/>
    <s v="Retailmart Inc"/>
    <s v="Night Mini"/>
    <s v="Clothing"/>
    <s v="Retailmart Inc"/>
    <n v="1"/>
    <n v="80"/>
    <n v="19633.11"/>
    <n v="19633.11"/>
    <s v="Low Stock"/>
    <s v="Yes"/>
    <n v="1"/>
  </r>
  <r>
    <s v="P6668"/>
    <s v="local mini"/>
    <s v="Furniture"/>
    <m/>
    <m/>
    <n v="60"/>
    <n v="17023.580000000002"/>
    <m/>
    <x v="148"/>
    <d v="2025-08-07T00:00:00"/>
    <s v="active"/>
    <s v="Pune Store"/>
    <s v="Local Mini"/>
    <s v="Furniture"/>
    <s v=""/>
    <s v="Local Mini"/>
    <s v="Furniture"/>
    <s v="Others"/>
    <n v="0"/>
    <n v="60"/>
    <n v="17023.580000000002"/>
    <n v="0"/>
    <s v="Out of Stock"/>
    <s v="Yes"/>
    <n v="1"/>
  </r>
  <r>
    <s v="P9956"/>
    <s v="Result Pro"/>
    <s v="Electronics"/>
    <s v="QuickStock"/>
    <n v="89"/>
    <n v="95"/>
    <n v="9826.35"/>
    <n v="874545.15"/>
    <x v="84"/>
    <d v="2025-08-20T00:00:00"/>
    <s v="active"/>
    <s v="Mumbai Store"/>
    <s v="Result Pro"/>
    <s v="Electronics"/>
    <s v="Quickstock"/>
    <s v="Result Pro"/>
    <s v="Electronics"/>
    <s v="Quickstock"/>
    <n v="89"/>
    <n v="95"/>
    <n v="9826.35"/>
    <n v="874545.15"/>
    <s v="Low Stock"/>
    <s v="Yes"/>
    <n v="1"/>
  </r>
  <r>
    <s v="P3944"/>
    <s v="Upon Max"/>
    <s v="Clothing"/>
    <s v="RetailMart Inc"/>
    <n v="16"/>
    <n v="74"/>
    <n v="5188.7"/>
    <n v="83019.199999999997"/>
    <x v="133"/>
    <d v="2025-08-09T00:00:00"/>
    <s v="active"/>
    <s v="Delhi Warehouse"/>
    <s v="Upon Max"/>
    <s v="Clothing"/>
    <s v="Retailmart Inc"/>
    <s v="Upon Max"/>
    <s v="Clothing"/>
    <s v="Retailmart Inc"/>
    <n v="16"/>
    <n v="74"/>
    <n v="5188.7"/>
    <n v="83019.199999999997"/>
    <s v="Low Stock"/>
    <s v="Yes"/>
    <n v="1"/>
  </r>
  <r>
    <s v="P7546"/>
    <s v="Light Mini"/>
    <s v="Toys"/>
    <s v="RetailMart Inc"/>
    <m/>
    <n v="69"/>
    <n v="7769.71"/>
    <m/>
    <x v="95"/>
    <d v="2025-07-29T00:00:00"/>
    <s v="discontinued"/>
    <s v="Delhi Warehouse"/>
    <s v="Light Mini"/>
    <s v="Toys"/>
    <s v="Retailmart Inc"/>
    <s v="Light Mini"/>
    <s v="Toys"/>
    <s v="Retailmart Inc"/>
    <n v="0"/>
    <n v="69"/>
    <n v="7769.71"/>
    <n v="0"/>
    <s v="Out of Stock"/>
    <s v="Yes"/>
    <n v="1"/>
  </r>
  <r>
    <s v="P4314"/>
    <s v="sound lite"/>
    <s v="Furniture"/>
    <s v="QuickStock"/>
    <n v="120"/>
    <n v="55"/>
    <n v="9675.32"/>
    <n v="1161038.3999999999"/>
    <x v="82"/>
    <d v="2025-07-15T00:00:00"/>
    <s v="active"/>
    <s v="Mumbai Store"/>
    <s v="Sound Lite"/>
    <s v="Furniture"/>
    <s v="Quickstock"/>
    <s v="Sound Lite"/>
    <s v="Furniture"/>
    <s v="Quickstock"/>
    <n v="120"/>
    <n v="55"/>
    <n v="9675.32"/>
    <n v="1161038.3999999999"/>
    <s v="In Stock"/>
    <s v="No"/>
    <n v="0"/>
  </r>
  <r>
    <s v="P7974"/>
    <s v="Hold Max"/>
    <s v="Furniture"/>
    <s v="ABC Pvt Ltd"/>
    <n v="127"/>
    <n v="26"/>
    <n v="18531.07"/>
    <n v="2353445.89"/>
    <x v="68"/>
    <d v="2025-09-02T00:00:00"/>
    <s v="Actv"/>
    <s v="Online"/>
    <s v="Hold Max"/>
    <s v="Furniture"/>
    <s v="Abc Pvt Ltd"/>
    <s v="Hold Max"/>
    <s v="Furniture"/>
    <s v="Abc Pvt Ltd"/>
    <n v="127"/>
    <n v="26"/>
    <n v="18531.07"/>
    <n v="2353445.89"/>
    <s v="In Stock"/>
    <s v="No"/>
    <n v="0"/>
  </r>
  <r>
    <s v="P3255"/>
    <s v="Then Max"/>
    <s v="Clothing"/>
    <s v="ABC Pvt Ltd"/>
    <n v="58"/>
    <n v="67"/>
    <n v="15366.57"/>
    <n v="891261.05999999994"/>
    <x v="104"/>
    <d v="2025-08-09T00:00:00"/>
    <s v="Inactive"/>
    <s v="Pune Store"/>
    <s v="Then Max"/>
    <s v="Clothing"/>
    <s v="Abc Pvt Ltd"/>
    <s v="Then Max"/>
    <s v="Clothing"/>
    <s v="Abc Pvt Ltd"/>
    <n v="58"/>
    <n v="67"/>
    <n v="15366.57"/>
    <n v="891261.05999999994"/>
    <s v="Low Stock"/>
    <s v="Yes"/>
    <n v="1"/>
  </r>
  <r>
    <s v="P4896"/>
    <s v="Dream Mini"/>
    <s v="Electronics"/>
    <s v="ABC Pvt Ltd"/>
    <n v="88"/>
    <n v="22"/>
    <n v="16371.29"/>
    <n v="1440673.52"/>
    <x v="53"/>
    <d v="2025-08-26T00:00:00"/>
    <m/>
    <s v="Mumbai Store"/>
    <s v="Dream Mini"/>
    <s v="Electronics"/>
    <s v="Abc Pvt Ltd"/>
    <s v="Dream Mini"/>
    <s v="Electronics"/>
    <s v="Abc Pvt Ltd"/>
    <n v="88"/>
    <n v="22"/>
    <n v="16371.29"/>
    <n v="1440673.52"/>
    <s v="In Stock"/>
    <s v="No"/>
    <n v="0"/>
  </r>
  <r>
    <s v="P8039"/>
    <s v="Professor Plus"/>
    <s v="Electronics"/>
    <s v="RetailMart Inc"/>
    <n v="44"/>
    <n v="55"/>
    <n v="12140.99"/>
    <n v="534203.55999999994"/>
    <x v="11"/>
    <d v="2025-08-27T00:00:00"/>
    <s v="discon"/>
    <s v="Pune Store"/>
    <s v="Professor Plus"/>
    <s v="Electronics"/>
    <s v="Retailmart Inc"/>
    <s v="Professor Plus"/>
    <s v="Electronics"/>
    <s v="Retailmart Inc"/>
    <n v="44"/>
    <n v="55"/>
    <n v="12140.99"/>
    <n v="534203.55999999994"/>
    <s v="Low Stock"/>
    <s v="Yes"/>
    <n v="1"/>
  </r>
  <r>
    <s v="P5031"/>
    <s v="All Pro"/>
    <s v="Furniture"/>
    <s v="RetailMart Inc"/>
    <n v="181"/>
    <n v="87"/>
    <n v="391.02"/>
    <n v="70774.62"/>
    <x v="119"/>
    <d v="2025-10-05T00:00:00"/>
    <s v="discontinued"/>
    <s v="Mumbai Store"/>
    <s v="All Pro"/>
    <s v="Furniture"/>
    <s v="Retailmart Inc"/>
    <s v="All Pro"/>
    <s v="Furniture"/>
    <s v="Retailmart Inc"/>
    <n v="181"/>
    <n v="87"/>
    <n v="391.02"/>
    <n v="70774.62"/>
    <s v="In Stock"/>
    <s v="No"/>
    <n v="0"/>
  </r>
  <r>
    <s v="P1360"/>
    <s v="Realize Max"/>
    <s v="Groceries"/>
    <s v="Omni Suppliers"/>
    <n v="72"/>
    <n v="86"/>
    <n v="10951.11"/>
    <n v="788479.92"/>
    <x v="38"/>
    <d v="2025-07-26T00:00:00"/>
    <s v="active"/>
    <s v="Online"/>
    <s v="Realize Max"/>
    <s v="Groceries"/>
    <s v="Omni Suppliers"/>
    <s v="Realize Max"/>
    <s v="Groceries"/>
    <s v="Omni Suppliers"/>
    <n v="72"/>
    <n v="86"/>
    <n v="10951.11"/>
    <n v="788479.92"/>
    <s v="Low Stock"/>
    <s v="Yes"/>
    <n v="1"/>
  </r>
  <r>
    <s v="P2756"/>
    <s v="Light Mini"/>
    <s v="Furniture"/>
    <s v="Omni Suppliers"/>
    <n v="138"/>
    <n v="30"/>
    <n v="17572.88"/>
    <n v="2425057.44"/>
    <x v="69"/>
    <d v="2025-10-02T00:00:00"/>
    <s v="active"/>
    <s v="Ahmedabad Branch"/>
    <s v="Light Mini"/>
    <s v="Furniture"/>
    <s v="Omni Suppliers"/>
    <s v="Light Mini"/>
    <s v="Furniture"/>
    <s v="Omni Suppliers"/>
    <n v="138"/>
    <n v="30"/>
    <n v="17572.88"/>
    <n v="2425057.44"/>
    <s v="In Stock"/>
    <s v="No"/>
    <n v="0"/>
  </r>
  <r>
    <s v="P7975"/>
    <s v="parent plus"/>
    <s v="Groceries"/>
    <s v="Global Traders"/>
    <n v="137"/>
    <n v="50"/>
    <n v="3889.88"/>
    <n v="532913.56000000006"/>
    <x v="162"/>
    <d v="2025-08-16T00:00:00"/>
    <m/>
    <s v="Delhi Warehouse"/>
    <s v="Parent Plus"/>
    <s v="Groceries"/>
    <s v="Global Traders"/>
    <s v="Parent Plus"/>
    <s v="Groceries"/>
    <s v="Global Traders"/>
    <n v="137"/>
    <n v="50"/>
    <n v="3889.88"/>
    <n v="532913.56000000006"/>
    <s v="In Stock"/>
    <s v="No"/>
    <n v="0"/>
  </r>
  <r>
    <s v="P7664"/>
    <s v="last x"/>
    <s v="Clothing"/>
    <s v="ABC Pvt Ltd"/>
    <n v="70"/>
    <n v="43"/>
    <n v="19396.71"/>
    <n v="1357769.7"/>
    <x v="147"/>
    <d v="2025-09-10T00:00:00"/>
    <m/>
    <s v="Mumbai Store"/>
    <s v="Last X"/>
    <s v="Clothing"/>
    <s v="Abc Pvt Ltd"/>
    <s v="Last X"/>
    <s v="Clothing"/>
    <s v="Abc Pvt Ltd"/>
    <n v="70"/>
    <n v="43"/>
    <n v="19396.71"/>
    <n v="1357769.7"/>
    <s v="In Stock"/>
    <s v="No"/>
    <n v="0"/>
  </r>
  <r>
    <s v="P4958"/>
    <s v="box pro"/>
    <s v="Groceries"/>
    <s v="ABC Pvt Ltd"/>
    <n v="52"/>
    <n v="39"/>
    <n v="9301.4500000000007"/>
    <n v="483675.4"/>
    <x v="145"/>
    <d v="2025-07-20T00:00:00"/>
    <s v="discon"/>
    <s v="Delhi Warehouse"/>
    <s v="Box Pro"/>
    <s v="Groceries"/>
    <s v="Abc Pvt Ltd"/>
    <s v="Box Pro"/>
    <s v="Groceries"/>
    <s v="Abc Pvt Ltd"/>
    <n v="52"/>
    <n v="39"/>
    <n v="9301.4500000000007"/>
    <n v="483675.4"/>
    <s v="In Stock"/>
    <s v="No"/>
    <n v="0"/>
  </r>
  <r>
    <s v="P6331"/>
    <s v="Three Lite"/>
    <s v="Furniture"/>
    <s v="QuickStock"/>
    <n v="7"/>
    <n v="61"/>
    <n v="19582.75"/>
    <n v="137079.25"/>
    <x v="1"/>
    <d v="2025-07-18T00:00:00"/>
    <s v="active"/>
    <s v="Pune Store"/>
    <s v="Three Lite"/>
    <s v="Furniture"/>
    <s v="Quickstock"/>
    <s v="Three Lite"/>
    <s v="Furniture"/>
    <s v="Quickstock"/>
    <n v="7"/>
    <n v="61"/>
    <n v="19582.75"/>
    <n v="137079.25"/>
    <s v="Low Stock"/>
    <s v="Yes"/>
    <n v="1"/>
  </r>
  <r>
    <s v="P8237"/>
    <s v="network max"/>
    <s v="Furniture"/>
    <s v="RetailMart Inc"/>
    <n v="110"/>
    <n v="35"/>
    <n v="396.05"/>
    <n v="43565.5"/>
    <x v="72"/>
    <d v="2025-10-09T00:00:00"/>
    <s v="active"/>
    <s v="Mumbai Store"/>
    <s v="Network Max"/>
    <s v="Furniture"/>
    <s v="Retailmart Inc"/>
    <s v="Network Max"/>
    <s v="Furniture"/>
    <s v="Retailmart Inc"/>
    <n v="110"/>
    <n v="35"/>
    <n v="396.05"/>
    <n v="43565.5"/>
    <s v="In Stock"/>
    <s v="No"/>
    <n v="0"/>
  </r>
  <r>
    <s v="P9876"/>
    <s v="Trouble Pro"/>
    <s v="Groceries"/>
    <s v="Omni Suppliers"/>
    <n v="178"/>
    <n v="25"/>
    <n v="9498.93"/>
    <n v="1690809.54"/>
    <x v="87"/>
    <d v="2025-07-30T00:00:00"/>
    <s v="discontinued"/>
    <s v="Mumbai Store"/>
    <s v="Trouble Pro"/>
    <s v="Groceries"/>
    <s v="Omni Suppliers"/>
    <s v="Trouble Pro"/>
    <s v="Groceries"/>
    <s v="Omni Suppliers"/>
    <n v="178"/>
    <n v="25"/>
    <n v="9498.93"/>
    <n v="1690809.54"/>
    <s v="In Stock"/>
    <s v="No"/>
    <n v="0"/>
  </r>
  <r>
    <s v="P9452"/>
    <s v="Various Lite"/>
    <s v="Groceries"/>
    <s v="RetailMart Inc"/>
    <n v="120"/>
    <n v="71"/>
    <n v="712.09"/>
    <n v="85450.8"/>
    <x v="138"/>
    <d v="2025-08-20T00:00:00"/>
    <m/>
    <s v="Online"/>
    <s v="Various Lite"/>
    <s v="Groceries"/>
    <s v="Retailmart Inc"/>
    <s v="Various Lite"/>
    <s v="Groceries"/>
    <s v="Retailmart Inc"/>
    <n v="120"/>
    <n v="71"/>
    <n v="712.09"/>
    <n v="85450.8"/>
    <s v="In Stock"/>
    <s v="No"/>
    <n v="0"/>
  </r>
  <r>
    <s v="P8699"/>
    <s v="Consumer Plus"/>
    <s v="Toys"/>
    <s v="Omni Suppliers"/>
    <n v="78"/>
    <n v="30"/>
    <n v="15058.6"/>
    <n v="1174570.8"/>
    <x v="165"/>
    <d v="2025-10-11T00:00:00"/>
    <s v="discon"/>
    <s v="Delhi Warehouse"/>
    <s v="Consumer Plus"/>
    <s v="Toys"/>
    <s v="Omni Suppliers"/>
    <s v="Consumer Plus"/>
    <s v="Toys"/>
    <s v="Omni Suppliers"/>
    <n v="78"/>
    <n v="30"/>
    <n v="15058.6"/>
    <n v="1174570.8"/>
    <s v="In Stock"/>
    <s v="No"/>
    <n v="0"/>
  </r>
  <r>
    <s v="P5574"/>
    <s v="No Pro"/>
    <s v="Electronics"/>
    <s v="Omni Suppliers"/>
    <n v="182"/>
    <n v="92"/>
    <n v="19277.16"/>
    <n v="3508443.12"/>
    <x v="84"/>
    <d v="2025-09-22T00:00:00"/>
    <s v="Actv"/>
    <s v="Mumbai Store"/>
    <s v="No Pro"/>
    <s v="Electronics"/>
    <s v="Omni Suppliers"/>
    <s v="No Pro"/>
    <s v="Electronics"/>
    <s v="Omni Suppliers"/>
    <n v="182"/>
    <n v="92"/>
    <n v="19277.16"/>
    <n v="3508443.12"/>
    <s v="In Stock"/>
    <s v="No"/>
    <n v="0"/>
  </r>
  <r>
    <s v="P6177"/>
    <s v="Leader X"/>
    <s v="Furniture"/>
    <s v="Global Traders"/>
    <n v="161"/>
    <n v="62"/>
    <n v="9010.34"/>
    <n v="1450664.74"/>
    <x v="22"/>
    <d v="2025-08-11T00:00:00"/>
    <m/>
    <s v="Online"/>
    <s v="Leader X"/>
    <s v="Furniture"/>
    <s v="Global Traders"/>
    <s v="Leader X"/>
    <s v="Furniture"/>
    <s v="Global Traders"/>
    <n v="161"/>
    <n v="62"/>
    <n v="9010.34"/>
    <n v="1450664.74"/>
    <s v="In Stock"/>
    <s v="No"/>
    <n v="0"/>
  </r>
  <r>
    <s v="P1185"/>
    <s v="Just Max"/>
    <s v="Groceries"/>
    <s v="RetailMart Inc"/>
    <n v="45"/>
    <n v="80"/>
    <n v="14789.01"/>
    <n v="665505.44999999995"/>
    <x v="137"/>
    <d v="2025-09-30T00:00:00"/>
    <s v="active"/>
    <s v="Mumbai Store"/>
    <s v="Just Max"/>
    <s v="Groceries"/>
    <s v="Retailmart Inc"/>
    <s v="Just Max"/>
    <s v="Groceries"/>
    <s v="Retailmart Inc"/>
    <n v="45"/>
    <n v="80"/>
    <n v="14789.01"/>
    <n v="665505.44999999995"/>
    <s v="Low Stock"/>
    <s v="Yes"/>
    <n v="1"/>
  </r>
  <r>
    <s v="P1829"/>
    <s v="Change Lite"/>
    <s v="Groceries"/>
    <s v="QuickStock"/>
    <n v="191"/>
    <n v="92"/>
    <n v="6920.12"/>
    <n v="1321742.92"/>
    <x v="64"/>
    <d v="2025-08-11T00:00:00"/>
    <s v="Inactive"/>
    <s v="Ahmedabad Branch"/>
    <s v="Change Lite"/>
    <s v="Groceries"/>
    <s v="Quickstock"/>
    <s v="Change Lite"/>
    <s v="Groceries"/>
    <s v="Quickstock"/>
    <n v="191"/>
    <n v="92"/>
    <n v="6920.12"/>
    <n v="1321742.92"/>
    <s v="In Stock"/>
    <s v="No"/>
    <n v="0"/>
  </r>
  <r>
    <s v="P6909"/>
    <s v="We Max"/>
    <s v="Furniture"/>
    <s v="RetailMart Inc"/>
    <n v="181"/>
    <n v="23"/>
    <n v="17890.939999999999"/>
    <n v="3238260.14"/>
    <x v="140"/>
    <d v="2025-08-24T00:00:00"/>
    <s v="discon"/>
    <s v="Ahmedabad Branch"/>
    <s v="We Max"/>
    <s v="Furniture"/>
    <s v="Retailmart Inc"/>
    <s v="We Max"/>
    <s v="Furniture"/>
    <s v="Retailmart Inc"/>
    <n v="181"/>
    <n v="23"/>
    <n v="17890.939999999999"/>
    <n v="3238260.1399999997"/>
    <s v="In Stock"/>
    <s v="No"/>
    <n v="0"/>
  </r>
  <r>
    <s v="P2225"/>
    <s v="Consumer X"/>
    <s v="Groceries"/>
    <s v="RetailMart Inc"/>
    <n v="62"/>
    <n v="34"/>
    <n v="15722.76"/>
    <n v="974811.12"/>
    <x v="6"/>
    <d v="2025-08-30T00:00:00"/>
    <s v="Inactive"/>
    <s v="Mumbai Store"/>
    <s v="Consumer X"/>
    <s v="Groceries"/>
    <s v="Retailmart Inc"/>
    <s v="Consumer X"/>
    <s v="Groceries"/>
    <s v="Retailmart Inc"/>
    <n v="62"/>
    <n v="34"/>
    <n v="15722.76"/>
    <n v="974811.12"/>
    <s v="In Stock"/>
    <s v="No"/>
    <n v="0"/>
  </r>
  <r>
    <s v="P3844"/>
    <s v="Woman X"/>
    <s v="Toys"/>
    <m/>
    <n v="179"/>
    <m/>
    <n v="19265.55"/>
    <n v="3448533.45"/>
    <x v="41"/>
    <d v="2025-08-17T00:00:00"/>
    <s v="discontinued"/>
    <s v="Mumbai Store"/>
    <s v="Woman X"/>
    <s v="Toys"/>
    <s v=""/>
    <s v="Woman X"/>
    <s v="Toys"/>
    <s v="Others"/>
    <n v="179"/>
    <n v="0"/>
    <n v="19265.55"/>
    <n v="3448533.4499999997"/>
    <s v="In Stock"/>
    <s v="No"/>
    <n v="0"/>
  </r>
  <r>
    <s v="P7084"/>
    <s v="Color Pro"/>
    <s v="Toys"/>
    <s v="QuickStock"/>
    <n v="163"/>
    <n v="77"/>
    <n v="17014.740000000002"/>
    <n v="2773402.62"/>
    <x v="1"/>
    <d v="2025-09-26T00:00:00"/>
    <s v="discon"/>
    <s v="Ahmedabad Branch"/>
    <s v="Color Pro"/>
    <s v="Toys"/>
    <s v="Quickstock"/>
    <s v="Color Pro"/>
    <s v="Toys"/>
    <s v="Quickstock"/>
    <n v="163"/>
    <n v="77"/>
    <n v="17014.740000000002"/>
    <n v="2773402.62"/>
    <s v="In Stock"/>
    <s v="No"/>
    <n v="0"/>
  </r>
  <r>
    <s v="P4457"/>
    <s v="Letter Plus"/>
    <s v="Clothing"/>
    <s v="ABC Pvt Ltd"/>
    <n v="156"/>
    <n v="35"/>
    <n v="3879.68"/>
    <n v="605230.07999999996"/>
    <x v="152"/>
    <d v="2025-09-28T00:00:00"/>
    <m/>
    <s v="Delhi Warehouse"/>
    <s v="Letter Plus"/>
    <s v="Clothing"/>
    <s v="Abc Pvt Ltd"/>
    <s v="Letter Plus"/>
    <s v="Clothing"/>
    <s v="Abc Pvt Ltd"/>
    <n v="156"/>
    <n v="35"/>
    <n v="3879.68"/>
    <n v="605230.07999999996"/>
    <s v="In Stock"/>
    <s v="No"/>
    <n v="0"/>
  </r>
  <r>
    <s v="P8686"/>
    <s v="Six X"/>
    <s v="Toys"/>
    <s v="Global Traders"/>
    <n v="112"/>
    <n v="55"/>
    <n v="7425.25"/>
    <n v="831628"/>
    <x v="90"/>
    <d v="2025-08-05T00:00:00"/>
    <s v="discontinued"/>
    <s v="Online"/>
    <s v="Six X"/>
    <s v="Toys"/>
    <s v="Global Traders"/>
    <s v="Six X"/>
    <s v="Toys"/>
    <s v="Global Traders"/>
    <n v="112"/>
    <n v="55"/>
    <n v="7425.25"/>
    <n v="831628"/>
    <s v="In Stock"/>
    <s v="No"/>
    <n v="0"/>
  </r>
  <r>
    <s v="P1101"/>
    <s v="Off Pro"/>
    <s v="Furniture"/>
    <s v="QuickStock"/>
    <n v="139"/>
    <n v="60"/>
    <n v="5575.94"/>
    <n v="775055.65999999992"/>
    <x v="32"/>
    <d v="2025-08-12T00:00:00"/>
    <s v="active"/>
    <s v="Delhi Warehouse"/>
    <s v="Off Pro"/>
    <s v="Furniture"/>
    <s v="Quickstock"/>
    <s v="Off Pro"/>
    <s v="Furniture"/>
    <s v="Quickstock"/>
    <n v="139"/>
    <n v="60"/>
    <n v="5575.94"/>
    <n v="775055.65999999992"/>
    <s v="In Stock"/>
    <s v="No"/>
    <n v="0"/>
  </r>
  <r>
    <s v="P5936"/>
    <s v="Become X"/>
    <s v="Groceries"/>
    <s v="RetailMart Inc"/>
    <n v="5"/>
    <n v="81"/>
    <n v="6545.26"/>
    <n v="32726.3"/>
    <x v="86"/>
    <d v="2025-08-16T00:00:00"/>
    <m/>
    <s v="Delhi Warehouse"/>
    <s v="Become X"/>
    <s v="Groceries"/>
    <s v="Retailmart Inc"/>
    <s v="Become X"/>
    <s v="Groceries"/>
    <s v="Retailmart Inc"/>
    <n v="5"/>
    <n v="81"/>
    <n v="6545.26"/>
    <n v="32726.300000000003"/>
    <s v="Low Stock"/>
    <s v="Yes"/>
    <n v="1"/>
  </r>
  <r>
    <s v="P8304"/>
    <s v="Usually Plus"/>
    <s v="Electronics"/>
    <s v="QuickStock"/>
    <n v="66"/>
    <n v="35"/>
    <n v="5404.15"/>
    <n v="356673.9"/>
    <x v="173"/>
    <d v="2025-10-06T00:00:00"/>
    <s v="discon"/>
    <s v="Pune Store"/>
    <s v="Usually Plus"/>
    <s v="Electronics"/>
    <s v="Quickstock"/>
    <s v="Usually Plus"/>
    <s v="Electronics"/>
    <s v="Quickstock"/>
    <n v="66"/>
    <n v="35"/>
    <n v="5404.15"/>
    <n v="356673.89999999997"/>
    <s v="In Stock"/>
    <s v="No"/>
    <n v="0"/>
  </r>
  <r>
    <s v="P9229"/>
    <s v="Walk Pro"/>
    <s v="Toys"/>
    <s v="Global Traders"/>
    <n v="162"/>
    <n v="87"/>
    <n v="117.41"/>
    <n v="19020.419999999998"/>
    <x v="2"/>
    <d v="2025-09-13T00:00:00"/>
    <s v="active"/>
    <s v="Ahmedabad Branch"/>
    <s v="Walk Pro"/>
    <s v="Toys"/>
    <s v="Global Traders"/>
    <s v="Walk Pro"/>
    <s v="Toys"/>
    <s v="Global Traders"/>
    <n v="162"/>
    <n v="87"/>
    <n v="117.41"/>
    <n v="19020.419999999998"/>
    <s v="In Stock"/>
    <s v="No"/>
    <n v="0"/>
  </r>
  <r>
    <s v="P4213"/>
    <s v="Especially Mini"/>
    <s v="Furniture"/>
    <s v="ABC Pvt Ltd"/>
    <m/>
    <n v="90"/>
    <n v="11306.15"/>
    <m/>
    <x v="24"/>
    <d v="2025-08-07T00:00:00"/>
    <s v="discon"/>
    <s v="Pune Store"/>
    <s v="Especially Mini"/>
    <s v="Furniture"/>
    <s v="Abc Pvt Ltd"/>
    <s v="Especially Mini"/>
    <s v="Furniture"/>
    <s v="Abc Pvt Ltd"/>
    <n v="0"/>
    <n v="90"/>
    <n v="11306.15"/>
    <n v="0"/>
    <s v="Out of Stock"/>
    <s v="Yes"/>
    <n v="1"/>
  </r>
  <r>
    <s v="P7209"/>
    <s v="Try Plus"/>
    <s v="Furniture"/>
    <s v="Global Traders"/>
    <n v="174"/>
    <n v="84"/>
    <n v="1621.28"/>
    <n v="282102.71999999997"/>
    <x v="97"/>
    <d v="2025-08-28T00:00:00"/>
    <s v="Actv"/>
    <s v="Delhi Warehouse"/>
    <s v="Try Plus"/>
    <s v="Furniture"/>
    <s v="Global Traders"/>
    <s v="Try Plus"/>
    <s v="Furniture"/>
    <s v="Global Traders"/>
    <n v="174"/>
    <n v="84"/>
    <n v="1621.28"/>
    <n v="282102.71999999997"/>
    <s v="In Stock"/>
    <s v="No"/>
    <n v="0"/>
  </r>
  <r>
    <s v="P4689"/>
    <s v="vote mini"/>
    <s v="Clothing"/>
    <s v="RetailMart Inc"/>
    <n v="171"/>
    <n v="43"/>
    <n v="7657.65"/>
    <n v="1309458.1499999999"/>
    <x v="87"/>
    <d v="2025-08-25T00:00:00"/>
    <m/>
    <s v="Pune Store"/>
    <s v="Vote Mini"/>
    <s v="Clothing"/>
    <s v="Retailmart Inc"/>
    <s v="Vote Mini"/>
    <s v="Clothing"/>
    <s v="Retailmart Inc"/>
    <n v="171"/>
    <n v="43"/>
    <n v="7657.65"/>
    <n v="1309458.1499999999"/>
    <s v="In Stock"/>
    <s v="No"/>
    <n v="0"/>
  </r>
  <r>
    <s v="P3373"/>
    <s v="Land Lite"/>
    <s v="Groceries"/>
    <s v="QuickStock"/>
    <n v="68"/>
    <n v="70"/>
    <n v="8062.82"/>
    <n v="548271.76"/>
    <x v="101"/>
    <d v="2025-10-08T00:00:00"/>
    <s v="discontinued"/>
    <s v="Mumbai Store"/>
    <s v="Land Lite"/>
    <s v="Groceries"/>
    <s v="Quickstock"/>
    <s v="Land Lite"/>
    <s v="Groceries"/>
    <s v="Quickstock"/>
    <n v="68"/>
    <n v="70"/>
    <n v="8062.82"/>
    <n v="548271.76"/>
    <s v="Low Stock"/>
    <s v="Yes"/>
    <n v="1"/>
  </r>
  <r>
    <s v="P5834"/>
    <s v="Marriage Mini"/>
    <s v="Groceries"/>
    <s v="Omni Suppliers"/>
    <n v="47"/>
    <n v="98"/>
    <n v="16750.53"/>
    <n v="787274.90999999992"/>
    <x v="150"/>
    <d v="2025-07-30T00:00:00"/>
    <s v="active"/>
    <s v="Delhi Warehouse"/>
    <s v="Marriage Mini"/>
    <s v="Groceries"/>
    <s v="Omni Suppliers"/>
    <s v="Marriage Mini"/>
    <s v="Groceries"/>
    <s v="Omni Suppliers"/>
    <n v="47"/>
    <n v="98"/>
    <n v="16750.53"/>
    <n v="787274.90999999992"/>
    <s v="Low Stock"/>
    <s v="Yes"/>
    <n v="1"/>
  </r>
  <r>
    <s v="P2307"/>
    <s v="Summer X"/>
    <s v="Groceries"/>
    <s v="ABC Pvt Ltd"/>
    <n v="120"/>
    <m/>
    <n v="11710.12"/>
    <n v="1405214.4"/>
    <x v="42"/>
    <d v="2025-08-21T00:00:00"/>
    <s v="discon"/>
    <s v="Pune Store"/>
    <s v="Summer X"/>
    <s v="Groceries"/>
    <s v="Abc Pvt Ltd"/>
    <s v="Summer X"/>
    <s v="Groceries"/>
    <s v="Abc Pvt Ltd"/>
    <n v="120"/>
    <n v="0"/>
    <n v="11710.12"/>
    <n v="1405214.4000000001"/>
    <s v="In Stock"/>
    <s v="No"/>
    <n v="0"/>
  </r>
  <r>
    <s v="P3080"/>
    <s v="Career Lite"/>
    <s v="Groceries"/>
    <m/>
    <n v="183"/>
    <n v="48"/>
    <n v="5861.49"/>
    <n v="1072652.67"/>
    <x v="167"/>
    <d v="2025-08-18T00:00:00"/>
    <s v="Inactive"/>
    <s v="Online"/>
    <s v="Career Lite"/>
    <s v="Groceries"/>
    <s v=""/>
    <s v="Career Lite"/>
    <s v="Groceries"/>
    <s v="Others"/>
    <n v="183"/>
    <n v="48"/>
    <n v="5861.49"/>
    <n v="1072652.67"/>
    <s v="In Stock"/>
    <s v="No"/>
    <n v="0"/>
  </r>
  <r>
    <s v="P1201"/>
    <s v="Red Max"/>
    <s v="Toys"/>
    <s v="Global Traders"/>
    <n v="17"/>
    <n v="66"/>
    <n v="5754.06"/>
    <n v="97819.02"/>
    <x v="136"/>
    <d v="2025-09-23T00:00:00"/>
    <s v="Inactive"/>
    <s v="Ahmedabad Branch"/>
    <s v="Red Max"/>
    <s v="Toys"/>
    <s v="Global Traders"/>
    <s v="Red Max"/>
    <s v="Toys"/>
    <s v="Global Traders"/>
    <n v="17"/>
    <n v="66"/>
    <n v="5754.06"/>
    <n v="97819.02"/>
    <s v="Low Stock"/>
    <s v="Yes"/>
    <n v="1"/>
  </r>
  <r>
    <s v="P9265"/>
    <s v="Thing Mini"/>
    <s v="Groceries"/>
    <s v="Omni Suppliers"/>
    <n v="95"/>
    <n v="64"/>
    <n v="9782.68"/>
    <n v="929354.6"/>
    <x v="108"/>
    <d v="2025-09-24T00:00:00"/>
    <m/>
    <s v="Online"/>
    <s v="Thing Mini"/>
    <s v="Groceries"/>
    <s v="Omni Suppliers"/>
    <s v="Thing Mini"/>
    <s v="Groceries"/>
    <s v="Omni Suppliers"/>
    <n v="95"/>
    <n v="64"/>
    <n v="9782.68"/>
    <n v="929354.6"/>
    <s v="In Stock"/>
    <s v="No"/>
    <n v="0"/>
  </r>
  <r>
    <s v="P3202"/>
    <s v="Sell Max"/>
    <s v="Furniture"/>
    <s v="Omni Suppliers"/>
    <n v="182"/>
    <n v="86"/>
    <n v="3100.13"/>
    <n v="564223.66"/>
    <x v="168"/>
    <d v="2025-10-07T00:00:00"/>
    <s v="discon"/>
    <s v="Delhi Warehouse"/>
    <s v="Sell Max"/>
    <s v="Furniture"/>
    <s v="Omni Suppliers"/>
    <s v="Sell Max"/>
    <s v="Furniture"/>
    <s v="Omni Suppliers"/>
    <n v="182"/>
    <n v="86"/>
    <n v="3100.13"/>
    <n v="564223.66"/>
    <s v="In Stock"/>
    <s v="No"/>
    <n v="0"/>
  </r>
  <r>
    <s v="P7317"/>
    <s v="Model Pro"/>
    <s v="Furniture"/>
    <s v="Global Traders"/>
    <n v="73"/>
    <n v="52"/>
    <n v="8762.2999999999993"/>
    <n v="639647.89999999991"/>
    <x v="134"/>
    <d v="2025-08-13T00:00:00"/>
    <s v="Actv"/>
    <s v="Pune Store"/>
    <s v="Model Pro"/>
    <s v="Furniture"/>
    <s v="Global Traders"/>
    <s v="Model Pro"/>
    <s v="Furniture"/>
    <s v="Global Traders"/>
    <n v="73"/>
    <n v="52"/>
    <n v="8762.2999999999993"/>
    <n v="639647.89999999991"/>
    <s v="In Stock"/>
    <s v="No"/>
    <n v="0"/>
  </r>
  <r>
    <s v="P9334"/>
    <s v="Reach X"/>
    <s v="Toys"/>
    <s v="QuickStock"/>
    <n v="25"/>
    <n v="30"/>
    <n v="6389.82"/>
    <n v="159745.5"/>
    <x v="86"/>
    <d v="2025-08-20T00:00:00"/>
    <m/>
    <s v="Online"/>
    <s v="Reach X"/>
    <s v="Toys"/>
    <s v="Quickstock"/>
    <s v="Reach X"/>
    <s v="Toys"/>
    <s v="Quickstock"/>
    <n v="25"/>
    <n v="30"/>
    <n v="6389.82"/>
    <n v="159745.5"/>
    <s v="Low Stock"/>
    <s v="Yes"/>
    <n v="1"/>
  </r>
  <r>
    <s v="P3074"/>
    <s v="strategy max"/>
    <s v="Groceries"/>
    <s v="QuickStock"/>
    <n v="134"/>
    <n v="20"/>
    <n v="1045.58"/>
    <n v="140107.72"/>
    <x v="140"/>
    <d v="2025-07-25T00:00:00"/>
    <m/>
    <s v="Ahmedabad Branch"/>
    <s v="Strategy Max"/>
    <s v="Groceries"/>
    <s v="Quickstock"/>
    <s v="Strategy Max"/>
    <s v="Groceries"/>
    <s v="Quickstock"/>
    <n v="134"/>
    <n v="20"/>
    <n v="1045.58"/>
    <n v="140107.72"/>
    <s v="In Stock"/>
    <s v="No"/>
    <n v="0"/>
  </r>
  <r>
    <s v="P3102"/>
    <s v="Standard Lite"/>
    <s v="Furniture"/>
    <s v="QuickStock"/>
    <n v="142"/>
    <n v="55"/>
    <n v="8038.88"/>
    <n v="1141520.96"/>
    <x v="120"/>
    <d v="2025-07-26T00:00:00"/>
    <s v="Inactive"/>
    <s v="Mumbai Store"/>
    <s v="Standard Lite"/>
    <s v="Furniture"/>
    <s v="Quickstock"/>
    <s v="Standard Lite"/>
    <s v="Furniture"/>
    <s v="Quickstock"/>
    <n v="142"/>
    <n v="55"/>
    <n v="8038.88"/>
    <n v="1141520.96"/>
    <s v="In Stock"/>
    <s v="No"/>
    <n v="0"/>
  </r>
  <r>
    <s v="P7027"/>
    <s v="Report X"/>
    <s v="Electronics"/>
    <s v="QuickStock"/>
    <n v="58"/>
    <n v="95"/>
    <n v="1577.9"/>
    <n v="91518.200000000012"/>
    <x v="23"/>
    <d v="2025-07-17T00:00:00"/>
    <s v="active"/>
    <s v="Delhi Warehouse"/>
    <s v="Report X"/>
    <s v="Electronics"/>
    <s v="Quickstock"/>
    <s v="Report X"/>
    <s v="Electronics"/>
    <s v="Quickstock"/>
    <n v="58"/>
    <n v="95"/>
    <n v="1577.9"/>
    <n v="91518.200000000012"/>
    <s v="Low Stock"/>
    <s v="Yes"/>
    <n v="1"/>
  </r>
  <r>
    <s v="P8075"/>
    <s v="Her Pro"/>
    <s v="Toys"/>
    <s v="QuickStock"/>
    <n v="47"/>
    <n v="33"/>
    <n v="12320.27"/>
    <n v="579052.69000000006"/>
    <x v="67"/>
    <d v="2025-09-11T00:00:00"/>
    <s v="discontinued"/>
    <s v="Pune Store"/>
    <s v="Her Pro"/>
    <s v="Toys"/>
    <s v="Quickstock"/>
    <s v="Her Pro"/>
    <s v="Toys"/>
    <s v="Quickstock"/>
    <n v="47"/>
    <n v="33"/>
    <n v="12320.27"/>
    <n v="579052.69000000006"/>
    <s v="In Stock"/>
    <s v="No"/>
    <n v="0"/>
  </r>
  <r>
    <s v="P7210"/>
    <s v="Weight Pro"/>
    <s v="Electronics"/>
    <s v="RetailMart Inc"/>
    <n v="76"/>
    <n v="28"/>
    <n v="17356.89"/>
    <n v="1319123.6399999999"/>
    <x v="28"/>
    <d v="2025-08-13T00:00:00"/>
    <m/>
    <s v="Delhi Warehouse"/>
    <s v="Weight Pro"/>
    <s v="Electronics"/>
    <s v="Retailmart Inc"/>
    <s v="Weight Pro"/>
    <s v="Electronics"/>
    <s v="Retailmart Inc"/>
    <n v="76"/>
    <n v="28"/>
    <n v="17356.89"/>
    <n v="1319123.6399999999"/>
    <s v="In Stock"/>
    <s v="No"/>
    <n v="0"/>
  </r>
  <r>
    <s v="P1690"/>
    <s v="Mission Lite"/>
    <s v="Furniture"/>
    <s v="Global Traders"/>
    <m/>
    <n v="99"/>
    <n v="507.29"/>
    <m/>
    <x v="176"/>
    <d v="2025-07-22T00:00:00"/>
    <s v="discontinued"/>
    <s v="Online"/>
    <s v="Mission Lite"/>
    <s v="Furniture"/>
    <s v="Global Traders"/>
    <s v="Mission Lite"/>
    <s v="Furniture"/>
    <s v="Global Traders"/>
    <n v="0"/>
    <n v="99"/>
    <n v="507.29"/>
    <n v="0"/>
    <s v="Out of Stock"/>
    <s v="Yes"/>
    <n v="1"/>
  </r>
  <r>
    <s v="P7074"/>
    <s v="Provide Max"/>
    <s v="Toys"/>
    <s v="Global Traders"/>
    <n v="92"/>
    <n v="86"/>
    <n v="8790.5400000000009"/>
    <n v="808729.68"/>
    <x v="14"/>
    <d v="2025-07-23T00:00:00"/>
    <s v="discontinued"/>
    <s v="Pune Store"/>
    <s v="Provide Max"/>
    <s v="Toys"/>
    <s v="Global Traders"/>
    <s v="Provide Max"/>
    <s v="Toys"/>
    <s v="Global Traders"/>
    <n v="92"/>
    <n v="86"/>
    <n v="8790.5400000000009"/>
    <n v="808729.68"/>
    <s v="In Stock"/>
    <s v="No"/>
    <n v="0"/>
  </r>
  <r>
    <s v="P6274"/>
    <s v="Couple Lite"/>
    <s v="Groceries"/>
    <s v="QuickStock"/>
    <n v="159"/>
    <n v="75"/>
    <n v="4796.59"/>
    <n v="762657.81"/>
    <x v="175"/>
    <d v="2025-09-04T00:00:00"/>
    <s v="Actv"/>
    <s v="Online"/>
    <s v="Couple Lite"/>
    <s v="Groceries"/>
    <s v="Quickstock"/>
    <s v="Couple Lite"/>
    <s v="Groceries"/>
    <s v="Quickstock"/>
    <n v="159"/>
    <n v="75"/>
    <n v="4796.59"/>
    <n v="762657.81"/>
    <s v="In Stock"/>
    <s v="No"/>
    <n v="0"/>
  </r>
  <r>
    <s v="P7288"/>
    <s v="Happen Pro"/>
    <s v="Clothing"/>
    <s v="ABC Pvt Ltd"/>
    <n v="185"/>
    <n v="25"/>
    <n v="17892"/>
    <n v="3310020"/>
    <x v="104"/>
    <d v="2025-09-26T00:00:00"/>
    <m/>
    <s v="Mumbai Store"/>
    <s v="Happen Pro"/>
    <s v="Clothing"/>
    <s v="Abc Pvt Ltd"/>
    <s v="Happen Pro"/>
    <s v="Clothing"/>
    <s v="Abc Pvt Ltd"/>
    <n v="185"/>
    <n v="25"/>
    <n v="17892"/>
    <n v="3310020"/>
    <s v="In Stock"/>
    <s v="No"/>
    <n v="0"/>
  </r>
  <r>
    <s v="P1787"/>
    <s v="Operation Mini"/>
    <s v="Furniture"/>
    <s v="Global Traders"/>
    <n v="27"/>
    <n v="59"/>
    <n v="16358.65"/>
    <n v="441683.55"/>
    <x v="133"/>
    <d v="2025-08-16T00:00:00"/>
    <s v="Actv"/>
    <s v="Online"/>
    <s v="Operation Mini"/>
    <s v="Furniture"/>
    <s v="Global Traders"/>
    <s v="Operation Mini"/>
    <s v="Furniture"/>
    <s v="Global Traders"/>
    <n v="27"/>
    <n v="59"/>
    <n v="16358.65"/>
    <n v="441683.55"/>
    <s v="Low Stock"/>
    <s v="Yes"/>
    <n v="1"/>
  </r>
  <r>
    <s v="P5907"/>
    <s v="Establish Plus"/>
    <s v="Electronics"/>
    <s v="RetailMart Inc"/>
    <n v="22"/>
    <n v="76"/>
    <n v="16571.099999999999"/>
    <n v="364564.2"/>
    <x v="100"/>
    <d v="2025-09-14T00:00:00"/>
    <s v="active"/>
    <s v="Pune Store"/>
    <s v="Establish Plus"/>
    <s v="Electronics"/>
    <s v="Retailmart Inc"/>
    <s v="Establish Plus"/>
    <s v="Electronics"/>
    <s v="Retailmart Inc"/>
    <n v="22"/>
    <n v="76"/>
    <n v="16571.099999999999"/>
    <n v="364564.19999999995"/>
    <s v="Low Stock"/>
    <s v="Yes"/>
    <n v="1"/>
  </r>
  <r>
    <s v="P9335"/>
    <s v="remain max"/>
    <s v="Groceries"/>
    <s v="Omni Suppliers"/>
    <n v="182"/>
    <n v="84"/>
    <n v="14829.31"/>
    <n v="2698934.42"/>
    <x v="155"/>
    <d v="2025-09-13T00:00:00"/>
    <s v="active"/>
    <s v="Online"/>
    <s v="Remain Max"/>
    <s v="Groceries"/>
    <s v="Omni Suppliers"/>
    <s v="Remain Max"/>
    <s v="Groceries"/>
    <s v="Omni Suppliers"/>
    <n v="182"/>
    <n v="84"/>
    <n v="14829.31"/>
    <n v="2698934.42"/>
    <s v="In Stock"/>
    <s v="No"/>
    <n v="0"/>
  </r>
  <r>
    <s v="P5470"/>
    <s v="Summer Plus"/>
    <s v="Electronics"/>
    <s v="Global Traders"/>
    <n v="164"/>
    <n v="71"/>
    <n v="11289.41"/>
    <n v="1851463.24"/>
    <x v="83"/>
    <d v="2025-08-30T00:00:00"/>
    <s v="active"/>
    <s v="Delhi Warehouse"/>
    <s v="Summer Plus"/>
    <s v="Electronics"/>
    <s v="Global Traders"/>
    <s v="Summer Plus"/>
    <s v="Electronics"/>
    <s v="Global Traders"/>
    <n v="164"/>
    <n v="71"/>
    <n v="11289.41"/>
    <n v="1851463.24"/>
    <s v="In Stock"/>
    <s v="No"/>
    <n v="0"/>
  </r>
  <r>
    <s v="P8717"/>
    <s v="Among X"/>
    <s v="Electronics"/>
    <m/>
    <n v="43"/>
    <n v="93"/>
    <n v="10196.129999999999"/>
    <n v="438433.59"/>
    <x v="90"/>
    <d v="2025-09-12T00:00:00"/>
    <s v="discontinued"/>
    <s v="Ahmedabad Branch"/>
    <s v="Among X"/>
    <s v="Electronics"/>
    <s v=""/>
    <s v="Among X"/>
    <s v="Electronics"/>
    <s v="Others"/>
    <n v="43"/>
    <n v="93"/>
    <n v="10196.129999999999"/>
    <n v="438433.58999999997"/>
    <s v="Low Stock"/>
    <s v="Yes"/>
    <n v="1"/>
  </r>
  <r>
    <s v="P1524"/>
    <s v="Watch X"/>
    <s v="Groceries"/>
    <s v="Global Traders"/>
    <n v="168"/>
    <n v="31"/>
    <n v="12140.37"/>
    <n v="2039582.16"/>
    <x v="74"/>
    <d v="2025-07-27T00:00:00"/>
    <s v="active"/>
    <s v="Mumbai Store"/>
    <s v="Watch X"/>
    <s v="Groceries"/>
    <s v="Global Traders"/>
    <s v="Watch X"/>
    <s v="Groceries"/>
    <s v="Global Traders"/>
    <n v="168"/>
    <n v="31"/>
    <n v="12140.37"/>
    <n v="2039582.1600000001"/>
    <s v="In Stock"/>
    <s v="No"/>
    <n v="0"/>
  </r>
  <r>
    <s v="P9113"/>
    <s v="Establish Max"/>
    <s v="Toys"/>
    <s v="RetailMart Inc"/>
    <m/>
    <n v="76"/>
    <n v="3855.47"/>
    <m/>
    <x v="64"/>
    <d v="2025-09-13T00:00:00"/>
    <s v="discon"/>
    <s v="Mumbai Store"/>
    <s v="Establish Max"/>
    <s v="Toys"/>
    <s v="Retailmart Inc"/>
    <s v="Establish Max"/>
    <s v="Toys"/>
    <s v="Retailmart Inc"/>
    <n v="0"/>
    <n v="76"/>
    <n v="3855.47"/>
    <n v="0"/>
    <s v="Out of Stock"/>
    <s v="Yes"/>
    <n v="1"/>
  </r>
  <r>
    <s v="P3238"/>
    <s v="Deal Lite"/>
    <s v="Furniture"/>
    <s v="ABC Pvt Ltd"/>
    <n v="136"/>
    <n v="79"/>
    <n v="1591.57"/>
    <n v="216453.52"/>
    <x v="21"/>
    <d v="2025-08-22T00:00:00"/>
    <s v="discontinued"/>
    <s v="Pune Store"/>
    <s v="Deal Lite"/>
    <s v="Furniture"/>
    <s v="Abc Pvt Ltd"/>
    <s v="Deal Lite"/>
    <s v="Furniture"/>
    <s v="Abc Pvt Ltd"/>
    <n v="136"/>
    <n v="79"/>
    <n v="1591.57"/>
    <n v="216453.52"/>
    <s v="In Stock"/>
    <s v="No"/>
    <n v="0"/>
  </r>
  <r>
    <s v="P9152"/>
    <s v="Section Pro"/>
    <s v="Clothing"/>
    <s v="RetailMart Inc"/>
    <n v="51"/>
    <n v="81"/>
    <n v="7831.26"/>
    <n v="399394.26"/>
    <x v="176"/>
    <d v="2025-09-20T00:00:00"/>
    <s v="Inactive"/>
    <s v="Online"/>
    <s v="Section Pro"/>
    <s v="Clothing"/>
    <s v="Retailmart Inc"/>
    <s v="Section Pro"/>
    <s v="Clothing"/>
    <s v="Retailmart Inc"/>
    <n v="51"/>
    <n v="81"/>
    <n v="7831.26"/>
    <n v="399394.26"/>
    <s v="Low Stock"/>
    <s v="Yes"/>
    <n v="1"/>
  </r>
  <r>
    <s v="P2287"/>
    <s v="Drug Plus"/>
    <s v="Clothing"/>
    <s v="Global Traders"/>
    <m/>
    <n v="64"/>
    <n v="1208.3599999999999"/>
    <m/>
    <x v="110"/>
    <d v="2025-09-03T00:00:00"/>
    <s v="discon"/>
    <s v="Ahmedabad Branch"/>
    <s v="Drug Plus"/>
    <s v="Clothing"/>
    <s v="Global Traders"/>
    <s v="Drug Plus"/>
    <s v="Clothing"/>
    <s v="Global Traders"/>
    <n v="0"/>
    <n v="64"/>
    <n v="1208.3599999999999"/>
    <n v="0"/>
    <s v="Out of Stock"/>
    <s v="Yes"/>
    <n v="1"/>
  </r>
  <r>
    <s v="P4902"/>
    <s v="Go X"/>
    <s v="Electronics"/>
    <s v="ABC Pvt Ltd"/>
    <n v="94"/>
    <n v="76"/>
    <n v="1507.8"/>
    <n v="141733.20000000001"/>
    <x v="2"/>
    <d v="2025-07-14T00:00:00"/>
    <s v="Inactive"/>
    <s v="Ahmedabad Branch"/>
    <s v="Go X"/>
    <s v="Electronics"/>
    <s v="Abc Pvt Ltd"/>
    <s v="Go X"/>
    <s v="Electronics"/>
    <s v="Abc Pvt Ltd"/>
    <n v="94"/>
    <n v="76"/>
    <n v="1507.8"/>
    <n v="141733.19999999998"/>
    <s v="In Stock"/>
    <s v="No"/>
    <n v="0"/>
  </r>
  <r>
    <s v="P4138"/>
    <s v="Green Lite"/>
    <s v="Furniture"/>
    <s v="Global Traders"/>
    <n v="45"/>
    <n v="29"/>
    <n v="7326.54"/>
    <n v="329694.3"/>
    <x v="175"/>
    <d v="2025-09-16T00:00:00"/>
    <s v="Inactive"/>
    <s v="Ahmedabad Branch"/>
    <s v="Green Lite"/>
    <s v="Furniture"/>
    <s v="Global Traders"/>
    <s v="Green Lite"/>
    <s v="Furniture"/>
    <s v="Global Traders"/>
    <n v="45"/>
    <n v="29"/>
    <n v="7326.54"/>
    <n v="329694.3"/>
    <s v="In Stock"/>
    <s v="No"/>
    <n v="0"/>
  </r>
  <r>
    <s v="P8051"/>
    <s v="Four Plus"/>
    <s v="Groceries"/>
    <s v="Global Traders"/>
    <n v="48"/>
    <n v="42"/>
    <n v="9600.11"/>
    <n v="460805.28"/>
    <x v="114"/>
    <d v="2025-07-30T00:00:00"/>
    <s v="active"/>
    <s v="Ahmedabad Branch"/>
    <s v="Four Plus"/>
    <s v="Groceries"/>
    <s v="Global Traders"/>
    <s v="Four Plus"/>
    <s v="Groceries"/>
    <s v="Global Traders"/>
    <n v="48"/>
    <n v="42"/>
    <n v="9600.11"/>
    <n v="460805.28"/>
    <s v="In Stock"/>
    <s v="No"/>
    <n v="0"/>
  </r>
  <r>
    <s v="P4288"/>
    <s v="Time Max"/>
    <s v="Electronics"/>
    <s v="RetailMart Inc"/>
    <n v="174"/>
    <n v="55"/>
    <n v="5836.51"/>
    <n v="1015552.74"/>
    <x v="182"/>
    <d v="2025-09-22T00:00:00"/>
    <s v="Inactive"/>
    <s v="Delhi Warehouse"/>
    <s v="Time Max"/>
    <s v="Electronics"/>
    <s v="Retailmart Inc"/>
    <s v="Time Max"/>
    <s v="Electronics"/>
    <s v="Retailmart Inc"/>
    <n v="174"/>
    <n v="55"/>
    <n v="5836.51"/>
    <n v="1015552.74"/>
    <s v="In Stock"/>
    <s v="No"/>
    <n v="0"/>
  </r>
  <r>
    <s v="P9298"/>
    <s v="Suffer Lite"/>
    <s v="Furniture"/>
    <s v="ABC Pvt Ltd"/>
    <n v="8"/>
    <m/>
    <n v="14174.21"/>
    <n v="113393.68"/>
    <x v="33"/>
    <d v="2025-07-18T00:00:00"/>
    <s v="active"/>
    <s v="Pune Store"/>
    <s v="Suffer Lite"/>
    <s v="Furniture"/>
    <s v="Abc Pvt Ltd"/>
    <s v="Suffer Lite"/>
    <s v="Furniture"/>
    <s v="Abc Pvt Ltd"/>
    <n v="8"/>
    <n v="0"/>
    <n v="14174.21"/>
    <n v="113393.68"/>
    <s v="In Stock"/>
    <s v="No"/>
    <n v="0"/>
  </r>
  <r>
    <s v="P9813"/>
    <s v="Gun Max"/>
    <s v="Electronics"/>
    <m/>
    <n v="144"/>
    <n v="72"/>
    <n v="15961.43"/>
    <n v="2298445.92"/>
    <x v="84"/>
    <d v="2025-07-21T00:00:00"/>
    <m/>
    <s v="Ahmedabad Branch"/>
    <s v="Gun Max"/>
    <s v="Electronics"/>
    <s v=""/>
    <s v="Gun Max"/>
    <s v="Electronics"/>
    <s v="Others"/>
    <n v="144"/>
    <n v="72"/>
    <n v="15961.43"/>
    <n v="2298445.92"/>
    <s v="In Stock"/>
    <s v="No"/>
    <n v="0"/>
  </r>
  <r>
    <s v="P3446"/>
    <s v="Rise Lite"/>
    <s v="Toys"/>
    <s v="QuickStock"/>
    <n v="18"/>
    <n v="89"/>
    <n v="1795.22"/>
    <n v="32313.96"/>
    <x v="107"/>
    <d v="2025-08-03T00:00:00"/>
    <s v="discon"/>
    <s v="Pune Store"/>
    <s v="Rise Lite"/>
    <s v="Toys"/>
    <s v="Quickstock"/>
    <s v="Rise Lite"/>
    <s v="Toys"/>
    <s v="Quickstock"/>
    <n v="18"/>
    <n v="89"/>
    <n v="1795.22"/>
    <n v="32313.96"/>
    <s v="Low Stock"/>
    <s v="Yes"/>
    <n v="1"/>
  </r>
  <r>
    <s v="P8087"/>
    <s v="Last X"/>
    <s v="Clothing"/>
    <s v="RetailMart Inc"/>
    <n v="19"/>
    <m/>
    <n v="4148.41"/>
    <n v="78819.789999999994"/>
    <x v="125"/>
    <d v="2025-07-14T00:00:00"/>
    <s v="discon"/>
    <s v="Mumbai Store"/>
    <s v="Last X"/>
    <s v="Clothing"/>
    <s v="Retailmart Inc"/>
    <s v="Last X"/>
    <s v="Clothing"/>
    <s v="Retailmart Inc"/>
    <n v="19"/>
    <n v="0"/>
    <n v="4148.41"/>
    <n v="78819.789999999994"/>
    <s v="In Stock"/>
    <s v="No"/>
    <n v="0"/>
  </r>
  <r>
    <s v="P1803"/>
    <s v="Story Mini"/>
    <s v="Clothing"/>
    <s v="Global Traders"/>
    <n v="132"/>
    <n v="83"/>
    <n v="18403.330000000002"/>
    <n v="2429239.56"/>
    <x v="17"/>
    <d v="2025-09-14T00:00:00"/>
    <m/>
    <s v="Mumbai Store"/>
    <s v="Story Mini"/>
    <s v="Clothing"/>
    <s v="Global Traders"/>
    <s v="Story Mini"/>
    <s v="Clothing"/>
    <s v="Global Traders"/>
    <n v="132"/>
    <n v="83"/>
    <n v="18403.330000000002"/>
    <n v="2429239.56"/>
    <s v="In Stock"/>
    <s v="No"/>
    <n v="0"/>
  </r>
  <r>
    <s v="P5182"/>
    <s v="Activity Lite"/>
    <s v="Clothing"/>
    <s v="Global Traders"/>
    <n v="34"/>
    <n v="20"/>
    <n v="13430.98"/>
    <n v="456653.32"/>
    <x v="133"/>
    <d v="2025-08-25T00:00:00"/>
    <s v="Actv"/>
    <s v="Delhi Warehouse"/>
    <s v="Activity Lite"/>
    <s v="Clothing"/>
    <s v="Global Traders"/>
    <s v="Activity Lite"/>
    <s v="Clothing"/>
    <s v="Global Traders"/>
    <n v="34"/>
    <n v="20"/>
    <n v="13430.98"/>
    <n v="456653.32"/>
    <s v="In Stock"/>
    <s v="No"/>
    <n v="0"/>
  </r>
  <r>
    <s v="P6136"/>
    <s v="Color Pro"/>
    <s v="Electronics"/>
    <s v="ABC Pvt Ltd"/>
    <n v="67"/>
    <n v="48"/>
    <n v="18404.02"/>
    <n v="1233069.3400000001"/>
    <x v="19"/>
    <d v="2025-08-12T00:00:00"/>
    <s v="Inactive"/>
    <s v="Pune Store"/>
    <s v="Color Pro"/>
    <s v="Electronics"/>
    <s v="Abc Pvt Ltd"/>
    <s v="Color Pro"/>
    <s v="Electronics"/>
    <s v="Abc Pvt Ltd"/>
    <n v="67"/>
    <n v="48"/>
    <n v="18404.02"/>
    <n v="1233069.3400000001"/>
    <s v="In Stock"/>
    <s v="No"/>
    <n v="0"/>
  </r>
  <r>
    <s v="P9863"/>
    <s v="Hundred Plus"/>
    <s v="Electronics"/>
    <s v="Global Traders"/>
    <n v="150"/>
    <n v="56"/>
    <n v="8902.52"/>
    <n v="1335378"/>
    <x v="139"/>
    <d v="2025-09-20T00:00:00"/>
    <s v="Inactive"/>
    <s v="Ahmedabad Branch"/>
    <s v="Hundred Plus"/>
    <s v="Electronics"/>
    <s v="Global Traders"/>
    <s v="Hundred Plus"/>
    <s v="Electronics"/>
    <s v="Global Traders"/>
    <n v="150"/>
    <n v="56"/>
    <n v="8902.52"/>
    <n v="1335378"/>
    <s v="In Stock"/>
    <s v="No"/>
    <n v="0"/>
  </r>
  <r>
    <s v="P4233"/>
    <s v="Lead X"/>
    <s v="Groceries"/>
    <m/>
    <n v="87"/>
    <n v="84"/>
    <n v="2045.25"/>
    <n v="177936.75"/>
    <x v="123"/>
    <d v="2025-10-12T00:00:00"/>
    <s v="discontinued"/>
    <s v="Ahmedabad Branch"/>
    <s v="Lead X"/>
    <s v="Groceries"/>
    <s v=""/>
    <s v="Lead X"/>
    <s v="Groceries"/>
    <s v="Others"/>
    <n v="87"/>
    <n v="84"/>
    <n v="2045.25"/>
    <n v="177936.75"/>
    <s v="In Stock"/>
    <s v="No"/>
    <n v="0"/>
  </r>
  <r>
    <s v="P5872"/>
    <s v="Detail Lite"/>
    <s v="Electronics"/>
    <m/>
    <n v="155"/>
    <n v="97"/>
    <n v="10015.93"/>
    <n v="1552469.15"/>
    <x v="167"/>
    <d v="2025-07-18T00:00:00"/>
    <s v="active"/>
    <s v="Pune Store"/>
    <s v="Detail Lite"/>
    <s v="Electronics"/>
    <s v=""/>
    <s v="Detail Lite"/>
    <s v="Electronics"/>
    <s v="Others"/>
    <n v="155"/>
    <n v="97"/>
    <n v="10015.93"/>
    <n v="1552469.1500000001"/>
    <s v="In Stock"/>
    <s v="No"/>
    <n v="0"/>
  </r>
  <r>
    <s v="P5753"/>
    <s v="Travel Plus"/>
    <s v="Groceries"/>
    <s v="Global Traders"/>
    <n v="41"/>
    <n v="60"/>
    <n v="7995.22"/>
    <n v="327804.02"/>
    <x v="87"/>
    <d v="2025-10-11T00:00:00"/>
    <s v="discon"/>
    <s v="Ahmedabad Branch"/>
    <s v="Travel Plus"/>
    <s v="Groceries"/>
    <s v="Global Traders"/>
    <s v="Travel Plus"/>
    <s v="Groceries"/>
    <s v="Global Traders"/>
    <n v="41"/>
    <n v="60"/>
    <n v="7995.22"/>
    <n v="327804.02"/>
    <s v="Low Stock"/>
    <s v="Yes"/>
    <n v="1"/>
  </r>
  <r>
    <s v="P1740"/>
    <s v="Bag Lite"/>
    <s v="Electronics"/>
    <s v="Omni Suppliers"/>
    <n v="88"/>
    <n v="96"/>
    <n v="2259.33"/>
    <n v="198821.04"/>
    <x v="167"/>
    <d v="2025-09-09T00:00:00"/>
    <s v="discon"/>
    <s v="Pune Store"/>
    <s v="Bag Lite"/>
    <s v="Electronics"/>
    <s v="Omni Suppliers"/>
    <s v="Bag Lite"/>
    <s v="Electronics"/>
    <s v="Omni Suppliers"/>
    <n v="88"/>
    <n v="96"/>
    <n v="2259.33"/>
    <n v="198821.03999999998"/>
    <s v="Low Stock"/>
    <s v="Yes"/>
    <n v="1"/>
  </r>
  <r>
    <s v="P1760"/>
    <s v="Could Max"/>
    <s v="Electronics"/>
    <s v="Global Traders"/>
    <n v="168"/>
    <n v="21"/>
    <n v="8537.0300000000007"/>
    <n v="1434221.04"/>
    <x v="115"/>
    <d v="2025-07-23T00:00:00"/>
    <s v="active"/>
    <s v="Pune Store"/>
    <s v="Could Max"/>
    <s v="Electronics"/>
    <s v="Global Traders"/>
    <s v="Could Max"/>
    <s v="Electronics"/>
    <s v="Global Traders"/>
    <n v="168"/>
    <n v="21"/>
    <n v="8537.0300000000007"/>
    <n v="1434221.04"/>
    <s v="In Stock"/>
    <s v="No"/>
    <n v="0"/>
  </r>
  <r>
    <s v="P3781"/>
    <s v="Large Mini"/>
    <s v="Groceries"/>
    <s v="ABC Pvt Ltd"/>
    <n v="178"/>
    <n v="29"/>
    <n v="2293.19"/>
    <n v="408187.82"/>
    <x v="53"/>
    <d v="2025-08-21T00:00:00"/>
    <s v="discontinued"/>
    <s v="Online"/>
    <s v="Large Mini"/>
    <s v="Groceries"/>
    <s v="Abc Pvt Ltd"/>
    <s v="Large Mini"/>
    <s v="Groceries"/>
    <s v="Abc Pvt Ltd"/>
    <n v="178"/>
    <n v="29"/>
    <n v="2293.19"/>
    <n v="408187.82"/>
    <s v="In Stock"/>
    <s v="No"/>
    <n v="0"/>
  </r>
  <r>
    <s v="P2847"/>
    <s v="Age Plus"/>
    <s v="Groceries"/>
    <s v="Omni Suppliers"/>
    <n v="199"/>
    <n v="75"/>
    <n v="2653.9"/>
    <n v="528126.1"/>
    <x v="148"/>
    <d v="2025-08-07T00:00:00"/>
    <m/>
    <s v="Mumbai Store"/>
    <s v="Age Plus"/>
    <s v="Groceries"/>
    <s v="Omni Suppliers"/>
    <s v="Age Plus"/>
    <s v="Groceries"/>
    <s v="Omni Suppliers"/>
    <n v="199"/>
    <n v="75"/>
    <n v="2653.9"/>
    <n v="528126.1"/>
    <s v="In Stock"/>
    <s v="No"/>
    <n v="0"/>
  </r>
  <r>
    <s v="P5568"/>
    <s v="Six Pro"/>
    <s v="Groceries"/>
    <s v="QuickStock"/>
    <n v="186"/>
    <n v="58"/>
    <n v="19747.52"/>
    <n v="3673038.72"/>
    <x v="73"/>
    <d v="2025-08-15T00:00:00"/>
    <s v="discon"/>
    <s v="Mumbai Store"/>
    <s v="Six Pro"/>
    <s v="Groceries"/>
    <s v="Quickstock"/>
    <s v="Six Pro"/>
    <s v="Groceries"/>
    <s v="Quickstock"/>
    <n v="186"/>
    <n v="58"/>
    <n v="19747.52"/>
    <n v="3673038.72"/>
    <s v="In Stock"/>
    <s v="No"/>
    <n v="0"/>
  </r>
  <r>
    <s v="P9017"/>
    <s v="Nice Plus"/>
    <s v="Furniture"/>
    <s v="ABC Pvt Ltd"/>
    <n v="48"/>
    <n v="63"/>
    <n v="10948.88"/>
    <n v="525546.23999999999"/>
    <x v="35"/>
    <d v="2025-08-17T00:00:00"/>
    <s v="active"/>
    <s v="Online"/>
    <s v="Nice Plus"/>
    <s v="Furniture"/>
    <s v="Abc Pvt Ltd"/>
    <s v="Nice Plus"/>
    <s v="Furniture"/>
    <s v="Abc Pvt Ltd"/>
    <n v="48"/>
    <n v="63"/>
    <n v="10948.88"/>
    <n v="525546.23999999999"/>
    <s v="Low Stock"/>
    <s v="Yes"/>
    <n v="1"/>
  </r>
  <r>
    <s v="P5809"/>
    <s v="With Mini"/>
    <s v="Furniture"/>
    <s v="RetailMart Inc"/>
    <n v="178"/>
    <n v="76"/>
    <n v="8590.4500000000007"/>
    <n v="1529100.1"/>
    <x v="148"/>
    <d v="2025-08-29T00:00:00"/>
    <s v="discontinued"/>
    <s v="Ahmedabad Branch"/>
    <s v="With Mini"/>
    <s v="Furniture"/>
    <s v="Retailmart Inc"/>
    <s v="With Mini"/>
    <s v="Furniture"/>
    <s v="Retailmart Inc"/>
    <n v="178"/>
    <n v="76"/>
    <n v="8590.4500000000007"/>
    <n v="1529100.1"/>
    <s v="In Stock"/>
    <s v="No"/>
    <n v="0"/>
  </r>
  <r>
    <s v="P8971"/>
    <s v="Business Pro"/>
    <s v="Furniture"/>
    <s v="QuickStock"/>
    <n v="137"/>
    <n v="69"/>
    <n v="9830.09"/>
    <n v="1346722.33"/>
    <x v="37"/>
    <d v="2025-09-29T00:00:00"/>
    <s v="Inactive"/>
    <s v="Delhi Warehouse"/>
    <s v="Business Pro"/>
    <s v="Furniture"/>
    <s v="Quickstock"/>
    <s v="Business Pro"/>
    <s v="Furniture"/>
    <s v="Quickstock"/>
    <n v="137"/>
    <n v="69"/>
    <n v="9830.09"/>
    <n v="1346722.33"/>
    <s v="In Stock"/>
    <s v="No"/>
    <n v="0"/>
  </r>
  <r>
    <s v="P2208"/>
    <s v="Apply Mini"/>
    <s v="Furniture"/>
    <s v="Omni Suppliers"/>
    <n v="53"/>
    <m/>
    <n v="9764.1200000000008"/>
    <n v="517498.36"/>
    <x v="163"/>
    <d v="2025-08-18T00:00:00"/>
    <s v="active"/>
    <s v="Mumbai Store"/>
    <s v="Apply Mini"/>
    <s v="Furniture"/>
    <s v="Omni Suppliers"/>
    <s v="Apply Mini"/>
    <s v="Furniture"/>
    <s v="Omni Suppliers"/>
    <n v="53"/>
    <n v="0"/>
    <n v="9764.1200000000008"/>
    <n v="517498.36000000004"/>
    <s v="In Stock"/>
    <s v="No"/>
    <n v="0"/>
  </r>
  <r>
    <s v="P4341"/>
    <s v="Account Lite"/>
    <s v="Groceries"/>
    <s v="Omni Suppliers"/>
    <n v="94"/>
    <n v="63"/>
    <n v="1966.72"/>
    <n v="184871.67999999999"/>
    <x v="74"/>
    <d v="2025-09-26T00:00:00"/>
    <s v="active"/>
    <s v="Mumbai Store"/>
    <s v="Account Lite"/>
    <s v="Groceries"/>
    <s v="Omni Suppliers"/>
    <s v="Account Lite"/>
    <s v="Groceries"/>
    <s v="Omni Suppliers"/>
    <n v="94"/>
    <n v="63"/>
    <n v="1966.72"/>
    <n v="184871.67999999999"/>
    <s v="In Stock"/>
    <s v="No"/>
    <n v="0"/>
  </r>
  <r>
    <s v="P1809"/>
    <s v="Defense Max"/>
    <s v="Furniture"/>
    <s v="Global Traders"/>
    <n v="0"/>
    <n v="42"/>
    <n v="17992.18"/>
    <n v="0"/>
    <x v="19"/>
    <d v="2025-09-07T00:00:00"/>
    <s v="Actv"/>
    <s v="Delhi Warehouse"/>
    <s v="Defense Max"/>
    <s v="Furniture"/>
    <s v="Global Traders"/>
    <s v="Defense Max"/>
    <s v="Furniture"/>
    <s v="Global Traders"/>
    <n v="0"/>
    <n v="42"/>
    <n v="17992.18"/>
    <n v="0"/>
    <s v="Out of Stock"/>
    <s v="Yes"/>
    <n v="1"/>
  </r>
  <r>
    <s v="P2233"/>
    <s v="Usually Plus"/>
    <s v="Clothing"/>
    <s v="Global Traders"/>
    <n v="5"/>
    <n v="72"/>
    <n v="2908.76"/>
    <n v="14543.8"/>
    <x v="98"/>
    <d v="2025-08-31T00:00:00"/>
    <s v="discontinued"/>
    <s v="Ahmedabad Branch"/>
    <s v="Usually Plus"/>
    <s v="Clothing"/>
    <s v="Global Traders"/>
    <s v="Usually Plus"/>
    <s v="Clothing"/>
    <s v="Global Traders"/>
    <n v="5"/>
    <n v="72"/>
    <n v="2908.76"/>
    <n v="14543.800000000001"/>
    <s v="Low Stock"/>
    <s v="Yes"/>
    <n v="1"/>
  </r>
  <r>
    <s v="P9034"/>
    <s v="These Mini"/>
    <s v="Furniture"/>
    <s v="RetailMart Inc"/>
    <n v="64"/>
    <n v="24"/>
    <n v="15386.7"/>
    <n v="984748.8"/>
    <x v="29"/>
    <d v="2025-10-02T00:00:00"/>
    <m/>
    <s v="Delhi Warehouse"/>
    <s v="These Mini"/>
    <s v="Furniture"/>
    <s v="Retailmart Inc"/>
    <s v="These Mini"/>
    <s v="Furniture"/>
    <s v="Retailmart Inc"/>
    <n v="64"/>
    <n v="24"/>
    <n v="15386.7"/>
    <n v="984748.8"/>
    <s v="In Stock"/>
    <s v="No"/>
    <n v="0"/>
  </r>
  <r>
    <s v="P1849"/>
    <s v="Director Mini"/>
    <s v="Toys"/>
    <s v="RetailMart Inc"/>
    <n v="122"/>
    <n v="92"/>
    <n v="7936.09"/>
    <n v="968202.98"/>
    <x v="118"/>
    <d v="2025-08-13T00:00:00"/>
    <s v="active"/>
    <s v="Pune Store"/>
    <s v="Director Mini"/>
    <s v="Toys"/>
    <s v="Retailmart Inc"/>
    <s v="Director Mini"/>
    <s v="Toys"/>
    <s v="Retailmart Inc"/>
    <n v="122"/>
    <n v="92"/>
    <n v="7936.09"/>
    <n v="968202.98"/>
    <s v="In Stock"/>
    <s v="No"/>
    <n v="0"/>
  </r>
  <r>
    <s v="P4244"/>
    <s v="Cut X"/>
    <s v="Groceries"/>
    <s v="Omni Suppliers"/>
    <n v="192"/>
    <n v="22"/>
    <n v="11965.02"/>
    <n v="2297283.84"/>
    <x v="52"/>
    <d v="2025-08-19T00:00:00"/>
    <s v="discon"/>
    <s v="Online"/>
    <s v="Cut X"/>
    <s v="Groceries"/>
    <s v="Omni Suppliers"/>
    <s v="Cut X"/>
    <s v="Groceries"/>
    <s v="Omni Suppliers"/>
    <n v="192"/>
    <n v="22"/>
    <n v="11965.02"/>
    <n v="2297283.84"/>
    <s v="In Stock"/>
    <s v="No"/>
    <n v="0"/>
  </r>
  <r>
    <s v="P2591"/>
    <s v="Campaign Mini"/>
    <s v="Toys"/>
    <s v="Omni Suppliers"/>
    <n v="17"/>
    <n v="44"/>
    <n v="13913"/>
    <n v="236521"/>
    <x v="79"/>
    <d v="2025-07-20T00:00:00"/>
    <s v="active"/>
    <s v="Ahmedabad Branch"/>
    <s v="Campaign Mini"/>
    <s v="Toys"/>
    <s v="Omni Suppliers"/>
    <s v="Campaign Mini"/>
    <s v="Toys"/>
    <s v="Omni Suppliers"/>
    <n v="17"/>
    <n v="44"/>
    <n v="13913"/>
    <n v="236521"/>
    <s v="Low Stock"/>
    <s v="Yes"/>
    <n v="1"/>
  </r>
  <r>
    <s v="P7950"/>
    <s v="North X"/>
    <s v="Electronics"/>
    <s v="Omni Suppliers"/>
    <n v="135"/>
    <n v="44"/>
    <n v="5586.7"/>
    <n v="754204.5"/>
    <x v="109"/>
    <d v="2025-08-08T00:00:00"/>
    <s v="active"/>
    <s v="Pune Store"/>
    <s v="North X"/>
    <s v="Electronics"/>
    <s v="Omni Suppliers"/>
    <s v="North X"/>
    <s v="Electronics"/>
    <s v="Omni Suppliers"/>
    <n v="135"/>
    <n v="44"/>
    <n v="5586.7"/>
    <n v="754204.5"/>
    <s v="In Stock"/>
    <s v="No"/>
    <n v="0"/>
  </r>
  <r>
    <s v="P9457"/>
    <s v="over pro"/>
    <s v="Furniture"/>
    <s v="Global Traders"/>
    <n v="116"/>
    <n v="43"/>
    <n v="16409.560000000001"/>
    <n v="1903508.96"/>
    <x v="92"/>
    <d v="2025-08-21T00:00:00"/>
    <s v="active"/>
    <s v="Online"/>
    <s v="Over Pro"/>
    <s v="Furniture"/>
    <s v="Global Traders"/>
    <s v="Over Pro"/>
    <s v="Furniture"/>
    <s v="Global Traders"/>
    <n v="116"/>
    <n v="43"/>
    <n v="16409.560000000001"/>
    <n v="1903508.9600000002"/>
    <s v="In Stock"/>
    <s v="No"/>
    <n v="0"/>
  </r>
  <r>
    <s v="P7648"/>
    <s v="Capital Mini"/>
    <s v="Groceries"/>
    <s v="QuickStock"/>
    <n v="80"/>
    <n v="86"/>
    <n v="5421.2"/>
    <n v="433696"/>
    <x v="52"/>
    <d v="2025-08-06T00:00:00"/>
    <s v="active"/>
    <s v="Online"/>
    <s v="Capital Mini"/>
    <s v="Groceries"/>
    <s v="Quickstock"/>
    <s v="Capital Mini"/>
    <s v="Groceries"/>
    <s v="Quickstock"/>
    <n v="80"/>
    <n v="86"/>
    <n v="5421.2"/>
    <n v="433696"/>
    <s v="Low Stock"/>
    <s v="Yes"/>
    <n v="1"/>
  </r>
  <r>
    <s v="P3519"/>
    <s v="Rest Pro"/>
    <s v="Furniture"/>
    <s v="ABC Pvt Ltd"/>
    <n v="69"/>
    <n v="30"/>
    <n v="11755.71"/>
    <n v="811143.99"/>
    <x v="59"/>
    <d v="2025-09-14T00:00:00"/>
    <s v="active"/>
    <s v="Mumbai Store"/>
    <s v="Rest Pro"/>
    <s v="Furniture"/>
    <s v="Abc Pvt Ltd"/>
    <s v="Rest Pro"/>
    <s v="Furniture"/>
    <s v="Abc Pvt Ltd"/>
    <n v="69"/>
    <n v="30"/>
    <n v="11755.71"/>
    <n v="811143.99"/>
    <s v="In Stock"/>
    <s v="No"/>
    <n v="0"/>
  </r>
  <r>
    <s v="P4887"/>
    <s v="Reflect Mini"/>
    <s v="Toys"/>
    <s v="Omni Suppliers"/>
    <n v="23"/>
    <n v="37"/>
    <n v="14165.39"/>
    <n v="325803.96999999997"/>
    <x v="119"/>
    <d v="2025-08-10T00:00:00"/>
    <s v="active"/>
    <s v="Online"/>
    <s v="Reflect Mini"/>
    <s v="Toys"/>
    <s v="Omni Suppliers"/>
    <s v="Reflect Mini"/>
    <s v="Toys"/>
    <s v="Omni Suppliers"/>
    <n v="23"/>
    <n v="37"/>
    <n v="14165.39"/>
    <n v="325803.96999999997"/>
    <s v="Low Stock"/>
    <s v="Yes"/>
    <n v="1"/>
  </r>
  <r>
    <s v="P1744"/>
    <s v="Society Max"/>
    <s v="Furniture"/>
    <s v="Omni Suppliers"/>
    <m/>
    <n v="78"/>
    <n v="13965.56"/>
    <m/>
    <x v="178"/>
    <d v="2025-07-30T00:00:00"/>
    <s v="active"/>
    <s v="Ahmedabad Branch"/>
    <s v="Society Max"/>
    <s v="Furniture"/>
    <s v="Omni Suppliers"/>
    <s v="Society Max"/>
    <s v="Furniture"/>
    <s v="Omni Suppliers"/>
    <n v="0"/>
    <n v="78"/>
    <n v="13965.56"/>
    <n v="0"/>
    <s v="Out of Stock"/>
    <s v="Yes"/>
    <n v="1"/>
  </r>
  <r>
    <s v="P5357"/>
    <s v="Woman Max"/>
    <s v="Groceries"/>
    <s v="Omni Suppliers"/>
    <n v="18"/>
    <m/>
    <n v="11016.2"/>
    <n v="198291.6"/>
    <x v="128"/>
    <d v="2025-08-07T00:00:00"/>
    <s v="Inactive"/>
    <s v="Ahmedabad Branch"/>
    <s v="Woman Max"/>
    <s v="Groceries"/>
    <s v="Omni Suppliers"/>
    <s v="Woman Max"/>
    <s v="Groceries"/>
    <s v="Omni Suppliers"/>
    <n v="18"/>
    <n v="0"/>
    <n v="11016.2"/>
    <n v="198291.6"/>
    <s v="In Stock"/>
    <s v="No"/>
    <n v="0"/>
  </r>
  <r>
    <s v="P1947"/>
    <s v="Middle Pro"/>
    <s v="Furniture"/>
    <s v="Omni Suppliers"/>
    <n v="72"/>
    <n v="66"/>
    <n v="2032.69"/>
    <n v="146353.68"/>
    <x v="146"/>
    <d v="2025-09-03T00:00:00"/>
    <s v="discon"/>
    <s v="Mumbai Store"/>
    <s v="Middle Pro"/>
    <s v="Furniture"/>
    <s v="Omni Suppliers"/>
    <s v="Middle Pro"/>
    <s v="Furniture"/>
    <s v="Omni Suppliers"/>
    <n v="72"/>
    <n v="66"/>
    <n v="2032.69"/>
    <n v="146353.68"/>
    <s v="In Stock"/>
    <s v="No"/>
    <n v="0"/>
  </r>
  <r>
    <s v="P1531"/>
    <s v="Home Max"/>
    <s v="Furniture"/>
    <s v="QuickStock"/>
    <n v="161"/>
    <n v="62"/>
    <n v="8064.82"/>
    <n v="1298436.02"/>
    <x v="129"/>
    <d v="2025-07-23T00:00:00"/>
    <m/>
    <s v="Online"/>
    <s v="Home Max"/>
    <s v="Furniture"/>
    <s v="Quickstock"/>
    <s v="Home Max"/>
    <s v="Furniture"/>
    <s v="Quickstock"/>
    <n v="161"/>
    <n v="62"/>
    <n v="8064.82"/>
    <n v="1298436.02"/>
    <s v="In Stock"/>
    <s v="No"/>
    <n v="0"/>
  </r>
  <r>
    <s v="P2437"/>
    <s v="Each X"/>
    <s v="Electronics"/>
    <s v="ABC Pvt Ltd"/>
    <n v="114"/>
    <n v="44"/>
    <n v="17621.04"/>
    <n v="2008798.56"/>
    <x v="83"/>
    <d v="2025-09-16T00:00:00"/>
    <s v="Inactive"/>
    <s v="Online"/>
    <s v="Each X"/>
    <s v="Electronics"/>
    <s v="Abc Pvt Ltd"/>
    <s v="Each X"/>
    <s v="Electronics"/>
    <s v="Abc Pvt Ltd"/>
    <n v="114"/>
    <n v="44"/>
    <n v="17621.04"/>
    <n v="2008798.56"/>
    <s v="In Stock"/>
    <s v="No"/>
    <n v="0"/>
  </r>
  <r>
    <s v="P7799"/>
    <s v="Inside Pro"/>
    <s v="Toys"/>
    <s v="Global Traders"/>
    <n v="99"/>
    <n v="94"/>
    <n v="6296.01"/>
    <n v="623304.99"/>
    <x v="83"/>
    <d v="2025-08-11T00:00:00"/>
    <m/>
    <s v="Delhi Warehouse"/>
    <s v="Inside Pro"/>
    <s v="Toys"/>
    <s v="Global Traders"/>
    <s v="Inside Pro"/>
    <s v="Toys"/>
    <s v="Global Traders"/>
    <n v="99"/>
    <n v="94"/>
    <n v="6296.01"/>
    <n v="623304.99"/>
    <s v="In Stock"/>
    <s v="No"/>
    <n v="0"/>
  </r>
  <r>
    <s v="P5674"/>
    <s v="Live Plus"/>
    <s v="Clothing"/>
    <m/>
    <n v="18"/>
    <n v="86"/>
    <n v="19716.18"/>
    <n v="354891.24"/>
    <x v="24"/>
    <d v="2025-08-07T00:00:00"/>
    <s v="discon"/>
    <s v="Delhi Warehouse"/>
    <s v="Live Plus"/>
    <s v="Clothing"/>
    <s v=""/>
    <s v="Live Plus"/>
    <s v="Clothing"/>
    <s v="Others"/>
    <n v="18"/>
    <n v="86"/>
    <n v="19716.18"/>
    <n v="354891.24"/>
    <s v="Low Stock"/>
    <s v="Yes"/>
    <n v="1"/>
  </r>
  <r>
    <s v="P6819"/>
    <s v="Thousand Pro"/>
    <s v="Electronics"/>
    <s v="Global Traders"/>
    <n v="163"/>
    <n v="30"/>
    <n v="2384.98"/>
    <n v="388751.74"/>
    <x v="121"/>
    <d v="2025-09-29T00:00:00"/>
    <s v="Inactive"/>
    <s v="Mumbai Store"/>
    <s v="Thousand Pro"/>
    <s v="Electronics"/>
    <s v="Global Traders"/>
    <s v="Thousand Pro"/>
    <s v="Electronics"/>
    <s v="Global Traders"/>
    <n v="163"/>
    <n v="30"/>
    <n v="2384.98"/>
    <n v="388751.74"/>
    <s v="In Stock"/>
    <s v="No"/>
    <n v="0"/>
  </r>
  <r>
    <s v="P4984"/>
    <s v="Central Mini"/>
    <s v="Clothing"/>
    <s v="Omni Suppliers"/>
    <n v="47"/>
    <n v="89"/>
    <n v="3662.56"/>
    <n v="172140.32"/>
    <x v="61"/>
    <d v="2025-09-29T00:00:00"/>
    <s v="active"/>
    <s v="Mumbai Store"/>
    <s v="Central Mini"/>
    <s v="Clothing"/>
    <s v="Omni Suppliers"/>
    <s v="Central Mini"/>
    <s v="Clothing"/>
    <s v="Omni Suppliers"/>
    <n v="47"/>
    <n v="89"/>
    <n v="3662.56"/>
    <n v="172140.32"/>
    <s v="Low Stock"/>
    <s v="Yes"/>
    <n v="1"/>
  </r>
  <r>
    <s v="P6130"/>
    <s v="Local Mini"/>
    <s v="Clothing"/>
    <s v="Global Traders"/>
    <n v="11"/>
    <n v="24"/>
    <n v="11037.78"/>
    <n v="121415.58"/>
    <x v="139"/>
    <d v="2025-09-25T00:00:00"/>
    <s v="discon"/>
    <s v="Delhi Warehouse"/>
    <s v="Local Mini"/>
    <s v="Clothing"/>
    <s v="Global Traders"/>
    <s v="Local Mini"/>
    <s v="Clothing"/>
    <s v="Global Traders"/>
    <n v="11"/>
    <n v="24"/>
    <n v="11037.78"/>
    <n v="121415.58"/>
    <s v="Low Stock"/>
    <s v="Yes"/>
    <n v="1"/>
  </r>
  <r>
    <s v="P8315"/>
    <s v="money max"/>
    <s v="Toys"/>
    <s v="Global Traders"/>
    <n v="53"/>
    <n v="74"/>
    <n v="15440.22"/>
    <n v="818331.65999999992"/>
    <x v="16"/>
    <d v="2025-09-28T00:00:00"/>
    <m/>
    <s v="Online"/>
    <s v="Money Max"/>
    <s v="Toys"/>
    <s v="Global Traders"/>
    <s v="Money Max"/>
    <s v="Toys"/>
    <s v="Global Traders"/>
    <n v="53"/>
    <n v="74"/>
    <n v="15440.22"/>
    <n v="818331.65999999992"/>
    <s v="Low Stock"/>
    <s v="Yes"/>
    <n v="1"/>
  </r>
  <r>
    <s v="P5704"/>
    <s v="Bring Lite"/>
    <s v="Toys"/>
    <s v="QuickStock"/>
    <n v="126"/>
    <n v="49"/>
    <n v="19594.849999999999"/>
    <n v="2468951.1"/>
    <x v="6"/>
    <d v="2025-09-29T00:00:00"/>
    <s v="Inactive"/>
    <s v="Ahmedabad Branch"/>
    <s v="Bring Lite"/>
    <s v="Toys"/>
    <s v="Quickstock"/>
    <s v="Bring Lite"/>
    <s v="Toys"/>
    <s v="Quickstock"/>
    <n v="126"/>
    <n v="49"/>
    <n v="19594.849999999999"/>
    <n v="2468951.0999999996"/>
    <s v="In Stock"/>
    <s v="No"/>
    <n v="0"/>
  </r>
  <r>
    <s v="P2224"/>
    <s v="Standard Pro"/>
    <s v="Furniture"/>
    <s v="ABC Pvt Ltd"/>
    <n v="130"/>
    <n v="67"/>
    <n v="11267.52"/>
    <n v="1464777.6"/>
    <x v="134"/>
    <d v="2025-07-25T00:00:00"/>
    <m/>
    <s v="Ahmedabad Branch"/>
    <s v="Standard Pro"/>
    <s v="Furniture"/>
    <s v="Abc Pvt Ltd"/>
    <s v="Standard Pro"/>
    <s v="Furniture"/>
    <s v="Abc Pvt Ltd"/>
    <n v="130"/>
    <n v="67"/>
    <n v="11267.52"/>
    <n v="1464777.6"/>
    <s v="In Stock"/>
    <s v="No"/>
    <n v="0"/>
  </r>
  <r>
    <s v="P6423"/>
    <s v="Write X"/>
    <s v="Furniture"/>
    <s v="ABC Pvt Ltd"/>
    <n v="28"/>
    <n v="69"/>
    <n v="2299.11"/>
    <n v="64375.08"/>
    <x v="132"/>
    <d v="2025-09-06T00:00:00"/>
    <s v="discontinued"/>
    <s v="Delhi Warehouse"/>
    <s v="Write X"/>
    <s v="Furniture"/>
    <s v="Abc Pvt Ltd"/>
    <s v="Write X"/>
    <s v="Furniture"/>
    <s v="Abc Pvt Ltd"/>
    <n v="28"/>
    <n v="69"/>
    <n v="2299.11"/>
    <n v="64375.08"/>
    <s v="Low Stock"/>
    <s v="Yes"/>
    <n v="1"/>
  </r>
  <r>
    <s v="P9859"/>
    <s v="Try Plus"/>
    <s v="Clothing"/>
    <s v="Global Traders"/>
    <n v="136"/>
    <n v="90"/>
    <n v="15792.35"/>
    <n v="2147759.6"/>
    <x v="119"/>
    <d v="2025-08-31T00:00:00"/>
    <m/>
    <s v="Pune Store"/>
    <s v="Try Plus"/>
    <s v="Clothing"/>
    <s v="Global Traders"/>
    <s v="Try Plus"/>
    <s v="Clothing"/>
    <s v="Global Traders"/>
    <n v="136"/>
    <n v="90"/>
    <n v="15792.35"/>
    <n v="2147759.6"/>
    <s v="In Stock"/>
    <s v="No"/>
    <n v="0"/>
  </r>
  <r>
    <s v="P1335"/>
    <s v="Explain Pro"/>
    <s v="Electronics"/>
    <s v="Global Traders"/>
    <n v="153"/>
    <n v="27"/>
    <n v="10992.04"/>
    <n v="1681782.12"/>
    <x v="100"/>
    <d v="2025-08-17T00:00:00"/>
    <s v="discon"/>
    <s v="Pune Store"/>
    <s v="Explain Pro"/>
    <s v="Electronics"/>
    <s v="Global Traders"/>
    <s v="Explain Pro"/>
    <s v="Electronics"/>
    <s v="Global Traders"/>
    <n v="153"/>
    <n v="27"/>
    <n v="10992.04"/>
    <n v="1681782.12"/>
    <s v="In Stock"/>
    <s v="No"/>
    <n v="0"/>
  </r>
  <r>
    <s v="P1184"/>
    <s v="Serious Lite"/>
    <s v="Furniture"/>
    <s v="QuickStock"/>
    <n v="179"/>
    <n v="77"/>
    <n v="16229.77"/>
    <n v="2905128.83"/>
    <x v="167"/>
    <d v="2025-09-11T00:00:00"/>
    <s v="active"/>
    <s v="Pune Store"/>
    <s v="Serious Lite"/>
    <s v="Furniture"/>
    <s v="Quickstock"/>
    <s v="Serious Lite"/>
    <s v="Furniture"/>
    <s v="Quickstock"/>
    <n v="179"/>
    <n v="77"/>
    <n v="16229.77"/>
    <n v="2905128.83"/>
    <s v="In Stock"/>
    <s v="No"/>
    <n v="0"/>
  </r>
  <r>
    <s v="P6633"/>
    <s v="Wide Plus"/>
    <s v="Furniture"/>
    <s v="QuickStock"/>
    <n v="189"/>
    <n v="68"/>
    <n v="2488.5700000000002"/>
    <n v="470339.73"/>
    <x v="52"/>
    <d v="2025-09-28T00:00:00"/>
    <s v="active"/>
    <s v="Mumbai Store"/>
    <s v="Wide Plus"/>
    <s v="Furniture"/>
    <s v="Quickstock"/>
    <s v="Wide Plus"/>
    <s v="Furniture"/>
    <s v="Quickstock"/>
    <n v="189"/>
    <n v="68"/>
    <n v="2488.5700000000002"/>
    <n v="470339.73000000004"/>
    <s v="In Stock"/>
    <s v="No"/>
    <n v="0"/>
  </r>
  <r>
    <s v="P1490"/>
    <s v="Effort X"/>
    <s v="Clothing"/>
    <s v="QuickStock"/>
    <n v="30"/>
    <n v="81"/>
    <n v="13938.7"/>
    <n v="418161"/>
    <x v="101"/>
    <d v="2025-08-01T00:00:00"/>
    <s v="discon"/>
    <s v="Ahmedabad Branch"/>
    <s v="Effort X"/>
    <s v="Clothing"/>
    <s v="Quickstock"/>
    <s v="Effort X"/>
    <s v="Clothing"/>
    <s v="Quickstock"/>
    <n v="30"/>
    <n v="81"/>
    <n v="13938.7"/>
    <n v="418161"/>
    <s v="Low Stock"/>
    <s v="Yes"/>
    <n v="1"/>
  </r>
  <r>
    <s v="P7037"/>
    <s v="Star Max"/>
    <s v="Toys"/>
    <s v="RetailMart Inc"/>
    <n v="90"/>
    <m/>
    <n v="14661.28"/>
    <n v="1319515.2"/>
    <x v="164"/>
    <d v="2025-08-25T00:00:00"/>
    <s v="Inactive"/>
    <s v="Ahmedabad Branch"/>
    <s v="Star Max"/>
    <s v="Toys"/>
    <s v="Retailmart Inc"/>
    <s v="Star Max"/>
    <s v="Toys"/>
    <s v="Retailmart Inc"/>
    <n v="90"/>
    <n v="0"/>
    <n v="14661.28"/>
    <n v="1319515.2"/>
    <s v="In Stock"/>
    <s v="No"/>
    <n v="0"/>
  </r>
  <r>
    <s v="P9271"/>
    <s v="Black X"/>
    <s v="Furniture"/>
    <s v="Omni Suppliers"/>
    <n v="67"/>
    <n v="31"/>
    <n v="7487.56"/>
    <n v="501666.52"/>
    <x v="21"/>
    <d v="2025-07-26T00:00:00"/>
    <s v="discontinued"/>
    <s v="Ahmedabad Branch"/>
    <s v="Black X"/>
    <s v="Furniture"/>
    <s v="Omni Suppliers"/>
    <s v="Black X"/>
    <s v="Furniture"/>
    <s v="Omni Suppliers"/>
    <n v="67"/>
    <n v="31"/>
    <n v="7487.56"/>
    <n v="501666.52"/>
    <s v="In Stock"/>
    <s v="No"/>
    <n v="0"/>
  </r>
  <r>
    <s v="P6566"/>
    <s v="Civil Max"/>
    <s v="Groceries"/>
    <s v="RetailMart Inc"/>
    <n v="17"/>
    <n v="73"/>
    <n v="18710.080000000002"/>
    <n v="318071.36"/>
    <x v="110"/>
    <d v="2025-07-14T00:00:00"/>
    <s v="active"/>
    <s v="Ahmedabad Branch"/>
    <s v="Civil Max"/>
    <s v="Groceries"/>
    <s v="Retailmart Inc"/>
    <s v="Civil Max"/>
    <s v="Groceries"/>
    <s v="Retailmart Inc"/>
    <n v="17"/>
    <n v="73"/>
    <n v="18710.080000000002"/>
    <n v="318071.36000000004"/>
    <s v="Low Stock"/>
    <s v="Yes"/>
    <n v="1"/>
  </r>
  <r>
    <s v="P6867"/>
    <s v="Spring Mini"/>
    <s v="Toys"/>
    <s v="Omni Suppliers"/>
    <n v="122"/>
    <n v="55"/>
    <n v="5989.51"/>
    <n v="730720.22"/>
    <x v="42"/>
    <d v="2025-07-28T00:00:00"/>
    <m/>
    <s v="Ahmedabad Branch"/>
    <s v="Spring Mini"/>
    <s v="Toys"/>
    <s v="Omni Suppliers"/>
    <s v="Spring Mini"/>
    <s v="Toys"/>
    <s v="Omni Suppliers"/>
    <n v="122"/>
    <n v="55"/>
    <n v="5989.51"/>
    <n v="730720.22"/>
    <s v="In Stock"/>
    <s v="No"/>
    <n v="0"/>
  </r>
  <r>
    <s v="P5314"/>
    <s v="Center Lite"/>
    <s v="Furniture"/>
    <s v="Global Traders"/>
    <n v="124"/>
    <n v="96"/>
    <n v="15057.78"/>
    <n v="1867164.72"/>
    <x v="33"/>
    <d v="2025-07-29T00:00:00"/>
    <m/>
    <s v="Pune Store"/>
    <s v="Center Lite"/>
    <s v="Furniture"/>
    <s v="Global Traders"/>
    <s v="Center Lite"/>
    <s v="Furniture"/>
    <s v="Global Traders"/>
    <n v="124"/>
    <n v="96"/>
    <n v="15057.78"/>
    <n v="1867164.72"/>
    <s v="In Stock"/>
    <s v="No"/>
    <n v="0"/>
  </r>
  <r>
    <s v="P7793"/>
    <s v="move plus"/>
    <s v="Clothing"/>
    <s v="RetailMart Inc"/>
    <n v="192"/>
    <n v="68"/>
    <n v="10633.6"/>
    <n v="2041651.2"/>
    <x v="102"/>
    <d v="2025-07-16T00:00:00"/>
    <m/>
    <s v="Online"/>
    <s v="Move Plus"/>
    <s v="Clothing"/>
    <s v="Retailmart Inc"/>
    <s v="Move Plus"/>
    <s v="Clothing"/>
    <s v="Retailmart Inc"/>
    <n v="192"/>
    <n v="68"/>
    <n v="10633.6"/>
    <n v="2041651.2000000002"/>
    <s v="In Stock"/>
    <s v="No"/>
    <n v="0"/>
  </r>
  <r>
    <s v="P2399"/>
    <s v="Letter Plus"/>
    <s v="Electronics"/>
    <s v="Global Traders"/>
    <n v="30"/>
    <n v="87"/>
    <n v="2818.26"/>
    <n v="84547.8"/>
    <x v="28"/>
    <d v="2025-07-29T00:00:00"/>
    <s v="active"/>
    <s v="Online"/>
    <s v="Letter Plus"/>
    <s v="Electronics"/>
    <s v="Global Traders"/>
    <s v="Letter Plus"/>
    <s v="Electronics"/>
    <s v="Global Traders"/>
    <n v="30"/>
    <n v="87"/>
    <n v="2818.26"/>
    <n v="84547.8"/>
    <s v="Low Stock"/>
    <s v="Yes"/>
    <n v="1"/>
  </r>
  <r>
    <s v="P9441"/>
    <s v="Authority X"/>
    <s v="Toys"/>
    <s v="QuickStock"/>
    <n v="36"/>
    <n v="92"/>
    <n v="9196.43"/>
    <n v="331071.48"/>
    <x v="143"/>
    <d v="2025-09-11T00:00:00"/>
    <s v="active"/>
    <s v="Online"/>
    <s v="Authority X"/>
    <s v="Toys"/>
    <s v="Quickstock"/>
    <s v="Authority X"/>
    <s v="Toys"/>
    <s v="Quickstock"/>
    <n v="36"/>
    <n v="92"/>
    <n v="9196.43"/>
    <n v="331071.48"/>
    <s v="Low Stock"/>
    <s v="Yes"/>
    <n v="1"/>
  </r>
  <r>
    <s v="P4369"/>
    <s v="Organization Pro"/>
    <s v="Electronics"/>
    <s v="RetailMart Inc"/>
    <n v="107"/>
    <n v="97"/>
    <n v="15951.4"/>
    <n v="1706799.8"/>
    <x v="101"/>
    <d v="2025-10-08T00:00:00"/>
    <m/>
    <s v="Online"/>
    <s v="Organization Pro"/>
    <s v="Electronics"/>
    <s v="Retailmart Inc"/>
    <s v="Organization Pro"/>
    <s v="Electronics"/>
    <s v="Retailmart Inc"/>
    <n v="107"/>
    <n v="97"/>
    <n v="15951.4"/>
    <n v="1706799.8"/>
    <s v="In Stock"/>
    <s v="No"/>
    <n v="0"/>
  </r>
  <r>
    <s v="P7853"/>
    <s v="Resource Pro"/>
    <s v="Groceries"/>
    <s v="ABC Pvt Ltd"/>
    <n v="125"/>
    <n v="97"/>
    <n v="13045.44"/>
    <n v="1630680"/>
    <x v="92"/>
    <d v="2025-09-11T00:00:00"/>
    <s v="discontinued"/>
    <s v="Online"/>
    <s v="Resource Pro"/>
    <s v="Groceries"/>
    <s v="Abc Pvt Ltd"/>
    <s v="Resource Pro"/>
    <s v="Groceries"/>
    <s v="Abc Pvt Ltd"/>
    <n v="125"/>
    <n v="97"/>
    <n v="13045.44"/>
    <n v="1630680"/>
    <s v="In Stock"/>
    <s v="No"/>
    <n v="0"/>
  </r>
  <r>
    <s v="P1812"/>
    <s v="Single Max"/>
    <s v="Clothing"/>
    <s v="QuickStock"/>
    <n v="83"/>
    <n v="38"/>
    <n v="10081.73"/>
    <n v="836783.59"/>
    <x v="98"/>
    <d v="2025-10-10T00:00:00"/>
    <s v="discontinued"/>
    <s v="Delhi Warehouse"/>
    <s v="Single Max"/>
    <s v="Clothing"/>
    <s v="Quickstock"/>
    <s v="Single Max"/>
    <s v="Clothing"/>
    <s v="Quickstock"/>
    <n v="83"/>
    <n v="38"/>
    <n v="10081.73"/>
    <n v="836783.59"/>
    <s v="In Stock"/>
    <s v="No"/>
    <n v="0"/>
  </r>
  <r>
    <s v="P9460"/>
    <s v="History X"/>
    <s v="Groceries"/>
    <s v="ABC Pvt Ltd"/>
    <n v="92"/>
    <n v="82"/>
    <n v="10260.959999999999"/>
    <n v="944008.32"/>
    <x v="16"/>
    <d v="2025-09-27T00:00:00"/>
    <s v="active"/>
    <s v="Mumbai Store"/>
    <s v="History X"/>
    <s v="Groceries"/>
    <s v="Abc Pvt Ltd"/>
    <s v="History X"/>
    <s v="Groceries"/>
    <s v="Abc Pvt Ltd"/>
    <n v="92"/>
    <n v="82"/>
    <n v="10260.959999999999"/>
    <n v="944008.32"/>
    <s v="In Stock"/>
    <s v="No"/>
    <n v="0"/>
  </r>
  <r>
    <s v="P9294"/>
    <s v="improve mini"/>
    <s v="Toys"/>
    <s v="RetailMart Inc"/>
    <n v="173"/>
    <n v="43"/>
    <n v="17095.740000000002"/>
    <n v="2957563.02"/>
    <x v="128"/>
    <d v="2025-10-03T00:00:00"/>
    <m/>
    <s v="Mumbai Store"/>
    <s v="Improve Mini"/>
    <s v="Toys"/>
    <s v="Retailmart Inc"/>
    <s v="Improve Mini"/>
    <s v="Toys"/>
    <s v="Retailmart Inc"/>
    <n v="173"/>
    <n v="43"/>
    <n v="17095.740000000002"/>
    <n v="2957563.0200000005"/>
    <s v="In Stock"/>
    <s v="No"/>
    <n v="0"/>
  </r>
  <r>
    <s v="P8752"/>
    <s v="Trial Pro"/>
    <s v="Groceries"/>
    <s v="Global Traders"/>
    <m/>
    <n v="45"/>
    <n v="7426.62"/>
    <m/>
    <x v="70"/>
    <d v="2025-09-17T00:00:00"/>
    <s v="active"/>
    <s v="Mumbai Store"/>
    <s v="Trial Pro"/>
    <s v="Groceries"/>
    <s v="Global Traders"/>
    <s v="Trial Pro"/>
    <s v="Groceries"/>
    <s v="Global Traders"/>
    <n v="0"/>
    <n v="45"/>
    <n v="7426.62"/>
    <n v="0"/>
    <s v="Out of Stock"/>
    <s v="Yes"/>
    <n v="1"/>
  </r>
  <r>
    <s v="P3439"/>
    <s v="Important Max"/>
    <s v="Groceries"/>
    <s v="ABC Pvt Ltd"/>
    <n v="145"/>
    <n v="77"/>
    <n v="2899.42"/>
    <n v="420415.9"/>
    <x v="43"/>
    <d v="2025-07-27T00:00:00"/>
    <m/>
    <s v="Online"/>
    <s v="Important Max"/>
    <s v="Groceries"/>
    <s v="Abc Pvt Ltd"/>
    <s v="Important Max"/>
    <s v="Groceries"/>
    <s v="Abc Pvt Ltd"/>
    <n v="145"/>
    <n v="77"/>
    <n v="2899.42"/>
    <n v="420415.9"/>
    <s v="In Stock"/>
    <s v="No"/>
    <n v="0"/>
  </r>
  <r>
    <s v="P4648"/>
    <s v="Player Mini"/>
    <s v="Toys"/>
    <s v="Global Traders"/>
    <n v="32"/>
    <n v="69"/>
    <n v="18663.650000000001"/>
    <n v="597236.80000000005"/>
    <x v="7"/>
    <d v="2025-08-11T00:00:00"/>
    <s v="discon"/>
    <s v="Delhi Warehouse"/>
    <s v="Player Mini"/>
    <s v="Toys"/>
    <s v="Global Traders"/>
    <s v="Player Mini"/>
    <s v="Toys"/>
    <s v="Global Traders"/>
    <n v="32"/>
    <n v="69"/>
    <n v="18663.650000000001"/>
    <n v="597236.80000000005"/>
    <s v="Low Stock"/>
    <s v="Yes"/>
    <n v="1"/>
  </r>
  <r>
    <s v="P6180"/>
    <s v="Blue Lite"/>
    <s v="Furniture"/>
    <s v="RetailMart Inc"/>
    <n v="99"/>
    <n v="84"/>
    <n v="12410.76"/>
    <n v="1228665.24"/>
    <x v="34"/>
    <d v="2025-08-28T00:00:00"/>
    <s v="discontinued"/>
    <s v="Mumbai Store"/>
    <s v="Blue Lite"/>
    <s v="Furniture"/>
    <s v="Retailmart Inc"/>
    <s v="Blue Lite"/>
    <s v="Furniture"/>
    <s v="Retailmart Inc"/>
    <n v="99"/>
    <n v="84"/>
    <n v="12410.76"/>
    <n v="1228665.24"/>
    <s v="In Stock"/>
    <s v="No"/>
    <n v="0"/>
  </r>
  <r>
    <s v="P6272"/>
    <s v="So Mini"/>
    <s v="Electronics"/>
    <s v="QuickStock"/>
    <n v="172"/>
    <n v="31"/>
    <n v="9899.1299999999992"/>
    <n v="1702650.36"/>
    <x v="2"/>
    <d v="2025-10-06T00:00:00"/>
    <s v="active"/>
    <s v="Ahmedabad Branch"/>
    <s v="So Mini"/>
    <s v="Electronics"/>
    <s v="Quickstock"/>
    <s v="So Mini"/>
    <s v="Electronics"/>
    <s v="Quickstock"/>
    <n v="172"/>
    <n v="31"/>
    <n v="9899.1299999999992"/>
    <n v="1702650.3599999999"/>
    <s v="In Stock"/>
    <s v="No"/>
    <n v="0"/>
  </r>
  <r>
    <s v="P2602"/>
    <s v="You X"/>
    <s v="Toys"/>
    <s v="QuickStock"/>
    <n v="144"/>
    <n v="92"/>
    <n v="5163.4399999999996"/>
    <n v="743535.36"/>
    <x v="82"/>
    <d v="2025-09-03T00:00:00"/>
    <s v="active"/>
    <s v="Ahmedabad Branch"/>
    <s v="You X"/>
    <s v="Toys"/>
    <s v="Quickstock"/>
    <s v="You X"/>
    <s v="Toys"/>
    <s v="Quickstock"/>
    <n v="144"/>
    <n v="92"/>
    <n v="5163.4399999999996"/>
    <n v="743535.36"/>
    <s v="In Stock"/>
    <s v="No"/>
    <n v="0"/>
  </r>
  <r>
    <s v="P2105"/>
    <s v="not mini"/>
    <s v="Toys"/>
    <s v="Global Traders"/>
    <n v="104"/>
    <n v="72"/>
    <n v="3494.18"/>
    <n v="363394.72"/>
    <x v="155"/>
    <d v="2025-08-14T00:00:00"/>
    <s v="active"/>
    <s v="Delhi Warehouse"/>
    <s v="Not Mini"/>
    <s v="Toys"/>
    <s v="Global Traders"/>
    <s v="Not Mini"/>
    <s v="Toys"/>
    <s v="Global Traders"/>
    <n v="104"/>
    <n v="72"/>
    <n v="3494.18"/>
    <n v="363394.72"/>
    <s v="In Stock"/>
    <s v="No"/>
    <n v="0"/>
  </r>
  <r>
    <s v="P9207"/>
    <s v="Boy Lite"/>
    <s v="Electronics"/>
    <s v="RetailMart Inc"/>
    <n v="20"/>
    <n v="96"/>
    <n v="2278.9699999999998"/>
    <n v="45579.399999999987"/>
    <x v="128"/>
    <d v="2025-08-16T00:00:00"/>
    <s v="Actv"/>
    <s v="Online"/>
    <s v="Boy Lite"/>
    <s v="Electronics"/>
    <s v="Retailmart Inc"/>
    <s v="Boy Lite"/>
    <s v="Electronics"/>
    <s v="Retailmart Inc"/>
    <n v="20"/>
    <n v="96"/>
    <n v="2278.9699999999998"/>
    <n v="45579.399999999994"/>
    <s v="Low Stock"/>
    <s v="Yes"/>
    <n v="1"/>
  </r>
  <r>
    <s v="P9436"/>
    <s v="Fly X"/>
    <s v="Toys"/>
    <s v="Global Traders"/>
    <n v="102"/>
    <n v="96"/>
    <n v="2360.31"/>
    <n v="240751.62"/>
    <x v="89"/>
    <d v="2025-08-01T00:00:00"/>
    <s v="active"/>
    <s v="Mumbai Store"/>
    <s v="Fly X"/>
    <s v="Toys"/>
    <s v="Global Traders"/>
    <s v="Fly X"/>
    <s v="Toys"/>
    <s v="Global Traders"/>
    <n v="102"/>
    <n v="96"/>
    <n v="2360.31"/>
    <n v="240751.62"/>
    <s v="In Stock"/>
    <s v="No"/>
    <n v="0"/>
  </r>
  <r>
    <s v="P7964"/>
    <s v="Democrat Plus"/>
    <s v="Groceries"/>
    <s v="Global Traders"/>
    <n v="160"/>
    <n v="47"/>
    <n v="3066.1"/>
    <n v="490576"/>
    <x v="109"/>
    <d v="2025-08-06T00:00:00"/>
    <s v="discon"/>
    <s v="Delhi Warehouse"/>
    <s v="Democrat Plus"/>
    <s v="Groceries"/>
    <s v="Global Traders"/>
    <s v="Democrat Plus"/>
    <s v="Groceries"/>
    <s v="Global Traders"/>
    <n v="160"/>
    <n v="47"/>
    <n v="3066.1"/>
    <n v="490576"/>
    <s v="In Stock"/>
    <s v="No"/>
    <n v="0"/>
  </r>
  <r>
    <s v="P2745"/>
    <s v="Campaign X"/>
    <s v="Clothing"/>
    <s v="QuickStock"/>
    <m/>
    <n v="73"/>
    <n v="4272.83"/>
    <m/>
    <x v="103"/>
    <d v="2025-08-20T00:00:00"/>
    <s v="discon"/>
    <s v="Pune Store"/>
    <s v="Campaign X"/>
    <s v="Clothing"/>
    <s v="Quickstock"/>
    <s v="Campaign X"/>
    <s v="Clothing"/>
    <s v="Quickstock"/>
    <n v="0"/>
    <n v="73"/>
    <n v="4272.83"/>
    <n v="0"/>
    <s v="Out of Stock"/>
    <s v="Yes"/>
    <n v="1"/>
  </r>
  <r>
    <s v="P3115"/>
    <s v="President Max"/>
    <s v="Groceries"/>
    <s v="RetailMart Inc"/>
    <n v="113"/>
    <n v="66"/>
    <n v="8548.16"/>
    <n v="965942.08"/>
    <x v="86"/>
    <d v="2025-07-16T00:00:00"/>
    <s v="Actv"/>
    <s v="Ahmedabad Branch"/>
    <s v="President Max"/>
    <s v="Groceries"/>
    <s v="Retailmart Inc"/>
    <s v="President Max"/>
    <s v="Groceries"/>
    <s v="Retailmart Inc"/>
    <n v="113"/>
    <n v="66"/>
    <n v="8548.16"/>
    <n v="965942.08"/>
    <s v="In Stock"/>
    <s v="No"/>
    <n v="0"/>
  </r>
  <r>
    <s v="P2862"/>
    <s v="Stand Pro"/>
    <s v="Furniture"/>
    <s v="Omni Suppliers"/>
    <n v="130"/>
    <n v="68"/>
    <n v="19202.650000000001"/>
    <n v="2496344.5"/>
    <x v="138"/>
    <d v="2025-09-25T00:00:00"/>
    <s v="Inactive"/>
    <s v="Online"/>
    <s v="Stand Pro"/>
    <s v="Furniture"/>
    <s v="Omni Suppliers"/>
    <s v="Stand Pro"/>
    <s v="Furniture"/>
    <s v="Omni Suppliers"/>
    <n v="130"/>
    <n v="68"/>
    <n v="19202.650000000001"/>
    <n v="2496344.5"/>
    <s v="In Stock"/>
    <s v="No"/>
    <n v="0"/>
  </r>
  <r>
    <s v="P1542"/>
    <s v="Class X"/>
    <s v="Furniture"/>
    <s v="QuickStock"/>
    <n v="65"/>
    <m/>
    <n v="10633.94"/>
    <n v="691206.1"/>
    <x v="94"/>
    <d v="2025-07-22T00:00:00"/>
    <s v="discontinued"/>
    <s v="Pune Store"/>
    <s v="Class X"/>
    <s v="Furniture"/>
    <s v="Quickstock"/>
    <s v="Class X"/>
    <s v="Furniture"/>
    <s v="Quickstock"/>
    <n v="65"/>
    <n v="0"/>
    <n v="10633.94"/>
    <n v="691206.1"/>
    <s v="In Stock"/>
    <s v="No"/>
    <n v="0"/>
  </r>
  <r>
    <s v="P1884"/>
    <s v="Case X"/>
    <s v="Groceries"/>
    <s v="Omni Suppliers"/>
    <n v="190"/>
    <n v="85"/>
    <n v="1667.63"/>
    <n v="316849.7"/>
    <x v="87"/>
    <d v="2025-09-14T00:00:00"/>
    <s v="active"/>
    <s v="Mumbai Store"/>
    <s v="Case X"/>
    <s v="Groceries"/>
    <s v="Omni Suppliers"/>
    <s v="Case X"/>
    <s v="Groceries"/>
    <s v="Omni Suppliers"/>
    <n v="190"/>
    <n v="85"/>
    <n v="1667.63"/>
    <n v="316849.7"/>
    <s v="In Stock"/>
    <s v="No"/>
    <n v="0"/>
  </r>
  <r>
    <s v="P7890"/>
    <s v="Wear Pro"/>
    <s v="Electronics"/>
    <s v="Omni Suppliers"/>
    <n v="21"/>
    <n v="93"/>
    <n v="7630.12"/>
    <n v="160232.51999999999"/>
    <x v="143"/>
    <d v="2025-08-26T00:00:00"/>
    <s v="discon"/>
    <s v="Online"/>
    <s v="Wear Pro"/>
    <s v="Electronics"/>
    <s v="Omni Suppliers"/>
    <s v="Wear Pro"/>
    <s v="Electronics"/>
    <s v="Omni Suppliers"/>
    <n v="21"/>
    <n v="93"/>
    <n v="7630.12"/>
    <n v="160232.51999999999"/>
    <s v="Low Stock"/>
    <s v="Yes"/>
    <n v="1"/>
  </r>
  <r>
    <s v="P9566"/>
    <s v="President X"/>
    <s v="Groceries"/>
    <s v="ABC Pvt Ltd"/>
    <n v="188"/>
    <n v="65"/>
    <n v="8275.74"/>
    <n v="1555839.12"/>
    <x v="125"/>
    <d v="2025-08-18T00:00:00"/>
    <m/>
    <s v="Pune Store"/>
    <s v="President X"/>
    <s v="Groceries"/>
    <s v="Abc Pvt Ltd"/>
    <s v="President X"/>
    <s v="Groceries"/>
    <s v="Abc Pvt Ltd"/>
    <n v="188"/>
    <n v="65"/>
    <n v="8275.74"/>
    <n v="1555839.1199999999"/>
    <s v="In Stock"/>
    <s v="No"/>
    <n v="0"/>
  </r>
  <r>
    <s v="P1057"/>
    <s v="Despite Lite"/>
    <s v="Furniture"/>
    <s v="ABC Pvt Ltd"/>
    <n v="103"/>
    <n v="75"/>
    <n v="202.64"/>
    <n v="20871.919999999998"/>
    <x v="7"/>
    <d v="2025-08-29T00:00:00"/>
    <m/>
    <s v="Pune Store"/>
    <s v="Despite Lite"/>
    <s v="Furniture"/>
    <s v="Abc Pvt Ltd"/>
    <s v="Despite Lite"/>
    <s v="Furniture"/>
    <s v="Abc Pvt Ltd"/>
    <n v="103"/>
    <n v="75"/>
    <n v="202.64"/>
    <n v="20871.919999999998"/>
    <s v="In Stock"/>
    <s v="No"/>
    <n v="0"/>
  </r>
  <r>
    <s v="P6508"/>
    <s v="Security X"/>
    <s v="Toys"/>
    <s v="Omni Suppliers"/>
    <n v="151"/>
    <n v="73"/>
    <n v="19203.34"/>
    <n v="2899704.34"/>
    <x v="125"/>
    <d v="2025-09-21T00:00:00"/>
    <s v="discon"/>
    <s v="Mumbai Store"/>
    <s v="Security X"/>
    <s v="Toys"/>
    <s v="Omni Suppliers"/>
    <s v="Security X"/>
    <s v="Toys"/>
    <s v="Omni Suppliers"/>
    <n v="151"/>
    <n v="73"/>
    <n v="19203.34"/>
    <n v="2899704.34"/>
    <s v="In Stock"/>
    <s v="No"/>
    <n v="0"/>
  </r>
  <r>
    <s v="P2775"/>
    <s v="Buy Pro"/>
    <s v="Electronics"/>
    <s v="RetailMart Inc"/>
    <n v="38"/>
    <n v="67"/>
    <n v="10983.26"/>
    <n v="417363.88"/>
    <x v="172"/>
    <d v="2025-08-31T00:00:00"/>
    <s v="discon"/>
    <s v="Ahmedabad Branch"/>
    <s v="Buy Pro"/>
    <s v="Electronics"/>
    <s v="Retailmart Inc"/>
    <s v="Buy Pro"/>
    <s v="Electronics"/>
    <s v="Retailmart Inc"/>
    <n v="38"/>
    <n v="67"/>
    <n v="10983.26"/>
    <n v="417363.88"/>
    <s v="Low Stock"/>
    <s v="Yes"/>
    <n v="1"/>
  </r>
  <r>
    <s v="P5465"/>
    <s v="Ready Pro"/>
    <s v="Clothing"/>
    <s v="RetailMart Inc"/>
    <n v="33"/>
    <n v="70"/>
    <n v="17914.13"/>
    <n v="591166.29"/>
    <x v="136"/>
    <d v="2025-09-20T00:00:00"/>
    <s v="Inactive"/>
    <s v="Ahmedabad Branch"/>
    <s v="Ready Pro"/>
    <s v="Clothing"/>
    <s v="Retailmart Inc"/>
    <s v="Ready Pro"/>
    <s v="Clothing"/>
    <s v="Retailmart Inc"/>
    <n v="33"/>
    <n v="70"/>
    <n v="17914.13"/>
    <n v="591166.29"/>
    <s v="Low Stock"/>
    <s v="Yes"/>
    <n v="1"/>
  </r>
  <r>
    <s v="P3302"/>
    <s v="Subject Mini"/>
    <s v="Clothing"/>
    <s v="Omni Suppliers"/>
    <n v="195"/>
    <n v="33"/>
    <n v="14739.29"/>
    <n v="2874161.55"/>
    <x v="44"/>
    <d v="2025-07-18T00:00:00"/>
    <s v="discon"/>
    <s v="Pune Store"/>
    <s v="Subject Mini"/>
    <s v="Clothing"/>
    <s v="Omni Suppliers"/>
    <s v="Subject Mini"/>
    <s v="Clothing"/>
    <s v="Omni Suppliers"/>
    <n v="195"/>
    <n v="33"/>
    <n v="14739.29"/>
    <n v="2874161.5500000003"/>
    <s v="In Stock"/>
    <s v="No"/>
    <n v="0"/>
  </r>
  <r>
    <s v="P5966"/>
    <s v="Worry Pro"/>
    <s v="Electronics"/>
    <s v="Global Traders"/>
    <n v="135"/>
    <n v="34"/>
    <n v="18447.88"/>
    <n v="2490463.7999999998"/>
    <x v="6"/>
    <d v="2025-08-29T00:00:00"/>
    <s v="active"/>
    <s v="Delhi Warehouse"/>
    <s v="Worry Pro"/>
    <s v="Electronics"/>
    <s v="Global Traders"/>
    <s v="Worry Pro"/>
    <s v="Electronics"/>
    <s v="Global Traders"/>
    <n v="135"/>
    <n v="34"/>
    <n v="18447.88"/>
    <n v="2490463.8000000003"/>
    <s v="In Stock"/>
    <s v="No"/>
    <n v="0"/>
  </r>
  <r>
    <s v="P8401"/>
    <s v="community x"/>
    <s v="Toys"/>
    <s v="ABC Pvt Ltd"/>
    <n v="25"/>
    <n v="61"/>
    <n v="8738.9500000000007"/>
    <n v="218473.75"/>
    <x v="37"/>
    <d v="2025-09-03T00:00:00"/>
    <s v="active"/>
    <s v="Mumbai Store"/>
    <s v="Community X"/>
    <s v="Toys"/>
    <s v="Abc Pvt Ltd"/>
    <s v="Community X"/>
    <s v="Toys"/>
    <s v="Abc Pvt Ltd"/>
    <n v="25"/>
    <n v="61"/>
    <n v="8738.9500000000007"/>
    <n v="218473.75000000003"/>
    <s v="Low Stock"/>
    <s v="Yes"/>
    <n v="1"/>
  </r>
  <r>
    <s v="P3245"/>
    <s v="East Mini"/>
    <s v="Toys"/>
    <s v="ABC Pvt Ltd"/>
    <m/>
    <n v="42"/>
    <n v="12244.42"/>
    <m/>
    <x v="118"/>
    <d v="2025-08-08T00:00:00"/>
    <s v="active"/>
    <s v="Online"/>
    <s v="East Mini"/>
    <s v="Toys"/>
    <s v="Abc Pvt Ltd"/>
    <s v="East Mini"/>
    <s v="Toys"/>
    <s v="Abc Pvt Ltd"/>
    <n v="0"/>
    <n v="42"/>
    <n v="12244.42"/>
    <n v="0"/>
    <s v="Out of Stock"/>
    <s v="Yes"/>
    <n v="1"/>
  </r>
  <r>
    <s v="P1920"/>
    <s v="Maintain Mini"/>
    <s v="Clothing"/>
    <s v="RetailMart Inc"/>
    <n v="106"/>
    <n v="40"/>
    <n v="1442.84"/>
    <n v="152941.04"/>
    <x v="68"/>
    <d v="2025-10-05T00:00:00"/>
    <s v="active"/>
    <s v="Ahmedabad Branch"/>
    <s v="Maintain Mini"/>
    <s v="Clothing"/>
    <s v="Retailmart Inc"/>
    <s v="Maintain Mini"/>
    <s v="Clothing"/>
    <s v="Retailmart Inc"/>
    <n v="106"/>
    <n v="40"/>
    <n v="1442.84"/>
    <n v="152941.03999999998"/>
    <s v="In Stock"/>
    <s v="No"/>
    <n v="0"/>
  </r>
  <r>
    <s v="P8048"/>
    <s v="Church Pro"/>
    <s v="Toys"/>
    <s v="QuickStock"/>
    <n v="139"/>
    <n v="29"/>
    <n v="2923.21"/>
    <n v="406326.19"/>
    <x v="170"/>
    <d v="2025-08-16T00:00:00"/>
    <s v="active"/>
    <s v="Mumbai Store"/>
    <s v="Church Pro"/>
    <s v="Toys"/>
    <s v="Quickstock"/>
    <s v="Church Pro"/>
    <s v="Toys"/>
    <s v="Quickstock"/>
    <n v="139"/>
    <n v="29"/>
    <n v="2923.21"/>
    <n v="406326.19"/>
    <s v="In Stock"/>
    <s v="No"/>
    <n v="0"/>
  </r>
  <r>
    <s v="P1913"/>
    <s v="Other Lite"/>
    <s v="Clothing"/>
    <s v="Omni Suppliers"/>
    <n v="133"/>
    <n v="72"/>
    <n v="12267.44"/>
    <n v="1631569.52"/>
    <x v="106"/>
    <d v="2025-08-07T00:00:00"/>
    <s v="active"/>
    <s v="Ahmedabad Branch"/>
    <s v="Other Lite"/>
    <s v="Clothing"/>
    <s v="Omni Suppliers"/>
    <s v="Other Lite"/>
    <s v="Clothing"/>
    <s v="Omni Suppliers"/>
    <n v="133"/>
    <n v="72"/>
    <n v="12267.44"/>
    <n v="1631569.52"/>
    <s v="In Stock"/>
    <s v="No"/>
    <n v="0"/>
  </r>
  <r>
    <s v="P5987"/>
    <s v="Pick Lite"/>
    <s v="Groceries"/>
    <s v="Global Traders"/>
    <n v="41"/>
    <n v="66"/>
    <n v="11926.62"/>
    <n v="488991.42"/>
    <x v="165"/>
    <d v="2025-09-01T00:00:00"/>
    <s v="Inactive"/>
    <s v="Delhi Warehouse"/>
    <s v="Pick Lite"/>
    <s v="Groceries"/>
    <s v="Global Traders"/>
    <s v="Pick Lite"/>
    <s v="Groceries"/>
    <s v="Global Traders"/>
    <n v="41"/>
    <n v="66"/>
    <n v="11926.62"/>
    <n v="488991.42000000004"/>
    <s v="Low Stock"/>
    <s v="Yes"/>
    <n v="1"/>
  </r>
  <r>
    <s v="P3570"/>
    <s v="view max"/>
    <s v="Furniture"/>
    <s v="ABC Pvt Ltd"/>
    <n v="153"/>
    <n v="46"/>
    <n v="19597.07"/>
    <n v="2998351.71"/>
    <x v="179"/>
    <d v="2025-08-15T00:00:00"/>
    <s v="Inactive"/>
    <s v="Delhi Warehouse"/>
    <s v="View Max"/>
    <s v="Furniture"/>
    <s v="Abc Pvt Ltd"/>
    <s v="View Max"/>
    <s v="Furniture"/>
    <s v="Abc Pvt Ltd"/>
    <n v="153"/>
    <n v="46"/>
    <n v="19597.07"/>
    <n v="2998351.71"/>
    <s v="In Stock"/>
    <s v="No"/>
    <n v="0"/>
  </r>
  <r>
    <s v="P1794"/>
    <s v="Commercial Plus"/>
    <s v="Groceries"/>
    <s v="Global Traders"/>
    <n v="186"/>
    <n v="81"/>
    <n v="9465.16"/>
    <n v="1760519.76"/>
    <x v="21"/>
    <d v="2025-10-05T00:00:00"/>
    <s v="active"/>
    <s v="Online"/>
    <s v="Commercial Plus"/>
    <s v="Groceries"/>
    <s v="Global Traders"/>
    <s v="Commercial Plus"/>
    <s v="Groceries"/>
    <s v="Global Traders"/>
    <n v="186"/>
    <n v="81"/>
    <n v="9465.16"/>
    <n v="1760519.76"/>
    <s v="In Stock"/>
    <s v="No"/>
    <n v="0"/>
  </r>
  <r>
    <s v="P1102"/>
    <s v="Better Pro"/>
    <s v="Clothing"/>
    <s v="RetailMart Inc"/>
    <n v="43"/>
    <n v="98"/>
    <n v="2375.14"/>
    <n v="102131.02"/>
    <x v="174"/>
    <d v="2025-08-09T00:00:00"/>
    <s v="Actv"/>
    <s v="Mumbai Store"/>
    <s v="Better Pro"/>
    <s v="Clothing"/>
    <s v="Retailmart Inc"/>
    <s v="Better Pro"/>
    <s v="Clothing"/>
    <s v="Retailmart Inc"/>
    <n v="43"/>
    <n v="98"/>
    <n v="2375.14"/>
    <n v="102131.01999999999"/>
    <s v="Low Stock"/>
    <s v="Yes"/>
    <n v="1"/>
  </r>
  <r>
    <s v="P8197"/>
    <s v="Get X"/>
    <s v="Furniture"/>
    <s v="Global Traders"/>
    <n v="103"/>
    <n v="51"/>
    <n v="15576.4"/>
    <n v="1604369.2"/>
    <x v="24"/>
    <d v="2025-09-29T00:00:00"/>
    <s v="discon"/>
    <s v="Delhi Warehouse"/>
    <s v="Get X"/>
    <s v="Furniture"/>
    <s v="Global Traders"/>
    <s v="Get X"/>
    <s v="Furniture"/>
    <s v="Global Traders"/>
    <n v="103"/>
    <n v="51"/>
    <n v="15576.4"/>
    <n v="1604369.2"/>
    <s v="In Stock"/>
    <s v="No"/>
    <n v="0"/>
  </r>
  <r>
    <s v="P7706"/>
    <s v="Attorney Pro"/>
    <s v="Groceries"/>
    <s v="QuickStock"/>
    <n v="135"/>
    <n v="70"/>
    <n v="7989.31"/>
    <n v="1078556.8500000001"/>
    <x v="122"/>
    <d v="2025-07-22T00:00:00"/>
    <s v="active"/>
    <s v="Pune Store"/>
    <s v="Attorney Pro"/>
    <s v="Groceries"/>
    <s v="Quickstock"/>
    <s v="Attorney Pro"/>
    <s v="Groceries"/>
    <s v="Quickstock"/>
    <n v="135"/>
    <n v="70"/>
    <n v="7989.31"/>
    <n v="1078556.8500000001"/>
    <s v="In Stock"/>
    <s v="No"/>
    <n v="0"/>
  </r>
  <r>
    <s v="P9246"/>
    <s v="Democratic Mini"/>
    <s v="Furniture"/>
    <s v="Omni Suppliers"/>
    <n v="162"/>
    <n v="55"/>
    <n v="13127.02"/>
    <n v="2126577.2400000002"/>
    <x v="88"/>
    <d v="2025-08-11T00:00:00"/>
    <s v="discon"/>
    <s v="Mumbai Store"/>
    <s v="Democratic Mini"/>
    <s v="Furniture"/>
    <s v="Omni Suppliers"/>
    <s v="Democratic Mini"/>
    <s v="Furniture"/>
    <s v="Omni Suppliers"/>
    <n v="162"/>
    <n v="55"/>
    <n v="13127.02"/>
    <n v="2126577.2400000002"/>
    <s v="In Stock"/>
    <s v="No"/>
    <n v="0"/>
  </r>
  <r>
    <s v="P8256"/>
    <s v="Your Max"/>
    <s v="Electronics"/>
    <s v="QuickStock"/>
    <n v="188"/>
    <n v="81"/>
    <n v="18744.240000000002"/>
    <n v="3523917.12"/>
    <x v="75"/>
    <d v="2025-08-29T00:00:00"/>
    <s v="active"/>
    <s v="Ahmedabad Branch"/>
    <s v="Your Max"/>
    <s v="Electronics"/>
    <s v="Quickstock"/>
    <s v="Your Max"/>
    <s v="Electronics"/>
    <s v="Quickstock"/>
    <n v="188"/>
    <n v="81"/>
    <n v="18744.240000000002"/>
    <n v="3523917.12"/>
    <s v="In Stock"/>
    <s v="No"/>
    <n v="0"/>
  </r>
  <r>
    <s v="P9599"/>
    <s v="attack mini"/>
    <s v="Electronics"/>
    <s v="ABC Pvt Ltd"/>
    <n v="12"/>
    <n v="48"/>
    <n v="9057.66"/>
    <n v="108691.92"/>
    <x v="142"/>
    <d v="2025-09-23T00:00:00"/>
    <s v="active"/>
    <s v="Pune Store"/>
    <s v="Attack Mini"/>
    <s v="Electronics"/>
    <s v="Abc Pvt Ltd"/>
    <s v="Attack Mini"/>
    <s v="Electronics"/>
    <s v="Abc Pvt Ltd"/>
    <n v="12"/>
    <n v="48"/>
    <n v="9057.66"/>
    <n v="108691.92"/>
    <s v="Low Stock"/>
    <s v="Yes"/>
    <n v="1"/>
  </r>
  <r>
    <s v="P6826"/>
    <s v="safe x"/>
    <s v="Furniture"/>
    <s v="Omni Suppliers"/>
    <n v="57"/>
    <n v="98"/>
    <n v="9600.1"/>
    <n v="547205.70000000007"/>
    <x v="64"/>
    <d v="2025-08-16T00:00:00"/>
    <m/>
    <s v="Pune Store"/>
    <s v="Safe X"/>
    <s v="Furniture"/>
    <s v="Omni Suppliers"/>
    <s v="Safe X"/>
    <s v="Furniture"/>
    <s v="Omni Suppliers"/>
    <n v="57"/>
    <n v="98"/>
    <n v="9600.1"/>
    <n v="547205.70000000007"/>
    <s v="Low Stock"/>
    <s v="Yes"/>
    <n v="1"/>
  </r>
  <r>
    <s v="P9917"/>
    <s v="Way Mini"/>
    <s v="Clothing"/>
    <s v="ABC Pvt Ltd"/>
    <n v="161"/>
    <n v="37"/>
    <n v="11179.18"/>
    <n v="1799847.98"/>
    <x v="129"/>
    <d v="2025-10-04T00:00:00"/>
    <s v="active"/>
    <s v="Ahmedabad Branch"/>
    <s v="Way Mini"/>
    <s v="Clothing"/>
    <s v="Abc Pvt Ltd"/>
    <s v="Way Mini"/>
    <s v="Clothing"/>
    <s v="Abc Pvt Ltd"/>
    <n v="161"/>
    <n v="37"/>
    <n v="11179.18"/>
    <n v="1799847.98"/>
    <s v="In Stock"/>
    <s v="No"/>
    <n v="0"/>
  </r>
  <r>
    <s v="P3897"/>
    <s v="Despite Plus"/>
    <s v="Groceries"/>
    <s v="Omni Suppliers"/>
    <n v="36"/>
    <n v="31"/>
    <n v="11710.9"/>
    <n v="421592.4"/>
    <x v="124"/>
    <d v="2025-08-22T00:00:00"/>
    <s v="discon"/>
    <s v="Delhi Warehouse"/>
    <s v="Despite Plus"/>
    <s v="Groceries"/>
    <s v="Omni Suppliers"/>
    <s v="Despite Plus"/>
    <s v="Groceries"/>
    <s v="Omni Suppliers"/>
    <n v="36"/>
    <n v="31"/>
    <n v="11710.9"/>
    <n v="421592.39999999997"/>
    <s v="In Stock"/>
    <s v="No"/>
    <n v="0"/>
  </r>
  <r>
    <s v="P4205"/>
    <s v="Capital Plus"/>
    <s v="Furniture"/>
    <s v="QuickStock"/>
    <n v="86"/>
    <n v="75"/>
    <n v="11101.74"/>
    <n v="954749.64"/>
    <x v="155"/>
    <d v="2025-07-22T00:00:00"/>
    <s v="discontinued"/>
    <s v="Delhi Warehouse"/>
    <s v="Capital Plus"/>
    <s v="Furniture"/>
    <s v="Quickstock"/>
    <s v="Capital Plus"/>
    <s v="Furniture"/>
    <s v="Quickstock"/>
    <n v="86"/>
    <n v="75"/>
    <n v="11101.74"/>
    <n v="954749.64"/>
    <s v="In Stock"/>
    <s v="No"/>
    <n v="0"/>
  </r>
  <r>
    <s v="P2674"/>
    <s v="Simple Plus"/>
    <s v="Groceries"/>
    <s v="Omni Suppliers"/>
    <n v="72"/>
    <n v="30"/>
    <n v="9550.84"/>
    <n v="687660.48"/>
    <x v="68"/>
    <d v="2025-10-03T00:00:00"/>
    <s v="discontinued"/>
    <s v="Mumbai Store"/>
    <s v="Simple Plus"/>
    <s v="Groceries"/>
    <s v="Omni Suppliers"/>
    <s v="Simple Plus"/>
    <s v="Groceries"/>
    <s v="Omni Suppliers"/>
    <n v="72"/>
    <n v="30"/>
    <n v="9550.84"/>
    <n v="687660.48"/>
    <s v="In Stock"/>
    <s v="No"/>
    <n v="0"/>
  </r>
  <r>
    <s v="P1313"/>
    <s v="nothing mini"/>
    <s v="Toys"/>
    <s v="Omni Suppliers"/>
    <n v="199"/>
    <n v="40"/>
    <n v="13084.13"/>
    <n v="2603741.87"/>
    <x v="67"/>
    <d v="2025-08-08T00:00:00"/>
    <s v="active"/>
    <s v="Mumbai Store"/>
    <s v="Nothing Mini"/>
    <s v="Toys"/>
    <s v="Omni Suppliers"/>
    <s v="Nothing Mini"/>
    <s v="Toys"/>
    <s v="Omni Suppliers"/>
    <n v="199"/>
    <n v="40"/>
    <n v="13084.13"/>
    <n v="2603741.8699999996"/>
    <s v="In Stock"/>
    <s v="No"/>
    <n v="0"/>
  </r>
  <r>
    <s v="P6248"/>
    <s v="Anything Lite"/>
    <s v="Clothing"/>
    <s v="RetailMart Inc"/>
    <n v="101"/>
    <n v="77"/>
    <n v="16483.41"/>
    <n v="1664824.41"/>
    <x v="5"/>
    <d v="2025-08-18T00:00:00"/>
    <s v="discontinued"/>
    <s v="Delhi Warehouse"/>
    <s v="Anything Lite"/>
    <s v="Clothing"/>
    <s v="Retailmart Inc"/>
    <s v="Anything Lite"/>
    <s v="Clothing"/>
    <s v="Retailmart Inc"/>
    <n v="101"/>
    <n v="77"/>
    <n v="16483.41"/>
    <n v="1664824.41"/>
    <s v="In Stock"/>
    <s v="No"/>
    <n v="0"/>
  </r>
  <r>
    <s v="P4291"/>
    <s v="area plus"/>
    <s v="Furniture"/>
    <s v="RetailMart Inc"/>
    <n v="5"/>
    <n v="77"/>
    <n v="5027.2"/>
    <n v="25136"/>
    <x v="79"/>
    <d v="2025-08-16T00:00:00"/>
    <s v="Inactive"/>
    <s v="Online"/>
    <s v="Area Plus"/>
    <s v="Furniture"/>
    <s v="Retailmart Inc"/>
    <s v="Area Plus"/>
    <s v="Furniture"/>
    <s v="Retailmart Inc"/>
    <n v="5"/>
    <n v="77"/>
    <n v="5027.2"/>
    <n v="25136"/>
    <s v="Low Stock"/>
    <s v="Yes"/>
    <n v="1"/>
  </r>
  <r>
    <s v="P9203"/>
    <s v="Artist Plus"/>
    <s v="Clothing"/>
    <s v="Omni Suppliers"/>
    <n v="85"/>
    <n v="71"/>
    <n v="749.67"/>
    <n v="63721.95"/>
    <x v="9"/>
    <d v="2025-08-29T00:00:00"/>
    <s v="discon"/>
    <s v="Online"/>
    <s v="Artist Plus"/>
    <s v="Clothing"/>
    <s v="Omni Suppliers"/>
    <s v="Artist Plus"/>
    <s v="Clothing"/>
    <s v="Omni Suppliers"/>
    <n v="85"/>
    <n v="71"/>
    <n v="749.67"/>
    <n v="63721.95"/>
    <s v="In Stock"/>
    <s v="No"/>
    <n v="0"/>
  </r>
  <r>
    <s v="P5724"/>
    <s v="Focus Lite"/>
    <s v="Clothing"/>
    <s v="Global Traders"/>
    <n v="2"/>
    <n v="27"/>
    <n v="7673.78"/>
    <n v="15347.56"/>
    <x v="176"/>
    <d v="2025-08-12T00:00:00"/>
    <s v="discontinued"/>
    <s v="Online"/>
    <s v="Focus Lite"/>
    <s v="Clothing"/>
    <s v="Global Traders"/>
    <s v="Focus Lite"/>
    <s v="Clothing"/>
    <s v="Global Traders"/>
    <n v="2"/>
    <n v="27"/>
    <n v="7673.78"/>
    <n v="15347.56"/>
    <s v="Low Stock"/>
    <s v="Yes"/>
    <n v="1"/>
  </r>
  <r>
    <s v="P5954"/>
    <s v="Professor Plus"/>
    <s v="Electronics"/>
    <s v="QuickStock"/>
    <n v="131"/>
    <n v="21"/>
    <n v="10770.26"/>
    <n v="1410904.06"/>
    <x v="157"/>
    <d v="2025-09-01T00:00:00"/>
    <s v="discontinued"/>
    <s v="Pune Store"/>
    <s v="Professor Plus"/>
    <s v="Electronics"/>
    <s v="Quickstock"/>
    <s v="Professor Plus"/>
    <s v="Electronics"/>
    <s v="Quickstock"/>
    <n v="131"/>
    <n v="21"/>
    <n v="10770.26"/>
    <n v="1410904.06"/>
    <s v="In Stock"/>
    <s v="No"/>
    <n v="0"/>
  </r>
  <r>
    <s v="P6076"/>
    <s v="Must Max"/>
    <s v="Furniture"/>
    <s v="RetailMart Inc"/>
    <n v="0"/>
    <n v="94"/>
    <n v="12653.14"/>
    <n v="0"/>
    <x v="179"/>
    <d v="2025-09-12T00:00:00"/>
    <s v="discontinued"/>
    <s v="Delhi Warehouse"/>
    <s v="Must Max"/>
    <s v="Furniture"/>
    <s v="Retailmart Inc"/>
    <s v="Must Max"/>
    <s v="Furniture"/>
    <s v="Retailmart Inc"/>
    <n v="0"/>
    <n v="94"/>
    <n v="12653.14"/>
    <n v="0"/>
    <s v="Out of Stock"/>
    <s v="Yes"/>
    <n v="1"/>
  </r>
  <r>
    <s v="P6050"/>
    <s v="Great Plus"/>
    <s v="Clothing"/>
    <s v="RetailMart Inc"/>
    <n v="124"/>
    <n v="26"/>
    <n v="5410.07"/>
    <n v="670848.67999999993"/>
    <x v="168"/>
    <d v="2025-09-24T00:00:00"/>
    <s v="Actv"/>
    <s v="Online"/>
    <s v="Great Plus"/>
    <s v="Clothing"/>
    <s v="Retailmart Inc"/>
    <s v="Great Plus"/>
    <s v="Clothing"/>
    <s v="Retailmart Inc"/>
    <n v="124"/>
    <n v="26"/>
    <n v="5410.07"/>
    <n v="670848.67999999993"/>
    <s v="In Stock"/>
    <s v="No"/>
    <n v="0"/>
  </r>
  <r>
    <s v="P9819"/>
    <s v="Later Pro"/>
    <s v="Clothing"/>
    <s v="RetailMart Inc"/>
    <n v="120"/>
    <n v="66"/>
    <n v="1558.14"/>
    <n v="186976.8"/>
    <x v="18"/>
    <d v="2025-09-24T00:00:00"/>
    <s v="active"/>
    <s v="Mumbai Store"/>
    <s v="Later Pro"/>
    <s v="Clothing"/>
    <s v="Retailmart Inc"/>
    <s v="Later Pro"/>
    <s v="Clothing"/>
    <s v="Retailmart Inc"/>
    <n v="120"/>
    <n v="66"/>
    <n v="1558.14"/>
    <n v="186976.80000000002"/>
    <s v="In Stock"/>
    <s v="No"/>
    <n v="0"/>
  </r>
  <r>
    <s v="P7066"/>
    <s v="Sense Lite"/>
    <s v="Furniture"/>
    <s v="RetailMart Inc"/>
    <n v="34"/>
    <n v="60"/>
    <n v="19356.7"/>
    <n v="658127.80000000005"/>
    <x v="109"/>
    <d v="2025-08-12T00:00:00"/>
    <s v="discontinued"/>
    <s v="Mumbai Store"/>
    <s v="Sense Lite"/>
    <s v="Furniture"/>
    <s v="Retailmart Inc"/>
    <s v="Sense Lite"/>
    <s v="Furniture"/>
    <s v="Retailmart Inc"/>
    <n v="34"/>
    <n v="60"/>
    <n v="19356.7"/>
    <n v="658127.80000000005"/>
    <s v="Low Stock"/>
    <s v="Yes"/>
    <n v="1"/>
  </r>
  <r>
    <s v="P6575"/>
    <s v="Order Lite"/>
    <s v="Groceries"/>
    <s v="RetailMart Inc"/>
    <n v="95"/>
    <n v="27"/>
    <n v="6554.17"/>
    <n v="622646.15"/>
    <x v="2"/>
    <d v="2025-09-01T00:00:00"/>
    <s v="active"/>
    <s v="Pune Store"/>
    <s v="Order Lite"/>
    <s v="Groceries"/>
    <s v="Retailmart Inc"/>
    <s v="Order Lite"/>
    <s v="Groceries"/>
    <s v="Retailmart Inc"/>
    <n v="95"/>
    <n v="27"/>
    <n v="6554.17"/>
    <n v="622646.15"/>
    <s v="In Stock"/>
    <s v="No"/>
    <n v="0"/>
  </r>
  <r>
    <s v="P8811"/>
    <s v="My Max"/>
    <s v="Groceries"/>
    <s v="ABC Pvt Ltd"/>
    <n v="175"/>
    <n v="71"/>
    <n v="10122.57"/>
    <n v="1771449.75"/>
    <x v="15"/>
    <d v="2025-08-17T00:00:00"/>
    <s v="discon"/>
    <s v="Online"/>
    <s v="My Max"/>
    <s v="Groceries"/>
    <s v="Abc Pvt Ltd"/>
    <s v="My Max"/>
    <s v="Groceries"/>
    <s v="Abc Pvt Ltd"/>
    <n v="175"/>
    <n v="71"/>
    <n v="10122.57"/>
    <n v="1771449.75"/>
    <s v="In Stock"/>
    <s v="No"/>
    <n v="0"/>
  </r>
  <r>
    <s v="P3264"/>
    <s v="Night Pro"/>
    <s v="Toys"/>
    <s v="Omni Suppliers"/>
    <n v="23"/>
    <n v="96"/>
    <n v="18909.89"/>
    <n v="434927.47"/>
    <x v="139"/>
    <d v="2025-08-31T00:00:00"/>
    <s v="active"/>
    <s v="Pune Store"/>
    <s v="Night Pro"/>
    <s v="Toys"/>
    <s v="Omni Suppliers"/>
    <s v="Night Pro"/>
    <s v="Toys"/>
    <s v="Omni Suppliers"/>
    <n v="23"/>
    <n v="96"/>
    <n v="18909.89"/>
    <n v="434927.47"/>
    <s v="Low Stock"/>
    <s v="Yes"/>
    <n v="1"/>
  </r>
  <r>
    <s v="P4621"/>
    <s v="His Pro"/>
    <s v="Electronics"/>
    <s v="ABC Pvt Ltd"/>
    <n v="102"/>
    <n v="89"/>
    <n v="5864.55"/>
    <n v="598184.1"/>
    <x v="5"/>
    <d v="2025-09-05T00:00:00"/>
    <s v="discon"/>
    <s v="Ahmedabad Branch"/>
    <s v="His Pro"/>
    <s v="Electronics"/>
    <s v="Abc Pvt Ltd"/>
    <s v="His Pro"/>
    <s v="Electronics"/>
    <s v="Abc Pvt Ltd"/>
    <n v="102"/>
    <n v="89"/>
    <n v="5864.55"/>
    <n v="598184.1"/>
    <s v="In Stock"/>
    <s v="No"/>
    <n v="0"/>
  </r>
  <r>
    <s v="P4323"/>
    <s v="Push Lite"/>
    <s v="Toys"/>
    <s v="ABC Pvt Ltd"/>
    <n v="30"/>
    <n v="45"/>
    <n v="12797.17"/>
    <n v="383915.1"/>
    <x v="152"/>
    <d v="2025-08-20T00:00:00"/>
    <s v="Actv"/>
    <s v="Online"/>
    <s v="Push Lite"/>
    <s v="Toys"/>
    <s v="Abc Pvt Ltd"/>
    <s v="Push Lite"/>
    <s v="Toys"/>
    <s v="Abc Pvt Ltd"/>
    <n v="30"/>
    <n v="45"/>
    <n v="12797.17"/>
    <n v="383915.1"/>
    <s v="Low Stock"/>
    <s v="Yes"/>
    <n v="1"/>
  </r>
  <r>
    <s v="P3971"/>
    <s v="Tax Mini"/>
    <s v="Clothing"/>
    <s v="Global Traders"/>
    <n v="132"/>
    <n v="93"/>
    <n v="17151.09"/>
    <n v="2263943.88"/>
    <x v="97"/>
    <d v="2025-08-04T00:00:00"/>
    <s v="Actv"/>
    <s v="Pune Store"/>
    <s v="Tax Mini"/>
    <s v="Clothing"/>
    <s v="Global Traders"/>
    <s v="Tax Mini"/>
    <s v="Clothing"/>
    <s v="Global Traders"/>
    <n v="132"/>
    <n v="93"/>
    <n v="17151.09"/>
    <n v="2263943.88"/>
    <s v="In Stock"/>
    <s v="No"/>
    <n v="0"/>
  </r>
  <r>
    <s v="P6816"/>
    <s v="Of Plus"/>
    <s v="Toys"/>
    <s v="ABC Pvt Ltd"/>
    <n v="96"/>
    <n v="24"/>
    <n v="15705.41"/>
    <n v="1507719.36"/>
    <x v="94"/>
    <d v="2025-10-05T00:00:00"/>
    <s v="discon"/>
    <s v="Delhi Warehouse"/>
    <s v="Of Plus"/>
    <s v="Toys"/>
    <s v="Abc Pvt Ltd"/>
    <s v="Of Plus"/>
    <s v="Toys"/>
    <s v="Abc Pvt Ltd"/>
    <n v="96"/>
    <n v="24"/>
    <n v="15705.41"/>
    <n v="1507719.3599999999"/>
    <s v="In Stock"/>
    <s v="No"/>
    <n v="0"/>
  </r>
  <r>
    <s v="P3812"/>
    <s v="Property Max"/>
    <s v="Furniture"/>
    <s v="QuickStock"/>
    <n v="44"/>
    <n v="82"/>
    <n v="11984.13"/>
    <n v="527301.72"/>
    <x v="20"/>
    <d v="2025-09-16T00:00:00"/>
    <s v="active"/>
    <s v="Ahmedabad Branch"/>
    <s v="Property Max"/>
    <s v="Furniture"/>
    <s v="Quickstock"/>
    <s v="Property Max"/>
    <s v="Furniture"/>
    <s v="Quickstock"/>
    <n v="44"/>
    <n v="82"/>
    <n v="11984.13"/>
    <n v="527301.72"/>
    <s v="Low Stock"/>
    <s v="Yes"/>
    <n v="1"/>
  </r>
  <r>
    <s v="P7804"/>
    <s v="Culture Mini"/>
    <s v="Groceries"/>
    <s v="Omni Suppliers"/>
    <n v="169"/>
    <n v="88"/>
    <n v="7261.43"/>
    <n v="1227181.67"/>
    <x v="15"/>
    <d v="2025-08-05T00:00:00"/>
    <s v="active"/>
    <s v="Delhi Warehouse"/>
    <s v="Culture Mini"/>
    <s v="Groceries"/>
    <s v="Omni Suppliers"/>
    <s v="Culture Mini"/>
    <s v="Groceries"/>
    <s v="Omni Suppliers"/>
    <n v="169"/>
    <n v="88"/>
    <n v="7261.43"/>
    <n v="1227181.6700000002"/>
    <s v="In Stock"/>
    <s v="No"/>
    <n v="0"/>
  </r>
  <r>
    <s v="P5274"/>
    <s v="Specific X"/>
    <s v="Clothing"/>
    <s v="ABC Pvt Ltd"/>
    <n v="22"/>
    <m/>
    <n v="18473.349999999999"/>
    <n v="406413.7"/>
    <x v="6"/>
    <d v="2025-08-23T00:00:00"/>
    <s v="discon"/>
    <s v="Pune Store"/>
    <s v="Specific X"/>
    <s v="Clothing"/>
    <s v="Abc Pvt Ltd"/>
    <s v="Specific X"/>
    <s v="Clothing"/>
    <s v="Abc Pvt Ltd"/>
    <n v="22"/>
    <n v="0"/>
    <n v="18473.349999999999"/>
    <n v="406413.69999999995"/>
    <s v="In Stock"/>
    <s v="No"/>
    <n v="0"/>
  </r>
  <r>
    <s v="P9716"/>
    <s v="Make Max"/>
    <s v="Furniture"/>
    <s v="QuickStock"/>
    <n v="62"/>
    <n v="85"/>
    <n v="1700.5"/>
    <n v="105431"/>
    <x v="163"/>
    <d v="2025-09-05T00:00:00"/>
    <s v="Actv"/>
    <s v="Pune Store"/>
    <s v="Make Max"/>
    <s v="Furniture"/>
    <s v="Quickstock"/>
    <s v="Make Max"/>
    <s v="Furniture"/>
    <s v="Quickstock"/>
    <n v="62"/>
    <n v="85"/>
    <n v="1700.5"/>
    <n v="105431"/>
    <s v="Low Stock"/>
    <s v="Yes"/>
    <n v="1"/>
  </r>
  <r>
    <s v="P4338"/>
    <s v="Shake Lite"/>
    <s v="Furniture"/>
    <s v="Omni Suppliers"/>
    <n v="108"/>
    <n v="63"/>
    <n v="14321.44"/>
    <n v="1546715.52"/>
    <x v="82"/>
    <d v="2025-10-09T00:00:00"/>
    <s v="Inactive"/>
    <s v="Delhi Warehouse"/>
    <s v="Shake Lite"/>
    <s v="Furniture"/>
    <s v="Omni Suppliers"/>
    <s v="Shake Lite"/>
    <s v="Furniture"/>
    <s v="Omni Suppliers"/>
    <n v="108"/>
    <n v="63"/>
    <n v="14321.44"/>
    <n v="1546715.52"/>
    <s v="In Stock"/>
    <s v="No"/>
    <n v="0"/>
  </r>
  <r>
    <s v="P2014"/>
    <s v="Reason Plus"/>
    <s v="Electronics"/>
    <s v="Global Traders"/>
    <n v="68"/>
    <n v="21"/>
    <n v="12678.12"/>
    <n v="862112.16"/>
    <x v="36"/>
    <d v="2025-10-12T00:00:00"/>
    <s v="discon"/>
    <s v="Delhi Warehouse"/>
    <s v="Reason Plus"/>
    <s v="Electronics"/>
    <s v="Global Traders"/>
    <s v="Reason Plus"/>
    <s v="Electronics"/>
    <s v="Global Traders"/>
    <n v="68"/>
    <n v="21"/>
    <n v="12678.12"/>
    <n v="862112.16"/>
    <s v="In Stock"/>
    <s v="No"/>
    <n v="0"/>
  </r>
  <r>
    <s v="P3608"/>
    <s v="Possible Pro"/>
    <s v="Toys"/>
    <s v="Global Traders"/>
    <n v="74"/>
    <n v="55"/>
    <n v="14165.36"/>
    <n v="1048236.64"/>
    <x v="24"/>
    <d v="2025-09-20T00:00:00"/>
    <s v="discon"/>
    <s v="Ahmedabad Branch"/>
    <s v="Possible Pro"/>
    <s v="Toys"/>
    <s v="Global Traders"/>
    <s v="Possible Pro"/>
    <s v="Toys"/>
    <s v="Global Traders"/>
    <n v="74"/>
    <n v="55"/>
    <n v="14165.36"/>
    <n v="1048236.64"/>
    <s v="In Stock"/>
    <s v="No"/>
    <n v="0"/>
  </r>
  <r>
    <s v="P5549"/>
    <s v="her plus"/>
    <s v="Groceries"/>
    <s v="ABC Pvt Ltd"/>
    <n v="33"/>
    <n v="77"/>
    <n v="14733.09"/>
    <n v="486191.97"/>
    <x v="36"/>
    <d v="2025-07-25T00:00:00"/>
    <s v="Inactive"/>
    <s v="Mumbai Store"/>
    <s v="Her Plus"/>
    <s v="Groceries"/>
    <s v="Abc Pvt Ltd"/>
    <s v="Her Plus"/>
    <s v="Groceries"/>
    <s v="Abc Pvt Ltd"/>
    <n v="33"/>
    <n v="77"/>
    <n v="14733.09"/>
    <n v="486191.97000000003"/>
    <s v="Low Stock"/>
    <s v="Yes"/>
    <n v="1"/>
  </r>
  <r>
    <s v="P3911"/>
    <s v="trouble plus"/>
    <s v="Toys"/>
    <s v="ABC Pvt Ltd"/>
    <n v="59"/>
    <n v="31"/>
    <n v="5209.4399999999996"/>
    <n v="307356.96000000002"/>
    <x v="78"/>
    <d v="2025-08-12T00:00:00"/>
    <s v="active"/>
    <s v="Delhi Warehouse"/>
    <s v="Trouble Plus"/>
    <s v="Toys"/>
    <s v="Abc Pvt Ltd"/>
    <s v="Trouble Plus"/>
    <s v="Toys"/>
    <s v="Abc Pvt Ltd"/>
    <n v="59"/>
    <n v="31"/>
    <n v="5209.4399999999996"/>
    <n v="307356.95999999996"/>
    <s v="In Stock"/>
    <s v="No"/>
    <n v="0"/>
  </r>
  <r>
    <s v="P1554"/>
    <s v="Especially Pro"/>
    <s v="Groceries"/>
    <s v="Global Traders"/>
    <n v="111"/>
    <n v="28"/>
    <n v="13139.93"/>
    <n v="1458532.23"/>
    <x v="57"/>
    <d v="2025-10-10T00:00:00"/>
    <s v="active"/>
    <s v="Online"/>
    <s v="Especially Pro"/>
    <s v="Groceries"/>
    <s v="Global Traders"/>
    <s v="Especially Pro"/>
    <s v="Groceries"/>
    <s v="Global Traders"/>
    <n v="111"/>
    <n v="28"/>
    <n v="13139.93"/>
    <n v="1458532.23"/>
    <s v="In Stock"/>
    <s v="No"/>
    <n v="0"/>
  </r>
  <r>
    <s v="P3226"/>
    <s v="Should Max"/>
    <s v="Electronics"/>
    <s v="QuickStock"/>
    <n v="113"/>
    <n v="39"/>
    <n v="53.5"/>
    <n v="6045.5"/>
    <x v="97"/>
    <d v="2025-08-05T00:00:00"/>
    <s v="Actv"/>
    <s v="Mumbai Store"/>
    <s v="Should Max"/>
    <s v="Electronics"/>
    <s v="Quickstock"/>
    <s v="Should Max"/>
    <s v="Electronics"/>
    <s v="Quickstock"/>
    <n v="113"/>
    <n v="39"/>
    <n v="53.5"/>
    <n v="6045.5"/>
    <s v="In Stock"/>
    <s v="No"/>
    <n v="0"/>
  </r>
  <r>
    <s v="P4624"/>
    <s v="Stop Pro"/>
    <s v="Groceries"/>
    <s v="Omni Suppliers"/>
    <n v="43"/>
    <n v="54"/>
    <n v="4492.75"/>
    <n v="193188.25"/>
    <x v="176"/>
    <d v="2025-08-20T00:00:00"/>
    <s v="active"/>
    <s v="Mumbai Store"/>
    <s v="Stop Pro"/>
    <s v="Groceries"/>
    <s v="Omni Suppliers"/>
    <s v="Stop Pro"/>
    <s v="Groceries"/>
    <s v="Omni Suppliers"/>
    <n v="43"/>
    <n v="54"/>
    <n v="4492.75"/>
    <n v="193188.25"/>
    <s v="Low Stock"/>
    <s v="Yes"/>
    <n v="1"/>
  </r>
  <r>
    <s v="P4739"/>
    <s v="Environmental Plus"/>
    <s v="Furniture"/>
    <s v="Omni Suppliers"/>
    <n v="63"/>
    <n v="81"/>
    <n v="6294.53"/>
    <n v="396555.39"/>
    <x v="121"/>
    <d v="2025-09-18T00:00:00"/>
    <s v="discon"/>
    <s v="Ahmedabad Branch"/>
    <s v="Environmental Plus"/>
    <s v="Furniture"/>
    <s v="Omni Suppliers"/>
    <s v="Environmental Plus"/>
    <s v="Furniture"/>
    <s v="Omni Suppliers"/>
    <n v="63"/>
    <n v="81"/>
    <n v="6294.53"/>
    <n v="396555.38999999996"/>
    <s v="Low Stock"/>
    <s v="Yes"/>
    <n v="1"/>
  </r>
  <r>
    <s v="P4450"/>
    <s v="whole pro"/>
    <s v="Toys"/>
    <s v="ABC Pvt Ltd"/>
    <n v="99"/>
    <n v="87"/>
    <n v="15476.56"/>
    <n v="1532179.44"/>
    <x v="143"/>
    <d v="2025-08-04T00:00:00"/>
    <s v="discontinued"/>
    <s v="Online"/>
    <s v="Whole Pro"/>
    <s v="Toys"/>
    <s v="Abc Pvt Ltd"/>
    <s v="Whole Pro"/>
    <s v="Toys"/>
    <s v="Abc Pvt Ltd"/>
    <n v="99"/>
    <n v="87"/>
    <n v="15476.56"/>
    <n v="1532179.44"/>
    <s v="In Stock"/>
    <s v="No"/>
    <n v="0"/>
  </r>
  <r>
    <s v="P5801"/>
    <s v="Sing X"/>
    <s v="Toys"/>
    <s v="ABC Pvt Ltd"/>
    <n v="22"/>
    <n v="89"/>
    <n v="3991.74"/>
    <n v="87818.28"/>
    <x v="165"/>
    <d v="2025-09-18T00:00:00"/>
    <s v="discontinued"/>
    <s v="Mumbai Store"/>
    <s v="Sing X"/>
    <s v="Toys"/>
    <s v="Abc Pvt Ltd"/>
    <s v="Sing X"/>
    <s v="Toys"/>
    <s v="Abc Pvt Ltd"/>
    <n v="22"/>
    <n v="89"/>
    <n v="3991.74"/>
    <n v="87818.28"/>
    <s v="Low Stock"/>
    <s v="Yes"/>
    <n v="1"/>
  </r>
  <r>
    <s v="P9890"/>
    <s v="Force Plus"/>
    <s v="Toys"/>
    <s v="RetailMart Inc"/>
    <n v="153"/>
    <n v="20"/>
    <n v="18527.169999999998"/>
    <n v="2834657.01"/>
    <x v="77"/>
    <d v="2025-08-14T00:00:00"/>
    <s v="discontinued"/>
    <s v="Mumbai Store"/>
    <s v="Force Plus"/>
    <s v="Toys"/>
    <s v="Retailmart Inc"/>
    <s v="Force Plus"/>
    <s v="Toys"/>
    <s v="Retailmart Inc"/>
    <n v="153"/>
    <n v="20"/>
    <n v="18527.169999999998"/>
    <n v="2834657.01"/>
    <s v="In Stock"/>
    <s v="No"/>
    <n v="0"/>
  </r>
  <r>
    <s v="P8732"/>
    <s v="Expect Mini"/>
    <s v="Clothing"/>
    <s v="RetailMart Inc"/>
    <n v="127"/>
    <n v="84"/>
    <n v="12441.63"/>
    <n v="1580087.01"/>
    <x v="46"/>
    <d v="2025-08-23T00:00:00"/>
    <s v="discontinued"/>
    <s v="Ahmedabad Branch"/>
    <s v="Expect Mini"/>
    <s v="Clothing"/>
    <s v="Retailmart Inc"/>
    <s v="Expect Mini"/>
    <s v="Clothing"/>
    <s v="Retailmart Inc"/>
    <n v="127"/>
    <n v="84"/>
    <n v="12441.63"/>
    <n v="1580087.01"/>
    <s v="In Stock"/>
    <s v="No"/>
    <n v="0"/>
  </r>
  <r>
    <s v="P9638"/>
    <s v="Reflect Max"/>
    <s v="Furniture"/>
    <s v="Omni Suppliers"/>
    <n v="61"/>
    <n v="90"/>
    <n v="7231.47"/>
    <n v="441119.67"/>
    <x v="23"/>
    <d v="2025-09-09T00:00:00"/>
    <s v="Actv"/>
    <s v="Ahmedabad Branch"/>
    <s v="Reflect Max"/>
    <s v="Furniture"/>
    <s v="Omni Suppliers"/>
    <s v="Reflect Max"/>
    <s v="Furniture"/>
    <s v="Omni Suppliers"/>
    <n v="61"/>
    <n v="90"/>
    <n v="7231.47"/>
    <n v="441119.67000000004"/>
    <s v="Low Stock"/>
    <s v="Yes"/>
    <n v="1"/>
  </r>
  <r>
    <s v="P4529"/>
    <s v="meet x"/>
    <s v="Clothing"/>
    <s v="QuickStock"/>
    <n v="126"/>
    <n v="84"/>
    <n v="1646.82"/>
    <n v="207499.32"/>
    <x v="20"/>
    <d v="2025-07-27T00:00:00"/>
    <m/>
    <s v="Delhi Warehouse"/>
    <s v="Meet X"/>
    <s v="Clothing"/>
    <s v="Quickstock"/>
    <s v="Meet X"/>
    <s v="Clothing"/>
    <s v="Quickstock"/>
    <n v="126"/>
    <n v="84"/>
    <n v="1646.82"/>
    <n v="207499.31999999998"/>
    <s v="In Stock"/>
    <s v="No"/>
    <n v="0"/>
  </r>
  <r>
    <s v="P9981"/>
    <s v="Traditional Pro"/>
    <s v="Clothing"/>
    <s v="RetailMart Inc"/>
    <n v="156"/>
    <n v="54"/>
    <n v="19182.22"/>
    <n v="2992426.32"/>
    <x v="101"/>
    <d v="2025-07-19T00:00:00"/>
    <s v="active"/>
    <s v="Delhi Warehouse"/>
    <s v="Traditional Pro"/>
    <s v="Clothing"/>
    <s v="Retailmart Inc"/>
    <s v="Traditional Pro"/>
    <s v="Clothing"/>
    <s v="Retailmart Inc"/>
    <n v="156"/>
    <n v="54"/>
    <n v="19182.22"/>
    <n v="2992426.3200000003"/>
    <s v="In Stock"/>
    <s v="No"/>
    <n v="0"/>
  </r>
  <r>
    <s v="P5350"/>
    <s v="Table Mini"/>
    <s v="Groceries"/>
    <s v="Global Traders"/>
    <n v="101"/>
    <n v="90"/>
    <n v="16510.57"/>
    <n v="1667567.57"/>
    <x v="101"/>
    <d v="2025-08-11T00:00:00"/>
    <s v="Actv"/>
    <s v="Online"/>
    <s v="Table Mini"/>
    <s v="Groceries"/>
    <s v="Global Traders"/>
    <s v="Table Mini"/>
    <s v="Groceries"/>
    <s v="Global Traders"/>
    <n v="101"/>
    <n v="90"/>
    <n v="16510.57"/>
    <n v="1667567.57"/>
    <s v="In Stock"/>
    <s v="No"/>
    <n v="0"/>
  </r>
  <r>
    <s v="P7667"/>
    <s v="Budget Mini"/>
    <s v="Groceries"/>
    <s v="ABC Pvt Ltd"/>
    <n v="176"/>
    <n v="65"/>
    <n v="18930.32"/>
    <n v="3331736.32"/>
    <x v="21"/>
    <d v="2025-09-24T00:00:00"/>
    <s v="discon"/>
    <s v="Mumbai Store"/>
    <s v="Budget Mini"/>
    <s v="Groceries"/>
    <s v="Abc Pvt Ltd"/>
    <s v="Budget Mini"/>
    <s v="Groceries"/>
    <s v="Abc Pvt Ltd"/>
    <n v="176"/>
    <n v="65"/>
    <n v="18930.32"/>
    <n v="3331736.32"/>
    <s v="In Stock"/>
    <s v="No"/>
    <n v="0"/>
  </r>
  <r>
    <s v="P2376"/>
    <s v="Official X"/>
    <s v="Furniture"/>
    <s v="QuickStock"/>
    <n v="79"/>
    <n v="73"/>
    <n v="3630.92"/>
    <n v="286842.68"/>
    <x v="48"/>
    <d v="2025-09-26T00:00:00"/>
    <s v="discontinued"/>
    <s v="Delhi Warehouse"/>
    <s v="Official X"/>
    <s v="Furniture"/>
    <s v="Quickstock"/>
    <s v="Official X"/>
    <s v="Furniture"/>
    <s v="Quickstock"/>
    <n v="79"/>
    <n v="73"/>
    <n v="3630.92"/>
    <n v="286842.68"/>
    <s v="In Stock"/>
    <s v="No"/>
    <n v="0"/>
  </r>
  <r>
    <s v="P7304"/>
    <s v="Air Plus"/>
    <s v="Toys"/>
    <s v="RetailMart Inc"/>
    <n v="83"/>
    <n v="91"/>
    <n v="7600.58"/>
    <n v="630848.14"/>
    <x v="67"/>
    <d v="2025-09-17T00:00:00"/>
    <s v="Inactive"/>
    <s v="Mumbai Store"/>
    <s v="Air Plus"/>
    <s v="Toys"/>
    <s v="Retailmart Inc"/>
    <s v="Air Plus"/>
    <s v="Toys"/>
    <s v="Retailmart Inc"/>
    <n v="83"/>
    <n v="91"/>
    <n v="7600.58"/>
    <n v="630848.14"/>
    <s v="Low Stock"/>
    <s v="Yes"/>
    <n v="1"/>
  </r>
  <r>
    <s v="P8613"/>
    <s v="Whole Mini"/>
    <s v="Toys"/>
    <s v="QuickStock"/>
    <n v="60"/>
    <n v="45"/>
    <n v="7675.5"/>
    <n v="460530"/>
    <x v="46"/>
    <d v="2025-08-18T00:00:00"/>
    <s v="discontinued"/>
    <s v="Delhi Warehouse"/>
    <s v="Whole Mini"/>
    <s v="Toys"/>
    <s v="Quickstock"/>
    <s v="Whole Mini"/>
    <s v="Toys"/>
    <s v="Quickstock"/>
    <n v="60"/>
    <n v="45"/>
    <n v="7675.5"/>
    <n v="460530"/>
    <s v="In Stock"/>
    <s v="No"/>
    <n v="0"/>
  </r>
  <r>
    <s v="P5161"/>
    <s v="Total Mini"/>
    <s v="Furniture"/>
    <s v="RetailMart Inc"/>
    <n v="140"/>
    <n v="82"/>
    <n v="1510.97"/>
    <n v="211535.8"/>
    <x v="18"/>
    <d v="2025-07-15T00:00:00"/>
    <s v="Inactive"/>
    <s v="Mumbai Store"/>
    <s v="Total Mini"/>
    <s v="Furniture"/>
    <s v="Retailmart Inc"/>
    <s v="Total Mini"/>
    <s v="Furniture"/>
    <s v="Retailmart Inc"/>
    <n v="140"/>
    <n v="82"/>
    <n v="1510.97"/>
    <n v="211535.80000000002"/>
    <s v="In Stock"/>
    <s v="No"/>
    <n v="0"/>
  </r>
  <r>
    <s v="P8125"/>
    <s v="Include Pro"/>
    <s v="Electronics"/>
    <s v="Global Traders"/>
    <n v="180"/>
    <n v="25"/>
    <n v="3493.09"/>
    <n v="628756.20000000007"/>
    <x v="146"/>
    <d v="2025-09-20T00:00:00"/>
    <s v="Actv"/>
    <s v="Pune Store"/>
    <s v="Include Pro"/>
    <s v="Electronics"/>
    <s v="Global Traders"/>
    <s v="Include Pro"/>
    <s v="Electronics"/>
    <s v="Global Traders"/>
    <n v="180"/>
    <n v="25"/>
    <n v="3493.09"/>
    <n v="628756.20000000007"/>
    <s v="In Stock"/>
    <s v="No"/>
    <n v="0"/>
  </r>
  <r>
    <s v="P4963"/>
    <s v="Anyone X"/>
    <s v="Groceries"/>
    <s v="ABC Pvt Ltd"/>
    <n v="181"/>
    <n v="75"/>
    <n v="9211.7900000000009"/>
    <n v="1667333.99"/>
    <x v="25"/>
    <d v="2025-10-12T00:00:00"/>
    <s v="Inactive"/>
    <s v="Online"/>
    <s v="Anyone X"/>
    <s v="Groceries"/>
    <s v="Abc Pvt Ltd"/>
    <s v="Anyone X"/>
    <s v="Groceries"/>
    <s v="Abc Pvt Ltd"/>
    <n v="181"/>
    <n v="75"/>
    <n v="9211.7900000000009"/>
    <n v="1667333.9900000002"/>
    <s v="In Stock"/>
    <s v="No"/>
    <n v="0"/>
  </r>
  <r>
    <s v="P6887"/>
    <s v="Group Pro"/>
    <s v="Electronics"/>
    <s v="ABC Pvt Ltd"/>
    <n v="99"/>
    <n v="74"/>
    <n v="19021.82"/>
    <n v="1883160.18"/>
    <x v="92"/>
    <d v="2025-10-09T00:00:00"/>
    <s v="active"/>
    <s v="Pune Store"/>
    <s v="Group Pro"/>
    <s v="Electronics"/>
    <s v="Abc Pvt Ltd"/>
    <s v="Group Pro"/>
    <s v="Electronics"/>
    <s v="Abc Pvt Ltd"/>
    <n v="99"/>
    <n v="74"/>
    <n v="19021.82"/>
    <n v="1883160.18"/>
    <s v="In Stock"/>
    <s v="No"/>
    <n v="0"/>
  </r>
  <r>
    <s v="P3698"/>
    <s v="Drug Plus"/>
    <s v="Clothing"/>
    <s v="ABC Pvt Ltd"/>
    <m/>
    <n v="50"/>
    <n v="10606.01"/>
    <m/>
    <x v="67"/>
    <d v="2025-08-20T00:00:00"/>
    <m/>
    <s v="Mumbai Store"/>
    <s v="Drug Plus"/>
    <s v="Clothing"/>
    <s v="Abc Pvt Ltd"/>
    <s v="Drug Plus"/>
    <s v="Clothing"/>
    <s v="Abc Pvt Ltd"/>
    <n v="0"/>
    <n v="50"/>
    <n v="10606.01"/>
    <n v="0"/>
    <s v="Out of Stock"/>
    <s v="Yes"/>
    <n v="1"/>
  </r>
  <r>
    <s v="P4352"/>
    <s v="Never Max"/>
    <s v="Electronics"/>
    <s v="ABC Pvt Ltd"/>
    <n v="31"/>
    <n v="34"/>
    <n v="13057.69"/>
    <n v="404788.39"/>
    <x v="65"/>
    <d v="2025-09-20T00:00:00"/>
    <s v="discontinued"/>
    <s v="Mumbai Store"/>
    <s v="Never Max"/>
    <s v="Electronics"/>
    <s v="Abc Pvt Ltd"/>
    <s v="Never Max"/>
    <s v="Electronics"/>
    <s v="Abc Pvt Ltd"/>
    <n v="31"/>
    <n v="34"/>
    <n v="13057.69"/>
    <n v="404788.39"/>
    <s v="Low Stock"/>
    <s v="Yes"/>
    <n v="1"/>
  </r>
  <r>
    <s v="P9972"/>
    <s v="Individual Max"/>
    <s v="Groceries"/>
    <s v="QuickStock"/>
    <n v="96"/>
    <n v="69"/>
    <n v="8078.98"/>
    <n v="775582.08"/>
    <x v="47"/>
    <d v="2025-08-09T00:00:00"/>
    <s v="active"/>
    <s v="Delhi Warehouse"/>
    <s v="Individual Max"/>
    <s v="Groceries"/>
    <s v="Quickstock"/>
    <s v="Individual Max"/>
    <s v="Groceries"/>
    <s v="Quickstock"/>
    <n v="96"/>
    <n v="69"/>
    <n v="8078.98"/>
    <n v="775582.08"/>
    <s v="In Stock"/>
    <s v="No"/>
    <n v="0"/>
  </r>
  <r>
    <s v="P8168"/>
    <s v="Life Pro"/>
    <s v="Clothing"/>
    <s v="Global Traders"/>
    <n v="38"/>
    <n v="46"/>
    <n v="15308.51"/>
    <n v="581723.38"/>
    <x v="69"/>
    <d v="2025-07-14T00:00:00"/>
    <s v="discontinued"/>
    <s v="Online"/>
    <s v="Life Pro"/>
    <s v="Clothing"/>
    <s v="Global Traders"/>
    <s v="Life Pro"/>
    <s v="Clothing"/>
    <s v="Global Traders"/>
    <n v="38"/>
    <n v="46"/>
    <n v="15308.51"/>
    <n v="581723.38"/>
    <s v="Low Stock"/>
    <s v="Yes"/>
    <n v="1"/>
  </r>
  <r>
    <s v="P3984"/>
    <s v="Big Max"/>
    <s v="Electronics"/>
    <s v="ABC Pvt Ltd"/>
    <n v="142"/>
    <n v="50"/>
    <n v="18996.400000000001"/>
    <n v="2697488.8"/>
    <x v="34"/>
    <d v="2025-09-17T00:00:00"/>
    <s v="discontinued"/>
    <s v="Ahmedabad Branch"/>
    <s v="Big Max"/>
    <s v="Electronics"/>
    <s v="Abc Pvt Ltd"/>
    <s v="Big Max"/>
    <s v="Electronics"/>
    <s v="Abc Pvt Ltd"/>
    <n v="142"/>
    <n v="50"/>
    <n v="18996.400000000001"/>
    <n v="2697488.8000000003"/>
    <s v="In Stock"/>
    <s v="No"/>
    <n v="0"/>
  </r>
  <r>
    <s v="P6043"/>
    <s v="Important Max"/>
    <s v="Furniture"/>
    <s v="ABC Pvt Ltd"/>
    <n v="149"/>
    <n v="50"/>
    <n v="17852.79"/>
    <n v="2660065.71"/>
    <x v="140"/>
    <d v="2025-09-15T00:00:00"/>
    <s v="active"/>
    <s v="Delhi Warehouse"/>
    <s v="Important Max"/>
    <s v="Furniture"/>
    <s v="Abc Pvt Ltd"/>
    <s v="Important Max"/>
    <s v="Furniture"/>
    <s v="Abc Pvt Ltd"/>
    <n v="149"/>
    <n v="50"/>
    <n v="17852.79"/>
    <n v="2660065.71"/>
    <s v="In Stock"/>
    <s v="No"/>
    <n v="0"/>
  </r>
  <r>
    <s v="P5397"/>
    <s v="Body Plus"/>
    <s v="Furniture"/>
    <s v="QuickStock"/>
    <n v="194"/>
    <n v="62"/>
    <n v="16925.7"/>
    <n v="3283585.8"/>
    <x v="129"/>
    <d v="2025-07-28T00:00:00"/>
    <s v="Inactive"/>
    <s v="Online"/>
    <s v="Body Plus"/>
    <s v="Furniture"/>
    <s v="Quickstock"/>
    <s v="Body Plus"/>
    <s v="Furniture"/>
    <s v="Quickstock"/>
    <n v="194"/>
    <n v="62"/>
    <n v="16925.7"/>
    <n v="3283585.8000000003"/>
    <s v="In Stock"/>
    <s v="No"/>
    <n v="0"/>
  </r>
  <r>
    <s v="P3732"/>
    <s v="For X"/>
    <s v="Clothing"/>
    <s v="RetailMart Inc"/>
    <n v="23"/>
    <n v="93"/>
    <n v="13926.92"/>
    <n v="320319.15999999997"/>
    <x v="68"/>
    <d v="2025-07-22T00:00:00"/>
    <s v="active"/>
    <s v="Ahmedabad Branch"/>
    <s v="For X"/>
    <s v="Clothing"/>
    <s v="Retailmart Inc"/>
    <s v="For X"/>
    <s v="Clothing"/>
    <s v="Retailmart Inc"/>
    <n v="23"/>
    <n v="93"/>
    <n v="13926.92"/>
    <n v="320319.15999999997"/>
    <s v="Low Stock"/>
    <s v="Yes"/>
    <n v="1"/>
  </r>
  <r>
    <s v="P9379"/>
    <s v="Capital Max"/>
    <s v="Toys"/>
    <s v="ABC Pvt Ltd"/>
    <n v="5"/>
    <n v="71"/>
    <n v="18138.04"/>
    <n v="90690.200000000012"/>
    <x v="43"/>
    <d v="2025-09-10T00:00:00"/>
    <s v="discontinued"/>
    <s v="Pune Store"/>
    <s v="Capital Max"/>
    <s v="Toys"/>
    <s v="Abc Pvt Ltd"/>
    <s v="Capital Max"/>
    <s v="Toys"/>
    <s v="Abc Pvt Ltd"/>
    <n v="5"/>
    <n v="71"/>
    <n v="18138.04"/>
    <n v="90690.200000000012"/>
    <s v="Low Stock"/>
    <s v="Yes"/>
    <n v="1"/>
  </r>
  <r>
    <s v="P2552"/>
    <s v="Example Plus"/>
    <s v="Groceries"/>
    <s v="ABC Pvt Ltd"/>
    <n v="97"/>
    <n v="43"/>
    <n v="5455.53"/>
    <n v="529186.41"/>
    <x v="58"/>
    <d v="2025-08-07T00:00:00"/>
    <m/>
    <s v="Mumbai Store"/>
    <s v="Example Plus"/>
    <s v="Groceries"/>
    <s v="Abc Pvt Ltd"/>
    <s v="Example Plus"/>
    <s v="Groceries"/>
    <s v="Abc Pvt Ltd"/>
    <n v="97"/>
    <n v="43"/>
    <n v="5455.53"/>
    <n v="529186.41"/>
    <s v="In Stock"/>
    <s v="No"/>
    <n v="0"/>
  </r>
  <r>
    <s v="P9551"/>
    <s v="Not Max"/>
    <s v="Toys"/>
    <s v="Omni Suppliers"/>
    <n v="4"/>
    <n v="47"/>
    <n v="13962.29"/>
    <n v="55849.16"/>
    <x v="62"/>
    <d v="2025-09-25T00:00:00"/>
    <s v="active"/>
    <s v="Pune Store"/>
    <s v="Not Max"/>
    <s v="Toys"/>
    <s v="Omni Suppliers"/>
    <s v="Not Max"/>
    <s v="Toys"/>
    <s v="Omni Suppliers"/>
    <n v="4"/>
    <n v="47"/>
    <n v="13962.29"/>
    <n v="55849.16"/>
    <s v="Low Stock"/>
    <s v="Yes"/>
    <n v="1"/>
  </r>
  <r>
    <s v="P4533"/>
    <s v="Often Mini"/>
    <s v="Clothing"/>
    <s v="QuickStock"/>
    <n v="138"/>
    <n v="91"/>
    <n v="9655.7999999999993"/>
    <n v="1332500.3999999999"/>
    <x v="105"/>
    <d v="2025-08-30T00:00:00"/>
    <s v="discon"/>
    <s v="Pune Store"/>
    <s v="Often Mini"/>
    <s v="Clothing"/>
    <s v="Quickstock"/>
    <s v="Often Mini"/>
    <s v="Clothing"/>
    <s v="Quickstock"/>
    <n v="138"/>
    <n v="91"/>
    <n v="9655.7999999999993"/>
    <n v="1332500.3999999999"/>
    <s v="In Stock"/>
    <s v="No"/>
    <n v="0"/>
  </r>
  <r>
    <s v="P6963"/>
    <s v="Model X"/>
    <s v="Toys"/>
    <s v="QuickStock"/>
    <n v="14"/>
    <n v="67"/>
    <n v="4789.4399999999996"/>
    <n v="67052.159999999989"/>
    <x v="92"/>
    <d v="2025-09-26T00:00:00"/>
    <m/>
    <s v="Pune Store"/>
    <s v="Model X"/>
    <s v="Toys"/>
    <s v="Quickstock"/>
    <s v="Model X"/>
    <s v="Toys"/>
    <s v="Quickstock"/>
    <n v="14"/>
    <n v="67"/>
    <n v="4789.4399999999996"/>
    <n v="67052.159999999989"/>
    <s v="Low Stock"/>
    <s v="Yes"/>
    <n v="1"/>
  </r>
  <r>
    <s v="P3075"/>
    <s v="Customer X"/>
    <s v="Furniture"/>
    <s v="ABC Pvt Ltd"/>
    <n v="6"/>
    <n v="90"/>
    <n v="5735.12"/>
    <n v="34410.720000000001"/>
    <x v="140"/>
    <d v="2025-09-13T00:00:00"/>
    <s v="active"/>
    <s v="Ahmedabad Branch"/>
    <s v="Customer X"/>
    <s v="Furniture"/>
    <s v="Abc Pvt Ltd"/>
    <s v="Customer X"/>
    <s v="Furniture"/>
    <s v="Abc Pvt Ltd"/>
    <n v="6"/>
    <n v="90"/>
    <n v="5735.12"/>
    <n v="34410.720000000001"/>
    <s v="Low Stock"/>
    <s v="Yes"/>
    <n v="1"/>
  </r>
  <r>
    <s v="P1373"/>
    <s v="Between X"/>
    <s v="Furniture"/>
    <s v="Omni Suppliers"/>
    <n v="178"/>
    <n v="78"/>
    <n v="9717.5300000000007"/>
    <n v="1729720.34"/>
    <x v="52"/>
    <d v="2025-07-26T00:00:00"/>
    <s v="active"/>
    <s v="Online"/>
    <s v="Between X"/>
    <s v="Furniture"/>
    <s v="Omni Suppliers"/>
    <s v="Between X"/>
    <s v="Furniture"/>
    <s v="Omni Suppliers"/>
    <n v="178"/>
    <n v="78"/>
    <n v="9717.5300000000007"/>
    <n v="1729720.34"/>
    <s v="In Stock"/>
    <s v="No"/>
    <n v="0"/>
  </r>
  <r>
    <s v="P5444"/>
    <s v="Or Mini"/>
    <s v="Furniture"/>
    <s v="RetailMart Inc"/>
    <n v="19"/>
    <n v="29"/>
    <n v="7625.9"/>
    <n v="144892.1"/>
    <x v="120"/>
    <d v="2025-10-08T00:00:00"/>
    <s v="active"/>
    <s v="Online"/>
    <s v="Or Mini"/>
    <s v="Furniture"/>
    <s v="Retailmart Inc"/>
    <s v="Or Mini"/>
    <s v="Furniture"/>
    <s v="Retailmart Inc"/>
    <n v="19"/>
    <n v="29"/>
    <n v="7625.9"/>
    <n v="144892.1"/>
    <s v="Low Stock"/>
    <s v="Yes"/>
    <n v="1"/>
  </r>
  <r>
    <s v="P9561"/>
    <s v="Civil Mini"/>
    <s v="Toys"/>
    <s v="ABC Pvt Ltd"/>
    <n v="13"/>
    <n v="78"/>
    <n v="19738.189999999999"/>
    <n v="256596.47"/>
    <x v="33"/>
    <d v="2025-09-18T00:00:00"/>
    <s v="active"/>
    <s v="Online"/>
    <s v="Civil Mini"/>
    <s v="Toys"/>
    <s v="Abc Pvt Ltd"/>
    <s v="Civil Mini"/>
    <s v="Toys"/>
    <s v="Abc Pvt Ltd"/>
    <n v="13"/>
    <n v="78"/>
    <n v="19738.189999999999"/>
    <n v="256596.46999999997"/>
    <s v="Low Stock"/>
    <s v="Yes"/>
    <n v="1"/>
  </r>
  <r>
    <s v="P3220"/>
    <s v="Thus Lite"/>
    <s v="Furniture"/>
    <s v="Global Traders"/>
    <n v="3"/>
    <n v="39"/>
    <n v="18493.66"/>
    <n v="55480.98"/>
    <x v="57"/>
    <d v="2025-09-25T00:00:00"/>
    <s v="discontinued"/>
    <s v="Online"/>
    <s v="Thus Lite"/>
    <s v="Furniture"/>
    <s v="Global Traders"/>
    <s v="Thus Lite"/>
    <s v="Furniture"/>
    <s v="Global Traders"/>
    <n v="3"/>
    <n v="39"/>
    <n v="18493.66"/>
    <n v="55480.979999999996"/>
    <s v="Low Stock"/>
    <s v="Yes"/>
    <n v="1"/>
  </r>
  <r>
    <s v="P5928"/>
    <s v="Tell Mini"/>
    <s v="Furniture"/>
    <s v="Global Traders"/>
    <n v="145"/>
    <n v="58"/>
    <n v="11079.74"/>
    <n v="1606562.3"/>
    <x v="142"/>
    <d v="2025-08-23T00:00:00"/>
    <s v="Actv"/>
    <s v="Ahmedabad Branch"/>
    <s v="Tell Mini"/>
    <s v="Furniture"/>
    <s v="Global Traders"/>
    <s v="Tell Mini"/>
    <s v="Furniture"/>
    <s v="Global Traders"/>
    <n v="145"/>
    <n v="58"/>
    <n v="11079.74"/>
    <n v="1606562.3"/>
    <s v="In Stock"/>
    <s v="No"/>
    <n v="0"/>
  </r>
  <r>
    <s v="P9309"/>
    <s v="Far Lite"/>
    <s v="Electronics"/>
    <s v="Global Traders"/>
    <n v="99"/>
    <n v="37"/>
    <n v="9447.0300000000007"/>
    <n v="935255.97000000009"/>
    <x v="37"/>
    <d v="2025-10-08T00:00:00"/>
    <s v="active"/>
    <s v="Mumbai Store"/>
    <s v="Far Lite"/>
    <s v="Electronics"/>
    <s v="Global Traders"/>
    <s v="Far Lite"/>
    <s v="Electronics"/>
    <s v="Global Traders"/>
    <n v="99"/>
    <n v="37"/>
    <n v="9447.0300000000007"/>
    <n v="935255.97000000009"/>
    <s v="In Stock"/>
    <s v="No"/>
    <n v="0"/>
  </r>
  <r>
    <s v="P3151"/>
    <s v="Well Pro"/>
    <s v="Electronics"/>
    <s v="Global Traders"/>
    <n v="192"/>
    <n v="32"/>
    <n v="3595.2"/>
    <n v="690278.39999999991"/>
    <x v="114"/>
    <d v="2025-08-07T00:00:00"/>
    <m/>
    <s v="Pune Store"/>
    <s v="Well Pro"/>
    <s v="Electronics"/>
    <s v="Global Traders"/>
    <s v="Well Pro"/>
    <s v="Electronics"/>
    <s v="Global Traders"/>
    <n v="192"/>
    <n v="32"/>
    <n v="3595.2"/>
    <n v="690278.39999999991"/>
    <s v="In Stock"/>
    <s v="No"/>
    <n v="0"/>
  </r>
  <r>
    <s v="P9788"/>
    <s v="Science Plus"/>
    <s v="Toys"/>
    <s v="QuickStock"/>
    <n v="108"/>
    <n v="62"/>
    <n v="5527.71"/>
    <n v="596992.68000000005"/>
    <x v="179"/>
    <d v="2025-09-03T00:00:00"/>
    <m/>
    <s v="Delhi Warehouse"/>
    <s v="Science Plus"/>
    <s v="Toys"/>
    <s v="Quickstock"/>
    <s v="Science Plus"/>
    <s v="Toys"/>
    <s v="Quickstock"/>
    <n v="108"/>
    <n v="62"/>
    <n v="5527.71"/>
    <n v="596992.68000000005"/>
    <s v="In Stock"/>
    <s v="No"/>
    <n v="0"/>
  </r>
  <r>
    <s v="P2803"/>
    <s v="Type Lite"/>
    <s v="Toys"/>
    <s v="Global Traders"/>
    <n v="58"/>
    <n v="96"/>
    <n v="10468.469999999999"/>
    <n v="607171.26"/>
    <x v="82"/>
    <d v="2025-09-29T00:00:00"/>
    <s v="Actv"/>
    <s v="Online"/>
    <s v="Type Lite"/>
    <s v="Toys"/>
    <s v="Global Traders"/>
    <s v="Type Lite"/>
    <s v="Toys"/>
    <s v="Global Traders"/>
    <n v="58"/>
    <n v="96"/>
    <n v="10468.469999999999"/>
    <n v="607171.26"/>
    <s v="Low Stock"/>
    <s v="Yes"/>
    <n v="1"/>
  </r>
  <r>
    <s v="P9676"/>
    <s v="Discover Pro"/>
    <s v="Clothing"/>
    <s v="RetailMart Inc"/>
    <n v="168"/>
    <n v="54"/>
    <n v="3261.06"/>
    <n v="547858.07999999996"/>
    <x v="166"/>
    <d v="2025-10-11T00:00:00"/>
    <s v="Inactive"/>
    <s v="Delhi Warehouse"/>
    <s v="Discover Pro"/>
    <s v="Clothing"/>
    <s v="Retailmart Inc"/>
    <s v="Discover Pro"/>
    <s v="Clothing"/>
    <s v="Retailmart Inc"/>
    <n v="168"/>
    <n v="54"/>
    <n v="3261.06"/>
    <n v="547858.07999999996"/>
    <s v="In Stock"/>
    <s v="No"/>
    <n v="0"/>
  </r>
  <r>
    <s v="P9721"/>
    <s v="Guy Lite"/>
    <s v="Clothing"/>
    <s v="ABC Pvt Ltd"/>
    <n v="82"/>
    <n v="98"/>
    <n v="16284.28"/>
    <n v="1335310.96"/>
    <x v="115"/>
    <d v="2025-07-20T00:00:00"/>
    <s v="discontinued"/>
    <s v="Ahmedabad Branch"/>
    <s v="Guy Lite"/>
    <s v="Clothing"/>
    <s v="Abc Pvt Ltd"/>
    <s v="Guy Lite"/>
    <s v="Clothing"/>
    <s v="Abc Pvt Ltd"/>
    <n v="82"/>
    <n v="98"/>
    <n v="16284.28"/>
    <n v="1335310.96"/>
    <s v="Low Stock"/>
    <s v="Yes"/>
    <n v="1"/>
  </r>
  <r>
    <s v="P9117"/>
    <s v="Floor Lite"/>
    <s v="Groceries"/>
    <s v="Omni Suppliers"/>
    <n v="123"/>
    <n v="49"/>
    <n v="7394.95"/>
    <n v="909578.85"/>
    <x v="135"/>
    <d v="2025-07-23T00:00:00"/>
    <s v="discontinued"/>
    <s v="Delhi Warehouse"/>
    <s v="Floor Lite"/>
    <s v="Groceries"/>
    <s v="Omni Suppliers"/>
    <s v="Floor Lite"/>
    <s v="Groceries"/>
    <s v="Omni Suppliers"/>
    <n v="123"/>
    <n v="49"/>
    <n v="7394.95"/>
    <n v="909578.85"/>
    <s v="In Stock"/>
    <s v="No"/>
    <n v="0"/>
  </r>
  <r>
    <s v="P5137"/>
    <s v="Do X"/>
    <s v="Groceries"/>
    <s v="RetailMart Inc"/>
    <n v="88"/>
    <n v="24"/>
    <n v="6522.85"/>
    <n v="574010.80000000005"/>
    <x v="17"/>
    <d v="2025-07-26T00:00:00"/>
    <s v="discon"/>
    <s v="Mumbai Store"/>
    <s v="Do X"/>
    <s v="Groceries"/>
    <s v="Retailmart Inc"/>
    <s v="Do X"/>
    <s v="Groceries"/>
    <s v="Retailmart Inc"/>
    <n v="88"/>
    <n v="24"/>
    <n v="6522.85"/>
    <n v="574010.80000000005"/>
    <s v="In Stock"/>
    <s v="No"/>
    <n v="0"/>
  </r>
  <r>
    <s v="P3909"/>
    <s v="Pretty Mini"/>
    <s v="Clothing"/>
    <s v="Omni Suppliers"/>
    <m/>
    <n v="76"/>
    <n v="2643.64"/>
    <m/>
    <x v="139"/>
    <d v="2025-09-29T00:00:00"/>
    <s v="discon"/>
    <s v="Pune Store"/>
    <s v="Pretty Mini"/>
    <s v="Clothing"/>
    <s v="Omni Suppliers"/>
    <s v="Pretty Mini"/>
    <s v="Clothing"/>
    <s v="Omni Suppliers"/>
    <n v="0"/>
    <n v="76"/>
    <n v="2643.64"/>
    <n v="0"/>
    <s v="Out of Stock"/>
    <s v="Yes"/>
    <n v="1"/>
  </r>
  <r>
    <s v="P3025"/>
    <s v="Blue X"/>
    <s v="Electronics"/>
    <s v="QuickStock"/>
    <n v="164"/>
    <n v="26"/>
    <n v="18938.46"/>
    <n v="3105907.44"/>
    <x v="117"/>
    <d v="2025-07-31T00:00:00"/>
    <s v="Actv"/>
    <s v="Mumbai Store"/>
    <s v="Blue X"/>
    <s v="Electronics"/>
    <s v="Quickstock"/>
    <s v="Blue X"/>
    <s v="Electronics"/>
    <s v="Quickstock"/>
    <n v="164"/>
    <n v="26"/>
    <n v="18938.46"/>
    <n v="3105907.44"/>
    <s v="In Stock"/>
    <s v="No"/>
    <n v="0"/>
  </r>
  <r>
    <s v="P3098"/>
    <s v="capital mini"/>
    <s v="Electronics"/>
    <s v="Global Traders"/>
    <n v="105"/>
    <n v="27"/>
    <n v="8087.77"/>
    <n v="849215.85000000009"/>
    <x v="83"/>
    <d v="2025-09-10T00:00:00"/>
    <s v="active"/>
    <s v="Online"/>
    <s v="Capital Mini"/>
    <s v="Electronics"/>
    <s v="Global Traders"/>
    <s v="Capital Mini"/>
    <s v="Electronics"/>
    <s v="Global Traders"/>
    <n v="105"/>
    <n v="27"/>
    <n v="8087.77"/>
    <n v="849215.85000000009"/>
    <s v="In Stock"/>
    <s v="No"/>
    <n v="0"/>
  </r>
  <r>
    <s v="P4726"/>
    <s v="High Lite"/>
    <s v="Toys"/>
    <s v="Omni Suppliers"/>
    <n v="165"/>
    <n v="20"/>
    <n v="18173.5"/>
    <n v="2998627.5"/>
    <x v="106"/>
    <d v="2025-10-07T00:00:00"/>
    <s v="discontinued"/>
    <s v="Mumbai Store"/>
    <s v="High Lite"/>
    <s v="Toys"/>
    <s v="Omni Suppliers"/>
    <s v="High Lite"/>
    <s v="Toys"/>
    <s v="Omni Suppliers"/>
    <n v="165"/>
    <n v="20"/>
    <n v="18173.5"/>
    <n v="2998627.5"/>
    <s v="In Stock"/>
    <s v="No"/>
    <n v="0"/>
  </r>
  <r>
    <s v="P2084"/>
    <s v="Word X"/>
    <s v="Electronics"/>
    <s v="Omni Suppliers"/>
    <n v="159"/>
    <n v="57"/>
    <n v="19066.09"/>
    <n v="3031508.31"/>
    <x v="41"/>
    <d v="2025-07-20T00:00:00"/>
    <s v="Inactive"/>
    <s v="Mumbai Store"/>
    <s v="Word X"/>
    <s v="Electronics"/>
    <s v="Omni Suppliers"/>
    <s v="Word X"/>
    <s v="Electronics"/>
    <s v="Omni Suppliers"/>
    <n v="159"/>
    <n v="57"/>
    <n v="19066.09"/>
    <n v="3031508.31"/>
    <s v="In Stock"/>
    <s v="No"/>
    <n v="0"/>
  </r>
  <r>
    <s v="P8337"/>
    <s v="Item Max"/>
    <s v="Furniture"/>
    <s v="ABC Pvt Ltd"/>
    <m/>
    <n v="60"/>
    <n v="2157.5700000000002"/>
    <m/>
    <x v="149"/>
    <d v="2025-08-07T00:00:00"/>
    <m/>
    <s v="Delhi Warehouse"/>
    <s v="Item Max"/>
    <s v="Furniture"/>
    <s v="Abc Pvt Ltd"/>
    <s v="Item Max"/>
    <s v="Furniture"/>
    <s v="Abc Pvt Ltd"/>
    <n v="0"/>
    <n v="60"/>
    <n v="2157.5700000000002"/>
    <n v="0"/>
    <s v="Out of Stock"/>
    <s v="Yes"/>
    <n v="1"/>
  </r>
  <r>
    <s v="P8802"/>
    <s v="After Max"/>
    <s v="Electronics"/>
    <s v="Global Traders"/>
    <n v="85"/>
    <n v="67"/>
    <n v="10881.78"/>
    <n v="924951.3"/>
    <x v="123"/>
    <d v="2025-08-12T00:00:00"/>
    <s v="active"/>
    <s v="Online"/>
    <s v="After Max"/>
    <s v="Electronics"/>
    <s v="Global Traders"/>
    <s v="After Max"/>
    <s v="Electronics"/>
    <s v="Global Traders"/>
    <n v="85"/>
    <n v="67"/>
    <n v="10881.78"/>
    <n v="924951.3"/>
    <s v="In Stock"/>
    <s v="No"/>
    <n v="0"/>
  </r>
  <r>
    <s v="P5692"/>
    <s v="Career Max"/>
    <s v="Groceries"/>
    <s v="QuickStock"/>
    <m/>
    <n v="60"/>
    <n v="10463.93"/>
    <m/>
    <x v="162"/>
    <d v="2025-08-27T00:00:00"/>
    <s v="discontinued"/>
    <s v="Online"/>
    <s v="Career Max"/>
    <s v="Groceries"/>
    <s v="Quickstock"/>
    <s v="Career Max"/>
    <s v="Groceries"/>
    <s v="Quickstock"/>
    <n v="0"/>
    <n v="60"/>
    <n v="10463.93"/>
    <n v="0"/>
    <s v="Out of Stock"/>
    <s v="Yes"/>
    <n v="1"/>
  </r>
  <r>
    <s v="P9345"/>
    <s v="Picture X"/>
    <s v="Toys"/>
    <s v="Omni Suppliers"/>
    <n v="138"/>
    <n v="71"/>
    <n v="5133.62"/>
    <n v="708439.55999999994"/>
    <x v="12"/>
    <d v="2025-07-29T00:00:00"/>
    <s v="discon"/>
    <s v="Ahmedabad Branch"/>
    <s v="Picture X"/>
    <s v="Toys"/>
    <s v="Omni Suppliers"/>
    <s v="Picture X"/>
    <s v="Toys"/>
    <s v="Omni Suppliers"/>
    <n v="138"/>
    <n v="71"/>
    <n v="5133.62"/>
    <n v="708439.55999999994"/>
    <s v="In Stock"/>
    <s v="No"/>
    <n v="0"/>
  </r>
  <r>
    <s v="P1429"/>
    <s v="Rock Max"/>
    <s v="Furniture"/>
    <s v="QuickStock"/>
    <n v="181"/>
    <n v="60"/>
    <n v="9861.2900000000009"/>
    <n v="1784893.49"/>
    <x v="133"/>
    <d v="2025-08-01T00:00:00"/>
    <s v="Actv"/>
    <s v="Online"/>
    <s v="Rock Max"/>
    <s v="Furniture"/>
    <s v="Quickstock"/>
    <s v="Rock Max"/>
    <s v="Furniture"/>
    <s v="Quickstock"/>
    <n v="181"/>
    <n v="60"/>
    <n v="9861.2900000000009"/>
    <n v="1784893.4900000002"/>
    <s v="In Stock"/>
    <s v="No"/>
    <n v="0"/>
  </r>
  <r>
    <s v="P9272"/>
    <s v="Stay Max"/>
    <s v="Electronics"/>
    <s v="Global Traders"/>
    <m/>
    <n v="55"/>
    <n v="5468.4"/>
    <m/>
    <x v="167"/>
    <d v="2025-08-13T00:00:00"/>
    <s v="active"/>
    <s v="Mumbai Store"/>
    <s v="Stay Max"/>
    <s v="Electronics"/>
    <s v="Global Traders"/>
    <s v="Stay Max"/>
    <s v="Electronics"/>
    <s v="Global Traders"/>
    <n v="0"/>
    <n v="55"/>
    <n v="5468.4"/>
    <n v="0"/>
    <s v="Out of Stock"/>
    <s v="Yes"/>
    <n v="1"/>
  </r>
  <r>
    <s v="P8394"/>
    <s v="If Plus"/>
    <s v="Furniture"/>
    <m/>
    <n v="60"/>
    <n v="82"/>
    <n v="8347.01"/>
    <n v="500820.6"/>
    <x v="92"/>
    <d v="2025-08-18T00:00:00"/>
    <s v="discontinued"/>
    <s v="Ahmedabad Branch"/>
    <s v="If Plus"/>
    <s v="Furniture"/>
    <s v=""/>
    <s v="If Plus"/>
    <s v="Furniture"/>
    <s v="Others"/>
    <n v="60"/>
    <n v="82"/>
    <n v="8347.01"/>
    <n v="500820.60000000003"/>
    <s v="Low Stock"/>
    <s v="Yes"/>
    <n v="1"/>
  </r>
  <r>
    <s v="P2632"/>
    <s v="Else Mini"/>
    <s v="Toys"/>
    <s v="QuickStock"/>
    <n v="192"/>
    <n v="23"/>
    <n v="7002.48"/>
    <n v="1344476.1599999999"/>
    <x v="95"/>
    <d v="2025-09-19T00:00:00"/>
    <s v="discon"/>
    <s v="Pune Store"/>
    <s v="Else Mini"/>
    <s v="Toys"/>
    <s v="Quickstock"/>
    <s v="Else Mini"/>
    <s v="Toys"/>
    <s v="Quickstock"/>
    <n v="192"/>
    <n v="23"/>
    <n v="7002.48"/>
    <n v="1344476.1599999999"/>
    <s v="In Stock"/>
    <s v="No"/>
    <n v="0"/>
  </r>
  <r>
    <s v="P6998"/>
    <s v="Quite Mini"/>
    <s v="Clothing"/>
    <s v="ABC Pvt Ltd"/>
    <n v="90"/>
    <n v="83"/>
    <n v="5834.67"/>
    <n v="525120.30000000005"/>
    <x v="76"/>
    <d v="2025-07-26T00:00:00"/>
    <s v="active"/>
    <s v="Delhi Warehouse"/>
    <s v="Quite Mini"/>
    <s v="Clothing"/>
    <s v="Abc Pvt Ltd"/>
    <s v="Quite Mini"/>
    <s v="Clothing"/>
    <s v="Abc Pvt Ltd"/>
    <n v="90"/>
    <n v="83"/>
    <n v="5834.67"/>
    <n v="525120.30000000005"/>
    <s v="In Stock"/>
    <s v="No"/>
    <n v="0"/>
  </r>
  <r>
    <s v="P9692"/>
    <s v="Firm Lite"/>
    <s v="Groceries"/>
    <s v="QuickStock"/>
    <n v="149"/>
    <n v="44"/>
    <n v="9992.1200000000008"/>
    <n v="1488825.88"/>
    <x v="107"/>
    <d v="2025-09-29T00:00:00"/>
    <s v="discon"/>
    <s v="Pune Store"/>
    <s v="Firm Lite"/>
    <s v="Groceries"/>
    <s v="Quickstock"/>
    <s v="Firm Lite"/>
    <s v="Groceries"/>
    <s v="Quickstock"/>
    <n v="149"/>
    <n v="44"/>
    <n v="9992.1200000000008"/>
    <n v="1488825.8800000001"/>
    <s v="In Stock"/>
    <s v="No"/>
    <n v="0"/>
  </r>
  <r>
    <s v="P9144"/>
    <s v="Why Lite"/>
    <s v="Clothing"/>
    <s v="Global Traders"/>
    <n v="54"/>
    <n v="80"/>
    <n v="464.32"/>
    <n v="25073.279999999999"/>
    <x v="119"/>
    <d v="2025-08-30T00:00:00"/>
    <s v="active"/>
    <s v="Pune Store"/>
    <s v="Why Lite"/>
    <s v="Clothing"/>
    <s v="Global Traders"/>
    <s v="Why Lite"/>
    <s v="Clothing"/>
    <s v="Global Traders"/>
    <n v="54"/>
    <n v="80"/>
    <n v="464.32"/>
    <n v="25073.279999999999"/>
    <s v="Low Stock"/>
    <s v="Yes"/>
    <n v="1"/>
  </r>
  <r>
    <s v="P4348"/>
    <s v="Ability Mini"/>
    <s v="Electronics"/>
    <s v="Global Traders"/>
    <n v="65"/>
    <n v="27"/>
    <n v="10253.280000000001"/>
    <n v="666463.20000000007"/>
    <x v="17"/>
    <d v="2025-09-17T00:00:00"/>
    <s v="discontinued"/>
    <s v="Delhi Warehouse"/>
    <s v="Ability Mini"/>
    <s v="Electronics"/>
    <s v="Global Traders"/>
    <s v="Ability Mini"/>
    <s v="Electronics"/>
    <s v="Global Traders"/>
    <n v="65"/>
    <n v="27"/>
    <n v="10253.280000000001"/>
    <n v="666463.20000000007"/>
    <s v="In Stock"/>
    <s v="No"/>
    <n v="0"/>
  </r>
  <r>
    <s v="P7993"/>
    <s v="State Mini"/>
    <s v="Toys"/>
    <s v="ABC Pvt Ltd"/>
    <n v="50"/>
    <n v="75"/>
    <n v="4626.8999999999996"/>
    <n v="231345"/>
    <x v="48"/>
    <d v="2025-07-15T00:00:00"/>
    <s v="Inactive"/>
    <s v="Pune Store"/>
    <s v="State Mini"/>
    <s v="Toys"/>
    <s v="Abc Pvt Ltd"/>
    <s v="State Mini"/>
    <s v="Toys"/>
    <s v="Abc Pvt Ltd"/>
    <n v="50"/>
    <n v="75"/>
    <n v="4626.8999999999996"/>
    <n v="231344.99999999997"/>
    <s v="Low Stock"/>
    <s v="Yes"/>
    <n v="1"/>
  </r>
  <r>
    <s v="P2407"/>
    <s v="Save Pro"/>
    <s v="Furniture"/>
    <s v="RetailMart Inc"/>
    <m/>
    <m/>
    <n v="15715.06"/>
    <m/>
    <x v="169"/>
    <d v="2025-09-26T00:00:00"/>
    <s v="discontinued"/>
    <s v="Pune Store"/>
    <s v="Save Pro"/>
    <s v="Furniture"/>
    <s v="Retailmart Inc"/>
    <s v="Save Pro"/>
    <s v="Furniture"/>
    <s v="Retailmart Inc"/>
    <n v="0"/>
    <n v="0"/>
    <n v="15715.06"/>
    <n v="0"/>
    <s v="Out of Stock"/>
    <s v="No"/>
    <n v="1"/>
  </r>
  <r>
    <s v="P8546"/>
    <s v="Level Lite"/>
    <s v="Toys"/>
    <s v="ABC Pvt Ltd"/>
    <n v="15"/>
    <n v="51"/>
    <n v="9970.2800000000007"/>
    <n v="149554.20000000001"/>
    <x v="51"/>
    <d v="2025-08-31T00:00:00"/>
    <m/>
    <s v="Mumbai Store"/>
    <s v="Level Lite"/>
    <s v="Toys"/>
    <s v="Abc Pvt Ltd"/>
    <s v="Level Lite"/>
    <s v="Toys"/>
    <s v="Abc Pvt Ltd"/>
    <n v="15"/>
    <n v="51"/>
    <n v="9970.2800000000007"/>
    <n v="149554.20000000001"/>
    <s v="Low Stock"/>
    <s v="Yes"/>
    <n v="1"/>
  </r>
  <r>
    <s v="P2194"/>
    <s v="Purpose X"/>
    <s v="Clothing"/>
    <s v="ABC Pvt Ltd"/>
    <n v="63"/>
    <n v="90"/>
    <n v="17705.62"/>
    <n v="1115454.06"/>
    <x v="71"/>
    <d v="2025-09-01T00:00:00"/>
    <s v="active"/>
    <s v="Mumbai Store"/>
    <s v="Purpose X"/>
    <s v="Clothing"/>
    <s v="Abc Pvt Ltd"/>
    <s v="Purpose X"/>
    <s v="Clothing"/>
    <s v="Abc Pvt Ltd"/>
    <n v="63"/>
    <n v="90"/>
    <n v="17705.62"/>
    <n v="1115454.0599999998"/>
    <s v="Low Stock"/>
    <s v="Yes"/>
    <n v="1"/>
  </r>
  <r>
    <s v="P9316"/>
    <s v="piece lite"/>
    <s v="Toys"/>
    <s v="ABC Pvt Ltd"/>
    <n v="126"/>
    <n v="80"/>
    <n v="5976.96"/>
    <n v="753096.96"/>
    <x v="170"/>
    <d v="2025-08-13T00:00:00"/>
    <m/>
    <s v="Pune Store"/>
    <s v="Piece Lite"/>
    <s v="Toys"/>
    <s v="Abc Pvt Ltd"/>
    <s v="Piece Lite"/>
    <s v="Toys"/>
    <s v="Abc Pvt Ltd"/>
    <n v="126"/>
    <n v="80"/>
    <n v="5976.96"/>
    <n v="753096.96"/>
    <s v="In Stock"/>
    <s v="No"/>
    <n v="0"/>
  </r>
  <r>
    <s v="P2683"/>
    <s v="Force Mini"/>
    <s v="Groceries"/>
    <m/>
    <n v="138"/>
    <n v="98"/>
    <n v="7418.73"/>
    <n v="1023784.74"/>
    <x v="99"/>
    <d v="2025-09-09T00:00:00"/>
    <s v="discontinued"/>
    <s v="Pune Store"/>
    <s v="Force Mini"/>
    <s v="Groceries"/>
    <s v=""/>
    <s v="Force Mini"/>
    <s v="Groceries"/>
    <s v="Others"/>
    <n v="138"/>
    <n v="98"/>
    <n v="7418.73"/>
    <n v="1023784.74"/>
    <s v="In Stock"/>
    <s v="No"/>
    <n v="0"/>
  </r>
  <r>
    <s v="P8504"/>
    <s v="On Lite"/>
    <s v="Furniture"/>
    <m/>
    <n v="105"/>
    <n v="47"/>
    <n v="3547.67"/>
    <n v="372505.35"/>
    <x v="21"/>
    <d v="2025-08-26T00:00:00"/>
    <s v="Inactive"/>
    <s v="Delhi Warehouse"/>
    <s v="On Lite"/>
    <s v="Furniture"/>
    <s v=""/>
    <s v="On Lite"/>
    <s v="Furniture"/>
    <s v="Others"/>
    <n v="105"/>
    <n v="47"/>
    <n v="3547.67"/>
    <n v="372505.35000000003"/>
    <s v="In Stock"/>
    <s v="No"/>
    <n v="0"/>
  </r>
  <r>
    <s v="P6639"/>
    <s v="Civil Pro"/>
    <s v="Electronics"/>
    <s v="ABC Pvt Ltd"/>
    <n v="90"/>
    <n v="41"/>
    <n v="3045.17"/>
    <n v="274065.3"/>
    <x v="161"/>
    <d v="2025-09-13T00:00:00"/>
    <s v="Inactive"/>
    <s v="Online"/>
    <s v="Civil Pro"/>
    <s v="Electronics"/>
    <s v="Abc Pvt Ltd"/>
    <s v="Civil Pro"/>
    <s v="Electronics"/>
    <s v="Abc Pvt Ltd"/>
    <n v="90"/>
    <n v="41"/>
    <n v="3045.17"/>
    <n v="274065.3"/>
    <s v="In Stock"/>
    <s v="No"/>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02005C-F9D5-4D7D-85C7-B71102270728}" name="Supplier-wise Product Count" cacheId="35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Supplier Name">
  <location ref="I2:J9" firstHeaderRow="1" firstDataRow="1" firstDataCol="1"/>
  <pivotFields count="24">
    <pivotField dataField="1" showAll="0"/>
    <pivotField showAll="0"/>
    <pivotField showAll="0"/>
    <pivotField showAll="0">
      <items count="7">
        <item x="5"/>
        <item x="0"/>
        <item x="1"/>
        <item x="3"/>
        <item x="4"/>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items count="6">
        <item x="0"/>
        <item x="3"/>
        <item x="2"/>
        <item x="4"/>
        <item x="1"/>
        <item t="default"/>
      </items>
    </pivotField>
    <pivotField axis="axisRow" showAll="0" sortType="descending">
      <items count="8">
        <item h="1" m="1" x="6"/>
        <item x="5"/>
        <item x="0"/>
        <item x="1"/>
        <item x="3"/>
        <item x="4"/>
        <item x="2"/>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65" showAll="0"/>
    <pivotField numFmtId="165" showAll="0"/>
    <pivotField showAll="0">
      <items count="4">
        <item x="0"/>
        <item x="2"/>
        <item x="1"/>
        <item t="default"/>
      </items>
    </pivotField>
    <pivotField showAll="0">
      <items count="3">
        <item x="0"/>
        <item x="1"/>
        <item t="default"/>
      </items>
    </pivotField>
  </pivotFields>
  <rowFields count="1">
    <field x="17"/>
  </rowFields>
  <rowItems count="7">
    <i>
      <x v="3"/>
    </i>
    <i>
      <x v="2"/>
    </i>
    <i>
      <x v="1"/>
    </i>
    <i>
      <x v="4"/>
    </i>
    <i>
      <x v="5"/>
    </i>
    <i>
      <x v="6"/>
    </i>
    <i t="grand">
      <x/>
    </i>
  </rowItems>
  <colItems count="1">
    <i/>
  </colItems>
  <dataFields count="1">
    <dataField name="Count of Product ID" fld="0" subtotal="count" baseField="17" baseItem="4" numFmtId="3"/>
  </dataFields>
  <conditionalFormats count="3">
    <conditionalFormat priority="6">
      <pivotAreas count="1">
        <pivotArea type="data" collapsedLevelsAreSubtotals="1" fieldPosition="0">
          <references count="2">
            <reference field="4294967294" count="1" selected="0">
              <x v="0"/>
            </reference>
            <reference field="17" count="4">
              <x v="2"/>
              <x v="3"/>
              <x v="4"/>
              <x v="5"/>
            </reference>
          </references>
        </pivotArea>
      </pivotAreas>
    </conditionalFormat>
    <conditionalFormat priority="5">
      <pivotAreas count="1">
        <pivotArea type="data" collapsedLevelsAreSubtotals="1" fieldPosition="0">
          <references count="2">
            <reference field="4294967294" count="1" selected="0">
              <x v="0"/>
            </reference>
            <reference field="17" count="5">
              <x v="1"/>
              <x v="2"/>
              <x v="3"/>
              <x v="4"/>
              <x v="5"/>
            </reference>
          </references>
        </pivotArea>
      </pivotAreas>
    </conditionalFormat>
    <conditionalFormat priority="4">
      <pivotAreas count="1">
        <pivotArea type="data" collapsedLevelsAreSubtotals="1" fieldPosition="0">
          <references count="2">
            <reference field="4294967294" count="1" selected="0">
              <x v="0"/>
            </reference>
            <reference field="17" count="6">
              <x v="1"/>
              <x v="2"/>
              <x v="3"/>
              <x v="4"/>
              <x v="5"/>
              <x v="6"/>
            </reference>
          </references>
        </pivotArea>
      </pivotAreas>
    </conditionalFormat>
  </conditionalFormats>
  <chartFormats count="8">
    <chartFormat chart="0"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7" count="1" selected="0">
            <x v="1"/>
          </reference>
        </references>
      </pivotArea>
    </chartFormat>
    <chartFormat chart="8" format="9">
      <pivotArea type="data" outline="0" fieldPosition="0">
        <references count="2">
          <reference field="4294967294" count="1" selected="0">
            <x v="0"/>
          </reference>
          <reference field="17" count="1" selected="0">
            <x v="2"/>
          </reference>
        </references>
      </pivotArea>
    </chartFormat>
    <chartFormat chart="8" format="10">
      <pivotArea type="data" outline="0" fieldPosition="0">
        <references count="2">
          <reference field="4294967294" count="1" selected="0">
            <x v="0"/>
          </reference>
          <reference field="17" count="1" selected="0">
            <x v="3"/>
          </reference>
        </references>
      </pivotArea>
    </chartFormat>
    <chartFormat chart="8" format="11">
      <pivotArea type="data" outline="0" fieldPosition="0">
        <references count="2">
          <reference field="4294967294" count="1" selected="0">
            <x v="0"/>
          </reference>
          <reference field="17" count="1" selected="0">
            <x v="4"/>
          </reference>
        </references>
      </pivotArea>
    </chartFormat>
    <chartFormat chart="8" format="12">
      <pivotArea type="data" outline="0" fieldPosition="0">
        <references count="2">
          <reference field="4294967294" count="1" selected="0">
            <x v="0"/>
          </reference>
          <reference field="17" count="1" selected="0">
            <x v="5"/>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34B735-23F4-423C-B79B-535D118D4304}" name="Low Stock Products" cacheId="3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U4:V1091" firstHeaderRow="1" firstDataRow="1" firstDataCol="1" rowPageCount="1" colPageCount="1"/>
  <pivotFields count="24">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axis="axisRow" showAll="0">
      <items count="2772">
        <item x="2453"/>
        <item x="2082"/>
        <item x="447"/>
        <item x="2767"/>
        <item x="1468"/>
        <item x="2383"/>
        <item x="1160"/>
        <item x="587"/>
        <item x="1964"/>
        <item x="2047"/>
        <item x="1637"/>
        <item x="357"/>
        <item x="146"/>
        <item x="327"/>
        <item x="312"/>
        <item x="2157"/>
        <item x="1669"/>
        <item x="871"/>
        <item x="852"/>
        <item x="1480"/>
        <item x="1255"/>
        <item x="2493"/>
        <item x="2205"/>
        <item x="2675"/>
        <item x="1628"/>
        <item x="2046"/>
        <item x="1419"/>
        <item x="1428"/>
        <item x="891"/>
        <item x="2607"/>
        <item x="1647"/>
        <item x="1380"/>
        <item x="139"/>
        <item x="1860"/>
        <item x="2096"/>
        <item x="2392"/>
        <item x="1572"/>
        <item x="1680"/>
        <item x="2524"/>
        <item x="1489"/>
        <item x="1117"/>
        <item x="509"/>
        <item x="2155"/>
        <item x="1134"/>
        <item x="2195"/>
        <item x="1986"/>
        <item x="1542"/>
        <item x="2051"/>
        <item x="2174"/>
        <item x="2134"/>
        <item x="1236"/>
        <item x="1237"/>
        <item x="1332"/>
        <item x="2225"/>
        <item x="942"/>
        <item x="2413"/>
        <item x="764"/>
        <item x="2617"/>
        <item x="2480"/>
        <item x="1155"/>
        <item x="2226"/>
        <item x="2011"/>
        <item x="2406"/>
        <item x="1946"/>
        <item x="276"/>
        <item x="301"/>
        <item x="460"/>
        <item x="2490"/>
        <item x="1867"/>
        <item x="317"/>
        <item x="1343"/>
        <item x="2441"/>
        <item x="105"/>
        <item x="2614"/>
        <item x="137"/>
        <item x="408"/>
        <item x="670"/>
        <item x="315"/>
        <item x="803"/>
        <item x="1248"/>
        <item x="2554"/>
        <item x="203"/>
        <item x="1219"/>
        <item x="1527"/>
        <item x="525"/>
        <item x="249"/>
        <item x="2529"/>
        <item x="1093"/>
        <item x="2029"/>
        <item x="2142"/>
        <item x="2632"/>
        <item x="155"/>
        <item x="459"/>
        <item x="1404"/>
        <item x="365"/>
        <item x="371"/>
        <item x="1233"/>
        <item x="507"/>
        <item x="1262"/>
        <item x="1292"/>
        <item x="1988"/>
        <item x="344"/>
        <item x="2085"/>
        <item x="2500"/>
        <item x="2183"/>
        <item x="26"/>
        <item x="2407"/>
        <item x="2115"/>
        <item x="347"/>
        <item x="1908"/>
        <item x="594"/>
        <item x="2661"/>
        <item x="2162"/>
        <item x="1553"/>
        <item x="1275"/>
        <item x="1654"/>
        <item x="1041"/>
        <item x="2086"/>
        <item x="1644"/>
        <item x="1583"/>
        <item x="967"/>
        <item x="779"/>
        <item x="1408"/>
        <item x="1052"/>
        <item x="1684"/>
        <item x="458"/>
        <item x="1829"/>
        <item x="1147"/>
        <item x="364"/>
        <item x="1116"/>
        <item x="272"/>
        <item x="1743"/>
        <item x="1025"/>
        <item x="1371"/>
        <item x="1595"/>
        <item x="37"/>
        <item x="1373"/>
        <item x="1153"/>
        <item x="152"/>
        <item x="1085"/>
        <item x="236"/>
        <item x="1321"/>
        <item x="2009"/>
        <item x="150"/>
        <item x="2350"/>
        <item x="2602"/>
        <item x="1017"/>
        <item x="2307"/>
        <item x="464"/>
        <item x="1033"/>
        <item x="890"/>
        <item x="111"/>
        <item x="1442"/>
        <item x="1413"/>
        <item x="470"/>
        <item x="1565"/>
        <item x="1037"/>
        <item x="395"/>
        <item x="2068"/>
        <item x="2028"/>
        <item x="453"/>
        <item x="2297"/>
        <item x="2724"/>
        <item x="278"/>
        <item x="1838"/>
        <item x="1352"/>
        <item x="1630"/>
        <item x="311"/>
        <item x="99"/>
        <item x="710"/>
        <item x="799"/>
        <item x="1098"/>
        <item x="1183"/>
        <item x="1291"/>
        <item x="2004"/>
        <item x="2575"/>
        <item x="2194"/>
        <item x="2721"/>
        <item x="198"/>
        <item x="1363"/>
        <item x="2720"/>
        <item x="1043"/>
        <item x="2228"/>
        <item x="1445"/>
        <item x="2578"/>
        <item x="1157"/>
        <item x="634"/>
        <item x="529"/>
        <item x="618"/>
        <item x="1493"/>
        <item x="596"/>
        <item x="1865"/>
        <item x="1774"/>
        <item x="2284"/>
        <item x="906"/>
        <item x="629"/>
        <item x="2153"/>
        <item x="1473"/>
        <item x="848"/>
        <item x="2249"/>
        <item x="245"/>
        <item x="887"/>
        <item x="1024"/>
        <item x="2220"/>
        <item x="1167"/>
        <item x="2283"/>
        <item x="39"/>
        <item x="2599"/>
        <item x="551"/>
        <item x="1123"/>
        <item x="1713"/>
        <item x="2593"/>
        <item x="298"/>
        <item x="1800"/>
        <item x="2581"/>
        <item x="2062"/>
        <item x="2462"/>
        <item x="1996"/>
        <item x="1759"/>
        <item x="1534"/>
        <item x="876"/>
        <item x="112"/>
        <item x="1340"/>
        <item x="1273"/>
        <item x="579"/>
        <item x="1406"/>
        <item x="982"/>
        <item x="1446"/>
        <item x="1083"/>
        <item x="2359"/>
        <item x="1035"/>
        <item x="956"/>
        <item x="15"/>
        <item x="1272"/>
        <item x="2131"/>
        <item x="44"/>
        <item x="1862"/>
        <item x="1517"/>
        <item x="2536"/>
        <item x="421"/>
        <item x="549"/>
        <item x="1181"/>
        <item x="847"/>
        <item x="786"/>
        <item x="461"/>
        <item x="1925"/>
        <item x="1375"/>
        <item x="1422"/>
        <item x="1909"/>
        <item x="303"/>
        <item x="1883"/>
        <item x="1817"/>
        <item x="2204"/>
        <item x="972"/>
        <item x="230"/>
        <item x="34"/>
        <item x="2537"/>
        <item x="2755"/>
        <item x="2321"/>
        <item x="2592"/>
        <item x="2257"/>
        <item x="1900"/>
        <item x="2747"/>
        <item x="125"/>
        <item x="1536"/>
        <item x="1664"/>
        <item x="2076"/>
        <item x="2496"/>
        <item x="1708"/>
        <item x="1597"/>
        <item x="1614"/>
        <item x="156"/>
        <item x="1621"/>
        <item x="1044"/>
        <item x="1781"/>
        <item x="946"/>
        <item x="2692"/>
        <item x="19"/>
        <item x="2625"/>
        <item x="1682"/>
        <item x="2700"/>
        <item x="1405"/>
        <item x="2762"/>
        <item x="872"/>
        <item x="1688"/>
        <item x="2748"/>
        <item x="1605"/>
        <item x="448"/>
        <item x="933"/>
        <item x="2620"/>
        <item x="1575"/>
        <item x="2457"/>
        <item x="1858"/>
        <item x="1642"/>
        <item x="854"/>
        <item x="754"/>
        <item x="1118"/>
        <item x="2640"/>
        <item x="2420"/>
        <item x="1519"/>
        <item x="1679"/>
        <item x="2583"/>
        <item x="1855"/>
        <item x="559"/>
        <item x="134"/>
        <item x="2687"/>
        <item x="1284"/>
        <item x="2104"/>
        <item x="2526"/>
        <item x="1851"/>
        <item x="2373"/>
        <item x="752"/>
        <item x="325"/>
        <item x="2741"/>
        <item x="1626"/>
        <item x="1917"/>
        <item x="2506"/>
        <item x="2626"/>
        <item x="2073"/>
        <item x="2025"/>
        <item x="1217"/>
        <item x="1426"/>
        <item x="351"/>
        <item x="2271"/>
        <item x="2674"/>
        <item x="678"/>
        <item x="520"/>
        <item x="714"/>
        <item x="1953"/>
        <item x="2712"/>
        <item x="169"/>
        <item x="1913"/>
        <item x="2495"/>
        <item x="547"/>
        <item x="984"/>
        <item x="1834"/>
        <item x="1067"/>
        <item x="664"/>
        <item x="1225"/>
        <item x="1055"/>
        <item x="2679"/>
        <item x="2705"/>
        <item x="2558"/>
        <item x="1402"/>
        <item x="2170"/>
        <item x="2543"/>
        <item x="1568"/>
        <item x="554"/>
        <item x="741"/>
        <item x="107"/>
        <item x="2749"/>
        <item x="2681"/>
        <item x="267"/>
        <item x="1813"/>
        <item x="2098"/>
        <item x="1998"/>
        <item x="835"/>
        <item x="1026"/>
        <item x="263"/>
        <item x="746"/>
        <item x="2259"/>
        <item x="931"/>
        <item x="1941"/>
        <item x="2218"/>
        <item x="2443"/>
        <item x="1798"/>
        <item x="1164"/>
        <item x="910"/>
        <item x="1893"/>
        <item x="1168"/>
        <item x="793"/>
        <item x="1027"/>
        <item x="1358"/>
        <item x="1260"/>
        <item x="1344"/>
        <item x="2319"/>
        <item x="2708"/>
        <item x="2119"/>
        <item x="241"/>
        <item x="281"/>
        <item x="2544"/>
        <item x="129"/>
        <item x="157"/>
        <item x="1963"/>
        <item x="2694"/>
        <item x="2232"/>
        <item x="630"/>
        <item x="2329"/>
        <item x="1269"/>
        <item x="472"/>
        <item x="293"/>
        <item x="1484"/>
        <item x="101"/>
        <item x="2263"/>
        <item x="1414"/>
        <item x="1133"/>
        <item x="733"/>
        <item x="1523"/>
        <item x="1479"/>
        <item x="2054"/>
        <item x="842"/>
        <item x="128"/>
        <item x="610"/>
        <item x="813"/>
        <item x="2523"/>
        <item x="9"/>
        <item x="1877"/>
        <item x="385"/>
        <item x="904"/>
        <item x="2449"/>
        <item x="1101"/>
        <item x="2419"/>
        <item x="2520"/>
        <item x="1399"/>
        <item x="483"/>
        <item x="1276"/>
        <item x="307"/>
        <item x="2546"/>
        <item x="499"/>
        <item x="1954"/>
        <item x="477"/>
        <item x="1653"/>
        <item x="1239"/>
        <item x="1401"/>
        <item x="1296"/>
        <item x="35"/>
        <item x="2716"/>
        <item x="2244"/>
        <item x="1887"/>
        <item x="865"/>
        <item x="866"/>
        <item x="2410"/>
        <item x="894"/>
        <item x="2757"/>
        <item x="728"/>
        <item x="2770"/>
        <item x="1475"/>
        <item x="1187"/>
        <item x="1974"/>
        <item x="2326"/>
        <item x="644"/>
        <item x="869"/>
        <item x="900"/>
        <item x="1318"/>
        <item x="1253"/>
        <item x="748"/>
        <item x="1307"/>
        <item x="590"/>
        <item x="1509"/>
        <item x="2109"/>
        <item x="2261"/>
        <item x="1916"/>
        <item x="417"/>
        <item x="534"/>
        <item x="2032"/>
        <item x="462"/>
        <item x="500"/>
        <item x="1756"/>
        <item x="28"/>
        <item x="184"/>
        <item x="314"/>
        <item x="1353"/>
        <item x="1936"/>
        <item x="2431"/>
        <item x="2552"/>
        <item x="696"/>
        <item x="189"/>
        <item x="565"/>
        <item x="2239"/>
        <item x="2478"/>
        <item x="1512"/>
        <item x="750"/>
        <item x="431"/>
        <item x="2515"/>
        <item x="944"/>
        <item x="5"/>
        <item x="1191"/>
        <item x="2444"/>
        <item x="495"/>
        <item x="87"/>
        <item x="1530"/>
        <item x="161"/>
        <item x="693"/>
        <item x="1360"/>
        <item x="1638"/>
        <item x="1294"/>
        <item x="1728"/>
        <item x="205"/>
        <item x="2338"/>
        <item x="2643"/>
        <item x="292"/>
        <item x="1842"/>
        <item x="259"/>
        <item x="676"/>
        <item x="1740"/>
        <item x="1065"/>
        <item x="1806"/>
        <item x="1448"/>
        <item x="959"/>
        <item x="1938"/>
        <item x="75"/>
        <item x="1985"/>
        <item x="297"/>
        <item x="255"/>
        <item x="1579"/>
        <item x="1835"/>
        <item x="2659"/>
        <item x="996"/>
        <item x="576"/>
        <item x="514"/>
        <item x="486"/>
        <item x="1911"/>
        <item x="1207"/>
        <item x="2057"/>
        <item x="792"/>
        <item x="2150"/>
        <item x="1416"/>
        <item x="1345"/>
        <item x="2735"/>
        <item x="1263"/>
        <item x="1152"/>
        <item x="1538"/>
        <item x="133"/>
        <item x="223"/>
        <item x="915"/>
        <item x="2166"/>
        <item x="778"/>
        <item x="204"/>
        <item x="540"/>
        <item x="1879"/>
        <item x="1616"/>
        <item x="94"/>
        <item x="2754"/>
        <item x="1734"/>
        <item x="577"/>
        <item x="53"/>
        <item x="821"/>
        <item x="916"/>
        <item x="2678"/>
        <item x="2340"/>
        <item x="1166"/>
        <item x="2286"/>
        <item x="2427"/>
        <item x="988"/>
        <item x="1746"/>
        <item x="296"/>
        <item x="850"/>
        <item x="2049"/>
        <item x="698"/>
        <item x="77"/>
        <item x="1053"/>
        <item x="339"/>
        <item x="1141"/>
        <item x="701"/>
        <item x="637"/>
        <item x="1948"/>
        <item x="1279"/>
        <item x="1361"/>
        <item x="563"/>
        <item x="1146"/>
        <item x="10"/>
        <item x="214"/>
        <item x="1698"/>
        <item x="1852"/>
        <item x="1714"/>
        <item x="2676"/>
        <item x="2468"/>
        <item x="619"/>
        <item x="647"/>
        <item x="2097"/>
        <item x="6"/>
        <item x="2704"/>
        <item x="2126"/>
        <item x="300"/>
        <item x="1383"/>
        <item x="1777"/>
        <item x="2491"/>
        <item x="82"/>
        <item x="2118"/>
        <item x="1886"/>
        <item x="2432"/>
        <item x="1441"/>
        <item x="2710"/>
        <item x="1551"/>
        <item x="2722"/>
        <item x="1735"/>
        <item x="2027"/>
        <item x="1540"/>
        <item x="1603"/>
        <item x="61"/>
        <item x="1221"/>
        <item x="2577"/>
        <item x="147"/>
        <item x="599"/>
        <item x="468"/>
        <item x="909"/>
        <item x="1319"/>
        <item x="598"/>
        <item x="1109"/>
        <item x="2580"/>
        <item x="1876"/>
        <item x="1554"/>
        <item x="2099"/>
        <item x="706"/>
        <item x="913"/>
        <item x="515"/>
        <item x="389"/>
        <item x="1660"/>
        <item x="2677"/>
        <item x="319"/>
        <item x="2012"/>
        <item x="707"/>
        <item x="1780"/>
        <item x="1557"/>
        <item x="86"/>
        <item x="2761"/>
        <item x="828"/>
        <item x="1966"/>
        <item x="2206"/>
        <item x="523"/>
        <item x="1901"/>
        <item x="426"/>
        <item x="639"/>
        <item x="2107"/>
        <item x="1322"/>
        <item x="210"/>
        <item x="874"/>
        <item x="2364"/>
        <item x="480"/>
        <item x="1607"/>
        <item x="1868"/>
        <item x="2569"/>
        <item x="1259"/>
        <item x="195"/>
        <item x="179"/>
        <item x="545"/>
        <item x="1170"/>
        <item x="1417"/>
        <item x="318"/>
        <item x="1128"/>
        <item x="2093"/>
        <item x="183"/>
        <item x="964"/>
        <item x="2043"/>
        <item x="1400"/>
        <item x="674"/>
        <item x="2664"/>
        <item x="1816"/>
        <item x="825"/>
        <item x="1601"/>
        <item x="123"/>
        <item x="831"/>
        <item x="1395"/>
        <item x="118"/>
        <item x="2684"/>
        <item x="558"/>
        <item x="1158"/>
        <item x="1905"/>
        <item x="2316"/>
        <item x="2629"/>
        <item x="2715"/>
        <item x="604"/>
        <item x="206"/>
        <item x="681"/>
        <item x="1023"/>
        <item x="2415"/>
        <item x="21"/>
        <item x="2026"/>
        <item x="920"/>
        <item x="1011"/>
        <item x="1863"/>
        <item x="824"/>
        <item x="1588"/>
        <item x="1882"/>
        <item x="202"/>
        <item x="2509"/>
        <item x="367"/>
        <item x="1450"/>
        <item x="1729"/>
        <item x="888"/>
        <item x="775"/>
        <item x="829"/>
        <item x="2378"/>
        <item x="346"/>
        <item x="2691"/>
        <item x="441"/>
        <item x="1214"/>
        <item x="149"/>
        <item x="1861"/>
        <item x="392"/>
        <item x="1766"/>
        <item x="921"/>
        <item x="2504"/>
        <item x="723"/>
        <item x="2190"/>
        <item x="2766"/>
        <item x="17"/>
        <item x="932"/>
        <item x="837"/>
        <item x="1210"/>
        <item x="1702"/>
        <item x="2324"/>
        <item x="2470"/>
        <item x="73"/>
        <item x="70"/>
        <item x="2186"/>
        <item x="758"/>
        <item x="2287"/>
        <item x="1776"/>
        <item x="924"/>
        <item x="1634"/>
        <item x="167"/>
        <item x="2072"/>
        <item x="2171"/>
        <item x="580"/>
        <item x="424"/>
        <item x="1385"/>
        <item x="1102"/>
        <item x="2650"/>
        <item x="1849"/>
        <item x="1226"/>
        <item x="789"/>
        <item x="791"/>
        <item x="767"/>
        <item x="759"/>
        <item x="1894"/>
        <item x="2252"/>
        <item x="1346"/>
        <item x="2212"/>
        <item x="818"/>
        <item x="2167"/>
        <item x="1349"/>
        <item x="1687"/>
        <item x="694"/>
        <item x="1888"/>
        <item x="1257"/>
        <item x="1382"/>
        <item x="1790"/>
        <item x="2535"/>
        <item x="512"/>
        <item x="2596"/>
        <item x="1556"/>
        <item x="1958"/>
        <item x="2139"/>
        <item x="2601"/>
        <item x="2281"/>
        <item x="1929"/>
        <item x="2270"/>
        <item x="2084"/>
        <item x="962"/>
        <item x="2423"/>
        <item x="1354"/>
        <item x="2138"/>
        <item x="1723"/>
        <item x="2334"/>
        <item x="2568"/>
        <item x="2750"/>
        <item x="538"/>
        <item x="2414"/>
        <item x="1674"/>
        <item x="548"/>
        <item x="209"/>
        <item x="1142"/>
        <item x="1020"/>
        <item x="42"/>
        <item x="1636"/>
        <item x="814"/>
        <item x="2344"/>
        <item x="1461"/>
        <item x="1309"/>
        <item x="1826"/>
        <item x="1127"/>
        <item x="1608"/>
        <item x="1655"/>
        <item x="1466"/>
        <item x="978"/>
        <item x="1184"/>
        <item x="650"/>
        <item x="1162"/>
        <item x="1300"/>
        <item x="1129"/>
        <item x="1364"/>
        <item x="1254"/>
        <item x="880"/>
        <item x="1578"/>
        <item x="1823"/>
        <item x="1286"/>
        <item x="684"/>
        <item x="2447"/>
        <item x="2521"/>
        <item x="394"/>
        <item x="1624"/>
        <item x="582"/>
        <item x="2278"/>
        <item x="1763"/>
        <item x="2349"/>
        <item x="1460"/>
        <item x="2758"/>
        <item x="1122"/>
        <item x="419"/>
        <item x="663"/>
        <item x="455"/>
        <item x="375"/>
        <item x="2006"/>
        <item x="2313"/>
        <item x="173"/>
        <item x="1873"/>
        <item x="1015"/>
        <item x="2336"/>
        <item x="1930"/>
        <item x="606"/>
        <item x="802"/>
        <item x="2193"/>
        <item x="46"/>
        <item x="1836"/>
        <item x="89"/>
        <item x="971"/>
        <item x="2045"/>
        <item x="1619"/>
        <item x="513"/>
        <item x="1392"/>
        <item x="1241"/>
        <item x="170"/>
        <item x="975"/>
        <item x="1350"/>
        <item x="744"/>
        <item x="981"/>
        <item x="1192"/>
        <item x="1031"/>
        <item x="989"/>
        <item x="1824"/>
        <item x="1258"/>
        <item x="1298"/>
        <item x="2112"/>
        <item x="2440"/>
        <item x="1508"/>
        <item x="1691"/>
        <item x="48"/>
        <item x="493"/>
        <item x="889"/>
        <item x="2605"/>
        <item x="11"/>
        <item x="439"/>
        <item x="2452"/>
        <item x="1449"/>
        <item x="144"/>
        <item x="2454"/>
        <item x="1498"/>
        <item x="52"/>
        <item x="1704"/>
        <item x="1050"/>
        <item x="1741"/>
        <item x="1218"/>
        <item x="1870"/>
        <item x="1515"/>
        <item x="454"/>
        <item x="2512"/>
        <item x="528"/>
        <item x="1715"/>
        <item x="1528"/>
        <item x="1077"/>
        <item x="1513"/>
        <item x="1939"/>
        <item x="108"/>
        <item x="2159"/>
        <item x="822"/>
        <item x="390"/>
        <item x="251"/>
        <item x="383"/>
        <item x="2703"/>
        <item x="2725"/>
        <item x="145"/>
        <item x="2621"/>
        <item x="1061"/>
        <item x="235"/>
        <item x="1874"/>
        <item x="1994"/>
        <item x="407"/>
        <item x="1712"/>
        <item x="651"/>
        <item x="2472"/>
        <item x="689"/>
        <item x="1439"/>
        <item x="1699"/>
        <item x="1429"/>
        <item x="569"/>
        <item x="1648"/>
        <item x="781"/>
        <item x="2385"/>
        <item x="130"/>
        <item x="1120"/>
        <item x="1559"/>
        <item x="1672"/>
        <item x="704"/>
        <item x="1749"/>
        <item x="136"/>
        <item x="2502"/>
        <item x="2572"/>
        <item x="1933"/>
        <item x="260"/>
        <item x="2103"/>
        <item x="269"/>
        <item x="2545"/>
        <item x="602"/>
        <item x="1978"/>
        <item x="923"/>
        <item x="1224"/>
        <item x="646"/>
        <item x="1598"/>
        <item x="72"/>
        <item x="141"/>
        <item x="1066"/>
        <item x="2541"/>
        <item x="2666"/>
        <item x="481"/>
        <item x="2466"/>
        <item x="2020"/>
        <item x="2624"/>
        <item x="1848"/>
        <item x="1594"/>
        <item x="1397"/>
        <item x="1469"/>
        <item x="1656"/>
        <item x="47"/>
        <item x="1306"/>
        <item x="1381"/>
        <item x="1115"/>
        <item x="1796"/>
        <item x="1903"/>
        <item x="2397"/>
        <item x="2317"/>
        <item x="2182"/>
        <item x="1148"/>
        <item x="711"/>
        <item x="2540"/>
        <item x="2132"/>
        <item x="1411"/>
        <item x="1751"/>
        <item x="1997"/>
        <item x="2154"/>
        <item x="1755"/>
        <item x="2260"/>
        <item x="2250"/>
        <item x="800"/>
        <item x="2322"/>
        <item x="833"/>
        <item x="1325"/>
        <item x="886"/>
        <item x="2181"/>
        <item x="2365"/>
        <item x="1304"/>
        <item x="2101"/>
        <item x="2341"/>
        <item x="2719"/>
        <item x="2430"/>
        <item x="1201"/>
        <item x="81"/>
        <item x="819"/>
        <item x="938"/>
        <item x="2597"/>
        <item x="2033"/>
        <item x="199"/>
        <item x="55"/>
        <item x="1"/>
        <item x="907"/>
        <item x="1415"/>
        <item x="227"/>
        <item x="2277"/>
        <item x="2"/>
        <item x="1112"/>
        <item x="1548"/>
        <item x="143"/>
        <item x="2590"/>
        <item x="1696"/>
        <item x="2665"/>
        <item x="232"/>
        <item x="2290"/>
        <item x="1299"/>
        <item x="1310"/>
        <item x="633"/>
        <item x="1625"/>
        <item x="762"/>
        <item x="2744"/>
        <item x="2184"/>
        <item x="1543"/>
        <item x="2087"/>
        <item x="286"/>
        <item x="1612"/>
        <item x="2140"/>
        <item x="2668"/>
        <item x="1631"/>
        <item x="1032"/>
        <item x="1288"/>
        <item x="1695"/>
        <item x="1552"/>
        <item x="2053"/>
        <item x="2564"/>
        <item x="691"/>
        <item x="2342"/>
        <item x="658"/>
        <item x="2411"/>
        <item x="1744"/>
        <item x="2161"/>
        <item x="1773"/>
        <item x="1649"/>
        <item x="740"/>
        <item x="247"/>
        <item x="1810"/>
        <item x="1719"/>
        <item x="2556"/>
        <item x="1922"/>
        <item x="2487"/>
        <item x="503"/>
        <item x="1172"/>
        <item x="1778"/>
        <item x="2309"/>
        <item x="2135"/>
        <item x="1467"/>
        <item x="2486"/>
        <item x="784"/>
        <item x="1357"/>
        <item x="244"/>
        <item x="2019"/>
        <item x="1898"/>
        <item x="2442"/>
        <item x="777"/>
        <item x="901"/>
        <item x="1761"/>
        <item x="356"/>
        <item x="1758"/>
        <item x="1317"/>
        <item x="2267"/>
        <item x="2158"/>
        <item x="1087"/>
        <item x="905"/>
        <item x="2738"/>
        <item x="672"/>
        <item x="771"/>
        <item x="2501"/>
        <item x="2551"/>
        <item x="1767"/>
        <item x="250"/>
        <item x="1485"/>
        <item x="2763"/>
        <item x="361"/>
        <item x="1374"/>
        <item x="397"/>
        <item x="1488"/>
        <item x="749"/>
        <item x="1471"/>
        <item x="2293"/>
        <item x="1495"/>
        <item x="1136"/>
        <item x="2295"/>
        <item x="1311"/>
        <item x="352"/>
        <item x="1486"/>
        <item x="2730"/>
        <item x="2595"/>
        <item x="1323"/>
        <item x="27"/>
        <item x="43"/>
        <item x="1249"/>
        <item x="1301"/>
        <item x="2637"/>
        <item x="345"/>
        <item x="1711"/>
        <item x="2061"/>
        <item x="2548"/>
        <item x="1049"/>
        <item x="440"/>
        <item x="200"/>
        <item x="2002"/>
        <item x="401"/>
        <item x="1477"/>
        <item x="445"/>
        <item x="2394"/>
        <item x="1788"/>
        <item x="302"/>
        <item x="1391"/>
        <item x="780"/>
        <item x="237"/>
        <item x="201"/>
        <item x="2296"/>
        <item x="402"/>
        <item x="2600"/>
        <item x="1904"/>
        <item x="1103"/>
        <item x="2363"/>
        <item x="1869"/>
        <item x="396"/>
        <item x="2199"/>
        <item x="581"/>
        <item x="510"/>
        <item x="1347"/>
        <item x="1111"/>
        <item x="1308"/>
        <item x="1305"/>
        <item x="7"/>
        <item x="2670"/>
        <item x="1369"/>
        <item x="2010"/>
        <item x="1793"/>
        <item x="1453"/>
        <item x="171"/>
        <item x="1533"/>
        <item x="1351"/>
        <item x="1038"/>
        <item x="622"/>
        <item x="1014"/>
        <item x="1722"/>
        <item x="253"/>
        <item x="59"/>
        <item x="856"/>
        <item x="695"/>
        <item x="2175"/>
        <item x="2382"/>
        <item x="238"/>
        <item x="1646"/>
        <item x="4"/>
        <item x="1673"/>
        <item x="1979"/>
        <item x="2698"/>
        <item x="2561"/>
        <item x="279"/>
        <item x="271"/>
        <item x="2231"/>
        <item x="1771"/>
        <item x="2379"/>
        <item x="679"/>
        <item x="2337"/>
        <item x="2609"/>
        <item x="571"/>
        <item x="2743"/>
        <item x="2375"/>
        <item x="2418"/>
        <item x="1430"/>
        <item x="1871"/>
        <item x="239"/>
        <item x="335"/>
        <item x="990"/>
        <item x="1609"/>
        <item x="2024"/>
        <item x="1754"/>
        <item x="374"/>
        <item x="1130"/>
        <item x="1693"/>
        <item x="855"/>
        <item x="832"/>
        <item x="2475"/>
        <item x="280"/>
        <item x="2459"/>
        <item x="2146"/>
        <item x="420"/>
        <item x="2497"/>
        <item x="1018"/>
        <item x="1541"/>
        <item x="808"/>
        <item x="32"/>
        <item x="2630"/>
        <item x="2187"/>
        <item x="496"/>
        <item x="1034"/>
        <item x="1600"/>
        <item x="584"/>
        <item x="1327"/>
        <item x="725"/>
        <item x="1490"/>
        <item x="1666"/>
        <item x="1878"/>
        <item x="1106"/>
        <item x="1472"/>
        <item x="927"/>
        <item x="1859"/>
        <item x="1108"/>
        <item x="2405"/>
        <item x="1091"/>
        <item x="1700"/>
        <item x="617"/>
        <item x="860"/>
        <item x="2471"/>
        <item x="2256"/>
        <item x="1947"/>
        <item x="1525"/>
        <item x="1302"/>
        <item x="522"/>
        <item x="511"/>
        <item x="2156"/>
        <item x="1956"/>
        <item x="1864"/>
        <item x="2106"/>
        <item x="2765"/>
        <item x="1880"/>
        <item x="217"/>
        <item x="1261"/>
        <item x="593"/>
        <item x="712"/>
        <item x="2328"/>
        <item x="1096"/>
        <item x="654"/>
        <item x="1277"/>
        <item x="432"/>
        <item x="2201"/>
        <item x="97"/>
        <item x="1833"/>
        <item x="1779"/>
        <item x="2645"/>
        <item x="2223"/>
        <item x="2059"/>
        <item x="2264"/>
        <item x="1334"/>
        <item x="1274"/>
        <item x="2254"/>
        <item x="969"/>
        <item x="2071"/>
        <item x="632"/>
        <item x="2262"/>
        <item x="524"/>
        <item x="727"/>
        <item x="628"/>
        <item x="961"/>
        <item x="3"/>
        <item x="36"/>
        <item x="1007"/>
        <item x="50"/>
        <item x="2651"/>
        <item x="2105"/>
        <item x="1045"/>
        <item x="1685"/>
        <item x="456"/>
        <item x="677"/>
        <item x="2482"/>
        <item x="1511"/>
        <item x="220"/>
        <item x="78"/>
        <item x="476"/>
        <item x="2269"/>
        <item x="337"/>
        <item x="393"/>
        <item x="1827"/>
        <item x="1944"/>
        <item x="2726"/>
        <item x="1585"/>
        <item x="914"/>
        <item x="1270"/>
        <item x="1030"/>
        <item x="864"/>
        <item x="410"/>
        <item x="1082"/>
        <item x="763"/>
        <item x="2591"/>
        <item x="816"/>
        <item x="1760"/>
        <item x="1840"/>
        <item x="242"/>
        <item x="1981"/>
        <item x="1844"/>
        <item x="1652"/>
        <item x="353"/>
        <item x="2300"/>
        <item x="2671"/>
        <item x="1577"/>
        <item x="1591"/>
        <item x="690"/>
        <item x="2644"/>
        <item x="2608"/>
        <item x="22"/>
        <item x="2282"/>
        <item x="994"/>
        <item x="411"/>
        <item x="1342"/>
        <item x="2092"/>
        <item x="2623"/>
        <item x="768"/>
        <item x="1410"/>
        <item x="1599"/>
        <item x="1725"/>
        <item x="246"/>
        <item x="2647"/>
        <item x="1060"/>
        <item x="2030"/>
        <item x="2768"/>
        <item x="1189"/>
        <item x="196"/>
        <item x="2746"/>
        <item x="1769"/>
        <item x="1285"/>
        <item x="600"/>
        <item x="2377"/>
        <item x="2380"/>
        <item x="1808"/>
        <item x="917"/>
        <item x="702"/>
        <item x="2505"/>
        <item x="1899"/>
        <item x="686"/>
        <item x="1412"/>
        <item x="2217"/>
        <item x="736"/>
        <item x="2436"/>
        <item x="1105"/>
        <item x="2124"/>
        <item x="883"/>
        <item x="2323"/>
        <item x="2485"/>
        <item x="1661"/>
        <item x="612"/>
        <item x="406"/>
        <item x="753"/>
        <item x="1282"/>
        <item x="1084"/>
        <item x="333"/>
        <item x="1443"/>
        <item x="572"/>
        <item x="2384"/>
        <item x="929"/>
        <item x="153"/>
        <item x="1750"/>
        <item x="2311"/>
        <item x="1942"/>
        <item x="474"/>
        <item x="57"/>
        <item x="1208"/>
        <item x="2040"/>
        <item x="2123"/>
        <item x="379"/>
        <item x="611"/>
        <item x="1990"/>
        <item x="1629"/>
        <item x="1924"/>
        <item x="1465"/>
        <item x="1812"/>
        <item x="583"/>
        <item x="1627"/>
        <item x="1177"/>
        <item x="1377"/>
        <item x="2366"/>
        <item x="1854"/>
        <item x="471"/>
        <item x="519"/>
        <item x="1697"/>
        <item x="2483"/>
        <item x="2587"/>
        <item x="2369"/>
        <item x="181"/>
        <item x="1995"/>
        <item x="804"/>
        <item x="1246"/>
        <item x="564"/>
        <item x="91"/>
        <item x="807"/>
        <item x="2736"/>
        <item x="1086"/>
        <item x="2339"/>
        <item x="2560"/>
        <item x="1320"/>
        <item x="369"/>
        <item x="1560"/>
        <item x="986"/>
        <item x="0"/>
        <item x="1104"/>
        <item x="1505"/>
        <item x="1972"/>
        <item x="1736"/>
        <item x="1837"/>
        <item x="2074"/>
        <item x="699"/>
        <item x="1072"/>
        <item x="264"/>
        <item x="657"/>
        <item x="226"/>
        <item x="2357"/>
        <item x="773"/>
        <item x="1200"/>
        <item x="1945"/>
        <item x="219"/>
        <item x="2532"/>
        <item x="755"/>
        <item x="310"/>
        <item x="573"/>
        <item x="2253"/>
        <item x="1454"/>
        <item x="2069"/>
        <item x="2306"/>
        <item x="2612"/>
        <item x="1000"/>
        <item x="45"/>
        <item x="1089"/>
        <item x="1718"/>
        <item x="1178"/>
        <item x="1462"/>
        <item x="953"/>
        <item x="2740"/>
        <item x="2594"/>
        <item x="2213"/>
        <item x="2511"/>
        <item x="1620"/>
        <item x="430"/>
        <item x="636"/>
        <item x="1138"/>
        <item x="922"/>
        <item x="338"/>
        <item x="135"/>
        <item x="844"/>
        <item x="1783"/>
        <item x="893"/>
        <item x="1747"/>
        <item x="1303"/>
        <item x="2015"/>
        <item x="2143"/>
        <item x="532"/>
        <item x="1733"/>
        <item x="1013"/>
        <item x="1701"/>
        <item x="2683"/>
        <item x="1420"/>
        <item x="452"/>
        <item x="2110"/>
        <item x="992"/>
        <item x="533"/>
        <item x="2268"/>
        <item x="2210"/>
        <item x="479"/>
        <item x="1846"/>
        <item x="1464"/>
        <item x="1576"/>
        <item x="2467"/>
        <item x="2083"/>
        <item x="1196"/>
        <item x="954"/>
        <item x="1593"/>
        <item x="656"/>
        <item x="1993"/>
        <item x="1803"/>
        <item x="102"/>
        <item x="330"/>
        <item x="2658"/>
        <item x="291"/>
        <item x="67"/>
        <item x="2654"/>
        <item x="2753"/>
        <item x="444"/>
        <item x="1366"/>
        <item x="1071"/>
        <item x="2314"/>
        <item x="700"/>
        <item x="498"/>
        <item x="2000"/>
        <item x="2686"/>
        <item x="2041"/>
        <item x="1897"/>
        <item x="308"/>
        <item x="103"/>
        <item x="543"/>
        <item x="1532"/>
        <item x="2164"/>
        <item x="1455"/>
        <item x="1845"/>
        <item x="2240"/>
        <item x="1965"/>
        <item x="1481"/>
        <item x="2312"/>
        <item x="354"/>
        <item x="224"/>
        <item x="1561"/>
        <item x="1095"/>
        <item x="849"/>
        <item x="2196"/>
        <item x="284"/>
        <item x="334"/>
        <item x="270"/>
        <item x="1738"/>
        <item x="826"/>
        <item x="1645"/>
        <item x="2400"/>
        <item x="2176"/>
        <item x="1980"/>
        <item x="1951"/>
        <item x="1009"/>
        <item x="117"/>
        <item x="2230"/>
        <item x="466"/>
        <item x="40"/>
        <item x="1932"/>
        <item x="1175"/>
        <item x="491"/>
        <item x="225"/>
        <item x="2285"/>
        <item x="1785"/>
        <item x="1677"/>
        <item x="2222"/>
        <item x="1314"/>
        <item x="1004"/>
        <item x="713"/>
        <item x="2345"/>
        <item x="1895"/>
        <item x="1516"/>
        <item x="851"/>
        <item x="63"/>
        <item x="104"/>
        <item x="965"/>
        <item x="109"/>
        <item x="320"/>
        <item x="1731"/>
        <item x="2299"/>
        <item x="1692"/>
        <item x="1716"/>
        <item x="1289"/>
        <item x="1002"/>
        <item x="660"/>
        <item x="1875"/>
        <item x="2298"/>
        <item x="607"/>
        <item x="720"/>
        <item x="827"/>
        <item x="2499"/>
        <item x="1492"/>
        <item x="51"/>
        <item x="1359"/>
        <item x="1739"/>
        <item x="1267"/>
        <item x="2450"/>
        <item x="1444"/>
        <item x="1228"/>
        <item x="2622"/>
        <item x="418"/>
        <item x="2304"/>
        <item x="2745"/>
        <item x="1782"/>
        <item x="1281"/>
        <item x="1487"/>
        <item x="2553"/>
        <item x="1121"/>
        <item x="1048"/>
        <item x="2396"/>
        <item x="2034"/>
        <item x="2289"/>
        <item x="2088"/>
        <item x="1126"/>
        <item x="2672"/>
        <item x="945"/>
        <item x="1635"/>
        <item x="703"/>
        <item x="2729"/>
        <item x="176"/>
        <item x="2188"/>
        <item x="228"/>
        <item x="2351"/>
        <item x="2473"/>
        <item x="194"/>
        <item x="2534"/>
        <item x="2531"/>
        <item x="570"/>
        <item x="288"/>
        <item x="2751"/>
        <item x="1223"/>
        <item x="1663"/>
        <item x="1198"/>
        <item x="2464"/>
        <item x="2172"/>
        <item x="12"/>
        <item x="2723"/>
        <item x="1330"/>
        <item x="1324"/>
        <item x="2237"/>
        <item x="2390"/>
        <item x="2133"/>
        <item x="56"/>
        <item x="2056"/>
        <item x="65"/>
        <item x="362"/>
        <item x="1238"/>
        <item x="787"/>
        <item x="2461"/>
        <item x="2733"/>
        <item x="724"/>
        <item x="2465"/>
        <item x="2615"/>
        <item x="1892"/>
        <item x="2648"/>
        <item x="2422"/>
        <item x="1458"/>
        <item x="2266"/>
        <item x="1604"/>
        <item x="377"/>
        <item x="1078"/>
        <item x="433"/>
        <item x="1566"/>
        <item x="2301"/>
        <item x="1144"/>
        <item x="2177"/>
        <item x="2265"/>
        <item x="1906"/>
        <item x="1524"/>
        <item x="2752"/>
        <item x="1891"/>
        <item x="649"/>
        <item x="1059"/>
        <item x="1029"/>
        <item x="624"/>
        <item x="422"/>
        <item x="721"/>
        <item x="1501"/>
        <item x="2563"/>
        <item x="1433"/>
        <item x="14"/>
        <item x="1150"/>
        <item x="1355"/>
        <item x="151"/>
        <item x="585"/>
        <item x="884"/>
        <item x="92"/>
        <item x="589"/>
        <item x="2503"/>
        <item x="126"/>
        <item x="285"/>
        <item x="1440"/>
        <item x="1389"/>
        <item x="2494"/>
        <item x="1074"/>
        <item x="2224"/>
        <item x="1161"/>
        <item x="342"/>
        <item x="122"/>
        <item x="2476"/>
        <item x="2660"/>
        <item x="1372"/>
        <item x="536"/>
        <item x="1356"/>
        <item x="2148"/>
        <item x="1934"/>
        <item x="165"/>
        <item x="2388"/>
        <item x="332"/>
        <item x="127"/>
        <item x="2756"/>
        <item x="1180"/>
        <item x="66"/>
        <item x="2728"/>
        <item x="428"/>
        <item x="158"/>
        <item x="1119"/>
        <item x="2628"/>
        <item x="2152"/>
        <item x="2695"/>
        <item x="1976"/>
        <item x="2717"/>
        <item x="535"/>
        <item x="562"/>
        <item x="1240"/>
        <item x="1866"/>
        <item x="1040"/>
        <item x="1474"/>
        <item x="1721"/>
        <item x="2039"/>
        <item x="2191"/>
        <item x="1100"/>
        <item x="1765"/>
        <item x="2354"/>
        <item x="1555"/>
        <item x="1943"/>
        <item x="566"/>
        <item x="782"/>
        <item x="2547"/>
        <item x="2627"/>
        <item x="2680"/>
        <item x="289"/>
        <item x="930"/>
        <item x="329"/>
        <item x="669"/>
        <item x="943"/>
        <item x="2067"/>
        <item x="2197"/>
        <item x="1558"/>
        <item x="381"/>
        <item x="2573"/>
        <item x="233"/>
        <item x="1717"/>
        <item x="2639"/>
        <item x="1968"/>
        <item x="473"/>
        <item x="1388"/>
        <item x="729"/>
        <item x="859"/>
        <item x="2303"/>
        <item x="159"/>
        <item x="578"/>
        <item x="2489"/>
        <item x="2417"/>
        <item x="120"/>
        <item x="1139"/>
        <item x="877"/>
        <item x="41"/>
        <item x="795"/>
        <item x="765"/>
        <item x="1581"/>
        <item x="2335"/>
        <item x="2031"/>
        <item x="360"/>
        <item x="328"/>
        <item x="1222"/>
        <item x="254"/>
        <item x="38"/>
        <item x="625"/>
        <item x="911"/>
        <item x="680"/>
        <item x="1805"/>
        <item x="1496"/>
        <item x="896"/>
        <item x="2227"/>
        <item x="1526"/>
        <item x="427"/>
        <item x="999"/>
        <item x="124"/>
        <item x="1499"/>
        <item x="2255"/>
        <item x="2387"/>
        <item x="2533"/>
        <item x="412"/>
        <item x="234"/>
        <item x="1937"/>
        <item x="2389"/>
        <item x="1550"/>
        <item x="1762"/>
        <item x="952"/>
        <item x="903"/>
        <item x="2100"/>
        <item x="655"/>
        <item x="1562"/>
        <item x="1090"/>
        <item x="2065"/>
        <item x="2769"/>
        <item x="1999"/>
        <item x="2408"/>
        <item x="1491"/>
        <item x="2127"/>
        <item x="359"/>
        <item x="601"/>
        <item x="148"/>
        <item x="673"/>
        <item x="414"/>
        <item x="8"/>
        <item x="2120"/>
        <item x="1567"/>
        <item x="1969"/>
        <item x="1316"/>
        <item x="1984"/>
        <item x="1791"/>
        <item x="1500"/>
        <item x="370"/>
        <item x="1423"/>
        <item x="1193"/>
        <item x="1185"/>
        <item x="2699"/>
        <item x="1088"/>
        <item x="243"/>
        <item x="2426"/>
        <item x="608"/>
        <item x="574"/>
        <item x="1923"/>
        <item x="603"/>
        <item x="812"/>
        <item x="366"/>
        <item x="805"/>
        <item x="341"/>
        <item x="1457"/>
        <item x="403"/>
        <item x="177"/>
        <item x="240"/>
        <item x="530"/>
        <item x="1643"/>
        <item x="527"/>
        <item x="1337"/>
        <item x="185"/>
        <item x="68"/>
        <item x="331"/>
        <item x="817"/>
        <item x="2064"/>
        <item x="1328"/>
        <item x="1977"/>
        <item x="492"/>
        <item x="715"/>
        <item x="1378"/>
        <item x="998"/>
        <item x="2200"/>
        <item x="796"/>
        <item x="1983"/>
        <item x="1379"/>
        <item x="2557"/>
        <item x="2530"/>
        <item x="1570"/>
        <item x="1843"/>
        <item x="2706"/>
        <item x="1016"/>
        <item x="987"/>
        <item x="526"/>
        <item x="2374"/>
        <item x="1231"/>
        <item x="208"/>
        <item x="2302"/>
        <item x="605"/>
        <item x="1421"/>
        <item x="1613"/>
        <item x="2619"/>
        <item x="1407"/>
        <item x="823"/>
        <item x="2251"/>
        <item x="2173"/>
        <item x="2168"/>
        <item x="2052"/>
        <item x="1137"/>
        <item x="2113"/>
        <item x="192"/>
        <item x="863"/>
        <item x="2368"/>
        <item x="400"/>
        <item x="2078"/>
        <item x="2305"/>
        <item x="2037"/>
        <item x="1632"/>
        <item x="2734"/>
        <item x="1982"/>
        <item x="2070"/>
        <item x="69"/>
        <item x="1245"/>
        <item x="1176"/>
        <item x="643"/>
        <item x="211"/>
        <item x="2036"/>
        <item x="653"/>
        <item x="2395"/>
        <item x="505"/>
        <item x="1657"/>
        <item x="1054"/>
        <item x="635"/>
        <item x="1213"/>
        <item x="1022"/>
        <item x="747"/>
        <item x="1580"/>
        <item x="1384"/>
        <item x="983"/>
        <item x="556"/>
        <item x="881"/>
        <item x="2731"/>
        <item x="1799"/>
        <item x="560"/>
        <item x="743"/>
        <item x="958"/>
        <item x="2393"/>
        <item x="508"/>
        <item x="231"/>
        <item x="33"/>
        <item x="1264"/>
        <item x="304"/>
        <item x="718"/>
        <item x="616"/>
        <item x="1204"/>
        <item x="20"/>
        <item x="166"/>
        <item x="2562"/>
        <item x="1795"/>
        <item x="1483"/>
        <item x="631"/>
        <item x="1131"/>
        <item x="405"/>
        <item x="274"/>
        <item x="2273"/>
        <item x="976"/>
        <item x="1563"/>
        <item x="2035"/>
        <item x="1079"/>
        <item x="1431"/>
        <item x="2355"/>
        <item x="1247"/>
        <item x="2048"/>
        <item x="1959"/>
        <item x="2276"/>
        <item x="488"/>
        <item x="1008"/>
        <item x="1662"/>
        <item x="806"/>
        <item x="2160"/>
        <item x="1326"/>
        <item x="682"/>
        <item x="968"/>
        <item x="1280"/>
        <item x="2713"/>
        <item x="613"/>
        <item x="316"/>
        <item x="1165"/>
        <item x="1070"/>
        <item x="373"/>
        <item x="737"/>
        <item x="2638"/>
        <item x="163"/>
        <item x="2221"/>
        <item x="207"/>
        <item x="687"/>
        <item x="2737"/>
        <item x="140"/>
        <item x="1914"/>
        <item x="2456"/>
        <item x="2598"/>
        <item x="1125"/>
        <item x="2477"/>
        <item x="372"/>
        <item x="745"/>
        <item x="957"/>
        <item x="1151"/>
        <item x="2565"/>
        <item x="1703"/>
        <item x="785"/>
        <item x="517"/>
        <item x="742"/>
        <item x="761"/>
        <item x="2371"/>
        <item x="675"/>
        <item x="322"/>
        <item x="2481"/>
        <item x="186"/>
        <item x="801"/>
        <item x="2739"/>
        <item x="2682"/>
        <item x="2233"/>
        <item x="138"/>
        <item x="2320"/>
        <item x="2044"/>
        <item x="188"/>
        <item x="2216"/>
        <item x="1432"/>
        <item x="363"/>
        <item x="434"/>
        <item x="265"/>
        <item x="178"/>
        <item x="1230"/>
        <item x="575"/>
        <item x="974"/>
        <item x="1950"/>
        <item x="1042"/>
        <item x="83"/>
        <item x="1194"/>
        <item x="29"/>
        <item x="1920"/>
        <item x="609"/>
        <item x="1463"/>
        <item x="266"/>
        <item x="1243"/>
        <item x="2656"/>
        <item x="115"/>
        <item x="2117"/>
        <item x="1339"/>
        <item x="1252"/>
        <item x="2294"/>
        <item x="2332"/>
        <item x="485"/>
        <item x="168"/>
        <item x="794"/>
        <item x="1510"/>
        <item x="1215"/>
        <item x="2631"/>
        <item x="2248"/>
        <item x="1957"/>
        <item x="283"/>
        <item x="2574"/>
        <item x="2696"/>
        <item x="1955"/>
        <item x="340"/>
        <item x="1940"/>
        <item x="429"/>
        <item x="1770"/>
        <item x="841"/>
        <item x="774"/>
        <item x="2017"/>
        <item x="1278"/>
        <item x="735"/>
        <item x="1331"/>
        <item x="1156"/>
        <item x="1212"/>
        <item x="550"/>
        <item x="437"/>
        <item x="2635"/>
        <item x="1831"/>
        <item x="2611"/>
        <item x="2185"/>
        <item x="2163"/>
        <item x="2555"/>
        <item x="2211"/>
        <item x="1006"/>
        <item x="2315"/>
        <item x="504"/>
        <item x="2310"/>
        <item x="215"/>
        <item x="1814"/>
        <item x="2412"/>
        <item x="2236"/>
        <item x="2094"/>
        <item x="1665"/>
        <item x="879"/>
        <item x="1856"/>
        <item x="2288"/>
        <item x="2514"/>
        <item x="1926"/>
        <item x="1811"/>
        <item x="2343"/>
        <item x="2279"/>
        <item x="398"/>
        <item x="469"/>
        <item x="1992"/>
        <item x="645"/>
        <item x="64"/>
        <item x="409"/>
        <item x="2376"/>
        <item x="1857"/>
        <item x="1149"/>
        <item x="1961"/>
        <item x="2090"/>
        <item x="309"/>
        <item x="2215"/>
        <item x="368"/>
        <item x="1069"/>
        <item x="2330"/>
        <item x="1690"/>
        <item x="2356"/>
        <item x="349"/>
        <item x="1010"/>
        <item x="1396"/>
        <item x="1451"/>
        <item x="2527"/>
        <item x="1720"/>
        <item x="1975"/>
        <item x="592"/>
        <item x="1841"/>
        <item x="2508"/>
        <item x="1418"/>
        <item x="2386"/>
        <item x="838"/>
        <item x="2507"/>
        <item x="2460"/>
        <item x="1163"/>
        <item x="936"/>
        <item x="2125"/>
        <item x="1064"/>
        <item x="1335"/>
        <item x="1143"/>
        <item x="1056"/>
        <item x="182"/>
        <item x="1847"/>
        <item x="1179"/>
        <item x="74"/>
        <item x="1633"/>
        <item x="1244"/>
        <item x="2446"/>
        <item x="2663"/>
        <item x="2178"/>
        <item x="2003"/>
        <item x="1001"/>
        <item x="1159"/>
        <item x="1312"/>
        <item x="2711"/>
        <item x="2208"/>
        <item x="268"/>
        <item x="174"/>
        <item x="1902"/>
        <item x="90"/>
        <item x="1919"/>
        <item x="730"/>
        <item x="1639"/>
        <item x="30"/>
        <item x="2007"/>
        <item x="1135"/>
        <item x="1047"/>
        <item x="2516"/>
        <item x="567"/>
        <item x="722"/>
        <item x="1896"/>
        <item x="1295"/>
        <item x="1676"/>
        <item x="2727"/>
        <item x="1216"/>
        <item x="2114"/>
        <item x="1447"/>
        <item x="2042"/>
        <item x="1960"/>
        <item x="2566"/>
        <item x="1544"/>
        <item x="2576"/>
        <item x="2258"/>
        <item x="299"/>
        <item x="1683"/>
        <item x="256"/>
        <item x="2145"/>
        <item x="2538"/>
        <item x="1256"/>
        <item x="783"/>
        <item x="1362"/>
        <item x="668"/>
        <item x="1787"/>
        <item x="2111"/>
        <item x="620"/>
        <item x="2488"/>
        <item x="1019"/>
        <item x="1611"/>
        <item x="895"/>
        <item x="1250"/>
        <item x="1617"/>
        <item x="2280"/>
        <item x="197"/>
        <item x="294"/>
        <item x="626"/>
        <item x="908"/>
        <item x="659"/>
        <item x="1535"/>
        <item x="809"/>
        <item x="180"/>
        <item x="482"/>
        <item x="1707"/>
        <item x="541"/>
        <item x="1590"/>
        <item x="834"/>
        <item x="1028"/>
        <item x="79"/>
        <item x="1853"/>
        <item x="734"/>
        <item x="623"/>
        <item x="561"/>
        <item x="380"/>
        <item x="918"/>
        <item x="937"/>
        <item x="1820"/>
        <item x="790"/>
        <item x="2165"/>
        <item x="2246"/>
        <item x="1659"/>
        <item x="820"/>
        <item x="1057"/>
        <item x="2245"/>
        <item x="451"/>
        <item x="2697"/>
        <item x="2023"/>
        <item x="391"/>
        <item x="248"/>
        <item x="1832"/>
        <item x="2618"/>
        <item x="113"/>
        <item x="382"/>
        <item x="1727"/>
        <item x="1821"/>
        <item x="114"/>
        <item x="2550"/>
        <item x="1675"/>
        <item x="2469"/>
        <item x="1140"/>
        <item x="1671"/>
        <item x="867"/>
        <item x="1640"/>
        <item x="719"/>
        <item x="1476"/>
        <item x="1931"/>
        <item x="2584"/>
        <item x="1452"/>
        <item x="1573"/>
        <item x="2701"/>
        <item x="2525"/>
        <item x="1434"/>
        <item x="1623"/>
        <item x="2361"/>
        <item x="1602"/>
        <item x="1991"/>
        <item x="1424"/>
        <item x="1169"/>
        <item x="2272"/>
        <item x="1393"/>
        <item x="1587"/>
        <item x="1670"/>
        <item x="638"/>
        <item x="1195"/>
        <item x="1506"/>
        <item x="875"/>
        <item x="516"/>
        <item x="1459"/>
        <item x="614"/>
        <item x="798"/>
        <item x="475"/>
        <item x="1971"/>
        <item x="2492"/>
        <item x="2147"/>
        <item x="641"/>
        <item x="2102"/>
        <item x="2202"/>
        <item x="1268"/>
        <item x="1021"/>
        <item x="58"/>
        <item x="2192"/>
        <item x="435"/>
        <item x="187"/>
        <item x="1394"/>
        <item x="2636"/>
        <item x="1436"/>
        <item x="1912"/>
        <item x="1174"/>
        <item x="2451"/>
        <item x="993"/>
        <item x="343"/>
        <item x="1547"/>
        <item x="2589"/>
        <item x="295"/>
        <item x="717"/>
        <item x="1686"/>
        <item x="1365"/>
        <item x="979"/>
        <item x="709"/>
        <item x="2542"/>
        <item x="1678"/>
        <item x="2058"/>
        <item x="705"/>
        <item x="2022"/>
        <item x="98"/>
        <item x="1689"/>
        <item x="1789"/>
        <item x="2448"/>
        <item x="1748"/>
        <item x="2346"/>
        <item x="1592"/>
        <item x="2693"/>
        <item x="2179"/>
        <item x="941"/>
        <item x="1622"/>
        <item x="2513"/>
        <item x="1211"/>
        <item x="1173"/>
        <item x="2610"/>
        <item x="1801"/>
        <item x="88"/>
        <item x="1068"/>
        <item x="2707"/>
        <item x="1092"/>
        <item x="2655"/>
        <item x="1518"/>
        <item x="1819"/>
        <item x="2688"/>
        <item x="1694"/>
        <item x="1113"/>
        <item x="708"/>
        <item x="1336"/>
        <item x="154"/>
        <item x="2151"/>
        <item x="1114"/>
        <item x="1764"/>
        <item x="2198"/>
        <item x="1828"/>
        <item x="595"/>
        <item x="1197"/>
        <item x="2352"/>
        <item x="282"/>
        <item x="1907"/>
        <item x="1921"/>
        <item x="273"/>
        <item x="1520"/>
        <item x="1271"/>
        <item x="966"/>
        <item x="323"/>
        <item x="190"/>
        <item x="1531"/>
        <item x="54"/>
        <item x="1182"/>
        <item x="1615"/>
        <item x="2077"/>
        <item x="1928"/>
        <item x="2458"/>
        <item x="2137"/>
        <item x="1973"/>
        <item x="2079"/>
        <item x="229"/>
        <item x="2669"/>
        <item x="591"/>
        <item x="2242"/>
        <item x="463"/>
        <item x="465"/>
        <item x="1970"/>
        <item x="1110"/>
        <item x="326"/>
        <item x="539"/>
        <item x="142"/>
        <item x="2606"/>
        <item x="531"/>
        <item x="2539"/>
        <item x="1915"/>
        <item x="1403"/>
        <item x="416"/>
        <item x="1745"/>
        <item x="955"/>
        <item x="1003"/>
        <item x="1596"/>
        <item x="1521"/>
        <item x="2360"/>
        <item x="1569"/>
        <item x="467"/>
        <item x="449"/>
        <item x="947"/>
        <item x="2401"/>
        <item x="963"/>
        <item x="553"/>
        <item x="2714"/>
        <item x="2370"/>
        <item x="2241"/>
        <item x="305"/>
        <item x="442"/>
        <item x="172"/>
        <item x="973"/>
        <item x="1242"/>
        <item x="1338"/>
        <item x="640"/>
        <item x="836"/>
        <item x="1313"/>
        <item x="2275"/>
        <item x="772"/>
        <item x="1545"/>
        <item x="2634"/>
        <item x="2435"/>
        <item x="1171"/>
        <item x="2130"/>
        <item x="843"/>
        <item x="1726"/>
        <item x="926"/>
        <item x="1132"/>
        <item x="2652"/>
        <item x="348"/>
        <item x="16"/>
        <item x="423"/>
        <item x="1772"/>
        <item x="885"/>
        <item x="1571"/>
        <item x="2409"/>
        <item x="858"/>
        <item x="1051"/>
        <item x="810"/>
        <item x="350"/>
        <item x="861"/>
        <item x="797"/>
        <item x="1724"/>
        <item x="1732"/>
        <item x="436"/>
        <item x="25"/>
        <item x="2274"/>
        <item x="1206"/>
        <item x="261"/>
        <item x="76"/>
        <item x="661"/>
        <item x="95"/>
        <item x="110"/>
        <item x="277"/>
        <item x="2633"/>
        <item x="1850"/>
        <item x="2732"/>
        <item x="2517"/>
        <item x="193"/>
        <item x="597"/>
        <item x="2209"/>
        <item x="2510"/>
        <item x="2018"/>
        <item x="2081"/>
        <item x="751"/>
        <item x="2424"/>
        <item x="960"/>
        <item x="950"/>
        <item x="2292"/>
        <item x="878"/>
        <item x="275"/>
        <item x="2603"/>
        <item x="1437"/>
        <item x="892"/>
        <item x="131"/>
        <item x="489"/>
        <item x="1287"/>
        <item x="1786"/>
        <item x="1190"/>
        <item x="487"/>
        <item x="1546"/>
        <item x="1797"/>
        <item x="1537"/>
        <item x="1742"/>
        <item x="1651"/>
        <item x="1730"/>
        <item x="2439"/>
        <item x="1529"/>
        <item x="697"/>
        <item x="1188"/>
        <item x="1890"/>
        <item x="2189"/>
        <item x="935"/>
        <item x="2116"/>
        <item x="991"/>
        <item x="1229"/>
        <item x="1784"/>
        <item x="1830"/>
        <item x="1668"/>
        <item x="557"/>
        <item x="716"/>
        <item x="2613"/>
        <item x="96"/>
        <item x="222"/>
        <item x="846"/>
        <item x="2455"/>
        <item x="1283"/>
        <item x="2372"/>
        <item x="2522"/>
        <item x="934"/>
        <item x="546"/>
        <item x="2528"/>
        <item x="2050"/>
        <item x="685"/>
        <item x="287"/>
        <item x="1885"/>
        <item x="1094"/>
        <item x="951"/>
        <item x="683"/>
        <item x="521"/>
        <item x="588"/>
        <item x="1005"/>
        <item x="2128"/>
        <item x="1427"/>
        <item x="2653"/>
        <item x="1962"/>
        <item x="262"/>
        <item x="919"/>
        <item x="336"/>
        <item x="1872"/>
        <item x="1293"/>
        <item x="2229"/>
        <item x="671"/>
        <item x="666"/>
        <item x="1232"/>
        <item x="23"/>
        <item x="1368"/>
        <item x="2519"/>
        <item x="1705"/>
        <item x="1039"/>
        <item x="662"/>
        <item x="1234"/>
        <item x="756"/>
        <item x="1504"/>
        <item x="815"/>
        <item x="1107"/>
        <item x="1494"/>
        <item x="2331"/>
        <item x="2604"/>
        <item x="2685"/>
        <item x="376"/>
        <item x="648"/>
        <item x="2434"/>
        <item x="2641"/>
        <item x="1425"/>
        <item x="853"/>
        <item x="438"/>
        <item x="2016"/>
        <item x="501"/>
        <item x="586"/>
        <item x="2180"/>
        <item x="940"/>
        <item x="2005"/>
        <item x="1227"/>
        <item x="1502"/>
        <item x="2080"/>
        <item x="1641"/>
        <item x="1839"/>
        <item x="1807"/>
        <item x="386"/>
        <item x="2060"/>
        <item x="2667"/>
        <item x="457"/>
        <item x="1667"/>
        <item x="1063"/>
        <item x="2518"/>
        <item x="2463"/>
        <item x="1205"/>
        <item x="2144"/>
        <item x="811"/>
        <item x="313"/>
        <item x="425"/>
        <item x="49"/>
        <item x="1438"/>
        <item x="1935"/>
        <item x="2169"/>
        <item x="2742"/>
        <item x="770"/>
        <item x="355"/>
        <item x="2498"/>
        <item x="1802"/>
        <item x="1398"/>
        <item x="2021"/>
        <item x="2398"/>
        <item x="1967"/>
        <item x="2013"/>
        <item x="1145"/>
        <item x="757"/>
        <item x="873"/>
        <item x="24"/>
        <item x="1478"/>
        <item x="2141"/>
        <item x="2616"/>
        <item x="615"/>
        <item x="1251"/>
        <item x="1202"/>
        <item x="2549"/>
        <item x="2327"/>
        <item x="484"/>
        <item x="2347"/>
        <item x="2247"/>
        <item x="2445"/>
        <item x="2585"/>
        <item x="1825"/>
        <item x="132"/>
        <item x="2234"/>
        <item x="1574"/>
        <item x="1610"/>
        <item x="443"/>
        <item x="478"/>
        <item x="949"/>
        <item x="2642"/>
        <item x="840"/>
        <item x="1435"/>
        <item x="1390"/>
        <item x="912"/>
        <item x="2570"/>
        <item x="2108"/>
        <item x="2437"/>
        <item x="2055"/>
        <item x="985"/>
        <item x="490"/>
        <item x="1522"/>
        <item x="2421"/>
        <item x="1618"/>
        <item x="555"/>
        <item x="1266"/>
        <item x="2291"/>
        <item x="506"/>
        <item x="845"/>
        <item x="830"/>
        <item x="2760"/>
        <item x="1199"/>
        <item x="2479"/>
        <item x="218"/>
        <item x="1265"/>
        <item x="257"/>
        <item x="2586"/>
        <item x="2038"/>
        <item x="1889"/>
        <item x="688"/>
        <item x="1058"/>
        <item x="2559"/>
        <item x="2308"/>
        <item x="1606"/>
        <item x="2095"/>
        <item x="2358"/>
        <item x="1081"/>
        <item x="2428"/>
        <item x="1341"/>
        <item x="446"/>
        <item x="2333"/>
        <item x="2416"/>
        <item x="378"/>
        <item x="404"/>
        <item x="769"/>
        <item x="1099"/>
        <item x="2066"/>
        <item x="2235"/>
        <item x="731"/>
        <item x="518"/>
        <item x="497"/>
        <item x="2588"/>
        <item x="2318"/>
        <item x="2718"/>
        <item x="552"/>
        <item x="2402"/>
        <item x="321"/>
        <item x="2438"/>
        <item x="62"/>
        <item x="665"/>
        <item x="1503"/>
        <item x="191"/>
        <item x="2381"/>
        <item x="939"/>
        <item x="1154"/>
        <item x="13"/>
        <item x="667"/>
        <item x="100"/>
        <item x="1804"/>
        <item x="2404"/>
        <item x="868"/>
        <item x="2649"/>
        <item x="1235"/>
        <item x="175"/>
        <item x="2008"/>
        <item x="1582"/>
        <item x="1076"/>
        <item x="1910"/>
        <item x="542"/>
        <item x="1203"/>
        <item x="760"/>
        <item x="2662"/>
        <item x="1918"/>
        <item x="1768"/>
        <item x="2014"/>
        <item x="2203"/>
        <item x="116"/>
        <item x="2646"/>
        <item x="948"/>
        <item x="1681"/>
        <item x="1124"/>
        <item x="2709"/>
        <item x="1586"/>
        <item x="2001"/>
        <item x="1209"/>
        <item x="902"/>
        <item x="862"/>
        <item x="1539"/>
        <item x="2657"/>
        <item x="80"/>
        <item x="2238"/>
        <item x="2759"/>
        <item x="84"/>
        <item x="31"/>
        <item x="537"/>
        <item x="388"/>
        <item x="2243"/>
        <item x="1706"/>
        <item x="160"/>
        <item x="568"/>
        <item x="692"/>
        <item x="2214"/>
        <item x="2121"/>
        <item x="1822"/>
        <item x="1709"/>
        <item x="2362"/>
        <item x="18"/>
        <item x="1376"/>
        <item x="2091"/>
        <item x="882"/>
        <item x="970"/>
        <item x="1549"/>
        <item x="1752"/>
        <item x="2149"/>
        <item x="324"/>
        <item x="788"/>
        <item x="1507"/>
        <item x="857"/>
        <item x="1497"/>
        <item x="997"/>
        <item x="2207"/>
        <item x="1794"/>
        <item x="387"/>
        <item x="221"/>
        <item x="1775"/>
        <item x="164"/>
        <item x="642"/>
        <item x="1290"/>
        <item x="119"/>
        <item x="544"/>
        <item x="1927"/>
        <item x="1370"/>
        <item x="162"/>
        <item x="1809"/>
        <item x="1186"/>
        <item x="1073"/>
        <item x="2391"/>
        <item x="1658"/>
        <item x="450"/>
        <item x="2690"/>
        <item x="1737"/>
        <item x="415"/>
        <item x="2075"/>
        <item x="1881"/>
        <item x="213"/>
        <item x="738"/>
        <item x="627"/>
        <item x="2571"/>
        <item x="839"/>
        <item x="899"/>
        <item x="980"/>
        <item x="1012"/>
        <item x="726"/>
        <item x="1952"/>
        <item x="2325"/>
        <item x="732"/>
        <item x="1220"/>
        <item x="1315"/>
        <item x="1564"/>
        <item x="1080"/>
        <item x="1348"/>
        <item x="2673"/>
        <item x="2484"/>
        <item x="652"/>
        <item x="898"/>
        <item x="621"/>
        <item x="1456"/>
        <item x="60"/>
        <item x="1710"/>
        <item x="1584"/>
        <item x="1818"/>
        <item x="216"/>
        <item x="1989"/>
        <item x="2129"/>
        <item x="2399"/>
        <item x="413"/>
        <item x="1075"/>
        <item x="776"/>
        <item x="1815"/>
        <item x="399"/>
        <item x="384"/>
        <item x="252"/>
        <item x="1987"/>
        <item x="2764"/>
        <item x="2429"/>
        <item x="502"/>
        <item x="928"/>
        <item x="2353"/>
        <item x="1036"/>
        <item x="1792"/>
        <item x="1062"/>
        <item x="1409"/>
        <item x="766"/>
        <item x="71"/>
        <item x="2367"/>
        <item x="2403"/>
        <item x="1949"/>
        <item x="1589"/>
        <item x="494"/>
        <item x="2582"/>
        <item x="1046"/>
        <item x="2425"/>
        <item x="121"/>
        <item x="2219"/>
        <item x="2122"/>
        <item x="1514"/>
        <item x="2689"/>
        <item x="1650"/>
        <item x="2348"/>
        <item x="106"/>
        <item x="1387"/>
        <item x="1753"/>
        <item x="1757"/>
        <item x="2474"/>
        <item x="358"/>
        <item x="925"/>
        <item x="2433"/>
        <item x="290"/>
        <item x="306"/>
        <item x="2579"/>
        <item x="870"/>
        <item x="739"/>
        <item x="977"/>
        <item x="1470"/>
        <item x="897"/>
        <item x="2136"/>
        <item x="1333"/>
        <item x="2063"/>
        <item x="1367"/>
        <item x="258"/>
        <item x="1329"/>
        <item x="1097"/>
        <item x="93"/>
        <item x="2702"/>
        <item x="2567"/>
        <item x="1297"/>
        <item x="1482"/>
        <item x="995"/>
        <item x="1884"/>
        <item x="85"/>
        <item x="212"/>
        <item x="2089"/>
        <item x="1386"/>
        <item t="default"/>
      </items>
    </pivotField>
    <pivotField showAll="0"/>
    <pivotField showAll="0"/>
    <pivotField dataField="1" numFmtId="1" showAll="0"/>
    <pivotField numFmtId="1" showAll="0"/>
    <pivotField numFmtId="165" showAll="0"/>
    <pivotField numFmtId="165" showAll="0"/>
    <pivotField showAll="0"/>
    <pivotField axis="axisPage" showAll="0">
      <items count="3">
        <item x="0"/>
        <item x="1"/>
        <item t="default"/>
      </items>
    </pivotField>
  </pivotFields>
  <rowFields count="1">
    <field x="15"/>
  </rowFields>
  <rowItems count="1087">
    <i>
      <x v="1"/>
    </i>
    <i>
      <x v="2"/>
    </i>
    <i>
      <x v="9"/>
    </i>
    <i>
      <x v="10"/>
    </i>
    <i>
      <x v="15"/>
    </i>
    <i>
      <x v="16"/>
    </i>
    <i>
      <x v="17"/>
    </i>
    <i>
      <x v="25"/>
    </i>
    <i>
      <x v="26"/>
    </i>
    <i>
      <x v="29"/>
    </i>
    <i>
      <x v="40"/>
    </i>
    <i>
      <x v="41"/>
    </i>
    <i>
      <x v="43"/>
    </i>
    <i>
      <x v="45"/>
    </i>
    <i>
      <x v="47"/>
    </i>
    <i>
      <x v="49"/>
    </i>
    <i>
      <x v="51"/>
    </i>
    <i>
      <x v="53"/>
    </i>
    <i>
      <x v="54"/>
    </i>
    <i>
      <x v="56"/>
    </i>
    <i>
      <x v="58"/>
    </i>
    <i>
      <x v="59"/>
    </i>
    <i>
      <x v="61"/>
    </i>
    <i>
      <x v="62"/>
    </i>
    <i>
      <x v="63"/>
    </i>
    <i>
      <x v="64"/>
    </i>
    <i>
      <x v="66"/>
    </i>
    <i>
      <x v="72"/>
    </i>
    <i>
      <x v="74"/>
    </i>
    <i>
      <x v="75"/>
    </i>
    <i>
      <x v="78"/>
    </i>
    <i>
      <x v="79"/>
    </i>
    <i>
      <x v="81"/>
    </i>
    <i>
      <x v="82"/>
    </i>
    <i>
      <x v="83"/>
    </i>
    <i>
      <x v="85"/>
    </i>
    <i>
      <x v="89"/>
    </i>
    <i>
      <x v="91"/>
    </i>
    <i>
      <x v="92"/>
    </i>
    <i>
      <x v="94"/>
    </i>
    <i>
      <x v="96"/>
    </i>
    <i>
      <x v="98"/>
    </i>
    <i>
      <x v="99"/>
    </i>
    <i>
      <x v="100"/>
    </i>
    <i>
      <x v="101"/>
    </i>
    <i>
      <x v="102"/>
    </i>
    <i>
      <x v="103"/>
    </i>
    <i>
      <x v="105"/>
    </i>
    <i>
      <x v="106"/>
    </i>
    <i>
      <x v="111"/>
    </i>
    <i>
      <x v="116"/>
    </i>
    <i>
      <x v="117"/>
    </i>
    <i>
      <x v="118"/>
    </i>
    <i>
      <x v="119"/>
    </i>
    <i>
      <x v="120"/>
    </i>
    <i>
      <x v="126"/>
    </i>
    <i>
      <x v="130"/>
    </i>
    <i>
      <x v="136"/>
    </i>
    <i>
      <x v="138"/>
    </i>
    <i>
      <x v="139"/>
    </i>
    <i>
      <x v="142"/>
    </i>
    <i>
      <x v="143"/>
    </i>
    <i>
      <x v="146"/>
    </i>
    <i>
      <x v="147"/>
    </i>
    <i>
      <x v="150"/>
    </i>
    <i>
      <x v="151"/>
    </i>
    <i>
      <x v="152"/>
    </i>
    <i>
      <x v="153"/>
    </i>
    <i>
      <x v="155"/>
    </i>
    <i>
      <x v="156"/>
    </i>
    <i>
      <x v="161"/>
    </i>
    <i>
      <x v="163"/>
    </i>
    <i>
      <x v="166"/>
    </i>
    <i>
      <x v="167"/>
    </i>
    <i>
      <x v="169"/>
    </i>
    <i>
      <x v="170"/>
    </i>
    <i>
      <x v="177"/>
    </i>
    <i>
      <x v="181"/>
    </i>
    <i>
      <x v="185"/>
    </i>
    <i>
      <x v="190"/>
    </i>
    <i>
      <x v="191"/>
    </i>
    <i>
      <x v="192"/>
    </i>
    <i>
      <x v="193"/>
    </i>
    <i>
      <x v="194"/>
    </i>
    <i>
      <x v="195"/>
    </i>
    <i>
      <x v="197"/>
    </i>
    <i>
      <x v="198"/>
    </i>
    <i>
      <x v="199"/>
    </i>
    <i>
      <x v="200"/>
    </i>
    <i>
      <x v="202"/>
    </i>
    <i>
      <x v="207"/>
    </i>
    <i>
      <x v="208"/>
    </i>
    <i>
      <x v="213"/>
    </i>
    <i>
      <x v="215"/>
    </i>
    <i>
      <x v="217"/>
    </i>
    <i>
      <x v="223"/>
    </i>
    <i>
      <x v="224"/>
    </i>
    <i>
      <x v="225"/>
    </i>
    <i>
      <x v="226"/>
    </i>
    <i>
      <x v="228"/>
    </i>
    <i>
      <x v="229"/>
    </i>
    <i>
      <x v="230"/>
    </i>
    <i>
      <x v="231"/>
    </i>
    <i>
      <x v="235"/>
    </i>
    <i>
      <x v="236"/>
    </i>
    <i>
      <x v="237"/>
    </i>
    <i>
      <x v="245"/>
    </i>
    <i>
      <x v="247"/>
    </i>
    <i>
      <x v="248"/>
    </i>
    <i>
      <x v="254"/>
    </i>
    <i>
      <x v="261"/>
    </i>
    <i>
      <x v="264"/>
    </i>
    <i>
      <x v="266"/>
    </i>
    <i>
      <x v="269"/>
    </i>
    <i>
      <x v="274"/>
    </i>
    <i>
      <x v="277"/>
    </i>
    <i>
      <x v="281"/>
    </i>
    <i>
      <x v="287"/>
    </i>
    <i>
      <x v="289"/>
    </i>
    <i>
      <x v="291"/>
    </i>
    <i>
      <x v="292"/>
    </i>
    <i>
      <x v="295"/>
    </i>
    <i>
      <x v="299"/>
    </i>
    <i>
      <x v="301"/>
    </i>
    <i>
      <x v="304"/>
    </i>
    <i>
      <x v="306"/>
    </i>
    <i>
      <x v="308"/>
    </i>
    <i>
      <x v="311"/>
    </i>
    <i>
      <x v="312"/>
    </i>
    <i>
      <x v="316"/>
    </i>
    <i>
      <x v="317"/>
    </i>
    <i>
      <x v="321"/>
    </i>
    <i>
      <x v="325"/>
    </i>
    <i>
      <x v="326"/>
    </i>
    <i>
      <x v="327"/>
    </i>
    <i>
      <x v="328"/>
    </i>
    <i>
      <x v="329"/>
    </i>
    <i>
      <x v="333"/>
    </i>
    <i>
      <x v="334"/>
    </i>
    <i>
      <x v="335"/>
    </i>
    <i>
      <x v="336"/>
    </i>
    <i>
      <x v="339"/>
    </i>
    <i>
      <x v="340"/>
    </i>
    <i>
      <x v="341"/>
    </i>
    <i>
      <x v="342"/>
    </i>
    <i>
      <x v="343"/>
    </i>
    <i>
      <x v="344"/>
    </i>
    <i>
      <x v="346"/>
    </i>
    <i>
      <x v="348"/>
    </i>
    <i>
      <x v="349"/>
    </i>
    <i>
      <x v="350"/>
    </i>
    <i>
      <x v="351"/>
    </i>
    <i>
      <x v="358"/>
    </i>
    <i>
      <x v="361"/>
    </i>
    <i>
      <x v="363"/>
    </i>
    <i>
      <x v="364"/>
    </i>
    <i>
      <x v="365"/>
    </i>
    <i>
      <x v="366"/>
    </i>
    <i>
      <x v="368"/>
    </i>
    <i>
      <x v="369"/>
    </i>
    <i>
      <x v="374"/>
    </i>
    <i>
      <x v="379"/>
    </i>
    <i>
      <x v="381"/>
    </i>
    <i>
      <x v="386"/>
    </i>
    <i>
      <x v="387"/>
    </i>
    <i>
      <x v="389"/>
    </i>
    <i>
      <x v="390"/>
    </i>
    <i>
      <x v="395"/>
    </i>
    <i>
      <x v="396"/>
    </i>
    <i>
      <x v="397"/>
    </i>
    <i>
      <x v="398"/>
    </i>
    <i>
      <x v="399"/>
    </i>
    <i>
      <x v="400"/>
    </i>
    <i>
      <x v="407"/>
    </i>
    <i>
      <x v="408"/>
    </i>
    <i>
      <x v="409"/>
    </i>
    <i>
      <x v="410"/>
    </i>
    <i>
      <x v="411"/>
    </i>
    <i>
      <x v="413"/>
    </i>
    <i>
      <x v="414"/>
    </i>
    <i>
      <x v="422"/>
    </i>
    <i>
      <x v="432"/>
    </i>
    <i>
      <x v="433"/>
    </i>
    <i>
      <x v="434"/>
    </i>
    <i>
      <x v="440"/>
    </i>
    <i>
      <x v="447"/>
    </i>
    <i>
      <x v="448"/>
    </i>
    <i>
      <x v="449"/>
    </i>
    <i>
      <x v="453"/>
    </i>
    <i>
      <x v="455"/>
    </i>
    <i>
      <x v="458"/>
    </i>
    <i>
      <x v="461"/>
    </i>
    <i>
      <x v="464"/>
    </i>
    <i>
      <x v="465"/>
    </i>
    <i>
      <x v="467"/>
    </i>
    <i>
      <x v="469"/>
    </i>
    <i>
      <x v="471"/>
    </i>
    <i>
      <x v="472"/>
    </i>
    <i>
      <x v="475"/>
    </i>
    <i>
      <x v="476"/>
    </i>
    <i>
      <x v="477"/>
    </i>
    <i>
      <x v="486"/>
    </i>
    <i>
      <x v="491"/>
    </i>
    <i>
      <x v="492"/>
    </i>
    <i>
      <x v="497"/>
    </i>
    <i>
      <x v="498"/>
    </i>
    <i>
      <x v="501"/>
    </i>
    <i>
      <x v="502"/>
    </i>
    <i>
      <x v="503"/>
    </i>
    <i>
      <x v="505"/>
    </i>
    <i>
      <x v="507"/>
    </i>
    <i>
      <x v="513"/>
    </i>
    <i>
      <x v="514"/>
    </i>
    <i>
      <x v="515"/>
    </i>
    <i>
      <x v="525"/>
    </i>
    <i>
      <x v="530"/>
    </i>
    <i>
      <x v="532"/>
    </i>
    <i>
      <x v="535"/>
    </i>
    <i>
      <x v="537"/>
    </i>
    <i>
      <x v="541"/>
    </i>
    <i>
      <x v="545"/>
    </i>
    <i>
      <x v="549"/>
    </i>
    <i>
      <x v="550"/>
    </i>
    <i>
      <x v="551"/>
    </i>
    <i>
      <x v="553"/>
    </i>
    <i>
      <x v="555"/>
    </i>
    <i>
      <x v="560"/>
    </i>
    <i>
      <x v="561"/>
    </i>
    <i>
      <x v="562"/>
    </i>
    <i>
      <x v="563"/>
    </i>
    <i>
      <x v="565"/>
    </i>
    <i>
      <x v="567"/>
    </i>
    <i>
      <x v="570"/>
    </i>
    <i>
      <x v="572"/>
    </i>
    <i>
      <x v="573"/>
    </i>
    <i>
      <x v="574"/>
    </i>
    <i>
      <x v="575"/>
    </i>
    <i>
      <x v="583"/>
    </i>
    <i>
      <x v="586"/>
    </i>
    <i>
      <x v="588"/>
    </i>
    <i>
      <x v="589"/>
    </i>
    <i>
      <x v="590"/>
    </i>
    <i>
      <x v="591"/>
    </i>
    <i>
      <x v="593"/>
    </i>
    <i>
      <x v="595"/>
    </i>
    <i>
      <x v="596"/>
    </i>
    <i>
      <x v="602"/>
    </i>
    <i>
      <x v="609"/>
    </i>
    <i>
      <x v="610"/>
    </i>
    <i>
      <x v="620"/>
    </i>
    <i>
      <x v="621"/>
    </i>
    <i>
      <x v="622"/>
    </i>
    <i>
      <x v="630"/>
    </i>
    <i>
      <x v="634"/>
    </i>
    <i>
      <x v="635"/>
    </i>
    <i>
      <x v="636"/>
    </i>
    <i>
      <x v="638"/>
    </i>
    <i>
      <x v="639"/>
    </i>
    <i>
      <x v="641"/>
    </i>
    <i>
      <x v="642"/>
    </i>
    <i>
      <x v="646"/>
    </i>
    <i>
      <x v="648"/>
    </i>
    <i>
      <x v="653"/>
    </i>
    <i>
      <x v="656"/>
    </i>
    <i>
      <x v="657"/>
    </i>
    <i>
      <x v="660"/>
    </i>
    <i>
      <x v="666"/>
    </i>
    <i>
      <x v="668"/>
    </i>
    <i>
      <x v="669"/>
    </i>
    <i>
      <x v="671"/>
    </i>
    <i>
      <x v="679"/>
    </i>
    <i>
      <x v="681"/>
    </i>
    <i>
      <x v="684"/>
    </i>
    <i>
      <x v="686"/>
    </i>
    <i>
      <x v="687"/>
    </i>
    <i>
      <x v="691"/>
    </i>
    <i>
      <x v="694"/>
    </i>
    <i>
      <x v="696"/>
    </i>
    <i>
      <x v="698"/>
    </i>
    <i>
      <x v="700"/>
    </i>
    <i>
      <x v="703"/>
    </i>
    <i>
      <x v="704"/>
    </i>
    <i>
      <x v="705"/>
    </i>
    <i>
      <x v="708"/>
    </i>
    <i>
      <x v="713"/>
    </i>
    <i>
      <x v="715"/>
    </i>
    <i>
      <x v="716"/>
    </i>
    <i>
      <x v="717"/>
    </i>
    <i>
      <x v="718"/>
    </i>
    <i>
      <x v="721"/>
    </i>
    <i>
      <x v="722"/>
    </i>
    <i>
      <x v="724"/>
    </i>
    <i>
      <x v="726"/>
    </i>
    <i>
      <x v="729"/>
    </i>
    <i>
      <x v="732"/>
    </i>
    <i>
      <x v="733"/>
    </i>
    <i>
      <x v="735"/>
    </i>
    <i>
      <x v="738"/>
    </i>
    <i>
      <x v="742"/>
    </i>
    <i>
      <x v="747"/>
    </i>
    <i>
      <x v="748"/>
    </i>
    <i>
      <x v="753"/>
    </i>
    <i>
      <x v="754"/>
    </i>
    <i>
      <x v="758"/>
    </i>
    <i>
      <x v="759"/>
    </i>
    <i>
      <x v="760"/>
    </i>
    <i>
      <x v="761"/>
    </i>
    <i>
      <x v="763"/>
    </i>
    <i>
      <x v="764"/>
    </i>
    <i>
      <x v="766"/>
    </i>
    <i>
      <x v="768"/>
    </i>
    <i>
      <x v="770"/>
    </i>
    <i>
      <x v="773"/>
    </i>
    <i>
      <x v="775"/>
    </i>
    <i>
      <x v="778"/>
    </i>
    <i>
      <x v="779"/>
    </i>
    <i>
      <x v="780"/>
    </i>
    <i>
      <x v="784"/>
    </i>
    <i>
      <x v="787"/>
    </i>
    <i>
      <x v="789"/>
    </i>
    <i>
      <x v="792"/>
    </i>
    <i>
      <x v="793"/>
    </i>
    <i>
      <x v="794"/>
    </i>
    <i>
      <x v="799"/>
    </i>
    <i>
      <x v="800"/>
    </i>
    <i>
      <x v="801"/>
    </i>
    <i>
      <x v="802"/>
    </i>
    <i>
      <x v="805"/>
    </i>
    <i>
      <x v="808"/>
    </i>
    <i>
      <x v="809"/>
    </i>
    <i>
      <x v="811"/>
    </i>
    <i>
      <x v="817"/>
    </i>
    <i>
      <x v="821"/>
    </i>
    <i>
      <x v="822"/>
    </i>
    <i>
      <x v="823"/>
    </i>
    <i>
      <x v="825"/>
    </i>
    <i>
      <x v="829"/>
    </i>
    <i>
      <x v="831"/>
    </i>
    <i>
      <x v="838"/>
    </i>
    <i>
      <x v="839"/>
    </i>
    <i>
      <x v="842"/>
    </i>
    <i>
      <x v="848"/>
    </i>
    <i>
      <x v="850"/>
    </i>
    <i>
      <x v="851"/>
    </i>
    <i>
      <x v="852"/>
    </i>
    <i>
      <x v="853"/>
    </i>
    <i>
      <x v="855"/>
    </i>
    <i>
      <x v="856"/>
    </i>
    <i>
      <x v="857"/>
    </i>
    <i>
      <x v="861"/>
    </i>
    <i>
      <x v="863"/>
    </i>
    <i>
      <x v="866"/>
    </i>
    <i>
      <x v="867"/>
    </i>
    <i>
      <x v="868"/>
    </i>
    <i>
      <x v="870"/>
    </i>
    <i>
      <x v="874"/>
    </i>
    <i>
      <x v="875"/>
    </i>
    <i>
      <x v="876"/>
    </i>
    <i>
      <x v="878"/>
    </i>
    <i>
      <x v="879"/>
    </i>
    <i>
      <x v="882"/>
    </i>
    <i>
      <x v="884"/>
    </i>
    <i>
      <x v="885"/>
    </i>
    <i>
      <x v="887"/>
    </i>
    <i>
      <x v="891"/>
    </i>
    <i>
      <x v="895"/>
    </i>
    <i>
      <x v="896"/>
    </i>
    <i>
      <x v="897"/>
    </i>
    <i>
      <x v="898"/>
    </i>
    <i>
      <x v="899"/>
    </i>
    <i>
      <x v="900"/>
    </i>
    <i>
      <x v="903"/>
    </i>
    <i>
      <x v="905"/>
    </i>
    <i>
      <x v="906"/>
    </i>
    <i>
      <x v="908"/>
    </i>
    <i>
      <x v="909"/>
    </i>
    <i>
      <x v="910"/>
    </i>
    <i>
      <x v="914"/>
    </i>
    <i>
      <x v="916"/>
    </i>
    <i>
      <x v="918"/>
    </i>
    <i>
      <x v="919"/>
    </i>
    <i>
      <x v="924"/>
    </i>
    <i>
      <x v="926"/>
    </i>
    <i>
      <x v="928"/>
    </i>
    <i>
      <x v="932"/>
    </i>
    <i>
      <x v="939"/>
    </i>
    <i>
      <x v="941"/>
    </i>
    <i>
      <x v="942"/>
    </i>
    <i>
      <x v="948"/>
    </i>
    <i>
      <x v="955"/>
    </i>
    <i>
      <x v="956"/>
    </i>
    <i>
      <x v="957"/>
    </i>
    <i>
      <x v="959"/>
    </i>
    <i>
      <x v="962"/>
    </i>
    <i>
      <x v="964"/>
    </i>
    <i>
      <x v="967"/>
    </i>
    <i>
      <x v="968"/>
    </i>
    <i>
      <x v="970"/>
    </i>
    <i>
      <x v="972"/>
    </i>
    <i>
      <x v="977"/>
    </i>
    <i>
      <x v="986"/>
    </i>
    <i>
      <x v="990"/>
    </i>
    <i>
      <x v="994"/>
    </i>
    <i>
      <x v="996"/>
    </i>
    <i>
      <x v="997"/>
    </i>
    <i>
      <x v="1006"/>
    </i>
    <i>
      <x v="1007"/>
    </i>
    <i>
      <x v="1020"/>
    </i>
    <i>
      <x v="1022"/>
    </i>
    <i>
      <x v="1026"/>
    </i>
    <i>
      <x v="1030"/>
    </i>
    <i>
      <x v="1031"/>
    </i>
    <i>
      <x v="1032"/>
    </i>
    <i>
      <x v="1035"/>
    </i>
    <i>
      <x v="1041"/>
    </i>
    <i>
      <x v="1042"/>
    </i>
    <i>
      <x v="1049"/>
    </i>
    <i>
      <x v="1052"/>
    </i>
    <i>
      <x v="1058"/>
    </i>
    <i>
      <x v="1061"/>
    </i>
    <i>
      <x v="1065"/>
    </i>
    <i>
      <x v="1067"/>
    </i>
    <i>
      <x v="1069"/>
    </i>
    <i>
      <x v="1073"/>
    </i>
    <i>
      <x v="1075"/>
    </i>
    <i>
      <x v="1076"/>
    </i>
    <i>
      <x v="1081"/>
    </i>
    <i>
      <x v="1084"/>
    </i>
    <i>
      <x v="1085"/>
    </i>
    <i>
      <x v="1092"/>
    </i>
    <i>
      <x v="1093"/>
    </i>
    <i>
      <x v="1097"/>
    </i>
    <i>
      <x v="1098"/>
    </i>
    <i>
      <x v="1100"/>
    </i>
    <i>
      <x v="1104"/>
    </i>
    <i>
      <x v="1112"/>
    </i>
    <i>
      <x v="1114"/>
    </i>
    <i>
      <x v="1115"/>
    </i>
    <i>
      <x v="1118"/>
    </i>
    <i>
      <x v="1119"/>
    </i>
    <i>
      <x v="1125"/>
    </i>
    <i>
      <x v="1128"/>
    </i>
    <i>
      <x v="1132"/>
    </i>
    <i>
      <x v="1136"/>
    </i>
    <i>
      <x v="1138"/>
    </i>
    <i>
      <x v="1139"/>
    </i>
    <i>
      <x v="1146"/>
    </i>
    <i>
      <x v="1149"/>
    </i>
    <i>
      <x v="1150"/>
    </i>
    <i>
      <x v="1153"/>
    </i>
    <i>
      <x v="1154"/>
    </i>
    <i>
      <x v="1158"/>
    </i>
    <i>
      <x v="1159"/>
    </i>
    <i>
      <x v="1160"/>
    </i>
    <i>
      <x v="1164"/>
    </i>
    <i>
      <x v="1168"/>
    </i>
    <i>
      <x v="1173"/>
    </i>
    <i>
      <x v="1174"/>
    </i>
    <i>
      <x v="1177"/>
    </i>
    <i>
      <x v="1178"/>
    </i>
    <i>
      <x v="1183"/>
    </i>
    <i>
      <x v="1184"/>
    </i>
    <i>
      <x v="1187"/>
    </i>
    <i>
      <x v="1191"/>
    </i>
    <i>
      <x v="1196"/>
    </i>
    <i>
      <x v="1197"/>
    </i>
    <i>
      <x v="1199"/>
    </i>
    <i>
      <x v="1200"/>
    </i>
    <i>
      <x v="1202"/>
    </i>
    <i>
      <x v="1203"/>
    </i>
    <i>
      <x v="1204"/>
    </i>
    <i>
      <x v="1206"/>
    </i>
    <i>
      <x v="1207"/>
    </i>
    <i>
      <x v="1209"/>
    </i>
    <i>
      <x v="1213"/>
    </i>
    <i>
      <x v="1223"/>
    </i>
    <i>
      <x v="1225"/>
    </i>
    <i>
      <x v="1227"/>
    </i>
    <i>
      <x v="1230"/>
    </i>
    <i>
      <x v="1232"/>
    </i>
    <i>
      <x v="1234"/>
    </i>
    <i>
      <x v="1235"/>
    </i>
    <i>
      <x v="1242"/>
    </i>
    <i>
      <x v="1243"/>
    </i>
    <i>
      <x v="1245"/>
    </i>
    <i>
      <x v="1246"/>
    </i>
    <i>
      <x v="1247"/>
    </i>
    <i>
      <x v="1252"/>
    </i>
    <i>
      <x v="1257"/>
    </i>
    <i>
      <x v="1258"/>
    </i>
    <i>
      <x v="1259"/>
    </i>
    <i>
      <x v="1263"/>
    </i>
    <i>
      <x v="1265"/>
    </i>
    <i>
      <x v="1266"/>
    </i>
    <i>
      <x v="1268"/>
    </i>
    <i>
      <x v="1269"/>
    </i>
    <i>
      <x v="1271"/>
    </i>
    <i>
      <x v="1273"/>
    </i>
    <i>
      <x v="1277"/>
    </i>
    <i>
      <x v="1278"/>
    </i>
    <i>
      <x v="1279"/>
    </i>
    <i>
      <x v="1281"/>
    </i>
    <i>
      <x v="1283"/>
    </i>
    <i>
      <x v="1284"/>
    </i>
    <i>
      <x v="1286"/>
    </i>
    <i>
      <x v="1287"/>
    </i>
    <i>
      <x v="1298"/>
    </i>
    <i>
      <x v="1299"/>
    </i>
    <i>
      <x v="1307"/>
    </i>
    <i>
      <x v="1311"/>
    </i>
    <i>
      <x v="1312"/>
    </i>
    <i>
      <x v="1315"/>
    </i>
    <i>
      <x v="1320"/>
    </i>
    <i>
      <x v="1322"/>
    </i>
    <i>
      <x v="1323"/>
    </i>
    <i>
      <x v="1325"/>
    </i>
    <i>
      <x v="1329"/>
    </i>
    <i>
      <x v="1330"/>
    </i>
    <i>
      <x v="1331"/>
    </i>
    <i>
      <x v="1333"/>
    </i>
    <i>
      <x v="1334"/>
    </i>
    <i>
      <x v="1336"/>
    </i>
    <i>
      <x v="1338"/>
    </i>
    <i>
      <x v="1339"/>
    </i>
    <i>
      <x v="1340"/>
    </i>
    <i>
      <x v="1341"/>
    </i>
    <i>
      <x v="1344"/>
    </i>
    <i>
      <x v="1345"/>
    </i>
    <i>
      <x v="1347"/>
    </i>
    <i>
      <x v="1348"/>
    </i>
    <i>
      <x v="1351"/>
    </i>
    <i>
      <x v="1352"/>
    </i>
    <i>
      <x v="1356"/>
    </i>
    <i>
      <x v="1358"/>
    </i>
    <i>
      <x v="1365"/>
    </i>
    <i>
      <x v="1366"/>
    </i>
    <i>
      <x v="1368"/>
    </i>
    <i>
      <x v="1370"/>
    </i>
    <i>
      <x v="1371"/>
    </i>
    <i>
      <x v="1375"/>
    </i>
    <i>
      <x v="1376"/>
    </i>
    <i>
      <x v="1386"/>
    </i>
    <i>
      <x v="1387"/>
    </i>
    <i>
      <x v="1388"/>
    </i>
    <i>
      <x v="1389"/>
    </i>
    <i>
      <x v="1394"/>
    </i>
    <i>
      <x v="1396"/>
    </i>
    <i>
      <x v="1398"/>
    </i>
    <i>
      <x v="1399"/>
    </i>
    <i>
      <x v="1400"/>
    </i>
    <i>
      <x v="1407"/>
    </i>
    <i>
      <x v="1410"/>
    </i>
    <i>
      <x v="1417"/>
    </i>
    <i>
      <x v="1424"/>
    </i>
    <i>
      <x v="1427"/>
    </i>
    <i>
      <x v="1431"/>
    </i>
    <i>
      <x v="1434"/>
    </i>
    <i>
      <x v="1436"/>
    </i>
    <i>
      <x v="1437"/>
    </i>
    <i>
      <x v="1440"/>
    </i>
    <i>
      <x v="1441"/>
    </i>
    <i>
      <x v="1442"/>
    </i>
    <i>
      <x v="1447"/>
    </i>
    <i>
      <x v="1448"/>
    </i>
    <i>
      <x v="1449"/>
    </i>
    <i>
      <x v="1455"/>
    </i>
    <i>
      <x v="1456"/>
    </i>
    <i>
      <x v="1458"/>
    </i>
    <i>
      <x v="1460"/>
    </i>
    <i>
      <x v="1465"/>
    </i>
    <i>
      <x v="1467"/>
    </i>
    <i>
      <x v="1472"/>
    </i>
    <i>
      <x v="1475"/>
    </i>
    <i>
      <x v="1479"/>
    </i>
    <i>
      <x v="1486"/>
    </i>
    <i>
      <x v="1487"/>
    </i>
    <i>
      <x v="1488"/>
    </i>
    <i>
      <x v="1494"/>
    </i>
    <i>
      <x v="1496"/>
    </i>
    <i>
      <x v="1498"/>
    </i>
    <i>
      <x v="1499"/>
    </i>
    <i>
      <x v="1502"/>
    </i>
    <i>
      <x v="1503"/>
    </i>
    <i>
      <x v="1507"/>
    </i>
    <i>
      <x v="1511"/>
    </i>
    <i>
      <x v="1514"/>
    </i>
    <i>
      <x v="1516"/>
    </i>
    <i>
      <x v="1517"/>
    </i>
    <i>
      <x v="1523"/>
    </i>
    <i>
      <x v="1524"/>
    </i>
    <i>
      <x v="1526"/>
    </i>
    <i>
      <x v="1527"/>
    </i>
    <i>
      <x v="1528"/>
    </i>
    <i>
      <x v="1529"/>
    </i>
    <i>
      <x v="1530"/>
    </i>
    <i>
      <x v="1532"/>
    </i>
    <i>
      <x v="1534"/>
    </i>
    <i>
      <x v="1535"/>
    </i>
    <i>
      <x v="1536"/>
    </i>
    <i>
      <x v="1539"/>
    </i>
    <i>
      <x v="1541"/>
    </i>
    <i>
      <x v="1542"/>
    </i>
    <i>
      <x v="1543"/>
    </i>
    <i>
      <x v="1544"/>
    </i>
    <i>
      <x v="1553"/>
    </i>
    <i>
      <x v="1554"/>
    </i>
    <i>
      <x v="1556"/>
    </i>
    <i>
      <x v="1557"/>
    </i>
    <i>
      <x v="1562"/>
    </i>
    <i>
      <x v="1563"/>
    </i>
    <i>
      <x v="1564"/>
    </i>
    <i>
      <x v="1566"/>
    </i>
    <i>
      <x v="1567"/>
    </i>
    <i>
      <x v="1569"/>
    </i>
    <i>
      <x v="1570"/>
    </i>
    <i>
      <x v="1573"/>
    </i>
    <i>
      <x v="1578"/>
    </i>
    <i>
      <x v="1583"/>
    </i>
    <i>
      <x v="1585"/>
    </i>
    <i>
      <x v="1593"/>
    </i>
    <i>
      <x v="1600"/>
    </i>
    <i>
      <x v="1605"/>
    </i>
    <i>
      <x v="1607"/>
    </i>
    <i>
      <x v="1610"/>
    </i>
    <i>
      <x v="1612"/>
    </i>
    <i>
      <x v="1614"/>
    </i>
    <i>
      <x v="1615"/>
    </i>
    <i>
      <x v="1616"/>
    </i>
    <i>
      <x v="1617"/>
    </i>
    <i>
      <x v="1618"/>
    </i>
    <i>
      <x v="1620"/>
    </i>
    <i>
      <x v="1624"/>
    </i>
    <i>
      <x v="1625"/>
    </i>
    <i>
      <x v="1627"/>
    </i>
    <i>
      <x v="1628"/>
    </i>
    <i>
      <x v="1629"/>
    </i>
    <i>
      <x v="1631"/>
    </i>
    <i>
      <x v="1635"/>
    </i>
    <i>
      <x v="1636"/>
    </i>
    <i>
      <x v="1637"/>
    </i>
    <i>
      <x v="1643"/>
    </i>
    <i>
      <x v="1647"/>
    </i>
    <i>
      <x v="1649"/>
    </i>
    <i>
      <x v="1654"/>
    </i>
    <i>
      <x v="1657"/>
    </i>
    <i>
      <x v="1658"/>
    </i>
    <i>
      <x v="1664"/>
    </i>
    <i>
      <x v="1667"/>
    </i>
    <i>
      <x v="1673"/>
    </i>
    <i>
      <x v="1674"/>
    </i>
    <i>
      <x v="1676"/>
    </i>
    <i>
      <x v="1679"/>
    </i>
    <i>
      <x v="1680"/>
    </i>
    <i>
      <x v="1685"/>
    </i>
    <i>
      <x v="1687"/>
    </i>
    <i>
      <x v="1690"/>
    </i>
    <i>
      <x v="1693"/>
    </i>
    <i>
      <x v="1697"/>
    </i>
    <i>
      <x v="1700"/>
    </i>
    <i>
      <x v="1702"/>
    </i>
    <i>
      <x v="1704"/>
    </i>
    <i>
      <x v="1705"/>
    </i>
    <i>
      <x v="1706"/>
    </i>
    <i>
      <x v="1707"/>
    </i>
    <i>
      <x v="1711"/>
    </i>
    <i>
      <x v="1712"/>
    </i>
    <i>
      <x v="1716"/>
    </i>
    <i>
      <x v="1718"/>
    </i>
    <i>
      <x v="1721"/>
    </i>
    <i>
      <x v="1722"/>
    </i>
    <i>
      <x v="1725"/>
    </i>
    <i>
      <x v="1726"/>
    </i>
    <i>
      <x v="1729"/>
    </i>
    <i>
      <x v="1734"/>
    </i>
    <i>
      <x v="1736"/>
    </i>
    <i>
      <x v="1738"/>
    </i>
    <i>
      <x v="1741"/>
    </i>
    <i>
      <x v="1742"/>
    </i>
    <i>
      <x v="1743"/>
    </i>
    <i>
      <x v="1747"/>
    </i>
    <i>
      <x v="1748"/>
    </i>
    <i>
      <x v="1752"/>
    </i>
    <i>
      <x v="1753"/>
    </i>
    <i>
      <x v="1756"/>
    </i>
    <i>
      <x v="1758"/>
    </i>
    <i>
      <x v="1762"/>
    </i>
    <i>
      <x v="1764"/>
    </i>
    <i>
      <x v="1765"/>
    </i>
    <i>
      <x v="1766"/>
    </i>
    <i>
      <x v="1767"/>
    </i>
    <i>
      <x v="1768"/>
    </i>
    <i>
      <x v="1771"/>
    </i>
    <i>
      <x v="1772"/>
    </i>
    <i>
      <x v="1774"/>
    </i>
    <i>
      <x v="1775"/>
    </i>
    <i>
      <x v="1778"/>
    </i>
    <i>
      <x v="1781"/>
    </i>
    <i>
      <x v="1782"/>
    </i>
    <i>
      <x v="1790"/>
    </i>
    <i>
      <x v="1791"/>
    </i>
    <i>
      <x v="1793"/>
    </i>
    <i>
      <x v="1795"/>
    </i>
    <i>
      <x v="1797"/>
    </i>
    <i>
      <x v="1800"/>
    </i>
    <i>
      <x v="1805"/>
    </i>
    <i>
      <x v="1807"/>
    </i>
    <i>
      <x v="1809"/>
    </i>
    <i>
      <x v="1810"/>
    </i>
    <i>
      <x v="1813"/>
    </i>
    <i>
      <x v="1817"/>
    </i>
    <i>
      <x v="1819"/>
    </i>
    <i>
      <x v="1820"/>
    </i>
    <i>
      <x v="1821"/>
    </i>
    <i>
      <x v="1824"/>
    </i>
    <i>
      <x v="1832"/>
    </i>
    <i>
      <x v="1834"/>
    </i>
    <i>
      <x v="1842"/>
    </i>
    <i>
      <x v="1843"/>
    </i>
    <i>
      <x v="1846"/>
    </i>
    <i>
      <x v="1847"/>
    </i>
    <i>
      <x v="1850"/>
    </i>
    <i>
      <x v="1851"/>
    </i>
    <i>
      <x v="1853"/>
    </i>
    <i>
      <x v="1862"/>
    </i>
    <i>
      <x v="1863"/>
    </i>
    <i>
      <x v="1864"/>
    </i>
    <i>
      <x v="1871"/>
    </i>
    <i>
      <x v="1872"/>
    </i>
    <i>
      <x v="1873"/>
    </i>
    <i>
      <x v="1874"/>
    </i>
    <i>
      <x v="1876"/>
    </i>
    <i>
      <x v="1879"/>
    </i>
    <i>
      <x v="1880"/>
    </i>
    <i>
      <x v="1882"/>
    </i>
    <i>
      <x v="1884"/>
    </i>
    <i>
      <x v="1886"/>
    </i>
    <i>
      <x v="1893"/>
    </i>
    <i>
      <x v="1896"/>
    </i>
    <i>
      <x v="1897"/>
    </i>
    <i>
      <x v="1899"/>
    </i>
    <i>
      <x v="1903"/>
    </i>
    <i>
      <x v="1905"/>
    </i>
    <i>
      <x v="1909"/>
    </i>
    <i>
      <x v="1913"/>
    </i>
    <i>
      <x v="1915"/>
    </i>
    <i>
      <x v="1916"/>
    </i>
    <i>
      <x v="1917"/>
    </i>
    <i>
      <x v="1918"/>
    </i>
    <i>
      <x v="1919"/>
    </i>
    <i>
      <x v="1920"/>
    </i>
    <i>
      <x v="1921"/>
    </i>
    <i>
      <x v="1922"/>
    </i>
    <i>
      <x v="1929"/>
    </i>
    <i>
      <x v="1930"/>
    </i>
    <i>
      <x v="1932"/>
    </i>
    <i>
      <x v="1933"/>
    </i>
    <i>
      <x v="1940"/>
    </i>
    <i>
      <x v="1941"/>
    </i>
    <i>
      <x v="1942"/>
    </i>
    <i>
      <x v="1944"/>
    </i>
    <i>
      <x v="1945"/>
    </i>
    <i>
      <x v="1946"/>
    </i>
    <i>
      <x v="1947"/>
    </i>
    <i>
      <x v="1948"/>
    </i>
    <i>
      <x v="1950"/>
    </i>
    <i>
      <x v="1951"/>
    </i>
    <i>
      <x v="1956"/>
    </i>
    <i>
      <x v="1957"/>
    </i>
    <i>
      <x v="1959"/>
    </i>
    <i>
      <x v="1962"/>
    </i>
    <i>
      <x v="1965"/>
    </i>
    <i>
      <x v="1966"/>
    </i>
    <i>
      <x v="1970"/>
    </i>
    <i>
      <x v="1972"/>
    </i>
    <i>
      <x v="1973"/>
    </i>
    <i>
      <x v="1975"/>
    </i>
    <i>
      <x v="1980"/>
    </i>
    <i>
      <x v="1982"/>
    </i>
    <i>
      <x v="1987"/>
    </i>
    <i>
      <x v="1988"/>
    </i>
    <i>
      <x v="1989"/>
    </i>
    <i>
      <x v="1990"/>
    </i>
    <i>
      <x v="1997"/>
    </i>
    <i>
      <x v="2002"/>
    </i>
    <i>
      <x v="2005"/>
    </i>
    <i>
      <x v="2006"/>
    </i>
    <i>
      <x v="2008"/>
    </i>
    <i>
      <x v="2012"/>
    </i>
    <i>
      <x v="2013"/>
    </i>
    <i>
      <x v="2014"/>
    </i>
    <i>
      <x v="2017"/>
    </i>
    <i>
      <x v="2018"/>
    </i>
    <i>
      <x v="2020"/>
    </i>
    <i>
      <x v="2021"/>
    </i>
    <i>
      <x v="2022"/>
    </i>
    <i>
      <x v="2027"/>
    </i>
    <i>
      <x v="2029"/>
    </i>
    <i>
      <x v="2031"/>
    </i>
    <i>
      <x v="2033"/>
    </i>
    <i>
      <x v="2037"/>
    </i>
    <i>
      <x v="2039"/>
    </i>
    <i>
      <x v="2042"/>
    </i>
    <i>
      <x v="2044"/>
    </i>
    <i>
      <x v="2045"/>
    </i>
    <i>
      <x v="2046"/>
    </i>
    <i>
      <x v="2051"/>
    </i>
    <i>
      <x v="2052"/>
    </i>
    <i>
      <x v="2053"/>
    </i>
    <i>
      <x v="2054"/>
    </i>
    <i>
      <x v="2055"/>
    </i>
    <i>
      <x v="2056"/>
    </i>
    <i>
      <x v="2057"/>
    </i>
    <i>
      <x v="2061"/>
    </i>
    <i>
      <x v="2064"/>
    </i>
    <i>
      <x v="2068"/>
    </i>
    <i>
      <x v="2070"/>
    </i>
    <i>
      <x v="2073"/>
    </i>
    <i>
      <x v="2077"/>
    </i>
    <i>
      <x v="2079"/>
    </i>
    <i>
      <x v="2081"/>
    </i>
    <i>
      <x v="2084"/>
    </i>
    <i>
      <x v="2085"/>
    </i>
    <i>
      <x v="2090"/>
    </i>
    <i>
      <x v="2092"/>
    </i>
    <i>
      <x v="2093"/>
    </i>
    <i>
      <x v="2094"/>
    </i>
    <i>
      <x v="2095"/>
    </i>
    <i>
      <x v="2101"/>
    </i>
    <i>
      <x v="2108"/>
    </i>
    <i>
      <x v="2112"/>
    </i>
    <i>
      <x v="2115"/>
    </i>
    <i>
      <x v="2117"/>
    </i>
    <i>
      <x v="2123"/>
    </i>
    <i>
      <x v="2126"/>
    </i>
    <i>
      <x v="2133"/>
    </i>
    <i>
      <x v="2135"/>
    </i>
    <i>
      <x v="2136"/>
    </i>
    <i>
      <x v="2138"/>
    </i>
    <i>
      <x v="2139"/>
    </i>
    <i>
      <x v="2142"/>
    </i>
    <i>
      <x v="2143"/>
    </i>
    <i>
      <x v="2147"/>
    </i>
    <i>
      <x v="2152"/>
    </i>
    <i>
      <x v="2154"/>
    </i>
    <i>
      <x v="2155"/>
    </i>
    <i>
      <x v="2156"/>
    </i>
    <i>
      <x v="2162"/>
    </i>
    <i>
      <x v="2166"/>
    </i>
    <i>
      <x v="2167"/>
    </i>
    <i>
      <x v="2170"/>
    </i>
    <i>
      <x v="2176"/>
    </i>
    <i>
      <x v="2179"/>
    </i>
    <i>
      <x v="2180"/>
    </i>
    <i>
      <x v="2182"/>
    </i>
    <i>
      <x v="2183"/>
    </i>
    <i>
      <x v="2186"/>
    </i>
    <i>
      <x v="2187"/>
    </i>
    <i>
      <x v="2188"/>
    </i>
    <i>
      <x v="2190"/>
    </i>
    <i>
      <x v="2195"/>
    </i>
    <i>
      <x v="2200"/>
    </i>
    <i>
      <x v="2201"/>
    </i>
    <i>
      <x v="2202"/>
    </i>
    <i>
      <x v="2203"/>
    </i>
    <i>
      <x v="2205"/>
    </i>
    <i>
      <x v="2206"/>
    </i>
    <i>
      <x v="2207"/>
    </i>
    <i>
      <x v="2208"/>
    </i>
    <i>
      <x v="2209"/>
    </i>
    <i>
      <x v="2210"/>
    </i>
    <i>
      <x v="2212"/>
    </i>
    <i>
      <x v="2213"/>
    </i>
    <i>
      <x v="2214"/>
    </i>
    <i>
      <x v="2217"/>
    </i>
    <i>
      <x v="2221"/>
    </i>
    <i>
      <x v="2222"/>
    </i>
    <i>
      <x v="2226"/>
    </i>
    <i>
      <x v="2227"/>
    </i>
    <i>
      <x v="2228"/>
    </i>
    <i>
      <x v="2229"/>
    </i>
    <i>
      <x v="2230"/>
    </i>
    <i>
      <x v="2231"/>
    </i>
    <i>
      <x v="2233"/>
    </i>
    <i>
      <x v="2235"/>
    </i>
    <i>
      <x v="2241"/>
    </i>
    <i>
      <x v="2243"/>
    </i>
    <i>
      <x v="2244"/>
    </i>
    <i>
      <x v="2245"/>
    </i>
    <i>
      <x v="2247"/>
    </i>
    <i>
      <x v="2251"/>
    </i>
    <i>
      <x v="2253"/>
    </i>
    <i>
      <x v="2254"/>
    </i>
    <i>
      <x v="2255"/>
    </i>
    <i>
      <x v="2256"/>
    </i>
    <i>
      <x v="2260"/>
    </i>
    <i>
      <x v="2261"/>
    </i>
    <i>
      <x v="2262"/>
    </i>
    <i>
      <x v="2264"/>
    </i>
    <i>
      <x v="2265"/>
    </i>
    <i>
      <x v="2266"/>
    </i>
    <i>
      <x v="2268"/>
    </i>
    <i>
      <x v="2270"/>
    </i>
    <i>
      <x v="2271"/>
    </i>
    <i>
      <x v="2277"/>
    </i>
    <i>
      <x v="2278"/>
    </i>
    <i>
      <x v="2281"/>
    </i>
    <i>
      <x v="2284"/>
    </i>
    <i>
      <x v="2285"/>
    </i>
    <i>
      <x v="2287"/>
    </i>
    <i>
      <x v="2290"/>
    </i>
    <i>
      <x v="2292"/>
    </i>
    <i>
      <x v="2294"/>
    </i>
    <i>
      <x v="2295"/>
    </i>
    <i>
      <x v="2297"/>
    </i>
    <i>
      <x v="2303"/>
    </i>
    <i>
      <x v="2304"/>
    </i>
    <i>
      <x v="2307"/>
    </i>
    <i>
      <x v="2309"/>
    </i>
    <i>
      <x v="2312"/>
    </i>
    <i>
      <x v="2314"/>
    </i>
    <i>
      <x v="2315"/>
    </i>
    <i>
      <x v="2316"/>
    </i>
    <i>
      <x v="2318"/>
    </i>
    <i>
      <x v="2321"/>
    </i>
    <i>
      <x v="2322"/>
    </i>
    <i>
      <x v="2323"/>
    </i>
    <i>
      <x v="2326"/>
    </i>
    <i>
      <x v="2327"/>
    </i>
    <i>
      <x v="2333"/>
    </i>
    <i>
      <x v="2334"/>
    </i>
    <i>
      <x v="2342"/>
    </i>
    <i>
      <x v="2350"/>
    </i>
    <i>
      <x v="2351"/>
    </i>
    <i>
      <x v="2357"/>
    </i>
    <i>
      <x v="2359"/>
    </i>
    <i>
      <x v="2362"/>
    </i>
    <i>
      <x v="2364"/>
    </i>
    <i>
      <x v="2366"/>
    </i>
    <i>
      <x v="2367"/>
    </i>
    <i>
      <x v="2368"/>
    </i>
    <i>
      <x v="2370"/>
    </i>
    <i>
      <x v="2379"/>
    </i>
    <i>
      <x v="2381"/>
    </i>
    <i>
      <x v="2382"/>
    </i>
    <i>
      <x v="2385"/>
    </i>
    <i>
      <x v="2387"/>
    </i>
    <i>
      <x v="2389"/>
    </i>
    <i>
      <x v="2393"/>
    </i>
    <i>
      <x v="2396"/>
    </i>
    <i>
      <x v="2397"/>
    </i>
    <i>
      <x v="2401"/>
    </i>
    <i>
      <x v="2402"/>
    </i>
    <i>
      <x v="2404"/>
    </i>
    <i>
      <x v="2409"/>
    </i>
    <i>
      <x v="2411"/>
    </i>
    <i>
      <x v="2414"/>
    </i>
    <i>
      <x v="2419"/>
    </i>
    <i>
      <x v="2422"/>
    </i>
    <i>
      <x v="2435"/>
    </i>
    <i>
      <x v="2436"/>
    </i>
    <i>
      <x v="2437"/>
    </i>
    <i>
      <x v="2438"/>
    </i>
    <i>
      <x v="2439"/>
    </i>
    <i>
      <x v="2443"/>
    </i>
    <i>
      <x v="2445"/>
    </i>
    <i>
      <x v="2448"/>
    </i>
    <i>
      <x v="2450"/>
    </i>
    <i>
      <x v="2452"/>
    </i>
    <i>
      <x v="2455"/>
    </i>
    <i>
      <x v="2456"/>
    </i>
    <i>
      <x v="2459"/>
    </i>
    <i>
      <x v="2461"/>
    </i>
    <i>
      <x v="2463"/>
    </i>
    <i>
      <x v="2466"/>
    </i>
    <i>
      <x v="2467"/>
    </i>
    <i>
      <x v="2470"/>
    </i>
    <i>
      <x v="2475"/>
    </i>
    <i>
      <x v="2477"/>
    </i>
    <i>
      <x v="2480"/>
    </i>
    <i>
      <x v="2485"/>
    </i>
    <i>
      <x v="2486"/>
    </i>
    <i>
      <x v="2492"/>
    </i>
    <i>
      <x v="2495"/>
    </i>
    <i>
      <x v="2497"/>
    </i>
    <i>
      <x v="2499"/>
    </i>
    <i>
      <x v="2500"/>
    </i>
    <i>
      <x v="2502"/>
    </i>
    <i>
      <x v="2513"/>
    </i>
    <i>
      <x v="2514"/>
    </i>
    <i>
      <x v="2517"/>
    </i>
    <i>
      <x v="2521"/>
    </i>
    <i>
      <x v="2528"/>
    </i>
    <i>
      <x v="2530"/>
    </i>
    <i>
      <x v="2531"/>
    </i>
    <i>
      <x v="2532"/>
    </i>
    <i>
      <x v="2534"/>
    </i>
    <i>
      <x v="2538"/>
    </i>
    <i>
      <x v="2539"/>
    </i>
    <i>
      <x v="2540"/>
    </i>
    <i>
      <x v="2544"/>
    </i>
    <i>
      <x v="2546"/>
    </i>
    <i>
      <x v="2547"/>
    </i>
    <i>
      <x v="2551"/>
    </i>
    <i>
      <x v="2552"/>
    </i>
    <i>
      <x v="2553"/>
    </i>
    <i>
      <x v="2554"/>
    </i>
    <i>
      <x v="2555"/>
    </i>
    <i>
      <x v="2557"/>
    </i>
    <i>
      <x v="2560"/>
    </i>
    <i>
      <x v="2561"/>
    </i>
    <i>
      <x v="2563"/>
    </i>
    <i>
      <x v="2573"/>
    </i>
    <i>
      <x v="2575"/>
    </i>
    <i>
      <x v="2577"/>
    </i>
    <i>
      <x v="2579"/>
    </i>
    <i>
      <x v="2584"/>
    </i>
    <i>
      <x v="2586"/>
    </i>
    <i>
      <x v="2588"/>
    </i>
    <i>
      <x v="2591"/>
    </i>
    <i>
      <x v="2592"/>
    </i>
    <i>
      <x v="2593"/>
    </i>
    <i>
      <x v="2596"/>
    </i>
    <i>
      <x v="2601"/>
    </i>
    <i>
      <x v="2604"/>
    </i>
    <i>
      <x v="2609"/>
    </i>
    <i>
      <x v="2611"/>
    </i>
    <i>
      <x v="2613"/>
    </i>
    <i>
      <x v="2615"/>
    </i>
    <i>
      <x v="2617"/>
    </i>
    <i>
      <x v="2621"/>
    </i>
    <i>
      <x v="2625"/>
    </i>
    <i>
      <x v="2627"/>
    </i>
    <i>
      <x v="2630"/>
    </i>
    <i>
      <x v="2632"/>
    </i>
    <i>
      <x v="2635"/>
    </i>
    <i>
      <x v="2636"/>
    </i>
    <i>
      <x v="2637"/>
    </i>
    <i>
      <x v="2640"/>
    </i>
    <i>
      <x v="2646"/>
    </i>
    <i>
      <x v="2647"/>
    </i>
    <i>
      <x v="2648"/>
    </i>
    <i>
      <x v="2653"/>
    </i>
    <i>
      <x v="2655"/>
    </i>
    <i>
      <x v="2660"/>
    </i>
    <i>
      <x v="2661"/>
    </i>
    <i>
      <x v="2662"/>
    </i>
    <i>
      <x v="2663"/>
    </i>
    <i>
      <x v="2665"/>
    </i>
    <i>
      <x v="2670"/>
    </i>
    <i>
      <x v="2671"/>
    </i>
    <i>
      <x v="2673"/>
    </i>
    <i>
      <x v="2676"/>
    </i>
    <i>
      <x v="2683"/>
    </i>
    <i>
      <x v="2686"/>
    </i>
    <i>
      <x v="2687"/>
    </i>
    <i>
      <x v="2690"/>
    </i>
    <i>
      <x v="2697"/>
    </i>
    <i>
      <x v="2698"/>
    </i>
    <i>
      <x v="2700"/>
    </i>
    <i>
      <x v="2705"/>
    </i>
    <i>
      <x v="2706"/>
    </i>
    <i>
      <x v="2707"/>
    </i>
    <i>
      <x v="2709"/>
    </i>
    <i>
      <x v="2724"/>
    </i>
    <i>
      <x v="2725"/>
    </i>
    <i>
      <x v="2726"/>
    </i>
    <i>
      <x v="2729"/>
    </i>
    <i>
      <x v="2734"/>
    </i>
    <i>
      <x v="2737"/>
    </i>
    <i>
      <x v="2739"/>
    </i>
    <i>
      <x v="2740"/>
    </i>
    <i>
      <x v="2743"/>
    </i>
    <i>
      <x v="2744"/>
    </i>
    <i>
      <x v="2746"/>
    </i>
    <i>
      <x v="2749"/>
    </i>
    <i>
      <x v="2750"/>
    </i>
    <i>
      <x v="2751"/>
    </i>
    <i>
      <x v="2754"/>
    </i>
    <i>
      <x v="2756"/>
    </i>
    <i>
      <x v="2757"/>
    </i>
    <i>
      <x v="2759"/>
    </i>
    <i>
      <x v="2760"/>
    </i>
    <i>
      <x v="2762"/>
    </i>
    <i>
      <x v="2764"/>
    </i>
    <i>
      <x v="2766"/>
    </i>
    <i>
      <x v="2770"/>
    </i>
    <i t="grand">
      <x/>
    </i>
  </rowItems>
  <colItems count="1">
    <i/>
  </colItems>
  <pageFields count="1">
    <pageField fld="23" item="1" hier="-1"/>
  </pageFields>
  <dataFields count="1">
    <dataField name="Sum of Quantity in Stock2" fld="1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78C50B-4451-419D-9123-DDEB66F5E77D}" name="Category-wise Stock Value" cacheId="3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O2:P8" firstHeaderRow="1" firstDataRow="1" firstDataCol="1"/>
  <pivotFields count="24">
    <pivotField showAll="0"/>
    <pivotField showAll="0"/>
    <pivotField showAll="0"/>
    <pivotField showAll="0">
      <items count="7">
        <item x="5"/>
        <item x="0"/>
        <item x="1"/>
        <item x="3"/>
        <item x="4"/>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axis="axisRow" showAll="0">
      <items count="6">
        <item x="0"/>
        <item x="3"/>
        <item x="2"/>
        <item x="4"/>
        <item x="1"/>
        <item t="default"/>
      </items>
    </pivotField>
    <pivotField showAll="0"/>
    <pivotField dataField="1" numFmtId="1" showAll="0"/>
    <pivotField numFmtId="1" showAll="0"/>
    <pivotField numFmtId="165" showAll="0"/>
    <pivotField numFmtId="165" showAll="0"/>
    <pivotField showAll="0">
      <items count="4">
        <item x="0"/>
        <item x="2"/>
        <item x="1"/>
        <item t="default"/>
      </items>
    </pivotField>
    <pivotField showAll="0">
      <items count="3">
        <item x="0"/>
        <item x="1"/>
        <item t="default"/>
      </items>
    </pivotField>
  </pivotFields>
  <rowFields count="1">
    <field x="16"/>
  </rowFields>
  <rowItems count="6">
    <i>
      <x/>
    </i>
    <i>
      <x v="1"/>
    </i>
    <i>
      <x v="2"/>
    </i>
    <i>
      <x v="3"/>
    </i>
    <i>
      <x v="4"/>
    </i>
    <i t="grand">
      <x/>
    </i>
  </rowItems>
  <colItems count="1">
    <i/>
  </colItems>
  <dataFields count="1">
    <dataField name="Sum of Quantity in Stock" fld="18" baseField="16" baseItem="2" numFmtId="3"/>
  </dataFields>
  <conditionalFormats count="1">
    <conditionalFormat priority="12">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912745-400A-4D4B-9FB2-AA97E856B016}" name="Stock Status Count" cacheId="3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ock Status">
  <location ref="R2:S6" firstHeaderRow="1" firstDataRow="1" firstDataCol="1"/>
  <pivotFields count="24">
    <pivotField dataField="1" showAll="0"/>
    <pivotField showAll="0"/>
    <pivotField showAll="0"/>
    <pivotField showAll="0">
      <items count="7">
        <item x="5"/>
        <item x="0"/>
        <item x="1"/>
        <item x="3"/>
        <item x="4"/>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items count="6">
        <item x="0"/>
        <item x="3"/>
        <item x="2"/>
        <item x="4"/>
        <item x="1"/>
        <item t="default"/>
      </items>
    </pivotField>
    <pivotField showAll="0"/>
    <pivotField numFmtId="1" showAll="0"/>
    <pivotField numFmtId="1" showAll="0"/>
    <pivotField numFmtId="165" showAll="0"/>
    <pivotField numFmtId="165" showAll="0"/>
    <pivotField axis="axisRow" showAll="0">
      <items count="4">
        <item x="0"/>
        <item x="2"/>
        <item x="1"/>
        <item t="default"/>
      </items>
    </pivotField>
    <pivotField showAll="0">
      <items count="3">
        <item x="0"/>
        <item x="1"/>
        <item t="default"/>
      </items>
    </pivotField>
  </pivotFields>
  <rowFields count="1">
    <field x="22"/>
  </rowFields>
  <rowItems count="4">
    <i>
      <x/>
    </i>
    <i>
      <x v="1"/>
    </i>
    <i>
      <x v="2"/>
    </i>
    <i t="grand">
      <x/>
    </i>
  </rowItems>
  <colItems count="1">
    <i/>
  </colItems>
  <dataFields count="1">
    <dataField name="Count of Product ID" fld="0" subtotal="count" baseField="22" baseItem="1" numFmtId="3"/>
  </dataFields>
  <conditionalFormats count="1">
    <conditionalFormat priority="11">
      <pivotAreas count="1">
        <pivotArea type="data" collapsedLevelsAreSubtotals="1" fieldPosition="0">
          <references count="2">
            <reference field="4294967294" count="1" selected="0">
              <x v="0"/>
            </reference>
            <reference field="22" count="3">
              <x v="0"/>
              <x v="1"/>
              <x v="2"/>
            </reference>
          </references>
        </pivotArea>
      </pivotAreas>
    </conditionalFormat>
  </conditional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2" count="1" selected="0">
            <x v="0"/>
          </reference>
        </references>
      </pivotArea>
    </chartFormat>
    <chartFormat chart="3" format="7">
      <pivotArea type="data" outline="0" fieldPosition="0">
        <references count="2">
          <reference field="4294967294" count="1" selected="0">
            <x v="0"/>
          </reference>
          <reference field="22" count="1" selected="0">
            <x v="1"/>
          </reference>
        </references>
      </pivotArea>
    </chartFormat>
    <chartFormat chart="3" format="8">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EC02B9-E3F5-400D-A14D-264C3BDB2BBF}" name="Stock Value by Category" cacheId="35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Category">
  <location ref="F2:G8" firstHeaderRow="1" firstDataRow="1" firstDataCol="1"/>
  <pivotFields count="24">
    <pivotField showAll="0"/>
    <pivotField showAll="0"/>
    <pivotField showAll="0"/>
    <pivotField showAll="0">
      <items count="7">
        <item x="5"/>
        <item x="0"/>
        <item x="1"/>
        <item x="3"/>
        <item x="4"/>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axis="axisRow" showAll="0" sortType="a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65" showAll="0"/>
    <pivotField dataField="1" numFmtId="165" showAll="0"/>
    <pivotField showAll="0">
      <items count="4">
        <item x="0"/>
        <item x="2"/>
        <item x="1"/>
        <item t="default"/>
      </items>
    </pivotField>
    <pivotField showAll="0">
      <items count="3">
        <item x="0"/>
        <item x="1"/>
        <item t="default"/>
      </items>
    </pivotField>
  </pivotFields>
  <rowFields count="1">
    <field x="16"/>
  </rowFields>
  <rowItems count="6">
    <i>
      <x/>
    </i>
    <i>
      <x v="1"/>
    </i>
    <i>
      <x v="4"/>
    </i>
    <i>
      <x v="3"/>
    </i>
    <i>
      <x v="2"/>
    </i>
    <i t="grand">
      <x/>
    </i>
  </rowItems>
  <colItems count="1">
    <i/>
  </colItems>
  <dataFields count="1">
    <dataField name="Sum of Total Value (₹)" fld="21" baseField="16" baseItem="0" numFmtId="165"/>
  </dataFields>
  <conditionalFormats count="1">
    <conditionalFormat priority="8">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801BDE-C2B1-4849-8441-FB8B440646F8}" name="Restock Status by Last Months" cacheId="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Last Restocked Month">
  <location ref="L2:M10" firstHeaderRow="1" firstDataRow="1" firstDataCol="1"/>
  <pivotFields count="27">
    <pivotField showAll="0"/>
    <pivotField showAll="0"/>
    <pivotField showAll="0"/>
    <pivotField showAll="0"/>
    <pivotField showAll="0"/>
    <pivotField showAll="0"/>
    <pivotField showAll="0"/>
    <pivotField showAll="0"/>
    <pivotField numFmtId="164" showAll="0">
      <items count="184">
        <item x="43"/>
        <item x="150"/>
        <item x="6"/>
        <item x="157"/>
        <item x="122"/>
        <item x="173"/>
        <item x="18"/>
        <item x="75"/>
        <item x="138"/>
        <item x="89"/>
        <item x="97"/>
        <item x="143"/>
        <item x="100"/>
        <item x="38"/>
        <item x="104"/>
        <item x="176"/>
        <item x="21"/>
        <item x="98"/>
        <item x="119"/>
        <item x="7"/>
        <item x="41"/>
        <item x="116"/>
        <item x="158"/>
        <item x="153"/>
        <item x="149"/>
        <item x="81"/>
        <item x="127"/>
        <item x="50"/>
        <item x="76"/>
        <item x="110"/>
        <item x="139"/>
        <item x="68"/>
        <item x="69"/>
        <item x="134"/>
        <item x="49"/>
        <item x="94"/>
        <item x="126"/>
        <item x="86"/>
        <item x="11"/>
        <item x="28"/>
        <item x="156"/>
        <item x="51"/>
        <item x="109"/>
        <item x="87"/>
        <item x="85"/>
        <item x="46"/>
        <item x="121"/>
        <item x="36"/>
        <item x="178"/>
        <item x="99"/>
        <item x="118"/>
        <item x="166"/>
        <item x="64"/>
        <item x="103"/>
        <item x="179"/>
        <item x="12"/>
        <item x="130"/>
        <item x="37"/>
        <item x="146"/>
        <item x="92"/>
        <item x="145"/>
        <item x="45"/>
        <item x="181"/>
        <item x="154"/>
        <item x="39"/>
        <item x="60"/>
        <item x="144"/>
        <item x="114"/>
        <item x="53"/>
        <item x="73"/>
        <item x="5"/>
        <item x="123"/>
        <item x="61"/>
        <item x="47"/>
        <item x="162"/>
        <item x="79"/>
        <item x="19"/>
        <item x="62"/>
        <item x="15"/>
        <item x="54"/>
        <item x="70"/>
        <item x="10"/>
        <item x="111"/>
        <item x="35"/>
        <item x="115"/>
        <item x="180"/>
        <item x="160"/>
        <item x="9"/>
        <item x="117"/>
        <item x="108"/>
        <item x="135"/>
        <item x="44"/>
        <item x="83"/>
        <item x="168"/>
        <item x="25"/>
        <item x="170"/>
        <item x="125"/>
        <item x="78"/>
        <item x="59"/>
        <item x="29"/>
        <item x="112"/>
        <item x="1"/>
        <item x="102"/>
        <item x="131"/>
        <item x="96"/>
        <item x="23"/>
        <item x="113"/>
        <item x="120"/>
        <item x="2"/>
        <item x="165"/>
        <item x="16"/>
        <item x="13"/>
        <item x="52"/>
        <item x="93"/>
        <item x="65"/>
        <item x="151"/>
        <item x="26"/>
        <item x="106"/>
        <item x="34"/>
        <item x="57"/>
        <item x="159"/>
        <item x="164"/>
        <item x="147"/>
        <item x="77"/>
        <item x="20"/>
        <item x="55"/>
        <item x="66"/>
        <item x="174"/>
        <item x="155"/>
        <item x="169"/>
        <item x="80"/>
        <item x="33"/>
        <item x="175"/>
        <item x="124"/>
        <item x="48"/>
        <item x="8"/>
        <item x="90"/>
        <item x="105"/>
        <item x="152"/>
        <item x="4"/>
        <item x="129"/>
        <item x="67"/>
        <item x="27"/>
        <item x="177"/>
        <item x="133"/>
        <item x="163"/>
        <item x="161"/>
        <item x="17"/>
        <item x="142"/>
        <item x="63"/>
        <item x="42"/>
        <item x="88"/>
        <item x="182"/>
        <item x="32"/>
        <item x="148"/>
        <item x="167"/>
        <item x="141"/>
        <item x="128"/>
        <item x="14"/>
        <item x="82"/>
        <item x="56"/>
        <item x="3"/>
        <item x="84"/>
        <item x="95"/>
        <item x="74"/>
        <item x="30"/>
        <item x="132"/>
        <item x="40"/>
        <item x="91"/>
        <item x="24"/>
        <item x="58"/>
        <item x="171"/>
        <item x="22"/>
        <item x="140"/>
        <item x="136"/>
        <item x="101"/>
        <item x="31"/>
        <item x="107"/>
        <item x="72"/>
        <item x="0"/>
        <item x="172"/>
        <item x="137"/>
        <item x="71"/>
        <item t="default"/>
      </items>
    </pivotField>
    <pivotField numFmtId="164" showAll="0"/>
    <pivotField showAll="0"/>
    <pivotField showAll="0"/>
    <pivotField showAll="0"/>
    <pivotField showAll="0"/>
    <pivotField showAll="0"/>
    <pivotField showAll="0"/>
    <pivotField showAll="0"/>
    <pivotField showAll="0"/>
    <pivotField numFmtId="1" showAll="0"/>
    <pivotField numFmtId="1" showAll="0"/>
    <pivotField numFmtId="165" showAll="0"/>
    <pivotField numFmtId="165"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6"/>
  </rowFields>
  <rowItems count="8">
    <i>
      <x v="1"/>
    </i>
    <i>
      <x v="2"/>
    </i>
    <i>
      <x v="3"/>
    </i>
    <i>
      <x v="4"/>
    </i>
    <i>
      <x v="5"/>
    </i>
    <i>
      <x v="6"/>
    </i>
    <i>
      <x v="7"/>
    </i>
    <i t="grand">
      <x/>
    </i>
  </rowItems>
  <colItems count="1">
    <i/>
  </colItems>
  <dataFields count="1">
    <dataField name="Sum of Restock Flag" fld="24" baseField="26" baseItem="5" numFmtId="3"/>
  </dataFields>
  <conditionalFormats count="1">
    <conditionalFormat priority="13">
      <pivotAreas count="1">
        <pivotArea type="data" collapsedLevelsAreSubtotals="1" fieldPosition="0">
          <references count="2">
            <reference field="4294967294" count="1" selected="0">
              <x v="0"/>
            </reference>
            <reference field="26" count="7">
              <x v="1"/>
              <x v="2"/>
              <x v="3"/>
              <x v="4"/>
              <x v="5"/>
              <x v="6"/>
              <x v="7"/>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1B97AD-D65C-442A-A772-4366E4D15226}" name="Low Stock" cacheId="3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X4:Y3435" firstHeaderRow="1" firstDataRow="1" firstDataCol="1" rowPageCount="1" colPageCount="1"/>
  <pivotFields count="24">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axis="axisRow" showAll="0">
      <items count="2772">
        <item x="2453"/>
        <item x="2082"/>
        <item x="447"/>
        <item x="2767"/>
        <item x="1468"/>
        <item x="2383"/>
        <item x="1160"/>
        <item x="587"/>
        <item x="1964"/>
        <item x="2047"/>
        <item x="1637"/>
        <item x="357"/>
        <item x="146"/>
        <item x="327"/>
        <item x="312"/>
        <item x="2157"/>
        <item x="1669"/>
        <item x="871"/>
        <item x="852"/>
        <item x="1480"/>
        <item x="1255"/>
        <item x="2493"/>
        <item x="2205"/>
        <item x="2675"/>
        <item x="1628"/>
        <item x="2046"/>
        <item x="1419"/>
        <item x="1428"/>
        <item x="891"/>
        <item x="2607"/>
        <item x="1647"/>
        <item x="1380"/>
        <item x="139"/>
        <item x="1860"/>
        <item x="2096"/>
        <item x="2392"/>
        <item x="1572"/>
        <item x="1680"/>
        <item x="2524"/>
        <item x="1489"/>
        <item x="1117"/>
        <item x="509"/>
        <item x="2155"/>
        <item x="1134"/>
        <item x="2195"/>
        <item x="1986"/>
        <item x="1542"/>
        <item x="2051"/>
        <item x="2174"/>
        <item x="2134"/>
        <item x="1236"/>
        <item x="1237"/>
        <item x="1332"/>
        <item x="2225"/>
        <item x="942"/>
        <item x="2413"/>
        <item x="764"/>
        <item x="2617"/>
        <item x="2480"/>
        <item x="1155"/>
        <item x="2226"/>
        <item x="2011"/>
        <item x="2406"/>
        <item x="1946"/>
        <item x="276"/>
        <item x="301"/>
        <item x="460"/>
        <item x="2490"/>
        <item x="1867"/>
        <item x="317"/>
        <item x="1343"/>
        <item x="2441"/>
        <item x="105"/>
        <item x="2614"/>
        <item x="137"/>
        <item x="408"/>
        <item x="670"/>
        <item x="315"/>
        <item x="803"/>
        <item x="1248"/>
        <item x="2554"/>
        <item x="203"/>
        <item x="1219"/>
        <item x="1527"/>
        <item x="525"/>
        <item x="249"/>
        <item x="2529"/>
        <item x="1093"/>
        <item x="2029"/>
        <item x="2142"/>
        <item x="2632"/>
        <item x="155"/>
        <item x="459"/>
        <item x="1404"/>
        <item x="365"/>
        <item x="371"/>
        <item x="1233"/>
        <item x="507"/>
        <item x="1262"/>
        <item x="1292"/>
        <item x="1988"/>
        <item x="344"/>
        <item x="2085"/>
        <item x="2500"/>
        <item x="2183"/>
        <item x="26"/>
        <item x="2407"/>
        <item x="2115"/>
        <item x="347"/>
        <item x="1908"/>
        <item x="594"/>
        <item x="2661"/>
        <item x="2162"/>
        <item x="1553"/>
        <item x="1275"/>
        <item x="1654"/>
        <item x="1041"/>
        <item x="2086"/>
        <item x="1644"/>
        <item x="1583"/>
        <item x="967"/>
        <item x="779"/>
        <item x="1408"/>
        <item x="1052"/>
        <item x="1684"/>
        <item x="458"/>
        <item x="1829"/>
        <item x="1147"/>
        <item x="364"/>
        <item x="1116"/>
        <item x="272"/>
        <item x="1743"/>
        <item x="1025"/>
        <item x="1371"/>
        <item x="1595"/>
        <item x="37"/>
        <item x="1373"/>
        <item x="1153"/>
        <item x="152"/>
        <item x="1085"/>
        <item x="236"/>
        <item x="1321"/>
        <item x="2009"/>
        <item x="150"/>
        <item x="2350"/>
        <item x="2602"/>
        <item x="1017"/>
        <item x="2307"/>
        <item x="464"/>
        <item x="1033"/>
        <item x="890"/>
        <item x="111"/>
        <item x="1442"/>
        <item x="1413"/>
        <item x="470"/>
        <item x="1565"/>
        <item x="1037"/>
        <item x="395"/>
        <item x="2068"/>
        <item x="2028"/>
        <item x="453"/>
        <item x="2297"/>
        <item x="2724"/>
        <item x="278"/>
        <item x="1838"/>
        <item x="1352"/>
        <item x="1630"/>
        <item x="311"/>
        <item x="99"/>
        <item x="710"/>
        <item x="799"/>
        <item x="1098"/>
        <item x="1183"/>
        <item x="1291"/>
        <item x="2004"/>
        <item x="2575"/>
        <item x="2194"/>
        <item x="2721"/>
        <item x="198"/>
        <item x="1363"/>
        <item x="2720"/>
        <item x="1043"/>
        <item x="2228"/>
        <item x="1445"/>
        <item x="2578"/>
        <item x="1157"/>
        <item x="634"/>
        <item x="529"/>
        <item x="618"/>
        <item x="1493"/>
        <item x="596"/>
        <item x="1865"/>
        <item x="1774"/>
        <item x="2284"/>
        <item x="906"/>
        <item x="629"/>
        <item x="2153"/>
        <item x="1473"/>
        <item x="848"/>
        <item x="2249"/>
        <item x="245"/>
        <item x="887"/>
        <item x="1024"/>
        <item x="2220"/>
        <item x="1167"/>
        <item x="2283"/>
        <item x="39"/>
        <item x="2599"/>
        <item x="551"/>
        <item x="1123"/>
        <item x="1713"/>
        <item x="2593"/>
        <item x="298"/>
        <item x="1800"/>
        <item x="2581"/>
        <item x="2062"/>
        <item x="2462"/>
        <item x="1996"/>
        <item x="1759"/>
        <item x="1534"/>
        <item x="876"/>
        <item x="112"/>
        <item x="1340"/>
        <item x="1273"/>
        <item x="579"/>
        <item x="1406"/>
        <item x="982"/>
        <item x="1446"/>
        <item x="1083"/>
        <item x="2359"/>
        <item x="1035"/>
        <item x="956"/>
        <item x="15"/>
        <item x="1272"/>
        <item x="2131"/>
        <item x="44"/>
        <item x="1862"/>
        <item x="1517"/>
        <item x="2536"/>
        <item x="421"/>
        <item x="549"/>
        <item x="1181"/>
        <item x="847"/>
        <item x="786"/>
        <item x="461"/>
        <item x="1925"/>
        <item x="1375"/>
        <item x="1422"/>
        <item x="1909"/>
        <item x="303"/>
        <item x="1883"/>
        <item x="1817"/>
        <item x="2204"/>
        <item x="972"/>
        <item x="230"/>
        <item x="34"/>
        <item x="2537"/>
        <item x="2755"/>
        <item x="2321"/>
        <item x="2592"/>
        <item x="2257"/>
        <item x="1900"/>
        <item x="2747"/>
        <item x="125"/>
        <item x="1536"/>
        <item x="1664"/>
        <item x="2076"/>
        <item x="2496"/>
        <item x="1708"/>
        <item x="1597"/>
        <item x="1614"/>
        <item x="156"/>
        <item x="1621"/>
        <item x="1044"/>
        <item x="1781"/>
        <item x="946"/>
        <item x="2692"/>
        <item x="19"/>
        <item x="2625"/>
        <item x="1682"/>
        <item x="2700"/>
        <item x="1405"/>
        <item x="2762"/>
        <item x="872"/>
        <item x="1688"/>
        <item x="2748"/>
        <item x="1605"/>
        <item x="448"/>
        <item x="933"/>
        <item x="2620"/>
        <item x="1575"/>
        <item x="2457"/>
        <item x="1858"/>
        <item x="1642"/>
        <item x="854"/>
        <item x="754"/>
        <item x="1118"/>
        <item x="2640"/>
        <item x="2420"/>
        <item x="1519"/>
        <item x="1679"/>
        <item x="2583"/>
        <item x="1855"/>
        <item x="559"/>
        <item x="134"/>
        <item x="2687"/>
        <item x="1284"/>
        <item x="2104"/>
        <item x="2526"/>
        <item x="1851"/>
        <item x="2373"/>
        <item x="752"/>
        <item x="325"/>
        <item x="2741"/>
        <item x="1626"/>
        <item x="1917"/>
        <item x="2506"/>
        <item x="2626"/>
        <item x="2073"/>
        <item x="2025"/>
        <item x="1217"/>
        <item x="1426"/>
        <item x="351"/>
        <item x="2271"/>
        <item x="2674"/>
        <item x="678"/>
        <item x="520"/>
        <item x="714"/>
        <item x="1953"/>
        <item x="2712"/>
        <item x="169"/>
        <item x="1913"/>
        <item x="2495"/>
        <item x="547"/>
        <item x="984"/>
        <item x="1834"/>
        <item x="1067"/>
        <item x="664"/>
        <item x="1225"/>
        <item x="1055"/>
        <item x="2679"/>
        <item x="2705"/>
        <item x="2558"/>
        <item x="1402"/>
        <item x="2170"/>
        <item x="2543"/>
        <item x="1568"/>
        <item x="554"/>
        <item x="741"/>
        <item x="107"/>
        <item x="2749"/>
        <item x="2681"/>
        <item x="267"/>
        <item x="1813"/>
        <item x="2098"/>
        <item x="1998"/>
        <item x="835"/>
        <item x="1026"/>
        <item x="263"/>
        <item x="746"/>
        <item x="2259"/>
        <item x="931"/>
        <item x="1941"/>
        <item x="2218"/>
        <item x="2443"/>
        <item x="1798"/>
        <item x="1164"/>
        <item x="910"/>
        <item x="1893"/>
        <item x="1168"/>
        <item x="793"/>
        <item x="1027"/>
        <item x="1358"/>
        <item x="1260"/>
        <item x="1344"/>
        <item x="2319"/>
        <item x="2708"/>
        <item x="2119"/>
        <item x="241"/>
        <item x="281"/>
        <item x="2544"/>
        <item x="129"/>
        <item x="157"/>
        <item x="1963"/>
        <item x="2694"/>
        <item x="2232"/>
        <item x="630"/>
        <item x="2329"/>
        <item x="1269"/>
        <item x="472"/>
        <item x="293"/>
        <item x="1484"/>
        <item x="101"/>
        <item x="2263"/>
        <item x="1414"/>
        <item x="1133"/>
        <item x="733"/>
        <item x="1523"/>
        <item x="1479"/>
        <item x="2054"/>
        <item x="842"/>
        <item x="128"/>
        <item x="610"/>
        <item x="813"/>
        <item x="2523"/>
        <item x="9"/>
        <item x="1877"/>
        <item x="385"/>
        <item x="904"/>
        <item x="2449"/>
        <item x="1101"/>
        <item x="2419"/>
        <item x="2520"/>
        <item x="1399"/>
        <item x="483"/>
        <item x="1276"/>
        <item x="307"/>
        <item x="2546"/>
        <item x="499"/>
        <item x="1954"/>
        <item x="477"/>
        <item x="1653"/>
        <item x="1239"/>
        <item x="1401"/>
        <item x="1296"/>
        <item x="35"/>
        <item x="2716"/>
        <item x="2244"/>
        <item x="1887"/>
        <item x="865"/>
        <item x="866"/>
        <item x="2410"/>
        <item x="894"/>
        <item x="2757"/>
        <item x="728"/>
        <item x="2770"/>
        <item x="1475"/>
        <item x="1187"/>
        <item x="1974"/>
        <item x="2326"/>
        <item x="644"/>
        <item x="869"/>
        <item x="900"/>
        <item x="1318"/>
        <item x="1253"/>
        <item x="748"/>
        <item x="1307"/>
        <item x="590"/>
        <item x="1509"/>
        <item x="2109"/>
        <item x="2261"/>
        <item x="1916"/>
        <item x="417"/>
        <item x="534"/>
        <item x="2032"/>
        <item x="462"/>
        <item x="500"/>
        <item x="1756"/>
        <item x="28"/>
        <item x="184"/>
        <item x="314"/>
        <item x="1353"/>
        <item x="1936"/>
        <item x="2431"/>
        <item x="2552"/>
        <item x="696"/>
        <item x="189"/>
        <item x="565"/>
        <item x="2239"/>
        <item x="2478"/>
        <item x="1512"/>
        <item x="750"/>
        <item x="431"/>
        <item x="2515"/>
        <item x="944"/>
        <item x="5"/>
        <item x="1191"/>
        <item x="2444"/>
        <item x="495"/>
        <item x="87"/>
        <item x="1530"/>
        <item x="161"/>
        <item x="693"/>
        <item x="1360"/>
        <item x="1638"/>
        <item x="1294"/>
        <item x="1728"/>
        <item x="205"/>
        <item x="2338"/>
        <item x="2643"/>
        <item x="292"/>
        <item x="1842"/>
        <item x="259"/>
        <item x="676"/>
        <item x="1740"/>
        <item x="1065"/>
        <item x="1806"/>
        <item x="1448"/>
        <item x="959"/>
        <item x="1938"/>
        <item x="75"/>
        <item x="1985"/>
        <item x="297"/>
        <item x="255"/>
        <item x="1579"/>
        <item x="1835"/>
        <item x="2659"/>
        <item x="996"/>
        <item x="576"/>
        <item x="514"/>
        <item x="486"/>
        <item x="1911"/>
        <item x="1207"/>
        <item x="2057"/>
        <item x="792"/>
        <item x="2150"/>
        <item x="1416"/>
        <item x="1345"/>
        <item x="2735"/>
        <item x="1263"/>
        <item x="1152"/>
        <item x="1538"/>
        <item x="133"/>
        <item x="223"/>
        <item x="915"/>
        <item x="2166"/>
        <item x="778"/>
        <item x="204"/>
        <item x="540"/>
        <item x="1879"/>
        <item x="1616"/>
        <item x="94"/>
        <item x="2754"/>
        <item x="1734"/>
        <item x="577"/>
        <item x="53"/>
        <item x="821"/>
        <item x="916"/>
        <item x="2678"/>
        <item x="2340"/>
        <item x="1166"/>
        <item x="2286"/>
        <item x="2427"/>
        <item x="988"/>
        <item x="1746"/>
        <item x="296"/>
        <item x="850"/>
        <item x="2049"/>
        <item x="698"/>
        <item x="77"/>
        <item x="1053"/>
        <item x="339"/>
        <item x="1141"/>
        <item x="701"/>
        <item x="637"/>
        <item x="1948"/>
        <item x="1279"/>
        <item x="1361"/>
        <item x="563"/>
        <item x="1146"/>
        <item x="10"/>
        <item x="214"/>
        <item x="1698"/>
        <item x="1852"/>
        <item x="1714"/>
        <item x="2676"/>
        <item x="2468"/>
        <item x="619"/>
        <item x="647"/>
        <item x="2097"/>
        <item x="6"/>
        <item x="2704"/>
        <item x="2126"/>
        <item x="300"/>
        <item x="1383"/>
        <item x="1777"/>
        <item x="2491"/>
        <item x="82"/>
        <item x="2118"/>
        <item x="1886"/>
        <item x="2432"/>
        <item x="1441"/>
        <item x="2710"/>
        <item x="1551"/>
        <item x="2722"/>
        <item x="1735"/>
        <item x="2027"/>
        <item x="1540"/>
        <item x="1603"/>
        <item x="61"/>
        <item x="1221"/>
        <item x="2577"/>
        <item x="147"/>
        <item x="599"/>
        <item x="468"/>
        <item x="909"/>
        <item x="1319"/>
        <item x="598"/>
        <item x="1109"/>
        <item x="2580"/>
        <item x="1876"/>
        <item x="1554"/>
        <item x="2099"/>
        <item x="706"/>
        <item x="913"/>
        <item x="515"/>
        <item x="389"/>
        <item x="1660"/>
        <item x="2677"/>
        <item x="319"/>
        <item x="2012"/>
        <item x="707"/>
        <item x="1780"/>
        <item x="1557"/>
        <item x="86"/>
        <item x="2761"/>
        <item x="828"/>
        <item x="1966"/>
        <item x="2206"/>
        <item x="523"/>
        <item x="1901"/>
        <item x="426"/>
        <item x="639"/>
        <item x="2107"/>
        <item x="1322"/>
        <item x="210"/>
        <item x="874"/>
        <item x="2364"/>
        <item x="480"/>
        <item x="1607"/>
        <item x="1868"/>
        <item x="2569"/>
        <item x="1259"/>
        <item x="195"/>
        <item x="179"/>
        <item x="545"/>
        <item x="1170"/>
        <item x="1417"/>
        <item x="318"/>
        <item x="1128"/>
        <item x="2093"/>
        <item x="183"/>
        <item x="964"/>
        <item x="2043"/>
        <item x="1400"/>
        <item x="674"/>
        <item x="2664"/>
        <item x="1816"/>
        <item x="825"/>
        <item x="1601"/>
        <item x="123"/>
        <item x="831"/>
        <item x="1395"/>
        <item x="118"/>
        <item x="2684"/>
        <item x="558"/>
        <item x="1158"/>
        <item x="1905"/>
        <item x="2316"/>
        <item x="2629"/>
        <item x="2715"/>
        <item x="604"/>
        <item x="206"/>
        <item x="681"/>
        <item x="1023"/>
        <item x="2415"/>
        <item x="21"/>
        <item x="2026"/>
        <item x="920"/>
        <item x="1011"/>
        <item x="1863"/>
        <item x="824"/>
        <item x="1588"/>
        <item x="1882"/>
        <item x="202"/>
        <item x="2509"/>
        <item x="367"/>
        <item x="1450"/>
        <item x="1729"/>
        <item x="888"/>
        <item x="775"/>
        <item x="829"/>
        <item x="2378"/>
        <item x="346"/>
        <item x="2691"/>
        <item x="441"/>
        <item x="1214"/>
        <item x="149"/>
        <item x="1861"/>
        <item x="392"/>
        <item x="1766"/>
        <item x="921"/>
        <item x="2504"/>
        <item x="723"/>
        <item x="2190"/>
        <item x="2766"/>
        <item x="17"/>
        <item x="932"/>
        <item x="837"/>
        <item x="1210"/>
        <item x="1702"/>
        <item x="2324"/>
        <item x="2470"/>
        <item x="73"/>
        <item x="70"/>
        <item x="2186"/>
        <item x="758"/>
        <item x="2287"/>
        <item x="1776"/>
        <item x="924"/>
        <item x="1634"/>
        <item x="167"/>
        <item x="2072"/>
        <item x="2171"/>
        <item x="580"/>
        <item x="424"/>
        <item x="1385"/>
        <item x="1102"/>
        <item x="2650"/>
        <item x="1849"/>
        <item x="1226"/>
        <item x="789"/>
        <item x="791"/>
        <item x="767"/>
        <item x="759"/>
        <item x="1894"/>
        <item x="2252"/>
        <item x="1346"/>
        <item x="2212"/>
        <item x="818"/>
        <item x="2167"/>
        <item x="1349"/>
        <item x="1687"/>
        <item x="694"/>
        <item x="1888"/>
        <item x="1257"/>
        <item x="1382"/>
        <item x="1790"/>
        <item x="2535"/>
        <item x="512"/>
        <item x="2596"/>
        <item x="1556"/>
        <item x="1958"/>
        <item x="2139"/>
        <item x="2601"/>
        <item x="2281"/>
        <item x="1929"/>
        <item x="2270"/>
        <item x="2084"/>
        <item x="962"/>
        <item x="2423"/>
        <item x="1354"/>
        <item x="2138"/>
        <item x="1723"/>
        <item x="2334"/>
        <item x="2568"/>
        <item x="2750"/>
        <item x="538"/>
        <item x="2414"/>
        <item x="1674"/>
        <item x="548"/>
        <item x="209"/>
        <item x="1142"/>
        <item x="1020"/>
        <item x="42"/>
        <item x="1636"/>
        <item x="814"/>
        <item x="2344"/>
        <item x="1461"/>
        <item x="1309"/>
        <item x="1826"/>
        <item x="1127"/>
        <item x="1608"/>
        <item x="1655"/>
        <item x="1466"/>
        <item x="978"/>
        <item x="1184"/>
        <item x="650"/>
        <item x="1162"/>
        <item x="1300"/>
        <item x="1129"/>
        <item x="1364"/>
        <item x="1254"/>
        <item x="880"/>
        <item x="1578"/>
        <item x="1823"/>
        <item x="1286"/>
        <item x="684"/>
        <item x="2447"/>
        <item x="2521"/>
        <item x="394"/>
        <item x="1624"/>
        <item x="582"/>
        <item x="2278"/>
        <item x="1763"/>
        <item x="2349"/>
        <item x="1460"/>
        <item x="2758"/>
        <item x="1122"/>
        <item x="419"/>
        <item x="663"/>
        <item x="455"/>
        <item x="375"/>
        <item x="2006"/>
        <item x="2313"/>
        <item x="173"/>
        <item x="1873"/>
        <item x="1015"/>
        <item x="2336"/>
        <item x="1930"/>
        <item x="606"/>
        <item x="802"/>
        <item x="2193"/>
        <item x="46"/>
        <item x="1836"/>
        <item x="89"/>
        <item x="971"/>
        <item x="2045"/>
        <item x="1619"/>
        <item x="513"/>
        <item x="1392"/>
        <item x="1241"/>
        <item x="170"/>
        <item x="975"/>
        <item x="1350"/>
        <item x="744"/>
        <item x="981"/>
        <item x="1192"/>
        <item x="1031"/>
        <item x="989"/>
        <item x="1824"/>
        <item x="1258"/>
        <item x="1298"/>
        <item x="2112"/>
        <item x="2440"/>
        <item x="1508"/>
        <item x="1691"/>
        <item x="48"/>
        <item x="493"/>
        <item x="889"/>
        <item x="2605"/>
        <item x="11"/>
        <item x="439"/>
        <item x="2452"/>
        <item x="1449"/>
        <item x="144"/>
        <item x="2454"/>
        <item x="1498"/>
        <item x="52"/>
        <item x="1704"/>
        <item x="1050"/>
        <item x="1741"/>
        <item x="1218"/>
        <item x="1870"/>
        <item x="1515"/>
        <item x="454"/>
        <item x="2512"/>
        <item x="528"/>
        <item x="1715"/>
        <item x="1528"/>
        <item x="1077"/>
        <item x="1513"/>
        <item x="1939"/>
        <item x="108"/>
        <item x="2159"/>
        <item x="822"/>
        <item x="390"/>
        <item x="251"/>
        <item x="383"/>
        <item x="2703"/>
        <item x="2725"/>
        <item x="145"/>
        <item x="2621"/>
        <item x="1061"/>
        <item x="235"/>
        <item x="1874"/>
        <item x="1994"/>
        <item x="407"/>
        <item x="1712"/>
        <item x="651"/>
        <item x="2472"/>
        <item x="689"/>
        <item x="1439"/>
        <item x="1699"/>
        <item x="1429"/>
        <item x="569"/>
        <item x="1648"/>
        <item x="781"/>
        <item x="2385"/>
        <item x="130"/>
        <item x="1120"/>
        <item x="1559"/>
        <item x="1672"/>
        <item x="704"/>
        <item x="1749"/>
        <item x="136"/>
        <item x="2502"/>
        <item x="2572"/>
        <item x="1933"/>
        <item x="260"/>
        <item x="2103"/>
        <item x="269"/>
        <item x="2545"/>
        <item x="602"/>
        <item x="1978"/>
        <item x="923"/>
        <item x="1224"/>
        <item x="646"/>
        <item x="1598"/>
        <item x="72"/>
        <item x="141"/>
        <item x="1066"/>
        <item x="2541"/>
        <item x="2666"/>
        <item x="481"/>
        <item x="2466"/>
        <item x="2020"/>
        <item x="2624"/>
        <item x="1848"/>
        <item x="1594"/>
        <item x="1397"/>
        <item x="1469"/>
        <item x="1656"/>
        <item x="47"/>
        <item x="1306"/>
        <item x="1381"/>
        <item x="1115"/>
        <item x="1796"/>
        <item x="1903"/>
        <item x="2397"/>
        <item x="2317"/>
        <item x="2182"/>
        <item x="1148"/>
        <item x="711"/>
        <item x="2540"/>
        <item x="2132"/>
        <item x="1411"/>
        <item x="1751"/>
        <item x="1997"/>
        <item x="2154"/>
        <item x="1755"/>
        <item x="2260"/>
        <item x="2250"/>
        <item x="800"/>
        <item x="2322"/>
        <item x="833"/>
        <item x="1325"/>
        <item x="886"/>
        <item x="2181"/>
        <item x="2365"/>
        <item x="1304"/>
        <item x="2101"/>
        <item x="2341"/>
        <item x="2719"/>
        <item x="2430"/>
        <item x="1201"/>
        <item x="81"/>
        <item x="819"/>
        <item x="938"/>
        <item x="2597"/>
        <item x="2033"/>
        <item x="199"/>
        <item x="55"/>
        <item x="1"/>
        <item x="907"/>
        <item x="1415"/>
        <item x="227"/>
        <item x="2277"/>
        <item x="2"/>
        <item x="1112"/>
        <item x="1548"/>
        <item x="143"/>
        <item x="2590"/>
        <item x="1696"/>
        <item x="2665"/>
        <item x="232"/>
        <item x="2290"/>
        <item x="1299"/>
        <item x="1310"/>
        <item x="633"/>
        <item x="1625"/>
        <item x="762"/>
        <item x="2744"/>
        <item x="2184"/>
        <item x="1543"/>
        <item x="2087"/>
        <item x="286"/>
        <item x="1612"/>
        <item x="2140"/>
        <item x="2668"/>
        <item x="1631"/>
        <item x="1032"/>
        <item x="1288"/>
        <item x="1695"/>
        <item x="1552"/>
        <item x="2053"/>
        <item x="2564"/>
        <item x="691"/>
        <item x="2342"/>
        <item x="658"/>
        <item x="2411"/>
        <item x="1744"/>
        <item x="2161"/>
        <item x="1773"/>
        <item x="1649"/>
        <item x="740"/>
        <item x="247"/>
        <item x="1810"/>
        <item x="1719"/>
        <item x="2556"/>
        <item x="1922"/>
        <item x="2487"/>
        <item x="503"/>
        <item x="1172"/>
        <item x="1778"/>
        <item x="2309"/>
        <item x="2135"/>
        <item x="1467"/>
        <item x="2486"/>
        <item x="784"/>
        <item x="1357"/>
        <item x="244"/>
        <item x="2019"/>
        <item x="1898"/>
        <item x="2442"/>
        <item x="777"/>
        <item x="901"/>
        <item x="1761"/>
        <item x="356"/>
        <item x="1758"/>
        <item x="1317"/>
        <item x="2267"/>
        <item x="2158"/>
        <item x="1087"/>
        <item x="905"/>
        <item x="2738"/>
        <item x="672"/>
        <item x="771"/>
        <item x="2501"/>
        <item x="2551"/>
        <item x="1767"/>
        <item x="250"/>
        <item x="1485"/>
        <item x="2763"/>
        <item x="361"/>
        <item x="1374"/>
        <item x="397"/>
        <item x="1488"/>
        <item x="749"/>
        <item x="1471"/>
        <item x="2293"/>
        <item x="1495"/>
        <item x="1136"/>
        <item x="2295"/>
        <item x="1311"/>
        <item x="352"/>
        <item x="1486"/>
        <item x="2730"/>
        <item x="2595"/>
        <item x="1323"/>
        <item x="27"/>
        <item x="43"/>
        <item x="1249"/>
        <item x="1301"/>
        <item x="2637"/>
        <item x="345"/>
        <item x="1711"/>
        <item x="2061"/>
        <item x="2548"/>
        <item x="1049"/>
        <item x="440"/>
        <item x="200"/>
        <item x="2002"/>
        <item x="401"/>
        <item x="1477"/>
        <item x="445"/>
        <item x="2394"/>
        <item x="1788"/>
        <item x="302"/>
        <item x="1391"/>
        <item x="780"/>
        <item x="237"/>
        <item x="201"/>
        <item x="2296"/>
        <item x="402"/>
        <item x="2600"/>
        <item x="1904"/>
        <item x="1103"/>
        <item x="2363"/>
        <item x="1869"/>
        <item x="396"/>
        <item x="2199"/>
        <item x="581"/>
        <item x="510"/>
        <item x="1347"/>
        <item x="1111"/>
        <item x="1308"/>
        <item x="1305"/>
        <item x="7"/>
        <item x="2670"/>
        <item x="1369"/>
        <item x="2010"/>
        <item x="1793"/>
        <item x="1453"/>
        <item x="171"/>
        <item x="1533"/>
        <item x="1351"/>
        <item x="1038"/>
        <item x="622"/>
        <item x="1014"/>
        <item x="1722"/>
        <item x="253"/>
        <item x="59"/>
        <item x="856"/>
        <item x="695"/>
        <item x="2175"/>
        <item x="2382"/>
        <item x="238"/>
        <item x="1646"/>
        <item x="4"/>
        <item x="1673"/>
        <item x="1979"/>
        <item x="2698"/>
        <item x="2561"/>
        <item x="279"/>
        <item x="271"/>
        <item x="2231"/>
        <item x="1771"/>
        <item x="2379"/>
        <item x="679"/>
        <item x="2337"/>
        <item x="2609"/>
        <item x="571"/>
        <item x="2743"/>
        <item x="2375"/>
        <item x="2418"/>
        <item x="1430"/>
        <item x="1871"/>
        <item x="239"/>
        <item x="335"/>
        <item x="990"/>
        <item x="1609"/>
        <item x="2024"/>
        <item x="1754"/>
        <item x="374"/>
        <item x="1130"/>
        <item x="1693"/>
        <item x="855"/>
        <item x="832"/>
        <item x="2475"/>
        <item x="280"/>
        <item x="2459"/>
        <item x="2146"/>
        <item x="420"/>
        <item x="2497"/>
        <item x="1018"/>
        <item x="1541"/>
        <item x="808"/>
        <item x="32"/>
        <item x="2630"/>
        <item x="2187"/>
        <item x="496"/>
        <item x="1034"/>
        <item x="1600"/>
        <item x="584"/>
        <item x="1327"/>
        <item x="725"/>
        <item x="1490"/>
        <item x="1666"/>
        <item x="1878"/>
        <item x="1106"/>
        <item x="1472"/>
        <item x="927"/>
        <item x="1859"/>
        <item x="1108"/>
        <item x="2405"/>
        <item x="1091"/>
        <item x="1700"/>
        <item x="617"/>
        <item x="860"/>
        <item x="2471"/>
        <item x="2256"/>
        <item x="1947"/>
        <item x="1525"/>
        <item x="1302"/>
        <item x="522"/>
        <item x="511"/>
        <item x="2156"/>
        <item x="1956"/>
        <item x="1864"/>
        <item x="2106"/>
        <item x="2765"/>
        <item x="1880"/>
        <item x="217"/>
        <item x="1261"/>
        <item x="593"/>
        <item x="712"/>
        <item x="2328"/>
        <item x="1096"/>
        <item x="654"/>
        <item x="1277"/>
        <item x="432"/>
        <item x="2201"/>
        <item x="97"/>
        <item x="1833"/>
        <item x="1779"/>
        <item x="2645"/>
        <item x="2223"/>
        <item x="2059"/>
        <item x="2264"/>
        <item x="1334"/>
        <item x="1274"/>
        <item x="2254"/>
        <item x="969"/>
        <item x="2071"/>
        <item x="632"/>
        <item x="2262"/>
        <item x="524"/>
        <item x="727"/>
        <item x="628"/>
        <item x="961"/>
        <item x="3"/>
        <item x="36"/>
        <item x="1007"/>
        <item x="50"/>
        <item x="2651"/>
        <item x="2105"/>
        <item x="1045"/>
        <item x="1685"/>
        <item x="456"/>
        <item x="677"/>
        <item x="2482"/>
        <item x="1511"/>
        <item x="220"/>
        <item x="78"/>
        <item x="476"/>
        <item x="2269"/>
        <item x="337"/>
        <item x="393"/>
        <item x="1827"/>
        <item x="1944"/>
        <item x="2726"/>
        <item x="1585"/>
        <item x="914"/>
        <item x="1270"/>
        <item x="1030"/>
        <item x="864"/>
        <item x="410"/>
        <item x="1082"/>
        <item x="763"/>
        <item x="2591"/>
        <item x="816"/>
        <item x="1760"/>
        <item x="1840"/>
        <item x="242"/>
        <item x="1981"/>
        <item x="1844"/>
        <item x="1652"/>
        <item x="353"/>
        <item x="2300"/>
        <item x="2671"/>
        <item x="1577"/>
        <item x="1591"/>
        <item x="690"/>
        <item x="2644"/>
        <item x="2608"/>
        <item x="22"/>
        <item x="2282"/>
        <item x="994"/>
        <item x="411"/>
        <item x="1342"/>
        <item x="2092"/>
        <item x="2623"/>
        <item x="768"/>
        <item x="1410"/>
        <item x="1599"/>
        <item x="1725"/>
        <item x="246"/>
        <item x="2647"/>
        <item x="1060"/>
        <item x="2030"/>
        <item x="2768"/>
        <item x="1189"/>
        <item x="196"/>
        <item x="2746"/>
        <item x="1769"/>
        <item x="1285"/>
        <item x="600"/>
        <item x="2377"/>
        <item x="2380"/>
        <item x="1808"/>
        <item x="917"/>
        <item x="702"/>
        <item x="2505"/>
        <item x="1899"/>
        <item x="686"/>
        <item x="1412"/>
        <item x="2217"/>
        <item x="736"/>
        <item x="2436"/>
        <item x="1105"/>
        <item x="2124"/>
        <item x="883"/>
        <item x="2323"/>
        <item x="2485"/>
        <item x="1661"/>
        <item x="612"/>
        <item x="406"/>
        <item x="753"/>
        <item x="1282"/>
        <item x="1084"/>
        <item x="333"/>
        <item x="1443"/>
        <item x="572"/>
        <item x="2384"/>
        <item x="929"/>
        <item x="153"/>
        <item x="1750"/>
        <item x="2311"/>
        <item x="1942"/>
        <item x="474"/>
        <item x="57"/>
        <item x="1208"/>
        <item x="2040"/>
        <item x="2123"/>
        <item x="379"/>
        <item x="611"/>
        <item x="1990"/>
        <item x="1629"/>
        <item x="1924"/>
        <item x="1465"/>
        <item x="1812"/>
        <item x="583"/>
        <item x="1627"/>
        <item x="1177"/>
        <item x="1377"/>
        <item x="2366"/>
        <item x="1854"/>
        <item x="471"/>
        <item x="519"/>
        <item x="1697"/>
        <item x="2483"/>
        <item x="2587"/>
        <item x="2369"/>
        <item x="181"/>
        <item x="1995"/>
        <item x="804"/>
        <item x="1246"/>
        <item x="564"/>
        <item x="91"/>
        <item x="807"/>
        <item x="2736"/>
        <item x="1086"/>
        <item x="2339"/>
        <item x="2560"/>
        <item x="1320"/>
        <item x="369"/>
        <item x="1560"/>
        <item x="986"/>
        <item x="0"/>
        <item x="1104"/>
        <item x="1505"/>
        <item x="1972"/>
        <item x="1736"/>
        <item x="1837"/>
        <item x="2074"/>
        <item x="699"/>
        <item x="1072"/>
        <item x="264"/>
        <item x="657"/>
        <item x="226"/>
        <item x="2357"/>
        <item x="773"/>
        <item x="1200"/>
        <item x="1945"/>
        <item x="219"/>
        <item x="2532"/>
        <item x="755"/>
        <item x="310"/>
        <item x="573"/>
        <item x="2253"/>
        <item x="1454"/>
        <item x="2069"/>
        <item x="2306"/>
        <item x="2612"/>
        <item x="1000"/>
        <item x="45"/>
        <item x="1089"/>
        <item x="1718"/>
        <item x="1178"/>
        <item x="1462"/>
        <item x="953"/>
        <item x="2740"/>
        <item x="2594"/>
        <item x="2213"/>
        <item x="2511"/>
        <item x="1620"/>
        <item x="430"/>
        <item x="636"/>
        <item x="1138"/>
        <item x="922"/>
        <item x="338"/>
        <item x="135"/>
        <item x="844"/>
        <item x="1783"/>
        <item x="893"/>
        <item x="1747"/>
        <item x="1303"/>
        <item x="2015"/>
        <item x="2143"/>
        <item x="532"/>
        <item x="1733"/>
        <item x="1013"/>
        <item x="1701"/>
        <item x="2683"/>
        <item x="1420"/>
        <item x="452"/>
        <item x="2110"/>
        <item x="992"/>
        <item x="533"/>
        <item x="2268"/>
        <item x="2210"/>
        <item x="479"/>
        <item x="1846"/>
        <item x="1464"/>
        <item x="1576"/>
        <item x="2467"/>
        <item x="2083"/>
        <item x="1196"/>
        <item x="954"/>
        <item x="1593"/>
        <item x="656"/>
        <item x="1993"/>
        <item x="1803"/>
        <item x="102"/>
        <item x="330"/>
        <item x="2658"/>
        <item x="291"/>
        <item x="67"/>
        <item x="2654"/>
        <item x="2753"/>
        <item x="444"/>
        <item x="1366"/>
        <item x="1071"/>
        <item x="2314"/>
        <item x="700"/>
        <item x="498"/>
        <item x="2000"/>
        <item x="2686"/>
        <item x="2041"/>
        <item x="1897"/>
        <item x="308"/>
        <item x="103"/>
        <item x="543"/>
        <item x="1532"/>
        <item x="2164"/>
        <item x="1455"/>
        <item x="1845"/>
        <item x="2240"/>
        <item x="1965"/>
        <item x="1481"/>
        <item x="2312"/>
        <item x="354"/>
        <item x="224"/>
        <item x="1561"/>
        <item x="1095"/>
        <item x="849"/>
        <item x="2196"/>
        <item x="284"/>
        <item x="334"/>
        <item x="270"/>
        <item x="1738"/>
        <item x="826"/>
        <item x="1645"/>
        <item x="2400"/>
        <item x="2176"/>
        <item x="1980"/>
        <item x="1951"/>
        <item x="1009"/>
        <item x="117"/>
        <item x="2230"/>
        <item x="466"/>
        <item x="40"/>
        <item x="1932"/>
        <item x="1175"/>
        <item x="491"/>
        <item x="225"/>
        <item x="2285"/>
        <item x="1785"/>
        <item x="1677"/>
        <item x="2222"/>
        <item x="1314"/>
        <item x="1004"/>
        <item x="713"/>
        <item x="2345"/>
        <item x="1895"/>
        <item x="1516"/>
        <item x="851"/>
        <item x="63"/>
        <item x="104"/>
        <item x="965"/>
        <item x="109"/>
        <item x="320"/>
        <item x="1731"/>
        <item x="2299"/>
        <item x="1692"/>
        <item x="1716"/>
        <item x="1289"/>
        <item x="1002"/>
        <item x="660"/>
        <item x="1875"/>
        <item x="2298"/>
        <item x="607"/>
        <item x="720"/>
        <item x="827"/>
        <item x="2499"/>
        <item x="1492"/>
        <item x="51"/>
        <item x="1359"/>
        <item x="1739"/>
        <item x="1267"/>
        <item x="2450"/>
        <item x="1444"/>
        <item x="1228"/>
        <item x="2622"/>
        <item x="418"/>
        <item x="2304"/>
        <item x="2745"/>
        <item x="1782"/>
        <item x="1281"/>
        <item x="1487"/>
        <item x="2553"/>
        <item x="1121"/>
        <item x="1048"/>
        <item x="2396"/>
        <item x="2034"/>
        <item x="2289"/>
        <item x="2088"/>
        <item x="1126"/>
        <item x="2672"/>
        <item x="945"/>
        <item x="1635"/>
        <item x="703"/>
        <item x="2729"/>
        <item x="176"/>
        <item x="2188"/>
        <item x="228"/>
        <item x="2351"/>
        <item x="2473"/>
        <item x="194"/>
        <item x="2534"/>
        <item x="2531"/>
        <item x="570"/>
        <item x="288"/>
        <item x="2751"/>
        <item x="1223"/>
        <item x="1663"/>
        <item x="1198"/>
        <item x="2464"/>
        <item x="2172"/>
        <item x="12"/>
        <item x="2723"/>
        <item x="1330"/>
        <item x="1324"/>
        <item x="2237"/>
        <item x="2390"/>
        <item x="2133"/>
        <item x="56"/>
        <item x="2056"/>
        <item x="65"/>
        <item x="362"/>
        <item x="1238"/>
        <item x="787"/>
        <item x="2461"/>
        <item x="2733"/>
        <item x="724"/>
        <item x="2465"/>
        <item x="2615"/>
        <item x="1892"/>
        <item x="2648"/>
        <item x="2422"/>
        <item x="1458"/>
        <item x="2266"/>
        <item x="1604"/>
        <item x="377"/>
        <item x="1078"/>
        <item x="433"/>
        <item x="1566"/>
        <item x="2301"/>
        <item x="1144"/>
        <item x="2177"/>
        <item x="2265"/>
        <item x="1906"/>
        <item x="1524"/>
        <item x="2752"/>
        <item x="1891"/>
        <item x="649"/>
        <item x="1059"/>
        <item x="1029"/>
        <item x="624"/>
        <item x="422"/>
        <item x="721"/>
        <item x="1501"/>
        <item x="2563"/>
        <item x="1433"/>
        <item x="14"/>
        <item x="1150"/>
        <item x="1355"/>
        <item x="151"/>
        <item x="585"/>
        <item x="884"/>
        <item x="92"/>
        <item x="589"/>
        <item x="2503"/>
        <item x="126"/>
        <item x="285"/>
        <item x="1440"/>
        <item x="1389"/>
        <item x="2494"/>
        <item x="1074"/>
        <item x="2224"/>
        <item x="1161"/>
        <item x="342"/>
        <item x="122"/>
        <item x="2476"/>
        <item x="2660"/>
        <item x="1372"/>
        <item x="536"/>
        <item x="1356"/>
        <item x="2148"/>
        <item x="1934"/>
        <item x="165"/>
        <item x="2388"/>
        <item x="332"/>
        <item x="127"/>
        <item x="2756"/>
        <item x="1180"/>
        <item x="66"/>
        <item x="2728"/>
        <item x="428"/>
        <item x="158"/>
        <item x="1119"/>
        <item x="2628"/>
        <item x="2152"/>
        <item x="2695"/>
        <item x="1976"/>
        <item x="2717"/>
        <item x="535"/>
        <item x="562"/>
        <item x="1240"/>
        <item x="1866"/>
        <item x="1040"/>
        <item x="1474"/>
        <item x="1721"/>
        <item x="2039"/>
        <item x="2191"/>
        <item x="1100"/>
        <item x="1765"/>
        <item x="2354"/>
        <item x="1555"/>
        <item x="1943"/>
        <item x="566"/>
        <item x="782"/>
        <item x="2547"/>
        <item x="2627"/>
        <item x="2680"/>
        <item x="289"/>
        <item x="930"/>
        <item x="329"/>
        <item x="669"/>
        <item x="943"/>
        <item x="2067"/>
        <item x="2197"/>
        <item x="1558"/>
        <item x="381"/>
        <item x="2573"/>
        <item x="233"/>
        <item x="1717"/>
        <item x="2639"/>
        <item x="1968"/>
        <item x="473"/>
        <item x="1388"/>
        <item x="729"/>
        <item x="859"/>
        <item x="2303"/>
        <item x="159"/>
        <item x="578"/>
        <item x="2489"/>
        <item x="2417"/>
        <item x="120"/>
        <item x="1139"/>
        <item x="877"/>
        <item x="41"/>
        <item x="795"/>
        <item x="765"/>
        <item x="1581"/>
        <item x="2335"/>
        <item x="2031"/>
        <item x="360"/>
        <item x="328"/>
        <item x="1222"/>
        <item x="254"/>
        <item x="38"/>
        <item x="625"/>
        <item x="911"/>
        <item x="680"/>
        <item x="1805"/>
        <item x="1496"/>
        <item x="896"/>
        <item x="2227"/>
        <item x="1526"/>
        <item x="427"/>
        <item x="999"/>
        <item x="124"/>
        <item x="1499"/>
        <item x="2255"/>
        <item x="2387"/>
        <item x="2533"/>
        <item x="412"/>
        <item x="234"/>
        <item x="1937"/>
        <item x="2389"/>
        <item x="1550"/>
        <item x="1762"/>
        <item x="952"/>
        <item x="903"/>
        <item x="2100"/>
        <item x="655"/>
        <item x="1562"/>
        <item x="1090"/>
        <item x="2065"/>
        <item x="2769"/>
        <item x="1999"/>
        <item x="2408"/>
        <item x="1491"/>
        <item x="2127"/>
        <item x="359"/>
        <item x="601"/>
        <item x="148"/>
        <item x="673"/>
        <item x="414"/>
        <item x="8"/>
        <item x="2120"/>
        <item x="1567"/>
        <item x="1969"/>
        <item x="1316"/>
        <item x="1984"/>
        <item x="1791"/>
        <item x="1500"/>
        <item x="370"/>
        <item x="1423"/>
        <item x="1193"/>
        <item x="1185"/>
        <item x="2699"/>
        <item x="1088"/>
        <item x="243"/>
        <item x="2426"/>
        <item x="608"/>
        <item x="574"/>
        <item x="1923"/>
        <item x="603"/>
        <item x="812"/>
        <item x="366"/>
        <item x="805"/>
        <item x="341"/>
        <item x="1457"/>
        <item x="403"/>
        <item x="177"/>
        <item x="240"/>
        <item x="530"/>
        <item x="1643"/>
        <item x="527"/>
        <item x="1337"/>
        <item x="185"/>
        <item x="68"/>
        <item x="331"/>
        <item x="817"/>
        <item x="2064"/>
        <item x="1328"/>
        <item x="1977"/>
        <item x="492"/>
        <item x="715"/>
        <item x="1378"/>
        <item x="998"/>
        <item x="2200"/>
        <item x="796"/>
        <item x="1983"/>
        <item x="1379"/>
        <item x="2557"/>
        <item x="2530"/>
        <item x="1570"/>
        <item x="1843"/>
        <item x="2706"/>
        <item x="1016"/>
        <item x="987"/>
        <item x="526"/>
        <item x="2374"/>
        <item x="1231"/>
        <item x="208"/>
        <item x="2302"/>
        <item x="605"/>
        <item x="1421"/>
        <item x="1613"/>
        <item x="2619"/>
        <item x="1407"/>
        <item x="823"/>
        <item x="2251"/>
        <item x="2173"/>
        <item x="2168"/>
        <item x="2052"/>
        <item x="1137"/>
        <item x="2113"/>
        <item x="192"/>
        <item x="863"/>
        <item x="2368"/>
        <item x="400"/>
        <item x="2078"/>
        <item x="2305"/>
        <item x="2037"/>
        <item x="1632"/>
        <item x="2734"/>
        <item x="1982"/>
        <item x="2070"/>
        <item x="69"/>
        <item x="1245"/>
        <item x="1176"/>
        <item x="643"/>
        <item x="211"/>
        <item x="2036"/>
        <item x="653"/>
        <item x="2395"/>
        <item x="505"/>
        <item x="1657"/>
        <item x="1054"/>
        <item x="635"/>
        <item x="1213"/>
        <item x="1022"/>
        <item x="747"/>
        <item x="1580"/>
        <item x="1384"/>
        <item x="983"/>
        <item x="556"/>
        <item x="881"/>
        <item x="2731"/>
        <item x="1799"/>
        <item x="560"/>
        <item x="743"/>
        <item x="958"/>
        <item x="2393"/>
        <item x="508"/>
        <item x="231"/>
        <item x="33"/>
        <item x="1264"/>
        <item x="304"/>
        <item x="718"/>
        <item x="616"/>
        <item x="1204"/>
        <item x="20"/>
        <item x="166"/>
        <item x="2562"/>
        <item x="1795"/>
        <item x="1483"/>
        <item x="631"/>
        <item x="1131"/>
        <item x="405"/>
        <item x="274"/>
        <item x="2273"/>
        <item x="976"/>
        <item x="1563"/>
        <item x="2035"/>
        <item x="1079"/>
        <item x="1431"/>
        <item x="2355"/>
        <item x="1247"/>
        <item x="2048"/>
        <item x="1959"/>
        <item x="2276"/>
        <item x="488"/>
        <item x="1008"/>
        <item x="1662"/>
        <item x="806"/>
        <item x="2160"/>
        <item x="1326"/>
        <item x="682"/>
        <item x="968"/>
        <item x="1280"/>
        <item x="2713"/>
        <item x="613"/>
        <item x="316"/>
        <item x="1165"/>
        <item x="1070"/>
        <item x="373"/>
        <item x="737"/>
        <item x="2638"/>
        <item x="163"/>
        <item x="2221"/>
        <item x="207"/>
        <item x="687"/>
        <item x="2737"/>
        <item x="140"/>
        <item x="1914"/>
        <item x="2456"/>
        <item x="2598"/>
        <item x="1125"/>
        <item x="2477"/>
        <item x="372"/>
        <item x="745"/>
        <item x="957"/>
        <item x="1151"/>
        <item x="2565"/>
        <item x="1703"/>
        <item x="785"/>
        <item x="517"/>
        <item x="742"/>
        <item x="761"/>
        <item x="2371"/>
        <item x="675"/>
        <item x="322"/>
        <item x="2481"/>
        <item x="186"/>
        <item x="801"/>
        <item x="2739"/>
        <item x="2682"/>
        <item x="2233"/>
        <item x="138"/>
        <item x="2320"/>
        <item x="2044"/>
        <item x="188"/>
        <item x="2216"/>
        <item x="1432"/>
        <item x="363"/>
        <item x="434"/>
        <item x="265"/>
        <item x="178"/>
        <item x="1230"/>
        <item x="575"/>
        <item x="974"/>
        <item x="1950"/>
        <item x="1042"/>
        <item x="83"/>
        <item x="1194"/>
        <item x="29"/>
        <item x="1920"/>
        <item x="609"/>
        <item x="1463"/>
        <item x="266"/>
        <item x="1243"/>
        <item x="2656"/>
        <item x="115"/>
        <item x="2117"/>
        <item x="1339"/>
        <item x="1252"/>
        <item x="2294"/>
        <item x="2332"/>
        <item x="485"/>
        <item x="168"/>
        <item x="794"/>
        <item x="1510"/>
        <item x="1215"/>
        <item x="2631"/>
        <item x="2248"/>
        <item x="1957"/>
        <item x="283"/>
        <item x="2574"/>
        <item x="2696"/>
        <item x="1955"/>
        <item x="340"/>
        <item x="1940"/>
        <item x="429"/>
        <item x="1770"/>
        <item x="841"/>
        <item x="774"/>
        <item x="2017"/>
        <item x="1278"/>
        <item x="735"/>
        <item x="1331"/>
        <item x="1156"/>
        <item x="1212"/>
        <item x="550"/>
        <item x="437"/>
        <item x="2635"/>
        <item x="1831"/>
        <item x="2611"/>
        <item x="2185"/>
        <item x="2163"/>
        <item x="2555"/>
        <item x="2211"/>
        <item x="1006"/>
        <item x="2315"/>
        <item x="504"/>
        <item x="2310"/>
        <item x="215"/>
        <item x="1814"/>
        <item x="2412"/>
        <item x="2236"/>
        <item x="2094"/>
        <item x="1665"/>
        <item x="879"/>
        <item x="1856"/>
        <item x="2288"/>
        <item x="2514"/>
        <item x="1926"/>
        <item x="1811"/>
        <item x="2343"/>
        <item x="2279"/>
        <item x="398"/>
        <item x="469"/>
        <item x="1992"/>
        <item x="645"/>
        <item x="64"/>
        <item x="409"/>
        <item x="2376"/>
        <item x="1857"/>
        <item x="1149"/>
        <item x="1961"/>
        <item x="2090"/>
        <item x="309"/>
        <item x="2215"/>
        <item x="368"/>
        <item x="1069"/>
        <item x="2330"/>
        <item x="1690"/>
        <item x="2356"/>
        <item x="349"/>
        <item x="1010"/>
        <item x="1396"/>
        <item x="1451"/>
        <item x="2527"/>
        <item x="1720"/>
        <item x="1975"/>
        <item x="592"/>
        <item x="1841"/>
        <item x="2508"/>
        <item x="1418"/>
        <item x="2386"/>
        <item x="838"/>
        <item x="2507"/>
        <item x="2460"/>
        <item x="1163"/>
        <item x="936"/>
        <item x="2125"/>
        <item x="1064"/>
        <item x="1335"/>
        <item x="1143"/>
        <item x="1056"/>
        <item x="182"/>
        <item x="1847"/>
        <item x="1179"/>
        <item x="74"/>
        <item x="1633"/>
        <item x="1244"/>
        <item x="2446"/>
        <item x="2663"/>
        <item x="2178"/>
        <item x="2003"/>
        <item x="1001"/>
        <item x="1159"/>
        <item x="1312"/>
        <item x="2711"/>
        <item x="2208"/>
        <item x="268"/>
        <item x="174"/>
        <item x="1902"/>
        <item x="90"/>
        <item x="1919"/>
        <item x="730"/>
        <item x="1639"/>
        <item x="30"/>
        <item x="2007"/>
        <item x="1135"/>
        <item x="1047"/>
        <item x="2516"/>
        <item x="567"/>
        <item x="722"/>
        <item x="1896"/>
        <item x="1295"/>
        <item x="1676"/>
        <item x="2727"/>
        <item x="1216"/>
        <item x="2114"/>
        <item x="1447"/>
        <item x="2042"/>
        <item x="1960"/>
        <item x="2566"/>
        <item x="1544"/>
        <item x="2576"/>
        <item x="2258"/>
        <item x="299"/>
        <item x="1683"/>
        <item x="256"/>
        <item x="2145"/>
        <item x="2538"/>
        <item x="1256"/>
        <item x="783"/>
        <item x="1362"/>
        <item x="668"/>
        <item x="1787"/>
        <item x="2111"/>
        <item x="620"/>
        <item x="2488"/>
        <item x="1019"/>
        <item x="1611"/>
        <item x="895"/>
        <item x="1250"/>
        <item x="1617"/>
        <item x="2280"/>
        <item x="197"/>
        <item x="294"/>
        <item x="626"/>
        <item x="908"/>
        <item x="659"/>
        <item x="1535"/>
        <item x="809"/>
        <item x="180"/>
        <item x="482"/>
        <item x="1707"/>
        <item x="541"/>
        <item x="1590"/>
        <item x="834"/>
        <item x="1028"/>
        <item x="79"/>
        <item x="1853"/>
        <item x="734"/>
        <item x="623"/>
        <item x="561"/>
        <item x="380"/>
        <item x="918"/>
        <item x="937"/>
        <item x="1820"/>
        <item x="790"/>
        <item x="2165"/>
        <item x="2246"/>
        <item x="1659"/>
        <item x="820"/>
        <item x="1057"/>
        <item x="2245"/>
        <item x="451"/>
        <item x="2697"/>
        <item x="2023"/>
        <item x="391"/>
        <item x="248"/>
        <item x="1832"/>
        <item x="2618"/>
        <item x="113"/>
        <item x="382"/>
        <item x="1727"/>
        <item x="1821"/>
        <item x="114"/>
        <item x="2550"/>
        <item x="1675"/>
        <item x="2469"/>
        <item x="1140"/>
        <item x="1671"/>
        <item x="867"/>
        <item x="1640"/>
        <item x="719"/>
        <item x="1476"/>
        <item x="1931"/>
        <item x="2584"/>
        <item x="1452"/>
        <item x="1573"/>
        <item x="2701"/>
        <item x="2525"/>
        <item x="1434"/>
        <item x="1623"/>
        <item x="2361"/>
        <item x="1602"/>
        <item x="1991"/>
        <item x="1424"/>
        <item x="1169"/>
        <item x="2272"/>
        <item x="1393"/>
        <item x="1587"/>
        <item x="1670"/>
        <item x="638"/>
        <item x="1195"/>
        <item x="1506"/>
        <item x="875"/>
        <item x="516"/>
        <item x="1459"/>
        <item x="614"/>
        <item x="798"/>
        <item x="475"/>
        <item x="1971"/>
        <item x="2492"/>
        <item x="2147"/>
        <item x="641"/>
        <item x="2102"/>
        <item x="2202"/>
        <item x="1268"/>
        <item x="1021"/>
        <item x="58"/>
        <item x="2192"/>
        <item x="435"/>
        <item x="187"/>
        <item x="1394"/>
        <item x="2636"/>
        <item x="1436"/>
        <item x="1912"/>
        <item x="1174"/>
        <item x="2451"/>
        <item x="993"/>
        <item x="343"/>
        <item x="1547"/>
        <item x="2589"/>
        <item x="295"/>
        <item x="717"/>
        <item x="1686"/>
        <item x="1365"/>
        <item x="979"/>
        <item x="709"/>
        <item x="2542"/>
        <item x="1678"/>
        <item x="2058"/>
        <item x="705"/>
        <item x="2022"/>
        <item x="98"/>
        <item x="1689"/>
        <item x="1789"/>
        <item x="2448"/>
        <item x="1748"/>
        <item x="2346"/>
        <item x="1592"/>
        <item x="2693"/>
        <item x="2179"/>
        <item x="941"/>
        <item x="1622"/>
        <item x="2513"/>
        <item x="1211"/>
        <item x="1173"/>
        <item x="2610"/>
        <item x="1801"/>
        <item x="88"/>
        <item x="1068"/>
        <item x="2707"/>
        <item x="1092"/>
        <item x="2655"/>
        <item x="1518"/>
        <item x="1819"/>
        <item x="2688"/>
        <item x="1694"/>
        <item x="1113"/>
        <item x="708"/>
        <item x="1336"/>
        <item x="154"/>
        <item x="2151"/>
        <item x="1114"/>
        <item x="1764"/>
        <item x="2198"/>
        <item x="1828"/>
        <item x="595"/>
        <item x="1197"/>
        <item x="2352"/>
        <item x="282"/>
        <item x="1907"/>
        <item x="1921"/>
        <item x="273"/>
        <item x="1520"/>
        <item x="1271"/>
        <item x="966"/>
        <item x="323"/>
        <item x="190"/>
        <item x="1531"/>
        <item x="54"/>
        <item x="1182"/>
        <item x="1615"/>
        <item x="2077"/>
        <item x="1928"/>
        <item x="2458"/>
        <item x="2137"/>
        <item x="1973"/>
        <item x="2079"/>
        <item x="229"/>
        <item x="2669"/>
        <item x="591"/>
        <item x="2242"/>
        <item x="463"/>
        <item x="465"/>
        <item x="1970"/>
        <item x="1110"/>
        <item x="326"/>
        <item x="539"/>
        <item x="142"/>
        <item x="2606"/>
        <item x="531"/>
        <item x="2539"/>
        <item x="1915"/>
        <item x="1403"/>
        <item x="416"/>
        <item x="1745"/>
        <item x="955"/>
        <item x="1003"/>
        <item x="1596"/>
        <item x="1521"/>
        <item x="2360"/>
        <item x="1569"/>
        <item x="467"/>
        <item x="449"/>
        <item x="947"/>
        <item x="2401"/>
        <item x="963"/>
        <item x="553"/>
        <item x="2714"/>
        <item x="2370"/>
        <item x="2241"/>
        <item x="305"/>
        <item x="442"/>
        <item x="172"/>
        <item x="973"/>
        <item x="1242"/>
        <item x="1338"/>
        <item x="640"/>
        <item x="836"/>
        <item x="1313"/>
        <item x="2275"/>
        <item x="772"/>
        <item x="1545"/>
        <item x="2634"/>
        <item x="2435"/>
        <item x="1171"/>
        <item x="2130"/>
        <item x="843"/>
        <item x="1726"/>
        <item x="926"/>
        <item x="1132"/>
        <item x="2652"/>
        <item x="348"/>
        <item x="16"/>
        <item x="423"/>
        <item x="1772"/>
        <item x="885"/>
        <item x="1571"/>
        <item x="2409"/>
        <item x="858"/>
        <item x="1051"/>
        <item x="810"/>
        <item x="350"/>
        <item x="861"/>
        <item x="797"/>
        <item x="1724"/>
        <item x="1732"/>
        <item x="436"/>
        <item x="25"/>
        <item x="2274"/>
        <item x="1206"/>
        <item x="261"/>
        <item x="76"/>
        <item x="661"/>
        <item x="95"/>
        <item x="110"/>
        <item x="277"/>
        <item x="2633"/>
        <item x="1850"/>
        <item x="2732"/>
        <item x="2517"/>
        <item x="193"/>
        <item x="597"/>
        <item x="2209"/>
        <item x="2510"/>
        <item x="2018"/>
        <item x="2081"/>
        <item x="751"/>
        <item x="2424"/>
        <item x="960"/>
        <item x="950"/>
        <item x="2292"/>
        <item x="878"/>
        <item x="275"/>
        <item x="2603"/>
        <item x="1437"/>
        <item x="892"/>
        <item x="131"/>
        <item x="489"/>
        <item x="1287"/>
        <item x="1786"/>
        <item x="1190"/>
        <item x="487"/>
        <item x="1546"/>
        <item x="1797"/>
        <item x="1537"/>
        <item x="1742"/>
        <item x="1651"/>
        <item x="1730"/>
        <item x="2439"/>
        <item x="1529"/>
        <item x="697"/>
        <item x="1188"/>
        <item x="1890"/>
        <item x="2189"/>
        <item x="935"/>
        <item x="2116"/>
        <item x="991"/>
        <item x="1229"/>
        <item x="1784"/>
        <item x="1830"/>
        <item x="1668"/>
        <item x="557"/>
        <item x="716"/>
        <item x="2613"/>
        <item x="96"/>
        <item x="222"/>
        <item x="846"/>
        <item x="2455"/>
        <item x="1283"/>
        <item x="2372"/>
        <item x="2522"/>
        <item x="934"/>
        <item x="546"/>
        <item x="2528"/>
        <item x="2050"/>
        <item x="685"/>
        <item x="287"/>
        <item x="1885"/>
        <item x="1094"/>
        <item x="951"/>
        <item x="683"/>
        <item x="521"/>
        <item x="588"/>
        <item x="1005"/>
        <item x="2128"/>
        <item x="1427"/>
        <item x="2653"/>
        <item x="1962"/>
        <item x="262"/>
        <item x="919"/>
        <item x="336"/>
        <item x="1872"/>
        <item x="1293"/>
        <item x="2229"/>
        <item x="671"/>
        <item x="666"/>
        <item x="1232"/>
        <item x="23"/>
        <item x="1368"/>
        <item x="2519"/>
        <item x="1705"/>
        <item x="1039"/>
        <item x="662"/>
        <item x="1234"/>
        <item x="756"/>
        <item x="1504"/>
        <item x="815"/>
        <item x="1107"/>
        <item x="1494"/>
        <item x="2331"/>
        <item x="2604"/>
        <item x="2685"/>
        <item x="376"/>
        <item x="648"/>
        <item x="2434"/>
        <item x="2641"/>
        <item x="1425"/>
        <item x="853"/>
        <item x="438"/>
        <item x="2016"/>
        <item x="501"/>
        <item x="586"/>
        <item x="2180"/>
        <item x="940"/>
        <item x="2005"/>
        <item x="1227"/>
        <item x="1502"/>
        <item x="2080"/>
        <item x="1641"/>
        <item x="1839"/>
        <item x="1807"/>
        <item x="386"/>
        <item x="2060"/>
        <item x="2667"/>
        <item x="457"/>
        <item x="1667"/>
        <item x="1063"/>
        <item x="2518"/>
        <item x="2463"/>
        <item x="1205"/>
        <item x="2144"/>
        <item x="811"/>
        <item x="313"/>
        <item x="425"/>
        <item x="49"/>
        <item x="1438"/>
        <item x="1935"/>
        <item x="2169"/>
        <item x="2742"/>
        <item x="770"/>
        <item x="355"/>
        <item x="2498"/>
        <item x="1802"/>
        <item x="1398"/>
        <item x="2021"/>
        <item x="2398"/>
        <item x="1967"/>
        <item x="2013"/>
        <item x="1145"/>
        <item x="757"/>
        <item x="873"/>
        <item x="24"/>
        <item x="1478"/>
        <item x="2141"/>
        <item x="2616"/>
        <item x="615"/>
        <item x="1251"/>
        <item x="1202"/>
        <item x="2549"/>
        <item x="2327"/>
        <item x="484"/>
        <item x="2347"/>
        <item x="2247"/>
        <item x="2445"/>
        <item x="2585"/>
        <item x="1825"/>
        <item x="132"/>
        <item x="2234"/>
        <item x="1574"/>
        <item x="1610"/>
        <item x="443"/>
        <item x="478"/>
        <item x="949"/>
        <item x="2642"/>
        <item x="840"/>
        <item x="1435"/>
        <item x="1390"/>
        <item x="912"/>
        <item x="2570"/>
        <item x="2108"/>
        <item x="2437"/>
        <item x="2055"/>
        <item x="985"/>
        <item x="490"/>
        <item x="1522"/>
        <item x="2421"/>
        <item x="1618"/>
        <item x="555"/>
        <item x="1266"/>
        <item x="2291"/>
        <item x="506"/>
        <item x="845"/>
        <item x="830"/>
        <item x="2760"/>
        <item x="1199"/>
        <item x="2479"/>
        <item x="218"/>
        <item x="1265"/>
        <item x="257"/>
        <item x="2586"/>
        <item x="2038"/>
        <item x="1889"/>
        <item x="688"/>
        <item x="1058"/>
        <item x="2559"/>
        <item x="2308"/>
        <item x="1606"/>
        <item x="2095"/>
        <item x="2358"/>
        <item x="1081"/>
        <item x="2428"/>
        <item x="1341"/>
        <item x="446"/>
        <item x="2333"/>
        <item x="2416"/>
        <item x="378"/>
        <item x="404"/>
        <item x="769"/>
        <item x="1099"/>
        <item x="2066"/>
        <item x="2235"/>
        <item x="731"/>
        <item x="518"/>
        <item x="497"/>
        <item x="2588"/>
        <item x="2318"/>
        <item x="2718"/>
        <item x="552"/>
        <item x="2402"/>
        <item x="321"/>
        <item x="2438"/>
        <item x="62"/>
        <item x="665"/>
        <item x="1503"/>
        <item x="191"/>
        <item x="2381"/>
        <item x="939"/>
        <item x="1154"/>
        <item x="13"/>
        <item x="667"/>
        <item x="100"/>
        <item x="1804"/>
        <item x="2404"/>
        <item x="868"/>
        <item x="2649"/>
        <item x="1235"/>
        <item x="175"/>
        <item x="2008"/>
        <item x="1582"/>
        <item x="1076"/>
        <item x="1910"/>
        <item x="542"/>
        <item x="1203"/>
        <item x="760"/>
        <item x="2662"/>
        <item x="1918"/>
        <item x="1768"/>
        <item x="2014"/>
        <item x="2203"/>
        <item x="116"/>
        <item x="2646"/>
        <item x="948"/>
        <item x="1681"/>
        <item x="1124"/>
        <item x="2709"/>
        <item x="1586"/>
        <item x="2001"/>
        <item x="1209"/>
        <item x="902"/>
        <item x="862"/>
        <item x="1539"/>
        <item x="2657"/>
        <item x="80"/>
        <item x="2238"/>
        <item x="2759"/>
        <item x="84"/>
        <item x="31"/>
        <item x="537"/>
        <item x="388"/>
        <item x="2243"/>
        <item x="1706"/>
        <item x="160"/>
        <item x="568"/>
        <item x="692"/>
        <item x="2214"/>
        <item x="2121"/>
        <item x="1822"/>
        <item x="1709"/>
        <item x="2362"/>
        <item x="18"/>
        <item x="1376"/>
        <item x="2091"/>
        <item x="882"/>
        <item x="970"/>
        <item x="1549"/>
        <item x="1752"/>
        <item x="2149"/>
        <item x="324"/>
        <item x="788"/>
        <item x="1507"/>
        <item x="857"/>
        <item x="1497"/>
        <item x="997"/>
        <item x="2207"/>
        <item x="1794"/>
        <item x="387"/>
        <item x="221"/>
        <item x="1775"/>
        <item x="164"/>
        <item x="642"/>
        <item x="1290"/>
        <item x="119"/>
        <item x="544"/>
        <item x="1927"/>
        <item x="1370"/>
        <item x="162"/>
        <item x="1809"/>
        <item x="1186"/>
        <item x="1073"/>
        <item x="2391"/>
        <item x="1658"/>
        <item x="450"/>
        <item x="2690"/>
        <item x="1737"/>
        <item x="415"/>
        <item x="2075"/>
        <item x="1881"/>
        <item x="213"/>
        <item x="738"/>
        <item x="627"/>
        <item x="2571"/>
        <item x="839"/>
        <item x="899"/>
        <item x="980"/>
        <item x="1012"/>
        <item x="726"/>
        <item x="1952"/>
        <item x="2325"/>
        <item x="732"/>
        <item x="1220"/>
        <item x="1315"/>
        <item x="1564"/>
        <item x="1080"/>
        <item x="1348"/>
        <item x="2673"/>
        <item x="2484"/>
        <item x="652"/>
        <item x="898"/>
        <item x="621"/>
        <item x="1456"/>
        <item x="60"/>
        <item x="1710"/>
        <item x="1584"/>
        <item x="1818"/>
        <item x="216"/>
        <item x="1989"/>
        <item x="2129"/>
        <item x="2399"/>
        <item x="413"/>
        <item x="1075"/>
        <item x="776"/>
        <item x="1815"/>
        <item x="399"/>
        <item x="384"/>
        <item x="252"/>
        <item x="1987"/>
        <item x="2764"/>
        <item x="2429"/>
        <item x="502"/>
        <item x="928"/>
        <item x="2353"/>
        <item x="1036"/>
        <item x="1792"/>
        <item x="1062"/>
        <item x="1409"/>
        <item x="766"/>
        <item x="71"/>
        <item x="2367"/>
        <item x="2403"/>
        <item x="1949"/>
        <item x="1589"/>
        <item x="494"/>
        <item x="2582"/>
        <item x="1046"/>
        <item x="2425"/>
        <item x="121"/>
        <item x="2219"/>
        <item x="2122"/>
        <item x="1514"/>
        <item x="2689"/>
        <item x="1650"/>
        <item x="2348"/>
        <item x="106"/>
        <item x="1387"/>
        <item x="1753"/>
        <item x="1757"/>
        <item x="2474"/>
        <item x="358"/>
        <item x="925"/>
        <item x="2433"/>
        <item x="290"/>
        <item x="306"/>
        <item x="2579"/>
        <item x="870"/>
        <item x="739"/>
        <item x="977"/>
        <item x="1470"/>
        <item x="897"/>
        <item x="2136"/>
        <item x="1333"/>
        <item x="2063"/>
        <item x="1367"/>
        <item x="258"/>
        <item x="1329"/>
        <item x="1097"/>
        <item x="93"/>
        <item x="2702"/>
        <item x="2567"/>
        <item x="1297"/>
        <item x="1482"/>
        <item x="995"/>
        <item x="1884"/>
        <item x="85"/>
        <item x="212"/>
        <item x="2089"/>
        <item x="1386"/>
        <item t="default"/>
      </items>
    </pivotField>
    <pivotField axis="axisRow" showAll="0">
      <items count="6">
        <item x="0"/>
        <item x="3"/>
        <item x="2"/>
        <item x="4"/>
        <item x="1"/>
        <item t="default"/>
      </items>
    </pivotField>
    <pivotField axis="axisRow" showAll="0">
      <items count="8">
        <item m="1" x="6"/>
        <item x="5"/>
        <item x="0"/>
        <item x="1"/>
        <item x="3"/>
        <item x="4"/>
        <item x="2"/>
        <item t="default"/>
      </items>
    </pivotField>
    <pivotField dataField="1" numFmtId="1" showAll="0"/>
    <pivotField numFmtId="1" showAll="0"/>
    <pivotField numFmtId="165" showAll="0"/>
    <pivotField numFmtId="165" showAll="0"/>
    <pivotField showAll="0"/>
    <pivotField axis="axisPage" showAll="0">
      <items count="3">
        <item x="0"/>
        <item x="1"/>
        <item t="default"/>
      </items>
    </pivotField>
  </pivotFields>
  <rowFields count="3">
    <field x="15"/>
    <field x="16"/>
    <field x="17"/>
  </rowFields>
  <rowItems count="3431">
    <i>
      <x v="1"/>
    </i>
    <i r="1">
      <x v="1"/>
    </i>
    <i r="2">
      <x v="3"/>
    </i>
    <i>
      <x v="2"/>
    </i>
    <i r="1">
      <x v="3"/>
    </i>
    <i r="2">
      <x v="1"/>
    </i>
    <i>
      <x v="9"/>
    </i>
    <i r="1">
      <x v="3"/>
    </i>
    <i r="2">
      <x v="1"/>
    </i>
    <i>
      <x v="10"/>
    </i>
    <i r="1">
      <x v="4"/>
    </i>
    <i r="2">
      <x v="4"/>
    </i>
    <i>
      <x v="15"/>
    </i>
    <i r="1">
      <x v="4"/>
    </i>
    <i r="2">
      <x v="4"/>
    </i>
    <i>
      <x v="16"/>
    </i>
    <i r="1">
      <x v="3"/>
    </i>
    <i r="2">
      <x v="1"/>
    </i>
    <i>
      <x v="17"/>
    </i>
    <i r="1">
      <x/>
    </i>
    <i r="2">
      <x v="1"/>
    </i>
    <i>
      <x v="25"/>
    </i>
    <i r="1">
      <x v="3"/>
    </i>
    <i r="2">
      <x v="5"/>
    </i>
    <i>
      <x v="26"/>
    </i>
    <i r="1">
      <x/>
    </i>
    <i r="2">
      <x v="3"/>
    </i>
    <i>
      <x v="29"/>
    </i>
    <i r="1">
      <x/>
    </i>
    <i r="2">
      <x v="5"/>
    </i>
    <i>
      <x v="40"/>
    </i>
    <i r="1">
      <x v="4"/>
    </i>
    <i r="2">
      <x v="5"/>
    </i>
    <i>
      <x v="41"/>
    </i>
    <i r="1">
      <x/>
    </i>
    <i r="2">
      <x v="2"/>
    </i>
    <i>
      <x v="43"/>
    </i>
    <i r="1">
      <x v="2"/>
    </i>
    <i r="2">
      <x v="4"/>
    </i>
    <i>
      <x v="45"/>
    </i>
    <i r="1">
      <x v="1"/>
    </i>
    <i r="2">
      <x v="1"/>
    </i>
    <i>
      <x v="47"/>
    </i>
    <i r="1">
      <x v="1"/>
    </i>
    <i r="2">
      <x v="2"/>
    </i>
    <i>
      <x v="49"/>
    </i>
    <i r="1">
      <x v="4"/>
    </i>
    <i r="2">
      <x v="2"/>
    </i>
    <i>
      <x v="51"/>
    </i>
    <i r="1">
      <x v="1"/>
    </i>
    <i r="2">
      <x v="2"/>
    </i>
    <i>
      <x v="53"/>
    </i>
    <i r="1">
      <x v="1"/>
    </i>
    <i r="2">
      <x v="3"/>
    </i>
    <i>
      <x v="54"/>
    </i>
    <i r="1">
      <x v="4"/>
    </i>
    <i r="2">
      <x v="3"/>
    </i>
    <i>
      <x v="56"/>
    </i>
    <i r="1">
      <x v="4"/>
    </i>
    <i r="2">
      <x v="4"/>
    </i>
    <i>
      <x v="58"/>
    </i>
    <i r="1">
      <x v="4"/>
    </i>
    <i r="2">
      <x v="4"/>
    </i>
    <i>
      <x v="59"/>
    </i>
    <i r="1">
      <x v="1"/>
    </i>
    <i r="2">
      <x v="4"/>
    </i>
    <i>
      <x v="61"/>
    </i>
    <i r="1">
      <x v="1"/>
    </i>
    <i r="2">
      <x v="4"/>
    </i>
    <i>
      <x v="62"/>
    </i>
    <i r="1">
      <x/>
    </i>
    <i r="2">
      <x v="3"/>
    </i>
    <i>
      <x v="63"/>
    </i>
    <i r="1">
      <x v="2"/>
    </i>
    <i r="2">
      <x v="2"/>
    </i>
    <i>
      <x v="64"/>
    </i>
    <i r="1">
      <x/>
    </i>
    <i r="2">
      <x v="4"/>
    </i>
    <i>
      <x v="66"/>
    </i>
    <i r="1">
      <x v="1"/>
    </i>
    <i r="2">
      <x v="5"/>
    </i>
    <i>
      <x v="72"/>
    </i>
    <i r="1">
      <x v="2"/>
    </i>
    <i r="2">
      <x v="2"/>
    </i>
    <i>
      <x v="74"/>
    </i>
    <i r="1">
      <x v="4"/>
    </i>
    <i r="2">
      <x v="6"/>
    </i>
    <i>
      <x v="75"/>
    </i>
    <i r="1">
      <x v="2"/>
    </i>
    <i r="2">
      <x v="4"/>
    </i>
    <i>
      <x v="78"/>
    </i>
    <i r="1">
      <x v="3"/>
    </i>
    <i r="2">
      <x v="5"/>
    </i>
    <i>
      <x v="79"/>
    </i>
    <i r="1">
      <x v="4"/>
    </i>
    <i r="2">
      <x v="5"/>
    </i>
    <i>
      <x v="81"/>
    </i>
    <i r="1">
      <x v="4"/>
    </i>
    <i r="2">
      <x v="3"/>
    </i>
    <i>
      <x v="82"/>
    </i>
    <i r="1">
      <x v="4"/>
    </i>
    <i r="2">
      <x v="2"/>
    </i>
    <i>
      <x v="83"/>
    </i>
    <i r="1">
      <x v="3"/>
    </i>
    <i r="2">
      <x v="4"/>
    </i>
    <i>
      <x v="85"/>
    </i>
    <i r="1">
      <x/>
    </i>
    <i r="2">
      <x v="1"/>
    </i>
    <i>
      <x v="89"/>
    </i>
    <i r="1">
      <x v="4"/>
    </i>
    <i r="2">
      <x v="5"/>
    </i>
    <i>
      <x v="91"/>
    </i>
    <i r="1">
      <x v="3"/>
    </i>
    <i r="2">
      <x v="1"/>
    </i>
    <i>
      <x v="92"/>
    </i>
    <i r="1">
      <x v="2"/>
    </i>
    <i r="2">
      <x v="1"/>
    </i>
    <i>
      <x v="94"/>
    </i>
    <i r="1">
      <x v="1"/>
    </i>
    <i r="2">
      <x v="1"/>
    </i>
    <i>
      <x v="96"/>
    </i>
    <i r="1">
      <x v="4"/>
    </i>
    <i r="2">
      <x v="5"/>
    </i>
    <i>
      <x v="98"/>
    </i>
    <i r="1">
      <x v="2"/>
    </i>
    <i r="2">
      <x v="4"/>
    </i>
    <i>
      <x v="99"/>
    </i>
    <i r="1">
      <x v="4"/>
    </i>
    <i r="2">
      <x v="1"/>
    </i>
    <i>
      <x v="100"/>
    </i>
    <i r="1">
      <x/>
    </i>
    <i r="2">
      <x v="2"/>
    </i>
    <i>
      <x v="101"/>
    </i>
    <i r="1">
      <x/>
    </i>
    <i r="2">
      <x v="5"/>
    </i>
    <i r="1">
      <x v="1"/>
    </i>
    <i r="2">
      <x v="5"/>
    </i>
    <i>
      <x v="102"/>
    </i>
    <i r="1">
      <x v="3"/>
    </i>
    <i r="2">
      <x v="3"/>
    </i>
    <i>
      <x v="103"/>
    </i>
    <i r="1">
      <x/>
    </i>
    <i r="2">
      <x v="5"/>
    </i>
    <i>
      <x v="105"/>
    </i>
    <i r="1">
      <x v="4"/>
    </i>
    <i r="2">
      <x v="2"/>
    </i>
    <i>
      <x v="106"/>
    </i>
    <i r="1">
      <x/>
    </i>
    <i r="2">
      <x v="6"/>
    </i>
    <i>
      <x v="111"/>
    </i>
    <i r="1">
      <x v="1"/>
    </i>
    <i r="2">
      <x v="6"/>
    </i>
    <i>
      <x v="116"/>
    </i>
    <i r="1">
      <x v="4"/>
    </i>
    <i r="2">
      <x v="3"/>
    </i>
    <i>
      <x v="117"/>
    </i>
    <i r="1">
      <x v="4"/>
    </i>
    <i r="2">
      <x v="6"/>
    </i>
    <i>
      <x v="118"/>
    </i>
    <i r="1">
      <x v="2"/>
    </i>
    <i r="2">
      <x v="1"/>
    </i>
    <i>
      <x v="119"/>
    </i>
    <i r="1">
      <x v="2"/>
    </i>
    <i r="2">
      <x v="3"/>
    </i>
    <i>
      <x v="120"/>
    </i>
    <i r="1">
      <x v="4"/>
    </i>
    <i r="2">
      <x v="3"/>
    </i>
    <i>
      <x v="126"/>
    </i>
    <i r="1">
      <x v="1"/>
    </i>
    <i r="2">
      <x v="6"/>
    </i>
    <i>
      <x v="130"/>
    </i>
    <i r="1">
      <x/>
    </i>
    <i r="2">
      <x v="4"/>
    </i>
    <i>
      <x v="136"/>
    </i>
    <i r="1">
      <x v="1"/>
    </i>
    <i r="2">
      <x v="6"/>
    </i>
    <i>
      <x v="138"/>
    </i>
    <i r="1">
      <x v="2"/>
    </i>
    <i r="2">
      <x v="4"/>
    </i>
    <i>
      <x v="139"/>
    </i>
    <i r="1">
      <x v="3"/>
    </i>
    <i r="2">
      <x v="6"/>
    </i>
    <i>
      <x v="142"/>
    </i>
    <i r="1">
      <x v="4"/>
    </i>
    <i r="2">
      <x v="3"/>
    </i>
    <i>
      <x v="143"/>
    </i>
    <i r="1">
      <x/>
    </i>
    <i r="2">
      <x v="4"/>
    </i>
    <i>
      <x v="146"/>
    </i>
    <i r="1">
      <x v="4"/>
    </i>
    <i r="2">
      <x v="4"/>
    </i>
    <i>
      <x v="147"/>
    </i>
    <i r="1">
      <x v="2"/>
    </i>
    <i r="2">
      <x v="5"/>
    </i>
    <i>
      <x v="150"/>
    </i>
    <i r="1">
      <x v="2"/>
    </i>
    <i r="2">
      <x v="3"/>
    </i>
    <i>
      <x v="151"/>
    </i>
    <i r="1">
      <x v="2"/>
    </i>
    <i r="2">
      <x v="4"/>
    </i>
    <i>
      <x v="152"/>
    </i>
    <i r="1">
      <x v="2"/>
    </i>
    <i r="2">
      <x v="2"/>
    </i>
    <i>
      <x v="153"/>
    </i>
    <i r="1">
      <x v="2"/>
    </i>
    <i r="2">
      <x v="2"/>
    </i>
    <i>
      <x v="155"/>
    </i>
    <i r="1">
      <x/>
    </i>
    <i r="2">
      <x v="3"/>
    </i>
    <i>
      <x v="156"/>
    </i>
    <i r="1">
      <x v="2"/>
    </i>
    <i r="2">
      <x v="1"/>
    </i>
    <i r="1">
      <x v="3"/>
    </i>
    <i r="2">
      <x v="2"/>
    </i>
    <i>
      <x v="161"/>
    </i>
    <i r="1">
      <x v="1"/>
    </i>
    <i r="2">
      <x v="1"/>
    </i>
    <i>
      <x v="163"/>
    </i>
    <i r="1">
      <x v="2"/>
    </i>
    <i r="2">
      <x v="5"/>
    </i>
    <i>
      <x v="166"/>
    </i>
    <i r="1">
      <x v="4"/>
    </i>
    <i r="2">
      <x v="1"/>
    </i>
    <i>
      <x v="167"/>
    </i>
    <i r="1">
      <x v="4"/>
    </i>
    <i r="2">
      <x v="1"/>
    </i>
    <i>
      <x v="169"/>
    </i>
    <i r="1">
      <x v="1"/>
    </i>
    <i r="2">
      <x v="1"/>
    </i>
    <i>
      <x v="170"/>
    </i>
    <i r="1">
      <x v="1"/>
    </i>
    <i r="2">
      <x v="4"/>
    </i>
    <i>
      <x v="177"/>
    </i>
    <i r="1">
      <x v="1"/>
    </i>
    <i r="2">
      <x v="1"/>
    </i>
    <i>
      <x v="181"/>
    </i>
    <i r="1">
      <x/>
    </i>
    <i r="2">
      <x v="5"/>
    </i>
    <i>
      <x v="185"/>
    </i>
    <i r="1">
      <x v="3"/>
    </i>
    <i r="2">
      <x v="1"/>
    </i>
    <i>
      <x v="190"/>
    </i>
    <i r="1">
      <x v="4"/>
    </i>
    <i r="2">
      <x v="4"/>
    </i>
    <i>
      <x v="191"/>
    </i>
    <i r="1">
      <x v="1"/>
    </i>
    <i r="2">
      <x v="2"/>
    </i>
    <i>
      <x v="192"/>
    </i>
    <i r="1">
      <x v="1"/>
    </i>
    <i r="2">
      <x v="4"/>
    </i>
    <i>
      <x v="193"/>
    </i>
    <i r="1">
      <x v="1"/>
    </i>
    <i r="2">
      <x v="5"/>
    </i>
    <i>
      <x v="194"/>
    </i>
    <i r="1">
      <x v="3"/>
    </i>
    <i r="2">
      <x v="4"/>
    </i>
    <i>
      <x v="195"/>
    </i>
    <i r="1">
      <x v="4"/>
    </i>
    <i r="2">
      <x v="3"/>
    </i>
    <i>
      <x v="197"/>
    </i>
    <i r="1">
      <x/>
    </i>
    <i r="2">
      <x v="1"/>
    </i>
    <i>
      <x v="198"/>
    </i>
    <i r="1">
      <x v="4"/>
    </i>
    <i r="2">
      <x v="5"/>
    </i>
    <i>
      <x v="199"/>
    </i>
    <i r="1">
      <x/>
    </i>
    <i r="2">
      <x v="5"/>
    </i>
    <i>
      <x v="200"/>
    </i>
    <i r="1">
      <x v="2"/>
    </i>
    <i r="2">
      <x v="1"/>
    </i>
    <i>
      <x v="202"/>
    </i>
    <i r="1">
      <x v="2"/>
    </i>
    <i r="2">
      <x v="6"/>
    </i>
    <i>
      <x v="207"/>
    </i>
    <i r="1">
      <x v="1"/>
    </i>
    <i r="2">
      <x v="3"/>
    </i>
    <i>
      <x v="208"/>
    </i>
    <i r="1">
      <x v="1"/>
    </i>
    <i r="2">
      <x v="5"/>
    </i>
    <i r="1">
      <x v="3"/>
    </i>
    <i r="2">
      <x v="1"/>
    </i>
    <i r="2">
      <x v="5"/>
    </i>
    <i>
      <x v="213"/>
    </i>
    <i r="1">
      <x/>
    </i>
    <i r="2">
      <x v="1"/>
    </i>
    <i>
      <x v="215"/>
    </i>
    <i r="1">
      <x v="4"/>
    </i>
    <i r="2">
      <x v="2"/>
    </i>
    <i>
      <x v="217"/>
    </i>
    <i r="1">
      <x v="3"/>
    </i>
    <i r="2">
      <x v="5"/>
    </i>
    <i>
      <x v="223"/>
    </i>
    <i r="1">
      <x v="4"/>
    </i>
    <i r="2">
      <x v="3"/>
    </i>
    <i>
      <x v="224"/>
    </i>
    <i r="1">
      <x v="4"/>
    </i>
    <i r="2">
      <x v="4"/>
    </i>
    <i>
      <x v="225"/>
    </i>
    <i r="1">
      <x v="1"/>
    </i>
    <i r="2">
      <x v="6"/>
    </i>
    <i>
      <x v="226"/>
    </i>
    <i r="1">
      <x v="1"/>
    </i>
    <i r="2">
      <x v="3"/>
    </i>
    <i>
      <x v="228"/>
    </i>
    <i r="1">
      <x/>
    </i>
    <i r="2">
      <x v="4"/>
    </i>
    <i r="1">
      <x v="4"/>
    </i>
    <i r="2">
      <x v="3"/>
    </i>
    <i>
      <x v="229"/>
    </i>
    <i r="1">
      <x v="3"/>
    </i>
    <i r="2">
      <x v="5"/>
    </i>
    <i>
      <x v="230"/>
    </i>
    <i r="1">
      <x v="4"/>
    </i>
    <i r="2">
      <x v="5"/>
    </i>
    <i>
      <x v="231"/>
    </i>
    <i r="1">
      <x/>
    </i>
    <i r="2">
      <x v="1"/>
    </i>
    <i>
      <x v="235"/>
    </i>
    <i r="1">
      <x v="4"/>
    </i>
    <i r="2">
      <x v="6"/>
    </i>
    <i>
      <x v="236"/>
    </i>
    <i r="1">
      <x v="2"/>
    </i>
    <i r="2">
      <x v="5"/>
    </i>
    <i>
      <x v="237"/>
    </i>
    <i r="1">
      <x v="3"/>
    </i>
    <i r="2">
      <x v="1"/>
    </i>
    <i>
      <x v="245"/>
    </i>
    <i r="1">
      <x v="2"/>
    </i>
    <i r="2">
      <x v="3"/>
    </i>
    <i>
      <x v="247"/>
    </i>
    <i r="1">
      <x/>
    </i>
    <i r="2">
      <x v="5"/>
    </i>
    <i>
      <x v="248"/>
    </i>
    <i r="1">
      <x v="1"/>
    </i>
    <i r="2">
      <x v="4"/>
    </i>
    <i>
      <x v="254"/>
    </i>
    <i r="1">
      <x/>
    </i>
    <i r="2">
      <x v="4"/>
    </i>
    <i r="2">
      <x v="5"/>
    </i>
    <i>
      <x v="261"/>
    </i>
    <i r="1">
      <x v="3"/>
    </i>
    <i r="2">
      <x v="1"/>
    </i>
    <i>
      <x v="264"/>
    </i>
    <i r="1">
      <x/>
    </i>
    <i r="2">
      <x v="1"/>
    </i>
    <i>
      <x v="266"/>
    </i>
    <i r="1">
      <x v="4"/>
    </i>
    <i r="2">
      <x v="3"/>
    </i>
    <i>
      <x v="269"/>
    </i>
    <i r="1">
      <x v="2"/>
    </i>
    <i r="2">
      <x v="5"/>
    </i>
    <i>
      <x v="274"/>
    </i>
    <i r="1">
      <x v="3"/>
    </i>
    <i r="2">
      <x v="2"/>
    </i>
    <i>
      <x v="277"/>
    </i>
    <i r="1">
      <x v="4"/>
    </i>
    <i r="2">
      <x v="4"/>
    </i>
    <i>
      <x v="281"/>
    </i>
    <i r="1">
      <x v="3"/>
    </i>
    <i r="2">
      <x v="5"/>
    </i>
    <i>
      <x v="287"/>
    </i>
    <i r="1">
      <x v="3"/>
    </i>
    <i r="2">
      <x v="3"/>
    </i>
    <i>
      <x v="289"/>
    </i>
    <i r="1">
      <x v="4"/>
    </i>
    <i r="2">
      <x v="3"/>
    </i>
    <i>
      <x v="291"/>
    </i>
    <i r="1">
      <x v="4"/>
    </i>
    <i r="2">
      <x v="2"/>
    </i>
    <i>
      <x v="292"/>
    </i>
    <i r="1">
      <x v="3"/>
    </i>
    <i r="2">
      <x v="5"/>
    </i>
    <i>
      <x v="295"/>
    </i>
    <i r="1">
      <x v="2"/>
    </i>
    <i r="2">
      <x v="5"/>
    </i>
    <i>
      <x v="299"/>
    </i>
    <i r="1">
      <x v="1"/>
    </i>
    <i r="2">
      <x v="5"/>
    </i>
    <i r="1">
      <x v="4"/>
    </i>
    <i r="2">
      <x v="4"/>
    </i>
    <i>
      <x v="301"/>
    </i>
    <i r="1">
      <x v="1"/>
    </i>
    <i r="2">
      <x v="5"/>
    </i>
    <i>
      <x v="304"/>
    </i>
    <i r="1">
      <x/>
    </i>
    <i r="2">
      <x v="4"/>
    </i>
    <i r="1">
      <x v="4"/>
    </i>
    <i r="2">
      <x v="2"/>
    </i>
    <i>
      <x v="306"/>
    </i>
    <i r="1">
      <x v="1"/>
    </i>
    <i r="2">
      <x v="2"/>
    </i>
    <i>
      <x v="308"/>
    </i>
    <i r="1">
      <x/>
    </i>
    <i r="2">
      <x v="1"/>
    </i>
    <i>
      <x v="311"/>
    </i>
    <i r="1">
      <x/>
    </i>
    <i r="2">
      <x v="6"/>
    </i>
    <i>
      <x v="312"/>
    </i>
    <i r="1">
      <x v="2"/>
    </i>
    <i r="2">
      <x v="5"/>
    </i>
    <i>
      <x v="316"/>
    </i>
    <i r="1">
      <x v="3"/>
    </i>
    <i r="2">
      <x v="3"/>
    </i>
    <i>
      <x v="317"/>
    </i>
    <i r="1">
      <x/>
    </i>
    <i r="2">
      <x v="4"/>
    </i>
    <i>
      <x v="321"/>
    </i>
    <i r="1">
      <x v="2"/>
    </i>
    <i r="2">
      <x v="5"/>
    </i>
    <i>
      <x v="325"/>
    </i>
    <i r="1">
      <x v="4"/>
    </i>
    <i r="2">
      <x v="3"/>
    </i>
    <i>
      <x v="326"/>
    </i>
    <i r="1">
      <x v="1"/>
    </i>
    <i r="2">
      <x v="1"/>
    </i>
    <i>
      <x v="327"/>
    </i>
    <i r="1">
      <x v="2"/>
    </i>
    <i r="2">
      <x v="3"/>
    </i>
    <i>
      <x v="328"/>
    </i>
    <i r="1">
      <x v="1"/>
    </i>
    <i r="2">
      <x v="3"/>
    </i>
    <i>
      <x v="329"/>
    </i>
    <i r="1">
      <x v="1"/>
    </i>
    <i r="2">
      <x v="5"/>
    </i>
    <i>
      <x v="333"/>
    </i>
    <i r="1">
      <x v="1"/>
    </i>
    <i r="2">
      <x v="3"/>
    </i>
    <i>
      <x v="334"/>
    </i>
    <i r="1">
      <x v="4"/>
    </i>
    <i r="2">
      <x v="1"/>
    </i>
    <i>
      <x v="335"/>
    </i>
    <i r="1">
      <x v="3"/>
    </i>
    <i r="2">
      <x v="1"/>
    </i>
    <i>
      <x v="336"/>
    </i>
    <i r="1">
      <x/>
    </i>
    <i r="2">
      <x v="5"/>
    </i>
    <i>
      <x v="339"/>
    </i>
    <i r="1">
      <x v="2"/>
    </i>
    <i r="2">
      <x v="4"/>
    </i>
    <i>
      <x v="340"/>
    </i>
    <i r="1">
      <x v="4"/>
    </i>
    <i r="2">
      <x v="3"/>
    </i>
    <i>
      <x v="341"/>
    </i>
    <i r="1">
      <x/>
    </i>
    <i r="2">
      <x v="4"/>
    </i>
    <i>
      <x v="342"/>
    </i>
    <i r="1">
      <x v="4"/>
    </i>
    <i r="2">
      <x v="5"/>
    </i>
    <i>
      <x v="343"/>
    </i>
    <i r="1">
      <x v="3"/>
    </i>
    <i r="2">
      <x v="2"/>
    </i>
    <i>
      <x v="344"/>
    </i>
    <i r="1">
      <x v="1"/>
    </i>
    <i r="2">
      <x v="4"/>
    </i>
    <i>
      <x v="346"/>
    </i>
    <i r="1">
      <x v="4"/>
    </i>
    <i r="2">
      <x v="6"/>
    </i>
    <i>
      <x v="348"/>
    </i>
    <i r="1">
      <x v="1"/>
    </i>
    <i r="2">
      <x v="3"/>
    </i>
    <i>
      <x v="349"/>
    </i>
    <i r="1">
      <x v="3"/>
    </i>
    <i r="2">
      <x v="1"/>
    </i>
    <i r="2">
      <x v="3"/>
    </i>
    <i>
      <x v="350"/>
    </i>
    <i r="1">
      <x v="4"/>
    </i>
    <i r="2">
      <x v="1"/>
    </i>
    <i>
      <x v="351"/>
    </i>
    <i r="1">
      <x v="3"/>
    </i>
    <i r="2">
      <x v="4"/>
    </i>
    <i>
      <x v="358"/>
    </i>
    <i r="1">
      <x/>
    </i>
    <i r="2">
      <x v="5"/>
    </i>
    <i>
      <x v="361"/>
    </i>
    <i r="1">
      <x v="3"/>
    </i>
    <i r="2">
      <x v="5"/>
    </i>
    <i r="1">
      <x v="4"/>
    </i>
    <i r="2">
      <x v="4"/>
    </i>
    <i>
      <x v="363"/>
    </i>
    <i r="1">
      <x v="4"/>
    </i>
    <i r="2">
      <x v="4"/>
    </i>
    <i>
      <x v="364"/>
    </i>
    <i r="1">
      <x v="4"/>
    </i>
    <i r="2">
      <x v="2"/>
    </i>
    <i>
      <x v="365"/>
    </i>
    <i r="1">
      <x v="2"/>
    </i>
    <i r="2">
      <x v="4"/>
    </i>
    <i r="1">
      <x v="3"/>
    </i>
    <i r="2">
      <x v="4"/>
    </i>
    <i>
      <x v="366"/>
    </i>
    <i r="1">
      <x v="4"/>
    </i>
    <i r="2">
      <x v="4"/>
    </i>
    <i>
      <x v="368"/>
    </i>
    <i r="1">
      <x/>
    </i>
    <i r="2">
      <x v="2"/>
    </i>
    <i>
      <x v="369"/>
    </i>
    <i r="1">
      <x v="1"/>
    </i>
    <i r="2">
      <x v="2"/>
    </i>
    <i>
      <x v="374"/>
    </i>
    <i r="1">
      <x v="3"/>
    </i>
    <i r="2">
      <x v="3"/>
    </i>
    <i>
      <x v="379"/>
    </i>
    <i r="1">
      <x v="3"/>
    </i>
    <i r="2">
      <x v="5"/>
    </i>
    <i>
      <x v="381"/>
    </i>
    <i r="1">
      <x v="4"/>
    </i>
    <i r="2">
      <x v="4"/>
    </i>
    <i>
      <x v="386"/>
    </i>
    <i r="1">
      <x v="4"/>
    </i>
    <i r="2">
      <x v="4"/>
    </i>
    <i>
      <x v="387"/>
    </i>
    <i r="1">
      <x/>
    </i>
    <i r="2">
      <x v="2"/>
    </i>
    <i>
      <x v="389"/>
    </i>
    <i r="1">
      <x/>
    </i>
    <i r="2">
      <x v="3"/>
    </i>
    <i>
      <x v="390"/>
    </i>
    <i r="1">
      <x v="4"/>
    </i>
    <i r="2">
      <x v="2"/>
    </i>
    <i>
      <x v="395"/>
    </i>
    <i r="1">
      <x v="1"/>
    </i>
    <i r="2">
      <x v="4"/>
    </i>
    <i>
      <x v="396"/>
    </i>
    <i r="1">
      <x v="2"/>
    </i>
    <i r="2">
      <x v="4"/>
    </i>
    <i>
      <x v="397"/>
    </i>
    <i r="1">
      <x v="1"/>
    </i>
    <i r="2">
      <x v="3"/>
    </i>
    <i>
      <x v="398"/>
    </i>
    <i r="1">
      <x/>
    </i>
    <i r="2">
      <x v="3"/>
    </i>
    <i r="1">
      <x v="1"/>
    </i>
    <i r="2">
      <x v="2"/>
    </i>
    <i>
      <x v="399"/>
    </i>
    <i r="1">
      <x v="2"/>
    </i>
    <i r="2">
      <x v="5"/>
    </i>
    <i>
      <x v="400"/>
    </i>
    <i r="1">
      <x/>
    </i>
    <i r="2">
      <x v="1"/>
    </i>
    <i>
      <x v="407"/>
    </i>
    <i r="1">
      <x/>
    </i>
    <i r="2">
      <x v="1"/>
    </i>
    <i>
      <x v="408"/>
    </i>
    <i r="1">
      <x v="4"/>
    </i>
    <i r="2">
      <x v="3"/>
    </i>
    <i>
      <x v="409"/>
    </i>
    <i r="1">
      <x v="3"/>
    </i>
    <i r="2">
      <x v="2"/>
    </i>
    <i>
      <x v="410"/>
    </i>
    <i r="1">
      <x/>
    </i>
    <i r="2">
      <x v="1"/>
    </i>
    <i>
      <x v="411"/>
    </i>
    <i r="1">
      <x v="2"/>
    </i>
    <i r="2">
      <x v="1"/>
    </i>
    <i>
      <x v="413"/>
    </i>
    <i r="1">
      <x v="3"/>
    </i>
    <i r="2">
      <x v="6"/>
    </i>
    <i>
      <x v="414"/>
    </i>
    <i r="1">
      <x v="1"/>
    </i>
    <i r="2">
      <x v="3"/>
    </i>
    <i>
      <x v="422"/>
    </i>
    <i r="1">
      <x v="1"/>
    </i>
    <i r="2">
      <x v="2"/>
    </i>
    <i>
      <x v="432"/>
    </i>
    <i r="1">
      <x/>
    </i>
    <i r="2">
      <x v="1"/>
    </i>
    <i r="1">
      <x v="3"/>
    </i>
    <i r="2">
      <x v="5"/>
    </i>
    <i>
      <x v="433"/>
    </i>
    <i r="1">
      <x v="4"/>
    </i>
    <i r="2">
      <x v="1"/>
    </i>
    <i>
      <x v="434"/>
    </i>
    <i r="1">
      <x v="3"/>
    </i>
    <i r="2">
      <x v="3"/>
    </i>
    <i r="2">
      <x v="5"/>
    </i>
    <i>
      <x v="440"/>
    </i>
    <i r="1">
      <x v="2"/>
    </i>
    <i r="2">
      <x v="4"/>
    </i>
    <i>
      <x v="447"/>
    </i>
    <i r="1">
      <x v="4"/>
    </i>
    <i r="2">
      <x v="3"/>
    </i>
    <i>
      <x v="448"/>
    </i>
    <i r="1">
      <x v="4"/>
    </i>
    <i r="2">
      <x v="3"/>
    </i>
    <i>
      <x v="449"/>
    </i>
    <i r="1">
      <x v="1"/>
    </i>
    <i r="2">
      <x v="2"/>
    </i>
    <i>
      <x v="453"/>
    </i>
    <i r="1">
      <x/>
    </i>
    <i r="2">
      <x v="3"/>
    </i>
    <i>
      <x v="455"/>
    </i>
    <i r="1">
      <x v="3"/>
    </i>
    <i r="2">
      <x v="1"/>
    </i>
    <i>
      <x v="458"/>
    </i>
    <i r="1">
      <x v="1"/>
    </i>
    <i r="2">
      <x v="2"/>
    </i>
    <i>
      <x v="461"/>
    </i>
    <i r="1">
      <x v="4"/>
    </i>
    <i r="2">
      <x v="3"/>
    </i>
    <i>
      <x v="464"/>
    </i>
    <i r="1">
      <x/>
    </i>
    <i r="2">
      <x v="1"/>
    </i>
    <i>
      <x v="465"/>
    </i>
    <i r="1">
      <x v="2"/>
    </i>
    <i r="2">
      <x v="3"/>
    </i>
    <i>
      <x v="467"/>
    </i>
    <i r="1">
      <x v="1"/>
    </i>
    <i r="2">
      <x v="1"/>
    </i>
    <i>
      <x v="469"/>
    </i>
    <i r="1">
      <x/>
    </i>
    <i r="2">
      <x v="4"/>
    </i>
    <i>
      <x v="471"/>
    </i>
    <i r="1">
      <x v="4"/>
    </i>
    <i r="2">
      <x v="1"/>
    </i>
    <i>
      <x v="472"/>
    </i>
    <i r="1">
      <x v="2"/>
    </i>
    <i r="2">
      <x v="2"/>
    </i>
    <i>
      <x v="475"/>
    </i>
    <i r="1">
      <x v="4"/>
    </i>
    <i r="2">
      <x v="3"/>
    </i>
    <i>
      <x v="476"/>
    </i>
    <i r="1">
      <x v="2"/>
    </i>
    <i r="2">
      <x v="5"/>
    </i>
    <i>
      <x v="477"/>
    </i>
    <i r="1">
      <x v="1"/>
    </i>
    <i r="2">
      <x v="5"/>
    </i>
    <i>
      <x v="486"/>
    </i>
    <i r="1">
      <x v="4"/>
    </i>
    <i r="2">
      <x v="3"/>
    </i>
    <i>
      <x v="491"/>
    </i>
    <i r="1">
      <x v="1"/>
    </i>
    <i r="2">
      <x v="4"/>
    </i>
    <i>
      <x v="492"/>
    </i>
    <i r="1">
      <x v="2"/>
    </i>
    <i r="2">
      <x v="3"/>
    </i>
    <i r="1">
      <x v="3"/>
    </i>
    <i r="2">
      <x v="5"/>
    </i>
    <i>
      <x v="497"/>
    </i>
    <i r="1">
      <x/>
    </i>
    <i r="2">
      <x v="3"/>
    </i>
    <i>
      <x v="498"/>
    </i>
    <i r="1">
      <x v="3"/>
    </i>
    <i r="2">
      <x v="2"/>
    </i>
    <i>
      <x v="501"/>
    </i>
    <i r="1">
      <x v="3"/>
    </i>
    <i r="2">
      <x v="4"/>
    </i>
    <i>
      <x v="502"/>
    </i>
    <i r="1">
      <x v="1"/>
    </i>
    <i r="2">
      <x v="1"/>
    </i>
    <i>
      <x v="503"/>
    </i>
    <i r="1">
      <x v="1"/>
    </i>
    <i r="2">
      <x v="2"/>
    </i>
    <i>
      <x v="505"/>
    </i>
    <i r="1">
      <x v="3"/>
    </i>
    <i r="2">
      <x v="4"/>
    </i>
    <i>
      <x v="507"/>
    </i>
    <i r="1">
      <x v="2"/>
    </i>
    <i r="2">
      <x v="4"/>
    </i>
    <i>
      <x v="513"/>
    </i>
    <i r="1">
      <x v="2"/>
    </i>
    <i r="2">
      <x v="1"/>
    </i>
    <i>
      <x v="514"/>
    </i>
    <i r="1">
      <x v="2"/>
    </i>
    <i r="2">
      <x v="3"/>
    </i>
    <i>
      <x v="515"/>
    </i>
    <i r="1">
      <x v="4"/>
    </i>
    <i r="2">
      <x v="5"/>
    </i>
    <i>
      <x v="525"/>
    </i>
    <i r="1">
      <x v="3"/>
    </i>
    <i r="2">
      <x v="3"/>
    </i>
    <i>
      <x v="530"/>
    </i>
    <i r="1">
      <x v="2"/>
    </i>
    <i r="2">
      <x v="4"/>
    </i>
    <i>
      <x v="532"/>
    </i>
    <i r="1">
      <x v="2"/>
    </i>
    <i r="2">
      <x v="1"/>
    </i>
    <i>
      <x v="535"/>
    </i>
    <i r="1">
      <x v="4"/>
    </i>
    <i r="2">
      <x v="4"/>
    </i>
    <i>
      <x v="537"/>
    </i>
    <i r="1">
      <x v="1"/>
    </i>
    <i r="2">
      <x v="3"/>
    </i>
    <i r="1">
      <x v="3"/>
    </i>
    <i r="2">
      <x v="5"/>
    </i>
    <i>
      <x v="541"/>
    </i>
    <i r="1">
      <x v="3"/>
    </i>
    <i r="2">
      <x v="5"/>
    </i>
    <i>
      <x v="545"/>
    </i>
    <i r="1">
      <x v="2"/>
    </i>
    <i r="2">
      <x v="4"/>
    </i>
    <i r="1">
      <x v="4"/>
    </i>
    <i r="2">
      <x v="5"/>
    </i>
    <i>
      <x v="549"/>
    </i>
    <i r="1">
      <x v="1"/>
    </i>
    <i r="2">
      <x v="5"/>
    </i>
    <i>
      <x v="550"/>
    </i>
    <i r="1">
      <x v="2"/>
    </i>
    <i r="2">
      <x v="4"/>
    </i>
    <i>
      <x v="551"/>
    </i>
    <i r="1">
      <x/>
    </i>
    <i r="2">
      <x v="4"/>
    </i>
    <i>
      <x v="553"/>
    </i>
    <i r="1">
      <x v="3"/>
    </i>
    <i r="2">
      <x v="5"/>
    </i>
    <i>
      <x v="555"/>
    </i>
    <i r="1">
      <x v="4"/>
    </i>
    <i r="2">
      <x v="4"/>
    </i>
    <i>
      <x v="560"/>
    </i>
    <i r="1">
      <x v="3"/>
    </i>
    <i r="2">
      <x v="1"/>
    </i>
    <i>
      <x v="561"/>
    </i>
    <i r="1">
      <x v="2"/>
    </i>
    <i r="2">
      <x v="2"/>
    </i>
    <i>
      <x v="562"/>
    </i>
    <i r="1">
      <x v="3"/>
    </i>
    <i r="2">
      <x v="4"/>
    </i>
    <i>
      <x v="563"/>
    </i>
    <i r="1">
      <x/>
    </i>
    <i r="2">
      <x v="2"/>
    </i>
    <i>
      <x v="565"/>
    </i>
    <i r="1">
      <x v="2"/>
    </i>
    <i r="2">
      <x v="2"/>
    </i>
    <i>
      <x v="567"/>
    </i>
    <i r="1">
      <x/>
    </i>
    <i r="2">
      <x v="2"/>
    </i>
    <i>
      <x v="570"/>
    </i>
    <i r="1">
      <x v="4"/>
    </i>
    <i r="2">
      <x v="6"/>
    </i>
    <i>
      <x v="572"/>
    </i>
    <i r="1">
      <x v="4"/>
    </i>
    <i r="2">
      <x v="1"/>
    </i>
    <i>
      <x v="573"/>
    </i>
    <i r="1">
      <x v="4"/>
    </i>
    <i r="2">
      <x v="3"/>
    </i>
    <i>
      <x v="574"/>
    </i>
    <i r="1">
      <x v="4"/>
    </i>
    <i r="2">
      <x v="4"/>
    </i>
    <i>
      <x v="575"/>
    </i>
    <i r="1">
      <x v="4"/>
    </i>
    <i r="2">
      <x v="5"/>
    </i>
    <i>
      <x v="583"/>
    </i>
    <i r="1">
      <x v="4"/>
    </i>
    <i r="2">
      <x v="1"/>
    </i>
    <i>
      <x v="586"/>
    </i>
    <i r="1">
      <x v="3"/>
    </i>
    <i r="2">
      <x v="3"/>
    </i>
    <i>
      <x v="588"/>
    </i>
    <i r="1">
      <x v="3"/>
    </i>
    <i r="2">
      <x v="5"/>
    </i>
    <i>
      <x v="589"/>
    </i>
    <i r="1">
      <x v="1"/>
    </i>
    <i r="2">
      <x v="1"/>
    </i>
    <i>
      <x v="590"/>
    </i>
    <i r="1">
      <x v="3"/>
    </i>
    <i r="2">
      <x v="3"/>
    </i>
    <i>
      <x v="591"/>
    </i>
    <i r="1">
      <x v="1"/>
    </i>
    <i r="2">
      <x v="1"/>
    </i>
    <i>
      <x v="593"/>
    </i>
    <i r="1">
      <x v="3"/>
    </i>
    <i r="2">
      <x v="2"/>
    </i>
    <i>
      <x v="595"/>
    </i>
    <i r="1">
      <x v="4"/>
    </i>
    <i r="2">
      <x v="2"/>
    </i>
    <i>
      <x v="596"/>
    </i>
    <i r="1">
      <x v="2"/>
    </i>
    <i r="2">
      <x v="3"/>
    </i>
    <i>
      <x v="602"/>
    </i>
    <i r="1">
      <x v="2"/>
    </i>
    <i r="2">
      <x v="3"/>
    </i>
    <i>
      <x v="609"/>
    </i>
    <i r="1">
      <x v="4"/>
    </i>
    <i r="2">
      <x v="2"/>
    </i>
    <i r="2">
      <x v="5"/>
    </i>
    <i>
      <x v="610"/>
    </i>
    <i r="1">
      <x v="3"/>
    </i>
    <i r="2">
      <x v="2"/>
    </i>
    <i>
      <x v="620"/>
    </i>
    <i r="1">
      <x/>
    </i>
    <i r="2">
      <x v="2"/>
    </i>
    <i>
      <x v="621"/>
    </i>
    <i r="1">
      <x v="2"/>
    </i>
    <i r="2">
      <x v="4"/>
    </i>
    <i>
      <x v="622"/>
    </i>
    <i r="1">
      <x v="4"/>
    </i>
    <i r="2">
      <x v="1"/>
    </i>
    <i>
      <x v="630"/>
    </i>
    <i r="1">
      <x v="3"/>
    </i>
    <i r="2">
      <x v="4"/>
    </i>
    <i>
      <x v="634"/>
    </i>
    <i r="1">
      <x/>
    </i>
    <i r="2">
      <x v="5"/>
    </i>
    <i r="1">
      <x v="1"/>
    </i>
    <i r="2">
      <x v="1"/>
    </i>
    <i r="1">
      <x v="2"/>
    </i>
    <i r="2">
      <x v="3"/>
    </i>
    <i>
      <x v="635"/>
    </i>
    <i r="1">
      <x v="2"/>
    </i>
    <i r="2">
      <x v="5"/>
    </i>
    <i>
      <x v="636"/>
    </i>
    <i r="1">
      <x v="1"/>
    </i>
    <i r="2">
      <x v="1"/>
    </i>
    <i>
      <x v="638"/>
    </i>
    <i r="1">
      <x v="1"/>
    </i>
    <i r="2">
      <x v="2"/>
    </i>
    <i>
      <x v="639"/>
    </i>
    <i r="1">
      <x v="2"/>
    </i>
    <i r="2">
      <x v="4"/>
    </i>
    <i r="2">
      <x v="5"/>
    </i>
    <i>
      <x v="641"/>
    </i>
    <i r="1">
      <x v="4"/>
    </i>
    <i r="2">
      <x v="3"/>
    </i>
    <i>
      <x v="642"/>
    </i>
    <i r="1">
      <x v="3"/>
    </i>
    <i r="2">
      <x v="2"/>
    </i>
    <i>
      <x v="646"/>
    </i>
    <i r="1">
      <x/>
    </i>
    <i r="2">
      <x v="1"/>
    </i>
    <i r="2">
      <x v="2"/>
    </i>
    <i>
      <x v="648"/>
    </i>
    <i r="1">
      <x v="4"/>
    </i>
    <i r="2">
      <x v="4"/>
    </i>
    <i>
      <x v="653"/>
    </i>
    <i r="1">
      <x v="1"/>
    </i>
    <i r="2">
      <x v="1"/>
    </i>
    <i r="1">
      <x v="3"/>
    </i>
    <i r="2">
      <x v="1"/>
    </i>
    <i r="1">
      <x v="4"/>
    </i>
    <i r="2">
      <x v="5"/>
    </i>
    <i>
      <x v="656"/>
    </i>
    <i r="1">
      <x v="2"/>
    </i>
    <i r="2">
      <x v="2"/>
    </i>
    <i>
      <x v="657"/>
    </i>
    <i r="1">
      <x v="4"/>
    </i>
    <i r="2">
      <x v="3"/>
    </i>
    <i>
      <x v="660"/>
    </i>
    <i r="1">
      <x v="4"/>
    </i>
    <i r="2">
      <x v="1"/>
    </i>
    <i>
      <x v="666"/>
    </i>
    <i r="1">
      <x v="3"/>
    </i>
    <i r="2">
      <x v="5"/>
    </i>
    <i>
      <x v="668"/>
    </i>
    <i r="1">
      <x/>
    </i>
    <i r="2">
      <x v="3"/>
    </i>
    <i>
      <x v="669"/>
    </i>
    <i r="1">
      <x/>
    </i>
    <i r="2">
      <x v="5"/>
    </i>
    <i>
      <x v="671"/>
    </i>
    <i r="1">
      <x v="2"/>
    </i>
    <i r="2">
      <x v="1"/>
    </i>
    <i r="1">
      <x v="4"/>
    </i>
    <i r="2">
      <x v="4"/>
    </i>
    <i>
      <x v="679"/>
    </i>
    <i r="1">
      <x v="1"/>
    </i>
    <i r="2">
      <x v="1"/>
    </i>
    <i>
      <x v="681"/>
    </i>
    <i r="1">
      <x v="4"/>
    </i>
    <i r="2">
      <x v="2"/>
    </i>
    <i>
      <x v="684"/>
    </i>
    <i r="1">
      <x/>
    </i>
    <i r="2">
      <x v="4"/>
    </i>
    <i>
      <x v="686"/>
    </i>
    <i r="1">
      <x v="1"/>
    </i>
    <i r="2">
      <x v="3"/>
    </i>
    <i>
      <x v="687"/>
    </i>
    <i r="1">
      <x v="3"/>
    </i>
    <i r="2">
      <x v="4"/>
    </i>
    <i>
      <x v="691"/>
    </i>
    <i r="1">
      <x v="3"/>
    </i>
    <i r="2">
      <x v="5"/>
    </i>
    <i>
      <x v="694"/>
    </i>
    <i r="1">
      <x v="2"/>
    </i>
    <i r="2">
      <x v="4"/>
    </i>
    <i>
      <x v="696"/>
    </i>
    <i r="1">
      <x v="1"/>
    </i>
    <i r="2">
      <x v="2"/>
    </i>
    <i>
      <x v="698"/>
    </i>
    <i r="1">
      <x/>
    </i>
    <i r="2">
      <x v="6"/>
    </i>
    <i>
      <x v="700"/>
    </i>
    <i r="1">
      <x/>
    </i>
    <i r="2">
      <x v="1"/>
    </i>
    <i>
      <x v="703"/>
    </i>
    <i r="1">
      <x v="1"/>
    </i>
    <i r="2">
      <x v="3"/>
    </i>
    <i>
      <x v="704"/>
    </i>
    <i r="1">
      <x v="2"/>
    </i>
    <i r="2">
      <x v="4"/>
    </i>
    <i>
      <x v="705"/>
    </i>
    <i r="1">
      <x v="2"/>
    </i>
    <i r="2">
      <x v="1"/>
    </i>
    <i>
      <x v="708"/>
    </i>
    <i r="1">
      <x v="2"/>
    </i>
    <i r="2">
      <x v="3"/>
    </i>
    <i>
      <x v="713"/>
    </i>
    <i r="1">
      <x v="1"/>
    </i>
    <i r="2">
      <x v="1"/>
    </i>
    <i>
      <x v="715"/>
    </i>
    <i r="1">
      <x v="4"/>
    </i>
    <i r="2">
      <x v="4"/>
    </i>
    <i>
      <x v="716"/>
    </i>
    <i r="1">
      <x v="2"/>
    </i>
    <i r="2">
      <x v="3"/>
    </i>
    <i>
      <x v="717"/>
    </i>
    <i r="1">
      <x/>
    </i>
    <i r="2">
      <x v="4"/>
    </i>
    <i>
      <x v="718"/>
    </i>
    <i r="1">
      <x v="2"/>
    </i>
    <i r="2">
      <x v="1"/>
    </i>
    <i>
      <x v="721"/>
    </i>
    <i r="1">
      <x/>
    </i>
    <i r="2">
      <x v="4"/>
    </i>
    <i>
      <x v="722"/>
    </i>
    <i r="1">
      <x v="4"/>
    </i>
    <i r="2">
      <x v="4"/>
    </i>
    <i r="2">
      <x v="5"/>
    </i>
    <i>
      <x v="724"/>
    </i>
    <i r="1">
      <x v="1"/>
    </i>
    <i r="2">
      <x v="4"/>
    </i>
    <i r="2">
      <x v="5"/>
    </i>
    <i>
      <x v="726"/>
    </i>
    <i r="1">
      <x v="4"/>
    </i>
    <i r="2">
      <x v="4"/>
    </i>
    <i>
      <x v="729"/>
    </i>
    <i r="1">
      <x v="1"/>
    </i>
    <i r="2">
      <x v="2"/>
    </i>
    <i>
      <x v="732"/>
    </i>
    <i r="1">
      <x v="1"/>
    </i>
    <i r="2">
      <x v="3"/>
    </i>
    <i>
      <x v="733"/>
    </i>
    <i r="1">
      <x/>
    </i>
    <i r="2">
      <x v="2"/>
    </i>
    <i>
      <x v="735"/>
    </i>
    <i r="1">
      <x v="3"/>
    </i>
    <i r="2">
      <x v="3"/>
    </i>
    <i>
      <x v="738"/>
    </i>
    <i r="1">
      <x/>
    </i>
    <i r="2">
      <x v="4"/>
    </i>
    <i>
      <x v="742"/>
    </i>
    <i r="1">
      <x v="1"/>
    </i>
    <i r="2">
      <x v="1"/>
    </i>
    <i>
      <x v="747"/>
    </i>
    <i r="1">
      <x v="4"/>
    </i>
    <i r="2">
      <x v="1"/>
    </i>
    <i>
      <x v="748"/>
    </i>
    <i r="1">
      <x v="3"/>
    </i>
    <i r="2">
      <x v="4"/>
    </i>
    <i>
      <x v="753"/>
    </i>
    <i r="1">
      <x v="4"/>
    </i>
    <i r="2">
      <x v="1"/>
    </i>
    <i>
      <x v="754"/>
    </i>
    <i r="1">
      <x v="3"/>
    </i>
    <i r="2">
      <x v="3"/>
    </i>
    <i>
      <x v="758"/>
    </i>
    <i r="1">
      <x v="4"/>
    </i>
    <i r="2">
      <x v="3"/>
    </i>
    <i>
      <x v="759"/>
    </i>
    <i r="1">
      <x v="4"/>
    </i>
    <i r="2">
      <x v="1"/>
    </i>
    <i>
      <x v="760"/>
    </i>
    <i r="1">
      <x v="4"/>
    </i>
    <i r="2">
      <x v="2"/>
    </i>
    <i>
      <x v="761"/>
    </i>
    <i r="1">
      <x v="1"/>
    </i>
    <i r="2">
      <x v="1"/>
    </i>
    <i r="1">
      <x v="3"/>
    </i>
    <i r="2">
      <x v="3"/>
    </i>
    <i r="1">
      <x v="4"/>
    </i>
    <i r="2">
      <x v="2"/>
    </i>
    <i>
      <x v="763"/>
    </i>
    <i r="1">
      <x v="3"/>
    </i>
    <i r="2">
      <x v="4"/>
    </i>
    <i>
      <x v="764"/>
    </i>
    <i r="1">
      <x v="1"/>
    </i>
    <i r="2">
      <x v="5"/>
    </i>
    <i>
      <x v="766"/>
    </i>
    <i r="1">
      <x v="1"/>
    </i>
    <i r="2">
      <x v="3"/>
    </i>
    <i>
      <x v="768"/>
    </i>
    <i r="1">
      <x v="4"/>
    </i>
    <i r="2">
      <x v="5"/>
    </i>
    <i>
      <x v="770"/>
    </i>
    <i r="1">
      <x/>
    </i>
    <i r="2">
      <x v="1"/>
    </i>
    <i>
      <x v="773"/>
    </i>
    <i r="1">
      <x v="2"/>
    </i>
    <i r="2">
      <x v="1"/>
    </i>
    <i>
      <x v="775"/>
    </i>
    <i r="1">
      <x v="4"/>
    </i>
    <i r="2">
      <x v="4"/>
    </i>
    <i>
      <x v="778"/>
    </i>
    <i r="1">
      <x v="1"/>
    </i>
    <i r="2">
      <x v="4"/>
    </i>
    <i>
      <x v="779"/>
    </i>
    <i r="1">
      <x v="4"/>
    </i>
    <i r="2">
      <x v="4"/>
    </i>
    <i>
      <x v="780"/>
    </i>
    <i r="1">
      <x v="2"/>
    </i>
    <i r="2">
      <x v="2"/>
    </i>
    <i>
      <x v="784"/>
    </i>
    <i r="1">
      <x v="3"/>
    </i>
    <i r="2">
      <x v="1"/>
    </i>
    <i>
      <x v="787"/>
    </i>
    <i r="1">
      <x v="3"/>
    </i>
    <i r="2">
      <x v="5"/>
    </i>
    <i>
      <x v="789"/>
    </i>
    <i r="1">
      <x v="3"/>
    </i>
    <i r="2">
      <x v="1"/>
    </i>
    <i>
      <x v="792"/>
    </i>
    <i r="1">
      <x v="2"/>
    </i>
    <i r="2">
      <x v="1"/>
    </i>
    <i>
      <x v="793"/>
    </i>
    <i r="1">
      <x v="2"/>
    </i>
    <i r="2">
      <x v="5"/>
    </i>
    <i>
      <x v="794"/>
    </i>
    <i r="1">
      <x/>
    </i>
    <i r="2">
      <x v="3"/>
    </i>
    <i>
      <x v="799"/>
    </i>
    <i r="1">
      <x/>
    </i>
    <i r="2">
      <x v="5"/>
    </i>
    <i>
      <x v="800"/>
    </i>
    <i r="1">
      <x v="1"/>
    </i>
    <i r="2">
      <x v="5"/>
    </i>
    <i>
      <x v="801"/>
    </i>
    <i r="1">
      <x v="3"/>
    </i>
    <i r="2">
      <x v="1"/>
    </i>
    <i r="2">
      <x v="5"/>
    </i>
    <i>
      <x v="802"/>
    </i>
    <i r="1">
      <x v="4"/>
    </i>
    <i r="2">
      <x v="1"/>
    </i>
    <i>
      <x v="805"/>
    </i>
    <i r="1">
      <x v="2"/>
    </i>
    <i r="2">
      <x v="1"/>
    </i>
    <i>
      <x v="808"/>
    </i>
    <i r="1">
      <x v="3"/>
    </i>
    <i r="2">
      <x v="2"/>
    </i>
    <i>
      <x v="809"/>
    </i>
    <i r="1">
      <x v="1"/>
    </i>
    <i r="2">
      <x v="3"/>
    </i>
    <i>
      <x v="811"/>
    </i>
    <i r="1">
      <x/>
    </i>
    <i r="2">
      <x v="1"/>
    </i>
    <i>
      <x v="817"/>
    </i>
    <i r="1">
      <x v="1"/>
    </i>
    <i r="2">
      <x v="5"/>
    </i>
    <i>
      <x v="821"/>
    </i>
    <i r="1">
      <x v="2"/>
    </i>
    <i r="2">
      <x v="5"/>
    </i>
    <i>
      <x v="822"/>
    </i>
    <i r="1">
      <x v="3"/>
    </i>
    <i r="2">
      <x v="4"/>
    </i>
    <i>
      <x v="823"/>
    </i>
    <i r="1">
      <x/>
    </i>
    <i r="2">
      <x v="3"/>
    </i>
    <i>
      <x v="825"/>
    </i>
    <i r="1">
      <x/>
    </i>
    <i r="2">
      <x v="5"/>
    </i>
    <i>
      <x v="829"/>
    </i>
    <i r="1">
      <x v="2"/>
    </i>
    <i r="2">
      <x v="2"/>
    </i>
    <i>
      <x v="831"/>
    </i>
    <i r="1">
      <x v="1"/>
    </i>
    <i r="2">
      <x v="4"/>
    </i>
    <i>
      <x v="838"/>
    </i>
    <i r="1">
      <x v="4"/>
    </i>
    <i r="2">
      <x v="3"/>
    </i>
    <i>
      <x v="839"/>
    </i>
    <i r="1">
      <x v="4"/>
    </i>
    <i r="2">
      <x v="6"/>
    </i>
    <i>
      <x v="842"/>
    </i>
    <i r="1">
      <x v="1"/>
    </i>
    <i r="2">
      <x v="3"/>
    </i>
    <i>
      <x v="848"/>
    </i>
    <i r="1">
      <x/>
    </i>
    <i r="2">
      <x v="2"/>
    </i>
    <i r="1">
      <x v="1"/>
    </i>
    <i r="2">
      <x v="3"/>
    </i>
    <i>
      <x v="850"/>
    </i>
    <i r="1">
      <x v="2"/>
    </i>
    <i r="2">
      <x v="3"/>
    </i>
    <i>
      <x v="851"/>
    </i>
    <i r="1">
      <x v="1"/>
    </i>
    <i r="2">
      <x v="3"/>
    </i>
    <i>
      <x v="852"/>
    </i>
    <i r="1">
      <x/>
    </i>
    <i r="2">
      <x v="4"/>
    </i>
    <i>
      <x v="853"/>
    </i>
    <i r="1">
      <x v="2"/>
    </i>
    <i r="2">
      <x v="1"/>
    </i>
    <i>
      <x v="855"/>
    </i>
    <i r="1">
      <x v="2"/>
    </i>
    <i r="2">
      <x v="1"/>
    </i>
    <i>
      <x v="856"/>
    </i>
    <i r="1">
      <x v="2"/>
    </i>
    <i r="2">
      <x v="1"/>
    </i>
    <i>
      <x v="857"/>
    </i>
    <i r="1">
      <x v="2"/>
    </i>
    <i r="2">
      <x v="1"/>
    </i>
    <i>
      <x v="861"/>
    </i>
    <i r="1">
      <x v="1"/>
    </i>
    <i r="2">
      <x v="5"/>
    </i>
    <i>
      <x v="863"/>
    </i>
    <i r="1">
      <x v="2"/>
    </i>
    <i r="2">
      <x v="4"/>
    </i>
    <i>
      <x v="866"/>
    </i>
    <i r="1">
      <x v="1"/>
    </i>
    <i r="2">
      <x v="5"/>
    </i>
    <i>
      <x v="867"/>
    </i>
    <i r="1">
      <x v="2"/>
    </i>
    <i r="2">
      <x v="1"/>
    </i>
    <i>
      <x v="868"/>
    </i>
    <i r="1">
      <x v="2"/>
    </i>
    <i r="2">
      <x v="1"/>
    </i>
    <i>
      <x v="870"/>
    </i>
    <i r="1">
      <x/>
    </i>
    <i r="2">
      <x v="2"/>
    </i>
    <i>
      <x v="874"/>
    </i>
    <i r="1">
      <x v="1"/>
    </i>
    <i r="2">
      <x v="1"/>
    </i>
    <i>
      <x v="875"/>
    </i>
    <i r="1">
      <x v="4"/>
    </i>
    <i r="2">
      <x v="2"/>
    </i>
    <i>
      <x v="876"/>
    </i>
    <i r="1">
      <x v="4"/>
    </i>
    <i r="2">
      <x v="4"/>
    </i>
    <i>
      <x v="878"/>
    </i>
    <i r="1">
      <x v="1"/>
    </i>
    <i r="2">
      <x v="5"/>
    </i>
    <i>
      <x v="879"/>
    </i>
    <i r="1">
      <x v="1"/>
    </i>
    <i r="2">
      <x v="2"/>
    </i>
    <i>
      <x v="882"/>
    </i>
    <i r="1">
      <x v="2"/>
    </i>
    <i r="2">
      <x v="4"/>
    </i>
    <i>
      <x v="884"/>
    </i>
    <i r="1">
      <x v="4"/>
    </i>
    <i r="2">
      <x v="2"/>
    </i>
    <i>
      <x v="885"/>
    </i>
    <i r="1">
      <x/>
    </i>
    <i r="2">
      <x v="5"/>
    </i>
    <i r="1">
      <x v="2"/>
    </i>
    <i r="2">
      <x v="5"/>
    </i>
    <i>
      <x v="887"/>
    </i>
    <i r="1">
      <x v="2"/>
    </i>
    <i r="2">
      <x v="3"/>
    </i>
    <i>
      <x v="891"/>
    </i>
    <i r="1">
      <x v="1"/>
    </i>
    <i r="2">
      <x v="4"/>
    </i>
    <i>
      <x v="895"/>
    </i>
    <i r="1">
      <x v="2"/>
    </i>
    <i r="2">
      <x v="3"/>
    </i>
    <i>
      <x v="896"/>
    </i>
    <i r="1">
      <x v="3"/>
    </i>
    <i r="2">
      <x v="3"/>
    </i>
    <i>
      <x v="897"/>
    </i>
    <i r="1">
      <x v="3"/>
    </i>
    <i r="2">
      <x v="1"/>
    </i>
    <i r="1">
      <x v="4"/>
    </i>
    <i r="2">
      <x v="5"/>
    </i>
    <i>
      <x v="898"/>
    </i>
    <i r="1">
      <x v="2"/>
    </i>
    <i r="2">
      <x v="5"/>
    </i>
    <i>
      <x v="899"/>
    </i>
    <i r="1">
      <x v="1"/>
    </i>
    <i r="2">
      <x v="5"/>
    </i>
    <i>
      <x v="900"/>
    </i>
    <i r="1">
      <x v="1"/>
    </i>
    <i r="2">
      <x v="5"/>
    </i>
    <i>
      <x v="903"/>
    </i>
    <i r="1">
      <x v="1"/>
    </i>
    <i r="2">
      <x v="4"/>
    </i>
    <i r="1">
      <x v="3"/>
    </i>
    <i r="2">
      <x v="6"/>
    </i>
    <i>
      <x v="905"/>
    </i>
    <i r="1">
      <x/>
    </i>
    <i r="2">
      <x v="2"/>
    </i>
    <i>
      <x v="906"/>
    </i>
    <i r="1">
      <x/>
    </i>
    <i r="2">
      <x v="6"/>
    </i>
    <i>
      <x v="908"/>
    </i>
    <i r="1">
      <x v="3"/>
    </i>
    <i r="2">
      <x v="5"/>
    </i>
    <i>
      <x v="909"/>
    </i>
    <i r="1">
      <x v="3"/>
    </i>
    <i r="2">
      <x v="4"/>
    </i>
    <i>
      <x v="910"/>
    </i>
    <i r="1">
      <x v="1"/>
    </i>
    <i r="2">
      <x v="2"/>
    </i>
    <i>
      <x v="914"/>
    </i>
    <i r="1">
      <x v="1"/>
    </i>
    <i r="2">
      <x v="5"/>
    </i>
    <i>
      <x v="916"/>
    </i>
    <i r="1">
      <x v="3"/>
    </i>
    <i r="2">
      <x v="2"/>
    </i>
    <i>
      <x v="918"/>
    </i>
    <i r="1">
      <x v="2"/>
    </i>
    <i r="2">
      <x v="1"/>
    </i>
    <i>
      <x v="919"/>
    </i>
    <i r="1">
      <x v="2"/>
    </i>
    <i r="2">
      <x v="4"/>
    </i>
    <i>
      <x v="924"/>
    </i>
    <i r="1">
      <x/>
    </i>
    <i r="2">
      <x v="2"/>
    </i>
    <i>
      <x v="926"/>
    </i>
    <i r="1">
      <x v="2"/>
    </i>
    <i r="2">
      <x v="5"/>
    </i>
    <i>
      <x v="928"/>
    </i>
    <i r="1">
      <x/>
    </i>
    <i r="2">
      <x v="3"/>
    </i>
    <i>
      <x v="932"/>
    </i>
    <i r="1">
      <x v="2"/>
    </i>
    <i r="2">
      <x v="5"/>
    </i>
    <i>
      <x v="939"/>
    </i>
    <i r="1">
      <x v="1"/>
    </i>
    <i r="2">
      <x v="5"/>
    </i>
    <i>
      <x v="941"/>
    </i>
    <i r="1">
      <x v="4"/>
    </i>
    <i r="2">
      <x v="4"/>
    </i>
    <i>
      <x v="942"/>
    </i>
    <i r="1">
      <x v="2"/>
    </i>
    <i r="2">
      <x v="6"/>
    </i>
    <i>
      <x v="948"/>
    </i>
    <i r="1">
      <x v="4"/>
    </i>
    <i r="2">
      <x v="3"/>
    </i>
    <i>
      <x v="955"/>
    </i>
    <i r="1">
      <x/>
    </i>
    <i r="2">
      <x v="1"/>
    </i>
    <i>
      <x v="956"/>
    </i>
    <i r="1">
      <x v="4"/>
    </i>
    <i r="2">
      <x v="3"/>
    </i>
    <i>
      <x v="957"/>
    </i>
    <i r="1">
      <x/>
    </i>
    <i r="2">
      <x v="2"/>
    </i>
    <i>
      <x v="959"/>
    </i>
    <i r="1">
      <x v="4"/>
    </i>
    <i r="2">
      <x v="2"/>
    </i>
    <i>
      <x v="962"/>
    </i>
    <i r="1">
      <x/>
    </i>
    <i r="2">
      <x v="1"/>
    </i>
    <i r="2">
      <x v="3"/>
    </i>
    <i>
      <x v="964"/>
    </i>
    <i r="1">
      <x v="3"/>
    </i>
    <i r="2">
      <x v="5"/>
    </i>
    <i>
      <x v="967"/>
    </i>
    <i r="1">
      <x/>
    </i>
    <i r="2">
      <x v="2"/>
    </i>
    <i r="1">
      <x v="1"/>
    </i>
    <i r="2">
      <x v="4"/>
    </i>
    <i>
      <x v="968"/>
    </i>
    <i r="1">
      <x v="4"/>
    </i>
    <i r="2">
      <x v="3"/>
    </i>
    <i>
      <x v="970"/>
    </i>
    <i r="1">
      <x v="3"/>
    </i>
    <i r="2">
      <x v="3"/>
    </i>
    <i>
      <x v="972"/>
    </i>
    <i r="1">
      <x v="4"/>
    </i>
    <i r="2">
      <x v="5"/>
    </i>
    <i>
      <x v="977"/>
    </i>
    <i r="1">
      <x v="2"/>
    </i>
    <i r="2">
      <x v="3"/>
    </i>
    <i>
      <x v="986"/>
    </i>
    <i r="1">
      <x/>
    </i>
    <i r="2">
      <x v="3"/>
    </i>
    <i>
      <x v="990"/>
    </i>
    <i r="1">
      <x v="1"/>
    </i>
    <i r="2">
      <x v="2"/>
    </i>
    <i>
      <x v="994"/>
    </i>
    <i r="1">
      <x/>
    </i>
    <i r="2">
      <x v="1"/>
    </i>
    <i>
      <x v="996"/>
    </i>
    <i r="1">
      <x/>
    </i>
    <i r="2">
      <x v="2"/>
    </i>
    <i>
      <x v="997"/>
    </i>
    <i r="1">
      <x/>
    </i>
    <i r="2">
      <x v="5"/>
    </i>
    <i>
      <x v="1006"/>
    </i>
    <i r="1">
      <x v="2"/>
    </i>
    <i r="2">
      <x v="2"/>
    </i>
    <i>
      <x v="1007"/>
    </i>
    <i r="1">
      <x v="3"/>
    </i>
    <i r="2">
      <x v="5"/>
    </i>
    <i>
      <x v="1020"/>
    </i>
    <i r="1">
      <x v="1"/>
    </i>
    <i r="2">
      <x v="5"/>
    </i>
    <i>
      <x v="1022"/>
    </i>
    <i r="1">
      <x v="1"/>
    </i>
    <i r="2">
      <x v="1"/>
    </i>
    <i>
      <x v="1026"/>
    </i>
    <i r="1">
      <x v="3"/>
    </i>
    <i r="2">
      <x v="4"/>
    </i>
    <i>
      <x v="1030"/>
    </i>
    <i r="1">
      <x v="2"/>
    </i>
    <i r="2">
      <x v="3"/>
    </i>
    <i>
      <x v="1031"/>
    </i>
    <i r="1">
      <x v="4"/>
    </i>
    <i r="2">
      <x v="6"/>
    </i>
    <i>
      <x v="1032"/>
    </i>
    <i r="1">
      <x v="3"/>
    </i>
    <i r="2">
      <x v="4"/>
    </i>
    <i>
      <x v="1035"/>
    </i>
    <i r="1">
      <x v="3"/>
    </i>
    <i r="2">
      <x v="1"/>
    </i>
    <i>
      <x v="1041"/>
    </i>
    <i r="1">
      <x/>
    </i>
    <i r="2">
      <x v="1"/>
    </i>
    <i>
      <x v="1042"/>
    </i>
    <i r="1">
      <x/>
    </i>
    <i r="2">
      <x v="5"/>
    </i>
    <i>
      <x v="1049"/>
    </i>
    <i r="1">
      <x v="1"/>
    </i>
    <i r="2">
      <x v="3"/>
    </i>
    <i>
      <x v="1052"/>
    </i>
    <i r="1">
      <x v="4"/>
    </i>
    <i r="2">
      <x v="2"/>
    </i>
    <i>
      <x v="1058"/>
    </i>
    <i r="1">
      <x/>
    </i>
    <i r="2">
      <x v="3"/>
    </i>
    <i>
      <x v="1061"/>
    </i>
    <i r="1">
      <x v="1"/>
    </i>
    <i r="2">
      <x v="4"/>
    </i>
    <i>
      <x v="1065"/>
    </i>
    <i r="1">
      <x v="2"/>
    </i>
    <i r="2">
      <x v="1"/>
    </i>
    <i>
      <x v="1067"/>
    </i>
    <i r="1">
      <x v="3"/>
    </i>
    <i r="2">
      <x v="3"/>
    </i>
    <i>
      <x v="1069"/>
    </i>
    <i r="1">
      <x v="4"/>
    </i>
    <i r="2">
      <x v="2"/>
    </i>
    <i>
      <x v="1073"/>
    </i>
    <i r="1">
      <x/>
    </i>
    <i r="2">
      <x v="4"/>
    </i>
    <i r="1">
      <x v="2"/>
    </i>
    <i r="2">
      <x v="1"/>
    </i>
    <i>
      <x v="1075"/>
    </i>
    <i r="1">
      <x v="3"/>
    </i>
    <i r="2">
      <x v="3"/>
    </i>
    <i>
      <x v="1076"/>
    </i>
    <i r="1">
      <x/>
    </i>
    <i r="2">
      <x v="2"/>
    </i>
    <i>
      <x v="1081"/>
    </i>
    <i r="1">
      <x v="3"/>
    </i>
    <i r="2">
      <x v="4"/>
    </i>
    <i>
      <x v="1084"/>
    </i>
    <i r="1">
      <x v="3"/>
    </i>
    <i r="2">
      <x v="4"/>
    </i>
    <i>
      <x v="1085"/>
    </i>
    <i r="1">
      <x v="4"/>
    </i>
    <i r="2">
      <x v="1"/>
    </i>
    <i>
      <x v="1092"/>
    </i>
    <i r="1">
      <x v="1"/>
    </i>
    <i r="2">
      <x v="1"/>
    </i>
    <i>
      <x v="1093"/>
    </i>
    <i r="1">
      <x v="3"/>
    </i>
    <i r="2">
      <x v="3"/>
    </i>
    <i>
      <x v="1097"/>
    </i>
    <i r="1">
      <x v="2"/>
    </i>
    <i r="2">
      <x v="2"/>
    </i>
    <i r="1">
      <x v="3"/>
    </i>
    <i r="2">
      <x v="2"/>
    </i>
    <i>
      <x v="1098"/>
    </i>
    <i r="1">
      <x v="1"/>
    </i>
    <i r="2">
      <x v="4"/>
    </i>
    <i>
      <x v="1100"/>
    </i>
    <i r="1">
      <x v="2"/>
    </i>
    <i r="2">
      <x v="6"/>
    </i>
    <i>
      <x v="1104"/>
    </i>
    <i r="1">
      <x v="4"/>
    </i>
    <i r="2">
      <x v="1"/>
    </i>
    <i>
      <x v="1112"/>
    </i>
    <i r="1">
      <x v="2"/>
    </i>
    <i r="2">
      <x v="6"/>
    </i>
    <i r="1">
      <x v="4"/>
    </i>
    <i r="2">
      <x v="2"/>
    </i>
    <i>
      <x v="1114"/>
    </i>
    <i r="1">
      <x v="3"/>
    </i>
    <i r="2">
      <x v="2"/>
    </i>
    <i>
      <x v="1115"/>
    </i>
    <i r="1">
      <x/>
    </i>
    <i r="2">
      <x v="2"/>
    </i>
    <i>
      <x v="1118"/>
    </i>
    <i r="1">
      <x v="3"/>
    </i>
    <i r="2">
      <x v="2"/>
    </i>
    <i>
      <x v="1119"/>
    </i>
    <i r="1">
      <x v="2"/>
    </i>
    <i r="2">
      <x v="5"/>
    </i>
    <i>
      <x v="1125"/>
    </i>
    <i r="1">
      <x v="2"/>
    </i>
    <i r="2">
      <x v="3"/>
    </i>
    <i r="1">
      <x v="3"/>
    </i>
    <i r="2">
      <x v="2"/>
    </i>
    <i>
      <x v="1128"/>
    </i>
    <i r="1">
      <x/>
    </i>
    <i r="2">
      <x v="5"/>
    </i>
    <i>
      <x v="1132"/>
    </i>
    <i r="1">
      <x v="1"/>
    </i>
    <i r="2">
      <x v="5"/>
    </i>
    <i>
      <x v="1136"/>
    </i>
    <i r="1">
      <x v="3"/>
    </i>
    <i r="2">
      <x v="4"/>
    </i>
    <i>
      <x v="1138"/>
    </i>
    <i r="1">
      <x v="3"/>
    </i>
    <i r="2">
      <x v="2"/>
    </i>
    <i>
      <x v="1139"/>
    </i>
    <i r="1">
      <x v="3"/>
    </i>
    <i r="2">
      <x v="4"/>
    </i>
    <i>
      <x v="1146"/>
    </i>
    <i r="1">
      <x v="2"/>
    </i>
    <i r="2">
      <x v="4"/>
    </i>
    <i>
      <x v="1149"/>
    </i>
    <i r="1">
      <x v="4"/>
    </i>
    <i r="2">
      <x v="4"/>
    </i>
    <i>
      <x v="1150"/>
    </i>
    <i r="1">
      <x v="2"/>
    </i>
    <i r="2">
      <x v="5"/>
    </i>
    <i>
      <x v="1153"/>
    </i>
    <i r="1">
      <x v="4"/>
    </i>
    <i r="2">
      <x v="5"/>
    </i>
    <i>
      <x v="1154"/>
    </i>
    <i r="1">
      <x/>
    </i>
    <i r="2">
      <x v="2"/>
    </i>
    <i>
      <x v="1158"/>
    </i>
    <i r="1">
      <x v="1"/>
    </i>
    <i r="2">
      <x v="1"/>
    </i>
    <i>
      <x v="1159"/>
    </i>
    <i r="1">
      <x v="3"/>
    </i>
    <i r="2">
      <x v="3"/>
    </i>
    <i>
      <x v="1160"/>
    </i>
    <i r="1">
      <x v="3"/>
    </i>
    <i r="2">
      <x v="5"/>
    </i>
    <i>
      <x v="1164"/>
    </i>
    <i r="1">
      <x v="2"/>
    </i>
    <i r="2">
      <x v="5"/>
    </i>
    <i r="1">
      <x v="3"/>
    </i>
    <i r="2">
      <x v="2"/>
    </i>
    <i r="2">
      <x v="4"/>
    </i>
    <i>
      <x v="1168"/>
    </i>
    <i r="1">
      <x/>
    </i>
    <i r="2">
      <x v="2"/>
    </i>
    <i>
      <x v="1173"/>
    </i>
    <i r="1">
      <x v="2"/>
    </i>
    <i r="2">
      <x v="5"/>
    </i>
    <i>
      <x v="1174"/>
    </i>
    <i r="1">
      <x v="3"/>
    </i>
    <i r="2">
      <x v="4"/>
    </i>
    <i>
      <x v="1177"/>
    </i>
    <i r="1">
      <x v="4"/>
    </i>
    <i r="2">
      <x v="4"/>
    </i>
    <i>
      <x v="1178"/>
    </i>
    <i r="1">
      <x v="3"/>
    </i>
    <i r="2">
      <x v="1"/>
    </i>
    <i>
      <x v="1183"/>
    </i>
    <i r="1">
      <x/>
    </i>
    <i r="2">
      <x v="2"/>
    </i>
    <i>
      <x v="1184"/>
    </i>
    <i r="1">
      <x/>
    </i>
    <i r="2">
      <x v="2"/>
    </i>
    <i>
      <x v="1187"/>
    </i>
    <i r="1">
      <x v="3"/>
    </i>
    <i r="2">
      <x v="3"/>
    </i>
    <i>
      <x v="1191"/>
    </i>
    <i r="1">
      <x v="2"/>
    </i>
    <i r="2">
      <x v="1"/>
    </i>
    <i>
      <x v="1196"/>
    </i>
    <i r="1">
      <x v="3"/>
    </i>
    <i r="2">
      <x v="2"/>
    </i>
    <i>
      <x v="1197"/>
    </i>
    <i r="1">
      <x/>
    </i>
    <i r="2">
      <x v="2"/>
    </i>
    <i>
      <x v="1199"/>
    </i>
    <i r="1">
      <x v="4"/>
    </i>
    <i r="2">
      <x v="1"/>
    </i>
    <i>
      <x v="1200"/>
    </i>
    <i r="1">
      <x v="4"/>
    </i>
    <i r="2">
      <x v="4"/>
    </i>
    <i r="2">
      <x v="6"/>
    </i>
    <i>
      <x v="1202"/>
    </i>
    <i r="1">
      <x v="2"/>
    </i>
    <i r="2">
      <x v="5"/>
    </i>
    <i>
      <x v="1203"/>
    </i>
    <i r="1">
      <x v="1"/>
    </i>
    <i r="2">
      <x v="2"/>
    </i>
    <i>
      <x v="1204"/>
    </i>
    <i r="1">
      <x v="1"/>
    </i>
    <i r="2">
      <x v="5"/>
    </i>
    <i>
      <x v="1206"/>
    </i>
    <i r="1">
      <x v="3"/>
    </i>
    <i r="2">
      <x v="5"/>
    </i>
    <i>
      <x v="1207"/>
    </i>
    <i r="1">
      <x v="4"/>
    </i>
    <i r="2">
      <x v="4"/>
    </i>
    <i>
      <x v="1209"/>
    </i>
    <i r="1">
      <x v="4"/>
    </i>
    <i r="2">
      <x v="6"/>
    </i>
    <i>
      <x v="1213"/>
    </i>
    <i r="1">
      <x/>
    </i>
    <i r="2">
      <x v="5"/>
    </i>
    <i>
      <x v="1223"/>
    </i>
    <i r="1">
      <x v="3"/>
    </i>
    <i r="2">
      <x v="4"/>
    </i>
    <i>
      <x v="1225"/>
    </i>
    <i r="1">
      <x v="3"/>
    </i>
    <i r="2">
      <x v="4"/>
    </i>
    <i>
      <x v="1227"/>
    </i>
    <i r="1">
      <x/>
    </i>
    <i r="2">
      <x v="1"/>
    </i>
    <i>
      <x v="1230"/>
    </i>
    <i r="1">
      <x v="2"/>
    </i>
    <i r="2">
      <x v="2"/>
    </i>
    <i>
      <x v="1232"/>
    </i>
    <i r="1">
      <x v="4"/>
    </i>
    <i r="2">
      <x v="6"/>
    </i>
    <i>
      <x v="1234"/>
    </i>
    <i r="1">
      <x v="3"/>
    </i>
    <i r="2">
      <x v="4"/>
    </i>
    <i>
      <x v="1235"/>
    </i>
    <i r="1">
      <x v="4"/>
    </i>
    <i r="2">
      <x v="3"/>
    </i>
    <i>
      <x v="1242"/>
    </i>
    <i r="1">
      <x v="4"/>
    </i>
    <i r="2">
      <x v="3"/>
    </i>
    <i>
      <x v="1243"/>
    </i>
    <i r="1">
      <x v="2"/>
    </i>
    <i r="2">
      <x v="2"/>
    </i>
    <i>
      <x v="1245"/>
    </i>
    <i r="1">
      <x/>
    </i>
    <i r="2">
      <x v="2"/>
    </i>
    <i>
      <x v="1246"/>
    </i>
    <i r="1">
      <x v="1"/>
    </i>
    <i r="2">
      <x v="6"/>
    </i>
    <i>
      <x v="1247"/>
    </i>
    <i r="1">
      <x v="4"/>
    </i>
    <i r="2">
      <x v="3"/>
    </i>
    <i>
      <x v="1252"/>
    </i>
    <i r="1">
      <x v="3"/>
    </i>
    <i r="2">
      <x v="4"/>
    </i>
    <i>
      <x v="1257"/>
    </i>
    <i r="1">
      <x v="2"/>
    </i>
    <i r="2">
      <x v="1"/>
    </i>
    <i>
      <x v="1258"/>
    </i>
    <i r="1">
      <x v="2"/>
    </i>
    <i r="2">
      <x v="3"/>
    </i>
    <i>
      <x v="1259"/>
    </i>
    <i r="1">
      <x v="1"/>
    </i>
    <i r="2">
      <x v="1"/>
    </i>
    <i>
      <x v="1263"/>
    </i>
    <i r="1">
      <x v="2"/>
    </i>
    <i r="2">
      <x v="3"/>
    </i>
    <i>
      <x v="1265"/>
    </i>
    <i r="1">
      <x v="3"/>
    </i>
    <i r="2">
      <x v="4"/>
    </i>
    <i>
      <x v="1266"/>
    </i>
    <i r="1">
      <x/>
    </i>
    <i r="2">
      <x v="3"/>
    </i>
    <i>
      <x v="1268"/>
    </i>
    <i r="1">
      <x/>
    </i>
    <i r="2">
      <x v="5"/>
    </i>
    <i>
      <x v="1269"/>
    </i>
    <i r="1">
      <x v="3"/>
    </i>
    <i r="2">
      <x v="5"/>
    </i>
    <i>
      <x v="1271"/>
    </i>
    <i r="1">
      <x/>
    </i>
    <i r="2">
      <x v="4"/>
    </i>
    <i r="1">
      <x v="2"/>
    </i>
    <i r="2">
      <x v="4"/>
    </i>
    <i>
      <x v="1273"/>
    </i>
    <i r="1">
      <x v="1"/>
    </i>
    <i r="2">
      <x v="4"/>
    </i>
    <i>
      <x v="1277"/>
    </i>
    <i r="1">
      <x/>
    </i>
    <i r="2">
      <x v="1"/>
    </i>
    <i>
      <x v="1278"/>
    </i>
    <i r="1">
      <x v="1"/>
    </i>
    <i r="2">
      <x v="2"/>
    </i>
    <i>
      <x v="1279"/>
    </i>
    <i r="1">
      <x v="1"/>
    </i>
    <i r="2">
      <x v="4"/>
    </i>
    <i>
      <x v="1281"/>
    </i>
    <i r="1">
      <x v="4"/>
    </i>
    <i r="2">
      <x v="1"/>
    </i>
    <i>
      <x v="1283"/>
    </i>
    <i r="1">
      <x v="2"/>
    </i>
    <i r="2">
      <x v="5"/>
    </i>
    <i>
      <x v="1284"/>
    </i>
    <i r="1">
      <x/>
    </i>
    <i r="2">
      <x v="2"/>
    </i>
    <i>
      <x v="1286"/>
    </i>
    <i r="1">
      <x v="4"/>
    </i>
    <i r="2">
      <x v="5"/>
    </i>
    <i>
      <x v="1287"/>
    </i>
    <i r="1">
      <x/>
    </i>
    <i r="2">
      <x v="2"/>
    </i>
    <i>
      <x v="1298"/>
    </i>
    <i r="1">
      <x/>
    </i>
    <i r="2">
      <x v="2"/>
    </i>
    <i>
      <x v="1299"/>
    </i>
    <i r="1">
      <x v="4"/>
    </i>
    <i r="2">
      <x v="2"/>
    </i>
    <i>
      <x v="1307"/>
    </i>
    <i r="1">
      <x/>
    </i>
    <i r="2">
      <x v="6"/>
    </i>
    <i r="1">
      <x v="2"/>
    </i>
    <i r="2">
      <x v="3"/>
    </i>
    <i>
      <x v="1311"/>
    </i>
    <i r="1">
      <x/>
    </i>
    <i r="2">
      <x v="2"/>
    </i>
    <i r="1">
      <x v="2"/>
    </i>
    <i r="2">
      <x v="6"/>
    </i>
    <i>
      <x v="1312"/>
    </i>
    <i r="1">
      <x v="2"/>
    </i>
    <i r="2">
      <x v="6"/>
    </i>
    <i>
      <x v="1315"/>
    </i>
    <i r="1">
      <x v="2"/>
    </i>
    <i r="2">
      <x v="2"/>
    </i>
    <i>
      <x v="1320"/>
    </i>
    <i r="1">
      <x v="4"/>
    </i>
    <i r="2">
      <x v="3"/>
    </i>
    <i>
      <x v="1322"/>
    </i>
    <i r="1">
      <x v="4"/>
    </i>
    <i r="2">
      <x v="5"/>
    </i>
    <i>
      <x v="1323"/>
    </i>
    <i r="1">
      <x v="4"/>
    </i>
    <i r="2">
      <x v="4"/>
    </i>
    <i>
      <x v="1325"/>
    </i>
    <i r="1">
      <x v="3"/>
    </i>
    <i r="2">
      <x v="4"/>
    </i>
    <i r="1">
      <x v="4"/>
    </i>
    <i r="2">
      <x v="4"/>
    </i>
    <i>
      <x v="1329"/>
    </i>
    <i r="1">
      <x v="3"/>
    </i>
    <i r="2">
      <x v="2"/>
    </i>
    <i>
      <x v="1330"/>
    </i>
    <i r="1">
      <x v="3"/>
    </i>
    <i r="2">
      <x v="3"/>
    </i>
    <i>
      <x v="1331"/>
    </i>
    <i r="1">
      <x v="2"/>
    </i>
    <i r="2">
      <x v="5"/>
    </i>
    <i>
      <x v="1333"/>
    </i>
    <i r="1">
      <x/>
    </i>
    <i r="2">
      <x v="5"/>
    </i>
    <i>
      <x v="1334"/>
    </i>
    <i r="1">
      <x v="2"/>
    </i>
    <i r="2">
      <x v="2"/>
    </i>
    <i>
      <x v="1336"/>
    </i>
    <i r="1">
      <x v="4"/>
    </i>
    <i r="2">
      <x v="3"/>
    </i>
    <i>
      <x v="1338"/>
    </i>
    <i r="1">
      <x v="3"/>
    </i>
    <i r="2">
      <x v="1"/>
    </i>
    <i>
      <x v="1339"/>
    </i>
    <i r="1">
      <x v="1"/>
    </i>
    <i r="2">
      <x v="3"/>
    </i>
    <i>
      <x v="1340"/>
    </i>
    <i r="1">
      <x v="4"/>
    </i>
    <i r="2">
      <x v="5"/>
    </i>
    <i>
      <x v="1341"/>
    </i>
    <i r="1">
      <x v="4"/>
    </i>
    <i r="2">
      <x v="4"/>
    </i>
    <i>
      <x v="1344"/>
    </i>
    <i r="1">
      <x v="4"/>
    </i>
    <i r="2">
      <x v="4"/>
    </i>
    <i>
      <x v="1345"/>
    </i>
    <i r="1">
      <x v="4"/>
    </i>
    <i r="2">
      <x v="1"/>
    </i>
    <i>
      <x v="1347"/>
    </i>
    <i r="1">
      <x v="4"/>
    </i>
    <i r="2">
      <x v="1"/>
    </i>
    <i>
      <x v="1348"/>
    </i>
    <i r="1">
      <x v="1"/>
    </i>
    <i r="2">
      <x v="1"/>
    </i>
    <i>
      <x v="1351"/>
    </i>
    <i r="1">
      <x v="2"/>
    </i>
    <i r="2">
      <x v="4"/>
    </i>
    <i>
      <x v="1352"/>
    </i>
    <i r="1">
      <x v="2"/>
    </i>
    <i r="2">
      <x v="4"/>
    </i>
    <i>
      <x v="1356"/>
    </i>
    <i r="1">
      <x v="1"/>
    </i>
    <i r="2">
      <x v="3"/>
    </i>
    <i>
      <x v="1358"/>
    </i>
    <i r="1">
      <x v="1"/>
    </i>
    <i r="2">
      <x v="1"/>
    </i>
    <i>
      <x v="1365"/>
    </i>
    <i r="1">
      <x/>
    </i>
    <i r="2">
      <x v="2"/>
    </i>
    <i>
      <x v="1366"/>
    </i>
    <i r="1">
      <x v="4"/>
    </i>
    <i r="2">
      <x v="5"/>
    </i>
    <i>
      <x v="1368"/>
    </i>
    <i r="1">
      <x v="2"/>
    </i>
    <i r="2">
      <x v="1"/>
    </i>
    <i r="2">
      <x v="2"/>
    </i>
    <i>
      <x v="1370"/>
    </i>
    <i r="1">
      <x/>
    </i>
    <i r="2">
      <x v="4"/>
    </i>
    <i r="1">
      <x v="3"/>
    </i>
    <i r="2">
      <x v="3"/>
    </i>
    <i>
      <x v="1371"/>
    </i>
    <i r="1">
      <x/>
    </i>
    <i r="2">
      <x v="4"/>
    </i>
    <i>
      <x v="1375"/>
    </i>
    <i r="1">
      <x v="2"/>
    </i>
    <i r="2">
      <x v="2"/>
    </i>
    <i>
      <x v="1376"/>
    </i>
    <i r="1">
      <x/>
    </i>
    <i r="2">
      <x v="2"/>
    </i>
    <i>
      <x v="1386"/>
    </i>
    <i r="1">
      <x v="1"/>
    </i>
    <i r="2">
      <x v="4"/>
    </i>
    <i r="1">
      <x v="3"/>
    </i>
    <i r="2">
      <x v="3"/>
    </i>
    <i>
      <x v="1387"/>
    </i>
    <i r="1">
      <x v="4"/>
    </i>
    <i r="2">
      <x v="4"/>
    </i>
    <i>
      <x v="1388"/>
    </i>
    <i r="1">
      <x v="1"/>
    </i>
    <i r="2">
      <x v="4"/>
    </i>
    <i>
      <x v="1389"/>
    </i>
    <i r="1">
      <x/>
    </i>
    <i r="2">
      <x v="1"/>
    </i>
    <i>
      <x v="1394"/>
    </i>
    <i r="1">
      <x v="4"/>
    </i>
    <i r="2">
      <x v="3"/>
    </i>
    <i>
      <x v="1396"/>
    </i>
    <i r="1">
      <x v="2"/>
    </i>
    <i r="2">
      <x v="1"/>
    </i>
    <i>
      <x v="1398"/>
    </i>
    <i r="1">
      <x v="3"/>
    </i>
    <i r="2">
      <x v="1"/>
    </i>
    <i>
      <x v="1399"/>
    </i>
    <i r="1">
      <x v="4"/>
    </i>
    <i r="2">
      <x v="2"/>
    </i>
    <i>
      <x v="1400"/>
    </i>
    <i r="1">
      <x v="3"/>
    </i>
    <i r="2">
      <x v="6"/>
    </i>
    <i>
      <x v="1407"/>
    </i>
    <i r="1">
      <x/>
    </i>
    <i r="2">
      <x v="4"/>
    </i>
    <i>
      <x v="1410"/>
    </i>
    <i r="1">
      <x v="2"/>
    </i>
    <i r="2">
      <x v="5"/>
    </i>
    <i>
      <x v="1417"/>
    </i>
    <i r="1">
      <x v="2"/>
    </i>
    <i r="2">
      <x v="5"/>
    </i>
    <i>
      <x v="1424"/>
    </i>
    <i r="1">
      <x v="3"/>
    </i>
    <i r="2">
      <x v="6"/>
    </i>
    <i>
      <x v="1427"/>
    </i>
    <i r="1">
      <x/>
    </i>
    <i r="2">
      <x v="6"/>
    </i>
    <i>
      <x v="1431"/>
    </i>
    <i r="1">
      <x v="4"/>
    </i>
    <i r="2">
      <x v="5"/>
    </i>
    <i>
      <x v="1434"/>
    </i>
    <i r="1">
      <x v="3"/>
    </i>
    <i r="2">
      <x v="3"/>
    </i>
    <i>
      <x v="1436"/>
    </i>
    <i r="1">
      <x v="2"/>
    </i>
    <i r="2">
      <x v="2"/>
    </i>
    <i>
      <x v="1437"/>
    </i>
    <i r="1">
      <x v="2"/>
    </i>
    <i r="2">
      <x v="5"/>
    </i>
    <i>
      <x v="1440"/>
    </i>
    <i r="1">
      <x v="4"/>
    </i>
    <i r="2">
      <x v="4"/>
    </i>
    <i>
      <x v="1441"/>
    </i>
    <i r="1">
      <x v="2"/>
    </i>
    <i r="2">
      <x v="4"/>
    </i>
    <i>
      <x v="1442"/>
    </i>
    <i r="1">
      <x v="3"/>
    </i>
    <i r="2">
      <x v="3"/>
    </i>
    <i>
      <x v="1447"/>
    </i>
    <i r="1">
      <x v="3"/>
    </i>
    <i r="2">
      <x v="1"/>
    </i>
    <i>
      <x v="1448"/>
    </i>
    <i r="1">
      <x v="4"/>
    </i>
    <i r="2">
      <x v="2"/>
    </i>
    <i>
      <x v="1449"/>
    </i>
    <i r="1">
      <x v="3"/>
    </i>
    <i r="2">
      <x v="6"/>
    </i>
    <i>
      <x v="1455"/>
    </i>
    <i r="1">
      <x v="1"/>
    </i>
    <i r="2">
      <x v="2"/>
    </i>
    <i>
      <x v="1456"/>
    </i>
    <i r="1">
      <x v="2"/>
    </i>
    <i r="2">
      <x v="2"/>
    </i>
    <i r="1">
      <x v="4"/>
    </i>
    <i r="2">
      <x v="4"/>
    </i>
    <i>
      <x v="1458"/>
    </i>
    <i r="1">
      <x v="2"/>
    </i>
    <i r="2">
      <x v="4"/>
    </i>
    <i>
      <x v="1460"/>
    </i>
    <i r="1">
      <x v="1"/>
    </i>
    <i r="2">
      <x v="2"/>
    </i>
    <i>
      <x v="1465"/>
    </i>
    <i r="1">
      <x v="4"/>
    </i>
    <i r="2">
      <x v="1"/>
    </i>
    <i>
      <x v="1467"/>
    </i>
    <i r="1">
      <x v="3"/>
    </i>
    <i r="2">
      <x v="5"/>
    </i>
    <i>
      <x v="1472"/>
    </i>
    <i r="1">
      <x v="2"/>
    </i>
    <i r="2">
      <x v="1"/>
    </i>
    <i>
      <x v="1475"/>
    </i>
    <i r="1">
      <x v="3"/>
    </i>
    <i r="2">
      <x v="5"/>
    </i>
    <i>
      <x v="1479"/>
    </i>
    <i r="1">
      <x/>
    </i>
    <i r="2">
      <x v="5"/>
    </i>
    <i>
      <x v="1486"/>
    </i>
    <i r="1">
      <x/>
    </i>
    <i r="2">
      <x v="5"/>
    </i>
    <i r="1">
      <x v="2"/>
    </i>
    <i r="2">
      <x v="5"/>
    </i>
    <i>
      <x v="1487"/>
    </i>
    <i r="1">
      <x v="2"/>
    </i>
    <i r="2">
      <x v="4"/>
    </i>
    <i>
      <x v="1488"/>
    </i>
    <i r="1">
      <x/>
    </i>
    <i r="2">
      <x v="4"/>
    </i>
    <i>
      <x v="1494"/>
    </i>
    <i r="1">
      <x v="2"/>
    </i>
    <i r="2">
      <x v="3"/>
    </i>
    <i>
      <x v="1496"/>
    </i>
    <i r="1">
      <x v="1"/>
    </i>
    <i r="2">
      <x v="2"/>
    </i>
    <i r="1">
      <x v="4"/>
    </i>
    <i r="2">
      <x v="3"/>
    </i>
    <i>
      <x v="1498"/>
    </i>
    <i r="1">
      <x/>
    </i>
    <i r="2">
      <x v="4"/>
    </i>
    <i r="1">
      <x v="1"/>
    </i>
    <i r="2">
      <x v="1"/>
    </i>
    <i>
      <x v="1499"/>
    </i>
    <i r="1">
      <x v="1"/>
    </i>
    <i r="2">
      <x v="4"/>
    </i>
    <i>
      <x v="1502"/>
    </i>
    <i r="1">
      <x/>
    </i>
    <i r="2">
      <x v="4"/>
    </i>
    <i>
      <x v="1503"/>
    </i>
    <i r="1">
      <x/>
    </i>
    <i r="2">
      <x v="3"/>
    </i>
    <i r="1">
      <x v="4"/>
    </i>
    <i r="2">
      <x v="1"/>
    </i>
    <i>
      <x v="1507"/>
    </i>
    <i r="1">
      <x/>
    </i>
    <i r="2">
      <x v="5"/>
    </i>
    <i>
      <x v="1511"/>
    </i>
    <i r="1">
      <x v="3"/>
    </i>
    <i r="2">
      <x v="6"/>
    </i>
    <i>
      <x v="1514"/>
    </i>
    <i r="1">
      <x v="4"/>
    </i>
    <i r="2">
      <x v="2"/>
    </i>
    <i>
      <x v="1516"/>
    </i>
    <i r="1">
      <x v="3"/>
    </i>
    <i r="2">
      <x v="1"/>
    </i>
    <i>
      <x v="1517"/>
    </i>
    <i r="1">
      <x v="4"/>
    </i>
    <i r="2">
      <x v="4"/>
    </i>
    <i>
      <x v="1523"/>
    </i>
    <i r="1">
      <x v="4"/>
    </i>
    <i r="2">
      <x v="5"/>
    </i>
    <i>
      <x v="1524"/>
    </i>
    <i r="1">
      <x v="2"/>
    </i>
    <i r="2">
      <x v="2"/>
    </i>
    <i>
      <x v="1526"/>
    </i>
    <i r="1">
      <x v="1"/>
    </i>
    <i r="2">
      <x v="4"/>
    </i>
    <i>
      <x v="1527"/>
    </i>
    <i r="1">
      <x v="1"/>
    </i>
    <i r="2">
      <x v="1"/>
    </i>
    <i>
      <x v="1528"/>
    </i>
    <i r="1">
      <x v="1"/>
    </i>
    <i r="2">
      <x v="2"/>
    </i>
    <i>
      <x v="1529"/>
    </i>
    <i r="1">
      <x v="1"/>
    </i>
    <i r="2">
      <x v="2"/>
    </i>
    <i>
      <x v="1530"/>
    </i>
    <i r="1">
      <x v="4"/>
    </i>
    <i r="2">
      <x v="2"/>
    </i>
    <i r="2">
      <x v="4"/>
    </i>
    <i>
      <x v="1532"/>
    </i>
    <i r="1">
      <x v="2"/>
    </i>
    <i r="2">
      <x v="4"/>
    </i>
    <i>
      <x v="1534"/>
    </i>
    <i r="1">
      <x/>
    </i>
    <i r="2">
      <x v="4"/>
    </i>
    <i>
      <x v="1535"/>
    </i>
    <i r="1">
      <x v="3"/>
    </i>
    <i r="2">
      <x v="3"/>
    </i>
    <i>
      <x v="1536"/>
    </i>
    <i r="1">
      <x v="1"/>
    </i>
    <i r="2">
      <x v="3"/>
    </i>
    <i>
      <x v="1539"/>
    </i>
    <i r="1">
      <x v="2"/>
    </i>
    <i r="2">
      <x v="1"/>
    </i>
    <i>
      <x v="1541"/>
    </i>
    <i r="1">
      <x v="3"/>
    </i>
    <i r="2">
      <x v="4"/>
    </i>
    <i>
      <x v="1542"/>
    </i>
    <i r="1">
      <x/>
    </i>
    <i r="2">
      <x v="5"/>
    </i>
    <i>
      <x v="1543"/>
    </i>
    <i r="1">
      <x v="4"/>
    </i>
    <i r="2">
      <x v="3"/>
    </i>
    <i>
      <x v="1544"/>
    </i>
    <i r="1">
      <x v="2"/>
    </i>
    <i r="2">
      <x v="1"/>
    </i>
    <i>
      <x v="1553"/>
    </i>
    <i r="1">
      <x v="2"/>
    </i>
    <i r="2">
      <x v="1"/>
    </i>
    <i>
      <x v="1554"/>
    </i>
    <i r="1">
      <x v="4"/>
    </i>
    <i r="2">
      <x v="3"/>
    </i>
    <i>
      <x v="1556"/>
    </i>
    <i r="1">
      <x v="3"/>
    </i>
    <i r="2">
      <x v="1"/>
    </i>
    <i>
      <x v="1557"/>
    </i>
    <i r="1">
      <x v="2"/>
    </i>
    <i r="2">
      <x v="3"/>
    </i>
    <i>
      <x v="1562"/>
    </i>
    <i r="1">
      <x v="3"/>
    </i>
    <i r="2">
      <x v="5"/>
    </i>
    <i>
      <x v="1563"/>
    </i>
    <i r="1">
      <x v="2"/>
    </i>
    <i r="2">
      <x v="1"/>
    </i>
    <i>
      <x v="1564"/>
    </i>
    <i r="1">
      <x v="1"/>
    </i>
    <i r="2">
      <x v="6"/>
    </i>
    <i>
      <x v="1566"/>
    </i>
    <i r="1">
      <x v="1"/>
    </i>
    <i r="2">
      <x v="2"/>
    </i>
    <i>
      <x v="1567"/>
    </i>
    <i r="1">
      <x v="1"/>
    </i>
    <i r="2">
      <x v="3"/>
    </i>
    <i>
      <x v="1569"/>
    </i>
    <i r="1">
      <x v="1"/>
    </i>
    <i r="2">
      <x v="1"/>
    </i>
    <i>
      <x v="1570"/>
    </i>
    <i r="1">
      <x/>
    </i>
    <i r="2">
      <x v="2"/>
    </i>
    <i r="1">
      <x v="1"/>
    </i>
    <i r="2">
      <x v="1"/>
    </i>
    <i>
      <x v="1573"/>
    </i>
    <i r="1">
      <x v="3"/>
    </i>
    <i r="2">
      <x v="4"/>
    </i>
    <i>
      <x v="1578"/>
    </i>
    <i r="1">
      <x v="2"/>
    </i>
    <i r="2">
      <x v="1"/>
    </i>
    <i r="1">
      <x v="3"/>
    </i>
    <i r="2">
      <x v="4"/>
    </i>
    <i>
      <x v="1583"/>
    </i>
    <i r="1">
      <x v="1"/>
    </i>
    <i r="2">
      <x v="3"/>
    </i>
    <i>
      <x v="1585"/>
    </i>
    <i r="1">
      <x v="3"/>
    </i>
    <i r="2">
      <x v="2"/>
    </i>
    <i>
      <x v="1593"/>
    </i>
    <i r="1">
      <x v="1"/>
    </i>
    <i r="2">
      <x v="3"/>
    </i>
    <i>
      <x v="1600"/>
    </i>
    <i r="1">
      <x v="1"/>
    </i>
    <i r="2">
      <x v="1"/>
    </i>
    <i>
      <x v="1605"/>
    </i>
    <i r="1">
      <x v="3"/>
    </i>
    <i r="2">
      <x v="3"/>
    </i>
    <i>
      <x v="1607"/>
    </i>
    <i r="1">
      <x v="1"/>
    </i>
    <i r="2">
      <x v="2"/>
    </i>
    <i>
      <x v="1610"/>
    </i>
    <i r="1">
      <x v="3"/>
    </i>
    <i r="2">
      <x v="6"/>
    </i>
    <i>
      <x v="1612"/>
    </i>
    <i r="1">
      <x v="1"/>
    </i>
    <i r="2">
      <x v="2"/>
    </i>
    <i>
      <x v="1614"/>
    </i>
    <i r="1">
      <x v="2"/>
    </i>
    <i r="2">
      <x v="3"/>
    </i>
    <i>
      <x v="1615"/>
    </i>
    <i r="1">
      <x v="3"/>
    </i>
    <i r="2">
      <x v="4"/>
    </i>
    <i>
      <x v="1616"/>
    </i>
    <i r="1">
      <x v="2"/>
    </i>
    <i r="2">
      <x v="1"/>
    </i>
    <i>
      <x v="1617"/>
    </i>
    <i r="1">
      <x v="3"/>
    </i>
    <i r="2">
      <x v="1"/>
    </i>
    <i>
      <x v="1618"/>
    </i>
    <i r="1">
      <x v="2"/>
    </i>
    <i r="2">
      <x v="2"/>
    </i>
    <i>
      <x v="1620"/>
    </i>
    <i r="1">
      <x/>
    </i>
    <i r="2">
      <x v="3"/>
    </i>
    <i>
      <x v="1624"/>
    </i>
    <i r="1">
      <x v="2"/>
    </i>
    <i r="2">
      <x v="4"/>
    </i>
    <i>
      <x v="1625"/>
    </i>
    <i r="1">
      <x v="2"/>
    </i>
    <i r="2">
      <x v="2"/>
    </i>
    <i>
      <x v="1627"/>
    </i>
    <i r="1">
      <x v="4"/>
    </i>
    <i r="2">
      <x v="5"/>
    </i>
    <i>
      <x v="1628"/>
    </i>
    <i r="1">
      <x v="2"/>
    </i>
    <i r="2">
      <x v="3"/>
    </i>
    <i>
      <x v="1629"/>
    </i>
    <i r="1">
      <x v="3"/>
    </i>
    <i r="2">
      <x v="2"/>
    </i>
    <i>
      <x v="1631"/>
    </i>
    <i r="1">
      <x v="2"/>
    </i>
    <i r="2">
      <x v="3"/>
    </i>
    <i r="1">
      <x v="4"/>
    </i>
    <i r="2">
      <x v="3"/>
    </i>
    <i>
      <x v="1635"/>
    </i>
    <i r="1">
      <x v="2"/>
    </i>
    <i r="2">
      <x v="5"/>
    </i>
    <i>
      <x v="1636"/>
    </i>
    <i r="1">
      <x/>
    </i>
    <i r="2">
      <x v="5"/>
    </i>
    <i>
      <x v="1637"/>
    </i>
    <i r="1">
      <x/>
    </i>
    <i r="2">
      <x v="1"/>
    </i>
    <i>
      <x v="1643"/>
    </i>
    <i r="1">
      <x v="4"/>
    </i>
    <i r="2">
      <x v="1"/>
    </i>
    <i>
      <x v="1647"/>
    </i>
    <i r="1">
      <x v="4"/>
    </i>
    <i r="2">
      <x v="3"/>
    </i>
    <i>
      <x v="1649"/>
    </i>
    <i r="1">
      <x v="1"/>
    </i>
    <i r="2">
      <x v="4"/>
    </i>
    <i>
      <x v="1654"/>
    </i>
    <i r="1">
      <x v="2"/>
    </i>
    <i r="2">
      <x v="5"/>
    </i>
    <i>
      <x v="1657"/>
    </i>
    <i r="1">
      <x v="3"/>
    </i>
    <i r="2">
      <x v="4"/>
    </i>
    <i>
      <x v="1658"/>
    </i>
    <i r="1">
      <x v="1"/>
    </i>
    <i r="2">
      <x v="2"/>
    </i>
    <i>
      <x v="1664"/>
    </i>
    <i r="1">
      <x/>
    </i>
    <i r="2">
      <x v="2"/>
    </i>
    <i>
      <x v="1667"/>
    </i>
    <i r="1">
      <x v="2"/>
    </i>
    <i r="2">
      <x v="3"/>
    </i>
    <i r="1">
      <x v="3"/>
    </i>
    <i r="2">
      <x v="4"/>
    </i>
    <i>
      <x v="1673"/>
    </i>
    <i r="1">
      <x v="3"/>
    </i>
    <i r="2">
      <x v="3"/>
    </i>
    <i>
      <x v="1674"/>
    </i>
    <i r="1">
      <x/>
    </i>
    <i r="2">
      <x v="4"/>
    </i>
    <i r="1">
      <x v="4"/>
    </i>
    <i r="2">
      <x v="1"/>
    </i>
    <i>
      <x v="1676"/>
    </i>
    <i r="1">
      <x v="1"/>
    </i>
    <i r="2">
      <x v="1"/>
    </i>
    <i>
      <x v="1679"/>
    </i>
    <i r="1">
      <x v="4"/>
    </i>
    <i r="2">
      <x v="3"/>
    </i>
    <i>
      <x v="1680"/>
    </i>
    <i r="1">
      <x v="4"/>
    </i>
    <i r="2">
      <x v="1"/>
    </i>
    <i>
      <x v="1685"/>
    </i>
    <i r="1">
      <x v="2"/>
    </i>
    <i r="2">
      <x v="2"/>
    </i>
    <i>
      <x v="1687"/>
    </i>
    <i r="1">
      <x v="3"/>
    </i>
    <i r="2">
      <x v="2"/>
    </i>
    <i>
      <x v="1690"/>
    </i>
    <i r="1">
      <x v="2"/>
    </i>
    <i r="2">
      <x v="4"/>
    </i>
    <i>
      <x v="1693"/>
    </i>
    <i r="1">
      <x v="3"/>
    </i>
    <i r="2">
      <x v="3"/>
    </i>
    <i>
      <x v="1697"/>
    </i>
    <i r="1">
      <x v="4"/>
    </i>
    <i r="2">
      <x v="3"/>
    </i>
    <i>
      <x v="1700"/>
    </i>
    <i r="1">
      <x v="3"/>
    </i>
    <i r="2">
      <x v="5"/>
    </i>
    <i>
      <x v="1702"/>
    </i>
    <i r="1">
      <x v="1"/>
    </i>
    <i r="2">
      <x v="1"/>
    </i>
    <i>
      <x v="1704"/>
    </i>
    <i r="1">
      <x v="2"/>
    </i>
    <i r="2">
      <x v="1"/>
    </i>
    <i>
      <x v="1705"/>
    </i>
    <i r="1">
      <x v="2"/>
    </i>
    <i r="2">
      <x v="1"/>
    </i>
    <i>
      <x v="1706"/>
    </i>
    <i r="1">
      <x v="4"/>
    </i>
    <i r="2">
      <x v="4"/>
    </i>
    <i>
      <x v="1707"/>
    </i>
    <i r="1">
      <x v="4"/>
    </i>
    <i r="2">
      <x v="3"/>
    </i>
    <i>
      <x v="1711"/>
    </i>
    <i r="1">
      <x v="3"/>
    </i>
    <i r="2">
      <x v="3"/>
    </i>
    <i>
      <x v="1712"/>
    </i>
    <i r="1">
      <x v="3"/>
    </i>
    <i r="2">
      <x v="1"/>
    </i>
    <i>
      <x v="1716"/>
    </i>
    <i r="1">
      <x v="3"/>
    </i>
    <i r="2">
      <x v="4"/>
    </i>
    <i>
      <x v="1718"/>
    </i>
    <i r="1">
      <x v="1"/>
    </i>
    <i r="2">
      <x v="3"/>
    </i>
    <i>
      <x v="1721"/>
    </i>
    <i r="1">
      <x v="4"/>
    </i>
    <i r="2">
      <x v="4"/>
    </i>
    <i>
      <x v="1722"/>
    </i>
    <i r="1">
      <x v="2"/>
    </i>
    <i r="2">
      <x v="5"/>
    </i>
    <i>
      <x v="1725"/>
    </i>
    <i r="1">
      <x v="2"/>
    </i>
    <i r="2">
      <x v="4"/>
    </i>
    <i>
      <x v="1726"/>
    </i>
    <i r="1">
      <x v="1"/>
    </i>
    <i r="2">
      <x v="1"/>
    </i>
    <i r="1">
      <x v="3"/>
    </i>
    <i r="2">
      <x v="2"/>
    </i>
    <i r="2">
      <x v="3"/>
    </i>
    <i>
      <x v="1729"/>
    </i>
    <i r="1">
      <x v="3"/>
    </i>
    <i r="2">
      <x v="5"/>
    </i>
    <i>
      <x v="1734"/>
    </i>
    <i r="1">
      <x v="1"/>
    </i>
    <i r="2">
      <x v="3"/>
    </i>
    <i>
      <x v="1736"/>
    </i>
    <i r="1">
      <x/>
    </i>
    <i r="2">
      <x v="5"/>
    </i>
    <i>
      <x v="1738"/>
    </i>
    <i r="1">
      <x v="3"/>
    </i>
    <i r="2">
      <x v="4"/>
    </i>
    <i r="1">
      <x v="4"/>
    </i>
    <i r="2">
      <x v="4"/>
    </i>
    <i>
      <x v="1741"/>
    </i>
    <i r="1">
      <x v="4"/>
    </i>
    <i r="2">
      <x v="1"/>
    </i>
    <i>
      <x v="1742"/>
    </i>
    <i r="1">
      <x/>
    </i>
    <i r="2">
      <x v="2"/>
    </i>
    <i>
      <x v="1743"/>
    </i>
    <i r="1">
      <x/>
    </i>
    <i r="2">
      <x v="3"/>
    </i>
    <i>
      <x v="1747"/>
    </i>
    <i r="1">
      <x v="4"/>
    </i>
    <i r="2">
      <x v="5"/>
    </i>
    <i>
      <x v="1748"/>
    </i>
    <i r="1">
      <x v="2"/>
    </i>
    <i r="2">
      <x v="3"/>
    </i>
    <i>
      <x v="1752"/>
    </i>
    <i r="1">
      <x v="1"/>
    </i>
    <i r="2">
      <x v="5"/>
    </i>
    <i r="1">
      <x v="4"/>
    </i>
    <i r="2">
      <x v="3"/>
    </i>
    <i>
      <x v="1753"/>
    </i>
    <i r="1">
      <x v="4"/>
    </i>
    <i r="2">
      <x v="2"/>
    </i>
    <i>
      <x v="1756"/>
    </i>
    <i r="1">
      <x v="4"/>
    </i>
    <i r="2">
      <x v="2"/>
    </i>
    <i>
      <x v="1758"/>
    </i>
    <i r="1">
      <x v="1"/>
    </i>
    <i r="2">
      <x v="4"/>
    </i>
    <i>
      <x v="1762"/>
    </i>
    <i r="1">
      <x/>
    </i>
    <i r="2">
      <x v="3"/>
    </i>
    <i>
      <x v="1764"/>
    </i>
    <i r="1">
      <x v="1"/>
    </i>
    <i r="2">
      <x v="3"/>
    </i>
    <i>
      <x v="1765"/>
    </i>
    <i r="1">
      <x v="4"/>
    </i>
    <i r="2">
      <x v="4"/>
    </i>
    <i>
      <x v="1766"/>
    </i>
    <i r="1">
      <x/>
    </i>
    <i r="2">
      <x v="3"/>
    </i>
    <i>
      <x v="1767"/>
    </i>
    <i r="1">
      <x v="3"/>
    </i>
    <i r="2">
      <x v="5"/>
    </i>
    <i>
      <x v="1768"/>
    </i>
    <i r="1">
      <x v="1"/>
    </i>
    <i r="2">
      <x v="3"/>
    </i>
    <i>
      <x v="1771"/>
    </i>
    <i r="1">
      <x v="1"/>
    </i>
    <i r="2">
      <x v="5"/>
    </i>
    <i>
      <x v="1772"/>
    </i>
    <i r="1">
      <x v="4"/>
    </i>
    <i r="2">
      <x v="3"/>
    </i>
    <i>
      <x v="1774"/>
    </i>
    <i r="1">
      <x v="3"/>
    </i>
    <i r="2">
      <x v="4"/>
    </i>
    <i>
      <x v="1775"/>
    </i>
    <i r="1">
      <x v="3"/>
    </i>
    <i r="2">
      <x v="3"/>
    </i>
    <i r="1">
      <x v="4"/>
    </i>
    <i r="2">
      <x v="3"/>
    </i>
    <i>
      <x v="1778"/>
    </i>
    <i r="1">
      <x v="2"/>
    </i>
    <i r="2">
      <x v="5"/>
    </i>
    <i>
      <x v="1781"/>
    </i>
    <i r="1">
      <x v="2"/>
    </i>
    <i r="2">
      <x v="3"/>
    </i>
    <i>
      <x v="1782"/>
    </i>
    <i r="1">
      <x v="4"/>
    </i>
    <i r="2">
      <x v="2"/>
    </i>
    <i>
      <x v="1790"/>
    </i>
    <i r="1">
      <x/>
    </i>
    <i r="2">
      <x v="5"/>
    </i>
    <i>
      <x v="1791"/>
    </i>
    <i r="1">
      <x v="3"/>
    </i>
    <i r="2">
      <x v="1"/>
    </i>
    <i>
      <x v="1793"/>
    </i>
    <i r="1">
      <x v="2"/>
    </i>
    <i r="2">
      <x v="3"/>
    </i>
    <i>
      <x v="1795"/>
    </i>
    <i r="1">
      <x v="2"/>
    </i>
    <i r="2">
      <x v="5"/>
    </i>
    <i>
      <x v="1797"/>
    </i>
    <i r="1">
      <x/>
    </i>
    <i r="2">
      <x v="3"/>
    </i>
    <i r="1">
      <x v="1"/>
    </i>
    <i r="2">
      <x v="3"/>
    </i>
    <i>
      <x v="1800"/>
    </i>
    <i r="1">
      <x v="2"/>
    </i>
    <i r="2">
      <x v="3"/>
    </i>
    <i>
      <x v="1805"/>
    </i>
    <i r="1">
      <x v="1"/>
    </i>
    <i r="2">
      <x v="5"/>
    </i>
    <i>
      <x v="1807"/>
    </i>
    <i r="1">
      <x v="2"/>
    </i>
    <i r="2">
      <x v="1"/>
    </i>
    <i>
      <x v="1809"/>
    </i>
    <i r="1">
      <x/>
    </i>
    <i r="2">
      <x v="5"/>
    </i>
    <i>
      <x v="1810"/>
    </i>
    <i r="1">
      <x v="2"/>
    </i>
    <i r="2">
      <x v="2"/>
    </i>
    <i>
      <x v="1813"/>
    </i>
    <i r="1">
      <x v="3"/>
    </i>
    <i r="2">
      <x v="2"/>
    </i>
    <i>
      <x v="1817"/>
    </i>
    <i r="1">
      <x v="1"/>
    </i>
    <i r="2">
      <x v="5"/>
    </i>
    <i>
      <x v="1819"/>
    </i>
    <i r="1">
      <x v="1"/>
    </i>
    <i r="2">
      <x v="2"/>
    </i>
    <i>
      <x v="1820"/>
    </i>
    <i r="1">
      <x v="2"/>
    </i>
    <i r="2">
      <x v="4"/>
    </i>
    <i>
      <x v="1821"/>
    </i>
    <i r="1">
      <x v="3"/>
    </i>
    <i r="2">
      <x v="5"/>
    </i>
    <i>
      <x v="1824"/>
    </i>
    <i r="1">
      <x v="4"/>
    </i>
    <i r="2">
      <x v="1"/>
    </i>
    <i>
      <x v="1832"/>
    </i>
    <i r="1">
      <x v="1"/>
    </i>
    <i r="2">
      <x v="3"/>
    </i>
    <i>
      <x v="1834"/>
    </i>
    <i r="1">
      <x/>
    </i>
    <i r="2">
      <x v="4"/>
    </i>
    <i>
      <x v="1842"/>
    </i>
    <i r="1">
      <x/>
    </i>
    <i r="2">
      <x v="1"/>
    </i>
    <i>
      <x v="1843"/>
    </i>
    <i r="1">
      <x v="4"/>
    </i>
    <i r="2">
      <x v="1"/>
    </i>
    <i>
      <x v="1846"/>
    </i>
    <i r="1">
      <x v="1"/>
    </i>
    <i r="2">
      <x v="6"/>
    </i>
    <i>
      <x v="1847"/>
    </i>
    <i r="1">
      <x v="3"/>
    </i>
    <i r="2">
      <x v="5"/>
    </i>
    <i>
      <x v="1850"/>
    </i>
    <i r="1">
      <x v="3"/>
    </i>
    <i r="2">
      <x v="3"/>
    </i>
    <i>
      <x v="1851"/>
    </i>
    <i r="1">
      <x/>
    </i>
    <i r="2">
      <x v="2"/>
    </i>
    <i r="1">
      <x v="1"/>
    </i>
    <i r="2">
      <x v="1"/>
    </i>
    <i>
      <x v="1853"/>
    </i>
    <i r="1">
      <x/>
    </i>
    <i r="2">
      <x v="6"/>
    </i>
    <i r="1">
      <x v="1"/>
    </i>
    <i r="2">
      <x v="6"/>
    </i>
    <i>
      <x v="1862"/>
    </i>
    <i r="1">
      <x v="1"/>
    </i>
    <i r="2">
      <x v="2"/>
    </i>
    <i>
      <x v="1863"/>
    </i>
    <i r="1">
      <x v="1"/>
    </i>
    <i r="2">
      <x v="5"/>
    </i>
    <i>
      <x v="1864"/>
    </i>
    <i r="1">
      <x v="2"/>
    </i>
    <i r="2">
      <x v="2"/>
    </i>
    <i>
      <x v="1871"/>
    </i>
    <i r="1">
      <x v="3"/>
    </i>
    <i r="2">
      <x v="4"/>
    </i>
    <i>
      <x v="1872"/>
    </i>
    <i r="1">
      <x v="3"/>
    </i>
    <i r="2">
      <x v="3"/>
    </i>
    <i>
      <x v="1873"/>
    </i>
    <i r="1">
      <x v="3"/>
    </i>
    <i r="2">
      <x v="2"/>
    </i>
    <i r="1">
      <x v="4"/>
    </i>
    <i r="2">
      <x v="4"/>
    </i>
    <i>
      <x v="1874"/>
    </i>
    <i r="1">
      <x v="4"/>
    </i>
    <i r="2">
      <x v="5"/>
    </i>
    <i>
      <x v="1876"/>
    </i>
    <i r="1">
      <x v="3"/>
    </i>
    <i r="2">
      <x v="1"/>
    </i>
    <i>
      <x v="1879"/>
    </i>
    <i r="1">
      <x v="3"/>
    </i>
    <i r="2">
      <x v="5"/>
    </i>
    <i>
      <x v="1880"/>
    </i>
    <i r="1">
      <x v="1"/>
    </i>
    <i r="2">
      <x v="4"/>
    </i>
    <i>
      <x v="1882"/>
    </i>
    <i r="1">
      <x v="4"/>
    </i>
    <i r="2">
      <x v="2"/>
    </i>
    <i r="2">
      <x v="4"/>
    </i>
    <i>
      <x v="1884"/>
    </i>
    <i r="1">
      <x v="3"/>
    </i>
    <i r="2">
      <x v="4"/>
    </i>
    <i>
      <x v="1886"/>
    </i>
    <i r="1">
      <x/>
    </i>
    <i r="2">
      <x v="5"/>
    </i>
    <i>
      <x v="1893"/>
    </i>
    <i r="1">
      <x v="3"/>
    </i>
    <i r="2">
      <x v="3"/>
    </i>
    <i>
      <x v="1896"/>
    </i>
    <i r="1">
      <x v="3"/>
    </i>
    <i r="2">
      <x v="3"/>
    </i>
    <i>
      <x v="1897"/>
    </i>
    <i r="1">
      <x v="1"/>
    </i>
    <i r="2">
      <x v="3"/>
    </i>
    <i>
      <x v="1899"/>
    </i>
    <i r="1">
      <x v="3"/>
    </i>
    <i r="2">
      <x v="5"/>
    </i>
    <i>
      <x v="1903"/>
    </i>
    <i r="1">
      <x/>
    </i>
    <i r="2">
      <x v="1"/>
    </i>
    <i>
      <x v="1905"/>
    </i>
    <i r="1">
      <x v="3"/>
    </i>
    <i r="2">
      <x v="5"/>
    </i>
    <i>
      <x v="1909"/>
    </i>
    <i r="1">
      <x v="3"/>
    </i>
    <i r="2">
      <x v="3"/>
    </i>
    <i>
      <x v="1913"/>
    </i>
    <i r="1">
      <x v="4"/>
    </i>
    <i r="2">
      <x v="2"/>
    </i>
    <i>
      <x v="1915"/>
    </i>
    <i r="1">
      <x v="3"/>
    </i>
    <i r="2">
      <x v="5"/>
    </i>
    <i>
      <x v="1916"/>
    </i>
    <i r="1">
      <x v="3"/>
    </i>
    <i r="2">
      <x v="4"/>
    </i>
    <i r="1">
      <x v="4"/>
    </i>
    <i r="2">
      <x v="2"/>
    </i>
    <i>
      <x v="1917"/>
    </i>
    <i r="1">
      <x v="2"/>
    </i>
    <i r="2">
      <x v="2"/>
    </i>
    <i>
      <x v="1918"/>
    </i>
    <i r="1">
      <x v="4"/>
    </i>
    <i r="2">
      <x v="4"/>
    </i>
    <i>
      <x v="1919"/>
    </i>
    <i r="1">
      <x v="2"/>
    </i>
    <i r="2">
      <x v="1"/>
    </i>
    <i>
      <x v="1920"/>
    </i>
    <i r="1">
      <x v="3"/>
    </i>
    <i r="2">
      <x v="6"/>
    </i>
    <i>
      <x v="1921"/>
    </i>
    <i r="1">
      <x v="2"/>
    </i>
    <i r="2">
      <x v="3"/>
    </i>
    <i>
      <x v="1922"/>
    </i>
    <i r="1">
      <x v="4"/>
    </i>
    <i r="2">
      <x v="3"/>
    </i>
    <i>
      <x v="1929"/>
    </i>
    <i r="1">
      <x/>
    </i>
    <i r="2">
      <x v="2"/>
    </i>
    <i>
      <x v="1930"/>
    </i>
    <i r="1">
      <x v="3"/>
    </i>
    <i r="2">
      <x v="2"/>
    </i>
    <i>
      <x v="1932"/>
    </i>
    <i r="1">
      <x v="3"/>
    </i>
    <i r="2">
      <x v="6"/>
    </i>
    <i>
      <x v="1933"/>
    </i>
    <i r="1">
      <x v="3"/>
    </i>
    <i r="2">
      <x v="1"/>
    </i>
    <i>
      <x v="1940"/>
    </i>
    <i r="1">
      <x v="1"/>
    </i>
    <i r="2">
      <x v="3"/>
    </i>
    <i r="2">
      <x v="5"/>
    </i>
    <i>
      <x v="1941"/>
    </i>
    <i r="1">
      <x v="2"/>
    </i>
    <i r="2">
      <x v="6"/>
    </i>
    <i>
      <x v="1942"/>
    </i>
    <i r="1">
      <x v="2"/>
    </i>
    <i r="2">
      <x v="5"/>
    </i>
    <i r="1">
      <x v="4"/>
    </i>
    <i r="2">
      <x v="4"/>
    </i>
    <i>
      <x v="1944"/>
    </i>
    <i r="1">
      <x v="1"/>
    </i>
    <i r="2">
      <x v="5"/>
    </i>
    <i>
      <x v="1945"/>
    </i>
    <i r="1">
      <x v="3"/>
    </i>
    <i r="2">
      <x v="1"/>
    </i>
    <i>
      <x v="1946"/>
    </i>
    <i r="1">
      <x v="2"/>
    </i>
    <i r="2">
      <x v="1"/>
    </i>
    <i>
      <x v="1947"/>
    </i>
    <i r="1">
      <x v="1"/>
    </i>
    <i r="2">
      <x v="4"/>
    </i>
    <i>
      <x v="1948"/>
    </i>
    <i r="1">
      <x v="3"/>
    </i>
    <i r="2">
      <x v="1"/>
    </i>
    <i>
      <x v="1950"/>
    </i>
    <i r="1">
      <x v="3"/>
    </i>
    <i r="2">
      <x v="1"/>
    </i>
    <i>
      <x v="1951"/>
    </i>
    <i r="1">
      <x v="3"/>
    </i>
    <i r="2">
      <x v="5"/>
    </i>
    <i>
      <x v="1956"/>
    </i>
    <i r="1">
      <x/>
    </i>
    <i r="2">
      <x v="2"/>
    </i>
    <i>
      <x v="1957"/>
    </i>
    <i r="1">
      <x v="1"/>
    </i>
    <i r="2">
      <x v="3"/>
    </i>
    <i>
      <x v="1959"/>
    </i>
    <i r="1">
      <x/>
    </i>
    <i r="2">
      <x v="2"/>
    </i>
    <i>
      <x v="1962"/>
    </i>
    <i r="1">
      <x v="4"/>
    </i>
    <i r="2">
      <x v="3"/>
    </i>
    <i>
      <x v="1965"/>
    </i>
    <i r="1">
      <x/>
    </i>
    <i r="2">
      <x v="4"/>
    </i>
    <i>
      <x v="1966"/>
    </i>
    <i r="1">
      <x v="2"/>
    </i>
    <i r="2">
      <x v="2"/>
    </i>
    <i>
      <x v="1970"/>
    </i>
    <i r="1">
      <x v="4"/>
    </i>
    <i r="2">
      <x v="5"/>
    </i>
    <i>
      <x v="1972"/>
    </i>
    <i r="1">
      <x v="1"/>
    </i>
    <i r="2">
      <x v="1"/>
    </i>
    <i>
      <x v="1973"/>
    </i>
    <i r="1">
      <x v="3"/>
    </i>
    <i r="2">
      <x v="1"/>
    </i>
    <i>
      <x v="1975"/>
    </i>
    <i r="1">
      <x v="1"/>
    </i>
    <i r="2">
      <x v="4"/>
    </i>
    <i>
      <x v="1980"/>
    </i>
    <i r="1">
      <x v="1"/>
    </i>
    <i r="2">
      <x v="4"/>
    </i>
    <i>
      <x v="1982"/>
    </i>
    <i r="1">
      <x/>
    </i>
    <i r="2">
      <x v="1"/>
    </i>
    <i>
      <x v="1987"/>
    </i>
    <i r="1">
      <x/>
    </i>
    <i r="2">
      <x v="2"/>
    </i>
    <i>
      <x v="1988"/>
    </i>
    <i r="1">
      <x v="3"/>
    </i>
    <i r="2">
      <x v="5"/>
    </i>
    <i>
      <x v="1989"/>
    </i>
    <i r="1">
      <x v="4"/>
    </i>
    <i r="2">
      <x v="4"/>
    </i>
    <i>
      <x v="1990"/>
    </i>
    <i r="1">
      <x/>
    </i>
    <i r="2">
      <x v="4"/>
    </i>
    <i>
      <x v="1997"/>
    </i>
    <i r="1">
      <x v="4"/>
    </i>
    <i r="2">
      <x v="2"/>
    </i>
    <i>
      <x v="2002"/>
    </i>
    <i r="1">
      <x v="3"/>
    </i>
    <i r="2">
      <x v="4"/>
    </i>
    <i>
      <x v="2005"/>
    </i>
    <i r="1">
      <x/>
    </i>
    <i r="2">
      <x v="4"/>
    </i>
    <i>
      <x v="2006"/>
    </i>
    <i r="1">
      <x v="4"/>
    </i>
    <i r="2">
      <x v="3"/>
    </i>
    <i>
      <x v="2008"/>
    </i>
    <i r="1">
      <x v="3"/>
    </i>
    <i r="2">
      <x v="2"/>
    </i>
    <i>
      <x v="2012"/>
    </i>
    <i r="1">
      <x v="2"/>
    </i>
    <i r="2">
      <x v="1"/>
    </i>
    <i r="2">
      <x v="3"/>
    </i>
    <i>
      <x v="2013"/>
    </i>
    <i r="1">
      <x/>
    </i>
    <i r="2">
      <x v="5"/>
    </i>
    <i>
      <x v="2014"/>
    </i>
    <i r="1">
      <x v="4"/>
    </i>
    <i r="2">
      <x v="5"/>
    </i>
    <i>
      <x v="2017"/>
    </i>
    <i r="1">
      <x v="3"/>
    </i>
    <i r="2">
      <x v="4"/>
    </i>
    <i>
      <x v="2018"/>
    </i>
    <i r="1">
      <x v="2"/>
    </i>
    <i r="2">
      <x v="3"/>
    </i>
    <i>
      <x v="2020"/>
    </i>
    <i r="1">
      <x v="4"/>
    </i>
    <i r="2">
      <x v="3"/>
    </i>
    <i>
      <x v="2021"/>
    </i>
    <i r="1">
      <x/>
    </i>
    <i r="2">
      <x v="4"/>
    </i>
    <i>
      <x v="2022"/>
    </i>
    <i r="1">
      <x v="1"/>
    </i>
    <i r="2">
      <x v="5"/>
    </i>
    <i>
      <x v="2027"/>
    </i>
    <i r="1">
      <x v="1"/>
    </i>
    <i r="2">
      <x v="4"/>
    </i>
    <i>
      <x v="2029"/>
    </i>
    <i r="1">
      <x v="3"/>
    </i>
    <i r="2">
      <x v="1"/>
    </i>
    <i>
      <x v="2031"/>
    </i>
    <i r="1">
      <x v="3"/>
    </i>
    <i r="2">
      <x v="6"/>
    </i>
    <i>
      <x v="2033"/>
    </i>
    <i r="1">
      <x v="2"/>
    </i>
    <i r="2">
      <x v="3"/>
    </i>
    <i>
      <x v="2037"/>
    </i>
    <i r="1">
      <x v="1"/>
    </i>
    <i r="2">
      <x v="5"/>
    </i>
    <i>
      <x v="2039"/>
    </i>
    <i r="1">
      <x/>
    </i>
    <i r="2">
      <x v="2"/>
    </i>
    <i>
      <x v="2042"/>
    </i>
    <i r="1">
      <x/>
    </i>
    <i r="2">
      <x v="3"/>
    </i>
    <i>
      <x v="2044"/>
    </i>
    <i r="1">
      <x v="3"/>
    </i>
    <i r="2">
      <x v="1"/>
    </i>
    <i r="2">
      <x v="5"/>
    </i>
    <i>
      <x v="2045"/>
    </i>
    <i r="1">
      <x v="3"/>
    </i>
    <i r="2">
      <x v="2"/>
    </i>
    <i>
      <x v="2046"/>
    </i>
    <i r="1">
      <x v="3"/>
    </i>
    <i r="2">
      <x v="4"/>
    </i>
    <i>
      <x v="2051"/>
    </i>
    <i r="1">
      <x v="2"/>
    </i>
    <i r="2">
      <x v="5"/>
    </i>
    <i>
      <x v="2052"/>
    </i>
    <i r="1">
      <x/>
    </i>
    <i r="2">
      <x v="5"/>
    </i>
    <i>
      <x v="2053"/>
    </i>
    <i r="1">
      <x/>
    </i>
    <i r="2">
      <x v="3"/>
    </i>
    <i>
      <x v="2054"/>
    </i>
    <i r="1">
      <x v="3"/>
    </i>
    <i r="2">
      <x v="5"/>
    </i>
    <i r="1">
      <x v="4"/>
    </i>
    <i r="2">
      <x v="2"/>
    </i>
    <i>
      <x v="2055"/>
    </i>
    <i r="1">
      <x v="3"/>
    </i>
    <i r="2">
      <x v="1"/>
    </i>
    <i>
      <x v="2056"/>
    </i>
    <i r="1">
      <x v="2"/>
    </i>
    <i r="2">
      <x v="3"/>
    </i>
    <i>
      <x v="2057"/>
    </i>
    <i r="1">
      <x v="3"/>
    </i>
    <i r="2">
      <x v="4"/>
    </i>
    <i>
      <x v="2061"/>
    </i>
    <i r="1">
      <x v="4"/>
    </i>
    <i r="2">
      <x v="5"/>
    </i>
    <i>
      <x v="2064"/>
    </i>
    <i r="1">
      <x v="1"/>
    </i>
    <i r="2">
      <x v="2"/>
    </i>
    <i>
      <x v="2068"/>
    </i>
    <i r="1">
      <x/>
    </i>
    <i r="2">
      <x v="6"/>
    </i>
    <i>
      <x v="2070"/>
    </i>
    <i r="1">
      <x v="1"/>
    </i>
    <i r="2">
      <x v="5"/>
    </i>
    <i>
      <x v="2073"/>
    </i>
    <i r="1">
      <x v="2"/>
    </i>
    <i r="2">
      <x v="1"/>
    </i>
    <i>
      <x v="2077"/>
    </i>
    <i r="1">
      <x v="2"/>
    </i>
    <i r="2">
      <x v="5"/>
    </i>
    <i>
      <x v="2079"/>
    </i>
    <i r="1">
      <x/>
    </i>
    <i r="2">
      <x v="4"/>
    </i>
    <i r="1">
      <x v="2"/>
    </i>
    <i r="2">
      <x v="3"/>
    </i>
    <i>
      <x v="2081"/>
    </i>
    <i r="1">
      <x v="1"/>
    </i>
    <i r="2">
      <x v="1"/>
    </i>
    <i>
      <x v="2084"/>
    </i>
    <i r="1">
      <x/>
    </i>
    <i r="2">
      <x v="6"/>
    </i>
    <i>
      <x v="2085"/>
    </i>
    <i r="1">
      <x v="4"/>
    </i>
    <i r="2">
      <x v="2"/>
    </i>
    <i>
      <x v="2090"/>
    </i>
    <i r="1">
      <x v="4"/>
    </i>
    <i r="2">
      <x v="4"/>
    </i>
    <i>
      <x v="2092"/>
    </i>
    <i r="1">
      <x v="2"/>
    </i>
    <i r="2">
      <x v="5"/>
    </i>
    <i>
      <x v="2093"/>
    </i>
    <i r="1">
      <x v="1"/>
    </i>
    <i r="2">
      <x v="1"/>
    </i>
    <i r="2">
      <x v="5"/>
    </i>
    <i>
      <x v="2094"/>
    </i>
    <i r="1">
      <x/>
    </i>
    <i r="2">
      <x v="3"/>
    </i>
    <i>
      <x v="2095"/>
    </i>
    <i r="1">
      <x/>
    </i>
    <i r="2">
      <x v="5"/>
    </i>
    <i>
      <x v="2101"/>
    </i>
    <i r="1">
      <x/>
    </i>
    <i r="2">
      <x v="4"/>
    </i>
    <i>
      <x v="2108"/>
    </i>
    <i r="1">
      <x v="3"/>
    </i>
    <i r="2">
      <x v="4"/>
    </i>
    <i>
      <x v="2112"/>
    </i>
    <i r="1">
      <x v="4"/>
    </i>
    <i r="2">
      <x v="5"/>
    </i>
    <i>
      <x v="2115"/>
    </i>
    <i r="1">
      <x v="1"/>
    </i>
    <i r="2">
      <x v="2"/>
    </i>
    <i>
      <x v="2117"/>
    </i>
    <i r="1">
      <x v="3"/>
    </i>
    <i r="2">
      <x v="1"/>
    </i>
    <i>
      <x v="2123"/>
    </i>
    <i r="1">
      <x/>
    </i>
    <i r="2">
      <x v="4"/>
    </i>
    <i>
      <x v="2126"/>
    </i>
    <i r="1">
      <x/>
    </i>
    <i r="2">
      <x v="5"/>
    </i>
    <i>
      <x v="2133"/>
    </i>
    <i r="1">
      <x/>
    </i>
    <i r="2">
      <x v="5"/>
    </i>
    <i>
      <x v="2135"/>
    </i>
    <i r="1">
      <x v="3"/>
    </i>
    <i r="2">
      <x v="1"/>
    </i>
    <i>
      <x v="2136"/>
    </i>
    <i r="1">
      <x v="4"/>
    </i>
    <i r="2">
      <x v="1"/>
    </i>
    <i>
      <x v="2138"/>
    </i>
    <i r="1">
      <x v="3"/>
    </i>
    <i r="2">
      <x v="6"/>
    </i>
    <i>
      <x v="2139"/>
    </i>
    <i r="1">
      <x v="3"/>
    </i>
    <i r="2">
      <x v="2"/>
    </i>
    <i>
      <x v="2142"/>
    </i>
    <i r="1">
      <x v="3"/>
    </i>
    <i r="2">
      <x v="4"/>
    </i>
    <i>
      <x v="2143"/>
    </i>
    <i r="1">
      <x/>
    </i>
    <i r="2">
      <x v="5"/>
    </i>
    <i>
      <x v="2147"/>
    </i>
    <i r="1">
      <x v="2"/>
    </i>
    <i r="2">
      <x v="1"/>
    </i>
    <i r="1">
      <x v="3"/>
    </i>
    <i r="2">
      <x v="2"/>
    </i>
    <i>
      <x v="2152"/>
    </i>
    <i r="1">
      <x v="4"/>
    </i>
    <i r="2">
      <x v="1"/>
    </i>
    <i>
      <x v="2154"/>
    </i>
    <i r="1">
      <x v="3"/>
    </i>
    <i r="2">
      <x v="4"/>
    </i>
    <i>
      <x v="2155"/>
    </i>
    <i r="1">
      <x v="1"/>
    </i>
    <i r="2">
      <x v="2"/>
    </i>
    <i>
      <x v="2156"/>
    </i>
    <i r="1">
      <x v="3"/>
    </i>
    <i r="2">
      <x v="5"/>
    </i>
    <i>
      <x v="2162"/>
    </i>
    <i r="1">
      <x v="2"/>
    </i>
    <i r="2">
      <x v="3"/>
    </i>
    <i>
      <x v="2166"/>
    </i>
    <i r="1">
      <x v="2"/>
    </i>
    <i r="2">
      <x v="3"/>
    </i>
    <i>
      <x v="2167"/>
    </i>
    <i r="1">
      <x v="1"/>
    </i>
    <i r="2">
      <x v="5"/>
    </i>
    <i>
      <x v="2170"/>
    </i>
    <i r="1">
      <x v="2"/>
    </i>
    <i r="2">
      <x v="4"/>
    </i>
    <i>
      <x v="2176"/>
    </i>
    <i r="1">
      <x v="2"/>
    </i>
    <i r="2">
      <x v="5"/>
    </i>
    <i>
      <x v="2179"/>
    </i>
    <i r="1">
      <x v="4"/>
    </i>
    <i r="2">
      <x v="2"/>
    </i>
    <i>
      <x v="2180"/>
    </i>
    <i r="1">
      <x/>
    </i>
    <i r="2">
      <x v="4"/>
    </i>
    <i>
      <x v="2182"/>
    </i>
    <i r="1">
      <x/>
    </i>
    <i r="2">
      <x v="5"/>
    </i>
    <i>
      <x v="2183"/>
    </i>
    <i r="1">
      <x/>
    </i>
    <i r="2">
      <x v="4"/>
    </i>
    <i>
      <x v="2186"/>
    </i>
    <i r="1">
      <x v="4"/>
    </i>
    <i r="2">
      <x v="5"/>
    </i>
    <i>
      <x v="2187"/>
    </i>
    <i r="1">
      <x v="4"/>
    </i>
    <i r="2">
      <x v="2"/>
    </i>
    <i>
      <x v="2188"/>
    </i>
    <i r="1">
      <x v="2"/>
    </i>
    <i r="2">
      <x v="2"/>
    </i>
    <i>
      <x v="2190"/>
    </i>
    <i r="1">
      <x v="3"/>
    </i>
    <i r="2">
      <x v="3"/>
    </i>
    <i>
      <x v="2195"/>
    </i>
    <i r="1">
      <x v="2"/>
    </i>
    <i r="2">
      <x v="3"/>
    </i>
    <i>
      <x v="2200"/>
    </i>
    <i r="1">
      <x v="2"/>
    </i>
    <i r="2">
      <x v="2"/>
    </i>
    <i>
      <x v="2201"/>
    </i>
    <i r="1">
      <x v="1"/>
    </i>
    <i r="2">
      <x v="2"/>
    </i>
    <i>
      <x v="2202"/>
    </i>
    <i r="1">
      <x v="2"/>
    </i>
    <i r="2">
      <x v="2"/>
    </i>
    <i r="1">
      <x v="4"/>
    </i>
    <i r="2">
      <x v="4"/>
    </i>
    <i>
      <x v="2203"/>
    </i>
    <i r="1">
      <x v="1"/>
    </i>
    <i r="2">
      <x v="2"/>
    </i>
    <i>
      <x v="2205"/>
    </i>
    <i r="1">
      <x v="4"/>
    </i>
    <i r="2">
      <x v="3"/>
    </i>
    <i>
      <x v="2206"/>
    </i>
    <i r="1">
      <x v="1"/>
    </i>
    <i r="2">
      <x v="5"/>
    </i>
    <i>
      <x v="2207"/>
    </i>
    <i r="1">
      <x/>
    </i>
    <i r="2">
      <x v="1"/>
    </i>
    <i>
      <x v="2208"/>
    </i>
    <i r="1">
      <x v="3"/>
    </i>
    <i r="2">
      <x v="2"/>
    </i>
    <i>
      <x v="2209"/>
    </i>
    <i r="1">
      <x v="2"/>
    </i>
    <i r="2">
      <x v="4"/>
    </i>
    <i>
      <x v="2210"/>
    </i>
    <i r="1">
      <x/>
    </i>
    <i r="2">
      <x v="1"/>
    </i>
    <i r="1">
      <x v="1"/>
    </i>
    <i r="2">
      <x v="3"/>
    </i>
    <i>
      <x v="2212"/>
    </i>
    <i r="1">
      <x v="2"/>
    </i>
    <i r="2">
      <x v="2"/>
    </i>
    <i>
      <x v="2213"/>
    </i>
    <i r="1">
      <x v="4"/>
    </i>
    <i r="2">
      <x v="5"/>
    </i>
    <i>
      <x v="2214"/>
    </i>
    <i r="1">
      <x v="3"/>
    </i>
    <i r="2">
      <x v="3"/>
    </i>
    <i>
      <x v="2217"/>
    </i>
    <i r="1">
      <x v="3"/>
    </i>
    <i r="2">
      <x v="2"/>
    </i>
    <i>
      <x v="2221"/>
    </i>
    <i r="1">
      <x v="2"/>
    </i>
    <i r="2">
      <x v="5"/>
    </i>
    <i>
      <x v="2222"/>
    </i>
    <i r="1">
      <x/>
    </i>
    <i r="2">
      <x v="4"/>
    </i>
    <i>
      <x v="2226"/>
    </i>
    <i r="1">
      <x v="3"/>
    </i>
    <i r="2">
      <x v="3"/>
    </i>
    <i>
      <x v="2227"/>
    </i>
    <i r="1">
      <x v="1"/>
    </i>
    <i r="2">
      <x v="1"/>
    </i>
    <i>
      <x v="2228"/>
    </i>
    <i r="1">
      <x/>
    </i>
    <i r="2">
      <x v="3"/>
    </i>
    <i>
      <x v="2229"/>
    </i>
    <i r="1">
      <x v="4"/>
    </i>
    <i r="2">
      <x v="5"/>
    </i>
    <i>
      <x v="2230"/>
    </i>
    <i r="1">
      <x v="4"/>
    </i>
    <i r="2">
      <x v="4"/>
    </i>
    <i>
      <x v="2231"/>
    </i>
    <i r="1">
      <x v="2"/>
    </i>
    <i r="2">
      <x v="5"/>
    </i>
    <i>
      <x v="2233"/>
    </i>
    <i r="1">
      <x v="3"/>
    </i>
    <i r="2">
      <x v="3"/>
    </i>
    <i>
      <x v="2235"/>
    </i>
    <i r="1">
      <x v="2"/>
    </i>
    <i r="2">
      <x v="4"/>
    </i>
    <i>
      <x v="2241"/>
    </i>
    <i r="1">
      <x/>
    </i>
    <i r="2">
      <x v="5"/>
    </i>
    <i>
      <x v="2243"/>
    </i>
    <i r="1">
      <x v="4"/>
    </i>
    <i r="2">
      <x v="5"/>
    </i>
    <i>
      <x v="2244"/>
    </i>
    <i r="1">
      <x v="1"/>
    </i>
    <i r="2">
      <x v="5"/>
    </i>
    <i>
      <x v="2245"/>
    </i>
    <i r="1">
      <x v="2"/>
    </i>
    <i r="2">
      <x v="4"/>
    </i>
    <i>
      <x v="2247"/>
    </i>
    <i r="1">
      <x v="4"/>
    </i>
    <i r="2">
      <x v="1"/>
    </i>
    <i>
      <x v="2251"/>
    </i>
    <i r="1">
      <x v="1"/>
    </i>
    <i r="2">
      <x v="1"/>
    </i>
    <i>
      <x v="2253"/>
    </i>
    <i r="1">
      <x v="2"/>
    </i>
    <i r="2">
      <x v="2"/>
    </i>
    <i>
      <x v="2254"/>
    </i>
    <i r="1">
      <x v="3"/>
    </i>
    <i r="2">
      <x v="5"/>
    </i>
    <i>
      <x v="2255"/>
    </i>
    <i r="1">
      <x v="1"/>
    </i>
    <i r="2">
      <x v="3"/>
    </i>
    <i>
      <x v="2256"/>
    </i>
    <i r="1">
      <x v="1"/>
    </i>
    <i r="2">
      <x v="2"/>
    </i>
    <i r="2">
      <x v="4"/>
    </i>
    <i>
      <x v="2260"/>
    </i>
    <i r="1">
      <x v="1"/>
    </i>
    <i r="2">
      <x v="3"/>
    </i>
    <i>
      <x v="2261"/>
    </i>
    <i r="1">
      <x v="3"/>
    </i>
    <i r="2">
      <x v="1"/>
    </i>
    <i>
      <x v="2262"/>
    </i>
    <i r="1">
      <x v="2"/>
    </i>
    <i r="2">
      <x v="3"/>
    </i>
    <i>
      <x v="2264"/>
    </i>
    <i r="1">
      <x/>
    </i>
    <i r="2">
      <x v="1"/>
    </i>
    <i>
      <x v="2265"/>
    </i>
    <i r="1">
      <x v="1"/>
    </i>
    <i r="2">
      <x v="2"/>
    </i>
    <i>
      <x v="2266"/>
    </i>
    <i r="1">
      <x v="4"/>
    </i>
    <i r="2">
      <x v="3"/>
    </i>
    <i>
      <x v="2268"/>
    </i>
    <i r="1">
      <x v="4"/>
    </i>
    <i r="2">
      <x v="3"/>
    </i>
    <i>
      <x v="2270"/>
    </i>
    <i r="1">
      <x v="3"/>
    </i>
    <i r="2">
      <x v="3"/>
    </i>
    <i>
      <x v="2271"/>
    </i>
    <i r="1">
      <x v="1"/>
    </i>
    <i r="2">
      <x v="2"/>
    </i>
    <i>
      <x v="2277"/>
    </i>
    <i r="1">
      <x v="4"/>
    </i>
    <i r="2">
      <x v="1"/>
    </i>
    <i>
      <x v="2278"/>
    </i>
    <i r="1">
      <x v="3"/>
    </i>
    <i r="2">
      <x v="5"/>
    </i>
    <i>
      <x v="2281"/>
    </i>
    <i r="1">
      <x v="1"/>
    </i>
    <i r="2">
      <x v="3"/>
    </i>
    <i>
      <x v="2284"/>
    </i>
    <i r="1">
      <x v="3"/>
    </i>
    <i r="2">
      <x v="4"/>
    </i>
    <i>
      <x v="2285"/>
    </i>
    <i r="1">
      <x v="1"/>
    </i>
    <i r="2">
      <x v="4"/>
    </i>
    <i>
      <x v="2287"/>
    </i>
    <i r="1">
      <x v="1"/>
    </i>
    <i r="2">
      <x v="2"/>
    </i>
    <i r="1">
      <x v="3"/>
    </i>
    <i r="2">
      <x v="3"/>
    </i>
    <i>
      <x v="2290"/>
    </i>
    <i r="1">
      <x v="4"/>
    </i>
    <i r="2">
      <x v="1"/>
    </i>
    <i>
      <x v="2292"/>
    </i>
    <i r="1">
      <x/>
    </i>
    <i r="2">
      <x v="5"/>
    </i>
    <i>
      <x v="2294"/>
    </i>
    <i r="1">
      <x v="4"/>
    </i>
    <i r="2">
      <x v="2"/>
    </i>
    <i>
      <x v="2295"/>
    </i>
    <i r="1">
      <x v="1"/>
    </i>
    <i r="2">
      <x v="5"/>
    </i>
    <i>
      <x v="2297"/>
    </i>
    <i r="1">
      <x v="4"/>
    </i>
    <i r="2">
      <x v="2"/>
    </i>
    <i>
      <x v="2303"/>
    </i>
    <i r="1">
      <x v="2"/>
    </i>
    <i r="2">
      <x v="2"/>
    </i>
    <i>
      <x v="2304"/>
    </i>
    <i r="1">
      <x v="2"/>
    </i>
    <i r="2">
      <x v="4"/>
    </i>
    <i>
      <x v="2307"/>
    </i>
    <i r="1">
      <x v="3"/>
    </i>
    <i r="2">
      <x v="1"/>
    </i>
    <i>
      <x v="2309"/>
    </i>
    <i r="1">
      <x v="4"/>
    </i>
    <i r="2">
      <x v="1"/>
    </i>
    <i>
      <x v="2312"/>
    </i>
    <i r="1">
      <x v="3"/>
    </i>
    <i r="2">
      <x v="5"/>
    </i>
    <i>
      <x v="2314"/>
    </i>
    <i r="1">
      <x v="1"/>
    </i>
    <i r="2">
      <x v="5"/>
    </i>
    <i r="1">
      <x v="3"/>
    </i>
    <i r="2">
      <x v="3"/>
    </i>
    <i>
      <x v="2315"/>
    </i>
    <i r="1">
      <x v="4"/>
    </i>
    <i r="2">
      <x v="5"/>
    </i>
    <i>
      <x v="2316"/>
    </i>
    <i r="1">
      <x v="2"/>
    </i>
    <i r="2">
      <x v="6"/>
    </i>
    <i>
      <x v="2318"/>
    </i>
    <i r="1">
      <x v="2"/>
    </i>
    <i r="2">
      <x v="3"/>
    </i>
    <i>
      <x v="2321"/>
    </i>
    <i r="1">
      <x v="4"/>
    </i>
    <i r="2">
      <x v="1"/>
    </i>
    <i>
      <x v="2322"/>
    </i>
    <i r="1">
      <x v="2"/>
    </i>
    <i r="2">
      <x v="3"/>
    </i>
    <i>
      <x v="2323"/>
    </i>
    <i r="1">
      <x v="2"/>
    </i>
    <i r="2">
      <x v="4"/>
    </i>
    <i>
      <x v="2326"/>
    </i>
    <i r="1">
      <x v="1"/>
    </i>
    <i r="2">
      <x v="4"/>
    </i>
    <i>
      <x v="2327"/>
    </i>
    <i r="1">
      <x v="2"/>
    </i>
    <i r="2">
      <x v="1"/>
    </i>
    <i r="1">
      <x v="3"/>
    </i>
    <i r="2">
      <x v="2"/>
    </i>
    <i>
      <x v="2333"/>
    </i>
    <i r="1">
      <x v="4"/>
    </i>
    <i r="2">
      <x v="1"/>
    </i>
    <i>
      <x v="2334"/>
    </i>
    <i r="1">
      <x v="1"/>
    </i>
    <i r="2">
      <x v="4"/>
    </i>
    <i>
      <x v="2342"/>
    </i>
    <i r="1">
      <x v="2"/>
    </i>
    <i r="2">
      <x v="4"/>
    </i>
    <i>
      <x v="2350"/>
    </i>
    <i r="1">
      <x v="1"/>
    </i>
    <i r="2">
      <x v="4"/>
    </i>
    <i>
      <x v="2351"/>
    </i>
    <i r="1">
      <x v="3"/>
    </i>
    <i r="2">
      <x v="5"/>
    </i>
    <i>
      <x v="2357"/>
    </i>
    <i r="1">
      <x/>
    </i>
    <i r="2">
      <x v="6"/>
    </i>
    <i>
      <x v="2359"/>
    </i>
    <i r="1">
      <x v="3"/>
    </i>
    <i r="2">
      <x v="4"/>
    </i>
    <i>
      <x v="2362"/>
    </i>
    <i r="1">
      <x v="2"/>
    </i>
    <i r="2">
      <x v="3"/>
    </i>
    <i>
      <x v="2364"/>
    </i>
    <i r="1">
      <x/>
    </i>
    <i r="2">
      <x v="2"/>
    </i>
    <i>
      <x v="2366"/>
    </i>
    <i r="1">
      <x v="1"/>
    </i>
    <i r="2">
      <x v="5"/>
    </i>
    <i>
      <x v="2367"/>
    </i>
    <i r="1">
      <x v="3"/>
    </i>
    <i r="2">
      <x v="1"/>
    </i>
    <i>
      <x v="2368"/>
    </i>
    <i r="1">
      <x v="1"/>
    </i>
    <i r="2">
      <x v="2"/>
    </i>
    <i>
      <x v="2370"/>
    </i>
    <i r="1">
      <x v="2"/>
    </i>
    <i r="2">
      <x v="1"/>
    </i>
    <i>
      <x v="2379"/>
    </i>
    <i r="1">
      <x v="1"/>
    </i>
    <i r="2">
      <x v="2"/>
    </i>
    <i>
      <x v="2381"/>
    </i>
    <i r="1">
      <x/>
    </i>
    <i r="2">
      <x v="2"/>
    </i>
    <i>
      <x v="2382"/>
    </i>
    <i r="1">
      <x v="3"/>
    </i>
    <i r="2">
      <x v="5"/>
    </i>
    <i>
      <x v="2385"/>
    </i>
    <i r="1">
      <x/>
    </i>
    <i r="2">
      <x v="2"/>
    </i>
    <i>
      <x v="2387"/>
    </i>
    <i r="1">
      <x v="1"/>
    </i>
    <i r="2">
      <x v="1"/>
    </i>
    <i>
      <x v="2389"/>
    </i>
    <i r="1">
      <x v="1"/>
    </i>
    <i r="2">
      <x v="3"/>
    </i>
    <i>
      <x v="2393"/>
    </i>
    <i r="1">
      <x v="1"/>
    </i>
    <i r="2">
      <x v="4"/>
    </i>
    <i>
      <x v="2396"/>
    </i>
    <i r="1">
      <x v="4"/>
    </i>
    <i r="2">
      <x v="1"/>
    </i>
    <i>
      <x v="2397"/>
    </i>
    <i r="1">
      <x/>
    </i>
    <i r="2">
      <x v="1"/>
    </i>
    <i>
      <x v="2401"/>
    </i>
    <i r="1">
      <x/>
    </i>
    <i r="2">
      <x v="2"/>
    </i>
    <i>
      <x v="2402"/>
    </i>
    <i r="1">
      <x v="1"/>
    </i>
    <i r="2">
      <x v="2"/>
    </i>
    <i>
      <x v="2404"/>
    </i>
    <i r="1">
      <x/>
    </i>
    <i r="2">
      <x v="1"/>
    </i>
    <i>
      <x v="2409"/>
    </i>
    <i r="1">
      <x/>
    </i>
    <i r="2">
      <x v="1"/>
    </i>
    <i>
      <x v="2411"/>
    </i>
    <i r="1">
      <x v="2"/>
    </i>
    <i r="2">
      <x v="2"/>
    </i>
    <i>
      <x v="2414"/>
    </i>
    <i r="1">
      <x v="3"/>
    </i>
    <i r="2">
      <x v="2"/>
    </i>
    <i>
      <x v="2419"/>
    </i>
    <i r="1">
      <x v="1"/>
    </i>
    <i r="2">
      <x v="4"/>
    </i>
    <i>
      <x v="2422"/>
    </i>
    <i r="1">
      <x/>
    </i>
    <i r="2">
      <x v="6"/>
    </i>
    <i>
      <x v="2435"/>
    </i>
    <i r="1">
      <x v="3"/>
    </i>
    <i r="2">
      <x v="5"/>
    </i>
    <i>
      <x v="2436"/>
    </i>
    <i r="1">
      <x v="3"/>
    </i>
    <i r="2">
      <x v="4"/>
    </i>
    <i>
      <x v="2437"/>
    </i>
    <i r="1">
      <x/>
    </i>
    <i r="2">
      <x v="2"/>
    </i>
    <i>
      <x v="2438"/>
    </i>
    <i r="1">
      <x v="2"/>
    </i>
    <i r="2">
      <x v="1"/>
    </i>
    <i>
      <x v="2439"/>
    </i>
    <i r="1">
      <x v="3"/>
    </i>
    <i r="2">
      <x v="3"/>
    </i>
    <i>
      <x v="2443"/>
    </i>
    <i r="1">
      <x/>
    </i>
    <i r="2">
      <x v="1"/>
    </i>
    <i>
      <x v="2445"/>
    </i>
    <i r="1">
      <x/>
    </i>
    <i r="2">
      <x v="4"/>
    </i>
    <i>
      <x v="2448"/>
    </i>
    <i r="1">
      <x v="1"/>
    </i>
    <i r="2">
      <x v="6"/>
    </i>
    <i r="1">
      <x v="3"/>
    </i>
    <i r="2">
      <x v="4"/>
    </i>
    <i>
      <x v="2450"/>
    </i>
    <i r="1">
      <x v="2"/>
    </i>
    <i r="2">
      <x v="4"/>
    </i>
    <i>
      <x v="2452"/>
    </i>
    <i r="1">
      <x v="4"/>
    </i>
    <i r="2">
      <x v="1"/>
    </i>
    <i>
      <x v="2455"/>
    </i>
    <i r="1">
      <x v="4"/>
    </i>
    <i r="2">
      <x v="4"/>
    </i>
    <i>
      <x v="2456"/>
    </i>
    <i r="1">
      <x v="3"/>
    </i>
    <i r="2">
      <x v="1"/>
    </i>
    <i>
      <x v="2459"/>
    </i>
    <i r="1">
      <x/>
    </i>
    <i r="2">
      <x v="5"/>
    </i>
    <i>
      <x v="2461"/>
    </i>
    <i r="1">
      <x v="1"/>
    </i>
    <i r="2">
      <x v="6"/>
    </i>
    <i r="1">
      <x v="2"/>
    </i>
    <i r="2">
      <x v="3"/>
    </i>
    <i>
      <x v="2463"/>
    </i>
    <i r="1">
      <x v="2"/>
    </i>
    <i r="2">
      <x v="2"/>
    </i>
    <i>
      <x v="2466"/>
    </i>
    <i r="1">
      <x v="3"/>
    </i>
    <i r="2">
      <x v="5"/>
    </i>
    <i>
      <x v="2467"/>
    </i>
    <i r="1">
      <x v="2"/>
    </i>
    <i r="2">
      <x v="2"/>
    </i>
    <i>
      <x v="2470"/>
    </i>
    <i r="1">
      <x/>
    </i>
    <i r="2">
      <x v="6"/>
    </i>
    <i>
      <x v="2475"/>
    </i>
    <i r="1">
      <x v="3"/>
    </i>
    <i r="2">
      <x v="2"/>
    </i>
    <i>
      <x v="2477"/>
    </i>
    <i r="1">
      <x/>
    </i>
    <i r="2">
      <x v="3"/>
    </i>
    <i>
      <x v="2480"/>
    </i>
    <i r="1">
      <x v="3"/>
    </i>
    <i r="2">
      <x v="1"/>
    </i>
    <i>
      <x v="2485"/>
    </i>
    <i r="1">
      <x v="1"/>
    </i>
    <i r="2">
      <x v="5"/>
    </i>
    <i>
      <x v="2486"/>
    </i>
    <i r="1">
      <x v="4"/>
    </i>
    <i r="2">
      <x v="3"/>
    </i>
    <i>
      <x v="2492"/>
    </i>
    <i r="1">
      <x v="3"/>
    </i>
    <i r="2">
      <x v="4"/>
    </i>
    <i>
      <x v="2495"/>
    </i>
    <i r="1">
      <x v="3"/>
    </i>
    <i r="2">
      <x v="5"/>
    </i>
    <i>
      <x v="2497"/>
    </i>
    <i r="1">
      <x v="3"/>
    </i>
    <i r="2">
      <x v="2"/>
    </i>
    <i>
      <x v="2499"/>
    </i>
    <i r="1">
      <x v="3"/>
    </i>
    <i r="2">
      <x v="3"/>
    </i>
    <i>
      <x v="2500"/>
    </i>
    <i r="1">
      <x v="1"/>
    </i>
    <i r="2">
      <x v="3"/>
    </i>
    <i>
      <x v="2502"/>
    </i>
    <i r="1">
      <x v="3"/>
    </i>
    <i r="2">
      <x v="2"/>
    </i>
    <i r="1">
      <x v="4"/>
    </i>
    <i r="2">
      <x v="1"/>
    </i>
    <i>
      <x v="2513"/>
    </i>
    <i r="1">
      <x v="2"/>
    </i>
    <i r="2">
      <x v="2"/>
    </i>
    <i r="1">
      <x v="3"/>
    </i>
    <i r="2">
      <x v="2"/>
    </i>
    <i>
      <x v="2514"/>
    </i>
    <i r="1">
      <x v="4"/>
    </i>
    <i r="2">
      <x v="3"/>
    </i>
    <i>
      <x v="2517"/>
    </i>
    <i r="1">
      <x v="3"/>
    </i>
    <i r="2">
      <x v="2"/>
    </i>
    <i>
      <x v="2521"/>
    </i>
    <i r="1">
      <x v="1"/>
    </i>
    <i r="2">
      <x v="4"/>
    </i>
    <i>
      <x v="2528"/>
    </i>
    <i r="1">
      <x v="3"/>
    </i>
    <i r="2">
      <x v="4"/>
    </i>
    <i>
      <x v="2530"/>
    </i>
    <i r="1">
      <x/>
    </i>
    <i r="2">
      <x v="4"/>
    </i>
    <i>
      <x v="2531"/>
    </i>
    <i r="1">
      <x v="3"/>
    </i>
    <i r="2">
      <x v="6"/>
    </i>
    <i>
      <x v="2532"/>
    </i>
    <i r="1">
      <x v="1"/>
    </i>
    <i r="2">
      <x v="2"/>
    </i>
    <i>
      <x v="2534"/>
    </i>
    <i r="1">
      <x v="1"/>
    </i>
    <i r="2">
      <x v="1"/>
    </i>
    <i>
      <x v="2538"/>
    </i>
    <i r="1">
      <x v="4"/>
    </i>
    <i r="2">
      <x v="2"/>
    </i>
    <i>
      <x v="2539"/>
    </i>
    <i r="1">
      <x v="1"/>
    </i>
    <i r="2">
      <x v="1"/>
    </i>
    <i>
      <x v="2540"/>
    </i>
    <i r="1">
      <x v="3"/>
    </i>
    <i r="2">
      <x v="1"/>
    </i>
    <i>
      <x v="2544"/>
    </i>
    <i r="1">
      <x v="4"/>
    </i>
    <i r="2">
      <x v="2"/>
    </i>
    <i>
      <x v="2546"/>
    </i>
    <i r="1">
      <x v="1"/>
    </i>
    <i r="2">
      <x v="2"/>
    </i>
    <i>
      <x v="2547"/>
    </i>
    <i r="1">
      <x v="3"/>
    </i>
    <i r="2">
      <x v="4"/>
    </i>
    <i>
      <x v="2551"/>
    </i>
    <i r="1">
      <x/>
    </i>
    <i r="2">
      <x v="1"/>
    </i>
    <i>
      <x v="2552"/>
    </i>
    <i r="1">
      <x v="3"/>
    </i>
    <i r="2">
      <x v="3"/>
    </i>
    <i>
      <x v="2553"/>
    </i>
    <i r="1">
      <x/>
    </i>
    <i r="2">
      <x v="4"/>
    </i>
    <i>
      <x v="2554"/>
    </i>
    <i r="1">
      <x v="3"/>
    </i>
    <i r="2">
      <x v="3"/>
    </i>
    <i>
      <x v="2555"/>
    </i>
    <i r="1">
      <x/>
    </i>
    <i r="2">
      <x v="5"/>
    </i>
    <i>
      <x v="2557"/>
    </i>
    <i r="1">
      <x v="2"/>
    </i>
    <i r="2">
      <x v="1"/>
    </i>
    <i>
      <x v="2560"/>
    </i>
    <i r="1">
      <x v="3"/>
    </i>
    <i r="2">
      <x v="1"/>
    </i>
    <i>
      <x v="2561"/>
    </i>
    <i r="1">
      <x/>
    </i>
    <i r="2">
      <x v="2"/>
    </i>
    <i>
      <x v="2563"/>
    </i>
    <i r="1">
      <x v="2"/>
    </i>
    <i r="2">
      <x v="2"/>
    </i>
    <i r="1">
      <x v="3"/>
    </i>
    <i r="2">
      <x v="4"/>
    </i>
    <i>
      <x v="2573"/>
    </i>
    <i r="1">
      <x/>
    </i>
    <i r="2">
      <x v="3"/>
    </i>
    <i>
      <x v="2575"/>
    </i>
    <i r="1">
      <x v="4"/>
    </i>
    <i r="2">
      <x v="1"/>
    </i>
    <i>
      <x v="2577"/>
    </i>
    <i r="1">
      <x v="1"/>
    </i>
    <i r="2">
      <x v="1"/>
    </i>
    <i>
      <x v="2579"/>
    </i>
    <i r="1">
      <x/>
    </i>
    <i r="2">
      <x v="1"/>
    </i>
    <i>
      <x v="2584"/>
    </i>
    <i r="1">
      <x v="2"/>
    </i>
    <i r="2">
      <x v="2"/>
    </i>
    <i>
      <x v="2586"/>
    </i>
    <i r="1">
      <x v="3"/>
    </i>
    <i r="2">
      <x v="6"/>
    </i>
    <i>
      <x v="2588"/>
    </i>
    <i r="1">
      <x v="1"/>
    </i>
    <i r="2">
      <x v="6"/>
    </i>
    <i>
      <x v="2591"/>
    </i>
    <i r="1">
      <x v="3"/>
    </i>
    <i r="2">
      <x v="5"/>
    </i>
    <i>
      <x v="2592"/>
    </i>
    <i r="1">
      <x v="1"/>
    </i>
    <i r="2">
      <x v="3"/>
    </i>
    <i>
      <x v="2593"/>
    </i>
    <i r="1">
      <x v="2"/>
    </i>
    <i r="2">
      <x v="3"/>
    </i>
    <i>
      <x v="2596"/>
    </i>
    <i r="1">
      <x v="1"/>
    </i>
    <i r="2">
      <x v="5"/>
    </i>
    <i r="1">
      <x v="2"/>
    </i>
    <i r="2">
      <x v="4"/>
    </i>
    <i>
      <x v="2601"/>
    </i>
    <i r="1">
      <x v="1"/>
    </i>
    <i r="2">
      <x v="6"/>
    </i>
    <i>
      <x v="2604"/>
    </i>
    <i r="1">
      <x/>
    </i>
    <i r="2">
      <x v="3"/>
    </i>
    <i r="1">
      <x v="2"/>
    </i>
    <i r="2">
      <x v="5"/>
    </i>
    <i>
      <x v="2609"/>
    </i>
    <i r="1">
      <x v="1"/>
    </i>
    <i r="2">
      <x v="3"/>
    </i>
    <i>
      <x v="2611"/>
    </i>
    <i r="1">
      <x v="2"/>
    </i>
    <i r="2">
      <x v="1"/>
    </i>
    <i>
      <x v="2613"/>
    </i>
    <i r="1">
      <x v="3"/>
    </i>
    <i r="2">
      <x v="1"/>
    </i>
    <i>
      <x v="2615"/>
    </i>
    <i r="1">
      <x v="3"/>
    </i>
    <i r="2">
      <x v="4"/>
    </i>
    <i>
      <x v="2617"/>
    </i>
    <i r="1">
      <x v="4"/>
    </i>
    <i r="2">
      <x v="2"/>
    </i>
    <i>
      <x v="2621"/>
    </i>
    <i r="1">
      <x v="4"/>
    </i>
    <i r="2">
      <x v="4"/>
    </i>
    <i>
      <x v="2625"/>
    </i>
    <i r="1">
      <x/>
    </i>
    <i r="2">
      <x v="1"/>
    </i>
    <i>
      <x v="2627"/>
    </i>
    <i r="1">
      <x v="4"/>
    </i>
    <i r="2">
      <x v="2"/>
    </i>
    <i>
      <x v="2630"/>
    </i>
    <i r="1">
      <x/>
    </i>
    <i r="2">
      <x v="3"/>
    </i>
    <i>
      <x v="2632"/>
    </i>
    <i r="1">
      <x/>
    </i>
    <i r="2">
      <x v="5"/>
    </i>
    <i>
      <x v="2635"/>
    </i>
    <i r="1">
      <x v="2"/>
    </i>
    <i r="2">
      <x v="6"/>
    </i>
    <i>
      <x v="2636"/>
    </i>
    <i r="1">
      <x v="1"/>
    </i>
    <i r="2">
      <x v="5"/>
    </i>
    <i>
      <x v="2637"/>
    </i>
    <i r="1">
      <x v="4"/>
    </i>
    <i r="2">
      <x v="1"/>
    </i>
    <i>
      <x v="2640"/>
    </i>
    <i r="1">
      <x v="1"/>
    </i>
    <i r="2">
      <x v="2"/>
    </i>
    <i>
      <x v="2646"/>
    </i>
    <i r="1">
      <x v="4"/>
    </i>
    <i r="2">
      <x v="1"/>
    </i>
    <i>
      <x v="2647"/>
    </i>
    <i r="1">
      <x v="3"/>
    </i>
    <i r="2">
      <x v="1"/>
    </i>
    <i>
      <x v="2648"/>
    </i>
    <i r="1">
      <x v="4"/>
    </i>
    <i r="2">
      <x v="2"/>
    </i>
    <i>
      <x v="2653"/>
    </i>
    <i r="1">
      <x/>
    </i>
    <i r="2">
      <x v="1"/>
    </i>
    <i>
      <x v="2655"/>
    </i>
    <i r="1">
      <x v="4"/>
    </i>
    <i r="2">
      <x v="4"/>
    </i>
    <i>
      <x v="2660"/>
    </i>
    <i r="1">
      <x/>
    </i>
    <i r="2">
      <x v="2"/>
    </i>
    <i>
      <x v="2661"/>
    </i>
    <i r="1">
      <x v="1"/>
    </i>
    <i r="2">
      <x v="3"/>
    </i>
    <i>
      <x v="2662"/>
    </i>
    <i r="1">
      <x/>
    </i>
    <i r="2">
      <x v="3"/>
    </i>
    <i>
      <x v="2663"/>
    </i>
    <i r="1">
      <x v="1"/>
    </i>
    <i r="2">
      <x v="4"/>
    </i>
    <i>
      <x v="2665"/>
    </i>
    <i r="1">
      <x v="3"/>
    </i>
    <i r="2">
      <x v="5"/>
    </i>
    <i>
      <x v="2670"/>
    </i>
    <i r="1">
      <x v="3"/>
    </i>
    <i r="2">
      <x v="2"/>
    </i>
    <i>
      <x v="2671"/>
    </i>
    <i r="1">
      <x v="1"/>
    </i>
    <i r="2">
      <x v="3"/>
    </i>
    <i>
      <x v="2673"/>
    </i>
    <i r="1">
      <x v="3"/>
    </i>
    <i r="2">
      <x v="3"/>
    </i>
    <i>
      <x v="2676"/>
    </i>
    <i r="1">
      <x v="4"/>
    </i>
    <i r="2">
      <x v="3"/>
    </i>
    <i>
      <x v="2683"/>
    </i>
    <i r="1">
      <x v="2"/>
    </i>
    <i r="2">
      <x v="1"/>
    </i>
    <i>
      <x v="2686"/>
    </i>
    <i r="1">
      <x v="3"/>
    </i>
    <i r="2">
      <x v="3"/>
    </i>
    <i>
      <x v="2687"/>
    </i>
    <i r="1">
      <x v="1"/>
    </i>
    <i r="2">
      <x v="4"/>
    </i>
    <i>
      <x v="2690"/>
    </i>
    <i r="1">
      <x v="2"/>
    </i>
    <i r="2">
      <x v="1"/>
    </i>
    <i>
      <x v="2697"/>
    </i>
    <i r="1">
      <x v="1"/>
    </i>
    <i r="2">
      <x v="5"/>
    </i>
    <i>
      <x v="2698"/>
    </i>
    <i r="1">
      <x v="2"/>
    </i>
    <i r="2">
      <x v="5"/>
    </i>
    <i>
      <x v="2700"/>
    </i>
    <i r="1">
      <x v="2"/>
    </i>
    <i r="2">
      <x v="1"/>
    </i>
    <i>
      <x v="2705"/>
    </i>
    <i r="1">
      <x v="3"/>
    </i>
    <i r="2">
      <x v="5"/>
    </i>
    <i>
      <x v="2706"/>
    </i>
    <i r="1">
      <x v="3"/>
    </i>
    <i r="2">
      <x v="3"/>
    </i>
    <i>
      <x v="2707"/>
    </i>
    <i r="1">
      <x v="2"/>
    </i>
    <i r="2">
      <x v="1"/>
    </i>
    <i>
      <x v="2709"/>
    </i>
    <i r="1">
      <x/>
    </i>
    <i r="2">
      <x v="4"/>
    </i>
    <i>
      <x v="2724"/>
    </i>
    <i r="1">
      <x v="3"/>
    </i>
    <i r="2">
      <x v="3"/>
    </i>
    <i>
      <x v="2725"/>
    </i>
    <i r="1">
      <x v="1"/>
    </i>
    <i r="2">
      <x v="4"/>
    </i>
    <i>
      <x v="2726"/>
    </i>
    <i r="1">
      <x/>
    </i>
    <i r="2">
      <x v="6"/>
    </i>
    <i>
      <x v="2729"/>
    </i>
    <i r="1">
      <x v="2"/>
    </i>
    <i r="2">
      <x v="4"/>
    </i>
    <i>
      <x v="2734"/>
    </i>
    <i r="1">
      <x v="2"/>
    </i>
    <i r="2">
      <x v="1"/>
    </i>
    <i>
      <x v="2737"/>
    </i>
    <i r="1">
      <x/>
    </i>
    <i r="2">
      <x v="3"/>
    </i>
    <i>
      <x v="2739"/>
    </i>
    <i r="1">
      <x v="1"/>
    </i>
    <i r="2">
      <x v="2"/>
    </i>
    <i>
      <x v="2740"/>
    </i>
    <i r="1">
      <x v="4"/>
    </i>
    <i r="2">
      <x v="5"/>
    </i>
    <i>
      <x v="2743"/>
    </i>
    <i r="1">
      <x/>
    </i>
    <i r="2">
      <x v="3"/>
    </i>
    <i>
      <x v="2744"/>
    </i>
    <i r="1">
      <x v="3"/>
    </i>
    <i r="2">
      <x v="4"/>
    </i>
    <i>
      <x v="2746"/>
    </i>
    <i r="1">
      <x v="2"/>
    </i>
    <i r="2">
      <x v="3"/>
    </i>
    <i r="2">
      <x v="4"/>
    </i>
    <i>
      <x v="2749"/>
    </i>
    <i r="1">
      <x/>
    </i>
    <i r="2">
      <x v="5"/>
    </i>
    <i r="1">
      <x v="4"/>
    </i>
    <i r="2">
      <x v="1"/>
    </i>
    <i>
      <x v="2750"/>
    </i>
    <i r="1">
      <x v="4"/>
    </i>
    <i r="2">
      <x v="1"/>
    </i>
    <i>
      <x v="2751"/>
    </i>
    <i r="1">
      <x v="2"/>
    </i>
    <i r="2">
      <x v="2"/>
    </i>
    <i>
      <x v="2754"/>
    </i>
    <i r="1">
      <x v="4"/>
    </i>
    <i r="2">
      <x v="3"/>
    </i>
    <i>
      <x v="2756"/>
    </i>
    <i r="1">
      <x/>
    </i>
    <i r="2">
      <x v="1"/>
    </i>
    <i r="1">
      <x v="4"/>
    </i>
    <i r="2">
      <x v="4"/>
    </i>
    <i>
      <x v="2757"/>
    </i>
    <i r="1">
      <x/>
    </i>
    <i r="2">
      <x v="5"/>
    </i>
    <i r="1">
      <x v="1"/>
    </i>
    <i r="2">
      <x v="1"/>
    </i>
    <i>
      <x v="2759"/>
    </i>
    <i r="1">
      <x v="1"/>
    </i>
    <i r="2">
      <x v="1"/>
    </i>
    <i>
      <x v="2760"/>
    </i>
    <i r="1">
      <x v="4"/>
    </i>
    <i r="2">
      <x v="1"/>
    </i>
    <i>
      <x v="2762"/>
    </i>
    <i r="1">
      <x v="2"/>
    </i>
    <i r="2">
      <x v="5"/>
    </i>
    <i>
      <x v="2764"/>
    </i>
    <i r="1">
      <x v="2"/>
    </i>
    <i r="2">
      <x v="2"/>
    </i>
    <i>
      <x v="2766"/>
    </i>
    <i r="1">
      <x v="3"/>
    </i>
    <i r="2">
      <x v="3"/>
    </i>
    <i r="2">
      <x v="4"/>
    </i>
    <i>
      <x v="2770"/>
    </i>
    <i r="1">
      <x v="4"/>
    </i>
    <i r="2">
      <x v="4"/>
    </i>
    <i t="grand">
      <x/>
    </i>
  </rowItems>
  <colItems count="1">
    <i/>
  </colItems>
  <pageFields count="1">
    <pageField fld="23" item="1" hier="-1"/>
  </pageFields>
  <dataFields count="1">
    <dataField name="Sum of Quantity in Stock" fld="18" baseField="15" baseItem="16"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28312D-D7CC-4F7B-96B4-BD0659D655F7}" name="High Inventory Investment" cacheId="3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ore Location">
  <location ref="AJ2:AK2774" firstHeaderRow="1" firstDataRow="1" firstDataCol="1"/>
  <pivotFields count="24">
    <pivotField showAll="0"/>
    <pivotField showAll="0"/>
    <pivotField showAll="0"/>
    <pivotField showAll="0">
      <items count="7">
        <item x="5"/>
        <item x="0"/>
        <item x="1"/>
        <item x="3"/>
        <item x="4"/>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axis="axisRow" showAll="0" sortType="descending">
      <items count="2772">
        <item x="2453"/>
        <item x="2082"/>
        <item x="447"/>
        <item x="2767"/>
        <item x="1468"/>
        <item x="2383"/>
        <item x="1160"/>
        <item x="587"/>
        <item x="1964"/>
        <item x="2047"/>
        <item x="1637"/>
        <item x="357"/>
        <item x="146"/>
        <item x="327"/>
        <item x="312"/>
        <item x="2157"/>
        <item x="1669"/>
        <item x="871"/>
        <item x="852"/>
        <item x="1480"/>
        <item x="1255"/>
        <item x="2493"/>
        <item x="2205"/>
        <item x="2675"/>
        <item x="1628"/>
        <item x="2046"/>
        <item x="1419"/>
        <item x="1428"/>
        <item x="891"/>
        <item x="2607"/>
        <item x="1647"/>
        <item x="1380"/>
        <item x="139"/>
        <item x="1860"/>
        <item x="2096"/>
        <item x="2392"/>
        <item x="1572"/>
        <item x="1680"/>
        <item x="2524"/>
        <item x="1489"/>
        <item x="1117"/>
        <item x="509"/>
        <item x="2155"/>
        <item x="1134"/>
        <item x="2195"/>
        <item x="1986"/>
        <item x="1542"/>
        <item x="2051"/>
        <item x="2174"/>
        <item x="2134"/>
        <item x="1236"/>
        <item x="1237"/>
        <item x="1332"/>
        <item x="2225"/>
        <item x="942"/>
        <item x="2413"/>
        <item x="764"/>
        <item x="2617"/>
        <item x="2480"/>
        <item x="1155"/>
        <item x="2226"/>
        <item x="2011"/>
        <item x="2406"/>
        <item x="1946"/>
        <item x="276"/>
        <item x="301"/>
        <item x="460"/>
        <item x="2490"/>
        <item x="1867"/>
        <item x="317"/>
        <item x="1343"/>
        <item x="2441"/>
        <item x="105"/>
        <item x="2614"/>
        <item x="137"/>
        <item x="408"/>
        <item x="670"/>
        <item x="315"/>
        <item x="803"/>
        <item x="1248"/>
        <item x="2554"/>
        <item x="203"/>
        <item x="1219"/>
        <item x="1527"/>
        <item x="525"/>
        <item x="249"/>
        <item x="2529"/>
        <item x="1093"/>
        <item x="2029"/>
        <item x="2142"/>
        <item x="2632"/>
        <item x="155"/>
        <item x="459"/>
        <item x="1404"/>
        <item x="365"/>
        <item x="371"/>
        <item x="1233"/>
        <item x="507"/>
        <item x="1262"/>
        <item x="1292"/>
        <item x="1988"/>
        <item x="344"/>
        <item x="2085"/>
        <item x="2500"/>
        <item x="2183"/>
        <item x="26"/>
        <item x="2407"/>
        <item x="2115"/>
        <item x="347"/>
        <item x="1908"/>
        <item x="594"/>
        <item x="2661"/>
        <item x="2162"/>
        <item x="1553"/>
        <item x="1275"/>
        <item x="1654"/>
        <item x="1041"/>
        <item x="2086"/>
        <item x="1644"/>
        <item x="1583"/>
        <item x="967"/>
        <item x="779"/>
        <item x="1408"/>
        <item x="1052"/>
        <item x="1684"/>
        <item x="458"/>
        <item x="1829"/>
        <item x="1147"/>
        <item x="364"/>
        <item x="1116"/>
        <item x="272"/>
        <item x="1743"/>
        <item x="1025"/>
        <item x="1371"/>
        <item x="1595"/>
        <item x="37"/>
        <item x="1373"/>
        <item x="1153"/>
        <item x="152"/>
        <item x="1085"/>
        <item x="236"/>
        <item x="1321"/>
        <item x="2009"/>
        <item x="150"/>
        <item x="2350"/>
        <item x="2602"/>
        <item x="1017"/>
        <item x="2307"/>
        <item x="464"/>
        <item x="1033"/>
        <item x="890"/>
        <item x="111"/>
        <item x="1442"/>
        <item x="1413"/>
        <item x="470"/>
        <item x="1565"/>
        <item x="1037"/>
        <item x="395"/>
        <item x="2068"/>
        <item x="2028"/>
        <item x="453"/>
        <item x="2297"/>
        <item x="2724"/>
        <item x="278"/>
        <item x="1838"/>
        <item x="1352"/>
        <item x="1630"/>
        <item x="311"/>
        <item x="99"/>
        <item x="710"/>
        <item x="799"/>
        <item x="1098"/>
        <item x="1183"/>
        <item x="1291"/>
        <item x="2004"/>
        <item x="2575"/>
        <item x="2194"/>
        <item x="2721"/>
        <item x="198"/>
        <item x="1363"/>
        <item x="2720"/>
        <item x="1043"/>
        <item x="2228"/>
        <item x="1445"/>
        <item x="2578"/>
        <item x="1157"/>
        <item x="634"/>
        <item x="529"/>
        <item x="618"/>
        <item x="1493"/>
        <item x="596"/>
        <item x="1865"/>
        <item x="1774"/>
        <item x="2284"/>
        <item x="906"/>
        <item x="629"/>
        <item x="2153"/>
        <item x="1473"/>
        <item x="848"/>
        <item x="2249"/>
        <item x="245"/>
        <item x="887"/>
        <item x="1024"/>
        <item x="2220"/>
        <item x="1167"/>
        <item x="2283"/>
        <item x="39"/>
        <item x="2599"/>
        <item x="551"/>
        <item x="1123"/>
        <item x="1713"/>
        <item x="2593"/>
        <item x="298"/>
        <item x="1800"/>
        <item x="2581"/>
        <item x="2062"/>
        <item x="2462"/>
        <item x="1996"/>
        <item x="1759"/>
        <item x="1534"/>
        <item x="876"/>
        <item x="112"/>
        <item x="1340"/>
        <item x="1273"/>
        <item x="579"/>
        <item x="1406"/>
        <item x="982"/>
        <item x="1446"/>
        <item x="1083"/>
        <item x="2359"/>
        <item x="1035"/>
        <item x="956"/>
        <item x="15"/>
        <item x="1272"/>
        <item x="2131"/>
        <item x="44"/>
        <item x="1862"/>
        <item x="1517"/>
        <item x="2536"/>
        <item x="421"/>
        <item x="549"/>
        <item x="1181"/>
        <item x="847"/>
        <item x="786"/>
        <item x="461"/>
        <item x="1925"/>
        <item x="1375"/>
        <item x="1422"/>
        <item x="1909"/>
        <item x="303"/>
        <item x="1883"/>
        <item x="1817"/>
        <item x="2204"/>
        <item x="972"/>
        <item x="230"/>
        <item x="34"/>
        <item x="2537"/>
        <item x="2755"/>
        <item x="2321"/>
        <item x="2592"/>
        <item x="2257"/>
        <item x="1900"/>
        <item x="2747"/>
        <item x="125"/>
        <item x="1536"/>
        <item x="1664"/>
        <item x="2076"/>
        <item x="2496"/>
        <item x="1708"/>
        <item x="1597"/>
        <item x="1614"/>
        <item x="156"/>
        <item x="1621"/>
        <item x="1044"/>
        <item x="1781"/>
        <item x="946"/>
        <item x="2692"/>
        <item x="19"/>
        <item x="2625"/>
        <item x="1682"/>
        <item x="2700"/>
        <item x="1405"/>
        <item x="2762"/>
        <item x="872"/>
        <item x="1688"/>
        <item x="2748"/>
        <item x="1605"/>
        <item x="448"/>
        <item x="933"/>
        <item x="2620"/>
        <item x="1575"/>
        <item x="2457"/>
        <item x="1858"/>
        <item x="1642"/>
        <item x="854"/>
        <item x="754"/>
        <item x="1118"/>
        <item x="2640"/>
        <item x="2420"/>
        <item x="1519"/>
        <item x="1679"/>
        <item x="2583"/>
        <item x="1855"/>
        <item x="559"/>
        <item x="134"/>
        <item x="2687"/>
        <item x="1284"/>
        <item x="2104"/>
        <item x="2526"/>
        <item x="1851"/>
        <item x="2373"/>
        <item x="752"/>
        <item x="325"/>
        <item x="2741"/>
        <item x="1626"/>
        <item x="1917"/>
        <item x="2506"/>
        <item x="2626"/>
        <item x="2073"/>
        <item x="2025"/>
        <item x="1217"/>
        <item x="1426"/>
        <item x="351"/>
        <item x="2271"/>
        <item x="2674"/>
        <item x="678"/>
        <item x="520"/>
        <item x="714"/>
        <item x="1953"/>
        <item x="2712"/>
        <item x="169"/>
        <item x="1913"/>
        <item x="2495"/>
        <item x="547"/>
        <item x="984"/>
        <item x="1834"/>
        <item x="1067"/>
        <item x="664"/>
        <item x="1225"/>
        <item x="1055"/>
        <item x="2679"/>
        <item x="2705"/>
        <item x="2558"/>
        <item x="1402"/>
        <item x="2170"/>
        <item x="2543"/>
        <item x="1568"/>
        <item x="554"/>
        <item x="741"/>
        <item x="107"/>
        <item x="2749"/>
        <item x="2681"/>
        <item x="267"/>
        <item x="1813"/>
        <item x="2098"/>
        <item x="1998"/>
        <item x="835"/>
        <item x="1026"/>
        <item x="263"/>
        <item x="746"/>
        <item x="2259"/>
        <item x="931"/>
        <item x="1941"/>
        <item x="2218"/>
        <item x="2443"/>
        <item x="1798"/>
        <item x="1164"/>
        <item x="910"/>
        <item x="1893"/>
        <item x="1168"/>
        <item x="793"/>
        <item x="1027"/>
        <item x="1358"/>
        <item x="1260"/>
        <item x="1344"/>
        <item x="2319"/>
        <item x="2708"/>
        <item x="2119"/>
        <item x="241"/>
        <item x="281"/>
        <item x="2544"/>
        <item x="129"/>
        <item x="157"/>
        <item x="1963"/>
        <item x="2694"/>
        <item x="2232"/>
        <item x="630"/>
        <item x="2329"/>
        <item x="1269"/>
        <item x="472"/>
        <item x="293"/>
        <item x="1484"/>
        <item x="101"/>
        <item x="2263"/>
        <item x="1414"/>
        <item x="1133"/>
        <item x="733"/>
        <item x="1523"/>
        <item x="1479"/>
        <item x="2054"/>
        <item x="842"/>
        <item x="128"/>
        <item x="610"/>
        <item x="813"/>
        <item x="2523"/>
        <item x="9"/>
        <item x="1877"/>
        <item x="385"/>
        <item x="904"/>
        <item x="2449"/>
        <item x="1101"/>
        <item x="2419"/>
        <item x="2520"/>
        <item x="1399"/>
        <item x="483"/>
        <item x="1276"/>
        <item x="307"/>
        <item x="2546"/>
        <item x="499"/>
        <item x="1954"/>
        <item x="477"/>
        <item x="1653"/>
        <item x="1239"/>
        <item x="1401"/>
        <item x="1296"/>
        <item x="35"/>
        <item x="2716"/>
        <item x="2244"/>
        <item x="1887"/>
        <item x="865"/>
        <item x="866"/>
        <item x="2410"/>
        <item x="894"/>
        <item x="2757"/>
        <item x="728"/>
        <item x="2770"/>
        <item x="1475"/>
        <item x="1187"/>
        <item x="1974"/>
        <item x="2326"/>
        <item x="644"/>
        <item x="869"/>
        <item x="900"/>
        <item x="1318"/>
        <item x="1253"/>
        <item x="748"/>
        <item x="1307"/>
        <item x="590"/>
        <item x="1509"/>
        <item x="2109"/>
        <item x="2261"/>
        <item x="1916"/>
        <item x="417"/>
        <item x="534"/>
        <item x="2032"/>
        <item x="462"/>
        <item x="500"/>
        <item x="1756"/>
        <item x="28"/>
        <item x="184"/>
        <item x="314"/>
        <item x="1353"/>
        <item x="1936"/>
        <item x="2431"/>
        <item x="2552"/>
        <item x="696"/>
        <item x="189"/>
        <item x="565"/>
        <item x="2239"/>
        <item x="2478"/>
        <item x="1512"/>
        <item x="750"/>
        <item x="431"/>
        <item x="2515"/>
        <item x="944"/>
        <item x="5"/>
        <item x="1191"/>
        <item x="2444"/>
        <item x="495"/>
        <item x="87"/>
        <item x="1530"/>
        <item x="161"/>
        <item x="693"/>
        <item x="1360"/>
        <item x="1638"/>
        <item x="1294"/>
        <item x="1728"/>
        <item x="205"/>
        <item x="2338"/>
        <item x="2643"/>
        <item x="292"/>
        <item x="1842"/>
        <item x="259"/>
        <item x="676"/>
        <item x="1740"/>
        <item x="1065"/>
        <item x="1806"/>
        <item x="1448"/>
        <item x="959"/>
        <item x="1938"/>
        <item x="75"/>
        <item x="1985"/>
        <item x="297"/>
        <item x="255"/>
        <item x="1579"/>
        <item x="1835"/>
        <item x="2659"/>
        <item x="996"/>
        <item x="576"/>
        <item x="514"/>
        <item x="486"/>
        <item x="1911"/>
        <item x="1207"/>
        <item x="2057"/>
        <item x="792"/>
        <item x="2150"/>
        <item x="1416"/>
        <item x="1345"/>
        <item x="2735"/>
        <item x="1263"/>
        <item x="1152"/>
        <item x="1538"/>
        <item x="133"/>
        <item x="223"/>
        <item x="915"/>
        <item x="2166"/>
        <item x="778"/>
        <item x="204"/>
        <item x="540"/>
        <item x="1879"/>
        <item x="1616"/>
        <item x="94"/>
        <item x="2754"/>
        <item x="1734"/>
        <item x="577"/>
        <item x="53"/>
        <item x="821"/>
        <item x="916"/>
        <item x="2678"/>
        <item x="2340"/>
        <item x="1166"/>
        <item x="2286"/>
        <item x="2427"/>
        <item x="988"/>
        <item x="1746"/>
        <item x="296"/>
        <item x="850"/>
        <item x="2049"/>
        <item x="698"/>
        <item x="77"/>
        <item x="1053"/>
        <item x="339"/>
        <item x="1141"/>
        <item x="701"/>
        <item x="637"/>
        <item x="1948"/>
        <item x="1279"/>
        <item x="1361"/>
        <item x="563"/>
        <item x="1146"/>
        <item x="10"/>
        <item x="214"/>
        <item x="1698"/>
        <item x="1852"/>
        <item x="1714"/>
        <item x="2676"/>
        <item x="2468"/>
        <item x="619"/>
        <item x="647"/>
        <item x="2097"/>
        <item x="6"/>
        <item x="2704"/>
        <item x="2126"/>
        <item x="300"/>
        <item x="1383"/>
        <item x="1777"/>
        <item x="2491"/>
        <item x="82"/>
        <item x="2118"/>
        <item x="1886"/>
        <item x="2432"/>
        <item x="1441"/>
        <item x="2710"/>
        <item x="1551"/>
        <item x="2722"/>
        <item x="1735"/>
        <item x="2027"/>
        <item x="1540"/>
        <item x="1603"/>
        <item x="61"/>
        <item x="1221"/>
        <item x="2577"/>
        <item x="147"/>
        <item x="599"/>
        <item x="468"/>
        <item x="909"/>
        <item x="1319"/>
        <item x="598"/>
        <item x="1109"/>
        <item x="2580"/>
        <item x="1876"/>
        <item x="1554"/>
        <item x="2099"/>
        <item x="706"/>
        <item x="913"/>
        <item x="515"/>
        <item x="389"/>
        <item x="1660"/>
        <item x="2677"/>
        <item x="319"/>
        <item x="2012"/>
        <item x="707"/>
        <item x="1780"/>
        <item x="1557"/>
        <item x="86"/>
        <item x="2761"/>
        <item x="828"/>
        <item x="1966"/>
        <item x="2206"/>
        <item x="523"/>
        <item x="1901"/>
        <item x="426"/>
        <item x="639"/>
        <item x="2107"/>
        <item x="1322"/>
        <item x="210"/>
        <item x="874"/>
        <item x="2364"/>
        <item x="480"/>
        <item x="1607"/>
        <item x="1868"/>
        <item x="2569"/>
        <item x="1259"/>
        <item x="195"/>
        <item x="179"/>
        <item x="545"/>
        <item x="1170"/>
        <item x="1417"/>
        <item x="318"/>
        <item x="1128"/>
        <item x="2093"/>
        <item x="183"/>
        <item x="964"/>
        <item x="2043"/>
        <item x="1400"/>
        <item x="674"/>
        <item x="2664"/>
        <item x="1816"/>
        <item x="825"/>
        <item x="1601"/>
        <item x="123"/>
        <item x="831"/>
        <item x="1395"/>
        <item x="118"/>
        <item x="2684"/>
        <item x="558"/>
        <item x="1158"/>
        <item x="1905"/>
        <item x="2316"/>
        <item x="2629"/>
        <item x="2715"/>
        <item x="604"/>
        <item x="206"/>
        <item x="681"/>
        <item x="1023"/>
        <item x="2415"/>
        <item x="21"/>
        <item x="2026"/>
        <item x="920"/>
        <item x="1011"/>
        <item x="1863"/>
        <item x="824"/>
        <item x="1588"/>
        <item x="1882"/>
        <item x="202"/>
        <item x="2509"/>
        <item x="367"/>
        <item x="1450"/>
        <item x="1729"/>
        <item x="888"/>
        <item x="775"/>
        <item x="829"/>
        <item x="2378"/>
        <item x="346"/>
        <item x="2691"/>
        <item x="441"/>
        <item x="1214"/>
        <item x="149"/>
        <item x="1861"/>
        <item x="392"/>
        <item x="1766"/>
        <item x="921"/>
        <item x="2504"/>
        <item x="723"/>
        <item x="2190"/>
        <item x="2766"/>
        <item x="17"/>
        <item x="932"/>
        <item x="837"/>
        <item x="1210"/>
        <item x="1702"/>
        <item x="2324"/>
        <item x="2470"/>
        <item x="73"/>
        <item x="70"/>
        <item x="2186"/>
        <item x="758"/>
        <item x="2287"/>
        <item x="1776"/>
        <item x="924"/>
        <item x="1634"/>
        <item x="167"/>
        <item x="2072"/>
        <item x="2171"/>
        <item x="580"/>
        <item x="424"/>
        <item x="1385"/>
        <item x="1102"/>
        <item x="2650"/>
        <item x="1849"/>
        <item x="1226"/>
        <item x="789"/>
        <item x="791"/>
        <item x="767"/>
        <item x="759"/>
        <item x="1894"/>
        <item x="2252"/>
        <item x="1346"/>
        <item x="2212"/>
        <item x="818"/>
        <item x="2167"/>
        <item x="1349"/>
        <item x="1687"/>
        <item x="694"/>
        <item x="1888"/>
        <item x="1257"/>
        <item x="1382"/>
        <item x="1790"/>
        <item x="2535"/>
        <item x="512"/>
        <item x="2596"/>
        <item x="1556"/>
        <item x="1958"/>
        <item x="2139"/>
        <item x="2601"/>
        <item x="2281"/>
        <item x="1929"/>
        <item x="2270"/>
        <item x="2084"/>
        <item x="962"/>
        <item x="2423"/>
        <item x="1354"/>
        <item x="2138"/>
        <item x="1723"/>
        <item x="2334"/>
        <item x="2568"/>
        <item x="2750"/>
        <item x="538"/>
        <item x="2414"/>
        <item x="1674"/>
        <item x="548"/>
        <item x="209"/>
        <item x="1142"/>
        <item x="1020"/>
        <item x="42"/>
        <item x="1636"/>
        <item x="814"/>
        <item x="2344"/>
        <item x="1461"/>
        <item x="1309"/>
        <item x="1826"/>
        <item x="1127"/>
        <item x="1608"/>
        <item x="1655"/>
        <item x="1466"/>
        <item x="978"/>
        <item x="1184"/>
        <item x="650"/>
        <item x="1162"/>
        <item x="1300"/>
        <item x="1129"/>
        <item x="1364"/>
        <item x="1254"/>
        <item x="880"/>
        <item x="1578"/>
        <item x="1823"/>
        <item x="1286"/>
        <item x="684"/>
        <item x="2447"/>
        <item x="2521"/>
        <item x="394"/>
        <item x="1624"/>
        <item x="582"/>
        <item x="2278"/>
        <item x="1763"/>
        <item x="2349"/>
        <item x="1460"/>
        <item x="2758"/>
        <item x="1122"/>
        <item x="419"/>
        <item x="663"/>
        <item x="455"/>
        <item x="375"/>
        <item x="2006"/>
        <item x="2313"/>
        <item x="173"/>
        <item x="1873"/>
        <item x="1015"/>
        <item x="2336"/>
        <item x="1930"/>
        <item x="606"/>
        <item x="802"/>
        <item x="2193"/>
        <item x="46"/>
        <item x="1836"/>
        <item x="89"/>
        <item x="971"/>
        <item x="2045"/>
        <item x="1619"/>
        <item x="513"/>
        <item x="1392"/>
        <item x="1241"/>
        <item x="170"/>
        <item x="975"/>
        <item x="1350"/>
        <item x="744"/>
        <item x="981"/>
        <item x="1192"/>
        <item x="1031"/>
        <item x="989"/>
        <item x="1824"/>
        <item x="1258"/>
        <item x="1298"/>
        <item x="2112"/>
        <item x="2440"/>
        <item x="1508"/>
        <item x="1691"/>
        <item x="48"/>
        <item x="493"/>
        <item x="889"/>
        <item x="2605"/>
        <item x="11"/>
        <item x="439"/>
        <item x="2452"/>
        <item x="1449"/>
        <item x="144"/>
        <item x="2454"/>
        <item x="1498"/>
        <item x="52"/>
        <item x="1704"/>
        <item x="1050"/>
        <item x="1741"/>
        <item x="1218"/>
        <item x="1870"/>
        <item x="1515"/>
        <item x="454"/>
        <item x="2512"/>
        <item x="528"/>
        <item x="1715"/>
        <item x="1528"/>
        <item x="1077"/>
        <item x="1513"/>
        <item x="1939"/>
        <item x="108"/>
        <item x="2159"/>
        <item x="822"/>
        <item x="390"/>
        <item x="251"/>
        <item x="383"/>
        <item x="2703"/>
        <item x="2725"/>
        <item x="145"/>
        <item x="2621"/>
        <item x="1061"/>
        <item x="235"/>
        <item x="1874"/>
        <item x="1994"/>
        <item x="407"/>
        <item x="1712"/>
        <item x="651"/>
        <item x="2472"/>
        <item x="689"/>
        <item x="1439"/>
        <item x="1699"/>
        <item x="1429"/>
        <item x="569"/>
        <item x="1648"/>
        <item x="781"/>
        <item x="2385"/>
        <item x="130"/>
        <item x="1120"/>
        <item x="1559"/>
        <item x="1672"/>
        <item x="704"/>
        <item x="1749"/>
        <item x="136"/>
        <item x="2502"/>
        <item x="2572"/>
        <item x="1933"/>
        <item x="260"/>
        <item x="2103"/>
        <item x="269"/>
        <item x="2545"/>
        <item x="602"/>
        <item x="1978"/>
        <item x="923"/>
        <item x="1224"/>
        <item x="646"/>
        <item x="1598"/>
        <item x="72"/>
        <item x="141"/>
        <item x="1066"/>
        <item x="2541"/>
        <item x="2666"/>
        <item x="481"/>
        <item x="2466"/>
        <item x="2020"/>
        <item x="2624"/>
        <item x="1848"/>
        <item x="1594"/>
        <item x="1397"/>
        <item x="1469"/>
        <item x="1656"/>
        <item x="47"/>
        <item x="1306"/>
        <item x="1381"/>
        <item x="1115"/>
        <item x="1796"/>
        <item x="1903"/>
        <item x="2397"/>
        <item x="2317"/>
        <item x="2182"/>
        <item x="1148"/>
        <item x="711"/>
        <item x="2540"/>
        <item x="2132"/>
        <item x="1411"/>
        <item x="1751"/>
        <item x="1997"/>
        <item x="2154"/>
        <item x="1755"/>
        <item x="2260"/>
        <item x="2250"/>
        <item x="800"/>
        <item x="2322"/>
        <item x="833"/>
        <item x="1325"/>
        <item x="886"/>
        <item x="2181"/>
        <item x="2365"/>
        <item x="1304"/>
        <item x="2101"/>
        <item x="2341"/>
        <item x="2719"/>
        <item x="2430"/>
        <item x="1201"/>
        <item x="81"/>
        <item x="819"/>
        <item x="938"/>
        <item x="2597"/>
        <item x="2033"/>
        <item x="199"/>
        <item x="55"/>
        <item x="1"/>
        <item x="907"/>
        <item x="1415"/>
        <item x="227"/>
        <item x="2277"/>
        <item x="2"/>
        <item x="1112"/>
        <item x="1548"/>
        <item x="143"/>
        <item x="2590"/>
        <item x="1696"/>
        <item x="2665"/>
        <item x="232"/>
        <item x="2290"/>
        <item x="1299"/>
        <item x="1310"/>
        <item x="633"/>
        <item x="1625"/>
        <item x="762"/>
        <item x="2744"/>
        <item x="2184"/>
        <item x="1543"/>
        <item x="2087"/>
        <item x="286"/>
        <item x="1612"/>
        <item x="2140"/>
        <item x="2668"/>
        <item x="1631"/>
        <item x="1032"/>
        <item x="1288"/>
        <item x="1695"/>
        <item x="1552"/>
        <item x="2053"/>
        <item x="2564"/>
        <item x="691"/>
        <item x="2342"/>
        <item x="658"/>
        <item x="2411"/>
        <item x="1744"/>
        <item x="2161"/>
        <item x="1773"/>
        <item x="1649"/>
        <item x="740"/>
        <item x="247"/>
        <item x="1810"/>
        <item x="1719"/>
        <item x="2556"/>
        <item x="1922"/>
        <item x="2487"/>
        <item x="503"/>
        <item x="1172"/>
        <item x="1778"/>
        <item x="2309"/>
        <item x="2135"/>
        <item x="1467"/>
        <item x="2486"/>
        <item x="784"/>
        <item x="1357"/>
        <item x="244"/>
        <item x="2019"/>
        <item x="1898"/>
        <item x="2442"/>
        <item x="777"/>
        <item x="901"/>
        <item x="1761"/>
        <item x="356"/>
        <item x="1758"/>
        <item x="1317"/>
        <item x="2267"/>
        <item x="2158"/>
        <item x="1087"/>
        <item x="905"/>
        <item x="2738"/>
        <item x="672"/>
        <item x="771"/>
        <item x="2501"/>
        <item x="2551"/>
        <item x="1767"/>
        <item x="250"/>
        <item x="1485"/>
        <item x="2763"/>
        <item x="361"/>
        <item x="1374"/>
        <item x="397"/>
        <item x="1488"/>
        <item x="749"/>
        <item x="1471"/>
        <item x="2293"/>
        <item x="1495"/>
        <item x="1136"/>
        <item x="2295"/>
        <item x="1311"/>
        <item x="352"/>
        <item x="1486"/>
        <item x="2730"/>
        <item x="2595"/>
        <item x="1323"/>
        <item x="27"/>
        <item x="43"/>
        <item x="1249"/>
        <item x="1301"/>
        <item x="2637"/>
        <item x="345"/>
        <item x="1711"/>
        <item x="2061"/>
        <item x="2548"/>
        <item x="1049"/>
        <item x="440"/>
        <item x="200"/>
        <item x="2002"/>
        <item x="401"/>
        <item x="1477"/>
        <item x="445"/>
        <item x="2394"/>
        <item x="1788"/>
        <item x="302"/>
        <item x="1391"/>
        <item x="780"/>
        <item x="237"/>
        <item x="201"/>
        <item x="2296"/>
        <item x="402"/>
        <item x="2600"/>
        <item x="1904"/>
        <item x="1103"/>
        <item x="2363"/>
        <item x="1869"/>
        <item x="396"/>
        <item x="2199"/>
        <item x="581"/>
        <item x="510"/>
        <item x="1347"/>
        <item x="1111"/>
        <item x="1308"/>
        <item x="1305"/>
        <item x="7"/>
        <item x="2670"/>
        <item x="1369"/>
        <item x="2010"/>
        <item x="1793"/>
        <item x="1453"/>
        <item x="171"/>
        <item x="1533"/>
        <item x="1351"/>
        <item x="1038"/>
        <item x="622"/>
        <item x="1014"/>
        <item x="1722"/>
        <item x="253"/>
        <item x="59"/>
        <item x="856"/>
        <item x="695"/>
        <item x="2175"/>
        <item x="2382"/>
        <item x="238"/>
        <item x="1646"/>
        <item x="4"/>
        <item x="1673"/>
        <item x="1979"/>
        <item x="2698"/>
        <item x="2561"/>
        <item x="279"/>
        <item x="271"/>
        <item x="2231"/>
        <item x="1771"/>
        <item x="2379"/>
        <item x="679"/>
        <item x="2337"/>
        <item x="2609"/>
        <item x="571"/>
        <item x="2743"/>
        <item x="2375"/>
        <item x="2418"/>
        <item x="1430"/>
        <item x="1871"/>
        <item x="239"/>
        <item x="335"/>
        <item x="990"/>
        <item x="1609"/>
        <item x="2024"/>
        <item x="1754"/>
        <item x="374"/>
        <item x="1130"/>
        <item x="1693"/>
        <item x="855"/>
        <item x="832"/>
        <item x="2475"/>
        <item x="280"/>
        <item x="2459"/>
        <item x="2146"/>
        <item x="420"/>
        <item x="2497"/>
        <item x="1018"/>
        <item x="1541"/>
        <item x="808"/>
        <item x="32"/>
        <item x="2630"/>
        <item x="2187"/>
        <item x="496"/>
        <item x="1034"/>
        <item x="1600"/>
        <item x="584"/>
        <item x="1327"/>
        <item x="725"/>
        <item x="1490"/>
        <item x="1666"/>
        <item x="1878"/>
        <item x="1106"/>
        <item x="1472"/>
        <item x="927"/>
        <item x="1859"/>
        <item x="1108"/>
        <item x="2405"/>
        <item x="1091"/>
        <item x="1700"/>
        <item x="617"/>
        <item x="860"/>
        <item x="2471"/>
        <item x="2256"/>
        <item x="1947"/>
        <item x="1525"/>
        <item x="1302"/>
        <item x="522"/>
        <item x="511"/>
        <item x="2156"/>
        <item x="1956"/>
        <item x="1864"/>
        <item x="2106"/>
        <item x="2765"/>
        <item x="1880"/>
        <item x="217"/>
        <item x="1261"/>
        <item x="593"/>
        <item x="712"/>
        <item x="2328"/>
        <item x="1096"/>
        <item x="654"/>
        <item x="1277"/>
        <item x="432"/>
        <item x="2201"/>
        <item x="97"/>
        <item x="1833"/>
        <item x="1779"/>
        <item x="2645"/>
        <item x="2223"/>
        <item x="2059"/>
        <item x="2264"/>
        <item x="1334"/>
        <item x="1274"/>
        <item x="2254"/>
        <item x="969"/>
        <item x="2071"/>
        <item x="632"/>
        <item x="2262"/>
        <item x="524"/>
        <item x="727"/>
        <item x="628"/>
        <item x="961"/>
        <item x="3"/>
        <item x="36"/>
        <item x="1007"/>
        <item x="50"/>
        <item x="2651"/>
        <item x="2105"/>
        <item x="1045"/>
        <item x="1685"/>
        <item x="456"/>
        <item x="677"/>
        <item x="2482"/>
        <item x="1511"/>
        <item x="220"/>
        <item x="78"/>
        <item x="476"/>
        <item x="2269"/>
        <item x="337"/>
        <item x="393"/>
        <item x="1827"/>
        <item x="1944"/>
        <item x="2726"/>
        <item x="1585"/>
        <item x="914"/>
        <item x="1270"/>
        <item x="1030"/>
        <item x="864"/>
        <item x="410"/>
        <item x="1082"/>
        <item x="763"/>
        <item x="2591"/>
        <item x="816"/>
        <item x="1760"/>
        <item x="1840"/>
        <item x="242"/>
        <item x="1981"/>
        <item x="1844"/>
        <item x="1652"/>
        <item x="353"/>
        <item x="2300"/>
        <item x="2671"/>
        <item x="1577"/>
        <item x="1591"/>
        <item x="690"/>
        <item x="2644"/>
        <item x="2608"/>
        <item x="22"/>
        <item x="2282"/>
        <item x="994"/>
        <item x="411"/>
        <item x="1342"/>
        <item x="2092"/>
        <item x="2623"/>
        <item x="768"/>
        <item x="1410"/>
        <item x="1599"/>
        <item x="1725"/>
        <item x="246"/>
        <item x="2647"/>
        <item x="1060"/>
        <item x="2030"/>
        <item x="2768"/>
        <item x="1189"/>
        <item x="196"/>
        <item x="2746"/>
        <item x="1769"/>
        <item x="1285"/>
        <item x="600"/>
        <item x="2377"/>
        <item x="2380"/>
        <item x="1808"/>
        <item x="917"/>
        <item x="702"/>
        <item x="2505"/>
        <item x="1899"/>
        <item x="686"/>
        <item x="1412"/>
        <item x="2217"/>
        <item x="736"/>
        <item x="2436"/>
        <item x="1105"/>
        <item x="2124"/>
        <item x="883"/>
        <item x="2323"/>
        <item x="2485"/>
        <item x="1661"/>
        <item x="612"/>
        <item x="406"/>
        <item x="753"/>
        <item x="1282"/>
        <item x="1084"/>
        <item x="333"/>
        <item x="1443"/>
        <item x="572"/>
        <item x="2384"/>
        <item x="929"/>
        <item x="153"/>
        <item x="1750"/>
        <item x="2311"/>
        <item x="1942"/>
        <item x="474"/>
        <item x="57"/>
        <item x="1208"/>
        <item x="2040"/>
        <item x="2123"/>
        <item x="379"/>
        <item x="611"/>
        <item x="1990"/>
        <item x="1629"/>
        <item x="1924"/>
        <item x="1465"/>
        <item x="1812"/>
        <item x="583"/>
        <item x="1627"/>
        <item x="1177"/>
        <item x="1377"/>
        <item x="2366"/>
        <item x="1854"/>
        <item x="471"/>
        <item x="519"/>
        <item x="1697"/>
        <item x="2483"/>
        <item x="2587"/>
        <item x="2369"/>
        <item x="181"/>
        <item x="1995"/>
        <item x="804"/>
        <item x="1246"/>
        <item x="564"/>
        <item x="91"/>
        <item x="807"/>
        <item x="2736"/>
        <item x="1086"/>
        <item x="2339"/>
        <item x="2560"/>
        <item x="1320"/>
        <item x="369"/>
        <item x="1560"/>
        <item x="986"/>
        <item x="0"/>
        <item x="1104"/>
        <item x="1505"/>
        <item x="1972"/>
        <item x="1736"/>
        <item x="1837"/>
        <item x="2074"/>
        <item x="699"/>
        <item x="1072"/>
        <item x="264"/>
        <item x="657"/>
        <item x="226"/>
        <item x="2357"/>
        <item x="773"/>
        <item x="1200"/>
        <item x="1945"/>
        <item x="219"/>
        <item x="2532"/>
        <item x="755"/>
        <item x="310"/>
        <item x="573"/>
        <item x="2253"/>
        <item x="1454"/>
        <item x="2069"/>
        <item x="2306"/>
        <item x="2612"/>
        <item x="1000"/>
        <item x="45"/>
        <item x="1089"/>
        <item x="1718"/>
        <item x="1178"/>
        <item x="1462"/>
        <item x="953"/>
        <item x="2740"/>
        <item x="2594"/>
        <item x="2213"/>
        <item x="2511"/>
        <item x="1620"/>
        <item x="430"/>
        <item x="636"/>
        <item x="1138"/>
        <item x="922"/>
        <item x="338"/>
        <item x="135"/>
        <item x="844"/>
        <item x="1783"/>
        <item x="893"/>
        <item x="1747"/>
        <item x="1303"/>
        <item x="2015"/>
        <item x="2143"/>
        <item x="532"/>
        <item x="1733"/>
        <item x="1013"/>
        <item x="1701"/>
        <item x="2683"/>
        <item x="1420"/>
        <item x="452"/>
        <item x="2110"/>
        <item x="992"/>
        <item x="533"/>
        <item x="2268"/>
        <item x="2210"/>
        <item x="479"/>
        <item x="1846"/>
        <item x="1464"/>
        <item x="1576"/>
        <item x="2467"/>
        <item x="2083"/>
        <item x="1196"/>
        <item x="954"/>
        <item x="1593"/>
        <item x="656"/>
        <item x="1993"/>
        <item x="1803"/>
        <item x="102"/>
        <item x="330"/>
        <item x="2658"/>
        <item x="291"/>
        <item x="67"/>
        <item x="2654"/>
        <item x="2753"/>
        <item x="444"/>
        <item x="1366"/>
        <item x="1071"/>
        <item x="2314"/>
        <item x="700"/>
        <item x="498"/>
        <item x="2000"/>
        <item x="2686"/>
        <item x="2041"/>
        <item x="1897"/>
        <item x="308"/>
        <item x="103"/>
        <item x="543"/>
        <item x="1532"/>
        <item x="2164"/>
        <item x="1455"/>
        <item x="1845"/>
        <item x="2240"/>
        <item x="1965"/>
        <item x="1481"/>
        <item x="2312"/>
        <item x="354"/>
        <item x="224"/>
        <item x="1561"/>
        <item x="1095"/>
        <item x="849"/>
        <item x="2196"/>
        <item x="284"/>
        <item x="334"/>
        <item x="270"/>
        <item x="1738"/>
        <item x="826"/>
        <item x="1645"/>
        <item x="2400"/>
        <item x="2176"/>
        <item x="1980"/>
        <item x="1951"/>
        <item x="1009"/>
        <item x="117"/>
        <item x="2230"/>
        <item x="466"/>
        <item x="40"/>
        <item x="1932"/>
        <item x="1175"/>
        <item x="491"/>
        <item x="225"/>
        <item x="2285"/>
        <item x="1785"/>
        <item x="1677"/>
        <item x="2222"/>
        <item x="1314"/>
        <item x="1004"/>
        <item x="713"/>
        <item x="2345"/>
        <item x="1895"/>
        <item x="1516"/>
        <item x="851"/>
        <item x="63"/>
        <item x="104"/>
        <item x="965"/>
        <item x="109"/>
        <item x="320"/>
        <item x="1731"/>
        <item x="2299"/>
        <item x="1692"/>
        <item x="1716"/>
        <item x="1289"/>
        <item x="1002"/>
        <item x="660"/>
        <item x="1875"/>
        <item x="2298"/>
        <item x="607"/>
        <item x="720"/>
        <item x="827"/>
        <item x="2499"/>
        <item x="1492"/>
        <item x="51"/>
        <item x="1359"/>
        <item x="1739"/>
        <item x="1267"/>
        <item x="2450"/>
        <item x="1444"/>
        <item x="1228"/>
        <item x="2622"/>
        <item x="418"/>
        <item x="2304"/>
        <item x="2745"/>
        <item x="1782"/>
        <item x="1281"/>
        <item x="1487"/>
        <item x="2553"/>
        <item x="1121"/>
        <item x="1048"/>
        <item x="2396"/>
        <item x="2034"/>
        <item x="2289"/>
        <item x="2088"/>
        <item x="1126"/>
        <item x="2672"/>
        <item x="945"/>
        <item x="1635"/>
        <item x="703"/>
        <item x="2729"/>
        <item x="176"/>
        <item x="2188"/>
        <item x="228"/>
        <item x="2351"/>
        <item x="2473"/>
        <item x="194"/>
        <item x="2534"/>
        <item x="2531"/>
        <item x="570"/>
        <item x="288"/>
        <item x="2751"/>
        <item x="1223"/>
        <item x="1663"/>
        <item x="1198"/>
        <item x="2464"/>
        <item x="2172"/>
        <item x="12"/>
        <item x="2723"/>
        <item x="1330"/>
        <item x="1324"/>
        <item x="2237"/>
        <item x="2390"/>
        <item x="2133"/>
        <item x="56"/>
        <item x="2056"/>
        <item x="65"/>
        <item x="362"/>
        <item x="1238"/>
        <item x="787"/>
        <item x="2461"/>
        <item x="2733"/>
        <item x="724"/>
        <item x="2465"/>
        <item x="2615"/>
        <item x="1892"/>
        <item x="2648"/>
        <item x="2422"/>
        <item x="1458"/>
        <item x="2266"/>
        <item x="1604"/>
        <item x="377"/>
        <item x="1078"/>
        <item x="433"/>
        <item x="1566"/>
        <item x="2301"/>
        <item x="1144"/>
        <item x="2177"/>
        <item x="2265"/>
        <item x="1906"/>
        <item x="1524"/>
        <item x="2752"/>
        <item x="1891"/>
        <item x="649"/>
        <item x="1059"/>
        <item x="1029"/>
        <item x="624"/>
        <item x="422"/>
        <item x="721"/>
        <item x="1501"/>
        <item x="2563"/>
        <item x="1433"/>
        <item x="14"/>
        <item x="1150"/>
        <item x="1355"/>
        <item x="151"/>
        <item x="585"/>
        <item x="884"/>
        <item x="92"/>
        <item x="589"/>
        <item x="2503"/>
        <item x="126"/>
        <item x="285"/>
        <item x="1440"/>
        <item x="1389"/>
        <item x="2494"/>
        <item x="1074"/>
        <item x="2224"/>
        <item x="1161"/>
        <item x="342"/>
        <item x="122"/>
        <item x="2476"/>
        <item x="2660"/>
        <item x="1372"/>
        <item x="536"/>
        <item x="1356"/>
        <item x="2148"/>
        <item x="1934"/>
        <item x="165"/>
        <item x="2388"/>
        <item x="332"/>
        <item x="127"/>
        <item x="2756"/>
        <item x="1180"/>
        <item x="66"/>
        <item x="2728"/>
        <item x="428"/>
        <item x="158"/>
        <item x="1119"/>
        <item x="2628"/>
        <item x="2152"/>
        <item x="2695"/>
        <item x="1976"/>
        <item x="2717"/>
        <item x="535"/>
        <item x="562"/>
        <item x="1240"/>
        <item x="1866"/>
        <item x="1040"/>
        <item x="1474"/>
        <item x="1721"/>
        <item x="2039"/>
        <item x="2191"/>
        <item x="1100"/>
        <item x="1765"/>
        <item x="2354"/>
        <item x="1555"/>
        <item x="1943"/>
        <item x="566"/>
        <item x="782"/>
        <item x="2547"/>
        <item x="2627"/>
        <item x="2680"/>
        <item x="289"/>
        <item x="930"/>
        <item x="329"/>
        <item x="669"/>
        <item x="943"/>
        <item x="2067"/>
        <item x="2197"/>
        <item x="1558"/>
        <item x="381"/>
        <item x="2573"/>
        <item x="233"/>
        <item x="1717"/>
        <item x="2639"/>
        <item x="1968"/>
        <item x="473"/>
        <item x="1388"/>
        <item x="729"/>
        <item x="859"/>
        <item x="2303"/>
        <item x="159"/>
        <item x="578"/>
        <item x="2489"/>
        <item x="2417"/>
        <item x="120"/>
        <item x="1139"/>
        <item x="877"/>
        <item x="41"/>
        <item x="795"/>
        <item x="765"/>
        <item x="1581"/>
        <item x="2335"/>
        <item x="2031"/>
        <item x="360"/>
        <item x="328"/>
        <item x="1222"/>
        <item x="254"/>
        <item x="38"/>
        <item x="625"/>
        <item x="911"/>
        <item x="680"/>
        <item x="1805"/>
        <item x="1496"/>
        <item x="896"/>
        <item x="2227"/>
        <item x="1526"/>
        <item x="427"/>
        <item x="999"/>
        <item x="124"/>
        <item x="1499"/>
        <item x="2255"/>
        <item x="2387"/>
        <item x="2533"/>
        <item x="412"/>
        <item x="234"/>
        <item x="1937"/>
        <item x="2389"/>
        <item x="1550"/>
        <item x="1762"/>
        <item x="952"/>
        <item x="903"/>
        <item x="2100"/>
        <item x="655"/>
        <item x="1562"/>
        <item x="1090"/>
        <item x="2065"/>
        <item x="2769"/>
        <item x="1999"/>
        <item x="2408"/>
        <item x="1491"/>
        <item x="2127"/>
        <item x="359"/>
        <item x="601"/>
        <item x="148"/>
        <item x="673"/>
        <item x="414"/>
        <item x="8"/>
        <item x="2120"/>
        <item x="1567"/>
        <item x="1969"/>
        <item x="1316"/>
        <item x="1984"/>
        <item x="1791"/>
        <item x="1500"/>
        <item x="370"/>
        <item x="1423"/>
        <item x="1193"/>
        <item x="1185"/>
        <item x="2699"/>
        <item x="1088"/>
        <item x="243"/>
        <item x="2426"/>
        <item x="608"/>
        <item x="574"/>
        <item x="1923"/>
        <item x="603"/>
        <item x="812"/>
        <item x="366"/>
        <item x="805"/>
        <item x="341"/>
        <item x="1457"/>
        <item x="403"/>
        <item x="177"/>
        <item x="240"/>
        <item x="530"/>
        <item x="1643"/>
        <item x="527"/>
        <item x="1337"/>
        <item x="185"/>
        <item x="68"/>
        <item x="331"/>
        <item x="817"/>
        <item x="2064"/>
        <item x="1328"/>
        <item x="1977"/>
        <item x="492"/>
        <item x="715"/>
        <item x="1378"/>
        <item x="998"/>
        <item x="2200"/>
        <item x="796"/>
        <item x="1983"/>
        <item x="1379"/>
        <item x="2557"/>
        <item x="2530"/>
        <item x="1570"/>
        <item x="1843"/>
        <item x="2706"/>
        <item x="1016"/>
        <item x="987"/>
        <item x="526"/>
        <item x="2374"/>
        <item x="1231"/>
        <item x="208"/>
        <item x="2302"/>
        <item x="605"/>
        <item x="1421"/>
        <item x="1613"/>
        <item x="2619"/>
        <item x="1407"/>
        <item x="823"/>
        <item x="2251"/>
        <item x="2173"/>
        <item x="2168"/>
        <item x="2052"/>
        <item x="1137"/>
        <item x="2113"/>
        <item x="192"/>
        <item x="863"/>
        <item x="2368"/>
        <item x="400"/>
        <item x="2078"/>
        <item x="2305"/>
        <item x="2037"/>
        <item x="1632"/>
        <item x="2734"/>
        <item x="1982"/>
        <item x="2070"/>
        <item x="69"/>
        <item x="1245"/>
        <item x="1176"/>
        <item x="643"/>
        <item x="211"/>
        <item x="2036"/>
        <item x="653"/>
        <item x="2395"/>
        <item x="505"/>
        <item x="1657"/>
        <item x="1054"/>
        <item x="635"/>
        <item x="1213"/>
        <item x="1022"/>
        <item x="747"/>
        <item x="1580"/>
        <item x="1384"/>
        <item x="983"/>
        <item x="556"/>
        <item x="881"/>
        <item x="2731"/>
        <item x="1799"/>
        <item x="560"/>
        <item x="743"/>
        <item x="958"/>
        <item x="2393"/>
        <item x="508"/>
        <item x="231"/>
        <item x="33"/>
        <item x="1264"/>
        <item x="304"/>
        <item x="718"/>
        <item x="616"/>
        <item x="1204"/>
        <item x="20"/>
        <item x="166"/>
        <item x="2562"/>
        <item x="1795"/>
        <item x="1483"/>
        <item x="631"/>
        <item x="1131"/>
        <item x="405"/>
        <item x="274"/>
        <item x="2273"/>
        <item x="976"/>
        <item x="1563"/>
        <item x="2035"/>
        <item x="1079"/>
        <item x="1431"/>
        <item x="2355"/>
        <item x="1247"/>
        <item x="2048"/>
        <item x="1959"/>
        <item x="2276"/>
        <item x="488"/>
        <item x="1008"/>
        <item x="1662"/>
        <item x="806"/>
        <item x="2160"/>
        <item x="1326"/>
        <item x="682"/>
        <item x="968"/>
        <item x="1280"/>
        <item x="2713"/>
        <item x="613"/>
        <item x="316"/>
        <item x="1165"/>
        <item x="1070"/>
        <item x="373"/>
        <item x="737"/>
        <item x="2638"/>
        <item x="163"/>
        <item x="2221"/>
        <item x="207"/>
        <item x="687"/>
        <item x="2737"/>
        <item x="140"/>
        <item x="1914"/>
        <item x="2456"/>
        <item x="2598"/>
        <item x="1125"/>
        <item x="2477"/>
        <item x="372"/>
        <item x="745"/>
        <item x="957"/>
        <item x="1151"/>
        <item x="2565"/>
        <item x="1703"/>
        <item x="785"/>
        <item x="517"/>
        <item x="742"/>
        <item x="761"/>
        <item x="2371"/>
        <item x="675"/>
        <item x="322"/>
        <item x="2481"/>
        <item x="186"/>
        <item x="801"/>
        <item x="2739"/>
        <item x="2682"/>
        <item x="2233"/>
        <item x="138"/>
        <item x="2320"/>
        <item x="2044"/>
        <item x="188"/>
        <item x="2216"/>
        <item x="1432"/>
        <item x="363"/>
        <item x="434"/>
        <item x="265"/>
        <item x="178"/>
        <item x="1230"/>
        <item x="575"/>
        <item x="974"/>
        <item x="1950"/>
        <item x="1042"/>
        <item x="83"/>
        <item x="1194"/>
        <item x="29"/>
        <item x="1920"/>
        <item x="609"/>
        <item x="1463"/>
        <item x="266"/>
        <item x="1243"/>
        <item x="2656"/>
        <item x="115"/>
        <item x="2117"/>
        <item x="1339"/>
        <item x="1252"/>
        <item x="2294"/>
        <item x="2332"/>
        <item x="485"/>
        <item x="168"/>
        <item x="794"/>
        <item x="1510"/>
        <item x="1215"/>
        <item x="2631"/>
        <item x="2248"/>
        <item x="1957"/>
        <item x="283"/>
        <item x="2574"/>
        <item x="2696"/>
        <item x="1955"/>
        <item x="340"/>
        <item x="1940"/>
        <item x="429"/>
        <item x="1770"/>
        <item x="841"/>
        <item x="774"/>
        <item x="2017"/>
        <item x="1278"/>
        <item x="735"/>
        <item x="1331"/>
        <item x="1156"/>
        <item x="1212"/>
        <item x="550"/>
        <item x="437"/>
        <item x="2635"/>
        <item x="1831"/>
        <item x="2611"/>
        <item x="2185"/>
        <item x="2163"/>
        <item x="2555"/>
        <item x="2211"/>
        <item x="1006"/>
        <item x="2315"/>
        <item x="504"/>
        <item x="2310"/>
        <item x="215"/>
        <item x="1814"/>
        <item x="2412"/>
        <item x="2236"/>
        <item x="2094"/>
        <item x="1665"/>
        <item x="879"/>
        <item x="1856"/>
        <item x="2288"/>
        <item x="2514"/>
        <item x="1926"/>
        <item x="1811"/>
        <item x="2343"/>
        <item x="2279"/>
        <item x="398"/>
        <item x="469"/>
        <item x="1992"/>
        <item x="645"/>
        <item x="64"/>
        <item x="409"/>
        <item x="2376"/>
        <item x="1857"/>
        <item x="1149"/>
        <item x="1961"/>
        <item x="2090"/>
        <item x="309"/>
        <item x="2215"/>
        <item x="368"/>
        <item x="1069"/>
        <item x="2330"/>
        <item x="1690"/>
        <item x="2356"/>
        <item x="349"/>
        <item x="1010"/>
        <item x="1396"/>
        <item x="1451"/>
        <item x="2527"/>
        <item x="1720"/>
        <item x="1975"/>
        <item x="592"/>
        <item x="1841"/>
        <item x="2508"/>
        <item x="1418"/>
        <item x="2386"/>
        <item x="838"/>
        <item x="2507"/>
        <item x="2460"/>
        <item x="1163"/>
        <item x="936"/>
        <item x="2125"/>
        <item x="1064"/>
        <item x="1335"/>
        <item x="1143"/>
        <item x="1056"/>
        <item x="182"/>
        <item x="1847"/>
        <item x="1179"/>
        <item x="74"/>
        <item x="1633"/>
        <item x="1244"/>
        <item x="2446"/>
        <item x="2663"/>
        <item x="2178"/>
        <item x="2003"/>
        <item x="1001"/>
        <item x="1159"/>
        <item x="1312"/>
        <item x="2711"/>
        <item x="2208"/>
        <item x="268"/>
        <item x="174"/>
        <item x="1902"/>
        <item x="90"/>
        <item x="1919"/>
        <item x="730"/>
        <item x="1639"/>
        <item x="30"/>
        <item x="2007"/>
        <item x="1135"/>
        <item x="1047"/>
        <item x="2516"/>
        <item x="567"/>
        <item x="722"/>
        <item x="1896"/>
        <item x="1295"/>
        <item x="1676"/>
        <item x="2727"/>
        <item x="1216"/>
        <item x="2114"/>
        <item x="1447"/>
        <item x="2042"/>
        <item x="1960"/>
        <item x="2566"/>
        <item x="1544"/>
        <item x="2576"/>
        <item x="2258"/>
        <item x="299"/>
        <item x="1683"/>
        <item x="256"/>
        <item x="2145"/>
        <item x="2538"/>
        <item x="1256"/>
        <item x="783"/>
        <item x="1362"/>
        <item x="668"/>
        <item x="1787"/>
        <item x="2111"/>
        <item x="620"/>
        <item x="2488"/>
        <item x="1019"/>
        <item x="1611"/>
        <item x="895"/>
        <item x="1250"/>
        <item x="1617"/>
        <item x="2280"/>
        <item x="197"/>
        <item x="294"/>
        <item x="626"/>
        <item x="908"/>
        <item x="659"/>
        <item x="1535"/>
        <item x="809"/>
        <item x="180"/>
        <item x="482"/>
        <item x="1707"/>
        <item x="541"/>
        <item x="1590"/>
        <item x="834"/>
        <item x="1028"/>
        <item x="79"/>
        <item x="1853"/>
        <item x="734"/>
        <item x="623"/>
        <item x="561"/>
        <item x="380"/>
        <item x="918"/>
        <item x="937"/>
        <item x="1820"/>
        <item x="790"/>
        <item x="2165"/>
        <item x="2246"/>
        <item x="1659"/>
        <item x="820"/>
        <item x="1057"/>
        <item x="2245"/>
        <item x="451"/>
        <item x="2697"/>
        <item x="2023"/>
        <item x="391"/>
        <item x="248"/>
        <item x="1832"/>
        <item x="2618"/>
        <item x="113"/>
        <item x="382"/>
        <item x="1727"/>
        <item x="1821"/>
        <item x="114"/>
        <item x="2550"/>
        <item x="1675"/>
        <item x="2469"/>
        <item x="1140"/>
        <item x="1671"/>
        <item x="867"/>
        <item x="1640"/>
        <item x="719"/>
        <item x="1476"/>
        <item x="1931"/>
        <item x="2584"/>
        <item x="1452"/>
        <item x="1573"/>
        <item x="2701"/>
        <item x="2525"/>
        <item x="1434"/>
        <item x="1623"/>
        <item x="2361"/>
        <item x="1602"/>
        <item x="1991"/>
        <item x="1424"/>
        <item x="1169"/>
        <item x="2272"/>
        <item x="1393"/>
        <item x="1587"/>
        <item x="1670"/>
        <item x="638"/>
        <item x="1195"/>
        <item x="1506"/>
        <item x="875"/>
        <item x="516"/>
        <item x="1459"/>
        <item x="614"/>
        <item x="798"/>
        <item x="475"/>
        <item x="1971"/>
        <item x="2492"/>
        <item x="2147"/>
        <item x="641"/>
        <item x="2102"/>
        <item x="2202"/>
        <item x="1268"/>
        <item x="1021"/>
        <item x="58"/>
        <item x="2192"/>
        <item x="435"/>
        <item x="187"/>
        <item x="1394"/>
        <item x="2636"/>
        <item x="1436"/>
        <item x="1912"/>
        <item x="1174"/>
        <item x="2451"/>
        <item x="993"/>
        <item x="343"/>
        <item x="1547"/>
        <item x="2589"/>
        <item x="295"/>
        <item x="717"/>
        <item x="1686"/>
        <item x="1365"/>
        <item x="979"/>
        <item x="709"/>
        <item x="2542"/>
        <item x="1678"/>
        <item x="2058"/>
        <item x="705"/>
        <item x="2022"/>
        <item x="98"/>
        <item x="1689"/>
        <item x="1789"/>
        <item x="2448"/>
        <item x="1748"/>
        <item x="2346"/>
        <item x="1592"/>
        <item x="2693"/>
        <item x="2179"/>
        <item x="941"/>
        <item x="1622"/>
        <item x="2513"/>
        <item x="1211"/>
        <item x="1173"/>
        <item x="2610"/>
        <item x="1801"/>
        <item x="88"/>
        <item x="1068"/>
        <item x="2707"/>
        <item x="1092"/>
        <item x="2655"/>
        <item x="1518"/>
        <item x="1819"/>
        <item x="2688"/>
        <item x="1694"/>
        <item x="1113"/>
        <item x="708"/>
        <item x="1336"/>
        <item x="154"/>
        <item x="2151"/>
        <item x="1114"/>
        <item x="1764"/>
        <item x="2198"/>
        <item x="1828"/>
        <item x="595"/>
        <item x="1197"/>
        <item x="2352"/>
        <item x="282"/>
        <item x="1907"/>
        <item x="1921"/>
        <item x="273"/>
        <item x="1520"/>
        <item x="1271"/>
        <item x="966"/>
        <item x="323"/>
        <item x="190"/>
        <item x="1531"/>
        <item x="54"/>
        <item x="1182"/>
        <item x="1615"/>
        <item x="2077"/>
        <item x="1928"/>
        <item x="2458"/>
        <item x="2137"/>
        <item x="1973"/>
        <item x="2079"/>
        <item x="229"/>
        <item x="2669"/>
        <item x="591"/>
        <item x="2242"/>
        <item x="463"/>
        <item x="465"/>
        <item x="1970"/>
        <item x="1110"/>
        <item x="326"/>
        <item x="539"/>
        <item x="142"/>
        <item x="2606"/>
        <item x="531"/>
        <item x="2539"/>
        <item x="1915"/>
        <item x="1403"/>
        <item x="416"/>
        <item x="1745"/>
        <item x="955"/>
        <item x="1003"/>
        <item x="1596"/>
        <item x="1521"/>
        <item x="2360"/>
        <item x="1569"/>
        <item x="467"/>
        <item x="449"/>
        <item x="947"/>
        <item x="2401"/>
        <item x="963"/>
        <item x="553"/>
        <item x="2714"/>
        <item x="2370"/>
        <item x="2241"/>
        <item x="305"/>
        <item x="442"/>
        <item x="172"/>
        <item x="973"/>
        <item x="1242"/>
        <item x="1338"/>
        <item x="640"/>
        <item x="836"/>
        <item x="1313"/>
        <item x="2275"/>
        <item x="772"/>
        <item x="1545"/>
        <item x="2634"/>
        <item x="2435"/>
        <item x="1171"/>
        <item x="2130"/>
        <item x="843"/>
        <item x="1726"/>
        <item x="926"/>
        <item x="1132"/>
        <item x="2652"/>
        <item x="348"/>
        <item x="16"/>
        <item x="423"/>
        <item x="1772"/>
        <item x="885"/>
        <item x="1571"/>
        <item x="2409"/>
        <item x="858"/>
        <item x="1051"/>
        <item x="810"/>
        <item x="350"/>
        <item x="861"/>
        <item x="797"/>
        <item x="1724"/>
        <item x="1732"/>
        <item x="436"/>
        <item x="25"/>
        <item x="2274"/>
        <item x="1206"/>
        <item x="261"/>
        <item x="76"/>
        <item x="661"/>
        <item x="95"/>
        <item x="110"/>
        <item x="277"/>
        <item x="2633"/>
        <item x="1850"/>
        <item x="2732"/>
        <item x="2517"/>
        <item x="193"/>
        <item x="597"/>
        <item x="2209"/>
        <item x="2510"/>
        <item x="2018"/>
        <item x="2081"/>
        <item x="751"/>
        <item x="2424"/>
        <item x="960"/>
        <item x="950"/>
        <item x="2292"/>
        <item x="878"/>
        <item x="275"/>
        <item x="2603"/>
        <item x="1437"/>
        <item x="892"/>
        <item x="131"/>
        <item x="489"/>
        <item x="1287"/>
        <item x="1786"/>
        <item x="1190"/>
        <item x="487"/>
        <item x="1546"/>
        <item x="1797"/>
        <item x="1537"/>
        <item x="1742"/>
        <item x="1651"/>
        <item x="1730"/>
        <item x="2439"/>
        <item x="1529"/>
        <item x="697"/>
        <item x="1188"/>
        <item x="1890"/>
        <item x="2189"/>
        <item x="935"/>
        <item x="2116"/>
        <item x="991"/>
        <item x="1229"/>
        <item x="1784"/>
        <item x="1830"/>
        <item x="1668"/>
        <item x="557"/>
        <item x="716"/>
        <item x="2613"/>
        <item x="96"/>
        <item x="222"/>
        <item x="846"/>
        <item x="2455"/>
        <item x="1283"/>
        <item x="2372"/>
        <item x="2522"/>
        <item x="934"/>
        <item x="546"/>
        <item x="2528"/>
        <item x="2050"/>
        <item x="685"/>
        <item x="287"/>
        <item x="1885"/>
        <item x="1094"/>
        <item x="951"/>
        <item x="683"/>
        <item x="521"/>
        <item x="588"/>
        <item x="1005"/>
        <item x="2128"/>
        <item x="1427"/>
        <item x="2653"/>
        <item x="1962"/>
        <item x="262"/>
        <item x="919"/>
        <item x="336"/>
        <item x="1872"/>
        <item x="1293"/>
        <item x="2229"/>
        <item x="671"/>
        <item x="666"/>
        <item x="1232"/>
        <item x="23"/>
        <item x="1368"/>
        <item x="2519"/>
        <item x="1705"/>
        <item x="1039"/>
        <item x="662"/>
        <item x="1234"/>
        <item x="756"/>
        <item x="1504"/>
        <item x="815"/>
        <item x="1107"/>
        <item x="1494"/>
        <item x="2331"/>
        <item x="2604"/>
        <item x="2685"/>
        <item x="376"/>
        <item x="648"/>
        <item x="2434"/>
        <item x="2641"/>
        <item x="1425"/>
        <item x="853"/>
        <item x="438"/>
        <item x="2016"/>
        <item x="501"/>
        <item x="586"/>
        <item x="2180"/>
        <item x="940"/>
        <item x="2005"/>
        <item x="1227"/>
        <item x="1502"/>
        <item x="2080"/>
        <item x="1641"/>
        <item x="1839"/>
        <item x="1807"/>
        <item x="386"/>
        <item x="2060"/>
        <item x="2667"/>
        <item x="457"/>
        <item x="1667"/>
        <item x="1063"/>
        <item x="2518"/>
        <item x="2463"/>
        <item x="1205"/>
        <item x="2144"/>
        <item x="811"/>
        <item x="313"/>
        <item x="425"/>
        <item x="49"/>
        <item x="1438"/>
        <item x="1935"/>
        <item x="2169"/>
        <item x="2742"/>
        <item x="770"/>
        <item x="355"/>
        <item x="2498"/>
        <item x="1802"/>
        <item x="1398"/>
        <item x="2021"/>
        <item x="2398"/>
        <item x="1967"/>
        <item x="2013"/>
        <item x="1145"/>
        <item x="757"/>
        <item x="873"/>
        <item x="24"/>
        <item x="1478"/>
        <item x="2141"/>
        <item x="2616"/>
        <item x="615"/>
        <item x="1251"/>
        <item x="1202"/>
        <item x="2549"/>
        <item x="2327"/>
        <item x="484"/>
        <item x="2347"/>
        <item x="2247"/>
        <item x="2445"/>
        <item x="2585"/>
        <item x="1825"/>
        <item x="132"/>
        <item x="2234"/>
        <item x="1574"/>
        <item x="1610"/>
        <item x="443"/>
        <item x="478"/>
        <item x="949"/>
        <item x="2642"/>
        <item x="840"/>
        <item x="1435"/>
        <item x="1390"/>
        <item x="912"/>
        <item x="2570"/>
        <item x="2108"/>
        <item x="2437"/>
        <item x="2055"/>
        <item x="985"/>
        <item x="490"/>
        <item x="1522"/>
        <item x="2421"/>
        <item x="1618"/>
        <item x="555"/>
        <item x="1266"/>
        <item x="2291"/>
        <item x="506"/>
        <item x="845"/>
        <item x="830"/>
        <item x="2760"/>
        <item x="1199"/>
        <item x="2479"/>
        <item x="218"/>
        <item x="1265"/>
        <item x="257"/>
        <item x="2586"/>
        <item x="2038"/>
        <item x="1889"/>
        <item x="688"/>
        <item x="1058"/>
        <item x="2559"/>
        <item x="2308"/>
        <item x="1606"/>
        <item x="2095"/>
        <item x="2358"/>
        <item x="1081"/>
        <item x="2428"/>
        <item x="1341"/>
        <item x="446"/>
        <item x="2333"/>
        <item x="2416"/>
        <item x="378"/>
        <item x="404"/>
        <item x="769"/>
        <item x="1099"/>
        <item x="2066"/>
        <item x="2235"/>
        <item x="731"/>
        <item x="518"/>
        <item x="497"/>
        <item x="2588"/>
        <item x="2318"/>
        <item x="2718"/>
        <item x="552"/>
        <item x="2402"/>
        <item x="321"/>
        <item x="2438"/>
        <item x="62"/>
        <item x="665"/>
        <item x="1503"/>
        <item x="191"/>
        <item x="2381"/>
        <item x="939"/>
        <item x="1154"/>
        <item x="13"/>
        <item x="667"/>
        <item x="100"/>
        <item x="1804"/>
        <item x="2404"/>
        <item x="868"/>
        <item x="2649"/>
        <item x="1235"/>
        <item x="175"/>
        <item x="2008"/>
        <item x="1582"/>
        <item x="1076"/>
        <item x="1910"/>
        <item x="542"/>
        <item x="1203"/>
        <item x="760"/>
        <item x="2662"/>
        <item x="1918"/>
        <item x="1768"/>
        <item x="2014"/>
        <item x="2203"/>
        <item x="116"/>
        <item x="2646"/>
        <item x="948"/>
        <item x="1681"/>
        <item x="1124"/>
        <item x="2709"/>
        <item x="1586"/>
        <item x="2001"/>
        <item x="1209"/>
        <item x="902"/>
        <item x="862"/>
        <item x="1539"/>
        <item x="2657"/>
        <item x="80"/>
        <item x="2238"/>
        <item x="2759"/>
        <item x="84"/>
        <item x="31"/>
        <item x="537"/>
        <item x="388"/>
        <item x="2243"/>
        <item x="1706"/>
        <item x="160"/>
        <item x="568"/>
        <item x="692"/>
        <item x="2214"/>
        <item x="2121"/>
        <item x="1822"/>
        <item x="1709"/>
        <item x="2362"/>
        <item x="18"/>
        <item x="1376"/>
        <item x="2091"/>
        <item x="882"/>
        <item x="970"/>
        <item x="1549"/>
        <item x="1752"/>
        <item x="2149"/>
        <item x="324"/>
        <item x="788"/>
        <item x="1507"/>
        <item x="857"/>
        <item x="1497"/>
        <item x="997"/>
        <item x="2207"/>
        <item x="1794"/>
        <item x="387"/>
        <item x="221"/>
        <item x="1775"/>
        <item x="164"/>
        <item x="642"/>
        <item x="1290"/>
        <item x="119"/>
        <item x="544"/>
        <item x="1927"/>
        <item x="1370"/>
        <item x="162"/>
        <item x="1809"/>
        <item x="1186"/>
        <item x="1073"/>
        <item x="2391"/>
        <item x="1658"/>
        <item x="450"/>
        <item x="2690"/>
        <item x="1737"/>
        <item x="415"/>
        <item x="2075"/>
        <item x="1881"/>
        <item x="213"/>
        <item x="738"/>
        <item x="627"/>
        <item x="2571"/>
        <item x="839"/>
        <item x="899"/>
        <item x="980"/>
        <item x="1012"/>
        <item x="726"/>
        <item x="1952"/>
        <item x="2325"/>
        <item x="732"/>
        <item x="1220"/>
        <item x="1315"/>
        <item x="1564"/>
        <item x="1080"/>
        <item x="1348"/>
        <item x="2673"/>
        <item x="2484"/>
        <item x="652"/>
        <item x="898"/>
        <item x="621"/>
        <item x="1456"/>
        <item x="60"/>
        <item x="1710"/>
        <item x="1584"/>
        <item x="1818"/>
        <item x="216"/>
        <item x="1989"/>
        <item x="2129"/>
        <item x="2399"/>
        <item x="413"/>
        <item x="1075"/>
        <item x="776"/>
        <item x="1815"/>
        <item x="399"/>
        <item x="384"/>
        <item x="252"/>
        <item x="1987"/>
        <item x="2764"/>
        <item x="2429"/>
        <item x="502"/>
        <item x="928"/>
        <item x="2353"/>
        <item x="1036"/>
        <item x="1792"/>
        <item x="1062"/>
        <item x="1409"/>
        <item x="766"/>
        <item x="71"/>
        <item x="2367"/>
        <item x="2403"/>
        <item x="1949"/>
        <item x="1589"/>
        <item x="494"/>
        <item x="2582"/>
        <item x="1046"/>
        <item x="2425"/>
        <item x="121"/>
        <item x="2219"/>
        <item x="2122"/>
        <item x="1514"/>
        <item x="2689"/>
        <item x="1650"/>
        <item x="2348"/>
        <item x="106"/>
        <item x="1387"/>
        <item x="1753"/>
        <item x="1757"/>
        <item x="2474"/>
        <item x="358"/>
        <item x="925"/>
        <item x="2433"/>
        <item x="290"/>
        <item x="306"/>
        <item x="2579"/>
        <item x="870"/>
        <item x="739"/>
        <item x="977"/>
        <item x="1470"/>
        <item x="897"/>
        <item x="2136"/>
        <item x="1333"/>
        <item x="2063"/>
        <item x="1367"/>
        <item x="258"/>
        <item x="1329"/>
        <item x="1097"/>
        <item x="93"/>
        <item x="2702"/>
        <item x="2567"/>
        <item x="1297"/>
        <item x="1482"/>
        <item x="995"/>
        <item x="1884"/>
        <item x="85"/>
        <item x="212"/>
        <item x="2089"/>
        <item x="1386"/>
        <item t="default"/>
      </items>
      <autoSortScope>
        <pivotArea dataOnly="0" outline="0" fieldPosition="0">
          <references count="1">
            <reference field="4294967294" count="1" selected="0">
              <x v="0"/>
            </reference>
          </references>
        </pivotArea>
      </autoSortScope>
    </pivotField>
    <pivotField showAll="0">
      <items count="6">
        <item x="0"/>
        <item x="3"/>
        <item x="2"/>
        <item x="4"/>
        <item x="1"/>
        <item t="default"/>
      </items>
    </pivotField>
    <pivotField showAll="0"/>
    <pivotField numFmtId="1" showAll="0"/>
    <pivotField numFmtId="1" showAll="0"/>
    <pivotField numFmtId="165" showAll="0"/>
    <pivotField dataField="1" numFmtId="165" showAll="0"/>
    <pivotField showAll="0">
      <items count="4">
        <item x="0"/>
        <item x="2"/>
        <item x="1"/>
        <item t="default"/>
      </items>
    </pivotField>
    <pivotField showAll="0">
      <items count="3">
        <item x="0"/>
        <item x="1"/>
        <item t="default"/>
      </items>
    </pivotField>
  </pivotFields>
  <rowFields count="1">
    <field x="15"/>
  </rowFields>
  <rowItems count="2772">
    <i>
      <x v="243"/>
    </i>
    <i>
      <x v="1509"/>
    </i>
    <i>
      <x v="2246"/>
    </i>
    <i>
      <x v="2305"/>
    </i>
    <i>
      <x v="1496"/>
    </i>
    <i>
      <x v="1034"/>
    </i>
    <i>
      <x v="1146"/>
    </i>
    <i>
      <x v="1055"/>
    </i>
    <i>
      <x v="666"/>
    </i>
    <i>
      <x v="1931"/>
    </i>
    <i>
      <x v="2703"/>
    </i>
    <i>
      <x v="135"/>
    </i>
    <i>
      <x v="1661"/>
    </i>
    <i>
      <x v="1907"/>
    </i>
    <i>
      <x v="91"/>
    </i>
    <i>
      <x v="1887"/>
    </i>
    <i>
      <x v="469"/>
    </i>
    <i>
      <x v="1857"/>
    </i>
    <i>
      <x v="1533"/>
    </i>
    <i>
      <x v="445"/>
    </i>
    <i>
      <x v="889"/>
    </i>
    <i>
      <x v="2328"/>
    </i>
    <i>
      <x v="835"/>
    </i>
    <i>
      <x v="425"/>
    </i>
    <i>
      <x v="2527"/>
    </i>
    <i>
      <x v="1939"/>
    </i>
    <i>
      <x v="46"/>
    </i>
    <i>
      <x v="67"/>
    </i>
    <i>
      <x v="26"/>
    </i>
    <i>
      <x v="1354"/>
    </i>
    <i>
      <x v="1540"/>
    </i>
    <i>
      <x v="1752"/>
    </i>
    <i>
      <x v="2723"/>
    </i>
    <i>
      <x v="2561"/>
    </i>
    <i>
      <x v="1401"/>
    </i>
    <i>
      <x v="1688"/>
    </i>
    <i>
      <x v="2749"/>
    </i>
    <i>
      <x v="1378"/>
    </i>
    <i>
      <x v="188"/>
    </i>
    <i>
      <x v="1783"/>
    </i>
    <i>
      <x v="2515"/>
    </i>
    <i>
      <x v="2146"/>
    </i>
    <i>
      <x v="2215"/>
    </i>
    <i>
      <x v="1008"/>
    </i>
    <i>
      <x v="1087"/>
    </i>
    <i>
      <x v="1776"/>
    </i>
    <i>
      <x v="1332"/>
    </i>
    <i>
      <x v="986"/>
    </i>
    <i>
      <x v="901"/>
    </i>
    <i>
      <x v="1955"/>
    </i>
    <i>
      <x v="1666"/>
    </i>
    <i>
      <x v="749"/>
    </i>
    <i>
      <x v="1597"/>
    </i>
    <i>
      <x v="1078"/>
    </i>
    <i>
      <x v="1817"/>
    </i>
    <i>
      <x v="1757"/>
    </i>
    <i>
      <x v="2355"/>
    </i>
    <i>
      <x v="2030"/>
    </i>
    <i>
      <x v="128"/>
    </i>
    <i>
      <x v="1413"/>
    </i>
    <i>
      <x v="687"/>
    </i>
    <i>
      <x v="887"/>
    </i>
    <i>
      <x v="663"/>
    </i>
    <i>
      <x v="2626"/>
    </i>
    <i>
      <x v="850"/>
    </i>
    <i>
      <x v="1161"/>
    </i>
    <i>
      <x v="2721"/>
    </i>
    <i>
      <x v="1956"/>
    </i>
    <i>
      <x v="1247"/>
    </i>
    <i>
      <x v="1125"/>
    </i>
    <i>
      <x v="739"/>
    </i>
    <i>
      <x v="225"/>
    </i>
    <i>
      <x v="271"/>
    </i>
    <i>
      <x v="1054"/>
    </i>
    <i>
      <x v="1227"/>
    </i>
    <i>
      <x v="517"/>
    </i>
    <i>
      <x v="1112"/>
    </i>
    <i>
      <x v="2180"/>
    </i>
    <i>
      <x v="1553"/>
    </i>
    <i>
      <x v="501"/>
    </i>
    <i>
      <x v="1224"/>
    </i>
    <i>
      <x v="1823"/>
    </i>
    <i>
      <x v="461"/>
    </i>
    <i>
      <x v="229"/>
    </i>
    <i>
      <x v="1466"/>
    </i>
    <i>
      <x v="1987"/>
    </i>
    <i>
      <x v="1950"/>
    </i>
    <i>
      <x v="1552"/>
    </i>
    <i>
      <x v="559"/>
    </i>
    <i>
      <x v="397"/>
    </i>
    <i>
      <x v="2424"/>
    </i>
    <i>
      <x v="757"/>
    </i>
    <i>
      <x v="1826"/>
    </i>
    <i>
      <x v="487"/>
    </i>
    <i>
      <x v="914"/>
    </i>
    <i>
      <x v="268"/>
    </i>
    <i>
      <x v="1352"/>
    </i>
    <i>
      <x v="2038"/>
    </i>
    <i>
      <x v="1846"/>
    </i>
    <i>
      <x v="1930"/>
    </i>
    <i>
      <x v="401"/>
    </i>
    <i>
      <x v="1560"/>
    </i>
    <i>
      <x v="939"/>
    </i>
    <i>
      <x v="860"/>
    </i>
    <i>
      <x v="2327"/>
    </i>
    <i>
      <x v="2145"/>
    </i>
    <i>
      <x v="2764"/>
    </i>
    <i>
      <x v="975"/>
    </i>
    <i>
      <x v="677"/>
    </i>
    <i>
      <x v="133"/>
    </i>
    <i>
      <x v="1694"/>
    </i>
    <i>
      <x v="2510"/>
    </i>
    <i>
      <x v="1484"/>
    </i>
    <i>
      <x v="2210"/>
    </i>
    <i>
      <x v="1506"/>
    </i>
    <i>
      <x v="603"/>
    </i>
    <i>
      <x v="2218"/>
    </i>
    <i>
      <x v="2199"/>
    </i>
    <i>
      <x v="1422"/>
    </i>
    <i>
      <x v="1194"/>
    </i>
    <i>
      <x v="1477"/>
    </i>
    <i>
      <x v="637"/>
    </i>
    <i>
      <x v="482"/>
    </i>
    <i>
      <x v="1286"/>
    </i>
    <i>
      <x v="1198"/>
    </i>
    <i>
      <x v="1309"/>
    </i>
    <i>
      <x v="1385"/>
    </i>
    <i>
      <x v="1275"/>
    </i>
    <i>
      <x v="598"/>
    </i>
    <i>
      <x v="2163"/>
    </i>
    <i>
      <x v="639"/>
    </i>
    <i>
      <x v="1592"/>
    </i>
    <i>
      <x v="852"/>
    </i>
    <i>
      <x v="2282"/>
    </i>
    <i>
      <x v="2169"/>
    </i>
    <i>
      <x v="1127"/>
    </i>
    <i>
      <x v="1695"/>
    </i>
    <i>
      <x v="527"/>
    </i>
    <i>
      <x v="1544"/>
    </i>
    <i>
      <x v="1328"/>
    </i>
    <i>
      <x v="187"/>
    </i>
    <i>
      <x v="550"/>
    </i>
    <i>
      <x v="1927"/>
    </i>
    <i>
      <x v="284"/>
    </i>
    <i>
      <x v="70"/>
    </i>
    <i>
      <x v="64"/>
    </i>
    <i>
      <x v="1628"/>
    </i>
    <i>
      <x v="194"/>
    </i>
    <i>
      <x v="549"/>
    </i>
    <i>
      <x v="260"/>
    </i>
    <i>
      <x v="1195"/>
    </i>
    <i>
      <x v="552"/>
    </i>
    <i>
      <x v="2082"/>
    </i>
    <i>
      <x v="2429"/>
    </i>
    <i>
      <x v="736"/>
    </i>
    <i>
      <x v="206"/>
    </i>
    <i>
      <x v="800"/>
    </i>
    <i>
      <x v="20"/>
    </i>
    <i>
      <x v="1586"/>
    </i>
    <i>
      <x v="2298"/>
    </i>
    <i>
      <x v="2653"/>
    </i>
    <i>
      <x v="2390"/>
    </i>
    <i>
      <x v="1722"/>
    </i>
    <i>
      <x v="1164"/>
    </i>
    <i>
      <x v="1787"/>
    </i>
    <i>
      <x v="2661"/>
    </i>
    <i>
      <x v="1179"/>
    </i>
    <i>
      <x v="455"/>
    </i>
    <i>
      <x v="2522"/>
    </i>
    <i>
      <x v="985"/>
    </i>
    <i>
      <x v="2755"/>
    </i>
    <i>
      <x v="2505"/>
    </i>
    <i>
      <x v="393"/>
    </i>
    <i>
      <x v="2159"/>
    </i>
    <i>
      <x v="2086"/>
    </i>
    <i>
      <x v="2335"/>
    </i>
    <i>
      <x v="2566"/>
    </i>
    <i>
      <x v="352"/>
    </i>
    <i>
      <x v="1312"/>
    </i>
    <i>
      <x v="1612"/>
    </i>
    <i>
      <x v="1780"/>
    </i>
    <i>
      <x v="2237"/>
    </i>
    <i>
      <x v="1079"/>
    </i>
    <i>
      <x v="1513"/>
    </i>
    <i>
      <x v="313"/>
    </i>
    <i>
      <x v="453"/>
    </i>
    <i>
      <x v="659"/>
    </i>
    <i>
      <x v="635"/>
    </i>
    <i>
      <x v="2275"/>
    </i>
    <i>
      <x v="1359"/>
    </i>
    <i>
      <x v="2736"/>
    </i>
    <i>
      <x v="2269"/>
    </i>
    <i>
      <x v="2769"/>
    </i>
    <i>
      <x v="97"/>
    </i>
    <i>
      <x v="1111"/>
    </i>
    <i>
      <x v="1036"/>
    </i>
    <i>
      <x v="2511"/>
    </i>
    <i>
      <x v="1072"/>
    </i>
    <i>
      <x v="2642"/>
    </i>
    <i>
      <x v="1856"/>
    </i>
    <i>
      <x v="460"/>
    </i>
    <i>
      <x v="285"/>
    </i>
    <i>
      <x v="1610"/>
    </i>
    <i>
      <x v="573"/>
    </i>
    <i>
      <x v="1120"/>
    </i>
    <i>
      <x v="1150"/>
    </i>
    <i>
      <x v="1567"/>
    </i>
    <i>
      <x v="2147"/>
    </i>
    <i>
      <x v="697"/>
    </i>
    <i>
      <x v="2482"/>
    </i>
    <i>
      <x v="2605"/>
    </i>
    <i>
      <x v="2666"/>
    </i>
    <i>
      <x v="685"/>
    </i>
    <i>
      <x v="1030"/>
    </i>
    <i>
      <x v="587"/>
    </i>
    <i>
      <x v="1627"/>
    </i>
    <i>
      <x v="21"/>
    </i>
    <i>
      <x v="1985"/>
    </i>
    <i>
      <x v="1178"/>
    </i>
    <i>
      <x v="1945"/>
    </i>
    <i>
      <x v="1884"/>
    </i>
    <i>
      <x v="159"/>
    </i>
    <i>
      <x v="597"/>
    </i>
    <i>
      <x v="231"/>
    </i>
    <i>
      <x v="1040"/>
    </i>
    <i>
      <x v="403"/>
    </i>
    <i>
      <x v="1166"/>
    </i>
    <i>
      <x v="272"/>
    </i>
    <i>
      <x v="731"/>
    </i>
    <i>
      <x v="871"/>
    </i>
    <i>
      <x v="2742"/>
    </i>
    <i>
      <x v="2225"/>
    </i>
    <i>
      <x v="1992"/>
    </i>
    <i>
      <x v="2580"/>
    </i>
    <i>
      <x v="381"/>
    </i>
    <i>
      <x v="1517"/>
    </i>
    <i>
      <x v="1402"/>
    </i>
    <i>
      <x v="1763"/>
    </i>
    <i>
      <x v="2520"/>
    </i>
    <i>
      <x v="724"/>
    </i>
    <i>
      <x v="322"/>
    </i>
    <i>
      <x v="2415"/>
    </i>
    <i>
      <x v="203"/>
    </i>
    <i>
      <x v="391"/>
    </i>
    <i>
      <x v="879"/>
    </i>
    <i>
      <x v="282"/>
    </i>
    <i>
      <x v="2165"/>
    </i>
    <i>
      <x v="2449"/>
    </i>
    <i>
      <x v="1569"/>
    </i>
    <i>
      <x v="2372"/>
    </i>
    <i>
      <x v="2545"/>
    </i>
    <i>
      <x v="1589"/>
    </i>
    <i>
      <x v="1122"/>
    </i>
    <i>
      <x v="979"/>
    </i>
    <i>
      <x v="1551"/>
    </i>
    <i>
      <x v="383"/>
    </i>
    <i>
      <x v="609"/>
    </i>
    <i>
      <x v="933"/>
    </i>
    <i>
      <x v="2106"/>
    </i>
    <i>
      <x v="1911"/>
    </i>
    <i>
      <x v="611"/>
    </i>
    <i>
      <x v="2493"/>
    </i>
    <i>
      <x v="377"/>
    </i>
    <i>
      <x v="1147"/>
    </i>
    <i>
      <x v="2174"/>
    </i>
    <i>
      <x v="1370"/>
    </i>
    <i>
      <x v="1603"/>
    </i>
    <i>
      <x v="2711"/>
    </i>
    <i>
      <x v="423"/>
    </i>
    <i>
      <x v="1006"/>
    </i>
    <i>
      <x v="947"/>
    </i>
    <i>
      <x v="1901"/>
    </i>
    <i>
      <x v="1691"/>
    </i>
    <i>
      <x v="2258"/>
    </i>
    <i>
      <x v="2247"/>
    </i>
    <i>
      <x v="95"/>
    </i>
    <i>
      <x v="1043"/>
    </i>
    <i>
      <x v="2571"/>
    </i>
    <i>
      <x v="1698"/>
    </i>
    <i>
      <x v="1116"/>
    </i>
    <i>
      <x v="294"/>
    </i>
    <i>
      <x v="1761"/>
    </i>
    <i>
      <x v="1606"/>
    </i>
    <i>
      <x v="1834"/>
    </i>
    <i>
      <x v="164"/>
    </i>
    <i>
      <x v="2336"/>
    </i>
    <i>
      <x v="1071"/>
    </i>
    <i>
      <x v="661"/>
    </i>
    <i>
      <x v="1254"/>
    </i>
    <i>
      <x v="631"/>
    </i>
    <i>
      <x v="1998"/>
    </i>
    <i>
      <x v="626"/>
    </i>
    <i>
      <x v="335"/>
    </i>
    <i>
      <x v="2173"/>
    </i>
    <i>
      <x v="1750"/>
    </i>
    <i>
      <x v="2228"/>
    </i>
    <i>
      <x v="1751"/>
    </i>
    <i>
      <x v="1470"/>
    </i>
    <i>
      <x v="886"/>
    </i>
    <i>
      <x v="2140"/>
    </i>
    <i>
      <x v="1795"/>
    </i>
    <i>
      <x v="854"/>
    </i>
    <i>
      <x v="781"/>
    </i>
    <i>
      <x v="2058"/>
    </i>
    <i>
      <x v="1460"/>
    </i>
    <i>
      <x v="849"/>
    </i>
    <i>
      <x v="2406"/>
    </i>
    <i>
      <x v="2067"/>
    </i>
    <i>
      <x v="2286"/>
    </i>
    <i>
      <x v="232"/>
    </i>
    <i>
      <x v="1571"/>
    </i>
    <i>
      <x v="2302"/>
    </i>
    <i>
      <x v="700"/>
    </i>
    <i>
      <x v="556"/>
    </i>
    <i>
      <x v="1205"/>
    </i>
    <i>
      <x v="2455"/>
    </i>
    <i>
      <x v="496"/>
    </i>
    <i>
      <x v="1425"/>
    </i>
    <i>
      <x v="2168"/>
    </i>
    <i>
      <x v="957"/>
    </i>
    <i>
      <x v="1634"/>
    </i>
    <i>
      <x v="2150"/>
    </i>
    <i>
      <x v="2623"/>
    </i>
    <i>
      <x v="1220"/>
    </i>
    <i>
      <x v="1463"/>
    </i>
    <i>
      <x v="388"/>
    </i>
    <i>
      <x v="430"/>
    </i>
    <i>
      <x v="1682"/>
    </i>
    <i>
      <x v="27"/>
    </i>
    <i>
      <x v="536"/>
    </i>
    <i>
      <x v="2719"/>
    </i>
    <i>
      <x v="2308"/>
    </i>
    <i>
      <x v="2418"/>
    </i>
    <i>
      <x v="954"/>
    </i>
    <i>
      <x v="764"/>
    </i>
    <i>
      <x v="2407"/>
    </i>
    <i>
      <x v="577"/>
    </i>
    <i>
      <x v="1263"/>
    </i>
    <i>
      <x v="1559"/>
    </i>
    <i>
      <x v="493"/>
    </i>
    <i>
      <x v="2559"/>
    </i>
    <i>
      <x v="1107"/>
    </i>
    <i>
      <x v="302"/>
    </i>
    <i>
      <x v="2693"/>
    </i>
    <i>
      <x v="1910"/>
    </i>
    <i>
      <x v="258"/>
    </i>
    <i>
      <x v="1581"/>
    </i>
    <i>
      <x v="2665"/>
    </i>
    <i>
      <x v="1221"/>
    </i>
    <i>
      <x v="772"/>
    </i>
    <i>
      <x v="1967"/>
    </i>
    <i>
      <x v="2329"/>
    </i>
    <i>
      <x v="1472"/>
    </i>
    <i>
      <x v="2582"/>
    </i>
    <i>
      <x v="1270"/>
    </i>
    <i>
      <x v="2295"/>
    </i>
    <i>
      <x v="1326"/>
    </i>
    <i>
      <x v="843"/>
    </i>
    <i>
      <x v="2241"/>
    </i>
    <i>
      <x v="467"/>
    </i>
    <i>
      <x v="1701"/>
    </i>
    <i>
      <x v="262"/>
    </i>
    <i>
      <x v="613"/>
    </i>
    <i>
      <x v="2072"/>
    </i>
    <i>
      <x v="1894"/>
    </i>
    <i>
      <x v="616"/>
    </i>
    <i>
      <x v="991"/>
    </i>
    <i>
      <x v="1070"/>
    </i>
    <i>
      <x v="2105"/>
    </i>
    <i>
      <x v="1134"/>
    </i>
    <i>
      <x v="1842"/>
    </i>
    <i>
      <x v="44"/>
    </i>
    <i>
      <x v="1096"/>
    </i>
    <i>
      <x v="2276"/>
    </i>
    <i>
      <x v="2342"/>
    </i>
    <i>
      <x v="2494"/>
    </i>
    <i>
      <x v="134"/>
    </i>
    <i>
      <x v="222"/>
    </i>
    <i>
      <x v="1467"/>
    </i>
    <i>
      <x v="888"/>
    </i>
    <i>
      <x v="1418"/>
    </i>
    <i>
      <x v="1983"/>
    </i>
    <i>
      <x v="74"/>
    </i>
    <i>
      <x v="200"/>
    </i>
    <i>
      <x v="69"/>
    </i>
    <i>
      <x v="2440"/>
    </i>
    <i>
      <x v="1184"/>
    </i>
    <i>
      <x v="920"/>
    </i>
    <i>
      <x v="2765"/>
    </i>
    <i>
      <x v="1305"/>
    </i>
    <i>
      <x v="2612"/>
    </i>
    <i>
      <x v="832"/>
    </i>
    <i>
      <x v="640"/>
    </i>
    <i>
      <x v="2346"/>
    </i>
    <i>
      <x v="1063"/>
    </i>
    <i>
      <x v="553"/>
    </i>
    <i>
      <x v="190"/>
    </i>
    <i>
      <x v="30"/>
    </i>
    <i>
      <x v="940"/>
    </i>
    <i>
      <x v="546"/>
    </i>
    <i>
      <x v="1561"/>
    </i>
    <i>
      <x v="2277"/>
    </i>
    <i>
      <x v="1994"/>
    </i>
    <i>
      <x v="568"/>
    </i>
    <i>
      <x v="1542"/>
    </i>
    <i>
      <x v="2603"/>
    </i>
    <i>
      <x v="604"/>
    </i>
    <i>
      <x v="2176"/>
    </i>
    <i>
      <x v="1498"/>
    </i>
    <i>
      <x v="1891"/>
    </i>
    <i>
      <x v="2100"/>
    </i>
    <i>
      <x v="1760"/>
    </i>
    <i>
      <x v="2523"/>
    </i>
    <i>
      <x v="196"/>
    </i>
    <i>
      <x v="2434"/>
    </i>
    <i>
      <x v="1251"/>
    </i>
    <i>
      <x v="2000"/>
    </i>
    <i>
      <x v="364"/>
    </i>
    <i>
      <x v="1605"/>
    </i>
    <i>
      <x v="909"/>
    </i>
    <i>
      <x v="2578"/>
    </i>
    <i>
      <x v="380"/>
    </i>
    <i>
      <x v="2289"/>
    </i>
    <i>
      <x v="2532"/>
    </i>
    <i>
      <x v="875"/>
    </i>
    <i>
      <x v="372"/>
    </i>
    <i>
      <x v="1813"/>
    </i>
    <i>
      <x v="2099"/>
    </i>
    <i>
      <x v="2548"/>
    </i>
    <i>
      <x v="1346"/>
    </i>
    <i>
      <x v="2334"/>
    </i>
    <i>
      <x v="907"/>
    </i>
    <i>
      <x v="2356"/>
    </i>
    <i>
      <x v="2234"/>
    </i>
    <i>
      <x v="1810"/>
    </i>
    <i>
      <x v="2465"/>
    </i>
    <i>
      <x v="816"/>
    </i>
    <i>
      <x v="1771"/>
    </i>
    <i>
      <x v="73"/>
    </i>
    <i>
      <x v="2185"/>
    </i>
    <i>
      <x v="2569"/>
    </i>
    <i>
      <x v="2141"/>
    </i>
    <i>
      <x v="2476"/>
    </i>
    <i>
      <x v="305"/>
    </i>
    <i>
      <x v="2122"/>
    </i>
    <i>
      <x v="1535"/>
    </i>
    <i>
      <x v="893"/>
    </i>
    <i>
      <x v="238"/>
    </i>
    <i>
      <x v="1274"/>
    </i>
    <i>
      <x v="1804"/>
    </i>
    <i>
      <x v="673"/>
    </i>
    <i>
      <x v="1185"/>
    </i>
    <i>
      <x v="2040"/>
    </i>
    <i>
      <x v="2130"/>
    </i>
    <i>
      <x v="2448"/>
    </i>
    <i>
      <x v="2065"/>
    </i>
    <i>
      <x v="543"/>
    </i>
    <i>
      <x v="1412"/>
    </i>
    <i>
      <x v="2273"/>
    </i>
    <i>
      <x v="149"/>
    </i>
    <i>
      <x v="226"/>
    </i>
    <i>
      <x v="2115"/>
    </i>
    <i>
      <x v="96"/>
    </i>
    <i>
      <x v="644"/>
    </i>
    <i>
      <x v="2763"/>
    </i>
    <i>
      <x v="867"/>
    </i>
    <i>
      <x v="320"/>
    </i>
    <i>
      <x v="1598"/>
    </i>
    <i>
      <x v="1490"/>
    </i>
    <i>
      <x v="1045"/>
    </i>
    <i>
      <x v="2324"/>
    </i>
    <i>
      <x v="293"/>
    </i>
    <i>
      <x v="1415"/>
    </i>
    <i>
      <x v="1238"/>
    </i>
    <i>
      <x v="2487"/>
    </i>
    <i>
      <x v="664"/>
    </i>
    <i>
      <x v="2312"/>
    </i>
    <i>
      <x v="1989"/>
    </i>
    <i>
      <x v="1895"/>
    </i>
    <i>
      <x v="1435"/>
    </i>
    <i>
      <x v="812"/>
    </i>
    <i>
      <x v="2646"/>
    </i>
    <i>
      <x v="786"/>
    </i>
    <i>
      <x v="2103"/>
    </i>
    <i>
      <x v="195"/>
    </i>
    <i>
      <x v="1699"/>
    </i>
    <i>
      <x v="1300"/>
    </i>
    <i>
      <x v="2627"/>
    </i>
    <i>
      <x v="773"/>
    </i>
    <i>
      <x v="1749"/>
    </i>
    <i>
      <x v="318"/>
    </i>
    <i>
      <x v="2095"/>
    </i>
    <i>
      <x v="2567"/>
    </i>
    <i>
      <x v="1601"/>
    </i>
    <i>
      <x v="1064"/>
    </i>
    <i>
      <x v="2426"/>
    </i>
    <i>
      <x v="1584"/>
    </i>
    <i>
      <x v="2019"/>
    </i>
    <i>
      <x v="1499"/>
    </i>
    <i>
      <x v="1397"/>
    </i>
    <i>
      <x v="2643"/>
    </i>
    <i>
      <x v="2252"/>
    </i>
    <i>
      <x v="2153"/>
    </i>
    <i>
      <x v="1451"/>
    </i>
    <i>
      <x v="1119"/>
    </i>
    <i>
      <x v="2388"/>
    </i>
    <i>
      <x v="234"/>
    </i>
    <i>
      <x v="246"/>
    </i>
    <i>
      <x v="1481"/>
    </i>
    <i>
      <x v="945"/>
    </i>
    <i>
      <x v="1365"/>
    </i>
    <i>
      <x v="1773"/>
    </i>
    <i>
      <x v="2479"/>
    </i>
    <i>
      <x v="2490"/>
    </i>
    <i>
      <x v="1858"/>
    </i>
    <i>
      <x v="2152"/>
    </i>
    <i>
      <x v="115"/>
    </i>
    <i>
      <x v="1497"/>
    </i>
    <i>
      <x v="1859"/>
    </i>
    <i>
      <x v="728"/>
    </i>
    <i>
      <x v="1845"/>
    </i>
    <i>
      <x v="1066"/>
    </i>
    <i>
      <x v="971"/>
    </i>
    <i>
      <x v="1113"/>
    </i>
    <i>
      <x v="606"/>
    </i>
    <i>
      <x v="989"/>
    </i>
    <i>
      <x v="538"/>
    </i>
    <i>
      <x v="1867"/>
    </i>
    <i>
      <x v="205"/>
    </i>
    <i>
      <x v="688"/>
    </i>
    <i>
      <x v="2613"/>
    </i>
    <i>
      <x v="841"/>
    </i>
    <i>
      <x v="373"/>
    </i>
    <i>
      <x v="1056"/>
    </i>
    <i>
      <x v="1303"/>
    </i>
    <i>
      <x v="2378"/>
    </i>
    <i>
      <x v="1640"/>
    </i>
    <i>
      <x v="264"/>
    </i>
    <i>
      <x v="2353"/>
    </i>
    <i>
      <x v="1869"/>
    </i>
    <i>
      <x v="1182"/>
    </i>
    <i>
      <x v="296"/>
    </i>
    <i>
      <x v="1167"/>
    </i>
    <i>
      <x v="303"/>
    </i>
    <i>
      <x v="125"/>
    </i>
    <i>
      <x v="2244"/>
    </i>
    <i>
      <x v="2585"/>
    </i>
    <i>
      <x v="2441"/>
    </i>
    <i>
      <x v="614"/>
    </i>
    <i>
      <x v="1841"/>
    </i>
    <i>
      <x v="315"/>
    </i>
    <i>
      <x v="2004"/>
    </i>
    <i>
      <x v="2644"/>
    </i>
    <i>
      <x v="2583"/>
    </i>
    <i>
      <x v="707"/>
    </i>
    <i>
      <x v="1883"/>
    </i>
    <i>
      <x v="1343"/>
    </i>
    <i>
      <x v="1214"/>
    </i>
    <i>
      <x v="780"/>
    </i>
    <i>
      <x v="605"/>
    </i>
    <i>
      <x v="2178"/>
    </i>
    <i>
      <x v="531"/>
    </i>
    <i>
      <x v="270"/>
    </i>
    <i>
      <x v="1717"/>
    </i>
    <i>
      <x v="486"/>
    </i>
    <i>
      <x v="643"/>
    </i>
    <i>
      <x v="1623"/>
    </i>
    <i>
      <x v="80"/>
    </i>
    <i>
      <x v="1342"/>
    </i>
    <i>
      <x v="2524"/>
    </i>
    <i>
      <x v="1363"/>
    </i>
    <i>
      <x v="2371"/>
    </i>
    <i>
      <x v="2399"/>
    </i>
    <i>
      <x v="2416"/>
    </i>
    <i>
      <x v="2652"/>
    </i>
    <i>
      <x v="1530"/>
    </i>
    <i>
      <x v="1864"/>
    </i>
    <i>
      <x v="2283"/>
    </i>
    <i>
      <x v="847"/>
    </i>
    <i>
      <x v="2591"/>
    </i>
    <i>
      <x v="1203"/>
    </i>
    <i>
      <x v="555"/>
    </i>
    <i>
      <x v="189"/>
    </i>
    <i>
      <x v="557"/>
    </i>
    <i>
      <x v="2039"/>
    </i>
    <i>
      <x v="2167"/>
    </i>
    <i>
      <x v="692"/>
    </i>
    <i>
      <x v="1213"/>
    </i>
    <i>
      <x v="1373"/>
    </i>
    <i>
      <x v="547"/>
    </i>
    <i>
      <x v="1714"/>
    </i>
    <i>
      <x v="1888"/>
    </i>
    <i>
      <x v="2685"/>
    </i>
    <i>
      <x v="1358"/>
    </i>
    <i>
      <x v="921"/>
    </i>
    <i>
      <x v="2628"/>
    </i>
    <i>
      <x v="402"/>
    </i>
    <i>
      <x v="220"/>
    </i>
    <i>
      <x v="1144"/>
    </i>
    <i>
      <x v="994"/>
    </i>
    <i>
      <x v="1663"/>
    </i>
    <i>
      <x v="216"/>
    </i>
    <i>
      <x v="586"/>
    </i>
    <i>
      <x v="456"/>
    </i>
    <i>
      <x v="1619"/>
    </i>
    <i>
      <x v="962"/>
    </i>
    <i>
      <x v="2412"/>
    </i>
    <i>
      <x v="2059"/>
    </i>
    <i>
      <x v="1253"/>
    </i>
    <i>
      <x v="2408"/>
    </i>
    <i>
      <x v="1361"/>
    </i>
    <i>
      <x v="1952"/>
    </i>
    <i>
      <x v="2060"/>
    </i>
    <i>
      <x v="2535"/>
    </i>
    <i>
      <x v="873"/>
    </i>
    <i>
      <x v="129"/>
    </i>
    <i>
      <x v="1222"/>
    </i>
    <i>
      <x v="370"/>
    </i>
    <i>
      <x v="112"/>
    </i>
    <i>
      <x v="768"/>
    </i>
    <i>
      <x v="2555"/>
    </i>
    <i>
      <x v="1236"/>
    </i>
    <i>
      <x v="451"/>
    </i>
    <i>
      <x v="2177"/>
    </i>
    <i>
      <x v="2097"/>
    </i>
    <i>
      <x v="1232"/>
    </i>
    <i>
      <x v="2344"/>
    </i>
    <i>
      <x v="2224"/>
    </i>
    <i>
      <x v="1948"/>
    </i>
    <i>
      <x v="12"/>
    </i>
    <i>
      <x v="1816"/>
    </i>
    <i>
      <x v="1171"/>
    </i>
    <i>
      <x v="1582"/>
    </i>
    <i>
      <x v="1741"/>
    </i>
    <i>
      <x v="676"/>
    </i>
    <i>
      <x v="535"/>
    </i>
    <i>
      <x v="758"/>
    </i>
    <i>
      <x v="1101"/>
    </i>
    <i>
      <x v="494"/>
    </i>
    <i>
      <x v="970"/>
    </i>
    <i>
      <x v="2519"/>
    </i>
    <i>
      <x v="1432"/>
    </i>
    <i>
      <x v="1847"/>
    </i>
    <i>
      <x v="1521"/>
    </i>
    <i>
      <x v="286"/>
    </i>
    <i>
      <x v="1124"/>
    </i>
    <i>
      <x v="1837"/>
    </i>
    <i>
      <x v="2348"/>
    </i>
    <i>
      <x v="2089"/>
    </i>
    <i>
      <x v="2634"/>
    </i>
    <i>
      <x v="2367"/>
    </i>
    <i>
      <x v="702"/>
    </i>
    <i>
      <x v="1968"/>
    </i>
    <i>
      <x v="278"/>
    </i>
    <i>
      <x v="1596"/>
    </i>
    <i>
      <x v="1538"/>
    </i>
    <i>
      <x v="1067"/>
    </i>
    <i>
      <x v="2604"/>
    </i>
    <i>
      <x v="936"/>
    </i>
    <i>
      <x v="410"/>
    </i>
    <i>
      <x v="2599"/>
    </i>
    <i>
      <x v="105"/>
    </i>
    <i>
      <x v="1969"/>
    </i>
    <i>
      <x v="862"/>
    </i>
    <i>
      <x v="2404"/>
    </i>
    <i>
      <x v="2118"/>
    </i>
    <i>
      <x v="1443"/>
    </i>
    <i>
      <x v="2066"/>
    </i>
    <i>
      <x v="1683"/>
    </i>
    <i>
      <x v="651"/>
    </i>
    <i>
      <x v="1520"/>
    </i>
    <i>
      <x v="641"/>
    </i>
    <i>
      <x v="121"/>
    </i>
    <i>
      <x v="1212"/>
    </i>
    <i>
      <x v="682"/>
    </i>
    <i>
      <x v="1735"/>
    </i>
    <i>
      <x v="1339"/>
    </i>
    <i>
      <x v="2121"/>
    </i>
    <i>
      <x v="654"/>
    </i>
    <i>
      <x v="1708"/>
    </i>
    <i>
      <x v="2513"/>
    </i>
    <i>
      <x v="1319"/>
    </i>
    <i>
      <x v="1033"/>
    </i>
    <i>
      <x v="509"/>
    </i>
    <i>
      <x v="2602"/>
    </i>
    <i>
      <x v="579"/>
    </i>
    <i>
      <x v="1208"/>
    </i>
    <i>
      <x v="137"/>
    </i>
    <i>
      <x v="1114"/>
    </i>
    <i>
      <x v="2349"/>
    </i>
    <i>
      <x v="1491"/>
    </i>
    <i>
      <x v="2175"/>
    </i>
    <i>
      <x v="1014"/>
    </i>
    <i>
      <x v="2550"/>
    </i>
    <i>
      <x v="2154"/>
    </i>
    <i>
      <x v="2274"/>
    </i>
    <i>
      <x v="1023"/>
    </i>
    <i>
      <x v="84"/>
    </i>
    <i>
      <x v="2674"/>
    </i>
    <i>
      <x v="580"/>
    </i>
    <i>
      <x v="1073"/>
    </i>
    <i>
      <x v="2132"/>
    </i>
    <i>
      <x v="2413"/>
    </i>
    <i>
      <x v="910"/>
    </i>
    <i>
      <x v="1747"/>
    </i>
    <i>
      <x v="1249"/>
    </i>
    <i>
      <x v="1892"/>
    </i>
    <i>
      <x v="652"/>
    </i>
    <i>
      <x v="2717"/>
    </i>
    <i>
      <x v="2576"/>
    </i>
    <i>
      <x v="2684"/>
    </i>
    <i>
      <x v="2766"/>
    </i>
    <i>
      <x v="1219"/>
    </i>
    <i>
      <x v="56"/>
    </i>
    <i>
      <x v="390"/>
    </i>
    <i>
      <x v="1139"/>
    </i>
    <i>
      <x v="1349"/>
    </i>
    <i>
      <x v="839"/>
    </i>
    <i>
      <x v="714"/>
    </i>
    <i>
      <x v="1831"/>
    </i>
    <i>
      <x v="37"/>
    </i>
    <i>
      <x v="1565"/>
    </i>
    <i>
      <x v="2547"/>
    </i>
    <i>
      <x v="2341"/>
    </i>
    <i>
      <x v="2537"/>
    </i>
    <i>
      <x v="1050"/>
    </i>
    <i>
      <x v="818"/>
    </i>
    <i>
      <x v="1061"/>
    </i>
    <i>
      <x v="877"/>
    </i>
    <i>
      <x v="2768"/>
    </i>
    <i>
      <x v="746"/>
    </i>
    <i>
      <x v="2542"/>
    </i>
    <i>
      <x v="1011"/>
    </i>
    <i>
      <x v="93"/>
    </i>
    <i>
      <x v="2129"/>
    </i>
    <i>
      <x v="1999"/>
    </i>
    <i>
      <x v="2032"/>
    </i>
    <i>
      <x v="288"/>
    </i>
    <i>
      <x v="181"/>
    </i>
    <i>
      <x v="2049"/>
    </i>
    <i>
      <x v="1665"/>
    </i>
    <i>
      <x v="1162"/>
    </i>
    <i>
      <x v="1878"/>
    </i>
    <i>
      <x v="855"/>
    </i>
    <i>
      <x v="265"/>
    </i>
    <i>
      <x v="169"/>
    </i>
    <i>
      <x v="2625"/>
    </i>
    <i>
      <x v="1765"/>
    </i>
    <i>
      <x v="1324"/>
    </i>
    <i>
      <x v="140"/>
    </i>
    <i>
      <x v="622"/>
    </i>
    <i>
      <x v="1966"/>
    </i>
    <i>
      <x v="982"/>
    </i>
    <i>
      <x v="1905"/>
    </i>
    <i>
      <x v="1483"/>
    </i>
    <i>
      <x v="937"/>
    </i>
    <i>
      <x v="2403"/>
    </i>
    <i>
      <x v="1519"/>
    </i>
    <i>
      <x v="1946"/>
    </i>
    <i>
      <x v="931"/>
    </i>
    <i>
      <x v="374"/>
    </i>
    <i>
      <x v="1938"/>
    </i>
    <i>
      <x v="826"/>
    </i>
    <i>
      <x v="384"/>
    </i>
    <i>
      <x v="2383"/>
    </i>
    <i>
      <x v="68"/>
    </i>
    <i>
      <x v="2752"/>
    </i>
    <i>
      <x v="1272"/>
    </i>
    <i>
      <x v="2373"/>
    </i>
    <i>
      <x v="1314"/>
    </i>
    <i>
      <x v="522"/>
    </i>
    <i>
      <x v="2539"/>
    </i>
    <i>
      <x v="806"/>
    </i>
    <i>
      <x v="1855"/>
    </i>
    <i>
      <x v="2396"/>
    </i>
    <i>
      <x v="625"/>
    </i>
    <i>
      <x v="2267"/>
    </i>
    <i>
      <x v="2235"/>
    </i>
    <i>
      <x v="1489"/>
    </i>
    <i>
      <x v="2050"/>
    </i>
    <i>
      <x v="136"/>
    </i>
    <i>
      <x v="1852"/>
    </i>
    <i>
      <x v="1590"/>
    </i>
    <i>
      <x v="2360"/>
    </i>
    <i>
      <x v="1671"/>
    </i>
    <i>
      <x v="1306"/>
    </i>
    <i>
      <x v="2271"/>
    </i>
    <i>
      <x v="792"/>
    </i>
    <i>
      <x v="154"/>
    </i>
    <i>
      <x v="814"/>
    </i>
    <i>
      <x v="973"/>
    </i>
    <i>
      <x v="1360"/>
    </i>
    <i>
      <x v="2181"/>
    </i>
    <i>
      <x v="495"/>
    </i>
    <i>
      <x v="791"/>
    </i>
    <i>
      <x v="1417"/>
    </i>
    <i>
      <x v="1480"/>
    </i>
    <i>
      <x v="1059"/>
    </i>
    <i>
      <x v="946"/>
    </i>
    <i>
      <x v="50"/>
    </i>
    <i>
      <x v="107"/>
    </i>
    <i>
      <x v="1767"/>
    </i>
    <i>
      <x v="1155"/>
    </i>
    <i>
      <x v="1148"/>
    </i>
    <i>
      <x v="2624"/>
    </i>
    <i>
      <x v="1002"/>
    </i>
    <i>
      <x v="86"/>
    </i>
    <i>
      <x v="1912"/>
    </i>
    <i>
      <x/>
    </i>
    <i>
      <x v="890"/>
    </i>
    <i>
      <x v="2422"/>
    </i>
    <i>
      <x v="1578"/>
    </i>
    <i>
      <x v="484"/>
    </i>
    <i>
      <x v="1069"/>
    </i>
    <i>
      <x v="480"/>
    </i>
    <i>
      <x v="785"/>
    </i>
    <i>
      <x v="998"/>
    </i>
    <i>
      <x v="240"/>
    </i>
    <i>
      <x v="2024"/>
    </i>
    <i>
      <x v="18"/>
    </i>
    <i>
      <x v="1926"/>
    </i>
    <i>
      <x v="1744"/>
    </i>
    <i>
      <x v="1102"/>
    </i>
    <i>
      <x v="819"/>
    </i>
    <i>
      <x v="465"/>
    </i>
    <i>
      <x v="11"/>
    </i>
    <i>
      <x v="1500"/>
    </i>
    <i>
      <x v="1019"/>
    </i>
    <i>
      <x v="1710"/>
    </i>
    <i>
      <x v="2340"/>
    </i>
    <i>
      <x v="2727"/>
    </i>
    <i>
      <x v="2381"/>
    </i>
    <i>
      <x v="452"/>
    </i>
    <i>
      <x v="647"/>
    </i>
    <i>
      <x v="534"/>
    </i>
    <i>
      <x v="1310"/>
    </i>
    <i>
      <x v="1308"/>
    </i>
    <i>
      <x v="221"/>
    </i>
    <i>
      <x v="1411"/>
    </i>
    <i>
      <x v="1420"/>
    </i>
    <i>
      <x v="2747"/>
    </i>
    <i>
      <x v="257"/>
    </i>
    <i>
      <x v="1123"/>
    </i>
    <i>
      <x v="485"/>
    </i>
    <i>
      <x v="360"/>
    </i>
    <i>
      <x v="2259"/>
    </i>
    <i>
      <x v="2718"/>
    </i>
    <i>
      <x v="880"/>
    </i>
    <i>
      <x v="139"/>
    </i>
    <i>
      <x v="902"/>
    </i>
    <i>
      <x v="1007"/>
    </i>
    <i>
      <x v="1408"/>
    </i>
    <i>
      <x v="1304"/>
    </i>
    <i>
      <x v="1504"/>
    </i>
    <i>
      <x v="966"/>
    </i>
    <i>
      <x v="1644"/>
    </i>
    <i>
      <x v="1877"/>
    </i>
    <i>
      <x v="77"/>
    </i>
    <i>
      <x v="2161"/>
    </i>
    <i>
      <x v="1673"/>
    </i>
    <i>
      <x v="2151"/>
    </i>
    <i>
      <x v="735"/>
    </i>
    <i>
      <x v="198"/>
    </i>
    <i>
      <x v="2431"/>
    </i>
    <i>
      <x v="1459"/>
    </i>
    <i>
      <x v="2518"/>
    </i>
    <i>
      <x v="1028"/>
    </i>
    <i>
      <x v="1094"/>
    </i>
    <i>
      <x v="2120"/>
    </i>
    <i>
      <x v="1110"/>
    </i>
    <i>
      <x v="1103"/>
    </i>
    <i>
      <x v="745"/>
    </i>
    <i>
      <x v="7"/>
    </i>
    <i>
      <x v="241"/>
    </i>
    <i>
      <x v="2016"/>
    </i>
    <i>
      <x v="406"/>
    </i>
    <i>
      <x v="2710"/>
    </i>
    <i>
      <x v="2672"/>
    </i>
    <i>
      <x v="1000"/>
    </i>
    <i>
      <x v="548"/>
    </i>
    <i>
      <x v="1228"/>
    </i>
    <i>
      <x v="1963"/>
    </i>
    <i>
      <x v="1991"/>
    </i>
    <i>
      <x v="2471"/>
    </i>
    <i>
      <x v="2164"/>
    </i>
    <i>
      <x v="2645"/>
    </i>
    <i>
      <x v="1794"/>
    </i>
    <i>
      <x v="755"/>
    </i>
    <i>
      <x v="1240"/>
    </i>
    <i>
      <x v="1685"/>
    </i>
    <i>
      <x v="157"/>
    </i>
    <i>
      <x v="1844"/>
    </i>
    <i>
      <x v="2043"/>
    </i>
    <i>
      <x v="490"/>
    </i>
    <i>
      <x v="1768"/>
    </i>
    <i>
      <x v="1163"/>
    </i>
    <i>
      <x v="1604"/>
    </i>
    <i>
      <x v="1450"/>
    </i>
    <i>
      <x v="2034"/>
    </i>
    <i>
      <x v="168"/>
    </i>
    <i>
      <x v="333"/>
    </i>
    <i>
      <x v="2310"/>
    </i>
    <i>
      <x v="1165"/>
    </i>
    <i>
      <x v="1646"/>
    </i>
    <i>
      <x v="1388"/>
    </i>
    <i>
      <x v="1700"/>
    </i>
    <i>
      <x v="1964"/>
    </i>
    <i>
      <x v="1295"/>
    </i>
    <i>
      <x v="1615"/>
    </i>
    <i>
      <x v="386"/>
    </i>
    <i>
      <x v="1172"/>
    </i>
    <i>
      <x v="2386"/>
    </i>
    <i>
      <x v="1656"/>
    </i>
    <i>
      <x v="2460"/>
    </i>
    <i>
      <x v="1478"/>
    </i>
    <i>
      <x v="2323"/>
    </i>
    <i>
      <x v="2091"/>
    </i>
    <i>
      <x v="1674"/>
    </i>
    <i>
      <x v="1547"/>
    </i>
    <i>
      <x v="148"/>
    </i>
    <i>
      <x v="706"/>
    </i>
    <i>
      <x v="2639"/>
    </i>
    <i>
      <x v="186"/>
    </i>
    <i>
      <x v="1350"/>
    </i>
    <i>
      <x v="953"/>
    </i>
    <i>
      <x v="1779"/>
    </i>
    <i>
      <x v="1949"/>
    </i>
    <i>
      <x v="672"/>
    </i>
    <i>
      <x v="1825"/>
    </i>
    <i>
      <x v="448"/>
    </i>
    <i>
      <x v="1068"/>
    </i>
    <i>
      <x v="628"/>
    </i>
    <i>
      <x v="33"/>
    </i>
    <i>
      <x v="1655"/>
    </i>
    <i>
      <x v="123"/>
    </i>
    <i>
      <x v="1337"/>
    </i>
    <i>
      <x v="1981"/>
    </i>
    <i>
      <x v="2243"/>
    </i>
    <i>
      <x v="2394"/>
    </i>
    <i>
      <x v="279"/>
    </i>
    <i>
      <x v="956"/>
    </i>
    <i>
      <x v="1669"/>
    </i>
    <i>
      <x v="253"/>
    </i>
    <i>
      <x v="1086"/>
    </i>
    <i>
      <x v="1390"/>
    </i>
    <i>
      <x v="704"/>
    </i>
    <i>
      <x v="1866"/>
    </i>
    <i>
      <x v="2595"/>
    </i>
    <i>
      <x v="1301"/>
    </i>
    <i>
      <x v="511"/>
    </i>
    <i>
      <x v="1507"/>
    </i>
    <i>
      <x v="2078"/>
    </i>
    <i>
      <x v="599"/>
    </i>
    <i>
      <x v="1639"/>
    </i>
    <i>
      <x v="147"/>
    </i>
    <i>
      <x v="980"/>
    </i>
    <i>
      <x v="385"/>
    </i>
    <i>
      <x v="2457"/>
    </i>
    <i>
      <x v="834"/>
    </i>
    <i>
      <x v="1626"/>
    </i>
    <i>
      <x v="1835"/>
    </i>
    <i>
      <x v="2088"/>
    </i>
    <i>
      <x v="2767"/>
    </i>
    <i>
      <x v="2111"/>
    </i>
    <i>
      <x v="846"/>
    </i>
    <i>
      <x v="242"/>
    </i>
    <i>
      <x v="2584"/>
    </i>
    <i>
      <x v="1082"/>
    </i>
    <i>
      <x v="298"/>
    </i>
    <i>
      <x v="719"/>
    </i>
    <i>
      <x v="2689"/>
    </i>
    <i>
      <x v="618"/>
    </i>
    <i>
      <x v="1762"/>
    </i>
    <i>
      <x v="655"/>
    </i>
    <i>
      <x v="1641"/>
    </i>
    <i>
      <x v="629"/>
    </i>
    <i>
      <x v="1798"/>
    </i>
    <i>
      <x v="1143"/>
    </i>
    <i>
      <x v="1608"/>
    </i>
    <i>
      <x v="2157"/>
    </i>
    <i>
      <x v="674"/>
    </i>
    <i>
      <x v="1812"/>
    </i>
    <i>
      <x v="290"/>
    </i>
    <i>
      <x v="2048"/>
    </i>
    <i>
      <x v="2746"/>
    </i>
    <i>
      <x v="2395"/>
    </i>
    <i>
      <x v="2319"/>
    </i>
    <i>
      <x v="2380"/>
    </i>
    <i>
      <x v="479"/>
    </i>
    <i>
      <x v="213"/>
    </i>
    <i>
      <x v="254"/>
    </i>
    <i>
      <x v="2193"/>
    </i>
    <i>
      <x v="1574"/>
    </i>
    <i>
      <x v="2572"/>
    </i>
    <i>
      <x v="1548"/>
    </i>
    <i>
      <x v="1409"/>
    </i>
    <i>
      <x v="414"/>
    </i>
    <i>
      <x v="711"/>
    </i>
    <i>
      <x v="2339"/>
    </i>
    <i>
      <x v="2681"/>
    </i>
    <i>
      <x v="223"/>
    </i>
    <i>
      <x v="1830"/>
    </i>
    <i>
      <x v="2087"/>
    </i>
    <i>
      <x v="915"/>
    </i>
    <i>
      <x v="122"/>
    </i>
    <i>
      <x v="2660"/>
    </i>
    <i>
      <x v="1614"/>
    </i>
    <i>
      <x v="2128"/>
    </i>
    <i>
      <x v="977"/>
    </i>
    <i>
      <x v="951"/>
    </i>
    <i>
      <x v="1801"/>
    </i>
    <i>
      <x v="428"/>
    </i>
    <i>
      <x v="520"/>
    </i>
    <i>
      <x v="405"/>
    </i>
    <i>
      <x v="1060"/>
    </i>
    <i>
      <x v="581"/>
    </i>
    <i>
      <x v="1595"/>
    </i>
    <i>
      <x v="2343"/>
    </i>
    <i>
      <x v="178"/>
    </i>
    <i>
      <x v="35"/>
    </i>
    <i>
      <x v="2629"/>
    </i>
    <i>
      <x v="892"/>
    </i>
    <i>
      <x v="1327"/>
    </i>
    <i>
      <x v="690"/>
    </i>
    <i>
      <x v="2239"/>
    </i>
    <i>
      <x v="378"/>
    </i>
    <i>
      <x v="1865"/>
    </i>
    <i>
      <x v="1928"/>
    </i>
    <i>
      <x v="47"/>
    </i>
    <i>
      <x v="1322"/>
    </i>
    <i>
      <x v="1419"/>
    </i>
    <i>
      <x v="76"/>
    </i>
    <i>
      <x v="1264"/>
    </i>
    <i>
      <x v="2213"/>
    </i>
    <i>
      <x v="638"/>
    </i>
    <i>
      <x v="2451"/>
    </i>
    <i>
      <x v="2516"/>
    </i>
    <i>
      <x v="2565"/>
    </i>
    <i>
      <x v="2332"/>
    </i>
    <i>
      <x v="525"/>
    </i>
    <i>
      <x v="1942"/>
    </i>
    <i>
      <x v="999"/>
    </i>
    <i>
      <x v="825"/>
    </i>
    <i>
      <x v="554"/>
    </i>
    <i>
      <x v="650"/>
    </i>
    <i>
      <x v="592"/>
    </i>
    <i>
      <x v="1769"/>
    </i>
    <i>
      <x v="2291"/>
    </i>
    <i>
      <x v="444"/>
    </i>
    <i>
      <x v="594"/>
    </i>
    <i>
      <x v="2499"/>
    </i>
    <i>
      <x v="533"/>
    </i>
    <i>
      <x v="2144"/>
    </i>
    <i>
      <x v="2458"/>
    </i>
    <i>
      <x v="2464"/>
    </i>
    <i>
      <x v="1393"/>
    </i>
    <i>
      <x v="2588"/>
    </i>
    <i>
      <x v="1711"/>
    </i>
    <i>
      <x v="670"/>
    </i>
    <i>
      <x v="831"/>
    </i>
    <i>
      <x v="2574"/>
    </i>
    <i>
      <x v="24"/>
    </i>
    <i>
      <x v="1010"/>
    </i>
    <i>
      <x v="109"/>
    </i>
    <i>
      <x v="976"/>
    </i>
    <i>
      <x v="2508"/>
    </i>
    <i>
      <x v="239"/>
    </i>
    <i>
      <x v="2606"/>
    </i>
    <i>
      <x v="866"/>
    </i>
    <i>
      <x v="2325"/>
    </i>
    <i>
      <x v="2597"/>
    </i>
    <i>
      <x v="944"/>
    </i>
    <i>
      <x v="1648"/>
    </i>
    <i>
      <x v="1576"/>
    </i>
    <i>
      <x v="790"/>
    </i>
    <i>
      <x v="1380"/>
    </i>
    <i>
      <x v="441"/>
    </i>
    <i>
      <x v="2057"/>
    </i>
    <i>
      <x v="1781"/>
    </i>
    <i>
      <x v="2676"/>
    </i>
    <i>
      <x v="379"/>
    </i>
    <i>
      <x v="1083"/>
    </i>
    <i>
      <x v="752"/>
    </i>
    <i>
      <x v="204"/>
    </i>
    <i>
      <x v="2116"/>
    </i>
    <i>
      <x v="1109"/>
    </i>
    <i>
      <x v="1814"/>
    </i>
    <i>
      <x v="863"/>
    </i>
    <i>
      <x v="2061"/>
    </i>
    <i>
      <x v="801"/>
    </i>
    <i>
      <x v="42"/>
    </i>
    <i>
      <x v="2272"/>
    </i>
    <i>
      <x v="1607"/>
    </i>
    <i>
      <x v="995"/>
    </i>
    <i>
      <x v="1476"/>
    </i>
    <i>
      <x v="1785"/>
    </i>
    <i>
      <x v="1849"/>
    </i>
    <i>
      <x v="31"/>
    </i>
    <i>
      <x v="1971"/>
    </i>
    <i>
      <x v="1186"/>
    </i>
    <i>
      <x v="617"/>
    </i>
    <i>
      <x v="1267"/>
    </i>
    <i>
      <x v="442"/>
    </i>
    <i>
      <x v="2056"/>
    </i>
    <i>
      <x v="250"/>
    </i>
    <i>
      <x v="1013"/>
    </i>
    <i>
      <x v="399"/>
    </i>
    <i>
      <x v="2533"/>
    </i>
    <i>
      <x v="458"/>
    </i>
    <i>
      <x v="922"/>
    </i>
    <i>
      <x v="2011"/>
    </i>
    <i>
      <x v="1668"/>
    </i>
    <i>
      <x v="324"/>
    </i>
    <i>
      <x v="1696"/>
    </i>
    <i>
      <x v="695"/>
    </i>
    <i>
      <x v="2488"/>
    </i>
    <i>
      <x v="1863"/>
    </i>
    <i>
      <x v="1229"/>
    </i>
    <i>
      <x v="2596"/>
    </i>
    <i>
      <x v="261"/>
    </i>
    <i>
      <x v="1296"/>
    </i>
    <i>
      <x v="1836"/>
    </i>
    <i>
      <x v="1099"/>
    </i>
    <i>
      <x v="2238"/>
    </i>
    <i>
      <x v="1594"/>
    </i>
    <i>
      <x v="2391"/>
    </i>
    <i>
      <x v="566"/>
    </i>
    <i>
      <x v="710"/>
    </i>
    <i>
      <x v="2369"/>
    </i>
    <i>
      <x v="1621"/>
    </i>
    <i>
      <x v="2616"/>
    </i>
    <i>
      <x v="2651"/>
    </i>
    <i>
      <x v="483"/>
    </i>
    <i>
      <x v="1784"/>
    </i>
    <i>
      <x v="1819"/>
    </i>
    <i>
      <x v="1473"/>
    </i>
    <i>
      <x v="481"/>
    </i>
    <i>
      <x v="71"/>
    </i>
    <i>
      <x v="419"/>
    </i>
    <i>
      <x v="39"/>
    </i>
    <i>
      <x v="633"/>
    </i>
    <i>
      <x v="2073"/>
    </i>
    <i>
      <x v="2313"/>
    </i>
    <i>
      <x v="864"/>
    </i>
    <i>
      <x v="474"/>
    </i>
    <i>
      <x v="2614"/>
    </i>
    <i>
      <x v="2541"/>
    </i>
    <i>
      <x v="2543"/>
    </i>
    <i>
      <x v="2432"/>
    </i>
    <i>
      <x v="1189"/>
    </i>
    <i>
      <x v="2028"/>
    </i>
    <i>
      <x v="569"/>
    </i>
    <i>
      <x v="41"/>
    </i>
    <i>
      <x v="1591"/>
    </i>
    <i>
      <x v="1017"/>
    </i>
    <i>
      <x v="1754"/>
    </i>
    <i>
      <x v="2420"/>
    </i>
    <i>
      <x v="1918"/>
    </i>
    <i>
      <x v="1421"/>
    </i>
    <i>
      <x v="351"/>
    </i>
    <i>
      <x v="1833"/>
    </i>
    <i>
      <x v="32"/>
    </i>
    <i>
      <x v="1624"/>
    </i>
    <i>
      <x v="777"/>
    </i>
    <i>
      <x v="2240"/>
    </i>
    <i>
      <x v="2678"/>
    </i>
    <i>
      <x v="516"/>
    </i>
    <i>
      <x v="347"/>
    </i>
    <i>
      <x v="2149"/>
    </i>
    <i>
      <x v="881"/>
    </i>
    <i>
      <x v="1145"/>
    </i>
    <i>
      <x v="2608"/>
    </i>
    <i>
      <x v="2498"/>
    </i>
    <i>
      <x v="769"/>
    </i>
    <i>
      <x v="275"/>
    </i>
    <i>
      <x v="2496"/>
    </i>
    <i>
      <x v="116"/>
    </i>
    <i>
      <x v="2581"/>
    </i>
    <i>
      <x v="1568"/>
    </i>
    <i>
      <x v="251"/>
    </i>
    <i>
      <x v="2377"/>
    </i>
    <i>
      <x v="17"/>
    </i>
    <i>
      <x v="1675"/>
    </i>
    <i>
      <x v="1617"/>
    </i>
    <i>
      <x v="1609"/>
    </i>
    <i>
      <x v="1403"/>
    </i>
    <i>
      <x v="1018"/>
    </i>
    <i>
      <x v="1313"/>
    </i>
    <i>
      <x v="523"/>
    </i>
    <i>
      <x v="950"/>
    </i>
    <i>
      <x v="2033"/>
    </i>
    <i>
      <x v="2281"/>
    </i>
    <i>
      <x v="150"/>
    </i>
    <i>
      <x v="2035"/>
    </i>
    <i>
      <x v="1923"/>
    </i>
    <i>
      <x v="1176"/>
    </i>
    <i>
      <x v="1660"/>
    </i>
    <i>
      <x v="1012"/>
    </i>
    <i>
      <x v="468"/>
    </i>
    <i>
      <x v="280"/>
    </i>
    <i>
      <x v="2735"/>
    </i>
    <i>
      <x v="2041"/>
    </i>
    <i>
      <x v="518"/>
    </i>
    <i>
      <x v="1386"/>
    </i>
    <i>
      <x v="1799"/>
    </i>
    <i>
      <x v="824"/>
    </i>
    <i>
      <x v="2187"/>
    </i>
    <i>
      <x v="415"/>
    </i>
    <i>
      <x v="1525"/>
    </i>
    <i>
      <x v="1257"/>
    </i>
    <i>
      <x v="878"/>
    </i>
    <i>
      <x v="1974"/>
    </i>
    <i>
      <x v="1290"/>
    </i>
    <i>
      <x v="244"/>
    </i>
    <i>
      <x v="2216"/>
    </i>
    <i>
      <x v="1832"/>
    </i>
    <i>
      <x v="1871"/>
    </i>
    <i>
      <x v="1975"/>
    </i>
    <i>
      <x v="1298"/>
    </i>
    <i>
      <x v="2201"/>
    </i>
    <i>
      <x v="961"/>
    </i>
    <i>
      <x v="1285"/>
    </i>
    <i>
      <x v="1091"/>
    </i>
    <i>
      <x v="2715"/>
    </i>
    <i>
      <x v="2047"/>
    </i>
    <i>
      <x v="22"/>
    </i>
    <i>
      <x v="1645"/>
    </i>
    <i>
      <x v="2352"/>
    </i>
    <i>
      <x v="2315"/>
    </i>
    <i>
      <x v="488"/>
    </i>
    <i>
      <x v="1323"/>
    </i>
    <i>
      <x v="1321"/>
    </i>
    <i>
      <x v="2728"/>
    </i>
    <i>
      <x v="1341"/>
    </i>
    <i>
      <x v="155"/>
    </i>
    <i>
      <x v="965"/>
    </i>
    <i>
      <x v="2045"/>
    </i>
    <i>
      <x v="427"/>
    </i>
    <i>
      <x v="1900"/>
    </i>
    <i>
      <x v="2562"/>
    </i>
    <i>
      <x v="1089"/>
    </i>
    <i>
      <x v="2338"/>
    </i>
    <i>
      <x v="1943"/>
    </i>
    <i>
      <x v="2263"/>
    </i>
    <i>
      <x v="1234"/>
    </i>
    <i>
      <x v="1556"/>
    </i>
    <i>
      <x v="489"/>
    </i>
    <i>
      <x v="210"/>
    </i>
    <i>
      <x v="2196"/>
    </i>
    <i>
      <x v="978"/>
    </i>
    <i>
      <x v="1003"/>
    </i>
    <i>
      <x v="1005"/>
    </i>
    <i>
      <x v="1140"/>
    </i>
    <i>
      <x v="500"/>
    </i>
    <i>
      <x v="2171"/>
    </i>
    <i>
      <x v="1514"/>
    </i>
    <i>
      <x v="2236"/>
    </i>
    <i>
      <x v="2481"/>
    </i>
    <i>
      <x v="2669"/>
    </i>
    <i>
      <x v="49"/>
    </i>
    <i>
      <x v="2260"/>
    </i>
    <i>
      <x v="1803"/>
    </i>
    <i>
      <x v="612"/>
    </i>
    <i>
      <x v="804"/>
    </i>
    <i>
      <x v="450"/>
    </i>
    <i>
      <x v="1876"/>
    </i>
    <i>
      <x v="454"/>
    </i>
    <i>
      <x v="1452"/>
    </i>
    <i>
      <x v="1302"/>
    </i>
    <i>
      <x v="2321"/>
    </i>
    <i>
      <x v="1672"/>
    </i>
    <i>
      <x v="106"/>
    </i>
    <i>
      <x v="705"/>
    </i>
    <i>
      <x v="99"/>
    </i>
    <i>
      <x v="2231"/>
    </i>
    <i>
      <x v="1157"/>
    </i>
    <i>
      <x v="1822"/>
    </i>
    <i>
      <x v="470"/>
    </i>
    <i>
      <x v="249"/>
    </i>
    <i>
      <x v="2112"/>
    </i>
    <i>
      <x v="300"/>
    </i>
    <i>
      <x v="963"/>
    </i>
    <i>
      <x v="2098"/>
    </i>
    <i>
      <x v="104"/>
    </i>
    <i>
      <x v="2677"/>
    </i>
    <i>
      <x v="1430"/>
    </i>
    <i>
      <x v="138"/>
    </i>
    <i>
      <x v="1215"/>
    </i>
    <i>
      <x v="2514"/>
    </i>
    <i>
      <x v="2759"/>
    </i>
    <i>
      <x v="219"/>
    </i>
    <i>
      <x v="2135"/>
    </i>
    <i>
      <x v="541"/>
    </i>
    <i>
      <x v="1453"/>
    </i>
    <i>
      <x v="2410"/>
    </i>
    <i>
      <x v="678"/>
    </i>
    <i>
      <x v="466"/>
    </i>
    <i>
      <x v="2358"/>
    </i>
    <i>
      <x v="471"/>
    </i>
    <i>
      <x v="354"/>
    </i>
    <i>
      <x v="837"/>
    </i>
    <i>
      <x v="55"/>
    </i>
    <i>
      <x v="1210"/>
    </i>
    <i>
      <x v="1382"/>
    </i>
    <i>
      <x v="2288"/>
    </i>
    <i>
      <x v="1622"/>
    </i>
    <i>
      <x v="1129"/>
    </i>
    <i>
      <x v="2400"/>
    </i>
    <i>
      <x v="838"/>
    </i>
    <i>
      <x v="2607"/>
    </i>
    <i>
      <x v="1315"/>
    </i>
    <i>
      <x v="180"/>
    </i>
    <i>
      <x v="1651"/>
    </i>
    <i>
      <x v="2521"/>
    </i>
    <i>
      <x v="2472"/>
    </i>
    <i>
      <x v="2730"/>
    </i>
    <i>
      <x v="2754"/>
    </i>
    <i>
      <x v="623"/>
    </i>
    <i>
      <x v="1081"/>
    </i>
    <i>
      <x v="88"/>
    </i>
    <i>
      <x v="1090"/>
    </i>
    <i>
      <x v="2641"/>
    </i>
    <i>
      <x v="895"/>
    </i>
    <i>
      <x v="1868"/>
    </i>
    <i>
      <x v="1720"/>
    </i>
    <i>
      <x v="1712"/>
    </i>
    <i>
      <x v="218"/>
    </i>
    <i>
      <x v="1004"/>
    </i>
    <i>
      <x v="2096"/>
    </i>
    <i>
      <x v="2385"/>
    </i>
    <i>
      <x v="2696"/>
    </i>
    <i>
      <x v="1384"/>
    </i>
    <i>
      <x v="576"/>
    </i>
    <i>
      <x v="2119"/>
    </i>
    <i>
      <x v="208"/>
    </i>
    <i>
      <x v="1924"/>
    </i>
    <i>
      <x v="1442"/>
    </i>
    <i>
      <x v="906"/>
    </i>
    <i>
      <x v="668"/>
    </i>
    <i>
      <x v="191"/>
    </i>
    <i>
      <x v="2745"/>
    </i>
    <i>
      <x v="2417"/>
    </i>
    <i>
      <x v="744"/>
    </i>
    <i>
      <x v="803"/>
    </i>
    <i>
      <x v="1395"/>
    </i>
    <i>
      <x v="1288"/>
    </i>
    <i>
      <x v="392"/>
    </i>
    <i>
      <x v="904"/>
    </i>
    <i>
      <x v="2758"/>
    </i>
    <i>
      <x v="1550"/>
    </i>
    <i>
      <x v="252"/>
    </i>
    <i>
      <x v="235"/>
    </i>
    <i>
      <x v="2192"/>
    </i>
    <i>
      <x v="2468"/>
    </i>
    <i>
      <x v="645"/>
    </i>
    <i>
      <x v="404"/>
    </i>
    <i>
      <x v="1255"/>
    </i>
    <i>
      <x v="309"/>
    </i>
    <i>
      <x v="1292"/>
    </i>
    <i>
      <x v="2503"/>
    </i>
    <i>
      <x v="1131"/>
    </i>
    <i>
      <x v="696"/>
    </i>
    <i>
      <x v="1456"/>
    </i>
    <i>
      <x v="141"/>
    </i>
    <i>
      <x v="1037"/>
    </i>
    <i>
      <x v="537"/>
    </i>
    <i>
      <x v="1426"/>
    </i>
    <i>
      <x v="2509"/>
    </i>
    <i>
      <x v="2232"/>
    </i>
    <i>
      <x v="1620"/>
    </i>
    <i>
      <x v="2656"/>
    </i>
    <i>
      <x v="1449"/>
    </i>
    <i>
      <x v="1098"/>
    </i>
    <i>
      <x v="1108"/>
    </i>
    <i>
      <x v="808"/>
    </i>
    <i>
      <x v="2733"/>
    </i>
    <i>
      <x v="2102"/>
    </i>
    <i>
      <x v="1051"/>
    </i>
    <i>
      <x v="1338"/>
    </i>
    <i>
      <x v="233"/>
    </i>
    <i>
      <x v="1881"/>
    </i>
    <i>
      <x v="310"/>
    </i>
    <i>
      <x v="1502"/>
    </i>
    <i>
      <x v="608"/>
    </i>
    <i>
      <x v="1917"/>
    </i>
    <i>
      <x v="1423"/>
    </i>
    <i>
      <x v="693"/>
    </i>
    <i>
      <x v="1792"/>
    </i>
    <i>
      <x v="987"/>
    </i>
    <i>
      <x v="1170"/>
    </i>
    <i>
      <x v="1875"/>
    </i>
    <i>
      <x v="898"/>
    </i>
    <i>
      <x v="145"/>
    </i>
    <i>
      <x v="1271"/>
    </i>
    <i>
      <x v="624"/>
    </i>
    <i>
      <x v="192"/>
    </i>
    <i>
      <x v="2389"/>
    </i>
    <i>
      <x v="842"/>
    </i>
    <i>
      <x v="118"/>
    </i>
    <i>
      <x v="1237"/>
    </i>
    <i>
      <x v="845"/>
    </i>
    <i>
      <x v="2425"/>
    </i>
    <i>
      <x v="256"/>
    </i>
    <i>
      <x v="857"/>
    </i>
    <i>
      <x v="1518"/>
    </i>
    <i>
      <x v="207"/>
    </i>
    <i>
      <x v="784"/>
    </i>
    <i>
      <x v="1130"/>
    </i>
    <i>
      <x v="1335"/>
    </i>
    <i>
      <x v="1650"/>
    </i>
    <i>
      <x v="13"/>
    </i>
    <i>
      <x v="1505"/>
    </i>
    <i>
      <x v="2622"/>
    </i>
    <i>
      <x v="1201"/>
    </i>
    <i>
      <x v="1976"/>
    </i>
    <i>
      <x v="499"/>
    </i>
    <i>
      <x v="2610"/>
    </i>
    <i>
      <x v="797"/>
    </i>
    <i>
      <x v="357"/>
    </i>
    <i>
      <x v="1105"/>
    </i>
    <i>
      <x v="143"/>
    </i>
    <i>
      <x v="2198"/>
    </i>
    <i>
      <x v="2421"/>
    </i>
    <i>
      <x v="259"/>
    </i>
    <i>
      <x v="28"/>
    </i>
    <i>
      <x v="1723"/>
    </i>
    <i>
      <x v="558"/>
    </i>
    <i>
      <x v="1686"/>
    </i>
    <i>
      <x v="2428"/>
    </i>
    <i>
      <x v="1973"/>
    </i>
    <i>
      <x v="2398"/>
    </i>
    <i>
      <x v="437"/>
    </i>
    <i>
      <x v="578"/>
    </i>
    <i>
      <x v="2136"/>
    </i>
    <i>
      <x v="2453"/>
    </i>
    <i>
      <x v="2363"/>
    </i>
    <i>
      <x v="1242"/>
    </i>
    <i>
      <x v="519"/>
    </i>
    <i>
      <x v="1239"/>
    </i>
    <i>
      <x v="52"/>
    </i>
    <i>
      <x v="14"/>
    </i>
    <i>
      <x v="601"/>
    </i>
    <i>
      <x v="1311"/>
    </i>
    <i>
      <x v="521"/>
    </i>
    <i>
      <x v="2679"/>
    </i>
    <i>
      <x v="1329"/>
    </i>
    <i>
      <x v="473"/>
    </i>
    <i>
      <x v="1261"/>
    </i>
    <i>
      <x v="1038"/>
    </i>
    <i>
      <x v="131"/>
    </i>
    <i>
      <x v="2044"/>
    </i>
    <i>
      <x v="79"/>
    </i>
    <i>
      <x v="2221"/>
    </i>
    <i>
      <x v="2307"/>
    </i>
    <i>
      <x v="331"/>
    </i>
    <i>
      <x v="2401"/>
    </i>
    <i>
      <x v="2600"/>
    </i>
    <i>
      <x v="1659"/>
    </i>
    <i>
      <x v="1371"/>
    </i>
    <i>
      <x v="2726"/>
    </i>
    <i>
      <x v="2447"/>
    </i>
    <i>
      <x v="805"/>
    </i>
    <i>
      <x v="2365"/>
    </i>
    <i>
      <x v="2131"/>
    </i>
    <i>
      <x v="2202"/>
    </i>
    <i>
      <x v="1438"/>
    </i>
    <i>
      <x v="158"/>
    </i>
    <i>
      <x v="542"/>
    </i>
    <i>
      <x v="38"/>
    </i>
    <i>
      <x v="1563"/>
    </i>
    <i>
      <x v="1526"/>
    </i>
    <i>
      <x v="2528"/>
    </i>
    <i>
      <x v="996"/>
    </i>
    <i>
      <x v="2070"/>
    </i>
    <i>
      <x v="1980"/>
    </i>
    <i>
      <x v="783"/>
    </i>
    <i>
      <x v="1662"/>
    </i>
    <i>
      <x v="2611"/>
    </i>
    <i>
      <x v="2512"/>
    </i>
    <i>
      <x v="716"/>
    </i>
    <i>
      <x v="66"/>
    </i>
    <i>
      <x v="560"/>
    </i>
    <i>
      <x v="2270"/>
    </i>
    <i>
      <x v="25"/>
    </i>
    <i>
      <x v="1703"/>
    </i>
    <i>
      <x v="1027"/>
    </i>
    <i>
      <x v="2491"/>
    </i>
    <i>
      <x v="87"/>
    </i>
    <i>
      <x v="2148"/>
    </i>
    <i>
      <x v="1546"/>
    </i>
    <i>
      <x v="1789"/>
    </i>
    <i>
      <x v="1898"/>
    </i>
    <i>
      <x v="1233"/>
    </i>
    <i>
      <x v="1575"/>
    </i>
    <i>
      <x v="2575"/>
    </i>
    <i>
      <x v="2722"/>
    </i>
    <i>
      <x v="6"/>
    </i>
    <i>
      <x v="1618"/>
    </i>
    <i>
      <x v="2558"/>
    </i>
    <i>
      <x v="1718"/>
    </i>
    <i>
      <x v="2489"/>
    </i>
    <i>
      <x v="497"/>
    </i>
    <i>
      <x v="2732"/>
    </i>
    <i>
      <x v="712"/>
    </i>
    <i>
      <x v="1348"/>
    </i>
    <i>
      <x v="2137"/>
    </i>
    <i>
      <x v="2299"/>
    </i>
    <i>
      <x v="969"/>
    </i>
    <i>
      <x v="2075"/>
    </i>
    <i>
      <x v="1246"/>
    </i>
    <i>
      <x v="85"/>
    </i>
    <i>
      <x v="1151"/>
    </i>
    <i>
      <x v="1972"/>
    </i>
    <i>
      <x v="160"/>
    </i>
    <i>
      <x v="1231"/>
    </i>
    <i>
      <x v="2337"/>
    </i>
    <i>
      <x v="1448"/>
    </i>
    <i>
      <x v="1001"/>
    </i>
    <i>
      <x v="366"/>
    </i>
    <i>
      <x v="602"/>
    </i>
    <i>
      <x v="1689"/>
    </i>
    <i>
      <x v="993"/>
    </i>
    <i>
      <x v="1778"/>
    </i>
    <i>
      <x v="1053"/>
    </i>
    <i>
      <x v="1537"/>
    </i>
    <i>
      <x v="2345"/>
    </i>
    <i>
      <x v="723"/>
    </i>
    <i>
      <x v="314"/>
    </i>
    <i>
      <x v="2697"/>
    </i>
    <i>
      <x v="228"/>
    </i>
    <i>
      <x v="1262"/>
    </i>
    <i>
      <x v="929"/>
    </i>
    <i>
      <x v="2587"/>
    </i>
    <i>
      <x v="1095"/>
    </i>
    <i>
      <x v="1902"/>
    </i>
    <i>
      <x v="1893"/>
    </i>
    <i>
      <x v="299"/>
    </i>
    <i>
      <x v="61"/>
    </i>
    <i>
      <x v="2647"/>
    </i>
    <i>
      <x v="2474"/>
    </i>
    <i>
      <x v="2347"/>
    </i>
    <i>
      <x v="1702"/>
    </i>
    <i>
      <x v="2633"/>
    </i>
    <i>
      <x v="1719"/>
    </i>
    <i>
      <x v="263"/>
    </i>
    <i>
      <x v="1593"/>
    </i>
    <i>
      <x v="813"/>
    </i>
    <i>
      <x v="1579"/>
    </i>
    <i>
      <x v="762"/>
    </i>
    <i>
      <x v="2526"/>
    </i>
    <i>
      <x v="2682"/>
    </i>
    <i>
      <x v="1137"/>
    </i>
    <i>
      <x v="2379"/>
    </i>
    <i>
      <x v="1374"/>
    </i>
    <i>
      <x v="2430"/>
    </i>
    <i>
      <x v="2632"/>
    </i>
    <i>
      <x v="172"/>
    </i>
    <i>
      <x v="2071"/>
    </i>
    <i>
      <x v="506"/>
    </i>
    <i>
      <x v="2109"/>
    </i>
    <i>
      <x v="1549"/>
    </i>
    <i>
      <x v="1853"/>
    </i>
    <i>
      <x v="1075"/>
    </i>
    <i>
      <x v="247"/>
    </i>
    <i>
      <x v="182"/>
    </i>
    <i>
      <x v="1235"/>
    </i>
    <i>
      <x v="421"/>
    </i>
    <i>
      <x v="2205"/>
    </i>
    <i>
      <x v="2068"/>
    </i>
    <i>
      <x v="1188"/>
    </i>
    <i>
      <x v="1731"/>
    </i>
    <i>
      <x v="1916"/>
    </i>
    <i>
      <x v="743"/>
    </i>
    <i>
      <x v="1587"/>
    </i>
    <i>
      <x v="2156"/>
    </i>
    <i>
      <x v="930"/>
    </i>
    <i>
      <x v="277"/>
    </i>
    <i>
      <x v="1077"/>
    </i>
    <i>
      <x v="912"/>
    </i>
    <i>
      <x v="1630"/>
    </i>
    <i>
      <x v="2761"/>
    </i>
    <i>
      <x v="2384"/>
    </i>
    <i>
      <x v="1746"/>
    </i>
    <i>
      <x v="1536"/>
    </i>
    <i>
      <x v="698"/>
    </i>
    <i>
      <x v="2166"/>
    </i>
    <i>
      <x v="332"/>
    </i>
    <i>
      <x v="1479"/>
    </i>
    <i>
      <x v="1379"/>
    </i>
    <i>
      <x v="153"/>
    </i>
    <i>
      <x v="2124"/>
    </i>
    <i>
      <x v="1287"/>
    </i>
    <i>
      <x v="2223"/>
    </i>
    <i>
      <x v="750"/>
    </i>
    <i>
      <x v="2631"/>
    </i>
    <i>
      <x v="57"/>
    </i>
    <i>
      <x v="53"/>
    </i>
    <i>
      <x v="1367"/>
    </i>
    <i>
      <x v="2659"/>
    </i>
    <i>
      <x v="1200"/>
    </i>
    <i>
      <x v="1806"/>
    </i>
    <i>
      <x v="1016"/>
    </i>
    <i>
      <x v="1269"/>
    </i>
    <i>
      <x v="1512"/>
    </i>
    <i>
      <x v="510"/>
    </i>
    <i>
      <x v="2475"/>
    </i>
    <i>
      <x v="2756"/>
    </i>
    <i>
      <x v="567"/>
    </i>
    <i>
      <x v="830"/>
    </i>
    <i>
      <x v="575"/>
    </i>
    <i>
      <x v="949"/>
    </i>
    <i>
      <x v="1732"/>
    </i>
    <i>
      <x v="1465"/>
    </i>
    <i>
      <x v="502"/>
    </i>
    <i>
      <x v="1996"/>
    </i>
    <i>
      <x v="1730"/>
    </i>
    <i>
      <x v="1009"/>
    </i>
    <i>
      <x v="1142"/>
    </i>
    <i>
      <x v="110"/>
    </i>
    <i>
      <x v="316"/>
    </i>
    <i>
      <x v="2436"/>
    </i>
    <i>
      <x v="738"/>
    </i>
    <i>
      <x v="2544"/>
    </i>
    <i>
      <x v="1941"/>
    </i>
    <i>
      <x v="432"/>
    </i>
    <i>
      <x v="1044"/>
    </i>
    <i>
      <x v="2316"/>
    </i>
    <i>
      <x v="1226"/>
    </i>
    <i>
      <x v="321"/>
    </i>
    <i>
      <x v="382"/>
    </i>
    <i>
      <x v="1827"/>
    </i>
    <i>
      <x v="528"/>
    </i>
    <i>
      <x v="925"/>
    </i>
    <i>
      <x v="2029"/>
    </i>
    <i>
      <x v="1815"/>
    </i>
    <i>
      <x v="1266"/>
    </i>
    <i>
      <x v="1906"/>
    </i>
    <i>
      <x v="2619"/>
    </i>
    <i>
      <x v="1278"/>
    </i>
    <i>
      <x v="2054"/>
    </i>
    <i>
      <x v="1740"/>
    </i>
    <i>
      <x v="330"/>
    </i>
    <i>
      <x v="2126"/>
    </i>
    <i>
      <x v="2454"/>
    </i>
    <i>
      <x v="1207"/>
    </i>
    <i>
      <x v="1790"/>
    </i>
    <i>
      <x v="911"/>
    </i>
    <i>
      <x v="214"/>
    </i>
    <i>
      <x v="504"/>
    </i>
    <i>
      <x v="2204"/>
    </i>
    <i>
      <x v="799"/>
    </i>
    <i>
      <x v="2117"/>
    </i>
    <i>
      <x v="689"/>
    </i>
    <i>
      <x v="741"/>
    </i>
    <i>
      <x v="1977"/>
    </i>
    <i>
      <x v="865"/>
    </i>
    <i>
      <x v="872"/>
    </i>
    <i>
      <x v="2197"/>
    </i>
    <i>
      <x v="132"/>
    </i>
    <i>
      <x v="389"/>
    </i>
    <i>
      <x v="1429"/>
    </i>
    <i>
      <x v="1725"/>
    </i>
    <i>
      <x v="1709"/>
    </i>
    <i>
      <x v="2469"/>
    </i>
    <i>
      <x v="2080"/>
    </i>
    <i>
      <x v="3"/>
    </i>
    <i>
      <x v="1206"/>
    </i>
    <i>
      <x v="126"/>
    </i>
    <i>
      <x v="2636"/>
    </i>
    <i>
      <x v="1431"/>
    </i>
    <i>
      <x v="2598"/>
    </i>
    <i>
      <x v="2092"/>
    </i>
    <i>
      <x v="2560"/>
    </i>
    <i>
      <x v="176"/>
    </i>
    <i>
      <x v="795"/>
    </i>
    <i>
      <x v="2077"/>
    </i>
    <i>
      <x v="820"/>
    </i>
    <i>
      <x v="355"/>
    </i>
    <i>
      <x v="1399"/>
    </i>
    <i>
      <x v="524"/>
    </i>
    <i>
      <x v="2500"/>
    </i>
    <i>
      <x v="1021"/>
    </i>
    <i>
      <x v="952"/>
    </i>
    <i>
      <x v="1733"/>
    </i>
    <i>
      <x v="2254"/>
    </i>
    <i>
      <x v="683"/>
    </i>
    <i>
      <x v="2497"/>
    </i>
    <i>
      <x v="703"/>
    </i>
    <i>
      <x v="1416"/>
    </i>
    <i>
      <x v="1755"/>
    </i>
    <i>
      <x v="1937"/>
    </i>
    <i>
      <x v="1471"/>
    </i>
    <i>
      <x v="943"/>
    </i>
    <i>
      <x v="1276"/>
    </i>
    <i>
      <x v="2062"/>
    </i>
    <i>
      <x v="1362"/>
    </i>
    <i>
      <x v="1317"/>
    </i>
    <i>
      <x v="630"/>
    </i>
    <i>
      <x v="43"/>
    </i>
    <i>
      <x v="627"/>
    </i>
    <i>
      <x v="113"/>
    </i>
    <i>
      <x v="2184"/>
    </i>
    <i>
      <x v="958"/>
    </i>
    <i>
      <x v="1986"/>
    </i>
    <i>
      <x v="40"/>
    </i>
    <i>
      <x v="2462"/>
    </i>
    <i>
      <x v="1439"/>
    </i>
    <i>
      <x v="959"/>
    </i>
    <i>
      <x v="1572"/>
    </i>
    <i>
      <x v="1670"/>
    </i>
    <i>
      <x v="1909"/>
    </i>
    <i>
      <x v="2370"/>
    </i>
    <i>
      <x v="1133"/>
    </i>
    <i>
      <x v="2031"/>
    </i>
    <i>
      <x v="1160"/>
    </i>
    <i>
      <x v="988"/>
    </i>
    <i>
      <x v="1638"/>
    </i>
    <i>
      <x v="1289"/>
    </i>
    <i>
      <x v="1138"/>
    </i>
    <i>
      <x v="610"/>
    </i>
    <i>
      <x v="923"/>
    </i>
    <i>
      <x v="2649"/>
    </i>
    <i>
      <x v="2212"/>
    </i>
    <i>
      <x v="438"/>
    </i>
    <i>
      <x v="45"/>
    </i>
    <i>
      <x v="1873"/>
    </i>
    <i>
      <x v="1383"/>
    </i>
    <i>
      <x v="918"/>
    </i>
    <i>
      <x v="760"/>
    </i>
    <i>
      <x v="420"/>
    </i>
    <i>
      <x v="2143"/>
    </i>
    <i>
      <x v="2538"/>
    </i>
    <i>
      <x v="526"/>
    </i>
    <i>
      <x v="1885"/>
    </i>
    <i>
      <x v="729"/>
    </i>
    <i>
      <x v="2279"/>
    </i>
    <i>
      <x v="1428"/>
    </i>
    <i>
      <x v="1631"/>
    </i>
    <i>
      <x v="1558"/>
    </i>
    <i>
      <x v="2690"/>
    </i>
    <i>
      <x v="2753"/>
    </i>
    <i>
      <x v="2076"/>
    </i>
    <i>
      <x v="1398"/>
    </i>
    <i>
      <x v="319"/>
    </i>
    <i>
      <x v="1057"/>
    </i>
    <i>
      <x v="348"/>
    </i>
    <i>
      <x v="1753"/>
    </i>
    <i>
      <x v="2707"/>
    </i>
    <i>
      <x v="1886"/>
    </i>
    <i>
      <x v="478"/>
    </i>
    <i>
      <x v="1334"/>
    </i>
    <i>
      <x v="1282"/>
    </i>
    <i>
      <x v="1508"/>
    </i>
    <i>
      <x v="2280"/>
    </i>
    <i>
      <x v="1447"/>
    </i>
    <i>
      <x v="170"/>
    </i>
    <i>
      <x v="1734"/>
    </i>
    <i>
      <x v="1492"/>
    </i>
    <i>
      <x v="2079"/>
    </i>
    <i>
      <x v="619"/>
    </i>
    <i>
      <x v="2741"/>
    </i>
    <i>
      <x v="2296"/>
    </i>
    <i>
      <x v="1979"/>
    </i>
    <i>
      <x v="2502"/>
    </i>
    <i>
      <x v="1284"/>
    </i>
    <i>
      <x v="2009"/>
    </i>
    <i>
      <x v="475"/>
    </i>
    <i>
      <x v="1602"/>
    </i>
    <i>
      <x v="1854"/>
    </i>
    <i>
      <x v="2350"/>
    </i>
    <i>
      <x v="1135"/>
    </i>
    <i>
      <x v="1475"/>
    </i>
    <i>
      <x v="742"/>
    </i>
    <i>
      <x v="1273"/>
    </i>
    <i>
      <x v="868"/>
    </i>
    <i>
      <x v="2714"/>
    </i>
    <i>
      <x v="727"/>
    </i>
    <i>
      <x v="48"/>
    </i>
    <i>
      <x v="2301"/>
    </i>
    <i>
      <x v="1486"/>
    </i>
    <i>
      <x v="2688"/>
    </i>
    <i>
      <x v="2473"/>
    </i>
    <i>
      <x v="2529"/>
    </i>
    <i>
      <x v="2022"/>
    </i>
    <i>
      <x v="607"/>
    </i>
    <i>
      <x v="2423"/>
    </i>
    <i>
      <x v="540"/>
    </i>
    <i>
      <x v="2249"/>
    </i>
    <i>
      <x v="740"/>
    </i>
    <i>
      <x v="917"/>
    </i>
    <i>
      <x v="1062"/>
    </i>
    <i>
      <x v="1934"/>
    </i>
    <i>
      <x v="2442"/>
    </i>
    <i>
      <x v="859"/>
    </i>
    <i>
      <x v="1225"/>
    </i>
    <i>
      <x v="726"/>
    </i>
    <i>
      <x v="615"/>
    </i>
    <i>
      <x v="2012"/>
    </i>
    <i>
      <x v="2063"/>
    </i>
    <i>
      <x v="2463"/>
    </i>
    <i>
      <x v="98"/>
    </i>
    <i>
      <x v="1391"/>
    </i>
    <i>
      <x v="75"/>
    </i>
    <i>
      <x v="2654"/>
    </i>
    <i>
      <x v="1739"/>
    </i>
    <i>
      <x v="1482"/>
    </i>
    <i>
      <x v="1190"/>
    </i>
    <i>
      <x v="1993"/>
    </i>
    <i>
      <x v="1958"/>
    </i>
    <i>
      <x v="833"/>
    </i>
    <i>
      <x v="1706"/>
    </i>
    <i>
      <x v="19"/>
    </i>
    <i>
      <x v="2704"/>
    </i>
    <i>
      <x v="1678"/>
    </i>
    <i>
      <x v="2701"/>
    </i>
    <i>
      <x v="1445"/>
    </i>
    <i>
      <x v="658"/>
    </i>
    <i>
      <x v="756"/>
    </i>
    <i>
      <x v="1294"/>
    </i>
    <i>
      <x v="1048"/>
    </i>
    <i>
      <x v="1820"/>
    </i>
    <i>
      <x v="1187"/>
    </i>
    <i>
      <x v="1539"/>
    </i>
    <i>
      <x v="2740"/>
    </i>
    <i>
      <x v="9"/>
    </i>
    <i>
      <x v="2222"/>
    </i>
    <i>
      <x v="900"/>
    </i>
    <i>
      <x v="1369"/>
    </i>
    <i>
      <x v="1745"/>
    </i>
    <i>
      <x v="1800"/>
    </i>
    <i>
      <x v="717"/>
    </i>
    <i>
      <x v="748"/>
    </i>
    <i>
      <x v="1357"/>
    </i>
    <i>
      <x v="1721"/>
    </i>
    <i>
      <x v="1713"/>
    </i>
    <i>
      <x v="1808"/>
    </i>
    <i>
      <x v="2104"/>
    </i>
    <i>
      <x v="2536"/>
    </i>
    <i>
      <x v="848"/>
    </i>
    <i>
      <x v="276"/>
    </i>
    <i>
      <x v="2699"/>
    </i>
    <i>
      <x v="1330"/>
    </i>
    <i>
      <x v="827"/>
    </i>
    <i>
      <x v="2620"/>
    </i>
    <i>
      <x v="662"/>
    </i>
    <i>
      <x v="1821"/>
    </i>
    <i>
      <x v="2713"/>
    </i>
    <i>
      <x v="585"/>
    </i>
    <i>
      <x v="2466"/>
    </i>
    <i>
      <x v="2729"/>
    </i>
    <i>
      <x v="1782"/>
    </i>
    <i>
      <x v="2702"/>
    </i>
    <i>
      <x v="926"/>
    </i>
    <i>
      <x v="571"/>
    </i>
    <i>
      <x v="2362"/>
    </i>
    <i>
      <x v="1541"/>
    </i>
    <i>
      <x v="1726"/>
    </i>
    <i>
      <x v="144"/>
    </i>
    <i>
      <x v="2748"/>
    </i>
    <i>
      <x v="1611"/>
    </i>
    <i>
      <x v="984"/>
    </i>
    <i>
      <x v="1824"/>
    </i>
    <i>
      <x v="1035"/>
    </i>
    <i>
      <x v="269"/>
    </i>
    <i>
      <x v="653"/>
    </i>
    <i>
      <x v="767"/>
    </i>
    <i>
      <x v="297"/>
    </i>
    <i>
      <x v="858"/>
    </i>
    <i>
      <x v="173"/>
    </i>
    <i>
      <x v="16"/>
    </i>
    <i>
      <x v="412"/>
    </i>
    <i>
      <x v="1173"/>
    </i>
    <i>
      <x v="1093"/>
    </i>
    <i>
      <x v="796"/>
    </i>
    <i>
      <x v="1364"/>
    </i>
    <i>
      <x v="1860"/>
    </i>
    <i>
      <x v="730"/>
    </i>
    <i>
      <x v="2708"/>
    </i>
    <i>
      <x v="2667"/>
    </i>
    <i>
      <x v="2655"/>
    </i>
    <i>
      <x v="981"/>
    </i>
    <i>
      <x v="2306"/>
    </i>
    <i>
      <x v="2405"/>
    </i>
    <i>
      <x v="1092"/>
    </i>
    <i>
      <x v="1211"/>
    </i>
    <i>
      <x v="2290"/>
    </i>
    <i>
      <x v="1728"/>
    </i>
    <i>
      <x v="343"/>
    </i>
    <i>
      <x v="2007"/>
    </i>
    <i>
      <x v="1680"/>
    </i>
    <i>
      <x v="2322"/>
    </i>
    <i>
      <x v="913"/>
    </i>
    <i>
      <x v="2127"/>
    </i>
    <i>
      <x v="349"/>
    </i>
    <i>
      <x v="1828"/>
    </i>
    <i>
      <x v="2712"/>
    </i>
    <i>
      <x v="2"/>
    </i>
    <i>
      <x v="621"/>
    </i>
    <i>
      <x v="1106"/>
    </i>
    <i>
      <x v="1786"/>
    </i>
    <i>
      <x v="778"/>
    </i>
    <i>
      <x v="1896"/>
    </i>
    <i>
      <x v="2023"/>
    </i>
    <i>
      <x v="529"/>
    </i>
    <i>
      <x v="2658"/>
    </i>
    <i>
      <x v="1193"/>
    </i>
    <i>
      <x v="337"/>
    </i>
    <i>
      <x v="885"/>
    </i>
    <i>
      <x v="1248"/>
    </i>
    <i>
      <x v="336"/>
    </i>
    <i>
      <x v="1555"/>
    </i>
    <i>
      <x v="720"/>
    </i>
    <i>
      <x v="874"/>
    </i>
    <i>
      <x v="175"/>
    </i>
    <i>
      <x v="1625"/>
    </i>
    <i>
      <x v="1677"/>
    </i>
    <i>
      <x v="1921"/>
    </i>
    <i>
      <x v="1427"/>
    </i>
    <i>
      <x v="1774"/>
    </i>
    <i>
      <x v="443"/>
    </i>
    <i>
      <x v="111"/>
    </i>
    <i>
      <x v="1914"/>
    </i>
    <i>
      <x v="840"/>
    </i>
    <i>
      <x v="1566"/>
    </i>
    <i>
      <x v="1543"/>
    </i>
    <i>
      <x v="765"/>
    </i>
    <i>
      <x v="2036"/>
    </i>
    <i>
      <x v="1410"/>
    </i>
    <i>
      <x v="817"/>
    </i>
    <i>
      <x v="1024"/>
    </i>
    <i>
      <x v="2573"/>
    </i>
    <i>
      <x v="733"/>
    </i>
    <i>
      <x v="1250"/>
    </i>
    <i>
      <x v="1394"/>
    </i>
    <i>
      <x v="1052"/>
    </i>
    <i>
      <x v="584"/>
    </i>
    <i>
      <x v="1464"/>
    </i>
    <i>
      <x v="1664"/>
    </i>
    <i>
      <x v="545"/>
    </i>
    <i>
      <x v="1802"/>
    </i>
    <i>
      <x v="2261"/>
    </i>
    <i>
      <x v="684"/>
    </i>
    <i>
      <x v="1953"/>
    </i>
    <i>
      <x v="329"/>
    </i>
    <i>
      <x v="2716"/>
    </i>
    <i>
      <x v="1297"/>
    </i>
    <i>
      <x v="2226"/>
    </i>
    <i>
      <x v="829"/>
    </i>
    <i>
      <x v="2190"/>
    </i>
    <i>
      <x v="1925"/>
    </i>
    <i>
      <x v="1727"/>
    </i>
    <i>
      <x v="1169"/>
    </i>
    <i>
      <x v="2138"/>
    </i>
    <i>
      <x v="1940"/>
    </i>
    <i>
      <x v="426"/>
    </i>
    <i>
      <x v="648"/>
    </i>
    <i>
      <x v="411"/>
    </i>
    <i>
      <x v="1527"/>
    </i>
    <i>
      <x v="2700"/>
    </i>
    <i>
      <x v="1811"/>
    </i>
    <i>
      <x v="237"/>
    </i>
    <i>
      <x v="2692"/>
    </i>
    <i>
      <x v="2268"/>
    </i>
    <i>
      <x v="1679"/>
    </i>
    <i>
      <x v="1724"/>
    </i>
    <i>
      <x v="2052"/>
    </i>
    <i>
      <x v="400"/>
    </i>
    <i>
      <x v="119"/>
    </i>
    <i>
      <x v="429"/>
    </i>
    <i>
      <x v="2664"/>
    </i>
    <i>
      <x v="789"/>
    </i>
    <i>
      <x v="1468"/>
    </i>
    <i>
      <x v="2446"/>
    </i>
    <i>
      <x v="459"/>
    </i>
    <i>
      <x v="2443"/>
    </i>
    <i>
      <x v="2110"/>
    </i>
    <i>
      <x v="1577"/>
    </i>
    <i>
      <x v="1870"/>
    </i>
    <i>
      <x v="1600"/>
    </i>
    <i>
      <x v="1843"/>
    </i>
    <i>
      <x v="1788"/>
    </i>
    <i>
      <x v="338"/>
    </i>
    <i>
      <x v="1616"/>
    </i>
    <i>
      <x v="2495"/>
    </i>
    <i>
      <x v="62"/>
    </i>
    <i>
      <x v="2293"/>
    </i>
    <i>
      <x v="2333"/>
    </i>
    <i>
      <x v="2570"/>
    </i>
    <i>
      <x v="368"/>
    </i>
    <i>
      <x v="1159"/>
    </i>
    <i>
      <x v="894"/>
    </i>
    <i>
      <x v="1829"/>
    </i>
    <i>
      <x v="1029"/>
    </i>
    <i>
      <x v="634"/>
    </i>
    <i>
      <x v="2504"/>
    </i>
    <i>
      <x v="1209"/>
    </i>
    <i>
      <x v="1462"/>
    </i>
    <i>
      <x v="362"/>
    </i>
    <i>
      <x v="671"/>
    </i>
    <i>
      <x v="1381"/>
    </i>
    <i>
      <x v="1230"/>
    </i>
    <i>
      <x v="1088"/>
    </i>
    <i>
      <x v="1636"/>
    </i>
    <i>
      <x v="2331"/>
    </i>
    <i>
      <x v="1960"/>
    </i>
    <i>
      <x v="1890"/>
    </i>
    <i>
      <x v="1128"/>
    </i>
    <i>
      <x v="1405"/>
    </i>
    <i>
      <x v="424"/>
    </i>
    <i>
      <x v="897"/>
    </i>
    <i>
      <x v="1649"/>
    </i>
    <i>
      <x v="1307"/>
    </i>
    <i>
      <x v="266"/>
    </i>
    <i>
      <x v="2074"/>
    </i>
    <i>
      <x v="2330"/>
    </i>
    <i>
      <x v="2251"/>
    </i>
    <i>
      <x v="2189"/>
    </i>
    <i>
      <x v="345"/>
    </i>
    <i>
      <x v="2738"/>
    </i>
    <i>
      <x v="2354"/>
    </i>
    <i>
      <x v="1793"/>
    </i>
    <i>
      <x v="90"/>
    </i>
    <i>
      <x v="2366"/>
    </i>
    <i>
      <x v="2433"/>
    </i>
    <i>
      <x v="2208"/>
    </i>
    <i>
      <x v="394"/>
    </i>
    <i>
      <x v="1737"/>
    </i>
    <i>
      <x v="1158"/>
    </i>
    <i>
      <x v="2284"/>
    </i>
    <i>
      <x v="1032"/>
    </i>
    <i>
      <x v="964"/>
    </i>
    <i>
      <x v="171"/>
    </i>
    <i>
      <x v="1085"/>
    </i>
    <i>
      <x v="1355"/>
    </i>
    <i>
      <x v="593"/>
    </i>
    <i>
      <x v="398"/>
    </i>
    <i>
      <x v="974"/>
    </i>
    <i>
      <x v="1347"/>
    </i>
    <i>
      <x v="2638"/>
    </i>
    <i>
      <x v="2720"/>
    </i>
    <i>
      <x v="1629"/>
    </i>
    <i>
      <x v="1759"/>
    </i>
    <i>
      <x v="2304"/>
    </i>
    <i>
      <x v="1922"/>
    </i>
    <i>
      <x v="1368"/>
    </i>
    <i>
      <x v="1047"/>
    </i>
    <i>
      <x v="59"/>
    </i>
    <i>
      <x v="2392"/>
    </i>
    <i>
      <x v="1025"/>
    </i>
    <i>
      <x v="2160"/>
    </i>
    <i>
      <x v="1970"/>
    </i>
    <i>
      <x v="530"/>
    </i>
    <i>
      <x v="787"/>
    </i>
    <i>
      <x v="376"/>
    </i>
    <i>
      <x v="2444"/>
    </i>
    <i>
      <x v="782"/>
    </i>
    <i>
      <x v="65"/>
    </i>
    <i>
      <x v="1848"/>
    </i>
    <i>
      <x v="301"/>
    </i>
    <i>
      <x v="1522"/>
    </i>
    <i>
      <x v="2553"/>
    </i>
    <i>
      <x v="2006"/>
    </i>
    <i>
      <x v="883"/>
    </i>
    <i>
      <x v="1684"/>
    </i>
    <i>
      <x v="2013"/>
    </i>
    <i>
      <x v="938"/>
    </i>
    <i>
      <x v="2517"/>
    </i>
    <i>
      <x v="788"/>
    </i>
    <i>
      <x v="934"/>
    </i>
    <i>
      <x v="1174"/>
    </i>
    <i>
      <x v="2317"/>
    </i>
    <i>
      <x v="2172"/>
    </i>
    <i>
      <x v="267"/>
    </i>
    <i>
      <x v="2461"/>
    </i>
    <i>
      <x v="751"/>
    </i>
    <i>
      <x v="589"/>
    </i>
    <i>
      <x v="1325"/>
    </i>
    <i>
      <x v="1796"/>
    </i>
    <i>
      <x v="583"/>
    </i>
    <i>
      <x v="1961"/>
    </i>
    <i>
      <x v="1613"/>
    </i>
    <i>
      <x v="2376"/>
    </i>
    <i>
      <x v="356"/>
    </i>
    <i>
      <x v="955"/>
    </i>
    <i>
      <x v="908"/>
    </i>
    <i>
      <x v="1570"/>
    </i>
    <i>
      <x v="699"/>
    </i>
    <i>
      <x v="2186"/>
    </i>
    <i>
      <x v="1523"/>
    </i>
    <i>
      <x v="766"/>
    </i>
    <i>
      <x v="1919"/>
    </i>
    <i>
      <x v="1126"/>
    </i>
    <i>
      <x v="255"/>
    </i>
    <i>
      <x v="1588"/>
    </i>
    <i>
      <x v="1707"/>
    </i>
    <i>
      <x v="1149"/>
    </i>
    <i>
      <x v="793"/>
    </i>
    <i>
      <x v="1434"/>
    </i>
    <i>
      <x v="1396"/>
    </i>
    <i>
      <x v="1809"/>
    </i>
    <i>
      <x v="8"/>
    </i>
    <i>
      <x v="1532"/>
    </i>
    <i>
      <x v="823"/>
    </i>
    <i>
      <x v="2134"/>
    </i>
    <i>
      <x v="1988"/>
    </i>
    <i>
      <x v="1879"/>
    </i>
    <i>
      <x v="1647"/>
    </i>
    <i>
      <x v="184"/>
    </i>
    <i>
      <x v="2530"/>
    </i>
    <i>
      <x v="1501"/>
    </i>
    <i>
      <x v="435"/>
    </i>
    <i>
      <x v="2459"/>
    </i>
    <i>
      <x v="1376"/>
    </i>
    <i>
      <x v="1181"/>
    </i>
    <i>
      <x v="2445"/>
    </i>
    <i>
      <x v="776"/>
    </i>
    <i>
      <x v="1156"/>
    </i>
    <i>
      <x v="1265"/>
    </i>
    <i>
      <x v="761"/>
    </i>
    <i>
      <x v="2250"/>
    </i>
    <i>
      <x v="1516"/>
    </i>
    <i>
      <x v="1667"/>
    </i>
    <i>
      <x v="997"/>
    </i>
    <i>
      <x v="2568"/>
    </i>
    <i>
      <x v="905"/>
    </i>
    <i>
      <x v="1908"/>
    </i>
    <i>
      <x v="512"/>
    </i>
    <i>
      <x v="2657"/>
    </i>
    <i>
      <x v="2557"/>
    </i>
    <i>
      <x v="1041"/>
    </i>
    <i>
      <x v="1153"/>
    </i>
    <i>
      <x v="2021"/>
    </i>
    <i>
      <x v="1461"/>
    </i>
    <i>
      <x v="1637"/>
    </i>
    <i>
      <x v="2266"/>
    </i>
    <i>
      <x v="2278"/>
    </i>
    <i>
      <x v="667"/>
    </i>
    <i>
      <x v="2083"/>
    </i>
    <i>
      <x v="433"/>
    </i>
    <i>
      <x v="919"/>
    </i>
    <i>
      <x v="1424"/>
    </i>
    <i>
      <x v="375"/>
    </i>
    <i>
      <x v="2456"/>
    </i>
    <i>
      <x v="1216"/>
    </i>
    <i>
      <x v="1997"/>
    </i>
    <i>
      <x v="2556"/>
    </i>
    <i>
      <x v="2635"/>
    </i>
    <i>
      <x v="1777"/>
    </i>
    <i>
      <x v="828"/>
    </i>
    <i>
      <x v="1331"/>
    </i>
    <i>
      <x v="2506"/>
    </i>
    <i>
      <x v="2698"/>
    </i>
    <i>
      <x v="1404"/>
    </i>
    <i>
      <x v="1256"/>
    </i>
    <i>
      <x v="291"/>
    </i>
    <i>
      <x v="127"/>
    </i>
    <i>
      <x v="2375"/>
    </i>
    <i>
      <x v="1015"/>
    </i>
    <i>
      <x v="199"/>
    </i>
    <i>
      <x v="856"/>
    </i>
    <i>
      <x v="325"/>
    </i>
    <i>
      <x v="1437"/>
    </i>
    <i>
      <x v="2314"/>
    </i>
    <i>
      <x v="2438"/>
    </i>
    <i>
      <x v="2292"/>
    </i>
    <i>
      <x v="273"/>
    </i>
    <i>
      <x v="869"/>
    </i>
    <i>
      <x v="1743"/>
    </i>
    <i>
      <x v="353"/>
    </i>
    <i>
      <x v="416"/>
    </i>
    <i>
      <x v="734"/>
    </i>
    <i>
      <x v="340"/>
    </i>
    <i>
      <x v="2207"/>
    </i>
    <i>
      <x v="2586"/>
    </i>
    <i>
      <x v="92"/>
    </i>
    <i>
      <x v="1632"/>
    </i>
    <i>
      <x v="1935"/>
    </i>
    <i>
      <x v="1511"/>
    </i>
    <i>
      <x v="2737"/>
    </i>
    <i>
      <x v="1141"/>
    </i>
    <i>
      <x v="2001"/>
    </i>
    <i>
      <x v="2470"/>
    </i>
    <i>
      <x v="1944"/>
    </i>
    <i>
      <x v="2300"/>
    </i>
    <i>
      <x v="2051"/>
    </i>
    <i>
      <x v="2694"/>
    </i>
    <i>
      <x v="600"/>
    </i>
    <i>
      <x v="2731"/>
    </i>
    <i>
      <x v="1293"/>
    </i>
    <i>
      <x v="1676"/>
    </i>
    <i>
      <x v="1716"/>
    </i>
    <i>
      <x v="2478"/>
    </i>
    <i>
      <x v="2534"/>
    </i>
    <i>
      <x v="212"/>
    </i>
    <i>
      <x v="371"/>
    </i>
    <i>
      <x v="472"/>
    </i>
    <i>
      <x v="89"/>
    </i>
    <i>
      <x v="2648"/>
    </i>
    <i>
      <x v="725"/>
    </i>
    <i>
      <x v="462"/>
    </i>
    <i>
      <x v="942"/>
    </i>
    <i>
      <x v="1202"/>
    </i>
    <i>
      <x v="927"/>
    </i>
    <i>
      <x v="1851"/>
    </i>
    <i>
      <x v="1457"/>
    </i>
    <i>
      <x v="2162"/>
    </i>
    <i>
      <x v="2393"/>
    </i>
    <i>
      <x v="2743"/>
    </i>
    <i>
      <x v="2359"/>
    </i>
    <i>
      <x v="1333"/>
    </i>
    <i>
      <x v="4"/>
    </i>
    <i>
      <x v="2483"/>
    </i>
    <i>
      <x v="1387"/>
    </i>
    <i>
      <x v="1299"/>
    </i>
    <i>
      <x v="1175"/>
    </i>
    <i>
      <x v="1392"/>
    </i>
    <i>
      <x v="230"/>
    </i>
    <i>
      <x v="596"/>
    </i>
    <i>
      <x v="508"/>
    </i>
    <i>
      <x v="2387"/>
    </i>
    <i>
      <x v="876"/>
    </i>
    <i>
      <x v="361"/>
    </i>
    <i>
      <x v="124"/>
    </i>
    <i>
      <x v="287"/>
    </i>
    <i>
      <x v="1121"/>
    </i>
    <i>
      <x v="1406"/>
    </i>
    <i>
      <x v="2437"/>
    </i>
    <i>
      <x v="1840"/>
    </i>
    <i>
      <x v="983"/>
    </i>
    <i>
      <x v="2594"/>
    </i>
    <i>
      <x v="227"/>
    </i>
    <i>
      <x v="328"/>
    </i>
    <i>
      <x v="2219"/>
    </i>
    <i>
      <x v="130"/>
    </i>
    <i>
      <x v="2010"/>
    </i>
    <i>
      <x v="1433"/>
    </i>
    <i>
      <x v="1058"/>
    </i>
    <i>
      <x v="1444"/>
    </i>
    <i>
      <x v="1715"/>
    </i>
    <i>
      <x v="2155"/>
    </i>
    <i>
      <x v="807"/>
    </i>
    <i>
      <x v="1259"/>
    </i>
    <i>
      <x v="2255"/>
    </i>
    <i>
      <x v="2081"/>
    </i>
    <i>
      <x v="1316"/>
    </i>
    <i>
      <x v="1074"/>
    </i>
    <i>
      <x v="1531"/>
    </i>
    <i>
      <x v="1653"/>
    </i>
    <i>
      <x v="2552"/>
    </i>
    <i>
      <x v="924"/>
    </i>
    <i>
      <x v="1241"/>
    </i>
    <i>
      <x v="2085"/>
    </i>
    <i>
      <x v="1652"/>
    </i>
    <i>
      <x v="1515"/>
    </i>
    <i>
      <x v="1353"/>
    </i>
    <i>
      <x v="23"/>
    </i>
    <i>
      <x v="2382"/>
    </i>
    <i>
      <x v="1681"/>
    </i>
    <i>
      <x v="2133"/>
    </i>
    <i>
      <x v="1643"/>
    </i>
    <i>
      <x v="665"/>
    </i>
    <i>
      <x v="572"/>
    </i>
    <i>
      <x v="409"/>
    </i>
    <i>
      <x v="72"/>
    </i>
    <i>
      <x v="334"/>
    </i>
    <i>
      <x v="1260"/>
    </i>
    <i>
      <x v="108"/>
    </i>
    <i>
      <x v="2492"/>
    </i>
    <i>
      <x v="1026"/>
    </i>
    <i>
      <x v="903"/>
    </i>
    <i>
      <x v="564"/>
    </i>
    <i>
      <x v="1772"/>
    </i>
    <i>
      <x v="935"/>
    </i>
    <i>
      <x v="1957"/>
    </i>
    <i>
      <x v="715"/>
    </i>
    <i>
      <x v="967"/>
    </i>
    <i>
      <x v="146"/>
    </i>
    <i>
      <x v="1693"/>
    </i>
    <i>
      <x v="928"/>
    </i>
    <i>
      <x v="1279"/>
    </i>
    <i>
      <x v="346"/>
    </i>
    <i>
      <x v="2592"/>
    </i>
    <i>
      <x v="2158"/>
    </i>
    <i>
      <x v="1446"/>
    </i>
    <i>
      <x v="2084"/>
    </i>
    <i>
      <x v="312"/>
    </i>
    <i>
      <x v="1775"/>
    </i>
    <i>
      <x v="2303"/>
    </i>
    <i>
      <x v="498"/>
    </i>
    <i>
      <x v="367"/>
    </i>
    <i>
      <x v="810"/>
    </i>
    <i>
      <x v="2650"/>
    </i>
    <i>
      <x v="311"/>
    </i>
    <i>
      <x v="1080"/>
    </i>
    <i>
      <x v="413"/>
    </i>
    <i>
      <x v="2170"/>
    </i>
    <i>
      <x v="1097"/>
    </i>
    <i>
      <x v="2609"/>
    </i>
    <i>
      <x v="1882"/>
    </i>
    <i>
      <x v="365"/>
    </i>
    <i>
      <x v="1915"/>
    </i>
    <i>
      <x v="163"/>
    </i>
    <i>
      <x v="418"/>
    </i>
    <i>
      <x v="1474"/>
    </i>
    <i>
      <x v="591"/>
    </i>
    <i>
      <x v="2615"/>
    </i>
    <i>
      <x v="54"/>
    </i>
    <i>
      <x v="1880"/>
    </i>
    <i>
      <x v="5"/>
    </i>
    <i>
      <x v="1031"/>
    </i>
    <i>
      <x v="1154"/>
    </i>
    <i>
      <x v="327"/>
    </i>
    <i>
      <x v="1281"/>
    </i>
    <i>
      <x v="675"/>
    </i>
    <i>
      <x v="1414"/>
    </i>
    <i>
      <x v="439"/>
    </i>
    <i>
      <x v="1635"/>
    </i>
    <i>
      <x v="2195"/>
    </i>
    <i>
      <x v="1076"/>
    </i>
    <i>
      <x v="1042"/>
    </i>
    <i>
      <x v="2467"/>
    </i>
    <i>
      <x v="2621"/>
    </i>
    <i>
      <x v="2256"/>
    </i>
    <i>
      <x v="1951"/>
    </i>
    <i>
      <x v="477"/>
    </i>
    <i>
      <x v="1748"/>
    </i>
    <i>
      <x v="809"/>
    </i>
    <i>
      <x v="417"/>
    </i>
    <i>
      <x v="2618"/>
    </i>
    <i>
      <x v="822"/>
    </i>
    <i>
      <x v="561"/>
    </i>
    <i>
      <x v="2762"/>
    </i>
    <i>
      <x v="686"/>
    </i>
    <i>
      <x v="183"/>
    </i>
    <i>
      <x v="307"/>
    </i>
    <i>
      <x v="2450"/>
    </i>
    <i>
      <x v="941"/>
    </i>
    <i>
      <x v="2003"/>
    </i>
    <i>
      <x v="2139"/>
    </i>
    <i>
      <x v="1742"/>
    </i>
    <i>
      <x v="339"/>
    </i>
    <i>
      <x v="754"/>
    </i>
    <i>
      <x v="899"/>
    </i>
    <i>
      <x v="248"/>
    </i>
    <i>
      <x v="775"/>
    </i>
    <i>
      <x v="2053"/>
    </i>
    <i>
      <x v="2265"/>
    </i>
    <i>
      <x v="408"/>
    </i>
    <i>
      <x v="2590"/>
    </i>
    <i>
      <x v="1117"/>
    </i>
    <i>
      <x v="103"/>
    </i>
    <i>
      <x v="1320"/>
    </i>
    <i>
      <x v="2750"/>
    </i>
    <i>
      <x v="2507"/>
    </i>
    <i>
      <x v="434"/>
    </i>
    <i>
      <x v="1889"/>
    </i>
    <i>
      <x v="102"/>
    </i>
    <i>
      <x v="632"/>
    </i>
    <i>
      <x v="1929"/>
    </i>
    <i>
      <x v="1965"/>
    </i>
    <i>
      <x v="1243"/>
    </i>
    <i>
      <x v="1904"/>
    </i>
    <i>
      <x v="209"/>
    </i>
    <i>
      <x v="1872"/>
    </i>
    <i>
      <x v="2245"/>
    </i>
    <i>
      <x v="2760"/>
    </i>
    <i>
      <x v="2477"/>
    </i>
    <i>
      <x v="1982"/>
    </i>
    <i>
      <x v="763"/>
    </i>
    <i>
      <x v="1807"/>
    </i>
    <i>
      <x v="2501"/>
    </i>
    <i>
      <x v="1528"/>
    </i>
    <i>
      <x v="1152"/>
    </i>
    <i>
      <x v="1400"/>
    </i>
    <i>
      <x v="1705"/>
    </i>
    <i>
      <x v="1764"/>
    </i>
    <i>
      <x v="2368"/>
    </i>
    <i>
      <x v="2125"/>
    </i>
    <i>
      <x v="2709"/>
    </i>
    <i>
      <x v="2015"/>
    </i>
    <i>
      <x v="326"/>
    </i>
    <i>
      <x v="308"/>
    </i>
    <i>
      <x v="1861"/>
    </i>
    <i>
      <x v="992"/>
    </i>
    <i>
      <x v="1485"/>
    </i>
    <i>
      <x v="722"/>
    </i>
    <i>
      <x v="811"/>
    </i>
    <i>
      <x v="844"/>
    </i>
    <i>
      <x v="177"/>
    </i>
    <i>
      <x v="2397"/>
    </i>
    <i>
      <x v="2093"/>
    </i>
    <i>
      <x v="2026"/>
    </i>
    <i>
      <x v="681"/>
    </i>
    <i>
      <x v="1100"/>
    </i>
    <i>
      <x v="1503"/>
    </i>
    <i>
      <x v="574"/>
    </i>
    <i>
      <x v="1995"/>
    </i>
    <i>
      <x v="2020"/>
    </i>
    <i>
      <x v="1351"/>
    </i>
    <i>
      <x v="505"/>
    </i>
    <i>
      <x v="211"/>
    </i>
    <i>
      <x v="2114"/>
    </i>
    <i>
      <x v="1839"/>
    </i>
    <i>
      <x v="2601"/>
    </i>
    <i>
      <x v="732"/>
    </i>
    <i>
      <x v="2563"/>
    </i>
    <i>
      <x v="709"/>
    </i>
    <i>
      <x v="2691"/>
    </i>
    <i>
      <x v="1046"/>
    </i>
    <i>
      <x v="2253"/>
    </i>
    <i>
      <x v="156"/>
    </i>
    <i>
      <x v="29"/>
    </i>
    <i>
      <x v="2671"/>
    </i>
    <i>
      <x v="1564"/>
    </i>
    <i>
      <x v="396"/>
    </i>
    <i>
      <x v="708"/>
    </i>
    <i>
      <x v="1454"/>
    </i>
    <i>
      <x v="1599"/>
    </i>
    <i>
      <x v="174"/>
    </i>
    <i>
      <x v="642"/>
    </i>
    <i>
      <x v="1947"/>
    </i>
    <i>
      <x v="815"/>
    </i>
    <i>
      <x v="753"/>
    </i>
    <i>
      <x v="1897"/>
    </i>
    <i>
      <x v="2107"/>
    </i>
    <i>
      <x v="350"/>
    </i>
    <i>
      <x v="1510"/>
    </i>
    <i>
      <x v="2675"/>
    </i>
    <i>
      <x v="1770"/>
    </i>
    <i>
      <x v="932"/>
    </i>
    <i>
      <x v="1692"/>
    </i>
    <i>
      <x v="2257"/>
    </i>
    <i>
      <x v="2724"/>
    </i>
    <i>
      <x v="1738"/>
    </i>
    <i>
      <x v="2113"/>
    </i>
    <i>
      <x v="36"/>
    </i>
    <i>
      <x v="2262"/>
    </i>
    <i>
      <x v="2374"/>
    </i>
    <i>
      <x v="161"/>
    </i>
    <i>
      <x v="1978"/>
    </i>
    <i>
      <x v="1990"/>
    </i>
    <i>
      <x v="759"/>
    </i>
    <i>
      <x v="2064"/>
    </i>
    <i>
      <x v="440"/>
    </i>
    <i>
      <x v="197"/>
    </i>
    <i>
      <x v="539"/>
    </i>
    <i>
      <x v="1104"/>
    </i>
    <i>
      <x v="446"/>
    </i>
    <i>
      <x v="882"/>
    </i>
    <i>
      <x v="701"/>
    </i>
    <i>
      <x v="1494"/>
    </i>
    <i>
      <x v="1687"/>
    </i>
    <i>
      <x v="2525"/>
    </i>
    <i>
      <x v="1493"/>
    </i>
    <i>
      <x v="774"/>
    </i>
    <i>
      <x v="1729"/>
    </i>
    <i>
      <x v="2320"/>
    </i>
    <i>
      <x v="1344"/>
    </i>
    <i>
      <x v="2220"/>
    </i>
    <i>
      <x v="166"/>
    </i>
    <i>
      <x v="1580"/>
    </i>
    <i>
      <x v="2101"/>
    </i>
    <i>
      <x v="1291"/>
    </i>
    <i>
      <x v="507"/>
    </i>
    <i>
      <x v="1469"/>
    </i>
    <i>
      <x v="217"/>
    </i>
    <i>
      <x v="492"/>
    </i>
    <i>
      <x v="1115"/>
    </i>
    <i>
      <x v="449"/>
    </i>
    <i>
      <x v="151"/>
    </i>
    <i>
      <x v="972"/>
    </i>
    <i>
      <x v="2549"/>
    </i>
    <i>
      <x v="544"/>
    </i>
    <i>
      <x v="152"/>
    </i>
    <i>
      <x v="81"/>
    </i>
    <i>
      <x v="2484"/>
    </i>
    <i>
      <x v="202"/>
    </i>
    <i>
      <x v="60"/>
    </i>
    <i>
      <x v="224"/>
    </i>
    <i>
      <x v="1218"/>
    </i>
    <i>
      <x v="2695"/>
    </i>
    <i>
      <x v="431"/>
    </i>
    <i>
      <x v="836"/>
    </i>
    <i>
      <x v="2242"/>
    </i>
    <i>
      <x v="1440"/>
    </i>
    <i>
      <x v="447"/>
    </i>
    <i>
      <x v="691"/>
    </i>
    <i>
      <x v="1758"/>
    </i>
    <i>
      <x v="2351"/>
    </i>
    <i>
      <x v="283"/>
    </i>
    <i>
      <x v="771"/>
    </i>
    <i>
      <x v="2402"/>
    </i>
    <i>
      <x v="1899"/>
    </i>
    <i>
      <x v="2211"/>
    </i>
    <i>
      <x v="2630"/>
    </i>
    <i>
      <x v="2734"/>
    </i>
    <i>
      <x v="2452"/>
    </i>
    <i>
      <x v="2439"/>
    </i>
    <i>
      <x v="2287"/>
    </i>
    <i>
      <x v="162"/>
    </i>
    <i>
      <x v="798"/>
    </i>
    <i>
      <x v="2090"/>
    </i>
    <i>
      <x v="779"/>
    </i>
    <i>
      <x v="165"/>
    </i>
    <i>
      <x v="669"/>
    </i>
    <i>
      <x v="1766"/>
    </i>
    <i>
      <x v="1252"/>
    </i>
    <i>
      <x v="463"/>
    </i>
    <i>
      <x v="201"/>
    </i>
    <i>
      <x v="369"/>
    </i>
    <i>
      <x v="2579"/>
    </i>
    <i>
      <x v="457"/>
    </i>
    <i>
      <x v="620"/>
    </i>
    <i>
      <x v="2662"/>
    </i>
    <i>
      <x v="83"/>
    </i>
    <i>
      <x v="1554"/>
    </i>
    <i>
      <x v="34"/>
    </i>
    <i>
      <x v="1932"/>
    </i>
    <i>
      <x v="737"/>
    </i>
    <i>
      <x v="1366"/>
    </i>
    <i>
      <x v="1642"/>
    </i>
    <i>
      <x v="2227"/>
    </i>
    <i>
      <x v="1020"/>
    </i>
    <i>
      <x v="2564"/>
    </i>
    <i>
      <x v="551"/>
    </i>
    <i>
      <x v="802"/>
    </i>
    <i>
      <x v="1280"/>
    </i>
    <i>
      <x v="2123"/>
    </i>
    <i>
      <x v="2409"/>
    </i>
    <i>
      <x v="179"/>
    </i>
    <i>
      <x v="2673"/>
    </i>
    <i>
      <x v="2414"/>
    </i>
    <i>
      <x v="2427"/>
    </i>
    <i>
      <x v="395"/>
    </i>
    <i>
      <x v="1573"/>
    </i>
    <i>
      <x v="1283"/>
    </i>
    <i>
      <x v="1180"/>
    </i>
    <i>
      <x v="2668"/>
    </i>
    <i>
      <x v="2297"/>
    </i>
    <i>
      <x v="363"/>
    </i>
    <i>
      <x v="245"/>
    </i>
    <i>
      <x v="2194"/>
    </i>
    <i>
      <x v="2069"/>
    </i>
    <i>
      <x v="2005"/>
    </i>
    <i>
      <x v="1984"/>
    </i>
    <i>
      <x v="1704"/>
    </i>
    <i>
      <x v="1936"/>
    </i>
    <i>
      <x v="2025"/>
    </i>
    <i>
      <x v="2264"/>
    </i>
    <i>
      <x v="1244"/>
    </i>
    <i>
      <x v="2640"/>
    </i>
    <i>
      <x v="1258"/>
    </i>
    <i>
      <x v="2188"/>
    </i>
    <i>
      <x v="2744"/>
    </i>
    <i>
      <x v="1805"/>
    </i>
    <i>
      <x v="1356"/>
    </i>
    <i>
      <x v="289"/>
    </i>
    <i>
      <x v="1657"/>
    </i>
    <i>
      <x v="185"/>
    </i>
    <i>
      <x v="142"/>
    </i>
    <i>
      <x v="491"/>
    </i>
    <i>
      <x v="1654"/>
    </i>
    <i>
      <x v="532"/>
    </i>
    <i>
      <x v="1495"/>
    </i>
    <i>
      <x v="794"/>
    </i>
    <i>
      <x v="1183"/>
    </i>
    <i>
      <x v="422"/>
    </i>
    <i>
      <x v="2593"/>
    </i>
    <i>
      <x v="721"/>
    </i>
    <i>
      <x v="2540"/>
    </i>
    <i>
      <x v="1039"/>
    </i>
    <i>
      <x v="1633"/>
    </i>
    <i>
      <x v="896"/>
    </i>
    <i>
      <x v="948"/>
    </i>
    <i>
      <x v="1245"/>
    </i>
    <i>
      <x v="884"/>
    </i>
    <i>
      <x v="101"/>
    </i>
    <i>
      <x v="2485"/>
    </i>
    <i>
      <x v="1954"/>
    </i>
    <i>
      <x v="2014"/>
    </i>
    <i>
      <x v="570"/>
    </i>
    <i>
      <x v="680"/>
    </i>
    <i>
      <x v="2361"/>
    </i>
    <i>
      <x v="2200"/>
    </i>
    <i>
      <x v="1217"/>
    </i>
    <i>
      <x v="1545"/>
    </i>
    <i>
      <x v="2435"/>
    </i>
    <i>
      <x v="1268"/>
    </i>
    <i>
      <x v="2206"/>
    </i>
    <i>
      <x v="236"/>
    </i>
    <i>
      <x v="1084"/>
    </i>
    <i>
      <x v="323"/>
    </i>
    <i>
      <x v="2411"/>
    </i>
    <i>
      <x v="2229"/>
    </i>
    <i>
      <x v="1455"/>
    </i>
    <i>
      <x v="649"/>
    </i>
    <i>
      <x v="582"/>
    </i>
    <i>
      <x v="100"/>
    </i>
    <i>
      <x v="562"/>
    </i>
    <i>
      <x v="1933"/>
    </i>
    <i>
      <x v="1658"/>
    </i>
    <i>
      <x v="292"/>
    </i>
    <i>
      <x v="2037"/>
    </i>
    <i>
      <x v="1838"/>
    </i>
    <i>
      <x v="2589"/>
    </i>
    <i>
      <x v="2248"/>
    </i>
    <i>
      <x v="1336"/>
    </i>
    <i>
      <x v="359"/>
    </i>
    <i>
      <x v="1913"/>
    </i>
    <i>
      <x v="1736"/>
    </i>
    <i>
      <x v="861"/>
    </i>
    <i>
      <x v="407"/>
    </i>
    <i>
      <x v="2191"/>
    </i>
    <i>
      <x v="387"/>
    </i>
    <i>
      <x v="1318"/>
    </i>
    <i>
      <x v="1585"/>
    </i>
    <i>
      <x v="2757"/>
    </i>
    <i>
      <x v="590"/>
    </i>
    <i>
      <x v="960"/>
    </i>
    <i>
      <x v="63"/>
    </i>
    <i>
      <x v="10"/>
    </i>
    <i>
      <x v="2042"/>
    </i>
    <i>
      <x v="870"/>
    </i>
    <i>
      <x v="1557"/>
    </i>
    <i>
      <x v="2179"/>
    </i>
    <i>
      <x v="1797"/>
    </i>
    <i>
      <x v="656"/>
    </i>
    <i>
      <x v="1197"/>
    </i>
    <i>
      <x v="193"/>
    </i>
    <i>
      <x v="2094"/>
    </i>
    <i>
      <x v="679"/>
    </i>
    <i>
      <x v="295"/>
    </i>
    <i>
      <x v="2357"/>
    </i>
    <i>
      <x v="1192"/>
    </i>
    <i>
      <x v="2670"/>
    </i>
    <i>
      <x v="2686"/>
    </i>
    <i>
      <x v="657"/>
    </i>
    <i>
      <x v="464"/>
    </i>
    <i>
      <x v="2364"/>
    </i>
    <i>
      <x v="2617"/>
    </i>
    <i>
      <x v="2018"/>
    </i>
    <i>
      <x v="1377"/>
    </i>
    <i>
      <x v="2108"/>
    </i>
    <i>
      <x v="1791"/>
    </i>
    <i>
      <x v="2203"/>
    </i>
    <i>
      <x v="2680"/>
    </i>
    <i>
      <x v="1903"/>
    </i>
    <i>
      <x v="588"/>
    </i>
    <i>
      <x v="476"/>
    </i>
    <i>
      <x v="694"/>
    </i>
    <i>
      <x v="1862"/>
    </i>
    <i>
      <x v="2027"/>
    </i>
    <i>
      <x v="1372"/>
    </i>
    <i>
      <x v="114"/>
    </i>
    <i>
      <x v="2554"/>
    </i>
    <i>
      <x v="2705"/>
    </i>
    <i>
      <x v="2217"/>
    </i>
    <i>
      <x v="1488"/>
    </i>
    <i>
      <x v="1389"/>
    </i>
    <i>
      <x v="2577"/>
    </i>
    <i>
      <x v="2725"/>
    </i>
    <i>
      <x v="2663"/>
    </i>
    <i>
      <x v="2637"/>
    </i>
    <i>
      <x v="2546"/>
    </i>
    <i>
      <x v="2687"/>
    </i>
    <i>
      <x v="2706"/>
    </i>
    <i>
      <x v="2751"/>
    </i>
    <i>
      <x v="2770"/>
    </i>
    <i>
      <x v="2683"/>
    </i>
    <i>
      <x v="2551"/>
    </i>
    <i>
      <x v="2739"/>
    </i>
    <i>
      <x v="2531"/>
    </i>
    <i>
      <x v="2294"/>
    </i>
    <i>
      <x v="2480"/>
    </i>
    <i>
      <x v="2326"/>
    </i>
    <i>
      <x v="2233"/>
    </i>
    <i>
      <x v="2230"/>
    </i>
    <i>
      <x v="2309"/>
    </i>
    <i>
      <x v="2285"/>
    </i>
    <i>
      <x v="2311"/>
    </i>
    <i>
      <x v="2419"/>
    </i>
    <i>
      <x v="2318"/>
    </i>
    <i>
      <x v="2486"/>
    </i>
    <i>
      <x v="2046"/>
    </i>
    <i>
      <x v="2008"/>
    </i>
    <i>
      <x v="1959"/>
    </i>
    <i>
      <x v="1962"/>
    </i>
    <i>
      <x v="2142"/>
    </i>
    <i>
      <x v="2017"/>
    </i>
    <i>
      <x v="2214"/>
    </i>
    <i>
      <x v="2183"/>
    </i>
    <i>
      <x v="2182"/>
    </i>
    <i>
      <x v="2002"/>
    </i>
    <i>
      <x v="2055"/>
    </i>
    <i>
      <x v="2209"/>
    </i>
    <i>
      <x v="1850"/>
    </i>
    <i>
      <x v="1874"/>
    </i>
    <i>
      <x v="1818"/>
    </i>
    <i>
      <x v="1690"/>
    </i>
    <i>
      <x v="1920"/>
    </i>
    <i>
      <x v="1697"/>
    </i>
    <i>
      <x v="1756"/>
    </i>
    <i>
      <x v="1407"/>
    </i>
    <i>
      <x v="1524"/>
    </i>
    <i>
      <x v="1534"/>
    </i>
    <i>
      <x v="1529"/>
    </i>
    <i>
      <x v="1436"/>
    </i>
    <i>
      <x v="1562"/>
    </i>
    <i>
      <x v="1441"/>
    </i>
    <i>
      <x v="1583"/>
    </i>
    <i>
      <x v="1487"/>
    </i>
    <i>
      <x v="1458"/>
    </i>
    <i>
      <x v="1191"/>
    </i>
    <i>
      <x v="1136"/>
    </i>
    <i>
      <x v="1277"/>
    </i>
    <i>
      <x v="1223"/>
    </i>
    <i>
      <x v="1375"/>
    </i>
    <i>
      <x v="1132"/>
    </i>
    <i>
      <x v="1204"/>
    </i>
    <i>
      <x v="1168"/>
    </i>
    <i>
      <x v="1177"/>
    </i>
    <i>
      <x v="1196"/>
    </i>
    <i>
      <x v="1118"/>
    </i>
    <i>
      <x v="1345"/>
    </i>
    <i>
      <x v="1340"/>
    </i>
    <i>
      <x v="1199"/>
    </i>
    <i>
      <x v="891"/>
    </i>
    <i>
      <x v="916"/>
    </i>
    <i>
      <x v="968"/>
    </i>
    <i>
      <x v="1022"/>
    </i>
    <i>
      <x v="853"/>
    </i>
    <i>
      <x v="1049"/>
    </i>
    <i>
      <x v="851"/>
    </i>
    <i>
      <x v="990"/>
    </i>
    <i>
      <x v="1065"/>
    </i>
    <i>
      <x v="718"/>
    </i>
    <i>
      <x v="565"/>
    </i>
    <i>
      <x v="821"/>
    </i>
    <i>
      <x v="713"/>
    </i>
    <i>
      <x v="646"/>
    </i>
    <i>
      <x v="636"/>
    </i>
    <i>
      <x v="770"/>
    </i>
    <i>
      <x v="747"/>
    </i>
    <i>
      <x v="595"/>
    </i>
    <i>
      <x v="660"/>
    </i>
    <i>
      <x v="563"/>
    </i>
    <i>
      <x v="514"/>
    </i>
    <i>
      <x v="342"/>
    </i>
    <i>
      <x v="341"/>
    </i>
    <i>
      <x v="515"/>
    </i>
    <i>
      <x v="304"/>
    </i>
    <i>
      <x v="503"/>
    </i>
    <i>
      <x v="306"/>
    </i>
    <i>
      <x v="344"/>
    </i>
    <i>
      <x v="358"/>
    </i>
    <i>
      <x v="281"/>
    </i>
    <i>
      <x v="436"/>
    </i>
    <i>
      <x v="513"/>
    </i>
    <i>
      <x v="317"/>
    </i>
    <i>
      <x v="94"/>
    </i>
    <i>
      <x v="58"/>
    </i>
    <i>
      <x v="274"/>
    </i>
    <i>
      <x v="215"/>
    </i>
    <i>
      <x v="82"/>
    </i>
    <i>
      <x v="15"/>
    </i>
    <i>
      <x v="51"/>
    </i>
    <i>
      <x v="117"/>
    </i>
    <i>
      <x v="120"/>
    </i>
    <i>
      <x v="1"/>
    </i>
    <i>
      <x v="167"/>
    </i>
    <i>
      <x v="78"/>
    </i>
    <i t="grand">
      <x/>
    </i>
  </rowItems>
  <colItems count="1">
    <i/>
  </colItems>
  <dataFields count="1">
    <dataField name="Sum of Total Value (₹)" fld="21" baseField="15" baseItem="1887"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09F220-D408-48E3-BE6F-F736425E9A29}" name="Shows Cost Distribution across Categories" cacheId="3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ore Location">
  <location ref="AF2:AG8" firstHeaderRow="1" firstDataRow="1" firstDataCol="1"/>
  <pivotFields count="24">
    <pivotField showAll="0"/>
    <pivotField showAll="0"/>
    <pivotField showAll="0"/>
    <pivotField showAll="0">
      <items count="7">
        <item x="5"/>
        <item x="0"/>
        <item x="1"/>
        <item x="3"/>
        <item x="4"/>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axis="axisRow" showAll="0">
      <items count="6">
        <item x="0"/>
        <item x="3"/>
        <item x="2"/>
        <item x="4"/>
        <item x="1"/>
        <item t="default"/>
      </items>
    </pivotField>
    <pivotField showAll="0"/>
    <pivotField numFmtId="1" showAll="0"/>
    <pivotField numFmtId="1" showAll="0"/>
    <pivotField dataField="1" numFmtId="165" showAll="0"/>
    <pivotField numFmtId="165" showAll="0"/>
    <pivotField showAll="0">
      <items count="4">
        <item x="0"/>
        <item x="2"/>
        <item x="1"/>
        <item t="default"/>
      </items>
    </pivotField>
    <pivotField showAll="0">
      <items count="3">
        <item x="0"/>
        <item x="1"/>
        <item t="default"/>
      </items>
    </pivotField>
  </pivotFields>
  <rowFields count="1">
    <field x="16"/>
  </rowFields>
  <rowItems count="6">
    <i>
      <x/>
    </i>
    <i>
      <x v="1"/>
    </i>
    <i>
      <x v="2"/>
    </i>
    <i>
      <x v="3"/>
    </i>
    <i>
      <x v="4"/>
    </i>
    <i t="grand">
      <x/>
    </i>
  </rowItems>
  <colItems count="1">
    <i/>
  </colItems>
  <dataFields count="1">
    <dataField name="Average of Cost per unit(₹)" fld="20" subtotal="average" baseField="16"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C8A149-FB94-4F87-8EF5-6763B35722D6}" name="Top Performing Store" cacheId="3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ore Location">
  <location ref="W2:X8" firstHeaderRow="1" firstDataRow="1" firstDataCol="1"/>
  <pivotFields count="24">
    <pivotField showAll="0"/>
    <pivotField showAll="0"/>
    <pivotField showAll="0"/>
    <pivotField showAll="0">
      <items count="7">
        <item x="5"/>
        <item x="0"/>
        <item x="1"/>
        <item x="3"/>
        <item x="4"/>
        <item x="2"/>
        <item t="default"/>
      </items>
    </pivotField>
    <pivotField showAll="0"/>
    <pivotField showAll="0"/>
    <pivotField showAll="0"/>
    <pivotField showAll="0"/>
    <pivotField numFmtId="164" showAll="0"/>
    <pivotField numFmtId="164" showAll="0"/>
    <pivotField showAll="0"/>
    <pivotField axis="axisRow" showAll="0">
      <items count="6">
        <item x="3"/>
        <item x="4"/>
        <item x="1"/>
        <item x="2"/>
        <item x="0"/>
        <item t="default"/>
      </items>
    </pivotField>
    <pivotField showAll="0"/>
    <pivotField showAll="0"/>
    <pivotField showAll="0"/>
    <pivotField showAll="0"/>
    <pivotField showAll="0">
      <items count="6">
        <item x="0"/>
        <item x="3"/>
        <item x="2"/>
        <item x="4"/>
        <item x="1"/>
        <item t="default"/>
      </items>
    </pivotField>
    <pivotField showAll="0"/>
    <pivotField numFmtId="1" showAll="0"/>
    <pivotField numFmtId="1" showAll="0"/>
    <pivotField numFmtId="165" showAll="0"/>
    <pivotField dataField="1" numFmtId="165" showAll="0"/>
    <pivotField showAll="0">
      <items count="4">
        <item x="0"/>
        <item x="2"/>
        <item x="1"/>
        <item t="default"/>
      </items>
    </pivotField>
    <pivotField showAll="0">
      <items count="3">
        <item x="0"/>
        <item x="1"/>
        <item t="default"/>
      </items>
    </pivotField>
  </pivotFields>
  <rowFields count="1">
    <field x="11"/>
  </rowFields>
  <rowItems count="6">
    <i>
      <x/>
    </i>
    <i>
      <x v="1"/>
    </i>
    <i>
      <x v="2"/>
    </i>
    <i>
      <x v="3"/>
    </i>
    <i>
      <x v="4"/>
    </i>
    <i t="grand">
      <x/>
    </i>
  </rowItems>
  <colItems count="1">
    <i/>
  </colItems>
  <dataFields count="1">
    <dataField name="Sum of Total Value (₹)2" fld="21" baseField="11" baseItem="2" numFmtId="165"/>
  </dataFields>
  <conditionalFormats count="1">
    <conditionalFormat priority="2">
      <pivotAreas count="1">
        <pivotArea type="data" collapsedLevelsAreSubtotals="1" fieldPosition="0">
          <references count="2">
            <reference field="4294967294" count="1" selected="0">
              <x v="0"/>
            </reference>
            <reference field="11"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FB8964-E40A-48D9-8CDF-476EAB624492}" name="Highest-Value Inventory Provider " cacheId="3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upplier Name">
  <location ref="S2:T8" firstHeaderRow="1" firstDataRow="1" firstDataCol="1"/>
  <pivotFields count="24">
    <pivotField showAll="0"/>
    <pivotField showAll="0"/>
    <pivotField showAll="0"/>
    <pivotField showAll="0">
      <items count="7">
        <item x="5"/>
        <item x="0"/>
        <item x="1"/>
        <item x="3"/>
        <item x="4"/>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sortType="descending">
      <items count="6">
        <item x="0"/>
        <item x="3"/>
        <item x="2"/>
        <item x="4"/>
        <item x="1"/>
        <item t="default"/>
      </items>
      <autoSortScope>
        <pivotArea dataOnly="0" outline="0" fieldPosition="0">
          <references count="1">
            <reference field="4294967294" count="1" selected="0">
              <x v="0"/>
            </reference>
          </references>
        </pivotArea>
      </autoSortScope>
    </pivotField>
    <pivotField axis="axisRow" showAll="0" sortType="descending">
      <items count="8">
        <item h="1" m="1" x="6"/>
        <item x="5"/>
        <item x="0"/>
        <item x="1"/>
        <item x="3"/>
        <item x="4"/>
        <item h="1" x="2"/>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65" showAll="0"/>
    <pivotField dataField="1" numFmtId="165" showAll="0"/>
    <pivotField showAll="0">
      <items count="4">
        <item x="0"/>
        <item x="2"/>
        <item x="1"/>
        <item t="default"/>
      </items>
    </pivotField>
    <pivotField showAll="0">
      <items count="3">
        <item x="0"/>
        <item x="1"/>
        <item t="default"/>
      </items>
    </pivotField>
  </pivotFields>
  <rowFields count="1">
    <field x="17"/>
  </rowFields>
  <rowItems count="6">
    <i>
      <x v="3"/>
    </i>
    <i>
      <x v="1"/>
    </i>
    <i>
      <x v="2"/>
    </i>
    <i>
      <x v="5"/>
    </i>
    <i>
      <x v="4"/>
    </i>
    <i t="grand">
      <x/>
    </i>
  </rowItems>
  <colItems count="1">
    <i/>
  </colItems>
  <dataFields count="1">
    <dataField name="Sum of Total Value (₹)" fld="21" baseField="17" baseItem="2" numFmtId="165"/>
  </dataFields>
  <conditionalFormats count="1">
    <conditionalFormat priority="4">
      <pivotAreas count="1">
        <pivotArea type="data" collapsedLevelsAreSubtotals="1" fieldPosition="0">
          <references count="2">
            <reference field="4294967294" count="1" selected="0">
              <x v="0"/>
            </reference>
            <reference field="17" count="5">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B529B4-D899-4C38-8B2A-4B99D087314A}" name="Highest contributing category" cacheId="3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O2:P8" firstHeaderRow="1" firstDataRow="1" firstDataCol="1"/>
  <pivotFields count="24">
    <pivotField showAll="0"/>
    <pivotField showAll="0"/>
    <pivotField showAll="0"/>
    <pivotField showAll="0">
      <items count="7">
        <item x="5"/>
        <item x="0"/>
        <item x="1"/>
        <item x="3"/>
        <item x="4"/>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axis="axisRow" showAll="0" sortType="de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65" showAll="0"/>
    <pivotField dataField="1" numFmtId="165" showAll="0"/>
    <pivotField showAll="0">
      <items count="4">
        <item x="0"/>
        <item x="2"/>
        <item x="1"/>
        <item t="default"/>
      </items>
    </pivotField>
    <pivotField showAll="0">
      <items count="3">
        <item x="0"/>
        <item x="1"/>
        <item t="default"/>
      </items>
    </pivotField>
  </pivotFields>
  <rowFields count="1">
    <field x="16"/>
  </rowFields>
  <rowItems count="6">
    <i>
      <x v="2"/>
    </i>
    <i>
      <x v="3"/>
    </i>
    <i>
      <x v="4"/>
    </i>
    <i>
      <x v="1"/>
    </i>
    <i>
      <x/>
    </i>
    <i t="grand">
      <x/>
    </i>
  </rowItems>
  <colItems count="1">
    <i/>
  </colItems>
  <dataFields count="1">
    <dataField name="Sum of Total Value (₹)" fld="21" baseField="16" baseItem="4" numFmtId="165"/>
  </dataFields>
  <conditionalFormats count="1">
    <conditionalFormat priority="7">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2_Category" xr10:uid="{AB64F2DA-4918-4FC3-A3AB-58C47C6AC0E4}" sourceName="2 Category">
  <pivotTables>
    <pivotTable tabId="5" name="Category-wise Stock Value"/>
    <pivotTable tabId="5" name="Stock Status Count"/>
    <pivotTable tabId="5" name="Stock Value by Category"/>
    <pivotTable tabId="6" name="Highest contributing category"/>
    <pivotTable tabId="6" name="Highest-Value Inventory Provider "/>
    <pivotTable tabId="6" name="Top Performing Store"/>
    <pivotTable tabId="5" name="Supplier-wise Product Count"/>
    <pivotTable tabId="6" name="Shows Cost Distribution across Categories"/>
    <pivotTable tabId="6" name="High Inventory Investment"/>
  </pivotTables>
  <data>
    <tabular pivotCacheId="224780055">
      <items count="5">
        <i x="0" s="1"/>
        <i x="3"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rder_Tag" xr10:uid="{B9B4A19D-BBE7-412D-B110-46AFFC80B255}" sourceName="Recorder Tag">
  <pivotTables>
    <pivotTable tabId="5" name="Category-wise Stock Value"/>
    <pivotTable tabId="5" name="Stock Status Count"/>
    <pivotTable tabId="5" name="Stock Value by Category"/>
    <pivotTable tabId="6" name="Highest contributing category"/>
    <pivotTable tabId="6" name="Highest-Value Inventory Provider "/>
    <pivotTable tabId="6" name="Top Performing Store"/>
    <pivotTable tabId="5" name="Supplier-wise Product Count"/>
    <pivotTable tabId="6" name="Shows Cost Distribution across Categories"/>
    <pivotTable tabId="6" name="High Inventory Investment"/>
  </pivotTables>
  <data>
    <tabular pivotCacheId="22478005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2E581B74-3F4F-46D6-A9F6-3F726A1D9907}" sourceName="Supplier Name">
  <pivotTables>
    <pivotTable tabId="5" name="Category-wise Stock Value"/>
    <pivotTable tabId="5" name="Stock Status Count"/>
    <pivotTable tabId="5" name="Stock Value by Category"/>
    <pivotTable tabId="6" name="Highest contributing category"/>
    <pivotTable tabId="6" name="Highest-Value Inventory Provider "/>
    <pivotTable tabId="6" name="Top Performing Store"/>
    <pivotTable tabId="5" name="Supplier-wise Product Count"/>
    <pivotTable tabId="6" name="Shows Cost Distribution across Categories"/>
    <pivotTable tabId="6" name="High Inventory Investment"/>
  </pivotTables>
  <data>
    <tabular pivotCacheId="224780055" customListSort="0" showMissing="0">
      <items count="6">
        <i x="5" s="1"/>
        <i x="0" s="1"/>
        <i x="1" s="1"/>
        <i x="3" s="1"/>
        <i x="4"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1" xr10:uid="{3B9F910E-410B-430F-B025-B23B5DCCCA33}" sourceName="Stock Status">
  <pivotTables>
    <pivotTable tabId="5" name="Category-wise Stock Value"/>
    <pivotTable tabId="5" name="Stock Status Count"/>
    <pivotTable tabId="5" name="Stock Value by Category"/>
    <pivotTable tabId="6" name="Highest contributing category"/>
    <pivotTable tabId="6" name="Highest-Value Inventory Provider "/>
    <pivotTable tabId="6" name="Top Performing Store"/>
    <pivotTable tabId="5" name="Supplier-wise Product Count"/>
    <pivotTable tabId="6" name="Shows Cost Distribution across Categories"/>
    <pivotTable tabId="6" name="High Inventory Investment"/>
  </pivotTables>
  <data>
    <tabular pivotCacheId="2247800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2 Category" xr10:uid="{EBCEB815-FDB6-4CAA-B904-AF037E582133}" cache="Slicer_2_Category" caption="2 Category" style="Pink-White" rowHeight="234950"/>
  <slicer name="Recorder Tag" xr10:uid="{6EAB1BF2-A25C-409E-A09F-894DE22DFBBA}" cache="Slicer_Recorder_Tag" caption="Recorder Tag" style="Pink-White" rowHeight="234950"/>
  <slicer name="Supplier Name" xr10:uid="{AA3F859F-30B1-4B8C-99CC-C03903248347}" cache="Slicer_Supplier_Name" caption="Supplier Name" style="Pink-White" rowHeight="234950"/>
  <slicer name="Stock Status 1" xr10:uid="{A0D3C52B-2CE8-4D28-A6CF-ABB78E7169B5}" cache="Slicer_Stock_Status1" caption="Stock Status" style="Pink-White"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4-01T13:52:00.22" personId="{565BB312-F7E8-40D6-A9C2-225264F5CF73}" id="{622B3B22-2078-4E6E-A0C9-C6FD943C5C0E}">
    <text>Automatically suggest how much to reorder.</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pivotTable" Target="../pivotTables/pivotTable10.xml"/><Relationship Id="rId7" Type="http://schemas.openxmlformats.org/officeDocument/2006/relationships/vmlDrawing" Target="../drawings/vmlDrawing1.v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4.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59999389629810485"/>
  </sheetPr>
  <dimension ref="A1:L5001"/>
  <sheetViews>
    <sheetView workbookViewId="0">
      <selection activeCell="F17" sqref="F17"/>
    </sheetView>
  </sheetViews>
  <sheetFormatPr defaultColWidth="14.44140625" defaultRowHeight="15" customHeight="1" x14ac:dyDescent="0.3"/>
  <cols>
    <col min="1" max="1" width="9.88671875" customWidth="1"/>
    <col min="2" max="2" width="17" customWidth="1"/>
    <col min="3" max="3" width="9.88671875" customWidth="1"/>
    <col min="4" max="4" width="13.44140625" customWidth="1"/>
    <col min="5" max="5" width="15.5546875" customWidth="1"/>
    <col min="6" max="6" width="12.44140625" customWidth="1"/>
    <col min="7" max="7" width="11.44140625" customWidth="1"/>
    <col min="8" max="8" width="13.33203125" customWidth="1"/>
    <col min="9" max="9" width="18" customWidth="1"/>
    <col min="10" max="10" width="15.6640625" customWidth="1"/>
    <col min="11" max="11" width="13.44140625" customWidth="1"/>
    <col min="12" max="12" width="16.88671875" customWidth="1"/>
  </cols>
  <sheetData>
    <row r="1" spans="1:12" ht="14.25" customHeight="1" x14ac:dyDescent="0.3">
      <c r="A1" s="1" t="s">
        <v>0</v>
      </c>
      <c r="B1" s="1" t="s">
        <v>1</v>
      </c>
      <c r="C1" s="1" t="s">
        <v>2</v>
      </c>
      <c r="D1" s="1" t="s">
        <v>3</v>
      </c>
      <c r="E1" s="1" t="s">
        <v>4</v>
      </c>
      <c r="F1" s="1" t="s">
        <v>5</v>
      </c>
      <c r="G1" s="1" t="s">
        <v>6</v>
      </c>
      <c r="H1" s="1" t="s">
        <v>7</v>
      </c>
      <c r="I1" s="1" t="s">
        <v>8</v>
      </c>
      <c r="J1" s="1" t="s">
        <v>9</v>
      </c>
      <c r="K1" s="1" t="s">
        <v>10</v>
      </c>
      <c r="L1" s="2" t="s">
        <v>11</v>
      </c>
    </row>
    <row r="2" spans="1:12" ht="14.25" customHeight="1" x14ac:dyDescent="0.3">
      <c r="A2" s="3" t="s">
        <v>12</v>
      </c>
      <c r="B2" s="3" t="s">
        <v>13</v>
      </c>
      <c r="C2" s="3" t="s">
        <v>14</v>
      </c>
      <c r="D2" s="3" t="s">
        <v>15</v>
      </c>
      <c r="E2" s="3">
        <v>179</v>
      </c>
      <c r="F2" s="3">
        <v>34</v>
      </c>
      <c r="G2" s="3">
        <v>14653.28</v>
      </c>
      <c r="H2" s="3">
        <v>2622937.12</v>
      </c>
      <c r="I2" s="4">
        <v>45848</v>
      </c>
      <c r="J2" s="4">
        <v>45883</v>
      </c>
      <c r="K2" s="3" t="s">
        <v>16</v>
      </c>
      <c r="L2" s="5" t="s">
        <v>17</v>
      </c>
    </row>
    <row r="3" spans="1:12" ht="14.25" customHeight="1" x14ac:dyDescent="0.3">
      <c r="A3" s="3" t="s">
        <v>18</v>
      </c>
      <c r="B3" s="3" t="s">
        <v>19</v>
      </c>
      <c r="C3" s="3" t="s">
        <v>20</v>
      </c>
      <c r="D3" s="3" t="s">
        <v>15</v>
      </c>
      <c r="E3" s="3">
        <v>121</v>
      </c>
      <c r="F3" s="3">
        <v>94</v>
      </c>
      <c r="G3" s="3">
        <v>9212.02</v>
      </c>
      <c r="H3" s="3">
        <v>1114654.42</v>
      </c>
      <c r="I3" s="4">
        <v>45770</v>
      </c>
      <c r="J3" s="4">
        <v>45886</v>
      </c>
      <c r="L3" s="5" t="s">
        <v>21</v>
      </c>
    </row>
    <row r="4" spans="1:12" ht="14.25" customHeight="1" x14ac:dyDescent="0.3">
      <c r="A4" s="3" t="s">
        <v>22</v>
      </c>
      <c r="B4" s="3" t="s">
        <v>23</v>
      </c>
      <c r="C4" s="3" t="s">
        <v>20</v>
      </c>
      <c r="D4" s="3" t="s">
        <v>24</v>
      </c>
      <c r="F4" s="3">
        <v>72</v>
      </c>
      <c r="G4" s="3">
        <v>19399.7</v>
      </c>
      <c r="I4" s="4">
        <v>45777</v>
      </c>
      <c r="J4" s="4">
        <v>45906</v>
      </c>
      <c r="K4" s="3" t="s">
        <v>25</v>
      </c>
      <c r="L4" s="5" t="s">
        <v>17</v>
      </c>
    </row>
    <row r="5" spans="1:12" ht="14.25" customHeight="1" x14ac:dyDescent="0.3">
      <c r="A5" s="3" t="s">
        <v>26</v>
      </c>
      <c r="B5" s="3" t="s">
        <v>27</v>
      </c>
      <c r="C5" s="3" t="s">
        <v>28</v>
      </c>
      <c r="D5" s="3" t="s">
        <v>24</v>
      </c>
      <c r="E5" s="3">
        <v>129</v>
      </c>
      <c r="F5" s="3">
        <v>83</v>
      </c>
      <c r="G5" s="3">
        <v>19844.62</v>
      </c>
      <c r="H5" s="3">
        <v>2559955.98</v>
      </c>
      <c r="I5" s="4">
        <v>45830</v>
      </c>
      <c r="J5" s="4">
        <v>45898</v>
      </c>
      <c r="K5" s="3" t="s">
        <v>29</v>
      </c>
      <c r="L5" s="5" t="s">
        <v>30</v>
      </c>
    </row>
    <row r="6" spans="1:12" ht="14.25" customHeight="1" x14ac:dyDescent="0.3">
      <c r="A6" s="3" t="s">
        <v>31</v>
      </c>
      <c r="B6" s="3" t="s">
        <v>32</v>
      </c>
      <c r="C6" s="3" t="s">
        <v>14</v>
      </c>
      <c r="D6" s="3" t="s">
        <v>24</v>
      </c>
      <c r="E6" s="3">
        <v>57</v>
      </c>
      <c r="F6" s="3">
        <v>41</v>
      </c>
      <c r="G6" s="3">
        <v>190.97</v>
      </c>
      <c r="H6" s="3">
        <v>10885.29</v>
      </c>
      <c r="I6" s="4">
        <v>45848</v>
      </c>
      <c r="J6" s="4">
        <v>45896</v>
      </c>
      <c r="K6" s="3" t="s">
        <v>25</v>
      </c>
      <c r="L6" s="5" t="s">
        <v>33</v>
      </c>
    </row>
    <row r="7" spans="1:12" ht="14.25" customHeight="1" x14ac:dyDescent="0.3">
      <c r="A7" s="3" t="s">
        <v>34</v>
      </c>
      <c r="B7" s="3" t="s">
        <v>35</v>
      </c>
      <c r="C7" s="3" t="s">
        <v>20</v>
      </c>
      <c r="D7" s="3" t="s">
        <v>24</v>
      </c>
      <c r="E7" s="3">
        <v>58</v>
      </c>
      <c r="F7" s="3">
        <v>61</v>
      </c>
      <c r="G7" s="3">
        <v>980.98</v>
      </c>
      <c r="H7" s="3">
        <v>56896.84</v>
      </c>
      <c r="I7" s="4">
        <v>45808</v>
      </c>
      <c r="J7" s="4">
        <v>45926</v>
      </c>
      <c r="K7" s="3" t="s">
        <v>25</v>
      </c>
      <c r="L7" s="5" t="s">
        <v>30</v>
      </c>
    </row>
    <row r="8" spans="1:12" ht="14.25" customHeight="1" x14ac:dyDescent="0.3">
      <c r="A8" s="3" t="s">
        <v>36</v>
      </c>
      <c r="B8" s="3" t="s">
        <v>37</v>
      </c>
      <c r="C8" s="3" t="s">
        <v>20</v>
      </c>
      <c r="E8" s="3">
        <v>14</v>
      </c>
      <c r="F8" s="3">
        <v>81</v>
      </c>
      <c r="G8" s="3">
        <v>1857.6</v>
      </c>
      <c r="H8" s="3">
        <v>26006.400000000001</v>
      </c>
      <c r="I8" s="4">
        <v>45739</v>
      </c>
      <c r="J8" s="4">
        <v>45875</v>
      </c>
      <c r="K8" s="3" t="s">
        <v>16</v>
      </c>
      <c r="L8" s="5" t="s">
        <v>21</v>
      </c>
    </row>
    <row r="9" spans="1:12" ht="14.25" customHeight="1" x14ac:dyDescent="0.3">
      <c r="A9" s="3" t="s">
        <v>38</v>
      </c>
      <c r="B9" s="3" t="s">
        <v>39</v>
      </c>
      <c r="C9" s="3" t="s">
        <v>40</v>
      </c>
      <c r="D9" s="3" t="s">
        <v>41</v>
      </c>
      <c r="E9" s="3">
        <v>50</v>
      </c>
      <c r="F9" s="3">
        <v>74</v>
      </c>
      <c r="G9" s="3">
        <v>19665.46</v>
      </c>
      <c r="H9" s="3">
        <v>983273</v>
      </c>
      <c r="I9" s="4">
        <v>45808</v>
      </c>
      <c r="J9" s="4">
        <v>45868</v>
      </c>
      <c r="K9" s="3" t="s">
        <v>29</v>
      </c>
      <c r="L9" s="5" t="s">
        <v>30</v>
      </c>
    </row>
    <row r="10" spans="1:12" ht="14.25" customHeight="1" x14ac:dyDescent="0.3">
      <c r="A10" s="3" t="s">
        <v>42</v>
      </c>
      <c r="B10" s="3" t="s">
        <v>43</v>
      </c>
      <c r="C10" s="3" t="s">
        <v>44</v>
      </c>
      <c r="D10" s="3" t="s">
        <v>45</v>
      </c>
      <c r="E10" s="3">
        <v>130</v>
      </c>
      <c r="F10" s="3">
        <v>70</v>
      </c>
      <c r="G10" s="3">
        <v>13622.14</v>
      </c>
      <c r="H10" s="3">
        <v>1770878.2</v>
      </c>
      <c r="I10" s="4">
        <v>45671</v>
      </c>
      <c r="J10" s="4">
        <v>45888</v>
      </c>
      <c r="K10" s="3" t="s">
        <v>46</v>
      </c>
      <c r="L10" s="5" t="s">
        <v>21</v>
      </c>
    </row>
    <row r="11" spans="1:12" ht="14.25" customHeight="1" x14ac:dyDescent="0.3">
      <c r="A11" s="3" t="s">
        <v>47</v>
      </c>
      <c r="B11" s="3" t="s">
        <v>48</v>
      </c>
      <c r="C11" s="3" t="s">
        <v>44</v>
      </c>
      <c r="D11" s="3" t="s">
        <v>24</v>
      </c>
      <c r="E11" s="3">
        <v>131</v>
      </c>
      <c r="F11" s="3">
        <v>79</v>
      </c>
      <c r="G11" s="3">
        <v>11287.6</v>
      </c>
      <c r="H11" s="3">
        <v>1478675.6</v>
      </c>
      <c r="I11" s="4">
        <v>45688</v>
      </c>
      <c r="J11" s="4">
        <v>45853</v>
      </c>
      <c r="K11" s="3" t="s">
        <v>25</v>
      </c>
      <c r="L11" s="5" t="s">
        <v>17</v>
      </c>
    </row>
    <row r="12" spans="1:12" ht="14.25" customHeight="1" x14ac:dyDescent="0.3">
      <c r="A12" s="3" t="s">
        <v>49</v>
      </c>
      <c r="B12" s="3" t="s">
        <v>50</v>
      </c>
      <c r="C12" s="3" t="s">
        <v>44</v>
      </c>
      <c r="D12" s="3" t="s">
        <v>45</v>
      </c>
      <c r="E12" s="3">
        <v>52</v>
      </c>
      <c r="F12" s="3">
        <v>21</v>
      </c>
      <c r="G12" s="3">
        <v>13700.45</v>
      </c>
      <c r="H12" s="3">
        <v>712423.4</v>
      </c>
      <c r="I12" s="4">
        <v>45804</v>
      </c>
      <c r="J12" s="4">
        <v>45918</v>
      </c>
      <c r="K12" s="3" t="s">
        <v>25</v>
      </c>
      <c r="L12" s="5" t="s">
        <v>33</v>
      </c>
    </row>
    <row r="13" spans="1:12" ht="14.25" customHeight="1" x14ac:dyDescent="0.3">
      <c r="A13" s="3" t="s">
        <v>51</v>
      </c>
      <c r="B13" s="3" t="s">
        <v>52</v>
      </c>
      <c r="C13" s="3" t="s">
        <v>44</v>
      </c>
      <c r="D13" s="3" t="s">
        <v>53</v>
      </c>
      <c r="E13" s="3">
        <v>187</v>
      </c>
      <c r="F13" s="3">
        <v>90</v>
      </c>
      <c r="G13" s="3">
        <v>12219.43</v>
      </c>
      <c r="H13" s="3">
        <v>2285033.41</v>
      </c>
      <c r="I13" s="4">
        <v>45756</v>
      </c>
      <c r="J13" s="4">
        <v>45940</v>
      </c>
      <c r="K13" s="3" t="s">
        <v>54</v>
      </c>
      <c r="L13" s="5" t="s">
        <v>33</v>
      </c>
    </row>
    <row r="14" spans="1:12" ht="14.25" customHeight="1" x14ac:dyDescent="0.3">
      <c r="A14" s="3" t="s">
        <v>55</v>
      </c>
      <c r="B14" s="3" t="s">
        <v>56</v>
      </c>
      <c r="C14" s="3" t="s">
        <v>28</v>
      </c>
      <c r="D14" s="3" t="s">
        <v>41</v>
      </c>
      <c r="E14" s="3">
        <v>174</v>
      </c>
      <c r="F14" s="3">
        <v>54</v>
      </c>
      <c r="G14" s="3">
        <v>18190.939999999999</v>
      </c>
      <c r="H14" s="3">
        <v>3165223.56</v>
      </c>
      <c r="I14" s="4">
        <v>45750</v>
      </c>
      <c r="J14" s="4">
        <v>45868</v>
      </c>
      <c r="K14" s="3" t="s">
        <v>57</v>
      </c>
      <c r="L14" s="5" t="s">
        <v>58</v>
      </c>
    </row>
    <row r="15" spans="1:12" ht="14.25" customHeight="1" x14ac:dyDescent="0.3">
      <c r="A15" s="3" t="s">
        <v>59</v>
      </c>
      <c r="B15" s="3" t="s">
        <v>60</v>
      </c>
      <c r="C15" s="3" t="s">
        <v>44</v>
      </c>
      <c r="D15" s="3" t="s">
        <v>24</v>
      </c>
      <c r="E15" s="3">
        <v>103</v>
      </c>
      <c r="F15" s="3">
        <v>23</v>
      </c>
      <c r="G15" s="3">
        <v>6268.64</v>
      </c>
      <c r="H15" s="3">
        <v>645669.92000000004</v>
      </c>
      <c r="I15" s="4">
        <v>45707</v>
      </c>
      <c r="J15" s="4">
        <v>45899</v>
      </c>
      <c r="K15" s="3" t="s">
        <v>54</v>
      </c>
      <c r="L15" s="5" t="s">
        <v>58</v>
      </c>
    </row>
    <row r="16" spans="1:12" ht="14.25" customHeight="1" x14ac:dyDescent="0.3">
      <c r="A16" s="3" t="s">
        <v>61</v>
      </c>
      <c r="B16" s="3" t="s">
        <v>62</v>
      </c>
      <c r="C16" s="3" t="s">
        <v>44</v>
      </c>
      <c r="D16" s="3" t="s">
        <v>24</v>
      </c>
      <c r="E16" s="3">
        <v>53</v>
      </c>
      <c r="F16" s="3">
        <v>82</v>
      </c>
      <c r="G16" s="3">
        <v>16853.580000000002</v>
      </c>
      <c r="H16" s="3">
        <v>893239.74000000011</v>
      </c>
      <c r="I16" s="4">
        <v>45724</v>
      </c>
      <c r="J16" s="4">
        <v>45914</v>
      </c>
      <c r="K16" s="3" t="s">
        <v>46</v>
      </c>
      <c r="L16" s="5" t="s">
        <v>17</v>
      </c>
    </row>
    <row r="17" spans="1:12" ht="14.25" customHeight="1" x14ac:dyDescent="0.3">
      <c r="A17" s="3" t="s">
        <v>63</v>
      </c>
      <c r="B17" s="3" t="s">
        <v>64</v>
      </c>
      <c r="C17" s="3" t="s">
        <v>14</v>
      </c>
      <c r="D17" s="3" t="s">
        <v>41</v>
      </c>
      <c r="E17" s="3">
        <v>161</v>
      </c>
      <c r="F17" s="3">
        <v>93</v>
      </c>
      <c r="G17" s="3">
        <v>17901.810000000001</v>
      </c>
      <c r="H17" s="3">
        <v>2882191.41</v>
      </c>
      <c r="I17" s="4">
        <v>45780</v>
      </c>
      <c r="J17" s="4">
        <v>45873</v>
      </c>
      <c r="L17" s="5" t="s">
        <v>33</v>
      </c>
    </row>
    <row r="18" spans="1:12" ht="14.25" customHeight="1" x14ac:dyDescent="0.3">
      <c r="A18" s="3" t="s">
        <v>65</v>
      </c>
      <c r="B18" s="3" t="s">
        <v>66</v>
      </c>
      <c r="C18" s="3" t="s">
        <v>14</v>
      </c>
      <c r="D18" s="3" t="s">
        <v>24</v>
      </c>
      <c r="E18" s="3">
        <v>189</v>
      </c>
      <c r="F18" s="3">
        <v>59</v>
      </c>
      <c r="G18" s="3">
        <v>16898.45</v>
      </c>
      <c r="H18" s="3">
        <v>3193807.05</v>
      </c>
      <c r="I18" s="4">
        <v>45827</v>
      </c>
      <c r="J18" s="4">
        <v>45864</v>
      </c>
      <c r="K18" s="3" t="s">
        <v>46</v>
      </c>
      <c r="L18" s="5" t="s">
        <v>33</v>
      </c>
    </row>
    <row r="19" spans="1:12" ht="14.25" customHeight="1" x14ac:dyDescent="0.3">
      <c r="A19" s="3" t="s">
        <v>67</v>
      </c>
      <c r="B19" s="3" t="s">
        <v>68</v>
      </c>
      <c r="C19" s="3" t="s">
        <v>28</v>
      </c>
      <c r="D19" s="3" t="s">
        <v>15</v>
      </c>
      <c r="E19" s="3">
        <v>81</v>
      </c>
      <c r="F19" s="3">
        <v>72</v>
      </c>
      <c r="G19" s="3">
        <v>11755.69</v>
      </c>
      <c r="H19" s="3">
        <v>952210.89</v>
      </c>
      <c r="I19" s="4">
        <v>45747</v>
      </c>
      <c r="J19" s="4">
        <v>45890</v>
      </c>
      <c r="K19" s="3" t="s">
        <v>54</v>
      </c>
      <c r="L19" s="5" t="s">
        <v>33</v>
      </c>
    </row>
    <row r="20" spans="1:12" ht="14.25" customHeight="1" x14ac:dyDescent="0.3">
      <c r="A20" s="3" t="s">
        <v>69</v>
      </c>
      <c r="B20" s="3" t="s">
        <v>70</v>
      </c>
      <c r="C20" s="3" t="s">
        <v>40</v>
      </c>
      <c r="D20" s="3" t="s">
        <v>41</v>
      </c>
      <c r="E20" s="3">
        <v>187</v>
      </c>
      <c r="F20" s="3">
        <v>60</v>
      </c>
      <c r="G20" s="3">
        <v>5960.66</v>
      </c>
      <c r="H20" s="3">
        <v>1114643.42</v>
      </c>
      <c r="I20" s="4">
        <v>45779</v>
      </c>
      <c r="J20" s="4">
        <v>45940</v>
      </c>
      <c r="K20" s="3" t="s">
        <v>25</v>
      </c>
      <c r="L20" s="5" t="s">
        <v>17</v>
      </c>
    </row>
    <row r="21" spans="1:12" ht="14.25" customHeight="1" x14ac:dyDescent="0.3">
      <c r="A21" s="3" t="s">
        <v>71</v>
      </c>
      <c r="B21" s="3" t="s">
        <v>72</v>
      </c>
      <c r="C21" s="3" t="s">
        <v>20</v>
      </c>
      <c r="D21" s="3" t="s">
        <v>41</v>
      </c>
      <c r="E21" s="3">
        <v>88</v>
      </c>
      <c r="F21" s="3">
        <v>90</v>
      </c>
      <c r="G21" s="3">
        <v>8496.86</v>
      </c>
      <c r="H21" s="3">
        <v>747723.68</v>
      </c>
      <c r="I21" s="4">
        <v>45816</v>
      </c>
      <c r="J21" s="4">
        <v>45865</v>
      </c>
      <c r="K21" s="3" t="s">
        <v>54</v>
      </c>
      <c r="L21" s="5" t="s">
        <v>21</v>
      </c>
    </row>
    <row r="22" spans="1:12" ht="14.25" customHeight="1" x14ac:dyDescent="0.3">
      <c r="A22" s="3" t="s">
        <v>73</v>
      </c>
      <c r="B22" s="3" t="s">
        <v>74</v>
      </c>
      <c r="C22" s="3" t="s">
        <v>44</v>
      </c>
      <c r="D22" s="3" t="s">
        <v>24</v>
      </c>
      <c r="E22" s="3">
        <v>135</v>
      </c>
      <c r="F22" s="3">
        <v>82</v>
      </c>
      <c r="G22" s="3">
        <v>16318.46</v>
      </c>
      <c r="H22" s="3">
        <v>2202992.1</v>
      </c>
      <c r="I22" s="4">
        <v>45675</v>
      </c>
      <c r="J22" s="4">
        <v>45940</v>
      </c>
      <c r="K22" s="3" t="s">
        <v>29</v>
      </c>
      <c r="L22" s="5" t="s">
        <v>58</v>
      </c>
    </row>
    <row r="23" spans="1:12" ht="14.25" customHeight="1" x14ac:dyDescent="0.3">
      <c r="A23" s="3" t="s">
        <v>75</v>
      </c>
      <c r="B23" s="3" t="s">
        <v>76</v>
      </c>
      <c r="C23" s="3" t="s">
        <v>14</v>
      </c>
      <c r="D23" s="3" t="s">
        <v>24</v>
      </c>
      <c r="E23" s="3">
        <v>135</v>
      </c>
      <c r="G23" s="3">
        <v>15814</v>
      </c>
      <c r="H23" s="3">
        <v>2134890</v>
      </c>
      <c r="I23" s="4">
        <v>45745</v>
      </c>
      <c r="J23" s="4">
        <v>45891</v>
      </c>
      <c r="K23" s="3" t="s">
        <v>29</v>
      </c>
      <c r="L23" s="5" t="s">
        <v>33</v>
      </c>
    </row>
    <row r="24" spans="1:12" ht="14.25" customHeight="1" x14ac:dyDescent="0.3">
      <c r="A24" s="3" t="s">
        <v>77</v>
      </c>
      <c r="B24" s="3" t="s">
        <v>78</v>
      </c>
      <c r="C24" s="3" t="s">
        <v>14</v>
      </c>
      <c r="D24" s="3" t="s">
        <v>24</v>
      </c>
      <c r="E24" s="3">
        <v>40</v>
      </c>
      <c r="F24" s="3">
        <v>47</v>
      </c>
      <c r="G24" s="3">
        <v>17268.91</v>
      </c>
      <c r="H24" s="3">
        <v>690756.4</v>
      </c>
      <c r="I24" s="4">
        <v>45793</v>
      </c>
      <c r="J24" s="4">
        <v>45936</v>
      </c>
      <c r="K24" s="3" t="s">
        <v>25</v>
      </c>
      <c r="L24" s="5" t="s">
        <v>21</v>
      </c>
    </row>
    <row r="25" spans="1:12" ht="14.25" customHeight="1" x14ac:dyDescent="0.3">
      <c r="A25" s="3" t="s">
        <v>79</v>
      </c>
      <c r="B25" s="3" t="s">
        <v>80</v>
      </c>
      <c r="C25" s="3" t="s">
        <v>44</v>
      </c>
      <c r="D25" s="3" t="s">
        <v>24</v>
      </c>
      <c r="E25" s="3">
        <v>47</v>
      </c>
      <c r="F25" s="3">
        <v>42</v>
      </c>
      <c r="G25" s="3">
        <v>13393.38</v>
      </c>
      <c r="H25" s="3">
        <v>629488.86</v>
      </c>
      <c r="I25" s="4">
        <v>45685</v>
      </c>
      <c r="J25" s="4">
        <v>45876</v>
      </c>
      <c r="K25" s="3" t="s">
        <v>25</v>
      </c>
      <c r="L25" s="5" t="s">
        <v>33</v>
      </c>
    </row>
    <row r="26" spans="1:12" ht="14.25" customHeight="1" x14ac:dyDescent="0.3">
      <c r="A26" s="3" t="s">
        <v>81</v>
      </c>
      <c r="B26" s="3" t="s">
        <v>82</v>
      </c>
      <c r="C26" s="3" t="s">
        <v>14</v>
      </c>
      <c r="D26" s="3" t="s">
        <v>45</v>
      </c>
      <c r="E26" s="3">
        <v>98</v>
      </c>
      <c r="F26" s="3">
        <v>63</v>
      </c>
      <c r="G26" s="3">
        <v>12769.27</v>
      </c>
      <c r="H26" s="3">
        <v>1251388.46</v>
      </c>
      <c r="I26" s="4">
        <v>45841</v>
      </c>
      <c r="J26" s="4">
        <v>45864</v>
      </c>
      <c r="K26" s="3" t="s">
        <v>57</v>
      </c>
      <c r="L26" s="5" t="s">
        <v>21</v>
      </c>
    </row>
    <row r="27" spans="1:12" ht="14.25" customHeight="1" x14ac:dyDescent="0.3">
      <c r="A27" s="3" t="s">
        <v>83</v>
      </c>
      <c r="B27" s="3" t="s">
        <v>84</v>
      </c>
      <c r="C27" s="3" t="s">
        <v>28</v>
      </c>
      <c r="D27" s="3" t="s">
        <v>41</v>
      </c>
      <c r="E27" s="3">
        <v>34</v>
      </c>
      <c r="F27" s="3">
        <v>84</v>
      </c>
      <c r="G27" s="3">
        <v>7689.39</v>
      </c>
      <c r="H27" s="3">
        <v>261439.26</v>
      </c>
      <c r="I27" s="4">
        <v>45774</v>
      </c>
      <c r="J27" s="4">
        <v>45925</v>
      </c>
      <c r="L27" s="5" t="s">
        <v>30</v>
      </c>
    </row>
    <row r="28" spans="1:12" ht="14.25" customHeight="1" x14ac:dyDescent="0.3">
      <c r="A28" s="3" t="s">
        <v>85</v>
      </c>
      <c r="B28" s="3" t="s">
        <v>86</v>
      </c>
      <c r="C28" s="3" t="s">
        <v>40</v>
      </c>
      <c r="D28" s="3" t="s">
        <v>41</v>
      </c>
      <c r="E28" s="3">
        <v>130</v>
      </c>
      <c r="F28" s="3">
        <v>20</v>
      </c>
      <c r="G28" s="3">
        <v>14448.5</v>
      </c>
      <c r="H28" s="3">
        <v>1878305</v>
      </c>
      <c r="I28" s="4">
        <v>45838</v>
      </c>
      <c r="J28" s="4">
        <v>45862</v>
      </c>
      <c r="K28" s="3" t="s">
        <v>29</v>
      </c>
      <c r="L28" s="5" t="s">
        <v>30</v>
      </c>
    </row>
    <row r="29" spans="1:12" ht="14.25" customHeight="1" x14ac:dyDescent="0.3">
      <c r="A29" s="3" t="s">
        <v>87</v>
      </c>
      <c r="B29" s="3" t="s">
        <v>88</v>
      </c>
      <c r="C29" s="3" t="s">
        <v>20</v>
      </c>
      <c r="D29" s="3" t="s">
        <v>24</v>
      </c>
      <c r="E29" s="3">
        <v>141</v>
      </c>
      <c r="F29" s="3">
        <v>46</v>
      </c>
      <c r="G29" s="3">
        <v>10478.52</v>
      </c>
      <c r="H29" s="3">
        <v>1477471.32</v>
      </c>
      <c r="I29" s="4">
        <v>45707</v>
      </c>
      <c r="J29" s="4">
        <v>45938</v>
      </c>
      <c r="K29" s="3" t="s">
        <v>57</v>
      </c>
      <c r="L29" s="5" t="s">
        <v>17</v>
      </c>
    </row>
    <row r="30" spans="1:12" ht="14.25" customHeight="1" x14ac:dyDescent="0.3">
      <c r="A30" s="3" t="s">
        <v>89</v>
      </c>
      <c r="B30" s="3" t="s">
        <v>90</v>
      </c>
      <c r="C30" s="3" t="s">
        <v>44</v>
      </c>
      <c r="D30" s="3" t="s">
        <v>15</v>
      </c>
      <c r="E30" s="3">
        <v>89</v>
      </c>
      <c r="F30" s="3">
        <v>61</v>
      </c>
      <c r="G30" s="3">
        <v>8814.76</v>
      </c>
      <c r="H30" s="3">
        <v>784513.64</v>
      </c>
      <c r="I30" s="4">
        <v>45804</v>
      </c>
      <c r="J30" s="4">
        <v>45893</v>
      </c>
      <c r="K30" s="3" t="s">
        <v>57</v>
      </c>
      <c r="L30" s="5" t="s">
        <v>58</v>
      </c>
    </row>
    <row r="31" spans="1:12" ht="14.25" customHeight="1" x14ac:dyDescent="0.3">
      <c r="A31" s="3" t="s">
        <v>91</v>
      </c>
      <c r="B31" s="3" t="s">
        <v>92</v>
      </c>
      <c r="C31" s="3" t="s">
        <v>28</v>
      </c>
      <c r="E31" s="3">
        <v>62</v>
      </c>
      <c r="F31" s="3">
        <v>71</v>
      </c>
      <c r="G31" s="3">
        <v>11287.35</v>
      </c>
      <c r="H31" s="3">
        <v>699815.70000000007</v>
      </c>
      <c r="I31" s="4">
        <v>45763</v>
      </c>
      <c r="J31" s="4">
        <v>45854</v>
      </c>
      <c r="K31" s="3" t="s">
        <v>29</v>
      </c>
      <c r="L31" s="5" t="s">
        <v>17</v>
      </c>
    </row>
    <row r="32" spans="1:12" ht="14.25" customHeight="1" x14ac:dyDescent="0.3">
      <c r="A32" s="3" t="s">
        <v>93</v>
      </c>
      <c r="B32" s="3" t="s">
        <v>94</v>
      </c>
      <c r="C32" s="3" t="s">
        <v>40</v>
      </c>
      <c r="D32" s="3" t="s">
        <v>53</v>
      </c>
      <c r="E32" s="3">
        <v>150</v>
      </c>
      <c r="F32" s="3">
        <v>34</v>
      </c>
      <c r="G32" s="3">
        <v>15123.25</v>
      </c>
      <c r="H32" s="3">
        <v>2268487.5</v>
      </c>
      <c r="I32" s="4">
        <v>45785</v>
      </c>
      <c r="J32" s="4">
        <v>45908</v>
      </c>
      <c r="L32" s="5" t="s">
        <v>21</v>
      </c>
    </row>
    <row r="33" spans="1:12" ht="14.25" customHeight="1" x14ac:dyDescent="0.3">
      <c r="A33" s="3" t="s">
        <v>95</v>
      </c>
      <c r="B33" s="3" t="s">
        <v>96</v>
      </c>
      <c r="C33" s="3" t="s">
        <v>20</v>
      </c>
      <c r="D33" s="3" t="s">
        <v>41</v>
      </c>
      <c r="E33" s="3">
        <v>12</v>
      </c>
      <c r="F33" s="3">
        <v>51</v>
      </c>
      <c r="G33" s="3">
        <v>11997.37</v>
      </c>
      <c r="H33" s="3">
        <v>143968.44</v>
      </c>
      <c r="I33" s="4">
        <v>45811</v>
      </c>
      <c r="J33" s="4">
        <v>45894</v>
      </c>
      <c r="K33" s="3" t="s">
        <v>29</v>
      </c>
      <c r="L33" s="5" t="s">
        <v>58</v>
      </c>
    </row>
    <row r="34" spans="1:12" ht="14.25" customHeight="1" x14ac:dyDescent="0.3">
      <c r="A34" s="3" t="s">
        <v>97</v>
      </c>
      <c r="B34" s="3" t="s">
        <v>98</v>
      </c>
      <c r="C34" s="3" t="s">
        <v>40</v>
      </c>
      <c r="D34" s="3" t="s">
        <v>53</v>
      </c>
      <c r="E34" s="3">
        <v>27</v>
      </c>
      <c r="F34" s="3">
        <v>85</v>
      </c>
      <c r="G34" s="3">
        <v>12505.86</v>
      </c>
      <c r="H34" s="3">
        <v>337658.22</v>
      </c>
      <c r="I34" s="4">
        <v>45708</v>
      </c>
      <c r="J34" s="4">
        <v>45905</v>
      </c>
      <c r="K34" s="3" t="s">
        <v>29</v>
      </c>
      <c r="L34" s="5" t="s">
        <v>21</v>
      </c>
    </row>
    <row r="35" spans="1:12" ht="14.25" customHeight="1" x14ac:dyDescent="0.3">
      <c r="A35" s="3" t="s">
        <v>99</v>
      </c>
      <c r="B35" s="3" t="s">
        <v>100</v>
      </c>
      <c r="C35" s="3" t="s">
        <v>14</v>
      </c>
      <c r="D35" s="3" t="s">
        <v>15</v>
      </c>
      <c r="E35" s="3">
        <v>27</v>
      </c>
      <c r="F35" s="3">
        <v>47</v>
      </c>
      <c r="G35" s="3">
        <v>4407.8900000000003</v>
      </c>
      <c r="H35" s="3">
        <v>119013.03</v>
      </c>
      <c r="I35" s="4">
        <v>45768</v>
      </c>
      <c r="J35" s="4">
        <v>45865</v>
      </c>
      <c r="K35" s="3" t="s">
        <v>57</v>
      </c>
      <c r="L35" s="5" t="s">
        <v>58</v>
      </c>
    </row>
    <row r="36" spans="1:12" ht="14.25" customHeight="1" x14ac:dyDescent="0.3">
      <c r="A36" s="3" t="s">
        <v>101</v>
      </c>
      <c r="B36" s="3" t="s">
        <v>102</v>
      </c>
      <c r="C36" s="3" t="s">
        <v>20</v>
      </c>
      <c r="D36" s="3" t="s">
        <v>15</v>
      </c>
      <c r="E36" s="3">
        <v>127</v>
      </c>
      <c r="F36" s="3">
        <v>81</v>
      </c>
      <c r="G36" s="3">
        <v>2245.54</v>
      </c>
      <c r="H36" s="3">
        <v>285183.58</v>
      </c>
      <c r="I36" s="4">
        <v>45834</v>
      </c>
      <c r="J36" s="4">
        <v>45929</v>
      </c>
      <c r="L36" s="5" t="s">
        <v>33</v>
      </c>
    </row>
    <row r="37" spans="1:12" ht="14.25" customHeight="1" x14ac:dyDescent="0.3">
      <c r="A37" s="3" t="s">
        <v>103</v>
      </c>
      <c r="B37" s="3" t="s">
        <v>104</v>
      </c>
      <c r="C37" s="3" t="s">
        <v>44</v>
      </c>
      <c r="E37" s="3">
        <v>189</v>
      </c>
      <c r="F37" s="3">
        <v>96</v>
      </c>
      <c r="G37" s="3">
        <v>17221.580000000002</v>
      </c>
      <c r="H37" s="3">
        <v>3254878.62</v>
      </c>
      <c r="I37" s="4">
        <v>45845</v>
      </c>
      <c r="J37" s="4">
        <v>45882</v>
      </c>
      <c r="K37" s="3" t="s">
        <v>46</v>
      </c>
      <c r="L37" s="5" t="s">
        <v>30</v>
      </c>
    </row>
    <row r="38" spans="1:12" ht="14.25" customHeight="1" x14ac:dyDescent="0.3">
      <c r="A38" s="3" t="s">
        <v>105</v>
      </c>
      <c r="B38" s="3" t="s">
        <v>106</v>
      </c>
      <c r="C38" s="3" t="s">
        <v>44</v>
      </c>
      <c r="D38" s="3" t="s">
        <v>45</v>
      </c>
      <c r="E38" s="3">
        <v>197</v>
      </c>
      <c r="F38" s="3">
        <v>91</v>
      </c>
      <c r="G38" s="3">
        <v>10705.08</v>
      </c>
      <c r="H38" s="3">
        <v>2108900.7599999998</v>
      </c>
      <c r="I38" s="4">
        <v>45822</v>
      </c>
      <c r="J38" s="4">
        <v>45915</v>
      </c>
      <c r="K38" s="3" t="s">
        <v>46</v>
      </c>
      <c r="L38" s="5" t="s">
        <v>58</v>
      </c>
    </row>
    <row r="39" spans="1:12" ht="14.25" customHeight="1" x14ac:dyDescent="0.3">
      <c r="A39" s="3" t="s">
        <v>107</v>
      </c>
      <c r="B39" s="3" t="s">
        <v>108</v>
      </c>
      <c r="C39" s="3" t="s">
        <v>28</v>
      </c>
      <c r="D39" s="3" t="s">
        <v>41</v>
      </c>
      <c r="E39" s="3">
        <v>164</v>
      </c>
      <c r="F39" s="3">
        <v>70</v>
      </c>
      <c r="G39" s="3">
        <v>5424.78</v>
      </c>
      <c r="H39" s="3">
        <v>889663.91999999993</v>
      </c>
      <c r="I39" s="4">
        <v>45800</v>
      </c>
      <c r="J39" s="4">
        <v>45916</v>
      </c>
      <c r="K39" s="3" t="s">
        <v>57</v>
      </c>
      <c r="L39" s="5" t="s">
        <v>58</v>
      </c>
    </row>
    <row r="40" spans="1:12" ht="14.25" customHeight="1" x14ac:dyDescent="0.3">
      <c r="A40" s="3" t="s">
        <v>109</v>
      </c>
      <c r="B40" s="3" t="s">
        <v>110</v>
      </c>
      <c r="C40" s="3" t="s">
        <v>28</v>
      </c>
      <c r="D40" s="3" t="s">
        <v>41</v>
      </c>
      <c r="E40" s="3">
        <v>58</v>
      </c>
      <c r="F40" s="3">
        <v>51</v>
      </c>
      <c r="G40" s="3">
        <v>10399.870000000001</v>
      </c>
      <c r="H40" s="3">
        <v>603192.46000000008</v>
      </c>
      <c r="I40" s="4">
        <v>45787</v>
      </c>
      <c r="J40" s="4">
        <v>45895</v>
      </c>
      <c r="K40" s="3" t="s">
        <v>57</v>
      </c>
      <c r="L40" s="5" t="s">
        <v>30</v>
      </c>
    </row>
    <row r="41" spans="1:12" ht="14.25" customHeight="1" x14ac:dyDescent="0.3">
      <c r="A41" s="3" t="s">
        <v>111</v>
      </c>
      <c r="B41" s="3" t="s">
        <v>112</v>
      </c>
      <c r="C41" s="3" t="s">
        <v>20</v>
      </c>
      <c r="D41" s="3" t="s">
        <v>24</v>
      </c>
      <c r="E41" s="3">
        <v>179</v>
      </c>
      <c r="F41" s="3">
        <v>81</v>
      </c>
      <c r="G41" s="3">
        <v>19437.05</v>
      </c>
      <c r="H41" s="3">
        <v>3479231.95</v>
      </c>
      <c r="I41" s="4">
        <v>45752</v>
      </c>
      <c r="J41" s="4">
        <v>45936</v>
      </c>
      <c r="K41" s="3" t="s">
        <v>54</v>
      </c>
      <c r="L41" s="5" t="s">
        <v>17</v>
      </c>
    </row>
    <row r="42" spans="1:12" ht="14.25" customHeight="1" x14ac:dyDescent="0.3">
      <c r="A42" s="3" t="s">
        <v>113</v>
      </c>
      <c r="B42" s="3" t="s">
        <v>114</v>
      </c>
      <c r="C42" s="3" t="s">
        <v>20</v>
      </c>
      <c r="D42" s="3" t="s">
        <v>41</v>
      </c>
      <c r="E42" s="3">
        <v>38</v>
      </c>
      <c r="F42" s="3">
        <v>21</v>
      </c>
      <c r="G42" s="3">
        <v>14259.8</v>
      </c>
      <c r="H42" s="3">
        <v>541872.4</v>
      </c>
      <c r="I42" s="4">
        <v>45716</v>
      </c>
      <c r="J42" s="4">
        <v>45927</v>
      </c>
      <c r="K42" s="3" t="s">
        <v>25</v>
      </c>
      <c r="L42" s="5" t="s">
        <v>21</v>
      </c>
    </row>
    <row r="43" spans="1:12" ht="14.25" customHeight="1" x14ac:dyDescent="0.3">
      <c r="A43" s="3" t="s">
        <v>115</v>
      </c>
      <c r="B43" s="3" t="s">
        <v>116</v>
      </c>
      <c r="C43" s="3" t="s">
        <v>28</v>
      </c>
      <c r="D43" s="3" t="s">
        <v>53</v>
      </c>
      <c r="E43" s="3">
        <v>112</v>
      </c>
      <c r="F43" s="3">
        <v>75</v>
      </c>
      <c r="G43" s="3">
        <v>785.89</v>
      </c>
      <c r="H43" s="3">
        <v>88019.68</v>
      </c>
      <c r="I43" s="4">
        <v>45726</v>
      </c>
      <c r="J43" s="4">
        <v>45865</v>
      </c>
      <c r="K43" s="3" t="s">
        <v>57</v>
      </c>
      <c r="L43" s="5" t="s">
        <v>33</v>
      </c>
    </row>
    <row r="44" spans="1:12" ht="14.25" customHeight="1" x14ac:dyDescent="0.3">
      <c r="A44" s="3" t="s">
        <v>117</v>
      </c>
      <c r="B44" s="3" t="s">
        <v>118</v>
      </c>
      <c r="C44" s="3" t="s">
        <v>40</v>
      </c>
      <c r="D44" s="3" t="s">
        <v>15</v>
      </c>
      <c r="E44" s="3">
        <v>53</v>
      </c>
      <c r="F44" s="3">
        <v>20</v>
      </c>
      <c r="G44" s="3">
        <v>4829.26</v>
      </c>
      <c r="H44" s="3">
        <v>255950.78</v>
      </c>
      <c r="I44" s="4">
        <v>45682</v>
      </c>
      <c r="J44" s="4">
        <v>45917</v>
      </c>
      <c r="L44" s="5" t="s">
        <v>21</v>
      </c>
    </row>
    <row r="45" spans="1:12" ht="14.25" customHeight="1" x14ac:dyDescent="0.3">
      <c r="A45" s="3" t="s">
        <v>119</v>
      </c>
      <c r="B45" s="3" t="s">
        <v>120</v>
      </c>
      <c r="C45" s="3" t="s">
        <v>40</v>
      </c>
      <c r="D45" s="3" t="s">
        <v>41</v>
      </c>
      <c r="E45" s="3">
        <v>52</v>
      </c>
      <c r="F45" s="3">
        <v>63</v>
      </c>
      <c r="G45" s="3">
        <v>8983.27</v>
      </c>
      <c r="H45" s="3">
        <v>467130.04</v>
      </c>
      <c r="I45" s="4">
        <v>45733</v>
      </c>
      <c r="J45" s="4">
        <v>45938</v>
      </c>
      <c r="L45" s="5" t="s">
        <v>58</v>
      </c>
    </row>
    <row r="46" spans="1:12" ht="14.25" customHeight="1" x14ac:dyDescent="0.3">
      <c r="A46" s="3" t="s">
        <v>121</v>
      </c>
      <c r="B46" s="3" t="s">
        <v>122</v>
      </c>
      <c r="C46" s="3" t="s">
        <v>20</v>
      </c>
      <c r="E46" s="3">
        <v>67</v>
      </c>
      <c r="F46" s="3">
        <v>74</v>
      </c>
      <c r="G46" s="3">
        <v>15244.31</v>
      </c>
      <c r="H46" s="3">
        <v>1021368.77</v>
      </c>
      <c r="I46" s="4">
        <v>45838</v>
      </c>
      <c r="J46" s="4">
        <v>45913</v>
      </c>
      <c r="K46" s="3" t="s">
        <v>25</v>
      </c>
      <c r="L46" s="5" t="s">
        <v>33</v>
      </c>
    </row>
    <row r="47" spans="1:12" ht="14.25" customHeight="1" x14ac:dyDescent="0.3">
      <c r="A47" s="3" t="s">
        <v>123</v>
      </c>
      <c r="B47" s="3" t="s">
        <v>124</v>
      </c>
      <c r="C47" s="3" t="s">
        <v>44</v>
      </c>
      <c r="D47" s="3" t="s">
        <v>15</v>
      </c>
      <c r="E47" s="3">
        <v>144</v>
      </c>
      <c r="F47" s="3">
        <v>57</v>
      </c>
      <c r="G47" s="3">
        <v>7387.27</v>
      </c>
      <c r="H47" s="3">
        <v>1063766.8799999999</v>
      </c>
      <c r="I47" s="4">
        <v>45688</v>
      </c>
      <c r="J47" s="4">
        <v>45942</v>
      </c>
      <c r="K47" s="3" t="s">
        <v>54</v>
      </c>
      <c r="L47" s="5" t="s">
        <v>30</v>
      </c>
    </row>
    <row r="48" spans="1:12" ht="14.25" customHeight="1" x14ac:dyDescent="0.3">
      <c r="A48" s="3" t="s">
        <v>125</v>
      </c>
      <c r="B48" s="3" t="s">
        <v>126</v>
      </c>
      <c r="C48" s="3" t="s">
        <v>20</v>
      </c>
      <c r="D48" s="3" t="s">
        <v>53</v>
      </c>
      <c r="E48" s="3">
        <v>97</v>
      </c>
      <c r="F48" s="3">
        <v>89</v>
      </c>
      <c r="G48" s="3">
        <v>8006.55</v>
      </c>
      <c r="H48" s="3">
        <v>776635.35</v>
      </c>
      <c r="I48" s="4">
        <v>45836</v>
      </c>
      <c r="J48" s="4">
        <v>45921</v>
      </c>
      <c r="L48" s="5" t="s">
        <v>17</v>
      </c>
    </row>
    <row r="49" spans="1:12" ht="14.25" customHeight="1" x14ac:dyDescent="0.3">
      <c r="A49" s="3" t="s">
        <v>127</v>
      </c>
      <c r="B49" s="3" t="s">
        <v>128</v>
      </c>
      <c r="C49" s="3" t="s">
        <v>28</v>
      </c>
      <c r="D49" s="3" t="s">
        <v>41</v>
      </c>
      <c r="E49" s="3">
        <v>96</v>
      </c>
      <c r="F49" s="3">
        <v>92</v>
      </c>
      <c r="G49" s="3">
        <v>6449.56</v>
      </c>
      <c r="H49" s="3">
        <v>619157.76000000001</v>
      </c>
      <c r="I49" s="4">
        <v>45804</v>
      </c>
      <c r="J49" s="4">
        <v>45863</v>
      </c>
      <c r="K49" s="3" t="s">
        <v>54</v>
      </c>
      <c r="L49" s="5" t="s">
        <v>30</v>
      </c>
    </row>
    <row r="50" spans="1:12" ht="14.25" customHeight="1" x14ac:dyDescent="0.3">
      <c r="A50" s="3" t="s">
        <v>129</v>
      </c>
      <c r="B50" s="3" t="s">
        <v>130</v>
      </c>
      <c r="C50" s="3" t="s">
        <v>40</v>
      </c>
      <c r="D50" s="3" t="s">
        <v>15</v>
      </c>
      <c r="E50" s="3">
        <v>92</v>
      </c>
      <c r="F50" s="3">
        <v>22</v>
      </c>
      <c r="G50" s="3">
        <v>11838.31</v>
      </c>
      <c r="H50" s="3">
        <v>1089124.52</v>
      </c>
      <c r="I50" s="4">
        <v>45689</v>
      </c>
      <c r="J50" s="4">
        <v>45897</v>
      </c>
      <c r="K50" s="3" t="s">
        <v>54</v>
      </c>
      <c r="L50" s="5" t="s">
        <v>17</v>
      </c>
    </row>
    <row r="51" spans="1:12" ht="14.25" customHeight="1" x14ac:dyDescent="0.3">
      <c r="A51" s="3" t="s">
        <v>131</v>
      </c>
      <c r="B51" s="3" t="s">
        <v>132</v>
      </c>
      <c r="C51" s="3" t="s">
        <v>20</v>
      </c>
      <c r="D51" s="3" t="s">
        <v>15</v>
      </c>
      <c r="E51" s="3">
        <v>163</v>
      </c>
      <c r="F51" s="3">
        <v>38</v>
      </c>
      <c r="G51" s="3">
        <v>14237.43</v>
      </c>
      <c r="H51" s="3">
        <v>2320701.09</v>
      </c>
      <c r="I51" s="4">
        <v>45822</v>
      </c>
      <c r="J51" s="4">
        <v>45865</v>
      </c>
      <c r="K51" s="3" t="s">
        <v>54</v>
      </c>
      <c r="L51" s="5" t="s">
        <v>17</v>
      </c>
    </row>
    <row r="52" spans="1:12" ht="14.25" customHeight="1" x14ac:dyDescent="0.3">
      <c r="A52" s="3" t="s">
        <v>133</v>
      </c>
      <c r="B52" s="3" t="s">
        <v>134</v>
      </c>
      <c r="C52" s="3" t="s">
        <v>14</v>
      </c>
      <c r="D52" s="3" t="s">
        <v>15</v>
      </c>
      <c r="E52" s="3">
        <v>147</v>
      </c>
      <c r="F52" s="3">
        <v>90</v>
      </c>
      <c r="G52" s="3">
        <v>3528.61</v>
      </c>
      <c r="H52" s="3">
        <v>518705.67</v>
      </c>
      <c r="I52" s="4">
        <v>45848</v>
      </c>
      <c r="J52" s="4">
        <v>45903</v>
      </c>
      <c r="K52" s="3" t="s">
        <v>46</v>
      </c>
      <c r="L52" s="5" t="s">
        <v>33</v>
      </c>
    </row>
    <row r="53" spans="1:12" ht="14.25" customHeight="1" x14ac:dyDescent="0.3">
      <c r="A53" s="3" t="s">
        <v>135</v>
      </c>
      <c r="B53" s="3" t="s">
        <v>136</v>
      </c>
      <c r="C53" s="3" t="s">
        <v>40</v>
      </c>
      <c r="D53" s="3" t="s">
        <v>45</v>
      </c>
      <c r="E53" s="3">
        <v>167</v>
      </c>
      <c r="F53" s="3">
        <v>58</v>
      </c>
      <c r="G53" s="3">
        <v>18737.759999999998</v>
      </c>
      <c r="H53" s="3">
        <v>3129205.92</v>
      </c>
      <c r="I53" s="4">
        <v>45819</v>
      </c>
      <c r="J53" s="4">
        <v>45921</v>
      </c>
      <c r="K53" s="3" t="s">
        <v>29</v>
      </c>
      <c r="L53" s="5" t="s">
        <v>21</v>
      </c>
    </row>
    <row r="54" spans="1:12" ht="14.25" customHeight="1" x14ac:dyDescent="0.3">
      <c r="A54" s="3" t="s">
        <v>137</v>
      </c>
      <c r="B54" s="3" t="s">
        <v>138</v>
      </c>
      <c r="C54" s="3" t="s">
        <v>14</v>
      </c>
      <c r="D54" s="3" t="s">
        <v>15</v>
      </c>
      <c r="E54" s="3">
        <v>10</v>
      </c>
      <c r="F54" s="3">
        <v>76</v>
      </c>
      <c r="G54" s="3">
        <v>2313.8000000000002</v>
      </c>
      <c r="H54" s="3">
        <v>23138</v>
      </c>
      <c r="I54" s="4">
        <v>45669</v>
      </c>
      <c r="J54" s="4">
        <v>45887</v>
      </c>
      <c r="K54" s="3" t="s">
        <v>25</v>
      </c>
      <c r="L54" s="5" t="s">
        <v>21</v>
      </c>
    </row>
    <row r="55" spans="1:12" ht="14.25" customHeight="1" x14ac:dyDescent="0.3">
      <c r="A55" s="3" t="s">
        <v>139</v>
      </c>
      <c r="B55" s="3" t="s">
        <v>140</v>
      </c>
      <c r="C55" s="3" t="s">
        <v>14</v>
      </c>
      <c r="E55" s="3">
        <v>41</v>
      </c>
      <c r="F55" s="3">
        <v>26</v>
      </c>
      <c r="G55" s="3">
        <v>13216.68</v>
      </c>
      <c r="H55" s="3">
        <v>541883.88</v>
      </c>
      <c r="I55" s="4">
        <v>45760</v>
      </c>
      <c r="J55" s="4">
        <v>45906</v>
      </c>
      <c r="K55" s="3" t="s">
        <v>54</v>
      </c>
      <c r="L55" s="5" t="s">
        <v>17</v>
      </c>
    </row>
    <row r="56" spans="1:12" ht="14.25" customHeight="1" x14ac:dyDescent="0.3">
      <c r="A56" s="3" t="s">
        <v>141</v>
      </c>
      <c r="B56" s="3" t="s">
        <v>142</v>
      </c>
      <c r="C56" s="3" t="s">
        <v>28</v>
      </c>
      <c r="D56" s="3" t="s">
        <v>53</v>
      </c>
      <c r="E56" s="3">
        <v>59</v>
      </c>
      <c r="F56" s="3">
        <v>21</v>
      </c>
      <c r="G56" s="3">
        <v>19925.259999999998</v>
      </c>
      <c r="H56" s="3">
        <v>1175590.3400000001</v>
      </c>
      <c r="I56" s="4">
        <v>45730</v>
      </c>
      <c r="J56" s="4">
        <v>45898</v>
      </c>
      <c r="K56" s="3" t="s">
        <v>16</v>
      </c>
      <c r="L56" s="5" t="s">
        <v>30</v>
      </c>
    </row>
    <row r="57" spans="1:12" ht="14.25" customHeight="1" x14ac:dyDescent="0.3">
      <c r="A57" s="3" t="s">
        <v>143</v>
      </c>
      <c r="B57" s="3" t="s">
        <v>144</v>
      </c>
      <c r="C57" s="3" t="s">
        <v>14</v>
      </c>
      <c r="D57" s="3" t="s">
        <v>53</v>
      </c>
      <c r="E57" s="3">
        <v>36</v>
      </c>
      <c r="F57" s="3">
        <v>51</v>
      </c>
      <c r="G57" s="3">
        <v>12680.37</v>
      </c>
      <c r="H57" s="3">
        <v>456493.32</v>
      </c>
      <c r="I57" s="4">
        <v>45714</v>
      </c>
      <c r="J57" s="4">
        <v>45925</v>
      </c>
      <c r="K57" s="3" t="s">
        <v>29</v>
      </c>
      <c r="L57" s="5" t="s">
        <v>30</v>
      </c>
    </row>
    <row r="58" spans="1:12" ht="14.25" customHeight="1" x14ac:dyDescent="0.3">
      <c r="A58" s="3" t="s">
        <v>145</v>
      </c>
      <c r="B58" s="3" t="s">
        <v>146</v>
      </c>
      <c r="C58" s="3" t="s">
        <v>40</v>
      </c>
      <c r="D58" s="3" t="s">
        <v>24</v>
      </c>
      <c r="E58" s="3">
        <v>98</v>
      </c>
      <c r="F58" s="3">
        <v>38</v>
      </c>
      <c r="G58" s="3">
        <v>14532.82</v>
      </c>
      <c r="H58" s="3">
        <v>1424216.36</v>
      </c>
      <c r="I58" s="4">
        <v>45742</v>
      </c>
      <c r="J58" s="4">
        <v>45856</v>
      </c>
      <c r="K58" s="3" t="s">
        <v>25</v>
      </c>
      <c r="L58" s="5" t="s">
        <v>17</v>
      </c>
    </row>
    <row r="59" spans="1:12" ht="14.25" customHeight="1" x14ac:dyDescent="0.3">
      <c r="A59" s="3" t="s">
        <v>147</v>
      </c>
      <c r="B59" s="3" t="s">
        <v>148</v>
      </c>
      <c r="C59" s="3" t="s">
        <v>40</v>
      </c>
      <c r="D59" s="3" t="s">
        <v>24</v>
      </c>
      <c r="E59" s="3">
        <v>147</v>
      </c>
      <c r="F59" s="3">
        <v>43</v>
      </c>
      <c r="G59" s="3">
        <v>8119.94</v>
      </c>
      <c r="H59" s="3">
        <v>1193631.18</v>
      </c>
      <c r="I59" s="4">
        <v>45803</v>
      </c>
      <c r="J59" s="4">
        <v>45932</v>
      </c>
      <c r="K59" s="3" t="s">
        <v>54</v>
      </c>
      <c r="L59" s="5" t="s">
        <v>33</v>
      </c>
    </row>
    <row r="60" spans="1:12" ht="14.25" customHeight="1" x14ac:dyDescent="0.3">
      <c r="A60" s="3" t="s">
        <v>149</v>
      </c>
      <c r="B60" s="3" t="s">
        <v>108</v>
      </c>
      <c r="C60" s="3" t="s">
        <v>20</v>
      </c>
      <c r="D60" s="3" t="s">
        <v>53</v>
      </c>
      <c r="E60" s="3">
        <v>199</v>
      </c>
      <c r="F60" s="3">
        <v>55</v>
      </c>
      <c r="G60" s="3">
        <v>17976.16</v>
      </c>
      <c r="H60" s="3">
        <v>3577255.84</v>
      </c>
      <c r="I60" s="4">
        <v>45703</v>
      </c>
      <c r="J60" s="4">
        <v>45853</v>
      </c>
      <c r="K60" s="3" t="s">
        <v>16</v>
      </c>
      <c r="L60" s="5" t="s">
        <v>33</v>
      </c>
    </row>
    <row r="61" spans="1:12" ht="14.25" customHeight="1" x14ac:dyDescent="0.3">
      <c r="A61" s="3" t="s">
        <v>150</v>
      </c>
      <c r="B61" s="3" t="s">
        <v>151</v>
      </c>
      <c r="C61" s="3" t="s">
        <v>14</v>
      </c>
      <c r="D61" s="3" t="s">
        <v>15</v>
      </c>
      <c r="E61" s="3">
        <v>111</v>
      </c>
      <c r="F61" s="3">
        <v>44</v>
      </c>
      <c r="G61" s="3">
        <v>150.97999999999999</v>
      </c>
      <c r="H61" s="3">
        <v>16758.78</v>
      </c>
      <c r="I61" s="4">
        <v>45696</v>
      </c>
      <c r="J61" s="4">
        <v>45934</v>
      </c>
      <c r="K61" s="3" t="s">
        <v>54</v>
      </c>
      <c r="L61" s="5" t="s">
        <v>17</v>
      </c>
    </row>
    <row r="62" spans="1:12" ht="14.25" customHeight="1" x14ac:dyDescent="0.3">
      <c r="A62" s="3" t="s">
        <v>152</v>
      </c>
      <c r="B62" s="3" t="s">
        <v>153</v>
      </c>
      <c r="C62" s="3" t="s">
        <v>20</v>
      </c>
      <c r="D62" s="3" t="s">
        <v>15</v>
      </c>
      <c r="E62" s="3">
        <v>81</v>
      </c>
      <c r="F62" s="3">
        <v>85</v>
      </c>
      <c r="G62" s="3">
        <v>13853.31</v>
      </c>
      <c r="H62" s="3">
        <v>1122118.1100000001</v>
      </c>
      <c r="I62" s="4">
        <v>45710</v>
      </c>
      <c r="J62" s="4">
        <v>45889</v>
      </c>
      <c r="K62" s="3" t="s">
        <v>25</v>
      </c>
      <c r="L62" s="5" t="s">
        <v>33</v>
      </c>
    </row>
    <row r="63" spans="1:12" ht="14.25" customHeight="1" x14ac:dyDescent="0.3">
      <c r="A63" s="3" t="s">
        <v>154</v>
      </c>
      <c r="B63" s="3" t="s">
        <v>155</v>
      </c>
      <c r="C63" s="3" t="s">
        <v>20</v>
      </c>
      <c r="D63" s="3" t="s">
        <v>24</v>
      </c>
      <c r="E63" s="3">
        <v>168</v>
      </c>
      <c r="F63" s="3">
        <v>52</v>
      </c>
      <c r="G63" s="3">
        <v>410.6</v>
      </c>
      <c r="H63" s="3">
        <v>68980.800000000003</v>
      </c>
      <c r="I63" s="4">
        <v>45781</v>
      </c>
      <c r="J63" s="4">
        <v>45909</v>
      </c>
      <c r="K63" s="3" t="s">
        <v>46</v>
      </c>
      <c r="L63" s="5" t="s">
        <v>30</v>
      </c>
    </row>
    <row r="64" spans="1:12" ht="14.25" customHeight="1" x14ac:dyDescent="0.3">
      <c r="A64" s="3" t="s">
        <v>156</v>
      </c>
      <c r="B64" s="3" t="s">
        <v>157</v>
      </c>
      <c r="C64" s="3" t="s">
        <v>40</v>
      </c>
      <c r="D64" s="3" t="s">
        <v>53</v>
      </c>
      <c r="E64" s="3">
        <v>20</v>
      </c>
      <c r="F64" s="3">
        <v>67</v>
      </c>
      <c r="G64" s="3">
        <v>14942.5</v>
      </c>
      <c r="H64" s="3">
        <v>298850</v>
      </c>
      <c r="I64" s="4">
        <v>45737</v>
      </c>
      <c r="J64" s="4">
        <v>45928</v>
      </c>
      <c r="K64" s="3" t="s">
        <v>54</v>
      </c>
      <c r="L64" s="5" t="s">
        <v>58</v>
      </c>
    </row>
    <row r="65" spans="1:12" ht="14.25" customHeight="1" x14ac:dyDescent="0.3">
      <c r="A65" s="3" t="s">
        <v>158</v>
      </c>
      <c r="B65" s="3" t="s">
        <v>159</v>
      </c>
      <c r="C65" s="3" t="s">
        <v>44</v>
      </c>
      <c r="D65" s="3" t="s">
        <v>45</v>
      </c>
      <c r="E65" s="3">
        <v>135</v>
      </c>
      <c r="F65" s="3">
        <v>26</v>
      </c>
      <c r="G65" s="3">
        <v>14432.75</v>
      </c>
      <c r="H65" s="3">
        <v>1948421.25</v>
      </c>
      <c r="I65" s="4">
        <v>45748</v>
      </c>
      <c r="J65" s="4">
        <v>45935</v>
      </c>
      <c r="K65" s="3" t="s">
        <v>16</v>
      </c>
      <c r="L65" s="5" t="s">
        <v>21</v>
      </c>
    </row>
    <row r="66" spans="1:12" ht="14.25" customHeight="1" x14ac:dyDescent="0.3">
      <c r="A66" s="3" t="s">
        <v>160</v>
      </c>
      <c r="B66" s="3" t="s">
        <v>161</v>
      </c>
      <c r="C66" s="3" t="s">
        <v>14</v>
      </c>
      <c r="D66" s="3" t="s">
        <v>41</v>
      </c>
      <c r="E66" s="3">
        <v>32</v>
      </c>
      <c r="F66" s="3">
        <v>67</v>
      </c>
      <c r="G66" s="3">
        <v>1918.81</v>
      </c>
      <c r="H66" s="3">
        <v>61401.919999999998</v>
      </c>
      <c r="I66" s="4">
        <v>45696</v>
      </c>
      <c r="J66" s="4">
        <v>45889</v>
      </c>
      <c r="K66" s="3" t="s">
        <v>25</v>
      </c>
      <c r="L66" s="5" t="s">
        <v>17</v>
      </c>
    </row>
    <row r="67" spans="1:12" ht="14.25" customHeight="1" x14ac:dyDescent="0.3">
      <c r="A67" s="3" t="s">
        <v>162</v>
      </c>
      <c r="B67" s="3" t="s">
        <v>163</v>
      </c>
      <c r="C67" s="3" t="s">
        <v>40</v>
      </c>
      <c r="D67" s="3" t="s">
        <v>53</v>
      </c>
      <c r="E67" s="3">
        <v>118</v>
      </c>
      <c r="F67" s="3">
        <v>41</v>
      </c>
      <c r="G67" s="3">
        <v>4917.59</v>
      </c>
      <c r="H67" s="3">
        <v>580275.62</v>
      </c>
      <c r="I67" s="4">
        <v>45794</v>
      </c>
      <c r="J67" s="4">
        <v>45860</v>
      </c>
      <c r="K67" s="3" t="s">
        <v>46</v>
      </c>
      <c r="L67" s="5" t="s">
        <v>21</v>
      </c>
    </row>
    <row r="68" spans="1:12" ht="14.25" customHeight="1" x14ac:dyDescent="0.3">
      <c r="A68" s="3" t="s">
        <v>164</v>
      </c>
      <c r="B68" s="3" t="s">
        <v>165</v>
      </c>
      <c r="C68" s="3" t="s">
        <v>40</v>
      </c>
      <c r="D68" s="3" t="s">
        <v>53</v>
      </c>
      <c r="E68" s="3">
        <v>50</v>
      </c>
      <c r="F68" s="3">
        <v>73</v>
      </c>
      <c r="G68" s="3">
        <v>18126.669999999998</v>
      </c>
      <c r="H68" s="3">
        <v>906333.49999999988</v>
      </c>
      <c r="I68" s="4">
        <v>45829</v>
      </c>
      <c r="J68" s="4">
        <v>45853</v>
      </c>
      <c r="L68" s="5" t="s">
        <v>17</v>
      </c>
    </row>
    <row r="69" spans="1:12" ht="14.25" customHeight="1" x14ac:dyDescent="0.3">
      <c r="A69" s="3" t="s">
        <v>166</v>
      </c>
      <c r="B69" s="3" t="s">
        <v>167</v>
      </c>
      <c r="C69" s="3" t="s">
        <v>14</v>
      </c>
      <c r="D69" s="3" t="s">
        <v>53</v>
      </c>
      <c r="E69" s="3">
        <v>20</v>
      </c>
      <c r="F69" s="3">
        <v>49</v>
      </c>
      <c r="G69" s="3">
        <v>12919.81</v>
      </c>
      <c r="H69" s="3">
        <v>258396.2</v>
      </c>
      <c r="I69" s="4">
        <v>45788</v>
      </c>
      <c r="J69" s="4">
        <v>45941</v>
      </c>
      <c r="K69" s="3" t="s">
        <v>57</v>
      </c>
      <c r="L69" s="5" t="s">
        <v>17</v>
      </c>
    </row>
    <row r="70" spans="1:12" ht="14.25" customHeight="1" x14ac:dyDescent="0.3">
      <c r="A70" s="3" t="s">
        <v>168</v>
      </c>
      <c r="B70" s="3" t="s">
        <v>169</v>
      </c>
      <c r="C70" s="3" t="s">
        <v>14</v>
      </c>
      <c r="D70" s="3" t="s">
        <v>41</v>
      </c>
      <c r="E70" s="3">
        <v>191</v>
      </c>
      <c r="F70" s="3">
        <v>88</v>
      </c>
      <c r="G70" s="3">
        <v>4642.2</v>
      </c>
      <c r="H70" s="3">
        <v>886660.2</v>
      </c>
      <c r="I70" s="4">
        <v>45839</v>
      </c>
      <c r="J70" s="4">
        <v>45868</v>
      </c>
      <c r="K70" s="3" t="s">
        <v>54</v>
      </c>
      <c r="L70" s="5" t="s">
        <v>33</v>
      </c>
    </row>
    <row r="71" spans="1:12" ht="14.25" customHeight="1" x14ac:dyDescent="0.3">
      <c r="A71" s="3" t="s">
        <v>170</v>
      </c>
      <c r="B71" s="3" t="s">
        <v>171</v>
      </c>
      <c r="C71" s="3" t="s">
        <v>44</v>
      </c>
      <c r="D71" s="3" t="s">
        <v>41</v>
      </c>
      <c r="E71" s="3">
        <v>34</v>
      </c>
      <c r="F71" s="3">
        <v>83</v>
      </c>
      <c r="G71" s="3">
        <v>12927.17</v>
      </c>
      <c r="H71" s="3">
        <v>439523.78</v>
      </c>
      <c r="I71" s="4">
        <v>45770</v>
      </c>
      <c r="J71" s="4">
        <v>45924</v>
      </c>
      <c r="K71" s="3" t="s">
        <v>16</v>
      </c>
      <c r="L71" s="5" t="s">
        <v>30</v>
      </c>
    </row>
    <row r="72" spans="1:12" ht="14.25" customHeight="1" x14ac:dyDescent="0.3">
      <c r="A72" s="3" t="s">
        <v>172</v>
      </c>
      <c r="B72" s="3" t="s">
        <v>173</v>
      </c>
      <c r="C72" s="3" t="s">
        <v>20</v>
      </c>
      <c r="D72" s="3" t="s">
        <v>15</v>
      </c>
      <c r="E72" s="3">
        <v>171</v>
      </c>
      <c r="F72" s="3">
        <v>49</v>
      </c>
      <c r="G72" s="3">
        <v>19080.88</v>
      </c>
      <c r="H72" s="3">
        <v>3262830.48</v>
      </c>
      <c r="I72" s="4">
        <v>45767</v>
      </c>
      <c r="J72" s="4">
        <v>45889</v>
      </c>
      <c r="K72" s="3" t="s">
        <v>16</v>
      </c>
      <c r="L72" s="5" t="s">
        <v>17</v>
      </c>
    </row>
    <row r="73" spans="1:12" ht="14.25" customHeight="1" x14ac:dyDescent="0.3">
      <c r="A73" s="3" t="s">
        <v>174</v>
      </c>
      <c r="B73" s="3" t="s">
        <v>175</v>
      </c>
      <c r="C73" s="3" t="s">
        <v>28</v>
      </c>
      <c r="D73" s="3" t="s">
        <v>41</v>
      </c>
      <c r="E73" s="3">
        <v>5</v>
      </c>
      <c r="F73" s="3">
        <v>56</v>
      </c>
      <c r="G73" s="3">
        <v>18569.96</v>
      </c>
      <c r="H73" s="3">
        <v>92849.799999999988</v>
      </c>
      <c r="I73" s="4">
        <v>45734</v>
      </c>
      <c r="J73" s="4">
        <v>45941</v>
      </c>
      <c r="K73" s="3" t="s">
        <v>29</v>
      </c>
      <c r="L73" s="5" t="s">
        <v>33</v>
      </c>
    </row>
    <row r="74" spans="1:12" ht="14.25" customHeight="1" x14ac:dyDescent="0.3">
      <c r="A74" s="3" t="s">
        <v>176</v>
      </c>
      <c r="B74" s="3" t="s">
        <v>74</v>
      </c>
      <c r="C74" s="3" t="s">
        <v>40</v>
      </c>
      <c r="D74" s="3" t="s">
        <v>24</v>
      </c>
      <c r="E74" s="3">
        <v>180</v>
      </c>
      <c r="F74" s="3">
        <v>79</v>
      </c>
      <c r="G74" s="3">
        <v>17067.54</v>
      </c>
      <c r="H74" s="3">
        <v>3072157.2</v>
      </c>
      <c r="I74" s="4">
        <v>45741</v>
      </c>
      <c r="J74" s="4">
        <v>45931</v>
      </c>
      <c r="K74" s="3" t="s">
        <v>57</v>
      </c>
      <c r="L74" s="5" t="s">
        <v>17</v>
      </c>
    </row>
    <row r="75" spans="1:12" ht="14.25" customHeight="1" x14ac:dyDescent="0.3">
      <c r="A75" s="3" t="s">
        <v>177</v>
      </c>
      <c r="B75" s="3" t="s">
        <v>178</v>
      </c>
      <c r="C75" s="3" t="s">
        <v>44</v>
      </c>
      <c r="D75" s="3" t="s">
        <v>15</v>
      </c>
      <c r="E75" s="3">
        <v>159</v>
      </c>
      <c r="F75" s="3">
        <v>52</v>
      </c>
      <c r="G75" s="3">
        <v>6372.59</v>
      </c>
      <c r="H75" s="3">
        <v>1013241.81</v>
      </c>
      <c r="I75" s="4">
        <v>45746</v>
      </c>
      <c r="J75" s="4">
        <v>45931</v>
      </c>
      <c r="L75" s="5" t="s">
        <v>21</v>
      </c>
    </row>
    <row r="76" spans="1:12" ht="14.25" customHeight="1" x14ac:dyDescent="0.3">
      <c r="A76" s="3" t="s">
        <v>179</v>
      </c>
      <c r="B76" s="3" t="s">
        <v>180</v>
      </c>
      <c r="C76" s="3" t="s">
        <v>44</v>
      </c>
      <c r="D76" s="3" t="s">
        <v>41</v>
      </c>
      <c r="E76" s="3">
        <v>17</v>
      </c>
      <c r="F76" s="3">
        <v>44</v>
      </c>
      <c r="G76" s="3">
        <v>7924.09</v>
      </c>
      <c r="H76" s="3">
        <v>134709.53</v>
      </c>
      <c r="I76" s="4">
        <v>45768</v>
      </c>
      <c r="J76" s="4">
        <v>45876</v>
      </c>
      <c r="L76" s="5" t="s">
        <v>17</v>
      </c>
    </row>
    <row r="77" spans="1:12" ht="14.25" customHeight="1" x14ac:dyDescent="0.3">
      <c r="A77" s="3" t="s">
        <v>181</v>
      </c>
      <c r="B77" s="3" t="s">
        <v>182</v>
      </c>
      <c r="C77" s="3" t="s">
        <v>40</v>
      </c>
      <c r="D77" s="3" t="s">
        <v>24</v>
      </c>
      <c r="E77" s="3">
        <v>57</v>
      </c>
      <c r="F77" s="3">
        <v>86</v>
      </c>
      <c r="G77" s="3">
        <v>11422.72</v>
      </c>
      <c r="H77" s="3">
        <v>651095.03999999992</v>
      </c>
      <c r="I77" s="4">
        <v>45760</v>
      </c>
      <c r="J77" s="4">
        <v>45883</v>
      </c>
      <c r="K77" s="3" t="s">
        <v>25</v>
      </c>
      <c r="L77" s="5" t="s">
        <v>30</v>
      </c>
    </row>
    <row r="78" spans="1:12" ht="14.25" customHeight="1" x14ac:dyDescent="0.3">
      <c r="A78" s="3" t="s">
        <v>183</v>
      </c>
      <c r="B78" s="3" t="s">
        <v>184</v>
      </c>
      <c r="C78" s="3" t="s">
        <v>20</v>
      </c>
      <c r="D78" s="3" t="s">
        <v>24</v>
      </c>
      <c r="E78" s="3">
        <v>113</v>
      </c>
      <c r="F78" s="3">
        <v>51</v>
      </c>
      <c r="G78" s="3">
        <v>13439.31</v>
      </c>
      <c r="H78" s="3">
        <v>1518642.03</v>
      </c>
      <c r="I78" s="4">
        <v>45818</v>
      </c>
      <c r="J78" s="4">
        <v>45932</v>
      </c>
      <c r="L78" s="5" t="s">
        <v>21</v>
      </c>
    </row>
    <row r="79" spans="1:12" ht="14.25" customHeight="1" x14ac:dyDescent="0.3">
      <c r="A79" s="3" t="s">
        <v>185</v>
      </c>
      <c r="B79" s="3" t="s">
        <v>186</v>
      </c>
      <c r="C79" s="3" t="s">
        <v>28</v>
      </c>
      <c r="D79" s="3" t="s">
        <v>15</v>
      </c>
      <c r="E79" s="3">
        <v>193</v>
      </c>
      <c r="F79" s="3">
        <v>46</v>
      </c>
      <c r="G79" s="3">
        <v>5941.05</v>
      </c>
      <c r="H79" s="3">
        <v>1146622.6499999999</v>
      </c>
      <c r="I79" s="4">
        <v>45834</v>
      </c>
      <c r="J79" s="4">
        <v>45940</v>
      </c>
      <c r="K79" s="3" t="s">
        <v>16</v>
      </c>
      <c r="L79" s="5" t="s">
        <v>58</v>
      </c>
    </row>
    <row r="80" spans="1:12" ht="14.25" customHeight="1" x14ac:dyDescent="0.3">
      <c r="A80" s="3" t="s">
        <v>187</v>
      </c>
      <c r="B80" s="3" t="s">
        <v>188</v>
      </c>
      <c r="C80" s="3" t="s">
        <v>14</v>
      </c>
      <c r="D80" s="3" t="s">
        <v>41</v>
      </c>
      <c r="E80" s="3">
        <v>103</v>
      </c>
      <c r="F80" s="3">
        <v>52</v>
      </c>
      <c r="G80" s="3">
        <v>2775.6</v>
      </c>
      <c r="H80" s="3">
        <v>285886.8</v>
      </c>
      <c r="I80" s="4">
        <v>45721</v>
      </c>
      <c r="J80" s="4">
        <v>45926</v>
      </c>
      <c r="L80" s="5" t="s">
        <v>33</v>
      </c>
    </row>
    <row r="81" spans="1:12" ht="14.25" customHeight="1" x14ac:dyDescent="0.3">
      <c r="A81" s="3" t="s">
        <v>189</v>
      </c>
      <c r="B81" s="3" t="s">
        <v>190</v>
      </c>
      <c r="C81" s="3" t="s">
        <v>40</v>
      </c>
      <c r="D81" s="3" t="s">
        <v>45</v>
      </c>
      <c r="E81" s="3">
        <v>38</v>
      </c>
      <c r="F81" s="3">
        <v>61</v>
      </c>
      <c r="G81" s="3">
        <v>16196.76</v>
      </c>
      <c r="H81" s="3">
        <v>615476.88</v>
      </c>
      <c r="I81" s="4">
        <v>45783</v>
      </c>
      <c r="J81" s="4">
        <v>45935</v>
      </c>
      <c r="K81" s="3" t="s">
        <v>29</v>
      </c>
      <c r="L81" s="5" t="s">
        <v>17</v>
      </c>
    </row>
    <row r="82" spans="1:12" ht="14.25" customHeight="1" x14ac:dyDescent="0.3">
      <c r="A82" s="3" t="s">
        <v>191</v>
      </c>
      <c r="B82" s="3" t="s">
        <v>192</v>
      </c>
      <c r="C82" s="3" t="s">
        <v>44</v>
      </c>
      <c r="D82" s="3" t="s">
        <v>41</v>
      </c>
      <c r="F82" s="3">
        <v>44</v>
      </c>
      <c r="G82" s="3">
        <v>12249.7</v>
      </c>
      <c r="I82" s="4">
        <v>45795</v>
      </c>
      <c r="J82" s="4">
        <v>45902</v>
      </c>
      <c r="K82" s="3" t="s">
        <v>46</v>
      </c>
      <c r="L82" s="5" t="s">
        <v>17</v>
      </c>
    </row>
    <row r="83" spans="1:12" ht="14.25" customHeight="1" x14ac:dyDescent="0.3">
      <c r="A83" s="3" t="s">
        <v>193</v>
      </c>
      <c r="B83" s="3" t="s">
        <v>194</v>
      </c>
      <c r="C83" s="3" t="s">
        <v>44</v>
      </c>
      <c r="E83" s="3">
        <v>134</v>
      </c>
      <c r="F83" s="3">
        <v>76</v>
      </c>
      <c r="G83" s="3">
        <v>12576.49</v>
      </c>
      <c r="H83" s="3">
        <v>1685249.66</v>
      </c>
      <c r="I83" s="4">
        <v>45810</v>
      </c>
      <c r="J83" s="4">
        <v>45853</v>
      </c>
      <c r="K83" s="3" t="s">
        <v>57</v>
      </c>
      <c r="L83" s="5" t="s">
        <v>30</v>
      </c>
    </row>
    <row r="84" spans="1:12" ht="14.25" customHeight="1" x14ac:dyDescent="0.3">
      <c r="A84" s="3" t="s">
        <v>195</v>
      </c>
      <c r="B84" s="3" t="s">
        <v>196</v>
      </c>
      <c r="C84" s="3" t="s">
        <v>20</v>
      </c>
      <c r="D84" s="3" t="s">
        <v>15</v>
      </c>
      <c r="E84" s="3">
        <v>7</v>
      </c>
      <c r="F84" s="3">
        <v>35</v>
      </c>
      <c r="G84" s="3">
        <v>1062.83</v>
      </c>
      <c r="H84" s="3">
        <v>7439.8099999999986</v>
      </c>
      <c r="I84" s="4">
        <v>45794</v>
      </c>
      <c r="J84" s="4">
        <v>45927</v>
      </c>
      <c r="K84" s="3" t="s">
        <v>46</v>
      </c>
      <c r="L84" s="5" t="s">
        <v>58</v>
      </c>
    </row>
    <row r="85" spans="1:12" ht="14.25" customHeight="1" x14ac:dyDescent="0.3">
      <c r="A85" s="3" t="s">
        <v>197</v>
      </c>
      <c r="B85" s="3" t="s">
        <v>198</v>
      </c>
      <c r="C85" s="3" t="s">
        <v>20</v>
      </c>
      <c r="D85" s="3" t="s">
        <v>45</v>
      </c>
      <c r="E85" s="3">
        <v>142</v>
      </c>
      <c r="F85" s="3">
        <v>85</v>
      </c>
      <c r="G85" s="3">
        <v>8797.56</v>
      </c>
      <c r="H85" s="3">
        <v>1249253.52</v>
      </c>
      <c r="I85" s="4">
        <v>45700</v>
      </c>
      <c r="J85" s="4">
        <v>45861</v>
      </c>
      <c r="K85" s="3" t="s">
        <v>29</v>
      </c>
      <c r="L85" s="5" t="s">
        <v>33</v>
      </c>
    </row>
    <row r="86" spans="1:12" ht="14.25" customHeight="1" x14ac:dyDescent="0.3">
      <c r="A86" s="3" t="s">
        <v>199</v>
      </c>
      <c r="B86" s="3" t="s">
        <v>200</v>
      </c>
      <c r="C86" s="3" t="s">
        <v>28</v>
      </c>
      <c r="D86" s="3" t="s">
        <v>41</v>
      </c>
      <c r="E86" s="3">
        <v>50</v>
      </c>
      <c r="F86" s="3">
        <v>44</v>
      </c>
      <c r="G86" s="3">
        <v>3143.08</v>
      </c>
      <c r="H86" s="3">
        <v>157154</v>
      </c>
      <c r="I86" s="4">
        <v>45701</v>
      </c>
      <c r="J86" s="4">
        <v>45873</v>
      </c>
      <c r="K86" s="3" t="s">
        <v>54</v>
      </c>
      <c r="L86" s="5" t="s">
        <v>21</v>
      </c>
    </row>
    <row r="87" spans="1:12" ht="14.25" customHeight="1" x14ac:dyDescent="0.3">
      <c r="A87" s="3" t="s">
        <v>201</v>
      </c>
      <c r="B87" s="3" t="s">
        <v>202</v>
      </c>
      <c r="C87" s="3" t="s">
        <v>28</v>
      </c>
      <c r="D87" s="3" t="s">
        <v>15</v>
      </c>
      <c r="E87" s="3">
        <v>149</v>
      </c>
      <c r="F87" s="3">
        <v>77</v>
      </c>
      <c r="G87" s="3">
        <v>17215.07</v>
      </c>
      <c r="H87" s="3">
        <v>2565045.4300000002</v>
      </c>
      <c r="I87" s="4">
        <v>45822</v>
      </c>
      <c r="J87" s="4">
        <v>45854</v>
      </c>
      <c r="K87" s="3" t="s">
        <v>29</v>
      </c>
      <c r="L87" s="5" t="s">
        <v>17</v>
      </c>
    </row>
    <row r="88" spans="1:12" ht="14.25" customHeight="1" x14ac:dyDescent="0.3">
      <c r="A88" s="3" t="s">
        <v>203</v>
      </c>
      <c r="B88" s="3" t="s">
        <v>204</v>
      </c>
      <c r="C88" s="3" t="s">
        <v>14</v>
      </c>
      <c r="D88" s="3" t="s">
        <v>24</v>
      </c>
      <c r="E88" s="3">
        <v>69</v>
      </c>
      <c r="F88" s="3">
        <v>34</v>
      </c>
      <c r="G88" s="3">
        <v>7235.8</v>
      </c>
      <c r="H88" s="3">
        <v>499270.2</v>
      </c>
      <c r="I88" s="4">
        <v>45811</v>
      </c>
      <c r="J88" s="4">
        <v>45871</v>
      </c>
      <c r="K88" s="3" t="s">
        <v>54</v>
      </c>
      <c r="L88" s="5" t="s">
        <v>58</v>
      </c>
    </row>
    <row r="89" spans="1:12" ht="14.25" customHeight="1" x14ac:dyDescent="0.3">
      <c r="A89" s="3" t="s">
        <v>205</v>
      </c>
      <c r="B89" s="3" t="s">
        <v>206</v>
      </c>
      <c r="C89" s="3" t="s">
        <v>20</v>
      </c>
      <c r="D89" s="3" t="s">
        <v>41</v>
      </c>
      <c r="E89" s="3">
        <v>100</v>
      </c>
      <c r="F89" s="3">
        <v>27</v>
      </c>
      <c r="G89" s="3">
        <v>15411.37</v>
      </c>
      <c r="H89" s="3">
        <v>1541137</v>
      </c>
      <c r="I89" s="4">
        <v>45749</v>
      </c>
      <c r="J89" s="4">
        <v>45887</v>
      </c>
      <c r="L89" s="5" t="s">
        <v>58</v>
      </c>
    </row>
    <row r="90" spans="1:12" ht="14.25" customHeight="1" x14ac:dyDescent="0.3">
      <c r="A90" s="3" t="s">
        <v>207</v>
      </c>
      <c r="B90" s="3" t="s">
        <v>208</v>
      </c>
      <c r="C90" s="3" t="s">
        <v>28</v>
      </c>
      <c r="D90" s="3" t="s">
        <v>41</v>
      </c>
      <c r="E90" s="3">
        <v>107</v>
      </c>
      <c r="F90" s="3">
        <v>24</v>
      </c>
      <c r="G90" s="3">
        <v>9172.44</v>
      </c>
      <c r="H90" s="3">
        <v>981451.08000000007</v>
      </c>
      <c r="I90" s="4">
        <v>45685</v>
      </c>
      <c r="J90" s="4">
        <v>45873</v>
      </c>
      <c r="K90" s="3" t="s">
        <v>57</v>
      </c>
      <c r="L90" s="5" t="s">
        <v>30</v>
      </c>
    </row>
    <row r="91" spans="1:12" ht="14.25" customHeight="1" x14ac:dyDescent="0.3">
      <c r="A91" s="3" t="s">
        <v>209</v>
      </c>
      <c r="B91" s="3" t="s">
        <v>210</v>
      </c>
      <c r="C91" s="3" t="s">
        <v>20</v>
      </c>
      <c r="D91" s="3" t="s">
        <v>53</v>
      </c>
      <c r="E91" s="3">
        <v>108</v>
      </c>
      <c r="F91" s="3">
        <v>66</v>
      </c>
      <c r="G91" s="3">
        <v>14005.27</v>
      </c>
      <c r="H91" s="3">
        <v>1512569.16</v>
      </c>
      <c r="I91" s="4">
        <v>45851</v>
      </c>
      <c r="J91" s="4">
        <v>45918</v>
      </c>
      <c r="K91" s="3" t="s">
        <v>29</v>
      </c>
      <c r="L91" s="5" t="s">
        <v>17</v>
      </c>
    </row>
    <row r="92" spans="1:12" ht="14.25" customHeight="1" x14ac:dyDescent="0.3">
      <c r="A92" s="3" t="s">
        <v>211</v>
      </c>
      <c r="B92" s="3" t="s">
        <v>212</v>
      </c>
      <c r="C92" s="3" t="s">
        <v>14</v>
      </c>
      <c r="D92" s="3" t="s">
        <v>53</v>
      </c>
      <c r="E92" s="3">
        <v>51</v>
      </c>
      <c r="G92" s="3">
        <v>19518.25</v>
      </c>
      <c r="H92" s="3">
        <v>995430.75</v>
      </c>
      <c r="I92" s="4">
        <v>45829</v>
      </c>
      <c r="J92" s="4">
        <v>45883</v>
      </c>
      <c r="K92" s="3" t="s">
        <v>25</v>
      </c>
      <c r="L92" s="5" t="s">
        <v>30</v>
      </c>
    </row>
    <row r="93" spans="1:12" ht="14.25" customHeight="1" x14ac:dyDescent="0.3">
      <c r="A93" s="3" t="s">
        <v>213</v>
      </c>
      <c r="B93" s="3" t="s">
        <v>214</v>
      </c>
      <c r="C93" s="3" t="s">
        <v>44</v>
      </c>
      <c r="D93" s="3" t="s">
        <v>15</v>
      </c>
      <c r="E93" s="3">
        <v>105</v>
      </c>
      <c r="F93" s="3">
        <v>49</v>
      </c>
      <c r="G93" s="3">
        <v>869.3</v>
      </c>
      <c r="H93" s="3">
        <v>91276.5</v>
      </c>
      <c r="I93" s="4">
        <v>45708</v>
      </c>
      <c r="J93" s="4">
        <v>45893</v>
      </c>
      <c r="L93" s="5" t="s">
        <v>58</v>
      </c>
    </row>
    <row r="94" spans="1:12" ht="14.25" customHeight="1" x14ac:dyDescent="0.3">
      <c r="A94" s="3" t="s">
        <v>215</v>
      </c>
      <c r="B94" s="3" t="s">
        <v>216</v>
      </c>
      <c r="C94" s="3" t="s">
        <v>14</v>
      </c>
      <c r="D94" s="3" t="s">
        <v>41</v>
      </c>
      <c r="E94" s="3">
        <v>62</v>
      </c>
      <c r="F94" s="3">
        <v>38</v>
      </c>
      <c r="G94" s="3">
        <v>8807.48</v>
      </c>
      <c r="H94" s="3">
        <v>546063.76</v>
      </c>
      <c r="I94" s="4">
        <v>45734</v>
      </c>
      <c r="J94" s="4">
        <v>45871</v>
      </c>
      <c r="K94" s="3" t="s">
        <v>54</v>
      </c>
      <c r="L94" s="5" t="s">
        <v>17</v>
      </c>
    </row>
    <row r="95" spans="1:12" ht="14.25" customHeight="1" x14ac:dyDescent="0.3">
      <c r="A95" s="3" t="s">
        <v>217</v>
      </c>
      <c r="B95" s="3" t="s">
        <v>218</v>
      </c>
      <c r="C95" s="3" t="s">
        <v>28</v>
      </c>
      <c r="E95" s="3">
        <v>116</v>
      </c>
      <c r="F95" s="3">
        <v>81</v>
      </c>
      <c r="G95" s="3">
        <v>16727.8</v>
      </c>
      <c r="H95" s="3">
        <v>1940424.8</v>
      </c>
      <c r="I95" s="4">
        <v>45847</v>
      </c>
      <c r="J95" s="4">
        <v>45903</v>
      </c>
      <c r="K95" s="3" t="s">
        <v>46</v>
      </c>
      <c r="L95" s="5" t="s">
        <v>30</v>
      </c>
    </row>
    <row r="96" spans="1:12" ht="14.25" customHeight="1" x14ac:dyDescent="0.3">
      <c r="A96" s="3" t="s">
        <v>219</v>
      </c>
      <c r="B96" s="3" t="s">
        <v>220</v>
      </c>
      <c r="C96" s="3" t="s">
        <v>14</v>
      </c>
      <c r="E96" s="3">
        <v>139</v>
      </c>
      <c r="F96" s="3">
        <v>20</v>
      </c>
      <c r="G96" s="3">
        <v>3507.22</v>
      </c>
      <c r="H96" s="3">
        <v>487503.58</v>
      </c>
      <c r="I96" s="4">
        <v>45741</v>
      </c>
      <c r="J96" s="4">
        <v>45867</v>
      </c>
      <c r="K96" s="3" t="s">
        <v>16</v>
      </c>
      <c r="L96" s="5" t="s">
        <v>33</v>
      </c>
    </row>
    <row r="97" spans="1:12" ht="14.25" customHeight="1" x14ac:dyDescent="0.3">
      <c r="A97" s="3" t="s">
        <v>221</v>
      </c>
      <c r="B97" s="3" t="s">
        <v>222</v>
      </c>
      <c r="C97" s="3" t="s">
        <v>20</v>
      </c>
      <c r="D97" s="3" t="s">
        <v>53</v>
      </c>
      <c r="E97" s="3">
        <v>33</v>
      </c>
      <c r="F97" s="3">
        <v>67</v>
      </c>
      <c r="G97" s="3">
        <v>3698.18</v>
      </c>
      <c r="H97" s="3">
        <v>122039.94</v>
      </c>
      <c r="I97" s="4">
        <v>45742</v>
      </c>
      <c r="J97" s="4">
        <v>45940</v>
      </c>
      <c r="K97" s="3" t="s">
        <v>25</v>
      </c>
      <c r="L97" s="5" t="s">
        <v>21</v>
      </c>
    </row>
    <row r="98" spans="1:12" ht="14.25" customHeight="1" x14ac:dyDescent="0.3">
      <c r="A98" s="3" t="s">
        <v>223</v>
      </c>
      <c r="B98" s="3" t="s">
        <v>224</v>
      </c>
      <c r="C98" s="3" t="s">
        <v>28</v>
      </c>
      <c r="D98" s="3" t="s">
        <v>15</v>
      </c>
      <c r="E98" s="3">
        <v>116</v>
      </c>
      <c r="F98" s="3">
        <v>20</v>
      </c>
      <c r="G98" s="3">
        <v>19099.560000000001</v>
      </c>
      <c r="H98" s="3">
        <v>2215548.96</v>
      </c>
      <c r="I98" s="4">
        <v>45738</v>
      </c>
      <c r="J98" s="4">
        <v>45886</v>
      </c>
      <c r="K98" s="3" t="s">
        <v>54</v>
      </c>
      <c r="L98" s="5" t="s">
        <v>30</v>
      </c>
    </row>
    <row r="99" spans="1:12" ht="14.25" customHeight="1" x14ac:dyDescent="0.3">
      <c r="A99" s="3" t="s">
        <v>225</v>
      </c>
      <c r="B99" s="3" t="s">
        <v>226</v>
      </c>
      <c r="C99" s="3" t="s">
        <v>20</v>
      </c>
      <c r="D99" s="3" t="s">
        <v>41</v>
      </c>
      <c r="E99" s="3">
        <v>191</v>
      </c>
      <c r="F99" s="3">
        <v>82</v>
      </c>
      <c r="G99" s="3">
        <v>8741.67</v>
      </c>
      <c r="H99" s="3">
        <v>1669658.97</v>
      </c>
      <c r="I99" s="4">
        <v>45721</v>
      </c>
      <c r="J99" s="4">
        <v>45938</v>
      </c>
      <c r="K99" s="3" t="s">
        <v>25</v>
      </c>
      <c r="L99" s="5" t="s">
        <v>58</v>
      </c>
    </row>
    <row r="100" spans="1:12" ht="14.25" customHeight="1" x14ac:dyDescent="0.3">
      <c r="A100" s="3" t="s">
        <v>227</v>
      </c>
      <c r="B100" s="3" t="s">
        <v>228</v>
      </c>
      <c r="C100" s="3" t="s">
        <v>40</v>
      </c>
      <c r="D100" s="3" t="s">
        <v>45</v>
      </c>
      <c r="E100" s="3">
        <v>194</v>
      </c>
      <c r="F100" s="3">
        <v>95</v>
      </c>
      <c r="G100" s="3">
        <v>11342.44</v>
      </c>
      <c r="H100" s="3">
        <v>2200433.36</v>
      </c>
      <c r="I100" s="4">
        <v>45833</v>
      </c>
      <c r="J100" s="4">
        <v>45862</v>
      </c>
      <c r="K100" s="3" t="s">
        <v>57</v>
      </c>
      <c r="L100" s="5" t="s">
        <v>30</v>
      </c>
    </row>
    <row r="101" spans="1:12" ht="14.25" customHeight="1" x14ac:dyDescent="0.3">
      <c r="A101" s="3" t="s">
        <v>229</v>
      </c>
      <c r="B101" s="3" t="s">
        <v>230</v>
      </c>
      <c r="C101" s="3" t="s">
        <v>28</v>
      </c>
      <c r="D101" s="3" t="s">
        <v>15</v>
      </c>
      <c r="E101" s="3">
        <v>85</v>
      </c>
      <c r="F101" s="3">
        <v>76</v>
      </c>
      <c r="G101" s="3">
        <v>6870.5</v>
      </c>
      <c r="H101" s="3">
        <v>583992.5</v>
      </c>
      <c r="I101" s="4">
        <v>45794</v>
      </c>
      <c r="J101" s="4">
        <v>45877</v>
      </c>
      <c r="K101" s="3" t="s">
        <v>57</v>
      </c>
      <c r="L101" s="5" t="s">
        <v>33</v>
      </c>
    </row>
    <row r="102" spans="1:12" ht="14.25" customHeight="1" x14ac:dyDescent="0.3">
      <c r="A102" s="3" t="s">
        <v>231</v>
      </c>
      <c r="B102" s="3" t="s">
        <v>140</v>
      </c>
      <c r="C102" s="3" t="s">
        <v>20</v>
      </c>
      <c r="D102" s="3" t="s">
        <v>41</v>
      </c>
      <c r="E102" s="3">
        <v>46</v>
      </c>
      <c r="F102" s="3">
        <v>81</v>
      </c>
      <c r="G102" s="3">
        <v>14087.97</v>
      </c>
      <c r="H102" s="3">
        <v>648046.62</v>
      </c>
      <c r="I102" s="4">
        <v>45676</v>
      </c>
      <c r="J102" s="4">
        <v>45908</v>
      </c>
      <c r="K102" s="3" t="s">
        <v>57</v>
      </c>
      <c r="L102" s="5" t="s">
        <v>21</v>
      </c>
    </row>
    <row r="103" spans="1:12" ht="14.25" customHeight="1" x14ac:dyDescent="0.3">
      <c r="A103" s="3" t="s">
        <v>232</v>
      </c>
      <c r="B103" s="3" t="s">
        <v>233</v>
      </c>
      <c r="C103" s="3" t="s">
        <v>14</v>
      </c>
      <c r="D103" s="3" t="s">
        <v>41</v>
      </c>
      <c r="E103" s="3">
        <v>175</v>
      </c>
      <c r="F103" s="3">
        <v>58</v>
      </c>
      <c r="G103" s="3">
        <v>6958.77</v>
      </c>
      <c r="H103" s="3">
        <v>1217784.75</v>
      </c>
      <c r="I103" s="4">
        <v>45697</v>
      </c>
      <c r="J103" s="4">
        <v>45936</v>
      </c>
      <c r="K103" s="3" t="s">
        <v>25</v>
      </c>
      <c r="L103" s="5" t="s">
        <v>17</v>
      </c>
    </row>
    <row r="104" spans="1:12" ht="14.25" customHeight="1" x14ac:dyDescent="0.3">
      <c r="A104" s="3" t="s">
        <v>234</v>
      </c>
      <c r="B104" s="3" t="s">
        <v>235</v>
      </c>
      <c r="C104" s="3" t="s">
        <v>20</v>
      </c>
      <c r="D104" s="3" t="s">
        <v>53</v>
      </c>
      <c r="E104" s="3">
        <v>100</v>
      </c>
      <c r="F104" s="3">
        <v>42</v>
      </c>
      <c r="G104" s="3">
        <v>1008.78</v>
      </c>
      <c r="H104" s="3">
        <v>100878</v>
      </c>
      <c r="I104" s="4">
        <v>45792</v>
      </c>
      <c r="J104" s="4">
        <v>45894</v>
      </c>
      <c r="K104" s="3" t="s">
        <v>29</v>
      </c>
      <c r="L104" s="5" t="s">
        <v>17</v>
      </c>
    </row>
    <row r="105" spans="1:12" ht="14.25" customHeight="1" x14ac:dyDescent="0.3">
      <c r="A105" s="3" t="s">
        <v>236</v>
      </c>
      <c r="B105" s="3" t="s">
        <v>237</v>
      </c>
      <c r="C105" s="3" t="s">
        <v>14</v>
      </c>
      <c r="D105" s="3" t="s">
        <v>45</v>
      </c>
      <c r="E105" s="3">
        <v>179</v>
      </c>
      <c r="F105" s="3">
        <v>29</v>
      </c>
      <c r="G105" s="3">
        <v>12535.91</v>
      </c>
      <c r="H105" s="3">
        <v>2243927.89</v>
      </c>
      <c r="I105" s="4">
        <v>45783</v>
      </c>
      <c r="J105" s="4">
        <v>45939</v>
      </c>
      <c r="K105" s="3" t="s">
        <v>29</v>
      </c>
      <c r="L105" s="5" t="s">
        <v>30</v>
      </c>
    </row>
    <row r="106" spans="1:12" ht="14.25" customHeight="1" x14ac:dyDescent="0.3">
      <c r="A106" s="3" t="s">
        <v>238</v>
      </c>
      <c r="B106" s="3" t="s">
        <v>239</v>
      </c>
      <c r="C106" s="3" t="s">
        <v>28</v>
      </c>
      <c r="D106" s="3" t="s">
        <v>15</v>
      </c>
      <c r="E106" s="3">
        <v>95</v>
      </c>
      <c r="F106" s="3">
        <v>20</v>
      </c>
      <c r="G106" s="3">
        <v>10810.58</v>
      </c>
      <c r="H106" s="3">
        <v>1027005.1</v>
      </c>
      <c r="I106" s="4">
        <v>45701</v>
      </c>
      <c r="J106" s="4">
        <v>45889</v>
      </c>
      <c r="K106" s="3" t="s">
        <v>57</v>
      </c>
      <c r="L106" s="5" t="s">
        <v>21</v>
      </c>
    </row>
    <row r="107" spans="1:12" ht="14.25" customHeight="1" x14ac:dyDescent="0.3">
      <c r="A107" s="3" t="s">
        <v>240</v>
      </c>
      <c r="B107" s="3" t="s">
        <v>241</v>
      </c>
      <c r="C107" s="3" t="s">
        <v>44</v>
      </c>
      <c r="D107" s="3" t="s">
        <v>24</v>
      </c>
      <c r="E107" s="3">
        <v>15</v>
      </c>
      <c r="F107" s="3">
        <v>43</v>
      </c>
      <c r="G107" s="3">
        <v>18880.64</v>
      </c>
      <c r="H107" s="3">
        <v>283209.59999999998</v>
      </c>
      <c r="I107" s="4">
        <v>45766</v>
      </c>
      <c r="J107" s="4">
        <v>45857</v>
      </c>
      <c r="L107" s="5" t="s">
        <v>21</v>
      </c>
    </row>
    <row r="108" spans="1:12" ht="14.25" customHeight="1" x14ac:dyDescent="0.3">
      <c r="A108" s="3" t="s">
        <v>242</v>
      </c>
      <c r="B108" s="3" t="s">
        <v>243</v>
      </c>
      <c r="C108" s="3" t="s">
        <v>20</v>
      </c>
      <c r="D108" s="3" t="s">
        <v>24</v>
      </c>
      <c r="E108" s="3">
        <v>83</v>
      </c>
      <c r="F108" s="3">
        <v>43</v>
      </c>
      <c r="G108" s="3">
        <v>13559.51</v>
      </c>
      <c r="H108" s="3">
        <v>1125439.33</v>
      </c>
      <c r="I108" s="4">
        <v>45744</v>
      </c>
      <c r="J108" s="4">
        <v>45879</v>
      </c>
      <c r="K108" s="3" t="s">
        <v>29</v>
      </c>
      <c r="L108" s="5" t="s">
        <v>17</v>
      </c>
    </row>
    <row r="109" spans="1:12" ht="14.25" customHeight="1" x14ac:dyDescent="0.3">
      <c r="A109" s="3" t="s">
        <v>244</v>
      </c>
      <c r="B109" s="3" t="s">
        <v>245</v>
      </c>
      <c r="C109" s="3" t="s">
        <v>40</v>
      </c>
      <c r="D109" s="3" t="s">
        <v>41</v>
      </c>
      <c r="E109" s="3">
        <v>32</v>
      </c>
      <c r="F109" s="3">
        <v>52</v>
      </c>
      <c r="G109" s="3">
        <v>16233.52</v>
      </c>
      <c r="H109" s="3">
        <v>519472.64000000001</v>
      </c>
      <c r="I109" s="4">
        <v>45676</v>
      </c>
      <c r="J109" s="4">
        <v>45941</v>
      </c>
      <c r="L109" s="5" t="s">
        <v>17</v>
      </c>
    </row>
    <row r="110" spans="1:12" ht="14.25" customHeight="1" x14ac:dyDescent="0.3">
      <c r="A110" s="3" t="s">
        <v>246</v>
      </c>
      <c r="B110" s="3" t="s">
        <v>247</v>
      </c>
      <c r="C110" s="3" t="s">
        <v>28</v>
      </c>
      <c r="D110" s="3" t="s">
        <v>15</v>
      </c>
      <c r="E110" s="3">
        <v>11</v>
      </c>
      <c r="F110" s="3">
        <v>86</v>
      </c>
      <c r="G110" s="3">
        <v>16417.52</v>
      </c>
      <c r="H110" s="3">
        <v>180592.72</v>
      </c>
      <c r="I110" s="4">
        <v>45799</v>
      </c>
      <c r="J110" s="4">
        <v>45902</v>
      </c>
      <c r="L110" s="5" t="s">
        <v>17</v>
      </c>
    </row>
    <row r="111" spans="1:12" ht="14.25" customHeight="1" x14ac:dyDescent="0.3">
      <c r="A111" s="3" t="s">
        <v>248</v>
      </c>
      <c r="B111" s="3" t="s">
        <v>249</v>
      </c>
      <c r="C111" s="3" t="s">
        <v>14</v>
      </c>
      <c r="D111" s="3" t="s">
        <v>24</v>
      </c>
      <c r="E111" s="3">
        <v>42</v>
      </c>
      <c r="F111" s="3">
        <v>63</v>
      </c>
      <c r="G111" s="3">
        <v>5515.52</v>
      </c>
      <c r="H111" s="3">
        <v>231651.84</v>
      </c>
      <c r="I111" s="4">
        <v>45787</v>
      </c>
      <c r="J111" s="4">
        <v>45900</v>
      </c>
      <c r="K111" s="3" t="s">
        <v>25</v>
      </c>
      <c r="L111" s="5" t="s">
        <v>58</v>
      </c>
    </row>
    <row r="112" spans="1:12" ht="14.25" customHeight="1" x14ac:dyDescent="0.3">
      <c r="A112" s="3" t="s">
        <v>250</v>
      </c>
      <c r="B112" s="3" t="s">
        <v>251</v>
      </c>
      <c r="C112" s="3" t="s">
        <v>44</v>
      </c>
      <c r="D112" s="3" t="s">
        <v>41</v>
      </c>
      <c r="E112" s="3">
        <v>94</v>
      </c>
      <c r="F112" s="3">
        <v>65</v>
      </c>
      <c r="G112" s="3">
        <v>413.53</v>
      </c>
      <c r="H112" s="3">
        <v>38871.82</v>
      </c>
      <c r="I112" s="4">
        <v>45694</v>
      </c>
      <c r="J112" s="4">
        <v>45916</v>
      </c>
      <c r="K112" s="3" t="s">
        <v>46</v>
      </c>
      <c r="L112" s="5" t="s">
        <v>21</v>
      </c>
    </row>
    <row r="113" spans="1:12" ht="14.25" customHeight="1" x14ac:dyDescent="0.3">
      <c r="A113" s="3" t="s">
        <v>252</v>
      </c>
      <c r="B113" s="3" t="s">
        <v>253</v>
      </c>
      <c r="C113" s="3" t="s">
        <v>44</v>
      </c>
      <c r="D113" s="3" t="s">
        <v>45</v>
      </c>
      <c r="E113" s="3">
        <v>34</v>
      </c>
      <c r="F113" s="3">
        <v>27</v>
      </c>
      <c r="G113" s="3">
        <v>7738.66</v>
      </c>
      <c r="H113" s="3">
        <v>263114.44</v>
      </c>
      <c r="I113" s="4">
        <v>45752</v>
      </c>
      <c r="J113" s="4">
        <v>45892</v>
      </c>
      <c r="K113" s="3" t="s">
        <v>54</v>
      </c>
      <c r="L113" s="5" t="s">
        <v>17</v>
      </c>
    </row>
    <row r="114" spans="1:12" ht="14.25" customHeight="1" x14ac:dyDescent="0.3">
      <c r="A114" s="3" t="s">
        <v>254</v>
      </c>
      <c r="B114" s="3" t="s">
        <v>255</v>
      </c>
      <c r="C114" s="3" t="s">
        <v>44</v>
      </c>
      <c r="D114" s="3" t="s">
        <v>41</v>
      </c>
      <c r="E114" s="3">
        <v>114</v>
      </c>
      <c r="F114" s="3">
        <v>26</v>
      </c>
      <c r="G114" s="3">
        <v>2407.39</v>
      </c>
      <c r="H114" s="3">
        <v>274442.46000000002</v>
      </c>
      <c r="I114" s="4">
        <v>45828</v>
      </c>
      <c r="J114" s="4">
        <v>45911</v>
      </c>
      <c r="K114" s="3" t="s">
        <v>57</v>
      </c>
      <c r="L114" s="5" t="s">
        <v>17</v>
      </c>
    </row>
    <row r="115" spans="1:12" ht="14.25" customHeight="1" x14ac:dyDescent="0.3">
      <c r="A115" s="3" t="s">
        <v>256</v>
      </c>
      <c r="B115" s="3" t="s">
        <v>257</v>
      </c>
      <c r="C115" s="3" t="s">
        <v>28</v>
      </c>
      <c r="D115" s="3" t="s">
        <v>41</v>
      </c>
      <c r="E115" s="3">
        <v>113</v>
      </c>
      <c r="F115" s="3">
        <v>94</v>
      </c>
      <c r="G115" s="3">
        <v>17555.57</v>
      </c>
      <c r="H115" s="3">
        <v>1983779.41</v>
      </c>
      <c r="I115" s="4">
        <v>45710</v>
      </c>
      <c r="J115" s="4">
        <v>45934</v>
      </c>
      <c r="K115" s="3" t="s">
        <v>16</v>
      </c>
      <c r="L115" s="5" t="s">
        <v>33</v>
      </c>
    </row>
    <row r="116" spans="1:12" ht="14.25" customHeight="1" x14ac:dyDescent="0.3">
      <c r="A116" s="3" t="s">
        <v>258</v>
      </c>
      <c r="B116" s="3" t="s">
        <v>259</v>
      </c>
      <c r="C116" s="3" t="s">
        <v>28</v>
      </c>
      <c r="D116" s="3" t="s">
        <v>41</v>
      </c>
      <c r="E116" s="3">
        <v>20</v>
      </c>
      <c r="F116" s="3">
        <v>55</v>
      </c>
      <c r="G116" s="3">
        <v>3589.92</v>
      </c>
      <c r="H116" s="3">
        <v>71798.399999999994</v>
      </c>
      <c r="I116" s="4">
        <v>45761</v>
      </c>
      <c r="J116" s="4">
        <v>45857</v>
      </c>
      <c r="K116" s="3" t="s">
        <v>16</v>
      </c>
      <c r="L116" s="5" t="s">
        <v>33</v>
      </c>
    </row>
    <row r="117" spans="1:12" ht="14.25" customHeight="1" x14ac:dyDescent="0.3">
      <c r="A117" s="3" t="s">
        <v>260</v>
      </c>
      <c r="B117" s="3" t="s">
        <v>261</v>
      </c>
      <c r="C117" s="3" t="s">
        <v>20</v>
      </c>
      <c r="D117" s="3" t="s">
        <v>15</v>
      </c>
      <c r="E117" s="3">
        <v>151</v>
      </c>
      <c r="F117" s="3">
        <v>83</v>
      </c>
      <c r="G117" s="3">
        <v>11539.7</v>
      </c>
      <c r="H117" s="3">
        <v>1742494.7</v>
      </c>
      <c r="I117" s="4">
        <v>45831</v>
      </c>
      <c r="J117" s="4">
        <v>45941</v>
      </c>
      <c r="K117" s="3" t="s">
        <v>16</v>
      </c>
      <c r="L117" s="5" t="s">
        <v>30</v>
      </c>
    </row>
    <row r="118" spans="1:12" ht="14.25" customHeight="1" x14ac:dyDescent="0.3">
      <c r="A118" s="3" t="s">
        <v>262</v>
      </c>
      <c r="B118" s="3" t="s">
        <v>263</v>
      </c>
      <c r="C118" s="3" t="s">
        <v>14</v>
      </c>
      <c r="D118" s="3" t="s">
        <v>45</v>
      </c>
      <c r="E118" s="3">
        <v>35</v>
      </c>
      <c r="F118" s="3">
        <v>43</v>
      </c>
      <c r="G118" s="3">
        <v>17348.98</v>
      </c>
      <c r="H118" s="3">
        <v>607214.29999999993</v>
      </c>
      <c r="I118" s="4">
        <v>45795</v>
      </c>
      <c r="J118" s="4">
        <v>45887</v>
      </c>
      <c r="K118" s="3" t="s">
        <v>16</v>
      </c>
      <c r="L118" s="5" t="s">
        <v>17</v>
      </c>
    </row>
    <row r="119" spans="1:12" ht="14.25" customHeight="1" x14ac:dyDescent="0.3">
      <c r="A119" s="3" t="s">
        <v>264</v>
      </c>
      <c r="B119" s="3" t="s">
        <v>265</v>
      </c>
      <c r="C119" s="3" t="s">
        <v>14</v>
      </c>
      <c r="D119" s="3" t="s">
        <v>53</v>
      </c>
      <c r="E119" s="3">
        <v>182</v>
      </c>
      <c r="F119" s="3">
        <v>32</v>
      </c>
      <c r="G119" s="3">
        <v>14811.18</v>
      </c>
      <c r="H119" s="3">
        <v>2695634.76</v>
      </c>
      <c r="I119" s="4">
        <v>45713</v>
      </c>
      <c r="J119" s="4">
        <v>45903</v>
      </c>
      <c r="K119" s="3" t="s">
        <v>46</v>
      </c>
      <c r="L119" s="5" t="s">
        <v>33</v>
      </c>
    </row>
    <row r="120" spans="1:12" ht="14.25" customHeight="1" x14ac:dyDescent="0.3">
      <c r="A120" s="3" t="s">
        <v>266</v>
      </c>
      <c r="B120" s="3" t="s">
        <v>267</v>
      </c>
      <c r="C120" s="3" t="s">
        <v>44</v>
      </c>
      <c r="D120" s="3" t="s">
        <v>41</v>
      </c>
      <c r="E120" s="3">
        <v>104</v>
      </c>
      <c r="F120" s="3">
        <v>49</v>
      </c>
      <c r="G120" s="3">
        <v>18055.93</v>
      </c>
      <c r="H120" s="3">
        <v>1877816.72</v>
      </c>
      <c r="I120" s="4">
        <v>45689</v>
      </c>
      <c r="J120" s="4">
        <v>45870</v>
      </c>
      <c r="K120" s="3" t="s">
        <v>25</v>
      </c>
      <c r="L120" s="5" t="s">
        <v>58</v>
      </c>
    </row>
    <row r="121" spans="1:12" ht="14.25" customHeight="1" x14ac:dyDescent="0.3">
      <c r="A121" s="3" t="s">
        <v>268</v>
      </c>
      <c r="B121" s="3" t="s">
        <v>269</v>
      </c>
      <c r="C121" s="3" t="s">
        <v>14</v>
      </c>
      <c r="D121" s="3" t="s">
        <v>53</v>
      </c>
      <c r="E121" s="3">
        <v>111</v>
      </c>
      <c r="F121" s="3">
        <v>32</v>
      </c>
      <c r="G121" s="3">
        <v>17915.689999999999</v>
      </c>
      <c r="H121" s="3">
        <v>1988641.59</v>
      </c>
      <c r="I121" s="4">
        <v>45828</v>
      </c>
      <c r="J121" s="4">
        <v>45884</v>
      </c>
      <c r="K121" s="3" t="s">
        <v>25</v>
      </c>
      <c r="L121" s="5" t="s">
        <v>33</v>
      </c>
    </row>
    <row r="122" spans="1:12" ht="14.25" customHeight="1" x14ac:dyDescent="0.3">
      <c r="A122" s="3" t="s">
        <v>270</v>
      </c>
      <c r="B122" s="3" t="s">
        <v>271</v>
      </c>
      <c r="C122" s="3" t="s">
        <v>44</v>
      </c>
      <c r="D122" s="3" t="s">
        <v>41</v>
      </c>
      <c r="E122" s="3">
        <v>188</v>
      </c>
      <c r="F122" s="3">
        <v>38</v>
      </c>
      <c r="G122" s="3">
        <v>1871.17</v>
      </c>
      <c r="H122" s="3">
        <v>351779.96</v>
      </c>
      <c r="I122" s="4">
        <v>45706</v>
      </c>
      <c r="J122" s="4">
        <v>45924</v>
      </c>
      <c r="K122" s="3" t="s">
        <v>57</v>
      </c>
      <c r="L122" s="5" t="s">
        <v>17</v>
      </c>
    </row>
    <row r="123" spans="1:12" ht="14.25" customHeight="1" x14ac:dyDescent="0.3">
      <c r="A123" s="3" t="s">
        <v>272</v>
      </c>
      <c r="B123" s="3" t="s">
        <v>273</v>
      </c>
      <c r="C123" s="3" t="s">
        <v>20</v>
      </c>
      <c r="D123" s="3" t="s">
        <v>45</v>
      </c>
      <c r="E123" s="3">
        <v>27</v>
      </c>
      <c r="F123" s="3">
        <v>97</v>
      </c>
      <c r="G123" s="3">
        <v>13551.56</v>
      </c>
      <c r="H123" s="3">
        <v>365892.12</v>
      </c>
      <c r="I123" s="4">
        <v>45710</v>
      </c>
      <c r="J123" s="4">
        <v>45876</v>
      </c>
      <c r="K123" s="3" t="s">
        <v>54</v>
      </c>
      <c r="L123" s="5" t="s">
        <v>33</v>
      </c>
    </row>
    <row r="124" spans="1:12" ht="14.25" customHeight="1" x14ac:dyDescent="0.3">
      <c r="A124" s="3" t="s">
        <v>274</v>
      </c>
      <c r="B124" s="3" t="s">
        <v>275</v>
      </c>
      <c r="C124" s="3" t="s">
        <v>40</v>
      </c>
      <c r="D124" s="3" t="s">
        <v>45</v>
      </c>
      <c r="E124" s="3">
        <v>110</v>
      </c>
      <c r="F124" s="3">
        <v>35</v>
      </c>
      <c r="G124" s="3">
        <v>8996.49</v>
      </c>
      <c r="H124" s="3">
        <v>989613.9</v>
      </c>
      <c r="I124" s="4">
        <v>45712</v>
      </c>
      <c r="J124" s="4">
        <v>45857</v>
      </c>
      <c r="K124" s="3" t="s">
        <v>16</v>
      </c>
      <c r="L124" s="5" t="s">
        <v>21</v>
      </c>
    </row>
    <row r="125" spans="1:12" ht="14.25" customHeight="1" x14ac:dyDescent="0.3">
      <c r="A125" s="3" t="s">
        <v>276</v>
      </c>
      <c r="B125" s="3" t="s">
        <v>235</v>
      </c>
      <c r="C125" s="3" t="s">
        <v>28</v>
      </c>
      <c r="D125" s="3" t="s">
        <v>53</v>
      </c>
      <c r="E125" s="3">
        <v>139</v>
      </c>
      <c r="F125" s="3">
        <v>44</v>
      </c>
      <c r="G125" s="3">
        <v>11096.38</v>
      </c>
      <c r="H125" s="3">
        <v>1542396.82</v>
      </c>
      <c r="I125" s="4">
        <v>45820</v>
      </c>
      <c r="J125" s="4">
        <v>45867</v>
      </c>
      <c r="L125" s="5" t="s">
        <v>21</v>
      </c>
    </row>
    <row r="126" spans="1:12" ht="14.25" customHeight="1" x14ac:dyDescent="0.3">
      <c r="A126" s="3" t="s">
        <v>277</v>
      </c>
      <c r="B126" s="3" t="s">
        <v>278</v>
      </c>
      <c r="C126" s="3" t="s">
        <v>20</v>
      </c>
      <c r="D126" s="3" t="s">
        <v>24</v>
      </c>
      <c r="E126" s="3">
        <v>52</v>
      </c>
      <c r="F126" s="3">
        <v>42</v>
      </c>
      <c r="G126" s="3">
        <v>15636.86</v>
      </c>
      <c r="H126" s="3">
        <v>813116.72</v>
      </c>
      <c r="I126" s="4">
        <v>45678</v>
      </c>
      <c r="J126" s="4">
        <v>45927</v>
      </c>
      <c r="K126" s="3" t="s">
        <v>25</v>
      </c>
      <c r="L126" s="5" t="s">
        <v>58</v>
      </c>
    </row>
    <row r="127" spans="1:12" ht="14.25" customHeight="1" x14ac:dyDescent="0.3">
      <c r="A127" s="3" t="s">
        <v>279</v>
      </c>
      <c r="B127" s="3" t="s">
        <v>280</v>
      </c>
      <c r="C127" s="3" t="s">
        <v>28</v>
      </c>
      <c r="D127" s="3" t="s">
        <v>53</v>
      </c>
      <c r="E127" s="3">
        <v>108</v>
      </c>
      <c r="F127" s="3">
        <v>72</v>
      </c>
      <c r="G127" s="3">
        <v>9913.69</v>
      </c>
      <c r="H127" s="3">
        <v>1070678.52</v>
      </c>
      <c r="I127" s="4">
        <v>45805</v>
      </c>
      <c r="J127" s="4">
        <v>45858</v>
      </c>
      <c r="K127" s="3" t="s">
        <v>46</v>
      </c>
      <c r="L127" s="5" t="s">
        <v>58</v>
      </c>
    </row>
    <row r="128" spans="1:12" ht="14.25" customHeight="1" x14ac:dyDescent="0.3">
      <c r="A128" s="3" t="s">
        <v>281</v>
      </c>
      <c r="B128" s="3" t="s">
        <v>282</v>
      </c>
      <c r="C128" s="3" t="s">
        <v>14</v>
      </c>
      <c r="D128" s="3" t="s">
        <v>41</v>
      </c>
      <c r="E128" s="3">
        <v>121</v>
      </c>
      <c r="F128" s="3">
        <v>24</v>
      </c>
      <c r="G128" s="3">
        <v>14753.86</v>
      </c>
      <c r="H128" s="3">
        <v>1785217.06</v>
      </c>
      <c r="I128" s="4">
        <v>45837</v>
      </c>
      <c r="J128" s="4">
        <v>45853</v>
      </c>
      <c r="K128" s="3" t="s">
        <v>54</v>
      </c>
      <c r="L128" s="5" t="s">
        <v>21</v>
      </c>
    </row>
    <row r="129" spans="1:12" ht="14.25" customHeight="1" x14ac:dyDescent="0.3">
      <c r="A129" s="3" t="s">
        <v>283</v>
      </c>
      <c r="B129" s="3" t="s">
        <v>284</v>
      </c>
      <c r="C129" s="3" t="s">
        <v>14</v>
      </c>
      <c r="D129" s="3" t="s">
        <v>24</v>
      </c>
      <c r="E129" s="3">
        <v>74</v>
      </c>
      <c r="F129" s="3">
        <v>37</v>
      </c>
      <c r="G129" s="3">
        <v>19374.61</v>
      </c>
      <c r="H129" s="3">
        <v>1433721.14</v>
      </c>
      <c r="I129" s="4">
        <v>45728</v>
      </c>
      <c r="J129" s="4">
        <v>45900</v>
      </c>
      <c r="K129" s="3" t="s">
        <v>54</v>
      </c>
      <c r="L129" s="5" t="s">
        <v>30</v>
      </c>
    </row>
    <row r="130" spans="1:12" ht="14.25" customHeight="1" x14ac:dyDescent="0.3">
      <c r="A130" s="3" t="s">
        <v>285</v>
      </c>
      <c r="B130" s="3" t="s">
        <v>286</v>
      </c>
      <c r="C130" s="3" t="s">
        <v>28</v>
      </c>
      <c r="D130" s="3" t="s">
        <v>53</v>
      </c>
      <c r="E130" s="3">
        <v>185</v>
      </c>
      <c r="F130" s="3">
        <v>36</v>
      </c>
      <c r="G130" s="3">
        <v>2067.4</v>
      </c>
      <c r="H130" s="3">
        <v>382469</v>
      </c>
      <c r="I130" s="4">
        <v>45782</v>
      </c>
      <c r="J130" s="4">
        <v>45871</v>
      </c>
      <c r="L130" s="5" t="s">
        <v>17</v>
      </c>
    </row>
    <row r="131" spans="1:12" ht="14.25" customHeight="1" x14ac:dyDescent="0.3">
      <c r="A131" s="3" t="s">
        <v>287</v>
      </c>
      <c r="B131" s="3" t="s">
        <v>288</v>
      </c>
      <c r="C131" s="3" t="s">
        <v>28</v>
      </c>
      <c r="D131" s="3" t="s">
        <v>53</v>
      </c>
      <c r="E131" s="3">
        <v>173</v>
      </c>
      <c r="F131" s="3">
        <v>32</v>
      </c>
      <c r="G131" s="3">
        <v>4490.3999999999996</v>
      </c>
      <c r="H131" s="3">
        <v>776839.2</v>
      </c>
      <c r="I131" s="4">
        <v>45704</v>
      </c>
      <c r="J131" s="4">
        <v>45877</v>
      </c>
      <c r="K131" s="3" t="s">
        <v>25</v>
      </c>
      <c r="L131" s="5" t="s">
        <v>33</v>
      </c>
    </row>
    <row r="132" spans="1:12" ht="14.25" customHeight="1" x14ac:dyDescent="0.3">
      <c r="A132" s="3" t="s">
        <v>289</v>
      </c>
      <c r="B132" s="3" t="s">
        <v>290</v>
      </c>
      <c r="C132" s="3" t="s">
        <v>28</v>
      </c>
      <c r="D132" s="3" t="s">
        <v>24</v>
      </c>
      <c r="F132" s="3">
        <v>85</v>
      </c>
      <c r="G132" s="3">
        <v>1672.91</v>
      </c>
      <c r="I132" s="4">
        <v>45839</v>
      </c>
      <c r="J132" s="4">
        <v>45912</v>
      </c>
      <c r="K132" s="3" t="s">
        <v>25</v>
      </c>
      <c r="L132" s="5" t="s">
        <v>30</v>
      </c>
    </row>
    <row r="133" spans="1:12" ht="14.25" customHeight="1" x14ac:dyDescent="0.3">
      <c r="A133" s="3" t="s">
        <v>291</v>
      </c>
      <c r="B133" s="3" t="s">
        <v>118</v>
      </c>
      <c r="C133" s="3" t="s">
        <v>20</v>
      </c>
      <c r="D133" s="3" t="s">
        <v>45</v>
      </c>
      <c r="E133" s="3">
        <v>82</v>
      </c>
      <c r="F133" s="3">
        <v>27</v>
      </c>
      <c r="G133" s="3">
        <v>7516.7</v>
      </c>
      <c r="H133" s="3">
        <v>616369.4</v>
      </c>
      <c r="I133" s="4">
        <v>45712</v>
      </c>
      <c r="J133" s="4">
        <v>45892</v>
      </c>
      <c r="L133" s="5" t="s">
        <v>30</v>
      </c>
    </row>
    <row r="134" spans="1:12" ht="14.25" customHeight="1" x14ac:dyDescent="0.3">
      <c r="A134" s="3" t="s">
        <v>292</v>
      </c>
      <c r="B134" s="3" t="s">
        <v>293</v>
      </c>
      <c r="C134" s="3" t="s">
        <v>14</v>
      </c>
      <c r="D134" s="3" t="s">
        <v>53</v>
      </c>
      <c r="E134" s="3">
        <v>144</v>
      </c>
      <c r="G134" s="3">
        <v>19720.72</v>
      </c>
      <c r="H134" s="3">
        <v>2839783.68</v>
      </c>
      <c r="I134" s="4">
        <v>45832</v>
      </c>
      <c r="J134" s="4">
        <v>45876</v>
      </c>
      <c r="K134" s="3" t="s">
        <v>57</v>
      </c>
      <c r="L134" s="5" t="s">
        <v>30</v>
      </c>
    </row>
    <row r="135" spans="1:12" ht="14.25" customHeight="1" x14ac:dyDescent="0.3">
      <c r="A135" s="3" t="s">
        <v>294</v>
      </c>
      <c r="B135" s="3" t="s">
        <v>295</v>
      </c>
      <c r="C135" s="3" t="s">
        <v>44</v>
      </c>
      <c r="D135" s="3" t="s">
        <v>53</v>
      </c>
      <c r="E135" s="3">
        <v>158</v>
      </c>
      <c r="F135" s="3">
        <v>38</v>
      </c>
      <c r="G135" s="3">
        <v>15554.08</v>
      </c>
      <c r="H135" s="3">
        <v>2457544.64</v>
      </c>
      <c r="I135" s="4">
        <v>45744</v>
      </c>
      <c r="J135" s="4">
        <v>45891</v>
      </c>
      <c r="K135" s="3" t="s">
        <v>46</v>
      </c>
      <c r="L135" s="5" t="s">
        <v>33</v>
      </c>
    </row>
    <row r="136" spans="1:12" ht="14.25" customHeight="1" x14ac:dyDescent="0.3">
      <c r="A136" s="3" t="s">
        <v>296</v>
      </c>
      <c r="B136" s="3" t="s">
        <v>297</v>
      </c>
      <c r="C136" s="3" t="s">
        <v>14</v>
      </c>
      <c r="D136" s="3" t="s">
        <v>53</v>
      </c>
      <c r="E136" s="3">
        <v>166</v>
      </c>
      <c r="F136" s="3">
        <v>93</v>
      </c>
      <c r="G136" s="3">
        <v>18131.77</v>
      </c>
      <c r="H136" s="3">
        <v>3009873.82</v>
      </c>
      <c r="I136" s="4">
        <v>45773</v>
      </c>
      <c r="J136" s="4">
        <v>45888</v>
      </c>
      <c r="K136" s="3" t="s">
        <v>16</v>
      </c>
      <c r="L136" s="5" t="s">
        <v>30</v>
      </c>
    </row>
    <row r="137" spans="1:12" ht="14.25" customHeight="1" x14ac:dyDescent="0.3">
      <c r="A137" s="3" t="s">
        <v>298</v>
      </c>
      <c r="B137" s="3" t="s">
        <v>299</v>
      </c>
      <c r="C137" s="3" t="s">
        <v>20</v>
      </c>
      <c r="D137" s="3" t="s">
        <v>45</v>
      </c>
      <c r="E137" s="3">
        <v>140</v>
      </c>
      <c r="F137" s="3">
        <v>77</v>
      </c>
      <c r="G137" s="3">
        <v>14832.43</v>
      </c>
      <c r="H137" s="3">
        <v>2076540.2</v>
      </c>
      <c r="I137" s="4">
        <v>45679</v>
      </c>
      <c r="J137" s="4">
        <v>45904</v>
      </c>
      <c r="K137" s="3" t="s">
        <v>54</v>
      </c>
      <c r="L137" s="5" t="s">
        <v>58</v>
      </c>
    </row>
    <row r="138" spans="1:12" ht="14.25" customHeight="1" x14ac:dyDescent="0.3">
      <c r="A138" s="3" t="s">
        <v>300</v>
      </c>
      <c r="B138" s="3" t="s">
        <v>301</v>
      </c>
      <c r="C138" s="3" t="s">
        <v>40</v>
      </c>
      <c r="D138" s="3" t="s">
        <v>15</v>
      </c>
      <c r="E138" s="3">
        <v>60</v>
      </c>
      <c r="G138" s="3">
        <v>14933.6</v>
      </c>
      <c r="H138" s="3">
        <v>896016</v>
      </c>
      <c r="I138" s="4">
        <v>45686</v>
      </c>
      <c r="J138" s="4">
        <v>45856</v>
      </c>
      <c r="K138" s="3" t="s">
        <v>46</v>
      </c>
      <c r="L138" s="5" t="s">
        <v>58</v>
      </c>
    </row>
    <row r="139" spans="1:12" ht="14.25" customHeight="1" x14ac:dyDescent="0.3">
      <c r="A139" s="3" t="s">
        <v>302</v>
      </c>
      <c r="B139" s="3" t="s">
        <v>303</v>
      </c>
      <c r="C139" s="3" t="s">
        <v>40</v>
      </c>
      <c r="D139" s="3" t="s">
        <v>45</v>
      </c>
      <c r="E139" s="3">
        <v>190</v>
      </c>
      <c r="F139" s="3">
        <v>44</v>
      </c>
      <c r="G139" s="3">
        <v>17378.55</v>
      </c>
      <c r="H139" s="3">
        <v>3301924.5</v>
      </c>
      <c r="I139" s="4">
        <v>45845</v>
      </c>
      <c r="J139" s="4">
        <v>45933</v>
      </c>
      <c r="K139" s="3" t="s">
        <v>29</v>
      </c>
      <c r="L139" s="5" t="s">
        <v>17</v>
      </c>
    </row>
    <row r="140" spans="1:12" ht="14.25" customHeight="1" x14ac:dyDescent="0.3">
      <c r="A140" s="3" t="s">
        <v>304</v>
      </c>
      <c r="B140" s="3" t="s">
        <v>305</v>
      </c>
      <c r="C140" s="3" t="s">
        <v>20</v>
      </c>
      <c r="D140" s="3" t="s">
        <v>41</v>
      </c>
      <c r="E140" s="3">
        <v>116</v>
      </c>
      <c r="F140" s="3">
        <v>25</v>
      </c>
      <c r="G140" s="3">
        <v>16052.08</v>
      </c>
      <c r="H140" s="3">
        <v>1862041.28</v>
      </c>
      <c r="I140" s="4">
        <v>45750</v>
      </c>
      <c r="J140" s="4">
        <v>45890</v>
      </c>
      <c r="K140" s="3" t="s">
        <v>57</v>
      </c>
      <c r="L140" s="5" t="s">
        <v>58</v>
      </c>
    </row>
    <row r="141" spans="1:12" ht="14.25" customHeight="1" x14ac:dyDescent="0.3">
      <c r="A141" s="3" t="s">
        <v>306</v>
      </c>
      <c r="B141" s="3" t="s">
        <v>307</v>
      </c>
      <c r="C141" s="3" t="s">
        <v>20</v>
      </c>
      <c r="D141" s="3" t="s">
        <v>15</v>
      </c>
      <c r="F141" s="3">
        <v>66</v>
      </c>
      <c r="G141" s="3">
        <v>17828.310000000001</v>
      </c>
      <c r="I141" s="4">
        <v>45750</v>
      </c>
      <c r="J141" s="4">
        <v>45858</v>
      </c>
      <c r="K141" s="3" t="s">
        <v>46</v>
      </c>
      <c r="L141" s="5" t="s">
        <v>17</v>
      </c>
    </row>
    <row r="142" spans="1:12" ht="14.25" customHeight="1" x14ac:dyDescent="0.3">
      <c r="A142" s="3" t="s">
        <v>308</v>
      </c>
      <c r="B142" s="3" t="s">
        <v>309</v>
      </c>
      <c r="C142" s="3" t="s">
        <v>44</v>
      </c>
      <c r="D142" s="3" t="s">
        <v>53</v>
      </c>
      <c r="E142" s="3">
        <v>163</v>
      </c>
      <c r="F142" s="3">
        <v>38</v>
      </c>
      <c r="G142" s="3">
        <v>19387.59</v>
      </c>
      <c r="H142" s="3">
        <v>3160177.17</v>
      </c>
      <c r="I142" s="4">
        <v>45734</v>
      </c>
      <c r="J142" s="4">
        <v>45925</v>
      </c>
      <c r="K142" s="3" t="s">
        <v>54</v>
      </c>
      <c r="L142" s="5" t="s">
        <v>58</v>
      </c>
    </row>
    <row r="143" spans="1:12" ht="14.25" customHeight="1" x14ac:dyDescent="0.3">
      <c r="A143" s="3" t="s">
        <v>310</v>
      </c>
      <c r="B143" s="3" t="s">
        <v>311</v>
      </c>
      <c r="C143" s="3" t="s">
        <v>14</v>
      </c>
      <c r="D143" s="3" t="s">
        <v>45</v>
      </c>
      <c r="E143" s="3">
        <v>48</v>
      </c>
      <c r="F143" s="3">
        <v>33</v>
      </c>
      <c r="G143" s="3">
        <v>5925.15</v>
      </c>
      <c r="H143" s="3">
        <v>284407.2</v>
      </c>
      <c r="I143" s="4">
        <v>45700</v>
      </c>
      <c r="J143" s="4">
        <v>45906</v>
      </c>
      <c r="K143" s="3" t="s">
        <v>54</v>
      </c>
      <c r="L143" s="5" t="s">
        <v>30</v>
      </c>
    </row>
    <row r="144" spans="1:12" ht="14.25" customHeight="1" x14ac:dyDescent="0.3">
      <c r="A144" s="3" t="s">
        <v>312</v>
      </c>
      <c r="B144" s="3" t="s">
        <v>313</v>
      </c>
      <c r="C144" s="3" t="s">
        <v>20</v>
      </c>
      <c r="D144" s="3" t="s">
        <v>45</v>
      </c>
      <c r="E144" s="3">
        <v>116</v>
      </c>
      <c r="F144" s="3">
        <v>73</v>
      </c>
      <c r="G144" s="3">
        <v>11707.07</v>
      </c>
      <c r="H144" s="3">
        <v>1358020.12</v>
      </c>
      <c r="I144" s="4">
        <v>45718</v>
      </c>
      <c r="J144" s="4">
        <v>45875</v>
      </c>
      <c r="K144" s="3" t="s">
        <v>25</v>
      </c>
      <c r="L144" s="5" t="s">
        <v>58</v>
      </c>
    </row>
    <row r="145" spans="1:12" ht="14.25" customHeight="1" x14ac:dyDescent="0.3">
      <c r="A145" s="3" t="s">
        <v>314</v>
      </c>
      <c r="B145" s="3" t="s">
        <v>315</v>
      </c>
      <c r="C145" s="3" t="s">
        <v>40</v>
      </c>
      <c r="D145" s="3" t="s">
        <v>45</v>
      </c>
      <c r="E145" s="3">
        <v>184</v>
      </c>
      <c r="F145" s="3">
        <v>94</v>
      </c>
      <c r="G145" s="3">
        <v>5655.22</v>
      </c>
      <c r="H145" s="3">
        <v>1040560.48</v>
      </c>
      <c r="I145" s="4">
        <v>45681</v>
      </c>
      <c r="J145" s="4">
        <v>45912</v>
      </c>
      <c r="K145" s="3" t="s">
        <v>57</v>
      </c>
      <c r="L145" s="5" t="s">
        <v>33</v>
      </c>
    </row>
    <row r="146" spans="1:12" ht="14.25" customHeight="1" x14ac:dyDescent="0.3">
      <c r="A146" s="3" t="s">
        <v>316</v>
      </c>
      <c r="B146" s="3" t="s">
        <v>317</v>
      </c>
      <c r="C146" s="3" t="s">
        <v>14</v>
      </c>
      <c r="D146" s="3" t="s">
        <v>15</v>
      </c>
      <c r="E146" s="3">
        <v>101</v>
      </c>
      <c r="F146" s="3">
        <v>95</v>
      </c>
      <c r="G146" s="3">
        <v>2179.7800000000002</v>
      </c>
      <c r="H146" s="3">
        <v>220157.78</v>
      </c>
      <c r="I146" s="4">
        <v>45844</v>
      </c>
      <c r="J146" s="4">
        <v>45918</v>
      </c>
      <c r="K146" s="3" t="s">
        <v>25</v>
      </c>
      <c r="L146" s="5" t="s">
        <v>17</v>
      </c>
    </row>
    <row r="147" spans="1:12" ht="14.25" customHeight="1" x14ac:dyDescent="0.3">
      <c r="A147" s="3" t="s">
        <v>318</v>
      </c>
      <c r="B147" s="3" t="s">
        <v>319</v>
      </c>
      <c r="C147" s="3" t="s">
        <v>44</v>
      </c>
      <c r="D147" s="3" t="s">
        <v>45</v>
      </c>
      <c r="E147" s="3">
        <v>7</v>
      </c>
      <c r="F147" s="3">
        <v>55</v>
      </c>
      <c r="G147" s="3">
        <v>9300.7800000000007</v>
      </c>
      <c r="H147" s="3">
        <v>65105.460000000006</v>
      </c>
      <c r="I147" s="4">
        <v>45771</v>
      </c>
      <c r="J147" s="4">
        <v>45914</v>
      </c>
      <c r="K147" s="3" t="s">
        <v>57</v>
      </c>
      <c r="L147" s="5" t="s">
        <v>58</v>
      </c>
    </row>
    <row r="148" spans="1:12" ht="14.25" customHeight="1" x14ac:dyDescent="0.3">
      <c r="A148" s="3" t="s">
        <v>320</v>
      </c>
      <c r="B148" s="3" t="s">
        <v>43</v>
      </c>
      <c r="C148" s="3" t="s">
        <v>20</v>
      </c>
      <c r="D148" s="3" t="s">
        <v>53</v>
      </c>
      <c r="E148" s="3">
        <v>59</v>
      </c>
      <c r="F148" s="3">
        <v>69</v>
      </c>
      <c r="G148" s="3">
        <v>5355.46</v>
      </c>
      <c r="H148" s="3">
        <v>315972.14</v>
      </c>
      <c r="I148" s="4">
        <v>45722</v>
      </c>
      <c r="J148" s="4">
        <v>45869</v>
      </c>
      <c r="K148" s="3" t="s">
        <v>57</v>
      </c>
      <c r="L148" s="5" t="s">
        <v>33</v>
      </c>
    </row>
    <row r="149" spans="1:12" ht="14.25" customHeight="1" x14ac:dyDescent="0.3">
      <c r="A149" s="3" t="s">
        <v>321</v>
      </c>
      <c r="B149" s="3" t="s">
        <v>322</v>
      </c>
      <c r="C149" s="3" t="s">
        <v>40</v>
      </c>
      <c r="D149" s="3" t="s">
        <v>15</v>
      </c>
      <c r="E149" s="3">
        <v>40</v>
      </c>
      <c r="F149" s="3">
        <v>83</v>
      </c>
      <c r="G149" s="3">
        <v>9092.15</v>
      </c>
      <c r="H149" s="3">
        <v>363686</v>
      </c>
      <c r="I149" s="4">
        <v>45703</v>
      </c>
      <c r="J149" s="4">
        <v>45868</v>
      </c>
      <c r="K149" s="3" t="s">
        <v>57</v>
      </c>
      <c r="L149" s="5" t="s">
        <v>21</v>
      </c>
    </row>
    <row r="150" spans="1:12" ht="14.25" customHeight="1" x14ac:dyDescent="0.3">
      <c r="A150" s="3" t="s">
        <v>323</v>
      </c>
      <c r="B150" s="3" t="s">
        <v>140</v>
      </c>
      <c r="C150" s="3" t="s">
        <v>14</v>
      </c>
      <c r="D150" s="3" t="s">
        <v>15</v>
      </c>
      <c r="E150" s="3">
        <v>144</v>
      </c>
      <c r="F150" s="3">
        <v>92</v>
      </c>
      <c r="G150" s="3">
        <v>6225.08</v>
      </c>
      <c r="H150" s="3">
        <v>896411.52</v>
      </c>
      <c r="I150" s="4">
        <v>45683</v>
      </c>
      <c r="J150" s="4">
        <v>45878</v>
      </c>
      <c r="K150" s="3" t="s">
        <v>57</v>
      </c>
      <c r="L150" s="5" t="s">
        <v>17</v>
      </c>
    </row>
    <row r="151" spans="1:12" ht="14.25" customHeight="1" x14ac:dyDescent="0.3">
      <c r="A151" s="3" t="s">
        <v>324</v>
      </c>
      <c r="B151" s="3" t="s">
        <v>325</v>
      </c>
      <c r="C151" s="3" t="s">
        <v>20</v>
      </c>
      <c r="D151" s="3" t="s">
        <v>45</v>
      </c>
      <c r="E151" s="3">
        <v>156</v>
      </c>
      <c r="F151" s="3">
        <v>32</v>
      </c>
      <c r="G151" s="3">
        <v>18223</v>
      </c>
      <c r="H151" s="3">
        <v>2842788</v>
      </c>
      <c r="I151" s="4">
        <v>45806</v>
      </c>
      <c r="J151" s="4">
        <v>45937</v>
      </c>
      <c r="K151" s="3" t="s">
        <v>16</v>
      </c>
      <c r="L151" s="5" t="s">
        <v>58</v>
      </c>
    </row>
    <row r="152" spans="1:12" ht="14.25" customHeight="1" x14ac:dyDescent="0.3">
      <c r="A152" s="3" t="s">
        <v>326</v>
      </c>
      <c r="B152" s="3" t="s">
        <v>327</v>
      </c>
      <c r="C152" s="3" t="s">
        <v>44</v>
      </c>
      <c r="D152" s="3" t="s">
        <v>24</v>
      </c>
      <c r="E152" s="3">
        <v>133</v>
      </c>
      <c r="F152" s="3">
        <v>88</v>
      </c>
      <c r="G152" s="3">
        <v>12287.63</v>
      </c>
      <c r="H152" s="3">
        <v>1634254.79</v>
      </c>
      <c r="I152" s="4">
        <v>45786</v>
      </c>
      <c r="J152" s="4">
        <v>45888</v>
      </c>
      <c r="K152" s="3" t="s">
        <v>57</v>
      </c>
      <c r="L152" s="5" t="s">
        <v>33</v>
      </c>
    </row>
    <row r="153" spans="1:12" ht="14.25" customHeight="1" x14ac:dyDescent="0.3">
      <c r="A153" s="3" t="s">
        <v>328</v>
      </c>
      <c r="B153" s="3" t="s">
        <v>329</v>
      </c>
      <c r="C153" s="3" t="s">
        <v>40</v>
      </c>
      <c r="D153" s="3" t="s">
        <v>15</v>
      </c>
      <c r="E153" s="3">
        <v>55</v>
      </c>
      <c r="F153" s="3">
        <v>49</v>
      </c>
      <c r="G153" s="3">
        <v>17327.97</v>
      </c>
      <c r="H153" s="3">
        <v>953038.35000000009</v>
      </c>
      <c r="I153" s="4">
        <v>45706</v>
      </c>
      <c r="J153" s="4">
        <v>45886</v>
      </c>
      <c r="K153" s="3" t="s">
        <v>29</v>
      </c>
      <c r="L153" s="5" t="s">
        <v>21</v>
      </c>
    </row>
    <row r="154" spans="1:12" ht="14.25" customHeight="1" x14ac:dyDescent="0.3">
      <c r="A154" s="3" t="s">
        <v>330</v>
      </c>
      <c r="B154" s="3" t="s">
        <v>331</v>
      </c>
      <c r="C154" s="3" t="s">
        <v>40</v>
      </c>
      <c r="D154" s="3" t="s">
        <v>53</v>
      </c>
      <c r="E154" s="3">
        <v>118</v>
      </c>
      <c r="F154" s="3">
        <v>52</v>
      </c>
      <c r="G154" s="3">
        <v>15563.17</v>
      </c>
      <c r="H154" s="3">
        <v>1836454.06</v>
      </c>
      <c r="I154" s="4">
        <v>45779</v>
      </c>
      <c r="J154" s="4">
        <v>45912</v>
      </c>
      <c r="K154" s="3" t="s">
        <v>16</v>
      </c>
      <c r="L154" s="5" t="s">
        <v>58</v>
      </c>
    </row>
    <row r="155" spans="1:12" ht="14.25" customHeight="1" x14ac:dyDescent="0.3">
      <c r="A155" s="3" t="s">
        <v>332</v>
      </c>
      <c r="B155" s="3" t="s">
        <v>333</v>
      </c>
      <c r="C155" s="3" t="s">
        <v>20</v>
      </c>
      <c r="D155" s="3" t="s">
        <v>41</v>
      </c>
      <c r="E155" s="3">
        <v>176</v>
      </c>
      <c r="F155" s="3">
        <v>30</v>
      </c>
      <c r="G155" s="3">
        <v>11902.91</v>
      </c>
      <c r="H155" s="3">
        <v>2094912.16</v>
      </c>
      <c r="I155" s="4">
        <v>45689</v>
      </c>
      <c r="J155" s="4">
        <v>45875</v>
      </c>
      <c r="K155" s="3" t="s">
        <v>57</v>
      </c>
      <c r="L155" s="5" t="s">
        <v>21</v>
      </c>
    </row>
    <row r="156" spans="1:12" ht="14.25" customHeight="1" x14ac:dyDescent="0.3">
      <c r="A156" s="3" t="s">
        <v>334</v>
      </c>
      <c r="B156" s="3" t="s">
        <v>335</v>
      </c>
      <c r="C156" s="3" t="s">
        <v>40</v>
      </c>
      <c r="D156" s="3" t="s">
        <v>45</v>
      </c>
      <c r="E156" s="3">
        <v>85</v>
      </c>
      <c r="F156" s="3">
        <v>78</v>
      </c>
      <c r="G156" s="3">
        <v>16850.27</v>
      </c>
      <c r="H156" s="3">
        <v>1432272.95</v>
      </c>
      <c r="I156" s="4">
        <v>45846</v>
      </c>
      <c r="J156" s="4">
        <v>45906</v>
      </c>
      <c r="K156" s="3" t="s">
        <v>29</v>
      </c>
      <c r="L156" s="5" t="s">
        <v>21</v>
      </c>
    </row>
    <row r="157" spans="1:12" ht="14.25" customHeight="1" x14ac:dyDescent="0.3">
      <c r="A157" s="3" t="s">
        <v>336</v>
      </c>
      <c r="B157" s="3" t="s">
        <v>337</v>
      </c>
      <c r="C157" s="3" t="s">
        <v>20</v>
      </c>
      <c r="D157" s="3" t="s">
        <v>41</v>
      </c>
      <c r="F157" s="3">
        <v>20</v>
      </c>
      <c r="G157" s="3">
        <v>322.76</v>
      </c>
      <c r="I157" s="4">
        <v>45730</v>
      </c>
      <c r="J157" s="4">
        <v>45925</v>
      </c>
      <c r="K157" s="3" t="s">
        <v>46</v>
      </c>
      <c r="L157" s="5" t="s">
        <v>58</v>
      </c>
    </row>
    <row r="158" spans="1:12" ht="14.25" customHeight="1" x14ac:dyDescent="0.3">
      <c r="A158" s="3" t="s">
        <v>338</v>
      </c>
      <c r="B158" s="3" t="s">
        <v>339</v>
      </c>
      <c r="C158" s="3" t="s">
        <v>28</v>
      </c>
      <c r="D158" s="3" t="s">
        <v>24</v>
      </c>
      <c r="E158" s="3">
        <v>196</v>
      </c>
      <c r="F158" s="3">
        <v>24</v>
      </c>
      <c r="G158" s="3">
        <v>19932.900000000001</v>
      </c>
      <c r="H158" s="3">
        <v>3906848.4</v>
      </c>
      <c r="I158" s="4">
        <v>45777</v>
      </c>
      <c r="J158" s="4">
        <v>45907</v>
      </c>
      <c r="L158" s="5" t="s">
        <v>21</v>
      </c>
    </row>
    <row r="159" spans="1:12" ht="14.25" customHeight="1" x14ac:dyDescent="0.3">
      <c r="A159" s="3" t="s">
        <v>340</v>
      </c>
      <c r="B159" s="3" t="s">
        <v>341</v>
      </c>
      <c r="C159" s="3" t="s">
        <v>14</v>
      </c>
      <c r="D159" s="3" t="s">
        <v>41</v>
      </c>
      <c r="E159" s="3">
        <v>22</v>
      </c>
      <c r="F159" s="3">
        <v>72</v>
      </c>
      <c r="G159" s="3">
        <v>18898.080000000002</v>
      </c>
      <c r="H159" s="3">
        <v>415757.76</v>
      </c>
      <c r="I159" s="4">
        <v>45806</v>
      </c>
      <c r="J159" s="4">
        <v>45917</v>
      </c>
      <c r="K159" s="3" t="s">
        <v>29</v>
      </c>
      <c r="L159" s="5" t="s">
        <v>17</v>
      </c>
    </row>
    <row r="160" spans="1:12" ht="14.25" customHeight="1" x14ac:dyDescent="0.3">
      <c r="A160" s="3" t="s">
        <v>342</v>
      </c>
      <c r="B160" s="3" t="s">
        <v>343</v>
      </c>
      <c r="C160" s="3" t="s">
        <v>20</v>
      </c>
      <c r="D160" s="3" t="s">
        <v>41</v>
      </c>
      <c r="E160" s="3">
        <v>144</v>
      </c>
      <c r="F160" s="3">
        <v>97</v>
      </c>
      <c r="G160" s="3">
        <v>4140.6499999999996</v>
      </c>
      <c r="H160" s="3">
        <v>596253.6</v>
      </c>
      <c r="I160" s="4">
        <v>45768</v>
      </c>
      <c r="J160" s="4">
        <v>45871</v>
      </c>
      <c r="K160" s="3" t="s">
        <v>54</v>
      </c>
      <c r="L160" s="5" t="s">
        <v>21</v>
      </c>
    </row>
    <row r="161" spans="1:12" ht="14.25" customHeight="1" x14ac:dyDescent="0.3">
      <c r="A161" s="3" t="s">
        <v>344</v>
      </c>
      <c r="B161" s="3" t="s">
        <v>345</v>
      </c>
      <c r="C161" s="3" t="s">
        <v>28</v>
      </c>
      <c r="D161" s="3" t="s">
        <v>41</v>
      </c>
      <c r="E161" s="3">
        <v>50</v>
      </c>
      <c r="F161" s="3">
        <v>64</v>
      </c>
      <c r="G161" s="3">
        <v>12143.18</v>
      </c>
      <c r="H161" s="3">
        <v>607159</v>
      </c>
      <c r="I161" s="4">
        <v>45741</v>
      </c>
      <c r="J161" s="4">
        <v>45939</v>
      </c>
      <c r="K161" s="3" t="s">
        <v>46</v>
      </c>
      <c r="L161" s="5" t="s">
        <v>21</v>
      </c>
    </row>
    <row r="162" spans="1:12" ht="14.25" customHeight="1" x14ac:dyDescent="0.3">
      <c r="A162" s="3" t="s">
        <v>346</v>
      </c>
      <c r="B162" s="3" t="s">
        <v>347</v>
      </c>
      <c r="C162" s="3" t="s">
        <v>44</v>
      </c>
      <c r="D162" s="3" t="s">
        <v>53</v>
      </c>
      <c r="E162" s="3">
        <v>192</v>
      </c>
      <c r="F162" s="3">
        <v>51</v>
      </c>
      <c r="G162" s="3">
        <v>985.58</v>
      </c>
      <c r="H162" s="3">
        <v>189231.35999999999</v>
      </c>
      <c r="I162" s="4">
        <v>45678</v>
      </c>
      <c r="J162" s="4">
        <v>45874</v>
      </c>
      <c r="K162" s="3" t="s">
        <v>29</v>
      </c>
      <c r="L162" s="5" t="s">
        <v>21</v>
      </c>
    </row>
    <row r="163" spans="1:12" ht="14.25" customHeight="1" x14ac:dyDescent="0.3">
      <c r="A163" s="3" t="s">
        <v>348</v>
      </c>
      <c r="B163" s="3" t="s">
        <v>349</v>
      </c>
      <c r="C163" s="3" t="s">
        <v>40</v>
      </c>
      <c r="D163" s="3" t="s">
        <v>45</v>
      </c>
      <c r="E163" s="3">
        <v>38</v>
      </c>
      <c r="F163" s="3">
        <v>45</v>
      </c>
      <c r="G163" s="3">
        <v>9988.4</v>
      </c>
      <c r="H163" s="3">
        <v>379559.2</v>
      </c>
      <c r="I163" s="4">
        <v>45834</v>
      </c>
      <c r="J163" s="4">
        <v>45939</v>
      </c>
      <c r="K163" s="3" t="s">
        <v>25</v>
      </c>
      <c r="L163" s="5" t="s">
        <v>21</v>
      </c>
    </row>
    <row r="164" spans="1:12" ht="14.25" customHeight="1" x14ac:dyDescent="0.3">
      <c r="A164" s="3" t="s">
        <v>350</v>
      </c>
      <c r="B164" s="3" t="s">
        <v>351</v>
      </c>
      <c r="C164" s="3" t="s">
        <v>28</v>
      </c>
      <c r="D164" s="3" t="s">
        <v>24</v>
      </c>
      <c r="E164" s="3">
        <v>122</v>
      </c>
      <c r="F164" s="3">
        <v>69</v>
      </c>
      <c r="G164" s="3">
        <v>17051.02</v>
      </c>
      <c r="H164" s="3">
        <v>2080224.44</v>
      </c>
      <c r="I164" s="4">
        <v>45782</v>
      </c>
      <c r="J164" s="4">
        <v>45925</v>
      </c>
      <c r="K164" s="3" t="s">
        <v>57</v>
      </c>
      <c r="L164" s="5" t="s">
        <v>30</v>
      </c>
    </row>
    <row r="165" spans="1:12" ht="14.25" customHeight="1" x14ac:dyDescent="0.3">
      <c r="A165" s="3" t="s">
        <v>352</v>
      </c>
      <c r="B165" s="3" t="s">
        <v>353</v>
      </c>
      <c r="C165" s="3" t="s">
        <v>14</v>
      </c>
      <c r="D165" s="3" t="s">
        <v>45</v>
      </c>
      <c r="E165" s="3">
        <v>132</v>
      </c>
      <c r="F165" s="3">
        <v>76</v>
      </c>
      <c r="G165" s="3">
        <v>11819.62</v>
      </c>
      <c r="H165" s="3">
        <v>1560189.84</v>
      </c>
      <c r="I165" s="4">
        <v>45669</v>
      </c>
      <c r="J165" s="4">
        <v>45854</v>
      </c>
      <c r="L165" s="5" t="s">
        <v>33</v>
      </c>
    </row>
    <row r="166" spans="1:12" ht="14.25" customHeight="1" x14ac:dyDescent="0.3">
      <c r="A166" s="3" t="s">
        <v>354</v>
      </c>
      <c r="B166" s="3" t="s">
        <v>355</v>
      </c>
      <c r="C166" s="3" t="s">
        <v>14</v>
      </c>
      <c r="D166" s="3" t="s">
        <v>45</v>
      </c>
      <c r="E166" s="3">
        <v>46</v>
      </c>
      <c r="F166" s="3">
        <v>42</v>
      </c>
      <c r="G166" s="3">
        <v>15114.99</v>
      </c>
      <c r="H166" s="3">
        <v>695289.54</v>
      </c>
      <c r="I166" s="4">
        <v>45758</v>
      </c>
      <c r="J166" s="4">
        <v>45910</v>
      </c>
      <c r="K166" s="3" t="s">
        <v>16</v>
      </c>
      <c r="L166" s="5" t="s">
        <v>30</v>
      </c>
    </row>
    <row r="167" spans="1:12" ht="14.25" customHeight="1" x14ac:dyDescent="0.3">
      <c r="A167" s="3" t="s">
        <v>356</v>
      </c>
      <c r="B167" s="3" t="s">
        <v>357</v>
      </c>
      <c r="C167" s="3" t="s">
        <v>40</v>
      </c>
      <c r="D167" s="3" t="s">
        <v>45</v>
      </c>
      <c r="E167" s="3">
        <v>141</v>
      </c>
      <c r="F167" s="3">
        <v>85</v>
      </c>
      <c r="G167" s="3">
        <v>16110.64</v>
      </c>
      <c r="H167" s="3">
        <v>2271600.2400000002</v>
      </c>
      <c r="I167" s="4">
        <v>45763</v>
      </c>
      <c r="J167" s="4">
        <v>45910</v>
      </c>
      <c r="L167" s="5" t="s">
        <v>33</v>
      </c>
    </row>
    <row r="168" spans="1:12" ht="14.25" customHeight="1" x14ac:dyDescent="0.3">
      <c r="A168" s="3" t="s">
        <v>358</v>
      </c>
      <c r="B168" s="3" t="s">
        <v>359</v>
      </c>
      <c r="C168" s="3" t="s">
        <v>28</v>
      </c>
      <c r="D168" s="3" t="s">
        <v>15</v>
      </c>
      <c r="E168" s="3">
        <v>37</v>
      </c>
      <c r="F168" s="3">
        <v>69</v>
      </c>
      <c r="G168" s="3">
        <v>11818.86</v>
      </c>
      <c r="H168" s="3">
        <v>437297.82</v>
      </c>
      <c r="I168" s="4">
        <v>45711</v>
      </c>
      <c r="J168" s="4">
        <v>45858</v>
      </c>
      <c r="K168" s="3" t="s">
        <v>16</v>
      </c>
      <c r="L168" s="5" t="s">
        <v>30</v>
      </c>
    </row>
    <row r="169" spans="1:12" ht="14.25" customHeight="1" x14ac:dyDescent="0.3">
      <c r="A169" s="3" t="s">
        <v>360</v>
      </c>
      <c r="B169" s="3" t="s">
        <v>361</v>
      </c>
      <c r="C169" s="3" t="s">
        <v>14</v>
      </c>
      <c r="D169" s="3" t="s">
        <v>53</v>
      </c>
      <c r="E169" s="3">
        <v>78</v>
      </c>
      <c r="F169" s="3">
        <v>70</v>
      </c>
      <c r="G169" s="3">
        <v>18087.97</v>
      </c>
      <c r="H169" s="3">
        <v>1410861.66</v>
      </c>
      <c r="I169" s="4">
        <v>45698</v>
      </c>
      <c r="J169" s="4">
        <v>45857</v>
      </c>
      <c r="K169" s="3" t="s">
        <v>54</v>
      </c>
      <c r="L169" s="5" t="s">
        <v>17</v>
      </c>
    </row>
    <row r="170" spans="1:12" ht="14.25" customHeight="1" x14ac:dyDescent="0.3">
      <c r="A170" s="3" t="s">
        <v>362</v>
      </c>
      <c r="B170" s="3" t="s">
        <v>363</v>
      </c>
      <c r="C170" s="3" t="s">
        <v>40</v>
      </c>
      <c r="D170" s="3" t="s">
        <v>45</v>
      </c>
      <c r="E170" s="3">
        <v>165</v>
      </c>
      <c r="F170" s="3">
        <v>98</v>
      </c>
      <c r="G170" s="3">
        <v>7961.03</v>
      </c>
      <c r="H170" s="3">
        <v>1313569.95</v>
      </c>
      <c r="I170" s="4">
        <v>45751</v>
      </c>
      <c r="J170" s="4">
        <v>45891</v>
      </c>
      <c r="K170" s="3" t="s">
        <v>25</v>
      </c>
      <c r="L170" s="5" t="s">
        <v>30</v>
      </c>
    </row>
    <row r="171" spans="1:12" ht="14.25" customHeight="1" x14ac:dyDescent="0.3">
      <c r="A171" s="3" t="s">
        <v>364</v>
      </c>
      <c r="B171" s="3" t="s">
        <v>365</v>
      </c>
      <c r="C171" s="3" t="s">
        <v>44</v>
      </c>
      <c r="D171" s="3" t="s">
        <v>45</v>
      </c>
      <c r="E171" s="3">
        <v>105</v>
      </c>
      <c r="F171" s="3">
        <v>70</v>
      </c>
      <c r="G171" s="3">
        <v>13967.96</v>
      </c>
      <c r="H171" s="3">
        <v>1466635.8</v>
      </c>
      <c r="I171" s="4">
        <v>45844</v>
      </c>
      <c r="J171" s="4">
        <v>45910</v>
      </c>
      <c r="K171" s="3" t="s">
        <v>57</v>
      </c>
      <c r="L171" s="5" t="s">
        <v>58</v>
      </c>
    </row>
    <row r="172" spans="1:12" ht="14.25" customHeight="1" x14ac:dyDescent="0.3">
      <c r="A172" s="3" t="s">
        <v>366</v>
      </c>
      <c r="B172" s="3" t="s">
        <v>367</v>
      </c>
      <c r="C172" s="3" t="s">
        <v>28</v>
      </c>
      <c r="D172" s="3" t="s">
        <v>15</v>
      </c>
      <c r="E172" s="3">
        <v>131</v>
      </c>
      <c r="F172" s="3">
        <v>29</v>
      </c>
      <c r="G172" s="3">
        <v>18535.419999999998</v>
      </c>
      <c r="H172" s="3">
        <v>2428140.02</v>
      </c>
      <c r="I172" s="4">
        <v>45750</v>
      </c>
      <c r="J172" s="4">
        <v>45862</v>
      </c>
      <c r="K172" s="3" t="s">
        <v>16</v>
      </c>
      <c r="L172" s="5" t="s">
        <v>58</v>
      </c>
    </row>
    <row r="173" spans="1:12" ht="14.25" customHeight="1" x14ac:dyDescent="0.3">
      <c r="A173" s="3" t="s">
        <v>368</v>
      </c>
      <c r="B173" s="3" t="s">
        <v>369</v>
      </c>
      <c r="C173" s="3" t="s">
        <v>14</v>
      </c>
      <c r="D173" s="3" t="s">
        <v>53</v>
      </c>
      <c r="E173" s="3">
        <v>16</v>
      </c>
      <c r="F173" s="3">
        <v>88</v>
      </c>
      <c r="G173" s="3">
        <v>19601.650000000001</v>
      </c>
      <c r="H173" s="3">
        <v>313626.40000000002</v>
      </c>
      <c r="I173" s="4">
        <v>45700</v>
      </c>
      <c r="J173" s="4">
        <v>45860</v>
      </c>
      <c r="K173" s="3" t="s">
        <v>16</v>
      </c>
      <c r="L173" s="5" t="s">
        <v>58</v>
      </c>
    </row>
    <row r="174" spans="1:12" ht="14.25" customHeight="1" x14ac:dyDescent="0.3">
      <c r="A174" s="3" t="s">
        <v>370</v>
      </c>
      <c r="B174" s="3" t="s">
        <v>371</v>
      </c>
      <c r="C174" s="3" t="s">
        <v>28</v>
      </c>
      <c r="D174" s="3" t="s">
        <v>41</v>
      </c>
      <c r="E174" s="3">
        <v>125</v>
      </c>
      <c r="F174" s="3">
        <v>62</v>
      </c>
      <c r="G174" s="3">
        <v>4840.91</v>
      </c>
      <c r="H174" s="3">
        <v>605113.75</v>
      </c>
      <c r="I174" s="4">
        <v>45763</v>
      </c>
      <c r="J174" s="4">
        <v>45885</v>
      </c>
      <c r="K174" s="3" t="s">
        <v>46</v>
      </c>
      <c r="L174" s="5" t="s">
        <v>21</v>
      </c>
    </row>
    <row r="175" spans="1:12" ht="14.25" customHeight="1" x14ac:dyDescent="0.3">
      <c r="A175" s="3" t="s">
        <v>372</v>
      </c>
      <c r="B175" s="3" t="s">
        <v>373</v>
      </c>
      <c r="C175" s="3" t="s">
        <v>28</v>
      </c>
      <c r="D175" s="3" t="s">
        <v>41</v>
      </c>
      <c r="E175" s="3">
        <v>110</v>
      </c>
      <c r="F175" s="3">
        <v>42</v>
      </c>
      <c r="G175" s="3">
        <v>2604.5100000000002</v>
      </c>
      <c r="H175" s="3">
        <v>286496.09999999998</v>
      </c>
      <c r="I175" s="4">
        <v>45701</v>
      </c>
      <c r="J175" s="4">
        <v>45921</v>
      </c>
      <c r="K175" s="3" t="s">
        <v>54</v>
      </c>
      <c r="L175" s="5" t="s">
        <v>58</v>
      </c>
    </row>
    <row r="176" spans="1:12" ht="14.25" customHeight="1" x14ac:dyDescent="0.3">
      <c r="A176" s="3" t="s">
        <v>374</v>
      </c>
      <c r="B176" s="3" t="s">
        <v>375</v>
      </c>
      <c r="C176" s="3" t="s">
        <v>14</v>
      </c>
      <c r="D176" s="3" t="s">
        <v>41</v>
      </c>
      <c r="E176" s="3">
        <v>117</v>
      </c>
      <c r="F176" s="3">
        <v>35</v>
      </c>
      <c r="G176" s="3">
        <v>12835.45</v>
      </c>
      <c r="H176" s="3">
        <v>1501747.65</v>
      </c>
      <c r="I176" s="4">
        <v>45787</v>
      </c>
      <c r="J176" s="4">
        <v>45856</v>
      </c>
      <c r="K176" s="3" t="s">
        <v>16</v>
      </c>
      <c r="L176" s="5" t="s">
        <v>58</v>
      </c>
    </row>
    <row r="177" spans="1:12" ht="14.25" customHeight="1" x14ac:dyDescent="0.3">
      <c r="A177" s="3" t="s">
        <v>376</v>
      </c>
      <c r="B177" s="3" t="s">
        <v>377</v>
      </c>
      <c r="C177" s="3" t="s">
        <v>14</v>
      </c>
      <c r="D177" s="3" t="s">
        <v>53</v>
      </c>
      <c r="E177" s="3">
        <v>194</v>
      </c>
      <c r="F177" s="3">
        <v>86</v>
      </c>
      <c r="G177" s="3">
        <v>10328.959999999999</v>
      </c>
      <c r="H177" s="3">
        <v>2003818.24</v>
      </c>
      <c r="I177" s="4">
        <v>45769</v>
      </c>
      <c r="J177" s="4">
        <v>45882</v>
      </c>
      <c r="L177" s="5" t="s">
        <v>33</v>
      </c>
    </row>
    <row r="178" spans="1:12" ht="14.25" customHeight="1" x14ac:dyDescent="0.3">
      <c r="A178" s="3" t="s">
        <v>378</v>
      </c>
      <c r="B178" s="3" t="s">
        <v>379</v>
      </c>
      <c r="C178" s="3" t="s">
        <v>40</v>
      </c>
      <c r="D178" s="3" t="s">
        <v>45</v>
      </c>
      <c r="E178" s="3">
        <v>177</v>
      </c>
      <c r="F178" s="3">
        <v>80</v>
      </c>
      <c r="G178" s="3">
        <v>3886.17</v>
      </c>
      <c r="H178" s="3">
        <v>687852.09</v>
      </c>
      <c r="I178" s="4">
        <v>45774</v>
      </c>
      <c r="J178" s="4">
        <v>45884</v>
      </c>
      <c r="K178" s="3" t="s">
        <v>29</v>
      </c>
      <c r="L178" s="5" t="s">
        <v>21</v>
      </c>
    </row>
    <row r="179" spans="1:12" ht="14.25" customHeight="1" x14ac:dyDescent="0.3">
      <c r="A179" s="3" t="s">
        <v>380</v>
      </c>
      <c r="B179" s="3" t="s">
        <v>381</v>
      </c>
      <c r="C179" s="3" t="s">
        <v>44</v>
      </c>
      <c r="D179" s="3" t="s">
        <v>41</v>
      </c>
      <c r="E179" s="3">
        <v>20</v>
      </c>
      <c r="F179" s="3">
        <v>24</v>
      </c>
      <c r="G179" s="3">
        <v>6934.4</v>
      </c>
      <c r="H179" s="3">
        <v>138688</v>
      </c>
      <c r="I179" s="4">
        <v>45803</v>
      </c>
      <c r="J179" s="4">
        <v>45909</v>
      </c>
      <c r="K179" s="3" t="s">
        <v>57</v>
      </c>
      <c r="L179" s="5" t="s">
        <v>30</v>
      </c>
    </row>
    <row r="180" spans="1:12" ht="14.25" customHeight="1" x14ac:dyDescent="0.3">
      <c r="A180" s="3" t="s">
        <v>203</v>
      </c>
      <c r="B180" s="3" t="s">
        <v>382</v>
      </c>
      <c r="C180" s="3" t="s">
        <v>28</v>
      </c>
      <c r="D180" s="3" t="s">
        <v>41</v>
      </c>
      <c r="E180" s="3">
        <v>60</v>
      </c>
      <c r="F180" s="3">
        <v>41</v>
      </c>
      <c r="G180" s="3">
        <v>1819.62</v>
      </c>
      <c r="H180" s="3">
        <v>109177.2</v>
      </c>
      <c r="I180" s="4">
        <v>45834</v>
      </c>
      <c r="J180" s="4">
        <v>45900</v>
      </c>
      <c r="K180" s="3" t="s">
        <v>57</v>
      </c>
      <c r="L180" s="5" t="s">
        <v>30</v>
      </c>
    </row>
    <row r="181" spans="1:12" ht="14.25" customHeight="1" x14ac:dyDescent="0.3">
      <c r="A181" s="3" t="s">
        <v>383</v>
      </c>
      <c r="B181" s="3" t="s">
        <v>384</v>
      </c>
      <c r="C181" s="3" t="s">
        <v>20</v>
      </c>
      <c r="D181" s="3" t="s">
        <v>53</v>
      </c>
      <c r="E181" s="3">
        <v>11</v>
      </c>
      <c r="F181" s="3">
        <v>65</v>
      </c>
      <c r="G181" s="3">
        <v>7317.18</v>
      </c>
      <c r="H181" s="3">
        <v>80488.98000000001</v>
      </c>
      <c r="I181" s="4">
        <v>45775</v>
      </c>
      <c r="J181" s="4">
        <v>45929</v>
      </c>
      <c r="K181" s="3" t="s">
        <v>16</v>
      </c>
      <c r="L181" s="5" t="s">
        <v>21</v>
      </c>
    </row>
    <row r="182" spans="1:12" ht="14.25" customHeight="1" x14ac:dyDescent="0.3">
      <c r="A182" s="3" t="s">
        <v>385</v>
      </c>
      <c r="B182" s="3" t="s">
        <v>386</v>
      </c>
      <c r="C182" s="3" t="s">
        <v>44</v>
      </c>
      <c r="D182" s="3" t="s">
        <v>53</v>
      </c>
      <c r="E182" s="3">
        <v>25</v>
      </c>
      <c r="F182" s="3">
        <v>66</v>
      </c>
      <c r="G182" s="3">
        <v>12576.61</v>
      </c>
      <c r="H182" s="3">
        <v>314415.25</v>
      </c>
      <c r="I182" s="4">
        <v>45736</v>
      </c>
      <c r="J182" s="4">
        <v>45887</v>
      </c>
      <c r="L182" s="5" t="s">
        <v>58</v>
      </c>
    </row>
    <row r="183" spans="1:12" ht="14.25" customHeight="1" x14ac:dyDescent="0.3">
      <c r="A183" s="3" t="s">
        <v>387</v>
      </c>
      <c r="B183" s="3" t="s">
        <v>388</v>
      </c>
      <c r="C183" s="3" t="s">
        <v>44</v>
      </c>
      <c r="E183" s="3">
        <v>106</v>
      </c>
      <c r="F183" s="3">
        <v>82</v>
      </c>
      <c r="G183" s="3">
        <v>7576.86</v>
      </c>
      <c r="H183" s="3">
        <v>803147.15999999992</v>
      </c>
      <c r="I183" s="4">
        <v>45753</v>
      </c>
      <c r="J183" s="4">
        <v>45908</v>
      </c>
      <c r="K183" s="3" t="s">
        <v>57</v>
      </c>
      <c r="L183" s="5" t="s">
        <v>21</v>
      </c>
    </row>
    <row r="184" spans="1:12" ht="14.25" customHeight="1" x14ac:dyDescent="0.3">
      <c r="A184" s="3" t="s">
        <v>389</v>
      </c>
      <c r="B184" s="3" t="s">
        <v>390</v>
      </c>
      <c r="C184" s="3" t="s">
        <v>20</v>
      </c>
      <c r="D184" s="3" t="s">
        <v>45</v>
      </c>
      <c r="E184" s="3">
        <v>25</v>
      </c>
      <c r="F184" s="3">
        <v>55</v>
      </c>
      <c r="G184" s="3">
        <v>16133.72</v>
      </c>
      <c r="H184" s="3">
        <v>403343</v>
      </c>
      <c r="I184" s="4">
        <v>45690</v>
      </c>
      <c r="J184" s="4">
        <v>45888</v>
      </c>
      <c r="K184" s="3" t="s">
        <v>29</v>
      </c>
      <c r="L184" s="5" t="s">
        <v>17</v>
      </c>
    </row>
    <row r="185" spans="1:12" ht="14.25" customHeight="1" x14ac:dyDescent="0.3">
      <c r="A185" s="3" t="s">
        <v>391</v>
      </c>
      <c r="B185" s="3" t="s">
        <v>392</v>
      </c>
      <c r="C185" s="3" t="s">
        <v>14</v>
      </c>
      <c r="D185" s="3" t="s">
        <v>53</v>
      </c>
      <c r="E185" s="3">
        <v>179</v>
      </c>
      <c r="F185" s="3">
        <v>98</v>
      </c>
      <c r="G185" s="3">
        <v>10754.98</v>
      </c>
      <c r="H185" s="3">
        <v>1925141.42</v>
      </c>
      <c r="I185" s="4">
        <v>45851</v>
      </c>
      <c r="J185" s="4">
        <v>45878</v>
      </c>
      <c r="K185" s="3" t="s">
        <v>57</v>
      </c>
      <c r="L185" s="5" t="s">
        <v>21</v>
      </c>
    </row>
    <row r="186" spans="1:12" ht="14.25" customHeight="1" x14ac:dyDescent="0.3">
      <c r="A186" s="3" t="s">
        <v>393</v>
      </c>
      <c r="B186" s="3" t="s">
        <v>394</v>
      </c>
      <c r="C186" s="3" t="s">
        <v>28</v>
      </c>
      <c r="D186" s="3" t="s">
        <v>53</v>
      </c>
      <c r="E186" s="3">
        <v>13</v>
      </c>
      <c r="F186" s="3">
        <v>47</v>
      </c>
      <c r="G186" s="3">
        <v>7409.83</v>
      </c>
      <c r="H186" s="3">
        <v>96327.79</v>
      </c>
      <c r="I186" s="4">
        <v>45757</v>
      </c>
      <c r="J186" s="4">
        <v>45895</v>
      </c>
      <c r="K186" s="3" t="s">
        <v>29</v>
      </c>
      <c r="L186" s="5" t="s">
        <v>17</v>
      </c>
    </row>
    <row r="187" spans="1:12" ht="14.25" customHeight="1" x14ac:dyDescent="0.3">
      <c r="A187" s="3" t="s">
        <v>395</v>
      </c>
      <c r="B187" s="3" t="s">
        <v>396</v>
      </c>
      <c r="C187" s="3" t="s">
        <v>40</v>
      </c>
      <c r="D187" s="3" t="s">
        <v>53</v>
      </c>
      <c r="E187" s="3">
        <v>153</v>
      </c>
      <c r="G187" s="3">
        <v>2997.39</v>
      </c>
      <c r="H187" s="3">
        <v>458600.67</v>
      </c>
      <c r="I187" s="4">
        <v>45752</v>
      </c>
      <c r="J187" s="4">
        <v>45903</v>
      </c>
      <c r="K187" s="3" t="s">
        <v>57</v>
      </c>
      <c r="L187" s="5" t="s">
        <v>30</v>
      </c>
    </row>
    <row r="188" spans="1:12" ht="14.25" customHeight="1" x14ac:dyDescent="0.3">
      <c r="A188" s="3" t="s">
        <v>397</v>
      </c>
      <c r="B188" s="3" t="s">
        <v>398</v>
      </c>
      <c r="C188" s="3" t="s">
        <v>44</v>
      </c>
      <c r="D188" s="3" t="s">
        <v>53</v>
      </c>
      <c r="E188" s="3">
        <v>2</v>
      </c>
      <c r="F188" s="3">
        <v>42</v>
      </c>
      <c r="G188" s="3">
        <v>10257.959999999999</v>
      </c>
      <c r="H188" s="3">
        <v>20515.919999999998</v>
      </c>
      <c r="I188" s="4">
        <v>45799</v>
      </c>
      <c r="J188" s="4">
        <v>45858</v>
      </c>
      <c r="K188" s="3" t="s">
        <v>54</v>
      </c>
      <c r="L188" s="5" t="s">
        <v>30</v>
      </c>
    </row>
    <row r="189" spans="1:12" ht="14.25" customHeight="1" x14ac:dyDescent="0.3">
      <c r="A189" s="3" t="s">
        <v>399</v>
      </c>
      <c r="B189" s="3" t="s">
        <v>400</v>
      </c>
      <c r="C189" s="3" t="s">
        <v>14</v>
      </c>
      <c r="D189" s="3" t="s">
        <v>45</v>
      </c>
      <c r="E189" s="3">
        <v>17</v>
      </c>
      <c r="F189" s="3">
        <v>57</v>
      </c>
      <c r="G189" s="3">
        <v>10675.71</v>
      </c>
      <c r="H189" s="3">
        <v>181487.07</v>
      </c>
      <c r="I189" s="4">
        <v>45688</v>
      </c>
      <c r="J189" s="4">
        <v>45942</v>
      </c>
      <c r="K189" s="3" t="s">
        <v>57</v>
      </c>
      <c r="L189" s="5" t="s">
        <v>33</v>
      </c>
    </row>
    <row r="190" spans="1:12" ht="14.25" customHeight="1" x14ac:dyDescent="0.3">
      <c r="A190" s="3" t="s">
        <v>401</v>
      </c>
      <c r="B190" s="3" t="s">
        <v>402</v>
      </c>
      <c r="C190" s="3" t="s">
        <v>40</v>
      </c>
      <c r="D190" s="3" t="s">
        <v>53</v>
      </c>
      <c r="E190" s="3">
        <v>191</v>
      </c>
      <c r="F190" s="3">
        <v>47</v>
      </c>
      <c r="G190" s="3">
        <v>450.42</v>
      </c>
      <c r="H190" s="3">
        <v>86030.22</v>
      </c>
      <c r="I190" s="4">
        <v>45719</v>
      </c>
      <c r="J190" s="4">
        <v>45922</v>
      </c>
      <c r="K190" s="3" t="s">
        <v>29</v>
      </c>
      <c r="L190" s="5" t="s">
        <v>58</v>
      </c>
    </row>
    <row r="191" spans="1:12" ht="14.25" customHeight="1" x14ac:dyDescent="0.3">
      <c r="A191" s="3" t="s">
        <v>403</v>
      </c>
      <c r="B191" s="3" t="s">
        <v>404</v>
      </c>
      <c r="C191" s="3" t="s">
        <v>20</v>
      </c>
      <c r="D191" s="3" t="s">
        <v>41</v>
      </c>
      <c r="E191" s="3">
        <v>16</v>
      </c>
      <c r="F191" s="3">
        <v>63</v>
      </c>
      <c r="G191" s="3">
        <v>4702.67</v>
      </c>
      <c r="H191" s="3">
        <v>75242.720000000001</v>
      </c>
      <c r="I191" s="4">
        <v>45748</v>
      </c>
      <c r="J191" s="4">
        <v>45939</v>
      </c>
      <c r="K191" s="3" t="s">
        <v>16</v>
      </c>
      <c r="L191" s="5" t="s">
        <v>21</v>
      </c>
    </row>
    <row r="192" spans="1:12" ht="14.25" customHeight="1" x14ac:dyDescent="0.3">
      <c r="A192" s="3" t="s">
        <v>405</v>
      </c>
      <c r="B192" s="3" t="s">
        <v>406</v>
      </c>
      <c r="C192" s="3" t="s">
        <v>44</v>
      </c>
      <c r="D192" s="3" t="s">
        <v>15</v>
      </c>
      <c r="E192" s="3">
        <v>24</v>
      </c>
      <c r="F192" s="3">
        <v>87</v>
      </c>
      <c r="G192" s="3">
        <v>7134.33</v>
      </c>
      <c r="H192" s="3">
        <v>171223.92</v>
      </c>
      <c r="I192" s="4">
        <v>45848</v>
      </c>
      <c r="J192" s="4">
        <v>45902</v>
      </c>
      <c r="K192" s="3" t="s">
        <v>54</v>
      </c>
      <c r="L192" s="5" t="s">
        <v>58</v>
      </c>
    </row>
    <row r="193" spans="1:12" ht="14.25" customHeight="1" x14ac:dyDescent="0.3">
      <c r="A193" s="3" t="s">
        <v>407</v>
      </c>
      <c r="B193" s="3" t="s">
        <v>408</v>
      </c>
      <c r="C193" s="3" t="s">
        <v>20</v>
      </c>
      <c r="D193" s="3" t="s">
        <v>24</v>
      </c>
      <c r="F193" s="3">
        <v>37</v>
      </c>
      <c r="G193" s="3">
        <v>1784.06</v>
      </c>
      <c r="I193" s="4">
        <v>45690</v>
      </c>
      <c r="J193" s="4">
        <v>45871</v>
      </c>
      <c r="K193" s="3" t="s">
        <v>29</v>
      </c>
      <c r="L193" s="5" t="s">
        <v>30</v>
      </c>
    </row>
    <row r="194" spans="1:12" ht="14.25" customHeight="1" x14ac:dyDescent="0.3">
      <c r="A194" s="3" t="s">
        <v>409</v>
      </c>
      <c r="B194" s="3" t="s">
        <v>410</v>
      </c>
      <c r="C194" s="3" t="s">
        <v>14</v>
      </c>
      <c r="D194" s="3" t="s">
        <v>24</v>
      </c>
      <c r="E194" s="3">
        <v>33</v>
      </c>
      <c r="F194" s="3">
        <v>27</v>
      </c>
      <c r="G194" s="3">
        <v>11751.38</v>
      </c>
      <c r="H194" s="3">
        <v>387795.54</v>
      </c>
      <c r="I194" s="4">
        <v>45834</v>
      </c>
      <c r="J194" s="4">
        <v>45915</v>
      </c>
      <c r="K194" s="3" t="s">
        <v>54</v>
      </c>
      <c r="L194" s="5" t="s">
        <v>17</v>
      </c>
    </row>
    <row r="195" spans="1:12" ht="14.25" customHeight="1" x14ac:dyDescent="0.3">
      <c r="A195" s="3" t="s">
        <v>411</v>
      </c>
      <c r="B195" s="3" t="s">
        <v>412</v>
      </c>
      <c r="C195" s="3" t="s">
        <v>40</v>
      </c>
      <c r="D195" s="3" t="s">
        <v>15</v>
      </c>
      <c r="E195" s="3">
        <v>82</v>
      </c>
      <c r="F195" s="3">
        <v>61</v>
      </c>
      <c r="G195" s="3">
        <v>5711.33</v>
      </c>
      <c r="H195" s="3">
        <v>468329.06</v>
      </c>
      <c r="I195" s="4">
        <v>45687</v>
      </c>
      <c r="J195" s="4">
        <v>45931</v>
      </c>
      <c r="L195" s="5" t="s">
        <v>17</v>
      </c>
    </row>
    <row r="196" spans="1:12" ht="14.25" customHeight="1" x14ac:dyDescent="0.3">
      <c r="A196" s="3" t="s">
        <v>413</v>
      </c>
      <c r="B196" s="3" t="s">
        <v>414</v>
      </c>
      <c r="C196" s="3" t="s">
        <v>28</v>
      </c>
      <c r="D196" s="3" t="s">
        <v>53</v>
      </c>
      <c r="E196" s="3">
        <v>25</v>
      </c>
      <c r="F196" s="3">
        <v>83</v>
      </c>
      <c r="G196" s="3">
        <v>11437.03</v>
      </c>
      <c r="H196" s="3">
        <v>285925.75</v>
      </c>
      <c r="I196" s="4">
        <v>45767</v>
      </c>
      <c r="J196" s="4">
        <v>45879</v>
      </c>
      <c r="K196" s="3" t="s">
        <v>25</v>
      </c>
      <c r="L196" s="5" t="s">
        <v>30</v>
      </c>
    </row>
    <row r="197" spans="1:12" ht="14.25" customHeight="1" x14ac:dyDescent="0.3">
      <c r="A197" s="3" t="s">
        <v>415</v>
      </c>
      <c r="B197" s="3" t="s">
        <v>416</v>
      </c>
      <c r="C197" s="3" t="s">
        <v>40</v>
      </c>
      <c r="E197" s="3">
        <v>197</v>
      </c>
      <c r="F197" s="3">
        <v>52</v>
      </c>
      <c r="G197" s="3">
        <v>200.31</v>
      </c>
      <c r="H197" s="3">
        <v>39461.07</v>
      </c>
      <c r="I197" s="4">
        <v>45770</v>
      </c>
      <c r="J197" s="4">
        <v>45904</v>
      </c>
      <c r="K197" s="3" t="s">
        <v>46</v>
      </c>
      <c r="L197" s="5" t="s">
        <v>17</v>
      </c>
    </row>
    <row r="198" spans="1:12" ht="14.25" customHeight="1" x14ac:dyDescent="0.3">
      <c r="A198" s="3" t="s">
        <v>417</v>
      </c>
      <c r="B198" s="3" t="s">
        <v>418</v>
      </c>
      <c r="C198" s="3" t="s">
        <v>40</v>
      </c>
      <c r="D198" s="3" t="s">
        <v>24</v>
      </c>
      <c r="E198" s="3">
        <v>69</v>
      </c>
      <c r="F198" s="3">
        <v>23</v>
      </c>
      <c r="G198" s="3">
        <v>17023.810000000001</v>
      </c>
      <c r="H198" s="3">
        <v>1174642.8899999999</v>
      </c>
      <c r="I198" s="4">
        <v>45669</v>
      </c>
      <c r="J198" s="4">
        <v>45865</v>
      </c>
      <c r="K198" s="3" t="s">
        <v>29</v>
      </c>
      <c r="L198" s="5" t="s">
        <v>21</v>
      </c>
    </row>
    <row r="199" spans="1:12" ht="14.25" customHeight="1" x14ac:dyDescent="0.3">
      <c r="A199" s="3" t="s">
        <v>419</v>
      </c>
      <c r="B199" s="3" t="s">
        <v>420</v>
      </c>
      <c r="C199" s="3" t="s">
        <v>44</v>
      </c>
      <c r="D199" s="3" t="s">
        <v>15</v>
      </c>
      <c r="E199" s="3">
        <v>61</v>
      </c>
      <c r="F199" s="3">
        <v>43</v>
      </c>
      <c r="G199" s="3">
        <v>17940.47</v>
      </c>
      <c r="H199" s="3">
        <v>1094368.67</v>
      </c>
      <c r="I199" s="4">
        <v>45844</v>
      </c>
      <c r="J199" s="4">
        <v>45909</v>
      </c>
      <c r="K199" s="3" t="s">
        <v>29</v>
      </c>
      <c r="L199" s="5" t="s">
        <v>17</v>
      </c>
    </row>
    <row r="200" spans="1:12" ht="14.25" customHeight="1" x14ac:dyDescent="0.3">
      <c r="A200" s="3" t="s">
        <v>421</v>
      </c>
      <c r="B200" s="3" t="s">
        <v>422</v>
      </c>
      <c r="C200" s="3" t="s">
        <v>44</v>
      </c>
      <c r="D200" s="3" t="s">
        <v>53</v>
      </c>
      <c r="E200" s="3">
        <v>30</v>
      </c>
      <c r="F200" s="3">
        <v>59</v>
      </c>
      <c r="G200" s="3">
        <v>13954.38</v>
      </c>
      <c r="H200" s="3">
        <v>418631.4</v>
      </c>
      <c r="I200" s="4">
        <v>45776</v>
      </c>
      <c r="J200" s="4">
        <v>45900</v>
      </c>
      <c r="K200" s="3" t="s">
        <v>16</v>
      </c>
      <c r="L200" s="5" t="s">
        <v>33</v>
      </c>
    </row>
    <row r="201" spans="1:12" ht="14.25" customHeight="1" x14ac:dyDescent="0.3">
      <c r="A201" s="3" t="s">
        <v>423</v>
      </c>
      <c r="B201" s="3" t="s">
        <v>424</v>
      </c>
      <c r="C201" s="3" t="s">
        <v>14</v>
      </c>
      <c r="D201" s="3" t="s">
        <v>53</v>
      </c>
      <c r="E201" s="3">
        <v>5</v>
      </c>
      <c r="F201" s="3">
        <v>85</v>
      </c>
      <c r="G201" s="3">
        <v>11541.17</v>
      </c>
      <c r="H201" s="3">
        <v>57705.85</v>
      </c>
      <c r="I201" s="4">
        <v>45733</v>
      </c>
      <c r="J201" s="4">
        <v>45936</v>
      </c>
      <c r="K201" s="3" t="s">
        <v>46</v>
      </c>
      <c r="L201" s="5" t="s">
        <v>21</v>
      </c>
    </row>
    <row r="202" spans="1:12" ht="14.25" customHeight="1" x14ac:dyDescent="0.3">
      <c r="A202" s="3" t="s">
        <v>425</v>
      </c>
      <c r="B202" s="3" t="s">
        <v>426</v>
      </c>
      <c r="C202" s="3" t="s">
        <v>20</v>
      </c>
      <c r="D202" s="3" t="s">
        <v>24</v>
      </c>
      <c r="E202" s="3">
        <v>78</v>
      </c>
      <c r="F202" s="3">
        <v>25</v>
      </c>
      <c r="G202" s="3">
        <v>19502.59</v>
      </c>
      <c r="H202" s="3">
        <v>1521202.02</v>
      </c>
      <c r="I202" s="4">
        <v>45745</v>
      </c>
      <c r="J202" s="4">
        <v>45870</v>
      </c>
      <c r="K202" s="3" t="s">
        <v>46</v>
      </c>
      <c r="L202" s="5" t="s">
        <v>58</v>
      </c>
    </row>
    <row r="203" spans="1:12" ht="14.25" customHeight="1" x14ac:dyDescent="0.3">
      <c r="A203" s="3" t="s">
        <v>427</v>
      </c>
      <c r="B203" s="3" t="s">
        <v>428</v>
      </c>
      <c r="C203" s="3" t="s">
        <v>40</v>
      </c>
      <c r="D203" s="3" t="s">
        <v>53</v>
      </c>
      <c r="E203" s="3">
        <v>178</v>
      </c>
      <c r="F203" s="3">
        <v>81</v>
      </c>
      <c r="G203" s="3">
        <v>18591.05</v>
      </c>
      <c r="H203" s="3">
        <v>3309206.9</v>
      </c>
      <c r="I203" s="4">
        <v>45804</v>
      </c>
      <c r="J203" s="4">
        <v>45883</v>
      </c>
      <c r="K203" s="3" t="s">
        <v>25</v>
      </c>
      <c r="L203" s="5" t="s">
        <v>58</v>
      </c>
    </row>
    <row r="204" spans="1:12" ht="14.25" customHeight="1" x14ac:dyDescent="0.3">
      <c r="A204" s="3" t="s">
        <v>429</v>
      </c>
      <c r="B204" s="3" t="s">
        <v>430</v>
      </c>
      <c r="C204" s="3" t="s">
        <v>28</v>
      </c>
      <c r="D204" s="3" t="s">
        <v>24</v>
      </c>
      <c r="E204" s="3">
        <v>135</v>
      </c>
      <c r="F204" s="3">
        <v>45</v>
      </c>
      <c r="G204" s="3">
        <v>5635.58</v>
      </c>
      <c r="H204" s="3">
        <v>760803.3</v>
      </c>
      <c r="I204" s="4">
        <v>45777</v>
      </c>
      <c r="J204" s="4">
        <v>45929</v>
      </c>
      <c r="K204" s="3" t="s">
        <v>16</v>
      </c>
      <c r="L204" s="5" t="s">
        <v>30</v>
      </c>
    </row>
    <row r="205" spans="1:12" ht="14.25" customHeight="1" x14ac:dyDescent="0.3">
      <c r="A205" s="3" t="s">
        <v>431</v>
      </c>
      <c r="B205" s="3" t="s">
        <v>432</v>
      </c>
      <c r="C205" s="3" t="s">
        <v>44</v>
      </c>
      <c r="D205" s="3" t="s">
        <v>53</v>
      </c>
      <c r="E205" s="3">
        <v>153</v>
      </c>
      <c r="F205" s="3">
        <v>87</v>
      </c>
      <c r="G205" s="3">
        <v>8537.4599999999991</v>
      </c>
      <c r="H205" s="3">
        <v>1306231.3799999999</v>
      </c>
      <c r="I205" s="4">
        <v>45799</v>
      </c>
      <c r="J205" s="4">
        <v>45893</v>
      </c>
      <c r="K205" s="3" t="s">
        <v>16</v>
      </c>
      <c r="L205" s="5" t="s">
        <v>58</v>
      </c>
    </row>
    <row r="206" spans="1:12" ht="14.25" customHeight="1" x14ac:dyDescent="0.3">
      <c r="A206" s="3" t="s">
        <v>433</v>
      </c>
      <c r="B206" s="3" t="s">
        <v>434</v>
      </c>
      <c r="C206" s="3" t="s">
        <v>28</v>
      </c>
      <c r="D206" s="3" t="s">
        <v>45</v>
      </c>
      <c r="E206" s="3">
        <v>19</v>
      </c>
      <c r="F206" s="3">
        <v>31</v>
      </c>
      <c r="G206" s="3">
        <v>2340.9899999999998</v>
      </c>
      <c r="H206" s="3">
        <v>44478.81</v>
      </c>
      <c r="I206" s="4">
        <v>45715</v>
      </c>
      <c r="J206" s="4">
        <v>45892</v>
      </c>
      <c r="L206" s="5" t="s">
        <v>21</v>
      </c>
    </row>
    <row r="207" spans="1:12" ht="14.25" customHeight="1" x14ac:dyDescent="0.3">
      <c r="A207" s="3" t="s">
        <v>435</v>
      </c>
      <c r="B207" s="3" t="s">
        <v>436</v>
      </c>
      <c r="C207" s="3" t="s">
        <v>28</v>
      </c>
      <c r="D207" s="3" t="s">
        <v>45</v>
      </c>
      <c r="E207" s="3">
        <v>141</v>
      </c>
      <c r="F207" s="3">
        <v>83</v>
      </c>
      <c r="G207" s="3">
        <v>1791.44</v>
      </c>
      <c r="H207" s="3">
        <v>252593.04</v>
      </c>
      <c r="I207" s="4">
        <v>45673</v>
      </c>
      <c r="J207" s="4">
        <v>45904</v>
      </c>
      <c r="K207" s="3" t="s">
        <v>25</v>
      </c>
      <c r="L207" s="5" t="s">
        <v>30</v>
      </c>
    </row>
    <row r="208" spans="1:12" ht="14.25" customHeight="1" x14ac:dyDescent="0.3">
      <c r="A208" s="3" t="s">
        <v>437</v>
      </c>
      <c r="B208" s="3" t="s">
        <v>438</v>
      </c>
      <c r="C208" s="3" t="s">
        <v>14</v>
      </c>
      <c r="D208" s="3" t="s">
        <v>53</v>
      </c>
      <c r="E208" s="3">
        <v>138</v>
      </c>
      <c r="F208" s="3">
        <v>96</v>
      </c>
      <c r="G208" s="3">
        <v>10675.16</v>
      </c>
      <c r="H208" s="3">
        <v>1473172.08</v>
      </c>
      <c r="I208" s="4">
        <v>45740</v>
      </c>
      <c r="J208" s="4">
        <v>45904</v>
      </c>
      <c r="K208" s="3" t="s">
        <v>46</v>
      </c>
      <c r="L208" s="5" t="s">
        <v>33</v>
      </c>
    </row>
    <row r="209" spans="1:12" ht="14.25" customHeight="1" x14ac:dyDescent="0.3">
      <c r="A209" s="3" t="s">
        <v>439</v>
      </c>
      <c r="B209" s="3" t="s">
        <v>440</v>
      </c>
      <c r="C209" s="3" t="s">
        <v>28</v>
      </c>
      <c r="D209" s="3" t="s">
        <v>41</v>
      </c>
      <c r="E209" s="3">
        <v>133</v>
      </c>
      <c r="F209" s="3">
        <v>69</v>
      </c>
      <c r="G209" s="3">
        <v>9112.65</v>
      </c>
      <c r="H209" s="3">
        <v>1211982.45</v>
      </c>
      <c r="I209" s="4">
        <v>45808</v>
      </c>
      <c r="J209" s="4">
        <v>45939</v>
      </c>
      <c r="L209" s="5" t="s">
        <v>58</v>
      </c>
    </row>
    <row r="210" spans="1:12" ht="14.25" customHeight="1" x14ac:dyDescent="0.3">
      <c r="A210" s="3" t="s">
        <v>441</v>
      </c>
      <c r="B210" s="3" t="s">
        <v>442</v>
      </c>
      <c r="C210" s="3" t="s">
        <v>14</v>
      </c>
      <c r="D210" s="3" t="s">
        <v>24</v>
      </c>
      <c r="E210" s="3">
        <v>150</v>
      </c>
      <c r="F210" s="3">
        <v>29</v>
      </c>
      <c r="G210" s="3">
        <v>19799.71</v>
      </c>
      <c r="H210" s="3">
        <v>2969956.5</v>
      </c>
      <c r="I210" s="4">
        <v>45760</v>
      </c>
      <c r="J210" s="4">
        <v>45859</v>
      </c>
      <c r="K210" s="3" t="s">
        <v>54</v>
      </c>
      <c r="L210" s="5" t="s">
        <v>21</v>
      </c>
    </row>
    <row r="211" spans="1:12" ht="14.25" customHeight="1" x14ac:dyDescent="0.3">
      <c r="A211" s="3" t="s">
        <v>443</v>
      </c>
      <c r="B211" s="3" t="s">
        <v>444</v>
      </c>
      <c r="C211" s="3" t="s">
        <v>20</v>
      </c>
      <c r="D211" s="3" t="s">
        <v>53</v>
      </c>
      <c r="E211" s="3">
        <v>167</v>
      </c>
      <c r="F211" s="3">
        <v>21</v>
      </c>
      <c r="G211" s="3">
        <v>1802.97</v>
      </c>
      <c r="H211" s="3">
        <v>301095.99</v>
      </c>
      <c r="I211" s="4">
        <v>45837</v>
      </c>
      <c r="J211" s="4">
        <v>45918</v>
      </c>
      <c r="K211" s="3" t="s">
        <v>57</v>
      </c>
      <c r="L211" s="5" t="s">
        <v>58</v>
      </c>
    </row>
    <row r="212" spans="1:12" ht="14.25" customHeight="1" x14ac:dyDescent="0.3">
      <c r="A212" s="3" t="s">
        <v>445</v>
      </c>
      <c r="B212" s="3" t="s">
        <v>446</v>
      </c>
      <c r="C212" s="3" t="s">
        <v>44</v>
      </c>
      <c r="D212" s="3" t="s">
        <v>15</v>
      </c>
      <c r="E212" s="3">
        <v>100</v>
      </c>
      <c r="G212" s="3">
        <v>15216.55</v>
      </c>
      <c r="H212" s="3">
        <v>1521655</v>
      </c>
      <c r="I212" s="4">
        <v>45698</v>
      </c>
      <c r="J212" s="4">
        <v>45894</v>
      </c>
      <c r="K212" s="3" t="s">
        <v>29</v>
      </c>
      <c r="L212" s="5" t="s">
        <v>17</v>
      </c>
    </row>
    <row r="213" spans="1:12" ht="14.25" customHeight="1" x14ac:dyDescent="0.3">
      <c r="A213" s="3" t="s">
        <v>447</v>
      </c>
      <c r="B213" s="3" t="s">
        <v>448</v>
      </c>
      <c r="C213" s="3" t="s">
        <v>20</v>
      </c>
      <c r="D213" s="3" t="s">
        <v>24</v>
      </c>
      <c r="F213" s="3">
        <v>43</v>
      </c>
      <c r="G213" s="3">
        <v>12141.73</v>
      </c>
      <c r="I213" s="4">
        <v>45802</v>
      </c>
      <c r="J213" s="4">
        <v>45896</v>
      </c>
      <c r="K213" s="3" t="s">
        <v>57</v>
      </c>
      <c r="L213" s="5" t="s">
        <v>30</v>
      </c>
    </row>
    <row r="214" spans="1:12" ht="14.25" customHeight="1" x14ac:dyDescent="0.3">
      <c r="A214" s="3" t="s">
        <v>449</v>
      </c>
      <c r="B214" s="3" t="s">
        <v>450</v>
      </c>
      <c r="C214" s="3" t="s">
        <v>44</v>
      </c>
      <c r="D214" s="3" t="s">
        <v>15</v>
      </c>
      <c r="E214" s="3">
        <v>93</v>
      </c>
      <c r="F214" s="3">
        <v>68</v>
      </c>
      <c r="G214" s="3">
        <v>17022.009999999998</v>
      </c>
      <c r="H214" s="3">
        <v>1583046.93</v>
      </c>
      <c r="I214" s="4">
        <v>45715</v>
      </c>
      <c r="J214" s="4">
        <v>45901</v>
      </c>
      <c r="K214" s="3" t="s">
        <v>46</v>
      </c>
      <c r="L214" s="5" t="s">
        <v>21</v>
      </c>
    </row>
    <row r="215" spans="1:12" ht="14.25" customHeight="1" x14ac:dyDescent="0.3">
      <c r="A215" s="3" t="s">
        <v>451</v>
      </c>
      <c r="B215" s="3" t="s">
        <v>452</v>
      </c>
      <c r="C215" s="3" t="s">
        <v>20</v>
      </c>
      <c r="D215" s="3" t="s">
        <v>45</v>
      </c>
      <c r="E215" s="3">
        <v>177</v>
      </c>
      <c r="F215" s="3">
        <v>97</v>
      </c>
      <c r="G215" s="3">
        <v>18662.11</v>
      </c>
      <c r="H215" s="3">
        <v>3303193.47</v>
      </c>
      <c r="I215" s="4">
        <v>45765</v>
      </c>
      <c r="J215" s="4">
        <v>45882</v>
      </c>
      <c r="K215" s="3" t="s">
        <v>57</v>
      </c>
      <c r="L215" s="5" t="s">
        <v>30</v>
      </c>
    </row>
    <row r="216" spans="1:12" ht="14.25" customHeight="1" x14ac:dyDescent="0.3">
      <c r="A216" s="3" t="s">
        <v>453</v>
      </c>
      <c r="B216" s="3" t="s">
        <v>454</v>
      </c>
      <c r="C216" s="3" t="s">
        <v>44</v>
      </c>
      <c r="D216" s="3" t="s">
        <v>24</v>
      </c>
      <c r="E216" s="3">
        <v>136</v>
      </c>
      <c r="F216" s="3">
        <v>53</v>
      </c>
      <c r="G216" s="3">
        <v>3665.6</v>
      </c>
      <c r="H216" s="3">
        <v>498521.59999999998</v>
      </c>
      <c r="I216" s="4">
        <v>45828</v>
      </c>
      <c r="J216" s="4">
        <v>45872</v>
      </c>
      <c r="K216" s="3" t="s">
        <v>46</v>
      </c>
      <c r="L216" s="5" t="s">
        <v>30</v>
      </c>
    </row>
    <row r="217" spans="1:12" ht="14.25" customHeight="1" x14ac:dyDescent="0.3">
      <c r="A217" s="3" t="s">
        <v>455</v>
      </c>
      <c r="B217" s="3" t="s">
        <v>456</v>
      </c>
      <c r="C217" s="3" t="s">
        <v>44</v>
      </c>
      <c r="D217" s="3" t="s">
        <v>24</v>
      </c>
      <c r="E217" s="3">
        <v>39</v>
      </c>
      <c r="F217" s="3">
        <v>83</v>
      </c>
      <c r="G217" s="3">
        <v>11510.74</v>
      </c>
      <c r="H217" s="3">
        <v>448918.86</v>
      </c>
      <c r="I217" s="4">
        <v>45780</v>
      </c>
      <c r="J217" s="4">
        <v>45876</v>
      </c>
      <c r="K217" s="3" t="s">
        <v>25</v>
      </c>
      <c r="L217" s="5" t="s">
        <v>21</v>
      </c>
    </row>
    <row r="218" spans="1:12" ht="14.25" customHeight="1" x14ac:dyDescent="0.3">
      <c r="A218" s="3" t="s">
        <v>457</v>
      </c>
      <c r="B218" s="3" t="s">
        <v>458</v>
      </c>
      <c r="C218" s="3" t="s">
        <v>28</v>
      </c>
      <c r="D218" s="3" t="s">
        <v>24</v>
      </c>
      <c r="E218" s="3">
        <v>92</v>
      </c>
      <c r="F218" s="3">
        <v>91</v>
      </c>
      <c r="G218" s="3">
        <v>16567.419999999998</v>
      </c>
      <c r="H218" s="3">
        <v>1524202.64</v>
      </c>
      <c r="I218" s="4">
        <v>45705</v>
      </c>
      <c r="J218" s="4">
        <v>45935</v>
      </c>
      <c r="K218" s="3" t="s">
        <v>54</v>
      </c>
      <c r="L218" s="5" t="s">
        <v>17</v>
      </c>
    </row>
    <row r="219" spans="1:12" ht="14.25" customHeight="1" x14ac:dyDescent="0.3">
      <c r="A219" s="3" t="s">
        <v>459</v>
      </c>
      <c r="B219" s="3" t="s">
        <v>460</v>
      </c>
      <c r="C219" s="3" t="s">
        <v>40</v>
      </c>
      <c r="D219" s="3" t="s">
        <v>53</v>
      </c>
      <c r="F219" s="3">
        <v>49</v>
      </c>
      <c r="G219" s="3">
        <v>16511.400000000001</v>
      </c>
      <c r="I219" s="4">
        <v>45695</v>
      </c>
      <c r="J219" s="4">
        <v>45913</v>
      </c>
      <c r="K219" s="3" t="s">
        <v>16</v>
      </c>
      <c r="L219" s="5" t="s">
        <v>33</v>
      </c>
    </row>
    <row r="220" spans="1:12" ht="14.25" customHeight="1" x14ac:dyDescent="0.3">
      <c r="A220" s="3" t="s">
        <v>461</v>
      </c>
      <c r="B220" s="3" t="s">
        <v>462</v>
      </c>
      <c r="C220" s="3" t="s">
        <v>44</v>
      </c>
      <c r="D220" s="3" t="s">
        <v>24</v>
      </c>
      <c r="E220" s="3">
        <v>122</v>
      </c>
      <c r="F220" s="3">
        <v>97</v>
      </c>
      <c r="G220" s="3">
        <v>10485.16</v>
      </c>
      <c r="H220" s="3">
        <v>1279189.52</v>
      </c>
      <c r="I220" s="4">
        <v>45739</v>
      </c>
      <c r="J220" s="4">
        <v>45904</v>
      </c>
      <c r="K220" s="3" t="s">
        <v>46</v>
      </c>
      <c r="L220" s="5" t="s">
        <v>58</v>
      </c>
    </row>
    <row r="221" spans="1:12" ht="14.25" customHeight="1" x14ac:dyDescent="0.3">
      <c r="A221" s="3" t="s">
        <v>463</v>
      </c>
      <c r="B221" s="3" t="s">
        <v>464</v>
      </c>
      <c r="C221" s="3" t="s">
        <v>40</v>
      </c>
      <c r="D221" s="3" t="s">
        <v>45</v>
      </c>
      <c r="E221" s="3">
        <v>88</v>
      </c>
      <c r="F221" s="3">
        <v>61</v>
      </c>
      <c r="G221" s="3">
        <v>7879.28</v>
      </c>
      <c r="H221" s="3">
        <v>693376.64</v>
      </c>
      <c r="I221" s="4">
        <v>45826</v>
      </c>
      <c r="J221" s="4">
        <v>45937</v>
      </c>
      <c r="K221" s="3" t="s">
        <v>57</v>
      </c>
      <c r="L221" s="5" t="s">
        <v>58</v>
      </c>
    </row>
    <row r="222" spans="1:12" ht="14.25" customHeight="1" x14ac:dyDescent="0.3">
      <c r="A222" s="3" t="s">
        <v>465</v>
      </c>
      <c r="B222" s="3" t="s">
        <v>466</v>
      </c>
      <c r="C222" s="3" t="s">
        <v>14</v>
      </c>
      <c r="D222" s="3" t="s">
        <v>24</v>
      </c>
      <c r="E222" s="3">
        <v>178</v>
      </c>
      <c r="F222" s="3">
        <v>57</v>
      </c>
      <c r="G222" s="3">
        <v>10818.63</v>
      </c>
      <c r="H222" s="3">
        <v>1925716.14</v>
      </c>
      <c r="I222" s="4">
        <v>45785</v>
      </c>
      <c r="J222" s="4">
        <v>45876</v>
      </c>
      <c r="K222" s="3" t="s">
        <v>25</v>
      </c>
      <c r="L222" s="5" t="s">
        <v>58</v>
      </c>
    </row>
    <row r="223" spans="1:12" ht="14.25" customHeight="1" x14ac:dyDescent="0.3">
      <c r="A223" s="3" t="s">
        <v>467</v>
      </c>
      <c r="B223" s="3" t="s">
        <v>468</v>
      </c>
      <c r="C223" s="3" t="s">
        <v>20</v>
      </c>
      <c r="D223" s="3" t="s">
        <v>45</v>
      </c>
      <c r="E223" s="3">
        <v>142</v>
      </c>
      <c r="F223" s="3">
        <v>44</v>
      </c>
      <c r="G223" s="3">
        <v>7139.48</v>
      </c>
      <c r="H223" s="3">
        <v>1013806.16</v>
      </c>
      <c r="I223" s="4">
        <v>45721</v>
      </c>
      <c r="J223" s="4">
        <v>45883</v>
      </c>
      <c r="K223" s="3" t="s">
        <v>16</v>
      </c>
      <c r="L223" s="5" t="s">
        <v>17</v>
      </c>
    </row>
    <row r="224" spans="1:12" ht="14.25" customHeight="1" x14ac:dyDescent="0.3">
      <c r="A224" s="3" t="s">
        <v>469</v>
      </c>
      <c r="B224" s="3" t="s">
        <v>470</v>
      </c>
      <c r="C224" s="3" t="s">
        <v>40</v>
      </c>
      <c r="D224" s="3" t="s">
        <v>15</v>
      </c>
      <c r="E224" s="3">
        <v>52</v>
      </c>
      <c r="F224" s="3">
        <v>70</v>
      </c>
      <c r="G224" s="3">
        <v>10879.84</v>
      </c>
      <c r="H224" s="3">
        <v>565751.68000000005</v>
      </c>
      <c r="I224" s="4">
        <v>45736</v>
      </c>
      <c r="J224" s="4">
        <v>45859</v>
      </c>
      <c r="K224" s="3" t="s">
        <v>25</v>
      </c>
      <c r="L224" s="5" t="s">
        <v>33</v>
      </c>
    </row>
    <row r="225" spans="1:12" ht="14.25" customHeight="1" x14ac:dyDescent="0.3">
      <c r="A225" s="3" t="s">
        <v>471</v>
      </c>
      <c r="B225" s="3" t="s">
        <v>472</v>
      </c>
      <c r="C225" s="3" t="s">
        <v>20</v>
      </c>
      <c r="D225" s="3" t="s">
        <v>24</v>
      </c>
      <c r="E225" s="3">
        <v>133</v>
      </c>
      <c r="F225" s="3">
        <v>86</v>
      </c>
      <c r="G225" s="3">
        <v>12572.78</v>
      </c>
      <c r="H225" s="3">
        <v>1672179.74</v>
      </c>
      <c r="I225" s="4">
        <v>45833</v>
      </c>
      <c r="J225" s="4">
        <v>45895</v>
      </c>
      <c r="L225" s="5" t="s">
        <v>30</v>
      </c>
    </row>
    <row r="226" spans="1:12" ht="14.25" customHeight="1" x14ac:dyDescent="0.3">
      <c r="A226" s="3" t="s">
        <v>473</v>
      </c>
      <c r="B226" s="3" t="s">
        <v>474</v>
      </c>
      <c r="C226" s="3" t="s">
        <v>28</v>
      </c>
      <c r="D226" s="3" t="s">
        <v>15</v>
      </c>
      <c r="E226" s="3">
        <v>41</v>
      </c>
      <c r="F226" s="3">
        <v>83</v>
      </c>
      <c r="G226" s="3">
        <v>3376.28</v>
      </c>
      <c r="H226" s="3">
        <v>138427.48000000001</v>
      </c>
      <c r="I226" s="4">
        <v>45809</v>
      </c>
      <c r="J226" s="4">
        <v>45901</v>
      </c>
      <c r="K226" s="3" t="s">
        <v>46</v>
      </c>
      <c r="L226" s="5" t="s">
        <v>17</v>
      </c>
    </row>
    <row r="227" spans="1:12" ht="14.25" customHeight="1" x14ac:dyDescent="0.3">
      <c r="A227" s="3" t="s">
        <v>475</v>
      </c>
      <c r="B227" s="3" t="s">
        <v>476</v>
      </c>
      <c r="C227" s="3" t="s">
        <v>20</v>
      </c>
      <c r="D227" s="3" t="s">
        <v>45</v>
      </c>
      <c r="E227" s="3">
        <v>156</v>
      </c>
      <c r="F227" s="3">
        <v>52</v>
      </c>
      <c r="G227" s="3">
        <v>10692.55</v>
      </c>
      <c r="H227" s="3">
        <v>1668037.8</v>
      </c>
      <c r="I227" s="4">
        <v>45681</v>
      </c>
      <c r="J227" s="4">
        <v>45862</v>
      </c>
      <c r="L227" s="5" t="s">
        <v>17</v>
      </c>
    </row>
    <row r="228" spans="1:12" ht="14.25" customHeight="1" x14ac:dyDescent="0.3">
      <c r="A228" s="3" t="s">
        <v>477</v>
      </c>
      <c r="B228" s="3" t="s">
        <v>478</v>
      </c>
      <c r="C228" s="3" t="s">
        <v>14</v>
      </c>
      <c r="D228" s="3" t="s">
        <v>45</v>
      </c>
      <c r="E228" s="3">
        <v>163</v>
      </c>
      <c r="F228" s="3">
        <v>48</v>
      </c>
      <c r="G228" s="3">
        <v>3075.91</v>
      </c>
      <c r="H228" s="3">
        <v>501373.33</v>
      </c>
      <c r="I228" s="4">
        <v>45697</v>
      </c>
      <c r="J228" s="4">
        <v>45914</v>
      </c>
      <c r="K228" s="3" t="s">
        <v>57</v>
      </c>
      <c r="L228" s="5" t="s">
        <v>30</v>
      </c>
    </row>
    <row r="229" spans="1:12" ht="14.25" customHeight="1" x14ac:dyDescent="0.3">
      <c r="A229" s="3" t="s">
        <v>479</v>
      </c>
      <c r="B229" s="3" t="s">
        <v>480</v>
      </c>
      <c r="C229" s="3" t="s">
        <v>44</v>
      </c>
      <c r="D229" s="3" t="s">
        <v>24</v>
      </c>
      <c r="E229" s="3">
        <v>154</v>
      </c>
      <c r="F229" s="3">
        <v>74</v>
      </c>
      <c r="G229" s="3">
        <v>2905.4</v>
      </c>
      <c r="H229" s="3">
        <v>447431.6</v>
      </c>
      <c r="I229" s="4">
        <v>45725</v>
      </c>
      <c r="J229" s="4">
        <v>45882</v>
      </c>
      <c r="K229" s="3" t="s">
        <v>29</v>
      </c>
      <c r="L229" s="5" t="s">
        <v>17</v>
      </c>
    </row>
    <row r="230" spans="1:12" ht="14.25" customHeight="1" x14ac:dyDescent="0.3">
      <c r="A230" s="3" t="s">
        <v>481</v>
      </c>
      <c r="B230" s="3" t="s">
        <v>482</v>
      </c>
      <c r="C230" s="3" t="s">
        <v>14</v>
      </c>
      <c r="D230" s="3" t="s">
        <v>41</v>
      </c>
      <c r="E230" s="3">
        <v>85</v>
      </c>
      <c r="F230" s="3">
        <v>85</v>
      </c>
      <c r="G230" s="3">
        <v>15261.05</v>
      </c>
      <c r="H230" s="3">
        <v>1297189.25</v>
      </c>
      <c r="I230" s="4">
        <v>45808</v>
      </c>
      <c r="J230" s="4">
        <v>45861</v>
      </c>
      <c r="K230" s="3" t="s">
        <v>25</v>
      </c>
      <c r="L230" s="5" t="s">
        <v>58</v>
      </c>
    </row>
    <row r="231" spans="1:12" ht="14.25" customHeight="1" x14ac:dyDescent="0.3">
      <c r="A231" s="3" t="s">
        <v>483</v>
      </c>
      <c r="B231" s="3" t="s">
        <v>484</v>
      </c>
      <c r="C231" s="3" t="s">
        <v>28</v>
      </c>
      <c r="D231" s="3" t="s">
        <v>15</v>
      </c>
      <c r="F231" s="3">
        <v>57</v>
      </c>
      <c r="G231" s="3">
        <v>10752.8</v>
      </c>
      <c r="I231" s="4">
        <v>45707</v>
      </c>
      <c r="J231" s="4">
        <v>45861</v>
      </c>
      <c r="K231" s="3" t="s">
        <v>29</v>
      </c>
      <c r="L231" s="5" t="s">
        <v>58</v>
      </c>
    </row>
    <row r="232" spans="1:12" ht="14.25" customHeight="1" x14ac:dyDescent="0.3">
      <c r="A232" s="3" t="s">
        <v>485</v>
      </c>
      <c r="B232" s="3" t="s">
        <v>486</v>
      </c>
      <c r="C232" s="3" t="s">
        <v>44</v>
      </c>
      <c r="D232" s="3" t="s">
        <v>41</v>
      </c>
      <c r="E232" s="3">
        <v>108</v>
      </c>
      <c r="G232" s="3">
        <v>7975.88</v>
      </c>
      <c r="H232" s="3">
        <v>861395.04</v>
      </c>
      <c r="I232" s="4">
        <v>45772</v>
      </c>
      <c r="J232" s="4">
        <v>45905</v>
      </c>
      <c r="K232" s="3" t="s">
        <v>29</v>
      </c>
      <c r="L232" s="5" t="s">
        <v>30</v>
      </c>
    </row>
    <row r="233" spans="1:12" ht="14.25" customHeight="1" x14ac:dyDescent="0.3">
      <c r="A233" s="3" t="s">
        <v>487</v>
      </c>
      <c r="B233" s="3" t="s">
        <v>488</v>
      </c>
      <c r="C233" s="3" t="s">
        <v>14</v>
      </c>
      <c r="D233" s="3" t="s">
        <v>45</v>
      </c>
      <c r="E233" s="3">
        <v>135</v>
      </c>
      <c r="F233" s="3">
        <v>24</v>
      </c>
      <c r="G233" s="3">
        <v>9752.83</v>
      </c>
      <c r="H233" s="3">
        <v>1316632.05</v>
      </c>
      <c r="I233" s="4">
        <v>45736</v>
      </c>
      <c r="J233" s="4">
        <v>45928</v>
      </c>
      <c r="K233" s="3" t="s">
        <v>25</v>
      </c>
      <c r="L233" s="5" t="s">
        <v>21</v>
      </c>
    </row>
    <row r="234" spans="1:12" ht="14.25" customHeight="1" x14ac:dyDescent="0.3">
      <c r="A234" s="3" t="s">
        <v>489</v>
      </c>
      <c r="B234" s="3" t="s">
        <v>490</v>
      </c>
      <c r="C234" s="3" t="s">
        <v>40</v>
      </c>
      <c r="D234" s="3" t="s">
        <v>15</v>
      </c>
      <c r="E234" s="3">
        <v>75</v>
      </c>
      <c r="F234" s="3">
        <v>64</v>
      </c>
      <c r="G234" s="3">
        <v>14414.73</v>
      </c>
      <c r="H234" s="3">
        <v>1081104.75</v>
      </c>
      <c r="I234" s="4">
        <v>45835</v>
      </c>
      <c r="J234" s="4">
        <v>45924</v>
      </c>
      <c r="K234" s="3" t="s">
        <v>29</v>
      </c>
      <c r="L234" s="5" t="s">
        <v>21</v>
      </c>
    </row>
    <row r="235" spans="1:12" ht="14.25" customHeight="1" x14ac:dyDescent="0.3">
      <c r="A235" s="3" t="s">
        <v>491</v>
      </c>
      <c r="B235" s="3" t="s">
        <v>492</v>
      </c>
      <c r="C235" s="3" t="s">
        <v>44</v>
      </c>
      <c r="D235" s="3" t="s">
        <v>41</v>
      </c>
      <c r="E235" s="3">
        <v>114</v>
      </c>
      <c r="F235" s="3">
        <v>55</v>
      </c>
      <c r="G235" s="3">
        <v>10877.35</v>
      </c>
      <c r="H235" s="3">
        <v>1240017.8999999999</v>
      </c>
      <c r="I235" s="4">
        <v>45792</v>
      </c>
      <c r="J235" s="4">
        <v>45919</v>
      </c>
      <c r="K235" s="3" t="s">
        <v>16</v>
      </c>
      <c r="L235" s="5" t="s">
        <v>21</v>
      </c>
    </row>
    <row r="236" spans="1:12" ht="14.25" customHeight="1" x14ac:dyDescent="0.3">
      <c r="A236" s="3" t="s">
        <v>493</v>
      </c>
      <c r="B236" s="3" t="s">
        <v>494</v>
      </c>
      <c r="C236" s="3" t="s">
        <v>44</v>
      </c>
      <c r="D236" s="3" t="s">
        <v>41</v>
      </c>
      <c r="E236" s="3">
        <v>147</v>
      </c>
      <c r="F236" s="3">
        <v>30</v>
      </c>
      <c r="G236" s="3">
        <v>19183.54</v>
      </c>
      <c r="H236" s="3">
        <v>2819980.38</v>
      </c>
      <c r="I236" s="4">
        <v>45774</v>
      </c>
      <c r="J236" s="4">
        <v>45861</v>
      </c>
      <c r="K236" s="3" t="s">
        <v>54</v>
      </c>
      <c r="L236" s="5" t="s">
        <v>30</v>
      </c>
    </row>
    <row r="237" spans="1:12" ht="14.25" customHeight="1" x14ac:dyDescent="0.3">
      <c r="A237" s="3" t="s">
        <v>495</v>
      </c>
      <c r="B237" s="3" t="s">
        <v>496</v>
      </c>
      <c r="C237" s="3" t="s">
        <v>14</v>
      </c>
      <c r="D237" s="3" t="s">
        <v>45</v>
      </c>
      <c r="E237" s="3">
        <v>46</v>
      </c>
      <c r="F237" s="3">
        <v>65</v>
      </c>
      <c r="G237" s="3">
        <v>12318.26</v>
      </c>
      <c r="H237" s="3">
        <v>566639.96</v>
      </c>
      <c r="I237" s="4">
        <v>45838</v>
      </c>
      <c r="J237" s="4">
        <v>45924</v>
      </c>
      <c r="L237" s="5" t="s">
        <v>21</v>
      </c>
    </row>
    <row r="238" spans="1:12" ht="14.25" customHeight="1" x14ac:dyDescent="0.3">
      <c r="A238" s="3" t="s">
        <v>497</v>
      </c>
      <c r="B238" s="3" t="s">
        <v>498</v>
      </c>
      <c r="C238" s="3" t="s">
        <v>40</v>
      </c>
      <c r="D238" s="3" t="s">
        <v>24</v>
      </c>
      <c r="E238" s="3">
        <v>189</v>
      </c>
      <c r="F238" s="3">
        <v>79</v>
      </c>
      <c r="G238" s="3">
        <v>11879.61</v>
      </c>
      <c r="H238" s="3">
        <v>2245246.29</v>
      </c>
      <c r="I238" s="4">
        <v>45686</v>
      </c>
      <c r="J238" s="4">
        <v>45909</v>
      </c>
      <c r="K238" s="3" t="s">
        <v>25</v>
      </c>
      <c r="L238" s="5" t="s">
        <v>33</v>
      </c>
    </row>
    <row r="239" spans="1:12" ht="14.25" customHeight="1" x14ac:dyDescent="0.3">
      <c r="A239" s="3" t="s">
        <v>499</v>
      </c>
      <c r="B239" s="3" t="s">
        <v>500</v>
      </c>
      <c r="C239" s="3" t="s">
        <v>14</v>
      </c>
      <c r="D239" s="3" t="s">
        <v>41</v>
      </c>
      <c r="E239" s="3">
        <v>99</v>
      </c>
      <c r="F239" s="3">
        <v>87</v>
      </c>
      <c r="G239" s="3">
        <v>15812.19</v>
      </c>
      <c r="H239" s="3">
        <v>1565406.81</v>
      </c>
      <c r="I239" s="4">
        <v>45683</v>
      </c>
      <c r="J239" s="4">
        <v>45897</v>
      </c>
      <c r="K239" s="3" t="s">
        <v>16</v>
      </c>
      <c r="L239" s="5" t="s">
        <v>30</v>
      </c>
    </row>
    <row r="240" spans="1:12" ht="14.25" customHeight="1" x14ac:dyDescent="0.3">
      <c r="A240" s="3" t="s">
        <v>501</v>
      </c>
      <c r="B240" s="3" t="s">
        <v>502</v>
      </c>
      <c r="C240" s="3" t="s">
        <v>44</v>
      </c>
      <c r="D240" s="3" t="s">
        <v>24</v>
      </c>
      <c r="E240" s="3">
        <v>71</v>
      </c>
      <c r="F240" s="3">
        <v>50</v>
      </c>
      <c r="G240" s="3">
        <v>12153.97</v>
      </c>
      <c r="H240" s="3">
        <v>862931.87</v>
      </c>
      <c r="I240" s="4">
        <v>45813</v>
      </c>
      <c r="J240" s="4">
        <v>45884</v>
      </c>
      <c r="K240" s="3" t="s">
        <v>25</v>
      </c>
      <c r="L240" s="5" t="s">
        <v>30</v>
      </c>
    </row>
    <row r="241" spans="1:12" ht="14.25" customHeight="1" x14ac:dyDescent="0.3">
      <c r="A241" s="3" t="s">
        <v>503</v>
      </c>
      <c r="B241" s="3" t="s">
        <v>504</v>
      </c>
      <c r="C241" s="3" t="s">
        <v>44</v>
      </c>
      <c r="D241" s="3" t="s">
        <v>41</v>
      </c>
      <c r="E241" s="3">
        <v>50</v>
      </c>
      <c r="F241" s="3">
        <v>48</v>
      </c>
      <c r="G241" s="3">
        <v>2129.73</v>
      </c>
      <c r="H241" s="3">
        <v>106486.5</v>
      </c>
      <c r="I241" s="4">
        <v>45702</v>
      </c>
      <c r="J241" s="4">
        <v>45909</v>
      </c>
      <c r="K241" s="3" t="s">
        <v>25</v>
      </c>
      <c r="L241" s="5" t="s">
        <v>21</v>
      </c>
    </row>
    <row r="242" spans="1:12" ht="14.25" customHeight="1" x14ac:dyDescent="0.3">
      <c r="A242" s="3" t="s">
        <v>505</v>
      </c>
      <c r="B242" s="3" t="s">
        <v>506</v>
      </c>
      <c r="C242" s="3" t="s">
        <v>14</v>
      </c>
      <c r="D242" s="3" t="s">
        <v>41</v>
      </c>
      <c r="E242" s="3">
        <v>10</v>
      </c>
      <c r="F242" s="3">
        <v>42</v>
      </c>
      <c r="G242" s="3">
        <v>2500.08</v>
      </c>
      <c r="H242" s="3">
        <v>25000.799999999999</v>
      </c>
      <c r="I242" s="4">
        <v>45805</v>
      </c>
      <c r="J242" s="4">
        <v>45925</v>
      </c>
      <c r="K242" s="3" t="s">
        <v>46</v>
      </c>
      <c r="L242" s="5" t="s">
        <v>17</v>
      </c>
    </row>
    <row r="243" spans="1:12" ht="14.25" customHeight="1" x14ac:dyDescent="0.3">
      <c r="A243" s="3" t="s">
        <v>246</v>
      </c>
      <c r="B243" s="3" t="s">
        <v>507</v>
      </c>
      <c r="C243" s="3" t="s">
        <v>40</v>
      </c>
      <c r="D243" s="3" t="s">
        <v>45</v>
      </c>
      <c r="E243" s="3">
        <v>148</v>
      </c>
      <c r="F243" s="3">
        <v>55</v>
      </c>
      <c r="G243" s="3">
        <v>2537.02</v>
      </c>
      <c r="H243" s="3">
        <v>375478.96</v>
      </c>
      <c r="I243" s="4">
        <v>45673</v>
      </c>
      <c r="J243" s="4">
        <v>45901</v>
      </c>
      <c r="K243" s="3" t="s">
        <v>57</v>
      </c>
      <c r="L243" s="5" t="s">
        <v>17</v>
      </c>
    </row>
    <row r="244" spans="1:12" ht="14.25" customHeight="1" x14ac:dyDescent="0.3">
      <c r="A244" s="3" t="s">
        <v>508</v>
      </c>
      <c r="B244" s="3" t="s">
        <v>509</v>
      </c>
      <c r="C244" s="3" t="s">
        <v>44</v>
      </c>
      <c r="D244" s="3" t="s">
        <v>24</v>
      </c>
      <c r="E244" s="3">
        <v>0</v>
      </c>
      <c r="F244" s="3">
        <v>82</v>
      </c>
      <c r="G244" s="3">
        <v>6263.31</v>
      </c>
      <c r="H244" s="3">
        <v>0</v>
      </c>
      <c r="I244" s="4">
        <v>45759</v>
      </c>
      <c r="J244" s="4">
        <v>45926</v>
      </c>
      <c r="K244" s="3" t="s">
        <v>29</v>
      </c>
      <c r="L244" s="5" t="s">
        <v>17</v>
      </c>
    </row>
    <row r="245" spans="1:12" ht="14.25" customHeight="1" x14ac:dyDescent="0.3">
      <c r="A245" s="3" t="s">
        <v>510</v>
      </c>
      <c r="B245" s="3" t="s">
        <v>511</v>
      </c>
      <c r="C245" s="3" t="s">
        <v>40</v>
      </c>
      <c r="D245" s="3" t="s">
        <v>41</v>
      </c>
      <c r="E245" s="3">
        <v>167</v>
      </c>
      <c r="F245" s="3">
        <v>34</v>
      </c>
      <c r="G245" s="3">
        <v>8010.1</v>
      </c>
      <c r="H245" s="3">
        <v>1337686.7</v>
      </c>
      <c r="I245" s="4">
        <v>45843</v>
      </c>
      <c r="J245" s="4">
        <v>45909</v>
      </c>
      <c r="K245" s="3" t="s">
        <v>25</v>
      </c>
      <c r="L245" s="5" t="s">
        <v>30</v>
      </c>
    </row>
    <row r="246" spans="1:12" ht="14.25" customHeight="1" x14ac:dyDescent="0.3">
      <c r="A246" s="3" t="s">
        <v>512</v>
      </c>
      <c r="B246" s="3" t="s">
        <v>513</v>
      </c>
      <c r="C246" s="3" t="s">
        <v>44</v>
      </c>
      <c r="D246" s="3" t="s">
        <v>53</v>
      </c>
      <c r="E246" s="3">
        <v>52</v>
      </c>
      <c r="F246" s="3">
        <v>28</v>
      </c>
      <c r="G246" s="3">
        <v>4151.32</v>
      </c>
      <c r="H246" s="3">
        <v>215868.64</v>
      </c>
      <c r="I246" s="4">
        <v>45850</v>
      </c>
      <c r="J246" s="4">
        <v>45925</v>
      </c>
      <c r="K246" s="3" t="s">
        <v>46</v>
      </c>
      <c r="L246" s="5" t="s">
        <v>30</v>
      </c>
    </row>
    <row r="247" spans="1:12" ht="14.25" customHeight="1" x14ac:dyDescent="0.3">
      <c r="A247" s="3" t="s">
        <v>514</v>
      </c>
      <c r="B247" s="3" t="s">
        <v>515</v>
      </c>
      <c r="C247" s="3" t="s">
        <v>28</v>
      </c>
      <c r="E247" s="3">
        <v>116</v>
      </c>
      <c r="G247" s="3">
        <v>6703.31</v>
      </c>
      <c r="H247" s="3">
        <v>777583.96000000008</v>
      </c>
      <c r="I247" s="4">
        <v>45675</v>
      </c>
      <c r="J247" s="4">
        <v>45906</v>
      </c>
      <c r="K247" s="3" t="s">
        <v>54</v>
      </c>
      <c r="L247" s="5" t="s">
        <v>58</v>
      </c>
    </row>
    <row r="248" spans="1:12" ht="14.25" customHeight="1" x14ac:dyDescent="0.3">
      <c r="A248" s="3" t="s">
        <v>516</v>
      </c>
      <c r="B248" s="3" t="s">
        <v>517</v>
      </c>
      <c r="C248" s="3" t="s">
        <v>40</v>
      </c>
      <c r="D248" s="3" t="s">
        <v>53</v>
      </c>
      <c r="E248" s="3">
        <v>24</v>
      </c>
      <c r="F248" s="3">
        <v>94</v>
      </c>
      <c r="G248" s="3">
        <v>18463.060000000001</v>
      </c>
      <c r="H248" s="3">
        <v>443113.44000000012</v>
      </c>
      <c r="I248" s="4">
        <v>45776</v>
      </c>
      <c r="J248" s="4">
        <v>45866</v>
      </c>
      <c r="K248" s="3" t="s">
        <v>25</v>
      </c>
      <c r="L248" s="5" t="s">
        <v>33</v>
      </c>
    </row>
    <row r="249" spans="1:12" ht="14.25" customHeight="1" x14ac:dyDescent="0.3">
      <c r="A249" s="3" t="s">
        <v>518</v>
      </c>
      <c r="B249" s="3" t="s">
        <v>519</v>
      </c>
      <c r="C249" s="3" t="s">
        <v>40</v>
      </c>
      <c r="D249" s="3" t="s">
        <v>15</v>
      </c>
      <c r="E249" s="3">
        <v>161</v>
      </c>
      <c r="F249" s="3">
        <v>36</v>
      </c>
      <c r="G249" s="3">
        <v>11762.01</v>
      </c>
      <c r="H249" s="3">
        <v>1893683.61</v>
      </c>
      <c r="I249" s="4">
        <v>45793</v>
      </c>
      <c r="J249" s="4">
        <v>45913</v>
      </c>
      <c r="K249" s="3" t="s">
        <v>57</v>
      </c>
      <c r="L249" s="5" t="s">
        <v>21</v>
      </c>
    </row>
    <row r="250" spans="1:12" ht="14.25" customHeight="1" x14ac:dyDescent="0.3">
      <c r="A250" s="3" t="s">
        <v>520</v>
      </c>
      <c r="B250" s="3" t="s">
        <v>521</v>
      </c>
      <c r="C250" s="3" t="s">
        <v>20</v>
      </c>
      <c r="D250" s="3" t="s">
        <v>41</v>
      </c>
      <c r="E250" s="3">
        <v>178</v>
      </c>
      <c r="F250" s="3">
        <v>73</v>
      </c>
      <c r="G250" s="3">
        <v>3568.92</v>
      </c>
      <c r="H250" s="3">
        <v>635267.76</v>
      </c>
      <c r="I250" s="4">
        <v>45768</v>
      </c>
      <c r="J250" s="4">
        <v>45903</v>
      </c>
      <c r="K250" s="3" t="s">
        <v>57</v>
      </c>
      <c r="L250" s="5" t="s">
        <v>58</v>
      </c>
    </row>
    <row r="251" spans="1:12" ht="14.25" customHeight="1" x14ac:dyDescent="0.3">
      <c r="A251" s="3" t="s">
        <v>522</v>
      </c>
      <c r="B251" s="3" t="s">
        <v>523</v>
      </c>
      <c r="C251" s="3" t="s">
        <v>14</v>
      </c>
      <c r="D251" s="3" t="s">
        <v>24</v>
      </c>
      <c r="E251" s="3">
        <v>179</v>
      </c>
      <c r="F251" s="3">
        <v>89</v>
      </c>
      <c r="G251" s="3">
        <v>725.89</v>
      </c>
      <c r="H251" s="3">
        <v>129934.31</v>
      </c>
      <c r="I251" s="4">
        <v>45715</v>
      </c>
      <c r="J251" s="4">
        <v>45936</v>
      </c>
      <c r="K251" s="3" t="s">
        <v>54</v>
      </c>
      <c r="L251" s="5" t="s">
        <v>30</v>
      </c>
    </row>
    <row r="252" spans="1:12" ht="14.25" customHeight="1" x14ac:dyDescent="0.3">
      <c r="A252" s="3" t="s">
        <v>524</v>
      </c>
      <c r="B252" s="3" t="s">
        <v>525</v>
      </c>
      <c r="C252" s="3" t="s">
        <v>44</v>
      </c>
      <c r="D252" s="3" t="s">
        <v>15</v>
      </c>
      <c r="E252" s="3">
        <v>28</v>
      </c>
      <c r="F252" s="3">
        <v>82</v>
      </c>
      <c r="G252" s="3">
        <v>5587.86</v>
      </c>
      <c r="H252" s="3">
        <v>156460.07999999999</v>
      </c>
      <c r="I252" s="4">
        <v>45710</v>
      </c>
      <c r="J252" s="4">
        <v>45871</v>
      </c>
      <c r="K252" s="3" t="s">
        <v>57</v>
      </c>
      <c r="L252" s="5" t="s">
        <v>30</v>
      </c>
    </row>
    <row r="253" spans="1:12" ht="14.25" customHeight="1" x14ac:dyDescent="0.3">
      <c r="A253" s="3" t="s">
        <v>526</v>
      </c>
      <c r="B253" s="3" t="s">
        <v>527</v>
      </c>
      <c r="C253" s="3" t="s">
        <v>20</v>
      </c>
      <c r="D253" s="3" t="s">
        <v>53</v>
      </c>
      <c r="E253" s="3">
        <v>155</v>
      </c>
      <c r="F253" s="3">
        <v>68</v>
      </c>
      <c r="G253" s="3">
        <v>3601.82</v>
      </c>
      <c r="H253" s="3">
        <v>558282.1</v>
      </c>
      <c r="I253" s="4">
        <v>45677</v>
      </c>
      <c r="J253" s="4">
        <v>45937</v>
      </c>
      <c r="L253" s="5" t="s">
        <v>33</v>
      </c>
    </row>
    <row r="254" spans="1:12" ht="14.25" customHeight="1" x14ac:dyDescent="0.3">
      <c r="A254" s="3" t="s">
        <v>528</v>
      </c>
      <c r="B254" s="3" t="s">
        <v>529</v>
      </c>
      <c r="C254" s="3" t="s">
        <v>20</v>
      </c>
      <c r="D254" s="3" t="s">
        <v>53</v>
      </c>
      <c r="E254" s="3">
        <v>176</v>
      </c>
      <c r="F254" s="3">
        <v>39</v>
      </c>
      <c r="G254" s="3">
        <v>8321.75</v>
      </c>
      <c r="H254" s="3">
        <v>1464628</v>
      </c>
      <c r="I254" s="4">
        <v>45718</v>
      </c>
      <c r="J254" s="4">
        <v>45920</v>
      </c>
      <c r="K254" s="3" t="s">
        <v>46</v>
      </c>
      <c r="L254" s="5" t="s">
        <v>30</v>
      </c>
    </row>
    <row r="255" spans="1:12" ht="14.25" customHeight="1" x14ac:dyDescent="0.3">
      <c r="A255" s="3" t="s">
        <v>530</v>
      </c>
      <c r="B255" s="3" t="s">
        <v>531</v>
      </c>
      <c r="C255" s="3" t="s">
        <v>14</v>
      </c>
      <c r="D255" s="3" t="s">
        <v>41</v>
      </c>
      <c r="E255" s="3">
        <v>188</v>
      </c>
      <c r="F255" s="3">
        <v>68</v>
      </c>
      <c r="G255" s="3">
        <v>6026.94</v>
      </c>
      <c r="H255" s="3">
        <v>1133064.72</v>
      </c>
      <c r="I255" s="4">
        <v>45805</v>
      </c>
      <c r="J255" s="4">
        <v>45922</v>
      </c>
      <c r="K255" s="3" t="s">
        <v>29</v>
      </c>
      <c r="L255" s="5" t="s">
        <v>33</v>
      </c>
    </row>
    <row r="256" spans="1:12" ht="14.25" customHeight="1" x14ac:dyDescent="0.3">
      <c r="A256" s="3" t="s">
        <v>532</v>
      </c>
      <c r="B256" s="3" t="s">
        <v>533</v>
      </c>
      <c r="C256" s="3" t="s">
        <v>44</v>
      </c>
      <c r="D256" s="3" t="s">
        <v>24</v>
      </c>
      <c r="E256" s="3">
        <v>140</v>
      </c>
      <c r="F256" s="3">
        <v>70</v>
      </c>
      <c r="G256" s="3">
        <v>4237.62</v>
      </c>
      <c r="H256" s="3">
        <v>593266.79999999993</v>
      </c>
      <c r="I256" s="4">
        <v>45758</v>
      </c>
      <c r="J256" s="4">
        <v>45915</v>
      </c>
      <c r="K256" s="3" t="s">
        <v>16</v>
      </c>
      <c r="L256" s="5" t="s">
        <v>58</v>
      </c>
    </row>
    <row r="257" spans="1:12" ht="14.25" customHeight="1" x14ac:dyDescent="0.3">
      <c r="A257" s="3" t="s">
        <v>534</v>
      </c>
      <c r="B257" s="3" t="s">
        <v>535</v>
      </c>
      <c r="C257" s="3" t="s">
        <v>44</v>
      </c>
      <c r="D257" s="3" t="s">
        <v>24</v>
      </c>
      <c r="E257" s="3">
        <v>61</v>
      </c>
      <c r="F257" s="3">
        <v>51</v>
      </c>
      <c r="G257" s="3">
        <v>9391.2199999999993</v>
      </c>
      <c r="H257" s="3">
        <v>572864.41999999993</v>
      </c>
      <c r="I257" s="4">
        <v>45699</v>
      </c>
      <c r="J257" s="4">
        <v>45897</v>
      </c>
      <c r="K257" s="3" t="s">
        <v>25</v>
      </c>
      <c r="L257" s="5" t="s">
        <v>21</v>
      </c>
    </row>
    <row r="258" spans="1:12" ht="14.25" customHeight="1" x14ac:dyDescent="0.3">
      <c r="A258" s="3" t="s">
        <v>536</v>
      </c>
      <c r="B258" s="3" t="s">
        <v>537</v>
      </c>
      <c r="C258" s="3" t="s">
        <v>28</v>
      </c>
      <c r="D258" s="3" t="s">
        <v>53</v>
      </c>
      <c r="E258" s="3">
        <v>29</v>
      </c>
      <c r="F258" s="3">
        <v>35</v>
      </c>
      <c r="G258" s="3">
        <v>11318.58</v>
      </c>
      <c r="H258" s="3">
        <v>328238.82</v>
      </c>
      <c r="I258" s="4">
        <v>45842</v>
      </c>
      <c r="J258" s="4">
        <v>45873</v>
      </c>
      <c r="L258" s="5" t="s">
        <v>17</v>
      </c>
    </row>
    <row r="259" spans="1:12" ht="14.25" customHeight="1" x14ac:dyDescent="0.3">
      <c r="A259" s="3" t="s">
        <v>538</v>
      </c>
      <c r="B259" s="3" t="s">
        <v>539</v>
      </c>
      <c r="C259" s="3" t="s">
        <v>14</v>
      </c>
      <c r="D259" s="3" t="s">
        <v>53</v>
      </c>
      <c r="E259" s="3">
        <v>0</v>
      </c>
      <c r="F259" s="3">
        <v>97</v>
      </c>
      <c r="G259" s="3">
        <v>14295.48</v>
      </c>
      <c r="H259" s="3">
        <v>0</v>
      </c>
      <c r="I259" s="4">
        <v>45687</v>
      </c>
      <c r="J259" s="4">
        <v>45935</v>
      </c>
      <c r="L259" s="5" t="s">
        <v>21</v>
      </c>
    </row>
    <row r="260" spans="1:12" ht="14.25" customHeight="1" x14ac:dyDescent="0.3">
      <c r="A260" s="3" t="s">
        <v>540</v>
      </c>
      <c r="B260" s="3" t="s">
        <v>541</v>
      </c>
      <c r="C260" s="3" t="s">
        <v>20</v>
      </c>
      <c r="D260" s="3" t="s">
        <v>24</v>
      </c>
      <c r="E260" s="3">
        <v>112</v>
      </c>
      <c r="F260" s="3">
        <v>57</v>
      </c>
      <c r="G260" s="3">
        <v>15318.86</v>
      </c>
      <c r="H260" s="3">
        <v>1715712.32</v>
      </c>
      <c r="I260" s="4">
        <v>45836</v>
      </c>
      <c r="J260" s="4">
        <v>45859</v>
      </c>
      <c r="K260" s="3" t="s">
        <v>46</v>
      </c>
      <c r="L260" s="5" t="s">
        <v>17</v>
      </c>
    </row>
    <row r="261" spans="1:12" ht="14.25" customHeight="1" x14ac:dyDescent="0.3">
      <c r="A261" s="3" t="s">
        <v>542</v>
      </c>
      <c r="B261" s="3" t="s">
        <v>269</v>
      </c>
      <c r="C261" s="3" t="s">
        <v>14</v>
      </c>
      <c r="D261" s="3" t="s">
        <v>24</v>
      </c>
      <c r="E261" s="3">
        <v>7</v>
      </c>
      <c r="F261" s="3">
        <v>48</v>
      </c>
      <c r="G261" s="3">
        <v>1556.29</v>
      </c>
      <c r="H261" s="3">
        <v>10894.03</v>
      </c>
      <c r="I261" s="4">
        <v>45750</v>
      </c>
      <c r="J261" s="4">
        <v>45924</v>
      </c>
      <c r="K261" s="3" t="s">
        <v>46</v>
      </c>
      <c r="L261" s="5" t="s">
        <v>21</v>
      </c>
    </row>
    <row r="262" spans="1:12" ht="14.25" customHeight="1" x14ac:dyDescent="0.3">
      <c r="A262" s="3" t="s">
        <v>543</v>
      </c>
      <c r="B262" s="3" t="s">
        <v>544</v>
      </c>
      <c r="C262" s="3" t="s">
        <v>44</v>
      </c>
      <c r="D262" s="3" t="s">
        <v>24</v>
      </c>
      <c r="E262" s="3">
        <v>109</v>
      </c>
      <c r="F262" s="3">
        <v>53</v>
      </c>
      <c r="G262" s="3">
        <v>8204.25</v>
      </c>
      <c r="H262" s="3">
        <v>894263.25</v>
      </c>
      <c r="I262" s="4">
        <v>45756</v>
      </c>
      <c r="J262" s="4">
        <v>45875</v>
      </c>
      <c r="K262" s="3" t="s">
        <v>54</v>
      </c>
      <c r="L262" s="5" t="s">
        <v>30</v>
      </c>
    </row>
    <row r="263" spans="1:12" ht="14.25" customHeight="1" x14ac:dyDescent="0.3">
      <c r="A263" s="3" t="s">
        <v>545</v>
      </c>
      <c r="B263" s="3" t="s">
        <v>546</v>
      </c>
      <c r="C263" s="3" t="s">
        <v>14</v>
      </c>
      <c r="D263" s="3" t="s">
        <v>53</v>
      </c>
      <c r="E263" s="3">
        <v>31</v>
      </c>
      <c r="F263" s="3">
        <v>69</v>
      </c>
      <c r="G263" s="3">
        <v>17346.53</v>
      </c>
      <c r="H263" s="3">
        <v>537742.42999999993</v>
      </c>
      <c r="I263" s="4">
        <v>45825</v>
      </c>
      <c r="J263" s="4">
        <v>45904</v>
      </c>
      <c r="K263" s="3" t="s">
        <v>57</v>
      </c>
      <c r="L263" s="5" t="s">
        <v>30</v>
      </c>
    </row>
    <row r="264" spans="1:12" ht="14.25" customHeight="1" x14ac:dyDescent="0.3">
      <c r="A264" s="3" t="s">
        <v>547</v>
      </c>
      <c r="B264" s="3" t="s">
        <v>548</v>
      </c>
      <c r="C264" s="3" t="s">
        <v>14</v>
      </c>
      <c r="D264" s="3" t="s">
        <v>53</v>
      </c>
      <c r="E264" s="3">
        <v>56</v>
      </c>
      <c r="F264" s="3">
        <v>86</v>
      </c>
      <c r="G264" s="3">
        <v>4659.9399999999996</v>
      </c>
      <c r="H264" s="3">
        <v>260956.64</v>
      </c>
      <c r="I264" s="4">
        <v>45817</v>
      </c>
      <c r="J264" s="4">
        <v>45922</v>
      </c>
      <c r="K264" s="3" t="s">
        <v>25</v>
      </c>
      <c r="L264" s="5" t="s">
        <v>21</v>
      </c>
    </row>
    <row r="265" spans="1:12" ht="14.25" customHeight="1" x14ac:dyDescent="0.3">
      <c r="A265" s="3" t="s">
        <v>549</v>
      </c>
      <c r="B265" s="3" t="s">
        <v>550</v>
      </c>
      <c r="C265" s="3" t="s">
        <v>28</v>
      </c>
      <c r="D265" s="3" t="s">
        <v>53</v>
      </c>
      <c r="E265" s="3">
        <v>53</v>
      </c>
      <c r="F265" s="3">
        <v>86</v>
      </c>
      <c r="G265" s="3">
        <v>17754.84</v>
      </c>
      <c r="H265" s="3">
        <v>941006.52</v>
      </c>
      <c r="I265" s="4">
        <v>45833</v>
      </c>
      <c r="J265" s="4">
        <v>45933</v>
      </c>
      <c r="K265" s="3" t="s">
        <v>57</v>
      </c>
      <c r="L265" s="5" t="s">
        <v>58</v>
      </c>
    </row>
    <row r="266" spans="1:12" ht="14.25" customHeight="1" x14ac:dyDescent="0.3">
      <c r="A266" s="3" t="s">
        <v>551</v>
      </c>
      <c r="B266" s="3" t="s">
        <v>552</v>
      </c>
      <c r="C266" s="3" t="s">
        <v>14</v>
      </c>
      <c r="D266" s="3" t="s">
        <v>41</v>
      </c>
      <c r="E266" s="3">
        <v>7</v>
      </c>
      <c r="F266" s="3">
        <v>53</v>
      </c>
      <c r="G266" s="3">
        <v>16116.03</v>
      </c>
      <c r="H266" s="3">
        <v>112812.21</v>
      </c>
      <c r="I266" s="4">
        <v>45795</v>
      </c>
      <c r="J266" s="4">
        <v>45879</v>
      </c>
      <c r="K266" s="3" t="s">
        <v>16</v>
      </c>
      <c r="L266" s="5" t="s">
        <v>30</v>
      </c>
    </row>
    <row r="267" spans="1:12" ht="14.25" customHeight="1" x14ac:dyDescent="0.3">
      <c r="A267" s="3" t="s">
        <v>553</v>
      </c>
      <c r="B267" s="3" t="s">
        <v>554</v>
      </c>
      <c r="C267" s="3" t="s">
        <v>40</v>
      </c>
      <c r="D267" s="3" t="s">
        <v>45</v>
      </c>
      <c r="E267" s="3">
        <v>77</v>
      </c>
      <c r="F267" s="3">
        <v>51</v>
      </c>
      <c r="G267" s="3">
        <v>17121.14</v>
      </c>
      <c r="H267" s="3">
        <v>1318327.78</v>
      </c>
      <c r="I267" s="4">
        <v>45710</v>
      </c>
      <c r="J267" s="4">
        <v>45859</v>
      </c>
      <c r="L267" s="5" t="s">
        <v>21</v>
      </c>
    </row>
    <row r="268" spans="1:12" ht="14.25" customHeight="1" x14ac:dyDescent="0.3">
      <c r="A268" s="3" t="s">
        <v>555</v>
      </c>
      <c r="B268" s="3" t="s">
        <v>556</v>
      </c>
      <c r="C268" s="3" t="s">
        <v>44</v>
      </c>
      <c r="D268" s="3" t="s">
        <v>15</v>
      </c>
      <c r="E268" s="3">
        <v>143</v>
      </c>
      <c r="F268" s="3">
        <v>87</v>
      </c>
      <c r="G268" s="3">
        <v>18890.97</v>
      </c>
      <c r="H268" s="3">
        <v>2701408.71</v>
      </c>
      <c r="I268" s="4">
        <v>45842</v>
      </c>
      <c r="J268" s="4">
        <v>45854</v>
      </c>
      <c r="L268" s="5" t="s">
        <v>21</v>
      </c>
    </row>
    <row r="269" spans="1:12" ht="14.25" customHeight="1" x14ac:dyDescent="0.3">
      <c r="A269" s="3" t="s">
        <v>557</v>
      </c>
      <c r="B269" s="3" t="s">
        <v>558</v>
      </c>
      <c r="C269" s="3" t="s">
        <v>40</v>
      </c>
      <c r="D269" s="3" t="s">
        <v>15</v>
      </c>
      <c r="F269" s="3">
        <v>74</v>
      </c>
      <c r="G269" s="3">
        <v>17931.900000000001</v>
      </c>
      <c r="I269" s="4">
        <v>45680</v>
      </c>
      <c r="J269" s="4">
        <v>45862</v>
      </c>
      <c r="K269" s="3" t="s">
        <v>54</v>
      </c>
      <c r="L269" s="5" t="s">
        <v>30</v>
      </c>
    </row>
    <row r="270" spans="1:12" ht="14.25" customHeight="1" x14ac:dyDescent="0.3">
      <c r="A270" s="3" t="s">
        <v>559</v>
      </c>
      <c r="B270" s="3" t="s">
        <v>560</v>
      </c>
      <c r="C270" s="3" t="s">
        <v>28</v>
      </c>
      <c r="D270" s="3" t="s">
        <v>15</v>
      </c>
      <c r="E270" s="3">
        <v>73</v>
      </c>
      <c r="F270" s="3">
        <v>26</v>
      </c>
      <c r="G270" s="3">
        <v>14731.3</v>
      </c>
      <c r="H270" s="3">
        <v>1075384.8999999999</v>
      </c>
      <c r="I270" s="4">
        <v>45735</v>
      </c>
      <c r="J270" s="4">
        <v>45896</v>
      </c>
      <c r="K270" s="3" t="s">
        <v>16</v>
      </c>
      <c r="L270" s="5" t="s">
        <v>17</v>
      </c>
    </row>
    <row r="271" spans="1:12" ht="14.25" customHeight="1" x14ac:dyDescent="0.3">
      <c r="A271" s="3" t="s">
        <v>561</v>
      </c>
      <c r="B271" s="3" t="s">
        <v>562</v>
      </c>
      <c r="C271" s="3" t="s">
        <v>14</v>
      </c>
      <c r="D271" s="3" t="s">
        <v>53</v>
      </c>
      <c r="E271" s="3">
        <v>111</v>
      </c>
      <c r="F271" s="3">
        <v>38</v>
      </c>
      <c r="G271" s="3">
        <v>11681.68</v>
      </c>
      <c r="H271" s="3">
        <v>1296666.48</v>
      </c>
      <c r="I271" s="4">
        <v>45775</v>
      </c>
      <c r="J271" s="4">
        <v>45883</v>
      </c>
      <c r="K271" s="3" t="s">
        <v>29</v>
      </c>
      <c r="L271" s="5" t="s">
        <v>21</v>
      </c>
    </row>
    <row r="272" spans="1:12" ht="14.25" customHeight="1" x14ac:dyDescent="0.3">
      <c r="A272" s="3" t="s">
        <v>563</v>
      </c>
      <c r="B272" s="3" t="s">
        <v>564</v>
      </c>
      <c r="C272" s="3" t="s">
        <v>40</v>
      </c>
      <c r="D272" s="3" t="s">
        <v>53</v>
      </c>
      <c r="E272" s="3">
        <v>1</v>
      </c>
      <c r="F272" s="3">
        <v>20</v>
      </c>
      <c r="G272" s="3">
        <v>16358</v>
      </c>
      <c r="H272" s="3">
        <v>16358</v>
      </c>
      <c r="I272" s="4">
        <v>45836</v>
      </c>
      <c r="J272" s="4">
        <v>45883</v>
      </c>
      <c r="K272" s="3" t="s">
        <v>57</v>
      </c>
      <c r="L272" s="5" t="s">
        <v>30</v>
      </c>
    </row>
    <row r="273" spans="1:12" ht="14.25" customHeight="1" x14ac:dyDescent="0.3">
      <c r="A273" s="3" t="s">
        <v>565</v>
      </c>
      <c r="B273" s="3" t="s">
        <v>566</v>
      </c>
      <c r="C273" s="3" t="s">
        <v>28</v>
      </c>
      <c r="D273" s="3" t="s">
        <v>24</v>
      </c>
      <c r="E273" s="3">
        <v>10</v>
      </c>
      <c r="F273" s="3">
        <v>21</v>
      </c>
      <c r="G273" s="3">
        <v>7293.03</v>
      </c>
      <c r="H273" s="3">
        <v>72930.3</v>
      </c>
      <c r="I273" s="4">
        <v>45694</v>
      </c>
      <c r="J273" s="4">
        <v>45866</v>
      </c>
      <c r="K273" s="3" t="s">
        <v>25</v>
      </c>
      <c r="L273" s="5" t="s">
        <v>58</v>
      </c>
    </row>
    <row r="274" spans="1:12" ht="14.25" customHeight="1" x14ac:dyDescent="0.3">
      <c r="A274" s="3" t="s">
        <v>567</v>
      </c>
      <c r="B274" s="3" t="s">
        <v>568</v>
      </c>
      <c r="C274" s="3" t="s">
        <v>40</v>
      </c>
      <c r="D274" s="3" t="s">
        <v>45</v>
      </c>
      <c r="E274" s="3">
        <v>19</v>
      </c>
      <c r="F274" s="3">
        <v>24</v>
      </c>
      <c r="G274" s="3">
        <v>6936.58</v>
      </c>
      <c r="H274" s="3">
        <v>131795.01999999999</v>
      </c>
      <c r="I274" s="4">
        <v>45675</v>
      </c>
      <c r="J274" s="4">
        <v>45872</v>
      </c>
      <c r="K274" s="3" t="s">
        <v>54</v>
      </c>
      <c r="L274" s="5" t="s">
        <v>30</v>
      </c>
    </row>
    <row r="275" spans="1:12" ht="14.25" customHeight="1" x14ac:dyDescent="0.3">
      <c r="A275" s="3" t="s">
        <v>569</v>
      </c>
      <c r="B275" s="3" t="s">
        <v>570</v>
      </c>
      <c r="C275" s="3" t="s">
        <v>14</v>
      </c>
      <c r="D275" s="3" t="s">
        <v>15</v>
      </c>
      <c r="E275" s="3">
        <v>136</v>
      </c>
      <c r="F275" s="3">
        <v>72</v>
      </c>
      <c r="G275" s="3">
        <v>5924.59</v>
      </c>
      <c r="H275" s="3">
        <v>805744.24</v>
      </c>
      <c r="I275" s="4">
        <v>45729</v>
      </c>
      <c r="J275" s="4">
        <v>45941</v>
      </c>
      <c r="K275" s="3" t="s">
        <v>46</v>
      </c>
      <c r="L275" s="5" t="s">
        <v>58</v>
      </c>
    </row>
    <row r="276" spans="1:12" ht="14.25" customHeight="1" x14ac:dyDescent="0.3">
      <c r="A276" s="3" t="s">
        <v>571</v>
      </c>
      <c r="B276" s="3" t="s">
        <v>572</v>
      </c>
      <c r="C276" s="3" t="s">
        <v>20</v>
      </c>
      <c r="E276" s="3">
        <v>85</v>
      </c>
      <c r="F276" s="3">
        <v>43</v>
      </c>
      <c r="G276" s="3">
        <v>2329.0500000000002</v>
      </c>
      <c r="H276" s="3">
        <v>197969.25</v>
      </c>
      <c r="I276" s="4">
        <v>45727</v>
      </c>
      <c r="J276" s="4">
        <v>45869</v>
      </c>
      <c r="K276" s="3" t="s">
        <v>16</v>
      </c>
      <c r="L276" s="5" t="s">
        <v>33</v>
      </c>
    </row>
    <row r="277" spans="1:12" ht="14.25" customHeight="1" x14ac:dyDescent="0.3">
      <c r="A277" s="3" t="s">
        <v>573</v>
      </c>
      <c r="B277" s="3" t="s">
        <v>574</v>
      </c>
      <c r="C277" s="3" t="s">
        <v>14</v>
      </c>
      <c r="D277" s="3" t="s">
        <v>45</v>
      </c>
      <c r="F277" s="3">
        <v>33</v>
      </c>
      <c r="G277" s="3">
        <v>14846.65</v>
      </c>
      <c r="I277" s="4">
        <v>45775</v>
      </c>
      <c r="J277" s="4">
        <v>45852</v>
      </c>
      <c r="K277" s="3" t="s">
        <v>54</v>
      </c>
      <c r="L277" s="5" t="s">
        <v>30</v>
      </c>
    </row>
    <row r="278" spans="1:12" ht="14.25" customHeight="1" x14ac:dyDescent="0.3">
      <c r="A278" s="3" t="s">
        <v>469</v>
      </c>
      <c r="B278" s="3" t="s">
        <v>575</v>
      </c>
      <c r="C278" s="3" t="s">
        <v>40</v>
      </c>
      <c r="D278" s="3" t="s">
        <v>53</v>
      </c>
      <c r="E278" s="3">
        <v>24</v>
      </c>
      <c r="F278" s="3">
        <v>92</v>
      </c>
      <c r="G278" s="3">
        <v>2830.15</v>
      </c>
      <c r="H278" s="3">
        <v>67923.600000000006</v>
      </c>
      <c r="I278" s="4">
        <v>45734</v>
      </c>
      <c r="J278" s="4">
        <v>45877</v>
      </c>
      <c r="K278" s="3" t="s">
        <v>29</v>
      </c>
      <c r="L278" s="5" t="s">
        <v>33</v>
      </c>
    </row>
    <row r="279" spans="1:12" ht="14.25" customHeight="1" x14ac:dyDescent="0.3">
      <c r="A279" s="3" t="s">
        <v>576</v>
      </c>
      <c r="B279" s="3" t="s">
        <v>577</v>
      </c>
      <c r="C279" s="3" t="s">
        <v>28</v>
      </c>
      <c r="D279" s="3" t="s">
        <v>53</v>
      </c>
      <c r="E279" s="3">
        <v>3</v>
      </c>
      <c r="F279" s="3">
        <v>45</v>
      </c>
      <c r="G279" s="3">
        <v>10537.52</v>
      </c>
      <c r="H279" s="3">
        <v>31612.560000000001</v>
      </c>
      <c r="I279" s="4">
        <v>45747</v>
      </c>
      <c r="J279" s="4">
        <v>45884</v>
      </c>
      <c r="K279" s="3" t="s">
        <v>54</v>
      </c>
      <c r="L279" s="5" t="s">
        <v>17</v>
      </c>
    </row>
    <row r="280" spans="1:12" ht="14.25" customHeight="1" x14ac:dyDescent="0.3">
      <c r="A280" s="3" t="s">
        <v>81</v>
      </c>
      <c r="B280" s="3" t="s">
        <v>578</v>
      </c>
      <c r="C280" s="3" t="s">
        <v>14</v>
      </c>
      <c r="D280" s="3" t="s">
        <v>45</v>
      </c>
      <c r="E280" s="3">
        <v>74</v>
      </c>
      <c r="F280" s="3">
        <v>89</v>
      </c>
      <c r="G280" s="3">
        <v>18290.259999999998</v>
      </c>
      <c r="H280" s="3">
        <v>1353479.24</v>
      </c>
      <c r="I280" s="4">
        <v>45825</v>
      </c>
      <c r="J280" s="4">
        <v>45927</v>
      </c>
      <c r="K280" s="3" t="s">
        <v>54</v>
      </c>
      <c r="L280" s="5" t="s">
        <v>33</v>
      </c>
    </row>
    <row r="281" spans="1:12" ht="14.25" customHeight="1" x14ac:dyDescent="0.3">
      <c r="A281" s="3" t="s">
        <v>579</v>
      </c>
      <c r="B281" s="3" t="s">
        <v>580</v>
      </c>
      <c r="C281" s="3" t="s">
        <v>44</v>
      </c>
      <c r="E281" s="3">
        <v>40</v>
      </c>
      <c r="F281" s="3">
        <v>57</v>
      </c>
      <c r="G281" s="3">
        <v>1390.15</v>
      </c>
      <c r="H281" s="3">
        <v>55606</v>
      </c>
      <c r="I281" s="4">
        <v>45818</v>
      </c>
      <c r="J281" s="4">
        <v>45881</v>
      </c>
      <c r="K281" s="3" t="s">
        <v>57</v>
      </c>
      <c r="L281" s="5" t="s">
        <v>21</v>
      </c>
    </row>
    <row r="282" spans="1:12" ht="14.25" customHeight="1" x14ac:dyDescent="0.3">
      <c r="A282" s="3" t="s">
        <v>581</v>
      </c>
      <c r="B282" s="3" t="s">
        <v>582</v>
      </c>
      <c r="C282" s="3" t="s">
        <v>14</v>
      </c>
      <c r="D282" s="3" t="s">
        <v>15</v>
      </c>
      <c r="E282" s="3">
        <v>152</v>
      </c>
      <c r="F282" s="3">
        <v>95</v>
      </c>
      <c r="G282" s="3">
        <v>4168.1000000000004</v>
      </c>
      <c r="H282" s="3">
        <v>633551.20000000007</v>
      </c>
      <c r="I282" s="4">
        <v>45847</v>
      </c>
      <c r="J282" s="4">
        <v>45880</v>
      </c>
      <c r="L282" s="5" t="s">
        <v>21</v>
      </c>
    </row>
    <row r="283" spans="1:12" ht="14.25" customHeight="1" x14ac:dyDescent="0.3">
      <c r="A283" s="3" t="s">
        <v>583</v>
      </c>
      <c r="B283" s="3" t="s">
        <v>584</v>
      </c>
      <c r="C283" s="3" t="s">
        <v>44</v>
      </c>
      <c r="D283" s="3" t="s">
        <v>24</v>
      </c>
      <c r="E283" s="3">
        <v>85</v>
      </c>
      <c r="F283" s="3">
        <v>46</v>
      </c>
      <c r="G283" s="3">
        <v>18005.37</v>
      </c>
      <c r="H283" s="3">
        <v>1530456.45</v>
      </c>
      <c r="I283" s="4">
        <v>45696</v>
      </c>
      <c r="J283" s="4">
        <v>45891</v>
      </c>
      <c r="K283" s="3" t="s">
        <v>54</v>
      </c>
      <c r="L283" s="5" t="s">
        <v>17</v>
      </c>
    </row>
    <row r="284" spans="1:12" ht="14.25" customHeight="1" x14ac:dyDescent="0.3">
      <c r="A284" s="3" t="s">
        <v>585</v>
      </c>
      <c r="B284" s="3" t="s">
        <v>586</v>
      </c>
      <c r="C284" s="3" t="s">
        <v>44</v>
      </c>
      <c r="D284" s="3" t="s">
        <v>24</v>
      </c>
      <c r="E284" s="3">
        <v>167</v>
      </c>
      <c r="F284" s="3">
        <v>31</v>
      </c>
      <c r="G284" s="3">
        <v>12680.31</v>
      </c>
      <c r="H284" s="3">
        <v>2117611.77</v>
      </c>
      <c r="I284" s="4">
        <v>45707</v>
      </c>
      <c r="J284" s="4">
        <v>45910</v>
      </c>
      <c r="K284" s="3" t="s">
        <v>25</v>
      </c>
      <c r="L284" s="5" t="s">
        <v>58</v>
      </c>
    </row>
    <row r="285" spans="1:12" ht="14.25" customHeight="1" x14ac:dyDescent="0.3">
      <c r="A285" s="3" t="s">
        <v>587</v>
      </c>
      <c r="B285" s="3" t="s">
        <v>588</v>
      </c>
      <c r="C285" s="3" t="s">
        <v>20</v>
      </c>
      <c r="D285" s="3" t="s">
        <v>41</v>
      </c>
      <c r="E285" s="3">
        <v>137</v>
      </c>
      <c r="F285" s="3">
        <v>64</v>
      </c>
      <c r="G285" s="3">
        <v>16770.23</v>
      </c>
      <c r="H285" s="3">
        <v>2297521.5099999998</v>
      </c>
      <c r="I285" s="4">
        <v>45765</v>
      </c>
      <c r="J285" s="4">
        <v>45892</v>
      </c>
      <c r="K285" s="3" t="s">
        <v>29</v>
      </c>
      <c r="L285" s="5" t="s">
        <v>21</v>
      </c>
    </row>
    <row r="286" spans="1:12" ht="14.25" customHeight="1" x14ac:dyDescent="0.3">
      <c r="A286" s="3" t="s">
        <v>589</v>
      </c>
      <c r="B286" s="3" t="s">
        <v>590</v>
      </c>
      <c r="C286" s="3" t="s">
        <v>14</v>
      </c>
      <c r="E286" s="3">
        <v>189</v>
      </c>
      <c r="F286" s="3">
        <v>65</v>
      </c>
      <c r="G286" s="3">
        <v>986.97</v>
      </c>
      <c r="H286" s="3">
        <v>186537.33</v>
      </c>
      <c r="I286" s="4">
        <v>45719</v>
      </c>
      <c r="J286" s="4">
        <v>45894</v>
      </c>
      <c r="K286" s="3" t="s">
        <v>16</v>
      </c>
      <c r="L286" s="5" t="s">
        <v>17</v>
      </c>
    </row>
    <row r="287" spans="1:12" ht="14.25" customHeight="1" x14ac:dyDescent="0.3">
      <c r="A287" s="3" t="s">
        <v>591</v>
      </c>
      <c r="B287" s="3" t="s">
        <v>592</v>
      </c>
      <c r="C287" s="3" t="s">
        <v>28</v>
      </c>
      <c r="D287" s="3" t="s">
        <v>24</v>
      </c>
      <c r="E287" s="3">
        <v>53</v>
      </c>
      <c r="F287" s="3">
        <v>84</v>
      </c>
      <c r="G287" s="3">
        <v>1701.83</v>
      </c>
      <c r="H287" s="3">
        <v>90196.989999999991</v>
      </c>
      <c r="I287" s="4">
        <v>45687</v>
      </c>
      <c r="J287" s="4">
        <v>45916</v>
      </c>
      <c r="L287" s="5" t="s">
        <v>21</v>
      </c>
    </row>
    <row r="288" spans="1:12" ht="14.25" customHeight="1" x14ac:dyDescent="0.3">
      <c r="A288" s="3" t="s">
        <v>593</v>
      </c>
      <c r="B288" s="3" t="s">
        <v>594</v>
      </c>
      <c r="C288" s="3" t="s">
        <v>14</v>
      </c>
      <c r="D288" s="3" t="s">
        <v>41</v>
      </c>
      <c r="E288" s="3">
        <v>25</v>
      </c>
      <c r="F288" s="3">
        <v>48</v>
      </c>
      <c r="G288" s="3">
        <v>7816.45</v>
      </c>
      <c r="H288" s="3">
        <v>195411.25</v>
      </c>
      <c r="I288" s="4">
        <v>45772</v>
      </c>
      <c r="J288" s="4">
        <v>45871</v>
      </c>
      <c r="K288" s="3" t="s">
        <v>16</v>
      </c>
      <c r="L288" s="5" t="s">
        <v>30</v>
      </c>
    </row>
    <row r="289" spans="1:12" ht="14.25" customHeight="1" x14ac:dyDescent="0.3">
      <c r="A289" s="3" t="s">
        <v>595</v>
      </c>
      <c r="B289" s="3" t="s">
        <v>596</v>
      </c>
      <c r="C289" s="3" t="s">
        <v>40</v>
      </c>
      <c r="D289" s="3" t="s">
        <v>41</v>
      </c>
      <c r="E289" s="3">
        <v>10</v>
      </c>
      <c r="F289" s="3">
        <v>55</v>
      </c>
      <c r="G289" s="3">
        <v>14394.97</v>
      </c>
      <c r="H289" s="3">
        <v>143949.70000000001</v>
      </c>
      <c r="I289" s="4">
        <v>45792</v>
      </c>
      <c r="J289" s="4">
        <v>45927</v>
      </c>
      <c r="K289" s="3" t="s">
        <v>29</v>
      </c>
      <c r="L289" s="5" t="s">
        <v>30</v>
      </c>
    </row>
    <row r="290" spans="1:12" ht="14.25" customHeight="1" x14ac:dyDescent="0.3">
      <c r="A290" s="3" t="s">
        <v>597</v>
      </c>
      <c r="B290" s="3" t="s">
        <v>598</v>
      </c>
      <c r="C290" s="3" t="s">
        <v>28</v>
      </c>
      <c r="D290" s="3" t="s">
        <v>53</v>
      </c>
      <c r="E290" s="3">
        <v>97</v>
      </c>
      <c r="F290" s="3">
        <v>74</v>
      </c>
      <c r="G290" s="3">
        <v>13290.24</v>
      </c>
      <c r="H290" s="3">
        <v>1289153.28</v>
      </c>
      <c r="I290" s="4">
        <v>45791</v>
      </c>
      <c r="J290" s="4">
        <v>45938</v>
      </c>
      <c r="K290" s="3" t="s">
        <v>25</v>
      </c>
      <c r="L290" s="5" t="s">
        <v>30</v>
      </c>
    </row>
    <row r="291" spans="1:12" ht="14.25" customHeight="1" x14ac:dyDescent="0.3">
      <c r="A291" s="3" t="s">
        <v>599</v>
      </c>
      <c r="B291" s="3" t="s">
        <v>600</v>
      </c>
      <c r="C291" s="3" t="s">
        <v>40</v>
      </c>
      <c r="D291" s="3" t="s">
        <v>53</v>
      </c>
      <c r="E291" s="3">
        <v>149</v>
      </c>
      <c r="F291" s="3">
        <v>88</v>
      </c>
      <c r="G291" s="3">
        <v>9700.91</v>
      </c>
      <c r="H291" s="3">
        <v>1445435.59</v>
      </c>
      <c r="I291" s="4">
        <v>45690</v>
      </c>
      <c r="J291" s="4">
        <v>45858</v>
      </c>
      <c r="L291" s="5" t="s">
        <v>30</v>
      </c>
    </row>
    <row r="292" spans="1:12" ht="14.25" customHeight="1" x14ac:dyDescent="0.3">
      <c r="A292" s="3" t="s">
        <v>601</v>
      </c>
      <c r="B292" s="3" t="s">
        <v>602</v>
      </c>
      <c r="C292" s="3" t="s">
        <v>40</v>
      </c>
      <c r="D292" s="3" t="s">
        <v>53</v>
      </c>
      <c r="E292" s="3">
        <v>147</v>
      </c>
      <c r="F292" s="3">
        <v>81</v>
      </c>
      <c r="G292" s="3">
        <v>19106.96</v>
      </c>
      <c r="H292" s="3">
        <v>2808723.12</v>
      </c>
      <c r="I292" s="4">
        <v>45737</v>
      </c>
      <c r="J292" s="4">
        <v>45881</v>
      </c>
      <c r="K292" s="3" t="s">
        <v>29</v>
      </c>
      <c r="L292" s="5" t="s">
        <v>17</v>
      </c>
    </row>
    <row r="293" spans="1:12" ht="14.25" customHeight="1" x14ac:dyDescent="0.3">
      <c r="A293" s="3" t="s">
        <v>603</v>
      </c>
      <c r="B293" s="3" t="s">
        <v>604</v>
      </c>
      <c r="C293" s="3" t="s">
        <v>28</v>
      </c>
      <c r="D293" s="3" t="s">
        <v>53</v>
      </c>
      <c r="E293" s="3">
        <v>153</v>
      </c>
      <c r="F293" s="3">
        <v>85</v>
      </c>
      <c r="G293" s="3">
        <v>2176.64</v>
      </c>
      <c r="H293" s="3">
        <v>333025.91999999998</v>
      </c>
      <c r="I293" s="4">
        <v>45823</v>
      </c>
      <c r="J293" s="4">
        <v>45855</v>
      </c>
      <c r="K293" s="3" t="s">
        <v>25</v>
      </c>
      <c r="L293" s="5" t="s">
        <v>33</v>
      </c>
    </row>
    <row r="294" spans="1:12" ht="14.25" customHeight="1" x14ac:dyDescent="0.3">
      <c r="A294" s="3" t="s">
        <v>605</v>
      </c>
      <c r="B294" s="3" t="s">
        <v>606</v>
      </c>
      <c r="C294" s="3" t="s">
        <v>28</v>
      </c>
      <c r="D294" s="3" t="s">
        <v>45</v>
      </c>
      <c r="E294" s="3">
        <v>16</v>
      </c>
      <c r="F294" s="3">
        <v>20</v>
      </c>
      <c r="G294" s="3">
        <v>9935.0499999999993</v>
      </c>
      <c r="H294" s="3">
        <v>158960.79999999999</v>
      </c>
      <c r="I294" s="4">
        <v>45793</v>
      </c>
      <c r="J294" s="4">
        <v>45937</v>
      </c>
      <c r="K294" s="3" t="s">
        <v>57</v>
      </c>
      <c r="L294" s="5" t="s">
        <v>58</v>
      </c>
    </row>
    <row r="295" spans="1:12" ht="14.25" customHeight="1" x14ac:dyDescent="0.3">
      <c r="A295" s="3" t="s">
        <v>607</v>
      </c>
      <c r="B295" s="3" t="s">
        <v>253</v>
      </c>
      <c r="C295" s="3" t="s">
        <v>28</v>
      </c>
      <c r="D295" s="3" t="s">
        <v>41</v>
      </c>
      <c r="E295" s="3">
        <v>41</v>
      </c>
      <c r="F295" s="3">
        <v>44</v>
      </c>
      <c r="G295" s="3">
        <v>4965.72</v>
      </c>
      <c r="H295" s="3">
        <v>203594.52</v>
      </c>
      <c r="I295" s="4">
        <v>45795</v>
      </c>
      <c r="J295" s="4">
        <v>45877</v>
      </c>
      <c r="K295" s="3" t="s">
        <v>46</v>
      </c>
      <c r="L295" s="5" t="s">
        <v>33</v>
      </c>
    </row>
    <row r="296" spans="1:12" ht="14.25" customHeight="1" x14ac:dyDescent="0.3">
      <c r="A296" s="3" t="s">
        <v>608</v>
      </c>
      <c r="B296" s="3" t="s">
        <v>609</v>
      </c>
      <c r="C296" s="3" t="s">
        <v>20</v>
      </c>
      <c r="D296" s="3" t="s">
        <v>15</v>
      </c>
      <c r="E296" s="3">
        <v>107</v>
      </c>
      <c r="F296" s="3">
        <v>63</v>
      </c>
      <c r="G296" s="3">
        <v>19355.599999999999</v>
      </c>
      <c r="H296" s="3">
        <v>2071049.2</v>
      </c>
      <c r="I296" s="4">
        <v>45788</v>
      </c>
      <c r="J296" s="4">
        <v>45906</v>
      </c>
      <c r="K296" s="3" t="s">
        <v>16</v>
      </c>
      <c r="L296" s="5" t="s">
        <v>17</v>
      </c>
    </row>
    <row r="297" spans="1:12" ht="14.25" customHeight="1" x14ac:dyDescent="0.3">
      <c r="A297" s="3" t="s">
        <v>610</v>
      </c>
      <c r="B297" s="3" t="s">
        <v>611</v>
      </c>
      <c r="C297" s="3" t="s">
        <v>44</v>
      </c>
      <c r="D297" s="3" t="s">
        <v>45</v>
      </c>
      <c r="E297" s="3">
        <v>97</v>
      </c>
      <c r="G297" s="3">
        <v>7251.43</v>
      </c>
      <c r="H297" s="3">
        <v>703388.71000000008</v>
      </c>
      <c r="I297" s="4">
        <v>45738</v>
      </c>
      <c r="J297" s="4">
        <v>45940</v>
      </c>
      <c r="K297" s="3" t="s">
        <v>25</v>
      </c>
      <c r="L297" s="5" t="s">
        <v>21</v>
      </c>
    </row>
    <row r="298" spans="1:12" ht="14.25" customHeight="1" x14ac:dyDescent="0.3">
      <c r="A298" s="3" t="s">
        <v>612</v>
      </c>
      <c r="B298" s="3" t="s">
        <v>613</v>
      </c>
      <c r="C298" s="3" t="s">
        <v>44</v>
      </c>
      <c r="D298" s="3" t="s">
        <v>45</v>
      </c>
      <c r="F298" s="3">
        <v>80</v>
      </c>
      <c r="G298" s="3">
        <v>15810.77</v>
      </c>
      <c r="I298" s="4">
        <v>45693</v>
      </c>
      <c r="J298" s="4">
        <v>45926</v>
      </c>
      <c r="K298" s="3" t="s">
        <v>16</v>
      </c>
      <c r="L298" s="5" t="s">
        <v>21</v>
      </c>
    </row>
    <row r="299" spans="1:12" ht="14.25" customHeight="1" x14ac:dyDescent="0.3">
      <c r="A299" s="3" t="s">
        <v>614</v>
      </c>
      <c r="B299" s="3" t="s">
        <v>615</v>
      </c>
      <c r="C299" s="3" t="s">
        <v>28</v>
      </c>
      <c r="D299" s="3" t="s">
        <v>15</v>
      </c>
      <c r="E299" s="3">
        <v>54</v>
      </c>
      <c r="F299" s="3">
        <v>66</v>
      </c>
      <c r="G299" s="3">
        <v>1779.77</v>
      </c>
      <c r="H299" s="3">
        <v>96107.58</v>
      </c>
      <c r="I299" s="4">
        <v>45670</v>
      </c>
      <c r="J299" s="4">
        <v>45914</v>
      </c>
      <c r="K299" s="3" t="s">
        <v>25</v>
      </c>
      <c r="L299" s="5" t="s">
        <v>33</v>
      </c>
    </row>
    <row r="300" spans="1:12" ht="14.25" customHeight="1" x14ac:dyDescent="0.3">
      <c r="A300" s="3" t="s">
        <v>616</v>
      </c>
      <c r="B300" s="3" t="s">
        <v>617</v>
      </c>
      <c r="C300" s="3" t="s">
        <v>20</v>
      </c>
      <c r="D300" s="3" t="s">
        <v>24</v>
      </c>
      <c r="F300" s="3">
        <v>27</v>
      </c>
      <c r="G300" s="3">
        <v>12797.04</v>
      </c>
      <c r="I300" s="4">
        <v>45724</v>
      </c>
      <c r="J300" s="4">
        <v>45881</v>
      </c>
      <c r="K300" s="3" t="s">
        <v>16</v>
      </c>
      <c r="L300" s="5" t="s">
        <v>17</v>
      </c>
    </row>
    <row r="301" spans="1:12" ht="14.25" customHeight="1" x14ac:dyDescent="0.3">
      <c r="A301" s="3" t="s">
        <v>618</v>
      </c>
      <c r="B301" s="3" t="s">
        <v>554</v>
      </c>
      <c r="C301" s="3" t="s">
        <v>44</v>
      </c>
      <c r="D301" s="3" t="s">
        <v>15</v>
      </c>
      <c r="E301" s="3">
        <v>117</v>
      </c>
      <c r="F301" s="3">
        <v>99</v>
      </c>
      <c r="G301" s="3">
        <v>16991.45</v>
      </c>
      <c r="H301" s="3">
        <v>1987999.65</v>
      </c>
      <c r="I301" s="4">
        <v>45802</v>
      </c>
      <c r="J301" s="4">
        <v>45896</v>
      </c>
      <c r="K301" s="3" t="s">
        <v>54</v>
      </c>
      <c r="L301" s="5" t="s">
        <v>17</v>
      </c>
    </row>
    <row r="302" spans="1:12" ht="14.25" customHeight="1" x14ac:dyDescent="0.3">
      <c r="A302" s="3" t="s">
        <v>619</v>
      </c>
      <c r="B302" s="3" t="s">
        <v>620</v>
      </c>
      <c r="C302" s="3" t="s">
        <v>44</v>
      </c>
      <c r="D302" s="3" t="s">
        <v>24</v>
      </c>
      <c r="E302" s="3">
        <v>88</v>
      </c>
      <c r="F302" s="3">
        <v>31</v>
      </c>
      <c r="G302" s="3">
        <v>4463.13</v>
      </c>
      <c r="H302" s="3">
        <v>392755.44</v>
      </c>
      <c r="I302" s="4">
        <v>45799</v>
      </c>
      <c r="J302" s="4">
        <v>45874</v>
      </c>
      <c r="K302" s="3" t="s">
        <v>57</v>
      </c>
      <c r="L302" s="5" t="s">
        <v>58</v>
      </c>
    </row>
    <row r="303" spans="1:12" ht="14.25" customHeight="1" x14ac:dyDescent="0.3">
      <c r="A303" s="3" t="s">
        <v>621</v>
      </c>
      <c r="B303" s="3" t="s">
        <v>622</v>
      </c>
      <c r="C303" s="3" t="s">
        <v>44</v>
      </c>
      <c r="D303" s="3" t="s">
        <v>41</v>
      </c>
      <c r="F303" s="3">
        <v>45</v>
      </c>
      <c r="G303" s="3">
        <v>836.56</v>
      </c>
      <c r="I303" s="4">
        <v>45784</v>
      </c>
      <c r="J303" s="4">
        <v>45937</v>
      </c>
      <c r="K303" s="3" t="s">
        <v>46</v>
      </c>
      <c r="L303" s="5" t="s">
        <v>30</v>
      </c>
    </row>
    <row r="304" spans="1:12" ht="14.25" customHeight="1" x14ac:dyDescent="0.3">
      <c r="A304" s="3" t="s">
        <v>543</v>
      </c>
      <c r="B304" s="3" t="s">
        <v>623</v>
      </c>
      <c r="C304" s="3" t="s">
        <v>44</v>
      </c>
      <c r="D304" s="3" t="s">
        <v>41</v>
      </c>
      <c r="E304" s="3">
        <v>15</v>
      </c>
      <c r="F304" s="3">
        <v>90</v>
      </c>
      <c r="G304" s="3">
        <v>19987.099999999999</v>
      </c>
      <c r="H304" s="3">
        <v>299806.5</v>
      </c>
      <c r="I304" s="4">
        <v>45697</v>
      </c>
      <c r="J304" s="4">
        <v>45912</v>
      </c>
      <c r="K304" s="3" t="s">
        <v>54</v>
      </c>
      <c r="L304" s="5" t="s">
        <v>30</v>
      </c>
    </row>
    <row r="305" spans="1:12" ht="14.25" customHeight="1" x14ac:dyDescent="0.3">
      <c r="A305" s="3" t="s">
        <v>624</v>
      </c>
      <c r="B305" s="3" t="s">
        <v>625</v>
      </c>
      <c r="C305" s="3" t="s">
        <v>14</v>
      </c>
      <c r="D305" s="3" t="s">
        <v>45</v>
      </c>
      <c r="E305" s="3">
        <v>85</v>
      </c>
      <c r="F305" s="3">
        <v>26</v>
      </c>
      <c r="G305" s="3">
        <v>727.22</v>
      </c>
      <c r="H305" s="3">
        <v>61813.7</v>
      </c>
      <c r="I305" s="4">
        <v>45716</v>
      </c>
      <c r="J305" s="4">
        <v>45923</v>
      </c>
      <c r="K305" s="3" t="s">
        <v>25</v>
      </c>
      <c r="L305" s="5" t="s">
        <v>58</v>
      </c>
    </row>
    <row r="306" spans="1:12" ht="14.25" customHeight="1" x14ac:dyDescent="0.3">
      <c r="A306" s="3" t="s">
        <v>626</v>
      </c>
      <c r="B306" s="3" t="s">
        <v>627</v>
      </c>
      <c r="C306" s="3" t="s">
        <v>28</v>
      </c>
      <c r="D306" s="3" t="s">
        <v>15</v>
      </c>
      <c r="E306" s="3">
        <v>6</v>
      </c>
      <c r="F306" s="3">
        <v>28</v>
      </c>
      <c r="G306" s="3">
        <v>3892.35</v>
      </c>
      <c r="H306" s="3">
        <v>23354.1</v>
      </c>
      <c r="I306" s="4">
        <v>45771</v>
      </c>
      <c r="J306" s="4">
        <v>45931</v>
      </c>
      <c r="K306" s="3" t="s">
        <v>25</v>
      </c>
      <c r="L306" s="5" t="s">
        <v>30</v>
      </c>
    </row>
    <row r="307" spans="1:12" ht="14.25" customHeight="1" x14ac:dyDescent="0.3">
      <c r="A307" s="3" t="s">
        <v>628</v>
      </c>
      <c r="B307" s="3" t="s">
        <v>629</v>
      </c>
      <c r="C307" s="3" t="s">
        <v>20</v>
      </c>
      <c r="D307" s="3" t="s">
        <v>15</v>
      </c>
      <c r="E307" s="3">
        <v>58</v>
      </c>
      <c r="F307" s="3">
        <v>58</v>
      </c>
      <c r="G307" s="3">
        <v>9130.1200000000008</v>
      </c>
      <c r="H307" s="3">
        <v>529546.96000000008</v>
      </c>
      <c r="I307" s="4">
        <v>45695</v>
      </c>
      <c r="J307" s="4">
        <v>45894</v>
      </c>
      <c r="K307" s="3" t="s">
        <v>54</v>
      </c>
      <c r="L307" s="5" t="s">
        <v>17</v>
      </c>
    </row>
    <row r="308" spans="1:12" ht="14.25" customHeight="1" x14ac:dyDescent="0.3">
      <c r="A308" s="3" t="s">
        <v>630</v>
      </c>
      <c r="B308" s="3" t="s">
        <v>631</v>
      </c>
      <c r="C308" s="3" t="s">
        <v>40</v>
      </c>
      <c r="D308" s="3" t="s">
        <v>24</v>
      </c>
      <c r="E308" s="3">
        <v>102</v>
      </c>
      <c r="F308" s="3">
        <v>36</v>
      </c>
      <c r="G308" s="3">
        <v>13020.84</v>
      </c>
      <c r="H308" s="3">
        <v>1328125.68</v>
      </c>
      <c r="I308" s="4">
        <v>45813</v>
      </c>
      <c r="J308" s="4">
        <v>45875</v>
      </c>
      <c r="K308" s="3" t="s">
        <v>46</v>
      </c>
      <c r="L308" s="5" t="s">
        <v>17</v>
      </c>
    </row>
    <row r="309" spans="1:12" ht="14.25" customHeight="1" x14ac:dyDescent="0.3">
      <c r="A309" s="3" t="s">
        <v>632</v>
      </c>
      <c r="B309" s="3" t="s">
        <v>633</v>
      </c>
      <c r="C309" s="3" t="s">
        <v>28</v>
      </c>
      <c r="D309" s="3" t="s">
        <v>15</v>
      </c>
      <c r="E309" s="3">
        <v>107</v>
      </c>
      <c r="F309" s="3">
        <v>79</v>
      </c>
      <c r="G309" s="3">
        <v>9647.18</v>
      </c>
      <c r="H309" s="3">
        <v>1032248.26</v>
      </c>
      <c r="I309" s="4">
        <v>45807</v>
      </c>
      <c r="J309" s="4">
        <v>45896</v>
      </c>
      <c r="K309" s="3" t="s">
        <v>46</v>
      </c>
      <c r="L309" s="5" t="s">
        <v>58</v>
      </c>
    </row>
    <row r="310" spans="1:12" ht="14.25" customHeight="1" x14ac:dyDescent="0.3">
      <c r="A310" s="3" t="s">
        <v>634</v>
      </c>
      <c r="B310" s="3" t="s">
        <v>635</v>
      </c>
      <c r="C310" s="3" t="s">
        <v>28</v>
      </c>
      <c r="D310" s="3" t="s">
        <v>45</v>
      </c>
      <c r="E310" s="3">
        <v>36</v>
      </c>
      <c r="F310" s="3">
        <v>62</v>
      </c>
      <c r="G310" s="3">
        <v>6830.51</v>
      </c>
      <c r="H310" s="3">
        <v>245898.36</v>
      </c>
      <c r="I310" s="4">
        <v>45696</v>
      </c>
      <c r="J310" s="4">
        <v>45937</v>
      </c>
      <c r="K310" s="3" t="s">
        <v>57</v>
      </c>
      <c r="L310" s="5" t="s">
        <v>58</v>
      </c>
    </row>
    <row r="311" spans="1:12" ht="14.25" customHeight="1" x14ac:dyDescent="0.3">
      <c r="A311" s="3" t="s">
        <v>636</v>
      </c>
      <c r="B311" s="3" t="s">
        <v>637</v>
      </c>
      <c r="C311" s="3" t="s">
        <v>44</v>
      </c>
      <c r="D311" s="3" t="s">
        <v>45</v>
      </c>
      <c r="E311" s="3">
        <v>107</v>
      </c>
      <c r="G311" s="3">
        <v>6340.04</v>
      </c>
      <c r="H311" s="3">
        <v>678384.28</v>
      </c>
      <c r="I311" s="4">
        <v>45836</v>
      </c>
      <c r="J311" s="4">
        <v>45856</v>
      </c>
      <c r="L311" s="5" t="s">
        <v>58</v>
      </c>
    </row>
    <row r="312" spans="1:12" ht="14.25" customHeight="1" x14ac:dyDescent="0.3">
      <c r="A312" s="3" t="s">
        <v>638</v>
      </c>
      <c r="B312" s="3" t="s">
        <v>639</v>
      </c>
      <c r="C312" s="3" t="s">
        <v>20</v>
      </c>
      <c r="D312" s="3" t="s">
        <v>15</v>
      </c>
      <c r="E312" s="3">
        <v>3</v>
      </c>
      <c r="F312" s="3">
        <v>44</v>
      </c>
      <c r="G312" s="3">
        <v>14770.22</v>
      </c>
      <c r="H312" s="3">
        <v>44310.66</v>
      </c>
      <c r="I312" s="4">
        <v>45793</v>
      </c>
      <c r="J312" s="4">
        <v>45929</v>
      </c>
      <c r="K312" s="3" t="s">
        <v>46</v>
      </c>
      <c r="L312" s="5" t="s">
        <v>58</v>
      </c>
    </row>
    <row r="313" spans="1:12" ht="14.25" customHeight="1" x14ac:dyDescent="0.3">
      <c r="A313" s="3" t="s">
        <v>640</v>
      </c>
      <c r="B313" s="3" t="s">
        <v>641</v>
      </c>
      <c r="C313" s="3" t="s">
        <v>20</v>
      </c>
      <c r="D313" s="3" t="s">
        <v>15</v>
      </c>
      <c r="E313" s="3">
        <v>169</v>
      </c>
      <c r="F313" s="3">
        <v>85</v>
      </c>
      <c r="G313" s="3">
        <v>536.79999999999995</v>
      </c>
      <c r="H313" s="3">
        <v>90719.2</v>
      </c>
      <c r="I313" s="4">
        <v>45692</v>
      </c>
      <c r="J313" s="4">
        <v>45942</v>
      </c>
      <c r="K313" s="3" t="s">
        <v>57</v>
      </c>
      <c r="L313" s="5" t="s">
        <v>30</v>
      </c>
    </row>
    <row r="314" spans="1:12" ht="14.25" customHeight="1" x14ac:dyDescent="0.3">
      <c r="A314" s="3" t="s">
        <v>642</v>
      </c>
      <c r="B314" s="3" t="s">
        <v>643</v>
      </c>
      <c r="C314" s="3" t="s">
        <v>20</v>
      </c>
      <c r="D314" s="3" t="s">
        <v>24</v>
      </c>
      <c r="E314" s="3">
        <v>33</v>
      </c>
      <c r="F314" s="3">
        <v>49</v>
      </c>
      <c r="G314" s="3">
        <v>54.74</v>
      </c>
      <c r="H314" s="3">
        <v>1806.42</v>
      </c>
      <c r="I314" s="4">
        <v>45820</v>
      </c>
      <c r="J314" s="4">
        <v>45857</v>
      </c>
      <c r="K314" s="3" t="s">
        <v>16</v>
      </c>
      <c r="L314" s="5" t="s">
        <v>58</v>
      </c>
    </row>
    <row r="315" spans="1:12" ht="14.25" customHeight="1" x14ac:dyDescent="0.3">
      <c r="A315" s="3" t="s">
        <v>644</v>
      </c>
      <c r="B315" s="3" t="s">
        <v>645</v>
      </c>
      <c r="C315" s="3" t="s">
        <v>20</v>
      </c>
      <c r="E315" s="3">
        <v>122</v>
      </c>
      <c r="F315" s="3">
        <v>58</v>
      </c>
      <c r="G315" s="3">
        <v>239.23</v>
      </c>
      <c r="H315" s="3">
        <v>29186.06</v>
      </c>
      <c r="I315" s="4">
        <v>45831</v>
      </c>
      <c r="J315" s="4">
        <v>45877</v>
      </c>
      <c r="K315" s="3" t="s">
        <v>29</v>
      </c>
      <c r="L315" s="5" t="s">
        <v>58</v>
      </c>
    </row>
    <row r="316" spans="1:12" ht="14.25" customHeight="1" x14ac:dyDescent="0.3">
      <c r="A316" s="3" t="s">
        <v>646</v>
      </c>
      <c r="B316" s="3" t="s">
        <v>647</v>
      </c>
      <c r="C316" s="3" t="s">
        <v>40</v>
      </c>
      <c r="D316" s="3" t="s">
        <v>53</v>
      </c>
      <c r="E316" s="3">
        <v>61</v>
      </c>
      <c r="F316" s="3">
        <v>76</v>
      </c>
      <c r="G316" s="3">
        <v>11636.11</v>
      </c>
      <c r="H316" s="3">
        <v>709802.71000000008</v>
      </c>
      <c r="I316" s="4">
        <v>45733</v>
      </c>
      <c r="J316" s="4">
        <v>45855</v>
      </c>
      <c r="K316" s="3" t="s">
        <v>25</v>
      </c>
      <c r="L316" s="5" t="s">
        <v>33</v>
      </c>
    </row>
    <row r="317" spans="1:12" ht="14.25" customHeight="1" x14ac:dyDescent="0.3">
      <c r="A317" s="3" t="s">
        <v>648</v>
      </c>
      <c r="B317" s="3" t="s">
        <v>649</v>
      </c>
      <c r="C317" s="3" t="s">
        <v>44</v>
      </c>
      <c r="D317" s="3" t="s">
        <v>15</v>
      </c>
      <c r="E317" s="3">
        <v>120</v>
      </c>
      <c r="F317" s="3">
        <v>29</v>
      </c>
      <c r="G317" s="3">
        <v>1879.4</v>
      </c>
      <c r="H317" s="3">
        <v>225528</v>
      </c>
      <c r="I317" s="4">
        <v>45732</v>
      </c>
      <c r="J317" s="4">
        <v>45867</v>
      </c>
      <c r="K317" s="3" t="s">
        <v>29</v>
      </c>
      <c r="L317" s="5" t="s">
        <v>58</v>
      </c>
    </row>
    <row r="318" spans="1:12" ht="14.25" customHeight="1" x14ac:dyDescent="0.3">
      <c r="A318" s="3" t="s">
        <v>650</v>
      </c>
      <c r="B318" s="3" t="s">
        <v>651</v>
      </c>
      <c r="C318" s="3" t="s">
        <v>40</v>
      </c>
      <c r="D318" s="3" t="s">
        <v>15</v>
      </c>
      <c r="E318" s="3">
        <v>102</v>
      </c>
      <c r="F318" s="3">
        <v>24</v>
      </c>
      <c r="G318" s="3">
        <v>14658.82</v>
      </c>
      <c r="H318" s="3">
        <v>1495199.64</v>
      </c>
      <c r="I318" s="4">
        <v>45708</v>
      </c>
      <c r="J318" s="4">
        <v>45859</v>
      </c>
      <c r="K318" s="3" t="s">
        <v>25</v>
      </c>
      <c r="L318" s="5" t="s">
        <v>33</v>
      </c>
    </row>
    <row r="319" spans="1:12" ht="14.25" customHeight="1" x14ac:dyDescent="0.3">
      <c r="A319" s="3" t="s">
        <v>652</v>
      </c>
      <c r="B319" s="3" t="s">
        <v>653</v>
      </c>
      <c r="C319" s="3" t="s">
        <v>20</v>
      </c>
      <c r="D319" s="3" t="s">
        <v>24</v>
      </c>
      <c r="F319" s="3">
        <v>64</v>
      </c>
      <c r="G319" s="3">
        <v>7124.71</v>
      </c>
      <c r="I319" s="4">
        <v>45708</v>
      </c>
      <c r="J319" s="4">
        <v>45905</v>
      </c>
      <c r="L319" s="5" t="s">
        <v>21</v>
      </c>
    </row>
    <row r="320" spans="1:12" ht="14.25" customHeight="1" x14ac:dyDescent="0.3">
      <c r="A320" s="3" t="s">
        <v>654</v>
      </c>
      <c r="B320" s="3" t="s">
        <v>655</v>
      </c>
      <c r="C320" s="3" t="s">
        <v>20</v>
      </c>
      <c r="D320" s="3" t="s">
        <v>53</v>
      </c>
      <c r="E320" s="3">
        <v>67</v>
      </c>
      <c r="F320" s="3">
        <v>37</v>
      </c>
      <c r="G320" s="3">
        <v>4710.47</v>
      </c>
      <c r="H320" s="3">
        <v>315601.49</v>
      </c>
      <c r="I320" s="4">
        <v>45679</v>
      </c>
      <c r="J320" s="4">
        <v>45888</v>
      </c>
      <c r="K320" s="3" t="s">
        <v>16</v>
      </c>
      <c r="L320" s="5" t="s">
        <v>33</v>
      </c>
    </row>
    <row r="321" spans="1:12" ht="14.25" customHeight="1" x14ac:dyDescent="0.3">
      <c r="A321" s="3" t="s">
        <v>656</v>
      </c>
      <c r="B321" s="3" t="s">
        <v>657</v>
      </c>
      <c r="C321" s="3" t="s">
        <v>14</v>
      </c>
      <c r="D321" s="3" t="s">
        <v>53</v>
      </c>
      <c r="E321" s="3">
        <v>175</v>
      </c>
      <c r="F321" s="3">
        <v>84</v>
      </c>
      <c r="G321" s="3">
        <v>18211.27</v>
      </c>
      <c r="H321" s="3">
        <v>3186972.25</v>
      </c>
      <c r="I321" s="4">
        <v>45819</v>
      </c>
      <c r="J321" s="4">
        <v>45859</v>
      </c>
      <c r="K321" s="3" t="s">
        <v>16</v>
      </c>
      <c r="L321" s="5" t="s">
        <v>33</v>
      </c>
    </row>
    <row r="322" spans="1:12" ht="14.25" customHeight="1" x14ac:dyDescent="0.3">
      <c r="A322" s="3" t="s">
        <v>658</v>
      </c>
      <c r="B322" s="3" t="s">
        <v>659</v>
      </c>
      <c r="C322" s="3" t="s">
        <v>28</v>
      </c>
      <c r="D322" s="3" t="s">
        <v>41</v>
      </c>
      <c r="E322" s="3">
        <v>142</v>
      </c>
      <c r="F322" s="3">
        <v>68</v>
      </c>
      <c r="G322" s="3">
        <v>7863.02</v>
      </c>
      <c r="H322" s="3">
        <v>1116548.8400000001</v>
      </c>
      <c r="I322" s="4">
        <v>45829</v>
      </c>
      <c r="J322" s="4">
        <v>45910</v>
      </c>
      <c r="K322" s="3" t="s">
        <v>29</v>
      </c>
      <c r="L322" s="5" t="s">
        <v>30</v>
      </c>
    </row>
    <row r="323" spans="1:12" ht="14.25" customHeight="1" x14ac:dyDescent="0.3">
      <c r="A323" s="3" t="s">
        <v>660</v>
      </c>
      <c r="B323" s="3" t="s">
        <v>661</v>
      </c>
      <c r="C323" s="3" t="s">
        <v>14</v>
      </c>
      <c r="E323" s="3">
        <v>60</v>
      </c>
      <c r="F323" s="3">
        <v>62</v>
      </c>
      <c r="G323" s="3">
        <v>11791.66</v>
      </c>
      <c r="H323" s="3">
        <v>707499.6</v>
      </c>
      <c r="I323" s="4">
        <v>45697</v>
      </c>
      <c r="J323" s="4">
        <v>45939</v>
      </c>
      <c r="K323" s="3" t="s">
        <v>16</v>
      </c>
      <c r="L323" s="5" t="s">
        <v>58</v>
      </c>
    </row>
    <row r="324" spans="1:12" ht="14.25" customHeight="1" x14ac:dyDescent="0.3">
      <c r="A324" s="3" t="s">
        <v>662</v>
      </c>
      <c r="B324" s="3" t="s">
        <v>663</v>
      </c>
      <c r="C324" s="3" t="s">
        <v>28</v>
      </c>
      <c r="D324" s="3" t="s">
        <v>41</v>
      </c>
      <c r="E324" s="3">
        <v>183</v>
      </c>
      <c r="F324" s="3">
        <v>82</v>
      </c>
      <c r="G324" s="3">
        <v>18897.400000000001</v>
      </c>
      <c r="H324" s="3">
        <v>3458224.2</v>
      </c>
      <c r="I324" s="4">
        <v>45797</v>
      </c>
      <c r="J324" s="4">
        <v>45895</v>
      </c>
      <c r="K324" s="3" t="s">
        <v>54</v>
      </c>
      <c r="L324" s="5" t="s">
        <v>58</v>
      </c>
    </row>
    <row r="325" spans="1:12" ht="14.25" customHeight="1" x14ac:dyDescent="0.3">
      <c r="A325" s="3" t="s">
        <v>664</v>
      </c>
      <c r="B325" s="3" t="s">
        <v>665</v>
      </c>
      <c r="C325" s="3" t="s">
        <v>28</v>
      </c>
      <c r="D325" s="3" t="s">
        <v>24</v>
      </c>
      <c r="E325" s="3">
        <v>61</v>
      </c>
      <c r="F325" s="3">
        <v>96</v>
      </c>
      <c r="G325" s="3">
        <v>19784.240000000002</v>
      </c>
      <c r="H325" s="3">
        <v>1206838.6399999999</v>
      </c>
      <c r="I325" s="4">
        <v>45773</v>
      </c>
      <c r="J325" s="4">
        <v>45928</v>
      </c>
      <c r="K325" s="3" t="s">
        <v>25</v>
      </c>
      <c r="L325" s="5" t="s">
        <v>30</v>
      </c>
    </row>
    <row r="326" spans="1:12" ht="14.25" customHeight="1" x14ac:dyDescent="0.3">
      <c r="A326" s="3" t="s">
        <v>666</v>
      </c>
      <c r="B326" s="3" t="s">
        <v>667</v>
      </c>
      <c r="C326" s="3" t="s">
        <v>28</v>
      </c>
      <c r="D326" s="3" t="s">
        <v>24</v>
      </c>
      <c r="E326" s="3">
        <v>51</v>
      </c>
      <c r="F326" s="3">
        <v>23</v>
      </c>
      <c r="G326" s="3">
        <v>4671.8500000000004</v>
      </c>
      <c r="H326" s="3">
        <v>238264.35</v>
      </c>
      <c r="I326" s="4">
        <v>45745</v>
      </c>
      <c r="J326" s="4">
        <v>45916</v>
      </c>
      <c r="L326" s="5" t="s">
        <v>17</v>
      </c>
    </row>
    <row r="327" spans="1:12" ht="14.25" customHeight="1" x14ac:dyDescent="0.3">
      <c r="A327" s="3" t="s">
        <v>668</v>
      </c>
      <c r="B327" s="3" t="s">
        <v>669</v>
      </c>
      <c r="C327" s="3" t="s">
        <v>20</v>
      </c>
      <c r="D327" s="3" t="s">
        <v>24</v>
      </c>
      <c r="E327" s="3">
        <v>92</v>
      </c>
      <c r="F327" s="3">
        <v>82</v>
      </c>
      <c r="G327" s="3">
        <v>4649.8599999999997</v>
      </c>
      <c r="H327" s="3">
        <v>427787.12</v>
      </c>
      <c r="I327" s="4">
        <v>45683</v>
      </c>
      <c r="J327" s="4">
        <v>45874</v>
      </c>
      <c r="K327" s="3" t="s">
        <v>57</v>
      </c>
      <c r="L327" s="5" t="s">
        <v>21</v>
      </c>
    </row>
    <row r="328" spans="1:12" ht="14.25" customHeight="1" x14ac:dyDescent="0.3">
      <c r="A328" s="3" t="s">
        <v>670</v>
      </c>
      <c r="B328" s="3" t="s">
        <v>671</v>
      </c>
      <c r="C328" s="3" t="s">
        <v>20</v>
      </c>
      <c r="D328" s="3" t="s">
        <v>15</v>
      </c>
      <c r="E328" s="3">
        <v>109</v>
      </c>
      <c r="F328" s="3">
        <v>93</v>
      </c>
      <c r="G328" s="3">
        <v>986.56</v>
      </c>
      <c r="H328" s="3">
        <v>107535.03999999999</v>
      </c>
      <c r="I328" s="4">
        <v>45837</v>
      </c>
      <c r="J328" s="4">
        <v>45867</v>
      </c>
      <c r="K328" s="3" t="s">
        <v>54</v>
      </c>
      <c r="L328" s="5" t="s">
        <v>21</v>
      </c>
    </row>
    <row r="329" spans="1:12" ht="14.25" customHeight="1" x14ac:dyDescent="0.3">
      <c r="A329" s="3" t="s">
        <v>672</v>
      </c>
      <c r="B329" s="3" t="s">
        <v>673</v>
      </c>
      <c r="C329" s="3" t="s">
        <v>28</v>
      </c>
      <c r="D329" s="3" t="s">
        <v>53</v>
      </c>
      <c r="E329" s="3">
        <v>168</v>
      </c>
      <c r="F329" s="3">
        <v>22</v>
      </c>
      <c r="G329" s="3">
        <v>16532.8</v>
      </c>
      <c r="H329" s="3">
        <v>2777510.4</v>
      </c>
      <c r="I329" s="4">
        <v>45780</v>
      </c>
      <c r="J329" s="4">
        <v>45935</v>
      </c>
      <c r="K329" s="3" t="s">
        <v>29</v>
      </c>
      <c r="L329" s="5" t="s">
        <v>17</v>
      </c>
    </row>
    <row r="330" spans="1:12" ht="14.25" customHeight="1" x14ac:dyDescent="0.3">
      <c r="A330" s="3" t="s">
        <v>674</v>
      </c>
      <c r="B330" s="3" t="s">
        <v>675</v>
      </c>
      <c r="C330" s="3" t="s">
        <v>20</v>
      </c>
      <c r="D330" s="3" t="s">
        <v>53</v>
      </c>
      <c r="F330" s="3">
        <v>66</v>
      </c>
      <c r="G330" s="3">
        <v>4365.66</v>
      </c>
      <c r="I330" s="4">
        <v>45763</v>
      </c>
      <c r="J330" s="4">
        <v>45940</v>
      </c>
      <c r="K330" s="3" t="s">
        <v>16</v>
      </c>
      <c r="L330" s="5" t="s">
        <v>58</v>
      </c>
    </row>
    <row r="331" spans="1:12" ht="14.25" customHeight="1" x14ac:dyDescent="0.3">
      <c r="A331" s="3" t="s">
        <v>676</v>
      </c>
      <c r="B331" s="3" t="s">
        <v>677</v>
      </c>
      <c r="C331" s="3" t="s">
        <v>20</v>
      </c>
      <c r="E331" s="3">
        <v>60</v>
      </c>
      <c r="F331" s="3">
        <v>54</v>
      </c>
      <c r="G331" s="3">
        <v>15176.86</v>
      </c>
      <c r="H331" s="3">
        <v>910611.60000000009</v>
      </c>
      <c r="I331" s="4">
        <v>45742</v>
      </c>
      <c r="J331" s="4">
        <v>45913</v>
      </c>
      <c r="L331" s="5" t="s">
        <v>30</v>
      </c>
    </row>
    <row r="332" spans="1:12" ht="14.25" customHeight="1" x14ac:dyDescent="0.3">
      <c r="A332" s="3" t="s">
        <v>678</v>
      </c>
      <c r="B332" s="3" t="s">
        <v>679</v>
      </c>
      <c r="C332" s="3" t="s">
        <v>14</v>
      </c>
      <c r="D332" s="3" t="s">
        <v>24</v>
      </c>
      <c r="E332" s="3">
        <v>2</v>
      </c>
      <c r="F332" s="3">
        <v>51</v>
      </c>
      <c r="G332" s="3">
        <v>9294.4500000000007</v>
      </c>
      <c r="H332" s="3">
        <v>18588.900000000001</v>
      </c>
      <c r="I332" s="4">
        <v>45709</v>
      </c>
      <c r="J332" s="4">
        <v>45888</v>
      </c>
      <c r="K332" s="3" t="s">
        <v>16</v>
      </c>
      <c r="L332" s="5" t="s">
        <v>33</v>
      </c>
    </row>
    <row r="333" spans="1:12" ht="14.25" customHeight="1" x14ac:dyDescent="0.3">
      <c r="A333" s="3" t="s">
        <v>680</v>
      </c>
      <c r="B333" s="3" t="s">
        <v>681</v>
      </c>
      <c r="C333" s="3" t="s">
        <v>28</v>
      </c>
      <c r="E333" s="3">
        <v>119</v>
      </c>
      <c r="F333" s="3">
        <v>92</v>
      </c>
      <c r="G333" s="3">
        <v>17903.68</v>
      </c>
      <c r="H333" s="3">
        <v>2130537.92</v>
      </c>
      <c r="I333" s="4">
        <v>45672</v>
      </c>
      <c r="J333" s="4">
        <v>45898</v>
      </c>
      <c r="L333" s="5" t="s">
        <v>17</v>
      </c>
    </row>
    <row r="334" spans="1:12" ht="14.25" customHeight="1" x14ac:dyDescent="0.3">
      <c r="A334" s="3" t="s">
        <v>682</v>
      </c>
      <c r="B334" s="3" t="s">
        <v>683</v>
      </c>
      <c r="C334" s="3" t="s">
        <v>28</v>
      </c>
      <c r="D334" s="3" t="s">
        <v>45</v>
      </c>
      <c r="E334" s="3">
        <v>97</v>
      </c>
      <c r="F334" s="3">
        <v>30</v>
      </c>
      <c r="G334" s="3">
        <v>17555.34</v>
      </c>
      <c r="H334" s="3">
        <v>1702867.98</v>
      </c>
      <c r="I334" s="4">
        <v>45682</v>
      </c>
      <c r="J334" s="4">
        <v>45898</v>
      </c>
      <c r="K334" s="3" t="s">
        <v>54</v>
      </c>
      <c r="L334" s="5" t="s">
        <v>30</v>
      </c>
    </row>
    <row r="335" spans="1:12" ht="14.25" customHeight="1" x14ac:dyDescent="0.3">
      <c r="A335" s="3" t="s">
        <v>684</v>
      </c>
      <c r="B335" s="3" t="s">
        <v>685</v>
      </c>
      <c r="C335" s="3" t="s">
        <v>44</v>
      </c>
      <c r="D335" s="3" t="s">
        <v>45</v>
      </c>
      <c r="E335" s="3">
        <v>122</v>
      </c>
      <c r="F335" s="3">
        <v>48</v>
      </c>
      <c r="G335" s="3">
        <v>17780.52</v>
      </c>
      <c r="H335" s="3">
        <v>2169223.44</v>
      </c>
      <c r="I335" s="4">
        <v>45748</v>
      </c>
      <c r="J335" s="4">
        <v>45884</v>
      </c>
      <c r="K335" s="3" t="s">
        <v>25</v>
      </c>
      <c r="L335" s="5" t="s">
        <v>30</v>
      </c>
    </row>
    <row r="336" spans="1:12" ht="14.25" customHeight="1" x14ac:dyDescent="0.3">
      <c r="A336" s="3" t="s">
        <v>686</v>
      </c>
      <c r="B336" s="3" t="s">
        <v>687</v>
      </c>
      <c r="C336" s="3" t="s">
        <v>20</v>
      </c>
      <c r="D336" s="3" t="s">
        <v>24</v>
      </c>
      <c r="E336" s="3">
        <v>75</v>
      </c>
      <c r="F336" s="3">
        <v>61</v>
      </c>
      <c r="G336" s="3">
        <v>16199.85</v>
      </c>
      <c r="H336" s="3">
        <v>1214988.75</v>
      </c>
      <c r="I336" s="4">
        <v>45726</v>
      </c>
      <c r="J336" s="4">
        <v>45877</v>
      </c>
      <c r="L336" s="5" t="s">
        <v>30</v>
      </c>
    </row>
    <row r="337" spans="1:12" ht="14.25" customHeight="1" x14ac:dyDescent="0.3">
      <c r="A337" s="3" t="s">
        <v>688</v>
      </c>
      <c r="B337" s="3" t="s">
        <v>689</v>
      </c>
      <c r="C337" s="3" t="s">
        <v>40</v>
      </c>
      <c r="D337" s="3" t="s">
        <v>15</v>
      </c>
      <c r="F337" s="3">
        <v>98</v>
      </c>
      <c r="G337" s="3">
        <v>151.38999999999999</v>
      </c>
      <c r="I337" s="4">
        <v>45816</v>
      </c>
      <c r="J337" s="4">
        <v>45901</v>
      </c>
      <c r="K337" s="3" t="s">
        <v>54</v>
      </c>
      <c r="L337" s="5" t="s">
        <v>33</v>
      </c>
    </row>
    <row r="338" spans="1:12" ht="14.25" customHeight="1" x14ac:dyDescent="0.3">
      <c r="A338" s="3" t="s">
        <v>690</v>
      </c>
      <c r="B338" s="3" t="s">
        <v>691</v>
      </c>
      <c r="C338" s="3" t="s">
        <v>40</v>
      </c>
      <c r="D338" s="3" t="s">
        <v>24</v>
      </c>
      <c r="E338" s="3">
        <v>132</v>
      </c>
      <c r="F338" s="3">
        <v>67</v>
      </c>
      <c r="G338" s="3">
        <v>9942.7199999999993</v>
      </c>
      <c r="H338" s="3">
        <v>1312439.04</v>
      </c>
      <c r="I338" s="4">
        <v>45672</v>
      </c>
      <c r="J338" s="4">
        <v>45894</v>
      </c>
      <c r="K338" s="3" t="s">
        <v>16</v>
      </c>
      <c r="L338" s="5" t="s">
        <v>33</v>
      </c>
    </row>
    <row r="339" spans="1:12" ht="14.25" customHeight="1" x14ac:dyDescent="0.3">
      <c r="A339" s="3" t="s">
        <v>692</v>
      </c>
      <c r="B339" s="3" t="s">
        <v>693</v>
      </c>
      <c r="C339" s="3" t="s">
        <v>14</v>
      </c>
      <c r="D339" s="3" t="s">
        <v>41</v>
      </c>
      <c r="E339" s="3">
        <v>59</v>
      </c>
      <c r="F339" s="3">
        <v>67</v>
      </c>
      <c r="G339" s="3">
        <v>13681.01</v>
      </c>
      <c r="H339" s="3">
        <v>807179.59</v>
      </c>
      <c r="I339" s="4">
        <v>45672</v>
      </c>
      <c r="J339" s="4">
        <v>45869</v>
      </c>
      <c r="K339" s="3" t="s">
        <v>57</v>
      </c>
      <c r="L339" s="5" t="s">
        <v>17</v>
      </c>
    </row>
    <row r="340" spans="1:12" ht="14.25" customHeight="1" x14ac:dyDescent="0.3">
      <c r="A340" s="3" t="s">
        <v>694</v>
      </c>
      <c r="B340" s="3" t="s">
        <v>695</v>
      </c>
      <c r="C340" s="3" t="s">
        <v>44</v>
      </c>
      <c r="D340" s="3" t="s">
        <v>53</v>
      </c>
      <c r="E340" s="3">
        <v>80</v>
      </c>
      <c r="F340" s="3">
        <v>59</v>
      </c>
      <c r="G340" s="3">
        <v>17663.98</v>
      </c>
      <c r="H340" s="3">
        <v>1413118.4</v>
      </c>
      <c r="I340" s="4">
        <v>45710</v>
      </c>
      <c r="J340" s="4">
        <v>45882</v>
      </c>
      <c r="K340" s="3" t="s">
        <v>16</v>
      </c>
      <c r="L340" s="5" t="s">
        <v>33</v>
      </c>
    </row>
    <row r="341" spans="1:12" ht="14.25" customHeight="1" x14ac:dyDescent="0.3">
      <c r="A341" s="3" t="s">
        <v>696</v>
      </c>
      <c r="B341" s="3" t="s">
        <v>697</v>
      </c>
      <c r="C341" s="3" t="s">
        <v>28</v>
      </c>
      <c r="D341" s="3" t="s">
        <v>15</v>
      </c>
      <c r="F341" s="3">
        <v>77</v>
      </c>
      <c r="G341" s="3">
        <v>11447.81</v>
      </c>
      <c r="I341" s="4">
        <v>45672</v>
      </c>
      <c r="J341" s="4">
        <v>45860</v>
      </c>
      <c r="K341" s="3" t="s">
        <v>46</v>
      </c>
      <c r="L341" s="5" t="s">
        <v>33</v>
      </c>
    </row>
    <row r="342" spans="1:12" ht="14.25" customHeight="1" x14ac:dyDescent="0.3">
      <c r="A342" s="3" t="s">
        <v>698</v>
      </c>
      <c r="B342" s="3" t="s">
        <v>699</v>
      </c>
      <c r="C342" s="3" t="s">
        <v>40</v>
      </c>
      <c r="D342" s="3" t="s">
        <v>24</v>
      </c>
      <c r="E342" s="3">
        <v>90</v>
      </c>
      <c r="F342" s="3">
        <v>96</v>
      </c>
      <c r="G342" s="3">
        <v>5377.21</v>
      </c>
      <c r="H342" s="3">
        <v>483948.9</v>
      </c>
      <c r="I342" s="4">
        <v>45692</v>
      </c>
      <c r="J342" s="4">
        <v>45937</v>
      </c>
      <c r="L342" s="5" t="s">
        <v>33</v>
      </c>
    </row>
    <row r="343" spans="1:12" ht="14.25" customHeight="1" x14ac:dyDescent="0.3">
      <c r="A343" s="3" t="s">
        <v>700</v>
      </c>
      <c r="B343" s="3" t="s">
        <v>701</v>
      </c>
      <c r="C343" s="3" t="s">
        <v>44</v>
      </c>
      <c r="D343" s="3" t="s">
        <v>41</v>
      </c>
      <c r="E343" s="3">
        <v>146</v>
      </c>
      <c r="F343" s="3">
        <v>99</v>
      </c>
      <c r="G343" s="3">
        <v>13186.11</v>
      </c>
      <c r="H343" s="3">
        <v>1925172.06</v>
      </c>
      <c r="I343" s="4">
        <v>45691</v>
      </c>
      <c r="J343" s="4">
        <v>45934</v>
      </c>
      <c r="K343" s="3" t="s">
        <v>46</v>
      </c>
      <c r="L343" s="5" t="s">
        <v>33</v>
      </c>
    </row>
    <row r="344" spans="1:12" ht="14.25" customHeight="1" x14ac:dyDescent="0.3">
      <c r="A344" s="3" t="s">
        <v>702</v>
      </c>
      <c r="B344" s="3" t="s">
        <v>703</v>
      </c>
      <c r="C344" s="3" t="s">
        <v>28</v>
      </c>
      <c r="D344" s="3" t="s">
        <v>45</v>
      </c>
      <c r="E344" s="3">
        <v>12</v>
      </c>
      <c r="F344" s="3">
        <v>64</v>
      </c>
      <c r="G344" s="3">
        <v>13964.56</v>
      </c>
      <c r="H344" s="3">
        <v>167574.72</v>
      </c>
      <c r="I344" s="4">
        <v>45746</v>
      </c>
      <c r="J344" s="4">
        <v>45868</v>
      </c>
      <c r="K344" s="3" t="s">
        <v>54</v>
      </c>
      <c r="L344" s="5" t="s">
        <v>21</v>
      </c>
    </row>
    <row r="345" spans="1:12" ht="14.25" customHeight="1" x14ac:dyDescent="0.3">
      <c r="A345" s="3" t="s">
        <v>704</v>
      </c>
      <c r="B345" s="3" t="s">
        <v>705</v>
      </c>
      <c r="C345" s="3" t="s">
        <v>14</v>
      </c>
      <c r="D345" s="3" t="s">
        <v>24</v>
      </c>
      <c r="E345" s="3">
        <v>154</v>
      </c>
      <c r="F345" s="3">
        <v>57</v>
      </c>
      <c r="G345" s="3">
        <v>3824.97</v>
      </c>
      <c r="H345" s="3">
        <v>589045.38</v>
      </c>
      <c r="I345" s="4">
        <v>45716</v>
      </c>
      <c r="J345" s="4">
        <v>45904</v>
      </c>
      <c r="K345" s="3" t="s">
        <v>25</v>
      </c>
      <c r="L345" s="5" t="s">
        <v>21</v>
      </c>
    </row>
    <row r="346" spans="1:12" ht="14.25" customHeight="1" x14ac:dyDescent="0.3">
      <c r="A346" s="3" t="s">
        <v>706</v>
      </c>
      <c r="B346" s="3" t="s">
        <v>707</v>
      </c>
      <c r="C346" s="3" t="s">
        <v>20</v>
      </c>
      <c r="D346" s="3" t="s">
        <v>41</v>
      </c>
      <c r="E346" s="3">
        <v>57</v>
      </c>
      <c r="F346" s="3">
        <v>50</v>
      </c>
      <c r="G346" s="3">
        <v>16525.04</v>
      </c>
      <c r="H346" s="3">
        <v>941927.28</v>
      </c>
      <c r="I346" s="4">
        <v>45841</v>
      </c>
      <c r="J346" s="4">
        <v>45932</v>
      </c>
      <c r="K346" s="3" t="s">
        <v>57</v>
      </c>
      <c r="L346" s="5" t="s">
        <v>58</v>
      </c>
    </row>
    <row r="347" spans="1:12" ht="14.25" customHeight="1" x14ac:dyDescent="0.3">
      <c r="A347" s="3" t="s">
        <v>708</v>
      </c>
      <c r="B347" s="3" t="s">
        <v>709</v>
      </c>
      <c r="C347" s="3" t="s">
        <v>28</v>
      </c>
      <c r="E347" s="3">
        <v>159</v>
      </c>
      <c r="F347" s="3">
        <v>72</v>
      </c>
      <c r="G347" s="3">
        <v>14882.99</v>
      </c>
      <c r="H347" s="3">
        <v>2366395.41</v>
      </c>
      <c r="I347" s="4">
        <v>45783</v>
      </c>
      <c r="J347" s="4">
        <v>45863</v>
      </c>
      <c r="K347" s="3" t="s">
        <v>25</v>
      </c>
      <c r="L347" s="5" t="s">
        <v>30</v>
      </c>
    </row>
    <row r="348" spans="1:12" ht="14.25" customHeight="1" x14ac:dyDescent="0.3">
      <c r="A348" s="3" t="s">
        <v>710</v>
      </c>
      <c r="B348" s="3" t="s">
        <v>711</v>
      </c>
      <c r="C348" s="3" t="s">
        <v>20</v>
      </c>
      <c r="D348" s="3" t="s">
        <v>15</v>
      </c>
      <c r="E348" s="3">
        <v>81</v>
      </c>
      <c r="F348" s="3">
        <v>21</v>
      </c>
      <c r="G348" s="3">
        <v>16651.080000000002</v>
      </c>
      <c r="H348" s="3">
        <v>1348737.48</v>
      </c>
      <c r="I348" s="4">
        <v>45803</v>
      </c>
      <c r="J348" s="4">
        <v>45853</v>
      </c>
      <c r="K348" s="3" t="s">
        <v>29</v>
      </c>
      <c r="L348" s="5" t="s">
        <v>58</v>
      </c>
    </row>
    <row r="349" spans="1:12" ht="14.25" customHeight="1" x14ac:dyDescent="0.3">
      <c r="A349" s="3" t="s">
        <v>712</v>
      </c>
      <c r="B349" s="3" t="s">
        <v>713</v>
      </c>
      <c r="C349" s="3" t="s">
        <v>28</v>
      </c>
      <c r="D349" s="3" t="s">
        <v>41</v>
      </c>
      <c r="E349" s="3">
        <v>193</v>
      </c>
      <c r="F349" s="3">
        <v>32</v>
      </c>
      <c r="G349" s="3">
        <v>12357.69</v>
      </c>
      <c r="H349" s="3">
        <v>2385034.17</v>
      </c>
      <c r="I349" s="4">
        <v>45789</v>
      </c>
      <c r="J349" s="4">
        <v>45860</v>
      </c>
      <c r="K349" s="3" t="s">
        <v>16</v>
      </c>
      <c r="L349" s="5" t="s">
        <v>21</v>
      </c>
    </row>
    <row r="350" spans="1:12" ht="14.25" customHeight="1" x14ac:dyDescent="0.3">
      <c r="A350" s="3" t="s">
        <v>714</v>
      </c>
      <c r="B350" s="3" t="s">
        <v>715</v>
      </c>
      <c r="C350" s="3" t="s">
        <v>20</v>
      </c>
      <c r="D350" s="3" t="s">
        <v>24</v>
      </c>
      <c r="F350" s="3">
        <v>79</v>
      </c>
      <c r="G350" s="3">
        <v>230.99</v>
      </c>
      <c r="I350" s="4">
        <v>45755</v>
      </c>
      <c r="J350" s="4">
        <v>45867</v>
      </c>
      <c r="K350" s="3" t="s">
        <v>54</v>
      </c>
      <c r="L350" s="5" t="s">
        <v>21</v>
      </c>
    </row>
    <row r="351" spans="1:12" ht="14.25" customHeight="1" x14ac:dyDescent="0.3">
      <c r="A351" s="3" t="s">
        <v>716</v>
      </c>
      <c r="B351" s="3" t="s">
        <v>717</v>
      </c>
      <c r="C351" s="3" t="s">
        <v>28</v>
      </c>
      <c r="D351" s="3" t="s">
        <v>24</v>
      </c>
      <c r="E351" s="3">
        <v>69</v>
      </c>
      <c r="F351" s="3">
        <v>49</v>
      </c>
      <c r="G351" s="3">
        <v>417.63</v>
      </c>
      <c r="H351" s="3">
        <v>28816.47</v>
      </c>
      <c r="I351" s="4">
        <v>45815</v>
      </c>
      <c r="J351" s="4">
        <v>45853</v>
      </c>
      <c r="K351" s="3" t="s">
        <v>25</v>
      </c>
      <c r="L351" s="5" t="s">
        <v>58</v>
      </c>
    </row>
    <row r="352" spans="1:12" ht="14.25" customHeight="1" x14ac:dyDescent="0.3">
      <c r="A352" s="3" t="s">
        <v>718</v>
      </c>
      <c r="B352" s="3" t="s">
        <v>719</v>
      </c>
      <c r="C352" s="3" t="s">
        <v>40</v>
      </c>
      <c r="D352" s="3" t="s">
        <v>41</v>
      </c>
      <c r="E352" s="3">
        <v>62</v>
      </c>
      <c r="F352" s="3">
        <v>47</v>
      </c>
      <c r="G352" s="3">
        <v>12670.81</v>
      </c>
      <c r="H352" s="3">
        <v>785590.22</v>
      </c>
      <c r="I352" s="4">
        <v>45722</v>
      </c>
      <c r="J352" s="4">
        <v>45891</v>
      </c>
      <c r="L352" s="5" t="s">
        <v>21</v>
      </c>
    </row>
    <row r="353" spans="1:12" ht="14.25" customHeight="1" x14ac:dyDescent="0.3">
      <c r="A353" s="3" t="s">
        <v>720</v>
      </c>
      <c r="B353" s="3" t="s">
        <v>721</v>
      </c>
      <c r="C353" s="3" t="s">
        <v>28</v>
      </c>
      <c r="D353" s="3" t="s">
        <v>24</v>
      </c>
      <c r="E353" s="3">
        <v>21</v>
      </c>
      <c r="G353" s="3">
        <v>3516.38</v>
      </c>
      <c r="H353" s="3">
        <v>73843.98</v>
      </c>
      <c r="I353" s="4">
        <v>45743</v>
      </c>
      <c r="J353" s="4">
        <v>45942</v>
      </c>
      <c r="K353" s="3" t="s">
        <v>16</v>
      </c>
      <c r="L353" s="5" t="s">
        <v>30</v>
      </c>
    </row>
    <row r="354" spans="1:12" ht="14.25" customHeight="1" x14ac:dyDescent="0.3">
      <c r="A354" s="3" t="s">
        <v>722</v>
      </c>
      <c r="B354" s="3" t="s">
        <v>723</v>
      </c>
      <c r="C354" s="3" t="s">
        <v>44</v>
      </c>
      <c r="D354" s="3" t="s">
        <v>41</v>
      </c>
      <c r="E354" s="3">
        <v>67</v>
      </c>
      <c r="F354" s="3">
        <v>83</v>
      </c>
      <c r="G354" s="3">
        <v>14178.03</v>
      </c>
      <c r="H354" s="3">
        <v>949928.01</v>
      </c>
      <c r="I354" s="4">
        <v>45712</v>
      </c>
      <c r="J354" s="4">
        <v>45928</v>
      </c>
      <c r="K354" s="3" t="s">
        <v>46</v>
      </c>
      <c r="L354" s="5" t="s">
        <v>58</v>
      </c>
    </row>
    <row r="355" spans="1:12" ht="14.25" customHeight="1" x14ac:dyDescent="0.3">
      <c r="A355" s="3" t="s">
        <v>724</v>
      </c>
      <c r="B355" s="3" t="s">
        <v>725</v>
      </c>
      <c r="C355" s="3" t="s">
        <v>14</v>
      </c>
      <c r="D355" s="3" t="s">
        <v>41</v>
      </c>
      <c r="E355" s="3">
        <v>117</v>
      </c>
      <c r="F355" s="3">
        <v>84</v>
      </c>
      <c r="G355" s="3">
        <v>1205.51</v>
      </c>
      <c r="H355" s="3">
        <v>141044.67000000001</v>
      </c>
      <c r="I355" s="4">
        <v>45772</v>
      </c>
      <c r="J355" s="4">
        <v>45892</v>
      </c>
      <c r="K355" s="3" t="s">
        <v>25</v>
      </c>
      <c r="L355" s="5" t="s">
        <v>58</v>
      </c>
    </row>
    <row r="356" spans="1:12" ht="14.25" customHeight="1" x14ac:dyDescent="0.3">
      <c r="A356" s="3" t="s">
        <v>726</v>
      </c>
      <c r="B356" s="3" t="s">
        <v>727</v>
      </c>
      <c r="C356" s="3" t="s">
        <v>20</v>
      </c>
      <c r="D356" s="3" t="s">
        <v>24</v>
      </c>
      <c r="E356" s="3">
        <v>49</v>
      </c>
      <c r="F356" s="3">
        <v>33</v>
      </c>
      <c r="G356" s="3">
        <v>19471.099999999999</v>
      </c>
      <c r="H356" s="3">
        <v>954083.89999999991</v>
      </c>
      <c r="I356" s="4">
        <v>45800</v>
      </c>
      <c r="J356" s="4">
        <v>45867</v>
      </c>
      <c r="K356" s="3" t="s">
        <v>16</v>
      </c>
      <c r="L356" s="5" t="s">
        <v>58</v>
      </c>
    </row>
    <row r="357" spans="1:12" ht="14.25" customHeight="1" x14ac:dyDescent="0.3">
      <c r="A357" s="3" t="s">
        <v>728</v>
      </c>
      <c r="B357" s="3" t="s">
        <v>729</v>
      </c>
      <c r="C357" s="3" t="s">
        <v>40</v>
      </c>
      <c r="D357" s="3" t="s">
        <v>45</v>
      </c>
      <c r="E357" s="3">
        <v>163</v>
      </c>
      <c r="F357" s="3">
        <v>71</v>
      </c>
      <c r="G357" s="3">
        <v>15177.35</v>
      </c>
      <c r="H357" s="3">
        <v>2473908.0499999998</v>
      </c>
      <c r="I357" s="4">
        <v>45786</v>
      </c>
      <c r="J357" s="4">
        <v>45874</v>
      </c>
      <c r="K357" s="3" t="s">
        <v>16</v>
      </c>
      <c r="L357" s="5" t="s">
        <v>58</v>
      </c>
    </row>
    <row r="358" spans="1:12" ht="14.25" customHeight="1" x14ac:dyDescent="0.3">
      <c r="A358" s="3" t="s">
        <v>397</v>
      </c>
      <c r="B358" s="3" t="s">
        <v>730</v>
      </c>
      <c r="C358" s="3" t="s">
        <v>44</v>
      </c>
      <c r="D358" s="3" t="s">
        <v>45</v>
      </c>
      <c r="E358" s="3">
        <v>28</v>
      </c>
      <c r="F358" s="3">
        <v>30</v>
      </c>
      <c r="G358" s="3">
        <v>16439.18</v>
      </c>
      <c r="H358" s="3">
        <v>460297.04</v>
      </c>
      <c r="I358" s="4">
        <v>45792</v>
      </c>
      <c r="J358" s="4">
        <v>45928</v>
      </c>
      <c r="K358" s="3" t="s">
        <v>29</v>
      </c>
      <c r="L358" s="5" t="s">
        <v>17</v>
      </c>
    </row>
    <row r="359" spans="1:12" ht="14.25" customHeight="1" x14ac:dyDescent="0.3">
      <c r="A359" s="3" t="s">
        <v>731</v>
      </c>
      <c r="B359" s="3" t="s">
        <v>732</v>
      </c>
      <c r="C359" s="3" t="s">
        <v>14</v>
      </c>
      <c r="D359" s="3" t="s">
        <v>41</v>
      </c>
      <c r="E359" s="3">
        <v>3</v>
      </c>
      <c r="F359" s="3">
        <v>32</v>
      </c>
      <c r="G359" s="3">
        <v>17091.490000000002</v>
      </c>
      <c r="H359" s="3">
        <v>51274.47</v>
      </c>
      <c r="I359" s="4">
        <v>45826</v>
      </c>
      <c r="J359" s="4">
        <v>45940</v>
      </c>
      <c r="K359" s="3" t="s">
        <v>46</v>
      </c>
      <c r="L359" s="5" t="s">
        <v>30</v>
      </c>
    </row>
    <row r="360" spans="1:12" ht="14.25" customHeight="1" x14ac:dyDescent="0.3">
      <c r="A360" s="3" t="s">
        <v>733</v>
      </c>
      <c r="B360" s="3" t="s">
        <v>734</v>
      </c>
      <c r="C360" s="3" t="s">
        <v>44</v>
      </c>
      <c r="D360" s="3" t="s">
        <v>53</v>
      </c>
      <c r="E360" s="3">
        <v>118</v>
      </c>
      <c r="F360" s="3">
        <v>48</v>
      </c>
      <c r="G360" s="3">
        <v>13888.96</v>
      </c>
      <c r="H360" s="3">
        <v>1638897.28</v>
      </c>
      <c r="I360" s="4">
        <v>45775</v>
      </c>
      <c r="J360" s="4">
        <v>45913</v>
      </c>
      <c r="K360" s="3" t="s">
        <v>46</v>
      </c>
      <c r="L360" s="5" t="s">
        <v>30</v>
      </c>
    </row>
    <row r="361" spans="1:12" ht="14.25" customHeight="1" x14ac:dyDescent="0.3">
      <c r="A361" s="3" t="s">
        <v>735</v>
      </c>
      <c r="B361" s="3" t="s">
        <v>80</v>
      </c>
      <c r="C361" s="3" t="s">
        <v>40</v>
      </c>
      <c r="D361" s="3" t="s">
        <v>24</v>
      </c>
      <c r="E361" s="3">
        <v>31</v>
      </c>
      <c r="F361" s="3">
        <v>21</v>
      </c>
      <c r="G361" s="3">
        <v>15467.81</v>
      </c>
      <c r="H361" s="3">
        <v>479502.11</v>
      </c>
      <c r="I361" s="4">
        <v>45721</v>
      </c>
      <c r="J361" s="4">
        <v>45919</v>
      </c>
      <c r="K361" s="3" t="s">
        <v>25</v>
      </c>
      <c r="L361" s="5" t="s">
        <v>30</v>
      </c>
    </row>
    <row r="362" spans="1:12" ht="14.25" customHeight="1" x14ac:dyDescent="0.3">
      <c r="A362" s="3" t="s">
        <v>736</v>
      </c>
      <c r="B362" s="3" t="s">
        <v>737</v>
      </c>
      <c r="C362" s="3" t="s">
        <v>40</v>
      </c>
      <c r="D362" s="3" t="s">
        <v>24</v>
      </c>
      <c r="E362" s="3">
        <v>21</v>
      </c>
      <c r="F362" s="3">
        <v>94</v>
      </c>
      <c r="G362" s="3">
        <v>5501.53</v>
      </c>
      <c r="H362" s="3">
        <v>115532.13</v>
      </c>
      <c r="I362" s="4">
        <v>45842</v>
      </c>
      <c r="J362" s="4">
        <v>45892</v>
      </c>
      <c r="K362" s="3" t="s">
        <v>16</v>
      </c>
      <c r="L362" s="5" t="s">
        <v>21</v>
      </c>
    </row>
    <row r="363" spans="1:12" ht="14.25" customHeight="1" x14ac:dyDescent="0.3">
      <c r="A363" s="3" t="s">
        <v>738</v>
      </c>
      <c r="B363" s="3" t="s">
        <v>739</v>
      </c>
      <c r="C363" s="3" t="s">
        <v>14</v>
      </c>
      <c r="D363" s="3" t="s">
        <v>41</v>
      </c>
      <c r="E363" s="3">
        <v>125</v>
      </c>
      <c r="F363" s="3">
        <v>75</v>
      </c>
      <c r="G363" s="3">
        <v>8675.08</v>
      </c>
      <c r="H363" s="3">
        <v>1084385</v>
      </c>
      <c r="I363" s="4">
        <v>45746</v>
      </c>
      <c r="J363" s="4">
        <v>45895</v>
      </c>
      <c r="K363" s="3" t="s">
        <v>29</v>
      </c>
      <c r="L363" s="5" t="s">
        <v>30</v>
      </c>
    </row>
    <row r="364" spans="1:12" ht="14.25" customHeight="1" x14ac:dyDescent="0.3">
      <c r="A364" s="3" t="s">
        <v>740</v>
      </c>
      <c r="B364" s="3" t="s">
        <v>741</v>
      </c>
      <c r="C364" s="3" t="s">
        <v>28</v>
      </c>
      <c r="D364" s="3" t="s">
        <v>15</v>
      </c>
      <c r="E364" s="3">
        <v>46</v>
      </c>
      <c r="F364" s="3">
        <v>99</v>
      </c>
      <c r="G364" s="3">
        <v>17154.330000000002</v>
      </c>
      <c r="H364" s="3">
        <v>789099.18</v>
      </c>
      <c r="I364" s="4">
        <v>45785</v>
      </c>
      <c r="J364" s="4">
        <v>45919</v>
      </c>
      <c r="K364" s="3" t="s">
        <v>25</v>
      </c>
      <c r="L364" s="5" t="s">
        <v>33</v>
      </c>
    </row>
    <row r="365" spans="1:12" ht="14.25" customHeight="1" x14ac:dyDescent="0.3">
      <c r="A365" s="3" t="s">
        <v>742</v>
      </c>
      <c r="B365" s="3" t="s">
        <v>743</v>
      </c>
      <c r="C365" s="3" t="s">
        <v>14</v>
      </c>
      <c r="D365" s="3" t="s">
        <v>45</v>
      </c>
      <c r="E365" s="3">
        <v>5</v>
      </c>
      <c r="F365" s="3">
        <v>38</v>
      </c>
      <c r="G365" s="3">
        <v>5520.59</v>
      </c>
      <c r="H365" s="3">
        <v>27602.95</v>
      </c>
      <c r="I365" s="4">
        <v>45834</v>
      </c>
      <c r="J365" s="4">
        <v>45942</v>
      </c>
      <c r="L365" s="5" t="s">
        <v>30</v>
      </c>
    </row>
    <row r="366" spans="1:12" ht="14.25" customHeight="1" x14ac:dyDescent="0.3">
      <c r="A366" s="3" t="s">
        <v>744</v>
      </c>
      <c r="B366" s="3" t="s">
        <v>745</v>
      </c>
      <c r="C366" s="3" t="s">
        <v>28</v>
      </c>
      <c r="D366" s="3" t="s">
        <v>53</v>
      </c>
      <c r="E366" s="3">
        <v>0</v>
      </c>
      <c r="F366" s="3">
        <v>77</v>
      </c>
      <c r="G366" s="3">
        <v>17887.28</v>
      </c>
      <c r="H366" s="3">
        <v>0</v>
      </c>
      <c r="I366" s="4">
        <v>45701</v>
      </c>
      <c r="J366" s="4">
        <v>45868</v>
      </c>
      <c r="K366" s="3" t="s">
        <v>16</v>
      </c>
      <c r="L366" s="5" t="s">
        <v>58</v>
      </c>
    </row>
    <row r="367" spans="1:12" ht="14.25" customHeight="1" x14ac:dyDescent="0.3">
      <c r="A367" s="3" t="s">
        <v>746</v>
      </c>
      <c r="B367" s="3" t="s">
        <v>747</v>
      </c>
      <c r="C367" s="3" t="s">
        <v>14</v>
      </c>
      <c r="D367" s="3" t="s">
        <v>41</v>
      </c>
      <c r="E367" s="3">
        <v>161</v>
      </c>
      <c r="F367" s="3">
        <v>80</v>
      </c>
      <c r="G367" s="3">
        <v>4047.16</v>
      </c>
      <c r="H367" s="3">
        <v>651592.76</v>
      </c>
      <c r="I367" s="4">
        <v>45683</v>
      </c>
      <c r="J367" s="4">
        <v>45884</v>
      </c>
      <c r="K367" s="3" t="s">
        <v>16</v>
      </c>
      <c r="L367" s="5" t="s">
        <v>33</v>
      </c>
    </row>
    <row r="368" spans="1:12" ht="14.25" customHeight="1" x14ac:dyDescent="0.3">
      <c r="A368" s="3" t="s">
        <v>748</v>
      </c>
      <c r="B368" s="3" t="s">
        <v>749</v>
      </c>
      <c r="C368" s="3" t="s">
        <v>14</v>
      </c>
      <c r="D368" s="3" t="s">
        <v>15</v>
      </c>
      <c r="E368" s="3">
        <v>24</v>
      </c>
      <c r="G368" s="3">
        <v>7402.1</v>
      </c>
      <c r="H368" s="3">
        <v>177650.4</v>
      </c>
      <c r="I368" s="4">
        <v>45695</v>
      </c>
      <c r="J368" s="4">
        <v>45898</v>
      </c>
      <c r="K368" s="3" t="s">
        <v>46</v>
      </c>
      <c r="L368" s="5" t="s">
        <v>21</v>
      </c>
    </row>
    <row r="369" spans="1:12" ht="14.25" customHeight="1" x14ac:dyDescent="0.3">
      <c r="A369" s="3" t="s">
        <v>750</v>
      </c>
      <c r="B369" s="3" t="s">
        <v>751</v>
      </c>
      <c r="C369" s="3" t="s">
        <v>40</v>
      </c>
      <c r="D369" s="3" t="s">
        <v>41</v>
      </c>
      <c r="F369" s="3">
        <v>91</v>
      </c>
      <c r="G369" s="3">
        <v>3226.95</v>
      </c>
      <c r="I369" s="4">
        <v>45851</v>
      </c>
      <c r="J369" s="4">
        <v>45899</v>
      </c>
      <c r="K369" s="3" t="s">
        <v>54</v>
      </c>
      <c r="L369" s="5" t="s">
        <v>33</v>
      </c>
    </row>
    <row r="370" spans="1:12" ht="14.25" customHeight="1" x14ac:dyDescent="0.3">
      <c r="A370" s="3" t="s">
        <v>752</v>
      </c>
      <c r="B370" s="3" t="s">
        <v>753</v>
      </c>
      <c r="C370" s="3" t="s">
        <v>20</v>
      </c>
      <c r="D370" s="3" t="s">
        <v>24</v>
      </c>
      <c r="E370" s="3">
        <v>144</v>
      </c>
      <c r="F370" s="3">
        <v>72</v>
      </c>
      <c r="G370" s="3">
        <v>3115.48</v>
      </c>
      <c r="H370" s="3">
        <v>448629.12</v>
      </c>
      <c r="I370" s="4">
        <v>45845</v>
      </c>
      <c r="J370" s="4">
        <v>45877</v>
      </c>
      <c r="K370" s="3" t="s">
        <v>16</v>
      </c>
      <c r="L370" s="5" t="s">
        <v>17</v>
      </c>
    </row>
    <row r="371" spans="1:12" ht="14.25" customHeight="1" x14ac:dyDescent="0.3">
      <c r="A371" s="3" t="s">
        <v>754</v>
      </c>
      <c r="B371" s="3" t="s">
        <v>755</v>
      </c>
      <c r="C371" s="3" t="s">
        <v>40</v>
      </c>
      <c r="D371" s="3" t="s">
        <v>15</v>
      </c>
      <c r="E371" s="3">
        <v>173</v>
      </c>
      <c r="F371" s="3">
        <v>69</v>
      </c>
      <c r="G371" s="3">
        <v>15232.43</v>
      </c>
      <c r="H371" s="3">
        <v>2635210.39</v>
      </c>
      <c r="I371" s="4">
        <v>45709</v>
      </c>
      <c r="J371" s="4">
        <v>45902</v>
      </c>
      <c r="K371" s="3" t="s">
        <v>57</v>
      </c>
      <c r="L371" s="5" t="s">
        <v>30</v>
      </c>
    </row>
    <row r="372" spans="1:12" ht="14.25" customHeight="1" x14ac:dyDescent="0.3">
      <c r="A372" s="3" t="s">
        <v>756</v>
      </c>
      <c r="B372" s="3" t="s">
        <v>757</v>
      </c>
      <c r="C372" s="3" t="s">
        <v>28</v>
      </c>
      <c r="D372" s="3" t="s">
        <v>53</v>
      </c>
      <c r="E372" s="3">
        <v>171</v>
      </c>
      <c r="F372" s="3">
        <v>72</v>
      </c>
      <c r="G372" s="3">
        <v>18241.13</v>
      </c>
      <c r="H372" s="3">
        <v>3119233.23</v>
      </c>
      <c r="I372" s="4">
        <v>45707</v>
      </c>
      <c r="J372" s="4">
        <v>45910</v>
      </c>
      <c r="K372" s="3" t="s">
        <v>25</v>
      </c>
      <c r="L372" s="5" t="s">
        <v>30</v>
      </c>
    </row>
    <row r="373" spans="1:12" ht="14.25" customHeight="1" x14ac:dyDescent="0.3">
      <c r="A373" s="3" t="s">
        <v>758</v>
      </c>
      <c r="B373" s="3" t="s">
        <v>759</v>
      </c>
      <c r="C373" s="3" t="s">
        <v>20</v>
      </c>
      <c r="D373" s="3" t="s">
        <v>24</v>
      </c>
      <c r="E373" s="3">
        <v>130</v>
      </c>
      <c r="F373" s="3">
        <v>39</v>
      </c>
      <c r="G373" s="3">
        <v>15940.92</v>
      </c>
      <c r="H373" s="3">
        <v>2072319.6</v>
      </c>
      <c r="I373" s="4">
        <v>45763</v>
      </c>
      <c r="J373" s="4">
        <v>45897</v>
      </c>
      <c r="K373" s="3" t="s">
        <v>29</v>
      </c>
      <c r="L373" s="5" t="s">
        <v>58</v>
      </c>
    </row>
    <row r="374" spans="1:12" ht="14.25" customHeight="1" x14ac:dyDescent="0.3">
      <c r="A374" s="3" t="s">
        <v>760</v>
      </c>
      <c r="B374" s="3" t="s">
        <v>180</v>
      </c>
      <c r="C374" s="3" t="s">
        <v>40</v>
      </c>
      <c r="D374" s="3" t="s">
        <v>53</v>
      </c>
      <c r="E374" s="3">
        <v>198</v>
      </c>
      <c r="F374" s="3">
        <v>36</v>
      </c>
      <c r="G374" s="3">
        <v>12165.76</v>
      </c>
      <c r="H374" s="3">
        <v>2408820.48</v>
      </c>
      <c r="I374" s="4">
        <v>45797</v>
      </c>
      <c r="J374" s="4">
        <v>45916</v>
      </c>
      <c r="K374" s="3" t="s">
        <v>46</v>
      </c>
      <c r="L374" s="5" t="s">
        <v>21</v>
      </c>
    </row>
    <row r="375" spans="1:12" ht="14.25" customHeight="1" x14ac:dyDescent="0.3">
      <c r="A375" s="3" t="s">
        <v>761</v>
      </c>
      <c r="B375" s="3" t="s">
        <v>762</v>
      </c>
      <c r="C375" s="3" t="s">
        <v>28</v>
      </c>
      <c r="D375" s="3" t="s">
        <v>24</v>
      </c>
      <c r="E375" s="3">
        <v>8</v>
      </c>
      <c r="F375" s="3">
        <v>57</v>
      </c>
      <c r="G375" s="3">
        <v>4549.53</v>
      </c>
      <c r="H375" s="3">
        <v>36396.239999999998</v>
      </c>
      <c r="I375" s="4">
        <v>45825</v>
      </c>
      <c r="J375" s="4">
        <v>45905</v>
      </c>
      <c r="L375" s="5" t="s">
        <v>17</v>
      </c>
    </row>
    <row r="376" spans="1:12" ht="14.25" customHeight="1" x14ac:dyDescent="0.3">
      <c r="A376" s="3" t="s">
        <v>763</v>
      </c>
      <c r="B376" s="3" t="s">
        <v>560</v>
      </c>
      <c r="C376" s="3" t="s">
        <v>28</v>
      </c>
      <c r="D376" s="3" t="s">
        <v>24</v>
      </c>
      <c r="E376" s="3">
        <v>62</v>
      </c>
      <c r="F376" s="3">
        <v>21</v>
      </c>
      <c r="G376" s="3">
        <v>15961.3</v>
      </c>
      <c r="H376" s="3">
        <v>989600.6</v>
      </c>
      <c r="I376" s="4">
        <v>45827</v>
      </c>
      <c r="J376" s="4">
        <v>45894</v>
      </c>
      <c r="K376" s="3" t="s">
        <v>54</v>
      </c>
      <c r="L376" s="5" t="s">
        <v>17</v>
      </c>
    </row>
    <row r="377" spans="1:12" ht="14.25" customHeight="1" x14ac:dyDescent="0.3">
      <c r="A377" s="3" t="s">
        <v>764</v>
      </c>
      <c r="B377" s="3" t="s">
        <v>400</v>
      </c>
      <c r="C377" s="3" t="s">
        <v>28</v>
      </c>
      <c r="D377" s="3" t="s">
        <v>24</v>
      </c>
      <c r="E377" s="3">
        <v>63</v>
      </c>
      <c r="F377" s="3">
        <v>96</v>
      </c>
      <c r="G377" s="3">
        <v>3034.13</v>
      </c>
      <c r="H377" s="3">
        <v>191150.19</v>
      </c>
      <c r="I377" s="4">
        <v>45827</v>
      </c>
      <c r="J377" s="4">
        <v>45884</v>
      </c>
      <c r="K377" s="3" t="s">
        <v>25</v>
      </c>
      <c r="L377" s="5" t="s">
        <v>58</v>
      </c>
    </row>
    <row r="378" spans="1:12" ht="14.25" customHeight="1" x14ac:dyDescent="0.3">
      <c r="A378" s="3" t="s">
        <v>765</v>
      </c>
      <c r="B378" s="3" t="s">
        <v>766</v>
      </c>
      <c r="C378" s="3" t="s">
        <v>20</v>
      </c>
      <c r="D378" s="3" t="s">
        <v>45</v>
      </c>
      <c r="E378" s="3">
        <v>63</v>
      </c>
      <c r="F378" s="3">
        <v>57</v>
      </c>
      <c r="G378" s="3">
        <v>5868.67</v>
      </c>
      <c r="H378" s="3">
        <v>369726.21</v>
      </c>
      <c r="I378" s="4">
        <v>45677</v>
      </c>
      <c r="J378" s="4">
        <v>45887</v>
      </c>
      <c r="K378" s="3" t="s">
        <v>16</v>
      </c>
      <c r="L378" s="5" t="s">
        <v>58</v>
      </c>
    </row>
    <row r="379" spans="1:12" ht="14.25" customHeight="1" x14ac:dyDescent="0.3">
      <c r="A379" s="3" t="s">
        <v>767</v>
      </c>
      <c r="B379" s="3" t="s">
        <v>768</v>
      </c>
      <c r="C379" s="3" t="s">
        <v>40</v>
      </c>
      <c r="D379" s="3" t="s">
        <v>45</v>
      </c>
      <c r="E379" s="3">
        <v>32</v>
      </c>
      <c r="F379" s="3">
        <v>60</v>
      </c>
      <c r="G379" s="3">
        <v>840.4</v>
      </c>
      <c r="H379" s="3">
        <v>26892.799999999999</v>
      </c>
      <c r="I379" s="4">
        <v>45753</v>
      </c>
      <c r="J379" s="4">
        <v>45854</v>
      </c>
      <c r="K379" s="3" t="s">
        <v>25</v>
      </c>
      <c r="L379" s="5" t="s">
        <v>21</v>
      </c>
    </row>
    <row r="380" spans="1:12" ht="14.25" customHeight="1" x14ac:dyDescent="0.3">
      <c r="A380" s="3" t="s">
        <v>769</v>
      </c>
      <c r="B380" s="3" t="s">
        <v>770</v>
      </c>
      <c r="C380" s="3" t="s">
        <v>44</v>
      </c>
      <c r="D380" s="3" t="s">
        <v>45</v>
      </c>
      <c r="E380" s="3">
        <v>178</v>
      </c>
      <c r="F380" s="3">
        <v>60</v>
      </c>
      <c r="G380" s="3">
        <v>4878.8</v>
      </c>
      <c r="H380" s="3">
        <v>868426.4</v>
      </c>
      <c r="I380" s="4">
        <v>45844</v>
      </c>
      <c r="J380" s="4">
        <v>45855</v>
      </c>
      <c r="K380" s="3" t="s">
        <v>29</v>
      </c>
      <c r="L380" s="5" t="s">
        <v>58</v>
      </c>
    </row>
    <row r="381" spans="1:12" ht="14.25" customHeight="1" x14ac:dyDescent="0.3">
      <c r="A381" s="3" t="s">
        <v>771</v>
      </c>
      <c r="B381" s="3" t="s">
        <v>772</v>
      </c>
      <c r="C381" s="3" t="s">
        <v>20</v>
      </c>
      <c r="D381" s="3" t="s">
        <v>45</v>
      </c>
      <c r="E381" s="3">
        <v>159</v>
      </c>
      <c r="F381" s="3">
        <v>98</v>
      </c>
      <c r="G381" s="3">
        <v>10002.82</v>
      </c>
      <c r="H381" s="3">
        <v>1590448.38</v>
      </c>
      <c r="I381" s="4">
        <v>45706</v>
      </c>
      <c r="J381" s="4">
        <v>45869</v>
      </c>
      <c r="K381" s="3" t="s">
        <v>16</v>
      </c>
      <c r="L381" s="5" t="s">
        <v>58</v>
      </c>
    </row>
    <row r="382" spans="1:12" ht="14.25" customHeight="1" x14ac:dyDescent="0.3">
      <c r="A382" s="3" t="s">
        <v>773</v>
      </c>
      <c r="B382" s="3" t="s">
        <v>774</v>
      </c>
      <c r="C382" s="3" t="s">
        <v>28</v>
      </c>
      <c r="D382" s="3" t="s">
        <v>15</v>
      </c>
      <c r="E382" s="3">
        <v>167</v>
      </c>
      <c r="F382" s="3">
        <v>51</v>
      </c>
      <c r="G382" s="3">
        <v>18827.689999999999</v>
      </c>
      <c r="H382" s="3">
        <v>3144224.23</v>
      </c>
      <c r="I382" s="4">
        <v>45782</v>
      </c>
      <c r="J382" s="4">
        <v>45940</v>
      </c>
      <c r="K382" s="3" t="s">
        <v>46</v>
      </c>
      <c r="L382" s="5" t="s">
        <v>33</v>
      </c>
    </row>
    <row r="383" spans="1:12" ht="14.25" customHeight="1" x14ac:dyDescent="0.3">
      <c r="A383" s="3" t="s">
        <v>775</v>
      </c>
      <c r="B383" s="3" t="s">
        <v>776</v>
      </c>
      <c r="C383" s="3" t="s">
        <v>14</v>
      </c>
      <c r="D383" s="3" t="s">
        <v>45</v>
      </c>
      <c r="E383" s="3">
        <v>1</v>
      </c>
      <c r="F383" s="3">
        <v>52</v>
      </c>
      <c r="G383" s="3">
        <v>17656.54</v>
      </c>
      <c r="H383" s="3">
        <v>17656.54</v>
      </c>
      <c r="I383" s="4">
        <v>45673</v>
      </c>
      <c r="J383" s="4">
        <v>45933</v>
      </c>
      <c r="L383" s="5" t="s">
        <v>30</v>
      </c>
    </row>
    <row r="384" spans="1:12" ht="14.25" customHeight="1" x14ac:dyDescent="0.3">
      <c r="A384" s="3" t="s">
        <v>777</v>
      </c>
      <c r="B384" s="3" t="s">
        <v>572</v>
      </c>
      <c r="C384" s="3" t="s">
        <v>20</v>
      </c>
      <c r="D384" s="3" t="s">
        <v>53</v>
      </c>
      <c r="E384" s="3">
        <v>160</v>
      </c>
      <c r="F384" s="3">
        <v>96</v>
      </c>
      <c r="G384" s="3">
        <v>1617.64</v>
      </c>
      <c r="H384" s="3">
        <v>258822.39999999999</v>
      </c>
      <c r="I384" s="4">
        <v>45814</v>
      </c>
      <c r="J384" s="4">
        <v>45925</v>
      </c>
      <c r="K384" s="3" t="s">
        <v>25</v>
      </c>
      <c r="L384" s="5" t="s">
        <v>58</v>
      </c>
    </row>
    <row r="385" spans="1:12" ht="14.25" customHeight="1" x14ac:dyDescent="0.3">
      <c r="A385" s="3" t="s">
        <v>778</v>
      </c>
      <c r="B385" s="3" t="s">
        <v>779</v>
      </c>
      <c r="C385" s="3" t="s">
        <v>20</v>
      </c>
      <c r="D385" s="3" t="s">
        <v>45</v>
      </c>
      <c r="E385" s="3">
        <v>102</v>
      </c>
      <c r="F385" s="3">
        <v>85</v>
      </c>
      <c r="G385" s="3">
        <v>19550.45</v>
      </c>
      <c r="H385" s="3">
        <v>1994145.9</v>
      </c>
      <c r="I385" s="4">
        <v>45748</v>
      </c>
      <c r="J385" s="4">
        <v>45929</v>
      </c>
      <c r="K385" s="3" t="s">
        <v>16</v>
      </c>
      <c r="L385" s="5" t="s">
        <v>21</v>
      </c>
    </row>
    <row r="386" spans="1:12" ht="14.25" customHeight="1" x14ac:dyDescent="0.3">
      <c r="A386" s="3" t="s">
        <v>780</v>
      </c>
      <c r="B386" s="3" t="s">
        <v>781</v>
      </c>
      <c r="C386" s="3" t="s">
        <v>20</v>
      </c>
      <c r="D386" s="3" t="s">
        <v>15</v>
      </c>
      <c r="E386" s="3">
        <v>173</v>
      </c>
      <c r="F386" s="3">
        <v>34</v>
      </c>
      <c r="G386" s="3">
        <v>4043</v>
      </c>
      <c r="H386" s="3">
        <v>699439</v>
      </c>
      <c r="I386" s="4">
        <v>45747</v>
      </c>
      <c r="J386" s="4">
        <v>45903</v>
      </c>
      <c r="K386" s="3" t="s">
        <v>54</v>
      </c>
      <c r="L386" s="5" t="s">
        <v>17</v>
      </c>
    </row>
    <row r="387" spans="1:12" ht="14.25" customHeight="1" x14ac:dyDescent="0.3">
      <c r="A387" s="3" t="s">
        <v>782</v>
      </c>
      <c r="B387" s="3" t="s">
        <v>783</v>
      </c>
      <c r="C387" s="3" t="s">
        <v>14</v>
      </c>
      <c r="D387" s="3" t="s">
        <v>15</v>
      </c>
      <c r="E387" s="3">
        <v>48</v>
      </c>
      <c r="F387" s="3">
        <v>94</v>
      </c>
      <c r="G387" s="3">
        <v>2528.19</v>
      </c>
      <c r="H387" s="3">
        <v>121353.12</v>
      </c>
      <c r="I387" s="4">
        <v>45842</v>
      </c>
      <c r="J387" s="4">
        <v>45899</v>
      </c>
      <c r="K387" s="3" t="s">
        <v>54</v>
      </c>
      <c r="L387" s="5" t="s">
        <v>17</v>
      </c>
    </row>
    <row r="388" spans="1:12" ht="14.25" customHeight="1" x14ac:dyDescent="0.3">
      <c r="A388" s="3" t="s">
        <v>784</v>
      </c>
      <c r="B388" s="3" t="s">
        <v>785</v>
      </c>
      <c r="C388" s="3" t="s">
        <v>44</v>
      </c>
      <c r="D388" s="3" t="s">
        <v>53</v>
      </c>
      <c r="E388" s="3">
        <v>133</v>
      </c>
      <c r="F388" s="3">
        <v>28</v>
      </c>
      <c r="G388" s="3">
        <v>18727.43</v>
      </c>
      <c r="H388" s="3">
        <v>2490748.19</v>
      </c>
      <c r="I388" s="4">
        <v>45740</v>
      </c>
      <c r="J388" s="4">
        <v>45885</v>
      </c>
      <c r="L388" s="5" t="s">
        <v>21</v>
      </c>
    </row>
    <row r="389" spans="1:12" ht="14.25" customHeight="1" x14ac:dyDescent="0.3">
      <c r="A389" s="3" t="s">
        <v>786</v>
      </c>
      <c r="B389" s="3" t="s">
        <v>787</v>
      </c>
      <c r="C389" s="3" t="s">
        <v>40</v>
      </c>
      <c r="D389" s="3" t="s">
        <v>41</v>
      </c>
      <c r="E389" s="3">
        <v>113</v>
      </c>
      <c r="F389" s="3">
        <v>95</v>
      </c>
      <c r="G389" s="3">
        <v>17425.830000000002</v>
      </c>
      <c r="H389" s="3">
        <v>1969118.79</v>
      </c>
      <c r="I389" s="4">
        <v>45669</v>
      </c>
      <c r="J389" s="4">
        <v>45893</v>
      </c>
      <c r="K389" s="3" t="s">
        <v>25</v>
      </c>
      <c r="L389" s="5" t="s">
        <v>33</v>
      </c>
    </row>
    <row r="390" spans="1:12" ht="14.25" customHeight="1" x14ac:dyDescent="0.3">
      <c r="A390" s="3" t="s">
        <v>788</v>
      </c>
      <c r="B390" s="3" t="s">
        <v>789</v>
      </c>
      <c r="C390" s="3" t="s">
        <v>40</v>
      </c>
      <c r="D390" s="3" t="s">
        <v>53</v>
      </c>
      <c r="F390" s="3">
        <v>81</v>
      </c>
      <c r="G390" s="3">
        <v>12264.55</v>
      </c>
      <c r="I390" s="4">
        <v>45755</v>
      </c>
      <c r="J390" s="4">
        <v>45911</v>
      </c>
      <c r="L390" s="5" t="s">
        <v>21</v>
      </c>
    </row>
    <row r="391" spans="1:12" ht="14.25" customHeight="1" x14ac:dyDescent="0.3">
      <c r="A391" s="3" t="s">
        <v>790</v>
      </c>
      <c r="B391" s="3" t="s">
        <v>791</v>
      </c>
      <c r="C391" s="3" t="s">
        <v>14</v>
      </c>
      <c r="D391" s="3" t="s">
        <v>24</v>
      </c>
      <c r="E391" s="3">
        <v>6</v>
      </c>
      <c r="F391" s="3">
        <v>94</v>
      </c>
      <c r="G391" s="3">
        <v>17901.59</v>
      </c>
      <c r="H391" s="3">
        <v>107409.54</v>
      </c>
      <c r="I391" s="4">
        <v>45790</v>
      </c>
      <c r="J391" s="4">
        <v>45898</v>
      </c>
      <c r="L391" s="5" t="s">
        <v>33</v>
      </c>
    </row>
    <row r="392" spans="1:12" ht="14.25" customHeight="1" x14ac:dyDescent="0.3">
      <c r="A392" s="3" t="s">
        <v>792</v>
      </c>
      <c r="B392" s="3" t="s">
        <v>793</v>
      </c>
      <c r="C392" s="3" t="s">
        <v>44</v>
      </c>
      <c r="D392" s="3" t="s">
        <v>15</v>
      </c>
      <c r="E392" s="3">
        <v>133</v>
      </c>
      <c r="F392" s="3">
        <v>77</v>
      </c>
      <c r="G392" s="3">
        <v>15687.46</v>
      </c>
      <c r="H392" s="3">
        <v>2086432.18</v>
      </c>
      <c r="I392" s="4">
        <v>45744</v>
      </c>
      <c r="J392" s="4">
        <v>45938</v>
      </c>
      <c r="K392" s="3" t="s">
        <v>54</v>
      </c>
      <c r="L392" s="5" t="s">
        <v>21</v>
      </c>
    </row>
    <row r="393" spans="1:12" ht="14.25" customHeight="1" x14ac:dyDescent="0.3">
      <c r="A393" s="3" t="s">
        <v>794</v>
      </c>
      <c r="B393" s="3" t="s">
        <v>795</v>
      </c>
      <c r="C393" s="3" t="s">
        <v>28</v>
      </c>
      <c r="D393" s="3" t="s">
        <v>24</v>
      </c>
      <c r="E393" s="3">
        <v>2</v>
      </c>
      <c r="F393" s="3">
        <v>60</v>
      </c>
      <c r="G393" s="3">
        <v>3321.79</v>
      </c>
      <c r="H393" s="3">
        <v>6643.58</v>
      </c>
      <c r="I393" s="4">
        <v>45778</v>
      </c>
      <c r="J393" s="4">
        <v>45930</v>
      </c>
      <c r="K393" s="3" t="s">
        <v>46</v>
      </c>
      <c r="L393" s="5" t="s">
        <v>21</v>
      </c>
    </row>
    <row r="394" spans="1:12" ht="14.25" customHeight="1" x14ac:dyDescent="0.3">
      <c r="A394" s="3" t="s">
        <v>796</v>
      </c>
      <c r="B394" s="3" t="s">
        <v>797</v>
      </c>
      <c r="C394" s="3" t="s">
        <v>40</v>
      </c>
      <c r="D394" s="3" t="s">
        <v>24</v>
      </c>
      <c r="E394" s="3">
        <v>11</v>
      </c>
      <c r="F394" s="3">
        <v>31</v>
      </c>
      <c r="G394" s="3">
        <v>3232.92</v>
      </c>
      <c r="H394" s="3">
        <v>35562.120000000003</v>
      </c>
      <c r="I394" s="4">
        <v>45695</v>
      </c>
      <c r="J394" s="4">
        <v>45906</v>
      </c>
      <c r="K394" s="3" t="s">
        <v>25</v>
      </c>
      <c r="L394" s="5" t="s">
        <v>58</v>
      </c>
    </row>
    <row r="395" spans="1:12" ht="14.25" customHeight="1" x14ac:dyDescent="0.3">
      <c r="A395" s="3" t="s">
        <v>798</v>
      </c>
      <c r="B395" s="3" t="s">
        <v>799</v>
      </c>
      <c r="C395" s="3" t="s">
        <v>14</v>
      </c>
      <c r="D395" s="3" t="s">
        <v>24</v>
      </c>
      <c r="E395" s="3">
        <v>121</v>
      </c>
      <c r="F395" s="3">
        <v>38</v>
      </c>
      <c r="G395" s="3">
        <v>19518.509999999998</v>
      </c>
      <c r="H395" s="3">
        <v>2361739.71</v>
      </c>
      <c r="I395" s="4">
        <v>45702</v>
      </c>
      <c r="J395" s="4">
        <v>45918</v>
      </c>
      <c r="K395" s="3" t="s">
        <v>25</v>
      </c>
      <c r="L395" s="5" t="s">
        <v>33</v>
      </c>
    </row>
    <row r="396" spans="1:12" ht="14.25" customHeight="1" x14ac:dyDescent="0.3">
      <c r="A396" s="3" t="s">
        <v>800</v>
      </c>
      <c r="B396" s="3" t="s">
        <v>801</v>
      </c>
      <c r="C396" s="3" t="s">
        <v>20</v>
      </c>
      <c r="D396" s="3" t="s">
        <v>45</v>
      </c>
      <c r="E396" s="3">
        <v>172</v>
      </c>
      <c r="F396" s="3">
        <v>27</v>
      </c>
      <c r="G396" s="3">
        <v>17443.060000000001</v>
      </c>
      <c r="H396" s="3">
        <v>3000206.32</v>
      </c>
      <c r="I396" s="4">
        <v>45763</v>
      </c>
      <c r="J396" s="4">
        <v>45903</v>
      </c>
      <c r="K396" s="3" t="s">
        <v>25</v>
      </c>
      <c r="L396" s="5" t="s">
        <v>17</v>
      </c>
    </row>
    <row r="397" spans="1:12" ht="14.25" customHeight="1" x14ac:dyDescent="0.3">
      <c r="A397" s="3" t="s">
        <v>802</v>
      </c>
      <c r="B397" s="3" t="s">
        <v>803</v>
      </c>
      <c r="C397" s="3" t="s">
        <v>40</v>
      </c>
      <c r="D397" s="3" t="s">
        <v>45</v>
      </c>
      <c r="E397" s="3">
        <v>182</v>
      </c>
      <c r="F397" s="3">
        <v>51</v>
      </c>
      <c r="G397" s="3">
        <v>9989</v>
      </c>
      <c r="H397" s="3">
        <v>1817998</v>
      </c>
      <c r="I397" s="4">
        <v>45752</v>
      </c>
      <c r="J397" s="4">
        <v>45893</v>
      </c>
      <c r="K397" s="3" t="s">
        <v>16</v>
      </c>
      <c r="L397" s="5" t="s">
        <v>33</v>
      </c>
    </row>
    <row r="398" spans="1:12" ht="14.25" customHeight="1" x14ac:dyDescent="0.3">
      <c r="A398" s="3" t="s">
        <v>804</v>
      </c>
      <c r="B398" s="3" t="s">
        <v>805</v>
      </c>
      <c r="C398" s="3" t="s">
        <v>14</v>
      </c>
      <c r="D398" s="3" t="s">
        <v>41</v>
      </c>
      <c r="E398" s="3">
        <v>197</v>
      </c>
      <c r="F398" s="3">
        <v>37</v>
      </c>
      <c r="G398" s="3">
        <v>13082.6</v>
      </c>
      <c r="H398" s="3">
        <v>2577272.2000000002</v>
      </c>
      <c r="I398" s="4">
        <v>45720</v>
      </c>
      <c r="J398" s="4">
        <v>45899</v>
      </c>
      <c r="K398" s="3" t="s">
        <v>57</v>
      </c>
      <c r="L398" s="5" t="s">
        <v>58</v>
      </c>
    </row>
    <row r="399" spans="1:12" ht="14.25" customHeight="1" x14ac:dyDescent="0.3">
      <c r="A399" s="3" t="s">
        <v>806</v>
      </c>
      <c r="B399" s="3" t="s">
        <v>807</v>
      </c>
      <c r="C399" s="3" t="s">
        <v>14</v>
      </c>
      <c r="D399" s="3" t="s">
        <v>24</v>
      </c>
      <c r="E399" s="3">
        <v>95</v>
      </c>
      <c r="F399" s="3">
        <v>75</v>
      </c>
      <c r="G399" s="3">
        <v>19497.12</v>
      </c>
      <c r="H399" s="3">
        <v>1852226.4</v>
      </c>
      <c r="I399" s="4">
        <v>45722</v>
      </c>
      <c r="J399" s="4">
        <v>45910</v>
      </c>
      <c r="K399" s="3" t="s">
        <v>25</v>
      </c>
      <c r="L399" s="5" t="s">
        <v>58</v>
      </c>
    </row>
    <row r="400" spans="1:12" ht="14.25" customHeight="1" x14ac:dyDescent="0.3">
      <c r="A400" s="3" t="s">
        <v>808</v>
      </c>
      <c r="B400" s="3" t="s">
        <v>809</v>
      </c>
      <c r="C400" s="3" t="s">
        <v>20</v>
      </c>
      <c r="D400" s="3" t="s">
        <v>53</v>
      </c>
      <c r="E400" s="3">
        <v>34</v>
      </c>
      <c r="F400" s="3">
        <v>80</v>
      </c>
      <c r="G400" s="3">
        <v>1490.36</v>
      </c>
      <c r="H400" s="3">
        <v>50672.24</v>
      </c>
      <c r="I400" s="4">
        <v>45824</v>
      </c>
      <c r="J400" s="4">
        <v>45865</v>
      </c>
      <c r="K400" s="3" t="s">
        <v>25</v>
      </c>
      <c r="L400" s="5" t="s">
        <v>33</v>
      </c>
    </row>
    <row r="401" spans="1:12" ht="14.25" customHeight="1" x14ac:dyDescent="0.3">
      <c r="A401" s="3" t="s">
        <v>810</v>
      </c>
      <c r="B401" s="3" t="s">
        <v>811</v>
      </c>
      <c r="C401" s="3" t="s">
        <v>20</v>
      </c>
      <c r="D401" s="3" t="s">
        <v>41</v>
      </c>
      <c r="E401" s="3">
        <v>96</v>
      </c>
      <c r="F401" s="3">
        <v>26</v>
      </c>
      <c r="G401" s="3">
        <v>9279.33</v>
      </c>
      <c r="H401" s="3">
        <v>890815.67999999993</v>
      </c>
      <c r="I401" s="4">
        <v>45718</v>
      </c>
      <c r="J401" s="4">
        <v>45929</v>
      </c>
      <c r="K401" s="3" t="s">
        <v>54</v>
      </c>
      <c r="L401" s="5" t="s">
        <v>17</v>
      </c>
    </row>
    <row r="402" spans="1:12" ht="14.25" customHeight="1" x14ac:dyDescent="0.3">
      <c r="A402" s="3" t="s">
        <v>812</v>
      </c>
      <c r="B402" s="3" t="s">
        <v>813</v>
      </c>
      <c r="C402" s="3" t="s">
        <v>20</v>
      </c>
      <c r="D402" s="3" t="s">
        <v>53</v>
      </c>
      <c r="E402" s="3">
        <v>158</v>
      </c>
      <c r="F402" s="3">
        <v>77</v>
      </c>
      <c r="G402" s="3">
        <v>14867</v>
      </c>
      <c r="H402" s="3">
        <v>2348986</v>
      </c>
      <c r="I402" s="4">
        <v>45680</v>
      </c>
      <c r="J402" s="4">
        <v>45921</v>
      </c>
      <c r="K402" s="3" t="s">
        <v>29</v>
      </c>
      <c r="L402" s="5" t="s">
        <v>30</v>
      </c>
    </row>
    <row r="403" spans="1:12" ht="14.25" customHeight="1" x14ac:dyDescent="0.3">
      <c r="A403" s="3" t="s">
        <v>814</v>
      </c>
      <c r="B403" s="3" t="s">
        <v>815</v>
      </c>
      <c r="C403" s="3" t="s">
        <v>20</v>
      </c>
      <c r="D403" s="3" t="s">
        <v>15</v>
      </c>
      <c r="E403" s="3">
        <v>36</v>
      </c>
      <c r="F403" s="3">
        <v>23</v>
      </c>
      <c r="G403" s="3">
        <v>14720.24</v>
      </c>
      <c r="H403" s="3">
        <v>529928.64</v>
      </c>
      <c r="I403" s="4">
        <v>45825</v>
      </c>
      <c r="J403" s="4">
        <v>45873</v>
      </c>
      <c r="K403" s="3" t="s">
        <v>57</v>
      </c>
      <c r="L403" s="5" t="s">
        <v>58</v>
      </c>
    </row>
    <row r="404" spans="1:12" ht="14.25" customHeight="1" x14ac:dyDescent="0.3">
      <c r="A404" s="3" t="s">
        <v>816</v>
      </c>
      <c r="B404" s="3" t="s">
        <v>817</v>
      </c>
      <c r="C404" s="3" t="s">
        <v>20</v>
      </c>
      <c r="D404" s="3" t="s">
        <v>41</v>
      </c>
      <c r="E404" s="3">
        <v>19</v>
      </c>
      <c r="F404" s="3">
        <v>79</v>
      </c>
      <c r="G404" s="3">
        <v>850.18</v>
      </c>
      <c r="H404" s="3">
        <v>16153.42</v>
      </c>
      <c r="I404" s="4">
        <v>45762</v>
      </c>
      <c r="J404" s="4">
        <v>45857</v>
      </c>
      <c r="K404" s="3" t="s">
        <v>25</v>
      </c>
      <c r="L404" s="5" t="s">
        <v>17</v>
      </c>
    </row>
    <row r="405" spans="1:12" ht="14.25" customHeight="1" x14ac:dyDescent="0.3">
      <c r="A405" s="3" t="s">
        <v>818</v>
      </c>
      <c r="B405" s="3" t="s">
        <v>819</v>
      </c>
      <c r="C405" s="3" t="s">
        <v>14</v>
      </c>
      <c r="D405" s="3" t="s">
        <v>24</v>
      </c>
      <c r="E405" s="3">
        <v>178</v>
      </c>
      <c r="F405" s="3">
        <v>55</v>
      </c>
      <c r="G405" s="3">
        <v>636.41999999999996</v>
      </c>
      <c r="H405" s="3">
        <v>113282.76</v>
      </c>
      <c r="I405" s="4">
        <v>45794</v>
      </c>
      <c r="J405" s="4">
        <v>45927</v>
      </c>
      <c r="K405" s="3" t="s">
        <v>29</v>
      </c>
      <c r="L405" s="5" t="s">
        <v>33</v>
      </c>
    </row>
    <row r="406" spans="1:12" ht="14.25" customHeight="1" x14ac:dyDescent="0.3">
      <c r="A406" s="3" t="s">
        <v>820</v>
      </c>
      <c r="B406" s="3" t="s">
        <v>821</v>
      </c>
      <c r="C406" s="3" t="s">
        <v>14</v>
      </c>
      <c r="D406" s="3" t="s">
        <v>41</v>
      </c>
      <c r="E406" s="3">
        <v>65</v>
      </c>
      <c r="F406" s="3">
        <v>98</v>
      </c>
      <c r="G406" s="3">
        <v>18019</v>
      </c>
      <c r="H406" s="3">
        <v>1171235</v>
      </c>
      <c r="I406" s="4">
        <v>45828</v>
      </c>
      <c r="J406" s="4">
        <v>45875</v>
      </c>
      <c r="K406" s="3" t="s">
        <v>29</v>
      </c>
      <c r="L406" s="5" t="s">
        <v>21</v>
      </c>
    </row>
    <row r="407" spans="1:12" ht="14.25" customHeight="1" x14ac:dyDescent="0.3">
      <c r="A407" s="3" t="s">
        <v>822</v>
      </c>
      <c r="B407" s="3" t="s">
        <v>823</v>
      </c>
      <c r="C407" s="3" t="s">
        <v>20</v>
      </c>
      <c r="D407" s="3" t="s">
        <v>45</v>
      </c>
      <c r="E407" s="3">
        <v>185</v>
      </c>
      <c r="F407" s="3">
        <v>31</v>
      </c>
      <c r="G407" s="3">
        <v>7707.75</v>
      </c>
      <c r="H407" s="3">
        <v>1425933.75</v>
      </c>
      <c r="I407" s="4">
        <v>45835</v>
      </c>
      <c r="J407" s="4">
        <v>45914</v>
      </c>
      <c r="K407" s="3" t="s">
        <v>29</v>
      </c>
      <c r="L407" s="5" t="s">
        <v>30</v>
      </c>
    </row>
    <row r="408" spans="1:12" ht="14.25" customHeight="1" x14ac:dyDescent="0.3">
      <c r="A408" s="3" t="s">
        <v>824</v>
      </c>
      <c r="B408" s="3" t="s">
        <v>825</v>
      </c>
      <c r="C408" s="3" t="s">
        <v>28</v>
      </c>
      <c r="D408" s="3" t="s">
        <v>53</v>
      </c>
      <c r="E408" s="3">
        <v>39</v>
      </c>
      <c r="F408" s="3">
        <v>40</v>
      </c>
      <c r="G408" s="3">
        <v>14675.6</v>
      </c>
      <c r="H408" s="3">
        <v>572348.4</v>
      </c>
      <c r="I408" s="4">
        <v>45798</v>
      </c>
      <c r="J408" s="4">
        <v>45854</v>
      </c>
      <c r="K408" s="3" t="s">
        <v>16</v>
      </c>
      <c r="L408" s="5" t="s">
        <v>33</v>
      </c>
    </row>
    <row r="409" spans="1:12" ht="14.25" customHeight="1" x14ac:dyDescent="0.3">
      <c r="A409" s="3" t="s">
        <v>826</v>
      </c>
      <c r="B409" s="3" t="s">
        <v>827</v>
      </c>
      <c r="C409" s="3" t="s">
        <v>14</v>
      </c>
      <c r="D409" s="3" t="s">
        <v>15</v>
      </c>
      <c r="E409" s="3">
        <v>99</v>
      </c>
      <c r="F409" s="3">
        <v>61</v>
      </c>
      <c r="G409" s="3">
        <v>4788.99</v>
      </c>
      <c r="H409" s="3">
        <v>474110.01</v>
      </c>
      <c r="I409" s="4">
        <v>45767</v>
      </c>
      <c r="J409" s="4">
        <v>45865</v>
      </c>
      <c r="L409" s="5" t="s">
        <v>21</v>
      </c>
    </row>
    <row r="410" spans="1:12" ht="14.25" customHeight="1" x14ac:dyDescent="0.3">
      <c r="A410" s="3" t="s">
        <v>828</v>
      </c>
      <c r="B410" s="3" t="s">
        <v>829</v>
      </c>
      <c r="C410" s="3" t="s">
        <v>14</v>
      </c>
      <c r="D410" s="3" t="s">
        <v>53</v>
      </c>
      <c r="E410" s="3">
        <v>1</v>
      </c>
      <c r="F410" s="3">
        <v>56</v>
      </c>
      <c r="G410" s="3">
        <v>17094.98</v>
      </c>
      <c r="H410" s="3">
        <v>17094.98</v>
      </c>
      <c r="I410" s="4">
        <v>45771</v>
      </c>
      <c r="J410" s="4">
        <v>45906</v>
      </c>
      <c r="K410" s="3" t="s">
        <v>25</v>
      </c>
      <c r="L410" s="5" t="s">
        <v>33</v>
      </c>
    </row>
    <row r="411" spans="1:12" ht="14.25" customHeight="1" x14ac:dyDescent="0.3">
      <c r="A411" s="3" t="s">
        <v>830</v>
      </c>
      <c r="B411" s="3" t="s">
        <v>831</v>
      </c>
      <c r="C411" s="3" t="s">
        <v>44</v>
      </c>
      <c r="D411" s="3" t="s">
        <v>45</v>
      </c>
      <c r="E411" s="3">
        <v>61</v>
      </c>
      <c r="F411" s="3">
        <v>79</v>
      </c>
      <c r="G411" s="3">
        <v>8130.16</v>
      </c>
      <c r="H411" s="3">
        <v>495939.76</v>
      </c>
      <c r="I411" s="4">
        <v>45786</v>
      </c>
      <c r="J411" s="4">
        <v>45887</v>
      </c>
      <c r="K411" s="3" t="s">
        <v>29</v>
      </c>
      <c r="L411" s="5" t="s">
        <v>30</v>
      </c>
    </row>
    <row r="412" spans="1:12" ht="14.25" customHeight="1" x14ac:dyDescent="0.3">
      <c r="A412" s="3" t="s">
        <v>832</v>
      </c>
      <c r="B412" s="3" t="s">
        <v>833</v>
      </c>
      <c r="C412" s="3" t="s">
        <v>14</v>
      </c>
      <c r="D412" s="3" t="s">
        <v>45</v>
      </c>
      <c r="E412" s="3">
        <v>83</v>
      </c>
      <c r="F412" s="3">
        <v>21</v>
      </c>
      <c r="G412" s="3">
        <v>1950.47</v>
      </c>
      <c r="H412" s="3">
        <v>161889.01</v>
      </c>
      <c r="I412" s="4">
        <v>45813</v>
      </c>
      <c r="J412" s="4">
        <v>45936</v>
      </c>
      <c r="K412" s="3" t="s">
        <v>57</v>
      </c>
      <c r="L412" s="5" t="s">
        <v>21</v>
      </c>
    </row>
    <row r="413" spans="1:12" ht="14.25" customHeight="1" x14ac:dyDescent="0.3">
      <c r="A413" s="3" t="s">
        <v>834</v>
      </c>
      <c r="B413" s="3" t="s">
        <v>835</v>
      </c>
      <c r="C413" s="3" t="s">
        <v>14</v>
      </c>
      <c r="D413" s="3" t="s">
        <v>24</v>
      </c>
      <c r="E413" s="3">
        <v>122</v>
      </c>
      <c r="F413" s="3">
        <v>47</v>
      </c>
      <c r="G413" s="3">
        <v>5199.76</v>
      </c>
      <c r="H413" s="3">
        <v>634370.72</v>
      </c>
      <c r="I413" s="4">
        <v>45764</v>
      </c>
      <c r="J413" s="4">
        <v>45910</v>
      </c>
      <c r="K413" s="3" t="s">
        <v>54</v>
      </c>
      <c r="L413" s="5" t="s">
        <v>33</v>
      </c>
    </row>
    <row r="414" spans="1:12" ht="14.25" customHeight="1" x14ac:dyDescent="0.3">
      <c r="A414" s="3" t="s">
        <v>836</v>
      </c>
      <c r="B414" s="3" t="s">
        <v>837</v>
      </c>
      <c r="C414" s="3" t="s">
        <v>40</v>
      </c>
      <c r="D414" s="3" t="s">
        <v>53</v>
      </c>
      <c r="E414" s="3">
        <v>192</v>
      </c>
      <c r="F414" s="3">
        <v>59</v>
      </c>
      <c r="G414" s="3">
        <v>11994.34</v>
      </c>
      <c r="H414" s="3">
        <v>2302913.2799999998</v>
      </c>
      <c r="I414" s="4">
        <v>45682</v>
      </c>
      <c r="J414" s="4">
        <v>45931</v>
      </c>
      <c r="K414" s="3" t="s">
        <v>16</v>
      </c>
      <c r="L414" s="5" t="s">
        <v>30</v>
      </c>
    </row>
    <row r="415" spans="1:12" ht="14.25" customHeight="1" x14ac:dyDescent="0.3">
      <c r="A415" s="3" t="s">
        <v>838</v>
      </c>
      <c r="B415" s="3" t="s">
        <v>839</v>
      </c>
      <c r="C415" s="3" t="s">
        <v>40</v>
      </c>
      <c r="D415" s="3" t="s">
        <v>45</v>
      </c>
      <c r="E415" s="3">
        <v>46</v>
      </c>
      <c r="F415" s="3">
        <v>50</v>
      </c>
      <c r="G415" s="3">
        <v>4759.21</v>
      </c>
      <c r="H415" s="3">
        <v>218923.66</v>
      </c>
      <c r="I415" s="4">
        <v>45695</v>
      </c>
      <c r="J415" s="4">
        <v>45927</v>
      </c>
      <c r="K415" s="3" t="s">
        <v>16</v>
      </c>
      <c r="L415" s="5" t="s">
        <v>58</v>
      </c>
    </row>
    <row r="416" spans="1:12" ht="14.25" customHeight="1" x14ac:dyDescent="0.3">
      <c r="A416" s="3" t="s">
        <v>840</v>
      </c>
      <c r="B416" s="3" t="s">
        <v>841</v>
      </c>
      <c r="C416" s="3" t="s">
        <v>44</v>
      </c>
      <c r="D416" s="3" t="s">
        <v>15</v>
      </c>
      <c r="E416" s="3">
        <v>13</v>
      </c>
      <c r="F416" s="3">
        <v>99</v>
      </c>
      <c r="G416" s="3">
        <v>10419.49</v>
      </c>
      <c r="H416" s="3">
        <v>135453.37</v>
      </c>
      <c r="I416" s="4">
        <v>45784</v>
      </c>
      <c r="J416" s="4">
        <v>45858</v>
      </c>
      <c r="K416" s="3" t="s">
        <v>25</v>
      </c>
      <c r="L416" s="5" t="s">
        <v>33</v>
      </c>
    </row>
    <row r="417" spans="1:12" ht="14.25" customHeight="1" x14ac:dyDescent="0.3">
      <c r="A417" s="3" t="s">
        <v>842</v>
      </c>
      <c r="B417" s="3" t="s">
        <v>843</v>
      </c>
      <c r="C417" s="3" t="s">
        <v>20</v>
      </c>
      <c r="D417" s="3" t="s">
        <v>15</v>
      </c>
      <c r="E417" s="3">
        <v>75</v>
      </c>
      <c r="F417" s="3">
        <v>20</v>
      </c>
      <c r="G417" s="3">
        <v>9016.2099999999991</v>
      </c>
      <c r="H417" s="3">
        <v>676215.74999999988</v>
      </c>
      <c r="I417" s="4">
        <v>45786</v>
      </c>
      <c r="J417" s="4">
        <v>45883</v>
      </c>
      <c r="K417" s="3" t="s">
        <v>25</v>
      </c>
      <c r="L417" s="5" t="s">
        <v>21</v>
      </c>
    </row>
    <row r="418" spans="1:12" ht="14.25" customHeight="1" x14ac:dyDescent="0.3">
      <c r="A418" s="3" t="s">
        <v>844</v>
      </c>
      <c r="B418" s="3" t="s">
        <v>845</v>
      </c>
      <c r="C418" s="3" t="s">
        <v>28</v>
      </c>
      <c r="D418" s="3" t="s">
        <v>45</v>
      </c>
      <c r="E418" s="3">
        <v>170</v>
      </c>
      <c r="G418" s="3">
        <v>14150.21</v>
      </c>
      <c r="H418" s="3">
        <v>2405535.7000000002</v>
      </c>
      <c r="I418" s="4">
        <v>45769</v>
      </c>
      <c r="J418" s="4">
        <v>45919</v>
      </c>
      <c r="K418" s="3" t="s">
        <v>54</v>
      </c>
      <c r="L418" s="5" t="s">
        <v>58</v>
      </c>
    </row>
    <row r="419" spans="1:12" ht="14.25" customHeight="1" x14ac:dyDescent="0.3">
      <c r="A419" s="3" t="s">
        <v>846</v>
      </c>
      <c r="B419" s="3" t="s">
        <v>847</v>
      </c>
      <c r="C419" s="3" t="s">
        <v>40</v>
      </c>
      <c r="D419" s="3" t="s">
        <v>45</v>
      </c>
      <c r="E419" s="3">
        <v>117</v>
      </c>
      <c r="F419" s="3">
        <v>47</v>
      </c>
      <c r="G419" s="3">
        <v>781.59</v>
      </c>
      <c r="H419" s="3">
        <v>91446.03</v>
      </c>
      <c r="I419" s="4">
        <v>45710</v>
      </c>
      <c r="J419" s="4">
        <v>45921</v>
      </c>
      <c r="K419" s="3" t="s">
        <v>29</v>
      </c>
      <c r="L419" s="5" t="s">
        <v>17</v>
      </c>
    </row>
    <row r="420" spans="1:12" ht="14.25" customHeight="1" x14ac:dyDescent="0.3">
      <c r="A420" s="3" t="s">
        <v>848</v>
      </c>
      <c r="B420" s="3" t="s">
        <v>849</v>
      </c>
      <c r="C420" s="3" t="s">
        <v>20</v>
      </c>
      <c r="D420" s="3" t="s">
        <v>24</v>
      </c>
      <c r="E420" s="3">
        <v>174</v>
      </c>
      <c r="F420" s="3">
        <v>95</v>
      </c>
      <c r="G420" s="3">
        <v>9518.89</v>
      </c>
      <c r="H420" s="3">
        <v>1656286.86</v>
      </c>
      <c r="I420" s="4">
        <v>45786</v>
      </c>
      <c r="J420" s="4">
        <v>45865</v>
      </c>
      <c r="K420" s="3" t="s">
        <v>57</v>
      </c>
      <c r="L420" s="5" t="s">
        <v>33</v>
      </c>
    </row>
    <row r="421" spans="1:12" ht="14.25" customHeight="1" x14ac:dyDescent="0.3">
      <c r="A421" s="3" t="s">
        <v>850</v>
      </c>
      <c r="B421" s="3" t="s">
        <v>851</v>
      </c>
      <c r="C421" s="3" t="s">
        <v>20</v>
      </c>
      <c r="D421" s="3" t="s">
        <v>24</v>
      </c>
      <c r="E421" s="3">
        <v>119</v>
      </c>
      <c r="F421" s="3">
        <v>63</v>
      </c>
      <c r="G421" s="3">
        <v>8955.0499999999993</v>
      </c>
      <c r="H421" s="3">
        <v>1065650.95</v>
      </c>
      <c r="I421" s="4">
        <v>45747</v>
      </c>
      <c r="J421" s="4">
        <v>45879</v>
      </c>
      <c r="K421" s="3" t="s">
        <v>25</v>
      </c>
      <c r="L421" s="5" t="s">
        <v>30</v>
      </c>
    </row>
    <row r="422" spans="1:12" ht="14.25" customHeight="1" x14ac:dyDescent="0.3">
      <c r="A422" s="3" t="s">
        <v>852</v>
      </c>
      <c r="B422" s="3" t="s">
        <v>853</v>
      </c>
      <c r="C422" s="3" t="s">
        <v>28</v>
      </c>
      <c r="D422" s="3" t="s">
        <v>53</v>
      </c>
      <c r="E422" s="3">
        <v>133</v>
      </c>
      <c r="F422" s="3">
        <v>80</v>
      </c>
      <c r="G422" s="3">
        <v>732.05</v>
      </c>
      <c r="H422" s="3">
        <v>97362.65</v>
      </c>
      <c r="I422" s="4">
        <v>45733</v>
      </c>
      <c r="J422" s="4">
        <v>45920</v>
      </c>
      <c r="K422" s="3" t="s">
        <v>29</v>
      </c>
      <c r="L422" s="5" t="s">
        <v>21</v>
      </c>
    </row>
    <row r="423" spans="1:12" ht="14.25" customHeight="1" x14ac:dyDescent="0.3">
      <c r="A423" s="3" t="s">
        <v>854</v>
      </c>
      <c r="B423" s="3" t="s">
        <v>855</v>
      </c>
      <c r="C423" s="3" t="s">
        <v>14</v>
      </c>
      <c r="D423" s="3" t="s">
        <v>41</v>
      </c>
      <c r="E423" s="3">
        <v>36</v>
      </c>
      <c r="F423" s="3">
        <v>39</v>
      </c>
      <c r="G423" s="3">
        <v>1081.3499999999999</v>
      </c>
      <c r="H423" s="3">
        <v>38928.6</v>
      </c>
      <c r="I423" s="4">
        <v>45698</v>
      </c>
      <c r="J423" s="4">
        <v>45875</v>
      </c>
      <c r="K423" s="3" t="s">
        <v>25</v>
      </c>
      <c r="L423" s="5" t="s">
        <v>17</v>
      </c>
    </row>
    <row r="424" spans="1:12" ht="14.25" customHeight="1" x14ac:dyDescent="0.3">
      <c r="A424" s="3" t="s">
        <v>856</v>
      </c>
      <c r="B424" s="3" t="s">
        <v>857</v>
      </c>
      <c r="C424" s="3" t="s">
        <v>28</v>
      </c>
      <c r="D424" s="3" t="s">
        <v>53</v>
      </c>
      <c r="E424" s="3">
        <v>34</v>
      </c>
      <c r="F424" s="3">
        <v>89</v>
      </c>
      <c r="G424" s="3">
        <v>3641.21</v>
      </c>
      <c r="H424" s="3">
        <v>123801.14</v>
      </c>
      <c r="I424" s="4">
        <v>45724</v>
      </c>
      <c r="J424" s="4">
        <v>45918</v>
      </c>
      <c r="K424" s="3" t="s">
        <v>25</v>
      </c>
      <c r="L424" s="5" t="s">
        <v>30</v>
      </c>
    </row>
    <row r="425" spans="1:12" ht="14.25" customHeight="1" x14ac:dyDescent="0.3">
      <c r="A425" s="3" t="s">
        <v>858</v>
      </c>
      <c r="B425" s="3" t="s">
        <v>859</v>
      </c>
      <c r="C425" s="3" t="s">
        <v>28</v>
      </c>
      <c r="D425" s="3" t="s">
        <v>15</v>
      </c>
      <c r="E425" s="3">
        <v>68</v>
      </c>
      <c r="F425" s="3">
        <v>52</v>
      </c>
      <c r="G425" s="3">
        <v>10169.33</v>
      </c>
      <c r="H425" s="3">
        <v>691514.44</v>
      </c>
      <c r="I425" s="4">
        <v>45709</v>
      </c>
      <c r="J425" s="4">
        <v>45919</v>
      </c>
      <c r="L425" s="5" t="s">
        <v>30</v>
      </c>
    </row>
    <row r="426" spans="1:12" ht="14.25" customHeight="1" x14ac:dyDescent="0.3">
      <c r="A426" s="3" t="s">
        <v>860</v>
      </c>
      <c r="B426" s="3" t="s">
        <v>861</v>
      </c>
      <c r="C426" s="3" t="s">
        <v>44</v>
      </c>
      <c r="D426" s="3" t="s">
        <v>15</v>
      </c>
      <c r="E426" s="3">
        <v>11</v>
      </c>
      <c r="F426" s="3">
        <v>39</v>
      </c>
      <c r="G426" s="3">
        <v>19733.27</v>
      </c>
      <c r="H426" s="3">
        <v>217065.97</v>
      </c>
      <c r="I426" s="4">
        <v>45687</v>
      </c>
      <c r="J426" s="4">
        <v>45935</v>
      </c>
      <c r="K426" s="3" t="s">
        <v>54</v>
      </c>
      <c r="L426" s="5" t="s">
        <v>58</v>
      </c>
    </row>
    <row r="427" spans="1:12" ht="14.25" customHeight="1" x14ac:dyDescent="0.3">
      <c r="A427" s="3" t="s">
        <v>862</v>
      </c>
      <c r="B427" s="3" t="s">
        <v>863</v>
      </c>
      <c r="C427" s="3" t="s">
        <v>14</v>
      </c>
      <c r="D427" s="3" t="s">
        <v>41</v>
      </c>
      <c r="E427" s="3">
        <v>42</v>
      </c>
      <c r="F427" s="3">
        <v>69</v>
      </c>
      <c r="G427" s="3">
        <v>19463.3</v>
      </c>
      <c r="H427" s="3">
        <v>817458.6</v>
      </c>
      <c r="I427" s="4">
        <v>45726</v>
      </c>
      <c r="J427" s="4">
        <v>45883</v>
      </c>
      <c r="K427" s="3" t="s">
        <v>54</v>
      </c>
      <c r="L427" s="5" t="s">
        <v>17</v>
      </c>
    </row>
    <row r="428" spans="1:12" ht="14.25" customHeight="1" x14ac:dyDescent="0.3">
      <c r="A428" s="3" t="s">
        <v>423</v>
      </c>
      <c r="B428" s="3" t="s">
        <v>864</v>
      </c>
      <c r="C428" s="3" t="s">
        <v>20</v>
      </c>
      <c r="D428" s="3" t="s">
        <v>41</v>
      </c>
      <c r="E428" s="3">
        <v>183</v>
      </c>
      <c r="F428" s="3">
        <v>62</v>
      </c>
      <c r="G428" s="3">
        <v>9802.49</v>
      </c>
      <c r="H428" s="3">
        <v>1793855.67</v>
      </c>
      <c r="I428" s="4">
        <v>45839</v>
      </c>
      <c r="J428" s="4">
        <v>45931</v>
      </c>
      <c r="K428" s="3" t="s">
        <v>46</v>
      </c>
      <c r="L428" s="5" t="s">
        <v>33</v>
      </c>
    </row>
    <row r="429" spans="1:12" ht="14.25" customHeight="1" x14ac:dyDescent="0.3">
      <c r="A429" s="3" t="s">
        <v>865</v>
      </c>
      <c r="B429" s="3" t="s">
        <v>866</v>
      </c>
      <c r="C429" s="3" t="s">
        <v>44</v>
      </c>
      <c r="D429" s="3" t="s">
        <v>41</v>
      </c>
      <c r="E429" s="3">
        <v>37</v>
      </c>
      <c r="F429" s="3">
        <v>42</v>
      </c>
      <c r="G429" s="3">
        <v>647.97</v>
      </c>
      <c r="H429" s="3">
        <v>23974.89</v>
      </c>
      <c r="I429" s="4">
        <v>45697</v>
      </c>
      <c r="J429" s="4">
        <v>45875</v>
      </c>
      <c r="K429" s="3" t="s">
        <v>25</v>
      </c>
      <c r="L429" s="5" t="s">
        <v>30</v>
      </c>
    </row>
    <row r="430" spans="1:12" ht="14.25" customHeight="1" x14ac:dyDescent="0.3">
      <c r="A430" s="3" t="s">
        <v>867</v>
      </c>
      <c r="B430" s="3" t="s">
        <v>418</v>
      </c>
      <c r="C430" s="3" t="s">
        <v>44</v>
      </c>
      <c r="D430" s="3" t="s">
        <v>53</v>
      </c>
      <c r="E430" s="3">
        <v>123</v>
      </c>
      <c r="F430" s="3">
        <v>27</v>
      </c>
      <c r="G430" s="3">
        <v>19399.75</v>
      </c>
      <c r="H430" s="3">
        <v>2386169.25</v>
      </c>
      <c r="I430" s="4">
        <v>45826</v>
      </c>
      <c r="J430" s="4">
        <v>45914</v>
      </c>
      <c r="L430" s="5" t="s">
        <v>30</v>
      </c>
    </row>
    <row r="431" spans="1:12" ht="14.25" customHeight="1" x14ac:dyDescent="0.3">
      <c r="A431" s="3" t="s">
        <v>868</v>
      </c>
      <c r="B431" s="3" t="s">
        <v>869</v>
      </c>
      <c r="C431" s="3" t="s">
        <v>14</v>
      </c>
      <c r="D431" s="3" t="s">
        <v>24</v>
      </c>
      <c r="E431" s="3">
        <v>7</v>
      </c>
      <c r="F431" s="3">
        <v>48</v>
      </c>
      <c r="G431" s="3">
        <v>8902.82</v>
      </c>
      <c r="H431" s="3">
        <v>62319.74</v>
      </c>
      <c r="I431" s="4">
        <v>45833</v>
      </c>
      <c r="J431" s="4">
        <v>45921</v>
      </c>
      <c r="K431" s="3" t="s">
        <v>16</v>
      </c>
      <c r="L431" s="5" t="s">
        <v>17</v>
      </c>
    </row>
    <row r="432" spans="1:12" ht="14.25" customHeight="1" x14ac:dyDescent="0.3">
      <c r="A432" s="3" t="s">
        <v>870</v>
      </c>
      <c r="B432" s="3" t="s">
        <v>871</v>
      </c>
      <c r="C432" s="3" t="s">
        <v>20</v>
      </c>
      <c r="D432" s="3" t="s">
        <v>15</v>
      </c>
      <c r="E432" s="3">
        <v>85</v>
      </c>
      <c r="F432" s="3">
        <v>66</v>
      </c>
      <c r="G432" s="3">
        <v>13867.89</v>
      </c>
      <c r="H432" s="3">
        <v>1178770.6499999999</v>
      </c>
      <c r="I432" s="4">
        <v>45724</v>
      </c>
      <c r="J432" s="4">
        <v>45863</v>
      </c>
      <c r="K432" s="3" t="s">
        <v>25</v>
      </c>
      <c r="L432" s="5" t="s">
        <v>21</v>
      </c>
    </row>
    <row r="433" spans="1:12" ht="14.25" customHeight="1" x14ac:dyDescent="0.3">
      <c r="A433" s="3" t="s">
        <v>872</v>
      </c>
      <c r="B433" s="3" t="s">
        <v>873</v>
      </c>
      <c r="C433" s="3" t="s">
        <v>14</v>
      </c>
      <c r="D433" s="3" t="s">
        <v>45</v>
      </c>
      <c r="E433" s="3">
        <v>170</v>
      </c>
      <c r="F433" s="3">
        <v>93</v>
      </c>
      <c r="G433" s="3">
        <v>399.44</v>
      </c>
      <c r="H433" s="3">
        <v>67904.800000000003</v>
      </c>
      <c r="I433" s="4">
        <v>45820</v>
      </c>
      <c r="J433" s="4">
        <v>45917</v>
      </c>
      <c r="L433" s="5" t="s">
        <v>33</v>
      </c>
    </row>
    <row r="434" spans="1:12" ht="14.25" customHeight="1" x14ac:dyDescent="0.3">
      <c r="A434" s="3" t="s">
        <v>874</v>
      </c>
      <c r="B434" s="3" t="s">
        <v>875</v>
      </c>
      <c r="C434" s="3" t="s">
        <v>28</v>
      </c>
      <c r="D434" s="3" t="s">
        <v>24</v>
      </c>
      <c r="F434" s="3">
        <v>66</v>
      </c>
      <c r="G434" s="3">
        <v>11433.66</v>
      </c>
      <c r="I434" s="4">
        <v>45838</v>
      </c>
      <c r="J434" s="4">
        <v>45860</v>
      </c>
      <c r="K434" s="3" t="s">
        <v>54</v>
      </c>
      <c r="L434" s="5" t="s">
        <v>58</v>
      </c>
    </row>
    <row r="435" spans="1:12" ht="14.25" customHeight="1" x14ac:dyDescent="0.3">
      <c r="A435" s="3" t="s">
        <v>876</v>
      </c>
      <c r="B435" s="3" t="s">
        <v>877</v>
      </c>
      <c r="C435" s="3" t="s">
        <v>14</v>
      </c>
      <c r="D435" s="3" t="s">
        <v>24</v>
      </c>
      <c r="E435" s="3">
        <v>71</v>
      </c>
      <c r="F435" s="3">
        <v>65</v>
      </c>
      <c r="G435" s="3">
        <v>18377.62</v>
      </c>
      <c r="H435" s="3">
        <v>1304811.02</v>
      </c>
      <c r="I435" s="4">
        <v>45675</v>
      </c>
      <c r="J435" s="4">
        <v>45852</v>
      </c>
      <c r="K435" s="3" t="s">
        <v>46</v>
      </c>
      <c r="L435" s="5" t="s">
        <v>58</v>
      </c>
    </row>
    <row r="436" spans="1:12" ht="14.25" customHeight="1" x14ac:dyDescent="0.3">
      <c r="A436" s="3" t="s">
        <v>878</v>
      </c>
      <c r="B436" s="3" t="s">
        <v>879</v>
      </c>
      <c r="C436" s="3" t="s">
        <v>44</v>
      </c>
      <c r="D436" s="3" t="s">
        <v>41</v>
      </c>
      <c r="E436" s="3">
        <v>146</v>
      </c>
      <c r="F436" s="3">
        <v>50</v>
      </c>
      <c r="G436" s="3">
        <v>13194.77</v>
      </c>
      <c r="H436" s="3">
        <v>1926436.42</v>
      </c>
      <c r="I436" s="4">
        <v>45824</v>
      </c>
      <c r="J436" s="4">
        <v>45903</v>
      </c>
      <c r="K436" s="3" t="s">
        <v>57</v>
      </c>
      <c r="L436" s="5" t="s">
        <v>17</v>
      </c>
    </row>
    <row r="437" spans="1:12" ht="14.25" customHeight="1" x14ac:dyDescent="0.3">
      <c r="A437" s="3" t="s">
        <v>880</v>
      </c>
      <c r="B437" s="3" t="s">
        <v>881</v>
      </c>
      <c r="C437" s="3" t="s">
        <v>28</v>
      </c>
      <c r="D437" s="3" t="s">
        <v>41</v>
      </c>
      <c r="E437" s="3">
        <v>47</v>
      </c>
      <c r="F437" s="3">
        <v>88</v>
      </c>
      <c r="G437" s="3">
        <v>11564.85</v>
      </c>
      <c r="H437" s="3">
        <v>543547.95000000007</v>
      </c>
      <c r="I437" s="4">
        <v>45734</v>
      </c>
      <c r="J437" s="4">
        <v>45880</v>
      </c>
      <c r="K437" s="3" t="s">
        <v>25</v>
      </c>
      <c r="L437" s="5" t="s">
        <v>58</v>
      </c>
    </row>
    <row r="438" spans="1:12" ht="14.25" customHeight="1" x14ac:dyDescent="0.3">
      <c r="A438" s="3" t="s">
        <v>882</v>
      </c>
      <c r="B438" s="3" t="s">
        <v>883</v>
      </c>
      <c r="C438" s="3" t="s">
        <v>28</v>
      </c>
      <c r="E438" s="3">
        <v>193</v>
      </c>
      <c r="F438" s="3">
        <v>83</v>
      </c>
      <c r="G438" s="3">
        <v>1011.83</v>
      </c>
      <c r="H438" s="3">
        <v>195283.19</v>
      </c>
      <c r="I438" s="4">
        <v>45775</v>
      </c>
      <c r="J438" s="4">
        <v>45896</v>
      </c>
      <c r="K438" s="3" t="s">
        <v>57</v>
      </c>
      <c r="L438" s="5" t="s">
        <v>17</v>
      </c>
    </row>
    <row r="439" spans="1:12" ht="14.25" customHeight="1" x14ac:dyDescent="0.3">
      <c r="A439" s="3" t="s">
        <v>884</v>
      </c>
      <c r="B439" s="3" t="s">
        <v>885</v>
      </c>
      <c r="C439" s="3" t="s">
        <v>20</v>
      </c>
      <c r="D439" s="3" t="s">
        <v>53</v>
      </c>
      <c r="E439" s="3">
        <v>160</v>
      </c>
      <c r="F439" s="3">
        <v>60</v>
      </c>
      <c r="G439" s="3">
        <v>19867.07</v>
      </c>
      <c r="H439" s="3">
        <v>3178731.2</v>
      </c>
      <c r="I439" s="4">
        <v>45701</v>
      </c>
      <c r="J439" s="4">
        <v>45928</v>
      </c>
      <c r="K439" s="3" t="s">
        <v>54</v>
      </c>
      <c r="L439" s="5" t="s">
        <v>21</v>
      </c>
    </row>
    <row r="440" spans="1:12" ht="14.25" customHeight="1" x14ac:dyDescent="0.3">
      <c r="A440" s="3" t="s">
        <v>886</v>
      </c>
      <c r="B440" s="3" t="s">
        <v>887</v>
      </c>
      <c r="C440" s="3" t="s">
        <v>44</v>
      </c>
      <c r="D440" s="3" t="s">
        <v>45</v>
      </c>
      <c r="E440" s="3">
        <v>72</v>
      </c>
      <c r="F440" s="3">
        <v>96</v>
      </c>
      <c r="G440" s="3">
        <v>5809.28</v>
      </c>
      <c r="H440" s="3">
        <v>418268.15999999997</v>
      </c>
      <c r="I440" s="4">
        <v>45764</v>
      </c>
      <c r="J440" s="4">
        <v>45940</v>
      </c>
      <c r="K440" s="3" t="s">
        <v>16</v>
      </c>
      <c r="L440" s="5" t="s">
        <v>21</v>
      </c>
    </row>
    <row r="441" spans="1:12" ht="14.25" customHeight="1" x14ac:dyDescent="0.3">
      <c r="A441" s="3" t="s">
        <v>888</v>
      </c>
      <c r="B441" s="3" t="s">
        <v>889</v>
      </c>
      <c r="C441" s="3" t="s">
        <v>40</v>
      </c>
      <c r="D441" s="3" t="s">
        <v>24</v>
      </c>
      <c r="F441" s="3">
        <v>23</v>
      </c>
      <c r="G441" s="3">
        <v>13368.49</v>
      </c>
      <c r="I441" s="4">
        <v>45836</v>
      </c>
      <c r="J441" s="4">
        <v>45896</v>
      </c>
      <c r="K441" s="3" t="s">
        <v>57</v>
      </c>
      <c r="L441" s="5" t="s">
        <v>33</v>
      </c>
    </row>
    <row r="442" spans="1:12" ht="14.25" customHeight="1" x14ac:dyDescent="0.3">
      <c r="A442" s="3" t="s">
        <v>890</v>
      </c>
      <c r="B442" s="3" t="s">
        <v>891</v>
      </c>
      <c r="C442" s="3" t="s">
        <v>14</v>
      </c>
      <c r="D442" s="3" t="s">
        <v>41</v>
      </c>
      <c r="E442" s="3">
        <v>81</v>
      </c>
      <c r="F442" s="3">
        <v>32</v>
      </c>
      <c r="G442" s="3">
        <v>15966.38</v>
      </c>
      <c r="H442" s="3">
        <v>1293276.78</v>
      </c>
      <c r="I442" s="4">
        <v>45775</v>
      </c>
      <c r="J442" s="4">
        <v>45869</v>
      </c>
      <c r="K442" s="3" t="s">
        <v>25</v>
      </c>
      <c r="L442" s="5" t="s">
        <v>21</v>
      </c>
    </row>
    <row r="443" spans="1:12" ht="14.25" customHeight="1" x14ac:dyDescent="0.3">
      <c r="A443" s="3" t="s">
        <v>892</v>
      </c>
      <c r="B443" s="3" t="s">
        <v>893</v>
      </c>
      <c r="C443" s="3" t="s">
        <v>40</v>
      </c>
      <c r="D443" s="3" t="s">
        <v>53</v>
      </c>
      <c r="E443" s="3">
        <v>74</v>
      </c>
      <c r="G443" s="3">
        <v>2448.17</v>
      </c>
      <c r="H443" s="3">
        <v>181164.58</v>
      </c>
      <c r="I443" s="4">
        <v>45776</v>
      </c>
      <c r="J443" s="4">
        <v>45858</v>
      </c>
      <c r="K443" s="3" t="s">
        <v>57</v>
      </c>
      <c r="L443" s="5" t="s">
        <v>17</v>
      </c>
    </row>
    <row r="444" spans="1:12" ht="14.25" customHeight="1" x14ac:dyDescent="0.3">
      <c r="A444" s="3" t="s">
        <v>894</v>
      </c>
      <c r="B444" s="3" t="s">
        <v>895</v>
      </c>
      <c r="C444" s="3" t="s">
        <v>40</v>
      </c>
      <c r="D444" s="3" t="s">
        <v>15</v>
      </c>
      <c r="E444" s="3">
        <v>88</v>
      </c>
      <c r="F444" s="3">
        <v>34</v>
      </c>
      <c r="G444" s="3">
        <v>12622.66</v>
      </c>
      <c r="H444" s="3">
        <v>1110794.08</v>
      </c>
      <c r="I444" s="4">
        <v>45702</v>
      </c>
      <c r="J444" s="4">
        <v>45914</v>
      </c>
      <c r="K444" s="3" t="s">
        <v>54</v>
      </c>
      <c r="L444" s="5" t="s">
        <v>58</v>
      </c>
    </row>
    <row r="445" spans="1:12" ht="14.25" customHeight="1" x14ac:dyDescent="0.3">
      <c r="A445" s="3" t="s">
        <v>896</v>
      </c>
      <c r="B445" s="3" t="s">
        <v>897</v>
      </c>
      <c r="C445" s="3" t="s">
        <v>28</v>
      </c>
      <c r="D445" s="3" t="s">
        <v>45</v>
      </c>
      <c r="E445" s="3">
        <v>142</v>
      </c>
      <c r="F445" s="3">
        <v>40</v>
      </c>
      <c r="G445" s="3">
        <v>7639.37</v>
      </c>
      <c r="H445" s="3">
        <v>1084790.54</v>
      </c>
      <c r="I445" s="4">
        <v>45770</v>
      </c>
      <c r="J445" s="4">
        <v>45877</v>
      </c>
      <c r="K445" s="3" t="s">
        <v>57</v>
      </c>
      <c r="L445" s="5" t="s">
        <v>30</v>
      </c>
    </row>
    <row r="446" spans="1:12" ht="14.25" customHeight="1" x14ac:dyDescent="0.3">
      <c r="A446" s="3" t="s">
        <v>898</v>
      </c>
      <c r="B446" s="3" t="s">
        <v>899</v>
      </c>
      <c r="C446" s="3" t="s">
        <v>28</v>
      </c>
      <c r="D446" s="3" t="s">
        <v>41</v>
      </c>
      <c r="E446" s="3">
        <v>160</v>
      </c>
      <c r="F446" s="3">
        <v>68</v>
      </c>
      <c r="G446" s="3">
        <v>10936.45</v>
      </c>
      <c r="H446" s="3">
        <v>1749832</v>
      </c>
      <c r="I446" s="4">
        <v>45851</v>
      </c>
      <c r="J446" s="4">
        <v>45862</v>
      </c>
      <c r="L446" s="5" t="s">
        <v>30</v>
      </c>
    </row>
    <row r="447" spans="1:12" ht="14.25" customHeight="1" x14ac:dyDescent="0.3">
      <c r="A447" s="3" t="s">
        <v>900</v>
      </c>
      <c r="B447" s="3" t="s">
        <v>901</v>
      </c>
      <c r="C447" s="3" t="s">
        <v>14</v>
      </c>
      <c r="D447" s="3" t="s">
        <v>41</v>
      </c>
      <c r="E447" s="3">
        <v>101</v>
      </c>
      <c r="F447" s="3">
        <v>30</v>
      </c>
      <c r="G447" s="3">
        <v>12088.8</v>
      </c>
      <c r="H447" s="3">
        <v>1220968.8</v>
      </c>
      <c r="I447" s="4">
        <v>45765</v>
      </c>
      <c r="J447" s="4">
        <v>45908</v>
      </c>
      <c r="K447" s="3" t="s">
        <v>16</v>
      </c>
      <c r="L447" s="5" t="s">
        <v>17</v>
      </c>
    </row>
    <row r="448" spans="1:12" ht="14.25" customHeight="1" x14ac:dyDescent="0.3">
      <c r="A448" s="3" t="s">
        <v>902</v>
      </c>
      <c r="B448" s="3" t="s">
        <v>903</v>
      </c>
      <c r="C448" s="3" t="s">
        <v>14</v>
      </c>
      <c r="D448" s="3" t="s">
        <v>45</v>
      </c>
      <c r="E448" s="3">
        <v>73</v>
      </c>
      <c r="F448" s="3">
        <v>85</v>
      </c>
      <c r="G448" s="3">
        <v>9296.7099999999991</v>
      </c>
      <c r="H448" s="3">
        <v>678659.83</v>
      </c>
      <c r="I448" s="4">
        <v>45840</v>
      </c>
      <c r="J448" s="4">
        <v>45883</v>
      </c>
      <c r="K448" s="3" t="s">
        <v>16</v>
      </c>
      <c r="L448" s="5" t="s">
        <v>30</v>
      </c>
    </row>
    <row r="449" spans="1:12" ht="14.25" customHeight="1" x14ac:dyDescent="0.3">
      <c r="A449" s="3" t="s">
        <v>904</v>
      </c>
      <c r="B449" s="3" t="s">
        <v>905</v>
      </c>
      <c r="C449" s="3" t="s">
        <v>20</v>
      </c>
      <c r="D449" s="3" t="s">
        <v>45</v>
      </c>
      <c r="E449" s="3">
        <v>25</v>
      </c>
      <c r="F449" s="3">
        <v>91</v>
      </c>
      <c r="G449" s="3">
        <v>10405.68</v>
      </c>
      <c r="H449" s="3">
        <v>260142</v>
      </c>
      <c r="I449" s="4">
        <v>45803</v>
      </c>
      <c r="J449" s="4">
        <v>45933</v>
      </c>
      <c r="K449" s="3" t="s">
        <v>25</v>
      </c>
      <c r="L449" s="5" t="s">
        <v>17</v>
      </c>
    </row>
    <row r="450" spans="1:12" ht="14.25" customHeight="1" x14ac:dyDescent="0.3">
      <c r="A450" s="3" t="s">
        <v>906</v>
      </c>
      <c r="B450" s="3" t="s">
        <v>907</v>
      </c>
      <c r="C450" s="3" t="s">
        <v>28</v>
      </c>
      <c r="D450" s="3" t="s">
        <v>24</v>
      </c>
      <c r="E450" s="3">
        <v>152</v>
      </c>
      <c r="F450" s="3">
        <v>31</v>
      </c>
      <c r="G450" s="3">
        <v>3022.39</v>
      </c>
      <c r="H450" s="3">
        <v>459403.28</v>
      </c>
      <c r="I450" s="4">
        <v>45721</v>
      </c>
      <c r="J450" s="4">
        <v>45881</v>
      </c>
      <c r="L450" s="5" t="s">
        <v>33</v>
      </c>
    </row>
    <row r="451" spans="1:12" ht="14.25" customHeight="1" x14ac:dyDescent="0.3">
      <c r="A451" s="3" t="s">
        <v>908</v>
      </c>
      <c r="B451" s="3" t="s">
        <v>909</v>
      </c>
      <c r="C451" s="3" t="s">
        <v>40</v>
      </c>
      <c r="D451" s="3" t="s">
        <v>53</v>
      </c>
      <c r="E451" s="3">
        <v>36</v>
      </c>
      <c r="F451" s="3">
        <v>98</v>
      </c>
      <c r="G451" s="3">
        <v>10695.37</v>
      </c>
      <c r="H451" s="3">
        <v>385033.32</v>
      </c>
      <c r="I451" s="4">
        <v>45765</v>
      </c>
      <c r="J451" s="4">
        <v>45889</v>
      </c>
      <c r="K451" s="3" t="s">
        <v>57</v>
      </c>
      <c r="L451" s="5" t="s">
        <v>58</v>
      </c>
    </row>
    <row r="452" spans="1:12" ht="14.25" customHeight="1" x14ac:dyDescent="0.3">
      <c r="A452" s="3" t="s">
        <v>910</v>
      </c>
      <c r="B452" s="3" t="s">
        <v>911</v>
      </c>
      <c r="C452" s="3" t="s">
        <v>14</v>
      </c>
      <c r="D452" s="3" t="s">
        <v>53</v>
      </c>
      <c r="E452" s="3">
        <v>175</v>
      </c>
      <c r="F452" s="3">
        <v>89</v>
      </c>
      <c r="G452" s="3">
        <v>14950.17</v>
      </c>
      <c r="H452" s="3">
        <v>2616279.75</v>
      </c>
      <c r="I452" s="4">
        <v>45778</v>
      </c>
      <c r="J452" s="4">
        <v>45872</v>
      </c>
      <c r="K452" s="3" t="s">
        <v>16</v>
      </c>
      <c r="L452" s="5" t="s">
        <v>33</v>
      </c>
    </row>
    <row r="453" spans="1:12" ht="14.25" customHeight="1" x14ac:dyDescent="0.3">
      <c r="A453" s="3" t="s">
        <v>912</v>
      </c>
      <c r="B453" s="3" t="s">
        <v>913</v>
      </c>
      <c r="C453" s="3" t="s">
        <v>20</v>
      </c>
      <c r="D453" s="3" t="s">
        <v>41</v>
      </c>
      <c r="E453" s="3">
        <v>20</v>
      </c>
      <c r="F453" s="3">
        <v>42</v>
      </c>
      <c r="G453" s="3">
        <v>8645.7000000000007</v>
      </c>
      <c r="H453" s="3">
        <v>172914</v>
      </c>
      <c r="I453" s="4">
        <v>45813</v>
      </c>
      <c r="J453" s="4">
        <v>45914</v>
      </c>
      <c r="K453" s="3" t="s">
        <v>54</v>
      </c>
      <c r="L453" s="5" t="s">
        <v>33</v>
      </c>
    </row>
    <row r="454" spans="1:12" ht="14.25" customHeight="1" x14ac:dyDescent="0.3">
      <c r="A454" s="3" t="s">
        <v>914</v>
      </c>
      <c r="B454" s="3" t="s">
        <v>915</v>
      </c>
      <c r="C454" s="3" t="s">
        <v>28</v>
      </c>
      <c r="D454" s="3" t="s">
        <v>15</v>
      </c>
      <c r="E454" s="3">
        <v>46</v>
      </c>
      <c r="F454" s="3">
        <v>34</v>
      </c>
      <c r="G454" s="3">
        <v>4907.47</v>
      </c>
      <c r="H454" s="3">
        <v>225743.62</v>
      </c>
      <c r="I454" s="4">
        <v>45822</v>
      </c>
      <c r="J454" s="4">
        <v>45913</v>
      </c>
      <c r="K454" s="3" t="s">
        <v>29</v>
      </c>
      <c r="L454" s="5" t="s">
        <v>30</v>
      </c>
    </row>
    <row r="455" spans="1:12" ht="14.25" customHeight="1" x14ac:dyDescent="0.3">
      <c r="A455" s="3" t="s">
        <v>916</v>
      </c>
      <c r="B455" s="3" t="s">
        <v>917</v>
      </c>
      <c r="C455" s="3" t="s">
        <v>28</v>
      </c>
      <c r="D455" s="3" t="s">
        <v>45</v>
      </c>
      <c r="E455" s="3">
        <v>50</v>
      </c>
      <c r="F455" s="3">
        <v>34</v>
      </c>
      <c r="G455" s="3">
        <v>3983.22</v>
      </c>
      <c r="H455" s="3">
        <v>199161</v>
      </c>
      <c r="I455" s="4">
        <v>45738</v>
      </c>
      <c r="J455" s="4">
        <v>45874</v>
      </c>
      <c r="K455" s="3" t="s">
        <v>57</v>
      </c>
      <c r="L455" s="5" t="s">
        <v>21</v>
      </c>
    </row>
    <row r="456" spans="1:12" ht="14.25" customHeight="1" x14ac:dyDescent="0.3">
      <c r="A456" s="3" t="s">
        <v>918</v>
      </c>
      <c r="B456" s="3" t="s">
        <v>919</v>
      </c>
      <c r="C456" s="3" t="s">
        <v>44</v>
      </c>
      <c r="D456" s="3" t="s">
        <v>24</v>
      </c>
      <c r="F456" s="3">
        <v>53</v>
      </c>
      <c r="G456" s="3">
        <v>3368.32</v>
      </c>
      <c r="I456" s="4">
        <v>45740</v>
      </c>
      <c r="J456" s="4">
        <v>45864</v>
      </c>
      <c r="L456" s="5" t="s">
        <v>33</v>
      </c>
    </row>
    <row r="457" spans="1:12" ht="14.25" customHeight="1" x14ac:dyDescent="0.3">
      <c r="A457" s="3" t="s">
        <v>920</v>
      </c>
      <c r="B457" s="3" t="s">
        <v>921</v>
      </c>
      <c r="C457" s="3" t="s">
        <v>14</v>
      </c>
      <c r="D457" s="3" t="s">
        <v>41</v>
      </c>
      <c r="E457" s="3">
        <v>116</v>
      </c>
      <c r="F457" s="3">
        <v>71</v>
      </c>
      <c r="G457" s="3">
        <v>13418.42</v>
      </c>
      <c r="H457" s="3">
        <v>1556536.72</v>
      </c>
      <c r="I457" s="4">
        <v>45725</v>
      </c>
      <c r="J457" s="4">
        <v>45853</v>
      </c>
      <c r="K457" s="3" t="s">
        <v>25</v>
      </c>
      <c r="L457" s="5" t="s">
        <v>30</v>
      </c>
    </row>
    <row r="458" spans="1:12" ht="14.25" customHeight="1" x14ac:dyDescent="0.3">
      <c r="A458" s="3" t="s">
        <v>922</v>
      </c>
      <c r="B458" s="3" t="s">
        <v>923</v>
      </c>
      <c r="C458" s="3" t="s">
        <v>20</v>
      </c>
      <c r="D458" s="3" t="s">
        <v>45</v>
      </c>
      <c r="E458" s="3">
        <v>155</v>
      </c>
      <c r="F458" s="3">
        <v>54</v>
      </c>
      <c r="G458" s="3">
        <v>11639.59</v>
      </c>
      <c r="H458" s="3">
        <v>1804136.45</v>
      </c>
      <c r="I458" s="4">
        <v>45832</v>
      </c>
      <c r="J458" s="4">
        <v>45888</v>
      </c>
      <c r="K458" s="3" t="s">
        <v>25</v>
      </c>
      <c r="L458" s="5" t="s">
        <v>58</v>
      </c>
    </row>
    <row r="459" spans="1:12" ht="14.25" customHeight="1" x14ac:dyDescent="0.3">
      <c r="A459" s="3" t="s">
        <v>924</v>
      </c>
      <c r="B459" s="3" t="s">
        <v>925</v>
      </c>
      <c r="C459" s="3" t="s">
        <v>20</v>
      </c>
      <c r="D459" s="3" t="s">
        <v>24</v>
      </c>
      <c r="E459" s="3">
        <v>163</v>
      </c>
      <c r="F459" s="3">
        <v>49</v>
      </c>
      <c r="G459" s="3">
        <v>14337.21</v>
      </c>
      <c r="H459" s="3">
        <v>2336965.23</v>
      </c>
      <c r="I459" s="4">
        <v>45789</v>
      </c>
      <c r="J459" s="4">
        <v>45868</v>
      </c>
      <c r="K459" s="3" t="s">
        <v>57</v>
      </c>
      <c r="L459" s="5" t="s">
        <v>33</v>
      </c>
    </row>
    <row r="460" spans="1:12" ht="14.25" customHeight="1" x14ac:dyDescent="0.3">
      <c r="A460" s="3" t="s">
        <v>926</v>
      </c>
      <c r="B460" s="3" t="s">
        <v>927</v>
      </c>
      <c r="C460" s="3" t="s">
        <v>28</v>
      </c>
      <c r="D460" s="3" t="s">
        <v>15</v>
      </c>
      <c r="E460" s="3">
        <v>89</v>
      </c>
      <c r="F460" s="3">
        <v>94</v>
      </c>
      <c r="G460" s="3">
        <v>2508.29</v>
      </c>
      <c r="H460" s="3">
        <v>223237.81</v>
      </c>
      <c r="I460" s="4">
        <v>45841</v>
      </c>
      <c r="J460" s="4">
        <v>45908</v>
      </c>
      <c r="K460" s="3" t="s">
        <v>57</v>
      </c>
      <c r="L460" s="5" t="s">
        <v>17</v>
      </c>
    </row>
    <row r="461" spans="1:12" ht="14.25" customHeight="1" x14ac:dyDescent="0.3">
      <c r="A461" s="3" t="s">
        <v>928</v>
      </c>
      <c r="B461" s="3" t="s">
        <v>929</v>
      </c>
      <c r="C461" s="3" t="s">
        <v>14</v>
      </c>
      <c r="D461" s="3" t="s">
        <v>41</v>
      </c>
      <c r="E461" s="3">
        <v>158</v>
      </c>
      <c r="F461" s="3">
        <v>90</v>
      </c>
      <c r="G461" s="3">
        <v>5940.8</v>
      </c>
      <c r="H461" s="3">
        <v>938646.4</v>
      </c>
      <c r="I461" s="4">
        <v>45765</v>
      </c>
      <c r="J461" s="4">
        <v>45915</v>
      </c>
      <c r="K461" s="3" t="s">
        <v>25</v>
      </c>
      <c r="L461" s="5" t="s">
        <v>33</v>
      </c>
    </row>
    <row r="462" spans="1:12" ht="14.25" customHeight="1" x14ac:dyDescent="0.3">
      <c r="A462" s="3" t="s">
        <v>930</v>
      </c>
      <c r="B462" s="3" t="s">
        <v>931</v>
      </c>
      <c r="C462" s="3" t="s">
        <v>20</v>
      </c>
      <c r="D462" s="3" t="s">
        <v>41</v>
      </c>
      <c r="E462" s="3">
        <v>188</v>
      </c>
      <c r="F462" s="3">
        <v>61</v>
      </c>
      <c r="G462" s="3">
        <v>18359.16</v>
      </c>
      <c r="H462" s="3">
        <v>3451522.08</v>
      </c>
      <c r="I462" s="4">
        <v>45711</v>
      </c>
      <c r="J462" s="4">
        <v>45873</v>
      </c>
      <c r="K462" s="3" t="s">
        <v>57</v>
      </c>
      <c r="L462" s="5" t="s">
        <v>33</v>
      </c>
    </row>
    <row r="463" spans="1:12" ht="14.25" customHeight="1" x14ac:dyDescent="0.3">
      <c r="A463" s="3" t="s">
        <v>932</v>
      </c>
      <c r="B463" s="3" t="s">
        <v>933</v>
      </c>
      <c r="C463" s="3" t="s">
        <v>20</v>
      </c>
      <c r="D463" s="3" t="s">
        <v>45</v>
      </c>
      <c r="E463" s="3">
        <v>195</v>
      </c>
      <c r="F463" s="3">
        <v>26</v>
      </c>
      <c r="G463" s="3">
        <v>16324.19</v>
      </c>
      <c r="H463" s="3">
        <v>3183217.05</v>
      </c>
      <c r="I463" s="4">
        <v>45767</v>
      </c>
      <c r="J463" s="4">
        <v>45892</v>
      </c>
      <c r="K463" s="3" t="s">
        <v>25</v>
      </c>
      <c r="L463" s="5" t="s">
        <v>30</v>
      </c>
    </row>
    <row r="464" spans="1:12" ht="14.25" customHeight="1" x14ac:dyDescent="0.3">
      <c r="A464" s="3" t="s">
        <v>934</v>
      </c>
      <c r="B464" s="3" t="s">
        <v>935</v>
      </c>
      <c r="C464" s="3" t="s">
        <v>20</v>
      </c>
      <c r="D464" s="3" t="s">
        <v>24</v>
      </c>
      <c r="E464" s="3">
        <v>119</v>
      </c>
      <c r="F464" s="3">
        <v>64</v>
      </c>
      <c r="G464" s="3">
        <v>12681.37</v>
      </c>
      <c r="H464" s="3">
        <v>1509083.03</v>
      </c>
      <c r="I464" s="4">
        <v>45799</v>
      </c>
      <c r="J464" s="4">
        <v>45906</v>
      </c>
      <c r="K464" s="3" t="s">
        <v>25</v>
      </c>
      <c r="L464" s="5" t="s">
        <v>33</v>
      </c>
    </row>
    <row r="465" spans="1:12" ht="14.25" customHeight="1" x14ac:dyDescent="0.3">
      <c r="A465" s="3" t="s">
        <v>936</v>
      </c>
      <c r="B465" s="3" t="s">
        <v>937</v>
      </c>
      <c r="C465" s="3" t="s">
        <v>28</v>
      </c>
      <c r="D465" s="3" t="s">
        <v>15</v>
      </c>
      <c r="E465" s="3">
        <v>118</v>
      </c>
      <c r="F465" s="3">
        <v>41</v>
      </c>
      <c r="G465" s="3">
        <v>16392.82</v>
      </c>
      <c r="H465" s="3">
        <v>1934352.76</v>
      </c>
      <c r="I465" s="4">
        <v>45794</v>
      </c>
      <c r="J465" s="4">
        <v>45902</v>
      </c>
      <c r="L465" s="5" t="s">
        <v>17</v>
      </c>
    </row>
    <row r="466" spans="1:12" ht="14.25" customHeight="1" x14ac:dyDescent="0.3">
      <c r="A466" s="3" t="s">
        <v>938</v>
      </c>
      <c r="B466" s="3" t="s">
        <v>939</v>
      </c>
      <c r="C466" s="3" t="s">
        <v>44</v>
      </c>
      <c r="D466" s="3" t="s">
        <v>45</v>
      </c>
      <c r="E466" s="3">
        <v>136</v>
      </c>
      <c r="F466" s="3">
        <v>45</v>
      </c>
      <c r="G466" s="3">
        <v>4280.29</v>
      </c>
      <c r="H466" s="3">
        <v>582119.43999999994</v>
      </c>
      <c r="I466" s="4">
        <v>45764</v>
      </c>
      <c r="J466" s="4">
        <v>45886</v>
      </c>
      <c r="K466" s="3" t="s">
        <v>57</v>
      </c>
      <c r="L466" s="5" t="s">
        <v>33</v>
      </c>
    </row>
    <row r="467" spans="1:12" ht="14.25" customHeight="1" x14ac:dyDescent="0.3">
      <c r="A467" s="3" t="s">
        <v>328</v>
      </c>
      <c r="B467" s="3" t="s">
        <v>940</v>
      </c>
      <c r="C467" s="3" t="s">
        <v>28</v>
      </c>
      <c r="D467" s="3" t="s">
        <v>41</v>
      </c>
      <c r="E467" s="3">
        <v>121</v>
      </c>
      <c r="F467" s="3">
        <v>61</v>
      </c>
      <c r="G467" s="3">
        <v>18005.46</v>
      </c>
      <c r="H467" s="3">
        <v>2178660.66</v>
      </c>
      <c r="I467" s="4">
        <v>45677</v>
      </c>
      <c r="J467" s="4">
        <v>45877</v>
      </c>
      <c r="K467" s="3" t="s">
        <v>57</v>
      </c>
      <c r="L467" s="5" t="s">
        <v>17</v>
      </c>
    </row>
    <row r="468" spans="1:12" ht="14.25" customHeight="1" x14ac:dyDescent="0.3">
      <c r="A468" s="3" t="s">
        <v>941</v>
      </c>
      <c r="B468" s="3" t="s">
        <v>942</v>
      </c>
      <c r="C468" s="3" t="s">
        <v>44</v>
      </c>
      <c r="D468" s="3" t="s">
        <v>45</v>
      </c>
      <c r="E468" s="3">
        <v>48</v>
      </c>
      <c r="G468" s="3">
        <v>5150.12</v>
      </c>
      <c r="H468" s="3">
        <v>247205.76000000001</v>
      </c>
      <c r="I468" s="4">
        <v>45699</v>
      </c>
      <c r="J468" s="4">
        <v>45928</v>
      </c>
      <c r="K468" s="3" t="s">
        <v>46</v>
      </c>
      <c r="L468" s="5" t="s">
        <v>30</v>
      </c>
    </row>
    <row r="469" spans="1:12" ht="14.25" customHeight="1" x14ac:dyDescent="0.3">
      <c r="A469" s="3" t="s">
        <v>943</v>
      </c>
      <c r="B469" s="3" t="s">
        <v>944</v>
      </c>
      <c r="C469" s="3" t="s">
        <v>28</v>
      </c>
      <c r="D469" s="3" t="s">
        <v>15</v>
      </c>
      <c r="E469" s="3">
        <v>49</v>
      </c>
      <c r="F469" s="3">
        <v>43</v>
      </c>
      <c r="G469" s="3">
        <v>16461.16</v>
      </c>
      <c r="H469" s="3">
        <v>806596.84</v>
      </c>
      <c r="I469" s="4">
        <v>45691</v>
      </c>
      <c r="J469" s="4">
        <v>45924</v>
      </c>
      <c r="L469" s="5" t="s">
        <v>33</v>
      </c>
    </row>
    <row r="470" spans="1:12" ht="14.25" customHeight="1" x14ac:dyDescent="0.3">
      <c r="A470" s="3" t="s">
        <v>945</v>
      </c>
      <c r="B470" s="3" t="s">
        <v>946</v>
      </c>
      <c r="C470" s="3" t="s">
        <v>20</v>
      </c>
      <c r="D470" s="3" t="s">
        <v>24</v>
      </c>
      <c r="E470" s="3">
        <v>166</v>
      </c>
      <c r="F470" s="3">
        <v>93</v>
      </c>
      <c r="G470" s="3">
        <v>16200.12</v>
      </c>
      <c r="H470" s="3">
        <v>2689219.92</v>
      </c>
      <c r="I470" s="4">
        <v>45746</v>
      </c>
      <c r="J470" s="4">
        <v>45908</v>
      </c>
      <c r="K470" s="3" t="s">
        <v>25</v>
      </c>
      <c r="L470" s="5" t="s">
        <v>30</v>
      </c>
    </row>
    <row r="471" spans="1:12" ht="14.25" customHeight="1" x14ac:dyDescent="0.3">
      <c r="A471" s="3" t="s">
        <v>947</v>
      </c>
      <c r="B471" s="3" t="s">
        <v>948</v>
      </c>
      <c r="C471" s="3" t="s">
        <v>20</v>
      </c>
      <c r="D471" s="3" t="s">
        <v>15</v>
      </c>
      <c r="E471" s="3">
        <v>163</v>
      </c>
      <c r="F471" s="3">
        <v>93</v>
      </c>
      <c r="G471" s="3">
        <v>9062.77</v>
      </c>
      <c r="H471" s="3">
        <v>1477231.51</v>
      </c>
      <c r="I471" s="4">
        <v>45849</v>
      </c>
      <c r="J471" s="4">
        <v>45934</v>
      </c>
      <c r="K471" s="3" t="s">
        <v>57</v>
      </c>
      <c r="L471" s="5" t="s">
        <v>17</v>
      </c>
    </row>
    <row r="472" spans="1:12" ht="14.25" customHeight="1" x14ac:dyDescent="0.3">
      <c r="A472" s="3" t="s">
        <v>949</v>
      </c>
      <c r="B472" s="3" t="s">
        <v>950</v>
      </c>
      <c r="C472" s="3" t="s">
        <v>14</v>
      </c>
      <c r="D472" s="3" t="s">
        <v>15</v>
      </c>
      <c r="E472" s="3">
        <v>107</v>
      </c>
      <c r="F472" s="3">
        <v>52</v>
      </c>
      <c r="G472" s="3">
        <v>4373.96</v>
      </c>
      <c r="H472" s="3">
        <v>468013.72</v>
      </c>
      <c r="I472" s="4">
        <v>45762</v>
      </c>
      <c r="J472" s="4">
        <v>45853</v>
      </c>
      <c r="K472" s="3" t="s">
        <v>29</v>
      </c>
      <c r="L472" s="5" t="s">
        <v>17</v>
      </c>
    </row>
    <row r="473" spans="1:12" ht="14.25" customHeight="1" x14ac:dyDescent="0.3">
      <c r="A473" s="3" t="s">
        <v>951</v>
      </c>
      <c r="B473" s="3" t="s">
        <v>952</v>
      </c>
      <c r="C473" s="3" t="s">
        <v>28</v>
      </c>
      <c r="D473" s="3" t="s">
        <v>41</v>
      </c>
      <c r="E473" s="3">
        <v>175</v>
      </c>
      <c r="F473" s="3">
        <v>56</v>
      </c>
      <c r="G473" s="3">
        <v>12857.33</v>
      </c>
      <c r="H473" s="3">
        <v>2250032.75</v>
      </c>
      <c r="I473" s="4">
        <v>45695</v>
      </c>
      <c r="J473" s="4">
        <v>45921</v>
      </c>
      <c r="K473" s="3" t="s">
        <v>54</v>
      </c>
      <c r="L473" s="5" t="s">
        <v>58</v>
      </c>
    </row>
    <row r="474" spans="1:12" ht="14.25" customHeight="1" x14ac:dyDescent="0.3">
      <c r="A474" s="3" t="s">
        <v>953</v>
      </c>
      <c r="B474" s="3" t="s">
        <v>954</v>
      </c>
      <c r="C474" s="3" t="s">
        <v>28</v>
      </c>
      <c r="D474" s="3" t="s">
        <v>41</v>
      </c>
      <c r="F474" s="3">
        <v>51</v>
      </c>
      <c r="G474" s="3">
        <v>12777.32</v>
      </c>
      <c r="I474" s="4">
        <v>45707</v>
      </c>
      <c r="J474" s="4">
        <v>45890</v>
      </c>
      <c r="K474" s="3" t="s">
        <v>29</v>
      </c>
      <c r="L474" s="5" t="s">
        <v>33</v>
      </c>
    </row>
    <row r="475" spans="1:12" ht="14.25" customHeight="1" x14ac:dyDescent="0.3">
      <c r="A475" s="3" t="s">
        <v>955</v>
      </c>
      <c r="B475" s="3" t="s">
        <v>134</v>
      </c>
      <c r="C475" s="3" t="s">
        <v>14</v>
      </c>
      <c r="D475" s="3" t="s">
        <v>24</v>
      </c>
      <c r="E475" s="3">
        <v>184</v>
      </c>
      <c r="F475" s="3">
        <v>44</v>
      </c>
      <c r="G475" s="3">
        <v>19756.32</v>
      </c>
      <c r="H475" s="3">
        <v>3635162.88</v>
      </c>
      <c r="I475" s="4">
        <v>45764</v>
      </c>
      <c r="J475" s="4">
        <v>45860</v>
      </c>
      <c r="K475" s="3" t="s">
        <v>16</v>
      </c>
      <c r="L475" s="5" t="s">
        <v>21</v>
      </c>
    </row>
    <row r="476" spans="1:12" ht="14.25" customHeight="1" x14ac:dyDescent="0.3">
      <c r="A476" s="3" t="s">
        <v>956</v>
      </c>
      <c r="B476" s="3" t="s">
        <v>957</v>
      </c>
      <c r="C476" s="3" t="s">
        <v>40</v>
      </c>
      <c r="D476" s="3" t="s">
        <v>15</v>
      </c>
      <c r="E476" s="3">
        <v>84</v>
      </c>
      <c r="F476" s="3">
        <v>37</v>
      </c>
      <c r="G476" s="3">
        <v>8116.16</v>
      </c>
      <c r="H476" s="3">
        <v>681757.44</v>
      </c>
      <c r="I476" s="4">
        <v>45720</v>
      </c>
      <c r="J476" s="4">
        <v>45918</v>
      </c>
      <c r="L476" s="5" t="s">
        <v>33</v>
      </c>
    </row>
    <row r="477" spans="1:12" ht="14.25" customHeight="1" x14ac:dyDescent="0.3">
      <c r="A477" s="3" t="s">
        <v>958</v>
      </c>
      <c r="B477" s="3" t="s">
        <v>959</v>
      </c>
      <c r="C477" s="3" t="s">
        <v>40</v>
      </c>
      <c r="D477" s="3" t="s">
        <v>45</v>
      </c>
      <c r="E477" s="3">
        <v>166</v>
      </c>
      <c r="F477" s="3">
        <v>60</v>
      </c>
      <c r="G477" s="3">
        <v>13864.1</v>
      </c>
      <c r="H477" s="3">
        <v>2301440.6</v>
      </c>
      <c r="I477" s="4">
        <v>45848</v>
      </c>
      <c r="J477" s="4">
        <v>45914</v>
      </c>
      <c r="K477" s="3" t="s">
        <v>29</v>
      </c>
      <c r="L477" s="5" t="s">
        <v>58</v>
      </c>
    </row>
    <row r="478" spans="1:12" ht="14.25" customHeight="1" x14ac:dyDescent="0.3">
      <c r="A478" s="3" t="s">
        <v>960</v>
      </c>
      <c r="B478" s="3" t="s">
        <v>961</v>
      </c>
      <c r="C478" s="3" t="s">
        <v>28</v>
      </c>
      <c r="D478" s="3" t="s">
        <v>53</v>
      </c>
      <c r="E478" s="3">
        <v>18</v>
      </c>
      <c r="F478" s="3">
        <v>87</v>
      </c>
      <c r="G478" s="3">
        <v>14500.56</v>
      </c>
      <c r="H478" s="3">
        <v>261010.08</v>
      </c>
      <c r="I478" s="4">
        <v>45819</v>
      </c>
      <c r="J478" s="4">
        <v>45873</v>
      </c>
      <c r="K478" s="3" t="s">
        <v>29</v>
      </c>
      <c r="L478" s="5" t="s">
        <v>21</v>
      </c>
    </row>
    <row r="479" spans="1:12" ht="14.25" customHeight="1" x14ac:dyDescent="0.3">
      <c r="A479" s="3" t="s">
        <v>962</v>
      </c>
      <c r="B479" s="3" t="s">
        <v>963</v>
      </c>
      <c r="C479" s="3" t="s">
        <v>44</v>
      </c>
      <c r="D479" s="3" t="s">
        <v>53</v>
      </c>
      <c r="E479" s="3">
        <v>35</v>
      </c>
      <c r="F479" s="3">
        <v>55</v>
      </c>
      <c r="G479" s="3">
        <v>3877.75</v>
      </c>
      <c r="H479" s="3">
        <v>135721.25</v>
      </c>
      <c r="I479" s="4">
        <v>45714</v>
      </c>
      <c r="J479" s="4">
        <v>45880</v>
      </c>
      <c r="K479" s="3" t="s">
        <v>25</v>
      </c>
      <c r="L479" s="5" t="s">
        <v>17</v>
      </c>
    </row>
    <row r="480" spans="1:12" ht="14.25" customHeight="1" x14ac:dyDescent="0.3">
      <c r="A480" s="3" t="s">
        <v>964</v>
      </c>
      <c r="B480" s="3" t="s">
        <v>584</v>
      </c>
      <c r="C480" s="3" t="s">
        <v>44</v>
      </c>
      <c r="D480" s="3" t="s">
        <v>24</v>
      </c>
      <c r="E480" s="3">
        <v>122</v>
      </c>
      <c r="F480" s="3">
        <v>89</v>
      </c>
      <c r="G480" s="3">
        <v>7132.18</v>
      </c>
      <c r="H480" s="3">
        <v>870125.96000000008</v>
      </c>
      <c r="I480" s="4">
        <v>45826</v>
      </c>
      <c r="J480" s="4">
        <v>45855</v>
      </c>
      <c r="K480" s="3" t="s">
        <v>46</v>
      </c>
      <c r="L480" s="5" t="s">
        <v>58</v>
      </c>
    </row>
    <row r="481" spans="1:12" ht="14.25" customHeight="1" x14ac:dyDescent="0.3">
      <c r="A481" s="3" t="s">
        <v>965</v>
      </c>
      <c r="B481" s="3" t="s">
        <v>966</v>
      </c>
      <c r="C481" s="3" t="s">
        <v>44</v>
      </c>
      <c r="D481" s="3" t="s">
        <v>24</v>
      </c>
      <c r="E481" s="3">
        <v>12</v>
      </c>
      <c r="F481" s="3">
        <v>68</v>
      </c>
      <c r="G481" s="3">
        <v>16645.669999999998</v>
      </c>
      <c r="H481" s="3">
        <v>199748.04</v>
      </c>
      <c r="I481" s="4">
        <v>45674</v>
      </c>
      <c r="J481" s="4">
        <v>45860</v>
      </c>
      <c r="K481" s="3" t="s">
        <v>57</v>
      </c>
      <c r="L481" s="5" t="s">
        <v>21</v>
      </c>
    </row>
    <row r="482" spans="1:12" ht="14.25" customHeight="1" x14ac:dyDescent="0.3">
      <c r="A482" s="3" t="s">
        <v>967</v>
      </c>
      <c r="B482" s="3" t="s">
        <v>968</v>
      </c>
      <c r="C482" s="3" t="s">
        <v>20</v>
      </c>
      <c r="D482" s="3" t="s">
        <v>41</v>
      </c>
      <c r="E482" s="3">
        <v>4</v>
      </c>
      <c r="G482" s="3">
        <v>4712.5600000000004</v>
      </c>
      <c r="H482" s="3">
        <v>18850.240000000002</v>
      </c>
      <c r="I482" s="4">
        <v>45711</v>
      </c>
      <c r="J482" s="4">
        <v>45879</v>
      </c>
      <c r="K482" s="3" t="s">
        <v>16</v>
      </c>
      <c r="L482" s="5" t="s">
        <v>58</v>
      </c>
    </row>
    <row r="483" spans="1:12" ht="14.25" customHeight="1" x14ac:dyDescent="0.3">
      <c r="A483" s="3" t="s">
        <v>969</v>
      </c>
      <c r="B483" s="3" t="s">
        <v>970</v>
      </c>
      <c r="C483" s="3" t="s">
        <v>28</v>
      </c>
      <c r="D483" s="3" t="s">
        <v>53</v>
      </c>
      <c r="E483" s="3">
        <v>199</v>
      </c>
      <c r="F483" s="3">
        <v>69</v>
      </c>
      <c r="G483" s="3">
        <v>13618.63</v>
      </c>
      <c r="H483" s="3">
        <v>2710107.37</v>
      </c>
      <c r="I483" s="4">
        <v>45784</v>
      </c>
      <c r="J483" s="4">
        <v>45928</v>
      </c>
      <c r="K483" s="3" t="s">
        <v>16</v>
      </c>
      <c r="L483" s="5" t="s">
        <v>21</v>
      </c>
    </row>
    <row r="484" spans="1:12" ht="14.25" customHeight="1" x14ac:dyDescent="0.3">
      <c r="A484" s="3" t="s">
        <v>971</v>
      </c>
      <c r="B484" s="3" t="s">
        <v>972</v>
      </c>
      <c r="C484" s="3" t="s">
        <v>14</v>
      </c>
      <c r="D484" s="3" t="s">
        <v>15</v>
      </c>
      <c r="E484" s="3">
        <v>124</v>
      </c>
      <c r="F484" s="3">
        <v>77</v>
      </c>
      <c r="G484" s="3">
        <v>6693.39</v>
      </c>
      <c r="H484" s="3">
        <v>829980.36</v>
      </c>
      <c r="I484" s="4">
        <v>45740</v>
      </c>
      <c r="J484" s="4">
        <v>45922</v>
      </c>
      <c r="K484" s="3" t="s">
        <v>54</v>
      </c>
      <c r="L484" s="5" t="s">
        <v>30</v>
      </c>
    </row>
    <row r="485" spans="1:12" ht="14.25" customHeight="1" x14ac:dyDescent="0.3">
      <c r="A485" s="3" t="s">
        <v>119</v>
      </c>
      <c r="B485" s="3" t="s">
        <v>973</v>
      </c>
      <c r="C485" s="3" t="s">
        <v>14</v>
      </c>
      <c r="D485" s="3" t="s">
        <v>53</v>
      </c>
      <c r="E485" s="3">
        <v>171</v>
      </c>
      <c r="G485" s="3">
        <v>7290.74</v>
      </c>
      <c r="H485" s="3">
        <v>1246716.54</v>
      </c>
      <c r="I485" s="4">
        <v>45750</v>
      </c>
      <c r="J485" s="4">
        <v>45918</v>
      </c>
      <c r="K485" s="3" t="s">
        <v>29</v>
      </c>
      <c r="L485" s="5" t="s">
        <v>58</v>
      </c>
    </row>
    <row r="486" spans="1:12" ht="14.25" customHeight="1" x14ac:dyDescent="0.3">
      <c r="A486" s="3" t="s">
        <v>974</v>
      </c>
      <c r="B486" s="3" t="s">
        <v>975</v>
      </c>
      <c r="C486" s="3" t="s">
        <v>40</v>
      </c>
      <c r="D486" s="3" t="s">
        <v>41</v>
      </c>
      <c r="E486" s="3">
        <v>97</v>
      </c>
      <c r="F486" s="3">
        <v>49</v>
      </c>
      <c r="G486" s="3">
        <v>6704.71</v>
      </c>
      <c r="H486" s="3">
        <v>650356.87</v>
      </c>
      <c r="I486" s="4">
        <v>45725</v>
      </c>
      <c r="J486" s="4">
        <v>45872</v>
      </c>
      <c r="K486" s="3" t="s">
        <v>54</v>
      </c>
      <c r="L486" s="5" t="s">
        <v>30</v>
      </c>
    </row>
    <row r="487" spans="1:12" ht="14.25" customHeight="1" x14ac:dyDescent="0.3">
      <c r="A487" s="3" t="s">
        <v>976</v>
      </c>
      <c r="B487" s="3" t="s">
        <v>977</v>
      </c>
      <c r="C487" s="3" t="s">
        <v>14</v>
      </c>
      <c r="D487" s="3" t="s">
        <v>41</v>
      </c>
      <c r="E487" s="3">
        <v>43</v>
      </c>
      <c r="G487" s="3">
        <v>19154.62</v>
      </c>
      <c r="H487" s="3">
        <v>823648.65999999992</v>
      </c>
      <c r="I487" s="4">
        <v>45741</v>
      </c>
      <c r="J487" s="4">
        <v>45917</v>
      </c>
      <c r="K487" s="3" t="s">
        <v>16</v>
      </c>
      <c r="L487" s="5" t="s">
        <v>33</v>
      </c>
    </row>
    <row r="488" spans="1:12" ht="14.25" customHeight="1" x14ac:dyDescent="0.3">
      <c r="A488" s="3" t="s">
        <v>978</v>
      </c>
      <c r="B488" s="3" t="s">
        <v>66</v>
      </c>
      <c r="C488" s="3" t="s">
        <v>28</v>
      </c>
      <c r="D488" s="3" t="s">
        <v>53</v>
      </c>
      <c r="E488" s="3">
        <v>54</v>
      </c>
      <c r="F488" s="3">
        <v>99</v>
      </c>
      <c r="G488" s="3">
        <v>8219.08</v>
      </c>
      <c r="H488" s="3">
        <v>443830.32</v>
      </c>
      <c r="I488" s="4">
        <v>45675</v>
      </c>
      <c r="J488" s="4">
        <v>45868</v>
      </c>
      <c r="K488" s="3" t="s">
        <v>16</v>
      </c>
      <c r="L488" s="5" t="s">
        <v>21</v>
      </c>
    </row>
    <row r="489" spans="1:12" ht="14.25" customHeight="1" x14ac:dyDescent="0.3">
      <c r="A489" s="3" t="s">
        <v>979</v>
      </c>
      <c r="B489" s="3" t="s">
        <v>980</v>
      </c>
      <c r="C489" s="3" t="s">
        <v>40</v>
      </c>
      <c r="D489" s="3" t="s">
        <v>15</v>
      </c>
      <c r="E489" s="3">
        <v>120</v>
      </c>
      <c r="F489" s="3">
        <v>74</v>
      </c>
      <c r="G489" s="3">
        <v>15135.46</v>
      </c>
      <c r="H489" s="3">
        <v>1816255.2</v>
      </c>
      <c r="I489" s="4">
        <v>45743</v>
      </c>
      <c r="J489" s="4">
        <v>45877</v>
      </c>
      <c r="K489" s="3" t="s">
        <v>46</v>
      </c>
      <c r="L489" s="5" t="s">
        <v>17</v>
      </c>
    </row>
    <row r="490" spans="1:12" ht="14.25" customHeight="1" x14ac:dyDescent="0.3">
      <c r="A490" s="3" t="s">
        <v>981</v>
      </c>
      <c r="B490" s="3" t="s">
        <v>982</v>
      </c>
      <c r="C490" s="3" t="s">
        <v>44</v>
      </c>
      <c r="D490" s="3" t="s">
        <v>53</v>
      </c>
      <c r="E490" s="3">
        <v>2</v>
      </c>
      <c r="F490" s="3">
        <v>35</v>
      </c>
      <c r="G490" s="3">
        <v>7681.4</v>
      </c>
      <c r="H490" s="3">
        <v>15362.8</v>
      </c>
      <c r="I490" s="4">
        <v>45709</v>
      </c>
      <c r="J490" s="4">
        <v>45861</v>
      </c>
      <c r="K490" s="3" t="s">
        <v>16</v>
      </c>
      <c r="L490" s="5" t="s">
        <v>30</v>
      </c>
    </row>
    <row r="491" spans="1:12" ht="14.25" customHeight="1" x14ac:dyDescent="0.3">
      <c r="A491" s="3" t="s">
        <v>983</v>
      </c>
      <c r="B491" s="3" t="s">
        <v>984</v>
      </c>
      <c r="C491" s="3" t="s">
        <v>28</v>
      </c>
      <c r="D491" s="3" t="s">
        <v>24</v>
      </c>
      <c r="E491" s="3">
        <v>91</v>
      </c>
      <c r="F491" s="3">
        <v>24</v>
      </c>
      <c r="G491" s="3">
        <v>14756.75</v>
      </c>
      <c r="H491" s="3">
        <v>1342864.25</v>
      </c>
      <c r="I491" s="4">
        <v>45710</v>
      </c>
      <c r="J491" s="4">
        <v>45920</v>
      </c>
      <c r="L491" s="5" t="s">
        <v>17</v>
      </c>
    </row>
    <row r="492" spans="1:12" ht="14.25" customHeight="1" x14ac:dyDescent="0.3">
      <c r="A492" s="3" t="s">
        <v>985</v>
      </c>
      <c r="B492" s="3" t="s">
        <v>986</v>
      </c>
      <c r="C492" s="3" t="s">
        <v>20</v>
      </c>
      <c r="D492" s="3" t="s">
        <v>41</v>
      </c>
      <c r="E492" s="3">
        <v>64</v>
      </c>
      <c r="F492" s="3">
        <v>49</v>
      </c>
      <c r="G492" s="3">
        <v>10443.11</v>
      </c>
      <c r="H492" s="3">
        <v>668359.04</v>
      </c>
      <c r="I492" s="4">
        <v>45733</v>
      </c>
      <c r="J492" s="4">
        <v>45901</v>
      </c>
      <c r="K492" s="3" t="s">
        <v>25</v>
      </c>
      <c r="L492" s="5" t="s">
        <v>58</v>
      </c>
    </row>
    <row r="493" spans="1:12" ht="14.25" customHeight="1" x14ac:dyDescent="0.3">
      <c r="A493" s="3" t="s">
        <v>987</v>
      </c>
      <c r="B493" s="3" t="s">
        <v>988</v>
      </c>
      <c r="C493" s="3" t="s">
        <v>20</v>
      </c>
      <c r="D493" s="3" t="s">
        <v>41</v>
      </c>
      <c r="E493" s="3">
        <v>149</v>
      </c>
      <c r="F493" s="3">
        <v>91</v>
      </c>
      <c r="G493" s="3">
        <v>15117.64</v>
      </c>
      <c r="H493" s="3">
        <v>2252528.36</v>
      </c>
      <c r="I493" s="4">
        <v>45781</v>
      </c>
      <c r="J493" s="4">
        <v>45907</v>
      </c>
      <c r="K493" s="3" t="s">
        <v>25</v>
      </c>
      <c r="L493" s="5" t="s">
        <v>33</v>
      </c>
    </row>
    <row r="494" spans="1:12" ht="14.25" customHeight="1" x14ac:dyDescent="0.3">
      <c r="A494" s="3" t="s">
        <v>989</v>
      </c>
      <c r="B494" s="3" t="s">
        <v>990</v>
      </c>
      <c r="C494" s="3" t="s">
        <v>28</v>
      </c>
      <c r="D494" s="3" t="s">
        <v>53</v>
      </c>
      <c r="E494" s="3">
        <v>15</v>
      </c>
      <c r="F494" s="3">
        <v>95</v>
      </c>
      <c r="G494" s="3">
        <v>15651.46</v>
      </c>
      <c r="H494" s="3">
        <v>234771.9</v>
      </c>
      <c r="I494" s="4">
        <v>45819</v>
      </c>
      <c r="J494" s="4">
        <v>45889</v>
      </c>
      <c r="K494" s="3" t="s">
        <v>54</v>
      </c>
      <c r="L494" s="5" t="s">
        <v>17</v>
      </c>
    </row>
    <row r="495" spans="1:12" ht="14.25" customHeight="1" x14ac:dyDescent="0.3">
      <c r="A495" s="3" t="s">
        <v>991</v>
      </c>
      <c r="B495" s="3" t="s">
        <v>992</v>
      </c>
      <c r="C495" s="3" t="s">
        <v>44</v>
      </c>
      <c r="D495" s="3" t="s">
        <v>45</v>
      </c>
      <c r="E495" s="3">
        <v>141</v>
      </c>
      <c r="F495" s="3">
        <v>55</v>
      </c>
      <c r="G495" s="3">
        <v>6097.41</v>
      </c>
      <c r="H495" s="3">
        <v>859734.80999999994</v>
      </c>
      <c r="I495" s="4">
        <v>45796</v>
      </c>
      <c r="J495" s="4">
        <v>45867</v>
      </c>
      <c r="K495" s="3" t="s">
        <v>16</v>
      </c>
      <c r="L495" s="5" t="s">
        <v>17</v>
      </c>
    </row>
    <row r="496" spans="1:12" ht="14.25" customHeight="1" x14ac:dyDescent="0.3">
      <c r="A496" s="3" t="s">
        <v>993</v>
      </c>
      <c r="B496" s="3" t="s">
        <v>994</v>
      </c>
      <c r="C496" s="3" t="s">
        <v>20</v>
      </c>
      <c r="D496" s="3" t="s">
        <v>41</v>
      </c>
      <c r="E496" s="3">
        <v>65</v>
      </c>
      <c r="F496" s="3">
        <v>21</v>
      </c>
      <c r="G496" s="3">
        <v>18742.310000000001</v>
      </c>
      <c r="H496" s="3">
        <v>1218250.1499999999</v>
      </c>
      <c r="I496" s="4">
        <v>45732</v>
      </c>
      <c r="J496" s="4">
        <v>45924</v>
      </c>
      <c r="K496" s="3" t="s">
        <v>29</v>
      </c>
      <c r="L496" s="5" t="s">
        <v>30</v>
      </c>
    </row>
    <row r="497" spans="1:12" ht="14.25" customHeight="1" x14ac:dyDescent="0.3">
      <c r="A497" s="3" t="s">
        <v>995</v>
      </c>
      <c r="B497" s="3" t="s">
        <v>996</v>
      </c>
      <c r="C497" s="3" t="s">
        <v>44</v>
      </c>
      <c r="D497" s="3" t="s">
        <v>53</v>
      </c>
      <c r="E497" s="3">
        <v>74</v>
      </c>
      <c r="F497" s="3">
        <v>86</v>
      </c>
      <c r="G497" s="3">
        <v>7969.78</v>
      </c>
      <c r="H497" s="3">
        <v>589763.72</v>
      </c>
      <c r="I497" s="4">
        <v>45789</v>
      </c>
      <c r="J497" s="4">
        <v>45937</v>
      </c>
      <c r="L497" s="5" t="s">
        <v>21</v>
      </c>
    </row>
    <row r="498" spans="1:12" ht="14.25" customHeight="1" x14ac:dyDescent="0.3">
      <c r="A498" s="3" t="s">
        <v>997</v>
      </c>
      <c r="B498" s="3" t="s">
        <v>998</v>
      </c>
      <c r="C498" s="3" t="s">
        <v>40</v>
      </c>
      <c r="D498" s="3" t="s">
        <v>15</v>
      </c>
      <c r="E498" s="3">
        <v>153</v>
      </c>
      <c r="F498" s="3">
        <v>87</v>
      </c>
      <c r="G498" s="3">
        <v>17473.07</v>
      </c>
      <c r="H498" s="3">
        <v>2673379.71</v>
      </c>
      <c r="I498" s="4">
        <v>45790</v>
      </c>
      <c r="J498" s="4">
        <v>45931</v>
      </c>
      <c r="K498" s="3" t="s">
        <v>29</v>
      </c>
      <c r="L498" s="5" t="s">
        <v>33</v>
      </c>
    </row>
    <row r="499" spans="1:12" ht="14.25" customHeight="1" x14ac:dyDescent="0.3">
      <c r="A499" s="3" t="s">
        <v>999</v>
      </c>
      <c r="B499" s="3" t="s">
        <v>1000</v>
      </c>
      <c r="C499" s="3" t="s">
        <v>40</v>
      </c>
      <c r="D499" s="3" t="s">
        <v>45</v>
      </c>
      <c r="E499" s="3">
        <v>162</v>
      </c>
      <c r="F499" s="3">
        <v>41</v>
      </c>
      <c r="G499" s="3">
        <v>9964.42</v>
      </c>
      <c r="H499" s="3">
        <v>1614236.04</v>
      </c>
      <c r="I499" s="4">
        <v>45739</v>
      </c>
      <c r="J499" s="4">
        <v>45861</v>
      </c>
      <c r="K499" s="3" t="s">
        <v>29</v>
      </c>
      <c r="L499" s="5" t="s">
        <v>33</v>
      </c>
    </row>
    <row r="500" spans="1:12" ht="14.25" customHeight="1" x14ac:dyDescent="0.3">
      <c r="A500" s="3" t="s">
        <v>1001</v>
      </c>
      <c r="B500" s="3" t="s">
        <v>1002</v>
      </c>
      <c r="C500" s="3" t="s">
        <v>44</v>
      </c>
      <c r="D500" s="3" t="s">
        <v>53</v>
      </c>
      <c r="E500" s="3">
        <v>59</v>
      </c>
      <c r="F500" s="3">
        <v>31</v>
      </c>
      <c r="G500" s="3">
        <v>18615.37</v>
      </c>
      <c r="H500" s="3">
        <v>1098306.83</v>
      </c>
      <c r="I500" s="4">
        <v>45715</v>
      </c>
      <c r="J500" s="4">
        <v>45905</v>
      </c>
      <c r="K500" s="3" t="s">
        <v>25</v>
      </c>
      <c r="L500" s="5" t="s">
        <v>33</v>
      </c>
    </row>
    <row r="501" spans="1:12" ht="14.25" customHeight="1" x14ac:dyDescent="0.3">
      <c r="A501" s="3" t="s">
        <v>1003</v>
      </c>
      <c r="B501" s="3" t="s">
        <v>1004</v>
      </c>
      <c r="C501" s="3" t="s">
        <v>20</v>
      </c>
      <c r="D501" s="3" t="s">
        <v>41</v>
      </c>
      <c r="E501" s="3">
        <v>172</v>
      </c>
      <c r="F501" s="3">
        <v>54</v>
      </c>
      <c r="G501" s="3">
        <v>13502.36</v>
      </c>
      <c r="H501" s="3">
        <v>2322405.92</v>
      </c>
      <c r="I501" s="4">
        <v>45709</v>
      </c>
      <c r="J501" s="4">
        <v>45898</v>
      </c>
      <c r="L501" s="5" t="s">
        <v>30</v>
      </c>
    </row>
    <row r="502" spans="1:12" ht="14.25" customHeight="1" x14ac:dyDescent="0.3">
      <c r="A502" s="3" t="s">
        <v>65</v>
      </c>
      <c r="B502" s="3" t="s">
        <v>1005</v>
      </c>
      <c r="C502" s="3" t="s">
        <v>14</v>
      </c>
      <c r="D502" s="3" t="s">
        <v>53</v>
      </c>
      <c r="E502" s="3">
        <v>133</v>
      </c>
      <c r="F502" s="3">
        <v>86</v>
      </c>
      <c r="G502" s="3">
        <v>15811.11</v>
      </c>
      <c r="H502" s="3">
        <v>2102877.63</v>
      </c>
      <c r="I502" s="4">
        <v>45714</v>
      </c>
      <c r="J502" s="4">
        <v>45915</v>
      </c>
      <c r="K502" s="3" t="s">
        <v>25</v>
      </c>
      <c r="L502" s="5" t="s">
        <v>17</v>
      </c>
    </row>
    <row r="503" spans="1:12" ht="14.25" customHeight="1" x14ac:dyDescent="0.3">
      <c r="A503" s="3" t="s">
        <v>1006</v>
      </c>
      <c r="B503" s="3" t="s">
        <v>1007</v>
      </c>
      <c r="C503" s="3" t="s">
        <v>44</v>
      </c>
      <c r="D503" s="3" t="s">
        <v>24</v>
      </c>
      <c r="E503" s="3">
        <v>72</v>
      </c>
      <c r="F503" s="3">
        <v>34</v>
      </c>
      <c r="G503" s="3">
        <v>8089.45</v>
      </c>
      <c r="H503" s="3">
        <v>582440.4</v>
      </c>
      <c r="I503" s="4">
        <v>45829</v>
      </c>
      <c r="J503" s="4">
        <v>45924</v>
      </c>
      <c r="K503" s="3" t="s">
        <v>46</v>
      </c>
      <c r="L503" s="5" t="s">
        <v>30</v>
      </c>
    </row>
    <row r="504" spans="1:12" ht="14.25" customHeight="1" x14ac:dyDescent="0.3">
      <c r="A504" s="3" t="s">
        <v>1008</v>
      </c>
      <c r="B504" s="3" t="s">
        <v>1009</v>
      </c>
      <c r="C504" s="3" t="s">
        <v>40</v>
      </c>
      <c r="D504" s="3" t="s">
        <v>15</v>
      </c>
      <c r="E504" s="3">
        <v>90</v>
      </c>
      <c r="F504" s="3">
        <v>21</v>
      </c>
      <c r="G504" s="3">
        <v>4511.1099999999997</v>
      </c>
      <c r="H504" s="3">
        <v>405999.9</v>
      </c>
      <c r="I504" s="4">
        <v>45721</v>
      </c>
      <c r="J504" s="4">
        <v>45916</v>
      </c>
      <c r="L504" s="5" t="s">
        <v>58</v>
      </c>
    </row>
    <row r="505" spans="1:12" ht="14.25" customHeight="1" x14ac:dyDescent="0.3">
      <c r="A505" s="3" t="s">
        <v>1010</v>
      </c>
      <c r="B505" s="3" t="s">
        <v>1011</v>
      </c>
      <c r="C505" s="3" t="s">
        <v>20</v>
      </c>
      <c r="D505" s="3" t="s">
        <v>24</v>
      </c>
      <c r="E505" s="3">
        <v>19</v>
      </c>
      <c r="F505" s="3">
        <v>29</v>
      </c>
      <c r="G505" s="3">
        <v>16458.490000000002</v>
      </c>
      <c r="H505" s="3">
        <v>312711.31000000011</v>
      </c>
      <c r="I505" s="4">
        <v>45801</v>
      </c>
      <c r="J505" s="4">
        <v>45934</v>
      </c>
      <c r="L505" s="5" t="s">
        <v>58</v>
      </c>
    </row>
    <row r="506" spans="1:12" ht="14.25" customHeight="1" x14ac:dyDescent="0.3">
      <c r="A506" s="3" t="s">
        <v>1012</v>
      </c>
      <c r="B506" s="3" t="s">
        <v>1013</v>
      </c>
      <c r="C506" s="3" t="s">
        <v>14</v>
      </c>
      <c r="D506" s="3" t="s">
        <v>15</v>
      </c>
      <c r="E506" s="3">
        <v>53</v>
      </c>
      <c r="F506" s="3">
        <v>52</v>
      </c>
      <c r="G506" s="3">
        <v>18459.009999999998</v>
      </c>
      <c r="H506" s="3">
        <v>978327.52999999991</v>
      </c>
      <c r="I506" s="4">
        <v>45691</v>
      </c>
      <c r="J506" s="4">
        <v>45919</v>
      </c>
      <c r="K506" s="3" t="s">
        <v>29</v>
      </c>
      <c r="L506" s="5" t="s">
        <v>30</v>
      </c>
    </row>
    <row r="507" spans="1:12" ht="14.25" customHeight="1" x14ac:dyDescent="0.3">
      <c r="A507" s="3" t="s">
        <v>1014</v>
      </c>
      <c r="B507" s="3" t="s">
        <v>1015</v>
      </c>
      <c r="C507" s="3" t="s">
        <v>44</v>
      </c>
      <c r="D507" s="3" t="s">
        <v>53</v>
      </c>
      <c r="E507" s="3">
        <v>64</v>
      </c>
      <c r="F507" s="3">
        <v>99</v>
      </c>
      <c r="G507" s="3">
        <v>15307.96</v>
      </c>
      <c r="H507" s="3">
        <v>979709.43999999994</v>
      </c>
      <c r="I507" s="4">
        <v>45684</v>
      </c>
      <c r="J507" s="4">
        <v>45941</v>
      </c>
      <c r="K507" s="3" t="s">
        <v>57</v>
      </c>
      <c r="L507" s="5" t="s">
        <v>58</v>
      </c>
    </row>
    <row r="508" spans="1:12" ht="14.25" customHeight="1" x14ac:dyDescent="0.3">
      <c r="A508" s="3" t="s">
        <v>1016</v>
      </c>
      <c r="B508" s="3" t="s">
        <v>1017</v>
      </c>
      <c r="C508" s="3" t="s">
        <v>20</v>
      </c>
      <c r="D508" s="3" t="s">
        <v>53</v>
      </c>
      <c r="E508" s="3">
        <v>168</v>
      </c>
      <c r="F508" s="3">
        <v>25</v>
      </c>
      <c r="G508" s="3">
        <v>2970.16</v>
      </c>
      <c r="H508" s="3">
        <v>498986.88</v>
      </c>
      <c r="I508" s="4">
        <v>45806</v>
      </c>
      <c r="J508" s="4">
        <v>45865</v>
      </c>
      <c r="K508" s="3" t="s">
        <v>46</v>
      </c>
      <c r="L508" s="5" t="s">
        <v>17</v>
      </c>
    </row>
    <row r="509" spans="1:12" ht="14.25" customHeight="1" x14ac:dyDescent="0.3">
      <c r="A509" s="3" t="s">
        <v>1018</v>
      </c>
      <c r="B509" s="3" t="s">
        <v>1019</v>
      </c>
      <c r="C509" s="3" t="s">
        <v>14</v>
      </c>
      <c r="D509" s="3" t="s">
        <v>53</v>
      </c>
      <c r="E509" s="3">
        <v>135</v>
      </c>
      <c r="F509" s="3">
        <v>40</v>
      </c>
      <c r="G509" s="3">
        <v>564.95000000000005</v>
      </c>
      <c r="H509" s="3">
        <v>76268.25</v>
      </c>
      <c r="I509" s="4">
        <v>45811</v>
      </c>
      <c r="J509" s="4">
        <v>45924</v>
      </c>
      <c r="K509" s="3" t="s">
        <v>57</v>
      </c>
      <c r="L509" s="5" t="s">
        <v>33</v>
      </c>
    </row>
    <row r="510" spans="1:12" ht="14.25" customHeight="1" x14ac:dyDescent="0.3">
      <c r="A510" s="3" t="s">
        <v>1020</v>
      </c>
      <c r="B510" s="3" t="s">
        <v>1021</v>
      </c>
      <c r="C510" s="3" t="s">
        <v>20</v>
      </c>
      <c r="D510" s="3" t="s">
        <v>24</v>
      </c>
      <c r="E510" s="3">
        <v>78</v>
      </c>
      <c r="F510" s="3">
        <v>87</v>
      </c>
      <c r="G510" s="3">
        <v>1645.31</v>
      </c>
      <c r="H510" s="3">
        <v>128334.18</v>
      </c>
      <c r="I510" s="4">
        <v>45712</v>
      </c>
      <c r="J510" s="4">
        <v>45893</v>
      </c>
      <c r="K510" s="3" t="s">
        <v>54</v>
      </c>
      <c r="L510" s="5" t="s">
        <v>33</v>
      </c>
    </row>
    <row r="511" spans="1:12" ht="14.25" customHeight="1" x14ac:dyDescent="0.3">
      <c r="A511" s="3" t="s">
        <v>1022</v>
      </c>
      <c r="B511" s="3" t="s">
        <v>1023</v>
      </c>
      <c r="C511" s="3" t="s">
        <v>14</v>
      </c>
      <c r="D511" s="3" t="s">
        <v>45</v>
      </c>
      <c r="F511" s="3">
        <v>32</v>
      </c>
      <c r="G511" s="3">
        <v>18732.16</v>
      </c>
      <c r="I511" s="4">
        <v>45828</v>
      </c>
      <c r="J511" s="4">
        <v>45903</v>
      </c>
      <c r="K511" s="3" t="s">
        <v>54</v>
      </c>
      <c r="L511" s="5" t="s">
        <v>17</v>
      </c>
    </row>
    <row r="512" spans="1:12" ht="14.25" customHeight="1" x14ac:dyDescent="0.3">
      <c r="A512" s="3" t="s">
        <v>1024</v>
      </c>
      <c r="B512" s="3" t="s">
        <v>1025</v>
      </c>
      <c r="C512" s="3" t="s">
        <v>20</v>
      </c>
      <c r="D512" s="3" t="s">
        <v>24</v>
      </c>
      <c r="E512" s="3">
        <v>59</v>
      </c>
      <c r="F512" s="3">
        <v>82</v>
      </c>
      <c r="G512" s="3">
        <v>12834.48</v>
      </c>
      <c r="H512" s="3">
        <v>757234.32</v>
      </c>
      <c r="I512" s="4">
        <v>45841</v>
      </c>
      <c r="J512" s="4">
        <v>45879</v>
      </c>
      <c r="L512" s="5" t="s">
        <v>58</v>
      </c>
    </row>
    <row r="513" spans="1:12" ht="14.25" customHeight="1" x14ac:dyDescent="0.3">
      <c r="A513" s="3" t="s">
        <v>1026</v>
      </c>
      <c r="B513" s="3" t="s">
        <v>1027</v>
      </c>
      <c r="C513" s="3" t="s">
        <v>14</v>
      </c>
      <c r="D513" s="3" t="s">
        <v>45</v>
      </c>
      <c r="E513" s="3">
        <v>42</v>
      </c>
      <c r="F513" s="3">
        <v>21</v>
      </c>
      <c r="G513" s="3">
        <v>13021.51</v>
      </c>
      <c r="H513" s="3">
        <v>546903.42000000004</v>
      </c>
      <c r="I513" s="4">
        <v>45683</v>
      </c>
      <c r="J513" s="4">
        <v>45894</v>
      </c>
      <c r="K513" s="3" t="s">
        <v>54</v>
      </c>
      <c r="L513" s="5" t="s">
        <v>33</v>
      </c>
    </row>
    <row r="514" spans="1:12" ht="14.25" customHeight="1" x14ac:dyDescent="0.3">
      <c r="A514" s="3" t="s">
        <v>1028</v>
      </c>
      <c r="B514" s="3" t="s">
        <v>1029</v>
      </c>
      <c r="C514" s="3" t="s">
        <v>44</v>
      </c>
      <c r="D514" s="3" t="s">
        <v>41</v>
      </c>
      <c r="E514" s="3">
        <v>30</v>
      </c>
      <c r="F514" s="3">
        <v>24</v>
      </c>
      <c r="G514" s="3">
        <v>15626.19</v>
      </c>
      <c r="H514" s="3">
        <v>468785.7</v>
      </c>
      <c r="I514" s="4">
        <v>45825</v>
      </c>
      <c r="J514" s="4">
        <v>45931</v>
      </c>
      <c r="K514" s="3" t="s">
        <v>25</v>
      </c>
      <c r="L514" s="5" t="s">
        <v>30</v>
      </c>
    </row>
    <row r="515" spans="1:12" ht="14.25" customHeight="1" x14ac:dyDescent="0.3">
      <c r="A515" s="3" t="s">
        <v>1030</v>
      </c>
      <c r="B515" s="3" t="s">
        <v>1031</v>
      </c>
      <c r="C515" s="3" t="s">
        <v>14</v>
      </c>
      <c r="D515" s="3" t="s">
        <v>41</v>
      </c>
      <c r="E515" s="3">
        <v>129</v>
      </c>
      <c r="F515" s="3">
        <v>30</v>
      </c>
      <c r="G515" s="3">
        <v>15097.36</v>
      </c>
      <c r="H515" s="3">
        <v>1947559.44</v>
      </c>
      <c r="I515" s="4">
        <v>45812</v>
      </c>
      <c r="J515" s="4">
        <v>45890</v>
      </c>
      <c r="K515" s="3" t="s">
        <v>46</v>
      </c>
      <c r="L515" s="5" t="s">
        <v>58</v>
      </c>
    </row>
    <row r="516" spans="1:12" ht="14.25" customHeight="1" x14ac:dyDescent="0.3">
      <c r="A516" s="3" t="s">
        <v>1032</v>
      </c>
      <c r="B516" s="3" t="s">
        <v>1033</v>
      </c>
      <c r="C516" s="3" t="s">
        <v>44</v>
      </c>
      <c r="D516" s="3" t="s">
        <v>41</v>
      </c>
      <c r="E516" s="3">
        <v>82</v>
      </c>
      <c r="F516" s="3">
        <v>28</v>
      </c>
      <c r="G516" s="3">
        <v>2887.87</v>
      </c>
      <c r="H516" s="3">
        <v>236805.34</v>
      </c>
      <c r="I516" s="4">
        <v>45827</v>
      </c>
      <c r="J516" s="4">
        <v>45906</v>
      </c>
      <c r="K516" s="3" t="s">
        <v>29</v>
      </c>
      <c r="L516" s="5" t="s">
        <v>33</v>
      </c>
    </row>
    <row r="517" spans="1:12" ht="14.25" customHeight="1" x14ac:dyDescent="0.3">
      <c r="A517" s="3" t="s">
        <v>1034</v>
      </c>
      <c r="B517" s="3" t="s">
        <v>1035</v>
      </c>
      <c r="C517" s="3" t="s">
        <v>20</v>
      </c>
      <c r="E517" s="3">
        <v>155</v>
      </c>
      <c r="F517" s="3">
        <v>81</v>
      </c>
      <c r="G517" s="3">
        <v>5344.48</v>
      </c>
      <c r="H517" s="3">
        <v>828394.39999999991</v>
      </c>
      <c r="I517" s="4">
        <v>45764</v>
      </c>
      <c r="J517" s="4">
        <v>45940</v>
      </c>
      <c r="K517" s="3" t="s">
        <v>54</v>
      </c>
      <c r="L517" s="5" t="s">
        <v>58</v>
      </c>
    </row>
    <row r="518" spans="1:12" ht="14.25" customHeight="1" x14ac:dyDescent="0.3">
      <c r="A518" s="3" t="s">
        <v>1036</v>
      </c>
      <c r="B518" s="3" t="s">
        <v>1037</v>
      </c>
      <c r="C518" s="3" t="s">
        <v>20</v>
      </c>
      <c r="D518" s="3" t="s">
        <v>53</v>
      </c>
      <c r="E518" s="3">
        <v>79</v>
      </c>
      <c r="G518" s="3">
        <v>1292.72</v>
      </c>
      <c r="H518" s="3">
        <v>102124.88</v>
      </c>
      <c r="I518" s="4">
        <v>45773</v>
      </c>
      <c r="J518" s="4">
        <v>45939</v>
      </c>
      <c r="K518" s="3" t="s">
        <v>16</v>
      </c>
      <c r="L518" s="5" t="s">
        <v>21</v>
      </c>
    </row>
    <row r="519" spans="1:12" ht="14.25" customHeight="1" x14ac:dyDescent="0.3">
      <c r="A519" s="3" t="s">
        <v>1038</v>
      </c>
      <c r="B519" s="3" t="s">
        <v>27</v>
      </c>
      <c r="C519" s="3" t="s">
        <v>14</v>
      </c>
      <c r="D519" s="3" t="s">
        <v>41</v>
      </c>
      <c r="E519" s="3">
        <v>39</v>
      </c>
      <c r="F519" s="3">
        <v>36</v>
      </c>
      <c r="G519" s="3">
        <v>4691.28</v>
      </c>
      <c r="H519" s="3">
        <v>182959.92</v>
      </c>
      <c r="I519" s="4">
        <v>45835</v>
      </c>
      <c r="J519" s="4">
        <v>45889</v>
      </c>
      <c r="L519" s="5" t="s">
        <v>17</v>
      </c>
    </row>
    <row r="520" spans="1:12" ht="14.25" customHeight="1" x14ac:dyDescent="0.3">
      <c r="A520" s="3" t="s">
        <v>1039</v>
      </c>
      <c r="B520" s="3" t="s">
        <v>1040</v>
      </c>
      <c r="C520" s="3" t="s">
        <v>40</v>
      </c>
      <c r="D520" s="3" t="s">
        <v>24</v>
      </c>
      <c r="E520" s="3">
        <v>51</v>
      </c>
      <c r="F520" s="3">
        <v>71</v>
      </c>
      <c r="G520" s="3">
        <v>13131.69</v>
      </c>
      <c r="H520" s="3">
        <v>669716.19000000006</v>
      </c>
      <c r="I520" s="4">
        <v>45747</v>
      </c>
      <c r="J520" s="4">
        <v>45928</v>
      </c>
      <c r="K520" s="3" t="s">
        <v>16</v>
      </c>
      <c r="L520" s="5" t="s">
        <v>33</v>
      </c>
    </row>
    <row r="521" spans="1:12" ht="14.25" customHeight="1" x14ac:dyDescent="0.3">
      <c r="A521" s="3" t="s">
        <v>1041</v>
      </c>
      <c r="B521" s="3" t="s">
        <v>436</v>
      </c>
      <c r="C521" s="3" t="s">
        <v>20</v>
      </c>
      <c r="D521" s="3" t="s">
        <v>53</v>
      </c>
      <c r="E521" s="3">
        <v>177</v>
      </c>
      <c r="F521" s="3">
        <v>82</v>
      </c>
      <c r="G521" s="3">
        <v>15852.27</v>
      </c>
      <c r="H521" s="3">
        <v>2805851.79</v>
      </c>
      <c r="I521" s="4">
        <v>45732</v>
      </c>
      <c r="J521" s="4">
        <v>45864</v>
      </c>
      <c r="K521" s="3" t="s">
        <v>25</v>
      </c>
      <c r="L521" s="5" t="s">
        <v>30</v>
      </c>
    </row>
    <row r="522" spans="1:12" ht="14.25" customHeight="1" x14ac:dyDescent="0.3">
      <c r="A522" s="3" t="s">
        <v>1042</v>
      </c>
      <c r="B522" s="3" t="s">
        <v>1043</v>
      </c>
      <c r="C522" s="3" t="s">
        <v>28</v>
      </c>
      <c r="D522" s="3" t="s">
        <v>41</v>
      </c>
      <c r="E522" s="3">
        <v>61</v>
      </c>
      <c r="F522" s="3">
        <v>26</v>
      </c>
      <c r="G522" s="3">
        <v>10533.82</v>
      </c>
      <c r="H522" s="3">
        <v>642563.02</v>
      </c>
      <c r="I522" s="4">
        <v>45786</v>
      </c>
      <c r="J522" s="4">
        <v>45898</v>
      </c>
      <c r="K522" s="3" t="s">
        <v>16</v>
      </c>
      <c r="L522" s="5" t="s">
        <v>30</v>
      </c>
    </row>
    <row r="523" spans="1:12" ht="14.25" customHeight="1" x14ac:dyDescent="0.3">
      <c r="A523" s="3" t="s">
        <v>1044</v>
      </c>
      <c r="B523" s="3" t="s">
        <v>541</v>
      </c>
      <c r="C523" s="3" t="s">
        <v>40</v>
      </c>
      <c r="D523" s="3" t="s">
        <v>24</v>
      </c>
      <c r="E523" s="3">
        <v>198</v>
      </c>
      <c r="F523" s="3">
        <v>24</v>
      </c>
      <c r="G523" s="3">
        <v>270.07</v>
      </c>
      <c r="H523" s="3">
        <v>53473.86</v>
      </c>
      <c r="I523" s="4">
        <v>45696</v>
      </c>
      <c r="J523" s="4">
        <v>45878</v>
      </c>
      <c r="K523" s="3" t="s">
        <v>57</v>
      </c>
      <c r="L523" s="5" t="s">
        <v>17</v>
      </c>
    </row>
    <row r="524" spans="1:12" ht="14.25" customHeight="1" x14ac:dyDescent="0.3">
      <c r="A524" s="3" t="s">
        <v>1045</v>
      </c>
      <c r="B524" s="3" t="s">
        <v>1046</v>
      </c>
      <c r="C524" s="3" t="s">
        <v>44</v>
      </c>
      <c r="D524" s="3" t="s">
        <v>24</v>
      </c>
      <c r="E524" s="3">
        <v>61</v>
      </c>
      <c r="F524" s="3">
        <v>40</v>
      </c>
      <c r="G524" s="3">
        <v>432.89</v>
      </c>
      <c r="H524" s="3">
        <v>26406.29</v>
      </c>
      <c r="I524" s="4">
        <v>45677</v>
      </c>
      <c r="J524" s="4">
        <v>45858</v>
      </c>
      <c r="L524" s="5" t="s">
        <v>58</v>
      </c>
    </row>
    <row r="525" spans="1:12" ht="14.25" customHeight="1" x14ac:dyDescent="0.3">
      <c r="A525" s="3" t="s">
        <v>1047</v>
      </c>
      <c r="B525" s="3" t="s">
        <v>1048</v>
      </c>
      <c r="C525" s="3" t="s">
        <v>40</v>
      </c>
      <c r="D525" s="3" t="s">
        <v>41</v>
      </c>
      <c r="E525" s="3">
        <v>148</v>
      </c>
      <c r="F525" s="3">
        <v>29</v>
      </c>
      <c r="G525" s="3">
        <v>13635.45</v>
      </c>
      <c r="H525" s="3">
        <v>2018046.6</v>
      </c>
      <c r="I525" s="4">
        <v>45704</v>
      </c>
      <c r="J525" s="4">
        <v>45876</v>
      </c>
      <c r="K525" s="3" t="s">
        <v>29</v>
      </c>
      <c r="L525" s="5" t="s">
        <v>30</v>
      </c>
    </row>
    <row r="526" spans="1:12" ht="14.25" customHeight="1" x14ac:dyDescent="0.3">
      <c r="A526" s="3" t="s">
        <v>1049</v>
      </c>
      <c r="B526" s="3" t="s">
        <v>1050</v>
      </c>
      <c r="C526" s="3" t="s">
        <v>44</v>
      </c>
      <c r="D526" s="3" t="s">
        <v>45</v>
      </c>
      <c r="E526" s="3">
        <v>166</v>
      </c>
      <c r="F526" s="3">
        <v>24</v>
      </c>
      <c r="G526" s="3">
        <v>4343.28</v>
      </c>
      <c r="H526" s="3">
        <v>720984.48</v>
      </c>
      <c r="I526" s="4">
        <v>45743</v>
      </c>
      <c r="J526" s="4">
        <v>45924</v>
      </c>
      <c r="L526" s="5" t="s">
        <v>58</v>
      </c>
    </row>
    <row r="527" spans="1:12" ht="14.25" customHeight="1" x14ac:dyDescent="0.3">
      <c r="A527" s="3" t="s">
        <v>1051</v>
      </c>
      <c r="B527" s="3" t="s">
        <v>1052</v>
      </c>
      <c r="C527" s="3" t="s">
        <v>40</v>
      </c>
      <c r="D527" s="3" t="s">
        <v>45</v>
      </c>
      <c r="E527" s="3">
        <v>180</v>
      </c>
      <c r="F527" s="3">
        <v>64</v>
      </c>
      <c r="G527" s="3">
        <v>900.53</v>
      </c>
      <c r="H527" s="3">
        <v>162095.4</v>
      </c>
      <c r="I527" s="4">
        <v>45797</v>
      </c>
      <c r="J527" s="4">
        <v>45884</v>
      </c>
      <c r="K527" s="3" t="s">
        <v>25</v>
      </c>
      <c r="L527" s="5" t="s">
        <v>17</v>
      </c>
    </row>
    <row r="528" spans="1:12" ht="14.25" customHeight="1" x14ac:dyDescent="0.3">
      <c r="A528" s="3" t="s">
        <v>1053</v>
      </c>
      <c r="B528" s="3" t="s">
        <v>1054</v>
      </c>
      <c r="C528" s="3" t="s">
        <v>14</v>
      </c>
      <c r="D528" s="3" t="s">
        <v>53</v>
      </c>
      <c r="E528" s="3">
        <v>187</v>
      </c>
      <c r="F528" s="3">
        <v>30</v>
      </c>
      <c r="G528" s="3">
        <v>9114.83</v>
      </c>
      <c r="H528" s="3">
        <v>1704473.21</v>
      </c>
      <c r="I528" s="4">
        <v>45705</v>
      </c>
      <c r="J528" s="4">
        <v>45896</v>
      </c>
      <c r="K528" s="3" t="s">
        <v>54</v>
      </c>
      <c r="L528" s="5" t="s">
        <v>58</v>
      </c>
    </row>
    <row r="529" spans="1:12" ht="14.25" customHeight="1" x14ac:dyDescent="0.3">
      <c r="A529" s="3" t="s">
        <v>1055</v>
      </c>
      <c r="B529" s="3" t="s">
        <v>1056</v>
      </c>
      <c r="C529" s="3" t="s">
        <v>44</v>
      </c>
      <c r="D529" s="3" t="s">
        <v>24</v>
      </c>
      <c r="E529" s="3">
        <v>182</v>
      </c>
      <c r="F529" s="3">
        <v>45</v>
      </c>
      <c r="G529" s="3">
        <v>2587.64</v>
      </c>
      <c r="H529" s="3">
        <v>470950.48</v>
      </c>
      <c r="I529" s="4">
        <v>45811</v>
      </c>
      <c r="J529" s="4">
        <v>45905</v>
      </c>
      <c r="K529" s="3" t="s">
        <v>16</v>
      </c>
      <c r="L529" s="5" t="s">
        <v>21</v>
      </c>
    </row>
    <row r="530" spans="1:12" ht="14.25" customHeight="1" x14ac:dyDescent="0.3">
      <c r="A530" s="3" t="s">
        <v>1057</v>
      </c>
      <c r="B530" s="3" t="s">
        <v>1058</v>
      </c>
      <c r="C530" s="3" t="s">
        <v>44</v>
      </c>
      <c r="D530" s="3" t="s">
        <v>41</v>
      </c>
      <c r="E530" s="3">
        <v>51</v>
      </c>
      <c r="F530" s="3">
        <v>71</v>
      </c>
      <c r="G530" s="3">
        <v>17198.330000000002</v>
      </c>
      <c r="H530" s="3">
        <v>877114.83000000007</v>
      </c>
      <c r="I530" s="4">
        <v>45761</v>
      </c>
      <c r="J530" s="4">
        <v>45902</v>
      </c>
      <c r="K530" s="3" t="s">
        <v>57</v>
      </c>
      <c r="L530" s="5" t="s">
        <v>33</v>
      </c>
    </row>
    <row r="531" spans="1:12" ht="14.25" customHeight="1" x14ac:dyDescent="0.3">
      <c r="A531" s="3" t="s">
        <v>1059</v>
      </c>
      <c r="B531" s="3" t="s">
        <v>1060</v>
      </c>
      <c r="C531" s="3" t="s">
        <v>44</v>
      </c>
      <c r="D531" s="3" t="s">
        <v>45</v>
      </c>
      <c r="E531" s="3">
        <v>41</v>
      </c>
      <c r="F531" s="3">
        <v>32</v>
      </c>
      <c r="G531" s="3">
        <v>2706.24</v>
      </c>
      <c r="H531" s="3">
        <v>110955.84</v>
      </c>
      <c r="I531" s="4">
        <v>45802</v>
      </c>
      <c r="J531" s="4">
        <v>45936</v>
      </c>
      <c r="K531" s="3" t="s">
        <v>29</v>
      </c>
      <c r="L531" s="5" t="s">
        <v>17</v>
      </c>
    </row>
    <row r="532" spans="1:12" ht="14.25" customHeight="1" x14ac:dyDescent="0.3">
      <c r="A532" s="3" t="s">
        <v>1061</v>
      </c>
      <c r="B532" s="3" t="s">
        <v>1062</v>
      </c>
      <c r="C532" s="3" t="s">
        <v>44</v>
      </c>
      <c r="D532" s="3" t="s">
        <v>53</v>
      </c>
      <c r="E532" s="3">
        <v>119</v>
      </c>
      <c r="F532" s="3">
        <v>28</v>
      </c>
      <c r="G532" s="3">
        <v>18859.48</v>
      </c>
      <c r="H532" s="3">
        <v>2244278.12</v>
      </c>
      <c r="I532" s="4">
        <v>45845</v>
      </c>
      <c r="J532" s="4">
        <v>45881</v>
      </c>
      <c r="K532" s="3" t="s">
        <v>46</v>
      </c>
      <c r="L532" s="5" t="s">
        <v>21</v>
      </c>
    </row>
    <row r="533" spans="1:12" ht="14.25" customHeight="1" x14ac:dyDescent="0.3">
      <c r="A533" s="3" t="s">
        <v>1063</v>
      </c>
      <c r="B533" s="3" t="s">
        <v>1064</v>
      </c>
      <c r="C533" s="3" t="s">
        <v>20</v>
      </c>
      <c r="D533" s="3" t="s">
        <v>24</v>
      </c>
      <c r="E533" s="3">
        <v>47</v>
      </c>
      <c r="F533" s="3">
        <v>48</v>
      </c>
      <c r="G533" s="3">
        <v>5623.39</v>
      </c>
      <c r="H533" s="3">
        <v>264299.33</v>
      </c>
      <c r="I533" s="4">
        <v>45697</v>
      </c>
      <c r="J533" s="4">
        <v>45878</v>
      </c>
      <c r="K533" s="3" t="s">
        <v>57</v>
      </c>
      <c r="L533" s="5" t="s">
        <v>58</v>
      </c>
    </row>
    <row r="534" spans="1:12" ht="14.25" customHeight="1" x14ac:dyDescent="0.3">
      <c r="A534" s="3" t="s">
        <v>1065</v>
      </c>
      <c r="B534" s="3" t="s">
        <v>1066</v>
      </c>
      <c r="C534" s="3" t="s">
        <v>14</v>
      </c>
      <c r="E534" s="3">
        <v>57</v>
      </c>
      <c r="F534" s="3">
        <v>79</v>
      </c>
      <c r="G534" s="3">
        <v>15634.35</v>
      </c>
      <c r="H534" s="3">
        <v>891157.95000000007</v>
      </c>
      <c r="I534" s="4">
        <v>45736</v>
      </c>
      <c r="J534" s="4">
        <v>45894</v>
      </c>
      <c r="K534" s="3" t="s">
        <v>57</v>
      </c>
      <c r="L534" s="5" t="s">
        <v>33</v>
      </c>
    </row>
    <row r="535" spans="1:12" ht="14.25" customHeight="1" x14ac:dyDescent="0.3">
      <c r="A535" s="3" t="s">
        <v>1067</v>
      </c>
      <c r="B535" s="3" t="s">
        <v>1068</v>
      </c>
      <c r="C535" s="3" t="s">
        <v>14</v>
      </c>
      <c r="D535" s="3" t="s">
        <v>15</v>
      </c>
      <c r="E535" s="3">
        <v>33</v>
      </c>
      <c r="F535" s="3">
        <v>27</v>
      </c>
      <c r="G535" s="3">
        <v>17907.599999999999</v>
      </c>
      <c r="H535" s="3">
        <v>590950.79999999993</v>
      </c>
      <c r="I535" s="4">
        <v>45737</v>
      </c>
      <c r="J535" s="4">
        <v>45884</v>
      </c>
      <c r="K535" s="3" t="s">
        <v>25</v>
      </c>
      <c r="L535" s="5" t="s">
        <v>30</v>
      </c>
    </row>
    <row r="536" spans="1:12" ht="14.25" customHeight="1" x14ac:dyDescent="0.3">
      <c r="A536" s="3" t="s">
        <v>1069</v>
      </c>
      <c r="B536" s="3" t="s">
        <v>1070</v>
      </c>
      <c r="C536" s="3" t="s">
        <v>28</v>
      </c>
      <c r="D536" s="3" t="s">
        <v>15</v>
      </c>
      <c r="E536" s="3">
        <v>176</v>
      </c>
      <c r="F536" s="3">
        <v>98</v>
      </c>
      <c r="G536" s="3">
        <v>17793.349999999999</v>
      </c>
      <c r="H536" s="3">
        <v>3131629.6</v>
      </c>
      <c r="I536" s="4">
        <v>45813</v>
      </c>
      <c r="J536" s="4">
        <v>45879</v>
      </c>
      <c r="K536" s="3" t="s">
        <v>25</v>
      </c>
      <c r="L536" s="5" t="s">
        <v>21</v>
      </c>
    </row>
    <row r="537" spans="1:12" ht="14.25" customHeight="1" x14ac:dyDescent="0.3">
      <c r="A537" s="3" t="s">
        <v>1071</v>
      </c>
      <c r="B537" s="3" t="s">
        <v>1072</v>
      </c>
      <c r="C537" s="3" t="s">
        <v>40</v>
      </c>
      <c r="D537" s="3" t="s">
        <v>41</v>
      </c>
      <c r="E537" s="3">
        <v>87</v>
      </c>
      <c r="F537" s="3">
        <v>64</v>
      </c>
      <c r="G537" s="3">
        <v>3045.87</v>
      </c>
      <c r="H537" s="3">
        <v>264990.69</v>
      </c>
      <c r="I537" s="4">
        <v>45808</v>
      </c>
      <c r="J537" s="4">
        <v>45879</v>
      </c>
      <c r="K537" s="3" t="s">
        <v>46</v>
      </c>
      <c r="L537" s="5" t="s">
        <v>21</v>
      </c>
    </row>
    <row r="538" spans="1:12" ht="14.25" customHeight="1" x14ac:dyDescent="0.3">
      <c r="A538" s="3" t="s">
        <v>1073</v>
      </c>
      <c r="B538" s="3" t="s">
        <v>1074</v>
      </c>
      <c r="C538" s="3" t="s">
        <v>14</v>
      </c>
      <c r="D538" s="3" t="s">
        <v>53</v>
      </c>
      <c r="E538" s="3">
        <v>192</v>
      </c>
      <c r="F538" s="3">
        <v>27</v>
      </c>
      <c r="G538" s="3">
        <v>881.37</v>
      </c>
      <c r="H538" s="3">
        <v>169223.04000000001</v>
      </c>
      <c r="I538" s="4">
        <v>45771</v>
      </c>
      <c r="J538" s="4">
        <v>45870</v>
      </c>
      <c r="K538" s="3" t="s">
        <v>54</v>
      </c>
      <c r="L538" s="5" t="s">
        <v>21</v>
      </c>
    </row>
    <row r="539" spans="1:12" ht="14.25" customHeight="1" x14ac:dyDescent="0.3">
      <c r="A539" s="3" t="s">
        <v>1075</v>
      </c>
      <c r="B539" s="3" t="s">
        <v>1076</v>
      </c>
      <c r="C539" s="3" t="s">
        <v>40</v>
      </c>
      <c r="D539" s="3" t="s">
        <v>41</v>
      </c>
      <c r="E539" s="3">
        <v>108</v>
      </c>
      <c r="F539" s="3">
        <v>70</v>
      </c>
      <c r="G539" s="3">
        <v>1471.57</v>
      </c>
      <c r="H539" s="3">
        <v>158929.56</v>
      </c>
      <c r="I539" s="4">
        <v>45698</v>
      </c>
      <c r="J539" s="4">
        <v>45933</v>
      </c>
      <c r="K539" s="3" t="s">
        <v>25</v>
      </c>
      <c r="L539" s="5" t="s">
        <v>33</v>
      </c>
    </row>
    <row r="540" spans="1:12" ht="14.25" customHeight="1" x14ac:dyDescent="0.3">
      <c r="A540" s="3" t="s">
        <v>1077</v>
      </c>
      <c r="B540" s="3" t="s">
        <v>1078</v>
      </c>
      <c r="C540" s="3" t="s">
        <v>20</v>
      </c>
      <c r="D540" s="3" t="s">
        <v>24</v>
      </c>
      <c r="E540" s="3">
        <v>16</v>
      </c>
      <c r="F540" s="3">
        <v>24</v>
      </c>
      <c r="G540" s="3">
        <v>10196.16</v>
      </c>
      <c r="H540" s="3">
        <v>163138.56</v>
      </c>
      <c r="I540" s="4">
        <v>45827</v>
      </c>
      <c r="J540" s="4">
        <v>45887</v>
      </c>
      <c r="K540" s="3" t="s">
        <v>16</v>
      </c>
      <c r="L540" s="5" t="s">
        <v>30</v>
      </c>
    </row>
    <row r="541" spans="1:12" ht="14.25" customHeight="1" x14ac:dyDescent="0.3">
      <c r="A541" s="3" t="s">
        <v>1079</v>
      </c>
      <c r="B541" s="3" t="s">
        <v>1080</v>
      </c>
      <c r="C541" s="3" t="s">
        <v>28</v>
      </c>
      <c r="D541" s="3" t="s">
        <v>15</v>
      </c>
      <c r="E541" s="3">
        <v>138</v>
      </c>
      <c r="F541" s="3">
        <v>71</v>
      </c>
      <c r="G541" s="3">
        <v>15504.34</v>
      </c>
      <c r="H541" s="3">
        <v>2139598.92</v>
      </c>
      <c r="I541" s="4">
        <v>45741</v>
      </c>
      <c r="J541" s="4">
        <v>45928</v>
      </c>
      <c r="K541" s="3" t="s">
        <v>25</v>
      </c>
      <c r="L541" s="5" t="s">
        <v>58</v>
      </c>
    </row>
    <row r="542" spans="1:12" ht="14.25" customHeight="1" x14ac:dyDescent="0.3">
      <c r="A542" s="3" t="s">
        <v>1081</v>
      </c>
      <c r="B542" s="3" t="s">
        <v>1082</v>
      </c>
      <c r="C542" s="3" t="s">
        <v>20</v>
      </c>
      <c r="D542" s="3" t="s">
        <v>41</v>
      </c>
      <c r="E542" s="3">
        <v>27</v>
      </c>
      <c r="F542" s="3">
        <v>70</v>
      </c>
      <c r="G542" s="3">
        <v>3523.48</v>
      </c>
      <c r="H542" s="3">
        <v>95133.96</v>
      </c>
      <c r="I542" s="4">
        <v>45703</v>
      </c>
      <c r="J542" s="4">
        <v>45927</v>
      </c>
      <c r="K542" s="3" t="s">
        <v>54</v>
      </c>
      <c r="L542" s="5" t="s">
        <v>33</v>
      </c>
    </row>
    <row r="543" spans="1:12" ht="14.25" customHeight="1" x14ac:dyDescent="0.3">
      <c r="A543" s="3" t="s">
        <v>1083</v>
      </c>
      <c r="B543" s="3" t="s">
        <v>1084</v>
      </c>
      <c r="C543" s="3" t="s">
        <v>28</v>
      </c>
      <c r="D543" s="3" t="s">
        <v>15</v>
      </c>
      <c r="E543" s="3">
        <v>93</v>
      </c>
      <c r="F543" s="3">
        <v>27</v>
      </c>
      <c r="G543" s="3">
        <v>5337.68</v>
      </c>
      <c r="H543" s="3">
        <v>496404.24</v>
      </c>
      <c r="I543" s="4">
        <v>45766</v>
      </c>
      <c r="J543" s="4">
        <v>45928</v>
      </c>
      <c r="K543" s="3" t="s">
        <v>16</v>
      </c>
      <c r="L543" s="5" t="s">
        <v>33</v>
      </c>
    </row>
    <row r="544" spans="1:12" ht="14.25" customHeight="1" x14ac:dyDescent="0.3">
      <c r="A544" s="3" t="s">
        <v>1085</v>
      </c>
      <c r="B544" s="3" t="s">
        <v>1086</v>
      </c>
      <c r="C544" s="3" t="s">
        <v>28</v>
      </c>
      <c r="D544" s="3" t="s">
        <v>45</v>
      </c>
      <c r="E544" s="3">
        <v>80</v>
      </c>
      <c r="F544" s="3">
        <v>27</v>
      </c>
      <c r="G544" s="3">
        <v>15396</v>
      </c>
      <c r="H544" s="3">
        <v>1231680</v>
      </c>
      <c r="I544" s="4">
        <v>45817</v>
      </c>
      <c r="J544" s="4">
        <v>45852</v>
      </c>
      <c r="L544" s="5" t="s">
        <v>58</v>
      </c>
    </row>
    <row r="545" spans="1:12" ht="14.25" customHeight="1" x14ac:dyDescent="0.3">
      <c r="A545" s="3" t="s">
        <v>1087</v>
      </c>
      <c r="B545" s="3" t="s">
        <v>1088</v>
      </c>
      <c r="C545" s="3" t="s">
        <v>20</v>
      </c>
      <c r="D545" s="3" t="s">
        <v>24</v>
      </c>
      <c r="E545" s="3">
        <v>193</v>
      </c>
      <c r="F545" s="3">
        <v>98</v>
      </c>
      <c r="G545" s="3">
        <v>4153.46</v>
      </c>
      <c r="H545" s="3">
        <v>801617.78</v>
      </c>
      <c r="I545" s="4">
        <v>45735</v>
      </c>
      <c r="J545" s="4">
        <v>45879</v>
      </c>
      <c r="K545" s="3" t="s">
        <v>16</v>
      </c>
      <c r="L545" s="5" t="s">
        <v>58</v>
      </c>
    </row>
    <row r="546" spans="1:12" ht="14.25" customHeight="1" x14ac:dyDescent="0.3">
      <c r="A546" s="3" t="s">
        <v>1089</v>
      </c>
      <c r="B546" s="3" t="s">
        <v>1090</v>
      </c>
      <c r="C546" s="3" t="s">
        <v>40</v>
      </c>
      <c r="D546" s="3" t="s">
        <v>15</v>
      </c>
      <c r="E546" s="3">
        <v>125</v>
      </c>
      <c r="F546" s="3">
        <v>87</v>
      </c>
      <c r="G546" s="3">
        <v>15503.94</v>
      </c>
      <c r="H546" s="3">
        <v>1937992.5</v>
      </c>
      <c r="I546" s="4">
        <v>45812</v>
      </c>
      <c r="J546" s="4">
        <v>45887</v>
      </c>
      <c r="K546" s="3" t="s">
        <v>54</v>
      </c>
      <c r="L546" s="5" t="s">
        <v>58</v>
      </c>
    </row>
    <row r="547" spans="1:12" ht="14.25" customHeight="1" x14ac:dyDescent="0.3">
      <c r="A547" s="3" t="s">
        <v>1091</v>
      </c>
      <c r="B547" s="3" t="s">
        <v>1092</v>
      </c>
      <c r="C547" s="3" t="s">
        <v>40</v>
      </c>
      <c r="D547" s="3" t="s">
        <v>41</v>
      </c>
      <c r="E547" s="3">
        <v>118</v>
      </c>
      <c r="F547" s="3">
        <v>81</v>
      </c>
      <c r="G547" s="3">
        <v>17921.5</v>
      </c>
      <c r="H547" s="3">
        <v>2114737</v>
      </c>
      <c r="I547" s="4">
        <v>45820</v>
      </c>
      <c r="J547" s="4">
        <v>45920</v>
      </c>
      <c r="L547" s="5" t="s">
        <v>30</v>
      </c>
    </row>
    <row r="548" spans="1:12" ht="14.25" customHeight="1" x14ac:dyDescent="0.3">
      <c r="A548" s="3" t="s">
        <v>1093</v>
      </c>
      <c r="B548" s="3" t="s">
        <v>1094</v>
      </c>
      <c r="C548" s="3" t="s">
        <v>40</v>
      </c>
      <c r="D548" s="3" t="s">
        <v>15</v>
      </c>
      <c r="E548" s="3">
        <v>163</v>
      </c>
      <c r="F548" s="3">
        <v>31</v>
      </c>
      <c r="G548" s="3">
        <v>9513.01</v>
      </c>
      <c r="H548" s="3">
        <v>1550620.63</v>
      </c>
      <c r="I548" s="4">
        <v>45789</v>
      </c>
      <c r="J548" s="4">
        <v>45928</v>
      </c>
      <c r="K548" s="3" t="s">
        <v>16</v>
      </c>
      <c r="L548" s="5" t="s">
        <v>58</v>
      </c>
    </row>
    <row r="549" spans="1:12" ht="14.25" customHeight="1" x14ac:dyDescent="0.3">
      <c r="A549" s="3" t="s">
        <v>1095</v>
      </c>
      <c r="B549" s="3" t="s">
        <v>1096</v>
      </c>
      <c r="C549" s="3" t="s">
        <v>14</v>
      </c>
      <c r="D549" s="3" t="s">
        <v>45</v>
      </c>
      <c r="E549" s="3">
        <v>117</v>
      </c>
      <c r="F549" s="3">
        <v>32</v>
      </c>
      <c r="G549" s="3">
        <v>11669.33</v>
      </c>
      <c r="H549" s="3">
        <v>1365311.61</v>
      </c>
      <c r="I549" s="4">
        <v>45851</v>
      </c>
      <c r="J549" s="4">
        <v>45909</v>
      </c>
      <c r="K549" s="3" t="s">
        <v>54</v>
      </c>
      <c r="L549" s="5" t="s">
        <v>58</v>
      </c>
    </row>
    <row r="550" spans="1:12" ht="14.25" customHeight="1" x14ac:dyDescent="0.3">
      <c r="A550" s="3" t="s">
        <v>1097</v>
      </c>
      <c r="B550" s="3" t="s">
        <v>1098</v>
      </c>
      <c r="C550" s="3" t="s">
        <v>14</v>
      </c>
      <c r="D550" s="3" t="s">
        <v>15</v>
      </c>
      <c r="E550" s="3">
        <v>31</v>
      </c>
      <c r="F550" s="3">
        <v>51</v>
      </c>
      <c r="G550" s="3">
        <v>13146.75</v>
      </c>
      <c r="H550" s="3">
        <v>407549.25</v>
      </c>
      <c r="I550" s="4">
        <v>45688</v>
      </c>
      <c r="J550" s="4">
        <v>45906</v>
      </c>
      <c r="K550" s="3" t="s">
        <v>25</v>
      </c>
      <c r="L550" s="5" t="s">
        <v>58</v>
      </c>
    </row>
    <row r="551" spans="1:12" ht="14.25" customHeight="1" x14ac:dyDescent="0.3">
      <c r="A551" s="3" t="s">
        <v>1099</v>
      </c>
      <c r="B551" s="3" t="s">
        <v>1100</v>
      </c>
      <c r="C551" s="3" t="s">
        <v>44</v>
      </c>
      <c r="D551" s="3" t="s">
        <v>24</v>
      </c>
      <c r="E551" s="3">
        <v>9</v>
      </c>
      <c r="F551" s="3">
        <v>34</v>
      </c>
      <c r="G551" s="3">
        <v>2260.62</v>
      </c>
      <c r="H551" s="3">
        <v>20345.580000000002</v>
      </c>
      <c r="I551" s="4">
        <v>45796</v>
      </c>
      <c r="J551" s="4">
        <v>45942</v>
      </c>
      <c r="K551" s="3" t="s">
        <v>46</v>
      </c>
      <c r="L551" s="5" t="s">
        <v>30</v>
      </c>
    </row>
    <row r="552" spans="1:12" ht="14.25" customHeight="1" x14ac:dyDescent="0.3">
      <c r="A552" s="3" t="s">
        <v>1101</v>
      </c>
      <c r="B552" s="3" t="s">
        <v>1102</v>
      </c>
      <c r="C552" s="3" t="s">
        <v>14</v>
      </c>
      <c r="D552" s="3" t="s">
        <v>15</v>
      </c>
      <c r="E552" s="3">
        <v>182</v>
      </c>
      <c r="F552" s="3">
        <v>92</v>
      </c>
      <c r="G552" s="3">
        <v>7474.73</v>
      </c>
      <c r="H552" s="3">
        <v>1360400.86</v>
      </c>
      <c r="I552" s="4">
        <v>45685</v>
      </c>
      <c r="J552" s="4">
        <v>45878</v>
      </c>
      <c r="L552" s="5" t="s">
        <v>33</v>
      </c>
    </row>
    <row r="553" spans="1:12" ht="14.25" customHeight="1" x14ac:dyDescent="0.3">
      <c r="A553" s="3" t="s">
        <v>1103</v>
      </c>
      <c r="B553" s="3" t="s">
        <v>1104</v>
      </c>
      <c r="C553" s="3" t="s">
        <v>20</v>
      </c>
      <c r="D553" s="3" t="s">
        <v>15</v>
      </c>
      <c r="E553" s="3">
        <v>77</v>
      </c>
      <c r="F553" s="3">
        <v>41</v>
      </c>
      <c r="G553" s="3">
        <v>5512.14</v>
      </c>
      <c r="H553" s="3">
        <v>424434.78</v>
      </c>
      <c r="I553" s="4">
        <v>45792</v>
      </c>
      <c r="J553" s="4">
        <v>45893</v>
      </c>
      <c r="K553" s="3" t="s">
        <v>16</v>
      </c>
      <c r="L553" s="5" t="s">
        <v>21</v>
      </c>
    </row>
    <row r="554" spans="1:12" ht="14.25" customHeight="1" x14ac:dyDescent="0.3">
      <c r="A554" s="3" t="s">
        <v>1105</v>
      </c>
      <c r="B554" s="3" t="s">
        <v>1106</v>
      </c>
      <c r="C554" s="3" t="s">
        <v>14</v>
      </c>
      <c r="E554" s="3">
        <v>112</v>
      </c>
      <c r="F554" s="3">
        <v>40</v>
      </c>
      <c r="G554" s="3">
        <v>5753.84</v>
      </c>
      <c r="H554" s="3">
        <v>644430.08000000007</v>
      </c>
      <c r="I554" s="4">
        <v>45727</v>
      </c>
      <c r="J554" s="4">
        <v>45887</v>
      </c>
      <c r="K554" s="3" t="s">
        <v>46</v>
      </c>
      <c r="L554" s="5" t="s">
        <v>58</v>
      </c>
    </row>
    <row r="555" spans="1:12" ht="14.25" customHeight="1" x14ac:dyDescent="0.3">
      <c r="A555" s="3" t="s">
        <v>1107</v>
      </c>
      <c r="B555" s="3" t="s">
        <v>1108</v>
      </c>
      <c r="C555" s="3" t="s">
        <v>20</v>
      </c>
      <c r="D555" s="3" t="s">
        <v>53</v>
      </c>
      <c r="E555" s="3">
        <v>118</v>
      </c>
      <c r="F555" s="3">
        <v>58</v>
      </c>
      <c r="G555" s="3">
        <v>16937.96</v>
      </c>
      <c r="H555" s="3">
        <v>1998679.28</v>
      </c>
      <c r="I555" s="4">
        <v>45757</v>
      </c>
      <c r="J555" s="4">
        <v>45911</v>
      </c>
      <c r="K555" s="3" t="s">
        <v>54</v>
      </c>
      <c r="L555" s="5" t="s">
        <v>58</v>
      </c>
    </row>
    <row r="556" spans="1:12" ht="14.25" customHeight="1" x14ac:dyDescent="0.3">
      <c r="A556" s="3" t="s">
        <v>1109</v>
      </c>
      <c r="B556" s="3" t="s">
        <v>1110</v>
      </c>
      <c r="C556" s="3" t="s">
        <v>40</v>
      </c>
      <c r="D556" s="3" t="s">
        <v>15</v>
      </c>
      <c r="E556" s="3">
        <v>174</v>
      </c>
      <c r="F556" s="3">
        <v>37</v>
      </c>
      <c r="G556" s="3">
        <v>12739.61</v>
      </c>
      <c r="H556" s="3">
        <v>2216692.14</v>
      </c>
      <c r="I556" s="4">
        <v>45807</v>
      </c>
      <c r="J556" s="4">
        <v>45937</v>
      </c>
      <c r="K556" s="3" t="s">
        <v>16</v>
      </c>
      <c r="L556" s="5" t="s">
        <v>21</v>
      </c>
    </row>
    <row r="557" spans="1:12" ht="14.25" customHeight="1" x14ac:dyDescent="0.3">
      <c r="A557" s="3" t="s">
        <v>1111</v>
      </c>
      <c r="B557" s="3" t="s">
        <v>1112</v>
      </c>
      <c r="C557" s="3" t="s">
        <v>14</v>
      </c>
      <c r="E557" s="3">
        <v>148</v>
      </c>
      <c r="F557" s="3">
        <v>27</v>
      </c>
      <c r="G557" s="3">
        <v>14976.43</v>
      </c>
      <c r="H557" s="3">
        <v>2216511.64</v>
      </c>
      <c r="I557" s="4">
        <v>45689</v>
      </c>
      <c r="J557" s="4">
        <v>45899</v>
      </c>
      <c r="K557" s="3" t="s">
        <v>16</v>
      </c>
      <c r="L557" s="5" t="s">
        <v>33</v>
      </c>
    </row>
    <row r="558" spans="1:12" ht="14.25" customHeight="1" x14ac:dyDescent="0.3">
      <c r="A558" s="3" t="s">
        <v>1113</v>
      </c>
      <c r="B558" s="3" t="s">
        <v>1114</v>
      </c>
      <c r="C558" s="3" t="s">
        <v>44</v>
      </c>
      <c r="D558" s="3" t="s">
        <v>45</v>
      </c>
      <c r="E558" s="3">
        <v>134</v>
      </c>
      <c r="F558" s="3">
        <v>42</v>
      </c>
      <c r="G558" s="3">
        <v>13140.43</v>
      </c>
      <c r="H558" s="3">
        <v>1760817.62</v>
      </c>
      <c r="I558" s="4">
        <v>45779</v>
      </c>
      <c r="J558" s="4">
        <v>45938</v>
      </c>
      <c r="K558" s="3" t="s">
        <v>46</v>
      </c>
      <c r="L558" s="5" t="s">
        <v>21</v>
      </c>
    </row>
    <row r="559" spans="1:12" ht="14.25" customHeight="1" x14ac:dyDescent="0.3">
      <c r="A559" s="3" t="s">
        <v>1115</v>
      </c>
      <c r="B559" s="3" t="s">
        <v>1116</v>
      </c>
      <c r="C559" s="3" t="s">
        <v>44</v>
      </c>
      <c r="D559" s="3" t="s">
        <v>15</v>
      </c>
      <c r="E559" s="3">
        <v>149</v>
      </c>
      <c r="F559" s="3">
        <v>41</v>
      </c>
      <c r="G559" s="3">
        <v>10814.15</v>
      </c>
      <c r="H559" s="3">
        <v>1611308.35</v>
      </c>
      <c r="I559" s="4">
        <v>45719</v>
      </c>
      <c r="J559" s="4">
        <v>45915</v>
      </c>
      <c r="K559" s="3" t="s">
        <v>16</v>
      </c>
      <c r="L559" s="5" t="s">
        <v>17</v>
      </c>
    </row>
    <row r="560" spans="1:12" ht="14.25" customHeight="1" x14ac:dyDescent="0.3">
      <c r="A560" s="3" t="s">
        <v>1117</v>
      </c>
      <c r="B560" s="3" t="s">
        <v>1118</v>
      </c>
      <c r="C560" s="3" t="s">
        <v>40</v>
      </c>
      <c r="D560" s="3" t="s">
        <v>24</v>
      </c>
      <c r="E560" s="3">
        <v>1</v>
      </c>
      <c r="F560" s="3">
        <v>48</v>
      </c>
      <c r="G560" s="3">
        <v>13721.7</v>
      </c>
      <c r="H560" s="3">
        <v>13721.7</v>
      </c>
      <c r="I560" s="4">
        <v>45835</v>
      </c>
      <c r="J560" s="4">
        <v>45853</v>
      </c>
      <c r="K560" s="3" t="s">
        <v>29</v>
      </c>
      <c r="L560" s="5" t="s">
        <v>17</v>
      </c>
    </row>
    <row r="561" spans="1:12" ht="14.25" customHeight="1" x14ac:dyDescent="0.3">
      <c r="A561" s="3" t="s">
        <v>1119</v>
      </c>
      <c r="B561" s="3" t="s">
        <v>1120</v>
      </c>
      <c r="C561" s="3" t="s">
        <v>40</v>
      </c>
      <c r="D561" s="3" t="s">
        <v>53</v>
      </c>
      <c r="E561" s="3">
        <v>26</v>
      </c>
      <c r="F561" s="3">
        <v>69</v>
      </c>
      <c r="G561" s="3">
        <v>4309.55</v>
      </c>
      <c r="H561" s="3">
        <v>112048.3</v>
      </c>
      <c r="I561" s="4">
        <v>45811</v>
      </c>
      <c r="J561" s="4">
        <v>45915</v>
      </c>
      <c r="K561" s="3" t="s">
        <v>57</v>
      </c>
      <c r="L561" s="5" t="s">
        <v>58</v>
      </c>
    </row>
    <row r="562" spans="1:12" ht="14.25" customHeight="1" x14ac:dyDescent="0.3">
      <c r="A562" s="3" t="s">
        <v>1121</v>
      </c>
      <c r="B562" s="3" t="s">
        <v>1122</v>
      </c>
      <c r="C562" s="3" t="s">
        <v>14</v>
      </c>
      <c r="D562" s="3" t="s">
        <v>15</v>
      </c>
      <c r="E562" s="3">
        <v>150</v>
      </c>
      <c r="F562" s="3">
        <v>63</v>
      </c>
      <c r="G562" s="3">
        <v>14669.39</v>
      </c>
      <c r="H562" s="3">
        <v>2200408.5</v>
      </c>
      <c r="I562" s="4">
        <v>45781</v>
      </c>
      <c r="J562" s="4">
        <v>45908</v>
      </c>
      <c r="K562" s="3" t="s">
        <v>46</v>
      </c>
      <c r="L562" s="5" t="s">
        <v>58</v>
      </c>
    </row>
    <row r="563" spans="1:12" ht="14.25" customHeight="1" x14ac:dyDescent="0.3">
      <c r="A563" s="3" t="s">
        <v>1123</v>
      </c>
      <c r="B563" s="3" t="s">
        <v>1124</v>
      </c>
      <c r="C563" s="3" t="s">
        <v>20</v>
      </c>
      <c r="D563" s="3" t="s">
        <v>53</v>
      </c>
      <c r="E563" s="3">
        <v>164</v>
      </c>
      <c r="F563" s="3">
        <v>80</v>
      </c>
      <c r="G563" s="3">
        <v>14881.3</v>
      </c>
      <c r="H563" s="3">
        <v>2440533.2000000002</v>
      </c>
      <c r="I563" s="4">
        <v>45822</v>
      </c>
      <c r="J563" s="4">
        <v>45939</v>
      </c>
      <c r="L563" s="5" t="s">
        <v>17</v>
      </c>
    </row>
    <row r="564" spans="1:12" ht="14.25" customHeight="1" x14ac:dyDescent="0.3">
      <c r="A564" s="3" t="s">
        <v>1125</v>
      </c>
      <c r="B564" s="3" t="s">
        <v>1126</v>
      </c>
      <c r="C564" s="3" t="s">
        <v>28</v>
      </c>
      <c r="D564" s="3" t="s">
        <v>53</v>
      </c>
      <c r="E564" s="3">
        <v>190</v>
      </c>
      <c r="F564" s="3">
        <v>38</v>
      </c>
      <c r="G564" s="3">
        <v>3073.81</v>
      </c>
      <c r="H564" s="3">
        <v>584023.9</v>
      </c>
      <c r="I564" s="4">
        <v>45698</v>
      </c>
      <c r="J564" s="4">
        <v>45917</v>
      </c>
      <c r="K564" s="3" t="s">
        <v>57</v>
      </c>
      <c r="L564" s="5" t="s">
        <v>58</v>
      </c>
    </row>
    <row r="565" spans="1:12" ht="14.25" customHeight="1" x14ac:dyDescent="0.3">
      <c r="A565" s="3" t="s">
        <v>1127</v>
      </c>
      <c r="B565" s="3" t="s">
        <v>622</v>
      </c>
      <c r="C565" s="3" t="s">
        <v>40</v>
      </c>
      <c r="D565" s="3" t="s">
        <v>15</v>
      </c>
      <c r="E565" s="3">
        <v>107</v>
      </c>
      <c r="F565" s="3">
        <v>44</v>
      </c>
      <c r="G565" s="3">
        <v>15234.37</v>
      </c>
      <c r="H565" s="3">
        <v>1630077.59</v>
      </c>
      <c r="I565" s="4">
        <v>45703</v>
      </c>
      <c r="J565" s="4">
        <v>45924</v>
      </c>
      <c r="K565" s="3" t="s">
        <v>54</v>
      </c>
      <c r="L565" s="5" t="s">
        <v>30</v>
      </c>
    </row>
    <row r="566" spans="1:12" ht="14.25" customHeight="1" x14ac:dyDescent="0.3">
      <c r="A566" s="3" t="s">
        <v>1128</v>
      </c>
      <c r="B566" s="3" t="s">
        <v>1129</v>
      </c>
      <c r="C566" s="3" t="s">
        <v>28</v>
      </c>
      <c r="D566" s="3" t="s">
        <v>53</v>
      </c>
      <c r="E566" s="3">
        <v>105</v>
      </c>
      <c r="F566" s="3">
        <v>77</v>
      </c>
      <c r="G566" s="3">
        <v>236.17</v>
      </c>
      <c r="H566" s="3">
        <v>24797.85</v>
      </c>
      <c r="I566" s="4">
        <v>45691</v>
      </c>
      <c r="J566" s="4">
        <v>45881</v>
      </c>
      <c r="L566" s="5" t="s">
        <v>30</v>
      </c>
    </row>
    <row r="567" spans="1:12" ht="14.25" customHeight="1" x14ac:dyDescent="0.3">
      <c r="A567" s="3" t="s">
        <v>1130</v>
      </c>
      <c r="B567" s="3" t="s">
        <v>1131</v>
      </c>
      <c r="C567" s="3" t="s">
        <v>44</v>
      </c>
      <c r="D567" s="3" t="s">
        <v>24</v>
      </c>
      <c r="E567" s="3">
        <v>107</v>
      </c>
      <c r="F567" s="3">
        <v>24</v>
      </c>
      <c r="G567" s="3">
        <v>17634.939999999999</v>
      </c>
      <c r="H567" s="3">
        <v>1886938.58</v>
      </c>
      <c r="I567" s="4">
        <v>45711</v>
      </c>
      <c r="J567" s="4">
        <v>45852</v>
      </c>
      <c r="K567" s="3" t="s">
        <v>16</v>
      </c>
      <c r="L567" s="5" t="s">
        <v>33</v>
      </c>
    </row>
    <row r="568" spans="1:12" ht="14.25" customHeight="1" x14ac:dyDescent="0.3">
      <c r="A568" s="3" t="s">
        <v>93</v>
      </c>
      <c r="B568" s="3" t="s">
        <v>1132</v>
      </c>
      <c r="C568" s="3" t="s">
        <v>40</v>
      </c>
      <c r="D568" s="3" t="s">
        <v>24</v>
      </c>
      <c r="E568" s="3">
        <v>103</v>
      </c>
      <c r="F568" s="3">
        <v>83</v>
      </c>
      <c r="G568" s="3">
        <v>16011.42</v>
      </c>
      <c r="H568" s="3">
        <v>1649176.26</v>
      </c>
      <c r="I568" s="4">
        <v>45822</v>
      </c>
      <c r="J568" s="4">
        <v>45911</v>
      </c>
      <c r="K568" s="3" t="s">
        <v>25</v>
      </c>
      <c r="L568" s="5" t="s">
        <v>17</v>
      </c>
    </row>
    <row r="569" spans="1:12" ht="14.25" customHeight="1" x14ac:dyDescent="0.3">
      <c r="A569" s="3" t="s">
        <v>1133</v>
      </c>
      <c r="B569" s="3" t="s">
        <v>1134</v>
      </c>
      <c r="C569" s="3" t="s">
        <v>28</v>
      </c>
      <c r="D569" s="3" t="s">
        <v>45</v>
      </c>
      <c r="E569" s="3">
        <v>9</v>
      </c>
      <c r="F569" s="3">
        <v>40</v>
      </c>
      <c r="G569" s="3">
        <v>14674.77</v>
      </c>
      <c r="H569" s="3">
        <v>132072.93</v>
      </c>
      <c r="I569" s="4">
        <v>45721</v>
      </c>
      <c r="J569" s="4">
        <v>45871</v>
      </c>
      <c r="L569" s="5" t="s">
        <v>17</v>
      </c>
    </row>
    <row r="570" spans="1:12" ht="14.25" customHeight="1" x14ac:dyDescent="0.3">
      <c r="A570" s="3" t="s">
        <v>1135</v>
      </c>
      <c r="B570" s="3" t="s">
        <v>1136</v>
      </c>
      <c r="C570" s="3" t="s">
        <v>40</v>
      </c>
      <c r="D570" s="3" t="s">
        <v>45</v>
      </c>
      <c r="E570" s="3">
        <v>12</v>
      </c>
      <c r="F570" s="3">
        <v>28</v>
      </c>
      <c r="G570" s="3">
        <v>11106.82</v>
      </c>
      <c r="H570" s="3">
        <v>133281.84</v>
      </c>
      <c r="I570" s="4">
        <v>45785</v>
      </c>
      <c r="J570" s="4">
        <v>45905</v>
      </c>
      <c r="K570" s="3" t="s">
        <v>57</v>
      </c>
      <c r="L570" s="5" t="s">
        <v>33</v>
      </c>
    </row>
    <row r="571" spans="1:12" ht="14.25" customHeight="1" x14ac:dyDescent="0.3">
      <c r="A571" s="3" t="s">
        <v>1137</v>
      </c>
      <c r="B571" s="3" t="s">
        <v>1138</v>
      </c>
      <c r="C571" s="3" t="s">
        <v>28</v>
      </c>
      <c r="D571" s="3" t="s">
        <v>53</v>
      </c>
      <c r="E571" s="3">
        <v>57</v>
      </c>
      <c r="F571" s="3">
        <v>73</v>
      </c>
      <c r="G571" s="3">
        <v>16661.98</v>
      </c>
      <c r="H571" s="3">
        <v>949732.86</v>
      </c>
      <c r="I571" s="4">
        <v>45810</v>
      </c>
      <c r="J571" s="4">
        <v>45898</v>
      </c>
      <c r="K571" s="3" t="s">
        <v>16</v>
      </c>
      <c r="L571" s="5" t="s">
        <v>30</v>
      </c>
    </row>
    <row r="572" spans="1:12" ht="14.25" customHeight="1" x14ac:dyDescent="0.3">
      <c r="A572" s="3" t="s">
        <v>1139</v>
      </c>
      <c r="B572" s="3" t="s">
        <v>1140</v>
      </c>
      <c r="C572" s="3" t="s">
        <v>44</v>
      </c>
      <c r="D572" s="3" t="s">
        <v>15</v>
      </c>
      <c r="E572" s="3">
        <v>120</v>
      </c>
      <c r="F572" s="3">
        <v>53</v>
      </c>
      <c r="G572" s="3">
        <v>15185.59</v>
      </c>
      <c r="H572" s="3">
        <v>1822270.8</v>
      </c>
      <c r="I572" s="4">
        <v>45824</v>
      </c>
      <c r="J572" s="4">
        <v>45892</v>
      </c>
      <c r="L572" s="5" t="s">
        <v>30</v>
      </c>
    </row>
    <row r="573" spans="1:12" ht="14.25" customHeight="1" x14ac:dyDescent="0.3">
      <c r="A573" s="3" t="s">
        <v>1141</v>
      </c>
      <c r="B573" s="3" t="s">
        <v>1142</v>
      </c>
      <c r="C573" s="3" t="s">
        <v>14</v>
      </c>
      <c r="D573" s="3" t="s">
        <v>53</v>
      </c>
      <c r="E573" s="3">
        <v>143</v>
      </c>
      <c r="F573" s="3">
        <v>89</v>
      </c>
      <c r="G573" s="3">
        <v>17539.18</v>
      </c>
      <c r="H573" s="3">
        <v>2508102.7400000002</v>
      </c>
      <c r="I573" s="4">
        <v>45773</v>
      </c>
      <c r="J573" s="4">
        <v>45894</v>
      </c>
      <c r="K573" s="3" t="s">
        <v>54</v>
      </c>
      <c r="L573" s="5" t="s">
        <v>21</v>
      </c>
    </row>
    <row r="574" spans="1:12" ht="14.25" customHeight="1" x14ac:dyDescent="0.3">
      <c r="A574" s="3" t="s">
        <v>1143</v>
      </c>
      <c r="B574" s="3" t="s">
        <v>1144</v>
      </c>
      <c r="C574" s="3" t="s">
        <v>28</v>
      </c>
      <c r="D574" s="3" t="s">
        <v>53</v>
      </c>
      <c r="E574" s="3">
        <v>185</v>
      </c>
      <c r="F574" s="3">
        <v>23</v>
      </c>
      <c r="G574" s="3">
        <v>7738.25</v>
      </c>
      <c r="H574" s="3">
        <v>1431576.25</v>
      </c>
      <c r="I574" s="4">
        <v>45767</v>
      </c>
      <c r="J574" s="4">
        <v>45877</v>
      </c>
      <c r="K574" s="3" t="s">
        <v>57</v>
      </c>
      <c r="L574" s="5" t="s">
        <v>17</v>
      </c>
    </row>
    <row r="575" spans="1:12" ht="14.25" customHeight="1" x14ac:dyDescent="0.3">
      <c r="A575" s="3" t="s">
        <v>1145</v>
      </c>
      <c r="B575" s="3" t="s">
        <v>1146</v>
      </c>
      <c r="C575" s="3" t="s">
        <v>44</v>
      </c>
      <c r="D575" s="3" t="s">
        <v>41</v>
      </c>
      <c r="E575" s="3">
        <v>19</v>
      </c>
      <c r="F575" s="3">
        <v>29</v>
      </c>
      <c r="G575" s="3">
        <v>17729.61</v>
      </c>
      <c r="H575" s="3">
        <v>336862.59</v>
      </c>
      <c r="I575" s="4">
        <v>45737</v>
      </c>
      <c r="J575" s="4">
        <v>45904</v>
      </c>
      <c r="K575" s="3" t="s">
        <v>57</v>
      </c>
      <c r="L575" s="5" t="s">
        <v>58</v>
      </c>
    </row>
    <row r="576" spans="1:12" ht="14.25" customHeight="1" x14ac:dyDescent="0.3">
      <c r="A576" s="3" t="s">
        <v>1147</v>
      </c>
      <c r="B576" s="3" t="s">
        <v>373</v>
      </c>
      <c r="C576" s="3" t="s">
        <v>20</v>
      </c>
      <c r="E576" s="3">
        <v>153</v>
      </c>
      <c r="F576" s="3">
        <v>56</v>
      </c>
      <c r="G576" s="3">
        <v>13277.69</v>
      </c>
      <c r="H576" s="3">
        <v>2031486.57</v>
      </c>
      <c r="I576" s="4">
        <v>45742</v>
      </c>
      <c r="J576" s="4">
        <v>45907</v>
      </c>
      <c r="K576" s="3" t="s">
        <v>25</v>
      </c>
      <c r="L576" s="5" t="s">
        <v>21</v>
      </c>
    </row>
    <row r="577" spans="1:12" ht="14.25" customHeight="1" x14ac:dyDescent="0.3">
      <c r="A577" s="3" t="s">
        <v>1148</v>
      </c>
      <c r="B577" s="3" t="s">
        <v>1149</v>
      </c>
      <c r="C577" s="3" t="s">
        <v>44</v>
      </c>
      <c r="D577" s="3" t="s">
        <v>45</v>
      </c>
      <c r="E577" s="3">
        <v>102</v>
      </c>
      <c r="F577" s="3">
        <v>40</v>
      </c>
      <c r="G577" s="3">
        <v>629.97</v>
      </c>
      <c r="H577" s="3">
        <v>64256.94</v>
      </c>
      <c r="I577" s="4">
        <v>45709</v>
      </c>
      <c r="J577" s="4">
        <v>45917</v>
      </c>
      <c r="K577" s="3" t="s">
        <v>29</v>
      </c>
      <c r="L577" s="5" t="s">
        <v>17</v>
      </c>
    </row>
    <row r="578" spans="1:12" ht="14.25" customHeight="1" x14ac:dyDescent="0.3">
      <c r="A578" s="3" t="s">
        <v>1150</v>
      </c>
      <c r="B578" s="3" t="s">
        <v>1151</v>
      </c>
      <c r="C578" s="3" t="s">
        <v>28</v>
      </c>
      <c r="D578" s="3" t="s">
        <v>15</v>
      </c>
      <c r="E578" s="3">
        <v>187</v>
      </c>
      <c r="F578" s="3">
        <v>76</v>
      </c>
      <c r="G578" s="3">
        <v>7784.09</v>
      </c>
      <c r="H578" s="3">
        <v>1455624.83</v>
      </c>
      <c r="I578" s="4">
        <v>45728</v>
      </c>
      <c r="J578" s="4">
        <v>45937</v>
      </c>
      <c r="L578" s="5" t="s">
        <v>33</v>
      </c>
    </row>
    <row r="579" spans="1:12" ht="14.25" customHeight="1" x14ac:dyDescent="0.3">
      <c r="A579" s="3" t="s">
        <v>1152</v>
      </c>
      <c r="B579" s="3" t="s">
        <v>1153</v>
      </c>
      <c r="C579" s="3" t="s">
        <v>14</v>
      </c>
      <c r="D579" s="3" t="s">
        <v>24</v>
      </c>
      <c r="E579" s="3">
        <v>13</v>
      </c>
      <c r="F579" s="3">
        <v>22</v>
      </c>
      <c r="G579" s="3">
        <v>1343.83</v>
      </c>
      <c r="H579" s="3">
        <v>17469.79</v>
      </c>
      <c r="I579" s="4">
        <v>45758</v>
      </c>
      <c r="J579" s="4">
        <v>45886</v>
      </c>
      <c r="K579" s="3" t="s">
        <v>54</v>
      </c>
      <c r="L579" s="5" t="s">
        <v>21</v>
      </c>
    </row>
    <row r="580" spans="1:12" ht="14.25" customHeight="1" x14ac:dyDescent="0.3">
      <c r="A580" s="3" t="s">
        <v>914</v>
      </c>
      <c r="B580" s="3" t="s">
        <v>1154</v>
      </c>
      <c r="C580" s="3" t="s">
        <v>14</v>
      </c>
      <c r="E580" s="3">
        <v>185</v>
      </c>
      <c r="F580" s="3">
        <v>74</v>
      </c>
      <c r="G580" s="3">
        <v>14073.72</v>
      </c>
      <c r="H580" s="3">
        <v>2603638.2000000002</v>
      </c>
      <c r="I580" s="4">
        <v>45685</v>
      </c>
      <c r="J580" s="4">
        <v>45871</v>
      </c>
      <c r="K580" s="3" t="s">
        <v>16</v>
      </c>
      <c r="L580" s="5" t="s">
        <v>58</v>
      </c>
    </row>
    <row r="581" spans="1:12" ht="14.25" customHeight="1" x14ac:dyDescent="0.3">
      <c r="A581" s="3" t="s">
        <v>1155</v>
      </c>
      <c r="B581" s="3" t="s">
        <v>1156</v>
      </c>
      <c r="C581" s="3" t="s">
        <v>20</v>
      </c>
      <c r="D581" s="3" t="s">
        <v>24</v>
      </c>
      <c r="E581" s="3">
        <v>23</v>
      </c>
      <c r="F581" s="3">
        <v>53</v>
      </c>
      <c r="G581" s="3">
        <v>12007.41</v>
      </c>
      <c r="H581" s="3">
        <v>276170.43</v>
      </c>
      <c r="I581" s="4">
        <v>45843</v>
      </c>
      <c r="J581" s="4">
        <v>45895</v>
      </c>
      <c r="K581" s="3" t="s">
        <v>57</v>
      </c>
      <c r="L581" s="5" t="s">
        <v>17</v>
      </c>
    </row>
    <row r="582" spans="1:12" ht="14.25" customHeight="1" x14ac:dyDescent="0.3">
      <c r="A582" s="3" t="s">
        <v>1157</v>
      </c>
      <c r="B582" s="3" t="s">
        <v>1158</v>
      </c>
      <c r="C582" s="3" t="s">
        <v>20</v>
      </c>
      <c r="D582" s="3" t="s">
        <v>45</v>
      </c>
      <c r="E582" s="3">
        <v>109</v>
      </c>
      <c r="F582" s="3">
        <v>41</v>
      </c>
      <c r="G582" s="3">
        <v>13923.54</v>
      </c>
      <c r="H582" s="3">
        <v>1517665.86</v>
      </c>
      <c r="I582" s="4">
        <v>45675</v>
      </c>
      <c r="J582" s="4">
        <v>45924</v>
      </c>
      <c r="K582" s="3" t="s">
        <v>57</v>
      </c>
      <c r="L582" s="5" t="s">
        <v>58</v>
      </c>
    </row>
    <row r="583" spans="1:12" ht="14.25" customHeight="1" x14ac:dyDescent="0.3">
      <c r="A583" s="3" t="s">
        <v>1159</v>
      </c>
      <c r="B583" s="3" t="s">
        <v>1160</v>
      </c>
      <c r="C583" s="3" t="s">
        <v>14</v>
      </c>
      <c r="D583" s="3" t="s">
        <v>15</v>
      </c>
      <c r="E583" s="3">
        <v>57</v>
      </c>
      <c r="F583" s="3">
        <v>50</v>
      </c>
      <c r="G583" s="3">
        <v>16511.36</v>
      </c>
      <c r="H583" s="3">
        <v>941147.52</v>
      </c>
      <c r="I583" s="4">
        <v>45742</v>
      </c>
      <c r="J583" s="4">
        <v>45853</v>
      </c>
      <c r="L583" s="5" t="s">
        <v>30</v>
      </c>
    </row>
    <row r="584" spans="1:12" ht="14.25" customHeight="1" x14ac:dyDescent="0.3">
      <c r="A584" s="3" t="s">
        <v>1161</v>
      </c>
      <c r="B584" s="3" t="s">
        <v>1162</v>
      </c>
      <c r="C584" s="3" t="s">
        <v>44</v>
      </c>
      <c r="D584" s="3" t="s">
        <v>41</v>
      </c>
      <c r="E584" s="3">
        <v>172</v>
      </c>
      <c r="F584" s="3">
        <v>74</v>
      </c>
      <c r="G584" s="3">
        <v>14723.34</v>
      </c>
      <c r="H584" s="3">
        <v>2532414.48</v>
      </c>
      <c r="I584" s="4">
        <v>45767</v>
      </c>
      <c r="J584" s="4">
        <v>45935</v>
      </c>
      <c r="K584" s="3" t="s">
        <v>54</v>
      </c>
      <c r="L584" s="5" t="s">
        <v>30</v>
      </c>
    </row>
    <row r="585" spans="1:12" ht="14.25" customHeight="1" x14ac:dyDescent="0.3">
      <c r="A585" s="3" t="s">
        <v>1163</v>
      </c>
      <c r="B585" s="3" t="s">
        <v>1164</v>
      </c>
      <c r="C585" s="3" t="s">
        <v>40</v>
      </c>
      <c r="D585" s="3" t="s">
        <v>24</v>
      </c>
      <c r="E585" s="3">
        <v>62</v>
      </c>
      <c r="F585" s="3">
        <v>66</v>
      </c>
      <c r="G585" s="3">
        <v>19967.03</v>
      </c>
      <c r="H585" s="3">
        <v>1237955.8600000001</v>
      </c>
      <c r="I585" s="4">
        <v>45691</v>
      </c>
      <c r="J585" s="4">
        <v>45884</v>
      </c>
      <c r="K585" s="3" t="s">
        <v>46</v>
      </c>
      <c r="L585" s="5" t="s">
        <v>33</v>
      </c>
    </row>
    <row r="586" spans="1:12" ht="14.25" customHeight="1" x14ac:dyDescent="0.3">
      <c r="A586" s="3" t="s">
        <v>1165</v>
      </c>
      <c r="B586" s="3" t="s">
        <v>1166</v>
      </c>
      <c r="C586" s="3" t="s">
        <v>40</v>
      </c>
      <c r="E586" s="3">
        <v>117</v>
      </c>
      <c r="F586" s="3">
        <v>64</v>
      </c>
      <c r="G586" s="3">
        <v>3510.93</v>
      </c>
      <c r="H586" s="3">
        <v>410778.81</v>
      </c>
      <c r="I586" s="4">
        <v>45708</v>
      </c>
      <c r="J586" s="4">
        <v>45856</v>
      </c>
      <c r="K586" s="3" t="s">
        <v>29</v>
      </c>
      <c r="L586" s="5" t="s">
        <v>33</v>
      </c>
    </row>
    <row r="587" spans="1:12" ht="14.25" customHeight="1" x14ac:dyDescent="0.3">
      <c r="A587" s="3" t="s">
        <v>1167</v>
      </c>
      <c r="B587" s="3" t="s">
        <v>1168</v>
      </c>
      <c r="C587" s="3" t="s">
        <v>44</v>
      </c>
      <c r="D587" s="3" t="s">
        <v>45</v>
      </c>
      <c r="E587" s="3">
        <v>147</v>
      </c>
      <c r="G587" s="3">
        <v>2410.81</v>
      </c>
      <c r="H587" s="3">
        <v>354389.07</v>
      </c>
      <c r="I587" s="4">
        <v>45776</v>
      </c>
      <c r="J587" s="4">
        <v>45866</v>
      </c>
      <c r="L587" s="5" t="s">
        <v>21</v>
      </c>
    </row>
    <row r="588" spans="1:12" ht="14.25" customHeight="1" x14ac:dyDescent="0.3">
      <c r="A588" s="3" t="s">
        <v>417</v>
      </c>
      <c r="B588" s="3" t="s">
        <v>1169</v>
      </c>
      <c r="C588" s="3" t="s">
        <v>20</v>
      </c>
      <c r="D588" s="3" t="s">
        <v>53</v>
      </c>
      <c r="E588" s="3">
        <v>46</v>
      </c>
      <c r="F588" s="3">
        <v>97</v>
      </c>
      <c r="G588" s="3">
        <v>14957.03</v>
      </c>
      <c r="H588" s="3">
        <v>688023.38</v>
      </c>
      <c r="I588" s="4">
        <v>45704</v>
      </c>
      <c r="J588" s="4">
        <v>45892</v>
      </c>
      <c r="K588" s="3" t="s">
        <v>46</v>
      </c>
      <c r="L588" s="5" t="s">
        <v>21</v>
      </c>
    </row>
    <row r="589" spans="1:12" ht="14.25" customHeight="1" x14ac:dyDescent="0.3">
      <c r="A589" s="3" t="s">
        <v>1170</v>
      </c>
      <c r="B589" s="3" t="s">
        <v>1171</v>
      </c>
      <c r="C589" s="3" t="s">
        <v>40</v>
      </c>
      <c r="D589" s="3" t="s">
        <v>45</v>
      </c>
      <c r="E589" s="3">
        <v>68</v>
      </c>
      <c r="F589" s="3">
        <v>80</v>
      </c>
      <c r="G589" s="3">
        <v>19593.95</v>
      </c>
      <c r="H589" s="3">
        <v>1332388.6000000001</v>
      </c>
      <c r="I589" s="4">
        <v>45726</v>
      </c>
      <c r="J589" s="4">
        <v>45898</v>
      </c>
      <c r="K589" s="3" t="s">
        <v>57</v>
      </c>
      <c r="L589" s="5" t="s">
        <v>17</v>
      </c>
    </row>
    <row r="590" spans="1:12" ht="14.25" customHeight="1" x14ac:dyDescent="0.3">
      <c r="A590" s="3" t="s">
        <v>1172</v>
      </c>
      <c r="B590" s="3" t="s">
        <v>1173</v>
      </c>
      <c r="C590" s="3" t="s">
        <v>28</v>
      </c>
      <c r="D590" s="3" t="s">
        <v>24</v>
      </c>
      <c r="E590" s="3">
        <v>106</v>
      </c>
      <c r="F590" s="3">
        <v>89</v>
      </c>
      <c r="G590" s="3">
        <v>10385.67</v>
      </c>
      <c r="H590" s="3">
        <v>1100881.02</v>
      </c>
      <c r="I590" s="4">
        <v>45718</v>
      </c>
      <c r="J590" s="4">
        <v>45934</v>
      </c>
      <c r="K590" s="3" t="s">
        <v>46</v>
      </c>
      <c r="L590" s="5" t="s">
        <v>17</v>
      </c>
    </row>
    <row r="591" spans="1:12" ht="14.25" customHeight="1" x14ac:dyDescent="0.3">
      <c r="A591" s="3" t="s">
        <v>1174</v>
      </c>
      <c r="B591" s="3" t="s">
        <v>1175</v>
      </c>
      <c r="C591" s="3" t="s">
        <v>44</v>
      </c>
      <c r="D591" s="3" t="s">
        <v>24</v>
      </c>
      <c r="E591" s="3">
        <v>50</v>
      </c>
      <c r="F591" s="3">
        <v>38</v>
      </c>
      <c r="G591" s="3">
        <v>5222.97</v>
      </c>
      <c r="H591" s="3">
        <v>261148.5</v>
      </c>
      <c r="I591" s="4">
        <v>45696</v>
      </c>
      <c r="J591" s="4">
        <v>45854</v>
      </c>
      <c r="K591" s="3" t="s">
        <v>16</v>
      </c>
      <c r="L591" s="5" t="s">
        <v>30</v>
      </c>
    </row>
    <row r="592" spans="1:12" ht="14.25" customHeight="1" x14ac:dyDescent="0.3">
      <c r="A592" s="3" t="s">
        <v>1176</v>
      </c>
      <c r="B592" s="3" t="s">
        <v>1177</v>
      </c>
      <c r="C592" s="3" t="s">
        <v>28</v>
      </c>
      <c r="D592" s="3" t="s">
        <v>45</v>
      </c>
      <c r="F592" s="3">
        <v>83</v>
      </c>
      <c r="G592" s="3">
        <v>3762.72</v>
      </c>
      <c r="I592" s="4">
        <v>45740</v>
      </c>
      <c r="J592" s="4">
        <v>45935</v>
      </c>
      <c r="L592" s="5" t="s">
        <v>33</v>
      </c>
    </row>
    <row r="593" spans="1:12" ht="14.25" customHeight="1" x14ac:dyDescent="0.3">
      <c r="A593" s="3" t="s">
        <v>1178</v>
      </c>
      <c r="B593" s="3" t="s">
        <v>1179</v>
      </c>
      <c r="C593" s="3" t="s">
        <v>14</v>
      </c>
      <c r="D593" s="3" t="s">
        <v>53</v>
      </c>
      <c r="E593" s="3">
        <v>148</v>
      </c>
      <c r="F593" s="3">
        <v>93</v>
      </c>
      <c r="G593" s="3">
        <v>18750.2</v>
      </c>
      <c r="H593" s="3">
        <v>2775029.6</v>
      </c>
      <c r="I593" s="4">
        <v>45782</v>
      </c>
      <c r="J593" s="4">
        <v>45937</v>
      </c>
      <c r="L593" s="5" t="s">
        <v>21</v>
      </c>
    </row>
    <row r="594" spans="1:12" ht="14.25" customHeight="1" x14ac:dyDescent="0.3">
      <c r="A594" s="3" t="s">
        <v>1180</v>
      </c>
      <c r="B594" s="3" t="s">
        <v>1181</v>
      </c>
      <c r="C594" s="3" t="s">
        <v>20</v>
      </c>
      <c r="D594" s="3" t="s">
        <v>53</v>
      </c>
      <c r="E594" s="3">
        <v>125</v>
      </c>
      <c r="F594" s="3">
        <v>58</v>
      </c>
      <c r="G594" s="3">
        <v>9954.4</v>
      </c>
      <c r="H594" s="3">
        <v>1244300</v>
      </c>
      <c r="I594" s="4">
        <v>45797</v>
      </c>
      <c r="J594" s="4">
        <v>45927</v>
      </c>
      <c r="K594" s="3" t="s">
        <v>46</v>
      </c>
      <c r="L594" s="5" t="s">
        <v>21</v>
      </c>
    </row>
    <row r="595" spans="1:12" ht="14.25" customHeight="1" x14ac:dyDescent="0.3">
      <c r="A595" s="3" t="s">
        <v>1182</v>
      </c>
      <c r="B595" s="3" t="s">
        <v>1183</v>
      </c>
      <c r="C595" s="3" t="s">
        <v>20</v>
      </c>
      <c r="D595" s="3" t="s">
        <v>15</v>
      </c>
      <c r="E595" s="3">
        <v>56</v>
      </c>
      <c r="F595" s="3">
        <v>89</v>
      </c>
      <c r="G595" s="3">
        <v>1192.74</v>
      </c>
      <c r="H595" s="3">
        <v>66793.440000000002</v>
      </c>
      <c r="I595" s="4">
        <v>45829</v>
      </c>
      <c r="J595" s="4">
        <v>45931</v>
      </c>
      <c r="K595" s="3" t="s">
        <v>46</v>
      </c>
      <c r="L595" s="5" t="s">
        <v>33</v>
      </c>
    </row>
    <row r="596" spans="1:12" ht="14.25" customHeight="1" x14ac:dyDescent="0.3">
      <c r="A596" s="3" t="s">
        <v>1105</v>
      </c>
      <c r="B596" s="3" t="s">
        <v>523</v>
      </c>
      <c r="C596" s="3" t="s">
        <v>40</v>
      </c>
      <c r="D596" s="3" t="s">
        <v>45</v>
      </c>
      <c r="E596" s="3">
        <v>59</v>
      </c>
      <c r="F596" s="3">
        <v>79</v>
      </c>
      <c r="G596" s="3">
        <v>8006.78</v>
      </c>
      <c r="H596" s="3">
        <v>472400.02</v>
      </c>
      <c r="I596" s="4">
        <v>45738</v>
      </c>
      <c r="J596" s="4">
        <v>45887</v>
      </c>
      <c r="K596" s="3" t="s">
        <v>29</v>
      </c>
      <c r="L596" s="5" t="s">
        <v>58</v>
      </c>
    </row>
    <row r="597" spans="1:12" ht="14.25" customHeight="1" x14ac:dyDescent="0.3">
      <c r="A597" s="3" t="s">
        <v>1184</v>
      </c>
      <c r="B597" s="3" t="s">
        <v>1185</v>
      </c>
      <c r="C597" s="3" t="s">
        <v>40</v>
      </c>
      <c r="D597" s="3" t="s">
        <v>24</v>
      </c>
      <c r="E597" s="3">
        <v>151</v>
      </c>
      <c r="F597" s="3">
        <v>55</v>
      </c>
      <c r="G597" s="3">
        <v>317.38</v>
      </c>
      <c r="H597" s="3">
        <v>47924.38</v>
      </c>
      <c r="I597" s="4">
        <v>45681</v>
      </c>
      <c r="J597" s="4">
        <v>45930</v>
      </c>
      <c r="K597" s="3" t="s">
        <v>16</v>
      </c>
      <c r="L597" s="5" t="s">
        <v>17</v>
      </c>
    </row>
    <row r="598" spans="1:12" ht="14.25" customHeight="1" x14ac:dyDescent="0.3">
      <c r="A598" s="3" t="s">
        <v>1186</v>
      </c>
      <c r="B598" s="3" t="s">
        <v>1187</v>
      </c>
      <c r="C598" s="3" t="s">
        <v>40</v>
      </c>
      <c r="D598" s="3" t="s">
        <v>24</v>
      </c>
      <c r="E598" s="3">
        <v>107</v>
      </c>
      <c r="F598" s="3">
        <v>49</v>
      </c>
      <c r="G598" s="3">
        <v>773.94</v>
      </c>
      <c r="H598" s="3">
        <v>82811.58</v>
      </c>
      <c r="I598" s="4">
        <v>45686</v>
      </c>
      <c r="J598" s="4">
        <v>45913</v>
      </c>
      <c r="K598" s="3" t="s">
        <v>46</v>
      </c>
      <c r="L598" s="5" t="s">
        <v>30</v>
      </c>
    </row>
    <row r="599" spans="1:12" ht="14.25" customHeight="1" x14ac:dyDescent="0.3">
      <c r="A599" s="3" t="s">
        <v>1188</v>
      </c>
      <c r="B599" s="3" t="s">
        <v>1189</v>
      </c>
      <c r="C599" s="3" t="s">
        <v>44</v>
      </c>
      <c r="D599" s="3" t="s">
        <v>45</v>
      </c>
      <c r="F599" s="3">
        <v>74</v>
      </c>
      <c r="G599" s="3">
        <v>18129.78</v>
      </c>
      <c r="I599" s="4">
        <v>45676</v>
      </c>
      <c r="J599" s="4">
        <v>45890</v>
      </c>
      <c r="K599" s="3" t="s">
        <v>25</v>
      </c>
      <c r="L599" s="5" t="s">
        <v>58</v>
      </c>
    </row>
    <row r="600" spans="1:12" ht="14.25" customHeight="1" x14ac:dyDescent="0.3">
      <c r="A600" s="3" t="s">
        <v>1190</v>
      </c>
      <c r="B600" s="3" t="s">
        <v>1191</v>
      </c>
      <c r="C600" s="3" t="s">
        <v>44</v>
      </c>
      <c r="D600" s="3" t="s">
        <v>41</v>
      </c>
      <c r="E600" s="3">
        <v>137</v>
      </c>
      <c r="F600" s="3">
        <v>99</v>
      </c>
      <c r="G600" s="3">
        <v>7455.58</v>
      </c>
      <c r="H600" s="3">
        <v>1021414.46</v>
      </c>
      <c r="I600" s="4">
        <v>45831</v>
      </c>
      <c r="J600" s="4">
        <v>45903</v>
      </c>
      <c r="K600" s="3" t="s">
        <v>54</v>
      </c>
      <c r="L600" s="5" t="s">
        <v>30</v>
      </c>
    </row>
    <row r="601" spans="1:12" ht="14.25" customHeight="1" x14ac:dyDescent="0.3">
      <c r="A601" s="3" t="s">
        <v>1192</v>
      </c>
      <c r="B601" s="3" t="s">
        <v>1193</v>
      </c>
      <c r="C601" s="3" t="s">
        <v>14</v>
      </c>
      <c r="D601" s="3" t="s">
        <v>15</v>
      </c>
      <c r="E601" s="3">
        <v>105</v>
      </c>
      <c r="F601" s="3">
        <v>96</v>
      </c>
      <c r="G601" s="3">
        <v>5399.37</v>
      </c>
      <c r="H601" s="3">
        <v>566933.85</v>
      </c>
      <c r="I601" s="4">
        <v>45842</v>
      </c>
      <c r="J601" s="4">
        <v>45909</v>
      </c>
      <c r="K601" s="3" t="s">
        <v>16</v>
      </c>
      <c r="L601" s="5" t="s">
        <v>58</v>
      </c>
    </row>
    <row r="602" spans="1:12" ht="14.25" customHeight="1" x14ac:dyDescent="0.3">
      <c r="A602" s="3" t="s">
        <v>1194</v>
      </c>
      <c r="B602" s="3" t="s">
        <v>1195</v>
      </c>
      <c r="C602" s="3" t="s">
        <v>14</v>
      </c>
      <c r="D602" s="3" t="s">
        <v>15</v>
      </c>
      <c r="E602" s="3">
        <v>183</v>
      </c>
      <c r="F602" s="3">
        <v>76</v>
      </c>
      <c r="G602" s="3">
        <v>6951.11</v>
      </c>
      <c r="H602" s="3">
        <v>1272053.1299999999</v>
      </c>
      <c r="I602" s="4">
        <v>45717</v>
      </c>
      <c r="J602" s="4">
        <v>45893</v>
      </c>
      <c r="K602" s="3" t="s">
        <v>25</v>
      </c>
      <c r="L602" s="5" t="s">
        <v>21</v>
      </c>
    </row>
    <row r="603" spans="1:12" ht="14.25" customHeight="1" x14ac:dyDescent="0.3">
      <c r="A603" s="3" t="s">
        <v>1196</v>
      </c>
      <c r="B603" s="3" t="s">
        <v>1197</v>
      </c>
      <c r="C603" s="3" t="s">
        <v>40</v>
      </c>
      <c r="D603" s="3" t="s">
        <v>15</v>
      </c>
      <c r="F603" s="3">
        <v>26</v>
      </c>
      <c r="G603" s="3">
        <v>1774.17</v>
      </c>
      <c r="I603" s="4">
        <v>45728</v>
      </c>
      <c r="J603" s="4">
        <v>45858</v>
      </c>
      <c r="K603" s="3" t="s">
        <v>29</v>
      </c>
      <c r="L603" s="5" t="s">
        <v>21</v>
      </c>
    </row>
    <row r="604" spans="1:12" ht="14.25" customHeight="1" x14ac:dyDescent="0.3">
      <c r="A604" s="3" t="s">
        <v>378</v>
      </c>
      <c r="B604" s="3" t="s">
        <v>444</v>
      </c>
      <c r="C604" s="3" t="s">
        <v>20</v>
      </c>
      <c r="D604" s="3" t="s">
        <v>15</v>
      </c>
      <c r="E604" s="3">
        <v>147</v>
      </c>
      <c r="F604" s="3">
        <v>34</v>
      </c>
      <c r="G604" s="3">
        <v>17648.61</v>
      </c>
      <c r="H604" s="3">
        <v>2594345.67</v>
      </c>
      <c r="I604" s="4">
        <v>45724</v>
      </c>
      <c r="J604" s="4">
        <v>45910</v>
      </c>
      <c r="K604" s="3" t="s">
        <v>54</v>
      </c>
      <c r="L604" s="5" t="s">
        <v>30</v>
      </c>
    </row>
    <row r="605" spans="1:12" ht="14.25" customHeight="1" x14ac:dyDescent="0.3">
      <c r="A605" s="3" t="s">
        <v>1198</v>
      </c>
      <c r="B605" s="3" t="s">
        <v>1199</v>
      </c>
      <c r="C605" s="3" t="s">
        <v>40</v>
      </c>
      <c r="D605" s="3" t="s">
        <v>45</v>
      </c>
      <c r="E605" s="3">
        <v>153</v>
      </c>
      <c r="F605" s="3">
        <v>33</v>
      </c>
      <c r="G605" s="3">
        <v>14629.88</v>
      </c>
      <c r="H605" s="3">
        <v>2238371.64</v>
      </c>
      <c r="I605" s="4">
        <v>45751</v>
      </c>
      <c r="J605" s="4">
        <v>45916</v>
      </c>
      <c r="L605" s="5" t="s">
        <v>33</v>
      </c>
    </row>
    <row r="606" spans="1:12" ht="14.25" customHeight="1" x14ac:dyDescent="0.3">
      <c r="A606" s="3" t="s">
        <v>1200</v>
      </c>
      <c r="B606" s="3" t="s">
        <v>1201</v>
      </c>
      <c r="C606" s="3" t="s">
        <v>20</v>
      </c>
      <c r="D606" s="3" t="s">
        <v>53</v>
      </c>
      <c r="E606" s="3">
        <v>20</v>
      </c>
      <c r="F606" s="3">
        <v>88</v>
      </c>
      <c r="G606" s="3">
        <v>13100.78</v>
      </c>
      <c r="H606" s="3">
        <v>262015.6</v>
      </c>
      <c r="I606" s="4">
        <v>45763</v>
      </c>
      <c r="J606" s="4">
        <v>45904</v>
      </c>
      <c r="K606" s="3" t="s">
        <v>46</v>
      </c>
      <c r="L606" s="5" t="s">
        <v>58</v>
      </c>
    </row>
    <row r="607" spans="1:12" ht="14.25" customHeight="1" x14ac:dyDescent="0.3">
      <c r="A607" s="3" t="s">
        <v>1202</v>
      </c>
      <c r="B607" s="3" t="s">
        <v>1203</v>
      </c>
      <c r="C607" s="3" t="s">
        <v>20</v>
      </c>
      <c r="D607" s="3" t="s">
        <v>24</v>
      </c>
      <c r="E607" s="3">
        <v>164</v>
      </c>
      <c r="F607" s="3">
        <v>68</v>
      </c>
      <c r="G607" s="3">
        <v>9305.4500000000007</v>
      </c>
      <c r="H607" s="3">
        <v>1526093.8</v>
      </c>
      <c r="I607" s="4">
        <v>45843</v>
      </c>
      <c r="J607" s="4">
        <v>45913</v>
      </c>
      <c r="K607" s="3" t="s">
        <v>25</v>
      </c>
      <c r="L607" s="5" t="s">
        <v>58</v>
      </c>
    </row>
    <row r="608" spans="1:12" ht="14.25" customHeight="1" x14ac:dyDescent="0.3">
      <c r="A608" s="3" t="s">
        <v>1204</v>
      </c>
      <c r="B608" s="3" t="s">
        <v>1205</v>
      </c>
      <c r="C608" s="3" t="s">
        <v>44</v>
      </c>
      <c r="E608" s="3">
        <v>84</v>
      </c>
      <c r="G608" s="3">
        <v>7022.65</v>
      </c>
      <c r="H608" s="3">
        <v>589902.6</v>
      </c>
      <c r="I608" s="4">
        <v>45833</v>
      </c>
      <c r="J608" s="4">
        <v>45921</v>
      </c>
      <c r="K608" s="3" t="s">
        <v>16</v>
      </c>
      <c r="L608" s="5" t="s">
        <v>58</v>
      </c>
    </row>
    <row r="609" spans="1:12" ht="14.25" customHeight="1" x14ac:dyDescent="0.3">
      <c r="A609" s="3" t="s">
        <v>1206</v>
      </c>
      <c r="B609" s="3" t="s">
        <v>1207</v>
      </c>
      <c r="C609" s="3" t="s">
        <v>40</v>
      </c>
      <c r="D609" s="3" t="s">
        <v>45</v>
      </c>
      <c r="E609" s="3">
        <v>160</v>
      </c>
      <c r="F609" s="3">
        <v>69</v>
      </c>
      <c r="G609" s="3">
        <v>14414.16</v>
      </c>
      <c r="H609" s="3">
        <v>2306265.6</v>
      </c>
      <c r="I609" s="4">
        <v>45671</v>
      </c>
      <c r="J609" s="4">
        <v>45909</v>
      </c>
      <c r="K609" s="3" t="s">
        <v>57</v>
      </c>
      <c r="L609" s="5" t="s">
        <v>30</v>
      </c>
    </row>
    <row r="610" spans="1:12" ht="14.25" customHeight="1" x14ac:dyDescent="0.3">
      <c r="A610" s="3" t="s">
        <v>1208</v>
      </c>
      <c r="B610" s="3" t="s">
        <v>1209</v>
      </c>
      <c r="C610" s="3" t="s">
        <v>20</v>
      </c>
      <c r="D610" s="3" t="s">
        <v>45</v>
      </c>
      <c r="E610" s="3">
        <v>70</v>
      </c>
      <c r="F610" s="3">
        <v>52</v>
      </c>
      <c r="G610" s="3">
        <v>10491.65</v>
      </c>
      <c r="H610" s="3">
        <v>734415.5</v>
      </c>
      <c r="I610" s="4">
        <v>45704</v>
      </c>
      <c r="J610" s="4">
        <v>45928</v>
      </c>
      <c r="K610" s="3" t="s">
        <v>29</v>
      </c>
      <c r="L610" s="5" t="s">
        <v>58</v>
      </c>
    </row>
    <row r="611" spans="1:12" ht="14.25" customHeight="1" x14ac:dyDescent="0.3">
      <c r="A611" s="3" t="s">
        <v>1210</v>
      </c>
      <c r="B611" s="3" t="s">
        <v>1211</v>
      </c>
      <c r="C611" s="3" t="s">
        <v>40</v>
      </c>
      <c r="D611" s="3" t="s">
        <v>41</v>
      </c>
      <c r="E611" s="3">
        <v>97</v>
      </c>
      <c r="F611" s="3">
        <v>47</v>
      </c>
      <c r="G611" s="3">
        <v>14470.15</v>
      </c>
      <c r="H611" s="3">
        <v>1403604.55</v>
      </c>
      <c r="I611" s="4">
        <v>45728</v>
      </c>
      <c r="J611" s="4">
        <v>45873</v>
      </c>
      <c r="K611" s="3" t="s">
        <v>25</v>
      </c>
      <c r="L611" s="5" t="s">
        <v>30</v>
      </c>
    </row>
    <row r="612" spans="1:12" ht="14.25" customHeight="1" x14ac:dyDescent="0.3">
      <c r="A612" s="3" t="s">
        <v>1212</v>
      </c>
      <c r="B612" s="3" t="s">
        <v>1213</v>
      </c>
      <c r="C612" s="3" t="s">
        <v>28</v>
      </c>
      <c r="D612" s="3" t="s">
        <v>41</v>
      </c>
      <c r="E612" s="3">
        <v>85</v>
      </c>
      <c r="F612" s="3">
        <v>68</v>
      </c>
      <c r="G612" s="3">
        <v>10893.59</v>
      </c>
      <c r="H612" s="3">
        <v>925955.15</v>
      </c>
      <c r="I612" s="4">
        <v>45742</v>
      </c>
      <c r="J612" s="4">
        <v>45854</v>
      </c>
      <c r="K612" s="3" t="s">
        <v>16</v>
      </c>
      <c r="L612" s="5" t="s">
        <v>33</v>
      </c>
    </row>
    <row r="613" spans="1:12" ht="14.25" customHeight="1" x14ac:dyDescent="0.3">
      <c r="A613" s="3" t="s">
        <v>1214</v>
      </c>
      <c r="B613" s="3" t="s">
        <v>1215</v>
      </c>
      <c r="C613" s="3" t="s">
        <v>40</v>
      </c>
      <c r="D613" s="3" t="s">
        <v>53</v>
      </c>
      <c r="F613" s="3">
        <v>84</v>
      </c>
      <c r="G613" s="3">
        <v>8601.18</v>
      </c>
      <c r="I613" s="4">
        <v>45676</v>
      </c>
      <c r="J613" s="4">
        <v>45855</v>
      </c>
      <c r="K613" s="3" t="s">
        <v>57</v>
      </c>
      <c r="L613" s="5" t="s">
        <v>33</v>
      </c>
    </row>
    <row r="614" spans="1:12" ht="14.25" customHeight="1" x14ac:dyDescent="0.3">
      <c r="A614" s="3" t="s">
        <v>1216</v>
      </c>
      <c r="B614" s="3" t="s">
        <v>1217</v>
      </c>
      <c r="C614" s="3" t="s">
        <v>40</v>
      </c>
      <c r="D614" s="3" t="s">
        <v>53</v>
      </c>
      <c r="E614" s="3">
        <v>21</v>
      </c>
      <c r="F614" s="3">
        <v>76</v>
      </c>
      <c r="G614" s="3">
        <v>13397</v>
      </c>
      <c r="H614" s="3">
        <v>281337</v>
      </c>
      <c r="I614" s="4">
        <v>45761</v>
      </c>
      <c r="J614" s="4">
        <v>45926</v>
      </c>
      <c r="K614" s="3" t="s">
        <v>57</v>
      </c>
      <c r="L614" s="5" t="s">
        <v>30</v>
      </c>
    </row>
    <row r="615" spans="1:12" ht="14.25" customHeight="1" x14ac:dyDescent="0.3">
      <c r="A615" s="3" t="s">
        <v>1218</v>
      </c>
      <c r="B615" s="3" t="s">
        <v>1219</v>
      </c>
      <c r="C615" s="3" t="s">
        <v>44</v>
      </c>
      <c r="D615" s="3" t="s">
        <v>15</v>
      </c>
      <c r="E615" s="3">
        <v>143</v>
      </c>
      <c r="F615" s="3">
        <v>70</v>
      </c>
      <c r="G615" s="3">
        <v>13036.92</v>
      </c>
      <c r="H615" s="3">
        <v>1864279.56</v>
      </c>
      <c r="I615" s="4">
        <v>45795</v>
      </c>
      <c r="J615" s="4">
        <v>45865</v>
      </c>
      <c r="K615" s="3" t="s">
        <v>46</v>
      </c>
      <c r="L615" s="5" t="s">
        <v>17</v>
      </c>
    </row>
    <row r="616" spans="1:12" ht="14.25" customHeight="1" x14ac:dyDescent="0.3">
      <c r="A616" s="3" t="s">
        <v>1220</v>
      </c>
      <c r="B616" s="3" t="s">
        <v>1221</v>
      </c>
      <c r="C616" s="3" t="s">
        <v>20</v>
      </c>
      <c r="D616" s="3" t="s">
        <v>15</v>
      </c>
      <c r="E616" s="3">
        <v>167</v>
      </c>
      <c r="F616" s="3">
        <v>57</v>
      </c>
      <c r="G616" s="3">
        <v>16137.75</v>
      </c>
      <c r="H616" s="3">
        <v>2695004.25</v>
      </c>
      <c r="I616" s="4">
        <v>45851</v>
      </c>
      <c r="J616" s="4">
        <v>45915</v>
      </c>
      <c r="K616" s="3" t="s">
        <v>57</v>
      </c>
      <c r="L616" s="5" t="s">
        <v>21</v>
      </c>
    </row>
    <row r="617" spans="1:12" ht="14.25" customHeight="1" x14ac:dyDescent="0.3">
      <c r="A617" s="3" t="s">
        <v>1222</v>
      </c>
      <c r="B617" s="3" t="s">
        <v>1223</v>
      </c>
      <c r="C617" s="3" t="s">
        <v>44</v>
      </c>
      <c r="D617" s="3" t="s">
        <v>15</v>
      </c>
      <c r="E617" s="3">
        <v>191</v>
      </c>
      <c r="F617" s="3">
        <v>82</v>
      </c>
      <c r="G617" s="3">
        <v>9970.26</v>
      </c>
      <c r="H617" s="3">
        <v>1904319.66</v>
      </c>
      <c r="I617" s="4">
        <v>45724</v>
      </c>
      <c r="J617" s="4">
        <v>45855</v>
      </c>
      <c r="L617" s="5" t="s">
        <v>30</v>
      </c>
    </row>
    <row r="618" spans="1:12" ht="14.25" customHeight="1" x14ac:dyDescent="0.3">
      <c r="A618" s="3" t="s">
        <v>1224</v>
      </c>
      <c r="B618" s="3" t="s">
        <v>1225</v>
      </c>
      <c r="C618" s="3" t="s">
        <v>28</v>
      </c>
      <c r="D618" s="3" t="s">
        <v>45</v>
      </c>
      <c r="E618" s="3">
        <v>19</v>
      </c>
      <c r="F618" s="3">
        <v>45</v>
      </c>
      <c r="G618" s="3">
        <v>6637.79</v>
      </c>
      <c r="H618" s="3">
        <v>126118.01</v>
      </c>
      <c r="I618" s="4">
        <v>45712</v>
      </c>
      <c r="J618" s="4">
        <v>45938</v>
      </c>
      <c r="K618" s="3" t="s">
        <v>25</v>
      </c>
      <c r="L618" s="5" t="s">
        <v>58</v>
      </c>
    </row>
    <row r="619" spans="1:12" ht="14.25" customHeight="1" x14ac:dyDescent="0.3">
      <c r="A619" s="3" t="s">
        <v>1226</v>
      </c>
      <c r="B619" s="3" t="s">
        <v>1227</v>
      </c>
      <c r="C619" s="3" t="s">
        <v>40</v>
      </c>
      <c r="D619" s="3" t="s">
        <v>53</v>
      </c>
      <c r="E619" s="3">
        <v>119</v>
      </c>
      <c r="F619" s="3">
        <v>98</v>
      </c>
      <c r="G619" s="3">
        <v>17597.66</v>
      </c>
      <c r="H619" s="3">
        <v>2094121.54</v>
      </c>
      <c r="I619" s="4">
        <v>45788</v>
      </c>
      <c r="J619" s="4">
        <v>45919</v>
      </c>
      <c r="K619" s="3" t="s">
        <v>29</v>
      </c>
      <c r="L619" s="5" t="s">
        <v>58</v>
      </c>
    </row>
    <row r="620" spans="1:12" ht="14.25" customHeight="1" x14ac:dyDescent="0.3">
      <c r="A620" s="3" t="s">
        <v>1228</v>
      </c>
      <c r="B620" s="3" t="s">
        <v>1229</v>
      </c>
      <c r="C620" s="3" t="s">
        <v>40</v>
      </c>
      <c r="D620" s="3" t="s">
        <v>45</v>
      </c>
      <c r="F620" s="3">
        <v>59</v>
      </c>
      <c r="G620" s="3">
        <v>19700.54</v>
      </c>
      <c r="I620" s="4">
        <v>45749</v>
      </c>
      <c r="J620" s="4">
        <v>45855</v>
      </c>
      <c r="K620" s="3" t="s">
        <v>57</v>
      </c>
      <c r="L620" s="5" t="s">
        <v>17</v>
      </c>
    </row>
    <row r="621" spans="1:12" ht="14.25" customHeight="1" x14ac:dyDescent="0.3">
      <c r="A621" s="3" t="s">
        <v>1230</v>
      </c>
      <c r="B621" s="3" t="s">
        <v>1231</v>
      </c>
      <c r="C621" s="3" t="s">
        <v>20</v>
      </c>
      <c r="D621" s="3" t="s">
        <v>53</v>
      </c>
      <c r="E621" s="3">
        <v>112</v>
      </c>
      <c r="F621" s="3">
        <v>82</v>
      </c>
      <c r="G621" s="3">
        <v>11072.65</v>
      </c>
      <c r="H621" s="3">
        <v>1240136.8</v>
      </c>
      <c r="I621" s="4">
        <v>45679</v>
      </c>
      <c r="J621" s="4">
        <v>45875</v>
      </c>
      <c r="K621" s="3" t="s">
        <v>57</v>
      </c>
      <c r="L621" s="5" t="s">
        <v>58</v>
      </c>
    </row>
    <row r="622" spans="1:12" ht="14.25" customHeight="1" x14ac:dyDescent="0.3">
      <c r="A622" s="3" t="s">
        <v>1232</v>
      </c>
      <c r="B622" s="3" t="s">
        <v>1233</v>
      </c>
      <c r="C622" s="3" t="s">
        <v>28</v>
      </c>
      <c r="D622" s="3" t="s">
        <v>45</v>
      </c>
      <c r="E622" s="3">
        <v>130</v>
      </c>
      <c r="F622" s="3">
        <v>91</v>
      </c>
      <c r="G622" s="3">
        <v>5684.5</v>
      </c>
      <c r="H622" s="3">
        <v>738985</v>
      </c>
      <c r="I622" s="4">
        <v>45714</v>
      </c>
      <c r="J622" s="4">
        <v>45866</v>
      </c>
      <c r="K622" s="3" t="s">
        <v>57</v>
      </c>
      <c r="L622" s="5" t="s">
        <v>30</v>
      </c>
    </row>
    <row r="623" spans="1:12" ht="14.25" customHeight="1" x14ac:dyDescent="0.3">
      <c r="A623" s="3" t="s">
        <v>1234</v>
      </c>
      <c r="B623" s="3" t="s">
        <v>1235</v>
      </c>
      <c r="C623" s="3" t="s">
        <v>40</v>
      </c>
      <c r="D623" s="3" t="s">
        <v>41</v>
      </c>
      <c r="E623" s="3">
        <v>5</v>
      </c>
      <c r="F623" s="3">
        <v>58</v>
      </c>
      <c r="G623" s="3">
        <v>13152.76</v>
      </c>
      <c r="H623" s="3">
        <v>65763.8</v>
      </c>
      <c r="I623" s="4">
        <v>45845</v>
      </c>
      <c r="J623" s="4">
        <v>45918</v>
      </c>
      <c r="K623" s="3" t="s">
        <v>57</v>
      </c>
      <c r="L623" s="5" t="s">
        <v>33</v>
      </c>
    </row>
    <row r="624" spans="1:12" ht="14.25" customHeight="1" x14ac:dyDescent="0.3">
      <c r="A624" s="3" t="s">
        <v>1236</v>
      </c>
      <c r="B624" s="3" t="s">
        <v>1237</v>
      </c>
      <c r="C624" s="3" t="s">
        <v>20</v>
      </c>
      <c r="D624" s="3" t="s">
        <v>15</v>
      </c>
      <c r="E624" s="3">
        <v>122</v>
      </c>
      <c r="F624" s="3">
        <v>69</v>
      </c>
      <c r="G624" s="3">
        <v>1913.49</v>
      </c>
      <c r="H624" s="3">
        <v>233445.78</v>
      </c>
      <c r="I624" s="4">
        <v>45812</v>
      </c>
      <c r="J624" s="4">
        <v>45870</v>
      </c>
      <c r="K624" s="3" t="s">
        <v>54</v>
      </c>
      <c r="L624" s="5" t="s">
        <v>30</v>
      </c>
    </row>
    <row r="625" spans="1:12" ht="14.25" customHeight="1" x14ac:dyDescent="0.3">
      <c r="A625" s="3" t="s">
        <v>1238</v>
      </c>
      <c r="B625" s="3" t="s">
        <v>1239</v>
      </c>
      <c r="C625" s="3" t="s">
        <v>20</v>
      </c>
      <c r="D625" s="3" t="s">
        <v>15</v>
      </c>
      <c r="E625" s="3">
        <v>50</v>
      </c>
      <c r="F625" s="3">
        <v>30</v>
      </c>
      <c r="G625" s="3">
        <v>4115.1400000000003</v>
      </c>
      <c r="H625" s="3">
        <v>205757</v>
      </c>
      <c r="I625" s="4">
        <v>45786</v>
      </c>
      <c r="J625" s="4">
        <v>45912</v>
      </c>
      <c r="K625" s="3" t="s">
        <v>57</v>
      </c>
      <c r="L625" s="5" t="s">
        <v>17</v>
      </c>
    </row>
    <row r="626" spans="1:12" ht="14.25" customHeight="1" x14ac:dyDescent="0.3">
      <c r="A626" s="3" t="s">
        <v>1240</v>
      </c>
      <c r="B626" s="3" t="s">
        <v>1241</v>
      </c>
      <c r="C626" s="3" t="s">
        <v>44</v>
      </c>
      <c r="D626" s="3" t="s">
        <v>15</v>
      </c>
      <c r="E626" s="3">
        <v>151</v>
      </c>
      <c r="G626" s="3">
        <v>11572.99</v>
      </c>
      <c r="H626" s="3">
        <v>1747521.49</v>
      </c>
      <c r="I626" s="4">
        <v>45720</v>
      </c>
      <c r="J626" s="4">
        <v>45863</v>
      </c>
      <c r="K626" s="3" t="s">
        <v>25</v>
      </c>
      <c r="L626" s="5" t="s">
        <v>30</v>
      </c>
    </row>
    <row r="627" spans="1:12" ht="14.25" customHeight="1" x14ac:dyDescent="0.3">
      <c r="A627" s="3" t="s">
        <v>348</v>
      </c>
      <c r="B627" s="3" t="s">
        <v>1242</v>
      </c>
      <c r="C627" s="3" t="s">
        <v>40</v>
      </c>
      <c r="D627" s="3" t="s">
        <v>24</v>
      </c>
      <c r="E627" s="3">
        <v>54</v>
      </c>
      <c r="F627" s="3">
        <v>28</v>
      </c>
      <c r="G627" s="3">
        <v>7949.61</v>
      </c>
      <c r="H627" s="3">
        <v>429278.94</v>
      </c>
      <c r="I627" s="4">
        <v>45738</v>
      </c>
      <c r="J627" s="4">
        <v>45863</v>
      </c>
      <c r="L627" s="5" t="s">
        <v>58</v>
      </c>
    </row>
    <row r="628" spans="1:12" ht="14.25" customHeight="1" x14ac:dyDescent="0.3">
      <c r="A628" s="3" t="s">
        <v>1243</v>
      </c>
      <c r="B628" s="3" t="s">
        <v>1244</v>
      </c>
      <c r="C628" s="3" t="s">
        <v>44</v>
      </c>
      <c r="D628" s="3" t="s">
        <v>45</v>
      </c>
      <c r="E628" s="3">
        <v>103</v>
      </c>
      <c r="F628" s="3">
        <v>61</v>
      </c>
      <c r="G628" s="3">
        <v>8979.68</v>
      </c>
      <c r="H628" s="3">
        <v>924907.04</v>
      </c>
      <c r="I628" s="4">
        <v>45734</v>
      </c>
      <c r="J628" s="4">
        <v>45934</v>
      </c>
      <c r="K628" s="3" t="s">
        <v>29</v>
      </c>
      <c r="L628" s="5" t="s">
        <v>17</v>
      </c>
    </row>
    <row r="629" spans="1:12" ht="14.25" customHeight="1" x14ac:dyDescent="0.3">
      <c r="A629" s="3" t="s">
        <v>1245</v>
      </c>
      <c r="B629" s="3" t="s">
        <v>1246</v>
      </c>
      <c r="C629" s="3" t="s">
        <v>20</v>
      </c>
      <c r="D629" s="3" t="s">
        <v>41</v>
      </c>
      <c r="E629" s="3">
        <v>11</v>
      </c>
      <c r="F629" s="3">
        <v>21</v>
      </c>
      <c r="G629" s="3">
        <v>6369.4</v>
      </c>
      <c r="H629" s="3">
        <v>70063.399999999994</v>
      </c>
      <c r="I629" s="4">
        <v>45690</v>
      </c>
      <c r="J629" s="4">
        <v>45932</v>
      </c>
      <c r="K629" s="3" t="s">
        <v>54</v>
      </c>
      <c r="L629" s="5" t="s">
        <v>30</v>
      </c>
    </row>
    <row r="630" spans="1:12" ht="14.25" customHeight="1" x14ac:dyDescent="0.3">
      <c r="A630" s="3" t="s">
        <v>1247</v>
      </c>
      <c r="B630" s="3" t="s">
        <v>1248</v>
      </c>
      <c r="C630" s="3" t="s">
        <v>44</v>
      </c>
      <c r="D630" s="3" t="s">
        <v>41</v>
      </c>
      <c r="E630" s="3">
        <v>108</v>
      </c>
      <c r="F630" s="3">
        <v>22</v>
      </c>
      <c r="G630" s="3">
        <v>17948.87</v>
      </c>
      <c r="H630" s="3">
        <v>1938477.96</v>
      </c>
      <c r="I630" s="4">
        <v>45669</v>
      </c>
      <c r="J630" s="4">
        <v>45908</v>
      </c>
      <c r="K630" s="3" t="s">
        <v>57</v>
      </c>
      <c r="L630" s="5" t="s">
        <v>30</v>
      </c>
    </row>
    <row r="631" spans="1:12" ht="14.25" customHeight="1" x14ac:dyDescent="0.3">
      <c r="A631" s="3" t="s">
        <v>1249</v>
      </c>
      <c r="B631" s="3" t="s">
        <v>1250</v>
      </c>
      <c r="C631" s="3" t="s">
        <v>40</v>
      </c>
      <c r="D631" s="3" t="s">
        <v>53</v>
      </c>
      <c r="E631" s="3">
        <v>39</v>
      </c>
      <c r="F631" s="3">
        <v>52</v>
      </c>
      <c r="G631" s="3">
        <v>11982.35</v>
      </c>
      <c r="H631" s="3">
        <v>467311.65</v>
      </c>
      <c r="I631" s="4">
        <v>45842</v>
      </c>
      <c r="J631" s="4">
        <v>45893</v>
      </c>
      <c r="K631" s="3" t="s">
        <v>16</v>
      </c>
      <c r="L631" s="5" t="s">
        <v>33</v>
      </c>
    </row>
    <row r="632" spans="1:12" ht="14.25" customHeight="1" x14ac:dyDescent="0.3">
      <c r="A632" s="3" t="s">
        <v>1251</v>
      </c>
      <c r="B632" s="3" t="s">
        <v>1252</v>
      </c>
      <c r="C632" s="3" t="s">
        <v>28</v>
      </c>
      <c r="D632" s="3" t="s">
        <v>53</v>
      </c>
      <c r="E632" s="3">
        <v>7</v>
      </c>
      <c r="F632" s="3">
        <v>51</v>
      </c>
      <c r="G632" s="3">
        <v>13103.14</v>
      </c>
      <c r="H632" s="3">
        <v>91721.98</v>
      </c>
      <c r="I632" s="4">
        <v>45672</v>
      </c>
      <c r="J632" s="4">
        <v>45874</v>
      </c>
      <c r="K632" s="3" t="s">
        <v>25</v>
      </c>
      <c r="L632" s="5" t="s">
        <v>30</v>
      </c>
    </row>
    <row r="633" spans="1:12" ht="14.25" customHeight="1" x14ac:dyDescent="0.3">
      <c r="A633" s="3" t="s">
        <v>1253</v>
      </c>
      <c r="B633" s="3" t="s">
        <v>1254</v>
      </c>
      <c r="C633" s="3" t="s">
        <v>28</v>
      </c>
      <c r="D633" s="3" t="s">
        <v>53</v>
      </c>
      <c r="E633" s="3">
        <v>100</v>
      </c>
      <c r="F633" s="3">
        <v>23</v>
      </c>
      <c r="G633" s="3">
        <v>15981.94</v>
      </c>
      <c r="H633" s="3">
        <v>1598194</v>
      </c>
      <c r="I633" s="4">
        <v>45723</v>
      </c>
      <c r="J633" s="4">
        <v>45888</v>
      </c>
      <c r="L633" s="5" t="s">
        <v>21</v>
      </c>
    </row>
    <row r="634" spans="1:12" ht="14.25" customHeight="1" x14ac:dyDescent="0.3">
      <c r="A634" s="3" t="s">
        <v>1255</v>
      </c>
      <c r="B634" s="3" t="s">
        <v>1256</v>
      </c>
      <c r="C634" s="3" t="s">
        <v>44</v>
      </c>
      <c r="D634" s="3" t="s">
        <v>41</v>
      </c>
      <c r="E634" s="3">
        <v>18</v>
      </c>
      <c r="F634" s="3">
        <v>51</v>
      </c>
      <c r="G634" s="3">
        <v>2397</v>
      </c>
      <c r="H634" s="3">
        <v>43146</v>
      </c>
      <c r="I634" s="4">
        <v>45671</v>
      </c>
      <c r="J634" s="4">
        <v>45891</v>
      </c>
      <c r="K634" s="3" t="s">
        <v>16</v>
      </c>
      <c r="L634" s="5" t="s">
        <v>33</v>
      </c>
    </row>
    <row r="635" spans="1:12" ht="14.25" customHeight="1" x14ac:dyDescent="0.3">
      <c r="A635" s="3" t="s">
        <v>1257</v>
      </c>
      <c r="B635" s="3" t="s">
        <v>1258</v>
      </c>
      <c r="C635" s="3" t="s">
        <v>28</v>
      </c>
      <c r="E635" s="3">
        <v>128</v>
      </c>
      <c r="F635" s="3">
        <v>82</v>
      </c>
      <c r="G635" s="3">
        <v>9732.91</v>
      </c>
      <c r="H635" s="3">
        <v>1245812.48</v>
      </c>
      <c r="I635" s="4">
        <v>45759</v>
      </c>
      <c r="J635" s="4">
        <v>45916</v>
      </c>
      <c r="K635" s="3" t="s">
        <v>46</v>
      </c>
      <c r="L635" s="5" t="s">
        <v>58</v>
      </c>
    </row>
    <row r="636" spans="1:12" ht="14.25" customHeight="1" x14ac:dyDescent="0.3">
      <c r="A636" s="3" t="s">
        <v>1259</v>
      </c>
      <c r="B636" s="3" t="s">
        <v>1260</v>
      </c>
      <c r="C636" s="3" t="s">
        <v>44</v>
      </c>
      <c r="D636" s="3" t="s">
        <v>53</v>
      </c>
      <c r="E636" s="3">
        <v>20</v>
      </c>
      <c r="F636" s="3">
        <v>49</v>
      </c>
      <c r="G636" s="3">
        <v>12711.69</v>
      </c>
      <c r="H636" s="3">
        <v>254233.8</v>
      </c>
      <c r="I636" s="4">
        <v>45669</v>
      </c>
      <c r="J636" s="4">
        <v>45887</v>
      </c>
      <c r="L636" s="5" t="s">
        <v>30</v>
      </c>
    </row>
    <row r="637" spans="1:12" ht="14.25" customHeight="1" x14ac:dyDescent="0.3">
      <c r="A637" s="3" t="s">
        <v>1167</v>
      </c>
      <c r="B637" s="3" t="s">
        <v>1261</v>
      </c>
      <c r="C637" s="3" t="s">
        <v>44</v>
      </c>
      <c r="D637" s="3" t="s">
        <v>15</v>
      </c>
      <c r="E637" s="3">
        <v>155</v>
      </c>
      <c r="F637" s="3">
        <v>78</v>
      </c>
      <c r="G637" s="3">
        <v>3286.56</v>
      </c>
      <c r="H637" s="3">
        <v>509416.8</v>
      </c>
      <c r="I637" s="4">
        <v>45743</v>
      </c>
      <c r="J637" s="4">
        <v>45878</v>
      </c>
      <c r="K637" s="3" t="s">
        <v>46</v>
      </c>
      <c r="L637" s="5" t="s">
        <v>21</v>
      </c>
    </row>
    <row r="638" spans="1:12" ht="14.25" customHeight="1" x14ac:dyDescent="0.3">
      <c r="A638" s="3" t="s">
        <v>1262</v>
      </c>
      <c r="B638" s="3" t="s">
        <v>1263</v>
      </c>
      <c r="C638" s="3" t="s">
        <v>14</v>
      </c>
      <c r="D638" s="3" t="s">
        <v>24</v>
      </c>
      <c r="E638" s="3">
        <v>24</v>
      </c>
      <c r="F638" s="3">
        <v>22</v>
      </c>
      <c r="G638" s="3">
        <v>10571.62</v>
      </c>
      <c r="H638" s="3">
        <v>253718.88</v>
      </c>
      <c r="I638" s="4">
        <v>45689</v>
      </c>
      <c r="J638" s="4">
        <v>45916</v>
      </c>
      <c r="L638" s="5" t="s">
        <v>17</v>
      </c>
    </row>
    <row r="639" spans="1:12" ht="14.25" customHeight="1" x14ac:dyDescent="0.3">
      <c r="A639" s="3" t="s">
        <v>1264</v>
      </c>
      <c r="B639" s="3" t="s">
        <v>1265</v>
      </c>
      <c r="C639" s="3" t="s">
        <v>40</v>
      </c>
      <c r="D639" s="3" t="s">
        <v>45</v>
      </c>
      <c r="E639" s="3">
        <v>147</v>
      </c>
      <c r="G639" s="3">
        <v>4234.57</v>
      </c>
      <c r="H639" s="3">
        <v>622481.78999999992</v>
      </c>
      <c r="I639" s="4">
        <v>45684</v>
      </c>
      <c r="J639" s="4">
        <v>45854</v>
      </c>
      <c r="K639" s="3" t="s">
        <v>25</v>
      </c>
      <c r="L639" s="5" t="s">
        <v>33</v>
      </c>
    </row>
    <row r="640" spans="1:12" ht="14.25" customHeight="1" x14ac:dyDescent="0.3">
      <c r="A640" s="3" t="s">
        <v>1266</v>
      </c>
      <c r="B640" s="3" t="s">
        <v>1267</v>
      </c>
      <c r="C640" s="3" t="s">
        <v>40</v>
      </c>
      <c r="D640" s="3" t="s">
        <v>45</v>
      </c>
      <c r="E640" s="3">
        <v>188</v>
      </c>
      <c r="F640" s="3">
        <v>28</v>
      </c>
      <c r="G640" s="3">
        <v>16390.32</v>
      </c>
      <c r="H640" s="3">
        <v>3081380.16</v>
      </c>
      <c r="I640" s="4">
        <v>45756</v>
      </c>
      <c r="J640" s="4">
        <v>45905</v>
      </c>
      <c r="K640" s="3" t="s">
        <v>25</v>
      </c>
      <c r="L640" s="5" t="s">
        <v>30</v>
      </c>
    </row>
    <row r="641" spans="1:12" ht="14.25" customHeight="1" x14ac:dyDescent="0.3">
      <c r="A641" s="3" t="s">
        <v>585</v>
      </c>
      <c r="B641" s="3" t="s">
        <v>1268</v>
      </c>
      <c r="C641" s="3" t="s">
        <v>14</v>
      </c>
      <c r="D641" s="3" t="s">
        <v>45</v>
      </c>
      <c r="E641" s="3">
        <v>59</v>
      </c>
      <c r="F641" s="3">
        <v>63</v>
      </c>
      <c r="G641" s="3">
        <v>19761.91</v>
      </c>
      <c r="H641" s="3">
        <v>1165952.69</v>
      </c>
      <c r="I641" s="4">
        <v>45755</v>
      </c>
      <c r="J641" s="4">
        <v>45906</v>
      </c>
      <c r="K641" s="3" t="s">
        <v>57</v>
      </c>
      <c r="L641" s="5" t="s">
        <v>17</v>
      </c>
    </row>
    <row r="642" spans="1:12" ht="14.25" customHeight="1" x14ac:dyDescent="0.3">
      <c r="A642" s="3" t="s">
        <v>370</v>
      </c>
      <c r="B642" s="3" t="s">
        <v>1269</v>
      </c>
      <c r="C642" s="3" t="s">
        <v>40</v>
      </c>
      <c r="D642" s="3" t="s">
        <v>53</v>
      </c>
      <c r="F642" s="3">
        <v>92</v>
      </c>
      <c r="G642" s="3">
        <v>7188.08</v>
      </c>
      <c r="I642" s="4">
        <v>45806</v>
      </c>
      <c r="J642" s="4">
        <v>45883</v>
      </c>
      <c r="K642" s="3" t="s">
        <v>25</v>
      </c>
      <c r="L642" s="5" t="s">
        <v>33</v>
      </c>
    </row>
    <row r="643" spans="1:12" ht="14.25" customHeight="1" x14ac:dyDescent="0.3">
      <c r="A643" s="3" t="s">
        <v>1270</v>
      </c>
      <c r="B643" s="3" t="s">
        <v>1271</v>
      </c>
      <c r="C643" s="3" t="s">
        <v>20</v>
      </c>
      <c r="D643" s="3" t="s">
        <v>24</v>
      </c>
      <c r="E643" s="3">
        <v>29</v>
      </c>
      <c r="F643" s="3">
        <v>40</v>
      </c>
      <c r="G643" s="3">
        <v>2303.2199999999998</v>
      </c>
      <c r="H643" s="3">
        <v>66793.37999999999</v>
      </c>
      <c r="I643" s="4">
        <v>45822</v>
      </c>
      <c r="J643" s="4">
        <v>45926</v>
      </c>
      <c r="K643" s="3" t="s">
        <v>46</v>
      </c>
      <c r="L643" s="5" t="s">
        <v>33</v>
      </c>
    </row>
    <row r="644" spans="1:12" ht="14.25" customHeight="1" x14ac:dyDescent="0.3">
      <c r="A644" s="3" t="s">
        <v>1272</v>
      </c>
      <c r="B644" s="3" t="s">
        <v>1273</v>
      </c>
      <c r="C644" s="3" t="s">
        <v>44</v>
      </c>
      <c r="D644" s="3" t="s">
        <v>41</v>
      </c>
      <c r="E644" s="3">
        <v>160</v>
      </c>
      <c r="F644" s="3">
        <v>54</v>
      </c>
      <c r="G644" s="3">
        <v>2882.34</v>
      </c>
      <c r="H644" s="3">
        <v>461174.4</v>
      </c>
      <c r="I644" s="4">
        <v>45816</v>
      </c>
      <c r="J644" s="4">
        <v>45934</v>
      </c>
      <c r="K644" s="3" t="s">
        <v>29</v>
      </c>
      <c r="L644" s="5" t="s">
        <v>58</v>
      </c>
    </row>
    <row r="645" spans="1:12" ht="14.25" customHeight="1" x14ac:dyDescent="0.3">
      <c r="A645" s="3" t="s">
        <v>1274</v>
      </c>
      <c r="B645" s="3" t="s">
        <v>1275</v>
      </c>
      <c r="C645" s="3" t="s">
        <v>20</v>
      </c>
      <c r="D645" s="3" t="s">
        <v>24</v>
      </c>
      <c r="E645" s="3">
        <v>174</v>
      </c>
      <c r="F645" s="3">
        <v>77</v>
      </c>
      <c r="G645" s="3">
        <v>12294.86</v>
      </c>
      <c r="H645" s="3">
        <v>2139305.64</v>
      </c>
      <c r="I645" s="4">
        <v>45849</v>
      </c>
      <c r="J645" s="4">
        <v>45871</v>
      </c>
      <c r="L645" s="5" t="s">
        <v>21</v>
      </c>
    </row>
    <row r="646" spans="1:12" ht="14.25" customHeight="1" x14ac:dyDescent="0.3">
      <c r="A646" s="3" t="s">
        <v>1276</v>
      </c>
      <c r="B646" s="3" t="s">
        <v>1277</v>
      </c>
      <c r="C646" s="3" t="s">
        <v>14</v>
      </c>
      <c r="D646" s="3" t="s">
        <v>53</v>
      </c>
      <c r="E646" s="3">
        <v>175</v>
      </c>
      <c r="F646" s="3">
        <v>41</v>
      </c>
      <c r="G646" s="3">
        <v>14774.48</v>
      </c>
      <c r="H646" s="3">
        <v>2585534</v>
      </c>
      <c r="I646" s="4">
        <v>45789</v>
      </c>
      <c r="J646" s="4">
        <v>45868</v>
      </c>
      <c r="K646" s="3" t="s">
        <v>54</v>
      </c>
      <c r="L646" s="5" t="s">
        <v>33</v>
      </c>
    </row>
    <row r="647" spans="1:12" ht="14.25" customHeight="1" x14ac:dyDescent="0.3">
      <c r="A647" s="3" t="s">
        <v>1278</v>
      </c>
      <c r="B647" s="3" t="s">
        <v>1279</v>
      </c>
      <c r="C647" s="3" t="s">
        <v>44</v>
      </c>
      <c r="D647" s="3" t="s">
        <v>41</v>
      </c>
      <c r="E647" s="3">
        <v>138</v>
      </c>
      <c r="F647" s="3">
        <v>34</v>
      </c>
      <c r="G647" s="3">
        <v>5116.8</v>
      </c>
      <c r="H647" s="3">
        <v>706118.4</v>
      </c>
      <c r="I647" s="4">
        <v>45742</v>
      </c>
      <c r="J647" s="4">
        <v>45933</v>
      </c>
      <c r="K647" s="3" t="s">
        <v>25</v>
      </c>
      <c r="L647" s="5" t="s">
        <v>30</v>
      </c>
    </row>
    <row r="648" spans="1:12" ht="14.25" customHeight="1" x14ac:dyDescent="0.3">
      <c r="A648" s="3" t="s">
        <v>1280</v>
      </c>
      <c r="B648" s="3" t="s">
        <v>1281</v>
      </c>
      <c r="C648" s="3" t="s">
        <v>28</v>
      </c>
      <c r="D648" s="3" t="s">
        <v>53</v>
      </c>
      <c r="E648" s="3">
        <v>124</v>
      </c>
      <c r="G648" s="3">
        <v>2171.56</v>
      </c>
      <c r="H648" s="3">
        <v>269273.44</v>
      </c>
      <c r="I648" s="4">
        <v>45708</v>
      </c>
      <c r="J648" s="4">
        <v>45901</v>
      </c>
      <c r="K648" s="3" t="s">
        <v>29</v>
      </c>
      <c r="L648" s="5" t="s">
        <v>58</v>
      </c>
    </row>
    <row r="649" spans="1:12" ht="14.25" customHeight="1" x14ac:dyDescent="0.3">
      <c r="A649" s="3" t="s">
        <v>1282</v>
      </c>
      <c r="B649" s="3" t="s">
        <v>1283</v>
      </c>
      <c r="C649" s="3" t="s">
        <v>14</v>
      </c>
      <c r="D649" s="3" t="s">
        <v>53</v>
      </c>
      <c r="E649" s="3">
        <v>167</v>
      </c>
      <c r="F649" s="3">
        <v>47</v>
      </c>
      <c r="G649" s="3">
        <v>13649.31</v>
      </c>
      <c r="H649" s="3">
        <v>2279434.77</v>
      </c>
      <c r="I649" s="4">
        <v>45706</v>
      </c>
      <c r="J649" s="4">
        <v>45937</v>
      </c>
      <c r="K649" s="3" t="s">
        <v>57</v>
      </c>
      <c r="L649" s="5" t="s">
        <v>58</v>
      </c>
    </row>
    <row r="650" spans="1:12" ht="14.25" customHeight="1" x14ac:dyDescent="0.3">
      <c r="A650" s="3" t="s">
        <v>1284</v>
      </c>
      <c r="B650" s="3" t="s">
        <v>1285</v>
      </c>
      <c r="C650" s="3" t="s">
        <v>40</v>
      </c>
      <c r="D650" s="3" t="s">
        <v>24</v>
      </c>
      <c r="E650" s="3">
        <v>147</v>
      </c>
      <c r="F650" s="3">
        <v>20</v>
      </c>
      <c r="G650" s="3">
        <v>16748.97</v>
      </c>
      <c r="H650" s="3">
        <v>2462098.59</v>
      </c>
      <c r="I650" s="4">
        <v>45748</v>
      </c>
      <c r="J650" s="4">
        <v>45880</v>
      </c>
      <c r="K650" s="3" t="s">
        <v>29</v>
      </c>
      <c r="L650" s="5" t="s">
        <v>21</v>
      </c>
    </row>
    <row r="651" spans="1:12" ht="14.25" customHeight="1" x14ac:dyDescent="0.3">
      <c r="A651" s="3" t="s">
        <v>1286</v>
      </c>
      <c r="B651" s="3" t="s">
        <v>1287</v>
      </c>
      <c r="C651" s="3" t="s">
        <v>40</v>
      </c>
      <c r="D651" s="3" t="s">
        <v>45</v>
      </c>
      <c r="E651" s="3">
        <v>190</v>
      </c>
      <c r="F651" s="3">
        <v>86</v>
      </c>
      <c r="G651" s="3">
        <v>13898.3</v>
      </c>
      <c r="H651" s="3">
        <v>2640677</v>
      </c>
      <c r="I651" s="4">
        <v>45761</v>
      </c>
      <c r="J651" s="4">
        <v>45887</v>
      </c>
      <c r="L651" s="5" t="s">
        <v>17</v>
      </c>
    </row>
    <row r="652" spans="1:12" ht="14.25" customHeight="1" x14ac:dyDescent="0.3">
      <c r="A652" s="3" t="s">
        <v>1288</v>
      </c>
      <c r="B652" s="3" t="s">
        <v>1289</v>
      </c>
      <c r="C652" s="3" t="s">
        <v>44</v>
      </c>
      <c r="D652" s="3" t="s">
        <v>15</v>
      </c>
      <c r="E652" s="3">
        <v>46</v>
      </c>
      <c r="F652" s="3">
        <v>57</v>
      </c>
      <c r="G652" s="3">
        <v>7239.54</v>
      </c>
      <c r="H652" s="3">
        <v>333018.84000000003</v>
      </c>
      <c r="I652" s="4">
        <v>45802</v>
      </c>
      <c r="J652" s="4">
        <v>45862</v>
      </c>
      <c r="K652" s="3" t="s">
        <v>46</v>
      </c>
      <c r="L652" s="5" t="s">
        <v>17</v>
      </c>
    </row>
    <row r="653" spans="1:12" ht="14.25" customHeight="1" x14ac:dyDescent="0.3">
      <c r="A653" s="3" t="s">
        <v>1290</v>
      </c>
      <c r="B653" s="3" t="s">
        <v>1291</v>
      </c>
      <c r="C653" s="3" t="s">
        <v>14</v>
      </c>
      <c r="D653" s="3" t="s">
        <v>15</v>
      </c>
      <c r="E653" s="3">
        <v>56</v>
      </c>
      <c r="F653" s="3">
        <v>72</v>
      </c>
      <c r="G653" s="3">
        <v>13080.6</v>
      </c>
      <c r="H653" s="3">
        <v>732513.6</v>
      </c>
      <c r="I653" s="4">
        <v>45831</v>
      </c>
      <c r="J653" s="4">
        <v>45922</v>
      </c>
      <c r="K653" s="3" t="s">
        <v>25</v>
      </c>
      <c r="L653" s="5" t="s">
        <v>21</v>
      </c>
    </row>
    <row r="654" spans="1:12" ht="14.25" customHeight="1" x14ac:dyDescent="0.3">
      <c r="A654" s="3" t="s">
        <v>1292</v>
      </c>
      <c r="B654" s="3" t="s">
        <v>1293</v>
      </c>
      <c r="C654" s="3" t="s">
        <v>44</v>
      </c>
      <c r="D654" s="3" t="s">
        <v>41</v>
      </c>
      <c r="E654" s="3">
        <v>144</v>
      </c>
      <c r="F654" s="3">
        <v>58</v>
      </c>
      <c r="G654" s="3">
        <v>16157.55</v>
      </c>
      <c r="H654" s="3">
        <v>2326687.2000000002</v>
      </c>
      <c r="I654" s="4">
        <v>45712</v>
      </c>
      <c r="J654" s="4">
        <v>45942</v>
      </c>
      <c r="K654" s="3" t="s">
        <v>46</v>
      </c>
      <c r="L654" s="5" t="s">
        <v>21</v>
      </c>
    </row>
    <row r="655" spans="1:12" ht="14.25" customHeight="1" x14ac:dyDescent="0.3">
      <c r="A655" s="3" t="s">
        <v>1294</v>
      </c>
      <c r="B655" s="3" t="s">
        <v>1295</v>
      </c>
      <c r="C655" s="3" t="s">
        <v>20</v>
      </c>
      <c r="D655" s="3" t="s">
        <v>53</v>
      </c>
      <c r="E655" s="3">
        <v>76</v>
      </c>
      <c r="F655" s="3">
        <v>98</v>
      </c>
      <c r="G655" s="3">
        <v>5242.72</v>
      </c>
      <c r="H655" s="3">
        <v>398446.72</v>
      </c>
      <c r="I655" s="4">
        <v>45818</v>
      </c>
      <c r="J655" s="4">
        <v>45875</v>
      </c>
      <c r="K655" s="3" t="s">
        <v>54</v>
      </c>
      <c r="L655" s="5" t="s">
        <v>21</v>
      </c>
    </row>
    <row r="656" spans="1:12" ht="14.25" customHeight="1" x14ac:dyDescent="0.3">
      <c r="A656" s="3" t="s">
        <v>1296</v>
      </c>
      <c r="B656" s="3" t="s">
        <v>1297</v>
      </c>
      <c r="C656" s="3" t="s">
        <v>14</v>
      </c>
      <c r="D656" s="3" t="s">
        <v>24</v>
      </c>
      <c r="E656" s="3">
        <v>150</v>
      </c>
      <c r="F656" s="3">
        <v>78</v>
      </c>
      <c r="G656" s="3">
        <v>2264.2399999999998</v>
      </c>
      <c r="H656" s="3">
        <v>339635.99999999988</v>
      </c>
      <c r="I656" s="4">
        <v>45849</v>
      </c>
      <c r="J656" s="4">
        <v>45919</v>
      </c>
      <c r="K656" s="3" t="s">
        <v>29</v>
      </c>
      <c r="L656" s="5" t="s">
        <v>58</v>
      </c>
    </row>
    <row r="657" spans="1:12" ht="14.25" customHeight="1" x14ac:dyDescent="0.3">
      <c r="A657" s="3" t="s">
        <v>1298</v>
      </c>
      <c r="B657" s="3" t="s">
        <v>1299</v>
      </c>
      <c r="C657" s="3" t="s">
        <v>44</v>
      </c>
      <c r="F657" s="3">
        <v>33</v>
      </c>
      <c r="G657" s="3">
        <v>17298.04</v>
      </c>
      <c r="I657" s="4">
        <v>45725</v>
      </c>
      <c r="J657" s="4">
        <v>45870</v>
      </c>
      <c r="L657" s="5" t="s">
        <v>58</v>
      </c>
    </row>
    <row r="658" spans="1:12" ht="14.25" customHeight="1" x14ac:dyDescent="0.3">
      <c r="A658" s="3" t="s">
        <v>1300</v>
      </c>
      <c r="B658" s="3" t="s">
        <v>1301</v>
      </c>
      <c r="C658" s="3" t="s">
        <v>14</v>
      </c>
      <c r="D658" s="3" t="s">
        <v>24</v>
      </c>
      <c r="E658" s="3">
        <v>77</v>
      </c>
      <c r="F658" s="3">
        <v>44</v>
      </c>
      <c r="G658" s="3">
        <v>8457.81</v>
      </c>
      <c r="H658" s="3">
        <v>651251.37</v>
      </c>
      <c r="I658" s="4">
        <v>45775</v>
      </c>
      <c r="J658" s="4">
        <v>45910</v>
      </c>
      <c r="K658" s="3" t="s">
        <v>54</v>
      </c>
      <c r="L658" s="5" t="s">
        <v>33</v>
      </c>
    </row>
    <row r="659" spans="1:12" ht="14.25" customHeight="1" x14ac:dyDescent="0.3">
      <c r="A659" s="3" t="s">
        <v>1302</v>
      </c>
      <c r="B659" s="3" t="s">
        <v>1303</v>
      </c>
      <c r="C659" s="3" t="s">
        <v>28</v>
      </c>
      <c r="D659" s="3" t="s">
        <v>41</v>
      </c>
      <c r="E659" s="3">
        <v>101</v>
      </c>
      <c r="F659" s="3">
        <v>41</v>
      </c>
      <c r="G659" s="3">
        <v>17173.919999999998</v>
      </c>
      <c r="H659" s="3">
        <v>1734565.92</v>
      </c>
      <c r="I659" s="4">
        <v>45805</v>
      </c>
      <c r="J659" s="4">
        <v>45906</v>
      </c>
      <c r="L659" s="5" t="s">
        <v>21</v>
      </c>
    </row>
    <row r="660" spans="1:12" ht="14.25" customHeight="1" x14ac:dyDescent="0.3">
      <c r="A660" s="3" t="s">
        <v>342</v>
      </c>
      <c r="B660" s="3" t="s">
        <v>1304</v>
      </c>
      <c r="C660" s="3" t="s">
        <v>40</v>
      </c>
      <c r="D660" s="3" t="s">
        <v>24</v>
      </c>
      <c r="E660" s="3">
        <v>109</v>
      </c>
      <c r="F660" s="3">
        <v>70</v>
      </c>
      <c r="G660" s="3">
        <v>16529.48</v>
      </c>
      <c r="H660" s="3">
        <v>1801713.32</v>
      </c>
      <c r="I660" s="4">
        <v>45688</v>
      </c>
      <c r="J660" s="4">
        <v>45909</v>
      </c>
      <c r="K660" s="3" t="s">
        <v>46</v>
      </c>
      <c r="L660" s="5" t="s">
        <v>21</v>
      </c>
    </row>
    <row r="661" spans="1:12" ht="14.25" customHeight="1" x14ac:dyDescent="0.3">
      <c r="A661" s="3" t="s">
        <v>1305</v>
      </c>
      <c r="B661" s="3" t="s">
        <v>1306</v>
      </c>
      <c r="C661" s="3" t="s">
        <v>28</v>
      </c>
      <c r="D661" s="3" t="s">
        <v>24</v>
      </c>
      <c r="E661" s="3">
        <v>27</v>
      </c>
      <c r="F661" s="3">
        <v>64</v>
      </c>
      <c r="G661" s="3">
        <v>19258.07</v>
      </c>
      <c r="H661" s="3">
        <v>519967.89</v>
      </c>
      <c r="I661" s="4">
        <v>45827</v>
      </c>
      <c r="J661" s="4">
        <v>45917</v>
      </c>
      <c r="K661" s="3" t="s">
        <v>16</v>
      </c>
      <c r="L661" s="5" t="s">
        <v>58</v>
      </c>
    </row>
    <row r="662" spans="1:12" ht="14.25" customHeight="1" x14ac:dyDescent="0.3">
      <c r="A662" s="3" t="s">
        <v>1307</v>
      </c>
      <c r="B662" s="3" t="s">
        <v>208</v>
      </c>
      <c r="C662" s="3" t="s">
        <v>20</v>
      </c>
      <c r="D662" s="3" t="s">
        <v>41</v>
      </c>
      <c r="E662" s="3">
        <v>72</v>
      </c>
      <c r="F662" s="3">
        <v>38</v>
      </c>
      <c r="G662" s="3">
        <v>17461.439999999999</v>
      </c>
      <c r="H662" s="3">
        <v>1257223.6799999999</v>
      </c>
      <c r="I662" s="4">
        <v>45779</v>
      </c>
      <c r="J662" s="4">
        <v>45915</v>
      </c>
      <c r="K662" s="3" t="s">
        <v>25</v>
      </c>
      <c r="L662" s="5" t="s">
        <v>30</v>
      </c>
    </row>
    <row r="663" spans="1:12" ht="14.25" customHeight="1" x14ac:dyDescent="0.3">
      <c r="A663" s="3" t="s">
        <v>156</v>
      </c>
      <c r="B663" s="3" t="s">
        <v>1308</v>
      </c>
      <c r="C663" s="3" t="s">
        <v>28</v>
      </c>
      <c r="E663" s="3">
        <v>119</v>
      </c>
      <c r="G663" s="3">
        <v>2448.9299999999998</v>
      </c>
      <c r="H663" s="3">
        <v>291422.67</v>
      </c>
      <c r="I663" s="4">
        <v>45774</v>
      </c>
      <c r="J663" s="4">
        <v>45894</v>
      </c>
      <c r="K663" s="3" t="s">
        <v>29</v>
      </c>
      <c r="L663" s="5" t="s">
        <v>30</v>
      </c>
    </row>
    <row r="664" spans="1:12" ht="14.25" customHeight="1" x14ac:dyDescent="0.3">
      <c r="A664" s="3" t="s">
        <v>1309</v>
      </c>
      <c r="B664" s="3" t="s">
        <v>1310</v>
      </c>
      <c r="C664" s="3" t="s">
        <v>14</v>
      </c>
      <c r="D664" s="3" t="s">
        <v>15</v>
      </c>
      <c r="E664" s="3">
        <v>167</v>
      </c>
      <c r="F664" s="3">
        <v>49</v>
      </c>
      <c r="G664" s="3">
        <v>970.17</v>
      </c>
      <c r="H664" s="3">
        <v>162018.39000000001</v>
      </c>
      <c r="I664" s="4">
        <v>45749</v>
      </c>
      <c r="J664" s="4">
        <v>45928</v>
      </c>
      <c r="K664" s="3" t="s">
        <v>16</v>
      </c>
      <c r="L664" s="5" t="s">
        <v>30</v>
      </c>
    </row>
    <row r="665" spans="1:12" ht="14.25" customHeight="1" x14ac:dyDescent="0.3">
      <c r="A665" s="3" t="s">
        <v>1311</v>
      </c>
      <c r="B665" s="3" t="s">
        <v>1312</v>
      </c>
      <c r="C665" s="3" t="s">
        <v>28</v>
      </c>
      <c r="D665" s="3" t="s">
        <v>24</v>
      </c>
      <c r="E665" s="3">
        <v>119</v>
      </c>
      <c r="F665" s="3">
        <v>71</v>
      </c>
      <c r="G665" s="3">
        <v>6060.24</v>
      </c>
      <c r="H665" s="3">
        <v>721168.55999999994</v>
      </c>
      <c r="I665" s="4">
        <v>45758</v>
      </c>
      <c r="J665" s="4">
        <v>45900</v>
      </c>
      <c r="L665" s="5" t="s">
        <v>17</v>
      </c>
    </row>
    <row r="666" spans="1:12" ht="14.25" customHeight="1" x14ac:dyDescent="0.3">
      <c r="A666" s="3" t="s">
        <v>1313</v>
      </c>
      <c r="B666" s="3" t="s">
        <v>1314</v>
      </c>
      <c r="C666" s="3" t="s">
        <v>44</v>
      </c>
      <c r="D666" s="3" t="s">
        <v>41</v>
      </c>
      <c r="E666" s="3">
        <v>186</v>
      </c>
      <c r="F666" s="3">
        <v>97</v>
      </c>
      <c r="G666" s="3">
        <v>14876.7</v>
      </c>
      <c r="H666" s="3">
        <v>2767066.2</v>
      </c>
      <c r="I666" s="4">
        <v>45735</v>
      </c>
      <c r="J666" s="4">
        <v>45927</v>
      </c>
      <c r="K666" s="3" t="s">
        <v>25</v>
      </c>
      <c r="L666" s="5" t="s">
        <v>17</v>
      </c>
    </row>
    <row r="667" spans="1:12" ht="14.25" customHeight="1" x14ac:dyDescent="0.3">
      <c r="A667" s="3" t="s">
        <v>1315</v>
      </c>
      <c r="B667" s="3" t="s">
        <v>1316</v>
      </c>
      <c r="C667" s="3" t="s">
        <v>44</v>
      </c>
      <c r="D667" s="3" t="s">
        <v>15</v>
      </c>
      <c r="E667" s="3">
        <v>67</v>
      </c>
      <c r="F667" s="3">
        <v>27</v>
      </c>
      <c r="G667" s="3">
        <v>17551.37</v>
      </c>
      <c r="H667" s="3">
        <v>1175941.79</v>
      </c>
      <c r="I667" s="4">
        <v>45684</v>
      </c>
      <c r="J667" s="4">
        <v>45878</v>
      </c>
      <c r="K667" s="3" t="s">
        <v>25</v>
      </c>
      <c r="L667" s="5" t="s">
        <v>30</v>
      </c>
    </row>
    <row r="668" spans="1:12" ht="14.25" customHeight="1" x14ac:dyDescent="0.3">
      <c r="A668" s="3" t="s">
        <v>1317</v>
      </c>
      <c r="B668" s="3" t="s">
        <v>1318</v>
      </c>
      <c r="C668" s="3" t="s">
        <v>28</v>
      </c>
      <c r="D668" s="3" t="s">
        <v>24</v>
      </c>
      <c r="E668" s="3">
        <v>109</v>
      </c>
      <c r="F668" s="3">
        <v>60</v>
      </c>
      <c r="G668" s="3">
        <v>19781.12</v>
      </c>
      <c r="H668" s="3">
        <v>2156142.08</v>
      </c>
      <c r="I668" s="4">
        <v>45778</v>
      </c>
      <c r="J668" s="4">
        <v>45902</v>
      </c>
      <c r="K668" s="3" t="s">
        <v>46</v>
      </c>
      <c r="L668" s="5" t="s">
        <v>17</v>
      </c>
    </row>
    <row r="669" spans="1:12" ht="14.25" customHeight="1" x14ac:dyDescent="0.3">
      <c r="A669" s="3" t="s">
        <v>1319</v>
      </c>
      <c r="B669" s="3" t="s">
        <v>1320</v>
      </c>
      <c r="C669" s="3" t="s">
        <v>28</v>
      </c>
      <c r="D669" s="3" t="s">
        <v>24</v>
      </c>
      <c r="E669" s="3">
        <v>182</v>
      </c>
      <c r="F669" s="3">
        <v>35</v>
      </c>
      <c r="G669" s="3">
        <v>4828.2299999999996</v>
      </c>
      <c r="H669" s="3">
        <v>878737.85999999987</v>
      </c>
      <c r="I669" s="4">
        <v>45786</v>
      </c>
      <c r="J669" s="4">
        <v>45896</v>
      </c>
      <c r="K669" s="3" t="s">
        <v>46</v>
      </c>
      <c r="L669" s="5" t="s">
        <v>58</v>
      </c>
    </row>
    <row r="670" spans="1:12" ht="14.25" customHeight="1" x14ac:dyDescent="0.3">
      <c r="A670" s="3" t="s">
        <v>1321</v>
      </c>
      <c r="B670" s="3" t="s">
        <v>1322</v>
      </c>
      <c r="C670" s="3" t="s">
        <v>44</v>
      </c>
      <c r="D670" s="3" t="s">
        <v>45</v>
      </c>
      <c r="E670" s="3">
        <v>157</v>
      </c>
      <c r="F670" s="3">
        <v>31</v>
      </c>
      <c r="G670" s="3">
        <v>11677</v>
      </c>
      <c r="H670" s="3">
        <v>1833289</v>
      </c>
      <c r="I670" s="4">
        <v>45697</v>
      </c>
      <c r="J670" s="4">
        <v>45896</v>
      </c>
      <c r="L670" s="5" t="s">
        <v>33</v>
      </c>
    </row>
    <row r="671" spans="1:12" ht="14.25" customHeight="1" x14ac:dyDescent="0.3">
      <c r="A671" s="3" t="s">
        <v>1323</v>
      </c>
      <c r="B671" s="3" t="s">
        <v>643</v>
      </c>
      <c r="C671" s="3" t="s">
        <v>28</v>
      </c>
      <c r="D671" s="3" t="s">
        <v>45</v>
      </c>
      <c r="E671" s="3">
        <v>148</v>
      </c>
      <c r="F671" s="3">
        <v>88</v>
      </c>
      <c r="G671" s="3">
        <v>5083.53</v>
      </c>
      <c r="H671" s="3">
        <v>752362.44</v>
      </c>
      <c r="I671" s="4">
        <v>45690</v>
      </c>
      <c r="J671" s="4">
        <v>45896</v>
      </c>
      <c r="K671" s="3" t="s">
        <v>25</v>
      </c>
      <c r="L671" s="5" t="s">
        <v>30</v>
      </c>
    </row>
    <row r="672" spans="1:12" ht="14.25" customHeight="1" x14ac:dyDescent="0.3">
      <c r="A672" s="3" t="s">
        <v>1324</v>
      </c>
      <c r="B672" s="3" t="s">
        <v>1325</v>
      </c>
      <c r="C672" s="3" t="s">
        <v>44</v>
      </c>
      <c r="D672" s="3" t="s">
        <v>41</v>
      </c>
      <c r="E672" s="3">
        <v>160</v>
      </c>
      <c r="F672" s="3">
        <v>92</v>
      </c>
      <c r="G672" s="3">
        <v>18197.060000000001</v>
      </c>
      <c r="H672" s="3">
        <v>2911529.6</v>
      </c>
      <c r="I672" s="4">
        <v>45737</v>
      </c>
      <c r="J672" s="4">
        <v>45937</v>
      </c>
      <c r="K672" s="3" t="s">
        <v>46</v>
      </c>
      <c r="L672" s="5" t="s">
        <v>17</v>
      </c>
    </row>
    <row r="673" spans="1:12" ht="14.25" customHeight="1" x14ac:dyDescent="0.3">
      <c r="A673" s="3" t="s">
        <v>1326</v>
      </c>
      <c r="B673" s="3" t="s">
        <v>1327</v>
      </c>
      <c r="C673" s="3" t="s">
        <v>40</v>
      </c>
      <c r="D673" s="3" t="s">
        <v>41</v>
      </c>
      <c r="E673" s="3">
        <v>64</v>
      </c>
      <c r="F673" s="3">
        <v>27</v>
      </c>
      <c r="G673" s="3">
        <v>10373.049999999999</v>
      </c>
      <c r="H673" s="3">
        <v>663875.19999999995</v>
      </c>
      <c r="I673" s="4">
        <v>45757</v>
      </c>
      <c r="J673" s="4">
        <v>45877</v>
      </c>
      <c r="K673" s="3" t="s">
        <v>16</v>
      </c>
      <c r="L673" s="5" t="s">
        <v>30</v>
      </c>
    </row>
    <row r="674" spans="1:12" ht="14.25" customHeight="1" x14ac:dyDescent="0.3">
      <c r="A674" s="3" t="s">
        <v>1328</v>
      </c>
      <c r="B674" s="3" t="s">
        <v>1329</v>
      </c>
      <c r="C674" s="3" t="s">
        <v>20</v>
      </c>
      <c r="D674" s="3" t="s">
        <v>45</v>
      </c>
      <c r="E674" s="3">
        <v>75</v>
      </c>
      <c r="F674" s="3">
        <v>73</v>
      </c>
      <c r="G674" s="3">
        <v>8720.19</v>
      </c>
      <c r="H674" s="3">
        <v>654014.25</v>
      </c>
      <c r="I674" s="4">
        <v>45841</v>
      </c>
      <c r="J674" s="4">
        <v>45930</v>
      </c>
      <c r="K674" s="3" t="s">
        <v>16</v>
      </c>
      <c r="L674" s="5" t="s">
        <v>58</v>
      </c>
    </row>
    <row r="675" spans="1:12" ht="14.25" customHeight="1" x14ac:dyDescent="0.3">
      <c r="A675" s="3" t="s">
        <v>1330</v>
      </c>
      <c r="B675" s="3" t="s">
        <v>1331</v>
      </c>
      <c r="C675" s="3" t="s">
        <v>44</v>
      </c>
      <c r="D675" s="3" t="s">
        <v>15</v>
      </c>
      <c r="E675" s="3">
        <v>104</v>
      </c>
      <c r="F675" s="3">
        <v>38</v>
      </c>
      <c r="G675" s="3">
        <v>17855.84</v>
      </c>
      <c r="H675" s="3">
        <v>1857007.36</v>
      </c>
      <c r="I675" s="4">
        <v>45678</v>
      </c>
      <c r="J675" s="4">
        <v>45860</v>
      </c>
      <c r="K675" s="3" t="s">
        <v>29</v>
      </c>
      <c r="L675" s="5" t="s">
        <v>17</v>
      </c>
    </row>
    <row r="676" spans="1:12" ht="14.25" customHeight="1" x14ac:dyDescent="0.3">
      <c r="A676" s="3" t="s">
        <v>1332</v>
      </c>
      <c r="B676" s="3" t="s">
        <v>873</v>
      </c>
      <c r="C676" s="3" t="s">
        <v>20</v>
      </c>
      <c r="D676" s="3" t="s">
        <v>15</v>
      </c>
      <c r="E676" s="3">
        <v>149</v>
      </c>
      <c r="G676" s="3">
        <v>12644.59</v>
      </c>
      <c r="H676" s="3">
        <v>1884043.91</v>
      </c>
      <c r="I676" s="4">
        <v>45779</v>
      </c>
      <c r="J676" s="4">
        <v>45866</v>
      </c>
      <c r="K676" s="3" t="s">
        <v>25</v>
      </c>
      <c r="L676" s="5" t="s">
        <v>58</v>
      </c>
    </row>
    <row r="677" spans="1:12" ht="14.25" customHeight="1" x14ac:dyDescent="0.3">
      <c r="A677" s="3" t="s">
        <v>1333</v>
      </c>
      <c r="B677" s="3" t="s">
        <v>84</v>
      </c>
      <c r="C677" s="3" t="s">
        <v>20</v>
      </c>
      <c r="D677" s="3" t="s">
        <v>24</v>
      </c>
      <c r="E677" s="3">
        <v>178</v>
      </c>
      <c r="F677" s="3">
        <v>23</v>
      </c>
      <c r="G677" s="3">
        <v>13544.71</v>
      </c>
      <c r="H677" s="3">
        <v>2410958.38</v>
      </c>
      <c r="I677" s="4">
        <v>45742</v>
      </c>
      <c r="J677" s="4">
        <v>45925</v>
      </c>
      <c r="K677" s="3" t="s">
        <v>29</v>
      </c>
      <c r="L677" s="5" t="s">
        <v>30</v>
      </c>
    </row>
    <row r="678" spans="1:12" ht="14.25" customHeight="1" x14ac:dyDescent="0.3">
      <c r="A678" s="3" t="s">
        <v>1334</v>
      </c>
      <c r="B678" s="3" t="s">
        <v>1335</v>
      </c>
      <c r="C678" s="3" t="s">
        <v>28</v>
      </c>
      <c r="D678" s="3" t="s">
        <v>24</v>
      </c>
      <c r="E678" s="3">
        <v>149</v>
      </c>
      <c r="F678" s="3">
        <v>95</v>
      </c>
      <c r="G678" s="3">
        <v>9778.9599999999991</v>
      </c>
      <c r="H678" s="3">
        <v>1457065.04</v>
      </c>
      <c r="I678" s="4">
        <v>45725</v>
      </c>
      <c r="J678" s="4">
        <v>45894</v>
      </c>
      <c r="K678" s="3" t="s">
        <v>25</v>
      </c>
      <c r="L678" s="5" t="s">
        <v>33</v>
      </c>
    </row>
    <row r="679" spans="1:12" ht="14.25" customHeight="1" x14ac:dyDescent="0.3">
      <c r="A679" s="3" t="s">
        <v>1336</v>
      </c>
      <c r="B679" s="3" t="s">
        <v>1337</v>
      </c>
      <c r="C679" s="3" t="s">
        <v>44</v>
      </c>
      <c r="D679" s="3" t="s">
        <v>15</v>
      </c>
      <c r="E679" s="3">
        <v>161</v>
      </c>
      <c r="F679" s="3">
        <v>74</v>
      </c>
      <c r="G679" s="3">
        <v>19677.61</v>
      </c>
      <c r="H679" s="3">
        <v>3168095.21</v>
      </c>
      <c r="I679" s="4">
        <v>45676</v>
      </c>
      <c r="J679" s="4">
        <v>45874</v>
      </c>
      <c r="K679" s="3" t="s">
        <v>57</v>
      </c>
      <c r="L679" s="5" t="s">
        <v>30</v>
      </c>
    </row>
    <row r="680" spans="1:12" ht="14.25" customHeight="1" x14ac:dyDescent="0.3">
      <c r="A680" s="3" t="s">
        <v>1338</v>
      </c>
      <c r="B680" s="3" t="s">
        <v>1339</v>
      </c>
      <c r="C680" s="3" t="s">
        <v>20</v>
      </c>
      <c r="D680" s="3" t="s">
        <v>45</v>
      </c>
      <c r="E680" s="3">
        <v>5</v>
      </c>
      <c r="G680" s="3">
        <v>108.27</v>
      </c>
      <c r="H680" s="3">
        <v>541.35</v>
      </c>
      <c r="I680" s="4">
        <v>45736</v>
      </c>
      <c r="J680" s="4">
        <v>45870</v>
      </c>
      <c r="K680" s="3" t="s">
        <v>29</v>
      </c>
      <c r="L680" s="5" t="s">
        <v>58</v>
      </c>
    </row>
    <row r="681" spans="1:12" ht="14.25" customHeight="1" x14ac:dyDescent="0.3">
      <c r="A681" s="3" t="s">
        <v>1340</v>
      </c>
      <c r="B681" s="3" t="s">
        <v>992</v>
      </c>
      <c r="C681" s="3" t="s">
        <v>40</v>
      </c>
      <c r="D681" s="3" t="s">
        <v>45</v>
      </c>
      <c r="E681" s="3">
        <v>11</v>
      </c>
      <c r="F681" s="3">
        <v>25</v>
      </c>
      <c r="G681" s="3">
        <v>960.69</v>
      </c>
      <c r="H681" s="3">
        <v>10567.59</v>
      </c>
      <c r="I681" s="4">
        <v>45715</v>
      </c>
      <c r="J681" s="4">
        <v>45883</v>
      </c>
      <c r="L681" s="5" t="s">
        <v>21</v>
      </c>
    </row>
    <row r="682" spans="1:12" ht="14.25" customHeight="1" x14ac:dyDescent="0.3">
      <c r="A682" s="3" t="s">
        <v>1341</v>
      </c>
      <c r="B682" s="3" t="s">
        <v>1342</v>
      </c>
      <c r="C682" s="3" t="s">
        <v>20</v>
      </c>
      <c r="D682" s="3" t="s">
        <v>15</v>
      </c>
      <c r="E682" s="3">
        <v>123</v>
      </c>
      <c r="F682" s="3">
        <v>84</v>
      </c>
      <c r="G682" s="3">
        <v>9036.7800000000007</v>
      </c>
      <c r="H682" s="3">
        <v>1111523.94</v>
      </c>
      <c r="I682" s="4">
        <v>45709</v>
      </c>
      <c r="J682" s="4">
        <v>45935</v>
      </c>
      <c r="K682" s="3" t="s">
        <v>46</v>
      </c>
      <c r="L682" s="5" t="s">
        <v>17</v>
      </c>
    </row>
    <row r="683" spans="1:12" ht="14.25" customHeight="1" x14ac:dyDescent="0.3">
      <c r="A683" s="3" t="s">
        <v>1343</v>
      </c>
      <c r="B683" s="3" t="s">
        <v>1344</v>
      </c>
      <c r="C683" s="3" t="s">
        <v>44</v>
      </c>
      <c r="D683" s="3" t="s">
        <v>15</v>
      </c>
      <c r="E683" s="3">
        <v>98</v>
      </c>
      <c r="F683" s="3">
        <v>59</v>
      </c>
      <c r="G683" s="3">
        <v>9421.39</v>
      </c>
      <c r="H683" s="3">
        <v>923296.22</v>
      </c>
      <c r="I683" s="4">
        <v>45717</v>
      </c>
      <c r="J683" s="4">
        <v>45908</v>
      </c>
      <c r="K683" s="3" t="s">
        <v>29</v>
      </c>
      <c r="L683" s="5" t="s">
        <v>58</v>
      </c>
    </row>
    <row r="684" spans="1:12" ht="14.25" customHeight="1" x14ac:dyDescent="0.3">
      <c r="A684" s="3" t="s">
        <v>1345</v>
      </c>
      <c r="B684" s="3" t="s">
        <v>1346</v>
      </c>
      <c r="C684" s="3" t="s">
        <v>20</v>
      </c>
      <c r="D684" s="3" t="s">
        <v>24</v>
      </c>
      <c r="E684" s="3">
        <v>83</v>
      </c>
      <c r="F684" s="3">
        <v>75</v>
      </c>
      <c r="G684" s="3">
        <v>11837.81</v>
      </c>
      <c r="H684" s="3">
        <v>982538.23</v>
      </c>
      <c r="I684" s="4">
        <v>45720</v>
      </c>
      <c r="J684" s="4">
        <v>45891</v>
      </c>
      <c r="K684" s="3" t="s">
        <v>46</v>
      </c>
      <c r="L684" s="5" t="s">
        <v>17</v>
      </c>
    </row>
    <row r="685" spans="1:12" ht="14.25" customHeight="1" x14ac:dyDescent="0.3">
      <c r="A685" s="3" t="s">
        <v>1347</v>
      </c>
      <c r="B685" s="3" t="s">
        <v>1348</v>
      </c>
      <c r="C685" s="3" t="s">
        <v>14</v>
      </c>
      <c r="D685" s="3" t="s">
        <v>41</v>
      </c>
      <c r="E685" s="3">
        <v>48</v>
      </c>
      <c r="F685" s="3">
        <v>65</v>
      </c>
      <c r="G685" s="3">
        <v>1037.46</v>
      </c>
      <c r="H685" s="3">
        <v>49798.080000000002</v>
      </c>
      <c r="I685" s="4">
        <v>45804</v>
      </c>
      <c r="J685" s="4">
        <v>45925</v>
      </c>
      <c r="K685" s="3" t="s">
        <v>16</v>
      </c>
      <c r="L685" s="5" t="s">
        <v>33</v>
      </c>
    </row>
    <row r="686" spans="1:12" ht="14.25" customHeight="1" x14ac:dyDescent="0.3">
      <c r="A686" s="3" t="s">
        <v>1349</v>
      </c>
      <c r="B686" s="3" t="s">
        <v>1350</v>
      </c>
      <c r="C686" s="3" t="s">
        <v>40</v>
      </c>
      <c r="D686" s="3" t="s">
        <v>24</v>
      </c>
      <c r="E686" s="3">
        <v>42</v>
      </c>
      <c r="F686" s="3">
        <v>39</v>
      </c>
      <c r="G686" s="3">
        <v>2205.11</v>
      </c>
      <c r="H686" s="3">
        <v>92614.62000000001</v>
      </c>
      <c r="I686" s="4">
        <v>45691</v>
      </c>
      <c r="J686" s="4">
        <v>45898</v>
      </c>
      <c r="K686" s="3" t="s">
        <v>46</v>
      </c>
      <c r="L686" s="5" t="s">
        <v>58</v>
      </c>
    </row>
    <row r="687" spans="1:12" ht="14.25" customHeight="1" x14ac:dyDescent="0.3">
      <c r="A687" s="3" t="s">
        <v>1351</v>
      </c>
      <c r="B687" s="3" t="s">
        <v>783</v>
      </c>
      <c r="C687" s="3" t="s">
        <v>40</v>
      </c>
      <c r="D687" s="3" t="s">
        <v>53</v>
      </c>
      <c r="E687" s="3">
        <v>38</v>
      </c>
      <c r="F687" s="3">
        <v>68</v>
      </c>
      <c r="G687" s="3">
        <v>4409.2700000000004</v>
      </c>
      <c r="H687" s="3">
        <v>167552.26</v>
      </c>
      <c r="I687" s="4">
        <v>45778</v>
      </c>
      <c r="J687" s="4">
        <v>45927</v>
      </c>
      <c r="K687" s="3" t="s">
        <v>54</v>
      </c>
      <c r="L687" s="5" t="s">
        <v>21</v>
      </c>
    </row>
    <row r="688" spans="1:12" ht="14.25" customHeight="1" x14ac:dyDescent="0.3">
      <c r="A688" s="3" t="s">
        <v>1352</v>
      </c>
      <c r="B688" s="3" t="s">
        <v>1353</v>
      </c>
      <c r="C688" s="3" t="s">
        <v>14</v>
      </c>
      <c r="D688" s="3" t="s">
        <v>45</v>
      </c>
      <c r="E688" s="3">
        <v>53</v>
      </c>
      <c r="F688" s="3">
        <v>28</v>
      </c>
      <c r="G688" s="3">
        <v>16342.81</v>
      </c>
      <c r="H688" s="3">
        <v>866168.92999999993</v>
      </c>
      <c r="I688" s="4">
        <v>45761</v>
      </c>
      <c r="J688" s="4">
        <v>45905</v>
      </c>
      <c r="K688" s="3" t="s">
        <v>16</v>
      </c>
      <c r="L688" s="5" t="s">
        <v>21</v>
      </c>
    </row>
    <row r="689" spans="1:12" ht="14.25" customHeight="1" x14ac:dyDescent="0.3">
      <c r="A689" s="3" t="s">
        <v>1354</v>
      </c>
      <c r="B689" s="3" t="s">
        <v>1355</v>
      </c>
      <c r="C689" s="3" t="s">
        <v>44</v>
      </c>
      <c r="D689" s="3" t="s">
        <v>41</v>
      </c>
      <c r="F689" s="3">
        <v>36</v>
      </c>
      <c r="G689" s="3">
        <v>2321.08</v>
      </c>
      <c r="I689" s="4">
        <v>45709</v>
      </c>
      <c r="J689" s="4">
        <v>45920</v>
      </c>
      <c r="K689" s="3" t="s">
        <v>25</v>
      </c>
      <c r="L689" s="5" t="s">
        <v>17</v>
      </c>
    </row>
    <row r="690" spans="1:12" ht="14.25" customHeight="1" x14ac:dyDescent="0.3">
      <c r="A690" s="3" t="s">
        <v>1356</v>
      </c>
      <c r="B690" s="3" t="s">
        <v>1357</v>
      </c>
      <c r="C690" s="3" t="s">
        <v>28</v>
      </c>
      <c r="D690" s="3" t="s">
        <v>15</v>
      </c>
      <c r="E690" s="3">
        <v>58</v>
      </c>
      <c r="F690" s="3">
        <v>58</v>
      </c>
      <c r="G690" s="3">
        <v>11516.85</v>
      </c>
      <c r="H690" s="3">
        <v>667977.30000000005</v>
      </c>
      <c r="I690" s="4">
        <v>45737</v>
      </c>
      <c r="J690" s="4">
        <v>45940</v>
      </c>
      <c r="K690" s="3" t="s">
        <v>57</v>
      </c>
      <c r="L690" s="5" t="s">
        <v>30</v>
      </c>
    </row>
    <row r="691" spans="1:12" ht="14.25" customHeight="1" x14ac:dyDescent="0.3">
      <c r="A691" s="3" t="s">
        <v>1358</v>
      </c>
      <c r="B691" s="3" t="s">
        <v>1359</v>
      </c>
      <c r="C691" s="3" t="s">
        <v>14</v>
      </c>
      <c r="D691" s="3" t="s">
        <v>53</v>
      </c>
      <c r="E691" s="3">
        <v>140</v>
      </c>
      <c r="F691" s="3">
        <v>83</v>
      </c>
      <c r="G691" s="3">
        <v>14060.06</v>
      </c>
      <c r="H691" s="3">
        <v>1968408.4</v>
      </c>
      <c r="I691" s="4">
        <v>45846</v>
      </c>
      <c r="J691" s="4">
        <v>45887</v>
      </c>
      <c r="K691" s="3" t="s">
        <v>25</v>
      </c>
      <c r="L691" s="5" t="s">
        <v>17</v>
      </c>
    </row>
    <row r="692" spans="1:12" ht="14.25" customHeight="1" x14ac:dyDescent="0.3">
      <c r="A692" s="3" t="s">
        <v>1360</v>
      </c>
      <c r="B692" s="3" t="s">
        <v>1361</v>
      </c>
      <c r="C692" s="3" t="s">
        <v>40</v>
      </c>
      <c r="D692" s="3" t="s">
        <v>15</v>
      </c>
      <c r="E692" s="3">
        <v>76</v>
      </c>
      <c r="F692" s="3">
        <v>65</v>
      </c>
      <c r="G692" s="3">
        <v>3345.82</v>
      </c>
      <c r="H692" s="3">
        <v>254282.32</v>
      </c>
      <c r="I692" s="4">
        <v>45833</v>
      </c>
      <c r="J692" s="4">
        <v>45913</v>
      </c>
      <c r="L692" s="5" t="s">
        <v>17</v>
      </c>
    </row>
    <row r="693" spans="1:12" ht="14.25" customHeight="1" x14ac:dyDescent="0.3">
      <c r="A693" s="3" t="s">
        <v>1362</v>
      </c>
      <c r="B693" s="3" t="s">
        <v>1363</v>
      </c>
      <c r="C693" s="3" t="s">
        <v>20</v>
      </c>
      <c r="D693" s="3" t="s">
        <v>24</v>
      </c>
      <c r="E693" s="3">
        <v>75</v>
      </c>
      <c r="F693" s="3">
        <v>91</v>
      </c>
      <c r="G693" s="3">
        <v>18156.84</v>
      </c>
      <c r="H693" s="3">
        <v>1361763</v>
      </c>
      <c r="I693" s="4">
        <v>45798</v>
      </c>
      <c r="J693" s="4">
        <v>45860</v>
      </c>
      <c r="K693" s="3" t="s">
        <v>54</v>
      </c>
      <c r="L693" s="5" t="s">
        <v>30</v>
      </c>
    </row>
    <row r="694" spans="1:12" ht="14.25" customHeight="1" x14ac:dyDescent="0.3">
      <c r="A694" s="3" t="s">
        <v>1364</v>
      </c>
      <c r="B694" s="3" t="s">
        <v>1365</v>
      </c>
      <c r="C694" s="3" t="s">
        <v>14</v>
      </c>
      <c r="D694" s="3" t="s">
        <v>15</v>
      </c>
      <c r="E694" s="3">
        <v>108</v>
      </c>
      <c r="F694" s="3">
        <v>31</v>
      </c>
      <c r="G694" s="3">
        <v>13508.43</v>
      </c>
      <c r="H694" s="3">
        <v>1458910.44</v>
      </c>
      <c r="I694" s="4">
        <v>45754</v>
      </c>
      <c r="J694" s="4">
        <v>45887</v>
      </c>
      <c r="K694" s="3" t="s">
        <v>16</v>
      </c>
      <c r="L694" s="5" t="s">
        <v>30</v>
      </c>
    </row>
    <row r="695" spans="1:12" ht="14.25" customHeight="1" x14ac:dyDescent="0.3">
      <c r="A695" s="3" t="s">
        <v>1366</v>
      </c>
      <c r="B695" s="3" t="s">
        <v>1367</v>
      </c>
      <c r="C695" s="3" t="s">
        <v>40</v>
      </c>
      <c r="D695" s="3" t="s">
        <v>15</v>
      </c>
      <c r="E695" s="3">
        <v>44</v>
      </c>
      <c r="F695" s="3">
        <v>88</v>
      </c>
      <c r="G695" s="3">
        <v>81.22</v>
      </c>
      <c r="H695" s="3">
        <v>3573.68</v>
      </c>
      <c r="I695" s="4">
        <v>45720</v>
      </c>
      <c r="J695" s="4">
        <v>45894</v>
      </c>
      <c r="K695" s="3" t="s">
        <v>57</v>
      </c>
      <c r="L695" s="5" t="s">
        <v>30</v>
      </c>
    </row>
    <row r="696" spans="1:12" ht="14.25" customHeight="1" x14ac:dyDescent="0.3">
      <c r="A696" s="3" t="s">
        <v>1368</v>
      </c>
      <c r="B696" s="3" t="s">
        <v>1369</v>
      </c>
      <c r="C696" s="3" t="s">
        <v>28</v>
      </c>
      <c r="D696" s="3" t="s">
        <v>24</v>
      </c>
      <c r="E696" s="3">
        <v>86</v>
      </c>
      <c r="F696" s="3">
        <v>49</v>
      </c>
      <c r="G696" s="3">
        <v>5189.26</v>
      </c>
      <c r="H696" s="3">
        <v>446276.36</v>
      </c>
      <c r="I696" s="4">
        <v>45701</v>
      </c>
      <c r="J696" s="4">
        <v>45938</v>
      </c>
      <c r="K696" s="3" t="s">
        <v>16</v>
      </c>
      <c r="L696" s="5" t="s">
        <v>30</v>
      </c>
    </row>
    <row r="697" spans="1:12" ht="14.25" customHeight="1" x14ac:dyDescent="0.3">
      <c r="A697" s="3" t="s">
        <v>1370</v>
      </c>
      <c r="B697" s="3" t="s">
        <v>1371</v>
      </c>
      <c r="C697" s="3" t="s">
        <v>14</v>
      </c>
      <c r="D697" s="3" t="s">
        <v>41</v>
      </c>
      <c r="E697" s="3">
        <v>176</v>
      </c>
      <c r="F697" s="3">
        <v>66</v>
      </c>
      <c r="G697" s="3">
        <v>17438.37</v>
      </c>
      <c r="H697" s="3">
        <v>3069153.12</v>
      </c>
      <c r="I697" s="4">
        <v>45740</v>
      </c>
      <c r="J697" s="4">
        <v>45874</v>
      </c>
      <c r="K697" s="3" t="s">
        <v>54</v>
      </c>
      <c r="L697" s="5" t="s">
        <v>17</v>
      </c>
    </row>
    <row r="698" spans="1:12" ht="14.25" customHeight="1" x14ac:dyDescent="0.3">
      <c r="A698" s="3" t="s">
        <v>469</v>
      </c>
      <c r="B698" s="3" t="s">
        <v>1372</v>
      </c>
      <c r="C698" s="3" t="s">
        <v>28</v>
      </c>
      <c r="D698" s="3" t="s">
        <v>24</v>
      </c>
      <c r="E698" s="3">
        <v>67</v>
      </c>
      <c r="F698" s="3">
        <v>52</v>
      </c>
      <c r="G698" s="3">
        <v>9151.92</v>
      </c>
      <c r="H698" s="3">
        <v>613178.64</v>
      </c>
      <c r="I698" s="4">
        <v>45837</v>
      </c>
      <c r="J698" s="4">
        <v>45939</v>
      </c>
      <c r="K698" s="3" t="s">
        <v>16</v>
      </c>
      <c r="L698" s="5" t="s">
        <v>21</v>
      </c>
    </row>
    <row r="699" spans="1:12" ht="14.25" customHeight="1" x14ac:dyDescent="0.3">
      <c r="A699" s="3" t="s">
        <v>1373</v>
      </c>
      <c r="B699" s="3" t="s">
        <v>1374</v>
      </c>
      <c r="C699" s="3" t="s">
        <v>44</v>
      </c>
      <c r="D699" s="3" t="s">
        <v>15</v>
      </c>
      <c r="E699" s="3">
        <v>146</v>
      </c>
      <c r="F699" s="3">
        <v>47</v>
      </c>
      <c r="G699" s="3">
        <v>11014.19</v>
      </c>
      <c r="H699" s="3">
        <v>1608071.74</v>
      </c>
      <c r="I699" s="4">
        <v>45815</v>
      </c>
      <c r="J699" s="4">
        <v>45890</v>
      </c>
      <c r="K699" s="3" t="s">
        <v>54</v>
      </c>
      <c r="L699" s="5" t="s">
        <v>30</v>
      </c>
    </row>
    <row r="700" spans="1:12" ht="14.25" customHeight="1" x14ac:dyDescent="0.3">
      <c r="A700" s="3" t="s">
        <v>1375</v>
      </c>
      <c r="B700" s="3" t="s">
        <v>428</v>
      </c>
      <c r="C700" s="3" t="s">
        <v>28</v>
      </c>
      <c r="D700" s="3" t="s">
        <v>24</v>
      </c>
      <c r="E700" s="3">
        <v>75</v>
      </c>
      <c r="F700" s="3">
        <v>34</v>
      </c>
      <c r="G700" s="3">
        <v>15009.52</v>
      </c>
      <c r="H700" s="3">
        <v>1125714</v>
      </c>
      <c r="I700" s="4">
        <v>45816</v>
      </c>
      <c r="J700" s="4">
        <v>45887</v>
      </c>
      <c r="K700" s="3" t="s">
        <v>46</v>
      </c>
      <c r="L700" s="5" t="s">
        <v>17</v>
      </c>
    </row>
    <row r="701" spans="1:12" ht="14.25" customHeight="1" x14ac:dyDescent="0.3">
      <c r="A701" s="3" t="s">
        <v>1376</v>
      </c>
      <c r="B701" s="3" t="s">
        <v>1377</v>
      </c>
      <c r="C701" s="3" t="s">
        <v>28</v>
      </c>
      <c r="D701" s="3" t="s">
        <v>41</v>
      </c>
      <c r="E701" s="3">
        <v>190</v>
      </c>
      <c r="G701" s="3">
        <v>13589.47</v>
      </c>
      <c r="H701" s="3">
        <v>2581999.2999999998</v>
      </c>
      <c r="I701" s="4">
        <v>45770</v>
      </c>
      <c r="J701" s="4">
        <v>45918</v>
      </c>
      <c r="K701" s="3" t="s">
        <v>29</v>
      </c>
      <c r="L701" s="5" t="s">
        <v>58</v>
      </c>
    </row>
    <row r="702" spans="1:12" ht="14.25" customHeight="1" x14ac:dyDescent="0.3">
      <c r="A702" s="3" t="s">
        <v>1378</v>
      </c>
      <c r="B702" s="3" t="s">
        <v>1379</v>
      </c>
      <c r="C702" s="3" t="s">
        <v>44</v>
      </c>
      <c r="D702" s="3" t="s">
        <v>53</v>
      </c>
      <c r="E702" s="3">
        <v>50</v>
      </c>
      <c r="F702" s="3">
        <v>94</v>
      </c>
      <c r="G702" s="3">
        <v>11993.91</v>
      </c>
      <c r="H702" s="3">
        <v>599695.5</v>
      </c>
      <c r="I702" s="4">
        <v>45703</v>
      </c>
      <c r="J702" s="4">
        <v>45855</v>
      </c>
      <c r="K702" s="3" t="s">
        <v>54</v>
      </c>
      <c r="L702" s="5" t="s">
        <v>17</v>
      </c>
    </row>
    <row r="703" spans="1:12" ht="14.25" customHeight="1" x14ac:dyDescent="0.3">
      <c r="A703" s="3" t="s">
        <v>1380</v>
      </c>
      <c r="B703" s="3" t="s">
        <v>1381</v>
      </c>
      <c r="C703" s="3" t="s">
        <v>44</v>
      </c>
      <c r="D703" s="3" t="s">
        <v>45</v>
      </c>
      <c r="E703" s="3">
        <v>117</v>
      </c>
      <c r="F703" s="3">
        <v>92</v>
      </c>
      <c r="G703" s="3">
        <v>12270.84</v>
      </c>
      <c r="H703" s="3">
        <v>1435688.28</v>
      </c>
      <c r="I703" s="4">
        <v>45817</v>
      </c>
      <c r="J703" s="4">
        <v>45928</v>
      </c>
      <c r="L703" s="5" t="s">
        <v>30</v>
      </c>
    </row>
    <row r="704" spans="1:12" ht="14.25" customHeight="1" x14ac:dyDescent="0.3">
      <c r="A704" s="3" t="s">
        <v>350</v>
      </c>
      <c r="B704" s="3" t="s">
        <v>1382</v>
      </c>
      <c r="C704" s="3" t="s">
        <v>14</v>
      </c>
      <c r="D704" s="3" t="s">
        <v>24</v>
      </c>
      <c r="E704" s="3">
        <v>83</v>
      </c>
      <c r="F704" s="3">
        <v>89</v>
      </c>
      <c r="G704" s="3">
        <v>2455.14</v>
      </c>
      <c r="H704" s="3">
        <v>203776.62</v>
      </c>
      <c r="I704" s="4">
        <v>45814</v>
      </c>
      <c r="J704" s="4">
        <v>45884</v>
      </c>
      <c r="K704" s="3" t="s">
        <v>54</v>
      </c>
      <c r="L704" s="5" t="s">
        <v>30</v>
      </c>
    </row>
    <row r="705" spans="1:12" ht="14.25" customHeight="1" x14ac:dyDescent="0.3">
      <c r="A705" s="3" t="s">
        <v>1383</v>
      </c>
      <c r="B705" s="3" t="s">
        <v>1384</v>
      </c>
      <c r="C705" s="3" t="s">
        <v>14</v>
      </c>
      <c r="D705" s="3" t="s">
        <v>45</v>
      </c>
      <c r="E705" s="3">
        <v>165</v>
      </c>
      <c r="G705" s="3">
        <v>10702.65</v>
      </c>
      <c r="H705" s="3">
        <v>1765937.25</v>
      </c>
      <c r="I705" s="4">
        <v>45791</v>
      </c>
      <c r="J705" s="4">
        <v>45915</v>
      </c>
      <c r="L705" s="5" t="s">
        <v>33</v>
      </c>
    </row>
    <row r="706" spans="1:12" ht="14.25" customHeight="1" x14ac:dyDescent="0.3">
      <c r="A706" s="3" t="s">
        <v>1385</v>
      </c>
      <c r="B706" s="3" t="s">
        <v>1386</v>
      </c>
      <c r="C706" s="3" t="s">
        <v>20</v>
      </c>
      <c r="D706" s="3" t="s">
        <v>53</v>
      </c>
      <c r="E706" s="3">
        <v>1</v>
      </c>
      <c r="F706" s="3">
        <v>60</v>
      </c>
      <c r="G706" s="3">
        <v>8469.58</v>
      </c>
      <c r="H706" s="3">
        <v>8469.58</v>
      </c>
      <c r="I706" s="4">
        <v>45685</v>
      </c>
      <c r="J706" s="4">
        <v>45918</v>
      </c>
      <c r="K706" s="3" t="s">
        <v>57</v>
      </c>
      <c r="L706" s="5" t="s">
        <v>21</v>
      </c>
    </row>
    <row r="707" spans="1:12" ht="14.25" customHeight="1" x14ac:dyDescent="0.3">
      <c r="A707" s="3" t="s">
        <v>1387</v>
      </c>
      <c r="B707" s="3" t="s">
        <v>602</v>
      </c>
      <c r="C707" s="3" t="s">
        <v>14</v>
      </c>
      <c r="D707" s="3" t="s">
        <v>41</v>
      </c>
      <c r="E707" s="3">
        <v>64</v>
      </c>
      <c r="F707" s="3">
        <v>74</v>
      </c>
      <c r="G707" s="3">
        <v>11565.14</v>
      </c>
      <c r="H707" s="3">
        <v>740168.96</v>
      </c>
      <c r="I707" s="4">
        <v>45799</v>
      </c>
      <c r="J707" s="4">
        <v>45856</v>
      </c>
      <c r="K707" s="3" t="s">
        <v>46</v>
      </c>
      <c r="L707" s="5" t="s">
        <v>58</v>
      </c>
    </row>
    <row r="708" spans="1:12" ht="14.25" customHeight="1" x14ac:dyDescent="0.3">
      <c r="A708" s="3" t="s">
        <v>1388</v>
      </c>
      <c r="B708" s="3" t="s">
        <v>1389</v>
      </c>
      <c r="C708" s="3" t="s">
        <v>14</v>
      </c>
      <c r="D708" s="3" t="s">
        <v>45</v>
      </c>
      <c r="G708" s="3">
        <v>4360.22</v>
      </c>
      <c r="I708" s="4">
        <v>45749</v>
      </c>
      <c r="J708" s="4">
        <v>45936</v>
      </c>
      <c r="K708" s="3" t="s">
        <v>25</v>
      </c>
      <c r="L708" s="5" t="s">
        <v>33</v>
      </c>
    </row>
    <row r="709" spans="1:12" ht="14.25" customHeight="1" x14ac:dyDescent="0.3">
      <c r="A709" s="3" t="s">
        <v>1390</v>
      </c>
      <c r="B709" s="3" t="s">
        <v>1391</v>
      </c>
      <c r="C709" s="3" t="s">
        <v>20</v>
      </c>
      <c r="D709" s="3" t="s">
        <v>45</v>
      </c>
      <c r="E709" s="3">
        <v>22</v>
      </c>
      <c r="F709" s="3">
        <v>43</v>
      </c>
      <c r="G709" s="3">
        <v>13063.22</v>
      </c>
      <c r="H709" s="3">
        <v>287390.84000000003</v>
      </c>
      <c r="I709" s="4">
        <v>45801</v>
      </c>
      <c r="J709" s="4">
        <v>45932</v>
      </c>
      <c r="K709" s="3" t="s">
        <v>57</v>
      </c>
      <c r="L709" s="5" t="s">
        <v>17</v>
      </c>
    </row>
    <row r="710" spans="1:12" ht="14.25" customHeight="1" x14ac:dyDescent="0.3">
      <c r="A710" s="3" t="s">
        <v>1392</v>
      </c>
      <c r="B710" s="3" t="s">
        <v>1393</v>
      </c>
      <c r="C710" s="3" t="s">
        <v>44</v>
      </c>
      <c r="D710" s="3" t="s">
        <v>53</v>
      </c>
      <c r="E710" s="3">
        <v>20</v>
      </c>
      <c r="F710" s="3">
        <v>73</v>
      </c>
      <c r="G710" s="3">
        <v>17044.23</v>
      </c>
      <c r="H710" s="3">
        <v>340884.6</v>
      </c>
      <c r="I710" s="4">
        <v>45716</v>
      </c>
      <c r="J710" s="4">
        <v>45903</v>
      </c>
      <c r="K710" s="3" t="s">
        <v>46</v>
      </c>
      <c r="L710" s="5" t="s">
        <v>30</v>
      </c>
    </row>
    <row r="711" spans="1:12" ht="14.25" customHeight="1" x14ac:dyDescent="0.3">
      <c r="A711" s="3" t="s">
        <v>1394</v>
      </c>
      <c r="B711" s="3" t="s">
        <v>1395</v>
      </c>
      <c r="C711" s="3" t="s">
        <v>44</v>
      </c>
      <c r="D711" s="3" t="s">
        <v>53</v>
      </c>
      <c r="E711" s="3">
        <v>98</v>
      </c>
      <c r="F711" s="3">
        <v>64</v>
      </c>
      <c r="G711" s="3">
        <v>5543.85</v>
      </c>
      <c r="H711" s="3">
        <v>543297.30000000005</v>
      </c>
      <c r="I711" s="4">
        <v>45790</v>
      </c>
      <c r="J711" s="4">
        <v>45868</v>
      </c>
      <c r="K711" s="3" t="s">
        <v>25</v>
      </c>
      <c r="L711" s="5" t="s">
        <v>58</v>
      </c>
    </row>
    <row r="712" spans="1:12" ht="14.25" customHeight="1" x14ac:dyDescent="0.3">
      <c r="A712" s="3" t="s">
        <v>1396</v>
      </c>
      <c r="B712" s="3" t="s">
        <v>1397</v>
      </c>
      <c r="C712" s="3" t="s">
        <v>44</v>
      </c>
      <c r="E712" s="3">
        <v>121</v>
      </c>
      <c r="F712" s="3">
        <v>49</v>
      </c>
      <c r="G712" s="3">
        <v>8956.07</v>
      </c>
      <c r="H712" s="3">
        <v>1083684.47</v>
      </c>
      <c r="I712" s="4">
        <v>45835</v>
      </c>
      <c r="J712" s="4">
        <v>45893</v>
      </c>
      <c r="K712" s="3" t="s">
        <v>57</v>
      </c>
      <c r="L712" s="5" t="s">
        <v>33</v>
      </c>
    </row>
    <row r="713" spans="1:12" ht="14.25" customHeight="1" x14ac:dyDescent="0.3">
      <c r="A713" s="3" t="s">
        <v>1398</v>
      </c>
      <c r="B713" s="3" t="s">
        <v>1399</v>
      </c>
      <c r="C713" s="3" t="s">
        <v>40</v>
      </c>
      <c r="D713" s="3" t="s">
        <v>41</v>
      </c>
      <c r="E713" s="3">
        <v>194</v>
      </c>
      <c r="F713" s="3">
        <v>86</v>
      </c>
      <c r="G713" s="3">
        <v>17158.37</v>
      </c>
      <c r="H713" s="3">
        <v>3328723.78</v>
      </c>
      <c r="I713" s="4">
        <v>45827</v>
      </c>
      <c r="J713" s="4">
        <v>45931</v>
      </c>
      <c r="K713" s="3" t="s">
        <v>16</v>
      </c>
      <c r="L713" s="5" t="s">
        <v>33</v>
      </c>
    </row>
    <row r="714" spans="1:12" ht="14.25" customHeight="1" x14ac:dyDescent="0.3">
      <c r="A714" s="3" t="s">
        <v>1400</v>
      </c>
      <c r="B714" s="3" t="s">
        <v>1401</v>
      </c>
      <c r="C714" s="3" t="s">
        <v>28</v>
      </c>
      <c r="D714" s="3" t="s">
        <v>41</v>
      </c>
      <c r="E714" s="3">
        <v>40</v>
      </c>
      <c r="F714" s="3">
        <v>82</v>
      </c>
      <c r="G714" s="3">
        <v>2022.53</v>
      </c>
      <c r="H714" s="3">
        <v>80901.2</v>
      </c>
      <c r="I714" s="4">
        <v>45768</v>
      </c>
      <c r="J714" s="4">
        <v>45883</v>
      </c>
      <c r="K714" s="3" t="s">
        <v>16</v>
      </c>
      <c r="L714" s="5" t="s">
        <v>30</v>
      </c>
    </row>
    <row r="715" spans="1:12" ht="14.25" customHeight="1" x14ac:dyDescent="0.3">
      <c r="A715" s="3" t="s">
        <v>1402</v>
      </c>
      <c r="B715" s="3" t="s">
        <v>1403</v>
      </c>
      <c r="C715" s="3" t="s">
        <v>44</v>
      </c>
      <c r="D715" s="3" t="s">
        <v>15</v>
      </c>
      <c r="F715" s="3">
        <v>52</v>
      </c>
      <c r="G715" s="3">
        <v>10539.96</v>
      </c>
      <c r="I715" s="4">
        <v>45721</v>
      </c>
      <c r="J715" s="4">
        <v>45907</v>
      </c>
      <c r="K715" s="3" t="s">
        <v>25</v>
      </c>
      <c r="L715" s="5" t="s">
        <v>21</v>
      </c>
    </row>
    <row r="716" spans="1:12" ht="14.25" customHeight="1" x14ac:dyDescent="0.3">
      <c r="A716" s="3" t="s">
        <v>1404</v>
      </c>
      <c r="B716" s="3" t="s">
        <v>1405</v>
      </c>
      <c r="C716" s="3" t="s">
        <v>28</v>
      </c>
      <c r="D716" s="3" t="s">
        <v>53</v>
      </c>
      <c r="E716" s="3">
        <v>183</v>
      </c>
      <c r="F716" s="3">
        <v>47</v>
      </c>
      <c r="G716" s="3">
        <v>8639.06</v>
      </c>
      <c r="H716" s="3">
        <v>1580947.98</v>
      </c>
      <c r="I716" s="4">
        <v>45802</v>
      </c>
      <c r="J716" s="4">
        <v>45934</v>
      </c>
      <c r="K716" s="3" t="s">
        <v>46</v>
      </c>
      <c r="L716" s="5" t="s">
        <v>17</v>
      </c>
    </row>
    <row r="717" spans="1:12" ht="14.25" customHeight="1" x14ac:dyDescent="0.3">
      <c r="A717" s="3" t="s">
        <v>1406</v>
      </c>
      <c r="B717" s="3" t="s">
        <v>1407</v>
      </c>
      <c r="C717" s="3" t="s">
        <v>14</v>
      </c>
      <c r="D717" s="3" t="s">
        <v>53</v>
      </c>
      <c r="E717" s="3">
        <v>164</v>
      </c>
      <c r="F717" s="3">
        <v>75</v>
      </c>
      <c r="G717" s="3">
        <v>15250.04</v>
      </c>
      <c r="H717" s="3">
        <v>2501006.56</v>
      </c>
      <c r="I717" s="4">
        <v>45790</v>
      </c>
      <c r="J717" s="4">
        <v>45920</v>
      </c>
      <c r="K717" s="3" t="s">
        <v>29</v>
      </c>
      <c r="L717" s="5" t="s">
        <v>17</v>
      </c>
    </row>
    <row r="718" spans="1:12" ht="14.25" customHeight="1" x14ac:dyDescent="0.3">
      <c r="A718" s="3" t="s">
        <v>1408</v>
      </c>
      <c r="B718" s="3" t="s">
        <v>1131</v>
      </c>
      <c r="C718" s="3" t="s">
        <v>40</v>
      </c>
      <c r="D718" s="3" t="s">
        <v>15</v>
      </c>
      <c r="E718" s="3">
        <v>147</v>
      </c>
      <c r="F718" s="3">
        <v>38</v>
      </c>
      <c r="G718" s="3">
        <v>557.67999999999995</v>
      </c>
      <c r="H718" s="3">
        <v>81978.959999999992</v>
      </c>
      <c r="I718" s="4">
        <v>45744</v>
      </c>
      <c r="J718" s="4">
        <v>45880</v>
      </c>
      <c r="K718" s="3" t="s">
        <v>46</v>
      </c>
      <c r="L718" s="5" t="s">
        <v>30</v>
      </c>
    </row>
    <row r="719" spans="1:12" ht="14.25" customHeight="1" x14ac:dyDescent="0.3">
      <c r="A719" s="3" t="s">
        <v>1409</v>
      </c>
      <c r="B719" s="3" t="s">
        <v>1410</v>
      </c>
      <c r="C719" s="3" t="s">
        <v>28</v>
      </c>
      <c r="D719" s="3" t="s">
        <v>15</v>
      </c>
      <c r="E719" s="3">
        <v>145</v>
      </c>
      <c r="F719" s="3">
        <v>54</v>
      </c>
      <c r="G719" s="3">
        <v>6845.05</v>
      </c>
      <c r="H719" s="3">
        <v>992532.25</v>
      </c>
      <c r="I719" s="4">
        <v>45734</v>
      </c>
      <c r="J719" s="4">
        <v>45893</v>
      </c>
      <c r="K719" s="3" t="s">
        <v>29</v>
      </c>
      <c r="L719" s="5" t="s">
        <v>17</v>
      </c>
    </row>
    <row r="720" spans="1:12" ht="14.25" customHeight="1" x14ac:dyDescent="0.3">
      <c r="A720" s="3" t="s">
        <v>1411</v>
      </c>
      <c r="B720" s="3" t="s">
        <v>1412</v>
      </c>
      <c r="C720" s="3" t="s">
        <v>40</v>
      </c>
      <c r="E720" s="3">
        <v>63</v>
      </c>
      <c r="F720" s="3">
        <v>88</v>
      </c>
      <c r="G720" s="3">
        <v>10645.15</v>
      </c>
      <c r="H720" s="3">
        <v>670644.44999999995</v>
      </c>
      <c r="I720" s="4">
        <v>45779</v>
      </c>
      <c r="J720" s="4">
        <v>45870</v>
      </c>
      <c r="K720" s="3" t="s">
        <v>29</v>
      </c>
      <c r="L720" s="5" t="s">
        <v>17</v>
      </c>
    </row>
    <row r="721" spans="1:12" ht="14.25" customHeight="1" x14ac:dyDescent="0.3">
      <c r="A721" s="3" t="s">
        <v>1413</v>
      </c>
      <c r="B721" s="3" t="s">
        <v>1414</v>
      </c>
      <c r="C721" s="3" t="s">
        <v>44</v>
      </c>
      <c r="D721" s="3" t="s">
        <v>53</v>
      </c>
      <c r="E721" s="3">
        <v>183</v>
      </c>
      <c r="F721" s="3">
        <v>95</v>
      </c>
      <c r="G721" s="3">
        <v>11215.78</v>
      </c>
      <c r="H721" s="3">
        <v>2052487.74</v>
      </c>
      <c r="I721" s="4">
        <v>45692</v>
      </c>
      <c r="J721" s="4">
        <v>45932</v>
      </c>
      <c r="K721" s="3" t="s">
        <v>29</v>
      </c>
      <c r="L721" s="5" t="s">
        <v>33</v>
      </c>
    </row>
    <row r="722" spans="1:12" ht="14.25" customHeight="1" x14ac:dyDescent="0.3">
      <c r="A722" s="3" t="s">
        <v>1415</v>
      </c>
      <c r="B722" s="3" t="s">
        <v>1416</v>
      </c>
      <c r="C722" s="3" t="s">
        <v>28</v>
      </c>
      <c r="D722" s="3" t="s">
        <v>24</v>
      </c>
      <c r="E722" s="3">
        <v>131</v>
      </c>
      <c r="F722" s="3">
        <v>69</v>
      </c>
      <c r="G722" s="3">
        <v>9737.51</v>
      </c>
      <c r="H722" s="3">
        <v>1275613.81</v>
      </c>
      <c r="I722" s="4">
        <v>45731</v>
      </c>
      <c r="J722" s="4">
        <v>45887</v>
      </c>
      <c r="K722" s="3" t="s">
        <v>54</v>
      </c>
      <c r="L722" s="5" t="s">
        <v>33</v>
      </c>
    </row>
    <row r="723" spans="1:12" ht="14.25" customHeight="1" x14ac:dyDescent="0.3">
      <c r="A723" s="3" t="s">
        <v>1417</v>
      </c>
      <c r="B723" s="3" t="s">
        <v>1418</v>
      </c>
      <c r="C723" s="3" t="s">
        <v>40</v>
      </c>
      <c r="D723" s="3" t="s">
        <v>15</v>
      </c>
      <c r="F723" s="3">
        <v>86</v>
      </c>
      <c r="G723" s="3">
        <v>19282.150000000001</v>
      </c>
      <c r="I723" s="4">
        <v>45749</v>
      </c>
      <c r="J723" s="4">
        <v>45881</v>
      </c>
      <c r="K723" s="3" t="s">
        <v>29</v>
      </c>
      <c r="L723" s="5" t="s">
        <v>33</v>
      </c>
    </row>
    <row r="724" spans="1:12" ht="14.25" customHeight="1" x14ac:dyDescent="0.3">
      <c r="A724" s="3" t="s">
        <v>1419</v>
      </c>
      <c r="B724" s="3" t="s">
        <v>1420</v>
      </c>
      <c r="C724" s="3" t="s">
        <v>28</v>
      </c>
      <c r="D724" s="3" t="s">
        <v>15</v>
      </c>
      <c r="E724" s="3">
        <v>153</v>
      </c>
      <c r="F724" s="3">
        <v>46</v>
      </c>
      <c r="G724" s="3">
        <v>4216.84</v>
      </c>
      <c r="H724" s="3">
        <v>645176.52</v>
      </c>
      <c r="I724" s="4">
        <v>45779</v>
      </c>
      <c r="J724" s="4">
        <v>45909</v>
      </c>
      <c r="L724" s="5" t="s">
        <v>33</v>
      </c>
    </row>
    <row r="725" spans="1:12" ht="14.25" customHeight="1" x14ac:dyDescent="0.3">
      <c r="A725" s="3" t="s">
        <v>1421</v>
      </c>
      <c r="B725" s="3" t="s">
        <v>1422</v>
      </c>
      <c r="C725" s="3" t="s">
        <v>44</v>
      </c>
      <c r="D725" s="3" t="s">
        <v>45</v>
      </c>
      <c r="E725" s="3">
        <v>191</v>
      </c>
      <c r="F725" s="3">
        <v>70</v>
      </c>
      <c r="G725" s="3">
        <v>515.87</v>
      </c>
      <c r="H725" s="3">
        <v>98531.17</v>
      </c>
      <c r="I725" s="4">
        <v>45787</v>
      </c>
      <c r="J725" s="4">
        <v>45900</v>
      </c>
      <c r="K725" s="3" t="s">
        <v>29</v>
      </c>
      <c r="L725" s="5" t="s">
        <v>58</v>
      </c>
    </row>
    <row r="726" spans="1:12" ht="14.25" customHeight="1" x14ac:dyDescent="0.3">
      <c r="A726" s="3" t="s">
        <v>1423</v>
      </c>
      <c r="B726" s="3" t="s">
        <v>1424</v>
      </c>
      <c r="C726" s="3" t="s">
        <v>44</v>
      </c>
      <c r="D726" s="3" t="s">
        <v>45</v>
      </c>
      <c r="E726" s="3">
        <v>142</v>
      </c>
      <c r="G726" s="3">
        <v>2644.45</v>
      </c>
      <c r="H726" s="3">
        <v>375511.9</v>
      </c>
      <c r="I726" s="4">
        <v>45772</v>
      </c>
      <c r="J726" s="4">
        <v>45876</v>
      </c>
      <c r="K726" s="3" t="s">
        <v>16</v>
      </c>
      <c r="L726" s="5" t="s">
        <v>21</v>
      </c>
    </row>
    <row r="727" spans="1:12" ht="14.25" customHeight="1" x14ac:dyDescent="0.3">
      <c r="A727" s="3" t="s">
        <v>1425</v>
      </c>
      <c r="B727" s="3" t="s">
        <v>1426</v>
      </c>
      <c r="C727" s="3" t="s">
        <v>20</v>
      </c>
      <c r="D727" s="3" t="s">
        <v>53</v>
      </c>
      <c r="F727" s="3">
        <v>56</v>
      </c>
      <c r="G727" s="3">
        <v>19120.580000000002</v>
      </c>
      <c r="I727" s="4">
        <v>45769</v>
      </c>
      <c r="J727" s="4">
        <v>45894</v>
      </c>
      <c r="K727" s="3" t="s">
        <v>29</v>
      </c>
      <c r="L727" s="5" t="s">
        <v>17</v>
      </c>
    </row>
    <row r="728" spans="1:12" ht="14.25" customHeight="1" x14ac:dyDescent="0.3">
      <c r="A728" s="3" t="s">
        <v>1427</v>
      </c>
      <c r="B728" s="3" t="s">
        <v>1428</v>
      </c>
      <c r="C728" s="3" t="s">
        <v>14</v>
      </c>
      <c r="D728" s="3" t="s">
        <v>15</v>
      </c>
      <c r="E728" s="3">
        <v>34</v>
      </c>
      <c r="F728" s="3">
        <v>25</v>
      </c>
      <c r="G728" s="3">
        <v>12078.71</v>
      </c>
      <c r="H728" s="3">
        <v>410676.14</v>
      </c>
      <c r="I728" s="4">
        <v>45794</v>
      </c>
      <c r="J728" s="4">
        <v>45890</v>
      </c>
      <c r="K728" s="3" t="s">
        <v>46</v>
      </c>
      <c r="L728" s="5" t="s">
        <v>58</v>
      </c>
    </row>
    <row r="729" spans="1:12" ht="14.25" customHeight="1" x14ac:dyDescent="0.3">
      <c r="A729" s="3" t="s">
        <v>1429</v>
      </c>
      <c r="B729" s="3" t="s">
        <v>1430</v>
      </c>
      <c r="C729" s="3" t="s">
        <v>44</v>
      </c>
      <c r="D729" s="3" t="s">
        <v>45</v>
      </c>
      <c r="E729" s="3">
        <v>112</v>
      </c>
      <c r="F729" s="3">
        <v>48</v>
      </c>
      <c r="G729" s="3">
        <v>5803.69</v>
      </c>
      <c r="H729" s="3">
        <v>650013.27999999991</v>
      </c>
      <c r="I729" s="4">
        <v>45768</v>
      </c>
      <c r="J729" s="4">
        <v>45872</v>
      </c>
      <c r="K729" s="3" t="s">
        <v>29</v>
      </c>
      <c r="L729" s="5" t="s">
        <v>17</v>
      </c>
    </row>
    <row r="730" spans="1:12" ht="14.25" customHeight="1" x14ac:dyDescent="0.3">
      <c r="A730" s="3" t="s">
        <v>571</v>
      </c>
      <c r="B730" s="3" t="s">
        <v>1431</v>
      </c>
      <c r="C730" s="3" t="s">
        <v>28</v>
      </c>
      <c r="D730" s="3" t="s">
        <v>53</v>
      </c>
      <c r="E730" s="3">
        <v>144</v>
      </c>
      <c r="F730" s="3">
        <v>41</v>
      </c>
      <c r="G730" s="3">
        <v>10851.08</v>
      </c>
      <c r="H730" s="3">
        <v>1562555.52</v>
      </c>
      <c r="I730" s="4">
        <v>45690</v>
      </c>
      <c r="J730" s="4">
        <v>45933</v>
      </c>
      <c r="L730" s="5" t="s">
        <v>30</v>
      </c>
    </row>
    <row r="731" spans="1:12" ht="14.25" customHeight="1" x14ac:dyDescent="0.3">
      <c r="A731" s="3" t="s">
        <v>1432</v>
      </c>
      <c r="B731" s="3" t="s">
        <v>1433</v>
      </c>
      <c r="C731" s="3" t="s">
        <v>44</v>
      </c>
      <c r="D731" s="3" t="s">
        <v>24</v>
      </c>
      <c r="E731" s="3">
        <v>48</v>
      </c>
      <c r="F731" s="3">
        <v>32</v>
      </c>
      <c r="G731" s="3">
        <v>10857.01</v>
      </c>
      <c r="H731" s="3">
        <v>521136.48</v>
      </c>
      <c r="I731" s="4">
        <v>45808</v>
      </c>
      <c r="J731" s="4">
        <v>45889</v>
      </c>
      <c r="K731" s="3" t="s">
        <v>46</v>
      </c>
      <c r="L731" s="5" t="s">
        <v>17</v>
      </c>
    </row>
    <row r="732" spans="1:12" ht="14.25" customHeight="1" x14ac:dyDescent="0.3">
      <c r="A732" s="3" t="s">
        <v>1434</v>
      </c>
      <c r="B732" s="3" t="s">
        <v>1435</v>
      </c>
      <c r="C732" s="3" t="s">
        <v>20</v>
      </c>
      <c r="D732" s="3" t="s">
        <v>24</v>
      </c>
      <c r="E732" s="3">
        <v>122</v>
      </c>
      <c r="F732" s="3">
        <v>70</v>
      </c>
      <c r="G732" s="3">
        <v>7155.9</v>
      </c>
      <c r="H732" s="3">
        <v>873019.79999999993</v>
      </c>
      <c r="I732" s="4">
        <v>45786</v>
      </c>
      <c r="J732" s="4">
        <v>45937</v>
      </c>
      <c r="K732" s="3" t="s">
        <v>29</v>
      </c>
      <c r="L732" s="5" t="s">
        <v>21</v>
      </c>
    </row>
    <row r="733" spans="1:12" ht="14.25" customHeight="1" x14ac:dyDescent="0.3">
      <c r="A733" s="3" t="s">
        <v>1436</v>
      </c>
      <c r="B733" s="3" t="s">
        <v>1437</v>
      </c>
      <c r="C733" s="3" t="s">
        <v>44</v>
      </c>
      <c r="D733" s="3" t="s">
        <v>15</v>
      </c>
      <c r="E733" s="3">
        <v>108</v>
      </c>
      <c r="F733" s="3">
        <v>70</v>
      </c>
      <c r="G733" s="3">
        <v>3584.56</v>
      </c>
      <c r="H733" s="3">
        <v>387132.48</v>
      </c>
      <c r="I733" s="4">
        <v>45788</v>
      </c>
      <c r="J733" s="4">
        <v>45857</v>
      </c>
      <c r="K733" s="3" t="s">
        <v>46</v>
      </c>
      <c r="L733" s="5" t="s">
        <v>17</v>
      </c>
    </row>
    <row r="734" spans="1:12" ht="14.25" customHeight="1" x14ac:dyDescent="0.3">
      <c r="A734" s="3" t="s">
        <v>1438</v>
      </c>
      <c r="B734" s="3" t="s">
        <v>1439</v>
      </c>
      <c r="C734" s="3" t="s">
        <v>14</v>
      </c>
      <c r="D734" s="3" t="s">
        <v>24</v>
      </c>
      <c r="E734" s="3">
        <v>173</v>
      </c>
      <c r="F734" s="3">
        <v>40</v>
      </c>
      <c r="G734" s="3">
        <v>19330.03</v>
      </c>
      <c r="H734" s="3">
        <v>3344095.19</v>
      </c>
      <c r="I734" s="4">
        <v>45797</v>
      </c>
      <c r="J734" s="4">
        <v>45899</v>
      </c>
      <c r="K734" s="3" t="s">
        <v>57</v>
      </c>
      <c r="L734" s="5" t="s">
        <v>33</v>
      </c>
    </row>
    <row r="735" spans="1:12" ht="14.25" customHeight="1" x14ac:dyDescent="0.3">
      <c r="A735" s="3" t="s">
        <v>1440</v>
      </c>
      <c r="B735" s="3" t="s">
        <v>1441</v>
      </c>
      <c r="C735" s="3" t="s">
        <v>44</v>
      </c>
      <c r="D735" s="3" t="s">
        <v>15</v>
      </c>
      <c r="E735" s="3">
        <v>67</v>
      </c>
      <c r="F735" s="3">
        <v>20</v>
      </c>
      <c r="G735" s="3">
        <v>11630.33</v>
      </c>
      <c r="H735" s="3">
        <v>779232.11</v>
      </c>
      <c r="I735" s="4">
        <v>45678</v>
      </c>
      <c r="J735" s="4">
        <v>45930</v>
      </c>
      <c r="K735" s="3" t="s">
        <v>29</v>
      </c>
      <c r="L735" s="5" t="s">
        <v>33</v>
      </c>
    </row>
    <row r="736" spans="1:12" ht="14.25" customHeight="1" x14ac:dyDescent="0.3">
      <c r="A736" s="3" t="s">
        <v>1442</v>
      </c>
      <c r="B736" s="3" t="s">
        <v>498</v>
      </c>
      <c r="C736" s="3" t="s">
        <v>14</v>
      </c>
      <c r="D736" s="3" t="s">
        <v>41</v>
      </c>
      <c r="F736" s="3">
        <v>30</v>
      </c>
      <c r="G736" s="3">
        <v>4185.8100000000004</v>
      </c>
      <c r="I736" s="4">
        <v>45845</v>
      </c>
      <c r="J736" s="4">
        <v>45927</v>
      </c>
      <c r="L736" s="5" t="s">
        <v>33</v>
      </c>
    </row>
    <row r="737" spans="1:12" ht="14.25" customHeight="1" x14ac:dyDescent="0.3">
      <c r="A737" s="3" t="s">
        <v>1443</v>
      </c>
      <c r="B737" s="3" t="s">
        <v>1444</v>
      </c>
      <c r="C737" s="3" t="s">
        <v>14</v>
      </c>
      <c r="D737" s="3" t="s">
        <v>15</v>
      </c>
      <c r="E737" s="3">
        <v>16</v>
      </c>
      <c r="F737" s="3">
        <v>43</v>
      </c>
      <c r="G737" s="3">
        <v>12432.18</v>
      </c>
      <c r="H737" s="3">
        <v>198914.88</v>
      </c>
      <c r="I737" s="4">
        <v>45676</v>
      </c>
      <c r="J737" s="4">
        <v>45922</v>
      </c>
      <c r="K737" s="3" t="s">
        <v>16</v>
      </c>
      <c r="L737" s="5" t="s">
        <v>21</v>
      </c>
    </row>
    <row r="738" spans="1:12" ht="14.25" customHeight="1" x14ac:dyDescent="0.3">
      <c r="A738" s="3" t="s">
        <v>1445</v>
      </c>
      <c r="B738" s="3" t="s">
        <v>1446</v>
      </c>
      <c r="C738" s="3" t="s">
        <v>40</v>
      </c>
      <c r="D738" s="3" t="s">
        <v>15</v>
      </c>
      <c r="E738" s="3">
        <v>27</v>
      </c>
      <c r="F738" s="3">
        <v>24</v>
      </c>
      <c r="G738" s="3">
        <v>9537.14</v>
      </c>
      <c r="H738" s="3">
        <v>257502.78</v>
      </c>
      <c r="I738" s="4">
        <v>45747</v>
      </c>
      <c r="J738" s="4">
        <v>45931</v>
      </c>
      <c r="K738" s="3" t="s">
        <v>46</v>
      </c>
      <c r="L738" s="5" t="s">
        <v>33</v>
      </c>
    </row>
    <row r="739" spans="1:12" ht="14.25" customHeight="1" x14ac:dyDescent="0.3">
      <c r="A739" s="3" t="s">
        <v>1447</v>
      </c>
      <c r="B739" s="3" t="s">
        <v>1448</v>
      </c>
      <c r="C739" s="3" t="s">
        <v>14</v>
      </c>
      <c r="D739" s="3" t="s">
        <v>15</v>
      </c>
      <c r="E739" s="3">
        <v>63</v>
      </c>
      <c r="G739" s="3">
        <v>7101.54</v>
      </c>
      <c r="H739" s="3">
        <v>447397.02</v>
      </c>
      <c r="I739" s="4">
        <v>45704</v>
      </c>
      <c r="J739" s="4">
        <v>45913</v>
      </c>
      <c r="K739" s="3" t="s">
        <v>25</v>
      </c>
      <c r="L739" s="5" t="s">
        <v>30</v>
      </c>
    </row>
    <row r="740" spans="1:12" ht="14.25" customHeight="1" x14ac:dyDescent="0.3">
      <c r="A740" s="3" t="s">
        <v>1449</v>
      </c>
      <c r="B740" s="3" t="s">
        <v>1450</v>
      </c>
      <c r="C740" s="3" t="s">
        <v>40</v>
      </c>
      <c r="D740" s="3" t="s">
        <v>53</v>
      </c>
      <c r="F740" s="3">
        <v>40</v>
      </c>
      <c r="G740" s="3">
        <v>14929.91</v>
      </c>
      <c r="I740" s="4">
        <v>45809</v>
      </c>
      <c r="J740" s="4">
        <v>45866</v>
      </c>
      <c r="K740" s="3" t="s">
        <v>29</v>
      </c>
      <c r="L740" s="5" t="s">
        <v>33</v>
      </c>
    </row>
    <row r="741" spans="1:12" ht="14.25" customHeight="1" x14ac:dyDescent="0.3">
      <c r="A741" s="3" t="s">
        <v>1451</v>
      </c>
      <c r="B741" s="3" t="s">
        <v>1452</v>
      </c>
      <c r="C741" s="3" t="s">
        <v>44</v>
      </c>
      <c r="D741" s="3" t="s">
        <v>15</v>
      </c>
      <c r="E741" s="3">
        <v>4</v>
      </c>
      <c r="G741" s="3">
        <v>5551.56</v>
      </c>
      <c r="H741" s="3">
        <v>22206.240000000002</v>
      </c>
      <c r="I741" s="4">
        <v>45757</v>
      </c>
      <c r="J741" s="4">
        <v>45861</v>
      </c>
      <c r="K741" s="3" t="s">
        <v>25</v>
      </c>
      <c r="L741" s="5" t="s">
        <v>58</v>
      </c>
    </row>
    <row r="742" spans="1:12" ht="14.25" customHeight="1" x14ac:dyDescent="0.3">
      <c r="A742" s="3" t="s">
        <v>1453</v>
      </c>
      <c r="B742" s="3" t="s">
        <v>1454</v>
      </c>
      <c r="C742" s="3" t="s">
        <v>28</v>
      </c>
      <c r="D742" s="3" t="s">
        <v>15</v>
      </c>
      <c r="E742" s="3">
        <v>11</v>
      </c>
      <c r="F742" s="3">
        <v>89</v>
      </c>
      <c r="G742" s="3">
        <v>3018.48</v>
      </c>
      <c r="H742" s="3">
        <v>33203.279999999999</v>
      </c>
      <c r="I742" s="4">
        <v>45748</v>
      </c>
      <c r="J742" s="4">
        <v>45888</v>
      </c>
      <c r="K742" s="3" t="s">
        <v>29</v>
      </c>
      <c r="L742" s="5" t="s">
        <v>33</v>
      </c>
    </row>
    <row r="743" spans="1:12" ht="14.25" customHeight="1" x14ac:dyDescent="0.3">
      <c r="A743" s="3" t="s">
        <v>1455</v>
      </c>
      <c r="B743" s="3" t="s">
        <v>1456</v>
      </c>
      <c r="C743" s="3" t="s">
        <v>14</v>
      </c>
      <c r="D743" s="3" t="s">
        <v>45</v>
      </c>
      <c r="E743" s="3">
        <v>47</v>
      </c>
      <c r="F743" s="3">
        <v>71</v>
      </c>
      <c r="G743" s="3">
        <v>17277.77</v>
      </c>
      <c r="H743" s="3">
        <v>812055.19000000006</v>
      </c>
      <c r="I743" s="4">
        <v>45808</v>
      </c>
      <c r="J743" s="4">
        <v>45864</v>
      </c>
      <c r="K743" s="3" t="s">
        <v>29</v>
      </c>
      <c r="L743" s="5" t="s">
        <v>33</v>
      </c>
    </row>
    <row r="744" spans="1:12" ht="14.25" customHeight="1" x14ac:dyDescent="0.3">
      <c r="A744" s="3" t="s">
        <v>1457</v>
      </c>
      <c r="B744" s="3" t="s">
        <v>1458</v>
      </c>
      <c r="C744" s="3" t="s">
        <v>44</v>
      </c>
      <c r="D744" s="3" t="s">
        <v>24</v>
      </c>
      <c r="E744" s="3">
        <v>182</v>
      </c>
      <c r="F744" s="3">
        <v>94</v>
      </c>
      <c r="G744" s="3">
        <v>4104.3</v>
      </c>
      <c r="H744" s="3">
        <v>746982.6</v>
      </c>
      <c r="I744" s="4">
        <v>45828</v>
      </c>
      <c r="J744" s="4">
        <v>45860</v>
      </c>
      <c r="K744" s="3" t="s">
        <v>57</v>
      </c>
      <c r="L744" s="5" t="s">
        <v>17</v>
      </c>
    </row>
    <row r="745" spans="1:12" ht="14.25" customHeight="1" x14ac:dyDescent="0.3">
      <c r="A745" s="3" t="s">
        <v>1459</v>
      </c>
      <c r="B745" s="3" t="s">
        <v>1460</v>
      </c>
      <c r="C745" s="3" t="s">
        <v>20</v>
      </c>
      <c r="D745" s="3" t="s">
        <v>41</v>
      </c>
      <c r="E745" s="3">
        <v>142</v>
      </c>
      <c r="F745" s="3">
        <v>46</v>
      </c>
      <c r="G745" s="3">
        <v>10249.950000000001</v>
      </c>
      <c r="H745" s="3">
        <v>1455492.9</v>
      </c>
      <c r="I745" s="4">
        <v>45679</v>
      </c>
      <c r="J745" s="4">
        <v>45923</v>
      </c>
      <c r="K745" s="3" t="s">
        <v>29</v>
      </c>
      <c r="L745" s="5" t="s">
        <v>33</v>
      </c>
    </row>
    <row r="746" spans="1:12" ht="14.25" customHeight="1" x14ac:dyDescent="0.3">
      <c r="A746" s="3" t="s">
        <v>1461</v>
      </c>
      <c r="B746" s="3" t="s">
        <v>1462</v>
      </c>
      <c r="C746" s="3" t="s">
        <v>28</v>
      </c>
      <c r="D746" s="3" t="s">
        <v>15</v>
      </c>
      <c r="E746" s="3">
        <v>178</v>
      </c>
      <c r="F746" s="3">
        <v>72</v>
      </c>
      <c r="G746" s="3">
        <v>19615.75</v>
      </c>
      <c r="H746" s="3">
        <v>3491603.5</v>
      </c>
      <c r="I746" s="4">
        <v>45723</v>
      </c>
      <c r="J746" s="4">
        <v>45853</v>
      </c>
      <c r="K746" s="3" t="s">
        <v>57</v>
      </c>
      <c r="L746" s="5" t="s">
        <v>30</v>
      </c>
    </row>
    <row r="747" spans="1:12" ht="14.25" customHeight="1" x14ac:dyDescent="0.3">
      <c r="A747" s="3" t="s">
        <v>1463</v>
      </c>
      <c r="B747" s="3" t="s">
        <v>1464</v>
      </c>
      <c r="C747" s="3" t="s">
        <v>14</v>
      </c>
      <c r="D747" s="3" t="s">
        <v>41</v>
      </c>
      <c r="E747" s="3">
        <v>178</v>
      </c>
      <c r="F747" s="3">
        <v>66</v>
      </c>
      <c r="G747" s="3">
        <v>15302.33</v>
      </c>
      <c r="H747" s="3">
        <v>2723814.74</v>
      </c>
      <c r="I747" s="4">
        <v>45839</v>
      </c>
      <c r="J747" s="4">
        <v>45917</v>
      </c>
      <c r="L747" s="5" t="s">
        <v>33</v>
      </c>
    </row>
    <row r="748" spans="1:12" ht="14.25" customHeight="1" x14ac:dyDescent="0.3">
      <c r="A748" s="3" t="s">
        <v>1465</v>
      </c>
      <c r="B748" s="3" t="s">
        <v>1466</v>
      </c>
      <c r="C748" s="3" t="s">
        <v>44</v>
      </c>
      <c r="D748" s="3" t="s">
        <v>41</v>
      </c>
      <c r="E748" s="3">
        <v>134</v>
      </c>
      <c r="F748" s="3">
        <v>54</v>
      </c>
      <c r="G748" s="3">
        <v>4049.47</v>
      </c>
      <c r="H748" s="3">
        <v>542628.98</v>
      </c>
      <c r="I748" s="4">
        <v>45708</v>
      </c>
      <c r="J748" s="4">
        <v>45906</v>
      </c>
      <c r="L748" s="5" t="s">
        <v>58</v>
      </c>
    </row>
    <row r="749" spans="1:12" ht="14.25" customHeight="1" x14ac:dyDescent="0.3">
      <c r="A749" s="3" t="s">
        <v>1467</v>
      </c>
      <c r="B749" s="3" t="s">
        <v>1468</v>
      </c>
      <c r="C749" s="3" t="s">
        <v>14</v>
      </c>
      <c r="D749" s="3" t="s">
        <v>45</v>
      </c>
      <c r="E749" s="3">
        <v>115</v>
      </c>
      <c r="F749" s="3">
        <v>64</v>
      </c>
      <c r="G749" s="3">
        <v>8811.0400000000009</v>
      </c>
      <c r="H749" s="3">
        <v>1013269.6</v>
      </c>
      <c r="I749" s="4">
        <v>45723</v>
      </c>
      <c r="J749" s="4">
        <v>45890</v>
      </c>
      <c r="K749" s="3" t="s">
        <v>57</v>
      </c>
      <c r="L749" s="5" t="s">
        <v>21</v>
      </c>
    </row>
    <row r="750" spans="1:12" ht="14.25" customHeight="1" x14ac:dyDescent="0.3">
      <c r="A750" s="3" t="s">
        <v>1469</v>
      </c>
      <c r="B750" s="3" t="s">
        <v>1470</v>
      </c>
      <c r="C750" s="3" t="s">
        <v>40</v>
      </c>
      <c r="E750" s="3">
        <v>71</v>
      </c>
      <c r="F750" s="3">
        <v>38</v>
      </c>
      <c r="G750" s="3">
        <v>6272.39</v>
      </c>
      <c r="H750" s="3">
        <v>445339.69</v>
      </c>
      <c r="I750" s="4">
        <v>45838</v>
      </c>
      <c r="J750" s="4">
        <v>45926</v>
      </c>
      <c r="L750" s="5" t="s">
        <v>17</v>
      </c>
    </row>
    <row r="751" spans="1:12" ht="14.25" customHeight="1" x14ac:dyDescent="0.3">
      <c r="A751" s="3" t="s">
        <v>1471</v>
      </c>
      <c r="B751" s="3" t="s">
        <v>1472</v>
      </c>
      <c r="C751" s="3" t="s">
        <v>20</v>
      </c>
      <c r="D751" s="3" t="s">
        <v>41</v>
      </c>
      <c r="E751" s="3">
        <v>186</v>
      </c>
      <c r="F751" s="3">
        <v>88</v>
      </c>
      <c r="G751" s="3">
        <v>10233.129999999999</v>
      </c>
      <c r="H751" s="3">
        <v>1903362.18</v>
      </c>
      <c r="I751" s="4">
        <v>45692</v>
      </c>
      <c r="J751" s="4">
        <v>45927</v>
      </c>
      <c r="K751" s="3" t="s">
        <v>46</v>
      </c>
      <c r="L751" s="5" t="s">
        <v>21</v>
      </c>
    </row>
    <row r="752" spans="1:12" ht="14.25" customHeight="1" x14ac:dyDescent="0.3">
      <c r="A752" s="3" t="s">
        <v>1473</v>
      </c>
      <c r="B752" s="3" t="s">
        <v>1474</v>
      </c>
      <c r="C752" s="3" t="s">
        <v>14</v>
      </c>
      <c r="D752" s="3" t="s">
        <v>45</v>
      </c>
      <c r="E752" s="3">
        <v>188</v>
      </c>
      <c r="F752" s="3">
        <v>50</v>
      </c>
      <c r="G752" s="3">
        <v>14693.89</v>
      </c>
      <c r="H752" s="3">
        <v>2762451.32</v>
      </c>
      <c r="I752" s="4">
        <v>45760</v>
      </c>
      <c r="J752" s="4">
        <v>45879</v>
      </c>
      <c r="K752" s="3" t="s">
        <v>57</v>
      </c>
      <c r="L752" s="5" t="s">
        <v>21</v>
      </c>
    </row>
    <row r="753" spans="1:12" ht="14.25" customHeight="1" x14ac:dyDescent="0.3">
      <c r="A753" s="3" t="s">
        <v>1475</v>
      </c>
      <c r="B753" s="3" t="s">
        <v>1476</v>
      </c>
      <c r="C753" s="3" t="s">
        <v>28</v>
      </c>
      <c r="D753" s="3" t="s">
        <v>15</v>
      </c>
      <c r="E753" s="3">
        <v>21</v>
      </c>
      <c r="F753" s="3">
        <v>62</v>
      </c>
      <c r="G753" s="3">
        <v>17447.36</v>
      </c>
      <c r="H753" s="3">
        <v>366394.56</v>
      </c>
      <c r="I753" s="4">
        <v>45817</v>
      </c>
      <c r="J753" s="4">
        <v>45931</v>
      </c>
      <c r="K753" s="3" t="s">
        <v>57</v>
      </c>
      <c r="L753" s="5" t="s">
        <v>30</v>
      </c>
    </row>
    <row r="754" spans="1:12" ht="14.25" customHeight="1" x14ac:dyDescent="0.3">
      <c r="A754" s="3" t="s">
        <v>1477</v>
      </c>
      <c r="B754" s="3" t="s">
        <v>1478</v>
      </c>
      <c r="C754" s="3" t="s">
        <v>20</v>
      </c>
      <c r="D754" s="3" t="s">
        <v>24</v>
      </c>
      <c r="E754" s="3">
        <v>41</v>
      </c>
      <c r="F754" s="3">
        <v>83</v>
      </c>
      <c r="G754" s="3">
        <v>6022.94</v>
      </c>
      <c r="H754" s="3">
        <v>246940.54</v>
      </c>
      <c r="I754" s="4">
        <v>45816</v>
      </c>
      <c r="J754" s="4">
        <v>45918</v>
      </c>
      <c r="K754" s="3" t="s">
        <v>57</v>
      </c>
      <c r="L754" s="5" t="s">
        <v>30</v>
      </c>
    </row>
    <row r="755" spans="1:12" ht="14.25" customHeight="1" x14ac:dyDescent="0.3">
      <c r="A755" s="3" t="s">
        <v>1479</v>
      </c>
      <c r="B755" s="3" t="s">
        <v>1480</v>
      </c>
      <c r="C755" s="3" t="s">
        <v>14</v>
      </c>
      <c r="D755" s="3" t="s">
        <v>53</v>
      </c>
      <c r="E755" s="3">
        <v>193</v>
      </c>
      <c r="F755" s="3">
        <v>60</v>
      </c>
      <c r="G755" s="3">
        <v>5611.26</v>
      </c>
      <c r="H755" s="3">
        <v>1082973.18</v>
      </c>
      <c r="I755" s="4">
        <v>45710</v>
      </c>
      <c r="J755" s="4">
        <v>45873</v>
      </c>
      <c r="K755" s="3" t="s">
        <v>57</v>
      </c>
      <c r="L755" s="5" t="s">
        <v>21</v>
      </c>
    </row>
    <row r="756" spans="1:12" ht="14.25" customHeight="1" x14ac:dyDescent="0.3">
      <c r="A756" s="3" t="s">
        <v>1481</v>
      </c>
      <c r="B756" s="3" t="s">
        <v>1223</v>
      </c>
      <c r="C756" s="3" t="s">
        <v>20</v>
      </c>
      <c r="D756" s="3" t="s">
        <v>15</v>
      </c>
      <c r="E756" s="3">
        <v>29</v>
      </c>
      <c r="F756" s="3">
        <v>76</v>
      </c>
      <c r="G756" s="3">
        <v>15878.21</v>
      </c>
      <c r="H756" s="3">
        <v>460468.09</v>
      </c>
      <c r="I756" s="4">
        <v>45739</v>
      </c>
      <c r="J756" s="4">
        <v>45893</v>
      </c>
      <c r="K756" s="3" t="s">
        <v>54</v>
      </c>
      <c r="L756" s="5" t="s">
        <v>33</v>
      </c>
    </row>
    <row r="757" spans="1:12" ht="14.25" customHeight="1" x14ac:dyDescent="0.3">
      <c r="A757" s="3" t="s">
        <v>1482</v>
      </c>
      <c r="B757" s="3" t="s">
        <v>1483</v>
      </c>
      <c r="C757" s="3" t="s">
        <v>28</v>
      </c>
      <c r="D757" s="3" t="s">
        <v>53</v>
      </c>
      <c r="E757" s="3">
        <v>7</v>
      </c>
      <c r="F757" s="3">
        <v>45</v>
      </c>
      <c r="G757" s="3">
        <v>16577.96</v>
      </c>
      <c r="H757" s="3">
        <v>116045.72</v>
      </c>
      <c r="I757" s="4">
        <v>45702</v>
      </c>
      <c r="J757" s="4">
        <v>45873</v>
      </c>
      <c r="K757" s="3" t="s">
        <v>57</v>
      </c>
      <c r="L757" s="5" t="s">
        <v>33</v>
      </c>
    </row>
    <row r="758" spans="1:12" ht="14.25" customHeight="1" x14ac:dyDescent="0.3">
      <c r="A758" s="3" t="s">
        <v>1484</v>
      </c>
      <c r="B758" s="3" t="s">
        <v>1485</v>
      </c>
      <c r="C758" s="3" t="s">
        <v>44</v>
      </c>
      <c r="D758" s="3" t="s">
        <v>53</v>
      </c>
      <c r="E758" s="3">
        <v>134</v>
      </c>
      <c r="F758" s="3">
        <v>86</v>
      </c>
      <c r="G758" s="3">
        <v>14770.5</v>
      </c>
      <c r="H758" s="3">
        <v>1979247</v>
      </c>
      <c r="I758" s="4">
        <v>45678</v>
      </c>
      <c r="J758" s="4">
        <v>45866</v>
      </c>
      <c r="L758" s="5" t="s">
        <v>17</v>
      </c>
    </row>
    <row r="759" spans="1:12" ht="14.25" customHeight="1" x14ac:dyDescent="0.3">
      <c r="A759" s="3" t="s">
        <v>1486</v>
      </c>
      <c r="B759" s="3" t="s">
        <v>444</v>
      </c>
      <c r="C759" s="3" t="s">
        <v>20</v>
      </c>
      <c r="D759" s="3" t="s">
        <v>45</v>
      </c>
      <c r="E759" s="3">
        <v>36</v>
      </c>
      <c r="F759" s="3">
        <v>20</v>
      </c>
      <c r="G759" s="3">
        <v>1427.14</v>
      </c>
      <c r="H759" s="3">
        <v>51377.04</v>
      </c>
      <c r="I759" s="4">
        <v>45797</v>
      </c>
      <c r="J759" s="4">
        <v>45928</v>
      </c>
      <c r="K759" s="3" t="s">
        <v>16</v>
      </c>
      <c r="L759" s="5" t="s">
        <v>17</v>
      </c>
    </row>
    <row r="760" spans="1:12" ht="14.25" customHeight="1" x14ac:dyDescent="0.3">
      <c r="A760" s="3" t="s">
        <v>1487</v>
      </c>
      <c r="B760" s="3" t="s">
        <v>1488</v>
      </c>
      <c r="C760" s="3" t="s">
        <v>14</v>
      </c>
      <c r="D760" s="3" t="s">
        <v>41</v>
      </c>
      <c r="E760" s="3">
        <v>135</v>
      </c>
      <c r="F760" s="3">
        <v>24</v>
      </c>
      <c r="G760" s="3">
        <v>16447.439999999999</v>
      </c>
      <c r="H760" s="3">
        <v>2220404.4</v>
      </c>
      <c r="I760" s="4">
        <v>45831</v>
      </c>
      <c r="J760" s="4">
        <v>45933</v>
      </c>
      <c r="L760" s="5" t="s">
        <v>58</v>
      </c>
    </row>
    <row r="761" spans="1:12" ht="14.25" customHeight="1" x14ac:dyDescent="0.3">
      <c r="A761" s="3" t="s">
        <v>1489</v>
      </c>
      <c r="B761" s="3" t="s">
        <v>1490</v>
      </c>
      <c r="C761" s="3" t="s">
        <v>44</v>
      </c>
      <c r="D761" s="3" t="s">
        <v>24</v>
      </c>
      <c r="E761" s="3">
        <v>126</v>
      </c>
      <c r="F761" s="3">
        <v>20</v>
      </c>
      <c r="G761" s="3">
        <v>16926.13</v>
      </c>
      <c r="H761" s="3">
        <v>2132692.38</v>
      </c>
      <c r="I761" s="4">
        <v>45778</v>
      </c>
      <c r="J761" s="4">
        <v>45932</v>
      </c>
      <c r="L761" s="5" t="s">
        <v>33</v>
      </c>
    </row>
    <row r="762" spans="1:12" ht="14.25" customHeight="1" x14ac:dyDescent="0.3">
      <c r="A762" s="3" t="s">
        <v>1491</v>
      </c>
      <c r="B762" s="3" t="s">
        <v>1492</v>
      </c>
      <c r="C762" s="3" t="s">
        <v>44</v>
      </c>
      <c r="D762" s="3" t="s">
        <v>45</v>
      </c>
      <c r="E762" s="3">
        <v>22</v>
      </c>
      <c r="F762" s="3">
        <v>28</v>
      </c>
      <c r="G762" s="3">
        <v>14476.83</v>
      </c>
      <c r="H762" s="3">
        <v>318490.26</v>
      </c>
      <c r="I762" s="4">
        <v>45709</v>
      </c>
      <c r="J762" s="4">
        <v>45866</v>
      </c>
      <c r="K762" s="3" t="s">
        <v>54</v>
      </c>
      <c r="L762" s="5" t="s">
        <v>30</v>
      </c>
    </row>
    <row r="763" spans="1:12" ht="14.25" customHeight="1" x14ac:dyDescent="0.3">
      <c r="A763" s="3" t="s">
        <v>1493</v>
      </c>
      <c r="B763" s="3" t="s">
        <v>1494</v>
      </c>
      <c r="C763" s="3" t="s">
        <v>40</v>
      </c>
      <c r="D763" s="3" t="s">
        <v>24</v>
      </c>
      <c r="E763" s="3">
        <v>157</v>
      </c>
      <c r="F763" s="3">
        <v>94</v>
      </c>
      <c r="G763" s="3">
        <v>7008.97</v>
      </c>
      <c r="H763" s="3">
        <v>1100408.29</v>
      </c>
      <c r="I763" s="4">
        <v>45780</v>
      </c>
      <c r="J763" s="4">
        <v>45884</v>
      </c>
      <c r="K763" s="3" t="s">
        <v>57</v>
      </c>
      <c r="L763" s="5" t="s">
        <v>58</v>
      </c>
    </row>
    <row r="764" spans="1:12" ht="14.25" customHeight="1" x14ac:dyDescent="0.3">
      <c r="A764" s="3" t="s">
        <v>1495</v>
      </c>
      <c r="B764" s="3" t="s">
        <v>1496</v>
      </c>
      <c r="C764" s="3" t="s">
        <v>20</v>
      </c>
      <c r="D764" s="3" t="s">
        <v>15</v>
      </c>
      <c r="E764" s="3">
        <v>141</v>
      </c>
      <c r="F764" s="3">
        <v>79</v>
      </c>
      <c r="G764" s="3">
        <v>11561.96</v>
      </c>
      <c r="H764" s="3">
        <v>1630236.36</v>
      </c>
      <c r="I764" s="4">
        <v>45779</v>
      </c>
      <c r="J764" s="4">
        <v>45891</v>
      </c>
      <c r="K764" s="3" t="s">
        <v>25</v>
      </c>
      <c r="L764" s="5" t="s">
        <v>58</v>
      </c>
    </row>
    <row r="765" spans="1:12" ht="14.25" customHeight="1" x14ac:dyDescent="0.3">
      <c r="A765" s="3" t="s">
        <v>1497</v>
      </c>
      <c r="B765" s="3" t="s">
        <v>1498</v>
      </c>
      <c r="C765" s="3" t="s">
        <v>40</v>
      </c>
      <c r="D765" s="3" t="s">
        <v>24</v>
      </c>
      <c r="E765" s="3">
        <v>44</v>
      </c>
      <c r="F765" s="3">
        <v>80</v>
      </c>
      <c r="G765" s="3">
        <v>2063.7800000000002</v>
      </c>
      <c r="H765" s="3">
        <v>90806.32</v>
      </c>
      <c r="I765" s="4">
        <v>45699</v>
      </c>
      <c r="J765" s="4">
        <v>45936</v>
      </c>
      <c r="K765" s="3" t="s">
        <v>54</v>
      </c>
      <c r="L765" s="5" t="s">
        <v>17</v>
      </c>
    </row>
    <row r="766" spans="1:12" ht="14.25" customHeight="1" x14ac:dyDescent="0.3">
      <c r="A766" s="3" t="s">
        <v>1499</v>
      </c>
      <c r="B766" s="3" t="s">
        <v>1500</v>
      </c>
      <c r="C766" s="3" t="s">
        <v>44</v>
      </c>
      <c r="D766" s="3" t="s">
        <v>41</v>
      </c>
      <c r="E766" s="3">
        <v>15</v>
      </c>
      <c r="F766" s="3">
        <v>85</v>
      </c>
      <c r="G766" s="3">
        <v>1583.4</v>
      </c>
      <c r="H766" s="3">
        <v>23751</v>
      </c>
      <c r="I766" s="4">
        <v>45812</v>
      </c>
      <c r="J766" s="4">
        <v>45885</v>
      </c>
      <c r="K766" s="3" t="s">
        <v>57</v>
      </c>
      <c r="L766" s="5" t="s">
        <v>30</v>
      </c>
    </row>
    <row r="767" spans="1:12" ht="14.25" customHeight="1" x14ac:dyDescent="0.3">
      <c r="A767" s="3" t="s">
        <v>1501</v>
      </c>
      <c r="B767" s="3" t="s">
        <v>1502</v>
      </c>
      <c r="C767" s="3" t="s">
        <v>44</v>
      </c>
      <c r="D767" s="3" t="s">
        <v>15</v>
      </c>
      <c r="E767" s="3">
        <v>123</v>
      </c>
      <c r="F767" s="3">
        <v>35</v>
      </c>
      <c r="G767" s="3">
        <v>9591.2800000000007</v>
      </c>
      <c r="H767" s="3">
        <v>1179727.44</v>
      </c>
      <c r="I767" s="4">
        <v>45725</v>
      </c>
      <c r="J767" s="4">
        <v>45908</v>
      </c>
      <c r="K767" s="3" t="s">
        <v>29</v>
      </c>
      <c r="L767" s="5" t="s">
        <v>17</v>
      </c>
    </row>
    <row r="768" spans="1:12" ht="14.25" customHeight="1" x14ac:dyDescent="0.3">
      <c r="A768" s="3" t="s">
        <v>1503</v>
      </c>
      <c r="B768" s="3" t="s">
        <v>1504</v>
      </c>
      <c r="C768" s="3" t="s">
        <v>20</v>
      </c>
      <c r="D768" s="3" t="s">
        <v>24</v>
      </c>
      <c r="E768" s="3">
        <v>193</v>
      </c>
      <c r="F768" s="3">
        <v>32</v>
      </c>
      <c r="G768" s="3">
        <v>13353.75</v>
      </c>
      <c r="H768" s="3">
        <v>2577273.75</v>
      </c>
      <c r="I768" s="4">
        <v>45673</v>
      </c>
      <c r="J768" s="4">
        <v>45942</v>
      </c>
      <c r="K768" s="3" t="s">
        <v>16</v>
      </c>
      <c r="L768" s="5" t="s">
        <v>33</v>
      </c>
    </row>
    <row r="769" spans="1:12" ht="14.25" customHeight="1" x14ac:dyDescent="0.3">
      <c r="A769" s="3" t="s">
        <v>1505</v>
      </c>
      <c r="B769" s="3" t="s">
        <v>1506</v>
      </c>
      <c r="C769" s="3" t="s">
        <v>14</v>
      </c>
      <c r="D769" s="3" t="s">
        <v>45</v>
      </c>
      <c r="E769" s="3">
        <v>33</v>
      </c>
      <c r="F769" s="3">
        <v>58</v>
      </c>
      <c r="G769" s="3">
        <v>8056.06</v>
      </c>
      <c r="H769" s="3">
        <v>265849.98</v>
      </c>
      <c r="I769" s="4">
        <v>45731</v>
      </c>
      <c r="J769" s="4">
        <v>45901</v>
      </c>
      <c r="K769" s="3" t="s">
        <v>16</v>
      </c>
      <c r="L769" s="5" t="s">
        <v>21</v>
      </c>
    </row>
    <row r="770" spans="1:12" ht="14.25" customHeight="1" x14ac:dyDescent="0.3">
      <c r="A770" s="3" t="s">
        <v>1507</v>
      </c>
      <c r="B770" s="3" t="s">
        <v>1508</v>
      </c>
      <c r="C770" s="3" t="s">
        <v>44</v>
      </c>
      <c r="D770" s="3" t="s">
        <v>24</v>
      </c>
      <c r="E770" s="3">
        <v>119</v>
      </c>
      <c r="F770" s="3">
        <v>74</v>
      </c>
      <c r="G770" s="3">
        <v>18126.91</v>
      </c>
      <c r="H770" s="3">
        <v>2157102.29</v>
      </c>
      <c r="I770" s="4">
        <v>45707</v>
      </c>
      <c r="J770" s="4">
        <v>45898</v>
      </c>
      <c r="K770" s="3" t="s">
        <v>16</v>
      </c>
      <c r="L770" s="5" t="s">
        <v>58</v>
      </c>
    </row>
    <row r="771" spans="1:12" ht="14.25" customHeight="1" x14ac:dyDescent="0.3">
      <c r="A771" s="3" t="s">
        <v>1509</v>
      </c>
      <c r="B771" s="3" t="s">
        <v>629</v>
      </c>
      <c r="C771" s="3" t="s">
        <v>28</v>
      </c>
      <c r="D771" s="3" t="s">
        <v>53</v>
      </c>
      <c r="E771" s="3">
        <v>52</v>
      </c>
      <c r="F771" s="3">
        <v>58</v>
      </c>
      <c r="G771" s="3">
        <v>4559.28</v>
      </c>
      <c r="H771" s="3">
        <v>237082.56</v>
      </c>
      <c r="I771" s="4">
        <v>45773</v>
      </c>
      <c r="J771" s="4">
        <v>45920</v>
      </c>
      <c r="K771" s="3" t="s">
        <v>25</v>
      </c>
      <c r="L771" s="5" t="s">
        <v>30</v>
      </c>
    </row>
    <row r="772" spans="1:12" ht="14.25" customHeight="1" x14ac:dyDescent="0.3">
      <c r="A772" s="3" t="s">
        <v>1510</v>
      </c>
      <c r="B772" s="3" t="s">
        <v>1511</v>
      </c>
      <c r="C772" s="3" t="s">
        <v>44</v>
      </c>
      <c r="E772" s="3">
        <v>180</v>
      </c>
      <c r="F772" s="3">
        <v>32</v>
      </c>
      <c r="G772" s="3">
        <v>12089.69</v>
      </c>
      <c r="H772" s="3">
        <v>2176144.2000000002</v>
      </c>
      <c r="I772" s="4">
        <v>45838</v>
      </c>
      <c r="J772" s="4">
        <v>45912</v>
      </c>
      <c r="K772" s="3" t="s">
        <v>16</v>
      </c>
      <c r="L772" s="5" t="s">
        <v>30</v>
      </c>
    </row>
    <row r="773" spans="1:12" ht="14.25" customHeight="1" x14ac:dyDescent="0.3">
      <c r="A773" s="3" t="s">
        <v>1512</v>
      </c>
      <c r="B773" s="3" t="s">
        <v>1513</v>
      </c>
      <c r="C773" s="3" t="s">
        <v>14</v>
      </c>
      <c r="D773" s="3" t="s">
        <v>15</v>
      </c>
      <c r="E773" s="3">
        <v>24</v>
      </c>
      <c r="F773" s="3">
        <v>50</v>
      </c>
      <c r="G773" s="3">
        <v>17778.75</v>
      </c>
      <c r="H773" s="3">
        <v>426690</v>
      </c>
      <c r="I773" s="4">
        <v>45738</v>
      </c>
      <c r="J773" s="4">
        <v>45878</v>
      </c>
      <c r="K773" s="3" t="s">
        <v>25</v>
      </c>
      <c r="L773" s="5" t="s">
        <v>33</v>
      </c>
    </row>
    <row r="774" spans="1:12" ht="14.25" customHeight="1" x14ac:dyDescent="0.3">
      <c r="A774" s="3" t="s">
        <v>1514</v>
      </c>
      <c r="B774" s="3" t="s">
        <v>1515</v>
      </c>
      <c r="C774" s="3" t="s">
        <v>44</v>
      </c>
      <c r="D774" s="3" t="s">
        <v>15</v>
      </c>
      <c r="E774" s="3">
        <v>31</v>
      </c>
      <c r="F774" s="3">
        <v>81</v>
      </c>
      <c r="G774" s="3">
        <v>9106.24</v>
      </c>
      <c r="H774" s="3">
        <v>282293.44</v>
      </c>
      <c r="I774" s="4">
        <v>45673</v>
      </c>
      <c r="J774" s="4">
        <v>45854</v>
      </c>
      <c r="K774" s="3" t="s">
        <v>54</v>
      </c>
      <c r="L774" s="5" t="s">
        <v>17</v>
      </c>
    </row>
    <row r="775" spans="1:12" ht="14.25" customHeight="1" x14ac:dyDescent="0.3">
      <c r="A775" s="3" t="s">
        <v>1516</v>
      </c>
      <c r="B775" s="3" t="s">
        <v>1517</v>
      </c>
      <c r="C775" s="3" t="s">
        <v>28</v>
      </c>
      <c r="D775" s="3" t="s">
        <v>24</v>
      </c>
      <c r="F775" s="3">
        <v>73</v>
      </c>
      <c r="G775" s="3">
        <v>1481.93</v>
      </c>
      <c r="I775" s="4">
        <v>45850</v>
      </c>
      <c r="J775" s="4">
        <v>45907</v>
      </c>
      <c r="K775" s="3" t="s">
        <v>57</v>
      </c>
      <c r="L775" s="5" t="s">
        <v>33</v>
      </c>
    </row>
    <row r="776" spans="1:12" ht="14.25" customHeight="1" x14ac:dyDescent="0.3">
      <c r="A776" s="3" t="s">
        <v>1518</v>
      </c>
      <c r="B776" s="3" t="s">
        <v>1519</v>
      </c>
      <c r="C776" s="3" t="s">
        <v>40</v>
      </c>
      <c r="D776" s="3" t="s">
        <v>24</v>
      </c>
      <c r="E776" s="3">
        <v>113</v>
      </c>
      <c r="G776" s="3">
        <v>9290.2999999999993</v>
      </c>
      <c r="H776" s="3">
        <v>1049803.8999999999</v>
      </c>
      <c r="I776" s="4">
        <v>45721</v>
      </c>
      <c r="J776" s="4">
        <v>45929</v>
      </c>
      <c r="K776" s="3" t="s">
        <v>16</v>
      </c>
      <c r="L776" s="5" t="s">
        <v>33</v>
      </c>
    </row>
    <row r="777" spans="1:12" ht="14.25" customHeight="1" x14ac:dyDescent="0.3">
      <c r="A777" s="3" t="s">
        <v>1520</v>
      </c>
      <c r="B777" s="3" t="s">
        <v>1521</v>
      </c>
      <c r="C777" s="3" t="s">
        <v>14</v>
      </c>
      <c r="D777" s="3" t="s">
        <v>15</v>
      </c>
      <c r="E777" s="3">
        <v>151</v>
      </c>
      <c r="F777" s="3">
        <v>98</v>
      </c>
      <c r="G777" s="3">
        <v>11072.39</v>
      </c>
      <c r="H777" s="3">
        <v>1671930.89</v>
      </c>
      <c r="I777" s="4">
        <v>45807</v>
      </c>
      <c r="J777" s="4">
        <v>45931</v>
      </c>
      <c r="K777" s="3" t="s">
        <v>46</v>
      </c>
      <c r="L777" s="5" t="s">
        <v>30</v>
      </c>
    </row>
    <row r="778" spans="1:12" ht="14.25" customHeight="1" x14ac:dyDescent="0.3">
      <c r="A778" s="3" t="s">
        <v>1522</v>
      </c>
      <c r="B778" s="3" t="s">
        <v>1523</v>
      </c>
      <c r="C778" s="3" t="s">
        <v>20</v>
      </c>
      <c r="D778" s="3" t="s">
        <v>45</v>
      </c>
      <c r="E778" s="3">
        <v>3</v>
      </c>
      <c r="F778" s="3">
        <v>96</v>
      </c>
      <c r="G778" s="3">
        <v>18339.990000000002</v>
      </c>
      <c r="H778" s="3">
        <v>55019.97</v>
      </c>
      <c r="I778" s="4">
        <v>45794</v>
      </c>
      <c r="J778" s="4">
        <v>45859</v>
      </c>
      <c r="K778" s="3" t="s">
        <v>54</v>
      </c>
      <c r="L778" s="5" t="s">
        <v>21</v>
      </c>
    </row>
    <row r="779" spans="1:12" ht="14.25" customHeight="1" x14ac:dyDescent="0.3">
      <c r="A779" s="3" t="s">
        <v>1524</v>
      </c>
      <c r="B779" s="3" t="s">
        <v>803</v>
      </c>
      <c r="C779" s="3" t="s">
        <v>44</v>
      </c>
      <c r="D779" s="3" t="s">
        <v>45</v>
      </c>
      <c r="E779" s="3">
        <v>11</v>
      </c>
      <c r="F779" s="3">
        <v>50</v>
      </c>
      <c r="G779" s="3">
        <v>5721.27</v>
      </c>
      <c r="H779" s="3">
        <v>62933.97</v>
      </c>
      <c r="I779" s="4">
        <v>45695</v>
      </c>
      <c r="J779" s="4">
        <v>45913</v>
      </c>
      <c r="K779" s="3" t="s">
        <v>46</v>
      </c>
      <c r="L779" s="5" t="s">
        <v>33</v>
      </c>
    </row>
    <row r="780" spans="1:12" ht="14.25" customHeight="1" x14ac:dyDescent="0.3">
      <c r="A780" s="3" t="s">
        <v>1525</v>
      </c>
      <c r="B780" s="3" t="s">
        <v>1526</v>
      </c>
      <c r="C780" s="3" t="s">
        <v>14</v>
      </c>
      <c r="D780" s="3" t="s">
        <v>45</v>
      </c>
      <c r="E780" s="3">
        <v>97</v>
      </c>
      <c r="F780" s="3">
        <v>94</v>
      </c>
      <c r="G780" s="3">
        <v>5467.36</v>
      </c>
      <c r="H780" s="3">
        <v>530333.91999999993</v>
      </c>
      <c r="I780" s="4">
        <v>45760</v>
      </c>
      <c r="J780" s="4">
        <v>45867</v>
      </c>
      <c r="K780" s="3" t="s">
        <v>16</v>
      </c>
      <c r="L780" s="5" t="s">
        <v>58</v>
      </c>
    </row>
    <row r="781" spans="1:12" ht="14.25" customHeight="1" x14ac:dyDescent="0.3">
      <c r="A781" s="3" t="s">
        <v>1047</v>
      </c>
      <c r="B781" s="3" t="s">
        <v>1527</v>
      </c>
      <c r="C781" s="3" t="s">
        <v>20</v>
      </c>
      <c r="D781" s="3" t="s">
        <v>45</v>
      </c>
      <c r="E781" s="3">
        <v>184</v>
      </c>
      <c r="F781" s="3">
        <v>45</v>
      </c>
      <c r="G781" s="3">
        <v>14315.02</v>
      </c>
      <c r="H781" s="3">
        <v>2633963.6800000002</v>
      </c>
      <c r="I781" s="4">
        <v>45723</v>
      </c>
      <c r="J781" s="4">
        <v>45933</v>
      </c>
      <c r="K781" s="3" t="s">
        <v>16</v>
      </c>
      <c r="L781" s="5" t="s">
        <v>33</v>
      </c>
    </row>
    <row r="782" spans="1:12" ht="14.25" customHeight="1" x14ac:dyDescent="0.3">
      <c r="A782" s="3" t="s">
        <v>1528</v>
      </c>
      <c r="B782" s="3" t="s">
        <v>1529</v>
      </c>
      <c r="C782" s="3" t="s">
        <v>14</v>
      </c>
      <c r="D782" s="3" t="s">
        <v>41</v>
      </c>
      <c r="E782" s="3">
        <v>86</v>
      </c>
      <c r="F782" s="3">
        <v>69</v>
      </c>
      <c r="G782" s="3">
        <v>9366.01</v>
      </c>
      <c r="H782" s="3">
        <v>805476.86</v>
      </c>
      <c r="I782" s="4">
        <v>45810</v>
      </c>
      <c r="J782" s="4">
        <v>45865</v>
      </c>
      <c r="K782" s="3" t="s">
        <v>46</v>
      </c>
      <c r="L782" s="5" t="s">
        <v>33</v>
      </c>
    </row>
    <row r="783" spans="1:12" ht="14.25" customHeight="1" x14ac:dyDescent="0.3">
      <c r="A783" s="3" t="s">
        <v>1530</v>
      </c>
      <c r="B783" s="3" t="s">
        <v>1531</v>
      </c>
      <c r="C783" s="3" t="s">
        <v>44</v>
      </c>
      <c r="D783" s="3" t="s">
        <v>15</v>
      </c>
      <c r="E783" s="3">
        <v>68</v>
      </c>
      <c r="F783" s="3">
        <v>63</v>
      </c>
      <c r="G783" s="3">
        <v>14831.04</v>
      </c>
      <c r="H783" s="3">
        <v>1008510.72</v>
      </c>
      <c r="I783" s="4">
        <v>45725</v>
      </c>
      <c r="J783" s="4">
        <v>45913</v>
      </c>
      <c r="K783" s="3" t="s">
        <v>57</v>
      </c>
      <c r="L783" s="5" t="s">
        <v>21</v>
      </c>
    </row>
    <row r="784" spans="1:12" ht="14.25" customHeight="1" x14ac:dyDescent="0.3">
      <c r="A784" s="3" t="s">
        <v>1532</v>
      </c>
      <c r="B784" s="3" t="s">
        <v>1533</v>
      </c>
      <c r="C784" s="3" t="s">
        <v>40</v>
      </c>
      <c r="D784" s="3" t="s">
        <v>24</v>
      </c>
      <c r="E784" s="3">
        <v>155</v>
      </c>
      <c r="F784" s="3">
        <v>30</v>
      </c>
      <c r="G784" s="3">
        <v>16542.96</v>
      </c>
      <c r="H784" s="3">
        <v>2564158.7999999998</v>
      </c>
      <c r="I784" s="4">
        <v>45702</v>
      </c>
      <c r="J784" s="4">
        <v>45860</v>
      </c>
      <c r="K784" s="3" t="s">
        <v>29</v>
      </c>
      <c r="L784" s="5" t="s">
        <v>17</v>
      </c>
    </row>
    <row r="785" spans="1:12" ht="14.25" customHeight="1" x14ac:dyDescent="0.3">
      <c r="A785" s="3" t="s">
        <v>1534</v>
      </c>
      <c r="B785" s="3" t="s">
        <v>1535</v>
      </c>
      <c r="C785" s="3" t="s">
        <v>28</v>
      </c>
      <c r="D785" s="3" t="s">
        <v>15</v>
      </c>
      <c r="E785" s="3">
        <v>146</v>
      </c>
      <c r="F785" s="3">
        <v>28</v>
      </c>
      <c r="G785" s="3">
        <v>16862.099999999999</v>
      </c>
      <c r="H785" s="3">
        <v>2461866.6</v>
      </c>
      <c r="I785" s="4">
        <v>45833</v>
      </c>
      <c r="J785" s="4">
        <v>45890</v>
      </c>
      <c r="K785" s="3" t="s">
        <v>29</v>
      </c>
      <c r="L785" s="5" t="s">
        <v>30</v>
      </c>
    </row>
    <row r="786" spans="1:12" ht="14.25" customHeight="1" x14ac:dyDescent="0.3">
      <c r="A786" s="3" t="s">
        <v>1536</v>
      </c>
      <c r="B786" s="3" t="s">
        <v>1537</v>
      </c>
      <c r="C786" s="3" t="s">
        <v>44</v>
      </c>
      <c r="D786" s="3" t="s">
        <v>24</v>
      </c>
      <c r="F786" s="3">
        <v>34</v>
      </c>
      <c r="G786" s="3">
        <v>18862.53</v>
      </c>
      <c r="I786" s="4">
        <v>45763</v>
      </c>
      <c r="J786" s="4">
        <v>45918</v>
      </c>
      <c r="K786" s="3" t="s">
        <v>29</v>
      </c>
      <c r="L786" s="5" t="s">
        <v>30</v>
      </c>
    </row>
    <row r="787" spans="1:12" ht="14.25" customHeight="1" x14ac:dyDescent="0.3">
      <c r="A787" s="3" t="s">
        <v>1538</v>
      </c>
      <c r="B787" s="3" t="s">
        <v>1539</v>
      </c>
      <c r="C787" s="3" t="s">
        <v>44</v>
      </c>
      <c r="D787" s="3" t="s">
        <v>24</v>
      </c>
      <c r="E787" s="3">
        <v>197</v>
      </c>
      <c r="F787" s="3">
        <v>75</v>
      </c>
      <c r="G787" s="3">
        <v>19283.36</v>
      </c>
      <c r="H787" s="3">
        <v>3798821.92</v>
      </c>
      <c r="I787" s="4">
        <v>45811</v>
      </c>
      <c r="J787" s="4">
        <v>45934</v>
      </c>
      <c r="K787" s="3" t="s">
        <v>54</v>
      </c>
      <c r="L787" s="5" t="s">
        <v>58</v>
      </c>
    </row>
    <row r="788" spans="1:12" ht="14.25" customHeight="1" x14ac:dyDescent="0.3">
      <c r="A788" s="3" t="s">
        <v>1540</v>
      </c>
      <c r="B788" s="3" t="s">
        <v>1541</v>
      </c>
      <c r="C788" s="3" t="s">
        <v>28</v>
      </c>
      <c r="D788" s="3" t="s">
        <v>45</v>
      </c>
      <c r="E788" s="3">
        <v>156</v>
      </c>
      <c r="F788" s="3">
        <v>52</v>
      </c>
      <c r="G788" s="3">
        <v>18606.91</v>
      </c>
      <c r="H788" s="3">
        <v>2902677.96</v>
      </c>
      <c r="I788" s="4">
        <v>45847</v>
      </c>
      <c r="J788" s="4">
        <v>45857</v>
      </c>
      <c r="K788" s="3" t="s">
        <v>29</v>
      </c>
      <c r="L788" s="5" t="s">
        <v>17</v>
      </c>
    </row>
    <row r="789" spans="1:12" ht="14.25" customHeight="1" x14ac:dyDescent="0.3">
      <c r="A789" s="3" t="s">
        <v>1542</v>
      </c>
      <c r="B789" s="3" t="s">
        <v>525</v>
      </c>
      <c r="C789" s="3" t="s">
        <v>14</v>
      </c>
      <c r="D789" s="3" t="s">
        <v>41</v>
      </c>
      <c r="E789" s="3">
        <v>137</v>
      </c>
      <c r="F789" s="3">
        <v>66</v>
      </c>
      <c r="G789" s="3">
        <v>3380.71</v>
      </c>
      <c r="H789" s="3">
        <v>463157.27</v>
      </c>
      <c r="I789" s="4">
        <v>45687</v>
      </c>
      <c r="J789" s="4">
        <v>45870</v>
      </c>
      <c r="K789" s="3" t="s">
        <v>46</v>
      </c>
      <c r="L789" s="5" t="s">
        <v>33</v>
      </c>
    </row>
    <row r="790" spans="1:12" ht="14.25" customHeight="1" x14ac:dyDescent="0.3">
      <c r="A790" s="3" t="s">
        <v>1543</v>
      </c>
      <c r="B790" s="3" t="s">
        <v>1544</v>
      </c>
      <c r="C790" s="3" t="s">
        <v>14</v>
      </c>
      <c r="D790" s="3" t="s">
        <v>24</v>
      </c>
      <c r="E790" s="3">
        <v>12</v>
      </c>
      <c r="G790" s="3">
        <v>5604.87</v>
      </c>
      <c r="H790" s="3">
        <v>67258.44</v>
      </c>
      <c r="I790" s="4">
        <v>45677</v>
      </c>
      <c r="J790" s="4">
        <v>45905</v>
      </c>
      <c r="K790" s="3" t="s">
        <v>54</v>
      </c>
      <c r="L790" s="5" t="s">
        <v>58</v>
      </c>
    </row>
    <row r="791" spans="1:12" ht="14.25" customHeight="1" x14ac:dyDescent="0.3">
      <c r="A791" s="3" t="s">
        <v>1545</v>
      </c>
      <c r="B791" s="3" t="s">
        <v>1546</v>
      </c>
      <c r="C791" s="3" t="s">
        <v>40</v>
      </c>
      <c r="D791" s="3" t="s">
        <v>24</v>
      </c>
      <c r="E791" s="3">
        <v>16</v>
      </c>
      <c r="F791" s="3">
        <v>87</v>
      </c>
      <c r="G791" s="3">
        <v>14065.68</v>
      </c>
      <c r="H791" s="3">
        <v>225050.88</v>
      </c>
      <c r="I791" s="4">
        <v>45717</v>
      </c>
      <c r="J791" s="4">
        <v>45941</v>
      </c>
      <c r="K791" s="3" t="s">
        <v>29</v>
      </c>
      <c r="L791" s="5" t="s">
        <v>17</v>
      </c>
    </row>
    <row r="792" spans="1:12" ht="14.25" customHeight="1" x14ac:dyDescent="0.3">
      <c r="A792" s="3" t="s">
        <v>1547</v>
      </c>
      <c r="B792" s="3" t="s">
        <v>1548</v>
      </c>
      <c r="C792" s="3" t="s">
        <v>40</v>
      </c>
      <c r="D792" s="3" t="s">
        <v>53</v>
      </c>
      <c r="E792" s="3">
        <v>20</v>
      </c>
      <c r="F792" s="3">
        <v>31</v>
      </c>
      <c r="G792" s="3">
        <v>19989.349999999999</v>
      </c>
      <c r="H792" s="3">
        <v>399787</v>
      </c>
      <c r="I792" s="4">
        <v>45760</v>
      </c>
      <c r="J792" s="4">
        <v>45883</v>
      </c>
      <c r="K792" s="3" t="s">
        <v>57</v>
      </c>
      <c r="L792" s="5" t="s">
        <v>58</v>
      </c>
    </row>
    <row r="793" spans="1:12" ht="14.25" customHeight="1" x14ac:dyDescent="0.3">
      <c r="A793" s="3" t="s">
        <v>1143</v>
      </c>
      <c r="B793" s="3" t="s">
        <v>1549</v>
      </c>
      <c r="C793" s="3" t="s">
        <v>20</v>
      </c>
      <c r="D793" s="3" t="s">
        <v>41</v>
      </c>
      <c r="E793" s="3">
        <v>47</v>
      </c>
      <c r="F793" s="3">
        <v>47</v>
      </c>
      <c r="G793" s="3">
        <v>17323.11</v>
      </c>
      <c r="H793" s="3">
        <v>814186.17</v>
      </c>
      <c r="I793" s="4">
        <v>45672</v>
      </c>
      <c r="J793" s="4">
        <v>45933</v>
      </c>
      <c r="K793" s="3" t="s">
        <v>57</v>
      </c>
      <c r="L793" s="5" t="s">
        <v>33</v>
      </c>
    </row>
    <row r="794" spans="1:12" ht="14.25" customHeight="1" x14ac:dyDescent="0.3">
      <c r="A794" s="3" t="s">
        <v>1550</v>
      </c>
      <c r="B794" s="3" t="s">
        <v>386</v>
      </c>
      <c r="C794" s="3" t="s">
        <v>44</v>
      </c>
      <c r="D794" s="3" t="s">
        <v>15</v>
      </c>
      <c r="E794" s="3">
        <v>46</v>
      </c>
      <c r="F794" s="3">
        <v>37</v>
      </c>
      <c r="G794" s="3">
        <v>12706.76</v>
      </c>
      <c r="H794" s="3">
        <v>584510.96</v>
      </c>
      <c r="I794" s="4">
        <v>45728</v>
      </c>
      <c r="J794" s="4">
        <v>45879</v>
      </c>
      <c r="K794" s="3" t="s">
        <v>16</v>
      </c>
      <c r="L794" s="5" t="s">
        <v>21</v>
      </c>
    </row>
    <row r="795" spans="1:12" ht="14.25" customHeight="1" x14ac:dyDescent="0.3">
      <c r="A795" s="3" t="s">
        <v>1551</v>
      </c>
      <c r="B795" s="3" t="s">
        <v>1552</v>
      </c>
      <c r="C795" s="3" t="s">
        <v>14</v>
      </c>
      <c r="D795" s="3" t="s">
        <v>41</v>
      </c>
      <c r="E795" s="3">
        <v>104</v>
      </c>
      <c r="F795" s="3">
        <v>90</v>
      </c>
      <c r="G795" s="3">
        <v>15362.97</v>
      </c>
      <c r="H795" s="3">
        <v>1597748.88</v>
      </c>
      <c r="I795" s="4">
        <v>45750</v>
      </c>
      <c r="J795" s="4">
        <v>45863</v>
      </c>
      <c r="K795" s="3" t="s">
        <v>25</v>
      </c>
      <c r="L795" s="5" t="s">
        <v>17</v>
      </c>
    </row>
    <row r="796" spans="1:12" ht="14.25" customHeight="1" x14ac:dyDescent="0.3">
      <c r="A796" s="3" t="s">
        <v>1553</v>
      </c>
      <c r="B796" s="3" t="s">
        <v>1554</v>
      </c>
      <c r="C796" s="3" t="s">
        <v>44</v>
      </c>
      <c r="D796" s="3" t="s">
        <v>45</v>
      </c>
      <c r="E796" s="3">
        <v>140</v>
      </c>
      <c r="F796" s="3">
        <v>50</v>
      </c>
      <c r="G796" s="3">
        <v>14407.09</v>
      </c>
      <c r="H796" s="3">
        <v>2016992.6</v>
      </c>
      <c r="I796" s="4">
        <v>45801</v>
      </c>
      <c r="J796" s="4">
        <v>45919</v>
      </c>
      <c r="K796" s="3" t="s">
        <v>57</v>
      </c>
      <c r="L796" s="5" t="s">
        <v>58</v>
      </c>
    </row>
    <row r="797" spans="1:12" ht="14.25" customHeight="1" x14ac:dyDescent="0.3">
      <c r="A797" s="3" t="s">
        <v>1555</v>
      </c>
      <c r="B797" s="3" t="s">
        <v>1556</v>
      </c>
      <c r="C797" s="3" t="s">
        <v>44</v>
      </c>
      <c r="D797" s="3" t="s">
        <v>15</v>
      </c>
      <c r="F797" s="3">
        <v>94</v>
      </c>
      <c r="G797" s="3">
        <v>14623.4</v>
      </c>
      <c r="I797" s="4">
        <v>45737</v>
      </c>
      <c r="J797" s="4">
        <v>45864</v>
      </c>
      <c r="K797" s="3" t="s">
        <v>25</v>
      </c>
      <c r="L797" s="5" t="s">
        <v>17</v>
      </c>
    </row>
    <row r="798" spans="1:12" ht="14.25" customHeight="1" x14ac:dyDescent="0.3">
      <c r="A798" s="3" t="s">
        <v>1557</v>
      </c>
      <c r="B798" s="3" t="s">
        <v>1558</v>
      </c>
      <c r="C798" s="3" t="s">
        <v>44</v>
      </c>
      <c r="D798" s="3" t="s">
        <v>41</v>
      </c>
      <c r="E798" s="3">
        <v>99</v>
      </c>
      <c r="F798" s="3">
        <v>64</v>
      </c>
      <c r="G798" s="3">
        <v>766.98</v>
      </c>
      <c r="H798" s="3">
        <v>75931.02</v>
      </c>
      <c r="I798" s="4">
        <v>45728</v>
      </c>
      <c r="J798" s="4">
        <v>45940</v>
      </c>
      <c r="K798" s="3" t="s">
        <v>57</v>
      </c>
      <c r="L798" s="5" t="s">
        <v>33</v>
      </c>
    </row>
    <row r="799" spans="1:12" ht="14.25" customHeight="1" x14ac:dyDescent="0.3">
      <c r="A799" s="3" t="s">
        <v>1559</v>
      </c>
      <c r="B799" s="3" t="s">
        <v>1560</v>
      </c>
      <c r="C799" s="3" t="s">
        <v>28</v>
      </c>
      <c r="D799" s="3" t="s">
        <v>24</v>
      </c>
      <c r="E799" s="3">
        <v>7</v>
      </c>
      <c r="F799" s="3">
        <v>26</v>
      </c>
      <c r="G799" s="3">
        <v>2558.1999999999998</v>
      </c>
      <c r="H799" s="3">
        <v>17907.400000000001</v>
      </c>
      <c r="I799" s="4">
        <v>45679</v>
      </c>
      <c r="J799" s="4">
        <v>45915</v>
      </c>
      <c r="K799" s="3" t="s">
        <v>16</v>
      </c>
      <c r="L799" s="5" t="s">
        <v>58</v>
      </c>
    </row>
    <row r="800" spans="1:12" ht="14.25" customHeight="1" x14ac:dyDescent="0.3">
      <c r="A800" s="3" t="s">
        <v>1561</v>
      </c>
      <c r="B800" s="3" t="s">
        <v>1562</v>
      </c>
      <c r="C800" s="3" t="s">
        <v>28</v>
      </c>
      <c r="D800" s="3" t="s">
        <v>24</v>
      </c>
      <c r="E800" s="3">
        <v>27</v>
      </c>
      <c r="F800" s="3">
        <v>89</v>
      </c>
      <c r="G800" s="3">
        <v>12914.41</v>
      </c>
      <c r="H800" s="3">
        <v>348689.07</v>
      </c>
      <c r="I800" s="4">
        <v>45682</v>
      </c>
      <c r="J800" s="4">
        <v>45892</v>
      </c>
      <c r="L800" s="5" t="s">
        <v>33</v>
      </c>
    </row>
    <row r="801" spans="1:12" ht="14.25" customHeight="1" x14ac:dyDescent="0.3">
      <c r="A801" s="3" t="s">
        <v>1563</v>
      </c>
      <c r="B801" s="3" t="s">
        <v>1564</v>
      </c>
      <c r="C801" s="3" t="s">
        <v>14</v>
      </c>
      <c r="D801" s="3" t="s">
        <v>53</v>
      </c>
      <c r="E801" s="3">
        <v>27</v>
      </c>
      <c r="F801" s="3">
        <v>73</v>
      </c>
      <c r="G801" s="3">
        <v>4024.34</v>
      </c>
      <c r="H801" s="3">
        <v>108657.18</v>
      </c>
      <c r="I801" s="4">
        <v>45790</v>
      </c>
      <c r="J801" s="4">
        <v>45930</v>
      </c>
      <c r="K801" s="3" t="s">
        <v>16</v>
      </c>
      <c r="L801" s="5" t="s">
        <v>21</v>
      </c>
    </row>
    <row r="802" spans="1:12" ht="14.25" customHeight="1" x14ac:dyDescent="0.3">
      <c r="A802" s="3" t="s">
        <v>1565</v>
      </c>
      <c r="B802" s="3" t="s">
        <v>1566</v>
      </c>
      <c r="C802" s="3" t="s">
        <v>40</v>
      </c>
      <c r="D802" s="3" t="s">
        <v>45</v>
      </c>
      <c r="E802" s="3">
        <v>20</v>
      </c>
      <c r="F802" s="3">
        <v>32</v>
      </c>
      <c r="G802" s="3">
        <v>1208.93</v>
      </c>
      <c r="H802" s="3">
        <v>24178.6</v>
      </c>
      <c r="I802" s="4">
        <v>45684</v>
      </c>
      <c r="J802" s="4">
        <v>45921</v>
      </c>
      <c r="K802" s="3" t="s">
        <v>25</v>
      </c>
      <c r="L802" s="5" t="s">
        <v>30</v>
      </c>
    </row>
    <row r="803" spans="1:12" ht="14.25" customHeight="1" x14ac:dyDescent="0.3">
      <c r="A803" s="3" t="s">
        <v>1567</v>
      </c>
      <c r="B803" s="3" t="s">
        <v>1568</v>
      </c>
      <c r="C803" s="3" t="s">
        <v>14</v>
      </c>
      <c r="D803" s="3" t="s">
        <v>41</v>
      </c>
      <c r="E803" s="3">
        <v>53</v>
      </c>
      <c r="F803" s="3">
        <v>29</v>
      </c>
      <c r="G803" s="3">
        <v>10898.92</v>
      </c>
      <c r="H803" s="3">
        <v>577642.76</v>
      </c>
      <c r="I803" s="4">
        <v>45824</v>
      </c>
      <c r="J803" s="4">
        <v>45876</v>
      </c>
      <c r="K803" s="3" t="s">
        <v>16</v>
      </c>
      <c r="L803" s="5" t="s">
        <v>21</v>
      </c>
    </row>
    <row r="804" spans="1:12" ht="14.25" customHeight="1" x14ac:dyDescent="0.3">
      <c r="A804" s="3" t="s">
        <v>1569</v>
      </c>
      <c r="B804" s="3" t="s">
        <v>1570</v>
      </c>
      <c r="C804" s="3" t="s">
        <v>40</v>
      </c>
      <c r="D804" s="3" t="s">
        <v>15</v>
      </c>
      <c r="E804" s="3">
        <v>52</v>
      </c>
      <c r="F804" s="3">
        <v>93</v>
      </c>
      <c r="G804" s="3">
        <v>343.13</v>
      </c>
      <c r="H804" s="3">
        <v>17842.759999999998</v>
      </c>
      <c r="I804" s="4">
        <v>45751</v>
      </c>
      <c r="J804" s="4">
        <v>45852</v>
      </c>
      <c r="K804" s="3" t="s">
        <v>29</v>
      </c>
      <c r="L804" s="5" t="s">
        <v>30</v>
      </c>
    </row>
    <row r="805" spans="1:12" ht="14.25" customHeight="1" x14ac:dyDescent="0.3">
      <c r="A805" s="3" t="s">
        <v>1571</v>
      </c>
      <c r="B805" s="3" t="s">
        <v>1572</v>
      </c>
      <c r="C805" s="3" t="s">
        <v>20</v>
      </c>
      <c r="D805" s="3" t="s">
        <v>45</v>
      </c>
      <c r="E805" s="3">
        <v>101</v>
      </c>
      <c r="F805" s="3">
        <v>43</v>
      </c>
      <c r="G805" s="3">
        <v>16773.39</v>
      </c>
      <c r="H805" s="3">
        <v>1694112.39</v>
      </c>
      <c r="I805" s="4">
        <v>45688</v>
      </c>
      <c r="J805" s="4">
        <v>45915</v>
      </c>
      <c r="K805" s="3" t="s">
        <v>29</v>
      </c>
      <c r="L805" s="5" t="s">
        <v>33</v>
      </c>
    </row>
    <row r="806" spans="1:12" ht="14.25" customHeight="1" x14ac:dyDescent="0.3">
      <c r="A806" s="3" t="s">
        <v>1573</v>
      </c>
      <c r="B806" s="3" t="s">
        <v>770</v>
      </c>
      <c r="C806" s="3" t="s">
        <v>44</v>
      </c>
      <c r="D806" s="3" t="s">
        <v>41</v>
      </c>
      <c r="E806" s="3">
        <v>99</v>
      </c>
      <c r="F806" s="3">
        <v>33</v>
      </c>
      <c r="G806" s="3">
        <v>8302.17</v>
      </c>
      <c r="H806" s="3">
        <v>821914.83</v>
      </c>
      <c r="I806" s="4">
        <v>45772</v>
      </c>
      <c r="J806" s="4">
        <v>45904</v>
      </c>
      <c r="K806" s="3" t="s">
        <v>25</v>
      </c>
      <c r="L806" s="5" t="s">
        <v>33</v>
      </c>
    </row>
    <row r="807" spans="1:12" ht="14.25" customHeight="1" x14ac:dyDescent="0.3">
      <c r="A807" s="3" t="s">
        <v>1574</v>
      </c>
      <c r="B807" s="3" t="s">
        <v>1575</v>
      </c>
      <c r="C807" s="3" t="s">
        <v>28</v>
      </c>
      <c r="D807" s="3" t="s">
        <v>15</v>
      </c>
      <c r="E807" s="3">
        <v>130</v>
      </c>
      <c r="F807" s="3">
        <v>36</v>
      </c>
      <c r="G807" s="3">
        <v>18126.009999999998</v>
      </c>
      <c r="H807" s="3">
        <v>2356381.2999999998</v>
      </c>
      <c r="I807" s="4">
        <v>45797</v>
      </c>
      <c r="J807" s="4">
        <v>45889</v>
      </c>
      <c r="K807" s="3" t="s">
        <v>29</v>
      </c>
      <c r="L807" s="5" t="s">
        <v>58</v>
      </c>
    </row>
    <row r="808" spans="1:12" ht="14.25" customHeight="1" x14ac:dyDescent="0.3">
      <c r="A808" s="3" t="s">
        <v>1576</v>
      </c>
      <c r="B808" s="3" t="s">
        <v>1577</v>
      </c>
      <c r="C808" s="3" t="s">
        <v>28</v>
      </c>
      <c r="D808" s="3" t="s">
        <v>53</v>
      </c>
      <c r="E808" s="3">
        <v>23</v>
      </c>
      <c r="F808" s="3">
        <v>48</v>
      </c>
      <c r="G808" s="3">
        <v>9308.7000000000007</v>
      </c>
      <c r="H808" s="3">
        <v>214100.1</v>
      </c>
      <c r="I808" s="4">
        <v>45780</v>
      </c>
      <c r="J808" s="4">
        <v>45888</v>
      </c>
      <c r="K808" s="3" t="s">
        <v>29</v>
      </c>
      <c r="L808" s="5" t="s">
        <v>58</v>
      </c>
    </row>
    <row r="809" spans="1:12" ht="14.25" customHeight="1" x14ac:dyDescent="0.3">
      <c r="A809" s="3" t="s">
        <v>1578</v>
      </c>
      <c r="B809" s="3" t="s">
        <v>1579</v>
      </c>
      <c r="C809" s="3" t="s">
        <v>44</v>
      </c>
      <c r="D809" s="3" t="s">
        <v>15</v>
      </c>
      <c r="E809" s="3">
        <v>121</v>
      </c>
      <c r="F809" s="3">
        <v>79</v>
      </c>
      <c r="G809" s="3">
        <v>7983.07</v>
      </c>
      <c r="H809" s="3">
        <v>965951.47</v>
      </c>
      <c r="I809" s="4">
        <v>45678</v>
      </c>
      <c r="J809" s="4">
        <v>45881</v>
      </c>
      <c r="K809" s="3" t="s">
        <v>16</v>
      </c>
      <c r="L809" s="5" t="s">
        <v>30</v>
      </c>
    </row>
    <row r="810" spans="1:12" ht="14.25" customHeight="1" x14ac:dyDescent="0.3">
      <c r="A810" s="3" t="s">
        <v>1580</v>
      </c>
      <c r="B810" s="3" t="s">
        <v>1177</v>
      </c>
      <c r="C810" s="3" t="s">
        <v>44</v>
      </c>
      <c r="D810" s="3" t="s">
        <v>15</v>
      </c>
      <c r="E810" s="3">
        <v>118</v>
      </c>
      <c r="F810" s="3">
        <v>47</v>
      </c>
      <c r="G810" s="3">
        <v>5381.69</v>
      </c>
      <c r="H810" s="3">
        <v>635039.41999999993</v>
      </c>
      <c r="I810" s="4">
        <v>45801</v>
      </c>
      <c r="J810" s="4">
        <v>45922</v>
      </c>
      <c r="K810" s="3" t="s">
        <v>46</v>
      </c>
      <c r="L810" s="5" t="s">
        <v>33</v>
      </c>
    </row>
    <row r="811" spans="1:12" ht="14.25" customHeight="1" x14ac:dyDescent="0.3">
      <c r="A811" s="3" t="s">
        <v>320</v>
      </c>
      <c r="B811" s="3" t="s">
        <v>1581</v>
      </c>
      <c r="C811" s="3" t="s">
        <v>20</v>
      </c>
      <c r="D811" s="3" t="s">
        <v>53</v>
      </c>
      <c r="F811" s="3">
        <v>72</v>
      </c>
      <c r="G811" s="3">
        <v>1573.88</v>
      </c>
      <c r="I811" s="4">
        <v>45782</v>
      </c>
      <c r="J811" s="4">
        <v>45942</v>
      </c>
      <c r="K811" s="3" t="s">
        <v>46</v>
      </c>
      <c r="L811" s="5" t="s">
        <v>30</v>
      </c>
    </row>
    <row r="812" spans="1:12" ht="14.25" customHeight="1" x14ac:dyDescent="0.3">
      <c r="A812" s="3" t="s">
        <v>1582</v>
      </c>
      <c r="B812" s="3" t="s">
        <v>1583</v>
      </c>
      <c r="C812" s="3" t="s">
        <v>44</v>
      </c>
      <c r="D812" s="3" t="s">
        <v>45</v>
      </c>
      <c r="E812" s="3">
        <v>161</v>
      </c>
      <c r="F812" s="3">
        <v>56</v>
      </c>
      <c r="G812" s="3">
        <v>5348.38</v>
      </c>
      <c r="H812" s="3">
        <v>861089.18</v>
      </c>
      <c r="I812" s="4">
        <v>45814</v>
      </c>
      <c r="J812" s="4">
        <v>45893</v>
      </c>
      <c r="K812" s="3" t="s">
        <v>46</v>
      </c>
      <c r="L812" s="5" t="s">
        <v>17</v>
      </c>
    </row>
    <row r="813" spans="1:12" ht="14.25" customHeight="1" x14ac:dyDescent="0.3">
      <c r="A813" s="3" t="s">
        <v>1584</v>
      </c>
      <c r="B813" s="3" t="s">
        <v>1585</v>
      </c>
      <c r="C813" s="3" t="s">
        <v>40</v>
      </c>
      <c r="D813" s="3" t="s">
        <v>15</v>
      </c>
      <c r="E813" s="3">
        <v>152</v>
      </c>
      <c r="F813" s="3">
        <v>52</v>
      </c>
      <c r="G813" s="3">
        <v>14793.58</v>
      </c>
      <c r="H813" s="3">
        <v>2248624.16</v>
      </c>
      <c r="I813" s="4">
        <v>45700</v>
      </c>
      <c r="J813" s="4">
        <v>45932</v>
      </c>
      <c r="K813" s="3" t="s">
        <v>25</v>
      </c>
      <c r="L813" s="5" t="s">
        <v>58</v>
      </c>
    </row>
    <row r="814" spans="1:12" ht="14.25" customHeight="1" x14ac:dyDescent="0.3">
      <c r="A814" s="3" t="s">
        <v>1586</v>
      </c>
      <c r="B814" s="3" t="s">
        <v>1587</v>
      </c>
      <c r="C814" s="3" t="s">
        <v>28</v>
      </c>
      <c r="D814" s="3" t="s">
        <v>24</v>
      </c>
      <c r="E814" s="3">
        <v>56</v>
      </c>
      <c r="F814" s="3">
        <v>31</v>
      </c>
      <c r="G814" s="3">
        <v>77</v>
      </c>
      <c r="H814" s="3">
        <v>4312</v>
      </c>
      <c r="I814" s="4">
        <v>45806</v>
      </c>
      <c r="J814" s="4">
        <v>45876</v>
      </c>
      <c r="K814" s="3" t="s">
        <v>25</v>
      </c>
      <c r="L814" s="5" t="s">
        <v>30</v>
      </c>
    </row>
    <row r="815" spans="1:12" ht="14.25" customHeight="1" x14ac:dyDescent="0.3">
      <c r="A815" s="3" t="s">
        <v>1588</v>
      </c>
      <c r="B815" s="3" t="s">
        <v>1589</v>
      </c>
      <c r="C815" s="3" t="s">
        <v>40</v>
      </c>
      <c r="D815" s="3" t="s">
        <v>41</v>
      </c>
      <c r="E815" s="3">
        <v>134</v>
      </c>
      <c r="F815" s="3">
        <v>70</v>
      </c>
      <c r="G815" s="3">
        <v>520.72</v>
      </c>
      <c r="H815" s="3">
        <v>69776.48000000001</v>
      </c>
      <c r="I815" s="4">
        <v>45769</v>
      </c>
      <c r="J815" s="4">
        <v>45866</v>
      </c>
      <c r="L815" s="5" t="s">
        <v>58</v>
      </c>
    </row>
    <row r="816" spans="1:12" ht="14.25" customHeight="1" x14ac:dyDescent="0.3">
      <c r="A816" s="3" t="s">
        <v>1590</v>
      </c>
      <c r="B816" s="3" t="s">
        <v>1591</v>
      </c>
      <c r="C816" s="3" t="s">
        <v>44</v>
      </c>
      <c r="D816" s="3" t="s">
        <v>24</v>
      </c>
      <c r="E816" s="3">
        <v>7</v>
      </c>
      <c r="F816" s="3">
        <v>91</v>
      </c>
      <c r="G816" s="3">
        <v>4181.54</v>
      </c>
      <c r="H816" s="3">
        <v>29270.78</v>
      </c>
      <c r="I816" s="4">
        <v>45757</v>
      </c>
      <c r="J816" s="4">
        <v>45874</v>
      </c>
      <c r="L816" s="5" t="s">
        <v>21</v>
      </c>
    </row>
    <row r="817" spans="1:12" ht="14.25" customHeight="1" x14ac:dyDescent="0.3">
      <c r="A817" s="3" t="s">
        <v>1592</v>
      </c>
      <c r="B817" s="3" t="s">
        <v>1593</v>
      </c>
      <c r="C817" s="3" t="s">
        <v>28</v>
      </c>
      <c r="D817" s="3" t="s">
        <v>53</v>
      </c>
      <c r="E817" s="3">
        <v>103</v>
      </c>
      <c r="F817" s="3">
        <v>86</v>
      </c>
      <c r="G817" s="3">
        <v>14217.2</v>
      </c>
      <c r="H817" s="3">
        <v>1464371.6</v>
      </c>
      <c r="I817" s="4">
        <v>45706</v>
      </c>
      <c r="J817" s="4">
        <v>45933</v>
      </c>
      <c r="L817" s="5" t="s">
        <v>58</v>
      </c>
    </row>
    <row r="818" spans="1:12" ht="14.25" customHeight="1" x14ac:dyDescent="0.3">
      <c r="A818" s="3" t="s">
        <v>1594</v>
      </c>
      <c r="B818" s="3" t="s">
        <v>1595</v>
      </c>
      <c r="C818" s="3" t="s">
        <v>20</v>
      </c>
      <c r="D818" s="3" t="s">
        <v>53</v>
      </c>
      <c r="E818" s="3">
        <v>97</v>
      </c>
      <c r="F818" s="3">
        <v>47</v>
      </c>
      <c r="G818" s="3">
        <v>9494.35</v>
      </c>
      <c r="H818" s="3">
        <v>920951.95000000007</v>
      </c>
      <c r="I818" s="4">
        <v>45844</v>
      </c>
      <c r="J818" s="4">
        <v>45906</v>
      </c>
      <c r="K818" s="3" t="s">
        <v>25</v>
      </c>
      <c r="L818" s="5" t="s">
        <v>58</v>
      </c>
    </row>
    <row r="819" spans="1:12" ht="14.25" customHeight="1" x14ac:dyDescent="0.3">
      <c r="A819" s="3" t="s">
        <v>1596</v>
      </c>
      <c r="B819" s="3" t="s">
        <v>1597</v>
      </c>
      <c r="C819" s="3" t="s">
        <v>44</v>
      </c>
      <c r="D819" s="3" t="s">
        <v>53</v>
      </c>
      <c r="E819" s="3">
        <v>171</v>
      </c>
      <c r="F819" s="3">
        <v>23</v>
      </c>
      <c r="G819" s="3">
        <v>19157.91</v>
      </c>
      <c r="H819" s="3">
        <v>3276002.61</v>
      </c>
      <c r="I819" s="4">
        <v>45768</v>
      </c>
      <c r="J819" s="4">
        <v>45893</v>
      </c>
      <c r="K819" s="3" t="s">
        <v>54</v>
      </c>
      <c r="L819" s="5" t="s">
        <v>17</v>
      </c>
    </row>
    <row r="820" spans="1:12" ht="14.25" customHeight="1" x14ac:dyDescent="0.3">
      <c r="A820" s="3" t="s">
        <v>1598</v>
      </c>
      <c r="B820" s="3" t="s">
        <v>1599</v>
      </c>
      <c r="C820" s="3" t="s">
        <v>28</v>
      </c>
      <c r="D820" s="3" t="s">
        <v>53</v>
      </c>
      <c r="F820" s="3">
        <v>24</v>
      </c>
      <c r="G820" s="3">
        <v>10638.21</v>
      </c>
      <c r="I820" s="4">
        <v>45835</v>
      </c>
      <c r="J820" s="4">
        <v>45905</v>
      </c>
      <c r="K820" s="3" t="s">
        <v>54</v>
      </c>
      <c r="L820" s="5" t="s">
        <v>58</v>
      </c>
    </row>
    <row r="821" spans="1:12" ht="14.25" customHeight="1" x14ac:dyDescent="0.3">
      <c r="A821" s="3" t="s">
        <v>1600</v>
      </c>
      <c r="B821" s="3" t="s">
        <v>1601</v>
      </c>
      <c r="C821" s="3" t="s">
        <v>28</v>
      </c>
      <c r="D821" s="3" t="s">
        <v>41</v>
      </c>
      <c r="E821" s="3">
        <v>21</v>
      </c>
      <c r="F821" s="3">
        <v>36</v>
      </c>
      <c r="G821" s="3">
        <v>4546.3599999999997</v>
      </c>
      <c r="H821" s="3">
        <v>95473.56</v>
      </c>
      <c r="I821" s="4">
        <v>45703</v>
      </c>
      <c r="J821" s="4">
        <v>45920</v>
      </c>
      <c r="K821" s="3" t="s">
        <v>46</v>
      </c>
      <c r="L821" s="5" t="s">
        <v>21</v>
      </c>
    </row>
    <row r="822" spans="1:12" ht="14.25" customHeight="1" x14ac:dyDescent="0.3">
      <c r="A822" s="3" t="s">
        <v>1602</v>
      </c>
      <c r="B822" s="3" t="s">
        <v>1603</v>
      </c>
      <c r="C822" s="3" t="s">
        <v>28</v>
      </c>
      <c r="D822" s="3" t="s">
        <v>53</v>
      </c>
      <c r="E822" s="3">
        <v>198</v>
      </c>
      <c r="F822" s="3">
        <v>76</v>
      </c>
      <c r="G822" s="3">
        <v>12467.15</v>
      </c>
      <c r="H822" s="3">
        <v>2468495.7000000002</v>
      </c>
      <c r="I822" s="4">
        <v>45761</v>
      </c>
      <c r="J822" s="4">
        <v>45901</v>
      </c>
      <c r="K822" s="3" t="s">
        <v>16</v>
      </c>
      <c r="L822" s="5" t="s">
        <v>21</v>
      </c>
    </row>
    <row r="823" spans="1:12" ht="14.25" customHeight="1" x14ac:dyDescent="0.3">
      <c r="A823" s="3" t="s">
        <v>1604</v>
      </c>
      <c r="B823" s="3" t="s">
        <v>450</v>
      </c>
      <c r="C823" s="3" t="s">
        <v>28</v>
      </c>
      <c r="D823" s="3" t="s">
        <v>15</v>
      </c>
      <c r="E823" s="3">
        <v>82</v>
      </c>
      <c r="F823" s="3">
        <v>30</v>
      </c>
      <c r="G823" s="3">
        <v>19633.98</v>
      </c>
      <c r="H823" s="3">
        <v>1609986.36</v>
      </c>
      <c r="I823" s="4">
        <v>45809</v>
      </c>
      <c r="J823" s="4">
        <v>45930</v>
      </c>
      <c r="K823" s="3" t="s">
        <v>16</v>
      </c>
      <c r="L823" s="5" t="s">
        <v>58</v>
      </c>
    </row>
    <row r="824" spans="1:12" ht="14.25" customHeight="1" x14ac:dyDescent="0.3">
      <c r="A824" s="3" t="s">
        <v>1605</v>
      </c>
      <c r="B824" s="3" t="s">
        <v>1606</v>
      </c>
      <c r="C824" s="3" t="s">
        <v>28</v>
      </c>
      <c r="D824" s="3" t="s">
        <v>41</v>
      </c>
      <c r="E824" s="3">
        <v>103</v>
      </c>
      <c r="F824" s="3">
        <v>87</v>
      </c>
      <c r="G824" s="3">
        <v>7793.91</v>
      </c>
      <c r="H824" s="3">
        <v>802772.73</v>
      </c>
      <c r="I824" s="4">
        <v>45677</v>
      </c>
      <c r="J824" s="4">
        <v>45883</v>
      </c>
      <c r="K824" s="3" t="s">
        <v>29</v>
      </c>
      <c r="L824" s="5" t="s">
        <v>21</v>
      </c>
    </row>
    <row r="825" spans="1:12" ht="14.25" customHeight="1" x14ac:dyDescent="0.3">
      <c r="A825" s="3" t="s">
        <v>1607</v>
      </c>
      <c r="B825" s="3" t="s">
        <v>1608</v>
      </c>
      <c r="C825" s="3" t="s">
        <v>14</v>
      </c>
      <c r="D825" s="3" t="s">
        <v>15</v>
      </c>
      <c r="E825" s="3">
        <v>64</v>
      </c>
      <c r="F825" s="3">
        <v>68</v>
      </c>
      <c r="G825" s="3">
        <v>18950.54</v>
      </c>
      <c r="H825" s="3">
        <v>1212834.56</v>
      </c>
      <c r="I825" s="4">
        <v>45678</v>
      </c>
      <c r="J825" s="4">
        <v>45879</v>
      </c>
      <c r="L825" s="5" t="s">
        <v>21</v>
      </c>
    </row>
    <row r="826" spans="1:12" ht="14.25" customHeight="1" x14ac:dyDescent="0.3">
      <c r="A826" s="3" t="s">
        <v>1609</v>
      </c>
      <c r="B826" s="3" t="s">
        <v>1610</v>
      </c>
      <c r="C826" s="3" t="s">
        <v>14</v>
      </c>
      <c r="D826" s="3" t="s">
        <v>15</v>
      </c>
      <c r="E826" s="3">
        <v>181</v>
      </c>
      <c r="F826" s="3">
        <v>79</v>
      </c>
      <c r="G826" s="3">
        <v>10799.32</v>
      </c>
      <c r="H826" s="3">
        <v>1954676.92</v>
      </c>
      <c r="I826" s="4">
        <v>45685</v>
      </c>
      <c r="J826" s="4">
        <v>45860</v>
      </c>
      <c r="K826" s="3" t="s">
        <v>29</v>
      </c>
      <c r="L826" s="5" t="s">
        <v>33</v>
      </c>
    </row>
    <row r="827" spans="1:12" ht="14.25" customHeight="1" x14ac:dyDescent="0.3">
      <c r="A827" s="3" t="s">
        <v>1611</v>
      </c>
      <c r="B827" s="3" t="s">
        <v>120</v>
      </c>
      <c r="C827" s="3" t="s">
        <v>14</v>
      </c>
      <c r="D827" s="3" t="s">
        <v>41</v>
      </c>
      <c r="E827" s="3">
        <v>173</v>
      </c>
      <c r="F827" s="3">
        <v>45</v>
      </c>
      <c r="G827" s="3">
        <v>2988.7</v>
      </c>
      <c r="H827" s="3">
        <v>517045.1</v>
      </c>
      <c r="I827" s="4">
        <v>45840</v>
      </c>
      <c r="J827" s="4">
        <v>45870</v>
      </c>
      <c r="K827" s="3" t="s">
        <v>54</v>
      </c>
      <c r="L827" s="5" t="s">
        <v>21</v>
      </c>
    </row>
    <row r="828" spans="1:12" ht="14.25" customHeight="1" x14ac:dyDescent="0.3">
      <c r="A828" s="3" t="s">
        <v>1612</v>
      </c>
      <c r="B828" s="3" t="s">
        <v>1613</v>
      </c>
      <c r="C828" s="3" t="s">
        <v>44</v>
      </c>
      <c r="D828" s="3" t="s">
        <v>24</v>
      </c>
      <c r="E828" s="3">
        <v>51</v>
      </c>
      <c r="F828" s="3">
        <v>94</v>
      </c>
      <c r="G828" s="3">
        <v>939.05</v>
      </c>
      <c r="H828" s="3">
        <v>47891.55</v>
      </c>
      <c r="I828" s="4">
        <v>45746</v>
      </c>
      <c r="J828" s="4">
        <v>45880</v>
      </c>
      <c r="K828" s="3" t="s">
        <v>57</v>
      </c>
      <c r="L828" s="5" t="s">
        <v>33</v>
      </c>
    </row>
    <row r="829" spans="1:12" ht="14.25" customHeight="1" x14ac:dyDescent="0.3">
      <c r="A829" s="3" t="s">
        <v>1614</v>
      </c>
      <c r="B829" s="3" t="s">
        <v>1615</v>
      </c>
      <c r="C829" s="3" t="s">
        <v>14</v>
      </c>
      <c r="D829" s="3" t="s">
        <v>53</v>
      </c>
      <c r="E829" s="3">
        <v>177</v>
      </c>
      <c r="F829" s="3">
        <v>57</v>
      </c>
      <c r="G829" s="3">
        <v>10616.71</v>
      </c>
      <c r="H829" s="3">
        <v>1879157.67</v>
      </c>
      <c r="I829" s="4">
        <v>45671</v>
      </c>
      <c r="J829" s="4">
        <v>45895</v>
      </c>
      <c r="K829" s="3" t="s">
        <v>46</v>
      </c>
      <c r="L829" s="5" t="s">
        <v>30</v>
      </c>
    </row>
    <row r="830" spans="1:12" ht="14.25" customHeight="1" x14ac:dyDescent="0.3">
      <c r="A830" s="3" t="s">
        <v>1616</v>
      </c>
      <c r="B830" s="3" t="s">
        <v>1617</v>
      </c>
      <c r="C830" s="3" t="s">
        <v>28</v>
      </c>
      <c r="D830" s="3" t="s">
        <v>15</v>
      </c>
      <c r="E830" s="3">
        <v>60</v>
      </c>
      <c r="F830" s="3">
        <v>40</v>
      </c>
      <c r="G830" s="3">
        <v>19248.09</v>
      </c>
      <c r="H830" s="3">
        <v>1154885.3999999999</v>
      </c>
      <c r="I830" s="4">
        <v>45771</v>
      </c>
      <c r="J830" s="4">
        <v>45912</v>
      </c>
      <c r="K830" s="3" t="s">
        <v>46</v>
      </c>
      <c r="L830" s="5" t="s">
        <v>30</v>
      </c>
    </row>
    <row r="831" spans="1:12" ht="14.25" customHeight="1" x14ac:dyDescent="0.3">
      <c r="A831" s="3" t="s">
        <v>1618</v>
      </c>
      <c r="B831" s="3" t="s">
        <v>1619</v>
      </c>
      <c r="C831" s="3" t="s">
        <v>40</v>
      </c>
      <c r="D831" s="3" t="s">
        <v>24</v>
      </c>
      <c r="E831" s="3">
        <v>37</v>
      </c>
      <c r="F831" s="3">
        <v>81</v>
      </c>
      <c r="G831" s="3">
        <v>16148.96</v>
      </c>
      <c r="H831" s="3">
        <v>597511.52</v>
      </c>
      <c r="I831" s="4">
        <v>45733</v>
      </c>
      <c r="J831" s="4">
        <v>45868</v>
      </c>
      <c r="K831" s="3" t="s">
        <v>46</v>
      </c>
      <c r="L831" s="5" t="s">
        <v>21</v>
      </c>
    </row>
    <row r="832" spans="1:12" ht="14.25" customHeight="1" x14ac:dyDescent="0.3">
      <c r="A832" s="3" t="s">
        <v>726</v>
      </c>
      <c r="B832" s="3" t="s">
        <v>1620</v>
      </c>
      <c r="C832" s="3" t="s">
        <v>14</v>
      </c>
      <c r="D832" s="3" t="s">
        <v>53</v>
      </c>
      <c r="E832" s="3">
        <v>77</v>
      </c>
      <c r="G832" s="3">
        <v>3647.14</v>
      </c>
      <c r="H832" s="3">
        <v>280829.78000000003</v>
      </c>
      <c r="I832" s="4">
        <v>45803</v>
      </c>
      <c r="J832" s="4">
        <v>45930</v>
      </c>
      <c r="K832" s="3" t="s">
        <v>16</v>
      </c>
      <c r="L832" s="5" t="s">
        <v>21</v>
      </c>
    </row>
    <row r="833" spans="1:12" ht="14.25" customHeight="1" x14ac:dyDescent="0.3">
      <c r="A833" s="3" t="s">
        <v>1621</v>
      </c>
      <c r="B833" s="3" t="s">
        <v>1622</v>
      </c>
      <c r="C833" s="3" t="s">
        <v>20</v>
      </c>
      <c r="D833" s="3" t="s">
        <v>15</v>
      </c>
      <c r="E833" s="3">
        <v>2</v>
      </c>
      <c r="F833" s="3">
        <v>25</v>
      </c>
      <c r="G833" s="3">
        <v>8938.56</v>
      </c>
      <c r="H833" s="3">
        <v>17877.12</v>
      </c>
      <c r="I833" s="4">
        <v>45712</v>
      </c>
      <c r="J833" s="4">
        <v>45886</v>
      </c>
      <c r="L833" s="5" t="s">
        <v>30</v>
      </c>
    </row>
    <row r="834" spans="1:12" ht="14.25" customHeight="1" x14ac:dyDescent="0.3">
      <c r="A834" s="3" t="s">
        <v>1623</v>
      </c>
      <c r="B834" s="3" t="s">
        <v>198</v>
      </c>
      <c r="C834" s="3" t="s">
        <v>28</v>
      </c>
      <c r="D834" s="3" t="s">
        <v>53</v>
      </c>
      <c r="E834" s="3">
        <v>107</v>
      </c>
      <c r="F834" s="3">
        <v>52</v>
      </c>
      <c r="G834" s="3">
        <v>2783.13</v>
      </c>
      <c r="H834" s="3">
        <v>297794.90999999997</v>
      </c>
      <c r="I834" s="4">
        <v>45774</v>
      </c>
      <c r="J834" s="4">
        <v>45872</v>
      </c>
      <c r="K834" s="3" t="s">
        <v>46</v>
      </c>
      <c r="L834" s="5" t="s">
        <v>21</v>
      </c>
    </row>
    <row r="835" spans="1:12" ht="14.25" customHeight="1" x14ac:dyDescent="0.3">
      <c r="A835" s="3" t="s">
        <v>1624</v>
      </c>
      <c r="B835" s="3" t="s">
        <v>1625</v>
      </c>
      <c r="C835" s="3" t="s">
        <v>28</v>
      </c>
      <c r="D835" s="3" t="s">
        <v>24</v>
      </c>
      <c r="E835" s="3">
        <v>76</v>
      </c>
      <c r="F835" s="3">
        <v>69</v>
      </c>
      <c r="G835" s="3">
        <v>17083.009999999998</v>
      </c>
      <c r="H835" s="3">
        <v>1298308.76</v>
      </c>
      <c r="I835" s="4">
        <v>45839</v>
      </c>
      <c r="J835" s="4">
        <v>45914</v>
      </c>
      <c r="K835" s="3" t="s">
        <v>16</v>
      </c>
      <c r="L835" s="5" t="s">
        <v>33</v>
      </c>
    </row>
    <row r="836" spans="1:12" ht="14.25" customHeight="1" x14ac:dyDescent="0.3">
      <c r="A836" s="3" t="s">
        <v>1626</v>
      </c>
      <c r="B836" s="3" t="s">
        <v>1627</v>
      </c>
      <c r="C836" s="3" t="s">
        <v>14</v>
      </c>
      <c r="D836" s="3" t="s">
        <v>45</v>
      </c>
      <c r="E836" s="3">
        <v>63</v>
      </c>
      <c r="F836" s="3">
        <v>78</v>
      </c>
      <c r="G836" s="3">
        <v>19623.82</v>
      </c>
      <c r="H836" s="3">
        <v>1236300.6599999999</v>
      </c>
      <c r="I836" s="4">
        <v>45841</v>
      </c>
      <c r="J836" s="4">
        <v>45890</v>
      </c>
      <c r="K836" s="3" t="s">
        <v>54</v>
      </c>
      <c r="L836" s="5" t="s">
        <v>58</v>
      </c>
    </row>
    <row r="837" spans="1:12" ht="14.25" customHeight="1" x14ac:dyDescent="0.3">
      <c r="A837" s="3" t="s">
        <v>1628</v>
      </c>
      <c r="B837" s="3" t="s">
        <v>1629</v>
      </c>
      <c r="C837" s="3" t="s">
        <v>40</v>
      </c>
      <c r="D837" s="3" t="s">
        <v>45</v>
      </c>
      <c r="E837" s="3">
        <v>75</v>
      </c>
      <c r="F837" s="3">
        <v>30</v>
      </c>
      <c r="G837" s="3">
        <v>9206.32</v>
      </c>
      <c r="H837" s="3">
        <v>690474</v>
      </c>
      <c r="I837" s="4">
        <v>45756</v>
      </c>
      <c r="J837" s="4">
        <v>45882</v>
      </c>
      <c r="K837" s="3" t="s">
        <v>54</v>
      </c>
      <c r="L837" s="5" t="s">
        <v>21</v>
      </c>
    </row>
    <row r="838" spans="1:12" ht="14.25" customHeight="1" x14ac:dyDescent="0.3">
      <c r="A838" s="3" t="s">
        <v>1630</v>
      </c>
      <c r="B838" s="3" t="s">
        <v>1631</v>
      </c>
      <c r="C838" s="3" t="s">
        <v>28</v>
      </c>
      <c r="D838" s="3" t="s">
        <v>24</v>
      </c>
      <c r="E838" s="3">
        <v>54</v>
      </c>
      <c r="F838" s="3">
        <v>45</v>
      </c>
      <c r="G838" s="3">
        <v>333.09</v>
      </c>
      <c r="H838" s="3">
        <v>17986.86</v>
      </c>
      <c r="I838" s="4">
        <v>45727</v>
      </c>
      <c r="J838" s="4">
        <v>45877</v>
      </c>
      <c r="K838" s="3" t="s">
        <v>29</v>
      </c>
      <c r="L838" s="5" t="s">
        <v>21</v>
      </c>
    </row>
    <row r="839" spans="1:12" ht="14.25" customHeight="1" x14ac:dyDescent="0.3">
      <c r="A839" s="3" t="s">
        <v>1632</v>
      </c>
      <c r="B839" s="3" t="s">
        <v>1633</v>
      </c>
      <c r="C839" s="3" t="s">
        <v>28</v>
      </c>
      <c r="D839" s="3" t="s">
        <v>41</v>
      </c>
      <c r="E839" s="3">
        <v>114</v>
      </c>
      <c r="F839" s="3">
        <v>48</v>
      </c>
      <c r="G839" s="3">
        <v>18162.580000000002</v>
      </c>
      <c r="H839" s="3">
        <v>2070534.12</v>
      </c>
      <c r="I839" s="4">
        <v>45786</v>
      </c>
      <c r="J839" s="4">
        <v>45941</v>
      </c>
      <c r="K839" s="3" t="s">
        <v>57</v>
      </c>
      <c r="L839" s="5" t="s">
        <v>58</v>
      </c>
    </row>
    <row r="840" spans="1:12" ht="14.25" customHeight="1" x14ac:dyDescent="0.3">
      <c r="A840" s="3" t="s">
        <v>1634</v>
      </c>
      <c r="B840" s="3" t="s">
        <v>1635</v>
      </c>
      <c r="C840" s="3" t="s">
        <v>20</v>
      </c>
      <c r="D840" s="3" t="s">
        <v>41</v>
      </c>
      <c r="E840" s="3">
        <v>106</v>
      </c>
      <c r="F840" s="3">
        <v>62</v>
      </c>
      <c r="G840" s="3">
        <v>10453.120000000001</v>
      </c>
      <c r="H840" s="3">
        <v>1108030.72</v>
      </c>
      <c r="I840" s="4">
        <v>45735</v>
      </c>
      <c r="J840" s="4">
        <v>45898</v>
      </c>
      <c r="K840" s="3" t="s">
        <v>16</v>
      </c>
      <c r="L840" s="5" t="s">
        <v>58</v>
      </c>
    </row>
    <row r="841" spans="1:12" ht="14.25" customHeight="1" x14ac:dyDescent="0.3">
      <c r="A841" s="3" t="s">
        <v>1636</v>
      </c>
      <c r="B841" s="3" t="s">
        <v>1637</v>
      </c>
      <c r="C841" s="3" t="s">
        <v>20</v>
      </c>
      <c r="D841" s="3" t="s">
        <v>24</v>
      </c>
      <c r="E841" s="3">
        <v>161</v>
      </c>
      <c r="F841" s="3">
        <v>27</v>
      </c>
      <c r="G841" s="3">
        <v>3275.35</v>
      </c>
      <c r="H841" s="3">
        <v>527331.35</v>
      </c>
      <c r="I841" s="4">
        <v>45800</v>
      </c>
      <c r="J841" s="4">
        <v>45910</v>
      </c>
      <c r="K841" s="3" t="s">
        <v>57</v>
      </c>
      <c r="L841" s="5" t="s">
        <v>33</v>
      </c>
    </row>
    <row r="842" spans="1:12" ht="14.25" customHeight="1" x14ac:dyDescent="0.3">
      <c r="A842" s="3" t="s">
        <v>1638</v>
      </c>
      <c r="B842" s="3" t="s">
        <v>1639</v>
      </c>
      <c r="C842" s="3" t="s">
        <v>44</v>
      </c>
      <c r="E842" s="3">
        <v>95</v>
      </c>
      <c r="F842" s="3">
        <v>84</v>
      </c>
      <c r="G842" s="3">
        <v>9191.7800000000007</v>
      </c>
      <c r="H842" s="3">
        <v>873219.10000000009</v>
      </c>
      <c r="I842" s="4">
        <v>45714</v>
      </c>
      <c r="J842" s="4">
        <v>45904</v>
      </c>
      <c r="K842" s="3" t="s">
        <v>16</v>
      </c>
      <c r="L842" s="5" t="s">
        <v>30</v>
      </c>
    </row>
    <row r="843" spans="1:12" ht="14.25" customHeight="1" x14ac:dyDescent="0.3">
      <c r="A843" s="3" t="s">
        <v>1640</v>
      </c>
      <c r="B843" s="3" t="s">
        <v>1641</v>
      </c>
      <c r="C843" s="3" t="s">
        <v>44</v>
      </c>
      <c r="D843" s="3" t="s">
        <v>24</v>
      </c>
      <c r="E843" s="3">
        <v>87</v>
      </c>
      <c r="F843" s="3">
        <v>63</v>
      </c>
      <c r="G843" s="3">
        <v>291.45999999999998</v>
      </c>
      <c r="H843" s="3">
        <v>25357.02</v>
      </c>
      <c r="I843" s="4">
        <v>45738</v>
      </c>
      <c r="J843" s="4">
        <v>45917</v>
      </c>
      <c r="K843" s="3" t="s">
        <v>25</v>
      </c>
      <c r="L843" s="5" t="s">
        <v>17</v>
      </c>
    </row>
    <row r="844" spans="1:12" ht="14.25" customHeight="1" x14ac:dyDescent="0.3">
      <c r="A844" s="3" t="s">
        <v>1642</v>
      </c>
      <c r="B844" s="3" t="s">
        <v>1643</v>
      </c>
      <c r="C844" s="3" t="s">
        <v>14</v>
      </c>
      <c r="E844" s="3">
        <v>35</v>
      </c>
      <c r="F844" s="3">
        <v>47</v>
      </c>
      <c r="G844" s="3">
        <v>4612.1000000000004</v>
      </c>
      <c r="H844" s="3">
        <v>161423.5</v>
      </c>
      <c r="I844" s="4">
        <v>45800</v>
      </c>
      <c r="J844" s="4">
        <v>45885</v>
      </c>
      <c r="L844" s="5" t="s">
        <v>21</v>
      </c>
    </row>
    <row r="845" spans="1:12" ht="14.25" customHeight="1" x14ac:dyDescent="0.3">
      <c r="A845" s="3" t="s">
        <v>1644</v>
      </c>
      <c r="B845" s="3" t="s">
        <v>1645</v>
      </c>
      <c r="C845" s="3" t="s">
        <v>20</v>
      </c>
      <c r="D845" s="3" t="s">
        <v>53</v>
      </c>
      <c r="E845" s="3">
        <v>169</v>
      </c>
      <c r="F845" s="3">
        <v>85</v>
      </c>
      <c r="G845" s="3">
        <v>10317.94</v>
      </c>
      <c r="H845" s="3">
        <v>1743731.86</v>
      </c>
      <c r="I845" s="4">
        <v>45693</v>
      </c>
      <c r="J845" s="4">
        <v>45917</v>
      </c>
      <c r="K845" s="3" t="s">
        <v>29</v>
      </c>
      <c r="L845" s="5" t="s">
        <v>30</v>
      </c>
    </row>
    <row r="846" spans="1:12" ht="14.25" customHeight="1" x14ac:dyDescent="0.3">
      <c r="A846" s="3" t="s">
        <v>1646</v>
      </c>
      <c r="B846" s="3" t="s">
        <v>1647</v>
      </c>
      <c r="C846" s="3" t="s">
        <v>28</v>
      </c>
      <c r="D846" s="3" t="s">
        <v>45</v>
      </c>
      <c r="E846" s="3">
        <v>21</v>
      </c>
      <c r="F846" s="3">
        <v>46</v>
      </c>
      <c r="G846" s="3">
        <v>631.94000000000005</v>
      </c>
      <c r="H846" s="3">
        <v>13270.74</v>
      </c>
      <c r="I846" s="4">
        <v>45676</v>
      </c>
      <c r="J846" s="4">
        <v>45906</v>
      </c>
      <c r="K846" s="3" t="s">
        <v>46</v>
      </c>
      <c r="L846" s="5" t="s">
        <v>33</v>
      </c>
    </row>
    <row r="847" spans="1:12" ht="14.25" customHeight="1" x14ac:dyDescent="0.3">
      <c r="A847" s="3" t="s">
        <v>1648</v>
      </c>
      <c r="B847" s="3" t="s">
        <v>1649</v>
      </c>
      <c r="C847" s="3" t="s">
        <v>14</v>
      </c>
      <c r="D847" s="3" t="s">
        <v>41</v>
      </c>
      <c r="E847" s="3">
        <v>107</v>
      </c>
      <c r="F847" s="3">
        <v>32</v>
      </c>
      <c r="G847" s="3">
        <v>58.83</v>
      </c>
      <c r="H847" s="3">
        <v>6294.8099999999986</v>
      </c>
      <c r="I847" s="4">
        <v>45748</v>
      </c>
      <c r="J847" s="4">
        <v>45888</v>
      </c>
      <c r="K847" s="3" t="s">
        <v>54</v>
      </c>
      <c r="L847" s="5" t="s">
        <v>21</v>
      </c>
    </row>
    <row r="848" spans="1:12" ht="14.25" customHeight="1" x14ac:dyDescent="0.3">
      <c r="A848" s="3" t="s">
        <v>1650</v>
      </c>
      <c r="B848" s="3" t="s">
        <v>1651</v>
      </c>
      <c r="C848" s="3" t="s">
        <v>44</v>
      </c>
      <c r="D848" s="3" t="s">
        <v>24</v>
      </c>
      <c r="E848" s="3">
        <v>8</v>
      </c>
      <c r="F848" s="3">
        <v>73</v>
      </c>
      <c r="G848" s="3">
        <v>7986.84</v>
      </c>
      <c r="H848" s="3">
        <v>63894.720000000001</v>
      </c>
      <c r="I848" s="4">
        <v>45750</v>
      </c>
      <c r="J848" s="4">
        <v>45936</v>
      </c>
      <c r="L848" s="5" t="s">
        <v>21</v>
      </c>
    </row>
    <row r="849" spans="1:12" ht="14.25" customHeight="1" x14ac:dyDescent="0.3">
      <c r="A849" s="3" t="s">
        <v>1652</v>
      </c>
      <c r="B849" s="3" t="s">
        <v>1653</v>
      </c>
      <c r="C849" s="3" t="s">
        <v>14</v>
      </c>
      <c r="D849" s="3" t="s">
        <v>45</v>
      </c>
      <c r="E849" s="3">
        <v>33</v>
      </c>
      <c r="F849" s="3">
        <v>20</v>
      </c>
      <c r="G849" s="3">
        <v>945.98</v>
      </c>
      <c r="H849" s="3">
        <v>31217.34</v>
      </c>
      <c r="I849" s="4">
        <v>45801</v>
      </c>
      <c r="J849" s="4">
        <v>45867</v>
      </c>
      <c r="K849" s="3" t="s">
        <v>29</v>
      </c>
      <c r="L849" s="5" t="s">
        <v>33</v>
      </c>
    </row>
    <row r="850" spans="1:12" ht="14.25" customHeight="1" x14ac:dyDescent="0.3">
      <c r="A850" s="3" t="s">
        <v>1654</v>
      </c>
      <c r="B850" s="3" t="s">
        <v>1655</v>
      </c>
      <c r="C850" s="3" t="s">
        <v>20</v>
      </c>
      <c r="D850" s="3" t="s">
        <v>15</v>
      </c>
      <c r="E850" s="3">
        <v>66</v>
      </c>
      <c r="G850" s="3">
        <v>15097.59</v>
      </c>
      <c r="H850" s="3">
        <v>996440.94000000006</v>
      </c>
      <c r="I850" s="4">
        <v>45731</v>
      </c>
      <c r="J850" s="4">
        <v>45901</v>
      </c>
      <c r="K850" s="3" t="s">
        <v>25</v>
      </c>
      <c r="L850" s="5" t="s">
        <v>58</v>
      </c>
    </row>
    <row r="851" spans="1:12" ht="14.25" customHeight="1" x14ac:dyDescent="0.3">
      <c r="A851" s="3" t="s">
        <v>1656</v>
      </c>
      <c r="B851" s="3" t="s">
        <v>1657</v>
      </c>
      <c r="C851" s="3" t="s">
        <v>28</v>
      </c>
      <c r="D851" s="3" t="s">
        <v>45</v>
      </c>
      <c r="E851" s="3">
        <v>112</v>
      </c>
      <c r="F851" s="3">
        <v>97</v>
      </c>
      <c r="G851" s="3">
        <v>12459.69</v>
      </c>
      <c r="H851" s="3">
        <v>1395485.28</v>
      </c>
      <c r="I851" s="4">
        <v>45776</v>
      </c>
      <c r="J851" s="4">
        <v>45861</v>
      </c>
      <c r="K851" s="3" t="s">
        <v>16</v>
      </c>
      <c r="L851" s="5" t="s">
        <v>21</v>
      </c>
    </row>
    <row r="852" spans="1:12" ht="14.25" customHeight="1" x14ac:dyDescent="0.3">
      <c r="A852" s="3" t="s">
        <v>1658</v>
      </c>
      <c r="B852" s="3" t="s">
        <v>1659</v>
      </c>
      <c r="C852" s="3" t="s">
        <v>28</v>
      </c>
      <c r="D852" s="3" t="s">
        <v>45</v>
      </c>
      <c r="E852" s="3">
        <v>92</v>
      </c>
      <c r="F852" s="3">
        <v>72</v>
      </c>
      <c r="G852" s="3">
        <v>7203.64</v>
      </c>
      <c r="H852" s="3">
        <v>662734.88</v>
      </c>
      <c r="I852" s="4">
        <v>45700</v>
      </c>
      <c r="J852" s="4">
        <v>45886</v>
      </c>
      <c r="K852" s="3" t="s">
        <v>54</v>
      </c>
      <c r="L852" s="5" t="s">
        <v>58</v>
      </c>
    </row>
    <row r="853" spans="1:12" ht="14.25" customHeight="1" x14ac:dyDescent="0.3">
      <c r="A853" s="3" t="s">
        <v>1660</v>
      </c>
      <c r="B853" s="3" t="s">
        <v>1661</v>
      </c>
      <c r="C853" s="3" t="s">
        <v>44</v>
      </c>
      <c r="D853" s="3" t="s">
        <v>15</v>
      </c>
      <c r="E853" s="3">
        <v>113</v>
      </c>
      <c r="F853" s="3">
        <v>20</v>
      </c>
      <c r="G853" s="3">
        <v>3872.28</v>
      </c>
      <c r="H853" s="3">
        <v>437567.64</v>
      </c>
      <c r="I853" s="4">
        <v>45733</v>
      </c>
      <c r="J853" s="4">
        <v>45896</v>
      </c>
      <c r="K853" s="3" t="s">
        <v>16</v>
      </c>
      <c r="L853" s="5" t="s">
        <v>33</v>
      </c>
    </row>
    <row r="854" spans="1:12" ht="14.25" customHeight="1" x14ac:dyDescent="0.3">
      <c r="A854" s="3" t="s">
        <v>1413</v>
      </c>
      <c r="B854" s="3" t="s">
        <v>1662</v>
      </c>
      <c r="C854" s="3" t="s">
        <v>28</v>
      </c>
      <c r="D854" s="3" t="s">
        <v>41</v>
      </c>
      <c r="E854" s="3">
        <v>86</v>
      </c>
      <c r="F854" s="3">
        <v>29</v>
      </c>
      <c r="G854" s="3">
        <v>16804.330000000002</v>
      </c>
      <c r="H854" s="3">
        <v>1445172.38</v>
      </c>
      <c r="I854" s="4">
        <v>45823</v>
      </c>
      <c r="J854" s="4">
        <v>45874</v>
      </c>
      <c r="K854" s="3" t="s">
        <v>16</v>
      </c>
      <c r="L854" s="5" t="s">
        <v>33</v>
      </c>
    </row>
    <row r="855" spans="1:12" ht="14.25" customHeight="1" x14ac:dyDescent="0.3">
      <c r="A855" s="3" t="s">
        <v>1663</v>
      </c>
      <c r="B855" s="3" t="s">
        <v>1664</v>
      </c>
      <c r="C855" s="3" t="s">
        <v>20</v>
      </c>
      <c r="D855" s="3" t="s">
        <v>45</v>
      </c>
      <c r="E855" s="3">
        <v>132</v>
      </c>
      <c r="F855" s="3">
        <v>84</v>
      </c>
      <c r="G855" s="3">
        <v>3545.67</v>
      </c>
      <c r="H855" s="3">
        <v>468028.44</v>
      </c>
      <c r="I855" s="4">
        <v>45768</v>
      </c>
      <c r="J855" s="4">
        <v>45938</v>
      </c>
      <c r="K855" s="3" t="s">
        <v>16</v>
      </c>
      <c r="L855" s="5" t="s">
        <v>17</v>
      </c>
    </row>
    <row r="856" spans="1:12" ht="14.25" customHeight="1" x14ac:dyDescent="0.3">
      <c r="A856" s="3" t="s">
        <v>1665</v>
      </c>
      <c r="B856" s="3" t="s">
        <v>1666</v>
      </c>
      <c r="C856" s="3" t="s">
        <v>28</v>
      </c>
      <c r="D856" s="3" t="s">
        <v>53</v>
      </c>
      <c r="E856" s="3">
        <v>168</v>
      </c>
      <c r="G856" s="3">
        <v>11653.36</v>
      </c>
      <c r="H856" s="3">
        <v>1957764.48</v>
      </c>
      <c r="I856" s="4">
        <v>45706</v>
      </c>
      <c r="J856" s="4">
        <v>45874</v>
      </c>
      <c r="K856" s="3" t="s">
        <v>46</v>
      </c>
      <c r="L856" s="5" t="s">
        <v>17</v>
      </c>
    </row>
    <row r="857" spans="1:12" ht="14.25" customHeight="1" x14ac:dyDescent="0.3">
      <c r="A857" s="3" t="s">
        <v>1667</v>
      </c>
      <c r="B857" s="3" t="s">
        <v>1668</v>
      </c>
      <c r="C857" s="3" t="s">
        <v>44</v>
      </c>
      <c r="D857" s="3" t="s">
        <v>24</v>
      </c>
      <c r="E857" s="3">
        <v>178</v>
      </c>
      <c r="F857" s="3">
        <v>40</v>
      </c>
      <c r="G857" s="3">
        <v>10358.129999999999</v>
      </c>
      <c r="H857" s="3">
        <v>1843747.14</v>
      </c>
      <c r="I857" s="4">
        <v>45694</v>
      </c>
      <c r="J857" s="4">
        <v>45915</v>
      </c>
      <c r="K857" s="3" t="s">
        <v>46</v>
      </c>
      <c r="L857" s="5" t="s">
        <v>33</v>
      </c>
    </row>
    <row r="858" spans="1:12" ht="14.25" customHeight="1" x14ac:dyDescent="0.3">
      <c r="A858" s="3" t="s">
        <v>1669</v>
      </c>
      <c r="B858" s="3" t="s">
        <v>1670</v>
      </c>
      <c r="C858" s="3" t="s">
        <v>44</v>
      </c>
      <c r="D858" s="3" t="s">
        <v>24</v>
      </c>
      <c r="E858" s="3">
        <v>187</v>
      </c>
      <c r="F858" s="3">
        <v>90</v>
      </c>
      <c r="G858" s="3">
        <v>17887.18</v>
      </c>
      <c r="H858" s="3">
        <v>3344902.66</v>
      </c>
      <c r="I858" s="4">
        <v>45745</v>
      </c>
      <c r="J858" s="4">
        <v>45924</v>
      </c>
      <c r="K858" s="3" t="s">
        <v>25</v>
      </c>
      <c r="L858" s="5" t="s">
        <v>21</v>
      </c>
    </row>
    <row r="859" spans="1:12" ht="14.25" customHeight="1" x14ac:dyDescent="0.3">
      <c r="A859" s="3" t="s">
        <v>1671</v>
      </c>
      <c r="B859" s="3" t="s">
        <v>1672</v>
      </c>
      <c r="C859" s="3" t="s">
        <v>14</v>
      </c>
      <c r="D859" s="3" t="s">
        <v>41</v>
      </c>
      <c r="E859" s="3">
        <v>39</v>
      </c>
      <c r="F859" s="3">
        <v>24</v>
      </c>
      <c r="G859" s="3">
        <v>8417.99</v>
      </c>
      <c r="H859" s="3">
        <v>328301.61</v>
      </c>
      <c r="I859" s="4">
        <v>45731</v>
      </c>
      <c r="J859" s="4">
        <v>45921</v>
      </c>
      <c r="K859" s="3" t="s">
        <v>16</v>
      </c>
      <c r="L859" s="5" t="s">
        <v>33</v>
      </c>
    </row>
    <row r="860" spans="1:12" ht="14.25" customHeight="1" x14ac:dyDescent="0.3">
      <c r="A860" s="3" t="s">
        <v>1673</v>
      </c>
      <c r="B860" s="3" t="s">
        <v>1256</v>
      </c>
      <c r="C860" s="3" t="s">
        <v>28</v>
      </c>
      <c r="D860" s="3" t="s">
        <v>45</v>
      </c>
      <c r="E860" s="3">
        <v>22</v>
      </c>
      <c r="F860" s="3">
        <v>34</v>
      </c>
      <c r="G860" s="3">
        <v>10912.89</v>
      </c>
      <c r="H860" s="3">
        <v>240083.58</v>
      </c>
      <c r="I860" s="4">
        <v>45840</v>
      </c>
      <c r="J860" s="4">
        <v>45898</v>
      </c>
      <c r="L860" s="5" t="s">
        <v>17</v>
      </c>
    </row>
    <row r="861" spans="1:12" ht="14.25" customHeight="1" x14ac:dyDescent="0.3">
      <c r="A861" s="3" t="s">
        <v>1674</v>
      </c>
      <c r="B861" s="3" t="s">
        <v>1675</v>
      </c>
      <c r="C861" s="3" t="s">
        <v>20</v>
      </c>
      <c r="D861" s="3" t="s">
        <v>53</v>
      </c>
      <c r="E861" s="3">
        <v>135</v>
      </c>
      <c r="F861" s="3">
        <v>60</v>
      </c>
      <c r="G861" s="3">
        <v>5949.11</v>
      </c>
      <c r="H861" s="3">
        <v>803129.85</v>
      </c>
      <c r="I861" s="4">
        <v>45839</v>
      </c>
      <c r="J861" s="4">
        <v>45915</v>
      </c>
      <c r="K861" s="3" t="s">
        <v>29</v>
      </c>
      <c r="L861" s="5" t="s">
        <v>21</v>
      </c>
    </row>
    <row r="862" spans="1:12" ht="14.25" customHeight="1" x14ac:dyDescent="0.3">
      <c r="A862" s="3" t="s">
        <v>1676</v>
      </c>
      <c r="B862" s="3" t="s">
        <v>1677</v>
      </c>
      <c r="C862" s="3" t="s">
        <v>40</v>
      </c>
      <c r="D862" s="3" t="s">
        <v>41</v>
      </c>
      <c r="E862" s="3">
        <v>45</v>
      </c>
      <c r="F862" s="3">
        <v>47</v>
      </c>
      <c r="G862" s="3">
        <v>12739.05</v>
      </c>
      <c r="H862" s="3">
        <v>573257.25</v>
      </c>
      <c r="I862" s="4">
        <v>45846</v>
      </c>
      <c r="J862" s="4">
        <v>45877</v>
      </c>
      <c r="K862" s="3" t="s">
        <v>46</v>
      </c>
      <c r="L862" s="5" t="s">
        <v>33</v>
      </c>
    </row>
    <row r="863" spans="1:12" ht="14.25" customHeight="1" x14ac:dyDescent="0.3">
      <c r="A863" s="3" t="s">
        <v>1678</v>
      </c>
      <c r="B863" s="3" t="s">
        <v>1679</v>
      </c>
      <c r="C863" s="3" t="s">
        <v>28</v>
      </c>
      <c r="D863" s="3" t="s">
        <v>45</v>
      </c>
      <c r="E863" s="3">
        <v>67</v>
      </c>
      <c r="F863" s="3">
        <v>34</v>
      </c>
      <c r="G863" s="3">
        <v>17595.96</v>
      </c>
      <c r="H863" s="3">
        <v>1178929.32</v>
      </c>
      <c r="I863" s="4">
        <v>45739</v>
      </c>
      <c r="J863" s="4">
        <v>45889</v>
      </c>
      <c r="K863" s="3" t="s">
        <v>54</v>
      </c>
      <c r="L863" s="5" t="s">
        <v>17</v>
      </c>
    </row>
    <row r="864" spans="1:12" ht="14.25" customHeight="1" x14ac:dyDescent="0.3">
      <c r="A864" s="3" t="s">
        <v>1680</v>
      </c>
      <c r="B864" s="3" t="s">
        <v>1681</v>
      </c>
      <c r="C864" s="3" t="s">
        <v>14</v>
      </c>
      <c r="D864" s="3" t="s">
        <v>24</v>
      </c>
      <c r="E864" s="3">
        <v>23</v>
      </c>
      <c r="F864" s="3">
        <v>23</v>
      </c>
      <c r="G864" s="3">
        <v>3074.32</v>
      </c>
      <c r="H864" s="3">
        <v>70709.36</v>
      </c>
      <c r="I864" s="4">
        <v>45760</v>
      </c>
      <c r="J864" s="4">
        <v>45871</v>
      </c>
      <c r="K864" s="3" t="s">
        <v>54</v>
      </c>
      <c r="L864" s="5" t="s">
        <v>33</v>
      </c>
    </row>
    <row r="865" spans="1:12" ht="14.25" customHeight="1" x14ac:dyDescent="0.3">
      <c r="A865" s="3" t="s">
        <v>1682</v>
      </c>
      <c r="B865" s="3" t="s">
        <v>1683</v>
      </c>
      <c r="C865" s="3" t="s">
        <v>20</v>
      </c>
      <c r="D865" s="3" t="s">
        <v>53</v>
      </c>
      <c r="E865" s="3">
        <v>176</v>
      </c>
      <c r="F865" s="3">
        <v>72</v>
      </c>
      <c r="G865" s="3">
        <v>5685.32</v>
      </c>
      <c r="H865" s="3">
        <v>1000616.32</v>
      </c>
      <c r="I865" s="4">
        <v>45763</v>
      </c>
      <c r="J865" s="4">
        <v>45858</v>
      </c>
      <c r="K865" s="3" t="s">
        <v>57</v>
      </c>
      <c r="L865" s="5" t="s">
        <v>33</v>
      </c>
    </row>
    <row r="866" spans="1:12" ht="14.25" customHeight="1" x14ac:dyDescent="0.3">
      <c r="A866" s="3" t="s">
        <v>1684</v>
      </c>
      <c r="B866" s="3" t="s">
        <v>1685</v>
      </c>
      <c r="C866" s="3" t="s">
        <v>40</v>
      </c>
      <c r="D866" s="3" t="s">
        <v>41</v>
      </c>
      <c r="E866" s="3">
        <v>108</v>
      </c>
      <c r="F866" s="3">
        <v>88</v>
      </c>
      <c r="G866" s="3">
        <v>7866.89</v>
      </c>
      <c r="H866" s="3">
        <v>849624.12</v>
      </c>
      <c r="I866" s="4">
        <v>45673</v>
      </c>
      <c r="J866" s="4">
        <v>45897</v>
      </c>
      <c r="K866" s="3" t="s">
        <v>46</v>
      </c>
      <c r="L866" s="5" t="s">
        <v>21</v>
      </c>
    </row>
    <row r="867" spans="1:12" ht="14.25" customHeight="1" x14ac:dyDescent="0.3">
      <c r="A867" s="3" t="s">
        <v>1686</v>
      </c>
      <c r="B867" s="3" t="s">
        <v>1687</v>
      </c>
      <c r="C867" s="3" t="s">
        <v>20</v>
      </c>
      <c r="D867" s="3" t="s">
        <v>45</v>
      </c>
      <c r="E867" s="3">
        <v>61</v>
      </c>
      <c r="F867" s="3">
        <v>60</v>
      </c>
      <c r="G867" s="3">
        <v>50.23</v>
      </c>
      <c r="H867" s="3">
        <v>3064.03</v>
      </c>
      <c r="I867" s="4">
        <v>45805</v>
      </c>
      <c r="J867" s="4">
        <v>45922</v>
      </c>
      <c r="K867" s="3" t="s">
        <v>29</v>
      </c>
      <c r="L867" s="5" t="s">
        <v>58</v>
      </c>
    </row>
    <row r="868" spans="1:12" ht="14.25" customHeight="1" x14ac:dyDescent="0.3">
      <c r="A868" s="3" t="s">
        <v>1688</v>
      </c>
      <c r="B868" s="3" t="s">
        <v>1689</v>
      </c>
      <c r="C868" s="3" t="s">
        <v>14</v>
      </c>
      <c r="D868" s="3" t="s">
        <v>41</v>
      </c>
      <c r="E868" s="3">
        <v>187</v>
      </c>
      <c r="G868" s="3">
        <v>7275.42</v>
      </c>
      <c r="H868" s="3">
        <v>1360503.54</v>
      </c>
      <c r="I868" s="4">
        <v>45785</v>
      </c>
      <c r="J868" s="4">
        <v>45911</v>
      </c>
      <c r="K868" s="3" t="s">
        <v>57</v>
      </c>
      <c r="L868" s="5" t="s">
        <v>33</v>
      </c>
    </row>
    <row r="869" spans="1:12" ht="14.25" customHeight="1" x14ac:dyDescent="0.3">
      <c r="A869" s="3" t="s">
        <v>1690</v>
      </c>
      <c r="B869" s="3" t="s">
        <v>1691</v>
      </c>
      <c r="C869" s="3" t="s">
        <v>14</v>
      </c>
      <c r="D869" s="3" t="s">
        <v>15</v>
      </c>
      <c r="E869" s="3">
        <v>102</v>
      </c>
      <c r="F869" s="3">
        <v>57</v>
      </c>
      <c r="G869" s="3">
        <v>251.31</v>
      </c>
      <c r="H869" s="3">
        <v>25633.62</v>
      </c>
      <c r="I869" s="4">
        <v>45830</v>
      </c>
      <c r="J869" s="4">
        <v>45899</v>
      </c>
      <c r="K869" s="3" t="s">
        <v>46</v>
      </c>
      <c r="L869" s="5" t="s">
        <v>58</v>
      </c>
    </row>
    <row r="870" spans="1:12" ht="14.25" customHeight="1" x14ac:dyDescent="0.3">
      <c r="A870" s="3" t="s">
        <v>1692</v>
      </c>
      <c r="B870" s="3" t="s">
        <v>1693</v>
      </c>
      <c r="C870" s="3" t="s">
        <v>44</v>
      </c>
      <c r="D870" s="3" t="s">
        <v>45</v>
      </c>
      <c r="E870" s="3">
        <v>2</v>
      </c>
      <c r="F870" s="3">
        <v>70</v>
      </c>
      <c r="G870" s="3">
        <v>1085.42</v>
      </c>
      <c r="H870" s="3">
        <v>2170.84</v>
      </c>
      <c r="I870" s="4">
        <v>45738</v>
      </c>
      <c r="J870" s="4">
        <v>45905</v>
      </c>
      <c r="L870" s="5" t="s">
        <v>30</v>
      </c>
    </row>
    <row r="871" spans="1:12" ht="14.25" customHeight="1" x14ac:dyDescent="0.3">
      <c r="A871" s="3" t="s">
        <v>1694</v>
      </c>
      <c r="B871" s="3" t="s">
        <v>1082</v>
      </c>
      <c r="C871" s="3" t="s">
        <v>40</v>
      </c>
      <c r="D871" s="3" t="s">
        <v>15</v>
      </c>
      <c r="E871" s="3">
        <v>163</v>
      </c>
      <c r="F871" s="3">
        <v>60</v>
      </c>
      <c r="G871" s="3">
        <v>16976.09</v>
      </c>
      <c r="H871" s="3">
        <v>2767102.67</v>
      </c>
      <c r="I871" s="4">
        <v>45729</v>
      </c>
      <c r="J871" s="4">
        <v>45890</v>
      </c>
      <c r="K871" s="3" t="s">
        <v>25</v>
      </c>
      <c r="L871" s="5" t="s">
        <v>30</v>
      </c>
    </row>
    <row r="872" spans="1:12" ht="14.25" customHeight="1" x14ac:dyDescent="0.3">
      <c r="A872" s="3" t="s">
        <v>1695</v>
      </c>
      <c r="B872" s="3" t="s">
        <v>1696</v>
      </c>
      <c r="C872" s="3" t="s">
        <v>40</v>
      </c>
      <c r="D872" s="3" t="s">
        <v>41</v>
      </c>
      <c r="E872" s="3">
        <v>49</v>
      </c>
      <c r="F872" s="3">
        <v>49</v>
      </c>
      <c r="G872" s="3">
        <v>6539.64</v>
      </c>
      <c r="H872" s="3">
        <v>320442.36</v>
      </c>
      <c r="I872" s="4">
        <v>45826</v>
      </c>
      <c r="J872" s="4">
        <v>45894</v>
      </c>
      <c r="K872" s="3" t="s">
        <v>57</v>
      </c>
      <c r="L872" s="5" t="s">
        <v>30</v>
      </c>
    </row>
    <row r="873" spans="1:12" ht="14.25" customHeight="1" x14ac:dyDescent="0.3">
      <c r="A873" s="3" t="s">
        <v>1697</v>
      </c>
      <c r="B873" s="3" t="s">
        <v>1698</v>
      </c>
      <c r="C873" s="3" t="s">
        <v>14</v>
      </c>
      <c r="D873" s="3" t="s">
        <v>24</v>
      </c>
      <c r="E873" s="3">
        <v>111</v>
      </c>
      <c r="F873" s="3">
        <v>46</v>
      </c>
      <c r="G873" s="3">
        <v>5465.2</v>
      </c>
      <c r="H873" s="3">
        <v>606637.19999999995</v>
      </c>
      <c r="I873" s="4">
        <v>45682</v>
      </c>
      <c r="J873" s="4">
        <v>45911</v>
      </c>
      <c r="L873" s="5" t="s">
        <v>33</v>
      </c>
    </row>
    <row r="874" spans="1:12" ht="14.25" customHeight="1" x14ac:dyDescent="0.3">
      <c r="A874" s="3" t="s">
        <v>1699</v>
      </c>
      <c r="B874" s="3" t="s">
        <v>1700</v>
      </c>
      <c r="C874" s="3" t="s">
        <v>20</v>
      </c>
      <c r="D874" s="3" t="s">
        <v>53</v>
      </c>
      <c r="E874" s="3">
        <v>125</v>
      </c>
      <c r="F874" s="3">
        <v>66</v>
      </c>
      <c r="G874" s="3">
        <v>16143.54</v>
      </c>
      <c r="H874" s="3">
        <v>2017942.5</v>
      </c>
      <c r="I874" s="4">
        <v>45754</v>
      </c>
      <c r="J874" s="4">
        <v>45869</v>
      </c>
      <c r="K874" s="3" t="s">
        <v>16</v>
      </c>
      <c r="L874" s="5" t="s">
        <v>58</v>
      </c>
    </row>
    <row r="875" spans="1:12" ht="14.25" customHeight="1" x14ac:dyDescent="0.3">
      <c r="A875" s="3" t="s">
        <v>1701</v>
      </c>
      <c r="B875" s="3" t="s">
        <v>1702</v>
      </c>
      <c r="C875" s="3" t="s">
        <v>20</v>
      </c>
      <c r="D875" s="3" t="s">
        <v>41</v>
      </c>
      <c r="E875" s="3">
        <v>53</v>
      </c>
      <c r="F875" s="3">
        <v>40</v>
      </c>
      <c r="G875" s="3">
        <v>3034.55</v>
      </c>
      <c r="H875" s="3">
        <v>160831.15</v>
      </c>
      <c r="I875" s="4">
        <v>45753</v>
      </c>
      <c r="J875" s="4">
        <v>45926</v>
      </c>
      <c r="K875" s="3" t="s">
        <v>25</v>
      </c>
      <c r="L875" s="5" t="s">
        <v>17</v>
      </c>
    </row>
    <row r="876" spans="1:12" ht="14.25" customHeight="1" x14ac:dyDescent="0.3">
      <c r="A876" s="3" t="s">
        <v>1703</v>
      </c>
      <c r="B876" s="3" t="s">
        <v>1704</v>
      </c>
      <c r="C876" s="3" t="s">
        <v>20</v>
      </c>
      <c r="D876" s="3" t="s">
        <v>53</v>
      </c>
      <c r="E876" s="3">
        <v>58</v>
      </c>
      <c r="F876" s="3">
        <v>50</v>
      </c>
      <c r="G876" s="3">
        <v>15088.9</v>
      </c>
      <c r="H876" s="3">
        <v>875156.2</v>
      </c>
      <c r="I876" s="4">
        <v>45702</v>
      </c>
      <c r="J876" s="4">
        <v>45870</v>
      </c>
      <c r="K876" s="3" t="s">
        <v>16</v>
      </c>
      <c r="L876" s="5" t="s">
        <v>58</v>
      </c>
    </row>
    <row r="877" spans="1:12" ht="14.25" customHeight="1" x14ac:dyDescent="0.3">
      <c r="A877" s="3" t="s">
        <v>1705</v>
      </c>
      <c r="B877" s="3" t="s">
        <v>1706</v>
      </c>
      <c r="C877" s="3" t="s">
        <v>44</v>
      </c>
      <c r="D877" s="3" t="s">
        <v>15</v>
      </c>
      <c r="E877" s="3">
        <v>161</v>
      </c>
      <c r="F877" s="3">
        <v>28</v>
      </c>
      <c r="G877" s="3">
        <v>5413.49</v>
      </c>
      <c r="H877" s="3">
        <v>871571.89</v>
      </c>
      <c r="I877" s="4">
        <v>45757</v>
      </c>
      <c r="J877" s="4">
        <v>45918</v>
      </c>
      <c r="L877" s="5" t="s">
        <v>17</v>
      </c>
    </row>
    <row r="878" spans="1:12" ht="14.25" customHeight="1" x14ac:dyDescent="0.3">
      <c r="A878" s="3" t="s">
        <v>1707</v>
      </c>
      <c r="B878" s="3" t="s">
        <v>1708</v>
      </c>
      <c r="C878" s="3" t="s">
        <v>40</v>
      </c>
      <c r="D878" s="3" t="s">
        <v>53</v>
      </c>
      <c r="E878" s="3">
        <v>9</v>
      </c>
      <c r="F878" s="3">
        <v>36</v>
      </c>
      <c r="G878" s="3">
        <v>12051</v>
      </c>
      <c r="H878" s="3">
        <v>108459</v>
      </c>
      <c r="I878" s="4">
        <v>45776</v>
      </c>
      <c r="J878" s="4">
        <v>45861</v>
      </c>
      <c r="K878" s="3" t="s">
        <v>46</v>
      </c>
      <c r="L878" s="5" t="s">
        <v>21</v>
      </c>
    </row>
    <row r="879" spans="1:12" ht="14.25" customHeight="1" x14ac:dyDescent="0.3">
      <c r="A879" s="3" t="s">
        <v>1119</v>
      </c>
      <c r="B879" s="3" t="s">
        <v>1709</v>
      </c>
      <c r="C879" s="3" t="s">
        <v>44</v>
      </c>
      <c r="D879" s="3" t="s">
        <v>53</v>
      </c>
      <c r="E879" s="3">
        <v>110</v>
      </c>
      <c r="F879" s="3">
        <v>44</v>
      </c>
      <c r="G879" s="3">
        <v>2642.33</v>
      </c>
      <c r="H879" s="3">
        <v>290656.3</v>
      </c>
      <c r="I879" s="4">
        <v>45711</v>
      </c>
      <c r="J879" s="4">
        <v>45896</v>
      </c>
      <c r="K879" s="3" t="s">
        <v>57</v>
      </c>
      <c r="L879" s="5" t="s">
        <v>17</v>
      </c>
    </row>
    <row r="880" spans="1:12" ht="14.25" customHeight="1" x14ac:dyDescent="0.3">
      <c r="A880" s="3" t="s">
        <v>1343</v>
      </c>
      <c r="B880" s="3" t="s">
        <v>1710</v>
      </c>
      <c r="C880" s="3" t="s">
        <v>44</v>
      </c>
      <c r="D880" s="3" t="s">
        <v>53</v>
      </c>
      <c r="E880" s="3">
        <v>64</v>
      </c>
      <c r="F880" s="3">
        <v>82</v>
      </c>
      <c r="G880" s="3">
        <v>10202.370000000001</v>
      </c>
      <c r="H880" s="3">
        <v>652951.68000000005</v>
      </c>
      <c r="I880" s="4">
        <v>45695</v>
      </c>
      <c r="J880" s="4">
        <v>45890</v>
      </c>
      <c r="K880" s="3" t="s">
        <v>29</v>
      </c>
      <c r="L880" s="5" t="s">
        <v>17</v>
      </c>
    </row>
    <row r="881" spans="1:12" ht="14.25" customHeight="1" x14ac:dyDescent="0.3">
      <c r="A881" s="3" t="s">
        <v>1711</v>
      </c>
      <c r="B881" s="3" t="s">
        <v>1712</v>
      </c>
      <c r="C881" s="3" t="s">
        <v>28</v>
      </c>
      <c r="E881" s="3">
        <v>126</v>
      </c>
      <c r="F881" s="3">
        <v>85</v>
      </c>
      <c r="G881" s="3">
        <v>13959.33</v>
      </c>
      <c r="H881" s="3">
        <v>1758875.58</v>
      </c>
      <c r="I881" s="4">
        <v>45802</v>
      </c>
      <c r="J881" s="4">
        <v>45898</v>
      </c>
      <c r="K881" s="3" t="s">
        <v>25</v>
      </c>
      <c r="L881" s="5" t="s">
        <v>33</v>
      </c>
    </row>
    <row r="882" spans="1:12" ht="14.25" customHeight="1" x14ac:dyDescent="0.3">
      <c r="A882" s="3" t="s">
        <v>1713</v>
      </c>
      <c r="B882" s="3" t="s">
        <v>1714</v>
      </c>
      <c r="C882" s="3" t="s">
        <v>40</v>
      </c>
      <c r="D882" s="3" t="s">
        <v>15</v>
      </c>
      <c r="E882" s="3">
        <v>166</v>
      </c>
      <c r="F882" s="3">
        <v>89</v>
      </c>
      <c r="G882" s="3">
        <v>18423.84</v>
      </c>
      <c r="H882" s="3">
        <v>3058357.44</v>
      </c>
      <c r="I882" s="4">
        <v>45687</v>
      </c>
      <c r="J882" s="4">
        <v>45865</v>
      </c>
      <c r="K882" s="3" t="s">
        <v>46</v>
      </c>
      <c r="L882" s="5" t="s">
        <v>33</v>
      </c>
    </row>
    <row r="883" spans="1:12" ht="14.25" customHeight="1" x14ac:dyDescent="0.3">
      <c r="A883" s="3" t="s">
        <v>1715</v>
      </c>
      <c r="B883" s="3" t="s">
        <v>1716</v>
      </c>
      <c r="C883" s="3" t="s">
        <v>14</v>
      </c>
      <c r="D883" s="3" t="s">
        <v>41</v>
      </c>
      <c r="E883" s="3">
        <v>121</v>
      </c>
      <c r="F883" s="3">
        <v>58</v>
      </c>
      <c r="G883" s="3">
        <v>17016.91</v>
      </c>
      <c r="H883" s="3">
        <v>2059046.11</v>
      </c>
      <c r="I883" s="4">
        <v>45696</v>
      </c>
      <c r="J883" s="4">
        <v>45894</v>
      </c>
      <c r="K883" s="3" t="s">
        <v>16</v>
      </c>
      <c r="L883" s="5" t="s">
        <v>30</v>
      </c>
    </row>
    <row r="884" spans="1:12" ht="14.25" customHeight="1" x14ac:dyDescent="0.3">
      <c r="A884" s="3" t="s">
        <v>1717</v>
      </c>
      <c r="B884" s="3" t="s">
        <v>1718</v>
      </c>
      <c r="C884" s="3" t="s">
        <v>20</v>
      </c>
      <c r="D884" s="3" t="s">
        <v>24</v>
      </c>
      <c r="E884" s="3">
        <v>161</v>
      </c>
      <c r="F884" s="3">
        <v>60</v>
      </c>
      <c r="G884" s="3">
        <v>3945.05</v>
      </c>
      <c r="H884" s="3">
        <v>635153.05000000005</v>
      </c>
      <c r="I884" s="4">
        <v>45728</v>
      </c>
      <c r="J884" s="4">
        <v>45922</v>
      </c>
      <c r="K884" s="3" t="s">
        <v>57</v>
      </c>
      <c r="L884" s="5" t="s">
        <v>17</v>
      </c>
    </row>
    <row r="885" spans="1:12" ht="14.25" customHeight="1" x14ac:dyDescent="0.3">
      <c r="A885" s="3" t="s">
        <v>1719</v>
      </c>
      <c r="B885" s="3" t="s">
        <v>1720</v>
      </c>
      <c r="C885" s="3" t="s">
        <v>44</v>
      </c>
      <c r="D885" s="3" t="s">
        <v>53</v>
      </c>
      <c r="E885" s="3">
        <v>69</v>
      </c>
      <c r="F885" s="3">
        <v>25</v>
      </c>
      <c r="G885" s="3">
        <v>13319.67</v>
      </c>
      <c r="H885" s="3">
        <v>919057.23</v>
      </c>
      <c r="I885" s="4">
        <v>45733</v>
      </c>
      <c r="J885" s="4">
        <v>45930</v>
      </c>
      <c r="K885" s="3" t="s">
        <v>57</v>
      </c>
      <c r="L885" s="5" t="s">
        <v>17</v>
      </c>
    </row>
    <row r="886" spans="1:12" ht="14.25" customHeight="1" x14ac:dyDescent="0.3">
      <c r="A886" s="3" t="s">
        <v>1721</v>
      </c>
      <c r="B886" s="3" t="s">
        <v>1722</v>
      </c>
      <c r="C886" s="3" t="s">
        <v>14</v>
      </c>
      <c r="D886" s="3" t="s">
        <v>41</v>
      </c>
      <c r="E886" s="3">
        <v>2</v>
      </c>
      <c r="F886" s="3">
        <v>82</v>
      </c>
      <c r="G886" s="3">
        <v>15306.15</v>
      </c>
      <c r="H886" s="3">
        <v>30612.3</v>
      </c>
      <c r="I886" s="4">
        <v>45764</v>
      </c>
      <c r="J886" s="4">
        <v>45917</v>
      </c>
      <c r="K886" s="3" t="s">
        <v>46</v>
      </c>
      <c r="L886" s="5" t="s">
        <v>21</v>
      </c>
    </row>
    <row r="887" spans="1:12" ht="14.25" customHeight="1" x14ac:dyDescent="0.3">
      <c r="A887" s="3" t="s">
        <v>1723</v>
      </c>
      <c r="B887" s="3" t="s">
        <v>1724</v>
      </c>
      <c r="C887" s="3" t="s">
        <v>28</v>
      </c>
      <c r="D887" s="3" t="s">
        <v>24</v>
      </c>
      <c r="E887" s="3">
        <v>174</v>
      </c>
      <c r="F887" s="3">
        <v>74</v>
      </c>
      <c r="G887" s="3">
        <v>11008.73</v>
      </c>
      <c r="H887" s="3">
        <v>1915519.02</v>
      </c>
      <c r="I887" s="4">
        <v>45677</v>
      </c>
      <c r="J887" s="4">
        <v>45858</v>
      </c>
      <c r="K887" s="3" t="s">
        <v>29</v>
      </c>
      <c r="L887" s="5" t="s">
        <v>21</v>
      </c>
    </row>
    <row r="888" spans="1:12" ht="14.25" customHeight="1" x14ac:dyDescent="0.3">
      <c r="A888" s="3" t="s">
        <v>1725</v>
      </c>
      <c r="B888" s="3" t="s">
        <v>1726</v>
      </c>
      <c r="C888" s="3" t="s">
        <v>20</v>
      </c>
      <c r="D888" s="3" t="s">
        <v>41</v>
      </c>
      <c r="E888" s="3">
        <v>14</v>
      </c>
      <c r="F888" s="3">
        <v>51</v>
      </c>
      <c r="G888" s="3">
        <v>7775.38</v>
      </c>
      <c r="H888" s="3">
        <v>108855.32</v>
      </c>
      <c r="I888" s="4">
        <v>45733</v>
      </c>
      <c r="J888" s="4">
        <v>45918</v>
      </c>
      <c r="K888" s="3" t="s">
        <v>46</v>
      </c>
      <c r="L888" s="5" t="s">
        <v>30</v>
      </c>
    </row>
    <row r="889" spans="1:12" ht="14.25" customHeight="1" x14ac:dyDescent="0.3">
      <c r="A889" s="3" t="s">
        <v>1727</v>
      </c>
      <c r="B889" s="3" t="s">
        <v>1728</v>
      </c>
      <c r="C889" s="3" t="s">
        <v>28</v>
      </c>
      <c r="D889" s="3" t="s">
        <v>24</v>
      </c>
      <c r="F889" s="3">
        <v>62</v>
      </c>
      <c r="G889" s="3">
        <v>16788</v>
      </c>
      <c r="I889" s="4">
        <v>45821</v>
      </c>
      <c r="J889" s="4">
        <v>45863</v>
      </c>
      <c r="K889" s="3" t="s">
        <v>46</v>
      </c>
      <c r="L889" s="5" t="s">
        <v>33</v>
      </c>
    </row>
    <row r="890" spans="1:12" ht="14.25" customHeight="1" x14ac:dyDescent="0.3">
      <c r="A890" s="3" t="s">
        <v>1729</v>
      </c>
      <c r="B890" s="3" t="s">
        <v>1277</v>
      </c>
      <c r="C890" s="3" t="s">
        <v>40</v>
      </c>
      <c r="D890" s="3" t="s">
        <v>45</v>
      </c>
      <c r="E890" s="3">
        <v>77</v>
      </c>
      <c r="G890" s="3">
        <v>12337.44</v>
      </c>
      <c r="H890" s="3">
        <v>949982.88</v>
      </c>
      <c r="I890" s="4">
        <v>45752</v>
      </c>
      <c r="J890" s="4">
        <v>45873</v>
      </c>
      <c r="K890" s="3" t="s">
        <v>57</v>
      </c>
      <c r="L890" s="5" t="s">
        <v>21</v>
      </c>
    </row>
    <row r="891" spans="1:12" ht="14.25" customHeight="1" x14ac:dyDescent="0.3">
      <c r="A891" s="3" t="s">
        <v>1730</v>
      </c>
      <c r="B891" s="3" t="s">
        <v>1731</v>
      </c>
      <c r="C891" s="3" t="s">
        <v>20</v>
      </c>
      <c r="D891" s="3" t="s">
        <v>45</v>
      </c>
      <c r="E891" s="3">
        <v>188</v>
      </c>
      <c r="F891" s="3">
        <v>23</v>
      </c>
      <c r="G891" s="3">
        <v>11201.66</v>
      </c>
      <c r="H891" s="3">
        <v>2105912.08</v>
      </c>
      <c r="I891" s="4">
        <v>45810</v>
      </c>
      <c r="J891" s="4">
        <v>45860</v>
      </c>
      <c r="K891" s="3" t="s">
        <v>16</v>
      </c>
      <c r="L891" s="5" t="s">
        <v>17</v>
      </c>
    </row>
    <row r="892" spans="1:12" ht="14.25" customHeight="1" x14ac:dyDescent="0.3">
      <c r="A892" s="3" t="s">
        <v>1732</v>
      </c>
      <c r="B892" s="3" t="s">
        <v>1733</v>
      </c>
      <c r="C892" s="3" t="s">
        <v>20</v>
      </c>
      <c r="D892" s="3" t="s">
        <v>15</v>
      </c>
      <c r="E892" s="3">
        <v>82</v>
      </c>
      <c r="F892" s="3">
        <v>25</v>
      </c>
      <c r="G892" s="3">
        <v>10951.28</v>
      </c>
      <c r="H892" s="3">
        <v>898004.96000000008</v>
      </c>
      <c r="I892" s="4">
        <v>45692</v>
      </c>
      <c r="J892" s="4">
        <v>45932</v>
      </c>
      <c r="L892" s="5" t="s">
        <v>17</v>
      </c>
    </row>
    <row r="893" spans="1:12" ht="14.25" customHeight="1" x14ac:dyDescent="0.3">
      <c r="A893" s="3" t="s">
        <v>1734</v>
      </c>
      <c r="B893" s="3" t="s">
        <v>1439</v>
      </c>
      <c r="C893" s="3" t="s">
        <v>14</v>
      </c>
      <c r="D893" s="3" t="s">
        <v>41</v>
      </c>
      <c r="E893" s="3">
        <v>167</v>
      </c>
      <c r="F893" s="3">
        <v>84</v>
      </c>
      <c r="G893" s="3">
        <v>6211.25</v>
      </c>
      <c r="H893" s="3">
        <v>1037278.75</v>
      </c>
      <c r="I893" s="4">
        <v>45796</v>
      </c>
      <c r="J893" s="4">
        <v>45888</v>
      </c>
      <c r="K893" s="3" t="s">
        <v>29</v>
      </c>
      <c r="L893" s="5" t="s">
        <v>21</v>
      </c>
    </row>
    <row r="894" spans="1:12" ht="14.25" customHeight="1" x14ac:dyDescent="0.3">
      <c r="A894" s="3" t="s">
        <v>1735</v>
      </c>
      <c r="B894" s="3" t="s">
        <v>1736</v>
      </c>
      <c r="C894" s="3" t="s">
        <v>44</v>
      </c>
      <c r="D894" s="3" t="s">
        <v>24</v>
      </c>
      <c r="E894" s="3">
        <v>12</v>
      </c>
      <c r="F894" s="3">
        <v>83</v>
      </c>
      <c r="G894" s="3">
        <v>14302.49</v>
      </c>
      <c r="H894" s="3">
        <v>171629.88</v>
      </c>
      <c r="I894" s="4">
        <v>45795</v>
      </c>
      <c r="J894" s="4">
        <v>45878</v>
      </c>
      <c r="K894" s="3" t="s">
        <v>46</v>
      </c>
      <c r="L894" s="5" t="s">
        <v>17</v>
      </c>
    </row>
    <row r="895" spans="1:12" ht="14.25" customHeight="1" x14ac:dyDescent="0.3">
      <c r="A895" s="3" t="s">
        <v>1737</v>
      </c>
      <c r="B895" s="3" t="s">
        <v>1738</v>
      </c>
      <c r="C895" s="3" t="s">
        <v>14</v>
      </c>
      <c r="D895" s="3" t="s">
        <v>53</v>
      </c>
      <c r="E895" s="3">
        <v>79</v>
      </c>
      <c r="F895" s="3">
        <v>62</v>
      </c>
      <c r="G895" s="3">
        <v>17312.650000000001</v>
      </c>
      <c r="H895" s="3">
        <v>1367699.35</v>
      </c>
      <c r="I895" s="4">
        <v>45742</v>
      </c>
      <c r="J895" s="4">
        <v>45942</v>
      </c>
      <c r="L895" s="5" t="s">
        <v>21</v>
      </c>
    </row>
    <row r="896" spans="1:12" ht="14.25" customHeight="1" x14ac:dyDescent="0.3">
      <c r="A896" s="3" t="s">
        <v>1739</v>
      </c>
      <c r="B896" s="3" t="s">
        <v>1740</v>
      </c>
      <c r="C896" s="3" t="s">
        <v>20</v>
      </c>
      <c r="D896" s="3" t="s">
        <v>53</v>
      </c>
      <c r="E896" s="3">
        <v>94</v>
      </c>
      <c r="F896" s="3">
        <v>87</v>
      </c>
      <c r="G896" s="3">
        <v>12519.33</v>
      </c>
      <c r="H896" s="3">
        <v>1176817.02</v>
      </c>
      <c r="I896" s="4">
        <v>45692</v>
      </c>
      <c r="J896" s="4">
        <v>45867</v>
      </c>
      <c r="K896" s="3" t="s">
        <v>46</v>
      </c>
      <c r="L896" s="5" t="s">
        <v>33</v>
      </c>
    </row>
    <row r="897" spans="1:12" ht="14.25" customHeight="1" x14ac:dyDescent="0.3">
      <c r="A897" s="3" t="s">
        <v>1741</v>
      </c>
      <c r="B897" s="3" t="s">
        <v>1742</v>
      </c>
      <c r="C897" s="3" t="s">
        <v>20</v>
      </c>
      <c r="D897" s="3" t="s">
        <v>53</v>
      </c>
      <c r="E897" s="3">
        <v>114</v>
      </c>
      <c r="F897" s="3">
        <v>76</v>
      </c>
      <c r="G897" s="3">
        <v>15943.79</v>
      </c>
      <c r="H897" s="3">
        <v>1817592.06</v>
      </c>
      <c r="I897" s="4">
        <v>45813</v>
      </c>
      <c r="J897" s="4">
        <v>45857</v>
      </c>
      <c r="K897" s="3" t="s">
        <v>29</v>
      </c>
      <c r="L897" s="5" t="s">
        <v>21</v>
      </c>
    </row>
    <row r="898" spans="1:12" ht="14.25" customHeight="1" x14ac:dyDescent="0.3">
      <c r="A898" s="3" t="s">
        <v>1743</v>
      </c>
      <c r="B898" s="3" t="s">
        <v>1325</v>
      </c>
      <c r="C898" s="3" t="s">
        <v>44</v>
      </c>
      <c r="D898" s="3" t="s">
        <v>15</v>
      </c>
      <c r="E898" s="3">
        <v>183</v>
      </c>
      <c r="G898" s="3">
        <v>17021.07</v>
      </c>
      <c r="H898" s="3">
        <v>3114855.81</v>
      </c>
      <c r="I898" s="4">
        <v>45818</v>
      </c>
      <c r="J898" s="4">
        <v>45894</v>
      </c>
      <c r="K898" s="3" t="s">
        <v>54</v>
      </c>
      <c r="L898" s="5" t="s">
        <v>21</v>
      </c>
    </row>
    <row r="899" spans="1:12" ht="14.25" customHeight="1" x14ac:dyDescent="0.3">
      <c r="A899" s="3" t="s">
        <v>1744</v>
      </c>
      <c r="B899" s="3" t="s">
        <v>1745</v>
      </c>
      <c r="C899" s="3" t="s">
        <v>28</v>
      </c>
      <c r="D899" s="3" t="s">
        <v>41</v>
      </c>
      <c r="E899" s="3">
        <v>178</v>
      </c>
      <c r="F899" s="3">
        <v>99</v>
      </c>
      <c r="G899" s="3">
        <v>3298.16</v>
      </c>
      <c r="H899" s="3">
        <v>587072.48</v>
      </c>
      <c r="I899" s="4">
        <v>45765</v>
      </c>
      <c r="J899" s="4">
        <v>45888</v>
      </c>
      <c r="K899" s="3" t="s">
        <v>29</v>
      </c>
      <c r="L899" s="5" t="s">
        <v>33</v>
      </c>
    </row>
    <row r="900" spans="1:12" ht="14.25" customHeight="1" x14ac:dyDescent="0.3">
      <c r="A900" s="3" t="s">
        <v>1746</v>
      </c>
      <c r="B900" s="3" t="s">
        <v>1747</v>
      </c>
      <c r="C900" s="3" t="s">
        <v>28</v>
      </c>
      <c r="D900" s="3" t="s">
        <v>53</v>
      </c>
      <c r="E900" s="3">
        <v>112</v>
      </c>
      <c r="F900" s="3">
        <v>31</v>
      </c>
      <c r="G900" s="3">
        <v>5788.27</v>
      </c>
      <c r="H900" s="3">
        <v>648286.24</v>
      </c>
      <c r="I900" s="4">
        <v>45677</v>
      </c>
      <c r="J900" s="4">
        <v>45920</v>
      </c>
      <c r="K900" s="3" t="s">
        <v>29</v>
      </c>
      <c r="L900" s="5" t="s">
        <v>30</v>
      </c>
    </row>
    <row r="901" spans="1:12" ht="14.25" customHeight="1" x14ac:dyDescent="0.3">
      <c r="A901" s="3" t="s">
        <v>1748</v>
      </c>
      <c r="B901" s="3" t="s">
        <v>1749</v>
      </c>
      <c r="C901" s="3" t="s">
        <v>44</v>
      </c>
      <c r="F901" s="3">
        <v>25</v>
      </c>
      <c r="G901" s="3">
        <v>6714.3</v>
      </c>
      <c r="I901" s="4">
        <v>45708</v>
      </c>
      <c r="J901" s="4">
        <v>45883</v>
      </c>
      <c r="L901" s="5" t="s">
        <v>21</v>
      </c>
    </row>
    <row r="902" spans="1:12" ht="14.25" customHeight="1" x14ac:dyDescent="0.3">
      <c r="A902" s="3" t="s">
        <v>1750</v>
      </c>
      <c r="B902" s="3" t="s">
        <v>1751</v>
      </c>
      <c r="C902" s="3" t="s">
        <v>14</v>
      </c>
      <c r="D902" s="3" t="s">
        <v>53</v>
      </c>
      <c r="E902" s="3">
        <v>77</v>
      </c>
      <c r="F902" s="3">
        <v>88</v>
      </c>
      <c r="G902" s="3">
        <v>1413.65</v>
      </c>
      <c r="H902" s="3">
        <v>108851.05</v>
      </c>
      <c r="I902" s="4">
        <v>45727</v>
      </c>
      <c r="J902" s="4">
        <v>45913</v>
      </c>
      <c r="K902" s="3" t="s">
        <v>16</v>
      </c>
      <c r="L902" s="5" t="s">
        <v>21</v>
      </c>
    </row>
    <row r="903" spans="1:12" ht="14.25" customHeight="1" x14ac:dyDescent="0.3">
      <c r="A903" s="3" t="s">
        <v>79</v>
      </c>
      <c r="B903" s="3" t="s">
        <v>1752</v>
      </c>
      <c r="C903" s="3" t="s">
        <v>44</v>
      </c>
      <c r="D903" s="3" t="s">
        <v>24</v>
      </c>
      <c r="E903" s="3">
        <v>61</v>
      </c>
      <c r="F903" s="3">
        <v>69</v>
      </c>
      <c r="G903" s="3">
        <v>8683.7000000000007</v>
      </c>
      <c r="H903" s="3">
        <v>529705.70000000007</v>
      </c>
      <c r="I903" s="4">
        <v>45822</v>
      </c>
      <c r="J903" s="4">
        <v>45918</v>
      </c>
      <c r="K903" s="3" t="s">
        <v>16</v>
      </c>
      <c r="L903" s="5" t="s">
        <v>17</v>
      </c>
    </row>
    <row r="904" spans="1:12" ht="14.25" customHeight="1" x14ac:dyDescent="0.3">
      <c r="A904" s="3" t="s">
        <v>1753</v>
      </c>
      <c r="B904" s="3" t="s">
        <v>1754</v>
      </c>
      <c r="C904" s="3" t="s">
        <v>44</v>
      </c>
      <c r="D904" s="3" t="s">
        <v>45</v>
      </c>
      <c r="F904" s="3">
        <v>85</v>
      </c>
      <c r="G904" s="3">
        <v>4147.76</v>
      </c>
      <c r="I904" s="4">
        <v>45673</v>
      </c>
      <c r="J904" s="4">
        <v>45879</v>
      </c>
      <c r="K904" s="3" t="s">
        <v>16</v>
      </c>
      <c r="L904" s="5" t="s">
        <v>58</v>
      </c>
    </row>
    <row r="905" spans="1:12" ht="14.25" customHeight="1" x14ac:dyDescent="0.3">
      <c r="A905" s="3" t="s">
        <v>1755</v>
      </c>
      <c r="B905" s="3" t="s">
        <v>1756</v>
      </c>
      <c r="C905" s="3" t="s">
        <v>14</v>
      </c>
      <c r="D905" s="3" t="s">
        <v>24</v>
      </c>
      <c r="E905" s="3">
        <v>195</v>
      </c>
      <c r="F905" s="3">
        <v>52</v>
      </c>
      <c r="G905" s="3">
        <v>12852.6</v>
      </c>
      <c r="H905" s="3">
        <v>2506257</v>
      </c>
      <c r="I905" s="4">
        <v>45774</v>
      </c>
      <c r="J905" s="4">
        <v>45887</v>
      </c>
      <c r="K905" s="3" t="s">
        <v>25</v>
      </c>
      <c r="L905" s="5" t="s">
        <v>58</v>
      </c>
    </row>
    <row r="906" spans="1:12" ht="14.25" customHeight="1" x14ac:dyDescent="0.3">
      <c r="A906" s="3" t="s">
        <v>1757</v>
      </c>
      <c r="B906" s="3" t="s">
        <v>1758</v>
      </c>
      <c r="C906" s="3" t="s">
        <v>20</v>
      </c>
      <c r="D906" s="3" t="s">
        <v>41</v>
      </c>
      <c r="E906" s="3">
        <v>134</v>
      </c>
      <c r="F906" s="3">
        <v>98</v>
      </c>
      <c r="G906" s="3">
        <v>2368.0100000000002</v>
      </c>
      <c r="H906" s="3">
        <v>317313.34000000003</v>
      </c>
      <c r="I906" s="4">
        <v>45780</v>
      </c>
      <c r="J906" s="4">
        <v>45926</v>
      </c>
      <c r="K906" s="3" t="s">
        <v>29</v>
      </c>
      <c r="L906" s="5" t="s">
        <v>30</v>
      </c>
    </row>
    <row r="907" spans="1:12" ht="14.25" customHeight="1" x14ac:dyDescent="0.3">
      <c r="A907" s="3" t="s">
        <v>1759</v>
      </c>
      <c r="B907" s="3" t="s">
        <v>1094</v>
      </c>
      <c r="C907" s="3" t="s">
        <v>20</v>
      </c>
      <c r="D907" s="3" t="s">
        <v>15</v>
      </c>
      <c r="E907" s="3">
        <v>146</v>
      </c>
      <c r="F907" s="3">
        <v>73</v>
      </c>
      <c r="G907" s="3">
        <v>12042</v>
      </c>
      <c r="H907" s="3">
        <v>1758132</v>
      </c>
      <c r="I907" s="4">
        <v>45818</v>
      </c>
      <c r="J907" s="4">
        <v>45861</v>
      </c>
      <c r="K907" s="3" t="s">
        <v>16</v>
      </c>
      <c r="L907" s="5" t="s">
        <v>21</v>
      </c>
    </row>
    <row r="908" spans="1:12" ht="14.25" customHeight="1" x14ac:dyDescent="0.3">
      <c r="A908" s="3" t="s">
        <v>1760</v>
      </c>
      <c r="B908" s="3" t="s">
        <v>1761</v>
      </c>
      <c r="C908" s="3" t="s">
        <v>40</v>
      </c>
      <c r="D908" s="3" t="s">
        <v>41</v>
      </c>
      <c r="E908" s="3">
        <v>28</v>
      </c>
      <c r="F908" s="3">
        <v>43</v>
      </c>
      <c r="G908" s="3">
        <v>5562.57</v>
      </c>
      <c r="H908" s="3">
        <v>155751.96</v>
      </c>
      <c r="I908" s="4">
        <v>45688</v>
      </c>
      <c r="J908" s="4">
        <v>45886</v>
      </c>
      <c r="K908" s="3" t="s">
        <v>29</v>
      </c>
      <c r="L908" s="5" t="s">
        <v>30</v>
      </c>
    </row>
    <row r="909" spans="1:12" ht="14.25" customHeight="1" x14ac:dyDescent="0.3">
      <c r="A909" s="3" t="s">
        <v>1762</v>
      </c>
      <c r="B909" s="3" t="s">
        <v>1763</v>
      </c>
      <c r="C909" s="3" t="s">
        <v>20</v>
      </c>
      <c r="D909" s="3" t="s">
        <v>45</v>
      </c>
      <c r="E909" s="3">
        <v>104</v>
      </c>
      <c r="F909" s="3">
        <v>76</v>
      </c>
      <c r="G909" s="3">
        <v>279.04000000000002</v>
      </c>
      <c r="H909" s="3">
        <v>29020.16</v>
      </c>
      <c r="I909" s="4">
        <v>45727</v>
      </c>
      <c r="J909" s="4">
        <v>45909</v>
      </c>
      <c r="K909" s="3" t="s">
        <v>29</v>
      </c>
      <c r="L909" s="5" t="s">
        <v>30</v>
      </c>
    </row>
    <row r="910" spans="1:12" ht="14.25" customHeight="1" x14ac:dyDescent="0.3">
      <c r="A910" s="3" t="s">
        <v>1764</v>
      </c>
      <c r="B910" s="3" t="s">
        <v>1765</v>
      </c>
      <c r="C910" s="3" t="s">
        <v>40</v>
      </c>
      <c r="D910" s="3" t="s">
        <v>15</v>
      </c>
      <c r="E910" s="3">
        <v>156</v>
      </c>
      <c r="F910" s="3">
        <v>93</v>
      </c>
      <c r="G910" s="3">
        <v>3628.33</v>
      </c>
      <c r="H910" s="3">
        <v>566019.48</v>
      </c>
      <c r="I910" s="4">
        <v>45801</v>
      </c>
      <c r="J910" s="4">
        <v>45895</v>
      </c>
      <c r="L910" s="5" t="s">
        <v>30</v>
      </c>
    </row>
    <row r="911" spans="1:12" ht="14.25" customHeight="1" x14ac:dyDescent="0.3">
      <c r="A911" s="3" t="s">
        <v>1766</v>
      </c>
      <c r="B911" s="3" t="s">
        <v>1767</v>
      </c>
      <c r="C911" s="3" t="s">
        <v>20</v>
      </c>
      <c r="D911" s="3" t="s">
        <v>45</v>
      </c>
      <c r="E911" s="3">
        <v>57</v>
      </c>
      <c r="F911" s="3">
        <v>88</v>
      </c>
      <c r="G911" s="3">
        <v>19580.2</v>
      </c>
      <c r="H911" s="3">
        <v>1116071.3999999999</v>
      </c>
      <c r="I911" s="4">
        <v>45741</v>
      </c>
      <c r="J911" s="4">
        <v>45916</v>
      </c>
      <c r="K911" s="3" t="s">
        <v>57</v>
      </c>
      <c r="L911" s="5" t="s">
        <v>33</v>
      </c>
    </row>
    <row r="912" spans="1:12" ht="14.25" customHeight="1" x14ac:dyDescent="0.3">
      <c r="A912" s="3" t="s">
        <v>1768</v>
      </c>
      <c r="B912" s="3" t="s">
        <v>1769</v>
      </c>
      <c r="C912" s="3" t="s">
        <v>28</v>
      </c>
      <c r="E912" s="3">
        <v>81</v>
      </c>
      <c r="F912" s="3">
        <v>60</v>
      </c>
      <c r="G912" s="3">
        <v>4128.59</v>
      </c>
      <c r="H912" s="3">
        <v>334415.78999999998</v>
      </c>
      <c r="I912" s="4">
        <v>45677</v>
      </c>
      <c r="J912" s="4">
        <v>45877</v>
      </c>
      <c r="K912" s="3" t="s">
        <v>29</v>
      </c>
      <c r="L912" s="5" t="s">
        <v>58</v>
      </c>
    </row>
    <row r="913" spans="1:12" ht="14.25" customHeight="1" x14ac:dyDescent="0.3">
      <c r="A913" s="3" t="s">
        <v>1770</v>
      </c>
      <c r="B913" s="3" t="s">
        <v>1771</v>
      </c>
      <c r="C913" s="3" t="s">
        <v>40</v>
      </c>
      <c r="E913" s="3">
        <v>70</v>
      </c>
      <c r="F913" s="3">
        <v>22</v>
      </c>
      <c r="G913" s="3">
        <v>4146.3900000000003</v>
      </c>
      <c r="H913" s="3">
        <v>290247.3</v>
      </c>
      <c r="I913" s="4">
        <v>45778</v>
      </c>
      <c r="J913" s="4">
        <v>45866</v>
      </c>
      <c r="K913" s="3" t="s">
        <v>54</v>
      </c>
      <c r="L913" s="5" t="s">
        <v>17</v>
      </c>
    </row>
    <row r="914" spans="1:12" ht="14.25" customHeight="1" x14ac:dyDescent="0.3">
      <c r="A914" s="3" t="s">
        <v>1772</v>
      </c>
      <c r="B914" s="3" t="s">
        <v>1773</v>
      </c>
      <c r="C914" s="3" t="s">
        <v>20</v>
      </c>
      <c r="D914" s="3" t="s">
        <v>45</v>
      </c>
      <c r="E914" s="3">
        <v>1</v>
      </c>
      <c r="F914" s="3">
        <v>43</v>
      </c>
      <c r="G914" s="3">
        <v>13152.28</v>
      </c>
      <c r="H914" s="3">
        <v>13152.28</v>
      </c>
      <c r="I914" s="4">
        <v>45813</v>
      </c>
      <c r="J914" s="4">
        <v>45925</v>
      </c>
      <c r="K914" s="3" t="s">
        <v>57</v>
      </c>
      <c r="L914" s="5" t="s">
        <v>58</v>
      </c>
    </row>
    <row r="915" spans="1:12" ht="14.25" customHeight="1" x14ac:dyDescent="0.3">
      <c r="A915" s="3" t="s">
        <v>1774</v>
      </c>
      <c r="B915" s="3" t="s">
        <v>245</v>
      </c>
      <c r="C915" s="3" t="s">
        <v>40</v>
      </c>
      <c r="D915" s="3" t="s">
        <v>41</v>
      </c>
      <c r="E915" s="3">
        <v>153</v>
      </c>
      <c r="F915" s="3">
        <v>62</v>
      </c>
      <c r="G915" s="3">
        <v>11927.43</v>
      </c>
      <c r="H915" s="3">
        <v>1824896.79</v>
      </c>
      <c r="I915" s="4">
        <v>45824</v>
      </c>
      <c r="J915" s="4">
        <v>45872</v>
      </c>
      <c r="K915" s="3" t="s">
        <v>46</v>
      </c>
      <c r="L915" s="5" t="s">
        <v>58</v>
      </c>
    </row>
    <row r="916" spans="1:12" ht="14.25" customHeight="1" x14ac:dyDescent="0.3">
      <c r="A916" s="3" t="s">
        <v>1775</v>
      </c>
      <c r="B916" s="3" t="s">
        <v>1776</v>
      </c>
      <c r="C916" s="3" t="s">
        <v>20</v>
      </c>
      <c r="D916" s="3" t="s">
        <v>41</v>
      </c>
      <c r="E916" s="3">
        <v>19</v>
      </c>
      <c r="G916" s="3">
        <v>1886.74</v>
      </c>
      <c r="H916" s="3">
        <v>35848.06</v>
      </c>
      <c r="I916" s="4">
        <v>45722</v>
      </c>
      <c r="J916" s="4">
        <v>45860</v>
      </c>
      <c r="K916" s="3" t="s">
        <v>25</v>
      </c>
      <c r="L916" s="5" t="s">
        <v>33</v>
      </c>
    </row>
    <row r="917" spans="1:12" ht="14.25" customHeight="1" x14ac:dyDescent="0.3">
      <c r="A917" s="3" t="s">
        <v>1777</v>
      </c>
      <c r="B917" s="3" t="s">
        <v>1778</v>
      </c>
      <c r="C917" s="3" t="s">
        <v>40</v>
      </c>
      <c r="D917" s="3" t="s">
        <v>15</v>
      </c>
      <c r="E917" s="3">
        <v>110</v>
      </c>
      <c r="F917" s="3">
        <v>85</v>
      </c>
      <c r="G917" s="3">
        <v>5384.67</v>
      </c>
      <c r="H917" s="3">
        <v>592313.69999999995</v>
      </c>
      <c r="I917" s="4">
        <v>45844</v>
      </c>
      <c r="J917" s="4">
        <v>45859</v>
      </c>
      <c r="L917" s="5" t="s">
        <v>30</v>
      </c>
    </row>
    <row r="918" spans="1:12" ht="14.25" customHeight="1" x14ac:dyDescent="0.3">
      <c r="A918" s="3" t="s">
        <v>236</v>
      </c>
      <c r="B918" s="3" t="s">
        <v>881</v>
      </c>
      <c r="C918" s="3" t="s">
        <v>40</v>
      </c>
      <c r="D918" s="3" t="s">
        <v>41</v>
      </c>
      <c r="E918" s="3">
        <v>149</v>
      </c>
      <c r="F918" s="3">
        <v>86</v>
      </c>
      <c r="G918" s="3">
        <v>7496.53</v>
      </c>
      <c r="H918" s="3">
        <v>1116982.97</v>
      </c>
      <c r="I918" s="4">
        <v>45700</v>
      </c>
      <c r="J918" s="4">
        <v>45853</v>
      </c>
      <c r="K918" s="3" t="s">
        <v>29</v>
      </c>
      <c r="L918" s="5" t="s">
        <v>21</v>
      </c>
    </row>
    <row r="919" spans="1:12" ht="14.25" customHeight="1" x14ac:dyDescent="0.3">
      <c r="A919" s="3" t="s">
        <v>103</v>
      </c>
      <c r="B919" s="3" t="s">
        <v>1779</v>
      </c>
      <c r="C919" s="3" t="s">
        <v>20</v>
      </c>
      <c r="D919" s="3" t="s">
        <v>15</v>
      </c>
      <c r="E919" s="3">
        <v>9</v>
      </c>
      <c r="F919" s="3">
        <v>92</v>
      </c>
      <c r="G919" s="3">
        <v>14147.27</v>
      </c>
      <c r="H919" s="3">
        <v>127325.43</v>
      </c>
      <c r="I919" s="4">
        <v>45677</v>
      </c>
      <c r="J919" s="4">
        <v>45860</v>
      </c>
      <c r="K919" s="3" t="s">
        <v>29</v>
      </c>
      <c r="L919" s="5" t="s">
        <v>17</v>
      </c>
    </row>
    <row r="920" spans="1:12" ht="14.25" customHeight="1" x14ac:dyDescent="0.3">
      <c r="A920" s="3" t="s">
        <v>1780</v>
      </c>
      <c r="B920" s="3" t="s">
        <v>1363</v>
      </c>
      <c r="C920" s="3" t="s">
        <v>28</v>
      </c>
      <c r="D920" s="3" t="s">
        <v>45</v>
      </c>
      <c r="E920" s="3">
        <v>58</v>
      </c>
      <c r="F920" s="3">
        <v>21</v>
      </c>
      <c r="G920" s="3">
        <v>17328.61</v>
      </c>
      <c r="H920" s="3">
        <v>1005059.38</v>
      </c>
      <c r="I920" s="4">
        <v>45778</v>
      </c>
      <c r="J920" s="4">
        <v>45934</v>
      </c>
      <c r="L920" s="5" t="s">
        <v>17</v>
      </c>
    </row>
    <row r="921" spans="1:12" ht="14.25" customHeight="1" x14ac:dyDescent="0.3">
      <c r="A921" s="3" t="s">
        <v>1781</v>
      </c>
      <c r="B921" s="3" t="s">
        <v>1782</v>
      </c>
      <c r="C921" s="3" t="s">
        <v>40</v>
      </c>
      <c r="D921" s="3" t="s">
        <v>45</v>
      </c>
      <c r="E921" s="3">
        <v>153</v>
      </c>
      <c r="F921" s="3">
        <v>29</v>
      </c>
      <c r="G921" s="3">
        <v>12264.55</v>
      </c>
      <c r="H921" s="3">
        <v>1876476.15</v>
      </c>
      <c r="I921" s="4">
        <v>45763</v>
      </c>
      <c r="J921" s="4">
        <v>45939</v>
      </c>
      <c r="K921" s="3" t="s">
        <v>54</v>
      </c>
      <c r="L921" s="5" t="s">
        <v>33</v>
      </c>
    </row>
    <row r="922" spans="1:12" ht="14.25" customHeight="1" x14ac:dyDescent="0.3">
      <c r="A922" s="3" t="s">
        <v>1783</v>
      </c>
      <c r="B922" s="3" t="s">
        <v>1784</v>
      </c>
      <c r="C922" s="3" t="s">
        <v>14</v>
      </c>
      <c r="D922" s="3" t="s">
        <v>24</v>
      </c>
      <c r="E922" s="3">
        <v>178</v>
      </c>
      <c r="F922" s="3">
        <v>67</v>
      </c>
      <c r="G922" s="3">
        <v>183.31</v>
      </c>
      <c r="H922" s="3">
        <v>32629.18</v>
      </c>
      <c r="I922" s="4">
        <v>45766</v>
      </c>
      <c r="J922" s="4">
        <v>45871</v>
      </c>
      <c r="K922" s="3" t="s">
        <v>25</v>
      </c>
      <c r="L922" s="5" t="s">
        <v>17</v>
      </c>
    </row>
    <row r="923" spans="1:12" ht="14.25" customHeight="1" x14ac:dyDescent="0.3">
      <c r="A923" s="3" t="s">
        <v>1785</v>
      </c>
      <c r="B923" s="3" t="s">
        <v>1786</v>
      </c>
      <c r="C923" s="3" t="s">
        <v>40</v>
      </c>
      <c r="D923" s="3" t="s">
        <v>24</v>
      </c>
      <c r="E923" s="3">
        <v>21</v>
      </c>
      <c r="F923" s="3">
        <v>49</v>
      </c>
      <c r="G923" s="3">
        <v>13618.23</v>
      </c>
      <c r="H923" s="3">
        <v>285982.83</v>
      </c>
      <c r="I923" s="4">
        <v>45727</v>
      </c>
      <c r="J923" s="4">
        <v>45870</v>
      </c>
      <c r="K923" s="3" t="s">
        <v>46</v>
      </c>
      <c r="L923" s="5" t="s">
        <v>17</v>
      </c>
    </row>
    <row r="924" spans="1:12" ht="14.25" customHeight="1" x14ac:dyDescent="0.3">
      <c r="A924" s="3" t="s">
        <v>1787</v>
      </c>
      <c r="B924" s="3" t="s">
        <v>1788</v>
      </c>
      <c r="C924" s="3" t="s">
        <v>28</v>
      </c>
      <c r="D924" s="3" t="s">
        <v>24</v>
      </c>
      <c r="E924" s="3">
        <v>192</v>
      </c>
      <c r="F924" s="3">
        <v>64</v>
      </c>
      <c r="G924" s="3">
        <v>11679.37</v>
      </c>
      <c r="H924" s="3">
        <v>2242439.04</v>
      </c>
      <c r="I924" s="4">
        <v>45752</v>
      </c>
      <c r="J924" s="4">
        <v>45857</v>
      </c>
      <c r="K924" s="3" t="s">
        <v>54</v>
      </c>
      <c r="L924" s="5" t="s">
        <v>58</v>
      </c>
    </row>
    <row r="925" spans="1:12" ht="14.25" customHeight="1" x14ac:dyDescent="0.3">
      <c r="A925" s="3" t="s">
        <v>1789</v>
      </c>
      <c r="B925" s="3" t="s">
        <v>1790</v>
      </c>
      <c r="C925" s="3" t="s">
        <v>14</v>
      </c>
      <c r="D925" s="3" t="s">
        <v>24</v>
      </c>
      <c r="E925" s="3">
        <v>136</v>
      </c>
      <c r="F925" s="3">
        <v>55</v>
      </c>
      <c r="G925" s="3">
        <v>18796.05</v>
      </c>
      <c r="H925" s="3">
        <v>2556262.7999999998</v>
      </c>
      <c r="I925" s="4">
        <v>45817</v>
      </c>
      <c r="J925" s="4">
        <v>45877</v>
      </c>
      <c r="K925" s="3" t="s">
        <v>57</v>
      </c>
      <c r="L925" s="5" t="s">
        <v>21</v>
      </c>
    </row>
    <row r="926" spans="1:12" ht="14.25" customHeight="1" x14ac:dyDescent="0.3">
      <c r="A926" s="3" t="s">
        <v>1791</v>
      </c>
      <c r="B926" s="3" t="s">
        <v>1154</v>
      </c>
      <c r="C926" s="3" t="s">
        <v>40</v>
      </c>
      <c r="D926" s="3" t="s">
        <v>41</v>
      </c>
      <c r="E926" s="3">
        <v>163</v>
      </c>
      <c r="F926" s="3">
        <v>92</v>
      </c>
      <c r="G926" s="3">
        <v>16804.04</v>
      </c>
      <c r="H926" s="3">
        <v>2739058.52</v>
      </c>
      <c r="I926" s="4">
        <v>45709</v>
      </c>
      <c r="J926" s="4">
        <v>45935</v>
      </c>
      <c r="K926" s="3" t="s">
        <v>54</v>
      </c>
      <c r="L926" s="5" t="s">
        <v>17</v>
      </c>
    </row>
    <row r="927" spans="1:12" ht="14.25" customHeight="1" x14ac:dyDescent="0.3">
      <c r="A927" s="3" t="s">
        <v>1792</v>
      </c>
      <c r="B927" s="3" t="s">
        <v>1793</v>
      </c>
      <c r="C927" s="3" t="s">
        <v>44</v>
      </c>
      <c r="D927" s="3" t="s">
        <v>53</v>
      </c>
      <c r="E927" s="3">
        <v>31</v>
      </c>
      <c r="F927" s="3">
        <v>25</v>
      </c>
      <c r="G927" s="3">
        <v>19541.29</v>
      </c>
      <c r="H927" s="3">
        <v>605779.99</v>
      </c>
      <c r="I927" s="4">
        <v>45812</v>
      </c>
      <c r="J927" s="4">
        <v>45884</v>
      </c>
      <c r="K927" s="3" t="s">
        <v>46</v>
      </c>
      <c r="L927" s="5" t="s">
        <v>30</v>
      </c>
    </row>
    <row r="928" spans="1:12" ht="14.25" customHeight="1" x14ac:dyDescent="0.3">
      <c r="A928" s="3" t="s">
        <v>1794</v>
      </c>
      <c r="B928" s="3" t="s">
        <v>1795</v>
      </c>
      <c r="C928" s="3" t="s">
        <v>40</v>
      </c>
      <c r="D928" s="3" t="s">
        <v>15</v>
      </c>
      <c r="E928" s="3">
        <v>113</v>
      </c>
      <c r="F928" s="3">
        <v>46</v>
      </c>
      <c r="G928" s="3">
        <v>8699.98</v>
      </c>
      <c r="H928" s="3">
        <v>983097.74</v>
      </c>
      <c r="I928" s="4">
        <v>45769</v>
      </c>
      <c r="J928" s="4">
        <v>45903</v>
      </c>
      <c r="K928" s="3" t="s">
        <v>54</v>
      </c>
      <c r="L928" s="5" t="s">
        <v>30</v>
      </c>
    </row>
    <row r="929" spans="1:12" ht="14.25" customHeight="1" x14ac:dyDescent="0.3">
      <c r="A929" s="3" t="s">
        <v>449</v>
      </c>
      <c r="B929" s="3" t="s">
        <v>1722</v>
      </c>
      <c r="C929" s="3" t="s">
        <v>44</v>
      </c>
      <c r="D929" s="3" t="s">
        <v>45</v>
      </c>
      <c r="E929" s="3">
        <v>84</v>
      </c>
      <c r="F929" s="3">
        <v>44</v>
      </c>
      <c r="G929" s="3">
        <v>8708.7199999999993</v>
      </c>
      <c r="H929" s="3">
        <v>731532.48</v>
      </c>
      <c r="I929" s="4">
        <v>45732</v>
      </c>
      <c r="J929" s="4">
        <v>45853</v>
      </c>
      <c r="K929" s="3" t="s">
        <v>29</v>
      </c>
      <c r="L929" s="5" t="s">
        <v>58</v>
      </c>
    </row>
    <row r="930" spans="1:12" ht="14.25" customHeight="1" x14ac:dyDescent="0.3">
      <c r="A930" s="3" t="s">
        <v>1796</v>
      </c>
      <c r="B930" s="3" t="s">
        <v>1797</v>
      </c>
      <c r="C930" s="3" t="s">
        <v>14</v>
      </c>
      <c r="D930" s="3" t="s">
        <v>45</v>
      </c>
      <c r="F930" s="3">
        <v>92</v>
      </c>
      <c r="G930" s="3">
        <v>8795.7800000000007</v>
      </c>
      <c r="I930" s="4">
        <v>45841</v>
      </c>
      <c r="J930" s="4">
        <v>45891</v>
      </c>
      <c r="L930" s="5" t="s">
        <v>58</v>
      </c>
    </row>
    <row r="931" spans="1:12" ht="14.25" customHeight="1" x14ac:dyDescent="0.3">
      <c r="A931" s="3" t="s">
        <v>1798</v>
      </c>
      <c r="B931" s="3" t="s">
        <v>1799</v>
      </c>
      <c r="C931" s="3" t="s">
        <v>28</v>
      </c>
      <c r="D931" s="3" t="s">
        <v>15</v>
      </c>
      <c r="E931" s="3">
        <v>91</v>
      </c>
      <c r="F931" s="3">
        <v>36</v>
      </c>
      <c r="G931" s="3">
        <v>10960.18</v>
      </c>
      <c r="H931" s="3">
        <v>997376.38</v>
      </c>
      <c r="I931" s="4">
        <v>45719</v>
      </c>
      <c r="J931" s="4">
        <v>45885</v>
      </c>
      <c r="K931" s="3" t="s">
        <v>54</v>
      </c>
      <c r="L931" s="5" t="s">
        <v>58</v>
      </c>
    </row>
    <row r="932" spans="1:12" ht="14.25" customHeight="1" x14ac:dyDescent="0.3">
      <c r="A932" s="3" t="s">
        <v>1800</v>
      </c>
      <c r="B932" s="3" t="s">
        <v>1801</v>
      </c>
      <c r="C932" s="3" t="s">
        <v>20</v>
      </c>
      <c r="D932" s="3" t="s">
        <v>45</v>
      </c>
      <c r="E932" s="3">
        <v>167</v>
      </c>
      <c r="F932" s="3">
        <v>58</v>
      </c>
      <c r="G932" s="3">
        <v>4025.44</v>
      </c>
      <c r="H932" s="3">
        <v>672248.48</v>
      </c>
      <c r="I932" s="4">
        <v>45807</v>
      </c>
      <c r="J932" s="4">
        <v>45897</v>
      </c>
      <c r="K932" s="3" t="s">
        <v>57</v>
      </c>
      <c r="L932" s="5" t="s">
        <v>30</v>
      </c>
    </row>
    <row r="933" spans="1:12" ht="14.25" customHeight="1" x14ac:dyDescent="0.3">
      <c r="A933" s="3" t="s">
        <v>1802</v>
      </c>
      <c r="B933" s="3" t="s">
        <v>1803</v>
      </c>
      <c r="C933" s="3" t="s">
        <v>14</v>
      </c>
      <c r="D933" s="3" t="s">
        <v>15</v>
      </c>
      <c r="E933" s="3">
        <v>110</v>
      </c>
      <c r="F933" s="3">
        <v>71</v>
      </c>
      <c r="G933" s="3">
        <v>324.22000000000003</v>
      </c>
      <c r="H933" s="3">
        <v>35664.199999999997</v>
      </c>
      <c r="I933" s="4">
        <v>45694</v>
      </c>
      <c r="J933" s="4">
        <v>45937</v>
      </c>
      <c r="K933" s="3" t="s">
        <v>16</v>
      </c>
      <c r="L933" s="5" t="s">
        <v>33</v>
      </c>
    </row>
    <row r="934" spans="1:12" ht="14.25" customHeight="1" x14ac:dyDescent="0.3">
      <c r="A934" s="3" t="s">
        <v>1804</v>
      </c>
      <c r="B934" s="3" t="s">
        <v>1805</v>
      </c>
      <c r="C934" s="3" t="s">
        <v>14</v>
      </c>
      <c r="D934" s="3" t="s">
        <v>53</v>
      </c>
      <c r="E934" s="3">
        <v>109</v>
      </c>
      <c r="F934" s="3">
        <v>88</v>
      </c>
      <c r="G934" s="3">
        <v>1589.05</v>
      </c>
      <c r="H934" s="3">
        <v>173206.45</v>
      </c>
      <c r="I934" s="4">
        <v>45804</v>
      </c>
      <c r="J934" s="4">
        <v>45910</v>
      </c>
      <c r="K934" s="3" t="s">
        <v>57</v>
      </c>
      <c r="L934" s="5" t="s">
        <v>17</v>
      </c>
    </row>
    <row r="935" spans="1:12" ht="14.25" customHeight="1" x14ac:dyDescent="0.3">
      <c r="A935" s="3" t="s">
        <v>1806</v>
      </c>
      <c r="B935" s="3" t="s">
        <v>1807</v>
      </c>
      <c r="C935" s="3" t="s">
        <v>20</v>
      </c>
      <c r="D935" s="3" t="s">
        <v>41</v>
      </c>
      <c r="E935" s="3">
        <v>39</v>
      </c>
      <c r="F935" s="3">
        <v>94</v>
      </c>
      <c r="G935" s="3">
        <v>9205.86</v>
      </c>
      <c r="H935" s="3">
        <v>359028.54</v>
      </c>
      <c r="I935" s="4">
        <v>45772</v>
      </c>
      <c r="J935" s="4">
        <v>45872</v>
      </c>
      <c r="K935" s="3" t="s">
        <v>46</v>
      </c>
      <c r="L935" s="5" t="s">
        <v>30</v>
      </c>
    </row>
    <row r="936" spans="1:12" ht="14.25" customHeight="1" x14ac:dyDescent="0.3">
      <c r="A936" s="3" t="s">
        <v>1808</v>
      </c>
      <c r="B936" s="3" t="s">
        <v>1809</v>
      </c>
      <c r="C936" s="3" t="s">
        <v>44</v>
      </c>
      <c r="D936" s="3" t="s">
        <v>53</v>
      </c>
      <c r="E936" s="3">
        <v>57</v>
      </c>
      <c r="F936" s="3">
        <v>52</v>
      </c>
      <c r="G936" s="3">
        <v>13473.79</v>
      </c>
      <c r="H936" s="3">
        <v>768006.03</v>
      </c>
      <c r="I936" s="4">
        <v>45727</v>
      </c>
      <c r="J936" s="4">
        <v>45894</v>
      </c>
      <c r="K936" s="3" t="s">
        <v>16</v>
      </c>
      <c r="L936" s="5" t="s">
        <v>33</v>
      </c>
    </row>
    <row r="937" spans="1:12" ht="14.25" customHeight="1" x14ac:dyDescent="0.3">
      <c r="A937" s="3" t="s">
        <v>1810</v>
      </c>
      <c r="B937" s="3" t="s">
        <v>1040</v>
      </c>
      <c r="C937" s="3" t="s">
        <v>40</v>
      </c>
      <c r="D937" s="3" t="s">
        <v>24</v>
      </c>
      <c r="E937" s="3">
        <v>47</v>
      </c>
      <c r="F937" s="3">
        <v>29</v>
      </c>
      <c r="G937" s="3">
        <v>17705.04</v>
      </c>
      <c r="H937" s="3">
        <v>832136.88</v>
      </c>
      <c r="I937" s="4">
        <v>45671</v>
      </c>
      <c r="J937" s="4">
        <v>45898</v>
      </c>
      <c r="K937" s="3" t="s">
        <v>29</v>
      </c>
      <c r="L937" s="5" t="s">
        <v>33</v>
      </c>
    </row>
    <row r="938" spans="1:12" ht="14.25" customHeight="1" x14ac:dyDescent="0.3">
      <c r="A938" s="3" t="s">
        <v>1811</v>
      </c>
      <c r="B938" s="3" t="s">
        <v>1812</v>
      </c>
      <c r="C938" s="3" t="s">
        <v>14</v>
      </c>
      <c r="D938" s="3" t="s">
        <v>53</v>
      </c>
      <c r="E938" s="3">
        <v>163</v>
      </c>
      <c r="F938" s="3">
        <v>78</v>
      </c>
      <c r="G938" s="3">
        <v>5701.93</v>
      </c>
      <c r="H938" s="3">
        <v>929414.59000000008</v>
      </c>
      <c r="I938" s="4">
        <v>45779</v>
      </c>
      <c r="J938" s="4">
        <v>45898</v>
      </c>
      <c r="K938" s="3" t="s">
        <v>29</v>
      </c>
      <c r="L938" s="5" t="s">
        <v>58</v>
      </c>
    </row>
    <row r="939" spans="1:12" ht="14.25" customHeight="1" x14ac:dyDescent="0.3">
      <c r="A939" s="3" t="s">
        <v>1813</v>
      </c>
      <c r="B939" s="3" t="s">
        <v>1814</v>
      </c>
      <c r="C939" s="3" t="s">
        <v>40</v>
      </c>
      <c r="D939" s="3" t="s">
        <v>41</v>
      </c>
      <c r="E939" s="3">
        <v>101</v>
      </c>
      <c r="F939" s="3">
        <v>84</v>
      </c>
      <c r="G939" s="3">
        <v>5104.4799999999996</v>
      </c>
      <c r="H939" s="3">
        <v>515552.48</v>
      </c>
      <c r="I939" s="4">
        <v>45838</v>
      </c>
      <c r="J939" s="4">
        <v>45924</v>
      </c>
      <c r="K939" s="3" t="s">
        <v>46</v>
      </c>
      <c r="L939" s="5" t="s">
        <v>58</v>
      </c>
    </row>
    <row r="940" spans="1:12" ht="14.25" customHeight="1" x14ac:dyDescent="0.3">
      <c r="A940" s="3" t="s">
        <v>1815</v>
      </c>
      <c r="B940" s="3" t="s">
        <v>1816</v>
      </c>
      <c r="C940" s="3" t="s">
        <v>20</v>
      </c>
      <c r="D940" s="3" t="s">
        <v>15</v>
      </c>
      <c r="E940" s="3">
        <v>7</v>
      </c>
      <c r="F940" s="3">
        <v>70</v>
      </c>
      <c r="G940" s="3">
        <v>15426.31</v>
      </c>
      <c r="H940" s="3">
        <v>107984.17</v>
      </c>
      <c r="I940" s="4">
        <v>45706</v>
      </c>
      <c r="J940" s="4">
        <v>45933</v>
      </c>
      <c r="K940" s="3" t="s">
        <v>54</v>
      </c>
      <c r="L940" s="5" t="s">
        <v>33</v>
      </c>
    </row>
    <row r="941" spans="1:12" ht="14.25" customHeight="1" x14ac:dyDescent="0.3">
      <c r="A941" s="3" t="s">
        <v>1817</v>
      </c>
      <c r="B941" s="3" t="s">
        <v>653</v>
      </c>
      <c r="C941" s="3" t="s">
        <v>28</v>
      </c>
      <c r="D941" s="3" t="s">
        <v>15</v>
      </c>
      <c r="E941" s="3">
        <v>72</v>
      </c>
      <c r="F941" s="3">
        <v>25</v>
      </c>
      <c r="G941" s="3">
        <v>16004.39</v>
      </c>
      <c r="H941" s="3">
        <v>1152316.08</v>
      </c>
      <c r="I941" s="4">
        <v>45747</v>
      </c>
      <c r="J941" s="4">
        <v>45873</v>
      </c>
      <c r="K941" s="3" t="s">
        <v>16</v>
      </c>
      <c r="L941" s="5" t="s">
        <v>17</v>
      </c>
    </row>
    <row r="942" spans="1:12" ht="14.25" customHeight="1" x14ac:dyDescent="0.3">
      <c r="A942" s="3" t="s">
        <v>712</v>
      </c>
      <c r="B942" s="3" t="s">
        <v>1818</v>
      </c>
      <c r="C942" s="3" t="s">
        <v>28</v>
      </c>
      <c r="D942" s="3" t="s">
        <v>53</v>
      </c>
      <c r="E942" s="3">
        <v>112</v>
      </c>
      <c r="F942" s="3">
        <v>79</v>
      </c>
      <c r="G942" s="3">
        <v>7400.56</v>
      </c>
      <c r="H942" s="3">
        <v>828862.72000000009</v>
      </c>
      <c r="I942" s="4">
        <v>45812</v>
      </c>
      <c r="J942" s="4">
        <v>45936</v>
      </c>
      <c r="K942" s="3" t="s">
        <v>29</v>
      </c>
      <c r="L942" s="5" t="s">
        <v>33</v>
      </c>
    </row>
    <row r="943" spans="1:12" ht="14.25" customHeight="1" x14ac:dyDescent="0.3">
      <c r="A943" s="3" t="s">
        <v>1819</v>
      </c>
      <c r="B943" s="3" t="s">
        <v>1820</v>
      </c>
      <c r="C943" s="3" t="s">
        <v>14</v>
      </c>
      <c r="D943" s="3" t="s">
        <v>24</v>
      </c>
      <c r="E943" s="3">
        <v>81</v>
      </c>
      <c r="F943" s="3">
        <v>75</v>
      </c>
      <c r="G943" s="3">
        <v>15758.1</v>
      </c>
      <c r="H943" s="3">
        <v>1276406.1000000001</v>
      </c>
      <c r="I943" s="4">
        <v>45693</v>
      </c>
      <c r="J943" s="4">
        <v>45881</v>
      </c>
      <c r="K943" s="3" t="s">
        <v>57</v>
      </c>
      <c r="L943" s="5" t="s">
        <v>30</v>
      </c>
    </row>
    <row r="944" spans="1:12" ht="14.25" customHeight="1" x14ac:dyDescent="0.3">
      <c r="A944" s="3" t="s">
        <v>1821</v>
      </c>
      <c r="B944" s="3" t="s">
        <v>1822</v>
      </c>
      <c r="C944" s="3" t="s">
        <v>44</v>
      </c>
      <c r="D944" s="3" t="s">
        <v>41</v>
      </c>
      <c r="E944" s="3">
        <v>188</v>
      </c>
      <c r="F944" s="3">
        <v>77</v>
      </c>
      <c r="G944" s="3">
        <v>5005.25</v>
      </c>
      <c r="H944" s="3">
        <v>940987</v>
      </c>
      <c r="I944" s="4">
        <v>45732</v>
      </c>
      <c r="J944" s="4">
        <v>45907</v>
      </c>
      <c r="K944" s="3" t="s">
        <v>29</v>
      </c>
      <c r="L944" s="5" t="s">
        <v>17</v>
      </c>
    </row>
    <row r="945" spans="1:12" ht="14.25" customHeight="1" x14ac:dyDescent="0.3">
      <c r="A945" s="3" t="s">
        <v>1823</v>
      </c>
      <c r="B945" s="3" t="s">
        <v>1824</v>
      </c>
      <c r="C945" s="3" t="s">
        <v>28</v>
      </c>
      <c r="D945" s="3" t="s">
        <v>53</v>
      </c>
      <c r="E945" s="3">
        <v>167</v>
      </c>
      <c r="F945" s="3">
        <v>55</v>
      </c>
      <c r="G945" s="3">
        <v>10723.76</v>
      </c>
      <c r="H945" s="3">
        <v>1790867.92</v>
      </c>
      <c r="I945" s="4">
        <v>45845</v>
      </c>
      <c r="J945" s="4">
        <v>45860</v>
      </c>
      <c r="K945" s="3" t="s">
        <v>54</v>
      </c>
      <c r="L945" s="5" t="s">
        <v>58</v>
      </c>
    </row>
    <row r="946" spans="1:12" ht="14.25" customHeight="1" x14ac:dyDescent="0.3">
      <c r="A946" s="3" t="s">
        <v>1534</v>
      </c>
      <c r="B946" s="3" t="s">
        <v>1825</v>
      </c>
      <c r="C946" s="3" t="s">
        <v>44</v>
      </c>
      <c r="D946" s="3" t="s">
        <v>24</v>
      </c>
      <c r="F946" s="3">
        <v>98</v>
      </c>
      <c r="G946" s="3">
        <v>1326.93</v>
      </c>
      <c r="I946" s="4">
        <v>45717</v>
      </c>
      <c r="J946" s="4">
        <v>45912</v>
      </c>
      <c r="K946" s="3" t="s">
        <v>16</v>
      </c>
      <c r="L946" s="5" t="s">
        <v>33</v>
      </c>
    </row>
    <row r="947" spans="1:12" ht="14.25" customHeight="1" x14ac:dyDescent="0.3">
      <c r="A947" s="3" t="s">
        <v>1826</v>
      </c>
      <c r="B947" s="3" t="s">
        <v>1827</v>
      </c>
      <c r="C947" s="3" t="s">
        <v>44</v>
      </c>
      <c r="D947" s="3" t="s">
        <v>41</v>
      </c>
      <c r="E947" s="3">
        <v>62</v>
      </c>
      <c r="F947" s="3">
        <v>41</v>
      </c>
      <c r="G947" s="3">
        <v>15712.7</v>
      </c>
      <c r="H947" s="3">
        <v>974187.4</v>
      </c>
      <c r="I947" s="4">
        <v>45734</v>
      </c>
      <c r="J947" s="4">
        <v>45858</v>
      </c>
      <c r="L947" s="5" t="s">
        <v>33</v>
      </c>
    </row>
    <row r="948" spans="1:12" ht="14.25" customHeight="1" x14ac:dyDescent="0.3">
      <c r="A948" s="3" t="s">
        <v>1699</v>
      </c>
      <c r="B948" s="3" t="s">
        <v>436</v>
      </c>
      <c r="C948" s="3" t="s">
        <v>20</v>
      </c>
      <c r="D948" s="3" t="s">
        <v>45</v>
      </c>
      <c r="E948" s="3">
        <v>3</v>
      </c>
      <c r="F948" s="3">
        <v>26</v>
      </c>
      <c r="G948" s="3">
        <v>1170.71</v>
      </c>
      <c r="H948" s="3">
        <v>3512.13</v>
      </c>
      <c r="I948" s="4">
        <v>45835</v>
      </c>
      <c r="J948" s="4">
        <v>45896</v>
      </c>
      <c r="K948" s="3" t="s">
        <v>54</v>
      </c>
      <c r="L948" s="5" t="s">
        <v>58</v>
      </c>
    </row>
    <row r="949" spans="1:12" ht="14.25" customHeight="1" x14ac:dyDescent="0.3">
      <c r="A949" s="3" t="s">
        <v>1828</v>
      </c>
      <c r="B949" s="3" t="s">
        <v>1829</v>
      </c>
      <c r="C949" s="3" t="s">
        <v>28</v>
      </c>
      <c r="D949" s="3" t="s">
        <v>41</v>
      </c>
      <c r="E949" s="3">
        <v>128</v>
      </c>
      <c r="F949" s="3">
        <v>74</v>
      </c>
      <c r="G949" s="3">
        <v>14273.55</v>
      </c>
      <c r="H949" s="3">
        <v>1827014.4</v>
      </c>
      <c r="I949" s="4">
        <v>45806</v>
      </c>
      <c r="J949" s="4">
        <v>45938</v>
      </c>
      <c r="K949" s="3" t="s">
        <v>46</v>
      </c>
      <c r="L949" s="5" t="s">
        <v>17</v>
      </c>
    </row>
    <row r="950" spans="1:12" ht="14.25" customHeight="1" x14ac:dyDescent="0.3">
      <c r="A950" s="3" t="s">
        <v>1830</v>
      </c>
      <c r="B950" s="3" t="s">
        <v>1831</v>
      </c>
      <c r="C950" s="3" t="s">
        <v>40</v>
      </c>
      <c r="D950" s="3" t="s">
        <v>45</v>
      </c>
      <c r="E950" s="3">
        <v>128</v>
      </c>
      <c r="F950" s="3">
        <v>57</v>
      </c>
      <c r="G950" s="3">
        <v>2282.02</v>
      </c>
      <c r="H950" s="3">
        <v>292098.56</v>
      </c>
      <c r="I950" s="4">
        <v>45753</v>
      </c>
      <c r="J950" s="4">
        <v>45920</v>
      </c>
      <c r="K950" s="3" t="s">
        <v>46</v>
      </c>
      <c r="L950" s="5" t="s">
        <v>33</v>
      </c>
    </row>
    <row r="951" spans="1:12" ht="14.25" customHeight="1" x14ac:dyDescent="0.3">
      <c r="A951" s="3" t="s">
        <v>1832</v>
      </c>
      <c r="B951" s="3" t="s">
        <v>1833</v>
      </c>
      <c r="C951" s="3" t="s">
        <v>20</v>
      </c>
      <c r="D951" s="3" t="s">
        <v>15</v>
      </c>
      <c r="E951" s="3">
        <v>91</v>
      </c>
      <c r="F951" s="3">
        <v>40</v>
      </c>
      <c r="G951" s="3">
        <v>14948.19</v>
      </c>
      <c r="H951" s="3">
        <v>1360285.29</v>
      </c>
      <c r="I951" s="4">
        <v>45846</v>
      </c>
      <c r="J951" s="4">
        <v>45872</v>
      </c>
      <c r="K951" s="3" t="s">
        <v>16</v>
      </c>
      <c r="L951" s="5" t="s">
        <v>17</v>
      </c>
    </row>
    <row r="952" spans="1:12" ht="14.25" customHeight="1" x14ac:dyDescent="0.3">
      <c r="A952" s="3" t="s">
        <v>1834</v>
      </c>
      <c r="B952" s="3" t="s">
        <v>1835</v>
      </c>
      <c r="C952" s="3" t="s">
        <v>14</v>
      </c>
      <c r="E952" s="3">
        <v>46</v>
      </c>
      <c r="F952" s="3">
        <v>54</v>
      </c>
      <c r="G952" s="3">
        <v>16126.6</v>
      </c>
      <c r="H952" s="3">
        <v>741823.6</v>
      </c>
      <c r="I952" s="4">
        <v>45843</v>
      </c>
      <c r="J952" s="4">
        <v>45915</v>
      </c>
      <c r="K952" s="3" t="s">
        <v>54</v>
      </c>
      <c r="L952" s="5" t="s">
        <v>17</v>
      </c>
    </row>
    <row r="953" spans="1:12" ht="14.25" customHeight="1" x14ac:dyDescent="0.3">
      <c r="A953" s="3" t="s">
        <v>1836</v>
      </c>
      <c r="B953" s="3" t="s">
        <v>1837</v>
      </c>
      <c r="C953" s="3" t="s">
        <v>28</v>
      </c>
      <c r="D953" s="3" t="s">
        <v>24</v>
      </c>
      <c r="E953" s="3">
        <v>139</v>
      </c>
      <c r="F953" s="3">
        <v>79</v>
      </c>
      <c r="G953" s="3">
        <v>8893.9599999999991</v>
      </c>
      <c r="H953" s="3">
        <v>1236260.44</v>
      </c>
      <c r="I953" s="4">
        <v>45718</v>
      </c>
      <c r="J953" s="4">
        <v>45937</v>
      </c>
      <c r="L953" s="5" t="s">
        <v>21</v>
      </c>
    </row>
    <row r="954" spans="1:12" ht="14.25" customHeight="1" x14ac:dyDescent="0.3">
      <c r="A954" s="3" t="s">
        <v>1838</v>
      </c>
      <c r="B954" s="3" t="s">
        <v>1839</v>
      </c>
      <c r="C954" s="3" t="s">
        <v>20</v>
      </c>
      <c r="D954" s="3" t="s">
        <v>24</v>
      </c>
      <c r="E954" s="3">
        <v>22</v>
      </c>
      <c r="F954" s="3">
        <v>44</v>
      </c>
      <c r="G954" s="3">
        <v>7169.88</v>
      </c>
      <c r="H954" s="3">
        <v>157737.35999999999</v>
      </c>
      <c r="I954" s="4">
        <v>45792</v>
      </c>
      <c r="J954" s="4">
        <v>45852</v>
      </c>
      <c r="K954" s="3" t="s">
        <v>16</v>
      </c>
      <c r="L954" s="5" t="s">
        <v>21</v>
      </c>
    </row>
    <row r="955" spans="1:12" ht="14.25" customHeight="1" x14ac:dyDescent="0.3">
      <c r="A955" s="3" t="s">
        <v>1840</v>
      </c>
      <c r="B955" s="3" t="s">
        <v>118</v>
      </c>
      <c r="C955" s="3" t="s">
        <v>40</v>
      </c>
      <c r="D955" s="3" t="s">
        <v>45</v>
      </c>
      <c r="F955" s="3">
        <v>74</v>
      </c>
      <c r="G955" s="3">
        <v>4360.3999999999996</v>
      </c>
      <c r="I955" s="4">
        <v>45758</v>
      </c>
      <c r="J955" s="4">
        <v>45872</v>
      </c>
      <c r="K955" s="3" t="s">
        <v>57</v>
      </c>
      <c r="L955" s="5" t="s">
        <v>33</v>
      </c>
    </row>
    <row r="956" spans="1:12" ht="14.25" customHeight="1" x14ac:dyDescent="0.3">
      <c r="A956" s="3" t="s">
        <v>1841</v>
      </c>
      <c r="B956" s="3" t="s">
        <v>1842</v>
      </c>
      <c r="C956" s="3" t="s">
        <v>20</v>
      </c>
      <c r="D956" s="3" t="s">
        <v>53</v>
      </c>
      <c r="E956" s="3">
        <v>95</v>
      </c>
      <c r="F956" s="3">
        <v>24</v>
      </c>
      <c r="G956" s="3">
        <v>6568.51</v>
      </c>
      <c r="H956" s="3">
        <v>624008.45000000007</v>
      </c>
      <c r="I956" s="4">
        <v>45674</v>
      </c>
      <c r="J956" s="4">
        <v>45909</v>
      </c>
      <c r="K956" s="3" t="s">
        <v>16</v>
      </c>
      <c r="L956" s="5" t="s">
        <v>17</v>
      </c>
    </row>
    <row r="957" spans="1:12" ht="14.25" customHeight="1" x14ac:dyDescent="0.3">
      <c r="A957" s="3" t="s">
        <v>1843</v>
      </c>
      <c r="B957" s="3" t="s">
        <v>1153</v>
      </c>
      <c r="C957" s="3" t="s">
        <v>44</v>
      </c>
      <c r="D957" s="3" t="s">
        <v>53</v>
      </c>
      <c r="E957" s="3">
        <v>176</v>
      </c>
      <c r="F957" s="3">
        <v>77</v>
      </c>
      <c r="G957" s="3">
        <v>18825.36</v>
      </c>
      <c r="H957" s="3">
        <v>3313263.36</v>
      </c>
      <c r="I957" s="4">
        <v>45734</v>
      </c>
      <c r="J957" s="4">
        <v>45918</v>
      </c>
      <c r="K957" s="3" t="s">
        <v>29</v>
      </c>
      <c r="L957" s="5" t="s">
        <v>21</v>
      </c>
    </row>
    <row r="958" spans="1:12" ht="14.25" customHeight="1" x14ac:dyDescent="0.3">
      <c r="A958" s="3" t="s">
        <v>1844</v>
      </c>
      <c r="B958" s="3" t="s">
        <v>1845</v>
      </c>
      <c r="C958" s="3" t="s">
        <v>28</v>
      </c>
      <c r="D958" s="3" t="s">
        <v>41</v>
      </c>
      <c r="E958" s="3">
        <v>60</v>
      </c>
      <c r="F958" s="3">
        <v>28</v>
      </c>
      <c r="G958" s="3">
        <v>1598.93</v>
      </c>
      <c r="H958" s="3">
        <v>95935.8</v>
      </c>
      <c r="I958" s="4">
        <v>45844</v>
      </c>
      <c r="J958" s="4">
        <v>45910</v>
      </c>
      <c r="K958" s="3" t="s">
        <v>57</v>
      </c>
      <c r="L958" s="5" t="s">
        <v>17</v>
      </c>
    </row>
    <row r="959" spans="1:12" ht="14.25" customHeight="1" x14ac:dyDescent="0.3">
      <c r="A959" s="3" t="s">
        <v>1846</v>
      </c>
      <c r="B959" s="3" t="s">
        <v>1847</v>
      </c>
      <c r="C959" s="3" t="s">
        <v>14</v>
      </c>
      <c r="D959" s="3" t="s">
        <v>53</v>
      </c>
      <c r="E959" s="3">
        <v>38</v>
      </c>
      <c r="F959" s="3">
        <v>41</v>
      </c>
      <c r="G959" s="3">
        <v>10455.91</v>
      </c>
      <c r="H959" s="3">
        <v>397324.58</v>
      </c>
      <c r="I959" s="4">
        <v>45780</v>
      </c>
      <c r="J959" s="4">
        <v>45873</v>
      </c>
      <c r="K959" s="3" t="s">
        <v>46</v>
      </c>
      <c r="L959" s="5" t="s">
        <v>58</v>
      </c>
    </row>
    <row r="960" spans="1:12" ht="14.25" customHeight="1" x14ac:dyDescent="0.3">
      <c r="A960" s="3" t="s">
        <v>1848</v>
      </c>
      <c r="B960" s="3" t="s">
        <v>1849</v>
      </c>
      <c r="C960" s="3" t="s">
        <v>20</v>
      </c>
      <c r="D960" s="3" t="s">
        <v>53</v>
      </c>
      <c r="E960" s="3">
        <v>75</v>
      </c>
      <c r="F960" s="3">
        <v>99</v>
      </c>
      <c r="G960" s="3">
        <v>14979.7</v>
      </c>
      <c r="H960" s="3">
        <v>1123477.5</v>
      </c>
      <c r="I960" s="4">
        <v>45834</v>
      </c>
      <c r="J960" s="4">
        <v>45920</v>
      </c>
      <c r="K960" s="3" t="s">
        <v>54</v>
      </c>
      <c r="L960" s="5" t="s">
        <v>30</v>
      </c>
    </row>
    <row r="961" spans="1:12" ht="14.25" customHeight="1" x14ac:dyDescent="0.3">
      <c r="A961" s="3" t="s">
        <v>1850</v>
      </c>
      <c r="B961" s="3" t="s">
        <v>1265</v>
      </c>
      <c r="C961" s="3" t="s">
        <v>44</v>
      </c>
      <c r="D961" s="3" t="s">
        <v>45</v>
      </c>
      <c r="E961" s="3">
        <v>126</v>
      </c>
      <c r="F961" s="3">
        <v>92</v>
      </c>
      <c r="G961" s="3">
        <v>3249.29</v>
      </c>
      <c r="H961" s="3">
        <v>409410.54</v>
      </c>
      <c r="I961" s="4">
        <v>45684</v>
      </c>
      <c r="J961" s="4">
        <v>45896</v>
      </c>
      <c r="K961" s="3" t="s">
        <v>54</v>
      </c>
      <c r="L961" s="5" t="s">
        <v>17</v>
      </c>
    </row>
    <row r="962" spans="1:12" ht="14.25" customHeight="1" x14ac:dyDescent="0.3">
      <c r="A962" s="3" t="s">
        <v>1851</v>
      </c>
      <c r="B962" s="3" t="s">
        <v>1852</v>
      </c>
      <c r="C962" s="3" t="s">
        <v>40</v>
      </c>
      <c r="E962" s="3">
        <v>86</v>
      </c>
      <c r="F962" s="3">
        <v>32</v>
      </c>
      <c r="G962" s="3">
        <v>14452.49</v>
      </c>
      <c r="H962" s="3">
        <v>1242914.1399999999</v>
      </c>
      <c r="I962" s="4">
        <v>45791</v>
      </c>
      <c r="J962" s="4">
        <v>45856</v>
      </c>
      <c r="L962" s="5" t="s">
        <v>30</v>
      </c>
    </row>
    <row r="963" spans="1:12" ht="14.25" customHeight="1" x14ac:dyDescent="0.3">
      <c r="A963" s="3" t="s">
        <v>1853</v>
      </c>
      <c r="B963" s="3" t="s">
        <v>1854</v>
      </c>
      <c r="C963" s="3" t="s">
        <v>20</v>
      </c>
      <c r="E963" s="3">
        <v>150</v>
      </c>
      <c r="F963" s="3">
        <v>64</v>
      </c>
      <c r="G963" s="3">
        <v>3347.43</v>
      </c>
      <c r="H963" s="3">
        <v>502114.5</v>
      </c>
      <c r="I963" s="4">
        <v>45701</v>
      </c>
      <c r="J963" s="4">
        <v>45941</v>
      </c>
      <c r="K963" s="3" t="s">
        <v>29</v>
      </c>
      <c r="L963" s="5" t="s">
        <v>30</v>
      </c>
    </row>
    <row r="964" spans="1:12" ht="14.25" customHeight="1" x14ac:dyDescent="0.3">
      <c r="A964" s="3" t="s">
        <v>1855</v>
      </c>
      <c r="B964" s="3" t="s">
        <v>1856</v>
      </c>
      <c r="C964" s="3" t="s">
        <v>14</v>
      </c>
      <c r="D964" s="3" t="s">
        <v>15</v>
      </c>
      <c r="E964" s="3">
        <v>84</v>
      </c>
      <c r="F964" s="3">
        <v>85</v>
      </c>
      <c r="G964" s="3">
        <v>10661.19</v>
      </c>
      <c r="H964" s="3">
        <v>895539.96000000008</v>
      </c>
      <c r="I964" s="4">
        <v>45798</v>
      </c>
      <c r="J964" s="4">
        <v>45939</v>
      </c>
      <c r="L964" s="5" t="s">
        <v>21</v>
      </c>
    </row>
    <row r="965" spans="1:12" ht="14.25" customHeight="1" x14ac:dyDescent="0.3">
      <c r="A965" s="3" t="s">
        <v>1783</v>
      </c>
      <c r="B965" s="3" t="s">
        <v>1857</v>
      </c>
      <c r="C965" s="3" t="s">
        <v>28</v>
      </c>
      <c r="D965" s="3" t="s">
        <v>45</v>
      </c>
      <c r="E965" s="3">
        <v>32</v>
      </c>
      <c r="F965" s="3">
        <v>49</v>
      </c>
      <c r="G965" s="3">
        <v>431.62</v>
      </c>
      <c r="H965" s="3">
        <v>13811.84</v>
      </c>
      <c r="I965" s="4">
        <v>45770</v>
      </c>
      <c r="J965" s="4">
        <v>45861</v>
      </c>
      <c r="L965" s="5" t="s">
        <v>21</v>
      </c>
    </row>
    <row r="966" spans="1:12" ht="14.25" customHeight="1" x14ac:dyDescent="0.3">
      <c r="A966" s="3" t="s">
        <v>1858</v>
      </c>
      <c r="B966" s="3" t="s">
        <v>1859</v>
      </c>
      <c r="C966" s="3" t="s">
        <v>20</v>
      </c>
      <c r="E966" s="3">
        <v>121</v>
      </c>
      <c r="F966" s="3">
        <v>29</v>
      </c>
      <c r="G966" s="3">
        <v>12711.05</v>
      </c>
      <c r="H966" s="3">
        <v>1538037.05</v>
      </c>
      <c r="I966" s="4">
        <v>45747</v>
      </c>
      <c r="J966" s="4">
        <v>45860</v>
      </c>
      <c r="L966" s="5" t="s">
        <v>33</v>
      </c>
    </row>
    <row r="967" spans="1:12" ht="14.25" customHeight="1" x14ac:dyDescent="0.3">
      <c r="A967" s="3" t="s">
        <v>1860</v>
      </c>
      <c r="B967" s="3" t="s">
        <v>1861</v>
      </c>
      <c r="C967" s="3" t="s">
        <v>20</v>
      </c>
      <c r="D967" s="3" t="s">
        <v>15</v>
      </c>
      <c r="E967" s="3">
        <v>163</v>
      </c>
      <c r="F967" s="3">
        <v>53</v>
      </c>
      <c r="G967" s="3">
        <v>10408.530000000001</v>
      </c>
      <c r="H967" s="3">
        <v>1696590.39</v>
      </c>
      <c r="I967" s="4">
        <v>45837</v>
      </c>
      <c r="J967" s="4">
        <v>45906</v>
      </c>
      <c r="K967" s="3" t="s">
        <v>46</v>
      </c>
      <c r="L967" s="5" t="s">
        <v>21</v>
      </c>
    </row>
    <row r="968" spans="1:12" ht="14.25" customHeight="1" x14ac:dyDescent="0.3">
      <c r="A968" s="3" t="s">
        <v>1862</v>
      </c>
      <c r="B968" s="3" t="s">
        <v>1863</v>
      </c>
      <c r="C968" s="3" t="s">
        <v>14</v>
      </c>
      <c r="E968" s="3">
        <v>166</v>
      </c>
      <c r="F968" s="3">
        <v>66</v>
      </c>
      <c r="G968" s="3">
        <v>7851.11</v>
      </c>
      <c r="H968" s="3">
        <v>1303284.26</v>
      </c>
      <c r="I968" s="4">
        <v>45765</v>
      </c>
      <c r="J968" s="4">
        <v>45901</v>
      </c>
      <c r="K968" s="3" t="s">
        <v>25</v>
      </c>
      <c r="L968" s="5" t="s">
        <v>21</v>
      </c>
    </row>
    <row r="969" spans="1:12" ht="14.25" customHeight="1" x14ac:dyDescent="0.3">
      <c r="A969" s="3" t="s">
        <v>1864</v>
      </c>
      <c r="B969" s="3" t="s">
        <v>1865</v>
      </c>
      <c r="C969" s="3" t="s">
        <v>40</v>
      </c>
      <c r="D969" s="3" t="s">
        <v>15</v>
      </c>
      <c r="E969" s="3">
        <v>117</v>
      </c>
      <c r="F969" s="3">
        <v>34</v>
      </c>
      <c r="G969" s="3">
        <v>15000.34</v>
      </c>
      <c r="H969" s="3">
        <v>1755039.78</v>
      </c>
      <c r="I969" s="4">
        <v>45848</v>
      </c>
      <c r="J969" s="4">
        <v>45929</v>
      </c>
      <c r="K969" s="3" t="s">
        <v>25</v>
      </c>
      <c r="L969" s="5" t="s">
        <v>21</v>
      </c>
    </row>
    <row r="970" spans="1:12" ht="14.25" customHeight="1" x14ac:dyDescent="0.3">
      <c r="A970" s="3" t="s">
        <v>1866</v>
      </c>
      <c r="B970" s="3" t="s">
        <v>1867</v>
      </c>
      <c r="C970" s="3" t="s">
        <v>14</v>
      </c>
      <c r="D970" s="3" t="s">
        <v>41</v>
      </c>
      <c r="E970" s="3">
        <v>71</v>
      </c>
      <c r="F970" s="3">
        <v>28</v>
      </c>
      <c r="G970" s="3">
        <v>8344.7099999999991</v>
      </c>
      <c r="H970" s="3">
        <v>592474.40999999992</v>
      </c>
      <c r="I970" s="4">
        <v>45750</v>
      </c>
      <c r="J970" s="4">
        <v>45908</v>
      </c>
      <c r="K970" s="3" t="s">
        <v>57</v>
      </c>
      <c r="L970" s="5" t="s">
        <v>21</v>
      </c>
    </row>
    <row r="971" spans="1:12" ht="14.25" customHeight="1" x14ac:dyDescent="0.3">
      <c r="A971" s="3" t="s">
        <v>38</v>
      </c>
      <c r="B971" s="3" t="s">
        <v>1868</v>
      </c>
      <c r="C971" s="3" t="s">
        <v>44</v>
      </c>
      <c r="D971" s="3" t="s">
        <v>45</v>
      </c>
      <c r="F971" s="3">
        <v>86</v>
      </c>
      <c r="G971" s="3">
        <v>13943.77</v>
      </c>
      <c r="I971" s="4">
        <v>45807</v>
      </c>
      <c r="J971" s="4">
        <v>45917</v>
      </c>
      <c r="K971" s="3" t="s">
        <v>57</v>
      </c>
      <c r="L971" s="5" t="s">
        <v>17</v>
      </c>
    </row>
    <row r="972" spans="1:12" ht="14.25" customHeight="1" x14ac:dyDescent="0.3">
      <c r="A972" s="3" t="s">
        <v>1869</v>
      </c>
      <c r="B972" s="3" t="s">
        <v>1870</v>
      </c>
      <c r="C972" s="3" t="s">
        <v>44</v>
      </c>
      <c r="D972" s="3" t="s">
        <v>24</v>
      </c>
      <c r="E972" s="3">
        <v>192</v>
      </c>
      <c r="F972" s="3">
        <v>48</v>
      </c>
      <c r="G972" s="3">
        <v>10027.25</v>
      </c>
      <c r="H972" s="3">
        <v>1925232</v>
      </c>
      <c r="I972" s="4">
        <v>45825</v>
      </c>
      <c r="J972" s="4">
        <v>45895</v>
      </c>
      <c r="K972" s="3" t="s">
        <v>46</v>
      </c>
      <c r="L972" s="5" t="s">
        <v>21</v>
      </c>
    </row>
    <row r="973" spans="1:12" ht="14.25" customHeight="1" x14ac:dyDescent="0.3">
      <c r="A973" s="3" t="s">
        <v>1871</v>
      </c>
      <c r="B973" s="3" t="s">
        <v>1872</v>
      </c>
      <c r="C973" s="3" t="s">
        <v>14</v>
      </c>
      <c r="D973" s="3" t="s">
        <v>24</v>
      </c>
      <c r="E973" s="3">
        <v>140</v>
      </c>
      <c r="F973" s="3">
        <v>20</v>
      </c>
      <c r="G973" s="3">
        <v>12646.81</v>
      </c>
      <c r="H973" s="3">
        <v>1770553.4</v>
      </c>
      <c r="I973" s="4">
        <v>45805</v>
      </c>
      <c r="J973" s="4">
        <v>45911</v>
      </c>
      <c r="K973" s="3" t="s">
        <v>25</v>
      </c>
      <c r="L973" s="5" t="s">
        <v>17</v>
      </c>
    </row>
    <row r="974" spans="1:12" ht="14.25" customHeight="1" x14ac:dyDescent="0.3">
      <c r="A974" s="3" t="s">
        <v>1873</v>
      </c>
      <c r="B974" s="3" t="s">
        <v>1874</v>
      </c>
      <c r="C974" s="3" t="s">
        <v>20</v>
      </c>
      <c r="D974" s="3" t="s">
        <v>53</v>
      </c>
      <c r="F974" s="3">
        <v>68</v>
      </c>
      <c r="G974" s="3">
        <v>9939.2900000000009</v>
      </c>
      <c r="I974" s="4">
        <v>45805</v>
      </c>
      <c r="J974" s="4">
        <v>45903</v>
      </c>
      <c r="K974" s="3" t="s">
        <v>25</v>
      </c>
      <c r="L974" s="5" t="s">
        <v>30</v>
      </c>
    </row>
    <row r="975" spans="1:12" ht="14.25" customHeight="1" x14ac:dyDescent="0.3">
      <c r="A975" s="3" t="s">
        <v>1875</v>
      </c>
      <c r="B975" s="3" t="s">
        <v>1876</v>
      </c>
      <c r="C975" s="3" t="s">
        <v>44</v>
      </c>
      <c r="D975" s="3" t="s">
        <v>24</v>
      </c>
      <c r="E975" s="3">
        <v>127</v>
      </c>
      <c r="F975" s="3">
        <v>45</v>
      </c>
      <c r="G975" s="3">
        <v>10270.08</v>
      </c>
      <c r="H975" s="3">
        <v>1304300.1599999999</v>
      </c>
      <c r="I975" s="4">
        <v>45818</v>
      </c>
      <c r="J975" s="4">
        <v>45852</v>
      </c>
      <c r="K975" s="3" t="s">
        <v>29</v>
      </c>
      <c r="L975" s="5" t="s">
        <v>21</v>
      </c>
    </row>
    <row r="976" spans="1:12" ht="14.25" customHeight="1" x14ac:dyDescent="0.3">
      <c r="A976" s="3" t="s">
        <v>1877</v>
      </c>
      <c r="B976" s="3" t="s">
        <v>1878</v>
      </c>
      <c r="C976" s="3" t="s">
        <v>20</v>
      </c>
      <c r="D976" s="3" t="s">
        <v>53</v>
      </c>
      <c r="E976" s="3">
        <v>68</v>
      </c>
      <c r="F976" s="3">
        <v>45</v>
      </c>
      <c r="G976" s="3">
        <v>17918.71</v>
      </c>
      <c r="H976" s="3">
        <v>1218472.28</v>
      </c>
      <c r="I976" s="4">
        <v>45818</v>
      </c>
      <c r="J976" s="4">
        <v>45884</v>
      </c>
      <c r="K976" s="3" t="s">
        <v>16</v>
      </c>
      <c r="L976" s="5" t="s">
        <v>33</v>
      </c>
    </row>
    <row r="977" spans="1:12" ht="14.25" customHeight="1" x14ac:dyDescent="0.3">
      <c r="A977" s="3" t="s">
        <v>397</v>
      </c>
      <c r="B977" s="3" t="s">
        <v>1879</v>
      </c>
      <c r="C977" s="3" t="s">
        <v>28</v>
      </c>
      <c r="D977" s="3" t="s">
        <v>15</v>
      </c>
      <c r="E977" s="3">
        <v>57</v>
      </c>
      <c r="F977" s="3">
        <v>68</v>
      </c>
      <c r="G977" s="3">
        <v>19031.27</v>
      </c>
      <c r="H977" s="3">
        <v>1084782.3899999999</v>
      </c>
      <c r="I977" s="4">
        <v>45787</v>
      </c>
      <c r="J977" s="4">
        <v>45908</v>
      </c>
      <c r="K977" s="3" t="s">
        <v>29</v>
      </c>
      <c r="L977" s="5" t="s">
        <v>21</v>
      </c>
    </row>
    <row r="978" spans="1:12" ht="14.25" customHeight="1" x14ac:dyDescent="0.3">
      <c r="A978" s="3" t="s">
        <v>1880</v>
      </c>
      <c r="B978" s="3" t="s">
        <v>1881</v>
      </c>
      <c r="C978" s="3" t="s">
        <v>44</v>
      </c>
      <c r="D978" s="3" t="s">
        <v>53</v>
      </c>
      <c r="E978" s="3">
        <v>61</v>
      </c>
      <c r="F978" s="3">
        <v>36</v>
      </c>
      <c r="G978" s="3">
        <v>17153.310000000001</v>
      </c>
      <c r="H978" s="3">
        <v>1046351.91</v>
      </c>
      <c r="I978" s="4">
        <v>45774</v>
      </c>
      <c r="J978" s="4">
        <v>45921</v>
      </c>
      <c r="K978" s="3" t="s">
        <v>54</v>
      </c>
      <c r="L978" s="5" t="s">
        <v>21</v>
      </c>
    </row>
    <row r="979" spans="1:12" ht="14.25" customHeight="1" x14ac:dyDescent="0.3">
      <c r="A979" s="3" t="s">
        <v>1882</v>
      </c>
      <c r="B979" s="3" t="s">
        <v>1883</v>
      </c>
      <c r="C979" s="3" t="s">
        <v>44</v>
      </c>
      <c r="D979" s="3" t="s">
        <v>45</v>
      </c>
      <c r="E979" s="3">
        <v>130</v>
      </c>
      <c r="F979" s="3">
        <v>98</v>
      </c>
      <c r="G979" s="3">
        <v>17718.11</v>
      </c>
      <c r="H979" s="3">
        <v>2303354.2999999998</v>
      </c>
      <c r="I979" s="4">
        <v>45746</v>
      </c>
      <c r="J979" s="4">
        <v>45881</v>
      </c>
      <c r="K979" s="3" t="s">
        <v>54</v>
      </c>
      <c r="L979" s="5" t="s">
        <v>21</v>
      </c>
    </row>
    <row r="980" spans="1:12" ht="14.25" customHeight="1" x14ac:dyDescent="0.3">
      <c r="A980" s="3" t="s">
        <v>1884</v>
      </c>
      <c r="B980" s="3" t="s">
        <v>1885</v>
      </c>
      <c r="C980" s="3" t="s">
        <v>40</v>
      </c>
      <c r="D980" s="3" t="s">
        <v>15</v>
      </c>
      <c r="E980" s="3">
        <v>155</v>
      </c>
      <c r="F980" s="3">
        <v>92</v>
      </c>
      <c r="G980" s="3">
        <v>10736.35</v>
      </c>
      <c r="H980" s="3">
        <v>1664134.25</v>
      </c>
      <c r="I980" s="4">
        <v>45698</v>
      </c>
      <c r="J980" s="4">
        <v>45853</v>
      </c>
      <c r="K980" s="3" t="s">
        <v>29</v>
      </c>
      <c r="L980" s="5" t="s">
        <v>58</v>
      </c>
    </row>
    <row r="981" spans="1:12" ht="14.25" customHeight="1" x14ac:dyDescent="0.3">
      <c r="A981" s="3" t="s">
        <v>1886</v>
      </c>
      <c r="B981" s="3" t="s">
        <v>1887</v>
      </c>
      <c r="C981" s="3" t="s">
        <v>20</v>
      </c>
      <c r="D981" s="3" t="s">
        <v>53</v>
      </c>
      <c r="E981" s="3">
        <v>92</v>
      </c>
      <c r="F981" s="3">
        <v>99</v>
      </c>
      <c r="G981" s="3">
        <v>4108.5600000000004</v>
      </c>
      <c r="H981" s="3">
        <v>377987.52</v>
      </c>
      <c r="I981" s="4">
        <v>45770</v>
      </c>
      <c r="J981" s="4">
        <v>45876</v>
      </c>
      <c r="K981" s="3" t="s">
        <v>16</v>
      </c>
      <c r="L981" s="5" t="s">
        <v>33</v>
      </c>
    </row>
    <row r="982" spans="1:12" ht="14.25" customHeight="1" x14ac:dyDescent="0.3">
      <c r="A982" s="3" t="s">
        <v>1888</v>
      </c>
      <c r="B982" s="3" t="s">
        <v>1889</v>
      </c>
      <c r="C982" s="3" t="s">
        <v>28</v>
      </c>
      <c r="D982" s="3" t="s">
        <v>53</v>
      </c>
      <c r="E982" s="3">
        <v>198</v>
      </c>
      <c r="F982" s="3">
        <v>97</v>
      </c>
      <c r="G982" s="3">
        <v>10235.709999999999</v>
      </c>
      <c r="H982" s="3">
        <v>2026670.58</v>
      </c>
      <c r="I982" s="4">
        <v>45822</v>
      </c>
      <c r="J982" s="4">
        <v>45918</v>
      </c>
      <c r="L982" s="5" t="s">
        <v>17</v>
      </c>
    </row>
    <row r="983" spans="1:12" ht="14.25" customHeight="1" x14ac:dyDescent="0.3">
      <c r="A983" s="3" t="s">
        <v>1890</v>
      </c>
      <c r="B983" s="3" t="s">
        <v>1891</v>
      </c>
      <c r="C983" s="3" t="s">
        <v>20</v>
      </c>
      <c r="D983" s="3" t="s">
        <v>15</v>
      </c>
      <c r="E983" s="3">
        <v>193</v>
      </c>
      <c r="F983" s="3">
        <v>60</v>
      </c>
      <c r="G983" s="3">
        <v>17657.07</v>
      </c>
      <c r="H983" s="3">
        <v>3407814.51</v>
      </c>
      <c r="I983" s="4">
        <v>45692</v>
      </c>
      <c r="J983" s="4">
        <v>45896</v>
      </c>
      <c r="K983" s="3" t="s">
        <v>57</v>
      </c>
      <c r="L983" s="5" t="s">
        <v>17</v>
      </c>
    </row>
    <row r="984" spans="1:12" ht="14.25" customHeight="1" x14ac:dyDescent="0.3">
      <c r="A984" s="3" t="s">
        <v>1892</v>
      </c>
      <c r="B984" s="3" t="s">
        <v>1893</v>
      </c>
      <c r="C984" s="3" t="s">
        <v>40</v>
      </c>
      <c r="D984" s="3" t="s">
        <v>24</v>
      </c>
      <c r="E984" s="3">
        <v>138</v>
      </c>
      <c r="F984" s="3">
        <v>72</v>
      </c>
      <c r="G984" s="3">
        <v>8224.2999999999993</v>
      </c>
      <c r="H984" s="3">
        <v>1134953.3999999999</v>
      </c>
      <c r="I984" s="4">
        <v>45801</v>
      </c>
      <c r="J984" s="4">
        <v>45940</v>
      </c>
      <c r="K984" s="3" t="s">
        <v>16</v>
      </c>
      <c r="L984" s="5" t="s">
        <v>30</v>
      </c>
    </row>
    <row r="985" spans="1:12" ht="14.25" customHeight="1" x14ac:dyDescent="0.3">
      <c r="A985" s="3" t="s">
        <v>1894</v>
      </c>
      <c r="B985" s="3" t="s">
        <v>1895</v>
      </c>
      <c r="C985" s="3" t="s">
        <v>28</v>
      </c>
      <c r="D985" s="3" t="s">
        <v>45</v>
      </c>
      <c r="E985" s="3">
        <v>145</v>
      </c>
      <c r="F985" s="3">
        <v>70</v>
      </c>
      <c r="G985" s="3">
        <v>5653.6</v>
      </c>
      <c r="H985" s="3">
        <v>819772</v>
      </c>
      <c r="I985" s="4">
        <v>45716</v>
      </c>
      <c r="J985" s="4">
        <v>45902</v>
      </c>
      <c r="K985" s="3" t="s">
        <v>54</v>
      </c>
      <c r="L985" s="5" t="s">
        <v>17</v>
      </c>
    </row>
    <row r="986" spans="1:12" ht="14.25" customHeight="1" x14ac:dyDescent="0.3">
      <c r="A986" s="3" t="s">
        <v>1896</v>
      </c>
      <c r="B986" s="3" t="s">
        <v>1897</v>
      </c>
      <c r="C986" s="3" t="s">
        <v>44</v>
      </c>
      <c r="D986" s="3" t="s">
        <v>24</v>
      </c>
      <c r="E986" s="3">
        <v>135</v>
      </c>
      <c r="F986" s="3">
        <v>41</v>
      </c>
      <c r="G986" s="3">
        <v>9611.24</v>
      </c>
      <c r="H986" s="3">
        <v>1297517.3999999999</v>
      </c>
      <c r="I986" s="4">
        <v>45785</v>
      </c>
      <c r="J986" s="4">
        <v>45888</v>
      </c>
      <c r="K986" s="3" t="s">
        <v>46</v>
      </c>
      <c r="L986" s="5" t="s">
        <v>21</v>
      </c>
    </row>
    <row r="987" spans="1:12" ht="14.25" customHeight="1" x14ac:dyDescent="0.3">
      <c r="A987" s="3" t="s">
        <v>1898</v>
      </c>
      <c r="B987" s="3" t="s">
        <v>1899</v>
      </c>
      <c r="C987" s="3" t="s">
        <v>20</v>
      </c>
      <c r="D987" s="3" t="s">
        <v>45</v>
      </c>
      <c r="E987" s="3">
        <v>103</v>
      </c>
      <c r="F987" s="3">
        <v>55</v>
      </c>
      <c r="G987" s="3">
        <v>16966.16</v>
      </c>
      <c r="H987" s="3">
        <v>1747514.48</v>
      </c>
      <c r="I987" s="4">
        <v>45686</v>
      </c>
      <c r="J987" s="4">
        <v>45919</v>
      </c>
      <c r="K987" s="3" t="s">
        <v>29</v>
      </c>
      <c r="L987" s="5" t="s">
        <v>21</v>
      </c>
    </row>
    <row r="988" spans="1:12" ht="14.25" customHeight="1" x14ac:dyDescent="0.3">
      <c r="A988" s="3" t="s">
        <v>1900</v>
      </c>
      <c r="B988" s="3" t="s">
        <v>1901</v>
      </c>
      <c r="C988" s="3" t="s">
        <v>40</v>
      </c>
      <c r="E988" s="3">
        <v>81</v>
      </c>
      <c r="F988" s="3">
        <v>85</v>
      </c>
      <c r="G988" s="3">
        <v>10291.700000000001</v>
      </c>
      <c r="H988" s="3">
        <v>833627.70000000007</v>
      </c>
      <c r="I988" s="4">
        <v>45833</v>
      </c>
      <c r="J988" s="4">
        <v>45860</v>
      </c>
      <c r="K988" s="3" t="s">
        <v>46</v>
      </c>
      <c r="L988" s="5" t="s">
        <v>17</v>
      </c>
    </row>
    <row r="989" spans="1:12" ht="14.25" customHeight="1" x14ac:dyDescent="0.3">
      <c r="A989" s="3" t="s">
        <v>1902</v>
      </c>
      <c r="B989" s="3" t="s">
        <v>1088</v>
      </c>
      <c r="C989" s="3" t="s">
        <v>28</v>
      </c>
      <c r="D989" s="3" t="s">
        <v>41</v>
      </c>
      <c r="E989" s="3">
        <v>78</v>
      </c>
      <c r="F989" s="3">
        <v>39</v>
      </c>
      <c r="G989" s="3">
        <v>19943.79</v>
      </c>
      <c r="H989" s="3">
        <v>1555615.62</v>
      </c>
      <c r="I989" s="4">
        <v>45790</v>
      </c>
      <c r="J989" s="4">
        <v>45870</v>
      </c>
      <c r="K989" s="3" t="s">
        <v>46</v>
      </c>
      <c r="L989" s="5" t="s">
        <v>58</v>
      </c>
    </row>
    <row r="990" spans="1:12" ht="14.25" customHeight="1" x14ac:dyDescent="0.3">
      <c r="A990" s="3" t="s">
        <v>784</v>
      </c>
      <c r="B990" s="3" t="s">
        <v>1903</v>
      </c>
      <c r="C990" s="3" t="s">
        <v>40</v>
      </c>
      <c r="D990" s="3" t="s">
        <v>15</v>
      </c>
      <c r="E990" s="3">
        <v>66</v>
      </c>
      <c r="F990" s="3">
        <v>22</v>
      </c>
      <c r="G990" s="3">
        <v>7042.88</v>
      </c>
      <c r="H990" s="3">
        <v>464830.08</v>
      </c>
      <c r="I990" s="4">
        <v>45799</v>
      </c>
      <c r="J990" s="4">
        <v>45888</v>
      </c>
      <c r="K990" s="3" t="s">
        <v>54</v>
      </c>
      <c r="L990" s="5" t="s">
        <v>58</v>
      </c>
    </row>
    <row r="991" spans="1:12" ht="14.25" customHeight="1" x14ac:dyDescent="0.3">
      <c r="A991" s="3" t="s">
        <v>457</v>
      </c>
      <c r="B991" s="3" t="s">
        <v>1904</v>
      </c>
      <c r="C991" s="3" t="s">
        <v>20</v>
      </c>
      <c r="D991" s="3" t="s">
        <v>41</v>
      </c>
      <c r="E991" s="3">
        <v>39</v>
      </c>
      <c r="F991" s="3">
        <v>78</v>
      </c>
      <c r="G991" s="3">
        <v>14147.35</v>
      </c>
      <c r="H991" s="3">
        <v>551746.65</v>
      </c>
      <c r="I991" s="4">
        <v>45792</v>
      </c>
      <c r="J991" s="4">
        <v>45926</v>
      </c>
      <c r="K991" s="3" t="s">
        <v>25</v>
      </c>
      <c r="L991" s="5" t="s">
        <v>21</v>
      </c>
    </row>
    <row r="992" spans="1:12" ht="14.25" customHeight="1" x14ac:dyDescent="0.3">
      <c r="A992" s="3" t="s">
        <v>744</v>
      </c>
      <c r="B992" s="3" t="s">
        <v>1905</v>
      </c>
      <c r="C992" s="3" t="s">
        <v>14</v>
      </c>
      <c r="D992" s="3" t="s">
        <v>15</v>
      </c>
      <c r="E992" s="3">
        <v>59</v>
      </c>
      <c r="F992" s="3">
        <v>94</v>
      </c>
      <c r="G992" s="3">
        <v>13151.75</v>
      </c>
      <c r="H992" s="3">
        <v>775953.25</v>
      </c>
      <c r="I992" s="4">
        <v>45701</v>
      </c>
      <c r="J992" s="4">
        <v>45854</v>
      </c>
      <c r="L992" s="5" t="s">
        <v>33</v>
      </c>
    </row>
    <row r="993" spans="1:12" ht="14.25" customHeight="1" x14ac:dyDescent="0.3">
      <c r="A993" s="3" t="s">
        <v>1906</v>
      </c>
      <c r="B993" s="3" t="s">
        <v>1907</v>
      </c>
      <c r="C993" s="3" t="s">
        <v>20</v>
      </c>
      <c r="D993" s="3" t="s">
        <v>45</v>
      </c>
      <c r="E993" s="3">
        <v>90</v>
      </c>
      <c r="F993" s="3">
        <v>49</v>
      </c>
      <c r="G993" s="3">
        <v>4392.46</v>
      </c>
      <c r="H993" s="3">
        <v>395321.4</v>
      </c>
      <c r="I993" s="4">
        <v>45809</v>
      </c>
      <c r="J993" s="4">
        <v>45855</v>
      </c>
      <c r="K993" s="3" t="s">
        <v>57</v>
      </c>
      <c r="L993" s="5" t="s">
        <v>21</v>
      </c>
    </row>
    <row r="994" spans="1:12" ht="14.25" customHeight="1" x14ac:dyDescent="0.3">
      <c r="A994" s="3" t="s">
        <v>1908</v>
      </c>
      <c r="B994" s="3" t="s">
        <v>1909</v>
      </c>
      <c r="C994" s="3" t="s">
        <v>28</v>
      </c>
      <c r="D994" s="3" t="s">
        <v>41</v>
      </c>
      <c r="E994" s="3">
        <v>123</v>
      </c>
      <c r="F994" s="3">
        <v>80</v>
      </c>
      <c r="G994" s="3">
        <v>2118.39</v>
      </c>
      <c r="H994" s="3">
        <v>260561.97</v>
      </c>
      <c r="I994" s="4">
        <v>45707</v>
      </c>
      <c r="J994" s="4">
        <v>45868</v>
      </c>
      <c r="K994" s="3" t="s">
        <v>16</v>
      </c>
      <c r="L994" s="5" t="s">
        <v>58</v>
      </c>
    </row>
    <row r="995" spans="1:12" ht="14.25" customHeight="1" x14ac:dyDescent="0.3">
      <c r="A995" s="3" t="s">
        <v>1910</v>
      </c>
      <c r="B995" s="3" t="s">
        <v>1911</v>
      </c>
      <c r="C995" s="3" t="s">
        <v>40</v>
      </c>
      <c r="D995" s="3" t="s">
        <v>24</v>
      </c>
      <c r="E995" s="3">
        <v>152</v>
      </c>
      <c r="F995" s="3">
        <v>55</v>
      </c>
      <c r="G995" s="3">
        <v>15341.98</v>
      </c>
      <c r="H995" s="3">
        <v>2331980.96</v>
      </c>
      <c r="I995" s="4">
        <v>45680</v>
      </c>
      <c r="J995" s="4">
        <v>45901</v>
      </c>
      <c r="K995" s="3" t="s">
        <v>16</v>
      </c>
      <c r="L995" s="5" t="s">
        <v>33</v>
      </c>
    </row>
    <row r="996" spans="1:12" ht="14.25" customHeight="1" x14ac:dyDescent="0.3">
      <c r="A996" s="3" t="s">
        <v>1912</v>
      </c>
      <c r="B996" s="3" t="s">
        <v>1913</v>
      </c>
      <c r="C996" s="3" t="s">
        <v>40</v>
      </c>
      <c r="E996" s="3">
        <v>57</v>
      </c>
      <c r="F996" s="3">
        <v>64</v>
      </c>
      <c r="G996" s="3">
        <v>7036.55</v>
      </c>
      <c r="H996" s="3">
        <v>401083.35</v>
      </c>
      <c r="I996" s="4">
        <v>45674</v>
      </c>
      <c r="J996" s="4">
        <v>45866</v>
      </c>
      <c r="L996" s="5" t="s">
        <v>21</v>
      </c>
    </row>
    <row r="997" spans="1:12" ht="14.25" customHeight="1" x14ac:dyDescent="0.3">
      <c r="A997" s="3" t="s">
        <v>1914</v>
      </c>
      <c r="B997" s="3" t="s">
        <v>1915</v>
      </c>
      <c r="C997" s="3" t="s">
        <v>14</v>
      </c>
      <c r="D997" s="3" t="s">
        <v>41</v>
      </c>
      <c r="E997" s="3">
        <v>98</v>
      </c>
      <c r="F997" s="3">
        <v>83</v>
      </c>
      <c r="G997" s="3">
        <v>14279.06</v>
      </c>
      <c r="H997" s="3">
        <v>1399347.88</v>
      </c>
      <c r="I997" s="4">
        <v>45712</v>
      </c>
      <c r="J997" s="4">
        <v>45920</v>
      </c>
      <c r="K997" s="3" t="s">
        <v>16</v>
      </c>
      <c r="L997" s="5" t="s">
        <v>58</v>
      </c>
    </row>
    <row r="998" spans="1:12" ht="14.25" customHeight="1" x14ac:dyDescent="0.3">
      <c r="A998" s="3" t="s">
        <v>1916</v>
      </c>
      <c r="B998" s="3" t="s">
        <v>1917</v>
      </c>
      <c r="C998" s="3" t="s">
        <v>20</v>
      </c>
      <c r="D998" s="3" t="s">
        <v>41</v>
      </c>
      <c r="E998" s="3">
        <v>70</v>
      </c>
      <c r="F998" s="3">
        <v>28</v>
      </c>
      <c r="G998" s="3">
        <v>6971.91</v>
      </c>
      <c r="H998" s="3">
        <v>488033.7</v>
      </c>
      <c r="I998" s="4">
        <v>45686</v>
      </c>
      <c r="J998" s="4">
        <v>45899</v>
      </c>
      <c r="K998" s="3" t="s">
        <v>46</v>
      </c>
      <c r="L998" s="5" t="s">
        <v>17</v>
      </c>
    </row>
    <row r="999" spans="1:12" ht="14.25" customHeight="1" x14ac:dyDescent="0.3">
      <c r="A999" s="3" t="s">
        <v>1918</v>
      </c>
      <c r="B999" s="3" t="s">
        <v>1758</v>
      </c>
      <c r="C999" s="3" t="s">
        <v>40</v>
      </c>
      <c r="D999" s="3" t="s">
        <v>53</v>
      </c>
      <c r="E999" s="3">
        <v>156</v>
      </c>
      <c r="F999" s="3">
        <v>77</v>
      </c>
      <c r="G999" s="3">
        <v>18169.16</v>
      </c>
      <c r="H999" s="3">
        <v>2834388.96</v>
      </c>
      <c r="I999" s="4">
        <v>45725</v>
      </c>
      <c r="J999" s="4">
        <v>45903</v>
      </c>
      <c r="K999" s="3" t="s">
        <v>57</v>
      </c>
      <c r="L999" s="5" t="s">
        <v>17</v>
      </c>
    </row>
    <row r="1000" spans="1:12" ht="14.25" customHeight="1" x14ac:dyDescent="0.3">
      <c r="A1000" s="3" t="s">
        <v>1919</v>
      </c>
      <c r="B1000" s="3" t="s">
        <v>1920</v>
      </c>
      <c r="C1000" s="3" t="s">
        <v>28</v>
      </c>
      <c r="D1000" s="3" t="s">
        <v>53</v>
      </c>
      <c r="E1000" s="3">
        <v>130</v>
      </c>
      <c r="F1000" s="3">
        <v>40</v>
      </c>
      <c r="G1000" s="3">
        <v>13099.95</v>
      </c>
      <c r="H1000" s="3">
        <v>1702993.5</v>
      </c>
      <c r="I1000" s="4">
        <v>45822</v>
      </c>
      <c r="J1000" s="4">
        <v>45879</v>
      </c>
      <c r="L1000" s="5" t="s">
        <v>21</v>
      </c>
    </row>
    <row r="1001" spans="1:12" ht="14.25" customHeight="1" x14ac:dyDescent="0.3">
      <c r="A1001" s="3" t="s">
        <v>1921</v>
      </c>
      <c r="B1001" s="3" t="s">
        <v>1922</v>
      </c>
      <c r="C1001" s="3" t="s">
        <v>44</v>
      </c>
      <c r="D1001" s="3" t="s">
        <v>24</v>
      </c>
      <c r="E1001" s="3">
        <v>61</v>
      </c>
      <c r="F1001" s="3">
        <v>61</v>
      </c>
      <c r="G1001" s="3">
        <v>6172.75</v>
      </c>
      <c r="H1001" s="3">
        <v>376537.75</v>
      </c>
      <c r="I1001" s="4">
        <v>45824</v>
      </c>
      <c r="J1001" s="4">
        <v>45904</v>
      </c>
      <c r="K1001" s="3" t="s">
        <v>46</v>
      </c>
      <c r="L1001" s="5" t="s">
        <v>30</v>
      </c>
    </row>
    <row r="1002" spans="1:12" ht="14.25" customHeight="1" x14ac:dyDescent="0.3">
      <c r="A1002" s="3" t="s">
        <v>1923</v>
      </c>
      <c r="B1002" s="3" t="s">
        <v>1924</v>
      </c>
      <c r="C1002" s="3" t="s">
        <v>44</v>
      </c>
      <c r="D1002" s="3" t="s">
        <v>24</v>
      </c>
      <c r="E1002" s="3">
        <v>12</v>
      </c>
      <c r="G1002" s="3">
        <v>5455.31</v>
      </c>
      <c r="H1002" s="3">
        <v>65463.72</v>
      </c>
      <c r="I1002" s="4">
        <v>45795</v>
      </c>
      <c r="J1002" s="4">
        <v>45934</v>
      </c>
      <c r="L1002" s="5" t="s">
        <v>30</v>
      </c>
    </row>
    <row r="1003" spans="1:12" ht="14.25" customHeight="1" x14ac:dyDescent="0.3">
      <c r="A1003" s="3" t="s">
        <v>1925</v>
      </c>
      <c r="B1003" s="3" t="s">
        <v>817</v>
      </c>
      <c r="C1003" s="3" t="s">
        <v>44</v>
      </c>
      <c r="D1003" s="3" t="s">
        <v>41</v>
      </c>
      <c r="E1003" s="3">
        <v>58</v>
      </c>
      <c r="F1003" s="3">
        <v>76</v>
      </c>
      <c r="G1003" s="3">
        <v>4867.9399999999996</v>
      </c>
      <c r="H1003" s="3">
        <v>282340.52</v>
      </c>
      <c r="I1003" s="4">
        <v>45822</v>
      </c>
      <c r="J1003" s="4">
        <v>45855</v>
      </c>
      <c r="K1003" s="3" t="s">
        <v>16</v>
      </c>
      <c r="L1003" s="5" t="s">
        <v>17</v>
      </c>
    </row>
    <row r="1004" spans="1:12" ht="14.25" customHeight="1" x14ac:dyDescent="0.3">
      <c r="A1004" s="3" t="s">
        <v>688</v>
      </c>
      <c r="B1004" s="3" t="s">
        <v>1926</v>
      </c>
      <c r="C1004" s="3" t="s">
        <v>14</v>
      </c>
      <c r="D1004" s="3" t="s">
        <v>45</v>
      </c>
      <c r="E1004" s="3">
        <v>129</v>
      </c>
      <c r="F1004" s="3">
        <v>95</v>
      </c>
      <c r="G1004" s="3">
        <v>14500.67</v>
      </c>
      <c r="H1004" s="3">
        <v>1870586.43</v>
      </c>
      <c r="I1004" s="4">
        <v>45684</v>
      </c>
      <c r="J1004" s="4">
        <v>45892</v>
      </c>
      <c r="K1004" s="3" t="s">
        <v>54</v>
      </c>
      <c r="L1004" s="5" t="s">
        <v>30</v>
      </c>
    </row>
    <row r="1005" spans="1:12" ht="14.25" customHeight="1" x14ac:dyDescent="0.3">
      <c r="A1005" s="3" t="s">
        <v>1927</v>
      </c>
      <c r="B1005" s="3" t="s">
        <v>1928</v>
      </c>
      <c r="C1005" s="3" t="s">
        <v>14</v>
      </c>
      <c r="D1005" s="3" t="s">
        <v>15</v>
      </c>
      <c r="E1005" s="3">
        <v>79</v>
      </c>
      <c r="F1005" s="3">
        <v>21</v>
      </c>
      <c r="G1005" s="3">
        <v>2716.33</v>
      </c>
      <c r="H1005" s="3">
        <v>214590.07</v>
      </c>
      <c r="I1005" s="4">
        <v>45789</v>
      </c>
      <c r="J1005" s="4">
        <v>45923</v>
      </c>
      <c r="K1005" s="3" t="s">
        <v>16</v>
      </c>
      <c r="L1005" s="5" t="s">
        <v>21</v>
      </c>
    </row>
    <row r="1006" spans="1:12" ht="14.25" customHeight="1" x14ac:dyDescent="0.3">
      <c r="A1006" s="3" t="s">
        <v>1929</v>
      </c>
      <c r="B1006" s="3" t="s">
        <v>192</v>
      </c>
      <c r="C1006" s="3" t="s">
        <v>28</v>
      </c>
      <c r="D1006" s="3" t="s">
        <v>15</v>
      </c>
      <c r="E1006" s="3">
        <v>89</v>
      </c>
      <c r="F1006" s="3">
        <v>42</v>
      </c>
      <c r="G1006" s="3">
        <v>13207.24</v>
      </c>
      <c r="H1006" s="3">
        <v>1175444.3600000001</v>
      </c>
      <c r="I1006" s="4">
        <v>45744</v>
      </c>
      <c r="J1006" s="4">
        <v>45915</v>
      </c>
      <c r="K1006" s="3" t="s">
        <v>16</v>
      </c>
      <c r="L1006" s="5" t="s">
        <v>21</v>
      </c>
    </row>
    <row r="1007" spans="1:12" ht="14.25" customHeight="1" x14ac:dyDescent="0.3">
      <c r="A1007" s="3" t="s">
        <v>1930</v>
      </c>
      <c r="B1007" s="3" t="s">
        <v>1931</v>
      </c>
      <c r="C1007" s="3" t="s">
        <v>44</v>
      </c>
      <c r="D1007" s="3" t="s">
        <v>53</v>
      </c>
      <c r="E1007" s="3">
        <v>61</v>
      </c>
      <c r="G1007" s="3">
        <v>10688.37</v>
      </c>
      <c r="H1007" s="3">
        <v>651990.57000000007</v>
      </c>
      <c r="I1007" s="4">
        <v>45804</v>
      </c>
      <c r="J1007" s="4">
        <v>45881</v>
      </c>
      <c r="K1007" s="3" t="s">
        <v>46</v>
      </c>
      <c r="L1007" s="5" t="s">
        <v>58</v>
      </c>
    </row>
    <row r="1008" spans="1:12" ht="14.25" customHeight="1" x14ac:dyDescent="0.3">
      <c r="A1008" s="3" t="s">
        <v>1932</v>
      </c>
      <c r="B1008" s="3" t="s">
        <v>1933</v>
      </c>
      <c r="C1008" s="3" t="s">
        <v>40</v>
      </c>
      <c r="D1008" s="3" t="s">
        <v>41</v>
      </c>
      <c r="E1008" s="3">
        <v>165</v>
      </c>
      <c r="F1008" s="3">
        <v>86</v>
      </c>
      <c r="G1008" s="3">
        <v>12745.67</v>
      </c>
      <c r="H1008" s="3">
        <v>2103035.5499999998</v>
      </c>
      <c r="I1008" s="4">
        <v>45749</v>
      </c>
      <c r="J1008" s="4">
        <v>45866</v>
      </c>
      <c r="K1008" s="3" t="s">
        <v>54</v>
      </c>
      <c r="L1008" s="5" t="s">
        <v>58</v>
      </c>
    </row>
    <row r="1009" spans="1:12" ht="14.25" customHeight="1" x14ac:dyDescent="0.3">
      <c r="A1009" s="3" t="s">
        <v>1934</v>
      </c>
      <c r="B1009" s="3" t="s">
        <v>1935</v>
      </c>
      <c r="C1009" s="3" t="s">
        <v>40</v>
      </c>
      <c r="D1009" s="3" t="s">
        <v>24</v>
      </c>
      <c r="E1009" s="3">
        <v>155</v>
      </c>
      <c r="F1009" s="3">
        <v>40</v>
      </c>
      <c r="G1009" s="3">
        <v>13908.09</v>
      </c>
      <c r="H1009" s="3">
        <v>2155753.9500000002</v>
      </c>
      <c r="I1009" s="4">
        <v>45812</v>
      </c>
      <c r="J1009" s="4">
        <v>45910</v>
      </c>
      <c r="K1009" s="3" t="s">
        <v>29</v>
      </c>
      <c r="L1009" s="5" t="s">
        <v>21</v>
      </c>
    </row>
    <row r="1010" spans="1:12" ht="14.25" customHeight="1" x14ac:dyDescent="0.3">
      <c r="A1010" s="3" t="s">
        <v>477</v>
      </c>
      <c r="B1010" s="3" t="s">
        <v>1936</v>
      </c>
      <c r="C1010" s="3" t="s">
        <v>28</v>
      </c>
      <c r="D1010" s="3" t="s">
        <v>15</v>
      </c>
      <c r="F1010" s="3">
        <v>26</v>
      </c>
      <c r="G1010" s="3">
        <v>5329.47</v>
      </c>
      <c r="I1010" s="4">
        <v>45837</v>
      </c>
      <c r="J1010" s="4">
        <v>45862</v>
      </c>
      <c r="K1010" s="3" t="s">
        <v>29</v>
      </c>
      <c r="L1010" s="5" t="s">
        <v>30</v>
      </c>
    </row>
    <row r="1011" spans="1:12" ht="14.25" customHeight="1" x14ac:dyDescent="0.3">
      <c r="A1011" s="3" t="s">
        <v>1937</v>
      </c>
      <c r="B1011" s="3" t="s">
        <v>1938</v>
      </c>
      <c r="C1011" s="3" t="s">
        <v>44</v>
      </c>
      <c r="D1011" s="3" t="s">
        <v>45</v>
      </c>
      <c r="E1011" s="3">
        <v>180</v>
      </c>
      <c r="F1011" s="3">
        <v>98</v>
      </c>
      <c r="G1011" s="3">
        <v>16441.88</v>
      </c>
      <c r="H1011" s="3">
        <v>2959538.4</v>
      </c>
      <c r="I1011" s="4">
        <v>45823</v>
      </c>
      <c r="J1011" s="4">
        <v>45855</v>
      </c>
      <c r="K1011" s="3" t="s">
        <v>57</v>
      </c>
      <c r="L1011" s="5" t="s">
        <v>17</v>
      </c>
    </row>
    <row r="1012" spans="1:12" ht="14.25" customHeight="1" x14ac:dyDescent="0.3">
      <c r="A1012" s="3" t="s">
        <v>1939</v>
      </c>
      <c r="B1012" s="3" t="s">
        <v>1940</v>
      </c>
      <c r="C1012" s="3" t="s">
        <v>40</v>
      </c>
      <c r="D1012" s="3" t="s">
        <v>45</v>
      </c>
      <c r="E1012" s="3">
        <v>22</v>
      </c>
      <c r="F1012" s="3">
        <v>89</v>
      </c>
      <c r="G1012" s="3">
        <v>15744.83</v>
      </c>
      <c r="H1012" s="3">
        <v>346386.26</v>
      </c>
      <c r="I1012" s="4">
        <v>45708</v>
      </c>
      <c r="J1012" s="4">
        <v>45920</v>
      </c>
      <c r="K1012" s="3" t="s">
        <v>57</v>
      </c>
      <c r="L1012" s="5" t="s">
        <v>30</v>
      </c>
    </row>
    <row r="1013" spans="1:12" ht="14.25" customHeight="1" x14ac:dyDescent="0.3">
      <c r="A1013" s="3" t="s">
        <v>1941</v>
      </c>
      <c r="B1013" s="3" t="s">
        <v>1942</v>
      </c>
      <c r="C1013" s="3" t="s">
        <v>20</v>
      </c>
      <c r="D1013" s="3" t="s">
        <v>15</v>
      </c>
      <c r="E1013" s="3">
        <v>83</v>
      </c>
      <c r="F1013" s="3">
        <v>95</v>
      </c>
      <c r="G1013" s="3">
        <v>3054.63</v>
      </c>
      <c r="H1013" s="3">
        <v>253534.29</v>
      </c>
      <c r="I1013" s="4">
        <v>45826</v>
      </c>
      <c r="J1013" s="4">
        <v>45892</v>
      </c>
      <c r="K1013" s="3" t="s">
        <v>54</v>
      </c>
      <c r="L1013" s="5" t="s">
        <v>17</v>
      </c>
    </row>
    <row r="1014" spans="1:12" ht="14.25" customHeight="1" x14ac:dyDescent="0.3">
      <c r="A1014" s="3" t="s">
        <v>1943</v>
      </c>
      <c r="B1014" s="3" t="s">
        <v>1944</v>
      </c>
      <c r="C1014" s="3" t="s">
        <v>44</v>
      </c>
      <c r="E1014" s="3">
        <v>164</v>
      </c>
      <c r="F1014" s="3">
        <v>82</v>
      </c>
      <c r="G1014" s="3">
        <v>5316.89</v>
      </c>
      <c r="H1014" s="3">
        <v>871969.96000000008</v>
      </c>
      <c r="I1014" s="4">
        <v>45685</v>
      </c>
      <c r="J1014" s="4">
        <v>45906</v>
      </c>
      <c r="K1014" s="3" t="s">
        <v>29</v>
      </c>
      <c r="L1014" s="5" t="s">
        <v>21</v>
      </c>
    </row>
    <row r="1015" spans="1:12" ht="14.25" customHeight="1" x14ac:dyDescent="0.3">
      <c r="A1015" s="3" t="s">
        <v>1945</v>
      </c>
      <c r="B1015" s="3" t="s">
        <v>1946</v>
      </c>
      <c r="C1015" s="3" t="s">
        <v>44</v>
      </c>
      <c r="D1015" s="3" t="s">
        <v>41</v>
      </c>
      <c r="E1015" s="3">
        <v>95</v>
      </c>
      <c r="F1015" s="3">
        <v>54</v>
      </c>
      <c r="G1015" s="3">
        <v>16495.32</v>
      </c>
      <c r="H1015" s="3">
        <v>1567055.4</v>
      </c>
      <c r="I1015" s="4">
        <v>45776</v>
      </c>
      <c r="J1015" s="4">
        <v>45873</v>
      </c>
      <c r="K1015" s="3" t="s">
        <v>25</v>
      </c>
      <c r="L1015" s="5" t="s">
        <v>33</v>
      </c>
    </row>
    <row r="1016" spans="1:12" ht="14.25" customHeight="1" x14ac:dyDescent="0.3">
      <c r="A1016" s="3" t="s">
        <v>1947</v>
      </c>
      <c r="B1016" s="3" t="s">
        <v>1948</v>
      </c>
      <c r="C1016" s="3" t="s">
        <v>20</v>
      </c>
      <c r="D1016" s="3" t="s">
        <v>53</v>
      </c>
      <c r="F1016" s="3">
        <v>65</v>
      </c>
      <c r="G1016" s="3">
        <v>13353.61</v>
      </c>
      <c r="I1016" s="4">
        <v>45842</v>
      </c>
      <c r="J1016" s="4">
        <v>45939</v>
      </c>
      <c r="K1016" s="3" t="s">
        <v>54</v>
      </c>
      <c r="L1016" s="5" t="s">
        <v>33</v>
      </c>
    </row>
    <row r="1017" spans="1:12" ht="14.25" customHeight="1" x14ac:dyDescent="0.3">
      <c r="A1017" s="3" t="s">
        <v>1949</v>
      </c>
      <c r="B1017" s="3" t="s">
        <v>1950</v>
      </c>
      <c r="C1017" s="3" t="s">
        <v>44</v>
      </c>
      <c r="E1017" s="3">
        <v>109</v>
      </c>
      <c r="G1017" s="3">
        <v>10308.31</v>
      </c>
      <c r="H1017" s="3">
        <v>1123605.79</v>
      </c>
      <c r="I1017" s="4">
        <v>45758</v>
      </c>
      <c r="J1017" s="4">
        <v>45882</v>
      </c>
      <c r="K1017" s="3" t="s">
        <v>54</v>
      </c>
      <c r="L1017" s="5" t="s">
        <v>30</v>
      </c>
    </row>
    <row r="1018" spans="1:12" ht="14.25" customHeight="1" x14ac:dyDescent="0.3">
      <c r="A1018" s="3" t="s">
        <v>1951</v>
      </c>
      <c r="B1018" s="3" t="s">
        <v>1952</v>
      </c>
      <c r="C1018" s="3" t="s">
        <v>14</v>
      </c>
      <c r="D1018" s="3" t="s">
        <v>45</v>
      </c>
      <c r="E1018" s="3">
        <v>198</v>
      </c>
      <c r="F1018" s="3">
        <v>96</v>
      </c>
      <c r="G1018" s="3">
        <v>16517.04</v>
      </c>
      <c r="H1018" s="3">
        <v>3270373.92</v>
      </c>
      <c r="I1018" s="4">
        <v>45763</v>
      </c>
      <c r="J1018" s="4">
        <v>45901</v>
      </c>
      <c r="K1018" s="3" t="s">
        <v>54</v>
      </c>
      <c r="L1018" s="5" t="s">
        <v>30</v>
      </c>
    </row>
    <row r="1019" spans="1:12" ht="14.25" customHeight="1" x14ac:dyDescent="0.3">
      <c r="A1019" s="3" t="s">
        <v>1953</v>
      </c>
      <c r="B1019" s="3" t="s">
        <v>1954</v>
      </c>
      <c r="C1019" s="3" t="s">
        <v>20</v>
      </c>
      <c r="D1019" s="3" t="s">
        <v>41</v>
      </c>
      <c r="E1019" s="3">
        <v>181</v>
      </c>
      <c r="F1019" s="3">
        <v>57</v>
      </c>
      <c r="G1019" s="3">
        <v>1943.61</v>
      </c>
      <c r="H1019" s="3">
        <v>351793.41</v>
      </c>
      <c r="I1019" s="4">
        <v>45785</v>
      </c>
      <c r="J1019" s="4">
        <v>45889</v>
      </c>
      <c r="K1019" s="3" t="s">
        <v>54</v>
      </c>
      <c r="L1019" s="5" t="s">
        <v>58</v>
      </c>
    </row>
    <row r="1020" spans="1:12" ht="14.25" customHeight="1" x14ac:dyDescent="0.3">
      <c r="A1020" s="3" t="s">
        <v>1955</v>
      </c>
      <c r="B1020" s="3" t="s">
        <v>1956</v>
      </c>
      <c r="C1020" s="3" t="s">
        <v>40</v>
      </c>
      <c r="D1020" s="3" t="s">
        <v>15</v>
      </c>
      <c r="E1020" s="3">
        <v>188</v>
      </c>
      <c r="F1020" s="3">
        <v>50</v>
      </c>
      <c r="G1020" s="3">
        <v>16036.89</v>
      </c>
      <c r="H1020" s="3">
        <v>3014935.32</v>
      </c>
      <c r="I1020" s="4">
        <v>45759</v>
      </c>
      <c r="J1020" s="4">
        <v>45910</v>
      </c>
      <c r="L1020" s="5" t="s">
        <v>33</v>
      </c>
    </row>
    <row r="1021" spans="1:12" ht="14.25" customHeight="1" x14ac:dyDescent="0.3">
      <c r="A1021" s="3" t="s">
        <v>1957</v>
      </c>
      <c r="B1021" s="3" t="s">
        <v>1839</v>
      </c>
      <c r="C1021" s="3" t="s">
        <v>44</v>
      </c>
      <c r="D1021" s="3" t="s">
        <v>24</v>
      </c>
      <c r="E1021" s="3">
        <v>108</v>
      </c>
      <c r="F1021" s="3">
        <v>54</v>
      </c>
      <c r="G1021" s="3">
        <v>11444.69</v>
      </c>
      <c r="H1021" s="3">
        <v>1236026.52</v>
      </c>
      <c r="I1021" s="4">
        <v>45681</v>
      </c>
      <c r="J1021" s="4">
        <v>45865</v>
      </c>
      <c r="K1021" s="3" t="s">
        <v>16</v>
      </c>
      <c r="L1021" s="5" t="s">
        <v>58</v>
      </c>
    </row>
    <row r="1022" spans="1:12" ht="14.25" customHeight="1" x14ac:dyDescent="0.3">
      <c r="A1022" s="3" t="s">
        <v>1958</v>
      </c>
      <c r="B1022" s="3" t="s">
        <v>1959</v>
      </c>
      <c r="C1022" s="3" t="s">
        <v>44</v>
      </c>
      <c r="D1022" s="3" t="s">
        <v>41</v>
      </c>
      <c r="E1022" s="3">
        <v>12</v>
      </c>
      <c r="F1022" s="3">
        <v>54</v>
      </c>
      <c r="G1022" s="3">
        <v>497.4</v>
      </c>
      <c r="H1022" s="3">
        <v>5968.7999999999993</v>
      </c>
      <c r="I1022" s="4">
        <v>45711</v>
      </c>
      <c r="J1022" s="4">
        <v>45887</v>
      </c>
      <c r="K1022" s="3" t="s">
        <v>16</v>
      </c>
      <c r="L1022" s="5" t="s">
        <v>21</v>
      </c>
    </row>
    <row r="1023" spans="1:12" ht="14.25" customHeight="1" x14ac:dyDescent="0.3">
      <c r="A1023" s="3" t="s">
        <v>1960</v>
      </c>
      <c r="B1023" s="3" t="s">
        <v>1961</v>
      </c>
      <c r="C1023" s="3" t="s">
        <v>14</v>
      </c>
      <c r="D1023" s="3" t="s">
        <v>15</v>
      </c>
      <c r="E1023" s="3">
        <v>181</v>
      </c>
      <c r="F1023" s="3">
        <v>94</v>
      </c>
      <c r="G1023" s="3">
        <v>323.29000000000002</v>
      </c>
      <c r="H1023" s="3">
        <v>58515.490000000013</v>
      </c>
      <c r="I1023" s="4">
        <v>45720</v>
      </c>
      <c r="J1023" s="4">
        <v>45939</v>
      </c>
      <c r="K1023" s="3" t="s">
        <v>29</v>
      </c>
      <c r="L1023" s="5" t="s">
        <v>21</v>
      </c>
    </row>
    <row r="1024" spans="1:12" ht="14.25" customHeight="1" x14ac:dyDescent="0.3">
      <c r="A1024" s="3" t="s">
        <v>1962</v>
      </c>
      <c r="B1024" s="3" t="s">
        <v>1963</v>
      </c>
      <c r="C1024" s="3" t="s">
        <v>40</v>
      </c>
      <c r="D1024" s="3" t="s">
        <v>53</v>
      </c>
      <c r="E1024" s="3">
        <v>34</v>
      </c>
      <c r="F1024" s="3">
        <v>57</v>
      </c>
      <c r="G1024" s="3">
        <v>392.14</v>
      </c>
      <c r="H1024" s="3">
        <v>13332.76</v>
      </c>
      <c r="I1024" s="4">
        <v>45738</v>
      </c>
      <c r="J1024" s="4">
        <v>45912</v>
      </c>
      <c r="K1024" s="3" t="s">
        <v>29</v>
      </c>
      <c r="L1024" s="5" t="s">
        <v>30</v>
      </c>
    </row>
    <row r="1025" spans="1:12" ht="14.25" customHeight="1" x14ac:dyDescent="0.3">
      <c r="A1025" s="3" t="s">
        <v>1964</v>
      </c>
      <c r="B1025" s="3" t="s">
        <v>1185</v>
      </c>
      <c r="C1025" s="3" t="s">
        <v>14</v>
      </c>
      <c r="D1025" s="3" t="s">
        <v>53</v>
      </c>
      <c r="E1025" s="3">
        <v>113</v>
      </c>
      <c r="F1025" s="3">
        <v>68</v>
      </c>
      <c r="G1025" s="3">
        <v>15257.94</v>
      </c>
      <c r="H1025" s="3">
        <v>1724147.22</v>
      </c>
      <c r="I1025" s="4">
        <v>45850</v>
      </c>
      <c r="J1025" s="4">
        <v>45858</v>
      </c>
      <c r="K1025" s="3" t="s">
        <v>57</v>
      </c>
      <c r="L1025" s="5" t="s">
        <v>58</v>
      </c>
    </row>
    <row r="1026" spans="1:12" ht="14.25" customHeight="1" x14ac:dyDescent="0.3">
      <c r="A1026" s="3" t="s">
        <v>1965</v>
      </c>
      <c r="B1026" s="3" t="s">
        <v>1966</v>
      </c>
      <c r="C1026" s="3" t="s">
        <v>44</v>
      </c>
      <c r="D1026" s="3" t="s">
        <v>24</v>
      </c>
      <c r="E1026" s="3">
        <v>182</v>
      </c>
      <c r="F1026" s="3">
        <v>98</v>
      </c>
      <c r="G1026" s="3">
        <v>10257.129999999999</v>
      </c>
      <c r="H1026" s="3">
        <v>1866797.66</v>
      </c>
      <c r="I1026" s="4">
        <v>45830</v>
      </c>
      <c r="J1026" s="4">
        <v>45929</v>
      </c>
      <c r="K1026" s="3" t="s">
        <v>16</v>
      </c>
      <c r="L1026" s="5" t="s">
        <v>30</v>
      </c>
    </row>
    <row r="1027" spans="1:12" ht="14.25" customHeight="1" x14ac:dyDescent="0.3">
      <c r="A1027" s="3" t="s">
        <v>1967</v>
      </c>
      <c r="B1027" s="3" t="s">
        <v>1968</v>
      </c>
      <c r="C1027" s="3" t="s">
        <v>28</v>
      </c>
      <c r="D1027" s="3" t="s">
        <v>41</v>
      </c>
      <c r="E1027" s="3">
        <v>98</v>
      </c>
      <c r="F1027" s="3">
        <v>22</v>
      </c>
      <c r="G1027" s="3">
        <v>12511.05</v>
      </c>
      <c r="H1027" s="3">
        <v>1226082.8999999999</v>
      </c>
      <c r="I1027" s="4">
        <v>45701</v>
      </c>
      <c r="J1027" s="4">
        <v>45862</v>
      </c>
      <c r="K1027" s="3" t="s">
        <v>54</v>
      </c>
      <c r="L1027" s="5" t="s">
        <v>33</v>
      </c>
    </row>
    <row r="1028" spans="1:12" ht="14.25" customHeight="1" x14ac:dyDescent="0.3">
      <c r="A1028" s="3" t="s">
        <v>1969</v>
      </c>
      <c r="B1028" s="3" t="s">
        <v>1970</v>
      </c>
      <c r="C1028" s="3" t="s">
        <v>44</v>
      </c>
      <c r="D1028" s="3" t="s">
        <v>24</v>
      </c>
      <c r="E1028" s="3">
        <v>60</v>
      </c>
      <c r="F1028" s="3">
        <v>48</v>
      </c>
      <c r="G1028" s="3">
        <v>15146.77</v>
      </c>
      <c r="H1028" s="3">
        <v>908806.20000000007</v>
      </c>
      <c r="I1028" s="4">
        <v>45808</v>
      </c>
      <c r="J1028" s="4">
        <v>45866</v>
      </c>
      <c r="K1028" s="3" t="s">
        <v>25</v>
      </c>
      <c r="L1028" s="5" t="s">
        <v>30</v>
      </c>
    </row>
    <row r="1029" spans="1:12" ht="14.25" customHeight="1" x14ac:dyDescent="0.3">
      <c r="A1029" s="3" t="s">
        <v>1971</v>
      </c>
      <c r="B1029" s="3" t="s">
        <v>1972</v>
      </c>
      <c r="C1029" s="3" t="s">
        <v>28</v>
      </c>
      <c r="D1029" s="3" t="s">
        <v>53</v>
      </c>
      <c r="E1029" s="3">
        <v>73</v>
      </c>
      <c r="F1029" s="3">
        <v>80</v>
      </c>
      <c r="G1029" s="3">
        <v>7815.15</v>
      </c>
      <c r="H1029" s="3">
        <v>570505.94999999995</v>
      </c>
      <c r="I1029" s="4">
        <v>45800</v>
      </c>
      <c r="J1029" s="4">
        <v>45893</v>
      </c>
      <c r="K1029" s="3" t="s">
        <v>25</v>
      </c>
      <c r="L1029" s="5" t="s">
        <v>58</v>
      </c>
    </row>
    <row r="1030" spans="1:12" ht="14.25" customHeight="1" x14ac:dyDescent="0.3">
      <c r="A1030" s="3" t="s">
        <v>1973</v>
      </c>
      <c r="B1030" s="3" t="s">
        <v>1974</v>
      </c>
      <c r="C1030" s="3" t="s">
        <v>14</v>
      </c>
      <c r="D1030" s="3" t="s">
        <v>24</v>
      </c>
      <c r="E1030" s="3">
        <v>47</v>
      </c>
      <c r="F1030" s="3">
        <v>43</v>
      </c>
      <c r="G1030" s="3">
        <v>7613.6</v>
      </c>
      <c r="H1030" s="3">
        <v>357839.2</v>
      </c>
      <c r="I1030" s="4">
        <v>45674</v>
      </c>
      <c r="J1030" s="4">
        <v>45862</v>
      </c>
      <c r="K1030" s="3" t="s">
        <v>16</v>
      </c>
      <c r="L1030" s="5" t="s">
        <v>33</v>
      </c>
    </row>
    <row r="1031" spans="1:12" ht="14.25" customHeight="1" x14ac:dyDescent="0.3">
      <c r="A1031" s="3" t="s">
        <v>1975</v>
      </c>
      <c r="B1031" s="3" t="s">
        <v>1976</v>
      </c>
      <c r="C1031" s="3" t="s">
        <v>14</v>
      </c>
      <c r="D1031" s="3" t="s">
        <v>53</v>
      </c>
      <c r="E1031" s="3">
        <v>27</v>
      </c>
      <c r="F1031" s="3">
        <v>88</v>
      </c>
      <c r="G1031" s="3">
        <v>12679.8</v>
      </c>
      <c r="H1031" s="3">
        <v>342354.6</v>
      </c>
      <c r="I1031" s="4">
        <v>45845</v>
      </c>
      <c r="J1031" s="4">
        <v>45918</v>
      </c>
      <c r="K1031" s="3" t="s">
        <v>29</v>
      </c>
      <c r="L1031" s="5" t="s">
        <v>58</v>
      </c>
    </row>
    <row r="1032" spans="1:12" ht="14.25" customHeight="1" x14ac:dyDescent="0.3">
      <c r="A1032" s="3" t="s">
        <v>1977</v>
      </c>
      <c r="B1032" s="3" t="s">
        <v>1978</v>
      </c>
      <c r="C1032" s="3" t="s">
        <v>44</v>
      </c>
      <c r="D1032" s="3" t="s">
        <v>15</v>
      </c>
      <c r="E1032" s="3">
        <v>50</v>
      </c>
      <c r="F1032" s="3">
        <v>40</v>
      </c>
      <c r="G1032" s="3">
        <v>19623.3</v>
      </c>
      <c r="H1032" s="3">
        <v>981165</v>
      </c>
      <c r="I1032" s="4">
        <v>45835</v>
      </c>
      <c r="J1032" s="4">
        <v>45913</v>
      </c>
      <c r="K1032" s="3" t="s">
        <v>46</v>
      </c>
      <c r="L1032" s="5" t="s">
        <v>30</v>
      </c>
    </row>
    <row r="1033" spans="1:12" ht="14.25" customHeight="1" x14ac:dyDescent="0.3">
      <c r="A1033" s="3" t="s">
        <v>1979</v>
      </c>
      <c r="B1033" s="3" t="s">
        <v>1980</v>
      </c>
      <c r="C1033" s="3" t="s">
        <v>44</v>
      </c>
      <c r="D1033" s="3" t="s">
        <v>24</v>
      </c>
      <c r="E1033" s="3">
        <v>169</v>
      </c>
      <c r="F1033" s="3">
        <v>57</v>
      </c>
      <c r="G1033" s="3">
        <v>11883.51</v>
      </c>
      <c r="H1033" s="3">
        <v>2008313.19</v>
      </c>
      <c r="I1033" s="4">
        <v>45669</v>
      </c>
      <c r="J1033" s="4">
        <v>45897</v>
      </c>
      <c r="K1033" s="3" t="s">
        <v>25</v>
      </c>
      <c r="L1033" s="5" t="s">
        <v>33</v>
      </c>
    </row>
    <row r="1034" spans="1:12" ht="14.25" customHeight="1" x14ac:dyDescent="0.3">
      <c r="A1034" s="3" t="s">
        <v>1981</v>
      </c>
      <c r="B1034" s="3" t="s">
        <v>1982</v>
      </c>
      <c r="C1034" s="3" t="s">
        <v>20</v>
      </c>
      <c r="D1034" s="3" t="s">
        <v>53</v>
      </c>
      <c r="E1034" s="3">
        <v>138</v>
      </c>
      <c r="F1034" s="3">
        <v>80</v>
      </c>
      <c r="G1034" s="3">
        <v>13511.99</v>
      </c>
      <c r="H1034" s="3">
        <v>1864654.62</v>
      </c>
      <c r="I1034" s="4">
        <v>45696</v>
      </c>
      <c r="J1034" s="4">
        <v>45860</v>
      </c>
      <c r="K1034" s="3" t="s">
        <v>16</v>
      </c>
      <c r="L1034" s="5" t="s">
        <v>30</v>
      </c>
    </row>
    <row r="1035" spans="1:12" ht="14.25" customHeight="1" x14ac:dyDescent="0.3">
      <c r="A1035" s="3" t="s">
        <v>1983</v>
      </c>
      <c r="B1035" s="3" t="s">
        <v>1984</v>
      </c>
      <c r="C1035" s="3" t="s">
        <v>28</v>
      </c>
      <c r="D1035" s="3" t="s">
        <v>41</v>
      </c>
      <c r="E1035" s="3">
        <v>119</v>
      </c>
      <c r="F1035" s="3">
        <v>94</v>
      </c>
      <c r="G1035" s="3">
        <v>3388.77</v>
      </c>
      <c r="H1035" s="3">
        <v>403263.63</v>
      </c>
      <c r="I1035" s="4">
        <v>45704</v>
      </c>
      <c r="J1035" s="4">
        <v>45896</v>
      </c>
      <c r="K1035" s="3" t="s">
        <v>29</v>
      </c>
      <c r="L1035" s="5" t="s">
        <v>58</v>
      </c>
    </row>
    <row r="1036" spans="1:12" ht="14.25" customHeight="1" x14ac:dyDescent="0.3">
      <c r="A1036" s="3" t="s">
        <v>1985</v>
      </c>
      <c r="B1036" s="3" t="s">
        <v>1986</v>
      </c>
      <c r="C1036" s="3" t="s">
        <v>20</v>
      </c>
      <c r="D1036" s="3" t="s">
        <v>45</v>
      </c>
      <c r="E1036" s="3">
        <v>86</v>
      </c>
      <c r="F1036" s="3">
        <v>60</v>
      </c>
      <c r="G1036" s="3">
        <v>12902.92</v>
      </c>
      <c r="H1036" s="3">
        <v>1109651.1200000001</v>
      </c>
      <c r="I1036" s="4">
        <v>45673</v>
      </c>
      <c r="J1036" s="4">
        <v>45855</v>
      </c>
      <c r="K1036" s="3" t="s">
        <v>25</v>
      </c>
      <c r="L1036" s="5" t="s">
        <v>33</v>
      </c>
    </row>
    <row r="1037" spans="1:12" ht="14.25" customHeight="1" x14ac:dyDescent="0.3">
      <c r="A1037" s="3" t="s">
        <v>1987</v>
      </c>
      <c r="B1037" s="3" t="s">
        <v>1988</v>
      </c>
      <c r="C1037" s="3" t="s">
        <v>44</v>
      </c>
      <c r="D1037" s="3" t="s">
        <v>15</v>
      </c>
      <c r="E1037" s="3">
        <v>181</v>
      </c>
      <c r="F1037" s="3">
        <v>93</v>
      </c>
      <c r="G1037" s="3">
        <v>11116.02</v>
      </c>
      <c r="H1037" s="3">
        <v>2011999.62</v>
      </c>
      <c r="I1037" s="4">
        <v>45764</v>
      </c>
      <c r="J1037" s="4">
        <v>45857</v>
      </c>
      <c r="K1037" s="3" t="s">
        <v>25</v>
      </c>
      <c r="L1037" s="5" t="s">
        <v>17</v>
      </c>
    </row>
    <row r="1038" spans="1:12" ht="14.25" customHeight="1" x14ac:dyDescent="0.3">
      <c r="A1038" s="3" t="s">
        <v>1989</v>
      </c>
      <c r="B1038" s="3" t="s">
        <v>1968</v>
      </c>
      <c r="C1038" s="3" t="s">
        <v>28</v>
      </c>
      <c r="D1038" s="3" t="s">
        <v>24</v>
      </c>
      <c r="E1038" s="3">
        <v>3</v>
      </c>
      <c r="F1038" s="3">
        <v>84</v>
      </c>
      <c r="G1038" s="3">
        <v>3628.15</v>
      </c>
      <c r="H1038" s="3">
        <v>10884.45</v>
      </c>
      <c r="I1038" s="4">
        <v>45673</v>
      </c>
      <c r="J1038" s="4">
        <v>45884</v>
      </c>
      <c r="K1038" s="3" t="s">
        <v>54</v>
      </c>
      <c r="L1038" s="5" t="s">
        <v>21</v>
      </c>
    </row>
    <row r="1039" spans="1:12" ht="14.25" customHeight="1" x14ac:dyDescent="0.3">
      <c r="A1039" s="3" t="s">
        <v>1990</v>
      </c>
      <c r="B1039" s="3" t="s">
        <v>963</v>
      </c>
      <c r="C1039" s="3" t="s">
        <v>20</v>
      </c>
      <c r="D1039" s="3" t="s">
        <v>24</v>
      </c>
      <c r="E1039" s="3">
        <v>92</v>
      </c>
      <c r="F1039" s="3">
        <v>65</v>
      </c>
      <c r="G1039" s="3">
        <v>3436.08</v>
      </c>
      <c r="H1039" s="3">
        <v>316119.36</v>
      </c>
      <c r="I1039" s="4">
        <v>45718</v>
      </c>
      <c r="J1039" s="4">
        <v>45937</v>
      </c>
      <c r="K1039" s="3" t="s">
        <v>29</v>
      </c>
      <c r="L1039" s="5" t="s">
        <v>33</v>
      </c>
    </row>
    <row r="1040" spans="1:12" ht="14.25" customHeight="1" x14ac:dyDescent="0.3">
      <c r="A1040" s="3" t="s">
        <v>1991</v>
      </c>
      <c r="B1040" s="3" t="s">
        <v>1992</v>
      </c>
      <c r="C1040" s="3" t="s">
        <v>14</v>
      </c>
      <c r="D1040" s="3" t="s">
        <v>45</v>
      </c>
      <c r="E1040" s="3">
        <v>111</v>
      </c>
      <c r="F1040" s="3">
        <v>52</v>
      </c>
      <c r="G1040" s="3">
        <v>12213.46</v>
      </c>
      <c r="H1040" s="3">
        <v>1355694.06</v>
      </c>
      <c r="I1040" s="4">
        <v>45733</v>
      </c>
      <c r="J1040" s="4">
        <v>45909</v>
      </c>
      <c r="K1040" s="3" t="s">
        <v>54</v>
      </c>
      <c r="L1040" s="5" t="s">
        <v>33</v>
      </c>
    </row>
    <row r="1041" spans="1:12" ht="14.25" customHeight="1" x14ac:dyDescent="0.3">
      <c r="A1041" s="3" t="s">
        <v>1993</v>
      </c>
      <c r="B1041" s="3" t="s">
        <v>1994</v>
      </c>
      <c r="C1041" s="3" t="s">
        <v>44</v>
      </c>
      <c r="D1041" s="3" t="s">
        <v>41</v>
      </c>
      <c r="E1041" s="3">
        <v>11</v>
      </c>
      <c r="F1041" s="3">
        <v>59</v>
      </c>
      <c r="G1041" s="3">
        <v>16066.08</v>
      </c>
      <c r="H1041" s="3">
        <v>176726.88</v>
      </c>
      <c r="I1041" s="4">
        <v>45849</v>
      </c>
      <c r="J1041" s="4">
        <v>45879</v>
      </c>
      <c r="K1041" s="3" t="s">
        <v>25</v>
      </c>
      <c r="L1041" s="5" t="s">
        <v>17</v>
      </c>
    </row>
    <row r="1042" spans="1:12" ht="14.25" customHeight="1" x14ac:dyDescent="0.3">
      <c r="A1042" s="3" t="s">
        <v>1995</v>
      </c>
      <c r="B1042" s="3" t="s">
        <v>1996</v>
      </c>
      <c r="C1042" s="3" t="s">
        <v>20</v>
      </c>
      <c r="D1042" s="3" t="s">
        <v>53</v>
      </c>
      <c r="E1042" s="3">
        <v>165</v>
      </c>
      <c r="F1042" s="3">
        <v>22</v>
      </c>
      <c r="G1042" s="3">
        <v>12798.69</v>
      </c>
      <c r="H1042" s="3">
        <v>2111783.85</v>
      </c>
      <c r="I1042" s="4">
        <v>45830</v>
      </c>
      <c r="J1042" s="4">
        <v>45859</v>
      </c>
      <c r="K1042" s="3" t="s">
        <v>29</v>
      </c>
      <c r="L1042" s="5" t="s">
        <v>30</v>
      </c>
    </row>
    <row r="1043" spans="1:12" ht="14.25" customHeight="1" x14ac:dyDescent="0.3">
      <c r="A1043" s="3" t="s">
        <v>1997</v>
      </c>
      <c r="B1043" s="3" t="s">
        <v>1998</v>
      </c>
      <c r="C1043" s="3" t="s">
        <v>40</v>
      </c>
      <c r="D1043" s="3" t="s">
        <v>53</v>
      </c>
      <c r="E1043" s="3">
        <v>93</v>
      </c>
      <c r="F1043" s="3">
        <v>32</v>
      </c>
      <c r="G1043" s="3">
        <v>3116.14</v>
      </c>
      <c r="H1043" s="3">
        <v>289801.02</v>
      </c>
      <c r="I1043" s="4">
        <v>45690</v>
      </c>
      <c r="J1043" s="4">
        <v>45893</v>
      </c>
      <c r="K1043" s="3" t="s">
        <v>57</v>
      </c>
      <c r="L1043" s="5" t="s">
        <v>21</v>
      </c>
    </row>
    <row r="1044" spans="1:12" ht="14.25" customHeight="1" x14ac:dyDescent="0.3">
      <c r="A1044" s="3" t="s">
        <v>81</v>
      </c>
      <c r="B1044" s="3" t="s">
        <v>1999</v>
      </c>
      <c r="C1044" s="3" t="s">
        <v>20</v>
      </c>
      <c r="D1044" s="3" t="s">
        <v>45</v>
      </c>
      <c r="E1044" s="3">
        <v>176</v>
      </c>
      <c r="F1044" s="3">
        <v>85</v>
      </c>
      <c r="G1044" s="3">
        <v>18430.080000000002</v>
      </c>
      <c r="H1044" s="3">
        <v>3243694.0800000001</v>
      </c>
      <c r="I1044" s="4">
        <v>45839</v>
      </c>
      <c r="J1044" s="4">
        <v>45879</v>
      </c>
      <c r="K1044" s="3" t="s">
        <v>16</v>
      </c>
      <c r="L1044" s="5" t="s">
        <v>30</v>
      </c>
    </row>
    <row r="1045" spans="1:12" ht="14.25" customHeight="1" x14ac:dyDescent="0.3">
      <c r="A1045" s="3" t="s">
        <v>473</v>
      </c>
      <c r="B1045" s="3" t="s">
        <v>2000</v>
      </c>
      <c r="C1045" s="3" t="s">
        <v>44</v>
      </c>
      <c r="D1045" s="3" t="s">
        <v>24</v>
      </c>
      <c r="E1045" s="3">
        <v>107</v>
      </c>
      <c r="F1045" s="3">
        <v>59</v>
      </c>
      <c r="G1045" s="3">
        <v>11901.95</v>
      </c>
      <c r="H1045" s="3">
        <v>1273508.6499999999</v>
      </c>
      <c r="I1045" s="4">
        <v>45700</v>
      </c>
      <c r="J1045" s="4">
        <v>45857</v>
      </c>
      <c r="L1045" s="5" t="s">
        <v>30</v>
      </c>
    </row>
    <row r="1046" spans="1:12" ht="14.25" customHeight="1" x14ac:dyDescent="0.3">
      <c r="A1046" s="3" t="s">
        <v>2001</v>
      </c>
      <c r="B1046" s="3" t="s">
        <v>2002</v>
      </c>
      <c r="C1046" s="3" t="s">
        <v>20</v>
      </c>
      <c r="D1046" s="3" t="s">
        <v>24</v>
      </c>
      <c r="E1046" s="3">
        <v>28</v>
      </c>
      <c r="F1046" s="3">
        <v>59</v>
      </c>
      <c r="G1046" s="3">
        <v>4654.3500000000004</v>
      </c>
      <c r="H1046" s="3">
        <v>130321.8</v>
      </c>
      <c r="I1046" s="4">
        <v>45758</v>
      </c>
      <c r="J1046" s="4">
        <v>45921</v>
      </c>
      <c r="K1046" s="3" t="s">
        <v>25</v>
      </c>
      <c r="L1046" s="5" t="s">
        <v>17</v>
      </c>
    </row>
    <row r="1047" spans="1:12" ht="14.25" customHeight="1" x14ac:dyDescent="0.3">
      <c r="A1047" s="3" t="s">
        <v>160</v>
      </c>
      <c r="B1047" s="3" t="s">
        <v>1005</v>
      </c>
      <c r="C1047" s="3" t="s">
        <v>44</v>
      </c>
      <c r="D1047" s="3" t="s">
        <v>24</v>
      </c>
      <c r="E1047" s="3">
        <v>83</v>
      </c>
      <c r="F1047" s="3">
        <v>74</v>
      </c>
      <c r="G1047" s="3">
        <v>17664.150000000001</v>
      </c>
      <c r="H1047" s="3">
        <v>1466124.45</v>
      </c>
      <c r="I1047" s="4">
        <v>45780</v>
      </c>
      <c r="J1047" s="4">
        <v>45903</v>
      </c>
      <c r="L1047" s="5" t="s">
        <v>17</v>
      </c>
    </row>
    <row r="1048" spans="1:12" ht="14.25" customHeight="1" x14ac:dyDescent="0.3">
      <c r="A1048" s="3" t="s">
        <v>2003</v>
      </c>
      <c r="B1048" s="3" t="s">
        <v>161</v>
      </c>
      <c r="C1048" s="3" t="s">
        <v>40</v>
      </c>
      <c r="D1048" s="3" t="s">
        <v>53</v>
      </c>
      <c r="E1048" s="3">
        <v>6</v>
      </c>
      <c r="F1048" s="3">
        <v>99</v>
      </c>
      <c r="G1048" s="3">
        <v>17266.79</v>
      </c>
      <c r="H1048" s="3">
        <v>103600.74</v>
      </c>
      <c r="I1048" s="4">
        <v>45834</v>
      </c>
      <c r="J1048" s="4">
        <v>45906</v>
      </c>
      <c r="K1048" s="3" t="s">
        <v>25</v>
      </c>
      <c r="L1048" s="5" t="s">
        <v>58</v>
      </c>
    </row>
    <row r="1049" spans="1:12" ht="14.25" customHeight="1" x14ac:dyDescent="0.3">
      <c r="A1049" s="3" t="s">
        <v>2004</v>
      </c>
      <c r="B1049" s="3" t="s">
        <v>2005</v>
      </c>
      <c r="C1049" s="3" t="s">
        <v>28</v>
      </c>
      <c r="D1049" s="3" t="s">
        <v>45</v>
      </c>
      <c r="E1049" s="3">
        <v>183</v>
      </c>
      <c r="F1049" s="3">
        <v>67</v>
      </c>
      <c r="G1049" s="3">
        <v>7540.05</v>
      </c>
      <c r="H1049" s="3">
        <v>1379829.15</v>
      </c>
      <c r="I1049" s="4">
        <v>45802</v>
      </c>
      <c r="J1049" s="4">
        <v>45900</v>
      </c>
      <c r="K1049" s="3" t="s">
        <v>25</v>
      </c>
      <c r="L1049" s="5" t="s">
        <v>21</v>
      </c>
    </row>
    <row r="1050" spans="1:12" ht="14.25" customHeight="1" x14ac:dyDescent="0.3">
      <c r="A1050" s="3" t="s">
        <v>2006</v>
      </c>
      <c r="B1050" s="3" t="s">
        <v>2007</v>
      </c>
      <c r="C1050" s="3" t="s">
        <v>44</v>
      </c>
      <c r="D1050" s="3" t="s">
        <v>41</v>
      </c>
      <c r="E1050" s="3">
        <v>87</v>
      </c>
      <c r="F1050" s="3">
        <v>92</v>
      </c>
      <c r="G1050" s="3">
        <v>19944.900000000001</v>
      </c>
      <c r="H1050" s="3">
        <v>1735206.3</v>
      </c>
      <c r="I1050" s="4">
        <v>45683</v>
      </c>
      <c r="J1050" s="4">
        <v>45925</v>
      </c>
      <c r="K1050" s="3" t="s">
        <v>54</v>
      </c>
      <c r="L1050" s="5" t="s">
        <v>21</v>
      </c>
    </row>
    <row r="1051" spans="1:12" ht="14.25" customHeight="1" x14ac:dyDescent="0.3">
      <c r="A1051" s="3" t="s">
        <v>2008</v>
      </c>
      <c r="B1051" s="3" t="s">
        <v>2009</v>
      </c>
      <c r="C1051" s="3" t="s">
        <v>44</v>
      </c>
      <c r="D1051" s="3" t="s">
        <v>45</v>
      </c>
      <c r="E1051" s="3">
        <v>36</v>
      </c>
      <c r="F1051" s="3">
        <v>76</v>
      </c>
      <c r="G1051" s="3">
        <v>9326.94</v>
      </c>
      <c r="H1051" s="3">
        <v>335769.84</v>
      </c>
      <c r="I1051" s="4">
        <v>45689</v>
      </c>
      <c r="J1051" s="4">
        <v>45891</v>
      </c>
      <c r="L1051" s="5" t="s">
        <v>30</v>
      </c>
    </row>
    <row r="1052" spans="1:12" ht="14.25" customHeight="1" x14ac:dyDescent="0.3">
      <c r="A1052" s="3" t="s">
        <v>2010</v>
      </c>
      <c r="B1052" s="3" t="s">
        <v>2011</v>
      </c>
      <c r="C1052" s="3" t="s">
        <v>28</v>
      </c>
      <c r="D1052" s="3" t="s">
        <v>24</v>
      </c>
      <c r="E1052" s="3">
        <v>109</v>
      </c>
      <c r="F1052" s="3">
        <v>39</v>
      </c>
      <c r="G1052" s="3">
        <v>6982.77</v>
      </c>
      <c r="H1052" s="3">
        <v>761121.93</v>
      </c>
      <c r="I1052" s="4">
        <v>45744</v>
      </c>
      <c r="J1052" s="4">
        <v>45893</v>
      </c>
      <c r="K1052" s="3" t="s">
        <v>54</v>
      </c>
      <c r="L1052" s="5" t="s">
        <v>30</v>
      </c>
    </row>
    <row r="1053" spans="1:12" ht="14.25" customHeight="1" x14ac:dyDescent="0.3">
      <c r="A1053" s="3" t="s">
        <v>2012</v>
      </c>
      <c r="B1053" s="3" t="s">
        <v>2013</v>
      </c>
      <c r="C1053" s="3" t="s">
        <v>20</v>
      </c>
      <c r="D1053" s="3" t="s">
        <v>15</v>
      </c>
      <c r="F1053" s="3">
        <v>68</v>
      </c>
      <c r="G1053" s="3">
        <v>13402.71</v>
      </c>
      <c r="I1053" s="4">
        <v>45686</v>
      </c>
      <c r="J1053" s="4">
        <v>45896</v>
      </c>
      <c r="K1053" s="3" t="s">
        <v>46</v>
      </c>
      <c r="L1053" s="5" t="s">
        <v>17</v>
      </c>
    </row>
    <row r="1054" spans="1:12" ht="14.25" customHeight="1" x14ac:dyDescent="0.3">
      <c r="A1054" s="3" t="s">
        <v>2014</v>
      </c>
      <c r="B1054" s="3" t="s">
        <v>2015</v>
      </c>
      <c r="C1054" s="3" t="s">
        <v>28</v>
      </c>
      <c r="D1054" s="3" t="s">
        <v>15</v>
      </c>
      <c r="E1054" s="3">
        <v>93</v>
      </c>
      <c r="G1054" s="3">
        <v>1747.81</v>
      </c>
      <c r="H1054" s="3">
        <v>162546.32999999999</v>
      </c>
      <c r="I1054" s="4">
        <v>45753</v>
      </c>
      <c r="J1054" s="4">
        <v>45930</v>
      </c>
      <c r="K1054" s="3" t="s">
        <v>54</v>
      </c>
      <c r="L1054" s="5" t="s">
        <v>17</v>
      </c>
    </row>
    <row r="1055" spans="1:12" ht="14.25" customHeight="1" x14ac:dyDescent="0.3">
      <c r="A1055" s="3" t="s">
        <v>2016</v>
      </c>
      <c r="B1055" s="3" t="s">
        <v>785</v>
      </c>
      <c r="C1055" s="3" t="s">
        <v>20</v>
      </c>
      <c r="D1055" s="3" t="s">
        <v>45</v>
      </c>
      <c r="E1055" s="3">
        <v>97</v>
      </c>
      <c r="F1055" s="3">
        <v>69</v>
      </c>
      <c r="G1055" s="3">
        <v>8353.5499999999993</v>
      </c>
      <c r="H1055" s="3">
        <v>810294.35</v>
      </c>
      <c r="I1055" s="4">
        <v>45750</v>
      </c>
      <c r="J1055" s="4">
        <v>45898</v>
      </c>
      <c r="K1055" s="3" t="s">
        <v>57</v>
      </c>
      <c r="L1055" s="5" t="s">
        <v>58</v>
      </c>
    </row>
    <row r="1056" spans="1:12" ht="14.25" customHeight="1" x14ac:dyDescent="0.3">
      <c r="A1056" s="3" t="s">
        <v>2017</v>
      </c>
      <c r="B1056" s="3" t="s">
        <v>623</v>
      </c>
      <c r="C1056" s="3" t="s">
        <v>28</v>
      </c>
      <c r="D1056" s="3" t="s">
        <v>53</v>
      </c>
      <c r="E1056" s="3">
        <v>33</v>
      </c>
      <c r="F1056" s="3">
        <v>39</v>
      </c>
      <c r="G1056" s="3">
        <v>1151.69</v>
      </c>
      <c r="H1056" s="3">
        <v>38005.769999999997</v>
      </c>
      <c r="I1056" s="4">
        <v>45822</v>
      </c>
      <c r="J1056" s="4">
        <v>45896</v>
      </c>
      <c r="K1056" s="3" t="s">
        <v>46</v>
      </c>
      <c r="L1056" s="5" t="s">
        <v>58</v>
      </c>
    </row>
    <row r="1057" spans="1:12" ht="14.25" customHeight="1" x14ac:dyDescent="0.3">
      <c r="A1057" s="3" t="s">
        <v>2018</v>
      </c>
      <c r="B1057" s="3" t="s">
        <v>2019</v>
      </c>
      <c r="C1057" s="3" t="s">
        <v>44</v>
      </c>
      <c r="D1057" s="3" t="s">
        <v>41</v>
      </c>
      <c r="E1057" s="3">
        <v>137</v>
      </c>
      <c r="F1057" s="3">
        <v>51</v>
      </c>
      <c r="G1057" s="3">
        <v>3391.45</v>
      </c>
      <c r="H1057" s="3">
        <v>464628.65</v>
      </c>
      <c r="I1057" s="4">
        <v>45784</v>
      </c>
      <c r="J1057" s="4">
        <v>45932</v>
      </c>
      <c r="K1057" s="3" t="s">
        <v>29</v>
      </c>
      <c r="L1057" s="5" t="s">
        <v>33</v>
      </c>
    </row>
    <row r="1058" spans="1:12" ht="14.25" customHeight="1" x14ac:dyDescent="0.3">
      <c r="A1058" s="3" t="s">
        <v>2020</v>
      </c>
      <c r="B1058" s="3" t="s">
        <v>2021</v>
      </c>
      <c r="C1058" s="3" t="s">
        <v>40</v>
      </c>
      <c r="D1058" s="3" t="s">
        <v>53</v>
      </c>
      <c r="E1058" s="3">
        <v>83</v>
      </c>
      <c r="G1058" s="3">
        <v>19706.810000000001</v>
      </c>
      <c r="H1058" s="3">
        <v>1635665.23</v>
      </c>
      <c r="I1058" s="4">
        <v>45759</v>
      </c>
      <c r="J1058" s="4">
        <v>45886</v>
      </c>
      <c r="L1058" s="5" t="s">
        <v>33</v>
      </c>
    </row>
    <row r="1059" spans="1:12" ht="14.25" customHeight="1" x14ac:dyDescent="0.3">
      <c r="A1059" s="3" t="s">
        <v>2022</v>
      </c>
      <c r="B1059" s="3" t="s">
        <v>2023</v>
      </c>
      <c r="C1059" s="3" t="s">
        <v>28</v>
      </c>
      <c r="D1059" s="3" t="s">
        <v>15</v>
      </c>
      <c r="E1059" s="3">
        <v>39</v>
      </c>
      <c r="F1059" s="3">
        <v>75</v>
      </c>
      <c r="G1059" s="3">
        <v>3153.65</v>
      </c>
      <c r="H1059" s="3">
        <v>122992.35</v>
      </c>
      <c r="I1059" s="4">
        <v>45680</v>
      </c>
      <c r="J1059" s="4">
        <v>45914</v>
      </c>
      <c r="K1059" s="3" t="s">
        <v>25</v>
      </c>
      <c r="L1059" s="5" t="s">
        <v>21</v>
      </c>
    </row>
    <row r="1060" spans="1:12" ht="14.25" customHeight="1" x14ac:dyDescent="0.3">
      <c r="A1060" s="3" t="s">
        <v>2024</v>
      </c>
      <c r="B1060" s="3" t="s">
        <v>2025</v>
      </c>
      <c r="C1060" s="3" t="s">
        <v>28</v>
      </c>
      <c r="D1060" s="3" t="s">
        <v>45</v>
      </c>
      <c r="E1060" s="3">
        <v>109</v>
      </c>
      <c r="F1060" s="3">
        <v>83</v>
      </c>
      <c r="G1060" s="3">
        <v>6022.7</v>
      </c>
      <c r="H1060" s="3">
        <v>656474.29999999993</v>
      </c>
      <c r="I1060" s="4">
        <v>45751</v>
      </c>
      <c r="J1060" s="4">
        <v>45900</v>
      </c>
      <c r="L1060" s="5" t="s">
        <v>33</v>
      </c>
    </row>
    <row r="1061" spans="1:12" ht="14.25" customHeight="1" x14ac:dyDescent="0.3">
      <c r="A1061" s="3" t="s">
        <v>2026</v>
      </c>
      <c r="B1061" s="3" t="s">
        <v>2027</v>
      </c>
      <c r="C1061" s="3" t="s">
        <v>44</v>
      </c>
      <c r="D1061" s="3" t="s">
        <v>45</v>
      </c>
      <c r="E1061" s="3">
        <v>55</v>
      </c>
      <c r="F1061" s="3">
        <v>79</v>
      </c>
      <c r="G1061" s="3">
        <v>16541.04</v>
      </c>
      <c r="H1061" s="3">
        <v>909757.20000000007</v>
      </c>
      <c r="I1061" s="4">
        <v>45706</v>
      </c>
      <c r="J1061" s="4">
        <v>45922</v>
      </c>
      <c r="K1061" s="3" t="s">
        <v>46</v>
      </c>
      <c r="L1061" s="5" t="s">
        <v>58</v>
      </c>
    </row>
    <row r="1062" spans="1:12" ht="14.25" customHeight="1" x14ac:dyDescent="0.3">
      <c r="A1062" s="3" t="s">
        <v>258</v>
      </c>
      <c r="B1062" s="3" t="s">
        <v>2028</v>
      </c>
      <c r="C1062" s="3" t="s">
        <v>44</v>
      </c>
      <c r="D1062" s="3" t="s">
        <v>45</v>
      </c>
      <c r="E1062" s="3">
        <v>124</v>
      </c>
      <c r="F1062" s="3">
        <v>32</v>
      </c>
      <c r="G1062" s="3">
        <v>1298.17</v>
      </c>
      <c r="H1062" s="3">
        <v>160973.07999999999</v>
      </c>
      <c r="I1062" s="4">
        <v>45811</v>
      </c>
      <c r="J1062" s="4">
        <v>45916</v>
      </c>
      <c r="K1062" s="3" t="s">
        <v>29</v>
      </c>
      <c r="L1062" s="5" t="s">
        <v>33</v>
      </c>
    </row>
    <row r="1063" spans="1:12" ht="14.25" customHeight="1" x14ac:dyDescent="0.3">
      <c r="A1063" s="3" t="s">
        <v>2029</v>
      </c>
      <c r="B1063" s="3" t="s">
        <v>2030</v>
      </c>
      <c r="C1063" s="3" t="s">
        <v>14</v>
      </c>
      <c r="D1063" s="3" t="s">
        <v>53</v>
      </c>
      <c r="E1063" s="3">
        <v>25</v>
      </c>
      <c r="F1063" s="3">
        <v>23</v>
      </c>
      <c r="G1063" s="3">
        <v>2981.09</v>
      </c>
      <c r="H1063" s="3">
        <v>74527.25</v>
      </c>
      <c r="I1063" s="4">
        <v>45791</v>
      </c>
      <c r="J1063" s="4">
        <v>45918</v>
      </c>
      <c r="K1063" s="3" t="s">
        <v>46</v>
      </c>
      <c r="L1063" s="5" t="s">
        <v>33</v>
      </c>
    </row>
    <row r="1064" spans="1:12" ht="14.25" customHeight="1" x14ac:dyDescent="0.3">
      <c r="A1064" s="3" t="s">
        <v>2031</v>
      </c>
      <c r="B1064" s="3" t="s">
        <v>2032</v>
      </c>
      <c r="C1064" s="3" t="s">
        <v>40</v>
      </c>
      <c r="D1064" s="3" t="s">
        <v>41</v>
      </c>
      <c r="E1064" s="3">
        <v>165</v>
      </c>
      <c r="F1064" s="3">
        <v>41</v>
      </c>
      <c r="G1064" s="3">
        <v>9716.5300000000007</v>
      </c>
      <c r="H1064" s="3">
        <v>1603227.45</v>
      </c>
      <c r="I1064" s="4">
        <v>45723</v>
      </c>
      <c r="J1064" s="4">
        <v>45886</v>
      </c>
      <c r="L1064" s="5" t="s">
        <v>21</v>
      </c>
    </row>
    <row r="1065" spans="1:12" ht="14.25" customHeight="1" x14ac:dyDescent="0.3">
      <c r="A1065" s="3" t="s">
        <v>2033</v>
      </c>
      <c r="B1065" s="3" t="s">
        <v>2034</v>
      </c>
      <c r="C1065" s="3" t="s">
        <v>14</v>
      </c>
      <c r="D1065" s="3" t="s">
        <v>45</v>
      </c>
      <c r="F1065" s="3">
        <v>65</v>
      </c>
      <c r="G1065" s="3">
        <v>16085.91</v>
      </c>
      <c r="I1065" s="4">
        <v>45760</v>
      </c>
      <c r="J1065" s="4">
        <v>45852</v>
      </c>
      <c r="K1065" s="3" t="s">
        <v>46</v>
      </c>
      <c r="L1065" s="5" t="s">
        <v>33</v>
      </c>
    </row>
    <row r="1066" spans="1:12" ht="14.25" customHeight="1" x14ac:dyDescent="0.3">
      <c r="A1066" s="3" t="s">
        <v>2035</v>
      </c>
      <c r="B1066" s="3" t="s">
        <v>2036</v>
      </c>
      <c r="C1066" s="3" t="s">
        <v>28</v>
      </c>
      <c r="D1066" s="3" t="s">
        <v>45</v>
      </c>
      <c r="E1066" s="3">
        <v>167</v>
      </c>
      <c r="F1066" s="3">
        <v>43</v>
      </c>
      <c r="G1066" s="3">
        <v>12498.77</v>
      </c>
      <c r="H1066" s="3">
        <v>2087294.59</v>
      </c>
      <c r="I1066" s="4">
        <v>45812</v>
      </c>
      <c r="J1066" s="4">
        <v>45890</v>
      </c>
      <c r="K1066" s="3" t="s">
        <v>54</v>
      </c>
      <c r="L1066" s="5" t="s">
        <v>30</v>
      </c>
    </row>
    <row r="1067" spans="1:12" ht="14.25" customHeight="1" x14ac:dyDescent="0.3">
      <c r="A1067" s="3" t="s">
        <v>2037</v>
      </c>
      <c r="B1067" s="3" t="s">
        <v>2038</v>
      </c>
      <c r="C1067" s="3" t="s">
        <v>14</v>
      </c>
      <c r="D1067" s="3" t="s">
        <v>24</v>
      </c>
      <c r="E1067" s="3">
        <v>59</v>
      </c>
      <c r="F1067" s="3">
        <v>81</v>
      </c>
      <c r="G1067" s="3">
        <v>17514.34</v>
      </c>
      <c r="H1067" s="3">
        <v>1033346.06</v>
      </c>
      <c r="I1067" s="4">
        <v>45718</v>
      </c>
      <c r="J1067" s="4">
        <v>45879</v>
      </c>
      <c r="K1067" s="3" t="s">
        <v>57</v>
      </c>
      <c r="L1067" s="5" t="s">
        <v>33</v>
      </c>
    </row>
    <row r="1068" spans="1:12" ht="14.25" customHeight="1" x14ac:dyDescent="0.3">
      <c r="A1068" s="3" t="s">
        <v>2039</v>
      </c>
      <c r="B1068" s="3" t="s">
        <v>2040</v>
      </c>
      <c r="C1068" s="3" t="s">
        <v>44</v>
      </c>
      <c r="D1068" s="3" t="s">
        <v>45</v>
      </c>
      <c r="E1068" s="3">
        <v>56</v>
      </c>
      <c r="F1068" s="3">
        <v>74</v>
      </c>
      <c r="G1068" s="3">
        <v>1186.73</v>
      </c>
      <c r="H1068" s="3">
        <v>66456.88</v>
      </c>
      <c r="I1068" s="4">
        <v>45701</v>
      </c>
      <c r="J1068" s="4">
        <v>45856</v>
      </c>
      <c r="K1068" s="3" t="s">
        <v>29</v>
      </c>
      <c r="L1068" s="5" t="s">
        <v>21</v>
      </c>
    </row>
    <row r="1069" spans="1:12" ht="14.25" customHeight="1" x14ac:dyDescent="0.3">
      <c r="A1069" s="3" t="s">
        <v>2041</v>
      </c>
      <c r="B1069" s="3" t="s">
        <v>2042</v>
      </c>
      <c r="C1069" s="3" t="s">
        <v>44</v>
      </c>
      <c r="E1069" s="3">
        <v>8</v>
      </c>
      <c r="F1069" s="3">
        <v>41</v>
      </c>
      <c r="G1069" s="3">
        <v>14513.87</v>
      </c>
      <c r="H1069" s="3">
        <v>116110.96</v>
      </c>
      <c r="I1069" s="4">
        <v>45725</v>
      </c>
      <c r="J1069" s="4">
        <v>45861</v>
      </c>
      <c r="K1069" s="3" t="s">
        <v>25</v>
      </c>
      <c r="L1069" s="5" t="s">
        <v>21</v>
      </c>
    </row>
    <row r="1070" spans="1:12" ht="14.25" customHeight="1" x14ac:dyDescent="0.3">
      <c r="A1070" s="3" t="s">
        <v>2043</v>
      </c>
      <c r="B1070" s="3" t="s">
        <v>2044</v>
      </c>
      <c r="C1070" s="3" t="s">
        <v>14</v>
      </c>
      <c r="D1070" s="3" t="s">
        <v>15</v>
      </c>
      <c r="E1070" s="3">
        <v>17</v>
      </c>
      <c r="F1070" s="3">
        <v>95</v>
      </c>
      <c r="G1070" s="3">
        <v>15552.13</v>
      </c>
      <c r="H1070" s="3">
        <v>264386.21000000002</v>
      </c>
      <c r="I1070" s="4">
        <v>45710</v>
      </c>
      <c r="J1070" s="4">
        <v>45936</v>
      </c>
      <c r="K1070" s="3" t="s">
        <v>25</v>
      </c>
      <c r="L1070" s="5" t="s">
        <v>58</v>
      </c>
    </row>
    <row r="1071" spans="1:12" ht="14.25" customHeight="1" x14ac:dyDescent="0.3">
      <c r="A1071" s="3" t="s">
        <v>2045</v>
      </c>
      <c r="B1071" s="3" t="s">
        <v>2046</v>
      </c>
      <c r="C1071" s="3" t="s">
        <v>28</v>
      </c>
      <c r="D1071" s="3" t="s">
        <v>15</v>
      </c>
      <c r="E1071" s="3">
        <v>105</v>
      </c>
      <c r="F1071" s="3">
        <v>34</v>
      </c>
      <c r="G1071" s="3">
        <v>946.98</v>
      </c>
      <c r="H1071" s="3">
        <v>99432.900000000009</v>
      </c>
      <c r="I1071" s="4">
        <v>45718</v>
      </c>
      <c r="J1071" s="4">
        <v>45881</v>
      </c>
      <c r="K1071" s="3" t="s">
        <v>46</v>
      </c>
      <c r="L1071" s="5" t="s">
        <v>21</v>
      </c>
    </row>
    <row r="1072" spans="1:12" ht="14.25" customHeight="1" x14ac:dyDescent="0.3">
      <c r="A1072" s="3" t="s">
        <v>2047</v>
      </c>
      <c r="B1072" s="3" t="s">
        <v>2048</v>
      </c>
      <c r="C1072" s="3" t="s">
        <v>14</v>
      </c>
      <c r="D1072" s="3" t="s">
        <v>24</v>
      </c>
      <c r="E1072" s="3">
        <v>12</v>
      </c>
      <c r="F1072" s="3">
        <v>51</v>
      </c>
      <c r="G1072" s="3">
        <v>17795.91</v>
      </c>
      <c r="H1072" s="3">
        <v>213550.92</v>
      </c>
      <c r="I1072" s="4">
        <v>45771</v>
      </c>
      <c r="J1072" s="4">
        <v>45902</v>
      </c>
      <c r="K1072" s="3" t="s">
        <v>54</v>
      </c>
      <c r="L1072" s="5" t="s">
        <v>30</v>
      </c>
    </row>
    <row r="1073" spans="1:12" ht="14.25" customHeight="1" x14ac:dyDescent="0.3">
      <c r="A1073" s="3" t="s">
        <v>2049</v>
      </c>
      <c r="B1073" s="3" t="s">
        <v>2050</v>
      </c>
      <c r="C1073" s="3" t="s">
        <v>28</v>
      </c>
      <c r="D1073" s="3" t="s">
        <v>41</v>
      </c>
      <c r="E1073" s="3">
        <v>81</v>
      </c>
      <c r="F1073" s="3">
        <v>96</v>
      </c>
      <c r="G1073" s="3">
        <v>14845.75</v>
      </c>
      <c r="H1073" s="3">
        <v>1202505.75</v>
      </c>
      <c r="I1073" s="4">
        <v>45818</v>
      </c>
      <c r="J1073" s="4">
        <v>45887</v>
      </c>
      <c r="K1073" s="3" t="s">
        <v>25</v>
      </c>
      <c r="L1073" s="5" t="s">
        <v>33</v>
      </c>
    </row>
    <row r="1074" spans="1:12" ht="14.25" customHeight="1" x14ac:dyDescent="0.3">
      <c r="A1074" s="3" t="s">
        <v>2051</v>
      </c>
      <c r="B1074" s="3" t="s">
        <v>2052</v>
      </c>
      <c r="C1074" s="3" t="s">
        <v>40</v>
      </c>
      <c r="D1074" s="3" t="s">
        <v>41</v>
      </c>
      <c r="E1074" s="3">
        <v>75</v>
      </c>
      <c r="F1074" s="3">
        <v>63</v>
      </c>
      <c r="G1074" s="3">
        <v>13756.43</v>
      </c>
      <c r="H1074" s="3">
        <v>1031732.25</v>
      </c>
      <c r="I1074" s="4">
        <v>45689</v>
      </c>
      <c r="J1074" s="4">
        <v>45928</v>
      </c>
      <c r="K1074" s="3" t="s">
        <v>29</v>
      </c>
      <c r="L1074" s="5" t="s">
        <v>33</v>
      </c>
    </row>
    <row r="1075" spans="1:12" ht="14.25" customHeight="1" x14ac:dyDescent="0.3">
      <c r="A1075" s="3" t="s">
        <v>2053</v>
      </c>
      <c r="B1075" s="3" t="s">
        <v>2054</v>
      </c>
      <c r="C1075" s="3" t="s">
        <v>14</v>
      </c>
      <c r="E1075" s="3">
        <v>70</v>
      </c>
      <c r="F1075" s="3">
        <v>67</v>
      </c>
      <c r="G1075" s="3">
        <v>8165.76</v>
      </c>
      <c r="H1075" s="3">
        <v>571603.20000000007</v>
      </c>
      <c r="I1075" s="4">
        <v>45697</v>
      </c>
      <c r="J1075" s="4">
        <v>45887</v>
      </c>
      <c r="L1075" s="5" t="s">
        <v>17</v>
      </c>
    </row>
    <row r="1076" spans="1:12" ht="14.25" customHeight="1" x14ac:dyDescent="0.3">
      <c r="A1076" s="3" t="s">
        <v>2055</v>
      </c>
      <c r="B1076" s="3" t="s">
        <v>2056</v>
      </c>
      <c r="C1076" s="3" t="s">
        <v>28</v>
      </c>
      <c r="D1076" s="3" t="s">
        <v>15</v>
      </c>
      <c r="E1076" s="3">
        <v>38</v>
      </c>
      <c r="F1076" s="3">
        <v>87</v>
      </c>
      <c r="G1076" s="3">
        <v>8352.1</v>
      </c>
      <c r="H1076" s="3">
        <v>317379.8</v>
      </c>
      <c r="I1076" s="4">
        <v>45837</v>
      </c>
      <c r="J1076" s="4">
        <v>45907</v>
      </c>
      <c r="K1076" s="3" t="s">
        <v>25</v>
      </c>
      <c r="L1076" s="5" t="s">
        <v>17</v>
      </c>
    </row>
    <row r="1077" spans="1:12" ht="14.25" customHeight="1" x14ac:dyDescent="0.3">
      <c r="A1077" s="3" t="s">
        <v>1729</v>
      </c>
      <c r="B1077" s="3" t="s">
        <v>1986</v>
      </c>
      <c r="C1077" s="3" t="s">
        <v>28</v>
      </c>
      <c r="D1077" s="3" t="s">
        <v>45</v>
      </c>
      <c r="E1077" s="3">
        <v>140</v>
      </c>
      <c r="F1077" s="3">
        <v>25</v>
      </c>
      <c r="G1077" s="3">
        <v>11376.16</v>
      </c>
      <c r="H1077" s="3">
        <v>1592662.4</v>
      </c>
      <c r="I1077" s="4">
        <v>45836</v>
      </c>
      <c r="J1077" s="4">
        <v>45914</v>
      </c>
      <c r="K1077" s="3" t="s">
        <v>16</v>
      </c>
      <c r="L1077" s="5" t="s">
        <v>58</v>
      </c>
    </row>
    <row r="1078" spans="1:12" ht="14.25" customHeight="1" x14ac:dyDescent="0.3">
      <c r="A1078" s="3" t="s">
        <v>2057</v>
      </c>
      <c r="B1078" s="3" t="s">
        <v>2058</v>
      </c>
      <c r="C1078" s="3" t="s">
        <v>44</v>
      </c>
      <c r="D1078" s="3" t="s">
        <v>41</v>
      </c>
      <c r="E1078" s="3">
        <v>13</v>
      </c>
      <c r="F1078" s="3">
        <v>73</v>
      </c>
      <c r="G1078" s="3">
        <v>4635.04</v>
      </c>
      <c r="H1078" s="3">
        <v>60255.519999999997</v>
      </c>
      <c r="I1078" s="4">
        <v>45674</v>
      </c>
      <c r="J1078" s="4">
        <v>45920</v>
      </c>
      <c r="K1078" s="3" t="s">
        <v>29</v>
      </c>
      <c r="L1078" s="5" t="s">
        <v>30</v>
      </c>
    </row>
    <row r="1079" spans="1:12" ht="14.25" customHeight="1" x14ac:dyDescent="0.3">
      <c r="A1079" s="3" t="s">
        <v>2059</v>
      </c>
      <c r="B1079" s="3" t="s">
        <v>2060</v>
      </c>
      <c r="C1079" s="3" t="s">
        <v>20</v>
      </c>
      <c r="D1079" s="3" t="s">
        <v>41</v>
      </c>
      <c r="F1079" s="3">
        <v>44</v>
      </c>
      <c r="G1079" s="3">
        <v>14844.97</v>
      </c>
      <c r="I1079" s="4">
        <v>45691</v>
      </c>
      <c r="J1079" s="4">
        <v>45863</v>
      </c>
      <c r="L1079" s="5" t="s">
        <v>33</v>
      </c>
    </row>
    <row r="1080" spans="1:12" ht="14.25" customHeight="1" x14ac:dyDescent="0.3">
      <c r="A1080" s="3" t="s">
        <v>2061</v>
      </c>
      <c r="B1080" s="3" t="s">
        <v>2062</v>
      </c>
      <c r="C1080" s="3" t="s">
        <v>14</v>
      </c>
      <c r="D1080" s="3" t="s">
        <v>41</v>
      </c>
      <c r="E1080" s="3">
        <v>190</v>
      </c>
      <c r="F1080" s="3">
        <v>57</v>
      </c>
      <c r="G1080" s="3">
        <v>17101.330000000002</v>
      </c>
      <c r="H1080" s="3">
        <v>3249252.7</v>
      </c>
      <c r="I1080" s="4">
        <v>45804</v>
      </c>
      <c r="J1080" s="4">
        <v>45893</v>
      </c>
      <c r="K1080" s="3" t="s">
        <v>46</v>
      </c>
      <c r="L1080" s="5" t="s">
        <v>17</v>
      </c>
    </row>
    <row r="1081" spans="1:12" ht="14.25" customHeight="1" x14ac:dyDescent="0.3">
      <c r="A1081" s="3" t="s">
        <v>2063</v>
      </c>
      <c r="B1081" s="3" t="s">
        <v>2064</v>
      </c>
      <c r="C1081" s="3" t="s">
        <v>20</v>
      </c>
      <c r="D1081" s="3" t="s">
        <v>41</v>
      </c>
      <c r="E1081" s="3">
        <v>194</v>
      </c>
      <c r="F1081" s="3">
        <v>47</v>
      </c>
      <c r="G1081" s="3">
        <v>9840.76</v>
      </c>
      <c r="H1081" s="3">
        <v>1909107.44</v>
      </c>
      <c r="I1081" s="4">
        <v>45838</v>
      </c>
      <c r="J1081" s="4">
        <v>45858</v>
      </c>
      <c r="L1081" s="5" t="s">
        <v>21</v>
      </c>
    </row>
    <row r="1082" spans="1:12" ht="14.25" customHeight="1" x14ac:dyDescent="0.3">
      <c r="A1082" s="3" t="s">
        <v>2065</v>
      </c>
      <c r="B1082" s="3" t="s">
        <v>2066</v>
      </c>
      <c r="C1082" s="3" t="s">
        <v>44</v>
      </c>
      <c r="D1082" s="3" t="s">
        <v>53</v>
      </c>
      <c r="E1082" s="3">
        <v>149</v>
      </c>
      <c r="G1082" s="3">
        <v>19400.03</v>
      </c>
      <c r="H1082" s="3">
        <v>2890604.47</v>
      </c>
      <c r="I1082" s="4">
        <v>45801</v>
      </c>
      <c r="J1082" s="4">
        <v>45883</v>
      </c>
      <c r="L1082" s="5" t="s">
        <v>21</v>
      </c>
    </row>
    <row r="1083" spans="1:12" ht="14.25" customHeight="1" x14ac:dyDescent="0.3">
      <c r="A1083" s="3" t="s">
        <v>2067</v>
      </c>
      <c r="B1083" s="3" t="s">
        <v>2068</v>
      </c>
      <c r="C1083" s="3" t="s">
        <v>40</v>
      </c>
      <c r="D1083" s="3" t="s">
        <v>24</v>
      </c>
      <c r="E1083" s="3">
        <v>61</v>
      </c>
      <c r="F1083" s="3">
        <v>76</v>
      </c>
      <c r="G1083" s="3">
        <v>15723.58</v>
      </c>
      <c r="H1083" s="3">
        <v>959138.38</v>
      </c>
      <c r="I1083" s="4">
        <v>45774</v>
      </c>
      <c r="J1083" s="4">
        <v>45856</v>
      </c>
      <c r="K1083" s="3" t="s">
        <v>25</v>
      </c>
      <c r="L1083" s="5" t="s">
        <v>21</v>
      </c>
    </row>
    <row r="1084" spans="1:12" ht="14.25" customHeight="1" x14ac:dyDescent="0.3">
      <c r="A1084" s="3" t="s">
        <v>2069</v>
      </c>
      <c r="B1084" s="3" t="s">
        <v>2070</v>
      </c>
      <c r="C1084" s="3" t="s">
        <v>20</v>
      </c>
      <c r="D1084" s="3" t="s">
        <v>41</v>
      </c>
      <c r="E1084" s="3">
        <v>186</v>
      </c>
      <c r="F1084" s="3">
        <v>95</v>
      </c>
      <c r="G1084" s="3">
        <v>11157.86</v>
      </c>
      <c r="H1084" s="3">
        <v>2075361.96</v>
      </c>
      <c r="I1084" s="4">
        <v>45787</v>
      </c>
      <c r="J1084" s="4">
        <v>45864</v>
      </c>
      <c r="K1084" s="3" t="s">
        <v>29</v>
      </c>
      <c r="L1084" s="5" t="s">
        <v>30</v>
      </c>
    </row>
    <row r="1085" spans="1:12" ht="14.25" customHeight="1" x14ac:dyDescent="0.3">
      <c r="A1085" s="3" t="s">
        <v>2071</v>
      </c>
      <c r="B1085" s="3" t="s">
        <v>2072</v>
      </c>
      <c r="C1085" s="3" t="s">
        <v>20</v>
      </c>
      <c r="D1085" s="3" t="s">
        <v>53</v>
      </c>
      <c r="E1085" s="3">
        <v>92</v>
      </c>
      <c r="G1085" s="3">
        <v>3543.71</v>
      </c>
      <c r="H1085" s="3">
        <v>326021.32</v>
      </c>
      <c r="I1085" s="4">
        <v>45806</v>
      </c>
      <c r="J1085" s="4">
        <v>45889</v>
      </c>
      <c r="L1085" s="5" t="s">
        <v>58</v>
      </c>
    </row>
    <row r="1086" spans="1:12" ht="14.25" customHeight="1" x14ac:dyDescent="0.3">
      <c r="A1086" s="3" t="s">
        <v>2073</v>
      </c>
      <c r="B1086" s="3" t="s">
        <v>2074</v>
      </c>
      <c r="C1086" s="3" t="s">
        <v>44</v>
      </c>
      <c r="D1086" s="3" t="s">
        <v>45</v>
      </c>
      <c r="E1086" s="3">
        <v>126</v>
      </c>
      <c r="F1086" s="3">
        <v>60</v>
      </c>
      <c r="G1086" s="3">
        <v>5090.29</v>
      </c>
      <c r="H1086" s="3">
        <v>641376.54</v>
      </c>
      <c r="I1086" s="4">
        <v>45701</v>
      </c>
      <c r="J1086" s="4">
        <v>45934</v>
      </c>
      <c r="K1086" s="3" t="s">
        <v>16</v>
      </c>
      <c r="L1086" s="5" t="s">
        <v>17</v>
      </c>
    </row>
    <row r="1087" spans="1:12" ht="14.25" customHeight="1" x14ac:dyDescent="0.3">
      <c r="A1087" s="3" t="s">
        <v>2075</v>
      </c>
      <c r="B1087" s="3" t="s">
        <v>2076</v>
      </c>
      <c r="C1087" s="3" t="s">
        <v>44</v>
      </c>
      <c r="D1087" s="3" t="s">
        <v>45</v>
      </c>
      <c r="E1087" s="3">
        <v>83</v>
      </c>
      <c r="F1087" s="3">
        <v>41</v>
      </c>
      <c r="G1087" s="3">
        <v>15045.94</v>
      </c>
      <c r="H1087" s="3">
        <v>1248813.02</v>
      </c>
      <c r="I1087" s="4">
        <v>45838</v>
      </c>
      <c r="J1087" s="4">
        <v>45919</v>
      </c>
      <c r="K1087" s="3" t="s">
        <v>16</v>
      </c>
      <c r="L1087" s="5" t="s">
        <v>21</v>
      </c>
    </row>
    <row r="1088" spans="1:12" ht="14.25" customHeight="1" x14ac:dyDescent="0.3">
      <c r="A1088" s="3" t="s">
        <v>2077</v>
      </c>
      <c r="B1088" s="3" t="s">
        <v>2078</v>
      </c>
      <c r="C1088" s="3" t="s">
        <v>20</v>
      </c>
      <c r="D1088" s="3" t="s">
        <v>45</v>
      </c>
      <c r="E1088" s="3">
        <v>113</v>
      </c>
      <c r="F1088" s="3">
        <v>68</v>
      </c>
      <c r="G1088" s="3">
        <v>12565.21</v>
      </c>
      <c r="H1088" s="3">
        <v>1419868.73</v>
      </c>
      <c r="I1088" s="4">
        <v>45729</v>
      </c>
      <c r="J1088" s="4">
        <v>45904</v>
      </c>
      <c r="K1088" s="3" t="s">
        <v>46</v>
      </c>
      <c r="L1088" s="5" t="s">
        <v>58</v>
      </c>
    </row>
    <row r="1089" spans="1:12" ht="14.25" customHeight="1" x14ac:dyDescent="0.3">
      <c r="A1089" s="3" t="s">
        <v>2079</v>
      </c>
      <c r="B1089" s="3" t="s">
        <v>2080</v>
      </c>
      <c r="C1089" s="3" t="s">
        <v>14</v>
      </c>
      <c r="D1089" s="3" t="s">
        <v>45</v>
      </c>
      <c r="E1089" s="3">
        <v>181</v>
      </c>
      <c r="F1089" s="3">
        <v>55</v>
      </c>
      <c r="G1089" s="3">
        <v>9193.56</v>
      </c>
      <c r="H1089" s="3">
        <v>1664034.36</v>
      </c>
      <c r="I1089" s="4">
        <v>45724</v>
      </c>
      <c r="J1089" s="4">
        <v>45856</v>
      </c>
      <c r="K1089" s="3" t="s">
        <v>16</v>
      </c>
      <c r="L1089" s="5" t="s">
        <v>21</v>
      </c>
    </row>
    <row r="1090" spans="1:12" ht="14.25" customHeight="1" x14ac:dyDescent="0.3">
      <c r="A1090" s="3" t="s">
        <v>2081</v>
      </c>
      <c r="B1090" s="3" t="s">
        <v>2082</v>
      </c>
      <c r="C1090" s="3" t="s">
        <v>20</v>
      </c>
      <c r="D1090" s="3" t="s">
        <v>24</v>
      </c>
      <c r="E1090" s="3">
        <v>16</v>
      </c>
      <c r="F1090" s="3">
        <v>43</v>
      </c>
      <c r="G1090" s="3">
        <v>9748.2999999999993</v>
      </c>
      <c r="H1090" s="3">
        <v>155972.79999999999</v>
      </c>
      <c r="I1090" s="4">
        <v>45845</v>
      </c>
      <c r="J1090" s="4">
        <v>45883</v>
      </c>
      <c r="K1090" s="3" t="s">
        <v>57</v>
      </c>
      <c r="L1090" s="5" t="s">
        <v>21</v>
      </c>
    </row>
    <row r="1091" spans="1:12" ht="14.25" customHeight="1" x14ac:dyDescent="0.3">
      <c r="A1091" s="3" t="s">
        <v>2083</v>
      </c>
      <c r="B1091" s="3" t="s">
        <v>2084</v>
      </c>
      <c r="C1091" s="3" t="s">
        <v>40</v>
      </c>
      <c r="D1091" s="3" t="s">
        <v>45</v>
      </c>
      <c r="E1091" s="3">
        <v>108</v>
      </c>
      <c r="F1091" s="3">
        <v>42</v>
      </c>
      <c r="G1091" s="3">
        <v>5864.65</v>
      </c>
      <c r="H1091" s="3">
        <v>633382.19999999995</v>
      </c>
      <c r="I1091" s="4">
        <v>45817</v>
      </c>
      <c r="J1091" s="4">
        <v>45861</v>
      </c>
      <c r="K1091" s="3" t="s">
        <v>54</v>
      </c>
      <c r="L1091" s="5" t="s">
        <v>58</v>
      </c>
    </row>
    <row r="1092" spans="1:12" ht="14.25" customHeight="1" x14ac:dyDescent="0.3">
      <c r="A1092" s="3" t="s">
        <v>2085</v>
      </c>
      <c r="B1092" s="3" t="s">
        <v>2086</v>
      </c>
      <c r="C1092" s="3" t="s">
        <v>44</v>
      </c>
      <c r="D1092" s="3" t="s">
        <v>41</v>
      </c>
      <c r="E1092" s="3">
        <v>110</v>
      </c>
      <c r="F1092" s="3">
        <v>78</v>
      </c>
      <c r="G1092" s="3">
        <v>11819.46</v>
      </c>
      <c r="H1092" s="3">
        <v>1300140.6000000001</v>
      </c>
      <c r="I1092" s="4">
        <v>45795</v>
      </c>
      <c r="J1092" s="4">
        <v>45904</v>
      </c>
      <c r="K1092" s="3" t="s">
        <v>46</v>
      </c>
      <c r="L1092" s="5" t="s">
        <v>58</v>
      </c>
    </row>
    <row r="1093" spans="1:12" ht="14.25" customHeight="1" x14ac:dyDescent="0.3">
      <c r="A1093" s="3" t="s">
        <v>2087</v>
      </c>
      <c r="B1093" s="3" t="s">
        <v>2088</v>
      </c>
      <c r="C1093" s="3" t="s">
        <v>44</v>
      </c>
      <c r="E1093" s="3">
        <v>188</v>
      </c>
      <c r="F1093" s="3">
        <v>35</v>
      </c>
      <c r="G1093" s="3">
        <v>12324.31</v>
      </c>
      <c r="H1093" s="3">
        <v>2316970.2799999998</v>
      </c>
      <c r="I1093" s="4">
        <v>45756</v>
      </c>
      <c r="J1093" s="4">
        <v>45889</v>
      </c>
      <c r="K1093" s="3" t="s">
        <v>16</v>
      </c>
      <c r="L1093" s="5" t="s">
        <v>17</v>
      </c>
    </row>
    <row r="1094" spans="1:12" ht="14.25" customHeight="1" x14ac:dyDescent="0.3">
      <c r="A1094" s="3" t="s">
        <v>2089</v>
      </c>
      <c r="B1094" s="3" t="s">
        <v>2090</v>
      </c>
      <c r="C1094" s="3" t="s">
        <v>40</v>
      </c>
      <c r="D1094" s="3" t="s">
        <v>41</v>
      </c>
      <c r="E1094" s="3">
        <v>144</v>
      </c>
      <c r="F1094" s="3">
        <v>49</v>
      </c>
      <c r="G1094" s="3">
        <v>19991.18</v>
      </c>
      <c r="H1094" s="3">
        <v>2878729.92</v>
      </c>
      <c r="I1094" s="4">
        <v>45738</v>
      </c>
      <c r="J1094" s="4">
        <v>45888</v>
      </c>
      <c r="K1094" s="3" t="s">
        <v>46</v>
      </c>
      <c r="L1094" s="5" t="s">
        <v>30</v>
      </c>
    </row>
    <row r="1095" spans="1:12" ht="14.25" customHeight="1" x14ac:dyDescent="0.3">
      <c r="A1095" s="3" t="s">
        <v>2091</v>
      </c>
      <c r="B1095" s="3" t="s">
        <v>2092</v>
      </c>
      <c r="C1095" s="3" t="s">
        <v>40</v>
      </c>
      <c r="E1095" s="3">
        <v>93</v>
      </c>
      <c r="F1095" s="3">
        <v>32</v>
      </c>
      <c r="G1095" s="3">
        <v>13504.27</v>
      </c>
      <c r="H1095" s="3">
        <v>1255897.1100000001</v>
      </c>
      <c r="I1095" s="4">
        <v>45690</v>
      </c>
      <c r="J1095" s="4">
        <v>45890</v>
      </c>
      <c r="K1095" s="3" t="s">
        <v>29</v>
      </c>
      <c r="L1095" s="5" t="s">
        <v>21</v>
      </c>
    </row>
    <row r="1096" spans="1:12" ht="14.25" customHeight="1" x14ac:dyDescent="0.3">
      <c r="A1096" s="3" t="s">
        <v>1853</v>
      </c>
      <c r="B1096" s="3" t="s">
        <v>2093</v>
      </c>
      <c r="C1096" s="3" t="s">
        <v>44</v>
      </c>
      <c r="D1096" s="3" t="s">
        <v>24</v>
      </c>
      <c r="E1096" s="3">
        <v>54</v>
      </c>
      <c r="F1096" s="3">
        <v>59</v>
      </c>
      <c r="G1096" s="3">
        <v>4573.49</v>
      </c>
      <c r="H1096" s="3">
        <v>246968.46</v>
      </c>
      <c r="I1096" s="4">
        <v>45821</v>
      </c>
      <c r="J1096" s="4">
        <v>45865</v>
      </c>
      <c r="K1096" s="3" t="s">
        <v>57</v>
      </c>
      <c r="L1096" s="5" t="s">
        <v>21</v>
      </c>
    </row>
    <row r="1097" spans="1:12" ht="14.25" customHeight="1" x14ac:dyDescent="0.3">
      <c r="A1097" s="3" t="s">
        <v>2094</v>
      </c>
      <c r="B1097" s="3" t="s">
        <v>2095</v>
      </c>
      <c r="C1097" s="3" t="s">
        <v>20</v>
      </c>
      <c r="D1097" s="3" t="s">
        <v>53</v>
      </c>
      <c r="E1097" s="3">
        <v>179</v>
      </c>
      <c r="F1097" s="3">
        <v>93</v>
      </c>
      <c r="G1097" s="3">
        <v>15482.38</v>
      </c>
      <c r="H1097" s="3">
        <v>2771346.02</v>
      </c>
      <c r="I1097" s="4">
        <v>45681</v>
      </c>
      <c r="J1097" s="4">
        <v>45878</v>
      </c>
      <c r="K1097" s="3" t="s">
        <v>16</v>
      </c>
      <c r="L1097" s="5" t="s">
        <v>17</v>
      </c>
    </row>
    <row r="1098" spans="1:12" ht="14.25" customHeight="1" x14ac:dyDescent="0.3">
      <c r="A1098" s="3" t="s">
        <v>2096</v>
      </c>
      <c r="B1098" s="3" t="s">
        <v>2097</v>
      </c>
      <c r="C1098" s="3" t="s">
        <v>28</v>
      </c>
      <c r="D1098" s="3" t="s">
        <v>24</v>
      </c>
      <c r="E1098" s="3">
        <v>160</v>
      </c>
      <c r="F1098" s="3">
        <v>76</v>
      </c>
      <c r="G1098" s="3">
        <v>8791.66</v>
      </c>
      <c r="H1098" s="3">
        <v>1406665.6</v>
      </c>
      <c r="I1098" s="4">
        <v>45712</v>
      </c>
      <c r="J1098" s="4">
        <v>45931</v>
      </c>
      <c r="K1098" s="3" t="s">
        <v>57</v>
      </c>
      <c r="L1098" s="5" t="s">
        <v>33</v>
      </c>
    </row>
    <row r="1099" spans="1:12" ht="14.25" customHeight="1" x14ac:dyDescent="0.3">
      <c r="A1099" s="3" t="s">
        <v>2098</v>
      </c>
      <c r="B1099" s="3" t="s">
        <v>2099</v>
      </c>
      <c r="C1099" s="3" t="s">
        <v>44</v>
      </c>
      <c r="D1099" s="3" t="s">
        <v>15</v>
      </c>
      <c r="F1099" s="3">
        <v>20</v>
      </c>
      <c r="G1099" s="3">
        <v>15930.35</v>
      </c>
      <c r="I1099" s="4">
        <v>45770</v>
      </c>
      <c r="J1099" s="4">
        <v>45882</v>
      </c>
      <c r="K1099" s="3" t="s">
        <v>29</v>
      </c>
      <c r="L1099" s="5" t="s">
        <v>21</v>
      </c>
    </row>
    <row r="1100" spans="1:12" ht="14.25" customHeight="1" x14ac:dyDescent="0.3">
      <c r="A1100" s="3" t="s">
        <v>2100</v>
      </c>
      <c r="B1100" s="3" t="s">
        <v>2101</v>
      </c>
      <c r="C1100" s="3" t="s">
        <v>14</v>
      </c>
      <c r="D1100" s="3" t="s">
        <v>15</v>
      </c>
      <c r="E1100" s="3">
        <v>8</v>
      </c>
      <c r="F1100" s="3">
        <v>51</v>
      </c>
      <c r="G1100" s="3">
        <v>1039.81</v>
      </c>
      <c r="H1100" s="3">
        <v>8318.48</v>
      </c>
      <c r="I1100" s="4">
        <v>45791</v>
      </c>
      <c r="J1100" s="4">
        <v>45899</v>
      </c>
      <c r="L1100" s="5" t="s">
        <v>17</v>
      </c>
    </row>
    <row r="1101" spans="1:12" ht="14.25" customHeight="1" x14ac:dyDescent="0.3">
      <c r="A1101" s="3" t="s">
        <v>2102</v>
      </c>
      <c r="B1101" s="3" t="s">
        <v>1809</v>
      </c>
      <c r="C1101" s="3" t="s">
        <v>40</v>
      </c>
      <c r="D1101" s="3" t="s">
        <v>53</v>
      </c>
      <c r="E1101" s="3">
        <v>184</v>
      </c>
      <c r="F1101" s="3">
        <v>27</v>
      </c>
      <c r="G1101" s="3">
        <v>5656.94</v>
      </c>
      <c r="H1101" s="3">
        <v>1040876.96</v>
      </c>
      <c r="I1101" s="4">
        <v>45710</v>
      </c>
      <c r="J1101" s="4">
        <v>45914</v>
      </c>
      <c r="L1101" s="5" t="s">
        <v>58</v>
      </c>
    </row>
    <row r="1102" spans="1:12" ht="14.25" customHeight="1" x14ac:dyDescent="0.3">
      <c r="A1102" s="3" t="s">
        <v>2103</v>
      </c>
      <c r="B1102" s="3" t="s">
        <v>2104</v>
      </c>
      <c r="C1102" s="3" t="s">
        <v>44</v>
      </c>
      <c r="D1102" s="3" t="s">
        <v>15</v>
      </c>
      <c r="E1102" s="3">
        <v>41</v>
      </c>
      <c r="F1102" s="3">
        <v>81</v>
      </c>
      <c r="G1102" s="3">
        <v>1157.72</v>
      </c>
      <c r="H1102" s="3">
        <v>47466.52</v>
      </c>
      <c r="I1102" s="4">
        <v>45686</v>
      </c>
      <c r="J1102" s="4">
        <v>45855</v>
      </c>
      <c r="L1102" s="5" t="s">
        <v>30</v>
      </c>
    </row>
    <row r="1103" spans="1:12" ht="14.25" customHeight="1" x14ac:dyDescent="0.3">
      <c r="A1103" s="3" t="s">
        <v>2105</v>
      </c>
      <c r="B1103" s="3" t="s">
        <v>2106</v>
      </c>
      <c r="C1103" s="3" t="s">
        <v>14</v>
      </c>
      <c r="D1103" s="3" t="s">
        <v>15</v>
      </c>
      <c r="E1103" s="3">
        <v>94</v>
      </c>
      <c r="F1103" s="3">
        <v>36</v>
      </c>
      <c r="G1103" s="3">
        <v>4255.09</v>
      </c>
      <c r="H1103" s="3">
        <v>399978.46</v>
      </c>
      <c r="I1103" s="4">
        <v>45740</v>
      </c>
      <c r="J1103" s="4">
        <v>45890</v>
      </c>
      <c r="K1103" s="3" t="s">
        <v>29</v>
      </c>
      <c r="L1103" s="5" t="s">
        <v>33</v>
      </c>
    </row>
    <row r="1104" spans="1:12" ht="14.25" customHeight="1" x14ac:dyDescent="0.3">
      <c r="A1104" s="3" t="s">
        <v>283</v>
      </c>
      <c r="B1104" s="3" t="s">
        <v>2107</v>
      </c>
      <c r="C1104" s="3" t="s">
        <v>20</v>
      </c>
      <c r="E1104" s="3">
        <v>84</v>
      </c>
      <c r="F1104" s="3">
        <v>59</v>
      </c>
      <c r="G1104" s="3">
        <v>18586.439999999999</v>
      </c>
      <c r="H1104" s="3">
        <v>1561260.96</v>
      </c>
      <c r="I1104" s="4">
        <v>45670</v>
      </c>
      <c r="J1104" s="4">
        <v>45879</v>
      </c>
      <c r="L1104" s="5" t="s">
        <v>33</v>
      </c>
    </row>
    <row r="1105" spans="1:12" ht="14.25" customHeight="1" x14ac:dyDescent="0.3">
      <c r="A1105" s="3" t="s">
        <v>2108</v>
      </c>
      <c r="B1105" s="3" t="s">
        <v>2109</v>
      </c>
      <c r="C1105" s="3" t="s">
        <v>40</v>
      </c>
      <c r="D1105" s="3" t="s">
        <v>41</v>
      </c>
      <c r="E1105" s="3">
        <v>85</v>
      </c>
      <c r="F1105" s="3">
        <v>69</v>
      </c>
      <c r="G1105" s="3">
        <v>6395.09</v>
      </c>
      <c r="H1105" s="3">
        <v>543582.65</v>
      </c>
      <c r="I1105" s="4">
        <v>45829</v>
      </c>
      <c r="J1105" s="4">
        <v>45898</v>
      </c>
      <c r="K1105" s="3" t="s">
        <v>29</v>
      </c>
      <c r="L1105" s="5" t="s">
        <v>21</v>
      </c>
    </row>
    <row r="1106" spans="1:12" ht="14.25" customHeight="1" x14ac:dyDescent="0.3">
      <c r="A1106" s="3" t="s">
        <v>640</v>
      </c>
      <c r="B1106" s="3" t="s">
        <v>2110</v>
      </c>
      <c r="C1106" s="3" t="s">
        <v>20</v>
      </c>
      <c r="D1106" s="3" t="s">
        <v>41</v>
      </c>
      <c r="E1106" s="3">
        <v>191</v>
      </c>
      <c r="F1106" s="3">
        <v>73</v>
      </c>
      <c r="G1106" s="3">
        <v>1796.6</v>
      </c>
      <c r="H1106" s="3">
        <v>343150.6</v>
      </c>
      <c r="I1106" s="4">
        <v>45763</v>
      </c>
      <c r="J1106" s="4">
        <v>45941</v>
      </c>
      <c r="K1106" s="3" t="s">
        <v>16</v>
      </c>
      <c r="L1106" s="5" t="s">
        <v>17</v>
      </c>
    </row>
    <row r="1107" spans="1:12" ht="14.25" customHeight="1" x14ac:dyDescent="0.3">
      <c r="A1107" s="3" t="s">
        <v>2111</v>
      </c>
      <c r="B1107" s="3" t="s">
        <v>2112</v>
      </c>
      <c r="C1107" s="3" t="s">
        <v>40</v>
      </c>
      <c r="D1107" s="3" t="s">
        <v>53</v>
      </c>
      <c r="E1107" s="3">
        <v>114</v>
      </c>
      <c r="F1107" s="3">
        <v>30</v>
      </c>
      <c r="G1107" s="3">
        <v>5885.7</v>
      </c>
      <c r="H1107" s="3">
        <v>670969.79999999993</v>
      </c>
      <c r="I1107" s="4">
        <v>45705</v>
      </c>
      <c r="J1107" s="4">
        <v>45937</v>
      </c>
      <c r="K1107" s="3" t="s">
        <v>57</v>
      </c>
      <c r="L1107" s="5" t="s">
        <v>17</v>
      </c>
    </row>
    <row r="1108" spans="1:12" ht="14.25" customHeight="1" x14ac:dyDescent="0.3">
      <c r="A1108" s="3" t="s">
        <v>2113</v>
      </c>
      <c r="B1108" s="3" t="s">
        <v>2114</v>
      </c>
      <c r="C1108" s="3" t="s">
        <v>40</v>
      </c>
      <c r="D1108" s="3" t="s">
        <v>41</v>
      </c>
      <c r="E1108" s="3">
        <v>193</v>
      </c>
      <c r="F1108" s="3">
        <v>82</v>
      </c>
      <c r="G1108" s="3">
        <v>877.91</v>
      </c>
      <c r="H1108" s="3">
        <v>169436.63</v>
      </c>
      <c r="I1108" s="4">
        <v>45757</v>
      </c>
      <c r="J1108" s="4">
        <v>45885</v>
      </c>
      <c r="L1108" s="5" t="s">
        <v>30</v>
      </c>
    </row>
    <row r="1109" spans="1:12" ht="14.25" customHeight="1" x14ac:dyDescent="0.3">
      <c r="A1109" s="3" t="s">
        <v>2115</v>
      </c>
      <c r="B1109" s="3" t="s">
        <v>2116</v>
      </c>
      <c r="C1109" s="3" t="s">
        <v>14</v>
      </c>
      <c r="D1109" s="3" t="s">
        <v>53</v>
      </c>
      <c r="E1109" s="3">
        <v>16</v>
      </c>
      <c r="F1109" s="3">
        <v>25</v>
      </c>
      <c r="G1109" s="3">
        <v>13586.07</v>
      </c>
      <c r="H1109" s="3">
        <v>217377.12</v>
      </c>
      <c r="I1109" s="4">
        <v>45739</v>
      </c>
      <c r="J1109" s="4">
        <v>45913</v>
      </c>
      <c r="K1109" s="3" t="s">
        <v>25</v>
      </c>
      <c r="L1109" s="5" t="s">
        <v>33</v>
      </c>
    </row>
    <row r="1110" spans="1:12" ht="14.25" customHeight="1" x14ac:dyDescent="0.3">
      <c r="A1110" s="3" t="s">
        <v>2117</v>
      </c>
      <c r="B1110" s="3" t="s">
        <v>2118</v>
      </c>
      <c r="C1110" s="3" t="s">
        <v>28</v>
      </c>
      <c r="D1110" s="3" t="s">
        <v>15</v>
      </c>
      <c r="E1110" s="3">
        <v>193</v>
      </c>
      <c r="F1110" s="3">
        <v>57</v>
      </c>
      <c r="G1110" s="3">
        <v>18945.87</v>
      </c>
      <c r="H1110" s="3">
        <v>3656552.91</v>
      </c>
      <c r="I1110" s="4">
        <v>45722</v>
      </c>
      <c r="J1110" s="4">
        <v>45879</v>
      </c>
      <c r="K1110" s="3" t="s">
        <v>57</v>
      </c>
      <c r="L1110" s="5" t="s">
        <v>17</v>
      </c>
    </row>
    <row r="1111" spans="1:12" ht="14.25" customHeight="1" x14ac:dyDescent="0.3">
      <c r="A1111" s="3" t="s">
        <v>2119</v>
      </c>
      <c r="B1111" s="3" t="s">
        <v>2120</v>
      </c>
      <c r="C1111" s="3" t="s">
        <v>44</v>
      </c>
      <c r="D1111" s="3" t="s">
        <v>45</v>
      </c>
      <c r="E1111" s="3">
        <v>67</v>
      </c>
      <c r="F1111" s="3">
        <v>68</v>
      </c>
      <c r="G1111" s="3">
        <v>5668.24</v>
      </c>
      <c r="H1111" s="3">
        <v>379772.08</v>
      </c>
      <c r="I1111" s="4">
        <v>45700</v>
      </c>
      <c r="J1111" s="4">
        <v>45865</v>
      </c>
      <c r="K1111" s="3" t="s">
        <v>25</v>
      </c>
      <c r="L1111" s="5" t="s">
        <v>58</v>
      </c>
    </row>
    <row r="1112" spans="1:12" ht="14.25" customHeight="1" x14ac:dyDescent="0.3">
      <c r="A1112" s="3" t="s">
        <v>2121</v>
      </c>
      <c r="B1112" s="3" t="s">
        <v>2122</v>
      </c>
      <c r="C1112" s="3" t="s">
        <v>44</v>
      </c>
      <c r="D1112" s="3" t="s">
        <v>15</v>
      </c>
      <c r="E1112" s="3">
        <v>12</v>
      </c>
      <c r="F1112" s="3">
        <v>71</v>
      </c>
      <c r="G1112" s="3">
        <v>13578.37</v>
      </c>
      <c r="H1112" s="3">
        <v>162940.44</v>
      </c>
      <c r="I1112" s="4">
        <v>45775</v>
      </c>
      <c r="J1112" s="4">
        <v>45908</v>
      </c>
      <c r="K1112" s="3" t="s">
        <v>54</v>
      </c>
      <c r="L1112" s="5" t="s">
        <v>58</v>
      </c>
    </row>
    <row r="1113" spans="1:12" ht="14.25" customHeight="1" x14ac:dyDescent="0.3">
      <c r="A1113" s="3" t="s">
        <v>2123</v>
      </c>
      <c r="B1113" s="3" t="s">
        <v>371</v>
      </c>
      <c r="C1113" s="3" t="s">
        <v>20</v>
      </c>
      <c r="D1113" s="3" t="s">
        <v>24</v>
      </c>
      <c r="F1113" s="3">
        <v>77</v>
      </c>
      <c r="G1113" s="3">
        <v>5598.68</v>
      </c>
      <c r="I1113" s="4">
        <v>45734</v>
      </c>
      <c r="J1113" s="4">
        <v>45914</v>
      </c>
      <c r="K1113" s="3" t="s">
        <v>16</v>
      </c>
      <c r="L1113" s="5" t="s">
        <v>33</v>
      </c>
    </row>
    <row r="1114" spans="1:12" ht="14.25" customHeight="1" x14ac:dyDescent="0.3">
      <c r="A1114" s="3" t="s">
        <v>2124</v>
      </c>
      <c r="B1114" s="3" t="s">
        <v>2125</v>
      </c>
      <c r="C1114" s="3" t="s">
        <v>40</v>
      </c>
      <c r="D1114" s="3" t="s">
        <v>24</v>
      </c>
      <c r="E1114" s="3">
        <v>103</v>
      </c>
      <c r="F1114" s="3">
        <v>75</v>
      </c>
      <c r="G1114" s="3">
        <v>8883.82</v>
      </c>
      <c r="H1114" s="3">
        <v>915033.46</v>
      </c>
      <c r="I1114" s="4">
        <v>45719</v>
      </c>
      <c r="J1114" s="4">
        <v>45855</v>
      </c>
      <c r="K1114" s="3" t="s">
        <v>46</v>
      </c>
      <c r="L1114" s="5" t="s">
        <v>33</v>
      </c>
    </row>
    <row r="1115" spans="1:12" ht="14.25" customHeight="1" x14ac:dyDescent="0.3">
      <c r="A1115" s="3" t="s">
        <v>2126</v>
      </c>
      <c r="B1115" s="3" t="s">
        <v>2127</v>
      </c>
      <c r="C1115" s="3" t="s">
        <v>14</v>
      </c>
      <c r="D1115" s="3" t="s">
        <v>45</v>
      </c>
      <c r="E1115" s="3">
        <v>169</v>
      </c>
      <c r="F1115" s="3">
        <v>67</v>
      </c>
      <c r="G1115" s="3">
        <v>16699.71</v>
      </c>
      <c r="H1115" s="3">
        <v>2822250.99</v>
      </c>
      <c r="I1115" s="4">
        <v>45830</v>
      </c>
      <c r="J1115" s="4">
        <v>45924</v>
      </c>
      <c r="K1115" s="3" t="s">
        <v>29</v>
      </c>
      <c r="L1115" s="5" t="s">
        <v>58</v>
      </c>
    </row>
    <row r="1116" spans="1:12" ht="14.25" customHeight="1" x14ac:dyDescent="0.3">
      <c r="A1116" s="3" t="s">
        <v>2128</v>
      </c>
      <c r="B1116" s="3" t="s">
        <v>2129</v>
      </c>
      <c r="C1116" s="3" t="s">
        <v>28</v>
      </c>
      <c r="D1116" s="3" t="s">
        <v>24</v>
      </c>
      <c r="E1116" s="3">
        <v>199</v>
      </c>
      <c r="F1116" s="3">
        <v>99</v>
      </c>
      <c r="G1116" s="3">
        <v>9083.6299999999992</v>
      </c>
      <c r="H1116" s="3">
        <v>1807642.37</v>
      </c>
      <c r="I1116" s="4">
        <v>45791</v>
      </c>
      <c r="J1116" s="4">
        <v>45875</v>
      </c>
      <c r="K1116" s="3" t="s">
        <v>57</v>
      </c>
      <c r="L1116" s="5" t="s">
        <v>17</v>
      </c>
    </row>
    <row r="1117" spans="1:12" ht="14.25" customHeight="1" x14ac:dyDescent="0.3">
      <c r="A1117" s="3" t="s">
        <v>1338</v>
      </c>
      <c r="B1117" s="3" t="s">
        <v>2130</v>
      </c>
      <c r="C1117" s="3" t="s">
        <v>44</v>
      </c>
      <c r="D1117" s="3" t="s">
        <v>45</v>
      </c>
      <c r="E1117" s="3">
        <v>154</v>
      </c>
      <c r="F1117" s="3">
        <v>28</v>
      </c>
      <c r="G1117" s="3">
        <v>4837.79</v>
      </c>
      <c r="H1117" s="3">
        <v>745019.66</v>
      </c>
      <c r="I1117" s="4">
        <v>45742</v>
      </c>
      <c r="J1117" s="4">
        <v>45891</v>
      </c>
      <c r="K1117" s="3" t="s">
        <v>54</v>
      </c>
      <c r="L1117" s="5" t="s">
        <v>33</v>
      </c>
    </row>
    <row r="1118" spans="1:12" ht="14.25" customHeight="1" x14ac:dyDescent="0.3">
      <c r="A1118" s="3" t="s">
        <v>2131</v>
      </c>
      <c r="B1118" s="3" t="s">
        <v>2132</v>
      </c>
      <c r="C1118" s="3" t="s">
        <v>40</v>
      </c>
      <c r="E1118" s="3">
        <v>75</v>
      </c>
      <c r="F1118" s="3">
        <v>50</v>
      </c>
      <c r="G1118" s="3">
        <v>3051.92</v>
      </c>
      <c r="H1118" s="3">
        <v>228894</v>
      </c>
      <c r="I1118" s="4">
        <v>45801</v>
      </c>
      <c r="J1118" s="4">
        <v>45908</v>
      </c>
      <c r="K1118" s="3" t="s">
        <v>16</v>
      </c>
      <c r="L1118" s="5" t="s">
        <v>33</v>
      </c>
    </row>
    <row r="1119" spans="1:12" ht="14.25" customHeight="1" x14ac:dyDescent="0.3">
      <c r="A1119" s="3" t="s">
        <v>2133</v>
      </c>
      <c r="B1119" s="3" t="s">
        <v>2134</v>
      </c>
      <c r="C1119" s="3" t="s">
        <v>44</v>
      </c>
      <c r="D1119" s="3" t="s">
        <v>15</v>
      </c>
      <c r="E1119" s="3">
        <v>24</v>
      </c>
      <c r="F1119" s="3">
        <v>53</v>
      </c>
      <c r="G1119" s="3">
        <v>3828.4</v>
      </c>
      <c r="H1119" s="3">
        <v>91881.600000000006</v>
      </c>
      <c r="I1119" s="4">
        <v>45815</v>
      </c>
      <c r="J1119" s="4">
        <v>45857</v>
      </c>
      <c r="L1119" s="5" t="s">
        <v>21</v>
      </c>
    </row>
    <row r="1120" spans="1:12" ht="14.25" customHeight="1" x14ac:dyDescent="0.3">
      <c r="A1120" s="3" t="s">
        <v>2135</v>
      </c>
      <c r="B1120" s="3" t="s">
        <v>2136</v>
      </c>
      <c r="C1120" s="3" t="s">
        <v>14</v>
      </c>
      <c r="D1120" s="3" t="s">
        <v>15</v>
      </c>
      <c r="E1120" s="3">
        <v>117</v>
      </c>
      <c r="F1120" s="3">
        <v>92</v>
      </c>
      <c r="G1120" s="3">
        <v>15035.98</v>
      </c>
      <c r="H1120" s="3">
        <v>1759209.66</v>
      </c>
      <c r="I1120" s="4">
        <v>45754</v>
      </c>
      <c r="J1120" s="4">
        <v>45860</v>
      </c>
      <c r="K1120" s="3" t="s">
        <v>29</v>
      </c>
      <c r="L1120" s="5" t="s">
        <v>17</v>
      </c>
    </row>
    <row r="1121" spans="1:12" ht="14.25" customHeight="1" x14ac:dyDescent="0.3">
      <c r="A1121" s="3" t="s">
        <v>2137</v>
      </c>
      <c r="B1121" s="3" t="s">
        <v>2138</v>
      </c>
      <c r="C1121" s="3" t="s">
        <v>14</v>
      </c>
      <c r="D1121" s="3" t="s">
        <v>24</v>
      </c>
      <c r="E1121" s="3">
        <v>151</v>
      </c>
      <c r="F1121" s="3">
        <v>24</v>
      </c>
      <c r="G1121" s="3">
        <v>2340.1999999999998</v>
      </c>
      <c r="H1121" s="3">
        <v>353370.2</v>
      </c>
      <c r="I1121" s="4">
        <v>45688</v>
      </c>
      <c r="J1121" s="4">
        <v>45875</v>
      </c>
      <c r="K1121" s="3" t="s">
        <v>54</v>
      </c>
      <c r="L1121" s="5" t="s">
        <v>33</v>
      </c>
    </row>
    <row r="1122" spans="1:12" ht="14.25" customHeight="1" x14ac:dyDescent="0.3">
      <c r="A1122" s="3" t="s">
        <v>2139</v>
      </c>
      <c r="B1122" s="3" t="s">
        <v>2140</v>
      </c>
      <c r="C1122" s="3" t="s">
        <v>20</v>
      </c>
      <c r="D1122" s="3" t="s">
        <v>24</v>
      </c>
      <c r="F1122" s="3">
        <v>34</v>
      </c>
      <c r="G1122" s="3">
        <v>9274.7000000000007</v>
      </c>
      <c r="I1122" s="4">
        <v>45789</v>
      </c>
      <c r="J1122" s="4">
        <v>45938</v>
      </c>
      <c r="K1122" s="3" t="s">
        <v>54</v>
      </c>
      <c r="L1122" s="5" t="s">
        <v>33</v>
      </c>
    </row>
    <row r="1123" spans="1:12" ht="14.25" customHeight="1" x14ac:dyDescent="0.3">
      <c r="A1123" s="3" t="s">
        <v>2141</v>
      </c>
      <c r="B1123" s="3" t="s">
        <v>2142</v>
      </c>
      <c r="C1123" s="3" t="s">
        <v>28</v>
      </c>
      <c r="E1123" s="3">
        <v>94</v>
      </c>
      <c r="F1123" s="3">
        <v>69</v>
      </c>
      <c r="G1123" s="3">
        <v>17916.48</v>
      </c>
      <c r="H1123" s="3">
        <v>1684149.12</v>
      </c>
      <c r="I1123" s="4">
        <v>45718</v>
      </c>
      <c r="J1123" s="4">
        <v>45859</v>
      </c>
      <c r="K1123" s="3" t="s">
        <v>54</v>
      </c>
      <c r="L1123" s="5" t="s">
        <v>33</v>
      </c>
    </row>
    <row r="1124" spans="1:12" ht="14.25" customHeight="1" x14ac:dyDescent="0.3">
      <c r="A1124" s="3" t="s">
        <v>2143</v>
      </c>
      <c r="B1124" s="3" t="s">
        <v>2144</v>
      </c>
      <c r="C1124" s="3" t="s">
        <v>44</v>
      </c>
      <c r="D1124" s="3" t="s">
        <v>41</v>
      </c>
      <c r="E1124" s="3">
        <v>86</v>
      </c>
      <c r="F1124" s="3">
        <v>67</v>
      </c>
      <c r="G1124" s="3">
        <v>13836.56</v>
      </c>
      <c r="H1124" s="3">
        <v>1189944.1599999999</v>
      </c>
      <c r="I1124" s="4">
        <v>45765</v>
      </c>
      <c r="J1124" s="4">
        <v>45890</v>
      </c>
      <c r="L1124" s="5" t="s">
        <v>33</v>
      </c>
    </row>
    <row r="1125" spans="1:12" ht="14.25" customHeight="1" x14ac:dyDescent="0.3">
      <c r="A1125" s="3" t="s">
        <v>2145</v>
      </c>
      <c r="B1125" s="3" t="s">
        <v>2146</v>
      </c>
      <c r="C1125" s="3" t="s">
        <v>28</v>
      </c>
      <c r="D1125" s="3" t="s">
        <v>53</v>
      </c>
      <c r="E1125" s="3">
        <v>88</v>
      </c>
      <c r="F1125" s="3">
        <v>85</v>
      </c>
      <c r="G1125" s="3">
        <v>3733.42</v>
      </c>
      <c r="H1125" s="3">
        <v>328540.96000000002</v>
      </c>
      <c r="I1125" s="4">
        <v>45692</v>
      </c>
      <c r="J1125" s="4">
        <v>45916</v>
      </c>
      <c r="K1125" s="3" t="s">
        <v>29</v>
      </c>
      <c r="L1125" s="5" t="s">
        <v>33</v>
      </c>
    </row>
    <row r="1126" spans="1:12" ht="14.25" customHeight="1" x14ac:dyDescent="0.3">
      <c r="A1126" s="3" t="s">
        <v>2147</v>
      </c>
      <c r="B1126" s="3" t="s">
        <v>2148</v>
      </c>
      <c r="C1126" s="3" t="s">
        <v>20</v>
      </c>
      <c r="D1126" s="3" t="s">
        <v>45</v>
      </c>
      <c r="E1126" s="3">
        <v>148</v>
      </c>
      <c r="F1126" s="3">
        <v>68</v>
      </c>
      <c r="G1126" s="3">
        <v>16458.77</v>
      </c>
      <c r="H1126" s="3">
        <v>2435897.96</v>
      </c>
      <c r="I1126" s="4">
        <v>45720</v>
      </c>
      <c r="J1126" s="4">
        <v>45909</v>
      </c>
      <c r="K1126" s="3" t="s">
        <v>46</v>
      </c>
      <c r="L1126" s="5" t="s">
        <v>58</v>
      </c>
    </row>
    <row r="1127" spans="1:12" ht="14.25" customHeight="1" x14ac:dyDescent="0.3">
      <c r="A1127" s="3" t="s">
        <v>2149</v>
      </c>
      <c r="B1127" s="3" t="s">
        <v>2150</v>
      </c>
      <c r="C1127" s="3" t="s">
        <v>28</v>
      </c>
      <c r="D1127" s="3" t="s">
        <v>53</v>
      </c>
      <c r="E1127" s="3">
        <v>115</v>
      </c>
      <c r="F1127" s="3">
        <v>57</v>
      </c>
      <c r="G1127" s="3">
        <v>13658.96</v>
      </c>
      <c r="H1127" s="3">
        <v>1570780.4</v>
      </c>
      <c r="I1127" s="4">
        <v>45691</v>
      </c>
      <c r="J1127" s="4">
        <v>45916</v>
      </c>
      <c r="K1127" s="3" t="s">
        <v>29</v>
      </c>
      <c r="L1127" s="5" t="s">
        <v>58</v>
      </c>
    </row>
    <row r="1128" spans="1:12" ht="14.25" customHeight="1" x14ac:dyDescent="0.3">
      <c r="A1128" s="3" t="s">
        <v>2151</v>
      </c>
      <c r="B1128" s="3" t="s">
        <v>2152</v>
      </c>
      <c r="C1128" s="3" t="s">
        <v>28</v>
      </c>
      <c r="D1128" s="3" t="s">
        <v>15</v>
      </c>
      <c r="E1128" s="3">
        <v>109</v>
      </c>
      <c r="F1128" s="3">
        <v>71</v>
      </c>
      <c r="G1128" s="3">
        <v>14690.97</v>
      </c>
      <c r="H1128" s="3">
        <v>1601315.73</v>
      </c>
      <c r="I1128" s="4">
        <v>45716</v>
      </c>
      <c r="J1128" s="4">
        <v>45890</v>
      </c>
      <c r="K1128" s="3" t="s">
        <v>29</v>
      </c>
      <c r="L1128" s="5" t="s">
        <v>30</v>
      </c>
    </row>
    <row r="1129" spans="1:12" ht="14.25" customHeight="1" x14ac:dyDescent="0.3">
      <c r="A1129" s="3" t="s">
        <v>2153</v>
      </c>
      <c r="B1129" s="3" t="s">
        <v>2154</v>
      </c>
      <c r="C1129" s="3" t="s">
        <v>20</v>
      </c>
      <c r="D1129" s="3" t="s">
        <v>45</v>
      </c>
      <c r="E1129" s="3">
        <v>20</v>
      </c>
      <c r="F1129" s="3">
        <v>24</v>
      </c>
      <c r="G1129" s="3">
        <v>7134.88</v>
      </c>
      <c r="H1129" s="3">
        <v>142697.60000000001</v>
      </c>
      <c r="I1129" s="4">
        <v>45759</v>
      </c>
      <c r="J1129" s="4">
        <v>45881</v>
      </c>
      <c r="K1129" s="3" t="s">
        <v>16</v>
      </c>
      <c r="L1129" s="5" t="s">
        <v>33</v>
      </c>
    </row>
    <row r="1130" spans="1:12" ht="14.25" customHeight="1" x14ac:dyDescent="0.3">
      <c r="A1130" s="3" t="s">
        <v>2155</v>
      </c>
      <c r="B1130" s="3" t="s">
        <v>2156</v>
      </c>
      <c r="C1130" s="3" t="s">
        <v>14</v>
      </c>
      <c r="D1130" s="3" t="s">
        <v>45</v>
      </c>
      <c r="E1130" s="3">
        <v>107</v>
      </c>
      <c r="F1130" s="3">
        <v>66</v>
      </c>
      <c r="G1130" s="3">
        <v>352.78</v>
      </c>
      <c r="H1130" s="3">
        <v>37747.46</v>
      </c>
      <c r="I1130" s="4">
        <v>45758</v>
      </c>
      <c r="J1130" s="4">
        <v>45935</v>
      </c>
      <c r="K1130" s="3" t="s">
        <v>29</v>
      </c>
      <c r="L1130" s="5" t="s">
        <v>17</v>
      </c>
    </row>
    <row r="1131" spans="1:12" ht="14.25" customHeight="1" x14ac:dyDescent="0.3">
      <c r="A1131" s="3" t="s">
        <v>2157</v>
      </c>
      <c r="B1131" s="3" t="s">
        <v>2158</v>
      </c>
      <c r="C1131" s="3" t="s">
        <v>14</v>
      </c>
      <c r="D1131" s="3" t="s">
        <v>24</v>
      </c>
      <c r="E1131" s="3">
        <v>17</v>
      </c>
      <c r="F1131" s="3">
        <v>40</v>
      </c>
      <c r="G1131" s="3">
        <v>16428.57</v>
      </c>
      <c r="H1131" s="3">
        <v>279285.69</v>
      </c>
      <c r="I1131" s="4">
        <v>45679</v>
      </c>
      <c r="J1131" s="4">
        <v>45934</v>
      </c>
      <c r="K1131" s="3" t="s">
        <v>57</v>
      </c>
      <c r="L1131" s="5" t="s">
        <v>21</v>
      </c>
    </row>
    <row r="1132" spans="1:12" ht="14.25" customHeight="1" x14ac:dyDescent="0.3">
      <c r="A1132" s="3" t="s">
        <v>2159</v>
      </c>
      <c r="B1132" s="3" t="s">
        <v>689</v>
      </c>
      <c r="C1132" s="3" t="s">
        <v>20</v>
      </c>
      <c r="D1132" s="3" t="s">
        <v>24</v>
      </c>
      <c r="E1132" s="3">
        <v>103</v>
      </c>
      <c r="F1132" s="3">
        <v>42</v>
      </c>
      <c r="G1132" s="3">
        <v>14008.81</v>
      </c>
      <c r="H1132" s="3">
        <v>1442907.43</v>
      </c>
      <c r="I1132" s="4">
        <v>45849</v>
      </c>
      <c r="J1132" s="4">
        <v>45930</v>
      </c>
      <c r="L1132" s="5" t="s">
        <v>33</v>
      </c>
    </row>
    <row r="1133" spans="1:12" ht="14.25" customHeight="1" x14ac:dyDescent="0.3">
      <c r="A1133" s="3" t="s">
        <v>2160</v>
      </c>
      <c r="B1133" s="3" t="s">
        <v>2161</v>
      </c>
      <c r="C1133" s="3" t="s">
        <v>20</v>
      </c>
      <c r="D1133" s="3" t="s">
        <v>53</v>
      </c>
      <c r="E1133" s="3">
        <v>137</v>
      </c>
      <c r="F1133" s="3">
        <v>71</v>
      </c>
      <c r="G1133" s="3">
        <v>265.68</v>
      </c>
      <c r="H1133" s="3">
        <v>36398.160000000003</v>
      </c>
      <c r="I1133" s="4">
        <v>45757</v>
      </c>
      <c r="J1133" s="4">
        <v>45885</v>
      </c>
      <c r="K1133" s="3" t="s">
        <v>25</v>
      </c>
      <c r="L1133" s="5" t="s">
        <v>58</v>
      </c>
    </row>
    <row r="1134" spans="1:12" ht="14.25" customHeight="1" x14ac:dyDescent="0.3">
      <c r="A1134" s="3" t="s">
        <v>2162</v>
      </c>
      <c r="B1134" s="3" t="s">
        <v>2163</v>
      </c>
      <c r="C1134" s="3" t="s">
        <v>20</v>
      </c>
      <c r="D1134" s="3" t="s">
        <v>53</v>
      </c>
      <c r="E1134" s="3">
        <v>60</v>
      </c>
      <c r="F1134" s="3">
        <v>83</v>
      </c>
      <c r="G1134" s="3">
        <v>2133.87</v>
      </c>
      <c r="H1134" s="3">
        <v>128032.2</v>
      </c>
      <c r="I1134" s="4">
        <v>45688</v>
      </c>
      <c r="J1134" s="4">
        <v>45904</v>
      </c>
      <c r="K1134" s="3" t="s">
        <v>29</v>
      </c>
      <c r="L1134" s="5" t="s">
        <v>30</v>
      </c>
    </row>
    <row r="1135" spans="1:12" ht="14.25" customHeight="1" x14ac:dyDescent="0.3">
      <c r="A1135" s="3" t="s">
        <v>2164</v>
      </c>
      <c r="B1135" s="3" t="s">
        <v>2165</v>
      </c>
      <c r="C1135" s="3" t="s">
        <v>20</v>
      </c>
      <c r="D1135" s="3" t="s">
        <v>41</v>
      </c>
      <c r="E1135" s="3">
        <v>54</v>
      </c>
      <c r="F1135" s="3">
        <v>56</v>
      </c>
      <c r="G1135" s="3">
        <v>2418.25</v>
      </c>
      <c r="H1135" s="3">
        <v>130585.5</v>
      </c>
      <c r="I1135" s="4">
        <v>45775</v>
      </c>
      <c r="J1135" s="4">
        <v>45864</v>
      </c>
      <c r="K1135" s="3" t="s">
        <v>57</v>
      </c>
      <c r="L1135" s="5" t="s">
        <v>21</v>
      </c>
    </row>
    <row r="1136" spans="1:12" ht="14.25" customHeight="1" x14ac:dyDescent="0.3">
      <c r="A1136" s="3" t="s">
        <v>2166</v>
      </c>
      <c r="B1136" s="3" t="s">
        <v>2167</v>
      </c>
      <c r="C1136" s="3" t="s">
        <v>28</v>
      </c>
      <c r="D1136" s="3" t="s">
        <v>41</v>
      </c>
      <c r="F1136" s="3">
        <v>88</v>
      </c>
      <c r="G1136" s="3">
        <v>1391.32</v>
      </c>
      <c r="I1136" s="4">
        <v>45812</v>
      </c>
      <c r="J1136" s="4">
        <v>45925</v>
      </c>
      <c r="K1136" s="3" t="s">
        <v>57</v>
      </c>
      <c r="L1136" s="5" t="s">
        <v>17</v>
      </c>
    </row>
    <row r="1137" spans="1:12" ht="14.25" customHeight="1" x14ac:dyDescent="0.3">
      <c r="A1137" s="3" t="s">
        <v>2168</v>
      </c>
      <c r="B1137" s="3" t="s">
        <v>2169</v>
      </c>
      <c r="C1137" s="3" t="s">
        <v>40</v>
      </c>
      <c r="D1137" s="3" t="s">
        <v>45</v>
      </c>
      <c r="E1137" s="3">
        <v>103</v>
      </c>
      <c r="F1137" s="3">
        <v>79</v>
      </c>
      <c r="G1137" s="3">
        <v>12358.03</v>
      </c>
      <c r="H1137" s="3">
        <v>1272877.0900000001</v>
      </c>
      <c r="I1137" s="4">
        <v>45698</v>
      </c>
      <c r="J1137" s="4">
        <v>45938</v>
      </c>
      <c r="K1137" s="3" t="s">
        <v>25</v>
      </c>
      <c r="L1137" s="5" t="s">
        <v>33</v>
      </c>
    </row>
    <row r="1138" spans="1:12" ht="14.25" customHeight="1" x14ac:dyDescent="0.3">
      <c r="A1138" s="3" t="s">
        <v>2170</v>
      </c>
      <c r="B1138" s="3" t="s">
        <v>2171</v>
      </c>
      <c r="C1138" s="3" t="s">
        <v>40</v>
      </c>
      <c r="D1138" s="3" t="s">
        <v>15</v>
      </c>
      <c r="E1138" s="3">
        <v>107</v>
      </c>
      <c r="F1138" s="3">
        <v>95</v>
      </c>
      <c r="G1138" s="3">
        <v>17468.52</v>
      </c>
      <c r="H1138" s="3">
        <v>1869131.64</v>
      </c>
      <c r="I1138" s="4">
        <v>45701</v>
      </c>
      <c r="J1138" s="4">
        <v>45940</v>
      </c>
      <c r="L1138" s="5" t="s">
        <v>30</v>
      </c>
    </row>
    <row r="1139" spans="1:12" ht="14.25" customHeight="1" x14ac:dyDescent="0.3">
      <c r="A1139" s="3" t="s">
        <v>2172</v>
      </c>
      <c r="B1139" s="3" t="s">
        <v>2173</v>
      </c>
      <c r="C1139" s="3" t="s">
        <v>14</v>
      </c>
      <c r="D1139" s="3" t="s">
        <v>53</v>
      </c>
      <c r="E1139" s="3">
        <v>199</v>
      </c>
      <c r="F1139" s="3">
        <v>82</v>
      </c>
      <c r="G1139" s="3">
        <v>11247.05</v>
      </c>
      <c r="H1139" s="3">
        <v>2238162.9500000002</v>
      </c>
      <c r="I1139" s="4">
        <v>45724</v>
      </c>
      <c r="J1139" s="4">
        <v>45873</v>
      </c>
      <c r="L1139" s="5" t="s">
        <v>21</v>
      </c>
    </row>
    <row r="1140" spans="1:12" ht="14.25" customHeight="1" x14ac:dyDescent="0.3">
      <c r="A1140" s="3" t="s">
        <v>2174</v>
      </c>
      <c r="B1140" s="3" t="s">
        <v>2175</v>
      </c>
      <c r="C1140" s="3" t="s">
        <v>20</v>
      </c>
      <c r="D1140" s="3" t="s">
        <v>45</v>
      </c>
      <c r="F1140" s="3">
        <v>92</v>
      </c>
      <c r="G1140" s="3">
        <v>683.98</v>
      </c>
      <c r="I1140" s="4">
        <v>45758</v>
      </c>
      <c r="J1140" s="4">
        <v>45910</v>
      </c>
      <c r="K1140" s="3" t="s">
        <v>16</v>
      </c>
      <c r="L1140" s="5" t="s">
        <v>21</v>
      </c>
    </row>
    <row r="1141" spans="1:12" ht="14.25" customHeight="1" x14ac:dyDescent="0.3">
      <c r="A1141" s="3" t="s">
        <v>2176</v>
      </c>
      <c r="B1141" s="3" t="s">
        <v>1720</v>
      </c>
      <c r="C1141" s="3" t="s">
        <v>20</v>
      </c>
      <c r="D1141" s="3" t="s">
        <v>45</v>
      </c>
      <c r="E1141" s="3">
        <v>183</v>
      </c>
      <c r="F1141" s="3">
        <v>53</v>
      </c>
      <c r="G1141" s="3">
        <v>1054.47</v>
      </c>
      <c r="H1141" s="3">
        <v>192968.01</v>
      </c>
      <c r="I1141" s="4">
        <v>45702</v>
      </c>
      <c r="J1141" s="4">
        <v>45904</v>
      </c>
      <c r="K1141" s="3" t="s">
        <v>29</v>
      </c>
      <c r="L1141" s="5" t="s">
        <v>21</v>
      </c>
    </row>
    <row r="1142" spans="1:12" ht="14.25" customHeight="1" x14ac:dyDescent="0.3">
      <c r="A1142" s="3" t="s">
        <v>2177</v>
      </c>
      <c r="B1142" s="3" t="s">
        <v>1809</v>
      </c>
      <c r="C1142" s="3" t="s">
        <v>28</v>
      </c>
      <c r="D1142" s="3" t="s">
        <v>53</v>
      </c>
      <c r="E1142" s="3">
        <v>88</v>
      </c>
      <c r="F1142" s="3">
        <v>95</v>
      </c>
      <c r="G1142" s="3">
        <v>10495.55</v>
      </c>
      <c r="H1142" s="3">
        <v>923608.39999999991</v>
      </c>
      <c r="I1142" s="4">
        <v>45736</v>
      </c>
      <c r="J1142" s="4">
        <v>45866</v>
      </c>
      <c r="K1142" s="3" t="s">
        <v>16</v>
      </c>
      <c r="L1142" s="5" t="s">
        <v>58</v>
      </c>
    </row>
    <row r="1143" spans="1:12" ht="14.25" customHeight="1" x14ac:dyDescent="0.3">
      <c r="A1143" s="3" t="s">
        <v>2178</v>
      </c>
      <c r="B1143" s="3" t="s">
        <v>2179</v>
      </c>
      <c r="C1143" s="3" t="s">
        <v>40</v>
      </c>
      <c r="D1143" s="3" t="s">
        <v>53</v>
      </c>
      <c r="E1143" s="3">
        <v>39</v>
      </c>
      <c r="F1143" s="3">
        <v>20</v>
      </c>
      <c r="G1143" s="3">
        <v>5094.5200000000004</v>
      </c>
      <c r="H1143" s="3">
        <v>198686.28</v>
      </c>
      <c r="I1143" s="4">
        <v>45730</v>
      </c>
      <c r="J1143" s="4">
        <v>45879</v>
      </c>
      <c r="K1143" s="3" t="s">
        <v>54</v>
      </c>
      <c r="L1143" s="5" t="s">
        <v>58</v>
      </c>
    </row>
    <row r="1144" spans="1:12" ht="14.25" customHeight="1" x14ac:dyDescent="0.3">
      <c r="A1144" s="3" t="s">
        <v>1983</v>
      </c>
      <c r="B1144" s="3" t="s">
        <v>2180</v>
      </c>
      <c r="C1144" s="3" t="s">
        <v>44</v>
      </c>
      <c r="D1144" s="3" t="s">
        <v>24</v>
      </c>
      <c r="E1144" s="3">
        <v>169</v>
      </c>
      <c r="F1144" s="3">
        <v>40</v>
      </c>
      <c r="G1144" s="3">
        <v>14916.33</v>
      </c>
      <c r="H1144" s="3">
        <v>2520859.77</v>
      </c>
      <c r="I1144" s="4">
        <v>45687</v>
      </c>
      <c r="J1144" s="4">
        <v>45864</v>
      </c>
      <c r="K1144" s="3" t="s">
        <v>57</v>
      </c>
      <c r="L1144" s="5" t="s">
        <v>58</v>
      </c>
    </row>
    <row r="1145" spans="1:12" ht="14.25" customHeight="1" x14ac:dyDescent="0.3">
      <c r="A1145" s="3" t="s">
        <v>1774</v>
      </c>
      <c r="B1145" s="3" t="s">
        <v>2181</v>
      </c>
      <c r="C1145" s="3" t="s">
        <v>20</v>
      </c>
      <c r="D1145" s="3" t="s">
        <v>15</v>
      </c>
      <c r="E1145" s="3">
        <v>165</v>
      </c>
      <c r="F1145" s="3">
        <v>99</v>
      </c>
      <c r="G1145" s="3">
        <v>7283.07</v>
      </c>
      <c r="H1145" s="3">
        <v>1201706.55</v>
      </c>
      <c r="I1145" s="4">
        <v>45760</v>
      </c>
      <c r="J1145" s="4">
        <v>45917</v>
      </c>
      <c r="K1145" s="3" t="s">
        <v>16</v>
      </c>
      <c r="L1145" s="5" t="s">
        <v>17</v>
      </c>
    </row>
    <row r="1146" spans="1:12" ht="14.25" customHeight="1" x14ac:dyDescent="0.3">
      <c r="A1146" s="3" t="s">
        <v>2182</v>
      </c>
      <c r="B1146" s="3" t="s">
        <v>2183</v>
      </c>
      <c r="C1146" s="3" t="s">
        <v>20</v>
      </c>
      <c r="D1146" s="3" t="s">
        <v>53</v>
      </c>
      <c r="E1146" s="3">
        <v>16</v>
      </c>
      <c r="F1146" s="3">
        <v>36</v>
      </c>
      <c r="G1146" s="3">
        <v>11168.35</v>
      </c>
      <c r="H1146" s="3">
        <v>178693.6</v>
      </c>
      <c r="I1146" s="4">
        <v>45771</v>
      </c>
      <c r="J1146" s="4">
        <v>45905</v>
      </c>
      <c r="K1146" s="3" t="s">
        <v>29</v>
      </c>
      <c r="L1146" s="5" t="s">
        <v>17</v>
      </c>
    </row>
    <row r="1147" spans="1:12" ht="14.25" customHeight="1" x14ac:dyDescent="0.3">
      <c r="A1147" s="3" t="s">
        <v>2184</v>
      </c>
      <c r="B1147" s="3" t="s">
        <v>2185</v>
      </c>
      <c r="C1147" s="3" t="s">
        <v>14</v>
      </c>
      <c r="E1147" s="3">
        <v>165</v>
      </c>
      <c r="F1147" s="3">
        <v>97</v>
      </c>
      <c r="G1147" s="3">
        <v>18262.2</v>
      </c>
      <c r="H1147" s="3">
        <v>3013263</v>
      </c>
      <c r="I1147" s="4">
        <v>45713</v>
      </c>
      <c r="J1147" s="4">
        <v>45918</v>
      </c>
      <c r="K1147" s="3" t="s">
        <v>54</v>
      </c>
      <c r="L1147" s="5" t="s">
        <v>33</v>
      </c>
    </row>
    <row r="1148" spans="1:12" ht="14.25" customHeight="1" x14ac:dyDescent="0.3">
      <c r="A1148" s="3" t="s">
        <v>1255</v>
      </c>
      <c r="B1148" s="3" t="s">
        <v>2186</v>
      </c>
      <c r="C1148" s="3" t="s">
        <v>44</v>
      </c>
      <c r="D1148" s="3" t="s">
        <v>41</v>
      </c>
      <c r="E1148" s="3">
        <v>13</v>
      </c>
      <c r="F1148" s="3">
        <v>91</v>
      </c>
      <c r="G1148" s="3">
        <v>16177.69</v>
      </c>
      <c r="H1148" s="3">
        <v>210309.97</v>
      </c>
      <c r="I1148" s="4">
        <v>45801</v>
      </c>
      <c r="J1148" s="4">
        <v>45868</v>
      </c>
      <c r="L1148" s="5" t="s">
        <v>58</v>
      </c>
    </row>
    <row r="1149" spans="1:12" ht="14.25" customHeight="1" x14ac:dyDescent="0.3">
      <c r="A1149" s="3" t="s">
        <v>2187</v>
      </c>
      <c r="B1149" s="3" t="s">
        <v>2188</v>
      </c>
      <c r="C1149" s="3" t="s">
        <v>40</v>
      </c>
      <c r="D1149" s="3" t="s">
        <v>53</v>
      </c>
      <c r="E1149" s="3">
        <v>26</v>
      </c>
      <c r="F1149" s="3">
        <v>32</v>
      </c>
      <c r="G1149" s="3">
        <v>9209.52</v>
      </c>
      <c r="H1149" s="3">
        <v>239447.52</v>
      </c>
      <c r="I1149" s="4">
        <v>45671</v>
      </c>
      <c r="J1149" s="4">
        <v>45885</v>
      </c>
      <c r="K1149" s="3" t="s">
        <v>16</v>
      </c>
      <c r="L1149" s="5" t="s">
        <v>33</v>
      </c>
    </row>
    <row r="1150" spans="1:12" ht="14.25" customHeight="1" x14ac:dyDescent="0.3">
      <c r="A1150" s="3" t="s">
        <v>2189</v>
      </c>
      <c r="B1150" s="3" t="s">
        <v>671</v>
      </c>
      <c r="C1150" s="3" t="s">
        <v>20</v>
      </c>
      <c r="D1150" s="3" t="s">
        <v>53</v>
      </c>
      <c r="E1150" s="3">
        <v>162</v>
      </c>
      <c r="F1150" s="3">
        <v>79</v>
      </c>
      <c r="G1150" s="3">
        <v>2416.94</v>
      </c>
      <c r="H1150" s="3">
        <v>391544.28</v>
      </c>
      <c r="I1150" s="4">
        <v>45679</v>
      </c>
      <c r="J1150" s="4">
        <v>45930</v>
      </c>
      <c r="K1150" s="3" t="s">
        <v>16</v>
      </c>
      <c r="L1150" s="5" t="s">
        <v>33</v>
      </c>
    </row>
    <row r="1151" spans="1:12" ht="14.25" customHeight="1" x14ac:dyDescent="0.3">
      <c r="A1151" s="3" t="s">
        <v>2190</v>
      </c>
      <c r="B1151" s="3" t="s">
        <v>2191</v>
      </c>
      <c r="C1151" s="3" t="s">
        <v>40</v>
      </c>
      <c r="D1151" s="3" t="s">
        <v>53</v>
      </c>
      <c r="E1151" s="3">
        <v>150</v>
      </c>
      <c r="F1151" s="3">
        <v>53</v>
      </c>
      <c r="G1151" s="3">
        <v>701.55</v>
      </c>
      <c r="H1151" s="3">
        <v>105232.5</v>
      </c>
      <c r="I1151" s="4">
        <v>45706</v>
      </c>
      <c r="J1151" s="4">
        <v>45911</v>
      </c>
      <c r="K1151" s="3" t="s">
        <v>57</v>
      </c>
      <c r="L1151" s="5" t="s">
        <v>30</v>
      </c>
    </row>
    <row r="1152" spans="1:12" ht="14.25" customHeight="1" x14ac:dyDescent="0.3">
      <c r="A1152" s="3" t="s">
        <v>2192</v>
      </c>
      <c r="B1152" s="3" t="s">
        <v>1446</v>
      </c>
      <c r="C1152" s="3" t="s">
        <v>40</v>
      </c>
      <c r="D1152" s="3" t="s">
        <v>45</v>
      </c>
      <c r="E1152" s="3">
        <v>19</v>
      </c>
      <c r="F1152" s="3">
        <v>25</v>
      </c>
      <c r="G1152" s="3">
        <v>3266.32</v>
      </c>
      <c r="H1152" s="3">
        <v>62060.08</v>
      </c>
      <c r="I1152" s="4">
        <v>45828</v>
      </c>
      <c r="J1152" s="4">
        <v>45915</v>
      </c>
      <c r="K1152" s="3" t="s">
        <v>46</v>
      </c>
      <c r="L1152" s="5" t="s">
        <v>30</v>
      </c>
    </row>
    <row r="1153" spans="1:12" ht="14.25" customHeight="1" x14ac:dyDescent="0.3">
      <c r="A1153" s="3" t="s">
        <v>2193</v>
      </c>
      <c r="B1153" s="3" t="s">
        <v>2194</v>
      </c>
      <c r="C1153" s="3" t="s">
        <v>44</v>
      </c>
      <c r="D1153" s="3" t="s">
        <v>15</v>
      </c>
      <c r="E1153" s="3">
        <v>131</v>
      </c>
      <c r="F1153" s="3">
        <v>36</v>
      </c>
      <c r="G1153" s="3">
        <v>18565.63</v>
      </c>
      <c r="H1153" s="3">
        <v>2432097.5299999998</v>
      </c>
      <c r="I1153" s="4">
        <v>45846</v>
      </c>
      <c r="J1153" s="4">
        <v>45898</v>
      </c>
      <c r="K1153" s="3" t="s">
        <v>54</v>
      </c>
      <c r="L1153" s="5" t="s">
        <v>30</v>
      </c>
    </row>
    <row r="1154" spans="1:12" ht="14.25" customHeight="1" x14ac:dyDescent="0.3">
      <c r="A1154" s="3" t="s">
        <v>2195</v>
      </c>
      <c r="B1154" s="3" t="s">
        <v>2196</v>
      </c>
      <c r="C1154" s="3" t="s">
        <v>44</v>
      </c>
      <c r="D1154" s="3" t="s">
        <v>53</v>
      </c>
      <c r="E1154" s="3">
        <v>18</v>
      </c>
      <c r="G1154" s="3">
        <v>18772.72</v>
      </c>
      <c r="H1154" s="3">
        <v>337908.96</v>
      </c>
      <c r="I1154" s="4">
        <v>45768</v>
      </c>
      <c r="J1154" s="4">
        <v>45933</v>
      </c>
      <c r="K1154" s="3" t="s">
        <v>16</v>
      </c>
      <c r="L1154" s="5" t="s">
        <v>17</v>
      </c>
    </row>
    <row r="1155" spans="1:12" ht="14.25" customHeight="1" x14ac:dyDescent="0.3">
      <c r="A1155" s="3" t="s">
        <v>2197</v>
      </c>
      <c r="B1155" s="3" t="s">
        <v>2198</v>
      </c>
      <c r="C1155" s="3" t="s">
        <v>28</v>
      </c>
      <c r="D1155" s="3" t="s">
        <v>15</v>
      </c>
      <c r="E1155" s="3">
        <v>162</v>
      </c>
      <c r="F1155" s="3">
        <v>54</v>
      </c>
      <c r="G1155" s="3">
        <v>7125.59</v>
      </c>
      <c r="H1155" s="3">
        <v>1154345.58</v>
      </c>
      <c r="I1155" s="4">
        <v>45742</v>
      </c>
      <c r="J1155" s="4">
        <v>45892</v>
      </c>
      <c r="K1155" s="3" t="s">
        <v>25</v>
      </c>
      <c r="L1155" s="5" t="s">
        <v>33</v>
      </c>
    </row>
    <row r="1156" spans="1:12" ht="14.25" customHeight="1" x14ac:dyDescent="0.3">
      <c r="A1156" s="3" t="s">
        <v>2199</v>
      </c>
      <c r="B1156" s="3" t="s">
        <v>911</v>
      </c>
      <c r="C1156" s="3" t="s">
        <v>40</v>
      </c>
      <c r="D1156" s="3" t="s">
        <v>41</v>
      </c>
      <c r="E1156" s="3">
        <v>162</v>
      </c>
      <c r="F1156" s="3">
        <v>51</v>
      </c>
      <c r="G1156" s="3">
        <v>18806.650000000001</v>
      </c>
      <c r="H1156" s="3">
        <v>3046677.3</v>
      </c>
      <c r="I1156" s="4">
        <v>45672</v>
      </c>
      <c r="J1156" s="4">
        <v>45921</v>
      </c>
      <c r="L1156" s="5" t="s">
        <v>33</v>
      </c>
    </row>
    <row r="1157" spans="1:12" ht="14.25" customHeight="1" x14ac:dyDescent="0.3">
      <c r="A1157" s="3" t="s">
        <v>2200</v>
      </c>
      <c r="B1157" s="3" t="s">
        <v>2201</v>
      </c>
      <c r="C1157" s="3" t="s">
        <v>20</v>
      </c>
      <c r="D1157" s="3" t="s">
        <v>45</v>
      </c>
      <c r="E1157" s="3">
        <v>151</v>
      </c>
      <c r="F1157" s="3">
        <v>80</v>
      </c>
      <c r="G1157" s="3">
        <v>8791.6299999999992</v>
      </c>
      <c r="H1157" s="3">
        <v>1327536.1299999999</v>
      </c>
      <c r="I1157" s="4">
        <v>45801</v>
      </c>
      <c r="J1157" s="4">
        <v>45906</v>
      </c>
      <c r="K1157" s="3" t="s">
        <v>25</v>
      </c>
      <c r="L1157" s="5" t="s">
        <v>17</v>
      </c>
    </row>
    <row r="1158" spans="1:12" ht="14.25" customHeight="1" x14ac:dyDescent="0.3">
      <c r="A1158" s="3" t="s">
        <v>2202</v>
      </c>
      <c r="B1158" s="3" t="s">
        <v>2203</v>
      </c>
      <c r="C1158" s="3" t="s">
        <v>40</v>
      </c>
      <c r="D1158" s="3" t="s">
        <v>41</v>
      </c>
      <c r="E1158" s="3">
        <v>64</v>
      </c>
      <c r="F1158" s="3">
        <v>51</v>
      </c>
      <c r="G1158" s="3">
        <v>15013.07</v>
      </c>
      <c r="H1158" s="3">
        <v>960836.48</v>
      </c>
      <c r="I1158" s="4">
        <v>45749</v>
      </c>
      <c r="J1158" s="4">
        <v>45875</v>
      </c>
      <c r="K1158" s="3" t="s">
        <v>16</v>
      </c>
      <c r="L1158" s="5" t="s">
        <v>58</v>
      </c>
    </row>
    <row r="1159" spans="1:12" ht="14.25" customHeight="1" x14ac:dyDescent="0.3">
      <c r="A1159" s="3" t="s">
        <v>2204</v>
      </c>
      <c r="B1159" s="3" t="s">
        <v>2205</v>
      </c>
      <c r="C1159" s="3" t="s">
        <v>20</v>
      </c>
      <c r="D1159" s="3" t="s">
        <v>24</v>
      </c>
      <c r="E1159" s="3">
        <v>111</v>
      </c>
      <c r="F1159" s="3">
        <v>98</v>
      </c>
      <c r="G1159" s="3">
        <v>7935.42</v>
      </c>
      <c r="H1159" s="3">
        <v>880831.62</v>
      </c>
      <c r="I1159" s="4">
        <v>45710</v>
      </c>
      <c r="J1159" s="4">
        <v>45859</v>
      </c>
      <c r="K1159" s="3" t="s">
        <v>54</v>
      </c>
      <c r="L1159" s="5" t="s">
        <v>58</v>
      </c>
    </row>
    <row r="1160" spans="1:12" ht="14.25" customHeight="1" x14ac:dyDescent="0.3">
      <c r="A1160" s="3" t="s">
        <v>2206</v>
      </c>
      <c r="B1160" s="3" t="s">
        <v>2207</v>
      </c>
      <c r="C1160" s="3" t="s">
        <v>14</v>
      </c>
      <c r="D1160" s="3" t="s">
        <v>45</v>
      </c>
      <c r="E1160" s="3">
        <v>39</v>
      </c>
      <c r="F1160" s="3">
        <v>78</v>
      </c>
      <c r="G1160" s="3">
        <v>631.65</v>
      </c>
      <c r="H1160" s="3">
        <v>24634.35</v>
      </c>
      <c r="I1160" s="4">
        <v>45822</v>
      </c>
      <c r="J1160" s="4">
        <v>45926</v>
      </c>
      <c r="K1160" s="3" t="s">
        <v>29</v>
      </c>
      <c r="L1160" s="5" t="s">
        <v>58</v>
      </c>
    </row>
    <row r="1161" spans="1:12" ht="14.25" customHeight="1" x14ac:dyDescent="0.3">
      <c r="A1161" s="3" t="s">
        <v>536</v>
      </c>
      <c r="B1161" s="3" t="s">
        <v>2208</v>
      </c>
      <c r="C1161" s="3" t="s">
        <v>14</v>
      </c>
      <c r="D1161" s="3" t="s">
        <v>53</v>
      </c>
      <c r="E1161" s="3">
        <v>89</v>
      </c>
      <c r="F1161" s="3">
        <v>47</v>
      </c>
      <c r="G1161" s="3">
        <v>10389.61</v>
      </c>
      <c r="H1161" s="3">
        <v>924675.29</v>
      </c>
      <c r="I1161" s="4">
        <v>45694</v>
      </c>
      <c r="J1161" s="4">
        <v>45912</v>
      </c>
      <c r="K1161" s="3" t="s">
        <v>57</v>
      </c>
      <c r="L1161" s="5" t="s">
        <v>21</v>
      </c>
    </row>
    <row r="1162" spans="1:12" ht="14.25" customHeight="1" x14ac:dyDescent="0.3">
      <c r="A1162" s="3" t="s">
        <v>2209</v>
      </c>
      <c r="B1162" s="3" t="s">
        <v>2210</v>
      </c>
      <c r="C1162" s="3" t="s">
        <v>40</v>
      </c>
      <c r="D1162" s="3" t="s">
        <v>53</v>
      </c>
      <c r="E1162" s="3">
        <v>30</v>
      </c>
      <c r="F1162" s="3">
        <v>22</v>
      </c>
      <c r="G1162" s="3">
        <v>4666.04</v>
      </c>
      <c r="H1162" s="3">
        <v>139981.20000000001</v>
      </c>
      <c r="I1162" s="4">
        <v>45711</v>
      </c>
      <c r="J1162" s="4">
        <v>45861</v>
      </c>
      <c r="K1162" s="3" t="s">
        <v>46</v>
      </c>
      <c r="L1162" s="5" t="s">
        <v>33</v>
      </c>
    </row>
    <row r="1163" spans="1:12" ht="14.25" customHeight="1" x14ac:dyDescent="0.3">
      <c r="A1163" s="3" t="s">
        <v>2211</v>
      </c>
      <c r="B1163" s="3" t="s">
        <v>2212</v>
      </c>
      <c r="C1163" s="3" t="s">
        <v>28</v>
      </c>
      <c r="D1163" s="3" t="s">
        <v>41</v>
      </c>
      <c r="E1163" s="3">
        <v>14</v>
      </c>
      <c r="F1163" s="3">
        <v>62</v>
      </c>
      <c r="G1163" s="3">
        <v>5283.74</v>
      </c>
      <c r="H1163" s="3">
        <v>73972.36</v>
      </c>
      <c r="I1163" s="4">
        <v>45833</v>
      </c>
      <c r="J1163" s="4">
        <v>45859</v>
      </c>
      <c r="L1163" s="5" t="s">
        <v>21</v>
      </c>
    </row>
    <row r="1164" spans="1:12" ht="14.25" customHeight="1" x14ac:dyDescent="0.3">
      <c r="A1164" s="3" t="s">
        <v>2213</v>
      </c>
      <c r="B1164" s="3" t="s">
        <v>2214</v>
      </c>
      <c r="C1164" s="3" t="s">
        <v>44</v>
      </c>
      <c r="D1164" s="3" t="s">
        <v>53</v>
      </c>
      <c r="E1164" s="3">
        <v>44</v>
      </c>
      <c r="F1164" s="3">
        <v>85</v>
      </c>
      <c r="G1164" s="3">
        <v>17729.330000000002</v>
      </c>
      <c r="H1164" s="3">
        <v>780090.52</v>
      </c>
      <c r="I1164" s="4">
        <v>45777</v>
      </c>
      <c r="J1164" s="4">
        <v>45929</v>
      </c>
      <c r="K1164" s="3" t="s">
        <v>29</v>
      </c>
      <c r="L1164" s="5" t="s">
        <v>58</v>
      </c>
    </row>
    <row r="1165" spans="1:12" ht="14.25" customHeight="1" x14ac:dyDescent="0.3">
      <c r="A1165" s="3" t="s">
        <v>2215</v>
      </c>
      <c r="B1165" s="3" t="s">
        <v>1655</v>
      </c>
      <c r="C1165" s="3" t="s">
        <v>28</v>
      </c>
      <c r="D1165" s="3" t="s">
        <v>41</v>
      </c>
      <c r="E1165" s="3">
        <v>107</v>
      </c>
      <c r="F1165" s="3">
        <v>76</v>
      </c>
      <c r="G1165" s="3">
        <v>5749.71</v>
      </c>
      <c r="H1165" s="3">
        <v>615218.97</v>
      </c>
      <c r="I1165" s="4">
        <v>45803</v>
      </c>
      <c r="J1165" s="4">
        <v>45866</v>
      </c>
      <c r="K1165" s="3" t="s">
        <v>29</v>
      </c>
      <c r="L1165" s="5" t="s">
        <v>21</v>
      </c>
    </row>
    <row r="1166" spans="1:12" ht="14.25" customHeight="1" x14ac:dyDescent="0.3">
      <c r="A1166" s="3" t="s">
        <v>2216</v>
      </c>
      <c r="B1166" s="3" t="s">
        <v>2217</v>
      </c>
      <c r="C1166" s="3" t="s">
        <v>14</v>
      </c>
      <c r="D1166" s="3" t="s">
        <v>15</v>
      </c>
      <c r="E1166" s="3">
        <v>145</v>
      </c>
      <c r="F1166" s="3">
        <v>88</v>
      </c>
      <c r="G1166" s="3">
        <v>15630.23</v>
      </c>
      <c r="H1166" s="3">
        <v>2266383.35</v>
      </c>
      <c r="I1166" s="4">
        <v>45689</v>
      </c>
      <c r="J1166" s="4">
        <v>45922</v>
      </c>
      <c r="K1166" s="3" t="s">
        <v>25</v>
      </c>
      <c r="L1166" s="5" t="s">
        <v>33</v>
      </c>
    </row>
    <row r="1167" spans="1:12" ht="14.25" customHeight="1" x14ac:dyDescent="0.3">
      <c r="A1167" s="3" t="s">
        <v>2218</v>
      </c>
      <c r="B1167" s="3" t="s">
        <v>2219</v>
      </c>
      <c r="C1167" s="3" t="s">
        <v>44</v>
      </c>
      <c r="D1167" s="3" t="s">
        <v>53</v>
      </c>
      <c r="E1167" s="3">
        <v>59</v>
      </c>
      <c r="F1167" s="3">
        <v>62</v>
      </c>
      <c r="G1167" s="3">
        <v>17877.21</v>
      </c>
      <c r="H1167" s="3">
        <v>1054755.3899999999</v>
      </c>
      <c r="I1167" s="4">
        <v>45806</v>
      </c>
      <c r="J1167" s="4">
        <v>45896</v>
      </c>
      <c r="K1167" s="3" t="s">
        <v>54</v>
      </c>
      <c r="L1167" s="5" t="s">
        <v>58</v>
      </c>
    </row>
    <row r="1168" spans="1:12" ht="14.25" customHeight="1" x14ac:dyDescent="0.3">
      <c r="A1168" s="3" t="s">
        <v>2220</v>
      </c>
      <c r="B1168" s="3" t="s">
        <v>2221</v>
      </c>
      <c r="C1168" s="3" t="s">
        <v>14</v>
      </c>
      <c r="D1168" s="3" t="s">
        <v>24</v>
      </c>
      <c r="E1168" s="3">
        <v>196</v>
      </c>
      <c r="F1168" s="3">
        <v>25</v>
      </c>
      <c r="G1168" s="3">
        <v>18866.34</v>
      </c>
      <c r="H1168" s="3">
        <v>3697802.64</v>
      </c>
      <c r="I1168" s="4">
        <v>45835</v>
      </c>
      <c r="J1168" s="4">
        <v>45854</v>
      </c>
      <c r="K1168" s="3" t="s">
        <v>57</v>
      </c>
      <c r="L1168" s="5" t="s">
        <v>17</v>
      </c>
    </row>
    <row r="1169" spans="1:12" ht="14.25" customHeight="1" x14ac:dyDescent="0.3">
      <c r="A1169" s="3" t="s">
        <v>576</v>
      </c>
      <c r="B1169" s="3" t="s">
        <v>2222</v>
      </c>
      <c r="C1169" s="3" t="s">
        <v>40</v>
      </c>
      <c r="D1169" s="3" t="s">
        <v>41</v>
      </c>
      <c r="E1169" s="3">
        <v>107</v>
      </c>
      <c r="F1169" s="3">
        <v>23</v>
      </c>
      <c r="G1169" s="3">
        <v>15374.16</v>
      </c>
      <c r="H1169" s="3">
        <v>1645035.12</v>
      </c>
      <c r="I1169" s="4">
        <v>45790</v>
      </c>
      <c r="J1169" s="4">
        <v>45895</v>
      </c>
      <c r="L1169" s="5" t="s">
        <v>33</v>
      </c>
    </row>
    <row r="1170" spans="1:12" ht="14.25" customHeight="1" x14ac:dyDescent="0.3">
      <c r="A1170" s="3" t="s">
        <v>2223</v>
      </c>
      <c r="B1170" s="3" t="s">
        <v>2224</v>
      </c>
      <c r="C1170" s="3" t="s">
        <v>44</v>
      </c>
      <c r="D1170" s="3" t="s">
        <v>53</v>
      </c>
      <c r="F1170" s="3">
        <v>37</v>
      </c>
      <c r="G1170" s="3">
        <v>5027.59</v>
      </c>
      <c r="I1170" s="4">
        <v>45850</v>
      </c>
      <c r="J1170" s="4">
        <v>45895</v>
      </c>
      <c r="K1170" s="3" t="s">
        <v>54</v>
      </c>
      <c r="L1170" s="5" t="s">
        <v>33</v>
      </c>
    </row>
    <row r="1171" spans="1:12" ht="14.25" customHeight="1" x14ac:dyDescent="0.3">
      <c r="A1171" s="3" t="s">
        <v>2225</v>
      </c>
      <c r="B1171" s="3" t="s">
        <v>2226</v>
      </c>
      <c r="C1171" s="3" t="s">
        <v>28</v>
      </c>
      <c r="D1171" s="3" t="s">
        <v>24</v>
      </c>
      <c r="E1171" s="3">
        <v>95</v>
      </c>
      <c r="F1171" s="3">
        <v>92</v>
      </c>
      <c r="G1171" s="3">
        <v>6203.94</v>
      </c>
      <c r="H1171" s="3">
        <v>589374.29999999993</v>
      </c>
      <c r="I1171" s="4">
        <v>45718</v>
      </c>
      <c r="J1171" s="4">
        <v>45895</v>
      </c>
      <c r="K1171" s="3" t="s">
        <v>57</v>
      </c>
      <c r="L1171" s="5" t="s">
        <v>21</v>
      </c>
    </row>
    <row r="1172" spans="1:12" ht="14.25" customHeight="1" x14ac:dyDescent="0.3">
      <c r="A1172" s="3" t="s">
        <v>2227</v>
      </c>
      <c r="B1172" s="3" t="s">
        <v>2228</v>
      </c>
      <c r="C1172" s="3" t="s">
        <v>28</v>
      </c>
      <c r="D1172" s="3" t="s">
        <v>24</v>
      </c>
      <c r="E1172" s="3">
        <v>119</v>
      </c>
      <c r="F1172" s="3">
        <v>82</v>
      </c>
      <c r="G1172" s="3">
        <v>5476.37</v>
      </c>
      <c r="H1172" s="3">
        <v>651688.03</v>
      </c>
      <c r="I1172" s="4">
        <v>45687</v>
      </c>
      <c r="J1172" s="4">
        <v>45888</v>
      </c>
      <c r="L1172" s="5" t="s">
        <v>30</v>
      </c>
    </row>
    <row r="1173" spans="1:12" ht="14.25" customHeight="1" x14ac:dyDescent="0.3">
      <c r="A1173" s="3" t="s">
        <v>2229</v>
      </c>
      <c r="B1173" s="3" t="s">
        <v>2230</v>
      </c>
      <c r="C1173" s="3" t="s">
        <v>14</v>
      </c>
      <c r="D1173" s="3" t="s">
        <v>45</v>
      </c>
      <c r="E1173" s="3">
        <v>42</v>
      </c>
      <c r="F1173" s="3">
        <v>36</v>
      </c>
      <c r="G1173" s="3">
        <v>13949.07</v>
      </c>
      <c r="H1173" s="3">
        <v>585860.93999999994</v>
      </c>
      <c r="I1173" s="4">
        <v>45851</v>
      </c>
      <c r="J1173" s="4">
        <v>45853</v>
      </c>
      <c r="K1173" s="3" t="s">
        <v>25</v>
      </c>
      <c r="L1173" s="5" t="s">
        <v>33</v>
      </c>
    </row>
    <row r="1174" spans="1:12" ht="14.25" customHeight="1" x14ac:dyDescent="0.3">
      <c r="A1174" s="3" t="s">
        <v>2231</v>
      </c>
      <c r="B1174" s="3" t="s">
        <v>2232</v>
      </c>
      <c r="C1174" s="3" t="s">
        <v>14</v>
      </c>
      <c r="D1174" s="3" t="s">
        <v>53</v>
      </c>
      <c r="E1174" s="3">
        <v>195</v>
      </c>
      <c r="G1174" s="3">
        <v>4257.18</v>
      </c>
      <c r="H1174" s="3">
        <v>830150.10000000009</v>
      </c>
      <c r="I1174" s="4">
        <v>45813</v>
      </c>
      <c r="J1174" s="4">
        <v>45904</v>
      </c>
      <c r="K1174" s="3" t="s">
        <v>29</v>
      </c>
      <c r="L1174" s="5" t="s">
        <v>33</v>
      </c>
    </row>
    <row r="1175" spans="1:12" ht="14.25" customHeight="1" x14ac:dyDescent="0.3">
      <c r="A1175" s="3" t="s">
        <v>2233</v>
      </c>
      <c r="B1175" s="3" t="s">
        <v>2234</v>
      </c>
      <c r="C1175" s="3" t="s">
        <v>44</v>
      </c>
      <c r="D1175" s="3" t="s">
        <v>24</v>
      </c>
      <c r="E1175" s="3">
        <v>197</v>
      </c>
      <c r="F1175" s="3">
        <v>54</v>
      </c>
      <c r="G1175" s="3">
        <v>18937.79</v>
      </c>
      <c r="H1175" s="3">
        <v>3730744.63</v>
      </c>
      <c r="I1175" s="4">
        <v>45710</v>
      </c>
      <c r="J1175" s="4">
        <v>45886</v>
      </c>
      <c r="K1175" s="3" t="s">
        <v>25</v>
      </c>
      <c r="L1175" s="5" t="s">
        <v>30</v>
      </c>
    </row>
    <row r="1176" spans="1:12" ht="14.25" customHeight="1" x14ac:dyDescent="0.3">
      <c r="A1176" s="3" t="s">
        <v>2235</v>
      </c>
      <c r="B1176" s="3" t="s">
        <v>2236</v>
      </c>
      <c r="C1176" s="3" t="s">
        <v>44</v>
      </c>
      <c r="D1176" s="3" t="s">
        <v>41</v>
      </c>
      <c r="F1176" s="3">
        <v>30</v>
      </c>
      <c r="G1176" s="3">
        <v>9115.34</v>
      </c>
      <c r="I1176" s="4">
        <v>45846</v>
      </c>
      <c r="J1176" s="4">
        <v>45899</v>
      </c>
      <c r="K1176" s="3" t="s">
        <v>54</v>
      </c>
      <c r="L1176" s="5" t="s">
        <v>33</v>
      </c>
    </row>
    <row r="1177" spans="1:12" ht="14.25" customHeight="1" x14ac:dyDescent="0.3">
      <c r="A1177" s="3" t="s">
        <v>2237</v>
      </c>
      <c r="B1177" s="3" t="s">
        <v>2238</v>
      </c>
      <c r="C1177" s="3" t="s">
        <v>14</v>
      </c>
      <c r="D1177" s="3" t="s">
        <v>24</v>
      </c>
      <c r="E1177" s="3">
        <v>136</v>
      </c>
      <c r="F1177" s="3">
        <v>79</v>
      </c>
      <c r="G1177" s="3">
        <v>3863.09</v>
      </c>
      <c r="H1177" s="3">
        <v>525380.24</v>
      </c>
      <c r="I1177" s="4">
        <v>45819</v>
      </c>
      <c r="J1177" s="4">
        <v>45855</v>
      </c>
      <c r="K1177" s="3" t="s">
        <v>25</v>
      </c>
      <c r="L1177" s="5" t="s">
        <v>33</v>
      </c>
    </row>
    <row r="1178" spans="1:12" ht="14.25" customHeight="1" x14ac:dyDescent="0.3">
      <c r="A1178" s="3" t="s">
        <v>433</v>
      </c>
      <c r="B1178" s="3" t="s">
        <v>2239</v>
      </c>
      <c r="C1178" s="3" t="s">
        <v>40</v>
      </c>
      <c r="D1178" s="3" t="s">
        <v>45</v>
      </c>
      <c r="E1178" s="3">
        <v>17</v>
      </c>
      <c r="F1178" s="3">
        <v>92</v>
      </c>
      <c r="G1178" s="3">
        <v>3664.61</v>
      </c>
      <c r="H1178" s="3">
        <v>62298.37</v>
      </c>
      <c r="I1178" s="4">
        <v>45806</v>
      </c>
      <c r="J1178" s="4">
        <v>45877</v>
      </c>
      <c r="K1178" s="3" t="s">
        <v>29</v>
      </c>
      <c r="L1178" s="5" t="s">
        <v>33</v>
      </c>
    </row>
    <row r="1179" spans="1:12" ht="14.25" customHeight="1" x14ac:dyDescent="0.3">
      <c r="A1179" s="3" t="s">
        <v>2240</v>
      </c>
      <c r="B1179" s="3" t="s">
        <v>2241</v>
      </c>
      <c r="C1179" s="3" t="s">
        <v>44</v>
      </c>
      <c r="D1179" s="3" t="s">
        <v>45</v>
      </c>
      <c r="E1179" s="3">
        <v>124</v>
      </c>
      <c r="F1179" s="3">
        <v>66</v>
      </c>
      <c r="G1179" s="3">
        <v>8425.98</v>
      </c>
      <c r="H1179" s="3">
        <v>1044821.52</v>
      </c>
      <c r="I1179" s="4">
        <v>45835</v>
      </c>
      <c r="J1179" s="4">
        <v>45911</v>
      </c>
      <c r="K1179" s="3" t="s">
        <v>29</v>
      </c>
      <c r="L1179" s="5" t="s">
        <v>21</v>
      </c>
    </row>
    <row r="1180" spans="1:12" ht="14.25" customHeight="1" x14ac:dyDescent="0.3">
      <c r="A1180" s="3" t="s">
        <v>125</v>
      </c>
      <c r="B1180" s="3" t="s">
        <v>2242</v>
      </c>
      <c r="C1180" s="3" t="s">
        <v>14</v>
      </c>
      <c r="D1180" s="3" t="s">
        <v>53</v>
      </c>
      <c r="E1180" s="3">
        <v>29</v>
      </c>
      <c r="F1180" s="3">
        <v>44</v>
      </c>
      <c r="G1180" s="3">
        <v>3246.5</v>
      </c>
      <c r="H1180" s="3">
        <v>94148.5</v>
      </c>
      <c r="I1180" s="4">
        <v>45703</v>
      </c>
      <c r="J1180" s="4">
        <v>45902</v>
      </c>
      <c r="K1180" s="3" t="s">
        <v>29</v>
      </c>
      <c r="L1180" s="5" t="s">
        <v>30</v>
      </c>
    </row>
    <row r="1181" spans="1:12" ht="14.25" customHeight="1" x14ac:dyDescent="0.3">
      <c r="A1181" s="3" t="s">
        <v>2243</v>
      </c>
      <c r="B1181" s="3" t="s">
        <v>2244</v>
      </c>
      <c r="C1181" s="3" t="s">
        <v>20</v>
      </c>
      <c r="D1181" s="3" t="s">
        <v>53</v>
      </c>
      <c r="E1181" s="3">
        <v>111</v>
      </c>
      <c r="F1181" s="3">
        <v>44</v>
      </c>
      <c r="G1181" s="3">
        <v>15954.36</v>
      </c>
      <c r="H1181" s="3">
        <v>1770933.96</v>
      </c>
      <c r="I1181" s="4">
        <v>45761</v>
      </c>
      <c r="J1181" s="4">
        <v>45935</v>
      </c>
      <c r="K1181" s="3" t="s">
        <v>16</v>
      </c>
      <c r="L1181" s="5" t="s">
        <v>58</v>
      </c>
    </row>
    <row r="1182" spans="1:12" ht="14.25" customHeight="1" x14ac:dyDescent="0.3">
      <c r="A1182" s="3" t="s">
        <v>2245</v>
      </c>
      <c r="B1182" s="3" t="s">
        <v>2181</v>
      </c>
      <c r="C1182" s="3" t="s">
        <v>14</v>
      </c>
      <c r="D1182" s="3" t="s">
        <v>45</v>
      </c>
      <c r="E1182" s="3">
        <v>57</v>
      </c>
      <c r="F1182" s="3">
        <v>60</v>
      </c>
      <c r="G1182" s="3">
        <v>1095.21</v>
      </c>
      <c r="H1182" s="3">
        <v>62426.97</v>
      </c>
      <c r="I1182" s="4">
        <v>45838</v>
      </c>
      <c r="J1182" s="4">
        <v>45877</v>
      </c>
      <c r="K1182" s="3" t="s">
        <v>57</v>
      </c>
      <c r="L1182" s="5" t="s">
        <v>17</v>
      </c>
    </row>
    <row r="1183" spans="1:12" ht="14.25" customHeight="1" x14ac:dyDescent="0.3">
      <c r="A1183" s="3" t="s">
        <v>1658</v>
      </c>
      <c r="B1183" s="3" t="s">
        <v>2246</v>
      </c>
      <c r="C1183" s="3" t="s">
        <v>28</v>
      </c>
      <c r="E1183" s="3">
        <v>47</v>
      </c>
      <c r="F1183" s="3">
        <v>29</v>
      </c>
      <c r="G1183" s="3">
        <v>4714.57</v>
      </c>
      <c r="H1183" s="3">
        <v>221584.79</v>
      </c>
      <c r="I1183" s="4">
        <v>45698</v>
      </c>
      <c r="J1183" s="4">
        <v>45923</v>
      </c>
      <c r="K1183" s="3" t="s">
        <v>25</v>
      </c>
      <c r="L1183" s="5" t="s">
        <v>30</v>
      </c>
    </row>
    <row r="1184" spans="1:12" ht="14.25" customHeight="1" x14ac:dyDescent="0.3">
      <c r="A1184" s="3" t="s">
        <v>2247</v>
      </c>
      <c r="B1184" s="3" t="s">
        <v>2248</v>
      </c>
      <c r="C1184" s="3" t="s">
        <v>44</v>
      </c>
      <c r="D1184" s="3" t="s">
        <v>53</v>
      </c>
      <c r="E1184" s="3">
        <v>148</v>
      </c>
      <c r="F1184" s="3">
        <v>64</v>
      </c>
      <c r="G1184" s="3">
        <v>6126.82</v>
      </c>
      <c r="H1184" s="3">
        <v>906769.36</v>
      </c>
      <c r="I1184" s="4">
        <v>45804</v>
      </c>
      <c r="J1184" s="4">
        <v>45915</v>
      </c>
      <c r="K1184" s="3" t="s">
        <v>46</v>
      </c>
      <c r="L1184" s="5" t="s">
        <v>33</v>
      </c>
    </row>
    <row r="1185" spans="1:12" ht="14.25" customHeight="1" x14ac:dyDescent="0.3">
      <c r="A1185" s="3" t="s">
        <v>1914</v>
      </c>
      <c r="B1185" s="3" t="s">
        <v>2249</v>
      </c>
      <c r="C1185" s="3" t="s">
        <v>44</v>
      </c>
      <c r="D1185" s="3" t="s">
        <v>53</v>
      </c>
      <c r="E1185" s="3">
        <v>191</v>
      </c>
      <c r="F1185" s="3">
        <v>83</v>
      </c>
      <c r="G1185" s="3">
        <v>5590.5</v>
      </c>
      <c r="H1185" s="3">
        <v>1067785.5</v>
      </c>
      <c r="I1185" s="4">
        <v>45757</v>
      </c>
      <c r="J1185" s="4">
        <v>45923</v>
      </c>
      <c r="K1185" s="3" t="s">
        <v>54</v>
      </c>
      <c r="L1185" s="5" t="s">
        <v>17</v>
      </c>
    </row>
    <row r="1186" spans="1:12" ht="14.25" customHeight="1" x14ac:dyDescent="0.3">
      <c r="A1186" s="3" t="s">
        <v>2250</v>
      </c>
      <c r="B1186" s="3" t="s">
        <v>1013</v>
      </c>
      <c r="C1186" s="3" t="s">
        <v>40</v>
      </c>
      <c r="D1186" s="3" t="s">
        <v>53</v>
      </c>
      <c r="E1186" s="3">
        <v>74</v>
      </c>
      <c r="F1186" s="3">
        <v>35</v>
      </c>
      <c r="G1186" s="3">
        <v>11500.3</v>
      </c>
      <c r="H1186" s="3">
        <v>851022.2</v>
      </c>
      <c r="I1186" s="4">
        <v>45847</v>
      </c>
      <c r="J1186" s="4">
        <v>45941</v>
      </c>
      <c r="K1186" s="3" t="s">
        <v>25</v>
      </c>
      <c r="L1186" s="5" t="s">
        <v>58</v>
      </c>
    </row>
    <row r="1187" spans="1:12" ht="14.25" customHeight="1" x14ac:dyDescent="0.3">
      <c r="A1187" s="3" t="s">
        <v>2251</v>
      </c>
      <c r="B1187" s="3" t="s">
        <v>2252</v>
      </c>
      <c r="C1187" s="3" t="s">
        <v>40</v>
      </c>
      <c r="D1187" s="3" t="s">
        <v>15</v>
      </c>
      <c r="E1187" s="3">
        <v>186</v>
      </c>
      <c r="F1187" s="3">
        <v>35</v>
      </c>
      <c r="G1187" s="3">
        <v>275.49</v>
      </c>
      <c r="H1187" s="3">
        <v>51241.14</v>
      </c>
      <c r="I1187" s="4">
        <v>45687</v>
      </c>
      <c r="J1187" s="4">
        <v>45857</v>
      </c>
      <c r="K1187" s="3" t="s">
        <v>25</v>
      </c>
      <c r="L1187" s="5" t="s">
        <v>33</v>
      </c>
    </row>
    <row r="1188" spans="1:12" ht="14.25" customHeight="1" x14ac:dyDescent="0.3">
      <c r="A1188" s="3" t="s">
        <v>2253</v>
      </c>
      <c r="B1188" s="3" t="s">
        <v>2254</v>
      </c>
      <c r="C1188" s="3" t="s">
        <v>28</v>
      </c>
      <c r="D1188" s="3" t="s">
        <v>41</v>
      </c>
      <c r="E1188" s="3">
        <v>174</v>
      </c>
      <c r="F1188" s="3">
        <v>67</v>
      </c>
      <c r="G1188" s="3">
        <v>13969.44</v>
      </c>
      <c r="H1188" s="3">
        <v>2430682.56</v>
      </c>
      <c r="I1188" s="4">
        <v>45841</v>
      </c>
      <c r="J1188" s="4">
        <v>45857</v>
      </c>
      <c r="K1188" s="3" t="s">
        <v>57</v>
      </c>
      <c r="L1188" s="5" t="s">
        <v>58</v>
      </c>
    </row>
    <row r="1189" spans="1:12" ht="14.25" customHeight="1" x14ac:dyDescent="0.3">
      <c r="A1189" s="3" t="s">
        <v>2255</v>
      </c>
      <c r="B1189" s="3" t="s">
        <v>2256</v>
      </c>
      <c r="C1189" s="3" t="s">
        <v>28</v>
      </c>
      <c r="D1189" s="3" t="s">
        <v>15</v>
      </c>
      <c r="E1189" s="3">
        <v>129</v>
      </c>
      <c r="F1189" s="3">
        <v>78</v>
      </c>
      <c r="G1189" s="3">
        <v>10730.59</v>
      </c>
      <c r="H1189" s="3">
        <v>1384246.11</v>
      </c>
      <c r="I1189" s="4">
        <v>45737</v>
      </c>
      <c r="J1189" s="4">
        <v>45914</v>
      </c>
      <c r="K1189" s="3" t="s">
        <v>16</v>
      </c>
      <c r="L1189" s="5" t="s">
        <v>17</v>
      </c>
    </row>
    <row r="1190" spans="1:12" ht="14.25" customHeight="1" x14ac:dyDescent="0.3">
      <c r="A1190" s="3" t="s">
        <v>2257</v>
      </c>
      <c r="B1190" s="3" t="s">
        <v>2258</v>
      </c>
      <c r="C1190" s="3" t="s">
        <v>14</v>
      </c>
      <c r="D1190" s="3" t="s">
        <v>45</v>
      </c>
      <c r="E1190" s="3">
        <v>71</v>
      </c>
      <c r="F1190" s="3">
        <v>26</v>
      </c>
      <c r="G1190" s="3">
        <v>2682.71</v>
      </c>
      <c r="H1190" s="3">
        <v>190472.41</v>
      </c>
      <c r="I1190" s="4">
        <v>45827</v>
      </c>
      <c r="J1190" s="4">
        <v>45938</v>
      </c>
      <c r="K1190" s="3" t="s">
        <v>57</v>
      </c>
      <c r="L1190" s="5" t="s">
        <v>30</v>
      </c>
    </row>
    <row r="1191" spans="1:12" ht="14.25" customHeight="1" x14ac:dyDescent="0.3">
      <c r="A1191" s="3" t="s">
        <v>467</v>
      </c>
      <c r="B1191" s="3" t="s">
        <v>2259</v>
      </c>
      <c r="C1191" s="3" t="s">
        <v>44</v>
      </c>
      <c r="D1191" s="3" t="s">
        <v>24</v>
      </c>
      <c r="E1191" s="3">
        <v>123</v>
      </c>
      <c r="F1191" s="3">
        <v>31</v>
      </c>
      <c r="G1191" s="3">
        <v>8239.39</v>
      </c>
      <c r="H1191" s="3">
        <v>1013444.97</v>
      </c>
      <c r="I1191" s="4">
        <v>45812</v>
      </c>
      <c r="J1191" s="4">
        <v>45918</v>
      </c>
      <c r="K1191" s="3" t="s">
        <v>57</v>
      </c>
      <c r="L1191" s="5" t="s">
        <v>21</v>
      </c>
    </row>
    <row r="1192" spans="1:12" ht="14.25" customHeight="1" x14ac:dyDescent="0.3">
      <c r="A1192" s="3" t="s">
        <v>1061</v>
      </c>
      <c r="B1192" s="3" t="s">
        <v>2260</v>
      </c>
      <c r="C1192" s="3" t="s">
        <v>40</v>
      </c>
      <c r="D1192" s="3" t="s">
        <v>45</v>
      </c>
      <c r="E1192" s="3">
        <v>62</v>
      </c>
      <c r="F1192" s="3">
        <v>55</v>
      </c>
      <c r="G1192" s="3">
        <v>16355.24</v>
      </c>
      <c r="H1192" s="3">
        <v>1014024.88</v>
      </c>
      <c r="I1192" s="4">
        <v>45719</v>
      </c>
      <c r="J1192" s="4">
        <v>45856</v>
      </c>
      <c r="L1192" s="5" t="s">
        <v>21</v>
      </c>
    </row>
    <row r="1193" spans="1:12" ht="14.25" customHeight="1" x14ac:dyDescent="0.3">
      <c r="A1193" s="3" t="s">
        <v>2261</v>
      </c>
      <c r="B1193" s="3" t="s">
        <v>2262</v>
      </c>
      <c r="C1193" s="3" t="s">
        <v>28</v>
      </c>
      <c r="D1193" s="3" t="s">
        <v>24</v>
      </c>
      <c r="E1193" s="3">
        <v>89</v>
      </c>
      <c r="F1193" s="3">
        <v>99</v>
      </c>
      <c r="G1193" s="3">
        <v>3905.33</v>
      </c>
      <c r="H1193" s="3">
        <v>347574.37</v>
      </c>
      <c r="I1193" s="4">
        <v>45687</v>
      </c>
      <c r="J1193" s="4">
        <v>45892</v>
      </c>
      <c r="K1193" s="3" t="s">
        <v>25</v>
      </c>
      <c r="L1193" s="5" t="s">
        <v>30</v>
      </c>
    </row>
    <row r="1194" spans="1:12" ht="14.25" customHeight="1" x14ac:dyDescent="0.3">
      <c r="A1194" s="3" t="s">
        <v>2263</v>
      </c>
      <c r="B1194" s="3" t="s">
        <v>2264</v>
      </c>
      <c r="C1194" s="3" t="s">
        <v>20</v>
      </c>
      <c r="D1194" s="3" t="s">
        <v>41</v>
      </c>
      <c r="E1194" s="3">
        <v>13</v>
      </c>
      <c r="F1194" s="3">
        <v>93</v>
      </c>
      <c r="G1194" s="3">
        <v>13272.79</v>
      </c>
      <c r="H1194" s="3">
        <v>172546.27</v>
      </c>
      <c r="I1194" s="4">
        <v>45752</v>
      </c>
      <c r="J1194" s="4">
        <v>45899</v>
      </c>
      <c r="K1194" s="3" t="s">
        <v>46</v>
      </c>
      <c r="L1194" s="5" t="s">
        <v>30</v>
      </c>
    </row>
    <row r="1195" spans="1:12" ht="14.25" customHeight="1" x14ac:dyDescent="0.3">
      <c r="A1195" s="3" t="s">
        <v>2265</v>
      </c>
      <c r="B1195" s="3" t="s">
        <v>2266</v>
      </c>
      <c r="C1195" s="3" t="s">
        <v>40</v>
      </c>
      <c r="D1195" s="3" t="s">
        <v>45</v>
      </c>
      <c r="E1195" s="3">
        <v>123</v>
      </c>
      <c r="F1195" s="3">
        <v>56</v>
      </c>
      <c r="G1195" s="3">
        <v>14564.21</v>
      </c>
      <c r="H1195" s="3">
        <v>1791397.83</v>
      </c>
      <c r="I1195" s="4">
        <v>45789</v>
      </c>
      <c r="J1195" s="4">
        <v>45897</v>
      </c>
      <c r="K1195" s="3" t="s">
        <v>46</v>
      </c>
      <c r="L1195" s="5" t="s">
        <v>33</v>
      </c>
    </row>
    <row r="1196" spans="1:12" ht="14.25" customHeight="1" x14ac:dyDescent="0.3">
      <c r="A1196" s="3" t="s">
        <v>2267</v>
      </c>
      <c r="B1196" s="3" t="s">
        <v>2268</v>
      </c>
      <c r="C1196" s="3" t="s">
        <v>14</v>
      </c>
      <c r="D1196" s="3" t="s">
        <v>53</v>
      </c>
      <c r="E1196" s="3">
        <v>174</v>
      </c>
      <c r="G1196" s="3">
        <v>11077.61</v>
      </c>
      <c r="H1196" s="3">
        <v>1927504.14</v>
      </c>
      <c r="I1196" s="4">
        <v>45767</v>
      </c>
      <c r="J1196" s="4">
        <v>45908</v>
      </c>
      <c r="K1196" s="3" t="s">
        <v>16</v>
      </c>
      <c r="L1196" s="5" t="s">
        <v>21</v>
      </c>
    </row>
    <row r="1197" spans="1:12" ht="14.25" customHeight="1" x14ac:dyDescent="0.3">
      <c r="A1197" s="3" t="s">
        <v>2269</v>
      </c>
      <c r="B1197" s="3" t="s">
        <v>2270</v>
      </c>
      <c r="C1197" s="3" t="s">
        <v>44</v>
      </c>
      <c r="D1197" s="3" t="s">
        <v>41</v>
      </c>
      <c r="E1197" s="3">
        <v>20</v>
      </c>
      <c r="F1197" s="3">
        <v>83</v>
      </c>
      <c r="G1197" s="3">
        <v>5963.02</v>
      </c>
      <c r="H1197" s="3">
        <v>119260.4</v>
      </c>
      <c r="I1197" s="4">
        <v>45785</v>
      </c>
      <c r="J1197" s="4">
        <v>45880</v>
      </c>
      <c r="K1197" s="3" t="s">
        <v>16</v>
      </c>
      <c r="L1197" s="5" t="s">
        <v>58</v>
      </c>
    </row>
    <row r="1198" spans="1:12" ht="14.25" customHeight="1" x14ac:dyDescent="0.3">
      <c r="A1198" s="3" t="s">
        <v>2271</v>
      </c>
      <c r="B1198" s="3" t="s">
        <v>2272</v>
      </c>
      <c r="C1198" s="3" t="s">
        <v>44</v>
      </c>
      <c r="D1198" s="3" t="s">
        <v>24</v>
      </c>
      <c r="E1198" s="3">
        <v>28</v>
      </c>
      <c r="F1198" s="3">
        <v>39</v>
      </c>
      <c r="G1198" s="3">
        <v>14691.41</v>
      </c>
      <c r="H1198" s="3">
        <v>411359.48</v>
      </c>
      <c r="I1198" s="4">
        <v>45755</v>
      </c>
      <c r="J1198" s="4">
        <v>45927</v>
      </c>
      <c r="K1198" s="3" t="s">
        <v>25</v>
      </c>
      <c r="L1198" s="5" t="s">
        <v>33</v>
      </c>
    </row>
    <row r="1199" spans="1:12" ht="14.25" customHeight="1" x14ac:dyDescent="0.3">
      <c r="A1199" s="3" t="s">
        <v>2273</v>
      </c>
      <c r="B1199" s="3" t="s">
        <v>2274</v>
      </c>
      <c r="C1199" s="3" t="s">
        <v>40</v>
      </c>
      <c r="D1199" s="3" t="s">
        <v>24</v>
      </c>
      <c r="E1199" s="3">
        <v>163</v>
      </c>
      <c r="G1199" s="3">
        <v>8198.69</v>
      </c>
      <c r="H1199" s="3">
        <v>1336386.47</v>
      </c>
      <c r="I1199" s="4">
        <v>45742</v>
      </c>
      <c r="J1199" s="4">
        <v>45913</v>
      </c>
      <c r="K1199" s="3" t="s">
        <v>46</v>
      </c>
      <c r="L1199" s="5" t="s">
        <v>33</v>
      </c>
    </row>
    <row r="1200" spans="1:12" ht="14.25" customHeight="1" x14ac:dyDescent="0.3">
      <c r="A1200" s="3" t="s">
        <v>2275</v>
      </c>
      <c r="B1200" s="3" t="s">
        <v>2276</v>
      </c>
      <c r="C1200" s="3" t="s">
        <v>20</v>
      </c>
      <c r="D1200" s="3" t="s">
        <v>53</v>
      </c>
      <c r="E1200" s="3">
        <v>145</v>
      </c>
      <c r="F1200" s="3">
        <v>88</v>
      </c>
      <c r="G1200" s="3">
        <v>16555.759999999998</v>
      </c>
      <c r="H1200" s="3">
        <v>2400585.2000000002</v>
      </c>
      <c r="I1200" s="4">
        <v>45688</v>
      </c>
      <c r="J1200" s="4">
        <v>45877</v>
      </c>
      <c r="K1200" s="3" t="s">
        <v>57</v>
      </c>
      <c r="L1200" s="5" t="s">
        <v>33</v>
      </c>
    </row>
    <row r="1201" spans="1:12" ht="14.25" customHeight="1" x14ac:dyDescent="0.3">
      <c r="A1201" s="3" t="s">
        <v>2277</v>
      </c>
      <c r="B1201" s="3" t="s">
        <v>2278</v>
      </c>
      <c r="C1201" s="3" t="s">
        <v>28</v>
      </c>
      <c r="E1201" s="3">
        <v>18</v>
      </c>
      <c r="F1201" s="3">
        <v>53</v>
      </c>
      <c r="G1201" s="3">
        <v>3909.04</v>
      </c>
      <c r="H1201" s="3">
        <v>70362.720000000001</v>
      </c>
      <c r="I1201" s="4">
        <v>45698</v>
      </c>
      <c r="J1201" s="4">
        <v>45899</v>
      </c>
      <c r="K1201" s="3" t="s">
        <v>25</v>
      </c>
      <c r="L1201" s="5" t="s">
        <v>58</v>
      </c>
    </row>
    <row r="1202" spans="1:12" ht="14.25" customHeight="1" x14ac:dyDescent="0.3">
      <c r="A1202" s="3" t="s">
        <v>2279</v>
      </c>
      <c r="B1202" s="3" t="s">
        <v>2280</v>
      </c>
      <c r="C1202" s="3" t="s">
        <v>20</v>
      </c>
      <c r="D1202" s="3" t="s">
        <v>15</v>
      </c>
      <c r="E1202" s="3">
        <v>99</v>
      </c>
      <c r="F1202" s="3">
        <v>41</v>
      </c>
      <c r="G1202" s="3">
        <v>6779.35</v>
      </c>
      <c r="H1202" s="3">
        <v>671155.65</v>
      </c>
      <c r="I1202" s="4">
        <v>45672</v>
      </c>
      <c r="J1202" s="4">
        <v>45907</v>
      </c>
      <c r="K1202" s="3" t="s">
        <v>54</v>
      </c>
      <c r="L1202" s="5" t="s">
        <v>21</v>
      </c>
    </row>
    <row r="1203" spans="1:12" ht="14.25" customHeight="1" x14ac:dyDescent="0.3">
      <c r="A1203" s="3" t="s">
        <v>2281</v>
      </c>
      <c r="B1203" s="3" t="s">
        <v>2282</v>
      </c>
      <c r="C1203" s="3" t="s">
        <v>44</v>
      </c>
      <c r="D1203" s="3" t="s">
        <v>24</v>
      </c>
      <c r="E1203" s="3">
        <v>72</v>
      </c>
      <c r="F1203" s="3">
        <v>38</v>
      </c>
      <c r="G1203" s="3">
        <v>12979.7</v>
      </c>
      <c r="H1203" s="3">
        <v>934538.4</v>
      </c>
      <c r="I1203" s="4">
        <v>45791</v>
      </c>
      <c r="J1203" s="4">
        <v>45911</v>
      </c>
      <c r="K1203" s="3" t="s">
        <v>29</v>
      </c>
      <c r="L1203" s="5" t="s">
        <v>21</v>
      </c>
    </row>
    <row r="1204" spans="1:12" ht="14.25" customHeight="1" x14ac:dyDescent="0.3">
      <c r="A1204" s="3" t="s">
        <v>2283</v>
      </c>
      <c r="B1204" s="3" t="s">
        <v>2284</v>
      </c>
      <c r="C1204" s="3" t="s">
        <v>14</v>
      </c>
      <c r="D1204" s="3" t="s">
        <v>41</v>
      </c>
      <c r="E1204" s="3">
        <v>78</v>
      </c>
      <c r="F1204" s="3">
        <v>76</v>
      </c>
      <c r="G1204" s="3">
        <v>2865.1</v>
      </c>
      <c r="H1204" s="3">
        <v>223477.8</v>
      </c>
      <c r="I1204" s="4">
        <v>45715</v>
      </c>
      <c r="J1204" s="4">
        <v>45910</v>
      </c>
      <c r="L1204" s="5" t="s">
        <v>30</v>
      </c>
    </row>
    <row r="1205" spans="1:12" ht="14.25" customHeight="1" x14ac:dyDescent="0.3">
      <c r="A1205" s="3" t="s">
        <v>2285</v>
      </c>
      <c r="B1205" s="3" t="s">
        <v>2286</v>
      </c>
      <c r="C1205" s="3" t="s">
        <v>28</v>
      </c>
      <c r="E1205" s="3">
        <v>131</v>
      </c>
      <c r="F1205" s="3">
        <v>69</v>
      </c>
      <c r="G1205" s="3">
        <v>7969.99</v>
      </c>
      <c r="H1205" s="3">
        <v>1044068.69</v>
      </c>
      <c r="I1205" s="4">
        <v>45722</v>
      </c>
      <c r="J1205" s="4">
        <v>45928</v>
      </c>
      <c r="K1205" s="3" t="s">
        <v>54</v>
      </c>
      <c r="L1205" s="5" t="s">
        <v>30</v>
      </c>
    </row>
    <row r="1206" spans="1:12" ht="14.25" customHeight="1" x14ac:dyDescent="0.3">
      <c r="A1206" s="3" t="s">
        <v>2287</v>
      </c>
      <c r="B1206" s="3" t="s">
        <v>2288</v>
      </c>
      <c r="C1206" s="3" t="s">
        <v>28</v>
      </c>
      <c r="D1206" s="3" t="s">
        <v>41</v>
      </c>
      <c r="E1206" s="3">
        <v>74</v>
      </c>
      <c r="F1206" s="3">
        <v>56</v>
      </c>
      <c r="G1206" s="3">
        <v>1686.37</v>
      </c>
      <c r="H1206" s="3">
        <v>124791.38</v>
      </c>
      <c r="I1206" s="4">
        <v>45750</v>
      </c>
      <c r="J1206" s="4">
        <v>45919</v>
      </c>
      <c r="K1206" s="3" t="s">
        <v>54</v>
      </c>
      <c r="L1206" s="5" t="s">
        <v>58</v>
      </c>
    </row>
    <row r="1207" spans="1:12" ht="14.25" customHeight="1" x14ac:dyDescent="0.3">
      <c r="A1207" s="3" t="s">
        <v>2289</v>
      </c>
      <c r="B1207" s="3" t="s">
        <v>2290</v>
      </c>
      <c r="C1207" s="3" t="s">
        <v>14</v>
      </c>
      <c r="D1207" s="3" t="s">
        <v>15</v>
      </c>
      <c r="E1207" s="3">
        <v>43</v>
      </c>
      <c r="F1207" s="3">
        <v>53</v>
      </c>
      <c r="G1207" s="3">
        <v>648.92999999999995</v>
      </c>
      <c r="H1207" s="3">
        <v>27903.99</v>
      </c>
      <c r="I1207" s="4">
        <v>45770</v>
      </c>
      <c r="J1207" s="4">
        <v>45857</v>
      </c>
      <c r="K1207" s="3" t="s">
        <v>16</v>
      </c>
      <c r="L1207" s="5" t="s">
        <v>33</v>
      </c>
    </row>
    <row r="1208" spans="1:12" ht="14.25" customHeight="1" x14ac:dyDescent="0.3">
      <c r="A1208" s="3" t="s">
        <v>2291</v>
      </c>
      <c r="B1208" s="3" t="s">
        <v>2292</v>
      </c>
      <c r="C1208" s="3" t="s">
        <v>28</v>
      </c>
      <c r="D1208" s="3" t="s">
        <v>53</v>
      </c>
      <c r="E1208" s="3">
        <v>105</v>
      </c>
      <c r="F1208" s="3">
        <v>26</v>
      </c>
      <c r="G1208" s="3">
        <v>2389.7399999999998</v>
      </c>
      <c r="H1208" s="3">
        <v>250922.7</v>
      </c>
      <c r="I1208" s="4">
        <v>45788</v>
      </c>
      <c r="J1208" s="4">
        <v>45923</v>
      </c>
      <c r="K1208" s="3" t="s">
        <v>16</v>
      </c>
      <c r="L1208" s="5" t="s">
        <v>21</v>
      </c>
    </row>
    <row r="1209" spans="1:12" ht="14.25" customHeight="1" x14ac:dyDescent="0.3">
      <c r="A1209" s="3" t="s">
        <v>2293</v>
      </c>
      <c r="B1209" s="3" t="s">
        <v>2294</v>
      </c>
      <c r="C1209" s="3" t="s">
        <v>14</v>
      </c>
      <c r="D1209" s="3" t="s">
        <v>15</v>
      </c>
      <c r="E1209" s="3">
        <v>158</v>
      </c>
      <c r="F1209" s="3">
        <v>54</v>
      </c>
      <c r="G1209" s="3">
        <v>11577.25</v>
      </c>
      <c r="H1209" s="3">
        <v>1829205.5</v>
      </c>
      <c r="I1209" s="4">
        <v>45771</v>
      </c>
      <c r="J1209" s="4">
        <v>45896</v>
      </c>
      <c r="L1209" s="5" t="s">
        <v>33</v>
      </c>
    </row>
    <row r="1210" spans="1:12" ht="14.25" customHeight="1" x14ac:dyDescent="0.3">
      <c r="A1210" s="3" t="s">
        <v>2295</v>
      </c>
      <c r="B1210" s="3" t="s">
        <v>2296</v>
      </c>
      <c r="C1210" s="3" t="s">
        <v>28</v>
      </c>
      <c r="D1210" s="3" t="s">
        <v>15</v>
      </c>
      <c r="E1210" s="3">
        <v>158</v>
      </c>
      <c r="F1210" s="3">
        <v>72</v>
      </c>
      <c r="G1210" s="3">
        <v>15371.71</v>
      </c>
      <c r="H1210" s="3">
        <v>2428730.1800000002</v>
      </c>
      <c r="I1210" s="4">
        <v>45806</v>
      </c>
      <c r="J1210" s="4">
        <v>45919</v>
      </c>
      <c r="K1210" s="3" t="s">
        <v>29</v>
      </c>
      <c r="L1210" s="5" t="s">
        <v>17</v>
      </c>
    </row>
    <row r="1211" spans="1:12" ht="14.25" customHeight="1" x14ac:dyDescent="0.3">
      <c r="A1211" s="3" t="s">
        <v>2297</v>
      </c>
      <c r="B1211" s="3" t="s">
        <v>2298</v>
      </c>
      <c r="C1211" s="3" t="s">
        <v>28</v>
      </c>
      <c r="D1211" s="3" t="s">
        <v>41</v>
      </c>
      <c r="E1211" s="3">
        <v>115</v>
      </c>
      <c r="G1211" s="3">
        <v>8578.35</v>
      </c>
      <c r="H1211" s="3">
        <v>986510.25</v>
      </c>
      <c r="I1211" s="4">
        <v>45828</v>
      </c>
      <c r="J1211" s="4">
        <v>45863</v>
      </c>
      <c r="K1211" s="3" t="s">
        <v>25</v>
      </c>
      <c r="L1211" s="5" t="s">
        <v>30</v>
      </c>
    </row>
    <row r="1212" spans="1:12" ht="14.25" customHeight="1" x14ac:dyDescent="0.3">
      <c r="A1212" s="3" t="s">
        <v>2299</v>
      </c>
      <c r="B1212" s="3" t="s">
        <v>2300</v>
      </c>
      <c r="C1212" s="3" t="s">
        <v>20</v>
      </c>
      <c r="D1212" s="3" t="s">
        <v>45</v>
      </c>
      <c r="E1212" s="3">
        <v>16</v>
      </c>
      <c r="F1212" s="3">
        <v>35</v>
      </c>
      <c r="G1212" s="3">
        <v>12914.98</v>
      </c>
      <c r="H1212" s="3">
        <v>206639.68</v>
      </c>
      <c r="I1212" s="4">
        <v>45809</v>
      </c>
      <c r="J1212" s="4">
        <v>45915</v>
      </c>
      <c r="K1212" s="3" t="s">
        <v>46</v>
      </c>
      <c r="L1212" s="5" t="s">
        <v>21</v>
      </c>
    </row>
    <row r="1213" spans="1:12" ht="14.25" customHeight="1" x14ac:dyDescent="0.3">
      <c r="A1213" s="3" t="s">
        <v>2301</v>
      </c>
      <c r="B1213" s="3" t="s">
        <v>2302</v>
      </c>
      <c r="C1213" s="3" t="s">
        <v>20</v>
      </c>
      <c r="D1213" s="3" t="s">
        <v>53</v>
      </c>
      <c r="E1213" s="3">
        <v>158</v>
      </c>
      <c r="F1213" s="3">
        <v>20</v>
      </c>
      <c r="G1213" s="3">
        <v>2627.03</v>
      </c>
      <c r="H1213" s="3">
        <v>415070.74</v>
      </c>
      <c r="I1213" s="4">
        <v>45725</v>
      </c>
      <c r="J1213" s="4">
        <v>45883</v>
      </c>
      <c r="K1213" s="3" t="s">
        <v>29</v>
      </c>
      <c r="L1213" s="5" t="s">
        <v>17</v>
      </c>
    </row>
    <row r="1214" spans="1:12" ht="14.25" customHeight="1" x14ac:dyDescent="0.3">
      <c r="A1214" s="3" t="s">
        <v>2303</v>
      </c>
      <c r="B1214" s="3" t="s">
        <v>2304</v>
      </c>
      <c r="C1214" s="3" t="s">
        <v>44</v>
      </c>
      <c r="D1214" s="3" t="s">
        <v>15</v>
      </c>
      <c r="E1214" s="3">
        <v>3</v>
      </c>
      <c r="F1214" s="3">
        <v>90</v>
      </c>
      <c r="G1214" s="3">
        <v>373.2</v>
      </c>
      <c r="H1214" s="3">
        <v>1119.5999999999999</v>
      </c>
      <c r="I1214" s="4">
        <v>45704</v>
      </c>
      <c r="J1214" s="4">
        <v>45878</v>
      </c>
      <c r="K1214" s="3" t="s">
        <v>57</v>
      </c>
      <c r="L1214" s="5" t="s">
        <v>33</v>
      </c>
    </row>
    <row r="1215" spans="1:12" ht="14.25" customHeight="1" x14ac:dyDescent="0.3">
      <c r="A1215" s="3" t="s">
        <v>2305</v>
      </c>
      <c r="B1215" s="3" t="s">
        <v>2306</v>
      </c>
      <c r="C1215" s="3" t="s">
        <v>44</v>
      </c>
      <c r="D1215" s="3" t="s">
        <v>24</v>
      </c>
      <c r="E1215" s="3">
        <v>139</v>
      </c>
      <c r="F1215" s="3">
        <v>94</v>
      </c>
      <c r="G1215" s="3">
        <v>19839.66</v>
      </c>
      <c r="H1215" s="3">
        <v>2757712.74</v>
      </c>
      <c r="I1215" s="4">
        <v>45670</v>
      </c>
      <c r="J1215" s="4">
        <v>45870</v>
      </c>
      <c r="K1215" s="3" t="s">
        <v>16</v>
      </c>
      <c r="L1215" s="5" t="s">
        <v>21</v>
      </c>
    </row>
    <row r="1216" spans="1:12" ht="14.25" customHeight="1" x14ac:dyDescent="0.3">
      <c r="A1216" s="3" t="s">
        <v>2307</v>
      </c>
      <c r="B1216" s="3" t="s">
        <v>2308</v>
      </c>
      <c r="C1216" s="3" t="s">
        <v>44</v>
      </c>
      <c r="D1216" s="3" t="s">
        <v>41</v>
      </c>
      <c r="E1216" s="3">
        <v>46</v>
      </c>
      <c r="F1216" s="3">
        <v>72</v>
      </c>
      <c r="G1216" s="3">
        <v>15319</v>
      </c>
      <c r="H1216" s="3">
        <v>704674</v>
      </c>
      <c r="I1216" s="4">
        <v>45807</v>
      </c>
      <c r="J1216" s="4">
        <v>45927</v>
      </c>
      <c r="K1216" s="3" t="s">
        <v>57</v>
      </c>
      <c r="L1216" s="5" t="s">
        <v>58</v>
      </c>
    </row>
    <row r="1217" spans="1:12" ht="14.25" customHeight="1" x14ac:dyDescent="0.3">
      <c r="A1217" s="3" t="s">
        <v>2309</v>
      </c>
      <c r="B1217" s="3" t="s">
        <v>2310</v>
      </c>
      <c r="C1217" s="3" t="s">
        <v>20</v>
      </c>
      <c r="D1217" s="3" t="s">
        <v>53</v>
      </c>
      <c r="E1217" s="3">
        <v>105</v>
      </c>
      <c r="F1217" s="3">
        <v>43</v>
      </c>
      <c r="G1217" s="3">
        <v>10257.19</v>
      </c>
      <c r="H1217" s="3">
        <v>1077004.95</v>
      </c>
      <c r="I1217" s="4">
        <v>45672</v>
      </c>
      <c r="J1217" s="4">
        <v>45925</v>
      </c>
      <c r="K1217" s="3" t="s">
        <v>16</v>
      </c>
      <c r="L1217" s="5" t="s">
        <v>21</v>
      </c>
    </row>
    <row r="1218" spans="1:12" ht="14.25" customHeight="1" x14ac:dyDescent="0.3">
      <c r="A1218" s="3" t="s">
        <v>2311</v>
      </c>
      <c r="B1218" s="3" t="s">
        <v>2312</v>
      </c>
      <c r="C1218" s="3" t="s">
        <v>20</v>
      </c>
      <c r="D1218" s="3" t="s">
        <v>24</v>
      </c>
      <c r="E1218" s="3">
        <v>39</v>
      </c>
      <c r="F1218" s="3">
        <v>69</v>
      </c>
      <c r="G1218" s="3">
        <v>13493.09</v>
      </c>
      <c r="H1218" s="3">
        <v>526230.51</v>
      </c>
      <c r="I1218" s="4">
        <v>45789</v>
      </c>
      <c r="J1218" s="4">
        <v>45892</v>
      </c>
      <c r="K1218" s="3" t="s">
        <v>46</v>
      </c>
      <c r="L1218" s="5" t="s">
        <v>21</v>
      </c>
    </row>
    <row r="1219" spans="1:12" ht="14.25" customHeight="1" x14ac:dyDescent="0.3">
      <c r="A1219" s="3" t="s">
        <v>2313</v>
      </c>
      <c r="B1219" s="3" t="s">
        <v>2314</v>
      </c>
      <c r="C1219" s="3" t="s">
        <v>28</v>
      </c>
      <c r="D1219" s="3" t="s">
        <v>15</v>
      </c>
      <c r="E1219" s="3">
        <v>194</v>
      </c>
      <c r="G1219" s="3">
        <v>3077.92</v>
      </c>
      <c r="H1219" s="3">
        <v>597116.48</v>
      </c>
      <c r="I1219" s="4">
        <v>45682</v>
      </c>
      <c r="J1219" s="4">
        <v>45933</v>
      </c>
      <c r="K1219" s="3" t="s">
        <v>54</v>
      </c>
      <c r="L1219" s="5" t="s">
        <v>58</v>
      </c>
    </row>
    <row r="1220" spans="1:12" ht="14.25" customHeight="1" x14ac:dyDescent="0.3">
      <c r="A1220" s="3" t="s">
        <v>2315</v>
      </c>
      <c r="B1220" s="3" t="s">
        <v>2316</v>
      </c>
      <c r="C1220" s="3" t="s">
        <v>20</v>
      </c>
      <c r="E1220" s="3">
        <v>112</v>
      </c>
      <c r="F1220" s="3">
        <v>73</v>
      </c>
      <c r="G1220" s="3">
        <v>12082.84</v>
      </c>
      <c r="H1220" s="3">
        <v>1353278.08</v>
      </c>
      <c r="I1220" s="4">
        <v>45779</v>
      </c>
      <c r="J1220" s="4">
        <v>45893</v>
      </c>
      <c r="K1220" s="3" t="s">
        <v>57</v>
      </c>
      <c r="L1220" s="5" t="s">
        <v>17</v>
      </c>
    </row>
    <row r="1221" spans="1:12" ht="14.25" customHeight="1" x14ac:dyDescent="0.3">
      <c r="A1221" s="3" t="s">
        <v>2317</v>
      </c>
      <c r="B1221" s="3" t="s">
        <v>2318</v>
      </c>
      <c r="C1221" s="3" t="s">
        <v>40</v>
      </c>
      <c r="D1221" s="3" t="s">
        <v>53</v>
      </c>
      <c r="E1221" s="3">
        <v>83</v>
      </c>
      <c r="F1221" s="3">
        <v>57</v>
      </c>
      <c r="G1221" s="3">
        <v>2910.74</v>
      </c>
      <c r="H1221" s="3">
        <v>241591.42</v>
      </c>
      <c r="I1221" s="4">
        <v>45847</v>
      </c>
      <c r="J1221" s="4">
        <v>45895</v>
      </c>
      <c r="K1221" s="3" t="s">
        <v>57</v>
      </c>
      <c r="L1221" s="5" t="s">
        <v>58</v>
      </c>
    </row>
    <row r="1222" spans="1:12" ht="14.25" customHeight="1" x14ac:dyDescent="0.3">
      <c r="A1222" s="3" t="s">
        <v>543</v>
      </c>
      <c r="B1222" s="3" t="s">
        <v>1331</v>
      </c>
      <c r="C1222" s="3" t="s">
        <v>20</v>
      </c>
      <c r="D1222" s="3" t="s">
        <v>53</v>
      </c>
      <c r="E1222" s="3">
        <v>187</v>
      </c>
      <c r="F1222" s="3">
        <v>61</v>
      </c>
      <c r="G1222" s="3">
        <v>4704.99</v>
      </c>
      <c r="H1222" s="3">
        <v>879833.13</v>
      </c>
      <c r="I1222" s="4">
        <v>45712</v>
      </c>
      <c r="J1222" s="4">
        <v>45914</v>
      </c>
      <c r="K1222" s="3" t="s">
        <v>57</v>
      </c>
      <c r="L1222" s="5" t="s">
        <v>33</v>
      </c>
    </row>
    <row r="1223" spans="1:12" ht="14.25" customHeight="1" x14ac:dyDescent="0.3">
      <c r="A1223" s="3" t="s">
        <v>2189</v>
      </c>
      <c r="B1223" s="3" t="s">
        <v>2319</v>
      </c>
      <c r="C1223" s="3" t="s">
        <v>40</v>
      </c>
      <c r="D1223" s="3" t="s">
        <v>45</v>
      </c>
      <c r="E1223" s="3">
        <v>104</v>
      </c>
      <c r="F1223" s="3">
        <v>61</v>
      </c>
      <c r="G1223" s="3">
        <v>5059.05</v>
      </c>
      <c r="H1223" s="3">
        <v>526141.20000000007</v>
      </c>
      <c r="I1223" s="4">
        <v>45792</v>
      </c>
      <c r="J1223" s="4">
        <v>45898</v>
      </c>
      <c r="K1223" s="3" t="s">
        <v>54</v>
      </c>
      <c r="L1223" s="5" t="s">
        <v>58</v>
      </c>
    </row>
    <row r="1224" spans="1:12" ht="14.25" customHeight="1" x14ac:dyDescent="0.3">
      <c r="A1224" s="3" t="s">
        <v>2320</v>
      </c>
      <c r="B1224" s="3" t="s">
        <v>2321</v>
      </c>
      <c r="C1224" s="3" t="s">
        <v>14</v>
      </c>
      <c r="D1224" s="3" t="s">
        <v>53</v>
      </c>
      <c r="E1224" s="3">
        <v>21</v>
      </c>
      <c r="F1224" s="3">
        <v>76</v>
      </c>
      <c r="G1224" s="3">
        <v>16996.46</v>
      </c>
      <c r="H1224" s="3">
        <v>356925.66</v>
      </c>
      <c r="I1224" s="4">
        <v>45818</v>
      </c>
      <c r="J1224" s="4">
        <v>45903</v>
      </c>
      <c r="K1224" s="3" t="s">
        <v>16</v>
      </c>
      <c r="L1224" s="5" t="s">
        <v>17</v>
      </c>
    </row>
    <row r="1225" spans="1:12" ht="14.25" customHeight="1" x14ac:dyDescent="0.3">
      <c r="A1225" s="3" t="s">
        <v>2322</v>
      </c>
      <c r="B1225" s="3" t="s">
        <v>2323</v>
      </c>
      <c r="C1225" s="3" t="s">
        <v>20</v>
      </c>
      <c r="D1225" s="3" t="s">
        <v>41</v>
      </c>
      <c r="E1225" s="3">
        <v>79</v>
      </c>
      <c r="F1225" s="3">
        <v>53</v>
      </c>
      <c r="G1225" s="3">
        <v>3709.88</v>
      </c>
      <c r="H1225" s="3">
        <v>293080.52</v>
      </c>
      <c r="I1225" s="4">
        <v>45681</v>
      </c>
      <c r="J1225" s="4">
        <v>45867</v>
      </c>
      <c r="K1225" s="3" t="s">
        <v>54</v>
      </c>
      <c r="L1225" s="5" t="s">
        <v>17</v>
      </c>
    </row>
    <row r="1226" spans="1:12" ht="14.25" customHeight="1" x14ac:dyDescent="0.3">
      <c r="A1226" s="3" t="s">
        <v>2324</v>
      </c>
      <c r="B1226" s="3" t="s">
        <v>1201</v>
      </c>
      <c r="C1226" s="3" t="s">
        <v>44</v>
      </c>
      <c r="D1226" s="3" t="s">
        <v>41</v>
      </c>
      <c r="E1226" s="3">
        <v>167</v>
      </c>
      <c r="F1226" s="3">
        <v>92</v>
      </c>
      <c r="G1226" s="3">
        <v>9333.4699999999993</v>
      </c>
      <c r="H1226" s="3">
        <v>1558689.49</v>
      </c>
      <c r="I1226" s="4">
        <v>45734</v>
      </c>
      <c r="J1226" s="4">
        <v>45909</v>
      </c>
      <c r="K1226" s="3" t="s">
        <v>46</v>
      </c>
      <c r="L1226" s="5" t="s">
        <v>33</v>
      </c>
    </row>
    <row r="1227" spans="1:12" ht="14.25" customHeight="1" x14ac:dyDescent="0.3">
      <c r="A1227" s="3" t="s">
        <v>2325</v>
      </c>
      <c r="B1227" s="3" t="s">
        <v>390</v>
      </c>
      <c r="C1227" s="3" t="s">
        <v>20</v>
      </c>
      <c r="D1227" s="3" t="s">
        <v>45</v>
      </c>
      <c r="E1227" s="3">
        <v>95</v>
      </c>
      <c r="F1227" s="3">
        <v>67</v>
      </c>
      <c r="G1227" s="3">
        <v>605.65</v>
      </c>
      <c r="H1227" s="3">
        <v>57536.75</v>
      </c>
      <c r="I1227" s="4">
        <v>45822</v>
      </c>
      <c r="J1227" s="4">
        <v>45876</v>
      </c>
      <c r="L1227" s="5" t="s">
        <v>17</v>
      </c>
    </row>
    <row r="1228" spans="1:12" ht="14.25" customHeight="1" x14ac:dyDescent="0.3">
      <c r="A1228" s="3" t="s">
        <v>2326</v>
      </c>
      <c r="B1228" s="3" t="s">
        <v>2327</v>
      </c>
      <c r="C1228" s="3" t="s">
        <v>40</v>
      </c>
      <c r="D1228" s="3" t="s">
        <v>45</v>
      </c>
      <c r="E1228" s="3">
        <v>65</v>
      </c>
      <c r="F1228" s="3">
        <v>84</v>
      </c>
      <c r="G1228" s="3">
        <v>13473.3</v>
      </c>
      <c r="H1228" s="3">
        <v>875764.5</v>
      </c>
      <c r="I1228" s="4">
        <v>45778</v>
      </c>
      <c r="J1228" s="4">
        <v>45852</v>
      </c>
      <c r="K1228" s="3" t="s">
        <v>57</v>
      </c>
      <c r="L1228" s="5" t="s">
        <v>17</v>
      </c>
    </row>
    <row r="1229" spans="1:12" ht="14.25" customHeight="1" x14ac:dyDescent="0.3">
      <c r="A1229" s="3" t="s">
        <v>2328</v>
      </c>
      <c r="B1229" s="3" t="s">
        <v>2329</v>
      </c>
      <c r="C1229" s="3" t="s">
        <v>44</v>
      </c>
      <c r="D1229" s="3" t="s">
        <v>53</v>
      </c>
      <c r="E1229" s="3">
        <v>158</v>
      </c>
      <c r="F1229" s="3">
        <v>76</v>
      </c>
      <c r="G1229" s="3">
        <v>19307.79</v>
      </c>
      <c r="H1229" s="3">
        <v>3050630.82</v>
      </c>
      <c r="I1229" s="4">
        <v>45696</v>
      </c>
      <c r="J1229" s="4">
        <v>45909</v>
      </c>
      <c r="L1229" s="5" t="s">
        <v>33</v>
      </c>
    </row>
    <row r="1230" spans="1:12" ht="14.25" customHeight="1" x14ac:dyDescent="0.3">
      <c r="A1230" s="3" t="s">
        <v>2330</v>
      </c>
      <c r="B1230" s="3" t="s">
        <v>2331</v>
      </c>
      <c r="C1230" s="3" t="s">
        <v>20</v>
      </c>
      <c r="D1230" s="3" t="s">
        <v>15</v>
      </c>
      <c r="E1230" s="3">
        <v>14</v>
      </c>
      <c r="F1230" s="3">
        <v>31</v>
      </c>
      <c r="G1230" s="3">
        <v>11860.74</v>
      </c>
      <c r="H1230" s="3">
        <v>166050.35999999999</v>
      </c>
      <c r="I1230" s="4">
        <v>45843</v>
      </c>
      <c r="J1230" s="4">
        <v>45938</v>
      </c>
      <c r="K1230" s="3" t="s">
        <v>54</v>
      </c>
      <c r="L1230" s="5" t="s">
        <v>33</v>
      </c>
    </row>
    <row r="1231" spans="1:12" ht="14.25" customHeight="1" x14ac:dyDescent="0.3">
      <c r="A1231" s="3" t="s">
        <v>2332</v>
      </c>
      <c r="B1231" s="3" t="s">
        <v>1029</v>
      </c>
      <c r="C1231" s="3" t="s">
        <v>20</v>
      </c>
      <c r="D1231" s="3" t="s">
        <v>15</v>
      </c>
      <c r="E1231" s="3">
        <v>102</v>
      </c>
      <c r="F1231" s="3">
        <v>43</v>
      </c>
      <c r="G1231" s="3">
        <v>7286.93</v>
      </c>
      <c r="H1231" s="3">
        <v>743266.86</v>
      </c>
      <c r="I1231" s="4">
        <v>45743</v>
      </c>
      <c r="J1231" s="4">
        <v>45920</v>
      </c>
      <c r="K1231" s="3" t="s">
        <v>54</v>
      </c>
      <c r="L1231" s="5" t="s">
        <v>58</v>
      </c>
    </row>
    <row r="1232" spans="1:12" ht="14.25" customHeight="1" x14ac:dyDescent="0.3">
      <c r="A1232" s="3" t="s">
        <v>2333</v>
      </c>
      <c r="B1232" s="3" t="s">
        <v>1627</v>
      </c>
      <c r="C1232" s="3" t="s">
        <v>20</v>
      </c>
      <c r="D1232" s="3" t="s">
        <v>53</v>
      </c>
      <c r="E1232" s="3">
        <v>77</v>
      </c>
      <c r="F1232" s="3">
        <v>37</v>
      </c>
      <c r="G1232" s="3">
        <v>2593.34</v>
      </c>
      <c r="H1232" s="3">
        <v>199687.18</v>
      </c>
      <c r="I1232" s="4">
        <v>45688</v>
      </c>
      <c r="J1232" s="4">
        <v>45901</v>
      </c>
      <c r="K1232" s="3" t="s">
        <v>54</v>
      </c>
      <c r="L1232" s="5" t="s">
        <v>17</v>
      </c>
    </row>
    <row r="1233" spans="1:12" ht="14.25" customHeight="1" x14ac:dyDescent="0.3">
      <c r="A1233" s="3" t="s">
        <v>1730</v>
      </c>
      <c r="B1233" s="3" t="s">
        <v>2334</v>
      </c>
      <c r="C1233" s="3" t="s">
        <v>28</v>
      </c>
      <c r="D1233" s="3" t="s">
        <v>53</v>
      </c>
      <c r="E1233" s="3">
        <v>127</v>
      </c>
      <c r="F1233" s="3">
        <v>77</v>
      </c>
      <c r="G1233" s="3">
        <v>8161.48</v>
      </c>
      <c r="H1233" s="3">
        <v>1036507.96</v>
      </c>
      <c r="I1233" s="4">
        <v>45685</v>
      </c>
      <c r="J1233" s="4">
        <v>45940</v>
      </c>
      <c r="L1233" s="5" t="s">
        <v>33</v>
      </c>
    </row>
    <row r="1234" spans="1:12" ht="14.25" customHeight="1" x14ac:dyDescent="0.3">
      <c r="A1234" s="3" t="s">
        <v>2335</v>
      </c>
      <c r="B1234" s="3" t="s">
        <v>2336</v>
      </c>
      <c r="C1234" s="3" t="s">
        <v>20</v>
      </c>
      <c r="D1234" s="3" t="s">
        <v>53</v>
      </c>
      <c r="E1234" s="3">
        <v>197</v>
      </c>
      <c r="F1234" s="3">
        <v>55</v>
      </c>
      <c r="G1234" s="3">
        <v>19829.5</v>
      </c>
      <c r="H1234" s="3">
        <v>3906411.5</v>
      </c>
      <c r="I1234" s="4">
        <v>45785</v>
      </c>
      <c r="J1234" s="4">
        <v>45908</v>
      </c>
      <c r="K1234" s="3" t="s">
        <v>16</v>
      </c>
      <c r="L1234" s="5" t="s">
        <v>30</v>
      </c>
    </row>
    <row r="1235" spans="1:12" ht="14.25" customHeight="1" x14ac:dyDescent="0.3">
      <c r="A1235" s="3" t="s">
        <v>2337</v>
      </c>
      <c r="B1235" s="3" t="s">
        <v>2338</v>
      </c>
      <c r="C1235" s="3" t="s">
        <v>44</v>
      </c>
      <c r="D1235" s="3" t="s">
        <v>15</v>
      </c>
      <c r="E1235" s="3">
        <v>126</v>
      </c>
      <c r="F1235" s="3">
        <v>99</v>
      </c>
      <c r="G1235" s="3">
        <v>19888.580000000002</v>
      </c>
      <c r="H1235" s="3">
        <v>2505961.08</v>
      </c>
      <c r="I1235" s="4">
        <v>45752</v>
      </c>
      <c r="J1235" s="4">
        <v>45895</v>
      </c>
      <c r="K1235" s="3" t="s">
        <v>25</v>
      </c>
      <c r="L1235" s="5" t="s">
        <v>30</v>
      </c>
    </row>
    <row r="1236" spans="1:12" ht="14.25" customHeight="1" x14ac:dyDescent="0.3">
      <c r="A1236" s="3" t="s">
        <v>2339</v>
      </c>
      <c r="B1236" s="3" t="s">
        <v>2340</v>
      </c>
      <c r="C1236" s="3" t="s">
        <v>20</v>
      </c>
      <c r="D1236" s="3" t="s">
        <v>41</v>
      </c>
      <c r="E1236" s="3">
        <v>95</v>
      </c>
      <c r="F1236" s="3">
        <v>52</v>
      </c>
      <c r="G1236" s="3">
        <v>16758.740000000002</v>
      </c>
      <c r="H1236" s="3">
        <v>1592080.3</v>
      </c>
      <c r="I1236" s="4">
        <v>45768</v>
      </c>
      <c r="J1236" s="4">
        <v>45871</v>
      </c>
      <c r="K1236" s="3" t="s">
        <v>29</v>
      </c>
      <c r="L1236" s="5" t="s">
        <v>33</v>
      </c>
    </row>
    <row r="1237" spans="1:12" ht="14.25" customHeight="1" x14ac:dyDescent="0.3">
      <c r="A1237" s="3" t="s">
        <v>2341</v>
      </c>
      <c r="B1237" s="3" t="s">
        <v>2342</v>
      </c>
      <c r="C1237" s="3" t="s">
        <v>28</v>
      </c>
      <c r="D1237" s="3" t="s">
        <v>41</v>
      </c>
      <c r="E1237" s="3">
        <v>37</v>
      </c>
      <c r="F1237" s="3">
        <v>86</v>
      </c>
      <c r="G1237" s="3">
        <v>5110.03</v>
      </c>
      <c r="H1237" s="3">
        <v>189071.11</v>
      </c>
      <c r="I1237" s="4">
        <v>45830</v>
      </c>
      <c r="J1237" s="4">
        <v>45882</v>
      </c>
      <c r="K1237" s="3" t="s">
        <v>29</v>
      </c>
      <c r="L1237" s="5" t="s">
        <v>33</v>
      </c>
    </row>
    <row r="1238" spans="1:12" ht="14.25" customHeight="1" x14ac:dyDescent="0.3">
      <c r="A1238" s="3" t="s">
        <v>2343</v>
      </c>
      <c r="B1238" s="3" t="s">
        <v>452</v>
      </c>
      <c r="C1238" s="3" t="s">
        <v>40</v>
      </c>
      <c r="D1238" s="3" t="s">
        <v>45</v>
      </c>
      <c r="E1238" s="3">
        <v>122</v>
      </c>
      <c r="F1238" s="3">
        <v>35</v>
      </c>
      <c r="G1238" s="3">
        <v>4396.93</v>
      </c>
      <c r="H1238" s="3">
        <v>536425.46000000008</v>
      </c>
      <c r="I1238" s="4">
        <v>45717</v>
      </c>
      <c r="J1238" s="4">
        <v>45931</v>
      </c>
      <c r="K1238" s="3" t="s">
        <v>29</v>
      </c>
      <c r="L1238" s="5" t="s">
        <v>30</v>
      </c>
    </row>
    <row r="1239" spans="1:12" ht="14.25" customHeight="1" x14ac:dyDescent="0.3">
      <c r="A1239" s="3" t="s">
        <v>2344</v>
      </c>
      <c r="B1239" s="3" t="s">
        <v>2345</v>
      </c>
      <c r="C1239" s="3" t="s">
        <v>44</v>
      </c>
      <c r="D1239" s="3" t="s">
        <v>24</v>
      </c>
      <c r="E1239" s="3">
        <v>197</v>
      </c>
      <c r="F1239" s="3">
        <v>31</v>
      </c>
      <c r="G1239" s="3">
        <v>6504.43</v>
      </c>
      <c r="H1239" s="3">
        <v>1281372.71</v>
      </c>
      <c r="I1239" s="4">
        <v>45796</v>
      </c>
      <c r="J1239" s="4">
        <v>45900</v>
      </c>
      <c r="K1239" s="3" t="s">
        <v>57</v>
      </c>
      <c r="L1239" s="5" t="s">
        <v>30</v>
      </c>
    </row>
    <row r="1240" spans="1:12" ht="14.25" customHeight="1" x14ac:dyDescent="0.3">
      <c r="A1240" s="3" t="s">
        <v>2346</v>
      </c>
      <c r="B1240" s="3" t="s">
        <v>2152</v>
      </c>
      <c r="C1240" s="3" t="s">
        <v>14</v>
      </c>
      <c r="D1240" s="3" t="s">
        <v>24</v>
      </c>
      <c r="E1240" s="3">
        <v>86</v>
      </c>
      <c r="G1240" s="3">
        <v>2591.02</v>
      </c>
      <c r="H1240" s="3">
        <v>222827.72</v>
      </c>
      <c r="I1240" s="4">
        <v>45768</v>
      </c>
      <c r="J1240" s="4">
        <v>45878</v>
      </c>
      <c r="K1240" s="3" t="s">
        <v>54</v>
      </c>
      <c r="L1240" s="5" t="s">
        <v>58</v>
      </c>
    </row>
    <row r="1241" spans="1:12" ht="14.25" customHeight="1" x14ac:dyDescent="0.3">
      <c r="A1241" s="3" t="s">
        <v>2347</v>
      </c>
      <c r="B1241" s="3" t="s">
        <v>2348</v>
      </c>
      <c r="C1241" s="3" t="s">
        <v>28</v>
      </c>
      <c r="D1241" s="3" t="s">
        <v>41</v>
      </c>
      <c r="E1241" s="3">
        <v>31</v>
      </c>
      <c r="F1241" s="3">
        <v>34</v>
      </c>
      <c r="G1241" s="3">
        <v>1933.66</v>
      </c>
      <c r="H1241" s="3">
        <v>59943.46</v>
      </c>
      <c r="I1241" s="4">
        <v>45818</v>
      </c>
      <c r="J1241" s="4">
        <v>45935</v>
      </c>
      <c r="K1241" s="3" t="s">
        <v>54</v>
      </c>
      <c r="L1241" s="5" t="s">
        <v>17</v>
      </c>
    </row>
    <row r="1242" spans="1:12" ht="14.25" customHeight="1" x14ac:dyDescent="0.3">
      <c r="A1242" s="3" t="s">
        <v>2349</v>
      </c>
      <c r="B1242" s="3" t="s">
        <v>2350</v>
      </c>
      <c r="C1242" s="3" t="s">
        <v>14</v>
      </c>
      <c r="D1242" s="3" t="s">
        <v>41</v>
      </c>
      <c r="E1242" s="3">
        <v>53</v>
      </c>
      <c r="G1242" s="3">
        <v>13013.27</v>
      </c>
      <c r="H1242" s="3">
        <v>689703.31</v>
      </c>
      <c r="I1242" s="4">
        <v>45736</v>
      </c>
      <c r="J1242" s="4">
        <v>45914</v>
      </c>
      <c r="K1242" s="3" t="s">
        <v>57</v>
      </c>
      <c r="L1242" s="5" t="s">
        <v>17</v>
      </c>
    </row>
    <row r="1243" spans="1:12" ht="14.25" customHeight="1" x14ac:dyDescent="0.3">
      <c r="A1243" s="3" t="s">
        <v>2351</v>
      </c>
      <c r="B1243" s="3" t="s">
        <v>2352</v>
      </c>
      <c r="C1243" s="3" t="s">
        <v>44</v>
      </c>
      <c r="D1243" s="3" t="s">
        <v>15</v>
      </c>
      <c r="E1243" s="3">
        <v>115</v>
      </c>
      <c r="F1243" s="3">
        <v>97</v>
      </c>
      <c r="G1243" s="3">
        <v>2408.46</v>
      </c>
      <c r="H1243" s="3">
        <v>276972.90000000002</v>
      </c>
      <c r="I1243" s="4">
        <v>45804</v>
      </c>
      <c r="J1243" s="4">
        <v>45918</v>
      </c>
      <c r="K1243" s="3" t="s">
        <v>25</v>
      </c>
      <c r="L1243" s="5" t="s">
        <v>30</v>
      </c>
    </row>
    <row r="1244" spans="1:12" ht="14.25" customHeight="1" x14ac:dyDescent="0.3">
      <c r="A1244" s="3" t="s">
        <v>2353</v>
      </c>
      <c r="B1244" s="3" t="s">
        <v>2354</v>
      </c>
      <c r="C1244" s="3" t="s">
        <v>20</v>
      </c>
      <c r="D1244" s="3" t="s">
        <v>45</v>
      </c>
      <c r="E1244" s="3">
        <v>30</v>
      </c>
      <c r="F1244" s="3">
        <v>36</v>
      </c>
      <c r="G1244" s="3">
        <v>11109.42</v>
      </c>
      <c r="H1244" s="3">
        <v>333282.59999999998</v>
      </c>
      <c r="I1244" s="4">
        <v>45851</v>
      </c>
      <c r="J1244" s="4">
        <v>45919</v>
      </c>
      <c r="K1244" s="3" t="s">
        <v>25</v>
      </c>
      <c r="L1244" s="5" t="s">
        <v>21</v>
      </c>
    </row>
    <row r="1245" spans="1:12" ht="14.25" customHeight="1" x14ac:dyDescent="0.3">
      <c r="A1245" s="3" t="s">
        <v>2355</v>
      </c>
      <c r="B1245" s="3" t="s">
        <v>1329</v>
      </c>
      <c r="C1245" s="3" t="s">
        <v>40</v>
      </c>
      <c r="D1245" s="3" t="s">
        <v>24</v>
      </c>
      <c r="F1245" s="3">
        <v>81</v>
      </c>
      <c r="G1245" s="3">
        <v>10828.97</v>
      </c>
      <c r="I1245" s="4">
        <v>45833</v>
      </c>
      <c r="J1245" s="4">
        <v>45919</v>
      </c>
      <c r="K1245" s="3" t="s">
        <v>54</v>
      </c>
      <c r="L1245" s="5" t="s">
        <v>33</v>
      </c>
    </row>
    <row r="1246" spans="1:12" ht="14.25" customHeight="1" x14ac:dyDescent="0.3">
      <c r="A1246" s="3" t="s">
        <v>2356</v>
      </c>
      <c r="B1246" s="3" t="s">
        <v>2357</v>
      </c>
      <c r="C1246" s="3" t="s">
        <v>40</v>
      </c>
      <c r="D1246" s="3" t="s">
        <v>41</v>
      </c>
      <c r="E1246" s="3">
        <v>140</v>
      </c>
      <c r="F1246" s="3">
        <v>54</v>
      </c>
      <c r="G1246" s="3">
        <v>17980.82</v>
      </c>
      <c r="H1246" s="3">
        <v>2517314.7999999998</v>
      </c>
      <c r="I1246" s="4">
        <v>45823</v>
      </c>
      <c r="J1246" s="4">
        <v>45868</v>
      </c>
      <c r="L1246" s="5" t="s">
        <v>30</v>
      </c>
    </row>
    <row r="1247" spans="1:12" ht="14.25" customHeight="1" x14ac:dyDescent="0.3">
      <c r="A1247" s="3" t="s">
        <v>2358</v>
      </c>
      <c r="B1247" s="3" t="s">
        <v>2359</v>
      </c>
      <c r="C1247" s="3" t="s">
        <v>28</v>
      </c>
      <c r="D1247" s="3" t="s">
        <v>53</v>
      </c>
      <c r="E1247" s="3">
        <v>152</v>
      </c>
      <c r="F1247" s="3">
        <v>41</v>
      </c>
      <c r="G1247" s="3">
        <v>13342.04</v>
      </c>
      <c r="H1247" s="3">
        <v>2027990.08</v>
      </c>
      <c r="I1247" s="4">
        <v>45699</v>
      </c>
      <c r="J1247" s="4">
        <v>45876</v>
      </c>
      <c r="K1247" s="3" t="s">
        <v>16</v>
      </c>
      <c r="L1247" s="5" t="s">
        <v>33</v>
      </c>
    </row>
    <row r="1248" spans="1:12" ht="14.25" customHeight="1" x14ac:dyDescent="0.3">
      <c r="A1248" s="3" t="s">
        <v>2360</v>
      </c>
      <c r="B1248" s="3" t="s">
        <v>2361</v>
      </c>
      <c r="C1248" s="3" t="s">
        <v>40</v>
      </c>
      <c r="D1248" s="3" t="s">
        <v>41</v>
      </c>
      <c r="E1248" s="3">
        <v>88</v>
      </c>
      <c r="F1248" s="3">
        <v>91</v>
      </c>
      <c r="G1248" s="3">
        <v>1944.56</v>
      </c>
      <c r="H1248" s="3">
        <v>171121.28</v>
      </c>
      <c r="I1248" s="4">
        <v>45710</v>
      </c>
      <c r="J1248" s="4">
        <v>45858</v>
      </c>
      <c r="K1248" s="3" t="s">
        <v>29</v>
      </c>
      <c r="L1248" s="5" t="s">
        <v>21</v>
      </c>
    </row>
    <row r="1249" spans="1:12" ht="14.25" customHeight="1" x14ac:dyDescent="0.3">
      <c r="A1249" s="3" t="s">
        <v>2362</v>
      </c>
      <c r="B1249" s="3" t="s">
        <v>2363</v>
      </c>
      <c r="C1249" s="3" t="s">
        <v>44</v>
      </c>
      <c r="D1249" s="3" t="s">
        <v>15</v>
      </c>
      <c r="E1249" s="3">
        <v>166</v>
      </c>
      <c r="G1249" s="3">
        <v>8909.8700000000008</v>
      </c>
      <c r="H1249" s="3">
        <v>1479038.42</v>
      </c>
      <c r="I1249" s="4">
        <v>45837</v>
      </c>
      <c r="J1249" s="4">
        <v>45901</v>
      </c>
      <c r="K1249" s="3" t="s">
        <v>25</v>
      </c>
      <c r="L1249" s="5" t="s">
        <v>58</v>
      </c>
    </row>
    <row r="1250" spans="1:12" ht="14.25" customHeight="1" x14ac:dyDescent="0.3">
      <c r="A1250" s="3" t="s">
        <v>2364</v>
      </c>
      <c r="B1250" s="3" t="s">
        <v>2365</v>
      </c>
      <c r="C1250" s="3" t="s">
        <v>44</v>
      </c>
      <c r="D1250" s="3" t="s">
        <v>41</v>
      </c>
      <c r="E1250" s="3">
        <v>98</v>
      </c>
      <c r="F1250" s="3">
        <v>39</v>
      </c>
      <c r="G1250" s="3">
        <v>11675.15</v>
      </c>
      <c r="H1250" s="3">
        <v>1144164.7</v>
      </c>
      <c r="I1250" s="4">
        <v>45749</v>
      </c>
      <c r="J1250" s="4">
        <v>45866</v>
      </c>
      <c r="K1250" s="3" t="s">
        <v>46</v>
      </c>
      <c r="L1250" s="5" t="s">
        <v>21</v>
      </c>
    </row>
    <row r="1251" spans="1:12" ht="14.25" customHeight="1" x14ac:dyDescent="0.3">
      <c r="A1251" s="3" t="s">
        <v>2366</v>
      </c>
      <c r="B1251" s="3" t="s">
        <v>2367</v>
      </c>
      <c r="C1251" s="3" t="s">
        <v>20</v>
      </c>
      <c r="D1251" s="3" t="s">
        <v>24</v>
      </c>
      <c r="E1251" s="3">
        <v>126</v>
      </c>
      <c r="F1251" s="3">
        <v>77</v>
      </c>
      <c r="G1251" s="3">
        <v>9555.4</v>
      </c>
      <c r="H1251" s="3">
        <v>1203980.3999999999</v>
      </c>
      <c r="I1251" s="4">
        <v>45787</v>
      </c>
      <c r="J1251" s="4">
        <v>45881</v>
      </c>
      <c r="K1251" s="3" t="s">
        <v>16</v>
      </c>
      <c r="L1251" s="5" t="s">
        <v>58</v>
      </c>
    </row>
    <row r="1252" spans="1:12" ht="14.25" customHeight="1" x14ac:dyDescent="0.3">
      <c r="A1252" s="3" t="s">
        <v>868</v>
      </c>
      <c r="B1252" s="3" t="s">
        <v>2368</v>
      </c>
      <c r="C1252" s="3" t="s">
        <v>44</v>
      </c>
      <c r="D1252" s="3" t="s">
        <v>15</v>
      </c>
      <c r="E1252" s="3">
        <v>80</v>
      </c>
      <c r="F1252" s="3">
        <v>85</v>
      </c>
      <c r="G1252" s="3">
        <v>13466.52</v>
      </c>
      <c r="H1252" s="3">
        <v>1077321.6000000001</v>
      </c>
      <c r="I1252" s="4">
        <v>45728</v>
      </c>
      <c r="J1252" s="4">
        <v>45900</v>
      </c>
      <c r="K1252" s="3" t="s">
        <v>16</v>
      </c>
      <c r="L1252" s="5" t="s">
        <v>33</v>
      </c>
    </row>
    <row r="1253" spans="1:12" ht="14.25" customHeight="1" x14ac:dyDescent="0.3">
      <c r="A1253" s="3" t="s">
        <v>2369</v>
      </c>
      <c r="B1253" s="3" t="s">
        <v>1591</v>
      </c>
      <c r="C1253" s="3" t="s">
        <v>44</v>
      </c>
      <c r="D1253" s="3" t="s">
        <v>45</v>
      </c>
      <c r="E1253" s="3">
        <v>7</v>
      </c>
      <c r="F1253" s="3">
        <v>48</v>
      </c>
      <c r="G1253" s="3">
        <v>13908.34</v>
      </c>
      <c r="H1253" s="3">
        <v>97358.38</v>
      </c>
      <c r="I1253" s="4">
        <v>45820</v>
      </c>
      <c r="J1253" s="4">
        <v>45904</v>
      </c>
      <c r="K1253" s="3" t="s">
        <v>25</v>
      </c>
      <c r="L1253" s="5" t="s">
        <v>33</v>
      </c>
    </row>
    <row r="1254" spans="1:12" ht="14.25" customHeight="1" x14ac:dyDescent="0.3">
      <c r="A1254" s="3" t="s">
        <v>439</v>
      </c>
      <c r="B1254" s="3" t="s">
        <v>2370</v>
      </c>
      <c r="C1254" s="3" t="s">
        <v>44</v>
      </c>
      <c r="D1254" s="3" t="s">
        <v>24</v>
      </c>
      <c r="E1254" s="3">
        <v>130</v>
      </c>
      <c r="F1254" s="3">
        <v>79</v>
      </c>
      <c r="G1254" s="3">
        <v>2610.1</v>
      </c>
      <c r="H1254" s="3">
        <v>339313</v>
      </c>
      <c r="I1254" s="4">
        <v>45832</v>
      </c>
      <c r="J1254" s="4">
        <v>45896</v>
      </c>
      <c r="K1254" s="3" t="s">
        <v>29</v>
      </c>
      <c r="L1254" s="5" t="s">
        <v>21</v>
      </c>
    </row>
    <row r="1255" spans="1:12" ht="14.25" customHeight="1" x14ac:dyDescent="0.3">
      <c r="A1255" s="3" t="s">
        <v>2371</v>
      </c>
      <c r="B1255" s="3" t="s">
        <v>2372</v>
      </c>
      <c r="C1255" s="3" t="s">
        <v>28</v>
      </c>
      <c r="D1255" s="3" t="s">
        <v>41</v>
      </c>
      <c r="E1255" s="3">
        <v>107</v>
      </c>
      <c r="F1255" s="3">
        <v>95</v>
      </c>
      <c r="G1255" s="3">
        <v>11474.22</v>
      </c>
      <c r="H1255" s="3">
        <v>1227741.54</v>
      </c>
      <c r="I1255" s="4">
        <v>45782</v>
      </c>
      <c r="J1255" s="4">
        <v>45922</v>
      </c>
      <c r="K1255" s="3" t="s">
        <v>46</v>
      </c>
      <c r="L1255" s="5" t="s">
        <v>33</v>
      </c>
    </row>
    <row r="1256" spans="1:12" ht="14.25" customHeight="1" x14ac:dyDescent="0.3">
      <c r="A1256" s="3" t="s">
        <v>2373</v>
      </c>
      <c r="B1256" s="3" t="s">
        <v>791</v>
      </c>
      <c r="C1256" s="3" t="s">
        <v>20</v>
      </c>
      <c r="D1256" s="3" t="s">
        <v>41</v>
      </c>
      <c r="E1256" s="3">
        <v>166</v>
      </c>
      <c r="F1256" s="3">
        <v>23</v>
      </c>
      <c r="G1256" s="3">
        <v>8547.4599999999991</v>
      </c>
      <c r="H1256" s="3">
        <v>1418878.36</v>
      </c>
      <c r="I1256" s="4">
        <v>45693</v>
      </c>
      <c r="J1256" s="4">
        <v>45854</v>
      </c>
      <c r="L1256" s="5" t="s">
        <v>17</v>
      </c>
    </row>
    <row r="1257" spans="1:12" ht="14.25" customHeight="1" x14ac:dyDescent="0.3">
      <c r="A1257" s="3" t="s">
        <v>2374</v>
      </c>
      <c r="B1257" s="3" t="s">
        <v>1763</v>
      </c>
      <c r="C1257" s="3" t="s">
        <v>20</v>
      </c>
      <c r="D1257" s="3" t="s">
        <v>24</v>
      </c>
      <c r="E1257" s="3">
        <v>101</v>
      </c>
      <c r="F1257" s="3">
        <v>64</v>
      </c>
      <c r="G1257" s="3">
        <v>15617.94</v>
      </c>
      <c r="H1257" s="3">
        <v>1577411.94</v>
      </c>
      <c r="I1257" s="4">
        <v>45722</v>
      </c>
      <c r="J1257" s="4">
        <v>45893</v>
      </c>
      <c r="K1257" s="3" t="s">
        <v>16</v>
      </c>
      <c r="L1257" s="5" t="s">
        <v>33</v>
      </c>
    </row>
    <row r="1258" spans="1:12" ht="14.25" customHeight="1" x14ac:dyDescent="0.3">
      <c r="A1258" s="3" t="s">
        <v>2375</v>
      </c>
      <c r="B1258" s="3" t="s">
        <v>2376</v>
      </c>
      <c r="C1258" s="3" t="s">
        <v>40</v>
      </c>
      <c r="E1258" s="3">
        <v>184</v>
      </c>
      <c r="F1258" s="3">
        <v>71</v>
      </c>
      <c r="G1258" s="3">
        <v>9866.49</v>
      </c>
      <c r="H1258" s="3">
        <v>1815434.16</v>
      </c>
      <c r="I1258" s="4">
        <v>45813</v>
      </c>
      <c r="J1258" s="4">
        <v>45876</v>
      </c>
      <c r="K1258" s="3" t="s">
        <v>16</v>
      </c>
      <c r="L1258" s="5" t="s">
        <v>21</v>
      </c>
    </row>
    <row r="1259" spans="1:12" ht="14.25" customHeight="1" x14ac:dyDescent="0.3">
      <c r="A1259" s="3" t="s">
        <v>1993</v>
      </c>
      <c r="B1259" s="3" t="s">
        <v>2377</v>
      </c>
      <c r="C1259" s="3" t="s">
        <v>20</v>
      </c>
      <c r="D1259" s="3" t="s">
        <v>45</v>
      </c>
      <c r="E1259" s="3">
        <v>199</v>
      </c>
      <c r="F1259" s="3">
        <v>91</v>
      </c>
      <c r="G1259" s="3">
        <v>19271.419999999998</v>
      </c>
      <c r="H1259" s="3">
        <v>3835012.58</v>
      </c>
      <c r="I1259" s="4">
        <v>45677</v>
      </c>
      <c r="J1259" s="4">
        <v>45886</v>
      </c>
      <c r="K1259" s="3" t="s">
        <v>25</v>
      </c>
      <c r="L1259" s="5" t="s">
        <v>21</v>
      </c>
    </row>
    <row r="1260" spans="1:12" ht="14.25" customHeight="1" x14ac:dyDescent="0.3">
      <c r="A1260" s="3" t="s">
        <v>2378</v>
      </c>
      <c r="B1260" s="3" t="s">
        <v>2379</v>
      </c>
      <c r="C1260" s="3" t="s">
        <v>40</v>
      </c>
      <c r="D1260" s="3" t="s">
        <v>41</v>
      </c>
      <c r="E1260" s="3">
        <v>114</v>
      </c>
      <c r="G1260" s="3">
        <v>5996.61</v>
      </c>
      <c r="H1260" s="3">
        <v>683613.53999999992</v>
      </c>
      <c r="I1260" s="4">
        <v>45806</v>
      </c>
      <c r="J1260" s="4">
        <v>45925</v>
      </c>
      <c r="K1260" s="3" t="s">
        <v>29</v>
      </c>
      <c r="L1260" s="5" t="s">
        <v>33</v>
      </c>
    </row>
    <row r="1261" spans="1:12" ht="14.25" customHeight="1" x14ac:dyDescent="0.3">
      <c r="A1261" s="3" t="s">
        <v>2380</v>
      </c>
      <c r="B1261" s="3" t="s">
        <v>2381</v>
      </c>
      <c r="C1261" s="3" t="s">
        <v>44</v>
      </c>
      <c r="D1261" s="3" t="s">
        <v>24</v>
      </c>
      <c r="E1261" s="3">
        <v>155</v>
      </c>
      <c r="F1261" s="3">
        <v>28</v>
      </c>
      <c r="G1261" s="3">
        <v>1766.34</v>
      </c>
      <c r="H1261" s="3">
        <v>273782.7</v>
      </c>
      <c r="I1261" s="4">
        <v>45760</v>
      </c>
      <c r="J1261" s="4">
        <v>45927</v>
      </c>
      <c r="K1261" s="3" t="s">
        <v>29</v>
      </c>
      <c r="L1261" s="5" t="s">
        <v>30</v>
      </c>
    </row>
    <row r="1262" spans="1:12" ht="14.25" customHeight="1" x14ac:dyDescent="0.3">
      <c r="A1262" s="3" t="s">
        <v>2382</v>
      </c>
      <c r="B1262" s="3" t="s">
        <v>2383</v>
      </c>
      <c r="C1262" s="3" t="s">
        <v>14</v>
      </c>
      <c r="D1262" s="3" t="s">
        <v>45</v>
      </c>
      <c r="E1262" s="3">
        <v>38</v>
      </c>
      <c r="F1262" s="3">
        <v>70</v>
      </c>
      <c r="G1262" s="3">
        <v>11732.47</v>
      </c>
      <c r="H1262" s="3">
        <v>445833.86</v>
      </c>
      <c r="I1262" s="4">
        <v>45851</v>
      </c>
      <c r="J1262" s="4">
        <v>45891</v>
      </c>
      <c r="K1262" s="3" t="s">
        <v>54</v>
      </c>
      <c r="L1262" s="5" t="s">
        <v>33</v>
      </c>
    </row>
    <row r="1263" spans="1:12" ht="14.25" customHeight="1" x14ac:dyDescent="0.3">
      <c r="A1263" s="3" t="s">
        <v>2384</v>
      </c>
      <c r="B1263" s="3" t="s">
        <v>2385</v>
      </c>
      <c r="C1263" s="3" t="s">
        <v>44</v>
      </c>
      <c r="D1263" s="3" t="s">
        <v>24</v>
      </c>
      <c r="F1263" s="3">
        <v>45</v>
      </c>
      <c r="G1263" s="3">
        <v>5948.52</v>
      </c>
      <c r="I1263" s="4">
        <v>45680</v>
      </c>
      <c r="J1263" s="4">
        <v>45904</v>
      </c>
      <c r="K1263" s="3" t="s">
        <v>54</v>
      </c>
      <c r="L1263" s="5" t="s">
        <v>17</v>
      </c>
    </row>
    <row r="1264" spans="1:12" ht="14.25" customHeight="1" x14ac:dyDescent="0.3">
      <c r="A1264" s="3" t="s">
        <v>2386</v>
      </c>
      <c r="B1264" s="3" t="s">
        <v>2387</v>
      </c>
      <c r="C1264" s="3" t="s">
        <v>28</v>
      </c>
      <c r="D1264" s="3" t="s">
        <v>24</v>
      </c>
      <c r="E1264" s="3">
        <v>170</v>
      </c>
      <c r="F1264" s="3">
        <v>38</v>
      </c>
      <c r="G1264" s="3">
        <v>13801.74</v>
      </c>
      <c r="H1264" s="3">
        <v>2346295.7999999998</v>
      </c>
      <c r="I1264" s="4">
        <v>45846</v>
      </c>
      <c r="J1264" s="4">
        <v>45884</v>
      </c>
      <c r="K1264" s="3" t="s">
        <v>16</v>
      </c>
      <c r="L1264" s="5" t="s">
        <v>58</v>
      </c>
    </row>
    <row r="1265" spans="1:12" ht="14.25" customHeight="1" x14ac:dyDescent="0.3">
      <c r="A1265" s="3" t="s">
        <v>2388</v>
      </c>
      <c r="B1265" s="3" t="s">
        <v>2389</v>
      </c>
      <c r="C1265" s="3" t="s">
        <v>44</v>
      </c>
      <c r="D1265" s="3" t="s">
        <v>45</v>
      </c>
      <c r="E1265" s="3">
        <v>115</v>
      </c>
      <c r="F1265" s="3">
        <v>61</v>
      </c>
      <c r="G1265" s="3">
        <v>3120.69</v>
      </c>
      <c r="H1265" s="3">
        <v>358879.35</v>
      </c>
      <c r="I1265" s="4">
        <v>45695</v>
      </c>
      <c r="J1265" s="4">
        <v>45867</v>
      </c>
      <c r="L1265" s="5" t="s">
        <v>30</v>
      </c>
    </row>
    <row r="1266" spans="1:12" ht="14.25" customHeight="1" x14ac:dyDescent="0.3">
      <c r="A1266" s="3" t="s">
        <v>630</v>
      </c>
      <c r="B1266" s="3" t="s">
        <v>2390</v>
      </c>
      <c r="C1266" s="3" t="s">
        <v>44</v>
      </c>
      <c r="D1266" s="3" t="s">
        <v>15</v>
      </c>
      <c r="E1266" s="3">
        <v>51</v>
      </c>
      <c r="F1266" s="3">
        <v>66</v>
      </c>
      <c r="G1266" s="3">
        <v>7328.21</v>
      </c>
      <c r="H1266" s="3">
        <v>373738.71</v>
      </c>
      <c r="I1266" s="4">
        <v>45775</v>
      </c>
      <c r="J1266" s="4">
        <v>45922</v>
      </c>
      <c r="K1266" s="3" t="s">
        <v>25</v>
      </c>
      <c r="L1266" s="5" t="s">
        <v>17</v>
      </c>
    </row>
    <row r="1267" spans="1:12" ht="14.25" customHeight="1" x14ac:dyDescent="0.3">
      <c r="A1267" s="3" t="s">
        <v>2391</v>
      </c>
      <c r="B1267" s="3" t="s">
        <v>2392</v>
      </c>
      <c r="C1267" s="3" t="s">
        <v>20</v>
      </c>
      <c r="D1267" s="3" t="s">
        <v>45</v>
      </c>
      <c r="E1267" s="3">
        <v>102</v>
      </c>
      <c r="F1267" s="3">
        <v>80</v>
      </c>
      <c r="G1267" s="3">
        <v>19931.48</v>
      </c>
      <c r="H1267" s="3">
        <v>2033010.96</v>
      </c>
      <c r="I1267" s="4">
        <v>45688</v>
      </c>
      <c r="J1267" s="4">
        <v>45874</v>
      </c>
      <c r="L1267" s="5" t="s">
        <v>21</v>
      </c>
    </row>
    <row r="1268" spans="1:12" ht="14.25" customHeight="1" x14ac:dyDescent="0.3">
      <c r="A1268" s="3" t="s">
        <v>2393</v>
      </c>
      <c r="B1268" s="3" t="s">
        <v>2394</v>
      </c>
      <c r="C1268" s="3" t="s">
        <v>40</v>
      </c>
      <c r="D1268" s="3" t="s">
        <v>15</v>
      </c>
      <c r="E1268" s="3">
        <v>101</v>
      </c>
      <c r="F1268" s="3">
        <v>31</v>
      </c>
      <c r="G1268" s="3">
        <v>7204.5</v>
      </c>
      <c r="H1268" s="3">
        <v>727654.5</v>
      </c>
      <c r="I1268" s="4">
        <v>45705</v>
      </c>
      <c r="J1268" s="4">
        <v>45934</v>
      </c>
      <c r="K1268" s="3" t="s">
        <v>57</v>
      </c>
      <c r="L1268" s="5" t="s">
        <v>58</v>
      </c>
    </row>
    <row r="1269" spans="1:12" ht="14.25" customHeight="1" x14ac:dyDescent="0.3">
      <c r="A1269" s="3" t="s">
        <v>2395</v>
      </c>
      <c r="B1269" s="3" t="s">
        <v>2396</v>
      </c>
      <c r="C1269" s="3" t="s">
        <v>40</v>
      </c>
      <c r="D1269" s="3" t="s">
        <v>41</v>
      </c>
      <c r="F1269" s="3">
        <v>65</v>
      </c>
      <c r="G1269" s="3">
        <v>14661.15</v>
      </c>
      <c r="I1269" s="4">
        <v>45788</v>
      </c>
      <c r="J1269" s="4">
        <v>45871</v>
      </c>
      <c r="L1269" s="5" t="s">
        <v>17</v>
      </c>
    </row>
    <row r="1270" spans="1:12" ht="14.25" customHeight="1" x14ac:dyDescent="0.3">
      <c r="A1270" s="3" t="s">
        <v>941</v>
      </c>
      <c r="B1270" s="3" t="s">
        <v>2397</v>
      </c>
      <c r="C1270" s="3" t="s">
        <v>20</v>
      </c>
      <c r="D1270" s="3" t="s">
        <v>45</v>
      </c>
      <c r="E1270" s="3">
        <v>120</v>
      </c>
      <c r="F1270" s="3">
        <v>32</v>
      </c>
      <c r="G1270" s="3">
        <v>15342.22</v>
      </c>
      <c r="H1270" s="3">
        <v>1841066.4</v>
      </c>
      <c r="I1270" s="4">
        <v>45850</v>
      </c>
      <c r="J1270" s="4">
        <v>45885</v>
      </c>
      <c r="K1270" s="3" t="s">
        <v>25</v>
      </c>
      <c r="L1270" s="5" t="s">
        <v>21</v>
      </c>
    </row>
    <row r="1271" spans="1:12" ht="14.25" customHeight="1" x14ac:dyDescent="0.3">
      <c r="A1271" s="3" t="s">
        <v>1567</v>
      </c>
      <c r="B1271" s="3" t="s">
        <v>2398</v>
      </c>
      <c r="C1271" s="3" t="s">
        <v>44</v>
      </c>
      <c r="D1271" s="3" t="s">
        <v>41</v>
      </c>
      <c r="E1271" s="3">
        <v>53</v>
      </c>
      <c r="F1271" s="3">
        <v>76</v>
      </c>
      <c r="G1271" s="3">
        <v>19332.62</v>
      </c>
      <c r="H1271" s="3">
        <v>1024628.86</v>
      </c>
      <c r="I1271" s="4">
        <v>45744</v>
      </c>
      <c r="J1271" s="4">
        <v>45900</v>
      </c>
      <c r="K1271" s="3" t="s">
        <v>46</v>
      </c>
      <c r="L1271" s="5" t="s">
        <v>58</v>
      </c>
    </row>
    <row r="1272" spans="1:12" ht="14.25" customHeight="1" x14ac:dyDescent="0.3">
      <c r="A1272" s="3" t="s">
        <v>2399</v>
      </c>
      <c r="B1272" s="3" t="s">
        <v>2400</v>
      </c>
      <c r="C1272" s="3" t="s">
        <v>28</v>
      </c>
      <c r="D1272" s="3" t="s">
        <v>15</v>
      </c>
      <c r="E1272" s="3">
        <v>48</v>
      </c>
      <c r="F1272" s="3">
        <v>26</v>
      </c>
      <c r="G1272" s="3">
        <v>9110.9599999999991</v>
      </c>
      <c r="H1272" s="3">
        <v>437326.08000000002</v>
      </c>
      <c r="I1272" s="4">
        <v>45792</v>
      </c>
      <c r="J1272" s="4">
        <v>45894</v>
      </c>
      <c r="K1272" s="3" t="s">
        <v>54</v>
      </c>
      <c r="L1272" s="5" t="s">
        <v>58</v>
      </c>
    </row>
    <row r="1273" spans="1:12" ht="14.25" customHeight="1" x14ac:dyDescent="0.3">
      <c r="A1273" s="3" t="s">
        <v>2006</v>
      </c>
      <c r="B1273" s="3" t="s">
        <v>2401</v>
      </c>
      <c r="C1273" s="3" t="s">
        <v>14</v>
      </c>
      <c r="D1273" s="3" t="s">
        <v>45</v>
      </c>
      <c r="E1273" s="3">
        <v>172</v>
      </c>
      <c r="F1273" s="3">
        <v>42</v>
      </c>
      <c r="G1273" s="3">
        <v>6393.75</v>
      </c>
      <c r="H1273" s="3">
        <v>1099725</v>
      </c>
      <c r="I1273" s="4">
        <v>45811</v>
      </c>
      <c r="J1273" s="4">
        <v>45866</v>
      </c>
      <c r="L1273" s="5" t="s">
        <v>30</v>
      </c>
    </row>
    <row r="1274" spans="1:12" ht="14.25" customHeight="1" x14ac:dyDescent="0.3">
      <c r="A1274" s="3" t="s">
        <v>2402</v>
      </c>
      <c r="B1274" s="3" t="s">
        <v>701</v>
      </c>
      <c r="C1274" s="3" t="s">
        <v>28</v>
      </c>
      <c r="E1274" s="3">
        <v>110</v>
      </c>
      <c r="F1274" s="3">
        <v>76</v>
      </c>
      <c r="G1274" s="3">
        <v>7587.89</v>
      </c>
      <c r="H1274" s="3">
        <v>834667.9</v>
      </c>
      <c r="I1274" s="4">
        <v>45733</v>
      </c>
      <c r="J1274" s="4">
        <v>45858</v>
      </c>
      <c r="L1274" s="5" t="s">
        <v>30</v>
      </c>
    </row>
    <row r="1275" spans="1:12" ht="14.25" customHeight="1" x14ac:dyDescent="0.3">
      <c r="A1275" s="3" t="s">
        <v>2403</v>
      </c>
      <c r="B1275" s="3" t="s">
        <v>2404</v>
      </c>
      <c r="C1275" s="3" t="s">
        <v>28</v>
      </c>
      <c r="D1275" s="3" t="s">
        <v>41</v>
      </c>
      <c r="E1275" s="3">
        <v>163</v>
      </c>
      <c r="F1275" s="3">
        <v>33</v>
      </c>
      <c r="G1275" s="3">
        <v>3280.36</v>
      </c>
      <c r="H1275" s="3">
        <v>534698.68000000005</v>
      </c>
      <c r="I1275" s="4">
        <v>45748</v>
      </c>
      <c r="J1275" s="4">
        <v>45904</v>
      </c>
      <c r="K1275" s="3" t="s">
        <v>46</v>
      </c>
      <c r="L1275" s="5" t="s">
        <v>33</v>
      </c>
    </row>
    <row r="1276" spans="1:12" ht="14.25" customHeight="1" x14ac:dyDescent="0.3">
      <c r="A1276" s="3" t="s">
        <v>2405</v>
      </c>
      <c r="B1276" s="3" t="s">
        <v>2406</v>
      </c>
      <c r="C1276" s="3" t="s">
        <v>14</v>
      </c>
      <c r="D1276" s="3" t="s">
        <v>53</v>
      </c>
      <c r="E1276" s="3">
        <v>91</v>
      </c>
      <c r="F1276" s="3">
        <v>36</v>
      </c>
      <c r="G1276" s="3">
        <v>2171.4299999999998</v>
      </c>
      <c r="H1276" s="3">
        <v>197600.13</v>
      </c>
      <c r="I1276" s="4">
        <v>45782</v>
      </c>
      <c r="J1276" s="4">
        <v>45941</v>
      </c>
      <c r="K1276" s="3" t="s">
        <v>16</v>
      </c>
      <c r="L1276" s="5" t="s">
        <v>17</v>
      </c>
    </row>
    <row r="1277" spans="1:12" ht="14.25" customHeight="1" x14ac:dyDescent="0.3">
      <c r="A1277" s="3" t="s">
        <v>2407</v>
      </c>
      <c r="B1277" s="3" t="s">
        <v>611</v>
      </c>
      <c r="C1277" s="3" t="s">
        <v>20</v>
      </c>
      <c r="D1277" s="3" t="s">
        <v>41</v>
      </c>
      <c r="E1277" s="3">
        <v>157</v>
      </c>
      <c r="F1277" s="3">
        <v>64</v>
      </c>
      <c r="G1277" s="3">
        <v>2347.17</v>
      </c>
      <c r="H1277" s="3">
        <v>368505.69</v>
      </c>
      <c r="I1277" s="4">
        <v>45816</v>
      </c>
      <c r="J1277" s="4">
        <v>45909</v>
      </c>
      <c r="K1277" s="3" t="s">
        <v>16</v>
      </c>
      <c r="L1277" s="5" t="s">
        <v>21</v>
      </c>
    </row>
    <row r="1278" spans="1:12" ht="14.25" customHeight="1" x14ac:dyDescent="0.3">
      <c r="A1278" s="3" t="s">
        <v>2408</v>
      </c>
      <c r="B1278" s="3" t="s">
        <v>1657</v>
      </c>
      <c r="C1278" s="3" t="s">
        <v>40</v>
      </c>
      <c r="D1278" s="3" t="s">
        <v>15</v>
      </c>
      <c r="E1278" s="3">
        <v>101</v>
      </c>
      <c r="F1278" s="3">
        <v>66</v>
      </c>
      <c r="G1278" s="3">
        <v>12347.74</v>
      </c>
      <c r="H1278" s="3">
        <v>1247121.74</v>
      </c>
      <c r="I1278" s="4">
        <v>45767</v>
      </c>
      <c r="J1278" s="4">
        <v>45900</v>
      </c>
      <c r="K1278" s="3" t="s">
        <v>57</v>
      </c>
      <c r="L1278" s="5" t="s">
        <v>58</v>
      </c>
    </row>
    <row r="1279" spans="1:12" ht="14.25" customHeight="1" x14ac:dyDescent="0.3">
      <c r="A1279" s="3" t="s">
        <v>2409</v>
      </c>
      <c r="B1279" s="3" t="s">
        <v>2410</v>
      </c>
      <c r="C1279" s="3" t="s">
        <v>28</v>
      </c>
      <c r="D1279" s="3" t="s">
        <v>53</v>
      </c>
      <c r="E1279" s="3">
        <v>165</v>
      </c>
      <c r="F1279" s="3">
        <v>83</v>
      </c>
      <c r="G1279" s="3">
        <v>16283.78</v>
      </c>
      <c r="H1279" s="3">
        <v>2686823.7</v>
      </c>
      <c r="I1279" s="4">
        <v>45756</v>
      </c>
      <c r="J1279" s="4">
        <v>45882</v>
      </c>
      <c r="K1279" s="3" t="s">
        <v>25</v>
      </c>
      <c r="L1279" s="5" t="s">
        <v>21</v>
      </c>
    </row>
    <row r="1280" spans="1:12" ht="14.25" customHeight="1" x14ac:dyDescent="0.3">
      <c r="A1280" s="3" t="s">
        <v>2411</v>
      </c>
      <c r="B1280" s="3" t="s">
        <v>2412</v>
      </c>
      <c r="C1280" s="3" t="s">
        <v>44</v>
      </c>
      <c r="D1280" s="3" t="s">
        <v>15</v>
      </c>
      <c r="E1280" s="3">
        <v>6</v>
      </c>
      <c r="F1280" s="3">
        <v>41</v>
      </c>
      <c r="G1280" s="3">
        <v>2750.34</v>
      </c>
      <c r="H1280" s="3">
        <v>16502.04</v>
      </c>
      <c r="I1280" s="4">
        <v>45761</v>
      </c>
      <c r="J1280" s="4">
        <v>45934</v>
      </c>
      <c r="K1280" s="3" t="s">
        <v>16</v>
      </c>
      <c r="L1280" s="5" t="s">
        <v>58</v>
      </c>
    </row>
    <row r="1281" spans="1:12" ht="14.25" customHeight="1" x14ac:dyDescent="0.3">
      <c r="A1281" s="3" t="s">
        <v>2413</v>
      </c>
      <c r="B1281" s="3" t="s">
        <v>2414</v>
      </c>
      <c r="C1281" s="3" t="s">
        <v>28</v>
      </c>
      <c r="D1281" s="3" t="s">
        <v>24</v>
      </c>
      <c r="E1281" s="3">
        <v>73</v>
      </c>
      <c r="F1281" s="3">
        <v>29</v>
      </c>
      <c r="G1281" s="3">
        <v>5286.29</v>
      </c>
      <c r="H1281" s="3">
        <v>385899.17</v>
      </c>
      <c r="I1281" s="4">
        <v>45702</v>
      </c>
      <c r="J1281" s="4">
        <v>45856</v>
      </c>
      <c r="K1281" s="3" t="s">
        <v>29</v>
      </c>
      <c r="L1281" s="5" t="s">
        <v>17</v>
      </c>
    </row>
    <row r="1282" spans="1:12" ht="14.25" customHeight="1" x14ac:dyDescent="0.3">
      <c r="A1282" s="3" t="s">
        <v>2415</v>
      </c>
      <c r="B1282" s="3" t="s">
        <v>779</v>
      </c>
      <c r="C1282" s="3" t="s">
        <v>40</v>
      </c>
      <c r="D1282" s="3" t="s">
        <v>24</v>
      </c>
      <c r="E1282" s="3">
        <v>124</v>
      </c>
      <c r="F1282" s="3">
        <v>69</v>
      </c>
      <c r="G1282" s="3">
        <v>8059.16</v>
      </c>
      <c r="H1282" s="3">
        <v>999335.84</v>
      </c>
      <c r="I1282" s="4">
        <v>45837</v>
      </c>
      <c r="J1282" s="4">
        <v>45922</v>
      </c>
      <c r="L1282" s="5" t="s">
        <v>17</v>
      </c>
    </row>
    <row r="1283" spans="1:12" ht="14.25" customHeight="1" x14ac:dyDescent="0.3">
      <c r="A1283" s="3" t="s">
        <v>2416</v>
      </c>
      <c r="B1283" s="3" t="s">
        <v>2417</v>
      </c>
      <c r="C1283" s="3" t="s">
        <v>40</v>
      </c>
      <c r="D1283" s="3" t="s">
        <v>41</v>
      </c>
      <c r="E1283" s="3">
        <v>0</v>
      </c>
      <c r="F1283" s="3">
        <v>72</v>
      </c>
      <c r="G1283" s="3">
        <v>13528.65</v>
      </c>
      <c r="H1283" s="3">
        <v>0</v>
      </c>
      <c r="I1283" s="4">
        <v>45786</v>
      </c>
      <c r="J1283" s="4">
        <v>45921</v>
      </c>
      <c r="K1283" s="3" t="s">
        <v>29</v>
      </c>
      <c r="L1283" s="5" t="s">
        <v>30</v>
      </c>
    </row>
    <row r="1284" spans="1:12" ht="14.25" customHeight="1" x14ac:dyDescent="0.3">
      <c r="A1284" s="3" t="s">
        <v>2418</v>
      </c>
      <c r="B1284" s="3" t="s">
        <v>1197</v>
      </c>
      <c r="C1284" s="3" t="s">
        <v>28</v>
      </c>
      <c r="D1284" s="3" t="s">
        <v>45</v>
      </c>
      <c r="E1284" s="3">
        <v>144</v>
      </c>
      <c r="F1284" s="3">
        <v>23</v>
      </c>
      <c r="G1284" s="3">
        <v>4216.18</v>
      </c>
      <c r="H1284" s="3">
        <v>607129.92000000004</v>
      </c>
      <c r="I1284" s="4">
        <v>45702</v>
      </c>
      <c r="J1284" s="4">
        <v>45870</v>
      </c>
      <c r="K1284" s="3" t="s">
        <v>54</v>
      </c>
      <c r="L1284" s="5" t="s">
        <v>58</v>
      </c>
    </row>
    <row r="1285" spans="1:12" ht="14.25" customHeight="1" x14ac:dyDescent="0.3">
      <c r="A1285" s="3" t="s">
        <v>2419</v>
      </c>
      <c r="B1285" s="3" t="s">
        <v>2420</v>
      </c>
      <c r="C1285" s="3" t="s">
        <v>44</v>
      </c>
      <c r="D1285" s="3" t="s">
        <v>24</v>
      </c>
      <c r="E1285" s="3">
        <v>3</v>
      </c>
      <c r="F1285" s="3">
        <v>20</v>
      </c>
      <c r="G1285" s="3">
        <v>887.18</v>
      </c>
      <c r="H1285" s="3">
        <v>2661.54</v>
      </c>
      <c r="I1285" s="4">
        <v>45777</v>
      </c>
      <c r="J1285" s="4">
        <v>45852</v>
      </c>
      <c r="L1285" s="5" t="s">
        <v>58</v>
      </c>
    </row>
    <row r="1286" spans="1:12" ht="14.25" customHeight="1" x14ac:dyDescent="0.3">
      <c r="A1286" s="3" t="s">
        <v>2421</v>
      </c>
      <c r="B1286" s="3" t="s">
        <v>2422</v>
      </c>
      <c r="C1286" s="3" t="s">
        <v>44</v>
      </c>
      <c r="D1286" s="3" t="s">
        <v>45</v>
      </c>
      <c r="E1286" s="3">
        <v>188</v>
      </c>
      <c r="F1286" s="3">
        <v>54</v>
      </c>
      <c r="G1286" s="3">
        <v>2373.73</v>
      </c>
      <c r="H1286" s="3">
        <v>446261.24</v>
      </c>
      <c r="I1286" s="4">
        <v>45681</v>
      </c>
      <c r="J1286" s="4">
        <v>45913</v>
      </c>
      <c r="K1286" s="3" t="s">
        <v>54</v>
      </c>
      <c r="L1286" s="5" t="s">
        <v>33</v>
      </c>
    </row>
    <row r="1287" spans="1:12" ht="14.25" customHeight="1" x14ac:dyDescent="0.3">
      <c r="A1287" s="3" t="s">
        <v>1964</v>
      </c>
      <c r="B1287" s="3" t="s">
        <v>2423</v>
      </c>
      <c r="C1287" s="3" t="s">
        <v>20</v>
      </c>
      <c r="D1287" s="3" t="s">
        <v>24</v>
      </c>
      <c r="E1287" s="3">
        <v>35</v>
      </c>
      <c r="F1287" s="3">
        <v>69</v>
      </c>
      <c r="G1287" s="3">
        <v>10622.91</v>
      </c>
      <c r="H1287" s="3">
        <v>371801.85</v>
      </c>
      <c r="I1287" s="4">
        <v>45829</v>
      </c>
      <c r="J1287" s="4">
        <v>45940</v>
      </c>
      <c r="K1287" s="3" t="s">
        <v>29</v>
      </c>
      <c r="L1287" s="5" t="s">
        <v>17</v>
      </c>
    </row>
    <row r="1288" spans="1:12" ht="14.25" customHeight="1" x14ac:dyDescent="0.3">
      <c r="A1288" s="3" t="s">
        <v>2424</v>
      </c>
      <c r="B1288" s="3" t="s">
        <v>2425</v>
      </c>
      <c r="C1288" s="3" t="s">
        <v>14</v>
      </c>
      <c r="D1288" s="3" t="s">
        <v>41</v>
      </c>
      <c r="E1288" s="3">
        <v>26</v>
      </c>
      <c r="F1288" s="3">
        <v>51</v>
      </c>
      <c r="G1288" s="3">
        <v>18164.97</v>
      </c>
      <c r="H1288" s="3">
        <v>472289.22</v>
      </c>
      <c r="I1288" s="4">
        <v>45845</v>
      </c>
      <c r="J1288" s="4">
        <v>45891</v>
      </c>
      <c r="K1288" s="3" t="s">
        <v>54</v>
      </c>
      <c r="L1288" s="5" t="s">
        <v>17</v>
      </c>
    </row>
    <row r="1289" spans="1:12" ht="14.25" customHeight="1" x14ac:dyDescent="0.3">
      <c r="A1289" s="3" t="s">
        <v>2426</v>
      </c>
      <c r="B1289" s="3" t="s">
        <v>2427</v>
      </c>
      <c r="C1289" s="3" t="s">
        <v>40</v>
      </c>
      <c r="D1289" s="3" t="s">
        <v>45</v>
      </c>
      <c r="E1289" s="3">
        <v>156</v>
      </c>
      <c r="F1289" s="3">
        <v>35</v>
      </c>
      <c r="G1289" s="3">
        <v>11189.13</v>
      </c>
      <c r="H1289" s="3">
        <v>1745504.28</v>
      </c>
      <c r="I1289" s="4">
        <v>45739</v>
      </c>
      <c r="J1289" s="4">
        <v>45926</v>
      </c>
      <c r="K1289" s="3" t="s">
        <v>54</v>
      </c>
      <c r="L1289" s="5" t="s">
        <v>33</v>
      </c>
    </row>
    <row r="1290" spans="1:12" ht="14.25" customHeight="1" x14ac:dyDescent="0.3">
      <c r="A1290" s="3" t="s">
        <v>2428</v>
      </c>
      <c r="B1290" s="3" t="s">
        <v>2429</v>
      </c>
      <c r="C1290" s="3" t="s">
        <v>20</v>
      </c>
      <c r="D1290" s="3" t="s">
        <v>41</v>
      </c>
      <c r="E1290" s="3">
        <v>30</v>
      </c>
      <c r="F1290" s="3">
        <v>23</v>
      </c>
      <c r="G1290" s="3">
        <v>12307.28</v>
      </c>
      <c r="H1290" s="3">
        <v>369218.4</v>
      </c>
      <c r="I1290" s="4">
        <v>45759</v>
      </c>
      <c r="J1290" s="4">
        <v>45941</v>
      </c>
      <c r="K1290" s="3" t="s">
        <v>57</v>
      </c>
      <c r="L1290" s="5" t="s">
        <v>17</v>
      </c>
    </row>
    <row r="1291" spans="1:12" ht="14.25" customHeight="1" x14ac:dyDescent="0.3">
      <c r="A1291" s="3" t="s">
        <v>2430</v>
      </c>
      <c r="B1291" s="3" t="s">
        <v>1412</v>
      </c>
      <c r="C1291" s="3" t="s">
        <v>44</v>
      </c>
      <c r="D1291" s="3" t="s">
        <v>41</v>
      </c>
      <c r="E1291" s="3">
        <v>47</v>
      </c>
      <c r="F1291" s="3">
        <v>65</v>
      </c>
      <c r="G1291" s="3">
        <v>15114.92</v>
      </c>
      <c r="H1291" s="3">
        <v>710401.24</v>
      </c>
      <c r="I1291" s="4">
        <v>45848</v>
      </c>
      <c r="J1291" s="4">
        <v>45925</v>
      </c>
      <c r="K1291" s="3" t="s">
        <v>54</v>
      </c>
      <c r="L1291" s="5" t="s">
        <v>33</v>
      </c>
    </row>
    <row r="1292" spans="1:12" ht="14.25" customHeight="1" x14ac:dyDescent="0.3">
      <c r="A1292" s="3" t="s">
        <v>2431</v>
      </c>
      <c r="B1292" s="3" t="s">
        <v>2432</v>
      </c>
      <c r="C1292" s="3" t="s">
        <v>28</v>
      </c>
      <c r="D1292" s="3" t="s">
        <v>41</v>
      </c>
      <c r="E1292" s="3">
        <v>29</v>
      </c>
      <c r="F1292" s="3">
        <v>49</v>
      </c>
      <c r="G1292" s="3">
        <v>6334.46</v>
      </c>
      <c r="H1292" s="3">
        <v>183699.34</v>
      </c>
      <c r="I1292" s="4">
        <v>45711</v>
      </c>
      <c r="J1292" s="4">
        <v>45861</v>
      </c>
      <c r="K1292" s="3" t="s">
        <v>29</v>
      </c>
      <c r="L1292" s="5" t="s">
        <v>58</v>
      </c>
    </row>
    <row r="1293" spans="1:12" ht="14.25" customHeight="1" x14ac:dyDescent="0.3">
      <c r="A1293" s="3" t="s">
        <v>2433</v>
      </c>
      <c r="B1293" s="3" t="s">
        <v>2434</v>
      </c>
      <c r="C1293" s="3" t="s">
        <v>44</v>
      </c>
      <c r="D1293" s="3" t="s">
        <v>45</v>
      </c>
      <c r="E1293" s="3">
        <v>107</v>
      </c>
      <c r="F1293" s="3">
        <v>31</v>
      </c>
      <c r="G1293" s="3">
        <v>16581.63</v>
      </c>
      <c r="H1293" s="3">
        <v>1774234.41</v>
      </c>
      <c r="I1293" s="4">
        <v>45673</v>
      </c>
      <c r="J1293" s="4">
        <v>45854</v>
      </c>
      <c r="K1293" s="3" t="s">
        <v>25</v>
      </c>
      <c r="L1293" s="5" t="s">
        <v>21</v>
      </c>
    </row>
    <row r="1294" spans="1:12" ht="14.25" customHeight="1" x14ac:dyDescent="0.3">
      <c r="A1294" s="3" t="s">
        <v>2435</v>
      </c>
      <c r="B1294" s="3" t="s">
        <v>2436</v>
      </c>
      <c r="C1294" s="3" t="s">
        <v>40</v>
      </c>
      <c r="D1294" s="3" t="s">
        <v>41</v>
      </c>
      <c r="E1294" s="3">
        <v>198</v>
      </c>
      <c r="F1294" s="3">
        <v>20</v>
      </c>
      <c r="G1294" s="3">
        <v>6495.84</v>
      </c>
      <c r="H1294" s="3">
        <v>1286176.32</v>
      </c>
      <c r="I1294" s="4">
        <v>45788</v>
      </c>
      <c r="J1294" s="4">
        <v>45890</v>
      </c>
      <c r="K1294" s="3" t="s">
        <v>16</v>
      </c>
      <c r="L1294" s="5" t="s">
        <v>58</v>
      </c>
    </row>
    <row r="1295" spans="1:12" ht="14.25" customHeight="1" x14ac:dyDescent="0.3">
      <c r="A1295" s="3" t="s">
        <v>2437</v>
      </c>
      <c r="B1295" s="3" t="s">
        <v>629</v>
      </c>
      <c r="C1295" s="3" t="s">
        <v>14</v>
      </c>
      <c r="D1295" s="3" t="s">
        <v>41</v>
      </c>
      <c r="E1295" s="3">
        <v>89</v>
      </c>
      <c r="F1295" s="3">
        <v>25</v>
      </c>
      <c r="G1295" s="3">
        <v>14455.22</v>
      </c>
      <c r="H1295" s="3">
        <v>1286514.58</v>
      </c>
      <c r="I1295" s="4">
        <v>45782</v>
      </c>
      <c r="J1295" s="4">
        <v>45858</v>
      </c>
      <c r="K1295" s="3" t="s">
        <v>54</v>
      </c>
      <c r="L1295" s="5" t="s">
        <v>21</v>
      </c>
    </row>
    <row r="1296" spans="1:12" ht="14.25" customHeight="1" x14ac:dyDescent="0.3">
      <c r="A1296" s="3" t="s">
        <v>2438</v>
      </c>
      <c r="B1296" s="3" t="s">
        <v>2439</v>
      </c>
      <c r="C1296" s="3" t="s">
        <v>20</v>
      </c>
      <c r="D1296" s="3" t="s">
        <v>41</v>
      </c>
      <c r="E1296" s="3">
        <v>18</v>
      </c>
      <c r="F1296" s="3">
        <v>37</v>
      </c>
      <c r="G1296" s="3">
        <v>11633.87</v>
      </c>
      <c r="H1296" s="3">
        <v>209409.66</v>
      </c>
      <c r="I1296" s="4">
        <v>45677</v>
      </c>
      <c r="J1296" s="4">
        <v>45858</v>
      </c>
      <c r="K1296" s="3" t="s">
        <v>25</v>
      </c>
      <c r="L1296" s="5" t="s">
        <v>30</v>
      </c>
    </row>
    <row r="1297" spans="1:12" ht="14.25" customHeight="1" x14ac:dyDescent="0.3">
      <c r="A1297" s="3" t="s">
        <v>1388</v>
      </c>
      <c r="B1297" s="3" t="s">
        <v>2440</v>
      </c>
      <c r="C1297" s="3" t="s">
        <v>44</v>
      </c>
      <c r="D1297" s="3" t="s">
        <v>15</v>
      </c>
      <c r="E1297" s="3">
        <v>29</v>
      </c>
      <c r="F1297" s="3">
        <v>61</v>
      </c>
      <c r="G1297" s="3">
        <v>9651.5</v>
      </c>
      <c r="H1297" s="3">
        <v>279893.5</v>
      </c>
      <c r="I1297" s="4">
        <v>45846</v>
      </c>
      <c r="J1297" s="4">
        <v>45898</v>
      </c>
      <c r="K1297" s="3" t="s">
        <v>29</v>
      </c>
      <c r="L1297" s="5" t="s">
        <v>33</v>
      </c>
    </row>
    <row r="1298" spans="1:12" ht="14.25" customHeight="1" x14ac:dyDescent="0.3">
      <c r="A1298" s="3" t="s">
        <v>2441</v>
      </c>
      <c r="B1298" s="3" t="s">
        <v>2442</v>
      </c>
      <c r="C1298" s="3" t="s">
        <v>44</v>
      </c>
      <c r="D1298" s="3" t="s">
        <v>45</v>
      </c>
      <c r="E1298" s="3">
        <v>11</v>
      </c>
      <c r="F1298" s="3">
        <v>46</v>
      </c>
      <c r="G1298" s="3">
        <v>6869.85</v>
      </c>
      <c r="H1298" s="3">
        <v>75568.350000000006</v>
      </c>
      <c r="I1298" s="4">
        <v>45693</v>
      </c>
      <c r="J1298" s="4">
        <v>45880</v>
      </c>
      <c r="K1298" s="3" t="s">
        <v>54</v>
      </c>
      <c r="L1298" s="5" t="s">
        <v>58</v>
      </c>
    </row>
    <row r="1299" spans="1:12" ht="14.25" customHeight="1" x14ac:dyDescent="0.3">
      <c r="A1299" s="3" t="s">
        <v>2320</v>
      </c>
      <c r="B1299" s="3" t="s">
        <v>2443</v>
      </c>
      <c r="C1299" s="3" t="s">
        <v>40</v>
      </c>
      <c r="D1299" s="3" t="s">
        <v>15</v>
      </c>
      <c r="E1299" s="3">
        <v>148</v>
      </c>
      <c r="F1299" s="3">
        <v>95</v>
      </c>
      <c r="G1299" s="3">
        <v>16297.02</v>
      </c>
      <c r="H1299" s="3">
        <v>2411958.96</v>
      </c>
      <c r="I1299" s="4">
        <v>45693</v>
      </c>
      <c r="J1299" s="4">
        <v>45888</v>
      </c>
      <c r="K1299" s="3" t="s">
        <v>54</v>
      </c>
      <c r="L1299" s="5" t="s">
        <v>21</v>
      </c>
    </row>
    <row r="1300" spans="1:12" ht="14.25" customHeight="1" x14ac:dyDescent="0.3">
      <c r="A1300" s="3" t="s">
        <v>31</v>
      </c>
      <c r="B1300" s="3" t="s">
        <v>2444</v>
      </c>
      <c r="C1300" s="3" t="s">
        <v>44</v>
      </c>
      <c r="D1300" s="3" t="s">
        <v>15</v>
      </c>
      <c r="E1300" s="3">
        <v>189</v>
      </c>
      <c r="G1300" s="3">
        <v>12227.03</v>
      </c>
      <c r="H1300" s="3">
        <v>2310908.67</v>
      </c>
      <c r="I1300" s="4">
        <v>45718</v>
      </c>
      <c r="J1300" s="4">
        <v>45853</v>
      </c>
      <c r="K1300" s="3" t="s">
        <v>25</v>
      </c>
      <c r="L1300" s="5" t="s">
        <v>33</v>
      </c>
    </row>
    <row r="1301" spans="1:12" ht="14.25" customHeight="1" x14ac:dyDescent="0.3">
      <c r="A1301" s="3" t="s">
        <v>2445</v>
      </c>
      <c r="B1301" s="3" t="s">
        <v>2072</v>
      </c>
      <c r="C1301" s="3" t="s">
        <v>40</v>
      </c>
      <c r="D1301" s="3" t="s">
        <v>53</v>
      </c>
      <c r="E1301" s="3">
        <v>116</v>
      </c>
      <c r="F1301" s="3">
        <v>63</v>
      </c>
      <c r="G1301" s="3">
        <v>1138.58</v>
      </c>
      <c r="H1301" s="3">
        <v>132075.28</v>
      </c>
      <c r="I1301" s="4">
        <v>45836</v>
      </c>
      <c r="J1301" s="4">
        <v>45910</v>
      </c>
      <c r="K1301" s="3" t="s">
        <v>25</v>
      </c>
      <c r="L1301" s="5" t="s">
        <v>58</v>
      </c>
    </row>
    <row r="1302" spans="1:12" ht="14.25" customHeight="1" x14ac:dyDescent="0.3">
      <c r="A1302" s="3" t="s">
        <v>2446</v>
      </c>
      <c r="B1302" s="3" t="s">
        <v>2447</v>
      </c>
      <c r="C1302" s="3" t="s">
        <v>20</v>
      </c>
      <c r="D1302" s="3" t="s">
        <v>15</v>
      </c>
      <c r="E1302" s="3">
        <v>134</v>
      </c>
      <c r="F1302" s="3">
        <v>62</v>
      </c>
      <c r="G1302" s="3">
        <v>9213.66</v>
      </c>
      <c r="H1302" s="3">
        <v>1234630.44</v>
      </c>
      <c r="I1302" s="4">
        <v>45795</v>
      </c>
      <c r="J1302" s="4">
        <v>45898</v>
      </c>
      <c r="K1302" s="3" t="s">
        <v>25</v>
      </c>
      <c r="L1302" s="5" t="s">
        <v>17</v>
      </c>
    </row>
    <row r="1303" spans="1:12" ht="14.25" customHeight="1" x14ac:dyDescent="0.3">
      <c r="A1303" s="3" t="s">
        <v>2448</v>
      </c>
      <c r="B1303" s="3" t="s">
        <v>2449</v>
      </c>
      <c r="C1303" s="3" t="s">
        <v>14</v>
      </c>
      <c r="D1303" s="3" t="s">
        <v>53</v>
      </c>
      <c r="E1303" s="3">
        <v>164</v>
      </c>
      <c r="F1303" s="3">
        <v>77</v>
      </c>
      <c r="G1303" s="3">
        <v>8879.42</v>
      </c>
      <c r="H1303" s="3">
        <v>1456224.88</v>
      </c>
      <c r="I1303" s="4">
        <v>45755</v>
      </c>
      <c r="J1303" s="4">
        <v>45879</v>
      </c>
      <c r="K1303" s="3" t="s">
        <v>25</v>
      </c>
      <c r="L1303" s="5" t="s">
        <v>33</v>
      </c>
    </row>
    <row r="1304" spans="1:12" ht="14.25" customHeight="1" x14ac:dyDescent="0.3">
      <c r="A1304" s="3" t="s">
        <v>2450</v>
      </c>
      <c r="B1304" s="3" t="s">
        <v>2451</v>
      </c>
      <c r="C1304" s="3" t="s">
        <v>44</v>
      </c>
      <c r="D1304" s="3" t="s">
        <v>45</v>
      </c>
      <c r="E1304" s="3">
        <v>122</v>
      </c>
      <c r="F1304" s="3">
        <v>87</v>
      </c>
      <c r="G1304" s="3">
        <v>7094.4</v>
      </c>
      <c r="H1304" s="3">
        <v>865516.79999999993</v>
      </c>
      <c r="I1304" s="4">
        <v>45736</v>
      </c>
      <c r="J1304" s="4">
        <v>45876</v>
      </c>
      <c r="L1304" s="5" t="s">
        <v>21</v>
      </c>
    </row>
    <row r="1305" spans="1:12" ht="14.25" customHeight="1" x14ac:dyDescent="0.3">
      <c r="A1305" s="3" t="s">
        <v>1332</v>
      </c>
      <c r="B1305" s="3" t="s">
        <v>2452</v>
      </c>
      <c r="C1305" s="3" t="s">
        <v>20</v>
      </c>
      <c r="D1305" s="3" t="s">
        <v>15</v>
      </c>
      <c r="E1305" s="3">
        <v>21</v>
      </c>
      <c r="F1305" s="3">
        <v>85</v>
      </c>
      <c r="G1305" s="3">
        <v>16527.349999999999</v>
      </c>
      <c r="H1305" s="3">
        <v>347074.35</v>
      </c>
      <c r="I1305" s="4">
        <v>45826</v>
      </c>
      <c r="J1305" s="4">
        <v>45852</v>
      </c>
      <c r="K1305" s="3" t="s">
        <v>16</v>
      </c>
      <c r="L1305" s="5" t="s">
        <v>33</v>
      </c>
    </row>
    <row r="1306" spans="1:12" ht="14.25" customHeight="1" x14ac:dyDescent="0.3">
      <c r="A1306" s="3" t="s">
        <v>2453</v>
      </c>
      <c r="B1306" s="3" t="s">
        <v>2454</v>
      </c>
      <c r="C1306" s="3" t="s">
        <v>28</v>
      </c>
      <c r="D1306" s="3" t="s">
        <v>15</v>
      </c>
      <c r="E1306" s="3">
        <v>169</v>
      </c>
      <c r="F1306" s="3">
        <v>44</v>
      </c>
      <c r="G1306" s="3">
        <v>8935.4599999999991</v>
      </c>
      <c r="H1306" s="3">
        <v>1510092.74</v>
      </c>
      <c r="I1306" s="4">
        <v>45747</v>
      </c>
      <c r="J1306" s="4">
        <v>45867</v>
      </c>
      <c r="K1306" s="3" t="s">
        <v>57</v>
      </c>
      <c r="L1306" s="5" t="s">
        <v>33</v>
      </c>
    </row>
    <row r="1307" spans="1:12" ht="14.25" customHeight="1" x14ac:dyDescent="0.3">
      <c r="A1307" s="3" t="s">
        <v>2455</v>
      </c>
      <c r="B1307" s="3" t="s">
        <v>2456</v>
      </c>
      <c r="C1307" s="3" t="s">
        <v>40</v>
      </c>
      <c r="D1307" s="3" t="s">
        <v>41</v>
      </c>
      <c r="E1307" s="3">
        <v>143</v>
      </c>
      <c r="F1307" s="3">
        <v>33</v>
      </c>
      <c r="G1307" s="3">
        <v>3334.34</v>
      </c>
      <c r="H1307" s="3">
        <v>476810.62</v>
      </c>
      <c r="I1307" s="4">
        <v>45763</v>
      </c>
      <c r="J1307" s="4">
        <v>45919</v>
      </c>
      <c r="K1307" s="3" t="s">
        <v>54</v>
      </c>
      <c r="L1307" s="5" t="s">
        <v>30</v>
      </c>
    </row>
    <row r="1308" spans="1:12" ht="14.25" customHeight="1" x14ac:dyDescent="0.3">
      <c r="A1308" s="3" t="s">
        <v>2457</v>
      </c>
      <c r="B1308" s="3" t="s">
        <v>2458</v>
      </c>
      <c r="C1308" s="3" t="s">
        <v>40</v>
      </c>
      <c r="D1308" s="3" t="s">
        <v>45</v>
      </c>
      <c r="E1308" s="3">
        <v>178</v>
      </c>
      <c r="F1308" s="3">
        <v>68</v>
      </c>
      <c r="G1308" s="3">
        <v>11453.57</v>
      </c>
      <c r="H1308" s="3">
        <v>2038735.46</v>
      </c>
      <c r="I1308" s="4">
        <v>45685</v>
      </c>
      <c r="J1308" s="4">
        <v>45942</v>
      </c>
      <c r="K1308" s="3" t="s">
        <v>54</v>
      </c>
      <c r="L1308" s="5" t="s">
        <v>17</v>
      </c>
    </row>
    <row r="1309" spans="1:12" ht="14.25" customHeight="1" x14ac:dyDescent="0.3">
      <c r="A1309" s="3" t="s">
        <v>536</v>
      </c>
      <c r="B1309" s="3" t="s">
        <v>2459</v>
      </c>
      <c r="C1309" s="3" t="s">
        <v>14</v>
      </c>
      <c r="D1309" s="3" t="s">
        <v>15</v>
      </c>
      <c r="E1309" s="3">
        <v>149</v>
      </c>
      <c r="F1309" s="3">
        <v>51</v>
      </c>
      <c r="G1309" s="3">
        <v>16505.830000000002</v>
      </c>
      <c r="H1309" s="3">
        <v>2459368.67</v>
      </c>
      <c r="I1309" s="4">
        <v>45742</v>
      </c>
      <c r="J1309" s="4">
        <v>45862</v>
      </c>
      <c r="K1309" s="3" t="s">
        <v>54</v>
      </c>
      <c r="L1309" s="5" t="s">
        <v>58</v>
      </c>
    </row>
    <row r="1310" spans="1:12" ht="14.25" customHeight="1" x14ac:dyDescent="0.3">
      <c r="A1310" s="3" t="s">
        <v>2460</v>
      </c>
      <c r="B1310" s="3" t="s">
        <v>2461</v>
      </c>
      <c r="C1310" s="3" t="s">
        <v>20</v>
      </c>
      <c r="D1310" s="3" t="s">
        <v>45</v>
      </c>
      <c r="E1310" s="3">
        <v>52</v>
      </c>
      <c r="F1310" s="3">
        <v>78</v>
      </c>
      <c r="G1310" s="3">
        <v>4574.1099999999997</v>
      </c>
      <c r="H1310" s="3">
        <v>237853.72</v>
      </c>
      <c r="I1310" s="4">
        <v>45795</v>
      </c>
      <c r="J1310" s="4">
        <v>45891</v>
      </c>
      <c r="K1310" s="3" t="s">
        <v>25</v>
      </c>
      <c r="L1310" s="5" t="s">
        <v>30</v>
      </c>
    </row>
    <row r="1311" spans="1:12" ht="14.25" customHeight="1" x14ac:dyDescent="0.3">
      <c r="A1311" s="3" t="s">
        <v>2462</v>
      </c>
      <c r="B1311" s="3" t="s">
        <v>2463</v>
      </c>
      <c r="C1311" s="3" t="s">
        <v>44</v>
      </c>
      <c r="D1311" s="3" t="s">
        <v>53</v>
      </c>
      <c r="E1311" s="3">
        <v>198</v>
      </c>
      <c r="F1311" s="3">
        <v>48</v>
      </c>
      <c r="G1311" s="3">
        <v>296.2</v>
      </c>
      <c r="H1311" s="3">
        <v>58647.6</v>
      </c>
      <c r="I1311" s="4">
        <v>45750</v>
      </c>
      <c r="J1311" s="4">
        <v>45867</v>
      </c>
      <c r="K1311" s="3" t="s">
        <v>25</v>
      </c>
      <c r="L1311" s="5" t="s">
        <v>17</v>
      </c>
    </row>
    <row r="1312" spans="1:12" ht="14.25" customHeight="1" x14ac:dyDescent="0.3">
      <c r="A1312" s="3" t="s">
        <v>2464</v>
      </c>
      <c r="B1312" s="3" t="s">
        <v>2465</v>
      </c>
      <c r="C1312" s="3" t="s">
        <v>44</v>
      </c>
      <c r="D1312" s="3" t="s">
        <v>53</v>
      </c>
      <c r="E1312" s="3">
        <v>82</v>
      </c>
      <c r="F1312" s="3">
        <v>29</v>
      </c>
      <c r="G1312" s="3">
        <v>4085.76</v>
      </c>
      <c r="H1312" s="3">
        <v>335032.32000000001</v>
      </c>
      <c r="I1312" s="4">
        <v>45749</v>
      </c>
      <c r="J1312" s="4">
        <v>45907</v>
      </c>
      <c r="K1312" s="3" t="s">
        <v>29</v>
      </c>
      <c r="L1312" s="5" t="s">
        <v>58</v>
      </c>
    </row>
    <row r="1313" spans="1:12" ht="14.25" customHeight="1" x14ac:dyDescent="0.3">
      <c r="A1313" s="3" t="s">
        <v>2466</v>
      </c>
      <c r="B1313" s="3" t="s">
        <v>2467</v>
      </c>
      <c r="C1313" s="3" t="s">
        <v>44</v>
      </c>
      <c r="D1313" s="3" t="s">
        <v>41</v>
      </c>
      <c r="E1313" s="3">
        <v>5</v>
      </c>
      <c r="F1313" s="3">
        <v>31</v>
      </c>
      <c r="G1313" s="3">
        <v>7985.98</v>
      </c>
      <c r="H1313" s="3">
        <v>39929.899999999987</v>
      </c>
      <c r="I1313" s="4">
        <v>45788</v>
      </c>
      <c r="J1313" s="4">
        <v>45905</v>
      </c>
      <c r="K1313" s="3" t="s">
        <v>25</v>
      </c>
      <c r="L1313" s="5" t="s">
        <v>17</v>
      </c>
    </row>
    <row r="1314" spans="1:12" ht="14.25" customHeight="1" x14ac:dyDescent="0.3">
      <c r="A1314" s="3" t="s">
        <v>2468</v>
      </c>
      <c r="B1314" s="3" t="s">
        <v>2469</v>
      </c>
      <c r="C1314" s="3" t="s">
        <v>20</v>
      </c>
      <c r="D1314" s="3" t="s">
        <v>41</v>
      </c>
      <c r="E1314" s="3">
        <v>92</v>
      </c>
      <c r="F1314" s="3">
        <v>38</v>
      </c>
      <c r="G1314" s="3">
        <v>17677.12</v>
      </c>
      <c r="H1314" s="3">
        <v>1626295.04</v>
      </c>
      <c r="I1314" s="4">
        <v>45732</v>
      </c>
      <c r="J1314" s="4">
        <v>45924</v>
      </c>
      <c r="K1314" s="3" t="s">
        <v>25</v>
      </c>
      <c r="L1314" s="5" t="s">
        <v>17</v>
      </c>
    </row>
    <row r="1315" spans="1:12" ht="14.25" customHeight="1" x14ac:dyDescent="0.3">
      <c r="A1315" s="3" t="s">
        <v>2470</v>
      </c>
      <c r="B1315" s="3" t="s">
        <v>2471</v>
      </c>
      <c r="C1315" s="3" t="s">
        <v>44</v>
      </c>
      <c r="D1315" s="3" t="s">
        <v>53</v>
      </c>
      <c r="E1315" s="3">
        <v>121</v>
      </c>
      <c r="F1315" s="3">
        <v>66</v>
      </c>
      <c r="G1315" s="3">
        <v>10138.65</v>
      </c>
      <c r="H1315" s="3">
        <v>1226776.6499999999</v>
      </c>
      <c r="I1315" s="4">
        <v>45690</v>
      </c>
      <c r="J1315" s="4">
        <v>45912</v>
      </c>
      <c r="K1315" s="3" t="s">
        <v>54</v>
      </c>
      <c r="L1315" s="5" t="s">
        <v>21</v>
      </c>
    </row>
    <row r="1316" spans="1:12" ht="14.25" customHeight="1" x14ac:dyDescent="0.3">
      <c r="A1316" s="3" t="s">
        <v>706</v>
      </c>
      <c r="B1316" s="3" t="s">
        <v>2472</v>
      </c>
      <c r="C1316" s="3" t="s">
        <v>28</v>
      </c>
      <c r="D1316" s="3" t="s">
        <v>53</v>
      </c>
      <c r="E1316" s="3">
        <v>135</v>
      </c>
      <c r="F1316" s="3">
        <v>35</v>
      </c>
      <c r="G1316" s="3">
        <v>11342.07</v>
      </c>
      <c r="H1316" s="3">
        <v>1531179.45</v>
      </c>
      <c r="I1316" s="4">
        <v>45794</v>
      </c>
      <c r="J1316" s="4">
        <v>45872</v>
      </c>
      <c r="K1316" s="3" t="s">
        <v>29</v>
      </c>
      <c r="L1316" s="5" t="s">
        <v>17</v>
      </c>
    </row>
    <row r="1317" spans="1:12" ht="14.25" customHeight="1" x14ac:dyDescent="0.3">
      <c r="A1317" s="3" t="s">
        <v>2473</v>
      </c>
      <c r="B1317" s="3" t="s">
        <v>2474</v>
      </c>
      <c r="C1317" s="3" t="s">
        <v>14</v>
      </c>
      <c r="D1317" s="3" t="s">
        <v>41</v>
      </c>
      <c r="E1317" s="3">
        <v>8</v>
      </c>
      <c r="F1317" s="3">
        <v>79</v>
      </c>
      <c r="G1317" s="3">
        <v>5199.17</v>
      </c>
      <c r="H1317" s="3">
        <v>41593.360000000001</v>
      </c>
      <c r="I1317" s="4">
        <v>45844</v>
      </c>
      <c r="J1317" s="4">
        <v>45887</v>
      </c>
      <c r="K1317" s="3" t="s">
        <v>25</v>
      </c>
      <c r="L1317" s="5" t="s">
        <v>58</v>
      </c>
    </row>
    <row r="1318" spans="1:12" ht="14.25" customHeight="1" x14ac:dyDescent="0.3">
      <c r="A1318" s="3" t="s">
        <v>2475</v>
      </c>
      <c r="B1318" s="3" t="s">
        <v>2476</v>
      </c>
      <c r="C1318" s="3" t="s">
        <v>14</v>
      </c>
      <c r="D1318" s="3" t="s">
        <v>53</v>
      </c>
      <c r="E1318" s="3">
        <v>70</v>
      </c>
      <c r="F1318" s="3">
        <v>34</v>
      </c>
      <c r="G1318" s="3">
        <v>15567.33</v>
      </c>
      <c r="H1318" s="3">
        <v>1089713.1000000001</v>
      </c>
      <c r="I1318" s="4">
        <v>45718</v>
      </c>
      <c r="J1318" s="4">
        <v>45858</v>
      </c>
      <c r="K1318" s="3" t="s">
        <v>54</v>
      </c>
      <c r="L1318" s="5" t="s">
        <v>21</v>
      </c>
    </row>
    <row r="1319" spans="1:12" ht="14.25" customHeight="1" x14ac:dyDescent="0.3">
      <c r="A1319" s="3" t="s">
        <v>2477</v>
      </c>
      <c r="B1319" s="3" t="s">
        <v>2478</v>
      </c>
      <c r="C1319" s="3" t="s">
        <v>28</v>
      </c>
      <c r="D1319" s="3" t="s">
        <v>45</v>
      </c>
      <c r="E1319" s="3">
        <v>168</v>
      </c>
      <c r="F1319" s="3">
        <v>41</v>
      </c>
      <c r="G1319" s="3">
        <v>10848.34</v>
      </c>
      <c r="H1319" s="3">
        <v>1822521.12</v>
      </c>
      <c r="I1319" s="4">
        <v>45785</v>
      </c>
      <c r="J1319" s="4">
        <v>45934</v>
      </c>
      <c r="K1319" s="3" t="s">
        <v>57</v>
      </c>
      <c r="L1319" s="5" t="s">
        <v>30</v>
      </c>
    </row>
    <row r="1320" spans="1:12" ht="14.25" customHeight="1" x14ac:dyDescent="0.3">
      <c r="A1320" s="3" t="s">
        <v>2479</v>
      </c>
      <c r="B1320" s="3" t="s">
        <v>2480</v>
      </c>
      <c r="C1320" s="3" t="s">
        <v>44</v>
      </c>
      <c r="E1320" s="3">
        <v>109</v>
      </c>
      <c r="F1320" s="3">
        <v>91</v>
      </c>
      <c r="G1320" s="3">
        <v>5967.42</v>
      </c>
      <c r="H1320" s="3">
        <v>650448.78</v>
      </c>
      <c r="I1320" s="4">
        <v>45798</v>
      </c>
      <c r="J1320" s="4">
        <v>45904</v>
      </c>
      <c r="K1320" s="3" t="s">
        <v>29</v>
      </c>
      <c r="L1320" s="5" t="s">
        <v>17</v>
      </c>
    </row>
    <row r="1321" spans="1:12" ht="14.25" customHeight="1" x14ac:dyDescent="0.3">
      <c r="A1321" s="3" t="s">
        <v>2481</v>
      </c>
      <c r="B1321" s="3" t="s">
        <v>2482</v>
      </c>
      <c r="C1321" s="3" t="s">
        <v>14</v>
      </c>
      <c r="D1321" s="3" t="s">
        <v>53</v>
      </c>
      <c r="E1321" s="3">
        <v>49</v>
      </c>
      <c r="F1321" s="3">
        <v>31</v>
      </c>
      <c r="G1321" s="3">
        <v>19681.43</v>
      </c>
      <c r="H1321" s="3">
        <v>964390.07000000007</v>
      </c>
      <c r="I1321" s="4">
        <v>45778</v>
      </c>
      <c r="J1321" s="4">
        <v>45921</v>
      </c>
      <c r="K1321" s="3" t="s">
        <v>46</v>
      </c>
      <c r="L1321" s="5" t="s">
        <v>33</v>
      </c>
    </row>
    <row r="1322" spans="1:12" ht="14.25" customHeight="1" x14ac:dyDescent="0.3">
      <c r="A1322" s="3" t="s">
        <v>2483</v>
      </c>
      <c r="B1322" s="3" t="s">
        <v>2484</v>
      </c>
      <c r="C1322" s="3" t="s">
        <v>20</v>
      </c>
      <c r="D1322" s="3" t="s">
        <v>41</v>
      </c>
      <c r="E1322" s="3">
        <v>111</v>
      </c>
      <c r="F1322" s="3">
        <v>97</v>
      </c>
      <c r="G1322" s="3">
        <v>4954.66</v>
      </c>
      <c r="H1322" s="3">
        <v>549967.26</v>
      </c>
      <c r="I1322" s="4">
        <v>45827</v>
      </c>
      <c r="J1322" s="4">
        <v>45861</v>
      </c>
      <c r="K1322" s="3" t="s">
        <v>16</v>
      </c>
      <c r="L1322" s="5" t="s">
        <v>17</v>
      </c>
    </row>
    <row r="1323" spans="1:12" ht="14.25" customHeight="1" x14ac:dyDescent="0.3">
      <c r="A1323" s="3" t="s">
        <v>2485</v>
      </c>
      <c r="B1323" s="3" t="s">
        <v>2486</v>
      </c>
      <c r="C1323" s="3" t="s">
        <v>44</v>
      </c>
      <c r="D1323" s="3" t="s">
        <v>41</v>
      </c>
      <c r="E1323" s="3">
        <v>22</v>
      </c>
      <c r="F1323" s="3">
        <v>62</v>
      </c>
      <c r="G1323" s="3">
        <v>13829.99</v>
      </c>
      <c r="H1323" s="3">
        <v>304259.78000000003</v>
      </c>
      <c r="I1323" s="4">
        <v>45682</v>
      </c>
      <c r="J1323" s="4">
        <v>45941</v>
      </c>
      <c r="L1323" s="5" t="s">
        <v>30</v>
      </c>
    </row>
    <row r="1324" spans="1:12" ht="14.25" customHeight="1" x14ac:dyDescent="0.3">
      <c r="A1324" s="3" t="s">
        <v>2487</v>
      </c>
      <c r="B1324" s="3" t="s">
        <v>2488</v>
      </c>
      <c r="C1324" s="3" t="s">
        <v>20</v>
      </c>
      <c r="D1324" s="3" t="s">
        <v>24</v>
      </c>
      <c r="E1324" s="3">
        <v>189</v>
      </c>
      <c r="F1324" s="3">
        <v>32</v>
      </c>
      <c r="G1324" s="3">
        <v>1868.26</v>
      </c>
      <c r="H1324" s="3">
        <v>353101.14</v>
      </c>
      <c r="I1324" s="4">
        <v>45669</v>
      </c>
      <c r="J1324" s="4">
        <v>45886</v>
      </c>
      <c r="K1324" s="3" t="s">
        <v>54</v>
      </c>
      <c r="L1324" s="5" t="s">
        <v>17</v>
      </c>
    </row>
    <row r="1325" spans="1:12" ht="14.25" customHeight="1" x14ac:dyDescent="0.3">
      <c r="A1325" s="3" t="s">
        <v>1392</v>
      </c>
      <c r="B1325" s="3" t="s">
        <v>2298</v>
      </c>
      <c r="C1325" s="3" t="s">
        <v>14</v>
      </c>
      <c r="D1325" s="3" t="s">
        <v>41</v>
      </c>
      <c r="E1325" s="3">
        <v>145</v>
      </c>
      <c r="F1325" s="3">
        <v>78</v>
      </c>
      <c r="G1325" s="3">
        <v>133.54</v>
      </c>
      <c r="H1325" s="3">
        <v>19363.3</v>
      </c>
      <c r="I1325" s="4">
        <v>45689</v>
      </c>
      <c r="J1325" s="4">
        <v>45898</v>
      </c>
      <c r="K1325" s="3" t="s">
        <v>16</v>
      </c>
      <c r="L1325" s="5" t="s">
        <v>58</v>
      </c>
    </row>
    <row r="1326" spans="1:12" ht="14.25" customHeight="1" x14ac:dyDescent="0.3">
      <c r="A1326" s="3" t="s">
        <v>2489</v>
      </c>
      <c r="B1326" s="3" t="s">
        <v>2490</v>
      </c>
      <c r="C1326" s="3" t="s">
        <v>28</v>
      </c>
      <c r="D1326" s="3" t="s">
        <v>53</v>
      </c>
      <c r="E1326" s="3">
        <v>91</v>
      </c>
      <c r="F1326" s="3">
        <v>70</v>
      </c>
      <c r="G1326" s="3">
        <v>6656.37</v>
      </c>
      <c r="H1326" s="3">
        <v>605729.67000000004</v>
      </c>
      <c r="I1326" s="4">
        <v>45775</v>
      </c>
      <c r="J1326" s="4">
        <v>45884</v>
      </c>
      <c r="K1326" s="3" t="s">
        <v>46</v>
      </c>
      <c r="L1326" s="5" t="s">
        <v>58</v>
      </c>
    </row>
    <row r="1327" spans="1:12" ht="14.25" customHeight="1" x14ac:dyDescent="0.3">
      <c r="A1327" s="3" t="s">
        <v>409</v>
      </c>
      <c r="B1327" s="3" t="s">
        <v>2491</v>
      </c>
      <c r="C1327" s="3" t="s">
        <v>20</v>
      </c>
      <c r="D1327" s="3" t="s">
        <v>15</v>
      </c>
      <c r="E1327" s="3">
        <v>136</v>
      </c>
      <c r="F1327" s="3">
        <v>87</v>
      </c>
      <c r="G1327" s="3">
        <v>3582.79</v>
      </c>
      <c r="H1327" s="3">
        <v>487259.44</v>
      </c>
      <c r="I1327" s="4">
        <v>45687</v>
      </c>
      <c r="J1327" s="4">
        <v>45860</v>
      </c>
      <c r="K1327" s="3" t="s">
        <v>57</v>
      </c>
      <c r="L1327" s="5" t="s">
        <v>33</v>
      </c>
    </row>
    <row r="1328" spans="1:12" ht="14.25" customHeight="1" x14ac:dyDescent="0.3">
      <c r="A1328" s="3" t="s">
        <v>2492</v>
      </c>
      <c r="B1328" s="3" t="s">
        <v>2493</v>
      </c>
      <c r="C1328" s="3" t="s">
        <v>40</v>
      </c>
      <c r="D1328" s="3" t="s">
        <v>53</v>
      </c>
      <c r="E1328" s="3">
        <v>66</v>
      </c>
      <c r="F1328" s="3">
        <v>45</v>
      </c>
      <c r="G1328" s="3">
        <v>12007.23</v>
      </c>
      <c r="H1328" s="3">
        <v>792477.17999999993</v>
      </c>
      <c r="I1328" s="4">
        <v>45850</v>
      </c>
      <c r="J1328" s="4">
        <v>45871</v>
      </c>
      <c r="K1328" s="3" t="s">
        <v>29</v>
      </c>
      <c r="L1328" s="5" t="s">
        <v>33</v>
      </c>
    </row>
    <row r="1329" spans="1:12" ht="14.25" customHeight="1" x14ac:dyDescent="0.3">
      <c r="A1329" s="3" t="s">
        <v>2494</v>
      </c>
      <c r="B1329" s="3" t="s">
        <v>2495</v>
      </c>
      <c r="C1329" s="3" t="s">
        <v>20</v>
      </c>
      <c r="D1329" s="3" t="s">
        <v>41</v>
      </c>
      <c r="E1329" s="3">
        <v>175</v>
      </c>
      <c r="F1329" s="3">
        <v>64</v>
      </c>
      <c r="G1329" s="3">
        <v>4776.63</v>
      </c>
      <c r="H1329" s="3">
        <v>835910.25</v>
      </c>
      <c r="I1329" s="4">
        <v>45749</v>
      </c>
      <c r="J1329" s="4">
        <v>45906</v>
      </c>
      <c r="K1329" s="3" t="s">
        <v>29</v>
      </c>
      <c r="L1329" s="5" t="s">
        <v>30</v>
      </c>
    </row>
    <row r="1330" spans="1:12" ht="14.25" customHeight="1" x14ac:dyDescent="0.3">
      <c r="A1330" s="3" t="s">
        <v>1402</v>
      </c>
      <c r="B1330" s="3" t="s">
        <v>2496</v>
      </c>
      <c r="C1330" s="3" t="s">
        <v>28</v>
      </c>
      <c r="D1330" s="3" t="s">
        <v>15</v>
      </c>
      <c r="E1330" s="3">
        <v>81</v>
      </c>
      <c r="F1330" s="3">
        <v>85</v>
      </c>
      <c r="G1330" s="3">
        <v>11774.56</v>
      </c>
      <c r="H1330" s="3">
        <v>953739.36</v>
      </c>
      <c r="I1330" s="4">
        <v>45691</v>
      </c>
      <c r="J1330" s="4">
        <v>45891</v>
      </c>
      <c r="L1330" s="5" t="s">
        <v>58</v>
      </c>
    </row>
    <row r="1331" spans="1:12" ht="14.25" customHeight="1" x14ac:dyDescent="0.3">
      <c r="A1331" s="3" t="s">
        <v>2497</v>
      </c>
      <c r="B1331" s="3" t="s">
        <v>2498</v>
      </c>
      <c r="C1331" s="3" t="s">
        <v>14</v>
      </c>
      <c r="D1331" s="3" t="s">
        <v>45</v>
      </c>
      <c r="E1331" s="3">
        <v>62</v>
      </c>
      <c r="F1331" s="3">
        <v>95</v>
      </c>
      <c r="G1331" s="3">
        <v>1501.06</v>
      </c>
      <c r="H1331" s="3">
        <v>93065.72</v>
      </c>
      <c r="I1331" s="4">
        <v>45692</v>
      </c>
      <c r="J1331" s="4">
        <v>45939</v>
      </c>
      <c r="K1331" s="3" t="s">
        <v>29</v>
      </c>
      <c r="L1331" s="5" t="s">
        <v>33</v>
      </c>
    </row>
    <row r="1332" spans="1:12" ht="14.25" customHeight="1" x14ac:dyDescent="0.3">
      <c r="A1332" s="3" t="s">
        <v>2499</v>
      </c>
      <c r="B1332" s="3" t="s">
        <v>2500</v>
      </c>
      <c r="C1332" s="3" t="s">
        <v>20</v>
      </c>
      <c r="D1332" s="3" t="s">
        <v>41</v>
      </c>
      <c r="E1332" s="3">
        <v>182</v>
      </c>
      <c r="F1332" s="3">
        <v>94</v>
      </c>
      <c r="G1332" s="3">
        <v>16882.91</v>
      </c>
      <c r="H1332" s="3">
        <v>3072689.62</v>
      </c>
      <c r="I1332" s="4">
        <v>45794</v>
      </c>
      <c r="J1332" s="4">
        <v>45862</v>
      </c>
      <c r="K1332" s="3" t="s">
        <v>46</v>
      </c>
      <c r="L1332" s="5" t="s">
        <v>30</v>
      </c>
    </row>
    <row r="1333" spans="1:12" ht="14.25" customHeight="1" x14ac:dyDescent="0.3">
      <c r="A1333" s="3" t="s">
        <v>2501</v>
      </c>
      <c r="B1333" s="3" t="s">
        <v>2502</v>
      </c>
      <c r="C1333" s="3" t="s">
        <v>28</v>
      </c>
      <c r="D1333" s="3" t="s">
        <v>45</v>
      </c>
      <c r="E1333" s="3">
        <v>25</v>
      </c>
      <c r="F1333" s="3">
        <v>33</v>
      </c>
      <c r="G1333" s="3">
        <v>16620.919999999998</v>
      </c>
      <c r="H1333" s="3">
        <v>415522.99999999988</v>
      </c>
      <c r="I1333" s="4">
        <v>45711</v>
      </c>
      <c r="J1333" s="4">
        <v>45920</v>
      </c>
      <c r="L1333" s="5" t="s">
        <v>17</v>
      </c>
    </row>
    <row r="1334" spans="1:12" ht="14.25" customHeight="1" x14ac:dyDescent="0.3">
      <c r="A1334" s="3" t="s">
        <v>1380</v>
      </c>
      <c r="B1334" s="3" t="s">
        <v>2503</v>
      </c>
      <c r="C1334" s="3" t="s">
        <v>14</v>
      </c>
      <c r="D1334" s="3" t="s">
        <v>53</v>
      </c>
      <c r="E1334" s="3">
        <v>170</v>
      </c>
      <c r="G1334" s="3">
        <v>382.68</v>
      </c>
      <c r="H1334" s="3">
        <v>65055.6</v>
      </c>
      <c r="I1334" s="4">
        <v>45705</v>
      </c>
      <c r="J1334" s="4">
        <v>45911</v>
      </c>
      <c r="K1334" s="3" t="s">
        <v>16</v>
      </c>
      <c r="L1334" s="5" t="s">
        <v>33</v>
      </c>
    </row>
    <row r="1335" spans="1:12" ht="14.25" customHeight="1" x14ac:dyDescent="0.3">
      <c r="A1335" s="3" t="s">
        <v>2504</v>
      </c>
      <c r="B1335" s="3" t="s">
        <v>2505</v>
      </c>
      <c r="C1335" s="3" t="s">
        <v>20</v>
      </c>
      <c r="D1335" s="3" t="s">
        <v>41</v>
      </c>
      <c r="E1335" s="3">
        <v>182</v>
      </c>
      <c r="F1335" s="3">
        <v>79</v>
      </c>
      <c r="G1335" s="3">
        <v>11588.28</v>
      </c>
      <c r="H1335" s="3">
        <v>2109066.96</v>
      </c>
      <c r="I1335" s="4">
        <v>45687</v>
      </c>
      <c r="J1335" s="4">
        <v>45938</v>
      </c>
      <c r="K1335" s="3" t="s">
        <v>16</v>
      </c>
      <c r="L1335" s="5" t="s">
        <v>17</v>
      </c>
    </row>
    <row r="1336" spans="1:12" ht="14.25" customHeight="1" x14ac:dyDescent="0.3">
      <c r="A1336" s="3" t="s">
        <v>1798</v>
      </c>
      <c r="B1336" s="3" t="s">
        <v>2179</v>
      </c>
      <c r="C1336" s="3" t="s">
        <v>44</v>
      </c>
      <c r="D1336" s="3" t="s">
        <v>15</v>
      </c>
      <c r="E1336" s="3">
        <v>27</v>
      </c>
      <c r="F1336" s="3">
        <v>71</v>
      </c>
      <c r="G1336" s="3">
        <v>17335.14</v>
      </c>
      <c r="H1336" s="3">
        <v>468048.78</v>
      </c>
      <c r="I1336" s="4">
        <v>45835</v>
      </c>
      <c r="J1336" s="4">
        <v>45881</v>
      </c>
      <c r="K1336" s="3" t="s">
        <v>46</v>
      </c>
      <c r="L1336" s="5" t="s">
        <v>30</v>
      </c>
    </row>
    <row r="1337" spans="1:12" ht="14.25" customHeight="1" x14ac:dyDescent="0.3">
      <c r="A1337" s="3" t="s">
        <v>2506</v>
      </c>
      <c r="B1337" s="3" t="s">
        <v>2507</v>
      </c>
      <c r="C1337" s="3" t="s">
        <v>20</v>
      </c>
      <c r="D1337" s="3" t="s">
        <v>45</v>
      </c>
      <c r="E1337" s="3">
        <v>36</v>
      </c>
      <c r="F1337" s="3">
        <v>45</v>
      </c>
      <c r="G1337" s="3">
        <v>17808.25</v>
      </c>
      <c r="H1337" s="3">
        <v>641097</v>
      </c>
      <c r="I1337" s="4">
        <v>45729</v>
      </c>
      <c r="J1337" s="4">
        <v>45921</v>
      </c>
      <c r="L1337" s="5" t="s">
        <v>30</v>
      </c>
    </row>
    <row r="1338" spans="1:12" ht="14.25" customHeight="1" x14ac:dyDescent="0.3">
      <c r="A1338" s="3" t="s">
        <v>2508</v>
      </c>
      <c r="B1338" s="3" t="s">
        <v>2509</v>
      </c>
      <c r="C1338" s="3" t="s">
        <v>28</v>
      </c>
      <c r="D1338" s="3" t="s">
        <v>45</v>
      </c>
      <c r="E1338" s="3">
        <v>167</v>
      </c>
      <c r="F1338" s="3">
        <v>99</v>
      </c>
      <c r="G1338" s="3">
        <v>13531.44</v>
      </c>
      <c r="H1338" s="3">
        <v>2259750.48</v>
      </c>
      <c r="I1338" s="4">
        <v>45782</v>
      </c>
      <c r="J1338" s="4">
        <v>45900</v>
      </c>
      <c r="K1338" s="3" t="s">
        <v>46</v>
      </c>
      <c r="L1338" s="5" t="s">
        <v>30</v>
      </c>
    </row>
    <row r="1339" spans="1:12" ht="14.25" customHeight="1" x14ac:dyDescent="0.3">
      <c r="A1339" s="3" t="s">
        <v>2510</v>
      </c>
      <c r="B1339" s="3" t="s">
        <v>2052</v>
      </c>
      <c r="C1339" s="3" t="s">
        <v>44</v>
      </c>
      <c r="D1339" s="3" t="s">
        <v>41</v>
      </c>
      <c r="E1339" s="3">
        <v>53</v>
      </c>
      <c r="F1339" s="3">
        <v>41</v>
      </c>
      <c r="G1339" s="3">
        <v>2747.59</v>
      </c>
      <c r="H1339" s="3">
        <v>145622.26999999999</v>
      </c>
      <c r="I1339" s="4">
        <v>45705</v>
      </c>
      <c r="J1339" s="4">
        <v>45856</v>
      </c>
      <c r="K1339" s="3" t="s">
        <v>57</v>
      </c>
      <c r="L1339" s="5" t="s">
        <v>30</v>
      </c>
    </row>
    <row r="1340" spans="1:12" ht="14.25" customHeight="1" x14ac:dyDescent="0.3">
      <c r="A1340" s="3" t="s">
        <v>2511</v>
      </c>
      <c r="B1340" s="3" t="s">
        <v>2512</v>
      </c>
      <c r="C1340" s="3" t="s">
        <v>28</v>
      </c>
      <c r="D1340" s="3" t="s">
        <v>45</v>
      </c>
      <c r="E1340" s="3">
        <v>172</v>
      </c>
      <c r="F1340" s="3">
        <v>65</v>
      </c>
      <c r="G1340" s="3">
        <v>271.02</v>
      </c>
      <c r="H1340" s="3">
        <v>46615.44</v>
      </c>
      <c r="I1340" s="4">
        <v>45851</v>
      </c>
      <c r="J1340" s="4">
        <v>45919</v>
      </c>
      <c r="L1340" s="5" t="s">
        <v>17</v>
      </c>
    </row>
    <row r="1341" spans="1:12" ht="14.25" customHeight="1" x14ac:dyDescent="0.3">
      <c r="A1341" s="3" t="s">
        <v>2513</v>
      </c>
      <c r="B1341" s="3" t="s">
        <v>2514</v>
      </c>
      <c r="C1341" s="3" t="s">
        <v>44</v>
      </c>
      <c r="D1341" s="3" t="s">
        <v>41</v>
      </c>
      <c r="E1341" s="3">
        <v>84</v>
      </c>
      <c r="F1341" s="3">
        <v>45</v>
      </c>
      <c r="G1341" s="3">
        <v>18145.490000000002</v>
      </c>
      <c r="H1341" s="3">
        <v>1524221.16</v>
      </c>
      <c r="I1341" s="4">
        <v>45721</v>
      </c>
      <c r="J1341" s="4">
        <v>45888</v>
      </c>
      <c r="K1341" s="3" t="s">
        <v>25</v>
      </c>
      <c r="L1341" s="5" t="s">
        <v>33</v>
      </c>
    </row>
    <row r="1342" spans="1:12" ht="14.25" customHeight="1" x14ac:dyDescent="0.3">
      <c r="A1342" s="3" t="s">
        <v>1288</v>
      </c>
      <c r="B1342" s="3" t="s">
        <v>2515</v>
      </c>
      <c r="C1342" s="3" t="s">
        <v>20</v>
      </c>
      <c r="D1342" s="3" t="s">
        <v>41</v>
      </c>
      <c r="E1342" s="3">
        <v>64</v>
      </c>
      <c r="G1342" s="3">
        <v>7141.01</v>
      </c>
      <c r="H1342" s="3">
        <v>457024.64</v>
      </c>
      <c r="I1342" s="4">
        <v>45680</v>
      </c>
      <c r="J1342" s="4">
        <v>45890</v>
      </c>
      <c r="K1342" s="3" t="s">
        <v>54</v>
      </c>
      <c r="L1342" s="5" t="s">
        <v>21</v>
      </c>
    </row>
    <row r="1343" spans="1:12" ht="14.25" customHeight="1" x14ac:dyDescent="0.3">
      <c r="A1343" s="3" t="s">
        <v>2516</v>
      </c>
      <c r="B1343" s="3" t="s">
        <v>2517</v>
      </c>
      <c r="C1343" s="3" t="s">
        <v>44</v>
      </c>
      <c r="D1343" s="3" t="s">
        <v>41</v>
      </c>
      <c r="E1343" s="3">
        <v>95</v>
      </c>
      <c r="F1343" s="3">
        <v>49</v>
      </c>
      <c r="G1343" s="3">
        <v>18776.36</v>
      </c>
      <c r="H1343" s="3">
        <v>1783754.2</v>
      </c>
      <c r="I1343" s="4">
        <v>45825</v>
      </c>
      <c r="J1343" s="4">
        <v>45864</v>
      </c>
      <c r="K1343" s="3" t="s">
        <v>57</v>
      </c>
      <c r="L1343" s="5" t="s">
        <v>33</v>
      </c>
    </row>
    <row r="1344" spans="1:12" ht="14.25" customHeight="1" x14ac:dyDescent="0.3">
      <c r="A1344" s="3" t="s">
        <v>2518</v>
      </c>
      <c r="B1344" s="3" t="s">
        <v>2519</v>
      </c>
      <c r="C1344" s="3" t="s">
        <v>28</v>
      </c>
      <c r="D1344" s="3" t="s">
        <v>41</v>
      </c>
      <c r="E1344" s="3">
        <v>86</v>
      </c>
      <c r="F1344" s="3">
        <v>98</v>
      </c>
      <c r="G1344" s="3">
        <v>3271.08</v>
      </c>
      <c r="H1344" s="3">
        <v>281312.88</v>
      </c>
      <c r="I1344" s="4">
        <v>45748</v>
      </c>
      <c r="J1344" s="4">
        <v>45890</v>
      </c>
      <c r="K1344" s="3" t="s">
        <v>29</v>
      </c>
      <c r="L1344" s="5" t="s">
        <v>33</v>
      </c>
    </row>
    <row r="1345" spans="1:12" ht="14.25" customHeight="1" x14ac:dyDescent="0.3">
      <c r="A1345" s="3" t="s">
        <v>2516</v>
      </c>
      <c r="B1345" s="3" t="s">
        <v>2520</v>
      </c>
      <c r="C1345" s="3" t="s">
        <v>14</v>
      </c>
      <c r="D1345" s="3" t="s">
        <v>53</v>
      </c>
      <c r="E1345" s="3">
        <v>90</v>
      </c>
      <c r="F1345" s="3">
        <v>64</v>
      </c>
      <c r="G1345" s="3">
        <v>4530.82</v>
      </c>
      <c r="H1345" s="3">
        <v>407773.8</v>
      </c>
      <c r="I1345" s="4">
        <v>45673</v>
      </c>
      <c r="J1345" s="4">
        <v>45916</v>
      </c>
      <c r="L1345" s="5" t="s">
        <v>17</v>
      </c>
    </row>
    <row r="1346" spans="1:12" ht="14.25" customHeight="1" x14ac:dyDescent="0.3">
      <c r="A1346" s="3" t="s">
        <v>2521</v>
      </c>
      <c r="B1346" s="3" t="s">
        <v>2522</v>
      </c>
      <c r="C1346" s="3" t="s">
        <v>40</v>
      </c>
      <c r="D1346" s="3" t="s">
        <v>15</v>
      </c>
      <c r="E1346" s="3">
        <v>114</v>
      </c>
      <c r="F1346" s="3">
        <v>66</v>
      </c>
      <c r="G1346" s="3">
        <v>552.72</v>
      </c>
      <c r="H1346" s="3">
        <v>63010.080000000002</v>
      </c>
      <c r="I1346" s="4">
        <v>45842</v>
      </c>
      <c r="J1346" s="4">
        <v>45897</v>
      </c>
      <c r="K1346" s="3" t="s">
        <v>29</v>
      </c>
      <c r="L1346" s="5" t="s">
        <v>33</v>
      </c>
    </row>
    <row r="1347" spans="1:12" ht="14.25" customHeight="1" x14ac:dyDescent="0.3">
      <c r="A1347" s="3" t="s">
        <v>2523</v>
      </c>
      <c r="B1347" s="3" t="s">
        <v>2524</v>
      </c>
      <c r="C1347" s="3" t="s">
        <v>40</v>
      </c>
      <c r="D1347" s="3" t="s">
        <v>53</v>
      </c>
      <c r="E1347" s="3">
        <v>134</v>
      </c>
      <c r="F1347" s="3">
        <v>69</v>
      </c>
      <c r="G1347" s="3">
        <v>914.14</v>
      </c>
      <c r="H1347" s="3">
        <v>122494.76</v>
      </c>
      <c r="I1347" s="4">
        <v>45814</v>
      </c>
      <c r="J1347" s="4">
        <v>45862</v>
      </c>
      <c r="K1347" s="3" t="s">
        <v>54</v>
      </c>
      <c r="L1347" s="5" t="s">
        <v>30</v>
      </c>
    </row>
    <row r="1348" spans="1:12" ht="14.25" customHeight="1" x14ac:dyDescent="0.3">
      <c r="A1348" s="3" t="s">
        <v>99</v>
      </c>
      <c r="B1348" s="3" t="s">
        <v>381</v>
      </c>
      <c r="C1348" s="3" t="s">
        <v>28</v>
      </c>
      <c r="D1348" s="3" t="s">
        <v>53</v>
      </c>
      <c r="E1348" s="3">
        <v>90</v>
      </c>
      <c r="F1348" s="3">
        <v>28</v>
      </c>
      <c r="G1348" s="3">
        <v>14907.5</v>
      </c>
      <c r="H1348" s="3">
        <v>1341675</v>
      </c>
      <c r="I1348" s="4">
        <v>45788</v>
      </c>
      <c r="J1348" s="4">
        <v>45918</v>
      </c>
      <c r="K1348" s="3" t="s">
        <v>54</v>
      </c>
      <c r="L1348" s="5" t="s">
        <v>30</v>
      </c>
    </row>
    <row r="1349" spans="1:12" ht="14.25" customHeight="1" x14ac:dyDescent="0.3">
      <c r="A1349" s="3" t="s">
        <v>2525</v>
      </c>
      <c r="B1349" s="3" t="s">
        <v>873</v>
      </c>
      <c r="C1349" s="3" t="s">
        <v>28</v>
      </c>
      <c r="D1349" s="3" t="s">
        <v>15</v>
      </c>
      <c r="E1349" s="3">
        <v>20</v>
      </c>
      <c r="F1349" s="3">
        <v>59</v>
      </c>
      <c r="G1349" s="3">
        <v>12221.65</v>
      </c>
      <c r="H1349" s="3">
        <v>244433</v>
      </c>
      <c r="I1349" s="4">
        <v>45676</v>
      </c>
      <c r="J1349" s="4">
        <v>45936</v>
      </c>
      <c r="K1349" s="3" t="s">
        <v>25</v>
      </c>
      <c r="L1349" s="5" t="s">
        <v>58</v>
      </c>
    </row>
    <row r="1350" spans="1:12" ht="14.25" customHeight="1" x14ac:dyDescent="0.3">
      <c r="A1350" s="3" t="s">
        <v>2526</v>
      </c>
      <c r="B1350" s="3" t="s">
        <v>2527</v>
      </c>
      <c r="C1350" s="3" t="s">
        <v>14</v>
      </c>
      <c r="D1350" s="3" t="s">
        <v>15</v>
      </c>
      <c r="E1350" s="3">
        <v>91</v>
      </c>
      <c r="F1350" s="3">
        <v>36</v>
      </c>
      <c r="G1350" s="3">
        <v>13895.65</v>
      </c>
      <c r="H1350" s="3">
        <v>1264504.1499999999</v>
      </c>
      <c r="I1350" s="4">
        <v>45728</v>
      </c>
      <c r="J1350" s="4">
        <v>45915</v>
      </c>
      <c r="K1350" s="3" t="s">
        <v>16</v>
      </c>
      <c r="L1350" s="5" t="s">
        <v>58</v>
      </c>
    </row>
    <row r="1351" spans="1:12" ht="14.25" customHeight="1" x14ac:dyDescent="0.3">
      <c r="A1351" s="3" t="s">
        <v>2528</v>
      </c>
      <c r="B1351" s="3" t="s">
        <v>2529</v>
      </c>
      <c r="C1351" s="3" t="s">
        <v>14</v>
      </c>
      <c r="D1351" s="3" t="s">
        <v>53</v>
      </c>
      <c r="E1351" s="3">
        <v>24</v>
      </c>
      <c r="F1351" s="3">
        <v>77</v>
      </c>
      <c r="G1351" s="3">
        <v>178.96</v>
      </c>
      <c r="H1351" s="3">
        <v>4295.04</v>
      </c>
      <c r="I1351" s="4">
        <v>45740</v>
      </c>
      <c r="J1351" s="4">
        <v>45872</v>
      </c>
      <c r="K1351" s="3" t="s">
        <v>16</v>
      </c>
      <c r="L1351" s="5" t="s">
        <v>17</v>
      </c>
    </row>
    <row r="1352" spans="1:12" ht="14.25" customHeight="1" x14ac:dyDescent="0.3">
      <c r="A1352" s="3" t="s">
        <v>2453</v>
      </c>
      <c r="B1352" s="3" t="s">
        <v>2530</v>
      </c>
      <c r="C1352" s="3" t="s">
        <v>40</v>
      </c>
      <c r="D1352" s="3" t="s">
        <v>24</v>
      </c>
      <c r="E1352" s="3">
        <v>74</v>
      </c>
      <c r="F1352" s="3">
        <v>57</v>
      </c>
      <c r="G1352" s="3">
        <v>1871.61</v>
      </c>
      <c r="H1352" s="3">
        <v>138499.14000000001</v>
      </c>
      <c r="I1352" s="4">
        <v>45803</v>
      </c>
      <c r="J1352" s="4">
        <v>45855</v>
      </c>
      <c r="K1352" s="3" t="s">
        <v>57</v>
      </c>
      <c r="L1352" s="5" t="s">
        <v>58</v>
      </c>
    </row>
    <row r="1353" spans="1:12" ht="14.25" customHeight="1" x14ac:dyDescent="0.3">
      <c r="A1353" s="3" t="s">
        <v>2531</v>
      </c>
      <c r="B1353" s="3" t="s">
        <v>2532</v>
      </c>
      <c r="C1353" s="3" t="s">
        <v>14</v>
      </c>
      <c r="D1353" s="3" t="s">
        <v>15</v>
      </c>
      <c r="E1353" s="3">
        <v>65</v>
      </c>
      <c r="F1353" s="3">
        <v>59</v>
      </c>
      <c r="G1353" s="3">
        <v>2615.5</v>
      </c>
      <c r="H1353" s="3">
        <v>170007.5</v>
      </c>
      <c r="I1353" s="4">
        <v>45830</v>
      </c>
      <c r="J1353" s="4">
        <v>45861</v>
      </c>
      <c r="L1353" s="5" t="s">
        <v>17</v>
      </c>
    </row>
    <row r="1354" spans="1:12" ht="14.25" customHeight="1" x14ac:dyDescent="0.3">
      <c r="A1354" s="3" t="s">
        <v>2533</v>
      </c>
      <c r="B1354" s="3" t="s">
        <v>2534</v>
      </c>
      <c r="C1354" s="3" t="s">
        <v>44</v>
      </c>
      <c r="D1354" s="3" t="s">
        <v>53</v>
      </c>
      <c r="E1354" s="3">
        <v>98</v>
      </c>
      <c r="F1354" s="3">
        <v>43</v>
      </c>
      <c r="G1354" s="3">
        <v>667.07</v>
      </c>
      <c r="H1354" s="3">
        <v>65372.860000000008</v>
      </c>
      <c r="I1354" s="4">
        <v>45739</v>
      </c>
      <c r="J1354" s="4">
        <v>45859</v>
      </c>
      <c r="K1354" s="3" t="s">
        <v>25</v>
      </c>
      <c r="L1354" s="5" t="s">
        <v>58</v>
      </c>
    </row>
    <row r="1355" spans="1:12" ht="14.25" customHeight="1" x14ac:dyDescent="0.3">
      <c r="A1355" s="3" t="s">
        <v>2031</v>
      </c>
      <c r="B1355" s="3" t="s">
        <v>2535</v>
      </c>
      <c r="C1355" s="3" t="s">
        <v>14</v>
      </c>
      <c r="D1355" s="3" t="s">
        <v>53</v>
      </c>
      <c r="E1355" s="3">
        <v>115</v>
      </c>
      <c r="F1355" s="3">
        <v>54</v>
      </c>
      <c r="G1355" s="3">
        <v>17936.66</v>
      </c>
      <c r="H1355" s="3">
        <v>2062715.9</v>
      </c>
      <c r="I1355" s="4">
        <v>45787</v>
      </c>
      <c r="J1355" s="4">
        <v>45916</v>
      </c>
      <c r="K1355" s="3" t="s">
        <v>16</v>
      </c>
      <c r="L1355" s="5" t="s">
        <v>58</v>
      </c>
    </row>
    <row r="1356" spans="1:12" ht="14.25" customHeight="1" x14ac:dyDescent="0.3">
      <c r="A1356" s="3" t="s">
        <v>1292</v>
      </c>
      <c r="B1356" s="3" t="s">
        <v>2536</v>
      </c>
      <c r="C1356" s="3" t="s">
        <v>14</v>
      </c>
      <c r="D1356" s="3" t="s">
        <v>53</v>
      </c>
      <c r="F1356" s="3">
        <v>64</v>
      </c>
      <c r="G1356" s="3">
        <v>9915.7000000000007</v>
      </c>
      <c r="I1356" s="4">
        <v>45839</v>
      </c>
      <c r="J1356" s="4">
        <v>45899</v>
      </c>
      <c r="K1356" s="3" t="s">
        <v>46</v>
      </c>
      <c r="L1356" s="5" t="s">
        <v>30</v>
      </c>
    </row>
    <row r="1357" spans="1:12" ht="14.25" customHeight="1" x14ac:dyDescent="0.3">
      <c r="A1357" s="3" t="s">
        <v>890</v>
      </c>
      <c r="B1357" s="3" t="s">
        <v>2537</v>
      </c>
      <c r="C1357" s="3" t="s">
        <v>20</v>
      </c>
      <c r="D1357" s="3" t="s">
        <v>41</v>
      </c>
      <c r="E1357" s="3">
        <v>88</v>
      </c>
      <c r="F1357" s="3">
        <v>35</v>
      </c>
      <c r="G1357" s="3">
        <v>11959.06</v>
      </c>
      <c r="H1357" s="3">
        <v>1052397.28</v>
      </c>
      <c r="I1357" s="4">
        <v>45807</v>
      </c>
      <c r="J1357" s="4">
        <v>45871</v>
      </c>
      <c r="K1357" s="3" t="s">
        <v>29</v>
      </c>
      <c r="L1357" s="5" t="s">
        <v>21</v>
      </c>
    </row>
    <row r="1358" spans="1:12" ht="14.25" customHeight="1" x14ac:dyDescent="0.3">
      <c r="A1358" s="3" t="s">
        <v>2538</v>
      </c>
      <c r="B1358" s="3" t="s">
        <v>2539</v>
      </c>
      <c r="C1358" s="3" t="s">
        <v>28</v>
      </c>
      <c r="D1358" s="3" t="s">
        <v>45</v>
      </c>
      <c r="E1358" s="3">
        <v>24</v>
      </c>
      <c r="F1358" s="3">
        <v>35</v>
      </c>
      <c r="G1358" s="3">
        <v>5950.16</v>
      </c>
      <c r="H1358" s="3">
        <v>142803.84</v>
      </c>
      <c r="I1358" s="4">
        <v>45804</v>
      </c>
      <c r="J1358" s="4">
        <v>45876</v>
      </c>
      <c r="K1358" s="3" t="s">
        <v>29</v>
      </c>
      <c r="L1358" s="5" t="s">
        <v>30</v>
      </c>
    </row>
    <row r="1359" spans="1:12" ht="14.25" customHeight="1" x14ac:dyDescent="0.3">
      <c r="A1359" s="3" t="s">
        <v>2540</v>
      </c>
      <c r="B1359" s="3" t="s">
        <v>2541</v>
      </c>
      <c r="C1359" s="3" t="s">
        <v>28</v>
      </c>
      <c r="D1359" s="3" t="s">
        <v>45</v>
      </c>
      <c r="E1359" s="3">
        <v>146</v>
      </c>
      <c r="F1359" s="3">
        <v>53</v>
      </c>
      <c r="G1359" s="3">
        <v>3664.38</v>
      </c>
      <c r="H1359" s="3">
        <v>534999.48</v>
      </c>
      <c r="I1359" s="4">
        <v>45681</v>
      </c>
      <c r="J1359" s="4">
        <v>45865</v>
      </c>
      <c r="L1359" s="5" t="s">
        <v>58</v>
      </c>
    </row>
    <row r="1360" spans="1:12" ht="14.25" customHeight="1" x14ac:dyDescent="0.3">
      <c r="A1360" s="3" t="s">
        <v>2542</v>
      </c>
      <c r="B1360" s="3" t="s">
        <v>2543</v>
      </c>
      <c r="C1360" s="3" t="s">
        <v>40</v>
      </c>
      <c r="D1360" s="3" t="s">
        <v>24</v>
      </c>
      <c r="E1360" s="3">
        <v>145</v>
      </c>
      <c r="F1360" s="3">
        <v>53</v>
      </c>
      <c r="G1360" s="3">
        <v>8748.1</v>
      </c>
      <c r="H1360" s="3">
        <v>1268474.5</v>
      </c>
      <c r="I1360" s="4">
        <v>45809</v>
      </c>
      <c r="J1360" s="4">
        <v>45906</v>
      </c>
      <c r="K1360" s="3" t="s">
        <v>29</v>
      </c>
      <c r="L1360" s="5" t="s">
        <v>21</v>
      </c>
    </row>
    <row r="1361" spans="1:12" ht="14.25" customHeight="1" x14ac:dyDescent="0.3">
      <c r="A1361" s="3" t="s">
        <v>2544</v>
      </c>
      <c r="B1361" s="3" t="s">
        <v>506</v>
      </c>
      <c r="C1361" s="3" t="s">
        <v>28</v>
      </c>
      <c r="D1361" s="3" t="s">
        <v>41</v>
      </c>
      <c r="E1361" s="3">
        <v>133</v>
      </c>
      <c r="F1361" s="3">
        <v>40</v>
      </c>
      <c r="G1361" s="3">
        <v>8558.67</v>
      </c>
      <c r="H1361" s="3">
        <v>1138303.1100000001</v>
      </c>
      <c r="I1361" s="4">
        <v>45722</v>
      </c>
      <c r="J1361" s="4">
        <v>45931</v>
      </c>
      <c r="K1361" s="3" t="s">
        <v>25</v>
      </c>
      <c r="L1361" s="5" t="s">
        <v>58</v>
      </c>
    </row>
    <row r="1362" spans="1:12" ht="14.25" customHeight="1" x14ac:dyDescent="0.3">
      <c r="A1362" s="3" t="s">
        <v>2545</v>
      </c>
      <c r="B1362" s="3" t="s">
        <v>2546</v>
      </c>
      <c r="C1362" s="3" t="s">
        <v>40</v>
      </c>
      <c r="D1362" s="3" t="s">
        <v>45</v>
      </c>
      <c r="E1362" s="3">
        <v>47</v>
      </c>
      <c r="F1362" s="3">
        <v>58</v>
      </c>
      <c r="G1362" s="3">
        <v>14475.28</v>
      </c>
      <c r="H1362" s="3">
        <v>680338.16</v>
      </c>
      <c r="I1362" s="4">
        <v>45828</v>
      </c>
      <c r="J1362" s="4">
        <v>45920</v>
      </c>
      <c r="L1362" s="5" t="s">
        <v>30</v>
      </c>
    </row>
    <row r="1363" spans="1:12" ht="14.25" customHeight="1" x14ac:dyDescent="0.3">
      <c r="A1363" s="3" t="s">
        <v>2547</v>
      </c>
      <c r="B1363" s="3" t="s">
        <v>1928</v>
      </c>
      <c r="C1363" s="3" t="s">
        <v>44</v>
      </c>
      <c r="D1363" s="3" t="s">
        <v>45</v>
      </c>
      <c r="E1363" s="3">
        <v>29</v>
      </c>
      <c r="F1363" s="3">
        <v>37</v>
      </c>
      <c r="G1363" s="3">
        <v>5701.52</v>
      </c>
      <c r="H1363" s="3">
        <v>165344.07999999999</v>
      </c>
      <c r="I1363" s="4">
        <v>45775</v>
      </c>
      <c r="J1363" s="4">
        <v>45934</v>
      </c>
      <c r="K1363" s="3" t="s">
        <v>16</v>
      </c>
      <c r="L1363" s="5" t="s">
        <v>33</v>
      </c>
    </row>
    <row r="1364" spans="1:12" ht="14.25" customHeight="1" x14ac:dyDescent="0.3">
      <c r="A1364" s="3" t="s">
        <v>2548</v>
      </c>
      <c r="B1364" s="3" t="s">
        <v>2549</v>
      </c>
      <c r="C1364" s="3" t="s">
        <v>40</v>
      </c>
      <c r="D1364" s="3" t="s">
        <v>45</v>
      </c>
      <c r="E1364" s="3">
        <v>72</v>
      </c>
      <c r="F1364" s="3">
        <v>34</v>
      </c>
      <c r="G1364" s="3">
        <v>7779.65</v>
      </c>
      <c r="H1364" s="3">
        <v>560134.79999999993</v>
      </c>
      <c r="I1364" s="4">
        <v>45804</v>
      </c>
      <c r="J1364" s="4">
        <v>45876</v>
      </c>
      <c r="K1364" s="3" t="s">
        <v>16</v>
      </c>
      <c r="L1364" s="5" t="s">
        <v>21</v>
      </c>
    </row>
    <row r="1365" spans="1:12" ht="14.25" customHeight="1" x14ac:dyDescent="0.3">
      <c r="A1365" s="3" t="s">
        <v>2550</v>
      </c>
      <c r="B1365" s="3" t="s">
        <v>2551</v>
      </c>
      <c r="C1365" s="3" t="s">
        <v>40</v>
      </c>
      <c r="D1365" s="3" t="s">
        <v>41</v>
      </c>
      <c r="E1365" s="3">
        <v>8</v>
      </c>
      <c r="F1365" s="3">
        <v>28</v>
      </c>
      <c r="G1365" s="3">
        <v>5906.02</v>
      </c>
      <c r="H1365" s="3">
        <v>47248.160000000003</v>
      </c>
      <c r="I1365" s="4">
        <v>45729</v>
      </c>
      <c r="J1365" s="4">
        <v>45896</v>
      </c>
      <c r="K1365" s="3" t="s">
        <v>54</v>
      </c>
      <c r="L1365" s="5" t="s">
        <v>21</v>
      </c>
    </row>
    <row r="1366" spans="1:12" ht="14.25" customHeight="1" x14ac:dyDescent="0.3">
      <c r="A1366" s="3" t="s">
        <v>2552</v>
      </c>
      <c r="B1366" s="3" t="s">
        <v>2553</v>
      </c>
      <c r="C1366" s="3" t="s">
        <v>28</v>
      </c>
      <c r="D1366" s="3" t="s">
        <v>41</v>
      </c>
      <c r="F1366" s="3">
        <v>71</v>
      </c>
      <c r="G1366" s="3">
        <v>14154.96</v>
      </c>
      <c r="I1366" s="4">
        <v>45699</v>
      </c>
      <c r="J1366" s="4">
        <v>45899</v>
      </c>
      <c r="K1366" s="3" t="s">
        <v>46</v>
      </c>
      <c r="L1366" s="5" t="s">
        <v>21</v>
      </c>
    </row>
    <row r="1367" spans="1:12" ht="14.25" customHeight="1" x14ac:dyDescent="0.3">
      <c r="A1367" s="3" t="s">
        <v>2554</v>
      </c>
      <c r="B1367" s="3" t="s">
        <v>917</v>
      </c>
      <c r="C1367" s="3" t="s">
        <v>28</v>
      </c>
      <c r="D1367" s="3" t="s">
        <v>41</v>
      </c>
      <c r="E1367" s="3">
        <v>19</v>
      </c>
      <c r="F1367" s="3">
        <v>98</v>
      </c>
      <c r="G1367" s="3">
        <v>13277.39</v>
      </c>
      <c r="H1367" s="3">
        <v>252270.41</v>
      </c>
      <c r="I1367" s="4">
        <v>45793</v>
      </c>
      <c r="J1367" s="4">
        <v>45862</v>
      </c>
      <c r="K1367" s="3" t="s">
        <v>29</v>
      </c>
      <c r="L1367" s="5" t="s">
        <v>33</v>
      </c>
    </row>
    <row r="1368" spans="1:12" ht="14.25" customHeight="1" x14ac:dyDescent="0.3">
      <c r="A1368" s="3" t="s">
        <v>2555</v>
      </c>
      <c r="B1368" s="3" t="s">
        <v>2556</v>
      </c>
      <c r="C1368" s="3" t="s">
        <v>28</v>
      </c>
      <c r="D1368" s="3" t="s">
        <v>45</v>
      </c>
      <c r="E1368" s="3">
        <v>92</v>
      </c>
      <c r="F1368" s="3">
        <v>32</v>
      </c>
      <c r="G1368" s="3">
        <v>427.96</v>
      </c>
      <c r="H1368" s="3">
        <v>39372.32</v>
      </c>
      <c r="I1368" s="4">
        <v>45816</v>
      </c>
      <c r="J1368" s="4">
        <v>45884</v>
      </c>
      <c r="K1368" s="3" t="s">
        <v>57</v>
      </c>
      <c r="L1368" s="5" t="s">
        <v>58</v>
      </c>
    </row>
    <row r="1369" spans="1:12" ht="14.25" customHeight="1" x14ac:dyDescent="0.3">
      <c r="A1369" s="3" t="s">
        <v>2557</v>
      </c>
      <c r="B1369" s="3" t="s">
        <v>2558</v>
      </c>
      <c r="C1369" s="3" t="s">
        <v>20</v>
      </c>
      <c r="D1369" s="3" t="s">
        <v>15</v>
      </c>
      <c r="E1369" s="3">
        <v>73</v>
      </c>
      <c r="F1369" s="3">
        <v>80</v>
      </c>
      <c r="G1369" s="3">
        <v>5780.06</v>
      </c>
      <c r="H1369" s="3">
        <v>421944.38</v>
      </c>
      <c r="I1369" s="4">
        <v>45705</v>
      </c>
      <c r="J1369" s="4">
        <v>45907</v>
      </c>
      <c r="K1369" s="3" t="s">
        <v>16</v>
      </c>
      <c r="L1369" s="5" t="s">
        <v>30</v>
      </c>
    </row>
    <row r="1370" spans="1:12" ht="14.25" customHeight="1" x14ac:dyDescent="0.3">
      <c r="A1370" s="3" t="s">
        <v>2559</v>
      </c>
      <c r="B1370" s="3" t="s">
        <v>2560</v>
      </c>
      <c r="C1370" s="3" t="s">
        <v>14</v>
      </c>
      <c r="D1370" s="3" t="s">
        <v>15</v>
      </c>
      <c r="E1370" s="3">
        <v>190</v>
      </c>
      <c r="F1370" s="3">
        <v>28</v>
      </c>
      <c r="G1370" s="3">
        <v>2795.71</v>
      </c>
      <c r="H1370" s="3">
        <v>531184.9</v>
      </c>
      <c r="I1370" s="4">
        <v>45719</v>
      </c>
      <c r="J1370" s="4">
        <v>45888</v>
      </c>
      <c r="K1370" s="3" t="s">
        <v>46</v>
      </c>
      <c r="L1370" s="5" t="s">
        <v>17</v>
      </c>
    </row>
    <row r="1371" spans="1:12" ht="14.25" customHeight="1" x14ac:dyDescent="0.3">
      <c r="A1371" s="3" t="s">
        <v>2561</v>
      </c>
      <c r="B1371" s="3" t="s">
        <v>1570</v>
      </c>
      <c r="C1371" s="3" t="s">
        <v>40</v>
      </c>
      <c r="D1371" s="3" t="s">
        <v>41</v>
      </c>
      <c r="E1371" s="3">
        <v>41</v>
      </c>
      <c r="F1371" s="3">
        <v>32</v>
      </c>
      <c r="G1371" s="3">
        <v>4228.6400000000003</v>
      </c>
      <c r="H1371" s="3">
        <v>173374.24</v>
      </c>
      <c r="I1371" s="4">
        <v>45788</v>
      </c>
      <c r="J1371" s="4">
        <v>45925</v>
      </c>
      <c r="K1371" s="3" t="s">
        <v>16</v>
      </c>
      <c r="L1371" s="5" t="s">
        <v>30</v>
      </c>
    </row>
    <row r="1372" spans="1:12" ht="14.25" customHeight="1" x14ac:dyDescent="0.3">
      <c r="A1372" s="3" t="s">
        <v>2562</v>
      </c>
      <c r="B1372" s="3" t="s">
        <v>2563</v>
      </c>
      <c r="C1372" s="3" t="s">
        <v>20</v>
      </c>
      <c r="D1372" s="3" t="s">
        <v>15</v>
      </c>
      <c r="E1372" s="3">
        <v>36</v>
      </c>
      <c r="F1372" s="3">
        <v>93</v>
      </c>
      <c r="G1372" s="3">
        <v>18238.93</v>
      </c>
      <c r="H1372" s="3">
        <v>656601.48</v>
      </c>
      <c r="I1372" s="4">
        <v>45675</v>
      </c>
      <c r="J1372" s="4">
        <v>45878</v>
      </c>
      <c r="K1372" s="3" t="s">
        <v>25</v>
      </c>
      <c r="L1372" s="5" t="s">
        <v>58</v>
      </c>
    </row>
    <row r="1373" spans="1:12" ht="14.25" customHeight="1" x14ac:dyDescent="0.3">
      <c r="A1373" s="3" t="s">
        <v>2564</v>
      </c>
      <c r="B1373" s="3" t="s">
        <v>2565</v>
      </c>
      <c r="C1373" s="3" t="s">
        <v>28</v>
      </c>
      <c r="D1373" s="3" t="s">
        <v>41</v>
      </c>
      <c r="F1373" s="3">
        <v>90</v>
      </c>
      <c r="G1373" s="3">
        <v>6286.33</v>
      </c>
      <c r="I1373" s="4">
        <v>45811</v>
      </c>
      <c r="J1373" s="4">
        <v>45917</v>
      </c>
      <c r="K1373" s="3" t="s">
        <v>16</v>
      </c>
      <c r="L1373" s="5" t="s">
        <v>30</v>
      </c>
    </row>
    <row r="1374" spans="1:12" ht="14.25" customHeight="1" x14ac:dyDescent="0.3">
      <c r="A1374" s="3" t="s">
        <v>1063</v>
      </c>
      <c r="B1374" s="3" t="s">
        <v>2566</v>
      </c>
      <c r="C1374" s="3" t="s">
        <v>20</v>
      </c>
      <c r="D1374" s="3" t="s">
        <v>41</v>
      </c>
      <c r="E1374" s="3">
        <v>22</v>
      </c>
      <c r="F1374" s="3">
        <v>59</v>
      </c>
      <c r="G1374" s="3">
        <v>16084.92</v>
      </c>
      <c r="H1374" s="3">
        <v>353868.24</v>
      </c>
      <c r="I1374" s="4">
        <v>45724</v>
      </c>
      <c r="J1374" s="4">
        <v>45852</v>
      </c>
      <c r="L1374" s="5" t="s">
        <v>58</v>
      </c>
    </row>
    <row r="1375" spans="1:12" ht="14.25" customHeight="1" x14ac:dyDescent="0.3">
      <c r="A1375" s="3" t="s">
        <v>2567</v>
      </c>
      <c r="B1375" s="3" t="s">
        <v>2568</v>
      </c>
      <c r="C1375" s="3" t="s">
        <v>14</v>
      </c>
      <c r="D1375" s="3" t="s">
        <v>41</v>
      </c>
      <c r="E1375" s="3">
        <v>156</v>
      </c>
      <c r="F1375" s="3">
        <v>97</v>
      </c>
      <c r="G1375" s="3">
        <v>7510.25</v>
      </c>
      <c r="H1375" s="3">
        <v>1171599</v>
      </c>
      <c r="I1375" s="4">
        <v>45793</v>
      </c>
      <c r="J1375" s="4">
        <v>45870</v>
      </c>
      <c r="K1375" s="3" t="s">
        <v>16</v>
      </c>
      <c r="L1375" s="5" t="s">
        <v>30</v>
      </c>
    </row>
    <row r="1376" spans="1:12" ht="14.25" customHeight="1" x14ac:dyDescent="0.3">
      <c r="A1376" s="3" t="s">
        <v>2569</v>
      </c>
      <c r="B1376" s="3" t="s">
        <v>2570</v>
      </c>
      <c r="C1376" s="3" t="s">
        <v>28</v>
      </c>
      <c r="D1376" s="3" t="s">
        <v>15</v>
      </c>
      <c r="E1376" s="3">
        <v>88</v>
      </c>
      <c r="F1376" s="3">
        <v>50</v>
      </c>
      <c r="G1376" s="3">
        <v>19314.5</v>
      </c>
      <c r="H1376" s="3">
        <v>1699676</v>
      </c>
      <c r="I1376" s="4">
        <v>45700</v>
      </c>
      <c r="J1376" s="4">
        <v>45942</v>
      </c>
      <c r="K1376" s="3" t="s">
        <v>46</v>
      </c>
      <c r="L1376" s="5" t="s">
        <v>33</v>
      </c>
    </row>
    <row r="1377" spans="1:12" ht="14.25" customHeight="1" x14ac:dyDescent="0.3">
      <c r="A1377" s="3" t="s">
        <v>2571</v>
      </c>
      <c r="B1377" s="3" t="s">
        <v>2572</v>
      </c>
      <c r="C1377" s="3" t="s">
        <v>14</v>
      </c>
      <c r="D1377" s="3" t="s">
        <v>53</v>
      </c>
      <c r="E1377" s="3">
        <v>182</v>
      </c>
      <c r="F1377" s="3">
        <v>21</v>
      </c>
      <c r="G1377" s="3">
        <v>19305.93</v>
      </c>
      <c r="H1377" s="3">
        <v>3513679.26</v>
      </c>
      <c r="I1377" s="4">
        <v>45787</v>
      </c>
      <c r="J1377" s="4">
        <v>45913</v>
      </c>
      <c r="K1377" s="3" t="s">
        <v>54</v>
      </c>
      <c r="L1377" s="5" t="s">
        <v>17</v>
      </c>
    </row>
    <row r="1378" spans="1:12" ht="14.25" customHeight="1" x14ac:dyDescent="0.3">
      <c r="A1378" s="3" t="s">
        <v>2573</v>
      </c>
      <c r="B1378" s="3" t="s">
        <v>2574</v>
      </c>
      <c r="C1378" s="3" t="s">
        <v>14</v>
      </c>
      <c r="D1378" s="3" t="s">
        <v>15</v>
      </c>
      <c r="E1378" s="3">
        <v>105</v>
      </c>
      <c r="F1378" s="3">
        <v>89</v>
      </c>
      <c r="G1378" s="3">
        <v>7370.88</v>
      </c>
      <c r="H1378" s="3">
        <v>773942.4</v>
      </c>
      <c r="I1378" s="4">
        <v>45721</v>
      </c>
      <c r="J1378" s="4">
        <v>45870</v>
      </c>
      <c r="K1378" s="3" t="s">
        <v>57</v>
      </c>
      <c r="L1378" s="5" t="s">
        <v>21</v>
      </c>
    </row>
    <row r="1379" spans="1:12" ht="14.25" customHeight="1" x14ac:dyDescent="0.3">
      <c r="A1379" s="3" t="s">
        <v>2575</v>
      </c>
      <c r="B1379" s="3" t="s">
        <v>317</v>
      </c>
      <c r="C1379" s="3" t="s">
        <v>40</v>
      </c>
      <c r="D1379" s="3" t="s">
        <v>24</v>
      </c>
      <c r="E1379" s="3">
        <v>83</v>
      </c>
      <c r="F1379" s="3">
        <v>83</v>
      </c>
      <c r="G1379" s="3">
        <v>12739.56</v>
      </c>
      <c r="H1379" s="3">
        <v>1057383.48</v>
      </c>
      <c r="I1379" s="4">
        <v>45803</v>
      </c>
      <c r="J1379" s="4">
        <v>45933</v>
      </c>
      <c r="K1379" s="3" t="s">
        <v>57</v>
      </c>
      <c r="L1379" s="5" t="s">
        <v>58</v>
      </c>
    </row>
    <row r="1380" spans="1:12" ht="14.25" customHeight="1" x14ac:dyDescent="0.3">
      <c r="A1380" s="3" t="s">
        <v>763</v>
      </c>
      <c r="B1380" s="3" t="s">
        <v>2576</v>
      </c>
      <c r="C1380" s="3" t="s">
        <v>14</v>
      </c>
      <c r="D1380" s="3" t="s">
        <v>41</v>
      </c>
      <c r="E1380" s="3">
        <v>125</v>
      </c>
      <c r="F1380" s="3">
        <v>81</v>
      </c>
      <c r="G1380" s="3">
        <v>15678.58</v>
      </c>
      <c r="H1380" s="3">
        <v>1959822.5</v>
      </c>
      <c r="I1380" s="4">
        <v>45765</v>
      </c>
      <c r="J1380" s="4">
        <v>45885</v>
      </c>
      <c r="L1380" s="5" t="s">
        <v>17</v>
      </c>
    </row>
    <row r="1381" spans="1:12" ht="14.25" customHeight="1" x14ac:dyDescent="0.3">
      <c r="A1381" s="3" t="s">
        <v>2577</v>
      </c>
      <c r="B1381" s="3" t="s">
        <v>2578</v>
      </c>
      <c r="C1381" s="3" t="s">
        <v>20</v>
      </c>
      <c r="D1381" s="3" t="s">
        <v>41</v>
      </c>
      <c r="E1381" s="3">
        <v>104</v>
      </c>
      <c r="F1381" s="3">
        <v>87</v>
      </c>
      <c r="G1381" s="3">
        <v>15911.41</v>
      </c>
      <c r="H1381" s="3">
        <v>1654786.64</v>
      </c>
      <c r="I1381" s="4">
        <v>45719</v>
      </c>
      <c r="J1381" s="4">
        <v>45874</v>
      </c>
      <c r="K1381" s="3" t="s">
        <v>29</v>
      </c>
      <c r="L1381" s="5" t="s">
        <v>30</v>
      </c>
    </row>
    <row r="1382" spans="1:12" ht="14.25" customHeight="1" x14ac:dyDescent="0.3">
      <c r="A1382" s="3" t="s">
        <v>2579</v>
      </c>
      <c r="B1382" s="3" t="s">
        <v>2580</v>
      </c>
      <c r="C1382" s="3" t="s">
        <v>44</v>
      </c>
      <c r="D1382" s="3" t="s">
        <v>45</v>
      </c>
      <c r="E1382" s="3">
        <v>182</v>
      </c>
      <c r="F1382" s="3">
        <v>54</v>
      </c>
      <c r="G1382" s="3">
        <v>16930.18</v>
      </c>
      <c r="H1382" s="3">
        <v>3081292.76</v>
      </c>
      <c r="I1382" s="4">
        <v>45838</v>
      </c>
      <c r="J1382" s="4">
        <v>45932</v>
      </c>
      <c r="K1382" s="3" t="s">
        <v>16</v>
      </c>
      <c r="L1382" s="5" t="s">
        <v>17</v>
      </c>
    </row>
    <row r="1383" spans="1:12" ht="14.25" customHeight="1" x14ac:dyDescent="0.3">
      <c r="A1383" s="3" t="s">
        <v>2581</v>
      </c>
      <c r="B1383" s="3" t="s">
        <v>2582</v>
      </c>
      <c r="C1383" s="3" t="s">
        <v>44</v>
      </c>
      <c r="D1383" s="3" t="s">
        <v>41</v>
      </c>
      <c r="E1383" s="3">
        <v>101</v>
      </c>
      <c r="F1383" s="3">
        <v>26</v>
      </c>
      <c r="G1383" s="3">
        <v>560.12</v>
      </c>
      <c r="H1383" s="3">
        <v>56572.12</v>
      </c>
      <c r="I1383" s="4">
        <v>45739</v>
      </c>
      <c r="J1383" s="4">
        <v>45866</v>
      </c>
      <c r="K1383" s="3" t="s">
        <v>54</v>
      </c>
      <c r="L1383" s="5" t="s">
        <v>17</v>
      </c>
    </row>
    <row r="1384" spans="1:12" ht="14.25" customHeight="1" x14ac:dyDescent="0.3">
      <c r="A1384" s="3" t="s">
        <v>2583</v>
      </c>
      <c r="B1384" s="3" t="s">
        <v>2584</v>
      </c>
      <c r="C1384" s="3" t="s">
        <v>20</v>
      </c>
      <c r="D1384" s="3" t="s">
        <v>53</v>
      </c>
      <c r="E1384" s="3">
        <v>110</v>
      </c>
      <c r="F1384" s="3">
        <v>70</v>
      </c>
      <c r="G1384" s="3">
        <v>5008.37</v>
      </c>
      <c r="H1384" s="3">
        <v>550920.69999999995</v>
      </c>
      <c r="I1384" s="4">
        <v>45689</v>
      </c>
      <c r="J1384" s="4">
        <v>45919</v>
      </c>
      <c r="K1384" s="3" t="s">
        <v>16</v>
      </c>
      <c r="L1384" s="5" t="s">
        <v>58</v>
      </c>
    </row>
    <row r="1385" spans="1:12" ht="14.25" customHeight="1" x14ac:dyDescent="0.3">
      <c r="A1385" s="3" t="s">
        <v>2585</v>
      </c>
      <c r="B1385" s="3" t="s">
        <v>2586</v>
      </c>
      <c r="C1385" s="3" t="s">
        <v>14</v>
      </c>
      <c r="D1385" s="3" t="s">
        <v>15</v>
      </c>
      <c r="E1385" s="3">
        <v>41</v>
      </c>
      <c r="F1385" s="3">
        <v>36</v>
      </c>
      <c r="G1385" s="3">
        <v>6084.2</v>
      </c>
      <c r="H1385" s="3">
        <v>249452.2</v>
      </c>
      <c r="I1385" s="4">
        <v>45679</v>
      </c>
      <c r="J1385" s="4">
        <v>45899</v>
      </c>
      <c r="K1385" s="3" t="s">
        <v>29</v>
      </c>
      <c r="L1385" s="5" t="s">
        <v>17</v>
      </c>
    </row>
    <row r="1386" spans="1:12" ht="14.25" customHeight="1" x14ac:dyDescent="0.3">
      <c r="A1386" s="3" t="s">
        <v>2587</v>
      </c>
      <c r="B1386" s="3" t="s">
        <v>1615</v>
      </c>
      <c r="C1386" s="3" t="s">
        <v>20</v>
      </c>
      <c r="D1386" s="3" t="s">
        <v>53</v>
      </c>
      <c r="E1386" s="3">
        <v>154</v>
      </c>
      <c r="F1386" s="3">
        <v>29</v>
      </c>
      <c r="G1386" s="3">
        <v>15304.79</v>
      </c>
      <c r="H1386" s="3">
        <v>2356937.66</v>
      </c>
      <c r="I1386" s="4">
        <v>45807</v>
      </c>
      <c r="J1386" s="4">
        <v>45856</v>
      </c>
      <c r="K1386" s="3" t="s">
        <v>25</v>
      </c>
      <c r="L1386" s="5" t="s">
        <v>21</v>
      </c>
    </row>
    <row r="1387" spans="1:12" ht="14.25" customHeight="1" x14ac:dyDescent="0.3">
      <c r="A1387" s="3" t="s">
        <v>2588</v>
      </c>
      <c r="B1387" s="3" t="s">
        <v>2589</v>
      </c>
      <c r="C1387" s="3" t="s">
        <v>28</v>
      </c>
      <c r="D1387" s="3" t="s">
        <v>45</v>
      </c>
      <c r="E1387" s="3">
        <v>5</v>
      </c>
      <c r="F1387" s="3">
        <v>43</v>
      </c>
      <c r="G1387" s="3">
        <v>1995.28</v>
      </c>
      <c r="H1387" s="3">
        <v>9976.4</v>
      </c>
      <c r="I1387" s="4">
        <v>45765</v>
      </c>
      <c r="J1387" s="4">
        <v>45890</v>
      </c>
      <c r="K1387" s="3" t="s">
        <v>46</v>
      </c>
      <c r="L1387" s="5" t="s">
        <v>33</v>
      </c>
    </row>
    <row r="1388" spans="1:12" ht="14.25" customHeight="1" x14ac:dyDescent="0.3">
      <c r="A1388" s="3" t="s">
        <v>2453</v>
      </c>
      <c r="B1388" s="3" t="s">
        <v>2590</v>
      </c>
      <c r="C1388" s="3" t="s">
        <v>40</v>
      </c>
      <c r="D1388" s="3" t="s">
        <v>45</v>
      </c>
      <c r="E1388" s="3">
        <v>28</v>
      </c>
      <c r="F1388" s="3">
        <v>44</v>
      </c>
      <c r="G1388" s="3">
        <v>1122.76</v>
      </c>
      <c r="H1388" s="3">
        <v>31437.279999999999</v>
      </c>
      <c r="I1388" s="4">
        <v>45691</v>
      </c>
      <c r="J1388" s="4">
        <v>45876</v>
      </c>
      <c r="K1388" s="3" t="s">
        <v>29</v>
      </c>
      <c r="L1388" s="5" t="s">
        <v>33</v>
      </c>
    </row>
    <row r="1389" spans="1:12" ht="14.25" customHeight="1" x14ac:dyDescent="0.3">
      <c r="A1389" s="3" t="s">
        <v>2591</v>
      </c>
      <c r="B1389" s="3" t="s">
        <v>2592</v>
      </c>
      <c r="C1389" s="3" t="s">
        <v>44</v>
      </c>
      <c r="D1389" s="3" t="s">
        <v>24</v>
      </c>
      <c r="E1389" s="3">
        <v>27</v>
      </c>
      <c r="F1389" s="3">
        <v>22</v>
      </c>
      <c r="G1389" s="3">
        <v>3583.69</v>
      </c>
      <c r="H1389" s="3">
        <v>96759.63</v>
      </c>
      <c r="I1389" s="4">
        <v>45750</v>
      </c>
      <c r="J1389" s="4">
        <v>45919</v>
      </c>
      <c r="K1389" s="3" t="s">
        <v>16</v>
      </c>
      <c r="L1389" s="5" t="s">
        <v>58</v>
      </c>
    </row>
    <row r="1390" spans="1:12" ht="14.25" customHeight="1" x14ac:dyDescent="0.3">
      <c r="A1390" s="3" t="s">
        <v>2295</v>
      </c>
      <c r="B1390" s="3" t="s">
        <v>2593</v>
      </c>
      <c r="C1390" s="3" t="s">
        <v>40</v>
      </c>
      <c r="D1390" s="3" t="s">
        <v>41</v>
      </c>
      <c r="E1390" s="3">
        <v>77</v>
      </c>
      <c r="F1390" s="3">
        <v>70</v>
      </c>
      <c r="G1390" s="3">
        <v>19050.12</v>
      </c>
      <c r="H1390" s="3">
        <v>1466859.24</v>
      </c>
      <c r="I1390" s="4">
        <v>45841</v>
      </c>
      <c r="J1390" s="4">
        <v>45852</v>
      </c>
      <c r="K1390" s="3" t="s">
        <v>46</v>
      </c>
      <c r="L1390" s="5" t="s">
        <v>58</v>
      </c>
    </row>
    <row r="1391" spans="1:12" ht="14.25" customHeight="1" x14ac:dyDescent="0.3">
      <c r="A1391" s="3" t="s">
        <v>2594</v>
      </c>
      <c r="B1391" s="3" t="s">
        <v>2595</v>
      </c>
      <c r="C1391" s="3" t="s">
        <v>40</v>
      </c>
      <c r="D1391" s="3" t="s">
        <v>45</v>
      </c>
      <c r="E1391" s="3">
        <v>183</v>
      </c>
      <c r="F1391" s="3">
        <v>78</v>
      </c>
      <c r="G1391" s="3">
        <v>16248.33</v>
      </c>
      <c r="H1391" s="3">
        <v>2973444.39</v>
      </c>
      <c r="I1391" s="4">
        <v>45767</v>
      </c>
      <c r="J1391" s="4">
        <v>45867</v>
      </c>
      <c r="K1391" s="3" t="s">
        <v>16</v>
      </c>
      <c r="L1391" s="5" t="s">
        <v>30</v>
      </c>
    </row>
    <row r="1392" spans="1:12" ht="14.25" customHeight="1" x14ac:dyDescent="0.3">
      <c r="A1392" s="3" t="s">
        <v>2037</v>
      </c>
      <c r="B1392" s="3" t="s">
        <v>2596</v>
      </c>
      <c r="C1392" s="3" t="s">
        <v>28</v>
      </c>
      <c r="D1392" s="3" t="s">
        <v>45</v>
      </c>
      <c r="E1392" s="3">
        <v>58</v>
      </c>
      <c r="F1392" s="3">
        <v>90</v>
      </c>
      <c r="G1392" s="3">
        <v>2677.15</v>
      </c>
      <c r="H1392" s="3">
        <v>155274.70000000001</v>
      </c>
      <c r="I1392" s="4">
        <v>45734</v>
      </c>
      <c r="J1392" s="4">
        <v>45928</v>
      </c>
      <c r="K1392" s="3" t="s">
        <v>57</v>
      </c>
      <c r="L1392" s="5" t="s">
        <v>58</v>
      </c>
    </row>
    <row r="1393" spans="1:12" ht="14.25" customHeight="1" x14ac:dyDescent="0.3">
      <c r="A1393" s="3" t="s">
        <v>2597</v>
      </c>
      <c r="B1393" s="3" t="s">
        <v>2598</v>
      </c>
      <c r="C1393" s="3" t="s">
        <v>44</v>
      </c>
      <c r="E1393" s="3">
        <v>156</v>
      </c>
      <c r="F1393" s="3">
        <v>82</v>
      </c>
      <c r="G1393" s="3">
        <v>1685.22</v>
      </c>
      <c r="H1393" s="3">
        <v>262894.32</v>
      </c>
      <c r="I1393" s="4">
        <v>45803</v>
      </c>
      <c r="J1393" s="4">
        <v>45861</v>
      </c>
      <c r="K1393" s="3" t="s">
        <v>54</v>
      </c>
      <c r="L1393" s="5" t="s">
        <v>21</v>
      </c>
    </row>
    <row r="1394" spans="1:12" ht="14.25" customHeight="1" x14ac:dyDescent="0.3">
      <c r="A1394" s="3" t="s">
        <v>1902</v>
      </c>
      <c r="B1394" s="3" t="s">
        <v>2599</v>
      </c>
      <c r="C1394" s="3" t="s">
        <v>40</v>
      </c>
      <c r="D1394" s="3" t="s">
        <v>15</v>
      </c>
      <c r="E1394" s="3">
        <v>195</v>
      </c>
      <c r="F1394" s="3">
        <v>54</v>
      </c>
      <c r="G1394" s="3">
        <v>17467.21</v>
      </c>
      <c r="H1394" s="3">
        <v>3406105.95</v>
      </c>
      <c r="I1394" s="4">
        <v>45733</v>
      </c>
      <c r="J1394" s="4">
        <v>45907</v>
      </c>
      <c r="L1394" s="5" t="s">
        <v>33</v>
      </c>
    </row>
    <row r="1395" spans="1:12" ht="14.25" customHeight="1" x14ac:dyDescent="0.3">
      <c r="A1395" s="3" t="s">
        <v>2600</v>
      </c>
      <c r="B1395" s="3" t="s">
        <v>2601</v>
      </c>
      <c r="C1395" s="3" t="s">
        <v>14</v>
      </c>
      <c r="D1395" s="3" t="s">
        <v>45</v>
      </c>
      <c r="E1395" s="3">
        <v>103</v>
      </c>
      <c r="F1395" s="3">
        <v>26</v>
      </c>
      <c r="G1395" s="3">
        <v>14363.43</v>
      </c>
      <c r="H1395" s="3">
        <v>1479433.29</v>
      </c>
      <c r="I1395" s="4">
        <v>45797</v>
      </c>
      <c r="J1395" s="4">
        <v>45867</v>
      </c>
      <c r="K1395" s="3" t="s">
        <v>16</v>
      </c>
      <c r="L1395" s="5" t="s">
        <v>17</v>
      </c>
    </row>
    <row r="1396" spans="1:12" ht="14.25" customHeight="1" x14ac:dyDescent="0.3">
      <c r="A1396" s="3" t="s">
        <v>2602</v>
      </c>
      <c r="B1396" s="3" t="s">
        <v>2228</v>
      </c>
      <c r="C1396" s="3" t="s">
        <v>20</v>
      </c>
      <c r="D1396" s="3" t="s">
        <v>24</v>
      </c>
      <c r="E1396" s="3">
        <v>198</v>
      </c>
      <c r="F1396" s="3">
        <v>63</v>
      </c>
      <c r="G1396" s="3">
        <v>3930.97</v>
      </c>
      <c r="H1396" s="3">
        <v>778332.05999999994</v>
      </c>
      <c r="I1396" s="4">
        <v>45759</v>
      </c>
      <c r="J1396" s="4">
        <v>45892</v>
      </c>
      <c r="K1396" s="3" t="s">
        <v>29</v>
      </c>
      <c r="L1396" s="5" t="s">
        <v>30</v>
      </c>
    </row>
    <row r="1397" spans="1:12" ht="14.25" customHeight="1" x14ac:dyDescent="0.3">
      <c r="A1397" s="3" t="s">
        <v>2603</v>
      </c>
      <c r="B1397" s="3" t="s">
        <v>50</v>
      </c>
      <c r="C1397" s="3" t="s">
        <v>44</v>
      </c>
      <c r="D1397" s="3" t="s">
        <v>53</v>
      </c>
      <c r="E1397" s="3">
        <v>41</v>
      </c>
      <c r="F1397" s="3">
        <v>52</v>
      </c>
      <c r="G1397" s="3">
        <v>3824.46</v>
      </c>
      <c r="H1397" s="3">
        <v>156802.85999999999</v>
      </c>
      <c r="I1397" s="4">
        <v>45717</v>
      </c>
      <c r="J1397" s="4">
        <v>45933</v>
      </c>
      <c r="K1397" s="3" t="s">
        <v>46</v>
      </c>
      <c r="L1397" s="5" t="s">
        <v>30</v>
      </c>
    </row>
    <row r="1398" spans="1:12" ht="14.25" customHeight="1" x14ac:dyDescent="0.3">
      <c r="A1398" s="3" t="s">
        <v>2604</v>
      </c>
      <c r="B1398" s="3" t="s">
        <v>2605</v>
      </c>
      <c r="C1398" s="3" t="s">
        <v>28</v>
      </c>
      <c r="D1398" s="3" t="s">
        <v>45</v>
      </c>
      <c r="E1398" s="3">
        <v>164</v>
      </c>
      <c r="F1398" s="3">
        <v>78</v>
      </c>
      <c r="G1398" s="3">
        <v>12106.04</v>
      </c>
      <c r="H1398" s="3">
        <v>1985390.56</v>
      </c>
      <c r="I1398" s="4">
        <v>45838</v>
      </c>
      <c r="J1398" s="4">
        <v>45864</v>
      </c>
      <c r="K1398" s="3" t="s">
        <v>16</v>
      </c>
      <c r="L1398" s="5" t="s">
        <v>33</v>
      </c>
    </row>
    <row r="1399" spans="1:12" ht="14.25" customHeight="1" x14ac:dyDescent="0.3">
      <c r="A1399" s="3" t="s">
        <v>2606</v>
      </c>
      <c r="B1399" s="3" t="s">
        <v>2607</v>
      </c>
      <c r="C1399" s="3" t="s">
        <v>44</v>
      </c>
      <c r="D1399" s="3" t="s">
        <v>15</v>
      </c>
      <c r="E1399" s="3">
        <v>47</v>
      </c>
      <c r="F1399" s="3">
        <v>22</v>
      </c>
      <c r="G1399" s="3">
        <v>14202.31</v>
      </c>
      <c r="H1399" s="3">
        <v>667508.56999999995</v>
      </c>
      <c r="I1399" s="4">
        <v>45781</v>
      </c>
      <c r="J1399" s="4">
        <v>45897</v>
      </c>
      <c r="K1399" s="3" t="s">
        <v>57</v>
      </c>
      <c r="L1399" s="5" t="s">
        <v>21</v>
      </c>
    </row>
    <row r="1400" spans="1:12" ht="14.25" customHeight="1" x14ac:dyDescent="0.3">
      <c r="A1400" s="3" t="s">
        <v>346</v>
      </c>
      <c r="B1400" s="3" t="s">
        <v>2608</v>
      </c>
      <c r="C1400" s="3" t="s">
        <v>20</v>
      </c>
      <c r="D1400" s="3" t="s">
        <v>41</v>
      </c>
      <c r="E1400" s="3">
        <v>98</v>
      </c>
      <c r="F1400" s="3">
        <v>33</v>
      </c>
      <c r="G1400" s="3">
        <v>13436.71</v>
      </c>
      <c r="H1400" s="3">
        <v>1316797.58</v>
      </c>
      <c r="I1400" s="4">
        <v>45776</v>
      </c>
      <c r="J1400" s="4">
        <v>45874</v>
      </c>
      <c r="K1400" s="3" t="s">
        <v>29</v>
      </c>
      <c r="L1400" s="5" t="s">
        <v>58</v>
      </c>
    </row>
    <row r="1401" spans="1:12" ht="14.25" customHeight="1" x14ac:dyDescent="0.3">
      <c r="A1401" s="3" t="s">
        <v>2609</v>
      </c>
      <c r="B1401" s="3" t="s">
        <v>697</v>
      </c>
      <c r="C1401" s="3" t="s">
        <v>44</v>
      </c>
      <c r="D1401" s="3" t="s">
        <v>24</v>
      </c>
      <c r="E1401" s="3">
        <v>158</v>
      </c>
      <c r="F1401" s="3">
        <v>36</v>
      </c>
      <c r="G1401" s="3">
        <v>6119.63</v>
      </c>
      <c r="H1401" s="3">
        <v>966901.54</v>
      </c>
      <c r="I1401" s="4">
        <v>45715</v>
      </c>
      <c r="J1401" s="4">
        <v>45856</v>
      </c>
      <c r="K1401" s="3" t="s">
        <v>16</v>
      </c>
      <c r="L1401" s="5" t="s">
        <v>21</v>
      </c>
    </row>
    <row r="1402" spans="1:12" ht="14.25" customHeight="1" x14ac:dyDescent="0.3">
      <c r="A1402" s="3" t="s">
        <v>2610</v>
      </c>
      <c r="B1402" s="3" t="s">
        <v>2611</v>
      </c>
      <c r="C1402" s="3" t="s">
        <v>40</v>
      </c>
      <c r="D1402" s="3" t="s">
        <v>41</v>
      </c>
      <c r="E1402" s="3">
        <v>49</v>
      </c>
      <c r="F1402" s="3">
        <v>97</v>
      </c>
      <c r="G1402" s="3">
        <v>6555.85</v>
      </c>
      <c r="H1402" s="3">
        <v>321236.65000000002</v>
      </c>
      <c r="I1402" s="4">
        <v>45815</v>
      </c>
      <c r="J1402" s="4">
        <v>45927</v>
      </c>
      <c r="L1402" s="5" t="s">
        <v>17</v>
      </c>
    </row>
    <row r="1403" spans="1:12" ht="14.25" customHeight="1" x14ac:dyDescent="0.3">
      <c r="A1403" s="3" t="s">
        <v>2612</v>
      </c>
      <c r="B1403" s="3" t="s">
        <v>2613</v>
      </c>
      <c r="C1403" s="3" t="s">
        <v>28</v>
      </c>
      <c r="D1403" s="3" t="s">
        <v>45</v>
      </c>
      <c r="E1403" s="3">
        <v>69</v>
      </c>
      <c r="F1403" s="3">
        <v>46</v>
      </c>
      <c r="G1403" s="3">
        <v>13599.29</v>
      </c>
      <c r="H1403" s="3">
        <v>938351.01</v>
      </c>
      <c r="I1403" s="4">
        <v>45709</v>
      </c>
      <c r="J1403" s="4">
        <v>45896</v>
      </c>
      <c r="K1403" s="3" t="s">
        <v>46</v>
      </c>
      <c r="L1403" s="5" t="s">
        <v>33</v>
      </c>
    </row>
    <row r="1404" spans="1:12" ht="14.25" customHeight="1" x14ac:dyDescent="0.3">
      <c r="A1404" s="3" t="s">
        <v>2614</v>
      </c>
      <c r="B1404" s="3" t="s">
        <v>2615</v>
      </c>
      <c r="C1404" s="3" t="s">
        <v>44</v>
      </c>
      <c r="D1404" s="3" t="s">
        <v>53</v>
      </c>
      <c r="E1404" s="3">
        <v>7</v>
      </c>
      <c r="F1404" s="3">
        <v>98</v>
      </c>
      <c r="G1404" s="3">
        <v>5013.3999999999996</v>
      </c>
      <c r="H1404" s="3">
        <v>35093.800000000003</v>
      </c>
      <c r="I1404" s="4">
        <v>45826</v>
      </c>
      <c r="J1404" s="4">
        <v>45856</v>
      </c>
      <c r="K1404" s="3" t="s">
        <v>25</v>
      </c>
      <c r="L1404" s="5" t="s">
        <v>17</v>
      </c>
    </row>
    <row r="1405" spans="1:12" ht="14.25" customHeight="1" x14ac:dyDescent="0.3">
      <c r="A1405" s="3" t="s">
        <v>1172</v>
      </c>
      <c r="B1405" s="3" t="s">
        <v>2616</v>
      </c>
      <c r="C1405" s="3" t="s">
        <v>14</v>
      </c>
      <c r="D1405" s="3" t="s">
        <v>53</v>
      </c>
      <c r="E1405" s="3">
        <v>104</v>
      </c>
      <c r="F1405" s="3">
        <v>80</v>
      </c>
      <c r="G1405" s="3">
        <v>2828.12</v>
      </c>
      <c r="H1405" s="3">
        <v>294124.48</v>
      </c>
      <c r="I1405" s="4">
        <v>45716</v>
      </c>
      <c r="J1405" s="4">
        <v>45888</v>
      </c>
      <c r="K1405" s="3" t="s">
        <v>29</v>
      </c>
      <c r="L1405" s="5" t="s">
        <v>21</v>
      </c>
    </row>
    <row r="1406" spans="1:12" ht="14.25" customHeight="1" x14ac:dyDescent="0.3">
      <c r="A1406" s="3" t="s">
        <v>2617</v>
      </c>
      <c r="B1406" s="3" t="s">
        <v>2618</v>
      </c>
      <c r="C1406" s="3" t="s">
        <v>28</v>
      </c>
      <c r="D1406" s="3" t="s">
        <v>15</v>
      </c>
      <c r="E1406" s="3">
        <v>12</v>
      </c>
      <c r="F1406" s="3">
        <v>20</v>
      </c>
      <c r="G1406" s="3">
        <v>1170.43</v>
      </c>
      <c r="H1406" s="3">
        <v>14045.16</v>
      </c>
      <c r="I1406" s="4">
        <v>45675</v>
      </c>
      <c r="J1406" s="4">
        <v>45859</v>
      </c>
      <c r="K1406" s="3" t="s">
        <v>54</v>
      </c>
      <c r="L1406" s="5" t="s">
        <v>58</v>
      </c>
    </row>
    <row r="1407" spans="1:12" ht="14.25" customHeight="1" x14ac:dyDescent="0.3">
      <c r="A1407" s="3" t="s">
        <v>2619</v>
      </c>
      <c r="B1407" s="3" t="s">
        <v>2620</v>
      </c>
      <c r="C1407" s="3" t="s">
        <v>28</v>
      </c>
      <c r="D1407" s="3" t="s">
        <v>24</v>
      </c>
      <c r="E1407" s="3">
        <v>77</v>
      </c>
      <c r="F1407" s="3">
        <v>90</v>
      </c>
      <c r="G1407" s="3">
        <v>17604.3</v>
      </c>
      <c r="H1407" s="3">
        <v>1355531.1</v>
      </c>
      <c r="I1407" s="4">
        <v>45786</v>
      </c>
      <c r="J1407" s="4">
        <v>45905</v>
      </c>
      <c r="K1407" s="3" t="s">
        <v>46</v>
      </c>
      <c r="L1407" s="5" t="s">
        <v>30</v>
      </c>
    </row>
    <row r="1408" spans="1:12" ht="14.25" customHeight="1" x14ac:dyDescent="0.3">
      <c r="A1408" s="3" t="s">
        <v>710</v>
      </c>
      <c r="B1408" s="3" t="s">
        <v>2621</v>
      </c>
      <c r="C1408" s="3" t="s">
        <v>14</v>
      </c>
      <c r="D1408" s="3" t="s">
        <v>41</v>
      </c>
      <c r="E1408" s="3">
        <v>191</v>
      </c>
      <c r="F1408" s="3">
        <v>44</v>
      </c>
      <c r="G1408" s="3">
        <v>2810.51</v>
      </c>
      <c r="H1408" s="3">
        <v>536807.41</v>
      </c>
      <c r="I1408" s="4">
        <v>45724</v>
      </c>
      <c r="J1408" s="4">
        <v>45854</v>
      </c>
      <c r="K1408" s="3" t="s">
        <v>25</v>
      </c>
      <c r="L1408" s="5" t="s">
        <v>58</v>
      </c>
    </row>
    <row r="1409" spans="1:12" ht="14.25" customHeight="1" x14ac:dyDescent="0.3">
      <c r="A1409" s="3" t="s">
        <v>2622</v>
      </c>
      <c r="B1409" s="3" t="s">
        <v>2623</v>
      </c>
      <c r="C1409" s="3" t="s">
        <v>14</v>
      </c>
      <c r="D1409" s="3" t="s">
        <v>53</v>
      </c>
      <c r="E1409" s="3">
        <v>90</v>
      </c>
      <c r="F1409" s="3">
        <v>73</v>
      </c>
      <c r="G1409" s="3">
        <v>9506.43</v>
      </c>
      <c r="H1409" s="3">
        <v>855578.70000000007</v>
      </c>
      <c r="I1409" s="4">
        <v>45839</v>
      </c>
      <c r="J1409" s="4">
        <v>45872</v>
      </c>
      <c r="K1409" s="3" t="s">
        <v>54</v>
      </c>
      <c r="L1409" s="5" t="s">
        <v>33</v>
      </c>
    </row>
    <row r="1410" spans="1:12" ht="14.25" customHeight="1" x14ac:dyDescent="0.3">
      <c r="A1410" s="3" t="s">
        <v>2624</v>
      </c>
      <c r="B1410" s="3" t="s">
        <v>2625</v>
      </c>
      <c r="C1410" s="3" t="s">
        <v>14</v>
      </c>
      <c r="D1410" s="3" t="s">
        <v>24</v>
      </c>
      <c r="E1410" s="3">
        <v>84</v>
      </c>
      <c r="F1410" s="3">
        <v>80</v>
      </c>
      <c r="G1410" s="3">
        <v>15712.03</v>
      </c>
      <c r="H1410" s="3">
        <v>1319810.52</v>
      </c>
      <c r="I1410" s="4">
        <v>45683</v>
      </c>
      <c r="J1410" s="4">
        <v>45918</v>
      </c>
      <c r="K1410" s="3" t="s">
        <v>16</v>
      </c>
      <c r="L1410" s="5" t="s">
        <v>33</v>
      </c>
    </row>
    <row r="1411" spans="1:12" ht="14.25" customHeight="1" x14ac:dyDescent="0.3">
      <c r="A1411" s="3" t="s">
        <v>2626</v>
      </c>
      <c r="B1411" s="3" t="s">
        <v>2627</v>
      </c>
      <c r="C1411" s="3" t="s">
        <v>40</v>
      </c>
      <c r="D1411" s="3" t="s">
        <v>41</v>
      </c>
      <c r="E1411" s="3">
        <v>49</v>
      </c>
      <c r="F1411" s="3">
        <v>62</v>
      </c>
      <c r="G1411" s="3">
        <v>9187.67</v>
      </c>
      <c r="H1411" s="3">
        <v>450195.83</v>
      </c>
      <c r="I1411" s="4">
        <v>45726</v>
      </c>
      <c r="J1411" s="4">
        <v>45912</v>
      </c>
      <c r="K1411" s="3" t="s">
        <v>16</v>
      </c>
      <c r="L1411" s="5" t="s">
        <v>30</v>
      </c>
    </row>
    <row r="1412" spans="1:12" ht="14.25" customHeight="1" x14ac:dyDescent="0.3">
      <c r="A1412" s="3" t="s">
        <v>2628</v>
      </c>
      <c r="B1412" s="3" t="s">
        <v>2629</v>
      </c>
      <c r="C1412" s="3" t="s">
        <v>44</v>
      </c>
      <c r="D1412" s="3" t="s">
        <v>45</v>
      </c>
      <c r="E1412" s="3">
        <v>129</v>
      </c>
      <c r="F1412" s="3">
        <v>23</v>
      </c>
      <c r="G1412" s="3">
        <v>10281.85</v>
      </c>
      <c r="H1412" s="3">
        <v>1326358.6499999999</v>
      </c>
      <c r="I1412" s="4">
        <v>45807</v>
      </c>
      <c r="J1412" s="4">
        <v>45936</v>
      </c>
      <c r="K1412" s="3" t="s">
        <v>25</v>
      </c>
      <c r="L1412" s="5" t="s">
        <v>33</v>
      </c>
    </row>
    <row r="1413" spans="1:12" ht="14.25" customHeight="1" x14ac:dyDescent="0.3">
      <c r="A1413" s="3" t="s">
        <v>2630</v>
      </c>
      <c r="B1413" s="3" t="s">
        <v>2631</v>
      </c>
      <c r="C1413" s="3" t="s">
        <v>28</v>
      </c>
      <c r="D1413" s="3" t="s">
        <v>15</v>
      </c>
      <c r="E1413" s="3">
        <v>93</v>
      </c>
      <c r="F1413" s="3">
        <v>25</v>
      </c>
      <c r="G1413" s="3">
        <v>6265.86</v>
      </c>
      <c r="H1413" s="3">
        <v>582724.98</v>
      </c>
      <c r="I1413" s="4">
        <v>45837</v>
      </c>
      <c r="J1413" s="4">
        <v>45856</v>
      </c>
      <c r="K1413" s="3" t="s">
        <v>29</v>
      </c>
      <c r="L1413" s="5" t="s">
        <v>33</v>
      </c>
    </row>
    <row r="1414" spans="1:12" ht="14.25" customHeight="1" x14ac:dyDescent="0.3">
      <c r="A1414" s="3" t="s">
        <v>2632</v>
      </c>
      <c r="B1414" s="3" t="s">
        <v>2633</v>
      </c>
      <c r="C1414" s="3" t="s">
        <v>20</v>
      </c>
      <c r="D1414" s="3" t="s">
        <v>15</v>
      </c>
      <c r="E1414" s="3">
        <v>68</v>
      </c>
      <c r="F1414" s="3">
        <v>39</v>
      </c>
      <c r="G1414" s="3">
        <v>82.79</v>
      </c>
      <c r="H1414" s="3">
        <v>5629.72</v>
      </c>
      <c r="I1414" s="4">
        <v>45685</v>
      </c>
      <c r="J1414" s="4">
        <v>45922</v>
      </c>
      <c r="K1414" s="3" t="s">
        <v>46</v>
      </c>
      <c r="L1414" s="5" t="s">
        <v>17</v>
      </c>
    </row>
    <row r="1415" spans="1:12" ht="14.25" customHeight="1" x14ac:dyDescent="0.3">
      <c r="A1415" s="3" t="s">
        <v>1238</v>
      </c>
      <c r="B1415" s="3" t="s">
        <v>2634</v>
      </c>
      <c r="C1415" s="3" t="s">
        <v>40</v>
      </c>
      <c r="D1415" s="3" t="s">
        <v>53</v>
      </c>
      <c r="E1415" s="3">
        <v>169</v>
      </c>
      <c r="F1415" s="3">
        <v>76</v>
      </c>
      <c r="G1415" s="3">
        <v>2152.84</v>
      </c>
      <c r="H1415" s="3">
        <v>363829.96</v>
      </c>
      <c r="I1415" s="4">
        <v>45777</v>
      </c>
      <c r="J1415" s="4">
        <v>45941</v>
      </c>
      <c r="K1415" s="3" t="s">
        <v>57</v>
      </c>
      <c r="L1415" s="5" t="s">
        <v>30</v>
      </c>
    </row>
    <row r="1416" spans="1:12" ht="14.25" customHeight="1" x14ac:dyDescent="0.3">
      <c r="A1416" s="3" t="s">
        <v>2635</v>
      </c>
      <c r="B1416" s="3" t="s">
        <v>2636</v>
      </c>
      <c r="C1416" s="3" t="s">
        <v>40</v>
      </c>
      <c r="D1416" s="3" t="s">
        <v>41</v>
      </c>
      <c r="E1416" s="3">
        <v>99</v>
      </c>
      <c r="F1416" s="3">
        <v>83</v>
      </c>
      <c r="G1416" s="3">
        <v>5663.79</v>
      </c>
      <c r="H1416" s="3">
        <v>560715.21</v>
      </c>
      <c r="I1416" s="4">
        <v>45797</v>
      </c>
      <c r="J1416" s="4">
        <v>45884</v>
      </c>
      <c r="K1416" s="3" t="s">
        <v>16</v>
      </c>
      <c r="L1416" s="5" t="s">
        <v>30</v>
      </c>
    </row>
    <row r="1417" spans="1:12" ht="14.25" customHeight="1" x14ac:dyDescent="0.3">
      <c r="A1417" s="3" t="s">
        <v>2637</v>
      </c>
      <c r="B1417" s="3" t="s">
        <v>952</v>
      </c>
      <c r="C1417" s="3" t="s">
        <v>44</v>
      </c>
      <c r="D1417" s="3" t="s">
        <v>53</v>
      </c>
      <c r="E1417" s="3">
        <v>182</v>
      </c>
      <c r="F1417" s="3">
        <v>48</v>
      </c>
      <c r="G1417" s="3">
        <v>2451.25</v>
      </c>
      <c r="H1417" s="3">
        <v>446127.5</v>
      </c>
      <c r="I1417" s="4">
        <v>45669</v>
      </c>
      <c r="J1417" s="4">
        <v>45918</v>
      </c>
      <c r="K1417" s="3" t="s">
        <v>57</v>
      </c>
      <c r="L1417" s="5" t="s">
        <v>17</v>
      </c>
    </row>
    <row r="1418" spans="1:12" ht="14.25" customHeight="1" x14ac:dyDescent="0.3">
      <c r="A1418" s="3" t="s">
        <v>2638</v>
      </c>
      <c r="B1418" s="3" t="s">
        <v>2639</v>
      </c>
      <c r="C1418" s="3" t="s">
        <v>14</v>
      </c>
      <c r="E1418" s="3">
        <v>96</v>
      </c>
      <c r="F1418" s="3">
        <v>37</v>
      </c>
      <c r="G1418" s="3">
        <v>14469.55</v>
      </c>
      <c r="H1418" s="3">
        <v>1389076.8</v>
      </c>
      <c r="I1418" s="4">
        <v>45736</v>
      </c>
      <c r="J1418" s="4">
        <v>45918</v>
      </c>
      <c r="K1418" s="3" t="s">
        <v>57</v>
      </c>
      <c r="L1418" s="5" t="s">
        <v>21</v>
      </c>
    </row>
    <row r="1419" spans="1:12" ht="14.25" customHeight="1" x14ac:dyDescent="0.3">
      <c r="A1419" s="3" t="s">
        <v>2640</v>
      </c>
      <c r="B1419" s="3" t="s">
        <v>2641</v>
      </c>
      <c r="C1419" s="3" t="s">
        <v>40</v>
      </c>
      <c r="D1419" s="3" t="s">
        <v>15</v>
      </c>
      <c r="E1419" s="3">
        <v>0</v>
      </c>
      <c r="F1419" s="3">
        <v>23</v>
      </c>
      <c r="G1419" s="3">
        <v>10272.24</v>
      </c>
      <c r="H1419" s="3">
        <v>0</v>
      </c>
      <c r="I1419" s="4">
        <v>45704</v>
      </c>
      <c r="J1419" s="4">
        <v>45877</v>
      </c>
      <c r="K1419" s="3" t="s">
        <v>57</v>
      </c>
      <c r="L1419" s="5" t="s">
        <v>30</v>
      </c>
    </row>
    <row r="1420" spans="1:12" ht="14.25" customHeight="1" x14ac:dyDescent="0.3">
      <c r="A1420" s="3" t="s">
        <v>2642</v>
      </c>
      <c r="B1420" s="3" t="s">
        <v>2643</v>
      </c>
      <c r="C1420" s="3" t="s">
        <v>14</v>
      </c>
      <c r="D1420" s="3" t="s">
        <v>45</v>
      </c>
      <c r="E1420" s="3">
        <v>26</v>
      </c>
      <c r="F1420" s="3">
        <v>62</v>
      </c>
      <c r="G1420" s="3">
        <v>14893.37</v>
      </c>
      <c r="H1420" s="3">
        <v>387227.62</v>
      </c>
      <c r="I1420" s="4">
        <v>45729</v>
      </c>
      <c r="J1420" s="4">
        <v>45866</v>
      </c>
      <c r="L1420" s="5" t="s">
        <v>17</v>
      </c>
    </row>
    <row r="1421" spans="1:12" ht="14.25" customHeight="1" x14ac:dyDescent="0.3">
      <c r="A1421" s="3" t="s">
        <v>2644</v>
      </c>
      <c r="B1421" s="3" t="s">
        <v>575</v>
      </c>
      <c r="C1421" s="3" t="s">
        <v>40</v>
      </c>
      <c r="D1421" s="3" t="s">
        <v>53</v>
      </c>
      <c r="E1421" s="3">
        <v>182</v>
      </c>
      <c r="F1421" s="3">
        <v>79</v>
      </c>
      <c r="G1421" s="3">
        <v>19886.89</v>
      </c>
      <c r="H1421" s="3">
        <v>3619413.98</v>
      </c>
      <c r="I1421" s="4">
        <v>45680</v>
      </c>
      <c r="J1421" s="4">
        <v>45942</v>
      </c>
      <c r="K1421" s="3" t="s">
        <v>54</v>
      </c>
      <c r="L1421" s="5" t="s">
        <v>21</v>
      </c>
    </row>
    <row r="1422" spans="1:12" ht="14.25" customHeight="1" x14ac:dyDescent="0.3">
      <c r="A1422" s="3" t="s">
        <v>2645</v>
      </c>
      <c r="B1422" s="3" t="s">
        <v>2646</v>
      </c>
      <c r="C1422" s="3" t="s">
        <v>40</v>
      </c>
      <c r="D1422" s="3" t="s">
        <v>53</v>
      </c>
      <c r="F1422" s="3">
        <v>75</v>
      </c>
      <c r="G1422" s="3">
        <v>12512.05</v>
      </c>
      <c r="I1422" s="4">
        <v>45675</v>
      </c>
      <c r="J1422" s="4">
        <v>45919</v>
      </c>
      <c r="K1422" s="3" t="s">
        <v>46</v>
      </c>
      <c r="L1422" s="5" t="s">
        <v>58</v>
      </c>
    </row>
    <row r="1423" spans="1:12" ht="14.25" customHeight="1" x14ac:dyDescent="0.3">
      <c r="A1423" s="3" t="s">
        <v>2647</v>
      </c>
      <c r="B1423" s="3" t="s">
        <v>2648</v>
      </c>
      <c r="C1423" s="3" t="s">
        <v>44</v>
      </c>
      <c r="D1423" s="3" t="s">
        <v>53</v>
      </c>
      <c r="E1423" s="3">
        <v>112</v>
      </c>
      <c r="F1423" s="3">
        <v>62</v>
      </c>
      <c r="G1423" s="3">
        <v>13527.96</v>
      </c>
      <c r="H1423" s="3">
        <v>1515131.52</v>
      </c>
      <c r="I1423" s="4">
        <v>45742</v>
      </c>
      <c r="J1423" s="4">
        <v>45904</v>
      </c>
      <c r="K1423" s="3" t="s">
        <v>57</v>
      </c>
      <c r="L1423" s="5" t="s">
        <v>30</v>
      </c>
    </row>
    <row r="1424" spans="1:12" ht="14.25" customHeight="1" x14ac:dyDescent="0.3">
      <c r="A1424" s="3" t="s">
        <v>2649</v>
      </c>
      <c r="B1424" s="3" t="s">
        <v>2650</v>
      </c>
      <c r="C1424" s="3" t="s">
        <v>28</v>
      </c>
      <c r="D1424" s="3" t="s">
        <v>45</v>
      </c>
      <c r="E1424" s="3">
        <v>78</v>
      </c>
      <c r="F1424" s="3">
        <v>37</v>
      </c>
      <c r="G1424" s="3">
        <v>17327.41</v>
      </c>
      <c r="H1424" s="3">
        <v>1351537.98</v>
      </c>
      <c r="I1424" s="4">
        <v>45816</v>
      </c>
      <c r="J1424" s="4">
        <v>45881</v>
      </c>
      <c r="K1424" s="3" t="s">
        <v>16</v>
      </c>
      <c r="L1424" s="5" t="s">
        <v>33</v>
      </c>
    </row>
    <row r="1425" spans="1:12" ht="14.25" customHeight="1" x14ac:dyDescent="0.3">
      <c r="A1425" s="3" t="s">
        <v>2651</v>
      </c>
      <c r="B1425" s="3" t="s">
        <v>2652</v>
      </c>
      <c r="C1425" s="3" t="s">
        <v>20</v>
      </c>
      <c r="D1425" s="3" t="s">
        <v>45</v>
      </c>
      <c r="E1425" s="3">
        <v>29</v>
      </c>
      <c r="F1425" s="3">
        <v>77</v>
      </c>
      <c r="G1425" s="3">
        <v>802.07</v>
      </c>
      <c r="H1425" s="3">
        <v>23260.03</v>
      </c>
      <c r="I1425" s="4">
        <v>45679</v>
      </c>
      <c r="J1425" s="4">
        <v>45861</v>
      </c>
      <c r="K1425" s="3" t="s">
        <v>54</v>
      </c>
      <c r="L1425" s="5" t="s">
        <v>33</v>
      </c>
    </row>
    <row r="1426" spans="1:12" ht="14.25" customHeight="1" x14ac:dyDescent="0.3">
      <c r="A1426" s="3" t="s">
        <v>2653</v>
      </c>
      <c r="B1426" s="3" t="s">
        <v>2654</v>
      </c>
      <c r="C1426" s="3" t="s">
        <v>20</v>
      </c>
      <c r="D1426" s="3" t="s">
        <v>15</v>
      </c>
      <c r="E1426" s="3">
        <v>145</v>
      </c>
      <c r="F1426" s="3">
        <v>26</v>
      </c>
      <c r="G1426" s="3">
        <v>15103.66</v>
      </c>
      <c r="H1426" s="3">
        <v>2190030.7000000002</v>
      </c>
      <c r="I1426" s="4">
        <v>45767</v>
      </c>
      <c r="J1426" s="4">
        <v>45858</v>
      </c>
      <c r="K1426" s="3" t="s">
        <v>29</v>
      </c>
      <c r="L1426" s="5" t="s">
        <v>30</v>
      </c>
    </row>
    <row r="1427" spans="1:12" ht="14.25" customHeight="1" x14ac:dyDescent="0.3">
      <c r="A1427" s="3" t="s">
        <v>2655</v>
      </c>
      <c r="B1427" s="3" t="s">
        <v>2656</v>
      </c>
      <c r="C1427" s="3" t="s">
        <v>28</v>
      </c>
      <c r="E1427" s="3">
        <v>192</v>
      </c>
      <c r="F1427" s="3">
        <v>87</v>
      </c>
      <c r="G1427" s="3">
        <v>19843.11</v>
      </c>
      <c r="H1427" s="3">
        <v>3809877.12</v>
      </c>
      <c r="I1427" s="4">
        <v>45849</v>
      </c>
      <c r="J1427" s="4">
        <v>45876</v>
      </c>
      <c r="K1427" s="3" t="s">
        <v>46</v>
      </c>
      <c r="L1427" s="5" t="s">
        <v>21</v>
      </c>
    </row>
    <row r="1428" spans="1:12" ht="14.25" customHeight="1" x14ac:dyDescent="0.3">
      <c r="A1428" s="3" t="s">
        <v>2657</v>
      </c>
      <c r="B1428" s="3" t="s">
        <v>2658</v>
      </c>
      <c r="C1428" s="3" t="s">
        <v>14</v>
      </c>
      <c r="E1428" s="3">
        <v>113</v>
      </c>
      <c r="F1428" s="3">
        <v>48</v>
      </c>
      <c r="G1428" s="3">
        <v>14142.12</v>
      </c>
      <c r="H1428" s="3">
        <v>1598059.56</v>
      </c>
      <c r="I1428" s="4">
        <v>45729</v>
      </c>
      <c r="J1428" s="4">
        <v>45883</v>
      </c>
      <c r="K1428" s="3" t="s">
        <v>16</v>
      </c>
      <c r="L1428" s="5" t="s">
        <v>33</v>
      </c>
    </row>
    <row r="1429" spans="1:12" ht="14.25" customHeight="1" x14ac:dyDescent="0.3">
      <c r="A1429" s="3" t="s">
        <v>2659</v>
      </c>
      <c r="B1429" s="3" t="s">
        <v>2660</v>
      </c>
      <c r="C1429" s="3" t="s">
        <v>28</v>
      </c>
      <c r="D1429" s="3" t="s">
        <v>15</v>
      </c>
      <c r="F1429" s="3">
        <v>95</v>
      </c>
      <c r="G1429" s="3">
        <v>19083.14</v>
      </c>
      <c r="I1429" s="4">
        <v>45706</v>
      </c>
      <c r="J1429" s="4">
        <v>45880</v>
      </c>
      <c r="K1429" s="3" t="s">
        <v>46</v>
      </c>
      <c r="L1429" s="5" t="s">
        <v>17</v>
      </c>
    </row>
    <row r="1430" spans="1:12" ht="14.25" customHeight="1" x14ac:dyDescent="0.3">
      <c r="A1430" s="3" t="s">
        <v>2661</v>
      </c>
      <c r="B1430" s="3" t="s">
        <v>2662</v>
      </c>
      <c r="C1430" s="3" t="s">
        <v>14</v>
      </c>
      <c r="D1430" s="3" t="s">
        <v>53</v>
      </c>
      <c r="E1430" s="3">
        <v>19</v>
      </c>
      <c r="F1430" s="3">
        <v>46</v>
      </c>
      <c r="G1430" s="3">
        <v>61.93</v>
      </c>
      <c r="H1430" s="3">
        <v>1176.67</v>
      </c>
      <c r="I1430" s="4">
        <v>45704</v>
      </c>
      <c r="J1430" s="4">
        <v>45895</v>
      </c>
      <c r="K1430" s="3" t="s">
        <v>25</v>
      </c>
      <c r="L1430" s="5" t="s">
        <v>58</v>
      </c>
    </row>
    <row r="1431" spans="1:12" ht="14.25" customHeight="1" x14ac:dyDescent="0.3">
      <c r="A1431" s="3" t="s">
        <v>2663</v>
      </c>
      <c r="B1431" s="3" t="s">
        <v>2664</v>
      </c>
      <c r="C1431" s="3" t="s">
        <v>40</v>
      </c>
      <c r="D1431" s="3" t="s">
        <v>15</v>
      </c>
      <c r="E1431" s="3">
        <v>112</v>
      </c>
      <c r="F1431" s="3">
        <v>43</v>
      </c>
      <c r="G1431" s="3">
        <v>10774.81</v>
      </c>
      <c r="H1431" s="3">
        <v>1206778.72</v>
      </c>
      <c r="I1431" s="4">
        <v>45837</v>
      </c>
      <c r="J1431" s="4">
        <v>45933</v>
      </c>
      <c r="K1431" s="3" t="s">
        <v>25</v>
      </c>
      <c r="L1431" s="5" t="s">
        <v>21</v>
      </c>
    </row>
    <row r="1432" spans="1:12" ht="14.25" customHeight="1" x14ac:dyDescent="0.3">
      <c r="A1432" s="3" t="s">
        <v>2665</v>
      </c>
      <c r="B1432" s="3" t="s">
        <v>2666</v>
      </c>
      <c r="C1432" s="3" t="s">
        <v>14</v>
      </c>
      <c r="D1432" s="3" t="s">
        <v>45</v>
      </c>
      <c r="E1432" s="3">
        <v>62</v>
      </c>
      <c r="F1432" s="3">
        <v>76</v>
      </c>
      <c r="G1432" s="3">
        <v>5862.65</v>
      </c>
      <c r="H1432" s="3">
        <v>363484.3</v>
      </c>
      <c r="I1432" s="4">
        <v>45737</v>
      </c>
      <c r="J1432" s="4">
        <v>45922</v>
      </c>
      <c r="K1432" s="3" t="s">
        <v>57</v>
      </c>
      <c r="L1432" s="5" t="s">
        <v>21</v>
      </c>
    </row>
    <row r="1433" spans="1:12" ht="14.25" customHeight="1" x14ac:dyDescent="0.3">
      <c r="A1433" s="3" t="s">
        <v>2667</v>
      </c>
      <c r="B1433" s="3" t="s">
        <v>701</v>
      </c>
      <c r="C1433" s="3" t="s">
        <v>28</v>
      </c>
      <c r="D1433" s="3" t="s">
        <v>41</v>
      </c>
      <c r="E1433" s="3">
        <v>61</v>
      </c>
      <c r="F1433" s="3">
        <v>49</v>
      </c>
      <c r="G1433" s="3">
        <v>8801.02</v>
      </c>
      <c r="H1433" s="3">
        <v>536862.22</v>
      </c>
      <c r="I1433" s="4">
        <v>45783</v>
      </c>
      <c r="J1433" s="4">
        <v>45853</v>
      </c>
      <c r="L1433" s="5" t="s">
        <v>21</v>
      </c>
    </row>
    <row r="1434" spans="1:12" ht="14.25" customHeight="1" x14ac:dyDescent="0.3">
      <c r="A1434" s="3" t="s">
        <v>2668</v>
      </c>
      <c r="B1434" s="3" t="s">
        <v>2669</v>
      </c>
      <c r="C1434" s="3" t="s">
        <v>20</v>
      </c>
      <c r="D1434" s="3" t="s">
        <v>41</v>
      </c>
      <c r="E1434" s="3">
        <v>156</v>
      </c>
      <c r="F1434" s="3">
        <v>60</v>
      </c>
      <c r="G1434" s="3">
        <v>10763.97</v>
      </c>
      <c r="H1434" s="3">
        <v>1679179.32</v>
      </c>
      <c r="I1434" s="4">
        <v>45819</v>
      </c>
      <c r="J1434" s="4">
        <v>45913</v>
      </c>
      <c r="K1434" s="3" t="s">
        <v>29</v>
      </c>
      <c r="L1434" s="5" t="s">
        <v>33</v>
      </c>
    </row>
    <row r="1435" spans="1:12" ht="14.25" customHeight="1" x14ac:dyDescent="0.3">
      <c r="A1435" s="3" t="s">
        <v>2670</v>
      </c>
      <c r="B1435" s="3" t="s">
        <v>2671</v>
      </c>
      <c r="C1435" s="3" t="s">
        <v>14</v>
      </c>
      <c r="D1435" s="3" t="s">
        <v>53</v>
      </c>
      <c r="E1435" s="3">
        <v>30</v>
      </c>
      <c r="F1435" s="3">
        <v>49</v>
      </c>
      <c r="G1435" s="3">
        <v>1251.53</v>
      </c>
      <c r="H1435" s="3">
        <v>37545.9</v>
      </c>
      <c r="I1435" s="4">
        <v>45734</v>
      </c>
      <c r="J1435" s="4">
        <v>45892</v>
      </c>
      <c r="K1435" s="3" t="s">
        <v>29</v>
      </c>
      <c r="L1435" s="5" t="s">
        <v>30</v>
      </c>
    </row>
    <row r="1436" spans="1:12" ht="14.25" customHeight="1" x14ac:dyDescent="0.3">
      <c r="A1436" s="3" t="s">
        <v>2672</v>
      </c>
      <c r="B1436" s="3" t="s">
        <v>2673</v>
      </c>
      <c r="C1436" s="3" t="s">
        <v>40</v>
      </c>
      <c r="D1436" s="3" t="s">
        <v>15</v>
      </c>
      <c r="E1436" s="3">
        <v>121</v>
      </c>
      <c r="F1436" s="3">
        <v>36</v>
      </c>
      <c r="G1436" s="3">
        <v>6326.85</v>
      </c>
      <c r="H1436" s="3">
        <v>765548.85000000009</v>
      </c>
      <c r="I1436" s="4">
        <v>45851</v>
      </c>
      <c r="J1436" s="4">
        <v>45888</v>
      </c>
      <c r="K1436" s="3" t="s">
        <v>25</v>
      </c>
      <c r="L1436" s="5" t="s">
        <v>30</v>
      </c>
    </row>
    <row r="1437" spans="1:12" ht="14.25" customHeight="1" x14ac:dyDescent="0.3">
      <c r="A1437" s="3" t="s">
        <v>2674</v>
      </c>
      <c r="B1437" s="3" t="s">
        <v>2675</v>
      </c>
      <c r="C1437" s="3" t="s">
        <v>14</v>
      </c>
      <c r="D1437" s="3" t="s">
        <v>53</v>
      </c>
      <c r="E1437" s="3">
        <v>109</v>
      </c>
      <c r="F1437" s="3">
        <v>75</v>
      </c>
      <c r="G1437" s="3">
        <v>2493.83</v>
      </c>
      <c r="H1437" s="3">
        <v>271827.46999999997</v>
      </c>
      <c r="I1437" s="4">
        <v>45697</v>
      </c>
      <c r="J1437" s="4">
        <v>45940</v>
      </c>
      <c r="K1437" s="3" t="s">
        <v>16</v>
      </c>
      <c r="L1437" s="5" t="s">
        <v>33</v>
      </c>
    </row>
    <row r="1438" spans="1:12" ht="14.25" customHeight="1" x14ac:dyDescent="0.3">
      <c r="A1438" s="3" t="s">
        <v>2676</v>
      </c>
      <c r="B1438" s="3" t="s">
        <v>821</v>
      </c>
      <c r="C1438" s="3" t="s">
        <v>44</v>
      </c>
      <c r="D1438" s="3" t="s">
        <v>45</v>
      </c>
      <c r="E1438" s="3">
        <v>146</v>
      </c>
      <c r="F1438" s="3">
        <v>76</v>
      </c>
      <c r="G1438" s="3">
        <v>1457.19</v>
      </c>
      <c r="H1438" s="3">
        <v>212749.74</v>
      </c>
      <c r="I1438" s="4">
        <v>45685</v>
      </c>
      <c r="J1438" s="4">
        <v>45858</v>
      </c>
      <c r="K1438" s="3" t="s">
        <v>54</v>
      </c>
      <c r="L1438" s="5" t="s">
        <v>58</v>
      </c>
    </row>
    <row r="1439" spans="1:12" ht="14.25" customHeight="1" x14ac:dyDescent="0.3">
      <c r="A1439" s="3" t="s">
        <v>2677</v>
      </c>
      <c r="B1439" s="3" t="s">
        <v>2678</v>
      </c>
      <c r="C1439" s="3" t="s">
        <v>28</v>
      </c>
      <c r="D1439" s="3" t="s">
        <v>41</v>
      </c>
      <c r="E1439" s="3">
        <v>113</v>
      </c>
      <c r="F1439" s="3">
        <v>20</v>
      </c>
      <c r="G1439" s="3">
        <v>16433.939999999999</v>
      </c>
      <c r="H1439" s="3">
        <v>1857035.22</v>
      </c>
      <c r="I1439" s="4">
        <v>45725</v>
      </c>
      <c r="J1439" s="4">
        <v>45889</v>
      </c>
      <c r="K1439" s="3" t="s">
        <v>46</v>
      </c>
      <c r="L1439" s="5" t="s">
        <v>58</v>
      </c>
    </row>
    <row r="1440" spans="1:12" ht="14.25" customHeight="1" x14ac:dyDescent="0.3">
      <c r="A1440" s="3" t="s">
        <v>2679</v>
      </c>
      <c r="B1440" s="3" t="s">
        <v>1189</v>
      </c>
      <c r="C1440" s="3" t="s">
        <v>40</v>
      </c>
      <c r="D1440" s="3" t="s">
        <v>45</v>
      </c>
      <c r="F1440" s="3">
        <v>84</v>
      </c>
      <c r="G1440" s="3">
        <v>19111.189999999999</v>
      </c>
      <c r="I1440" s="4">
        <v>45730</v>
      </c>
      <c r="J1440" s="4">
        <v>45901</v>
      </c>
      <c r="L1440" s="5" t="s">
        <v>17</v>
      </c>
    </row>
    <row r="1441" spans="1:12" ht="14.25" customHeight="1" x14ac:dyDescent="0.3">
      <c r="A1441" s="3" t="s">
        <v>2680</v>
      </c>
      <c r="B1441" s="3" t="s">
        <v>2681</v>
      </c>
      <c r="C1441" s="3" t="s">
        <v>14</v>
      </c>
      <c r="D1441" s="3" t="s">
        <v>24</v>
      </c>
      <c r="E1441" s="3">
        <v>20</v>
      </c>
      <c r="F1441" s="3">
        <v>72</v>
      </c>
      <c r="G1441" s="3">
        <v>2823.09</v>
      </c>
      <c r="H1441" s="3">
        <v>56461.8</v>
      </c>
      <c r="I1441" s="4">
        <v>45835</v>
      </c>
      <c r="J1441" s="4">
        <v>45866</v>
      </c>
      <c r="K1441" s="3" t="s">
        <v>25</v>
      </c>
      <c r="L1441" s="5" t="s">
        <v>21</v>
      </c>
    </row>
    <row r="1442" spans="1:12" ht="14.25" customHeight="1" x14ac:dyDescent="0.3">
      <c r="A1442" s="3" t="s">
        <v>2682</v>
      </c>
      <c r="B1442" s="3" t="s">
        <v>2683</v>
      </c>
      <c r="C1442" s="3" t="s">
        <v>40</v>
      </c>
      <c r="D1442" s="3" t="s">
        <v>24</v>
      </c>
      <c r="E1442" s="3">
        <v>53</v>
      </c>
      <c r="G1442" s="3">
        <v>4285.1000000000004</v>
      </c>
      <c r="H1442" s="3">
        <v>227110.3</v>
      </c>
      <c r="I1442" s="4">
        <v>45783</v>
      </c>
      <c r="J1442" s="4">
        <v>45942</v>
      </c>
      <c r="K1442" s="3" t="s">
        <v>25</v>
      </c>
      <c r="L1442" s="5" t="s">
        <v>30</v>
      </c>
    </row>
    <row r="1443" spans="1:12" ht="14.25" customHeight="1" x14ac:dyDescent="0.3">
      <c r="A1443" s="3" t="s">
        <v>2684</v>
      </c>
      <c r="B1443" s="3" t="s">
        <v>1874</v>
      </c>
      <c r="C1443" s="3" t="s">
        <v>20</v>
      </c>
      <c r="D1443" s="3" t="s">
        <v>15</v>
      </c>
      <c r="E1443" s="3">
        <v>191</v>
      </c>
      <c r="F1443" s="3">
        <v>62</v>
      </c>
      <c r="G1443" s="3">
        <v>336.91</v>
      </c>
      <c r="H1443" s="3">
        <v>64349.81</v>
      </c>
      <c r="I1443" s="4">
        <v>45775</v>
      </c>
      <c r="J1443" s="4">
        <v>45880</v>
      </c>
      <c r="K1443" s="3" t="s">
        <v>16</v>
      </c>
      <c r="L1443" s="5" t="s">
        <v>17</v>
      </c>
    </row>
    <row r="1444" spans="1:12" ht="14.25" customHeight="1" x14ac:dyDescent="0.3">
      <c r="A1444" s="3" t="s">
        <v>2685</v>
      </c>
      <c r="B1444" s="3" t="s">
        <v>2686</v>
      </c>
      <c r="C1444" s="3" t="s">
        <v>28</v>
      </c>
      <c r="D1444" s="3" t="s">
        <v>24</v>
      </c>
      <c r="E1444" s="3">
        <v>134</v>
      </c>
      <c r="F1444" s="3">
        <v>63</v>
      </c>
      <c r="G1444" s="3">
        <v>12138.23</v>
      </c>
      <c r="H1444" s="3">
        <v>1626522.82</v>
      </c>
      <c r="I1444" s="4">
        <v>45730</v>
      </c>
      <c r="J1444" s="4">
        <v>45869</v>
      </c>
      <c r="K1444" s="3" t="s">
        <v>57</v>
      </c>
      <c r="L1444" s="5" t="s">
        <v>30</v>
      </c>
    </row>
    <row r="1445" spans="1:12" ht="14.25" customHeight="1" x14ac:dyDescent="0.3">
      <c r="A1445" s="3" t="s">
        <v>2687</v>
      </c>
      <c r="B1445" s="3" t="s">
        <v>2688</v>
      </c>
      <c r="C1445" s="3" t="s">
        <v>40</v>
      </c>
      <c r="D1445" s="3" t="s">
        <v>45</v>
      </c>
      <c r="E1445" s="3">
        <v>78</v>
      </c>
      <c r="F1445" s="3">
        <v>53</v>
      </c>
      <c r="G1445" s="3">
        <v>7572.23</v>
      </c>
      <c r="H1445" s="3">
        <v>590633.93999999994</v>
      </c>
      <c r="I1445" s="4">
        <v>45760</v>
      </c>
      <c r="J1445" s="4">
        <v>45887</v>
      </c>
      <c r="K1445" s="3" t="s">
        <v>57</v>
      </c>
      <c r="L1445" s="5" t="s">
        <v>21</v>
      </c>
    </row>
    <row r="1446" spans="1:12" ht="14.25" customHeight="1" x14ac:dyDescent="0.3">
      <c r="A1446" s="3" t="s">
        <v>2689</v>
      </c>
      <c r="B1446" s="3" t="s">
        <v>2690</v>
      </c>
      <c r="C1446" s="3" t="s">
        <v>44</v>
      </c>
      <c r="D1446" s="3" t="s">
        <v>15</v>
      </c>
      <c r="E1446" s="3">
        <v>77</v>
      </c>
      <c r="F1446" s="3">
        <v>35</v>
      </c>
      <c r="G1446" s="3">
        <v>3239.6</v>
      </c>
      <c r="H1446" s="3">
        <v>249449.2</v>
      </c>
      <c r="I1446" s="4">
        <v>45786</v>
      </c>
      <c r="J1446" s="4">
        <v>45861</v>
      </c>
      <c r="K1446" s="3" t="s">
        <v>54</v>
      </c>
      <c r="L1446" s="5" t="s">
        <v>58</v>
      </c>
    </row>
    <row r="1447" spans="1:12" ht="14.25" customHeight="1" x14ac:dyDescent="0.3">
      <c r="A1447" s="3" t="s">
        <v>2691</v>
      </c>
      <c r="B1447" s="3" t="s">
        <v>2692</v>
      </c>
      <c r="C1447" s="3" t="s">
        <v>28</v>
      </c>
      <c r="D1447" s="3" t="s">
        <v>45</v>
      </c>
      <c r="E1447" s="3">
        <v>1</v>
      </c>
      <c r="F1447" s="3">
        <v>29</v>
      </c>
      <c r="G1447" s="3">
        <v>3925.76</v>
      </c>
      <c r="H1447" s="3">
        <v>3925.76</v>
      </c>
      <c r="I1447" s="4">
        <v>45722</v>
      </c>
      <c r="J1447" s="4">
        <v>45913</v>
      </c>
      <c r="L1447" s="5" t="s">
        <v>33</v>
      </c>
    </row>
    <row r="1448" spans="1:12" ht="14.25" customHeight="1" x14ac:dyDescent="0.3">
      <c r="A1448" s="3" t="s">
        <v>1711</v>
      </c>
      <c r="B1448" s="3" t="s">
        <v>1158</v>
      </c>
      <c r="C1448" s="3" t="s">
        <v>44</v>
      </c>
      <c r="D1448" s="3" t="s">
        <v>15</v>
      </c>
      <c r="E1448" s="3">
        <v>139</v>
      </c>
      <c r="F1448" s="3">
        <v>89</v>
      </c>
      <c r="G1448" s="3">
        <v>13111.77</v>
      </c>
      <c r="H1448" s="3">
        <v>1822536.03</v>
      </c>
      <c r="I1448" s="4">
        <v>45672</v>
      </c>
      <c r="J1448" s="4">
        <v>45917</v>
      </c>
      <c r="K1448" s="3" t="s">
        <v>25</v>
      </c>
      <c r="L1448" s="5" t="s">
        <v>30</v>
      </c>
    </row>
    <row r="1449" spans="1:12" ht="14.25" customHeight="1" x14ac:dyDescent="0.3">
      <c r="A1449" s="3" t="s">
        <v>868</v>
      </c>
      <c r="B1449" s="3" t="s">
        <v>2693</v>
      </c>
      <c r="C1449" s="3" t="s">
        <v>40</v>
      </c>
      <c r="D1449" s="3" t="s">
        <v>15</v>
      </c>
      <c r="E1449" s="3">
        <v>181</v>
      </c>
      <c r="F1449" s="3">
        <v>77</v>
      </c>
      <c r="G1449" s="3">
        <v>1794.56</v>
      </c>
      <c r="H1449" s="3">
        <v>324815.35999999999</v>
      </c>
      <c r="I1449" s="4">
        <v>45769</v>
      </c>
      <c r="J1449" s="4">
        <v>45926</v>
      </c>
      <c r="K1449" s="3" t="s">
        <v>25</v>
      </c>
      <c r="L1449" s="5" t="s">
        <v>58</v>
      </c>
    </row>
    <row r="1450" spans="1:12" ht="14.25" customHeight="1" x14ac:dyDescent="0.3">
      <c r="A1450" s="3" t="s">
        <v>2694</v>
      </c>
      <c r="B1450" s="3" t="s">
        <v>2695</v>
      </c>
      <c r="C1450" s="3" t="s">
        <v>28</v>
      </c>
      <c r="D1450" s="3" t="s">
        <v>45</v>
      </c>
      <c r="E1450" s="3">
        <v>133</v>
      </c>
      <c r="F1450" s="3">
        <v>64</v>
      </c>
      <c r="G1450" s="3">
        <v>3759.93</v>
      </c>
      <c r="H1450" s="3">
        <v>500070.69</v>
      </c>
      <c r="I1450" s="4">
        <v>45727</v>
      </c>
      <c r="J1450" s="4">
        <v>45860</v>
      </c>
      <c r="K1450" s="3" t="s">
        <v>29</v>
      </c>
      <c r="L1450" s="5" t="s">
        <v>21</v>
      </c>
    </row>
    <row r="1451" spans="1:12" ht="14.25" customHeight="1" x14ac:dyDescent="0.3">
      <c r="A1451" s="3" t="s">
        <v>2696</v>
      </c>
      <c r="B1451" s="3" t="s">
        <v>2697</v>
      </c>
      <c r="C1451" s="3" t="s">
        <v>40</v>
      </c>
      <c r="D1451" s="3" t="s">
        <v>45</v>
      </c>
      <c r="E1451" s="3">
        <v>153</v>
      </c>
      <c r="F1451" s="3">
        <v>96</v>
      </c>
      <c r="G1451" s="3">
        <v>19115.21</v>
      </c>
      <c r="H1451" s="3">
        <v>2924627.13</v>
      </c>
      <c r="I1451" s="4">
        <v>45694</v>
      </c>
      <c r="J1451" s="4">
        <v>45905</v>
      </c>
      <c r="K1451" s="3" t="s">
        <v>57</v>
      </c>
      <c r="L1451" s="5" t="s">
        <v>30</v>
      </c>
    </row>
    <row r="1452" spans="1:12" ht="14.25" customHeight="1" x14ac:dyDescent="0.3">
      <c r="A1452" s="3" t="s">
        <v>2698</v>
      </c>
      <c r="B1452" s="3" t="s">
        <v>2699</v>
      </c>
      <c r="C1452" s="3" t="s">
        <v>40</v>
      </c>
      <c r="D1452" s="3" t="s">
        <v>45</v>
      </c>
      <c r="E1452" s="3">
        <v>26</v>
      </c>
      <c r="F1452" s="3">
        <v>45</v>
      </c>
      <c r="G1452" s="3">
        <v>14707.44</v>
      </c>
      <c r="H1452" s="3">
        <v>382393.44</v>
      </c>
      <c r="I1452" s="4">
        <v>45735</v>
      </c>
      <c r="J1452" s="4">
        <v>45934</v>
      </c>
      <c r="K1452" s="3" t="s">
        <v>16</v>
      </c>
      <c r="L1452" s="5" t="s">
        <v>30</v>
      </c>
    </row>
    <row r="1453" spans="1:12" ht="14.25" customHeight="1" x14ac:dyDescent="0.3">
      <c r="A1453" s="3" t="s">
        <v>2700</v>
      </c>
      <c r="B1453" s="3" t="s">
        <v>1865</v>
      </c>
      <c r="C1453" s="3" t="s">
        <v>28</v>
      </c>
      <c r="D1453" s="3" t="s">
        <v>41</v>
      </c>
      <c r="E1453" s="3">
        <v>108</v>
      </c>
      <c r="F1453" s="3">
        <v>74</v>
      </c>
      <c r="G1453" s="3">
        <v>7874.74</v>
      </c>
      <c r="H1453" s="3">
        <v>850471.91999999993</v>
      </c>
      <c r="I1453" s="4">
        <v>45696</v>
      </c>
      <c r="J1453" s="4">
        <v>45898</v>
      </c>
      <c r="K1453" s="3" t="s">
        <v>54</v>
      </c>
      <c r="L1453" s="5" t="s">
        <v>30</v>
      </c>
    </row>
    <row r="1454" spans="1:12" ht="14.25" customHeight="1" x14ac:dyDescent="0.3">
      <c r="A1454" s="3" t="s">
        <v>2701</v>
      </c>
      <c r="B1454" s="3" t="s">
        <v>2702</v>
      </c>
      <c r="C1454" s="3" t="s">
        <v>40</v>
      </c>
      <c r="D1454" s="3" t="s">
        <v>41</v>
      </c>
      <c r="E1454" s="3">
        <v>60</v>
      </c>
      <c r="F1454" s="3">
        <v>21</v>
      </c>
      <c r="G1454" s="3">
        <v>15282.14</v>
      </c>
      <c r="H1454" s="3">
        <v>916928.39999999991</v>
      </c>
      <c r="I1454" s="4">
        <v>45750</v>
      </c>
      <c r="J1454" s="4">
        <v>45896</v>
      </c>
      <c r="K1454" s="3" t="s">
        <v>57</v>
      </c>
      <c r="L1454" s="5" t="s">
        <v>30</v>
      </c>
    </row>
    <row r="1455" spans="1:12" ht="14.25" customHeight="1" x14ac:dyDescent="0.3">
      <c r="A1455" s="3" t="s">
        <v>2703</v>
      </c>
      <c r="B1455" s="3" t="s">
        <v>2704</v>
      </c>
      <c r="C1455" s="3" t="s">
        <v>20</v>
      </c>
      <c r="D1455" s="3" t="s">
        <v>53</v>
      </c>
      <c r="E1455" s="3">
        <v>79</v>
      </c>
      <c r="F1455" s="3">
        <v>57</v>
      </c>
      <c r="G1455" s="3">
        <v>7663.25</v>
      </c>
      <c r="H1455" s="3">
        <v>605396.75</v>
      </c>
      <c r="I1455" s="4">
        <v>45670</v>
      </c>
      <c r="J1455" s="4">
        <v>45889</v>
      </c>
      <c r="K1455" s="3" t="s">
        <v>54</v>
      </c>
      <c r="L1455" s="5" t="s">
        <v>17</v>
      </c>
    </row>
    <row r="1456" spans="1:12" ht="14.25" customHeight="1" x14ac:dyDescent="0.3">
      <c r="A1456" s="3" t="s">
        <v>2705</v>
      </c>
      <c r="B1456" s="3" t="s">
        <v>353</v>
      </c>
      <c r="C1456" s="3" t="s">
        <v>14</v>
      </c>
      <c r="E1456" s="3">
        <v>156</v>
      </c>
      <c r="F1456" s="3">
        <v>45</v>
      </c>
      <c r="G1456" s="3">
        <v>15371</v>
      </c>
      <c r="H1456" s="3">
        <v>2397876</v>
      </c>
      <c r="I1456" s="4">
        <v>45729</v>
      </c>
      <c r="J1456" s="4">
        <v>45871</v>
      </c>
      <c r="K1456" s="3" t="s">
        <v>57</v>
      </c>
      <c r="L1456" s="5" t="s">
        <v>17</v>
      </c>
    </row>
    <row r="1457" spans="1:12" ht="14.25" customHeight="1" x14ac:dyDescent="0.3">
      <c r="A1457" s="3" t="s">
        <v>2706</v>
      </c>
      <c r="B1457" s="3" t="s">
        <v>2707</v>
      </c>
      <c r="C1457" s="3" t="s">
        <v>40</v>
      </c>
      <c r="D1457" s="3" t="s">
        <v>53</v>
      </c>
      <c r="E1457" s="3">
        <v>33</v>
      </c>
      <c r="F1457" s="3">
        <v>60</v>
      </c>
      <c r="G1457" s="3">
        <v>10645.63</v>
      </c>
      <c r="H1457" s="3">
        <v>351305.79</v>
      </c>
      <c r="I1457" s="4">
        <v>45815</v>
      </c>
      <c r="J1457" s="4">
        <v>45872</v>
      </c>
      <c r="K1457" s="3" t="s">
        <v>29</v>
      </c>
      <c r="L1457" s="5" t="s">
        <v>30</v>
      </c>
    </row>
    <row r="1458" spans="1:12" ht="14.25" customHeight="1" x14ac:dyDescent="0.3">
      <c r="A1458" s="3" t="s">
        <v>2708</v>
      </c>
      <c r="B1458" s="3" t="s">
        <v>1158</v>
      </c>
      <c r="C1458" s="3" t="s">
        <v>20</v>
      </c>
      <c r="D1458" s="3" t="s">
        <v>45</v>
      </c>
      <c r="E1458" s="3">
        <v>2</v>
      </c>
      <c r="F1458" s="3">
        <v>77</v>
      </c>
      <c r="G1458" s="3">
        <v>12527.4</v>
      </c>
      <c r="H1458" s="3">
        <v>25054.799999999999</v>
      </c>
      <c r="I1458" s="4">
        <v>45829</v>
      </c>
      <c r="J1458" s="4">
        <v>45889</v>
      </c>
      <c r="K1458" s="3" t="s">
        <v>46</v>
      </c>
      <c r="L1458" s="5" t="s">
        <v>58</v>
      </c>
    </row>
    <row r="1459" spans="1:12" ht="14.25" customHeight="1" x14ac:dyDescent="0.3">
      <c r="A1459" s="3" t="s">
        <v>2709</v>
      </c>
      <c r="B1459" s="3" t="s">
        <v>1273</v>
      </c>
      <c r="C1459" s="3" t="s">
        <v>44</v>
      </c>
      <c r="D1459" s="3" t="s">
        <v>15</v>
      </c>
      <c r="E1459" s="3">
        <v>134</v>
      </c>
      <c r="F1459" s="3">
        <v>20</v>
      </c>
      <c r="G1459" s="3">
        <v>11259.18</v>
      </c>
      <c r="H1459" s="3">
        <v>1508730.12</v>
      </c>
      <c r="I1459" s="4">
        <v>45739</v>
      </c>
      <c r="J1459" s="4">
        <v>45909</v>
      </c>
      <c r="K1459" s="3" t="s">
        <v>57</v>
      </c>
      <c r="L1459" s="5" t="s">
        <v>33</v>
      </c>
    </row>
    <row r="1460" spans="1:12" ht="14.25" customHeight="1" x14ac:dyDescent="0.3">
      <c r="A1460" s="3" t="s">
        <v>2710</v>
      </c>
      <c r="B1460" s="3" t="s">
        <v>2711</v>
      </c>
      <c r="C1460" s="3" t="s">
        <v>28</v>
      </c>
      <c r="D1460" s="3" t="s">
        <v>24</v>
      </c>
      <c r="E1460" s="3">
        <v>5</v>
      </c>
      <c r="F1460" s="3">
        <v>29</v>
      </c>
      <c r="G1460" s="3">
        <v>3012.71</v>
      </c>
      <c r="H1460" s="3">
        <v>15063.55</v>
      </c>
      <c r="I1460" s="4">
        <v>45752</v>
      </c>
      <c r="J1460" s="4">
        <v>45888</v>
      </c>
      <c r="K1460" s="3" t="s">
        <v>54</v>
      </c>
      <c r="L1460" s="5" t="s">
        <v>58</v>
      </c>
    </row>
    <row r="1461" spans="1:12" ht="14.25" customHeight="1" x14ac:dyDescent="0.3">
      <c r="A1461" s="3" t="s">
        <v>2477</v>
      </c>
      <c r="B1461" s="3" t="s">
        <v>2712</v>
      </c>
      <c r="C1461" s="3" t="s">
        <v>28</v>
      </c>
      <c r="D1461" s="3" t="s">
        <v>45</v>
      </c>
      <c r="E1461" s="3">
        <v>157</v>
      </c>
      <c r="G1461" s="3">
        <v>7673.36</v>
      </c>
      <c r="H1461" s="3">
        <v>1204717.52</v>
      </c>
      <c r="I1461" s="4">
        <v>45797</v>
      </c>
      <c r="J1461" s="4">
        <v>45856</v>
      </c>
      <c r="K1461" s="3" t="s">
        <v>57</v>
      </c>
      <c r="L1461" s="5" t="s">
        <v>17</v>
      </c>
    </row>
    <row r="1462" spans="1:12" ht="14.25" customHeight="1" x14ac:dyDescent="0.3">
      <c r="A1462" s="3" t="s">
        <v>2713</v>
      </c>
      <c r="B1462" s="3" t="s">
        <v>2714</v>
      </c>
      <c r="C1462" s="3" t="s">
        <v>14</v>
      </c>
      <c r="D1462" s="3" t="s">
        <v>24</v>
      </c>
      <c r="E1462" s="3">
        <v>96</v>
      </c>
      <c r="F1462" s="3">
        <v>93</v>
      </c>
      <c r="G1462" s="3">
        <v>19356.47</v>
      </c>
      <c r="H1462" s="3">
        <v>1858221.12</v>
      </c>
      <c r="I1462" s="4">
        <v>45693</v>
      </c>
      <c r="J1462" s="4">
        <v>45937</v>
      </c>
      <c r="K1462" s="3" t="s">
        <v>29</v>
      </c>
      <c r="L1462" s="5" t="s">
        <v>33</v>
      </c>
    </row>
    <row r="1463" spans="1:12" ht="14.25" customHeight="1" x14ac:dyDescent="0.3">
      <c r="A1463" s="3" t="s">
        <v>2715</v>
      </c>
      <c r="B1463" s="3" t="s">
        <v>2716</v>
      </c>
      <c r="C1463" s="3" t="s">
        <v>20</v>
      </c>
      <c r="D1463" s="3" t="s">
        <v>15</v>
      </c>
      <c r="E1463" s="3">
        <v>169</v>
      </c>
      <c r="F1463" s="3">
        <v>70</v>
      </c>
      <c r="G1463" s="3">
        <v>12873.76</v>
      </c>
      <c r="H1463" s="3">
        <v>2175665.44</v>
      </c>
      <c r="I1463" s="4">
        <v>45719</v>
      </c>
      <c r="J1463" s="4">
        <v>45905</v>
      </c>
      <c r="K1463" s="3" t="s">
        <v>54</v>
      </c>
      <c r="L1463" s="5" t="s">
        <v>21</v>
      </c>
    </row>
    <row r="1464" spans="1:12" ht="14.25" customHeight="1" x14ac:dyDescent="0.3">
      <c r="A1464" s="3" t="s">
        <v>2717</v>
      </c>
      <c r="B1464" s="3" t="s">
        <v>2718</v>
      </c>
      <c r="C1464" s="3" t="s">
        <v>14</v>
      </c>
      <c r="D1464" s="3" t="s">
        <v>53</v>
      </c>
      <c r="E1464" s="3">
        <v>40</v>
      </c>
      <c r="F1464" s="3">
        <v>51</v>
      </c>
      <c r="G1464" s="3">
        <v>7281.91</v>
      </c>
      <c r="H1464" s="3">
        <v>291276.40000000002</v>
      </c>
      <c r="I1464" s="4">
        <v>45728</v>
      </c>
      <c r="J1464" s="4">
        <v>45942</v>
      </c>
      <c r="K1464" s="3" t="s">
        <v>16</v>
      </c>
      <c r="L1464" s="5" t="s">
        <v>33</v>
      </c>
    </row>
    <row r="1465" spans="1:12" ht="14.25" customHeight="1" x14ac:dyDescent="0.3">
      <c r="A1465" s="3" t="s">
        <v>2719</v>
      </c>
      <c r="B1465" s="3" t="s">
        <v>2720</v>
      </c>
      <c r="C1465" s="3" t="s">
        <v>20</v>
      </c>
      <c r="D1465" s="3" t="s">
        <v>53</v>
      </c>
      <c r="E1465" s="3">
        <v>27</v>
      </c>
      <c r="F1465" s="3">
        <v>83</v>
      </c>
      <c r="G1465" s="3">
        <v>9407.36</v>
      </c>
      <c r="H1465" s="3">
        <v>253998.72</v>
      </c>
      <c r="I1465" s="4">
        <v>45724</v>
      </c>
      <c r="J1465" s="4">
        <v>45902</v>
      </c>
      <c r="L1465" s="5" t="s">
        <v>33</v>
      </c>
    </row>
    <row r="1466" spans="1:12" ht="14.25" customHeight="1" x14ac:dyDescent="0.3">
      <c r="A1466" s="3" t="s">
        <v>2721</v>
      </c>
      <c r="B1466" s="3" t="s">
        <v>2722</v>
      </c>
      <c r="C1466" s="3" t="s">
        <v>44</v>
      </c>
      <c r="D1466" s="3" t="s">
        <v>45</v>
      </c>
      <c r="E1466" s="3">
        <v>185</v>
      </c>
      <c r="F1466" s="3">
        <v>21</v>
      </c>
      <c r="G1466" s="3">
        <v>7595.58</v>
      </c>
      <c r="H1466" s="3">
        <v>1405182.3</v>
      </c>
      <c r="I1466" s="4">
        <v>45849</v>
      </c>
      <c r="J1466" s="4">
        <v>45871</v>
      </c>
      <c r="K1466" s="3" t="s">
        <v>29</v>
      </c>
      <c r="L1466" s="5" t="s">
        <v>17</v>
      </c>
    </row>
    <row r="1467" spans="1:12" ht="14.25" customHeight="1" x14ac:dyDescent="0.3">
      <c r="A1467" s="3" t="s">
        <v>993</v>
      </c>
      <c r="B1467" s="3" t="s">
        <v>1795</v>
      </c>
      <c r="C1467" s="3" t="s">
        <v>44</v>
      </c>
      <c r="D1467" s="3" t="s">
        <v>41</v>
      </c>
      <c r="E1467" s="3">
        <v>198</v>
      </c>
      <c r="F1467" s="3">
        <v>32</v>
      </c>
      <c r="G1467" s="3">
        <v>6891.45</v>
      </c>
      <c r="H1467" s="3">
        <v>1364507.1</v>
      </c>
      <c r="I1467" s="4">
        <v>45827</v>
      </c>
      <c r="J1467" s="4">
        <v>45922</v>
      </c>
      <c r="L1467" s="5" t="s">
        <v>58</v>
      </c>
    </row>
    <row r="1468" spans="1:12" ht="14.25" customHeight="1" x14ac:dyDescent="0.3">
      <c r="A1468" s="3" t="s">
        <v>2006</v>
      </c>
      <c r="B1468" s="3" t="s">
        <v>2723</v>
      </c>
      <c r="C1468" s="3" t="s">
        <v>28</v>
      </c>
      <c r="D1468" s="3" t="s">
        <v>45</v>
      </c>
      <c r="E1468" s="3">
        <v>187</v>
      </c>
      <c r="F1468" s="3">
        <v>41</v>
      </c>
      <c r="G1468" s="3">
        <v>1491.93</v>
      </c>
      <c r="H1468" s="3">
        <v>278990.90999999997</v>
      </c>
      <c r="I1468" s="4">
        <v>45767</v>
      </c>
      <c r="J1468" s="4">
        <v>45935</v>
      </c>
      <c r="K1468" s="3" t="s">
        <v>46</v>
      </c>
      <c r="L1468" s="5" t="s">
        <v>33</v>
      </c>
    </row>
    <row r="1469" spans="1:12" ht="14.25" customHeight="1" x14ac:dyDescent="0.3">
      <c r="A1469" s="3" t="s">
        <v>2724</v>
      </c>
      <c r="B1469" s="3" t="s">
        <v>396</v>
      </c>
      <c r="C1469" s="3" t="s">
        <v>14</v>
      </c>
      <c r="D1469" s="3" t="s">
        <v>24</v>
      </c>
      <c r="E1469" s="3">
        <v>73</v>
      </c>
      <c r="F1469" s="3">
        <v>44</v>
      </c>
      <c r="G1469" s="3">
        <v>12215.76</v>
      </c>
      <c r="H1469" s="3">
        <v>891750.48</v>
      </c>
      <c r="I1469" s="4">
        <v>45697</v>
      </c>
      <c r="J1469" s="4">
        <v>45915</v>
      </c>
      <c r="K1469" s="3" t="s">
        <v>29</v>
      </c>
      <c r="L1469" s="5" t="s">
        <v>17</v>
      </c>
    </row>
    <row r="1470" spans="1:12" ht="14.25" customHeight="1" x14ac:dyDescent="0.3">
      <c r="A1470" s="3" t="s">
        <v>2725</v>
      </c>
      <c r="B1470" s="3" t="s">
        <v>2726</v>
      </c>
      <c r="C1470" s="3" t="s">
        <v>14</v>
      </c>
      <c r="D1470" s="3" t="s">
        <v>45</v>
      </c>
      <c r="E1470" s="3">
        <v>116</v>
      </c>
      <c r="F1470" s="3">
        <v>57</v>
      </c>
      <c r="G1470" s="3">
        <v>4082.88</v>
      </c>
      <c r="H1470" s="3">
        <v>473614.08000000002</v>
      </c>
      <c r="I1470" s="4">
        <v>45670</v>
      </c>
      <c r="J1470" s="4">
        <v>45855</v>
      </c>
      <c r="K1470" s="3" t="s">
        <v>46</v>
      </c>
      <c r="L1470" s="5" t="s">
        <v>58</v>
      </c>
    </row>
    <row r="1471" spans="1:12" ht="14.25" customHeight="1" x14ac:dyDescent="0.3">
      <c r="A1471" s="3" t="s">
        <v>2727</v>
      </c>
      <c r="B1471" s="3" t="s">
        <v>2728</v>
      </c>
      <c r="C1471" s="3" t="s">
        <v>40</v>
      </c>
      <c r="D1471" s="3" t="s">
        <v>45</v>
      </c>
      <c r="E1471" s="3">
        <v>167</v>
      </c>
      <c r="F1471" s="3">
        <v>36</v>
      </c>
      <c r="G1471" s="3">
        <v>4670.3999999999996</v>
      </c>
      <c r="H1471" s="3">
        <v>779956.79999999993</v>
      </c>
      <c r="I1471" s="4">
        <v>45816</v>
      </c>
      <c r="J1471" s="4">
        <v>45883</v>
      </c>
      <c r="K1471" s="3" t="s">
        <v>25</v>
      </c>
      <c r="L1471" s="5" t="s">
        <v>30</v>
      </c>
    </row>
    <row r="1472" spans="1:12" ht="14.25" customHeight="1" x14ac:dyDescent="0.3">
      <c r="A1472" s="3" t="s">
        <v>2729</v>
      </c>
      <c r="B1472" s="3" t="s">
        <v>2730</v>
      </c>
      <c r="C1472" s="3" t="s">
        <v>14</v>
      </c>
      <c r="D1472" s="3" t="s">
        <v>53</v>
      </c>
      <c r="E1472" s="3">
        <v>129</v>
      </c>
      <c r="F1472" s="3">
        <v>81</v>
      </c>
      <c r="G1472" s="3">
        <v>16255.91</v>
      </c>
      <c r="H1472" s="3">
        <v>2097012.39</v>
      </c>
      <c r="I1472" s="4">
        <v>45835</v>
      </c>
      <c r="J1472" s="4">
        <v>45937</v>
      </c>
      <c r="K1472" s="3" t="s">
        <v>29</v>
      </c>
      <c r="L1472" s="5" t="s">
        <v>17</v>
      </c>
    </row>
    <row r="1473" spans="1:12" ht="14.25" customHeight="1" x14ac:dyDescent="0.3">
      <c r="A1473" s="3" t="s">
        <v>2731</v>
      </c>
      <c r="B1473" s="3" t="s">
        <v>2732</v>
      </c>
      <c r="C1473" s="3" t="s">
        <v>28</v>
      </c>
      <c r="E1473" s="3">
        <v>80</v>
      </c>
      <c r="F1473" s="3">
        <v>36</v>
      </c>
      <c r="G1473" s="3">
        <v>3275.81</v>
      </c>
      <c r="H1473" s="3">
        <v>262064.8</v>
      </c>
      <c r="I1473" s="4">
        <v>45682</v>
      </c>
      <c r="J1473" s="4">
        <v>45859</v>
      </c>
      <c r="K1473" s="3" t="s">
        <v>54</v>
      </c>
      <c r="L1473" s="5" t="s">
        <v>30</v>
      </c>
    </row>
    <row r="1474" spans="1:12" ht="14.25" customHeight="1" x14ac:dyDescent="0.3">
      <c r="A1474" s="3" t="s">
        <v>2733</v>
      </c>
      <c r="B1474" s="3" t="s">
        <v>2734</v>
      </c>
      <c r="C1474" s="3" t="s">
        <v>14</v>
      </c>
      <c r="D1474" s="3" t="s">
        <v>24</v>
      </c>
      <c r="E1474" s="3">
        <v>93</v>
      </c>
      <c r="F1474" s="3">
        <v>59</v>
      </c>
      <c r="G1474" s="3">
        <v>14308.18</v>
      </c>
      <c r="H1474" s="3">
        <v>1330660.74</v>
      </c>
      <c r="I1474" s="4">
        <v>45817</v>
      </c>
      <c r="J1474" s="4">
        <v>45902</v>
      </c>
      <c r="K1474" s="3" t="s">
        <v>54</v>
      </c>
      <c r="L1474" s="5" t="s">
        <v>58</v>
      </c>
    </row>
    <row r="1475" spans="1:12" ht="14.25" customHeight="1" x14ac:dyDescent="0.3">
      <c r="A1475" s="3" t="s">
        <v>2735</v>
      </c>
      <c r="B1475" s="3" t="s">
        <v>2736</v>
      </c>
      <c r="C1475" s="3" t="s">
        <v>28</v>
      </c>
      <c r="D1475" s="3" t="s">
        <v>53</v>
      </c>
      <c r="E1475" s="3">
        <v>148</v>
      </c>
      <c r="F1475" s="3">
        <v>37</v>
      </c>
      <c r="G1475" s="3">
        <v>17695.349999999999</v>
      </c>
      <c r="H1475" s="3">
        <v>2618911.7999999998</v>
      </c>
      <c r="I1475" s="4">
        <v>45840</v>
      </c>
      <c r="J1475" s="4">
        <v>45926</v>
      </c>
      <c r="K1475" s="3" t="s">
        <v>16</v>
      </c>
      <c r="L1475" s="5" t="s">
        <v>30</v>
      </c>
    </row>
    <row r="1476" spans="1:12" ht="14.25" customHeight="1" x14ac:dyDescent="0.3">
      <c r="A1476" s="3" t="s">
        <v>2737</v>
      </c>
      <c r="B1476" s="3" t="s">
        <v>2738</v>
      </c>
      <c r="C1476" s="3" t="s">
        <v>40</v>
      </c>
      <c r="D1476" s="3" t="s">
        <v>53</v>
      </c>
      <c r="E1476" s="3">
        <v>73</v>
      </c>
      <c r="F1476" s="3">
        <v>36</v>
      </c>
      <c r="G1476" s="3">
        <v>3949.39</v>
      </c>
      <c r="H1476" s="3">
        <v>288305.46999999997</v>
      </c>
      <c r="I1476" s="4">
        <v>45754</v>
      </c>
      <c r="J1476" s="4">
        <v>45938</v>
      </c>
      <c r="K1476" s="3" t="s">
        <v>46</v>
      </c>
      <c r="L1476" s="5" t="s">
        <v>58</v>
      </c>
    </row>
    <row r="1477" spans="1:12" ht="14.25" customHeight="1" x14ac:dyDescent="0.3">
      <c r="A1477" s="3" t="s">
        <v>2739</v>
      </c>
      <c r="B1477" s="3" t="s">
        <v>1369</v>
      </c>
      <c r="C1477" s="3" t="s">
        <v>40</v>
      </c>
      <c r="D1477" s="3" t="s">
        <v>24</v>
      </c>
      <c r="E1477" s="3">
        <v>100</v>
      </c>
      <c r="F1477" s="3">
        <v>64</v>
      </c>
      <c r="G1477" s="3">
        <v>6590.37</v>
      </c>
      <c r="H1477" s="3">
        <v>659037</v>
      </c>
      <c r="I1477" s="4">
        <v>45696</v>
      </c>
      <c r="J1477" s="4">
        <v>45905</v>
      </c>
      <c r="K1477" s="3" t="s">
        <v>25</v>
      </c>
      <c r="L1477" s="5" t="s">
        <v>58</v>
      </c>
    </row>
    <row r="1478" spans="1:12" ht="14.25" customHeight="1" x14ac:dyDescent="0.3">
      <c r="A1478" s="3" t="s">
        <v>2740</v>
      </c>
      <c r="B1478" s="3" t="s">
        <v>2741</v>
      </c>
      <c r="C1478" s="3" t="s">
        <v>14</v>
      </c>
      <c r="D1478" s="3" t="s">
        <v>24</v>
      </c>
      <c r="E1478" s="3">
        <v>13</v>
      </c>
      <c r="F1478" s="3">
        <v>68</v>
      </c>
      <c r="G1478" s="3">
        <v>2342.38</v>
      </c>
      <c r="H1478" s="3">
        <v>30450.94</v>
      </c>
      <c r="I1478" s="4">
        <v>45694</v>
      </c>
      <c r="J1478" s="4">
        <v>45863</v>
      </c>
      <c r="K1478" s="3" t="s">
        <v>57</v>
      </c>
      <c r="L1478" s="5" t="s">
        <v>30</v>
      </c>
    </row>
    <row r="1479" spans="1:12" ht="14.25" customHeight="1" x14ac:dyDescent="0.3">
      <c r="A1479" s="3" t="s">
        <v>2742</v>
      </c>
      <c r="B1479" s="3" t="s">
        <v>2629</v>
      </c>
      <c r="C1479" s="3" t="s">
        <v>28</v>
      </c>
      <c r="D1479" s="3" t="s">
        <v>24</v>
      </c>
      <c r="E1479" s="3">
        <v>147</v>
      </c>
      <c r="F1479" s="3">
        <v>66</v>
      </c>
      <c r="G1479" s="3">
        <v>17623.86</v>
      </c>
      <c r="H1479" s="3">
        <v>2590707.42</v>
      </c>
      <c r="I1479" s="4">
        <v>45762</v>
      </c>
      <c r="J1479" s="4">
        <v>45932</v>
      </c>
      <c r="K1479" s="3" t="s">
        <v>46</v>
      </c>
      <c r="L1479" s="5" t="s">
        <v>30</v>
      </c>
    </row>
    <row r="1480" spans="1:12" ht="14.25" customHeight="1" x14ac:dyDescent="0.3">
      <c r="A1480" s="3" t="s">
        <v>2743</v>
      </c>
      <c r="B1480" s="3" t="s">
        <v>2744</v>
      </c>
      <c r="C1480" s="3" t="s">
        <v>14</v>
      </c>
      <c r="D1480" s="3" t="s">
        <v>24</v>
      </c>
      <c r="E1480" s="3">
        <v>154</v>
      </c>
      <c r="F1480" s="3">
        <v>34</v>
      </c>
      <c r="G1480" s="3">
        <v>4370.75</v>
      </c>
      <c r="H1480" s="3">
        <v>673095.5</v>
      </c>
      <c r="I1480" s="4">
        <v>45815</v>
      </c>
      <c r="J1480" s="4">
        <v>45876</v>
      </c>
      <c r="K1480" s="3" t="s">
        <v>16</v>
      </c>
      <c r="L1480" s="5" t="s">
        <v>21</v>
      </c>
    </row>
    <row r="1481" spans="1:12" ht="14.25" customHeight="1" x14ac:dyDescent="0.3">
      <c r="A1481" s="3" t="s">
        <v>2745</v>
      </c>
      <c r="B1481" s="3" t="s">
        <v>1833</v>
      </c>
      <c r="C1481" s="3" t="s">
        <v>20</v>
      </c>
      <c r="D1481" s="3" t="s">
        <v>24</v>
      </c>
      <c r="E1481" s="3">
        <v>89</v>
      </c>
      <c r="F1481" s="3">
        <v>71</v>
      </c>
      <c r="G1481" s="3">
        <v>9773.32</v>
      </c>
      <c r="H1481" s="3">
        <v>869825.48</v>
      </c>
      <c r="I1481" s="4">
        <v>45800</v>
      </c>
      <c r="J1481" s="4">
        <v>45929</v>
      </c>
      <c r="K1481" s="3" t="s">
        <v>29</v>
      </c>
      <c r="L1481" s="5" t="s">
        <v>17</v>
      </c>
    </row>
    <row r="1482" spans="1:12" ht="14.25" customHeight="1" x14ac:dyDescent="0.3">
      <c r="A1482" s="3" t="s">
        <v>2746</v>
      </c>
      <c r="B1482" s="3" t="s">
        <v>2747</v>
      </c>
      <c r="C1482" s="3" t="s">
        <v>44</v>
      </c>
      <c r="D1482" s="3" t="s">
        <v>24</v>
      </c>
      <c r="E1482" s="3">
        <v>173</v>
      </c>
      <c r="F1482" s="3">
        <v>68</v>
      </c>
      <c r="G1482" s="3">
        <v>8924.81</v>
      </c>
      <c r="H1482" s="3">
        <v>1543992.13</v>
      </c>
      <c r="I1482" s="4">
        <v>45724</v>
      </c>
      <c r="J1482" s="4">
        <v>45865</v>
      </c>
      <c r="L1482" s="5" t="s">
        <v>17</v>
      </c>
    </row>
    <row r="1483" spans="1:12" ht="14.25" customHeight="1" x14ac:dyDescent="0.3">
      <c r="A1483" s="3" t="s">
        <v>2164</v>
      </c>
      <c r="B1483" s="3" t="s">
        <v>2748</v>
      </c>
      <c r="C1483" s="3" t="s">
        <v>20</v>
      </c>
      <c r="D1483" s="3" t="s">
        <v>24</v>
      </c>
      <c r="E1483" s="3">
        <v>130</v>
      </c>
      <c r="F1483" s="3">
        <v>85</v>
      </c>
      <c r="G1483" s="3">
        <v>18348.55</v>
      </c>
      <c r="H1483" s="3">
        <v>2385311.5</v>
      </c>
      <c r="I1483" s="4">
        <v>45753</v>
      </c>
      <c r="J1483" s="4">
        <v>45906</v>
      </c>
      <c r="K1483" s="3" t="s">
        <v>46</v>
      </c>
      <c r="L1483" s="5" t="s">
        <v>30</v>
      </c>
    </row>
    <row r="1484" spans="1:12" ht="14.25" customHeight="1" x14ac:dyDescent="0.3">
      <c r="A1484" s="3" t="s">
        <v>2749</v>
      </c>
      <c r="B1484" s="3" t="s">
        <v>2750</v>
      </c>
      <c r="C1484" s="3" t="s">
        <v>40</v>
      </c>
      <c r="D1484" s="3" t="s">
        <v>24</v>
      </c>
      <c r="E1484" s="3">
        <v>16</v>
      </c>
      <c r="F1484" s="3">
        <v>52</v>
      </c>
      <c r="G1484" s="3">
        <v>8645.6200000000008</v>
      </c>
      <c r="H1484" s="3">
        <v>138329.92000000001</v>
      </c>
      <c r="I1484" s="4">
        <v>45712</v>
      </c>
      <c r="J1484" s="4">
        <v>45868</v>
      </c>
      <c r="K1484" s="3" t="s">
        <v>25</v>
      </c>
      <c r="L1484" s="5" t="s">
        <v>17</v>
      </c>
    </row>
    <row r="1485" spans="1:12" ht="14.25" customHeight="1" x14ac:dyDescent="0.3">
      <c r="A1485" s="3" t="s">
        <v>2751</v>
      </c>
      <c r="B1485" s="3" t="s">
        <v>2752</v>
      </c>
      <c r="C1485" s="3" t="s">
        <v>20</v>
      </c>
      <c r="D1485" s="3" t="s">
        <v>45</v>
      </c>
      <c r="E1485" s="3">
        <v>62</v>
      </c>
      <c r="F1485" s="3">
        <v>22</v>
      </c>
      <c r="G1485" s="3">
        <v>8702.2000000000007</v>
      </c>
      <c r="H1485" s="3">
        <v>539536.4</v>
      </c>
      <c r="I1485" s="4">
        <v>45788</v>
      </c>
      <c r="J1485" s="4">
        <v>45883</v>
      </c>
      <c r="K1485" s="3" t="s">
        <v>57</v>
      </c>
      <c r="L1485" s="5" t="s">
        <v>58</v>
      </c>
    </row>
    <row r="1486" spans="1:12" ht="14.25" customHeight="1" x14ac:dyDescent="0.3">
      <c r="A1486" s="3" t="s">
        <v>2753</v>
      </c>
      <c r="B1486" s="3" t="s">
        <v>2754</v>
      </c>
      <c r="C1486" s="3" t="s">
        <v>20</v>
      </c>
      <c r="D1486" s="3" t="s">
        <v>53</v>
      </c>
      <c r="E1486" s="3">
        <v>98</v>
      </c>
      <c r="F1486" s="3">
        <v>91</v>
      </c>
      <c r="G1486" s="3">
        <v>15889.01</v>
      </c>
      <c r="H1486" s="3">
        <v>1557122.98</v>
      </c>
      <c r="I1486" s="4">
        <v>45793</v>
      </c>
      <c r="J1486" s="4">
        <v>45860</v>
      </c>
      <c r="K1486" s="3" t="s">
        <v>25</v>
      </c>
      <c r="L1486" s="5" t="s">
        <v>30</v>
      </c>
    </row>
    <row r="1487" spans="1:12" ht="14.25" customHeight="1" x14ac:dyDescent="0.3">
      <c r="A1487" s="3" t="s">
        <v>2533</v>
      </c>
      <c r="B1487" s="3" t="s">
        <v>2755</v>
      </c>
      <c r="C1487" s="3" t="s">
        <v>40</v>
      </c>
      <c r="D1487" s="3" t="s">
        <v>53</v>
      </c>
      <c r="E1487" s="3">
        <v>117</v>
      </c>
      <c r="F1487" s="3">
        <v>26</v>
      </c>
      <c r="G1487" s="3">
        <v>6817.44</v>
      </c>
      <c r="H1487" s="3">
        <v>797640.48</v>
      </c>
      <c r="I1487" s="4">
        <v>45726</v>
      </c>
      <c r="J1487" s="4">
        <v>45940</v>
      </c>
      <c r="K1487" s="3" t="s">
        <v>16</v>
      </c>
      <c r="L1487" s="5" t="s">
        <v>58</v>
      </c>
    </row>
    <row r="1488" spans="1:12" ht="14.25" customHeight="1" x14ac:dyDescent="0.3">
      <c r="A1488" s="3" t="s">
        <v>2756</v>
      </c>
      <c r="B1488" s="3" t="s">
        <v>2757</v>
      </c>
      <c r="C1488" s="3" t="s">
        <v>14</v>
      </c>
      <c r="D1488" s="3" t="s">
        <v>45</v>
      </c>
      <c r="E1488" s="3">
        <v>143</v>
      </c>
      <c r="F1488" s="3">
        <v>43</v>
      </c>
      <c r="G1488" s="3">
        <v>16908.54</v>
      </c>
      <c r="H1488" s="3">
        <v>2417921.2200000002</v>
      </c>
      <c r="I1488" s="4">
        <v>45725</v>
      </c>
      <c r="J1488" s="4">
        <v>45891</v>
      </c>
      <c r="K1488" s="3" t="s">
        <v>16</v>
      </c>
      <c r="L1488" s="5" t="s">
        <v>33</v>
      </c>
    </row>
    <row r="1489" spans="1:12" ht="14.25" customHeight="1" x14ac:dyDescent="0.3">
      <c r="A1489" s="3" t="s">
        <v>2758</v>
      </c>
      <c r="B1489" s="3" t="s">
        <v>2759</v>
      </c>
      <c r="C1489" s="3" t="s">
        <v>14</v>
      </c>
      <c r="D1489" s="3" t="s">
        <v>41</v>
      </c>
      <c r="E1489" s="3">
        <v>24</v>
      </c>
      <c r="F1489" s="3">
        <v>29</v>
      </c>
      <c r="G1489" s="3">
        <v>1297.01</v>
      </c>
      <c r="H1489" s="3">
        <v>31128.240000000002</v>
      </c>
      <c r="I1489" s="4">
        <v>45799</v>
      </c>
      <c r="J1489" s="4">
        <v>45920</v>
      </c>
      <c r="K1489" s="3" t="s">
        <v>16</v>
      </c>
      <c r="L1489" s="5" t="s">
        <v>33</v>
      </c>
    </row>
    <row r="1490" spans="1:12" ht="14.25" customHeight="1" x14ac:dyDescent="0.3">
      <c r="A1490" s="3" t="s">
        <v>2760</v>
      </c>
      <c r="B1490" s="3" t="s">
        <v>2761</v>
      </c>
      <c r="C1490" s="3" t="s">
        <v>20</v>
      </c>
      <c r="D1490" s="3" t="s">
        <v>15</v>
      </c>
      <c r="F1490" s="3">
        <v>91</v>
      </c>
      <c r="G1490" s="3">
        <v>14991.81</v>
      </c>
      <c r="I1490" s="4">
        <v>45831</v>
      </c>
      <c r="J1490" s="4">
        <v>45857</v>
      </c>
      <c r="K1490" s="3" t="s">
        <v>29</v>
      </c>
      <c r="L1490" s="5" t="s">
        <v>30</v>
      </c>
    </row>
    <row r="1491" spans="1:12" ht="14.25" customHeight="1" x14ac:dyDescent="0.3">
      <c r="A1491" s="3" t="s">
        <v>2762</v>
      </c>
      <c r="B1491" s="3" t="s">
        <v>2763</v>
      </c>
      <c r="C1491" s="3" t="s">
        <v>14</v>
      </c>
      <c r="D1491" s="3" t="s">
        <v>15</v>
      </c>
      <c r="E1491" s="3">
        <v>147</v>
      </c>
      <c r="F1491" s="3">
        <v>99</v>
      </c>
      <c r="G1491" s="3">
        <v>13250.99</v>
      </c>
      <c r="H1491" s="3">
        <v>1947895.53</v>
      </c>
      <c r="I1491" s="4">
        <v>45758</v>
      </c>
      <c r="J1491" s="4">
        <v>45878</v>
      </c>
      <c r="K1491" s="3" t="s">
        <v>54</v>
      </c>
      <c r="L1491" s="5" t="s">
        <v>21</v>
      </c>
    </row>
    <row r="1492" spans="1:12" ht="14.25" customHeight="1" x14ac:dyDescent="0.3">
      <c r="A1492" s="3" t="s">
        <v>526</v>
      </c>
      <c r="B1492" s="3" t="s">
        <v>2764</v>
      </c>
      <c r="C1492" s="3" t="s">
        <v>40</v>
      </c>
      <c r="E1492" s="3">
        <v>89</v>
      </c>
      <c r="F1492" s="3">
        <v>97</v>
      </c>
      <c r="G1492" s="3">
        <v>5873.63</v>
      </c>
      <c r="H1492" s="3">
        <v>522753.07</v>
      </c>
      <c r="I1492" s="4">
        <v>45743</v>
      </c>
      <c r="J1492" s="4">
        <v>45878</v>
      </c>
      <c r="L1492" s="5" t="s">
        <v>30</v>
      </c>
    </row>
    <row r="1493" spans="1:12" ht="14.25" customHeight="1" x14ac:dyDescent="0.3">
      <c r="A1493" s="3" t="s">
        <v>2765</v>
      </c>
      <c r="B1493" s="3" t="s">
        <v>2298</v>
      </c>
      <c r="C1493" s="3" t="s">
        <v>14</v>
      </c>
      <c r="D1493" s="3" t="s">
        <v>41</v>
      </c>
      <c r="E1493" s="3">
        <v>120</v>
      </c>
      <c r="F1493" s="3">
        <v>64</v>
      </c>
      <c r="G1493" s="3">
        <v>7640.61</v>
      </c>
      <c r="H1493" s="3">
        <v>916873.2</v>
      </c>
      <c r="I1493" s="4">
        <v>45741</v>
      </c>
      <c r="J1493" s="4">
        <v>45885</v>
      </c>
      <c r="K1493" s="3" t="s">
        <v>29</v>
      </c>
      <c r="L1493" s="5" t="s">
        <v>33</v>
      </c>
    </row>
    <row r="1494" spans="1:12" ht="14.25" customHeight="1" x14ac:dyDescent="0.3">
      <c r="A1494" s="3" t="s">
        <v>2766</v>
      </c>
      <c r="B1494" s="3" t="s">
        <v>76</v>
      </c>
      <c r="C1494" s="3" t="s">
        <v>40</v>
      </c>
      <c r="D1494" s="3" t="s">
        <v>53</v>
      </c>
      <c r="E1494" s="3">
        <v>179</v>
      </c>
      <c r="F1494" s="3">
        <v>87</v>
      </c>
      <c r="G1494" s="3">
        <v>14316.74</v>
      </c>
      <c r="H1494" s="3">
        <v>2562696.46</v>
      </c>
      <c r="I1494" s="4">
        <v>45704</v>
      </c>
      <c r="J1494" s="4">
        <v>45879</v>
      </c>
      <c r="K1494" s="3" t="s">
        <v>57</v>
      </c>
      <c r="L1494" s="5" t="s">
        <v>33</v>
      </c>
    </row>
    <row r="1495" spans="1:12" ht="14.25" customHeight="1" x14ac:dyDescent="0.3">
      <c r="A1495" s="3" t="s">
        <v>2767</v>
      </c>
      <c r="B1495" s="3" t="s">
        <v>2768</v>
      </c>
      <c r="C1495" s="3" t="s">
        <v>44</v>
      </c>
      <c r="D1495" s="3" t="s">
        <v>24</v>
      </c>
      <c r="E1495" s="3">
        <v>1</v>
      </c>
      <c r="F1495" s="3">
        <v>33</v>
      </c>
      <c r="G1495" s="3">
        <v>16121.76</v>
      </c>
      <c r="H1495" s="3">
        <v>16121.76</v>
      </c>
      <c r="I1495" s="4">
        <v>45813</v>
      </c>
      <c r="J1495" s="4">
        <v>45861</v>
      </c>
      <c r="K1495" s="3" t="s">
        <v>46</v>
      </c>
      <c r="L1495" s="5" t="s">
        <v>30</v>
      </c>
    </row>
    <row r="1496" spans="1:12" ht="14.25" customHeight="1" x14ac:dyDescent="0.3">
      <c r="A1496" s="3" t="s">
        <v>2769</v>
      </c>
      <c r="B1496" s="3" t="s">
        <v>2770</v>
      </c>
      <c r="C1496" s="3" t="s">
        <v>14</v>
      </c>
      <c r="D1496" s="3" t="s">
        <v>45</v>
      </c>
      <c r="E1496" s="3">
        <v>139</v>
      </c>
      <c r="F1496" s="3">
        <v>63</v>
      </c>
      <c r="G1496" s="3">
        <v>10735.91</v>
      </c>
      <c r="H1496" s="3">
        <v>1492291.49</v>
      </c>
      <c r="I1496" s="4">
        <v>45841</v>
      </c>
      <c r="J1496" s="4">
        <v>45887</v>
      </c>
      <c r="L1496" s="5" t="s">
        <v>58</v>
      </c>
    </row>
    <row r="1497" spans="1:12" ht="14.25" customHeight="1" x14ac:dyDescent="0.3">
      <c r="A1497" s="3" t="s">
        <v>2771</v>
      </c>
      <c r="B1497" s="3" t="s">
        <v>657</v>
      </c>
      <c r="C1497" s="3" t="s">
        <v>20</v>
      </c>
      <c r="D1497" s="3" t="s">
        <v>53</v>
      </c>
      <c r="E1497" s="3">
        <v>125</v>
      </c>
      <c r="F1497" s="3">
        <v>45</v>
      </c>
      <c r="G1497" s="3">
        <v>10243.870000000001</v>
      </c>
      <c r="H1497" s="3">
        <v>1280483.75</v>
      </c>
      <c r="I1497" s="4">
        <v>45706</v>
      </c>
      <c r="J1497" s="4">
        <v>45920</v>
      </c>
      <c r="K1497" s="3" t="s">
        <v>25</v>
      </c>
      <c r="L1497" s="5" t="s">
        <v>17</v>
      </c>
    </row>
    <row r="1498" spans="1:12" ht="14.25" customHeight="1" x14ac:dyDescent="0.3">
      <c r="A1498" s="3" t="s">
        <v>2772</v>
      </c>
      <c r="B1498" s="3" t="s">
        <v>2773</v>
      </c>
      <c r="C1498" s="3" t="s">
        <v>14</v>
      </c>
      <c r="D1498" s="3" t="s">
        <v>15</v>
      </c>
      <c r="E1498" s="3">
        <v>167</v>
      </c>
      <c r="F1498" s="3">
        <v>85</v>
      </c>
      <c r="G1498" s="3">
        <v>490.61</v>
      </c>
      <c r="H1498" s="3">
        <v>81931.87</v>
      </c>
      <c r="I1498" s="4">
        <v>45689</v>
      </c>
      <c r="J1498" s="4">
        <v>45925</v>
      </c>
      <c r="K1498" s="3" t="s">
        <v>57</v>
      </c>
      <c r="L1498" s="5" t="s">
        <v>21</v>
      </c>
    </row>
    <row r="1499" spans="1:12" ht="14.25" customHeight="1" x14ac:dyDescent="0.3">
      <c r="A1499" s="3" t="s">
        <v>2774</v>
      </c>
      <c r="B1499" s="3" t="s">
        <v>2775</v>
      </c>
      <c r="C1499" s="3" t="s">
        <v>14</v>
      </c>
      <c r="E1499" s="3">
        <v>78</v>
      </c>
      <c r="F1499" s="3">
        <v>96</v>
      </c>
      <c r="G1499" s="3">
        <v>13283.05</v>
      </c>
      <c r="H1499" s="3">
        <v>1036077.9</v>
      </c>
      <c r="I1499" s="4">
        <v>45710</v>
      </c>
      <c r="J1499" s="4">
        <v>45920</v>
      </c>
      <c r="L1499" s="5" t="s">
        <v>21</v>
      </c>
    </row>
    <row r="1500" spans="1:12" ht="14.25" customHeight="1" x14ac:dyDescent="0.3">
      <c r="A1500" s="3" t="s">
        <v>2776</v>
      </c>
      <c r="B1500" s="3" t="s">
        <v>2777</v>
      </c>
      <c r="C1500" s="3" t="s">
        <v>40</v>
      </c>
      <c r="D1500" s="3" t="s">
        <v>53</v>
      </c>
      <c r="E1500" s="3">
        <v>123</v>
      </c>
      <c r="F1500" s="3">
        <v>21</v>
      </c>
      <c r="G1500" s="3">
        <v>3105.23</v>
      </c>
      <c r="H1500" s="3">
        <v>381943.29</v>
      </c>
      <c r="I1500" s="4">
        <v>45737</v>
      </c>
      <c r="J1500" s="4">
        <v>45928</v>
      </c>
      <c r="L1500" s="5" t="s">
        <v>58</v>
      </c>
    </row>
    <row r="1501" spans="1:12" ht="14.25" customHeight="1" x14ac:dyDescent="0.3">
      <c r="A1501" s="3" t="s">
        <v>2778</v>
      </c>
      <c r="B1501" s="3" t="s">
        <v>2779</v>
      </c>
      <c r="C1501" s="3" t="s">
        <v>20</v>
      </c>
      <c r="D1501" s="3" t="s">
        <v>53</v>
      </c>
      <c r="E1501" s="3">
        <v>45</v>
      </c>
      <c r="F1501" s="3">
        <v>22</v>
      </c>
      <c r="G1501" s="3">
        <v>9872.6299999999992</v>
      </c>
      <c r="H1501" s="3">
        <v>444268.35</v>
      </c>
      <c r="I1501" s="4">
        <v>45728</v>
      </c>
      <c r="J1501" s="4">
        <v>45918</v>
      </c>
      <c r="K1501" s="3" t="s">
        <v>46</v>
      </c>
      <c r="L1501" s="5" t="s">
        <v>33</v>
      </c>
    </row>
    <row r="1502" spans="1:12" ht="14.25" customHeight="1" x14ac:dyDescent="0.3">
      <c r="A1502" s="3" t="s">
        <v>2780</v>
      </c>
      <c r="B1502" s="3" t="s">
        <v>2781</v>
      </c>
      <c r="C1502" s="3" t="s">
        <v>20</v>
      </c>
      <c r="D1502" s="3" t="s">
        <v>24</v>
      </c>
      <c r="E1502" s="3">
        <v>99</v>
      </c>
      <c r="F1502" s="3">
        <v>97</v>
      </c>
      <c r="G1502" s="3">
        <v>11492.59</v>
      </c>
      <c r="H1502" s="3">
        <v>1137766.4099999999</v>
      </c>
      <c r="I1502" s="4">
        <v>45789</v>
      </c>
      <c r="J1502" s="4">
        <v>45931</v>
      </c>
      <c r="K1502" s="3" t="s">
        <v>57</v>
      </c>
      <c r="L1502" s="5" t="s">
        <v>30</v>
      </c>
    </row>
    <row r="1503" spans="1:12" ht="14.25" customHeight="1" x14ac:dyDescent="0.3">
      <c r="A1503" s="3" t="s">
        <v>2637</v>
      </c>
      <c r="B1503" s="3" t="s">
        <v>2782</v>
      </c>
      <c r="C1503" s="3" t="s">
        <v>14</v>
      </c>
      <c r="D1503" s="3" t="s">
        <v>24</v>
      </c>
      <c r="E1503" s="3">
        <v>43</v>
      </c>
      <c r="F1503" s="3">
        <v>25</v>
      </c>
      <c r="G1503" s="3">
        <v>9970.2199999999993</v>
      </c>
      <c r="H1503" s="3">
        <v>428719.46</v>
      </c>
      <c r="I1503" s="4">
        <v>45810</v>
      </c>
      <c r="J1503" s="4">
        <v>45918</v>
      </c>
      <c r="K1503" s="3" t="s">
        <v>16</v>
      </c>
      <c r="L1503" s="5" t="s">
        <v>33</v>
      </c>
    </row>
    <row r="1504" spans="1:12" ht="14.25" customHeight="1" x14ac:dyDescent="0.3">
      <c r="A1504" s="3" t="s">
        <v>2783</v>
      </c>
      <c r="B1504" s="3" t="s">
        <v>2784</v>
      </c>
      <c r="C1504" s="3" t="s">
        <v>20</v>
      </c>
      <c r="D1504" s="3" t="s">
        <v>45</v>
      </c>
      <c r="E1504" s="3">
        <v>17</v>
      </c>
      <c r="F1504" s="3">
        <v>31</v>
      </c>
      <c r="G1504" s="3">
        <v>16850.03</v>
      </c>
      <c r="H1504" s="3">
        <v>286450.51</v>
      </c>
      <c r="I1504" s="4">
        <v>45675</v>
      </c>
      <c r="J1504" s="4">
        <v>45890</v>
      </c>
      <c r="K1504" s="3" t="s">
        <v>46</v>
      </c>
      <c r="L1504" s="5" t="s">
        <v>58</v>
      </c>
    </row>
    <row r="1505" spans="1:12" ht="14.25" customHeight="1" x14ac:dyDescent="0.3">
      <c r="A1505" s="3" t="s">
        <v>2785</v>
      </c>
      <c r="B1505" s="3" t="s">
        <v>2312</v>
      </c>
      <c r="C1505" s="3" t="s">
        <v>44</v>
      </c>
      <c r="D1505" s="3" t="s">
        <v>41</v>
      </c>
      <c r="E1505" s="3">
        <v>116</v>
      </c>
      <c r="F1505" s="3">
        <v>70</v>
      </c>
      <c r="G1505" s="3">
        <v>3875.14</v>
      </c>
      <c r="H1505" s="3">
        <v>449516.24</v>
      </c>
      <c r="I1505" s="4">
        <v>45849</v>
      </c>
      <c r="J1505" s="4">
        <v>45900</v>
      </c>
      <c r="L1505" s="5" t="s">
        <v>33</v>
      </c>
    </row>
    <row r="1506" spans="1:12" ht="14.25" customHeight="1" x14ac:dyDescent="0.3">
      <c r="A1506" s="3" t="s">
        <v>2786</v>
      </c>
      <c r="B1506" s="3" t="s">
        <v>2787</v>
      </c>
      <c r="C1506" s="3" t="s">
        <v>14</v>
      </c>
      <c r="D1506" s="3" t="s">
        <v>24</v>
      </c>
      <c r="E1506" s="3">
        <v>47</v>
      </c>
      <c r="F1506" s="3">
        <v>38</v>
      </c>
      <c r="G1506" s="3">
        <v>6833.09</v>
      </c>
      <c r="H1506" s="3">
        <v>321155.23</v>
      </c>
      <c r="I1506" s="4">
        <v>45710</v>
      </c>
      <c r="J1506" s="4">
        <v>45886</v>
      </c>
      <c r="K1506" s="3" t="s">
        <v>29</v>
      </c>
      <c r="L1506" s="5" t="s">
        <v>30</v>
      </c>
    </row>
    <row r="1507" spans="1:12" ht="14.25" customHeight="1" x14ac:dyDescent="0.3">
      <c r="A1507" s="3" t="s">
        <v>2788</v>
      </c>
      <c r="B1507" s="3" t="s">
        <v>2789</v>
      </c>
      <c r="C1507" s="3" t="s">
        <v>14</v>
      </c>
      <c r="D1507" s="3" t="s">
        <v>45</v>
      </c>
      <c r="E1507" s="3">
        <v>52</v>
      </c>
      <c r="G1507" s="3">
        <v>7154.06</v>
      </c>
      <c r="H1507" s="3">
        <v>372011.12</v>
      </c>
      <c r="I1507" s="4">
        <v>45816</v>
      </c>
      <c r="J1507" s="4">
        <v>45928</v>
      </c>
      <c r="K1507" s="3" t="s">
        <v>16</v>
      </c>
      <c r="L1507" s="5" t="s">
        <v>58</v>
      </c>
    </row>
    <row r="1508" spans="1:12" ht="14.25" customHeight="1" x14ac:dyDescent="0.3">
      <c r="A1508" s="3" t="s">
        <v>2790</v>
      </c>
      <c r="B1508" s="3" t="s">
        <v>1136</v>
      </c>
      <c r="C1508" s="3" t="s">
        <v>14</v>
      </c>
      <c r="D1508" s="3" t="s">
        <v>45</v>
      </c>
      <c r="E1508" s="3">
        <v>142</v>
      </c>
      <c r="F1508" s="3">
        <v>83</v>
      </c>
      <c r="G1508" s="3">
        <v>16562.12</v>
      </c>
      <c r="H1508" s="3">
        <v>2351821.04</v>
      </c>
      <c r="I1508" s="4">
        <v>45804</v>
      </c>
      <c r="J1508" s="4">
        <v>45857</v>
      </c>
      <c r="K1508" s="3" t="s">
        <v>16</v>
      </c>
      <c r="L1508" s="5" t="s">
        <v>30</v>
      </c>
    </row>
    <row r="1509" spans="1:12" ht="14.25" customHeight="1" x14ac:dyDescent="0.3">
      <c r="A1509" s="3" t="s">
        <v>2685</v>
      </c>
      <c r="B1509" s="3" t="s">
        <v>2791</v>
      </c>
      <c r="C1509" s="3" t="s">
        <v>20</v>
      </c>
      <c r="D1509" s="3" t="s">
        <v>15</v>
      </c>
      <c r="E1509" s="3">
        <v>180</v>
      </c>
      <c r="F1509" s="3">
        <v>56</v>
      </c>
      <c r="G1509" s="3">
        <v>2426.1799999999998</v>
      </c>
      <c r="H1509" s="3">
        <v>436712.4</v>
      </c>
      <c r="I1509" s="4">
        <v>45719</v>
      </c>
      <c r="J1509" s="4">
        <v>45935</v>
      </c>
      <c r="L1509" s="5" t="s">
        <v>21</v>
      </c>
    </row>
    <row r="1510" spans="1:12" ht="14.25" customHeight="1" x14ac:dyDescent="0.3">
      <c r="A1510" s="3" t="s">
        <v>2792</v>
      </c>
      <c r="B1510" s="3" t="s">
        <v>2793</v>
      </c>
      <c r="C1510" s="3" t="s">
        <v>40</v>
      </c>
      <c r="D1510" s="3" t="s">
        <v>24</v>
      </c>
      <c r="E1510" s="3">
        <v>16</v>
      </c>
      <c r="F1510" s="3">
        <v>45</v>
      </c>
      <c r="G1510" s="3">
        <v>877.87</v>
      </c>
      <c r="H1510" s="3">
        <v>14045.92</v>
      </c>
      <c r="I1510" s="4">
        <v>45680</v>
      </c>
      <c r="J1510" s="4">
        <v>45883</v>
      </c>
      <c r="K1510" s="3" t="s">
        <v>29</v>
      </c>
      <c r="L1510" s="5" t="s">
        <v>17</v>
      </c>
    </row>
    <row r="1511" spans="1:12" ht="14.25" customHeight="1" x14ac:dyDescent="0.3">
      <c r="A1511" s="3" t="s">
        <v>2794</v>
      </c>
      <c r="B1511" s="3" t="s">
        <v>2795</v>
      </c>
      <c r="C1511" s="3" t="s">
        <v>28</v>
      </c>
      <c r="D1511" s="3" t="s">
        <v>45</v>
      </c>
      <c r="E1511" s="3">
        <v>120</v>
      </c>
      <c r="F1511" s="3">
        <v>30</v>
      </c>
      <c r="G1511" s="3">
        <v>14101.49</v>
      </c>
      <c r="H1511" s="3">
        <v>1692178.8</v>
      </c>
      <c r="I1511" s="4">
        <v>45769</v>
      </c>
      <c r="J1511" s="4">
        <v>45861</v>
      </c>
      <c r="K1511" s="3" t="s">
        <v>46</v>
      </c>
      <c r="L1511" s="5" t="s">
        <v>58</v>
      </c>
    </row>
    <row r="1512" spans="1:12" ht="14.25" customHeight="1" x14ac:dyDescent="0.3">
      <c r="A1512" s="3" t="s">
        <v>2796</v>
      </c>
      <c r="B1512" s="3" t="s">
        <v>2797</v>
      </c>
      <c r="C1512" s="3" t="s">
        <v>40</v>
      </c>
      <c r="D1512" s="3" t="s">
        <v>24</v>
      </c>
      <c r="E1512" s="3">
        <v>124</v>
      </c>
      <c r="F1512" s="3">
        <v>54</v>
      </c>
      <c r="G1512" s="3">
        <v>6160.04</v>
      </c>
      <c r="H1512" s="3">
        <v>763844.96</v>
      </c>
      <c r="I1512" s="4">
        <v>45803</v>
      </c>
      <c r="J1512" s="4">
        <v>45902</v>
      </c>
      <c r="K1512" s="3" t="s">
        <v>54</v>
      </c>
      <c r="L1512" s="5" t="s">
        <v>58</v>
      </c>
    </row>
    <row r="1513" spans="1:12" ht="14.25" customHeight="1" x14ac:dyDescent="0.3">
      <c r="A1513" s="3" t="s">
        <v>2798</v>
      </c>
      <c r="B1513" s="3" t="s">
        <v>2799</v>
      </c>
      <c r="C1513" s="3" t="s">
        <v>28</v>
      </c>
      <c r="D1513" s="3" t="s">
        <v>53</v>
      </c>
      <c r="E1513" s="3">
        <v>13</v>
      </c>
      <c r="F1513" s="3">
        <v>29</v>
      </c>
      <c r="G1513" s="3">
        <v>18606.8</v>
      </c>
      <c r="H1513" s="3">
        <v>241888.4</v>
      </c>
      <c r="I1513" s="4">
        <v>45763</v>
      </c>
      <c r="J1513" s="4">
        <v>45878</v>
      </c>
      <c r="K1513" s="3" t="s">
        <v>57</v>
      </c>
      <c r="L1513" s="5" t="s">
        <v>17</v>
      </c>
    </row>
    <row r="1514" spans="1:12" ht="14.25" customHeight="1" x14ac:dyDescent="0.3">
      <c r="A1514" s="3" t="s">
        <v>2800</v>
      </c>
      <c r="B1514" s="3" t="s">
        <v>2801</v>
      </c>
      <c r="C1514" s="3" t="s">
        <v>40</v>
      </c>
      <c r="D1514" s="3" t="s">
        <v>41</v>
      </c>
      <c r="E1514" s="3">
        <v>118</v>
      </c>
      <c r="F1514" s="3">
        <v>53</v>
      </c>
      <c r="G1514" s="3">
        <v>1103.8900000000001</v>
      </c>
      <c r="H1514" s="3">
        <v>130259.02</v>
      </c>
      <c r="I1514" s="4">
        <v>45674</v>
      </c>
      <c r="J1514" s="4">
        <v>45903</v>
      </c>
      <c r="L1514" s="5" t="s">
        <v>33</v>
      </c>
    </row>
    <row r="1515" spans="1:12" ht="14.25" customHeight="1" x14ac:dyDescent="0.3">
      <c r="A1515" s="3" t="s">
        <v>2802</v>
      </c>
      <c r="B1515" s="3" t="s">
        <v>2803</v>
      </c>
      <c r="C1515" s="3" t="s">
        <v>28</v>
      </c>
      <c r="D1515" s="3" t="s">
        <v>53</v>
      </c>
      <c r="E1515" s="3">
        <v>144</v>
      </c>
      <c r="F1515" s="3">
        <v>86</v>
      </c>
      <c r="G1515" s="3">
        <v>6090.36</v>
      </c>
      <c r="H1515" s="3">
        <v>877011.84</v>
      </c>
      <c r="I1515" s="4">
        <v>45698</v>
      </c>
      <c r="J1515" s="4">
        <v>45937</v>
      </c>
      <c r="K1515" s="3" t="s">
        <v>16</v>
      </c>
      <c r="L1515" s="5" t="s">
        <v>33</v>
      </c>
    </row>
    <row r="1516" spans="1:12" ht="14.25" customHeight="1" x14ac:dyDescent="0.3">
      <c r="A1516" s="3" t="s">
        <v>2804</v>
      </c>
      <c r="B1516" s="3" t="s">
        <v>2805</v>
      </c>
      <c r="C1516" s="3" t="s">
        <v>40</v>
      </c>
      <c r="D1516" s="3" t="s">
        <v>15</v>
      </c>
      <c r="E1516" s="3">
        <v>0</v>
      </c>
      <c r="F1516" s="3">
        <v>31</v>
      </c>
      <c r="G1516" s="3">
        <v>1193.3399999999999</v>
      </c>
      <c r="H1516" s="3">
        <v>0</v>
      </c>
      <c r="I1516" s="4">
        <v>45740</v>
      </c>
      <c r="J1516" s="4">
        <v>45942</v>
      </c>
      <c r="K1516" s="3" t="s">
        <v>25</v>
      </c>
      <c r="L1516" s="5" t="s">
        <v>58</v>
      </c>
    </row>
    <row r="1517" spans="1:12" ht="14.25" customHeight="1" x14ac:dyDescent="0.3">
      <c r="A1517" s="3" t="s">
        <v>2806</v>
      </c>
      <c r="B1517" s="3" t="s">
        <v>2807</v>
      </c>
      <c r="C1517" s="3" t="s">
        <v>28</v>
      </c>
      <c r="D1517" s="3" t="s">
        <v>53</v>
      </c>
      <c r="E1517" s="3">
        <v>120</v>
      </c>
      <c r="F1517" s="3">
        <v>23</v>
      </c>
      <c r="G1517" s="3">
        <v>11674.59</v>
      </c>
      <c r="H1517" s="3">
        <v>1400950.8</v>
      </c>
      <c r="I1517" s="4">
        <v>45732</v>
      </c>
      <c r="J1517" s="4">
        <v>45873</v>
      </c>
      <c r="K1517" s="3" t="s">
        <v>25</v>
      </c>
      <c r="L1517" s="5" t="s">
        <v>58</v>
      </c>
    </row>
    <row r="1518" spans="1:12" ht="14.25" customHeight="1" x14ac:dyDescent="0.3">
      <c r="A1518" s="3" t="s">
        <v>1753</v>
      </c>
      <c r="B1518" s="3" t="s">
        <v>1158</v>
      </c>
      <c r="C1518" s="3" t="s">
        <v>44</v>
      </c>
      <c r="D1518" s="3" t="s">
        <v>53</v>
      </c>
      <c r="E1518" s="3">
        <v>129</v>
      </c>
      <c r="F1518" s="3">
        <v>31</v>
      </c>
      <c r="G1518" s="3">
        <v>15256.13</v>
      </c>
      <c r="H1518" s="3">
        <v>1968040.77</v>
      </c>
      <c r="I1518" s="4">
        <v>45795</v>
      </c>
      <c r="J1518" s="4">
        <v>45927</v>
      </c>
      <c r="K1518" s="3" t="s">
        <v>16</v>
      </c>
      <c r="L1518" s="5" t="s">
        <v>21</v>
      </c>
    </row>
    <row r="1519" spans="1:12" ht="14.25" customHeight="1" x14ac:dyDescent="0.3">
      <c r="A1519" s="3" t="s">
        <v>2808</v>
      </c>
      <c r="B1519" s="3" t="s">
        <v>2809</v>
      </c>
      <c r="C1519" s="3" t="s">
        <v>40</v>
      </c>
      <c r="D1519" s="3" t="s">
        <v>15</v>
      </c>
      <c r="E1519" s="3">
        <v>5</v>
      </c>
      <c r="F1519" s="3">
        <v>27</v>
      </c>
      <c r="G1519" s="3">
        <v>6601.29</v>
      </c>
      <c r="H1519" s="3">
        <v>33006.449999999997</v>
      </c>
      <c r="I1519" s="4">
        <v>45702</v>
      </c>
      <c r="J1519" s="4">
        <v>45897</v>
      </c>
      <c r="K1519" s="3" t="s">
        <v>54</v>
      </c>
      <c r="L1519" s="5" t="s">
        <v>33</v>
      </c>
    </row>
    <row r="1520" spans="1:12" ht="14.25" customHeight="1" x14ac:dyDescent="0.3">
      <c r="A1520" s="3" t="s">
        <v>2810</v>
      </c>
      <c r="B1520" s="3" t="s">
        <v>2811</v>
      </c>
      <c r="C1520" s="3" t="s">
        <v>44</v>
      </c>
      <c r="D1520" s="3" t="s">
        <v>24</v>
      </c>
      <c r="E1520" s="3">
        <v>184</v>
      </c>
      <c r="F1520" s="3">
        <v>31</v>
      </c>
      <c r="G1520" s="3">
        <v>9821.23</v>
      </c>
      <c r="H1520" s="3">
        <v>1807106.32</v>
      </c>
      <c r="I1520" s="4">
        <v>45739</v>
      </c>
      <c r="J1520" s="4">
        <v>45934</v>
      </c>
      <c r="K1520" s="3" t="s">
        <v>29</v>
      </c>
      <c r="L1520" s="5" t="s">
        <v>30</v>
      </c>
    </row>
    <row r="1521" spans="1:12" ht="14.25" customHeight="1" x14ac:dyDescent="0.3">
      <c r="A1521" s="3" t="s">
        <v>1445</v>
      </c>
      <c r="B1521" s="3" t="s">
        <v>2580</v>
      </c>
      <c r="C1521" s="3" t="s">
        <v>28</v>
      </c>
      <c r="E1521" s="3">
        <v>138</v>
      </c>
      <c r="F1521" s="3">
        <v>72</v>
      </c>
      <c r="G1521" s="3">
        <v>14573.84</v>
      </c>
      <c r="H1521" s="3">
        <v>2011189.92</v>
      </c>
      <c r="I1521" s="4">
        <v>45822</v>
      </c>
      <c r="J1521" s="4">
        <v>45878</v>
      </c>
      <c r="K1521" s="3" t="s">
        <v>46</v>
      </c>
      <c r="L1521" s="5" t="s">
        <v>17</v>
      </c>
    </row>
    <row r="1522" spans="1:12" ht="14.25" customHeight="1" x14ac:dyDescent="0.3">
      <c r="A1522" s="3" t="s">
        <v>2812</v>
      </c>
      <c r="B1522" s="3" t="s">
        <v>2813</v>
      </c>
      <c r="C1522" s="3" t="s">
        <v>40</v>
      </c>
      <c r="D1522" s="3" t="s">
        <v>41</v>
      </c>
      <c r="E1522" s="3">
        <v>35</v>
      </c>
      <c r="F1522" s="3">
        <v>95</v>
      </c>
      <c r="G1522" s="3">
        <v>10158.379999999999</v>
      </c>
      <c r="H1522" s="3">
        <v>355543.3</v>
      </c>
      <c r="I1522" s="4">
        <v>45818</v>
      </c>
      <c r="J1522" s="4">
        <v>45880</v>
      </c>
      <c r="K1522" s="3" t="s">
        <v>25</v>
      </c>
      <c r="L1522" s="5" t="s">
        <v>30</v>
      </c>
    </row>
    <row r="1523" spans="1:12" ht="14.25" customHeight="1" x14ac:dyDescent="0.3">
      <c r="A1523" s="3" t="s">
        <v>2814</v>
      </c>
      <c r="B1523" s="3" t="s">
        <v>2815</v>
      </c>
      <c r="C1523" s="3" t="s">
        <v>28</v>
      </c>
      <c r="D1523" s="3" t="s">
        <v>45</v>
      </c>
      <c r="F1523" s="3">
        <v>40</v>
      </c>
      <c r="G1523" s="3">
        <v>2780.06</v>
      </c>
      <c r="I1523" s="4">
        <v>45846</v>
      </c>
      <c r="J1523" s="4">
        <v>45893</v>
      </c>
      <c r="K1523" s="3" t="s">
        <v>46</v>
      </c>
      <c r="L1523" s="5" t="s">
        <v>30</v>
      </c>
    </row>
    <row r="1524" spans="1:12" ht="14.25" customHeight="1" x14ac:dyDescent="0.3">
      <c r="A1524" s="3" t="s">
        <v>2816</v>
      </c>
      <c r="B1524" s="3" t="s">
        <v>2817</v>
      </c>
      <c r="C1524" s="3" t="s">
        <v>20</v>
      </c>
      <c r="D1524" s="3" t="s">
        <v>53</v>
      </c>
      <c r="F1524" s="3">
        <v>39</v>
      </c>
      <c r="G1524" s="3">
        <v>18456.77</v>
      </c>
      <c r="I1524" s="4">
        <v>45768</v>
      </c>
      <c r="J1524" s="4">
        <v>45868</v>
      </c>
      <c r="K1524" s="3" t="s">
        <v>25</v>
      </c>
      <c r="L1524" s="5" t="s">
        <v>17</v>
      </c>
    </row>
    <row r="1525" spans="1:12" ht="14.25" customHeight="1" x14ac:dyDescent="0.3">
      <c r="A1525" s="3" t="s">
        <v>2818</v>
      </c>
      <c r="B1525" s="3" t="s">
        <v>2819</v>
      </c>
      <c r="C1525" s="3" t="s">
        <v>20</v>
      </c>
      <c r="D1525" s="3" t="s">
        <v>15</v>
      </c>
      <c r="E1525" s="3">
        <v>188</v>
      </c>
      <c r="G1525" s="3">
        <v>6354.14</v>
      </c>
      <c r="H1525" s="3">
        <v>1194578.32</v>
      </c>
      <c r="I1525" s="4">
        <v>45790</v>
      </c>
      <c r="J1525" s="4">
        <v>45872</v>
      </c>
      <c r="K1525" s="3" t="s">
        <v>29</v>
      </c>
      <c r="L1525" s="5" t="s">
        <v>33</v>
      </c>
    </row>
    <row r="1526" spans="1:12" ht="14.25" customHeight="1" x14ac:dyDescent="0.3">
      <c r="A1526" s="3" t="s">
        <v>2820</v>
      </c>
      <c r="B1526" s="3" t="s">
        <v>2821</v>
      </c>
      <c r="C1526" s="3" t="s">
        <v>44</v>
      </c>
      <c r="E1526" s="3">
        <v>118</v>
      </c>
      <c r="F1526" s="3">
        <v>81</v>
      </c>
      <c r="G1526" s="3">
        <v>289.45999999999998</v>
      </c>
      <c r="H1526" s="3">
        <v>34156.28</v>
      </c>
      <c r="I1526" s="4">
        <v>45712</v>
      </c>
      <c r="J1526" s="4">
        <v>45900</v>
      </c>
      <c r="K1526" s="3" t="s">
        <v>46</v>
      </c>
      <c r="L1526" s="5" t="s">
        <v>30</v>
      </c>
    </row>
    <row r="1527" spans="1:12" ht="14.25" customHeight="1" x14ac:dyDescent="0.3">
      <c r="A1527" s="3" t="s">
        <v>2822</v>
      </c>
      <c r="B1527" s="3" t="s">
        <v>2823</v>
      </c>
      <c r="C1527" s="3" t="s">
        <v>20</v>
      </c>
      <c r="D1527" s="3" t="s">
        <v>53</v>
      </c>
      <c r="E1527" s="3">
        <v>50</v>
      </c>
      <c r="F1527" s="3">
        <v>57</v>
      </c>
      <c r="G1527" s="3">
        <v>9726.11</v>
      </c>
      <c r="H1527" s="3">
        <v>486305.5</v>
      </c>
      <c r="I1527" s="4">
        <v>45804</v>
      </c>
      <c r="J1527" s="4">
        <v>45877</v>
      </c>
      <c r="K1527" s="3" t="s">
        <v>16</v>
      </c>
      <c r="L1527" s="5" t="s">
        <v>30</v>
      </c>
    </row>
    <row r="1528" spans="1:12" ht="14.25" customHeight="1" x14ac:dyDescent="0.3">
      <c r="A1528" s="3" t="s">
        <v>2824</v>
      </c>
      <c r="B1528" s="3" t="s">
        <v>2825</v>
      </c>
      <c r="C1528" s="3" t="s">
        <v>20</v>
      </c>
      <c r="D1528" s="3" t="s">
        <v>53</v>
      </c>
      <c r="E1528" s="3">
        <v>69</v>
      </c>
      <c r="F1528" s="3">
        <v>76</v>
      </c>
      <c r="G1528" s="3">
        <v>4770.37</v>
      </c>
      <c r="H1528" s="3">
        <v>329155.53000000003</v>
      </c>
      <c r="I1528" s="4">
        <v>45723</v>
      </c>
      <c r="J1528" s="4">
        <v>45898</v>
      </c>
      <c r="K1528" s="3" t="s">
        <v>25</v>
      </c>
      <c r="L1528" s="5" t="s">
        <v>58</v>
      </c>
    </row>
    <row r="1529" spans="1:12" ht="14.25" customHeight="1" x14ac:dyDescent="0.3">
      <c r="A1529" s="3" t="s">
        <v>2826</v>
      </c>
      <c r="B1529" s="3" t="s">
        <v>2827</v>
      </c>
      <c r="C1529" s="3" t="s">
        <v>20</v>
      </c>
      <c r="D1529" s="3" t="s">
        <v>41</v>
      </c>
      <c r="E1529" s="3">
        <v>32</v>
      </c>
      <c r="F1529" s="3">
        <v>78</v>
      </c>
      <c r="G1529" s="3">
        <v>15670.85</v>
      </c>
      <c r="H1529" s="3">
        <v>501467.2</v>
      </c>
      <c r="I1529" s="4">
        <v>45812</v>
      </c>
      <c r="J1529" s="4">
        <v>45877</v>
      </c>
      <c r="K1529" s="3" t="s">
        <v>57</v>
      </c>
      <c r="L1529" s="5" t="s">
        <v>33</v>
      </c>
    </row>
    <row r="1530" spans="1:12" ht="14.25" customHeight="1" x14ac:dyDescent="0.3">
      <c r="A1530" s="3" t="s">
        <v>2828</v>
      </c>
      <c r="B1530" s="3" t="s">
        <v>2829</v>
      </c>
      <c r="C1530" s="3" t="s">
        <v>28</v>
      </c>
      <c r="E1530" s="3">
        <v>56</v>
      </c>
      <c r="G1530" s="3">
        <v>4834.41</v>
      </c>
      <c r="H1530" s="3">
        <v>270726.96000000002</v>
      </c>
      <c r="I1530" s="4">
        <v>45831</v>
      </c>
      <c r="J1530" s="4">
        <v>45872</v>
      </c>
      <c r="K1530" s="3" t="s">
        <v>54</v>
      </c>
      <c r="L1530" s="5" t="s">
        <v>30</v>
      </c>
    </row>
    <row r="1531" spans="1:12" ht="14.25" customHeight="1" x14ac:dyDescent="0.3">
      <c r="A1531" s="3" t="s">
        <v>2830</v>
      </c>
      <c r="B1531" s="3" t="s">
        <v>2831</v>
      </c>
      <c r="C1531" s="3" t="s">
        <v>28</v>
      </c>
      <c r="D1531" s="3" t="s">
        <v>41</v>
      </c>
      <c r="E1531" s="3">
        <v>73</v>
      </c>
      <c r="F1531" s="3">
        <v>71</v>
      </c>
      <c r="G1531" s="3">
        <v>7590.98</v>
      </c>
      <c r="H1531" s="3">
        <v>554141.53999999992</v>
      </c>
      <c r="I1531" s="4">
        <v>45793</v>
      </c>
      <c r="J1531" s="4">
        <v>45869</v>
      </c>
      <c r="K1531" s="3" t="s">
        <v>29</v>
      </c>
      <c r="L1531" s="5" t="s">
        <v>30</v>
      </c>
    </row>
    <row r="1532" spans="1:12" ht="14.25" customHeight="1" x14ac:dyDescent="0.3">
      <c r="A1532" s="3" t="s">
        <v>2832</v>
      </c>
      <c r="B1532" s="3" t="s">
        <v>2833</v>
      </c>
      <c r="C1532" s="3" t="s">
        <v>20</v>
      </c>
      <c r="D1532" s="3" t="s">
        <v>15</v>
      </c>
      <c r="E1532" s="3">
        <v>74</v>
      </c>
      <c r="F1532" s="3">
        <v>42</v>
      </c>
      <c r="G1532" s="3">
        <v>777.4</v>
      </c>
      <c r="H1532" s="3">
        <v>57527.6</v>
      </c>
      <c r="I1532" s="4">
        <v>45709</v>
      </c>
      <c r="J1532" s="4">
        <v>45856</v>
      </c>
      <c r="K1532" s="3" t="s">
        <v>25</v>
      </c>
      <c r="L1532" s="5" t="s">
        <v>17</v>
      </c>
    </row>
    <row r="1533" spans="1:12" ht="14.25" customHeight="1" x14ac:dyDescent="0.3">
      <c r="A1533" s="3" t="s">
        <v>2834</v>
      </c>
      <c r="B1533" s="3" t="s">
        <v>2835</v>
      </c>
      <c r="C1533" s="3" t="s">
        <v>44</v>
      </c>
      <c r="D1533" s="3" t="s">
        <v>15</v>
      </c>
      <c r="E1533" s="3">
        <v>125</v>
      </c>
      <c r="F1533" s="3">
        <v>50</v>
      </c>
      <c r="G1533" s="3">
        <v>950.77</v>
      </c>
      <c r="H1533" s="3">
        <v>118846.25</v>
      </c>
      <c r="I1533" s="4">
        <v>45725</v>
      </c>
      <c r="J1533" s="4">
        <v>45937</v>
      </c>
      <c r="K1533" s="3" t="s">
        <v>54</v>
      </c>
      <c r="L1533" s="5" t="s">
        <v>58</v>
      </c>
    </row>
    <row r="1534" spans="1:12" ht="14.25" customHeight="1" x14ac:dyDescent="0.3">
      <c r="A1534" s="3" t="s">
        <v>2836</v>
      </c>
      <c r="B1534" s="3" t="s">
        <v>2837</v>
      </c>
      <c r="C1534" s="3" t="s">
        <v>44</v>
      </c>
      <c r="D1534" s="3" t="s">
        <v>45</v>
      </c>
      <c r="E1534" s="3">
        <v>17</v>
      </c>
      <c r="F1534" s="3">
        <v>66</v>
      </c>
      <c r="G1534" s="3">
        <v>8463.17</v>
      </c>
      <c r="H1534" s="3">
        <v>143873.89000000001</v>
      </c>
      <c r="I1534" s="4">
        <v>45673</v>
      </c>
      <c r="J1534" s="4">
        <v>45922</v>
      </c>
      <c r="L1534" s="5" t="s">
        <v>30</v>
      </c>
    </row>
    <row r="1535" spans="1:12" ht="14.25" customHeight="1" x14ac:dyDescent="0.3">
      <c r="A1535" s="3" t="s">
        <v>2838</v>
      </c>
      <c r="B1535" s="3" t="s">
        <v>2839</v>
      </c>
      <c r="C1535" s="3" t="s">
        <v>40</v>
      </c>
      <c r="D1535" s="3" t="s">
        <v>41</v>
      </c>
      <c r="E1535" s="3">
        <v>83</v>
      </c>
      <c r="G1535" s="3">
        <v>17222.939999999999</v>
      </c>
      <c r="H1535" s="3">
        <v>1429504.02</v>
      </c>
      <c r="I1535" s="4">
        <v>45786</v>
      </c>
      <c r="J1535" s="4">
        <v>45869</v>
      </c>
      <c r="K1535" s="3" t="s">
        <v>57</v>
      </c>
      <c r="L1535" s="5" t="s">
        <v>17</v>
      </c>
    </row>
    <row r="1536" spans="1:12" ht="14.25" customHeight="1" x14ac:dyDescent="0.3">
      <c r="A1536" s="3" t="s">
        <v>2840</v>
      </c>
      <c r="B1536" s="3" t="s">
        <v>2841</v>
      </c>
      <c r="C1536" s="3" t="s">
        <v>14</v>
      </c>
      <c r="D1536" s="3" t="s">
        <v>24</v>
      </c>
      <c r="E1536" s="3">
        <v>145</v>
      </c>
      <c r="F1536" s="3">
        <v>91</v>
      </c>
      <c r="G1536" s="3">
        <v>2177.14</v>
      </c>
      <c r="H1536" s="3">
        <v>315685.3</v>
      </c>
      <c r="I1536" s="4">
        <v>45730</v>
      </c>
      <c r="J1536" s="4">
        <v>45857</v>
      </c>
      <c r="K1536" s="3" t="s">
        <v>46</v>
      </c>
      <c r="L1536" s="5" t="s">
        <v>17</v>
      </c>
    </row>
    <row r="1537" spans="1:12" ht="14.25" customHeight="1" x14ac:dyDescent="0.3">
      <c r="A1537" s="3" t="s">
        <v>2842</v>
      </c>
      <c r="B1537" s="3" t="s">
        <v>2843</v>
      </c>
      <c r="C1537" s="3" t="s">
        <v>40</v>
      </c>
      <c r="D1537" s="3" t="s">
        <v>24</v>
      </c>
      <c r="E1537" s="3">
        <v>137</v>
      </c>
      <c r="F1537" s="3">
        <v>71</v>
      </c>
      <c r="G1537" s="3">
        <v>19865.64</v>
      </c>
      <c r="H1537" s="3">
        <v>2721592.68</v>
      </c>
      <c r="I1537" s="4">
        <v>45831</v>
      </c>
      <c r="J1537" s="4">
        <v>45907</v>
      </c>
      <c r="K1537" s="3" t="s">
        <v>46</v>
      </c>
      <c r="L1537" s="5" t="s">
        <v>17</v>
      </c>
    </row>
    <row r="1538" spans="1:12" ht="14.25" customHeight="1" x14ac:dyDescent="0.3">
      <c r="A1538" s="3" t="s">
        <v>1336</v>
      </c>
      <c r="B1538" s="3" t="s">
        <v>2844</v>
      </c>
      <c r="C1538" s="3" t="s">
        <v>28</v>
      </c>
      <c r="D1538" s="3" t="s">
        <v>24</v>
      </c>
      <c r="E1538" s="3">
        <v>185</v>
      </c>
      <c r="F1538" s="3">
        <v>55</v>
      </c>
      <c r="G1538" s="3">
        <v>10356.719999999999</v>
      </c>
      <c r="H1538" s="3">
        <v>1915993.2</v>
      </c>
      <c r="I1538" s="4">
        <v>45828</v>
      </c>
      <c r="J1538" s="4">
        <v>45862</v>
      </c>
      <c r="K1538" s="3" t="s">
        <v>29</v>
      </c>
      <c r="L1538" s="5" t="s">
        <v>21</v>
      </c>
    </row>
    <row r="1539" spans="1:12" ht="14.25" customHeight="1" x14ac:dyDescent="0.3">
      <c r="A1539" s="3" t="s">
        <v>2845</v>
      </c>
      <c r="B1539" s="3" t="s">
        <v>2846</v>
      </c>
      <c r="C1539" s="3" t="s">
        <v>28</v>
      </c>
      <c r="D1539" s="3" t="s">
        <v>45</v>
      </c>
      <c r="E1539" s="3">
        <v>39</v>
      </c>
      <c r="F1539" s="3">
        <v>87</v>
      </c>
      <c r="G1539" s="3">
        <v>16971.22</v>
      </c>
      <c r="H1539" s="3">
        <v>661877.58000000007</v>
      </c>
      <c r="I1539" s="4">
        <v>45705</v>
      </c>
      <c r="J1539" s="4">
        <v>45908</v>
      </c>
      <c r="K1539" s="3" t="s">
        <v>25</v>
      </c>
      <c r="L1539" s="5" t="s">
        <v>17</v>
      </c>
    </row>
    <row r="1540" spans="1:12" ht="14.25" customHeight="1" x14ac:dyDescent="0.3">
      <c r="A1540" s="3" t="s">
        <v>726</v>
      </c>
      <c r="B1540" s="3" t="s">
        <v>2847</v>
      </c>
      <c r="C1540" s="3" t="s">
        <v>20</v>
      </c>
      <c r="D1540" s="3" t="s">
        <v>45</v>
      </c>
      <c r="E1540" s="3">
        <v>93</v>
      </c>
      <c r="F1540" s="3">
        <v>38</v>
      </c>
      <c r="G1540" s="3">
        <v>4069.21</v>
      </c>
      <c r="H1540" s="3">
        <v>378436.53</v>
      </c>
      <c r="I1540" s="4">
        <v>45800</v>
      </c>
      <c r="J1540" s="4">
        <v>45925</v>
      </c>
      <c r="L1540" s="5" t="s">
        <v>33</v>
      </c>
    </row>
    <row r="1541" spans="1:12" ht="14.25" customHeight="1" x14ac:dyDescent="0.3">
      <c r="A1541" s="3" t="s">
        <v>2848</v>
      </c>
      <c r="B1541" s="3" t="s">
        <v>2849</v>
      </c>
      <c r="C1541" s="3" t="s">
        <v>14</v>
      </c>
      <c r="D1541" s="3" t="s">
        <v>15</v>
      </c>
      <c r="E1541" s="3">
        <v>64</v>
      </c>
      <c r="F1541" s="3">
        <v>31</v>
      </c>
      <c r="G1541" s="3">
        <v>18496.599999999999</v>
      </c>
      <c r="H1541" s="3">
        <v>1183782.3999999999</v>
      </c>
      <c r="I1541" s="4">
        <v>45827</v>
      </c>
      <c r="J1541" s="4">
        <v>45926</v>
      </c>
      <c r="K1541" s="3" t="s">
        <v>29</v>
      </c>
      <c r="L1541" s="5" t="s">
        <v>58</v>
      </c>
    </row>
    <row r="1542" spans="1:12" ht="14.25" customHeight="1" x14ac:dyDescent="0.3">
      <c r="A1542" s="3" t="s">
        <v>2850</v>
      </c>
      <c r="B1542" s="3" t="s">
        <v>1805</v>
      </c>
      <c r="C1542" s="3" t="s">
        <v>20</v>
      </c>
      <c r="D1542" s="3" t="s">
        <v>41</v>
      </c>
      <c r="E1542" s="3">
        <v>17</v>
      </c>
      <c r="F1542" s="3">
        <v>76</v>
      </c>
      <c r="G1542" s="3">
        <v>10969.13</v>
      </c>
      <c r="H1542" s="3">
        <v>186475.21</v>
      </c>
      <c r="I1542" s="4">
        <v>45779</v>
      </c>
      <c r="J1542" s="4">
        <v>45875</v>
      </c>
      <c r="K1542" s="3" t="s">
        <v>25</v>
      </c>
      <c r="L1542" s="5" t="s">
        <v>21</v>
      </c>
    </row>
    <row r="1543" spans="1:12" ht="14.25" customHeight="1" x14ac:dyDescent="0.3">
      <c r="A1543" s="3" t="s">
        <v>2851</v>
      </c>
      <c r="B1543" s="3" t="s">
        <v>118</v>
      </c>
      <c r="C1543" s="3" t="s">
        <v>40</v>
      </c>
      <c r="D1543" s="3" t="s">
        <v>24</v>
      </c>
      <c r="E1543" s="3">
        <v>181</v>
      </c>
      <c r="F1543" s="3">
        <v>32</v>
      </c>
      <c r="G1543" s="3">
        <v>6381.91</v>
      </c>
      <c r="H1543" s="3">
        <v>1155125.71</v>
      </c>
      <c r="I1543" s="4">
        <v>45707</v>
      </c>
      <c r="J1543" s="4">
        <v>45863</v>
      </c>
      <c r="K1543" s="3" t="s">
        <v>16</v>
      </c>
      <c r="L1543" s="5" t="s">
        <v>30</v>
      </c>
    </row>
    <row r="1544" spans="1:12" ht="14.25" customHeight="1" x14ac:dyDescent="0.3">
      <c r="A1544" s="3" t="s">
        <v>2852</v>
      </c>
      <c r="B1544" s="3" t="s">
        <v>2853</v>
      </c>
      <c r="C1544" s="3" t="s">
        <v>44</v>
      </c>
      <c r="D1544" s="3" t="s">
        <v>41</v>
      </c>
      <c r="E1544" s="3">
        <v>89</v>
      </c>
      <c r="F1544" s="3">
        <v>77</v>
      </c>
      <c r="G1544" s="3">
        <v>10319.11</v>
      </c>
      <c r="H1544" s="3">
        <v>918400.79</v>
      </c>
      <c r="I1544" s="4">
        <v>45679</v>
      </c>
      <c r="J1544" s="4">
        <v>45932</v>
      </c>
      <c r="K1544" s="3" t="s">
        <v>46</v>
      </c>
      <c r="L1544" s="5" t="s">
        <v>21</v>
      </c>
    </row>
    <row r="1545" spans="1:12" ht="14.25" customHeight="1" x14ac:dyDescent="0.3">
      <c r="A1545" s="3" t="s">
        <v>2854</v>
      </c>
      <c r="B1545" s="3" t="s">
        <v>1625</v>
      </c>
      <c r="C1545" s="3" t="s">
        <v>44</v>
      </c>
      <c r="D1545" s="3" t="s">
        <v>15</v>
      </c>
      <c r="E1545" s="3">
        <v>129</v>
      </c>
      <c r="F1545" s="3">
        <v>94</v>
      </c>
      <c r="G1545" s="3">
        <v>14881.53</v>
      </c>
      <c r="H1545" s="3">
        <v>1919717.37</v>
      </c>
      <c r="I1545" s="4">
        <v>45733</v>
      </c>
      <c r="J1545" s="4">
        <v>45898</v>
      </c>
      <c r="L1545" s="5" t="s">
        <v>58</v>
      </c>
    </row>
    <row r="1546" spans="1:12" ht="14.25" customHeight="1" x14ac:dyDescent="0.3">
      <c r="A1546" s="3" t="s">
        <v>2855</v>
      </c>
      <c r="B1546" s="3" t="s">
        <v>2856</v>
      </c>
      <c r="C1546" s="3" t="s">
        <v>20</v>
      </c>
      <c r="E1546" s="3">
        <v>76</v>
      </c>
      <c r="G1546" s="3">
        <v>1640.32</v>
      </c>
      <c r="H1546" s="3">
        <v>124664.32000000001</v>
      </c>
      <c r="I1546" s="4">
        <v>45713</v>
      </c>
      <c r="J1546" s="4">
        <v>45873</v>
      </c>
      <c r="K1546" s="3" t="s">
        <v>57</v>
      </c>
      <c r="L1546" s="5" t="s">
        <v>17</v>
      </c>
    </row>
    <row r="1547" spans="1:12" ht="14.25" customHeight="1" x14ac:dyDescent="0.3">
      <c r="A1547" s="3" t="s">
        <v>2857</v>
      </c>
      <c r="B1547" s="3" t="s">
        <v>2858</v>
      </c>
      <c r="C1547" s="3" t="s">
        <v>40</v>
      </c>
      <c r="D1547" s="3" t="s">
        <v>15</v>
      </c>
      <c r="E1547" s="3">
        <v>134</v>
      </c>
      <c r="F1547" s="3">
        <v>45</v>
      </c>
      <c r="G1547" s="3">
        <v>17026.490000000002</v>
      </c>
      <c r="H1547" s="3">
        <v>2281549.66</v>
      </c>
      <c r="I1547" s="4">
        <v>45838</v>
      </c>
      <c r="J1547" s="4">
        <v>45875</v>
      </c>
      <c r="L1547" s="5" t="s">
        <v>58</v>
      </c>
    </row>
    <row r="1548" spans="1:12" ht="14.25" customHeight="1" x14ac:dyDescent="0.3">
      <c r="A1548" s="3" t="s">
        <v>2859</v>
      </c>
      <c r="B1548" s="3" t="s">
        <v>2860</v>
      </c>
      <c r="C1548" s="3" t="s">
        <v>20</v>
      </c>
      <c r="D1548" s="3" t="s">
        <v>41</v>
      </c>
      <c r="E1548" s="3">
        <v>150</v>
      </c>
      <c r="G1548" s="3">
        <v>14936.28</v>
      </c>
      <c r="H1548" s="3">
        <v>2240442</v>
      </c>
      <c r="I1548" s="4">
        <v>45732</v>
      </c>
      <c r="J1548" s="4">
        <v>45918</v>
      </c>
      <c r="K1548" s="3" t="s">
        <v>46</v>
      </c>
      <c r="L1548" s="5" t="s">
        <v>17</v>
      </c>
    </row>
    <row r="1549" spans="1:12" ht="14.25" customHeight="1" x14ac:dyDescent="0.3">
      <c r="A1549" s="3" t="s">
        <v>2861</v>
      </c>
      <c r="B1549" s="3" t="s">
        <v>2862</v>
      </c>
      <c r="C1549" s="3" t="s">
        <v>28</v>
      </c>
      <c r="D1549" s="3" t="s">
        <v>41</v>
      </c>
      <c r="E1549" s="3">
        <v>31</v>
      </c>
      <c r="F1549" s="3">
        <v>34</v>
      </c>
      <c r="G1549" s="3">
        <v>17602.759999999998</v>
      </c>
      <c r="H1549" s="3">
        <v>545685.55999999994</v>
      </c>
      <c r="I1549" s="4">
        <v>45812</v>
      </c>
      <c r="J1549" s="4">
        <v>45864</v>
      </c>
      <c r="K1549" s="3" t="s">
        <v>16</v>
      </c>
      <c r="L1549" s="5" t="s">
        <v>33</v>
      </c>
    </row>
    <row r="1550" spans="1:12" ht="14.25" customHeight="1" x14ac:dyDescent="0.3">
      <c r="A1550" s="3" t="s">
        <v>2863</v>
      </c>
      <c r="B1550" s="3" t="s">
        <v>2864</v>
      </c>
      <c r="C1550" s="3" t="s">
        <v>20</v>
      </c>
      <c r="D1550" s="3" t="s">
        <v>53</v>
      </c>
      <c r="E1550" s="3">
        <v>73</v>
      </c>
      <c r="F1550" s="3">
        <v>71</v>
      </c>
      <c r="G1550" s="3">
        <v>12488.93</v>
      </c>
      <c r="H1550" s="3">
        <v>911691.89</v>
      </c>
      <c r="I1550" s="4">
        <v>45727</v>
      </c>
      <c r="J1550" s="4">
        <v>45920</v>
      </c>
      <c r="L1550" s="5" t="s">
        <v>17</v>
      </c>
    </row>
    <row r="1551" spans="1:12" ht="14.25" customHeight="1" x14ac:dyDescent="0.3">
      <c r="A1551" s="3" t="s">
        <v>2865</v>
      </c>
      <c r="B1551" s="3" t="s">
        <v>2866</v>
      </c>
      <c r="C1551" s="3" t="s">
        <v>20</v>
      </c>
      <c r="D1551" s="3" t="s">
        <v>24</v>
      </c>
      <c r="E1551" s="3">
        <v>109</v>
      </c>
      <c r="F1551" s="3">
        <v>69</v>
      </c>
      <c r="G1551" s="3">
        <v>16907.169999999998</v>
      </c>
      <c r="H1551" s="3">
        <v>1842881.53</v>
      </c>
      <c r="I1551" s="4">
        <v>45705</v>
      </c>
      <c r="J1551" s="4">
        <v>45895</v>
      </c>
      <c r="L1551" s="5" t="s">
        <v>17</v>
      </c>
    </row>
    <row r="1552" spans="1:12" ht="14.25" customHeight="1" x14ac:dyDescent="0.3">
      <c r="A1552" s="3" t="s">
        <v>2867</v>
      </c>
      <c r="B1552" s="3" t="s">
        <v>2868</v>
      </c>
      <c r="C1552" s="3" t="s">
        <v>44</v>
      </c>
      <c r="D1552" s="3" t="s">
        <v>15</v>
      </c>
      <c r="E1552" s="3">
        <v>126</v>
      </c>
      <c r="F1552" s="3">
        <v>26</v>
      </c>
      <c r="G1552" s="3">
        <v>15219.98</v>
      </c>
      <c r="H1552" s="3">
        <v>1917717.48</v>
      </c>
      <c r="I1552" s="4">
        <v>45730</v>
      </c>
      <c r="J1552" s="4">
        <v>45881</v>
      </c>
      <c r="K1552" s="3" t="s">
        <v>29</v>
      </c>
      <c r="L1552" s="5" t="s">
        <v>17</v>
      </c>
    </row>
    <row r="1553" spans="1:12" ht="14.25" customHeight="1" x14ac:dyDescent="0.3">
      <c r="A1553" s="3" t="s">
        <v>2869</v>
      </c>
      <c r="B1553" s="3" t="s">
        <v>2870</v>
      </c>
      <c r="C1553" s="3" t="s">
        <v>20</v>
      </c>
      <c r="D1553" s="3" t="s">
        <v>24</v>
      </c>
      <c r="E1553" s="3">
        <v>142</v>
      </c>
      <c r="F1553" s="3">
        <v>89</v>
      </c>
      <c r="G1553" s="3">
        <v>9509.4500000000007</v>
      </c>
      <c r="H1553" s="3">
        <v>1350341.9</v>
      </c>
      <c r="I1553" s="4">
        <v>45682</v>
      </c>
      <c r="J1553" s="4">
        <v>45878</v>
      </c>
      <c r="K1553" s="3" t="s">
        <v>25</v>
      </c>
      <c r="L1553" s="5" t="s">
        <v>58</v>
      </c>
    </row>
    <row r="1554" spans="1:12" ht="14.25" customHeight="1" x14ac:dyDescent="0.3">
      <c r="A1554" s="3" t="s">
        <v>2871</v>
      </c>
      <c r="B1554" s="3" t="s">
        <v>2872</v>
      </c>
      <c r="C1554" s="3" t="s">
        <v>28</v>
      </c>
      <c r="D1554" s="3" t="s">
        <v>53</v>
      </c>
      <c r="E1554" s="3">
        <v>107</v>
      </c>
      <c r="F1554" s="3">
        <v>45</v>
      </c>
      <c r="G1554" s="3">
        <v>18886.97</v>
      </c>
      <c r="H1554" s="3">
        <v>2020905.79</v>
      </c>
      <c r="I1554" s="4">
        <v>45798</v>
      </c>
      <c r="J1554" s="4">
        <v>45920</v>
      </c>
      <c r="K1554" s="3" t="s">
        <v>46</v>
      </c>
      <c r="L1554" s="5" t="s">
        <v>33</v>
      </c>
    </row>
    <row r="1555" spans="1:12" ht="14.25" customHeight="1" x14ac:dyDescent="0.3">
      <c r="A1555" s="3" t="s">
        <v>2873</v>
      </c>
      <c r="B1555" s="3" t="s">
        <v>2874</v>
      </c>
      <c r="C1555" s="3" t="s">
        <v>20</v>
      </c>
      <c r="D1555" s="3" t="s">
        <v>53</v>
      </c>
      <c r="E1555" s="3">
        <v>84</v>
      </c>
      <c r="F1555" s="3">
        <v>59</v>
      </c>
      <c r="G1555" s="3">
        <v>4159.8100000000004</v>
      </c>
      <c r="H1555" s="3">
        <v>349424.04</v>
      </c>
      <c r="I1555" s="4">
        <v>45730</v>
      </c>
      <c r="J1555" s="4">
        <v>45869</v>
      </c>
      <c r="K1555" s="3" t="s">
        <v>54</v>
      </c>
      <c r="L1555" s="5" t="s">
        <v>17</v>
      </c>
    </row>
    <row r="1556" spans="1:12" ht="14.25" customHeight="1" x14ac:dyDescent="0.3">
      <c r="A1556" s="3" t="s">
        <v>2875</v>
      </c>
      <c r="B1556" s="3" t="s">
        <v>2876</v>
      </c>
      <c r="C1556" s="3" t="s">
        <v>28</v>
      </c>
      <c r="D1556" s="3" t="s">
        <v>15</v>
      </c>
      <c r="E1556" s="3">
        <v>143</v>
      </c>
      <c r="F1556" s="3">
        <v>80</v>
      </c>
      <c r="G1556" s="3">
        <v>19716.78</v>
      </c>
      <c r="H1556" s="3">
        <v>2819499.54</v>
      </c>
      <c r="I1556" s="4">
        <v>45813</v>
      </c>
      <c r="J1556" s="4">
        <v>45885</v>
      </c>
      <c r="L1556" s="5" t="s">
        <v>17</v>
      </c>
    </row>
    <row r="1557" spans="1:12" ht="14.25" customHeight="1" x14ac:dyDescent="0.3">
      <c r="A1557" s="3" t="s">
        <v>2877</v>
      </c>
      <c r="B1557" s="3" t="s">
        <v>2878</v>
      </c>
      <c r="C1557" s="3" t="s">
        <v>44</v>
      </c>
      <c r="D1557" s="3" t="s">
        <v>15</v>
      </c>
      <c r="E1557" s="3">
        <v>79</v>
      </c>
      <c r="F1557" s="3">
        <v>50</v>
      </c>
      <c r="G1557" s="3">
        <v>469.13</v>
      </c>
      <c r="H1557" s="3">
        <v>37061.269999999997</v>
      </c>
      <c r="I1557" s="4">
        <v>45736</v>
      </c>
      <c r="J1557" s="4">
        <v>45882</v>
      </c>
      <c r="K1557" s="3" t="s">
        <v>46</v>
      </c>
      <c r="L1557" s="5" t="s">
        <v>21</v>
      </c>
    </row>
    <row r="1558" spans="1:12" ht="14.25" customHeight="1" x14ac:dyDescent="0.3">
      <c r="A1558" s="3" t="s">
        <v>2879</v>
      </c>
      <c r="B1558" s="3" t="s">
        <v>1078</v>
      </c>
      <c r="C1558" s="3" t="s">
        <v>20</v>
      </c>
      <c r="D1558" s="3" t="s">
        <v>45</v>
      </c>
      <c r="E1558" s="3">
        <v>89</v>
      </c>
      <c r="F1558" s="3">
        <v>28</v>
      </c>
      <c r="G1558" s="3">
        <v>10790.34</v>
      </c>
      <c r="H1558" s="3">
        <v>960340.26</v>
      </c>
      <c r="I1558" s="4">
        <v>45740</v>
      </c>
      <c r="J1558" s="4">
        <v>45915</v>
      </c>
      <c r="K1558" s="3" t="s">
        <v>54</v>
      </c>
      <c r="L1558" s="5" t="s">
        <v>17</v>
      </c>
    </row>
    <row r="1559" spans="1:12" ht="14.25" customHeight="1" x14ac:dyDescent="0.3">
      <c r="A1559" s="3" t="s">
        <v>2880</v>
      </c>
      <c r="B1559" s="3" t="s">
        <v>2881</v>
      </c>
      <c r="C1559" s="3" t="s">
        <v>28</v>
      </c>
      <c r="D1559" s="3" t="s">
        <v>41</v>
      </c>
      <c r="E1559" s="3">
        <v>181</v>
      </c>
      <c r="F1559" s="3">
        <v>47</v>
      </c>
      <c r="G1559" s="3">
        <v>16599.84</v>
      </c>
      <c r="H1559" s="3">
        <v>3004571.04</v>
      </c>
      <c r="I1559" s="4">
        <v>45796</v>
      </c>
      <c r="J1559" s="4">
        <v>45932</v>
      </c>
      <c r="K1559" s="3" t="s">
        <v>54</v>
      </c>
      <c r="L1559" s="5" t="s">
        <v>30</v>
      </c>
    </row>
    <row r="1560" spans="1:12" ht="14.25" customHeight="1" x14ac:dyDescent="0.3">
      <c r="A1560" s="3" t="s">
        <v>2882</v>
      </c>
      <c r="B1560" s="3" t="s">
        <v>2883</v>
      </c>
      <c r="C1560" s="3" t="s">
        <v>28</v>
      </c>
      <c r="D1560" s="3" t="s">
        <v>24</v>
      </c>
      <c r="E1560" s="3">
        <v>109</v>
      </c>
      <c r="F1560" s="3">
        <v>96</v>
      </c>
      <c r="G1560" s="3">
        <v>8933.2199999999993</v>
      </c>
      <c r="H1560" s="3">
        <v>973720.98</v>
      </c>
      <c r="I1560" s="4">
        <v>45801</v>
      </c>
      <c r="J1560" s="4">
        <v>45940</v>
      </c>
      <c r="K1560" s="3" t="s">
        <v>57</v>
      </c>
      <c r="L1560" s="5" t="s">
        <v>58</v>
      </c>
    </row>
    <row r="1561" spans="1:12" ht="14.25" customHeight="1" x14ac:dyDescent="0.3">
      <c r="A1561" s="3" t="s">
        <v>892</v>
      </c>
      <c r="B1561" s="3" t="s">
        <v>2884</v>
      </c>
      <c r="C1561" s="3" t="s">
        <v>20</v>
      </c>
      <c r="D1561" s="3" t="s">
        <v>24</v>
      </c>
      <c r="E1561" s="3">
        <v>111</v>
      </c>
      <c r="F1561" s="3">
        <v>77</v>
      </c>
      <c r="G1561" s="3">
        <v>7299.91</v>
      </c>
      <c r="H1561" s="3">
        <v>810290.01</v>
      </c>
      <c r="I1561" s="4">
        <v>45698</v>
      </c>
      <c r="J1561" s="4">
        <v>45893</v>
      </c>
      <c r="K1561" s="3" t="s">
        <v>16</v>
      </c>
      <c r="L1561" s="5" t="s">
        <v>30</v>
      </c>
    </row>
    <row r="1562" spans="1:12" ht="14.25" customHeight="1" x14ac:dyDescent="0.3">
      <c r="A1562" s="3" t="s">
        <v>2885</v>
      </c>
      <c r="B1562" s="3" t="s">
        <v>2886</v>
      </c>
      <c r="C1562" s="3" t="s">
        <v>20</v>
      </c>
      <c r="D1562" s="3" t="s">
        <v>24</v>
      </c>
      <c r="E1562" s="3">
        <v>67</v>
      </c>
      <c r="F1562" s="3">
        <v>72</v>
      </c>
      <c r="G1562" s="3">
        <v>6676.84</v>
      </c>
      <c r="H1562" s="3">
        <v>447348.28</v>
      </c>
      <c r="I1562" s="4">
        <v>45730</v>
      </c>
      <c r="J1562" s="4">
        <v>45910</v>
      </c>
      <c r="K1562" s="3" t="s">
        <v>25</v>
      </c>
      <c r="L1562" s="5" t="s">
        <v>21</v>
      </c>
    </row>
    <row r="1563" spans="1:12" ht="14.25" customHeight="1" x14ac:dyDescent="0.3">
      <c r="A1563" s="3" t="s">
        <v>2887</v>
      </c>
      <c r="B1563" s="3" t="s">
        <v>450</v>
      </c>
      <c r="C1563" s="3" t="s">
        <v>20</v>
      </c>
      <c r="D1563" s="3" t="s">
        <v>53</v>
      </c>
      <c r="E1563" s="3">
        <v>100</v>
      </c>
      <c r="F1563" s="3">
        <v>70</v>
      </c>
      <c r="G1563" s="3">
        <v>4135.8100000000004</v>
      </c>
      <c r="H1563" s="3">
        <v>413581.00000000012</v>
      </c>
      <c r="I1563" s="4">
        <v>45786</v>
      </c>
      <c r="J1563" s="4">
        <v>45939</v>
      </c>
      <c r="K1563" s="3" t="s">
        <v>54</v>
      </c>
      <c r="L1563" s="5" t="s">
        <v>58</v>
      </c>
    </row>
    <row r="1564" spans="1:12" ht="14.25" customHeight="1" x14ac:dyDescent="0.3">
      <c r="A1564" s="3" t="s">
        <v>2888</v>
      </c>
      <c r="B1564" s="3" t="s">
        <v>1098</v>
      </c>
      <c r="C1564" s="3" t="s">
        <v>14</v>
      </c>
      <c r="D1564" s="3" t="s">
        <v>53</v>
      </c>
      <c r="E1564" s="3">
        <v>142</v>
      </c>
      <c r="F1564" s="3">
        <v>57</v>
      </c>
      <c r="G1564" s="3">
        <v>6240.63</v>
      </c>
      <c r="H1564" s="3">
        <v>886169.46</v>
      </c>
      <c r="I1564" s="4">
        <v>45677</v>
      </c>
      <c r="J1564" s="4">
        <v>45930</v>
      </c>
      <c r="K1564" s="3" t="s">
        <v>57</v>
      </c>
      <c r="L1564" s="5" t="s">
        <v>17</v>
      </c>
    </row>
    <row r="1565" spans="1:12" ht="14.25" customHeight="1" x14ac:dyDescent="0.3">
      <c r="A1565" s="3" t="s">
        <v>2889</v>
      </c>
      <c r="B1565" s="3" t="s">
        <v>2890</v>
      </c>
      <c r="C1565" s="3" t="s">
        <v>14</v>
      </c>
      <c r="D1565" s="3" t="s">
        <v>41</v>
      </c>
      <c r="E1565" s="3">
        <v>82</v>
      </c>
      <c r="F1565" s="3">
        <v>73</v>
      </c>
      <c r="G1565" s="3">
        <v>5691.17</v>
      </c>
      <c r="H1565" s="3">
        <v>466675.94</v>
      </c>
      <c r="I1565" s="4">
        <v>45736</v>
      </c>
      <c r="J1565" s="4">
        <v>45901</v>
      </c>
      <c r="L1565" s="5" t="s">
        <v>30</v>
      </c>
    </row>
    <row r="1566" spans="1:12" ht="14.25" customHeight="1" x14ac:dyDescent="0.3">
      <c r="A1566" s="3" t="s">
        <v>2891</v>
      </c>
      <c r="B1566" s="3" t="s">
        <v>2892</v>
      </c>
      <c r="C1566" s="3" t="s">
        <v>40</v>
      </c>
      <c r="D1566" s="3" t="s">
        <v>41</v>
      </c>
      <c r="E1566" s="3">
        <v>3</v>
      </c>
      <c r="G1566" s="3">
        <v>987.5</v>
      </c>
      <c r="H1566" s="3">
        <v>2962.5</v>
      </c>
      <c r="I1566" s="4">
        <v>45711</v>
      </c>
      <c r="J1566" s="4">
        <v>45887</v>
      </c>
      <c r="L1566" s="5" t="s">
        <v>33</v>
      </c>
    </row>
    <row r="1567" spans="1:12" ht="14.25" customHeight="1" x14ac:dyDescent="0.3">
      <c r="A1567" s="3" t="s">
        <v>2893</v>
      </c>
      <c r="B1567" s="3" t="s">
        <v>2894</v>
      </c>
      <c r="C1567" s="3" t="s">
        <v>20</v>
      </c>
      <c r="D1567" s="3" t="s">
        <v>41</v>
      </c>
      <c r="E1567" s="3">
        <v>97</v>
      </c>
      <c r="F1567" s="3">
        <v>55</v>
      </c>
      <c r="G1567" s="3">
        <v>12596.01</v>
      </c>
      <c r="H1567" s="3">
        <v>1221812.97</v>
      </c>
      <c r="I1567" s="4">
        <v>45724</v>
      </c>
      <c r="J1567" s="4">
        <v>45916</v>
      </c>
      <c r="K1567" s="3" t="s">
        <v>16</v>
      </c>
      <c r="L1567" s="5" t="s">
        <v>17</v>
      </c>
    </row>
    <row r="1568" spans="1:12" ht="14.25" customHeight="1" x14ac:dyDescent="0.3">
      <c r="A1568" s="3" t="s">
        <v>1210</v>
      </c>
      <c r="B1568" s="3" t="s">
        <v>2895</v>
      </c>
      <c r="C1568" s="3" t="s">
        <v>40</v>
      </c>
      <c r="D1568" s="3" t="s">
        <v>41</v>
      </c>
      <c r="E1568" s="3">
        <v>52</v>
      </c>
      <c r="F1568" s="3">
        <v>37</v>
      </c>
      <c r="G1568" s="3">
        <v>14830.34</v>
      </c>
      <c r="H1568" s="3">
        <v>771177.68</v>
      </c>
      <c r="I1568" s="4">
        <v>45701</v>
      </c>
      <c r="J1568" s="4">
        <v>45886</v>
      </c>
      <c r="K1568" s="3" t="s">
        <v>46</v>
      </c>
      <c r="L1568" s="5" t="s">
        <v>58</v>
      </c>
    </row>
    <row r="1569" spans="1:12" ht="14.25" customHeight="1" x14ac:dyDescent="0.3">
      <c r="A1569" s="3" t="s">
        <v>2896</v>
      </c>
      <c r="B1569" s="3" t="s">
        <v>2897</v>
      </c>
      <c r="C1569" s="3" t="s">
        <v>20</v>
      </c>
      <c r="D1569" s="3" t="s">
        <v>41</v>
      </c>
      <c r="E1569" s="3">
        <v>62</v>
      </c>
      <c r="F1569" s="3">
        <v>97</v>
      </c>
      <c r="G1569" s="3">
        <v>7905.42</v>
      </c>
      <c r="H1569" s="3">
        <v>490136.04</v>
      </c>
      <c r="I1569" s="4">
        <v>45796</v>
      </c>
      <c r="J1569" s="4">
        <v>45931</v>
      </c>
      <c r="K1569" s="3" t="s">
        <v>54</v>
      </c>
      <c r="L1569" s="5" t="s">
        <v>58</v>
      </c>
    </row>
    <row r="1570" spans="1:12" ht="14.25" customHeight="1" x14ac:dyDescent="0.3">
      <c r="A1570" s="3" t="s">
        <v>2898</v>
      </c>
      <c r="B1570" s="3" t="s">
        <v>1909</v>
      </c>
      <c r="C1570" s="3" t="s">
        <v>14</v>
      </c>
      <c r="D1570" s="3" t="s">
        <v>24</v>
      </c>
      <c r="E1570" s="3">
        <v>172</v>
      </c>
      <c r="F1570" s="3">
        <v>69</v>
      </c>
      <c r="G1570" s="3">
        <v>14860.28</v>
      </c>
      <c r="H1570" s="3">
        <v>2555968.16</v>
      </c>
      <c r="I1570" s="4">
        <v>45756</v>
      </c>
      <c r="J1570" s="4">
        <v>45916</v>
      </c>
      <c r="K1570" s="3" t="s">
        <v>16</v>
      </c>
      <c r="L1570" s="5" t="s">
        <v>21</v>
      </c>
    </row>
    <row r="1571" spans="1:12" ht="14.25" customHeight="1" x14ac:dyDescent="0.3">
      <c r="A1571" s="3" t="s">
        <v>2899</v>
      </c>
      <c r="B1571" s="3" t="s">
        <v>2900</v>
      </c>
      <c r="C1571" s="3" t="s">
        <v>44</v>
      </c>
      <c r="D1571" s="3" t="s">
        <v>53</v>
      </c>
      <c r="E1571" s="3">
        <v>75</v>
      </c>
      <c r="F1571" s="3">
        <v>88</v>
      </c>
      <c r="G1571" s="3">
        <v>5820.42</v>
      </c>
      <c r="H1571" s="3">
        <v>436531.5</v>
      </c>
      <c r="I1571" s="4">
        <v>45682</v>
      </c>
      <c r="J1571" s="4">
        <v>45911</v>
      </c>
      <c r="K1571" s="3" t="s">
        <v>16</v>
      </c>
      <c r="L1571" s="5" t="s">
        <v>30</v>
      </c>
    </row>
    <row r="1572" spans="1:12" ht="14.25" customHeight="1" x14ac:dyDescent="0.3">
      <c r="A1572" s="3" t="s">
        <v>2901</v>
      </c>
      <c r="B1572" s="3" t="s">
        <v>2056</v>
      </c>
      <c r="C1572" s="3" t="s">
        <v>20</v>
      </c>
      <c r="D1572" s="3" t="s">
        <v>45</v>
      </c>
      <c r="E1572" s="3">
        <v>95</v>
      </c>
      <c r="F1572" s="3">
        <v>36</v>
      </c>
      <c r="G1572" s="3">
        <v>8029.66</v>
      </c>
      <c r="H1572" s="3">
        <v>762817.7</v>
      </c>
      <c r="I1572" s="4">
        <v>45794</v>
      </c>
      <c r="J1572" s="4">
        <v>45915</v>
      </c>
      <c r="K1572" s="3" t="s">
        <v>57</v>
      </c>
      <c r="L1572" s="5" t="s">
        <v>30</v>
      </c>
    </row>
    <row r="1573" spans="1:12" ht="14.25" customHeight="1" x14ac:dyDescent="0.3">
      <c r="A1573" s="3" t="s">
        <v>2902</v>
      </c>
      <c r="B1573" s="3" t="s">
        <v>2903</v>
      </c>
      <c r="C1573" s="3" t="s">
        <v>14</v>
      </c>
      <c r="D1573" s="3" t="s">
        <v>24</v>
      </c>
      <c r="E1573" s="3">
        <v>162</v>
      </c>
      <c r="F1573" s="3">
        <v>65</v>
      </c>
      <c r="G1573" s="3">
        <v>17692.650000000001</v>
      </c>
      <c r="H1573" s="3">
        <v>2866209.3</v>
      </c>
      <c r="I1573" s="4">
        <v>45785</v>
      </c>
      <c r="J1573" s="4">
        <v>45887</v>
      </c>
      <c r="L1573" s="5" t="s">
        <v>58</v>
      </c>
    </row>
    <row r="1574" spans="1:12" ht="14.25" customHeight="1" x14ac:dyDescent="0.3">
      <c r="A1574" s="3" t="s">
        <v>2904</v>
      </c>
      <c r="B1574" s="3" t="s">
        <v>2905</v>
      </c>
      <c r="C1574" s="3" t="s">
        <v>28</v>
      </c>
      <c r="D1574" s="3" t="s">
        <v>24</v>
      </c>
      <c r="E1574" s="3">
        <v>89</v>
      </c>
      <c r="F1574" s="3">
        <v>68</v>
      </c>
      <c r="G1574" s="3">
        <v>6811.95</v>
      </c>
      <c r="H1574" s="3">
        <v>606263.54999999993</v>
      </c>
      <c r="I1574" s="4">
        <v>45785</v>
      </c>
      <c r="J1574" s="4">
        <v>45908</v>
      </c>
      <c r="K1574" s="3" t="s">
        <v>46</v>
      </c>
      <c r="L1574" s="5" t="s">
        <v>17</v>
      </c>
    </row>
    <row r="1575" spans="1:12" ht="14.25" customHeight="1" x14ac:dyDescent="0.3">
      <c r="A1575" s="3" t="s">
        <v>2906</v>
      </c>
      <c r="B1575" s="3" t="s">
        <v>2907</v>
      </c>
      <c r="C1575" s="3" t="s">
        <v>40</v>
      </c>
      <c r="D1575" s="3" t="s">
        <v>15</v>
      </c>
      <c r="F1575" s="3">
        <v>68</v>
      </c>
      <c r="G1575" s="3">
        <v>5682.16</v>
      </c>
      <c r="I1575" s="4">
        <v>45851</v>
      </c>
      <c r="J1575" s="4">
        <v>45920</v>
      </c>
      <c r="K1575" s="3" t="s">
        <v>25</v>
      </c>
      <c r="L1575" s="5" t="s">
        <v>30</v>
      </c>
    </row>
    <row r="1576" spans="1:12" ht="14.25" customHeight="1" x14ac:dyDescent="0.3">
      <c r="A1576" s="3" t="s">
        <v>2908</v>
      </c>
      <c r="B1576" s="3" t="s">
        <v>2909</v>
      </c>
      <c r="C1576" s="3" t="s">
        <v>28</v>
      </c>
      <c r="D1576" s="3" t="s">
        <v>45</v>
      </c>
      <c r="E1576" s="3">
        <v>198</v>
      </c>
      <c r="G1576" s="3">
        <v>18682.86</v>
      </c>
      <c r="H1576" s="3">
        <v>3699206.28</v>
      </c>
      <c r="I1576" s="4">
        <v>45821</v>
      </c>
      <c r="J1576" s="4">
        <v>45928</v>
      </c>
      <c r="K1576" s="3" t="s">
        <v>25</v>
      </c>
      <c r="L1576" s="5" t="s">
        <v>33</v>
      </c>
    </row>
    <row r="1577" spans="1:12" ht="14.25" customHeight="1" x14ac:dyDescent="0.3">
      <c r="A1577" s="3" t="s">
        <v>2910</v>
      </c>
      <c r="B1577" s="3" t="s">
        <v>2911</v>
      </c>
      <c r="C1577" s="3" t="s">
        <v>14</v>
      </c>
      <c r="D1577" s="3" t="s">
        <v>15</v>
      </c>
      <c r="E1577" s="3">
        <v>125</v>
      </c>
      <c r="F1577" s="3">
        <v>50</v>
      </c>
      <c r="G1577" s="3">
        <v>15019.1</v>
      </c>
      <c r="H1577" s="3">
        <v>1877387.5</v>
      </c>
      <c r="I1577" s="4">
        <v>45698</v>
      </c>
      <c r="J1577" s="4">
        <v>45859</v>
      </c>
      <c r="K1577" s="3" t="s">
        <v>46</v>
      </c>
      <c r="L1577" s="5" t="s">
        <v>30</v>
      </c>
    </row>
    <row r="1578" spans="1:12" ht="14.25" customHeight="1" x14ac:dyDescent="0.3">
      <c r="A1578" s="3" t="s">
        <v>2912</v>
      </c>
      <c r="B1578" s="3" t="s">
        <v>2913</v>
      </c>
      <c r="C1578" s="3" t="s">
        <v>40</v>
      </c>
      <c r="D1578" s="3" t="s">
        <v>15</v>
      </c>
      <c r="F1578" s="3">
        <v>62</v>
      </c>
      <c r="G1578" s="3">
        <v>10063.81</v>
      </c>
      <c r="I1578" s="4">
        <v>45777</v>
      </c>
      <c r="J1578" s="4">
        <v>45920</v>
      </c>
      <c r="K1578" s="3" t="s">
        <v>29</v>
      </c>
      <c r="L1578" s="5" t="s">
        <v>33</v>
      </c>
    </row>
    <row r="1579" spans="1:12" ht="14.25" customHeight="1" x14ac:dyDescent="0.3">
      <c r="A1579" s="3" t="s">
        <v>2914</v>
      </c>
      <c r="B1579" s="3" t="s">
        <v>2915</v>
      </c>
      <c r="C1579" s="3" t="s">
        <v>14</v>
      </c>
      <c r="D1579" s="3" t="s">
        <v>45</v>
      </c>
      <c r="E1579" s="3">
        <v>123</v>
      </c>
      <c r="F1579" s="3">
        <v>99</v>
      </c>
      <c r="G1579" s="3">
        <v>10746.3</v>
      </c>
      <c r="H1579" s="3">
        <v>1321794.8999999999</v>
      </c>
      <c r="I1579" s="4">
        <v>45817</v>
      </c>
      <c r="J1579" s="4">
        <v>45929</v>
      </c>
      <c r="L1579" s="5" t="s">
        <v>21</v>
      </c>
    </row>
    <row r="1580" spans="1:12" ht="14.25" customHeight="1" x14ac:dyDescent="0.3">
      <c r="A1580" s="3" t="s">
        <v>2916</v>
      </c>
      <c r="B1580" s="3" t="s">
        <v>871</v>
      </c>
      <c r="C1580" s="3" t="s">
        <v>28</v>
      </c>
      <c r="D1580" s="3" t="s">
        <v>15</v>
      </c>
      <c r="E1580" s="3">
        <v>142</v>
      </c>
      <c r="F1580" s="3">
        <v>46</v>
      </c>
      <c r="G1580" s="3">
        <v>9164.92</v>
      </c>
      <c r="H1580" s="3">
        <v>1301418.6399999999</v>
      </c>
      <c r="I1580" s="4">
        <v>45751</v>
      </c>
      <c r="J1580" s="4">
        <v>45933</v>
      </c>
      <c r="K1580" s="3" t="s">
        <v>29</v>
      </c>
      <c r="L1580" s="5" t="s">
        <v>30</v>
      </c>
    </row>
    <row r="1581" spans="1:12" ht="14.25" customHeight="1" x14ac:dyDescent="0.3">
      <c r="A1581" s="3" t="s">
        <v>2917</v>
      </c>
      <c r="B1581" s="3" t="s">
        <v>2918</v>
      </c>
      <c r="C1581" s="3" t="s">
        <v>14</v>
      </c>
      <c r="D1581" s="3" t="s">
        <v>24</v>
      </c>
      <c r="E1581" s="3">
        <v>157</v>
      </c>
      <c r="F1581" s="3">
        <v>55</v>
      </c>
      <c r="G1581" s="3">
        <v>15150.71</v>
      </c>
      <c r="H1581" s="3">
        <v>2378661.4700000002</v>
      </c>
      <c r="I1581" s="4">
        <v>45767</v>
      </c>
      <c r="J1581" s="4">
        <v>45926</v>
      </c>
      <c r="K1581" s="3" t="s">
        <v>57</v>
      </c>
      <c r="L1581" s="5" t="s">
        <v>58</v>
      </c>
    </row>
    <row r="1582" spans="1:12" ht="14.25" customHeight="1" x14ac:dyDescent="0.3">
      <c r="A1582" s="3" t="s">
        <v>2919</v>
      </c>
      <c r="B1582" s="3" t="s">
        <v>2920</v>
      </c>
      <c r="C1582" s="3" t="s">
        <v>20</v>
      </c>
      <c r="D1582" s="3" t="s">
        <v>45</v>
      </c>
      <c r="E1582" s="3">
        <v>113</v>
      </c>
      <c r="F1582" s="3">
        <v>68</v>
      </c>
      <c r="G1582" s="3">
        <v>2267.46</v>
      </c>
      <c r="H1582" s="3">
        <v>256222.98</v>
      </c>
      <c r="I1582" s="4">
        <v>45771</v>
      </c>
      <c r="J1582" s="4">
        <v>45909</v>
      </c>
      <c r="K1582" s="3" t="s">
        <v>16</v>
      </c>
      <c r="L1582" s="5" t="s">
        <v>33</v>
      </c>
    </row>
    <row r="1583" spans="1:12" ht="14.25" customHeight="1" x14ac:dyDescent="0.3">
      <c r="A1583" s="3" t="s">
        <v>277</v>
      </c>
      <c r="B1583" s="3" t="s">
        <v>2921</v>
      </c>
      <c r="C1583" s="3" t="s">
        <v>44</v>
      </c>
      <c r="D1583" s="3" t="s">
        <v>53</v>
      </c>
      <c r="E1583" s="3">
        <v>55</v>
      </c>
      <c r="F1583" s="3">
        <v>87</v>
      </c>
      <c r="G1583" s="3">
        <v>17561.099999999999</v>
      </c>
      <c r="H1583" s="3">
        <v>965860.49999999988</v>
      </c>
      <c r="I1583" s="4">
        <v>45786</v>
      </c>
      <c r="J1583" s="4">
        <v>45856</v>
      </c>
      <c r="K1583" s="3" t="s">
        <v>54</v>
      </c>
      <c r="L1583" s="5" t="s">
        <v>30</v>
      </c>
    </row>
    <row r="1584" spans="1:12" ht="14.25" customHeight="1" x14ac:dyDescent="0.3">
      <c r="A1584" s="3" t="s">
        <v>2922</v>
      </c>
      <c r="B1584" s="3" t="s">
        <v>2923</v>
      </c>
      <c r="C1584" s="3" t="s">
        <v>40</v>
      </c>
      <c r="D1584" s="3" t="s">
        <v>15</v>
      </c>
      <c r="E1584" s="3">
        <v>86</v>
      </c>
      <c r="F1584" s="3">
        <v>72</v>
      </c>
      <c r="G1584" s="3">
        <v>1290.99</v>
      </c>
      <c r="H1584" s="3">
        <v>111025.14</v>
      </c>
      <c r="I1584" s="4">
        <v>45688</v>
      </c>
      <c r="J1584" s="4">
        <v>45903</v>
      </c>
      <c r="K1584" s="3" t="s">
        <v>46</v>
      </c>
      <c r="L1584" s="5" t="s">
        <v>30</v>
      </c>
    </row>
    <row r="1585" spans="1:12" ht="14.25" customHeight="1" x14ac:dyDescent="0.3">
      <c r="A1585" s="3" t="s">
        <v>2924</v>
      </c>
      <c r="B1585" s="3" t="s">
        <v>2925</v>
      </c>
      <c r="C1585" s="3" t="s">
        <v>14</v>
      </c>
      <c r="D1585" s="3" t="s">
        <v>45</v>
      </c>
      <c r="E1585" s="3">
        <v>15</v>
      </c>
      <c r="F1585" s="3">
        <v>56</v>
      </c>
      <c r="G1585" s="3">
        <v>8063.85</v>
      </c>
      <c r="H1585" s="3">
        <v>120957.75</v>
      </c>
      <c r="I1585" s="4">
        <v>45745</v>
      </c>
      <c r="J1585" s="4">
        <v>45886</v>
      </c>
      <c r="K1585" s="3" t="s">
        <v>25</v>
      </c>
      <c r="L1585" s="5" t="s">
        <v>30</v>
      </c>
    </row>
    <row r="1586" spans="1:12" ht="14.25" customHeight="1" x14ac:dyDescent="0.3">
      <c r="A1586" s="3" t="s">
        <v>2926</v>
      </c>
      <c r="B1586" s="3" t="s">
        <v>2927</v>
      </c>
      <c r="C1586" s="3" t="s">
        <v>20</v>
      </c>
      <c r="D1586" s="3" t="s">
        <v>41</v>
      </c>
      <c r="E1586" s="3">
        <v>36</v>
      </c>
      <c r="F1586" s="3">
        <v>96</v>
      </c>
      <c r="G1586" s="3">
        <v>13034.12</v>
      </c>
      <c r="H1586" s="3">
        <v>469228.32</v>
      </c>
      <c r="I1586" s="4">
        <v>45715</v>
      </c>
      <c r="J1586" s="4">
        <v>45865</v>
      </c>
      <c r="K1586" s="3" t="s">
        <v>29</v>
      </c>
      <c r="L1586" s="5" t="s">
        <v>30</v>
      </c>
    </row>
    <row r="1587" spans="1:12" ht="14.25" customHeight="1" x14ac:dyDescent="0.3">
      <c r="A1587" s="3" t="s">
        <v>2544</v>
      </c>
      <c r="B1587" s="3" t="s">
        <v>2928</v>
      </c>
      <c r="C1587" s="3" t="s">
        <v>28</v>
      </c>
      <c r="D1587" s="3" t="s">
        <v>41</v>
      </c>
      <c r="E1587" s="3">
        <v>145</v>
      </c>
      <c r="F1587" s="3">
        <v>97</v>
      </c>
      <c r="G1587" s="3">
        <v>2624.97</v>
      </c>
      <c r="H1587" s="3">
        <v>380620.65</v>
      </c>
      <c r="I1587" s="4">
        <v>45767</v>
      </c>
      <c r="J1587" s="4">
        <v>45906</v>
      </c>
      <c r="K1587" s="3" t="s">
        <v>57</v>
      </c>
      <c r="L1587" s="5" t="s">
        <v>21</v>
      </c>
    </row>
    <row r="1588" spans="1:12" ht="14.25" customHeight="1" x14ac:dyDescent="0.3">
      <c r="A1588" s="3" t="s">
        <v>2929</v>
      </c>
      <c r="B1588" s="3" t="s">
        <v>2930</v>
      </c>
      <c r="C1588" s="3" t="s">
        <v>40</v>
      </c>
      <c r="D1588" s="3" t="s">
        <v>15</v>
      </c>
      <c r="E1588" s="3">
        <v>51</v>
      </c>
      <c r="F1588" s="3">
        <v>38</v>
      </c>
      <c r="G1588" s="3">
        <v>9458.9500000000007</v>
      </c>
      <c r="H1588" s="3">
        <v>482406.45</v>
      </c>
      <c r="I1588" s="4">
        <v>45737</v>
      </c>
      <c r="J1588" s="4">
        <v>45865</v>
      </c>
      <c r="K1588" s="3" t="s">
        <v>25</v>
      </c>
      <c r="L1588" s="5" t="s">
        <v>21</v>
      </c>
    </row>
    <row r="1589" spans="1:12" ht="14.25" customHeight="1" x14ac:dyDescent="0.3">
      <c r="A1589" s="3" t="s">
        <v>2931</v>
      </c>
      <c r="B1589" s="3" t="s">
        <v>173</v>
      </c>
      <c r="C1589" s="3" t="s">
        <v>20</v>
      </c>
      <c r="D1589" s="3" t="s">
        <v>53</v>
      </c>
      <c r="E1589" s="3">
        <v>116</v>
      </c>
      <c r="F1589" s="3">
        <v>87</v>
      </c>
      <c r="G1589" s="3">
        <v>7548.26</v>
      </c>
      <c r="H1589" s="3">
        <v>875598.16</v>
      </c>
      <c r="I1589" s="4">
        <v>45751</v>
      </c>
      <c r="J1589" s="4">
        <v>45922</v>
      </c>
      <c r="K1589" s="3" t="s">
        <v>29</v>
      </c>
      <c r="L1589" s="5" t="s">
        <v>58</v>
      </c>
    </row>
    <row r="1590" spans="1:12" ht="14.25" customHeight="1" x14ac:dyDescent="0.3">
      <c r="A1590" s="3" t="s">
        <v>2632</v>
      </c>
      <c r="B1590" s="3" t="s">
        <v>2932</v>
      </c>
      <c r="C1590" s="3" t="s">
        <v>40</v>
      </c>
      <c r="D1590" s="3" t="s">
        <v>41</v>
      </c>
      <c r="E1590" s="3">
        <v>54</v>
      </c>
      <c r="F1590" s="3">
        <v>29</v>
      </c>
      <c r="G1590" s="3">
        <v>9161.7800000000007</v>
      </c>
      <c r="H1590" s="3">
        <v>494736.12000000011</v>
      </c>
      <c r="I1590" s="4">
        <v>45673</v>
      </c>
      <c r="J1590" s="4">
        <v>45858</v>
      </c>
      <c r="L1590" s="5" t="s">
        <v>33</v>
      </c>
    </row>
    <row r="1591" spans="1:12" ht="14.25" customHeight="1" x14ac:dyDescent="0.3">
      <c r="A1591" s="3" t="s">
        <v>2933</v>
      </c>
      <c r="B1591" s="3" t="s">
        <v>94</v>
      </c>
      <c r="C1591" s="3" t="s">
        <v>20</v>
      </c>
      <c r="D1591" s="3" t="s">
        <v>41</v>
      </c>
      <c r="E1591" s="3">
        <v>121</v>
      </c>
      <c r="F1591" s="3">
        <v>29</v>
      </c>
      <c r="G1591" s="3">
        <v>5132.24</v>
      </c>
      <c r="H1591" s="3">
        <v>621001.03999999992</v>
      </c>
      <c r="I1591" s="4">
        <v>45805</v>
      </c>
      <c r="J1591" s="4">
        <v>45891</v>
      </c>
      <c r="K1591" s="3" t="s">
        <v>16</v>
      </c>
      <c r="L1591" s="5" t="s">
        <v>30</v>
      </c>
    </row>
    <row r="1592" spans="1:12" ht="14.25" customHeight="1" x14ac:dyDescent="0.3">
      <c r="A1592" s="3" t="s">
        <v>83</v>
      </c>
      <c r="B1592" s="3" t="s">
        <v>729</v>
      </c>
      <c r="C1592" s="3" t="s">
        <v>40</v>
      </c>
      <c r="D1592" s="3" t="s">
        <v>24</v>
      </c>
      <c r="E1592" s="3">
        <v>187</v>
      </c>
      <c r="F1592" s="3">
        <v>70</v>
      </c>
      <c r="G1592" s="3">
        <v>10454.94</v>
      </c>
      <c r="H1592" s="3">
        <v>1955073.78</v>
      </c>
      <c r="I1592" s="4">
        <v>45824</v>
      </c>
      <c r="J1592" s="4">
        <v>45866</v>
      </c>
      <c r="K1592" s="3" t="s">
        <v>29</v>
      </c>
      <c r="L1592" s="5" t="s">
        <v>17</v>
      </c>
    </row>
    <row r="1593" spans="1:12" ht="14.25" customHeight="1" x14ac:dyDescent="0.3">
      <c r="A1593" s="3" t="s">
        <v>2934</v>
      </c>
      <c r="B1593" s="3" t="s">
        <v>2935</v>
      </c>
      <c r="C1593" s="3" t="s">
        <v>44</v>
      </c>
      <c r="D1593" s="3" t="s">
        <v>15</v>
      </c>
      <c r="E1593" s="3">
        <v>112</v>
      </c>
      <c r="F1593" s="3">
        <v>97</v>
      </c>
      <c r="G1593" s="3">
        <v>3726.81</v>
      </c>
      <c r="H1593" s="3">
        <v>417402.72</v>
      </c>
      <c r="I1593" s="4">
        <v>45816</v>
      </c>
      <c r="J1593" s="4">
        <v>45860</v>
      </c>
      <c r="K1593" s="3" t="s">
        <v>29</v>
      </c>
      <c r="L1593" s="5" t="s">
        <v>17</v>
      </c>
    </row>
    <row r="1594" spans="1:12" ht="14.25" customHeight="1" x14ac:dyDescent="0.3">
      <c r="A1594" s="3" t="s">
        <v>2936</v>
      </c>
      <c r="B1594" s="3" t="s">
        <v>2937</v>
      </c>
      <c r="C1594" s="3" t="s">
        <v>14</v>
      </c>
      <c r="D1594" s="3" t="s">
        <v>45</v>
      </c>
      <c r="E1594" s="3">
        <v>48</v>
      </c>
      <c r="F1594" s="3">
        <v>28</v>
      </c>
      <c r="G1594" s="3">
        <v>988.81</v>
      </c>
      <c r="H1594" s="3">
        <v>47462.879999999997</v>
      </c>
      <c r="I1594" s="4">
        <v>45701</v>
      </c>
      <c r="J1594" s="4">
        <v>45892</v>
      </c>
      <c r="K1594" s="3" t="s">
        <v>25</v>
      </c>
      <c r="L1594" s="5" t="s">
        <v>17</v>
      </c>
    </row>
    <row r="1595" spans="1:12" ht="14.25" customHeight="1" x14ac:dyDescent="0.3">
      <c r="A1595" s="3" t="s">
        <v>2938</v>
      </c>
      <c r="B1595" s="3" t="s">
        <v>2939</v>
      </c>
      <c r="C1595" s="3" t="s">
        <v>14</v>
      </c>
      <c r="D1595" s="3" t="s">
        <v>41</v>
      </c>
      <c r="E1595" s="3">
        <v>184</v>
      </c>
      <c r="F1595" s="3">
        <v>81</v>
      </c>
      <c r="G1595" s="3">
        <v>9381.0300000000007</v>
      </c>
      <c r="H1595" s="3">
        <v>1726109.52</v>
      </c>
      <c r="I1595" s="4">
        <v>45720</v>
      </c>
      <c r="J1595" s="4">
        <v>45896</v>
      </c>
      <c r="K1595" s="3" t="s">
        <v>46</v>
      </c>
      <c r="L1595" s="5" t="s">
        <v>30</v>
      </c>
    </row>
    <row r="1596" spans="1:12" ht="14.25" customHeight="1" x14ac:dyDescent="0.3">
      <c r="A1596" s="3" t="s">
        <v>1923</v>
      </c>
      <c r="B1596" s="3" t="s">
        <v>2940</v>
      </c>
      <c r="C1596" s="3" t="s">
        <v>20</v>
      </c>
      <c r="D1596" s="3" t="s">
        <v>45</v>
      </c>
      <c r="E1596" s="3">
        <v>39</v>
      </c>
      <c r="F1596" s="3">
        <v>57</v>
      </c>
      <c r="G1596" s="3">
        <v>9168.34</v>
      </c>
      <c r="H1596" s="3">
        <v>357565.26</v>
      </c>
      <c r="I1596" s="4">
        <v>45693</v>
      </c>
      <c r="J1596" s="4">
        <v>45902</v>
      </c>
      <c r="K1596" s="3" t="s">
        <v>54</v>
      </c>
      <c r="L1596" s="5" t="s">
        <v>30</v>
      </c>
    </row>
    <row r="1597" spans="1:12" ht="14.25" customHeight="1" x14ac:dyDescent="0.3">
      <c r="A1597" s="3" t="s">
        <v>2941</v>
      </c>
      <c r="B1597" s="3" t="s">
        <v>1615</v>
      </c>
      <c r="C1597" s="3" t="s">
        <v>14</v>
      </c>
      <c r="D1597" s="3" t="s">
        <v>45</v>
      </c>
      <c r="E1597" s="3">
        <v>49</v>
      </c>
      <c r="F1597" s="3">
        <v>52</v>
      </c>
      <c r="G1597" s="3">
        <v>2283.09</v>
      </c>
      <c r="H1597" s="3">
        <v>111871.41</v>
      </c>
      <c r="I1597" s="4">
        <v>45742</v>
      </c>
      <c r="J1597" s="4">
        <v>45918</v>
      </c>
      <c r="K1597" s="3" t="s">
        <v>25</v>
      </c>
      <c r="L1597" s="5" t="s">
        <v>21</v>
      </c>
    </row>
    <row r="1598" spans="1:12" ht="14.25" customHeight="1" x14ac:dyDescent="0.3">
      <c r="A1598" s="3" t="s">
        <v>2942</v>
      </c>
      <c r="B1598" s="3" t="s">
        <v>2943</v>
      </c>
      <c r="C1598" s="3" t="s">
        <v>44</v>
      </c>
      <c r="D1598" s="3" t="s">
        <v>41</v>
      </c>
      <c r="E1598" s="3">
        <v>96</v>
      </c>
      <c r="F1598" s="3">
        <v>81</v>
      </c>
      <c r="G1598" s="3">
        <v>8685.16</v>
      </c>
      <c r="H1598" s="3">
        <v>833775.36</v>
      </c>
      <c r="I1598" s="4">
        <v>45829</v>
      </c>
      <c r="J1598" s="4">
        <v>45892</v>
      </c>
      <c r="K1598" s="3" t="s">
        <v>57</v>
      </c>
      <c r="L1598" s="5" t="s">
        <v>30</v>
      </c>
    </row>
    <row r="1599" spans="1:12" ht="14.25" customHeight="1" x14ac:dyDescent="0.3">
      <c r="A1599" s="3" t="s">
        <v>2944</v>
      </c>
      <c r="B1599" s="3" t="s">
        <v>2945</v>
      </c>
      <c r="C1599" s="3" t="s">
        <v>40</v>
      </c>
      <c r="D1599" s="3" t="s">
        <v>15</v>
      </c>
      <c r="E1599" s="3">
        <v>35</v>
      </c>
      <c r="F1599" s="3">
        <v>29</v>
      </c>
      <c r="G1599" s="3">
        <v>10217.65</v>
      </c>
      <c r="H1599" s="3">
        <v>357617.75</v>
      </c>
      <c r="I1599" s="4">
        <v>45730</v>
      </c>
      <c r="J1599" s="4">
        <v>45914</v>
      </c>
      <c r="K1599" s="3" t="s">
        <v>16</v>
      </c>
      <c r="L1599" s="5" t="s">
        <v>17</v>
      </c>
    </row>
    <row r="1600" spans="1:12" ht="14.25" customHeight="1" x14ac:dyDescent="0.3">
      <c r="A1600" s="3" t="s">
        <v>2126</v>
      </c>
      <c r="B1600" s="3" t="s">
        <v>673</v>
      </c>
      <c r="C1600" s="3" t="s">
        <v>40</v>
      </c>
      <c r="D1600" s="3" t="s">
        <v>41</v>
      </c>
      <c r="E1600" s="3">
        <v>70</v>
      </c>
      <c r="F1600" s="3">
        <v>77</v>
      </c>
      <c r="G1600" s="3">
        <v>9773.76</v>
      </c>
      <c r="H1600" s="3">
        <v>684163.20000000007</v>
      </c>
      <c r="I1600" s="4">
        <v>45707</v>
      </c>
      <c r="J1600" s="4">
        <v>45877</v>
      </c>
      <c r="K1600" s="3" t="s">
        <v>46</v>
      </c>
      <c r="L1600" s="5" t="s">
        <v>17</v>
      </c>
    </row>
    <row r="1601" spans="1:12" ht="14.25" customHeight="1" x14ac:dyDescent="0.3">
      <c r="A1601" s="3" t="s">
        <v>2946</v>
      </c>
      <c r="B1601" s="3" t="s">
        <v>2947</v>
      </c>
      <c r="C1601" s="3" t="s">
        <v>20</v>
      </c>
      <c r="D1601" s="3" t="s">
        <v>41</v>
      </c>
      <c r="E1601" s="3">
        <v>126</v>
      </c>
      <c r="F1601" s="3">
        <v>99</v>
      </c>
      <c r="G1601" s="3">
        <v>19243.07</v>
      </c>
      <c r="H1601" s="3">
        <v>2424626.8199999998</v>
      </c>
      <c r="I1601" s="4">
        <v>45835</v>
      </c>
      <c r="J1601" s="4">
        <v>45857</v>
      </c>
      <c r="L1601" s="5" t="s">
        <v>30</v>
      </c>
    </row>
    <row r="1602" spans="1:12" ht="14.25" customHeight="1" x14ac:dyDescent="0.3">
      <c r="A1602" s="3" t="s">
        <v>2948</v>
      </c>
      <c r="B1602" s="3" t="s">
        <v>2949</v>
      </c>
      <c r="C1602" s="3" t="s">
        <v>20</v>
      </c>
      <c r="D1602" s="3" t="s">
        <v>53</v>
      </c>
      <c r="E1602" s="3">
        <v>147</v>
      </c>
      <c r="F1602" s="3">
        <v>73</v>
      </c>
      <c r="G1602" s="3">
        <v>17814.3</v>
      </c>
      <c r="H1602" s="3">
        <v>2618702.1</v>
      </c>
      <c r="I1602" s="4">
        <v>45819</v>
      </c>
      <c r="J1602" s="4">
        <v>45905</v>
      </c>
      <c r="K1602" s="3" t="s">
        <v>16</v>
      </c>
      <c r="L1602" s="5" t="s">
        <v>21</v>
      </c>
    </row>
    <row r="1603" spans="1:12" ht="14.25" customHeight="1" x14ac:dyDescent="0.3">
      <c r="A1603" s="3" t="s">
        <v>2950</v>
      </c>
      <c r="B1603" s="3" t="s">
        <v>2951</v>
      </c>
      <c r="C1603" s="3" t="s">
        <v>28</v>
      </c>
      <c r="D1603" s="3" t="s">
        <v>24</v>
      </c>
      <c r="E1603" s="3">
        <v>17</v>
      </c>
      <c r="F1603" s="3">
        <v>66</v>
      </c>
      <c r="G1603" s="3">
        <v>5686.88</v>
      </c>
      <c r="H1603" s="3">
        <v>96676.96</v>
      </c>
      <c r="I1603" s="4">
        <v>45741</v>
      </c>
      <c r="J1603" s="4">
        <v>45917</v>
      </c>
      <c r="K1603" s="3" t="s">
        <v>25</v>
      </c>
      <c r="L1603" s="5" t="s">
        <v>30</v>
      </c>
    </row>
    <row r="1604" spans="1:12" ht="14.25" customHeight="1" x14ac:dyDescent="0.3">
      <c r="A1604" s="3" t="s">
        <v>2952</v>
      </c>
      <c r="B1604" s="3" t="s">
        <v>2350</v>
      </c>
      <c r="C1604" s="3" t="s">
        <v>44</v>
      </c>
      <c r="D1604" s="3" t="s">
        <v>53</v>
      </c>
      <c r="E1604" s="3">
        <v>18</v>
      </c>
      <c r="F1604" s="3">
        <v>84</v>
      </c>
      <c r="G1604" s="3">
        <v>11773.16</v>
      </c>
      <c r="H1604" s="3">
        <v>211916.88</v>
      </c>
      <c r="I1604" s="4">
        <v>45806</v>
      </c>
      <c r="J1604" s="4">
        <v>45912</v>
      </c>
      <c r="K1604" s="3" t="s">
        <v>46</v>
      </c>
      <c r="L1604" s="5" t="s">
        <v>21</v>
      </c>
    </row>
    <row r="1605" spans="1:12" ht="14.25" customHeight="1" x14ac:dyDescent="0.3">
      <c r="A1605" s="3" t="s">
        <v>2953</v>
      </c>
      <c r="B1605" s="3" t="s">
        <v>2954</v>
      </c>
      <c r="C1605" s="3" t="s">
        <v>20</v>
      </c>
      <c r="D1605" s="3" t="s">
        <v>41</v>
      </c>
      <c r="E1605" s="3">
        <v>20</v>
      </c>
      <c r="F1605" s="3">
        <v>59</v>
      </c>
      <c r="G1605" s="3">
        <v>3132.69</v>
      </c>
      <c r="H1605" s="3">
        <v>62653.8</v>
      </c>
      <c r="I1605" s="4">
        <v>45840</v>
      </c>
      <c r="J1605" s="4">
        <v>45912</v>
      </c>
      <c r="K1605" s="3" t="s">
        <v>46</v>
      </c>
      <c r="L1605" s="5" t="s">
        <v>17</v>
      </c>
    </row>
    <row r="1606" spans="1:12" ht="14.25" customHeight="1" x14ac:dyDescent="0.3">
      <c r="A1606" s="3" t="s">
        <v>2955</v>
      </c>
      <c r="B1606" s="3" t="s">
        <v>1657</v>
      </c>
      <c r="C1606" s="3" t="s">
        <v>40</v>
      </c>
      <c r="D1606" s="3" t="s">
        <v>41</v>
      </c>
      <c r="E1606" s="3">
        <v>54</v>
      </c>
      <c r="F1606" s="3">
        <v>71</v>
      </c>
      <c r="G1606" s="3">
        <v>2351.4899999999998</v>
      </c>
      <c r="H1606" s="3">
        <v>126980.46</v>
      </c>
      <c r="I1606" s="4">
        <v>45776</v>
      </c>
      <c r="J1606" s="4">
        <v>45877</v>
      </c>
      <c r="K1606" s="3" t="s">
        <v>16</v>
      </c>
      <c r="L1606" s="5" t="s">
        <v>33</v>
      </c>
    </row>
    <row r="1607" spans="1:12" ht="14.25" customHeight="1" x14ac:dyDescent="0.3">
      <c r="A1607" s="3" t="s">
        <v>2956</v>
      </c>
      <c r="B1607" s="3" t="s">
        <v>2957</v>
      </c>
      <c r="C1607" s="3" t="s">
        <v>44</v>
      </c>
      <c r="D1607" s="3" t="s">
        <v>24</v>
      </c>
      <c r="E1607" s="3">
        <v>183</v>
      </c>
      <c r="F1607" s="3">
        <v>74</v>
      </c>
      <c r="G1607" s="3">
        <v>14272</v>
      </c>
      <c r="H1607" s="3">
        <v>2611776</v>
      </c>
      <c r="I1607" s="4">
        <v>45778</v>
      </c>
      <c r="J1607" s="4">
        <v>45853</v>
      </c>
      <c r="K1607" s="3" t="s">
        <v>46</v>
      </c>
      <c r="L1607" s="5" t="s">
        <v>21</v>
      </c>
    </row>
    <row r="1608" spans="1:12" ht="14.25" customHeight="1" x14ac:dyDescent="0.3">
      <c r="A1608" s="3" t="s">
        <v>593</v>
      </c>
      <c r="B1608" s="3" t="s">
        <v>2958</v>
      </c>
      <c r="C1608" s="3" t="s">
        <v>20</v>
      </c>
      <c r="D1608" s="3" t="s">
        <v>41</v>
      </c>
      <c r="E1608" s="3">
        <v>116</v>
      </c>
      <c r="F1608" s="3">
        <v>96</v>
      </c>
      <c r="G1608" s="3">
        <v>6976.48</v>
      </c>
      <c r="H1608" s="3">
        <v>809271.67999999993</v>
      </c>
      <c r="I1608" s="4">
        <v>45738</v>
      </c>
      <c r="J1608" s="4">
        <v>45855</v>
      </c>
      <c r="K1608" s="3" t="s">
        <v>54</v>
      </c>
      <c r="L1608" s="5" t="s">
        <v>58</v>
      </c>
    </row>
    <row r="1609" spans="1:12" ht="14.25" customHeight="1" x14ac:dyDescent="0.3">
      <c r="A1609" s="3" t="s">
        <v>2959</v>
      </c>
      <c r="B1609" s="3" t="s">
        <v>2960</v>
      </c>
      <c r="C1609" s="3" t="s">
        <v>14</v>
      </c>
      <c r="D1609" s="3" t="s">
        <v>15</v>
      </c>
      <c r="E1609" s="3">
        <v>80</v>
      </c>
      <c r="F1609" s="3">
        <v>85</v>
      </c>
      <c r="G1609" s="3">
        <v>18755.91</v>
      </c>
      <c r="H1609" s="3">
        <v>1500472.8</v>
      </c>
      <c r="I1609" s="4">
        <v>45761</v>
      </c>
      <c r="J1609" s="4">
        <v>45939</v>
      </c>
      <c r="K1609" s="3" t="s">
        <v>25</v>
      </c>
      <c r="L1609" s="5" t="s">
        <v>58</v>
      </c>
    </row>
    <row r="1610" spans="1:12" ht="14.25" customHeight="1" x14ac:dyDescent="0.3">
      <c r="A1610" s="3" t="s">
        <v>2961</v>
      </c>
      <c r="B1610" s="3" t="s">
        <v>1572</v>
      </c>
      <c r="C1610" s="3" t="s">
        <v>20</v>
      </c>
      <c r="D1610" s="3" t="s">
        <v>24</v>
      </c>
      <c r="E1610" s="3">
        <v>134</v>
      </c>
      <c r="F1610" s="3">
        <v>82</v>
      </c>
      <c r="G1610" s="3">
        <v>12223.41</v>
      </c>
      <c r="H1610" s="3">
        <v>1637936.94</v>
      </c>
      <c r="I1610" s="4">
        <v>45771</v>
      </c>
      <c r="J1610" s="4">
        <v>45864</v>
      </c>
      <c r="K1610" s="3" t="s">
        <v>16</v>
      </c>
      <c r="L1610" s="5" t="s">
        <v>33</v>
      </c>
    </row>
    <row r="1611" spans="1:12" ht="14.25" customHeight="1" x14ac:dyDescent="0.3">
      <c r="A1611" s="3" t="s">
        <v>2085</v>
      </c>
      <c r="B1611" s="3" t="s">
        <v>2962</v>
      </c>
      <c r="C1611" s="3" t="s">
        <v>28</v>
      </c>
      <c r="D1611" s="3" t="s">
        <v>41</v>
      </c>
      <c r="E1611" s="3">
        <v>19</v>
      </c>
      <c r="F1611" s="3">
        <v>92</v>
      </c>
      <c r="G1611" s="3">
        <v>333.22</v>
      </c>
      <c r="H1611" s="3">
        <v>6331.18</v>
      </c>
      <c r="I1611" s="4">
        <v>45845</v>
      </c>
      <c r="J1611" s="4">
        <v>45888</v>
      </c>
      <c r="K1611" s="3" t="s">
        <v>54</v>
      </c>
      <c r="L1611" s="5" t="s">
        <v>17</v>
      </c>
    </row>
    <row r="1612" spans="1:12" ht="14.25" customHeight="1" x14ac:dyDescent="0.3">
      <c r="A1612" s="3" t="s">
        <v>2963</v>
      </c>
      <c r="B1612" s="3" t="s">
        <v>2964</v>
      </c>
      <c r="C1612" s="3" t="s">
        <v>14</v>
      </c>
      <c r="D1612" s="3" t="s">
        <v>41</v>
      </c>
      <c r="F1612" s="3">
        <v>81</v>
      </c>
      <c r="G1612" s="3">
        <v>13873.53</v>
      </c>
      <c r="I1612" s="4">
        <v>45804</v>
      </c>
      <c r="J1612" s="4">
        <v>45878</v>
      </c>
      <c r="L1612" s="5" t="s">
        <v>30</v>
      </c>
    </row>
    <row r="1613" spans="1:12" ht="14.25" customHeight="1" x14ac:dyDescent="0.3">
      <c r="A1613" s="3" t="s">
        <v>2965</v>
      </c>
      <c r="B1613" s="3" t="s">
        <v>2966</v>
      </c>
      <c r="C1613" s="3" t="s">
        <v>44</v>
      </c>
      <c r="D1613" s="3" t="s">
        <v>15</v>
      </c>
      <c r="E1613" s="3">
        <v>116</v>
      </c>
      <c r="F1613" s="3">
        <v>90</v>
      </c>
      <c r="G1613" s="3">
        <v>10689.8</v>
      </c>
      <c r="H1613" s="3">
        <v>1240016.8</v>
      </c>
      <c r="I1613" s="4">
        <v>45798</v>
      </c>
      <c r="J1613" s="4">
        <v>45873</v>
      </c>
      <c r="L1613" s="5" t="s">
        <v>30</v>
      </c>
    </row>
    <row r="1614" spans="1:12" ht="14.25" customHeight="1" x14ac:dyDescent="0.3">
      <c r="A1614" s="3" t="s">
        <v>601</v>
      </c>
      <c r="B1614" s="3" t="s">
        <v>2967</v>
      </c>
      <c r="C1614" s="3" t="s">
        <v>28</v>
      </c>
      <c r="D1614" s="3" t="s">
        <v>24</v>
      </c>
      <c r="E1614" s="3">
        <v>167</v>
      </c>
      <c r="G1614" s="3">
        <v>1161.3499999999999</v>
      </c>
      <c r="H1614" s="3">
        <v>193945.45</v>
      </c>
      <c r="I1614" s="4">
        <v>45688</v>
      </c>
      <c r="J1614" s="4">
        <v>45862</v>
      </c>
      <c r="K1614" s="3" t="s">
        <v>16</v>
      </c>
      <c r="L1614" s="5" t="s">
        <v>30</v>
      </c>
    </row>
    <row r="1615" spans="1:12" ht="14.25" customHeight="1" x14ac:dyDescent="0.3">
      <c r="A1615" s="3" t="s">
        <v>2588</v>
      </c>
      <c r="B1615" s="3" t="s">
        <v>2968</v>
      </c>
      <c r="C1615" s="3" t="s">
        <v>44</v>
      </c>
      <c r="D1615" s="3" t="s">
        <v>15</v>
      </c>
      <c r="E1615" s="3">
        <v>196</v>
      </c>
      <c r="F1615" s="3">
        <v>49</v>
      </c>
      <c r="G1615" s="3">
        <v>9991.74</v>
      </c>
      <c r="H1615" s="3">
        <v>1958381.04</v>
      </c>
      <c r="I1615" s="4">
        <v>45721</v>
      </c>
      <c r="J1615" s="4">
        <v>45893</v>
      </c>
      <c r="L1615" s="5" t="s">
        <v>30</v>
      </c>
    </row>
    <row r="1616" spans="1:12" ht="14.25" customHeight="1" x14ac:dyDescent="0.3">
      <c r="A1616" s="3" t="s">
        <v>2018</v>
      </c>
      <c r="B1616" s="3" t="s">
        <v>2969</v>
      </c>
      <c r="C1616" s="3" t="s">
        <v>44</v>
      </c>
      <c r="D1616" s="3" t="s">
        <v>41</v>
      </c>
      <c r="F1616" s="3">
        <v>92</v>
      </c>
      <c r="G1616" s="3">
        <v>5469.7</v>
      </c>
      <c r="I1616" s="4">
        <v>45681</v>
      </c>
      <c r="J1616" s="4">
        <v>45901</v>
      </c>
      <c r="K1616" s="3" t="s">
        <v>46</v>
      </c>
      <c r="L1616" s="5" t="s">
        <v>33</v>
      </c>
    </row>
    <row r="1617" spans="1:12" ht="14.25" customHeight="1" x14ac:dyDescent="0.3">
      <c r="A1617" s="3" t="s">
        <v>2970</v>
      </c>
      <c r="B1617" s="3" t="s">
        <v>2971</v>
      </c>
      <c r="C1617" s="3" t="s">
        <v>44</v>
      </c>
      <c r="D1617" s="3" t="s">
        <v>15</v>
      </c>
      <c r="E1617" s="3">
        <v>13</v>
      </c>
      <c r="F1617" s="3">
        <v>88</v>
      </c>
      <c r="G1617" s="3">
        <v>10327.58</v>
      </c>
      <c r="H1617" s="3">
        <v>134258.54</v>
      </c>
      <c r="I1617" s="4">
        <v>45679</v>
      </c>
      <c r="J1617" s="4">
        <v>45922</v>
      </c>
      <c r="K1617" s="3" t="s">
        <v>29</v>
      </c>
      <c r="L1617" s="5" t="s">
        <v>33</v>
      </c>
    </row>
    <row r="1618" spans="1:12" ht="14.25" customHeight="1" x14ac:dyDescent="0.3">
      <c r="A1618" s="3" t="s">
        <v>2972</v>
      </c>
      <c r="B1618" s="3" t="s">
        <v>2723</v>
      </c>
      <c r="C1618" s="3" t="s">
        <v>14</v>
      </c>
      <c r="D1618" s="3" t="s">
        <v>15</v>
      </c>
      <c r="E1618" s="3">
        <v>11</v>
      </c>
      <c r="F1618" s="3">
        <v>36</v>
      </c>
      <c r="G1618" s="3">
        <v>17044.330000000002</v>
      </c>
      <c r="H1618" s="3">
        <v>187487.63</v>
      </c>
      <c r="I1618" s="4">
        <v>45827</v>
      </c>
      <c r="J1618" s="4">
        <v>45874</v>
      </c>
      <c r="K1618" s="3" t="s">
        <v>25</v>
      </c>
      <c r="L1618" s="5" t="s">
        <v>21</v>
      </c>
    </row>
    <row r="1619" spans="1:12" ht="14.25" customHeight="1" x14ac:dyDescent="0.3">
      <c r="A1619" s="3" t="s">
        <v>2973</v>
      </c>
      <c r="B1619" s="3" t="s">
        <v>2974</v>
      </c>
      <c r="C1619" s="3" t="s">
        <v>40</v>
      </c>
      <c r="D1619" s="3" t="s">
        <v>45</v>
      </c>
      <c r="E1619" s="3">
        <v>128</v>
      </c>
      <c r="F1619" s="3">
        <v>98</v>
      </c>
      <c r="G1619" s="3">
        <v>627.44000000000005</v>
      </c>
      <c r="H1619" s="3">
        <v>80312.320000000007</v>
      </c>
      <c r="I1619" s="4">
        <v>45832</v>
      </c>
      <c r="J1619" s="4">
        <v>45907</v>
      </c>
      <c r="K1619" s="3" t="s">
        <v>16</v>
      </c>
      <c r="L1619" s="5" t="s">
        <v>21</v>
      </c>
    </row>
    <row r="1620" spans="1:12" ht="14.25" customHeight="1" x14ac:dyDescent="0.3">
      <c r="A1620" s="3" t="s">
        <v>1964</v>
      </c>
      <c r="B1620" s="3" t="s">
        <v>2975</v>
      </c>
      <c r="C1620" s="3" t="s">
        <v>28</v>
      </c>
      <c r="D1620" s="3" t="s">
        <v>41</v>
      </c>
      <c r="E1620" s="3">
        <v>187</v>
      </c>
      <c r="G1620" s="3">
        <v>11550.95</v>
      </c>
      <c r="H1620" s="3">
        <v>2160027.65</v>
      </c>
      <c r="I1620" s="4">
        <v>45815</v>
      </c>
      <c r="J1620" s="4">
        <v>45900</v>
      </c>
      <c r="K1620" s="3" t="s">
        <v>57</v>
      </c>
      <c r="L1620" s="5" t="s">
        <v>58</v>
      </c>
    </row>
    <row r="1621" spans="1:12" ht="14.25" customHeight="1" x14ac:dyDescent="0.3">
      <c r="A1621" s="3" t="s">
        <v>2976</v>
      </c>
      <c r="B1621" s="3" t="s">
        <v>2977</v>
      </c>
      <c r="C1621" s="3" t="s">
        <v>14</v>
      </c>
      <c r="D1621" s="3" t="s">
        <v>41</v>
      </c>
      <c r="E1621" s="3">
        <v>108</v>
      </c>
      <c r="F1621" s="3">
        <v>95</v>
      </c>
      <c r="G1621" s="3">
        <v>14124.53</v>
      </c>
      <c r="H1621" s="3">
        <v>1525449.24</v>
      </c>
      <c r="I1621" s="4">
        <v>45825</v>
      </c>
      <c r="J1621" s="4">
        <v>45929</v>
      </c>
      <c r="K1621" s="3" t="s">
        <v>57</v>
      </c>
      <c r="L1621" s="5" t="s">
        <v>30</v>
      </c>
    </row>
    <row r="1622" spans="1:12" ht="14.25" customHeight="1" x14ac:dyDescent="0.3">
      <c r="A1622" s="3" t="s">
        <v>2978</v>
      </c>
      <c r="B1622" s="3" t="s">
        <v>1215</v>
      </c>
      <c r="C1622" s="3" t="s">
        <v>40</v>
      </c>
      <c r="D1622" s="3" t="s">
        <v>41</v>
      </c>
      <c r="E1622" s="3">
        <v>176</v>
      </c>
      <c r="F1622" s="3">
        <v>20</v>
      </c>
      <c r="G1622" s="3">
        <v>4758.13</v>
      </c>
      <c r="H1622" s="3">
        <v>837430.88</v>
      </c>
      <c r="I1622" s="4">
        <v>45695</v>
      </c>
      <c r="J1622" s="4">
        <v>45861</v>
      </c>
      <c r="K1622" s="3" t="s">
        <v>29</v>
      </c>
      <c r="L1622" s="5" t="s">
        <v>58</v>
      </c>
    </row>
    <row r="1623" spans="1:12" ht="14.25" customHeight="1" x14ac:dyDescent="0.3">
      <c r="A1623" s="3" t="s">
        <v>2979</v>
      </c>
      <c r="B1623" s="3" t="s">
        <v>1812</v>
      </c>
      <c r="C1623" s="3" t="s">
        <v>20</v>
      </c>
      <c r="D1623" s="3" t="s">
        <v>15</v>
      </c>
      <c r="E1623" s="3">
        <v>58</v>
      </c>
      <c r="F1623" s="3">
        <v>81</v>
      </c>
      <c r="G1623" s="3">
        <v>3682.16</v>
      </c>
      <c r="H1623" s="3">
        <v>213565.28</v>
      </c>
      <c r="I1623" s="4">
        <v>45769</v>
      </c>
      <c r="J1623" s="4">
        <v>45890</v>
      </c>
      <c r="K1623" s="3" t="s">
        <v>25</v>
      </c>
      <c r="L1623" s="5" t="s">
        <v>17</v>
      </c>
    </row>
    <row r="1624" spans="1:12" ht="14.25" customHeight="1" x14ac:dyDescent="0.3">
      <c r="A1624" s="3" t="s">
        <v>2980</v>
      </c>
      <c r="B1624" s="3" t="s">
        <v>2114</v>
      </c>
      <c r="C1624" s="3" t="s">
        <v>20</v>
      </c>
      <c r="D1624" s="3" t="s">
        <v>53</v>
      </c>
      <c r="E1624" s="3">
        <v>17</v>
      </c>
      <c r="F1624" s="3">
        <v>58</v>
      </c>
      <c r="G1624" s="3">
        <v>17456.77</v>
      </c>
      <c r="H1624" s="3">
        <v>296765.09000000003</v>
      </c>
      <c r="I1624" s="4">
        <v>45679</v>
      </c>
      <c r="J1624" s="4">
        <v>45853</v>
      </c>
      <c r="K1624" s="3" t="s">
        <v>29</v>
      </c>
      <c r="L1624" s="5" t="s">
        <v>30</v>
      </c>
    </row>
    <row r="1625" spans="1:12" ht="14.25" customHeight="1" x14ac:dyDescent="0.3">
      <c r="A1625" s="3" t="s">
        <v>2981</v>
      </c>
      <c r="B1625" s="3" t="s">
        <v>2982</v>
      </c>
      <c r="C1625" s="3" t="s">
        <v>20</v>
      </c>
      <c r="D1625" s="3" t="s">
        <v>53</v>
      </c>
      <c r="E1625" s="3">
        <v>161</v>
      </c>
      <c r="F1625" s="3">
        <v>90</v>
      </c>
      <c r="G1625" s="3">
        <v>7805.93</v>
      </c>
      <c r="H1625" s="3">
        <v>1256754.73</v>
      </c>
      <c r="I1625" s="4">
        <v>45847</v>
      </c>
      <c r="J1625" s="4">
        <v>45930</v>
      </c>
      <c r="K1625" s="3" t="s">
        <v>54</v>
      </c>
      <c r="L1625" s="5" t="s">
        <v>17</v>
      </c>
    </row>
    <row r="1626" spans="1:12" ht="14.25" customHeight="1" x14ac:dyDescent="0.3">
      <c r="A1626" s="3" t="s">
        <v>2983</v>
      </c>
      <c r="B1626" s="3" t="s">
        <v>2984</v>
      </c>
      <c r="C1626" s="3" t="s">
        <v>20</v>
      </c>
      <c r="D1626" s="3" t="s">
        <v>15</v>
      </c>
      <c r="E1626" s="3">
        <v>136</v>
      </c>
      <c r="F1626" s="3">
        <v>92</v>
      </c>
      <c r="G1626" s="3">
        <v>4917.71</v>
      </c>
      <c r="H1626" s="3">
        <v>668808.56000000006</v>
      </c>
      <c r="I1626" s="4">
        <v>45683</v>
      </c>
      <c r="J1626" s="4">
        <v>45897</v>
      </c>
      <c r="K1626" s="3" t="s">
        <v>29</v>
      </c>
      <c r="L1626" s="5" t="s">
        <v>17</v>
      </c>
    </row>
    <row r="1627" spans="1:12" ht="14.25" customHeight="1" x14ac:dyDescent="0.3">
      <c r="A1627" s="3" t="s">
        <v>1846</v>
      </c>
      <c r="B1627" s="3" t="s">
        <v>2985</v>
      </c>
      <c r="C1627" s="3" t="s">
        <v>20</v>
      </c>
      <c r="D1627" s="3" t="s">
        <v>15</v>
      </c>
      <c r="E1627" s="3">
        <v>81</v>
      </c>
      <c r="F1627" s="3">
        <v>24</v>
      </c>
      <c r="G1627" s="3">
        <v>10303.41</v>
      </c>
      <c r="H1627" s="3">
        <v>834576.21</v>
      </c>
      <c r="I1627" s="4">
        <v>45673</v>
      </c>
      <c r="J1627" s="4">
        <v>45860</v>
      </c>
      <c r="K1627" s="3" t="s">
        <v>46</v>
      </c>
      <c r="L1627" s="5" t="s">
        <v>30</v>
      </c>
    </row>
    <row r="1628" spans="1:12" ht="14.25" customHeight="1" x14ac:dyDescent="0.3">
      <c r="A1628" s="3" t="s">
        <v>2986</v>
      </c>
      <c r="B1628" s="3" t="s">
        <v>2987</v>
      </c>
      <c r="C1628" s="3" t="s">
        <v>40</v>
      </c>
      <c r="D1628" s="3" t="s">
        <v>24</v>
      </c>
      <c r="E1628" s="3">
        <v>191</v>
      </c>
      <c r="F1628" s="3">
        <v>44</v>
      </c>
      <c r="G1628" s="3">
        <v>17785.79</v>
      </c>
      <c r="H1628" s="3">
        <v>3397085.89</v>
      </c>
      <c r="I1628" s="4">
        <v>45792</v>
      </c>
      <c r="J1628" s="4">
        <v>45885</v>
      </c>
      <c r="L1628" s="5" t="s">
        <v>33</v>
      </c>
    </row>
    <row r="1629" spans="1:12" ht="14.25" customHeight="1" x14ac:dyDescent="0.3">
      <c r="A1629" s="3" t="s">
        <v>2988</v>
      </c>
      <c r="B1629" s="3" t="s">
        <v>2989</v>
      </c>
      <c r="C1629" s="3" t="s">
        <v>44</v>
      </c>
      <c r="D1629" s="3" t="s">
        <v>24</v>
      </c>
      <c r="E1629" s="3">
        <v>149</v>
      </c>
      <c r="F1629" s="3">
        <v>50</v>
      </c>
      <c r="G1629" s="3">
        <v>5505.82</v>
      </c>
      <c r="H1629" s="3">
        <v>820367.17999999993</v>
      </c>
      <c r="I1629" s="4">
        <v>45754</v>
      </c>
      <c r="J1629" s="4">
        <v>45903</v>
      </c>
      <c r="K1629" s="3" t="s">
        <v>57</v>
      </c>
      <c r="L1629" s="5" t="s">
        <v>17</v>
      </c>
    </row>
    <row r="1630" spans="1:12" ht="14.25" customHeight="1" x14ac:dyDescent="0.3">
      <c r="A1630" s="3" t="s">
        <v>2990</v>
      </c>
      <c r="B1630" s="3" t="s">
        <v>2991</v>
      </c>
      <c r="C1630" s="3" t="s">
        <v>28</v>
      </c>
      <c r="D1630" s="3" t="s">
        <v>24</v>
      </c>
      <c r="E1630" s="3">
        <v>124</v>
      </c>
      <c r="F1630" s="3">
        <v>57</v>
      </c>
      <c r="G1630" s="3">
        <v>2172.91</v>
      </c>
      <c r="H1630" s="3">
        <v>269440.84000000003</v>
      </c>
      <c r="I1630" s="4">
        <v>45826</v>
      </c>
      <c r="J1630" s="4">
        <v>45922</v>
      </c>
      <c r="K1630" s="3" t="s">
        <v>29</v>
      </c>
      <c r="L1630" s="5" t="s">
        <v>17</v>
      </c>
    </row>
    <row r="1631" spans="1:12" ht="14.25" customHeight="1" x14ac:dyDescent="0.3">
      <c r="A1631" s="3" t="s">
        <v>2992</v>
      </c>
      <c r="B1631" s="3" t="s">
        <v>2993</v>
      </c>
      <c r="C1631" s="3" t="s">
        <v>28</v>
      </c>
      <c r="D1631" s="3" t="s">
        <v>45</v>
      </c>
      <c r="E1631" s="3">
        <v>87</v>
      </c>
      <c r="F1631" s="3">
        <v>20</v>
      </c>
      <c r="G1631" s="3">
        <v>14958.59</v>
      </c>
      <c r="H1631" s="3">
        <v>1301397.33</v>
      </c>
      <c r="I1631" s="4">
        <v>45800</v>
      </c>
      <c r="J1631" s="4">
        <v>45897</v>
      </c>
      <c r="K1631" s="3" t="s">
        <v>46</v>
      </c>
      <c r="L1631" s="5" t="s">
        <v>30</v>
      </c>
    </row>
    <row r="1632" spans="1:12" ht="14.25" customHeight="1" x14ac:dyDescent="0.3">
      <c r="A1632" s="3" t="s">
        <v>2994</v>
      </c>
      <c r="B1632" s="3" t="s">
        <v>2995</v>
      </c>
      <c r="C1632" s="3" t="s">
        <v>20</v>
      </c>
      <c r="D1632" s="3" t="s">
        <v>45</v>
      </c>
      <c r="E1632" s="3">
        <v>139</v>
      </c>
      <c r="F1632" s="3">
        <v>24</v>
      </c>
      <c r="G1632" s="3">
        <v>14237.64</v>
      </c>
      <c r="H1632" s="3">
        <v>1979031.96</v>
      </c>
      <c r="I1632" s="4">
        <v>45734</v>
      </c>
      <c r="J1632" s="4">
        <v>45880</v>
      </c>
      <c r="K1632" s="3" t="s">
        <v>54</v>
      </c>
      <c r="L1632" s="5" t="s">
        <v>17</v>
      </c>
    </row>
    <row r="1633" spans="1:12" ht="14.25" customHeight="1" x14ac:dyDescent="0.3">
      <c r="A1633" s="3" t="s">
        <v>2996</v>
      </c>
      <c r="B1633" s="3" t="s">
        <v>2997</v>
      </c>
      <c r="C1633" s="3" t="s">
        <v>20</v>
      </c>
      <c r="E1633" s="3">
        <v>139</v>
      </c>
      <c r="F1633" s="3">
        <v>37</v>
      </c>
      <c r="G1633" s="3">
        <v>15598.34</v>
      </c>
      <c r="H1633" s="3">
        <v>2168169.2599999998</v>
      </c>
      <c r="I1633" s="4">
        <v>45779</v>
      </c>
      <c r="J1633" s="4">
        <v>45911</v>
      </c>
      <c r="K1633" s="3" t="s">
        <v>57</v>
      </c>
      <c r="L1633" s="5" t="s">
        <v>33</v>
      </c>
    </row>
    <row r="1634" spans="1:12" ht="14.25" customHeight="1" x14ac:dyDescent="0.3">
      <c r="A1634" s="3" t="s">
        <v>2998</v>
      </c>
      <c r="B1634" s="3" t="s">
        <v>2999</v>
      </c>
      <c r="C1634" s="3" t="s">
        <v>44</v>
      </c>
      <c r="E1634" s="3">
        <v>107</v>
      </c>
      <c r="F1634" s="3">
        <v>36</v>
      </c>
      <c r="G1634" s="3">
        <v>4869.95</v>
      </c>
      <c r="H1634" s="3">
        <v>521084.65</v>
      </c>
      <c r="I1634" s="4">
        <v>45810</v>
      </c>
      <c r="J1634" s="4">
        <v>45853</v>
      </c>
      <c r="K1634" s="3" t="s">
        <v>54</v>
      </c>
      <c r="L1634" s="5" t="s">
        <v>33</v>
      </c>
    </row>
    <row r="1635" spans="1:12" ht="14.25" customHeight="1" x14ac:dyDescent="0.3">
      <c r="A1635" s="3" t="s">
        <v>696</v>
      </c>
      <c r="B1635" s="3" t="s">
        <v>2718</v>
      </c>
      <c r="C1635" s="3" t="s">
        <v>28</v>
      </c>
      <c r="D1635" s="3" t="s">
        <v>24</v>
      </c>
      <c r="E1635" s="3">
        <v>40</v>
      </c>
      <c r="F1635" s="3">
        <v>53</v>
      </c>
      <c r="G1635" s="3">
        <v>1328.69</v>
      </c>
      <c r="H1635" s="3">
        <v>53147.600000000013</v>
      </c>
      <c r="I1635" s="4">
        <v>45819</v>
      </c>
      <c r="J1635" s="4">
        <v>45879</v>
      </c>
      <c r="L1635" s="5" t="s">
        <v>17</v>
      </c>
    </row>
    <row r="1636" spans="1:12" ht="14.25" customHeight="1" x14ac:dyDescent="0.3">
      <c r="A1636" s="3" t="s">
        <v>3000</v>
      </c>
      <c r="B1636" s="3" t="s">
        <v>3001</v>
      </c>
      <c r="C1636" s="3" t="s">
        <v>28</v>
      </c>
      <c r="D1636" s="3" t="s">
        <v>24</v>
      </c>
      <c r="E1636" s="3">
        <v>44</v>
      </c>
      <c r="F1636" s="3">
        <v>77</v>
      </c>
      <c r="G1636" s="3">
        <v>5601.44</v>
      </c>
      <c r="H1636" s="3">
        <v>246463.35999999999</v>
      </c>
      <c r="I1636" s="4">
        <v>45738</v>
      </c>
      <c r="J1636" s="4">
        <v>45884</v>
      </c>
      <c r="K1636" s="3" t="s">
        <v>46</v>
      </c>
      <c r="L1636" s="5" t="s">
        <v>58</v>
      </c>
    </row>
    <row r="1637" spans="1:12" ht="14.25" customHeight="1" x14ac:dyDescent="0.3">
      <c r="A1637" s="3" t="s">
        <v>3002</v>
      </c>
      <c r="B1637" s="3" t="s">
        <v>3003</v>
      </c>
      <c r="C1637" s="3" t="s">
        <v>44</v>
      </c>
      <c r="D1637" s="3" t="s">
        <v>53</v>
      </c>
      <c r="E1637" s="3">
        <v>43</v>
      </c>
      <c r="F1637" s="3">
        <v>34</v>
      </c>
      <c r="G1637" s="3">
        <v>655.56</v>
      </c>
      <c r="H1637" s="3">
        <v>28189.08</v>
      </c>
      <c r="I1637" s="4">
        <v>45781</v>
      </c>
      <c r="J1637" s="4">
        <v>45939</v>
      </c>
      <c r="K1637" s="3" t="s">
        <v>54</v>
      </c>
      <c r="L1637" s="5" t="s">
        <v>58</v>
      </c>
    </row>
    <row r="1638" spans="1:12" ht="14.25" customHeight="1" x14ac:dyDescent="0.3">
      <c r="A1638" s="3" t="s">
        <v>3004</v>
      </c>
      <c r="B1638" s="3" t="s">
        <v>3005</v>
      </c>
      <c r="C1638" s="3" t="s">
        <v>28</v>
      </c>
      <c r="D1638" s="3" t="s">
        <v>41</v>
      </c>
      <c r="E1638" s="3">
        <v>100</v>
      </c>
      <c r="F1638" s="3">
        <v>51</v>
      </c>
      <c r="G1638" s="3">
        <v>4390.88</v>
      </c>
      <c r="H1638" s="3">
        <v>439088</v>
      </c>
      <c r="I1638" s="4">
        <v>45680</v>
      </c>
      <c r="J1638" s="4">
        <v>45858</v>
      </c>
      <c r="K1638" s="3" t="s">
        <v>29</v>
      </c>
      <c r="L1638" s="5" t="s">
        <v>17</v>
      </c>
    </row>
    <row r="1639" spans="1:12" ht="14.25" customHeight="1" x14ac:dyDescent="0.3">
      <c r="A1639" s="3" t="s">
        <v>3006</v>
      </c>
      <c r="B1639" s="3" t="s">
        <v>2596</v>
      </c>
      <c r="C1639" s="3" t="s">
        <v>28</v>
      </c>
      <c r="D1639" s="3" t="s">
        <v>24</v>
      </c>
      <c r="E1639" s="3">
        <v>85</v>
      </c>
      <c r="F1639" s="3">
        <v>93</v>
      </c>
      <c r="G1639" s="3">
        <v>2424.48</v>
      </c>
      <c r="H1639" s="3">
        <v>206080.8</v>
      </c>
      <c r="I1639" s="4">
        <v>45689</v>
      </c>
      <c r="J1639" s="4">
        <v>45898</v>
      </c>
      <c r="K1639" s="3" t="s">
        <v>16</v>
      </c>
      <c r="L1639" s="5" t="s">
        <v>17</v>
      </c>
    </row>
    <row r="1640" spans="1:12" ht="14.25" customHeight="1" x14ac:dyDescent="0.3">
      <c r="A1640" s="3" t="s">
        <v>3007</v>
      </c>
      <c r="B1640" s="3" t="s">
        <v>3008</v>
      </c>
      <c r="C1640" s="3" t="s">
        <v>14</v>
      </c>
      <c r="D1640" s="3" t="s">
        <v>41</v>
      </c>
      <c r="E1640" s="3">
        <v>75</v>
      </c>
      <c r="F1640" s="3">
        <v>67</v>
      </c>
      <c r="G1640" s="3">
        <v>4440.8</v>
      </c>
      <c r="H1640" s="3">
        <v>333060</v>
      </c>
      <c r="I1640" s="4">
        <v>45698</v>
      </c>
      <c r="J1640" s="4">
        <v>45929</v>
      </c>
      <c r="K1640" s="3" t="s">
        <v>57</v>
      </c>
      <c r="L1640" s="5" t="s">
        <v>17</v>
      </c>
    </row>
    <row r="1641" spans="1:12" ht="14.25" customHeight="1" x14ac:dyDescent="0.3">
      <c r="A1641" s="3" t="s">
        <v>3009</v>
      </c>
      <c r="B1641" s="3" t="s">
        <v>2633</v>
      </c>
      <c r="C1641" s="3" t="s">
        <v>44</v>
      </c>
      <c r="D1641" s="3" t="s">
        <v>53</v>
      </c>
      <c r="E1641" s="3">
        <v>65</v>
      </c>
      <c r="F1641" s="3">
        <v>23</v>
      </c>
      <c r="G1641" s="3">
        <v>1836.84</v>
      </c>
      <c r="H1641" s="3">
        <v>119394.6</v>
      </c>
      <c r="I1641" s="4">
        <v>45756</v>
      </c>
      <c r="J1641" s="4">
        <v>45853</v>
      </c>
      <c r="L1641" s="5" t="s">
        <v>58</v>
      </c>
    </row>
    <row r="1642" spans="1:12" ht="14.25" customHeight="1" x14ac:dyDescent="0.3">
      <c r="A1642" s="3" t="s">
        <v>3010</v>
      </c>
      <c r="B1642" s="3" t="s">
        <v>460</v>
      </c>
      <c r="C1642" s="3" t="s">
        <v>20</v>
      </c>
      <c r="D1642" s="3" t="s">
        <v>15</v>
      </c>
      <c r="E1642" s="3">
        <v>16</v>
      </c>
      <c r="F1642" s="3">
        <v>71</v>
      </c>
      <c r="G1642" s="3">
        <v>4310.18</v>
      </c>
      <c r="H1642" s="3">
        <v>68962.880000000005</v>
      </c>
      <c r="I1642" s="4">
        <v>45690</v>
      </c>
      <c r="J1642" s="4">
        <v>45941</v>
      </c>
      <c r="K1642" s="3" t="s">
        <v>29</v>
      </c>
      <c r="L1642" s="5" t="s">
        <v>30</v>
      </c>
    </row>
    <row r="1643" spans="1:12" ht="14.25" customHeight="1" x14ac:dyDescent="0.3">
      <c r="A1643" s="3" t="s">
        <v>3011</v>
      </c>
      <c r="B1643" s="3" t="s">
        <v>3012</v>
      </c>
      <c r="C1643" s="3" t="s">
        <v>14</v>
      </c>
      <c r="D1643" s="3" t="s">
        <v>15</v>
      </c>
      <c r="E1643" s="3">
        <v>136</v>
      </c>
      <c r="F1643" s="3">
        <v>96</v>
      </c>
      <c r="G1643" s="3">
        <v>7365.24</v>
      </c>
      <c r="H1643" s="3">
        <v>1001672.64</v>
      </c>
      <c r="I1643" s="4">
        <v>45805</v>
      </c>
      <c r="J1643" s="4">
        <v>45872</v>
      </c>
      <c r="K1643" s="3" t="s">
        <v>54</v>
      </c>
      <c r="L1643" s="5" t="s">
        <v>21</v>
      </c>
    </row>
    <row r="1644" spans="1:12" ht="14.25" customHeight="1" x14ac:dyDescent="0.3">
      <c r="A1644" s="3" t="s">
        <v>3000</v>
      </c>
      <c r="B1644" s="3" t="s">
        <v>3013</v>
      </c>
      <c r="C1644" s="3" t="s">
        <v>14</v>
      </c>
      <c r="D1644" s="3" t="s">
        <v>45</v>
      </c>
      <c r="E1644" s="3">
        <v>3</v>
      </c>
      <c r="F1644" s="3">
        <v>43</v>
      </c>
      <c r="G1644" s="3">
        <v>19095.59</v>
      </c>
      <c r="H1644" s="3">
        <v>57286.77</v>
      </c>
      <c r="I1644" s="4">
        <v>45722</v>
      </c>
      <c r="J1644" s="4">
        <v>45879</v>
      </c>
      <c r="L1644" s="5" t="s">
        <v>33</v>
      </c>
    </row>
    <row r="1645" spans="1:12" ht="14.25" customHeight="1" x14ac:dyDescent="0.3">
      <c r="A1645" s="3" t="s">
        <v>3014</v>
      </c>
      <c r="B1645" s="3" t="s">
        <v>3015</v>
      </c>
      <c r="C1645" s="3" t="s">
        <v>28</v>
      </c>
      <c r="D1645" s="3" t="s">
        <v>45</v>
      </c>
      <c r="E1645" s="3">
        <v>67</v>
      </c>
      <c r="F1645" s="3">
        <v>59</v>
      </c>
      <c r="G1645" s="3">
        <v>14346.3</v>
      </c>
      <c r="H1645" s="3">
        <v>961202.1</v>
      </c>
      <c r="I1645" s="4">
        <v>45824</v>
      </c>
      <c r="J1645" s="4">
        <v>45881</v>
      </c>
      <c r="L1645" s="5" t="s">
        <v>21</v>
      </c>
    </row>
    <row r="1646" spans="1:12" ht="14.25" customHeight="1" x14ac:dyDescent="0.3">
      <c r="A1646" s="3" t="s">
        <v>3016</v>
      </c>
      <c r="B1646" s="3" t="s">
        <v>1959</v>
      </c>
      <c r="C1646" s="3" t="s">
        <v>20</v>
      </c>
      <c r="D1646" s="3" t="s">
        <v>24</v>
      </c>
      <c r="E1646" s="3">
        <v>107</v>
      </c>
      <c r="F1646" s="3">
        <v>59</v>
      </c>
      <c r="G1646" s="3">
        <v>1875.18</v>
      </c>
      <c r="H1646" s="3">
        <v>200644.26</v>
      </c>
      <c r="I1646" s="4">
        <v>45713</v>
      </c>
      <c r="J1646" s="4">
        <v>45878</v>
      </c>
      <c r="L1646" s="5" t="s">
        <v>33</v>
      </c>
    </row>
    <row r="1647" spans="1:12" ht="14.25" customHeight="1" x14ac:dyDescent="0.3">
      <c r="A1647" s="3" t="s">
        <v>3017</v>
      </c>
      <c r="B1647" s="3" t="s">
        <v>3018</v>
      </c>
      <c r="C1647" s="3" t="s">
        <v>14</v>
      </c>
      <c r="D1647" s="3" t="s">
        <v>24</v>
      </c>
      <c r="E1647" s="3">
        <v>140</v>
      </c>
      <c r="F1647" s="3">
        <v>46</v>
      </c>
      <c r="G1647" s="3">
        <v>12907.48</v>
      </c>
      <c r="H1647" s="3">
        <v>1807047.2</v>
      </c>
      <c r="I1647" s="4">
        <v>45784</v>
      </c>
      <c r="J1647" s="4">
        <v>45874</v>
      </c>
      <c r="K1647" s="3" t="s">
        <v>29</v>
      </c>
      <c r="L1647" s="5" t="s">
        <v>21</v>
      </c>
    </row>
    <row r="1648" spans="1:12" ht="14.25" customHeight="1" x14ac:dyDescent="0.3">
      <c r="A1648" s="3" t="s">
        <v>3019</v>
      </c>
      <c r="B1648" s="3" t="s">
        <v>1114</v>
      </c>
      <c r="C1648" s="3" t="s">
        <v>14</v>
      </c>
      <c r="D1648" s="3" t="s">
        <v>24</v>
      </c>
      <c r="E1648" s="3">
        <v>98</v>
      </c>
      <c r="F1648" s="3">
        <v>21</v>
      </c>
      <c r="G1648" s="3">
        <v>246.06</v>
      </c>
      <c r="H1648" s="3">
        <v>24113.88</v>
      </c>
      <c r="I1648" s="4">
        <v>45798</v>
      </c>
      <c r="J1648" s="4">
        <v>45940</v>
      </c>
      <c r="K1648" s="3" t="s">
        <v>54</v>
      </c>
      <c r="L1648" s="5" t="s">
        <v>33</v>
      </c>
    </row>
    <row r="1649" spans="1:12" ht="14.25" customHeight="1" x14ac:dyDescent="0.3">
      <c r="A1649" s="3" t="s">
        <v>3020</v>
      </c>
      <c r="B1649" s="3" t="s">
        <v>3021</v>
      </c>
      <c r="C1649" s="3" t="s">
        <v>28</v>
      </c>
      <c r="D1649" s="3" t="s">
        <v>53</v>
      </c>
      <c r="E1649" s="3">
        <v>51</v>
      </c>
      <c r="F1649" s="3">
        <v>62</v>
      </c>
      <c r="G1649" s="3">
        <v>17331.349999999999</v>
      </c>
      <c r="H1649" s="3">
        <v>883898.85</v>
      </c>
      <c r="I1649" s="4">
        <v>45839</v>
      </c>
      <c r="J1649" s="4">
        <v>45923</v>
      </c>
      <c r="K1649" s="3" t="s">
        <v>16</v>
      </c>
      <c r="L1649" s="5" t="s">
        <v>58</v>
      </c>
    </row>
    <row r="1650" spans="1:12" ht="14.25" customHeight="1" x14ac:dyDescent="0.3">
      <c r="A1650" s="3" t="s">
        <v>3022</v>
      </c>
      <c r="B1650" s="3" t="s">
        <v>2036</v>
      </c>
      <c r="C1650" s="3" t="s">
        <v>44</v>
      </c>
      <c r="D1650" s="3" t="s">
        <v>41</v>
      </c>
      <c r="E1650" s="3">
        <v>110</v>
      </c>
      <c r="F1650" s="3">
        <v>74</v>
      </c>
      <c r="G1650" s="3">
        <v>17251.12</v>
      </c>
      <c r="H1650" s="3">
        <v>1897623.2</v>
      </c>
      <c r="I1650" s="4">
        <v>45725</v>
      </c>
      <c r="J1650" s="4">
        <v>45927</v>
      </c>
      <c r="K1650" s="3" t="s">
        <v>25</v>
      </c>
      <c r="L1650" s="5" t="s">
        <v>58</v>
      </c>
    </row>
    <row r="1651" spans="1:12" ht="14.25" customHeight="1" x14ac:dyDescent="0.3">
      <c r="A1651" s="3" t="s">
        <v>3023</v>
      </c>
      <c r="B1651" s="3" t="s">
        <v>3024</v>
      </c>
      <c r="C1651" s="3" t="s">
        <v>28</v>
      </c>
      <c r="D1651" s="3" t="s">
        <v>53</v>
      </c>
      <c r="E1651" s="3">
        <v>68</v>
      </c>
      <c r="F1651" s="3">
        <v>58</v>
      </c>
      <c r="G1651" s="3">
        <v>1098.8599999999999</v>
      </c>
      <c r="H1651" s="3">
        <v>74722.48</v>
      </c>
      <c r="I1651" s="4">
        <v>45810</v>
      </c>
      <c r="J1651" s="4">
        <v>45865</v>
      </c>
      <c r="K1651" s="3" t="s">
        <v>46</v>
      </c>
      <c r="L1651" s="5" t="s">
        <v>33</v>
      </c>
    </row>
    <row r="1652" spans="1:12" ht="14.25" customHeight="1" x14ac:dyDescent="0.3">
      <c r="A1652" s="3" t="s">
        <v>640</v>
      </c>
      <c r="B1652" s="3" t="s">
        <v>3025</v>
      </c>
      <c r="C1652" s="3" t="s">
        <v>40</v>
      </c>
      <c r="D1652" s="3" t="s">
        <v>24</v>
      </c>
      <c r="E1652" s="3">
        <v>11</v>
      </c>
      <c r="F1652" s="3">
        <v>32</v>
      </c>
      <c r="G1652" s="3">
        <v>18306.21</v>
      </c>
      <c r="H1652" s="3">
        <v>201368.31</v>
      </c>
      <c r="I1652" s="4">
        <v>45785</v>
      </c>
      <c r="J1652" s="4">
        <v>45878</v>
      </c>
      <c r="K1652" s="3" t="s">
        <v>25</v>
      </c>
      <c r="L1652" s="5" t="s">
        <v>17</v>
      </c>
    </row>
    <row r="1653" spans="1:12" ht="14.25" customHeight="1" x14ac:dyDescent="0.3">
      <c r="A1653" s="3" t="s">
        <v>3026</v>
      </c>
      <c r="B1653" s="3" t="s">
        <v>3027</v>
      </c>
      <c r="C1653" s="3" t="s">
        <v>20</v>
      </c>
      <c r="D1653" s="3" t="s">
        <v>15</v>
      </c>
      <c r="F1653" s="3">
        <v>59</v>
      </c>
      <c r="G1653" s="3">
        <v>8652.65</v>
      </c>
      <c r="I1653" s="4">
        <v>45707</v>
      </c>
      <c r="J1653" s="4">
        <v>45927</v>
      </c>
      <c r="K1653" s="3" t="s">
        <v>54</v>
      </c>
      <c r="L1653" s="5" t="s">
        <v>33</v>
      </c>
    </row>
    <row r="1654" spans="1:12" ht="14.25" customHeight="1" x14ac:dyDescent="0.3">
      <c r="A1654" s="3" t="s">
        <v>3028</v>
      </c>
      <c r="B1654" s="3" t="s">
        <v>3029</v>
      </c>
      <c r="C1654" s="3" t="s">
        <v>44</v>
      </c>
      <c r="D1654" s="3" t="s">
        <v>53</v>
      </c>
      <c r="E1654" s="3">
        <v>172</v>
      </c>
      <c r="F1654" s="3">
        <v>54</v>
      </c>
      <c r="G1654" s="3">
        <v>9514.98</v>
      </c>
      <c r="H1654" s="3">
        <v>1636576.56</v>
      </c>
      <c r="I1654" s="4">
        <v>45753</v>
      </c>
      <c r="J1654" s="4">
        <v>45892</v>
      </c>
      <c r="K1654" s="3" t="s">
        <v>54</v>
      </c>
      <c r="L1654" s="5" t="s">
        <v>58</v>
      </c>
    </row>
    <row r="1655" spans="1:12" ht="14.25" customHeight="1" x14ac:dyDescent="0.3">
      <c r="A1655" s="3" t="s">
        <v>3030</v>
      </c>
      <c r="B1655" s="3" t="s">
        <v>3031</v>
      </c>
      <c r="C1655" s="3" t="s">
        <v>28</v>
      </c>
      <c r="D1655" s="3" t="s">
        <v>45</v>
      </c>
      <c r="E1655" s="3">
        <v>10</v>
      </c>
      <c r="F1655" s="3">
        <v>90</v>
      </c>
      <c r="G1655" s="3">
        <v>3524.43</v>
      </c>
      <c r="H1655" s="3">
        <v>35244.300000000003</v>
      </c>
      <c r="I1655" s="4">
        <v>45822</v>
      </c>
      <c r="J1655" s="4">
        <v>45913</v>
      </c>
      <c r="K1655" s="3" t="s">
        <v>57</v>
      </c>
      <c r="L1655" s="5" t="s">
        <v>58</v>
      </c>
    </row>
    <row r="1656" spans="1:12" ht="14.25" customHeight="1" x14ac:dyDescent="0.3">
      <c r="A1656" s="3" t="s">
        <v>3032</v>
      </c>
      <c r="B1656" s="3" t="s">
        <v>3033</v>
      </c>
      <c r="C1656" s="3" t="s">
        <v>40</v>
      </c>
      <c r="D1656" s="3" t="s">
        <v>41</v>
      </c>
      <c r="E1656" s="3">
        <v>115</v>
      </c>
      <c r="F1656" s="3">
        <v>53</v>
      </c>
      <c r="G1656" s="3">
        <v>8920.32</v>
      </c>
      <c r="H1656" s="3">
        <v>1025836.8</v>
      </c>
      <c r="I1656" s="4">
        <v>45841</v>
      </c>
      <c r="J1656" s="4">
        <v>45935</v>
      </c>
      <c r="K1656" s="3" t="s">
        <v>25</v>
      </c>
      <c r="L1656" s="5" t="s">
        <v>21</v>
      </c>
    </row>
    <row r="1657" spans="1:12" ht="14.25" customHeight="1" x14ac:dyDescent="0.3">
      <c r="A1657" s="3" t="s">
        <v>3034</v>
      </c>
      <c r="B1657" s="3" t="s">
        <v>3035</v>
      </c>
      <c r="C1657" s="3" t="s">
        <v>44</v>
      </c>
      <c r="D1657" s="3" t="s">
        <v>45</v>
      </c>
      <c r="F1657" s="3">
        <v>90</v>
      </c>
      <c r="G1657" s="3">
        <v>5964.08</v>
      </c>
      <c r="I1657" s="4">
        <v>45771</v>
      </c>
      <c r="J1657" s="4">
        <v>45904</v>
      </c>
      <c r="K1657" s="3" t="s">
        <v>16</v>
      </c>
      <c r="L1657" s="5" t="s">
        <v>30</v>
      </c>
    </row>
    <row r="1658" spans="1:12" ht="14.25" customHeight="1" x14ac:dyDescent="0.3">
      <c r="A1658" s="3" t="s">
        <v>3036</v>
      </c>
      <c r="B1658" s="3" t="s">
        <v>3037</v>
      </c>
      <c r="C1658" s="3" t="s">
        <v>40</v>
      </c>
      <c r="D1658" s="3" t="s">
        <v>41</v>
      </c>
      <c r="E1658" s="3">
        <v>40</v>
      </c>
      <c r="F1658" s="3">
        <v>82</v>
      </c>
      <c r="G1658" s="3">
        <v>10107.450000000001</v>
      </c>
      <c r="H1658" s="3">
        <v>404298</v>
      </c>
      <c r="I1658" s="4">
        <v>45708</v>
      </c>
      <c r="J1658" s="4">
        <v>45881</v>
      </c>
      <c r="K1658" s="3" t="s">
        <v>25</v>
      </c>
      <c r="L1658" s="5" t="s">
        <v>17</v>
      </c>
    </row>
    <row r="1659" spans="1:12" ht="14.25" customHeight="1" x14ac:dyDescent="0.3">
      <c r="A1659" s="3" t="s">
        <v>991</v>
      </c>
      <c r="B1659" s="3" t="s">
        <v>3038</v>
      </c>
      <c r="C1659" s="3" t="s">
        <v>44</v>
      </c>
      <c r="D1659" s="3" t="s">
        <v>15</v>
      </c>
      <c r="E1659" s="3">
        <v>177</v>
      </c>
      <c r="F1659" s="3">
        <v>99</v>
      </c>
      <c r="G1659" s="3">
        <v>9306.51</v>
      </c>
      <c r="H1659" s="3">
        <v>1647252.27</v>
      </c>
      <c r="I1659" s="4">
        <v>45681</v>
      </c>
      <c r="J1659" s="4">
        <v>45941</v>
      </c>
      <c r="K1659" s="3" t="s">
        <v>29</v>
      </c>
      <c r="L1659" s="5" t="s">
        <v>17</v>
      </c>
    </row>
    <row r="1660" spans="1:12" ht="14.25" customHeight="1" x14ac:dyDescent="0.3">
      <c r="A1660" s="3" t="s">
        <v>2059</v>
      </c>
      <c r="B1660" s="3" t="s">
        <v>345</v>
      </c>
      <c r="C1660" s="3" t="s">
        <v>44</v>
      </c>
      <c r="D1660" s="3" t="s">
        <v>53</v>
      </c>
      <c r="E1660" s="3">
        <v>144</v>
      </c>
      <c r="F1660" s="3">
        <v>64</v>
      </c>
      <c r="G1660" s="3">
        <v>17360.66</v>
      </c>
      <c r="H1660" s="3">
        <v>2499935.04</v>
      </c>
      <c r="I1660" s="4">
        <v>45781</v>
      </c>
      <c r="J1660" s="4">
        <v>45877</v>
      </c>
      <c r="K1660" s="3" t="s">
        <v>57</v>
      </c>
      <c r="L1660" s="5" t="s">
        <v>58</v>
      </c>
    </row>
    <row r="1661" spans="1:12" ht="14.25" customHeight="1" x14ac:dyDescent="0.3">
      <c r="A1661" s="3" t="s">
        <v>3039</v>
      </c>
      <c r="B1661" s="3" t="s">
        <v>3040</v>
      </c>
      <c r="C1661" s="3" t="s">
        <v>14</v>
      </c>
      <c r="D1661" s="3" t="s">
        <v>53</v>
      </c>
      <c r="E1661" s="3">
        <v>150</v>
      </c>
      <c r="F1661" s="3">
        <v>89</v>
      </c>
      <c r="G1661" s="3">
        <v>6070.91</v>
      </c>
      <c r="H1661" s="3">
        <v>910636.5</v>
      </c>
      <c r="I1661" s="4">
        <v>45693</v>
      </c>
      <c r="J1661" s="4">
        <v>45881</v>
      </c>
      <c r="K1661" s="3" t="s">
        <v>57</v>
      </c>
      <c r="L1661" s="5" t="s">
        <v>58</v>
      </c>
    </row>
    <row r="1662" spans="1:12" ht="14.25" customHeight="1" x14ac:dyDescent="0.3">
      <c r="A1662" s="3" t="s">
        <v>3041</v>
      </c>
      <c r="B1662" s="3" t="s">
        <v>3042</v>
      </c>
      <c r="C1662" s="3" t="s">
        <v>20</v>
      </c>
      <c r="D1662" s="3" t="s">
        <v>24</v>
      </c>
      <c r="E1662" s="3">
        <v>83</v>
      </c>
      <c r="F1662" s="3">
        <v>98</v>
      </c>
      <c r="G1662" s="3">
        <v>12895.96</v>
      </c>
      <c r="H1662" s="3">
        <v>1070364.68</v>
      </c>
      <c r="I1662" s="4">
        <v>45680</v>
      </c>
      <c r="J1662" s="4">
        <v>45862</v>
      </c>
      <c r="K1662" s="3" t="s">
        <v>46</v>
      </c>
      <c r="L1662" s="5" t="s">
        <v>33</v>
      </c>
    </row>
    <row r="1663" spans="1:12" ht="14.25" customHeight="1" x14ac:dyDescent="0.3">
      <c r="A1663" s="3" t="s">
        <v>3043</v>
      </c>
      <c r="B1663" s="3" t="s">
        <v>3044</v>
      </c>
      <c r="C1663" s="3" t="s">
        <v>28</v>
      </c>
      <c r="D1663" s="3" t="s">
        <v>15</v>
      </c>
      <c r="E1663" s="3">
        <v>71</v>
      </c>
      <c r="F1663" s="3">
        <v>56</v>
      </c>
      <c r="G1663" s="3">
        <v>15307.29</v>
      </c>
      <c r="H1663" s="3">
        <v>1086817.5900000001</v>
      </c>
      <c r="I1663" s="4">
        <v>45809</v>
      </c>
      <c r="J1663" s="4">
        <v>45919</v>
      </c>
      <c r="K1663" s="3" t="s">
        <v>57</v>
      </c>
      <c r="L1663" s="5" t="s">
        <v>30</v>
      </c>
    </row>
    <row r="1664" spans="1:12" ht="14.25" customHeight="1" x14ac:dyDescent="0.3">
      <c r="A1664" s="3" t="s">
        <v>3045</v>
      </c>
      <c r="B1664" s="3" t="s">
        <v>3046</v>
      </c>
      <c r="C1664" s="3" t="s">
        <v>14</v>
      </c>
      <c r="D1664" s="3" t="s">
        <v>24</v>
      </c>
      <c r="E1664" s="3">
        <v>21</v>
      </c>
      <c r="F1664" s="3">
        <v>24</v>
      </c>
      <c r="G1664" s="3">
        <v>735.82</v>
      </c>
      <c r="H1664" s="3">
        <v>15452.22</v>
      </c>
      <c r="I1664" s="4">
        <v>45703</v>
      </c>
      <c r="J1664" s="4">
        <v>45911</v>
      </c>
      <c r="K1664" s="3" t="s">
        <v>25</v>
      </c>
      <c r="L1664" s="5" t="s">
        <v>21</v>
      </c>
    </row>
    <row r="1665" spans="1:12" ht="14.25" customHeight="1" x14ac:dyDescent="0.3">
      <c r="A1665" s="3" t="s">
        <v>3047</v>
      </c>
      <c r="B1665" s="3" t="s">
        <v>3048</v>
      </c>
      <c r="C1665" s="3" t="s">
        <v>20</v>
      </c>
      <c r="D1665" s="3" t="s">
        <v>45</v>
      </c>
      <c r="E1665" s="3">
        <v>117</v>
      </c>
      <c r="F1665" s="3">
        <v>56</v>
      </c>
      <c r="G1665" s="3">
        <v>8728.5400000000009</v>
      </c>
      <c r="H1665" s="3">
        <v>1021239.18</v>
      </c>
      <c r="I1665" s="4">
        <v>45848</v>
      </c>
      <c r="J1665" s="4">
        <v>45886</v>
      </c>
      <c r="K1665" s="3" t="s">
        <v>46</v>
      </c>
      <c r="L1665" s="5" t="s">
        <v>17</v>
      </c>
    </row>
    <row r="1666" spans="1:12" ht="14.25" customHeight="1" x14ac:dyDescent="0.3">
      <c r="A1666" s="3" t="s">
        <v>203</v>
      </c>
      <c r="B1666" s="3" t="s">
        <v>3049</v>
      </c>
      <c r="C1666" s="3" t="s">
        <v>40</v>
      </c>
      <c r="D1666" s="3" t="s">
        <v>53</v>
      </c>
      <c r="E1666" s="3">
        <v>122</v>
      </c>
      <c r="F1666" s="3">
        <v>67</v>
      </c>
      <c r="G1666" s="3">
        <v>19981.04</v>
      </c>
      <c r="H1666" s="3">
        <v>2437686.88</v>
      </c>
      <c r="I1666" s="4">
        <v>45717</v>
      </c>
      <c r="J1666" s="4">
        <v>45934</v>
      </c>
      <c r="L1666" s="5" t="s">
        <v>58</v>
      </c>
    </row>
    <row r="1667" spans="1:12" ht="14.25" customHeight="1" x14ac:dyDescent="0.3">
      <c r="A1667" s="3" t="s">
        <v>3050</v>
      </c>
      <c r="B1667" s="3" t="s">
        <v>3051</v>
      </c>
      <c r="C1667" s="3" t="s">
        <v>20</v>
      </c>
      <c r="D1667" s="3" t="s">
        <v>24</v>
      </c>
      <c r="E1667" s="3">
        <v>15</v>
      </c>
      <c r="F1667" s="3">
        <v>73</v>
      </c>
      <c r="G1667" s="3">
        <v>11721.45</v>
      </c>
      <c r="H1667" s="3">
        <v>175821.75</v>
      </c>
      <c r="I1667" s="4">
        <v>45724</v>
      </c>
      <c r="J1667" s="4">
        <v>45879</v>
      </c>
      <c r="L1667" s="5" t="s">
        <v>33</v>
      </c>
    </row>
    <row r="1668" spans="1:12" ht="14.25" customHeight="1" x14ac:dyDescent="0.3">
      <c r="A1668" s="3" t="s">
        <v>3052</v>
      </c>
      <c r="B1668" s="3" t="s">
        <v>3053</v>
      </c>
      <c r="C1668" s="3" t="s">
        <v>28</v>
      </c>
      <c r="D1668" s="3" t="s">
        <v>15</v>
      </c>
      <c r="E1668" s="3">
        <v>155</v>
      </c>
      <c r="F1668" s="3">
        <v>21</v>
      </c>
      <c r="G1668" s="3">
        <v>10587.38</v>
      </c>
      <c r="H1668" s="3">
        <v>1641043.9</v>
      </c>
      <c r="I1668" s="4">
        <v>45780</v>
      </c>
      <c r="J1668" s="4">
        <v>45875</v>
      </c>
      <c r="K1668" s="3" t="s">
        <v>25</v>
      </c>
      <c r="L1668" s="5" t="s">
        <v>21</v>
      </c>
    </row>
    <row r="1669" spans="1:12" ht="14.25" customHeight="1" x14ac:dyDescent="0.3">
      <c r="A1669" s="3" t="s">
        <v>3054</v>
      </c>
      <c r="B1669" s="3" t="s">
        <v>3055</v>
      </c>
      <c r="C1669" s="3" t="s">
        <v>44</v>
      </c>
      <c r="D1669" s="3" t="s">
        <v>53</v>
      </c>
      <c r="E1669" s="3">
        <v>58</v>
      </c>
      <c r="F1669" s="3">
        <v>88</v>
      </c>
      <c r="G1669" s="3">
        <v>13008.64</v>
      </c>
      <c r="H1669" s="3">
        <v>754501.12</v>
      </c>
      <c r="I1669" s="4">
        <v>45851</v>
      </c>
      <c r="J1669" s="4">
        <v>45892</v>
      </c>
      <c r="K1669" s="3" t="s">
        <v>25</v>
      </c>
      <c r="L1669" s="5" t="s">
        <v>30</v>
      </c>
    </row>
    <row r="1670" spans="1:12" ht="14.25" customHeight="1" x14ac:dyDescent="0.3">
      <c r="A1670" s="3" t="s">
        <v>3056</v>
      </c>
      <c r="B1670" s="3" t="s">
        <v>3057</v>
      </c>
      <c r="C1670" s="3" t="s">
        <v>40</v>
      </c>
      <c r="D1670" s="3" t="s">
        <v>45</v>
      </c>
      <c r="E1670" s="3">
        <v>44</v>
      </c>
      <c r="F1670" s="3">
        <v>39</v>
      </c>
      <c r="G1670" s="3">
        <v>12539.79</v>
      </c>
      <c r="H1670" s="3">
        <v>551750.76</v>
      </c>
      <c r="I1670" s="4">
        <v>45694</v>
      </c>
      <c r="J1670" s="4">
        <v>45853</v>
      </c>
      <c r="K1670" s="3" t="s">
        <v>54</v>
      </c>
      <c r="L1670" s="5" t="s">
        <v>30</v>
      </c>
    </row>
    <row r="1671" spans="1:12" ht="14.25" customHeight="1" x14ac:dyDescent="0.3">
      <c r="A1671" s="3" t="s">
        <v>3058</v>
      </c>
      <c r="B1671" s="3" t="s">
        <v>3059</v>
      </c>
      <c r="C1671" s="3" t="s">
        <v>20</v>
      </c>
      <c r="D1671" s="3" t="s">
        <v>15</v>
      </c>
      <c r="E1671" s="3">
        <v>57</v>
      </c>
      <c r="F1671" s="3">
        <v>46</v>
      </c>
      <c r="G1671" s="3">
        <v>4436.25</v>
      </c>
      <c r="H1671" s="3">
        <v>252866.25</v>
      </c>
      <c r="I1671" s="4">
        <v>45849</v>
      </c>
      <c r="J1671" s="4">
        <v>45906</v>
      </c>
      <c r="K1671" s="3" t="s">
        <v>29</v>
      </c>
      <c r="L1671" s="5" t="s">
        <v>17</v>
      </c>
    </row>
    <row r="1672" spans="1:12" ht="14.25" customHeight="1" x14ac:dyDescent="0.3">
      <c r="A1672" s="3" t="s">
        <v>3060</v>
      </c>
      <c r="B1672" s="3" t="s">
        <v>295</v>
      </c>
      <c r="C1672" s="3" t="s">
        <v>20</v>
      </c>
      <c r="D1672" s="3" t="s">
        <v>45</v>
      </c>
      <c r="E1672" s="3">
        <v>186</v>
      </c>
      <c r="F1672" s="3">
        <v>57</v>
      </c>
      <c r="G1672" s="3">
        <v>7764.59</v>
      </c>
      <c r="H1672" s="3">
        <v>1444213.74</v>
      </c>
      <c r="I1672" s="4">
        <v>45704</v>
      </c>
      <c r="J1672" s="4">
        <v>45857</v>
      </c>
      <c r="K1672" s="3" t="s">
        <v>25</v>
      </c>
      <c r="L1672" s="5" t="s">
        <v>30</v>
      </c>
    </row>
    <row r="1673" spans="1:12" ht="14.25" customHeight="1" x14ac:dyDescent="0.3">
      <c r="A1673" s="3" t="s">
        <v>358</v>
      </c>
      <c r="B1673" s="3" t="s">
        <v>3061</v>
      </c>
      <c r="C1673" s="3" t="s">
        <v>44</v>
      </c>
      <c r="D1673" s="3" t="s">
        <v>15</v>
      </c>
      <c r="E1673" s="3">
        <v>52</v>
      </c>
      <c r="F1673" s="3">
        <v>34</v>
      </c>
      <c r="G1673" s="3">
        <v>9105.83</v>
      </c>
      <c r="H1673" s="3">
        <v>473503.16</v>
      </c>
      <c r="I1673" s="4">
        <v>45685</v>
      </c>
      <c r="J1673" s="4">
        <v>45854</v>
      </c>
      <c r="K1673" s="3" t="s">
        <v>54</v>
      </c>
      <c r="L1673" s="5" t="s">
        <v>21</v>
      </c>
    </row>
    <row r="1674" spans="1:12" ht="14.25" customHeight="1" x14ac:dyDescent="0.3">
      <c r="A1674" s="3" t="s">
        <v>3062</v>
      </c>
      <c r="B1674" s="3" t="s">
        <v>1904</v>
      </c>
      <c r="C1674" s="3" t="s">
        <v>28</v>
      </c>
      <c r="D1674" s="3" t="s">
        <v>45</v>
      </c>
      <c r="E1674" s="3">
        <v>146</v>
      </c>
      <c r="G1674" s="3">
        <v>18650.349999999999</v>
      </c>
      <c r="H1674" s="3">
        <v>2722951.1</v>
      </c>
      <c r="I1674" s="4">
        <v>45764</v>
      </c>
      <c r="J1674" s="4">
        <v>45853</v>
      </c>
      <c r="K1674" s="3" t="s">
        <v>25</v>
      </c>
      <c r="L1674" s="5" t="s">
        <v>30</v>
      </c>
    </row>
    <row r="1675" spans="1:12" ht="14.25" customHeight="1" x14ac:dyDescent="0.3">
      <c r="A1675" s="3" t="s">
        <v>3063</v>
      </c>
      <c r="B1675" s="3" t="s">
        <v>3064</v>
      </c>
      <c r="C1675" s="3" t="s">
        <v>20</v>
      </c>
      <c r="D1675" s="3" t="s">
        <v>24</v>
      </c>
      <c r="E1675" s="3">
        <v>178</v>
      </c>
      <c r="F1675" s="3">
        <v>58</v>
      </c>
      <c r="G1675" s="3">
        <v>19953.560000000001</v>
      </c>
      <c r="H1675" s="3">
        <v>3551733.68</v>
      </c>
      <c r="I1675" s="4">
        <v>45787</v>
      </c>
      <c r="J1675" s="4">
        <v>45937</v>
      </c>
      <c r="K1675" s="3" t="s">
        <v>16</v>
      </c>
      <c r="L1675" s="5" t="s">
        <v>58</v>
      </c>
    </row>
    <row r="1676" spans="1:12" ht="14.25" customHeight="1" x14ac:dyDescent="0.3">
      <c r="A1676" s="3" t="s">
        <v>1561</v>
      </c>
      <c r="B1676" s="3" t="s">
        <v>3065</v>
      </c>
      <c r="C1676" s="3" t="s">
        <v>44</v>
      </c>
      <c r="D1676" s="3" t="s">
        <v>15</v>
      </c>
      <c r="E1676" s="3">
        <v>63</v>
      </c>
      <c r="F1676" s="3">
        <v>48</v>
      </c>
      <c r="G1676" s="3">
        <v>18616.91</v>
      </c>
      <c r="H1676" s="3">
        <v>1172865.33</v>
      </c>
      <c r="I1676" s="4">
        <v>45710</v>
      </c>
      <c r="J1676" s="4">
        <v>45915</v>
      </c>
      <c r="K1676" s="3" t="s">
        <v>46</v>
      </c>
      <c r="L1676" s="5" t="s">
        <v>33</v>
      </c>
    </row>
    <row r="1677" spans="1:12" ht="14.25" customHeight="1" x14ac:dyDescent="0.3">
      <c r="A1677" s="3" t="s">
        <v>2640</v>
      </c>
      <c r="B1677" s="3" t="s">
        <v>3066</v>
      </c>
      <c r="C1677" s="3" t="s">
        <v>44</v>
      </c>
      <c r="D1677" s="3" t="s">
        <v>24</v>
      </c>
      <c r="E1677" s="3">
        <v>101</v>
      </c>
      <c r="F1677" s="3">
        <v>77</v>
      </c>
      <c r="G1677" s="3">
        <v>1545.45</v>
      </c>
      <c r="H1677" s="3">
        <v>156090.45000000001</v>
      </c>
      <c r="I1677" s="4">
        <v>45743</v>
      </c>
      <c r="J1677" s="4">
        <v>45868</v>
      </c>
      <c r="K1677" s="3" t="s">
        <v>46</v>
      </c>
      <c r="L1677" s="5" t="s">
        <v>33</v>
      </c>
    </row>
    <row r="1678" spans="1:12" ht="14.25" customHeight="1" x14ac:dyDescent="0.3">
      <c r="A1678" s="3" t="s">
        <v>3067</v>
      </c>
      <c r="B1678" s="3" t="s">
        <v>1938</v>
      </c>
      <c r="C1678" s="3" t="s">
        <v>14</v>
      </c>
      <c r="D1678" s="3" t="s">
        <v>41</v>
      </c>
      <c r="E1678" s="3">
        <v>101</v>
      </c>
      <c r="F1678" s="3">
        <v>65</v>
      </c>
      <c r="G1678" s="3">
        <v>481.83</v>
      </c>
      <c r="H1678" s="3">
        <v>48664.83</v>
      </c>
      <c r="I1678" s="4">
        <v>45821</v>
      </c>
      <c r="J1678" s="4">
        <v>45911</v>
      </c>
      <c r="K1678" s="3" t="s">
        <v>25</v>
      </c>
      <c r="L1678" s="5" t="s">
        <v>21</v>
      </c>
    </row>
    <row r="1679" spans="1:12" ht="14.25" customHeight="1" x14ac:dyDescent="0.3">
      <c r="A1679" s="3" t="s">
        <v>3068</v>
      </c>
      <c r="B1679" s="3" t="s">
        <v>2560</v>
      </c>
      <c r="C1679" s="3" t="s">
        <v>40</v>
      </c>
      <c r="D1679" s="3" t="s">
        <v>53</v>
      </c>
      <c r="E1679" s="3">
        <v>110</v>
      </c>
      <c r="F1679" s="3">
        <v>84</v>
      </c>
      <c r="G1679" s="3">
        <v>10308.83</v>
      </c>
      <c r="H1679" s="3">
        <v>1133971.3</v>
      </c>
      <c r="I1679" s="4">
        <v>45706</v>
      </c>
      <c r="J1679" s="4">
        <v>45928</v>
      </c>
      <c r="K1679" s="3" t="s">
        <v>25</v>
      </c>
      <c r="L1679" s="5" t="s">
        <v>17</v>
      </c>
    </row>
    <row r="1680" spans="1:12" ht="14.25" customHeight="1" x14ac:dyDescent="0.3">
      <c r="A1680" s="3" t="s">
        <v>1607</v>
      </c>
      <c r="B1680" s="3" t="s">
        <v>3069</v>
      </c>
      <c r="C1680" s="3" t="s">
        <v>14</v>
      </c>
      <c r="D1680" s="3" t="s">
        <v>45</v>
      </c>
      <c r="E1680" s="3">
        <v>102</v>
      </c>
      <c r="F1680" s="3">
        <v>20</v>
      </c>
      <c r="G1680" s="3">
        <v>18240.78</v>
      </c>
      <c r="H1680" s="3">
        <v>1860559.56</v>
      </c>
      <c r="I1680" s="4">
        <v>45753</v>
      </c>
      <c r="J1680" s="4">
        <v>45873</v>
      </c>
      <c r="K1680" s="3" t="s">
        <v>16</v>
      </c>
      <c r="L1680" s="5" t="s">
        <v>30</v>
      </c>
    </row>
    <row r="1681" spans="1:12" ht="14.25" customHeight="1" x14ac:dyDescent="0.3">
      <c r="A1681" s="3" t="s">
        <v>3070</v>
      </c>
      <c r="B1681" s="3" t="s">
        <v>3071</v>
      </c>
      <c r="C1681" s="3" t="s">
        <v>44</v>
      </c>
      <c r="D1681" s="3" t="s">
        <v>24</v>
      </c>
      <c r="E1681" s="3">
        <v>83</v>
      </c>
      <c r="F1681" s="3">
        <v>86</v>
      </c>
      <c r="G1681" s="3">
        <v>4292.6499999999996</v>
      </c>
      <c r="H1681" s="3">
        <v>356289.95</v>
      </c>
      <c r="I1681" s="4">
        <v>45765</v>
      </c>
      <c r="J1681" s="4">
        <v>45886</v>
      </c>
      <c r="K1681" s="3" t="s">
        <v>29</v>
      </c>
      <c r="L1681" s="5" t="s">
        <v>17</v>
      </c>
    </row>
    <row r="1682" spans="1:12" ht="14.25" customHeight="1" x14ac:dyDescent="0.3">
      <c r="A1682" s="3" t="s">
        <v>3072</v>
      </c>
      <c r="B1682" s="3" t="s">
        <v>3073</v>
      </c>
      <c r="C1682" s="3" t="s">
        <v>40</v>
      </c>
      <c r="D1682" s="3" t="s">
        <v>41</v>
      </c>
      <c r="E1682" s="3">
        <v>125</v>
      </c>
      <c r="F1682" s="3">
        <v>83</v>
      </c>
      <c r="G1682" s="3">
        <v>16509.45</v>
      </c>
      <c r="H1682" s="3">
        <v>2063681.25</v>
      </c>
      <c r="I1682" s="4">
        <v>45765</v>
      </c>
      <c r="J1682" s="4">
        <v>45883</v>
      </c>
      <c r="K1682" s="3" t="s">
        <v>29</v>
      </c>
      <c r="L1682" s="5" t="s">
        <v>30</v>
      </c>
    </row>
    <row r="1683" spans="1:12" ht="14.25" customHeight="1" x14ac:dyDescent="0.3">
      <c r="A1683" s="3" t="s">
        <v>3074</v>
      </c>
      <c r="B1683" s="3" t="s">
        <v>1171</v>
      </c>
      <c r="C1683" s="3" t="s">
        <v>28</v>
      </c>
      <c r="D1683" s="3" t="s">
        <v>41</v>
      </c>
      <c r="E1683" s="3">
        <v>1</v>
      </c>
      <c r="F1683" s="3">
        <v>53</v>
      </c>
      <c r="G1683" s="3">
        <v>9407.0499999999993</v>
      </c>
      <c r="H1683" s="3">
        <v>9407.0499999999993</v>
      </c>
      <c r="I1683" s="4">
        <v>45708</v>
      </c>
      <c r="J1683" s="4">
        <v>45863</v>
      </c>
      <c r="K1683" s="3" t="s">
        <v>16</v>
      </c>
      <c r="L1683" s="5" t="s">
        <v>21</v>
      </c>
    </row>
    <row r="1684" spans="1:12" ht="14.25" customHeight="1" x14ac:dyDescent="0.3">
      <c r="A1684" s="3" t="s">
        <v>3075</v>
      </c>
      <c r="B1684" s="3" t="s">
        <v>2921</v>
      </c>
      <c r="C1684" s="3" t="s">
        <v>14</v>
      </c>
      <c r="D1684" s="3" t="s">
        <v>41</v>
      </c>
      <c r="E1684" s="3">
        <v>158</v>
      </c>
      <c r="F1684" s="3">
        <v>29</v>
      </c>
      <c r="G1684" s="3">
        <v>5539.64</v>
      </c>
      <c r="H1684" s="3">
        <v>875263.12</v>
      </c>
      <c r="I1684" s="4">
        <v>45681</v>
      </c>
      <c r="J1684" s="4">
        <v>45904</v>
      </c>
      <c r="K1684" s="3" t="s">
        <v>46</v>
      </c>
      <c r="L1684" s="5" t="s">
        <v>33</v>
      </c>
    </row>
    <row r="1685" spans="1:12" ht="14.25" customHeight="1" x14ac:dyDescent="0.3">
      <c r="A1685" s="3" t="s">
        <v>3076</v>
      </c>
      <c r="B1685" s="3" t="s">
        <v>3077</v>
      </c>
      <c r="C1685" s="3" t="s">
        <v>28</v>
      </c>
      <c r="D1685" s="3" t="s">
        <v>53</v>
      </c>
      <c r="E1685" s="3">
        <v>84</v>
      </c>
      <c r="F1685" s="3">
        <v>68</v>
      </c>
      <c r="G1685" s="3">
        <v>6797.71</v>
      </c>
      <c r="H1685" s="3">
        <v>571007.64</v>
      </c>
      <c r="I1685" s="4">
        <v>45835</v>
      </c>
      <c r="J1685" s="4">
        <v>45865</v>
      </c>
      <c r="L1685" s="5" t="s">
        <v>21</v>
      </c>
    </row>
    <row r="1686" spans="1:12" ht="14.25" customHeight="1" x14ac:dyDescent="0.3">
      <c r="A1686" s="3" t="s">
        <v>3078</v>
      </c>
      <c r="B1686" s="3" t="s">
        <v>3079</v>
      </c>
      <c r="C1686" s="3" t="s">
        <v>28</v>
      </c>
      <c r="D1686" s="3" t="s">
        <v>53</v>
      </c>
      <c r="E1686" s="3">
        <v>176</v>
      </c>
      <c r="F1686" s="3">
        <v>22</v>
      </c>
      <c r="G1686" s="3">
        <v>9583.4500000000007</v>
      </c>
      <c r="H1686" s="3">
        <v>1686687.2</v>
      </c>
      <c r="I1686" s="4">
        <v>45669</v>
      </c>
      <c r="J1686" s="4">
        <v>45871</v>
      </c>
      <c r="K1686" s="3" t="s">
        <v>29</v>
      </c>
      <c r="L1686" s="5" t="s">
        <v>17</v>
      </c>
    </row>
    <row r="1687" spans="1:12" ht="14.25" customHeight="1" x14ac:dyDescent="0.3">
      <c r="A1687" s="3" t="s">
        <v>3080</v>
      </c>
      <c r="B1687" s="3" t="s">
        <v>3081</v>
      </c>
      <c r="C1687" s="3" t="s">
        <v>14</v>
      </c>
      <c r="D1687" s="3" t="s">
        <v>53</v>
      </c>
      <c r="E1687" s="3">
        <v>89</v>
      </c>
      <c r="F1687" s="3">
        <v>45</v>
      </c>
      <c r="G1687" s="3">
        <v>6347.59</v>
      </c>
      <c r="H1687" s="3">
        <v>564935.51</v>
      </c>
      <c r="I1687" s="4">
        <v>45716</v>
      </c>
      <c r="J1687" s="4">
        <v>45906</v>
      </c>
      <c r="K1687" s="3" t="s">
        <v>54</v>
      </c>
      <c r="L1687" s="5" t="s">
        <v>30</v>
      </c>
    </row>
    <row r="1688" spans="1:12" ht="14.25" customHeight="1" x14ac:dyDescent="0.3">
      <c r="A1688" s="3" t="s">
        <v>3082</v>
      </c>
      <c r="B1688" s="3" t="s">
        <v>679</v>
      </c>
      <c r="C1688" s="3" t="s">
        <v>40</v>
      </c>
      <c r="D1688" s="3" t="s">
        <v>41</v>
      </c>
      <c r="E1688" s="3">
        <v>122</v>
      </c>
      <c r="F1688" s="3">
        <v>35</v>
      </c>
      <c r="G1688" s="3">
        <v>843.95</v>
      </c>
      <c r="H1688" s="3">
        <v>102961.9</v>
      </c>
      <c r="I1688" s="4">
        <v>45722</v>
      </c>
      <c r="J1688" s="4">
        <v>45896</v>
      </c>
      <c r="K1688" s="3" t="s">
        <v>54</v>
      </c>
      <c r="L1688" s="5" t="s">
        <v>17</v>
      </c>
    </row>
    <row r="1689" spans="1:12" ht="14.25" customHeight="1" x14ac:dyDescent="0.3">
      <c r="A1689" s="3" t="s">
        <v>3083</v>
      </c>
      <c r="B1689" s="3" t="s">
        <v>3084</v>
      </c>
      <c r="C1689" s="3" t="s">
        <v>44</v>
      </c>
      <c r="D1689" s="3" t="s">
        <v>45</v>
      </c>
      <c r="E1689" s="3">
        <v>179</v>
      </c>
      <c r="F1689" s="3">
        <v>66</v>
      </c>
      <c r="G1689" s="3">
        <v>17822.099999999999</v>
      </c>
      <c r="H1689" s="3">
        <v>3190155.9</v>
      </c>
      <c r="I1689" s="4">
        <v>45758</v>
      </c>
      <c r="J1689" s="4">
        <v>45884</v>
      </c>
      <c r="K1689" s="3" t="s">
        <v>25</v>
      </c>
      <c r="L1689" s="5" t="s">
        <v>17</v>
      </c>
    </row>
    <row r="1690" spans="1:12" ht="14.25" customHeight="1" x14ac:dyDescent="0.3">
      <c r="A1690" s="3" t="s">
        <v>1772</v>
      </c>
      <c r="B1690" s="3" t="s">
        <v>3085</v>
      </c>
      <c r="C1690" s="3" t="s">
        <v>40</v>
      </c>
      <c r="D1690" s="3" t="s">
        <v>53</v>
      </c>
      <c r="E1690" s="3">
        <v>54</v>
      </c>
      <c r="F1690" s="3">
        <v>40</v>
      </c>
      <c r="G1690" s="3">
        <v>17393.580000000002</v>
      </c>
      <c r="H1690" s="3">
        <v>939253.32000000007</v>
      </c>
      <c r="I1690" s="4">
        <v>45697</v>
      </c>
      <c r="J1690" s="4">
        <v>45892</v>
      </c>
      <c r="K1690" s="3" t="s">
        <v>54</v>
      </c>
      <c r="L1690" s="5" t="s">
        <v>30</v>
      </c>
    </row>
    <row r="1691" spans="1:12" ht="14.25" customHeight="1" x14ac:dyDescent="0.3">
      <c r="A1691" s="3" t="s">
        <v>3086</v>
      </c>
      <c r="B1691" s="3" t="s">
        <v>1009</v>
      </c>
      <c r="C1691" s="3" t="s">
        <v>14</v>
      </c>
      <c r="D1691" s="3" t="s">
        <v>45</v>
      </c>
      <c r="E1691" s="3">
        <v>89</v>
      </c>
      <c r="F1691" s="3">
        <v>77</v>
      </c>
      <c r="G1691" s="3">
        <v>11476.57</v>
      </c>
      <c r="H1691" s="3">
        <v>1021414.73</v>
      </c>
      <c r="I1691" s="4">
        <v>45744</v>
      </c>
      <c r="J1691" s="4">
        <v>45897</v>
      </c>
      <c r="K1691" s="3" t="s">
        <v>57</v>
      </c>
      <c r="L1691" s="5" t="s">
        <v>30</v>
      </c>
    </row>
    <row r="1692" spans="1:12" ht="14.25" customHeight="1" x14ac:dyDescent="0.3">
      <c r="A1692" s="3" t="s">
        <v>3087</v>
      </c>
      <c r="B1692" s="3" t="s">
        <v>3088</v>
      </c>
      <c r="C1692" s="3" t="s">
        <v>28</v>
      </c>
      <c r="D1692" s="3" t="s">
        <v>41</v>
      </c>
      <c r="E1692" s="3">
        <v>173</v>
      </c>
      <c r="F1692" s="3">
        <v>30</v>
      </c>
      <c r="G1692" s="3">
        <v>7071</v>
      </c>
      <c r="H1692" s="3">
        <v>1223283</v>
      </c>
      <c r="I1692" s="4">
        <v>45824</v>
      </c>
      <c r="J1692" s="4">
        <v>45894</v>
      </c>
      <c r="K1692" s="3" t="s">
        <v>57</v>
      </c>
      <c r="L1692" s="5" t="s">
        <v>30</v>
      </c>
    </row>
    <row r="1693" spans="1:12" ht="14.25" customHeight="1" x14ac:dyDescent="0.3">
      <c r="A1693" s="3" t="s">
        <v>3089</v>
      </c>
      <c r="B1693" s="3" t="s">
        <v>3090</v>
      </c>
      <c r="C1693" s="3" t="s">
        <v>28</v>
      </c>
      <c r="D1693" s="3" t="s">
        <v>41</v>
      </c>
      <c r="E1693" s="3">
        <v>116</v>
      </c>
      <c r="F1693" s="3">
        <v>90</v>
      </c>
      <c r="G1693" s="3">
        <v>3890.24</v>
      </c>
      <c r="H1693" s="3">
        <v>451267.84000000003</v>
      </c>
      <c r="I1693" s="4">
        <v>45677</v>
      </c>
      <c r="J1693" s="4">
        <v>45933</v>
      </c>
      <c r="K1693" s="3" t="s">
        <v>46</v>
      </c>
      <c r="L1693" s="5" t="s">
        <v>30</v>
      </c>
    </row>
    <row r="1694" spans="1:12" ht="14.25" customHeight="1" x14ac:dyDescent="0.3">
      <c r="A1694" s="3" t="s">
        <v>3091</v>
      </c>
      <c r="B1694" s="3" t="s">
        <v>3092</v>
      </c>
      <c r="C1694" s="3" t="s">
        <v>20</v>
      </c>
      <c r="D1694" s="3" t="s">
        <v>15</v>
      </c>
      <c r="E1694" s="3">
        <v>114</v>
      </c>
      <c r="F1694" s="3">
        <v>82</v>
      </c>
      <c r="G1694" s="3">
        <v>548.42999999999995</v>
      </c>
      <c r="H1694" s="3">
        <v>62521.02</v>
      </c>
      <c r="I1694" s="4">
        <v>45788</v>
      </c>
      <c r="J1694" s="4">
        <v>45865</v>
      </c>
      <c r="K1694" s="3" t="s">
        <v>57</v>
      </c>
      <c r="L1694" s="5" t="s">
        <v>58</v>
      </c>
    </row>
    <row r="1695" spans="1:12" ht="14.25" customHeight="1" x14ac:dyDescent="0.3">
      <c r="A1695" s="3" t="s">
        <v>3093</v>
      </c>
      <c r="B1695" s="3" t="s">
        <v>339</v>
      </c>
      <c r="C1695" s="3" t="s">
        <v>44</v>
      </c>
      <c r="D1695" s="3" t="s">
        <v>41</v>
      </c>
      <c r="E1695" s="3">
        <v>57</v>
      </c>
      <c r="F1695" s="3">
        <v>65</v>
      </c>
      <c r="G1695" s="3">
        <v>8788.98</v>
      </c>
      <c r="H1695" s="3">
        <v>500971.86</v>
      </c>
      <c r="I1695" s="4">
        <v>45698</v>
      </c>
      <c r="J1695" s="4">
        <v>45923</v>
      </c>
      <c r="K1695" s="3" t="s">
        <v>16</v>
      </c>
      <c r="L1695" s="5" t="s">
        <v>21</v>
      </c>
    </row>
    <row r="1696" spans="1:12" ht="14.25" customHeight="1" x14ac:dyDescent="0.3">
      <c r="A1696" s="3" t="s">
        <v>3094</v>
      </c>
      <c r="B1696" s="3" t="s">
        <v>3095</v>
      </c>
      <c r="C1696" s="3" t="s">
        <v>20</v>
      </c>
      <c r="D1696" s="3" t="s">
        <v>24</v>
      </c>
      <c r="E1696" s="3">
        <v>8</v>
      </c>
      <c r="F1696" s="3">
        <v>34</v>
      </c>
      <c r="G1696" s="3">
        <v>13691.57</v>
      </c>
      <c r="H1696" s="3">
        <v>109532.56</v>
      </c>
      <c r="I1696" s="4">
        <v>45671</v>
      </c>
      <c r="J1696" s="4">
        <v>45915</v>
      </c>
      <c r="L1696" s="5" t="s">
        <v>33</v>
      </c>
    </row>
    <row r="1697" spans="1:12" ht="14.25" customHeight="1" x14ac:dyDescent="0.3">
      <c r="A1697" s="3" t="s">
        <v>3096</v>
      </c>
      <c r="B1697" s="3" t="s">
        <v>3097</v>
      </c>
      <c r="C1697" s="3" t="s">
        <v>14</v>
      </c>
      <c r="D1697" s="3" t="s">
        <v>24</v>
      </c>
      <c r="E1697" s="3">
        <v>79</v>
      </c>
      <c r="F1697" s="3">
        <v>55</v>
      </c>
      <c r="G1697" s="3">
        <v>3805.23</v>
      </c>
      <c r="H1697" s="3">
        <v>300613.17</v>
      </c>
      <c r="I1697" s="4">
        <v>45806</v>
      </c>
      <c r="J1697" s="4">
        <v>45938</v>
      </c>
      <c r="K1697" s="3" t="s">
        <v>57</v>
      </c>
      <c r="L1697" s="5" t="s">
        <v>33</v>
      </c>
    </row>
    <row r="1698" spans="1:12" ht="14.25" customHeight="1" x14ac:dyDescent="0.3">
      <c r="A1698" s="3" t="s">
        <v>3098</v>
      </c>
      <c r="B1698" s="3" t="s">
        <v>3099</v>
      </c>
      <c r="C1698" s="3" t="s">
        <v>40</v>
      </c>
      <c r="D1698" s="3" t="s">
        <v>15</v>
      </c>
      <c r="E1698" s="3">
        <v>85</v>
      </c>
      <c r="F1698" s="3">
        <v>90</v>
      </c>
      <c r="G1698" s="3">
        <v>11776.58</v>
      </c>
      <c r="H1698" s="3">
        <v>1001009.3</v>
      </c>
      <c r="I1698" s="4">
        <v>45730</v>
      </c>
      <c r="J1698" s="4">
        <v>45874</v>
      </c>
      <c r="K1698" s="3" t="s">
        <v>57</v>
      </c>
      <c r="L1698" s="5" t="s">
        <v>30</v>
      </c>
    </row>
    <row r="1699" spans="1:12" ht="14.25" customHeight="1" x14ac:dyDescent="0.3">
      <c r="A1699" s="3" t="s">
        <v>2910</v>
      </c>
      <c r="B1699" s="3" t="s">
        <v>3100</v>
      </c>
      <c r="C1699" s="3" t="s">
        <v>14</v>
      </c>
      <c r="D1699" s="3" t="s">
        <v>41</v>
      </c>
      <c r="E1699" s="3">
        <v>92</v>
      </c>
      <c r="F1699" s="3">
        <v>99</v>
      </c>
      <c r="G1699" s="3">
        <v>10532.63</v>
      </c>
      <c r="H1699" s="3">
        <v>969001.96</v>
      </c>
      <c r="I1699" s="4">
        <v>45843</v>
      </c>
      <c r="J1699" s="4">
        <v>45897</v>
      </c>
      <c r="K1699" s="3" t="s">
        <v>29</v>
      </c>
      <c r="L1699" s="5" t="s">
        <v>30</v>
      </c>
    </row>
    <row r="1700" spans="1:12" ht="14.25" customHeight="1" x14ac:dyDescent="0.3">
      <c r="A1700" s="3" t="s">
        <v>3101</v>
      </c>
      <c r="B1700" s="3" t="s">
        <v>3102</v>
      </c>
      <c r="C1700" s="3" t="s">
        <v>44</v>
      </c>
      <c r="D1700" s="3" t="s">
        <v>45</v>
      </c>
      <c r="E1700" s="3">
        <v>165</v>
      </c>
      <c r="F1700" s="3">
        <v>50</v>
      </c>
      <c r="G1700" s="3">
        <v>16398.939999999999</v>
      </c>
      <c r="H1700" s="3">
        <v>2705825.1</v>
      </c>
      <c r="I1700" s="4">
        <v>45828</v>
      </c>
      <c r="J1700" s="4">
        <v>45894</v>
      </c>
      <c r="K1700" s="3" t="s">
        <v>16</v>
      </c>
      <c r="L1700" s="5" t="s">
        <v>21</v>
      </c>
    </row>
    <row r="1701" spans="1:12" ht="14.25" customHeight="1" x14ac:dyDescent="0.3">
      <c r="A1701" s="3" t="s">
        <v>3103</v>
      </c>
      <c r="B1701" s="3" t="s">
        <v>3104</v>
      </c>
      <c r="C1701" s="3" t="s">
        <v>40</v>
      </c>
      <c r="D1701" s="3" t="s">
        <v>45</v>
      </c>
      <c r="E1701" s="3">
        <v>90</v>
      </c>
      <c r="F1701" s="3">
        <v>96</v>
      </c>
      <c r="G1701" s="3">
        <v>580.84</v>
      </c>
      <c r="H1701" s="3">
        <v>52275.600000000013</v>
      </c>
      <c r="I1701" s="4">
        <v>45731</v>
      </c>
      <c r="J1701" s="4">
        <v>45911</v>
      </c>
      <c r="K1701" s="3" t="s">
        <v>16</v>
      </c>
      <c r="L1701" s="5" t="s">
        <v>17</v>
      </c>
    </row>
    <row r="1702" spans="1:12" ht="14.25" customHeight="1" x14ac:dyDescent="0.3">
      <c r="A1702" s="3" t="s">
        <v>3105</v>
      </c>
      <c r="B1702" s="3" t="s">
        <v>3106</v>
      </c>
      <c r="C1702" s="3" t="s">
        <v>40</v>
      </c>
      <c r="D1702" s="3" t="s">
        <v>53</v>
      </c>
      <c r="E1702" s="3">
        <v>170</v>
      </c>
      <c r="F1702" s="3">
        <v>91</v>
      </c>
      <c r="G1702" s="3">
        <v>14846.6</v>
      </c>
      <c r="H1702" s="3">
        <v>2523922</v>
      </c>
      <c r="I1702" s="4">
        <v>45679</v>
      </c>
      <c r="J1702" s="4">
        <v>45889</v>
      </c>
      <c r="K1702" s="3" t="s">
        <v>46</v>
      </c>
      <c r="L1702" s="5" t="s">
        <v>21</v>
      </c>
    </row>
    <row r="1703" spans="1:12" ht="14.25" customHeight="1" x14ac:dyDescent="0.3">
      <c r="A1703" s="3" t="s">
        <v>3107</v>
      </c>
      <c r="B1703" s="3" t="s">
        <v>3108</v>
      </c>
      <c r="C1703" s="3" t="s">
        <v>40</v>
      </c>
      <c r="D1703" s="3" t="s">
        <v>24</v>
      </c>
      <c r="E1703" s="3">
        <v>134</v>
      </c>
      <c r="F1703" s="3">
        <v>61</v>
      </c>
      <c r="G1703" s="3">
        <v>7082</v>
      </c>
      <c r="H1703" s="3">
        <v>948988</v>
      </c>
      <c r="I1703" s="4">
        <v>45737</v>
      </c>
      <c r="J1703" s="4">
        <v>45873</v>
      </c>
      <c r="K1703" s="3" t="s">
        <v>16</v>
      </c>
      <c r="L1703" s="5" t="s">
        <v>21</v>
      </c>
    </row>
    <row r="1704" spans="1:12" ht="14.25" customHeight="1" x14ac:dyDescent="0.3">
      <c r="A1704" s="3" t="s">
        <v>3109</v>
      </c>
      <c r="B1704" s="3" t="s">
        <v>371</v>
      </c>
      <c r="C1704" s="3" t="s">
        <v>28</v>
      </c>
      <c r="D1704" s="3" t="s">
        <v>24</v>
      </c>
      <c r="F1704" s="3">
        <v>65</v>
      </c>
      <c r="G1704" s="3">
        <v>6150.98</v>
      </c>
      <c r="I1704" s="4">
        <v>45791</v>
      </c>
      <c r="J1704" s="4">
        <v>45902</v>
      </c>
      <c r="K1704" s="3" t="s">
        <v>25</v>
      </c>
      <c r="L1704" s="5" t="s">
        <v>17</v>
      </c>
    </row>
    <row r="1705" spans="1:12" ht="14.25" customHeight="1" x14ac:dyDescent="0.3">
      <c r="A1705" s="3" t="s">
        <v>3110</v>
      </c>
      <c r="B1705" s="3" t="s">
        <v>3111</v>
      </c>
      <c r="C1705" s="3" t="s">
        <v>28</v>
      </c>
      <c r="D1705" s="3" t="s">
        <v>15</v>
      </c>
      <c r="E1705" s="3">
        <v>128</v>
      </c>
      <c r="F1705" s="3">
        <v>93</v>
      </c>
      <c r="G1705" s="3">
        <v>10281.07</v>
      </c>
      <c r="H1705" s="3">
        <v>1315976.96</v>
      </c>
      <c r="I1705" s="4">
        <v>45732</v>
      </c>
      <c r="J1705" s="4">
        <v>45884</v>
      </c>
      <c r="K1705" s="3" t="s">
        <v>46</v>
      </c>
      <c r="L1705" s="5" t="s">
        <v>33</v>
      </c>
    </row>
    <row r="1706" spans="1:12" ht="14.25" customHeight="1" x14ac:dyDescent="0.3">
      <c r="A1706" s="3" t="s">
        <v>3112</v>
      </c>
      <c r="B1706" s="3" t="s">
        <v>3113</v>
      </c>
      <c r="C1706" s="3" t="s">
        <v>44</v>
      </c>
      <c r="D1706" s="3" t="s">
        <v>15</v>
      </c>
      <c r="E1706" s="3">
        <v>181</v>
      </c>
      <c r="F1706" s="3">
        <v>86</v>
      </c>
      <c r="G1706" s="3">
        <v>12065.01</v>
      </c>
      <c r="H1706" s="3">
        <v>2183766.81</v>
      </c>
      <c r="I1706" s="4">
        <v>45794</v>
      </c>
      <c r="J1706" s="4">
        <v>45927</v>
      </c>
      <c r="L1706" s="5" t="s">
        <v>33</v>
      </c>
    </row>
    <row r="1707" spans="1:12" ht="14.25" customHeight="1" x14ac:dyDescent="0.3">
      <c r="A1707" s="3" t="s">
        <v>3114</v>
      </c>
      <c r="B1707" s="3" t="s">
        <v>625</v>
      </c>
      <c r="C1707" s="3" t="s">
        <v>14</v>
      </c>
      <c r="D1707" s="3" t="s">
        <v>24</v>
      </c>
      <c r="E1707" s="3">
        <v>69</v>
      </c>
      <c r="F1707" s="3">
        <v>72</v>
      </c>
      <c r="G1707" s="3">
        <v>15640.17</v>
      </c>
      <c r="H1707" s="3">
        <v>1079171.73</v>
      </c>
      <c r="I1707" s="4">
        <v>45676</v>
      </c>
      <c r="J1707" s="4">
        <v>45868</v>
      </c>
      <c r="K1707" s="3" t="s">
        <v>54</v>
      </c>
      <c r="L1707" s="5" t="s">
        <v>58</v>
      </c>
    </row>
    <row r="1708" spans="1:12" ht="14.25" customHeight="1" x14ac:dyDescent="0.3">
      <c r="A1708" s="3" t="s">
        <v>3115</v>
      </c>
      <c r="B1708" s="3" t="s">
        <v>3116</v>
      </c>
      <c r="C1708" s="3" t="s">
        <v>14</v>
      </c>
      <c r="D1708" s="3" t="s">
        <v>24</v>
      </c>
      <c r="E1708" s="3">
        <v>1</v>
      </c>
      <c r="F1708" s="3">
        <v>95</v>
      </c>
      <c r="G1708" s="3">
        <v>13472.99</v>
      </c>
      <c r="H1708" s="3">
        <v>13472.99</v>
      </c>
      <c r="I1708" s="4">
        <v>45817</v>
      </c>
      <c r="J1708" s="4">
        <v>45941</v>
      </c>
      <c r="K1708" s="3" t="s">
        <v>54</v>
      </c>
      <c r="L1708" s="5" t="s">
        <v>30</v>
      </c>
    </row>
    <row r="1709" spans="1:12" ht="14.25" customHeight="1" x14ac:dyDescent="0.3">
      <c r="A1709" s="3" t="s">
        <v>3117</v>
      </c>
      <c r="B1709" s="3" t="s">
        <v>3118</v>
      </c>
      <c r="C1709" s="3" t="s">
        <v>14</v>
      </c>
      <c r="D1709" s="3" t="s">
        <v>15</v>
      </c>
      <c r="E1709" s="3">
        <v>111</v>
      </c>
      <c r="F1709" s="3">
        <v>84</v>
      </c>
      <c r="G1709" s="3">
        <v>432.4</v>
      </c>
      <c r="H1709" s="3">
        <v>47996.399999999987</v>
      </c>
      <c r="I1709" s="4">
        <v>45752</v>
      </c>
      <c r="J1709" s="4">
        <v>45908</v>
      </c>
      <c r="L1709" s="5" t="s">
        <v>30</v>
      </c>
    </row>
    <row r="1710" spans="1:12" ht="14.25" customHeight="1" x14ac:dyDescent="0.3">
      <c r="A1710" s="3" t="s">
        <v>3119</v>
      </c>
      <c r="B1710" s="3" t="s">
        <v>3120</v>
      </c>
      <c r="C1710" s="3" t="s">
        <v>28</v>
      </c>
      <c r="D1710" s="3" t="s">
        <v>45</v>
      </c>
      <c r="E1710" s="3">
        <v>128</v>
      </c>
      <c r="F1710" s="3">
        <v>22</v>
      </c>
      <c r="G1710" s="3">
        <v>14258.79</v>
      </c>
      <c r="H1710" s="3">
        <v>1825125.12</v>
      </c>
      <c r="I1710" s="4">
        <v>45669</v>
      </c>
      <c r="J1710" s="4">
        <v>45874</v>
      </c>
      <c r="K1710" s="3" t="s">
        <v>57</v>
      </c>
      <c r="L1710" s="5" t="s">
        <v>58</v>
      </c>
    </row>
    <row r="1711" spans="1:12" ht="14.25" customHeight="1" x14ac:dyDescent="0.3">
      <c r="A1711" s="3" t="s">
        <v>3121</v>
      </c>
      <c r="B1711" s="3" t="s">
        <v>1704</v>
      </c>
      <c r="C1711" s="3" t="s">
        <v>44</v>
      </c>
      <c r="D1711" s="3" t="s">
        <v>15</v>
      </c>
      <c r="E1711" s="3">
        <v>191</v>
      </c>
      <c r="F1711" s="3">
        <v>64</v>
      </c>
      <c r="G1711" s="3">
        <v>18300.96</v>
      </c>
      <c r="H1711" s="3">
        <v>3495483.36</v>
      </c>
      <c r="I1711" s="4">
        <v>45758</v>
      </c>
      <c r="J1711" s="4">
        <v>45892</v>
      </c>
      <c r="K1711" s="3" t="s">
        <v>16</v>
      </c>
      <c r="L1711" s="5" t="s">
        <v>58</v>
      </c>
    </row>
    <row r="1712" spans="1:12" ht="14.25" customHeight="1" x14ac:dyDescent="0.3">
      <c r="A1712" s="3" t="s">
        <v>3122</v>
      </c>
      <c r="B1712" s="3" t="s">
        <v>3123</v>
      </c>
      <c r="C1712" s="3" t="s">
        <v>44</v>
      </c>
      <c r="D1712" s="3" t="s">
        <v>15</v>
      </c>
      <c r="E1712" s="3">
        <v>34</v>
      </c>
      <c r="F1712" s="3">
        <v>43</v>
      </c>
      <c r="G1712" s="3">
        <v>10037.36</v>
      </c>
      <c r="H1712" s="3">
        <v>341270.24</v>
      </c>
      <c r="I1712" s="4">
        <v>45821</v>
      </c>
      <c r="J1712" s="4">
        <v>45873</v>
      </c>
      <c r="K1712" s="3" t="s">
        <v>57</v>
      </c>
      <c r="L1712" s="5" t="s">
        <v>33</v>
      </c>
    </row>
    <row r="1713" spans="1:12" ht="14.25" customHeight="1" x14ac:dyDescent="0.3">
      <c r="A1713" s="3" t="s">
        <v>3124</v>
      </c>
      <c r="B1713" s="3" t="s">
        <v>3125</v>
      </c>
      <c r="C1713" s="3" t="s">
        <v>44</v>
      </c>
      <c r="D1713" s="3" t="s">
        <v>24</v>
      </c>
      <c r="E1713" s="3">
        <v>58</v>
      </c>
      <c r="F1713" s="3">
        <v>73</v>
      </c>
      <c r="G1713" s="3">
        <v>17906.78</v>
      </c>
      <c r="H1713" s="3">
        <v>1038593.24</v>
      </c>
      <c r="I1713" s="4">
        <v>45729</v>
      </c>
      <c r="J1713" s="4">
        <v>45873</v>
      </c>
      <c r="K1713" s="3" t="s">
        <v>46</v>
      </c>
      <c r="L1713" s="5" t="s">
        <v>33</v>
      </c>
    </row>
    <row r="1714" spans="1:12" ht="14.25" customHeight="1" x14ac:dyDescent="0.3">
      <c r="A1714" s="3" t="s">
        <v>3126</v>
      </c>
      <c r="B1714" s="3" t="s">
        <v>3127</v>
      </c>
      <c r="C1714" s="3" t="s">
        <v>20</v>
      </c>
      <c r="D1714" s="3" t="s">
        <v>41</v>
      </c>
      <c r="E1714" s="3">
        <v>10</v>
      </c>
      <c r="F1714" s="3">
        <v>84</v>
      </c>
      <c r="G1714" s="3">
        <v>15108.81</v>
      </c>
      <c r="H1714" s="3">
        <v>151088.1</v>
      </c>
      <c r="I1714" s="4">
        <v>45800</v>
      </c>
      <c r="J1714" s="4">
        <v>45869</v>
      </c>
      <c r="K1714" s="3" t="s">
        <v>54</v>
      </c>
      <c r="L1714" s="5" t="s">
        <v>58</v>
      </c>
    </row>
    <row r="1715" spans="1:12" ht="14.25" customHeight="1" x14ac:dyDescent="0.3">
      <c r="A1715" s="3" t="s">
        <v>3128</v>
      </c>
      <c r="B1715" s="3" t="s">
        <v>3129</v>
      </c>
      <c r="C1715" s="3" t="s">
        <v>28</v>
      </c>
      <c r="D1715" s="3" t="s">
        <v>45</v>
      </c>
      <c r="E1715" s="3">
        <v>42</v>
      </c>
      <c r="G1715" s="3">
        <v>8139.16</v>
      </c>
      <c r="H1715" s="3">
        <v>341844.72</v>
      </c>
      <c r="I1715" s="4">
        <v>45841</v>
      </c>
      <c r="J1715" s="4">
        <v>45883</v>
      </c>
      <c r="K1715" s="3" t="s">
        <v>54</v>
      </c>
      <c r="L1715" s="5" t="s">
        <v>30</v>
      </c>
    </row>
    <row r="1716" spans="1:12" ht="14.25" customHeight="1" x14ac:dyDescent="0.3">
      <c r="A1716" s="3" t="s">
        <v>3130</v>
      </c>
      <c r="B1716" s="3" t="s">
        <v>2129</v>
      </c>
      <c r="C1716" s="3" t="s">
        <v>20</v>
      </c>
      <c r="D1716" s="3" t="s">
        <v>45</v>
      </c>
      <c r="E1716" s="3">
        <v>74</v>
      </c>
      <c r="F1716" s="3">
        <v>60</v>
      </c>
      <c r="G1716" s="3">
        <v>7123.24</v>
      </c>
      <c r="H1716" s="3">
        <v>527119.76</v>
      </c>
      <c r="I1716" s="4">
        <v>45696</v>
      </c>
      <c r="J1716" s="4">
        <v>45900</v>
      </c>
      <c r="K1716" s="3" t="s">
        <v>25</v>
      </c>
      <c r="L1716" s="5" t="s">
        <v>33</v>
      </c>
    </row>
    <row r="1717" spans="1:12" ht="14.25" customHeight="1" x14ac:dyDescent="0.3">
      <c r="A1717" s="3" t="s">
        <v>3131</v>
      </c>
      <c r="B1717" s="3" t="s">
        <v>3132</v>
      </c>
      <c r="C1717" s="3" t="s">
        <v>28</v>
      </c>
      <c r="E1717" s="3">
        <v>6</v>
      </c>
      <c r="F1717" s="3">
        <v>68</v>
      </c>
      <c r="G1717" s="3">
        <v>17921.52</v>
      </c>
      <c r="H1717" s="3">
        <v>107529.12</v>
      </c>
      <c r="I1717" s="4">
        <v>45783</v>
      </c>
      <c r="J1717" s="4">
        <v>45871</v>
      </c>
      <c r="K1717" s="3" t="s">
        <v>29</v>
      </c>
      <c r="L1717" s="5" t="s">
        <v>30</v>
      </c>
    </row>
    <row r="1718" spans="1:12" ht="14.25" customHeight="1" x14ac:dyDescent="0.3">
      <c r="A1718" s="3" t="s">
        <v>3133</v>
      </c>
      <c r="B1718" s="3" t="s">
        <v>3134</v>
      </c>
      <c r="C1718" s="3" t="s">
        <v>44</v>
      </c>
      <c r="D1718" s="3" t="s">
        <v>53</v>
      </c>
      <c r="E1718" s="3">
        <v>175</v>
      </c>
      <c r="F1718" s="3">
        <v>98</v>
      </c>
      <c r="G1718" s="3">
        <v>4152.1499999999996</v>
      </c>
      <c r="H1718" s="3">
        <v>726626.24999999988</v>
      </c>
      <c r="I1718" s="4">
        <v>45796</v>
      </c>
      <c r="J1718" s="4">
        <v>45878</v>
      </c>
      <c r="K1718" s="3" t="s">
        <v>54</v>
      </c>
      <c r="L1718" s="5" t="s">
        <v>30</v>
      </c>
    </row>
    <row r="1719" spans="1:12" ht="14.25" customHeight="1" x14ac:dyDescent="0.3">
      <c r="A1719" s="3" t="s">
        <v>3135</v>
      </c>
      <c r="B1719" s="3" t="s">
        <v>3136</v>
      </c>
      <c r="C1719" s="3" t="s">
        <v>28</v>
      </c>
      <c r="D1719" s="3" t="s">
        <v>45</v>
      </c>
      <c r="E1719" s="3">
        <v>198</v>
      </c>
      <c r="F1719" s="3">
        <v>51</v>
      </c>
      <c r="G1719" s="3">
        <v>19368.12</v>
      </c>
      <c r="H1719" s="3">
        <v>3834887.76</v>
      </c>
      <c r="I1719" s="4">
        <v>45774</v>
      </c>
      <c r="J1719" s="4">
        <v>45915</v>
      </c>
      <c r="K1719" s="3" t="s">
        <v>16</v>
      </c>
      <c r="L1719" s="5" t="s">
        <v>17</v>
      </c>
    </row>
    <row r="1720" spans="1:12" ht="14.25" customHeight="1" x14ac:dyDescent="0.3">
      <c r="A1720" s="3" t="s">
        <v>3137</v>
      </c>
      <c r="B1720" s="3" t="s">
        <v>611</v>
      </c>
      <c r="C1720" s="3" t="s">
        <v>28</v>
      </c>
      <c r="D1720" s="3" t="s">
        <v>45</v>
      </c>
      <c r="E1720" s="3">
        <v>31</v>
      </c>
      <c r="F1720" s="3">
        <v>47</v>
      </c>
      <c r="G1720" s="3">
        <v>10441.67</v>
      </c>
      <c r="H1720" s="3">
        <v>323691.77</v>
      </c>
      <c r="I1720" s="4">
        <v>45680</v>
      </c>
      <c r="J1720" s="4">
        <v>45866</v>
      </c>
      <c r="K1720" s="3" t="s">
        <v>46</v>
      </c>
      <c r="L1720" s="5" t="s">
        <v>21</v>
      </c>
    </row>
    <row r="1721" spans="1:12" ht="14.25" customHeight="1" x14ac:dyDescent="0.3">
      <c r="A1721" s="3" t="s">
        <v>3138</v>
      </c>
      <c r="B1721" s="3" t="s">
        <v>755</v>
      </c>
      <c r="C1721" s="3" t="s">
        <v>14</v>
      </c>
      <c r="D1721" s="3" t="s">
        <v>24</v>
      </c>
      <c r="E1721" s="3">
        <v>55</v>
      </c>
      <c r="F1721" s="3">
        <v>54</v>
      </c>
      <c r="G1721" s="3">
        <v>6109.51</v>
      </c>
      <c r="H1721" s="3">
        <v>336023.05</v>
      </c>
      <c r="I1721" s="4">
        <v>45799</v>
      </c>
      <c r="J1721" s="4">
        <v>45900</v>
      </c>
      <c r="K1721" s="3" t="s">
        <v>29</v>
      </c>
      <c r="L1721" s="5" t="s">
        <v>33</v>
      </c>
    </row>
    <row r="1722" spans="1:12" ht="14.25" customHeight="1" x14ac:dyDescent="0.3">
      <c r="A1722" s="3" t="s">
        <v>3139</v>
      </c>
      <c r="B1722" s="3" t="s">
        <v>3140</v>
      </c>
      <c r="C1722" s="3" t="s">
        <v>14</v>
      </c>
      <c r="D1722" s="3" t="s">
        <v>53</v>
      </c>
      <c r="E1722" s="3">
        <v>182</v>
      </c>
      <c r="F1722" s="3">
        <v>99</v>
      </c>
      <c r="G1722" s="3">
        <v>8487.7199999999993</v>
      </c>
      <c r="H1722" s="3">
        <v>1544765.04</v>
      </c>
      <c r="I1722" s="4">
        <v>45840</v>
      </c>
      <c r="J1722" s="4">
        <v>45857</v>
      </c>
      <c r="L1722" s="5" t="s">
        <v>21</v>
      </c>
    </row>
    <row r="1723" spans="1:12" ht="14.25" customHeight="1" x14ac:dyDescent="0.3">
      <c r="A1723" s="3" t="s">
        <v>3141</v>
      </c>
      <c r="B1723" s="3" t="s">
        <v>3142</v>
      </c>
      <c r="C1723" s="3" t="s">
        <v>40</v>
      </c>
      <c r="E1723" s="3">
        <v>68</v>
      </c>
      <c r="F1723" s="3">
        <v>70</v>
      </c>
      <c r="G1723" s="3">
        <v>2649.89</v>
      </c>
      <c r="H1723" s="3">
        <v>180192.52</v>
      </c>
      <c r="I1723" s="4">
        <v>45741</v>
      </c>
      <c r="J1723" s="4">
        <v>45852</v>
      </c>
      <c r="K1723" s="3" t="s">
        <v>54</v>
      </c>
      <c r="L1723" s="5" t="s">
        <v>33</v>
      </c>
    </row>
    <row r="1724" spans="1:12" ht="14.25" customHeight="1" x14ac:dyDescent="0.3">
      <c r="A1724" s="3" t="s">
        <v>3143</v>
      </c>
      <c r="B1724" s="3" t="s">
        <v>3144</v>
      </c>
      <c r="C1724" s="3" t="s">
        <v>28</v>
      </c>
      <c r="D1724" s="3" t="s">
        <v>53</v>
      </c>
      <c r="E1724" s="3">
        <v>108</v>
      </c>
      <c r="F1724" s="3">
        <v>72</v>
      </c>
      <c r="G1724" s="3">
        <v>10922.4</v>
      </c>
      <c r="H1724" s="3">
        <v>1179619.2</v>
      </c>
      <c r="I1724" s="4">
        <v>45782</v>
      </c>
      <c r="J1724" s="4">
        <v>45928</v>
      </c>
      <c r="K1724" s="3" t="s">
        <v>54</v>
      </c>
      <c r="L1724" s="5" t="s">
        <v>58</v>
      </c>
    </row>
    <row r="1725" spans="1:12" ht="14.25" customHeight="1" x14ac:dyDescent="0.3">
      <c r="A1725" s="3" t="s">
        <v>3145</v>
      </c>
      <c r="B1725" s="3" t="s">
        <v>3146</v>
      </c>
      <c r="C1725" s="3" t="s">
        <v>20</v>
      </c>
      <c r="D1725" s="3" t="s">
        <v>45</v>
      </c>
      <c r="E1725" s="3">
        <v>177</v>
      </c>
      <c r="F1725" s="3">
        <v>99</v>
      </c>
      <c r="G1725" s="3">
        <v>13133.62</v>
      </c>
      <c r="H1725" s="3">
        <v>2324650.7400000002</v>
      </c>
      <c r="I1725" s="4">
        <v>45842</v>
      </c>
      <c r="J1725" s="4">
        <v>45887</v>
      </c>
      <c r="K1725" s="3" t="s">
        <v>54</v>
      </c>
      <c r="L1725" s="5" t="s">
        <v>21</v>
      </c>
    </row>
    <row r="1726" spans="1:12" ht="14.25" customHeight="1" x14ac:dyDescent="0.3">
      <c r="A1726" s="3" t="s">
        <v>3147</v>
      </c>
      <c r="B1726" s="3" t="s">
        <v>3148</v>
      </c>
      <c r="C1726" s="3" t="s">
        <v>28</v>
      </c>
      <c r="E1726" s="3">
        <v>20</v>
      </c>
      <c r="F1726" s="3">
        <v>63</v>
      </c>
      <c r="G1726" s="3">
        <v>12593.24</v>
      </c>
      <c r="H1726" s="3">
        <v>251864.8</v>
      </c>
      <c r="I1726" s="4">
        <v>45765</v>
      </c>
      <c r="J1726" s="4">
        <v>45873</v>
      </c>
      <c r="K1726" s="3" t="s">
        <v>46</v>
      </c>
      <c r="L1726" s="5" t="s">
        <v>58</v>
      </c>
    </row>
    <row r="1727" spans="1:12" ht="14.25" customHeight="1" x14ac:dyDescent="0.3">
      <c r="A1727" s="3" t="s">
        <v>3149</v>
      </c>
      <c r="B1727" s="3" t="s">
        <v>3150</v>
      </c>
      <c r="C1727" s="3" t="s">
        <v>44</v>
      </c>
      <c r="D1727" s="3" t="s">
        <v>24</v>
      </c>
      <c r="E1727" s="3">
        <v>53</v>
      </c>
      <c r="F1727" s="3">
        <v>36</v>
      </c>
      <c r="G1727" s="3">
        <v>17824.93</v>
      </c>
      <c r="H1727" s="3">
        <v>944721.29</v>
      </c>
      <c r="I1727" s="4">
        <v>45771</v>
      </c>
      <c r="J1727" s="4">
        <v>45867</v>
      </c>
      <c r="K1727" s="3" t="s">
        <v>57</v>
      </c>
      <c r="L1727" s="5" t="s">
        <v>17</v>
      </c>
    </row>
    <row r="1728" spans="1:12" ht="14.25" customHeight="1" x14ac:dyDescent="0.3">
      <c r="A1728" s="3" t="s">
        <v>3151</v>
      </c>
      <c r="B1728" s="3" t="s">
        <v>3152</v>
      </c>
      <c r="C1728" s="3" t="s">
        <v>20</v>
      </c>
      <c r="D1728" s="3" t="s">
        <v>15</v>
      </c>
      <c r="E1728" s="3">
        <v>72</v>
      </c>
      <c r="F1728" s="3">
        <v>97</v>
      </c>
      <c r="G1728" s="3">
        <v>6867.89</v>
      </c>
      <c r="H1728" s="3">
        <v>494488.08</v>
      </c>
      <c r="I1728" s="4">
        <v>45731</v>
      </c>
      <c r="J1728" s="4">
        <v>45940</v>
      </c>
      <c r="K1728" s="3" t="s">
        <v>46</v>
      </c>
      <c r="L1728" s="5" t="s">
        <v>17</v>
      </c>
    </row>
    <row r="1729" spans="1:12" ht="14.25" customHeight="1" x14ac:dyDescent="0.3">
      <c r="A1729" s="3" t="s">
        <v>3153</v>
      </c>
      <c r="B1729" s="3" t="s">
        <v>3154</v>
      </c>
      <c r="C1729" s="3" t="s">
        <v>20</v>
      </c>
      <c r="D1729" s="3" t="s">
        <v>41</v>
      </c>
      <c r="E1729" s="3">
        <v>175</v>
      </c>
      <c r="F1729" s="3">
        <v>33</v>
      </c>
      <c r="G1729" s="3">
        <v>19600.11</v>
      </c>
      <c r="H1729" s="3">
        <v>3430019.25</v>
      </c>
      <c r="I1729" s="4">
        <v>45811</v>
      </c>
      <c r="J1729" s="4">
        <v>45941</v>
      </c>
      <c r="K1729" s="3" t="s">
        <v>29</v>
      </c>
      <c r="L1729" s="5" t="s">
        <v>17</v>
      </c>
    </row>
    <row r="1730" spans="1:12" ht="14.25" customHeight="1" x14ac:dyDescent="0.3">
      <c r="A1730" s="3" t="s">
        <v>3155</v>
      </c>
      <c r="B1730" s="3" t="s">
        <v>3156</v>
      </c>
      <c r="C1730" s="3" t="s">
        <v>28</v>
      </c>
      <c r="D1730" s="3" t="s">
        <v>45</v>
      </c>
      <c r="E1730" s="3">
        <v>185</v>
      </c>
      <c r="F1730" s="3">
        <v>77</v>
      </c>
      <c r="G1730" s="3">
        <v>4910.12</v>
      </c>
      <c r="H1730" s="3">
        <v>908372.2</v>
      </c>
      <c r="I1730" s="4">
        <v>45808</v>
      </c>
      <c r="J1730" s="4">
        <v>45874</v>
      </c>
      <c r="K1730" s="3" t="s">
        <v>46</v>
      </c>
      <c r="L1730" s="5" t="s">
        <v>21</v>
      </c>
    </row>
    <row r="1731" spans="1:12" ht="14.25" customHeight="1" x14ac:dyDescent="0.3">
      <c r="A1731" s="3" t="s">
        <v>1216</v>
      </c>
      <c r="B1731" s="3" t="s">
        <v>3157</v>
      </c>
      <c r="C1731" s="3" t="s">
        <v>44</v>
      </c>
      <c r="D1731" s="3" t="s">
        <v>45</v>
      </c>
      <c r="E1731" s="3">
        <v>40</v>
      </c>
      <c r="F1731" s="3">
        <v>35</v>
      </c>
      <c r="G1731" s="3">
        <v>8994.51</v>
      </c>
      <c r="H1731" s="3">
        <v>359780.4</v>
      </c>
      <c r="I1731" s="4">
        <v>45815</v>
      </c>
      <c r="J1731" s="4">
        <v>45855</v>
      </c>
      <c r="K1731" s="3" t="s">
        <v>46</v>
      </c>
      <c r="L1731" s="5" t="s">
        <v>17</v>
      </c>
    </row>
    <row r="1732" spans="1:12" ht="14.25" customHeight="1" x14ac:dyDescent="0.3">
      <c r="A1732" s="3" t="s">
        <v>3158</v>
      </c>
      <c r="B1732" s="3" t="s">
        <v>3159</v>
      </c>
      <c r="C1732" s="3" t="s">
        <v>20</v>
      </c>
      <c r="D1732" s="3" t="s">
        <v>24</v>
      </c>
      <c r="E1732" s="3">
        <v>134</v>
      </c>
      <c r="F1732" s="3">
        <v>33</v>
      </c>
      <c r="G1732" s="3">
        <v>8783.41</v>
      </c>
      <c r="H1732" s="3">
        <v>1176976.94</v>
      </c>
      <c r="I1732" s="4">
        <v>45842</v>
      </c>
      <c r="J1732" s="4">
        <v>45907</v>
      </c>
      <c r="K1732" s="3" t="s">
        <v>16</v>
      </c>
      <c r="L1732" s="5" t="s">
        <v>30</v>
      </c>
    </row>
    <row r="1733" spans="1:12" ht="14.25" customHeight="1" x14ac:dyDescent="0.3">
      <c r="A1733" s="3" t="s">
        <v>3160</v>
      </c>
      <c r="B1733" s="3" t="s">
        <v>2833</v>
      </c>
      <c r="C1733" s="3" t="s">
        <v>28</v>
      </c>
      <c r="D1733" s="3" t="s">
        <v>45</v>
      </c>
      <c r="E1733" s="3">
        <v>105</v>
      </c>
      <c r="F1733" s="3">
        <v>51</v>
      </c>
      <c r="G1733" s="3">
        <v>18817.98</v>
      </c>
      <c r="H1733" s="3">
        <v>1975887.9</v>
      </c>
      <c r="I1733" s="4">
        <v>45714</v>
      </c>
      <c r="J1733" s="4">
        <v>45889</v>
      </c>
      <c r="K1733" s="3" t="s">
        <v>16</v>
      </c>
      <c r="L1733" s="5" t="s">
        <v>17</v>
      </c>
    </row>
    <row r="1734" spans="1:12" ht="14.25" customHeight="1" x14ac:dyDescent="0.3">
      <c r="A1734" s="3" t="s">
        <v>3161</v>
      </c>
      <c r="B1734" s="3" t="s">
        <v>3162</v>
      </c>
      <c r="C1734" s="3" t="s">
        <v>44</v>
      </c>
      <c r="D1734" s="3" t="s">
        <v>24</v>
      </c>
      <c r="E1734" s="3">
        <v>136</v>
      </c>
      <c r="F1734" s="3">
        <v>68</v>
      </c>
      <c r="G1734" s="3">
        <v>5094.1099999999997</v>
      </c>
      <c r="H1734" s="3">
        <v>692798.96</v>
      </c>
      <c r="I1734" s="4">
        <v>45744</v>
      </c>
      <c r="J1734" s="4">
        <v>45937</v>
      </c>
      <c r="K1734" s="3" t="s">
        <v>46</v>
      </c>
      <c r="L1734" s="5" t="s">
        <v>17</v>
      </c>
    </row>
    <row r="1735" spans="1:12" ht="14.25" customHeight="1" x14ac:dyDescent="0.3">
      <c r="A1735" s="3" t="s">
        <v>1780</v>
      </c>
      <c r="B1735" s="3" t="s">
        <v>3163</v>
      </c>
      <c r="C1735" s="3" t="s">
        <v>14</v>
      </c>
      <c r="E1735" s="3">
        <v>145</v>
      </c>
      <c r="F1735" s="3">
        <v>28</v>
      </c>
      <c r="G1735" s="3">
        <v>5465.05</v>
      </c>
      <c r="H1735" s="3">
        <v>792432.25</v>
      </c>
      <c r="I1735" s="4">
        <v>45760</v>
      </c>
      <c r="J1735" s="4">
        <v>45863</v>
      </c>
      <c r="K1735" s="3" t="s">
        <v>16</v>
      </c>
      <c r="L1735" s="5" t="s">
        <v>21</v>
      </c>
    </row>
    <row r="1736" spans="1:12" ht="14.25" customHeight="1" x14ac:dyDescent="0.3">
      <c r="A1736" s="3" t="s">
        <v>3164</v>
      </c>
      <c r="B1736" s="3" t="s">
        <v>3165</v>
      </c>
      <c r="C1736" s="3" t="s">
        <v>28</v>
      </c>
      <c r="D1736" s="3" t="s">
        <v>15</v>
      </c>
      <c r="E1736" s="3">
        <v>152</v>
      </c>
      <c r="F1736" s="3">
        <v>34</v>
      </c>
      <c r="G1736" s="3">
        <v>6348.64</v>
      </c>
      <c r="H1736" s="3">
        <v>964993.28</v>
      </c>
      <c r="I1736" s="4">
        <v>45762</v>
      </c>
      <c r="J1736" s="4">
        <v>45876</v>
      </c>
      <c r="K1736" s="3" t="s">
        <v>57</v>
      </c>
      <c r="L1736" s="5" t="s">
        <v>30</v>
      </c>
    </row>
    <row r="1737" spans="1:12" ht="14.25" customHeight="1" x14ac:dyDescent="0.3">
      <c r="A1737" s="3" t="s">
        <v>2523</v>
      </c>
      <c r="B1737" s="3" t="s">
        <v>3166</v>
      </c>
      <c r="C1737" s="3" t="s">
        <v>28</v>
      </c>
      <c r="D1737" s="3" t="s">
        <v>53</v>
      </c>
      <c r="E1737" s="3">
        <v>156</v>
      </c>
      <c r="F1737" s="3">
        <v>98</v>
      </c>
      <c r="G1737" s="3">
        <v>7537.66</v>
      </c>
      <c r="H1737" s="3">
        <v>1175874.96</v>
      </c>
      <c r="I1737" s="4">
        <v>45744</v>
      </c>
      <c r="J1737" s="4">
        <v>45880</v>
      </c>
      <c r="K1737" s="3" t="s">
        <v>46</v>
      </c>
      <c r="L1737" s="5" t="s">
        <v>58</v>
      </c>
    </row>
    <row r="1738" spans="1:12" ht="14.25" customHeight="1" x14ac:dyDescent="0.3">
      <c r="A1738" s="3" t="s">
        <v>2489</v>
      </c>
      <c r="B1738" s="3" t="s">
        <v>3167</v>
      </c>
      <c r="C1738" s="3" t="s">
        <v>28</v>
      </c>
      <c r="D1738" s="3" t="s">
        <v>53</v>
      </c>
      <c r="E1738" s="3">
        <v>176</v>
      </c>
      <c r="F1738" s="3">
        <v>63</v>
      </c>
      <c r="G1738" s="3">
        <v>17968.02</v>
      </c>
      <c r="H1738" s="3">
        <v>3162371.52</v>
      </c>
      <c r="I1738" s="4">
        <v>45706</v>
      </c>
      <c r="J1738" s="4">
        <v>45901</v>
      </c>
      <c r="K1738" s="3" t="s">
        <v>16</v>
      </c>
      <c r="L1738" s="5" t="s">
        <v>33</v>
      </c>
    </row>
    <row r="1739" spans="1:12" ht="14.25" customHeight="1" x14ac:dyDescent="0.3">
      <c r="A1739" s="3" t="s">
        <v>3168</v>
      </c>
      <c r="B1739" s="3" t="s">
        <v>1752</v>
      </c>
      <c r="C1739" s="3" t="s">
        <v>20</v>
      </c>
      <c r="D1739" s="3" t="s">
        <v>41</v>
      </c>
      <c r="E1739" s="3">
        <v>13</v>
      </c>
      <c r="F1739" s="3">
        <v>22</v>
      </c>
      <c r="G1739" s="3">
        <v>8133.68</v>
      </c>
      <c r="H1739" s="3">
        <v>105737.84</v>
      </c>
      <c r="I1739" s="4">
        <v>45733</v>
      </c>
      <c r="J1739" s="4">
        <v>45855</v>
      </c>
      <c r="K1739" s="3" t="s">
        <v>16</v>
      </c>
      <c r="L1739" s="5" t="s">
        <v>33</v>
      </c>
    </row>
    <row r="1740" spans="1:12" ht="14.25" customHeight="1" x14ac:dyDescent="0.3">
      <c r="A1740" s="3" t="s">
        <v>3169</v>
      </c>
      <c r="B1740" s="3" t="s">
        <v>3170</v>
      </c>
      <c r="C1740" s="3" t="s">
        <v>14</v>
      </c>
      <c r="D1740" s="3" t="s">
        <v>45</v>
      </c>
      <c r="E1740" s="3">
        <v>105</v>
      </c>
      <c r="F1740" s="3">
        <v>83</v>
      </c>
      <c r="G1740" s="3">
        <v>971.62</v>
      </c>
      <c r="H1740" s="3">
        <v>102020.1</v>
      </c>
      <c r="I1740" s="4">
        <v>45681</v>
      </c>
      <c r="J1740" s="4">
        <v>45904</v>
      </c>
      <c r="L1740" s="5" t="s">
        <v>33</v>
      </c>
    </row>
    <row r="1741" spans="1:12" ht="14.25" customHeight="1" x14ac:dyDescent="0.3">
      <c r="A1741" s="3" t="s">
        <v>3171</v>
      </c>
      <c r="B1741" s="3" t="s">
        <v>3172</v>
      </c>
      <c r="C1741" s="3" t="s">
        <v>20</v>
      </c>
      <c r="D1741" s="3" t="s">
        <v>45</v>
      </c>
      <c r="E1741" s="3">
        <v>111</v>
      </c>
      <c r="F1741" s="3">
        <v>76</v>
      </c>
      <c r="G1741" s="3">
        <v>4268.05</v>
      </c>
      <c r="H1741" s="3">
        <v>473753.55</v>
      </c>
      <c r="I1741" s="4">
        <v>45715</v>
      </c>
      <c r="J1741" s="4">
        <v>45892</v>
      </c>
      <c r="K1741" s="3" t="s">
        <v>54</v>
      </c>
      <c r="L1741" s="5" t="s">
        <v>33</v>
      </c>
    </row>
    <row r="1742" spans="1:12" ht="14.25" customHeight="1" x14ac:dyDescent="0.3">
      <c r="A1742" s="3" t="s">
        <v>3173</v>
      </c>
      <c r="B1742" s="3" t="s">
        <v>2458</v>
      </c>
      <c r="C1742" s="3" t="s">
        <v>28</v>
      </c>
      <c r="D1742" s="3" t="s">
        <v>53</v>
      </c>
      <c r="E1742" s="3">
        <v>91</v>
      </c>
      <c r="F1742" s="3">
        <v>71</v>
      </c>
      <c r="G1742" s="3">
        <v>18320.5</v>
      </c>
      <c r="H1742" s="3">
        <v>1667165.5</v>
      </c>
      <c r="I1742" s="4">
        <v>45812</v>
      </c>
      <c r="J1742" s="4">
        <v>45940</v>
      </c>
      <c r="K1742" s="3" t="s">
        <v>25</v>
      </c>
      <c r="L1742" s="5" t="s">
        <v>33</v>
      </c>
    </row>
    <row r="1743" spans="1:12" ht="14.25" customHeight="1" x14ac:dyDescent="0.3">
      <c r="A1743" s="3" t="s">
        <v>3174</v>
      </c>
      <c r="B1743" s="3" t="s">
        <v>3175</v>
      </c>
      <c r="C1743" s="3" t="s">
        <v>20</v>
      </c>
      <c r="D1743" s="3" t="s">
        <v>41</v>
      </c>
      <c r="F1743" s="3">
        <v>88</v>
      </c>
      <c r="G1743" s="3">
        <v>19549.89</v>
      </c>
      <c r="I1743" s="4">
        <v>45742</v>
      </c>
      <c r="J1743" s="4">
        <v>45925</v>
      </c>
      <c r="K1743" s="3" t="s">
        <v>57</v>
      </c>
      <c r="L1743" s="5" t="s">
        <v>33</v>
      </c>
    </row>
    <row r="1744" spans="1:12" ht="14.25" customHeight="1" x14ac:dyDescent="0.3">
      <c r="A1744" s="3" t="s">
        <v>2291</v>
      </c>
      <c r="B1744" s="3" t="s">
        <v>3176</v>
      </c>
      <c r="C1744" s="3" t="s">
        <v>28</v>
      </c>
      <c r="D1744" s="3" t="s">
        <v>41</v>
      </c>
      <c r="E1744" s="3">
        <v>31</v>
      </c>
      <c r="F1744" s="3">
        <v>52</v>
      </c>
      <c r="G1744" s="3">
        <v>6023.49</v>
      </c>
      <c r="H1744" s="3">
        <v>186728.19</v>
      </c>
      <c r="I1744" s="4">
        <v>45732</v>
      </c>
      <c r="J1744" s="4">
        <v>45857</v>
      </c>
      <c r="K1744" s="3" t="s">
        <v>46</v>
      </c>
      <c r="L1744" s="5" t="s">
        <v>33</v>
      </c>
    </row>
    <row r="1745" spans="1:12" ht="14.25" customHeight="1" x14ac:dyDescent="0.3">
      <c r="A1745" s="3" t="s">
        <v>1159</v>
      </c>
      <c r="B1745" s="3" t="s">
        <v>247</v>
      </c>
      <c r="C1745" s="3" t="s">
        <v>44</v>
      </c>
      <c r="D1745" s="3" t="s">
        <v>41</v>
      </c>
      <c r="E1745" s="3">
        <v>113</v>
      </c>
      <c r="F1745" s="3">
        <v>95</v>
      </c>
      <c r="G1745" s="3">
        <v>15645.49</v>
      </c>
      <c r="H1745" s="3">
        <v>1767940.37</v>
      </c>
      <c r="I1745" s="4">
        <v>45691</v>
      </c>
      <c r="J1745" s="4">
        <v>45892</v>
      </c>
      <c r="K1745" s="3" t="s">
        <v>46</v>
      </c>
      <c r="L1745" s="5" t="s">
        <v>21</v>
      </c>
    </row>
    <row r="1746" spans="1:12" ht="14.25" customHeight="1" x14ac:dyDescent="0.3">
      <c r="A1746" s="3" t="s">
        <v>3177</v>
      </c>
      <c r="B1746" s="3" t="s">
        <v>3178</v>
      </c>
      <c r="C1746" s="3" t="s">
        <v>44</v>
      </c>
      <c r="D1746" s="3" t="s">
        <v>24</v>
      </c>
      <c r="E1746" s="3">
        <v>184</v>
      </c>
      <c r="F1746" s="3">
        <v>49</v>
      </c>
      <c r="G1746" s="3">
        <v>1895.94</v>
      </c>
      <c r="H1746" s="3">
        <v>348852.96</v>
      </c>
      <c r="I1746" s="4">
        <v>45850</v>
      </c>
      <c r="J1746" s="4">
        <v>45866</v>
      </c>
      <c r="K1746" s="3" t="s">
        <v>16</v>
      </c>
      <c r="L1746" s="5" t="s">
        <v>58</v>
      </c>
    </row>
    <row r="1747" spans="1:12" ht="14.25" customHeight="1" x14ac:dyDescent="0.3">
      <c r="A1747" s="3" t="s">
        <v>2450</v>
      </c>
      <c r="B1747" s="3" t="s">
        <v>3179</v>
      </c>
      <c r="C1747" s="3" t="s">
        <v>14</v>
      </c>
      <c r="E1747" s="3">
        <v>24</v>
      </c>
      <c r="F1747" s="3">
        <v>70</v>
      </c>
      <c r="G1747" s="3">
        <v>3372.44</v>
      </c>
      <c r="H1747" s="3">
        <v>80938.559999999998</v>
      </c>
      <c r="I1747" s="4">
        <v>45756</v>
      </c>
      <c r="J1747" s="4">
        <v>45923</v>
      </c>
      <c r="L1747" s="5" t="s">
        <v>17</v>
      </c>
    </row>
    <row r="1748" spans="1:12" ht="14.25" customHeight="1" x14ac:dyDescent="0.3">
      <c r="A1748" s="3" t="s">
        <v>3180</v>
      </c>
      <c r="B1748" s="3" t="s">
        <v>3181</v>
      </c>
      <c r="C1748" s="3" t="s">
        <v>28</v>
      </c>
      <c r="D1748" s="3" t="s">
        <v>24</v>
      </c>
      <c r="E1748" s="3">
        <v>162</v>
      </c>
      <c r="F1748" s="3">
        <v>74</v>
      </c>
      <c r="G1748" s="3">
        <v>1134.24</v>
      </c>
      <c r="H1748" s="3">
        <v>183746.88</v>
      </c>
      <c r="I1748" s="4">
        <v>45782</v>
      </c>
      <c r="J1748" s="4">
        <v>45906</v>
      </c>
      <c r="K1748" s="3" t="s">
        <v>57</v>
      </c>
      <c r="L1748" s="5" t="s">
        <v>30</v>
      </c>
    </row>
    <row r="1749" spans="1:12" ht="14.25" customHeight="1" x14ac:dyDescent="0.3">
      <c r="A1749" s="3" t="s">
        <v>3182</v>
      </c>
      <c r="B1749" s="3" t="s">
        <v>741</v>
      </c>
      <c r="C1749" s="3" t="s">
        <v>20</v>
      </c>
      <c r="D1749" s="3" t="s">
        <v>41</v>
      </c>
      <c r="E1749" s="3">
        <v>40</v>
      </c>
      <c r="F1749" s="3">
        <v>63</v>
      </c>
      <c r="G1749" s="3">
        <v>2451.54</v>
      </c>
      <c r="H1749" s="3">
        <v>98061.6</v>
      </c>
      <c r="I1749" s="4">
        <v>45747</v>
      </c>
      <c r="J1749" s="4">
        <v>45882</v>
      </c>
      <c r="K1749" s="3" t="s">
        <v>25</v>
      </c>
      <c r="L1749" s="5" t="s">
        <v>30</v>
      </c>
    </row>
    <row r="1750" spans="1:12" ht="14.25" customHeight="1" x14ac:dyDescent="0.3">
      <c r="A1750" s="3" t="s">
        <v>3183</v>
      </c>
      <c r="B1750" s="3" t="s">
        <v>3184</v>
      </c>
      <c r="C1750" s="3" t="s">
        <v>44</v>
      </c>
      <c r="D1750" s="3" t="s">
        <v>53</v>
      </c>
      <c r="E1750" s="3">
        <v>76</v>
      </c>
      <c r="F1750" s="3">
        <v>88</v>
      </c>
      <c r="G1750" s="3">
        <v>8945.44</v>
      </c>
      <c r="H1750" s="3">
        <v>679853.44000000006</v>
      </c>
      <c r="I1750" s="4">
        <v>45703</v>
      </c>
      <c r="J1750" s="4">
        <v>45938</v>
      </c>
      <c r="K1750" s="3" t="s">
        <v>57</v>
      </c>
      <c r="L1750" s="5" t="s">
        <v>33</v>
      </c>
    </row>
    <row r="1751" spans="1:12" ht="14.25" customHeight="1" x14ac:dyDescent="0.3">
      <c r="A1751" s="3" t="s">
        <v>3185</v>
      </c>
      <c r="B1751" s="3" t="s">
        <v>1181</v>
      </c>
      <c r="C1751" s="3" t="s">
        <v>40</v>
      </c>
      <c r="D1751" s="3" t="s">
        <v>24</v>
      </c>
      <c r="E1751" s="3">
        <v>55</v>
      </c>
      <c r="F1751" s="3">
        <v>62</v>
      </c>
      <c r="G1751" s="3">
        <v>7248.09</v>
      </c>
      <c r="H1751" s="3">
        <v>398644.95</v>
      </c>
      <c r="I1751" s="4">
        <v>45694</v>
      </c>
      <c r="J1751" s="4">
        <v>45875</v>
      </c>
      <c r="K1751" s="3" t="s">
        <v>16</v>
      </c>
      <c r="L1751" s="5" t="s">
        <v>21</v>
      </c>
    </row>
    <row r="1752" spans="1:12" ht="14.25" customHeight="1" x14ac:dyDescent="0.3">
      <c r="A1752" s="3" t="s">
        <v>3186</v>
      </c>
      <c r="B1752" s="3" t="s">
        <v>3187</v>
      </c>
      <c r="C1752" s="3" t="s">
        <v>28</v>
      </c>
      <c r="D1752" s="3" t="s">
        <v>15</v>
      </c>
      <c r="E1752" s="3">
        <v>29</v>
      </c>
      <c r="F1752" s="3">
        <v>90</v>
      </c>
      <c r="G1752" s="3">
        <v>2599.85</v>
      </c>
      <c r="H1752" s="3">
        <v>75395.649999999994</v>
      </c>
      <c r="I1752" s="4">
        <v>45690</v>
      </c>
      <c r="J1752" s="4">
        <v>45911</v>
      </c>
      <c r="K1752" s="3" t="s">
        <v>25</v>
      </c>
      <c r="L1752" s="5" t="s">
        <v>58</v>
      </c>
    </row>
    <row r="1753" spans="1:12" ht="14.25" customHeight="1" x14ac:dyDescent="0.3">
      <c r="A1753" s="3" t="s">
        <v>3188</v>
      </c>
      <c r="B1753" s="3" t="s">
        <v>3189</v>
      </c>
      <c r="C1753" s="3" t="s">
        <v>40</v>
      </c>
      <c r="D1753" s="3" t="s">
        <v>41</v>
      </c>
      <c r="E1753" s="3">
        <v>54</v>
      </c>
      <c r="F1753" s="3">
        <v>86</v>
      </c>
      <c r="G1753" s="3">
        <v>19924.68</v>
      </c>
      <c r="H1753" s="3">
        <v>1075932.72</v>
      </c>
      <c r="I1753" s="4">
        <v>45806</v>
      </c>
      <c r="J1753" s="4">
        <v>45919</v>
      </c>
      <c r="K1753" s="3" t="s">
        <v>29</v>
      </c>
      <c r="L1753" s="5" t="s">
        <v>33</v>
      </c>
    </row>
    <row r="1754" spans="1:12" ht="14.25" customHeight="1" x14ac:dyDescent="0.3">
      <c r="A1754" s="3" t="s">
        <v>3190</v>
      </c>
      <c r="B1754" s="3" t="s">
        <v>2781</v>
      </c>
      <c r="C1754" s="3" t="s">
        <v>20</v>
      </c>
      <c r="D1754" s="3" t="s">
        <v>53</v>
      </c>
      <c r="E1754" s="3">
        <v>56</v>
      </c>
      <c r="F1754" s="3">
        <v>43</v>
      </c>
      <c r="G1754" s="3">
        <v>8669.74</v>
      </c>
      <c r="H1754" s="3">
        <v>485505.44</v>
      </c>
      <c r="I1754" s="4">
        <v>45709</v>
      </c>
      <c r="J1754" s="4">
        <v>45876</v>
      </c>
      <c r="K1754" s="3" t="s">
        <v>25</v>
      </c>
      <c r="L1754" s="5" t="s">
        <v>17</v>
      </c>
    </row>
    <row r="1755" spans="1:12" ht="14.25" customHeight="1" x14ac:dyDescent="0.3">
      <c r="A1755" s="3" t="s">
        <v>3191</v>
      </c>
      <c r="B1755" s="3" t="s">
        <v>3192</v>
      </c>
      <c r="C1755" s="3" t="s">
        <v>44</v>
      </c>
      <c r="E1755" s="3">
        <v>187</v>
      </c>
      <c r="F1755" s="3">
        <v>77</v>
      </c>
      <c r="G1755" s="3">
        <v>17825.88</v>
      </c>
      <c r="H1755" s="3">
        <v>3333439.56</v>
      </c>
      <c r="I1755" s="4">
        <v>45695</v>
      </c>
      <c r="J1755" s="4">
        <v>45935</v>
      </c>
      <c r="K1755" s="3" t="s">
        <v>16</v>
      </c>
      <c r="L1755" s="5" t="s">
        <v>30</v>
      </c>
    </row>
    <row r="1756" spans="1:12" ht="14.25" customHeight="1" x14ac:dyDescent="0.3">
      <c r="A1756" s="3" t="s">
        <v>646</v>
      </c>
      <c r="B1756" s="3" t="s">
        <v>801</v>
      </c>
      <c r="C1756" s="3" t="s">
        <v>44</v>
      </c>
      <c r="D1756" s="3" t="s">
        <v>24</v>
      </c>
      <c r="E1756" s="3">
        <v>193</v>
      </c>
      <c r="F1756" s="3">
        <v>30</v>
      </c>
      <c r="G1756" s="3">
        <v>12618.87</v>
      </c>
      <c r="H1756" s="3">
        <v>2435441.91</v>
      </c>
      <c r="I1756" s="4">
        <v>45832</v>
      </c>
      <c r="J1756" s="4">
        <v>45895</v>
      </c>
      <c r="K1756" s="3" t="s">
        <v>57</v>
      </c>
      <c r="L1756" s="5" t="s">
        <v>33</v>
      </c>
    </row>
    <row r="1757" spans="1:12" ht="14.25" customHeight="1" x14ac:dyDescent="0.3">
      <c r="A1757" s="3" t="s">
        <v>3193</v>
      </c>
      <c r="B1757" s="3" t="s">
        <v>3194</v>
      </c>
      <c r="C1757" s="3" t="s">
        <v>28</v>
      </c>
      <c r="D1757" s="3" t="s">
        <v>53</v>
      </c>
      <c r="E1757" s="3">
        <v>145</v>
      </c>
      <c r="F1757" s="3">
        <v>71</v>
      </c>
      <c r="G1757" s="3">
        <v>382.6</v>
      </c>
      <c r="H1757" s="3">
        <v>55477</v>
      </c>
      <c r="I1757" s="4">
        <v>45814</v>
      </c>
      <c r="J1757" s="4">
        <v>45900</v>
      </c>
      <c r="L1757" s="5" t="s">
        <v>30</v>
      </c>
    </row>
    <row r="1758" spans="1:12" ht="14.25" customHeight="1" x14ac:dyDescent="0.3">
      <c r="A1758" s="3" t="s">
        <v>3195</v>
      </c>
      <c r="B1758" s="3" t="s">
        <v>3196</v>
      </c>
      <c r="C1758" s="3" t="s">
        <v>40</v>
      </c>
      <c r="D1758" s="3" t="s">
        <v>45</v>
      </c>
      <c r="E1758" s="3">
        <v>113</v>
      </c>
      <c r="F1758" s="3">
        <v>49</v>
      </c>
      <c r="G1758" s="3">
        <v>10145.59</v>
      </c>
      <c r="H1758" s="3">
        <v>1146451.67</v>
      </c>
      <c r="I1758" s="4">
        <v>45812</v>
      </c>
      <c r="J1758" s="4">
        <v>45898</v>
      </c>
      <c r="K1758" s="3" t="s">
        <v>57</v>
      </c>
      <c r="L1758" s="5" t="s">
        <v>17</v>
      </c>
    </row>
    <row r="1759" spans="1:12" ht="14.25" customHeight="1" x14ac:dyDescent="0.3">
      <c r="A1759" s="3" t="s">
        <v>2729</v>
      </c>
      <c r="B1759" s="3" t="s">
        <v>1310</v>
      </c>
      <c r="C1759" s="3" t="s">
        <v>40</v>
      </c>
      <c r="D1759" s="3" t="s">
        <v>15</v>
      </c>
      <c r="E1759" s="3">
        <v>110</v>
      </c>
      <c r="F1759" s="3">
        <v>92</v>
      </c>
      <c r="G1759" s="3">
        <v>3887.31</v>
      </c>
      <c r="H1759" s="3">
        <v>427604.1</v>
      </c>
      <c r="I1759" s="4">
        <v>45669</v>
      </c>
      <c r="J1759" s="4">
        <v>45891</v>
      </c>
      <c r="K1759" s="3" t="s">
        <v>25</v>
      </c>
      <c r="L1759" s="5" t="s">
        <v>30</v>
      </c>
    </row>
    <row r="1760" spans="1:12" ht="14.25" customHeight="1" x14ac:dyDescent="0.3">
      <c r="A1760" s="3" t="s">
        <v>3197</v>
      </c>
      <c r="B1760" s="3" t="s">
        <v>3198</v>
      </c>
      <c r="C1760" s="3" t="s">
        <v>28</v>
      </c>
      <c r="D1760" s="3" t="s">
        <v>24</v>
      </c>
      <c r="E1760" s="3">
        <v>18</v>
      </c>
      <c r="F1760" s="3">
        <v>24</v>
      </c>
      <c r="G1760" s="3">
        <v>6900.39</v>
      </c>
      <c r="H1760" s="3">
        <v>124207.02</v>
      </c>
      <c r="I1760" s="4">
        <v>45755</v>
      </c>
      <c r="J1760" s="4">
        <v>45927</v>
      </c>
      <c r="K1760" s="3" t="s">
        <v>57</v>
      </c>
      <c r="L1760" s="5" t="s">
        <v>58</v>
      </c>
    </row>
    <row r="1761" spans="1:12" ht="14.25" customHeight="1" x14ac:dyDescent="0.3">
      <c r="A1761" s="3" t="s">
        <v>3199</v>
      </c>
      <c r="B1761" s="3" t="s">
        <v>3200</v>
      </c>
      <c r="C1761" s="3" t="s">
        <v>44</v>
      </c>
      <c r="D1761" s="3" t="s">
        <v>15</v>
      </c>
      <c r="E1761" s="3">
        <v>154</v>
      </c>
      <c r="F1761" s="3">
        <v>59</v>
      </c>
      <c r="G1761" s="3">
        <v>12660.8</v>
      </c>
      <c r="H1761" s="3">
        <v>1949763.2</v>
      </c>
      <c r="I1761" s="4">
        <v>45838</v>
      </c>
      <c r="J1761" s="4">
        <v>45884</v>
      </c>
      <c r="K1761" s="3" t="s">
        <v>46</v>
      </c>
      <c r="L1761" s="5" t="s">
        <v>17</v>
      </c>
    </row>
    <row r="1762" spans="1:12" ht="14.25" customHeight="1" x14ac:dyDescent="0.3">
      <c r="A1762" s="3" t="s">
        <v>3201</v>
      </c>
      <c r="B1762" s="3" t="s">
        <v>3202</v>
      </c>
      <c r="C1762" s="3" t="s">
        <v>20</v>
      </c>
      <c r="D1762" s="3" t="s">
        <v>41</v>
      </c>
      <c r="E1762" s="3">
        <v>189</v>
      </c>
      <c r="F1762" s="3">
        <v>69</v>
      </c>
      <c r="G1762" s="3">
        <v>198.89</v>
      </c>
      <c r="H1762" s="3">
        <v>37590.21</v>
      </c>
      <c r="I1762" s="4">
        <v>45838</v>
      </c>
      <c r="J1762" s="4">
        <v>45864</v>
      </c>
      <c r="L1762" s="5" t="s">
        <v>30</v>
      </c>
    </row>
    <row r="1763" spans="1:12" ht="14.25" customHeight="1" x14ac:dyDescent="0.3">
      <c r="A1763" s="3" t="s">
        <v>3203</v>
      </c>
      <c r="B1763" s="3" t="s">
        <v>3204</v>
      </c>
      <c r="C1763" s="3" t="s">
        <v>14</v>
      </c>
      <c r="D1763" s="3" t="s">
        <v>15</v>
      </c>
      <c r="E1763" s="3">
        <v>168</v>
      </c>
      <c r="F1763" s="3">
        <v>52</v>
      </c>
      <c r="G1763" s="3">
        <v>8881.74</v>
      </c>
      <c r="H1763" s="3">
        <v>1492132.32</v>
      </c>
      <c r="I1763" s="4">
        <v>45746</v>
      </c>
      <c r="J1763" s="4">
        <v>45908</v>
      </c>
      <c r="K1763" s="3" t="s">
        <v>54</v>
      </c>
      <c r="L1763" s="5" t="s">
        <v>21</v>
      </c>
    </row>
    <row r="1764" spans="1:12" ht="14.25" customHeight="1" x14ac:dyDescent="0.3">
      <c r="A1764" s="3" t="s">
        <v>2703</v>
      </c>
      <c r="B1764" s="3" t="s">
        <v>883</v>
      </c>
      <c r="C1764" s="3" t="s">
        <v>20</v>
      </c>
      <c r="D1764" s="3" t="s">
        <v>41</v>
      </c>
      <c r="E1764" s="3">
        <v>110</v>
      </c>
      <c r="F1764" s="3">
        <v>35</v>
      </c>
      <c r="G1764" s="3">
        <v>16272.18</v>
      </c>
      <c r="H1764" s="3">
        <v>1789939.8</v>
      </c>
      <c r="I1764" s="4">
        <v>45749</v>
      </c>
      <c r="J1764" s="4">
        <v>45871</v>
      </c>
      <c r="K1764" s="3" t="s">
        <v>54</v>
      </c>
      <c r="L1764" s="5" t="s">
        <v>33</v>
      </c>
    </row>
    <row r="1765" spans="1:12" ht="14.25" customHeight="1" x14ac:dyDescent="0.3">
      <c r="A1765" s="3" t="s">
        <v>1469</v>
      </c>
      <c r="B1765" s="3" t="s">
        <v>3205</v>
      </c>
      <c r="C1765" s="3" t="s">
        <v>14</v>
      </c>
      <c r="E1765" s="3">
        <v>11</v>
      </c>
      <c r="F1765" s="3">
        <v>91</v>
      </c>
      <c r="G1765" s="3">
        <v>4772.57</v>
      </c>
      <c r="H1765" s="3">
        <v>52498.27</v>
      </c>
      <c r="I1765" s="4">
        <v>45772</v>
      </c>
      <c r="J1765" s="4">
        <v>45855</v>
      </c>
      <c r="K1765" s="3" t="s">
        <v>16</v>
      </c>
      <c r="L1765" s="5" t="s">
        <v>58</v>
      </c>
    </row>
    <row r="1766" spans="1:12" ht="14.25" customHeight="1" x14ac:dyDescent="0.3">
      <c r="A1766" s="3" t="s">
        <v>3206</v>
      </c>
      <c r="B1766" s="3" t="s">
        <v>3207</v>
      </c>
      <c r="C1766" s="3" t="s">
        <v>14</v>
      </c>
      <c r="D1766" s="3" t="s">
        <v>45</v>
      </c>
      <c r="E1766" s="3">
        <v>116</v>
      </c>
      <c r="F1766" s="3">
        <v>88</v>
      </c>
      <c r="G1766" s="3">
        <v>11585.46</v>
      </c>
      <c r="H1766" s="3">
        <v>1343913.36</v>
      </c>
      <c r="I1766" s="4">
        <v>45686</v>
      </c>
      <c r="J1766" s="4">
        <v>45871</v>
      </c>
      <c r="K1766" s="3" t="s">
        <v>46</v>
      </c>
      <c r="L1766" s="5" t="s">
        <v>58</v>
      </c>
    </row>
    <row r="1767" spans="1:12" ht="14.25" customHeight="1" x14ac:dyDescent="0.3">
      <c r="A1767" s="3" t="s">
        <v>3208</v>
      </c>
      <c r="B1767" s="3" t="s">
        <v>3209</v>
      </c>
      <c r="C1767" s="3" t="s">
        <v>44</v>
      </c>
      <c r="E1767" s="3">
        <v>12</v>
      </c>
      <c r="F1767" s="3">
        <v>47</v>
      </c>
      <c r="G1767" s="3">
        <v>13401.9</v>
      </c>
      <c r="H1767" s="3">
        <v>160822.79999999999</v>
      </c>
      <c r="I1767" s="4">
        <v>45707</v>
      </c>
      <c r="J1767" s="4">
        <v>45940</v>
      </c>
      <c r="K1767" s="3" t="s">
        <v>46</v>
      </c>
      <c r="L1767" s="5" t="s">
        <v>33</v>
      </c>
    </row>
    <row r="1768" spans="1:12" ht="14.25" customHeight="1" x14ac:dyDescent="0.3">
      <c r="A1768" s="3" t="s">
        <v>3210</v>
      </c>
      <c r="B1768" s="3" t="s">
        <v>665</v>
      </c>
      <c r="C1768" s="3" t="s">
        <v>28</v>
      </c>
      <c r="D1768" s="3" t="s">
        <v>41</v>
      </c>
      <c r="E1768" s="3">
        <v>17</v>
      </c>
      <c r="F1768" s="3">
        <v>49</v>
      </c>
      <c r="G1768" s="3">
        <v>18238.97</v>
      </c>
      <c r="H1768" s="3">
        <v>310062.49</v>
      </c>
      <c r="I1768" s="4">
        <v>45749</v>
      </c>
      <c r="J1768" s="4">
        <v>45930</v>
      </c>
      <c r="K1768" s="3" t="s">
        <v>46</v>
      </c>
      <c r="L1768" s="5" t="s">
        <v>30</v>
      </c>
    </row>
    <row r="1769" spans="1:12" ht="14.25" customHeight="1" x14ac:dyDescent="0.3">
      <c r="A1769" s="3" t="s">
        <v>3211</v>
      </c>
      <c r="B1769" s="3" t="s">
        <v>3212</v>
      </c>
      <c r="C1769" s="3" t="s">
        <v>28</v>
      </c>
      <c r="D1769" s="3" t="s">
        <v>53</v>
      </c>
      <c r="E1769" s="3">
        <v>160</v>
      </c>
      <c r="F1769" s="3">
        <v>45</v>
      </c>
      <c r="G1769" s="3">
        <v>8858</v>
      </c>
      <c r="H1769" s="3">
        <v>1417280</v>
      </c>
      <c r="I1769" s="4">
        <v>45819</v>
      </c>
      <c r="J1769" s="4">
        <v>45910</v>
      </c>
      <c r="K1769" s="3" t="s">
        <v>25</v>
      </c>
      <c r="L1769" s="5" t="s">
        <v>17</v>
      </c>
    </row>
    <row r="1770" spans="1:12" ht="14.25" customHeight="1" x14ac:dyDescent="0.3">
      <c r="A1770" s="3" t="s">
        <v>3213</v>
      </c>
      <c r="B1770" s="3" t="s">
        <v>3214</v>
      </c>
      <c r="C1770" s="3" t="s">
        <v>28</v>
      </c>
      <c r="D1770" s="3" t="s">
        <v>24</v>
      </c>
      <c r="E1770" s="3">
        <v>165</v>
      </c>
      <c r="F1770" s="3">
        <v>21</v>
      </c>
      <c r="G1770" s="3">
        <v>18339.28</v>
      </c>
      <c r="H1770" s="3">
        <v>3025981.2</v>
      </c>
      <c r="I1770" s="4">
        <v>45695</v>
      </c>
      <c r="J1770" s="4">
        <v>45853</v>
      </c>
      <c r="K1770" s="3" t="s">
        <v>16</v>
      </c>
      <c r="L1770" s="5" t="s">
        <v>58</v>
      </c>
    </row>
    <row r="1771" spans="1:12" ht="14.25" customHeight="1" x14ac:dyDescent="0.3">
      <c r="A1771" s="3" t="s">
        <v>3215</v>
      </c>
      <c r="B1771" s="3" t="s">
        <v>3144</v>
      </c>
      <c r="C1771" s="3" t="s">
        <v>28</v>
      </c>
      <c r="D1771" s="3" t="s">
        <v>24</v>
      </c>
      <c r="E1771" s="3">
        <v>105</v>
      </c>
      <c r="F1771" s="3">
        <v>37</v>
      </c>
      <c r="G1771" s="3">
        <v>11745.4</v>
      </c>
      <c r="H1771" s="3">
        <v>1233267</v>
      </c>
      <c r="I1771" s="4">
        <v>45819</v>
      </c>
      <c r="J1771" s="4">
        <v>45884</v>
      </c>
      <c r="K1771" s="3" t="s">
        <v>46</v>
      </c>
      <c r="L1771" s="5" t="s">
        <v>21</v>
      </c>
    </row>
    <row r="1772" spans="1:12" ht="14.25" customHeight="1" x14ac:dyDescent="0.3">
      <c r="A1772" s="3" t="s">
        <v>3216</v>
      </c>
      <c r="B1772" s="3" t="s">
        <v>2095</v>
      </c>
      <c r="C1772" s="3" t="s">
        <v>40</v>
      </c>
      <c r="D1772" s="3" t="s">
        <v>45</v>
      </c>
      <c r="E1772" s="3">
        <v>73</v>
      </c>
      <c r="F1772" s="3">
        <v>36</v>
      </c>
      <c r="G1772" s="3">
        <v>9305.5300000000007</v>
      </c>
      <c r="H1772" s="3">
        <v>679303.69000000006</v>
      </c>
      <c r="I1772" s="4">
        <v>45673</v>
      </c>
      <c r="J1772" s="4">
        <v>45872</v>
      </c>
      <c r="K1772" s="3" t="s">
        <v>54</v>
      </c>
      <c r="L1772" s="5" t="s">
        <v>30</v>
      </c>
    </row>
    <row r="1773" spans="1:12" ht="14.25" customHeight="1" x14ac:dyDescent="0.3">
      <c r="A1773" s="3" t="s">
        <v>3217</v>
      </c>
      <c r="B1773" s="3" t="s">
        <v>3218</v>
      </c>
      <c r="C1773" s="3" t="s">
        <v>44</v>
      </c>
      <c r="D1773" s="3" t="s">
        <v>15</v>
      </c>
      <c r="E1773" s="3">
        <v>69</v>
      </c>
      <c r="F1773" s="3">
        <v>97</v>
      </c>
      <c r="G1773" s="3">
        <v>6741.37</v>
      </c>
      <c r="H1773" s="3">
        <v>465154.53</v>
      </c>
      <c r="I1773" s="4">
        <v>45834</v>
      </c>
      <c r="J1773" s="4">
        <v>45908</v>
      </c>
      <c r="K1773" s="3" t="s">
        <v>46</v>
      </c>
      <c r="L1773" s="5" t="s">
        <v>21</v>
      </c>
    </row>
    <row r="1774" spans="1:12" ht="14.25" customHeight="1" x14ac:dyDescent="0.3">
      <c r="A1774" s="3" t="s">
        <v>209</v>
      </c>
      <c r="B1774" s="3" t="s">
        <v>3219</v>
      </c>
      <c r="C1774" s="3" t="s">
        <v>28</v>
      </c>
      <c r="D1774" s="3" t="s">
        <v>53</v>
      </c>
      <c r="E1774" s="3">
        <v>25</v>
      </c>
      <c r="F1774" s="3">
        <v>58</v>
      </c>
      <c r="G1774" s="3">
        <v>18701.12</v>
      </c>
      <c r="H1774" s="3">
        <v>467528</v>
      </c>
      <c r="I1774" s="4">
        <v>45837</v>
      </c>
      <c r="J1774" s="4">
        <v>45926</v>
      </c>
      <c r="K1774" s="3" t="s">
        <v>29</v>
      </c>
      <c r="L1774" s="5" t="s">
        <v>33</v>
      </c>
    </row>
    <row r="1775" spans="1:12" ht="14.25" customHeight="1" x14ac:dyDescent="0.3">
      <c r="A1775" s="3" t="s">
        <v>3220</v>
      </c>
      <c r="B1775" s="3" t="s">
        <v>3221</v>
      </c>
      <c r="C1775" s="3" t="s">
        <v>44</v>
      </c>
      <c r="D1775" s="3" t="s">
        <v>24</v>
      </c>
      <c r="E1775" s="3">
        <v>21</v>
      </c>
      <c r="F1775" s="3">
        <v>70</v>
      </c>
      <c r="G1775" s="3">
        <v>2631.14</v>
      </c>
      <c r="H1775" s="3">
        <v>55253.94</v>
      </c>
      <c r="I1775" s="4">
        <v>45835</v>
      </c>
      <c r="J1775" s="4">
        <v>45853</v>
      </c>
      <c r="K1775" s="3" t="s">
        <v>16</v>
      </c>
      <c r="L1775" s="5" t="s">
        <v>33</v>
      </c>
    </row>
    <row r="1776" spans="1:12" ht="14.25" customHeight="1" x14ac:dyDescent="0.3">
      <c r="A1776" s="3" t="s">
        <v>3222</v>
      </c>
      <c r="B1776" s="3" t="s">
        <v>3223</v>
      </c>
      <c r="C1776" s="3" t="s">
        <v>28</v>
      </c>
      <c r="D1776" s="3" t="s">
        <v>24</v>
      </c>
      <c r="E1776" s="3">
        <v>103</v>
      </c>
      <c r="F1776" s="3">
        <v>69</v>
      </c>
      <c r="G1776" s="3">
        <v>18602.22</v>
      </c>
      <c r="H1776" s="3">
        <v>1916028.66</v>
      </c>
      <c r="I1776" s="4">
        <v>45708</v>
      </c>
      <c r="J1776" s="4">
        <v>45911</v>
      </c>
      <c r="K1776" s="3" t="s">
        <v>25</v>
      </c>
      <c r="L1776" s="5" t="s">
        <v>17</v>
      </c>
    </row>
    <row r="1777" spans="1:12" ht="14.25" customHeight="1" x14ac:dyDescent="0.3">
      <c r="A1777" s="3" t="s">
        <v>383</v>
      </c>
      <c r="B1777" s="3" t="s">
        <v>3224</v>
      </c>
      <c r="C1777" s="3" t="s">
        <v>14</v>
      </c>
      <c r="D1777" s="3" t="s">
        <v>53</v>
      </c>
      <c r="E1777" s="3">
        <v>137</v>
      </c>
      <c r="G1777" s="3">
        <v>4448.3900000000003</v>
      </c>
      <c r="H1777" s="3">
        <v>609429.43000000005</v>
      </c>
      <c r="I1777" s="4">
        <v>45821</v>
      </c>
      <c r="J1777" s="4">
        <v>45875</v>
      </c>
      <c r="K1777" s="3" t="s">
        <v>16</v>
      </c>
      <c r="L1777" s="5" t="s">
        <v>58</v>
      </c>
    </row>
    <row r="1778" spans="1:12" ht="14.25" customHeight="1" x14ac:dyDescent="0.3">
      <c r="A1778" s="3" t="s">
        <v>3225</v>
      </c>
      <c r="B1778" s="3" t="s">
        <v>2321</v>
      </c>
      <c r="C1778" s="3" t="s">
        <v>44</v>
      </c>
      <c r="D1778" s="3" t="s">
        <v>45</v>
      </c>
      <c r="E1778" s="3">
        <v>51</v>
      </c>
      <c r="F1778" s="3">
        <v>21</v>
      </c>
      <c r="G1778" s="3">
        <v>17069.91</v>
      </c>
      <c r="H1778" s="3">
        <v>870565.41</v>
      </c>
      <c r="I1778" s="4">
        <v>45843</v>
      </c>
      <c r="J1778" s="4">
        <v>45905</v>
      </c>
      <c r="K1778" s="3" t="s">
        <v>57</v>
      </c>
      <c r="L1778" s="5" t="s">
        <v>17</v>
      </c>
    </row>
    <row r="1779" spans="1:12" ht="14.25" customHeight="1" x14ac:dyDescent="0.3">
      <c r="A1779" s="3" t="s">
        <v>3226</v>
      </c>
      <c r="B1779" s="3" t="s">
        <v>3227</v>
      </c>
      <c r="C1779" s="3" t="s">
        <v>44</v>
      </c>
      <c r="D1779" s="3" t="s">
        <v>45</v>
      </c>
      <c r="F1779" s="3">
        <v>77</v>
      </c>
      <c r="G1779" s="3">
        <v>8407.5300000000007</v>
      </c>
      <c r="I1779" s="4">
        <v>45737</v>
      </c>
      <c r="J1779" s="4">
        <v>45863</v>
      </c>
      <c r="K1779" s="3" t="s">
        <v>29</v>
      </c>
      <c r="L1779" s="5" t="s">
        <v>58</v>
      </c>
    </row>
    <row r="1780" spans="1:12" ht="14.25" customHeight="1" x14ac:dyDescent="0.3">
      <c r="A1780" s="3" t="s">
        <v>3228</v>
      </c>
      <c r="B1780" s="3" t="s">
        <v>3229</v>
      </c>
      <c r="C1780" s="3" t="s">
        <v>14</v>
      </c>
      <c r="D1780" s="3" t="s">
        <v>53</v>
      </c>
      <c r="E1780" s="3">
        <v>119</v>
      </c>
      <c r="F1780" s="3">
        <v>78</v>
      </c>
      <c r="G1780" s="3">
        <v>13344.83</v>
      </c>
      <c r="H1780" s="3">
        <v>1588034.77</v>
      </c>
      <c r="I1780" s="4">
        <v>45809</v>
      </c>
      <c r="J1780" s="4">
        <v>45926</v>
      </c>
      <c r="K1780" s="3" t="s">
        <v>29</v>
      </c>
      <c r="L1780" s="5" t="s">
        <v>58</v>
      </c>
    </row>
    <row r="1781" spans="1:12" ht="14.25" customHeight="1" x14ac:dyDescent="0.3">
      <c r="A1781" s="3" t="s">
        <v>3230</v>
      </c>
      <c r="B1781" s="3" t="s">
        <v>3231</v>
      </c>
      <c r="C1781" s="3" t="s">
        <v>28</v>
      </c>
      <c r="D1781" s="3" t="s">
        <v>45</v>
      </c>
      <c r="E1781" s="3">
        <v>146</v>
      </c>
      <c r="F1781" s="3">
        <v>86</v>
      </c>
      <c r="G1781" s="3">
        <v>8625.4</v>
      </c>
      <c r="H1781" s="3">
        <v>1259308.3999999999</v>
      </c>
      <c r="I1781" s="4">
        <v>45733</v>
      </c>
      <c r="J1781" s="4">
        <v>45893</v>
      </c>
      <c r="K1781" s="3" t="s">
        <v>54</v>
      </c>
      <c r="L1781" s="5" t="s">
        <v>33</v>
      </c>
    </row>
    <row r="1782" spans="1:12" ht="14.25" customHeight="1" x14ac:dyDescent="0.3">
      <c r="A1782" s="3" t="s">
        <v>3232</v>
      </c>
      <c r="B1782" s="3" t="s">
        <v>3233</v>
      </c>
      <c r="C1782" s="3" t="s">
        <v>44</v>
      </c>
      <c r="D1782" s="3" t="s">
        <v>45</v>
      </c>
      <c r="E1782" s="3">
        <v>115</v>
      </c>
      <c r="F1782" s="3">
        <v>95</v>
      </c>
      <c r="G1782" s="3">
        <v>12978.2</v>
      </c>
      <c r="H1782" s="3">
        <v>1492493</v>
      </c>
      <c r="I1782" s="4">
        <v>45695</v>
      </c>
      <c r="J1782" s="4">
        <v>45865</v>
      </c>
      <c r="L1782" s="5" t="s">
        <v>17</v>
      </c>
    </row>
    <row r="1783" spans="1:12" ht="14.25" customHeight="1" x14ac:dyDescent="0.3">
      <c r="A1783" s="3" t="s">
        <v>3234</v>
      </c>
      <c r="B1783" s="3" t="s">
        <v>3235</v>
      </c>
      <c r="C1783" s="3" t="s">
        <v>20</v>
      </c>
      <c r="D1783" s="3" t="s">
        <v>15</v>
      </c>
      <c r="E1783" s="3">
        <v>120</v>
      </c>
      <c r="F1783" s="3">
        <v>87</v>
      </c>
      <c r="G1783" s="3">
        <v>15547.59</v>
      </c>
      <c r="H1783" s="3">
        <v>1865710.8</v>
      </c>
      <c r="I1783" s="4">
        <v>45803</v>
      </c>
      <c r="J1783" s="4">
        <v>45926</v>
      </c>
      <c r="K1783" s="3" t="s">
        <v>57</v>
      </c>
      <c r="L1783" s="5" t="s">
        <v>30</v>
      </c>
    </row>
    <row r="1784" spans="1:12" ht="14.25" customHeight="1" x14ac:dyDescent="0.3">
      <c r="A1784" s="3" t="s">
        <v>551</v>
      </c>
      <c r="B1784" s="3" t="s">
        <v>3236</v>
      </c>
      <c r="C1784" s="3" t="s">
        <v>20</v>
      </c>
      <c r="D1784" s="3" t="s">
        <v>24</v>
      </c>
      <c r="E1784" s="3">
        <v>62</v>
      </c>
      <c r="F1784" s="3">
        <v>48</v>
      </c>
      <c r="G1784" s="3">
        <v>17854.759999999998</v>
      </c>
      <c r="H1784" s="3">
        <v>1106995.1200000001</v>
      </c>
      <c r="I1784" s="4">
        <v>45724</v>
      </c>
      <c r="J1784" s="4">
        <v>45932</v>
      </c>
      <c r="K1784" s="3" t="s">
        <v>29</v>
      </c>
      <c r="L1784" s="5" t="s">
        <v>33</v>
      </c>
    </row>
    <row r="1785" spans="1:12" ht="14.25" customHeight="1" x14ac:dyDescent="0.3">
      <c r="A1785" s="3" t="s">
        <v>3237</v>
      </c>
      <c r="B1785" s="3" t="s">
        <v>3238</v>
      </c>
      <c r="C1785" s="3" t="s">
        <v>20</v>
      </c>
      <c r="D1785" s="3" t="s">
        <v>41</v>
      </c>
      <c r="E1785" s="3">
        <v>40</v>
      </c>
      <c r="F1785" s="3">
        <v>21</v>
      </c>
      <c r="G1785" s="3">
        <v>542.16999999999996</v>
      </c>
      <c r="H1785" s="3">
        <v>21686.799999999999</v>
      </c>
      <c r="I1785" s="4">
        <v>45671</v>
      </c>
      <c r="J1785" s="4">
        <v>45880</v>
      </c>
      <c r="K1785" s="3" t="s">
        <v>16</v>
      </c>
      <c r="L1785" s="5" t="s">
        <v>58</v>
      </c>
    </row>
    <row r="1786" spans="1:12" ht="14.25" customHeight="1" x14ac:dyDescent="0.3">
      <c r="A1786" s="3" t="s">
        <v>3239</v>
      </c>
      <c r="B1786" s="3" t="s">
        <v>3240</v>
      </c>
      <c r="C1786" s="3" t="s">
        <v>14</v>
      </c>
      <c r="D1786" s="3" t="s">
        <v>15</v>
      </c>
      <c r="E1786" s="3">
        <v>149</v>
      </c>
      <c r="F1786" s="3">
        <v>30</v>
      </c>
      <c r="G1786" s="3">
        <v>13710.27</v>
      </c>
      <c r="H1786" s="3">
        <v>2042830.23</v>
      </c>
      <c r="I1786" s="4">
        <v>45693</v>
      </c>
      <c r="J1786" s="4">
        <v>45919</v>
      </c>
      <c r="K1786" s="3" t="s">
        <v>16</v>
      </c>
      <c r="L1786" s="5" t="s">
        <v>17</v>
      </c>
    </row>
    <row r="1787" spans="1:12" ht="14.25" customHeight="1" x14ac:dyDescent="0.3">
      <c r="A1787" s="3" t="s">
        <v>3241</v>
      </c>
      <c r="B1787" s="3" t="s">
        <v>3242</v>
      </c>
      <c r="C1787" s="3" t="s">
        <v>14</v>
      </c>
      <c r="E1787" s="3">
        <v>162</v>
      </c>
      <c r="F1787" s="3">
        <v>34</v>
      </c>
      <c r="G1787" s="3">
        <v>8251.99</v>
      </c>
      <c r="H1787" s="3">
        <v>1336822.3799999999</v>
      </c>
      <c r="I1787" s="4">
        <v>45763</v>
      </c>
      <c r="J1787" s="4">
        <v>45883</v>
      </c>
      <c r="K1787" s="3" t="s">
        <v>16</v>
      </c>
      <c r="L1787" s="5" t="s">
        <v>58</v>
      </c>
    </row>
    <row r="1788" spans="1:12" ht="14.25" customHeight="1" x14ac:dyDescent="0.3">
      <c r="A1788" s="3" t="s">
        <v>3243</v>
      </c>
      <c r="B1788" s="3" t="s">
        <v>2246</v>
      </c>
      <c r="C1788" s="3" t="s">
        <v>28</v>
      </c>
      <c r="D1788" s="3" t="s">
        <v>15</v>
      </c>
      <c r="E1788" s="3">
        <v>42</v>
      </c>
      <c r="F1788" s="3">
        <v>99</v>
      </c>
      <c r="G1788" s="3">
        <v>17593.89</v>
      </c>
      <c r="H1788" s="3">
        <v>738943.38</v>
      </c>
      <c r="I1788" s="4">
        <v>45768</v>
      </c>
      <c r="J1788" s="4">
        <v>45915</v>
      </c>
      <c r="K1788" s="3" t="s">
        <v>46</v>
      </c>
      <c r="L1788" s="5" t="s">
        <v>30</v>
      </c>
    </row>
    <row r="1789" spans="1:12" ht="14.25" customHeight="1" x14ac:dyDescent="0.3">
      <c r="A1789" s="3" t="s">
        <v>3244</v>
      </c>
      <c r="B1789" s="3" t="s">
        <v>3245</v>
      </c>
      <c r="C1789" s="3" t="s">
        <v>40</v>
      </c>
      <c r="D1789" s="3" t="s">
        <v>24</v>
      </c>
      <c r="E1789" s="3">
        <v>63</v>
      </c>
      <c r="F1789" s="3">
        <v>21</v>
      </c>
      <c r="G1789" s="3">
        <v>5413.7</v>
      </c>
      <c r="H1789" s="3">
        <v>341063.1</v>
      </c>
      <c r="I1789" s="4">
        <v>45682</v>
      </c>
      <c r="J1789" s="4">
        <v>45921</v>
      </c>
      <c r="K1789" s="3" t="s">
        <v>46</v>
      </c>
      <c r="L1789" s="5" t="s">
        <v>30</v>
      </c>
    </row>
    <row r="1790" spans="1:12" ht="14.25" customHeight="1" x14ac:dyDescent="0.3">
      <c r="A1790" s="3" t="s">
        <v>372</v>
      </c>
      <c r="B1790" s="3" t="s">
        <v>13</v>
      </c>
      <c r="C1790" s="3" t="s">
        <v>20</v>
      </c>
      <c r="D1790" s="3" t="s">
        <v>41</v>
      </c>
      <c r="E1790" s="3">
        <v>25</v>
      </c>
      <c r="G1790" s="3">
        <v>3235.34</v>
      </c>
      <c r="H1790" s="3">
        <v>80883.5</v>
      </c>
      <c r="I1790" s="4">
        <v>45762</v>
      </c>
      <c r="J1790" s="4">
        <v>45938</v>
      </c>
      <c r="K1790" s="3" t="s">
        <v>54</v>
      </c>
      <c r="L1790" s="5" t="s">
        <v>21</v>
      </c>
    </row>
    <row r="1791" spans="1:12" ht="14.25" customHeight="1" x14ac:dyDescent="0.3">
      <c r="A1791" s="3" t="s">
        <v>340</v>
      </c>
      <c r="B1791" s="3" t="s">
        <v>3246</v>
      </c>
      <c r="C1791" s="3" t="s">
        <v>44</v>
      </c>
      <c r="D1791" s="3" t="s">
        <v>15</v>
      </c>
      <c r="E1791" s="3">
        <v>66</v>
      </c>
      <c r="F1791" s="3">
        <v>37</v>
      </c>
      <c r="G1791" s="3">
        <v>7406.07</v>
      </c>
      <c r="H1791" s="3">
        <v>488800.62</v>
      </c>
      <c r="I1791" s="4">
        <v>45828</v>
      </c>
      <c r="J1791" s="4">
        <v>45857</v>
      </c>
      <c r="K1791" s="3" t="s">
        <v>16</v>
      </c>
      <c r="L1791" s="5" t="s">
        <v>21</v>
      </c>
    </row>
    <row r="1792" spans="1:12" ht="14.25" customHeight="1" x14ac:dyDescent="0.3">
      <c r="A1792" s="3" t="s">
        <v>3247</v>
      </c>
      <c r="B1792" s="3" t="s">
        <v>3248</v>
      </c>
      <c r="C1792" s="3" t="s">
        <v>20</v>
      </c>
      <c r="D1792" s="3" t="s">
        <v>24</v>
      </c>
      <c r="E1792" s="3">
        <v>148</v>
      </c>
      <c r="F1792" s="3">
        <v>84</v>
      </c>
      <c r="G1792" s="3">
        <v>8037.11</v>
      </c>
      <c r="H1792" s="3">
        <v>1189492.28</v>
      </c>
      <c r="I1792" s="4">
        <v>45835</v>
      </c>
      <c r="J1792" s="4">
        <v>45904</v>
      </c>
      <c r="K1792" s="3" t="s">
        <v>54</v>
      </c>
      <c r="L1792" s="5" t="s">
        <v>58</v>
      </c>
    </row>
    <row r="1793" spans="1:12" ht="14.25" customHeight="1" x14ac:dyDescent="0.3">
      <c r="A1793" s="3" t="s">
        <v>3249</v>
      </c>
      <c r="B1793" s="3" t="s">
        <v>3250</v>
      </c>
      <c r="C1793" s="3" t="s">
        <v>20</v>
      </c>
      <c r="D1793" s="3" t="s">
        <v>53</v>
      </c>
      <c r="E1793" s="3">
        <v>122</v>
      </c>
      <c r="F1793" s="3">
        <v>89</v>
      </c>
      <c r="G1793" s="3">
        <v>10428.629999999999</v>
      </c>
      <c r="H1793" s="3">
        <v>1272292.8600000001</v>
      </c>
      <c r="I1793" s="4">
        <v>45820</v>
      </c>
      <c r="J1793" s="4">
        <v>45912</v>
      </c>
      <c r="K1793" s="3" t="s">
        <v>16</v>
      </c>
      <c r="L1793" s="5" t="s">
        <v>17</v>
      </c>
    </row>
    <row r="1794" spans="1:12" ht="14.25" customHeight="1" x14ac:dyDescent="0.3">
      <c r="A1794" s="3" t="s">
        <v>3251</v>
      </c>
      <c r="B1794" s="3" t="s">
        <v>3252</v>
      </c>
      <c r="C1794" s="3" t="s">
        <v>40</v>
      </c>
      <c r="D1794" s="3" t="s">
        <v>24</v>
      </c>
      <c r="E1794" s="3">
        <v>99</v>
      </c>
      <c r="F1794" s="3">
        <v>47</v>
      </c>
      <c r="G1794" s="3">
        <v>17955.77</v>
      </c>
      <c r="H1794" s="3">
        <v>1777621.23</v>
      </c>
      <c r="I1794" s="4">
        <v>45815</v>
      </c>
      <c r="J1794" s="4">
        <v>45932</v>
      </c>
      <c r="K1794" s="3" t="s">
        <v>16</v>
      </c>
      <c r="L1794" s="5" t="s">
        <v>58</v>
      </c>
    </row>
    <row r="1795" spans="1:12" ht="14.25" customHeight="1" x14ac:dyDescent="0.3">
      <c r="A1795" s="3" t="s">
        <v>3253</v>
      </c>
      <c r="B1795" s="3" t="s">
        <v>3254</v>
      </c>
      <c r="C1795" s="3" t="s">
        <v>20</v>
      </c>
      <c r="D1795" s="3" t="s">
        <v>41</v>
      </c>
      <c r="E1795" s="3">
        <v>122</v>
      </c>
      <c r="F1795" s="3">
        <v>59</v>
      </c>
      <c r="G1795" s="3">
        <v>6862.31</v>
      </c>
      <c r="H1795" s="3">
        <v>837201.82000000007</v>
      </c>
      <c r="I1795" s="4">
        <v>45715</v>
      </c>
      <c r="J1795" s="4">
        <v>45940</v>
      </c>
      <c r="K1795" s="3" t="s">
        <v>54</v>
      </c>
      <c r="L1795" s="5" t="s">
        <v>30</v>
      </c>
    </row>
    <row r="1796" spans="1:12" ht="14.25" customHeight="1" x14ac:dyDescent="0.3">
      <c r="A1796" s="3" t="s">
        <v>3255</v>
      </c>
      <c r="B1796" s="3" t="s">
        <v>1418</v>
      </c>
      <c r="C1796" s="3" t="s">
        <v>20</v>
      </c>
      <c r="D1796" s="3" t="s">
        <v>53</v>
      </c>
      <c r="E1796" s="3">
        <v>193</v>
      </c>
      <c r="F1796" s="3">
        <v>65</v>
      </c>
      <c r="G1796" s="3">
        <v>16112.13</v>
      </c>
      <c r="H1796" s="3">
        <v>3109641.09</v>
      </c>
      <c r="I1796" s="4">
        <v>45728</v>
      </c>
      <c r="J1796" s="4">
        <v>45922</v>
      </c>
      <c r="K1796" s="3" t="s">
        <v>54</v>
      </c>
      <c r="L1796" s="5" t="s">
        <v>33</v>
      </c>
    </row>
    <row r="1797" spans="1:12" ht="14.25" customHeight="1" x14ac:dyDescent="0.3">
      <c r="A1797" s="3" t="s">
        <v>3256</v>
      </c>
      <c r="B1797" s="3" t="s">
        <v>3257</v>
      </c>
      <c r="C1797" s="3" t="s">
        <v>40</v>
      </c>
      <c r="D1797" s="3" t="s">
        <v>24</v>
      </c>
      <c r="E1797" s="3">
        <v>68</v>
      </c>
      <c r="F1797" s="3">
        <v>28</v>
      </c>
      <c r="G1797" s="3">
        <v>18820.48</v>
      </c>
      <c r="H1797" s="3">
        <v>1279792.6399999999</v>
      </c>
      <c r="I1797" s="4">
        <v>45793</v>
      </c>
      <c r="J1797" s="4">
        <v>45884</v>
      </c>
      <c r="K1797" s="3" t="s">
        <v>57</v>
      </c>
      <c r="L1797" s="5" t="s">
        <v>30</v>
      </c>
    </row>
    <row r="1798" spans="1:12" ht="14.25" customHeight="1" x14ac:dyDescent="0.3">
      <c r="A1798" s="3" t="s">
        <v>231</v>
      </c>
      <c r="B1798" s="3" t="s">
        <v>3258</v>
      </c>
      <c r="C1798" s="3" t="s">
        <v>14</v>
      </c>
      <c r="D1798" s="3" t="s">
        <v>15</v>
      </c>
      <c r="E1798" s="3">
        <v>98</v>
      </c>
      <c r="F1798" s="3">
        <v>85</v>
      </c>
      <c r="G1798" s="3">
        <v>10774.74</v>
      </c>
      <c r="H1798" s="3">
        <v>1055924.52</v>
      </c>
      <c r="I1798" s="4">
        <v>45760</v>
      </c>
      <c r="J1798" s="4">
        <v>45923</v>
      </c>
      <c r="K1798" s="3" t="s">
        <v>46</v>
      </c>
      <c r="L1798" s="5" t="s">
        <v>21</v>
      </c>
    </row>
    <row r="1799" spans="1:12" ht="14.25" customHeight="1" x14ac:dyDescent="0.3">
      <c r="A1799" s="3" t="s">
        <v>2416</v>
      </c>
      <c r="B1799" s="3" t="s">
        <v>3259</v>
      </c>
      <c r="C1799" s="3" t="s">
        <v>20</v>
      </c>
      <c r="D1799" s="3" t="s">
        <v>41</v>
      </c>
      <c r="E1799" s="3">
        <v>166</v>
      </c>
      <c r="F1799" s="3">
        <v>65</v>
      </c>
      <c r="G1799" s="3">
        <v>388.53</v>
      </c>
      <c r="H1799" s="3">
        <v>64495.98</v>
      </c>
      <c r="I1799" s="4">
        <v>45759</v>
      </c>
      <c r="J1799" s="4">
        <v>45878</v>
      </c>
      <c r="L1799" s="5" t="s">
        <v>33</v>
      </c>
    </row>
    <row r="1800" spans="1:12" ht="14.25" customHeight="1" x14ac:dyDescent="0.3">
      <c r="A1800" s="3" t="s">
        <v>3260</v>
      </c>
      <c r="B1800" s="3" t="s">
        <v>1043</v>
      </c>
      <c r="C1800" s="3" t="s">
        <v>44</v>
      </c>
      <c r="D1800" s="3" t="s">
        <v>24</v>
      </c>
      <c r="E1800" s="3">
        <v>187</v>
      </c>
      <c r="F1800" s="3">
        <v>50</v>
      </c>
      <c r="G1800" s="3">
        <v>10077.469999999999</v>
      </c>
      <c r="H1800" s="3">
        <v>1884486.89</v>
      </c>
      <c r="I1800" s="4">
        <v>45790</v>
      </c>
      <c r="J1800" s="4">
        <v>45899</v>
      </c>
      <c r="K1800" s="3" t="s">
        <v>46</v>
      </c>
      <c r="L1800" s="5" t="s">
        <v>21</v>
      </c>
    </row>
    <row r="1801" spans="1:12" ht="14.25" customHeight="1" x14ac:dyDescent="0.3">
      <c r="A1801" s="3" t="s">
        <v>3261</v>
      </c>
      <c r="B1801" s="3" t="s">
        <v>3262</v>
      </c>
      <c r="C1801" s="3" t="s">
        <v>44</v>
      </c>
      <c r="D1801" s="3" t="s">
        <v>24</v>
      </c>
      <c r="E1801" s="3">
        <v>129</v>
      </c>
      <c r="F1801" s="3">
        <v>46</v>
      </c>
      <c r="G1801" s="3">
        <v>18648.72</v>
      </c>
      <c r="H1801" s="3">
        <v>2405684.88</v>
      </c>
      <c r="I1801" s="4">
        <v>45804</v>
      </c>
      <c r="J1801" s="4">
        <v>45900</v>
      </c>
      <c r="L1801" s="5" t="s">
        <v>30</v>
      </c>
    </row>
    <row r="1802" spans="1:12" ht="14.25" customHeight="1" x14ac:dyDescent="0.3">
      <c r="A1802" s="3" t="s">
        <v>3263</v>
      </c>
      <c r="B1802" s="3" t="s">
        <v>3264</v>
      </c>
      <c r="C1802" s="3" t="s">
        <v>40</v>
      </c>
      <c r="D1802" s="3" t="s">
        <v>45</v>
      </c>
      <c r="F1802" s="3">
        <v>40</v>
      </c>
      <c r="G1802" s="3">
        <v>6866.41</v>
      </c>
      <c r="I1802" s="4">
        <v>45694</v>
      </c>
      <c r="J1802" s="4">
        <v>45922</v>
      </c>
      <c r="L1802" s="5" t="s">
        <v>30</v>
      </c>
    </row>
    <row r="1803" spans="1:12" ht="14.25" customHeight="1" x14ac:dyDescent="0.3">
      <c r="A1803" s="3" t="s">
        <v>413</v>
      </c>
      <c r="B1803" s="3" t="s">
        <v>3040</v>
      </c>
      <c r="C1803" s="3" t="s">
        <v>44</v>
      </c>
      <c r="D1803" s="3" t="s">
        <v>53</v>
      </c>
      <c r="E1803" s="3">
        <v>172</v>
      </c>
      <c r="F1803" s="3">
        <v>39</v>
      </c>
      <c r="G1803" s="3">
        <v>10004.41</v>
      </c>
      <c r="H1803" s="3">
        <v>1720758.52</v>
      </c>
      <c r="I1803" s="4">
        <v>45823</v>
      </c>
      <c r="J1803" s="4">
        <v>45864</v>
      </c>
      <c r="K1803" s="3" t="s">
        <v>16</v>
      </c>
      <c r="L1803" s="5" t="s">
        <v>58</v>
      </c>
    </row>
    <row r="1804" spans="1:12" ht="14.25" customHeight="1" x14ac:dyDescent="0.3">
      <c r="A1804" s="3" t="s">
        <v>3265</v>
      </c>
      <c r="B1804" s="3" t="s">
        <v>2249</v>
      </c>
      <c r="C1804" s="3" t="s">
        <v>20</v>
      </c>
      <c r="D1804" s="3" t="s">
        <v>15</v>
      </c>
      <c r="E1804" s="3">
        <v>147</v>
      </c>
      <c r="F1804" s="3">
        <v>44</v>
      </c>
      <c r="G1804" s="3">
        <v>10089.25</v>
      </c>
      <c r="H1804" s="3">
        <v>1483119.75</v>
      </c>
      <c r="I1804" s="4">
        <v>45763</v>
      </c>
      <c r="J1804" s="4">
        <v>45861</v>
      </c>
      <c r="L1804" s="5" t="s">
        <v>17</v>
      </c>
    </row>
    <row r="1805" spans="1:12" ht="14.25" customHeight="1" x14ac:dyDescent="0.3">
      <c r="A1805" s="3" t="s">
        <v>3266</v>
      </c>
      <c r="B1805" s="3" t="s">
        <v>3267</v>
      </c>
      <c r="C1805" s="3" t="s">
        <v>14</v>
      </c>
      <c r="D1805" s="3" t="s">
        <v>45</v>
      </c>
      <c r="E1805" s="3">
        <v>25</v>
      </c>
      <c r="F1805" s="3">
        <v>89</v>
      </c>
      <c r="G1805" s="3">
        <v>6502.68</v>
      </c>
      <c r="H1805" s="3">
        <v>162567</v>
      </c>
      <c r="I1805" s="4">
        <v>45844</v>
      </c>
      <c r="J1805" s="4">
        <v>45872</v>
      </c>
      <c r="K1805" s="3" t="s">
        <v>29</v>
      </c>
      <c r="L1805" s="5" t="s">
        <v>33</v>
      </c>
    </row>
    <row r="1806" spans="1:12" ht="14.25" customHeight="1" x14ac:dyDescent="0.3">
      <c r="A1806" s="3" t="s">
        <v>1471</v>
      </c>
      <c r="B1806" s="3" t="s">
        <v>3268</v>
      </c>
      <c r="C1806" s="3" t="s">
        <v>40</v>
      </c>
      <c r="D1806" s="3" t="s">
        <v>24</v>
      </c>
      <c r="E1806" s="3">
        <v>0</v>
      </c>
      <c r="F1806" s="3">
        <v>70</v>
      </c>
      <c r="G1806" s="3">
        <v>17205.82</v>
      </c>
      <c r="H1806" s="3">
        <v>0</v>
      </c>
      <c r="I1806" s="4">
        <v>45687</v>
      </c>
      <c r="J1806" s="4">
        <v>45885</v>
      </c>
      <c r="K1806" s="3" t="s">
        <v>54</v>
      </c>
      <c r="L1806" s="5" t="s">
        <v>21</v>
      </c>
    </row>
    <row r="1807" spans="1:12" ht="14.25" customHeight="1" x14ac:dyDescent="0.3">
      <c r="A1807" s="3" t="s">
        <v>3269</v>
      </c>
      <c r="B1807" s="3" t="s">
        <v>3270</v>
      </c>
      <c r="C1807" s="3" t="s">
        <v>40</v>
      </c>
      <c r="D1807" s="3" t="s">
        <v>15</v>
      </c>
      <c r="E1807" s="3">
        <v>152</v>
      </c>
      <c r="F1807" s="3">
        <v>76</v>
      </c>
      <c r="G1807" s="3">
        <v>19248.64</v>
      </c>
      <c r="H1807" s="3">
        <v>2925793.2799999998</v>
      </c>
      <c r="I1807" s="4">
        <v>45734</v>
      </c>
      <c r="J1807" s="4">
        <v>45914</v>
      </c>
      <c r="K1807" s="3" t="s">
        <v>25</v>
      </c>
      <c r="L1807" s="5" t="s">
        <v>17</v>
      </c>
    </row>
    <row r="1808" spans="1:12" ht="14.25" customHeight="1" x14ac:dyDescent="0.3">
      <c r="A1808" s="3" t="s">
        <v>3271</v>
      </c>
      <c r="B1808" s="3" t="s">
        <v>1577</v>
      </c>
      <c r="C1808" s="3" t="s">
        <v>14</v>
      </c>
      <c r="D1808" s="3" t="s">
        <v>24</v>
      </c>
      <c r="E1808" s="3">
        <v>93</v>
      </c>
      <c r="F1808" s="3">
        <v>24</v>
      </c>
      <c r="G1808" s="3">
        <v>11719.37</v>
      </c>
      <c r="H1808" s="3">
        <v>1089901.4099999999</v>
      </c>
      <c r="I1808" s="4">
        <v>45848</v>
      </c>
      <c r="J1808" s="4">
        <v>45893</v>
      </c>
      <c r="K1808" s="3" t="s">
        <v>57</v>
      </c>
      <c r="L1808" s="5" t="s">
        <v>30</v>
      </c>
    </row>
    <row r="1809" spans="1:12" ht="14.25" customHeight="1" x14ac:dyDescent="0.3">
      <c r="A1809" s="3" t="s">
        <v>3272</v>
      </c>
      <c r="B1809" s="3" t="s">
        <v>3273</v>
      </c>
      <c r="C1809" s="3" t="s">
        <v>44</v>
      </c>
      <c r="D1809" s="3" t="s">
        <v>53</v>
      </c>
      <c r="E1809" s="3">
        <v>174</v>
      </c>
      <c r="F1809" s="3">
        <v>73</v>
      </c>
      <c r="G1809" s="3">
        <v>16365.55</v>
      </c>
      <c r="H1809" s="3">
        <v>2847605.7</v>
      </c>
      <c r="I1809" s="4">
        <v>45745</v>
      </c>
      <c r="J1809" s="4">
        <v>45934</v>
      </c>
      <c r="L1809" s="5" t="s">
        <v>33</v>
      </c>
    </row>
    <row r="1810" spans="1:12" ht="14.25" customHeight="1" x14ac:dyDescent="0.3">
      <c r="A1810" s="3" t="s">
        <v>3274</v>
      </c>
      <c r="B1810" s="3" t="s">
        <v>3275</v>
      </c>
      <c r="C1810" s="3" t="s">
        <v>40</v>
      </c>
      <c r="D1810" s="3" t="s">
        <v>45</v>
      </c>
      <c r="E1810" s="3">
        <v>158</v>
      </c>
      <c r="F1810" s="3">
        <v>88</v>
      </c>
      <c r="G1810" s="3">
        <v>9126.39</v>
      </c>
      <c r="H1810" s="3">
        <v>1441969.62</v>
      </c>
      <c r="I1810" s="4">
        <v>45833</v>
      </c>
      <c r="J1810" s="4">
        <v>45899</v>
      </c>
      <c r="K1810" s="3" t="s">
        <v>46</v>
      </c>
      <c r="L1810" s="5" t="s">
        <v>30</v>
      </c>
    </row>
    <row r="1811" spans="1:12" ht="14.25" customHeight="1" x14ac:dyDescent="0.3">
      <c r="A1811" s="3" t="s">
        <v>3276</v>
      </c>
      <c r="B1811" s="3" t="s">
        <v>1733</v>
      </c>
      <c r="C1811" s="3" t="s">
        <v>20</v>
      </c>
      <c r="D1811" s="3" t="s">
        <v>53</v>
      </c>
      <c r="E1811" s="3">
        <v>160</v>
      </c>
      <c r="F1811" s="3">
        <v>91</v>
      </c>
      <c r="G1811" s="3">
        <v>10441.6</v>
      </c>
      <c r="H1811" s="3">
        <v>1670656</v>
      </c>
      <c r="I1811" s="4">
        <v>45774</v>
      </c>
      <c r="J1811" s="4">
        <v>45909</v>
      </c>
      <c r="K1811" s="3" t="s">
        <v>54</v>
      </c>
      <c r="L1811" s="5" t="s">
        <v>33</v>
      </c>
    </row>
    <row r="1812" spans="1:12" ht="14.25" customHeight="1" x14ac:dyDescent="0.3">
      <c r="A1812" s="3" t="s">
        <v>3277</v>
      </c>
      <c r="B1812" s="3" t="s">
        <v>1502</v>
      </c>
      <c r="C1812" s="3" t="s">
        <v>14</v>
      </c>
      <c r="D1812" s="3" t="s">
        <v>53</v>
      </c>
      <c r="E1812" s="3">
        <v>15</v>
      </c>
      <c r="G1812" s="3">
        <v>5973.07</v>
      </c>
      <c r="H1812" s="3">
        <v>89596.049999999988</v>
      </c>
      <c r="I1812" s="4">
        <v>45753</v>
      </c>
      <c r="J1812" s="4">
        <v>45859</v>
      </c>
      <c r="L1812" s="5" t="s">
        <v>30</v>
      </c>
    </row>
    <row r="1813" spans="1:12" ht="14.25" customHeight="1" x14ac:dyDescent="0.3">
      <c r="A1813" s="3" t="s">
        <v>3278</v>
      </c>
      <c r="B1813" s="3" t="s">
        <v>3279</v>
      </c>
      <c r="C1813" s="3" t="s">
        <v>28</v>
      </c>
      <c r="D1813" s="3" t="s">
        <v>45</v>
      </c>
      <c r="E1813" s="3">
        <v>38</v>
      </c>
      <c r="F1813" s="3">
        <v>65</v>
      </c>
      <c r="G1813" s="3">
        <v>18355.02</v>
      </c>
      <c r="H1813" s="3">
        <v>697490.76</v>
      </c>
      <c r="I1813" s="4">
        <v>45766</v>
      </c>
      <c r="J1813" s="4">
        <v>45910</v>
      </c>
      <c r="L1813" s="5" t="s">
        <v>17</v>
      </c>
    </row>
    <row r="1814" spans="1:12" ht="14.25" customHeight="1" x14ac:dyDescent="0.3">
      <c r="A1814" s="3" t="s">
        <v>3280</v>
      </c>
      <c r="B1814" s="3" t="s">
        <v>3281</v>
      </c>
      <c r="C1814" s="3" t="s">
        <v>28</v>
      </c>
      <c r="D1814" s="3" t="s">
        <v>24</v>
      </c>
      <c r="E1814" s="3">
        <v>111</v>
      </c>
      <c r="F1814" s="3">
        <v>66</v>
      </c>
      <c r="G1814" s="3">
        <v>8977.68</v>
      </c>
      <c r="H1814" s="3">
        <v>996522.48</v>
      </c>
      <c r="I1814" s="4">
        <v>45777</v>
      </c>
      <c r="J1814" s="4">
        <v>45933</v>
      </c>
      <c r="K1814" s="3" t="s">
        <v>29</v>
      </c>
      <c r="L1814" s="5" t="s">
        <v>58</v>
      </c>
    </row>
    <row r="1815" spans="1:12" ht="14.25" customHeight="1" x14ac:dyDescent="0.3">
      <c r="A1815" s="3" t="s">
        <v>3282</v>
      </c>
      <c r="B1815" s="3" t="s">
        <v>2208</v>
      </c>
      <c r="C1815" s="3" t="s">
        <v>44</v>
      </c>
      <c r="D1815" s="3" t="s">
        <v>53</v>
      </c>
      <c r="E1815" s="3">
        <v>127</v>
      </c>
      <c r="G1815" s="3">
        <v>12481.6</v>
      </c>
      <c r="H1815" s="3">
        <v>1585163.2</v>
      </c>
      <c r="I1815" s="4">
        <v>45748</v>
      </c>
      <c r="J1815" s="4">
        <v>45921</v>
      </c>
      <c r="K1815" s="3" t="s">
        <v>54</v>
      </c>
      <c r="L1815" s="5" t="s">
        <v>17</v>
      </c>
    </row>
    <row r="1816" spans="1:12" ht="14.25" customHeight="1" x14ac:dyDescent="0.3">
      <c r="A1816" s="3" t="s">
        <v>3283</v>
      </c>
      <c r="B1816" s="3" t="s">
        <v>3284</v>
      </c>
      <c r="C1816" s="3" t="s">
        <v>20</v>
      </c>
      <c r="D1816" s="3" t="s">
        <v>15</v>
      </c>
      <c r="E1816" s="3">
        <v>14</v>
      </c>
      <c r="F1816" s="3">
        <v>55</v>
      </c>
      <c r="G1816" s="3">
        <v>1977.98</v>
      </c>
      <c r="H1816" s="3">
        <v>27691.72</v>
      </c>
      <c r="I1816" s="4">
        <v>45722</v>
      </c>
      <c r="J1816" s="4">
        <v>45891</v>
      </c>
      <c r="K1816" s="3" t="s">
        <v>29</v>
      </c>
      <c r="L1816" s="5" t="s">
        <v>33</v>
      </c>
    </row>
    <row r="1817" spans="1:12" ht="14.25" customHeight="1" x14ac:dyDescent="0.3">
      <c r="A1817" s="3" t="s">
        <v>3285</v>
      </c>
      <c r="B1817" s="3" t="s">
        <v>3286</v>
      </c>
      <c r="C1817" s="3" t="s">
        <v>44</v>
      </c>
      <c r="D1817" s="3" t="s">
        <v>41</v>
      </c>
      <c r="F1817" s="3">
        <v>93</v>
      </c>
      <c r="G1817" s="3">
        <v>17479.88</v>
      </c>
      <c r="I1817" s="4">
        <v>45695</v>
      </c>
      <c r="J1817" s="4">
        <v>45907</v>
      </c>
      <c r="K1817" s="3" t="s">
        <v>46</v>
      </c>
      <c r="L1817" s="5" t="s">
        <v>17</v>
      </c>
    </row>
    <row r="1818" spans="1:12" ht="14.25" customHeight="1" x14ac:dyDescent="0.3">
      <c r="A1818" s="3" t="s">
        <v>3287</v>
      </c>
      <c r="B1818" s="3" t="s">
        <v>973</v>
      </c>
      <c r="C1818" s="3" t="s">
        <v>28</v>
      </c>
      <c r="D1818" s="3" t="s">
        <v>24</v>
      </c>
      <c r="E1818" s="3">
        <v>145</v>
      </c>
      <c r="F1818" s="3">
        <v>26</v>
      </c>
      <c r="G1818" s="3">
        <v>8386.7900000000009</v>
      </c>
      <c r="H1818" s="3">
        <v>1216084.55</v>
      </c>
      <c r="I1818" s="4">
        <v>45706</v>
      </c>
      <c r="J1818" s="4">
        <v>45909</v>
      </c>
      <c r="K1818" s="3" t="s">
        <v>46</v>
      </c>
      <c r="L1818" s="5" t="s">
        <v>17</v>
      </c>
    </row>
    <row r="1819" spans="1:12" ht="14.25" customHeight="1" x14ac:dyDescent="0.3">
      <c r="A1819" s="3" t="s">
        <v>2326</v>
      </c>
      <c r="B1819" s="3" t="s">
        <v>3288</v>
      </c>
      <c r="C1819" s="3" t="s">
        <v>14</v>
      </c>
      <c r="D1819" s="3" t="s">
        <v>45</v>
      </c>
      <c r="E1819" s="3">
        <v>54</v>
      </c>
      <c r="F1819" s="3">
        <v>35</v>
      </c>
      <c r="G1819" s="3">
        <v>9053.14</v>
      </c>
      <c r="H1819" s="3">
        <v>488869.55999999988</v>
      </c>
      <c r="I1819" s="4">
        <v>45749</v>
      </c>
      <c r="J1819" s="4">
        <v>45889</v>
      </c>
      <c r="K1819" s="3" t="s">
        <v>29</v>
      </c>
      <c r="L1819" s="5" t="s">
        <v>58</v>
      </c>
    </row>
    <row r="1820" spans="1:12" ht="14.25" customHeight="1" x14ac:dyDescent="0.3">
      <c r="A1820" s="3" t="s">
        <v>232</v>
      </c>
      <c r="B1820" s="3" t="s">
        <v>3289</v>
      </c>
      <c r="C1820" s="3" t="s">
        <v>28</v>
      </c>
      <c r="D1820" s="3" t="s">
        <v>53</v>
      </c>
      <c r="E1820" s="3">
        <v>28</v>
      </c>
      <c r="F1820" s="3">
        <v>42</v>
      </c>
      <c r="G1820" s="3">
        <v>17070.86</v>
      </c>
      <c r="H1820" s="3">
        <v>477984.08</v>
      </c>
      <c r="I1820" s="4">
        <v>45729</v>
      </c>
      <c r="J1820" s="4">
        <v>45941</v>
      </c>
      <c r="K1820" s="3" t="s">
        <v>25</v>
      </c>
      <c r="L1820" s="5" t="s">
        <v>58</v>
      </c>
    </row>
    <row r="1821" spans="1:12" ht="14.25" customHeight="1" x14ac:dyDescent="0.3">
      <c r="A1821" s="3" t="s">
        <v>3290</v>
      </c>
      <c r="B1821" s="3" t="s">
        <v>3291</v>
      </c>
      <c r="C1821" s="3" t="s">
        <v>14</v>
      </c>
      <c r="D1821" s="3" t="s">
        <v>15</v>
      </c>
      <c r="E1821" s="3">
        <v>32</v>
      </c>
      <c r="F1821" s="3">
        <v>44</v>
      </c>
      <c r="G1821" s="3">
        <v>3873.84</v>
      </c>
      <c r="H1821" s="3">
        <v>123962.88</v>
      </c>
      <c r="I1821" s="4">
        <v>45831</v>
      </c>
      <c r="J1821" s="4">
        <v>45852</v>
      </c>
      <c r="L1821" s="5" t="s">
        <v>33</v>
      </c>
    </row>
    <row r="1822" spans="1:12" ht="14.25" customHeight="1" x14ac:dyDescent="0.3">
      <c r="A1822" s="3" t="s">
        <v>3292</v>
      </c>
      <c r="B1822" s="3" t="s">
        <v>3293</v>
      </c>
      <c r="C1822" s="3" t="s">
        <v>44</v>
      </c>
      <c r="D1822" s="3" t="s">
        <v>15</v>
      </c>
      <c r="E1822" s="3">
        <v>141</v>
      </c>
      <c r="F1822" s="3">
        <v>39</v>
      </c>
      <c r="G1822" s="3">
        <v>11708.7</v>
      </c>
      <c r="H1822" s="3">
        <v>1650926.7</v>
      </c>
      <c r="I1822" s="4">
        <v>45743</v>
      </c>
      <c r="J1822" s="4">
        <v>45892</v>
      </c>
      <c r="K1822" s="3" t="s">
        <v>46</v>
      </c>
      <c r="L1822" s="5" t="s">
        <v>17</v>
      </c>
    </row>
    <row r="1823" spans="1:12" ht="14.25" customHeight="1" x14ac:dyDescent="0.3">
      <c r="A1823" s="3" t="s">
        <v>3294</v>
      </c>
      <c r="B1823" s="3" t="s">
        <v>3295</v>
      </c>
      <c r="C1823" s="3" t="s">
        <v>20</v>
      </c>
      <c r="D1823" s="3" t="s">
        <v>53</v>
      </c>
      <c r="E1823" s="3">
        <v>102</v>
      </c>
      <c r="F1823" s="3">
        <v>75</v>
      </c>
      <c r="G1823" s="3">
        <v>9464.4599999999991</v>
      </c>
      <c r="H1823" s="3">
        <v>965374.91999999993</v>
      </c>
      <c r="I1823" s="4">
        <v>45801</v>
      </c>
      <c r="J1823" s="4">
        <v>45892</v>
      </c>
      <c r="K1823" s="3" t="s">
        <v>54</v>
      </c>
      <c r="L1823" s="5" t="s">
        <v>33</v>
      </c>
    </row>
    <row r="1824" spans="1:12" ht="14.25" customHeight="1" x14ac:dyDescent="0.3">
      <c r="A1824" s="3" t="s">
        <v>3296</v>
      </c>
      <c r="B1824" s="3" t="s">
        <v>3297</v>
      </c>
      <c r="C1824" s="3" t="s">
        <v>28</v>
      </c>
      <c r="D1824" s="3" t="s">
        <v>15</v>
      </c>
      <c r="E1824" s="3">
        <v>189</v>
      </c>
      <c r="G1824" s="3">
        <v>16647.23</v>
      </c>
      <c r="H1824" s="3">
        <v>3146326.47</v>
      </c>
      <c r="I1824" s="4">
        <v>45798</v>
      </c>
      <c r="J1824" s="4">
        <v>45941</v>
      </c>
      <c r="K1824" s="3" t="s">
        <v>54</v>
      </c>
      <c r="L1824" s="5" t="s">
        <v>58</v>
      </c>
    </row>
    <row r="1825" spans="1:12" ht="14.25" customHeight="1" x14ac:dyDescent="0.3">
      <c r="A1825" s="3" t="s">
        <v>2487</v>
      </c>
      <c r="B1825" s="3" t="s">
        <v>3298</v>
      </c>
      <c r="C1825" s="3" t="s">
        <v>20</v>
      </c>
      <c r="E1825" s="3">
        <v>72</v>
      </c>
      <c r="F1825" s="3">
        <v>52</v>
      </c>
      <c r="G1825" s="3">
        <v>18694.080000000002</v>
      </c>
      <c r="H1825" s="3">
        <v>1345973.76</v>
      </c>
      <c r="I1825" s="4">
        <v>45741</v>
      </c>
      <c r="J1825" s="4">
        <v>45918</v>
      </c>
      <c r="K1825" s="3" t="s">
        <v>29</v>
      </c>
      <c r="L1825" s="5" t="s">
        <v>30</v>
      </c>
    </row>
    <row r="1826" spans="1:12" ht="14.25" customHeight="1" x14ac:dyDescent="0.3">
      <c r="A1826" s="3" t="s">
        <v>3299</v>
      </c>
      <c r="B1826" s="3" t="s">
        <v>3300</v>
      </c>
      <c r="C1826" s="3" t="s">
        <v>14</v>
      </c>
      <c r="D1826" s="3" t="s">
        <v>41</v>
      </c>
      <c r="E1826" s="3">
        <v>100</v>
      </c>
      <c r="F1826" s="3">
        <v>53</v>
      </c>
      <c r="G1826" s="3">
        <v>6714.21</v>
      </c>
      <c r="H1826" s="3">
        <v>671421</v>
      </c>
      <c r="I1826" s="4">
        <v>45820</v>
      </c>
      <c r="J1826" s="4">
        <v>45917</v>
      </c>
      <c r="K1826" s="3" t="s">
        <v>57</v>
      </c>
      <c r="L1826" s="5" t="s">
        <v>33</v>
      </c>
    </row>
    <row r="1827" spans="1:12" ht="14.25" customHeight="1" x14ac:dyDescent="0.3">
      <c r="A1827" s="3" t="s">
        <v>3301</v>
      </c>
      <c r="B1827" s="3" t="s">
        <v>3302</v>
      </c>
      <c r="C1827" s="3" t="s">
        <v>14</v>
      </c>
      <c r="D1827" s="3" t="s">
        <v>41</v>
      </c>
      <c r="E1827" s="3">
        <v>73</v>
      </c>
      <c r="F1827" s="3">
        <v>93</v>
      </c>
      <c r="G1827" s="3">
        <v>15474.7</v>
      </c>
      <c r="H1827" s="3">
        <v>1129653.1000000001</v>
      </c>
      <c r="I1827" s="4">
        <v>45757</v>
      </c>
      <c r="J1827" s="4">
        <v>45861</v>
      </c>
      <c r="K1827" s="3" t="s">
        <v>54</v>
      </c>
      <c r="L1827" s="5" t="s">
        <v>33</v>
      </c>
    </row>
    <row r="1828" spans="1:12" ht="14.25" customHeight="1" x14ac:dyDescent="0.3">
      <c r="A1828" s="3" t="s">
        <v>3303</v>
      </c>
      <c r="B1828" s="3" t="s">
        <v>3304</v>
      </c>
      <c r="C1828" s="3" t="s">
        <v>20</v>
      </c>
      <c r="D1828" s="3" t="s">
        <v>15</v>
      </c>
      <c r="E1828" s="3">
        <v>143</v>
      </c>
      <c r="F1828" s="3">
        <v>80</v>
      </c>
      <c r="G1828" s="3">
        <v>9240.42</v>
      </c>
      <c r="H1828" s="3">
        <v>1321380.06</v>
      </c>
      <c r="I1828" s="4">
        <v>45847</v>
      </c>
      <c r="J1828" s="4">
        <v>45918</v>
      </c>
      <c r="K1828" s="3" t="s">
        <v>29</v>
      </c>
      <c r="L1828" s="5" t="s">
        <v>21</v>
      </c>
    </row>
    <row r="1829" spans="1:12" ht="14.25" customHeight="1" x14ac:dyDescent="0.3">
      <c r="A1829" s="3" t="s">
        <v>3305</v>
      </c>
      <c r="B1829" s="3" t="s">
        <v>1104</v>
      </c>
      <c r="C1829" s="3" t="s">
        <v>14</v>
      </c>
      <c r="D1829" s="3" t="s">
        <v>45</v>
      </c>
      <c r="E1829" s="3">
        <v>112</v>
      </c>
      <c r="F1829" s="3">
        <v>99</v>
      </c>
      <c r="G1829" s="3">
        <v>13807.18</v>
      </c>
      <c r="H1829" s="3">
        <v>1546404.16</v>
      </c>
      <c r="I1829" s="4">
        <v>45827</v>
      </c>
      <c r="J1829" s="4">
        <v>45918</v>
      </c>
      <c r="K1829" s="3" t="s">
        <v>29</v>
      </c>
      <c r="L1829" s="5" t="s">
        <v>17</v>
      </c>
    </row>
    <row r="1830" spans="1:12" ht="14.25" customHeight="1" x14ac:dyDescent="0.3">
      <c r="A1830" s="3" t="s">
        <v>3306</v>
      </c>
      <c r="B1830" s="3" t="s">
        <v>3307</v>
      </c>
      <c r="C1830" s="3" t="s">
        <v>44</v>
      </c>
      <c r="D1830" s="3" t="s">
        <v>53</v>
      </c>
      <c r="F1830" s="3">
        <v>59</v>
      </c>
      <c r="G1830" s="3">
        <v>1686.11</v>
      </c>
      <c r="I1830" s="4">
        <v>45693</v>
      </c>
      <c r="J1830" s="4">
        <v>45889</v>
      </c>
      <c r="K1830" s="3" t="s">
        <v>16</v>
      </c>
      <c r="L1830" s="5" t="s">
        <v>21</v>
      </c>
    </row>
    <row r="1831" spans="1:12" ht="14.25" customHeight="1" x14ac:dyDescent="0.3">
      <c r="A1831" s="3" t="s">
        <v>3308</v>
      </c>
      <c r="B1831" s="3" t="s">
        <v>1560</v>
      </c>
      <c r="C1831" s="3" t="s">
        <v>28</v>
      </c>
      <c r="D1831" s="3" t="s">
        <v>24</v>
      </c>
      <c r="E1831" s="3">
        <v>20</v>
      </c>
      <c r="F1831" s="3">
        <v>69</v>
      </c>
      <c r="G1831" s="3">
        <v>6608.76</v>
      </c>
      <c r="H1831" s="3">
        <v>132175.20000000001</v>
      </c>
      <c r="I1831" s="4">
        <v>45753</v>
      </c>
      <c r="J1831" s="4">
        <v>45862</v>
      </c>
      <c r="K1831" s="3" t="s">
        <v>54</v>
      </c>
      <c r="L1831" s="5" t="s">
        <v>58</v>
      </c>
    </row>
    <row r="1832" spans="1:12" ht="14.25" customHeight="1" x14ac:dyDescent="0.3">
      <c r="A1832" s="3" t="s">
        <v>3309</v>
      </c>
      <c r="B1832" s="3" t="s">
        <v>3310</v>
      </c>
      <c r="C1832" s="3" t="s">
        <v>28</v>
      </c>
      <c r="D1832" s="3" t="s">
        <v>41</v>
      </c>
      <c r="E1832" s="3">
        <v>16</v>
      </c>
      <c r="F1832" s="3">
        <v>51</v>
      </c>
      <c r="G1832" s="3">
        <v>4907.17</v>
      </c>
      <c r="H1832" s="3">
        <v>78514.720000000001</v>
      </c>
      <c r="I1832" s="4">
        <v>45752</v>
      </c>
      <c r="J1832" s="4">
        <v>45884</v>
      </c>
      <c r="K1832" s="3" t="s">
        <v>54</v>
      </c>
      <c r="L1832" s="5" t="s">
        <v>33</v>
      </c>
    </row>
    <row r="1833" spans="1:12" ht="14.25" customHeight="1" x14ac:dyDescent="0.3">
      <c r="A1833" s="3" t="s">
        <v>3311</v>
      </c>
      <c r="B1833" s="3" t="s">
        <v>3312</v>
      </c>
      <c r="C1833" s="3" t="s">
        <v>28</v>
      </c>
      <c r="D1833" s="3" t="s">
        <v>53</v>
      </c>
      <c r="E1833" s="3">
        <v>26</v>
      </c>
      <c r="F1833" s="3">
        <v>39</v>
      </c>
      <c r="G1833" s="3">
        <v>14633.66</v>
      </c>
      <c r="H1833" s="3">
        <v>380475.16</v>
      </c>
      <c r="I1833" s="4">
        <v>45746</v>
      </c>
      <c r="J1833" s="4">
        <v>45898</v>
      </c>
      <c r="K1833" s="3" t="s">
        <v>57</v>
      </c>
      <c r="L1833" s="5" t="s">
        <v>33</v>
      </c>
    </row>
    <row r="1834" spans="1:12" ht="14.25" customHeight="1" x14ac:dyDescent="0.3">
      <c r="A1834" s="3" t="s">
        <v>3313</v>
      </c>
      <c r="B1834" s="3" t="s">
        <v>3314</v>
      </c>
      <c r="C1834" s="3" t="s">
        <v>28</v>
      </c>
      <c r="D1834" s="3" t="s">
        <v>41</v>
      </c>
      <c r="E1834" s="3">
        <v>91</v>
      </c>
      <c r="F1834" s="3">
        <v>72</v>
      </c>
      <c r="G1834" s="3">
        <v>471.94</v>
      </c>
      <c r="H1834" s="3">
        <v>42946.54</v>
      </c>
      <c r="I1834" s="4">
        <v>45826</v>
      </c>
      <c r="J1834" s="4">
        <v>45899</v>
      </c>
      <c r="L1834" s="5" t="s">
        <v>58</v>
      </c>
    </row>
    <row r="1835" spans="1:12" ht="14.25" customHeight="1" x14ac:dyDescent="0.3">
      <c r="A1835" s="3" t="s">
        <v>2792</v>
      </c>
      <c r="B1835" s="3" t="s">
        <v>3315</v>
      </c>
      <c r="C1835" s="3" t="s">
        <v>14</v>
      </c>
      <c r="D1835" s="3" t="s">
        <v>15</v>
      </c>
      <c r="E1835" s="3">
        <v>102</v>
      </c>
      <c r="F1835" s="3">
        <v>74</v>
      </c>
      <c r="G1835" s="3">
        <v>11296.56</v>
      </c>
      <c r="H1835" s="3">
        <v>1152249.1200000001</v>
      </c>
      <c r="I1835" s="4">
        <v>45726</v>
      </c>
      <c r="J1835" s="4">
        <v>45885</v>
      </c>
      <c r="K1835" s="3" t="s">
        <v>46</v>
      </c>
      <c r="L1835" s="5" t="s">
        <v>58</v>
      </c>
    </row>
    <row r="1836" spans="1:12" ht="14.25" customHeight="1" x14ac:dyDescent="0.3">
      <c r="A1836" s="3" t="s">
        <v>3316</v>
      </c>
      <c r="B1836" s="3" t="s">
        <v>3317</v>
      </c>
      <c r="C1836" s="3" t="s">
        <v>28</v>
      </c>
      <c r="D1836" s="3" t="s">
        <v>15</v>
      </c>
      <c r="E1836" s="3">
        <v>44</v>
      </c>
      <c r="F1836" s="3">
        <v>66</v>
      </c>
      <c r="G1836" s="3">
        <v>1092.97</v>
      </c>
      <c r="H1836" s="3">
        <v>48090.68</v>
      </c>
      <c r="I1836" s="4">
        <v>45686</v>
      </c>
      <c r="J1836" s="4">
        <v>45857</v>
      </c>
      <c r="K1836" s="3" t="s">
        <v>25</v>
      </c>
      <c r="L1836" s="5" t="s">
        <v>21</v>
      </c>
    </row>
    <row r="1837" spans="1:12" ht="14.25" customHeight="1" x14ac:dyDescent="0.3">
      <c r="A1837" s="3" t="s">
        <v>3318</v>
      </c>
      <c r="B1837" s="3" t="s">
        <v>3319</v>
      </c>
      <c r="C1837" s="3" t="s">
        <v>14</v>
      </c>
      <c r="D1837" s="3" t="s">
        <v>24</v>
      </c>
      <c r="E1837" s="3">
        <v>198</v>
      </c>
      <c r="F1837" s="3">
        <v>65</v>
      </c>
      <c r="G1837" s="3">
        <v>16427.34</v>
      </c>
      <c r="H1837" s="3">
        <v>3252613.32</v>
      </c>
      <c r="I1837" s="4">
        <v>45816</v>
      </c>
      <c r="J1837" s="4">
        <v>45857</v>
      </c>
      <c r="K1837" s="3" t="s">
        <v>16</v>
      </c>
      <c r="L1837" s="5" t="s">
        <v>33</v>
      </c>
    </row>
    <row r="1838" spans="1:12" ht="14.25" customHeight="1" x14ac:dyDescent="0.3">
      <c r="A1838" s="3" t="s">
        <v>3320</v>
      </c>
      <c r="B1838" s="3" t="s">
        <v>3321</v>
      </c>
      <c r="C1838" s="3" t="s">
        <v>44</v>
      </c>
      <c r="D1838" s="3" t="s">
        <v>24</v>
      </c>
      <c r="E1838" s="3">
        <v>58</v>
      </c>
      <c r="F1838" s="3">
        <v>48</v>
      </c>
      <c r="G1838" s="3">
        <v>2576.41</v>
      </c>
      <c r="H1838" s="3">
        <v>149431.78</v>
      </c>
      <c r="I1838" s="4">
        <v>45733</v>
      </c>
      <c r="J1838" s="4">
        <v>45888</v>
      </c>
      <c r="K1838" s="3" t="s">
        <v>29</v>
      </c>
      <c r="L1838" s="5" t="s">
        <v>21</v>
      </c>
    </row>
    <row r="1839" spans="1:12" ht="14.25" customHeight="1" x14ac:dyDescent="0.3">
      <c r="A1839" s="3" t="s">
        <v>3322</v>
      </c>
      <c r="B1839" s="3" t="s">
        <v>396</v>
      </c>
      <c r="C1839" s="3" t="s">
        <v>44</v>
      </c>
      <c r="D1839" s="3" t="s">
        <v>45</v>
      </c>
      <c r="E1839" s="3">
        <v>23</v>
      </c>
      <c r="F1839" s="3">
        <v>82</v>
      </c>
      <c r="G1839" s="3">
        <v>19530.97</v>
      </c>
      <c r="H1839" s="3">
        <v>449212.31000000011</v>
      </c>
      <c r="I1839" s="4">
        <v>45815</v>
      </c>
      <c r="J1839" s="4">
        <v>45917</v>
      </c>
      <c r="K1839" s="3" t="s">
        <v>29</v>
      </c>
      <c r="L1839" s="5" t="s">
        <v>17</v>
      </c>
    </row>
    <row r="1840" spans="1:12" ht="14.25" customHeight="1" x14ac:dyDescent="0.3">
      <c r="A1840" s="3" t="s">
        <v>3323</v>
      </c>
      <c r="B1840" s="3" t="s">
        <v>3324</v>
      </c>
      <c r="C1840" s="3" t="s">
        <v>44</v>
      </c>
      <c r="D1840" s="3" t="s">
        <v>15</v>
      </c>
      <c r="E1840" s="3">
        <v>186</v>
      </c>
      <c r="F1840" s="3">
        <v>51</v>
      </c>
      <c r="G1840" s="3">
        <v>741.28</v>
      </c>
      <c r="H1840" s="3">
        <v>137878.07999999999</v>
      </c>
      <c r="I1840" s="4">
        <v>45782</v>
      </c>
      <c r="J1840" s="4">
        <v>45856</v>
      </c>
      <c r="K1840" s="3" t="s">
        <v>46</v>
      </c>
      <c r="L1840" s="5" t="s">
        <v>21</v>
      </c>
    </row>
    <row r="1841" spans="1:12" ht="14.25" customHeight="1" x14ac:dyDescent="0.3">
      <c r="A1841" s="3" t="s">
        <v>3325</v>
      </c>
      <c r="B1841" s="3" t="s">
        <v>3055</v>
      </c>
      <c r="C1841" s="3" t="s">
        <v>20</v>
      </c>
      <c r="D1841" s="3" t="s">
        <v>53</v>
      </c>
      <c r="E1841" s="3">
        <v>145</v>
      </c>
      <c r="G1841" s="3">
        <v>14062.85</v>
      </c>
      <c r="H1841" s="3">
        <v>2039113.25</v>
      </c>
      <c r="I1841" s="4">
        <v>45796</v>
      </c>
      <c r="J1841" s="4">
        <v>45931</v>
      </c>
      <c r="K1841" s="3" t="s">
        <v>57</v>
      </c>
      <c r="L1841" s="5" t="s">
        <v>21</v>
      </c>
    </row>
    <row r="1842" spans="1:12" ht="14.25" customHeight="1" x14ac:dyDescent="0.3">
      <c r="A1842" s="3" t="s">
        <v>1505</v>
      </c>
      <c r="B1842" s="3" t="s">
        <v>3326</v>
      </c>
      <c r="C1842" s="3" t="s">
        <v>14</v>
      </c>
      <c r="E1842" s="3">
        <v>63</v>
      </c>
      <c r="F1842" s="3">
        <v>91</v>
      </c>
      <c r="G1842" s="3">
        <v>5337.69</v>
      </c>
      <c r="H1842" s="3">
        <v>336274.47</v>
      </c>
      <c r="I1842" s="4">
        <v>45688</v>
      </c>
      <c r="J1842" s="4">
        <v>45887</v>
      </c>
      <c r="K1842" s="3" t="s">
        <v>29</v>
      </c>
      <c r="L1842" s="5" t="s">
        <v>21</v>
      </c>
    </row>
    <row r="1843" spans="1:12" ht="14.25" customHeight="1" x14ac:dyDescent="0.3">
      <c r="A1843" s="3" t="s">
        <v>3327</v>
      </c>
      <c r="B1843" s="3" t="s">
        <v>3328</v>
      </c>
      <c r="C1843" s="3" t="s">
        <v>44</v>
      </c>
      <c r="D1843" s="3" t="s">
        <v>41</v>
      </c>
      <c r="E1843" s="3">
        <v>85</v>
      </c>
      <c r="F1843" s="3">
        <v>49</v>
      </c>
      <c r="G1843" s="3">
        <v>2317.2399999999998</v>
      </c>
      <c r="H1843" s="3">
        <v>196965.4</v>
      </c>
      <c r="I1843" s="4">
        <v>45669</v>
      </c>
      <c r="J1843" s="4">
        <v>45911</v>
      </c>
      <c r="K1843" s="3" t="s">
        <v>54</v>
      </c>
      <c r="L1843" s="5" t="s">
        <v>58</v>
      </c>
    </row>
    <row r="1844" spans="1:12" ht="14.25" customHeight="1" x14ac:dyDescent="0.3">
      <c r="A1844" s="3" t="s">
        <v>266</v>
      </c>
      <c r="B1844" s="3" t="s">
        <v>3329</v>
      </c>
      <c r="C1844" s="3" t="s">
        <v>28</v>
      </c>
      <c r="D1844" s="3" t="s">
        <v>53</v>
      </c>
      <c r="E1844" s="3">
        <v>190</v>
      </c>
      <c r="F1844" s="3">
        <v>30</v>
      </c>
      <c r="G1844" s="3">
        <v>16055.36</v>
      </c>
      <c r="H1844" s="3">
        <v>3050518.4</v>
      </c>
      <c r="I1844" s="4">
        <v>45840</v>
      </c>
      <c r="J1844" s="4">
        <v>45872</v>
      </c>
      <c r="K1844" s="3" t="s">
        <v>46</v>
      </c>
      <c r="L1844" s="5" t="s">
        <v>21</v>
      </c>
    </row>
    <row r="1845" spans="1:12" ht="14.25" customHeight="1" x14ac:dyDescent="0.3">
      <c r="A1845" s="3" t="s">
        <v>3330</v>
      </c>
      <c r="B1845" s="3" t="s">
        <v>715</v>
      </c>
      <c r="C1845" s="3" t="s">
        <v>44</v>
      </c>
      <c r="D1845" s="3" t="s">
        <v>24</v>
      </c>
      <c r="F1845" s="3">
        <v>38</v>
      </c>
      <c r="G1845" s="3">
        <v>3067.72</v>
      </c>
      <c r="I1845" s="4">
        <v>45778</v>
      </c>
      <c r="J1845" s="4">
        <v>45872</v>
      </c>
      <c r="K1845" s="3" t="s">
        <v>54</v>
      </c>
      <c r="L1845" s="5" t="s">
        <v>33</v>
      </c>
    </row>
    <row r="1846" spans="1:12" ht="14.25" customHeight="1" x14ac:dyDescent="0.3">
      <c r="A1846" s="3" t="s">
        <v>3331</v>
      </c>
      <c r="B1846" s="3" t="s">
        <v>933</v>
      </c>
      <c r="C1846" s="3" t="s">
        <v>44</v>
      </c>
      <c r="D1846" s="3" t="s">
        <v>45</v>
      </c>
      <c r="E1846" s="3">
        <v>100</v>
      </c>
      <c r="F1846" s="3">
        <v>56</v>
      </c>
      <c r="G1846" s="3">
        <v>15138.39</v>
      </c>
      <c r="H1846" s="3">
        <v>1513839</v>
      </c>
      <c r="I1846" s="4">
        <v>45814</v>
      </c>
      <c r="J1846" s="4">
        <v>45873</v>
      </c>
      <c r="K1846" s="3" t="s">
        <v>16</v>
      </c>
      <c r="L1846" s="5" t="s">
        <v>30</v>
      </c>
    </row>
    <row r="1847" spans="1:12" ht="14.25" customHeight="1" x14ac:dyDescent="0.3">
      <c r="A1847" s="3" t="s">
        <v>3332</v>
      </c>
      <c r="B1847" s="3" t="s">
        <v>3333</v>
      </c>
      <c r="C1847" s="3" t="s">
        <v>28</v>
      </c>
      <c r="D1847" s="3" t="s">
        <v>53</v>
      </c>
      <c r="E1847" s="3">
        <v>106</v>
      </c>
      <c r="F1847" s="3">
        <v>45</v>
      </c>
      <c r="G1847" s="3">
        <v>6303.87</v>
      </c>
      <c r="H1847" s="3">
        <v>668210.22</v>
      </c>
      <c r="I1847" s="4">
        <v>45785</v>
      </c>
      <c r="J1847" s="4">
        <v>45909</v>
      </c>
      <c r="K1847" s="3" t="s">
        <v>57</v>
      </c>
      <c r="L1847" s="5" t="s">
        <v>33</v>
      </c>
    </row>
    <row r="1848" spans="1:12" ht="14.25" customHeight="1" x14ac:dyDescent="0.3">
      <c r="A1848" s="3" t="s">
        <v>742</v>
      </c>
      <c r="B1848" s="3" t="s">
        <v>3334</v>
      </c>
      <c r="C1848" s="3" t="s">
        <v>20</v>
      </c>
      <c r="D1848" s="3" t="s">
        <v>41</v>
      </c>
      <c r="E1848" s="3">
        <v>14</v>
      </c>
      <c r="F1848" s="3">
        <v>23</v>
      </c>
      <c r="G1848" s="3">
        <v>14002.73</v>
      </c>
      <c r="H1848" s="3">
        <v>196038.22</v>
      </c>
      <c r="I1848" s="4">
        <v>45671</v>
      </c>
      <c r="J1848" s="4">
        <v>45879</v>
      </c>
      <c r="K1848" s="3" t="s">
        <v>16</v>
      </c>
      <c r="L1848" s="5" t="s">
        <v>17</v>
      </c>
    </row>
    <row r="1849" spans="1:12" ht="14.25" customHeight="1" x14ac:dyDescent="0.3">
      <c r="A1849" s="3" t="s">
        <v>3335</v>
      </c>
      <c r="B1849" s="3" t="s">
        <v>3336</v>
      </c>
      <c r="C1849" s="3" t="s">
        <v>14</v>
      </c>
      <c r="D1849" s="3" t="s">
        <v>24</v>
      </c>
      <c r="E1849" s="3">
        <v>22</v>
      </c>
      <c r="F1849" s="3">
        <v>78</v>
      </c>
      <c r="G1849" s="3">
        <v>16046.43</v>
      </c>
      <c r="H1849" s="3">
        <v>353021.46</v>
      </c>
      <c r="I1849" s="4">
        <v>45739</v>
      </c>
      <c r="J1849" s="4">
        <v>45853</v>
      </c>
      <c r="K1849" s="3" t="s">
        <v>16</v>
      </c>
      <c r="L1849" s="5" t="s">
        <v>17</v>
      </c>
    </row>
    <row r="1850" spans="1:12" ht="14.25" customHeight="1" x14ac:dyDescent="0.3">
      <c r="A1850" s="3" t="s">
        <v>2603</v>
      </c>
      <c r="B1850" s="3" t="s">
        <v>3337</v>
      </c>
      <c r="C1850" s="3" t="s">
        <v>40</v>
      </c>
      <c r="D1850" s="3" t="s">
        <v>15</v>
      </c>
      <c r="E1850" s="3">
        <v>155</v>
      </c>
      <c r="F1850" s="3">
        <v>85</v>
      </c>
      <c r="G1850" s="3">
        <v>2212.59</v>
      </c>
      <c r="H1850" s="3">
        <v>342951.45</v>
      </c>
      <c r="I1850" s="4">
        <v>45762</v>
      </c>
      <c r="J1850" s="4">
        <v>45877</v>
      </c>
      <c r="K1850" s="3" t="s">
        <v>16</v>
      </c>
      <c r="L1850" s="5" t="s">
        <v>30</v>
      </c>
    </row>
    <row r="1851" spans="1:12" ht="14.25" customHeight="1" x14ac:dyDescent="0.3">
      <c r="A1851" s="3" t="s">
        <v>3338</v>
      </c>
      <c r="B1851" s="3" t="s">
        <v>3339</v>
      </c>
      <c r="C1851" s="3" t="s">
        <v>20</v>
      </c>
      <c r="E1851" s="3">
        <v>182</v>
      </c>
      <c r="F1851" s="3">
        <v>69</v>
      </c>
      <c r="G1851" s="3">
        <v>598.04</v>
      </c>
      <c r="H1851" s="3">
        <v>108843.28</v>
      </c>
      <c r="I1851" s="4">
        <v>45789</v>
      </c>
      <c r="J1851" s="4">
        <v>45877</v>
      </c>
      <c r="L1851" s="5" t="s">
        <v>30</v>
      </c>
    </row>
    <row r="1852" spans="1:12" ht="14.25" customHeight="1" x14ac:dyDescent="0.3">
      <c r="A1852" s="3" t="s">
        <v>3340</v>
      </c>
      <c r="B1852" s="3" t="s">
        <v>3341</v>
      </c>
      <c r="C1852" s="3" t="s">
        <v>20</v>
      </c>
      <c r="D1852" s="3" t="s">
        <v>53</v>
      </c>
      <c r="E1852" s="3">
        <v>136</v>
      </c>
      <c r="F1852" s="3">
        <v>30</v>
      </c>
      <c r="G1852" s="3">
        <v>11616.44</v>
      </c>
      <c r="H1852" s="3">
        <v>1579835.84</v>
      </c>
      <c r="I1852" s="4">
        <v>45754</v>
      </c>
      <c r="J1852" s="4">
        <v>45940</v>
      </c>
      <c r="K1852" s="3" t="s">
        <v>16</v>
      </c>
      <c r="L1852" s="5" t="s">
        <v>21</v>
      </c>
    </row>
    <row r="1853" spans="1:12" ht="14.25" customHeight="1" x14ac:dyDescent="0.3">
      <c r="A1853" s="3" t="s">
        <v>3342</v>
      </c>
      <c r="B1853" s="3" t="s">
        <v>3343</v>
      </c>
      <c r="C1853" s="3" t="s">
        <v>44</v>
      </c>
      <c r="D1853" s="3" t="s">
        <v>45</v>
      </c>
      <c r="E1853" s="3">
        <v>155</v>
      </c>
      <c r="G1853" s="3">
        <v>697.79</v>
      </c>
      <c r="H1853" s="3">
        <v>108157.45</v>
      </c>
      <c r="I1853" s="4">
        <v>45745</v>
      </c>
      <c r="J1853" s="4">
        <v>45926</v>
      </c>
      <c r="K1853" s="3" t="s">
        <v>46</v>
      </c>
      <c r="L1853" s="5" t="s">
        <v>30</v>
      </c>
    </row>
    <row r="1854" spans="1:12" ht="14.25" customHeight="1" x14ac:dyDescent="0.3">
      <c r="A1854" s="3" t="s">
        <v>3344</v>
      </c>
      <c r="B1854" s="3" t="s">
        <v>3345</v>
      </c>
      <c r="C1854" s="3" t="s">
        <v>14</v>
      </c>
      <c r="D1854" s="3" t="s">
        <v>45</v>
      </c>
      <c r="E1854" s="3">
        <v>137</v>
      </c>
      <c r="F1854" s="3">
        <v>62</v>
      </c>
      <c r="G1854" s="3">
        <v>19912.599999999999</v>
      </c>
      <c r="H1854" s="3">
        <v>2728026.2</v>
      </c>
      <c r="I1854" s="4">
        <v>45792</v>
      </c>
      <c r="J1854" s="4">
        <v>45867</v>
      </c>
      <c r="K1854" s="3" t="s">
        <v>29</v>
      </c>
      <c r="L1854" s="5" t="s">
        <v>30</v>
      </c>
    </row>
    <row r="1855" spans="1:12" ht="14.25" customHeight="1" x14ac:dyDescent="0.3">
      <c r="A1855" s="3" t="s">
        <v>3346</v>
      </c>
      <c r="B1855" s="3" t="s">
        <v>3347</v>
      </c>
      <c r="C1855" s="3" t="s">
        <v>28</v>
      </c>
      <c r="E1855" s="3">
        <v>85</v>
      </c>
      <c r="F1855" s="3">
        <v>40</v>
      </c>
      <c r="G1855" s="3">
        <v>3137.98</v>
      </c>
      <c r="H1855" s="3">
        <v>266728.3</v>
      </c>
      <c r="I1855" s="4">
        <v>45684</v>
      </c>
      <c r="J1855" s="4">
        <v>45871</v>
      </c>
      <c r="L1855" s="5" t="s">
        <v>33</v>
      </c>
    </row>
    <row r="1856" spans="1:12" ht="14.25" customHeight="1" x14ac:dyDescent="0.3">
      <c r="A1856" s="3" t="s">
        <v>3348</v>
      </c>
      <c r="B1856" s="3" t="s">
        <v>3349</v>
      </c>
      <c r="C1856" s="3" t="s">
        <v>20</v>
      </c>
      <c r="D1856" s="3" t="s">
        <v>41</v>
      </c>
      <c r="E1856" s="3">
        <v>49</v>
      </c>
      <c r="F1856" s="3">
        <v>42</v>
      </c>
      <c r="G1856" s="3">
        <v>7477.53</v>
      </c>
      <c r="H1856" s="3">
        <v>366398.97</v>
      </c>
      <c r="I1856" s="4">
        <v>45812</v>
      </c>
      <c r="J1856" s="4">
        <v>45939</v>
      </c>
      <c r="K1856" s="3" t="s">
        <v>16</v>
      </c>
      <c r="L1856" s="5" t="s">
        <v>33</v>
      </c>
    </row>
    <row r="1857" spans="1:12" ht="14.25" customHeight="1" x14ac:dyDescent="0.3">
      <c r="A1857" s="3" t="s">
        <v>3350</v>
      </c>
      <c r="B1857" s="3" t="s">
        <v>3351</v>
      </c>
      <c r="C1857" s="3" t="s">
        <v>28</v>
      </c>
      <c r="D1857" s="3" t="s">
        <v>15</v>
      </c>
      <c r="F1857" s="3">
        <v>54</v>
      </c>
      <c r="G1857" s="3">
        <v>1165.73</v>
      </c>
      <c r="I1857" s="4">
        <v>45703</v>
      </c>
      <c r="J1857" s="4">
        <v>45877</v>
      </c>
      <c r="K1857" s="3" t="s">
        <v>16</v>
      </c>
      <c r="L1857" s="5" t="s">
        <v>17</v>
      </c>
    </row>
    <row r="1858" spans="1:12" ht="14.25" customHeight="1" x14ac:dyDescent="0.3">
      <c r="A1858" s="3" t="s">
        <v>3352</v>
      </c>
      <c r="B1858" s="3" t="s">
        <v>531</v>
      </c>
      <c r="C1858" s="3" t="s">
        <v>44</v>
      </c>
      <c r="D1858" s="3" t="s">
        <v>45</v>
      </c>
      <c r="E1858" s="3">
        <v>80</v>
      </c>
      <c r="F1858" s="3">
        <v>62</v>
      </c>
      <c r="G1858" s="3">
        <v>3232.82</v>
      </c>
      <c r="H1858" s="3">
        <v>258625.6</v>
      </c>
      <c r="I1858" s="4">
        <v>45800</v>
      </c>
      <c r="J1858" s="4">
        <v>45885</v>
      </c>
      <c r="K1858" s="3" t="s">
        <v>29</v>
      </c>
      <c r="L1858" s="5" t="s">
        <v>58</v>
      </c>
    </row>
    <row r="1859" spans="1:12" ht="14.25" customHeight="1" x14ac:dyDescent="0.3">
      <c r="A1859" s="3" t="s">
        <v>3353</v>
      </c>
      <c r="B1859" s="3" t="s">
        <v>3354</v>
      </c>
      <c r="C1859" s="3" t="s">
        <v>20</v>
      </c>
      <c r="D1859" s="3" t="s">
        <v>24</v>
      </c>
      <c r="E1859" s="3">
        <v>66</v>
      </c>
      <c r="F1859" s="3">
        <v>31</v>
      </c>
      <c r="G1859" s="3">
        <v>3457.73</v>
      </c>
      <c r="H1859" s="3">
        <v>228210.18</v>
      </c>
      <c r="I1859" s="4">
        <v>45725</v>
      </c>
      <c r="J1859" s="4">
        <v>45867</v>
      </c>
      <c r="K1859" s="3" t="s">
        <v>29</v>
      </c>
      <c r="L1859" s="5" t="s">
        <v>17</v>
      </c>
    </row>
    <row r="1860" spans="1:12" ht="14.25" customHeight="1" x14ac:dyDescent="0.3">
      <c r="A1860" s="3" t="s">
        <v>3355</v>
      </c>
      <c r="B1860" s="3" t="s">
        <v>3356</v>
      </c>
      <c r="C1860" s="3" t="s">
        <v>28</v>
      </c>
      <c r="D1860" s="3" t="s">
        <v>15</v>
      </c>
      <c r="E1860" s="3">
        <v>65</v>
      </c>
      <c r="F1860" s="3">
        <v>21</v>
      </c>
      <c r="G1860" s="3">
        <v>14474.99</v>
      </c>
      <c r="H1860" s="3">
        <v>940874.35</v>
      </c>
      <c r="I1860" s="4">
        <v>45840</v>
      </c>
      <c r="J1860" s="4">
        <v>45930</v>
      </c>
      <c r="L1860" s="5" t="s">
        <v>17</v>
      </c>
    </row>
    <row r="1861" spans="1:12" ht="14.25" customHeight="1" x14ac:dyDescent="0.3">
      <c r="A1861" s="3" t="s">
        <v>1732</v>
      </c>
      <c r="B1861" s="3" t="s">
        <v>3357</v>
      </c>
      <c r="C1861" s="3" t="s">
        <v>20</v>
      </c>
      <c r="D1861" s="3" t="s">
        <v>53</v>
      </c>
      <c r="E1861" s="3">
        <v>80</v>
      </c>
      <c r="F1861" s="3">
        <v>26</v>
      </c>
      <c r="G1861" s="3">
        <v>2247.34</v>
      </c>
      <c r="H1861" s="3">
        <v>179787.2</v>
      </c>
      <c r="I1861" s="4">
        <v>45671</v>
      </c>
      <c r="J1861" s="4">
        <v>45876</v>
      </c>
      <c r="K1861" s="3" t="s">
        <v>29</v>
      </c>
      <c r="L1861" s="5" t="s">
        <v>58</v>
      </c>
    </row>
    <row r="1862" spans="1:12" ht="14.25" customHeight="1" x14ac:dyDescent="0.3">
      <c r="A1862" s="3" t="s">
        <v>3358</v>
      </c>
      <c r="B1862" s="3" t="s">
        <v>3359</v>
      </c>
      <c r="C1862" s="3" t="s">
        <v>28</v>
      </c>
      <c r="D1862" s="3" t="s">
        <v>15</v>
      </c>
      <c r="E1862" s="3">
        <v>171</v>
      </c>
      <c r="F1862" s="3">
        <v>49</v>
      </c>
      <c r="G1862" s="3">
        <v>16063.81</v>
      </c>
      <c r="H1862" s="3">
        <v>2746911.51</v>
      </c>
      <c r="I1862" s="4">
        <v>45726</v>
      </c>
      <c r="J1862" s="4">
        <v>45873</v>
      </c>
      <c r="K1862" s="3" t="s">
        <v>25</v>
      </c>
      <c r="L1862" s="5" t="s">
        <v>58</v>
      </c>
    </row>
    <row r="1863" spans="1:12" ht="14.25" customHeight="1" x14ac:dyDescent="0.3">
      <c r="A1863" s="3" t="s">
        <v>3360</v>
      </c>
      <c r="B1863" s="3" t="s">
        <v>3361</v>
      </c>
      <c r="C1863" s="3" t="s">
        <v>20</v>
      </c>
      <c r="D1863" s="3" t="s">
        <v>15</v>
      </c>
      <c r="E1863" s="3">
        <v>5</v>
      </c>
      <c r="F1863" s="3">
        <v>46</v>
      </c>
      <c r="G1863" s="3">
        <v>2955.29</v>
      </c>
      <c r="H1863" s="3">
        <v>14776.45</v>
      </c>
      <c r="I1863" s="4">
        <v>45777</v>
      </c>
      <c r="J1863" s="4">
        <v>45901</v>
      </c>
      <c r="K1863" s="3" t="s">
        <v>29</v>
      </c>
      <c r="L1863" s="5" t="s">
        <v>21</v>
      </c>
    </row>
    <row r="1864" spans="1:12" ht="14.25" customHeight="1" x14ac:dyDescent="0.3">
      <c r="A1864" s="3" t="s">
        <v>3362</v>
      </c>
      <c r="B1864" s="3" t="s">
        <v>3363</v>
      </c>
      <c r="C1864" s="3" t="s">
        <v>28</v>
      </c>
      <c r="D1864" s="3" t="s">
        <v>45</v>
      </c>
      <c r="E1864" s="3">
        <v>119</v>
      </c>
      <c r="F1864" s="3">
        <v>43</v>
      </c>
      <c r="G1864" s="3">
        <v>4020.28</v>
      </c>
      <c r="H1864" s="3">
        <v>478413.32</v>
      </c>
      <c r="I1864" s="4">
        <v>45770</v>
      </c>
      <c r="J1864" s="4">
        <v>45890</v>
      </c>
      <c r="K1864" s="3" t="s">
        <v>29</v>
      </c>
      <c r="L1864" s="5" t="s">
        <v>33</v>
      </c>
    </row>
    <row r="1865" spans="1:12" ht="14.25" customHeight="1" x14ac:dyDescent="0.3">
      <c r="A1865" s="3" t="s">
        <v>3364</v>
      </c>
      <c r="B1865" s="3" t="s">
        <v>590</v>
      </c>
      <c r="C1865" s="3" t="s">
        <v>20</v>
      </c>
      <c r="D1865" s="3" t="s">
        <v>41</v>
      </c>
      <c r="E1865" s="3">
        <v>46</v>
      </c>
      <c r="G1865" s="3">
        <v>13853.95</v>
      </c>
      <c r="H1865" s="3">
        <v>637281.70000000007</v>
      </c>
      <c r="I1865" s="4">
        <v>45826</v>
      </c>
      <c r="J1865" s="4">
        <v>45927</v>
      </c>
      <c r="K1865" s="3" t="s">
        <v>25</v>
      </c>
      <c r="L1865" s="5" t="s">
        <v>21</v>
      </c>
    </row>
    <row r="1866" spans="1:12" ht="14.25" customHeight="1" x14ac:dyDescent="0.3">
      <c r="A1866" s="3" t="s">
        <v>3365</v>
      </c>
      <c r="B1866" s="3" t="s">
        <v>3366</v>
      </c>
      <c r="C1866" s="3" t="s">
        <v>20</v>
      </c>
      <c r="D1866" s="3" t="s">
        <v>45</v>
      </c>
      <c r="E1866" s="3">
        <v>23</v>
      </c>
      <c r="F1866" s="3">
        <v>84</v>
      </c>
      <c r="G1866" s="3">
        <v>18416.53</v>
      </c>
      <c r="H1866" s="3">
        <v>423580.18999999989</v>
      </c>
      <c r="I1866" s="4">
        <v>45751</v>
      </c>
      <c r="J1866" s="4">
        <v>45873</v>
      </c>
      <c r="K1866" s="3" t="s">
        <v>29</v>
      </c>
      <c r="L1866" s="5" t="s">
        <v>33</v>
      </c>
    </row>
    <row r="1867" spans="1:12" ht="14.25" customHeight="1" x14ac:dyDescent="0.3">
      <c r="A1867" s="3" t="s">
        <v>3367</v>
      </c>
      <c r="B1867" s="3" t="s">
        <v>2321</v>
      </c>
      <c r="C1867" s="3" t="s">
        <v>44</v>
      </c>
      <c r="D1867" s="3" t="s">
        <v>15</v>
      </c>
      <c r="E1867" s="3">
        <v>56</v>
      </c>
      <c r="F1867" s="3">
        <v>47</v>
      </c>
      <c r="G1867" s="3">
        <v>12237.98</v>
      </c>
      <c r="H1867" s="3">
        <v>685326.88</v>
      </c>
      <c r="I1867" s="4">
        <v>45698</v>
      </c>
      <c r="J1867" s="4">
        <v>45877</v>
      </c>
      <c r="K1867" s="3" t="s">
        <v>29</v>
      </c>
      <c r="L1867" s="5" t="s">
        <v>30</v>
      </c>
    </row>
    <row r="1868" spans="1:12" ht="14.25" customHeight="1" x14ac:dyDescent="0.3">
      <c r="A1868" s="3" t="s">
        <v>3368</v>
      </c>
      <c r="B1868" s="3" t="s">
        <v>3369</v>
      </c>
      <c r="C1868" s="3" t="s">
        <v>28</v>
      </c>
      <c r="D1868" s="3" t="s">
        <v>45</v>
      </c>
      <c r="E1868" s="3">
        <v>150</v>
      </c>
      <c r="F1868" s="3">
        <v>53</v>
      </c>
      <c r="G1868" s="3">
        <v>10458.15</v>
      </c>
      <c r="H1868" s="3">
        <v>1568722.5</v>
      </c>
      <c r="I1868" s="4">
        <v>45688</v>
      </c>
      <c r="J1868" s="4">
        <v>45883</v>
      </c>
      <c r="K1868" s="3" t="s">
        <v>25</v>
      </c>
      <c r="L1868" s="5" t="s">
        <v>30</v>
      </c>
    </row>
    <row r="1869" spans="1:12" ht="14.25" customHeight="1" x14ac:dyDescent="0.3">
      <c r="A1869" s="3" t="s">
        <v>1838</v>
      </c>
      <c r="B1869" s="3" t="s">
        <v>3370</v>
      </c>
      <c r="C1869" s="3" t="s">
        <v>20</v>
      </c>
      <c r="D1869" s="3" t="s">
        <v>53</v>
      </c>
      <c r="E1869" s="3">
        <v>162</v>
      </c>
      <c r="F1869" s="3">
        <v>61</v>
      </c>
      <c r="G1869" s="3">
        <v>5208.22</v>
      </c>
      <c r="H1869" s="3">
        <v>843731.64</v>
      </c>
      <c r="I1869" s="4">
        <v>45819</v>
      </c>
      <c r="J1869" s="4">
        <v>45867</v>
      </c>
      <c r="K1869" s="3" t="s">
        <v>16</v>
      </c>
      <c r="L1869" s="5" t="s">
        <v>17</v>
      </c>
    </row>
    <row r="1870" spans="1:12" ht="14.25" customHeight="1" x14ac:dyDescent="0.3">
      <c r="A1870" s="3" t="s">
        <v>3371</v>
      </c>
      <c r="B1870" s="3" t="s">
        <v>3372</v>
      </c>
      <c r="C1870" s="3" t="s">
        <v>40</v>
      </c>
      <c r="D1870" s="3" t="s">
        <v>45</v>
      </c>
      <c r="E1870" s="3">
        <v>23</v>
      </c>
      <c r="F1870" s="3">
        <v>27</v>
      </c>
      <c r="G1870" s="3">
        <v>9955.48</v>
      </c>
      <c r="H1870" s="3">
        <v>228976.04</v>
      </c>
      <c r="I1870" s="4">
        <v>45819</v>
      </c>
      <c r="J1870" s="4">
        <v>45908</v>
      </c>
      <c r="K1870" s="3" t="s">
        <v>16</v>
      </c>
      <c r="L1870" s="5" t="s">
        <v>33</v>
      </c>
    </row>
    <row r="1871" spans="1:12" ht="14.25" customHeight="1" x14ac:dyDescent="0.3">
      <c r="A1871" s="3" t="s">
        <v>3373</v>
      </c>
      <c r="B1871" s="3" t="s">
        <v>3374</v>
      </c>
      <c r="C1871" s="3" t="s">
        <v>44</v>
      </c>
      <c r="E1871" s="3">
        <v>52</v>
      </c>
      <c r="F1871" s="3">
        <v>91</v>
      </c>
      <c r="G1871" s="3">
        <v>4908.3900000000003</v>
      </c>
      <c r="H1871" s="3">
        <v>255236.28</v>
      </c>
      <c r="I1871" s="4">
        <v>45729</v>
      </c>
      <c r="J1871" s="4">
        <v>45899</v>
      </c>
      <c r="K1871" s="3" t="s">
        <v>16</v>
      </c>
      <c r="L1871" s="5" t="s">
        <v>58</v>
      </c>
    </row>
    <row r="1872" spans="1:12" ht="14.25" customHeight="1" x14ac:dyDescent="0.3">
      <c r="A1872" s="3" t="s">
        <v>3375</v>
      </c>
      <c r="B1872" s="3" t="s">
        <v>3376</v>
      </c>
      <c r="C1872" s="3" t="s">
        <v>44</v>
      </c>
      <c r="D1872" s="3" t="s">
        <v>24</v>
      </c>
      <c r="E1872" s="3">
        <v>48</v>
      </c>
      <c r="F1872" s="3">
        <v>49</v>
      </c>
      <c r="G1872" s="3">
        <v>10427.879999999999</v>
      </c>
      <c r="H1872" s="3">
        <v>500538.24</v>
      </c>
      <c r="I1872" s="4">
        <v>45831</v>
      </c>
      <c r="J1872" s="4">
        <v>45870</v>
      </c>
      <c r="K1872" s="3" t="s">
        <v>29</v>
      </c>
      <c r="L1872" s="5" t="s">
        <v>30</v>
      </c>
    </row>
    <row r="1873" spans="1:12" ht="14.25" customHeight="1" x14ac:dyDescent="0.3">
      <c r="A1873" s="3" t="s">
        <v>3377</v>
      </c>
      <c r="B1873" s="3" t="s">
        <v>1377</v>
      </c>
      <c r="C1873" s="3" t="s">
        <v>14</v>
      </c>
      <c r="D1873" s="3" t="s">
        <v>41</v>
      </c>
      <c r="E1873" s="3">
        <v>25</v>
      </c>
      <c r="F1873" s="3">
        <v>76</v>
      </c>
      <c r="G1873" s="3">
        <v>15622.43</v>
      </c>
      <c r="H1873" s="3">
        <v>390560.75</v>
      </c>
      <c r="I1873" s="4">
        <v>45844</v>
      </c>
      <c r="J1873" s="4">
        <v>45916</v>
      </c>
      <c r="K1873" s="3" t="s">
        <v>57</v>
      </c>
      <c r="L1873" s="5" t="s">
        <v>58</v>
      </c>
    </row>
    <row r="1874" spans="1:12" ht="14.25" customHeight="1" x14ac:dyDescent="0.3">
      <c r="A1874" s="3" t="s">
        <v>3378</v>
      </c>
      <c r="B1874" s="3" t="s">
        <v>1191</v>
      </c>
      <c r="C1874" s="3" t="s">
        <v>28</v>
      </c>
      <c r="D1874" s="3" t="s">
        <v>41</v>
      </c>
      <c r="E1874" s="3">
        <v>126</v>
      </c>
      <c r="F1874" s="3">
        <v>59</v>
      </c>
      <c r="G1874" s="3">
        <v>3848.12</v>
      </c>
      <c r="H1874" s="3">
        <v>484863.12</v>
      </c>
      <c r="I1874" s="4">
        <v>45794</v>
      </c>
      <c r="J1874" s="4">
        <v>45860</v>
      </c>
      <c r="K1874" s="3" t="s">
        <v>57</v>
      </c>
      <c r="L1874" s="5" t="s">
        <v>21</v>
      </c>
    </row>
    <row r="1875" spans="1:12" ht="14.25" customHeight="1" x14ac:dyDescent="0.3">
      <c r="A1875" s="3" t="s">
        <v>3379</v>
      </c>
      <c r="B1875" s="3" t="s">
        <v>3380</v>
      </c>
      <c r="C1875" s="3" t="s">
        <v>40</v>
      </c>
      <c r="D1875" s="3" t="s">
        <v>45</v>
      </c>
      <c r="E1875" s="3">
        <v>52</v>
      </c>
      <c r="F1875" s="3">
        <v>23</v>
      </c>
      <c r="G1875" s="3">
        <v>1454.59</v>
      </c>
      <c r="H1875" s="3">
        <v>75638.679999999993</v>
      </c>
      <c r="I1875" s="4">
        <v>45685</v>
      </c>
      <c r="J1875" s="4">
        <v>45914</v>
      </c>
      <c r="L1875" s="5" t="s">
        <v>33</v>
      </c>
    </row>
    <row r="1876" spans="1:12" ht="14.25" customHeight="1" x14ac:dyDescent="0.3">
      <c r="A1876" s="3" t="s">
        <v>3381</v>
      </c>
      <c r="B1876" s="3" t="s">
        <v>3382</v>
      </c>
      <c r="C1876" s="3" t="s">
        <v>28</v>
      </c>
      <c r="D1876" s="3" t="s">
        <v>53</v>
      </c>
      <c r="E1876" s="3">
        <v>111</v>
      </c>
      <c r="F1876" s="3">
        <v>44</v>
      </c>
      <c r="G1876" s="3">
        <v>11592.35</v>
      </c>
      <c r="H1876" s="3">
        <v>1286750.8500000001</v>
      </c>
      <c r="I1876" s="4">
        <v>45844</v>
      </c>
      <c r="J1876" s="4">
        <v>45872</v>
      </c>
      <c r="K1876" s="3" t="s">
        <v>54</v>
      </c>
      <c r="L1876" s="5" t="s">
        <v>33</v>
      </c>
    </row>
    <row r="1877" spans="1:12" ht="14.25" customHeight="1" x14ac:dyDescent="0.3">
      <c r="A1877" s="3" t="s">
        <v>3383</v>
      </c>
      <c r="B1877" s="3" t="s">
        <v>3384</v>
      </c>
      <c r="C1877" s="3" t="s">
        <v>28</v>
      </c>
      <c r="D1877" s="3" t="s">
        <v>45</v>
      </c>
      <c r="E1877" s="3">
        <v>66</v>
      </c>
      <c r="F1877" s="3">
        <v>39</v>
      </c>
      <c r="G1877" s="3">
        <v>3225.22</v>
      </c>
      <c r="H1877" s="3">
        <v>212864.52</v>
      </c>
      <c r="I1877" s="4">
        <v>45824</v>
      </c>
      <c r="J1877" s="4">
        <v>45889</v>
      </c>
      <c r="L1877" s="5" t="s">
        <v>33</v>
      </c>
    </row>
    <row r="1878" spans="1:12" ht="14.25" customHeight="1" x14ac:dyDescent="0.3">
      <c r="A1878" s="3" t="s">
        <v>2996</v>
      </c>
      <c r="B1878" s="3" t="s">
        <v>3385</v>
      </c>
      <c r="C1878" s="3" t="s">
        <v>44</v>
      </c>
      <c r="D1878" s="3" t="s">
        <v>15</v>
      </c>
      <c r="E1878" s="3">
        <v>138</v>
      </c>
      <c r="F1878" s="3">
        <v>86</v>
      </c>
      <c r="G1878" s="3">
        <v>7844.34</v>
      </c>
      <c r="H1878" s="3">
        <v>1082518.92</v>
      </c>
      <c r="I1878" s="4">
        <v>45748</v>
      </c>
      <c r="J1878" s="4">
        <v>45927</v>
      </c>
      <c r="K1878" s="3" t="s">
        <v>29</v>
      </c>
      <c r="L1878" s="5" t="s">
        <v>33</v>
      </c>
    </row>
    <row r="1879" spans="1:12" ht="14.25" customHeight="1" x14ac:dyDescent="0.3">
      <c r="A1879" s="3" t="s">
        <v>3386</v>
      </c>
      <c r="B1879" s="3" t="s">
        <v>3387</v>
      </c>
      <c r="C1879" s="3" t="s">
        <v>14</v>
      </c>
      <c r="D1879" s="3" t="s">
        <v>45</v>
      </c>
      <c r="E1879" s="3">
        <v>198</v>
      </c>
      <c r="F1879" s="3">
        <v>53</v>
      </c>
      <c r="G1879" s="3">
        <v>10905.31</v>
      </c>
      <c r="H1879" s="3">
        <v>2159251.38</v>
      </c>
      <c r="I1879" s="4">
        <v>45835</v>
      </c>
      <c r="J1879" s="4">
        <v>45878</v>
      </c>
      <c r="K1879" s="3" t="s">
        <v>57</v>
      </c>
      <c r="L1879" s="5" t="s">
        <v>21</v>
      </c>
    </row>
    <row r="1880" spans="1:12" ht="14.25" customHeight="1" x14ac:dyDescent="0.3">
      <c r="A1880" s="3" t="s">
        <v>2121</v>
      </c>
      <c r="B1880" s="3" t="s">
        <v>3388</v>
      </c>
      <c r="C1880" s="3" t="s">
        <v>28</v>
      </c>
      <c r="D1880" s="3" t="s">
        <v>41</v>
      </c>
      <c r="E1880" s="3">
        <v>8</v>
      </c>
      <c r="F1880" s="3">
        <v>67</v>
      </c>
      <c r="G1880" s="3">
        <v>8332.36</v>
      </c>
      <c r="H1880" s="3">
        <v>66658.880000000005</v>
      </c>
      <c r="I1880" s="4">
        <v>45681</v>
      </c>
      <c r="J1880" s="4">
        <v>45891</v>
      </c>
      <c r="K1880" s="3" t="s">
        <v>29</v>
      </c>
      <c r="L1880" s="5" t="s">
        <v>17</v>
      </c>
    </row>
    <row r="1881" spans="1:12" ht="14.25" customHeight="1" x14ac:dyDescent="0.3">
      <c r="A1881" s="3" t="s">
        <v>3389</v>
      </c>
      <c r="B1881" s="3" t="s">
        <v>3390</v>
      </c>
      <c r="C1881" s="3" t="s">
        <v>28</v>
      </c>
      <c r="D1881" s="3" t="s">
        <v>15</v>
      </c>
      <c r="F1881" s="3">
        <v>44</v>
      </c>
      <c r="G1881" s="3">
        <v>14416.22</v>
      </c>
      <c r="I1881" s="4">
        <v>45729</v>
      </c>
      <c r="J1881" s="4">
        <v>45941</v>
      </c>
      <c r="K1881" s="3" t="s">
        <v>29</v>
      </c>
      <c r="L1881" s="5" t="s">
        <v>17</v>
      </c>
    </row>
    <row r="1882" spans="1:12" ht="14.25" customHeight="1" x14ac:dyDescent="0.3">
      <c r="A1882" s="3" t="s">
        <v>3391</v>
      </c>
      <c r="B1882" s="3" t="s">
        <v>3392</v>
      </c>
      <c r="C1882" s="3" t="s">
        <v>40</v>
      </c>
      <c r="D1882" s="3" t="s">
        <v>24</v>
      </c>
      <c r="F1882" s="3">
        <v>98</v>
      </c>
      <c r="G1882" s="3">
        <v>6782.67</v>
      </c>
      <c r="I1882" s="4">
        <v>45826</v>
      </c>
      <c r="J1882" s="4">
        <v>45911</v>
      </c>
      <c r="K1882" s="3" t="s">
        <v>46</v>
      </c>
      <c r="L1882" s="5" t="s">
        <v>33</v>
      </c>
    </row>
    <row r="1883" spans="1:12" ht="14.25" customHeight="1" x14ac:dyDescent="0.3">
      <c r="A1883" s="3" t="s">
        <v>3393</v>
      </c>
      <c r="B1883" s="3" t="s">
        <v>3394</v>
      </c>
      <c r="C1883" s="3" t="s">
        <v>28</v>
      </c>
      <c r="D1883" s="3" t="s">
        <v>24</v>
      </c>
      <c r="E1883" s="3">
        <v>190</v>
      </c>
      <c r="F1883" s="3">
        <v>87</v>
      </c>
      <c r="G1883" s="3">
        <v>11020.04</v>
      </c>
      <c r="H1883" s="3">
        <v>2093807.6</v>
      </c>
      <c r="I1883" s="4">
        <v>45724</v>
      </c>
      <c r="J1883" s="4">
        <v>45918</v>
      </c>
      <c r="K1883" s="3" t="s">
        <v>16</v>
      </c>
      <c r="L1883" s="5" t="s">
        <v>17</v>
      </c>
    </row>
    <row r="1884" spans="1:12" ht="14.25" customHeight="1" x14ac:dyDescent="0.3">
      <c r="A1884" s="3" t="s">
        <v>1787</v>
      </c>
      <c r="B1884" s="3" t="s">
        <v>3395</v>
      </c>
      <c r="C1884" s="3" t="s">
        <v>28</v>
      </c>
      <c r="D1884" s="3" t="s">
        <v>15</v>
      </c>
      <c r="E1884" s="3">
        <v>122</v>
      </c>
      <c r="F1884" s="3">
        <v>97</v>
      </c>
      <c r="G1884" s="3">
        <v>4348.49</v>
      </c>
      <c r="H1884" s="3">
        <v>530515.78</v>
      </c>
      <c r="I1884" s="4">
        <v>45831</v>
      </c>
      <c r="J1884" s="4">
        <v>45872</v>
      </c>
      <c r="K1884" s="3" t="s">
        <v>46</v>
      </c>
      <c r="L1884" s="5" t="s">
        <v>21</v>
      </c>
    </row>
    <row r="1885" spans="1:12" ht="14.25" customHeight="1" x14ac:dyDescent="0.3">
      <c r="A1885" s="3" t="s">
        <v>3396</v>
      </c>
      <c r="B1885" s="3" t="s">
        <v>3397</v>
      </c>
      <c r="C1885" s="3" t="s">
        <v>14</v>
      </c>
      <c r="D1885" s="3" t="s">
        <v>53</v>
      </c>
      <c r="E1885" s="3">
        <v>21</v>
      </c>
      <c r="F1885" s="3">
        <v>22</v>
      </c>
      <c r="G1885" s="3">
        <v>3851.99</v>
      </c>
      <c r="H1885" s="3">
        <v>80891.789999999994</v>
      </c>
      <c r="I1885" s="4">
        <v>45673</v>
      </c>
      <c r="J1885" s="4">
        <v>45931</v>
      </c>
      <c r="K1885" s="3" t="s">
        <v>25</v>
      </c>
      <c r="L1885" s="5" t="s">
        <v>58</v>
      </c>
    </row>
    <row r="1886" spans="1:12" ht="14.25" customHeight="1" x14ac:dyDescent="0.3">
      <c r="A1886" s="3" t="s">
        <v>3398</v>
      </c>
      <c r="B1886" s="3" t="s">
        <v>3399</v>
      </c>
      <c r="C1886" s="3" t="s">
        <v>40</v>
      </c>
      <c r="D1886" s="3" t="s">
        <v>15</v>
      </c>
      <c r="E1886" s="3">
        <v>175</v>
      </c>
      <c r="F1886" s="3">
        <v>21</v>
      </c>
      <c r="G1886" s="3">
        <v>1064.53</v>
      </c>
      <c r="H1886" s="3">
        <v>186292.75</v>
      </c>
      <c r="I1886" s="4">
        <v>45803</v>
      </c>
      <c r="J1886" s="4">
        <v>45933</v>
      </c>
      <c r="K1886" s="3" t="s">
        <v>29</v>
      </c>
      <c r="L1886" s="5" t="s">
        <v>58</v>
      </c>
    </row>
    <row r="1887" spans="1:12" ht="14.25" customHeight="1" x14ac:dyDescent="0.3">
      <c r="A1887" s="3" t="s">
        <v>3400</v>
      </c>
      <c r="B1887" s="3" t="s">
        <v>1227</v>
      </c>
      <c r="C1887" s="3" t="s">
        <v>20</v>
      </c>
      <c r="D1887" s="3" t="s">
        <v>45</v>
      </c>
      <c r="E1887" s="3">
        <v>106</v>
      </c>
      <c r="F1887" s="3">
        <v>59</v>
      </c>
      <c r="G1887" s="3">
        <v>17995.28</v>
      </c>
      <c r="H1887" s="3">
        <v>1907499.68</v>
      </c>
      <c r="I1887" s="4">
        <v>45849</v>
      </c>
      <c r="J1887" s="4">
        <v>45867</v>
      </c>
      <c r="K1887" s="3" t="s">
        <v>16</v>
      </c>
      <c r="L1887" s="5" t="s">
        <v>21</v>
      </c>
    </row>
    <row r="1888" spans="1:12" ht="14.25" customHeight="1" x14ac:dyDescent="0.3">
      <c r="A1888" s="3" t="s">
        <v>3401</v>
      </c>
      <c r="B1888" s="3" t="s">
        <v>3402</v>
      </c>
      <c r="C1888" s="3" t="s">
        <v>44</v>
      </c>
      <c r="D1888" s="3" t="s">
        <v>53</v>
      </c>
      <c r="G1888" s="3">
        <v>13305.25</v>
      </c>
      <c r="I1888" s="4">
        <v>45831</v>
      </c>
      <c r="J1888" s="4">
        <v>45925</v>
      </c>
      <c r="K1888" s="3" t="s">
        <v>29</v>
      </c>
      <c r="L1888" s="5" t="s">
        <v>30</v>
      </c>
    </row>
    <row r="1889" spans="1:12" ht="14.25" customHeight="1" x14ac:dyDescent="0.3">
      <c r="A1889" s="3" t="s">
        <v>433</v>
      </c>
      <c r="B1889" s="3" t="s">
        <v>3403</v>
      </c>
      <c r="C1889" s="3" t="s">
        <v>40</v>
      </c>
      <c r="D1889" s="3" t="s">
        <v>15</v>
      </c>
      <c r="E1889" s="3">
        <v>182</v>
      </c>
      <c r="F1889" s="3">
        <v>91</v>
      </c>
      <c r="G1889" s="3">
        <v>5150.54</v>
      </c>
      <c r="H1889" s="3">
        <v>937398.28</v>
      </c>
      <c r="I1889" s="4">
        <v>45785</v>
      </c>
      <c r="J1889" s="4">
        <v>45888</v>
      </c>
      <c r="K1889" s="3" t="s">
        <v>54</v>
      </c>
      <c r="L1889" s="5" t="s">
        <v>30</v>
      </c>
    </row>
    <row r="1890" spans="1:12" ht="14.25" customHeight="1" x14ac:dyDescent="0.3">
      <c r="A1890" s="3" t="s">
        <v>3404</v>
      </c>
      <c r="B1890" s="3" t="s">
        <v>3405</v>
      </c>
      <c r="C1890" s="3" t="s">
        <v>40</v>
      </c>
      <c r="D1890" s="3" t="s">
        <v>15</v>
      </c>
      <c r="E1890" s="3">
        <v>110</v>
      </c>
      <c r="F1890" s="3">
        <v>25</v>
      </c>
      <c r="G1890" s="3">
        <v>3939.11</v>
      </c>
      <c r="H1890" s="3">
        <v>433302.1</v>
      </c>
      <c r="I1890" s="4">
        <v>45740</v>
      </c>
      <c r="J1890" s="4">
        <v>45865</v>
      </c>
      <c r="K1890" s="3" t="s">
        <v>16</v>
      </c>
      <c r="L1890" s="5" t="s">
        <v>33</v>
      </c>
    </row>
    <row r="1891" spans="1:12" ht="14.25" customHeight="1" x14ac:dyDescent="0.3">
      <c r="A1891" s="3" t="s">
        <v>3406</v>
      </c>
      <c r="B1891" s="3" t="s">
        <v>3407</v>
      </c>
      <c r="C1891" s="3" t="s">
        <v>14</v>
      </c>
      <c r="D1891" s="3" t="s">
        <v>15</v>
      </c>
      <c r="E1891" s="3">
        <v>146</v>
      </c>
      <c r="F1891" s="3">
        <v>46</v>
      </c>
      <c r="G1891" s="3">
        <v>1295.76</v>
      </c>
      <c r="H1891" s="3">
        <v>189180.96</v>
      </c>
      <c r="I1891" s="4">
        <v>45715</v>
      </c>
      <c r="J1891" s="4">
        <v>45883</v>
      </c>
      <c r="K1891" s="3" t="s">
        <v>57</v>
      </c>
      <c r="L1891" s="5" t="s">
        <v>30</v>
      </c>
    </row>
    <row r="1892" spans="1:12" ht="14.25" customHeight="1" x14ac:dyDescent="0.3">
      <c r="A1892" s="3" t="s">
        <v>3408</v>
      </c>
      <c r="B1892" s="3" t="s">
        <v>3409</v>
      </c>
      <c r="C1892" s="3" t="s">
        <v>20</v>
      </c>
      <c r="D1892" s="3" t="s">
        <v>41</v>
      </c>
      <c r="E1892" s="3">
        <v>32</v>
      </c>
      <c r="G1892" s="3">
        <v>2875.26</v>
      </c>
      <c r="H1892" s="3">
        <v>92008.320000000007</v>
      </c>
      <c r="I1892" s="4">
        <v>45708</v>
      </c>
      <c r="J1892" s="4">
        <v>45872</v>
      </c>
      <c r="L1892" s="5" t="s">
        <v>17</v>
      </c>
    </row>
    <row r="1893" spans="1:12" ht="14.25" customHeight="1" x14ac:dyDescent="0.3">
      <c r="A1893" s="3" t="s">
        <v>3052</v>
      </c>
      <c r="B1893" s="3" t="s">
        <v>3410</v>
      </c>
      <c r="C1893" s="3" t="s">
        <v>44</v>
      </c>
      <c r="D1893" s="3" t="s">
        <v>53</v>
      </c>
      <c r="E1893" s="3">
        <v>136</v>
      </c>
      <c r="F1893" s="3">
        <v>54</v>
      </c>
      <c r="G1893" s="3">
        <v>19290.419999999998</v>
      </c>
      <c r="H1893" s="3">
        <v>2623497.12</v>
      </c>
      <c r="I1893" s="4">
        <v>45701</v>
      </c>
      <c r="J1893" s="4">
        <v>45872</v>
      </c>
      <c r="L1893" s="5" t="s">
        <v>17</v>
      </c>
    </row>
    <row r="1894" spans="1:12" ht="14.25" customHeight="1" x14ac:dyDescent="0.3">
      <c r="A1894" s="3" t="s">
        <v>2992</v>
      </c>
      <c r="B1894" s="3" t="s">
        <v>3411</v>
      </c>
      <c r="C1894" s="3" t="s">
        <v>20</v>
      </c>
      <c r="D1894" s="3" t="s">
        <v>24</v>
      </c>
      <c r="E1894" s="3">
        <v>180</v>
      </c>
      <c r="F1894" s="3">
        <v>73</v>
      </c>
      <c r="G1894" s="3">
        <v>17368.560000000001</v>
      </c>
      <c r="H1894" s="3">
        <v>3126340.8</v>
      </c>
      <c r="I1894" s="4">
        <v>45802</v>
      </c>
      <c r="J1894" s="4">
        <v>45918</v>
      </c>
      <c r="K1894" s="3" t="s">
        <v>57</v>
      </c>
      <c r="L1894" s="5" t="s">
        <v>17</v>
      </c>
    </row>
    <row r="1895" spans="1:12" ht="14.25" customHeight="1" x14ac:dyDescent="0.3">
      <c r="A1895" s="3" t="s">
        <v>684</v>
      </c>
      <c r="B1895" s="3" t="s">
        <v>140</v>
      </c>
      <c r="C1895" s="3" t="s">
        <v>14</v>
      </c>
      <c r="D1895" s="3" t="s">
        <v>15</v>
      </c>
      <c r="E1895" s="3">
        <v>189</v>
      </c>
      <c r="F1895" s="3">
        <v>74</v>
      </c>
      <c r="G1895" s="3">
        <v>14058.03</v>
      </c>
      <c r="H1895" s="3">
        <v>2656967.67</v>
      </c>
      <c r="I1895" s="4">
        <v>45825</v>
      </c>
      <c r="J1895" s="4">
        <v>45932</v>
      </c>
      <c r="K1895" s="3" t="s">
        <v>57</v>
      </c>
      <c r="L1895" s="5" t="s">
        <v>21</v>
      </c>
    </row>
    <row r="1896" spans="1:12" ht="14.25" customHeight="1" x14ac:dyDescent="0.3">
      <c r="A1896" s="3" t="s">
        <v>3412</v>
      </c>
      <c r="B1896" s="3" t="s">
        <v>3413</v>
      </c>
      <c r="C1896" s="3" t="s">
        <v>40</v>
      </c>
      <c r="D1896" s="3" t="s">
        <v>15</v>
      </c>
      <c r="E1896" s="3">
        <v>21</v>
      </c>
      <c r="F1896" s="3">
        <v>30</v>
      </c>
      <c r="G1896" s="3">
        <v>14078.84</v>
      </c>
      <c r="H1896" s="3">
        <v>295655.64</v>
      </c>
      <c r="I1896" s="4">
        <v>45675</v>
      </c>
      <c r="J1896" s="4">
        <v>45920</v>
      </c>
      <c r="K1896" s="3" t="s">
        <v>57</v>
      </c>
      <c r="L1896" s="5" t="s">
        <v>58</v>
      </c>
    </row>
    <row r="1897" spans="1:12" ht="14.25" customHeight="1" x14ac:dyDescent="0.3">
      <c r="A1897" s="3" t="s">
        <v>3414</v>
      </c>
      <c r="B1897" s="3" t="s">
        <v>3415</v>
      </c>
      <c r="C1897" s="3" t="s">
        <v>44</v>
      </c>
      <c r="D1897" s="3" t="s">
        <v>24</v>
      </c>
      <c r="E1897" s="3">
        <v>162</v>
      </c>
      <c r="F1897" s="3">
        <v>68</v>
      </c>
      <c r="G1897" s="3">
        <v>3314.15</v>
      </c>
      <c r="H1897" s="3">
        <v>536892.30000000005</v>
      </c>
      <c r="I1897" s="4">
        <v>45681</v>
      </c>
      <c r="J1897" s="4">
        <v>45868</v>
      </c>
      <c r="K1897" s="3" t="s">
        <v>57</v>
      </c>
      <c r="L1897" s="5" t="s">
        <v>30</v>
      </c>
    </row>
    <row r="1898" spans="1:12" ht="14.25" customHeight="1" x14ac:dyDescent="0.3">
      <c r="A1898" s="3" t="s">
        <v>3416</v>
      </c>
      <c r="B1898" s="3" t="s">
        <v>3417</v>
      </c>
      <c r="C1898" s="3" t="s">
        <v>40</v>
      </c>
      <c r="D1898" s="3" t="s">
        <v>15</v>
      </c>
      <c r="F1898" s="3">
        <v>59</v>
      </c>
      <c r="G1898" s="3">
        <v>7289.17</v>
      </c>
      <c r="I1898" s="4">
        <v>45779</v>
      </c>
      <c r="J1898" s="4">
        <v>45889</v>
      </c>
      <c r="K1898" s="3" t="s">
        <v>29</v>
      </c>
      <c r="L1898" s="5" t="s">
        <v>30</v>
      </c>
    </row>
    <row r="1899" spans="1:12" ht="14.25" customHeight="1" x14ac:dyDescent="0.3">
      <c r="A1899" s="3" t="s">
        <v>2743</v>
      </c>
      <c r="B1899" s="3" t="s">
        <v>3418</v>
      </c>
      <c r="C1899" s="3" t="s">
        <v>20</v>
      </c>
      <c r="D1899" s="3" t="s">
        <v>45</v>
      </c>
      <c r="E1899" s="3">
        <v>126</v>
      </c>
      <c r="F1899" s="3">
        <v>36</v>
      </c>
      <c r="G1899" s="3">
        <v>17778.41</v>
      </c>
      <c r="H1899" s="3">
        <v>2240079.66</v>
      </c>
      <c r="I1899" s="4">
        <v>45795</v>
      </c>
      <c r="J1899" s="4">
        <v>45922</v>
      </c>
      <c r="K1899" s="3" t="s">
        <v>16</v>
      </c>
      <c r="L1899" s="5" t="s">
        <v>33</v>
      </c>
    </row>
    <row r="1900" spans="1:12" ht="14.25" customHeight="1" x14ac:dyDescent="0.3">
      <c r="A1900" s="3" t="s">
        <v>3419</v>
      </c>
      <c r="B1900" s="3" t="s">
        <v>3420</v>
      </c>
      <c r="C1900" s="3" t="s">
        <v>28</v>
      </c>
      <c r="D1900" s="3" t="s">
        <v>15</v>
      </c>
      <c r="E1900" s="3">
        <v>51</v>
      </c>
      <c r="F1900" s="3">
        <v>99</v>
      </c>
      <c r="G1900" s="3">
        <v>6363.27</v>
      </c>
      <c r="H1900" s="3">
        <v>324526.77</v>
      </c>
      <c r="I1900" s="4">
        <v>45842</v>
      </c>
      <c r="J1900" s="4">
        <v>45941</v>
      </c>
      <c r="K1900" s="3" t="s">
        <v>16</v>
      </c>
      <c r="L1900" s="5" t="s">
        <v>33</v>
      </c>
    </row>
    <row r="1901" spans="1:12" ht="14.25" customHeight="1" x14ac:dyDescent="0.3">
      <c r="A1901" s="3" t="s">
        <v>3421</v>
      </c>
      <c r="B1901" s="3" t="s">
        <v>3073</v>
      </c>
      <c r="C1901" s="3" t="s">
        <v>44</v>
      </c>
      <c r="D1901" s="3" t="s">
        <v>41</v>
      </c>
      <c r="E1901" s="3">
        <v>187</v>
      </c>
      <c r="F1901" s="3">
        <v>96</v>
      </c>
      <c r="G1901" s="3">
        <v>11564.87</v>
      </c>
      <c r="H1901" s="3">
        <v>2162630.69</v>
      </c>
      <c r="I1901" s="4">
        <v>45814</v>
      </c>
      <c r="J1901" s="4">
        <v>45869</v>
      </c>
      <c r="K1901" s="3" t="s">
        <v>46</v>
      </c>
      <c r="L1901" s="5" t="s">
        <v>17</v>
      </c>
    </row>
    <row r="1902" spans="1:12" ht="14.25" customHeight="1" x14ac:dyDescent="0.3">
      <c r="A1902" s="3" t="s">
        <v>3422</v>
      </c>
      <c r="B1902" s="3" t="s">
        <v>3423</v>
      </c>
      <c r="C1902" s="3" t="s">
        <v>40</v>
      </c>
      <c r="D1902" s="3" t="s">
        <v>53</v>
      </c>
      <c r="E1902" s="3">
        <v>9</v>
      </c>
      <c r="G1902" s="3">
        <v>12381.15</v>
      </c>
      <c r="H1902" s="3">
        <v>111430.35</v>
      </c>
      <c r="I1902" s="4">
        <v>45722</v>
      </c>
      <c r="J1902" s="4">
        <v>45899</v>
      </c>
      <c r="K1902" s="3" t="s">
        <v>57</v>
      </c>
      <c r="L1902" s="5" t="s">
        <v>17</v>
      </c>
    </row>
    <row r="1903" spans="1:12" ht="14.25" customHeight="1" x14ac:dyDescent="0.3">
      <c r="A1903" s="3" t="s">
        <v>71</v>
      </c>
      <c r="B1903" s="3" t="s">
        <v>3424</v>
      </c>
      <c r="C1903" s="3" t="s">
        <v>40</v>
      </c>
      <c r="D1903" s="3" t="s">
        <v>45</v>
      </c>
      <c r="E1903" s="3">
        <v>19</v>
      </c>
      <c r="F1903" s="3">
        <v>76</v>
      </c>
      <c r="G1903" s="3">
        <v>8554.64</v>
      </c>
      <c r="H1903" s="3">
        <v>162538.16</v>
      </c>
      <c r="I1903" s="4">
        <v>45728</v>
      </c>
      <c r="J1903" s="4">
        <v>45914</v>
      </c>
      <c r="K1903" s="3" t="s">
        <v>25</v>
      </c>
      <c r="L1903" s="5" t="s">
        <v>21</v>
      </c>
    </row>
    <row r="1904" spans="1:12" ht="14.25" customHeight="1" x14ac:dyDescent="0.3">
      <c r="A1904" s="3" t="s">
        <v>854</v>
      </c>
      <c r="B1904" s="3" t="s">
        <v>3425</v>
      </c>
      <c r="C1904" s="3" t="s">
        <v>20</v>
      </c>
      <c r="D1904" s="3" t="s">
        <v>45</v>
      </c>
      <c r="E1904" s="3">
        <v>112</v>
      </c>
      <c r="F1904" s="3">
        <v>86</v>
      </c>
      <c r="G1904" s="3">
        <v>13667.86</v>
      </c>
      <c r="H1904" s="3">
        <v>1530800.32</v>
      </c>
      <c r="I1904" s="4">
        <v>45832</v>
      </c>
      <c r="J1904" s="4">
        <v>45857</v>
      </c>
      <c r="K1904" s="3" t="s">
        <v>16</v>
      </c>
      <c r="L1904" s="5" t="s">
        <v>17</v>
      </c>
    </row>
    <row r="1905" spans="1:12" ht="14.25" customHeight="1" x14ac:dyDescent="0.3">
      <c r="A1905" s="3" t="s">
        <v>724</v>
      </c>
      <c r="B1905" s="3" t="s">
        <v>3426</v>
      </c>
      <c r="C1905" s="3" t="s">
        <v>40</v>
      </c>
      <c r="D1905" s="3" t="s">
        <v>24</v>
      </c>
      <c r="E1905" s="3">
        <v>152</v>
      </c>
      <c r="F1905" s="3">
        <v>68</v>
      </c>
      <c r="G1905" s="3">
        <v>799.45</v>
      </c>
      <c r="H1905" s="3">
        <v>121516.4</v>
      </c>
      <c r="I1905" s="4">
        <v>45721</v>
      </c>
      <c r="J1905" s="4">
        <v>45904</v>
      </c>
      <c r="L1905" s="5" t="s">
        <v>30</v>
      </c>
    </row>
    <row r="1906" spans="1:12" ht="14.25" customHeight="1" x14ac:dyDescent="0.3">
      <c r="A1906" s="3" t="s">
        <v>3427</v>
      </c>
      <c r="B1906" s="3" t="s">
        <v>3428</v>
      </c>
      <c r="C1906" s="3" t="s">
        <v>28</v>
      </c>
      <c r="D1906" s="3" t="s">
        <v>45</v>
      </c>
      <c r="E1906" s="3">
        <v>117</v>
      </c>
      <c r="F1906" s="3">
        <v>55</v>
      </c>
      <c r="G1906" s="3">
        <v>10198.68</v>
      </c>
      <c r="H1906" s="3">
        <v>1193245.56</v>
      </c>
      <c r="I1906" s="4">
        <v>45819</v>
      </c>
      <c r="J1906" s="4">
        <v>45853</v>
      </c>
      <c r="L1906" s="5" t="s">
        <v>33</v>
      </c>
    </row>
    <row r="1907" spans="1:12" ht="14.25" customHeight="1" x14ac:dyDescent="0.3">
      <c r="A1907" s="3" t="s">
        <v>3429</v>
      </c>
      <c r="B1907" s="3" t="s">
        <v>226</v>
      </c>
      <c r="C1907" s="3" t="s">
        <v>40</v>
      </c>
      <c r="D1907" s="3" t="s">
        <v>41</v>
      </c>
      <c r="E1907" s="3">
        <v>103</v>
      </c>
      <c r="F1907" s="3">
        <v>20</v>
      </c>
      <c r="G1907" s="3">
        <v>3839.2</v>
      </c>
      <c r="H1907" s="3">
        <v>395437.6</v>
      </c>
      <c r="I1907" s="4">
        <v>45839</v>
      </c>
      <c r="J1907" s="4">
        <v>45935</v>
      </c>
      <c r="K1907" s="3" t="s">
        <v>46</v>
      </c>
      <c r="L1907" s="5" t="s">
        <v>33</v>
      </c>
    </row>
    <row r="1908" spans="1:12" ht="14.25" customHeight="1" x14ac:dyDescent="0.3">
      <c r="A1908" s="3" t="s">
        <v>3430</v>
      </c>
      <c r="B1908" s="3" t="s">
        <v>3431</v>
      </c>
      <c r="C1908" s="3" t="s">
        <v>14</v>
      </c>
      <c r="D1908" s="3" t="s">
        <v>45</v>
      </c>
      <c r="E1908" s="3">
        <v>29</v>
      </c>
      <c r="F1908" s="3">
        <v>31</v>
      </c>
      <c r="G1908" s="3">
        <v>4986.8900000000003</v>
      </c>
      <c r="H1908" s="3">
        <v>144619.81</v>
      </c>
      <c r="I1908" s="4">
        <v>45756</v>
      </c>
      <c r="J1908" s="4">
        <v>45917</v>
      </c>
      <c r="K1908" s="3" t="s">
        <v>16</v>
      </c>
      <c r="L1908" s="5" t="s">
        <v>17</v>
      </c>
    </row>
    <row r="1909" spans="1:12" ht="14.25" customHeight="1" x14ac:dyDescent="0.3">
      <c r="A1909" s="3" t="s">
        <v>3432</v>
      </c>
      <c r="B1909" s="3" t="s">
        <v>3433</v>
      </c>
      <c r="C1909" s="3" t="s">
        <v>40</v>
      </c>
      <c r="D1909" s="3" t="s">
        <v>45</v>
      </c>
      <c r="E1909" s="3">
        <v>179</v>
      </c>
      <c r="F1909" s="3">
        <v>50</v>
      </c>
      <c r="G1909" s="3">
        <v>12726.79</v>
      </c>
      <c r="H1909" s="3">
        <v>2278095.41</v>
      </c>
      <c r="I1909" s="4">
        <v>45714</v>
      </c>
      <c r="J1909" s="4">
        <v>45877</v>
      </c>
      <c r="K1909" s="3" t="s">
        <v>46</v>
      </c>
      <c r="L1909" s="5" t="s">
        <v>17</v>
      </c>
    </row>
    <row r="1910" spans="1:12" ht="14.25" customHeight="1" x14ac:dyDescent="0.3">
      <c r="A1910" s="3" t="s">
        <v>3434</v>
      </c>
      <c r="B1910" s="3" t="s">
        <v>546</v>
      </c>
      <c r="C1910" s="3" t="s">
        <v>20</v>
      </c>
      <c r="E1910" s="3">
        <v>195</v>
      </c>
      <c r="F1910" s="3">
        <v>71</v>
      </c>
      <c r="G1910" s="3">
        <v>1508.05</v>
      </c>
      <c r="H1910" s="3">
        <v>294069.75</v>
      </c>
      <c r="I1910" s="4">
        <v>45743</v>
      </c>
      <c r="J1910" s="4">
        <v>45880</v>
      </c>
      <c r="K1910" s="3" t="s">
        <v>16</v>
      </c>
      <c r="L1910" s="5" t="s">
        <v>17</v>
      </c>
    </row>
    <row r="1911" spans="1:12" ht="14.25" customHeight="1" x14ac:dyDescent="0.3">
      <c r="A1911" s="3" t="s">
        <v>3435</v>
      </c>
      <c r="B1911" s="3" t="s">
        <v>3436</v>
      </c>
      <c r="C1911" s="3" t="s">
        <v>20</v>
      </c>
      <c r="D1911" s="3" t="s">
        <v>41</v>
      </c>
      <c r="E1911" s="3">
        <v>74</v>
      </c>
      <c r="F1911" s="3">
        <v>75</v>
      </c>
      <c r="G1911" s="3">
        <v>11945.36</v>
      </c>
      <c r="H1911" s="3">
        <v>883956.64</v>
      </c>
      <c r="I1911" s="4">
        <v>45714</v>
      </c>
      <c r="J1911" s="4">
        <v>45942</v>
      </c>
      <c r="K1911" s="3" t="s">
        <v>29</v>
      </c>
      <c r="L1911" s="5" t="s">
        <v>33</v>
      </c>
    </row>
    <row r="1912" spans="1:12" ht="14.25" customHeight="1" x14ac:dyDescent="0.3">
      <c r="A1912" s="3" t="s">
        <v>3437</v>
      </c>
      <c r="B1912" s="3" t="s">
        <v>3438</v>
      </c>
      <c r="C1912" s="3" t="s">
        <v>20</v>
      </c>
      <c r="D1912" s="3" t="s">
        <v>45</v>
      </c>
      <c r="E1912" s="3">
        <v>191</v>
      </c>
      <c r="F1912" s="3">
        <v>31</v>
      </c>
      <c r="G1912" s="3">
        <v>251.78</v>
      </c>
      <c r="H1912" s="3">
        <v>48089.98</v>
      </c>
      <c r="I1912" s="4">
        <v>45774</v>
      </c>
      <c r="J1912" s="4">
        <v>45860</v>
      </c>
      <c r="K1912" s="3" t="s">
        <v>16</v>
      </c>
      <c r="L1912" s="5" t="s">
        <v>21</v>
      </c>
    </row>
    <row r="1913" spans="1:12" ht="14.25" customHeight="1" x14ac:dyDescent="0.3">
      <c r="A1913" s="3" t="s">
        <v>3439</v>
      </c>
      <c r="B1913" s="3" t="s">
        <v>2463</v>
      </c>
      <c r="C1913" s="3" t="s">
        <v>40</v>
      </c>
      <c r="D1913" s="3" t="s">
        <v>53</v>
      </c>
      <c r="E1913" s="3">
        <v>54</v>
      </c>
      <c r="F1913" s="3">
        <v>81</v>
      </c>
      <c r="G1913" s="3">
        <v>19369.96</v>
      </c>
      <c r="H1913" s="3">
        <v>1045977.84</v>
      </c>
      <c r="I1913" s="4">
        <v>45819</v>
      </c>
      <c r="J1913" s="4">
        <v>45909</v>
      </c>
      <c r="K1913" s="3" t="s">
        <v>16</v>
      </c>
      <c r="L1913" s="5" t="s">
        <v>21</v>
      </c>
    </row>
    <row r="1914" spans="1:12" ht="14.25" customHeight="1" x14ac:dyDescent="0.3">
      <c r="A1914" s="3" t="s">
        <v>3440</v>
      </c>
      <c r="B1914" s="3" t="s">
        <v>3441</v>
      </c>
      <c r="C1914" s="3" t="s">
        <v>28</v>
      </c>
      <c r="D1914" s="3" t="s">
        <v>24</v>
      </c>
      <c r="E1914" s="3">
        <v>97</v>
      </c>
      <c r="G1914" s="3">
        <v>13488.52</v>
      </c>
      <c r="H1914" s="3">
        <v>1308386.44</v>
      </c>
      <c r="I1914" s="4">
        <v>45742</v>
      </c>
      <c r="J1914" s="4">
        <v>45861</v>
      </c>
      <c r="L1914" s="5" t="s">
        <v>30</v>
      </c>
    </row>
    <row r="1915" spans="1:12" ht="14.25" customHeight="1" x14ac:dyDescent="0.3">
      <c r="A1915" s="3" t="s">
        <v>3442</v>
      </c>
      <c r="B1915" s="3" t="s">
        <v>3443</v>
      </c>
      <c r="C1915" s="3" t="s">
        <v>28</v>
      </c>
      <c r="E1915" s="3">
        <v>151</v>
      </c>
      <c r="F1915" s="3">
        <v>63</v>
      </c>
      <c r="G1915" s="3">
        <v>4842.8900000000003</v>
      </c>
      <c r="H1915" s="3">
        <v>731276.39</v>
      </c>
      <c r="I1915" s="4">
        <v>45773</v>
      </c>
      <c r="J1915" s="4">
        <v>45905</v>
      </c>
      <c r="K1915" s="3" t="s">
        <v>29</v>
      </c>
      <c r="L1915" s="5" t="s">
        <v>17</v>
      </c>
    </row>
    <row r="1916" spans="1:12" ht="14.25" customHeight="1" x14ac:dyDescent="0.3">
      <c r="A1916" s="3" t="s">
        <v>936</v>
      </c>
      <c r="B1916" s="3" t="s">
        <v>3444</v>
      </c>
      <c r="C1916" s="3" t="s">
        <v>20</v>
      </c>
      <c r="D1916" s="3" t="s">
        <v>53</v>
      </c>
      <c r="E1916" s="3">
        <v>158</v>
      </c>
      <c r="F1916" s="3">
        <v>47</v>
      </c>
      <c r="G1916" s="3">
        <v>16026.01</v>
      </c>
      <c r="H1916" s="3">
        <v>2532109.58</v>
      </c>
      <c r="I1916" s="4">
        <v>45793</v>
      </c>
      <c r="J1916" s="4">
        <v>45890</v>
      </c>
      <c r="K1916" s="3" t="s">
        <v>25</v>
      </c>
      <c r="L1916" s="5" t="s">
        <v>17</v>
      </c>
    </row>
    <row r="1917" spans="1:12" ht="14.25" customHeight="1" x14ac:dyDescent="0.3">
      <c r="A1917" s="3" t="s">
        <v>3445</v>
      </c>
      <c r="B1917" s="3" t="s">
        <v>3446</v>
      </c>
      <c r="C1917" s="3" t="s">
        <v>40</v>
      </c>
      <c r="D1917" s="3" t="s">
        <v>24</v>
      </c>
      <c r="E1917" s="3">
        <v>32</v>
      </c>
      <c r="F1917" s="3">
        <v>39</v>
      </c>
      <c r="G1917" s="3">
        <v>18322.900000000001</v>
      </c>
      <c r="H1917" s="3">
        <v>586332.80000000005</v>
      </c>
      <c r="I1917" s="4">
        <v>45676</v>
      </c>
      <c r="J1917" s="4">
        <v>45905</v>
      </c>
      <c r="K1917" s="3" t="s">
        <v>25</v>
      </c>
      <c r="L1917" s="5" t="s">
        <v>21</v>
      </c>
    </row>
    <row r="1918" spans="1:12" ht="14.25" customHeight="1" x14ac:dyDescent="0.3">
      <c r="A1918" s="3" t="s">
        <v>3447</v>
      </c>
      <c r="B1918" s="3" t="s">
        <v>3448</v>
      </c>
      <c r="C1918" s="3" t="s">
        <v>44</v>
      </c>
      <c r="D1918" s="3" t="s">
        <v>53</v>
      </c>
      <c r="E1918" s="3">
        <v>22</v>
      </c>
      <c r="F1918" s="3">
        <v>91</v>
      </c>
      <c r="G1918" s="3">
        <v>12147.4</v>
      </c>
      <c r="H1918" s="3">
        <v>267242.8</v>
      </c>
      <c r="I1918" s="4">
        <v>45800</v>
      </c>
      <c r="J1918" s="4">
        <v>45925</v>
      </c>
      <c r="K1918" s="3" t="s">
        <v>29</v>
      </c>
      <c r="L1918" s="5" t="s">
        <v>30</v>
      </c>
    </row>
    <row r="1919" spans="1:12" ht="14.25" customHeight="1" x14ac:dyDescent="0.3">
      <c r="A1919" s="3" t="s">
        <v>3449</v>
      </c>
      <c r="B1919" s="3" t="s">
        <v>3450</v>
      </c>
      <c r="C1919" s="3" t="s">
        <v>28</v>
      </c>
      <c r="D1919" s="3" t="s">
        <v>15</v>
      </c>
      <c r="E1919" s="3">
        <v>152</v>
      </c>
      <c r="F1919" s="3">
        <v>96</v>
      </c>
      <c r="G1919" s="3">
        <v>14376.13</v>
      </c>
      <c r="H1919" s="3">
        <v>2185171.7599999998</v>
      </c>
      <c r="I1919" s="4">
        <v>45711</v>
      </c>
      <c r="J1919" s="4">
        <v>45910</v>
      </c>
      <c r="K1919" s="3" t="s">
        <v>29</v>
      </c>
      <c r="L1919" s="5" t="s">
        <v>21</v>
      </c>
    </row>
    <row r="1920" spans="1:12" ht="14.25" customHeight="1" x14ac:dyDescent="0.3">
      <c r="A1920" s="3" t="s">
        <v>1415</v>
      </c>
      <c r="B1920" s="3" t="s">
        <v>3451</v>
      </c>
      <c r="C1920" s="3" t="s">
        <v>44</v>
      </c>
      <c r="D1920" s="3" t="s">
        <v>15</v>
      </c>
      <c r="E1920" s="3">
        <v>121</v>
      </c>
      <c r="F1920" s="3">
        <v>73</v>
      </c>
      <c r="G1920" s="3">
        <v>12030.67</v>
      </c>
      <c r="H1920" s="3">
        <v>1455711.07</v>
      </c>
      <c r="I1920" s="4">
        <v>45818</v>
      </c>
      <c r="J1920" s="4">
        <v>45864</v>
      </c>
      <c r="K1920" s="3" t="s">
        <v>16</v>
      </c>
      <c r="L1920" s="5" t="s">
        <v>33</v>
      </c>
    </row>
    <row r="1921" spans="1:12" ht="14.25" customHeight="1" x14ac:dyDescent="0.3">
      <c r="A1921" s="3" t="s">
        <v>3452</v>
      </c>
      <c r="B1921" s="3" t="s">
        <v>3453</v>
      </c>
      <c r="C1921" s="3" t="s">
        <v>14</v>
      </c>
      <c r="D1921" s="3" t="s">
        <v>53</v>
      </c>
      <c r="E1921" s="3">
        <v>42</v>
      </c>
      <c r="F1921" s="3">
        <v>66</v>
      </c>
      <c r="G1921" s="3">
        <v>9219.31</v>
      </c>
      <c r="H1921" s="3">
        <v>387211.02</v>
      </c>
      <c r="I1921" s="4">
        <v>45755</v>
      </c>
      <c r="J1921" s="4">
        <v>45905</v>
      </c>
      <c r="K1921" s="3" t="s">
        <v>25</v>
      </c>
      <c r="L1921" s="5" t="s">
        <v>21</v>
      </c>
    </row>
    <row r="1922" spans="1:12" ht="14.25" customHeight="1" x14ac:dyDescent="0.3">
      <c r="A1922" s="3" t="s">
        <v>2885</v>
      </c>
      <c r="B1922" s="3" t="s">
        <v>3454</v>
      </c>
      <c r="C1922" s="3" t="s">
        <v>28</v>
      </c>
      <c r="D1922" s="3" t="s">
        <v>45</v>
      </c>
      <c r="E1922" s="3">
        <v>66</v>
      </c>
      <c r="F1922" s="3">
        <v>81</v>
      </c>
      <c r="G1922" s="3">
        <v>14865.59</v>
      </c>
      <c r="H1922" s="3">
        <v>981128.94000000006</v>
      </c>
      <c r="I1922" s="4">
        <v>45776</v>
      </c>
      <c r="J1922" s="4">
        <v>45915</v>
      </c>
      <c r="K1922" s="3" t="s">
        <v>25</v>
      </c>
      <c r="L1922" s="5" t="s">
        <v>21</v>
      </c>
    </row>
    <row r="1923" spans="1:12" ht="14.25" customHeight="1" x14ac:dyDescent="0.3">
      <c r="A1923" s="3" t="s">
        <v>3455</v>
      </c>
      <c r="B1923" s="3" t="s">
        <v>3456</v>
      </c>
      <c r="C1923" s="3" t="s">
        <v>28</v>
      </c>
      <c r="D1923" s="3" t="s">
        <v>15</v>
      </c>
      <c r="E1923" s="3">
        <v>118</v>
      </c>
      <c r="F1923" s="3">
        <v>27</v>
      </c>
      <c r="G1923" s="3">
        <v>8302.6299999999992</v>
      </c>
      <c r="H1923" s="3">
        <v>979710.33999999985</v>
      </c>
      <c r="I1923" s="4">
        <v>45670</v>
      </c>
      <c r="J1923" s="4">
        <v>45900</v>
      </c>
      <c r="L1923" s="5" t="s">
        <v>58</v>
      </c>
    </row>
    <row r="1924" spans="1:12" ht="14.25" customHeight="1" x14ac:dyDescent="0.3">
      <c r="A1924" s="3" t="s">
        <v>3457</v>
      </c>
      <c r="B1924" s="3" t="s">
        <v>3458</v>
      </c>
      <c r="C1924" s="3" t="s">
        <v>20</v>
      </c>
      <c r="D1924" s="3" t="s">
        <v>24</v>
      </c>
      <c r="E1924" s="3">
        <v>32</v>
      </c>
      <c r="F1924" s="3">
        <v>61</v>
      </c>
      <c r="G1924" s="3">
        <v>8886.8700000000008</v>
      </c>
      <c r="H1924" s="3">
        <v>284379.84000000003</v>
      </c>
      <c r="I1924" s="4">
        <v>45729</v>
      </c>
      <c r="J1924" s="4">
        <v>45896</v>
      </c>
      <c r="K1924" s="3" t="s">
        <v>57</v>
      </c>
      <c r="L1924" s="5" t="s">
        <v>33</v>
      </c>
    </row>
    <row r="1925" spans="1:12" ht="14.25" customHeight="1" x14ac:dyDescent="0.3">
      <c r="A1925" s="3" t="s">
        <v>3459</v>
      </c>
      <c r="B1925" s="3" t="s">
        <v>3460</v>
      </c>
      <c r="C1925" s="3" t="s">
        <v>20</v>
      </c>
      <c r="D1925" s="3" t="s">
        <v>53</v>
      </c>
      <c r="F1925" s="3">
        <v>27</v>
      </c>
      <c r="G1925" s="3">
        <v>8840.0300000000007</v>
      </c>
      <c r="I1925" s="4">
        <v>45695</v>
      </c>
      <c r="J1925" s="4">
        <v>45876</v>
      </c>
      <c r="K1925" s="3" t="s">
        <v>54</v>
      </c>
      <c r="L1925" s="5" t="s">
        <v>17</v>
      </c>
    </row>
    <row r="1926" spans="1:12" ht="14.25" customHeight="1" x14ac:dyDescent="0.3">
      <c r="A1926" s="3" t="s">
        <v>3461</v>
      </c>
      <c r="B1926" s="3" t="s">
        <v>3462</v>
      </c>
      <c r="C1926" s="3" t="s">
        <v>14</v>
      </c>
      <c r="D1926" s="3" t="s">
        <v>24</v>
      </c>
      <c r="E1926" s="3">
        <v>124</v>
      </c>
      <c r="F1926" s="3">
        <v>83</v>
      </c>
      <c r="G1926" s="3">
        <v>17654.7</v>
      </c>
      <c r="H1926" s="3">
        <v>2189182.7999999998</v>
      </c>
      <c r="I1926" s="4">
        <v>45792</v>
      </c>
      <c r="J1926" s="4">
        <v>45884</v>
      </c>
      <c r="K1926" s="3" t="s">
        <v>25</v>
      </c>
      <c r="L1926" s="5" t="s">
        <v>21</v>
      </c>
    </row>
    <row r="1927" spans="1:12" ht="14.25" customHeight="1" x14ac:dyDescent="0.3">
      <c r="A1927" s="3" t="s">
        <v>3463</v>
      </c>
      <c r="B1927" s="3" t="s">
        <v>3464</v>
      </c>
      <c r="C1927" s="3" t="s">
        <v>28</v>
      </c>
      <c r="D1927" s="3" t="s">
        <v>45</v>
      </c>
      <c r="E1927" s="3">
        <v>113</v>
      </c>
      <c r="F1927" s="3">
        <v>39</v>
      </c>
      <c r="G1927" s="3">
        <v>19206.349999999999</v>
      </c>
      <c r="H1927" s="3">
        <v>2170317.5499999998</v>
      </c>
      <c r="I1927" s="4">
        <v>45747</v>
      </c>
      <c r="J1927" s="4">
        <v>45910</v>
      </c>
      <c r="L1927" s="5" t="s">
        <v>21</v>
      </c>
    </row>
    <row r="1928" spans="1:12" ht="14.25" customHeight="1" x14ac:dyDescent="0.3">
      <c r="A1928" s="3" t="s">
        <v>3465</v>
      </c>
      <c r="B1928" s="3" t="s">
        <v>3466</v>
      </c>
      <c r="C1928" s="3" t="s">
        <v>28</v>
      </c>
      <c r="D1928" s="3" t="s">
        <v>24</v>
      </c>
      <c r="E1928" s="3">
        <v>18</v>
      </c>
      <c r="F1928" s="3">
        <v>27</v>
      </c>
      <c r="G1928" s="3">
        <v>6326.02</v>
      </c>
      <c r="H1928" s="3">
        <v>113868.36</v>
      </c>
      <c r="I1928" s="4">
        <v>45827</v>
      </c>
      <c r="J1928" s="4">
        <v>45857</v>
      </c>
      <c r="K1928" s="3" t="s">
        <v>25</v>
      </c>
      <c r="L1928" s="5" t="s">
        <v>30</v>
      </c>
    </row>
    <row r="1929" spans="1:12" ht="14.25" customHeight="1" x14ac:dyDescent="0.3">
      <c r="A1929" s="3" t="s">
        <v>3467</v>
      </c>
      <c r="B1929" s="3" t="s">
        <v>56</v>
      </c>
      <c r="C1929" s="3" t="s">
        <v>20</v>
      </c>
      <c r="D1929" s="3" t="s">
        <v>41</v>
      </c>
      <c r="E1929" s="3">
        <v>104</v>
      </c>
      <c r="F1929" s="3">
        <v>50</v>
      </c>
      <c r="G1929" s="3">
        <v>7077.01</v>
      </c>
      <c r="H1929" s="3">
        <v>736009.04</v>
      </c>
      <c r="I1929" s="4">
        <v>45690</v>
      </c>
      <c r="J1929" s="4">
        <v>45930</v>
      </c>
      <c r="K1929" s="3" t="s">
        <v>16</v>
      </c>
      <c r="L1929" s="5" t="s">
        <v>58</v>
      </c>
    </row>
    <row r="1930" spans="1:12" ht="14.25" customHeight="1" x14ac:dyDescent="0.3">
      <c r="A1930" s="3" t="s">
        <v>3468</v>
      </c>
      <c r="B1930" s="3" t="s">
        <v>3469</v>
      </c>
      <c r="C1930" s="3" t="s">
        <v>14</v>
      </c>
      <c r="D1930" s="3" t="s">
        <v>15</v>
      </c>
      <c r="E1930" s="3">
        <v>144</v>
      </c>
      <c r="F1930" s="3">
        <v>98</v>
      </c>
      <c r="G1930" s="3">
        <v>4023.18</v>
      </c>
      <c r="H1930" s="3">
        <v>579337.91999999993</v>
      </c>
      <c r="I1930" s="4">
        <v>45788</v>
      </c>
      <c r="J1930" s="4">
        <v>45906</v>
      </c>
      <c r="K1930" s="3" t="s">
        <v>57</v>
      </c>
      <c r="L1930" s="5" t="s">
        <v>21</v>
      </c>
    </row>
    <row r="1931" spans="1:12" ht="14.25" customHeight="1" x14ac:dyDescent="0.3">
      <c r="A1931" s="3" t="s">
        <v>3470</v>
      </c>
      <c r="B1931" s="3" t="s">
        <v>2329</v>
      </c>
      <c r="C1931" s="3" t="s">
        <v>44</v>
      </c>
      <c r="D1931" s="3" t="s">
        <v>45</v>
      </c>
      <c r="E1931" s="3">
        <v>175</v>
      </c>
      <c r="F1931" s="3">
        <v>31</v>
      </c>
      <c r="G1931" s="3">
        <v>15509.82</v>
      </c>
      <c r="H1931" s="3">
        <v>2714218.5</v>
      </c>
      <c r="I1931" s="4">
        <v>45742</v>
      </c>
      <c r="J1931" s="4">
        <v>45886</v>
      </c>
      <c r="K1931" s="3" t="s">
        <v>46</v>
      </c>
      <c r="L1931" s="5" t="s">
        <v>21</v>
      </c>
    </row>
    <row r="1932" spans="1:12" ht="14.25" customHeight="1" x14ac:dyDescent="0.3">
      <c r="A1932" s="3" t="s">
        <v>3471</v>
      </c>
      <c r="B1932" s="3" t="s">
        <v>3472</v>
      </c>
      <c r="C1932" s="3" t="s">
        <v>40</v>
      </c>
      <c r="F1932" s="3">
        <v>62</v>
      </c>
      <c r="G1932" s="3">
        <v>2789.2</v>
      </c>
      <c r="I1932" s="4">
        <v>45678</v>
      </c>
      <c r="J1932" s="4">
        <v>45917</v>
      </c>
      <c r="K1932" s="3" t="s">
        <v>16</v>
      </c>
      <c r="L1932" s="5" t="s">
        <v>33</v>
      </c>
    </row>
    <row r="1933" spans="1:12" ht="14.25" customHeight="1" x14ac:dyDescent="0.3">
      <c r="A1933" s="3" t="s">
        <v>166</v>
      </c>
      <c r="B1933" s="3" t="s">
        <v>3473</v>
      </c>
      <c r="C1933" s="3" t="s">
        <v>14</v>
      </c>
      <c r="D1933" s="3" t="s">
        <v>45</v>
      </c>
      <c r="E1933" s="3">
        <v>181</v>
      </c>
      <c r="F1933" s="3">
        <v>81</v>
      </c>
      <c r="G1933" s="3">
        <v>14616.1</v>
      </c>
      <c r="H1933" s="3">
        <v>2645514.1</v>
      </c>
      <c r="I1933" s="4">
        <v>45729</v>
      </c>
      <c r="J1933" s="4">
        <v>45869</v>
      </c>
      <c r="K1933" s="3" t="s">
        <v>54</v>
      </c>
      <c r="L1933" s="5" t="s">
        <v>21</v>
      </c>
    </row>
    <row r="1934" spans="1:12" ht="14.25" customHeight="1" x14ac:dyDescent="0.3">
      <c r="A1934" s="3" t="s">
        <v>3474</v>
      </c>
      <c r="B1934" s="3" t="s">
        <v>3475</v>
      </c>
      <c r="C1934" s="3" t="s">
        <v>44</v>
      </c>
      <c r="D1934" s="3" t="s">
        <v>24</v>
      </c>
      <c r="E1934" s="3">
        <v>135</v>
      </c>
      <c r="F1934" s="3">
        <v>50</v>
      </c>
      <c r="G1934" s="3">
        <v>18828.509999999998</v>
      </c>
      <c r="H1934" s="3">
        <v>2541848.85</v>
      </c>
      <c r="I1934" s="4">
        <v>45727</v>
      </c>
      <c r="J1934" s="4">
        <v>45908</v>
      </c>
      <c r="K1934" s="3" t="s">
        <v>16</v>
      </c>
      <c r="L1934" s="5" t="s">
        <v>17</v>
      </c>
    </row>
    <row r="1935" spans="1:12" ht="14.25" customHeight="1" x14ac:dyDescent="0.3">
      <c r="A1935" s="3" t="s">
        <v>3476</v>
      </c>
      <c r="B1935" s="3" t="s">
        <v>80</v>
      </c>
      <c r="C1935" s="3" t="s">
        <v>28</v>
      </c>
      <c r="D1935" s="3" t="s">
        <v>24</v>
      </c>
      <c r="E1935" s="3">
        <v>120</v>
      </c>
      <c r="F1935" s="3">
        <v>95</v>
      </c>
      <c r="G1935" s="3">
        <v>1556.89</v>
      </c>
      <c r="H1935" s="3">
        <v>186826.8</v>
      </c>
      <c r="I1935" s="4">
        <v>45807</v>
      </c>
      <c r="J1935" s="4">
        <v>45941</v>
      </c>
      <c r="K1935" s="3" t="s">
        <v>46</v>
      </c>
      <c r="L1935" s="5" t="s">
        <v>21</v>
      </c>
    </row>
    <row r="1936" spans="1:12" ht="14.25" customHeight="1" x14ac:dyDescent="0.3">
      <c r="A1936" s="3" t="s">
        <v>3477</v>
      </c>
      <c r="B1936" s="3" t="s">
        <v>3478</v>
      </c>
      <c r="C1936" s="3" t="s">
        <v>40</v>
      </c>
      <c r="D1936" s="3" t="s">
        <v>41</v>
      </c>
      <c r="E1936" s="3">
        <v>147</v>
      </c>
      <c r="F1936" s="3">
        <v>24</v>
      </c>
      <c r="G1936" s="3">
        <v>7604.55</v>
      </c>
      <c r="H1936" s="3">
        <v>1117868.8500000001</v>
      </c>
      <c r="I1936" s="4">
        <v>45731</v>
      </c>
      <c r="J1936" s="4">
        <v>45891</v>
      </c>
      <c r="K1936" s="3" t="s">
        <v>57</v>
      </c>
      <c r="L1936" s="5" t="s">
        <v>58</v>
      </c>
    </row>
    <row r="1937" spans="1:12" ht="14.25" customHeight="1" x14ac:dyDescent="0.3">
      <c r="A1937" s="3" t="s">
        <v>3479</v>
      </c>
      <c r="B1937" s="3" t="s">
        <v>3480</v>
      </c>
      <c r="C1937" s="3" t="s">
        <v>20</v>
      </c>
      <c r="D1937" s="3" t="s">
        <v>24</v>
      </c>
      <c r="E1937" s="3">
        <v>186</v>
      </c>
      <c r="F1937" s="3">
        <v>99</v>
      </c>
      <c r="G1937" s="3">
        <v>14173.42</v>
      </c>
      <c r="H1937" s="3">
        <v>2636256.12</v>
      </c>
      <c r="I1937" s="4">
        <v>45837</v>
      </c>
      <c r="J1937" s="4">
        <v>45910</v>
      </c>
      <c r="K1937" s="3" t="s">
        <v>57</v>
      </c>
      <c r="L1937" s="5" t="s">
        <v>17</v>
      </c>
    </row>
    <row r="1938" spans="1:12" ht="14.25" customHeight="1" x14ac:dyDescent="0.3">
      <c r="A1938" s="3" t="s">
        <v>3481</v>
      </c>
      <c r="B1938" s="3" t="s">
        <v>3482</v>
      </c>
      <c r="C1938" s="3" t="s">
        <v>28</v>
      </c>
      <c r="D1938" s="3" t="s">
        <v>45</v>
      </c>
      <c r="E1938" s="3">
        <v>178</v>
      </c>
      <c r="F1938" s="3">
        <v>97</v>
      </c>
      <c r="G1938" s="3">
        <v>11925.77</v>
      </c>
      <c r="H1938" s="3">
        <v>2122787.06</v>
      </c>
      <c r="I1938" s="4">
        <v>45746</v>
      </c>
      <c r="J1938" s="4">
        <v>45939</v>
      </c>
      <c r="L1938" s="5" t="s">
        <v>58</v>
      </c>
    </row>
    <row r="1939" spans="1:12" ht="14.25" customHeight="1" x14ac:dyDescent="0.3">
      <c r="A1939" s="3" t="s">
        <v>3483</v>
      </c>
      <c r="B1939" s="3" t="s">
        <v>3484</v>
      </c>
      <c r="C1939" s="3" t="s">
        <v>14</v>
      </c>
      <c r="D1939" s="3" t="s">
        <v>24</v>
      </c>
      <c r="E1939" s="3">
        <v>161</v>
      </c>
      <c r="F1939" s="3">
        <v>94</v>
      </c>
      <c r="G1939" s="3">
        <v>12466.4</v>
      </c>
      <c r="H1939" s="3">
        <v>2007090.4</v>
      </c>
      <c r="I1939" s="4">
        <v>45764</v>
      </c>
      <c r="J1939" s="4">
        <v>45934</v>
      </c>
      <c r="K1939" s="3" t="s">
        <v>57</v>
      </c>
      <c r="L1939" s="5" t="s">
        <v>58</v>
      </c>
    </row>
    <row r="1940" spans="1:12" ht="14.25" customHeight="1" x14ac:dyDescent="0.3">
      <c r="A1940" s="3" t="s">
        <v>3485</v>
      </c>
      <c r="B1940" s="3" t="s">
        <v>2142</v>
      </c>
      <c r="C1940" s="3" t="s">
        <v>44</v>
      </c>
      <c r="D1940" s="3" t="s">
        <v>41</v>
      </c>
      <c r="E1940" s="3">
        <v>33</v>
      </c>
      <c r="F1940" s="3">
        <v>90</v>
      </c>
      <c r="G1940" s="3">
        <v>1938.89</v>
      </c>
      <c r="H1940" s="3">
        <v>63983.37</v>
      </c>
      <c r="I1940" s="4">
        <v>45767</v>
      </c>
      <c r="J1940" s="4">
        <v>45862</v>
      </c>
      <c r="K1940" s="3" t="s">
        <v>46</v>
      </c>
      <c r="L1940" s="5" t="s">
        <v>30</v>
      </c>
    </row>
    <row r="1941" spans="1:12" ht="14.25" customHeight="1" x14ac:dyDescent="0.3">
      <c r="A1941" s="3" t="s">
        <v>3486</v>
      </c>
      <c r="B1941" s="3" t="s">
        <v>1002</v>
      </c>
      <c r="C1941" s="3" t="s">
        <v>28</v>
      </c>
      <c r="D1941" s="3" t="s">
        <v>41</v>
      </c>
      <c r="E1941" s="3">
        <v>61</v>
      </c>
      <c r="F1941" s="3">
        <v>42</v>
      </c>
      <c r="G1941" s="3">
        <v>18137.73</v>
      </c>
      <c r="H1941" s="3">
        <v>1106401.53</v>
      </c>
      <c r="I1941" s="4">
        <v>45817</v>
      </c>
      <c r="J1941" s="4">
        <v>45931</v>
      </c>
      <c r="K1941" s="3" t="s">
        <v>57</v>
      </c>
      <c r="L1941" s="5" t="s">
        <v>21</v>
      </c>
    </row>
    <row r="1942" spans="1:12" ht="14.25" customHeight="1" x14ac:dyDescent="0.3">
      <c r="A1942" s="3" t="s">
        <v>3487</v>
      </c>
      <c r="B1942" s="3" t="s">
        <v>3488</v>
      </c>
      <c r="C1942" s="3" t="s">
        <v>20</v>
      </c>
      <c r="D1942" s="3" t="s">
        <v>24</v>
      </c>
      <c r="E1942" s="3">
        <v>161</v>
      </c>
      <c r="F1942" s="3">
        <v>63</v>
      </c>
      <c r="G1942" s="3">
        <v>13837.56</v>
      </c>
      <c r="H1942" s="3">
        <v>2227847.16</v>
      </c>
      <c r="I1942" s="4">
        <v>45748</v>
      </c>
      <c r="J1942" s="4">
        <v>45859</v>
      </c>
      <c r="K1942" s="3" t="s">
        <v>25</v>
      </c>
      <c r="L1942" s="5" t="s">
        <v>17</v>
      </c>
    </row>
    <row r="1943" spans="1:12" ht="14.25" customHeight="1" x14ac:dyDescent="0.3">
      <c r="A1943" s="3" t="s">
        <v>3489</v>
      </c>
      <c r="B1943" s="3" t="s">
        <v>531</v>
      </c>
      <c r="C1943" s="3" t="s">
        <v>20</v>
      </c>
      <c r="D1943" s="3" t="s">
        <v>24</v>
      </c>
      <c r="E1943" s="3">
        <v>145</v>
      </c>
      <c r="G1943" s="3">
        <v>10785.51</v>
      </c>
      <c r="H1943" s="3">
        <v>1563898.95</v>
      </c>
      <c r="I1943" s="4">
        <v>45846</v>
      </c>
      <c r="J1943" s="4">
        <v>45855</v>
      </c>
      <c r="K1943" s="3" t="s">
        <v>46</v>
      </c>
      <c r="L1943" s="5" t="s">
        <v>33</v>
      </c>
    </row>
    <row r="1944" spans="1:12" ht="14.25" customHeight="1" x14ac:dyDescent="0.3">
      <c r="A1944" s="3" t="s">
        <v>1705</v>
      </c>
      <c r="B1944" s="3" t="s">
        <v>3490</v>
      </c>
      <c r="C1944" s="3" t="s">
        <v>14</v>
      </c>
      <c r="D1944" s="3" t="s">
        <v>53</v>
      </c>
      <c r="E1944" s="3">
        <v>61</v>
      </c>
      <c r="F1944" s="3">
        <v>78</v>
      </c>
      <c r="G1944" s="3">
        <v>18934.64</v>
      </c>
      <c r="H1944" s="3">
        <v>1155013.04</v>
      </c>
      <c r="I1944" s="4">
        <v>45801</v>
      </c>
      <c r="J1944" s="4">
        <v>45875</v>
      </c>
      <c r="L1944" s="5" t="s">
        <v>58</v>
      </c>
    </row>
    <row r="1945" spans="1:12" ht="14.25" customHeight="1" x14ac:dyDescent="0.3">
      <c r="A1945" s="3" t="s">
        <v>3491</v>
      </c>
      <c r="B1945" s="3" t="s">
        <v>3492</v>
      </c>
      <c r="C1945" s="3" t="s">
        <v>40</v>
      </c>
      <c r="D1945" s="3" t="s">
        <v>15</v>
      </c>
      <c r="E1945" s="3">
        <v>159</v>
      </c>
      <c r="F1945" s="3">
        <v>29</v>
      </c>
      <c r="G1945" s="3">
        <v>9009.2099999999991</v>
      </c>
      <c r="H1945" s="3">
        <v>1432464.39</v>
      </c>
      <c r="I1945" s="4">
        <v>45782</v>
      </c>
      <c r="J1945" s="4">
        <v>45922</v>
      </c>
      <c r="K1945" s="3" t="s">
        <v>16</v>
      </c>
      <c r="L1945" s="5" t="s">
        <v>21</v>
      </c>
    </row>
    <row r="1946" spans="1:12" ht="14.25" customHeight="1" x14ac:dyDescent="0.3">
      <c r="A1946" s="3" t="s">
        <v>3493</v>
      </c>
      <c r="B1946" s="3" t="s">
        <v>3494</v>
      </c>
      <c r="C1946" s="3" t="s">
        <v>20</v>
      </c>
      <c r="D1946" s="3" t="s">
        <v>24</v>
      </c>
      <c r="E1946" s="3">
        <v>122</v>
      </c>
      <c r="F1946" s="3">
        <v>81</v>
      </c>
      <c r="G1946" s="3">
        <v>13016.54</v>
      </c>
      <c r="H1946" s="3">
        <v>1588017.88</v>
      </c>
      <c r="I1946" s="4">
        <v>45669</v>
      </c>
      <c r="J1946" s="4">
        <v>45872</v>
      </c>
      <c r="L1946" s="5" t="s">
        <v>30</v>
      </c>
    </row>
    <row r="1947" spans="1:12" ht="14.25" customHeight="1" x14ac:dyDescent="0.3">
      <c r="A1947" s="3" t="s">
        <v>3495</v>
      </c>
      <c r="B1947" s="3" t="s">
        <v>2129</v>
      </c>
      <c r="C1947" s="3" t="s">
        <v>28</v>
      </c>
      <c r="D1947" s="3" t="s">
        <v>15</v>
      </c>
      <c r="E1947" s="3">
        <v>144</v>
      </c>
      <c r="F1947" s="3">
        <v>73</v>
      </c>
      <c r="G1947" s="3">
        <v>15004.8</v>
      </c>
      <c r="H1947" s="3">
        <v>2160691.2000000002</v>
      </c>
      <c r="I1947" s="4">
        <v>45728</v>
      </c>
      <c r="J1947" s="4">
        <v>45916</v>
      </c>
      <c r="K1947" s="3" t="s">
        <v>29</v>
      </c>
      <c r="L1947" s="5" t="s">
        <v>33</v>
      </c>
    </row>
    <row r="1948" spans="1:12" ht="14.25" customHeight="1" x14ac:dyDescent="0.3">
      <c r="A1948" s="3" t="s">
        <v>3496</v>
      </c>
      <c r="B1948" s="3" t="s">
        <v>3497</v>
      </c>
      <c r="C1948" s="3" t="s">
        <v>40</v>
      </c>
      <c r="D1948" s="3" t="s">
        <v>24</v>
      </c>
      <c r="E1948" s="3">
        <v>18</v>
      </c>
      <c r="F1948" s="3">
        <v>86</v>
      </c>
      <c r="G1948" s="3">
        <v>9675.74</v>
      </c>
      <c r="H1948" s="3">
        <v>174163.32</v>
      </c>
      <c r="I1948" s="4">
        <v>45814</v>
      </c>
      <c r="J1948" s="4">
        <v>45942</v>
      </c>
      <c r="K1948" s="3" t="s">
        <v>29</v>
      </c>
      <c r="L1948" s="5" t="s">
        <v>17</v>
      </c>
    </row>
    <row r="1949" spans="1:12" ht="14.25" customHeight="1" x14ac:dyDescent="0.3">
      <c r="A1949" s="3" t="s">
        <v>3498</v>
      </c>
      <c r="B1949" s="3" t="s">
        <v>3499</v>
      </c>
      <c r="C1949" s="3" t="s">
        <v>20</v>
      </c>
      <c r="E1949" s="3">
        <v>63</v>
      </c>
      <c r="F1949" s="3">
        <v>66</v>
      </c>
      <c r="G1949" s="3">
        <v>3937.07</v>
      </c>
      <c r="H1949" s="3">
        <v>248035.41</v>
      </c>
      <c r="I1949" s="4">
        <v>45794</v>
      </c>
      <c r="J1949" s="4">
        <v>45874</v>
      </c>
      <c r="K1949" s="3" t="s">
        <v>57</v>
      </c>
      <c r="L1949" s="5" t="s">
        <v>33</v>
      </c>
    </row>
    <row r="1950" spans="1:12" ht="14.25" customHeight="1" x14ac:dyDescent="0.3">
      <c r="A1950" s="3" t="s">
        <v>3500</v>
      </c>
      <c r="B1950" s="3" t="s">
        <v>3501</v>
      </c>
      <c r="C1950" s="3" t="s">
        <v>28</v>
      </c>
      <c r="D1950" s="3" t="s">
        <v>24</v>
      </c>
      <c r="E1950" s="3">
        <v>145</v>
      </c>
      <c r="F1950" s="3">
        <v>71</v>
      </c>
      <c r="G1950" s="3">
        <v>7703</v>
      </c>
      <c r="H1950" s="3">
        <v>1116935</v>
      </c>
      <c r="I1950" s="4">
        <v>45843</v>
      </c>
      <c r="J1950" s="4">
        <v>45901</v>
      </c>
      <c r="K1950" s="3" t="s">
        <v>54</v>
      </c>
      <c r="L1950" s="5" t="s">
        <v>30</v>
      </c>
    </row>
    <row r="1951" spans="1:12" ht="14.25" customHeight="1" x14ac:dyDescent="0.3">
      <c r="A1951" s="3" t="s">
        <v>2914</v>
      </c>
      <c r="B1951" s="3" t="s">
        <v>3502</v>
      </c>
      <c r="C1951" s="3" t="s">
        <v>28</v>
      </c>
      <c r="D1951" s="3" t="s">
        <v>53</v>
      </c>
      <c r="E1951" s="3">
        <v>112</v>
      </c>
      <c r="F1951" s="3">
        <v>31</v>
      </c>
      <c r="G1951" s="3">
        <v>1362.67</v>
      </c>
      <c r="H1951" s="3">
        <v>152619.04</v>
      </c>
      <c r="I1951" s="4">
        <v>45711</v>
      </c>
      <c r="J1951" s="4">
        <v>45906</v>
      </c>
      <c r="K1951" s="3" t="s">
        <v>29</v>
      </c>
      <c r="L1951" s="5" t="s">
        <v>58</v>
      </c>
    </row>
    <row r="1952" spans="1:12" ht="14.25" customHeight="1" x14ac:dyDescent="0.3">
      <c r="A1952" s="3" t="s">
        <v>3503</v>
      </c>
      <c r="B1952" s="3" t="s">
        <v>282</v>
      </c>
      <c r="C1952" s="3" t="s">
        <v>20</v>
      </c>
      <c r="D1952" s="3" t="s">
        <v>53</v>
      </c>
      <c r="E1952" s="3">
        <v>54</v>
      </c>
      <c r="F1952" s="3">
        <v>20</v>
      </c>
      <c r="G1952" s="3">
        <v>7804.06</v>
      </c>
      <c r="H1952" s="3">
        <v>421419.24</v>
      </c>
      <c r="I1952" s="4">
        <v>45671</v>
      </c>
      <c r="J1952" s="4">
        <v>45889</v>
      </c>
      <c r="K1952" s="3" t="s">
        <v>46</v>
      </c>
      <c r="L1952" s="5" t="s">
        <v>33</v>
      </c>
    </row>
    <row r="1953" spans="1:12" ht="14.25" customHeight="1" x14ac:dyDescent="0.3">
      <c r="A1953" s="3" t="s">
        <v>3504</v>
      </c>
      <c r="B1953" s="3" t="s">
        <v>1585</v>
      </c>
      <c r="C1953" s="3" t="s">
        <v>20</v>
      </c>
      <c r="D1953" s="3" t="s">
        <v>15</v>
      </c>
      <c r="E1953" s="3">
        <v>115</v>
      </c>
      <c r="F1953" s="3">
        <v>43</v>
      </c>
      <c r="G1953" s="3">
        <v>8256.0400000000009</v>
      </c>
      <c r="H1953" s="3">
        <v>949444.60000000009</v>
      </c>
      <c r="I1953" s="4">
        <v>45825</v>
      </c>
      <c r="J1953" s="4">
        <v>45938</v>
      </c>
      <c r="L1953" s="5" t="s">
        <v>58</v>
      </c>
    </row>
    <row r="1954" spans="1:12" ht="14.25" customHeight="1" x14ac:dyDescent="0.3">
      <c r="A1954" s="3" t="s">
        <v>3253</v>
      </c>
      <c r="B1954" s="3" t="s">
        <v>1444</v>
      </c>
      <c r="C1954" s="3" t="s">
        <v>40</v>
      </c>
      <c r="D1954" s="3" t="s">
        <v>15</v>
      </c>
      <c r="E1954" s="3">
        <v>92</v>
      </c>
      <c r="F1954" s="3">
        <v>90</v>
      </c>
      <c r="G1954" s="3">
        <v>1647.26</v>
      </c>
      <c r="H1954" s="3">
        <v>151547.92000000001</v>
      </c>
      <c r="I1954" s="4">
        <v>45714</v>
      </c>
      <c r="J1954" s="4">
        <v>45913</v>
      </c>
      <c r="K1954" s="3" t="s">
        <v>57</v>
      </c>
      <c r="L1954" s="5" t="s">
        <v>21</v>
      </c>
    </row>
    <row r="1955" spans="1:12" ht="14.25" customHeight="1" x14ac:dyDescent="0.3">
      <c r="A1955" s="3" t="s">
        <v>3505</v>
      </c>
      <c r="B1955" s="3" t="s">
        <v>3506</v>
      </c>
      <c r="C1955" s="3" t="s">
        <v>40</v>
      </c>
      <c r="D1955" s="3" t="s">
        <v>45</v>
      </c>
      <c r="E1955" s="3">
        <v>23</v>
      </c>
      <c r="F1955" s="3">
        <v>30</v>
      </c>
      <c r="G1955" s="3">
        <v>767.52</v>
      </c>
      <c r="H1955" s="3">
        <v>17652.96</v>
      </c>
      <c r="I1955" s="4">
        <v>45676</v>
      </c>
      <c r="J1955" s="4">
        <v>45898</v>
      </c>
      <c r="K1955" s="3" t="s">
        <v>25</v>
      </c>
      <c r="L1955" s="5" t="s">
        <v>17</v>
      </c>
    </row>
    <row r="1956" spans="1:12" ht="14.25" customHeight="1" x14ac:dyDescent="0.3">
      <c r="A1956" s="3" t="s">
        <v>2466</v>
      </c>
      <c r="B1956" s="3" t="s">
        <v>3507</v>
      </c>
      <c r="C1956" s="3" t="s">
        <v>44</v>
      </c>
      <c r="D1956" s="3" t="s">
        <v>53</v>
      </c>
      <c r="E1956" s="3">
        <v>190</v>
      </c>
      <c r="F1956" s="3">
        <v>87</v>
      </c>
      <c r="G1956" s="3">
        <v>15440.89</v>
      </c>
      <c r="H1956" s="3">
        <v>2933769.1</v>
      </c>
      <c r="I1956" s="4">
        <v>45676</v>
      </c>
      <c r="J1956" s="4">
        <v>45922</v>
      </c>
      <c r="K1956" s="3" t="s">
        <v>46</v>
      </c>
      <c r="L1956" s="5" t="s">
        <v>30</v>
      </c>
    </row>
    <row r="1957" spans="1:12" ht="14.25" customHeight="1" x14ac:dyDescent="0.3">
      <c r="A1957" s="3" t="s">
        <v>3508</v>
      </c>
      <c r="B1957" s="3" t="s">
        <v>3509</v>
      </c>
      <c r="C1957" s="3" t="s">
        <v>20</v>
      </c>
      <c r="D1957" s="3" t="s">
        <v>53</v>
      </c>
      <c r="E1957" s="3">
        <v>140</v>
      </c>
      <c r="G1957" s="3">
        <v>7009.96</v>
      </c>
      <c r="H1957" s="3">
        <v>981394.4</v>
      </c>
      <c r="I1957" s="4">
        <v>45774</v>
      </c>
      <c r="J1957" s="4">
        <v>45907</v>
      </c>
      <c r="K1957" s="3" t="s">
        <v>16</v>
      </c>
      <c r="L1957" s="5" t="s">
        <v>33</v>
      </c>
    </row>
    <row r="1958" spans="1:12" ht="14.25" customHeight="1" x14ac:dyDescent="0.3">
      <c r="A1958" s="3" t="s">
        <v>3510</v>
      </c>
      <c r="B1958" s="3" t="s">
        <v>3511</v>
      </c>
      <c r="C1958" s="3" t="s">
        <v>20</v>
      </c>
      <c r="D1958" s="3" t="s">
        <v>45</v>
      </c>
      <c r="E1958" s="3">
        <v>166</v>
      </c>
      <c r="F1958" s="3">
        <v>99</v>
      </c>
      <c r="G1958" s="3">
        <v>17488.48</v>
      </c>
      <c r="H1958" s="3">
        <v>2903087.68</v>
      </c>
      <c r="I1958" s="4">
        <v>45687</v>
      </c>
      <c r="J1958" s="4">
        <v>45912</v>
      </c>
      <c r="K1958" s="3" t="s">
        <v>16</v>
      </c>
      <c r="L1958" s="5" t="s">
        <v>17</v>
      </c>
    </row>
    <row r="1959" spans="1:12" ht="14.25" customHeight="1" x14ac:dyDescent="0.3">
      <c r="A1959" s="3" t="s">
        <v>1497</v>
      </c>
      <c r="B1959" s="3" t="s">
        <v>1816</v>
      </c>
      <c r="C1959" s="3" t="s">
        <v>28</v>
      </c>
      <c r="D1959" s="3" t="s">
        <v>53</v>
      </c>
      <c r="E1959" s="3">
        <v>198</v>
      </c>
      <c r="F1959" s="3">
        <v>94</v>
      </c>
      <c r="G1959" s="3">
        <v>10194.16</v>
      </c>
      <c r="H1959" s="3">
        <v>2018443.68</v>
      </c>
      <c r="I1959" s="4">
        <v>45801</v>
      </c>
      <c r="J1959" s="4">
        <v>45906</v>
      </c>
      <c r="K1959" s="3" t="s">
        <v>25</v>
      </c>
      <c r="L1959" s="5" t="s">
        <v>30</v>
      </c>
    </row>
    <row r="1960" spans="1:12" ht="14.25" customHeight="1" x14ac:dyDescent="0.3">
      <c r="A1960" s="3" t="s">
        <v>3512</v>
      </c>
      <c r="B1960" s="3" t="s">
        <v>1056</v>
      </c>
      <c r="C1960" s="3" t="s">
        <v>28</v>
      </c>
      <c r="D1960" s="3" t="s">
        <v>15</v>
      </c>
      <c r="E1960" s="3">
        <v>140</v>
      </c>
      <c r="F1960" s="3">
        <v>50</v>
      </c>
      <c r="G1960" s="3">
        <v>14556.9</v>
      </c>
      <c r="H1960" s="3">
        <v>2037966</v>
      </c>
      <c r="I1960" s="4">
        <v>45685</v>
      </c>
      <c r="J1960" s="4">
        <v>45856</v>
      </c>
      <c r="K1960" s="3" t="s">
        <v>16</v>
      </c>
      <c r="L1960" s="5" t="s">
        <v>21</v>
      </c>
    </row>
    <row r="1961" spans="1:12" ht="14.25" customHeight="1" x14ac:dyDescent="0.3">
      <c r="A1961" s="3" t="s">
        <v>3513</v>
      </c>
      <c r="B1961" s="3" t="s">
        <v>3514</v>
      </c>
      <c r="C1961" s="3" t="s">
        <v>14</v>
      </c>
      <c r="D1961" s="3" t="s">
        <v>24</v>
      </c>
      <c r="E1961" s="3">
        <v>74</v>
      </c>
      <c r="F1961" s="3">
        <v>53</v>
      </c>
      <c r="G1961" s="3">
        <v>4552.01</v>
      </c>
      <c r="H1961" s="3">
        <v>336848.74</v>
      </c>
      <c r="I1961" s="4">
        <v>45762</v>
      </c>
      <c r="J1961" s="4">
        <v>45917</v>
      </c>
      <c r="K1961" s="3" t="s">
        <v>54</v>
      </c>
      <c r="L1961" s="5" t="s">
        <v>33</v>
      </c>
    </row>
    <row r="1962" spans="1:12" ht="14.25" customHeight="1" x14ac:dyDescent="0.3">
      <c r="A1962" s="3" t="s">
        <v>3241</v>
      </c>
      <c r="B1962" s="3" t="s">
        <v>3515</v>
      </c>
      <c r="C1962" s="3" t="s">
        <v>40</v>
      </c>
      <c r="D1962" s="3" t="s">
        <v>24</v>
      </c>
      <c r="E1962" s="3">
        <v>193</v>
      </c>
      <c r="F1962" s="3">
        <v>35</v>
      </c>
      <c r="G1962" s="3">
        <v>13539.34</v>
      </c>
      <c r="H1962" s="3">
        <v>2613092.62</v>
      </c>
      <c r="I1962" s="4">
        <v>45686</v>
      </c>
      <c r="J1962" s="4">
        <v>45887</v>
      </c>
      <c r="K1962" s="3" t="s">
        <v>16</v>
      </c>
      <c r="L1962" s="5" t="s">
        <v>58</v>
      </c>
    </row>
    <row r="1963" spans="1:12" ht="14.25" customHeight="1" x14ac:dyDescent="0.3">
      <c r="A1963" s="3" t="s">
        <v>3516</v>
      </c>
      <c r="B1963" s="3" t="s">
        <v>3517</v>
      </c>
      <c r="C1963" s="3" t="s">
        <v>28</v>
      </c>
      <c r="D1963" s="3" t="s">
        <v>24</v>
      </c>
      <c r="E1963" s="3">
        <v>80</v>
      </c>
      <c r="F1963" s="3">
        <v>40</v>
      </c>
      <c r="G1963" s="3">
        <v>545.1</v>
      </c>
      <c r="H1963" s="3">
        <v>43608</v>
      </c>
      <c r="I1963" s="4">
        <v>45734</v>
      </c>
      <c r="J1963" s="4">
        <v>45937</v>
      </c>
      <c r="K1963" s="3" t="s">
        <v>54</v>
      </c>
      <c r="L1963" s="5" t="s">
        <v>33</v>
      </c>
    </row>
    <row r="1964" spans="1:12" ht="14.25" customHeight="1" x14ac:dyDescent="0.3">
      <c r="A1964" s="3" t="s">
        <v>3518</v>
      </c>
      <c r="B1964" s="3" t="s">
        <v>3519</v>
      </c>
      <c r="C1964" s="3" t="s">
        <v>40</v>
      </c>
      <c r="D1964" s="3" t="s">
        <v>24</v>
      </c>
      <c r="E1964" s="3">
        <v>198</v>
      </c>
      <c r="F1964" s="3">
        <v>27</v>
      </c>
      <c r="G1964" s="3">
        <v>16840.23</v>
      </c>
      <c r="H1964" s="3">
        <v>3334365.54</v>
      </c>
      <c r="I1964" s="4">
        <v>45690</v>
      </c>
      <c r="J1964" s="4">
        <v>45911</v>
      </c>
      <c r="K1964" s="3" t="s">
        <v>57</v>
      </c>
      <c r="L1964" s="5" t="s">
        <v>17</v>
      </c>
    </row>
    <row r="1965" spans="1:12" ht="14.25" customHeight="1" x14ac:dyDescent="0.3">
      <c r="A1965" s="3" t="s">
        <v>3520</v>
      </c>
      <c r="B1965" s="3" t="s">
        <v>3521</v>
      </c>
      <c r="C1965" s="3" t="s">
        <v>20</v>
      </c>
      <c r="D1965" s="3" t="s">
        <v>41</v>
      </c>
      <c r="E1965" s="3">
        <v>40</v>
      </c>
      <c r="F1965" s="3">
        <v>94</v>
      </c>
      <c r="G1965" s="3">
        <v>18527.55</v>
      </c>
      <c r="H1965" s="3">
        <v>741102</v>
      </c>
      <c r="I1965" s="4">
        <v>45730</v>
      </c>
      <c r="J1965" s="4">
        <v>45908</v>
      </c>
      <c r="L1965" s="5" t="s">
        <v>21</v>
      </c>
    </row>
    <row r="1966" spans="1:12" ht="14.25" customHeight="1" x14ac:dyDescent="0.3">
      <c r="A1966" s="3" t="s">
        <v>1210</v>
      </c>
      <c r="B1966" s="3" t="s">
        <v>3522</v>
      </c>
      <c r="C1966" s="3" t="s">
        <v>44</v>
      </c>
      <c r="D1966" s="3" t="s">
        <v>24</v>
      </c>
      <c r="E1966" s="3">
        <v>25</v>
      </c>
      <c r="F1966" s="3">
        <v>90</v>
      </c>
      <c r="G1966" s="3">
        <v>18509.5</v>
      </c>
      <c r="H1966" s="3">
        <v>462737.5</v>
      </c>
      <c r="I1966" s="4">
        <v>45807</v>
      </c>
      <c r="J1966" s="4">
        <v>45923</v>
      </c>
      <c r="K1966" s="3" t="s">
        <v>54</v>
      </c>
      <c r="L1966" s="5" t="s">
        <v>33</v>
      </c>
    </row>
    <row r="1967" spans="1:12" ht="14.25" customHeight="1" x14ac:dyDescent="0.3">
      <c r="A1967" s="3" t="s">
        <v>3523</v>
      </c>
      <c r="B1967" s="3" t="s">
        <v>3524</v>
      </c>
      <c r="C1967" s="3" t="s">
        <v>20</v>
      </c>
      <c r="D1967" s="3" t="s">
        <v>24</v>
      </c>
      <c r="E1967" s="3">
        <v>69</v>
      </c>
      <c r="F1967" s="3">
        <v>48</v>
      </c>
      <c r="G1967" s="3">
        <v>1273.81</v>
      </c>
      <c r="H1967" s="3">
        <v>87892.89</v>
      </c>
      <c r="I1967" s="4">
        <v>45718</v>
      </c>
      <c r="J1967" s="4">
        <v>45878</v>
      </c>
      <c r="L1967" s="5" t="s">
        <v>17</v>
      </c>
    </row>
    <row r="1968" spans="1:12" ht="14.25" customHeight="1" x14ac:dyDescent="0.3">
      <c r="A1968" s="3" t="s">
        <v>3525</v>
      </c>
      <c r="B1968" s="3" t="s">
        <v>251</v>
      </c>
      <c r="C1968" s="3" t="s">
        <v>44</v>
      </c>
      <c r="D1968" s="3" t="s">
        <v>53</v>
      </c>
      <c r="E1968" s="3">
        <v>18</v>
      </c>
      <c r="F1968" s="3">
        <v>87</v>
      </c>
      <c r="G1968" s="3">
        <v>3810.57</v>
      </c>
      <c r="H1968" s="3">
        <v>68590.260000000009</v>
      </c>
      <c r="I1968" s="4">
        <v>45764</v>
      </c>
      <c r="J1968" s="4">
        <v>45892</v>
      </c>
      <c r="K1968" s="3" t="s">
        <v>25</v>
      </c>
      <c r="L1968" s="5" t="s">
        <v>30</v>
      </c>
    </row>
    <row r="1969" spans="1:12" ht="14.25" customHeight="1" x14ac:dyDescent="0.3">
      <c r="A1969" s="3" t="s">
        <v>3526</v>
      </c>
      <c r="B1969" s="3" t="s">
        <v>3527</v>
      </c>
      <c r="C1969" s="3" t="s">
        <v>28</v>
      </c>
      <c r="D1969" s="3" t="s">
        <v>24</v>
      </c>
      <c r="E1969" s="3">
        <v>56</v>
      </c>
      <c r="F1969" s="3">
        <v>56</v>
      </c>
      <c r="G1969" s="3">
        <v>6761.05</v>
      </c>
      <c r="H1969" s="3">
        <v>378618.8</v>
      </c>
      <c r="I1969" s="4">
        <v>45835</v>
      </c>
      <c r="J1969" s="4">
        <v>45909</v>
      </c>
      <c r="K1969" s="3" t="s">
        <v>57</v>
      </c>
      <c r="L1969" s="5" t="s">
        <v>17</v>
      </c>
    </row>
    <row r="1970" spans="1:12" ht="14.25" customHeight="1" x14ac:dyDescent="0.3">
      <c r="A1970" s="3" t="s">
        <v>360</v>
      </c>
      <c r="B1970" s="3" t="s">
        <v>3528</v>
      </c>
      <c r="C1970" s="3" t="s">
        <v>14</v>
      </c>
      <c r="D1970" s="3" t="s">
        <v>45</v>
      </c>
      <c r="E1970" s="3">
        <v>198</v>
      </c>
      <c r="G1970" s="3">
        <v>1768.02</v>
      </c>
      <c r="H1970" s="3">
        <v>350067.96</v>
      </c>
      <c r="I1970" s="4">
        <v>45697</v>
      </c>
      <c r="J1970" s="4">
        <v>45878</v>
      </c>
      <c r="K1970" s="3" t="s">
        <v>57</v>
      </c>
      <c r="L1970" s="5" t="s">
        <v>30</v>
      </c>
    </row>
    <row r="1971" spans="1:12" ht="14.25" customHeight="1" x14ac:dyDescent="0.3">
      <c r="A1971" s="3" t="s">
        <v>3529</v>
      </c>
      <c r="B1971" s="3" t="s">
        <v>3530</v>
      </c>
      <c r="C1971" s="3" t="s">
        <v>14</v>
      </c>
      <c r="D1971" s="3" t="s">
        <v>15</v>
      </c>
      <c r="E1971" s="3">
        <v>192</v>
      </c>
      <c r="F1971" s="3">
        <v>25</v>
      </c>
      <c r="G1971" s="3">
        <v>2931.51</v>
      </c>
      <c r="H1971" s="3">
        <v>562849.92000000004</v>
      </c>
      <c r="I1971" s="4">
        <v>45680</v>
      </c>
      <c r="J1971" s="4">
        <v>45890</v>
      </c>
      <c r="K1971" s="3" t="s">
        <v>25</v>
      </c>
      <c r="L1971" s="5" t="s">
        <v>58</v>
      </c>
    </row>
    <row r="1972" spans="1:12" ht="14.25" customHeight="1" x14ac:dyDescent="0.3">
      <c r="A1972" s="3" t="s">
        <v>3531</v>
      </c>
      <c r="B1972" s="3" t="s">
        <v>3532</v>
      </c>
      <c r="C1972" s="3" t="s">
        <v>20</v>
      </c>
      <c r="D1972" s="3" t="s">
        <v>45</v>
      </c>
      <c r="E1972" s="3">
        <v>138</v>
      </c>
      <c r="F1972" s="3">
        <v>84</v>
      </c>
      <c r="G1972" s="3">
        <v>10460.530000000001</v>
      </c>
      <c r="H1972" s="3">
        <v>1443553.14</v>
      </c>
      <c r="I1972" s="4">
        <v>45776</v>
      </c>
      <c r="J1972" s="4">
        <v>45931</v>
      </c>
      <c r="K1972" s="3" t="s">
        <v>25</v>
      </c>
      <c r="L1972" s="5" t="s">
        <v>58</v>
      </c>
    </row>
    <row r="1973" spans="1:12" ht="14.25" customHeight="1" x14ac:dyDescent="0.3">
      <c r="A1973" s="3" t="s">
        <v>3533</v>
      </c>
      <c r="B1973" s="3" t="s">
        <v>3534</v>
      </c>
      <c r="C1973" s="3" t="s">
        <v>40</v>
      </c>
      <c r="D1973" s="3" t="s">
        <v>24</v>
      </c>
      <c r="E1973" s="3">
        <v>51</v>
      </c>
      <c r="F1973" s="3">
        <v>86</v>
      </c>
      <c r="G1973" s="3">
        <v>15232.07</v>
      </c>
      <c r="H1973" s="3">
        <v>776835.57</v>
      </c>
      <c r="I1973" s="4">
        <v>45845</v>
      </c>
      <c r="J1973" s="4">
        <v>45858</v>
      </c>
      <c r="K1973" s="3" t="s">
        <v>46</v>
      </c>
      <c r="L1973" s="5" t="s">
        <v>58</v>
      </c>
    </row>
    <row r="1974" spans="1:12" ht="14.25" customHeight="1" x14ac:dyDescent="0.3">
      <c r="A1974" s="3" t="s">
        <v>3535</v>
      </c>
      <c r="B1974" s="3" t="s">
        <v>3536</v>
      </c>
      <c r="C1974" s="3" t="s">
        <v>14</v>
      </c>
      <c r="D1974" s="3" t="s">
        <v>15</v>
      </c>
      <c r="E1974" s="3">
        <v>30</v>
      </c>
      <c r="F1974" s="3">
        <v>36</v>
      </c>
      <c r="G1974" s="3">
        <v>1106.07</v>
      </c>
      <c r="H1974" s="3">
        <v>33182.1</v>
      </c>
      <c r="I1974" s="4">
        <v>45749</v>
      </c>
      <c r="J1974" s="4">
        <v>45852</v>
      </c>
      <c r="L1974" s="5" t="s">
        <v>30</v>
      </c>
    </row>
    <row r="1975" spans="1:12" ht="14.25" customHeight="1" x14ac:dyDescent="0.3">
      <c r="A1975" s="3" t="s">
        <v>3094</v>
      </c>
      <c r="B1975" s="3" t="s">
        <v>1610</v>
      </c>
      <c r="C1975" s="3" t="s">
        <v>44</v>
      </c>
      <c r="D1975" s="3" t="s">
        <v>24</v>
      </c>
      <c r="E1975" s="3">
        <v>163</v>
      </c>
      <c r="F1975" s="3">
        <v>45</v>
      </c>
      <c r="G1975" s="3">
        <v>4841.0200000000004</v>
      </c>
      <c r="H1975" s="3">
        <v>789086.26000000013</v>
      </c>
      <c r="I1975" s="4">
        <v>45704</v>
      </c>
      <c r="J1975" s="4">
        <v>45862</v>
      </c>
      <c r="K1975" s="3" t="s">
        <v>29</v>
      </c>
      <c r="L1975" s="5" t="s">
        <v>17</v>
      </c>
    </row>
    <row r="1976" spans="1:12" ht="14.25" customHeight="1" x14ac:dyDescent="0.3">
      <c r="A1976" s="3" t="s">
        <v>3537</v>
      </c>
      <c r="B1976" s="3" t="s">
        <v>3538</v>
      </c>
      <c r="C1976" s="3" t="s">
        <v>20</v>
      </c>
      <c r="D1976" s="3" t="s">
        <v>15</v>
      </c>
      <c r="E1976" s="3">
        <v>152</v>
      </c>
      <c r="F1976" s="3">
        <v>21</v>
      </c>
      <c r="G1976" s="3">
        <v>11559.88</v>
      </c>
      <c r="H1976" s="3">
        <v>1757101.76</v>
      </c>
      <c r="I1976" s="4">
        <v>45684</v>
      </c>
      <c r="J1976" s="4">
        <v>45866</v>
      </c>
      <c r="K1976" s="3" t="s">
        <v>57</v>
      </c>
      <c r="L1976" s="5" t="s">
        <v>17</v>
      </c>
    </row>
    <row r="1977" spans="1:12" ht="14.25" customHeight="1" x14ac:dyDescent="0.3">
      <c r="A1977" s="3" t="s">
        <v>3539</v>
      </c>
      <c r="B1977" s="3" t="s">
        <v>3540</v>
      </c>
      <c r="C1977" s="3" t="s">
        <v>44</v>
      </c>
      <c r="D1977" s="3" t="s">
        <v>41</v>
      </c>
      <c r="E1977" s="3">
        <v>5</v>
      </c>
      <c r="F1977" s="3">
        <v>40</v>
      </c>
      <c r="G1977" s="3">
        <v>11224.31</v>
      </c>
      <c r="H1977" s="3">
        <v>56121.55</v>
      </c>
      <c r="I1977" s="4">
        <v>45811</v>
      </c>
      <c r="J1977" s="4">
        <v>45902</v>
      </c>
      <c r="K1977" s="3" t="s">
        <v>16</v>
      </c>
      <c r="L1977" s="5" t="s">
        <v>58</v>
      </c>
    </row>
    <row r="1978" spans="1:12" ht="14.25" customHeight="1" x14ac:dyDescent="0.3">
      <c r="A1978" s="3" t="s">
        <v>2513</v>
      </c>
      <c r="B1978" s="3" t="s">
        <v>3541</v>
      </c>
      <c r="C1978" s="3" t="s">
        <v>14</v>
      </c>
      <c r="D1978" s="3" t="s">
        <v>41</v>
      </c>
      <c r="E1978" s="3">
        <v>88</v>
      </c>
      <c r="F1978" s="3">
        <v>45</v>
      </c>
      <c r="G1978" s="3">
        <v>11264.11</v>
      </c>
      <c r="H1978" s="3">
        <v>991241.68</v>
      </c>
      <c r="I1978" s="4">
        <v>45716</v>
      </c>
      <c r="J1978" s="4">
        <v>45862</v>
      </c>
      <c r="K1978" s="3" t="s">
        <v>16</v>
      </c>
      <c r="L1978" s="5" t="s">
        <v>21</v>
      </c>
    </row>
    <row r="1979" spans="1:12" ht="14.25" customHeight="1" x14ac:dyDescent="0.3">
      <c r="A1979" s="3" t="s">
        <v>3542</v>
      </c>
      <c r="B1979" s="3" t="s">
        <v>3543</v>
      </c>
      <c r="C1979" s="3" t="s">
        <v>20</v>
      </c>
      <c r="D1979" s="3" t="s">
        <v>41</v>
      </c>
      <c r="E1979" s="3">
        <v>160</v>
      </c>
      <c r="F1979" s="3">
        <v>33</v>
      </c>
      <c r="G1979" s="3">
        <v>3429.98</v>
      </c>
      <c r="H1979" s="3">
        <v>548796.80000000005</v>
      </c>
      <c r="I1979" s="4">
        <v>45762</v>
      </c>
      <c r="J1979" s="4">
        <v>45868</v>
      </c>
      <c r="K1979" s="3" t="s">
        <v>57</v>
      </c>
      <c r="L1979" s="5" t="s">
        <v>21</v>
      </c>
    </row>
    <row r="1980" spans="1:12" ht="14.25" customHeight="1" x14ac:dyDescent="0.3">
      <c r="A1980" s="3" t="s">
        <v>3544</v>
      </c>
      <c r="B1980" s="3" t="s">
        <v>3545</v>
      </c>
      <c r="C1980" s="3" t="s">
        <v>40</v>
      </c>
      <c r="D1980" s="3" t="s">
        <v>45</v>
      </c>
      <c r="E1980" s="3">
        <v>45</v>
      </c>
      <c r="F1980" s="3">
        <v>35</v>
      </c>
      <c r="G1980" s="3">
        <v>16520.79</v>
      </c>
      <c r="H1980" s="3">
        <v>743435.55</v>
      </c>
      <c r="I1980" s="4">
        <v>45796</v>
      </c>
      <c r="J1980" s="4">
        <v>45939</v>
      </c>
      <c r="L1980" s="5" t="s">
        <v>21</v>
      </c>
    </row>
    <row r="1981" spans="1:12" ht="14.25" customHeight="1" x14ac:dyDescent="0.3">
      <c r="A1981" s="3" t="s">
        <v>3546</v>
      </c>
      <c r="B1981" s="3" t="s">
        <v>3547</v>
      </c>
      <c r="C1981" s="3" t="s">
        <v>44</v>
      </c>
      <c r="D1981" s="3" t="s">
        <v>53</v>
      </c>
      <c r="E1981" s="3">
        <v>156</v>
      </c>
      <c r="F1981" s="3">
        <v>27</v>
      </c>
      <c r="G1981" s="3">
        <v>11399.98</v>
      </c>
      <c r="H1981" s="3">
        <v>1778396.88</v>
      </c>
      <c r="I1981" s="4">
        <v>45706</v>
      </c>
      <c r="J1981" s="4">
        <v>45895</v>
      </c>
      <c r="K1981" s="3" t="s">
        <v>54</v>
      </c>
      <c r="L1981" s="5" t="s">
        <v>17</v>
      </c>
    </row>
    <row r="1982" spans="1:12" ht="14.25" customHeight="1" x14ac:dyDescent="0.3">
      <c r="A1982" s="3" t="s">
        <v>3548</v>
      </c>
      <c r="B1982" s="3" t="s">
        <v>3549</v>
      </c>
      <c r="C1982" s="3" t="s">
        <v>28</v>
      </c>
      <c r="D1982" s="3" t="s">
        <v>24</v>
      </c>
      <c r="F1982" s="3">
        <v>93</v>
      </c>
      <c r="G1982" s="3">
        <v>13399.63</v>
      </c>
      <c r="I1982" s="4">
        <v>45849</v>
      </c>
      <c r="J1982" s="4">
        <v>45914</v>
      </c>
      <c r="L1982" s="5" t="s">
        <v>21</v>
      </c>
    </row>
    <row r="1983" spans="1:12" ht="14.25" customHeight="1" x14ac:dyDescent="0.3">
      <c r="A1983" s="3" t="s">
        <v>3550</v>
      </c>
      <c r="B1983" s="3" t="s">
        <v>1549</v>
      </c>
      <c r="C1983" s="3" t="s">
        <v>40</v>
      </c>
      <c r="D1983" s="3" t="s">
        <v>45</v>
      </c>
      <c r="E1983" s="3">
        <v>90</v>
      </c>
      <c r="F1983" s="3">
        <v>32</v>
      </c>
      <c r="G1983" s="3">
        <v>1030.51</v>
      </c>
      <c r="H1983" s="3">
        <v>92745.9</v>
      </c>
      <c r="I1983" s="4">
        <v>45816</v>
      </c>
      <c r="J1983" s="4">
        <v>45896</v>
      </c>
      <c r="K1983" s="3" t="s">
        <v>57</v>
      </c>
      <c r="L1983" s="5" t="s">
        <v>30</v>
      </c>
    </row>
    <row r="1984" spans="1:12" ht="14.25" customHeight="1" x14ac:dyDescent="0.3">
      <c r="A1984" s="3" t="s">
        <v>3551</v>
      </c>
      <c r="B1984" s="3" t="s">
        <v>3552</v>
      </c>
      <c r="C1984" s="3" t="s">
        <v>28</v>
      </c>
      <c r="D1984" s="3" t="s">
        <v>24</v>
      </c>
      <c r="E1984" s="3">
        <v>154</v>
      </c>
      <c r="F1984" s="3">
        <v>97</v>
      </c>
      <c r="G1984" s="3">
        <v>6068.16</v>
      </c>
      <c r="H1984" s="3">
        <v>934496.64</v>
      </c>
      <c r="I1984" s="4">
        <v>45833</v>
      </c>
      <c r="J1984" s="4">
        <v>45924</v>
      </c>
      <c r="K1984" s="3" t="s">
        <v>16</v>
      </c>
      <c r="L1984" s="5" t="s">
        <v>58</v>
      </c>
    </row>
    <row r="1985" spans="1:12" ht="14.25" customHeight="1" x14ac:dyDescent="0.3">
      <c r="A1985" s="3" t="s">
        <v>3553</v>
      </c>
      <c r="B1985" s="3" t="s">
        <v>3554</v>
      </c>
      <c r="C1985" s="3" t="s">
        <v>44</v>
      </c>
      <c r="D1985" s="3" t="s">
        <v>53</v>
      </c>
      <c r="E1985" s="3">
        <v>114</v>
      </c>
      <c r="F1985" s="3">
        <v>82</v>
      </c>
      <c r="G1985" s="3">
        <v>9683.43</v>
      </c>
      <c r="H1985" s="3">
        <v>1103911.02</v>
      </c>
      <c r="I1985" s="4">
        <v>45703</v>
      </c>
      <c r="J1985" s="4">
        <v>45900</v>
      </c>
      <c r="K1985" s="3" t="s">
        <v>57</v>
      </c>
      <c r="L1985" s="5" t="s">
        <v>30</v>
      </c>
    </row>
    <row r="1986" spans="1:12" ht="14.25" customHeight="1" x14ac:dyDescent="0.3">
      <c r="A1986" s="3" t="s">
        <v>3555</v>
      </c>
      <c r="B1986" s="3" t="s">
        <v>1365</v>
      </c>
      <c r="C1986" s="3" t="s">
        <v>20</v>
      </c>
      <c r="D1986" s="3" t="s">
        <v>41</v>
      </c>
      <c r="E1986" s="3">
        <v>11</v>
      </c>
      <c r="F1986" s="3">
        <v>47</v>
      </c>
      <c r="G1986" s="3">
        <v>15393.7</v>
      </c>
      <c r="H1986" s="3">
        <v>169330.7</v>
      </c>
      <c r="I1986" s="4">
        <v>45816</v>
      </c>
      <c r="J1986" s="4">
        <v>45926</v>
      </c>
      <c r="K1986" s="3" t="s">
        <v>16</v>
      </c>
      <c r="L1986" s="5" t="s">
        <v>33</v>
      </c>
    </row>
    <row r="1987" spans="1:12" ht="14.25" customHeight="1" x14ac:dyDescent="0.3">
      <c r="A1987" s="3" t="s">
        <v>3556</v>
      </c>
      <c r="B1987" s="3" t="s">
        <v>3557</v>
      </c>
      <c r="C1987" s="3" t="s">
        <v>14</v>
      </c>
      <c r="E1987" s="3">
        <v>144</v>
      </c>
      <c r="F1987" s="3">
        <v>59</v>
      </c>
      <c r="G1987" s="3">
        <v>10692.93</v>
      </c>
      <c r="H1987" s="3">
        <v>1539781.92</v>
      </c>
      <c r="I1987" s="4">
        <v>45810</v>
      </c>
      <c r="J1987" s="4">
        <v>45880</v>
      </c>
      <c r="L1987" s="5" t="s">
        <v>17</v>
      </c>
    </row>
    <row r="1988" spans="1:12" ht="14.25" customHeight="1" x14ac:dyDescent="0.3">
      <c r="A1988" s="3" t="s">
        <v>3558</v>
      </c>
      <c r="B1988" s="3" t="s">
        <v>3559</v>
      </c>
      <c r="C1988" s="3" t="s">
        <v>14</v>
      </c>
      <c r="D1988" s="3" t="s">
        <v>53</v>
      </c>
      <c r="E1988" s="3">
        <v>86</v>
      </c>
      <c r="F1988" s="3">
        <v>83</v>
      </c>
      <c r="G1988" s="3">
        <v>16151.79</v>
      </c>
      <c r="H1988" s="3">
        <v>1389053.94</v>
      </c>
      <c r="I1988" s="4">
        <v>45735</v>
      </c>
      <c r="J1988" s="4">
        <v>45886</v>
      </c>
      <c r="K1988" s="3" t="s">
        <v>57</v>
      </c>
      <c r="L1988" s="5" t="s">
        <v>17</v>
      </c>
    </row>
    <row r="1989" spans="1:12" ht="14.25" customHeight="1" x14ac:dyDescent="0.3">
      <c r="A1989" s="3" t="s">
        <v>3560</v>
      </c>
      <c r="B1989" s="3" t="s">
        <v>3436</v>
      </c>
      <c r="C1989" s="3" t="s">
        <v>20</v>
      </c>
      <c r="D1989" s="3" t="s">
        <v>15</v>
      </c>
      <c r="E1989" s="3">
        <v>73</v>
      </c>
      <c r="F1989" s="3">
        <v>89</v>
      </c>
      <c r="G1989" s="3">
        <v>17997.03</v>
      </c>
      <c r="H1989" s="3">
        <v>1313783.19</v>
      </c>
      <c r="I1989" s="4">
        <v>45759</v>
      </c>
      <c r="J1989" s="4">
        <v>45887</v>
      </c>
      <c r="K1989" s="3" t="s">
        <v>57</v>
      </c>
      <c r="L1989" s="5" t="s">
        <v>58</v>
      </c>
    </row>
    <row r="1990" spans="1:12" ht="14.25" customHeight="1" x14ac:dyDescent="0.3">
      <c r="A1990" s="3" t="s">
        <v>3561</v>
      </c>
      <c r="B1990" s="3" t="s">
        <v>2932</v>
      </c>
      <c r="C1990" s="3" t="s">
        <v>40</v>
      </c>
      <c r="D1990" s="3" t="s">
        <v>15</v>
      </c>
      <c r="E1990" s="3">
        <v>22</v>
      </c>
      <c r="F1990" s="3">
        <v>46</v>
      </c>
      <c r="G1990" s="3">
        <v>15293.71</v>
      </c>
      <c r="H1990" s="3">
        <v>336461.62</v>
      </c>
      <c r="I1990" s="4">
        <v>45820</v>
      </c>
      <c r="J1990" s="4">
        <v>45923</v>
      </c>
      <c r="K1990" s="3" t="s">
        <v>25</v>
      </c>
      <c r="L1990" s="5" t="s">
        <v>33</v>
      </c>
    </row>
    <row r="1991" spans="1:12" ht="14.25" customHeight="1" x14ac:dyDescent="0.3">
      <c r="A1991" s="3" t="s">
        <v>3562</v>
      </c>
      <c r="B1991" s="3" t="s">
        <v>3563</v>
      </c>
      <c r="C1991" s="3" t="s">
        <v>20</v>
      </c>
      <c r="D1991" s="3" t="s">
        <v>45</v>
      </c>
      <c r="E1991" s="3">
        <v>36</v>
      </c>
      <c r="F1991" s="3">
        <v>25</v>
      </c>
      <c r="G1991" s="3">
        <v>13472.88</v>
      </c>
      <c r="H1991" s="3">
        <v>485023.68</v>
      </c>
      <c r="I1991" s="4">
        <v>45702</v>
      </c>
      <c r="J1991" s="4">
        <v>45925</v>
      </c>
      <c r="K1991" s="3" t="s">
        <v>25</v>
      </c>
      <c r="L1991" s="5" t="s">
        <v>33</v>
      </c>
    </row>
    <row r="1992" spans="1:12" ht="14.25" customHeight="1" x14ac:dyDescent="0.3">
      <c r="A1992" s="3" t="s">
        <v>3564</v>
      </c>
      <c r="B1992" s="3" t="s">
        <v>3565</v>
      </c>
      <c r="C1992" s="3" t="s">
        <v>44</v>
      </c>
      <c r="D1992" s="3" t="s">
        <v>41</v>
      </c>
      <c r="E1992" s="3">
        <v>21</v>
      </c>
      <c r="F1992" s="3">
        <v>44</v>
      </c>
      <c r="G1992" s="3">
        <v>7456.85</v>
      </c>
      <c r="H1992" s="3">
        <v>156593.85</v>
      </c>
      <c r="I1992" s="4">
        <v>45702</v>
      </c>
      <c r="J1992" s="4">
        <v>45874</v>
      </c>
      <c r="K1992" s="3" t="s">
        <v>57</v>
      </c>
      <c r="L1992" s="5" t="s">
        <v>21</v>
      </c>
    </row>
    <row r="1993" spans="1:12" ht="14.25" customHeight="1" x14ac:dyDescent="0.3">
      <c r="A1993" s="3" t="s">
        <v>3566</v>
      </c>
      <c r="B1993" s="3" t="s">
        <v>1881</v>
      </c>
      <c r="C1993" s="3" t="s">
        <v>20</v>
      </c>
      <c r="D1993" s="3" t="s">
        <v>41</v>
      </c>
      <c r="E1993" s="3">
        <v>199</v>
      </c>
      <c r="F1993" s="3">
        <v>70</v>
      </c>
      <c r="G1993" s="3">
        <v>6148.76</v>
      </c>
      <c r="H1993" s="3">
        <v>1223603.24</v>
      </c>
      <c r="I1993" s="4">
        <v>45819</v>
      </c>
      <c r="J1993" s="4">
        <v>45885</v>
      </c>
      <c r="K1993" s="3" t="s">
        <v>25</v>
      </c>
      <c r="L1993" s="5" t="s">
        <v>21</v>
      </c>
    </row>
    <row r="1994" spans="1:12" ht="14.25" customHeight="1" x14ac:dyDescent="0.3">
      <c r="A1994" s="3" t="s">
        <v>3567</v>
      </c>
      <c r="B1994" s="3" t="s">
        <v>3568</v>
      </c>
      <c r="C1994" s="3" t="s">
        <v>14</v>
      </c>
      <c r="D1994" s="3" t="s">
        <v>53</v>
      </c>
      <c r="E1994" s="3">
        <v>197</v>
      </c>
      <c r="F1994" s="3">
        <v>84</v>
      </c>
      <c r="G1994" s="3">
        <v>16376.29</v>
      </c>
      <c r="H1994" s="3">
        <v>3226129.13</v>
      </c>
      <c r="I1994" s="4">
        <v>45844</v>
      </c>
      <c r="J1994" s="4">
        <v>45936</v>
      </c>
      <c r="K1994" s="3" t="s">
        <v>29</v>
      </c>
      <c r="L1994" s="5" t="s">
        <v>17</v>
      </c>
    </row>
    <row r="1995" spans="1:12" ht="14.25" customHeight="1" x14ac:dyDescent="0.3">
      <c r="A1995" s="3" t="s">
        <v>3569</v>
      </c>
      <c r="B1995" s="3" t="s">
        <v>3570</v>
      </c>
      <c r="C1995" s="3" t="s">
        <v>44</v>
      </c>
      <c r="D1995" s="3" t="s">
        <v>24</v>
      </c>
      <c r="E1995" s="3">
        <v>185</v>
      </c>
      <c r="F1995" s="3">
        <v>95</v>
      </c>
      <c r="G1995" s="3">
        <v>1468.66</v>
      </c>
      <c r="H1995" s="3">
        <v>271702.09999999998</v>
      </c>
      <c r="I1995" s="4">
        <v>45833</v>
      </c>
      <c r="J1995" s="4">
        <v>45891</v>
      </c>
      <c r="K1995" s="3" t="s">
        <v>57</v>
      </c>
      <c r="L1995" s="5" t="s">
        <v>58</v>
      </c>
    </row>
    <row r="1996" spans="1:12" ht="14.25" customHeight="1" x14ac:dyDescent="0.3">
      <c r="A1996" s="3" t="s">
        <v>642</v>
      </c>
      <c r="B1996" s="3" t="s">
        <v>3571</v>
      </c>
      <c r="C1996" s="3" t="s">
        <v>28</v>
      </c>
      <c r="D1996" s="3" t="s">
        <v>45</v>
      </c>
      <c r="E1996" s="3">
        <v>38</v>
      </c>
      <c r="F1996" s="3">
        <v>90</v>
      </c>
      <c r="G1996" s="3">
        <v>8269.75</v>
      </c>
      <c r="H1996" s="3">
        <v>314250.5</v>
      </c>
      <c r="I1996" s="4">
        <v>45777</v>
      </c>
      <c r="J1996" s="4">
        <v>45906</v>
      </c>
      <c r="K1996" s="3" t="s">
        <v>54</v>
      </c>
      <c r="L1996" s="5" t="s">
        <v>58</v>
      </c>
    </row>
    <row r="1997" spans="1:12" ht="14.25" customHeight="1" x14ac:dyDescent="0.3">
      <c r="A1997" s="3" t="s">
        <v>2177</v>
      </c>
      <c r="B1997" s="3" t="s">
        <v>517</v>
      </c>
      <c r="C1997" s="3" t="s">
        <v>28</v>
      </c>
      <c r="D1997" s="3" t="s">
        <v>45</v>
      </c>
      <c r="E1997" s="3">
        <v>30</v>
      </c>
      <c r="F1997" s="3">
        <v>52</v>
      </c>
      <c r="G1997" s="3">
        <v>18599.34</v>
      </c>
      <c r="H1997" s="3">
        <v>557980.19999999995</v>
      </c>
      <c r="I1997" s="4">
        <v>45704</v>
      </c>
      <c r="J1997" s="4">
        <v>45875</v>
      </c>
      <c r="K1997" s="3" t="s">
        <v>29</v>
      </c>
      <c r="L1997" s="5" t="s">
        <v>17</v>
      </c>
    </row>
    <row r="1998" spans="1:12" ht="14.25" customHeight="1" x14ac:dyDescent="0.3">
      <c r="A1998" s="3" t="s">
        <v>3572</v>
      </c>
      <c r="B1998" s="3" t="s">
        <v>3573</v>
      </c>
      <c r="C1998" s="3" t="s">
        <v>44</v>
      </c>
      <c r="D1998" s="3" t="s">
        <v>45</v>
      </c>
      <c r="E1998" s="3">
        <v>183</v>
      </c>
      <c r="F1998" s="3">
        <v>43</v>
      </c>
      <c r="G1998" s="3">
        <v>9155.4500000000007</v>
      </c>
      <c r="H1998" s="3">
        <v>1675447.35</v>
      </c>
      <c r="I1998" s="4">
        <v>45670</v>
      </c>
      <c r="J1998" s="4">
        <v>45895</v>
      </c>
      <c r="K1998" s="3" t="s">
        <v>54</v>
      </c>
      <c r="L1998" s="5" t="s">
        <v>33</v>
      </c>
    </row>
    <row r="1999" spans="1:12" ht="14.25" customHeight="1" x14ac:dyDescent="0.3">
      <c r="A1999" s="3" t="s">
        <v>3574</v>
      </c>
      <c r="B1999" s="3" t="s">
        <v>3575</v>
      </c>
      <c r="C1999" s="3" t="s">
        <v>14</v>
      </c>
      <c r="D1999" s="3" t="s">
        <v>41</v>
      </c>
      <c r="E1999" s="3">
        <v>54</v>
      </c>
      <c r="F1999" s="3">
        <v>29</v>
      </c>
      <c r="G1999" s="3">
        <v>9023.59</v>
      </c>
      <c r="H1999" s="3">
        <v>487273.86</v>
      </c>
      <c r="I1999" s="4">
        <v>45810</v>
      </c>
      <c r="J1999" s="4">
        <v>45885</v>
      </c>
      <c r="K1999" s="3" t="s">
        <v>16</v>
      </c>
      <c r="L1999" s="5" t="s">
        <v>58</v>
      </c>
    </row>
    <row r="2000" spans="1:12" ht="14.25" customHeight="1" x14ac:dyDescent="0.3">
      <c r="A2000" s="3" t="s">
        <v>3576</v>
      </c>
      <c r="B2000" s="3" t="s">
        <v>3577</v>
      </c>
      <c r="C2000" s="3" t="s">
        <v>14</v>
      </c>
      <c r="E2000" s="3">
        <v>14</v>
      </c>
      <c r="F2000" s="3">
        <v>22</v>
      </c>
      <c r="G2000" s="3">
        <v>12059.53</v>
      </c>
      <c r="H2000" s="3">
        <v>168833.42</v>
      </c>
      <c r="I2000" s="4">
        <v>45774</v>
      </c>
      <c r="J2000" s="4">
        <v>45900</v>
      </c>
      <c r="K2000" s="3" t="s">
        <v>29</v>
      </c>
      <c r="L2000" s="5" t="s">
        <v>30</v>
      </c>
    </row>
    <row r="2001" spans="1:12" ht="14.25" customHeight="1" x14ac:dyDescent="0.3">
      <c r="A2001" s="3" t="s">
        <v>3578</v>
      </c>
      <c r="B2001" s="3" t="s">
        <v>3579</v>
      </c>
      <c r="C2001" s="3" t="s">
        <v>28</v>
      </c>
      <c r="E2001" s="3">
        <v>62</v>
      </c>
      <c r="F2001" s="3">
        <v>94</v>
      </c>
      <c r="G2001" s="3">
        <v>8241.44</v>
      </c>
      <c r="H2001" s="3">
        <v>510969.28</v>
      </c>
      <c r="I2001" s="4">
        <v>45695</v>
      </c>
      <c r="J2001" s="4">
        <v>45889</v>
      </c>
      <c r="K2001" s="3" t="s">
        <v>54</v>
      </c>
      <c r="L2001" s="5" t="s">
        <v>21</v>
      </c>
    </row>
    <row r="2002" spans="1:12" ht="14.25" customHeight="1" x14ac:dyDescent="0.3">
      <c r="A2002" s="3" t="s">
        <v>3580</v>
      </c>
      <c r="B2002" s="3" t="s">
        <v>2532</v>
      </c>
      <c r="C2002" s="3" t="s">
        <v>14</v>
      </c>
      <c r="D2002" s="3" t="s">
        <v>24</v>
      </c>
      <c r="E2002" s="3">
        <v>137</v>
      </c>
      <c r="G2002" s="3">
        <v>13729.97</v>
      </c>
      <c r="H2002" s="3">
        <v>1881005.89</v>
      </c>
      <c r="I2002" s="4">
        <v>45785</v>
      </c>
      <c r="J2002" s="4">
        <v>45940</v>
      </c>
      <c r="K2002" s="3" t="s">
        <v>46</v>
      </c>
      <c r="L2002" s="5" t="s">
        <v>17</v>
      </c>
    </row>
    <row r="2003" spans="1:12" ht="14.25" customHeight="1" x14ac:dyDescent="0.3">
      <c r="A2003" s="3" t="s">
        <v>3581</v>
      </c>
      <c r="B2003" s="3" t="s">
        <v>3582</v>
      </c>
      <c r="C2003" s="3" t="s">
        <v>28</v>
      </c>
      <c r="D2003" s="3" t="s">
        <v>45</v>
      </c>
      <c r="E2003" s="3">
        <v>142</v>
      </c>
      <c r="F2003" s="3">
        <v>37</v>
      </c>
      <c r="G2003" s="3">
        <v>8788.5300000000007</v>
      </c>
      <c r="H2003" s="3">
        <v>1247971.26</v>
      </c>
      <c r="I2003" s="4">
        <v>45822</v>
      </c>
      <c r="J2003" s="4">
        <v>45857</v>
      </c>
      <c r="K2003" s="3" t="s">
        <v>46</v>
      </c>
      <c r="L2003" s="5" t="s">
        <v>21</v>
      </c>
    </row>
    <row r="2004" spans="1:12" ht="14.25" customHeight="1" x14ac:dyDescent="0.3">
      <c r="A2004" s="3" t="s">
        <v>3583</v>
      </c>
      <c r="B2004" s="3" t="s">
        <v>3584</v>
      </c>
      <c r="C2004" s="3" t="s">
        <v>40</v>
      </c>
      <c r="D2004" s="3" t="s">
        <v>15</v>
      </c>
      <c r="E2004" s="3">
        <v>1</v>
      </c>
      <c r="F2004" s="3">
        <v>62</v>
      </c>
      <c r="G2004" s="3">
        <v>5061.28</v>
      </c>
      <c r="H2004" s="3">
        <v>5061.28</v>
      </c>
      <c r="I2004" s="4">
        <v>45780</v>
      </c>
      <c r="J2004" s="4">
        <v>45922</v>
      </c>
      <c r="K2004" s="3" t="s">
        <v>57</v>
      </c>
      <c r="L2004" s="5" t="s">
        <v>58</v>
      </c>
    </row>
    <row r="2005" spans="1:12" ht="14.25" customHeight="1" x14ac:dyDescent="0.3">
      <c r="A2005" s="3" t="s">
        <v>3585</v>
      </c>
      <c r="B2005" s="3" t="s">
        <v>506</v>
      </c>
      <c r="C2005" s="3" t="s">
        <v>40</v>
      </c>
      <c r="D2005" s="3" t="s">
        <v>24</v>
      </c>
      <c r="E2005" s="3">
        <v>41</v>
      </c>
      <c r="F2005" s="3">
        <v>24</v>
      </c>
      <c r="G2005" s="3">
        <v>5958.73</v>
      </c>
      <c r="H2005" s="3">
        <v>244307.93</v>
      </c>
      <c r="I2005" s="4">
        <v>45708</v>
      </c>
      <c r="J2005" s="4">
        <v>45915</v>
      </c>
      <c r="L2005" s="5" t="s">
        <v>30</v>
      </c>
    </row>
    <row r="2006" spans="1:12" ht="14.25" customHeight="1" x14ac:dyDescent="0.3">
      <c r="A2006" s="3" t="s">
        <v>3586</v>
      </c>
      <c r="B2006" s="3" t="s">
        <v>3587</v>
      </c>
      <c r="C2006" s="3" t="s">
        <v>40</v>
      </c>
      <c r="D2006" s="3" t="s">
        <v>24</v>
      </c>
      <c r="E2006" s="3">
        <v>129</v>
      </c>
      <c r="F2006" s="3">
        <v>39</v>
      </c>
      <c r="G2006" s="3">
        <v>15929.5</v>
      </c>
      <c r="H2006" s="3">
        <v>2054905.5</v>
      </c>
      <c r="I2006" s="4">
        <v>45724</v>
      </c>
      <c r="J2006" s="4">
        <v>45908</v>
      </c>
      <c r="K2006" s="3" t="s">
        <v>29</v>
      </c>
      <c r="L2006" s="5" t="s">
        <v>58</v>
      </c>
    </row>
    <row r="2007" spans="1:12" ht="14.25" customHeight="1" x14ac:dyDescent="0.3">
      <c r="A2007" s="3" t="s">
        <v>1093</v>
      </c>
      <c r="B2007" s="3" t="s">
        <v>2675</v>
      </c>
      <c r="C2007" s="3" t="s">
        <v>40</v>
      </c>
      <c r="D2007" s="3" t="s">
        <v>45</v>
      </c>
      <c r="E2007" s="3">
        <v>87</v>
      </c>
      <c r="F2007" s="3">
        <v>87</v>
      </c>
      <c r="G2007" s="3">
        <v>6673.41</v>
      </c>
      <c r="H2007" s="3">
        <v>580586.67000000004</v>
      </c>
      <c r="I2007" s="4">
        <v>45777</v>
      </c>
      <c r="J2007" s="4">
        <v>45893</v>
      </c>
      <c r="K2007" s="3" t="s">
        <v>57</v>
      </c>
      <c r="L2007" s="5" t="s">
        <v>30</v>
      </c>
    </row>
    <row r="2008" spans="1:12" ht="14.25" customHeight="1" x14ac:dyDescent="0.3">
      <c r="A2008" s="3" t="s">
        <v>3588</v>
      </c>
      <c r="B2008" s="3" t="s">
        <v>3589</v>
      </c>
      <c r="C2008" s="3" t="s">
        <v>40</v>
      </c>
      <c r="D2008" s="3" t="s">
        <v>53</v>
      </c>
      <c r="E2008" s="3">
        <v>147</v>
      </c>
      <c r="F2008" s="3">
        <v>20</v>
      </c>
      <c r="G2008" s="3">
        <v>2649.84</v>
      </c>
      <c r="H2008" s="3">
        <v>389526.48</v>
      </c>
      <c r="I2008" s="4">
        <v>45734</v>
      </c>
      <c r="J2008" s="4">
        <v>45912</v>
      </c>
      <c r="K2008" s="3" t="s">
        <v>25</v>
      </c>
      <c r="L2008" s="5" t="s">
        <v>33</v>
      </c>
    </row>
    <row r="2009" spans="1:12" ht="14.25" customHeight="1" x14ac:dyDescent="0.3">
      <c r="A2009" s="3" t="s">
        <v>2353</v>
      </c>
      <c r="B2009" s="3" t="s">
        <v>3590</v>
      </c>
      <c r="C2009" s="3" t="s">
        <v>14</v>
      </c>
      <c r="D2009" s="3" t="s">
        <v>15</v>
      </c>
      <c r="E2009" s="3">
        <v>23</v>
      </c>
      <c r="F2009" s="3">
        <v>33</v>
      </c>
      <c r="G2009" s="3">
        <v>17472.55</v>
      </c>
      <c r="H2009" s="3">
        <v>401868.65</v>
      </c>
      <c r="I2009" s="4">
        <v>45813</v>
      </c>
      <c r="J2009" s="4">
        <v>45903</v>
      </c>
      <c r="K2009" s="3" t="s">
        <v>57</v>
      </c>
      <c r="L2009" s="5" t="s">
        <v>33</v>
      </c>
    </row>
    <row r="2010" spans="1:12" ht="14.25" customHeight="1" x14ac:dyDescent="0.3">
      <c r="A2010" s="3" t="s">
        <v>3591</v>
      </c>
      <c r="B2010" s="3" t="s">
        <v>3592</v>
      </c>
      <c r="C2010" s="3" t="s">
        <v>44</v>
      </c>
      <c r="D2010" s="3" t="s">
        <v>53</v>
      </c>
      <c r="E2010" s="3">
        <v>187</v>
      </c>
      <c r="F2010" s="3">
        <v>74</v>
      </c>
      <c r="G2010" s="3">
        <v>17181.96</v>
      </c>
      <c r="H2010" s="3">
        <v>3213026.52</v>
      </c>
      <c r="I2010" s="4">
        <v>45686</v>
      </c>
      <c r="J2010" s="4">
        <v>45920</v>
      </c>
      <c r="K2010" s="3" t="s">
        <v>57</v>
      </c>
      <c r="L2010" s="5" t="s">
        <v>58</v>
      </c>
    </row>
    <row r="2011" spans="1:12" ht="14.25" customHeight="1" x14ac:dyDescent="0.3">
      <c r="A2011" s="3" t="s">
        <v>3593</v>
      </c>
      <c r="B2011" s="3" t="s">
        <v>996</v>
      </c>
      <c r="C2011" s="3" t="s">
        <v>40</v>
      </c>
      <c r="D2011" s="3" t="s">
        <v>53</v>
      </c>
      <c r="E2011" s="3">
        <v>151</v>
      </c>
      <c r="F2011" s="3">
        <v>73</v>
      </c>
      <c r="G2011" s="3">
        <v>11128.15</v>
      </c>
      <c r="H2011" s="3">
        <v>1680350.65</v>
      </c>
      <c r="I2011" s="4">
        <v>45820</v>
      </c>
      <c r="J2011" s="4">
        <v>45859</v>
      </c>
      <c r="K2011" s="3" t="s">
        <v>46</v>
      </c>
      <c r="L2011" s="5" t="s">
        <v>17</v>
      </c>
    </row>
    <row r="2012" spans="1:12" ht="14.25" customHeight="1" x14ac:dyDescent="0.3">
      <c r="A2012" s="3" t="s">
        <v>2448</v>
      </c>
      <c r="B2012" s="3" t="s">
        <v>3594</v>
      </c>
      <c r="C2012" s="3" t="s">
        <v>14</v>
      </c>
      <c r="D2012" s="3" t="s">
        <v>53</v>
      </c>
      <c r="F2012" s="3">
        <v>94</v>
      </c>
      <c r="G2012" s="3">
        <v>17294.84</v>
      </c>
      <c r="I2012" s="4">
        <v>45699</v>
      </c>
      <c r="J2012" s="4">
        <v>45891</v>
      </c>
      <c r="K2012" s="3" t="s">
        <v>29</v>
      </c>
      <c r="L2012" s="5" t="s">
        <v>58</v>
      </c>
    </row>
    <row r="2013" spans="1:12" ht="14.25" customHeight="1" x14ac:dyDescent="0.3">
      <c r="A2013" s="3" t="s">
        <v>3595</v>
      </c>
      <c r="B2013" s="3" t="s">
        <v>3596</v>
      </c>
      <c r="C2013" s="3" t="s">
        <v>20</v>
      </c>
      <c r="D2013" s="3" t="s">
        <v>53</v>
      </c>
      <c r="E2013" s="3">
        <v>28</v>
      </c>
      <c r="F2013" s="3">
        <v>56</v>
      </c>
      <c r="G2013" s="3">
        <v>10614.97</v>
      </c>
      <c r="H2013" s="3">
        <v>297219.15999999997</v>
      </c>
      <c r="I2013" s="4">
        <v>45810</v>
      </c>
      <c r="J2013" s="4">
        <v>45869</v>
      </c>
      <c r="K2013" s="3" t="s">
        <v>25</v>
      </c>
      <c r="L2013" s="5" t="s">
        <v>58</v>
      </c>
    </row>
    <row r="2014" spans="1:12" ht="14.25" customHeight="1" x14ac:dyDescent="0.3">
      <c r="A2014" s="3" t="s">
        <v>3149</v>
      </c>
      <c r="B2014" s="3" t="s">
        <v>3597</v>
      </c>
      <c r="C2014" s="3" t="s">
        <v>40</v>
      </c>
      <c r="D2014" s="3" t="s">
        <v>15</v>
      </c>
      <c r="E2014" s="3">
        <v>170</v>
      </c>
      <c r="F2014" s="3">
        <v>22</v>
      </c>
      <c r="G2014" s="3">
        <v>1501.09</v>
      </c>
      <c r="H2014" s="3">
        <v>255185.3</v>
      </c>
      <c r="I2014" s="4">
        <v>45824</v>
      </c>
      <c r="J2014" s="4">
        <v>45881</v>
      </c>
      <c r="K2014" s="3" t="s">
        <v>16</v>
      </c>
      <c r="L2014" s="5" t="s">
        <v>21</v>
      </c>
    </row>
    <row r="2015" spans="1:12" ht="14.25" customHeight="1" x14ac:dyDescent="0.3">
      <c r="A2015" s="3" t="s">
        <v>2061</v>
      </c>
      <c r="B2015" s="3" t="s">
        <v>3598</v>
      </c>
      <c r="C2015" s="3" t="s">
        <v>28</v>
      </c>
      <c r="D2015" s="3" t="s">
        <v>15</v>
      </c>
      <c r="E2015" s="3">
        <v>141</v>
      </c>
      <c r="F2015" s="3">
        <v>95</v>
      </c>
      <c r="G2015" s="3">
        <v>13556.9</v>
      </c>
      <c r="H2015" s="3">
        <v>1911522.9</v>
      </c>
      <c r="I2015" s="4">
        <v>45774</v>
      </c>
      <c r="J2015" s="4">
        <v>45924</v>
      </c>
      <c r="K2015" s="3" t="s">
        <v>54</v>
      </c>
      <c r="L2015" s="5" t="s">
        <v>21</v>
      </c>
    </row>
    <row r="2016" spans="1:12" ht="14.25" customHeight="1" x14ac:dyDescent="0.3">
      <c r="A2016" s="3" t="s">
        <v>3058</v>
      </c>
      <c r="B2016" s="3" t="s">
        <v>3307</v>
      </c>
      <c r="C2016" s="3" t="s">
        <v>44</v>
      </c>
      <c r="D2016" s="3" t="s">
        <v>41</v>
      </c>
      <c r="E2016" s="3">
        <v>159</v>
      </c>
      <c r="F2016" s="3">
        <v>51</v>
      </c>
      <c r="G2016" s="3">
        <v>9671.7099999999991</v>
      </c>
      <c r="H2016" s="3">
        <v>1537801.89</v>
      </c>
      <c r="I2016" s="4">
        <v>45708</v>
      </c>
      <c r="J2016" s="4">
        <v>45870</v>
      </c>
      <c r="K2016" s="3" t="s">
        <v>46</v>
      </c>
      <c r="L2016" s="5" t="s">
        <v>21</v>
      </c>
    </row>
    <row r="2017" spans="1:12" ht="14.25" customHeight="1" x14ac:dyDescent="0.3">
      <c r="A2017" s="3" t="s">
        <v>3599</v>
      </c>
      <c r="B2017" s="3" t="s">
        <v>3600</v>
      </c>
      <c r="C2017" s="3" t="s">
        <v>28</v>
      </c>
      <c r="E2017" s="3">
        <v>114</v>
      </c>
      <c r="F2017" s="3">
        <v>20</v>
      </c>
      <c r="G2017" s="3">
        <v>7142.82</v>
      </c>
      <c r="H2017" s="3">
        <v>814281.48</v>
      </c>
      <c r="I2017" s="4">
        <v>45685</v>
      </c>
      <c r="J2017" s="4">
        <v>45919</v>
      </c>
      <c r="K2017" s="3" t="s">
        <v>57</v>
      </c>
      <c r="L2017" s="5" t="s">
        <v>17</v>
      </c>
    </row>
    <row r="2018" spans="1:12" ht="14.25" customHeight="1" x14ac:dyDescent="0.3">
      <c r="A2018" s="3" t="s">
        <v>3601</v>
      </c>
      <c r="B2018" s="3" t="s">
        <v>3602</v>
      </c>
      <c r="C2018" s="3" t="s">
        <v>14</v>
      </c>
      <c r="D2018" s="3" t="s">
        <v>53</v>
      </c>
      <c r="E2018" s="3">
        <v>105</v>
      </c>
      <c r="F2018" s="3">
        <v>21</v>
      </c>
      <c r="G2018" s="3">
        <v>6125.24</v>
      </c>
      <c r="H2018" s="3">
        <v>643150.19999999995</v>
      </c>
      <c r="I2018" s="4">
        <v>45753</v>
      </c>
      <c r="J2018" s="4">
        <v>45884</v>
      </c>
      <c r="K2018" s="3" t="s">
        <v>54</v>
      </c>
      <c r="L2018" s="5" t="s">
        <v>33</v>
      </c>
    </row>
    <row r="2019" spans="1:12" ht="14.25" customHeight="1" x14ac:dyDescent="0.3">
      <c r="A2019" s="3" t="s">
        <v>3603</v>
      </c>
      <c r="B2019" s="3" t="s">
        <v>3604</v>
      </c>
      <c r="C2019" s="3" t="s">
        <v>14</v>
      </c>
      <c r="D2019" s="3" t="s">
        <v>24</v>
      </c>
      <c r="E2019" s="3">
        <v>198</v>
      </c>
      <c r="F2019" s="3">
        <v>71</v>
      </c>
      <c r="G2019" s="3">
        <v>4582.79</v>
      </c>
      <c r="H2019" s="3">
        <v>907392.42</v>
      </c>
      <c r="I2019" s="4">
        <v>45780</v>
      </c>
      <c r="J2019" s="4">
        <v>45937</v>
      </c>
      <c r="K2019" s="3" t="s">
        <v>16</v>
      </c>
      <c r="L2019" s="5" t="s">
        <v>30</v>
      </c>
    </row>
    <row r="2020" spans="1:12" ht="14.25" customHeight="1" x14ac:dyDescent="0.3">
      <c r="A2020" s="3" t="s">
        <v>3605</v>
      </c>
      <c r="B2020" s="3" t="s">
        <v>3606</v>
      </c>
      <c r="C2020" s="3" t="s">
        <v>20</v>
      </c>
      <c r="D2020" s="3" t="s">
        <v>53</v>
      </c>
      <c r="E2020" s="3">
        <v>48</v>
      </c>
      <c r="F2020" s="3">
        <v>20</v>
      </c>
      <c r="G2020" s="3">
        <v>18601.939999999999</v>
      </c>
      <c r="H2020" s="3">
        <v>892893.11999999988</v>
      </c>
      <c r="I2020" s="4">
        <v>45722</v>
      </c>
      <c r="J2020" s="4">
        <v>45872</v>
      </c>
      <c r="K2020" s="3" t="s">
        <v>54</v>
      </c>
      <c r="L2020" s="5" t="s">
        <v>33</v>
      </c>
    </row>
    <row r="2021" spans="1:12" ht="14.25" customHeight="1" x14ac:dyDescent="0.3">
      <c r="A2021" s="3" t="s">
        <v>3607</v>
      </c>
      <c r="B2021" s="3" t="s">
        <v>3608</v>
      </c>
      <c r="C2021" s="3" t="s">
        <v>40</v>
      </c>
      <c r="D2021" s="3" t="s">
        <v>15</v>
      </c>
      <c r="E2021" s="3">
        <v>99</v>
      </c>
      <c r="F2021" s="3">
        <v>59</v>
      </c>
      <c r="G2021" s="3">
        <v>6817.78</v>
      </c>
      <c r="H2021" s="3">
        <v>674960.22</v>
      </c>
      <c r="I2021" s="4">
        <v>45775</v>
      </c>
      <c r="J2021" s="4">
        <v>45905</v>
      </c>
      <c r="K2021" s="3" t="s">
        <v>29</v>
      </c>
      <c r="L2021" s="5" t="s">
        <v>17</v>
      </c>
    </row>
    <row r="2022" spans="1:12" ht="14.25" customHeight="1" x14ac:dyDescent="0.3">
      <c r="A2022" s="3" t="s">
        <v>3609</v>
      </c>
      <c r="B2022" s="3" t="s">
        <v>787</v>
      </c>
      <c r="C2022" s="3" t="s">
        <v>28</v>
      </c>
      <c r="D2022" s="3" t="s">
        <v>45</v>
      </c>
      <c r="E2022" s="3">
        <v>149</v>
      </c>
      <c r="F2022" s="3">
        <v>37</v>
      </c>
      <c r="G2022" s="3">
        <v>16483.7</v>
      </c>
      <c r="H2022" s="3">
        <v>2456071.2999999998</v>
      </c>
      <c r="I2022" s="4">
        <v>45760</v>
      </c>
      <c r="J2022" s="4">
        <v>45857</v>
      </c>
      <c r="K2022" s="3" t="s">
        <v>29</v>
      </c>
      <c r="L2022" s="5" t="s">
        <v>33</v>
      </c>
    </row>
    <row r="2023" spans="1:12" ht="14.25" customHeight="1" x14ac:dyDescent="0.3">
      <c r="A2023" s="3" t="s">
        <v>3610</v>
      </c>
      <c r="B2023" s="3" t="s">
        <v>3611</v>
      </c>
      <c r="C2023" s="3" t="s">
        <v>40</v>
      </c>
      <c r="D2023" s="3" t="s">
        <v>15</v>
      </c>
      <c r="E2023" s="3">
        <v>166</v>
      </c>
      <c r="F2023" s="3">
        <v>92</v>
      </c>
      <c r="G2023" s="3">
        <v>3121.57</v>
      </c>
      <c r="H2023" s="3">
        <v>518180.62000000011</v>
      </c>
      <c r="I2023" s="4">
        <v>45736</v>
      </c>
      <c r="J2023" s="4">
        <v>45932</v>
      </c>
      <c r="K2023" s="3" t="s">
        <v>57</v>
      </c>
      <c r="L2023" s="5" t="s">
        <v>17</v>
      </c>
    </row>
    <row r="2024" spans="1:12" ht="14.25" customHeight="1" x14ac:dyDescent="0.3">
      <c r="A2024" s="3" t="s">
        <v>2283</v>
      </c>
      <c r="B2024" s="3" t="s">
        <v>3612</v>
      </c>
      <c r="C2024" s="3" t="s">
        <v>40</v>
      </c>
      <c r="D2024" s="3" t="s">
        <v>24</v>
      </c>
      <c r="E2024" s="3">
        <v>6</v>
      </c>
      <c r="F2024" s="3">
        <v>99</v>
      </c>
      <c r="G2024" s="3">
        <v>5859.37</v>
      </c>
      <c r="H2024" s="3">
        <v>35156.22</v>
      </c>
      <c r="I2024" s="4">
        <v>45687</v>
      </c>
      <c r="J2024" s="4">
        <v>45873</v>
      </c>
      <c r="K2024" s="3" t="s">
        <v>29</v>
      </c>
      <c r="L2024" s="5" t="s">
        <v>58</v>
      </c>
    </row>
    <row r="2025" spans="1:12" ht="14.25" customHeight="1" x14ac:dyDescent="0.3">
      <c r="A2025" s="3" t="s">
        <v>2126</v>
      </c>
      <c r="B2025" s="3" t="s">
        <v>3613</v>
      </c>
      <c r="C2025" s="3" t="s">
        <v>44</v>
      </c>
      <c r="D2025" s="3" t="s">
        <v>45</v>
      </c>
      <c r="E2025" s="3">
        <v>114</v>
      </c>
      <c r="F2025" s="3">
        <v>56</v>
      </c>
      <c r="G2025" s="3">
        <v>17782.66</v>
      </c>
      <c r="H2025" s="3">
        <v>2027223.24</v>
      </c>
      <c r="I2025" s="4">
        <v>45834</v>
      </c>
      <c r="J2025" s="4">
        <v>45924</v>
      </c>
      <c r="K2025" s="3" t="s">
        <v>25</v>
      </c>
      <c r="L2025" s="5" t="s">
        <v>58</v>
      </c>
    </row>
    <row r="2026" spans="1:12" ht="14.25" customHeight="1" x14ac:dyDescent="0.3">
      <c r="A2026" s="3" t="s">
        <v>3614</v>
      </c>
      <c r="B2026" s="3" t="s">
        <v>3615</v>
      </c>
      <c r="C2026" s="3" t="s">
        <v>44</v>
      </c>
      <c r="D2026" s="3" t="s">
        <v>24</v>
      </c>
      <c r="E2026" s="3">
        <v>80</v>
      </c>
      <c r="F2026" s="3">
        <v>83</v>
      </c>
      <c r="G2026" s="3">
        <v>1838.56</v>
      </c>
      <c r="H2026" s="3">
        <v>147084.79999999999</v>
      </c>
      <c r="I2026" s="4">
        <v>45707</v>
      </c>
      <c r="J2026" s="4">
        <v>45921</v>
      </c>
      <c r="L2026" s="5" t="s">
        <v>58</v>
      </c>
    </row>
    <row r="2027" spans="1:12" ht="14.25" customHeight="1" x14ac:dyDescent="0.3">
      <c r="A2027" s="3" t="s">
        <v>3616</v>
      </c>
      <c r="B2027" s="3" t="s">
        <v>3617</v>
      </c>
      <c r="C2027" s="3" t="s">
        <v>40</v>
      </c>
      <c r="D2027" s="3" t="s">
        <v>41</v>
      </c>
      <c r="F2027" s="3">
        <v>85</v>
      </c>
      <c r="G2027" s="3">
        <v>16154.87</v>
      </c>
      <c r="I2027" s="4">
        <v>45671</v>
      </c>
      <c r="J2027" s="4">
        <v>45871</v>
      </c>
      <c r="K2027" s="3" t="s">
        <v>46</v>
      </c>
      <c r="L2027" s="5" t="s">
        <v>21</v>
      </c>
    </row>
    <row r="2028" spans="1:12" ht="14.25" customHeight="1" x14ac:dyDescent="0.3">
      <c r="A2028" s="3" t="s">
        <v>3618</v>
      </c>
      <c r="B2028" s="3" t="s">
        <v>3048</v>
      </c>
      <c r="C2028" s="3" t="s">
        <v>20</v>
      </c>
      <c r="D2028" s="3" t="s">
        <v>45</v>
      </c>
      <c r="E2028" s="3">
        <v>81</v>
      </c>
      <c r="F2028" s="3">
        <v>93</v>
      </c>
      <c r="G2028" s="3">
        <v>6924.7</v>
      </c>
      <c r="H2028" s="3">
        <v>560900.69999999995</v>
      </c>
      <c r="I2028" s="4">
        <v>45809</v>
      </c>
      <c r="J2028" s="4">
        <v>45925</v>
      </c>
      <c r="K2028" s="3" t="s">
        <v>46</v>
      </c>
      <c r="L2028" s="5" t="s">
        <v>30</v>
      </c>
    </row>
    <row r="2029" spans="1:12" ht="14.25" customHeight="1" x14ac:dyDescent="0.3">
      <c r="A2029" s="3" t="s">
        <v>3619</v>
      </c>
      <c r="B2029" s="3" t="s">
        <v>3620</v>
      </c>
      <c r="C2029" s="3" t="s">
        <v>44</v>
      </c>
      <c r="D2029" s="3" t="s">
        <v>45</v>
      </c>
      <c r="E2029" s="3">
        <v>36</v>
      </c>
      <c r="F2029" s="3">
        <v>23</v>
      </c>
      <c r="G2029" s="3">
        <v>14190.55</v>
      </c>
      <c r="H2029" s="3">
        <v>510859.8</v>
      </c>
      <c r="I2029" s="4">
        <v>45781</v>
      </c>
      <c r="J2029" s="4">
        <v>45920</v>
      </c>
      <c r="K2029" s="3" t="s">
        <v>54</v>
      </c>
      <c r="L2029" s="5" t="s">
        <v>17</v>
      </c>
    </row>
    <row r="2030" spans="1:12" ht="14.25" customHeight="1" x14ac:dyDescent="0.3">
      <c r="A2030" s="3" t="s">
        <v>3621</v>
      </c>
      <c r="B2030" s="3" t="s">
        <v>3622</v>
      </c>
      <c r="C2030" s="3" t="s">
        <v>20</v>
      </c>
      <c r="D2030" s="3" t="s">
        <v>41</v>
      </c>
      <c r="E2030" s="3">
        <v>145</v>
      </c>
      <c r="F2030" s="3">
        <v>85</v>
      </c>
      <c r="G2030" s="3">
        <v>2899.78</v>
      </c>
      <c r="H2030" s="3">
        <v>420468.1</v>
      </c>
      <c r="I2030" s="4">
        <v>45794</v>
      </c>
      <c r="J2030" s="4">
        <v>45905</v>
      </c>
      <c r="K2030" s="3" t="s">
        <v>25</v>
      </c>
      <c r="L2030" s="5" t="s">
        <v>58</v>
      </c>
    </row>
    <row r="2031" spans="1:12" ht="14.25" customHeight="1" x14ac:dyDescent="0.3">
      <c r="A2031" s="3" t="s">
        <v>3623</v>
      </c>
      <c r="B2031" s="3" t="s">
        <v>3624</v>
      </c>
      <c r="C2031" s="3" t="s">
        <v>20</v>
      </c>
      <c r="D2031" s="3" t="s">
        <v>53</v>
      </c>
      <c r="E2031" s="3">
        <v>27</v>
      </c>
      <c r="G2031" s="3">
        <v>17243.78</v>
      </c>
      <c r="H2031" s="3">
        <v>465582.05999999988</v>
      </c>
      <c r="I2031" s="4">
        <v>45768</v>
      </c>
      <c r="J2031" s="4">
        <v>45854</v>
      </c>
      <c r="K2031" s="3" t="s">
        <v>54</v>
      </c>
      <c r="L2031" s="5" t="s">
        <v>33</v>
      </c>
    </row>
    <row r="2032" spans="1:12" ht="14.25" customHeight="1" x14ac:dyDescent="0.3">
      <c r="A2032" s="3" t="s">
        <v>1317</v>
      </c>
      <c r="B2032" s="3" t="s">
        <v>3625</v>
      </c>
      <c r="C2032" s="3" t="s">
        <v>14</v>
      </c>
      <c r="D2032" s="3" t="s">
        <v>53</v>
      </c>
      <c r="E2032" s="3">
        <v>137</v>
      </c>
      <c r="F2032" s="3">
        <v>84</v>
      </c>
      <c r="G2032" s="3">
        <v>17650</v>
      </c>
      <c r="H2032" s="3">
        <v>2418050</v>
      </c>
      <c r="I2032" s="4">
        <v>45838</v>
      </c>
      <c r="J2032" s="4">
        <v>45910</v>
      </c>
      <c r="L2032" s="5" t="s">
        <v>21</v>
      </c>
    </row>
    <row r="2033" spans="1:12" ht="14.25" customHeight="1" x14ac:dyDescent="0.3">
      <c r="A2033" s="3" t="s">
        <v>3626</v>
      </c>
      <c r="B2033" s="3" t="s">
        <v>2432</v>
      </c>
      <c r="C2033" s="3" t="s">
        <v>20</v>
      </c>
      <c r="D2033" s="3" t="s">
        <v>15</v>
      </c>
      <c r="E2033" s="3">
        <v>187</v>
      </c>
      <c r="F2033" s="3">
        <v>34</v>
      </c>
      <c r="G2033" s="3">
        <v>19995.04</v>
      </c>
      <c r="H2033" s="3">
        <v>3739072.48</v>
      </c>
      <c r="I2033" s="4">
        <v>45837</v>
      </c>
      <c r="J2033" s="4">
        <v>45904</v>
      </c>
      <c r="K2033" s="3" t="s">
        <v>46</v>
      </c>
      <c r="L2033" s="5" t="s">
        <v>17</v>
      </c>
    </row>
    <row r="2034" spans="1:12" ht="14.25" customHeight="1" x14ac:dyDescent="0.3">
      <c r="A2034" s="3" t="s">
        <v>2261</v>
      </c>
      <c r="B2034" s="3" t="s">
        <v>3627</v>
      </c>
      <c r="C2034" s="3" t="s">
        <v>44</v>
      </c>
      <c r="D2034" s="3" t="s">
        <v>45</v>
      </c>
      <c r="E2034" s="3">
        <v>104</v>
      </c>
      <c r="F2034" s="3">
        <v>41</v>
      </c>
      <c r="G2034" s="3">
        <v>10390.459999999999</v>
      </c>
      <c r="H2034" s="3">
        <v>1080607.8400000001</v>
      </c>
      <c r="I2034" s="4">
        <v>45762</v>
      </c>
      <c r="J2034" s="4">
        <v>45905</v>
      </c>
      <c r="K2034" s="3" t="s">
        <v>54</v>
      </c>
      <c r="L2034" s="5" t="s">
        <v>21</v>
      </c>
    </row>
    <row r="2035" spans="1:12" ht="14.25" customHeight="1" x14ac:dyDescent="0.3">
      <c r="A2035" s="3" t="s">
        <v>3628</v>
      </c>
      <c r="B2035" s="3" t="s">
        <v>3629</v>
      </c>
      <c r="C2035" s="3" t="s">
        <v>40</v>
      </c>
      <c r="D2035" s="3" t="s">
        <v>45</v>
      </c>
      <c r="E2035" s="3">
        <v>55</v>
      </c>
      <c r="F2035" s="3">
        <v>42</v>
      </c>
      <c r="G2035" s="3">
        <v>19259.689999999999</v>
      </c>
      <c r="H2035" s="3">
        <v>1059282.95</v>
      </c>
      <c r="I2035" s="4">
        <v>45848</v>
      </c>
      <c r="J2035" s="4">
        <v>45854</v>
      </c>
      <c r="K2035" s="3" t="s">
        <v>29</v>
      </c>
      <c r="L2035" s="5" t="s">
        <v>33</v>
      </c>
    </row>
    <row r="2036" spans="1:12" ht="14.25" customHeight="1" x14ac:dyDescent="0.3">
      <c r="A2036" s="3" t="s">
        <v>3630</v>
      </c>
      <c r="B2036" s="3" t="s">
        <v>759</v>
      </c>
      <c r="C2036" s="3" t="s">
        <v>14</v>
      </c>
      <c r="D2036" s="3" t="s">
        <v>45</v>
      </c>
      <c r="E2036" s="3">
        <v>104</v>
      </c>
      <c r="F2036" s="3">
        <v>25</v>
      </c>
      <c r="G2036" s="3">
        <v>11467.69</v>
      </c>
      <c r="H2036" s="3">
        <v>1192639.76</v>
      </c>
      <c r="I2036" s="4">
        <v>45731</v>
      </c>
      <c r="J2036" s="4">
        <v>45902</v>
      </c>
      <c r="K2036" s="3" t="s">
        <v>25</v>
      </c>
      <c r="L2036" s="5" t="s">
        <v>30</v>
      </c>
    </row>
    <row r="2037" spans="1:12" ht="14.25" customHeight="1" x14ac:dyDescent="0.3">
      <c r="A2037" s="3" t="s">
        <v>3631</v>
      </c>
      <c r="B2037" s="3" t="s">
        <v>3632</v>
      </c>
      <c r="C2037" s="3" t="s">
        <v>44</v>
      </c>
      <c r="D2037" s="3" t="s">
        <v>24</v>
      </c>
      <c r="E2037" s="3">
        <v>8</v>
      </c>
      <c r="F2037" s="3">
        <v>79</v>
      </c>
      <c r="G2037" s="3">
        <v>1310.6099999999999</v>
      </c>
      <c r="H2037" s="3">
        <v>10484.879999999999</v>
      </c>
      <c r="I2037" s="4">
        <v>45837</v>
      </c>
      <c r="J2037" s="4">
        <v>45897</v>
      </c>
      <c r="K2037" s="3" t="s">
        <v>29</v>
      </c>
      <c r="L2037" s="5" t="s">
        <v>33</v>
      </c>
    </row>
    <row r="2038" spans="1:12" ht="14.25" customHeight="1" x14ac:dyDescent="0.3">
      <c r="A2038" s="3" t="s">
        <v>3633</v>
      </c>
      <c r="B2038" s="3" t="s">
        <v>1833</v>
      </c>
      <c r="C2038" s="3" t="s">
        <v>44</v>
      </c>
      <c r="D2038" s="3" t="s">
        <v>45</v>
      </c>
      <c r="E2038" s="3">
        <v>50</v>
      </c>
      <c r="F2038" s="3">
        <v>79</v>
      </c>
      <c r="G2038" s="3">
        <v>3323.07</v>
      </c>
      <c r="H2038" s="3">
        <v>166153.5</v>
      </c>
      <c r="I2038" s="4">
        <v>45821</v>
      </c>
      <c r="J2038" s="4">
        <v>45933</v>
      </c>
      <c r="K2038" s="3" t="s">
        <v>16</v>
      </c>
      <c r="L2038" s="5" t="s">
        <v>30</v>
      </c>
    </row>
    <row r="2039" spans="1:12" ht="14.25" customHeight="1" x14ac:dyDescent="0.3">
      <c r="A2039" s="3" t="s">
        <v>3634</v>
      </c>
      <c r="B2039" s="3" t="s">
        <v>3635</v>
      </c>
      <c r="C2039" s="3" t="s">
        <v>14</v>
      </c>
      <c r="D2039" s="3" t="s">
        <v>24</v>
      </c>
      <c r="E2039" s="3">
        <v>61</v>
      </c>
      <c r="F2039" s="3">
        <v>77</v>
      </c>
      <c r="G2039" s="3">
        <v>19502.990000000002</v>
      </c>
      <c r="H2039" s="3">
        <v>1189682.3899999999</v>
      </c>
      <c r="I2039" s="4">
        <v>45781</v>
      </c>
      <c r="J2039" s="4">
        <v>45941</v>
      </c>
      <c r="K2039" s="3" t="s">
        <v>46</v>
      </c>
      <c r="L2039" s="5" t="s">
        <v>33</v>
      </c>
    </row>
    <row r="2040" spans="1:12" ht="14.25" customHeight="1" x14ac:dyDescent="0.3">
      <c r="A2040" s="3" t="s">
        <v>3636</v>
      </c>
      <c r="B2040" s="3" t="s">
        <v>600</v>
      </c>
      <c r="C2040" s="3" t="s">
        <v>40</v>
      </c>
      <c r="D2040" s="3" t="s">
        <v>53</v>
      </c>
      <c r="E2040" s="3">
        <v>78</v>
      </c>
      <c r="F2040" s="3">
        <v>27</v>
      </c>
      <c r="G2040" s="3">
        <v>6598.69</v>
      </c>
      <c r="H2040" s="3">
        <v>514697.81999999989</v>
      </c>
      <c r="I2040" s="4">
        <v>45842</v>
      </c>
      <c r="J2040" s="4">
        <v>45933</v>
      </c>
      <c r="L2040" s="5" t="s">
        <v>17</v>
      </c>
    </row>
    <row r="2041" spans="1:12" ht="14.25" customHeight="1" x14ac:dyDescent="0.3">
      <c r="A2041" s="3" t="s">
        <v>3269</v>
      </c>
      <c r="B2041" s="3" t="s">
        <v>2086</v>
      </c>
      <c r="C2041" s="3" t="s">
        <v>28</v>
      </c>
      <c r="D2041" s="3" t="s">
        <v>15</v>
      </c>
      <c r="E2041" s="3">
        <v>84</v>
      </c>
      <c r="F2041" s="3">
        <v>47</v>
      </c>
      <c r="G2041" s="3">
        <v>16143.38</v>
      </c>
      <c r="H2041" s="3">
        <v>1356043.92</v>
      </c>
      <c r="I2041" s="4">
        <v>45683</v>
      </c>
      <c r="J2041" s="4">
        <v>45917</v>
      </c>
      <c r="K2041" s="3" t="s">
        <v>57</v>
      </c>
      <c r="L2041" s="5" t="s">
        <v>30</v>
      </c>
    </row>
    <row r="2042" spans="1:12" ht="14.25" customHeight="1" x14ac:dyDescent="0.3">
      <c r="A2042" s="3" t="s">
        <v>3637</v>
      </c>
      <c r="B2042" s="3" t="s">
        <v>32</v>
      </c>
      <c r="C2042" s="3" t="s">
        <v>40</v>
      </c>
      <c r="D2042" s="3" t="s">
        <v>45</v>
      </c>
      <c r="E2042" s="3">
        <v>50</v>
      </c>
      <c r="G2042" s="3">
        <v>349.7</v>
      </c>
      <c r="H2042" s="3">
        <v>17485</v>
      </c>
      <c r="I2042" s="4">
        <v>45761</v>
      </c>
      <c r="J2042" s="4">
        <v>45887</v>
      </c>
      <c r="K2042" s="3" t="s">
        <v>29</v>
      </c>
      <c r="L2042" s="5" t="s">
        <v>33</v>
      </c>
    </row>
    <row r="2043" spans="1:12" ht="14.25" customHeight="1" x14ac:dyDescent="0.3">
      <c r="A2043" s="3" t="s">
        <v>3638</v>
      </c>
      <c r="B2043" s="3" t="s">
        <v>3639</v>
      </c>
      <c r="C2043" s="3" t="s">
        <v>14</v>
      </c>
      <c r="D2043" s="3" t="s">
        <v>41</v>
      </c>
      <c r="E2043" s="3">
        <v>105</v>
      </c>
      <c r="F2043" s="3">
        <v>58</v>
      </c>
      <c r="G2043" s="3">
        <v>7132.55</v>
      </c>
      <c r="H2043" s="3">
        <v>748917.75</v>
      </c>
      <c r="I2043" s="4">
        <v>45674</v>
      </c>
      <c r="J2043" s="4">
        <v>45896</v>
      </c>
      <c r="K2043" s="3" t="s">
        <v>16</v>
      </c>
      <c r="L2043" s="5" t="s">
        <v>58</v>
      </c>
    </row>
    <row r="2044" spans="1:12" ht="14.25" customHeight="1" x14ac:dyDescent="0.3">
      <c r="A2044" s="3" t="s">
        <v>3640</v>
      </c>
      <c r="B2044" s="3" t="s">
        <v>2962</v>
      </c>
      <c r="C2044" s="3" t="s">
        <v>14</v>
      </c>
      <c r="D2044" s="3" t="s">
        <v>24</v>
      </c>
      <c r="E2044" s="3">
        <v>20</v>
      </c>
      <c r="F2044" s="3">
        <v>84</v>
      </c>
      <c r="G2044" s="3">
        <v>11997.72</v>
      </c>
      <c r="H2044" s="3">
        <v>239954.4</v>
      </c>
      <c r="I2044" s="4">
        <v>45839</v>
      </c>
      <c r="J2044" s="4">
        <v>45877</v>
      </c>
      <c r="K2044" s="3" t="s">
        <v>46</v>
      </c>
      <c r="L2044" s="5" t="s">
        <v>30</v>
      </c>
    </row>
    <row r="2045" spans="1:12" ht="14.25" customHeight="1" x14ac:dyDescent="0.3">
      <c r="A2045" s="3" t="s">
        <v>2375</v>
      </c>
      <c r="B2045" s="3" t="s">
        <v>3641</v>
      </c>
      <c r="C2045" s="3" t="s">
        <v>14</v>
      </c>
      <c r="D2045" s="3" t="s">
        <v>15</v>
      </c>
      <c r="F2045" s="3">
        <v>39</v>
      </c>
      <c r="G2045" s="3">
        <v>17501.2</v>
      </c>
      <c r="I2045" s="4">
        <v>45760</v>
      </c>
      <c r="J2045" s="4">
        <v>45889</v>
      </c>
      <c r="K2045" s="3" t="s">
        <v>16</v>
      </c>
      <c r="L2045" s="5" t="s">
        <v>58</v>
      </c>
    </row>
    <row r="2046" spans="1:12" ht="14.25" customHeight="1" x14ac:dyDescent="0.3">
      <c r="A2046" s="3" t="s">
        <v>2996</v>
      </c>
      <c r="B2046" s="3" t="s">
        <v>3642</v>
      </c>
      <c r="C2046" s="3" t="s">
        <v>28</v>
      </c>
      <c r="D2046" s="3" t="s">
        <v>53</v>
      </c>
      <c r="E2046" s="3">
        <v>109</v>
      </c>
      <c r="F2046" s="3">
        <v>67</v>
      </c>
      <c r="G2046" s="3">
        <v>11307.46</v>
      </c>
      <c r="H2046" s="3">
        <v>1232513.1399999999</v>
      </c>
      <c r="I2046" s="4">
        <v>45680</v>
      </c>
      <c r="J2046" s="4">
        <v>45941</v>
      </c>
      <c r="K2046" s="3" t="s">
        <v>25</v>
      </c>
      <c r="L2046" s="5" t="s">
        <v>30</v>
      </c>
    </row>
    <row r="2047" spans="1:12" ht="14.25" customHeight="1" x14ac:dyDescent="0.3">
      <c r="A2047" s="3" t="s">
        <v>3643</v>
      </c>
      <c r="B2047" s="3" t="s">
        <v>3644</v>
      </c>
      <c r="C2047" s="3" t="s">
        <v>20</v>
      </c>
      <c r="E2047" s="3">
        <v>27</v>
      </c>
      <c r="F2047" s="3">
        <v>42</v>
      </c>
      <c r="G2047" s="3">
        <v>6291.25</v>
      </c>
      <c r="H2047" s="3">
        <v>169863.75</v>
      </c>
      <c r="I2047" s="4">
        <v>45755</v>
      </c>
      <c r="J2047" s="4">
        <v>45911</v>
      </c>
      <c r="K2047" s="3" t="s">
        <v>57</v>
      </c>
      <c r="L2047" s="5" t="s">
        <v>33</v>
      </c>
    </row>
    <row r="2048" spans="1:12" ht="14.25" customHeight="1" x14ac:dyDescent="0.3">
      <c r="A2048" s="3" t="s">
        <v>3645</v>
      </c>
      <c r="B2048" s="3" t="s">
        <v>3646</v>
      </c>
      <c r="C2048" s="3" t="s">
        <v>28</v>
      </c>
      <c r="D2048" s="3" t="s">
        <v>41</v>
      </c>
      <c r="E2048" s="3">
        <v>141</v>
      </c>
      <c r="F2048" s="3">
        <v>30</v>
      </c>
      <c r="G2048" s="3">
        <v>12575.88</v>
      </c>
      <c r="H2048" s="3">
        <v>1773199.08</v>
      </c>
      <c r="I2048" s="4">
        <v>45765</v>
      </c>
      <c r="J2048" s="4">
        <v>45939</v>
      </c>
      <c r="K2048" s="3" t="s">
        <v>25</v>
      </c>
      <c r="L2048" s="5" t="s">
        <v>58</v>
      </c>
    </row>
    <row r="2049" spans="1:12" ht="14.25" customHeight="1" x14ac:dyDescent="0.3">
      <c r="A2049" s="3" t="s">
        <v>3647</v>
      </c>
      <c r="B2049" s="3" t="s">
        <v>889</v>
      </c>
      <c r="C2049" s="3" t="s">
        <v>44</v>
      </c>
      <c r="D2049" s="3" t="s">
        <v>41</v>
      </c>
      <c r="E2049" s="3">
        <v>98</v>
      </c>
      <c r="F2049" s="3">
        <v>80</v>
      </c>
      <c r="G2049" s="3">
        <v>8693.36</v>
      </c>
      <c r="H2049" s="3">
        <v>851949.28</v>
      </c>
      <c r="I2049" s="4">
        <v>45729</v>
      </c>
      <c r="J2049" s="4">
        <v>45929</v>
      </c>
      <c r="K2049" s="3" t="s">
        <v>29</v>
      </c>
      <c r="L2049" s="5" t="s">
        <v>30</v>
      </c>
    </row>
    <row r="2050" spans="1:12" ht="14.25" customHeight="1" x14ac:dyDescent="0.3">
      <c r="A2050" s="3" t="s">
        <v>3648</v>
      </c>
      <c r="B2050" s="3" t="s">
        <v>3649</v>
      </c>
      <c r="C2050" s="3" t="s">
        <v>14</v>
      </c>
      <c r="D2050" s="3" t="s">
        <v>45</v>
      </c>
      <c r="E2050" s="3">
        <v>80</v>
      </c>
      <c r="F2050" s="3">
        <v>92</v>
      </c>
      <c r="G2050" s="3">
        <v>8555.0499999999993</v>
      </c>
      <c r="H2050" s="3">
        <v>684404</v>
      </c>
      <c r="I2050" s="4">
        <v>45768</v>
      </c>
      <c r="J2050" s="4">
        <v>45910</v>
      </c>
      <c r="K2050" s="3" t="s">
        <v>16</v>
      </c>
      <c r="L2050" s="5" t="s">
        <v>17</v>
      </c>
    </row>
    <row r="2051" spans="1:12" ht="14.25" customHeight="1" x14ac:dyDescent="0.3">
      <c r="A2051" s="3" t="s">
        <v>3650</v>
      </c>
      <c r="B2051" s="3" t="s">
        <v>3651</v>
      </c>
      <c r="C2051" s="3" t="s">
        <v>14</v>
      </c>
      <c r="D2051" s="3" t="s">
        <v>45</v>
      </c>
      <c r="E2051" s="3">
        <v>177</v>
      </c>
      <c r="F2051" s="3">
        <v>88</v>
      </c>
      <c r="G2051" s="3">
        <v>2040.28</v>
      </c>
      <c r="H2051" s="3">
        <v>361129.56</v>
      </c>
      <c r="I2051" s="4">
        <v>45782</v>
      </c>
      <c r="J2051" s="4">
        <v>45863</v>
      </c>
      <c r="K2051" s="3" t="s">
        <v>16</v>
      </c>
      <c r="L2051" s="5" t="s">
        <v>17</v>
      </c>
    </row>
    <row r="2052" spans="1:12" ht="14.25" customHeight="1" x14ac:dyDescent="0.3">
      <c r="A2052" s="3" t="s">
        <v>2802</v>
      </c>
      <c r="B2052" s="3" t="s">
        <v>3652</v>
      </c>
      <c r="C2052" s="3" t="s">
        <v>20</v>
      </c>
      <c r="D2052" s="3" t="s">
        <v>53</v>
      </c>
      <c r="E2052" s="3">
        <v>19</v>
      </c>
      <c r="F2052" s="3">
        <v>67</v>
      </c>
      <c r="G2052" s="3">
        <v>9569.07</v>
      </c>
      <c r="H2052" s="3">
        <v>181812.33</v>
      </c>
      <c r="I2052" s="4">
        <v>45806</v>
      </c>
      <c r="J2052" s="4">
        <v>45884</v>
      </c>
      <c r="K2052" s="3" t="s">
        <v>29</v>
      </c>
      <c r="L2052" s="5" t="s">
        <v>30</v>
      </c>
    </row>
    <row r="2053" spans="1:12" ht="14.25" customHeight="1" x14ac:dyDescent="0.3">
      <c r="A2053" s="3" t="s">
        <v>3653</v>
      </c>
      <c r="B2053" s="3" t="s">
        <v>412</v>
      </c>
      <c r="C2053" s="3" t="s">
        <v>28</v>
      </c>
      <c r="D2053" s="3" t="s">
        <v>15</v>
      </c>
      <c r="E2053" s="3">
        <v>99</v>
      </c>
      <c r="F2053" s="3">
        <v>73</v>
      </c>
      <c r="G2053" s="3">
        <v>18718.2</v>
      </c>
      <c r="H2053" s="3">
        <v>1853101.8</v>
      </c>
      <c r="I2053" s="4">
        <v>45815</v>
      </c>
      <c r="J2053" s="4">
        <v>45887</v>
      </c>
      <c r="K2053" s="3" t="s">
        <v>54</v>
      </c>
      <c r="L2053" s="5" t="s">
        <v>33</v>
      </c>
    </row>
    <row r="2054" spans="1:12" ht="14.25" customHeight="1" x14ac:dyDescent="0.3">
      <c r="A2054" s="3" t="s">
        <v>2006</v>
      </c>
      <c r="B2054" s="3" t="s">
        <v>3654</v>
      </c>
      <c r="C2054" s="3" t="s">
        <v>14</v>
      </c>
      <c r="E2054" s="3">
        <v>33</v>
      </c>
      <c r="F2054" s="3">
        <v>62</v>
      </c>
      <c r="G2054" s="3">
        <v>15416.06</v>
      </c>
      <c r="H2054" s="3">
        <v>508729.98</v>
      </c>
      <c r="I2054" s="4">
        <v>45841</v>
      </c>
      <c r="J2054" s="4">
        <v>45871</v>
      </c>
      <c r="K2054" s="3" t="s">
        <v>54</v>
      </c>
      <c r="L2054" s="5" t="s">
        <v>33</v>
      </c>
    </row>
    <row r="2055" spans="1:12" ht="14.25" customHeight="1" x14ac:dyDescent="0.3">
      <c r="A2055" s="3" t="s">
        <v>3655</v>
      </c>
      <c r="B2055" s="3" t="s">
        <v>3656</v>
      </c>
      <c r="C2055" s="3" t="s">
        <v>20</v>
      </c>
      <c r="D2055" s="3" t="s">
        <v>53</v>
      </c>
      <c r="E2055" s="3">
        <v>69</v>
      </c>
      <c r="F2055" s="3">
        <v>21</v>
      </c>
      <c r="G2055" s="3">
        <v>1245.51</v>
      </c>
      <c r="H2055" s="3">
        <v>85940.19</v>
      </c>
      <c r="I2055" s="4">
        <v>45826</v>
      </c>
      <c r="J2055" s="4">
        <v>45898</v>
      </c>
      <c r="K2055" s="3" t="s">
        <v>29</v>
      </c>
      <c r="L2055" s="5" t="s">
        <v>30</v>
      </c>
    </row>
    <row r="2056" spans="1:12" ht="14.25" customHeight="1" x14ac:dyDescent="0.3">
      <c r="A2056" s="3" t="s">
        <v>3657</v>
      </c>
      <c r="B2056" s="3" t="s">
        <v>3658</v>
      </c>
      <c r="C2056" s="3" t="s">
        <v>14</v>
      </c>
      <c r="D2056" s="3" t="s">
        <v>41</v>
      </c>
      <c r="E2056" s="3">
        <v>175</v>
      </c>
      <c r="F2056" s="3">
        <v>69</v>
      </c>
      <c r="G2056" s="3">
        <v>1825.74</v>
      </c>
      <c r="H2056" s="3">
        <v>319504.5</v>
      </c>
      <c r="I2056" s="4">
        <v>45764</v>
      </c>
      <c r="J2056" s="4">
        <v>45899</v>
      </c>
      <c r="K2056" s="3" t="s">
        <v>29</v>
      </c>
      <c r="L2056" s="5" t="s">
        <v>17</v>
      </c>
    </row>
    <row r="2057" spans="1:12" ht="14.25" customHeight="1" x14ac:dyDescent="0.3">
      <c r="A2057" s="3" t="s">
        <v>3659</v>
      </c>
      <c r="B2057" s="3" t="s">
        <v>631</v>
      </c>
      <c r="C2057" s="3" t="s">
        <v>40</v>
      </c>
      <c r="D2057" s="3" t="s">
        <v>15</v>
      </c>
      <c r="E2057" s="3">
        <v>171</v>
      </c>
      <c r="F2057" s="3">
        <v>27</v>
      </c>
      <c r="G2057" s="3">
        <v>18706.41</v>
      </c>
      <c r="H2057" s="3">
        <v>3198796.11</v>
      </c>
      <c r="I2057" s="4">
        <v>45676</v>
      </c>
      <c r="J2057" s="4">
        <v>45870</v>
      </c>
      <c r="K2057" s="3" t="s">
        <v>46</v>
      </c>
      <c r="L2057" s="5" t="s">
        <v>30</v>
      </c>
    </row>
    <row r="2058" spans="1:12" ht="14.25" customHeight="1" x14ac:dyDescent="0.3">
      <c r="A2058" s="3" t="s">
        <v>3660</v>
      </c>
      <c r="B2058" s="3" t="s">
        <v>2007</v>
      </c>
      <c r="C2058" s="3" t="s">
        <v>40</v>
      </c>
      <c r="D2058" s="3" t="s">
        <v>24</v>
      </c>
      <c r="E2058" s="3">
        <v>146</v>
      </c>
      <c r="F2058" s="3">
        <v>57</v>
      </c>
      <c r="G2058" s="3">
        <v>12401.47</v>
      </c>
      <c r="H2058" s="3">
        <v>1810614.62</v>
      </c>
      <c r="I2058" s="4">
        <v>45787</v>
      </c>
      <c r="J2058" s="4">
        <v>45859</v>
      </c>
      <c r="K2058" s="3" t="s">
        <v>57</v>
      </c>
      <c r="L2058" s="5" t="s">
        <v>30</v>
      </c>
    </row>
    <row r="2059" spans="1:12" ht="14.25" customHeight="1" x14ac:dyDescent="0.3">
      <c r="A2059" s="3" t="s">
        <v>2526</v>
      </c>
      <c r="B2059" s="3" t="s">
        <v>180</v>
      </c>
      <c r="C2059" s="3" t="s">
        <v>40</v>
      </c>
      <c r="D2059" s="3" t="s">
        <v>45</v>
      </c>
      <c r="E2059" s="3">
        <v>42</v>
      </c>
      <c r="F2059" s="3">
        <v>39</v>
      </c>
      <c r="G2059" s="3">
        <v>11732.8</v>
      </c>
      <c r="H2059" s="3">
        <v>492777.6</v>
      </c>
      <c r="I2059" s="4">
        <v>45714</v>
      </c>
      <c r="J2059" s="4">
        <v>45933</v>
      </c>
      <c r="K2059" s="3" t="s">
        <v>25</v>
      </c>
      <c r="L2059" s="5" t="s">
        <v>33</v>
      </c>
    </row>
    <row r="2060" spans="1:12" ht="14.25" customHeight="1" x14ac:dyDescent="0.3">
      <c r="A2060" s="3" t="s">
        <v>1525</v>
      </c>
      <c r="B2060" s="3" t="s">
        <v>990</v>
      </c>
      <c r="C2060" s="3" t="s">
        <v>14</v>
      </c>
      <c r="D2060" s="3" t="s">
        <v>45</v>
      </c>
      <c r="E2060" s="3">
        <v>56</v>
      </c>
      <c r="G2060" s="3">
        <v>2467.0500000000002</v>
      </c>
      <c r="H2060" s="3">
        <v>138154.79999999999</v>
      </c>
      <c r="I2060" s="4">
        <v>45819</v>
      </c>
      <c r="J2060" s="4">
        <v>45892</v>
      </c>
      <c r="K2060" s="3" t="s">
        <v>29</v>
      </c>
      <c r="L2060" s="5" t="s">
        <v>17</v>
      </c>
    </row>
    <row r="2061" spans="1:12" ht="14.25" customHeight="1" x14ac:dyDescent="0.3">
      <c r="A2061" s="3" t="s">
        <v>3661</v>
      </c>
      <c r="B2061" s="3" t="s">
        <v>1554</v>
      </c>
      <c r="C2061" s="3" t="s">
        <v>20</v>
      </c>
      <c r="D2061" s="3" t="s">
        <v>24</v>
      </c>
      <c r="E2061" s="3">
        <v>157</v>
      </c>
      <c r="F2061" s="3">
        <v>92</v>
      </c>
      <c r="G2061" s="3">
        <v>6653.29</v>
      </c>
      <c r="H2061" s="3">
        <v>1044566.53</v>
      </c>
      <c r="I2061" s="4">
        <v>45711</v>
      </c>
      <c r="J2061" s="4">
        <v>45855</v>
      </c>
      <c r="K2061" s="3" t="s">
        <v>29</v>
      </c>
      <c r="L2061" s="5" t="s">
        <v>58</v>
      </c>
    </row>
    <row r="2062" spans="1:12" ht="14.25" customHeight="1" x14ac:dyDescent="0.3">
      <c r="A2062" s="3" t="s">
        <v>3662</v>
      </c>
      <c r="B2062" s="3" t="s">
        <v>3663</v>
      </c>
      <c r="C2062" s="3" t="s">
        <v>28</v>
      </c>
      <c r="D2062" s="3" t="s">
        <v>15</v>
      </c>
      <c r="E2062" s="3">
        <v>67</v>
      </c>
      <c r="F2062" s="3">
        <v>80</v>
      </c>
      <c r="G2062" s="3">
        <v>12000.27</v>
      </c>
      <c r="H2062" s="3">
        <v>804018.09000000008</v>
      </c>
      <c r="I2062" s="4">
        <v>45769</v>
      </c>
      <c r="J2062" s="4">
        <v>45916</v>
      </c>
      <c r="K2062" s="3" t="s">
        <v>54</v>
      </c>
      <c r="L2062" s="5" t="s">
        <v>33</v>
      </c>
    </row>
    <row r="2063" spans="1:12" ht="14.25" customHeight="1" x14ac:dyDescent="0.3">
      <c r="A2063" s="3" t="s">
        <v>3664</v>
      </c>
      <c r="B2063" s="3" t="s">
        <v>3665</v>
      </c>
      <c r="C2063" s="3" t="s">
        <v>44</v>
      </c>
      <c r="D2063" s="3" t="s">
        <v>41</v>
      </c>
      <c r="E2063" s="3">
        <v>110</v>
      </c>
      <c r="F2063" s="3">
        <v>36</v>
      </c>
      <c r="G2063" s="3">
        <v>13811.98</v>
      </c>
      <c r="H2063" s="3">
        <v>1519317.8</v>
      </c>
      <c r="I2063" s="4">
        <v>45770</v>
      </c>
      <c r="J2063" s="4">
        <v>45907</v>
      </c>
      <c r="L2063" s="5" t="s">
        <v>33</v>
      </c>
    </row>
    <row r="2064" spans="1:12" ht="14.25" customHeight="1" x14ac:dyDescent="0.3">
      <c r="A2064" s="3" t="s">
        <v>3666</v>
      </c>
      <c r="B2064" s="3" t="s">
        <v>2935</v>
      </c>
      <c r="C2064" s="3" t="s">
        <v>20</v>
      </c>
      <c r="D2064" s="3" t="s">
        <v>53</v>
      </c>
      <c r="E2064" s="3">
        <v>69</v>
      </c>
      <c r="F2064" s="3">
        <v>82</v>
      </c>
      <c r="G2064" s="3">
        <v>10187.969999999999</v>
      </c>
      <c r="H2064" s="3">
        <v>702969.92999999993</v>
      </c>
      <c r="I2064" s="4">
        <v>45844</v>
      </c>
      <c r="J2064" s="4">
        <v>45911</v>
      </c>
      <c r="K2064" s="3" t="s">
        <v>54</v>
      </c>
      <c r="L2064" s="5" t="s">
        <v>17</v>
      </c>
    </row>
    <row r="2065" spans="1:12" ht="14.25" customHeight="1" x14ac:dyDescent="0.3">
      <c r="A2065" s="3" t="s">
        <v>3667</v>
      </c>
      <c r="B2065" s="3" t="s">
        <v>3668</v>
      </c>
      <c r="C2065" s="3" t="s">
        <v>44</v>
      </c>
      <c r="D2065" s="3" t="s">
        <v>24</v>
      </c>
      <c r="E2065" s="3">
        <v>157</v>
      </c>
      <c r="F2065" s="3">
        <v>44</v>
      </c>
      <c r="G2065" s="3">
        <v>18196.25</v>
      </c>
      <c r="H2065" s="3">
        <v>2856811.25</v>
      </c>
      <c r="I2065" s="4">
        <v>45678</v>
      </c>
      <c r="J2065" s="4">
        <v>45902</v>
      </c>
      <c r="K2065" s="3" t="s">
        <v>25</v>
      </c>
      <c r="L2065" s="5" t="s">
        <v>30</v>
      </c>
    </row>
    <row r="2066" spans="1:12" ht="14.25" customHeight="1" x14ac:dyDescent="0.3">
      <c r="A2066" s="3" t="s">
        <v>3669</v>
      </c>
      <c r="B2066" s="3" t="s">
        <v>3670</v>
      </c>
      <c r="C2066" s="3" t="s">
        <v>14</v>
      </c>
      <c r="D2066" s="3" t="s">
        <v>15</v>
      </c>
      <c r="E2066" s="3">
        <v>198</v>
      </c>
      <c r="F2066" s="3">
        <v>45</v>
      </c>
      <c r="G2066" s="3">
        <v>4561.72</v>
      </c>
      <c r="H2066" s="3">
        <v>903220.56</v>
      </c>
      <c r="I2066" s="4">
        <v>45849</v>
      </c>
      <c r="J2066" s="4">
        <v>45907</v>
      </c>
      <c r="K2066" s="3" t="s">
        <v>54</v>
      </c>
      <c r="L2066" s="5" t="s">
        <v>21</v>
      </c>
    </row>
    <row r="2067" spans="1:12" ht="14.25" customHeight="1" x14ac:dyDescent="0.3">
      <c r="A2067" s="3" t="s">
        <v>2073</v>
      </c>
      <c r="B2067" s="3" t="s">
        <v>3671</v>
      </c>
      <c r="C2067" s="3" t="s">
        <v>28</v>
      </c>
      <c r="D2067" s="3" t="s">
        <v>41</v>
      </c>
      <c r="E2067" s="3">
        <v>18</v>
      </c>
      <c r="G2067" s="3">
        <v>1600.36</v>
      </c>
      <c r="H2067" s="3">
        <v>28806.48</v>
      </c>
      <c r="I2067" s="4">
        <v>45699</v>
      </c>
      <c r="J2067" s="4">
        <v>45876</v>
      </c>
      <c r="K2067" s="3" t="s">
        <v>54</v>
      </c>
      <c r="L2067" s="5" t="s">
        <v>33</v>
      </c>
    </row>
    <row r="2068" spans="1:12" ht="14.25" customHeight="1" x14ac:dyDescent="0.3">
      <c r="A2068" s="3" t="s">
        <v>3672</v>
      </c>
      <c r="B2068" s="3" t="s">
        <v>3673</v>
      </c>
      <c r="C2068" s="3" t="s">
        <v>44</v>
      </c>
      <c r="D2068" s="3" t="s">
        <v>53</v>
      </c>
      <c r="E2068" s="3">
        <v>22</v>
      </c>
      <c r="F2068" s="3">
        <v>66</v>
      </c>
      <c r="G2068" s="3">
        <v>7887.14</v>
      </c>
      <c r="H2068" s="3">
        <v>173517.08</v>
      </c>
      <c r="I2068" s="4">
        <v>45774</v>
      </c>
      <c r="J2068" s="4">
        <v>45895</v>
      </c>
      <c r="K2068" s="3" t="s">
        <v>25</v>
      </c>
      <c r="L2068" s="5" t="s">
        <v>33</v>
      </c>
    </row>
    <row r="2069" spans="1:12" ht="14.25" customHeight="1" x14ac:dyDescent="0.3">
      <c r="A2069" s="3" t="s">
        <v>3674</v>
      </c>
      <c r="B2069" s="3" t="s">
        <v>3267</v>
      </c>
      <c r="C2069" s="3" t="s">
        <v>14</v>
      </c>
      <c r="D2069" s="3" t="s">
        <v>45</v>
      </c>
      <c r="E2069" s="3">
        <v>193</v>
      </c>
      <c r="F2069" s="3">
        <v>35</v>
      </c>
      <c r="G2069" s="3">
        <v>3088.19</v>
      </c>
      <c r="H2069" s="3">
        <v>596020.67000000004</v>
      </c>
      <c r="I2069" s="4">
        <v>45692</v>
      </c>
      <c r="J2069" s="4">
        <v>45892</v>
      </c>
      <c r="K2069" s="3" t="s">
        <v>29</v>
      </c>
      <c r="L2069" s="5" t="s">
        <v>17</v>
      </c>
    </row>
    <row r="2070" spans="1:12" ht="14.25" customHeight="1" x14ac:dyDescent="0.3">
      <c r="A2070" s="3" t="s">
        <v>3675</v>
      </c>
      <c r="B2070" s="3" t="s">
        <v>3514</v>
      </c>
      <c r="C2070" s="3" t="s">
        <v>20</v>
      </c>
      <c r="D2070" s="3" t="s">
        <v>41</v>
      </c>
      <c r="E2070" s="3">
        <v>168</v>
      </c>
      <c r="F2070" s="3">
        <v>96</v>
      </c>
      <c r="G2070" s="3">
        <v>14670.12</v>
      </c>
      <c r="H2070" s="3">
        <v>2464580.16</v>
      </c>
      <c r="I2070" s="4">
        <v>45682</v>
      </c>
      <c r="J2070" s="4">
        <v>45907</v>
      </c>
      <c r="K2070" s="3" t="s">
        <v>54</v>
      </c>
      <c r="L2070" s="5" t="s">
        <v>30</v>
      </c>
    </row>
    <row r="2071" spans="1:12" ht="14.25" customHeight="1" x14ac:dyDescent="0.3">
      <c r="A2071" s="3" t="s">
        <v>3676</v>
      </c>
      <c r="B2071" s="3" t="s">
        <v>3499</v>
      </c>
      <c r="C2071" s="3" t="s">
        <v>28</v>
      </c>
      <c r="D2071" s="3" t="s">
        <v>15</v>
      </c>
      <c r="E2071" s="3">
        <v>181</v>
      </c>
      <c r="F2071" s="3">
        <v>91</v>
      </c>
      <c r="G2071" s="3">
        <v>5734.02</v>
      </c>
      <c r="H2071" s="3">
        <v>1037857.62</v>
      </c>
      <c r="I2071" s="4">
        <v>45673</v>
      </c>
      <c r="J2071" s="4">
        <v>45899</v>
      </c>
      <c r="L2071" s="5" t="s">
        <v>17</v>
      </c>
    </row>
    <row r="2072" spans="1:12" ht="14.25" customHeight="1" x14ac:dyDescent="0.3">
      <c r="A2072" s="3" t="s">
        <v>2037</v>
      </c>
      <c r="B2072" s="3" t="s">
        <v>3677</v>
      </c>
      <c r="C2072" s="3" t="s">
        <v>28</v>
      </c>
      <c r="D2072" s="3" t="s">
        <v>15</v>
      </c>
      <c r="E2072" s="3">
        <v>193</v>
      </c>
      <c r="G2072" s="3">
        <v>15386.85</v>
      </c>
      <c r="H2072" s="3">
        <v>2969662.05</v>
      </c>
      <c r="I2072" s="4">
        <v>45680</v>
      </c>
      <c r="J2072" s="4">
        <v>45891</v>
      </c>
      <c r="K2072" s="3" t="s">
        <v>54</v>
      </c>
      <c r="L2072" s="5" t="s">
        <v>17</v>
      </c>
    </row>
    <row r="2073" spans="1:12" ht="14.25" customHeight="1" x14ac:dyDescent="0.3">
      <c r="A2073" s="3" t="s">
        <v>3678</v>
      </c>
      <c r="B2073" s="3" t="s">
        <v>3679</v>
      </c>
      <c r="C2073" s="3" t="s">
        <v>40</v>
      </c>
      <c r="D2073" s="3" t="s">
        <v>15</v>
      </c>
      <c r="E2073" s="3">
        <v>164</v>
      </c>
      <c r="F2073" s="3">
        <v>84</v>
      </c>
      <c r="G2073" s="3">
        <v>4157.45</v>
      </c>
      <c r="H2073" s="3">
        <v>681821.79999999993</v>
      </c>
      <c r="I2073" s="4">
        <v>45810</v>
      </c>
      <c r="J2073" s="4">
        <v>45861</v>
      </c>
      <c r="K2073" s="3" t="s">
        <v>16</v>
      </c>
      <c r="L2073" s="5" t="s">
        <v>30</v>
      </c>
    </row>
    <row r="2074" spans="1:12" ht="14.25" customHeight="1" x14ac:dyDescent="0.3">
      <c r="A2074" s="3" t="s">
        <v>3680</v>
      </c>
      <c r="B2074" s="3" t="s">
        <v>3681</v>
      </c>
      <c r="C2074" s="3" t="s">
        <v>28</v>
      </c>
      <c r="E2074" s="3">
        <v>131</v>
      </c>
      <c r="F2074" s="3">
        <v>29</v>
      </c>
      <c r="G2074" s="3">
        <v>147.44999999999999</v>
      </c>
      <c r="H2074" s="3">
        <v>19315.95</v>
      </c>
      <c r="I2074" s="4">
        <v>45851</v>
      </c>
      <c r="J2074" s="4">
        <v>45866</v>
      </c>
      <c r="K2074" s="3" t="s">
        <v>29</v>
      </c>
      <c r="L2074" s="5" t="s">
        <v>21</v>
      </c>
    </row>
    <row r="2075" spans="1:12" ht="14.25" customHeight="1" x14ac:dyDescent="0.3">
      <c r="A2075" s="3" t="s">
        <v>3682</v>
      </c>
      <c r="B2075" s="3" t="s">
        <v>3683</v>
      </c>
      <c r="C2075" s="3" t="s">
        <v>28</v>
      </c>
      <c r="D2075" s="3" t="s">
        <v>45</v>
      </c>
      <c r="E2075" s="3">
        <v>37</v>
      </c>
      <c r="F2075" s="3">
        <v>31</v>
      </c>
      <c r="G2075" s="3">
        <v>7196.47</v>
      </c>
      <c r="H2075" s="3">
        <v>266269.39</v>
      </c>
      <c r="I2075" s="4">
        <v>45725</v>
      </c>
      <c r="J2075" s="4">
        <v>45893</v>
      </c>
      <c r="L2075" s="5" t="s">
        <v>30</v>
      </c>
    </row>
    <row r="2076" spans="1:12" ht="14.25" customHeight="1" x14ac:dyDescent="0.3">
      <c r="A2076" s="3" t="s">
        <v>129</v>
      </c>
      <c r="B2076" s="3" t="s">
        <v>3684</v>
      </c>
      <c r="C2076" s="3" t="s">
        <v>14</v>
      </c>
      <c r="D2076" s="3" t="s">
        <v>45</v>
      </c>
      <c r="E2076" s="3">
        <v>162</v>
      </c>
      <c r="F2076" s="3">
        <v>85</v>
      </c>
      <c r="G2076" s="3">
        <v>13204.18</v>
      </c>
      <c r="H2076" s="3">
        <v>2139077.16</v>
      </c>
      <c r="I2076" s="4">
        <v>45689</v>
      </c>
      <c r="J2076" s="4">
        <v>45936</v>
      </c>
      <c r="L2076" s="5" t="s">
        <v>17</v>
      </c>
    </row>
    <row r="2077" spans="1:12" ht="14.25" customHeight="1" x14ac:dyDescent="0.3">
      <c r="A2077" s="3" t="s">
        <v>3685</v>
      </c>
      <c r="B2077" s="3" t="s">
        <v>3686</v>
      </c>
      <c r="C2077" s="3" t="s">
        <v>40</v>
      </c>
      <c r="D2077" s="3" t="s">
        <v>41</v>
      </c>
      <c r="E2077" s="3">
        <v>194</v>
      </c>
      <c r="F2077" s="3">
        <v>48</v>
      </c>
      <c r="G2077" s="3">
        <v>18603.61</v>
      </c>
      <c r="H2077" s="3">
        <v>3609100.34</v>
      </c>
      <c r="I2077" s="4">
        <v>45699</v>
      </c>
      <c r="J2077" s="4">
        <v>45884</v>
      </c>
      <c r="K2077" s="3" t="s">
        <v>46</v>
      </c>
      <c r="L2077" s="5" t="s">
        <v>30</v>
      </c>
    </row>
    <row r="2078" spans="1:12" ht="14.25" customHeight="1" x14ac:dyDescent="0.3">
      <c r="A2078" s="3" t="s">
        <v>3687</v>
      </c>
      <c r="B2078" s="3" t="s">
        <v>3688</v>
      </c>
      <c r="C2078" s="3" t="s">
        <v>14</v>
      </c>
      <c r="D2078" s="3" t="s">
        <v>41</v>
      </c>
      <c r="E2078" s="3">
        <v>161</v>
      </c>
      <c r="F2078" s="3">
        <v>68</v>
      </c>
      <c r="G2078" s="3">
        <v>17929.91</v>
      </c>
      <c r="H2078" s="3">
        <v>2886715.51</v>
      </c>
      <c r="I2078" s="4">
        <v>45830</v>
      </c>
      <c r="J2078" s="4">
        <v>45915</v>
      </c>
      <c r="K2078" s="3" t="s">
        <v>29</v>
      </c>
      <c r="L2078" s="5" t="s">
        <v>58</v>
      </c>
    </row>
    <row r="2079" spans="1:12" ht="14.25" customHeight="1" x14ac:dyDescent="0.3">
      <c r="A2079" s="3" t="s">
        <v>1491</v>
      </c>
      <c r="B2079" s="3" t="s">
        <v>3689</v>
      </c>
      <c r="C2079" s="3" t="s">
        <v>20</v>
      </c>
      <c r="D2079" s="3" t="s">
        <v>24</v>
      </c>
      <c r="E2079" s="3">
        <v>169</v>
      </c>
      <c r="F2079" s="3">
        <v>77</v>
      </c>
      <c r="G2079" s="3">
        <v>6435.19</v>
      </c>
      <c r="H2079" s="3">
        <v>1087547.1100000001</v>
      </c>
      <c r="I2079" s="4">
        <v>45803</v>
      </c>
      <c r="J2079" s="4">
        <v>45928</v>
      </c>
      <c r="K2079" s="3" t="s">
        <v>16</v>
      </c>
      <c r="L2079" s="5" t="s">
        <v>33</v>
      </c>
    </row>
    <row r="2080" spans="1:12" ht="14.25" customHeight="1" x14ac:dyDescent="0.3">
      <c r="A2080" s="3" t="s">
        <v>3567</v>
      </c>
      <c r="B2080" s="3" t="s">
        <v>2116</v>
      </c>
      <c r="C2080" s="3" t="s">
        <v>28</v>
      </c>
      <c r="D2080" s="3" t="s">
        <v>45</v>
      </c>
      <c r="G2080" s="3">
        <v>803.8</v>
      </c>
      <c r="I2080" s="4">
        <v>45829</v>
      </c>
      <c r="J2080" s="4">
        <v>45852</v>
      </c>
      <c r="K2080" s="3" t="s">
        <v>16</v>
      </c>
      <c r="L2080" s="5" t="s">
        <v>58</v>
      </c>
    </row>
    <row r="2081" spans="1:12" ht="14.25" customHeight="1" x14ac:dyDescent="0.3">
      <c r="A2081" s="3" t="s">
        <v>3690</v>
      </c>
      <c r="B2081" s="3" t="s">
        <v>3691</v>
      </c>
      <c r="C2081" s="3" t="s">
        <v>28</v>
      </c>
      <c r="D2081" s="3" t="s">
        <v>24</v>
      </c>
      <c r="E2081" s="3">
        <v>2</v>
      </c>
      <c r="F2081" s="3">
        <v>86</v>
      </c>
      <c r="G2081" s="3">
        <v>15317.15</v>
      </c>
      <c r="H2081" s="3">
        <v>30634.3</v>
      </c>
      <c r="I2081" s="4">
        <v>45757</v>
      </c>
      <c r="J2081" s="4">
        <v>45919</v>
      </c>
      <c r="K2081" s="3" t="s">
        <v>25</v>
      </c>
      <c r="L2081" s="5" t="s">
        <v>21</v>
      </c>
    </row>
    <row r="2082" spans="1:12" ht="14.25" customHeight="1" x14ac:dyDescent="0.3">
      <c r="A2082" s="3" t="s">
        <v>3692</v>
      </c>
      <c r="B2082" s="3" t="s">
        <v>2359</v>
      </c>
      <c r="C2082" s="3" t="s">
        <v>14</v>
      </c>
      <c r="D2082" s="3" t="s">
        <v>15</v>
      </c>
      <c r="E2082" s="3">
        <v>144</v>
      </c>
      <c r="F2082" s="3">
        <v>33</v>
      </c>
      <c r="G2082" s="3">
        <v>17037.21</v>
      </c>
      <c r="H2082" s="3">
        <v>2453358.2400000002</v>
      </c>
      <c r="I2082" s="4">
        <v>45676</v>
      </c>
      <c r="J2082" s="4">
        <v>45864</v>
      </c>
      <c r="K2082" s="3" t="s">
        <v>25</v>
      </c>
      <c r="L2082" s="5" t="s">
        <v>17</v>
      </c>
    </row>
    <row r="2083" spans="1:12" ht="14.25" customHeight="1" x14ac:dyDescent="0.3">
      <c r="A2083" s="3" t="s">
        <v>3693</v>
      </c>
      <c r="B2083" s="3" t="s">
        <v>2741</v>
      </c>
      <c r="C2083" s="3" t="s">
        <v>40</v>
      </c>
      <c r="D2083" s="3" t="s">
        <v>41</v>
      </c>
      <c r="E2083" s="3">
        <v>148</v>
      </c>
      <c r="F2083" s="3">
        <v>95</v>
      </c>
      <c r="G2083" s="3">
        <v>19558.18</v>
      </c>
      <c r="H2083" s="3">
        <v>2894610.64</v>
      </c>
      <c r="I2083" s="4">
        <v>45675</v>
      </c>
      <c r="J2083" s="4">
        <v>45852</v>
      </c>
      <c r="K2083" s="3" t="s">
        <v>16</v>
      </c>
      <c r="L2083" s="5" t="s">
        <v>58</v>
      </c>
    </row>
    <row r="2084" spans="1:12" ht="14.25" customHeight="1" x14ac:dyDescent="0.3">
      <c r="A2084" s="3" t="s">
        <v>3694</v>
      </c>
      <c r="B2084" s="3" t="s">
        <v>3695</v>
      </c>
      <c r="C2084" s="3" t="s">
        <v>28</v>
      </c>
      <c r="D2084" s="3" t="s">
        <v>24</v>
      </c>
      <c r="E2084" s="3">
        <v>52</v>
      </c>
      <c r="F2084" s="3">
        <v>66</v>
      </c>
      <c r="G2084" s="3">
        <v>7623.01</v>
      </c>
      <c r="H2084" s="3">
        <v>396396.52</v>
      </c>
      <c r="I2084" s="4">
        <v>45674</v>
      </c>
      <c r="J2084" s="4">
        <v>45886</v>
      </c>
      <c r="K2084" s="3" t="s">
        <v>16</v>
      </c>
      <c r="L2084" s="5" t="s">
        <v>58</v>
      </c>
    </row>
    <row r="2085" spans="1:12" ht="14.25" customHeight="1" x14ac:dyDescent="0.3">
      <c r="A2085" s="3" t="s">
        <v>3696</v>
      </c>
      <c r="B2085" s="3" t="s">
        <v>1878</v>
      </c>
      <c r="C2085" s="3" t="s">
        <v>44</v>
      </c>
      <c r="D2085" s="3" t="s">
        <v>15</v>
      </c>
      <c r="E2085" s="3">
        <v>3</v>
      </c>
      <c r="F2085" s="3">
        <v>46</v>
      </c>
      <c r="G2085" s="3">
        <v>10647.46</v>
      </c>
      <c r="H2085" s="3">
        <v>31942.38</v>
      </c>
      <c r="I2085" s="4">
        <v>45769</v>
      </c>
      <c r="J2085" s="4">
        <v>45925</v>
      </c>
      <c r="K2085" s="3" t="s">
        <v>16</v>
      </c>
      <c r="L2085" s="5" t="s">
        <v>21</v>
      </c>
    </row>
    <row r="2086" spans="1:12" ht="14.25" customHeight="1" x14ac:dyDescent="0.3">
      <c r="A2086" s="3" t="s">
        <v>3697</v>
      </c>
      <c r="B2086" s="3" t="s">
        <v>3698</v>
      </c>
      <c r="C2086" s="3" t="s">
        <v>40</v>
      </c>
      <c r="D2086" s="3" t="s">
        <v>45</v>
      </c>
      <c r="E2086" s="3">
        <v>46</v>
      </c>
      <c r="F2086" s="3">
        <v>63</v>
      </c>
      <c r="G2086" s="3">
        <v>17327.16</v>
      </c>
      <c r="H2086" s="3">
        <v>797049.36</v>
      </c>
      <c r="I2086" s="4">
        <v>45821</v>
      </c>
      <c r="J2086" s="4">
        <v>45937</v>
      </c>
      <c r="L2086" s="5" t="s">
        <v>21</v>
      </c>
    </row>
    <row r="2087" spans="1:12" ht="14.25" customHeight="1" x14ac:dyDescent="0.3">
      <c r="A2087" s="3" t="s">
        <v>3699</v>
      </c>
      <c r="B2087" s="3" t="s">
        <v>3700</v>
      </c>
      <c r="C2087" s="3" t="s">
        <v>20</v>
      </c>
      <c r="D2087" s="3" t="s">
        <v>24</v>
      </c>
      <c r="E2087" s="3">
        <v>83</v>
      </c>
      <c r="F2087" s="3">
        <v>87</v>
      </c>
      <c r="G2087" s="3">
        <v>11011.1</v>
      </c>
      <c r="H2087" s="3">
        <v>913921.3</v>
      </c>
      <c r="I2087" s="4">
        <v>45702</v>
      </c>
      <c r="J2087" s="4">
        <v>45877</v>
      </c>
      <c r="K2087" s="3" t="s">
        <v>29</v>
      </c>
      <c r="L2087" s="5" t="s">
        <v>33</v>
      </c>
    </row>
    <row r="2088" spans="1:12" ht="14.25" customHeight="1" x14ac:dyDescent="0.3">
      <c r="A2088" s="3" t="s">
        <v>3701</v>
      </c>
      <c r="B2088" s="3" t="s">
        <v>3702</v>
      </c>
      <c r="C2088" s="3" t="s">
        <v>40</v>
      </c>
      <c r="E2088" s="3">
        <v>72</v>
      </c>
      <c r="F2088" s="3">
        <v>23</v>
      </c>
      <c r="G2088" s="3">
        <v>13000.62</v>
      </c>
      <c r="H2088" s="3">
        <v>936044.64</v>
      </c>
      <c r="I2088" s="4">
        <v>45688</v>
      </c>
      <c r="J2088" s="4">
        <v>45918</v>
      </c>
      <c r="K2088" s="3" t="s">
        <v>16</v>
      </c>
      <c r="L2088" s="5" t="s">
        <v>58</v>
      </c>
    </row>
    <row r="2089" spans="1:12" ht="14.25" customHeight="1" x14ac:dyDescent="0.3">
      <c r="A2089" s="3" t="s">
        <v>3703</v>
      </c>
      <c r="B2089" s="3" t="s">
        <v>3704</v>
      </c>
      <c r="C2089" s="3" t="s">
        <v>28</v>
      </c>
      <c r="D2089" s="3" t="s">
        <v>53</v>
      </c>
      <c r="E2089" s="3">
        <v>47</v>
      </c>
      <c r="F2089" s="3">
        <v>45</v>
      </c>
      <c r="G2089" s="3">
        <v>6445.24</v>
      </c>
      <c r="H2089" s="3">
        <v>302926.28000000003</v>
      </c>
      <c r="I2089" s="4">
        <v>45690</v>
      </c>
      <c r="J2089" s="4">
        <v>45909</v>
      </c>
      <c r="K2089" s="3" t="s">
        <v>29</v>
      </c>
      <c r="L2089" s="5" t="s">
        <v>30</v>
      </c>
    </row>
    <row r="2090" spans="1:12" ht="14.25" customHeight="1" x14ac:dyDescent="0.3">
      <c r="A2090" s="3" t="s">
        <v>3211</v>
      </c>
      <c r="B2090" s="3" t="s">
        <v>3705</v>
      </c>
      <c r="C2090" s="3" t="s">
        <v>20</v>
      </c>
      <c r="D2090" s="3" t="s">
        <v>53</v>
      </c>
      <c r="E2090" s="3">
        <v>57</v>
      </c>
      <c r="F2090" s="3">
        <v>38</v>
      </c>
      <c r="G2090" s="3">
        <v>1116.5</v>
      </c>
      <c r="H2090" s="3">
        <v>63640.5</v>
      </c>
      <c r="I2090" s="4">
        <v>45744</v>
      </c>
      <c r="J2090" s="4">
        <v>45900</v>
      </c>
      <c r="K2090" s="3" t="s">
        <v>16</v>
      </c>
      <c r="L2090" s="5" t="s">
        <v>30</v>
      </c>
    </row>
    <row r="2091" spans="1:12" ht="14.25" customHeight="1" x14ac:dyDescent="0.3">
      <c r="A2091" s="3" t="s">
        <v>1844</v>
      </c>
      <c r="B2091" s="3" t="s">
        <v>3706</v>
      </c>
      <c r="C2091" s="3" t="s">
        <v>40</v>
      </c>
      <c r="D2091" s="3" t="s">
        <v>15</v>
      </c>
      <c r="F2091" s="3">
        <v>96</v>
      </c>
      <c r="G2091" s="3">
        <v>6379.32</v>
      </c>
      <c r="I2091" s="4">
        <v>45834</v>
      </c>
      <c r="J2091" s="4">
        <v>45856</v>
      </c>
      <c r="K2091" s="3" t="s">
        <v>25</v>
      </c>
      <c r="L2091" s="5" t="s">
        <v>30</v>
      </c>
    </row>
    <row r="2092" spans="1:12" ht="14.25" customHeight="1" x14ac:dyDescent="0.3">
      <c r="A2092" s="3" t="s">
        <v>2301</v>
      </c>
      <c r="B2092" s="3" t="s">
        <v>3707</v>
      </c>
      <c r="C2092" s="3" t="s">
        <v>28</v>
      </c>
      <c r="D2092" s="3" t="s">
        <v>15</v>
      </c>
      <c r="E2092" s="3">
        <v>65</v>
      </c>
      <c r="F2092" s="3">
        <v>29</v>
      </c>
      <c r="G2092" s="3">
        <v>15155.92</v>
      </c>
      <c r="H2092" s="3">
        <v>985134.8</v>
      </c>
      <c r="I2092" s="4">
        <v>45836</v>
      </c>
      <c r="J2092" s="4">
        <v>45901</v>
      </c>
      <c r="L2092" s="5" t="s">
        <v>58</v>
      </c>
    </row>
    <row r="2093" spans="1:12" ht="14.25" customHeight="1" x14ac:dyDescent="0.3">
      <c r="A2093" s="3" t="s">
        <v>3708</v>
      </c>
      <c r="B2093" s="3" t="s">
        <v>3709</v>
      </c>
      <c r="C2093" s="3" t="s">
        <v>20</v>
      </c>
      <c r="D2093" s="3" t="s">
        <v>15</v>
      </c>
      <c r="E2093" s="3">
        <v>141</v>
      </c>
      <c r="F2093" s="3">
        <v>34</v>
      </c>
      <c r="G2093" s="3">
        <v>11348.14</v>
      </c>
      <c r="H2093" s="3">
        <v>1600087.74</v>
      </c>
      <c r="I2093" s="4">
        <v>45758</v>
      </c>
      <c r="J2093" s="4">
        <v>45909</v>
      </c>
      <c r="K2093" s="3" t="s">
        <v>25</v>
      </c>
      <c r="L2093" s="5" t="s">
        <v>21</v>
      </c>
    </row>
    <row r="2094" spans="1:12" ht="14.25" customHeight="1" x14ac:dyDescent="0.3">
      <c r="A2094" s="3" t="s">
        <v>3710</v>
      </c>
      <c r="B2094" s="3" t="s">
        <v>1431</v>
      </c>
      <c r="C2094" s="3" t="s">
        <v>40</v>
      </c>
      <c r="D2094" s="3" t="s">
        <v>41</v>
      </c>
      <c r="F2094" s="3">
        <v>49</v>
      </c>
      <c r="G2094" s="3">
        <v>2982.95</v>
      </c>
      <c r="I2094" s="4">
        <v>45728</v>
      </c>
      <c r="J2094" s="4">
        <v>45939</v>
      </c>
      <c r="K2094" s="3" t="s">
        <v>57</v>
      </c>
      <c r="L2094" s="5" t="s">
        <v>33</v>
      </c>
    </row>
    <row r="2095" spans="1:12" ht="14.25" customHeight="1" x14ac:dyDescent="0.3">
      <c r="A2095" s="3" t="s">
        <v>978</v>
      </c>
      <c r="B2095" s="3" t="s">
        <v>3711</v>
      </c>
      <c r="C2095" s="3" t="s">
        <v>40</v>
      </c>
      <c r="D2095" s="3" t="s">
        <v>53</v>
      </c>
      <c r="E2095" s="3">
        <v>111</v>
      </c>
      <c r="F2095" s="3">
        <v>35</v>
      </c>
      <c r="G2095" s="3">
        <v>15066.91</v>
      </c>
      <c r="H2095" s="3">
        <v>1672427.01</v>
      </c>
      <c r="I2095" s="4">
        <v>45818</v>
      </c>
      <c r="J2095" s="4">
        <v>45912</v>
      </c>
      <c r="K2095" s="3" t="s">
        <v>29</v>
      </c>
      <c r="L2095" s="5" t="s">
        <v>33</v>
      </c>
    </row>
    <row r="2096" spans="1:12" ht="14.25" customHeight="1" x14ac:dyDescent="0.3">
      <c r="A2096" s="3" t="s">
        <v>910</v>
      </c>
      <c r="B2096" s="3" t="s">
        <v>3712</v>
      </c>
      <c r="C2096" s="3" t="s">
        <v>14</v>
      </c>
      <c r="D2096" s="3" t="s">
        <v>15</v>
      </c>
      <c r="E2096" s="3">
        <v>7</v>
      </c>
      <c r="F2096" s="3">
        <v>22</v>
      </c>
      <c r="G2096" s="3">
        <v>9389.43</v>
      </c>
      <c r="H2096" s="3">
        <v>65726.010000000009</v>
      </c>
      <c r="I2096" s="4">
        <v>45675</v>
      </c>
      <c r="J2096" s="4">
        <v>45862</v>
      </c>
      <c r="K2096" s="3" t="s">
        <v>29</v>
      </c>
      <c r="L2096" s="5" t="s">
        <v>58</v>
      </c>
    </row>
    <row r="2097" spans="1:12" ht="14.25" customHeight="1" x14ac:dyDescent="0.3">
      <c r="A2097" s="3" t="s">
        <v>3713</v>
      </c>
      <c r="B2097" s="3" t="s">
        <v>2471</v>
      </c>
      <c r="C2097" s="3" t="s">
        <v>14</v>
      </c>
      <c r="D2097" s="3" t="s">
        <v>53</v>
      </c>
      <c r="E2097" s="3">
        <v>58</v>
      </c>
      <c r="F2097" s="3">
        <v>68</v>
      </c>
      <c r="G2097" s="3">
        <v>14067.46</v>
      </c>
      <c r="H2097" s="3">
        <v>815912.67999999993</v>
      </c>
      <c r="I2097" s="4">
        <v>45767</v>
      </c>
      <c r="J2097" s="4">
        <v>45932</v>
      </c>
      <c r="K2097" s="3" t="s">
        <v>57</v>
      </c>
      <c r="L2097" s="5" t="s">
        <v>17</v>
      </c>
    </row>
    <row r="2098" spans="1:12" ht="14.25" customHeight="1" x14ac:dyDescent="0.3">
      <c r="A2098" s="3" t="s">
        <v>3714</v>
      </c>
      <c r="B2098" s="3" t="s">
        <v>3715</v>
      </c>
      <c r="C2098" s="3" t="s">
        <v>44</v>
      </c>
      <c r="D2098" s="3" t="s">
        <v>53</v>
      </c>
      <c r="E2098" s="3">
        <v>48</v>
      </c>
      <c r="F2098" s="3">
        <v>70</v>
      </c>
      <c r="G2098" s="3">
        <v>6414.93</v>
      </c>
      <c r="H2098" s="3">
        <v>307916.64</v>
      </c>
      <c r="I2098" s="4">
        <v>45828</v>
      </c>
      <c r="J2098" s="4">
        <v>45934</v>
      </c>
      <c r="K2098" s="3" t="s">
        <v>29</v>
      </c>
      <c r="L2098" s="5" t="s">
        <v>30</v>
      </c>
    </row>
    <row r="2099" spans="1:12" ht="14.25" customHeight="1" x14ac:dyDescent="0.3">
      <c r="A2099" s="3" t="s">
        <v>3716</v>
      </c>
      <c r="B2099" s="3" t="s">
        <v>1485</v>
      </c>
      <c r="C2099" s="3" t="s">
        <v>20</v>
      </c>
      <c r="D2099" s="3" t="s">
        <v>53</v>
      </c>
      <c r="E2099" s="3">
        <v>186</v>
      </c>
      <c r="F2099" s="3">
        <v>95</v>
      </c>
      <c r="G2099" s="3">
        <v>12860.1</v>
      </c>
      <c r="H2099" s="3">
        <v>2391978.6</v>
      </c>
      <c r="I2099" s="4">
        <v>45846</v>
      </c>
      <c r="J2099" s="4">
        <v>45920</v>
      </c>
      <c r="K2099" s="3" t="s">
        <v>25</v>
      </c>
      <c r="L2099" s="5" t="s">
        <v>58</v>
      </c>
    </row>
    <row r="2100" spans="1:12" ht="14.25" customHeight="1" x14ac:dyDescent="0.3">
      <c r="A2100" s="3" t="s">
        <v>1319</v>
      </c>
      <c r="B2100" s="3" t="s">
        <v>3717</v>
      </c>
      <c r="C2100" s="3" t="s">
        <v>20</v>
      </c>
      <c r="D2100" s="3" t="s">
        <v>53</v>
      </c>
      <c r="E2100" s="3">
        <v>91</v>
      </c>
      <c r="F2100" s="3">
        <v>42</v>
      </c>
      <c r="G2100" s="3">
        <v>16858.96</v>
      </c>
      <c r="H2100" s="3">
        <v>1534165.36</v>
      </c>
      <c r="I2100" s="4">
        <v>45697</v>
      </c>
      <c r="J2100" s="4">
        <v>45885</v>
      </c>
      <c r="K2100" s="3" t="s">
        <v>16</v>
      </c>
      <c r="L2100" s="5" t="s">
        <v>17</v>
      </c>
    </row>
    <row r="2101" spans="1:12" ht="14.25" customHeight="1" x14ac:dyDescent="0.3">
      <c r="A2101" s="3" t="s">
        <v>3718</v>
      </c>
      <c r="B2101" s="3" t="s">
        <v>3719</v>
      </c>
      <c r="C2101" s="3" t="s">
        <v>28</v>
      </c>
      <c r="D2101" s="3" t="s">
        <v>24</v>
      </c>
      <c r="E2101" s="3">
        <v>198</v>
      </c>
      <c r="F2101" s="3">
        <v>34</v>
      </c>
      <c r="G2101" s="3">
        <v>4018.65</v>
      </c>
      <c r="H2101" s="3">
        <v>795692.70000000007</v>
      </c>
      <c r="I2101" s="4">
        <v>45773</v>
      </c>
      <c r="J2101" s="4">
        <v>45891</v>
      </c>
      <c r="K2101" s="3" t="s">
        <v>25</v>
      </c>
      <c r="L2101" s="5" t="s">
        <v>17</v>
      </c>
    </row>
    <row r="2102" spans="1:12" ht="14.25" customHeight="1" x14ac:dyDescent="0.3">
      <c r="A2102" s="3" t="s">
        <v>3720</v>
      </c>
      <c r="B2102" s="3" t="s">
        <v>3721</v>
      </c>
      <c r="C2102" s="3" t="s">
        <v>14</v>
      </c>
      <c r="D2102" s="3" t="s">
        <v>41</v>
      </c>
      <c r="E2102" s="3">
        <v>63</v>
      </c>
      <c r="F2102" s="3">
        <v>65</v>
      </c>
      <c r="G2102" s="3">
        <v>8296.18</v>
      </c>
      <c r="H2102" s="3">
        <v>522659.34</v>
      </c>
      <c r="I2102" s="4">
        <v>45832</v>
      </c>
      <c r="J2102" s="4">
        <v>45913</v>
      </c>
      <c r="K2102" s="3" t="s">
        <v>57</v>
      </c>
      <c r="L2102" s="5" t="s">
        <v>30</v>
      </c>
    </row>
    <row r="2103" spans="1:12" ht="14.25" customHeight="1" x14ac:dyDescent="0.3">
      <c r="A2103" s="3" t="s">
        <v>3722</v>
      </c>
      <c r="B2103" s="3" t="s">
        <v>3723</v>
      </c>
      <c r="C2103" s="3" t="s">
        <v>44</v>
      </c>
      <c r="D2103" s="3" t="s">
        <v>53</v>
      </c>
      <c r="E2103" s="3">
        <v>74</v>
      </c>
      <c r="F2103" s="3">
        <v>48</v>
      </c>
      <c r="G2103" s="3">
        <v>14986.01</v>
      </c>
      <c r="H2103" s="3">
        <v>1108964.74</v>
      </c>
      <c r="I2103" s="4">
        <v>45731</v>
      </c>
      <c r="J2103" s="4">
        <v>45897</v>
      </c>
      <c r="K2103" s="3" t="s">
        <v>46</v>
      </c>
      <c r="L2103" s="5" t="s">
        <v>17</v>
      </c>
    </row>
    <row r="2104" spans="1:12" ht="14.25" customHeight="1" x14ac:dyDescent="0.3">
      <c r="A2104" s="3" t="s">
        <v>951</v>
      </c>
      <c r="B2104" s="3" t="s">
        <v>3724</v>
      </c>
      <c r="C2104" s="3" t="s">
        <v>40</v>
      </c>
      <c r="D2104" s="3" t="s">
        <v>41</v>
      </c>
      <c r="F2104" s="3">
        <v>52</v>
      </c>
      <c r="G2104" s="3">
        <v>18699.7</v>
      </c>
      <c r="I2104" s="4">
        <v>45761</v>
      </c>
      <c r="J2104" s="4">
        <v>45878</v>
      </c>
      <c r="L2104" s="5" t="s">
        <v>58</v>
      </c>
    </row>
    <row r="2105" spans="1:12" ht="14.25" customHeight="1" x14ac:dyDescent="0.3">
      <c r="A2105" s="3" t="s">
        <v>3725</v>
      </c>
      <c r="B2105" s="3" t="s">
        <v>1670</v>
      </c>
      <c r="C2105" s="3" t="s">
        <v>14</v>
      </c>
      <c r="D2105" s="3" t="s">
        <v>45</v>
      </c>
      <c r="E2105" s="3">
        <v>56</v>
      </c>
      <c r="F2105" s="3">
        <v>24</v>
      </c>
      <c r="G2105" s="3">
        <v>8617.49</v>
      </c>
      <c r="H2105" s="3">
        <v>482579.44</v>
      </c>
      <c r="I2105" s="4">
        <v>45833</v>
      </c>
      <c r="J2105" s="4">
        <v>45888</v>
      </c>
      <c r="K2105" s="3" t="s">
        <v>57</v>
      </c>
      <c r="L2105" s="5" t="s">
        <v>17</v>
      </c>
    </row>
    <row r="2106" spans="1:12" ht="14.25" customHeight="1" x14ac:dyDescent="0.3">
      <c r="A2106" s="3" t="s">
        <v>3726</v>
      </c>
      <c r="B2106" s="3" t="s">
        <v>3727</v>
      </c>
      <c r="C2106" s="3" t="s">
        <v>28</v>
      </c>
      <c r="D2106" s="3" t="s">
        <v>41</v>
      </c>
      <c r="E2106" s="3">
        <v>15</v>
      </c>
      <c r="F2106" s="3">
        <v>67</v>
      </c>
      <c r="G2106" s="3">
        <v>17099.650000000001</v>
      </c>
      <c r="H2106" s="3">
        <v>256494.75</v>
      </c>
      <c r="I2106" s="4">
        <v>45760</v>
      </c>
      <c r="J2106" s="4">
        <v>45934</v>
      </c>
      <c r="K2106" s="3" t="s">
        <v>46</v>
      </c>
      <c r="L2106" s="5" t="s">
        <v>58</v>
      </c>
    </row>
    <row r="2107" spans="1:12" ht="14.25" customHeight="1" x14ac:dyDescent="0.3">
      <c r="A2107" s="3" t="s">
        <v>3728</v>
      </c>
      <c r="B2107" s="3" t="s">
        <v>1903</v>
      </c>
      <c r="C2107" s="3" t="s">
        <v>40</v>
      </c>
      <c r="D2107" s="3" t="s">
        <v>24</v>
      </c>
      <c r="E2107" s="3">
        <v>192</v>
      </c>
      <c r="F2107" s="3">
        <v>41</v>
      </c>
      <c r="G2107" s="3">
        <v>13892.84</v>
      </c>
      <c r="H2107" s="3">
        <v>2667425.2799999998</v>
      </c>
      <c r="I2107" s="4">
        <v>45820</v>
      </c>
      <c r="J2107" s="4">
        <v>45863</v>
      </c>
      <c r="K2107" s="3" t="s">
        <v>54</v>
      </c>
      <c r="L2107" s="5" t="s">
        <v>58</v>
      </c>
    </row>
    <row r="2108" spans="1:12" ht="14.25" customHeight="1" x14ac:dyDescent="0.3">
      <c r="A2108" s="3" t="s">
        <v>3729</v>
      </c>
      <c r="B2108" s="3" t="s">
        <v>1100</v>
      </c>
      <c r="C2108" s="3" t="s">
        <v>20</v>
      </c>
      <c r="D2108" s="3" t="s">
        <v>15</v>
      </c>
      <c r="E2108" s="3">
        <v>66</v>
      </c>
      <c r="F2108" s="3">
        <v>29</v>
      </c>
      <c r="G2108" s="3">
        <v>6945.12</v>
      </c>
      <c r="H2108" s="3">
        <v>458377.92</v>
      </c>
      <c r="I2108" s="4">
        <v>45671</v>
      </c>
      <c r="J2108" s="4">
        <v>45907</v>
      </c>
      <c r="L2108" s="5" t="s">
        <v>30</v>
      </c>
    </row>
    <row r="2109" spans="1:12" ht="14.25" customHeight="1" x14ac:dyDescent="0.3">
      <c r="A2109" s="3" t="s">
        <v>3730</v>
      </c>
      <c r="B2109" s="3" t="s">
        <v>3731</v>
      </c>
      <c r="C2109" s="3" t="s">
        <v>14</v>
      </c>
      <c r="D2109" s="3" t="s">
        <v>45</v>
      </c>
      <c r="E2109" s="3">
        <v>64</v>
      </c>
      <c r="F2109" s="3">
        <v>76</v>
      </c>
      <c r="G2109" s="3">
        <v>3776.11</v>
      </c>
      <c r="H2109" s="3">
        <v>241671.04000000001</v>
      </c>
      <c r="I2109" s="4">
        <v>45718</v>
      </c>
      <c r="J2109" s="4">
        <v>45880</v>
      </c>
      <c r="K2109" s="3" t="s">
        <v>54</v>
      </c>
      <c r="L2109" s="5" t="s">
        <v>33</v>
      </c>
    </row>
    <row r="2110" spans="1:12" ht="14.25" customHeight="1" x14ac:dyDescent="0.3">
      <c r="A2110" s="3" t="s">
        <v>149</v>
      </c>
      <c r="B2110" s="3" t="s">
        <v>3732</v>
      </c>
      <c r="C2110" s="3" t="s">
        <v>44</v>
      </c>
      <c r="D2110" s="3" t="s">
        <v>45</v>
      </c>
      <c r="E2110" s="3">
        <v>132</v>
      </c>
      <c r="F2110" s="3">
        <v>90</v>
      </c>
      <c r="G2110" s="3">
        <v>13816.02</v>
      </c>
      <c r="H2110" s="3">
        <v>1823714.64</v>
      </c>
      <c r="I2110" s="4">
        <v>45770</v>
      </c>
      <c r="J2110" s="4">
        <v>45899</v>
      </c>
      <c r="K2110" s="3" t="s">
        <v>16</v>
      </c>
      <c r="L2110" s="5" t="s">
        <v>33</v>
      </c>
    </row>
    <row r="2111" spans="1:12" ht="14.25" customHeight="1" x14ac:dyDescent="0.3">
      <c r="A2111" s="3" t="s">
        <v>3082</v>
      </c>
      <c r="B2111" s="3" t="s">
        <v>3733</v>
      </c>
      <c r="C2111" s="3" t="s">
        <v>14</v>
      </c>
      <c r="D2111" s="3" t="s">
        <v>45</v>
      </c>
      <c r="E2111" s="3">
        <v>110</v>
      </c>
      <c r="F2111" s="3">
        <v>95</v>
      </c>
      <c r="G2111" s="3">
        <v>13534.06</v>
      </c>
      <c r="H2111" s="3">
        <v>1488746.6</v>
      </c>
      <c r="I2111" s="4">
        <v>45773</v>
      </c>
      <c r="J2111" s="4">
        <v>45931</v>
      </c>
      <c r="K2111" s="3" t="s">
        <v>16</v>
      </c>
      <c r="L2111" s="5" t="s">
        <v>33</v>
      </c>
    </row>
    <row r="2112" spans="1:12" ht="14.25" customHeight="1" x14ac:dyDescent="0.3">
      <c r="A2112" s="3" t="s">
        <v>3734</v>
      </c>
      <c r="B2112" s="3" t="s">
        <v>3735</v>
      </c>
      <c r="C2112" s="3" t="s">
        <v>28</v>
      </c>
      <c r="D2112" s="3" t="s">
        <v>45</v>
      </c>
      <c r="E2112" s="3">
        <v>40</v>
      </c>
      <c r="F2112" s="3">
        <v>58</v>
      </c>
      <c r="G2112" s="3">
        <v>12152.9</v>
      </c>
      <c r="H2112" s="3">
        <v>486116</v>
      </c>
      <c r="I2112" s="4">
        <v>45696</v>
      </c>
      <c r="J2112" s="4">
        <v>45873</v>
      </c>
      <c r="K2112" s="3" t="s">
        <v>16</v>
      </c>
      <c r="L2112" s="5" t="s">
        <v>33</v>
      </c>
    </row>
    <row r="2113" spans="1:12" ht="14.25" customHeight="1" x14ac:dyDescent="0.3">
      <c r="A2113" s="3" t="s">
        <v>1514</v>
      </c>
      <c r="B2113" s="3" t="s">
        <v>1086</v>
      </c>
      <c r="C2113" s="3" t="s">
        <v>28</v>
      </c>
      <c r="D2113" s="3" t="s">
        <v>15</v>
      </c>
      <c r="E2113" s="3">
        <v>22</v>
      </c>
      <c r="F2113" s="3">
        <v>35</v>
      </c>
      <c r="G2113" s="3">
        <v>4864.93</v>
      </c>
      <c r="H2113" s="3">
        <v>107028.46</v>
      </c>
      <c r="I2113" s="4">
        <v>45709</v>
      </c>
      <c r="J2113" s="4">
        <v>45883</v>
      </c>
      <c r="K2113" s="3" t="s">
        <v>16</v>
      </c>
      <c r="L2113" s="5" t="s">
        <v>21</v>
      </c>
    </row>
    <row r="2114" spans="1:12" ht="14.25" customHeight="1" x14ac:dyDescent="0.3">
      <c r="A2114" s="3" t="s">
        <v>3736</v>
      </c>
      <c r="B2114" s="3" t="s">
        <v>3737</v>
      </c>
      <c r="C2114" s="3" t="s">
        <v>44</v>
      </c>
      <c r="D2114" s="3" t="s">
        <v>45</v>
      </c>
      <c r="E2114" s="3">
        <v>63</v>
      </c>
      <c r="F2114" s="3">
        <v>71</v>
      </c>
      <c r="G2114" s="3">
        <v>4601.91</v>
      </c>
      <c r="H2114" s="3">
        <v>289920.33</v>
      </c>
      <c r="I2114" s="4">
        <v>45818</v>
      </c>
      <c r="J2114" s="4">
        <v>45919</v>
      </c>
      <c r="K2114" s="3" t="s">
        <v>54</v>
      </c>
      <c r="L2114" s="5" t="s">
        <v>58</v>
      </c>
    </row>
    <row r="2115" spans="1:12" ht="14.25" customHeight="1" x14ac:dyDescent="0.3">
      <c r="A2115" s="3" t="s">
        <v>3738</v>
      </c>
      <c r="B2115" s="3" t="s">
        <v>3739</v>
      </c>
      <c r="C2115" s="3" t="s">
        <v>20</v>
      </c>
      <c r="D2115" s="3" t="s">
        <v>24</v>
      </c>
      <c r="E2115" s="3">
        <v>192</v>
      </c>
      <c r="F2115" s="3">
        <v>37</v>
      </c>
      <c r="G2115" s="3">
        <v>19193.86</v>
      </c>
      <c r="H2115" s="3">
        <v>3685221.12</v>
      </c>
      <c r="I2115" s="4">
        <v>45704</v>
      </c>
      <c r="J2115" s="4">
        <v>45915</v>
      </c>
      <c r="K2115" s="3" t="s">
        <v>29</v>
      </c>
      <c r="L2115" s="5" t="s">
        <v>30</v>
      </c>
    </row>
    <row r="2116" spans="1:12" ht="14.25" customHeight="1" x14ac:dyDescent="0.3">
      <c r="A2116" s="3" t="s">
        <v>3740</v>
      </c>
      <c r="B2116" s="3" t="s">
        <v>3741</v>
      </c>
      <c r="C2116" s="3" t="s">
        <v>20</v>
      </c>
      <c r="D2116" s="3" t="s">
        <v>24</v>
      </c>
      <c r="E2116" s="3">
        <v>167</v>
      </c>
      <c r="F2116" s="3">
        <v>74</v>
      </c>
      <c r="G2116" s="3">
        <v>9892.16</v>
      </c>
      <c r="H2116" s="3">
        <v>1651990.72</v>
      </c>
      <c r="I2116" s="4">
        <v>45758</v>
      </c>
      <c r="J2116" s="4">
        <v>45869</v>
      </c>
      <c r="L2116" s="5" t="s">
        <v>58</v>
      </c>
    </row>
    <row r="2117" spans="1:12" ht="14.25" customHeight="1" x14ac:dyDescent="0.3">
      <c r="A2117" s="3" t="s">
        <v>3742</v>
      </c>
      <c r="B2117" s="3" t="s">
        <v>3743</v>
      </c>
      <c r="C2117" s="3" t="s">
        <v>14</v>
      </c>
      <c r="D2117" s="3" t="s">
        <v>45</v>
      </c>
      <c r="E2117" s="3">
        <v>195</v>
      </c>
      <c r="F2117" s="3">
        <v>52</v>
      </c>
      <c r="G2117" s="3">
        <v>108.09</v>
      </c>
      <c r="H2117" s="3">
        <v>21077.55</v>
      </c>
      <c r="I2117" s="4">
        <v>45738</v>
      </c>
      <c r="J2117" s="4">
        <v>45915</v>
      </c>
      <c r="K2117" s="3" t="s">
        <v>54</v>
      </c>
      <c r="L2117" s="5" t="s">
        <v>17</v>
      </c>
    </row>
    <row r="2118" spans="1:12" ht="14.25" customHeight="1" x14ac:dyDescent="0.3">
      <c r="A2118" s="3" t="s">
        <v>2344</v>
      </c>
      <c r="B2118" s="3" t="s">
        <v>3744</v>
      </c>
      <c r="C2118" s="3" t="s">
        <v>20</v>
      </c>
      <c r="D2118" s="3" t="s">
        <v>15</v>
      </c>
      <c r="E2118" s="3">
        <v>127</v>
      </c>
      <c r="F2118" s="3">
        <v>29</v>
      </c>
      <c r="G2118" s="3">
        <v>5225.0200000000004</v>
      </c>
      <c r="H2118" s="3">
        <v>663577.54</v>
      </c>
      <c r="I2118" s="4">
        <v>45711</v>
      </c>
      <c r="J2118" s="4">
        <v>45899</v>
      </c>
      <c r="K2118" s="3" t="s">
        <v>25</v>
      </c>
      <c r="L2118" s="5" t="s">
        <v>58</v>
      </c>
    </row>
    <row r="2119" spans="1:12" ht="14.25" customHeight="1" x14ac:dyDescent="0.3">
      <c r="A2119" s="3" t="s">
        <v>3745</v>
      </c>
      <c r="B2119" s="3" t="s">
        <v>3746</v>
      </c>
      <c r="C2119" s="3" t="s">
        <v>20</v>
      </c>
      <c r="D2119" s="3" t="s">
        <v>24</v>
      </c>
      <c r="E2119" s="3">
        <v>139</v>
      </c>
      <c r="G2119" s="3">
        <v>5336.09</v>
      </c>
      <c r="H2119" s="3">
        <v>741716.51</v>
      </c>
      <c r="I2119" s="4">
        <v>45837</v>
      </c>
      <c r="J2119" s="4">
        <v>45865</v>
      </c>
      <c r="K2119" s="3" t="s">
        <v>16</v>
      </c>
      <c r="L2119" s="5" t="s">
        <v>30</v>
      </c>
    </row>
    <row r="2120" spans="1:12" ht="14.25" customHeight="1" x14ac:dyDescent="0.3">
      <c r="A2120" s="3" t="s">
        <v>3747</v>
      </c>
      <c r="B2120" s="3" t="s">
        <v>2152</v>
      </c>
      <c r="C2120" s="3" t="s">
        <v>40</v>
      </c>
      <c r="D2120" s="3" t="s">
        <v>15</v>
      </c>
      <c r="E2120" s="3">
        <v>62</v>
      </c>
      <c r="F2120" s="3">
        <v>44</v>
      </c>
      <c r="G2120" s="3">
        <v>15690.24</v>
      </c>
      <c r="H2120" s="3">
        <v>972794.88</v>
      </c>
      <c r="I2120" s="4">
        <v>45811</v>
      </c>
      <c r="J2120" s="4">
        <v>45864</v>
      </c>
      <c r="K2120" s="3" t="s">
        <v>46</v>
      </c>
      <c r="L2120" s="5" t="s">
        <v>33</v>
      </c>
    </row>
    <row r="2121" spans="1:12" ht="14.25" customHeight="1" x14ac:dyDescent="0.3">
      <c r="A2121" s="3" t="s">
        <v>3748</v>
      </c>
      <c r="B2121" s="3" t="s">
        <v>3749</v>
      </c>
      <c r="C2121" s="3" t="s">
        <v>44</v>
      </c>
      <c r="D2121" s="3" t="s">
        <v>45</v>
      </c>
      <c r="E2121" s="3">
        <v>10</v>
      </c>
      <c r="F2121" s="3">
        <v>83</v>
      </c>
      <c r="G2121" s="3">
        <v>408.86</v>
      </c>
      <c r="H2121" s="3">
        <v>4088.6</v>
      </c>
      <c r="I2121" s="4">
        <v>45797</v>
      </c>
      <c r="J2121" s="4">
        <v>45914</v>
      </c>
      <c r="K2121" s="3" t="s">
        <v>16</v>
      </c>
      <c r="L2121" s="5" t="s">
        <v>58</v>
      </c>
    </row>
    <row r="2122" spans="1:12" ht="14.25" customHeight="1" x14ac:dyDescent="0.3">
      <c r="A2122" s="3" t="s">
        <v>3750</v>
      </c>
      <c r="B2122" s="3" t="s">
        <v>1254</v>
      </c>
      <c r="C2122" s="3" t="s">
        <v>44</v>
      </c>
      <c r="D2122" s="3" t="s">
        <v>41</v>
      </c>
      <c r="E2122" s="3">
        <v>189</v>
      </c>
      <c r="F2122" s="3">
        <v>68</v>
      </c>
      <c r="G2122" s="3">
        <v>15915.99</v>
      </c>
      <c r="H2122" s="3">
        <v>3008122.11</v>
      </c>
      <c r="I2122" s="4">
        <v>45736</v>
      </c>
      <c r="J2122" s="4">
        <v>45854</v>
      </c>
      <c r="K2122" s="3" t="s">
        <v>25</v>
      </c>
      <c r="L2122" s="5" t="s">
        <v>58</v>
      </c>
    </row>
    <row r="2123" spans="1:12" ht="14.25" customHeight="1" x14ac:dyDescent="0.3">
      <c r="A2123" s="3" t="s">
        <v>3751</v>
      </c>
      <c r="B2123" s="3" t="s">
        <v>3752</v>
      </c>
      <c r="C2123" s="3" t="s">
        <v>40</v>
      </c>
      <c r="D2123" s="3" t="s">
        <v>24</v>
      </c>
      <c r="F2123" s="3">
        <v>78</v>
      </c>
      <c r="G2123" s="3">
        <v>17571.14</v>
      </c>
      <c r="I2123" s="4">
        <v>45737</v>
      </c>
      <c r="J2123" s="4">
        <v>45928</v>
      </c>
      <c r="K2123" s="3" t="s">
        <v>46</v>
      </c>
      <c r="L2123" s="5" t="s">
        <v>21</v>
      </c>
    </row>
    <row r="2124" spans="1:12" ht="14.25" customHeight="1" x14ac:dyDescent="0.3">
      <c r="A2124" s="3" t="s">
        <v>3753</v>
      </c>
      <c r="B2124" s="3" t="s">
        <v>3754</v>
      </c>
      <c r="C2124" s="3" t="s">
        <v>14</v>
      </c>
      <c r="D2124" s="3" t="s">
        <v>24</v>
      </c>
      <c r="E2124" s="3">
        <v>146</v>
      </c>
      <c r="F2124" s="3">
        <v>42</v>
      </c>
      <c r="G2124" s="3">
        <v>5492.24</v>
      </c>
      <c r="H2124" s="3">
        <v>801867.03999999992</v>
      </c>
      <c r="I2124" s="4">
        <v>45785</v>
      </c>
      <c r="J2124" s="4">
        <v>45897</v>
      </c>
      <c r="K2124" s="3" t="s">
        <v>16</v>
      </c>
      <c r="L2124" s="5" t="s">
        <v>17</v>
      </c>
    </row>
    <row r="2125" spans="1:12" ht="14.25" customHeight="1" x14ac:dyDescent="0.3">
      <c r="A2125" s="3" t="s">
        <v>3755</v>
      </c>
      <c r="B2125" s="3" t="s">
        <v>2005</v>
      </c>
      <c r="C2125" s="3" t="s">
        <v>20</v>
      </c>
      <c r="D2125" s="3" t="s">
        <v>41</v>
      </c>
      <c r="E2125" s="3">
        <v>177</v>
      </c>
      <c r="F2125" s="3">
        <v>35</v>
      </c>
      <c r="G2125" s="3">
        <v>16062.99</v>
      </c>
      <c r="H2125" s="3">
        <v>2843149.23</v>
      </c>
      <c r="I2125" s="4">
        <v>45765</v>
      </c>
      <c r="J2125" s="4">
        <v>45922</v>
      </c>
      <c r="K2125" s="3" t="s">
        <v>54</v>
      </c>
      <c r="L2125" s="5" t="s">
        <v>17</v>
      </c>
    </row>
    <row r="2126" spans="1:12" ht="14.25" customHeight="1" x14ac:dyDescent="0.3">
      <c r="A2126" s="3" t="s">
        <v>3756</v>
      </c>
      <c r="B2126" s="3" t="s">
        <v>3757</v>
      </c>
      <c r="C2126" s="3" t="s">
        <v>14</v>
      </c>
      <c r="D2126" s="3" t="s">
        <v>53</v>
      </c>
      <c r="E2126" s="3">
        <v>0</v>
      </c>
      <c r="F2126" s="3">
        <v>77</v>
      </c>
      <c r="G2126" s="3">
        <v>9229.34</v>
      </c>
      <c r="H2126" s="3">
        <v>0</v>
      </c>
      <c r="I2126" s="4">
        <v>45726</v>
      </c>
      <c r="J2126" s="4">
        <v>45868</v>
      </c>
      <c r="K2126" s="3" t="s">
        <v>25</v>
      </c>
      <c r="L2126" s="5" t="s">
        <v>17</v>
      </c>
    </row>
    <row r="2127" spans="1:12" ht="14.25" customHeight="1" x14ac:dyDescent="0.3">
      <c r="A2127" s="3" t="s">
        <v>3758</v>
      </c>
      <c r="B2127" s="3" t="s">
        <v>3759</v>
      </c>
      <c r="C2127" s="3" t="s">
        <v>28</v>
      </c>
      <c r="D2127" s="3" t="s">
        <v>45</v>
      </c>
      <c r="E2127" s="3">
        <v>174</v>
      </c>
      <c r="F2127" s="3">
        <v>63</v>
      </c>
      <c r="G2127" s="3">
        <v>8759.81</v>
      </c>
      <c r="H2127" s="3">
        <v>1524206.94</v>
      </c>
      <c r="I2127" s="4">
        <v>45768</v>
      </c>
      <c r="J2127" s="4">
        <v>45882</v>
      </c>
      <c r="K2127" s="3" t="s">
        <v>54</v>
      </c>
      <c r="L2127" s="5" t="s">
        <v>33</v>
      </c>
    </row>
    <row r="2128" spans="1:12" ht="14.25" customHeight="1" x14ac:dyDescent="0.3">
      <c r="A2128" s="3" t="s">
        <v>3760</v>
      </c>
      <c r="B2128" s="3" t="s">
        <v>3761</v>
      </c>
      <c r="C2128" s="3" t="s">
        <v>40</v>
      </c>
      <c r="D2128" s="3" t="s">
        <v>15</v>
      </c>
      <c r="E2128" s="3">
        <v>151</v>
      </c>
      <c r="F2128" s="3">
        <v>74</v>
      </c>
      <c r="G2128" s="3">
        <v>6789.45</v>
      </c>
      <c r="H2128" s="3">
        <v>1025206.95</v>
      </c>
      <c r="I2128" s="4">
        <v>45777</v>
      </c>
      <c r="J2128" s="4">
        <v>45875</v>
      </c>
      <c r="K2128" s="3" t="s">
        <v>54</v>
      </c>
      <c r="L2128" s="5" t="s">
        <v>30</v>
      </c>
    </row>
    <row r="2129" spans="1:12" ht="14.25" customHeight="1" x14ac:dyDescent="0.3">
      <c r="A2129" s="3" t="s">
        <v>103</v>
      </c>
      <c r="B2129" s="3" t="s">
        <v>3044</v>
      </c>
      <c r="C2129" s="3" t="s">
        <v>28</v>
      </c>
      <c r="D2129" s="3" t="s">
        <v>45</v>
      </c>
      <c r="E2129" s="3">
        <v>73</v>
      </c>
      <c r="F2129" s="3">
        <v>91</v>
      </c>
      <c r="G2129" s="3">
        <v>8677.1200000000008</v>
      </c>
      <c r="H2129" s="3">
        <v>633429.76000000001</v>
      </c>
      <c r="I2129" s="4">
        <v>45813</v>
      </c>
      <c r="J2129" s="4">
        <v>45883</v>
      </c>
      <c r="K2129" s="3" t="s">
        <v>57</v>
      </c>
      <c r="L2129" s="5" t="s">
        <v>33</v>
      </c>
    </row>
    <row r="2130" spans="1:12" ht="14.25" customHeight="1" x14ac:dyDescent="0.3">
      <c r="A2130" s="3" t="s">
        <v>3762</v>
      </c>
      <c r="B2130" s="3" t="s">
        <v>3763</v>
      </c>
      <c r="C2130" s="3" t="s">
        <v>20</v>
      </c>
      <c r="D2130" s="3" t="s">
        <v>24</v>
      </c>
      <c r="E2130" s="3">
        <v>190</v>
      </c>
      <c r="F2130" s="3">
        <v>84</v>
      </c>
      <c r="G2130" s="3">
        <v>1212.5899999999999</v>
      </c>
      <c r="H2130" s="3">
        <v>230392.1</v>
      </c>
      <c r="I2130" s="4">
        <v>45775</v>
      </c>
      <c r="J2130" s="4">
        <v>45909</v>
      </c>
      <c r="K2130" s="3" t="s">
        <v>25</v>
      </c>
      <c r="L2130" s="5" t="s">
        <v>33</v>
      </c>
    </row>
    <row r="2131" spans="1:12" ht="14.25" customHeight="1" x14ac:dyDescent="0.3">
      <c r="A2131" s="3" t="s">
        <v>467</v>
      </c>
      <c r="B2131" s="3" t="s">
        <v>3764</v>
      </c>
      <c r="C2131" s="3" t="s">
        <v>28</v>
      </c>
      <c r="D2131" s="3" t="s">
        <v>24</v>
      </c>
      <c r="E2131" s="3">
        <v>112</v>
      </c>
      <c r="F2131" s="3">
        <v>83</v>
      </c>
      <c r="G2131" s="3">
        <v>15313.88</v>
      </c>
      <c r="H2131" s="3">
        <v>1715154.56</v>
      </c>
      <c r="I2131" s="4">
        <v>45833</v>
      </c>
      <c r="J2131" s="4">
        <v>45934</v>
      </c>
      <c r="K2131" s="3" t="s">
        <v>46</v>
      </c>
      <c r="L2131" s="5" t="s">
        <v>17</v>
      </c>
    </row>
    <row r="2132" spans="1:12" ht="14.25" customHeight="1" x14ac:dyDescent="0.3">
      <c r="A2132" s="3" t="s">
        <v>3765</v>
      </c>
      <c r="B2132" s="3" t="s">
        <v>3766</v>
      </c>
      <c r="C2132" s="3" t="s">
        <v>20</v>
      </c>
      <c r="D2132" s="3" t="s">
        <v>24</v>
      </c>
      <c r="E2132" s="3">
        <v>12</v>
      </c>
      <c r="F2132" s="3">
        <v>85</v>
      </c>
      <c r="G2132" s="3">
        <v>12979.64</v>
      </c>
      <c r="H2132" s="3">
        <v>155755.68</v>
      </c>
      <c r="I2132" s="4">
        <v>45754</v>
      </c>
      <c r="J2132" s="4">
        <v>45907</v>
      </c>
      <c r="K2132" s="3" t="s">
        <v>25</v>
      </c>
      <c r="L2132" s="5" t="s">
        <v>17</v>
      </c>
    </row>
    <row r="2133" spans="1:12" ht="14.25" customHeight="1" x14ac:dyDescent="0.3">
      <c r="A2133" s="3" t="s">
        <v>3767</v>
      </c>
      <c r="B2133" s="3" t="s">
        <v>1653</v>
      </c>
      <c r="C2133" s="3" t="s">
        <v>14</v>
      </c>
      <c r="E2133" s="3">
        <v>87</v>
      </c>
      <c r="F2133" s="3">
        <v>30</v>
      </c>
      <c r="G2133" s="3">
        <v>12390.77</v>
      </c>
      <c r="H2133" s="3">
        <v>1077996.99</v>
      </c>
      <c r="I2133" s="4">
        <v>45804</v>
      </c>
      <c r="J2133" s="4">
        <v>45911</v>
      </c>
      <c r="K2133" s="3" t="s">
        <v>54</v>
      </c>
      <c r="L2133" s="5" t="s">
        <v>33</v>
      </c>
    </row>
    <row r="2134" spans="1:12" ht="14.25" customHeight="1" x14ac:dyDescent="0.3">
      <c r="A2134" s="3" t="s">
        <v>3768</v>
      </c>
      <c r="B2134" s="3" t="s">
        <v>3769</v>
      </c>
      <c r="C2134" s="3" t="s">
        <v>14</v>
      </c>
      <c r="D2134" s="3" t="s">
        <v>41</v>
      </c>
      <c r="E2134" s="3">
        <v>40</v>
      </c>
      <c r="F2134" s="3">
        <v>46</v>
      </c>
      <c r="G2134" s="3">
        <v>1864.16</v>
      </c>
      <c r="H2134" s="3">
        <v>74566.400000000009</v>
      </c>
      <c r="I2134" s="4">
        <v>45731</v>
      </c>
      <c r="J2134" s="4">
        <v>45866</v>
      </c>
      <c r="K2134" s="3" t="s">
        <v>54</v>
      </c>
      <c r="L2134" s="5" t="s">
        <v>30</v>
      </c>
    </row>
    <row r="2135" spans="1:12" ht="14.25" customHeight="1" x14ac:dyDescent="0.3">
      <c r="A2135" s="3" t="s">
        <v>3770</v>
      </c>
      <c r="B2135" s="3" t="s">
        <v>2641</v>
      </c>
      <c r="C2135" s="3" t="s">
        <v>44</v>
      </c>
      <c r="D2135" s="3" t="s">
        <v>15</v>
      </c>
      <c r="E2135" s="3">
        <v>64</v>
      </c>
      <c r="F2135" s="3">
        <v>36</v>
      </c>
      <c r="G2135" s="3">
        <v>911.25</v>
      </c>
      <c r="H2135" s="3">
        <v>58320</v>
      </c>
      <c r="I2135" s="4">
        <v>45764</v>
      </c>
      <c r="J2135" s="4">
        <v>45873</v>
      </c>
      <c r="L2135" s="5" t="s">
        <v>33</v>
      </c>
    </row>
    <row r="2136" spans="1:12" ht="14.25" customHeight="1" x14ac:dyDescent="0.3">
      <c r="A2136" s="3" t="s">
        <v>3771</v>
      </c>
      <c r="B2136" s="3" t="s">
        <v>3772</v>
      </c>
      <c r="C2136" s="3" t="s">
        <v>44</v>
      </c>
      <c r="D2136" s="3" t="s">
        <v>41</v>
      </c>
      <c r="E2136" s="3">
        <v>174</v>
      </c>
      <c r="F2136" s="3">
        <v>57</v>
      </c>
      <c r="G2136" s="3">
        <v>5544.83</v>
      </c>
      <c r="H2136" s="3">
        <v>964800.42</v>
      </c>
      <c r="I2136" s="4">
        <v>45677</v>
      </c>
      <c r="J2136" s="4">
        <v>45909</v>
      </c>
      <c r="K2136" s="3" t="s">
        <v>54</v>
      </c>
      <c r="L2136" s="5" t="s">
        <v>58</v>
      </c>
    </row>
    <row r="2137" spans="1:12" ht="14.25" customHeight="1" x14ac:dyDescent="0.3">
      <c r="A2137" s="3" t="s">
        <v>3773</v>
      </c>
      <c r="B2137" s="3" t="s">
        <v>3774</v>
      </c>
      <c r="C2137" s="3" t="s">
        <v>28</v>
      </c>
      <c r="D2137" s="3" t="s">
        <v>53</v>
      </c>
      <c r="E2137" s="3">
        <v>103</v>
      </c>
      <c r="F2137" s="3">
        <v>95</v>
      </c>
      <c r="G2137" s="3">
        <v>4067.91</v>
      </c>
      <c r="H2137" s="3">
        <v>418994.73</v>
      </c>
      <c r="I2137" s="4">
        <v>45781</v>
      </c>
      <c r="J2137" s="4">
        <v>45858</v>
      </c>
      <c r="K2137" s="3" t="s">
        <v>54</v>
      </c>
      <c r="L2137" s="5" t="s">
        <v>33</v>
      </c>
    </row>
    <row r="2138" spans="1:12" ht="14.25" customHeight="1" x14ac:dyDescent="0.3">
      <c r="A2138" s="3" t="s">
        <v>1073</v>
      </c>
      <c r="B2138" s="3" t="s">
        <v>3775</v>
      </c>
      <c r="C2138" s="3" t="s">
        <v>28</v>
      </c>
      <c r="E2138" s="3">
        <v>118</v>
      </c>
      <c r="F2138" s="3">
        <v>93</v>
      </c>
      <c r="G2138" s="3">
        <v>3864.65</v>
      </c>
      <c r="H2138" s="3">
        <v>456028.7</v>
      </c>
      <c r="I2138" s="4">
        <v>45801</v>
      </c>
      <c r="J2138" s="4">
        <v>45862</v>
      </c>
      <c r="K2138" s="3" t="s">
        <v>54</v>
      </c>
      <c r="L2138" s="5" t="s">
        <v>58</v>
      </c>
    </row>
    <row r="2139" spans="1:12" ht="14.25" customHeight="1" x14ac:dyDescent="0.3">
      <c r="A2139" s="3" t="s">
        <v>3776</v>
      </c>
      <c r="B2139" s="3" t="s">
        <v>3777</v>
      </c>
      <c r="C2139" s="3" t="s">
        <v>44</v>
      </c>
      <c r="D2139" s="3" t="s">
        <v>53</v>
      </c>
      <c r="E2139" s="3">
        <v>30</v>
      </c>
      <c r="F2139" s="3">
        <v>26</v>
      </c>
      <c r="G2139" s="3">
        <v>612.41999999999996</v>
      </c>
      <c r="H2139" s="3">
        <v>18372.599999999999</v>
      </c>
      <c r="I2139" s="4">
        <v>45849</v>
      </c>
      <c r="J2139" s="4">
        <v>45910</v>
      </c>
      <c r="K2139" s="3" t="s">
        <v>25</v>
      </c>
      <c r="L2139" s="5" t="s">
        <v>21</v>
      </c>
    </row>
    <row r="2140" spans="1:12" ht="14.25" customHeight="1" x14ac:dyDescent="0.3">
      <c r="A2140" s="3" t="s">
        <v>3778</v>
      </c>
      <c r="B2140" s="3" t="s">
        <v>3779</v>
      </c>
      <c r="C2140" s="3" t="s">
        <v>40</v>
      </c>
      <c r="D2140" s="3" t="s">
        <v>15</v>
      </c>
      <c r="E2140" s="3">
        <v>9</v>
      </c>
      <c r="F2140" s="3">
        <v>58</v>
      </c>
      <c r="G2140" s="3">
        <v>14493.58</v>
      </c>
      <c r="H2140" s="3">
        <v>130442.22</v>
      </c>
      <c r="I2140" s="4">
        <v>45744</v>
      </c>
      <c r="J2140" s="4">
        <v>45900</v>
      </c>
      <c r="K2140" s="3" t="s">
        <v>54</v>
      </c>
      <c r="L2140" s="5" t="s">
        <v>58</v>
      </c>
    </row>
    <row r="2141" spans="1:12" ht="14.25" customHeight="1" x14ac:dyDescent="0.3">
      <c r="A2141" s="3" t="s">
        <v>806</v>
      </c>
      <c r="B2141" s="3" t="s">
        <v>3780</v>
      </c>
      <c r="C2141" s="3" t="s">
        <v>28</v>
      </c>
      <c r="D2141" s="3" t="s">
        <v>15</v>
      </c>
      <c r="E2141" s="3">
        <v>118</v>
      </c>
      <c r="F2141" s="3">
        <v>86</v>
      </c>
      <c r="G2141" s="3">
        <v>8190.41</v>
      </c>
      <c r="H2141" s="3">
        <v>966468.38</v>
      </c>
      <c r="I2141" s="4">
        <v>45801</v>
      </c>
      <c r="J2141" s="4">
        <v>45865</v>
      </c>
      <c r="K2141" s="3" t="s">
        <v>57</v>
      </c>
      <c r="L2141" s="5" t="s">
        <v>30</v>
      </c>
    </row>
    <row r="2142" spans="1:12" ht="14.25" customHeight="1" x14ac:dyDescent="0.3">
      <c r="A2142" s="3" t="s">
        <v>3781</v>
      </c>
      <c r="B2142" s="3" t="s">
        <v>3782</v>
      </c>
      <c r="C2142" s="3" t="s">
        <v>28</v>
      </c>
      <c r="D2142" s="3" t="s">
        <v>41</v>
      </c>
      <c r="E2142" s="3">
        <v>51</v>
      </c>
      <c r="F2142" s="3">
        <v>75</v>
      </c>
      <c r="G2142" s="3">
        <v>6255.18</v>
      </c>
      <c r="H2142" s="3">
        <v>319014.18</v>
      </c>
      <c r="I2142" s="4">
        <v>45819</v>
      </c>
      <c r="J2142" s="4">
        <v>45941</v>
      </c>
      <c r="K2142" s="3" t="s">
        <v>57</v>
      </c>
      <c r="L2142" s="5" t="s">
        <v>33</v>
      </c>
    </row>
    <row r="2143" spans="1:12" ht="14.25" customHeight="1" x14ac:dyDescent="0.3">
      <c r="A2143" s="3" t="s">
        <v>3783</v>
      </c>
      <c r="B2143" s="3" t="s">
        <v>2217</v>
      </c>
      <c r="C2143" s="3" t="s">
        <v>28</v>
      </c>
      <c r="D2143" s="3" t="s">
        <v>45</v>
      </c>
      <c r="E2143" s="3">
        <v>136</v>
      </c>
      <c r="F2143" s="3">
        <v>42</v>
      </c>
      <c r="G2143" s="3">
        <v>18153.89</v>
      </c>
      <c r="H2143" s="3">
        <v>2468929.04</v>
      </c>
      <c r="I2143" s="4">
        <v>45694</v>
      </c>
      <c r="J2143" s="4">
        <v>45863</v>
      </c>
      <c r="K2143" s="3" t="s">
        <v>29</v>
      </c>
      <c r="L2143" s="5" t="s">
        <v>33</v>
      </c>
    </row>
    <row r="2144" spans="1:12" ht="14.25" customHeight="1" x14ac:dyDescent="0.3">
      <c r="A2144" s="3" t="s">
        <v>3784</v>
      </c>
      <c r="B2144" s="3" t="s">
        <v>3785</v>
      </c>
      <c r="C2144" s="3" t="s">
        <v>14</v>
      </c>
      <c r="D2144" s="3" t="s">
        <v>53</v>
      </c>
      <c r="E2144" s="3">
        <v>43</v>
      </c>
      <c r="F2144" s="3">
        <v>43</v>
      </c>
      <c r="G2144" s="3">
        <v>11699.33</v>
      </c>
      <c r="H2144" s="3">
        <v>503071.19</v>
      </c>
      <c r="I2144" s="4">
        <v>45791</v>
      </c>
      <c r="J2144" s="4">
        <v>45871</v>
      </c>
      <c r="K2144" s="3" t="s">
        <v>25</v>
      </c>
      <c r="L2144" s="5" t="s">
        <v>33</v>
      </c>
    </row>
    <row r="2145" spans="1:12" ht="14.25" customHeight="1" x14ac:dyDescent="0.3">
      <c r="A2145" s="3" t="s">
        <v>3786</v>
      </c>
      <c r="B2145" s="3" t="s">
        <v>3787</v>
      </c>
      <c r="C2145" s="3" t="s">
        <v>44</v>
      </c>
      <c r="F2145" s="3">
        <v>35</v>
      </c>
      <c r="G2145" s="3">
        <v>1442.5</v>
      </c>
      <c r="I2145" s="4">
        <v>45677</v>
      </c>
      <c r="J2145" s="4">
        <v>45892</v>
      </c>
      <c r="K2145" s="3" t="s">
        <v>16</v>
      </c>
      <c r="L2145" s="5" t="s">
        <v>58</v>
      </c>
    </row>
    <row r="2146" spans="1:12" ht="14.25" customHeight="1" x14ac:dyDescent="0.3">
      <c r="A2146" s="3" t="s">
        <v>3788</v>
      </c>
      <c r="B2146" s="3" t="s">
        <v>3789</v>
      </c>
      <c r="C2146" s="3" t="s">
        <v>20</v>
      </c>
      <c r="D2146" s="3" t="s">
        <v>15</v>
      </c>
      <c r="E2146" s="3">
        <v>106</v>
      </c>
      <c r="F2146" s="3">
        <v>90</v>
      </c>
      <c r="G2146" s="3">
        <v>18236.240000000002</v>
      </c>
      <c r="H2146" s="3">
        <v>1933041.44</v>
      </c>
      <c r="I2146" s="4">
        <v>45809</v>
      </c>
      <c r="J2146" s="4">
        <v>45861</v>
      </c>
      <c r="K2146" s="3" t="s">
        <v>25</v>
      </c>
      <c r="L2146" s="5" t="s">
        <v>30</v>
      </c>
    </row>
    <row r="2147" spans="1:12" ht="14.25" customHeight="1" x14ac:dyDescent="0.3">
      <c r="A2147" s="3" t="s">
        <v>3790</v>
      </c>
      <c r="B2147" s="3" t="s">
        <v>3791</v>
      </c>
      <c r="C2147" s="3" t="s">
        <v>28</v>
      </c>
      <c r="D2147" s="3" t="s">
        <v>53</v>
      </c>
      <c r="E2147" s="3">
        <v>29</v>
      </c>
      <c r="F2147" s="3">
        <v>42</v>
      </c>
      <c r="G2147" s="3">
        <v>9754.5300000000007</v>
      </c>
      <c r="H2147" s="3">
        <v>282881.37</v>
      </c>
      <c r="I2147" s="4">
        <v>45805</v>
      </c>
      <c r="J2147" s="4">
        <v>45883</v>
      </c>
      <c r="L2147" s="5" t="s">
        <v>17</v>
      </c>
    </row>
    <row r="2148" spans="1:12" ht="14.25" customHeight="1" x14ac:dyDescent="0.3">
      <c r="A2148" s="3" t="s">
        <v>395</v>
      </c>
      <c r="B2148" s="3" t="s">
        <v>3792</v>
      </c>
      <c r="C2148" s="3" t="s">
        <v>44</v>
      </c>
      <c r="D2148" s="3" t="s">
        <v>45</v>
      </c>
      <c r="E2148" s="3">
        <v>8</v>
      </c>
      <c r="F2148" s="3">
        <v>50</v>
      </c>
      <c r="G2148" s="3">
        <v>13397.62</v>
      </c>
      <c r="H2148" s="3">
        <v>107180.96</v>
      </c>
      <c r="I2148" s="4">
        <v>45677</v>
      </c>
      <c r="J2148" s="4">
        <v>45913</v>
      </c>
      <c r="K2148" s="3" t="s">
        <v>29</v>
      </c>
      <c r="L2148" s="5" t="s">
        <v>58</v>
      </c>
    </row>
    <row r="2149" spans="1:12" ht="14.25" customHeight="1" x14ac:dyDescent="0.3">
      <c r="A2149" s="3" t="s">
        <v>3793</v>
      </c>
      <c r="B2149" s="3" t="s">
        <v>3794</v>
      </c>
      <c r="C2149" s="3" t="s">
        <v>20</v>
      </c>
      <c r="D2149" s="3" t="s">
        <v>41</v>
      </c>
      <c r="E2149" s="3">
        <v>185</v>
      </c>
      <c r="F2149" s="3">
        <v>22</v>
      </c>
      <c r="G2149" s="3">
        <v>13141.25</v>
      </c>
      <c r="H2149" s="3">
        <v>2431131.25</v>
      </c>
      <c r="I2149" s="4">
        <v>45713</v>
      </c>
      <c r="J2149" s="4">
        <v>45941</v>
      </c>
      <c r="K2149" s="3" t="s">
        <v>57</v>
      </c>
      <c r="L2149" s="5" t="s">
        <v>33</v>
      </c>
    </row>
    <row r="2150" spans="1:12" ht="14.25" customHeight="1" x14ac:dyDescent="0.3">
      <c r="A2150" s="3" t="s">
        <v>3795</v>
      </c>
      <c r="B2150" s="3" t="s">
        <v>3796</v>
      </c>
      <c r="C2150" s="3" t="s">
        <v>44</v>
      </c>
      <c r="D2150" s="3" t="s">
        <v>24</v>
      </c>
      <c r="E2150" s="3">
        <v>33</v>
      </c>
      <c r="F2150" s="3">
        <v>54</v>
      </c>
      <c r="G2150" s="3">
        <v>12540.66</v>
      </c>
      <c r="H2150" s="3">
        <v>413841.78</v>
      </c>
      <c r="I2150" s="4">
        <v>45702</v>
      </c>
      <c r="J2150" s="4">
        <v>45925</v>
      </c>
      <c r="K2150" s="3" t="s">
        <v>46</v>
      </c>
      <c r="L2150" s="5" t="s">
        <v>17</v>
      </c>
    </row>
    <row r="2151" spans="1:12" ht="14.25" customHeight="1" x14ac:dyDescent="0.3">
      <c r="A2151" s="3" t="s">
        <v>3797</v>
      </c>
      <c r="B2151" s="3" t="s">
        <v>3798</v>
      </c>
      <c r="C2151" s="3" t="s">
        <v>28</v>
      </c>
      <c r="D2151" s="3" t="s">
        <v>45</v>
      </c>
      <c r="E2151" s="3">
        <v>108</v>
      </c>
      <c r="F2151" s="3">
        <v>51</v>
      </c>
      <c r="G2151" s="3">
        <v>15410.97</v>
      </c>
      <c r="H2151" s="3">
        <v>1664384.76</v>
      </c>
      <c r="I2151" s="4">
        <v>45831</v>
      </c>
      <c r="J2151" s="4">
        <v>45886</v>
      </c>
      <c r="K2151" s="3" t="s">
        <v>25</v>
      </c>
      <c r="L2151" s="5" t="s">
        <v>30</v>
      </c>
    </row>
    <row r="2152" spans="1:12" ht="14.25" customHeight="1" x14ac:dyDescent="0.3">
      <c r="A2152" s="3" t="s">
        <v>3799</v>
      </c>
      <c r="B2152" s="3" t="s">
        <v>3800</v>
      </c>
      <c r="C2152" s="3" t="s">
        <v>20</v>
      </c>
      <c r="D2152" s="3" t="s">
        <v>15</v>
      </c>
      <c r="E2152" s="3">
        <v>155</v>
      </c>
      <c r="F2152" s="3">
        <v>83</v>
      </c>
      <c r="G2152" s="3">
        <v>11707.18</v>
      </c>
      <c r="H2152" s="3">
        <v>1814612.9</v>
      </c>
      <c r="I2152" s="4">
        <v>45736</v>
      </c>
      <c r="J2152" s="4">
        <v>45919</v>
      </c>
      <c r="L2152" s="5" t="s">
        <v>17</v>
      </c>
    </row>
    <row r="2153" spans="1:12" ht="14.25" customHeight="1" x14ac:dyDescent="0.3">
      <c r="A2153" s="3" t="s">
        <v>3801</v>
      </c>
      <c r="B2153" s="3" t="s">
        <v>3802</v>
      </c>
      <c r="C2153" s="3" t="s">
        <v>20</v>
      </c>
      <c r="E2153" s="3">
        <v>106</v>
      </c>
      <c r="F2153" s="3">
        <v>34</v>
      </c>
      <c r="G2153" s="3">
        <v>14632.01</v>
      </c>
      <c r="H2153" s="3">
        <v>1550993.06</v>
      </c>
      <c r="I2153" s="4">
        <v>45837</v>
      </c>
      <c r="J2153" s="4">
        <v>45897</v>
      </c>
      <c r="K2153" s="3" t="s">
        <v>54</v>
      </c>
      <c r="L2153" s="5" t="s">
        <v>33</v>
      </c>
    </row>
    <row r="2154" spans="1:12" ht="14.25" customHeight="1" x14ac:dyDescent="0.3">
      <c r="A2154" s="3" t="s">
        <v>3803</v>
      </c>
      <c r="B2154" s="3" t="s">
        <v>3804</v>
      </c>
      <c r="C2154" s="3" t="s">
        <v>14</v>
      </c>
      <c r="D2154" s="3" t="s">
        <v>41</v>
      </c>
      <c r="E2154" s="3">
        <v>97</v>
      </c>
      <c r="G2154" s="3">
        <v>8248.11</v>
      </c>
      <c r="H2154" s="3">
        <v>800066.67</v>
      </c>
      <c r="I2154" s="4">
        <v>45726</v>
      </c>
      <c r="J2154" s="4">
        <v>45887</v>
      </c>
      <c r="L2154" s="5" t="s">
        <v>58</v>
      </c>
    </row>
    <row r="2155" spans="1:12" ht="14.25" customHeight="1" x14ac:dyDescent="0.3">
      <c r="A2155" s="3" t="s">
        <v>3805</v>
      </c>
      <c r="B2155" s="3" t="s">
        <v>1733</v>
      </c>
      <c r="C2155" s="3" t="s">
        <v>28</v>
      </c>
      <c r="D2155" s="3" t="s">
        <v>53</v>
      </c>
      <c r="E2155" s="3">
        <v>124</v>
      </c>
      <c r="F2155" s="3">
        <v>70</v>
      </c>
      <c r="G2155" s="3">
        <v>14236.88</v>
      </c>
      <c r="H2155" s="3">
        <v>1765373.12</v>
      </c>
      <c r="I2155" s="4">
        <v>45773</v>
      </c>
      <c r="J2155" s="4">
        <v>45914</v>
      </c>
      <c r="K2155" s="3" t="s">
        <v>46</v>
      </c>
      <c r="L2155" s="5" t="s">
        <v>21</v>
      </c>
    </row>
    <row r="2156" spans="1:12" ht="14.25" customHeight="1" x14ac:dyDescent="0.3">
      <c r="A2156" s="3" t="s">
        <v>3806</v>
      </c>
      <c r="B2156" s="3" t="s">
        <v>1158</v>
      </c>
      <c r="C2156" s="3" t="s">
        <v>40</v>
      </c>
      <c r="D2156" s="3" t="s">
        <v>24</v>
      </c>
      <c r="E2156" s="3">
        <v>183</v>
      </c>
      <c r="F2156" s="3">
        <v>78</v>
      </c>
      <c r="G2156" s="3">
        <v>9192.15</v>
      </c>
      <c r="H2156" s="3">
        <v>1682163.45</v>
      </c>
      <c r="I2156" s="4">
        <v>45732</v>
      </c>
      <c r="J2156" s="4">
        <v>45870</v>
      </c>
      <c r="K2156" s="3" t="s">
        <v>54</v>
      </c>
      <c r="L2156" s="5" t="s">
        <v>58</v>
      </c>
    </row>
    <row r="2157" spans="1:12" ht="14.25" customHeight="1" x14ac:dyDescent="0.3">
      <c r="A2157" s="3" t="s">
        <v>3807</v>
      </c>
      <c r="B2157" s="3" t="s">
        <v>3808</v>
      </c>
      <c r="C2157" s="3" t="s">
        <v>14</v>
      </c>
      <c r="D2157" s="3" t="s">
        <v>45</v>
      </c>
      <c r="E2157" s="3">
        <v>12</v>
      </c>
      <c r="F2157" s="3">
        <v>62</v>
      </c>
      <c r="G2157" s="3">
        <v>17742.29</v>
      </c>
      <c r="H2157" s="3">
        <v>212907.48</v>
      </c>
      <c r="I2157" s="4">
        <v>45794</v>
      </c>
      <c r="J2157" s="4">
        <v>45913</v>
      </c>
      <c r="K2157" s="3" t="s">
        <v>25</v>
      </c>
      <c r="L2157" s="5" t="s">
        <v>17</v>
      </c>
    </row>
    <row r="2158" spans="1:12" ht="14.25" customHeight="1" x14ac:dyDescent="0.3">
      <c r="A2158" s="3" t="s">
        <v>3809</v>
      </c>
      <c r="B2158" s="3" t="s">
        <v>3810</v>
      </c>
      <c r="C2158" s="3" t="s">
        <v>44</v>
      </c>
      <c r="D2158" s="3" t="s">
        <v>53</v>
      </c>
      <c r="E2158" s="3">
        <v>148</v>
      </c>
      <c r="F2158" s="3">
        <v>43</v>
      </c>
      <c r="G2158" s="3">
        <v>9547.33</v>
      </c>
      <c r="H2158" s="3">
        <v>1413004.84</v>
      </c>
      <c r="I2158" s="4">
        <v>45677</v>
      </c>
      <c r="J2158" s="4">
        <v>45918</v>
      </c>
      <c r="K2158" s="3" t="s">
        <v>46</v>
      </c>
      <c r="L2158" s="5" t="s">
        <v>58</v>
      </c>
    </row>
    <row r="2159" spans="1:12" ht="14.25" customHeight="1" x14ac:dyDescent="0.3">
      <c r="A2159" s="3" t="s">
        <v>3811</v>
      </c>
      <c r="B2159" s="3" t="s">
        <v>1797</v>
      </c>
      <c r="C2159" s="3" t="s">
        <v>28</v>
      </c>
      <c r="D2159" s="3" t="s">
        <v>41</v>
      </c>
      <c r="E2159" s="3">
        <v>67</v>
      </c>
      <c r="F2159" s="3">
        <v>63</v>
      </c>
      <c r="G2159" s="3">
        <v>2738.21</v>
      </c>
      <c r="H2159" s="3">
        <v>183460.07</v>
      </c>
      <c r="I2159" s="4">
        <v>45672</v>
      </c>
      <c r="J2159" s="4">
        <v>45868</v>
      </c>
      <c r="K2159" s="3" t="s">
        <v>29</v>
      </c>
      <c r="L2159" s="5" t="s">
        <v>17</v>
      </c>
    </row>
    <row r="2160" spans="1:12" ht="14.25" customHeight="1" x14ac:dyDescent="0.3">
      <c r="A2160" s="3" t="s">
        <v>123</v>
      </c>
      <c r="B2160" s="3" t="s">
        <v>1114</v>
      </c>
      <c r="C2160" s="3" t="s">
        <v>40</v>
      </c>
      <c r="E2160" s="3">
        <v>92</v>
      </c>
      <c r="F2160" s="3">
        <v>87</v>
      </c>
      <c r="G2160" s="3">
        <v>4600.6000000000004</v>
      </c>
      <c r="H2160" s="3">
        <v>423255.2</v>
      </c>
      <c r="I2160" s="4">
        <v>45824</v>
      </c>
      <c r="J2160" s="4">
        <v>45921</v>
      </c>
      <c r="L2160" s="5" t="s">
        <v>58</v>
      </c>
    </row>
    <row r="2161" spans="1:12" ht="14.25" customHeight="1" x14ac:dyDescent="0.3">
      <c r="A2161" s="3" t="s">
        <v>3812</v>
      </c>
      <c r="B2161" s="3" t="s">
        <v>3813</v>
      </c>
      <c r="C2161" s="3" t="s">
        <v>14</v>
      </c>
      <c r="D2161" s="3" t="s">
        <v>45</v>
      </c>
      <c r="F2161" s="3">
        <v>21</v>
      </c>
      <c r="G2161" s="3">
        <v>7629.49</v>
      </c>
      <c r="I2161" s="4">
        <v>45693</v>
      </c>
      <c r="J2161" s="4">
        <v>45857</v>
      </c>
      <c r="K2161" s="3" t="s">
        <v>25</v>
      </c>
      <c r="L2161" s="5" t="s">
        <v>58</v>
      </c>
    </row>
    <row r="2162" spans="1:12" ht="14.25" customHeight="1" x14ac:dyDescent="0.3">
      <c r="A2162" s="3" t="s">
        <v>3814</v>
      </c>
      <c r="B2162" s="3" t="s">
        <v>3815</v>
      </c>
      <c r="C2162" s="3" t="s">
        <v>20</v>
      </c>
      <c r="D2162" s="3" t="s">
        <v>15</v>
      </c>
      <c r="E2162" s="3">
        <v>197</v>
      </c>
      <c r="F2162" s="3">
        <v>45</v>
      </c>
      <c r="G2162" s="3">
        <v>18294.8</v>
      </c>
      <c r="H2162" s="3">
        <v>3604075.6</v>
      </c>
      <c r="I2162" s="4">
        <v>45773</v>
      </c>
      <c r="J2162" s="4">
        <v>45905</v>
      </c>
      <c r="K2162" s="3" t="s">
        <v>29</v>
      </c>
      <c r="L2162" s="5" t="s">
        <v>30</v>
      </c>
    </row>
    <row r="2163" spans="1:12" ht="14.25" customHeight="1" x14ac:dyDescent="0.3">
      <c r="A2163" s="3" t="s">
        <v>3816</v>
      </c>
      <c r="B2163" s="3" t="s">
        <v>3817</v>
      </c>
      <c r="C2163" s="3" t="s">
        <v>14</v>
      </c>
      <c r="D2163" s="3" t="s">
        <v>15</v>
      </c>
      <c r="F2163" s="3">
        <v>37</v>
      </c>
      <c r="G2163" s="3">
        <v>10123.41</v>
      </c>
      <c r="I2163" s="4">
        <v>45798</v>
      </c>
      <c r="J2163" s="4">
        <v>45870</v>
      </c>
      <c r="K2163" s="3" t="s">
        <v>46</v>
      </c>
      <c r="L2163" s="5" t="s">
        <v>17</v>
      </c>
    </row>
    <row r="2164" spans="1:12" ht="14.25" customHeight="1" x14ac:dyDescent="0.3">
      <c r="A2164" s="3" t="s">
        <v>2295</v>
      </c>
      <c r="B2164" s="3" t="s">
        <v>3818</v>
      </c>
      <c r="C2164" s="3" t="s">
        <v>28</v>
      </c>
      <c r="D2164" s="3" t="s">
        <v>24</v>
      </c>
      <c r="E2164" s="3">
        <v>102</v>
      </c>
      <c r="F2164" s="3">
        <v>22</v>
      </c>
      <c r="G2164" s="3">
        <v>10858.12</v>
      </c>
      <c r="H2164" s="3">
        <v>1107528.24</v>
      </c>
      <c r="I2164" s="4">
        <v>45681</v>
      </c>
      <c r="J2164" s="4">
        <v>45859</v>
      </c>
      <c r="K2164" s="3" t="s">
        <v>57</v>
      </c>
      <c r="L2164" s="5" t="s">
        <v>33</v>
      </c>
    </row>
    <row r="2165" spans="1:12" ht="14.25" customHeight="1" x14ac:dyDescent="0.3">
      <c r="A2165" s="3" t="s">
        <v>3819</v>
      </c>
      <c r="B2165" s="3" t="s">
        <v>3820</v>
      </c>
      <c r="C2165" s="3" t="s">
        <v>20</v>
      </c>
      <c r="D2165" s="3" t="s">
        <v>53</v>
      </c>
      <c r="E2165" s="3">
        <v>14</v>
      </c>
      <c r="F2165" s="3">
        <v>27</v>
      </c>
      <c r="G2165" s="3">
        <v>5338.53</v>
      </c>
      <c r="H2165" s="3">
        <v>74739.42</v>
      </c>
      <c r="I2165" s="4">
        <v>45686</v>
      </c>
      <c r="J2165" s="4">
        <v>45874</v>
      </c>
      <c r="K2165" s="3" t="s">
        <v>57</v>
      </c>
      <c r="L2165" s="5" t="s">
        <v>17</v>
      </c>
    </row>
    <row r="2166" spans="1:12" ht="14.25" customHeight="1" x14ac:dyDescent="0.3">
      <c r="A2166" s="3" t="s">
        <v>3821</v>
      </c>
      <c r="B2166" s="3" t="s">
        <v>3822</v>
      </c>
      <c r="C2166" s="3" t="s">
        <v>40</v>
      </c>
      <c r="D2166" s="3" t="s">
        <v>15</v>
      </c>
      <c r="F2166" s="3">
        <v>97</v>
      </c>
      <c r="G2166" s="3">
        <v>18305.91</v>
      </c>
      <c r="I2166" s="4">
        <v>45702</v>
      </c>
      <c r="J2166" s="4">
        <v>45903</v>
      </c>
      <c r="K2166" s="3" t="s">
        <v>16</v>
      </c>
      <c r="L2166" s="5" t="s">
        <v>30</v>
      </c>
    </row>
    <row r="2167" spans="1:12" ht="14.25" customHeight="1" x14ac:dyDescent="0.3">
      <c r="A2167" s="3" t="s">
        <v>3823</v>
      </c>
      <c r="B2167" s="3" t="s">
        <v>3824</v>
      </c>
      <c r="C2167" s="3" t="s">
        <v>40</v>
      </c>
      <c r="D2167" s="3" t="s">
        <v>15</v>
      </c>
      <c r="E2167" s="3">
        <v>4</v>
      </c>
      <c r="F2167" s="3">
        <v>90</v>
      </c>
      <c r="G2167" s="3">
        <v>15218.22</v>
      </c>
      <c r="H2167" s="3">
        <v>60872.88</v>
      </c>
      <c r="I2167" s="4">
        <v>45780</v>
      </c>
      <c r="J2167" s="4">
        <v>45858</v>
      </c>
      <c r="K2167" s="3" t="s">
        <v>16</v>
      </c>
      <c r="L2167" s="5" t="s">
        <v>21</v>
      </c>
    </row>
    <row r="2168" spans="1:12" ht="14.25" customHeight="1" x14ac:dyDescent="0.3">
      <c r="A2168" s="3" t="s">
        <v>3825</v>
      </c>
      <c r="B2168" s="3" t="s">
        <v>136</v>
      </c>
      <c r="C2168" s="3" t="s">
        <v>20</v>
      </c>
      <c r="D2168" s="3" t="s">
        <v>41</v>
      </c>
      <c r="E2168" s="3">
        <v>22</v>
      </c>
      <c r="F2168" s="3">
        <v>67</v>
      </c>
      <c r="G2168" s="3">
        <v>1471.6</v>
      </c>
      <c r="H2168" s="3">
        <v>32375.200000000001</v>
      </c>
      <c r="I2168" s="4">
        <v>45799</v>
      </c>
      <c r="J2168" s="4">
        <v>45926</v>
      </c>
      <c r="K2168" s="3" t="s">
        <v>25</v>
      </c>
      <c r="L2168" s="5" t="s">
        <v>33</v>
      </c>
    </row>
    <row r="2169" spans="1:12" ht="14.25" customHeight="1" x14ac:dyDescent="0.3">
      <c r="A2169" s="3" t="s">
        <v>3826</v>
      </c>
      <c r="B2169" s="3" t="s">
        <v>3827</v>
      </c>
      <c r="C2169" s="3" t="s">
        <v>20</v>
      </c>
      <c r="D2169" s="3" t="s">
        <v>41</v>
      </c>
      <c r="E2169" s="3">
        <v>168</v>
      </c>
      <c r="F2169" s="3">
        <v>46</v>
      </c>
      <c r="G2169" s="3">
        <v>11336.66</v>
      </c>
      <c r="H2169" s="3">
        <v>1904558.88</v>
      </c>
      <c r="I2169" s="4">
        <v>45806</v>
      </c>
      <c r="J2169" s="4">
        <v>45860</v>
      </c>
      <c r="K2169" s="3" t="s">
        <v>46</v>
      </c>
      <c r="L2169" s="5" t="s">
        <v>17</v>
      </c>
    </row>
    <row r="2170" spans="1:12" ht="14.25" customHeight="1" x14ac:dyDescent="0.3">
      <c r="A2170" s="3" t="s">
        <v>3828</v>
      </c>
      <c r="B2170" s="3" t="s">
        <v>3829</v>
      </c>
      <c r="C2170" s="3" t="s">
        <v>40</v>
      </c>
      <c r="E2170" s="3">
        <v>70</v>
      </c>
      <c r="F2170" s="3">
        <v>66</v>
      </c>
      <c r="G2170" s="3">
        <v>18924.21</v>
      </c>
      <c r="H2170" s="3">
        <v>1324694.7</v>
      </c>
      <c r="I2170" s="4">
        <v>45682</v>
      </c>
      <c r="J2170" s="4">
        <v>45919</v>
      </c>
      <c r="L2170" s="5" t="s">
        <v>58</v>
      </c>
    </row>
    <row r="2171" spans="1:12" ht="14.25" customHeight="1" x14ac:dyDescent="0.3">
      <c r="A2171" s="3" t="s">
        <v>3830</v>
      </c>
      <c r="B2171" s="3" t="s">
        <v>3057</v>
      </c>
      <c r="C2171" s="3" t="s">
        <v>40</v>
      </c>
      <c r="D2171" s="3" t="s">
        <v>15</v>
      </c>
      <c r="E2171" s="3">
        <v>123</v>
      </c>
      <c r="F2171" s="3">
        <v>43</v>
      </c>
      <c r="G2171" s="3">
        <v>17176.48</v>
      </c>
      <c r="H2171" s="3">
        <v>2112707.04</v>
      </c>
      <c r="I2171" s="4">
        <v>45831</v>
      </c>
      <c r="J2171" s="4">
        <v>45921</v>
      </c>
      <c r="K2171" s="3" t="s">
        <v>16</v>
      </c>
      <c r="L2171" s="5" t="s">
        <v>17</v>
      </c>
    </row>
    <row r="2172" spans="1:12" ht="14.25" customHeight="1" x14ac:dyDescent="0.3">
      <c r="A2172" s="3" t="s">
        <v>1419</v>
      </c>
      <c r="B2172" s="3" t="s">
        <v>3831</v>
      </c>
      <c r="C2172" s="3" t="s">
        <v>44</v>
      </c>
      <c r="D2172" s="3" t="s">
        <v>24</v>
      </c>
      <c r="E2172" s="3">
        <v>112</v>
      </c>
      <c r="F2172" s="3">
        <v>65</v>
      </c>
      <c r="G2172" s="3">
        <v>6896.32</v>
      </c>
      <c r="H2172" s="3">
        <v>772387.83999999997</v>
      </c>
      <c r="I2172" s="4">
        <v>45819</v>
      </c>
      <c r="J2172" s="4">
        <v>45894</v>
      </c>
      <c r="K2172" s="3" t="s">
        <v>57</v>
      </c>
      <c r="L2172" s="5" t="s">
        <v>33</v>
      </c>
    </row>
    <row r="2173" spans="1:12" ht="14.25" customHeight="1" x14ac:dyDescent="0.3">
      <c r="A2173" s="3" t="s">
        <v>3832</v>
      </c>
      <c r="B2173" s="3" t="s">
        <v>3833</v>
      </c>
      <c r="C2173" s="3" t="s">
        <v>44</v>
      </c>
      <c r="D2173" s="3" t="s">
        <v>41</v>
      </c>
      <c r="E2173" s="3">
        <v>72</v>
      </c>
      <c r="F2173" s="3">
        <v>78</v>
      </c>
      <c r="G2173" s="3">
        <v>6804.15</v>
      </c>
      <c r="H2173" s="3">
        <v>489898.8</v>
      </c>
      <c r="I2173" s="4">
        <v>45686</v>
      </c>
      <c r="J2173" s="4">
        <v>45890</v>
      </c>
      <c r="K2173" s="3" t="s">
        <v>25</v>
      </c>
      <c r="L2173" s="5" t="s">
        <v>58</v>
      </c>
    </row>
    <row r="2174" spans="1:12" ht="14.25" customHeight="1" x14ac:dyDescent="0.3">
      <c r="A2174" s="3" t="s">
        <v>3834</v>
      </c>
      <c r="B2174" s="3" t="s">
        <v>3835</v>
      </c>
      <c r="C2174" s="3" t="s">
        <v>20</v>
      </c>
      <c r="D2174" s="3" t="s">
        <v>15</v>
      </c>
      <c r="E2174" s="3">
        <v>130</v>
      </c>
      <c r="F2174" s="3">
        <v>74</v>
      </c>
      <c r="G2174" s="3">
        <v>3333.33</v>
      </c>
      <c r="H2174" s="3">
        <v>433332.9</v>
      </c>
      <c r="I2174" s="4">
        <v>45722</v>
      </c>
      <c r="J2174" s="4">
        <v>45878</v>
      </c>
      <c r="L2174" s="5" t="s">
        <v>58</v>
      </c>
    </row>
    <row r="2175" spans="1:12" ht="14.25" customHeight="1" x14ac:dyDescent="0.3">
      <c r="A2175" s="3" t="s">
        <v>3836</v>
      </c>
      <c r="B2175" s="3" t="s">
        <v>3837</v>
      </c>
      <c r="C2175" s="3" t="s">
        <v>20</v>
      </c>
      <c r="D2175" s="3" t="s">
        <v>41</v>
      </c>
      <c r="E2175" s="3">
        <v>1</v>
      </c>
      <c r="F2175" s="3">
        <v>43</v>
      </c>
      <c r="G2175" s="3">
        <v>15602.08</v>
      </c>
      <c r="H2175" s="3">
        <v>15602.08</v>
      </c>
      <c r="I2175" s="4">
        <v>45692</v>
      </c>
      <c r="J2175" s="4">
        <v>45891</v>
      </c>
      <c r="K2175" s="3" t="s">
        <v>25</v>
      </c>
      <c r="L2175" s="5" t="s">
        <v>58</v>
      </c>
    </row>
    <row r="2176" spans="1:12" ht="14.25" customHeight="1" x14ac:dyDescent="0.3">
      <c r="A2176" s="3" t="s">
        <v>3838</v>
      </c>
      <c r="B2176" s="3" t="s">
        <v>3184</v>
      </c>
      <c r="C2176" s="3" t="s">
        <v>14</v>
      </c>
      <c r="D2176" s="3" t="s">
        <v>41</v>
      </c>
      <c r="E2176" s="3">
        <v>99</v>
      </c>
      <c r="F2176" s="3">
        <v>43</v>
      </c>
      <c r="G2176" s="3">
        <v>5726.01</v>
      </c>
      <c r="H2176" s="3">
        <v>566874.99</v>
      </c>
      <c r="I2176" s="4">
        <v>45702</v>
      </c>
      <c r="J2176" s="4">
        <v>45916</v>
      </c>
      <c r="K2176" s="3" t="s">
        <v>29</v>
      </c>
      <c r="L2176" s="5" t="s">
        <v>17</v>
      </c>
    </row>
    <row r="2177" spans="1:12" ht="14.25" customHeight="1" x14ac:dyDescent="0.3">
      <c r="A2177" s="3" t="s">
        <v>3839</v>
      </c>
      <c r="B2177" s="3" t="s">
        <v>3840</v>
      </c>
      <c r="C2177" s="3" t="s">
        <v>44</v>
      </c>
      <c r="D2177" s="3" t="s">
        <v>15</v>
      </c>
      <c r="E2177" s="3">
        <v>166</v>
      </c>
      <c r="F2177" s="3">
        <v>82</v>
      </c>
      <c r="G2177" s="3">
        <v>10730.65</v>
      </c>
      <c r="H2177" s="3">
        <v>1781287.9</v>
      </c>
      <c r="I2177" s="4">
        <v>45772</v>
      </c>
      <c r="J2177" s="4">
        <v>45911</v>
      </c>
      <c r="K2177" s="3" t="s">
        <v>25</v>
      </c>
      <c r="L2177" s="5" t="s">
        <v>30</v>
      </c>
    </row>
    <row r="2178" spans="1:12" ht="14.25" customHeight="1" x14ac:dyDescent="0.3">
      <c r="A2178" s="3" t="s">
        <v>3841</v>
      </c>
      <c r="B2178" s="3" t="s">
        <v>3842</v>
      </c>
      <c r="C2178" s="3" t="s">
        <v>40</v>
      </c>
      <c r="D2178" s="3" t="s">
        <v>45</v>
      </c>
      <c r="E2178" s="3">
        <v>119</v>
      </c>
      <c r="F2178" s="3">
        <v>23</v>
      </c>
      <c r="G2178" s="3">
        <v>17075.240000000002</v>
      </c>
      <c r="H2178" s="3">
        <v>2031953.56</v>
      </c>
      <c r="I2178" s="4">
        <v>45723</v>
      </c>
      <c r="J2178" s="4">
        <v>45858</v>
      </c>
      <c r="K2178" s="3" t="s">
        <v>57</v>
      </c>
      <c r="L2178" s="5" t="s">
        <v>33</v>
      </c>
    </row>
    <row r="2179" spans="1:12" ht="14.25" customHeight="1" x14ac:dyDescent="0.3">
      <c r="A2179" s="3" t="s">
        <v>3843</v>
      </c>
      <c r="B2179" s="3" t="s">
        <v>3844</v>
      </c>
      <c r="C2179" s="3" t="s">
        <v>44</v>
      </c>
      <c r="D2179" s="3" t="s">
        <v>41</v>
      </c>
      <c r="E2179" s="3">
        <v>73</v>
      </c>
      <c r="F2179" s="3">
        <v>78</v>
      </c>
      <c r="G2179" s="3">
        <v>11069.14</v>
      </c>
      <c r="H2179" s="3">
        <v>808047.22</v>
      </c>
      <c r="I2179" s="4">
        <v>45744</v>
      </c>
      <c r="J2179" s="4">
        <v>45864</v>
      </c>
      <c r="K2179" s="3" t="s">
        <v>46</v>
      </c>
      <c r="L2179" s="5" t="s">
        <v>33</v>
      </c>
    </row>
    <row r="2180" spans="1:12" ht="14.25" customHeight="1" x14ac:dyDescent="0.3">
      <c r="A2180" s="3" t="s">
        <v>3845</v>
      </c>
      <c r="B2180" s="3" t="s">
        <v>3846</v>
      </c>
      <c r="C2180" s="3" t="s">
        <v>28</v>
      </c>
      <c r="D2180" s="3" t="s">
        <v>24</v>
      </c>
      <c r="E2180" s="3">
        <v>55</v>
      </c>
      <c r="F2180" s="3">
        <v>40</v>
      </c>
      <c r="G2180" s="3">
        <v>8917.3799999999992</v>
      </c>
      <c r="H2180" s="3">
        <v>490455.9</v>
      </c>
      <c r="I2180" s="4">
        <v>45689</v>
      </c>
      <c r="J2180" s="4">
        <v>45871</v>
      </c>
      <c r="K2180" s="3" t="s">
        <v>16</v>
      </c>
      <c r="L2180" s="5" t="s">
        <v>21</v>
      </c>
    </row>
    <row r="2181" spans="1:12" ht="14.25" customHeight="1" x14ac:dyDescent="0.3">
      <c r="A2181" s="3" t="s">
        <v>3847</v>
      </c>
      <c r="B2181" s="3" t="s">
        <v>3848</v>
      </c>
      <c r="C2181" s="3" t="s">
        <v>14</v>
      </c>
      <c r="D2181" s="3" t="s">
        <v>41</v>
      </c>
      <c r="E2181" s="3">
        <v>69</v>
      </c>
      <c r="F2181" s="3">
        <v>20</v>
      </c>
      <c r="G2181" s="3">
        <v>13415.57</v>
      </c>
      <c r="H2181" s="3">
        <v>925674.33</v>
      </c>
      <c r="I2181" s="4">
        <v>45798</v>
      </c>
      <c r="J2181" s="4">
        <v>45868</v>
      </c>
      <c r="K2181" s="3" t="s">
        <v>25</v>
      </c>
      <c r="L2181" s="5" t="s">
        <v>58</v>
      </c>
    </row>
    <row r="2182" spans="1:12" ht="14.25" customHeight="1" x14ac:dyDescent="0.3">
      <c r="A2182" s="3" t="s">
        <v>3849</v>
      </c>
      <c r="B2182" s="3" t="s">
        <v>3850</v>
      </c>
      <c r="C2182" s="3" t="s">
        <v>28</v>
      </c>
      <c r="D2182" s="3" t="s">
        <v>53</v>
      </c>
      <c r="E2182" s="3">
        <v>55</v>
      </c>
      <c r="F2182" s="3">
        <v>50</v>
      </c>
      <c r="G2182" s="3">
        <v>1631.03</v>
      </c>
      <c r="H2182" s="3">
        <v>89706.65</v>
      </c>
      <c r="I2182" s="4">
        <v>45733</v>
      </c>
      <c r="J2182" s="4">
        <v>45893</v>
      </c>
      <c r="K2182" s="3" t="s">
        <v>57</v>
      </c>
      <c r="L2182" s="5" t="s">
        <v>17</v>
      </c>
    </row>
    <row r="2183" spans="1:12" ht="14.25" customHeight="1" x14ac:dyDescent="0.3">
      <c r="A2183" s="3" t="s">
        <v>3449</v>
      </c>
      <c r="B2183" s="3" t="s">
        <v>3851</v>
      </c>
      <c r="C2183" s="3" t="s">
        <v>14</v>
      </c>
      <c r="D2183" s="3" t="s">
        <v>41</v>
      </c>
      <c r="E2183" s="3">
        <v>113</v>
      </c>
      <c r="F2183" s="3">
        <v>97</v>
      </c>
      <c r="G2183" s="3">
        <v>8940.49</v>
      </c>
      <c r="H2183" s="3">
        <v>1010275.37</v>
      </c>
      <c r="I2183" s="4">
        <v>45835</v>
      </c>
      <c r="J2183" s="4">
        <v>45927</v>
      </c>
      <c r="L2183" s="5" t="s">
        <v>21</v>
      </c>
    </row>
    <row r="2184" spans="1:12" ht="14.25" customHeight="1" x14ac:dyDescent="0.3">
      <c r="A2184" s="3" t="s">
        <v>3852</v>
      </c>
      <c r="B2184" s="3" t="s">
        <v>2336</v>
      </c>
      <c r="C2184" s="3" t="s">
        <v>28</v>
      </c>
      <c r="D2184" s="3" t="s">
        <v>24</v>
      </c>
      <c r="E2184" s="3">
        <v>35</v>
      </c>
      <c r="F2184" s="3">
        <v>51</v>
      </c>
      <c r="G2184" s="3">
        <v>12849.51</v>
      </c>
      <c r="H2184" s="3">
        <v>449732.85</v>
      </c>
      <c r="I2184" s="4">
        <v>45753</v>
      </c>
      <c r="J2184" s="4">
        <v>45929</v>
      </c>
      <c r="K2184" s="3" t="s">
        <v>16</v>
      </c>
      <c r="L2184" s="5" t="s">
        <v>33</v>
      </c>
    </row>
    <row r="2185" spans="1:12" ht="14.25" customHeight="1" x14ac:dyDescent="0.3">
      <c r="A2185" s="3" t="s">
        <v>2077</v>
      </c>
      <c r="B2185" s="3" t="s">
        <v>3853</v>
      </c>
      <c r="C2185" s="3" t="s">
        <v>14</v>
      </c>
      <c r="D2185" s="3" t="s">
        <v>15</v>
      </c>
      <c r="E2185" s="3">
        <v>47</v>
      </c>
      <c r="F2185" s="3">
        <v>93</v>
      </c>
      <c r="G2185" s="3">
        <v>17506.419999999998</v>
      </c>
      <c r="H2185" s="3">
        <v>822801.73999999987</v>
      </c>
      <c r="I2185" s="4">
        <v>45723</v>
      </c>
      <c r="J2185" s="4">
        <v>45922</v>
      </c>
      <c r="K2185" s="3" t="s">
        <v>54</v>
      </c>
      <c r="L2185" s="5" t="s">
        <v>30</v>
      </c>
    </row>
    <row r="2186" spans="1:12" ht="14.25" customHeight="1" x14ac:dyDescent="0.3">
      <c r="A2186" s="3" t="s">
        <v>3854</v>
      </c>
      <c r="B2186" s="3" t="s">
        <v>3855</v>
      </c>
      <c r="C2186" s="3" t="s">
        <v>20</v>
      </c>
      <c r="D2186" s="3" t="s">
        <v>41</v>
      </c>
      <c r="E2186" s="3">
        <v>59</v>
      </c>
      <c r="F2186" s="3">
        <v>32</v>
      </c>
      <c r="G2186" s="3">
        <v>15179.78</v>
      </c>
      <c r="H2186" s="3">
        <v>895607.02</v>
      </c>
      <c r="I2186" s="4">
        <v>45767</v>
      </c>
      <c r="J2186" s="4">
        <v>45929</v>
      </c>
      <c r="K2186" s="3" t="s">
        <v>25</v>
      </c>
      <c r="L2186" s="5" t="s">
        <v>58</v>
      </c>
    </row>
    <row r="2187" spans="1:12" ht="14.25" customHeight="1" x14ac:dyDescent="0.3">
      <c r="A2187" s="3" t="s">
        <v>3856</v>
      </c>
      <c r="B2187" s="3" t="s">
        <v>3857</v>
      </c>
      <c r="C2187" s="3" t="s">
        <v>40</v>
      </c>
      <c r="D2187" s="3" t="s">
        <v>15</v>
      </c>
      <c r="E2187" s="3">
        <v>24</v>
      </c>
      <c r="F2187" s="3">
        <v>45</v>
      </c>
      <c r="G2187" s="3">
        <v>2136.0300000000002</v>
      </c>
      <c r="H2187" s="3">
        <v>51264.72</v>
      </c>
      <c r="I2187" s="4">
        <v>45718</v>
      </c>
      <c r="J2187" s="4">
        <v>45912</v>
      </c>
      <c r="K2187" s="3" t="s">
        <v>54</v>
      </c>
      <c r="L2187" s="5" t="s">
        <v>30</v>
      </c>
    </row>
    <row r="2188" spans="1:12" ht="14.25" customHeight="1" x14ac:dyDescent="0.3">
      <c r="A2188" s="3" t="s">
        <v>3858</v>
      </c>
      <c r="B2188" s="3" t="s">
        <v>3761</v>
      </c>
      <c r="C2188" s="3" t="s">
        <v>14</v>
      </c>
      <c r="D2188" s="3" t="s">
        <v>15</v>
      </c>
      <c r="E2188" s="3">
        <v>157</v>
      </c>
      <c r="F2188" s="3">
        <v>76</v>
      </c>
      <c r="G2188" s="3">
        <v>10920.39</v>
      </c>
      <c r="H2188" s="3">
        <v>1714501.23</v>
      </c>
      <c r="I2188" s="4">
        <v>45796</v>
      </c>
      <c r="J2188" s="4">
        <v>45852</v>
      </c>
      <c r="K2188" s="3" t="s">
        <v>16</v>
      </c>
      <c r="L2188" s="5" t="s">
        <v>17</v>
      </c>
    </row>
    <row r="2189" spans="1:12" ht="14.25" customHeight="1" x14ac:dyDescent="0.3">
      <c r="A2189" s="3" t="s">
        <v>3859</v>
      </c>
      <c r="B2189" s="3" t="s">
        <v>2019</v>
      </c>
      <c r="C2189" s="3" t="s">
        <v>44</v>
      </c>
      <c r="D2189" s="3" t="s">
        <v>15</v>
      </c>
      <c r="E2189" s="3">
        <v>174</v>
      </c>
      <c r="F2189" s="3">
        <v>75</v>
      </c>
      <c r="G2189" s="3">
        <v>16857.16</v>
      </c>
      <c r="H2189" s="3">
        <v>2933145.84</v>
      </c>
      <c r="I2189" s="4">
        <v>45798</v>
      </c>
      <c r="J2189" s="4">
        <v>45876</v>
      </c>
      <c r="L2189" s="5" t="s">
        <v>17</v>
      </c>
    </row>
    <row r="2190" spans="1:12" ht="14.25" customHeight="1" x14ac:dyDescent="0.3">
      <c r="A2190" s="3" t="s">
        <v>3860</v>
      </c>
      <c r="B2190" s="3" t="s">
        <v>3861</v>
      </c>
      <c r="C2190" s="3" t="s">
        <v>14</v>
      </c>
      <c r="D2190" s="3" t="s">
        <v>41</v>
      </c>
      <c r="E2190" s="3">
        <v>133</v>
      </c>
      <c r="F2190" s="3">
        <v>84</v>
      </c>
      <c r="G2190" s="3">
        <v>9880.99</v>
      </c>
      <c r="H2190" s="3">
        <v>1314171.67</v>
      </c>
      <c r="I2190" s="4">
        <v>45706</v>
      </c>
      <c r="J2190" s="4">
        <v>45902</v>
      </c>
      <c r="K2190" s="3" t="s">
        <v>57</v>
      </c>
      <c r="L2190" s="5" t="s">
        <v>58</v>
      </c>
    </row>
    <row r="2191" spans="1:12" ht="14.25" customHeight="1" x14ac:dyDescent="0.3">
      <c r="A2191" s="3" t="s">
        <v>378</v>
      </c>
      <c r="B2191" s="3" t="s">
        <v>3862</v>
      </c>
      <c r="C2191" s="3" t="s">
        <v>40</v>
      </c>
      <c r="D2191" s="3" t="s">
        <v>15</v>
      </c>
      <c r="E2191" s="3">
        <v>130</v>
      </c>
      <c r="F2191" s="3">
        <v>68</v>
      </c>
      <c r="G2191" s="3">
        <v>13081.08</v>
      </c>
      <c r="H2191" s="3">
        <v>1700540.4</v>
      </c>
      <c r="I2191" s="4">
        <v>45718</v>
      </c>
      <c r="J2191" s="4">
        <v>45856</v>
      </c>
      <c r="L2191" s="5" t="s">
        <v>17</v>
      </c>
    </row>
    <row r="2192" spans="1:12" ht="14.25" customHeight="1" x14ac:dyDescent="0.3">
      <c r="A2192" s="3" t="s">
        <v>2706</v>
      </c>
      <c r="B2192" s="3" t="s">
        <v>3863</v>
      </c>
      <c r="C2192" s="3" t="s">
        <v>20</v>
      </c>
      <c r="E2192" s="3">
        <v>177</v>
      </c>
      <c r="F2192" s="3">
        <v>21</v>
      </c>
      <c r="G2192" s="3">
        <v>16042.31</v>
      </c>
      <c r="H2192" s="3">
        <v>2839488.87</v>
      </c>
      <c r="I2192" s="4">
        <v>45824</v>
      </c>
      <c r="J2192" s="4">
        <v>45870</v>
      </c>
      <c r="K2192" s="3" t="s">
        <v>54</v>
      </c>
      <c r="L2192" s="5" t="s">
        <v>21</v>
      </c>
    </row>
    <row r="2193" spans="1:12" ht="14.25" customHeight="1" x14ac:dyDescent="0.3">
      <c r="A2193" s="3" t="s">
        <v>834</v>
      </c>
      <c r="B2193" s="3" t="s">
        <v>3864</v>
      </c>
      <c r="C2193" s="3" t="s">
        <v>44</v>
      </c>
      <c r="D2193" s="3" t="s">
        <v>45</v>
      </c>
      <c r="E2193" s="3">
        <v>187</v>
      </c>
      <c r="F2193" s="3">
        <v>55</v>
      </c>
      <c r="G2193" s="3">
        <v>7502.13</v>
      </c>
      <c r="H2193" s="3">
        <v>1402898.31</v>
      </c>
      <c r="I2193" s="4">
        <v>45768</v>
      </c>
      <c r="J2193" s="4">
        <v>45885</v>
      </c>
      <c r="K2193" s="3" t="s">
        <v>46</v>
      </c>
      <c r="L2193" s="5" t="s">
        <v>21</v>
      </c>
    </row>
    <row r="2194" spans="1:12" ht="14.25" customHeight="1" x14ac:dyDescent="0.3">
      <c r="A2194" s="3" t="s">
        <v>3367</v>
      </c>
      <c r="B2194" s="3" t="s">
        <v>3865</v>
      </c>
      <c r="C2194" s="3" t="s">
        <v>20</v>
      </c>
      <c r="D2194" s="3" t="s">
        <v>45</v>
      </c>
      <c r="E2194" s="3">
        <v>187</v>
      </c>
      <c r="F2194" s="3">
        <v>39</v>
      </c>
      <c r="G2194" s="3">
        <v>5170.78</v>
      </c>
      <c r="H2194" s="3">
        <v>966935.86</v>
      </c>
      <c r="I2194" s="4">
        <v>45738</v>
      </c>
      <c r="J2194" s="4">
        <v>45860</v>
      </c>
      <c r="K2194" s="3" t="s">
        <v>46</v>
      </c>
      <c r="L2194" s="5" t="s">
        <v>17</v>
      </c>
    </row>
    <row r="2195" spans="1:12" ht="14.25" customHeight="1" x14ac:dyDescent="0.3">
      <c r="A2195" s="3" t="s">
        <v>3866</v>
      </c>
      <c r="B2195" s="3" t="s">
        <v>3867</v>
      </c>
      <c r="C2195" s="3" t="s">
        <v>44</v>
      </c>
      <c r="D2195" s="3" t="s">
        <v>15</v>
      </c>
      <c r="F2195" s="3">
        <v>87</v>
      </c>
      <c r="G2195" s="3">
        <v>8077.75</v>
      </c>
      <c r="I2195" s="4">
        <v>45803</v>
      </c>
      <c r="J2195" s="4">
        <v>45872</v>
      </c>
      <c r="K2195" s="3" t="s">
        <v>16</v>
      </c>
      <c r="L2195" s="5" t="s">
        <v>21</v>
      </c>
    </row>
    <row r="2196" spans="1:12" ht="14.25" customHeight="1" x14ac:dyDescent="0.3">
      <c r="A2196" s="3" t="s">
        <v>3868</v>
      </c>
      <c r="B2196" s="3" t="s">
        <v>3869</v>
      </c>
      <c r="C2196" s="3" t="s">
        <v>14</v>
      </c>
      <c r="D2196" s="3" t="s">
        <v>53</v>
      </c>
      <c r="E2196" s="3">
        <v>169</v>
      </c>
      <c r="F2196" s="3">
        <v>34</v>
      </c>
      <c r="G2196" s="3">
        <v>15425.3</v>
      </c>
      <c r="H2196" s="3">
        <v>2606875.7000000002</v>
      </c>
      <c r="I2196" s="4">
        <v>45762</v>
      </c>
      <c r="J2196" s="4">
        <v>45853</v>
      </c>
      <c r="K2196" s="3" t="s">
        <v>54</v>
      </c>
      <c r="L2196" s="5" t="s">
        <v>21</v>
      </c>
    </row>
    <row r="2197" spans="1:12" ht="14.25" customHeight="1" x14ac:dyDescent="0.3">
      <c r="A2197" s="3" t="s">
        <v>3870</v>
      </c>
      <c r="B2197" s="3" t="s">
        <v>3871</v>
      </c>
      <c r="C2197" s="3" t="s">
        <v>28</v>
      </c>
      <c r="D2197" s="3" t="s">
        <v>53</v>
      </c>
      <c r="E2197" s="3">
        <v>147</v>
      </c>
      <c r="F2197" s="3">
        <v>43</v>
      </c>
      <c r="G2197" s="3">
        <v>19787.52</v>
      </c>
      <c r="H2197" s="3">
        <v>2908765.44</v>
      </c>
      <c r="I2197" s="4">
        <v>45700</v>
      </c>
      <c r="J2197" s="4">
        <v>45942</v>
      </c>
      <c r="K2197" s="3" t="s">
        <v>57</v>
      </c>
      <c r="L2197" s="5" t="s">
        <v>21</v>
      </c>
    </row>
    <row r="2198" spans="1:12" ht="14.25" customHeight="1" x14ac:dyDescent="0.3">
      <c r="A2198" s="3" t="s">
        <v>3872</v>
      </c>
      <c r="B2198" s="3" t="s">
        <v>2350</v>
      </c>
      <c r="C2198" s="3" t="s">
        <v>44</v>
      </c>
      <c r="D2198" s="3" t="s">
        <v>45</v>
      </c>
      <c r="F2198" s="3">
        <v>84</v>
      </c>
      <c r="G2198" s="3">
        <v>6448.63</v>
      </c>
      <c r="I2198" s="4">
        <v>45819</v>
      </c>
      <c r="J2198" s="4">
        <v>45872</v>
      </c>
      <c r="K2198" s="3" t="s">
        <v>46</v>
      </c>
      <c r="L2198" s="5" t="s">
        <v>33</v>
      </c>
    </row>
    <row r="2199" spans="1:12" ht="14.25" customHeight="1" x14ac:dyDescent="0.3">
      <c r="A2199" s="3" t="s">
        <v>3873</v>
      </c>
      <c r="B2199" s="3" t="s">
        <v>3874</v>
      </c>
      <c r="C2199" s="3" t="s">
        <v>20</v>
      </c>
      <c r="D2199" s="3" t="s">
        <v>15</v>
      </c>
      <c r="E2199" s="3">
        <v>144</v>
      </c>
      <c r="F2199" s="3">
        <v>80</v>
      </c>
      <c r="G2199" s="3">
        <v>4196.4799999999996</v>
      </c>
      <c r="H2199" s="3">
        <v>604293.11999999988</v>
      </c>
      <c r="I2199" s="4">
        <v>45685</v>
      </c>
      <c r="J2199" s="4">
        <v>45908</v>
      </c>
      <c r="K2199" s="3" t="s">
        <v>54</v>
      </c>
      <c r="L2199" s="5" t="s">
        <v>17</v>
      </c>
    </row>
    <row r="2200" spans="1:12" ht="14.25" customHeight="1" x14ac:dyDescent="0.3">
      <c r="A2200" s="3" t="s">
        <v>3875</v>
      </c>
      <c r="B2200" s="3" t="s">
        <v>3876</v>
      </c>
      <c r="C2200" s="3" t="s">
        <v>28</v>
      </c>
      <c r="D2200" s="3" t="s">
        <v>53</v>
      </c>
      <c r="E2200" s="3">
        <v>185</v>
      </c>
      <c r="G2200" s="3">
        <v>3823.32</v>
      </c>
      <c r="H2200" s="3">
        <v>707314.20000000007</v>
      </c>
      <c r="I2200" s="4">
        <v>45823</v>
      </c>
      <c r="J2200" s="4">
        <v>45931</v>
      </c>
      <c r="K2200" s="3" t="s">
        <v>25</v>
      </c>
      <c r="L2200" s="5" t="s">
        <v>33</v>
      </c>
    </row>
    <row r="2201" spans="1:12" ht="14.25" customHeight="1" x14ac:dyDescent="0.3">
      <c r="A2201" s="3" t="s">
        <v>3877</v>
      </c>
      <c r="B2201" s="3" t="s">
        <v>3878</v>
      </c>
      <c r="C2201" s="3" t="s">
        <v>14</v>
      </c>
      <c r="E2201" s="3">
        <v>158</v>
      </c>
      <c r="F2201" s="3">
        <v>51</v>
      </c>
      <c r="G2201" s="3">
        <v>11095.87</v>
      </c>
      <c r="H2201" s="3">
        <v>1753147.46</v>
      </c>
      <c r="I2201" s="4">
        <v>45846</v>
      </c>
      <c r="J2201" s="4">
        <v>45917</v>
      </c>
      <c r="K2201" s="3" t="s">
        <v>57</v>
      </c>
      <c r="L2201" s="5" t="s">
        <v>21</v>
      </c>
    </row>
    <row r="2202" spans="1:12" ht="14.25" customHeight="1" x14ac:dyDescent="0.3">
      <c r="A2202" s="3" t="s">
        <v>2955</v>
      </c>
      <c r="B2202" s="3" t="s">
        <v>2652</v>
      </c>
      <c r="C2202" s="3" t="s">
        <v>40</v>
      </c>
      <c r="D2202" s="3" t="s">
        <v>45</v>
      </c>
      <c r="E2202" s="3">
        <v>180</v>
      </c>
      <c r="F2202" s="3">
        <v>80</v>
      </c>
      <c r="G2202" s="3">
        <v>7078.56</v>
      </c>
      <c r="H2202" s="3">
        <v>1274140.8</v>
      </c>
      <c r="I2202" s="4">
        <v>45847</v>
      </c>
      <c r="J2202" s="4">
        <v>45870</v>
      </c>
      <c r="K2202" s="3" t="s">
        <v>29</v>
      </c>
      <c r="L2202" s="5" t="s">
        <v>33</v>
      </c>
    </row>
    <row r="2203" spans="1:12" ht="14.25" customHeight="1" x14ac:dyDescent="0.3">
      <c r="A2203" s="3" t="s">
        <v>1419</v>
      </c>
      <c r="B2203" s="3" t="s">
        <v>3879</v>
      </c>
      <c r="C2203" s="3" t="s">
        <v>20</v>
      </c>
      <c r="D2203" s="3" t="s">
        <v>24</v>
      </c>
      <c r="E2203" s="3">
        <v>51</v>
      </c>
      <c r="F2203" s="3">
        <v>50</v>
      </c>
      <c r="G2203" s="3">
        <v>2895.95</v>
      </c>
      <c r="H2203" s="3">
        <v>147693.45000000001</v>
      </c>
      <c r="I2203" s="4">
        <v>45753</v>
      </c>
      <c r="J2203" s="4">
        <v>45871</v>
      </c>
      <c r="L2203" s="5" t="s">
        <v>21</v>
      </c>
    </row>
    <row r="2204" spans="1:12" ht="14.25" customHeight="1" x14ac:dyDescent="0.3">
      <c r="A2204" s="3" t="s">
        <v>3880</v>
      </c>
      <c r="B2204" s="3" t="s">
        <v>3881</v>
      </c>
      <c r="C2204" s="3" t="s">
        <v>40</v>
      </c>
      <c r="D2204" s="3" t="s">
        <v>15</v>
      </c>
      <c r="E2204" s="3">
        <v>118</v>
      </c>
      <c r="F2204" s="3">
        <v>36</v>
      </c>
      <c r="G2204" s="3">
        <v>10275.9</v>
      </c>
      <c r="H2204" s="3">
        <v>1212556.2</v>
      </c>
      <c r="I2204" s="4">
        <v>45695</v>
      </c>
      <c r="J2204" s="4">
        <v>45940</v>
      </c>
      <c r="K2204" s="3" t="s">
        <v>29</v>
      </c>
      <c r="L2204" s="5" t="s">
        <v>33</v>
      </c>
    </row>
    <row r="2205" spans="1:12" ht="14.25" customHeight="1" x14ac:dyDescent="0.3">
      <c r="A2205" s="3" t="s">
        <v>2096</v>
      </c>
      <c r="B2205" s="3" t="s">
        <v>3882</v>
      </c>
      <c r="C2205" s="3" t="s">
        <v>28</v>
      </c>
      <c r="D2205" s="3" t="s">
        <v>24</v>
      </c>
      <c r="E2205" s="3">
        <v>104</v>
      </c>
      <c r="F2205" s="3">
        <v>41</v>
      </c>
      <c r="G2205" s="3">
        <v>13526.87</v>
      </c>
      <c r="H2205" s="3">
        <v>1406794.48</v>
      </c>
      <c r="I2205" s="4">
        <v>45705</v>
      </c>
      <c r="J2205" s="4">
        <v>45861</v>
      </c>
      <c r="K2205" s="3" t="s">
        <v>25</v>
      </c>
      <c r="L2205" s="5" t="s">
        <v>17</v>
      </c>
    </row>
    <row r="2206" spans="1:12" ht="14.25" customHeight="1" x14ac:dyDescent="0.3">
      <c r="A2206" s="3" t="s">
        <v>3883</v>
      </c>
      <c r="B2206" s="3" t="s">
        <v>3884</v>
      </c>
      <c r="C2206" s="3" t="s">
        <v>40</v>
      </c>
      <c r="D2206" s="3" t="s">
        <v>45</v>
      </c>
      <c r="E2206" s="3">
        <v>114</v>
      </c>
      <c r="F2206" s="3">
        <v>46</v>
      </c>
      <c r="G2206" s="3">
        <v>6619.96</v>
      </c>
      <c r="H2206" s="3">
        <v>754675.44000000006</v>
      </c>
      <c r="I2206" s="4">
        <v>45792</v>
      </c>
      <c r="J2206" s="4">
        <v>45881</v>
      </c>
      <c r="K2206" s="3" t="s">
        <v>54</v>
      </c>
      <c r="L2206" s="5" t="s">
        <v>21</v>
      </c>
    </row>
    <row r="2207" spans="1:12" ht="14.25" customHeight="1" x14ac:dyDescent="0.3">
      <c r="A2207" s="3" t="s">
        <v>3885</v>
      </c>
      <c r="B2207" s="3" t="s">
        <v>687</v>
      </c>
      <c r="C2207" s="3" t="s">
        <v>14</v>
      </c>
      <c r="D2207" s="3" t="s">
        <v>41</v>
      </c>
      <c r="E2207" s="3">
        <v>131</v>
      </c>
      <c r="F2207" s="3">
        <v>99</v>
      </c>
      <c r="G2207" s="3">
        <v>10912</v>
      </c>
      <c r="H2207" s="3">
        <v>1429472</v>
      </c>
      <c r="I2207" s="4">
        <v>45770</v>
      </c>
      <c r="J2207" s="4">
        <v>45860</v>
      </c>
      <c r="K2207" s="3" t="s">
        <v>29</v>
      </c>
      <c r="L2207" s="5" t="s">
        <v>33</v>
      </c>
    </row>
    <row r="2208" spans="1:12" ht="14.25" customHeight="1" x14ac:dyDescent="0.3">
      <c r="A2208" s="3" t="s">
        <v>3886</v>
      </c>
      <c r="B2208" s="3" t="s">
        <v>2107</v>
      </c>
      <c r="C2208" s="3" t="s">
        <v>14</v>
      </c>
      <c r="D2208" s="3" t="s">
        <v>53</v>
      </c>
      <c r="E2208" s="3">
        <v>146</v>
      </c>
      <c r="F2208" s="3">
        <v>64</v>
      </c>
      <c r="G2208" s="3">
        <v>14348.54</v>
      </c>
      <c r="H2208" s="3">
        <v>2094886.84</v>
      </c>
      <c r="I2208" s="4">
        <v>45788</v>
      </c>
      <c r="J2208" s="4">
        <v>45919</v>
      </c>
      <c r="L2208" s="5" t="s">
        <v>17</v>
      </c>
    </row>
    <row r="2209" spans="1:12" ht="14.25" customHeight="1" x14ac:dyDescent="0.3">
      <c r="A2209" s="3" t="s">
        <v>3887</v>
      </c>
      <c r="B2209" s="3" t="s">
        <v>3888</v>
      </c>
      <c r="C2209" s="3" t="s">
        <v>28</v>
      </c>
      <c r="D2209" s="3" t="s">
        <v>53</v>
      </c>
      <c r="E2209" s="3">
        <v>57</v>
      </c>
      <c r="F2209" s="3">
        <v>82</v>
      </c>
      <c r="G2209" s="3">
        <v>14104.65</v>
      </c>
      <c r="H2209" s="3">
        <v>803965.04999999993</v>
      </c>
      <c r="I2209" s="4">
        <v>45830</v>
      </c>
      <c r="J2209" s="4">
        <v>45913</v>
      </c>
      <c r="L2209" s="5" t="s">
        <v>58</v>
      </c>
    </row>
    <row r="2210" spans="1:12" ht="14.25" customHeight="1" x14ac:dyDescent="0.3">
      <c r="A2210" s="3" t="s">
        <v>995</v>
      </c>
      <c r="B2210" s="3" t="s">
        <v>3889</v>
      </c>
      <c r="C2210" s="3" t="s">
        <v>20</v>
      </c>
      <c r="D2210" s="3" t="s">
        <v>45</v>
      </c>
      <c r="E2210" s="3">
        <v>171</v>
      </c>
      <c r="F2210" s="3">
        <v>62</v>
      </c>
      <c r="G2210" s="3">
        <v>16999.52</v>
      </c>
      <c r="H2210" s="3">
        <v>2906917.92</v>
      </c>
      <c r="I2210" s="4">
        <v>45770</v>
      </c>
      <c r="J2210" s="4">
        <v>45919</v>
      </c>
      <c r="K2210" s="3" t="s">
        <v>46</v>
      </c>
      <c r="L2210" s="5" t="s">
        <v>33</v>
      </c>
    </row>
    <row r="2211" spans="1:12" ht="14.25" customHeight="1" x14ac:dyDescent="0.3">
      <c r="A2211" s="3" t="s">
        <v>3890</v>
      </c>
      <c r="B2211" s="3" t="s">
        <v>970</v>
      </c>
      <c r="C2211" s="3" t="s">
        <v>28</v>
      </c>
      <c r="D2211" s="3" t="s">
        <v>41</v>
      </c>
      <c r="E2211" s="3">
        <v>167</v>
      </c>
      <c r="F2211" s="3">
        <v>57</v>
      </c>
      <c r="G2211" s="3">
        <v>3125.24</v>
      </c>
      <c r="H2211" s="3">
        <v>521915.08</v>
      </c>
      <c r="I2211" s="4">
        <v>45817</v>
      </c>
      <c r="J2211" s="4">
        <v>45893</v>
      </c>
      <c r="K2211" s="3" t="s">
        <v>54</v>
      </c>
      <c r="L2211" s="5" t="s">
        <v>30</v>
      </c>
    </row>
    <row r="2212" spans="1:12" ht="14.25" customHeight="1" x14ac:dyDescent="0.3">
      <c r="A2212" s="3" t="s">
        <v>3891</v>
      </c>
      <c r="B2212" s="3" t="s">
        <v>663</v>
      </c>
      <c r="C2212" s="3" t="s">
        <v>28</v>
      </c>
      <c r="D2212" s="3" t="s">
        <v>41</v>
      </c>
      <c r="E2212" s="3">
        <v>188</v>
      </c>
      <c r="F2212" s="3">
        <v>99</v>
      </c>
      <c r="G2212" s="3">
        <v>18023.11</v>
      </c>
      <c r="H2212" s="3">
        <v>3388344.68</v>
      </c>
      <c r="I2212" s="4">
        <v>45744</v>
      </c>
      <c r="J2212" s="4">
        <v>45941</v>
      </c>
      <c r="K2212" s="3" t="s">
        <v>57</v>
      </c>
      <c r="L2212" s="5" t="s">
        <v>17</v>
      </c>
    </row>
    <row r="2213" spans="1:12" ht="14.25" customHeight="1" x14ac:dyDescent="0.3">
      <c r="A2213" s="3" t="s">
        <v>3892</v>
      </c>
      <c r="B2213" s="3" t="s">
        <v>3893</v>
      </c>
      <c r="C2213" s="3" t="s">
        <v>20</v>
      </c>
      <c r="D2213" s="3" t="s">
        <v>45</v>
      </c>
      <c r="E2213" s="3">
        <v>105</v>
      </c>
      <c r="F2213" s="3">
        <v>91</v>
      </c>
      <c r="G2213" s="3">
        <v>2034.95</v>
      </c>
      <c r="H2213" s="3">
        <v>213669.75</v>
      </c>
      <c r="I2213" s="4">
        <v>45679</v>
      </c>
      <c r="J2213" s="4">
        <v>45856</v>
      </c>
      <c r="K2213" s="3" t="s">
        <v>57</v>
      </c>
      <c r="L2213" s="5" t="s">
        <v>30</v>
      </c>
    </row>
    <row r="2214" spans="1:12" ht="14.25" customHeight="1" x14ac:dyDescent="0.3">
      <c r="A2214" s="3" t="s">
        <v>3894</v>
      </c>
      <c r="B2214" s="3" t="s">
        <v>3895</v>
      </c>
      <c r="C2214" s="3" t="s">
        <v>40</v>
      </c>
      <c r="D2214" s="3" t="s">
        <v>24</v>
      </c>
      <c r="E2214" s="3">
        <v>56</v>
      </c>
      <c r="F2214" s="3">
        <v>86</v>
      </c>
      <c r="G2214" s="3">
        <v>7287.2</v>
      </c>
      <c r="H2214" s="3">
        <v>408083.20000000001</v>
      </c>
      <c r="I2214" s="4">
        <v>45781</v>
      </c>
      <c r="J2214" s="4">
        <v>45889</v>
      </c>
      <c r="K2214" s="3" t="s">
        <v>29</v>
      </c>
      <c r="L2214" s="5" t="s">
        <v>33</v>
      </c>
    </row>
    <row r="2215" spans="1:12" ht="14.25" customHeight="1" x14ac:dyDescent="0.3">
      <c r="A2215" s="3" t="s">
        <v>3896</v>
      </c>
      <c r="B2215" s="3" t="s">
        <v>3897</v>
      </c>
      <c r="C2215" s="3" t="s">
        <v>44</v>
      </c>
      <c r="D2215" s="3" t="s">
        <v>45</v>
      </c>
      <c r="E2215" s="3">
        <v>6</v>
      </c>
      <c r="F2215" s="3">
        <v>28</v>
      </c>
      <c r="G2215" s="3">
        <v>13693.34</v>
      </c>
      <c r="H2215" s="3">
        <v>82160.040000000008</v>
      </c>
      <c r="I2215" s="4">
        <v>45717</v>
      </c>
      <c r="J2215" s="4">
        <v>45910</v>
      </c>
      <c r="K2215" s="3" t="s">
        <v>29</v>
      </c>
      <c r="L2215" s="5" t="s">
        <v>17</v>
      </c>
    </row>
    <row r="2216" spans="1:12" ht="14.25" customHeight="1" x14ac:dyDescent="0.3">
      <c r="A2216" s="3" t="s">
        <v>181</v>
      </c>
      <c r="B2216" s="3" t="s">
        <v>3898</v>
      </c>
      <c r="C2216" s="3" t="s">
        <v>14</v>
      </c>
      <c r="D2216" s="3" t="s">
        <v>41</v>
      </c>
      <c r="E2216" s="3">
        <v>103</v>
      </c>
      <c r="F2216" s="3">
        <v>80</v>
      </c>
      <c r="G2216" s="3">
        <v>11244.95</v>
      </c>
      <c r="H2216" s="3">
        <v>1158229.8500000001</v>
      </c>
      <c r="I2216" s="4">
        <v>45721</v>
      </c>
      <c r="J2216" s="4">
        <v>45887</v>
      </c>
      <c r="K2216" s="3" t="s">
        <v>57</v>
      </c>
      <c r="L2216" s="5" t="s">
        <v>58</v>
      </c>
    </row>
    <row r="2217" spans="1:12" ht="14.25" customHeight="1" x14ac:dyDescent="0.3">
      <c r="A2217" s="3" t="s">
        <v>2421</v>
      </c>
      <c r="B2217" s="3" t="s">
        <v>3899</v>
      </c>
      <c r="C2217" s="3" t="s">
        <v>14</v>
      </c>
      <c r="D2217" s="3" t="s">
        <v>45</v>
      </c>
      <c r="E2217" s="3">
        <v>30</v>
      </c>
      <c r="F2217" s="3">
        <v>52</v>
      </c>
      <c r="G2217" s="3">
        <v>17902.64</v>
      </c>
      <c r="H2217" s="3">
        <v>537079.19999999995</v>
      </c>
      <c r="I2217" s="4">
        <v>45762</v>
      </c>
      <c r="J2217" s="4">
        <v>45857</v>
      </c>
      <c r="K2217" s="3" t="s">
        <v>16</v>
      </c>
      <c r="L2217" s="5" t="s">
        <v>21</v>
      </c>
    </row>
    <row r="2218" spans="1:12" ht="14.25" customHeight="1" x14ac:dyDescent="0.3">
      <c r="A2218" s="3" t="s">
        <v>3900</v>
      </c>
      <c r="B2218" s="3" t="s">
        <v>1635</v>
      </c>
      <c r="C2218" s="3" t="s">
        <v>40</v>
      </c>
      <c r="E2218" s="3">
        <v>160</v>
      </c>
      <c r="F2218" s="3">
        <v>26</v>
      </c>
      <c r="G2218" s="3">
        <v>13014.79</v>
      </c>
      <c r="H2218" s="3">
        <v>2082366.4</v>
      </c>
      <c r="I2218" s="4">
        <v>45753</v>
      </c>
      <c r="J2218" s="4">
        <v>45907</v>
      </c>
      <c r="K2218" s="3" t="s">
        <v>46</v>
      </c>
      <c r="L2218" s="5" t="s">
        <v>33</v>
      </c>
    </row>
    <row r="2219" spans="1:12" ht="14.25" customHeight="1" x14ac:dyDescent="0.3">
      <c r="A2219" s="3" t="s">
        <v>3901</v>
      </c>
      <c r="B2219" s="3" t="s">
        <v>3902</v>
      </c>
      <c r="C2219" s="3" t="s">
        <v>40</v>
      </c>
      <c r="D2219" s="3" t="s">
        <v>45</v>
      </c>
      <c r="E2219" s="3">
        <v>175</v>
      </c>
      <c r="F2219" s="3">
        <v>66</v>
      </c>
      <c r="G2219" s="3">
        <v>11221.87</v>
      </c>
      <c r="H2219" s="3">
        <v>1963827.25</v>
      </c>
      <c r="I2219" s="4">
        <v>45673</v>
      </c>
      <c r="J2219" s="4">
        <v>45910</v>
      </c>
      <c r="K2219" s="3" t="s">
        <v>16</v>
      </c>
      <c r="L2219" s="5" t="s">
        <v>33</v>
      </c>
    </row>
    <row r="2220" spans="1:12" ht="14.25" customHeight="1" x14ac:dyDescent="0.3">
      <c r="A2220" s="3" t="s">
        <v>3903</v>
      </c>
      <c r="B2220" s="3" t="s">
        <v>734</v>
      </c>
      <c r="C2220" s="3" t="s">
        <v>28</v>
      </c>
      <c r="D2220" s="3" t="s">
        <v>15</v>
      </c>
      <c r="E2220" s="3">
        <v>18</v>
      </c>
      <c r="F2220" s="3">
        <v>25</v>
      </c>
      <c r="G2220" s="3">
        <v>13808.29</v>
      </c>
      <c r="H2220" s="3">
        <v>248549.22</v>
      </c>
      <c r="I2220" s="4">
        <v>45707</v>
      </c>
      <c r="J2220" s="4">
        <v>45915</v>
      </c>
      <c r="K2220" s="3" t="s">
        <v>16</v>
      </c>
      <c r="L2220" s="5" t="s">
        <v>33</v>
      </c>
    </row>
    <row r="2221" spans="1:12" ht="14.25" customHeight="1" x14ac:dyDescent="0.3">
      <c r="A2221" s="3" t="s">
        <v>3904</v>
      </c>
      <c r="B2221" s="3" t="s">
        <v>3905</v>
      </c>
      <c r="C2221" s="3" t="s">
        <v>20</v>
      </c>
      <c r="D2221" s="3" t="s">
        <v>53</v>
      </c>
      <c r="E2221" s="3">
        <v>49</v>
      </c>
      <c r="F2221" s="3">
        <v>31</v>
      </c>
      <c r="G2221" s="3">
        <v>11469.53</v>
      </c>
      <c r="H2221" s="3">
        <v>562006.97000000009</v>
      </c>
      <c r="I2221" s="4">
        <v>45741</v>
      </c>
      <c r="J2221" s="4">
        <v>45852</v>
      </c>
      <c r="K2221" s="3" t="s">
        <v>54</v>
      </c>
      <c r="L2221" s="5" t="s">
        <v>17</v>
      </c>
    </row>
    <row r="2222" spans="1:12" ht="14.25" customHeight="1" x14ac:dyDescent="0.3">
      <c r="A2222" s="3" t="s">
        <v>3906</v>
      </c>
      <c r="B2222" s="3" t="s">
        <v>3907</v>
      </c>
      <c r="C2222" s="3" t="s">
        <v>28</v>
      </c>
      <c r="D2222" s="3" t="s">
        <v>53</v>
      </c>
      <c r="E2222" s="3">
        <v>196</v>
      </c>
      <c r="F2222" s="3">
        <v>78</v>
      </c>
      <c r="G2222" s="3">
        <v>13408.74</v>
      </c>
      <c r="H2222" s="3">
        <v>2628113.04</v>
      </c>
      <c r="I2222" s="4">
        <v>45762</v>
      </c>
      <c r="J2222" s="4">
        <v>45917</v>
      </c>
      <c r="K2222" s="3" t="s">
        <v>29</v>
      </c>
      <c r="L2222" s="5" t="s">
        <v>58</v>
      </c>
    </row>
    <row r="2223" spans="1:12" ht="14.25" customHeight="1" x14ac:dyDescent="0.3">
      <c r="A2223" s="3" t="s">
        <v>700</v>
      </c>
      <c r="B2223" s="3" t="s">
        <v>3804</v>
      </c>
      <c r="C2223" s="3" t="s">
        <v>14</v>
      </c>
      <c r="D2223" s="3" t="s">
        <v>53</v>
      </c>
      <c r="E2223" s="3">
        <v>182</v>
      </c>
      <c r="F2223" s="3">
        <v>76</v>
      </c>
      <c r="G2223" s="3">
        <v>11962.48</v>
      </c>
      <c r="H2223" s="3">
        <v>2177171.36</v>
      </c>
      <c r="I2223" s="4">
        <v>45673</v>
      </c>
      <c r="J2223" s="4">
        <v>45883</v>
      </c>
      <c r="K2223" s="3" t="s">
        <v>46</v>
      </c>
      <c r="L2223" s="5" t="s">
        <v>30</v>
      </c>
    </row>
    <row r="2224" spans="1:12" ht="14.25" customHeight="1" x14ac:dyDescent="0.3">
      <c r="A2224" s="3" t="s">
        <v>3908</v>
      </c>
      <c r="B2224" s="3" t="s">
        <v>3909</v>
      </c>
      <c r="C2224" s="3" t="s">
        <v>44</v>
      </c>
      <c r="D2224" s="3" t="s">
        <v>45</v>
      </c>
      <c r="E2224" s="3">
        <v>54</v>
      </c>
      <c r="F2224" s="3">
        <v>64</v>
      </c>
      <c r="G2224" s="3">
        <v>5120.24</v>
      </c>
      <c r="H2224" s="3">
        <v>276492.96000000002</v>
      </c>
      <c r="I2224" s="4">
        <v>45834</v>
      </c>
      <c r="J2224" s="4">
        <v>45942</v>
      </c>
      <c r="K2224" s="3" t="s">
        <v>25</v>
      </c>
      <c r="L2224" s="5" t="s">
        <v>58</v>
      </c>
    </row>
    <row r="2225" spans="1:12" ht="14.25" customHeight="1" x14ac:dyDescent="0.3">
      <c r="A2225" s="3" t="s">
        <v>3910</v>
      </c>
      <c r="B2225" s="3" t="s">
        <v>267</v>
      </c>
      <c r="C2225" s="3" t="s">
        <v>44</v>
      </c>
      <c r="D2225" s="3" t="s">
        <v>53</v>
      </c>
      <c r="E2225" s="3">
        <v>20</v>
      </c>
      <c r="F2225" s="3">
        <v>71</v>
      </c>
      <c r="G2225" s="3">
        <v>10890.95</v>
      </c>
      <c r="H2225" s="3">
        <v>217819</v>
      </c>
      <c r="I2225" s="4">
        <v>45694</v>
      </c>
      <c r="J2225" s="4">
        <v>45928</v>
      </c>
      <c r="K2225" s="3" t="s">
        <v>46</v>
      </c>
      <c r="L2225" s="5" t="s">
        <v>58</v>
      </c>
    </row>
    <row r="2226" spans="1:12" ht="14.25" customHeight="1" x14ac:dyDescent="0.3">
      <c r="A2226" s="3" t="s">
        <v>3911</v>
      </c>
      <c r="B2226" s="3" t="s">
        <v>3912</v>
      </c>
      <c r="C2226" s="3" t="s">
        <v>40</v>
      </c>
      <c r="D2226" s="3" t="s">
        <v>53</v>
      </c>
      <c r="E2226" s="3">
        <v>66</v>
      </c>
      <c r="F2226" s="3">
        <v>63</v>
      </c>
      <c r="G2226" s="3">
        <v>2367.8000000000002</v>
      </c>
      <c r="H2226" s="3">
        <v>156274.79999999999</v>
      </c>
      <c r="I2226" s="4">
        <v>45746</v>
      </c>
      <c r="J2226" s="4">
        <v>45898</v>
      </c>
      <c r="K2226" s="3" t="s">
        <v>16</v>
      </c>
      <c r="L2226" s="5" t="s">
        <v>30</v>
      </c>
    </row>
    <row r="2227" spans="1:12" ht="14.25" customHeight="1" x14ac:dyDescent="0.3">
      <c r="A2227" s="3" t="s">
        <v>3913</v>
      </c>
      <c r="B2227" s="3" t="s">
        <v>1546</v>
      </c>
      <c r="C2227" s="3" t="s">
        <v>14</v>
      </c>
      <c r="D2227" s="3" t="s">
        <v>53</v>
      </c>
      <c r="E2227" s="3">
        <v>68</v>
      </c>
      <c r="F2227" s="3">
        <v>87</v>
      </c>
      <c r="G2227" s="3">
        <v>7838.01</v>
      </c>
      <c r="H2227" s="3">
        <v>532984.68000000005</v>
      </c>
      <c r="I2227" s="4">
        <v>45673</v>
      </c>
      <c r="J2227" s="4">
        <v>45938</v>
      </c>
      <c r="K2227" s="3" t="s">
        <v>57</v>
      </c>
      <c r="L2227" s="5" t="s">
        <v>30</v>
      </c>
    </row>
    <row r="2228" spans="1:12" ht="14.25" customHeight="1" x14ac:dyDescent="0.3">
      <c r="A2228" s="3" t="s">
        <v>3914</v>
      </c>
      <c r="B2228" s="3" t="s">
        <v>3915</v>
      </c>
      <c r="C2228" s="3" t="s">
        <v>28</v>
      </c>
      <c r="D2228" s="3" t="s">
        <v>53</v>
      </c>
      <c r="E2228" s="3">
        <v>180</v>
      </c>
      <c r="F2228" s="3">
        <v>23</v>
      </c>
      <c r="G2228" s="3">
        <v>10566.61</v>
      </c>
      <c r="H2228" s="3">
        <v>1901989.8</v>
      </c>
      <c r="I2228" s="4">
        <v>45765</v>
      </c>
      <c r="J2228" s="4">
        <v>45876</v>
      </c>
      <c r="L2228" s="5" t="s">
        <v>21</v>
      </c>
    </row>
    <row r="2229" spans="1:12" ht="14.25" customHeight="1" x14ac:dyDescent="0.3">
      <c r="A2229" s="3" t="s">
        <v>1278</v>
      </c>
      <c r="B2229" s="3" t="s">
        <v>112</v>
      </c>
      <c r="C2229" s="3" t="s">
        <v>28</v>
      </c>
      <c r="D2229" s="3" t="s">
        <v>24</v>
      </c>
      <c r="E2229" s="3">
        <v>194</v>
      </c>
      <c r="F2229" s="3">
        <v>93</v>
      </c>
      <c r="G2229" s="3">
        <v>13291.5</v>
      </c>
      <c r="H2229" s="3">
        <v>2578551</v>
      </c>
      <c r="I2229" s="4">
        <v>45831</v>
      </c>
      <c r="J2229" s="4">
        <v>45913</v>
      </c>
      <c r="K2229" s="3" t="s">
        <v>29</v>
      </c>
      <c r="L2229" s="5" t="s">
        <v>33</v>
      </c>
    </row>
    <row r="2230" spans="1:12" ht="14.25" customHeight="1" x14ac:dyDescent="0.3">
      <c r="A2230" s="3" t="s">
        <v>2041</v>
      </c>
      <c r="B2230" s="3" t="s">
        <v>3916</v>
      </c>
      <c r="C2230" s="3" t="s">
        <v>14</v>
      </c>
      <c r="E2230" s="3">
        <v>22</v>
      </c>
      <c r="F2230" s="3">
        <v>37</v>
      </c>
      <c r="G2230" s="3">
        <v>4361.71</v>
      </c>
      <c r="H2230" s="3">
        <v>95957.62</v>
      </c>
      <c r="I2230" s="4">
        <v>45769</v>
      </c>
      <c r="J2230" s="4">
        <v>45860</v>
      </c>
      <c r="K2230" s="3" t="s">
        <v>46</v>
      </c>
      <c r="L2230" s="5" t="s">
        <v>21</v>
      </c>
    </row>
    <row r="2231" spans="1:12" ht="14.25" customHeight="1" x14ac:dyDescent="0.3">
      <c r="A2231" s="3" t="s">
        <v>3917</v>
      </c>
      <c r="B2231" s="3" t="s">
        <v>3918</v>
      </c>
      <c r="C2231" s="3" t="s">
        <v>28</v>
      </c>
      <c r="D2231" s="3" t="s">
        <v>24</v>
      </c>
      <c r="E2231" s="3">
        <v>185</v>
      </c>
      <c r="F2231" s="3">
        <v>78</v>
      </c>
      <c r="G2231" s="3">
        <v>509.79</v>
      </c>
      <c r="H2231" s="3">
        <v>94311.150000000009</v>
      </c>
      <c r="I2231" s="4">
        <v>45688</v>
      </c>
      <c r="J2231" s="4">
        <v>45855</v>
      </c>
      <c r="K2231" s="3" t="s">
        <v>29</v>
      </c>
      <c r="L2231" s="5" t="s">
        <v>58</v>
      </c>
    </row>
    <row r="2232" spans="1:12" ht="14.25" customHeight="1" x14ac:dyDescent="0.3">
      <c r="A2232" s="3" t="s">
        <v>3919</v>
      </c>
      <c r="B2232" s="3" t="s">
        <v>3100</v>
      </c>
      <c r="C2232" s="3" t="s">
        <v>14</v>
      </c>
      <c r="D2232" s="3" t="s">
        <v>15</v>
      </c>
      <c r="F2232" s="3">
        <v>48</v>
      </c>
      <c r="G2232" s="3">
        <v>158.6</v>
      </c>
      <c r="I2232" s="4">
        <v>45755</v>
      </c>
      <c r="J2232" s="4">
        <v>45921</v>
      </c>
      <c r="L2232" s="5" t="s">
        <v>30</v>
      </c>
    </row>
    <row r="2233" spans="1:12" ht="14.25" customHeight="1" x14ac:dyDescent="0.3">
      <c r="A2233" s="3" t="s">
        <v>3075</v>
      </c>
      <c r="B2233" s="3" t="s">
        <v>3920</v>
      </c>
      <c r="C2233" s="3" t="s">
        <v>40</v>
      </c>
      <c r="D2233" s="3" t="s">
        <v>24</v>
      </c>
      <c r="E2233" s="3">
        <v>121</v>
      </c>
      <c r="F2233" s="3">
        <v>23</v>
      </c>
      <c r="G2233" s="3">
        <v>9041.59</v>
      </c>
      <c r="H2233" s="3">
        <v>1094032.3899999999</v>
      </c>
      <c r="I2233" s="4">
        <v>45708</v>
      </c>
      <c r="J2233" s="4">
        <v>45905</v>
      </c>
      <c r="K2233" s="3" t="s">
        <v>57</v>
      </c>
      <c r="L2233" s="5" t="s">
        <v>30</v>
      </c>
    </row>
    <row r="2234" spans="1:12" ht="14.25" customHeight="1" x14ac:dyDescent="0.3">
      <c r="A2234" s="3" t="s">
        <v>2083</v>
      </c>
      <c r="B2234" s="3" t="s">
        <v>3921</v>
      </c>
      <c r="C2234" s="3" t="s">
        <v>28</v>
      </c>
      <c r="D2234" s="3" t="s">
        <v>45</v>
      </c>
      <c r="E2234" s="3">
        <v>160</v>
      </c>
      <c r="F2234" s="3">
        <v>41</v>
      </c>
      <c r="G2234" s="3">
        <v>15453.19</v>
      </c>
      <c r="H2234" s="3">
        <v>2472510.4</v>
      </c>
      <c r="I2234" s="4">
        <v>45716</v>
      </c>
      <c r="J2234" s="4">
        <v>45914</v>
      </c>
      <c r="K2234" s="3" t="s">
        <v>16</v>
      </c>
      <c r="L2234" s="5" t="s">
        <v>30</v>
      </c>
    </row>
    <row r="2235" spans="1:12" ht="14.25" customHeight="1" x14ac:dyDescent="0.3">
      <c r="A2235" s="3" t="s">
        <v>145</v>
      </c>
      <c r="B2235" s="3" t="s">
        <v>3922</v>
      </c>
      <c r="C2235" s="3" t="s">
        <v>40</v>
      </c>
      <c r="D2235" s="3" t="s">
        <v>41</v>
      </c>
      <c r="E2235" s="3">
        <v>150</v>
      </c>
      <c r="F2235" s="3">
        <v>87</v>
      </c>
      <c r="G2235" s="3">
        <v>13034.02</v>
      </c>
      <c r="H2235" s="3">
        <v>1955103</v>
      </c>
      <c r="I2235" s="4">
        <v>45818</v>
      </c>
      <c r="J2235" s="4">
        <v>45901</v>
      </c>
      <c r="L2235" s="5" t="s">
        <v>58</v>
      </c>
    </row>
    <row r="2236" spans="1:12" ht="14.25" customHeight="1" x14ac:dyDescent="0.3">
      <c r="A2236" s="3" t="s">
        <v>3923</v>
      </c>
      <c r="B2236" s="3" t="s">
        <v>3924</v>
      </c>
      <c r="C2236" s="3" t="s">
        <v>14</v>
      </c>
      <c r="E2236" s="3">
        <v>25</v>
      </c>
      <c r="F2236" s="3">
        <v>60</v>
      </c>
      <c r="G2236" s="3">
        <v>9200.07</v>
      </c>
      <c r="H2236" s="3">
        <v>230001.75</v>
      </c>
      <c r="I2236" s="4">
        <v>45783</v>
      </c>
      <c r="J2236" s="4">
        <v>45896</v>
      </c>
      <c r="K2236" s="3" t="s">
        <v>57</v>
      </c>
      <c r="L2236" s="5" t="s">
        <v>21</v>
      </c>
    </row>
    <row r="2237" spans="1:12" ht="14.25" customHeight="1" x14ac:dyDescent="0.3">
      <c r="A2237" s="3" t="s">
        <v>3925</v>
      </c>
      <c r="B2237" s="3" t="s">
        <v>3926</v>
      </c>
      <c r="C2237" s="3" t="s">
        <v>20</v>
      </c>
      <c r="D2237" s="3" t="s">
        <v>45</v>
      </c>
      <c r="E2237" s="3">
        <v>87</v>
      </c>
      <c r="F2237" s="3">
        <v>30</v>
      </c>
      <c r="G2237" s="3">
        <v>17433.11</v>
      </c>
      <c r="H2237" s="3">
        <v>1516680.57</v>
      </c>
      <c r="I2237" s="4">
        <v>45768</v>
      </c>
      <c r="J2237" s="4">
        <v>45932</v>
      </c>
      <c r="K2237" s="3" t="s">
        <v>54</v>
      </c>
      <c r="L2237" s="5" t="s">
        <v>58</v>
      </c>
    </row>
    <row r="2238" spans="1:12" ht="14.25" customHeight="1" x14ac:dyDescent="0.3">
      <c r="A2238" s="3" t="s">
        <v>3927</v>
      </c>
      <c r="B2238" s="3" t="s">
        <v>3928</v>
      </c>
      <c r="C2238" s="3" t="s">
        <v>44</v>
      </c>
      <c r="D2238" s="3" t="s">
        <v>53</v>
      </c>
      <c r="E2238" s="3">
        <v>59</v>
      </c>
      <c r="F2238" s="3">
        <v>86</v>
      </c>
      <c r="G2238" s="3">
        <v>8123.88</v>
      </c>
      <c r="H2238" s="3">
        <v>479308.92</v>
      </c>
      <c r="I2238" s="4">
        <v>45747</v>
      </c>
      <c r="J2238" s="4">
        <v>45908</v>
      </c>
      <c r="K2238" s="3" t="s">
        <v>46</v>
      </c>
      <c r="L2238" s="5" t="s">
        <v>30</v>
      </c>
    </row>
    <row r="2239" spans="1:12" ht="14.25" customHeight="1" x14ac:dyDescent="0.3">
      <c r="A2239" s="3" t="s">
        <v>3929</v>
      </c>
      <c r="B2239" s="3" t="s">
        <v>3930</v>
      </c>
      <c r="C2239" s="3" t="s">
        <v>28</v>
      </c>
      <c r="D2239" s="3" t="s">
        <v>41</v>
      </c>
      <c r="E2239" s="3">
        <v>173</v>
      </c>
      <c r="F2239" s="3">
        <v>68</v>
      </c>
      <c r="G2239" s="3">
        <v>16918.75</v>
      </c>
      <c r="H2239" s="3">
        <v>2926943.75</v>
      </c>
      <c r="I2239" s="4">
        <v>45772</v>
      </c>
      <c r="J2239" s="4">
        <v>45918</v>
      </c>
      <c r="K2239" s="3" t="s">
        <v>25</v>
      </c>
      <c r="L2239" s="5" t="s">
        <v>58</v>
      </c>
    </row>
    <row r="2240" spans="1:12" ht="14.25" customHeight="1" x14ac:dyDescent="0.3">
      <c r="A2240" s="3" t="s">
        <v>3931</v>
      </c>
      <c r="B2240" s="3" t="s">
        <v>3257</v>
      </c>
      <c r="C2240" s="3" t="s">
        <v>44</v>
      </c>
      <c r="D2240" s="3" t="s">
        <v>45</v>
      </c>
      <c r="E2240" s="3">
        <v>184</v>
      </c>
      <c r="F2240" s="3">
        <v>33</v>
      </c>
      <c r="G2240" s="3">
        <v>18033.86</v>
      </c>
      <c r="H2240" s="3">
        <v>3318230.24</v>
      </c>
      <c r="I2240" s="4">
        <v>45718</v>
      </c>
      <c r="J2240" s="4">
        <v>45854</v>
      </c>
      <c r="K2240" s="3" t="s">
        <v>25</v>
      </c>
      <c r="L2240" s="5" t="s">
        <v>33</v>
      </c>
    </row>
    <row r="2241" spans="1:12" ht="14.25" customHeight="1" x14ac:dyDescent="0.3">
      <c r="A2241" s="3" t="s">
        <v>3932</v>
      </c>
      <c r="B2241" s="3" t="s">
        <v>3933</v>
      </c>
      <c r="C2241" s="3" t="s">
        <v>14</v>
      </c>
      <c r="D2241" s="3" t="s">
        <v>24</v>
      </c>
      <c r="E2241" s="3">
        <v>139</v>
      </c>
      <c r="F2241" s="3">
        <v>74</v>
      </c>
      <c r="G2241" s="3">
        <v>16668.47</v>
      </c>
      <c r="H2241" s="3">
        <v>2316917.33</v>
      </c>
      <c r="I2241" s="4">
        <v>45669</v>
      </c>
      <c r="J2241" s="4">
        <v>45857</v>
      </c>
      <c r="L2241" s="5" t="s">
        <v>30</v>
      </c>
    </row>
    <row r="2242" spans="1:12" ht="14.25" customHeight="1" x14ac:dyDescent="0.3">
      <c r="A2242" s="3" t="s">
        <v>3934</v>
      </c>
      <c r="B2242" s="3" t="s">
        <v>2088</v>
      </c>
      <c r="C2242" s="3" t="s">
        <v>28</v>
      </c>
      <c r="D2242" s="3" t="s">
        <v>41</v>
      </c>
      <c r="E2242" s="3">
        <v>160</v>
      </c>
      <c r="F2242" s="3">
        <v>52</v>
      </c>
      <c r="G2242" s="3">
        <v>16367.19</v>
      </c>
      <c r="H2242" s="3">
        <v>2618750.4</v>
      </c>
      <c r="I2242" s="4">
        <v>45783</v>
      </c>
      <c r="J2242" s="4">
        <v>45917</v>
      </c>
      <c r="K2242" s="3" t="s">
        <v>29</v>
      </c>
      <c r="L2242" s="5" t="s">
        <v>58</v>
      </c>
    </row>
    <row r="2243" spans="1:12" ht="14.25" customHeight="1" x14ac:dyDescent="0.3">
      <c r="A2243" s="3" t="s">
        <v>3935</v>
      </c>
      <c r="B2243" s="3" t="s">
        <v>3499</v>
      </c>
      <c r="C2243" s="3" t="s">
        <v>44</v>
      </c>
      <c r="D2243" s="3" t="s">
        <v>45</v>
      </c>
      <c r="E2243" s="3">
        <v>79</v>
      </c>
      <c r="F2243" s="3">
        <v>50</v>
      </c>
      <c r="G2243" s="3">
        <v>10279.36</v>
      </c>
      <c r="H2243" s="3">
        <v>812069.44000000006</v>
      </c>
      <c r="I2243" s="4">
        <v>45769</v>
      </c>
      <c r="J2243" s="4">
        <v>45889</v>
      </c>
      <c r="K2243" s="3" t="s">
        <v>57</v>
      </c>
      <c r="L2243" s="5" t="s">
        <v>58</v>
      </c>
    </row>
    <row r="2244" spans="1:12" ht="14.25" customHeight="1" x14ac:dyDescent="0.3">
      <c r="A2244" s="3" t="s">
        <v>2353</v>
      </c>
      <c r="B2244" s="3" t="s">
        <v>732</v>
      </c>
      <c r="C2244" s="3" t="s">
        <v>20</v>
      </c>
      <c r="D2244" s="3" t="s">
        <v>53</v>
      </c>
      <c r="E2244" s="3">
        <v>51</v>
      </c>
      <c r="F2244" s="3">
        <v>29</v>
      </c>
      <c r="G2244" s="3">
        <v>2846.3</v>
      </c>
      <c r="H2244" s="3">
        <v>145161.29999999999</v>
      </c>
      <c r="I2244" s="4">
        <v>45689</v>
      </c>
      <c r="J2244" s="4">
        <v>45890</v>
      </c>
      <c r="K2244" s="3" t="s">
        <v>16</v>
      </c>
      <c r="L2244" s="5" t="s">
        <v>21</v>
      </c>
    </row>
    <row r="2245" spans="1:12" ht="14.25" customHeight="1" x14ac:dyDescent="0.3">
      <c r="A2245" s="3" t="s">
        <v>2322</v>
      </c>
      <c r="B2245" s="3" t="s">
        <v>3936</v>
      </c>
      <c r="C2245" s="3" t="s">
        <v>28</v>
      </c>
      <c r="D2245" s="3" t="s">
        <v>15</v>
      </c>
      <c r="E2245" s="3">
        <v>76</v>
      </c>
      <c r="G2245" s="3">
        <v>1947.12</v>
      </c>
      <c r="H2245" s="3">
        <v>147981.12</v>
      </c>
      <c r="I2245" s="4">
        <v>45848</v>
      </c>
      <c r="J2245" s="4">
        <v>45919</v>
      </c>
      <c r="K2245" s="3" t="s">
        <v>46</v>
      </c>
      <c r="L2245" s="5" t="s">
        <v>30</v>
      </c>
    </row>
    <row r="2246" spans="1:12" ht="14.25" customHeight="1" x14ac:dyDescent="0.3">
      <c r="A2246" s="3" t="s">
        <v>3937</v>
      </c>
      <c r="B2246" s="3" t="s">
        <v>1446</v>
      </c>
      <c r="C2246" s="3" t="s">
        <v>44</v>
      </c>
      <c r="D2246" s="3" t="s">
        <v>53</v>
      </c>
      <c r="E2246" s="3">
        <v>161</v>
      </c>
      <c r="F2246" s="3">
        <v>68</v>
      </c>
      <c r="G2246" s="3">
        <v>8817.33</v>
      </c>
      <c r="H2246" s="3">
        <v>1419590.13</v>
      </c>
      <c r="I2246" s="4">
        <v>45806</v>
      </c>
      <c r="J2246" s="4">
        <v>45877</v>
      </c>
      <c r="K2246" s="3" t="s">
        <v>46</v>
      </c>
      <c r="L2246" s="5" t="s">
        <v>21</v>
      </c>
    </row>
    <row r="2247" spans="1:12" ht="14.25" customHeight="1" x14ac:dyDescent="0.3">
      <c r="A2247" s="3" t="s">
        <v>3938</v>
      </c>
      <c r="B2247" s="3" t="s">
        <v>3939</v>
      </c>
      <c r="C2247" s="3" t="s">
        <v>40</v>
      </c>
      <c r="D2247" s="3" t="s">
        <v>53</v>
      </c>
      <c r="E2247" s="3">
        <v>108</v>
      </c>
      <c r="F2247" s="3">
        <v>32</v>
      </c>
      <c r="G2247" s="3">
        <v>13589.27</v>
      </c>
      <c r="H2247" s="3">
        <v>1467641.16</v>
      </c>
      <c r="I2247" s="4">
        <v>45845</v>
      </c>
      <c r="J2247" s="4">
        <v>45871</v>
      </c>
      <c r="K2247" s="3" t="s">
        <v>57</v>
      </c>
      <c r="L2247" s="5" t="s">
        <v>17</v>
      </c>
    </row>
    <row r="2248" spans="1:12" ht="14.25" customHeight="1" x14ac:dyDescent="0.3">
      <c r="A2248" s="3" t="s">
        <v>1746</v>
      </c>
      <c r="B2248" s="3" t="s">
        <v>3940</v>
      </c>
      <c r="C2248" s="3" t="s">
        <v>20</v>
      </c>
      <c r="D2248" s="3" t="s">
        <v>53</v>
      </c>
      <c r="E2248" s="3">
        <v>68</v>
      </c>
      <c r="F2248" s="3">
        <v>86</v>
      </c>
      <c r="G2248" s="3">
        <v>17681.05</v>
      </c>
      <c r="H2248" s="3">
        <v>1202311.3999999999</v>
      </c>
      <c r="I2248" s="4">
        <v>45843</v>
      </c>
      <c r="J2248" s="4">
        <v>45876</v>
      </c>
      <c r="K2248" s="3" t="s">
        <v>16</v>
      </c>
      <c r="L2248" s="5" t="s">
        <v>33</v>
      </c>
    </row>
    <row r="2249" spans="1:12" ht="14.25" customHeight="1" x14ac:dyDescent="0.3">
      <c r="A2249" s="3" t="s">
        <v>3941</v>
      </c>
      <c r="B2249" s="3" t="s">
        <v>3942</v>
      </c>
      <c r="C2249" s="3" t="s">
        <v>44</v>
      </c>
      <c r="D2249" s="3" t="s">
        <v>15</v>
      </c>
      <c r="E2249" s="3">
        <v>188</v>
      </c>
      <c r="F2249" s="3">
        <v>42</v>
      </c>
      <c r="G2249" s="3">
        <v>11411.17</v>
      </c>
      <c r="H2249" s="3">
        <v>2145299.96</v>
      </c>
      <c r="I2249" s="4">
        <v>45789</v>
      </c>
      <c r="J2249" s="4">
        <v>45856</v>
      </c>
      <c r="L2249" s="5" t="s">
        <v>21</v>
      </c>
    </row>
    <row r="2250" spans="1:12" ht="14.25" customHeight="1" x14ac:dyDescent="0.3">
      <c r="A2250" s="3" t="s">
        <v>3943</v>
      </c>
      <c r="B2250" s="3" t="s">
        <v>3944</v>
      </c>
      <c r="C2250" s="3" t="s">
        <v>20</v>
      </c>
      <c r="D2250" s="3" t="s">
        <v>53</v>
      </c>
      <c r="E2250" s="3">
        <v>55</v>
      </c>
      <c r="F2250" s="3">
        <v>72</v>
      </c>
      <c r="G2250" s="3">
        <v>1497.87</v>
      </c>
      <c r="H2250" s="3">
        <v>82382.849999999991</v>
      </c>
      <c r="I2250" s="4">
        <v>45707</v>
      </c>
      <c r="J2250" s="4">
        <v>45914</v>
      </c>
      <c r="K2250" s="3" t="s">
        <v>46</v>
      </c>
      <c r="L2250" s="5" t="s">
        <v>17</v>
      </c>
    </row>
    <row r="2251" spans="1:12" ht="14.25" customHeight="1" x14ac:dyDescent="0.3">
      <c r="A2251" s="3" t="s">
        <v>3945</v>
      </c>
      <c r="B2251" s="3" t="s">
        <v>3946</v>
      </c>
      <c r="C2251" s="3" t="s">
        <v>40</v>
      </c>
      <c r="D2251" s="3" t="s">
        <v>15</v>
      </c>
      <c r="E2251" s="3">
        <v>124</v>
      </c>
      <c r="F2251" s="3">
        <v>91</v>
      </c>
      <c r="G2251" s="3">
        <v>8126.95</v>
      </c>
      <c r="H2251" s="3">
        <v>1007741.8</v>
      </c>
      <c r="I2251" s="4">
        <v>45835</v>
      </c>
      <c r="J2251" s="4">
        <v>45866</v>
      </c>
      <c r="K2251" s="3" t="s">
        <v>25</v>
      </c>
      <c r="L2251" s="5" t="s">
        <v>21</v>
      </c>
    </row>
    <row r="2252" spans="1:12" ht="14.25" customHeight="1" x14ac:dyDescent="0.3">
      <c r="A2252" s="3" t="s">
        <v>3947</v>
      </c>
      <c r="B2252" s="3" t="s">
        <v>3948</v>
      </c>
      <c r="C2252" s="3" t="s">
        <v>40</v>
      </c>
      <c r="D2252" s="3" t="s">
        <v>15</v>
      </c>
      <c r="E2252" s="3">
        <v>196</v>
      </c>
      <c r="F2252" s="3">
        <v>52</v>
      </c>
      <c r="G2252" s="3">
        <v>5560.97</v>
      </c>
      <c r="H2252" s="3">
        <v>1089950.1200000001</v>
      </c>
      <c r="I2252" s="4">
        <v>45813</v>
      </c>
      <c r="J2252" s="4">
        <v>45876</v>
      </c>
      <c r="K2252" s="3" t="s">
        <v>29</v>
      </c>
      <c r="L2252" s="5" t="s">
        <v>58</v>
      </c>
    </row>
    <row r="2253" spans="1:12" ht="14.25" customHeight="1" x14ac:dyDescent="0.3">
      <c r="A2253" s="3" t="s">
        <v>3949</v>
      </c>
      <c r="B2253" s="3" t="s">
        <v>3950</v>
      </c>
      <c r="C2253" s="3" t="s">
        <v>40</v>
      </c>
      <c r="D2253" s="3" t="s">
        <v>24</v>
      </c>
      <c r="E2253" s="3">
        <v>121</v>
      </c>
      <c r="F2253" s="3">
        <v>45</v>
      </c>
      <c r="G2253" s="3">
        <v>13645.13</v>
      </c>
      <c r="H2253" s="3">
        <v>1651060.73</v>
      </c>
      <c r="I2253" s="4">
        <v>45726</v>
      </c>
      <c r="J2253" s="4">
        <v>45889</v>
      </c>
      <c r="L2253" s="5" t="s">
        <v>21</v>
      </c>
    </row>
    <row r="2254" spans="1:12" ht="14.25" customHeight="1" x14ac:dyDescent="0.3">
      <c r="A2254" s="3" t="s">
        <v>3951</v>
      </c>
      <c r="B2254" s="3" t="s">
        <v>3952</v>
      </c>
      <c r="C2254" s="3" t="s">
        <v>20</v>
      </c>
      <c r="D2254" s="3" t="s">
        <v>24</v>
      </c>
      <c r="E2254" s="3">
        <v>160</v>
      </c>
      <c r="F2254" s="3">
        <v>52</v>
      </c>
      <c r="G2254" s="3">
        <v>3759.38</v>
      </c>
      <c r="H2254" s="3">
        <v>601500.80000000005</v>
      </c>
      <c r="I2254" s="4">
        <v>45846</v>
      </c>
      <c r="J2254" s="4">
        <v>45902</v>
      </c>
      <c r="K2254" s="3" t="s">
        <v>54</v>
      </c>
      <c r="L2254" s="5" t="s">
        <v>21</v>
      </c>
    </row>
    <row r="2255" spans="1:12" ht="14.25" customHeight="1" x14ac:dyDescent="0.3">
      <c r="A2255" s="3" t="s">
        <v>3953</v>
      </c>
      <c r="B2255" s="3" t="s">
        <v>3954</v>
      </c>
      <c r="C2255" s="3" t="s">
        <v>14</v>
      </c>
      <c r="D2255" s="3" t="s">
        <v>24</v>
      </c>
      <c r="E2255" s="3">
        <v>148</v>
      </c>
      <c r="F2255" s="3">
        <v>64</v>
      </c>
      <c r="G2255" s="3">
        <v>500.24</v>
      </c>
      <c r="H2255" s="3">
        <v>74035.520000000004</v>
      </c>
      <c r="I2255" s="4">
        <v>45712</v>
      </c>
      <c r="J2255" s="4">
        <v>45900</v>
      </c>
      <c r="K2255" s="3" t="s">
        <v>25</v>
      </c>
      <c r="L2255" s="5" t="s">
        <v>58</v>
      </c>
    </row>
    <row r="2256" spans="1:12" ht="14.25" customHeight="1" x14ac:dyDescent="0.3">
      <c r="A2256" s="3" t="s">
        <v>3955</v>
      </c>
      <c r="B2256" s="3" t="s">
        <v>3956</v>
      </c>
      <c r="C2256" s="3" t="s">
        <v>44</v>
      </c>
      <c r="D2256" s="3" t="s">
        <v>15</v>
      </c>
      <c r="E2256" s="3">
        <v>86</v>
      </c>
      <c r="F2256" s="3">
        <v>81</v>
      </c>
      <c r="G2256" s="3">
        <v>6787.5</v>
      </c>
      <c r="H2256" s="3">
        <v>583725</v>
      </c>
      <c r="I2256" s="4">
        <v>45742</v>
      </c>
      <c r="J2256" s="4">
        <v>45891</v>
      </c>
      <c r="K2256" s="3" t="s">
        <v>25</v>
      </c>
      <c r="L2256" s="5" t="s">
        <v>33</v>
      </c>
    </row>
    <row r="2257" spans="1:12" ht="14.25" customHeight="1" x14ac:dyDescent="0.3">
      <c r="A2257" s="3" t="s">
        <v>2540</v>
      </c>
      <c r="B2257" s="3" t="s">
        <v>1566</v>
      </c>
      <c r="C2257" s="3" t="s">
        <v>14</v>
      </c>
      <c r="D2257" s="3" t="s">
        <v>24</v>
      </c>
      <c r="E2257" s="3">
        <v>11</v>
      </c>
      <c r="F2257" s="3">
        <v>84</v>
      </c>
      <c r="G2257" s="3">
        <v>15750.17</v>
      </c>
      <c r="H2257" s="3">
        <v>173251.87</v>
      </c>
      <c r="I2257" s="4">
        <v>45782</v>
      </c>
      <c r="J2257" s="4">
        <v>45885</v>
      </c>
      <c r="K2257" s="3" t="s">
        <v>16</v>
      </c>
      <c r="L2257" s="5" t="s">
        <v>58</v>
      </c>
    </row>
    <row r="2258" spans="1:12" ht="14.25" customHeight="1" x14ac:dyDescent="0.3">
      <c r="A2258" s="3" t="s">
        <v>3957</v>
      </c>
      <c r="B2258" s="3" t="s">
        <v>3958</v>
      </c>
      <c r="C2258" s="3" t="s">
        <v>44</v>
      </c>
      <c r="D2258" s="3" t="s">
        <v>15</v>
      </c>
      <c r="E2258" s="3">
        <v>114</v>
      </c>
      <c r="F2258" s="3">
        <v>28</v>
      </c>
      <c r="G2258" s="3">
        <v>13172.89</v>
      </c>
      <c r="H2258" s="3">
        <v>1501709.46</v>
      </c>
      <c r="I2258" s="4">
        <v>45812</v>
      </c>
      <c r="J2258" s="4">
        <v>45938</v>
      </c>
      <c r="K2258" s="3" t="s">
        <v>57</v>
      </c>
      <c r="L2258" s="5" t="s">
        <v>21</v>
      </c>
    </row>
    <row r="2259" spans="1:12" ht="14.25" customHeight="1" x14ac:dyDescent="0.3">
      <c r="A2259" s="3" t="s">
        <v>3959</v>
      </c>
      <c r="B2259" s="3" t="s">
        <v>3960</v>
      </c>
      <c r="C2259" s="3" t="s">
        <v>14</v>
      </c>
      <c r="D2259" s="3" t="s">
        <v>24</v>
      </c>
      <c r="E2259" s="3">
        <v>77</v>
      </c>
      <c r="F2259" s="3">
        <v>22</v>
      </c>
      <c r="G2259" s="3">
        <v>14481.72</v>
      </c>
      <c r="H2259" s="3">
        <v>1115092.44</v>
      </c>
      <c r="I2259" s="4">
        <v>45769</v>
      </c>
      <c r="J2259" s="4">
        <v>45881</v>
      </c>
      <c r="K2259" s="3" t="s">
        <v>46</v>
      </c>
      <c r="L2259" s="5" t="s">
        <v>17</v>
      </c>
    </row>
    <row r="2260" spans="1:12" ht="14.25" customHeight="1" x14ac:dyDescent="0.3">
      <c r="A2260" s="3" t="s">
        <v>3961</v>
      </c>
      <c r="B2260" s="3" t="s">
        <v>3962</v>
      </c>
      <c r="C2260" s="3" t="s">
        <v>20</v>
      </c>
      <c r="D2260" s="3" t="s">
        <v>45</v>
      </c>
      <c r="E2260" s="3">
        <v>151</v>
      </c>
      <c r="F2260" s="3">
        <v>92</v>
      </c>
      <c r="G2260" s="3">
        <v>12827.64</v>
      </c>
      <c r="H2260" s="3">
        <v>1936973.64</v>
      </c>
      <c r="I2260" s="4">
        <v>45742</v>
      </c>
      <c r="J2260" s="4">
        <v>45933</v>
      </c>
      <c r="K2260" s="3" t="s">
        <v>46</v>
      </c>
      <c r="L2260" s="5" t="s">
        <v>21</v>
      </c>
    </row>
    <row r="2261" spans="1:12" ht="14.25" customHeight="1" x14ac:dyDescent="0.3">
      <c r="A2261" s="3" t="s">
        <v>3963</v>
      </c>
      <c r="B2261" s="3" t="s">
        <v>3964</v>
      </c>
      <c r="C2261" s="3" t="s">
        <v>14</v>
      </c>
      <c r="D2261" s="3" t="s">
        <v>15</v>
      </c>
      <c r="E2261" s="3">
        <v>111</v>
      </c>
      <c r="F2261" s="3">
        <v>40</v>
      </c>
      <c r="G2261" s="3">
        <v>2429.4699999999998</v>
      </c>
      <c r="H2261" s="3">
        <v>269671.17</v>
      </c>
      <c r="I2261" s="4">
        <v>45732</v>
      </c>
      <c r="J2261" s="4">
        <v>45887</v>
      </c>
      <c r="L2261" s="5" t="s">
        <v>21</v>
      </c>
    </row>
    <row r="2262" spans="1:12" ht="14.25" customHeight="1" x14ac:dyDescent="0.3">
      <c r="A2262" s="3" t="s">
        <v>3965</v>
      </c>
      <c r="B2262" s="3" t="s">
        <v>3966</v>
      </c>
      <c r="C2262" s="3" t="s">
        <v>28</v>
      </c>
      <c r="D2262" s="3" t="s">
        <v>45</v>
      </c>
      <c r="E2262" s="3">
        <v>160</v>
      </c>
      <c r="F2262" s="3">
        <v>51</v>
      </c>
      <c r="G2262" s="3">
        <v>9872.5300000000007</v>
      </c>
      <c r="H2262" s="3">
        <v>1579604.8</v>
      </c>
      <c r="I2262" s="4">
        <v>45770</v>
      </c>
      <c r="J2262" s="4">
        <v>45936</v>
      </c>
      <c r="L2262" s="5" t="s">
        <v>30</v>
      </c>
    </row>
    <row r="2263" spans="1:12" ht="14.25" customHeight="1" x14ac:dyDescent="0.3">
      <c r="A2263" s="3" t="s">
        <v>3967</v>
      </c>
      <c r="B2263" s="3" t="s">
        <v>3968</v>
      </c>
      <c r="C2263" s="3" t="s">
        <v>44</v>
      </c>
      <c r="D2263" s="3" t="s">
        <v>15</v>
      </c>
      <c r="E2263" s="3">
        <v>166</v>
      </c>
      <c r="F2263" s="3">
        <v>91</v>
      </c>
      <c r="G2263" s="3">
        <v>8122.84</v>
      </c>
      <c r="H2263" s="3">
        <v>1348391.44</v>
      </c>
      <c r="I2263" s="4">
        <v>45845</v>
      </c>
      <c r="J2263" s="4">
        <v>45937</v>
      </c>
      <c r="K2263" s="3" t="s">
        <v>57</v>
      </c>
      <c r="L2263" s="5" t="s">
        <v>21</v>
      </c>
    </row>
    <row r="2264" spans="1:12" ht="14.25" customHeight="1" x14ac:dyDescent="0.3">
      <c r="A2264" s="3" t="s">
        <v>3969</v>
      </c>
      <c r="B2264" s="3" t="s">
        <v>3970</v>
      </c>
      <c r="C2264" s="3" t="s">
        <v>28</v>
      </c>
      <c r="D2264" s="3" t="s">
        <v>45</v>
      </c>
      <c r="E2264" s="3">
        <v>24</v>
      </c>
      <c r="F2264" s="3">
        <v>21</v>
      </c>
      <c r="G2264" s="3">
        <v>15447.07</v>
      </c>
      <c r="H2264" s="3">
        <v>370729.68</v>
      </c>
      <c r="I2264" s="4">
        <v>45821</v>
      </c>
      <c r="J2264" s="4">
        <v>45921</v>
      </c>
      <c r="K2264" s="3" t="s">
        <v>54</v>
      </c>
      <c r="L2264" s="5" t="s">
        <v>58</v>
      </c>
    </row>
    <row r="2265" spans="1:12" ht="14.25" customHeight="1" x14ac:dyDescent="0.3">
      <c r="A2265" s="3" t="s">
        <v>2245</v>
      </c>
      <c r="B2265" s="3" t="s">
        <v>3971</v>
      </c>
      <c r="C2265" s="3" t="s">
        <v>28</v>
      </c>
      <c r="D2265" s="3" t="s">
        <v>45</v>
      </c>
      <c r="E2265" s="3">
        <v>69</v>
      </c>
      <c r="F2265" s="3">
        <v>36</v>
      </c>
      <c r="G2265" s="3">
        <v>15601.66</v>
      </c>
      <c r="H2265" s="3">
        <v>1076514.54</v>
      </c>
      <c r="I2265" s="4">
        <v>45752</v>
      </c>
      <c r="J2265" s="4">
        <v>45890</v>
      </c>
      <c r="K2265" s="3" t="s">
        <v>54</v>
      </c>
      <c r="L2265" s="5" t="s">
        <v>17</v>
      </c>
    </row>
    <row r="2266" spans="1:12" ht="14.25" customHeight="1" x14ac:dyDescent="0.3">
      <c r="A2266" s="3" t="s">
        <v>3972</v>
      </c>
      <c r="B2266" s="3" t="s">
        <v>3973</v>
      </c>
      <c r="C2266" s="3" t="s">
        <v>44</v>
      </c>
      <c r="D2266" s="3" t="s">
        <v>41</v>
      </c>
      <c r="E2266" s="3">
        <v>93</v>
      </c>
      <c r="F2266" s="3">
        <v>22</v>
      </c>
      <c r="G2266" s="3">
        <v>2150.04</v>
      </c>
      <c r="H2266" s="3">
        <v>199953.72</v>
      </c>
      <c r="I2266" s="4">
        <v>45780</v>
      </c>
      <c r="J2266" s="4">
        <v>45861</v>
      </c>
      <c r="K2266" s="3" t="s">
        <v>54</v>
      </c>
      <c r="L2266" s="5" t="s">
        <v>58</v>
      </c>
    </row>
    <row r="2267" spans="1:12" ht="14.25" customHeight="1" x14ac:dyDescent="0.3">
      <c r="A2267" s="3" t="s">
        <v>2610</v>
      </c>
      <c r="B2267" s="3" t="s">
        <v>3974</v>
      </c>
      <c r="C2267" s="3" t="s">
        <v>14</v>
      </c>
      <c r="D2267" s="3" t="s">
        <v>15</v>
      </c>
      <c r="E2267" s="3">
        <v>153</v>
      </c>
      <c r="F2267" s="3">
        <v>75</v>
      </c>
      <c r="G2267" s="3">
        <v>13256.3</v>
      </c>
      <c r="H2267" s="3">
        <v>2028213.9</v>
      </c>
      <c r="I2267" s="4">
        <v>45734</v>
      </c>
      <c r="J2267" s="4">
        <v>45904</v>
      </c>
      <c r="K2267" s="3" t="s">
        <v>46</v>
      </c>
      <c r="L2267" s="5" t="s">
        <v>21</v>
      </c>
    </row>
    <row r="2268" spans="1:12" ht="14.25" customHeight="1" x14ac:dyDescent="0.3">
      <c r="A2268" s="3" t="s">
        <v>3975</v>
      </c>
      <c r="B2268" s="3" t="s">
        <v>3976</v>
      </c>
      <c r="C2268" s="3" t="s">
        <v>44</v>
      </c>
      <c r="D2268" s="3" t="s">
        <v>45</v>
      </c>
      <c r="E2268" s="3">
        <v>164</v>
      </c>
      <c r="F2268" s="3">
        <v>46</v>
      </c>
      <c r="G2268" s="3">
        <v>10182.549999999999</v>
      </c>
      <c r="H2268" s="3">
        <v>1669938.2</v>
      </c>
      <c r="I2268" s="4">
        <v>45729</v>
      </c>
      <c r="J2268" s="4">
        <v>45932</v>
      </c>
      <c r="K2268" s="3" t="s">
        <v>16</v>
      </c>
      <c r="L2268" s="5" t="s">
        <v>33</v>
      </c>
    </row>
    <row r="2269" spans="1:12" ht="14.25" customHeight="1" x14ac:dyDescent="0.3">
      <c r="A2269" s="3" t="s">
        <v>3977</v>
      </c>
      <c r="B2269" s="3" t="s">
        <v>590</v>
      </c>
      <c r="C2269" s="3" t="s">
        <v>20</v>
      </c>
      <c r="D2269" s="3" t="s">
        <v>45</v>
      </c>
      <c r="E2269" s="3">
        <v>127</v>
      </c>
      <c r="F2269" s="3">
        <v>56</v>
      </c>
      <c r="G2269" s="3">
        <v>2312.0700000000002</v>
      </c>
      <c r="H2269" s="3">
        <v>293632.89</v>
      </c>
      <c r="I2269" s="4">
        <v>45768</v>
      </c>
      <c r="J2269" s="4">
        <v>45852</v>
      </c>
      <c r="K2269" s="3" t="s">
        <v>25</v>
      </c>
      <c r="L2269" s="5" t="s">
        <v>21</v>
      </c>
    </row>
    <row r="2270" spans="1:12" ht="14.25" customHeight="1" x14ac:dyDescent="0.3">
      <c r="A2270" s="3" t="s">
        <v>3978</v>
      </c>
      <c r="B2270" s="3" t="s">
        <v>3979</v>
      </c>
      <c r="C2270" s="3" t="s">
        <v>14</v>
      </c>
      <c r="D2270" s="3" t="s">
        <v>53</v>
      </c>
      <c r="E2270" s="3">
        <v>30</v>
      </c>
      <c r="F2270" s="3">
        <v>74</v>
      </c>
      <c r="G2270" s="3">
        <v>7882.13</v>
      </c>
      <c r="H2270" s="3">
        <v>236463.9</v>
      </c>
      <c r="I2270" s="4">
        <v>45773</v>
      </c>
      <c r="J2270" s="4">
        <v>45878</v>
      </c>
      <c r="K2270" s="3" t="s">
        <v>16</v>
      </c>
      <c r="L2270" s="5" t="s">
        <v>21</v>
      </c>
    </row>
    <row r="2271" spans="1:12" ht="14.25" customHeight="1" x14ac:dyDescent="0.3">
      <c r="A2271" s="3" t="s">
        <v>3980</v>
      </c>
      <c r="B2271" s="3" t="s">
        <v>3981</v>
      </c>
      <c r="C2271" s="3" t="s">
        <v>40</v>
      </c>
      <c r="D2271" s="3" t="s">
        <v>24</v>
      </c>
      <c r="E2271" s="3">
        <v>87</v>
      </c>
      <c r="F2271" s="3">
        <v>91</v>
      </c>
      <c r="G2271" s="3">
        <v>1150.3699999999999</v>
      </c>
      <c r="H2271" s="3">
        <v>100082.19</v>
      </c>
      <c r="I2271" s="4">
        <v>45757</v>
      </c>
      <c r="J2271" s="4">
        <v>45869</v>
      </c>
      <c r="K2271" s="3" t="s">
        <v>25</v>
      </c>
      <c r="L2271" s="5" t="s">
        <v>33</v>
      </c>
    </row>
    <row r="2272" spans="1:12" ht="14.25" customHeight="1" x14ac:dyDescent="0.3">
      <c r="A2272" s="3" t="s">
        <v>3982</v>
      </c>
      <c r="B2272" s="3" t="s">
        <v>3625</v>
      </c>
      <c r="C2272" s="3" t="s">
        <v>20</v>
      </c>
      <c r="D2272" s="3" t="s">
        <v>41</v>
      </c>
      <c r="E2272" s="3">
        <v>187</v>
      </c>
      <c r="F2272" s="3">
        <v>38</v>
      </c>
      <c r="G2272" s="3">
        <v>19030.36</v>
      </c>
      <c r="H2272" s="3">
        <v>3558677.32</v>
      </c>
      <c r="I2272" s="4">
        <v>45833</v>
      </c>
      <c r="J2272" s="4">
        <v>45910</v>
      </c>
      <c r="K2272" s="3" t="s">
        <v>57</v>
      </c>
      <c r="L2272" s="5" t="s">
        <v>21</v>
      </c>
    </row>
    <row r="2273" spans="1:12" ht="14.25" customHeight="1" x14ac:dyDescent="0.3">
      <c r="A2273" s="3" t="s">
        <v>3983</v>
      </c>
      <c r="B2273" s="3" t="s">
        <v>3334</v>
      </c>
      <c r="C2273" s="3" t="s">
        <v>44</v>
      </c>
      <c r="D2273" s="3" t="s">
        <v>15</v>
      </c>
      <c r="E2273" s="3">
        <v>9</v>
      </c>
      <c r="F2273" s="3">
        <v>99</v>
      </c>
      <c r="G2273" s="3">
        <v>216.68</v>
      </c>
      <c r="H2273" s="3">
        <v>1950.12</v>
      </c>
      <c r="I2273" s="4">
        <v>45821</v>
      </c>
      <c r="J2273" s="4">
        <v>45939</v>
      </c>
      <c r="K2273" s="3" t="s">
        <v>29</v>
      </c>
      <c r="L2273" s="5" t="s">
        <v>30</v>
      </c>
    </row>
    <row r="2274" spans="1:12" ht="14.25" customHeight="1" x14ac:dyDescent="0.3">
      <c r="A2274" s="3" t="s">
        <v>3984</v>
      </c>
      <c r="B2274" s="3" t="s">
        <v>1303</v>
      </c>
      <c r="C2274" s="3" t="s">
        <v>44</v>
      </c>
      <c r="D2274" s="3" t="s">
        <v>15</v>
      </c>
      <c r="E2274" s="3">
        <v>67</v>
      </c>
      <c r="F2274" s="3">
        <v>62</v>
      </c>
      <c r="G2274" s="3">
        <v>18337.03</v>
      </c>
      <c r="H2274" s="3">
        <v>1228581.01</v>
      </c>
      <c r="I2274" s="4">
        <v>45748</v>
      </c>
      <c r="J2274" s="4">
        <v>45852</v>
      </c>
      <c r="K2274" s="3" t="s">
        <v>46</v>
      </c>
      <c r="L2274" s="5" t="s">
        <v>17</v>
      </c>
    </row>
    <row r="2275" spans="1:12" ht="14.25" customHeight="1" x14ac:dyDescent="0.3">
      <c r="A2275" s="3" t="s">
        <v>3985</v>
      </c>
      <c r="B2275" s="3" t="s">
        <v>3612</v>
      </c>
      <c r="C2275" s="3" t="s">
        <v>14</v>
      </c>
      <c r="D2275" s="3" t="s">
        <v>41</v>
      </c>
      <c r="E2275" s="3">
        <v>18</v>
      </c>
      <c r="F2275" s="3">
        <v>40</v>
      </c>
      <c r="G2275" s="3">
        <v>14416.03</v>
      </c>
      <c r="H2275" s="3">
        <v>259488.54</v>
      </c>
      <c r="I2275" s="4">
        <v>45812</v>
      </c>
      <c r="J2275" s="4">
        <v>45927</v>
      </c>
      <c r="K2275" s="3" t="s">
        <v>25</v>
      </c>
      <c r="L2275" s="5" t="s">
        <v>58</v>
      </c>
    </row>
    <row r="2276" spans="1:12" ht="14.25" customHeight="1" x14ac:dyDescent="0.3">
      <c r="A2276" s="3" t="s">
        <v>3986</v>
      </c>
      <c r="B2276" s="3" t="s">
        <v>1267</v>
      </c>
      <c r="C2276" s="3" t="s">
        <v>40</v>
      </c>
      <c r="D2276" s="3" t="s">
        <v>15</v>
      </c>
      <c r="E2276" s="3">
        <v>26</v>
      </c>
      <c r="F2276" s="3">
        <v>36</v>
      </c>
      <c r="G2276" s="3">
        <v>9810.14</v>
      </c>
      <c r="H2276" s="3">
        <v>255063.64</v>
      </c>
      <c r="I2276" s="4">
        <v>45675</v>
      </c>
      <c r="J2276" s="4">
        <v>45864</v>
      </c>
      <c r="K2276" s="3" t="s">
        <v>29</v>
      </c>
      <c r="L2276" s="5" t="s">
        <v>58</v>
      </c>
    </row>
    <row r="2277" spans="1:12" ht="14.25" customHeight="1" x14ac:dyDescent="0.3">
      <c r="A2277" s="3" t="s">
        <v>1772</v>
      </c>
      <c r="B2277" s="3" t="s">
        <v>3987</v>
      </c>
      <c r="C2277" s="3" t="s">
        <v>40</v>
      </c>
      <c r="D2277" s="3" t="s">
        <v>24</v>
      </c>
      <c r="E2277" s="3">
        <v>145</v>
      </c>
      <c r="F2277" s="3">
        <v>52</v>
      </c>
      <c r="G2277" s="3">
        <v>1529.82</v>
      </c>
      <c r="H2277" s="3">
        <v>221823.9</v>
      </c>
      <c r="I2277" s="4">
        <v>45734</v>
      </c>
      <c r="J2277" s="4">
        <v>45916</v>
      </c>
      <c r="K2277" s="3" t="s">
        <v>25</v>
      </c>
      <c r="L2277" s="5" t="s">
        <v>30</v>
      </c>
    </row>
    <row r="2278" spans="1:12" ht="14.25" customHeight="1" x14ac:dyDescent="0.3">
      <c r="A2278" s="3" t="s">
        <v>3988</v>
      </c>
      <c r="B2278" s="3" t="s">
        <v>3163</v>
      </c>
      <c r="C2278" s="3" t="s">
        <v>28</v>
      </c>
      <c r="D2278" s="3" t="s">
        <v>53</v>
      </c>
      <c r="E2278" s="3">
        <v>4</v>
      </c>
      <c r="G2278" s="3">
        <v>17010.93</v>
      </c>
      <c r="H2278" s="3">
        <v>68043.72</v>
      </c>
      <c r="I2278" s="4">
        <v>45824</v>
      </c>
      <c r="J2278" s="4">
        <v>45908</v>
      </c>
      <c r="K2278" s="3" t="s">
        <v>25</v>
      </c>
      <c r="L2278" s="5" t="s">
        <v>21</v>
      </c>
    </row>
    <row r="2279" spans="1:12" ht="14.25" customHeight="1" x14ac:dyDescent="0.3">
      <c r="A2279" s="3" t="s">
        <v>2914</v>
      </c>
      <c r="B2279" s="3" t="s">
        <v>3989</v>
      </c>
      <c r="C2279" s="3" t="s">
        <v>28</v>
      </c>
      <c r="D2279" s="3" t="s">
        <v>45</v>
      </c>
      <c r="E2279" s="3">
        <v>81</v>
      </c>
      <c r="F2279" s="3">
        <v>84</v>
      </c>
      <c r="G2279" s="3">
        <v>19804.939999999999</v>
      </c>
      <c r="H2279" s="3">
        <v>1604200.14</v>
      </c>
      <c r="I2279" s="4">
        <v>45689</v>
      </c>
      <c r="J2279" s="4">
        <v>45855</v>
      </c>
      <c r="K2279" s="3" t="s">
        <v>54</v>
      </c>
      <c r="L2279" s="5" t="s">
        <v>21</v>
      </c>
    </row>
    <row r="2280" spans="1:12" ht="14.25" customHeight="1" x14ac:dyDescent="0.3">
      <c r="A2280" s="3" t="s">
        <v>1349</v>
      </c>
      <c r="B2280" s="3" t="s">
        <v>3990</v>
      </c>
      <c r="C2280" s="3" t="s">
        <v>14</v>
      </c>
      <c r="D2280" s="3" t="s">
        <v>53</v>
      </c>
      <c r="E2280" s="3">
        <v>130</v>
      </c>
      <c r="F2280" s="3">
        <v>44</v>
      </c>
      <c r="G2280" s="3">
        <v>14710.27</v>
      </c>
      <c r="H2280" s="3">
        <v>1912335.1</v>
      </c>
      <c r="I2280" s="4">
        <v>45735</v>
      </c>
      <c r="J2280" s="4">
        <v>45935</v>
      </c>
      <c r="K2280" s="3" t="s">
        <v>16</v>
      </c>
      <c r="L2280" s="5" t="s">
        <v>17</v>
      </c>
    </row>
    <row r="2281" spans="1:12" ht="14.25" customHeight="1" x14ac:dyDescent="0.3">
      <c r="A2281" s="3" t="s">
        <v>3991</v>
      </c>
      <c r="B2281" s="3" t="s">
        <v>3992</v>
      </c>
      <c r="C2281" s="3" t="s">
        <v>14</v>
      </c>
      <c r="D2281" s="3" t="s">
        <v>41</v>
      </c>
      <c r="E2281" s="3">
        <v>81</v>
      </c>
      <c r="F2281" s="3">
        <v>69</v>
      </c>
      <c r="G2281" s="3">
        <v>11625.56</v>
      </c>
      <c r="H2281" s="3">
        <v>941670.36</v>
      </c>
      <c r="I2281" s="4">
        <v>45825</v>
      </c>
      <c r="J2281" s="4">
        <v>45856</v>
      </c>
      <c r="L2281" s="5" t="s">
        <v>17</v>
      </c>
    </row>
    <row r="2282" spans="1:12" ht="14.25" customHeight="1" x14ac:dyDescent="0.3">
      <c r="A2282" s="3" t="s">
        <v>3993</v>
      </c>
      <c r="B2282" s="3" t="s">
        <v>3994</v>
      </c>
      <c r="C2282" s="3" t="s">
        <v>28</v>
      </c>
      <c r="D2282" s="3" t="s">
        <v>53</v>
      </c>
      <c r="E2282" s="3">
        <v>110</v>
      </c>
      <c r="F2282" s="3">
        <v>37</v>
      </c>
      <c r="G2282" s="3">
        <v>16820.62</v>
      </c>
      <c r="H2282" s="3">
        <v>1850268.2</v>
      </c>
      <c r="I2282" s="4">
        <v>45748</v>
      </c>
      <c r="J2282" s="4">
        <v>45871</v>
      </c>
      <c r="K2282" s="3" t="s">
        <v>46</v>
      </c>
      <c r="L2282" s="5" t="s">
        <v>17</v>
      </c>
    </row>
    <row r="2283" spans="1:12" ht="14.25" customHeight="1" x14ac:dyDescent="0.3">
      <c r="A2283" s="3" t="s">
        <v>3995</v>
      </c>
      <c r="B2283" s="3" t="s">
        <v>3996</v>
      </c>
      <c r="C2283" s="3" t="s">
        <v>28</v>
      </c>
      <c r="E2283" s="3">
        <v>79</v>
      </c>
      <c r="F2283" s="3">
        <v>57</v>
      </c>
      <c r="G2283" s="3">
        <v>16124.65</v>
      </c>
      <c r="H2283" s="3">
        <v>1273847.3500000001</v>
      </c>
      <c r="I2283" s="4">
        <v>45742</v>
      </c>
      <c r="J2283" s="4">
        <v>45932</v>
      </c>
      <c r="K2283" s="3" t="s">
        <v>57</v>
      </c>
      <c r="L2283" s="5" t="s">
        <v>58</v>
      </c>
    </row>
    <row r="2284" spans="1:12" ht="14.25" customHeight="1" x14ac:dyDescent="0.3">
      <c r="A2284" s="3" t="s">
        <v>3997</v>
      </c>
      <c r="B2284" s="3" t="s">
        <v>3998</v>
      </c>
      <c r="C2284" s="3" t="s">
        <v>14</v>
      </c>
      <c r="D2284" s="3" t="s">
        <v>24</v>
      </c>
      <c r="E2284" s="3">
        <v>62</v>
      </c>
      <c r="F2284" s="3">
        <v>51</v>
      </c>
      <c r="G2284" s="3">
        <v>7973.88</v>
      </c>
      <c r="H2284" s="3">
        <v>494380.56</v>
      </c>
      <c r="I2284" s="4">
        <v>45713</v>
      </c>
      <c r="J2284" s="4">
        <v>45914</v>
      </c>
      <c r="K2284" s="3" t="s">
        <v>25</v>
      </c>
      <c r="L2284" s="5" t="s">
        <v>21</v>
      </c>
    </row>
    <row r="2285" spans="1:12" ht="14.25" customHeight="1" x14ac:dyDescent="0.3">
      <c r="A2285" s="3" t="s">
        <v>3999</v>
      </c>
      <c r="B2285" s="3" t="s">
        <v>4000</v>
      </c>
      <c r="C2285" s="3" t="s">
        <v>44</v>
      </c>
      <c r="D2285" s="3" t="s">
        <v>15</v>
      </c>
      <c r="E2285" s="3">
        <v>143</v>
      </c>
      <c r="F2285" s="3">
        <v>71</v>
      </c>
      <c r="G2285" s="3">
        <v>12788.95</v>
      </c>
      <c r="H2285" s="3">
        <v>1828819.85</v>
      </c>
      <c r="I2285" s="4">
        <v>45832</v>
      </c>
      <c r="J2285" s="4">
        <v>45855</v>
      </c>
      <c r="K2285" s="3" t="s">
        <v>16</v>
      </c>
      <c r="L2285" s="5" t="s">
        <v>21</v>
      </c>
    </row>
    <row r="2286" spans="1:12" ht="14.25" customHeight="1" x14ac:dyDescent="0.3">
      <c r="A2286" s="3" t="s">
        <v>4001</v>
      </c>
      <c r="B2286" s="3" t="s">
        <v>4002</v>
      </c>
      <c r="C2286" s="3" t="s">
        <v>20</v>
      </c>
      <c r="D2286" s="3" t="s">
        <v>45</v>
      </c>
      <c r="F2286" s="3">
        <v>32</v>
      </c>
      <c r="G2286" s="3">
        <v>17227.62</v>
      </c>
      <c r="I2286" s="4">
        <v>45838</v>
      </c>
      <c r="J2286" s="4">
        <v>45924</v>
      </c>
      <c r="L2286" s="5" t="s">
        <v>30</v>
      </c>
    </row>
    <row r="2287" spans="1:12" ht="14.25" customHeight="1" x14ac:dyDescent="0.3">
      <c r="A2287" s="3" t="s">
        <v>4003</v>
      </c>
      <c r="B2287" s="3" t="s">
        <v>4004</v>
      </c>
      <c r="C2287" s="3" t="s">
        <v>44</v>
      </c>
      <c r="D2287" s="3" t="s">
        <v>41</v>
      </c>
      <c r="E2287" s="3">
        <v>2</v>
      </c>
      <c r="F2287" s="3">
        <v>52</v>
      </c>
      <c r="G2287" s="3">
        <v>10293.02</v>
      </c>
      <c r="H2287" s="3">
        <v>20586.04</v>
      </c>
      <c r="I2287" s="4">
        <v>45768</v>
      </c>
      <c r="J2287" s="4">
        <v>45931</v>
      </c>
      <c r="K2287" s="3" t="s">
        <v>46</v>
      </c>
      <c r="L2287" s="5" t="s">
        <v>30</v>
      </c>
    </row>
    <row r="2288" spans="1:12" ht="14.25" customHeight="1" x14ac:dyDescent="0.3">
      <c r="A2288" s="3" t="s">
        <v>4005</v>
      </c>
      <c r="B2288" s="3" t="s">
        <v>4006</v>
      </c>
      <c r="C2288" s="3" t="s">
        <v>28</v>
      </c>
      <c r="D2288" s="3" t="s">
        <v>15</v>
      </c>
      <c r="E2288" s="3">
        <v>136</v>
      </c>
      <c r="G2288" s="3">
        <v>2297.84</v>
      </c>
      <c r="H2288" s="3">
        <v>312506.23999999999</v>
      </c>
      <c r="I2288" s="4">
        <v>45712</v>
      </c>
      <c r="J2288" s="4">
        <v>45932</v>
      </c>
      <c r="K2288" s="3" t="s">
        <v>46</v>
      </c>
      <c r="L2288" s="5" t="s">
        <v>17</v>
      </c>
    </row>
    <row r="2289" spans="1:12" ht="14.25" customHeight="1" x14ac:dyDescent="0.3">
      <c r="A2289" s="3" t="s">
        <v>4007</v>
      </c>
      <c r="B2289" s="3" t="s">
        <v>3231</v>
      </c>
      <c r="C2289" s="3" t="s">
        <v>28</v>
      </c>
      <c r="D2289" s="3" t="s">
        <v>45</v>
      </c>
      <c r="E2289" s="3">
        <v>99</v>
      </c>
      <c r="F2289" s="3">
        <v>64</v>
      </c>
      <c r="G2289" s="3">
        <v>12084.28</v>
      </c>
      <c r="H2289" s="3">
        <v>1196343.72</v>
      </c>
      <c r="I2289" s="4">
        <v>45834</v>
      </c>
      <c r="J2289" s="4">
        <v>45899</v>
      </c>
      <c r="L2289" s="5" t="s">
        <v>30</v>
      </c>
    </row>
    <row r="2290" spans="1:12" ht="14.25" customHeight="1" x14ac:dyDescent="0.3">
      <c r="A2290" s="3" t="s">
        <v>4008</v>
      </c>
      <c r="B2290" s="3" t="s">
        <v>4009</v>
      </c>
      <c r="C2290" s="3" t="s">
        <v>20</v>
      </c>
      <c r="D2290" s="3" t="s">
        <v>41</v>
      </c>
      <c r="F2290" s="3">
        <v>86</v>
      </c>
      <c r="G2290" s="3">
        <v>16765.57</v>
      </c>
      <c r="I2290" s="4">
        <v>45708</v>
      </c>
      <c r="J2290" s="4">
        <v>45923</v>
      </c>
      <c r="K2290" s="3" t="s">
        <v>54</v>
      </c>
      <c r="L2290" s="5" t="s">
        <v>58</v>
      </c>
    </row>
    <row r="2291" spans="1:12" ht="14.25" customHeight="1" x14ac:dyDescent="0.3">
      <c r="A2291" s="3" t="s">
        <v>4010</v>
      </c>
      <c r="B2291" s="3" t="s">
        <v>4011</v>
      </c>
      <c r="C2291" s="3" t="s">
        <v>20</v>
      </c>
      <c r="D2291" s="3" t="s">
        <v>45</v>
      </c>
      <c r="E2291" s="3">
        <v>93</v>
      </c>
      <c r="F2291" s="3">
        <v>80</v>
      </c>
      <c r="G2291" s="3">
        <v>1173.8499999999999</v>
      </c>
      <c r="H2291" s="3">
        <v>109168.05</v>
      </c>
      <c r="I2291" s="4">
        <v>45675</v>
      </c>
      <c r="J2291" s="4">
        <v>45925</v>
      </c>
      <c r="K2291" s="3" t="s">
        <v>25</v>
      </c>
      <c r="L2291" s="5" t="s">
        <v>58</v>
      </c>
    </row>
    <row r="2292" spans="1:12" ht="14.25" customHeight="1" x14ac:dyDescent="0.3">
      <c r="A2292" s="3" t="s">
        <v>4012</v>
      </c>
      <c r="B2292" s="3" t="s">
        <v>4013</v>
      </c>
      <c r="C2292" s="3" t="s">
        <v>28</v>
      </c>
      <c r="D2292" s="3" t="s">
        <v>53</v>
      </c>
      <c r="E2292" s="3">
        <v>137</v>
      </c>
      <c r="F2292" s="3">
        <v>96</v>
      </c>
      <c r="G2292" s="3">
        <v>6687.17</v>
      </c>
      <c r="H2292" s="3">
        <v>916142.29</v>
      </c>
      <c r="I2292" s="4">
        <v>45685</v>
      </c>
      <c r="J2292" s="4">
        <v>45865</v>
      </c>
      <c r="K2292" s="3" t="s">
        <v>25</v>
      </c>
      <c r="L2292" s="5" t="s">
        <v>30</v>
      </c>
    </row>
    <row r="2293" spans="1:12" ht="14.25" customHeight="1" x14ac:dyDescent="0.3">
      <c r="A2293" s="3" t="s">
        <v>4014</v>
      </c>
      <c r="B2293" s="3" t="s">
        <v>4015</v>
      </c>
      <c r="C2293" s="3" t="s">
        <v>40</v>
      </c>
      <c r="D2293" s="3" t="s">
        <v>53</v>
      </c>
      <c r="E2293" s="3">
        <v>182</v>
      </c>
      <c r="F2293" s="3">
        <v>80</v>
      </c>
      <c r="G2293" s="3">
        <v>15131.52</v>
      </c>
      <c r="H2293" s="3">
        <v>2753936.64</v>
      </c>
      <c r="I2293" s="4">
        <v>45705</v>
      </c>
      <c r="J2293" s="4">
        <v>45909</v>
      </c>
      <c r="K2293" s="3" t="s">
        <v>25</v>
      </c>
      <c r="L2293" s="5" t="s">
        <v>58</v>
      </c>
    </row>
    <row r="2294" spans="1:12" ht="14.25" customHeight="1" x14ac:dyDescent="0.3">
      <c r="A2294" s="3" t="s">
        <v>3738</v>
      </c>
      <c r="B2294" s="3" t="s">
        <v>4016</v>
      </c>
      <c r="C2294" s="3" t="s">
        <v>40</v>
      </c>
      <c r="D2294" s="3" t="s">
        <v>53</v>
      </c>
      <c r="F2294" s="3">
        <v>92</v>
      </c>
      <c r="G2294" s="3">
        <v>13724.54</v>
      </c>
      <c r="I2294" s="4">
        <v>45762</v>
      </c>
      <c r="J2294" s="4">
        <v>45855</v>
      </c>
      <c r="K2294" s="3" t="s">
        <v>46</v>
      </c>
      <c r="L2294" s="5" t="s">
        <v>33</v>
      </c>
    </row>
    <row r="2295" spans="1:12" ht="14.25" customHeight="1" x14ac:dyDescent="0.3">
      <c r="A2295" s="3" t="s">
        <v>4017</v>
      </c>
      <c r="B2295" s="3" t="s">
        <v>4018</v>
      </c>
      <c r="C2295" s="3" t="s">
        <v>40</v>
      </c>
      <c r="D2295" s="3" t="s">
        <v>45</v>
      </c>
      <c r="E2295" s="3">
        <v>177</v>
      </c>
      <c r="F2295" s="3">
        <v>62</v>
      </c>
      <c r="G2295" s="3">
        <v>16255.73</v>
      </c>
      <c r="H2295" s="3">
        <v>2877264.21</v>
      </c>
      <c r="I2295" s="4">
        <v>45709</v>
      </c>
      <c r="J2295" s="4">
        <v>45913</v>
      </c>
      <c r="K2295" s="3" t="s">
        <v>25</v>
      </c>
      <c r="L2295" s="5" t="s">
        <v>30</v>
      </c>
    </row>
    <row r="2296" spans="1:12" ht="14.25" customHeight="1" x14ac:dyDescent="0.3">
      <c r="A2296" s="3" t="s">
        <v>4019</v>
      </c>
      <c r="B2296" s="3" t="s">
        <v>4020</v>
      </c>
      <c r="C2296" s="3" t="s">
        <v>44</v>
      </c>
      <c r="D2296" s="3" t="s">
        <v>45</v>
      </c>
      <c r="E2296" s="3">
        <v>11</v>
      </c>
      <c r="F2296" s="3">
        <v>23</v>
      </c>
      <c r="G2296" s="3">
        <v>2247.9299999999998</v>
      </c>
      <c r="H2296" s="3">
        <v>24727.23</v>
      </c>
      <c r="I2296" s="4">
        <v>45772</v>
      </c>
      <c r="J2296" s="4">
        <v>45933</v>
      </c>
      <c r="K2296" s="3" t="s">
        <v>16</v>
      </c>
      <c r="L2296" s="5" t="s">
        <v>17</v>
      </c>
    </row>
    <row r="2297" spans="1:12" ht="14.25" customHeight="1" x14ac:dyDescent="0.3">
      <c r="A2297" s="3" t="s">
        <v>4021</v>
      </c>
      <c r="B2297" s="3" t="s">
        <v>4022</v>
      </c>
      <c r="C2297" s="3" t="s">
        <v>44</v>
      </c>
      <c r="D2297" s="3" t="s">
        <v>45</v>
      </c>
      <c r="E2297" s="3">
        <v>124</v>
      </c>
      <c r="F2297" s="3">
        <v>60</v>
      </c>
      <c r="G2297" s="3">
        <v>12863.45</v>
      </c>
      <c r="H2297" s="3">
        <v>1595067.8</v>
      </c>
      <c r="I2297" s="4">
        <v>45825</v>
      </c>
      <c r="J2297" s="4">
        <v>45859</v>
      </c>
      <c r="K2297" s="3" t="s">
        <v>46</v>
      </c>
      <c r="L2297" s="5" t="s">
        <v>17</v>
      </c>
    </row>
    <row r="2298" spans="1:12" ht="14.25" customHeight="1" x14ac:dyDescent="0.3">
      <c r="A2298" s="3" t="s">
        <v>4023</v>
      </c>
      <c r="B2298" s="3" t="s">
        <v>4024</v>
      </c>
      <c r="C2298" s="3" t="s">
        <v>40</v>
      </c>
      <c r="D2298" s="3" t="s">
        <v>15</v>
      </c>
      <c r="E2298" s="3">
        <v>68</v>
      </c>
      <c r="F2298" s="3">
        <v>88</v>
      </c>
      <c r="G2298" s="3">
        <v>10032.15</v>
      </c>
      <c r="H2298" s="3">
        <v>682186.2</v>
      </c>
      <c r="I2298" s="4">
        <v>45680</v>
      </c>
      <c r="J2298" s="4">
        <v>45883</v>
      </c>
      <c r="K2298" s="3" t="s">
        <v>16</v>
      </c>
      <c r="L2298" s="5" t="s">
        <v>30</v>
      </c>
    </row>
    <row r="2299" spans="1:12" ht="14.25" customHeight="1" x14ac:dyDescent="0.3">
      <c r="A2299" s="3" t="s">
        <v>4025</v>
      </c>
      <c r="B2299" s="3" t="s">
        <v>2960</v>
      </c>
      <c r="C2299" s="3" t="s">
        <v>40</v>
      </c>
      <c r="D2299" s="3" t="s">
        <v>45</v>
      </c>
      <c r="E2299" s="3">
        <v>65</v>
      </c>
      <c r="F2299" s="3">
        <v>29</v>
      </c>
      <c r="G2299" s="3">
        <v>17425.8</v>
      </c>
      <c r="H2299" s="3">
        <v>1132677</v>
      </c>
      <c r="I2299" s="4">
        <v>45839</v>
      </c>
      <c r="J2299" s="4">
        <v>45899</v>
      </c>
      <c r="K2299" s="3" t="s">
        <v>25</v>
      </c>
      <c r="L2299" s="5" t="s">
        <v>30</v>
      </c>
    </row>
    <row r="2300" spans="1:12" ht="14.25" customHeight="1" x14ac:dyDescent="0.3">
      <c r="A2300" s="3" t="s">
        <v>4026</v>
      </c>
      <c r="B2300" s="3" t="s">
        <v>2678</v>
      </c>
      <c r="C2300" s="3" t="s">
        <v>40</v>
      </c>
      <c r="D2300" s="3" t="s">
        <v>45</v>
      </c>
      <c r="F2300" s="3">
        <v>51</v>
      </c>
      <c r="G2300" s="3">
        <v>11249.05</v>
      </c>
      <c r="I2300" s="4">
        <v>45740</v>
      </c>
      <c r="J2300" s="4">
        <v>45923</v>
      </c>
      <c r="K2300" s="3" t="s">
        <v>29</v>
      </c>
      <c r="L2300" s="5" t="s">
        <v>58</v>
      </c>
    </row>
    <row r="2301" spans="1:12" ht="14.25" customHeight="1" x14ac:dyDescent="0.3">
      <c r="A2301" s="3" t="s">
        <v>4027</v>
      </c>
      <c r="B2301" s="3" t="s">
        <v>4028</v>
      </c>
      <c r="C2301" s="3" t="s">
        <v>28</v>
      </c>
      <c r="D2301" s="3" t="s">
        <v>41</v>
      </c>
      <c r="E2301" s="3">
        <v>199</v>
      </c>
      <c r="F2301" s="3">
        <v>62</v>
      </c>
      <c r="G2301" s="3">
        <v>19727.25</v>
      </c>
      <c r="H2301" s="3">
        <v>3925722.75</v>
      </c>
      <c r="I2301" s="4">
        <v>45806</v>
      </c>
      <c r="J2301" s="4">
        <v>45901</v>
      </c>
      <c r="K2301" s="3" t="s">
        <v>46</v>
      </c>
      <c r="L2301" s="5" t="s">
        <v>58</v>
      </c>
    </row>
    <row r="2302" spans="1:12" ht="14.25" customHeight="1" x14ac:dyDescent="0.3">
      <c r="A2302" s="3" t="s">
        <v>3636</v>
      </c>
      <c r="B2302" s="3" t="s">
        <v>4029</v>
      </c>
      <c r="C2302" s="3" t="s">
        <v>20</v>
      </c>
      <c r="D2302" s="3" t="s">
        <v>15</v>
      </c>
      <c r="E2302" s="3">
        <v>153</v>
      </c>
      <c r="F2302" s="3">
        <v>29</v>
      </c>
      <c r="G2302" s="3">
        <v>14998.84</v>
      </c>
      <c r="H2302" s="3">
        <v>2294822.52</v>
      </c>
      <c r="I2302" s="4">
        <v>45759</v>
      </c>
      <c r="J2302" s="4">
        <v>45872</v>
      </c>
      <c r="K2302" s="3" t="s">
        <v>46</v>
      </c>
      <c r="L2302" s="5" t="s">
        <v>17</v>
      </c>
    </row>
    <row r="2303" spans="1:12" ht="14.25" customHeight="1" x14ac:dyDescent="0.3">
      <c r="A2303" s="3" t="s">
        <v>4030</v>
      </c>
      <c r="B2303" s="3" t="s">
        <v>3549</v>
      </c>
      <c r="C2303" s="3" t="s">
        <v>44</v>
      </c>
      <c r="D2303" s="3" t="s">
        <v>53</v>
      </c>
      <c r="E2303" s="3">
        <v>76</v>
      </c>
      <c r="F2303" s="3">
        <v>20</v>
      </c>
      <c r="G2303" s="3">
        <v>1116.02</v>
      </c>
      <c r="H2303" s="3">
        <v>84817.52</v>
      </c>
      <c r="I2303" s="4">
        <v>45824</v>
      </c>
      <c r="J2303" s="4">
        <v>45931</v>
      </c>
      <c r="K2303" s="3" t="s">
        <v>16</v>
      </c>
      <c r="L2303" s="5" t="s">
        <v>30</v>
      </c>
    </row>
    <row r="2304" spans="1:12" ht="14.25" customHeight="1" x14ac:dyDescent="0.3">
      <c r="A2304" s="3" t="s">
        <v>4031</v>
      </c>
      <c r="B2304" s="3" t="s">
        <v>4032</v>
      </c>
      <c r="C2304" s="3" t="s">
        <v>14</v>
      </c>
      <c r="D2304" s="3" t="s">
        <v>45</v>
      </c>
      <c r="E2304" s="3">
        <v>66</v>
      </c>
      <c r="F2304" s="3">
        <v>90</v>
      </c>
      <c r="G2304" s="3">
        <v>11613.67</v>
      </c>
      <c r="H2304" s="3">
        <v>766502.22</v>
      </c>
      <c r="I2304" s="4">
        <v>45690</v>
      </c>
      <c r="J2304" s="4">
        <v>45938</v>
      </c>
      <c r="L2304" s="5" t="s">
        <v>30</v>
      </c>
    </row>
    <row r="2305" spans="1:12" ht="14.25" customHeight="1" x14ac:dyDescent="0.3">
      <c r="A2305" s="3" t="s">
        <v>4033</v>
      </c>
      <c r="B2305" s="3" t="s">
        <v>3001</v>
      </c>
      <c r="C2305" s="3" t="s">
        <v>14</v>
      </c>
      <c r="D2305" s="3" t="s">
        <v>15</v>
      </c>
      <c r="E2305" s="3">
        <v>194</v>
      </c>
      <c r="F2305" s="3">
        <v>49</v>
      </c>
      <c r="G2305" s="3">
        <v>15373.38</v>
      </c>
      <c r="H2305" s="3">
        <v>2982435.72</v>
      </c>
      <c r="I2305" s="4">
        <v>45787</v>
      </c>
      <c r="J2305" s="4">
        <v>45892</v>
      </c>
      <c r="K2305" s="3" t="s">
        <v>16</v>
      </c>
      <c r="L2305" s="5" t="s">
        <v>33</v>
      </c>
    </row>
    <row r="2306" spans="1:12" ht="14.25" customHeight="1" x14ac:dyDescent="0.3">
      <c r="A2306" s="3" t="s">
        <v>4034</v>
      </c>
      <c r="B2306" s="3" t="s">
        <v>4035</v>
      </c>
      <c r="C2306" s="3" t="s">
        <v>14</v>
      </c>
      <c r="D2306" s="3" t="s">
        <v>41</v>
      </c>
      <c r="E2306" s="3">
        <v>170</v>
      </c>
      <c r="F2306" s="3">
        <v>79</v>
      </c>
      <c r="G2306" s="3">
        <v>6159.47</v>
      </c>
      <c r="H2306" s="3">
        <v>1047109.9</v>
      </c>
      <c r="I2306" s="4">
        <v>45681</v>
      </c>
      <c r="J2306" s="4">
        <v>45901</v>
      </c>
      <c r="K2306" s="3" t="s">
        <v>16</v>
      </c>
      <c r="L2306" s="5" t="s">
        <v>33</v>
      </c>
    </row>
    <row r="2307" spans="1:12" ht="14.25" customHeight="1" x14ac:dyDescent="0.3">
      <c r="A2307" s="3" t="s">
        <v>4036</v>
      </c>
      <c r="B2307" s="3" t="s">
        <v>4037</v>
      </c>
      <c r="C2307" s="3" t="s">
        <v>14</v>
      </c>
      <c r="D2307" s="3" t="s">
        <v>41</v>
      </c>
      <c r="E2307" s="3">
        <v>156</v>
      </c>
      <c r="F2307" s="3">
        <v>93</v>
      </c>
      <c r="G2307" s="3">
        <v>14780.11</v>
      </c>
      <c r="H2307" s="3">
        <v>2305697.16</v>
      </c>
      <c r="I2307" s="4">
        <v>45756</v>
      </c>
      <c r="J2307" s="4">
        <v>45857</v>
      </c>
      <c r="K2307" s="3" t="s">
        <v>57</v>
      </c>
      <c r="L2307" s="5" t="s">
        <v>30</v>
      </c>
    </row>
    <row r="2308" spans="1:12" ht="14.25" customHeight="1" x14ac:dyDescent="0.3">
      <c r="A2308" s="3" t="s">
        <v>4038</v>
      </c>
      <c r="B2308" s="3" t="s">
        <v>4039</v>
      </c>
      <c r="C2308" s="3" t="s">
        <v>40</v>
      </c>
      <c r="D2308" s="3" t="s">
        <v>45</v>
      </c>
      <c r="E2308" s="3">
        <v>2</v>
      </c>
      <c r="F2308" s="3">
        <v>55</v>
      </c>
      <c r="G2308" s="3">
        <v>11668.79</v>
      </c>
      <c r="H2308" s="3">
        <v>23337.58</v>
      </c>
      <c r="I2308" s="4">
        <v>45788</v>
      </c>
      <c r="J2308" s="4">
        <v>45940</v>
      </c>
      <c r="K2308" s="3" t="s">
        <v>57</v>
      </c>
      <c r="L2308" s="5" t="s">
        <v>17</v>
      </c>
    </row>
    <row r="2309" spans="1:12" ht="14.25" customHeight="1" x14ac:dyDescent="0.3">
      <c r="A2309" s="3" t="s">
        <v>4040</v>
      </c>
      <c r="B2309" s="3" t="s">
        <v>4041</v>
      </c>
      <c r="C2309" s="3" t="s">
        <v>20</v>
      </c>
      <c r="D2309" s="3" t="s">
        <v>15</v>
      </c>
      <c r="E2309" s="3">
        <v>168</v>
      </c>
      <c r="F2309" s="3">
        <v>99</v>
      </c>
      <c r="G2309" s="3">
        <v>6912.39</v>
      </c>
      <c r="H2309" s="3">
        <v>1161281.52</v>
      </c>
      <c r="I2309" s="4">
        <v>45810</v>
      </c>
      <c r="J2309" s="4">
        <v>45911</v>
      </c>
      <c r="K2309" s="3" t="s">
        <v>16</v>
      </c>
      <c r="L2309" s="5" t="s">
        <v>30</v>
      </c>
    </row>
    <row r="2310" spans="1:12" ht="14.25" customHeight="1" x14ac:dyDescent="0.3">
      <c r="A2310" s="3" t="s">
        <v>955</v>
      </c>
      <c r="B2310" s="3" t="s">
        <v>4042</v>
      </c>
      <c r="C2310" s="3" t="s">
        <v>40</v>
      </c>
      <c r="D2310" s="3" t="s">
        <v>15</v>
      </c>
      <c r="E2310" s="3">
        <v>160</v>
      </c>
      <c r="F2310" s="3">
        <v>24</v>
      </c>
      <c r="G2310" s="3">
        <v>15028.27</v>
      </c>
      <c r="H2310" s="3">
        <v>2404523.2000000002</v>
      </c>
      <c r="I2310" s="4">
        <v>45761</v>
      </c>
      <c r="J2310" s="4">
        <v>45875</v>
      </c>
      <c r="K2310" s="3" t="s">
        <v>57</v>
      </c>
      <c r="L2310" s="5" t="s">
        <v>17</v>
      </c>
    </row>
    <row r="2311" spans="1:12" ht="14.25" customHeight="1" x14ac:dyDescent="0.3">
      <c r="A2311" s="3" t="s">
        <v>4043</v>
      </c>
      <c r="B2311" s="3" t="s">
        <v>4039</v>
      </c>
      <c r="C2311" s="3" t="s">
        <v>44</v>
      </c>
      <c r="D2311" s="3" t="s">
        <v>24</v>
      </c>
      <c r="E2311" s="3">
        <v>86</v>
      </c>
      <c r="F2311" s="3">
        <v>33</v>
      </c>
      <c r="G2311" s="3">
        <v>13911.81</v>
      </c>
      <c r="H2311" s="3">
        <v>1196415.6599999999</v>
      </c>
      <c r="I2311" s="4">
        <v>45771</v>
      </c>
      <c r="J2311" s="4">
        <v>45864</v>
      </c>
      <c r="L2311" s="5" t="s">
        <v>21</v>
      </c>
    </row>
    <row r="2312" spans="1:12" ht="14.25" customHeight="1" x14ac:dyDescent="0.3">
      <c r="A2312" s="3" t="s">
        <v>4044</v>
      </c>
      <c r="B2312" s="3" t="s">
        <v>4018</v>
      </c>
      <c r="C2312" s="3" t="s">
        <v>28</v>
      </c>
      <c r="D2312" s="3" t="s">
        <v>53</v>
      </c>
      <c r="E2312" s="3">
        <v>82</v>
      </c>
      <c r="G2312" s="3">
        <v>180.18</v>
      </c>
      <c r="H2312" s="3">
        <v>14774.76</v>
      </c>
      <c r="I2312" s="4">
        <v>45751</v>
      </c>
      <c r="J2312" s="4">
        <v>45869</v>
      </c>
      <c r="K2312" s="3" t="s">
        <v>57</v>
      </c>
      <c r="L2312" s="5" t="s">
        <v>17</v>
      </c>
    </row>
    <row r="2313" spans="1:12" ht="14.25" customHeight="1" x14ac:dyDescent="0.3">
      <c r="A2313" s="3" t="s">
        <v>4045</v>
      </c>
      <c r="B2313" s="3" t="s">
        <v>4046</v>
      </c>
      <c r="C2313" s="3" t="s">
        <v>28</v>
      </c>
      <c r="D2313" s="3" t="s">
        <v>45</v>
      </c>
      <c r="E2313" s="3">
        <v>94</v>
      </c>
      <c r="F2313" s="3">
        <v>28</v>
      </c>
      <c r="G2313" s="3">
        <v>716.86</v>
      </c>
      <c r="H2313" s="3">
        <v>67384.84</v>
      </c>
      <c r="I2313" s="4">
        <v>45813</v>
      </c>
      <c r="J2313" s="4">
        <v>45859</v>
      </c>
      <c r="K2313" s="3" t="s">
        <v>25</v>
      </c>
      <c r="L2313" s="5" t="s">
        <v>33</v>
      </c>
    </row>
    <row r="2314" spans="1:12" ht="14.25" customHeight="1" x14ac:dyDescent="0.3">
      <c r="A2314" s="3" t="s">
        <v>87</v>
      </c>
      <c r="B2314" s="3" t="s">
        <v>3321</v>
      </c>
      <c r="C2314" s="3" t="s">
        <v>28</v>
      </c>
      <c r="D2314" s="3" t="s">
        <v>41</v>
      </c>
      <c r="E2314" s="3">
        <v>59</v>
      </c>
      <c r="F2314" s="3">
        <v>65</v>
      </c>
      <c r="G2314" s="3">
        <v>8973.1</v>
      </c>
      <c r="H2314" s="3">
        <v>529412.9</v>
      </c>
      <c r="I2314" s="4">
        <v>45784</v>
      </c>
      <c r="J2314" s="4">
        <v>45926</v>
      </c>
      <c r="L2314" s="5" t="s">
        <v>33</v>
      </c>
    </row>
    <row r="2315" spans="1:12" ht="14.25" customHeight="1" x14ac:dyDescent="0.3">
      <c r="A2315" s="3" t="s">
        <v>4047</v>
      </c>
      <c r="B2315" s="3" t="s">
        <v>4048</v>
      </c>
      <c r="C2315" s="3" t="s">
        <v>40</v>
      </c>
      <c r="D2315" s="3" t="s">
        <v>53</v>
      </c>
      <c r="E2315" s="3">
        <v>94</v>
      </c>
      <c r="F2315" s="3">
        <v>56</v>
      </c>
      <c r="G2315" s="3">
        <v>2934.37</v>
      </c>
      <c r="H2315" s="3">
        <v>275830.78000000003</v>
      </c>
      <c r="I2315" s="4">
        <v>45754</v>
      </c>
      <c r="J2315" s="4">
        <v>45883</v>
      </c>
      <c r="L2315" s="5" t="s">
        <v>33</v>
      </c>
    </row>
    <row r="2316" spans="1:12" ht="14.25" customHeight="1" x14ac:dyDescent="0.3">
      <c r="A2316" s="3" t="s">
        <v>4049</v>
      </c>
      <c r="B2316" s="3" t="s">
        <v>4050</v>
      </c>
      <c r="C2316" s="3" t="s">
        <v>44</v>
      </c>
      <c r="D2316" s="3" t="s">
        <v>45</v>
      </c>
      <c r="E2316" s="3">
        <v>193</v>
      </c>
      <c r="F2316" s="3">
        <v>80</v>
      </c>
      <c r="G2316" s="3">
        <v>19711.21</v>
      </c>
      <c r="H2316" s="3">
        <v>3804263.53</v>
      </c>
      <c r="I2316" s="4">
        <v>45674</v>
      </c>
      <c r="J2316" s="4">
        <v>45865</v>
      </c>
      <c r="K2316" s="3" t="s">
        <v>54</v>
      </c>
      <c r="L2316" s="5" t="s">
        <v>30</v>
      </c>
    </row>
    <row r="2317" spans="1:12" ht="14.25" customHeight="1" x14ac:dyDescent="0.3">
      <c r="A2317" s="3" t="s">
        <v>4051</v>
      </c>
      <c r="B2317" s="3" t="s">
        <v>4052</v>
      </c>
      <c r="C2317" s="3" t="s">
        <v>20</v>
      </c>
      <c r="D2317" s="3" t="s">
        <v>53</v>
      </c>
      <c r="E2317" s="3">
        <v>123</v>
      </c>
      <c r="F2317" s="3">
        <v>38</v>
      </c>
      <c r="G2317" s="3">
        <v>3589.32</v>
      </c>
      <c r="H2317" s="3">
        <v>441486.36</v>
      </c>
      <c r="I2317" s="4">
        <v>45693</v>
      </c>
      <c r="J2317" s="4">
        <v>45866</v>
      </c>
      <c r="K2317" s="3" t="s">
        <v>25</v>
      </c>
      <c r="L2317" s="5" t="s">
        <v>17</v>
      </c>
    </row>
    <row r="2318" spans="1:12" ht="14.25" customHeight="1" x14ac:dyDescent="0.3">
      <c r="A2318" s="3" t="s">
        <v>4053</v>
      </c>
      <c r="B2318" s="3" t="s">
        <v>2467</v>
      </c>
      <c r="C2318" s="3" t="s">
        <v>28</v>
      </c>
      <c r="D2318" s="3" t="s">
        <v>15</v>
      </c>
      <c r="E2318" s="3">
        <v>21</v>
      </c>
      <c r="F2318" s="3">
        <v>85</v>
      </c>
      <c r="G2318" s="3">
        <v>2837.43</v>
      </c>
      <c r="H2318" s="3">
        <v>59586.03</v>
      </c>
      <c r="I2318" s="4">
        <v>45818</v>
      </c>
      <c r="J2318" s="4">
        <v>45852</v>
      </c>
      <c r="L2318" s="5" t="s">
        <v>21</v>
      </c>
    </row>
    <row r="2319" spans="1:12" ht="14.25" customHeight="1" x14ac:dyDescent="0.3">
      <c r="A2319" s="3" t="s">
        <v>1141</v>
      </c>
      <c r="B2319" s="3" t="s">
        <v>4054</v>
      </c>
      <c r="C2319" s="3" t="s">
        <v>44</v>
      </c>
      <c r="D2319" s="3" t="s">
        <v>53</v>
      </c>
      <c r="E2319" s="3">
        <v>182</v>
      </c>
      <c r="G2319" s="3">
        <v>10870.61</v>
      </c>
      <c r="H2319" s="3">
        <v>1978451.02</v>
      </c>
      <c r="I2319" s="4">
        <v>45836</v>
      </c>
      <c r="J2319" s="4">
        <v>45889</v>
      </c>
      <c r="K2319" s="3" t="s">
        <v>16</v>
      </c>
      <c r="L2319" s="5" t="s">
        <v>21</v>
      </c>
    </row>
    <row r="2320" spans="1:12" ht="14.25" customHeight="1" x14ac:dyDescent="0.3">
      <c r="A2320" s="3" t="s">
        <v>4055</v>
      </c>
      <c r="B2320" s="3" t="s">
        <v>4056</v>
      </c>
      <c r="C2320" s="3" t="s">
        <v>40</v>
      </c>
      <c r="D2320" s="3" t="s">
        <v>41</v>
      </c>
      <c r="E2320" s="3">
        <v>85</v>
      </c>
      <c r="F2320" s="3">
        <v>87</v>
      </c>
      <c r="G2320" s="3">
        <v>19193.900000000001</v>
      </c>
      <c r="H2320" s="3">
        <v>1631481.5</v>
      </c>
      <c r="I2320" s="4">
        <v>45825</v>
      </c>
      <c r="J2320" s="4">
        <v>45906</v>
      </c>
      <c r="L2320" s="5" t="s">
        <v>21</v>
      </c>
    </row>
    <row r="2321" spans="1:12" ht="14.25" customHeight="1" x14ac:dyDescent="0.3">
      <c r="A2321" s="3" t="s">
        <v>4057</v>
      </c>
      <c r="B2321" s="3" t="s">
        <v>4058</v>
      </c>
      <c r="C2321" s="3" t="s">
        <v>40</v>
      </c>
      <c r="D2321" s="3" t="s">
        <v>45</v>
      </c>
      <c r="E2321" s="3">
        <v>89</v>
      </c>
      <c r="F2321" s="3">
        <v>21</v>
      </c>
      <c r="G2321" s="3">
        <v>1797.11</v>
      </c>
      <c r="H2321" s="3">
        <v>159942.79</v>
      </c>
      <c r="I2321" s="4">
        <v>45773</v>
      </c>
      <c r="J2321" s="4">
        <v>45918</v>
      </c>
      <c r="K2321" s="3" t="s">
        <v>16</v>
      </c>
      <c r="L2321" s="5" t="s">
        <v>58</v>
      </c>
    </row>
    <row r="2322" spans="1:12" ht="14.25" customHeight="1" x14ac:dyDescent="0.3">
      <c r="A2322" s="3" t="s">
        <v>4059</v>
      </c>
      <c r="B2322" s="3" t="s">
        <v>4060</v>
      </c>
      <c r="C2322" s="3" t="s">
        <v>40</v>
      </c>
      <c r="D2322" s="3" t="s">
        <v>15</v>
      </c>
      <c r="E2322" s="3">
        <v>89</v>
      </c>
      <c r="F2322" s="3">
        <v>78</v>
      </c>
      <c r="G2322" s="3">
        <v>14553.21</v>
      </c>
      <c r="H2322" s="3">
        <v>1295235.69</v>
      </c>
      <c r="I2322" s="4">
        <v>45750</v>
      </c>
      <c r="J2322" s="4">
        <v>45853</v>
      </c>
      <c r="K2322" s="3" t="s">
        <v>29</v>
      </c>
      <c r="L2322" s="5" t="s">
        <v>58</v>
      </c>
    </row>
    <row r="2323" spans="1:12" ht="14.25" customHeight="1" x14ac:dyDescent="0.3">
      <c r="A2323" s="3" t="s">
        <v>3216</v>
      </c>
      <c r="B2323" s="3" t="s">
        <v>4061</v>
      </c>
      <c r="C2323" s="3" t="s">
        <v>14</v>
      </c>
      <c r="D2323" s="3" t="s">
        <v>24</v>
      </c>
      <c r="E2323" s="3">
        <v>13</v>
      </c>
      <c r="F2323" s="3">
        <v>43</v>
      </c>
      <c r="G2323" s="3">
        <v>12094.92</v>
      </c>
      <c r="H2323" s="3">
        <v>157233.96</v>
      </c>
      <c r="I2323" s="4">
        <v>45688</v>
      </c>
      <c r="J2323" s="4">
        <v>45898</v>
      </c>
      <c r="K2323" s="3" t="s">
        <v>46</v>
      </c>
      <c r="L2323" s="5" t="s">
        <v>30</v>
      </c>
    </row>
    <row r="2324" spans="1:12" ht="14.25" customHeight="1" x14ac:dyDescent="0.3">
      <c r="A2324" s="3" t="s">
        <v>3578</v>
      </c>
      <c r="B2324" s="3" t="s">
        <v>1718</v>
      </c>
      <c r="C2324" s="3" t="s">
        <v>44</v>
      </c>
      <c r="D2324" s="3" t="s">
        <v>45</v>
      </c>
      <c r="E2324" s="3">
        <v>119</v>
      </c>
      <c r="F2324" s="3">
        <v>70</v>
      </c>
      <c r="G2324" s="3">
        <v>9294.65</v>
      </c>
      <c r="H2324" s="3">
        <v>1106063.3500000001</v>
      </c>
      <c r="I2324" s="4">
        <v>45776</v>
      </c>
      <c r="J2324" s="4">
        <v>45929</v>
      </c>
      <c r="K2324" s="3" t="s">
        <v>29</v>
      </c>
      <c r="L2324" s="5" t="s">
        <v>30</v>
      </c>
    </row>
    <row r="2325" spans="1:12" ht="14.25" customHeight="1" x14ac:dyDescent="0.3">
      <c r="A2325" s="3" t="s">
        <v>4062</v>
      </c>
      <c r="B2325" s="3" t="s">
        <v>4063</v>
      </c>
      <c r="C2325" s="3" t="s">
        <v>20</v>
      </c>
      <c r="D2325" s="3" t="s">
        <v>45</v>
      </c>
      <c r="E2325" s="3">
        <v>193</v>
      </c>
      <c r="F2325" s="3">
        <v>44</v>
      </c>
      <c r="G2325" s="3">
        <v>976.35</v>
      </c>
      <c r="H2325" s="3">
        <v>188435.55</v>
      </c>
      <c r="I2325" s="4">
        <v>45747</v>
      </c>
      <c r="J2325" s="4">
        <v>45862</v>
      </c>
      <c r="K2325" s="3" t="s">
        <v>57</v>
      </c>
      <c r="L2325" s="5" t="s">
        <v>21</v>
      </c>
    </row>
    <row r="2326" spans="1:12" ht="14.25" customHeight="1" x14ac:dyDescent="0.3">
      <c r="A2326" s="3" t="s">
        <v>4064</v>
      </c>
      <c r="B2326" s="3" t="s">
        <v>4065</v>
      </c>
      <c r="C2326" s="3" t="s">
        <v>20</v>
      </c>
      <c r="D2326" s="3" t="s">
        <v>45</v>
      </c>
      <c r="E2326" s="3">
        <v>65</v>
      </c>
      <c r="F2326" s="3">
        <v>61</v>
      </c>
      <c r="G2326" s="3">
        <v>13264.32</v>
      </c>
      <c r="H2326" s="3">
        <v>862180.79999999993</v>
      </c>
      <c r="I2326" s="4">
        <v>45719</v>
      </c>
      <c r="J2326" s="4">
        <v>45927</v>
      </c>
      <c r="K2326" s="3" t="s">
        <v>25</v>
      </c>
      <c r="L2326" s="5" t="s">
        <v>58</v>
      </c>
    </row>
    <row r="2327" spans="1:12" ht="14.25" customHeight="1" x14ac:dyDescent="0.3">
      <c r="A2327" s="3" t="s">
        <v>2854</v>
      </c>
      <c r="B2327" s="3" t="s">
        <v>2272</v>
      </c>
      <c r="C2327" s="3" t="s">
        <v>28</v>
      </c>
      <c r="D2327" s="3" t="s">
        <v>45</v>
      </c>
      <c r="E2327" s="3">
        <v>136</v>
      </c>
      <c r="F2327" s="3">
        <v>55</v>
      </c>
      <c r="G2327" s="3">
        <v>2607.35</v>
      </c>
      <c r="H2327" s="3">
        <v>354599.6</v>
      </c>
      <c r="I2327" s="4">
        <v>45730</v>
      </c>
      <c r="J2327" s="4">
        <v>45858</v>
      </c>
      <c r="K2327" s="3" t="s">
        <v>46</v>
      </c>
      <c r="L2327" s="5" t="s">
        <v>58</v>
      </c>
    </row>
    <row r="2328" spans="1:12" ht="14.25" customHeight="1" x14ac:dyDescent="0.3">
      <c r="A2328" s="3" t="s">
        <v>2609</v>
      </c>
      <c r="B2328" s="3" t="s">
        <v>4066</v>
      </c>
      <c r="C2328" s="3" t="s">
        <v>40</v>
      </c>
      <c r="D2328" s="3" t="s">
        <v>45</v>
      </c>
      <c r="E2328" s="3">
        <v>173</v>
      </c>
      <c r="F2328" s="3">
        <v>80</v>
      </c>
      <c r="G2328" s="3">
        <v>12073.27</v>
      </c>
      <c r="H2328" s="3">
        <v>2088675.71</v>
      </c>
      <c r="I2328" s="4">
        <v>45831</v>
      </c>
      <c r="J2328" s="4">
        <v>45867</v>
      </c>
      <c r="K2328" s="3" t="s">
        <v>46</v>
      </c>
      <c r="L2328" s="5" t="s">
        <v>58</v>
      </c>
    </row>
    <row r="2329" spans="1:12" ht="14.25" customHeight="1" x14ac:dyDescent="0.3">
      <c r="A2329" s="3" t="s">
        <v>4067</v>
      </c>
      <c r="B2329" s="3" t="s">
        <v>3492</v>
      </c>
      <c r="C2329" s="3" t="s">
        <v>44</v>
      </c>
      <c r="E2329" s="3">
        <v>115</v>
      </c>
      <c r="F2329" s="3">
        <v>99</v>
      </c>
      <c r="G2329" s="3">
        <v>12296.23</v>
      </c>
      <c r="H2329" s="3">
        <v>1414066.45</v>
      </c>
      <c r="I2329" s="4">
        <v>45690</v>
      </c>
      <c r="J2329" s="4">
        <v>45879</v>
      </c>
      <c r="K2329" s="3" t="s">
        <v>54</v>
      </c>
      <c r="L2329" s="5" t="s">
        <v>30</v>
      </c>
    </row>
    <row r="2330" spans="1:12" ht="14.25" customHeight="1" x14ac:dyDescent="0.3">
      <c r="A2330" s="3" t="s">
        <v>4068</v>
      </c>
      <c r="B2330" s="3" t="s">
        <v>4069</v>
      </c>
      <c r="C2330" s="3" t="s">
        <v>20</v>
      </c>
      <c r="D2330" s="3" t="s">
        <v>24</v>
      </c>
      <c r="E2330" s="3">
        <v>118</v>
      </c>
      <c r="F2330" s="3">
        <v>62</v>
      </c>
      <c r="G2330" s="3">
        <v>14280.77</v>
      </c>
      <c r="H2330" s="3">
        <v>1685130.86</v>
      </c>
      <c r="I2330" s="4">
        <v>45774</v>
      </c>
      <c r="J2330" s="4">
        <v>45871</v>
      </c>
      <c r="K2330" s="3" t="s">
        <v>16</v>
      </c>
      <c r="L2330" s="5" t="s">
        <v>30</v>
      </c>
    </row>
    <row r="2331" spans="1:12" ht="14.25" customHeight="1" x14ac:dyDescent="0.3">
      <c r="A2331" s="3" t="s">
        <v>4070</v>
      </c>
      <c r="B2331" s="3" t="s">
        <v>4071</v>
      </c>
      <c r="C2331" s="3" t="s">
        <v>20</v>
      </c>
      <c r="D2331" s="3" t="s">
        <v>53</v>
      </c>
      <c r="E2331" s="3">
        <v>16</v>
      </c>
      <c r="F2331" s="3">
        <v>69</v>
      </c>
      <c r="G2331" s="3">
        <v>5686.69</v>
      </c>
      <c r="H2331" s="3">
        <v>90987.04</v>
      </c>
      <c r="I2331" s="4">
        <v>45710</v>
      </c>
      <c r="J2331" s="4">
        <v>45860</v>
      </c>
      <c r="K2331" s="3" t="s">
        <v>29</v>
      </c>
      <c r="L2331" s="5" t="s">
        <v>17</v>
      </c>
    </row>
    <row r="2332" spans="1:12" ht="14.25" customHeight="1" x14ac:dyDescent="0.3">
      <c r="A2332" s="3" t="s">
        <v>4072</v>
      </c>
      <c r="B2332" s="3" t="s">
        <v>3964</v>
      </c>
      <c r="C2332" s="3" t="s">
        <v>14</v>
      </c>
      <c r="D2332" s="3" t="s">
        <v>41</v>
      </c>
      <c r="E2332" s="3">
        <v>86</v>
      </c>
      <c r="F2332" s="3">
        <v>81</v>
      </c>
      <c r="G2332" s="3">
        <v>9426.07</v>
      </c>
      <c r="H2332" s="3">
        <v>810642.02</v>
      </c>
      <c r="I2332" s="4">
        <v>45724</v>
      </c>
      <c r="J2332" s="4">
        <v>45933</v>
      </c>
      <c r="K2332" s="3" t="s">
        <v>16</v>
      </c>
      <c r="L2332" s="5" t="s">
        <v>58</v>
      </c>
    </row>
    <row r="2333" spans="1:12" ht="14.25" customHeight="1" x14ac:dyDescent="0.3">
      <c r="A2333" s="3" t="s">
        <v>547</v>
      </c>
      <c r="B2333" s="3" t="s">
        <v>4073</v>
      </c>
      <c r="C2333" s="3" t="s">
        <v>44</v>
      </c>
      <c r="D2333" s="3" t="s">
        <v>53</v>
      </c>
      <c r="E2333" s="3">
        <v>28</v>
      </c>
      <c r="F2333" s="3">
        <v>67</v>
      </c>
      <c r="G2333" s="3">
        <v>18478.68</v>
      </c>
      <c r="H2333" s="3">
        <v>517403.04</v>
      </c>
      <c r="I2333" s="4">
        <v>45693</v>
      </c>
      <c r="J2333" s="4">
        <v>45933</v>
      </c>
      <c r="K2333" s="3" t="s">
        <v>46</v>
      </c>
      <c r="L2333" s="5" t="s">
        <v>58</v>
      </c>
    </row>
    <row r="2334" spans="1:12" ht="14.25" customHeight="1" x14ac:dyDescent="0.3">
      <c r="A2334" s="3" t="s">
        <v>4074</v>
      </c>
      <c r="B2334" s="3" t="s">
        <v>3541</v>
      </c>
      <c r="C2334" s="3" t="s">
        <v>44</v>
      </c>
      <c r="D2334" s="3" t="s">
        <v>24</v>
      </c>
      <c r="E2334" s="3">
        <v>100</v>
      </c>
      <c r="G2334" s="3">
        <v>15004.51</v>
      </c>
      <c r="H2334" s="3">
        <v>1500451</v>
      </c>
      <c r="I2334" s="4">
        <v>45786</v>
      </c>
      <c r="J2334" s="4">
        <v>45927</v>
      </c>
      <c r="K2334" s="3" t="s">
        <v>54</v>
      </c>
      <c r="L2334" s="5" t="s">
        <v>33</v>
      </c>
    </row>
    <row r="2335" spans="1:12" ht="14.25" customHeight="1" x14ac:dyDescent="0.3">
      <c r="A2335" s="3" t="s">
        <v>4075</v>
      </c>
      <c r="B2335" s="3" t="s">
        <v>4076</v>
      </c>
      <c r="C2335" s="3" t="s">
        <v>44</v>
      </c>
      <c r="D2335" s="3" t="s">
        <v>24</v>
      </c>
      <c r="E2335" s="3">
        <v>140</v>
      </c>
      <c r="F2335" s="3">
        <v>29</v>
      </c>
      <c r="G2335" s="3">
        <v>9137.26</v>
      </c>
      <c r="H2335" s="3">
        <v>1279216.3999999999</v>
      </c>
      <c r="I2335" s="4">
        <v>45848</v>
      </c>
      <c r="J2335" s="4">
        <v>45908</v>
      </c>
      <c r="K2335" s="3" t="s">
        <v>25</v>
      </c>
      <c r="L2335" s="5" t="s">
        <v>33</v>
      </c>
    </row>
    <row r="2336" spans="1:12" ht="14.25" customHeight="1" x14ac:dyDescent="0.3">
      <c r="A2336" s="3" t="s">
        <v>628</v>
      </c>
      <c r="B2336" s="3" t="s">
        <v>19</v>
      </c>
      <c r="C2336" s="3" t="s">
        <v>28</v>
      </c>
      <c r="D2336" s="3" t="s">
        <v>53</v>
      </c>
      <c r="E2336" s="3">
        <v>24</v>
      </c>
      <c r="F2336" s="3">
        <v>63</v>
      </c>
      <c r="G2336" s="3">
        <v>309.55</v>
      </c>
      <c r="H2336" s="3">
        <v>7429.2000000000007</v>
      </c>
      <c r="I2336" s="4">
        <v>45812</v>
      </c>
      <c r="J2336" s="4">
        <v>45926</v>
      </c>
      <c r="L2336" s="5" t="s">
        <v>58</v>
      </c>
    </row>
    <row r="2337" spans="1:12" ht="14.25" customHeight="1" x14ac:dyDescent="0.3">
      <c r="A2337" s="3" t="s">
        <v>4077</v>
      </c>
      <c r="B2337" s="3" t="s">
        <v>1134</v>
      </c>
      <c r="C2337" s="3" t="s">
        <v>28</v>
      </c>
      <c r="D2337" s="3" t="s">
        <v>41</v>
      </c>
      <c r="E2337" s="3">
        <v>150</v>
      </c>
      <c r="F2337" s="3">
        <v>65</v>
      </c>
      <c r="G2337" s="3">
        <v>18488.16</v>
      </c>
      <c r="H2337" s="3">
        <v>2773224</v>
      </c>
      <c r="I2337" s="4">
        <v>45740</v>
      </c>
      <c r="J2337" s="4">
        <v>45925</v>
      </c>
      <c r="K2337" s="3" t="s">
        <v>54</v>
      </c>
      <c r="L2337" s="5" t="s">
        <v>30</v>
      </c>
    </row>
    <row r="2338" spans="1:12" ht="14.25" customHeight="1" x14ac:dyDescent="0.3">
      <c r="A2338" s="3" t="s">
        <v>4078</v>
      </c>
      <c r="B2338" s="3" t="s">
        <v>4079</v>
      </c>
      <c r="C2338" s="3" t="s">
        <v>14</v>
      </c>
      <c r="D2338" s="3" t="s">
        <v>15</v>
      </c>
      <c r="E2338" s="3">
        <v>122</v>
      </c>
      <c r="F2338" s="3">
        <v>38</v>
      </c>
      <c r="G2338" s="3">
        <v>5308.93</v>
      </c>
      <c r="H2338" s="3">
        <v>647689.46000000008</v>
      </c>
      <c r="I2338" s="4">
        <v>45683</v>
      </c>
      <c r="J2338" s="4">
        <v>45917</v>
      </c>
      <c r="K2338" s="3" t="s">
        <v>54</v>
      </c>
      <c r="L2338" s="5" t="s">
        <v>21</v>
      </c>
    </row>
    <row r="2339" spans="1:12" ht="14.25" customHeight="1" x14ac:dyDescent="0.3">
      <c r="A2339" s="3" t="s">
        <v>79</v>
      </c>
      <c r="B2339" s="3" t="s">
        <v>4080</v>
      </c>
      <c r="C2339" s="3" t="s">
        <v>28</v>
      </c>
      <c r="D2339" s="3" t="s">
        <v>24</v>
      </c>
      <c r="E2339" s="3">
        <v>3</v>
      </c>
      <c r="F2339" s="3">
        <v>22</v>
      </c>
      <c r="G2339" s="3">
        <v>18682.330000000002</v>
      </c>
      <c r="H2339" s="3">
        <v>56046.990000000013</v>
      </c>
      <c r="I2339" s="4">
        <v>45697</v>
      </c>
      <c r="J2339" s="4">
        <v>45910</v>
      </c>
      <c r="K2339" s="3" t="s">
        <v>57</v>
      </c>
      <c r="L2339" s="5" t="s">
        <v>17</v>
      </c>
    </row>
    <row r="2340" spans="1:12" ht="14.25" customHeight="1" x14ac:dyDescent="0.3">
      <c r="A2340" s="3" t="s">
        <v>4081</v>
      </c>
      <c r="B2340" s="3" t="s">
        <v>4082</v>
      </c>
      <c r="C2340" s="3" t="s">
        <v>28</v>
      </c>
      <c r="D2340" s="3" t="s">
        <v>24</v>
      </c>
      <c r="E2340" s="3">
        <v>27</v>
      </c>
      <c r="F2340" s="3">
        <v>89</v>
      </c>
      <c r="G2340" s="3">
        <v>17123.669999999998</v>
      </c>
      <c r="H2340" s="3">
        <v>462339.09</v>
      </c>
      <c r="I2340" s="4">
        <v>45734</v>
      </c>
      <c r="J2340" s="4">
        <v>45864</v>
      </c>
      <c r="K2340" s="3" t="s">
        <v>46</v>
      </c>
      <c r="L2340" s="5" t="s">
        <v>30</v>
      </c>
    </row>
    <row r="2341" spans="1:12" ht="14.25" customHeight="1" x14ac:dyDescent="0.3">
      <c r="A2341" s="3" t="s">
        <v>4083</v>
      </c>
      <c r="B2341" s="3" t="s">
        <v>2480</v>
      </c>
      <c r="C2341" s="3" t="s">
        <v>40</v>
      </c>
      <c r="D2341" s="3" t="s">
        <v>24</v>
      </c>
      <c r="E2341" s="3">
        <v>107</v>
      </c>
      <c r="F2341" s="3">
        <v>35</v>
      </c>
      <c r="G2341" s="3">
        <v>16023.25</v>
      </c>
      <c r="H2341" s="3">
        <v>1714487.75</v>
      </c>
      <c r="I2341" s="4">
        <v>45777</v>
      </c>
      <c r="J2341" s="4">
        <v>45865</v>
      </c>
      <c r="L2341" s="5" t="s">
        <v>58</v>
      </c>
    </row>
    <row r="2342" spans="1:12" ht="14.25" customHeight="1" x14ac:dyDescent="0.3">
      <c r="A2342" s="3" t="s">
        <v>4084</v>
      </c>
      <c r="B2342" s="3" t="s">
        <v>4085</v>
      </c>
      <c r="C2342" s="3" t="s">
        <v>20</v>
      </c>
      <c r="D2342" s="3" t="s">
        <v>15</v>
      </c>
      <c r="E2342" s="3">
        <v>76</v>
      </c>
      <c r="F2342" s="3">
        <v>66</v>
      </c>
      <c r="G2342" s="3">
        <v>2350.2600000000002</v>
      </c>
      <c r="H2342" s="3">
        <v>178619.76</v>
      </c>
      <c r="I2342" s="4">
        <v>45758</v>
      </c>
      <c r="J2342" s="4">
        <v>45879</v>
      </c>
      <c r="K2342" s="3" t="s">
        <v>46</v>
      </c>
      <c r="L2342" s="5" t="s">
        <v>21</v>
      </c>
    </row>
    <row r="2343" spans="1:12" ht="14.25" customHeight="1" x14ac:dyDescent="0.3">
      <c r="A2343" s="3" t="s">
        <v>4086</v>
      </c>
      <c r="B2343" s="3" t="s">
        <v>2654</v>
      </c>
      <c r="C2343" s="3" t="s">
        <v>20</v>
      </c>
      <c r="D2343" s="3" t="s">
        <v>24</v>
      </c>
      <c r="E2343" s="3">
        <v>158</v>
      </c>
      <c r="F2343" s="3">
        <v>49</v>
      </c>
      <c r="G2343" s="3">
        <v>10153.799999999999</v>
      </c>
      <c r="H2343" s="3">
        <v>1604300.4</v>
      </c>
      <c r="I2343" s="4">
        <v>45768</v>
      </c>
      <c r="J2343" s="4">
        <v>45870</v>
      </c>
      <c r="K2343" s="3" t="s">
        <v>29</v>
      </c>
      <c r="L2343" s="5" t="s">
        <v>33</v>
      </c>
    </row>
    <row r="2344" spans="1:12" ht="14.25" customHeight="1" x14ac:dyDescent="0.3">
      <c r="A2344" s="3" t="s">
        <v>4087</v>
      </c>
      <c r="B2344" s="3" t="s">
        <v>4088</v>
      </c>
      <c r="C2344" s="3" t="s">
        <v>20</v>
      </c>
      <c r="D2344" s="3" t="s">
        <v>24</v>
      </c>
      <c r="F2344" s="3">
        <v>45</v>
      </c>
      <c r="G2344" s="3">
        <v>4500.6499999999996</v>
      </c>
      <c r="I2344" s="4">
        <v>45739</v>
      </c>
      <c r="J2344" s="4">
        <v>45903</v>
      </c>
      <c r="K2344" s="3" t="s">
        <v>46</v>
      </c>
      <c r="L2344" s="5" t="s">
        <v>21</v>
      </c>
    </row>
    <row r="2345" spans="1:12" ht="14.25" customHeight="1" x14ac:dyDescent="0.3">
      <c r="A2345" s="3" t="s">
        <v>4089</v>
      </c>
      <c r="B2345" s="3" t="s">
        <v>4090</v>
      </c>
      <c r="C2345" s="3" t="s">
        <v>28</v>
      </c>
      <c r="D2345" s="3" t="s">
        <v>45</v>
      </c>
      <c r="E2345" s="3">
        <v>114</v>
      </c>
      <c r="F2345" s="3">
        <v>79</v>
      </c>
      <c r="G2345" s="3">
        <v>9649.7000000000007</v>
      </c>
      <c r="H2345" s="3">
        <v>1100065.8</v>
      </c>
      <c r="I2345" s="4">
        <v>45748</v>
      </c>
      <c r="J2345" s="4">
        <v>45917</v>
      </c>
      <c r="L2345" s="5" t="s">
        <v>33</v>
      </c>
    </row>
    <row r="2346" spans="1:12" ht="14.25" customHeight="1" x14ac:dyDescent="0.3">
      <c r="A2346" s="3" t="s">
        <v>4086</v>
      </c>
      <c r="B2346" s="3" t="s">
        <v>4091</v>
      </c>
      <c r="C2346" s="3" t="s">
        <v>20</v>
      </c>
      <c r="D2346" s="3" t="s">
        <v>53</v>
      </c>
      <c r="E2346" s="3">
        <v>58</v>
      </c>
      <c r="G2346" s="3">
        <v>18813.72</v>
      </c>
      <c r="H2346" s="3">
        <v>1091195.76</v>
      </c>
      <c r="I2346" s="4">
        <v>45843</v>
      </c>
      <c r="J2346" s="4">
        <v>45854</v>
      </c>
      <c r="K2346" s="3" t="s">
        <v>29</v>
      </c>
      <c r="L2346" s="5" t="s">
        <v>30</v>
      </c>
    </row>
    <row r="2347" spans="1:12" ht="14.25" customHeight="1" x14ac:dyDescent="0.3">
      <c r="A2347" s="3" t="s">
        <v>4092</v>
      </c>
      <c r="B2347" s="3" t="s">
        <v>4093</v>
      </c>
      <c r="C2347" s="3" t="s">
        <v>44</v>
      </c>
      <c r="D2347" s="3" t="s">
        <v>45</v>
      </c>
      <c r="E2347" s="3">
        <v>17</v>
      </c>
      <c r="F2347" s="3">
        <v>36</v>
      </c>
      <c r="G2347" s="3">
        <v>10842.68</v>
      </c>
      <c r="H2347" s="3">
        <v>184325.56</v>
      </c>
      <c r="I2347" s="4">
        <v>45714</v>
      </c>
      <c r="J2347" s="4">
        <v>45902</v>
      </c>
      <c r="K2347" s="3" t="s">
        <v>54</v>
      </c>
      <c r="L2347" s="5" t="s">
        <v>21</v>
      </c>
    </row>
    <row r="2348" spans="1:12" ht="14.25" customHeight="1" x14ac:dyDescent="0.3">
      <c r="A2348" s="3" t="s">
        <v>4094</v>
      </c>
      <c r="B2348" s="3" t="s">
        <v>1335</v>
      </c>
      <c r="C2348" s="3" t="s">
        <v>44</v>
      </c>
      <c r="D2348" s="3" t="s">
        <v>53</v>
      </c>
      <c r="E2348" s="3">
        <v>93</v>
      </c>
      <c r="F2348" s="3">
        <v>95</v>
      </c>
      <c r="G2348" s="3">
        <v>18884.689999999999</v>
      </c>
      <c r="H2348" s="3">
        <v>1756276.17</v>
      </c>
      <c r="I2348" s="4">
        <v>45672</v>
      </c>
      <c r="J2348" s="4">
        <v>45902</v>
      </c>
      <c r="K2348" s="3" t="s">
        <v>25</v>
      </c>
      <c r="L2348" s="5" t="s">
        <v>58</v>
      </c>
    </row>
    <row r="2349" spans="1:12" ht="14.25" customHeight="1" x14ac:dyDescent="0.3">
      <c r="A2349" s="3" t="s">
        <v>4095</v>
      </c>
      <c r="B2349" s="3" t="s">
        <v>4096</v>
      </c>
      <c r="C2349" s="3" t="s">
        <v>20</v>
      </c>
      <c r="D2349" s="3" t="s">
        <v>53</v>
      </c>
      <c r="E2349" s="3">
        <v>43</v>
      </c>
      <c r="F2349" s="3">
        <v>87</v>
      </c>
      <c r="G2349" s="3">
        <v>1946.38</v>
      </c>
      <c r="H2349" s="3">
        <v>83694.340000000011</v>
      </c>
      <c r="I2349" s="4">
        <v>45693</v>
      </c>
      <c r="J2349" s="4">
        <v>45891</v>
      </c>
      <c r="K2349" s="3" t="s">
        <v>29</v>
      </c>
      <c r="L2349" s="5" t="s">
        <v>30</v>
      </c>
    </row>
    <row r="2350" spans="1:12" ht="14.25" customHeight="1" x14ac:dyDescent="0.3">
      <c r="A2350" s="3" t="s">
        <v>4097</v>
      </c>
      <c r="B2350" s="3" t="s">
        <v>4098</v>
      </c>
      <c r="C2350" s="3" t="s">
        <v>40</v>
      </c>
      <c r="D2350" s="3" t="s">
        <v>15</v>
      </c>
      <c r="E2350" s="3">
        <v>113</v>
      </c>
      <c r="F2350" s="3">
        <v>23</v>
      </c>
      <c r="G2350" s="3">
        <v>763.54</v>
      </c>
      <c r="H2350" s="3">
        <v>86280.01999999999</v>
      </c>
      <c r="I2350" s="4">
        <v>45677</v>
      </c>
      <c r="J2350" s="4">
        <v>45933</v>
      </c>
      <c r="K2350" s="3" t="s">
        <v>46</v>
      </c>
      <c r="L2350" s="5" t="s">
        <v>58</v>
      </c>
    </row>
    <row r="2351" spans="1:12" ht="14.25" customHeight="1" x14ac:dyDescent="0.3">
      <c r="A2351" s="3" t="s">
        <v>4099</v>
      </c>
      <c r="B2351" s="3" t="s">
        <v>4100</v>
      </c>
      <c r="C2351" s="3" t="s">
        <v>28</v>
      </c>
      <c r="D2351" s="3" t="s">
        <v>41</v>
      </c>
      <c r="E2351" s="3">
        <v>190</v>
      </c>
      <c r="F2351" s="3">
        <v>66</v>
      </c>
      <c r="G2351" s="3">
        <v>9140.43</v>
      </c>
      <c r="H2351" s="3">
        <v>1736681.7</v>
      </c>
      <c r="I2351" s="4">
        <v>45769</v>
      </c>
      <c r="J2351" s="4">
        <v>45930</v>
      </c>
      <c r="K2351" s="3" t="s">
        <v>57</v>
      </c>
      <c r="L2351" s="5" t="s">
        <v>30</v>
      </c>
    </row>
    <row r="2352" spans="1:12" ht="14.25" customHeight="1" x14ac:dyDescent="0.3">
      <c r="A2352" s="3" t="s">
        <v>4101</v>
      </c>
      <c r="B2352" s="3" t="s">
        <v>4102</v>
      </c>
      <c r="C2352" s="3" t="s">
        <v>20</v>
      </c>
      <c r="D2352" s="3" t="s">
        <v>45</v>
      </c>
      <c r="E2352" s="3">
        <v>85</v>
      </c>
      <c r="F2352" s="3">
        <v>81</v>
      </c>
      <c r="G2352" s="3">
        <v>16779.060000000001</v>
      </c>
      <c r="H2352" s="3">
        <v>1426220.1</v>
      </c>
      <c r="I2352" s="4">
        <v>45737</v>
      </c>
      <c r="J2352" s="4">
        <v>45936</v>
      </c>
      <c r="K2352" s="3" t="s">
        <v>46</v>
      </c>
      <c r="L2352" s="5" t="s">
        <v>21</v>
      </c>
    </row>
    <row r="2353" spans="1:12" ht="14.25" customHeight="1" x14ac:dyDescent="0.3">
      <c r="A2353" s="3" t="s">
        <v>4103</v>
      </c>
      <c r="B2353" s="3" t="s">
        <v>4104</v>
      </c>
      <c r="C2353" s="3" t="s">
        <v>14</v>
      </c>
      <c r="D2353" s="3" t="s">
        <v>15</v>
      </c>
      <c r="E2353" s="3">
        <v>104</v>
      </c>
      <c r="F2353" s="3">
        <v>81</v>
      </c>
      <c r="G2353" s="3">
        <v>4769.53</v>
      </c>
      <c r="H2353" s="3">
        <v>496031.12</v>
      </c>
      <c r="I2353" s="4">
        <v>45782</v>
      </c>
      <c r="J2353" s="4">
        <v>45899</v>
      </c>
      <c r="K2353" s="3" t="s">
        <v>46</v>
      </c>
      <c r="L2353" s="5" t="s">
        <v>17</v>
      </c>
    </row>
    <row r="2354" spans="1:12" ht="14.25" customHeight="1" x14ac:dyDescent="0.3">
      <c r="A2354" s="3" t="s">
        <v>4105</v>
      </c>
      <c r="B2354" s="3" t="s">
        <v>1745</v>
      </c>
      <c r="C2354" s="3" t="s">
        <v>40</v>
      </c>
      <c r="D2354" s="3" t="s">
        <v>41</v>
      </c>
      <c r="F2354" s="3">
        <v>62</v>
      </c>
      <c r="G2354" s="3">
        <v>9320.5499999999993</v>
      </c>
      <c r="I2354" s="4">
        <v>45761</v>
      </c>
      <c r="J2354" s="4">
        <v>45892</v>
      </c>
      <c r="K2354" s="3" t="s">
        <v>25</v>
      </c>
      <c r="L2354" s="5" t="s">
        <v>58</v>
      </c>
    </row>
    <row r="2355" spans="1:12" ht="14.25" customHeight="1" x14ac:dyDescent="0.3">
      <c r="A2355" s="3" t="s">
        <v>4106</v>
      </c>
      <c r="B2355" s="3" t="s">
        <v>4107</v>
      </c>
      <c r="C2355" s="3" t="s">
        <v>44</v>
      </c>
      <c r="D2355" s="3" t="s">
        <v>53</v>
      </c>
      <c r="E2355" s="3">
        <v>127</v>
      </c>
      <c r="F2355" s="3">
        <v>70</v>
      </c>
      <c r="G2355" s="3">
        <v>17335.23</v>
      </c>
      <c r="H2355" s="3">
        <v>2201574.21</v>
      </c>
      <c r="I2355" s="4">
        <v>45838</v>
      </c>
      <c r="J2355" s="4">
        <v>45903</v>
      </c>
      <c r="K2355" s="3" t="s">
        <v>29</v>
      </c>
      <c r="L2355" s="5" t="s">
        <v>21</v>
      </c>
    </row>
    <row r="2356" spans="1:12" ht="14.25" customHeight="1" x14ac:dyDescent="0.3">
      <c r="A2356" s="3" t="s">
        <v>4108</v>
      </c>
      <c r="B2356" s="3" t="s">
        <v>4109</v>
      </c>
      <c r="C2356" s="3" t="s">
        <v>14</v>
      </c>
      <c r="D2356" s="3" t="s">
        <v>41</v>
      </c>
      <c r="E2356" s="3">
        <v>134</v>
      </c>
      <c r="F2356" s="3">
        <v>64</v>
      </c>
      <c r="G2356" s="3">
        <v>322.11</v>
      </c>
      <c r="H2356" s="3">
        <v>43162.740000000013</v>
      </c>
      <c r="I2356" s="4">
        <v>45709</v>
      </c>
      <c r="J2356" s="4">
        <v>45903</v>
      </c>
      <c r="K2356" s="3" t="s">
        <v>57</v>
      </c>
      <c r="L2356" s="5" t="s">
        <v>58</v>
      </c>
    </row>
    <row r="2357" spans="1:12" ht="14.25" customHeight="1" x14ac:dyDescent="0.3">
      <c r="A2357" s="3" t="s">
        <v>4110</v>
      </c>
      <c r="B2357" s="3" t="s">
        <v>4111</v>
      </c>
      <c r="C2357" s="3" t="s">
        <v>40</v>
      </c>
      <c r="D2357" s="3" t="s">
        <v>45</v>
      </c>
      <c r="E2357" s="3">
        <v>41</v>
      </c>
      <c r="F2357" s="3">
        <v>26</v>
      </c>
      <c r="G2357" s="3">
        <v>15815.69</v>
      </c>
      <c r="H2357" s="3">
        <v>648443.29</v>
      </c>
      <c r="I2357" s="4">
        <v>45724</v>
      </c>
      <c r="J2357" s="4">
        <v>45884</v>
      </c>
      <c r="K2357" s="3" t="s">
        <v>57</v>
      </c>
      <c r="L2357" s="5" t="s">
        <v>58</v>
      </c>
    </row>
    <row r="2358" spans="1:12" ht="14.25" customHeight="1" x14ac:dyDescent="0.3">
      <c r="A2358" s="3" t="s">
        <v>4112</v>
      </c>
      <c r="B2358" s="3" t="s">
        <v>4113</v>
      </c>
      <c r="C2358" s="3" t="s">
        <v>14</v>
      </c>
      <c r="D2358" s="3" t="s">
        <v>41</v>
      </c>
      <c r="E2358" s="3">
        <v>164</v>
      </c>
      <c r="F2358" s="3">
        <v>85</v>
      </c>
      <c r="G2358" s="3">
        <v>11441.28</v>
      </c>
      <c r="H2358" s="3">
        <v>1876369.92</v>
      </c>
      <c r="I2358" s="4">
        <v>45819</v>
      </c>
      <c r="J2358" s="4">
        <v>45871</v>
      </c>
      <c r="K2358" s="3" t="s">
        <v>57</v>
      </c>
      <c r="L2358" s="5" t="s">
        <v>58</v>
      </c>
    </row>
    <row r="2359" spans="1:12" ht="14.25" customHeight="1" x14ac:dyDescent="0.3">
      <c r="A2359" s="3" t="s">
        <v>3505</v>
      </c>
      <c r="B2359" s="3" t="s">
        <v>4114</v>
      </c>
      <c r="C2359" s="3" t="s">
        <v>20</v>
      </c>
      <c r="D2359" s="3" t="s">
        <v>53</v>
      </c>
      <c r="E2359" s="3">
        <v>79</v>
      </c>
      <c r="F2359" s="3">
        <v>75</v>
      </c>
      <c r="G2359" s="3">
        <v>12563.81</v>
      </c>
      <c r="H2359" s="3">
        <v>992540.99</v>
      </c>
      <c r="I2359" s="4">
        <v>45797</v>
      </c>
      <c r="J2359" s="4">
        <v>45942</v>
      </c>
      <c r="K2359" s="3" t="s">
        <v>16</v>
      </c>
      <c r="L2359" s="5" t="s">
        <v>17</v>
      </c>
    </row>
    <row r="2360" spans="1:12" ht="14.25" customHeight="1" x14ac:dyDescent="0.3">
      <c r="A2360" s="3" t="s">
        <v>2573</v>
      </c>
      <c r="B2360" s="3" t="s">
        <v>4115</v>
      </c>
      <c r="C2360" s="3" t="s">
        <v>28</v>
      </c>
      <c r="D2360" s="3" t="s">
        <v>15</v>
      </c>
      <c r="E2360" s="3">
        <v>31</v>
      </c>
      <c r="F2360" s="3">
        <v>93</v>
      </c>
      <c r="G2360" s="3">
        <v>8629.6</v>
      </c>
      <c r="H2360" s="3">
        <v>267517.59999999998</v>
      </c>
      <c r="I2360" s="4">
        <v>45807</v>
      </c>
      <c r="J2360" s="4">
        <v>45913</v>
      </c>
      <c r="K2360" s="3" t="s">
        <v>57</v>
      </c>
      <c r="L2360" s="5" t="s">
        <v>30</v>
      </c>
    </row>
    <row r="2361" spans="1:12" ht="14.25" customHeight="1" x14ac:dyDescent="0.3">
      <c r="A2361" s="3" t="s">
        <v>4116</v>
      </c>
      <c r="B2361" s="3" t="s">
        <v>4117</v>
      </c>
      <c r="C2361" s="3" t="s">
        <v>44</v>
      </c>
      <c r="E2361" s="3">
        <v>134</v>
      </c>
      <c r="F2361" s="3">
        <v>27</v>
      </c>
      <c r="G2361" s="3">
        <v>15540.91</v>
      </c>
      <c r="H2361" s="3">
        <v>2082481.94</v>
      </c>
      <c r="I2361" s="4">
        <v>45712</v>
      </c>
      <c r="J2361" s="4">
        <v>45884</v>
      </c>
      <c r="L2361" s="5" t="s">
        <v>33</v>
      </c>
    </row>
    <row r="2362" spans="1:12" ht="14.25" customHeight="1" x14ac:dyDescent="0.3">
      <c r="A2362" s="3" t="s">
        <v>4118</v>
      </c>
      <c r="B2362" s="3" t="s">
        <v>4119</v>
      </c>
      <c r="C2362" s="3" t="s">
        <v>40</v>
      </c>
      <c r="D2362" s="3" t="s">
        <v>24</v>
      </c>
      <c r="F2362" s="3">
        <v>59</v>
      </c>
      <c r="G2362" s="3">
        <v>17846.88</v>
      </c>
      <c r="I2362" s="4">
        <v>45742</v>
      </c>
      <c r="J2362" s="4">
        <v>45931</v>
      </c>
      <c r="K2362" s="3" t="s">
        <v>25</v>
      </c>
      <c r="L2362" s="5" t="s">
        <v>17</v>
      </c>
    </row>
    <row r="2363" spans="1:12" ht="14.25" customHeight="1" x14ac:dyDescent="0.3">
      <c r="A2363" s="3" t="s">
        <v>2355</v>
      </c>
      <c r="B2363" s="3" t="s">
        <v>641</v>
      </c>
      <c r="C2363" s="3" t="s">
        <v>40</v>
      </c>
      <c r="D2363" s="3" t="s">
        <v>45</v>
      </c>
      <c r="E2363" s="3">
        <v>113</v>
      </c>
      <c r="F2363" s="3">
        <v>71</v>
      </c>
      <c r="G2363" s="3">
        <v>4524.25</v>
      </c>
      <c r="H2363" s="3">
        <v>511240.25</v>
      </c>
      <c r="I2363" s="4">
        <v>45796</v>
      </c>
      <c r="J2363" s="4">
        <v>45905</v>
      </c>
      <c r="K2363" s="3" t="s">
        <v>57</v>
      </c>
      <c r="L2363" s="5" t="s">
        <v>30</v>
      </c>
    </row>
    <row r="2364" spans="1:12" ht="14.25" customHeight="1" x14ac:dyDescent="0.3">
      <c r="A2364" s="3" t="s">
        <v>4120</v>
      </c>
      <c r="B2364" s="3" t="s">
        <v>4121</v>
      </c>
      <c r="C2364" s="3" t="s">
        <v>28</v>
      </c>
      <c r="D2364" s="3" t="s">
        <v>53</v>
      </c>
      <c r="E2364" s="3">
        <v>165</v>
      </c>
      <c r="F2364" s="3">
        <v>45</v>
      </c>
      <c r="G2364" s="3">
        <v>9171.75</v>
      </c>
      <c r="H2364" s="3">
        <v>1513338.75</v>
      </c>
      <c r="I2364" s="4">
        <v>45723</v>
      </c>
      <c r="J2364" s="4">
        <v>45862</v>
      </c>
      <c r="K2364" s="3" t="s">
        <v>57</v>
      </c>
      <c r="L2364" s="5" t="s">
        <v>58</v>
      </c>
    </row>
    <row r="2365" spans="1:12" ht="14.25" customHeight="1" x14ac:dyDescent="0.3">
      <c r="A2365" s="3" t="s">
        <v>4122</v>
      </c>
      <c r="B2365" s="3" t="s">
        <v>4123</v>
      </c>
      <c r="C2365" s="3" t="s">
        <v>44</v>
      </c>
      <c r="D2365" s="3" t="s">
        <v>15</v>
      </c>
      <c r="E2365" s="3">
        <v>91</v>
      </c>
      <c r="F2365" s="3">
        <v>50</v>
      </c>
      <c r="G2365" s="3">
        <v>9908.44</v>
      </c>
      <c r="H2365" s="3">
        <v>901668.04</v>
      </c>
      <c r="I2365" s="4">
        <v>45833</v>
      </c>
      <c r="J2365" s="4">
        <v>45862</v>
      </c>
      <c r="K2365" s="3" t="s">
        <v>25</v>
      </c>
      <c r="L2365" s="5" t="s">
        <v>58</v>
      </c>
    </row>
    <row r="2366" spans="1:12" ht="14.25" customHeight="1" x14ac:dyDescent="0.3">
      <c r="A2366" s="3" t="s">
        <v>4124</v>
      </c>
      <c r="B2366" s="3" t="s">
        <v>3942</v>
      </c>
      <c r="C2366" s="3" t="s">
        <v>40</v>
      </c>
      <c r="D2366" s="3" t="s">
        <v>24</v>
      </c>
      <c r="E2366" s="3">
        <v>143</v>
      </c>
      <c r="F2366" s="3">
        <v>98</v>
      </c>
      <c r="G2366" s="3">
        <v>7911.97</v>
      </c>
      <c r="H2366" s="3">
        <v>1131411.71</v>
      </c>
      <c r="I2366" s="4">
        <v>45760</v>
      </c>
      <c r="J2366" s="4">
        <v>45871</v>
      </c>
      <c r="K2366" s="3" t="s">
        <v>57</v>
      </c>
      <c r="L2366" s="5" t="s">
        <v>33</v>
      </c>
    </row>
    <row r="2367" spans="1:12" ht="14.25" customHeight="1" x14ac:dyDescent="0.3">
      <c r="A2367" s="3" t="s">
        <v>168</v>
      </c>
      <c r="B2367" s="3" t="s">
        <v>1944</v>
      </c>
      <c r="C2367" s="3" t="s">
        <v>44</v>
      </c>
      <c r="D2367" s="3" t="s">
        <v>53</v>
      </c>
      <c r="E2367" s="3">
        <v>100</v>
      </c>
      <c r="F2367" s="3">
        <v>81</v>
      </c>
      <c r="G2367" s="3">
        <v>3052.39</v>
      </c>
      <c r="H2367" s="3">
        <v>305239</v>
      </c>
      <c r="I2367" s="4">
        <v>45822</v>
      </c>
      <c r="J2367" s="4">
        <v>45872</v>
      </c>
      <c r="K2367" s="3" t="s">
        <v>29</v>
      </c>
      <c r="L2367" s="5" t="s">
        <v>33</v>
      </c>
    </row>
    <row r="2368" spans="1:12" ht="14.25" customHeight="1" x14ac:dyDescent="0.3">
      <c r="A2368" s="3" t="s">
        <v>4125</v>
      </c>
      <c r="B2368" s="3" t="s">
        <v>4126</v>
      </c>
      <c r="C2368" s="3" t="s">
        <v>20</v>
      </c>
      <c r="D2368" s="3" t="s">
        <v>41</v>
      </c>
      <c r="E2368" s="3">
        <v>162</v>
      </c>
      <c r="F2368" s="3">
        <v>64</v>
      </c>
      <c r="G2368" s="3">
        <v>9837.74</v>
      </c>
      <c r="H2368" s="3">
        <v>1593713.88</v>
      </c>
      <c r="I2368" s="4">
        <v>45721</v>
      </c>
      <c r="J2368" s="4">
        <v>45869</v>
      </c>
      <c r="K2368" s="3" t="s">
        <v>29</v>
      </c>
      <c r="L2368" s="5" t="s">
        <v>33</v>
      </c>
    </row>
    <row r="2369" spans="1:12" ht="14.25" customHeight="1" x14ac:dyDescent="0.3">
      <c r="A2369" s="3" t="s">
        <v>4127</v>
      </c>
      <c r="B2369" s="3" t="s">
        <v>4128</v>
      </c>
      <c r="C2369" s="3" t="s">
        <v>20</v>
      </c>
      <c r="D2369" s="3" t="s">
        <v>24</v>
      </c>
      <c r="E2369" s="3">
        <v>102</v>
      </c>
      <c r="F2369" s="3">
        <v>28</v>
      </c>
      <c r="G2369" s="3">
        <v>8012.23</v>
      </c>
      <c r="H2369" s="3">
        <v>817247.46</v>
      </c>
      <c r="I2369" s="4">
        <v>45822</v>
      </c>
      <c r="J2369" s="4">
        <v>45899</v>
      </c>
      <c r="L2369" s="5" t="s">
        <v>33</v>
      </c>
    </row>
    <row r="2370" spans="1:12" ht="14.25" customHeight="1" x14ac:dyDescent="0.3">
      <c r="A2370" s="3" t="s">
        <v>4129</v>
      </c>
      <c r="B2370" s="3" t="s">
        <v>4130</v>
      </c>
      <c r="C2370" s="3" t="s">
        <v>40</v>
      </c>
      <c r="E2370" s="3">
        <v>162</v>
      </c>
      <c r="F2370" s="3">
        <v>70</v>
      </c>
      <c r="G2370" s="3">
        <v>15644.66</v>
      </c>
      <c r="H2370" s="3">
        <v>2534434.92</v>
      </c>
      <c r="I2370" s="4">
        <v>45739</v>
      </c>
      <c r="J2370" s="4">
        <v>45867</v>
      </c>
      <c r="K2370" s="3" t="s">
        <v>46</v>
      </c>
      <c r="L2370" s="5" t="s">
        <v>21</v>
      </c>
    </row>
    <row r="2371" spans="1:12" ht="14.25" customHeight="1" x14ac:dyDescent="0.3">
      <c r="A2371" s="3" t="s">
        <v>4131</v>
      </c>
      <c r="B2371" s="3" t="s">
        <v>4132</v>
      </c>
      <c r="C2371" s="3" t="s">
        <v>40</v>
      </c>
      <c r="D2371" s="3" t="s">
        <v>53</v>
      </c>
      <c r="E2371" s="3">
        <v>76</v>
      </c>
      <c r="F2371" s="3">
        <v>63</v>
      </c>
      <c r="G2371" s="3">
        <v>940.99</v>
      </c>
      <c r="H2371" s="3">
        <v>71515.240000000005</v>
      </c>
      <c r="I2371" s="4">
        <v>45749</v>
      </c>
      <c r="J2371" s="4">
        <v>45869</v>
      </c>
      <c r="K2371" s="3" t="s">
        <v>16</v>
      </c>
      <c r="L2371" s="5" t="s">
        <v>30</v>
      </c>
    </row>
    <row r="2372" spans="1:12" ht="14.25" customHeight="1" x14ac:dyDescent="0.3">
      <c r="A2372" s="3" t="s">
        <v>1026</v>
      </c>
      <c r="B2372" s="3" t="s">
        <v>4133</v>
      </c>
      <c r="C2372" s="3" t="s">
        <v>40</v>
      </c>
      <c r="D2372" s="3" t="s">
        <v>53</v>
      </c>
      <c r="E2372" s="3">
        <v>87</v>
      </c>
      <c r="F2372" s="3">
        <v>99</v>
      </c>
      <c r="G2372" s="3">
        <v>15931.57</v>
      </c>
      <c r="H2372" s="3">
        <v>1386046.59</v>
      </c>
      <c r="I2372" s="4">
        <v>45721</v>
      </c>
      <c r="J2372" s="4">
        <v>45896</v>
      </c>
      <c r="K2372" s="3" t="s">
        <v>25</v>
      </c>
      <c r="L2372" s="5" t="s">
        <v>21</v>
      </c>
    </row>
    <row r="2373" spans="1:12" ht="14.25" customHeight="1" x14ac:dyDescent="0.3">
      <c r="A2373" s="3" t="s">
        <v>2934</v>
      </c>
      <c r="B2373" s="3" t="s">
        <v>2886</v>
      </c>
      <c r="C2373" s="3" t="s">
        <v>20</v>
      </c>
      <c r="D2373" s="3" t="s">
        <v>53</v>
      </c>
      <c r="E2373" s="3">
        <v>46</v>
      </c>
      <c r="F2373" s="3">
        <v>99</v>
      </c>
      <c r="G2373" s="3">
        <v>17618.98</v>
      </c>
      <c r="H2373" s="3">
        <v>810473.08</v>
      </c>
      <c r="I2373" s="4">
        <v>45752</v>
      </c>
      <c r="J2373" s="4">
        <v>45863</v>
      </c>
      <c r="K2373" s="3" t="s">
        <v>16</v>
      </c>
      <c r="L2373" s="5" t="s">
        <v>58</v>
      </c>
    </row>
    <row r="2374" spans="1:12" ht="14.25" customHeight="1" x14ac:dyDescent="0.3">
      <c r="A2374" s="3" t="s">
        <v>1694</v>
      </c>
      <c r="B2374" s="3" t="s">
        <v>2683</v>
      </c>
      <c r="C2374" s="3" t="s">
        <v>14</v>
      </c>
      <c r="D2374" s="3" t="s">
        <v>24</v>
      </c>
      <c r="E2374" s="3">
        <v>138</v>
      </c>
      <c r="F2374" s="3">
        <v>86</v>
      </c>
      <c r="G2374" s="3">
        <v>8672.65</v>
      </c>
      <c r="H2374" s="3">
        <v>1196825.7</v>
      </c>
      <c r="I2374" s="4">
        <v>45712</v>
      </c>
      <c r="J2374" s="4">
        <v>45874</v>
      </c>
      <c r="K2374" s="3" t="s">
        <v>54</v>
      </c>
      <c r="L2374" s="5" t="s">
        <v>33</v>
      </c>
    </row>
    <row r="2375" spans="1:12" ht="14.25" customHeight="1" x14ac:dyDescent="0.3">
      <c r="A2375" s="3" t="s">
        <v>4134</v>
      </c>
      <c r="B2375" s="3" t="s">
        <v>2714</v>
      </c>
      <c r="C2375" s="3" t="s">
        <v>40</v>
      </c>
      <c r="D2375" s="3" t="s">
        <v>53</v>
      </c>
      <c r="E2375" s="3">
        <v>0</v>
      </c>
      <c r="F2375" s="3">
        <v>68</v>
      </c>
      <c r="G2375" s="3">
        <v>4933.76</v>
      </c>
      <c r="H2375" s="3">
        <v>0</v>
      </c>
      <c r="I2375" s="4">
        <v>45717</v>
      </c>
      <c r="J2375" s="4">
        <v>45856</v>
      </c>
      <c r="K2375" s="3" t="s">
        <v>54</v>
      </c>
      <c r="L2375" s="5" t="s">
        <v>17</v>
      </c>
    </row>
    <row r="2376" spans="1:12" ht="14.25" customHeight="1" x14ac:dyDescent="0.3">
      <c r="A2376" s="3" t="s">
        <v>4135</v>
      </c>
      <c r="B2376" s="3" t="s">
        <v>4136</v>
      </c>
      <c r="C2376" s="3" t="s">
        <v>20</v>
      </c>
      <c r="D2376" s="3" t="s">
        <v>15</v>
      </c>
      <c r="E2376" s="3">
        <v>86</v>
      </c>
      <c r="F2376" s="3">
        <v>64</v>
      </c>
      <c r="G2376" s="3">
        <v>2319.5500000000002</v>
      </c>
      <c r="H2376" s="3">
        <v>199481.3</v>
      </c>
      <c r="I2376" s="4">
        <v>45735</v>
      </c>
      <c r="J2376" s="4">
        <v>45901</v>
      </c>
      <c r="K2376" s="3" t="s">
        <v>25</v>
      </c>
      <c r="L2376" s="5" t="s">
        <v>21</v>
      </c>
    </row>
    <row r="2377" spans="1:12" ht="14.25" customHeight="1" x14ac:dyDescent="0.3">
      <c r="A2377" s="3" t="s">
        <v>4137</v>
      </c>
      <c r="B2377" s="3" t="s">
        <v>4138</v>
      </c>
      <c r="C2377" s="3" t="s">
        <v>44</v>
      </c>
      <c r="D2377" s="3" t="s">
        <v>53</v>
      </c>
      <c r="E2377" s="3">
        <v>94</v>
      </c>
      <c r="F2377" s="3">
        <v>51</v>
      </c>
      <c r="G2377" s="3">
        <v>799.17</v>
      </c>
      <c r="H2377" s="3">
        <v>75121.98</v>
      </c>
      <c r="I2377" s="4">
        <v>45840</v>
      </c>
      <c r="J2377" s="4">
        <v>45907</v>
      </c>
      <c r="K2377" s="3" t="s">
        <v>57</v>
      </c>
      <c r="L2377" s="5" t="s">
        <v>21</v>
      </c>
    </row>
    <row r="2378" spans="1:12" ht="14.25" customHeight="1" x14ac:dyDescent="0.3">
      <c r="A2378" s="3" t="s">
        <v>4139</v>
      </c>
      <c r="B2378" s="3" t="s">
        <v>1913</v>
      </c>
      <c r="C2378" s="3" t="s">
        <v>44</v>
      </c>
      <c r="D2378" s="3" t="s">
        <v>24</v>
      </c>
      <c r="E2378" s="3">
        <v>80</v>
      </c>
      <c r="F2378" s="3">
        <v>55</v>
      </c>
      <c r="G2378" s="3">
        <v>12687.61</v>
      </c>
      <c r="H2378" s="3">
        <v>1015008.8</v>
      </c>
      <c r="I2378" s="4">
        <v>45799</v>
      </c>
      <c r="J2378" s="4">
        <v>45866</v>
      </c>
      <c r="K2378" s="3" t="s">
        <v>57</v>
      </c>
      <c r="L2378" s="5" t="s">
        <v>33</v>
      </c>
    </row>
    <row r="2379" spans="1:12" ht="14.25" customHeight="1" x14ac:dyDescent="0.3">
      <c r="A2379" s="3" t="s">
        <v>4140</v>
      </c>
      <c r="B2379" s="3" t="s">
        <v>4141</v>
      </c>
      <c r="C2379" s="3" t="s">
        <v>40</v>
      </c>
      <c r="D2379" s="3" t="s">
        <v>41</v>
      </c>
      <c r="E2379" s="3">
        <v>110</v>
      </c>
      <c r="F2379" s="3">
        <v>59</v>
      </c>
      <c r="G2379" s="3">
        <v>3418.23</v>
      </c>
      <c r="H2379" s="3">
        <v>376005.3</v>
      </c>
      <c r="I2379" s="4">
        <v>45671</v>
      </c>
      <c r="J2379" s="4">
        <v>45922</v>
      </c>
      <c r="L2379" s="5" t="s">
        <v>21</v>
      </c>
    </row>
    <row r="2380" spans="1:12" ht="14.25" customHeight="1" x14ac:dyDescent="0.3">
      <c r="A2380" s="3" t="s">
        <v>4142</v>
      </c>
      <c r="B2380" s="3" t="s">
        <v>4143</v>
      </c>
      <c r="C2380" s="3" t="s">
        <v>40</v>
      </c>
      <c r="D2380" s="3" t="s">
        <v>24</v>
      </c>
      <c r="E2380" s="3">
        <v>99</v>
      </c>
      <c r="F2380" s="3">
        <v>88</v>
      </c>
      <c r="G2380" s="3">
        <v>6516.5</v>
      </c>
      <c r="H2380" s="3">
        <v>645133.5</v>
      </c>
      <c r="I2380" s="4">
        <v>45768</v>
      </c>
      <c r="J2380" s="4">
        <v>45929</v>
      </c>
      <c r="K2380" s="3" t="s">
        <v>29</v>
      </c>
      <c r="L2380" s="5" t="s">
        <v>17</v>
      </c>
    </row>
    <row r="2381" spans="1:12" ht="14.25" customHeight="1" x14ac:dyDescent="0.3">
      <c r="A2381" s="3" t="s">
        <v>4017</v>
      </c>
      <c r="B2381" s="3" t="s">
        <v>2088</v>
      </c>
      <c r="C2381" s="3" t="s">
        <v>40</v>
      </c>
      <c r="D2381" s="3" t="s">
        <v>41</v>
      </c>
      <c r="E2381" s="3">
        <v>78</v>
      </c>
      <c r="F2381" s="3">
        <v>25</v>
      </c>
      <c r="G2381" s="3">
        <v>8929.8799999999992</v>
      </c>
      <c r="H2381" s="3">
        <v>696530.6399999999</v>
      </c>
      <c r="I2381" s="4">
        <v>45743</v>
      </c>
      <c r="J2381" s="4">
        <v>45877</v>
      </c>
      <c r="K2381" s="3" t="s">
        <v>54</v>
      </c>
      <c r="L2381" s="5" t="s">
        <v>33</v>
      </c>
    </row>
    <row r="2382" spans="1:12" ht="14.25" customHeight="1" x14ac:dyDescent="0.3">
      <c r="A2382" s="3" t="s">
        <v>4144</v>
      </c>
      <c r="B2382" s="3" t="s">
        <v>4145</v>
      </c>
      <c r="C2382" s="3" t="s">
        <v>28</v>
      </c>
      <c r="D2382" s="3" t="s">
        <v>15</v>
      </c>
      <c r="E2382" s="3">
        <v>197</v>
      </c>
      <c r="F2382" s="3">
        <v>98</v>
      </c>
      <c r="G2382" s="3">
        <v>9533.41</v>
      </c>
      <c r="H2382" s="3">
        <v>1878081.77</v>
      </c>
      <c r="I2382" s="4">
        <v>45746</v>
      </c>
      <c r="J2382" s="4">
        <v>45880</v>
      </c>
      <c r="K2382" s="3" t="s">
        <v>54</v>
      </c>
      <c r="L2382" s="5" t="s">
        <v>17</v>
      </c>
    </row>
    <row r="2383" spans="1:12" ht="14.25" customHeight="1" x14ac:dyDescent="0.3">
      <c r="A2383" s="3" t="s">
        <v>4146</v>
      </c>
      <c r="B2383" s="3" t="s">
        <v>4147</v>
      </c>
      <c r="C2383" s="3" t="s">
        <v>40</v>
      </c>
      <c r="D2383" s="3" t="s">
        <v>15</v>
      </c>
      <c r="F2383" s="3">
        <v>73</v>
      </c>
      <c r="G2383" s="3">
        <v>18030.12</v>
      </c>
      <c r="I2383" s="4">
        <v>45824</v>
      </c>
      <c r="J2383" s="4">
        <v>45874</v>
      </c>
      <c r="K2383" s="3" t="s">
        <v>25</v>
      </c>
      <c r="L2383" s="5" t="s">
        <v>21</v>
      </c>
    </row>
    <row r="2384" spans="1:12" ht="14.25" customHeight="1" x14ac:dyDescent="0.3">
      <c r="A2384" s="3" t="s">
        <v>4148</v>
      </c>
      <c r="B2384" s="3" t="s">
        <v>4149</v>
      </c>
      <c r="C2384" s="3" t="s">
        <v>40</v>
      </c>
      <c r="D2384" s="3" t="s">
        <v>15</v>
      </c>
      <c r="F2384" s="3">
        <v>64</v>
      </c>
      <c r="G2384" s="3">
        <v>12517.63</v>
      </c>
      <c r="I2384" s="4">
        <v>45708</v>
      </c>
      <c r="J2384" s="4">
        <v>45916</v>
      </c>
      <c r="L2384" s="5" t="s">
        <v>33</v>
      </c>
    </row>
    <row r="2385" spans="1:12" ht="14.25" customHeight="1" x14ac:dyDescent="0.3">
      <c r="A2385" s="3" t="s">
        <v>4150</v>
      </c>
      <c r="B2385" s="3" t="s">
        <v>4151</v>
      </c>
      <c r="C2385" s="3" t="s">
        <v>14</v>
      </c>
      <c r="D2385" s="3" t="s">
        <v>24</v>
      </c>
      <c r="E2385" s="3">
        <v>54</v>
      </c>
      <c r="G2385" s="3">
        <v>5613.49</v>
      </c>
      <c r="H2385" s="3">
        <v>303128.46000000002</v>
      </c>
      <c r="I2385" s="4">
        <v>45823</v>
      </c>
      <c r="J2385" s="4">
        <v>45920</v>
      </c>
      <c r="K2385" s="3" t="s">
        <v>54</v>
      </c>
      <c r="L2385" s="5" t="s">
        <v>21</v>
      </c>
    </row>
    <row r="2386" spans="1:12" ht="14.25" customHeight="1" x14ac:dyDescent="0.3">
      <c r="A2386" s="3" t="s">
        <v>1309</v>
      </c>
      <c r="B2386" s="3" t="s">
        <v>4152</v>
      </c>
      <c r="C2386" s="3" t="s">
        <v>44</v>
      </c>
      <c r="D2386" s="3" t="s">
        <v>45</v>
      </c>
      <c r="E2386" s="3">
        <v>146</v>
      </c>
      <c r="F2386" s="3">
        <v>26</v>
      </c>
      <c r="G2386" s="3">
        <v>1625.66</v>
      </c>
      <c r="H2386" s="3">
        <v>237346.36</v>
      </c>
      <c r="I2386" s="4">
        <v>45789</v>
      </c>
      <c r="J2386" s="4">
        <v>45925</v>
      </c>
      <c r="K2386" s="3" t="s">
        <v>46</v>
      </c>
      <c r="L2386" s="5" t="s">
        <v>17</v>
      </c>
    </row>
    <row r="2387" spans="1:12" ht="14.25" customHeight="1" x14ac:dyDescent="0.3">
      <c r="A2387" s="3" t="s">
        <v>4153</v>
      </c>
      <c r="B2387" s="3" t="s">
        <v>4154</v>
      </c>
      <c r="C2387" s="3" t="s">
        <v>40</v>
      </c>
      <c r="D2387" s="3" t="s">
        <v>24</v>
      </c>
      <c r="E2387" s="3">
        <v>130</v>
      </c>
      <c r="F2387" s="3">
        <v>99</v>
      </c>
      <c r="G2387" s="3">
        <v>13403.5</v>
      </c>
      <c r="H2387" s="3">
        <v>1742455</v>
      </c>
      <c r="I2387" s="4">
        <v>45802</v>
      </c>
      <c r="J2387" s="4">
        <v>45872</v>
      </c>
      <c r="K2387" s="3" t="s">
        <v>25</v>
      </c>
      <c r="L2387" s="5" t="s">
        <v>58</v>
      </c>
    </row>
    <row r="2388" spans="1:12" ht="14.25" customHeight="1" x14ac:dyDescent="0.3">
      <c r="A2388" s="3" t="s">
        <v>4155</v>
      </c>
      <c r="B2388" s="3" t="s">
        <v>4156</v>
      </c>
      <c r="C2388" s="3" t="s">
        <v>28</v>
      </c>
      <c r="D2388" s="3" t="s">
        <v>41</v>
      </c>
      <c r="E2388" s="3">
        <v>70</v>
      </c>
      <c r="F2388" s="3">
        <v>62</v>
      </c>
      <c r="G2388" s="3">
        <v>819.9</v>
      </c>
      <c r="H2388" s="3">
        <v>57393</v>
      </c>
      <c r="I2388" s="4">
        <v>45836</v>
      </c>
      <c r="J2388" s="4">
        <v>45855</v>
      </c>
      <c r="K2388" s="3" t="s">
        <v>25</v>
      </c>
      <c r="L2388" s="5" t="s">
        <v>17</v>
      </c>
    </row>
    <row r="2389" spans="1:12" ht="14.25" customHeight="1" x14ac:dyDescent="0.3">
      <c r="A2389" s="3" t="s">
        <v>3368</v>
      </c>
      <c r="B2389" s="3" t="s">
        <v>4157</v>
      </c>
      <c r="C2389" s="3" t="s">
        <v>20</v>
      </c>
      <c r="D2389" s="3" t="s">
        <v>41</v>
      </c>
      <c r="E2389" s="3">
        <v>23</v>
      </c>
      <c r="F2389" s="3">
        <v>58</v>
      </c>
      <c r="G2389" s="3">
        <v>9395.7999999999993</v>
      </c>
      <c r="H2389" s="3">
        <v>216103.4</v>
      </c>
      <c r="I2389" s="4">
        <v>45798</v>
      </c>
      <c r="J2389" s="4">
        <v>45892</v>
      </c>
      <c r="K2389" s="3" t="s">
        <v>54</v>
      </c>
      <c r="L2389" s="5" t="s">
        <v>30</v>
      </c>
    </row>
    <row r="2390" spans="1:12" ht="14.25" customHeight="1" x14ac:dyDescent="0.3">
      <c r="A2390" s="3" t="s">
        <v>2952</v>
      </c>
      <c r="B2390" s="3" t="s">
        <v>4158</v>
      </c>
      <c r="C2390" s="3" t="s">
        <v>28</v>
      </c>
      <c r="D2390" s="3" t="s">
        <v>45</v>
      </c>
      <c r="E2390" s="3">
        <v>43</v>
      </c>
      <c r="F2390" s="3">
        <v>24</v>
      </c>
      <c r="G2390" s="3">
        <v>571.86</v>
      </c>
      <c r="H2390" s="3">
        <v>24589.98</v>
      </c>
      <c r="I2390" s="4">
        <v>45836</v>
      </c>
      <c r="J2390" s="4">
        <v>45938</v>
      </c>
      <c r="K2390" s="3" t="s">
        <v>46</v>
      </c>
      <c r="L2390" s="5" t="s">
        <v>33</v>
      </c>
    </row>
    <row r="2391" spans="1:12" ht="14.25" customHeight="1" x14ac:dyDescent="0.3">
      <c r="A2391" s="3" t="s">
        <v>4159</v>
      </c>
      <c r="B2391" s="3" t="s">
        <v>4160</v>
      </c>
      <c r="C2391" s="3" t="s">
        <v>20</v>
      </c>
      <c r="D2391" s="3" t="s">
        <v>45</v>
      </c>
      <c r="E2391" s="3">
        <v>28</v>
      </c>
      <c r="F2391" s="3">
        <v>45</v>
      </c>
      <c r="G2391" s="3">
        <v>18719.52</v>
      </c>
      <c r="H2391" s="3">
        <v>524146.56</v>
      </c>
      <c r="I2391" s="4">
        <v>45826</v>
      </c>
      <c r="J2391" s="4">
        <v>45907</v>
      </c>
      <c r="K2391" s="3" t="s">
        <v>16</v>
      </c>
      <c r="L2391" s="5" t="s">
        <v>58</v>
      </c>
    </row>
    <row r="2392" spans="1:12" ht="14.25" customHeight="1" x14ac:dyDescent="0.3">
      <c r="A2392" s="3" t="s">
        <v>4161</v>
      </c>
      <c r="B2392" s="3" t="s">
        <v>4162</v>
      </c>
      <c r="C2392" s="3" t="s">
        <v>28</v>
      </c>
      <c r="D2392" s="3" t="s">
        <v>53</v>
      </c>
      <c r="E2392" s="3">
        <v>114</v>
      </c>
      <c r="F2392" s="3">
        <v>72</v>
      </c>
      <c r="G2392" s="3">
        <v>3274.67</v>
      </c>
      <c r="H2392" s="3">
        <v>373312.38</v>
      </c>
      <c r="I2392" s="4">
        <v>45785</v>
      </c>
      <c r="J2392" s="4">
        <v>45899</v>
      </c>
      <c r="K2392" s="3" t="s">
        <v>25</v>
      </c>
      <c r="L2392" s="5" t="s">
        <v>33</v>
      </c>
    </row>
    <row r="2393" spans="1:12" ht="14.25" customHeight="1" x14ac:dyDescent="0.3">
      <c r="A2393" s="3" t="s">
        <v>4163</v>
      </c>
      <c r="B2393" s="3" t="s">
        <v>1052</v>
      </c>
      <c r="C2393" s="3" t="s">
        <v>28</v>
      </c>
      <c r="D2393" s="3" t="s">
        <v>15</v>
      </c>
      <c r="E2393" s="3">
        <v>42</v>
      </c>
      <c r="F2393" s="3">
        <v>26</v>
      </c>
      <c r="G2393" s="3">
        <v>3117.3</v>
      </c>
      <c r="H2393" s="3">
        <v>130926.6</v>
      </c>
      <c r="I2393" s="4">
        <v>45749</v>
      </c>
      <c r="J2393" s="4">
        <v>45886</v>
      </c>
      <c r="K2393" s="3" t="s">
        <v>46</v>
      </c>
      <c r="L2393" s="5" t="s">
        <v>21</v>
      </c>
    </row>
    <row r="2394" spans="1:12" ht="14.25" customHeight="1" x14ac:dyDescent="0.3">
      <c r="A2394" s="3" t="s">
        <v>4164</v>
      </c>
      <c r="B2394" s="3" t="s">
        <v>4165</v>
      </c>
      <c r="C2394" s="3" t="s">
        <v>28</v>
      </c>
      <c r="D2394" s="3" t="s">
        <v>24</v>
      </c>
      <c r="E2394" s="3">
        <v>72</v>
      </c>
      <c r="F2394" s="3">
        <v>60</v>
      </c>
      <c r="G2394" s="3">
        <v>14647.52</v>
      </c>
      <c r="H2394" s="3">
        <v>1054621.44</v>
      </c>
      <c r="I2394" s="4">
        <v>45673</v>
      </c>
      <c r="J2394" s="4">
        <v>45924</v>
      </c>
      <c r="K2394" s="3" t="s">
        <v>57</v>
      </c>
      <c r="L2394" s="5" t="s">
        <v>30</v>
      </c>
    </row>
    <row r="2395" spans="1:12" ht="14.25" customHeight="1" x14ac:dyDescent="0.3">
      <c r="A2395" s="3" t="s">
        <v>2992</v>
      </c>
      <c r="B2395" s="3" t="s">
        <v>4166</v>
      </c>
      <c r="C2395" s="3" t="s">
        <v>20</v>
      </c>
      <c r="D2395" s="3" t="s">
        <v>41</v>
      </c>
      <c r="E2395" s="3">
        <v>181</v>
      </c>
      <c r="F2395" s="3">
        <v>88</v>
      </c>
      <c r="G2395" s="3">
        <v>4259.58</v>
      </c>
      <c r="H2395" s="3">
        <v>770983.98</v>
      </c>
      <c r="I2395" s="4">
        <v>45754</v>
      </c>
      <c r="J2395" s="4">
        <v>45913</v>
      </c>
      <c r="K2395" s="3" t="s">
        <v>25</v>
      </c>
      <c r="L2395" s="5" t="s">
        <v>30</v>
      </c>
    </row>
    <row r="2396" spans="1:12" ht="14.25" customHeight="1" x14ac:dyDescent="0.3">
      <c r="A2396" s="3" t="s">
        <v>4167</v>
      </c>
      <c r="B2396" s="3" t="s">
        <v>1999</v>
      </c>
      <c r="C2396" s="3" t="s">
        <v>44</v>
      </c>
      <c r="D2396" s="3" t="s">
        <v>41</v>
      </c>
      <c r="E2396" s="3">
        <v>7</v>
      </c>
      <c r="F2396" s="3">
        <v>51</v>
      </c>
      <c r="G2396" s="3">
        <v>8801.5</v>
      </c>
      <c r="H2396" s="3">
        <v>61610.5</v>
      </c>
      <c r="I2396" s="4">
        <v>45808</v>
      </c>
      <c r="J2396" s="4">
        <v>45898</v>
      </c>
      <c r="K2396" s="3" t="s">
        <v>25</v>
      </c>
      <c r="L2396" s="5" t="s">
        <v>17</v>
      </c>
    </row>
    <row r="2397" spans="1:12" ht="14.25" customHeight="1" x14ac:dyDescent="0.3">
      <c r="A2397" s="3" t="s">
        <v>4168</v>
      </c>
      <c r="B2397" s="3" t="s">
        <v>460</v>
      </c>
      <c r="C2397" s="3" t="s">
        <v>44</v>
      </c>
      <c r="D2397" s="3" t="s">
        <v>24</v>
      </c>
      <c r="E2397" s="3">
        <v>12</v>
      </c>
      <c r="F2397" s="3">
        <v>82</v>
      </c>
      <c r="G2397" s="3">
        <v>16787.47</v>
      </c>
      <c r="H2397" s="3">
        <v>201449.64</v>
      </c>
      <c r="I2397" s="4">
        <v>45757</v>
      </c>
      <c r="J2397" s="4">
        <v>45887</v>
      </c>
      <c r="K2397" s="3" t="s">
        <v>57</v>
      </c>
      <c r="L2397" s="5" t="s">
        <v>30</v>
      </c>
    </row>
    <row r="2398" spans="1:12" ht="14.25" customHeight="1" x14ac:dyDescent="0.3">
      <c r="A2398" s="3" t="s">
        <v>4169</v>
      </c>
      <c r="B2398" s="3" t="s">
        <v>1769</v>
      </c>
      <c r="C2398" s="3" t="s">
        <v>28</v>
      </c>
      <c r="D2398" s="3" t="s">
        <v>41</v>
      </c>
      <c r="E2398" s="3">
        <v>181</v>
      </c>
      <c r="F2398" s="3">
        <v>27</v>
      </c>
      <c r="G2398" s="3">
        <v>16780.5</v>
      </c>
      <c r="H2398" s="3">
        <v>3037270.5</v>
      </c>
      <c r="I2398" s="4">
        <v>45816</v>
      </c>
      <c r="J2398" s="4">
        <v>45865</v>
      </c>
      <c r="K2398" s="3" t="s">
        <v>16</v>
      </c>
      <c r="L2398" s="5" t="s">
        <v>58</v>
      </c>
    </row>
    <row r="2399" spans="1:12" ht="14.25" customHeight="1" x14ac:dyDescent="0.3">
      <c r="A2399" s="3" t="s">
        <v>4170</v>
      </c>
      <c r="B2399" s="3" t="s">
        <v>4171</v>
      </c>
      <c r="C2399" s="3" t="s">
        <v>44</v>
      </c>
      <c r="D2399" s="3" t="s">
        <v>15</v>
      </c>
      <c r="E2399" s="3">
        <v>157</v>
      </c>
      <c r="F2399" s="3">
        <v>40</v>
      </c>
      <c r="G2399" s="3">
        <v>5516.54</v>
      </c>
      <c r="H2399" s="3">
        <v>866096.78</v>
      </c>
      <c r="I2399" s="4">
        <v>45683</v>
      </c>
      <c r="J2399" s="4">
        <v>45919</v>
      </c>
      <c r="L2399" s="5" t="s">
        <v>30</v>
      </c>
    </row>
    <row r="2400" spans="1:12" ht="14.25" customHeight="1" x14ac:dyDescent="0.3">
      <c r="A2400" s="3" t="s">
        <v>4172</v>
      </c>
      <c r="B2400" s="3" t="s">
        <v>1064</v>
      </c>
      <c r="C2400" s="3" t="s">
        <v>14</v>
      </c>
      <c r="D2400" s="3" t="s">
        <v>41</v>
      </c>
      <c r="E2400" s="3">
        <v>193</v>
      </c>
      <c r="F2400" s="3">
        <v>22</v>
      </c>
      <c r="G2400" s="3">
        <v>4229.91</v>
      </c>
      <c r="H2400" s="3">
        <v>816372.63</v>
      </c>
      <c r="I2400" s="4">
        <v>45685</v>
      </c>
      <c r="J2400" s="4">
        <v>45902</v>
      </c>
      <c r="K2400" s="3" t="s">
        <v>29</v>
      </c>
      <c r="L2400" s="5" t="s">
        <v>33</v>
      </c>
    </row>
    <row r="2401" spans="1:12" ht="14.25" customHeight="1" x14ac:dyDescent="0.3">
      <c r="A2401" s="3" t="s">
        <v>4173</v>
      </c>
      <c r="B2401" s="3" t="s">
        <v>4174</v>
      </c>
      <c r="C2401" s="3" t="s">
        <v>28</v>
      </c>
      <c r="D2401" s="3" t="s">
        <v>24</v>
      </c>
      <c r="E2401" s="3">
        <v>152</v>
      </c>
      <c r="F2401" s="3">
        <v>49</v>
      </c>
      <c r="G2401" s="3">
        <v>6104.75</v>
      </c>
      <c r="H2401" s="3">
        <v>927922</v>
      </c>
      <c r="I2401" s="4">
        <v>45738</v>
      </c>
      <c r="J2401" s="4">
        <v>45911</v>
      </c>
      <c r="K2401" s="3" t="s">
        <v>54</v>
      </c>
      <c r="L2401" s="5" t="s">
        <v>30</v>
      </c>
    </row>
    <row r="2402" spans="1:12" ht="14.25" customHeight="1" x14ac:dyDescent="0.3">
      <c r="A2402" s="3" t="s">
        <v>4175</v>
      </c>
      <c r="B2402" s="3" t="s">
        <v>4176</v>
      </c>
      <c r="C2402" s="3" t="s">
        <v>14</v>
      </c>
      <c r="D2402" s="3" t="s">
        <v>24</v>
      </c>
      <c r="E2402" s="3">
        <v>16</v>
      </c>
      <c r="F2402" s="3">
        <v>45</v>
      </c>
      <c r="G2402" s="3">
        <v>2083.9499999999998</v>
      </c>
      <c r="H2402" s="3">
        <v>33343.199999999997</v>
      </c>
      <c r="I2402" s="4">
        <v>45778</v>
      </c>
      <c r="J2402" s="4">
        <v>45935</v>
      </c>
      <c r="K2402" s="3" t="s">
        <v>54</v>
      </c>
      <c r="L2402" s="5" t="s">
        <v>58</v>
      </c>
    </row>
    <row r="2403" spans="1:12" ht="14.25" customHeight="1" x14ac:dyDescent="0.3">
      <c r="A2403" s="3" t="s">
        <v>4177</v>
      </c>
      <c r="B2403" s="3" t="s">
        <v>4178</v>
      </c>
      <c r="C2403" s="3" t="s">
        <v>28</v>
      </c>
      <c r="D2403" s="3" t="s">
        <v>15</v>
      </c>
      <c r="E2403" s="3">
        <v>183</v>
      </c>
      <c r="F2403" s="3">
        <v>71</v>
      </c>
      <c r="G2403" s="3">
        <v>15142.94</v>
      </c>
      <c r="H2403" s="3">
        <v>2771158.02</v>
      </c>
      <c r="I2403" s="4">
        <v>45810</v>
      </c>
      <c r="J2403" s="4">
        <v>45890</v>
      </c>
      <c r="L2403" s="5" t="s">
        <v>58</v>
      </c>
    </row>
    <row r="2404" spans="1:12" ht="14.25" customHeight="1" x14ac:dyDescent="0.3">
      <c r="A2404" s="3" t="s">
        <v>4179</v>
      </c>
      <c r="B2404" s="3" t="s">
        <v>4180</v>
      </c>
      <c r="C2404" s="3" t="s">
        <v>44</v>
      </c>
      <c r="D2404" s="3" t="s">
        <v>41</v>
      </c>
      <c r="E2404" s="3">
        <v>30</v>
      </c>
      <c r="F2404" s="3">
        <v>46</v>
      </c>
      <c r="G2404" s="3">
        <v>1176.8399999999999</v>
      </c>
      <c r="H2404" s="3">
        <v>35305.199999999997</v>
      </c>
      <c r="I2404" s="4">
        <v>45817</v>
      </c>
      <c r="J2404" s="4">
        <v>45887</v>
      </c>
      <c r="K2404" s="3" t="s">
        <v>29</v>
      </c>
      <c r="L2404" s="5" t="s">
        <v>33</v>
      </c>
    </row>
    <row r="2405" spans="1:12" ht="14.25" customHeight="1" x14ac:dyDescent="0.3">
      <c r="A2405" s="3" t="s">
        <v>4181</v>
      </c>
      <c r="B2405" s="3" t="s">
        <v>4182</v>
      </c>
      <c r="C2405" s="3" t="s">
        <v>44</v>
      </c>
      <c r="D2405" s="3" t="s">
        <v>24</v>
      </c>
      <c r="E2405" s="3">
        <v>140</v>
      </c>
      <c r="F2405" s="3">
        <v>54</v>
      </c>
      <c r="G2405" s="3">
        <v>10466.42</v>
      </c>
      <c r="H2405" s="3">
        <v>1465298.8</v>
      </c>
      <c r="I2405" s="4">
        <v>45833</v>
      </c>
      <c r="J2405" s="4">
        <v>45871</v>
      </c>
      <c r="L2405" s="5" t="s">
        <v>30</v>
      </c>
    </row>
    <row r="2406" spans="1:12" ht="14.25" customHeight="1" x14ac:dyDescent="0.3">
      <c r="A2406" s="3" t="s">
        <v>4183</v>
      </c>
      <c r="B2406" s="3" t="s">
        <v>4184</v>
      </c>
      <c r="C2406" s="3" t="s">
        <v>40</v>
      </c>
      <c r="D2406" s="3" t="s">
        <v>53</v>
      </c>
      <c r="E2406" s="3">
        <v>199</v>
      </c>
      <c r="F2406" s="3">
        <v>85</v>
      </c>
      <c r="G2406" s="3">
        <v>16075.1</v>
      </c>
      <c r="H2406" s="3">
        <v>3198944.9</v>
      </c>
      <c r="I2406" s="4">
        <v>45834</v>
      </c>
      <c r="J2406" s="4">
        <v>45876</v>
      </c>
      <c r="K2406" s="3" t="s">
        <v>25</v>
      </c>
      <c r="L2406" s="5" t="s">
        <v>17</v>
      </c>
    </row>
    <row r="2407" spans="1:12" ht="14.25" customHeight="1" x14ac:dyDescent="0.3">
      <c r="A2407" s="3" t="s">
        <v>4185</v>
      </c>
      <c r="B2407" s="3" t="s">
        <v>3971</v>
      </c>
      <c r="C2407" s="3" t="s">
        <v>40</v>
      </c>
      <c r="E2407" s="3">
        <v>20</v>
      </c>
      <c r="F2407" s="3">
        <v>93</v>
      </c>
      <c r="G2407" s="3">
        <v>5034.58</v>
      </c>
      <c r="H2407" s="3">
        <v>100691.6</v>
      </c>
      <c r="I2407" s="4">
        <v>45835</v>
      </c>
      <c r="J2407" s="4">
        <v>45854</v>
      </c>
      <c r="K2407" s="3" t="s">
        <v>16</v>
      </c>
      <c r="L2407" s="5" t="s">
        <v>33</v>
      </c>
    </row>
    <row r="2408" spans="1:12" ht="14.25" customHeight="1" x14ac:dyDescent="0.3">
      <c r="A2408" s="3" t="s">
        <v>4186</v>
      </c>
      <c r="B2408" s="3" t="s">
        <v>4187</v>
      </c>
      <c r="C2408" s="3" t="s">
        <v>20</v>
      </c>
      <c r="D2408" s="3" t="s">
        <v>24</v>
      </c>
      <c r="E2408" s="3">
        <v>147</v>
      </c>
      <c r="F2408" s="3">
        <v>93</v>
      </c>
      <c r="G2408" s="3">
        <v>8239.57</v>
      </c>
      <c r="H2408" s="3">
        <v>1211216.79</v>
      </c>
      <c r="I2408" s="4">
        <v>45772</v>
      </c>
      <c r="J2408" s="4">
        <v>45886</v>
      </c>
      <c r="K2408" s="3" t="s">
        <v>16</v>
      </c>
      <c r="L2408" s="5" t="s">
        <v>17</v>
      </c>
    </row>
    <row r="2409" spans="1:12" ht="14.25" customHeight="1" x14ac:dyDescent="0.3">
      <c r="A2409" s="3" t="s">
        <v>4188</v>
      </c>
      <c r="B2409" s="3" t="s">
        <v>2984</v>
      </c>
      <c r="C2409" s="3" t="s">
        <v>20</v>
      </c>
      <c r="D2409" s="3" t="s">
        <v>41</v>
      </c>
      <c r="E2409" s="3">
        <v>114</v>
      </c>
      <c r="F2409" s="3">
        <v>65</v>
      </c>
      <c r="G2409" s="3">
        <v>4310.67</v>
      </c>
      <c r="H2409" s="3">
        <v>491416.38</v>
      </c>
      <c r="I2409" s="4">
        <v>45778</v>
      </c>
      <c r="J2409" s="4">
        <v>45854</v>
      </c>
      <c r="K2409" s="3" t="s">
        <v>29</v>
      </c>
      <c r="L2409" s="5" t="s">
        <v>17</v>
      </c>
    </row>
    <row r="2410" spans="1:12" ht="14.25" customHeight="1" x14ac:dyDescent="0.3">
      <c r="A2410" s="3" t="s">
        <v>4189</v>
      </c>
      <c r="B2410" s="3" t="s">
        <v>4190</v>
      </c>
      <c r="C2410" s="3" t="s">
        <v>14</v>
      </c>
      <c r="D2410" s="3" t="s">
        <v>24</v>
      </c>
      <c r="E2410" s="3">
        <v>124</v>
      </c>
      <c r="F2410" s="3">
        <v>91</v>
      </c>
      <c r="G2410" s="3">
        <v>16441.900000000001</v>
      </c>
      <c r="H2410" s="3">
        <v>2038795.6</v>
      </c>
      <c r="I2410" s="4">
        <v>45770</v>
      </c>
      <c r="J2410" s="4">
        <v>45854</v>
      </c>
      <c r="K2410" s="3" t="s">
        <v>25</v>
      </c>
      <c r="L2410" s="5" t="s">
        <v>21</v>
      </c>
    </row>
    <row r="2411" spans="1:12" ht="14.25" customHeight="1" x14ac:dyDescent="0.3">
      <c r="A2411" s="3" t="s">
        <v>2024</v>
      </c>
      <c r="B2411" s="3" t="s">
        <v>4191</v>
      </c>
      <c r="C2411" s="3" t="s">
        <v>44</v>
      </c>
      <c r="D2411" s="3" t="s">
        <v>45</v>
      </c>
      <c r="E2411" s="3">
        <v>107</v>
      </c>
      <c r="F2411" s="3">
        <v>82</v>
      </c>
      <c r="G2411" s="3">
        <v>17027.53</v>
      </c>
      <c r="H2411" s="3">
        <v>1821945.71</v>
      </c>
      <c r="I2411" s="4">
        <v>45758</v>
      </c>
      <c r="J2411" s="4">
        <v>45856</v>
      </c>
      <c r="K2411" s="3" t="s">
        <v>29</v>
      </c>
      <c r="L2411" s="5" t="s">
        <v>58</v>
      </c>
    </row>
    <row r="2412" spans="1:12" ht="14.25" customHeight="1" x14ac:dyDescent="0.3">
      <c r="A2412" s="3" t="s">
        <v>4192</v>
      </c>
      <c r="B2412" s="3" t="s">
        <v>4193</v>
      </c>
      <c r="C2412" s="3" t="s">
        <v>40</v>
      </c>
      <c r="D2412" s="3" t="s">
        <v>41</v>
      </c>
      <c r="E2412" s="3">
        <v>81</v>
      </c>
      <c r="F2412" s="3">
        <v>29</v>
      </c>
      <c r="G2412" s="3">
        <v>10692.9</v>
      </c>
      <c r="H2412" s="3">
        <v>866124.9</v>
      </c>
      <c r="I2412" s="4">
        <v>45687</v>
      </c>
      <c r="J2412" s="4">
        <v>45904</v>
      </c>
      <c r="K2412" s="3" t="s">
        <v>29</v>
      </c>
      <c r="L2412" s="5" t="s">
        <v>30</v>
      </c>
    </row>
    <row r="2413" spans="1:12" ht="14.25" customHeight="1" x14ac:dyDescent="0.3">
      <c r="A2413" s="3" t="s">
        <v>4194</v>
      </c>
      <c r="B2413" s="3" t="s">
        <v>4195</v>
      </c>
      <c r="C2413" s="3" t="s">
        <v>40</v>
      </c>
      <c r="D2413" s="3" t="s">
        <v>41</v>
      </c>
      <c r="E2413" s="3">
        <v>192</v>
      </c>
      <c r="F2413" s="3">
        <v>83</v>
      </c>
      <c r="G2413" s="3">
        <v>18846.05</v>
      </c>
      <c r="H2413" s="3">
        <v>3618441.6</v>
      </c>
      <c r="I2413" s="4">
        <v>45783</v>
      </c>
      <c r="J2413" s="4">
        <v>45873</v>
      </c>
      <c r="K2413" s="3" t="s">
        <v>54</v>
      </c>
      <c r="L2413" s="5" t="s">
        <v>30</v>
      </c>
    </row>
    <row r="2414" spans="1:12" ht="14.25" customHeight="1" x14ac:dyDescent="0.3">
      <c r="A2414" s="3" t="s">
        <v>4196</v>
      </c>
      <c r="B2414" s="3" t="s">
        <v>4197</v>
      </c>
      <c r="C2414" s="3" t="s">
        <v>40</v>
      </c>
      <c r="D2414" s="3" t="s">
        <v>41</v>
      </c>
      <c r="E2414" s="3">
        <v>14</v>
      </c>
      <c r="F2414" s="3">
        <v>52</v>
      </c>
      <c r="G2414" s="3">
        <v>2060.02</v>
      </c>
      <c r="H2414" s="3">
        <v>28840.28</v>
      </c>
      <c r="I2414" s="4">
        <v>45719</v>
      </c>
      <c r="J2414" s="4">
        <v>45919</v>
      </c>
      <c r="K2414" s="3" t="s">
        <v>57</v>
      </c>
      <c r="L2414" s="5" t="s">
        <v>17</v>
      </c>
    </row>
    <row r="2415" spans="1:12" ht="14.25" customHeight="1" x14ac:dyDescent="0.3">
      <c r="A2415" s="3" t="s">
        <v>4198</v>
      </c>
      <c r="B2415" s="3" t="s">
        <v>4199</v>
      </c>
      <c r="C2415" s="3" t="s">
        <v>40</v>
      </c>
      <c r="D2415" s="3" t="s">
        <v>15</v>
      </c>
      <c r="E2415" s="3">
        <v>192</v>
      </c>
      <c r="F2415" s="3">
        <v>91</v>
      </c>
      <c r="G2415" s="3">
        <v>14234.21</v>
      </c>
      <c r="H2415" s="3">
        <v>2732968.32</v>
      </c>
      <c r="I2415" s="4">
        <v>45771</v>
      </c>
      <c r="J2415" s="4">
        <v>45904</v>
      </c>
      <c r="K2415" s="3" t="s">
        <v>16</v>
      </c>
      <c r="L2415" s="5" t="s">
        <v>17</v>
      </c>
    </row>
    <row r="2416" spans="1:12" ht="14.25" customHeight="1" x14ac:dyDescent="0.3">
      <c r="A2416" s="3" t="s">
        <v>4200</v>
      </c>
      <c r="B2416" s="3" t="s">
        <v>4201</v>
      </c>
      <c r="C2416" s="3" t="s">
        <v>44</v>
      </c>
      <c r="D2416" s="3" t="s">
        <v>53</v>
      </c>
      <c r="E2416" s="3">
        <v>82</v>
      </c>
      <c r="F2416" s="3">
        <v>44</v>
      </c>
      <c r="G2416" s="3">
        <v>14132.35</v>
      </c>
      <c r="H2416" s="3">
        <v>1158852.7</v>
      </c>
      <c r="I2416" s="4">
        <v>45802</v>
      </c>
      <c r="J2416" s="4">
        <v>45888</v>
      </c>
      <c r="L2416" s="5" t="s">
        <v>58</v>
      </c>
    </row>
    <row r="2417" spans="1:12" ht="14.25" customHeight="1" x14ac:dyDescent="0.3">
      <c r="A2417" s="3" t="s">
        <v>4202</v>
      </c>
      <c r="B2417" s="3" t="s">
        <v>3388</v>
      </c>
      <c r="C2417" s="3" t="s">
        <v>40</v>
      </c>
      <c r="D2417" s="3" t="s">
        <v>41</v>
      </c>
      <c r="E2417" s="3">
        <v>62</v>
      </c>
      <c r="F2417" s="3">
        <v>96</v>
      </c>
      <c r="G2417" s="3">
        <v>15487.32</v>
      </c>
      <c r="H2417" s="3">
        <v>960213.84</v>
      </c>
      <c r="I2417" s="4">
        <v>45844</v>
      </c>
      <c r="J2417" s="4">
        <v>45887</v>
      </c>
      <c r="K2417" s="3" t="s">
        <v>16</v>
      </c>
      <c r="L2417" s="5" t="s">
        <v>30</v>
      </c>
    </row>
    <row r="2418" spans="1:12" ht="14.25" customHeight="1" x14ac:dyDescent="0.3">
      <c r="A2418" s="3" t="s">
        <v>4203</v>
      </c>
      <c r="B2418" s="3" t="s">
        <v>4204</v>
      </c>
      <c r="C2418" s="3" t="s">
        <v>28</v>
      </c>
      <c r="D2418" s="3" t="s">
        <v>45</v>
      </c>
      <c r="E2418" s="3">
        <v>135</v>
      </c>
      <c r="F2418" s="3">
        <v>87</v>
      </c>
      <c r="G2418" s="3">
        <v>12873.33</v>
      </c>
      <c r="H2418" s="3">
        <v>1737899.55</v>
      </c>
      <c r="I2418" s="4">
        <v>45761</v>
      </c>
      <c r="J2418" s="4">
        <v>45855</v>
      </c>
      <c r="K2418" s="3" t="s">
        <v>54</v>
      </c>
      <c r="L2418" s="5" t="s">
        <v>17</v>
      </c>
    </row>
    <row r="2419" spans="1:12" ht="14.25" customHeight="1" x14ac:dyDescent="0.3">
      <c r="A2419" s="3" t="s">
        <v>4205</v>
      </c>
      <c r="B2419" s="3" t="s">
        <v>4206</v>
      </c>
      <c r="C2419" s="3" t="s">
        <v>28</v>
      </c>
      <c r="D2419" s="3" t="s">
        <v>24</v>
      </c>
      <c r="E2419" s="3">
        <v>38</v>
      </c>
      <c r="F2419" s="3">
        <v>42</v>
      </c>
      <c r="G2419" s="3">
        <v>2496.4299999999998</v>
      </c>
      <c r="H2419" s="3">
        <v>94864.34</v>
      </c>
      <c r="I2419" s="4">
        <v>45691</v>
      </c>
      <c r="J2419" s="4">
        <v>45895</v>
      </c>
      <c r="K2419" s="3" t="s">
        <v>16</v>
      </c>
      <c r="L2419" s="5" t="s">
        <v>17</v>
      </c>
    </row>
    <row r="2420" spans="1:12" ht="14.25" customHeight="1" x14ac:dyDescent="0.3">
      <c r="A2420" s="3" t="s">
        <v>4207</v>
      </c>
      <c r="B2420" s="3" t="s">
        <v>4208</v>
      </c>
      <c r="C2420" s="3" t="s">
        <v>20</v>
      </c>
      <c r="D2420" s="3" t="s">
        <v>24</v>
      </c>
      <c r="E2420" s="3">
        <v>20</v>
      </c>
      <c r="F2420" s="3">
        <v>75</v>
      </c>
      <c r="G2420" s="3">
        <v>346.38</v>
      </c>
      <c r="H2420" s="3">
        <v>6927.6</v>
      </c>
      <c r="I2420" s="4">
        <v>45848</v>
      </c>
      <c r="J2420" s="4">
        <v>45861</v>
      </c>
      <c r="K2420" s="3" t="s">
        <v>29</v>
      </c>
      <c r="L2420" s="5" t="s">
        <v>21</v>
      </c>
    </row>
    <row r="2421" spans="1:12" ht="14.25" customHeight="1" x14ac:dyDescent="0.3">
      <c r="A2421" s="3" t="s">
        <v>4209</v>
      </c>
      <c r="B2421" s="3" t="s">
        <v>600</v>
      </c>
      <c r="C2421" s="3" t="s">
        <v>44</v>
      </c>
      <c r="D2421" s="3" t="s">
        <v>53</v>
      </c>
      <c r="E2421" s="3">
        <v>6</v>
      </c>
      <c r="F2421" s="3">
        <v>68</v>
      </c>
      <c r="G2421" s="3">
        <v>16414.52</v>
      </c>
      <c r="H2421" s="3">
        <v>98487.12</v>
      </c>
      <c r="I2421" s="4">
        <v>45733</v>
      </c>
      <c r="J2421" s="4">
        <v>45853</v>
      </c>
      <c r="L2421" s="5" t="s">
        <v>30</v>
      </c>
    </row>
    <row r="2422" spans="1:12" ht="14.25" customHeight="1" x14ac:dyDescent="0.3">
      <c r="A2422" s="3" t="s">
        <v>4210</v>
      </c>
      <c r="B2422" s="3" t="s">
        <v>4211</v>
      </c>
      <c r="C2422" s="3" t="s">
        <v>20</v>
      </c>
      <c r="D2422" s="3" t="s">
        <v>45</v>
      </c>
      <c r="E2422" s="3">
        <v>86</v>
      </c>
      <c r="F2422" s="3">
        <v>94</v>
      </c>
      <c r="G2422" s="3">
        <v>8326.19</v>
      </c>
      <c r="H2422" s="3">
        <v>716052.34000000008</v>
      </c>
      <c r="I2422" s="4">
        <v>45714</v>
      </c>
      <c r="J2422" s="4">
        <v>45878</v>
      </c>
      <c r="K2422" s="3" t="s">
        <v>25</v>
      </c>
      <c r="L2422" s="5" t="s">
        <v>17</v>
      </c>
    </row>
    <row r="2423" spans="1:12" ht="14.25" customHeight="1" x14ac:dyDescent="0.3">
      <c r="A2423" s="3" t="s">
        <v>4212</v>
      </c>
      <c r="B2423" s="3" t="s">
        <v>4013</v>
      </c>
      <c r="C2423" s="3" t="s">
        <v>14</v>
      </c>
      <c r="D2423" s="3" t="s">
        <v>53</v>
      </c>
      <c r="E2423" s="3">
        <v>65</v>
      </c>
      <c r="F2423" s="3">
        <v>82</v>
      </c>
      <c r="G2423" s="3">
        <v>16673.759999999998</v>
      </c>
      <c r="H2423" s="3">
        <v>1083794.3999999999</v>
      </c>
      <c r="I2423" s="4">
        <v>45704</v>
      </c>
      <c r="J2423" s="4">
        <v>45853</v>
      </c>
      <c r="K2423" s="3" t="s">
        <v>25</v>
      </c>
      <c r="L2423" s="5" t="s">
        <v>30</v>
      </c>
    </row>
    <row r="2424" spans="1:12" ht="14.25" customHeight="1" x14ac:dyDescent="0.3">
      <c r="A2424" s="3" t="s">
        <v>4213</v>
      </c>
      <c r="B2424" s="3" t="s">
        <v>4214</v>
      </c>
      <c r="C2424" s="3" t="s">
        <v>20</v>
      </c>
      <c r="D2424" s="3" t="s">
        <v>15</v>
      </c>
      <c r="E2424" s="3">
        <v>185</v>
      </c>
      <c r="F2424" s="3">
        <v>98</v>
      </c>
      <c r="G2424" s="3">
        <v>10680.88</v>
      </c>
      <c r="H2424" s="3">
        <v>1975962.8</v>
      </c>
      <c r="I2424" s="4">
        <v>45836</v>
      </c>
      <c r="J2424" s="4">
        <v>45856</v>
      </c>
      <c r="K2424" s="3" t="s">
        <v>46</v>
      </c>
      <c r="L2424" s="5" t="s">
        <v>21</v>
      </c>
    </row>
    <row r="2425" spans="1:12" ht="14.25" customHeight="1" x14ac:dyDescent="0.3">
      <c r="A2425" s="3" t="s">
        <v>4215</v>
      </c>
      <c r="B2425" s="3" t="s">
        <v>4216</v>
      </c>
      <c r="C2425" s="3" t="s">
        <v>20</v>
      </c>
      <c r="D2425" s="3" t="s">
        <v>24</v>
      </c>
      <c r="E2425" s="3">
        <v>184</v>
      </c>
      <c r="F2425" s="3">
        <v>36</v>
      </c>
      <c r="G2425" s="3">
        <v>15564.72</v>
      </c>
      <c r="H2425" s="3">
        <v>2863908.48</v>
      </c>
      <c r="I2425" s="4">
        <v>45820</v>
      </c>
      <c r="J2425" s="4">
        <v>45938</v>
      </c>
      <c r="L2425" s="5" t="s">
        <v>58</v>
      </c>
    </row>
    <row r="2426" spans="1:12" ht="14.25" customHeight="1" x14ac:dyDescent="0.3">
      <c r="A2426" s="3" t="s">
        <v>4217</v>
      </c>
      <c r="B2426" s="3" t="s">
        <v>138</v>
      </c>
      <c r="C2426" s="3" t="s">
        <v>40</v>
      </c>
      <c r="D2426" s="3" t="s">
        <v>24</v>
      </c>
      <c r="E2426" s="3">
        <v>35</v>
      </c>
      <c r="F2426" s="3">
        <v>92</v>
      </c>
      <c r="G2426" s="3">
        <v>13677.24</v>
      </c>
      <c r="H2426" s="3">
        <v>478703.4</v>
      </c>
      <c r="I2426" s="4">
        <v>45758</v>
      </c>
      <c r="J2426" s="4">
        <v>45860</v>
      </c>
      <c r="K2426" s="3" t="s">
        <v>29</v>
      </c>
      <c r="L2426" s="5" t="s">
        <v>21</v>
      </c>
    </row>
    <row r="2427" spans="1:12" ht="14.25" customHeight="1" x14ac:dyDescent="0.3">
      <c r="A2427" s="3" t="s">
        <v>3736</v>
      </c>
      <c r="B2427" s="3" t="s">
        <v>76</v>
      </c>
      <c r="C2427" s="3" t="s">
        <v>20</v>
      </c>
      <c r="D2427" s="3" t="s">
        <v>53</v>
      </c>
      <c r="E2427" s="3">
        <v>96</v>
      </c>
      <c r="F2427" s="3">
        <v>89</v>
      </c>
      <c r="G2427" s="3">
        <v>1088.31</v>
      </c>
      <c r="H2427" s="3">
        <v>104477.75999999999</v>
      </c>
      <c r="I2427" s="4">
        <v>45798</v>
      </c>
      <c r="J2427" s="4">
        <v>45859</v>
      </c>
      <c r="K2427" s="3" t="s">
        <v>54</v>
      </c>
      <c r="L2427" s="5" t="s">
        <v>33</v>
      </c>
    </row>
    <row r="2428" spans="1:12" ht="14.25" customHeight="1" x14ac:dyDescent="0.3">
      <c r="A2428" s="3" t="s">
        <v>599</v>
      </c>
      <c r="B2428" s="3" t="s">
        <v>4218</v>
      </c>
      <c r="C2428" s="3" t="s">
        <v>44</v>
      </c>
      <c r="D2428" s="3" t="s">
        <v>41</v>
      </c>
      <c r="E2428" s="3">
        <v>149</v>
      </c>
      <c r="G2428" s="3">
        <v>8894.24</v>
      </c>
      <c r="H2428" s="3">
        <v>1325241.76</v>
      </c>
      <c r="I2428" s="4">
        <v>45851</v>
      </c>
      <c r="J2428" s="4">
        <v>45928</v>
      </c>
      <c r="L2428" s="5" t="s">
        <v>17</v>
      </c>
    </row>
    <row r="2429" spans="1:12" ht="14.25" customHeight="1" x14ac:dyDescent="0.3">
      <c r="A2429" s="3" t="s">
        <v>4219</v>
      </c>
      <c r="B2429" s="3" t="s">
        <v>973</v>
      </c>
      <c r="C2429" s="3" t="s">
        <v>44</v>
      </c>
      <c r="D2429" s="3" t="s">
        <v>41</v>
      </c>
      <c r="F2429" s="3">
        <v>45</v>
      </c>
      <c r="G2429" s="3">
        <v>10669.47</v>
      </c>
      <c r="I2429" s="4">
        <v>45849</v>
      </c>
      <c r="J2429" s="4">
        <v>45859</v>
      </c>
      <c r="K2429" s="3" t="s">
        <v>29</v>
      </c>
      <c r="L2429" s="5" t="s">
        <v>21</v>
      </c>
    </row>
    <row r="2430" spans="1:12" ht="14.25" customHeight="1" x14ac:dyDescent="0.3">
      <c r="A2430" s="3" t="s">
        <v>350</v>
      </c>
      <c r="B2430" s="3" t="s">
        <v>4220</v>
      </c>
      <c r="C2430" s="3" t="s">
        <v>44</v>
      </c>
      <c r="D2430" s="3" t="s">
        <v>53</v>
      </c>
      <c r="F2430" s="3">
        <v>93</v>
      </c>
      <c r="G2430" s="3">
        <v>3861.48</v>
      </c>
      <c r="I2430" s="4">
        <v>45693</v>
      </c>
      <c r="J2430" s="4">
        <v>45860</v>
      </c>
      <c r="K2430" s="3" t="s">
        <v>54</v>
      </c>
      <c r="L2430" s="5" t="s">
        <v>17</v>
      </c>
    </row>
    <row r="2431" spans="1:12" ht="14.25" customHeight="1" x14ac:dyDescent="0.3">
      <c r="A2431" s="3" t="s">
        <v>4221</v>
      </c>
      <c r="B2431" s="3" t="s">
        <v>907</v>
      </c>
      <c r="C2431" s="3" t="s">
        <v>28</v>
      </c>
      <c r="D2431" s="3" t="s">
        <v>53</v>
      </c>
      <c r="E2431" s="3">
        <v>190</v>
      </c>
      <c r="F2431" s="3">
        <v>84</v>
      </c>
      <c r="G2431" s="3">
        <v>4988.91</v>
      </c>
      <c r="H2431" s="3">
        <v>947892.9</v>
      </c>
      <c r="I2431" s="4">
        <v>45837</v>
      </c>
      <c r="J2431" s="4">
        <v>45858</v>
      </c>
      <c r="L2431" s="5" t="s">
        <v>21</v>
      </c>
    </row>
    <row r="2432" spans="1:12" ht="14.25" customHeight="1" x14ac:dyDescent="0.3">
      <c r="A2432" s="3" t="s">
        <v>4222</v>
      </c>
      <c r="B2432" s="3" t="s">
        <v>1177</v>
      </c>
      <c r="C2432" s="3" t="s">
        <v>40</v>
      </c>
      <c r="D2432" s="3" t="s">
        <v>53</v>
      </c>
      <c r="E2432" s="3">
        <v>141</v>
      </c>
      <c r="F2432" s="3">
        <v>91</v>
      </c>
      <c r="G2432" s="3">
        <v>19090.22</v>
      </c>
      <c r="H2432" s="3">
        <v>2691721.02</v>
      </c>
      <c r="I2432" s="4">
        <v>45833</v>
      </c>
      <c r="J2432" s="4">
        <v>45880</v>
      </c>
      <c r="K2432" s="3" t="s">
        <v>29</v>
      </c>
      <c r="L2432" s="5" t="s">
        <v>30</v>
      </c>
    </row>
    <row r="2433" spans="1:12" ht="14.25" customHeight="1" x14ac:dyDescent="0.3">
      <c r="A2433" s="3" t="s">
        <v>4223</v>
      </c>
      <c r="B2433" s="3" t="s">
        <v>4224</v>
      </c>
      <c r="C2433" s="3" t="s">
        <v>28</v>
      </c>
      <c r="D2433" s="3" t="s">
        <v>53</v>
      </c>
      <c r="E2433" s="3">
        <v>114</v>
      </c>
      <c r="F2433" s="3">
        <v>76</v>
      </c>
      <c r="G2433" s="3">
        <v>9921.83</v>
      </c>
      <c r="H2433" s="3">
        <v>1131088.6200000001</v>
      </c>
      <c r="I2433" s="4">
        <v>45706</v>
      </c>
      <c r="J2433" s="4">
        <v>45874</v>
      </c>
      <c r="K2433" s="3" t="s">
        <v>16</v>
      </c>
      <c r="L2433" s="5" t="s">
        <v>30</v>
      </c>
    </row>
    <row r="2434" spans="1:12" ht="14.25" customHeight="1" x14ac:dyDescent="0.3">
      <c r="A2434" s="3" t="s">
        <v>4225</v>
      </c>
      <c r="B2434" s="3" t="s">
        <v>4226</v>
      </c>
      <c r="C2434" s="3" t="s">
        <v>44</v>
      </c>
      <c r="D2434" s="3" t="s">
        <v>15</v>
      </c>
      <c r="F2434" s="3">
        <v>69</v>
      </c>
      <c r="G2434" s="3">
        <v>10017.39</v>
      </c>
      <c r="I2434" s="4">
        <v>45842</v>
      </c>
      <c r="J2434" s="4">
        <v>45925</v>
      </c>
      <c r="K2434" s="3" t="s">
        <v>29</v>
      </c>
      <c r="L2434" s="5" t="s">
        <v>30</v>
      </c>
    </row>
    <row r="2435" spans="1:12" ht="14.25" customHeight="1" x14ac:dyDescent="0.3">
      <c r="A2435" s="3" t="s">
        <v>2364</v>
      </c>
      <c r="B2435" s="3" t="s">
        <v>3315</v>
      </c>
      <c r="C2435" s="3" t="s">
        <v>44</v>
      </c>
      <c r="D2435" s="3" t="s">
        <v>24</v>
      </c>
      <c r="E2435" s="3">
        <v>181</v>
      </c>
      <c r="F2435" s="3">
        <v>62</v>
      </c>
      <c r="G2435" s="3">
        <v>410.3</v>
      </c>
      <c r="H2435" s="3">
        <v>74264.3</v>
      </c>
      <c r="I2435" s="4">
        <v>45781</v>
      </c>
      <c r="J2435" s="4">
        <v>45933</v>
      </c>
      <c r="K2435" s="3" t="s">
        <v>54</v>
      </c>
      <c r="L2435" s="5" t="s">
        <v>58</v>
      </c>
    </row>
    <row r="2436" spans="1:12" ht="14.25" customHeight="1" x14ac:dyDescent="0.3">
      <c r="A2436" s="3" t="s">
        <v>4227</v>
      </c>
      <c r="B2436" s="3" t="s">
        <v>4228</v>
      </c>
      <c r="C2436" s="3" t="s">
        <v>40</v>
      </c>
      <c r="D2436" s="3" t="s">
        <v>15</v>
      </c>
      <c r="E2436" s="3">
        <v>21</v>
      </c>
      <c r="F2436" s="3">
        <v>87</v>
      </c>
      <c r="G2436" s="3">
        <v>5645.24</v>
      </c>
      <c r="H2436" s="3">
        <v>118550.04</v>
      </c>
      <c r="I2436" s="4">
        <v>45705</v>
      </c>
      <c r="J2436" s="4">
        <v>45932</v>
      </c>
      <c r="L2436" s="5" t="s">
        <v>30</v>
      </c>
    </row>
    <row r="2437" spans="1:12" ht="14.25" customHeight="1" x14ac:dyDescent="0.3">
      <c r="A2437" s="3" t="s">
        <v>4229</v>
      </c>
      <c r="B2437" s="3" t="s">
        <v>4230</v>
      </c>
      <c r="C2437" s="3" t="s">
        <v>20</v>
      </c>
      <c r="D2437" s="3" t="s">
        <v>24</v>
      </c>
      <c r="E2437" s="3">
        <v>72</v>
      </c>
      <c r="F2437" s="3">
        <v>38</v>
      </c>
      <c r="G2437" s="3">
        <v>3475.61</v>
      </c>
      <c r="H2437" s="3">
        <v>250243.92</v>
      </c>
      <c r="I2437" s="4">
        <v>45798</v>
      </c>
      <c r="J2437" s="4">
        <v>45901</v>
      </c>
      <c r="K2437" s="3" t="s">
        <v>46</v>
      </c>
      <c r="L2437" s="5" t="s">
        <v>33</v>
      </c>
    </row>
    <row r="2438" spans="1:12" ht="14.25" customHeight="1" x14ac:dyDescent="0.3">
      <c r="A2438" s="3" t="s">
        <v>4231</v>
      </c>
      <c r="B2438" s="3" t="s">
        <v>4232</v>
      </c>
      <c r="C2438" s="3" t="s">
        <v>40</v>
      </c>
      <c r="D2438" s="3" t="s">
        <v>41</v>
      </c>
      <c r="E2438" s="3">
        <v>17</v>
      </c>
      <c r="F2438" s="3">
        <v>42</v>
      </c>
      <c r="G2438" s="3">
        <v>12596.66</v>
      </c>
      <c r="H2438" s="3">
        <v>214143.22</v>
      </c>
      <c r="I2438" s="4">
        <v>45804</v>
      </c>
      <c r="J2438" s="4">
        <v>45910</v>
      </c>
      <c r="K2438" s="3" t="s">
        <v>16</v>
      </c>
      <c r="L2438" s="5" t="s">
        <v>58</v>
      </c>
    </row>
    <row r="2439" spans="1:12" ht="14.25" customHeight="1" x14ac:dyDescent="0.3">
      <c r="A2439" s="3" t="s">
        <v>4233</v>
      </c>
      <c r="B2439" s="3" t="s">
        <v>4234</v>
      </c>
      <c r="C2439" s="3" t="s">
        <v>14</v>
      </c>
      <c r="D2439" s="3" t="s">
        <v>41</v>
      </c>
      <c r="E2439" s="3">
        <v>24</v>
      </c>
      <c r="F2439" s="3">
        <v>82</v>
      </c>
      <c r="G2439" s="3">
        <v>54.85</v>
      </c>
      <c r="H2439" s="3">
        <v>1316.4</v>
      </c>
      <c r="I2439" s="4">
        <v>45796</v>
      </c>
      <c r="J2439" s="4">
        <v>45856</v>
      </c>
      <c r="K2439" s="3" t="s">
        <v>16</v>
      </c>
      <c r="L2439" s="5" t="s">
        <v>30</v>
      </c>
    </row>
    <row r="2440" spans="1:12" ht="14.25" customHeight="1" x14ac:dyDescent="0.3">
      <c r="A2440" s="3" t="s">
        <v>4235</v>
      </c>
      <c r="B2440" s="3" t="s">
        <v>4166</v>
      </c>
      <c r="C2440" s="3" t="s">
        <v>28</v>
      </c>
      <c r="D2440" s="3" t="s">
        <v>41</v>
      </c>
      <c r="E2440" s="3">
        <v>122</v>
      </c>
      <c r="F2440" s="3">
        <v>80</v>
      </c>
      <c r="G2440" s="3">
        <v>694.85</v>
      </c>
      <c r="H2440" s="3">
        <v>84771.7</v>
      </c>
      <c r="I2440" s="4">
        <v>45750</v>
      </c>
      <c r="J2440" s="4">
        <v>45918</v>
      </c>
      <c r="K2440" s="3" t="s">
        <v>54</v>
      </c>
      <c r="L2440" s="5" t="s">
        <v>58</v>
      </c>
    </row>
    <row r="2441" spans="1:12" ht="14.25" customHeight="1" x14ac:dyDescent="0.3">
      <c r="A2441" s="3" t="s">
        <v>1598</v>
      </c>
      <c r="B2441" s="3" t="s">
        <v>1056</v>
      </c>
      <c r="C2441" s="3" t="s">
        <v>14</v>
      </c>
      <c r="F2441" s="3">
        <v>24</v>
      </c>
      <c r="G2441" s="3">
        <v>9532.18</v>
      </c>
      <c r="I2441" s="4">
        <v>45689</v>
      </c>
      <c r="J2441" s="4">
        <v>45934</v>
      </c>
      <c r="K2441" s="3" t="s">
        <v>29</v>
      </c>
      <c r="L2441" s="5" t="s">
        <v>21</v>
      </c>
    </row>
    <row r="2442" spans="1:12" ht="14.25" customHeight="1" x14ac:dyDescent="0.3">
      <c r="A2442" s="3" t="s">
        <v>4236</v>
      </c>
      <c r="B2442" s="3" t="s">
        <v>4237</v>
      </c>
      <c r="C2442" s="3" t="s">
        <v>40</v>
      </c>
      <c r="D2442" s="3" t="s">
        <v>15</v>
      </c>
      <c r="E2442" s="3">
        <v>132</v>
      </c>
      <c r="F2442" s="3">
        <v>78</v>
      </c>
      <c r="G2442" s="3">
        <v>7955.13</v>
      </c>
      <c r="H2442" s="3">
        <v>1050077.1599999999</v>
      </c>
      <c r="I2442" s="4">
        <v>45709</v>
      </c>
      <c r="J2442" s="4">
        <v>45858</v>
      </c>
      <c r="K2442" s="3" t="s">
        <v>25</v>
      </c>
      <c r="L2442" s="5" t="s">
        <v>17</v>
      </c>
    </row>
    <row r="2443" spans="1:12" ht="14.25" customHeight="1" x14ac:dyDescent="0.3">
      <c r="A2443" s="3" t="s">
        <v>4238</v>
      </c>
      <c r="B2443" s="3" t="s">
        <v>4239</v>
      </c>
      <c r="C2443" s="3" t="s">
        <v>14</v>
      </c>
      <c r="D2443" s="3" t="s">
        <v>45</v>
      </c>
      <c r="E2443" s="3">
        <v>92</v>
      </c>
      <c r="F2443" s="3">
        <v>41</v>
      </c>
      <c r="G2443" s="3">
        <v>8112.76</v>
      </c>
      <c r="H2443" s="3">
        <v>746373.92</v>
      </c>
      <c r="I2443" s="4">
        <v>45774</v>
      </c>
      <c r="J2443" s="4">
        <v>45873</v>
      </c>
      <c r="K2443" s="3" t="s">
        <v>46</v>
      </c>
      <c r="L2443" s="5" t="s">
        <v>58</v>
      </c>
    </row>
    <row r="2444" spans="1:12" ht="14.25" customHeight="1" x14ac:dyDescent="0.3">
      <c r="A2444" s="3" t="s">
        <v>4240</v>
      </c>
      <c r="B2444" s="3" t="s">
        <v>4241</v>
      </c>
      <c r="C2444" s="3" t="s">
        <v>20</v>
      </c>
      <c r="D2444" s="3" t="s">
        <v>15</v>
      </c>
      <c r="E2444" s="3">
        <v>124</v>
      </c>
      <c r="F2444" s="3">
        <v>80</v>
      </c>
      <c r="G2444" s="3">
        <v>12914.88</v>
      </c>
      <c r="H2444" s="3">
        <v>1601445.12</v>
      </c>
      <c r="I2444" s="4">
        <v>45813</v>
      </c>
      <c r="J2444" s="4">
        <v>45880</v>
      </c>
      <c r="K2444" s="3" t="s">
        <v>16</v>
      </c>
      <c r="L2444" s="5" t="s">
        <v>30</v>
      </c>
    </row>
    <row r="2445" spans="1:12" ht="14.25" customHeight="1" x14ac:dyDescent="0.3">
      <c r="A2445" s="3" t="s">
        <v>4242</v>
      </c>
      <c r="B2445" s="3" t="s">
        <v>3921</v>
      </c>
      <c r="C2445" s="3" t="s">
        <v>28</v>
      </c>
      <c r="D2445" s="3" t="s">
        <v>24</v>
      </c>
      <c r="E2445" s="3">
        <v>112</v>
      </c>
      <c r="F2445" s="3">
        <v>24</v>
      </c>
      <c r="G2445" s="3">
        <v>492.95</v>
      </c>
      <c r="H2445" s="3">
        <v>55210.400000000001</v>
      </c>
      <c r="I2445" s="4">
        <v>45737</v>
      </c>
      <c r="J2445" s="4">
        <v>45871</v>
      </c>
      <c r="K2445" s="3" t="s">
        <v>29</v>
      </c>
      <c r="L2445" s="5" t="s">
        <v>17</v>
      </c>
    </row>
    <row r="2446" spans="1:12" ht="14.25" customHeight="1" x14ac:dyDescent="0.3">
      <c r="A2446" s="3" t="s">
        <v>4243</v>
      </c>
      <c r="B2446" s="3" t="s">
        <v>4244</v>
      </c>
      <c r="C2446" s="3" t="s">
        <v>14</v>
      </c>
      <c r="D2446" s="3" t="s">
        <v>53</v>
      </c>
      <c r="E2446" s="3">
        <v>122</v>
      </c>
      <c r="F2446" s="3">
        <v>75</v>
      </c>
      <c r="G2446" s="3">
        <v>15636.08</v>
      </c>
      <c r="H2446" s="3">
        <v>1907601.76</v>
      </c>
      <c r="I2446" s="4">
        <v>45725</v>
      </c>
      <c r="J2446" s="4">
        <v>45865</v>
      </c>
      <c r="K2446" s="3" t="s">
        <v>29</v>
      </c>
      <c r="L2446" s="5" t="s">
        <v>30</v>
      </c>
    </row>
    <row r="2447" spans="1:12" ht="14.25" customHeight="1" x14ac:dyDescent="0.3">
      <c r="A2447" s="3" t="s">
        <v>4245</v>
      </c>
      <c r="B2447" s="3" t="s">
        <v>1166</v>
      </c>
      <c r="C2447" s="3" t="s">
        <v>14</v>
      </c>
      <c r="D2447" s="3" t="s">
        <v>24</v>
      </c>
      <c r="E2447" s="3">
        <v>131</v>
      </c>
      <c r="F2447" s="3">
        <v>67</v>
      </c>
      <c r="G2447" s="3">
        <v>2156.69</v>
      </c>
      <c r="H2447" s="3">
        <v>282526.39</v>
      </c>
      <c r="I2447" s="4">
        <v>45790</v>
      </c>
      <c r="J2447" s="4">
        <v>45934</v>
      </c>
      <c r="K2447" s="3" t="s">
        <v>46</v>
      </c>
      <c r="L2447" s="5" t="s">
        <v>21</v>
      </c>
    </row>
    <row r="2448" spans="1:12" ht="14.25" customHeight="1" x14ac:dyDescent="0.3">
      <c r="A2448" s="3" t="s">
        <v>4246</v>
      </c>
      <c r="B2448" s="3" t="s">
        <v>4247</v>
      </c>
      <c r="C2448" s="3" t="s">
        <v>44</v>
      </c>
      <c r="D2448" s="3" t="s">
        <v>41</v>
      </c>
      <c r="E2448" s="3">
        <v>170</v>
      </c>
      <c r="F2448" s="3">
        <v>35</v>
      </c>
      <c r="G2448" s="3">
        <v>11462.49</v>
      </c>
      <c r="H2448" s="3">
        <v>1948623.3</v>
      </c>
      <c r="I2448" s="4">
        <v>45671</v>
      </c>
      <c r="J2448" s="4">
        <v>45888</v>
      </c>
      <c r="K2448" s="3" t="s">
        <v>54</v>
      </c>
      <c r="L2448" s="5" t="s">
        <v>17</v>
      </c>
    </row>
    <row r="2449" spans="1:12" ht="14.25" customHeight="1" x14ac:dyDescent="0.3">
      <c r="A2449" s="3" t="s">
        <v>4248</v>
      </c>
      <c r="B2449" s="3" t="s">
        <v>4249</v>
      </c>
      <c r="C2449" s="3" t="s">
        <v>40</v>
      </c>
      <c r="D2449" s="3" t="s">
        <v>53</v>
      </c>
      <c r="E2449" s="3">
        <v>94</v>
      </c>
      <c r="F2449" s="3">
        <v>60</v>
      </c>
      <c r="G2449" s="3">
        <v>18757.95</v>
      </c>
      <c r="H2449" s="3">
        <v>1763247.3</v>
      </c>
      <c r="I2449" s="4">
        <v>45677</v>
      </c>
      <c r="J2449" s="4">
        <v>45865</v>
      </c>
      <c r="K2449" s="3" t="s">
        <v>54</v>
      </c>
      <c r="L2449" s="5" t="s">
        <v>58</v>
      </c>
    </row>
    <row r="2450" spans="1:12" ht="14.25" customHeight="1" x14ac:dyDescent="0.3">
      <c r="A2450" s="3" t="s">
        <v>4250</v>
      </c>
      <c r="B2450" s="3" t="s">
        <v>452</v>
      </c>
      <c r="C2450" s="3" t="s">
        <v>14</v>
      </c>
      <c r="D2450" s="3" t="s">
        <v>15</v>
      </c>
      <c r="E2450" s="3">
        <v>102</v>
      </c>
      <c r="F2450" s="3">
        <v>73</v>
      </c>
      <c r="G2450" s="3">
        <v>1092.76</v>
      </c>
      <c r="H2450" s="3">
        <v>111461.52</v>
      </c>
      <c r="I2450" s="4">
        <v>45804</v>
      </c>
      <c r="J2450" s="4">
        <v>45867</v>
      </c>
      <c r="K2450" s="3" t="s">
        <v>57</v>
      </c>
      <c r="L2450" s="5" t="s">
        <v>17</v>
      </c>
    </row>
    <row r="2451" spans="1:12" ht="14.25" customHeight="1" x14ac:dyDescent="0.3">
      <c r="A2451" s="3" t="s">
        <v>4251</v>
      </c>
      <c r="B2451" s="3" t="s">
        <v>541</v>
      </c>
      <c r="C2451" s="3" t="s">
        <v>28</v>
      </c>
      <c r="D2451" s="3" t="s">
        <v>15</v>
      </c>
      <c r="E2451" s="3">
        <v>64</v>
      </c>
      <c r="F2451" s="3">
        <v>87</v>
      </c>
      <c r="G2451" s="3">
        <v>13034.78</v>
      </c>
      <c r="H2451" s="3">
        <v>834225.92</v>
      </c>
      <c r="I2451" s="4">
        <v>45793</v>
      </c>
      <c r="J2451" s="4">
        <v>45931</v>
      </c>
      <c r="L2451" s="5" t="s">
        <v>33</v>
      </c>
    </row>
    <row r="2452" spans="1:12" ht="14.25" customHeight="1" x14ac:dyDescent="0.3">
      <c r="A2452" s="3" t="s">
        <v>4252</v>
      </c>
      <c r="B2452" s="3" t="s">
        <v>4253</v>
      </c>
      <c r="C2452" s="3" t="s">
        <v>28</v>
      </c>
      <c r="D2452" s="3" t="s">
        <v>41</v>
      </c>
      <c r="E2452" s="3">
        <v>103</v>
      </c>
      <c r="F2452" s="3">
        <v>38</v>
      </c>
      <c r="G2452" s="3">
        <v>6004.09</v>
      </c>
      <c r="H2452" s="3">
        <v>618421.27</v>
      </c>
      <c r="I2452" s="4">
        <v>45732</v>
      </c>
      <c r="J2452" s="4">
        <v>45913</v>
      </c>
      <c r="K2452" s="3" t="s">
        <v>57</v>
      </c>
      <c r="L2452" s="5" t="s">
        <v>17</v>
      </c>
    </row>
    <row r="2453" spans="1:12" ht="14.25" customHeight="1" x14ac:dyDescent="0.3">
      <c r="A2453" s="3" t="s">
        <v>4254</v>
      </c>
      <c r="B2453" s="3" t="s">
        <v>4255</v>
      </c>
      <c r="C2453" s="3" t="s">
        <v>28</v>
      </c>
      <c r="D2453" s="3" t="s">
        <v>53</v>
      </c>
      <c r="E2453" s="3">
        <v>184</v>
      </c>
      <c r="F2453" s="3">
        <v>25</v>
      </c>
      <c r="G2453" s="3">
        <v>19648.689999999999</v>
      </c>
      <c r="H2453" s="3">
        <v>3615358.96</v>
      </c>
      <c r="I2453" s="4">
        <v>45734</v>
      </c>
      <c r="J2453" s="4">
        <v>45936</v>
      </c>
      <c r="K2453" s="3" t="s">
        <v>54</v>
      </c>
      <c r="L2453" s="5" t="s">
        <v>17</v>
      </c>
    </row>
    <row r="2454" spans="1:12" ht="14.25" customHeight="1" x14ac:dyDescent="0.3">
      <c r="A2454" s="3" t="s">
        <v>4256</v>
      </c>
      <c r="B2454" s="3" t="s">
        <v>933</v>
      </c>
      <c r="C2454" s="3" t="s">
        <v>40</v>
      </c>
      <c r="D2454" s="3" t="s">
        <v>41</v>
      </c>
      <c r="E2454" s="3">
        <v>84</v>
      </c>
      <c r="F2454" s="3">
        <v>44</v>
      </c>
      <c r="G2454" s="3">
        <v>17372.53</v>
      </c>
      <c r="H2454" s="3">
        <v>1459292.52</v>
      </c>
      <c r="I2454" s="4">
        <v>45771</v>
      </c>
      <c r="J2454" s="4">
        <v>45900</v>
      </c>
      <c r="K2454" s="3" t="s">
        <v>46</v>
      </c>
      <c r="L2454" s="5" t="s">
        <v>21</v>
      </c>
    </row>
    <row r="2455" spans="1:12" ht="14.25" customHeight="1" x14ac:dyDescent="0.3">
      <c r="A2455" s="3" t="s">
        <v>4257</v>
      </c>
      <c r="B2455" s="3" t="s">
        <v>4258</v>
      </c>
      <c r="C2455" s="3" t="s">
        <v>40</v>
      </c>
      <c r="D2455" s="3" t="s">
        <v>15</v>
      </c>
      <c r="E2455" s="3">
        <v>82</v>
      </c>
      <c r="F2455" s="3">
        <v>29</v>
      </c>
      <c r="G2455" s="3">
        <v>5811.76</v>
      </c>
      <c r="H2455" s="3">
        <v>476564.32</v>
      </c>
      <c r="I2455" s="4">
        <v>45678</v>
      </c>
      <c r="J2455" s="4">
        <v>45866</v>
      </c>
      <c r="K2455" s="3" t="s">
        <v>29</v>
      </c>
      <c r="L2455" s="5" t="s">
        <v>33</v>
      </c>
    </row>
    <row r="2456" spans="1:12" ht="14.25" customHeight="1" x14ac:dyDescent="0.3">
      <c r="A2456" s="3" t="s">
        <v>4259</v>
      </c>
      <c r="B2456" s="3" t="s">
        <v>847</v>
      </c>
      <c r="C2456" s="3" t="s">
        <v>44</v>
      </c>
      <c r="D2456" s="3" t="s">
        <v>41</v>
      </c>
      <c r="E2456" s="3">
        <v>70</v>
      </c>
      <c r="F2456" s="3">
        <v>36</v>
      </c>
      <c r="G2456" s="3">
        <v>18725.71</v>
      </c>
      <c r="H2456" s="3">
        <v>1310799.7</v>
      </c>
      <c r="I2456" s="4">
        <v>45740</v>
      </c>
      <c r="J2456" s="4">
        <v>45861</v>
      </c>
      <c r="K2456" s="3" t="s">
        <v>54</v>
      </c>
      <c r="L2456" s="5" t="s">
        <v>21</v>
      </c>
    </row>
    <row r="2457" spans="1:12" ht="14.25" customHeight="1" x14ac:dyDescent="0.3">
      <c r="A2457" s="3" t="s">
        <v>4254</v>
      </c>
      <c r="B2457" s="3" t="s">
        <v>968</v>
      </c>
      <c r="C2457" s="3" t="s">
        <v>44</v>
      </c>
      <c r="D2457" s="3" t="s">
        <v>41</v>
      </c>
      <c r="E2457" s="3">
        <v>9</v>
      </c>
      <c r="F2457" s="3">
        <v>50</v>
      </c>
      <c r="G2457" s="3">
        <v>17474.16</v>
      </c>
      <c r="H2457" s="3">
        <v>157267.44</v>
      </c>
      <c r="I2457" s="4">
        <v>45707</v>
      </c>
      <c r="J2457" s="4">
        <v>45921</v>
      </c>
      <c r="K2457" s="3" t="s">
        <v>46</v>
      </c>
      <c r="L2457" s="5" t="s">
        <v>21</v>
      </c>
    </row>
    <row r="2458" spans="1:12" ht="14.25" customHeight="1" x14ac:dyDescent="0.3">
      <c r="A2458" s="3" t="s">
        <v>3811</v>
      </c>
      <c r="B2458" s="3" t="s">
        <v>4260</v>
      </c>
      <c r="C2458" s="3" t="s">
        <v>28</v>
      </c>
      <c r="D2458" s="3" t="s">
        <v>53</v>
      </c>
      <c r="E2458" s="3">
        <v>49</v>
      </c>
      <c r="F2458" s="3">
        <v>56</v>
      </c>
      <c r="G2458" s="3">
        <v>2449.0100000000002</v>
      </c>
      <c r="H2458" s="3">
        <v>120001.49</v>
      </c>
      <c r="I2458" s="4">
        <v>45673</v>
      </c>
      <c r="J2458" s="4">
        <v>45925</v>
      </c>
      <c r="K2458" s="3" t="s">
        <v>16</v>
      </c>
      <c r="L2458" s="5" t="s">
        <v>33</v>
      </c>
    </row>
    <row r="2459" spans="1:12" ht="14.25" customHeight="1" x14ac:dyDescent="0.3">
      <c r="A2459" s="3" t="s">
        <v>1343</v>
      </c>
      <c r="B2459" s="3" t="s">
        <v>4261</v>
      </c>
      <c r="C2459" s="3" t="s">
        <v>40</v>
      </c>
      <c r="D2459" s="3" t="s">
        <v>24</v>
      </c>
      <c r="E2459" s="3">
        <v>117</v>
      </c>
      <c r="G2459" s="3">
        <v>15166.81</v>
      </c>
      <c r="H2459" s="3">
        <v>1774516.77</v>
      </c>
      <c r="I2459" s="4">
        <v>45691</v>
      </c>
      <c r="J2459" s="4">
        <v>45925</v>
      </c>
      <c r="K2459" s="3" t="s">
        <v>29</v>
      </c>
      <c r="L2459" s="5" t="s">
        <v>17</v>
      </c>
    </row>
    <row r="2460" spans="1:12" ht="14.25" customHeight="1" x14ac:dyDescent="0.3">
      <c r="A2460" s="3" t="s">
        <v>4262</v>
      </c>
      <c r="B2460" s="3" t="s">
        <v>4263</v>
      </c>
      <c r="C2460" s="3" t="s">
        <v>28</v>
      </c>
      <c r="D2460" s="3" t="s">
        <v>24</v>
      </c>
      <c r="E2460" s="3">
        <v>159</v>
      </c>
      <c r="F2460" s="3">
        <v>99</v>
      </c>
      <c r="G2460" s="3">
        <v>1364.55</v>
      </c>
      <c r="H2460" s="3">
        <v>216963.45</v>
      </c>
      <c r="I2460" s="4">
        <v>45830</v>
      </c>
      <c r="J2460" s="4">
        <v>45871</v>
      </c>
      <c r="K2460" s="3" t="s">
        <v>46</v>
      </c>
      <c r="L2460" s="5" t="s">
        <v>58</v>
      </c>
    </row>
    <row r="2461" spans="1:12" ht="14.25" customHeight="1" x14ac:dyDescent="0.3">
      <c r="A2461" s="3" t="s">
        <v>4264</v>
      </c>
      <c r="B2461" s="3" t="s">
        <v>4265</v>
      </c>
      <c r="C2461" s="3" t="s">
        <v>14</v>
      </c>
      <c r="D2461" s="3" t="s">
        <v>24</v>
      </c>
      <c r="E2461" s="3">
        <v>122</v>
      </c>
      <c r="F2461" s="3">
        <v>54</v>
      </c>
      <c r="G2461" s="3">
        <v>18621.419999999998</v>
      </c>
      <c r="H2461" s="3">
        <v>2271813.2400000002</v>
      </c>
      <c r="I2461" s="4">
        <v>45807</v>
      </c>
      <c r="J2461" s="4">
        <v>45917</v>
      </c>
      <c r="K2461" s="3" t="s">
        <v>25</v>
      </c>
      <c r="L2461" s="5" t="s">
        <v>33</v>
      </c>
    </row>
    <row r="2462" spans="1:12" ht="14.25" customHeight="1" x14ac:dyDescent="0.3">
      <c r="A2462" s="3" t="s">
        <v>4266</v>
      </c>
      <c r="B2462" s="3" t="s">
        <v>4267</v>
      </c>
      <c r="C2462" s="3" t="s">
        <v>28</v>
      </c>
      <c r="D2462" s="3" t="s">
        <v>41</v>
      </c>
      <c r="E2462" s="3">
        <v>12</v>
      </c>
      <c r="F2462" s="3">
        <v>93</v>
      </c>
      <c r="G2462" s="3">
        <v>13298.28</v>
      </c>
      <c r="H2462" s="3">
        <v>159579.35999999999</v>
      </c>
      <c r="I2462" s="4">
        <v>45753</v>
      </c>
      <c r="J2462" s="4">
        <v>45875</v>
      </c>
      <c r="K2462" s="3" t="s">
        <v>54</v>
      </c>
      <c r="L2462" s="5" t="s">
        <v>58</v>
      </c>
    </row>
    <row r="2463" spans="1:12" ht="14.25" customHeight="1" x14ac:dyDescent="0.3">
      <c r="A2463" s="3" t="s">
        <v>338</v>
      </c>
      <c r="B2463" s="3" t="s">
        <v>4268</v>
      </c>
      <c r="C2463" s="3" t="s">
        <v>14</v>
      </c>
      <c r="D2463" s="3" t="s">
        <v>41</v>
      </c>
      <c r="E2463" s="3">
        <v>191</v>
      </c>
      <c r="F2463" s="3">
        <v>20</v>
      </c>
      <c r="G2463" s="3">
        <v>1217.81</v>
      </c>
      <c r="H2463" s="3">
        <v>232601.71</v>
      </c>
      <c r="I2463" s="4">
        <v>45758</v>
      </c>
      <c r="J2463" s="4">
        <v>45862</v>
      </c>
      <c r="L2463" s="5" t="s">
        <v>58</v>
      </c>
    </row>
    <row r="2464" spans="1:12" ht="14.25" customHeight="1" x14ac:dyDescent="0.3">
      <c r="A2464" s="3" t="s">
        <v>4269</v>
      </c>
      <c r="B2464" s="3" t="s">
        <v>4270</v>
      </c>
      <c r="C2464" s="3" t="s">
        <v>28</v>
      </c>
      <c r="D2464" s="3" t="s">
        <v>45</v>
      </c>
      <c r="E2464" s="3">
        <v>102</v>
      </c>
      <c r="F2464" s="3">
        <v>29</v>
      </c>
      <c r="G2464" s="3">
        <v>16226.02</v>
      </c>
      <c r="H2464" s="3">
        <v>1655054.04</v>
      </c>
      <c r="I2464" s="4">
        <v>45781</v>
      </c>
      <c r="J2464" s="4">
        <v>45917</v>
      </c>
      <c r="L2464" s="5" t="s">
        <v>30</v>
      </c>
    </row>
    <row r="2465" spans="1:12" ht="14.25" customHeight="1" x14ac:dyDescent="0.3">
      <c r="A2465" s="3" t="s">
        <v>4271</v>
      </c>
      <c r="B2465" s="3" t="s">
        <v>4272</v>
      </c>
      <c r="C2465" s="3" t="s">
        <v>28</v>
      </c>
      <c r="D2465" s="3" t="s">
        <v>45</v>
      </c>
      <c r="E2465" s="3">
        <v>79</v>
      </c>
      <c r="F2465" s="3">
        <v>56</v>
      </c>
      <c r="G2465" s="3">
        <v>17967.57</v>
      </c>
      <c r="H2465" s="3">
        <v>1419438.03</v>
      </c>
      <c r="I2465" s="4">
        <v>45765</v>
      </c>
      <c r="J2465" s="4">
        <v>45897</v>
      </c>
      <c r="K2465" s="3" t="s">
        <v>46</v>
      </c>
      <c r="L2465" s="5" t="s">
        <v>21</v>
      </c>
    </row>
    <row r="2466" spans="1:12" ht="14.25" customHeight="1" x14ac:dyDescent="0.3">
      <c r="A2466" s="3" t="s">
        <v>4273</v>
      </c>
      <c r="B2466" s="3" t="s">
        <v>3882</v>
      </c>
      <c r="C2466" s="3" t="s">
        <v>40</v>
      </c>
      <c r="D2466" s="3" t="s">
        <v>41</v>
      </c>
      <c r="E2466" s="3">
        <v>47</v>
      </c>
      <c r="F2466" s="3">
        <v>45</v>
      </c>
      <c r="G2466" s="3">
        <v>11278.46</v>
      </c>
      <c r="H2466" s="3">
        <v>530087.62</v>
      </c>
      <c r="I2466" s="4">
        <v>45720</v>
      </c>
      <c r="J2466" s="4">
        <v>45894</v>
      </c>
      <c r="K2466" s="3" t="s">
        <v>46</v>
      </c>
      <c r="L2466" s="5" t="s">
        <v>21</v>
      </c>
    </row>
    <row r="2467" spans="1:12" ht="14.25" customHeight="1" x14ac:dyDescent="0.3">
      <c r="A2467" s="3" t="s">
        <v>2147</v>
      </c>
      <c r="B2467" s="3" t="s">
        <v>4274</v>
      </c>
      <c r="C2467" s="3" t="s">
        <v>14</v>
      </c>
      <c r="D2467" s="3" t="s">
        <v>24</v>
      </c>
      <c r="E2467" s="3">
        <v>11</v>
      </c>
      <c r="F2467" s="3">
        <v>40</v>
      </c>
      <c r="G2467" s="3">
        <v>14681.37</v>
      </c>
      <c r="H2467" s="3">
        <v>161495.07</v>
      </c>
      <c r="I2467" s="4">
        <v>45686</v>
      </c>
      <c r="J2467" s="4">
        <v>45853</v>
      </c>
      <c r="L2467" s="5" t="s">
        <v>58</v>
      </c>
    </row>
    <row r="2468" spans="1:12" ht="14.25" customHeight="1" x14ac:dyDescent="0.3">
      <c r="A2468" s="3" t="s">
        <v>4275</v>
      </c>
      <c r="B2468" s="3" t="s">
        <v>3127</v>
      </c>
      <c r="C2468" s="3" t="s">
        <v>20</v>
      </c>
      <c r="D2468" s="3" t="s">
        <v>53</v>
      </c>
      <c r="E2468" s="3">
        <v>181</v>
      </c>
      <c r="F2468" s="3">
        <v>53</v>
      </c>
      <c r="G2468" s="3">
        <v>1997.49</v>
      </c>
      <c r="H2468" s="3">
        <v>361545.69</v>
      </c>
      <c r="I2468" s="4">
        <v>45737</v>
      </c>
      <c r="J2468" s="4">
        <v>45934</v>
      </c>
      <c r="K2468" s="3" t="s">
        <v>29</v>
      </c>
      <c r="L2468" s="5" t="s">
        <v>21</v>
      </c>
    </row>
    <row r="2469" spans="1:12" ht="14.25" customHeight="1" x14ac:dyDescent="0.3">
      <c r="A2469" s="3" t="s">
        <v>4276</v>
      </c>
      <c r="B2469" s="3" t="s">
        <v>4274</v>
      </c>
      <c r="C2469" s="3" t="s">
        <v>28</v>
      </c>
      <c r="D2469" s="3" t="s">
        <v>24</v>
      </c>
      <c r="E2469" s="3">
        <v>192</v>
      </c>
      <c r="G2469" s="3">
        <v>7222.89</v>
      </c>
      <c r="H2469" s="3">
        <v>1386794.88</v>
      </c>
      <c r="I2469" s="4">
        <v>45774</v>
      </c>
      <c r="J2469" s="4">
        <v>45858</v>
      </c>
      <c r="K2469" s="3" t="s">
        <v>16</v>
      </c>
      <c r="L2469" s="5" t="s">
        <v>33</v>
      </c>
    </row>
    <row r="2470" spans="1:12" ht="14.25" customHeight="1" x14ac:dyDescent="0.3">
      <c r="A2470" s="3" t="s">
        <v>690</v>
      </c>
      <c r="B2470" s="3" t="s">
        <v>4277</v>
      </c>
      <c r="C2470" s="3" t="s">
        <v>14</v>
      </c>
      <c r="D2470" s="3" t="s">
        <v>15</v>
      </c>
      <c r="E2470" s="3">
        <v>78</v>
      </c>
      <c r="F2470" s="3">
        <v>25</v>
      </c>
      <c r="G2470" s="3">
        <v>139.86000000000001</v>
      </c>
      <c r="H2470" s="3">
        <v>10909.08</v>
      </c>
      <c r="I2470" s="4">
        <v>45690</v>
      </c>
      <c r="J2470" s="4">
        <v>45911</v>
      </c>
      <c r="K2470" s="3" t="s">
        <v>46</v>
      </c>
      <c r="L2470" s="5" t="s">
        <v>21</v>
      </c>
    </row>
    <row r="2471" spans="1:12" ht="14.25" customHeight="1" x14ac:dyDescent="0.3">
      <c r="A2471" s="3" t="s">
        <v>4278</v>
      </c>
      <c r="B2471" s="3" t="s">
        <v>4279</v>
      </c>
      <c r="C2471" s="3" t="s">
        <v>28</v>
      </c>
      <c r="D2471" s="3" t="s">
        <v>15</v>
      </c>
      <c r="E2471" s="3">
        <v>148</v>
      </c>
      <c r="F2471" s="3">
        <v>90</v>
      </c>
      <c r="G2471" s="3">
        <v>15949.1</v>
      </c>
      <c r="H2471" s="3">
        <v>2360466.7999999998</v>
      </c>
      <c r="I2471" s="4">
        <v>45760</v>
      </c>
      <c r="J2471" s="4">
        <v>45871</v>
      </c>
      <c r="K2471" s="3" t="s">
        <v>25</v>
      </c>
      <c r="L2471" s="5" t="s">
        <v>21</v>
      </c>
    </row>
    <row r="2472" spans="1:12" ht="14.25" customHeight="1" x14ac:dyDescent="0.3">
      <c r="A2472" s="3" t="s">
        <v>4280</v>
      </c>
      <c r="B2472" s="3" t="s">
        <v>2900</v>
      </c>
      <c r="C2472" s="3" t="s">
        <v>28</v>
      </c>
      <c r="D2472" s="3" t="s">
        <v>24</v>
      </c>
      <c r="E2472" s="3">
        <v>95</v>
      </c>
      <c r="F2472" s="3">
        <v>51</v>
      </c>
      <c r="G2472" s="3">
        <v>5102.3900000000003</v>
      </c>
      <c r="H2472" s="3">
        <v>484727.05</v>
      </c>
      <c r="I2472" s="4">
        <v>45810</v>
      </c>
      <c r="J2472" s="4">
        <v>45917</v>
      </c>
      <c r="K2472" s="3" t="s">
        <v>29</v>
      </c>
      <c r="L2472" s="5" t="s">
        <v>17</v>
      </c>
    </row>
    <row r="2473" spans="1:12" ht="14.25" customHeight="1" x14ac:dyDescent="0.3">
      <c r="A2473" s="3" t="s">
        <v>4281</v>
      </c>
      <c r="B2473" s="3" t="s">
        <v>4282</v>
      </c>
      <c r="C2473" s="3" t="s">
        <v>14</v>
      </c>
      <c r="D2473" s="3" t="s">
        <v>24</v>
      </c>
      <c r="E2473" s="3">
        <v>189</v>
      </c>
      <c r="F2473" s="3">
        <v>23</v>
      </c>
      <c r="G2473" s="3">
        <v>1030.5899999999999</v>
      </c>
      <c r="H2473" s="3">
        <v>194781.51</v>
      </c>
      <c r="I2473" s="4">
        <v>45706</v>
      </c>
      <c r="J2473" s="4">
        <v>45868</v>
      </c>
      <c r="K2473" s="3" t="s">
        <v>29</v>
      </c>
      <c r="L2473" s="5" t="s">
        <v>17</v>
      </c>
    </row>
    <row r="2474" spans="1:12" ht="14.25" customHeight="1" x14ac:dyDescent="0.3">
      <c r="A2474" s="3" t="s">
        <v>4283</v>
      </c>
      <c r="B2474" s="3" t="s">
        <v>4284</v>
      </c>
      <c r="C2474" s="3" t="s">
        <v>28</v>
      </c>
      <c r="D2474" s="3" t="s">
        <v>45</v>
      </c>
      <c r="E2474" s="3">
        <v>80</v>
      </c>
      <c r="F2474" s="3">
        <v>75</v>
      </c>
      <c r="G2474" s="3">
        <v>537.32000000000005</v>
      </c>
      <c r="H2474" s="3">
        <v>42985.600000000013</v>
      </c>
      <c r="I2474" s="4">
        <v>45849</v>
      </c>
      <c r="J2474" s="4">
        <v>45864</v>
      </c>
      <c r="K2474" s="3" t="s">
        <v>29</v>
      </c>
      <c r="L2474" s="5" t="s">
        <v>33</v>
      </c>
    </row>
    <row r="2475" spans="1:12" ht="14.25" customHeight="1" x14ac:dyDescent="0.3">
      <c r="A2475" s="3" t="s">
        <v>3645</v>
      </c>
      <c r="B2475" s="3" t="s">
        <v>4285</v>
      </c>
      <c r="C2475" s="3" t="s">
        <v>44</v>
      </c>
      <c r="D2475" s="3" t="s">
        <v>15</v>
      </c>
      <c r="E2475" s="3">
        <v>61</v>
      </c>
      <c r="F2475" s="3">
        <v>73</v>
      </c>
      <c r="G2475" s="3">
        <v>13702.36</v>
      </c>
      <c r="H2475" s="3">
        <v>835843.96000000008</v>
      </c>
      <c r="I2475" s="4">
        <v>45716</v>
      </c>
      <c r="J2475" s="4">
        <v>45884</v>
      </c>
      <c r="K2475" s="3" t="s">
        <v>54</v>
      </c>
      <c r="L2475" s="5" t="s">
        <v>58</v>
      </c>
    </row>
    <row r="2476" spans="1:12" ht="14.25" customHeight="1" x14ac:dyDescent="0.3">
      <c r="A2476" s="3" t="s">
        <v>1892</v>
      </c>
      <c r="B2476" s="3" t="s">
        <v>4286</v>
      </c>
      <c r="C2476" s="3" t="s">
        <v>40</v>
      </c>
      <c r="D2476" s="3" t="s">
        <v>45</v>
      </c>
      <c r="E2476" s="3">
        <v>36</v>
      </c>
      <c r="F2476" s="3">
        <v>56</v>
      </c>
      <c r="G2476" s="3">
        <v>11837.89</v>
      </c>
      <c r="H2476" s="3">
        <v>426164.04</v>
      </c>
      <c r="I2476" s="4">
        <v>45849</v>
      </c>
      <c r="J2476" s="4">
        <v>45874</v>
      </c>
      <c r="K2476" s="3" t="s">
        <v>16</v>
      </c>
      <c r="L2476" s="5" t="s">
        <v>33</v>
      </c>
    </row>
    <row r="2477" spans="1:12" ht="14.25" customHeight="1" x14ac:dyDescent="0.3">
      <c r="A2477" s="3" t="s">
        <v>4287</v>
      </c>
      <c r="B2477" s="3" t="s">
        <v>1382</v>
      </c>
      <c r="C2477" s="3" t="s">
        <v>20</v>
      </c>
      <c r="D2477" s="3" t="s">
        <v>41</v>
      </c>
      <c r="E2477" s="3">
        <v>34</v>
      </c>
      <c r="F2477" s="3">
        <v>71</v>
      </c>
      <c r="G2477" s="3">
        <v>15827.45</v>
      </c>
      <c r="H2477" s="3">
        <v>538133.30000000005</v>
      </c>
      <c r="I2477" s="4">
        <v>45677</v>
      </c>
      <c r="J2477" s="4">
        <v>45906</v>
      </c>
      <c r="K2477" s="3" t="s">
        <v>46</v>
      </c>
      <c r="L2477" s="5" t="s">
        <v>58</v>
      </c>
    </row>
    <row r="2478" spans="1:12" ht="14.25" customHeight="1" x14ac:dyDescent="0.3">
      <c r="A2478" s="3" t="s">
        <v>1607</v>
      </c>
      <c r="B2478" s="3" t="s">
        <v>4288</v>
      </c>
      <c r="C2478" s="3" t="s">
        <v>14</v>
      </c>
      <c r="D2478" s="3" t="s">
        <v>24</v>
      </c>
      <c r="E2478" s="3">
        <v>17</v>
      </c>
      <c r="F2478" s="3">
        <v>55</v>
      </c>
      <c r="G2478" s="3">
        <v>8286.15</v>
      </c>
      <c r="H2478" s="3">
        <v>140864.54999999999</v>
      </c>
      <c r="I2478" s="4">
        <v>45773</v>
      </c>
      <c r="J2478" s="4">
        <v>45935</v>
      </c>
      <c r="K2478" s="3" t="s">
        <v>16</v>
      </c>
      <c r="L2478" s="5" t="s">
        <v>30</v>
      </c>
    </row>
    <row r="2479" spans="1:12" ht="14.25" customHeight="1" x14ac:dyDescent="0.3">
      <c r="A2479" s="3" t="s">
        <v>4289</v>
      </c>
      <c r="B2479" s="3" t="s">
        <v>681</v>
      </c>
      <c r="C2479" s="3" t="s">
        <v>20</v>
      </c>
      <c r="D2479" s="3" t="s">
        <v>15</v>
      </c>
      <c r="E2479" s="3">
        <v>116</v>
      </c>
      <c r="F2479" s="3">
        <v>75</v>
      </c>
      <c r="G2479" s="3">
        <v>9978.8700000000008</v>
      </c>
      <c r="H2479" s="3">
        <v>1157548.92</v>
      </c>
      <c r="I2479" s="4">
        <v>45765</v>
      </c>
      <c r="J2479" s="4">
        <v>45875</v>
      </c>
      <c r="K2479" s="3" t="s">
        <v>16</v>
      </c>
      <c r="L2479" s="5" t="s">
        <v>21</v>
      </c>
    </row>
    <row r="2480" spans="1:12" ht="14.25" customHeight="1" x14ac:dyDescent="0.3">
      <c r="A2480" s="3" t="s">
        <v>4290</v>
      </c>
      <c r="B2480" s="3" t="s">
        <v>4291</v>
      </c>
      <c r="C2480" s="3" t="s">
        <v>28</v>
      </c>
      <c r="D2480" s="3" t="s">
        <v>15</v>
      </c>
      <c r="E2480" s="3">
        <v>175</v>
      </c>
      <c r="F2480" s="3">
        <v>50</v>
      </c>
      <c r="G2480" s="3">
        <v>16346.72</v>
      </c>
      <c r="H2480" s="3">
        <v>2860676</v>
      </c>
      <c r="I2480" s="4">
        <v>45691</v>
      </c>
      <c r="J2480" s="4">
        <v>45885</v>
      </c>
      <c r="K2480" s="3" t="s">
        <v>16</v>
      </c>
      <c r="L2480" s="5" t="s">
        <v>21</v>
      </c>
    </row>
    <row r="2481" spans="1:12" ht="14.25" customHeight="1" x14ac:dyDescent="0.3">
      <c r="A2481" s="3" t="s">
        <v>4292</v>
      </c>
      <c r="B2481" s="3" t="s">
        <v>4293</v>
      </c>
      <c r="C2481" s="3" t="s">
        <v>44</v>
      </c>
      <c r="D2481" s="3" t="s">
        <v>41</v>
      </c>
      <c r="E2481" s="3">
        <v>166</v>
      </c>
      <c r="F2481" s="3">
        <v>95</v>
      </c>
      <c r="G2481" s="3">
        <v>7333.62</v>
      </c>
      <c r="H2481" s="3">
        <v>1217380.92</v>
      </c>
      <c r="I2481" s="4">
        <v>45698</v>
      </c>
      <c r="J2481" s="4">
        <v>45857</v>
      </c>
      <c r="K2481" s="3" t="s">
        <v>54</v>
      </c>
      <c r="L2481" s="5" t="s">
        <v>33</v>
      </c>
    </row>
    <row r="2482" spans="1:12" ht="14.25" customHeight="1" x14ac:dyDescent="0.3">
      <c r="A2482" s="3" t="s">
        <v>4294</v>
      </c>
      <c r="B2482" s="3" t="s">
        <v>611</v>
      </c>
      <c r="C2482" s="3" t="s">
        <v>28</v>
      </c>
      <c r="D2482" s="3" t="s">
        <v>45</v>
      </c>
      <c r="E2482" s="3">
        <v>115</v>
      </c>
      <c r="F2482" s="3">
        <v>73</v>
      </c>
      <c r="G2482" s="3">
        <v>16318.98</v>
      </c>
      <c r="H2482" s="3">
        <v>1876682.7</v>
      </c>
      <c r="I2482" s="4">
        <v>45759</v>
      </c>
      <c r="J2482" s="4">
        <v>45905</v>
      </c>
      <c r="L2482" s="5" t="s">
        <v>17</v>
      </c>
    </row>
    <row r="2483" spans="1:12" ht="14.25" customHeight="1" x14ac:dyDescent="0.3">
      <c r="A2483" s="3" t="s">
        <v>4295</v>
      </c>
      <c r="B2483" s="3" t="s">
        <v>4296</v>
      </c>
      <c r="C2483" s="3" t="s">
        <v>40</v>
      </c>
      <c r="D2483" s="3" t="s">
        <v>41</v>
      </c>
      <c r="E2483" s="3">
        <v>28</v>
      </c>
      <c r="F2483" s="3">
        <v>93</v>
      </c>
      <c r="G2483" s="3">
        <v>17719.75</v>
      </c>
      <c r="H2483" s="3">
        <v>496153</v>
      </c>
      <c r="I2483" s="4">
        <v>45844</v>
      </c>
      <c r="J2483" s="4">
        <v>45860</v>
      </c>
      <c r="K2483" s="3" t="s">
        <v>16</v>
      </c>
      <c r="L2483" s="5" t="s">
        <v>30</v>
      </c>
    </row>
    <row r="2484" spans="1:12" ht="14.25" customHeight="1" x14ac:dyDescent="0.3">
      <c r="A2484" s="3" t="s">
        <v>2756</v>
      </c>
      <c r="B2484" s="3" t="s">
        <v>4297</v>
      </c>
      <c r="C2484" s="3" t="s">
        <v>20</v>
      </c>
      <c r="D2484" s="3" t="s">
        <v>15</v>
      </c>
      <c r="E2484" s="3">
        <v>175</v>
      </c>
      <c r="F2484" s="3">
        <v>93</v>
      </c>
      <c r="G2484" s="3">
        <v>10219.219999999999</v>
      </c>
      <c r="H2484" s="3">
        <v>1788363.5</v>
      </c>
      <c r="I2484" s="4">
        <v>45697</v>
      </c>
      <c r="J2484" s="4">
        <v>45908</v>
      </c>
      <c r="K2484" s="3" t="s">
        <v>29</v>
      </c>
      <c r="L2484" s="5" t="s">
        <v>33</v>
      </c>
    </row>
    <row r="2485" spans="1:12" ht="14.25" customHeight="1" x14ac:dyDescent="0.3">
      <c r="A2485" s="3" t="s">
        <v>187</v>
      </c>
      <c r="B2485" s="3" t="s">
        <v>4298</v>
      </c>
      <c r="C2485" s="3" t="s">
        <v>14</v>
      </c>
      <c r="D2485" s="3" t="s">
        <v>24</v>
      </c>
      <c r="E2485" s="3">
        <v>136</v>
      </c>
      <c r="F2485" s="3">
        <v>53</v>
      </c>
      <c r="G2485" s="3">
        <v>6744.37</v>
      </c>
      <c r="H2485" s="3">
        <v>917234.32</v>
      </c>
      <c r="I2485" s="4">
        <v>45816</v>
      </c>
      <c r="J2485" s="4">
        <v>45913</v>
      </c>
      <c r="K2485" s="3" t="s">
        <v>25</v>
      </c>
      <c r="L2485" s="5" t="s">
        <v>17</v>
      </c>
    </row>
    <row r="2486" spans="1:12" ht="14.25" customHeight="1" x14ac:dyDescent="0.3">
      <c r="A2486" s="3" t="s">
        <v>4118</v>
      </c>
      <c r="B2486" s="3" t="s">
        <v>4299</v>
      </c>
      <c r="C2486" s="3" t="s">
        <v>14</v>
      </c>
      <c r="D2486" s="3" t="s">
        <v>24</v>
      </c>
      <c r="E2486" s="3">
        <v>143</v>
      </c>
      <c r="F2486" s="3">
        <v>38</v>
      </c>
      <c r="G2486" s="3">
        <v>6621.09</v>
      </c>
      <c r="H2486" s="3">
        <v>946815.87</v>
      </c>
      <c r="I2486" s="4">
        <v>45747</v>
      </c>
      <c r="J2486" s="4">
        <v>45942</v>
      </c>
      <c r="K2486" s="3" t="s">
        <v>25</v>
      </c>
      <c r="L2486" s="5" t="s">
        <v>58</v>
      </c>
    </row>
    <row r="2487" spans="1:12" ht="14.25" customHeight="1" x14ac:dyDescent="0.3">
      <c r="A2487" s="3" t="s">
        <v>4300</v>
      </c>
      <c r="B2487" s="3" t="s">
        <v>4301</v>
      </c>
      <c r="C2487" s="3" t="s">
        <v>14</v>
      </c>
      <c r="D2487" s="3" t="s">
        <v>24</v>
      </c>
      <c r="E2487" s="3">
        <v>138</v>
      </c>
      <c r="F2487" s="3">
        <v>95</v>
      </c>
      <c r="G2487" s="3">
        <v>18070.86</v>
      </c>
      <c r="H2487" s="3">
        <v>2493778.6800000002</v>
      </c>
      <c r="I2487" s="4">
        <v>45773</v>
      </c>
      <c r="J2487" s="4">
        <v>45925</v>
      </c>
      <c r="K2487" s="3" t="s">
        <v>57</v>
      </c>
      <c r="L2487" s="5" t="s">
        <v>17</v>
      </c>
    </row>
    <row r="2488" spans="1:12" ht="14.25" customHeight="1" x14ac:dyDescent="0.3">
      <c r="A2488" s="3" t="s">
        <v>4302</v>
      </c>
      <c r="B2488" s="3" t="s">
        <v>4303</v>
      </c>
      <c r="C2488" s="3" t="s">
        <v>20</v>
      </c>
      <c r="D2488" s="3" t="s">
        <v>24</v>
      </c>
      <c r="E2488" s="3">
        <v>139</v>
      </c>
      <c r="F2488" s="3">
        <v>93</v>
      </c>
      <c r="G2488" s="3">
        <v>8767.25</v>
      </c>
      <c r="H2488" s="3">
        <v>1218647.75</v>
      </c>
      <c r="I2488" s="4">
        <v>45694</v>
      </c>
      <c r="J2488" s="4">
        <v>45941</v>
      </c>
      <c r="K2488" s="3" t="s">
        <v>54</v>
      </c>
      <c r="L2488" s="5" t="s">
        <v>33</v>
      </c>
    </row>
    <row r="2489" spans="1:12" ht="14.25" customHeight="1" x14ac:dyDescent="0.3">
      <c r="A2489" s="3" t="s">
        <v>3137</v>
      </c>
      <c r="B2489" s="3" t="s">
        <v>4304</v>
      </c>
      <c r="C2489" s="3" t="s">
        <v>40</v>
      </c>
      <c r="D2489" s="3" t="s">
        <v>53</v>
      </c>
      <c r="E2489" s="3">
        <v>91</v>
      </c>
      <c r="F2489" s="3">
        <v>88</v>
      </c>
      <c r="G2489" s="3">
        <v>10441.44</v>
      </c>
      <c r="H2489" s="3">
        <v>950171.04</v>
      </c>
      <c r="I2489" s="4">
        <v>45773</v>
      </c>
      <c r="J2489" s="4">
        <v>45901</v>
      </c>
      <c r="K2489" s="3" t="s">
        <v>57</v>
      </c>
      <c r="L2489" s="5" t="s">
        <v>17</v>
      </c>
    </row>
    <row r="2490" spans="1:12" ht="14.25" customHeight="1" x14ac:dyDescent="0.3">
      <c r="A2490" s="3" t="s">
        <v>1294</v>
      </c>
      <c r="B2490" s="3" t="s">
        <v>2217</v>
      </c>
      <c r="C2490" s="3" t="s">
        <v>40</v>
      </c>
      <c r="D2490" s="3" t="s">
        <v>41</v>
      </c>
      <c r="E2490" s="3">
        <v>139</v>
      </c>
      <c r="F2490" s="3">
        <v>59</v>
      </c>
      <c r="G2490" s="3">
        <v>13980.54</v>
      </c>
      <c r="H2490" s="3">
        <v>1943295.06</v>
      </c>
      <c r="I2490" s="4">
        <v>45707</v>
      </c>
      <c r="J2490" s="4">
        <v>45855</v>
      </c>
      <c r="K2490" s="3" t="s">
        <v>57</v>
      </c>
      <c r="L2490" s="5" t="s">
        <v>30</v>
      </c>
    </row>
    <row r="2491" spans="1:12" ht="14.25" customHeight="1" x14ac:dyDescent="0.3">
      <c r="A2491" s="3" t="s">
        <v>4305</v>
      </c>
      <c r="B2491" s="3" t="s">
        <v>2454</v>
      </c>
      <c r="C2491" s="3" t="s">
        <v>14</v>
      </c>
      <c r="D2491" s="3" t="s">
        <v>53</v>
      </c>
      <c r="E2491" s="3">
        <v>44</v>
      </c>
      <c r="F2491" s="3">
        <v>28</v>
      </c>
      <c r="G2491" s="3">
        <v>10298.39</v>
      </c>
      <c r="H2491" s="3">
        <v>453129.16</v>
      </c>
      <c r="I2491" s="4">
        <v>45744</v>
      </c>
      <c r="J2491" s="4">
        <v>45877</v>
      </c>
      <c r="L2491" s="5" t="s">
        <v>17</v>
      </c>
    </row>
    <row r="2492" spans="1:12" ht="14.25" customHeight="1" x14ac:dyDescent="0.3">
      <c r="A2492" s="3" t="s">
        <v>4306</v>
      </c>
      <c r="B2492" s="3" t="s">
        <v>1976</v>
      </c>
      <c r="C2492" s="3" t="s">
        <v>40</v>
      </c>
      <c r="D2492" s="3" t="s">
        <v>15</v>
      </c>
      <c r="E2492" s="3">
        <v>46</v>
      </c>
      <c r="G2492" s="3">
        <v>854.59</v>
      </c>
      <c r="H2492" s="3">
        <v>39311.14</v>
      </c>
      <c r="I2492" s="4">
        <v>45791</v>
      </c>
      <c r="J2492" s="4">
        <v>45894</v>
      </c>
      <c r="K2492" s="3" t="s">
        <v>25</v>
      </c>
      <c r="L2492" s="5" t="s">
        <v>17</v>
      </c>
    </row>
    <row r="2493" spans="1:12" ht="14.25" customHeight="1" x14ac:dyDescent="0.3">
      <c r="A2493" s="3" t="s">
        <v>976</v>
      </c>
      <c r="B2493" s="3" t="s">
        <v>4307</v>
      </c>
      <c r="C2493" s="3" t="s">
        <v>28</v>
      </c>
      <c r="D2493" s="3" t="s">
        <v>41</v>
      </c>
      <c r="E2493" s="3">
        <v>37</v>
      </c>
      <c r="F2493" s="3">
        <v>38</v>
      </c>
      <c r="G2493" s="3">
        <v>15178.14</v>
      </c>
      <c r="H2493" s="3">
        <v>561591.17999999993</v>
      </c>
      <c r="I2493" s="4">
        <v>45791</v>
      </c>
      <c r="J2493" s="4">
        <v>45883</v>
      </c>
      <c r="L2493" s="5" t="s">
        <v>30</v>
      </c>
    </row>
    <row r="2494" spans="1:12" ht="14.25" customHeight="1" x14ac:dyDescent="0.3">
      <c r="A2494" s="3" t="s">
        <v>4308</v>
      </c>
      <c r="B2494" s="3" t="s">
        <v>4309</v>
      </c>
      <c r="C2494" s="3" t="s">
        <v>40</v>
      </c>
      <c r="D2494" s="3" t="s">
        <v>24</v>
      </c>
      <c r="F2494" s="3">
        <v>61</v>
      </c>
      <c r="G2494" s="3">
        <v>19719.16</v>
      </c>
      <c r="I2494" s="4">
        <v>45830</v>
      </c>
      <c r="J2494" s="4">
        <v>45911</v>
      </c>
      <c r="K2494" s="3" t="s">
        <v>46</v>
      </c>
      <c r="L2494" s="5" t="s">
        <v>58</v>
      </c>
    </row>
    <row r="2495" spans="1:12" ht="14.25" customHeight="1" x14ac:dyDescent="0.3">
      <c r="A2495" s="3" t="s">
        <v>4310</v>
      </c>
      <c r="B2495" s="3" t="s">
        <v>4311</v>
      </c>
      <c r="C2495" s="3" t="s">
        <v>14</v>
      </c>
      <c r="D2495" s="3" t="s">
        <v>53</v>
      </c>
      <c r="E2495" s="3">
        <v>145</v>
      </c>
      <c r="F2495" s="3">
        <v>86</v>
      </c>
      <c r="G2495" s="3">
        <v>7945.11</v>
      </c>
      <c r="H2495" s="3">
        <v>1152040.95</v>
      </c>
      <c r="I2495" s="4">
        <v>45744</v>
      </c>
      <c r="J2495" s="4">
        <v>45912</v>
      </c>
      <c r="K2495" s="3" t="s">
        <v>46</v>
      </c>
      <c r="L2495" s="5" t="s">
        <v>21</v>
      </c>
    </row>
    <row r="2496" spans="1:12" ht="14.25" customHeight="1" x14ac:dyDescent="0.3">
      <c r="A2496" s="3" t="s">
        <v>4312</v>
      </c>
      <c r="B2496" s="3" t="s">
        <v>4313</v>
      </c>
      <c r="C2496" s="3" t="s">
        <v>44</v>
      </c>
      <c r="D2496" s="3" t="s">
        <v>41</v>
      </c>
      <c r="F2496" s="3">
        <v>74</v>
      </c>
      <c r="G2496" s="3">
        <v>1619.31</v>
      </c>
      <c r="I2496" s="4">
        <v>45817</v>
      </c>
      <c r="J2496" s="4">
        <v>45934</v>
      </c>
      <c r="L2496" s="5" t="s">
        <v>58</v>
      </c>
    </row>
    <row r="2497" spans="1:12" ht="14.25" customHeight="1" x14ac:dyDescent="0.3">
      <c r="A2497" s="3" t="s">
        <v>2579</v>
      </c>
      <c r="B2497" s="3" t="s">
        <v>4314</v>
      </c>
      <c r="C2497" s="3" t="s">
        <v>44</v>
      </c>
      <c r="D2497" s="3" t="s">
        <v>24</v>
      </c>
      <c r="E2497" s="3">
        <v>62</v>
      </c>
      <c r="F2497" s="3">
        <v>71</v>
      </c>
      <c r="G2497" s="3">
        <v>2662.08</v>
      </c>
      <c r="H2497" s="3">
        <v>165048.95999999999</v>
      </c>
      <c r="I2497" s="4">
        <v>45811</v>
      </c>
      <c r="J2497" s="4">
        <v>45907</v>
      </c>
      <c r="K2497" s="3" t="s">
        <v>46</v>
      </c>
      <c r="L2497" s="5" t="s">
        <v>17</v>
      </c>
    </row>
    <row r="2498" spans="1:12" ht="14.25" customHeight="1" x14ac:dyDescent="0.3">
      <c r="A2498" s="3" t="s">
        <v>4315</v>
      </c>
      <c r="B2498" s="3" t="s">
        <v>4316</v>
      </c>
      <c r="C2498" s="3" t="s">
        <v>28</v>
      </c>
      <c r="D2498" s="3" t="s">
        <v>45</v>
      </c>
      <c r="E2498" s="3">
        <v>23</v>
      </c>
      <c r="F2498" s="3">
        <v>91</v>
      </c>
      <c r="G2498" s="3">
        <v>10893.62</v>
      </c>
      <c r="H2498" s="3">
        <v>250553.26</v>
      </c>
      <c r="I2498" s="4">
        <v>45700</v>
      </c>
      <c r="J2498" s="4">
        <v>45898</v>
      </c>
      <c r="K2498" s="3" t="s">
        <v>54</v>
      </c>
      <c r="L2498" s="5" t="s">
        <v>58</v>
      </c>
    </row>
    <row r="2499" spans="1:12" ht="14.25" customHeight="1" x14ac:dyDescent="0.3">
      <c r="A2499" s="3" t="s">
        <v>4317</v>
      </c>
      <c r="B2499" s="3" t="s">
        <v>3490</v>
      </c>
      <c r="C2499" s="3" t="s">
        <v>20</v>
      </c>
      <c r="D2499" s="3" t="s">
        <v>53</v>
      </c>
      <c r="E2499" s="3">
        <v>93</v>
      </c>
      <c r="G2499" s="3">
        <v>2562.52</v>
      </c>
      <c r="H2499" s="3">
        <v>238314.36</v>
      </c>
      <c r="I2499" s="4">
        <v>45691</v>
      </c>
      <c r="J2499" s="4">
        <v>45900</v>
      </c>
      <c r="K2499" s="3" t="s">
        <v>25</v>
      </c>
      <c r="L2499" s="5" t="s">
        <v>21</v>
      </c>
    </row>
    <row r="2500" spans="1:12" ht="14.25" customHeight="1" x14ac:dyDescent="0.3">
      <c r="A2500" s="3" t="s">
        <v>2824</v>
      </c>
      <c r="B2500" s="3" t="s">
        <v>4318</v>
      </c>
      <c r="C2500" s="3" t="s">
        <v>44</v>
      </c>
      <c r="D2500" s="3" t="s">
        <v>53</v>
      </c>
      <c r="E2500" s="3">
        <v>99</v>
      </c>
      <c r="F2500" s="3">
        <v>59</v>
      </c>
      <c r="G2500" s="3">
        <v>9318.43</v>
      </c>
      <c r="H2500" s="3">
        <v>922524.57000000007</v>
      </c>
      <c r="I2500" s="4">
        <v>45707</v>
      </c>
      <c r="J2500" s="4">
        <v>45895</v>
      </c>
      <c r="K2500" s="3" t="s">
        <v>46</v>
      </c>
      <c r="L2500" s="5" t="s">
        <v>17</v>
      </c>
    </row>
    <row r="2501" spans="1:12" ht="14.25" customHeight="1" x14ac:dyDescent="0.3">
      <c r="A2501" s="3" t="s">
        <v>4319</v>
      </c>
      <c r="B2501" s="3" t="s">
        <v>4320</v>
      </c>
      <c r="C2501" s="3" t="s">
        <v>40</v>
      </c>
      <c r="D2501" s="3" t="s">
        <v>15</v>
      </c>
      <c r="E2501" s="3">
        <v>197</v>
      </c>
      <c r="F2501" s="3">
        <v>88</v>
      </c>
      <c r="G2501" s="3">
        <v>16071.36</v>
      </c>
      <c r="H2501" s="3">
        <v>3166057.92</v>
      </c>
      <c r="I2501" s="4">
        <v>45686</v>
      </c>
      <c r="J2501" s="4">
        <v>45881</v>
      </c>
      <c r="K2501" s="3" t="s">
        <v>54</v>
      </c>
      <c r="L2501" s="5" t="s">
        <v>17</v>
      </c>
    </row>
    <row r="2502" spans="1:12" ht="14.25" customHeight="1" x14ac:dyDescent="0.3">
      <c r="A2502" s="3" t="s">
        <v>1174</v>
      </c>
      <c r="B2502" s="3" t="s">
        <v>4321</v>
      </c>
      <c r="C2502" s="3" t="s">
        <v>20</v>
      </c>
      <c r="D2502" s="3" t="s">
        <v>53</v>
      </c>
      <c r="E2502" s="3">
        <v>169</v>
      </c>
      <c r="F2502" s="3">
        <v>69</v>
      </c>
      <c r="G2502" s="3">
        <v>7998.09</v>
      </c>
      <c r="H2502" s="3">
        <v>1351677.21</v>
      </c>
      <c r="I2502" s="4">
        <v>45746</v>
      </c>
      <c r="J2502" s="4">
        <v>45852</v>
      </c>
      <c r="K2502" s="3" t="s">
        <v>46</v>
      </c>
      <c r="L2502" s="5" t="s">
        <v>30</v>
      </c>
    </row>
    <row r="2503" spans="1:12" ht="14.25" customHeight="1" x14ac:dyDescent="0.3">
      <c r="A2503" s="3" t="s">
        <v>1167</v>
      </c>
      <c r="B2503" s="3" t="s">
        <v>4322</v>
      </c>
      <c r="C2503" s="3" t="s">
        <v>44</v>
      </c>
      <c r="D2503" s="3" t="s">
        <v>45</v>
      </c>
      <c r="E2503" s="3">
        <v>71</v>
      </c>
      <c r="G2503" s="3">
        <v>6740</v>
      </c>
      <c r="H2503" s="3">
        <v>478540</v>
      </c>
      <c r="I2503" s="4">
        <v>45696</v>
      </c>
      <c r="J2503" s="4">
        <v>45883</v>
      </c>
      <c r="L2503" s="5" t="s">
        <v>30</v>
      </c>
    </row>
    <row r="2504" spans="1:12" ht="14.25" customHeight="1" x14ac:dyDescent="0.3">
      <c r="A2504" s="3" t="s">
        <v>4323</v>
      </c>
      <c r="B2504" s="3" t="s">
        <v>4324</v>
      </c>
      <c r="C2504" s="3" t="s">
        <v>44</v>
      </c>
      <c r="D2504" s="3" t="s">
        <v>24</v>
      </c>
      <c r="F2504" s="3">
        <v>64</v>
      </c>
      <c r="G2504" s="3">
        <v>3636.97</v>
      </c>
      <c r="I2504" s="4">
        <v>45734</v>
      </c>
      <c r="J2504" s="4">
        <v>45933</v>
      </c>
      <c r="K2504" s="3" t="s">
        <v>16</v>
      </c>
      <c r="L2504" s="5" t="s">
        <v>17</v>
      </c>
    </row>
    <row r="2505" spans="1:12" ht="14.25" customHeight="1" x14ac:dyDescent="0.3">
      <c r="A2505" s="3" t="s">
        <v>4325</v>
      </c>
      <c r="B2505" s="3" t="s">
        <v>4326</v>
      </c>
      <c r="C2505" s="3" t="s">
        <v>40</v>
      </c>
      <c r="D2505" s="3" t="s">
        <v>41</v>
      </c>
      <c r="E2505" s="3">
        <v>116</v>
      </c>
      <c r="F2505" s="3">
        <v>52</v>
      </c>
      <c r="G2505" s="3">
        <v>15072.07</v>
      </c>
      <c r="H2505" s="3">
        <v>1748360.12</v>
      </c>
      <c r="I2505" s="4">
        <v>45764</v>
      </c>
      <c r="J2505" s="4">
        <v>45880</v>
      </c>
      <c r="K2505" s="3" t="s">
        <v>57</v>
      </c>
      <c r="L2505" s="5" t="s">
        <v>17</v>
      </c>
    </row>
    <row r="2506" spans="1:12" ht="14.25" customHeight="1" x14ac:dyDescent="0.3">
      <c r="A2506" s="3" t="s">
        <v>4327</v>
      </c>
      <c r="B2506" s="3" t="s">
        <v>4328</v>
      </c>
      <c r="C2506" s="3" t="s">
        <v>20</v>
      </c>
      <c r="D2506" s="3" t="s">
        <v>15</v>
      </c>
      <c r="E2506" s="3">
        <v>133</v>
      </c>
      <c r="F2506" s="3">
        <v>91</v>
      </c>
      <c r="G2506" s="3">
        <v>9383.7999999999993</v>
      </c>
      <c r="H2506" s="3">
        <v>1248045.3999999999</v>
      </c>
      <c r="I2506" s="4">
        <v>45680</v>
      </c>
      <c r="J2506" s="4">
        <v>45893</v>
      </c>
      <c r="L2506" s="5" t="s">
        <v>33</v>
      </c>
    </row>
    <row r="2507" spans="1:12" ht="14.25" customHeight="1" x14ac:dyDescent="0.3">
      <c r="A2507" s="3" t="s">
        <v>4329</v>
      </c>
      <c r="B2507" s="3" t="s">
        <v>4330</v>
      </c>
      <c r="C2507" s="3" t="s">
        <v>28</v>
      </c>
      <c r="D2507" s="3" t="s">
        <v>45</v>
      </c>
      <c r="E2507" s="3">
        <v>15</v>
      </c>
      <c r="F2507" s="3">
        <v>62</v>
      </c>
      <c r="G2507" s="3">
        <v>16691.07</v>
      </c>
      <c r="H2507" s="3">
        <v>250366.05</v>
      </c>
      <c r="I2507" s="4">
        <v>45809</v>
      </c>
      <c r="J2507" s="4">
        <v>45871</v>
      </c>
      <c r="K2507" s="3" t="s">
        <v>46</v>
      </c>
      <c r="L2507" s="5" t="s">
        <v>33</v>
      </c>
    </row>
    <row r="2508" spans="1:12" ht="14.25" customHeight="1" x14ac:dyDescent="0.3">
      <c r="A2508" s="3" t="s">
        <v>4331</v>
      </c>
      <c r="B2508" s="3" t="s">
        <v>4332</v>
      </c>
      <c r="C2508" s="3" t="s">
        <v>44</v>
      </c>
      <c r="D2508" s="3" t="s">
        <v>53</v>
      </c>
      <c r="E2508" s="3">
        <v>80</v>
      </c>
      <c r="G2508" s="3">
        <v>16675.88</v>
      </c>
      <c r="H2508" s="3">
        <v>1334070.3999999999</v>
      </c>
      <c r="I2508" s="4">
        <v>45672</v>
      </c>
      <c r="J2508" s="4">
        <v>45940</v>
      </c>
      <c r="K2508" s="3" t="s">
        <v>29</v>
      </c>
      <c r="L2508" s="5" t="s">
        <v>17</v>
      </c>
    </row>
    <row r="2509" spans="1:12" ht="14.25" customHeight="1" x14ac:dyDescent="0.3">
      <c r="A2509" s="3" t="s">
        <v>1798</v>
      </c>
      <c r="B2509" s="3" t="s">
        <v>4333</v>
      </c>
      <c r="C2509" s="3" t="s">
        <v>40</v>
      </c>
      <c r="D2509" s="3" t="s">
        <v>24</v>
      </c>
      <c r="E2509" s="3">
        <v>40</v>
      </c>
      <c r="F2509" s="3">
        <v>72</v>
      </c>
      <c r="G2509" s="3">
        <v>9435.94</v>
      </c>
      <c r="H2509" s="3">
        <v>377437.6</v>
      </c>
      <c r="I2509" s="4">
        <v>45701</v>
      </c>
      <c r="J2509" s="4">
        <v>45856</v>
      </c>
      <c r="K2509" s="3" t="s">
        <v>57</v>
      </c>
      <c r="L2509" s="5" t="s">
        <v>30</v>
      </c>
    </row>
    <row r="2510" spans="1:12" ht="14.25" customHeight="1" x14ac:dyDescent="0.3">
      <c r="A2510" s="3" t="s">
        <v>4334</v>
      </c>
      <c r="B2510" s="3" t="s">
        <v>4335</v>
      </c>
      <c r="C2510" s="3" t="s">
        <v>44</v>
      </c>
      <c r="D2510" s="3" t="s">
        <v>24</v>
      </c>
      <c r="E2510" s="3">
        <v>88</v>
      </c>
      <c r="F2510" s="3">
        <v>83</v>
      </c>
      <c r="G2510" s="3">
        <v>16873.89</v>
      </c>
      <c r="H2510" s="3">
        <v>1484902.32</v>
      </c>
      <c r="I2510" s="4">
        <v>45699</v>
      </c>
      <c r="J2510" s="4">
        <v>45898</v>
      </c>
      <c r="L2510" s="5" t="s">
        <v>33</v>
      </c>
    </row>
    <row r="2511" spans="1:12" ht="14.25" customHeight="1" x14ac:dyDescent="0.3">
      <c r="A2511" s="3" t="s">
        <v>4336</v>
      </c>
      <c r="B2511" s="3" t="s">
        <v>723</v>
      </c>
      <c r="C2511" s="3" t="s">
        <v>14</v>
      </c>
      <c r="D2511" s="3" t="s">
        <v>24</v>
      </c>
      <c r="E2511" s="3">
        <v>79</v>
      </c>
      <c r="F2511" s="3">
        <v>25</v>
      </c>
      <c r="G2511" s="3">
        <v>12542.17</v>
      </c>
      <c r="H2511" s="3">
        <v>990831.43</v>
      </c>
      <c r="I2511" s="4">
        <v>45827</v>
      </c>
      <c r="J2511" s="4">
        <v>45857</v>
      </c>
      <c r="K2511" s="3" t="s">
        <v>29</v>
      </c>
      <c r="L2511" s="5" t="s">
        <v>30</v>
      </c>
    </row>
    <row r="2512" spans="1:12" ht="14.25" customHeight="1" x14ac:dyDescent="0.3">
      <c r="A2512" s="3" t="s">
        <v>4337</v>
      </c>
      <c r="B2512" s="3" t="s">
        <v>4338</v>
      </c>
      <c r="C2512" s="3" t="s">
        <v>20</v>
      </c>
      <c r="D2512" s="3" t="s">
        <v>15</v>
      </c>
      <c r="E2512" s="3">
        <v>165</v>
      </c>
      <c r="F2512" s="3">
        <v>60</v>
      </c>
      <c r="G2512" s="3">
        <v>15807.8</v>
      </c>
      <c r="H2512" s="3">
        <v>2608287</v>
      </c>
      <c r="I2512" s="4">
        <v>45772</v>
      </c>
      <c r="J2512" s="4">
        <v>45927</v>
      </c>
      <c r="K2512" s="3" t="s">
        <v>57</v>
      </c>
      <c r="L2512" s="5" t="s">
        <v>33</v>
      </c>
    </row>
    <row r="2513" spans="1:12" ht="14.25" customHeight="1" x14ac:dyDescent="0.3">
      <c r="A2513" s="3" t="s">
        <v>4339</v>
      </c>
      <c r="B2513" s="3" t="s">
        <v>2400</v>
      </c>
      <c r="C2513" s="3" t="s">
        <v>20</v>
      </c>
      <c r="D2513" s="3" t="s">
        <v>24</v>
      </c>
      <c r="E2513" s="3">
        <v>178</v>
      </c>
      <c r="F2513" s="3">
        <v>84</v>
      </c>
      <c r="G2513" s="3">
        <v>9547.3700000000008</v>
      </c>
      <c r="H2513" s="3">
        <v>1699431.86</v>
      </c>
      <c r="I2513" s="4">
        <v>45843</v>
      </c>
      <c r="J2513" s="4">
        <v>45876</v>
      </c>
      <c r="K2513" s="3" t="s">
        <v>16</v>
      </c>
      <c r="L2513" s="5" t="s">
        <v>17</v>
      </c>
    </row>
    <row r="2514" spans="1:12" ht="14.25" customHeight="1" x14ac:dyDescent="0.3">
      <c r="A2514" s="3" t="s">
        <v>4340</v>
      </c>
      <c r="B2514" s="3" t="s">
        <v>3573</v>
      </c>
      <c r="C2514" s="3" t="s">
        <v>40</v>
      </c>
      <c r="D2514" s="3" t="s">
        <v>41</v>
      </c>
      <c r="E2514" s="3">
        <v>29</v>
      </c>
      <c r="G2514" s="3">
        <v>14883.71</v>
      </c>
      <c r="H2514" s="3">
        <v>431627.59</v>
      </c>
      <c r="I2514" s="4">
        <v>45830</v>
      </c>
      <c r="J2514" s="4">
        <v>45864</v>
      </c>
      <c r="K2514" s="3" t="s">
        <v>57</v>
      </c>
      <c r="L2514" s="5" t="s">
        <v>33</v>
      </c>
    </row>
    <row r="2515" spans="1:12" ht="14.25" customHeight="1" x14ac:dyDescent="0.3">
      <c r="A2515" s="3" t="s">
        <v>722</v>
      </c>
      <c r="B2515" s="3" t="s">
        <v>4341</v>
      </c>
      <c r="C2515" s="3" t="s">
        <v>40</v>
      </c>
      <c r="D2515" s="3" t="s">
        <v>24</v>
      </c>
      <c r="E2515" s="3">
        <v>157</v>
      </c>
      <c r="F2515" s="3">
        <v>61</v>
      </c>
      <c r="G2515" s="3">
        <v>5583.07</v>
      </c>
      <c r="H2515" s="3">
        <v>876541.99</v>
      </c>
      <c r="I2515" s="4">
        <v>45820</v>
      </c>
      <c r="J2515" s="4">
        <v>45903</v>
      </c>
      <c r="K2515" s="3" t="s">
        <v>57</v>
      </c>
      <c r="L2515" s="5" t="s">
        <v>21</v>
      </c>
    </row>
    <row r="2516" spans="1:12" ht="14.25" customHeight="1" x14ac:dyDescent="0.3">
      <c r="A2516" s="3" t="s">
        <v>4342</v>
      </c>
      <c r="B2516" s="3" t="s">
        <v>3893</v>
      </c>
      <c r="C2516" s="3" t="s">
        <v>40</v>
      </c>
      <c r="D2516" s="3" t="s">
        <v>45</v>
      </c>
      <c r="E2516" s="3">
        <v>166</v>
      </c>
      <c r="F2516" s="3">
        <v>91</v>
      </c>
      <c r="G2516" s="3">
        <v>6846.67</v>
      </c>
      <c r="H2516" s="3">
        <v>1136547.22</v>
      </c>
      <c r="I2516" s="4">
        <v>45702</v>
      </c>
      <c r="J2516" s="4">
        <v>45910</v>
      </c>
      <c r="K2516" s="3" t="s">
        <v>57</v>
      </c>
      <c r="L2516" s="5" t="s">
        <v>17</v>
      </c>
    </row>
    <row r="2517" spans="1:12" ht="14.25" customHeight="1" x14ac:dyDescent="0.3">
      <c r="A2517" s="3" t="s">
        <v>4343</v>
      </c>
      <c r="B2517" s="3" t="s">
        <v>4344</v>
      </c>
      <c r="C2517" s="3" t="s">
        <v>28</v>
      </c>
      <c r="D2517" s="3" t="s">
        <v>45</v>
      </c>
      <c r="E2517" s="3">
        <v>44</v>
      </c>
      <c r="F2517" s="3">
        <v>31</v>
      </c>
      <c r="G2517" s="3">
        <v>16601.89</v>
      </c>
      <c r="H2517" s="3">
        <v>730483.15999999992</v>
      </c>
      <c r="I2517" s="4">
        <v>45678</v>
      </c>
      <c r="J2517" s="4">
        <v>45875</v>
      </c>
      <c r="L2517" s="5" t="s">
        <v>30</v>
      </c>
    </row>
    <row r="2518" spans="1:12" ht="14.25" customHeight="1" x14ac:dyDescent="0.3">
      <c r="A2518" s="3" t="s">
        <v>4345</v>
      </c>
      <c r="B2518" s="3" t="s">
        <v>4346</v>
      </c>
      <c r="C2518" s="3" t="s">
        <v>40</v>
      </c>
      <c r="D2518" s="3" t="s">
        <v>15</v>
      </c>
      <c r="E2518" s="3">
        <v>91</v>
      </c>
      <c r="F2518" s="3">
        <v>41</v>
      </c>
      <c r="G2518" s="3">
        <v>19511.77</v>
      </c>
      <c r="H2518" s="3">
        <v>1775571.07</v>
      </c>
      <c r="I2518" s="4">
        <v>45754</v>
      </c>
      <c r="J2518" s="4">
        <v>45918</v>
      </c>
      <c r="K2518" s="3" t="s">
        <v>57</v>
      </c>
      <c r="L2518" s="5" t="s">
        <v>30</v>
      </c>
    </row>
    <row r="2519" spans="1:12" ht="14.25" customHeight="1" x14ac:dyDescent="0.3">
      <c r="A2519" s="3" t="s">
        <v>4347</v>
      </c>
      <c r="B2519" s="3" t="s">
        <v>4348</v>
      </c>
      <c r="C2519" s="3" t="s">
        <v>28</v>
      </c>
      <c r="D2519" s="3" t="s">
        <v>41</v>
      </c>
      <c r="E2519" s="3">
        <v>76</v>
      </c>
      <c r="F2519" s="3">
        <v>44</v>
      </c>
      <c r="G2519" s="3">
        <v>9433.91</v>
      </c>
      <c r="H2519" s="3">
        <v>716977.16</v>
      </c>
      <c r="I2519" s="4">
        <v>45733</v>
      </c>
      <c r="J2519" s="4">
        <v>45894</v>
      </c>
      <c r="K2519" s="3" t="s">
        <v>16</v>
      </c>
      <c r="L2519" s="5" t="s">
        <v>33</v>
      </c>
    </row>
    <row r="2520" spans="1:12" ht="14.25" customHeight="1" x14ac:dyDescent="0.3">
      <c r="A2520" s="3" t="s">
        <v>4349</v>
      </c>
      <c r="B2520" s="3" t="s">
        <v>4350</v>
      </c>
      <c r="C2520" s="3" t="s">
        <v>14</v>
      </c>
      <c r="D2520" s="3" t="s">
        <v>15</v>
      </c>
      <c r="E2520" s="3">
        <v>134</v>
      </c>
      <c r="F2520" s="3">
        <v>25</v>
      </c>
      <c r="G2520" s="3">
        <v>19392.66</v>
      </c>
      <c r="H2520" s="3">
        <v>2598616.44</v>
      </c>
      <c r="I2520" s="4">
        <v>45790</v>
      </c>
      <c r="J2520" s="4">
        <v>45871</v>
      </c>
      <c r="K2520" s="3" t="s">
        <v>57</v>
      </c>
      <c r="L2520" s="5" t="s">
        <v>33</v>
      </c>
    </row>
    <row r="2521" spans="1:12" ht="14.25" customHeight="1" x14ac:dyDescent="0.3">
      <c r="A2521" s="3" t="s">
        <v>4351</v>
      </c>
      <c r="B2521" s="3" t="s">
        <v>4352</v>
      </c>
      <c r="C2521" s="3" t="s">
        <v>14</v>
      </c>
      <c r="D2521" s="3" t="s">
        <v>53</v>
      </c>
      <c r="F2521" s="3">
        <v>28</v>
      </c>
      <c r="G2521" s="3">
        <v>1337.49</v>
      </c>
      <c r="I2521" s="4">
        <v>45671</v>
      </c>
      <c r="J2521" s="4">
        <v>45911</v>
      </c>
      <c r="K2521" s="3" t="s">
        <v>54</v>
      </c>
      <c r="L2521" s="5" t="s">
        <v>17</v>
      </c>
    </row>
    <row r="2522" spans="1:12" ht="14.25" customHeight="1" x14ac:dyDescent="0.3">
      <c r="A2522" s="3" t="s">
        <v>4353</v>
      </c>
      <c r="B2522" s="3" t="s">
        <v>4354</v>
      </c>
      <c r="C2522" s="3" t="s">
        <v>28</v>
      </c>
      <c r="D2522" s="3" t="s">
        <v>45</v>
      </c>
      <c r="E2522" s="3">
        <v>101</v>
      </c>
      <c r="F2522" s="3">
        <v>59</v>
      </c>
      <c r="G2522" s="3">
        <v>9025.76</v>
      </c>
      <c r="H2522" s="3">
        <v>911601.76</v>
      </c>
      <c r="I2522" s="4">
        <v>45763</v>
      </c>
      <c r="J2522" s="4">
        <v>45869</v>
      </c>
      <c r="K2522" s="3" t="s">
        <v>46</v>
      </c>
      <c r="L2522" s="5" t="s">
        <v>58</v>
      </c>
    </row>
    <row r="2523" spans="1:12" ht="14.25" customHeight="1" x14ac:dyDescent="0.3">
      <c r="A2523" s="3" t="s">
        <v>4355</v>
      </c>
      <c r="B2523" s="3" t="s">
        <v>251</v>
      </c>
      <c r="C2523" s="3" t="s">
        <v>44</v>
      </c>
      <c r="D2523" s="3" t="s">
        <v>24</v>
      </c>
      <c r="E2523" s="3">
        <v>47</v>
      </c>
      <c r="F2523" s="3">
        <v>82</v>
      </c>
      <c r="G2523" s="3">
        <v>7371.52</v>
      </c>
      <c r="H2523" s="3">
        <v>346461.44</v>
      </c>
      <c r="I2523" s="4">
        <v>45844</v>
      </c>
      <c r="J2523" s="4">
        <v>45910</v>
      </c>
      <c r="K2523" s="3" t="s">
        <v>54</v>
      </c>
      <c r="L2523" s="5" t="s">
        <v>58</v>
      </c>
    </row>
    <row r="2524" spans="1:12" ht="14.25" customHeight="1" x14ac:dyDescent="0.3">
      <c r="A2524" s="3" t="s">
        <v>4356</v>
      </c>
      <c r="B2524" s="3" t="s">
        <v>1118</v>
      </c>
      <c r="C2524" s="3" t="s">
        <v>40</v>
      </c>
      <c r="D2524" s="3" t="s">
        <v>53</v>
      </c>
      <c r="E2524" s="3">
        <v>118</v>
      </c>
      <c r="F2524" s="3">
        <v>64</v>
      </c>
      <c r="G2524" s="3">
        <v>16933.43</v>
      </c>
      <c r="H2524" s="3">
        <v>1998144.74</v>
      </c>
      <c r="I2524" s="4">
        <v>45749</v>
      </c>
      <c r="J2524" s="4">
        <v>45894</v>
      </c>
      <c r="K2524" s="3" t="s">
        <v>46</v>
      </c>
      <c r="L2524" s="5" t="s">
        <v>30</v>
      </c>
    </row>
    <row r="2525" spans="1:12" ht="14.25" customHeight="1" x14ac:dyDescent="0.3">
      <c r="A2525" s="3" t="s">
        <v>4357</v>
      </c>
      <c r="B2525" s="3" t="s">
        <v>4358</v>
      </c>
      <c r="C2525" s="3" t="s">
        <v>44</v>
      </c>
      <c r="D2525" s="3" t="s">
        <v>53</v>
      </c>
      <c r="E2525" s="3">
        <v>156</v>
      </c>
      <c r="F2525" s="3">
        <v>25</v>
      </c>
      <c r="G2525" s="3">
        <v>124.21</v>
      </c>
      <c r="H2525" s="3">
        <v>19376.759999999998</v>
      </c>
      <c r="I2525" s="4">
        <v>45817</v>
      </c>
      <c r="J2525" s="4">
        <v>45869</v>
      </c>
      <c r="L2525" s="5" t="s">
        <v>17</v>
      </c>
    </row>
    <row r="2526" spans="1:12" ht="14.25" customHeight="1" x14ac:dyDescent="0.3">
      <c r="A2526" s="3" t="s">
        <v>4359</v>
      </c>
      <c r="B2526" s="3" t="s">
        <v>1996</v>
      </c>
      <c r="C2526" s="3" t="s">
        <v>44</v>
      </c>
      <c r="D2526" s="3" t="s">
        <v>53</v>
      </c>
      <c r="E2526" s="3">
        <v>17</v>
      </c>
      <c r="F2526" s="3">
        <v>57</v>
      </c>
      <c r="G2526" s="3">
        <v>10489.68</v>
      </c>
      <c r="H2526" s="3">
        <v>178324.56</v>
      </c>
      <c r="I2526" s="4">
        <v>45798</v>
      </c>
      <c r="J2526" s="4">
        <v>45887</v>
      </c>
      <c r="K2526" s="3" t="s">
        <v>57</v>
      </c>
      <c r="L2526" s="5" t="s">
        <v>17</v>
      </c>
    </row>
    <row r="2527" spans="1:12" ht="14.25" customHeight="1" x14ac:dyDescent="0.3">
      <c r="A2527" s="3" t="s">
        <v>4360</v>
      </c>
      <c r="B2527" s="3" t="s">
        <v>4361</v>
      </c>
      <c r="C2527" s="3" t="s">
        <v>40</v>
      </c>
      <c r="E2527" s="3">
        <v>43</v>
      </c>
      <c r="F2527" s="3">
        <v>66</v>
      </c>
      <c r="G2527" s="3">
        <v>15459.6</v>
      </c>
      <c r="H2527" s="3">
        <v>664762.80000000005</v>
      </c>
      <c r="I2527" s="4">
        <v>45821</v>
      </c>
      <c r="J2527" s="4">
        <v>45888</v>
      </c>
      <c r="K2527" s="3" t="s">
        <v>29</v>
      </c>
      <c r="L2527" s="5" t="s">
        <v>58</v>
      </c>
    </row>
    <row r="2528" spans="1:12" ht="14.25" customHeight="1" x14ac:dyDescent="0.3">
      <c r="A2528" s="3" t="s">
        <v>4362</v>
      </c>
      <c r="B2528" s="3" t="s">
        <v>4363</v>
      </c>
      <c r="C2528" s="3" t="s">
        <v>14</v>
      </c>
      <c r="D2528" s="3" t="s">
        <v>15</v>
      </c>
      <c r="E2528" s="3">
        <v>89</v>
      </c>
      <c r="F2528" s="3">
        <v>71</v>
      </c>
      <c r="G2528" s="3">
        <v>17760.099999999999</v>
      </c>
      <c r="H2528" s="3">
        <v>1580648.9</v>
      </c>
      <c r="I2528" s="4">
        <v>45831</v>
      </c>
      <c r="J2528" s="4">
        <v>45930</v>
      </c>
      <c r="K2528" s="3" t="s">
        <v>16</v>
      </c>
      <c r="L2528" s="5" t="s">
        <v>21</v>
      </c>
    </row>
    <row r="2529" spans="1:12" ht="14.25" customHeight="1" x14ac:dyDescent="0.3">
      <c r="A2529" s="3" t="s">
        <v>4364</v>
      </c>
      <c r="B2529" s="3" t="s">
        <v>4365</v>
      </c>
      <c r="C2529" s="3" t="s">
        <v>20</v>
      </c>
      <c r="E2529" s="3">
        <v>106</v>
      </c>
      <c r="F2529" s="3">
        <v>99</v>
      </c>
      <c r="G2529" s="3">
        <v>14930.55</v>
      </c>
      <c r="H2529" s="3">
        <v>1582638.3</v>
      </c>
      <c r="I2529" s="4">
        <v>45814</v>
      </c>
      <c r="J2529" s="4">
        <v>45883</v>
      </c>
      <c r="K2529" s="3" t="s">
        <v>46</v>
      </c>
      <c r="L2529" s="5" t="s">
        <v>30</v>
      </c>
    </row>
    <row r="2530" spans="1:12" ht="14.25" customHeight="1" x14ac:dyDescent="0.3">
      <c r="A2530" s="3" t="s">
        <v>4366</v>
      </c>
      <c r="B2530" s="3" t="s">
        <v>4367</v>
      </c>
      <c r="C2530" s="3" t="s">
        <v>44</v>
      </c>
      <c r="D2530" s="3" t="s">
        <v>24</v>
      </c>
      <c r="E2530" s="3">
        <v>196</v>
      </c>
      <c r="F2530" s="3">
        <v>33</v>
      </c>
      <c r="G2530" s="3">
        <v>12626.43</v>
      </c>
      <c r="H2530" s="3">
        <v>2474780.2799999998</v>
      </c>
      <c r="I2530" s="4">
        <v>45759</v>
      </c>
      <c r="J2530" s="4">
        <v>45923</v>
      </c>
      <c r="K2530" s="3" t="s">
        <v>16</v>
      </c>
      <c r="L2530" s="5" t="s">
        <v>58</v>
      </c>
    </row>
    <row r="2531" spans="1:12" ht="14.25" customHeight="1" x14ac:dyDescent="0.3">
      <c r="A2531" s="3" t="s">
        <v>3599</v>
      </c>
      <c r="B2531" s="3" t="s">
        <v>4368</v>
      </c>
      <c r="C2531" s="3" t="s">
        <v>28</v>
      </c>
      <c r="D2531" s="3" t="s">
        <v>45</v>
      </c>
      <c r="E2531" s="3">
        <v>110</v>
      </c>
      <c r="F2531" s="3">
        <v>89</v>
      </c>
      <c r="G2531" s="3">
        <v>2650.3</v>
      </c>
      <c r="H2531" s="3">
        <v>291533</v>
      </c>
      <c r="I2531" s="4">
        <v>45769</v>
      </c>
      <c r="J2531" s="4">
        <v>45856</v>
      </c>
      <c r="K2531" s="3" t="s">
        <v>54</v>
      </c>
      <c r="L2531" s="5" t="s">
        <v>58</v>
      </c>
    </row>
    <row r="2532" spans="1:12" ht="14.25" customHeight="1" x14ac:dyDescent="0.3">
      <c r="A2532" s="3" t="s">
        <v>3914</v>
      </c>
      <c r="B2532" s="3" t="s">
        <v>4241</v>
      </c>
      <c r="C2532" s="3" t="s">
        <v>20</v>
      </c>
      <c r="D2532" s="3" t="s">
        <v>45</v>
      </c>
      <c r="E2532" s="3">
        <v>122</v>
      </c>
      <c r="F2532" s="3">
        <v>24</v>
      </c>
      <c r="G2532" s="3">
        <v>81.510000000000005</v>
      </c>
      <c r="H2532" s="3">
        <v>9944.2200000000012</v>
      </c>
      <c r="I2532" s="4">
        <v>45673</v>
      </c>
      <c r="J2532" s="4">
        <v>45870</v>
      </c>
      <c r="K2532" s="3" t="s">
        <v>25</v>
      </c>
      <c r="L2532" s="5" t="s">
        <v>30</v>
      </c>
    </row>
    <row r="2533" spans="1:12" ht="14.25" customHeight="1" x14ac:dyDescent="0.3">
      <c r="A2533" s="3" t="s">
        <v>4369</v>
      </c>
      <c r="B2533" s="3" t="s">
        <v>4370</v>
      </c>
      <c r="C2533" s="3" t="s">
        <v>40</v>
      </c>
      <c r="D2533" s="3" t="s">
        <v>45</v>
      </c>
      <c r="E2533" s="3">
        <v>0</v>
      </c>
      <c r="F2533" s="3">
        <v>96</v>
      </c>
      <c r="G2533" s="3">
        <v>4021.69</v>
      </c>
      <c r="H2533" s="3">
        <v>0</v>
      </c>
      <c r="I2533" s="4">
        <v>45706</v>
      </c>
      <c r="J2533" s="4">
        <v>45892</v>
      </c>
      <c r="K2533" s="3" t="s">
        <v>16</v>
      </c>
      <c r="L2533" s="5" t="s">
        <v>30</v>
      </c>
    </row>
    <row r="2534" spans="1:12" ht="14.25" customHeight="1" x14ac:dyDescent="0.3">
      <c r="A2534" s="3" t="s">
        <v>4371</v>
      </c>
      <c r="B2534" s="3" t="s">
        <v>4372</v>
      </c>
      <c r="C2534" s="3" t="s">
        <v>44</v>
      </c>
      <c r="D2534" s="3" t="s">
        <v>53</v>
      </c>
      <c r="E2534" s="3">
        <v>7</v>
      </c>
      <c r="F2534" s="3">
        <v>44</v>
      </c>
      <c r="G2534" s="3">
        <v>17255.560000000001</v>
      </c>
      <c r="H2534" s="3">
        <v>120788.92</v>
      </c>
      <c r="I2534" s="4">
        <v>45760</v>
      </c>
      <c r="J2534" s="4">
        <v>45937</v>
      </c>
      <c r="K2534" s="3" t="s">
        <v>46</v>
      </c>
      <c r="L2534" s="5" t="s">
        <v>33</v>
      </c>
    </row>
    <row r="2535" spans="1:12" ht="14.25" customHeight="1" x14ac:dyDescent="0.3">
      <c r="A2535" s="3" t="s">
        <v>4373</v>
      </c>
      <c r="B2535" s="3" t="s">
        <v>4374</v>
      </c>
      <c r="C2535" s="3" t="s">
        <v>44</v>
      </c>
      <c r="D2535" s="3" t="s">
        <v>41</v>
      </c>
      <c r="E2535" s="3">
        <v>27</v>
      </c>
      <c r="F2535" s="3">
        <v>97</v>
      </c>
      <c r="G2535" s="3">
        <v>3877.13</v>
      </c>
      <c r="H2535" s="3">
        <v>104682.51</v>
      </c>
      <c r="I2535" s="4">
        <v>45826</v>
      </c>
      <c r="J2535" s="4">
        <v>45934</v>
      </c>
      <c r="K2535" s="3" t="s">
        <v>54</v>
      </c>
      <c r="L2535" s="5" t="s">
        <v>58</v>
      </c>
    </row>
    <row r="2536" spans="1:12" ht="14.25" customHeight="1" x14ac:dyDescent="0.3">
      <c r="A2536" s="3" t="s">
        <v>4375</v>
      </c>
      <c r="B2536" s="3" t="s">
        <v>4376</v>
      </c>
      <c r="C2536" s="3" t="s">
        <v>14</v>
      </c>
      <c r="D2536" s="3" t="s">
        <v>15</v>
      </c>
      <c r="E2536" s="3">
        <v>61</v>
      </c>
      <c r="F2536" s="3">
        <v>46</v>
      </c>
      <c r="G2536" s="3">
        <v>4176.3999999999996</v>
      </c>
      <c r="H2536" s="3">
        <v>254760.4</v>
      </c>
      <c r="I2536" s="4">
        <v>45804</v>
      </c>
      <c r="J2536" s="4">
        <v>45941</v>
      </c>
      <c r="K2536" s="3" t="s">
        <v>16</v>
      </c>
      <c r="L2536" s="5" t="s">
        <v>33</v>
      </c>
    </row>
    <row r="2537" spans="1:12" ht="14.25" customHeight="1" x14ac:dyDescent="0.3">
      <c r="A2537" s="3" t="s">
        <v>4377</v>
      </c>
      <c r="B2537" s="3" t="s">
        <v>4378</v>
      </c>
      <c r="C2537" s="3" t="s">
        <v>14</v>
      </c>
      <c r="D2537" s="3" t="s">
        <v>53</v>
      </c>
      <c r="E2537" s="3">
        <v>91</v>
      </c>
      <c r="F2537" s="3">
        <v>44</v>
      </c>
      <c r="G2537" s="3">
        <v>5238.25</v>
      </c>
      <c r="H2537" s="3">
        <v>476680.75</v>
      </c>
      <c r="I2537" s="4">
        <v>45788</v>
      </c>
      <c r="J2537" s="4">
        <v>45900</v>
      </c>
      <c r="K2537" s="3" t="s">
        <v>57</v>
      </c>
      <c r="L2537" s="5" t="s">
        <v>17</v>
      </c>
    </row>
    <row r="2538" spans="1:12" ht="14.25" customHeight="1" x14ac:dyDescent="0.3">
      <c r="A2538" s="3" t="s">
        <v>4379</v>
      </c>
      <c r="B2538" s="3" t="s">
        <v>4380</v>
      </c>
      <c r="C2538" s="3" t="s">
        <v>28</v>
      </c>
      <c r="D2538" s="3" t="s">
        <v>24</v>
      </c>
      <c r="E2538" s="3">
        <v>173</v>
      </c>
      <c r="F2538" s="3">
        <v>33</v>
      </c>
      <c r="G2538" s="3">
        <v>17180.509999999998</v>
      </c>
      <c r="H2538" s="3">
        <v>2972228.23</v>
      </c>
      <c r="I2538" s="4">
        <v>45761</v>
      </c>
      <c r="J2538" s="4">
        <v>45905</v>
      </c>
      <c r="K2538" s="3" t="s">
        <v>57</v>
      </c>
      <c r="L2538" s="5" t="s">
        <v>21</v>
      </c>
    </row>
    <row r="2539" spans="1:12" ht="14.25" customHeight="1" x14ac:dyDescent="0.3">
      <c r="A2539" s="3" t="s">
        <v>4381</v>
      </c>
      <c r="B2539" s="3" t="s">
        <v>4382</v>
      </c>
      <c r="C2539" s="3" t="s">
        <v>28</v>
      </c>
      <c r="D2539" s="3" t="s">
        <v>15</v>
      </c>
      <c r="E2539" s="3">
        <v>79</v>
      </c>
      <c r="F2539" s="3">
        <v>26</v>
      </c>
      <c r="G2539" s="3">
        <v>17934.63</v>
      </c>
      <c r="H2539" s="3">
        <v>1416835.77</v>
      </c>
      <c r="I2539" s="4">
        <v>45676</v>
      </c>
      <c r="J2539" s="4">
        <v>45867</v>
      </c>
      <c r="K2539" s="3" t="s">
        <v>29</v>
      </c>
      <c r="L2539" s="5" t="s">
        <v>17</v>
      </c>
    </row>
    <row r="2540" spans="1:12" ht="14.25" customHeight="1" x14ac:dyDescent="0.3">
      <c r="A2540" s="3" t="s">
        <v>3955</v>
      </c>
      <c r="B2540" s="3" t="s">
        <v>4383</v>
      </c>
      <c r="C2540" s="3" t="s">
        <v>14</v>
      </c>
      <c r="D2540" s="3" t="s">
        <v>45</v>
      </c>
      <c r="E2540" s="3">
        <v>54</v>
      </c>
      <c r="F2540" s="3">
        <v>32</v>
      </c>
      <c r="G2540" s="3">
        <v>18902.45</v>
      </c>
      <c r="H2540" s="3">
        <v>1020732.3</v>
      </c>
      <c r="I2540" s="4">
        <v>45840</v>
      </c>
      <c r="J2540" s="4">
        <v>45863</v>
      </c>
      <c r="K2540" s="3" t="s">
        <v>57</v>
      </c>
      <c r="L2540" s="5" t="s">
        <v>58</v>
      </c>
    </row>
    <row r="2541" spans="1:12" ht="14.25" customHeight="1" x14ac:dyDescent="0.3">
      <c r="A2541" s="3" t="s">
        <v>746</v>
      </c>
      <c r="B2541" s="3" t="s">
        <v>4384</v>
      </c>
      <c r="C2541" s="3" t="s">
        <v>40</v>
      </c>
      <c r="E2541" s="3">
        <v>184</v>
      </c>
      <c r="F2541" s="3">
        <v>77</v>
      </c>
      <c r="G2541" s="3">
        <v>7670.5</v>
      </c>
      <c r="H2541" s="3">
        <v>1411372</v>
      </c>
      <c r="I2541" s="4">
        <v>45747</v>
      </c>
      <c r="J2541" s="4">
        <v>45936</v>
      </c>
      <c r="K2541" s="3" t="s">
        <v>29</v>
      </c>
      <c r="L2541" s="5" t="s">
        <v>17</v>
      </c>
    </row>
    <row r="2542" spans="1:12" ht="14.25" customHeight="1" x14ac:dyDescent="0.3">
      <c r="A2542" s="3" t="s">
        <v>4385</v>
      </c>
      <c r="B2542" s="3" t="s">
        <v>4386</v>
      </c>
      <c r="C2542" s="3" t="s">
        <v>20</v>
      </c>
      <c r="E2542" s="3">
        <v>143</v>
      </c>
      <c r="F2542" s="3">
        <v>27</v>
      </c>
      <c r="G2542" s="3">
        <v>14870.83</v>
      </c>
      <c r="H2542" s="3">
        <v>2126528.69</v>
      </c>
      <c r="I2542" s="4">
        <v>45776</v>
      </c>
      <c r="J2542" s="4">
        <v>45864</v>
      </c>
      <c r="K2542" s="3" t="s">
        <v>29</v>
      </c>
      <c r="L2542" s="5" t="s">
        <v>33</v>
      </c>
    </row>
    <row r="2543" spans="1:12" ht="14.25" customHeight="1" x14ac:dyDescent="0.3">
      <c r="A2543" s="3" t="s">
        <v>4387</v>
      </c>
      <c r="B2543" s="3" t="s">
        <v>4388</v>
      </c>
      <c r="C2543" s="3" t="s">
        <v>44</v>
      </c>
      <c r="E2543" s="3">
        <v>39</v>
      </c>
      <c r="F2543" s="3">
        <v>73</v>
      </c>
      <c r="G2543" s="3">
        <v>16080.66</v>
      </c>
      <c r="H2543" s="3">
        <v>627145.74</v>
      </c>
      <c r="I2543" s="4">
        <v>45733</v>
      </c>
      <c r="J2543" s="4">
        <v>45866</v>
      </c>
      <c r="K2543" s="3" t="s">
        <v>54</v>
      </c>
      <c r="L2543" s="5" t="s">
        <v>30</v>
      </c>
    </row>
    <row r="2544" spans="1:12" ht="14.25" customHeight="1" x14ac:dyDescent="0.3">
      <c r="A2544" s="3" t="s">
        <v>1721</v>
      </c>
      <c r="B2544" s="3" t="s">
        <v>1824</v>
      </c>
      <c r="C2544" s="3" t="s">
        <v>28</v>
      </c>
      <c r="D2544" s="3" t="s">
        <v>24</v>
      </c>
      <c r="E2544" s="3">
        <v>52</v>
      </c>
      <c r="F2544" s="3">
        <v>46</v>
      </c>
      <c r="G2544" s="3">
        <v>12246.57</v>
      </c>
      <c r="H2544" s="3">
        <v>636821.64</v>
      </c>
      <c r="I2544" s="4">
        <v>45747</v>
      </c>
      <c r="J2544" s="4">
        <v>45913</v>
      </c>
      <c r="K2544" s="3" t="s">
        <v>25</v>
      </c>
      <c r="L2544" s="5" t="s">
        <v>58</v>
      </c>
    </row>
    <row r="2545" spans="1:12" ht="14.25" customHeight="1" x14ac:dyDescent="0.3">
      <c r="A2545" s="3" t="s">
        <v>4389</v>
      </c>
      <c r="B2545" s="3" t="s">
        <v>2660</v>
      </c>
      <c r="C2545" s="3" t="s">
        <v>20</v>
      </c>
      <c r="D2545" s="3" t="s">
        <v>53</v>
      </c>
      <c r="E2545" s="3">
        <v>133</v>
      </c>
      <c r="F2545" s="3">
        <v>74</v>
      </c>
      <c r="G2545" s="3">
        <v>4441.58</v>
      </c>
      <c r="H2545" s="3">
        <v>590730.14</v>
      </c>
      <c r="I2545" s="4">
        <v>45686</v>
      </c>
      <c r="J2545" s="4">
        <v>45907</v>
      </c>
      <c r="K2545" s="3" t="s">
        <v>16</v>
      </c>
      <c r="L2545" s="5" t="s">
        <v>21</v>
      </c>
    </row>
    <row r="2546" spans="1:12" ht="14.25" customHeight="1" x14ac:dyDescent="0.3">
      <c r="A2546" s="3" t="s">
        <v>4390</v>
      </c>
      <c r="B2546" s="3" t="s">
        <v>4391</v>
      </c>
      <c r="C2546" s="3" t="s">
        <v>40</v>
      </c>
      <c r="D2546" s="3" t="s">
        <v>41</v>
      </c>
      <c r="E2546" s="3">
        <v>15</v>
      </c>
      <c r="F2546" s="3">
        <v>31</v>
      </c>
      <c r="G2546" s="3">
        <v>1095.49</v>
      </c>
      <c r="H2546" s="3">
        <v>16432.349999999999</v>
      </c>
      <c r="I2546" s="4">
        <v>45742</v>
      </c>
      <c r="J2546" s="4">
        <v>45880</v>
      </c>
      <c r="K2546" s="3" t="s">
        <v>46</v>
      </c>
      <c r="L2546" s="5" t="s">
        <v>33</v>
      </c>
    </row>
    <row r="2547" spans="1:12" ht="14.25" customHeight="1" x14ac:dyDescent="0.3">
      <c r="A2547" s="3" t="s">
        <v>4392</v>
      </c>
      <c r="B2547" s="3" t="s">
        <v>1217</v>
      </c>
      <c r="C2547" s="3" t="s">
        <v>14</v>
      </c>
      <c r="D2547" s="3" t="s">
        <v>15</v>
      </c>
      <c r="E2547" s="3">
        <v>186</v>
      </c>
      <c r="F2547" s="3">
        <v>41</v>
      </c>
      <c r="G2547" s="3">
        <v>13019.34</v>
      </c>
      <c r="H2547" s="3">
        <v>2421597.2400000002</v>
      </c>
      <c r="I2547" s="4">
        <v>45795</v>
      </c>
      <c r="J2547" s="4">
        <v>45887</v>
      </c>
      <c r="K2547" s="3" t="s">
        <v>16</v>
      </c>
      <c r="L2547" s="5" t="s">
        <v>30</v>
      </c>
    </row>
    <row r="2548" spans="1:12" ht="14.25" customHeight="1" x14ac:dyDescent="0.3">
      <c r="A2548" s="3" t="s">
        <v>4393</v>
      </c>
      <c r="B2548" s="3" t="s">
        <v>4394</v>
      </c>
      <c r="C2548" s="3" t="s">
        <v>44</v>
      </c>
      <c r="D2548" s="3" t="s">
        <v>53</v>
      </c>
      <c r="E2548" s="3">
        <v>46</v>
      </c>
      <c r="F2548" s="3">
        <v>48</v>
      </c>
      <c r="G2548" s="3">
        <v>110.27</v>
      </c>
      <c r="H2548" s="3">
        <v>5072.42</v>
      </c>
      <c r="I2548" s="4">
        <v>45736</v>
      </c>
      <c r="J2548" s="4">
        <v>45870</v>
      </c>
      <c r="K2548" s="3" t="s">
        <v>25</v>
      </c>
      <c r="L2548" s="5" t="s">
        <v>21</v>
      </c>
    </row>
    <row r="2549" spans="1:12" ht="14.25" customHeight="1" x14ac:dyDescent="0.3">
      <c r="A2549" s="3" t="s">
        <v>3703</v>
      </c>
      <c r="B2549" s="3" t="s">
        <v>4395</v>
      </c>
      <c r="C2549" s="3" t="s">
        <v>44</v>
      </c>
      <c r="D2549" s="3" t="s">
        <v>24</v>
      </c>
      <c r="E2549" s="3">
        <v>8</v>
      </c>
      <c r="G2549" s="3">
        <v>18646.07</v>
      </c>
      <c r="H2549" s="3">
        <v>149168.56</v>
      </c>
      <c r="I2549" s="4">
        <v>45737</v>
      </c>
      <c r="J2549" s="4">
        <v>45856</v>
      </c>
      <c r="K2549" s="3" t="s">
        <v>25</v>
      </c>
      <c r="L2549" s="5" t="s">
        <v>33</v>
      </c>
    </row>
    <row r="2550" spans="1:12" ht="14.25" customHeight="1" x14ac:dyDescent="0.3">
      <c r="A2550" s="3" t="s">
        <v>4396</v>
      </c>
      <c r="B2550" s="3" t="s">
        <v>4397</v>
      </c>
      <c r="C2550" s="3" t="s">
        <v>44</v>
      </c>
      <c r="D2550" s="3" t="s">
        <v>53</v>
      </c>
      <c r="E2550" s="3">
        <v>90</v>
      </c>
      <c r="F2550" s="3">
        <v>63</v>
      </c>
      <c r="G2550" s="3">
        <v>2777.87</v>
      </c>
      <c r="H2550" s="3">
        <v>250008.3</v>
      </c>
      <c r="I2550" s="4">
        <v>45718</v>
      </c>
      <c r="J2550" s="4">
        <v>45887</v>
      </c>
      <c r="K2550" s="3" t="s">
        <v>25</v>
      </c>
      <c r="L2550" s="5" t="s">
        <v>58</v>
      </c>
    </row>
    <row r="2551" spans="1:12" ht="14.25" customHeight="1" x14ac:dyDescent="0.3">
      <c r="A2551" s="3" t="s">
        <v>4398</v>
      </c>
      <c r="B2551" s="3" t="s">
        <v>4399</v>
      </c>
      <c r="C2551" s="3" t="s">
        <v>40</v>
      </c>
      <c r="D2551" s="3" t="s">
        <v>15</v>
      </c>
      <c r="E2551" s="3">
        <v>121</v>
      </c>
      <c r="F2551" s="3">
        <v>95</v>
      </c>
      <c r="G2551" s="3">
        <v>1774.17</v>
      </c>
      <c r="H2551" s="3">
        <v>214674.57</v>
      </c>
      <c r="I2551" s="4">
        <v>45832</v>
      </c>
      <c r="J2551" s="4">
        <v>45892</v>
      </c>
      <c r="K2551" s="3" t="s">
        <v>46</v>
      </c>
      <c r="L2551" s="5" t="s">
        <v>21</v>
      </c>
    </row>
    <row r="2552" spans="1:12" ht="14.25" customHeight="1" x14ac:dyDescent="0.3">
      <c r="A2552" s="3" t="s">
        <v>4400</v>
      </c>
      <c r="B2552" s="3" t="s">
        <v>4401</v>
      </c>
      <c r="C2552" s="3" t="s">
        <v>40</v>
      </c>
      <c r="D2552" s="3" t="s">
        <v>41</v>
      </c>
      <c r="E2552" s="3">
        <v>167</v>
      </c>
      <c r="F2552" s="3">
        <v>46</v>
      </c>
      <c r="G2552" s="3">
        <v>5786.62</v>
      </c>
      <c r="H2552" s="3">
        <v>966365.54</v>
      </c>
      <c r="I2552" s="4">
        <v>45799</v>
      </c>
      <c r="J2552" s="4">
        <v>45909</v>
      </c>
      <c r="K2552" s="3" t="s">
        <v>46</v>
      </c>
      <c r="L2552" s="5" t="s">
        <v>58</v>
      </c>
    </row>
    <row r="2553" spans="1:12" ht="14.25" customHeight="1" x14ac:dyDescent="0.3">
      <c r="A2553" s="3" t="s">
        <v>4402</v>
      </c>
      <c r="B2553" s="3" t="s">
        <v>4403</v>
      </c>
      <c r="C2553" s="3" t="s">
        <v>44</v>
      </c>
      <c r="D2553" s="3" t="s">
        <v>41</v>
      </c>
      <c r="F2553" s="3">
        <v>52</v>
      </c>
      <c r="G2553" s="3">
        <v>3444.35</v>
      </c>
      <c r="I2553" s="4">
        <v>45723</v>
      </c>
      <c r="J2553" s="4">
        <v>45879</v>
      </c>
      <c r="K2553" s="3" t="s">
        <v>29</v>
      </c>
      <c r="L2553" s="5" t="s">
        <v>30</v>
      </c>
    </row>
    <row r="2554" spans="1:12" ht="14.25" customHeight="1" x14ac:dyDescent="0.3">
      <c r="A2554" s="3" t="s">
        <v>4404</v>
      </c>
      <c r="B2554" s="3" t="s">
        <v>4405</v>
      </c>
      <c r="C2554" s="3" t="s">
        <v>28</v>
      </c>
      <c r="D2554" s="3" t="s">
        <v>53</v>
      </c>
      <c r="E2554" s="3">
        <v>50</v>
      </c>
      <c r="F2554" s="3">
        <v>98</v>
      </c>
      <c r="G2554" s="3">
        <v>12194.02</v>
      </c>
      <c r="H2554" s="3">
        <v>609701</v>
      </c>
      <c r="I2554" s="4">
        <v>45768</v>
      </c>
      <c r="J2554" s="4">
        <v>45893</v>
      </c>
      <c r="K2554" s="3" t="s">
        <v>54</v>
      </c>
      <c r="L2554" s="5" t="s">
        <v>21</v>
      </c>
    </row>
    <row r="2555" spans="1:12" ht="14.25" customHeight="1" x14ac:dyDescent="0.3">
      <c r="A2555" s="3" t="s">
        <v>3713</v>
      </c>
      <c r="B2555" s="3" t="s">
        <v>4406</v>
      </c>
      <c r="C2555" s="3" t="s">
        <v>14</v>
      </c>
      <c r="D2555" s="3" t="s">
        <v>45</v>
      </c>
      <c r="E2555" s="3">
        <v>122</v>
      </c>
      <c r="F2555" s="3">
        <v>78</v>
      </c>
      <c r="G2555" s="3">
        <v>15750.02</v>
      </c>
      <c r="H2555" s="3">
        <v>1921502.44</v>
      </c>
      <c r="I2555" s="4">
        <v>45745</v>
      </c>
      <c r="J2555" s="4">
        <v>45874</v>
      </c>
      <c r="L2555" s="5" t="s">
        <v>21</v>
      </c>
    </row>
    <row r="2556" spans="1:12" ht="14.25" customHeight="1" x14ac:dyDescent="0.3">
      <c r="A2556" s="3" t="s">
        <v>187</v>
      </c>
      <c r="B2556" s="3" t="s">
        <v>1074</v>
      </c>
      <c r="C2556" s="3" t="s">
        <v>14</v>
      </c>
      <c r="D2556" s="3" t="s">
        <v>45</v>
      </c>
      <c r="E2556" s="3">
        <v>116</v>
      </c>
      <c r="F2556" s="3">
        <v>79</v>
      </c>
      <c r="G2556" s="3">
        <v>18323.060000000001</v>
      </c>
      <c r="H2556" s="3">
        <v>2125474.96</v>
      </c>
      <c r="I2556" s="4">
        <v>45700</v>
      </c>
      <c r="J2556" s="4">
        <v>45887</v>
      </c>
      <c r="L2556" s="5" t="s">
        <v>58</v>
      </c>
    </row>
    <row r="2557" spans="1:12" ht="14.25" customHeight="1" x14ac:dyDescent="0.3">
      <c r="A2557" s="3" t="s">
        <v>3614</v>
      </c>
      <c r="B2557" s="3" t="s">
        <v>4407</v>
      </c>
      <c r="C2557" s="3" t="s">
        <v>44</v>
      </c>
      <c r="D2557" s="3" t="s">
        <v>45</v>
      </c>
      <c r="E2557" s="3">
        <v>80</v>
      </c>
      <c r="G2557" s="3">
        <v>13051.01</v>
      </c>
      <c r="H2557" s="3">
        <v>1044080.8</v>
      </c>
      <c r="I2557" s="4">
        <v>45820</v>
      </c>
      <c r="J2557" s="4">
        <v>45901</v>
      </c>
      <c r="K2557" s="3" t="s">
        <v>29</v>
      </c>
      <c r="L2557" s="5" t="s">
        <v>21</v>
      </c>
    </row>
    <row r="2558" spans="1:12" ht="14.25" customHeight="1" x14ac:dyDescent="0.3">
      <c r="A2558" s="3" t="s">
        <v>4408</v>
      </c>
      <c r="B2558" s="3" t="s">
        <v>4409</v>
      </c>
      <c r="C2558" s="3" t="s">
        <v>28</v>
      </c>
      <c r="D2558" s="3" t="s">
        <v>41</v>
      </c>
      <c r="E2558" s="3">
        <v>70</v>
      </c>
      <c r="F2558" s="3">
        <v>61</v>
      </c>
      <c r="G2558" s="3">
        <v>1015.5</v>
      </c>
      <c r="H2558" s="3">
        <v>71085</v>
      </c>
      <c r="I2558" s="4">
        <v>45741</v>
      </c>
      <c r="J2558" s="4">
        <v>45854</v>
      </c>
      <c r="K2558" s="3" t="s">
        <v>57</v>
      </c>
      <c r="L2558" s="5" t="s">
        <v>17</v>
      </c>
    </row>
    <row r="2559" spans="1:12" ht="14.25" customHeight="1" x14ac:dyDescent="0.3">
      <c r="A2559" s="3" t="s">
        <v>4410</v>
      </c>
      <c r="B2559" s="3" t="s">
        <v>4411</v>
      </c>
      <c r="C2559" s="3" t="s">
        <v>20</v>
      </c>
      <c r="D2559" s="3" t="s">
        <v>45</v>
      </c>
      <c r="E2559" s="3">
        <v>124</v>
      </c>
      <c r="F2559" s="3">
        <v>76</v>
      </c>
      <c r="G2559" s="3">
        <v>9693.67</v>
      </c>
      <c r="H2559" s="3">
        <v>1202015.08</v>
      </c>
      <c r="I2559" s="4">
        <v>45715</v>
      </c>
      <c r="J2559" s="4">
        <v>45935</v>
      </c>
      <c r="K2559" s="3" t="s">
        <v>25</v>
      </c>
      <c r="L2559" s="5" t="s">
        <v>21</v>
      </c>
    </row>
    <row r="2560" spans="1:12" ht="14.25" customHeight="1" x14ac:dyDescent="0.3">
      <c r="A2560" s="3" t="s">
        <v>746</v>
      </c>
      <c r="B2560" s="3" t="s">
        <v>1691</v>
      </c>
      <c r="C2560" s="3" t="s">
        <v>14</v>
      </c>
      <c r="D2560" s="3" t="s">
        <v>24</v>
      </c>
      <c r="E2560" s="3">
        <v>68</v>
      </c>
      <c r="F2560" s="3">
        <v>96</v>
      </c>
      <c r="G2560" s="3">
        <v>9073.85</v>
      </c>
      <c r="H2560" s="3">
        <v>617021.80000000005</v>
      </c>
      <c r="I2560" s="4">
        <v>45749</v>
      </c>
      <c r="J2560" s="4">
        <v>45942</v>
      </c>
      <c r="K2560" s="3" t="s">
        <v>54</v>
      </c>
      <c r="L2560" s="5" t="s">
        <v>17</v>
      </c>
    </row>
    <row r="2561" spans="1:12" ht="14.25" customHeight="1" x14ac:dyDescent="0.3">
      <c r="A2561" s="3" t="s">
        <v>4412</v>
      </c>
      <c r="B2561" s="3" t="s">
        <v>4413</v>
      </c>
      <c r="C2561" s="3" t="s">
        <v>44</v>
      </c>
      <c r="D2561" s="3" t="s">
        <v>15</v>
      </c>
      <c r="E2561" s="3">
        <v>118</v>
      </c>
      <c r="F2561" s="3">
        <v>56</v>
      </c>
      <c r="G2561" s="3">
        <v>8556.7999999999993</v>
      </c>
      <c r="H2561" s="3">
        <v>1009702.4</v>
      </c>
      <c r="I2561" s="4">
        <v>45755</v>
      </c>
      <c r="J2561" s="4">
        <v>45870</v>
      </c>
      <c r="K2561" s="3" t="s">
        <v>29</v>
      </c>
      <c r="L2561" s="5" t="s">
        <v>58</v>
      </c>
    </row>
    <row r="2562" spans="1:12" ht="14.25" customHeight="1" x14ac:dyDescent="0.3">
      <c r="A2562" s="3" t="s">
        <v>4414</v>
      </c>
      <c r="B2562" s="3" t="s">
        <v>4415</v>
      </c>
      <c r="C2562" s="3" t="s">
        <v>14</v>
      </c>
      <c r="D2562" s="3" t="s">
        <v>15</v>
      </c>
      <c r="F2562" s="3">
        <v>92</v>
      </c>
      <c r="G2562" s="3">
        <v>10621.41</v>
      </c>
      <c r="I2562" s="4">
        <v>45820</v>
      </c>
      <c r="J2562" s="4">
        <v>45887</v>
      </c>
      <c r="K2562" s="3" t="s">
        <v>46</v>
      </c>
      <c r="L2562" s="5" t="s">
        <v>33</v>
      </c>
    </row>
    <row r="2563" spans="1:12" ht="14.25" customHeight="1" x14ac:dyDescent="0.3">
      <c r="A2563" s="3" t="s">
        <v>4416</v>
      </c>
      <c r="B2563" s="3" t="s">
        <v>4417</v>
      </c>
      <c r="C2563" s="3" t="s">
        <v>44</v>
      </c>
      <c r="E2563" s="3">
        <v>158</v>
      </c>
      <c r="F2563" s="3">
        <v>40</v>
      </c>
      <c r="G2563" s="3">
        <v>12721.38</v>
      </c>
      <c r="H2563" s="3">
        <v>2009978.04</v>
      </c>
      <c r="I2563" s="4">
        <v>45838</v>
      </c>
      <c r="J2563" s="4">
        <v>45859</v>
      </c>
      <c r="K2563" s="3" t="s">
        <v>25</v>
      </c>
      <c r="L2563" s="5" t="s">
        <v>30</v>
      </c>
    </row>
    <row r="2564" spans="1:12" ht="14.25" customHeight="1" x14ac:dyDescent="0.3">
      <c r="A2564" s="3" t="s">
        <v>4418</v>
      </c>
      <c r="B2564" s="3" t="s">
        <v>4419</v>
      </c>
      <c r="C2564" s="3" t="s">
        <v>44</v>
      </c>
      <c r="D2564" s="3" t="s">
        <v>24</v>
      </c>
      <c r="E2564" s="3">
        <v>142</v>
      </c>
      <c r="F2564" s="3">
        <v>54</v>
      </c>
      <c r="G2564" s="3">
        <v>11163.1</v>
      </c>
      <c r="H2564" s="3">
        <v>1585160.2</v>
      </c>
      <c r="I2564" s="4">
        <v>45757</v>
      </c>
      <c r="J2564" s="4">
        <v>45893</v>
      </c>
      <c r="K2564" s="3" t="s">
        <v>46</v>
      </c>
      <c r="L2564" s="5" t="s">
        <v>17</v>
      </c>
    </row>
    <row r="2565" spans="1:12" ht="14.25" customHeight="1" x14ac:dyDescent="0.3">
      <c r="A2565" s="3" t="s">
        <v>4420</v>
      </c>
      <c r="B2565" s="3" t="s">
        <v>4421</v>
      </c>
      <c r="C2565" s="3" t="s">
        <v>20</v>
      </c>
      <c r="D2565" s="3" t="s">
        <v>15</v>
      </c>
      <c r="E2565" s="3">
        <v>184</v>
      </c>
      <c r="F2565" s="3">
        <v>61</v>
      </c>
      <c r="G2565" s="3">
        <v>6511.72</v>
      </c>
      <c r="H2565" s="3">
        <v>1198156.48</v>
      </c>
      <c r="I2565" s="4">
        <v>45717</v>
      </c>
      <c r="J2565" s="4">
        <v>45923</v>
      </c>
      <c r="K2565" s="3" t="s">
        <v>16</v>
      </c>
      <c r="L2565" s="5" t="s">
        <v>21</v>
      </c>
    </row>
    <row r="2566" spans="1:12" ht="14.25" customHeight="1" x14ac:dyDescent="0.3">
      <c r="A2566" s="3" t="s">
        <v>4095</v>
      </c>
      <c r="B2566" s="3" t="s">
        <v>4422</v>
      </c>
      <c r="C2566" s="3" t="s">
        <v>44</v>
      </c>
      <c r="D2566" s="3" t="s">
        <v>45</v>
      </c>
      <c r="E2566" s="3">
        <v>141</v>
      </c>
      <c r="F2566" s="3">
        <v>87</v>
      </c>
      <c r="G2566" s="3">
        <v>19119.61</v>
      </c>
      <c r="H2566" s="3">
        <v>2695865.01</v>
      </c>
      <c r="I2566" s="4">
        <v>45693</v>
      </c>
      <c r="J2566" s="4">
        <v>45858</v>
      </c>
      <c r="K2566" s="3" t="s">
        <v>25</v>
      </c>
      <c r="L2566" s="5" t="s">
        <v>33</v>
      </c>
    </row>
    <row r="2567" spans="1:12" ht="14.25" customHeight="1" x14ac:dyDescent="0.3">
      <c r="A2567" s="3" t="s">
        <v>4423</v>
      </c>
      <c r="B2567" s="3" t="s">
        <v>2429</v>
      </c>
      <c r="C2567" s="3" t="s">
        <v>20</v>
      </c>
      <c r="D2567" s="3" t="s">
        <v>53</v>
      </c>
      <c r="E2567" s="3">
        <v>75</v>
      </c>
      <c r="F2567" s="3">
        <v>43</v>
      </c>
      <c r="G2567" s="3">
        <v>16348.31</v>
      </c>
      <c r="H2567" s="3">
        <v>1226123.25</v>
      </c>
      <c r="I2567" s="4">
        <v>45723</v>
      </c>
      <c r="J2567" s="4">
        <v>45929</v>
      </c>
      <c r="K2567" s="3" t="s">
        <v>57</v>
      </c>
      <c r="L2567" s="5" t="s">
        <v>33</v>
      </c>
    </row>
    <row r="2568" spans="1:12" ht="14.25" customHeight="1" x14ac:dyDescent="0.3">
      <c r="A2568" s="3" t="s">
        <v>4424</v>
      </c>
      <c r="B2568" s="3" t="s">
        <v>3968</v>
      </c>
      <c r="C2568" s="3" t="s">
        <v>40</v>
      </c>
      <c r="E2568" s="3">
        <v>29</v>
      </c>
      <c r="F2568" s="3">
        <v>26</v>
      </c>
      <c r="G2568" s="3">
        <v>6739.81</v>
      </c>
      <c r="H2568" s="3">
        <v>195454.49</v>
      </c>
      <c r="I2568" s="4">
        <v>45746</v>
      </c>
      <c r="J2568" s="4">
        <v>45897</v>
      </c>
      <c r="K2568" s="3" t="s">
        <v>54</v>
      </c>
      <c r="L2568" s="5" t="s">
        <v>58</v>
      </c>
    </row>
    <row r="2569" spans="1:12" ht="14.25" customHeight="1" x14ac:dyDescent="0.3">
      <c r="A2569" s="3" t="s">
        <v>4425</v>
      </c>
      <c r="B2569" s="3" t="s">
        <v>1827</v>
      </c>
      <c r="C2569" s="3" t="s">
        <v>28</v>
      </c>
      <c r="E2569" s="3">
        <v>173</v>
      </c>
      <c r="F2569" s="3">
        <v>42</v>
      </c>
      <c r="G2569" s="3">
        <v>7793.02</v>
      </c>
      <c r="H2569" s="3">
        <v>1348192.46</v>
      </c>
      <c r="I2569" s="4">
        <v>45687</v>
      </c>
      <c r="J2569" s="4">
        <v>45865</v>
      </c>
      <c r="K2569" s="3" t="s">
        <v>54</v>
      </c>
      <c r="L2569" s="5" t="s">
        <v>30</v>
      </c>
    </row>
    <row r="2570" spans="1:12" ht="14.25" customHeight="1" x14ac:dyDescent="0.3">
      <c r="A2570" s="3" t="s">
        <v>2378</v>
      </c>
      <c r="B2570" s="3" t="s">
        <v>4426</v>
      </c>
      <c r="C2570" s="3" t="s">
        <v>28</v>
      </c>
      <c r="D2570" s="3" t="s">
        <v>45</v>
      </c>
      <c r="E2570" s="3">
        <v>142</v>
      </c>
      <c r="F2570" s="3">
        <v>68</v>
      </c>
      <c r="G2570" s="3">
        <v>8293.23</v>
      </c>
      <c r="H2570" s="3">
        <v>1177638.6599999999</v>
      </c>
      <c r="I2570" s="4">
        <v>45772</v>
      </c>
      <c r="J2570" s="4">
        <v>45882</v>
      </c>
      <c r="K2570" s="3" t="s">
        <v>25</v>
      </c>
      <c r="L2570" s="5" t="s">
        <v>58</v>
      </c>
    </row>
    <row r="2571" spans="1:12" ht="14.25" customHeight="1" x14ac:dyDescent="0.3">
      <c r="A2571" s="3" t="s">
        <v>499</v>
      </c>
      <c r="B2571" s="3" t="s">
        <v>4427</v>
      </c>
      <c r="C2571" s="3" t="s">
        <v>28</v>
      </c>
      <c r="D2571" s="3" t="s">
        <v>45</v>
      </c>
      <c r="E2571" s="3">
        <v>14</v>
      </c>
      <c r="F2571" s="3">
        <v>82</v>
      </c>
      <c r="G2571" s="3">
        <v>5799.64</v>
      </c>
      <c r="H2571" s="3">
        <v>81194.960000000006</v>
      </c>
      <c r="I2571" s="4">
        <v>45816</v>
      </c>
      <c r="J2571" s="4">
        <v>45891</v>
      </c>
      <c r="K2571" s="3" t="s">
        <v>57</v>
      </c>
      <c r="L2571" s="5" t="s">
        <v>33</v>
      </c>
    </row>
    <row r="2572" spans="1:12" ht="14.25" customHeight="1" x14ac:dyDescent="0.3">
      <c r="A2572" s="3" t="s">
        <v>4428</v>
      </c>
      <c r="B2572" s="3" t="s">
        <v>76</v>
      </c>
      <c r="C2572" s="3" t="s">
        <v>20</v>
      </c>
      <c r="D2572" s="3" t="s">
        <v>15</v>
      </c>
      <c r="E2572" s="3">
        <v>104</v>
      </c>
      <c r="F2572" s="3">
        <v>72</v>
      </c>
      <c r="G2572" s="3">
        <v>8416.7900000000009</v>
      </c>
      <c r="H2572" s="3">
        <v>875346.16000000015</v>
      </c>
      <c r="I2572" s="4">
        <v>45738</v>
      </c>
      <c r="J2572" s="4">
        <v>45929</v>
      </c>
      <c r="K2572" s="3" t="s">
        <v>25</v>
      </c>
      <c r="L2572" s="5" t="s">
        <v>30</v>
      </c>
    </row>
    <row r="2573" spans="1:12" ht="14.25" customHeight="1" x14ac:dyDescent="0.3">
      <c r="A2573" s="3" t="s">
        <v>4429</v>
      </c>
      <c r="B2573" s="3" t="s">
        <v>4430</v>
      </c>
      <c r="C2573" s="3" t="s">
        <v>28</v>
      </c>
      <c r="D2573" s="3" t="s">
        <v>53</v>
      </c>
      <c r="E2573" s="3">
        <v>119</v>
      </c>
      <c r="F2573" s="3">
        <v>71</v>
      </c>
      <c r="G2573" s="3">
        <v>9731.35</v>
      </c>
      <c r="H2573" s="3">
        <v>1158030.6499999999</v>
      </c>
      <c r="I2573" s="4">
        <v>45691</v>
      </c>
      <c r="J2573" s="4">
        <v>45876</v>
      </c>
      <c r="L2573" s="5" t="s">
        <v>21</v>
      </c>
    </row>
    <row r="2574" spans="1:12" ht="14.25" customHeight="1" x14ac:dyDescent="0.3">
      <c r="A2574" s="3" t="s">
        <v>4431</v>
      </c>
      <c r="B2574" s="3" t="s">
        <v>4432</v>
      </c>
      <c r="C2574" s="3" t="s">
        <v>28</v>
      </c>
      <c r="D2574" s="3" t="s">
        <v>53</v>
      </c>
      <c r="F2574" s="3">
        <v>23</v>
      </c>
      <c r="G2574" s="3">
        <v>18003.2</v>
      </c>
      <c r="I2574" s="4">
        <v>45787</v>
      </c>
      <c r="J2574" s="4">
        <v>45871</v>
      </c>
      <c r="L2574" s="5" t="s">
        <v>58</v>
      </c>
    </row>
    <row r="2575" spans="1:12" ht="14.25" customHeight="1" x14ac:dyDescent="0.3">
      <c r="A2575" s="3" t="s">
        <v>3206</v>
      </c>
      <c r="B2575" s="3" t="s">
        <v>458</v>
      </c>
      <c r="C2575" s="3" t="s">
        <v>28</v>
      </c>
      <c r="D2575" s="3" t="s">
        <v>45</v>
      </c>
      <c r="E2575" s="3">
        <v>79</v>
      </c>
      <c r="F2575" s="3">
        <v>60</v>
      </c>
      <c r="G2575" s="3">
        <v>7785.9</v>
      </c>
      <c r="H2575" s="3">
        <v>615086.1</v>
      </c>
      <c r="I2575" s="4">
        <v>45691</v>
      </c>
      <c r="J2575" s="4">
        <v>45882</v>
      </c>
      <c r="K2575" s="3" t="s">
        <v>54</v>
      </c>
      <c r="L2575" s="5" t="s">
        <v>33</v>
      </c>
    </row>
    <row r="2576" spans="1:12" ht="14.25" customHeight="1" x14ac:dyDescent="0.3">
      <c r="A2576" s="3" t="s">
        <v>4433</v>
      </c>
      <c r="B2576" s="3" t="s">
        <v>4434</v>
      </c>
      <c r="C2576" s="3" t="s">
        <v>44</v>
      </c>
      <c r="D2576" s="3" t="s">
        <v>45</v>
      </c>
      <c r="E2576" s="3">
        <v>1</v>
      </c>
      <c r="F2576" s="3">
        <v>86</v>
      </c>
      <c r="G2576" s="3">
        <v>19986.36</v>
      </c>
      <c r="H2576" s="3">
        <v>19986.36</v>
      </c>
      <c r="I2576" s="4">
        <v>45685</v>
      </c>
      <c r="J2576" s="4">
        <v>45925</v>
      </c>
      <c r="K2576" s="3" t="s">
        <v>25</v>
      </c>
      <c r="L2576" s="5" t="s">
        <v>17</v>
      </c>
    </row>
    <row r="2577" spans="1:12" ht="14.25" customHeight="1" x14ac:dyDescent="0.3">
      <c r="A2577" s="3" t="s">
        <v>4435</v>
      </c>
      <c r="B2577" s="3" t="s">
        <v>4436</v>
      </c>
      <c r="C2577" s="3" t="s">
        <v>28</v>
      </c>
      <c r="D2577" s="3" t="s">
        <v>45</v>
      </c>
      <c r="E2577" s="3">
        <v>81</v>
      </c>
      <c r="F2577" s="3">
        <v>88</v>
      </c>
      <c r="G2577" s="3">
        <v>5914.53</v>
      </c>
      <c r="H2577" s="3">
        <v>479076.93</v>
      </c>
      <c r="I2577" s="4">
        <v>45816</v>
      </c>
      <c r="J2577" s="4">
        <v>45862</v>
      </c>
      <c r="K2577" s="3" t="s">
        <v>29</v>
      </c>
      <c r="L2577" s="5" t="s">
        <v>58</v>
      </c>
    </row>
    <row r="2578" spans="1:12" ht="14.25" customHeight="1" x14ac:dyDescent="0.3">
      <c r="A2578" s="3" t="s">
        <v>4437</v>
      </c>
      <c r="B2578" s="3" t="s">
        <v>4438</v>
      </c>
      <c r="C2578" s="3" t="s">
        <v>20</v>
      </c>
      <c r="D2578" s="3" t="s">
        <v>53</v>
      </c>
      <c r="E2578" s="3">
        <v>99</v>
      </c>
      <c r="F2578" s="3">
        <v>68</v>
      </c>
      <c r="G2578" s="3">
        <v>16102.6</v>
      </c>
      <c r="H2578" s="3">
        <v>1594157.4</v>
      </c>
      <c r="I2578" s="4">
        <v>45772</v>
      </c>
      <c r="J2578" s="4">
        <v>45882</v>
      </c>
      <c r="K2578" s="3" t="s">
        <v>29</v>
      </c>
      <c r="L2578" s="5" t="s">
        <v>21</v>
      </c>
    </row>
    <row r="2579" spans="1:12" ht="14.25" customHeight="1" x14ac:dyDescent="0.3">
      <c r="A2579" s="3" t="s">
        <v>4439</v>
      </c>
      <c r="B2579" s="3" t="s">
        <v>4440</v>
      </c>
      <c r="C2579" s="3" t="s">
        <v>44</v>
      </c>
      <c r="D2579" s="3" t="s">
        <v>45</v>
      </c>
      <c r="E2579" s="3">
        <v>150</v>
      </c>
      <c r="F2579" s="3">
        <v>53</v>
      </c>
      <c r="G2579" s="3">
        <v>15267.84</v>
      </c>
      <c r="H2579" s="3">
        <v>2290176</v>
      </c>
      <c r="I2579" s="4">
        <v>45850</v>
      </c>
      <c r="J2579" s="4">
        <v>45911</v>
      </c>
      <c r="K2579" s="3" t="s">
        <v>57</v>
      </c>
      <c r="L2579" s="5" t="s">
        <v>33</v>
      </c>
    </row>
    <row r="2580" spans="1:12" ht="14.25" customHeight="1" x14ac:dyDescent="0.3">
      <c r="A2580" s="3" t="s">
        <v>4441</v>
      </c>
      <c r="B2580" s="3" t="s">
        <v>146</v>
      </c>
      <c r="C2580" s="3" t="s">
        <v>40</v>
      </c>
      <c r="D2580" s="3" t="s">
        <v>24</v>
      </c>
      <c r="E2580" s="3">
        <v>14</v>
      </c>
      <c r="F2580" s="3">
        <v>66</v>
      </c>
      <c r="G2580" s="3">
        <v>6228.16</v>
      </c>
      <c r="H2580" s="3">
        <v>87194.239999999991</v>
      </c>
      <c r="I2580" s="4">
        <v>45724</v>
      </c>
      <c r="J2580" s="4">
        <v>45909</v>
      </c>
      <c r="K2580" s="3" t="s">
        <v>46</v>
      </c>
      <c r="L2580" s="5" t="s">
        <v>21</v>
      </c>
    </row>
    <row r="2581" spans="1:12" ht="14.25" customHeight="1" x14ac:dyDescent="0.3">
      <c r="A2581" s="3" t="s">
        <v>4442</v>
      </c>
      <c r="B2581" s="3" t="s">
        <v>4443</v>
      </c>
      <c r="C2581" s="3" t="s">
        <v>28</v>
      </c>
      <c r="D2581" s="3" t="s">
        <v>45</v>
      </c>
      <c r="E2581" s="3">
        <v>2</v>
      </c>
      <c r="F2581" s="3">
        <v>23</v>
      </c>
      <c r="G2581" s="3">
        <v>12047.67</v>
      </c>
      <c r="H2581" s="3">
        <v>24095.34</v>
      </c>
      <c r="I2581" s="4">
        <v>45671</v>
      </c>
      <c r="J2581" s="4">
        <v>45883</v>
      </c>
      <c r="L2581" s="5" t="s">
        <v>21</v>
      </c>
    </row>
    <row r="2582" spans="1:12" ht="14.25" customHeight="1" x14ac:dyDescent="0.3">
      <c r="A2582" s="3" t="s">
        <v>4444</v>
      </c>
      <c r="B2582" s="3" t="s">
        <v>3683</v>
      </c>
      <c r="C2582" s="3" t="s">
        <v>14</v>
      </c>
      <c r="D2582" s="3" t="s">
        <v>24</v>
      </c>
      <c r="E2582" s="3">
        <v>186</v>
      </c>
      <c r="F2582" s="3">
        <v>64</v>
      </c>
      <c r="G2582" s="3">
        <v>10879.69</v>
      </c>
      <c r="H2582" s="3">
        <v>2023622.34</v>
      </c>
      <c r="I2582" s="4">
        <v>45842</v>
      </c>
      <c r="J2582" s="4">
        <v>45884</v>
      </c>
      <c r="K2582" s="3" t="s">
        <v>46</v>
      </c>
      <c r="L2582" s="5" t="s">
        <v>17</v>
      </c>
    </row>
    <row r="2583" spans="1:12" ht="14.25" customHeight="1" x14ac:dyDescent="0.3">
      <c r="A2583" s="3" t="s">
        <v>4445</v>
      </c>
      <c r="B2583" s="3" t="s">
        <v>4446</v>
      </c>
      <c r="C2583" s="3" t="s">
        <v>20</v>
      </c>
      <c r="D2583" s="3" t="s">
        <v>41</v>
      </c>
      <c r="E2583" s="3">
        <v>192</v>
      </c>
      <c r="F2583" s="3">
        <v>28</v>
      </c>
      <c r="G2583" s="3">
        <v>7367.78</v>
      </c>
      <c r="H2583" s="3">
        <v>1414613.76</v>
      </c>
      <c r="I2583" s="4">
        <v>45813</v>
      </c>
      <c r="J2583" s="4">
        <v>45873</v>
      </c>
      <c r="K2583" s="3" t="s">
        <v>25</v>
      </c>
      <c r="L2583" s="5" t="s">
        <v>30</v>
      </c>
    </row>
    <row r="2584" spans="1:12" ht="14.25" customHeight="1" x14ac:dyDescent="0.3">
      <c r="A2584" s="3" t="s">
        <v>4447</v>
      </c>
      <c r="B2584" s="3" t="s">
        <v>4448</v>
      </c>
      <c r="C2584" s="3" t="s">
        <v>14</v>
      </c>
      <c r="D2584" s="3" t="s">
        <v>41</v>
      </c>
      <c r="E2584" s="3">
        <v>130</v>
      </c>
      <c r="F2584" s="3">
        <v>45</v>
      </c>
      <c r="G2584" s="3">
        <v>9966.93</v>
      </c>
      <c r="H2584" s="3">
        <v>1295700.8999999999</v>
      </c>
      <c r="I2584" s="4">
        <v>45672</v>
      </c>
      <c r="J2584" s="4">
        <v>45942</v>
      </c>
      <c r="K2584" s="3" t="s">
        <v>54</v>
      </c>
      <c r="L2584" s="5" t="s">
        <v>33</v>
      </c>
    </row>
    <row r="2585" spans="1:12" ht="14.25" customHeight="1" x14ac:dyDescent="0.3">
      <c r="A2585" s="3" t="s">
        <v>624</v>
      </c>
      <c r="B2585" s="3" t="s">
        <v>2156</v>
      </c>
      <c r="C2585" s="3" t="s">
        <v>40</v>
      </c>
      <c r="D2585" s="3" t="s">
        <v>53</v>
      </c>
      <c r="E2585" s="3">
        <v>22</v>
      </c>
      <c r="F2585" s="3">
        <v>49</v>
      </c>
      <c r="G2585" s="3">
        <v>3135.96</v>
      </c>
      <c r="H2585" s="3">
        <v>68991.12</v>
      </c>
      <c r="I2585" s="4">
        <v>45750</v>
      </c>
      <c r="J2585" s="4">
        <v>45875</v>
      </c>
      <c r="K2585" s="3" t="s">
        <v>16</v>
      </c>
      <c r="L2585" s="5" t="s">
        <v>21</v>
      </c>
    </row>
    <row r="2586" spans="1:12" ht="14.25" customHeight="1" x14ac:dyDescent="0.3">
      <c r="A2586" s="3" t="s">
        <v>3747</v>
      </c>
      <c r="B2586" s="3" t="s">
        <v>4449</v>
      </c>
      <c r="C2586" s="3" t="s">
        <v>20</v>
      </c>
      <c r="D2586" s="3" t="s">
        <v>53</v>
      </c>
      <c r="E2586" s="3">
        <v>63</v>
      </c>
      <c r="F2586" s="3">
        <v>41</v>
      </c>
      <c r="G2586" s="3">
        <v>13764.92</v>
      </c>
      <c r="H2586" s="3">
        <v>867189.96</v>
      </c>
      <c r="I2586" s="4">
        <v>45767</v>
      </c>
      <c r="J2586" s="4">
        <v>45924</v>
      </c>
      <c r="K2586" s="3" t="s">
        <v>29</v>
      </c>
      <c r="L2586" s="5" t="s">
        <v>17</v>
      </c>
    </row>
    <row r="2587" spans="1:12" ht="14.25" customHeight="1" x14ac:dyDescent="0.3">
      <c r="A2587" s="3" t="s">
        <v>1663</v>
      </c>
      <c r="B2587" s="3" t="s">
        <v>4450</v>
      </c>
      <c r="C2587" s="3" t="s">
        <v>40</v>
      </c>
      <c r="D2587" s="3" t="s">
        <v>15</v>
      </c>
      <c r="E2587" s="3">
        <v>183</v>
      </c>
      <c r="F2587" s="3">
        <v>93</v>
      </c>
      <c r="G2587" s="3">
        <v>17555.91</v>
      </c>
      <c r="H2587" s="3">
        <v>3212731.53</v>
      </c>
      <c r="I2587" s="4">
        <v>45704</v>
      </c>
      <c r="J2587" s="4">
        <v>45924</v>
      </c>
      <c r="K2587" s="3" t="s">
        <v>54</v>
      </c>
      <c r="L2587" s="5" t="s">
        <v>33</v>
      </c>
    </row>
    <row r="2588" spans="1:12" ht="14.25" customHeight="1" x14ac:dyDescent="0.3">
      <c r="A2588" s="3" t="s">
        <v>4451</v>
      </c>
      <c r="B2588" s="3" t="s">
        <v>4452</v>
      </c>
      <c r="C2588" s="3" t="s">
        <v>40</v>
      </c>
      <c r="D2588" s="3" t="s">
        <v>15</v>
      </c>
      <c r="E2588" s="3">
        <v>52</v>
      </c>
      <c r="F2588" s="3">
        <v>72</v>
      </c>
      <c r="G2588" s="3">
        <v>19863.62</v>
      </c>
      <c r="H2588" s="3">
        <v>1032908.24</v>
      </c>
      <c r="I2588" s="4">
        <v>45684</v>
      </c>
      <c r="J2588" s="4">
        <v>45853</v>
      </c>
      <c r="K2588" s="3" t="s">
        <v>57</v>
      </c>
      <c r="L2588" s="5" t="s">
        <v>21</v>
      </c>
    </row>
    <row r="2589" spans="1:12" ht="14.25" customHeight="1" x14ac:dyDescent="0.3">
      <c r="A2589" s="3" t="s">
        <v>4453</v>
      </c>
      <c r="B2589" s="3" t="s">
        <v>691</v>
      </c>
      <c r="C2589" s="3" t="s">
        <v>28</v>
      </c>
      <c r="D2589" s="3" t="s">
        <v>41</v>
      </c>
      <c r="E2589" s="3">
        <v>146</v>
      </c>
      <c r="F2589" s="3">
        <v>81</v>
      </c>
      <c r="G2589" s="3">
        <v>7919.97</v>
      </c>
      <c r="H2589" s="3">
        <v>1156315.6200000001</v>
      </c>
      <c r="I2589" s="4">
        <v>45768</v>
      </c>
      <c r="J2589" s="4">
        <v>45919</v>
      </c>
      <c r="K2589" s="3" t="s">
        <v>54</v>
      </c>
      <c r="L2589" s="5" t="s">
        <v>33</v>
      </c>
    </row>
    <row r="2590" spans="1:12" ht="14.25" customHeight="1" x14ac:dyDescent="0.3">
      <c r="A2590" s="3" t="s">
        <v>3201</v>
      </c>
      <c r="B2590" s="3" t="s">
        <v>2892</v>
      </c>
      <c r="C2590" s="3" t="s">
        <v>14</v>
      </c>
      <c r="D2590" s="3" t="s">
        <v>41</v>
      </c>
      <c r="E2590" s="3">
        <v>28</v>
      </c>
      <c r="F2590" s="3">
        <v>34</v>
      </c>
      <c r="G2590" s="3">
        <v>12898.33</v>
      </c>
      <c r="H2590" s="3">
        <v>361153.24</v>
      </c>
      <c r="I2590" s="4">
        <v>45844</v>
      </c>
      <c r="J2590" s="4">
        <v>45867</v>
      </c>
      <c r="K2590" s="3" t="s">
        <v>25</v>
      </c>
      <c r="L2590" s="5" t="s">
        <v>30</v>
      </c>
    </row>
    <row r="2591" spans="1:12" ht="14.25" customHeight="1" x14ac:dyDescent="0.3">
      <c r="A2591" s="3" t="s">
        <v>3430</v>
      </c>
      <c r="B2591" s="3" t="s">
        <v>1189</v>
      </c>
      <c r="C2591" s="3" t="s">
        <v>20</v>
      </c>
      <c r="D2591" s="3" t="s">
        <v>53</v>
      </c>
      <c r="E2591" s="3">
        <v>128</v>
      </c>
      <c r="F2591" s="3">
        <v>79</v>
      </c>
      <c r="G2591" s="3">
        <v>3640.99</v>
      </c>
      <c r="H2591" s="3">
        <v>466046.71999999997</v>
      </c>
      <c r="I2591" s="4">
        <v>45781</v>
      </c>
      <c r="J2591" s="4">
        <v>45937</v>
      </c>
      <c r="K2591" s="3" t="s">
        <v>25</v>
      </c>
      <c r="L2591" s="5" t="s">
        <v>21</v>
      </c>
    </row>
    <row r="2592" spans="1:12" ht="14.25" customHeight="1" x14ac:dyDescent="0.3">
      <c r="A2592" s="3" t="s">
        <v>4454</v>
      </c>
      <c r="B2592" s="3" t="s">
        <v>4455</v>
      </c>
      <c r="C2592" s="3" t="s">
        <v>28</v>
      </c>
      <c r="D2592" s="3" t="s">
        <v>53</v>
      </c>
      <c r="E2592" s="3">
        <v>59</v>
      </c>
      <c r="F2592" s="3">
        <v>53</v>
      </c>
      <c r="G2592" s="3">
        <v>16005.27</v>
      </c>
      <c r="H2592" s="3">
        <v>944310.93</v>
      </c>
      <c r="I2592" s="4">
        <v>45688</v>
      </c>
      <c r="J2592" s="4">
        <v>45913</v>
      </c>
      <c r="L2592" s="5" t="s">
        <v>33</v>
      </c>
    </row>
    <row r="2593" spans="1:12" ht="14.25" customHeight="1" x14ac:dyDescent="0.3">
      <c r="A2593" s="3" t="s">
        <v>4456</v>
      </c>
      <c r="B2593" s="3" t="s">
        <v>4457</v>
      </c>
      <c r="C2593" s="3" t="s">
        <v>20</v>
      </c>
      <c r="D2593" s="3" t="s">
        <v>53</v>
      </c>
      <c r="E2593" s="3">
        <v>199</v>
      </c>
      <c r="F2593" s="3">
        <v>38</v>
      </c>
      <c r="G2593" s="3">
        <v>9371.4599999999991</v>
      </c>
      <c r="H2593" s="3">
        <v>1864920.54</v>
      </c>
      <c r="I2593" s="4">
        <v>45746</v>
      </c>
      <c r="J2593" s="4">
        <v>45909</v>
      </c>
      <c r="K2593" s="3" t="s">
        <v>57</v>
      </c>
      <c r="L2593" s="5" t="s">
        <v>30</v>
      </c>
    </row>
    <row r="2594" spans="1:12" ht="14.25" customHeight="1" x14ac:dyDescent="0.3">
      <c r="A2594" s="3" t="s">
        <v>3655</v>
      </c>
      <c r="B2594" s="3" t="s">
        <v>4458</v>
      </c>
      <c r="C2594" s="3" t="s">
        <v>40</v>
      </c>
      <c r="D2594" s="3" t="s">
        <v>24</v>
      </c>
      <c r="E2594" s="3">
        <v>160</v>
      </c>
      <c r="F2594" s="3">
        <v>57</v>
      </c>
      <c r="G2594" s="3">
        <v>8214.5300000000007</v>
      </c>
      <c r="H2594" s="3">
        <v>1314324.8</v>
      </c>
      <c r="I2594" s="4">
        <v>45779</v>
      </c>
      <c r="J2594" s="4">
        <v>45894</v>
      </c>
      <c r="K2594" s="3" t="s">
        <v>16</v>
      </c>
      <c r="L2594" s="5" t="s">
        <v>33</v>
      </c>
    </row>
    <row r="2595" spans="1:12" ht="14.25" customHeight="1" x14ac:dyDescent="0.3">
      <c r="A2595" s="3" t="s">
        <v>4459</v>
      </c>
      <c r="B2595" s="3" t="s">
        <v>4460</v>
      </c>
      <c r="C2595" s="3" t="s">
        <v>44</v>
      </c>
      <c r="D2595" s="3" t="s">
        <v>41</v>
      </c>
      <c r="E2595" s="3">
        <v>34</v>
      </c>
      <c r="F2595" s="3">
        <v>86</v>
      </c>
      <c r="G2595" s="3">
        <v>18943.45</v>
      </c>
      <c r="H2595" s="3">
        <v>644077.30000000005</v>
      </c>
      <c r="I2595" s="4">
        <v>45691</v>
      </c>
      <c r="J2595" s="4">
        <v>45869</v>
      </c>
      <c r="L2595" s="5" t="s">
        <v>21</v>
      </c>
    </row>
    <row r="2596" spans="1:12" ht="14.25" customHeight="1" x14ac:dyDescent="0.3">
      <c r="A2596" s="3" t="s">
        <v>4461</v>
      </c>
      <c r="B2596" s="3" t="s">
        <v>4462</v>
      </c>
      <c r="C2596" s="3" t="s">
        <v>14</v>
      </c>
      <c r="D2596" s="3" t="s">
        <v>45</v>
      </c>
      <c r="E2596" s="3">
        <v>138</v>
      </c>
      <c r="F2596" s="3">
        <v>43</v>
      </c>
      <c r="G2596" s="3">
        <v>8528.7999999999993</v>
      </c>
      <c r="H2596" s="3">
        <v>1176974.3999999999</v>
      </c>
      <c r="I2596" s="4">
        <v>45688</v>
      </c>
      <c r="J2596" s="4">
        <v>45862</v>
      </c>
      <c r="K2596" s="3" t="s">
        <v>29</v>
      </c>
      <c r="L2596" s="5" t="s">
        <v>33</v>
      </c>
    </row>
    <row r="2597" spans="1:12" ht="14.25" customHeight="1" x14ac:dyDescent="0.3">
      <c r="A2597" s="3" t="s">
        <v>4463</v>
      </c>
      <c r="B2597" s="3" t="s">
        <v>4464</v>
      </c>
      <c r="C2597" s="3" t="s">
        <v>28</v>
      </c>
      <c r="D2597" s="3" t="s">
        <v>53</v>
      </c>
      <c r="F2597" s="3">
        <v>56</v>
      </c>
      <c r="G2597" s="3">
        <v>18547.77</v>
      </c>
      <c r="I2597" s="4">
        <v>45809</v>
      </c>
      <c r="J2597" s="4">
        <v>45874</v>
      </c>
      <c r="K2597" s="3" t="s">
        <v>57</v>
      </c>
      <c r="L2597" s="5" t="s">
        <v>17</v>
      </c>
    </row>
    <row r="2598" spans="1:12" ht="14.25" customHeight="1" x14ac:dyDescent="0.3">
      <c r="A2598" s="3" t="s">
        <v>4465</v>
      </c>
      <c r="B2598" s="3" t="s">
        <v>4466</v>
      </c>
      <c r="C2598" s="3" t="s">
        <v>20</v>
      </c>
      <c r="D2598" s="3" t="s">
        <v>24</v>
      </c>
      <c r="E2598" s="3">
        <v>59</v>
      </c>
      <c r="F2598" s="3">
        <v>31</v>
      </c>
      <c r="G2598" s="3">
        <v>13040.98</v>
      </c>
      <c r="H2598" s="3">
        <v>769417.82</v>
      </c>
      <c r="I2598" s="4">
        <v>45688</v>
      </c>
      <c r="J2598" s="4">
        <v>45894</v>
      </c>
      <c r="L2598" s="5" t="s">
        <v>17</v>
      </c>
    </row>
    <row r="2599" spans="1:12" ht="14.25" customHeight="1" x14ac:dyDescent="0.3">
      <c r="A2599" s="3" t="s">
        <v>372</v>
      </c>
      <c r="B2599" s="3" t="s">
        <v>4467</v>
      </c>
      <c r="C2599" s="3" t="s">
        <v>28</v>
      </c>
      <c r="D2599" s="3" t="s">
        <v>53</v>
      </c>
      <c r="E2599" s="3">
        <v>185</v>
      </c>
      <c r="F2599" s="3">
        <v>63</v>
      </c>
      <c r="G2599" s="3">
        <v>11697.97</v>
      </c>
      <c r="H2599" s="3">
        <v>2164124.4500000002</v>
      </c>
      <c r="I2599" s="4">
        <v>45799</v>
      </c>
      <c r="J2599" s="4">
        <v>45879</v>
      </c>
      <c r="K2599" s="3" t="s">
        <v>57</v>
      </c>
      <c r="L2599" s="5" t="s">
        <v>58</v>
      </c>
    </row>
    <row r="2600" spans="1:12" ht="14.25" customHeight="1" x14ac:dyDescent="0.3">
      <c r="A2600" s="3" t="s">
        <v>4468</v>
      </c>
      <c r="B2600" s="3" t="s">
        <v>4469</v>
      </c>
      <c r="C2600" s="3" t="s">
        <v>14</v>
      </c>
      <c r="D2600" s="3" t="s">
        <v>53</v>
      </c>
      <c r="E2600" s="3">
        <v>131</v>
      </c>
      <c r="F2600" s="3">
        <v>83</v>
      </c>
      <c r="G2600" s="3">
        <v>17945.03</v>
      </c>
      <c r="H2600" s="3">
        <v>2350798.9300000002</v>
      </c>
      <c r="I2600" s="4">
        <v>45799</v>
      </c>
      <c r="J2600" s="4">
        <v>45916</v>
      </c>
      <c r="K2600" s="3" t="s">
        <v>54</v>
      </c>
      <c r="L2600" s="5" t="s">
        <v>33</v>
      </c>
    </row>
    <row r="2601" spans="1:12" ht="14.25" customHeight="1" x14ac:dyDescent="0.3">
      <c r="A2601" s="3" t="s">
        <v>4470</v>
      </c>
      <c r="B2601" s="3" t="s">
        <v>2589</v>
      </c>
      <c r="C2601" s="3" t="s">
        <v>28</v>
      </c>
      <c r="D2601" s="3" t="s">
        <v>45</v>
      </c>
      <c r="E2601" s="3">
        <v>9</v>
      </c>
      <c r="F2601" s="3">
        <v>85</v>
      </c>
      <c r="G2601" s="3">
        <v>8702.7900000000009</v>
      </c>
      <c r="H2601" s="3">
        <v>78325.110000000015</v>
      </c>
      <c r="I2601" s="4">
        <v>45804</v>
      </c>
      <c r="J2601" s="4">
        <v>45935</v>
      </c>
      <c r="K2601" s="3" t="s">
        <v>57</v>
      </c>
      <c r="L2601" s="5" t="s">
        <v>33</v>
      </c>
    </row>
    <row r="2602" spans="1:12" ht="14.25" customHeight="1" x14ac:dyDescent="0.3">
      <c r="A2602" s="3" t="s">
        <v>4471</v>
      </c>
      <c r="B2602" s="3" t="s">
        <v>4472</v>
      </c>
      <c r="C2602" s="3" t="s">
        <v>14</v>
      </c>
      <c r="D2602" s="3" t="s">
        <v>45</v>
      </c>
      <c r="E2602" s="3">
        <v>186</v>
      </c>
      <c r="F2602" s="3">
        <v>72</v>
      </c>
      <c r="G2602" s="3">
        <v>9984.6299999999992</v>
      </c>
      <c r="H2602" s="3">
        <v>1857141.18</v>
      </c>
      <c r="I2602" s="4">
        <v>45760</v>
      </c>
      <c r="J2602" s="4">
        <v>45886</v>
      </c>
      <c r="K2602" s="3" t="s">
        <v>54</v>
      </c>
      <c r="L2602" s="5" t="s">
        <v>30</v>
      </c>
    </row>
    <row r="2603" spans="1:12" ht="14.25" customHeight="1" x14ac:dyDescent="0.3">
      <c r="A2603" s="3" t="s">
        <v>4473</v>
      </c>
      <c r="B2603" s="3" t="s">
        <v>2429</v>
      </c>
      <c r="C2603" s="3" t="s">
        <v>44</v>
      </c>
      <c r="E2603" s="3">
        <v>9</v>
      </c>
      <c r="F2603" s="3">
        <v>86</v>
      </c>
      <c r="G2603" s="3">
        <v>14155.27</v>
      </c>
      <c r="H2603" s="3">
        <v>127397.43</v>
      </c>
      <c r="I2603" s="4">
        <v>45684</v>
      </c>
      <c r="J2603" s="4">
        <v>45855</v>
      </c>
      <c r="K2603" s="3" t="s">
        <v>46</v>
      </c>
      <c r="L2603" s="5" t="s">
        <v>21</v>
      </c>
    </row>
    <row r="2604" spans="1:12" ht="14.25" customHeight="1" x14ac:dyDescent="0.3">
      <c r="A2604" s="3" t="s">
        <v>4474</v>
      </c>
      <c r="B2604" s="3" t="s">
        <v>4475</v>
      </c>
      <c r="C2604" s="3" t="s">
        <v>20</v>
      </c>
      <c r="D2604" s="3" t="s">
        <v>15</v>
      </c>
      <c r="E2604" s="3">
        <v>22</v>
      </c>
      <c r="F2604" s="3">
        <v>65</v>
      </c>
      <c r="G2604" s="3">
        <v>1319</v>
      </c>
      <c r="H2604" s="3">
        <v>29018</v>
      </c>
      <c r="I2604" s="4">
        <v>45735</v>
      </c>
      <c r="J2604" s="4">
        <v>45877</v>
      </c>
      <c r="L2604" s="5" t="s">
        <v>33</v>
      </c>
    </row>
    <row r="2605" spans="1:12" ht="14.25" customHeight="1" x14ac:dyDescent="0.3">
      <c r="A2605" s="3" t="s">
        <v>4476</v>
      </c>
      <c r="B2605" s="3" t="s">
        <v>4477</v>
      </c>
      <c r="C2605" s="3" t="s">
        <v>20</v>
      </c>
      <c r="D2605" s="3" t="s">
        <v>53</v>
      </c>
      <c r="E2605" s="3">
        <v>9</v>
      </c>
      <c r="G2605" s="3">
        <v>9978.11</v>
      </c>
      <c r="H2605" s="3">
        <v>89802.99</v>
      </c>
      <c r="I2605" s="4">
        <v>45741</v>
      </c>
      <c r="J2605" s="4">
        <v>45860</v>
      </c>
      <c r="K2605" s="3" t="s">
        <v>25</v>
      </c>
      <c r="L2605" s="5" t="s">
        <v>30</v>
      </c>
    </row>
    <row r="2606" spans="1:12" ht="14.25" customHeight="1" x14ac:dyDescent="0.3">
      <c r="A2606" s="3" t="s">
        <v>4478</v>
      </c>
      <c r="B2606" s="3" t="s">
        <v>4479</v>
      </c>
      <c r="C2606" s="3" t="s">
        <v>14</v>
      </c>
      <c r="D2606" s="3" t="s">
        <v>15</v>
      </c>
      <c r="E2606" s="3">
        <v>66</v>
      </c>
      <c r="G2606" s="3">
        <v>3448.83</v>
      </c>
      <c r="H2606" s="3">
        <v>227622.78</v>
      </c>
      <c r="I2606" s="4">
        <v>45827</v>
      </c>
      <c r="J2606" s="4">
        <v>45924</v>
      </c>
      <c r="K2606" s="3" t="s">
        <v>46</v>
      </c>
      <c r="L2606" s="5" t="s">
        <v>21</v>
      </c>
    </row>
    <row r="2607" spans="1:12" ht="14.25" customHeight="1" x14ac:dyDescent="0.3">
      <c r="A2607" s="3" t="s">
        <v>4480</v>
      </c>
      <c r="B2607" s="3" t="s">
        <v>4481</v>
      </c>
      <c r="C2607" s="3" t="s">
        <v>14</v>
      </c>
      <c r="D2607" s="3" t="s">
        <v>41</v>
      </c>
      <c r="E2607" s="3">
        <v>86</v>
      </c>
      <c r="F2607" s="3">
        <v>39</v>
      </c>
      <c r="G2607" s="3">
        <v>19978.04</v>
      </c>
      <c r="H2607" s="3">
        <v>1718111.44</v>
      </c>
      <c r="I2607" s="4">
        <v>45810</v>
      </c>
      <c r="J2607" s="4">
        <v>45895</v>
      </c>
      <c r="L2607" s="5" t="s">
        <v>33</v>
      </c>
    </row>
    <row r="2608" spans="1:12" ht="14.25" customHeight="1" x14ac:dyDescent="0.3">
      <c r="A2608" s="3" t="s">
        <v>4482</v>
      </c>
      <c r="B2608" s="3" t="s">
        <v>4483</v>
      </c>
      <c r="C2608" s="3" t="s">
        <v>14</v>
      </c>
      <c r="D2608" s="3" t="s">
        <v>41</v>
      </c>
      <c r="E2608" s="3">
        <v>138</v>
      </c>
      <c r="F2608" s="3">
        <v>67</v>
      </c>
      <c r="G2608" s="3">
        <v>12144.02</v>
      </c>
      <c r="H2608" s="3">
        <v>1675874.76</v>
      </c>
      <c r="I2608" s="4">
        <v>45796</v>
      </c>
      <c r="J2608" s="4">
        <v>45926</v>
      </c>
      <c r="K2608" s="3" t="s">
        <v>54</v>
      </c>
      <c r="L2608" s="5" t="s">
        <v>33</v>
      </c>
    </row>
    <row r="2609" spans="1:12" ht="14.25" customHeight="1" x14ac:dyDescent="0.3">
      <c r="A2609" s="3" t="s">
        <v>4484</v>
      </c>
      <c r="B2609" s="3" t="s">
        <v>4485</v>
      </c>
      <c r="C2609" s="3" t="s">
        <v>40</v>
      </c>
      <c r="D2609" s="3" t="s">
        <v>41</v>
      </c>
      <c r="E2609" s="3">
        <v>49</v>
      </c>
      <c r="F2609" s="3">
        <v>47</v>
      </c>
      <c r="G2609" s="3">
        <v>8361.01</v>
      </c>
      <c r="H2609" s="3">
        <v>409689.49</v>
      </c>
      <c r="I2609" s="4">
        <v>45690</v>
      </c>
      <c r="J2609" s="4">
        <v>45938</v>
      </c>
      <c r="K2609" s="3" t="s">
        <v>54</v>
      </c>
      <c r="L2609" s="5" t="s">
        <v>58</v>
      </c>
    </row>
    <row r="2610" spans="1:12" ht="14.25" customHeight="1" x14ac:dyDescent="0.3">
      <c r="A2610" s="3" t="s">
        <v>4486</v>
      </c>
      <c r="B2610" s="3" t="s">
        <v>4487</v>
      </c>
      <c r="C2610" s="3" t="s">
        <v>40</v>
      </c>
      <c r="D2610" s="3" t="s">
        <v>15</v>
      </c>
      <c r="E2610" s="3">
        <v>118</v>
      </c>
      <c r="G2610" s="3">
        <v>3801.77</v>
      </c>
      <c r="H2610" s="3">
        <v>448608.86</v>
      </c>
      <c r="I2610" s="4">
        <v>45770</v>
      </c>
      <c r="J2610" s="4">
        <v>45942</v>
      </c>
      <c r="K2610" s="3" t="s">
        <v>25</v>
      </c>
      <c r="L2610" s="5" t="s">
        <v>17</v>
      </c>
    </row>
    <row r="2611" spans="1:12" ht="14.25" customHeight="1" x14ac:dyDescent="0.3">
      <c r="A2611" s="3" t="s">
        <v>4488</v>
      </c>
      <c r="B2611" s="3" t="s">
        <v>4489</v>
      </c>
      <c r="C2611" s="3" t="s">
        <v>20</v>
      </c>
      <c r="D2611" s="3" t="s">
        <v>15</v>
      </c>
      <c r="E2611" s="3">
        <v>39</v>
      </c>
      <c r="F2611" s="3">
        <v>31</v>
      </c>
      <c r="G2611" s="3">
        <v>287.36</v>
      </c>
      <c r="H2611" s="3">
        <v>11207.04</v>
      </c>
      <c r="I2611" s="4">
        <v>45809</v>
      </c>
      <c r="J2611" s="4">
        <v>45933</v>
      </c>
      <c r="K2611" s="3" t="s">
        <v>54</v>
      </c>
      <c r="L2611" s="5" t="s">
        <v>21</v>
      </c>
    </row>
    <row r="2612" spans="1:12" ht="14.25" customHeight="1" x14ac:dyDescent="0.3">
      <c r="A2612" s="3" t="s">
        <v>4490</v>
      </c>
      <c r="B2612" s="3" t="s">
        <v>4406</v>
      </c>
      <c r="C2612" s="3" t="s">
        <v>40</v>
      </c>
      <c r="D2612" s="3" t="s">
        <v>24</v>
      </c>
      <c r="E2612" s="3">
        <v>73</v>
      </c>
      <c r="F2612" s="3">
        <v>86</v>
      </c>
      <c r="G2612" s="3">
        <v>1310.05</v>
      </c>
      <c r="H2612" s="3">
        <v>95633.65</v>
      </c>
      <c r="I2612" s="4">
        <v>45753</v>
      </c>
      <c r="J2612" s="4">
        <v>45888</v>
      </c>
      <c r="K2612" s="3" t="s">
        <v>16</v>
      </c>
      <c r="L2612" s="5" t="s">
        <v>58</v>
      </c>
    </row>
    <row r="2613" spans="1:12" ht="14.25" customHeight="1" x14ac:dyDescent="0.3">
      <c r="A2613" s="3" t="s">
        <v>4491</v>
      </c>
      <c r="B2613" s="3" t="s">
        <v>2021</v>
      </c>
      <c r="C2613" s="3" t="s">
        <v>20</v>
      </c>
      <c r="D2613" s="3" t="s">
        <v>53</v>
      </c>
      <c r="E2613" s="3">
        <v>75</v>
      </c>
      <c r="F2613" s="3">
        <v>29</v>
      </c>
      <c r="G2613" s="3">
        <v>12568.75</v>
      </c>
      <c r="H2613" s="3">
        <v>942656.25</v>
      </c>
      <c r="I2613" s="4">
        <v>45813</v>
      </c>
      <c r="J2613" s="4">
        <v>45904</v>
      </c>
      <c r="L2613" s="5" t="s">
        <v>21</v>
      </c>
    </row>
    <row r="2614" spans="1:12" ht="14.25" customHeight="1" x14ac:dyDescent="0.3">
      <c r="A2614" s="3" t="s">
        <v>4492</v>
      </c>
      <c r="B2614" s="3" t="s">
        <v>4493</v>
      </c>
      <c r="C2614" s="3" t="s">
        <v>20</v>
      </c>
      <c r="D2614" s="3" t="s">
        <v>15</v>
      </c>
      <c r="E2614" s="3">
        <v>164</v>
      </c>
      <c r="F2614" s="3">
        <v>96</v>
      </c>
      <c r="G2614" s="3">
        <v>14893.79</v>
      </c>
      <c r="H2614" s="3">
        <v>2442581.56</v>
      </c>
      <c r="I2614" s="4">
        <v>45826</v>
      </c>
      <c r="J2614" s="4">
        <v>45911</v>
      </c>
      <c r="K2614" s="3" t="s">
        <v>16</v>
      </c>
      <c r="L2614" s="5" t="s">
        <v>30</v>
      </c>
    </row>
    <row r="2615" spans="1:12" ht="14.25" customHeight="1" x14ac:dyDescent="0.3">
      <c r="A2615" s="3" t="s">
        <v>4494</v>
      </c>
      <c r="B2615" s="3" t="s">
        <v>4495</v>
      </c>
      <c r="C2615" s="3" t="s">
        <v>44</v>
      </c>
      <c r="D2615" s="3" t="s">
        <v>45</v>
      </c>
      <c r="E2615" s="3">
        <v>106</v>
      </c>
      <c r="F2615" s="3">
        <v>59</v>
      </c>
      <c r="G2615" s="3">
        <v>12772.17</v>
      </c>
      <c r="H2615" s="3">
        <v>1353850.02</v>
      </c>
      <c r="I2615" s="4">
        <v>45814</v>
      </c>
      <c r="J2615" s="4">
        <v>45908</v>
      </c>
      <c r="K2615" s="3" t="s">
        <v>25</v>
      </c>
      <c r="L2615" s="5" t="s">
        <v>30</v>
      </c>
    </row>
    <row r="2616" spans="1:12" ht="14.25" customHeight="1" x14ac:dyDescent="0.3">
      <c r="A2616" s="3" t="s">
        <v>3834</v>
      </c>
      <c r="B2616" s="3" t="s">
        <v>4496</v>
      </c>
      <c r="C2616" s="3" t="s">
        <v>20</v>
      </c>
      <c r="D2616" s="3" t="s">
        <v>15</v>
      </c>
      <c r="E2616" s="3">
        <v>47</v>
      </c>
      <c r="F2616" s="3">
        <v>38</v>
      </c>
      <c r="G2616" s="3">
        <v>16912.25</v>
      </c>
      <c r="H2616" s="3">
        <v>794875.75</v>
      </c>
      <c r="I2616" s="4">
        <v>45825</v>
      </c>
      <c r="J2616" s="4">
        <v>45881</v>
      </c>
      <c r="L2616" s="5" t="s">
        <v>21</v>
      </c>
    </row>
    <row r="2617" spans="1:12" ht="14.25" customHeight="1" x14ac:dyDescent="0.3">
      <c r="A2617" s="3" t="s">
        <v>4497</v>
      </c>
      <c r="B2617" s="3" t="s">
        <v>1168</v>
      </c>
      <c r="C2617" s="3" t="s">
        <v>44</v>
      </c>
      <c r="E2617" s="3">
        <v>164</v>
      </c>
      <c r="F2617" s="3">
        <v>55</v>
      </c>
      <c r="G2617" s="3">
        <v>6299.35</v>
      </c>
      <c r="H2617" s="3">
        <v>1033093.4</v>
      </c>
      <c r="I2617" s="4">
        <v>45837</v>
      </c>
      <c r="J2617" s="4">
        <v>45867</v>
      </c>
      <c r="K2617" s="3" t="s">
        <v>46</v>
      </c>
      <c r="L2617" s="5" t="s">
        <v>30</v>
      </c>
    </row>
    <row r="2618" spans="1:12" ht="14.25" customHeight="1" x14ac:dyDescent="0.3">
      <c r="A2618" s="3" t="s">
        <v>4498</v>
      </c>
      <c r="B2618" s="3" t="s">
        <v>4499</v>
      </c>
      <c r="C2618" s="3" t="s">
        <v>20</v>
      </c>
      <c r="D2618" s="3" t="s">
        <v>24</v>
      </c>
      <c r="E2618" s="3">
        <v>129</v>
      </c>
      <c r="F2618" s="3">
        <v>50</v>
      </c>
      <c r="G2618" s="3">
        <v>14547.08</v>
      </c>
      <c r="H2618" s="3">
        <v>1876573.32</v>
      </c>
      <c r="I2618" s="4">
        <v>45761</v>
      </c>
      <c r="J2618" s="4">
        <v>45905</v>
      </c>
      <c r="L2618" s="5" t="s">
        <v>30</v>
      </c>
    </row>
    <row r="2619" spans="1:12" ht="14.25" customHeight="1" x14ac:dyDescent="0.3">
      <c r="A2619" s="3" t="s">
        <v>4500</v>
      </c>
      <c r="B2619" s="3" t="s">
        <v>4501</v>
      </c>
      <c r="C2619" s="3" t="s">
        <v>44</v>
      </c>
      <c r="D2619" s="3" t="s">
        <v>53</v>
      </c>
      <c r="E2619" s="3">
        <v>171</v>
      </c>
      <c r="F2619" s="3">
        <v>31</v>
      </c>
      <c r="G2619" s="3">
        <v>12486.64</v>
      </c>
      <c r="H2619" s="3">
        <v>2135215.44</v>
      </c>
      <c r="I2619" s="4">
        <v>45702</v>
      </c>
      <c r="J2619" s="4">
        <v>45895</v>
      </c>
      <c r="K2619" s="3" t="s">
        <v>46</v>
      </c>
      <c r="L2619" s="5" t="s">
        <v>33</v>
      </c>
    </row>
    <row r="2620" spans="1:12" ht="14.25" customHeight="1" x14ac:dyDescent="0.3">
      <c r="A2620" s="3" t="s">
        <v>4502</v>
      </c>
      <c r="B2620" s="3" t="s">
        <v>4503</v>
      </c>
      <c r="C2620" s="3" t="s">
        <v>40</v>
      </c>
      <c r="D2620" s="3" t="s">
        <v>24</v>
      </c>
      <c r="E2620" s="3">
        <v>151</v>
      </c>
      <c r="F2620" s="3">
        <v>43</v>
      </c>
      <c r="G2620" s="3">
        <v>13163.51</v>
      </c>
      <c r="H2620" s="3">
        <v>1987690.01</v>
      </c>
      <c r="I2620" s="4">
        <v>45807</v>
      </c>
      <c r="J2620" s="4">
        <v>45854</v>
      </c>
      <c r="K2620" s="3" t="s">
        <v>54</v>
      </c>
      <c r="L2620" s="5" t="s">
        <v>21</v>
      </c>
    </row>
    <row r="2621" spans="1:12" ht="14.25" customHeight="1" x14ac:dyDescent="0.3">
      <c r="A2621" s="3" t="s">
        <v>3830</v>
      </c>
      <c r="B2621" s="3" t="s">
        <v>4504</v>
      </c>
      <c r="C2621" s="3" t="s">
        <v>40</v>
      </c>
      <c r="D2621" s="3" t="s">
        <v>41</v>
      </c>
      <c r="E2621" s="3">
        <v>12</v>
      </c>
      <c r="F2621" s="3">
        <v>91</v>
      </c>
      <c r="G2621" s="3">
        <v>16137.74</v>
      </c>
      <c r="H2621" s="3">
        <v>193652.88</v>
      </c>
      <c r="I2621" s="4">
        <v>45758</v>
      </c>
      <c r="J2621" s="4">
        <v>45885</v>
      </c>
      <c r="K2621" s="3" t="s">
        <v>16</v>
      </c>
      <c r="L2621" s="5" t="s">
        <v>33</v>
      </c>
    </row>
    <row r="2622" spans="1:12" ht="14.25" customHeight="1" x14ac:dyDescent="0.3">
      <c r="A2622" s="3" t="s">
        <v>4505</v>
      </c>
      <c r="B2622" s="3" t="s">
        <v>4506</v>
      </c>
      <c r="C2622" s="3" t="s">
        <v>44</v>
      </c>
      <c r="D2622" s="3" t="s">
        <v>53</v>
      </c>
      <c r="E2622" s="3">
        <v>191</v>
      </c>
      <c r="F2622" s="3">
        <v>39</v>
      </c>
      <c r="G2622" s="3">
        <v>7747.9</v>
      </c>
      <c r="H2622" s="3">
        <v>1479848.9</v>
      </c>
      <c r="I2622" s="4">
        <v>45783</v>
      </c>
      <c r="J2622" s="4">
        <v>45890</v>
      </c>
      <c r="L2622" s="5" t="s">
        <v>33</v>
      </c>
    </row>
    <row r="2623" spans="1:12" ht="14.25" customHeight="1" x14ac:dyDescent="0.3">
      <c r="A2623" s="3" t="s">
        <v>4507</v>
      </c>
      <c r="B2623" s="3" t="s">
        <v>4508</v>
      </c>
      <c r="C2623" s="3" t="s">
        <v>28</v>
      </c>
      <c r="D2623" s="3" t="s">
        <v>45</v>
      </c>
      <c r="E2623" s="3">
        <v>129</v>
      </c>
      <c r="F2623" s="3">
        <v>62</v>
      </c>
      <c r="G2623" s="3">
        <v>1842.02</v>
      </c>
      <c r="H2623" s="3">
        <v>237620.58</v>
      </c>
      <c r="I2623" s="4">
        <v>45830</v>
      </c>
      <c r="J2623" s="4">
        <v>45912</v>
      </c>
      <c r="K2623" s="3" t="s">
        <v>54</v>
      </c>
      <c r="L2623" s="5" t="s">
        <v>58</v>
      </c>
    </row>
    <row r="2624" spans="1:12" ht="14.25" customHeight="1" x14ac:dyDescent="0.3">
      <c r="A2624" s="3" t="s">
        <v>4509</v>
      </c>
      <c r="B2624" s="3" t="s">
        <v>4510</v>
      </c>
      <c r="C2624" s="3" t="s">
        <v>40</v>
      </c>
      <c r="D2624" s="3" t="s">
        <v>15</v>
      </c>
      <c r="F2624" s="3">
        <v>54</v>
      </c>
      <c r="G2624" s="3">
        <v>8404.24</v>
      </c>
      <c r="I2624" s="4">
        <v>45817</v>
      </c>
      <c r="J2624" s="4">
        <v>45859</v>
      </c>
      <c r="K2624" s="3" t="s">
        <v>16</v>
      </c>
      <c r="L2624" s="5" t="s">
        <v>21</v>
      </c>
    </row>
    <row r="2625" spans="1:12" ht="14.25" customHeight="1" x14ac:dyDescent="0.3">
      <c r="A2625" s="3" t="s">
        <v>4511</v>
      </c>
      <c r="B2625" s="3" t="s">
        <v>4512</v>
      </c>
      <c r="C2625" s="3" t="s">
        <v>40</v>
      </c>
      <c r="D2625" s="3" t="s">
        <v>53</v>
      </c>
      <c r="E2625" s="3">
        <v>14</v>
      </c>
      <c r="F2625" s="3">
        <v>21</v>
      </c>
      <c r="G2625" s="3">
        <v>14694.77</v>
      </c>
      <c r="H2625" s="3">
        <v>205726.78</v>
      </c>
      <c r="I2625" s="4">
        <v>45815</v>
      </c>
      <c r="J2625" s="4">
        <v>45928</v>
      </c>
      <c r="K2625" s="3" t="s">
        <v>29</v>
      </c>
      <c r="L2625" s="5" t="s">
        <v>58</v>
      </c>
    </row>
    <row r="2626" spans="1:12" ht="14.25" customHeight="1" x14ac:dyDescent="0.3">
      <c r="A2626" s="3" t="s">
        <v>4513</v>
      </c>
      <c r="B2626" s="3" t="s">
        <v>3356</v>
      </c>
      <c r="C2626" s="3" t="s">
        <v>20</v>
      </c>
      <c r="D2626" s="3" t="s">
        <v>41</v>
      </c>
      <c r="E2626" s="3">
        <v>63</v>
      </c>
      <c r="F2626" s="3">
        <v>71</v>
      </c>
      <c r="G2626" s="3">
        <v>15225.19</v>
      </c>
      <c r="H2626" s="3">
        <v>959186.97000000009</v>
      </c>
      <c r="I2626" s="4">
        <v>45837</v>
      </c>
      <c r="J2626" s="4">
        <v>45928</v>
      </c>
      <c r="K2626" s="3" t="s">
        <v>54</v>
      </c>
      <c r="L2626" s="5" t="s">
        <v>30</v>
      </c>
    </row>
    <row r="2627" spans="1:12" ht="14.25" customHeight="1" x14ac:dyDescent="0.3">
      <c r="A2627" s="3" t="s">
        <v>1461</v>
      </c>
      <c r="B2627" s="3" t="s">
        <v>4514</v>
      </c>
      <c r="C2627" s="3" t="s">
        <v>28</v>
      </c>
      <c r="D2627" s="3" t="s">
        <v>53</v>
      </c>
      <c r="E2627" s="3">
        <v>174</v>
      </c>
      <c r="F2627" s="3">
        <v>21</v>
      </c>
      <c r="G2627" s="3">
        <v>14971.08</v>
      </c>
      <c r="H2627" s="3">
        <v>2604967.92</v>
      </c>
      <c r="I2627" s="4">
        <v>45811</v>
      </c>
      <c r="J2627" s="4">
        <v>45876</v>
      </c>
      <c r="K2627" s="3" t="s">
        <v>25</v>
      </c>
      <c r="L2627" s="5" t="s">
        <v>33</v>
      </c>
    </row>
    <row r="2628" spans="1:12" ht="14.25" customHeight="1" x14ac:dyDescent="0.3">
      <c r="A2628" s="3" t="s">
        <v>4515</v>
      </c>
      <c r="B2628" s="3" t="s">
        <v>4516</v>
      </c>
      <c r="C2628" s="3" t="s">
        <v>44</v>
      </c>
      <c r="E2628" s="3">
        <v>77</v>
      </c>
      <c r="F2628" s="3">
        <v>47</v>
      </c>
      <c r="G2628" s="3">
        <v>19158.810000000001</v>
      </c>
      <c r="H2628" s="3">
        <v>1475228.37</v>
      </c>
      <c r="I2628" s="4">
        <v>45801</v>
      </c>
      <c r="J2628" s="4">
        <v>45860</v>
      </c>
      <c r="K2628" s="3" t="s">
        <v>54</v>
      </c>
      <c r="L2628" s="5" t="s">
        <v>30</v>
      </c>
    </row>
    <row r="2629" spans="1:12" ht="14.25" customHeight="1" x14ac:dyDescent="0.3">
      <c r="A2629" s="3" t="s">
        <v>4517</v>
      </c>
      <c r="B2629" s="3" t="s">
        <v>4518</v>
      </c>
      <c r="C2629" s="3" t="s">
        <v>14</v>
      </c>
      <c r="D2629" s="3" t="s">
        <v>24</v>
      </c>
      <c r="E2629" s="3">
        <v>190</v>
      </c>
      <c r="F2629" s="3">
        <v>44</v>
      </c>
      <c r="G2629" s="3">
        <v>8381.9</v>
      </c>
      <c r="H2629" s="3">
        <v>1592561</v>
      </c>
      <c r="I2629" s="4">
        <v>45781</v>
      </c>
      <c r="J2629" s="4">
        <v>45881</v>
      </c>
      <c r="K2629" s="3" t="s">
        <v>29</v>
      </c>
      <c r="L2629" s="5" t="s">
        <v>21</v>
      </c>
    </row>
    <row r="2630" spans="1:12" ht="14.25" customHeight="1" x14ac:dyDescent="0.3">
      <c r="A2630" s="3" t="s">
        <v>4519</v>
      </c>
      <c r="B2630" s="3" t="s">
        <v>4520</v>
      </c>
      <c r="C2630" s="3" t="s">
        <v>14</v>
      </c>
      <c r="D2630" s="3" t="s">
        <v>15</v>
      </c>
      <c r="E2630" s="3">
        <v>20</v>
      </c>
      <c r="F2630" s="3">
        <v>49</v>
      </c>
      <c r="G2630" s="3">
        <v>10487.01</v>
      </c>
      <c r="H2630" s="3">
        <v>209740.2</v>
      </c>
      <c r="I2630" s="4">
        <v>45741</v>
      </c>
      <c r="J2630" s="4">
        <v>45932</v>
      </c>
      <c r="K2630" s="3" t="s">
        <v>54</v>
      </c>
      <c r="L2630" s="5" t="s">
        <v>21</v>
      </c>
    </row>
    <row r="2631" spans="1:12" ht="14.25" customHeight="1" x14ac:dyDescent="0.3">
      <c r="A2631" s="3" t="s">
        <v>4521</v>
      </c>
      <c r="B2631" s="3" t="s">
        <v>4522</v>
      </c>
      <c r="C2631" s="3" t="s">
        <v>20</v>
      </c>
      <c r="D2631" s="3" t="s">
        <v>24</v>
      </c>
      <c r="E2631" s="3">
        <v>153</v>
      </c>
      <c r="F2631" s="3">
        <v>41</v>
      </c>
      <c r="G2631" s="3">
        <v>1448.86</v>
      </c>
      <c r="H2631" s="3">
        <v>221675.58</v>
      </c>
      <c r="I2631" s="4">
        <v>45829</v>
      </c>
      <c r="J2631" s="4">
        <v>45875</v>
      </c>
      <c r="K2631" s="3" t="s">
        <v>29</v>
      </c>
      <c r="L2631" s="5" t="s">
        <v>17</v>
      </c>
    </row>
    <row r="2632" spans="1:12" ht="14.25" customHeight="1" x14ac:dyDescent="0.3">
      <c r="A2632" s="3" t="s">
        <v>2247</v>
      </c>
      <c r="B2632" s="3" t="s">
        <v>525</v>
      </c>
      <c r="C2632" s="3" t="s">
        <v>40</v>
      </c>
      <c r="D2632" s="3" t="s">
        <v>24</v>
      </c>
      <c r="E2632" s="3">
        <v>45</v>
      </c>
      <c r="G2632" s="3">
        <v>3444.55</v>
      </c>
      <c r="H2632" s="3">
        <v>155004.75</v>
      </c>
      <c r="I2632" s="4">
        <v>45802</v>
      </c>
      <c r="J2632" s="4">
        <v>45921</v>
      </c>
      <c r="K2632" s="3" t="s">
        <v>16</v>
      </c>
      <c r="L2632" s="5" t="s">
        <v>58</v>
      </c>
    </row>
    <row r="2633" spans="1:12" ht="14.25" customHeight="1" x14ac:dyDescent="0.3">
      <c r="A2633" s="3" t="s">
        <v>4523</v>
      </c>
      <c r="B2633" s="3" t="s">
        <v>2142</v>
      </c>
      <c r="C2633" s="3" t="s">
        <v>44</v>
      </c>
      <c r="D2633" s="3" t="s">
        <v>41</v>
      </c>
      <c r="E2633" s="3">
        <v>58</v>
      </c>
      <c r="F2633" s="3">
        <v>73</v>
      </c>
      <c r="G2633" s="3">
        <v>789.19</v>
      </c>
      <c r="H2633" s="3">
        <v>45773.02</v>
      </c>
      <c r="I2633" s="4">
        <v>45671</v>
      </c>
      <c r="J2633" s="4">
        <v>45936</v>
      </c>
      <c r="K2633" s="3" t="s">
        <v>54</v>
      </c>
      <c r="L2633" s="5" t="s">
        <v>58</v>
      </c>
    </row>
    <row r="2634" spans="1:12" ht="14.25" customHeight="1" x14ac:dyDescent="0.3">
      <c r="A2634" s="3" t="s">
        <v>4524</v>
      </c>
      <c r="B2634" s="3" t="s">
        <v>4525</v>
      </c>
      <c r="C2634" s="3" t="s">
        <v>40</v>
      </c>
      <c r="D2634" s="3" t="s">
        <v>53</v>
      </c>
      <c r="E2634" s="3">
        <v>5</v>
      </c>
      <c r="G2634" s="3">
        <v>6816.33</v>
      </c>
      <c r="H2634" s="3">
        <v>34081.65</v>
      </c>
      <c r="I2634" s="4">
        <v>45773</v>
      </c>
      <c r="J2634" s="4">
        <v>45866</v>
      </c>
      <c r="K2634" s="3" t="s">
        <v>16</v>
      </c>
      <c r="L2634" s="5" t="s">
        <v>58</v>
      </c>
    </row>
    <row r="2635" spans="1:12" ht="14.25" customHeight="1" x14ac:dyDescent="0.3">
      <c r="A2635" s="3" t="s">
        <v>4526</v>
      </c>
      <c r="B2635" s="3" t="s">
        <v>444</v>
      </c>
      <c r="C2635" s="3" t="s">
        <v>40</v>
      </c>
      <c r="D2635" s="3" t="s">
        <v>24</v>
      </c>
      <c r="E2635" s="3">
        <v>173</v>
      </c>
      <c r="F2635" s="3">
        <v>33</v>
      </c>
      <c r="G2635" s="3">
        <v>6812.45</v>
      </c>
      <c r="H2635" s="3">
        <v>1178553.8500000001</v>
      </c>
      <c r="I2635" s="4">
        <v>45673</v>
      </c>
      <c r="J2635" s="4">
        <v>45876</v>
      </c>
      <c r="L2635" s="5" t="s">
        <v>17</v>
      </c>
    </row>
    <row r="2636" spans="1:12" ht="14.25" customHeight="1" x14ac:dyDescent="0.3">
      <c r="A2636" s="3" t="s">
        <v>4250</v>
      </c>
      <c r="B2636" s="3" t="s">
        <v>4527</v>
      </c>
      <c r="C2636" s="3" t="s">
        <v>20</v>
      </c>
      <c r="D2636" s="3" t="s">
        <v>41</v>
      </c>
      <c r="E2636" s="3">
        <v>51</v>
      </c>
      <c r="F2636" s="3">
        <v>45</v>
      </c>
      <c r="G2636" s="3">
        <v>3312.92</v>
      </c>
      <c r="H2636" s="3">
        <v>168958.92</v>
      </c>
      <c r="I2636" s="4">
        <v>45756</v>
      </c>
      <c r="J2636" s="4">
        <v>45860</v>
      </c>
      <c r="K2636" s="3" t="s">
        <v>16</v>
      </c>
      <c r="L2636" s="5" t="s">
        <v>17</v>
      </c>
    </row>
    <row r="2637" spans="1:12" ht="14.25" customHeight="1" x14ac:dyDescent="0.3">
      <c r="A2637" s="3" t="s">
        <v>3158</v>
      </c>
      <c r="B2637" s="3" t="s">
        <v>3286</v>
      </c>
      <c r="C2637" s="3" t="s">
        <v>40</v>
      </c>
      <c r="D2637" s="3" t="s">
        <v>24</v>
      </c>
      <c r="E2637" s="3">
        <v>18</v>
      </c>
      <c r="F2637" s="3">
        <v>66</v>
      </c>
      <c r="G2637" s="3">
        <v>9461.5400000000009</v>
      </c>
      <c r="H2637" s="3">
        <v>170307.72</v>
      </c>
      <c r="I2637" s="4">
        <v>45721</v>
      </c>
      <c r="J2637" s="4">
        <v>45939</v>
      </c>
      <c r="K2637" s="3" t="s">
        <v>57</v>
      </c>
      <c r="L2637" s="5" t="s">
        <v>33</v>
      </c>
    </row>
    <row r="2638" spans="1:12" ht="14.25" customHeight="1" x14ac:dyDescent="0.3">
      <c r="A2638" s="3" t="s">
        <v>2395</v>
      </c>
      <c r="B2638" s="3" t="s">
        <v>4528</v>
      </c>
      <c r="C2638" s="3" t="s">
        <v>14</v>
      </c>
      <c r="D2638" s="3" t="s">
        <v>53</v>
      </c>
      <c r="F2638" s="3">
        <v>54</v>
      </c>
      <c r="G2638" s="3">
        <v>3739.27</v>
      </c>
      <c r="I2638" s="4">
        <v>45850</v>
      </c>
      <c r="J2638" s="4">
        <v>45935</v>
      </c>
      <c r="K2638" s="3" t="s">
        <v>29</v>
      </c>
      <c r="L2638" s="5" t="s">
        <v>58</v>
      </c>
    </row>
    <row r="2639" spans="1:12" ht="14.25" customHeight="1" x14ac:dyDescent="0.3">
      <c r="A2639" s="3" t="s">
        <v>644</v>
      </c>
      <c r="B2639" s="3" t="s">
        <v>4529</v>
      </c>
      <c r="C2639" s="3" t="s">
        <v>40</v>
      </c>
      <c r="D2639" s="3" t="s">
        <v>45</v>
      </c>
      <c r="E2639" s="3">
        <v>95</v>
      </c>
      <c r="F2639" s="3">
        <v>77</v>
      </c>
      <c r="G2639" s="3">
        <v>17921.45</v>
      </c>
      <c r="H2639" s="3">
        <v>1702537.75</v>
      </c>
      <c r="I2639" s="4">
        <v>45827</v>
      </c>
      <c r="J2639" s="4">
        <v>45907</v>
      </c>
      <c r="K2639" s="3" t="s">
        <v>46</v>
      </c>
      <c r="L2639" s="5" t="s">
        <v>17</v>
      </c>
    </row>
    <row r="2640" spans="1:12" ht="14.25" customHeight="1" x14ac:dyDescent="0.3">
      <c r="A2640" s="3" t="s">
        <v>4530</v>
      </c>
      <c r="B2640" s="3" t="s">
        <v>1842</v>
      </c>
      <c r="C2640" s="3" t="s">
        <v>28</v>
      </c>
      <c r="D2640" s="3" t="s">
        <v>15</v>
      </c>
      <c r="E2640" s="3">
        <v>179</v>
      </c>
      <c r="F2640" s="3">
        <v>39</v>
      </c>
      <c r="G2640" s="3">
        <v>8100.79</v>
      </c>
      <c r="H2640" s="3">
        <v>1450041.41</v>
      </c>
      <c r="I2640" s="4">
        <v>45828</v>
      </c>
      <c r="J2640" s="4">
        <v>45915</v>
      </c>
      <c r="K2640" s="3" t="s">
        <v>54</v>
      </c>
      <c r="L2640" s="5" t="s">
        <v>17</v>
      </c>
    </row>
    <row r="2641" spans="1:12" ht="14.25" customHeight="1" x14ac:dyDescent="0.3">
      <c r="A2641" s="3" t="s">
        <v>4531</v>
      </c>
      <c r="B2641" s="3" t="s">
        <v>4532</v>
      </c>
      <c r="C2641" s="3" t="s">
        <v>40</v>
      </c>
      <c r="D2641" s="3" t="s">
        <v>45</v>
      </c>
      <c r="E2641" s="3">
        <v>110</v>
      </c>
      <c r="F2641" s="3">
        <v>20</v>
      </c>
      <c r="G2641" s="3">
        <v>3198.72</v>
      </c>
      <c r="H2641" s="3">
        <v>351859.20000000001</v>
      </c>
      <c r="I2641" s="4">
        <v>45812</v>
      </c>
      <c r="J2641" s="4">
        <v>45915</v>
      </c>
      <c r="L2641" s="5" t="s">
        <v>58</v>
      </c>
    </row>
    <row r="2642" spans="1:12" ht="14.25" customHeight="1" x14ac:dyDescent="0.3">
      <c r="A2642" s="3" t="s">
        <v>4533</v>
      </c>
      <c r="B2642" s="3" t="s">
        <v>4534</v>
      </c>
      <c r="C2642" s="3" t="s">
        <v>40</v>
      </c>
      <c r="D2642" s="3" t="s">
        <v>15</v>
      </c>
      <c r="E2642" s="3">
        <v>171</v>
      </c>
      <c r="F2642" s="3">
        <v>25</v>
      </c>
      <c r="G2642" s="3">
        <v>9641.68</v>
      </c>
      <c r="H2642" s="3">
        <v>1648727.28</v>
      </c>
      <c r="I2642" s="4">
        <v>45820</v>
      </c>
      <c r="J2642" s="4">
        <v>45860</v>
      </c>
      <c r="K2642" s="3" t="s">
        <v>46</v>
      </c>
      <c r="L2642" s="5" t="s">
        <v>30</v>
      </c>
    </row>
    <row r="2643" spans="1:12" ht="14.25" customHeight="1" x14ac:dyDescent="0.3">
      <c r="A2643" s="3" t="s">
        <v>4535</v>
      </c>
      <c r="B2643" s="3" t="s">
        <v>4536</v>
      </c>
      <c r="C2643" s="3" t="s">
        <v>28</v>
      </c>
      <c r="E2643" s="3">
        <v>117</v>
      </c>
      <c r="F2643" s="3">
        <v>91</v>
      </c>
      <c r="G2643" s="3">
        <v>16835.07</v>
      </c>
      <c r="H2643" s="3">
        <v>1969703.19</v>
      </c>
      <c r="I2643" s="4">
        <v>45792</v>
      </c>
      <c r="J2643" s="4">
        <v>45909</v>
      </c>
      <c r="K2643" s="3" t="s">
        <v>54</v>
      </c>
      <c r="L2643" s="5" t="s">
        <v>30</v>
      </c>
    </row>
    <row r="2644" spans="1:12" ht="14.25" customHeight="1" x14ac:dyDescent="0.3">
      <c r="A2644" s="3" t="s">
        <v>4537</v>
      </c>
      <c r="B2644" s="3" t="s">
        <v>4538</v>
      </c>
      <c r="C2644" s="3" t="s">
        <v>20</v>
      </c>
      <c r="D2644" s="3" t="s">
        <v>45</v>
      </c>
      <c r="E2644" s="3">
        <v>168</v>
      </c>
      <c r="F2644" s="3">
        <v>59</v>
      </c>
      <c r="G2644" s="3">
        <v>3149.1</v>
      </c>
      <c r="H2644" s="3">
        <v>529048.79999999993</v>
      </c>
      <c r="I2644" s="4">
        <v>45761</v>
      </c>
      <c r="J2644" s="4">
        <v>45939</v>
      </c>
      <c r="K2644" s="3" t="s">
        <v>57</v>
      </c>
      <c r="L2644" s="5" t="s">
        <v>30</v>
      </c>
    </row>
    <row r="2645" spans="1:12" ht="14.25" customHeight="1" x14ac:dyDescent="0.3">
      <c r="A2645" s="3" t="s">
        <v>4539</v>
      </c>
      <c r="B2645" s="3" t="s">
        <v>4467</v>
      </c>
      <c r="C2645" s="3" t="s">
        <v>44</v>
      </c>
      <c r="D2645" s="3" t="s">
        <v>53</v>
      </c>
      <c r="E2645" s="3">
        <v>79</v>
      </c>
      <c r="F2645" s="3">
        <v>90</v>
      </c>
      <c r="G2645" s="3">
        <v>16922.61</v>
      </c>
      <c r="H2645" s="3">
        <v>1336886.19</v>
      </c>
      <c r="I2645" s="4">
        <v>45718</v>
      </c>
      <c r="J2645" s="4">
        <v>45879</v>
      </c>
      <c r="K2645" s="3" t="s">
        <v>29</v>
      </c>
      <c r="L2645" s="5" t="s">
        <v>17</v>
      </c>
    </row>
    <row r="2646" spans="1:12" ht="14.25" customHeight="1" x14ac:dyDescent="0.3">
      <c r="A2646" s="3" t="s">
        <v>4540</v>
      </c>
      <c r="B2646" s="3" t="s">
        <v>4541</v>
      </c>
      <c r="C2646" s="3" t="s">
        <v>14</v>
      </c>
      <c r="D2646" s="3" t="s">
        <v>15</v>
      </c>
      <c r="E2646" s="3">
        <v>32</v>
      </c>
      <c r="F2646" s="3">
        <v>63</v>
      </c>
      <c r="G2646" s="3">
        <v>1774.59</v>
      </c>
      <c r="H2646" s="3">
        <v>56786.879999999997</v>
      </c>
      <c r="I2646" s="4">
        <v>45838</v>
      </c>
      <c r="J2646" s="4">
        <v>45885</v>
      </c>
      <c r="K2646" s="3" t="s">
        <v>54</v>
      </c>
      <c r="L2646" s="5" t="s">
        <v>33</v>
      </c>
    </row>
    <row r="2647" spans="1:12" ht="14.25" customHeight="1" x14ac:dyDescent="0.3">
      <c r="A2647" s="3" t="s">
        <v>4542</v>
      </c>
      <c r="B2647" s="3" t="s">
        <v>4543</v>
      </c>
      <c r="C2647" s="3" t="s">
        <v>40</v>
      </c>
      <c r="D2647" s="3" t="s">
        <v>15</v>
      </c>
      <c r="E2647" s="3">
        <v>194</v>
      </c>
      <c r="F2647" s="3">
        <v>58</v>
      </c>
      <c r="G2647" s="3">
        <v>1723.28</v>
      </c>
      <c r="H2647" s="3">
        <v>334316.32</v>
      </c>
      <c r="I2647" s="4">
        <v>45732</v>
      </c>
      <c r="J2647" s="4">
        <v>45904</v>
      </c>
      <c r="K2647" s="3" t="s">
        <v>25</v>
      </c>
      <c r="L2647" s="5" t="s">
        <v>58</v>
      </c>
    </row>
    <row r="2648" spans="1:12" ht="14.25" customHeight="1" x14ac:dyDescent="0.3">
      <c r="A2648" s="3" t="s">
        <v>4544</v>
      </c>
      <c r="B2648" s="3" t="s">
        <v>353</v>
      </c>
      <c r="C2648" s="3" t="s">
        <v>20</v>
      </c>
      <c r="D2648" s="3" t="s">
        <v>45</v>
      </c>
      <c r="E2648" s="3">
        <v>111</v>
      </c>
      <c r="F2648" s="3">
        <v>73</v>
      </c>
      <c r="G2648" s="3">
        <v>2777.61</v>
      </c>
      <c r="H2648" s="3">
        <v>308314.71000000002</v>
      </c>
      <c r="I2648" s="4">
        <v>45676</v>
      </c>
      <c r="J2648" s="4">
        <v>45913</v>
      </c>
      <c r="K2648" s="3" t="s">
        <v>29</v>
      </c>
      <c r="L2648" s="5" t="s">
        <v>58</v>
      </c>
    </row>
    <row r="2649" spans="1:12" ht="14.25" customHeight="1" x14ac:dyDescent="0.3">
      <c r="A2649" s="3" t="s">
        <v>4545</v>
      </c>
      <c r="B2649" s="3" t="s">
        <v>4546</v>
      </c>
      <c r="C2649" s="3" t="s">
        <v>40</v>
      </c>
      <c r="D2649" s="3" t="s">
        <v>15</v>
      </c>
      <c r="E2649" s="3">
        <v>31</v>
      </c>
      <c r="F2649" s="3">
        <v>64</v>
      </c>
      <c r="G2649" s="3">
        <v>10708.23</v>
      </c>
      <c r="H2649" s="3">
        <v>331955.13</v>
      </c>
      <c r="I2649" s="4">
        <v>45824</v>
      </c>
      <c r="J2649" s="4">
        <v>45907</v>
      </c>
      <c r="K2649" s="3" t="s">
        <v>46</v>
      </c>
      <c r="L2649" s="5" t="s">
        <v>21</v>
      </c>
    </row>
    <row r="2650" spans="1:12" ht="14.25" customHeight="1" x14ac:dyDescent="0.3">
      <c r="A2650" s="3" t="s">
        <v>862</v>
      </c>
      <c r="B2650" s="3" t="s">
        <v>3598</v>
      </c>
      <c r="C2650" s="3" t="s">
        <v>28</v>
      </c>
      <c r="D2650" s="3" t="s">
        <v>41</v>
      </c>
      <c r="E2650" s="3">
        <v>52</v>
      </c>
      <c r="F2650" s="3">
        <v>70</v>
      </c>
      <c r="G2650" s="3">
        <v>8243.4699999999993</v>
      </c>
      <c r="H2650" s="3">
        <v>428660.43999999989</v>
      </c>
      <c r="I2650" s="4">
        <v>45728</v>
      </c>
      <c r="J2650" s="4">
        <v>45859</v>
      </c>
      <c r="K2650" s="3" t="s">
        <v>54</v>
      </c>
      <c r="L2650" s="5" t="s">
        <v>30</v>
      </c>
    </row>
    <row r="2651" spans="1:12" ht="14.25" customHeight="1" x14ac:dyDescent="0.3">
      <c r="A2651" s="3" t="s">
        <v>4547</v>
      </c>
      <c r="B2651" s="3" t="s">
        <v>4548</v>
      </c>
      <c r="C2651" s="3" t="s">
        <v>14</v>
      </c>
      <c r="D2651" s="3" t="s">
        <v>24</v>
      </c>
      <c r="E2651" s="3">
        <v>17</v>
      </c>
      <c r="F2651" s="3">
        <v>83</v>
      </c>
      <c r="G2651" s="3">
        <v>10086.209999999999</v>
      </c>
      <c r="H2651" s="3">
        <v>171465.57</v>
      </c>
      <c r="I2651" s="4">
        <v>45837</v>
      </c>
      <c r="J2651" s="4">
        <v>45922</v>
      </c>
      <c r="K2651" s="3" t="s">
        <v>29</v>
      </c>
      <c r="L2651" s="5" t="s">
        <v>30</v>
      </c>
    </row>
    <row r="2652" spans="1:12" ht="14.25" customHeight="1" x14ac:dyDescent="0.3">
      <c r="A2652" s="3" t="s">
        <v>4549</v>
      </c>
      <c r="B2652" s="3" t="s">
        <v>2331</v>
      </c>
      <c r="C2652" s="3" t="s">
        <v>14</v>
      </c>
      <c r="D2652" s="3" t="s">
        <v>24</v>
      </c>
      <c r="E2652" s="3">
        <v>103</v>
      </c>
      <c r="F2652" s="3">
        <v>49</v>
      </c>
      <c r="G2652" s="3">
        <v>15677.57</v>
      </c>
      <c r="H2652" s="3">
        <v>1614789.71</v>
      </c>
      <c r="I2652" s="4">
        <v>45760</v>
      </c>
      <c r="J2652" s="4">
        <v>45936</v>
      </c>
      <c r="K2652" s="3" t="s">
        <v>54</v>
      </c>
      <c r="L2652" s="5" t="s">
        <v>58</v>
      </c>
    </row>
    <row r="2653" spans="1:12" ht="14.25" customHeight="1" x14ac:dyDescent="0.3">
      <c r="A2653" s="3" t="s">
        <v>4550</v>
      </c>
      <c r="B2653" s="3" t="s">
        <v>4551</v>
      </c>
      <c r="C2653" s="3" t="s">
        <v>28</v>
      </c>
      <c r="D2653" s="3" t="s">
        <v>41</v>
      </c>
      <c r="E2653" s="3">
        <v>140</v>
      </c>
      <c r="F2653" s="3">
        <v>53</v>
      </c>
      <c r="G2653" s="3">
        <v>11218.5</v>
      </c>
      <c r="H2653" s="3">
        <v>1570590</v>
      </c>
      <c r="I2653" s="4">
        <v>45801</v>
      </c>
      <c r="J2653" s="4">
        <v>45921</v>
      </c>
      <c r="K2653" s="3" t="s">
        <v>54</v>
      </c>
      <c r="L2653" s="5" t="s">
        <v>17</v>
      </c>
    </row>
    <row r="2654" spans="1:12" ht="14.25" customHeight="1" x14ac:dyDescent="0.3">
      <c r="A2654" s="3" t="s">
        <v>4552</v>
      </c>
      <c r="B2654" s="3" t="s">
        <v>4553</v>
      </c>
      <c r="C2654" s="3" t="s">
        <v>20</v>
      </c>
      <c r="D2654" s="3" t="s">
        <v>24</v>
      </c>
      <c r="E2654" s="3">
        <v>24</v>
      </c>
      <c r="F2654" s="3">
        <v>85</v>
      </c>
      <c r="G2654" s="3">
        <v>429.92</v>
      </c>
      <c r="H2654" s="3">
        <v>10318.08</v>
      </c>
      <c r="I2654" s="4">
        <v>45801</v>
      </c>
      <c r="J2654" s="4">
        <v>45858</v>
      </c>
      <c r="K2654" s="3" t="s">
        <v>16</v>
      </c>
      <c r="L2654" s="5" t="s">
        <v>21</v>
      </c>
    </row>
    <row r="2655" spans="1:12" ht="14.25" customHeight="1" x14ac:dyDescent="0.3">
      <c r="A2655" s="3" t="s">
        <v>4554</v>
      </c>
      <c r="B2655" s="3" t="s">
        <v>4555</v>
      </c>
      <c r="C2655" s="3" t="s">
        <v>20</v>
      </c>
      <c r="D2655" s="3" t="s">
        <v>15</v>
      </c>
      <c r="E2655" s="3">
        <v>169</v>
      </c>
      <c r="F2655" s="3">
        <v>37</v>
      </c>
      <c r="G2655" s="3">
        <v>19845.23</v>
      </c>
      <c r="H2655" s="3">
        <v>3353843.87</v>
      </c>
      <c r="I2655" s="4">
        <v>45674</v>
      </c>
      <c r="J2655" s="4">
        <v>45928</v>
      </c>
      <c r="L2655" s="5" t="s">
        <v>17</v>
      </c>
    </row>
    <row r="2656" spans="1:12" ht="14.25" customHeight="1" x14ac:dyDescent="0.3">
      <c r="A2656" s="3" t="s">
        <v>4556</v>
      </c>
      <c r="B2656" s="3" t="s">
        <v>2304</v>
      </c>
      <c r="C2656" s="3" t="s">
        <v>28</v>
      </c>
      <c r="D2656" s="3" t="s">
        <v>53</v>
      </c>
      <c r="E2656" s="3">
        <v>9</v>
      </c>
      <c r="F2656" s="3">
        <v>56</v>
      </c>
      <c r="G2656" s="3">
        <v>10535.31</v>
      </c>
      <c r="H2656" s="3">
        <v>94817.79</v>
      </c>
      <c r="I2656" s="4">
        <v>45723</v>
      </c>
      <c r="J2656" s="4">
        <v>45935</v>
      </c>
      <c r="K2656" s="3" t="s">
        <v>54</v>
      </c>
      <c r="L2656" s="5" t="s">
        <v>33</v>
      </c>
    </row>
    <row r="2657" spans="1:12" ht="14.25" customHeight="1" x14ac:dyDescent="0.3">
      <c r="A2657" s="3" t="s">
        <v>4557</v>
      </c>
      <c r="B2657" s="3" t="s">
        <v>3229</v>
      </c>
      <c r="C2657" s="3" t="s">
        <v>14</v>
      </c>
      <c r="D2657" s="3" t="s">
        <v>45</v>
      </c>
      <c r="E2657" s="3">
        <v>144</v>
      </c>
      <c r="F2657" s="3">
        <v>28</v>
      </c>
      <c r="G2657" s="3">
        <v>18409.43</v>
      </c>
      <c r="H2657" s="3">
        <v>2650957.92</v>
      </c>
      <c r="I2657" s="4">
        <v>45693</v>
      </c>
      <c r="J2657" s="4">
        <v>45876</v>
      </c>
      <c r="K2657" s="3" t="s">
        <v>57</v>
      </c>
      <c r="L2657" s="5" t="s">
        <v>30</v>
      </c>
    </row>
    <row r="2658" spans="1:12" ht="14.25" customHeight="1" x14ac:dyDescent="0.3">
      <c r="A2658" s="3" t="s">
        <v>4558</v>
      </c>
      <c r="B2658" s="3" t="s">
        <v>4559</v>
      </c>
      <c r="C2658" s="3" t="s">
        <v>40</v>
      </c>
      <c r="D2658" s="3" t="s">
        <v>53</v>
      </c>
      <c r="E2658" s="3">
        <v>135</v>
      </c>
      <c r="F2658" s="3">
        <v>56</v>
      </c>
      <c r="G2658" s="3">
        <v>1336.59</v>
      </c>
      <c r="H2658" s="3">
        <v>180439.65</v>
      </c>
      <c r="I2658" s="4">
        <v>45830</v>
      </c>
      <c r="J2658" s="4">
        <v>45916</v>
      </c>
      <c r="L2658" s="5" t="s">
        <v>30</v>
      </c>
    </row>
    <row r="2659" spans="1:12" ht="14.25" customHeight="1" x14ac:dyDescent="0.3">
      <c r="A2659" s="3" t="s">
        <v>4560</v>
      </c>
      <c r="B2659" s="3" t="s">
        <v>1287</v>
      </c>
      <c r="C2659" s="3" t="s">
        <v>20</v>
      </c>
      <c r="D2659" s="3" t="s">
        <v>53</v>
      </c>
      <c r="E2659" s="3">
        <v>93</v>
      </c>
      <c r="F2659" s="3">
        <v>90</v>
      </c>
      <c r="G2659" s="3">
        <v>4813.38</v>
      </c>
      <c r="H2659" s="3">
        <v>447644.34</v>
      </c>
      <c r="I2659" s="4">
        <v>45795</v>
      </c>
      <c r="J2659" s="4">
        <v>45883</v>
      </c>
      <c r="K2659" s="3" t="s">
        <v>16</v>
      </c>
      <c r="L2659" s="5" t="s">
        <v>33</v>
      </c>
    </row>
    <row r="2660" spans="1:12" ht="14.25" customHeight="1" x14ac:dyDescent="0.3">
      <c r="A2660" s="3" t="s">
        <v>4561</v>
      </c>
      <c r="B2660" s="3" t="s">
        <v>4562</v>
      </c>
      <c r="C2660" s="3" t="s">
        <v>44</v>
      </c>
      <c r="D2660" s="3" t="s">
        <v>45</v>
      </c>
      <c r="E2660" s="3">
        <v>45</v>
      </c>
      <c r="F2660" s="3">
        <v>65</v>
      </c>
      <c r="G2660" s="3">
        <v>14486.01</v>
      </c>
      <c r="H2660" s="3">
        <v>651870.44999999995</v>
      </c>
      <c r="I2660" s="4">
        <v>45723</v>
      </c>
      <c r="J2660" s="4">
        <v>45922</v>
      </c>
      <c r="K2660" s="3" t="s">
        <v>54</v>
      </c>
      <c r="L2660" s="5" t="s">
        <v>58</v>
      </c>
    </row>
    <row r="2661" spans="1:12" ht="14.25" customHeight="1" x14ac:dyDescent="0.3">
      <c r="A2661" s="3" t="s">
        <v>4563</v>
      </c>
      <c r="B2661" s="3" t="s">
        <v>2971</v>
      </c>
      <c r="C2661" s="3" t="s">
        <v>28</v>
      </c>
      <c r="D2661" s="3" t="s">
        <v>15</v>
      </c>
      <c r="E2661" s="3">
        <v>2</v>
      </c>
      <c r="F2661" s="3">
        <v>47</v>
      </c>
      <c r="G2661" s="3">
        <v>12999.16</v>
      </c>
      <c r="H2661" s="3">
        <v>25998.32</v>
      </c>
      <c r="I2661" s="4">
        <v>45732</v>
      </c>
      <c r="J2661" s="4">
        <v>45892</v>
      </c>
      <c r="K2661" s="3" t="s">
        <v>57</v>
      </c>
      <c r="L2661" s="5" t="s">
        <v>21</v>
      </c>
    </row>
    <row r="2662" spans="1:12" ht="14.25" customHeight="1" x14ac:dyDescent="0.3">
      <c r="A2662" s="3" t="s">
        <v>4564</v>
      </c>
      <c r="B2662" s="3" t="s">
        <v>4565</v>
      </c>
      <c r="C2662" s="3" t="s">
        <v>40</v>
      </c>
      <c r="D2662" s="3" t="s">
        <v>45</v>
      </c>
      <c r="E2662" s="3">
        <v>145</v>
      </c>
      <c r="F2662" s="3">
        <v>54</v>
      </c>
      <c r="G2662" s="3">
        <v>14341.27</v>
      </c>
      <c r="H2662" s="3">
        <v>2079484.15</v>
      </c>
      <c r="I2662" s="4">
        <v>45823</v>
      </c>
      <c r="J2662" s="4">
        <v>45923</v>
      </c>
      <c r="K2662" s="3" t="s">
        <v>54</v>
      </c>
      <c r="L2662" s="5" t="s">
        <v>17</v>
      </c>
    </row>
    <row r="2663" spans="1:12" ht="14.25" customHeight="1" x14ac:dyDescent="0.3">
      <c r="A2663" s="3" t="s">
        <v>1475</v>
      </c>
      <c r="B2663" s="3" t="s">
        <v>4566</v>
      </c>
      <c r="C2663" s="3" t="s">
        <v>40</v>
      </c>
      <c r="D2663" s="3" t="s">
        <v>53</v>
      </c>
      <c r="E2663" s="3">
        <v>132</v>
      </c>
      <c r="F2663" s="3">
        <v>94</v>
      </c>
      <c r="G2663" s="3">
        <v>11225.43</v>
      </c>
      <c r="H2663" s="3">
        <v>1481756.76</v>
      </c>
      <c r="I2663" s="4">
        <v>45830</v>
      </c>
      <c r="J2663" s="4">
        <v>45927</v>
      </c>
      <c r="K2663" s="3" t="s">
        <v>25</v>
      </c>
      <c r="L2663" s="5" t="s">
        <v>58</v>
      </c>
    </row>
    <row r="2664" spans="1:12" ht="14.25" customHeight="1" x14ac:dyDescent="0.3">
      <c r="A2664" s="3" t="s">
        <v>916</v>
      </c>
      <c r="B2664" s="3" t="s">
        <v>4567</v>
      </c>
      <c r="C2664" s="3" t="s">
        <v>28</v>
      </c>
      <c r="D2664" s="3" t="s">
        <v>15</v>
      </c>
      <c r="E2664" s="3">
        <v>58</v>
      </c>
      <c r="F2664" s="3">
        <v>66</v>
      </c>
      <c r="G2664" s="3">
        <v>7502.65</v>
      </c>
      <c r="H2664" s="3">
        <v>435153.7</v>
      </c>
      <c r="I2664" s="4">
        <v>45801</v>
      </c>
      <c r="J2664" s="4">
        <v>45907</v>
      </c>
      <c r="K2664" s="3" t="s">
        <v>16</v>
      </c>
      <c r="L2664" s="5" t="s">
        <v>58</v>
      </c>
    </row>
    <row r="2665" spans="1:12" ht="14.25" customHeight="1" x14ac:dyDescent="0.3">
      <c r="A2665" s="3" t="s">
        <v>4568</v>
      </c>
      <c r="B2665" s="3" t="s">
        <v>4569</v>
      </c>
      <c r="C2665" s="3" t="s">
        <v>28</v>
      </c>
      <c r="D2665" s="3" t="s">
        <v>24</v>
      </c>
      <c r="E2665" s="3">
        <v>77</v>
      </c>
      <c r="F2665" s="3">
        <v>52</v>
      </c>
      <c r="G2665" s="3">
        <v>18287.419999999998</v>
      </c>
      <c r="H2665" s="3">
        <v>1408131.34</v>
      </c>
      <c r="I2665" s="4">
        <v>45773</v>
      </c>
      <c r="J2665" s="4">
        <v>45939</v>
      </c>
      <c r="K2665" s="3" t="s">
        <v>54</v>
      </c>
      <c r="L2665" s="5" t="s">
        <v>58</v>
      </c>
    </row>
    <row r="2666" spans="1:12" ht="14.25" customHeight="1" x14ac:dyDescent="0.3">
      <c r="A2666" s="3" t="s">
        <v>3124</v>
      </c>
      <c r="B2666" s="3" t="s">
        <v>1444</v>
      </c>
      <c r="C2666" s="3" t="s">
        <v>20</v>
      </c>
      <c r="D2666" s="3" t="s">
        <v>15</v>
      </c>
      <c r="E2666" s="3">
        <v>43</v>
      </c>
      <c r="F2666" s="3">
        <v>77</v>
      </c>
      <c r="G2666" s="3">
        <v>195.09</v>
      </c>
      <c r="H2666" s="3">
        <v>8388.8700000000008</v>
      </c>
      <c r="I2666" s="4">
        <v>45692</v>
      </c>
      <c r="J2666" s="4">
        <v>45925</v>
      </c>
      <c r="K2666" s="3" t="s">
        <v>29</v>
      </c>
      <c r="L2666" s="5" t="s">
        <v>21</v>
      </c>
    </row>
    <row r="2667" spans="1:12" ht="14.25" customHeight="1" x14ac:dyDescent="0.3">
      <c r="A2667" s="3" t="s">
        <v>4570</v>
      </c>
      <c r="B2667" s="3" t="s">
        <v>3281</v>
      </c>
      <c r="C2667" s="3" t="s">
        <v>14</v>
      </c>
      <c r="D2667" s="3" t="s">
        <v>15</v>
      </c>
      <c r="E2667" s="3">
        <v>142</v>
      </c>
      <c r="F2667" s="3">
        <v>23</v>
      </c>
      <c r="G2667" s="3">
        <v>2038.3</v>
      </c>
      <c r="H2667" s="3">
        <v>289438.59999999998</v>
      </c>
      <c r="I2667" s="4">
        <v>45741</v>
      </c>
      <c r="J2667" s="4">
        <v>45872</v>
      </c>
      <c r="K2667" s="3" t="s">
        <v>25</v>
      </c>
      <c r="L2667" s="5" t="s">
        <v>30</v>
      </c>
    </row>
    <row r="2668" spans="1:12" ht="14.25" customHeight="1" x14ac:dyDescent="0.3">
      <c r="A2668" s="3" t="s">
        <v>3002</v>
      </c>
      <c r="B2668" s="3" t="s">
        <v>4571</v>
      </c>
      <c r="C2668" s="3" t="s">
        <v>14</v>
      </c>
      <c r="D2668" s="3" t="s">
        <v>45</v>
      </c>
      <c r="E2668" s="3">
        <v>94</v>
      </c>
      <c r="F2668" s="3">
        <v>75</v>
      </c>
      <c r="G2668" s="3">
        <v>9902.25</v>
      </c>
      <c r="H2668" s="3">
        <v>930811.5</v>
      </c>
      <c r="I2668" s="4">
        <v>45775</v>
      </c>
      <c r="J2668" s="4">
        <v>45910</v>
      </c>
      <c r="K2668" s="3" t="s">
        <v>25</v>
      </c>
      <c r="L2668" s="5" t="s">
        <v>33</v>
      </c>
    </row>
    <row r="2669" spans="1:12" ht="14.25" customHeight="1" x14ac:dyDescent="0.3">
      <c r="A2669" s="3" t="s">
        <v>4572</v>
      </c>
      <c r="B2669" s="3" t="s">
        <v>4244</v>
      </c>
      <c r="C2669" s="3" t="s">
        <v>20</v>
      </c>
      <c r="D2669" s="3" t="s">
        <v>45</v>
      </c>
      <c r="E2669" s="3">
        <v>8</v>
      </c>
      <c r="F2669" s="3">
        <v>82</v>
      </c>
      <c r="G2669" s="3">
        <v>6475.51</v>
      </c>
      <c r="H2669" s="3">
        <v>51804.08</v>
      </c>
      <c r="I2669" s="4">
        <v>45832</v>
      </c>
      <c r="J2669" s="4">
        <v>45938</v>
      </c>
      <c r="K2669" s="3" t="s">
        <v>57</v>
      </c>
      <c r="L2669" s="5" t="s">
        <v>33</v>
      </c>
    </row>
    <row r="2670" spans="1:12" ht="14.25" customHeight="1" x14ac:dyDescent="0.3">
      <c r="A2670" s="3" t="s">
        <v>4573</v>
      </c>
      <c r="B2670" s="3" t="s">
        <v>4574</v>
      </c>
      <c r="C2670" s="3" t="s">
        <v>40</v>
      </c>
      <c r="D2670" s="3" t="s">
        <v>41</v>
      </c>
      <c r="E2670" s="3">
        <v>20</v>
      </c>
      <c r="F2670" s="3">
        <v>74</v>
      </c>
      <c r="G2670" s="3">
        <v>6534.9</v>
      </c>
      <c r="H2670" s="3">
        <v>130698</v>
      </c>
      <c r="I2670" s="4">
        <v>45732</v>
      </c>
      <c r="J2670" s="4">
        <v>45876</v>
      </c>
      <c r="K2670" s="3" t="s">
        <v>46</v>
      </c>
      <c r="L2670" s="5" t="s">
        <v>21</v>
      </c>
    </row>
    <row r="2671" spans="1:12" ht="14.25" customHeight="1" x14ac:dyDescent="0.3">
      <c r="A2671" s="3" t="s">
        <v>4568</v>
      </c>
      <c r="B2671" s="3" t="s">
        <v>4575</v>
      </c>
      <c r="C2671" s="3" t="s">
        <v>14</v>
      </c>
      <c r="D2671" s="3" t="s">
        <v>41</v>
      </c>
      <c r="F2671" s="3">
        <v>23</v>
      </c>
      <c r="G2671" s="3">
        <v>15120.97</v>
      </c>
      <c r="I2671" s="4">
        <v>45737</v>
      </c>
      <c r="J2671" s="4">
        <v>45893</v>
      </c>
      <c r="K2671" s="3" t="s">
        <v>57</v>
      </c>
      <c r="L2671" s="5" t="s">
        <v>33</v>
      </c>
    </row>
    <row r="2672" spans="1:12" ht="14.25" customHeight="1" x14ac:dyDescent="0.3">
      <c r="A2672" s="3" t="s">
        <v>4576</v>
      </c>
      <c r="B2672" s="3" t="s">
        <v>1149</v>
      </c>
      <c r="C2672" s="3" t="s">
        <v>28</v>
      </c>
      <c r="D2672" s="3" t="s">
        <v>45</v>
      </c>
      <c r="E2672" s="3">
        <v>29</v>
      </c>
      <c r="F2672" s="3">
        <v>48</v>
      </c>
      <c r="G2672" s="3">
        <v>12592.99</v>
      </c>
      <c r="H2672" s="3">
        <v>365196.71</v>
      </c>
      <c r="I2672" s="4">
        <v>45756</v>
      </c>
      <c r="J2672" s="4">
        <v>45880</v>
      </c>
      <c r="L2672" s="5" t="s">
        <v>17</v>
      </c>
    </row>
    <row r="2673" spans="1:12" ht="14.25" customHeight="1" x14ac:dyDescent="0.3">
      <c r="A2673" s="3" t="s">
        <v>4170</v>
      </c>
      <c r="B2673" s="3" t="s">
        <v>4577</v>
      </c>
      <c r="C2673" s="3" t="s">
        <v>20</v>
      </c>
      <c r="E2673" s="3">
        <v>25</v>
      </c>
      <c r="F2673" s="3">
        <v>69</v>
      </c>
      <c r="G2673" s="3">
        <v>14659.2</v>
      </c>
      <c r="H2673" s="3">
        <v>366480</v>
      </c>
      <c r="I2673" s="4">
        <v>45793</v>
      </c>
      <c r="J2673" s="4">
        <v>45881</v>
      </c>
      <c r="K2673" s="3" t="s">
        <v>29</v>
      </c>
      <c r="L2673" s="5" t="s">
        <v>17</v>
      </c>
    </row>
    <row r="2674" spans="1:12" ht="14.25" customHeight="1" x14ac:dyDescent="0.3">
      <c r="A2674" s="3" t="s">
        <v>4578</v>
      </c>
      <c r="B2674" s="3" t="s">
        <v>4579</v>
      </c>
      <c r="C2674" s="3" t="s">
        <v>20</v>
      </c>
      <c r="D2674" s="3" t="s">
        <v>45</v>
      </c>
      <c r="E2674" s="3">
        <v>94</v>
      </c>
      <c r="F2674" s="3">
        <v>80</v>
      </c>
      <c r="G2674" s="3">
        <v>16592.18</v>
      </c>
      <c r="H2674" s="3">
        <v>1559664.92</v>
      </c>
      <c r="I2674" s="4">
        <v>45727</v>
      </c>
      <c r="J2674" s="4">
        <v>45891</v>
      </c>
      <c r="K2674" s="3" t="s">
        <v>54</v>
      </c>
      <c r="L2674" s="5" t="s">
        <v>58</v>
      </c>
    </row>
    <row r="2675" spans="1:12" ht="14.25" customHeight="1" x14ac:dyDescent="0.3">
      <c r="A2675" s="3" t="s">
        <v>4580</v>
      </c>
      <c r="B2675" s="3" t="s">
        <v>4581</v>
      </c>
      <c r="C2675" s="3" t="s">
        <v>44</v>
      </c>
      <c r="D2675" s="3" t="s">
        <v>24</v>
      </c>
      <c r="E2675" s="3">
        <v>12</v>
      </c>
      <c r="F2675" s="3">
        <v>38</v>
      </c>
      <c r="G2675" s="3">
        <v>2254.15</v>
      </c>
      <c r="H2675" s="3">
        <v>27049.8</v>
      </c>
      <c r="I2675" s="4">
        <v>45744</v>
      </c>
      <c r="J2675" s="4">
        <v>45925</v>
      </c>
      <c r="K2675" s="3" t="s">
        <v>16</v>
      </c>
      <c r="L2675" s="5" t="s">
        <v>30</v>
      </c>
    </row>
    <row r="2676" spans="1:12" ht="14.25" customHeight="1" x14ac:dyDescent="0.3">
      <c r="A2676" s="3" t="s">
        <v>1236</v>
      </c>
      <c r="B2676" s="3" t="s">
        <v>4582</v>
      </c>
      <c r="C2676" s="3" t="s">
        <v>20</v>
      </c>
      <c r="F2676" s="3">
        <v>78</v>
      </c>
      <c r="G2676" s="3">
        <v>12323.54</v>
      </c>
      <c r="I2676" s="4">
        <v>45815</v>
      </c>
      <c r="J2676" s="4">
        <v>45875</v>
      </c>
      <c r="K2676" s="3" t="s">
        <v>29</v>
      </c>
      <c r="L2676" s="5" t="s">
        <v>21</v>
      </c>
    </row>
    <row r="2677" spans="1:12" ht="14.25" customHeight="1" x14ac:dyDescent="0.3">
      <c r="A2677" s="3" t="s">
        <v>4583</v>
      </c>
      <c r="B2677" s="3" t="s">
        <v>2232</v>
      </c>
      <c r="C2677" s="3" t="s">
        <v>44</v>
      </c>
      <c r="D2677" s="3" t="s">
        <v>15</v>
      </c>
      <c r="E2677" s="3">
        <v>165</v>
      </c>
      <c r="F2677" s="3">
        <v>62</v>
      </c>
      <c r="G2677" s="3">
        <v>11906.92</v>
      </c>
      <c r="H2677" s="3">
        <v>1964641.8</v>
      </c>
      <c r="I2677" s="4">
        <v>45731</v>
      </c>
      <c r="J2677" s="4">
        <v>45884</v>
      </c>
      <c r="K2677" s="3" t="s">
        <v>57</v>
      </c>
      <c r="L2677" s="5" t="s">
        <v>33</v>
      </c>
    </row>
    <row r="2678" spans="1:12" ht="14.25" customHeight="1" x14ac:dyDescent="0.3">
      <c r="A2678" s="3" t="s">
        <v>4474</v>
      </c>
      <c r="B2678" s="3" t="s">
        <v>4584</v>
      </c>
      <c r="C2678" s="3" t="s">
        <v>44</v>
      </c>
      <c r="D2678" s="3" t="s">
        <v>41</v>
      </c>
      <c r="E2678" s="3">
        <v>141</v>
      </c>
      <c r="F2678" s="3">
        <v>25</v>
      </c>
      <c r="G2678" s="3">
        <v>16955.75</v>
      </c>
      <c r="H2678" s="3">
        <v>2390760.75</v>
      </c>
      <c r="I2678" s="4">
        <v>45774</v>
      </c>
      <c r="J2678" s="4">
        <v>45906</v>
      </c>
      <c r="K2678" s="3" t="s">
        <v>54</v>
      </c>
      <c r="L2678" s="5" t="s">
        <v>30</v>
      </c>
    </row>
    <row r="2679" spans="1:12" ht="14.25" customHeight="1" x14ac:dyDescent="0.3">
      <c r="A2679" s="3" t="s">
        <v>4585</v>
      </c>
      <c r="B2679" s="3" t="s">
        <v>345</v>
      </c>
      <c r="C2679" s="3" t="s">
        <v>40</v>
      </c>
      <c r="D2679" s="3" t="s">
        <v>45</v>
      </c>
      <c r="E2679" s="3">
        <v>59</v>
      </c>
      <c r="F2679" s="3">
        <v>31</v>
      </c>
      <c r="G2679" s="3">
        <v>8446.5</v>
      </c>
      <c r="H2679" s="3">
        <v>498343.5</v>
      </c>
      <c r="I2679" s="4">
        <v>45840</v>
      </c>
      <c r="J2679" s="4">
        <v>45925</v>
      </c>
      <c r="K2679" s="3" t="s">
        <v>29</v>
      </c>
      <c r="L2679" s="5" t="s">
        <v>30</v>
      </c>
    </row>
    <row r="2680" spans="1:12" ht="14.25" customHeight="1" x14ac:dyDescent="0.3">
      <c r="A2680" s="3" t="s">
        <v>4586</v>
      </c>
      <c r="B2680" s="3" t="s">
        <v>4587</v>
      </c>
      <c r="C2680" s="3" t="s">
        <v>28</v>
      </c>
      <c r="D2680" s="3" t="s">
        <v>41</v>
      </c>
      <c r="E2680" s="3">
        <v>133</v>
      </c>
      <c r="F2680" s="3">
        <v>82</v>
      </c>
      <c r="G2680" s="3">
        <v>4160.67</v>
      </c>
      <c r="H2680" s="3">
        <v>553369.11</v>
      </c>
      <c r="I2680" s="4">
        <v>45702</v>
      </c>
      <c r="J2680" s="4">
        <v>45867</v>
      </c>
      <c r="K2680" s="3" t="s">
        <v>46</v>
      </c>
      <c r="L2680" s="5" t="s">
        <v>30</v>
      </c>
    </row>
    <row r="2681" spans="1:12" ht="14.25" customHeight="1" x14ac:dyDescent="0.3">
      <c r="A2681" s="3" t="s">
        <v>4319</v>
      </c>
      <c r="B2681" s="3" t="s">
        <v>3037</v>
      </c>
      <c r="C2681" s="3" t="s">
        <v>40</v>
      </c>
      <c r="D2681" s="3" t="s">
        <v>41</v>
      </c>
      <c r="E2681" s="3">
        <v>179</v>
      </c>
      <c r="F2681" s="3">
        <v>59</v>
      </c>
      <c r="G2681" s="3">
        <v>1304.71</v>
      </c>
      <c r="H2681" s="3">
        <v>233543.09</v>
      </c>
      <c r="I2681" s="4">
        <v>45704</v>
      </c>
      <c r="J2681" s="4">
        <v>45900</v>
      </c>
      <c r="L2681" s="5" t="s">
        <v>58</v>
      </c>
    </row>
    <row r="2682" spans="1:12" ht="14.25" customHeight="1" x14ac:dyDescent="0.3">
      <c r="A2682" s="3" t="s">
        <v>4588</v>
      </c>
      <c r="B2682" s="3" t="s">
        <v>4589</v>
      </c>
      <c r="C2682" s="3" t="s">
        <v>28</v>
      </c>
      <c r="D2682" s="3" t="s">
        <v>53</v>
      </c>
      <c r="E2682" s="3">
        <v>103</v>
      </c>
      <c r="F2682" s="3">
        <v>53</v>
      </c>
      <c r="G2682" s="3">
        <v>15128.04</v>
      </c>
      <c r="H2682" s="3">
        <v>1558188.12</v>
      </c>
      <c r="I2682" s="4">
        <v>45815</v>
      </c>
      <c r="J2682" s="4">
        <v>45869</v>
      </c>
      <c r="K2682" s="3" t="s">
        <v>25</v>
      </c>
      <c r="L2682" s="5" t="s">
        <v>30</v>
      </c>
    </row>
    <row r="2683" spans="1:12" ht="14.25" customHeight="1" x14ac:dyDescent="0.3">
      <c r="A2683" s="3" t="s">
        <v>1194</v>
      </c>
      <c r="B2683" s="3" t="s">
        <v>4590</v>
      </c>
      <c r="C2683" s="3" t="s">
        <v>20</v>
      </c>
      <c r="D2683" s="3" t="s">
        <v>45</v>
      </c>
      <c r="E2683" s="3">
        <v>187</v>
      </c>
      <c r="F2683" s="3">
        <v>76</v>
      </c>
      <c r="G2683" s="3">
        <v>17278.36</v>
      </c>
      <c r="H2683" s="3">
        <v>3231053.32</v>
      </c>
      <c r="I2683" s="4">
        <v>45754</v>
      </c>
      <c r="J2683" s="4">
        <v>45864</v>
      </c>
      <c r="L2683" s="5" t="s">
        <v>33</v>
      </c>
    </row>
    <row r="2684" spans="1:12" ht="14.25" customHeight="1" x14ac:dyDescent="0.3">
      <c r="A2684" s="3" t="s">
        <v>1741</v>
      </c>
      <c r="B2684" s="3" t="s">
        <v>4109</v>
      </c>
      <c r="C2684" s="3" t="s">
        <v>20</v>
      </c>
      <c r="D2684" s="3" t="s">
        <v>41</v>
      </c>
      <c r="E2684" s="3">
        <v>86</v>
      </c>
      <c r="F2684" s="3">
        <v>59</v>
      </c>
      <c r="G2684" s="3">
        <v>5359.86</v>
      </c>
      <c r="H2684" s="3">
        <v>460947.96</v>
      </c>
      <c r="I2684" s="4">
        <v>45685</v>
      </c>
      <c r="J2684" s="4">
        <v>45913</v>
      </c>
      <c r="L2684" s="5" t="s">
        <v>58</v>
      </c>
    </row>
    <row r="2685" spans="1:12" ht="14.25" customHeight="1" x14ac:dyDescent="0.3">
      <c r="A2685" s="3" t="s">
        <v>4591</v>
      </c>
      <c r="B2685" s="3" t="s">
        <v>4592</v>
      </c>
      <c r="C2685" s="3" t="s">
        <v>40</v>
      </c>
      <c r="D2685" s="3" t="s">
        <v>15</v>
      </c>
      <c r="E2685" s="3">
        <v>61</v>
      </c>
      <c r="G2685" s="3">
        <v>15249.65</v>
      </c>
      <c r="H2685" s="3">
        <v>930228.65</v>
      </c>
      <c r="I2685" s="4">
        <v>45729</v>
      </c>
      <c r="J2685" s="4">
        <v>45881</v>
      </c>
      <c r="K2685" s="3" t="s">
        <v>16</v>
      </c>
      <c r="L2685" s="5" t="s">
        <v>21</v>
      </c>
    </row>
    <row r="2686" spans="1:12" ht="14.25" customHeight="1" x14ac:dyDescent="0.3">
      <c r="A2686" s="3" t="s">
        <v>4593</v>
      </c>
      <c r="B2686" s="3" t="s">
        <v>1793</v>
      </c>
      <c r="C2686" s="3" t="s">
        <v>40</v>
      </c>
      <c r="D2686" s="3" t="s">
        <v>15</v>
      </c>
      <c r="F2686" s="3">
        <v>61</v>
      </c>
      <c r="G2686" s="3">
        <v>11261.53</v>
      </c>
      <c r="I2686" s="4">
        <v>45703</v>
      </c>
      <c r="J2686" s="4">
        <v>45917</v>
      </c>
      <c r="K2686" s="3" t="s">
        <v>54</v>
      </c>
      <c r="L2686" s="5" t="s">
        <v>33</v>
      </c>
    </row>
    <row r="2687" spans="1:12" ht="14.25" customHeight="1" x14ac:dyDescent="0.3">
      <c r="A2687" s="3" t="s">
        <v>4594</v>
      </c>
      <c r="B2687" s="3" t="s">
        <v>4595</v>
      </c>
      <c r="C2687" s="3" t="s">
        <v>20</v>
      </c>
      <c r="D2687" s="3" t="s">
        <v>45</v>
      </c>
      <c r="E2687" s="3">
        <v>86</v>
      </c>
      <c r="F2687" s="3">
        <v>34</v>
      </c>
      <c r="G2687" s="3">
        <v>10414.06</v>
      </c>
      <c r="H2687" s="3">
        <v>895609.15999999992</v>
      </c>
      <c r="I2687" s="4">
        <v>45802</v>
      </c>
      <c r="J2687" s="4">
        <v>45890</v>
      </c>
      <c r="K2687" s="3" t="s">
        <v>29</v>
      </c>
      <c r="L2687" s="5" t="s">
        <v>21</v>
      </c>
    </row>
    <row r="2688" spans="1:12" ht="14.25" customHeight="1" x14ac:dyDescent="0.3">
      <c r="A2688" s="3" t="s">
        <v>4596</v>
      </c>
      <c r="B2688" s="3" t="s">
        <v>4597</v>
      </c>
      <c r="C2688" s="3" t="s">
        <v>20</v>
      </c>
      <c r="D2688" s="3" t="s">
        <v>24</v>
      </c>
      <c r="E2688" s="3">
        <v>106</v>
      </c>
      <c r="F2688" s="3">
        <v>72</v>
      </c>
      <c r="G2688" s="3">
        <v>11158.4</v>
      </c>
      <c r="H2688" s="3">
        <v>1182790.3999999999</v>
      </c>
      <c r="I2688" s="4">
        <v>45780</v>
      </c>
      <c r="J2688" s="4">
        <v>45917</v>
      </c>
      <c r="K2688" s="3" t="s">
        <v>29</v>
      </c>
      <c r="L2688" s="5" t="s">
        <v>33</v>
      </c>
    </row>
    <row r="2689" spans="1:12" ht="14.25" customHeight="1" x14ac:dyDescent="0.3">
      <c r="A2689" s="3" t="s">
        <v>4598</v>
      </c>
      <c r="B2689" s="3" t="s">
        <v>4599</v>
      </c>
      <c r="C2689" s="3" t="s">
        <v>44</v>
      </c>
      <c r="D2689" s="3" t="s">
        <v>53</v>
      </c>
      <c r="E2689" s="3">
        <v>136</v>
      </c>
      <c r="F2689" s="3">
        <v>57</v>
      </c>
      <c r="G2689" s="3">
        <v>8539.99</v>
      </c>
      <c r="H2689" s="3">
        <v>1161438.6399999999</v>
      </c>
      <c r="I2689" s="4">
        <v>45725</v>
      </c>
      <c r="J2689" s="4">
        <v>45934</v>
      </c>
      <c r="K2689" s="3" t="s">
        <v>16</v>
      </c>
      <c r="L2689" s="5" t="s">
        <v>30</v>
      </c>
    </row>
    <row r="2690" spans="1:12" ht="14.25" customHeight="1" x14ac:dyDescent="0.3">
      <c r="A2690" s="3" t="s">
        <v>4600</v>
      </c>
      <c r="B2690" s="3" t="s">
        <v>4601</v>
      </c>
      <c r="C2690" s="3" t="s">
        <v>40</v>
      </c>
      <c r="E2690" s="3">
        <v>176</v>
      </c>
      <c r="F2690" s="3">
        <v>87</v>
      </c>
      <c r="G2690" s="3">
        <v>11949.67</v>
      </c>
      <c r="H2690" s="3">
        <v>2103141.92</v>
      </c>
      <c r="I2690" s="4">
        <v>45787</v>
      </c>
      <c r="J2690" s="4">
        <v>45863</v>
      </c>
      <c r="K2690" s="3" t="s">
        <v>29</v>
      </c>
      <c r="L2690" s="5" t="s">
        <v>21</v>
      </c>
    </row>
    <row r="2691" spans="1:12" ht="14.25" customHeight="1" x14ac:dyDescent="0.3">
      <c r="A2691" s="3" t="s">
        <v>195</v>
      </c>
      <c r="B2691" s="3" t="s">
        <v>1745</v>
      </c>
      <c r="C2691" s="3" t="s">
        <v>20</v>
      </c>
      <c r="D2691" s="3" t="s">
        <v>15</v>
      </c>
      <c r="E2691" s="3">
        <v>53</v>
      </c>
      <c r="G2691" s="3">
        <v>5343</v>
      </c>
      <c r="H2691" s="3">
        <v>283179</v>
      </c>
      <c r="I2691" s="4">
        <v>45714</v>
      </c>
      <c r="J2691" s="4">
        <v>45858</v>
      </c>
      <c r="K2691" s="3" t="s">
        <v>57</v>
      </c>
      <c r="L2691" s="5" t="s">
        <v>17</v>
      </c>
    </row>
    <row r="2692" spans="1:12" ht="14.25" customHeight="1" x14ac:dyDescent="0.3">
      <c r="A2692" s="3" t="s">
        <v>4602</v>
      </c>
      <c r="B2692" s="3" t="s">
        <v>1708</v>
      </c>
      <c r="C2692" s="3" t="s">
        <v>40</v>
      </c>
      <c r="D2692" s="3" t="s">
        <v>45</v>
      </c>
      <c r="F2692" s="3">
        <v>96</v>
      </c>
      <c r="G2692" s="3">
        <v>12893.22</v>
      </c>
      <c r="I2692" s="4">
        <v>45785</v>
      </c>
      <c r="J2692" s="4">
        <v>45894</v>
      </c>
      <c r="L2692" s="5" t="s">
        <v>21</v>
      </c>
    </row>
    <row r="2693" spans="1:12" ht="14.25" customHeight="1" x14ac:dyDescent="0.3">
      <c r="A2693" s="3" t="s">
        <v>4603</v>
      </c>
      <c r="B2693" s="3" t="s">
        <v>4604</v>
      </c>
      <c r="C2693" s="3" t="s">
        <v>40</v>
      </c>
      <c r="D2693" s="3" t="s">
        <v>24</v>
      </c>
      <c r="E2693" s="3">
        <v>172</v>
      </c>
      <c r="F2693" s="3">
        <v>92</v>
      </c>
      <c r="G2693" s="3">
        <v>12991.47</v>
      </c>
      <c r="H2693" s="3">
        <v>2234532.84</v>
      </c>
      <c r="I2693" s="4">
        <v>45670</v>
      </c>
      <c r="J2693" s="4">
        <v>45856</v>
      </c>
      <c r="K2693" s="3" t="s">
        <v>54</v>
      </c>
      <c r="L2693" s="5" t="s">
        <v>30</v>
      </c>
    </row>
    <row r="2694" spans="1:12" ht="14.25" customHeight="1" x14ac:dyDescent="0.3">
      <c r="A2694" s="3" t="s">
        <v>4605</v>
      </c>
      <c r="B2694" s="3" t="s">
        <v>4606</v>
      </c>
      <c r="C2694" s="3" t="s">
        <v>44</v>
      </c>
      <c r="D2694" s="3" t="s">
        <v>53</v>
      </c>
      <c r="E2694" s="3">
        <v>73</v>
      </c>
      <c r="F2694" s="3">
        <v>30</v>
      </c>
      <c r="G2694" s="3">
        <v>12257.49</v>
      </c>
      <c r="H2694" s="3">
        <v>894796.77</v>
      </c>
      <c r="I2694" s="4">
        <v>45760</v>
      </c>
      <c r="J2694" s="4">
        <v>45897</v>
      </c>
      <c r="L2694" s="5" t="s">
        <v>33</v>
      </c>
    </row>
    <row r="2695" spans="1:12" ht="14.25" customHeight="1" x14ac:dyDescent="0.3">
      <c r="A2695" s="3" t="s">
        <v>4254</v>
      </c>
      <c r="B2695" s="3" t="s">
        <v>4607</v>
      </c>
      <c r="C2695" s="3" t="s">
        <v>28</v>
      </c>
      <c r="D2695" s="3" t="s">
        <v>53</v>
      </c>
      <c r="E2695" s="3">
        <v>77</v>
      </c>
      <c r="G2695" s="3">
        <v>18855.060000000001</v>
      </c>
      <c r="H2695" s="3">
        <v>1451839.62</v>
      </c>
      <c r="I2695" s="4">
        <v>45720</v>
      </c>
      <c r="J2695" s="4">
        <v>45939</v>
      </c>
      <c r="L2695" s="5" t="s">
        <v>30</v>
      </c>
    </row>
    <row r="2696" spans="1:12" ht="14.25" customHeight="1" x14ac:dyDescent="0.3">
      <c r="A2696" s="3" t="s">
        <v>4608</v>
      </c>
      <c r="B2696" s="3" t="s">
        <v>4609</v>
      </c>
      <c r="C2696" s="3" t="s">
        <v>40</v>
      </c>
      <c r="D2696" s="3" t="s">
        <v>15</v>
      </c>
      <c r="E2696" s="3">
        <v>16</v>
      </c>
      <c r="F2696" s="3">
        <v>54</v>
      </c>
      <c r="G2696" s="3">
        <v>5081.03</v>
      </c>
      <c r="H2696" s="3">
        <v>81296.479999999996</v>
      </c>
      <c r="I2696" s="4">
        <v>45676</v>
      </c>
      <c r="J2696" s="4">
        <v>45857</v>
      </c>
      <c r="K2696" s="3" t="s">
        <v>57</v>
      </c>
      <c r="L2696" s="5" t="s">
        <v>17</v>
      </c>
    </row>
    <row r="2697" spans="1:12" ht="14.25" customHeight="1" x14ac:dyDescent="0.3">
      <c r="A2697" s="3" t="s">
        <v>4610</v>
      </c>
      <c r="B2697" s="3" t="s">
        <v>3194</v>
      </c>
      <c r="C2697" s="3" t="s">
        <v>28</v>
      </c>
      <c r="E2697" s="3">
        <v>63</v>
      </c>
      <c r="F2697" s="3">
        <v>23</v>
      </c>
      <c r="G2697" s="3">
        <v>9557.5300000000007</v>
      </c>
      <c r="H2697" s="3">
        <v>602124.39</v>
      </c>
      <c r="I2697" s="4">
        <v>45727</v>
      </c>
      <c r="J2697" s="4">
        <v>45893</v>
      </c>
      <c r="K2697" s="3" t="s">
        <v>25</v>
      </c>
      <c r="L2697" s="5" t="s">
        <v>30</v>
      </c>
    </row>
    <row r="2698" spans="1:12" ht="14.25" customHeight="1" x14ac:dyDescent="0.3">
      <c r="A2698" s="3" t="s">
        <v>4611</v>
      </c>
      <c r="B2698" s="3" t="s">
        <v>923</v>
      </c>
      <c r="C2698" s="3" t="s">
        <v>14</v>
      </c>
      <c r="D2698" s="3" t="s">
        <v>24</v>
      </c>
      <c r="E2698" s="3">
        <v>75</v>
      </c>
      <c r="F2698" s="3">
        <v>72</v>
      </c>
      <c r="G2698" s="3">
        <v>3349.14</v>
      </c>
      <c r="H2698" s="3">
        <v>251185.5</v>
      </c>
      <c r="I2698" s="4">
        <v>45785</v>
      </c>
      <c r="J2698" s="4">
        <v>45913</v>
      </c>
      <c r="L2698" s="5" t="s">
        <v>17</v>
      </c>
    </row>
    <row r="2699" spans="1:12" ht="14.25" customHeight="1" x14ac:dyDescent="0.3">
      <c r="A2699" s="3" t="s">
        <v>4612</v>
      </c>
      <c r="B2699" s="3" t="s">
        <v>1386</v>
      </c>
      <c r="C2699" s="3" t="s">
        <v>20</v>
      </c>
      <c r="D2699" s="3" t="s">
        <v>24</v>
      </c>
      <c r="E2699" s="3">
        <v>167</v>
      </c>
      <c r="F2699" s="3">
        <v>32</v>
      </c>
      <c r="G2699" s="3">
        <v>11278.11</v>
      </c>
      <c r="H2699" s="3">
        <v>1883444.37</v>
      </c>
      <c r="I2699" s="4">
        <v>45757</v>
      </c>
      <c r="J2699" s="4">
        <v>45907</v>
      </c>
      <c r="K2699" s="3" t="s">
        <v>57</v>
      </c>
      <c r="L2699" s="5" t="s">
        <v>33</v>
      </c>
    </row>
    <row r="2700" spans="1:12" ht="14.25" customHeight="1" x14ac:dyDescent="0.3">
      <c r="A2700" s="3" t="s">
        <v>4613</v>
      </c>
      <c r="B2700" s="3" t="s">
        <v>4614</v>
      </c>
      <c r="C2700" s="3" t="s">
        <v>20</v>
      </c>
      <c r="D2700" s="3" t="s">
        <v>41</v>
      </c>
      <c r="E2700" s="3">
        <v>60</v>
      </c>
      <c r="F2700" s="3">
        <v>98</v>
      </c>
      <c r="G2700" s="3">
        <v>12619.19</v>
      </c>
      <c r="H2700" s="3">
        <v>757151.4</v>
      </c>
      <c r="I2700" s="4">
        <v>45710</v>
      </c>
      <c r="J2700" s="4">
        <v>45916</v>
      </c>
      <c r="K2700" s="3" t="s">
        <v>57</v>
      </c>
      <c r="L2700" s="5" t="s">
        <v>33</v>
      </c>
    </row>
    <row r="2701" spans="1:12" ht="14.25" customHeight="1" x14ac:dyDescent="0.3">
      <c r="A2701" s="3" t="s">
        <v>4615</v>
      </c>
      <c r="B2701" s="3" t="s">
        <v>4616</v>
      </c>
      <c r="C2701" s="3" t="s">
        <v>40</v>
      </c>
      <c r="D2701" s="3" t="s">
        <v>24</v>
      </c>
      <c r="E2701" s="3">
        <v>19</v>
      </c>
      <c r="F2701" s="3">
        <v>92</v>
      </c>
      <c r="G2701" s="3">
        <v>9987.69</v>
      </c>
      <c r="H2701" s="3">
        <v>189766.11</v>
      </c>
      <c r="I2701" s="4">
        <v>45740</v>
      </c>
      <c r="J2701" s="4">
        <v>45864</v>
      </c>
      <c r="K2701" s="3" t="s">
        <v>57</v>
      </c>
      <c r="L2701" s="5" t="s">
        <v>21</v>
      </c>
    </row>
    <row r="2702" spans="1:12" ht="14.25" customHeight="1" x14ac:dyDescent="0.3">
      <c r="A2702" s="3" t="s">
        <v>4617</v>
      </c>
      <c r="B2702" s="3" t="s">
        <v>4618</v>
      </c>
      <c r="C2702" s="3" t="s">
        <v>20</v>
      </c>
      <c r="D2702" s="3" t="s">
        <v>15</v>
      </c>
      <c r="E2702" s="3">
        <v>119</v>
      </c>
      <c r="F2702" s="3">
        <v>97</v>
      </c>
      <c r="G2702" s="3">
        <v>9192.75</v>
      </c>
      <c r="H2702" s="3">
        <v>1093937.25</v>
      </c>
      <c r="I2702" s="4">
        <v>45847</v>
      </c>
      <c r="J2702" s="4">
        <v>45876</v>
      </c>
      <c r="K2702" s="3" t="s">
        <v>29</v>
      </c>
      <c r="L2702" s="5" t="s">
        <v>33</v>
      </c>
    </row>
    <row r="2703" spans="1:12" ht="14.25" customHeight="1" x14ac:dyDescent="0.3">
      <c r="A2703" s="3" t="s">
        <v>4619</v>
      </c>
      <c r="B2703" s="3" t="s">
        <v>4620</v>
      </c>
      <c r="C2703" s="3" t="s">
        <v>14</v>
      </c>
      <c r="D2703" s="3" t="s">
        <v>41</v>
      </c>
      <c r="E2703" s="3">
        <v>154</v>
      </c>
      <c r="F2703" s="3">
        <v>89</v>
      </c>
      <c r="G2703" s="3">
        <v>2120.31</v>
      </c>
      <c r="H2703" s="3">
        <v>326527.74</v>
      </c>
      <c r="I2703" s="4">
        <v>45736</v>
      </c>
      <c r="J2703" s="4">
        <v>45886</v>
      </c>
      <c r="K2703" s="3" t="s">
        <v>25</v>
      </c>
      <c r="L2703" s="5" t="s">
        <v>33</v>
      </c>
    </row>
    <row r="2704" spans="1:12" ht="14.25" customHeight="1" x14ac:dyDescent="0.3">
      <c r="A2704" s="3" t="s">
        <v>4621</v>
      </c>
      <c r="B2704" s="3" t="s">
        <v>2314</v>
      </c>
      <c r="C2704" s="3" t="s">
        <v>14</v>
      </c>
      <c r="D2704" s="3" t="s">
        <v>41</v>
      </c>
      <c r="E2704" s="3">
        <v>93</v>
      </c>
      <c r="F2704" s="3">
        <v>42</v>
      </c>
      <c r="G2704" s="3">
        <v>13693.67</v>
      </c>
      <c r="H2704" s="3">
        <v>1273511.31</v>
      </c>
      <c r="I2704" s="4">
        <v>45707</v>
      </c>
      <c r="J2704" s="4">
        <v>45866</v>
      </c>
      <c r="K2704" s="3" t="s">
        <v>25</v>
      </c>
      <c r="L2704" s="5" t="s">
        <v>58</v>
      </c>
    </row>
    <row r="2705" spans="1:12" ht="14.25" customHeight="1" x14ac:dyDescent="0.3">
      <c r="A2705" s="3" t="s">
        <v>380</v>
      </c>
      <c r="B2705" s="3" t="s">
        <v>4622</v>
      </c>
      <c r="C2705" s="3" t="s">
        <v>28</v>
      </c>
      <c r="D2705" s="3" t="s">
        <v>41</v>
      </c>
      <c r="E2705" s="3">
        <v>50</v>
      </c>
      <c r="F2705" s="3">
        <v>87</v>
      </c>
      <c r="G2705" s="3">
        <v>6146.25</v>
      </c>
      <c r="H2705" s="3">
        <v>307312.5</v>
      </c>
      <c r="I2705" s="4">
        <v>45726</v>
      </c>
      <c r="J2705" s="4">
        <v>45914</v>
      </c>
      <c r="K2705" s="3" t="s">
        <v>57</v>
      </c>
      <c r="L2705" s="5" t="s">
        <v>17</v>
      </c>
    </row>
    <row r="2706" spans="1:12" ht="14.25" customHeight="1" x14ac:dyDescent="0.3">
      <c r="A2706" s="3" t="s">
        <v>4623</v>
      </c>
      <c r="B2706" s="3" t="s">
        <v>4624</v>
      </c>
      <c r="C2706" s="3" t="s">
        <v>44</v>
      </c>
      <c r="D2706" s="3" t="s">
        <v>15</v>
      </c>
      <c r="E2706" s="3">
        <v>56</v>
      </c>
      <c r="F2706" s="3">
        <v>87</v>
      </c>
      <c r="G2706" s="3">
        <v>16168.92</v>
      </c>
      <c r="H2706" s="3">
        <v>905459.52</v>
      </c>
      <c r="I2706" s="4">
        <v>45721</v>
      </c>
      <c r="J2706" s="4">
        <v>45895</v>
      </c>
      <c r="K2706" s="3" t="s">
        <v>25</v>
      </c>
      <c r="L2706" s="5" t="s">
        <v>21</v>
      </c>
    </row>
    <row r="2707" spans="1:12" ht="14.25" customHeight="1" x14ac:dyDescent="0.3">
      <c r="A2707" s="3" t="s">
        <v>4625</v>
      </c>
      <c r="B2707" s="3" t="s">
        <v>4626</v>
      </c>
      <c r="C2707" s="3" t="s">
        <v>28</v>
      </c>
      <c r="D2707" s="3" t="s">
        <v>24</v>
      </c>
      <c r="E2707" s="3">
        <v>6</v>
      </c>
      <c r="F2707" s="3">
        <v>90</v>
      </c>
      <c r="G2707" s="3">
        <v>6997.2</v>
      </c>
      <c r="H2707" s="3">
        <v>41983.199999999997</v>
      </c>
      <c r="I2707" s="4">
        <v>45731</v>
      </c>
      <c r="J2707" s="4">
        <v>45939</v>
      </c>
      <c r="K2707" s="3" t="s">
        <v>57</v>
      </c>
      <c r="L2707" s="5" t="s">
        <v>17</v>
      </c>
    </row>
    <row r="2708" spans="1:12" ht="14.25" customHeight="1" x14ac:dyDescent="0.3">
      <c r="A2708" s="3" t="s">
        <v>4627</v>
      </c>
      <c r="B2708" s="3" t="s">
        <v>1635</v>
      </c>
      <c r="C2708" s="3" t="s">
        <v>20</v>
      </c>
      <c r="D2708" s="3" t="s">
        <v>41</v>
      </c>
      <c r="E2708" s="3">
        <v>153</v>
      </c>
      <c r="F2708" s="3">
        <v>38</v>
      </c>
      <c r="G2708" s="3">
        <v>16673.82</v>
      </c>
      <c r="H2708" s="3">
        <v>2551094.46</v>
      </c>
      <c r="I2708" s="4">
        <v>45705</v>
      </c>
      <c r="J2708" s="4">
        <v>45855</v>
      </c>
      <c r="K2708" s="3" t="s">
        <v>46</v>
      </c>
      <c r="L2708" s="5" t="s">
        <v>21</v>
      </c>
    </row>
    <row r="2709" spans="1:12" ht="14.25" customHeight="1" x14ac:dyDescent="0.3">
      <c r="A2709" s="3" t="s">
        <v>4628</v>
      </c>
      <c r="B2709" s="3" t="s">
        <v>4629</v>
      </c>
      <c r="C2709" s="3" t="s">
        <v>14</v>
      </c>
      <c r="D2709" s="3" t="s">
        <v>15</v>
      </c>
      <c r="E2709" s="3">
        <v>105</v>
      </c>
      <c r="F2709" s="3">
        <v>69</v>
      </c>
      <c r="G2709" s="3">
        <v>2193.69</v>
      </c>
      <c r="H2709" s="3">
        <v>230337.45</v>
      </c>
      <c r="I2709" s="4">
        <v>45698</v>
      </c>
      <c r="J2709" s="4">
        <v>45911</v>
      </c>
      <c r="K2709" s="3" t="s">
        <v>46</v>
      </c>
      <c r="L2709" s="5" t="s">
        <v>58</v>
      </c>
    </row>
    <row r="2710" spans="1:12" ht="14.25" customHeight="1" x14ac:dyDescent="0.3">
      <c r="A2710" s="3" t="s">
        <v>1711</v>
      </c>
      <c r="B2710" s="3" t="s">
        <v>4358</v>
      </c>
      <c r="C2710" s="3" t="s">
        <v>28</v>
      </c>
      <c r="D2710" s="3" t="s">
        <v>45</v>
      </c>
      <c r="E2710" s="3">
        <v>149</v>
      </c>
      <c r="F2710" s="3">
        <v>32</v>
      </c>
      <c r="G2710" s="3">
        <v>12700.13</v>
      </c>
      <c r="H2710" s="3">
        <v>1892319.37</v>
      </c>
      <c r="I2710" s="4">
        <v>45740</v>
      </c>
      <c r="J2710" s="4">
        <v>45892</v>
      </c>
      <c r="K2710" s="3" t="s">
        <v>29</v>
      </c>
      <c r="L2710" s="5" t="s">
        <v>58</v>
      </c>
    </row>
    <row r="2711" spans="1:12" ht="14.25" customHeight="1" x14ac:dyDescent="0.3">
      <c r="A2711" s="3" t="s">
        <v>2096</v>
      </c>
      <c r="B2711" s="3" t="s">
        <v>4630</v>
      </c>
      <c r="C2711" s="3" t="s">
        <v>14</v>
      </c>
      <c r="D2711" s="3" t="s">
        <v>53</v>
      </c>
      <c r="E2711" s="3">
        <v>7</v>
      </c>
      <c r="F2711" s="3">
        <v>40</v>
      </c>
      <c r="G2711" s="3">
        <v>19522.61</v>
      </c>
      <c r="H2711" s="3">
        <v>136658.26999999999</v>
      </c>
      <c r="I2711" s="4">
        <v>45765</v>
      </c>
      <c r="J2711" s="4">
        <v>45873</v>
      </c>
      <c r="K2711" s="3" t="s">
        <v>54</v>
      </c>
      <c r="L2711" s="5" t="s">
        <v>58</v>
      </c>
    </row>
    <row r="2712" spans="1:12" ht="14.25" customHeight="1" x14ac:dyDescent="0.3">
      <c r="A2712" s="3" t="s">
        <v>4631</v>
      </c>
      <c r="B2712" s="3" t="s">
        <v>957</v>
      </c>
      <c r="C2712" s="3" t="s">
        <v>44</v>
      </c>
      <c r="D2712" s="3" t="s">
        <v>24</v>
      </c>
      <c r="E2712" s="3">
        <v>8</v>
      </c>
      <c r="F2712" s="3">
        <v>86</v>
      </c>
      <c r="G2712" s="3">
        <v>9822.07</v>
      </c>
      <c r="H2712" s="3">
        <v>78576.56</v>
      </c>
      <c r="I2712" s="4">
        <v>45834</v>
      </c>
      <c r="J2712" s="4">
        <v>45926</v>
      </c>
      <c r="K2712" s="3" t="s">
        <v>25</v>
      </c>
      <c r="L2712" s="5" t="s">
        <v>33</v>
      </c>
    </row>
    <row r="2713" spans="1:12" ht="14.25" customHeight="1" x14ac:dyDescent="0.3">
      <c r="A2713" s="3" t="s">
        <v>3693</v>
      </c>
      <c r="B2713" s="3" t="s">
        <v>4632</v>
      </c>
      <c r="C2713" s="3" t="s">
        <v>14</v>
      </c>
      <c r="D2713" s="3" t="s">
        <v>53</v>
      </c>
      <c r="E2713" s="3">
        <v>99</v>
      </c>
      <c r="F2713" s="3">
        <v>45</v>
      </c>
      <c r="G2713" s="3">
        <v>10358.879999999999</v>
      </c>
      <c r="H2713" s="3">
        <v>1025529.12</v>
      </c>
      <c r="I2713" s="4">
        <v>45696</v>
      </c>
      <c r="J2713" s="4">
        <v>45875</v>
      </c>
      <c r="K2713" s="3" t="s">
        <v>46</v>
      </c>
      <c r="L2713" s="5" t="s">
        <v>58</v>
      </c>
    </row>
    <row r="2714" spans="1:12" ht="14.25" customHeight="1" x14ac:dyDescent="0.3">
      <c r="A2714" s="3" t="s">
        <v>4633</v>
      </c>
      <c r="B2714" s="3" t="s">
        <v>2070</v>
      </c>
      <c r="C2714" s="3" t="s">
        <v>14</v>
      </c>
      <c r="D2714" s="3" t="s">
        <v>15</v>
      </c>
      <c r="E2714" s="3">
        <v>47</v>
      </c>
      <c r="F2714" s="3">
        <v>74</v>
      </c>
      <c r="G2714" s="3">
        <v>2276.3000000000002</v>
      </c>
      <c r="H2714" s="3">
        <v>106986.1</v>
      </c>
      <c r="I2714" s="4">
        <v>45685</v>
      </c>
      <c r="J2714" s="4">
        <v>45884</v>
      </c>
      <c r="K2714" s="3" t="s">
        <v>46</v>
      </c>
      <c r="L2714" s="5" t="s">
        <v>30</v>
      </c>
    </row>
    <row r="2715" spans="1:12" ht="14.25" customHeight="1" x14ac:dyDescent="0.3">
      <c r="A2715" s="3" t="s">
        <v>2594</v>
      </c>
      <c r="B2715" s="3" t="s">
        <v>4634</v>
      </c>
      <c r="C2715" s="3" t="s">
        <v>20</v>
      </c>
      <c r="D2715" s="3" t="s">
        <v>41</v>
      </c>
      <c r="E2715" s="3">
        <v>167</v>
      </c>
      <c r="F2715" s="3">
        <v>34</v>
      </c>
      <c r="G2715" s="3">
        <v>19014.349999999999</v>
      </c>
      <c r="H2715" s="3">
        <v>3175396.45</v>
      </c>
      <c r="I2715" s="4">
        <v>45718</v>
      </c>
      <c r="J2715" s="4">
        <v>45918</v>
      </c>
      <c r="K2715" s="3" t="s">
        <v>57</v>
      </c>
      <c r="L2715" s="5" t="s">
        <v>21</v>
      </c>
    </row>
    <row r="2716" spans="1:12" ht="14.25" customHeight="1" x14ac:dyDescent="0.3">
      <c r="A2716" s="3" t="s">
        <v>4635</v>
      </c>
      <c r="B2716" s="3" t="s">
        <v>4636</v>
      </c>
      <c r="C2716" s="3" t="s">
        <v>40</v>
      </c>
      <c r="D2716" s="3" t="s">
        <v>53</v>
      </c>
      <c r="E2716" s="3">
        <v>101</v>
      </c>
      <c r="F2716" s="3">
        <v>42</v>
      </c>
      <c r="G2716" s="3">
        <v>4441.1899999999996</v>
      </c>
      <c r="H2716" s="3">
        <v>448560.18999999989</v>
      </c>
      <c r="I2716" s="4">
        <v>45840</v>
      </c>
      <c r="J2716" s="4">
        <v>45870</v>
      </c>
      <c r="K2716" s="3" t="s">
        <v>54</v>
      </c>
      <c r="L2716" s="5" t="s">
        <v>17</v>
      </c>
    </row>
    <row r="2717" spans="1:12" ht="14.25" customHeight="1" x14ac:dyDescent="0.3">
      <c r="A2717" s="3" t="s">
        <v>4637</v>
      </c>
      <c r="B2717" s="3" t="s">
        <v>4638</v>
      </c>
      <c r="C2717" s="3" t="s">
        <v>40</v>
      </c>
      <c r="D2717" s="3" t="s">
        <v>45</v>
      </c>
      <c r="E2717" s="3">
        <v>98</v>
      </c>
      <c r="F2717" s="3">
        <v>58</v>
      </c>
      <c r="G2717" s="3">
        <v>18887.38</v>
      </c>
      <c r="H2717" s="3">
        <v>1850963.24</v>
      </c>
      <c r="I2717" s="4">
        <v>45817</v>
      </c>
      <c r="J2717" s="4">
        <v>45893</v>
      </c>
      <c r="K2717" s="3" t="s">
        <v>57</v>
      </c>
      <c r="L2717" s="5" t="s">
        <v>30</v>
      </c>
    </row>
    <row r="2718" spans="1:12" ht="14.25" customHeight="1" x14ac:dyDescent="0.3">
      <c r="A2718" s="3" t="s">
        <v>4639</v>
      </c>
      <c r="B2718" s="3" t="s">
        <v>4640</v>
      </c>
      <c r="C2718" s="3" t="s">
        <v>28</v>
      </c>
      <c r="D2718" s="3" t="s">
        <v>24</v>
      </c>
      <c r="E2718" s="3">
        <v>190</v>
      </c>
      <c r="F2718" s="3">
        <v>99</v>
      </c>
      <c r="G2718" s="3">
        <v>10112.4</v>
      </c>
      <c r="H2718" s="3">
        <v>1921356</v>
      </c>
      <c r="I2718" s="4">
        <v>45745</v>
      </c>
      <c r="J2718" s="4">
        <v>45853</v>
      </c>
      <c r="K2718" s="3" t="s">
        <v>16</v>
      </c>
      <c r="L2718" s="5" t="s">
        <v>58</v>
      </c>
    </row>
    <row r="2719" spans="1:12" ht="14.25" customHeight="1" x14ac:dyDescent="0.3">
      <c r="A2719" s="3" t="s">
        <v>4641</v>
      </c>
      <c r="B2719" s="3" t="s">
        <v>2476</v>
      </c>
      <c r="C2719" s="3" t="s">
        <v>20</v>
      </c>
      <c r="D2719" s="3" t="s">
        <v>53</v>
      </c>
      <c r="E2719" s="3">
        <v>193</v>
      </c>
      <c r="F2719" s="3">
        <v>32</v>
      </c>
      <c r="G2719" s="3">
        <v>18610.810000000001</v>
      </c>
      <c r="H2719" s="3">
        <v>3591886.33</v>
      </c>
      <c r="I2719" s="4">
        <v>45840</v>
      </c>
      <c r="J2719" s="4">
        <v>45925</v>
      </c>
      <c r="L2719" s="5" t="s">
        <v>21</v>
      </c>
    </row>
    <row r="2720" spans="1:12" ht="14.25" customHeight="1" x14ac:dyDescent="0.3">
      <c r="A2720" s="3" t="s">
        <v>4642</v>
      </c>
      <c r="B2720" s="3" t="s">
        <v>4643</v>
      </c>
      <c r="C2720" s="3" t="s">
        <v>40</v>
      </c>
      <c r="D2720" s="3" t="s">
        <v>24</v>
      </c>
      <c r="E2720" s="3">
        <v>8</v>
      </c>
      <c r="F2720" s="3">
        <v>82</v>
      </c>
      <c r="G2720" s="3">
        <v>17737.46</v>
      </c>
      <c r="H2720" s="3">
        <v>141899.68</v>
      </c>
      <c r="I2720" s="4">
        <v>45751</v>
      </c>
      <c r="J2720" s="4">
        <v>45935</v>
      </c>
      <c r="K2720" s="3" t="s">
        <v>16</v>
      </c>
      <c r="L2720" s="5" t="s">
        <v>30</v>
      </c>
    </row>
    <row r="2721" spans="1:12" ht="14.25" customHeight="1" x14ac:dyDescent="0.3">
      <c r="A2721" s="3" t="s">
        <v>2371</v>
      </c>
      <c r="B2721" s="3" t="s">
        <v>2129</v>
      </c>
      <c r="C2721" s="3" t="s">
        <v>20</v>
      </c>
      <c r="D2721" s="3" t="s">
        <v>24</v>
      </c>
      <c r="E2721" s="3">
        <v>156</v>
      </c>
      <c r="F2721" s="3">
        <v>56</v>
      </c>
      <c r="G2721" s="3">
        <v>2182.36</v>
      </c>
      <c r="H2721" s="3">
        <v>340448.16</v>
      </c>
      <c r="I2721" s="4">
        <v>45780</v>
      </c>
      <c r="J2721" s="4">
        <v>45870</v>
      </c>
      <c r="K2721" s="3" t="s">
        <v>46</v>
      </c>
      <c r="L2721" s="5" t="s">
        <v>21</v>
      </c>
    </row>
    <row r="2722" spans="1:12" ht="14.25" customHeight="1" x14ac:dyDescent="0.3">
      <c r="A2722" s="3" t="s">
        <v>4644</v>
      </c>
      <c r="B2722" s="3" t="s">
        <v>4645</v>
      </c>
      <c r="C2722" s="3" t="s">
        <v>44</v>
      </c>
      <c r="E2722" s="3">
        <v>63</v>
      </c>
      <c r="F2722" s="3">
        <v>43</v>
      </c>
      <c r="G2722" s="3">
        <v>14828.56</v>
      </c>
      <c r="H2722" s="3">
        <v>934199.27999999991</v>
      </c>
      <c r="I2722" s="4">
        <v>45785</v>
      </c>
      <c r="J2722" s="4">
        <v>45940</v>
      </c>
      <c r="K2722" s="3" t="s">
        <v>46</v>
      </c>
      <c r="L2722" s="5" t="s">
        <v>21</v>
      </c>
    </row>
    <row r="2723" spans="1:12" ht="14.25" customHeight="1" x14ac:dyDescent="0.3">
      <c r="A2723" s="3" t="s">
        <v>113</v>
      </c>
      <c r="B2723" s="3" t="s">
        <v>3431</v>
      </c>
      <c r="C2723" s="3" t="s">
        <v>40</v>
      </c>
      <c r="D2723" s="3" t="s">
        <v>53</v>
      </c>
      <c r="E2723" s="3">
        <v>150</v>
      </c>
      <c r="F2723" s="3">
        <v>98</v>
      </c>
      <c r="G2723" s="3">
        <v>14466.1</v>
      </c>
      <c r="H2723" s="3">
        <v>2169915</v>
      </c>
      <c r="I2723" s="4">
        <v>45671</v>
      </c>
      <c r="J2723" s="4">
        <v>45938</v>
      </c>
      <c r="K2723" s="3" t="s">
        <v>16</v>
      </c>
      <c r="L2723" s="5" t="s">
        <v>30</v>
      </c>
    </row>
    <row r="2724" spans="1:12" ht="14.25" customHeight="1" x14ac:dyDescent="0.3">
      <c r="A2724" s="3" t="s">
        <v>4646</v>
      </c>
      <c r="B2724" s="3" t="s">
        <v>4647</v>
      </c>
      <c r="C2724" s="3" t="s">
        <v>44</v>
      </c>
      <c r="D2724" s="3" t="s">
        <v>53</v>
      </c>
      <c r="E2724" s="3">
        <v>172</v>
      </c>
      <c r="F2724" s="3">
        <v>84</v>
      </c>
      <c r="G2724" s="3">
        <v>8850.27</v>
      </c>
      <c r="H2724" s="3">
        <v>1522246.44</v>
      </c>
      <c r="I2724" s="4">
        <v>45827</v>
      </c>
      <c r="J2724" s="4">
        <v>45910</v>
      </c>
      <c r="K2724" s="3" t="s">
        <v>16</v>
      </c>
      <c r="L2724" s="5" t="s">
        <v>21</v>
      </c>
    </row>
    <row r="2725" spans="1:12" ht="14.25" customHeight="1" x14ac:dyDescent="0.3">
      <c r="A2725" s="3" t="s">
        <v>4648</v>
      </c>
      <c r="B2725" s="3" t="s">
        <v>4649</v>
      </c>
      <c r="C2725" s="3" t="s">
        <v>44</v>
      </c>
      <c r="D2725" s="3" t="s">
        <v>15</v>
      </c>
      <c r="E2725" s="3">
        <v>117</v>
      </c>
      <c r="F2725" s="3">
        <v>24</v>
      </c>
      <c r="G2725" s="3">
        <v>16059.07</v>
      </c>
      <c r="H2725" s="3">
        <v>1878911.19</v>
      </c>
      <c r="I2725" s="4">
        <v>45677</v>
      </c>
      <c r="J2725" s="4">
        <v>45926</v>
      </c>
      <c r="K2725" s="3" t="s">
        <v>25</v>
      </c>
      <c r="L2725" s="5" t="s">
        <v>21</v>
      </c>
    </row>
    <row r="2726" spans="1:12" ht="14.25" customHeight="1" x14ac:dyDescent="0.3">
      <c r="A2726" s="3" t="s">
        <v>4650</v>
      </c>
      <c r="B2726" s="3" t="s">
        <v>4651</v>
      </c>
      <c r="C2726" s="3" t="s">
        <v>28</v>
      </c>
      <c r="D2726" s="3" t="s">
        <v>45</v>
      </c>
      <c r="F2726" s="3">
        <v>43</v>
      </c>
      <c r="G2726" s="3">
        <v>8687.81</v>
      </c>
      <c r="I2726" s="4">
        <v>45685</v>
      </c>
      <c r="J2726" s="4">
        <v>45883</v>
      </c>
      <c r="K2726" s="3" t="s">
        <v>54</v>
      </c>
      <c r="L2726" s="5" t="s">
        <v>21</v>
      </c>
    </row>
    <row r="2727" spans="1:12" ht="14.25" customHeight="1" x14ac:dyDescent="0.3">
      <c r="A2727" s="3" t="s">
        <v>4652</v>
      </c>
      <c r="B2727" s="3" t="s">
        <v>4653</v>
      </c>
      <c r="C2727" s="3" t="s">
        <v>20</v>
      </c>
      <c r="D2727" s="3" t="s">
        <v>45</v>
      </c>
      <c r="E2727" s="3">
        <v>53</v>
      </c>
      <c r="F2727" s="3">
        <v>29</v>
      </c>
      <c r="G2727" s="3">
        <v>14058.18</v>
      </c>
      <c r="H2727" s="3">
        <v>745083.54</v>
      </c>
      <c r="I2727" s="4">
        <v>45802</v>
      </c>
      <c r="J2727" s="4">
        <v>45918</v>
      </c>
      <c r="L2727" s="5" t="s">
        <v>58</v>
      </c>
    </row>
    <row r="2728" spans="1:12" ht="14.25" customHeight="1" x14ac:dyDescent="0.3">
      <c r="A2728" s="3" t="s">
        <v>4654</v>
      </c>
      <c r="B2728" s="3" t="s">
        <v>3514</v>
      </c>
      <c r="C2728" s="3" t="s">
        <v>28</v>
      </c>
      <c r="D2728" s="3" t="s">
        <v>53</v>
      </c>
      <c r="E2728" s="3">
        <v>115</v>
      </c>
      <c r="F2728" s="3">
        <v>79</v>
      </c>
      <c r="G2728" s="3">
        <v>18222.03</v>
      </c>
      <c r="H2728" s="3">
        <v>2095533.45</v>
      </c>
      <c r="I2728" s="4">
        <v>45788</v>
      </c>
      <c r="J2728" s="4">
        <v>45941</v>
      </c>
      <c r="K2728" s="3" t="s">
        <v>16</v>
      </c>
      <c r="L2728" s="5" t="s">
        <v>33</v>
      </c>
    </row>
    <row r="2729" spans="1:12" ht="14.25" customHeight="1" x14ac:dyDescent="0.3">
      <c r="A2729" s="3" t="s">
        <v>4655</v>
      </c>
      <c r="B2729" s="3" t="s">
        <v>4656</v>
      </c>
      <c r="C2729" s="3" t="s">
        <v>44</v>
      </c>
      <c r="D2729" s="3" t="s">
        <v>15</v>
      </c>
      <c r="E2729" s="3">
        <v>150</v>
      </c>
      <c r="F2729" s="3">
        <v>41</v>
      </c>
      <c r="G2729" s="3">
        <v>7595.02</v>
      </c>
      <c r="H2729" s="3">
        <v>1139253</v>
      </c>
      <c r="I2729" s="4">
        <v>45734</v>
      </c>
      <c r="J2729" s="4">
        <v>45894</v>
      </c>
      <c r="K2729" s="3" t="s">
        <v>57</v>
      </c>
      <c r="L2729" s="5" t="s">
        <v>30</v>
      </c>
    </row>
    <row r="2730" spans="1:12" ht="14.25" customHeight="1" x14ac:dyDescent="0.3">
      <c r="A2730" s="3" t="s">
        <v>4657</v>
      </c>
      <c r="B2730" s="3" t="s">
        <v>4658</v>
      </c>
      <c r="C2730" s="3" t="s">
        <v>40</v>
      </c>
      <c r="D2730" s="3" t="s">
        <v>15</v>
      </c>
      <c r="E2730" s="3">
        <v>69</v>
      </c>
      <c r="F2730" s="3">
        <v>47</v>
      </c>
      <c r="G2730" s="3">
        <v>3203.94</v>
      </c>
      <c r="H2730" s="3">
        <v>221071.86</v>
      </c>
      <c r="I2730" s="4">
        <v>45710</v>
      </c>
      <c r="J2730" s="4">
        <v>45870</v>
      </c>
      <c r="K2730" s="3" t="s">
        <v>46</v>
      </c>
      <c r="L2730" s="5" t="s">
        <v>58</v>
      </c>
    </row>
    <row r="2731" spans="1:12" ht="14.25" customHeight="1" x14ac:dyDescent="0.3">
      <c r="A2731" s="3" t="s">
        <v>4659</v>
      </c>
      <c r="B2731" s="3" t="s">
        <v>4660</v>
      </c>
      <c r="C2731" s="3" t="s">
        <v>14</v>
      </c>
      <c r="D2731" s="3" t="s">
        <v>24</v>
      </c>
      <c r="E2731" s="3">
        <v>150</v>
      </c>
      <c r="F2731" s="3">
        <v>89</v>
      </c>
      <c r="G2731" s="3">
        <v>7050.9</v>
      </c>
      <c r="H2731" s="3">
        <v>1057635</v>
      </c>
      <c r="I2731" s="4">
        <v>45674</v>
      </c>
      <c r="J2731" s="4">
        <v>45899</v>
      </c>
      <c r="K2731" s="3" t="s">
        <v>54</v>
      </c>
      <c r="L2731" s="5" t="s">
        <v>30</v>
      </c>
    </row>
    <row r="2732" spans="1:12" ht="14.25" customHeight="1" x14ac:dyDescent="0.3">
      <c r="A2732" s="3" t="s">
        <v>4661</v>
      </c>
      <c r="B2732" s="3" t="s">
        <v>4261</v>
      </c>
      <c r="C2732" s="3" t="s">
        <v>40</v>
      </c>
      <c r="D2732" s="3" t="s">
        <v>41</v>
      </c>
      <c r="E2732" s="3">
        <v>108</v>
      </c>
      <c r="F2732" s="3">
        <v>84</v>
      </c>
      <c r="G2732" s="3">
        <v>8684.39</v>
      </c>
      <c r="H2732" s="3">
        <v>937914.11999999988</v>
      </c>
      <c r="I2732" s="4">
        <v>45728</v>
      </c>
      <c r="J2732" s="4">
        <v>45930</v>
      </c>
      <c r="L2732" s="5" t="s">
        <v>58</v>
      </c>
    </row>
    <row r="2733" spans="1:12" ht="14.25" customHeight="1" x14ac:dyDescent="0.3">
      <c r="A2733" s="3" t="s">
        <v>4662</v>
      </c>
      <c r="B2733" s="3" t="s">
        <v>4663</v>
      </c>
      <c r="C2733" s="3" t="s">
        <v>14</v>
      </c>
      <c r="D2733" s="3" t="s">
        <v>15</v>
      </c>
      <c r="E2733" s="3">
        <v>108</v>
      </c>
      <c r="F2733" s="3">
        <v>79</v>
      </c>
      <c r="G2733" s="3">
        <v>18868.8</v>
      </c>
      <c r="H2733" s="3">
        <v>2037830.4</v>
      </c>
      <c r="I2733" s="4">
        <v>45727</v>
      </c>
      <c r="J2733" s="4">
        <v>45924</v>
      </c>
      <c r="K2733" s="3" t="s">
        <v>46</v>
      </c>
      <c r="L2733" s="5" t="s">
        <v>21</v>
      </c>
    </row>
    <row r="2734" spans="1:12" ht="14.25" customHeight="1" x14ac:dyDescent="0.3">
      <c r="A2734" s="3" t="s">
        <v>3437</v>
      </c>
      <c r="B2734" s="3" t="s">
        <v>1619</v>
      </c>
      <c r="C2734" s="3" t="s">
        <v>44</v>
      </c>
      <c r="D2734" s="3" t="s">
        <v>41</v>
      </c>
      <c r="E2734" s="3">
        <v>11</v>
      </c>
      <c r="F2734" s="3">
        <v>66</v>
      </c>
      <c r="G2734" s="3">
        <v>9247.6200000000008</v>
      </c>
      <c r="H2734" s="3">
        <v>101723.82</v>
      </c>
      <c r="I2734" s="4">
        <v>45725</v>
      </c>
      <c r="J2734" s="4">
        <v>45854</v>
      </c>
      <c r="K2734" s="3" t="s">
        <v>25</v>
      </c>
      <c r="L2734" s="5" t="s">
        <v>17</v>
      </c>
    </row>
    <row r="2735" spans="1:12" ht="14.25" customHeight="1" x14ac:dyDescent="0.3">
      <c r="A2735" s="3" t="s">
        <v>195</v>
      </c>
      <c r="B2735" s="3" t="s">
        <v>817</v>
      </c>
      <c r="C2735" s="3" t="s">
        <v>44</v>
      </c>
      <c r="D2735" s="3" t="s">
        <v>15</v>
      </c>
      <c r="E2735" s="3">
        <v>154</v>
      </c>
      <c r="F2735" s="3">
        <v>67</v>
      </c>
      <c r="G2735" s="3">
        <v>11272.12</v>
      </c>
      <c r="H2735" s="3">
        <v>1735906.48</v>
      </c>
      <c r="I2735" s="4">
        <v>45688</v>
      </c>
      <c r="J2735" s="4">
        <v>45891</v>
      </c>
      <c r="K2735" s="3" t="s">
        <v>54</v>
      </c>
      <c r="L2735" s="5" t="s">
        <v>30</v>
      </c>
    </row>
    <row r="2736" spans="1:12" ht="14.25" customHeight="1" x14ac:dyDescent="0.3">
      <c r="A2736" s="3" t="s">
        <v>4664</v>
      </c>
      <c r="B2736" s="3" t="s">
        <v>4665</v>
      </c>
      <c r="C2736" s="3" t="s">
        <v>20</v>
      </c>
      <c r="D2736" s="3" t="s">
        <v>24</v>
      </c>
      <c r="E2736" s="3">
        <v>146</v>
      </c>
      <c r="G2736" s="3">
        <v>18758.400000000001</v>
      </c>
      <c r="H2736" s="3">
        <v>2738726.4</v>
      </c>
      <c r="I2736" s="4">
        <v>45747</v>
      </c>
      <c r="J2736" s="4">
        <v>45912</v>
      </c>
      <c r="K2736" s="3" t="s">
        <v>16</v>
      </c>
      <c r="L2736" s="5" t="s">
        <v>30</v>
      </c>
    </row>
    <row r="2737" spans="1:12" ht="14.25" customHeight="1" x14ac:dyDescent="0.3">
      <c r="A2737" s="3" t="s">
        <v>4666</v>
      </c>
      <c r="B2737" s="3" t="s">
        <v>4667</v>
      </c>
      <c r="C2737" s="3" t="s">
        <v>44</v>
      </c>
      <c r="D2737" s="3" t="s">
        <v>41</v>
      </c>
      <c r="E2737" s="3">
        <v>46</v>
      </c>
      <c r="F2737" s="3">
        <v>21</v>
      </c>
      <c r="G2737" s="3">
        <v>7984.69</v>
      </c>
      <c r="H2737" s="3">
        <v>367295.74</v>
      </c>
      <c r="I2737" s="4">
        <v>45679</v>
      </c>
      <c r="J2737" s="4">
        <v>45878</v>
      </c>
      <c r="K2737" s="3" t="s">
        <v>29</v>
      </c>
      <c r="L2737" s="5" t="s">
        <v>30</v>
      </c>
    </row>
    <row r="2738" spans="1:12" ht="14.25" customHeight="1" x14ac:dyDescent="0.3">
      <c r="A2738" s="3" t="s">
        <v>4668</v>
      </c>
      <c r="B2738" s="3" t="s">
        <v>4669</v>
      </c>
      <c r="C2738" s="3" t="s">
        <v>44</v>
      </c>
      <c r="D2738" s="3" t="s">
        <v>15</v>
      </c>
      <c r="E2738" s="3">
        <v>112</v>
      </c>
      <c r="F2738" s="3">
        <v>58</v>
      </c>
      <c r="G2738" s="3">
        <v>17906.580000000002</v>
      </c>
      <c r="H2738" s="3">
        <v>2005536.96</v>
      </c>
      <c r="I2738" s="4">
        <v>45795</v>
      </c>
      <c r="J2738" s="4">
        <v>45863</v>
      </c>
      <c r="K2738" s="3" t="s">
        <v>29</v>
      </c>
      <c r="L2738" s="5" t="s">
        <v>30</v>
      </c>
    </row>
    <row r="2739" spans="1:12" ht="14.25" customHeight="1" x14ac:dyDescent="0.3">
      <c r="A2739" s="3" t="s">
        <v>3849</v>
      </c>
      <c r="B2739" s="3" t="s">
        <v>4261</v>
      </c>
      <c r="C2739" s="3" t="s">
        <v>44</v>
      </c>
      <c r="D2739" s="3" t="s">
        <v>41</v>
      </c>
      <c r="E2739" s="3">
        <v>10</v>
      </c>
      <c r="F2739" s="3">
        <v>29</v>
      </c>
      <c r="G2739" s="3">
        <v>11720.61</v>
      </c>
      <c r="H2739" s="3">
        <v>117206.1</v>
      </c>
      <c r="I2739" s="4">
        <v>45753</v>
      </c>
      <c r="J2739" s="4">
        <v>45881</v>
      </c>
      <c r="K2739" s="3" t="s">
        <v>57</v>
      </c>
      <c r="L2739" s="5" t="s">
        <v>33</v>
      </c>
    </row>
    <row r="2740" spans="1:12" ht="14.25" customHeight="1" x14ac:dyDescent="0.3">
      <c r="A2740" s="3" t="s">
        <v>2867</v>
      </c>
      <c r="B2740" s="3" t="s">
        <v>1331</v>
      </c>
      <c r="C2740" s="3" t="s">
        <v>28</v>
      </c>
      <c r="D2740" s="3" t="s">
        <v>45</v>
      </c>
      <c r="E2740" s="3">
        <v>54</v>
      </c>
      <c r="F2740" s="3">
        <v>39</v>
      </c>
      <c r="G2740" s="3">
        <v>5037.47</v>
      </c>
      <c r="H2740" s="3">
        <v>272023.38</v>
      </c>
      <c r="I2740" s="4">
        <v>45830</v>
      </c>
      <c r="J2740" s="4">
        <v>45894</v>
      </c>
      <c r="L2740" s="5" t="s">
        <v>30</v>
      </c>
    </row>
    <row r="2741" spans="1:12" ht="14.25" customHeight="1" x14ac:dyDescent="0.3">
      <c r="A2741" s="3" t="s">
        <v>4670</v>
      </c>
      <c r="B2741" s="3" t="s">
        <v>4671</v>
      </c>
      <c r="C2741" s="3" t="s">
        <v>20</v>
      </c>
      <c r="D2741" s="3" t="s">
        <v>53</v>
      </c>
      <c r="E2741" s="3">
        <v>51</v>
      </c>
      <c r="F2741" s="3">
        <v>29</v>
      </c>
      <c r="G2741" s="3">
        <v>15543.31</v>
      </c>
      <c r="H2741" s="3">
        <v>792708.80999999994</v>
      </c>
      <c r="I2741" s="4">
        <v>45680</v>
      </c>
      <c r="J2741" s="4">
        <v>45923</v>
      </c>
      <c r="K2741" s="3" t="s">
        <v>54</v>
      </c>
      <c r="L2741" s="5" t="s">
        <v>17</v>
      </c>
    </row>
    <row r="2742" spans="1:12" ht="14.25" customHeight="1" x14ac:dyDescent="0.3">
      <c r="A2742" s="3" t="s">
        <v>3661</v>
      </c>
      <c r="B2742" s="3" t="s">
        <v>2000</v>
      </c>
      <c r="C2742" s="3" t="s">
        <v>40</v>
      </c>
      <c r="D2742" s="3" t="s">
        <v>24</v>
      </c>
      <c r="E2742" s="3">
        <v>182</v>
      </c>
      <c r="F2742" s="3">
        <v>67</v>
      </c>
      <c r="G2742" s="3">
        <v>9651.42</v>
      </c>
      <c r="H2742" s="3">
        <v>1756558.44</v>
      </c>
      <c r="I2742" s="4">
        <v>45746</v>
      </c>
      <c r="J2742" s="4">
        <v>45859</v>
      </c>
      <c r="L2742" s="5" t="s">
        <v>58</v>
      </c>
    </row>
    <row r="2743" spans="1:12" ht="14.25" customHeight="1" x14ac:dyDescent="0.3">
      <c r="A2743" s="3" t="s">
        <v>4672</v>
      </c>
      <c r="B2743" s="3" t="s">
        <v>2897</v>
      </c>
      <c r="C2743" s="3" t="s">
        <v>20</v>
      </c>
      <c r="E2743" s="3">
        <v>59</v>
      </c>
      <c r="F2743" s="3">
        <v>93</v>
      </c>
      <c r="G2743" s="3">
        <v>4007.53</v>
      </c>
      <c r="H2743" s="3">
        <v>236444.27</v>
      </c>
      <c r="I2743" s="4">
        <v>45834</v>
      </c>
      <c r="J2743" s="4">
        <v>45904</v>
      </c>
      <c r="K2743" s="3" t="s">
        <v>54</v>
      </c>
      <c r="L2743" s="5" t="s">
        <v>17</v>
      </c>
    </row>
    <row r="2744" spans="1:12" ht="14.25" customHeight="1" x14ac:dyDescent="0.3">
      <c r="A2744" s="3" t="s">
        <v>4673</v>
      </c>
      <c r="B2744" s="3" t="s">
        <v>4674</v>
      </c>
      <c r="C2744" s="3" t="s">
        <v>28</v>
      </c>
      <c r="D2744" s="3" t="s">
        <v>45</v>
      </c>
      <c r="E2744" s="3">
        <v>113</v>
      </c>
      <c r="F2744" s="3">
        <v>40</v>
      </c>
      <c r="G2744" s="3">
        <v>14691.71</v>
      </c>
      <c r="H2744" s="3">
        <v>1660163.23</v>
      </c>
      <c r="I2744" s="4">
        <v>45801</v>
      </c>
      <c r="J2744" s="4">
        <v>45886</v>
      </c>
      <c r="K2744" s="3" t="s">
        <v>16</v>
      </c>
      <c r="L2744" s="5" t="s">
        <v>33</v>
      </c>
    </row>
    <row r="2745" spans="1:12" ht="14.25" customHeight="1" x14ac:dyDescent="0.3">
      <c r="A2745" s="3" t="s">
        <v>4675</v>
      </c>
      <c r="B2745" s="3" t="s">
        <v>4676</v>
      </c>
      <c r="C2745" s="3" t="s">
        <v>28</v>
      </c>
      <c r="D2745" s="3" t="s">
        <v>24</v>
      </c>
      <c r="E2745" s="3">
        <v>94</v>
      </c>
      <c r="F2745" s="3">
        <v>81</v>
      </c>
      <c r="G2745" s="3">
        <v>8172.93</v>
      </c>
      <c r="H2745" s="3">
        <v>768255.42</v>
      </c>
      <c r="I2745" s="4">
        <v>45743</v>
      </c>
      <c r="J2745" s="4">
        <v>45873</v>
      </c>
      <c r="K2745" s="3" t="s">
        <v>57</v>
      </c>
      <c r="L2745" s="5" t="s">
        <v>17</v>
      </c>
    </row>
    <row r="2746" spans="1:12" ht="14.25" customHeight="1" x14ac:dyDescent="0.3">
      <c r="A2746" s="3" t="s">
        <v>4677</v>
      </c>
      <c r="B2746" s="3" t="s">
        <v>4678</v>
      </c>
      <c r="C2746" s="3" t="s">
        <v>28</v>
      </c>
      <c r="D2746" s="3" t="s">
        <v>15</v>
      </c>
      <c r="E2746" s="3">
        <v>1</v>
      </c>
      <c r="F2746" s="3">
        <v>85</v>
      </c>
      <c r="G2746" s="3">
        <v>15700.89</v>
      </c>
      <c r="H2746" s="3">
        <v>15700.89</v>
      </c>
      <c r="I2746" s="4">
        <v>45743</v>
      </c>
      <c r="J2746" s="4">
        <v>45921</v>
      </c>
      <c r="K2746" s="3" t="s">
        <v>29</v>
      </c>
      <c r="L2746" s="5" t="s">
        <v>17</v>
      </c>
    </row>
    <row r="2747" spans="1:12" ht="14.25" customHeight="1" x14ac:dyDescent="0.3">
      <c r="A2747" s="3" t="s">
        <v>1858</v>
      </c>
      <c r="B2747" s="3" t="s">
        <v>327</v>
      </c>
      <c r="C2747" s="3" t="s">
        <v>28</v>
      </c>
      <c r="D2747" s="3" t="s">
        <v>24</v>
      </c>
      <c r="E2747" s="3">
        <v>161</v>
      </c>
      <c r="F2747" s="3">
        <v>61</v>
      </c>
      <c r="G2747" s="3">
        <v>16375.39</v>
      </c>
      <c r="H2747" s="3">
        <v>2636437.79</v>
      </c>
      <c r="I2747" s="4">
        <v>45794</v>
      </c>
      <c r="J2747" s="4">
        <v>45894</v>
      </c>
      <c r="K2747" s="3" t="s">
        <v>29</v>
      </c>
      <c r="L2747" s="5" t="s">
        <v>30</v>
      </c>
    </row>
    <row r="2748" spans="1:12" ht="14.25" customHeight="1" x14ac:dyDescent="0.3">
      <c r="A2748" s="3" t="s">
        <v>4679</v>
      </c>
      <c r="B2748" s="3" t="s">
        <v>4680</v>
      </c>
      <c r="C2748" s="3" t="s">
        <v>44</v>
      </c>
      <c r="D2748" s="3" t="s">
        <v>41</v>
      </c>
      <c r="E2748" s="3">
        <v>172</v>
      </c>
      <c r="F2748" s="3">
        <v>94</v>
      </c>
      <c r="G2748" s="3">
        <v>13139.42</v>
      </c>
      <c r="H2748" s="3">
        <v>2259980.2400000002</v>
      </c>
      <c r="I2748" s="4">
        <v>45845</v>
      </c>
      <c r="J2748" s="4">
        <v>45934</v>
      </c>
      <c r="K2748" s="3" t="s">
        <v>57</v>
      </c>
      <c r="L2748" s="5" t="s">
        <v>58</v>
      </c>
    </row>
    <row r="2749" spans="1:12" ht="14.25" customHeight="1" x14ac:dyDescent="0.3">
      <c r="A2749" s="3" t="s">
        <v>4681</v>
      </c>
      <c r="B2749" s="3" t="s">
        <v>1970</v>
      </c>
      <c r="C2749" s="3" t="s">
        <v>40</v>
      </c>
      <c r="D2749" s="3" t="s">
        <v>41</v>
      </c>
      <c r="E2749" s="3">
        <v>4</v>
      </c>
      <c r="G2749" s="3">
        <v>4839.3900000000003</v>
      </c>
      <c r="H2749" s="3">
        <v>19357.560000000001</v>
      </c>
      <c r="I2749" s="4">
        <v>45777</v>
      </c>
      <c r="J2749" s="4">
        <v>45922</v>
      </c>
      <c r="K2749" s="3" t="s">
        <v>54</v>
      </c>
      <c r="L2749" s="5" t="s">
        <v>21</v>
      </c>
    </row>
    <row r="2750" spans="1:12" ht="14.25" customHeight="1" x14ac:dyDescent="0.3">
      <c r="A2750" s="3" t="s">
        <v>1811</v>
      </c>
      <c r="B2750" s="3" t="s">
        <v>4682</v>
      </c>
      <c r="C2750" s="3" t="s">
        <v>14</v>
      </c>
      <c r="E2750" s="3">
        <v>39</v>
      </c>
      <c r="F2750" s="3">
        <v>36</v>
      </c>
      <c r="G2750" s="3">
        <v>19202.240000000002</v>
      </c>
      <c r="H2750" s="3">
        <v>748887.3600000001</v>
      </c>
      <c r="I2750" s="4">
        <v>45773</v>
      </c>
      <c r="J2750" s="4">
        <v>45929</v>
      </c>
      <c r="K2750" s="3" t="s">
        <v>57</v>
      </c>
      <c r="L2750" s="5" t="s">
        <v>30</v>
      </c>
    </row>
    <row r="2751" spans="1:12" ht="14.25" customHeight="1" x14ac:dyDescent="0.3">
      <c r="A2751" s="3" t="s">
        <v>4428</v>
      </c>
      <c r="B2751" s="3" t="s">
        <v>4683</v>
      </c>
      <c r="C2751" s="3" t="s">
        <v>28</v>
      </c>
      <c r="D2751" s="3" t="s">
        <v>53</v>
      </c>
      <c r="E2751" s="3">
        <v>41</v>
      </c>
      <c r="F2751" s="3">
        <v>91</v>
      </c>
      <c r="G2751" s="3">
        <v>5455.72</v>
      </c>
      <c r="H2751" s="3">
        <v>223684.52</v>
      </c>
      <c r="I2751" s="4">
        <v>45786</v>
      </c>
      <c r="J2751" s="4">
        <v>45924</v>
      </c>
      <c r="L2751" s="5" t="s">
        <v>33</v>
      </c>
    </row>
    <row r="2752" spans="1:12" ht="14.25" customHeight="1" x14ac:dyDescent="0.3">
      <c r="A2752" s="3" t="s">
        <v>1434</v>
      </c>
      <c r="B2752" s="3" t="s">
        <v>4684</v>
      </c>
      <c r="C2752" s="3" t="s">
        <v>40</v>
      </c>
      <c r="D2752" s="3" t="s">
        <v>45</v>
      </c>
      <c r="E2752" s="3">
        <v>134</v>
      </c>
      <c r="F2752" s="3">
        <v>24</v>
      </c>
      <c r="G2752" s="3">
        <v>654.35</v>
      </c>
      <c r="H2752" s="3">
        <v>87682.900000000009</v>
      </c>
      <c r="I2752" s="4">
        <v>45799</v>
      </c>
      <c r="J2752" s="4">
        <v>45892</v>
      </c>
      <c r="K2752" s="3" t="s">
        <v>57</v>
      </c>
      <c r="L2752" s="5" t="s">
        <v>33</v>
      </c>
    </row>
    <row r="2753" spans="1:12" ht="14.25" customHeight="1" x14ac:dyDescent="0.3">
      <c r="A2753" s="3" t="s">
        <v>4685</v>
      </c>
      <c r="B2753" s="3" t="s">
        <v>4686</v>
      </c>
      <c r="C2753" s="3" t="s">
        <v>20</v>
      </c>
      <c r="D2753" s="3" t="s">
        <v>41</v>
      </c>
      <c r="E2753" s="3">
        <v>16</v>
      </c>
      <c r="F2753" s="3">
        <v>39</v>
      </c>
      <c r="G2753" s="3">
        <v>4037.47</v>
      </c>
      <c r="H2753" s="3">
        <v>64599.519999999997</v>
      </c>
      <c r="I2753" s="4">
        <v>45833</v>
      </c>
      <c r="J2753" s="4">
        <v>45893</v>
      </c>
      <c r="K2753" s="3" t="s">
        <v>29</v>
      </c>
      <c r="L2753" s="5" t="s">
        <v>30</v>
      </c>
    </row>
    <row r="2754" spans="1:12" ht="14.25" customHeight="1" x14ac:dyDescent="0.3">
      <c r="A2754" s="3" t="s">
        <v>2081</v>
      </c>
      <c r="B2754" s="3" t="s">
        <v>4687</v>
      </c>
      <c r="C2754" s="3" t="s">
        <v>28</v>
      </c>
      <c r="D2754" s="3" t="s">
        <v>24</v>
      </c>
      <c r="E2754" s="3">
        <v>50</v>
      </c>
      <c r="F2754" s="3">
        <v>67</v>
      </c>
      <c r="G2754" s="3">
        <v>11284.38</v>
      </c>
      <c r="H2754" s="3">
        <v>564219</v>
      </c>
      <c r="I2754" s="4">
        <v>45792</v>
      </c>
      <c r="J2754" s="4">
        <v>45884</v>
      </c>
      <c r="K2754" s="3" t="s">
        <v>25</v>
      </c>
      <c r="L2754" s="5" t="s">
        <v>17</v>
      </c>
    </row>
    <row r="2755" spans="1:12" ht="14.25" customHeight="1" x14ac:dyDescent="0.3">
      <c r="A2755" s="3" t="s">
        <v>4688</v>
      </c>
      <c r="B2755" s="3" t="s">
        <v>4689</v>
      </c>
      <c r="C2755" s="3" t="s">
        <v>14</v>
      </c>
      <c r="D2755" s="3" t="s">
        <v>45</v>
      </c>
      <c r="E2755" s="3">
        <v>192</v>
      </c>
      <c r="G2755" s="3">
        <v>8187.3</v>
      </c>
      <c r="H2755" s="3">
        <v>1571961.6</v>
      </c>
      <c r="I2755" s="4">
        <v>45851</v>
      </c>
      <c r="J2755" s="4">
        <v>45936</v>
      </c>
      <c r="K2755" s="3" t="s">
        <v>25</v>
      </c>
      <c r="L2755" s="5" t="s">
        <v>58</v>
      </c>
    </row>
    <row r="2756" spans="1:12" ht="14.25" customHeight="1" x14ac:dyDescent="0.3">
      <c r="A2756" s="3" t="s">
        <v>1402</v>
      </c>
      <c r="B2756" s="3" t="s">
        <v>4690</v>
      </c>
      <c r="C2756" s="3" t="s">
        <v>44</v>
      </c>
      <c r="D2756" s="3" t="s">
        <v>15</v>
      </c>
      <c r="E2756" s="3">
        <v>153</v>
      </c>
      <c r="F2756" s="3">
        <v>75</v>
      </c>
      <c r="G2756" s="3">
        <v>14056.84</v>
      </c>
      <c r="H2756" s="3">
        <v>2150696.52</v>
      </c>
      <c r="I2756" s="4">
        <v>45671</v>
      </c>
      <c r="J2756" s="4">
        <v>45907</v>
      </c>
      <c r="K2756" s="3" t="s">
        <v>46</v>
      </c>
      <c r="L2756" s="5" t="s">
        <v>33</v>
      </c>
    </row>
    <row r="2757" spans="1:12" ht="14.25" customHeight="1" x14ac:dyDescent="0.3">
      <c r="A2757" s="3" t="s">
        <v>4691</v>
      </c>
      <c r="B2757" s="3" t="s">
        <v>144</v>
      </c>
      <c r="C2757" s="3" t="s">
        <v>14</v>
      </c>
      <c r="D2757" s="3" t="s">
        <v>24</v>
      </c>
      <c r="E2757" s="3">
        <v>12</v>
      </c>
      <c r="F2757" s="3">
        <v>88</v>
      </c>
      <c r="G2757" s="3">
        <v>6251.06</v>
      </c>
      <c r="H2757" s="3">
        <v>75012.72</v>
      </c>
      <c r="I2757" s="4">
        <v>45808</v>
      </c>
      <c r="J2757" s="4">
        <v>45912</v>
      </c>
      <c r="K2757" s="3" t="s">
        <v>46</v>
      </c>
      <c r="L2757" s="5" t="s">
        <v>30</v>
      </c>
    </row>
    <row r="2758" spans="1:12" ht="14.25" customHeight="1" x14ac:dyDescent="0.3">
      <c r="A2758" s="3" t="s">
        <v>3951</v>
      </c>
      <c r="B2758" s="3" t="s">
        <v>4692</v>
      </c>
      <c r="C2758" s="3" t="s">
        <v>40</v>
      </c>
      <c r="D2758" s="3" t="s">
        <v>53</v>
      </c>
      <c r="E2758" s="3">
        <v>46</v>
      </c>
      <c r="F2758" s="3">
        <v>23</v>
      </c>
      <c r="G2758" s="3">
        <v>362.08</v>
      </c>
      <c r="H2758" s="3">
        <v>16655.68</v>
      </c>
      <c r="I2758" s="4">
        <v>45744</v>
      </c>
      <c r="J2758" s="4">
        <v>45905</v>
      </c>
      <c r="K2758" s="3" t="s">
        <v>57</v>
      </c>
      <c r="L2758" s="5" t="s">
        <v>30</v>
      </c>
    </row>
    <row r="2759" spans="1:12" ht="14.25" customHeight="1" x14ac:dyDescent="0.3">
      <c r="A2759" s="3" t="s">
        <v>4693</v>
      </c>
      <c r="B2759" s="3" t="s">
        <v>4694</v>
      </c>
      <c r="C2759" s="3" t="s">
        <v>44</v>
      </c>
      <c r="D2759" s="3" t="s">
        <v>24</v>
      </c>
      <c r="E2759" s="3">
        <v>9</v>
      </c>
      <c r="F2759" s="3">
        <v>47</v>
      </c>
      <c r="G2759" s="3">
        <v>9645.56</v>
      </c>
      <c r="H2759" s="3">
        <v>86810.04</v>
      </c>
      <c r="I2759" s="4">
        <v>45777</v>
      </c>
      <c r="J2759" s="4">
        <v>45873</v>
      </c>
      <c r="K2759" s="3" t="s">
        <v>57</v>
      </c>
      <c r="L2759" s="5" t="s">
        <v>17</v>
      </c>
    </row>
    <row r="2760" spans="1:12" ht="14.25" customHeight="1" x14ac:dyDescent="0.3">
      <c r="A2760" s="3" t="s">
        <v>4695</v>
      </c>
      <c r="B2760" s="3" t="s">
        <v>2173</v>
      </c>
      <c r="C2760" s="3" t="s">
        <v>40</v>
      </c>
      <c r="D2760" s="3" t="s">
        <v>24</v>
      </c>
      <c r="E2760" s="3">
        <v>61</v>
      </c>
      <c r="F2760" s="3">
        <v>71</v>
      </c>
      <c r="G2760" s="3">
        <v>3103.2</v>
      </c>
      <c r="H2760" s="3">
        <v>189295.2</v>
      </c>
      <c r="I2760" s="4">
        <v>45816</v>
      </c>
      <c r="J2760" s="4">
        <v>45870</v>
      </c>
      <c r="K2760" s="3" t="s">
        <v>29</v>
      </c>
      <c r="L2760" s="5" t="s">
        <v>21</v>
      </c>
    </row>
    <row r="2761" spans="1:12" ht="14.25" customHeight="1" x14ac:dyDescent="0.3">
      <c r="A2761" s="3" t="s">
        <v>4696</v>
      </c>
      <c r="B2761" s="3" t="s">
        <v>4697</v>
      </c>
      <c r="C2761" s="3" t="s">
        <v>14</v>
      </c>
      <c r="D2761" s="3" t="s">
        <v>15</v>
      </c>
      <c r="E2761" s="3">
        <v>73</v>
      </c>
      <c r="F2761" s="3">
        <v>34</v>
      </c>
      <c r="G2761" s="3">
        <v>8886.6</v>
      </c>
      <c r="H2761" s="3">
        <v>648721.80000000005</v>
      </c>
      <c r="I2761" s="4">
        <v>45719</v>
      </c>
      <c r="J2761" s="4">
        <v>45931</v>
      </c>
      <c r="K2761" s="3" t="s">
        <v>54</v>
      </c>
      <c r="L2761" s="5" t="s">
        <v>17</v>
      </c>
    </row>
    <row r="2762" spans="1:12" ht="14.25" customHeight="1" x14ac:dyDescent="0.3">
      <c r="A2762" s="3" t="s">
        <v>4698</v>
      </c>
      <c r="B2762" s="3" t="s">
        <v>4699</v>
      </c>
      <c r="C2762" s="3" t="s">
        <v>28</v>
      </c>
      <c r="D2762" s="3" t="s">
        <v>53</v>
      </c>
      <c r="E2762" s="3">
        <v>111</v>
      </c>
      <c r="F2762" s="3">
        <v>97</v>
      </c>
      <c r="G2762" s="3">
        <v>18660.28</v>
      </c>
      <c r="H2762" s="3">
        <v>2071291.08</v>
      </c>
      <c r="I2762" s="4">
        <v>45734</v>
      </c>
      <c r="J2762" s="4">
        <v>45876</v>
      </c>
      <c r="K2762" s="3" t="s">
        <v>57</v>
      </c>
      <c r="L2762" s="5" t="s">
        <v>30</v>
      </c>
    </row>
    <row r="2763" spans="1:12" ht="14.25" customHeight="1" x14ac:dyDescent="0.3">
      <c r="A2763" s="3" t="s">
        <v>4700</v>
      </c>
      <c r="B2763" s="3" t="s">
        <v>4701</v>
      </c>
      <c r="C2763" s="3" t="s">
        <v>28</v>
      </c>
      <c r="D2763" s="3" t="s">
        <v>53</v>
      </c>
      <c r="E2763" s="3">
        <v>109</v>
      </c>
      <c r="F2763" s="3">
        <v>86</v>
      </c>
      <c r="G2763" s="3">
        <v>13754.7</v>
      </c>
      <c r="H2763" s="3">
        <v>1499262.3</v>
      </c>
      <c r="I2763" s="4">
        <v>45721</v>
      </c>
      <c r="J2763" s="4">
        <v>45896</v>
      </c>
      <c r="K2763" s="3" t="s">
        <v>54</v>
      </c>
      <c r="L2763" s="5" t="s">
        <v>21</v>
      </c>
    </row>
    <row r="2764" spans="1:12" ht="14.25" customHeight="1" x14ac:dyDescent="0.3">
      <c r="A2764" s="3" t="s">
        <v>3809</v>
      </c>
      <c r="B2764" s="3" t="s">
        <v>4702</v>
      </c>
      <c r="C2764" s="3" t="s">
        <v>14</v>
      </c>
      <c r="D2764" s="3" t="s">
        <v>24</v>
      </c>
      <c r="E2764" s="3">
        <v>181</v>
      </c>
      <c r="F2764" s="3">
        <v>88</v>
      </c>
      <c r="G2764" s="3">
        <v>11119.59</v>
      </c>
      <c r="H2764" s="3">
        <v>2012645.79</v>
      </c>
      <c r="I2764" s="4">
        <v>45791</v>
      </c>
      <c r="J2764" s="4">
        <v>45856</v>
      </c>
      <c r="K2764" s="3" t="s">
        <v>54</v>
      </c>
      <c r="L2764" s="5" t="s">
        <v>21</v>
      </c>
    </row>
    <row r="2765" spans="1:12" ht="14.25" customHeight="1" x14ac:dyDescent="0.3">
      <c r="A2765" s="3" t="s">
        <v>1366</v>
      </c>
      <c r="B2765" s="3" t="s">
        <v>4703</v>
      </c>
      <c r="C2765" s="3" t="s">
        <v>14</v>
      </c>
      <c r="D2765" s="3" t="s">
        <v>15</v>
      </c>
      <c r="E2765" s="3">
        <v>140</v>
      </c>
      <c r="F2765" s="3">
        <v>70</v>
      </c>
      <c r="G2765" s="3">
        <v>518.01</v>
      </c>
      <c r="H2765" s="3">
        <v>72521.399999999994</v>
      </c>
      <c r="I2765" s="4">
        <v>45842</v>
      </c>
      <c r="J2765" s="4">
        <v>45940</v>
      </c>
      <c r="K2765" s="3" t="s">
        <v>46</v>
      </c>
      <c r="L2765" s="5" t="s">
        <v>21</v>
      </c>
    </row>
    <row r="2766" spans="1:12" ht="14.25" customHeight="1" x14ac:dyDescent="0.3">
      <c r="A2766" s="3" t="s">
        <v>4704</v>
      </c>
      <c r="B2766" s="3" t="s">
        <v>1062</v>
      </c>
      <c r="C2766" s="3" t="s">
        <v>28</v>
      </c>
      <c r="D2766" s="3" t="s">
        <v>45</v>
      </c>
      <c r="E2766" s="3">
        <v>69</v>
      </c>
      <c r="F2766" s="3">
        <v>59</v>
      </c>
      <c r="G2766" s="3">
        <v>15808.22</v>
      </c>
      <c r="H2766" s="3">
        <v>1090767.18</v>
      </c>
      <c r="I2766" s="4">
        <v>45823</v>
      </c>
      <c r="J2766" s="4">
        <v>45857</v>
      </c>
      <c r="K2766" s="3" t="s">
        <v>46</v>
      </c>
      <c r="L2766" s="5" t="s">
        <v>30</v>
      </c>
    </row>
    <row r="2767" spans="1:12" ht="14.25" customHeight="1" x14ac:dyDescent="0.3">
      <c r="A2767" s="3" t="s">
        <v>782</v>
      </c>
      <c r="B2767" s="3" t="s">
        <v>4705</v>
      </c>
      <c r="C2767" s="3" t="s">
        <v>44</v>
      </c>
      <c r="D2767" s="3" t="s">
        <v>15</v>
      </c>
      <c r="E2767" s="3">
        <v>189</v>
      </c>
      <c r="F2767" s="3">
        <v>87</v>
      </c>
      <c r="G2767" s="3">
        <v>10665.75</v>
      </c>
      <c r="H2767" s="3">
        <v>2015826.75</v>
      </c>
      <c r="I2767" s="4">
        <v>45795</v>
      </c>
      <c r="J2767" s="4">
        <v>45855</v>
      </c>
      <c r="K2767" s="3" t="s">
        <v>54</v>
      </c>
      <c r="L2767" s="5" t="s">
        <v>30</v>
      </c>
    </row>
    <row r="2768" spans="1:12" ht="14.25" customHeight="1" x14ac:dyDescent="0.3">
      <c r="A2768" s="3" t="s">
        <v>4706</v>
      </c>
      <c r="B2768" s="3" t="s">
        <v>4707</v>
      </c>
      <c r="C2768" s="3" t="s">
        <v>14</v>
      </c>
      <c r="D2768" s="3" t="s">
        <v>24</v>
      </c>
      <c r="E2768" s="3">
        <v>163</v>
      </c>
      <c r="F2768" s="3">
        <v>73</v>
      </c>
      <c r="G2768" s="3">
        <v>9055.58</v>
      </c>
      <c r="H2768" s="3">
        <v>1476059.54</v>
      </c>
      <c r="I2768" s="4">
        <v>45788</v>
      </c>
      <c r="J2768" s="4">
        <v>45907</v>
      </c>
      <c r="K2768" s="3" t="s">
        <v>46</v>
      </c>
      <c r="L2768" s="5" t="s">
        <v>17</v>
      </c>
    </row>
    <row r="2769" spans="1:12" ht="14.25" customHeight="1" x14ac:dyDescent="0.3">
      <c r="A2769" s="3" t="s">
        <v>4708</v>
      </c>
      <c r="B2769" s="3" t="s">
        <v>4709</v>
      </c>
      <c r="C2769" s="3" t="s">
        <v>40</v>
      </c>
      <c r="D2769" s="3" t="s">
        <v>24</v>
      </c>
      <c r="E2769" s="3">
        <v>11</v>
      </c>
      <c r="F2769" s="3">
        <v>30</v>
      </c>
      <c r="G2769" s="3">
        <v>17811.54</v>
      </c>
      <c r="H2769" s="3">
        <v>195926.94</v>
      </c>
      <c r="I2769" s="4">
        <v>45727</v>
      </c>
      <c r="J2769" s="4">
        <v>45882</v>
      </c>
      <c r="K2769" s="3" t="s">
        <v>46</v>
      </c>
      <c r="L2769" s="5" t="s">
        <v>21</v>
      </c>
    </row>
    <row r="2770" spans="1:12" ht="14.25" customHeight="1" x14ac:dyDescent="0.3">
      <c r="A2770" s="3" t="s">
        <v>4623</v>
      </c>
      <c r="B2770" s="3" t="s">
        <v>3624</v>
      </c>
      <c r="C2770" s="3" t="s">
        <v>40</v>
      </c>
      <c r="D2770" s="3" t="s">
        <v>15</v>
      </c>
      <c r="E2770" s="3">
        <v>40</v>
      </c>
      <c r="F2770" s="3">
        <v>44</v>
      </c>
      <c r="G2770" s="3">
        <v>9545.0499999999993</v>
      </c>
      <c r="H2770" s="3">
        <v>381802</v>
      </c>
      <c r="I2770" s="4">
        <v>45701</v>
      </c>
      <c r="J2770" s="4">
        <v>45907</v>
      </c>
      <c r="K2770" s="3" t="s">
        <v>25</v>
      </c>
      <c r="L2770" s="5" t="s">
        <v>58</v>
      </c>
    </row>
    <row r="2771" spans="1:12" ht="14.25" customHeight="1" x14ac:dyDescent="0.3">
      <c r="A2771" s="3" t="s">
        <v>1561</v>
      </c>
      <c r="B2771" s="3" t="s">
        <v>4710</v>
      </c>
      <c r="C2771" s="3" t="s">
        <v>20</v>
      </c>
      <c r="D2771" s="3" t="s">
        <v>41</v>
      </c>
      <c r="E2771" s="3">
        <v>83</v>
      </c>
      <c r="F2771" s="3">
        <v>47</v>
      </c>
      <c r="G2771" s="3">
        <v>4509.38</v>
      </c>
      <c r="H2771" s="3">
        <v>374278.54</v>
      </c>
      <c r="I2771" s="4">
        <v>45749</v>
      </c>
      <c r="J2771" s="4">
        <v>45898</v>
      </c>
      <c r="K2771" s="3" t="s">
        <v>25</v>
      </c>
      <c r="L2771" s="5" t="s">
        <v>33</v>
      </c>
    </row>
    <row r="2772" spans="1:12" ht="14.25" customHeight="1" x14ac:dyDescent="0.3">
      <c r="A2772" s="3" t="s">
        <v>4711</v>
      </c>
      <c r="B2772" s="3" t="s">
        <v>4712</v>
      </c>
      <c r="C2772" s="3" t="s">
        <v>28</v>
      </c>
      <c r="D2772" s="3" t="s">
        <v>24</v>
      </c>
      <c r="E2772" s="3">
        <v>169</v>
      </c>
      <c r="F2772" s="3">
        <v>59</v>
      </c>
      <c r="G2772" s="3">
        <v>426.67</v>
      </c>
      <c r="H2772" s="3">
        <v>72107.23</v>
      </c>
      <c r="I2772" s="4">
        <v>45822</v>
      </c>
      <c r="J2772" s="4">
        <v>45906</v>
      </c>
      <c r="K2772" s="3" t="s">
        <v>46</v>
      </c>
      <c r="L2772" s="5" t="s">
        <v>33</v>
      </c>
    </row>
    <row r="2773" spans="1:12" ht="14.25" customHeight="1" x14ac:dyDescent="0.3">
      <c r="A2773" s="3" t="s">
        <v>4713</v>
      </c>
      <c r="B2773" s="3" t="s">
        <v>4714</v>
      </c>
      <c r="C2773" s="3" t="s">
        <v>28</v>
      </c>
      <c r="D2773" s="3" t="s">
        <v>24</v>
      </c>
      <c r="E2773" s="3">
        <v>95</v>
      </c>
      <c r="F2773" s="3">
        <v>46</v>
      </c>
      <c r="G2773" s="3">
        <v>13814.79</v>
      </c>
      <c r="H2773" s="3">
        <v>1312405.05</v>
      </c>
      <c r="I2773" s="4">
        <v>45773</v>
      </c>
      <c r="J2773" s="4">
        <v>45870</v>
      </c>
      <c r="K2773" s="3" t="s">
        <v>54</v>
      </c>
      <c r="L2773" s="5" t="s">
        <v>21</v>
      </c>
    </row>
    <row r="2774" spans="1:12" ht="14.25" customHeight="1" x14ac:dyDescent="0.3">
      <c r="A2774" s="3" t="s">
        <v>4715</v>
      </c>
      <c r="B2774" s="3" t="s">
        <v>4716</v>
      </c>
      <c r="C2774" s="3" t="s">
        <v>14</v>
      </c>
      <c r="D2774" s="3" t="s">
        <v>41</v>
      </c>
      <c r="E2774" s="3">
        <v>12</v>
      </c>
      <c r="F2774" s="3">
        <v>54</v>
      </c>
      <c r="G2774" s="3">
        <v>10294.280000000001</v>
      </c>
      <c r="H2774" s="3">
        <v>123531.36</v>
      </c>
      <c r="I2774" s="4">
        <v>45850</v>
      </c>
      <c r="J2774" s="4">
        <v>45875</v>
      </c>
      <c r="K2774" s="3" t="s">
        <v>46</v>
      </c>
      <c r="L2774" s="5" t="s">
        <v>33</v>
      </c>
    </row>
    <row r="2775" spans="1:12" ht="14.25" customHeight="1" x14ac:dyDescent="0.3">
      <c r="A2775" s="3" t="s">
        <v>4717</v>
      </c>
      <c r="B2775" s="3" t="s">
        <v>4718</v>
      </c>
      <c r="C2775" s="3" t="s">
        <v>20</v>
      </c>
      <c r="D2775" s="3" t="s">
        <v>41</v>
      </c>
      <c r="E2775" s="3">
        <v>187</v>
      </c>
      <c r="F2775" s="3">
        <v>56</v>
      </c>
      <c r="G2775" s="3">
        <v>4027.65</v>
      </c>
      <c r="H2775" s="3">
        <v>753170.55</v>
      </c>
      <c r="I2775" s="4">
        <v>45849</v>
      </c>
      <c r="J2775" s="4">
        <v>45859</v>
      </c>
      <c r="L2775" s="5" t="s">
        <v>33</v>
      </c>
    </row>
    <row r="2776" spans="1:12" ht="14.25" customHeight="1" x14ac:dyDescent="0.3">
      <c r="A2776" s="3" t="s">
        <v>4719</v>
      </c>
      <c r="B2776" s="3" t="s">
        <v>4720</v>
      </c>
      <c r="C2776" s="3" t="s">
        <v>44</v>
      </c>
      <c r="D2776" s="3" t="s">
        <v>53</v>
      </c>
      <c r="E2776" s="3">
        <v>59</v>
      </c>
      <c r="F2776" s="3">
        <v>42</v>
      </c>
      <c r="G2776" s="3">
        <v>5008.29</v>
      </c>
      <c r="H2776" s="3">
        <v>295489.11</v>
      </c>
      <c r="I2776" s="4">
        <v>45802</v>
      </c>
      <c r="J2776" s="4">
        <v>45889</v>
      </c>
      <c r="K2776" s="3" t="s">
        <v>57</v>
      </c>
      <c r="L2776" s="5" t="s">
        <v>21</v>
      </c>
    </row>
    <row r="2777" spans="1:12" ht="14.25" customHeight="1" x14ac:dyDescent="0.3">
      <c r="A2777" s="3" t="s">
        <v>4721</v>
      </c>
      <c r="B2777" s="3" t="s">
        <v>4722</v>
      </c>
      <c r="C2777" s="3" t="s">
        <v>20</v>
      </c>
      <c r="D2777" s="3" t="s">
        <v>41</v>
      </c>
      <c r="E2777" s="3">
        <v>156</v>
      </c>
      <c r="F2777" s="3">
        <v>66</v>
      </c>
      <c r="G2777" s="3">
        <v>16153.48</v>
      </c>
      <c r="H2777" s="3">
        <v>2519942.88</v>
      </c>
      <c r="I2777" s="4">
        <v>45819</v>
      </c>
      <c r="J2777" s="4">
        <v>45864</v>
      </c>
      <c r="K2777" s="3" t="s">
        <v>46</v>
      </c>
      <c r="L2777" s="5" t="s">
        <v>58</v>
      </c>
    </row>
    <row r="2778" spans="1:12" ht="14.25" customHeight="1" x14ac:dyDescent="0.3">
      <c r="A2778" s="3" t="s">
        <v>4723</v>
      </c>
      <c r="B2778" s="3" t="s">
        <v>4724</v>
      </c>
      <c r="C2778" s="3" t="s">
        <v>40</v>
      </c>
      <c r="D2778" s="3" t="s">
        <v>53</v>
      </c>
      <c r="E2778" s="3">
        <v>37</v>
      </c>
      <c r="F2778" s="3">
        <v>46</v>
      </c>
      <c r="G2778" s="3">
        <v>15508.43</v>
      </c>
      <c r="H2778" s="3">
        <v>573811.91</v>
      </c>
      <c r="I2778" s="4">
        <v>45826</v>
      </c>
      <c r="J2778" s="4">
        <v>45917</v>
      </c>
      <c r="K2778" s="3" t="s">
        <v>25</v>
      </c>
      <c r="L2778" s="5" t="s">
        <v>17</v>
      </c>
    </row>
    <row r="2779" spans="1:12" ht="14.25" customHeight="1" x14ac:dyDescent="0.3">
      <c r="A2779" s="3" t="s">
        <v>4725</v>
      </c>
      <c r="B2779" s="3" t="s">
        <v>1504</v>
      </c>
      <c r="C2779" s="3" t="s">
        <v>28</v>
      </c>
      <c r="D2779" s="3" t="s">
        <v>24</v>
      </c>
      <c r="E2779" s="3">
        <v>14</v>
      </c>
      <c r="F2779" s="3">
        <v>78</v>
      </c>
      <c r="G2779" s="3">
        <v>13763.43</v>
      </c>
      <c r="H2779" s="3">
        <v>192688.02</v>
      </c>
      <c r="I2779" s="4">
        <v>45845</v>
      </c>
      <c r="J2779" s="4">
        <v>45877</v>
      </c>
      <c r="K2779" s="3" t="s">
        <v>29</v>
      </c>
      <c r="L2779" s="5" t="s">
        <v>30</v>
      </c>
    </row>
    <row r="2780" spans="1:12" ht="14.25" customHeight="1" x14ac:dyDescent="0.3">
      <c r="A2780" s="3" t="s">
        <v>2992</v>
      </c>
      <c r="B2780" s="3" t="s">
        <v>4726</v>
      </c>
      <c r="C2780" s="3" t="s">
        <v>44</v>
      </c>
      <c r="D2780" s="3" t="s">
        <v>15</v>
      </c>
      <c r="E2780" s="3">
        <v>119</v>
      </c>
      <c r="F2780" s="3">
        <v>99</v>
      </c>
      <c r="G2780" s="3">
        <v>15318.38</v>
      </c>
      <c r="H2780" s="3">
        <v>1822887.22</v>
      </c>
      <c r="I2780" s="4">
        <v>45752</v>
      </c>
      <c r="J2780" s="4">
        <v>45867</v>
      </c>
      <c r="K2780" s="3" t="s">
        <v>54</v>
      </c>
      <c r="L2780" s="5" t="s">
        <v>21</v>
      </c>
    </row>
    <row r="2781" spans="1:12" ht="14.25" customHeight="1" x14ac:dyDescent="0.3">
      <c r="A2781" s="3" t="s">
        <v>534</v>
      </c>
      <c r="B2781" s="3" t="s">
        <v>4727</v>
      </c>
      <c r="C2781" s="3" t="s">
        <v>14</v>
      </c>
      <c r="D2781" s="3" t="s">
        <v>53</v>
      </c>
      <c r="E2781" s="3">
        <v>10</v>
      </c>
      <c r="F2781" s="3">
        <v>67</v>
      </c>
      <c r="G2781" s="3">
        <v>5638.68</v>
      </c>
      <c r="H2781" s="3">
        <v>56386.8</v>
      </c>
      <c r="I2781" s="4">
        <v>45693</v>
      </c>
      <c r="J2781" s="4">
        <v>45861</v>
      </c>
      <c r="K2781" s="3" t="s">
        <v>57</v>
      </c>
      <c r="L2781" s="5" t="s">
        <v>17</v>
      </c>
    </row>
    <row r="2782" spans="1:12" ht="14.25" customHeight="1" x14ac:dyDescent="0.3">
      <c r="A2782" s="3" t="s">
        <v>4728</v>
      </c>
      <c r="B2782" s="3" t="s">
        <v>4518</v>
      </c>
      <c r="C2782" s="3" t="s">
        <v>44</v>
      </c>
      <c r="D2782" s="3" t="s">
        <v>41</v>
      </c>
      <c r="F2782" s="3">
        <v>69</v>
      </c>
      <c r="G2782" s="3">
        <v>6229.82</v>
      </c>
      <c r="I2782" s="4">
        <v>45763</v>
      </c>
      <c r="J2782" s="4">
        <v>45911</v>
      </c>
      <c r="K2782" s="3" t="s">
        <v>29</v>
      </c>
      <c r="L2782" s="5" t="s">
        <v>33</v>
      </c>
    </row>
    <row r="2783" spans="1:12" ht="14.25" customHeight="1" x14ac:dyDescent="0.3">
      <c r="A2783" s="3" t="s">
        <v>4729</v>
      </c>
      <c r="B2783" s="3" t="s">
        <v>4730</v>
      </c>
      <c r="C2783" s="3" t="s">
        <v>44</v>
      </c>
      <c r="D2783" s="3" t="s">
        <v>45</v>
      </c>
      <c r="E2783" s="3">
        <v>126</v>
      </c>
      <c r="F2783" s="3">
        <v>35</v>
      </c>
      <c r="G2783" s="3">
        <v>7652.96</v>
      </c>
      <c r="H2783" s="3">
        <v>964272.96</v>
      </c>
      <c r="I2783" s="4">
        <v>45777</v>
      </c>
      <c r="J2783" s="4">
        <v>45879</v>
      </c>
      <c r="K2783" s="3" t="s">
        <v>25</v>
      </c>
      <c r="L2783" s="5" t="s">
        <v>30</v>
      </c>
    </row>
    <row r="2784" spans="1:12" ht="14.25" customHeight="1" x14ac:dyDescent="0.3">
      <c r="A2784" s="3" t="s">
        <v>4731</v>
      </c>
      <c r="B2784" s="3" t="s">
        <v>4732</v>
      </c>
      <c r="C2784" s="3" t="s">
        <v>14</v>
      </c>
      <c r="D2784" s="3" t="s">
        <v>15</v>
      </c>
      <c r="E2784" s="3">
        <v>104</v>
      </c>
      <c r="F2784" s="3">
        <v>23</v>
      </c>
      <c r="G2784" s="3">
        <v>5841.16</v>
      </c>
      <c r="H2784" s="3">
        <v>607480.64</v>
      </c>
      <c r="I2784" s="4">
        <v>45673</v>
      </c>
      <c r="J2784" s="4">
        <v>45906</v>
      </c>
      <c r="K2784" s="3" t="s">
        <v>54</v>
      </c>
      <c r="L2784" s="5" t="s">
        <v>33</v>
      </c>
    </row>
    <row r="2785" spans="1:12" ht="14.25" customHeight="1" x14ac:dyDescent="0.3">
      <c r="A2785" s="3" t="s">
        <v>4733</v>
      </c>
      <c r="B2785" s="3" t="s">
        <v>4734</v>
      </c>
      <c r="C2785" s="3" t="s">
        <v>20</v>
      </c>
      <c r="D2785" s="3" t="s">
        <v>45</v>
      </c>
      <c r="E2785" s="3">
        <v>16</v>
      </c>
      <c r="F2785" s="3">
        <v>55</v>
      </c>
      <c r="G2785" s="3">
        <v>1641.79</v>
      </c>
      <c r="H2785" s="3">
        <v>26268.639999999999</v>
      </c>
      <c r="I2785" s="4">
        <v>45703</v>
      </c>
      <c r="J2785" s="4">
        <v>45890</v>
      </c>
      <c r="K2785" s="3" t="s">
        <v>16</v>
      </c>
      <c r="L2785" s="5" t="s">
        <v>21</v>
      </c>
    </row>
    <row r="2786" spans="1:12" ht="14.25" customHeight="1" x14ac:dyDescent="0.3">
      <c r="A2786" s="3" t="s">
        <v>4735</v>
      </c>
      <c r="B2786" s="3" t="s">
        <v>4736</v>
      </c>
      <c r="C2786" s="3" t="s">
        <v>14</v>
      </c>
      <c r="E2786" s="3">
        <v>37</v>
      </c>
      <c r="F2786" s="3">
        <v>81</v>
      </c>
      <c r="G2786" s="3">
        <v>1808.13</v>
      </c>
      <c r="H2786" s="3">
        <v>66900.81</v>
      </c>
      <c r="I2786" s="4">
        <v>45685</v>
      </c>
      <c r="J2786" s="4">
        <v>45930</v>
      </c>
      <c r="K2786" s="3" t="s">
        <v>25</v>
      </c>
      <c r="L2786" s="5" t="s">
        <v>21</v>
      </c>
    </row>
    <row r="2787" spans="1:12" ht="14.25" customHeight="1" x14ac:dyDescent="0.3">
      <c r="A2787" s="3" t="s">
        <v>3832</v>
      </c>
      <c r="B2787" s="3" t="s">
        <v>4737</v>
      </c>
      <c r="C2787" s="3" t="s">
        <v>28</v>
      </c>
      <c r="D2787" s="3" t="s">
        <v>45</v>
      </c>
      <c r="E2787" s="3">
        <v>35</v>
      </c>
      <c r="F2787" s="3">
        <v>48</v>
      </c>
      <c r="G2787" s="3">
        <v>12238.38</v>
      </c>
      <c r="H2787" s="3">
        <v>428343.3</v>
      </c>
      <c r="I2787" s="4">
        <v>45790</v>
      </c>
      <c r="J2787" s="4">
        <v>45872</v>
      </c>
      <c r="K2787" s="3" t="s">
        <v>54</v>
      </c>
      <c r="L2787" s="5" t="s">
        <v>30</v>
      </c>
    </row>
    <row r="2788" spans="1:12" ht="14.25" customHeight="1" x14ac:dyDescent="0.3">
      <c r="A2788" s="3" t="s">
        <v>2898</v>
      </c>
      <c r="B2788" s="3" t="s">
        <v>4738</v>
      </c>
      <c r="C2788" s="3" t="s">
        <v>44</v>
      </c>
      <c r="D2788" s="3" t="s">
        <v>41</v>
      </c>
      <c r="E2788" s="3">
        <v>113</v>
      </c>
      <c r="F2788" s="3">
        <v>32</v>
      </c>
      <c r="G2788" s="3">
        <v>10999.39</v>
      </c>
      <c r="H2788" s="3">
        <v>1242931.07</v>
      </c>
      <c r="I2788" s="4">
        <v>45749</v>
      </c>
      <c r="J2788" s="4">
        <v>45861</v>
      </c>
      <c r="K2788" s="3" t="s">
        <v>57</v>
      </c>
      <c r="L2788" s="5" t="s">
        <v>21</v>
      </c>
    </row>
    <row r="2789" spans="1:12" ht="14.25" customHeight="1" x14ac:dyDescent="0.3">
      <c r="A2789" s="3" t="s">
        <v>4739</v>
      </c>
      <c r="B2789" s="3" t="s">
        <v>4740</v>
      </c>
      <c r="C2789" s="3" t="s">
        <v>28</v>
      </c>
      <c r="D2789" s="3" t="s">
        <v>24</v>
      </c>
      <c r="E2789" s="3">
        <v>160</v>
      </c>
      <c r="F2789" s="3">
        <v>40</v>
      </c>
      <c r="G2789" s="3">
        <v>8923.8700000000008</v>
      </c>
      <c r="H2789" s="3">
        <v>1427819.2</v>
      </c>
      <c r="I2789" s="4">
        <v>45737</v>
      </c>
      <c r="J2789" s="4">
        <v>45915</v>
      </c>
      <c r="K2789" s="3" t="s">
        <v>25</v>
      </c>
      <c r="L2789" s="5" t="s">
        <v>30</v>
      </c>
    </row>
    <row r="2790" spans="1:12" ht="14.25" customHeight="1" x14ac:dyDescent="0.3">
      <c r="A2790" s="3" t="s">
        <v>3096</v>
      </c>
      <c r="B2790" s="3" t="s">
        <v>4741</v>
      </c>
      <c r="C2790" s="3" t="s">
        <v>40</v>
      </c>
      <c r="D2790" s="3" t="s">
        <v>15</v>
      </c>
      <c r="E2790" s="3">
        <v>184</v>
      </c>
      <c r="F2790" s="3">
        <v>88</v>
      </c>
      <c r="G2790" s="3">
        <v>17520.55</v>
      </c>
      <c r="H2790" s="3">
        <v>3223781.2</v>
      </c>
      <c r="I2790" s="4">
        <v>45743</v>
      </c>
      <c r="J2790" s="4">
        <v>45909</v>
      </c>
      <c r="K2790" s="3" t="s">
        <v>57</v>
      </c>
      <c r="L2790" s="5" t="s">
        <v>58</v>
      </c>
    </row>
    <row r="2791" spans="1:12" ht="14.25" customHeight="1" x14ac:dyDescent="0.3">
      <c r="A2791" s="3" t="s">
        <v>4742</v>
      </c>
      <c r="B2791" s="3" t="s">
        <v>2678</v>
      </c>
      <c r="C2791" s="3" t="s">
        <v>20</v>
      </c>
      <c r="D2791" s="3" t="s">
        <v>24</v>
      </c>
      <c r="E2791" s="3">
        <v>47</v>
      </c>
      <c r="F2791" s="3">
        <v>95</v>
      </c>
      <c r="G2791" s="3">
        <v>2014.97</v>
      </c>
      <c r="H2791" s="3">
        <v>94703.59</v>
      </c>
      <c r="I2791" s="4">
        <v>45777</v>
      </c>
      <c r="J2791" s="4">
        <v>45890</v>
      </c>
      <c r="K2791" s="3" t="s">
        <v>57</v>
      </c>
      <c r="L2791" s="5" t="s">
        <v>30</v>
      </c>
    </row>
    <row r="2792" spans="1:12" ht="14.25" customHeight="1" x14ac:dyDescent="0.3">
      <c r="A2792" s="3" t="s">
        <v>601</v>
      </c>
      <c r="B2792" s="3" t="s">
        <v>4743</v>
      </c>
      <c r="C2792" s="3" t="s">
        <v>28</v>
      </c>
      <c r="D2792" s="3" t="s">
        <v>15</v>
      </c>
      <c r="F2792" s="3">
        <v>50</v>
      </c>
      <c r="G2792" s="3">
        <v>5210.0600000000004</v>
      </c>
      <c r="I2792" s="4">
        <v>45723</v>
      </c>
      <c r="J2792" s="4">
        <v>45912</v>
      </c>
      <c r="K2792" s="3" t="s">
        <v>16</v>
      </c>
      <c r="L2792" s="5" t="s">
        <v>21</v>
      </c>
    </row>
    <row r="2793" spans="1:12" ht="14.25" customHeight="1" x14ac:dyDescent="0.3">
      <c r="A2793" s="3" t="s">
        <v>4744</v>
      </c>
      <c r="B2793" s="3" t="s">
        <v>4745</v>
      </c>
      <c r="C2793" s="3" t="s">
        <v>14</v>
      </c>
      <c r="D2793" s="3" t="s">
        <v>15</v>
      </c>
      <c r="E2793" s="3">
        <v>100</v>
      </c>
      <c r="F2793" s="3">
        <v>81</v>
      </c>
      <c r="G2793" s="3">
        <v>2822.25</v>
      </c>
      <c r="H2793" s="3">
        <v>282225</v>
      </c>
      <c r="I2793" s="4">
        <v>45687</v>
      </c>
      <c r="J2793" s="4">
        <v>45863</v>
      </c>
      <c r="K2793" s="3" t="s">
        <v>16</v>
      </c>
      <c r="L2793" s="5" t="s">
        <v>17</v>
      </c>
    </row>
    <row r="2794" spans="1:12" ht="14.25" customHeight="1" x14ac:dyDescent="0.3">
      <c r="A2794" s="3" t="s">
        <v>4746</v>
      </c>
      <c r="B2794" s="3" t="s">
        <v>2367</v>
      </c>
      <c r="C2794" s="3" t="s">
        <v>40</v>
      </c>
      <c r="D2794" s="3" t="s">
        <v>53</v>
      </c>
      <c r="E2794" s="3">
        <v>139</v>
      </c>
      <c r="F2794" s="3">
        <v>41</v>
      </c>
      <c r="G2794" s="3">
        <v>3336.44</v>
      </c>
      <c r="H2794" s="3">
        <v>463765.16</v>
      </c>
      <c r="I2794" s="4">
        <v>45784</v>
      </c>
      <c r="J2794" s="4">
        <v>45910</v>
      </c>
      <c r="K2794" s="3" t="s">
        <v>46</v>
      </c>
      <c r="L2794" s="5" t="s">
        <v>33</v>
      </c>
    </row>
    <row r="2795" spans="1:12" ht="14.25" customHeight="1" x14ac:dyDescent="0.3">
      <c r="A2795" s="3" t="s">
        <v>2450</v>
      </c>
      <c r="B2795" s="3" t="s">
        <v>4747</v>
      </c>
      <c r="C2795" s="3" t="s">
        <v>44</v>
      </c>
      <c r="D2795" s="3" t="s">
        <v>41</v>
      </c>
      <c r="E2795" s="3">
        <v>127</v>
      </c>
      <c r="F2795" s="3">
        <v>56</v>
      </c>
      <c r="G2795" s="3">
        <v>7029.74</v>
      </c>
      <c r="H2795" s="3">
        <v>892776.98</v>
      </c>
      <c r="I2795" s="4">
        <v>45841</v>
      </c>
      <c r="J2795" s="4">
        <v>45919</v>
      </c>
      <c r="K2795" s="3" t="s">
        <v>29</v>
      </c>
      <c r="L2795" s="5" t="s">
        <v>33</v>
      </c>
    </row>
    <row r="2796" spans="1:12" ht="14.25" customHeight="1" x14ac:dyDescent="0.3">
      <c r="A2796" s="3" t="s">
        <v>4748</v>
      </c>
      <c r="B2796" s="3" t="s">
        <v>4749</v>
      </c>
      <c r="C2796" s="3" t="s">
        <v>14</v>
      </c>
      <c r="D2796" s="3" t="s">
        <v>45</v>
      </c>
      <c r="E2796" s="3">
        <v>152</v>
      </c>
      <c r="F2796" s="3">
        <v>61</v>
      </c>
      <c r="G2796" s="3">
        <v>11127.5</v>
      </c>
      <c r="H2796" s="3">
        <v>1691380</v>
      </c>
      <c r="I2796" s="4">
        <v>45824</v>
      </c>
      <c r="J2796" s="4">
        <v>45868</v>
      </c>
      <c r="L2796" s="5" t="s">
        <v>58</v>
      </c>
    </row>
    <row r="2797" spans="1:12" ht="14.25" customHeight="1" x14ac:dyDescent="0.3">
      <c r="A2797" s="3" t="s">
        <v>4750</v>
      </c>
      <c r="B2797" s="3" t="s">
        <v>4751</v>
      </c>
      <c r="C2797" s="3" t="s">
        <v>44</v>
      </c>
      <c r="E2797" s="3">
        <v>183</v>
      </c>
      <c r="F2797" s="3">
        <v>82</v>
      </c>
      <c r="G2797" s="3">
        <v>7429.28</v>
      </c>
      <c r="H2797" s="3">
        <v>1359558.24</v>
      </c>
      <c r="I2797" s="4">
        <v>45778</v>
      </c>
      <c r="J2797" s="4">
        <v>45889</v>
      </c>
      <c r="K2797" s="3" t="s">
        <v>57</v>
      </c>
      <c r="L2797" s="5" t="s">
        <v>17</v>
      </c>
    </row>
    <row r="2798" spans="1:12" ht="14.25" customHeight="1" x14ac:dyDescent="0.3">
      <c r="A2798" s="3" t="s">
        <v>4752</v>
      </c>
      <c r="B2798" s="3" t="s">
        <v>4753</v>
      </c>
      <c r="C2798" s="3" t="s">
        <v>44</v>
      </c>
      <c r="D2798" s="3" t="s">
        <v>24</v>
      </c>
      <c r="E2798" s="3">
        <v>172</v>
      </c>
      <c r="F2798" s="3">
        <v>46</v>
      </c>
      <c r="G2798" s="3">
        <v>5035.03</v>
      </c>
      <c r="H2798" s="3">
        <v>866025.15999999992</v>
      </c>
      <c r="I2798" s="4">
        <v>45783</v>
      </c>
      <c r="J2798" s="4">
        <v>45907</v>
      </c>
      <c r="K2798" s="3" t="s">
        <v>57</v>
      </c>
      <c r="L2798" s="5" t="s">
        <v>30</v>
      </c>
    </row>
    <row r="2799" spans="1:12" ht="14.25" customHeight="1" x14ac:dyDescent="0.3">
      <c r="A2799" s="3" t="s">
        <v>4754</v>
      </c>
      <c r="B2799" s="3" t="s">
        <v>4755</v>
      </c>
      <c r="C2799" s="3" t="s">
        <v>20</v>
      </c>
      <c r="D2799" s="3" t="s">
        <v>24</v>
      </c>
      <c r="E2799" s="3">
        <v>15</v>
      </c>
      <c r="F2799" s="3">
        <v>85</v>
      </c>
      <c r="G2799" s="3">
        <v>19784.25</v>
      </c>
      <c r="H2799" s="3">
        <v>296763.75</v>
      </c>
      <c r="I2799" s="4">
        <v>45789</v>
      </c>
      <c r="J2799" s="4">
        <v>45883</v>
      </c>
      <c r="L2799" s="5" t="s">
        <v>17</v>
      </c>
    </row>
    <row r="2800" spans="1:12" ht="14.25" customHeight="1" x14ac:dyDescent="0.3">
      <c r="A2800" s="3" t="s">
        <v>4756</v>
      </c>
      <c r="B2800" s="3" t="s">
        <v>4757</v>
      </c>
      <c r="C2800" s="3" t="s">
        <v>20</v>
      </c>
      <c r="E2800" s="3">
        <v>117</v>
      </c>
      <c r="F2800" s="3">
        <v>99</v>
      </c>
      <c r="G2800" s="3">
        <v>15113.61</v>
      </c>
      <c r="H2800" s="3">
        <v>1768292.37</v>
      </c>
      <c r="I2800" s="4">
        <v>45711</v>
      </c>
      <c r="J2800" s="4">
        <v>45884</v>
      </c>
      <c r="K2800" s="3" t="s">
        <v>46</v>
      </c>
      <c r="L2800" s="5" t="s">
        <v>21</v>
      </c>
    </row>
    <row r="2801" spans="1:12" ht="14.25" customHeight="1" x14ac:dyDescent="0.3">
      <c r="A2801" s="3" t="s">
        <v>1036</v>
      </c>
      <c r="B2801" s="3" t="s">
        <v>4758</v>
      </c>
      <c r="C2801" s="3" t="s">
        <v>20</v>
      </c>
      <c r="D2801" s="3" t="s">
        <v>45</v>
      </c>
      <c r="F2801" s="3">
        <v>33</v>
      </c>
      <c r="G2801" s="3">
        <v>18096.87</v>
      </c>
      <c r="I2801" s="4">
        <v>45745</v>
      </c>
      <c r="J2801" s="4">
        <v>45910</v>
      </c>
      <c r="K2801" s="3" t="s">
        <v>25</v>
      </c>
      <c r="L2801" s="5" t="s">
        <v>21</v>
      </c>
    </row>
    <row r="2802" spans="1:12" ht="14.25" customHeight="1" x14ac:dyDescent="0.3">
      <c r="A2802" s="3" t="s">
        <v>4759</v>
      </c>
      <c r="B2802" s="3" t="s">
        <v>4760</v>
      </c>
      <c r="C2802" s="3" t="s">
        <v>44</v>
      </c>
      <c r="D2802" s="3" t="s">
        <v>45</v>
      </c>
      <c r="E2802" s="3">
        <v>42</v>
      </c>
      <c r="F2802" s="3">
        <v>48</v>
      </c>
      <c r="G2802" s="3">
        <v>2798.37</v>
      </c>
      <c r="H2802" s="3">
        <v>117531.54</v>
      </c>
      <c r="I2802" s="4">
        <v>45784</v>
      </c>
      <c r="J2802" s="4">
        <v>45895</v>
      </c>
      <c r="L2802" s="5" t="s">
        <v>17</v>
      </c>
    </row>
    <row r="2803" spans="1:12" ht="14.25" customHeight="1" x14ac:dyDescent="0.3">
      <c r="A2803" s="3" t="s">
        <v>1977</v>
      </c>
      <c r="B2803" s="3" t="s">
        <v>4761</v>
      </c>
      <c r="C2803" s="3" t="s">
        <v>28</v>
      </c>
      <c r="D2803" s="3" t="s">
        <v>24</v>
      </c>
      <c r="E2803" s="3">
        <v>95</v>
      </c>
      <c r="F2803" s="3">
        <v>79</v>
      </c>
      <c r="G2803" s="3">
        <v>19521.48</v>
      </c>
      <c r="H2803" s="3">
        <v>1854540.6</v>
      </c>
      <c r="I2803" s="4">
        <v>45682</v>
      </c>
      <c r="J2803" s="4">
        <v>45922</v>
      </c>
      <c r="K2803" s="3" t="s">
        <v>57</v>
      </c>
      <c r="L2803" s="5" t="s">
        <v>17</v>
      </c>
    </row>
    <row r="2804" spans="1:12" ht="14.25" customHeight="1" x14ac:dyDescent="0.3">
      <c r="A2804" s="3" t="s">
        <v>4762</v>
      </c>
      <c r="B2804" s="3" t="s">
        <v>4763</v>
      </c>
      <c r="C2804" s="3" t="s">
        <v>14</v>
      </c>
      <c r="D2804" s="3" t="s">
        <v>41</v>
      </c>
      <c r="F2804" s="3">
        <v>62</v>
      </c>
      <c r="G2804" s="3">
        <v>13496.33</v>
      </c>
      <c r="I2804" s="4">
        <v>45794</v>
      </c>
      <c r="J2804" s="4">
        <v>45914</v>
      </c>
      <c r="K2804" s="3" t="s">
        <v>29</v>
      </c>
      <c r="L2804" s="5" t="s">
        <v>58</v>
      </c>
    </row>
    <row r="2805" spans="1:12" ht="14.25" customHeight="1" x14ac:dyDescent="0.3">
      <c r="A2805" s="3" t="s">
        <v>4764</v>
      </c>
      <c r="B2805" s="3" t="s">
        <v>715</v>
      </c>
      <c r="C2805" s="3" t="s">
        <v>28</v>
      </c>
      <c r="D2805" s="3" t="s">
        <v>41</v>
      </c>
      <c r="E2805" s="3">
        <v>136</v>
      </c>
      <c r="F2805" s="3">
        <v>22</v>
      </c>
      <c r="G2805" s="3">
        <v>1213.03</v>
      </c>
      <c r="H2805" s="3">
        <v>164972.07999999999</v>
      </c>
      <c r="I2805" s="4">
        <v>45687</v>
      </c>
      <c r="J2805" s="4">
        <v>45882</v>
      </c>
      <c r="K2805" s="3" t="s">
        <v>57</v>
      </c>
      <c r="L2805" s="5" t="s">
        <v>21</v>
      </c>
    </row>
    <row r="2806" spans="1:12" ht="14.25" customHeight="1" x14ac:dyDescent="0.3">
      <c r="A2806" s="3" t="s">
        <v>4765</v>
      </c>
      <c r="B2806" s="3" t="s">
        <v>4766</v>
      </c>
      <c r="C2806" s="3" t="s">
        <v>28</v>
      </c>
      <c r="D2806" s="3" t="s">
        <v>41</v>
      </c>
      <c r="E2806" s="3">
        <v>99</v>
      </c>
      <c r="F2806" s="3">
        <v>20</v>
      </c>
      <c r="G2806" s="3">
        <v>6526.99</v>
      </c>
      <c r="H2806" s="3">
        <v>646172.01</v>
      </c>
      <c r="I2806" s="4">
        <v>45797</v>
      </c>
      <c r="J2806" s="4">
        <v>45940</v>
      </c>
      <c r="K2806" s="3" t="s">
        <v>16</v>
      </c>
      <c r="L2806" s="5" t="s">
        <v>21</v>
      </c>
    </row>
    <row r="2807" spans="1:12" ht="14.25" customHeight="1" x14ac:dyDescent="0.3">
      <c r="A2807" s="3" t="s">
        <v>2760</v>
      </c>
      <c r="B2807" s="3" t="s">
        <v>4767</v>
      </c>
      <c r="C2807" s="3" t="s">
        <v>20</v>
      </c>
      <c r="D2807" s="3" t="s">
        <v>41</v>
      </c>
      <c r="E2807" s="3">
        <v>50</v>
      </c>
      <c r="F2807" s="3">
        <v>94</v>
      </c>
      <c r="G2807" s="3">
        <v>6987.37</v>
      </c>
      <c r="H2807" s="3">
        <v>349368.5</v>
      </c>
      <c r="I2807" s="4">
        <v>45757</v>
      </c>
      <c r="J2807" s="4">
        <v>45879</v>
      </c>
      <c r="L2807" s="5" t="s">
        <v>30</v>
      </c>
    </row>
    <row r="2808" spans="1:12" ht="14.25" customHeight="1" x14ac:dyDescent="0.3">
      <c r="A2808" s="3" t="s">
        <v>4768</v>
      </c>
      <c r="B2808" s="3" t="s">
        <v>4769</v>
      </c>
      <c r="C2808" s="3" t="s">
        <v>40</v>
      </c>
      <c r="D2808" s="3" t="s">
        <v>24</v>
      </c>
      <c r="E2808" s="3">
        <v>54</v>
      </c>
      <c r="F2808" s="3">
        <v>20</v>
      </c>
      <c r="G2808" s="3">
        <v>5947.27</v>
      </c>
      <c r="H2808" s="3">
        <v>321152.58</v>
      </c>
      <c r="I2808" s="4">
        <v>45710</v>
      </c>
      <c r="J2808" s="4">
        <v>45892</v>
      </c>
      <c r="L2808" s="5" t="s">
        <v>58</v>
      </c>
    </row>
    <row r="2809" spans="1:12" ht="14.25" customHeight="1" x14ac:dyDescent="0.3">
      <c r="A2809" s="3" t="s">
        <v>4770</v>
      </c>
      <c r="B2809" s="3" t="s">
        <v>4771</v>
      </c>
      <c r="C2809" s="3" t="s">
        <v>14</v>
      </c>
      <c r="D2809" s="3" t="s">
        <v>24</v>
      </c>
      <c r="E2809" s="3">
        <v>187</v>
      </c>
      <c r="F2809" s="3">
        <v>78</v>
      </c>
      <c r="G2809" s="3">
        <v>3294.91</v>
      </c>
      <c r="H2809" s="3">
        <v>616148.16999999993</v>
      </c>
      <c r="I2809" s="4">
        <v>45811</v>
      </c>
      <c r="J2809" s="4">
        <v>45893</v>
      </c>
      <c r="K2809" s="3" t="s">
        <v>57</v>
      </c>
      <c r="L2809" s="5" t="s">
        <v>33</v>
      </c>
    </row>
    <row r="2810" spans="1:12" ht="14.25" customHeight="1" x14ac:dyDescent="0.3">
      <c r="A2810" s="3" t="s">
        <v>4772</v>
      </c>
      <c r="B2810" s="3" t="s">
        <v>4773</v>
      </c>
      <c r="C2810" s="3" t="s">
        <v>44</v>
      </c>
      <c r="D2810" s="3" t="s">
        <v>53</v>
      </c>
      <c r="E2810" s="3">
        <v>41</v>
      </c>
      <c r="F2810" s="3">
        <v>46</v>
      </c>
      <c r="G2810" s="3">
        <v>2313.8000000000002</v>
      </c>
      <c r="H2810" s="3">
        <v>94865.8</v>
      </c>
      <c r="I2810" s="4">
        <v>45760</v>
      </c>
      <c r="J2810" s="4">
        <v>45883</v>
      </c>
      <c r="K2810" s="3" t="s">
        <v>16</v>
      </c>
      <c r="L2810" s="5" t="s">
        <v>30</v>
      </c>
    </row>
    <row r="2811" spans="1:12" ht="14.25" customHeight="1" x14ac:dyDescent="0.3">
      <c r="A2811" s="3" t="s">
        <v>1866</v>
      </c>
      <c r="B2811" s="3" t="s">
        <v>4774</v>
      </c>
      <c r="C2811" s="3" t="s">
        <v>28</v>
      </c>
      <c r="D2811" s="3" t="s">
        <v>15</v>
      </c>
      <c r="E2811" s="3">
        <v>23</v>
      </c>
      <c r="F2811" s="3">
        <v>79</v>
      </c>
      <c r="G2811" s="3">
        <v>10128.02</v>
      </c>
      <c r="H2811" s="3">
        <v>232944.46</v>
      </c>
      <c r="I2811" s="4">
        <v>45702</v>
      </c>
      <c r="J2811" s="4">
        <v>45855</v>
      </c>
      <c r="K2811" s="3" t="s">
        <v>29</v>
      </c>
      <c r="L2811" s="5" t="s">
        <v>17</v>
      </c>
    </row>
    <row r="2812" spans="1:12" ht="14.25" customHeight="1" x14ac:dyDescent="0.3">
      <c r="A2812" s="3" t="s">
        <v>4775</v>
      </c>
      <c r="B2812" s="3" t="s">
        <v>2338</v>
      </c>
      <c r="C2812" s="3" t="s">
        <v>40</v>
      </c>
      <c r="D2812" s="3" t="s">
        <v>41</v>
      </c>
      <c r="F2812" s="3">
        <v>33</v>
      </c>
      <c r="G2812" s="3">
        <v>4943.83</v>
      </c>
      <c r="I2812" s="4">
        <v>45830</v>
      </c>
      <c r="J2812" s="4">
        <v>45855</v>
      </c>
      <c r="K2812" s="3" t="s">
        <v>54</v>
      </c>
      <c r="L2812" s="5" t="s">
        <v>17</v>
      </c>
    </row>
    <row r="2813" spans="1:12" ht="14.25" customHeight="1" x14ac:dyDescent="0.3">
      <c r="A2813" s="3" t="s">
        <v>4776</v>
      </c>
      <c r="B2813" s="3" t="s">
        <v>4777</v>
      </c>
      <c r="C2813" s="3" t="s">
        <v>40</v>
      </c>
      <c r="E2813" s="3">
        <v>95</v>
      </c>
      <c r="F2813" s="3">
        <v>67</v>
      </c>
      <c r="G2813" s="3">
        <v>12672.29</v>
      </c>
      <c r="H2813" s="3">
        <v>1203867.55</v>
      </c>
      <c r="I2813" s="4">
        <v>45732</v>
      </c>
      <c r="J2813" s="4">
        <v>45887</v>
      </c>
      <c r="K2813" s="3" t="s">
        <v>46</v>
      </c>
      <c r="L2813" s="5" t="s">
        <v>33</v>
      </c>
    </row>
    <row r="2814" spans="1:12" ht="14.25" customHeight="1" x14ac:dyDescent="0.3">
      <c r="A2814" s="3" t="s">
        <v>4778</v>
      </c>
      <c r="B2814" s="3" t="s">
        <v>4779</v>
      </c>
      <c r="C2814" s="3" t="s">
        <v>20</v>
      </c>
      <c r="D2814" s="3" t="s">
        <v>53</v>
      </c>
      <c r="E2814" s="3">
        <v>103</v>
      </c>
      <c r="F2814" s="3">
        <v>96</v>
      </c>
      <c r="G2814" s="3">
        <v>15570.79</v>
      </c>
      <c r="H2814" s="3">
        <v>1603791.37</v>
      </c>
      <c r="I2814" s="4">
        <v>45685</v>
      </c>
      <c r="J2814" s="4">
        <v>45936</v>
      </c>
      <c r="K2814" s="3" t="s">
        <v>29</v>
      </c>
      <c r="L2814" s="5" t="s">
        <v>21</v>
      </c>
    </row>
    <row r="2815" spans="1:12" ht="14.25" customHeight="1" x14ac:dyDescent="0.3">
      <c r="A2815" s="3" t="s">
        <v>2879</v>
      </c>
      <c r="B2815" s="3" t="s">
        <v>4780</v>
      </c>
      <c r="C2815" s="3" t="s">
        <v>40</v>
      </c>
      <c r="D2815" s="3" t="s">
        <v>45</v>
      </c>
      <c r="E2815" s="3">
        <v>42</v>
      </c>
      <c r="F2815" s="3">
        <v>70</v>
      </c>
      <c r="G2815" s="3">
        <v>8218.49</v>
      </c>
      <c r="H2815" s="3">
        <v>345176.58</v>
      </c>
      <c r="I2815" s="4">
        <v>45843</v>
      </c>
      <c r="J2815" s="4">
        <v>45897</v>
      </c>
      <c r="K2815" s="3" t="s">
        <v>54</v>
      </c>
      <c r="L2815" s="5" t="s">
        <v>33</v>
      </c>
    </row>
    <row r="2816" spans="1:12" ht="14.25" customHeight="1" x14ac:dyDescent="0.3">
      <c r="A2816" s="3" t="s">
        <v>4781</v>
      </c>
      <c r="B2816" s="3" t="s">
        <v>3466</v>
      </c>
      <c r="C2816" s="3" t="s">
        <v>44</v>
      </c>
      <c r="D2816" s="3" t="s">
        <v>41</v>
      </c>
      <c r="E2816" s="3">
        <v>99</v>
      </c>
      <c r="F2816" s="3">
        <v>82</v>
      </c>
      <c r="G2816" s="3">
        <v>286.83</v>
      </c>
      <c r="H2816" s="3">
        <v>28396.17</v>
      </c>
      <c r="I2816" s="4">
        <v>45729</v>
      </c>
      <c r="J2816" s="4">
        <v>45898</v>
      </c>
      <c r="K2816" s="3" t="s">
        <v>16</v>
      </c>
      <c r="L2816" s="5" t="s">
        <v>21</v>
      </c>
    </row>
    <row r="2817" spans="1:12" ht="14.25" customHeight="1" x14ac:dyDescent="0.3">
      <c r="A2817" s="3" t="s">
        <v>4782</v>
      </c>
      <c r="B2817" s="3" t="s">
        <v>4783</v>
      </c>
      <c r="C2817" s="3" t="s">
        <v>20</v>
      </c>
      <c r="D2817" s="3" t="s">
        <v>24</v>
      </c>
      <c r="E2817" s="3">
        <v>136</v>
      </c>
      <c r="F2817" s="3">
        <v>58</v>
      </c>
      <c r="G2817" s="3">
        <v>7549.97</v>
      </c>
      <c r="H2817" s="3">
        <v>1026795.92</v>
      </c>
      <c r="I2817" s="4">
        <v>45775</v>
      </c>
      <c r="J2817" s="4">
        <v>45898</v>
      </c>
      <c r="K2817" s="3" t="s">
        <v>25</v>
      </c>
      <c r="L2817" s="5" t="s">
        <v>21</v>
      </c>
    </row>
    <row r="2818" spans="1:12" ht="14.25" customHeight="1" x14ac:dyDescent="0.3">
      <c r="A2818" s="3" t="s">
        <v>4784</v>
      </c>
      <c r="B2818" s="3" t="s">
        <v>100</v>
      </c>
      <c r="C2818" s="3" t="s">
        <v>40</v>
      </c>
      <c r="D2818" s="3" t="s">
        <v>53</v>
      </c>
      <c r="E2818" s="3">
        <v>6</v>
      </c>
      <c r="F2818" s="3">
        <v>91</v>
      </c>
      <c r="G2818" s="3">
        <v>16264.5</v>
      </c>
      <c r="H2818" s="3">
        <v>97587</v>
      </c>
      <c r="I2818" s="4">
        <v>45803</v>
      </c>
      <c r="J2818" s="4">
        <v>45902</v>
      </c>
      <c r="L2818" s="5" t="s">
        <v>33</v>
      </c>
    </row>
    <row r="2819" spans="1:12" ht="14.25" customHeight="1" x14ac:dyDescent="0.3">
      <c r="A2819" s="3" t="s">
        <v>4785</v>
      </c>
      <c r="B2819" s="3" t="s">
        <v>4786</v>
      </c>
      <c r="C2819" s="3" t="s">
        <v>20</v>
      </c>
      <c r="D2819" s="3" t="s">
        <v>53</v>
      </c>
      <c r="E2819" s="3">
        <v>137</v>
      </c>
      <c r="F2819" s="3">
        <v>90</v>
      </c>
      <c r="G2819" s="3">
        <v>1456.57</v>
      </c>
      <c r="H2819" s="3">
        <v>199550.09</v>
      </c>
      <c r="I2819" s="4">
        <v>45707</v>
      </c>
      <c r="J2819" s="4">
        <v>45858</v>
      </c>
      <c r="K2819" s="3" t="s">
        <v>46</v>
      </c>
      <c r="L2819" s="5" t="s">
        <v>30</v>
      </c>
    </row>
    <row r="2820" spans="1:12" ht="14.25" customHeight="1" x14ac:dyDescent="0.3">
      <c r="A2820" s="3" t="s">
        <v>4787</v>
      </c>
      <c r="B2820" s="3" t="s">
        <v>4788</v>
      </c>
      <c r="C2820" s="3" t="s">
        <v>20</v>
      </c>
      <c r="D2820" s="3" t="s">
        <v>45</v>
      </c>
      <c r="E2820" s="3">
        <v>94</v>
      </c>
      <c r="F2820" s="3">
        <v>76</v>
      </c>
      <c r="G2820" s="3">
        <v>14553.25</v>
      </c>
      <c r="H2820" s="3">
        <v>1368005.5</v>
      </c>
      <c r="I2820" s="4">
        <v>45818</v>
      </c>
      <c r="J2820" s="4">
        <v>45912</v>
      </c>
      <c r="K2820" s="3" t="s">
        <v>57</v>
      </c>
      <c r="L2820" s="5" t="s">
        <v>33</v>
      </c>
    </row>
    <row r="2821" spans="1:12" ht="14.25" customHeight="1" x14ac:dyDescent="0.3">
      <c r="A2821" s="3" t="s">
        <v>4789</v>
      </c>
      <c r="B2821" s="3" t="s">
        <v>1593</v>
      </c>
      <c r="C2821" s="3" t="s">
        <v>20</v>
      </c>
      <c r="D2821" s="3" t="s">
        <v>15</v>
      </c>
      <c r="E2821" s="3">
        <v>125</v>
      </c>
      <c r="F2821" s="3">
        <v>46</v>
      </c>
      <c r="G2821" s="3">
        <v>10815.34</v>
      </c>
      <c r="H2821" s="3">
        <v>1351917.5</v>
      </c>
      <c r="I2821" s="4">
        <v>45791</v>
      </c>
      <c r="J2821" s="4">
        <v>45934</v>
      </c>
      <c r="K2821" s="3" t="s">
        <v>29</v>
      </c>
      <c r="L2821" s="5" t="s">
        <v>17</v>
      </c>
    </row>
    <row r="2822" spans="1:12" ht="14.25" customHeight="1" x14ac:dyDescent="0.3">
      <c r="A2822" s="3" t="s">
        <v>4790</v>
      </c>
      <c r="B2822" s="3" t="s">
        <v>4279</v>
      </c>
      <c r="C2822" s="3" t="s">
        <v>44</v>
      </c>
      <c r="D2822" s="3" t="s">
        <v>45</v>
      </c>
      <c r="E2822" s="3">
        <v>87</v>
      </c>
      <c r="F2822" s="3">
        <v>42</v>
      </c>
      <c r="G2822" s="3">
        <v>500.27</v>
      </c>
      <c r="H2822" s="3">
        <v>43523.49</v>
      </c>
      <c r="I2822" s="4">
        <v>45798</v>
      </c>
      <c r="J2822" s="4">
        <v>45907</v>
      </c>
      <c r="K2822" s="3" t="s">
        <v>46</v>
      </c>
      <c r="L2822" s="5" t="s">
        <v>21</v>
      </c>
    </row>
    <row r="2823" spans="1:12" ht="14.25" customHeight="1" x14ac:dyDescent="0.3">
      <c r="A2823" s="3" t="s">
        <v>4791</v>
      </c>
      <c r="B2823" s="3" t="s">
        <v>4792</v>
      </c>
      <c r="C2823" s="3" t="s">
        <v>14</v>
      </c>
      <c r="D2823" s="3" t="s">
        <v>45</v>
      </c>
      <c r="E2823" s="3">
        <v>90</v>
      </c>
      <c r="F2823" s="3">
        <v>22</v>
      </c>
      <c r="G2823" s="3">
        <v>11219.87</v>
      </c>
      <c r="H2823" s="3">
        <v>1009788.3</v>
      </c>
      <c r="I2823" s="4">
        <v>45841</v>
      </c>
      <c r="J2823" s="4">
        <v>45905</v>
      </c>
      <c r="K2823" s="3" t="s">
        <v>25</v>
      </c>
      <c r="L2823" s="5" t="s">
        <v>58</v>
      </c>
    </row>
    <row r="2824" spans="1:12" ht="14.25" customHeight="1" x14ac:dyDescent="0.3">
      <c r="A2824" s="3" t="s">
        <v>4793</v>
      </c>
      <c r="B2824" s="3" t="s">
        <v>4794</v>
      </c>
      <c r="C2824" s="3" t="s">
        <v>40</v>
      </c>
      <c r="D2824" s="3" t="s">
        <v>15</v>
      </c>
      <c r="E2824" s="3">
        <v>158</v>
      </c>
      <c r="F2824" s="3">
        <v>29</v>
      </c>
      <c r="G2824" s="3">
        <v>301.27</v>
      </c>
      <c r="H2824" s="3">
        <v>47600.66</v>
      </c>
      <c r="I2824" s="4">
        <v>45715</v>
      </c>
      <c r="J2824" s="4">
        <v>45910</v>
      </c>
      <c r="K2824" s="3" t="s">
        <v>54</v>
      </c>
      <c r="L2824" s="5" t="s">
        <v>33</v>
      </c>
    </row>
    <row r="2825" spans="1:12" ht="14.25" customHeight="1" x14ac:dyDescent="0.3">
      <c r="A2825" s="3" t="s">
        <v>4795</v>
      </c>
      <c r="B2825" s="3" t="s">
        <v>2759</v>
      </c>
      <c r="C2825" s="3" t="s">
        <v>44</v>
      </c>
      <c r="D2825" s="3" t="s">
        <v>15</v>
      </c>
      <c r="E2825" s="3">
        <v>112</v>
      </c>
      <c r="F2825" s="3">
        <v>40</v>
      </c>
      <c r="G2825" s="3">
        <v>1132.71</v>
      </c>
      <c r="H2825" s="3">
        <v>126863.52</v>
      </c>
      <c r="I2825" s="4">
        <v>45816</v>
      </c>
      <c r="J2825" s="4">
        <v>45916</v>
      </c>
      <c r="K2825" s="3" t="s">
        <v>25</v>
      </c>
      <c r="L2825" s="5" t="s">
        <v>17</v>
      </c>
    </row>
    <row r="2826" spans="1:12" ht="14.25" customHeight="1" x14ac:dyDescent="0.3">
      <c r="A2826" s="3" t="s">
        <v>4312</v>
      </c>
      <c r="B2826" s="3" t="s">
        <v>3939</v>
      </c>
      <c r="C2826" s="3" t="s">
        <v>14</v>
      </c>
      <c r="D2826" s="3" t="s">
        <v>15</v>
      </c>
      <c r="E2826" s="3">
        <v>88</v>
      </c>
      <c r="F2826" s="3">
        <v>73</v>
      </c>
      <c r="G2826" s="3">
        <v>13435.95</v>
      </c>
      <c r="H2826" s="3">
        <v>1182363.6000000001</v>
      </c>
      <c r="I2826" s="4">
        <v>45835</v>
      </c>
      <c r="J2826" s="4">
        <v>45876</v>
      </c>
      <c r="K2826" s="3" t="s">
        <v>25</v>
      </c>
      <c r="L2826" s="5" t="s">
        <v>30</v>
      </c>
    </row>
    <row r="2827" spans="1:12" ht="14.25" customHeight="1" x14ac:dyDescent="0.3">
      <c r="A2827" s="3" t="s">
        <v>4796</v>
      </c>
      <c r="B2827" s="3" t="s">
        <v>4797</v>
      </c>
      <c r="C2827" s="3" t="s">
        <v>14</v>
      </c>
      <c r="D2827" s="3" t="s">
        <v>15</v>
      </c>
      <c r="E2827" s="3">
        <v>48</v>
      </c>
      <c r="F2827" s="3">
        <v>26</v>
      </c>
      <c r="G2827" s="3">
        <v>9382.66</v>
      </c>
      <c r="H2827" s="3">
        <v>450367.68</v>
      </c>
      <c r="I2827" s="4">
        <v>45735</v>
      </c>
      <c r="J2827" s="4">
        <v>45867</v>
      </c>
      <c r="K2827" s="3" t="s">
        <v>46</v>
      </c>
      <c r="L2827" s="5" t="s">
        <v>21</v>
      </c>
    </row>
    <row r="2828" spans="1:12" ht="14.25" customHeight="1" x14ac:dyDescent="0.3">
      <c r="A2828" s="3" t="s">
        <v>4798</v>
      </c>
      <c r="B2828" s="3" t="s">
        <v>513</v>
      </c>
      <c r="C2828" s="3" t="s">
        <v>40</v>
      </c>
      <c r="D2828" s="3" t="s">
        <v>53</v>
      </c>
      <c r="E2828" s="3">
        <v>2</v>
      </c>
      <c r="F2828" s="3">
        <v>21</v>
      </c>
      <c r="G2828" s="3">
        <v>5324.87</v>
      </c>
      <c r="H2828" s="3">
        <v>10649.74</v>
      </c>
      <c r="I2828" s="4">
        <v>45799</v>
      </c>
      <c r="J2828" s="4">
        <v>45883</v>
      </c>
      <c r="K2828" s="3" t="s">
        <v>29</v>
      </c>
      <c r="L2828" s="5" t="s">
        <v>21</v>
      </c>
    </row>
    <row r="2829" spans="1:12" ht="14.25" customHeight="1" x14ac:dyDescent="0.3">
      <c r="A2829" s="3" t="s">
        <v>4799</v>
      </c>
      <c r="B2829" s="3" t="s">
        <v>807</v>
      </c>
      <c r="C2829" s="3" t="s">
        <v>44</v>
      </c>
      <c r="D2829" s="3" t="s">
        <v>24</v>
      </c>
      <c r="E2829" s="3">
        <v>70</v>
      </c>
      <c r="F2829" s="3">
        <v>24</v>
      </c>
      <c r="G2829" s="3">
        <v>4300.49</v>
      </c>
      <c r="H2829" s="3">
        <v>301034.3</v>
      </c>
      <c r="I2829" s="4">
        <v>45674</v>
      </c>
      <c r="J2829" s="4">
        <v>45864</v>
      </c>
      <c r="K2829" s="3" t="s">
        <v>29</v>
      </c>
      <c r="L2829" s="5" t="s">
        <v>30</v>
      </c>
    </row>
    <row r="2830" spans="1:12" ht="14.25" customHeight="1" x14ac:dyDescent="0.3">
      <c r="A2830" s="3" t="s">
        <v>4798</v>
      </c>
      <c r="B2830" s="3" t="s">
        <v>4800</v>
      </c>
      <c r="C2830" s="3" t="s">
        <v>40</v>
      </c>
      <c r="D2830" s="3" t="s">
        <v>45</v>
      </c>
      <c r="E2830" s="3">
        <v>157</v>
      </c>
      <c r="F2830" s="3">
        <v>44</v>
      </c>
      <c r="G2830" s="3">
        <v>15554.86</v>
      </c>
      <c r="H2830" s="3">
        <v>2442113.02</v>
      </c>
      <c r="I2830" s="4">
        <v>45694</v>
      </c>
      <c r="J2830" s="4">
        <v>45871</v>
      </c>
      <c r="K2830" s="3" t="s">
        <v>25</v>
      </c>
      <c r="L2830" s="5" t="s">
        <v>30</v>
      </c>
    </row>
    <row r="2831" spans="1:12" ht="14.25" customHeight="1" x14ac:dyDescent="0.3">
      <c r="A2831" s="3" t="s">
        <v>4801</v>
      </c>
      <c r="B2831" s="3" t="s">
        <v>4802</v>
      </c>
      <c r="C2831" s="3" t="s">
        <v>14</v>
      </c>
      <c r="D2831" s="3" t="s">
        <v>24</v>
      </c>
      <c r="E2831" s="3">
        <v>155</v>
      </c>
      <c r="F2831" s="3">
        <v>77</v>
      </c>
      <c r="G2831" s="3">
        <v>1237.27</v>
      </c>
      <c r="H2831" s="3">
        <v>191776.85</v>
      </c>
      <c r="I2831" s="4">
        <v>45828</v>
      </c>
      <c r="J2831" s="4">
        <v>45917</v>
      </c>
      <c r="K2831" s="3" t="s">
        <v>57</v>
      </c>
      <c r="L2831" s="5" t="s">
        <v>17</v>
      </c>
    </row>
    <row r="2832" spans="1:12" ht="14.25" customHeight="1" x14ac:dyDescent="0.3">
      <c r="A2832" s="3" t="s">
        <v>4803</v>
      </c>
      <c r="B2832" s="3" t="s">
        <v>4804</v>
      </c>
      <c r="C2832" s="3" t="s">
        <v>40</v>
      </c>
      <c r="D2832" s="3" t="s">
        <v>24</v>
      </c>
      <c r="E2832" s="3">
        <v>187</v>
      </c>
      <c r="F2832" s="3">
        <v>62</v>
      </c>
      <c r="G2832" s="3">
        <v>14037.77</v>
      </c>
      <c r="H2832" s="3">
        <v>2625062.9900000002</v>
      </c>
      <c r="I2832" s="4">
        <v>45792</v>
      </c>
      <c r="J2832" s="4">
        <v>45865</v>
      </c>
      <c r="K2832" s="3" t="s">
        <v>16</v>
      </c>
      <c r="L2832" s="5" t="s">
        <v>17</v>
      </c>
    </row>
    <row r="2833" spans="1:12" ht="14.25" customHeight="1" x14ac:dyDescent="0.3">
      <c r="A2833" s="3" t="s">
        <v>4805</v>
      </c>
      <c r="B2833" s="3" t="s">
        <v>4806</v>
      </c>
      <c r="C2833" s="3" t="s">
        <v>40</v>
      </c>
      <c r="D2833" s="3" t="s">
        <v>53</v>
      </c>
      <c r="E2833" s="3">
        <v>53</v>
      </c>
      <c r="F2833" s="3">
        <v>64</v>
      </c>
      <c r="G2833" s="3">
        <v>11542.81</v>
      </c>
      <c r="H2833" s="3">
        <v>611768.92999999993</v>
      </c>
      <c r="I2833" s="4">
        <v>45807</v>
      </c>
      <c r="J2833" s="4">
        <v>45920</v>
      </c>
      <c r="K2833" s="3" t="s">
        <v>57</v>
      </c>
      <c r="L2833" s="5" t="s">
        <v>58</v>
      </c>
    </row>
    <row r="2834" spans="1:12" ht="14.25" customHeight="1" x14ac:dyDescent="0.3">
      <c r="A2834" s="3" t="s">
        <v>4807</v>
      </c>
      <c r="B2834" s="3" t="s">
        <v>4808</v>
      </c>
      <c r="C2834" s="3" t="s">
        <v>44</v>
      </c>
      <c r="E2834" s="3">
        <v>117</v>
      </c>
      <c r="F2834" s="3">
        <v>73</v>
      </c>
      <c r="G2834" s="3">
        <v>14318.98</v>
      </c>
      <c r="H2834" s="3">
        <v>1675320.66</v>
      </c>
      <c r="I2834" s="4">
        <v>45699</v>
      </c>
      <c r="J2834" s="4">
        <v>45921</v>
      </c>
      <c r="K2834" s="3" t="s">
        <v>25</v>
      </c>
      <c r="L2834" s="5" t="s">
        <v>58</v>
      </c>
    </row>
    <row r="2835" spans="1:12" ht="14.25" customHeight="1" x14ac:dyDescent="0.3">
      <c r="A2835" s="3" t="s">
        <v>3503</v>
      </c>
      <c r="B2835" s="3" t="s">
        <v>4809</v>
      </c>
      <c r="C2835" s="3" t="s">
        <v>28</v>
      </c>
      <c r="D2835" s="3" t="s">
        <v>53</v>
      </c>
      <c r="E2835" s="3">
        <v>5</v>
      </c>
      <c r="F2835" s="3">
        <v>53</v>
      </c>
      <c r="G2835" s="3">
        <v>14298.6</v>
      </c>
      <c r="H2835" s="3">
        <v>71493</v>
      </c>
      <c r="I2835" s="4">
        <v>45847</v>
      </c>
      <c r="J2835" s="4">
        <v>45931</v>
      </c>
      <c r="L2835" s="5" t="s">
        <v>17</v>
      </c>
    </row>
    <row r="2836" spans="1:12" ht="14.25" customHeight="1" x14ac:dyDescent="0.3">
      <c r="A2836" s="3" t="s">
        <v>4810</v>
      </c>
      <c r="B2836" s="3" t="s">
        <v>4811</v>
      </c>
      <c r="C2836" s="3" t="s">
        <v>40</v>
      </c>
      <c r="D2836" s="3" t="s">
        <v>53</v>
      </c>
      <c r="E2836" s="3">
        <v>22</v>
      </c>
      <c r="G2836" s="3">
        <v>939.17</v>
      </c>
      <c r="H2836" s="3">
        <v>20661.740000000002</v>
      </c>
      <c r="I2836" s="4">
        <v>45697</v>
      </c>
      <c r="J2836" s="4">
        <v>45929</v>
      </c>
      <c r="L2836" s="5" t="s">
        <v>17</v>
      </c>
    </row>
    <row r="2837" spans="1:12" ht="14.25" customHeight="1" x14ac:dyDescent="0.3">
      <c r="A2837" s="3" t="s">
        <v>4812</v>
      </c>
      <c r="B2837" s="3" t="s">
        <v>4813</v>
      </c>
      <c r="C2837" s="3" t="s">
        <v>28</v>
      </c>
      <c r="D2837" s="3" t="s">
        <v>53</v>
      </c>
      <c r="E2837" s="3">
        <v>13</v>
      </c>
      <c r="F2837" s="3">
        <v>71</v>
      </c>
      <c r="G2837" s="3">
        <v>15863.92</v>
      </c>
      <c r="H2837" s="3">
        <v>206230.96</v>
      </c>
      <c r="I2837" s="4">
        <v>45831</v>
      </c>
      <c r="J2837" s="4">
        <v>45912</v>
      </c>
      <c r="K2837" s="3" t="s">
        <v>29</v>
      </c>
      <c r="L2837" s="5" t="s">
        <v>17</v>
      </c>
    </row>
    <row r="2838" spans="1:12" ht="14.25" customHeight="1" x14ac:dyDescent="0.3">
      <c r="A2838" s="3" t="s">
        <v>4814</v>
      </c>
      <c r="B2838" s="3" t="s">
        <v>4815</v>
      </c>
      <c r="C2838" s="3" t="s">
        <v>40</v>
      </c>
      <c r="D2838" s="3" t="s">
        <v>24</v>
      </c>
      <c r="E2838" s="3">
        <v>167</v>
      </c>
      <c r="F2838" s="3">
        <v>41</v>
      </c>
      <c r="G2838" s="3">
        <v>8787.3799999999992</v>
      </c>
      <c r="H2838" s="3">
        <v>1467492.46</v>
      </c>
      <c r="I2838" s="4">
        <v>45706</v>
      </c>
      <c r="J2838" s="4">
        <v>45933</v>
      </c>
      <c r="K2838" s="3" t="s">
        <v>57</v>
      </c>
      <c r="L2838" s="5" t="s">
        <v>30</v>
      </c>
    </row>
    <row r="2839" spans="1:12" ht="14.25" customHeight="1" x14ac:dyDescent="0.3">
      <c r="A2839" s="3" t="s">
        <v>3778</v>
      </c>
      <c r="B2839" s="3" t="s">
        <v>4816</v>
      </c>
      <c r="C2839" s="3" t="s">
        <v>28</v>
      </c>
      <c r="D2839" s="3" t="s">
        <v>45</v>
      </c>
      <c r="E2839" s="3">
        <v>152</v>
      </c>
      <c r="F2839" s="3">
        <v>50</v>
      </c>
      <c r="G2839" s="3">
        <v>17431.87</v>
      </c>
      <c r="H2839" s="3">
        <v>2649644.2400000002</v>
      </c>
      <c r="I2839" s="4">
        <v>45814</v>
      </c>
      <c r="J2839" s="4">
        <v>45863</v>
      </c>
      <c r="K2839" s="3" t="s">
        <v>57</v>
      </c>
      <c r="L2839" s="5" t="s">
        <v>21</v>
      </c>
    </row>
    <row r="2840" spans="1:12" ht="14.25" customHeight="1" x14ac:dyDescent="0.3">
      <c r="A2840" s="3" t="s">
        <v>1717</v>
      </c>
      <c r="B2840" s="3" t="s">
        <v>1885</v>
      </c>
      <c r="C2840" s="3" t="s">
        <v>20</v>
      </c>
      <c r="D2840" s="3" t="s">
        <v>24</v>
      </c>
      <c r="E2840" s="3">
        <v>32</v>
      </c>
      <c r="F2840" s="3">
        <v>50</v>
      </c>
      <c r="G2840" s="3">
        <v>1563.24</v>
      </c>
      <c r="H2840" s="3">
        <v>50023.68</v>
      </c>
      <c r="I2840" s="4">
        <v>45812</v>
      </c>
      <c r="J2840" s="4">
        <v>45912</v>
      </c>
      <c r="K2840" s="3" t="s">
        <v>46</v>
      </c>
      <c r="L2840" s="5" t="s">
        <v>21</v>
      </c>
    </row>
    <row r="2841" spans="1:12" ht="14.25" customHeight="1" x14ac:dyDescent="0.3">
      <c r="A2841" s="3" t="s">
        <v>4817</v>
      </c>
      <c r="B2841" s="3" t="s">
        <v>4818</v>
      </c>
      <c r="C2841" s="3" t="s">
        <v>40</v>
      </c>
      <c r="D2841" s="3" t="s">
        <v>24</v>
      </c>
      <c r="E2841" s="3">
        <v>148</v>
      </c>
      <c r="F2841" s="3">
        <v>55</v>
      </c>
      <c r="G2841" s="3">
        <v>14726.07</v>
      </c>
      <c r="H2841" s="3">
        <v>2179458.36</v>
      </c>
      <c r="I2841" s="4">
        <v>45818</v>
      </c>
      <c r="J2841" s="4">
        <v>45891</v>
      </c>
      <c r="K2841" s="3" t="s">
        <v>46</v>
      </c>
      <c r="L2841" s="5" t="s">
        <v>21</v>
      </c>
    </row>
    <row r="2842" spans="1:12" ht="14.25" customHeight="1" x14ac:dyDescent="0.3">
      <c r="A2842" s="3" t="s">
        <v>4819</v>
      </c>
      <c r="B2842" s="3" t="s">
        <v>4820</v>
      </c>
      <c r="C2842" s="3" t="s">
        <v>14</v>
      </c>
      <c r="D2842" s="3" t="s">
        <v>45</v>
      </c>
      <c r="E2842" s="3">
        <v>89</v>
      </c>
      <c r="F2842" s="3">
        <v>23</v>
      </c>
      <c r="G2842" s="3">
        <v>5210.7</v>
      </c>
      <c r="H2842" s="3">
        <v>463752.3</v>
      </c>
      <c r="I2842" s="4">
        <v>45757</v>
      </c>
      <c r="J2842" s="4">
        <v>45930</v>
      </c>
      <c r="K2842" s="3" t="s">
        <v>29</v>
      </c>
      <c r="L2842" s="5" t="s">
        <v>17</v>
      </c>
    </row>
    <row r="2843" spans="1:12" ht="14.25" customHeight="1" x14ac:dyDescent="0.3">
      <c r="A2843" s="3" t="s">
        <v>4821</v>
      </c>
      <c r="B2843" s="3" t="s">
        <v>4822</v>
      </c>
      <c r="C2843" s="3" t="s">
        <v>20</v>
      </c>
      <c r="D2843" s="3" t="s">
        <v>15</v>
      </c>
      <c r="E2843" s="3">
        <v>114</v>
      </c>
      <c r="F2843" s="3">
        <v>64</v>
      </c>
      <c r="G2843" s="3">
        <v>18189.84</v>
      </c>
      <c r="H2843" s="3">
        <v>2073641.76</v>
      </c>
      <c r="I2843" s="4">
        <v>45846</v>
      </c>
      <c r="J2843" s="4">
        <v>45892</v>
      </c>
      <c r="K2843" s="3" t="s">
        <v>46</v>
      </c>
      <c r="L2843" s="5" t="s">
        <v>58</v>
      </c>
    </row>
    <row r="2844" spans="1:12" ht="14.25" customHeight="1" x14ac:dyDescent="0.3">
      <c r="A2844" s="3" t="s">
        <v>4823</v>
      </c>
      <c r="B2844" s="3" t="s">
        <v>4824</v>
      </c>
      <c r="C2844" s="3" t="s">
        <v>20</v>
      </c>
      <c r="D2844" s="3" t="s">
        <v>41</v>
      </c>
      <c r="E2844" s="3">
        <v>22</v>
      </c>
      <c r="F2844" s="3">
        <v>35</v>
      </c>
      <c r="G2844" s="3">
        <v>9327.4500000000007</v>
      </c>
      <c r="H2844" s="3">
        <v>205203.9</v>
      </c>
      <c r="I2844" s="4">
        <v>45797</v>
      </c>
      <c r="J2844" s="4">
        <v>45852</v>
      </c>
      <c r="K2844" s="3" t="s">
        <v>29</v>
      </c>
      <c r="L2844" s="5" t="s">
        <v>33</v>
      </c>
    </row>
    <row r="2845" spans="1:12" ht="14.25" customHeight="1" x14ac:dyDescent="0.3">
      <c r="A2845" s="3" t="s">
        <v>4825</v>
      </c>
      <c r="B2845" s="3" t="s">
        <v>4826</v>
      </c>
      <c r="C2845" s="3" t="s">
        <v>20</v>
      </c>
      <c r="D2845" s="3" t="s">
        <v>15</v>
      </c>
      <c r="E2845" s="3">
        <v>47</v>
      </c>
      <c r="F2845" s="3">
        <v>81</v>
      </c>
      <c r="G2845" s="3">
        <v>3415.6</v>
      </c>
      <c r="H2845" s="3">
        <v>160533.20000000001</v>
      </c>
      <c r="I2845" s="4">
        <v>45851</v>
      </c>
      <c r="J2845" s="4">
        <v>45898</v>
      </c>
      <c r="K2845" s="3" t="s">
        <v>46</v>
      </c>
      <c r="L2845" s="5" t="s">
        <v>17</v>
      </c>
    </row>
    <row r="2846" spans="1:12" ht="14.25" customHeight="1" x14ac:dyDescent="0.3">
      <c r="A2846" s="3" t="s">
        <v>4827</v>
      </c>
      <c r="B2846" s="3" t="s">
        <v>2886</v>
      </c>
      <c r="C2846" s="3" t="s">
        <v>14</v>
      </c>
      <c r="D2846" s="3" t="s">
        <v>24</v>
      </c>
      <c r="E2846" s="3">
        <v>132</v>
      </c>
      <c r="F2846" s="3">
        <v>99</v>
      </c>
      <c r="G2846" s="3">
        <v>7957.31</v>
      </c>
      <c r="H2846" s="3">
        <v>1050364.92</v>
      </c>
      <c r="I2846" s="4">
        <v>45703</v>
      </c>
      <c r="J2846" s="4">
        <v>45881</v>
      </c>
      <c r="K2846" s="3" t="s">
        <v>54</v>
      </c>
      <c r="L2846" s="5" t="s">
        <v>30</v>
      </c>
    </row>
    <row r="2847" spans="1:12" ht="14.25" customHeight="1" x14ac:dyDescent="0.3">
      <c r="A2847" s="3" t="s">
        <v>3841</v>
      </c>
      <c r="B2847" s="3" t="s">
        <v>4828</v>
      </c>
      <c r="C2847" s="3" t="s">
        <v>40</v>
      </c>
      <c r="D2847" s="3" t="s">
        <v>45</v>
      </c>
      <c r="E2847" s="3">
        <v>8</v>
      </c>
      <c r="F2847" s="3">
        <v>64</v>
      </c>
      <c r="G2847" s="3">
        <v>13790.91</v>
      </c>
      <c r="H2847" s="3">
        <v>110327.28</v>
      </c>
      <c r="I2847" s="4">
        <v>45768</v>
      </c>
      <c r="J2847" s="4">
        <v>45891</v>
      </c>
      <c r="K2847" s="3" t="s">
        <v>16</v>
      </c>
      <c r="L2847" s="5" t="s">
        <v>58</v>
      </c>
    </row>
    <row r="2848" spans="1:12" ht="14.25" customHeight="1" x14ac:dyDescent="0.3">
      <c r="A2848" s="3" t="s">
        <v>1725</v>
      </c>
      <c r="B2848" s="3" t="s">
        <v>895</v>
      </c>
      <c r="C2848" s="3" t="s">
        <v>20</v>
      </c>
      <c r="D2848" s="3" t="s">
        <v>15</v>
      </c>
      <c r="E2848" s="3">
        <v>151</v>
      </c>
      <c r="F2848" s="3">
        <v>29</v>
      </c>
      <c r="G2848" s="3">
        <v>205.29</v>
      </c>
      <c r="H2848" s="3">
        <v>30998.79</v>
      </c>
      <c r="I2848" s="4">
        <v>45760</v>
      </c>
      <c r="J2848" s="4">
        <v>45886</v>
      </c>
      <c r="K2848" s="3" t="s">
        <v>25</v>
      </c>
      <c r="L2848" s="5" t="s">
        <v>58</v>
      </c>
    </row>
    <row r="2849" spans="1:12" ht="14.25" customHeight="1" x14ac:dyDescent="0.3">
      <c r="A2849" s="3" t="s">
        <v>4829</v>
      </c>
      <c r="B2849" s="3" t="s">
        <v>4830</v>
      </c>
      <c r="C2849" s="3" t="s">
        <v>20</v>
      </c>
      <c r="D2849" s="3" t="s">
        <v>53</v>
      </c>
      <c r="F2849" s="3">
        <v>90</v>
      </c>
      <c r="G2849" s="3">
        <v>8680.4</v>
      </c>
      <c r="I2849" s="4">
        <v>45755</v>
      </c>
      <c r="J2849" s="4">
        <v>45912</v>
      </c>
      <c r="K2849" s="3" t="s">
        <v>16</v>
      </c>
      <c r="L2849" s="5" t="s">
        <v>17</v>
      </c>
    </row>
    <row r="2850" spans="1:12" ht="14.25" customHeight="1" x14ac:dyDescent="0.3">
      <c r="A2850" s="3" t="s">
        <v>595</v>
      </c>
      <c r="B2850" s="3" t="s">
        <v>4831</v>
      </c>
      <c r="C2850" s="3" t="s">
        <v>14</v>
      </c>
      <c r="D2850" s="3" t="s">
        <v>15</v>
      </c>
      <c r="E2850" s="3">
        <v>99</v>
      </c>
      <c r="G2850" s="3">
        <v>915.77</v>
      </c>
      <c r="H2850" s="3">
        <v>90661.23</v>
      </c>
      <c r="I2850" s="4">
        <v>45764</v>
      </c>
      <c r="J2850" s="4">
        <v>45916</v>
      </c>
      <c r="K2850" s="3" t="s">
        <v>46</v>
      </c>
      <c r="L2850" s="5" t="s">
        <v>17</v>
      </c>
    </row>
    <row r="2851" spans="1:12" ht="14.25" customHeight="1" x14ac:dyDescent="0.3">
      <c r="A2851" s="3" t="s">
        <v>4832</v>
      </c>
      <c r="B2851" s="3" t="s">
        <v>4833</v>
      </c>
      <c r="C2851" s="3" t="s">
        <v>40</v>
      </c>
      <c r="D2851" s="3" t="s">
        <v>15</v>
      </c>
      <c r="E2851" s="3">
        <v>44</v>
      </c>
      <c r="F2851" s="3">
        <v>25</v>
      </c>
      <c r="G2851" s="3">
        <v>16648.2</v>
      </c>
      <c r="H2851" s="3">
        <v>732520.8</v>
      </c>
      <c r="I2851" s="4">
        <v>45799</v>
      </c>
      <c r="J2851" s="4">
        <v>45907</v>
      </c>
      <c r="K2851" s="3" t="s">
        <v>46</v>
      </c>
      <c r="L2851" s="5" t="s">
        <v>30</v>
      </c>
    </row>
    <row r="2852" spans="1:12" ht="14.25" customHeight="1" x14ac:dyDescent="0.3">
      <c r="A2852" s="3" t="s">
        <v>4834</v>
      </c>
      <c r="B2852" s="3" t="s">
        <v>1452</v>
      </c>
      <c r="C2852" s="3" t="s">
        <v>40</v>
      </c>
      <c r="D2852" s="3" t="s">
        <v>24</v>
      </c>
      <c r="E2852" s="3">
        <v>176</v>
      </c>
      <c r="F2852" s="3">
        <v>58</v>
      </c>
      <c r="G2852" s="3">
        <v>4235.0200000000004</v>
      </c>
      <c r="H2852" s="3">
        <v>745363.52</v>
      </c>
      <c r="I2852" s="4">
        <v>45684</v>
      </c>
      <c r="J2852" s="4">
        <v>45908</v>
      </c>
      <c r="K2852" s="3" t="s">
        <v>57</v>
      </c>
      <c r="L2852" s="5" t="s">
        <v>21</v>
      </c>
    </row>
    <row r="2853" spans="1:12" ht="14.25" customHeight="1" x14ac:dyDescent="0.3">
      <c r="A2853" s="3" t="s">
        <v>3903</v>
      </c>
      <c r="B2853" s="3" t="s">
        <v>4835</v>
      </c>
      <c r="C2853" s="3" t="s">
        <v>20</v>
      </c>
      <c r="D2853" s="3" t="s">
        <v>41</v>
      </c>
      <c r="F2853" s="3">
        <v>40</v>
      </c>
      <c r="G2853" s="3">
        <v>12331.46</v>
      </c>
      <c r="I2853" s="4">
        <v>45671</v>
      </c>
      <c r="J2853" s="4">
        <v>45917</v>
      </c>
      <c r="K2853" s="3" t="s">
        <v>57</v>
      </c>
      <c r="L2853" s="5" t="s">
        <v>58</v>
      </c>
    </row>
    <row r="2854" spans="1:12" ht="14.25" customHeight="1" x14ac:dyDescent="0.3">
      <c r="A2854" s="3" t="s">
        <v>1003</v>
      </c>
      <c r="B2854" s="3" t="s">
        <v>4836</v>
      </c>
      <c r="C2854" s="3" t="s">
        <v>40</v>
      </c>
      <c r="D2854" s="3" t="s">
        <v>41</v>
      </c>
      <c r="F2854" s="3">
        <v>31</v>
      </c>
      <c r="G2854" s="3">
        <v>10931.86</v>
      </c>
      <c r="I2854" s="4">
        <v>45691</v>
      </c>
      <c r="J2854" s="4">
        <v>45894</v>
      </c>
      <c r="K2854" s="3" t="s">
        <v>57</v>
      </c>
      <c r="L2854" s="5" t="s">
        <v>30</v>
      </c>
    </row>
    <row r="2855" spans="1:12" ht="14.25" customHeight="1" x14ac:dyDescent="0.3">
      <c r="A2855" s="3" t="s">
        <v>4837</v>
      </c>
      <c r="B2855" s="3" t="s">
        <v>4838</v>
      </c>
      <c r="C2855" s="3" t="s">
        <v>44</v>
      </c>
      <c r="D2855" s="3" t="s">
        <v>45</v>
      </c>
      <c r="E2855" s="3">
        <v>6</v>
      </c>
      <c r="F2855" s="3">
        <v>97</v>
      </c>
      <c r="G2855" s="3">
        <v>12199.53</v>
      </c>
      <c r="H2855" s="3">
        <v>73197.180000000008</v>
      </c>
      <c r="I2855" s="4">
        <v>45847</v>
      </c>
      <c r="J2855" s="4">
        <v>45872</v>
      </c>
      <c r="K2855" s="3" t="s">
        <v>29</v>
      </c>
      <c r="L2855" s="5" t="s">
        <v>30</v>
      </c>
    </row>
    <row r="2856" spans="1:12" ht="14.25" customHeight="1" x14ac:dyDescent="0.3">
      <c r="A2856" s="3" t="s">
        <v>4839</v>
      </c>
      <c r="B2856" s="3" t="s">
        <v>2678</v>
      </c>
      <c r="C2856" s="3" t="s">
        <v>28</v>
      </c>
      <c r="D2856" s="3" t="s">
        <v>41</v>
      </c>
      <c r="E2856" s="3">
        <v>194</v>
      </c>
      <c r="F2856" s="3">
        <v>63</v>
      </c>
      <c r="G2856" s="3">
        <v>10913.4</v>
      </c>
      <c r="H2856" s="3">
        <v>2117199.6</v>
      </c>
      <c r="I2856" s="4">
        <v>45813</v>
      </c>
      <c r="J2856" s="4">
        <v>45857</v>
      </c>
      <c r="K2856" s="3" t="s">
        <v>57</v>
      </c>
      <c r="L2856" s="5" t="s">
        <v>30</v>
      </c>
    </row>
    <row r="2857" spans="1:12" ht="14.25" customHeight="1" x14ac:dyDescent="0.3">
      <c r="A2857" s="3" t="s">
        <v>4840</v>
      </c>
      <c r="B2857" s="3" t="s">
        <v>4841</v>
      </c>
      <c r="C2857" s="3" t="s">
        <v>40</v>
      </c>
      <c r="D2857" s="3" t="s">
        <v>45</v>
      </c>
      <c r="E2857" s="3">
        <v>81</v>
      </c>
      <c r="F2857" s="3">
        <v>80</v>
      </c>
      <c r="G2857" s="3">
        <v>3820.89</v>
      </c>
      <c r="H2857" s="3">
        <v>309492.09000000003</v>
      </c>
      <c r="I2857" s="4">
        <v>45728</v>
      </c>
      <c r="J2857" s="4">
        <v>45874</v>
      </c>
      <c r="K2857" s="3" t="s">
        <v>57</v>
      </c>
      <c r="L2857" s="5" t="s">
        <v>58</v>
      </c>
    </row>
    <row r="2858" spans="1:12" ht="14.25" customHeight="1" x14ac:dyDescent="0.3">
      <c r="A2858" s="3" t="s">
        <v>2325</v>
      </c>
      <c r="B2858" s="3" t="s">
        <v>3573</v>
      </c>
      <c r="C2858" s="3" t="s">
        <v>20</v>
      </c>
      <c r="D2858" s="3" t="s">
        <v>15</v>
      </c>
      <c r="E2858" s="3">
        <v>28</v>
      </c>
      <c r="F2858" s="3">
        <v>67</v>
      </c>
      <c r="G2858" s="3">
        <v>5557.92</v>
      </c>
      <c r="H2858" s="3">
        <v>155621.76000000001</v>
      </c>
      <c r="I2858" s="4">
        <v>45680</v>
      </c>
      <c r="J2858" s="4">
        <v>45889</v>
      </c>
      <c r="K2858" s="3" t="s">
        <v>46</v>
      </c>
      <c r="L2858" s="5" t="s">
        <v>33</v>
      </c>
    </row>
    <row r="2859" spans="1:12" ht="14.25" customHeight="1" x14ac:dyDescent="0.3">
      <c r="A2859" s="3" t="s">
        <v>3427</v>
      </c>
      <c r="B2859" s="3" t="s">
        <v>1633</v>
      </c>
      <c r="C2859" s="3" t="s">
        <v>14</v>
      </c>
      <c r="D2859" s="3" t="s">
        <v>45</v>
      </c>
      <c r="E2859" s="3">
        <v>115</v>
      </c>
      <c r="F2859" s="3">
        <v>32</v>
      </c>
      <c r="G2859" s="3">
        <v>12227.36</v>
      </c>
      <c r="H2859" s="3">
        <v>1406146.4</v>
      </c>
      <c r="I2859" s="4">
        <v>45676</v>
      </c>
      <c r="J2859" s="4">
        <v>45864</v>
      </c>
      <c r="K2859" s="3" t="s">
        <v>54</v>
      </c>
      <c r="L2859" s="5" t="s">
        <v>30</v>
      </c>
    </row>
    <row r="2860" spans="1:12" ht="14.25" customHeight="1" x14ac:dyDescent="0.3">
      <c r="A2860" s="3" t="s">
        <v>4842</v>
      </c>
      <c r="B2860" s="3" t="s">
        <v>4843</v>
      </c>
      <c r="C2860" s="3" t="s">
        <v>40</v>
      </c>
      <c r="D2860" s="3" t="s">
        <v>41</v>
      </c>
      <c r="E2860" s="3">
        <v>90</v>
      </c>
      <c r="F2860" s="3">
        <v>72</v>
      </c>
      <c r="G2860" s="3">
        <v>7299.3</v>
      </c>
      <c r="H2860" s="3">
        <v>656937</v>
      </c>
      <c r="I2860" s="4">
        <v>45741</v>
      </c>
      <c r="J2860" s="4">
        <v>45905</v>
      </c>
      <c r="K2860" s="3" t="s">
        <v>29</v>
      </c>
      <c r="L2860" s="5" t="s">
        <v>21</v>
      </c>
    </row>
    <row r="2861" spans="1:12" ht="14.25" customHeight="1" x14ac:dyDescent="0.3">
      <c r="A2861" s="3" t="s">
        <v>4844</v>
      </c>
      <c r="B2861" s="3" t="s">
        <v>313</v>
      </c>
      <c r="C2861" s="3" t="s">
        <v>20</v>
      </c>
      <c r="E2861" s="3">
        <v>43</v>
      </c>
      <c r="F2861" s="3">
        <v>47</v>
      </c>
      <c r="G2861" s="3">
        <v>3489.19</v>
      </c>
      <c r="H2861" s="3">
        <v>150035.17000000001</v>
      </c>
      <c r="I2861" s="4">
        <v>45793</v>
      </c>
      <c r="J2861" s="4">
        <v>45918</v>
      </c>
      <c r="K2861" s="3" t="s">
        <v>46</v>
      </c>
      <c r="L2861" s="5" t="s">
        <v>58</v>
      </c>
    </row>
    <row r="2862" spans="1:12" ht="14.25" customHeight="1" x14ac:dyDescent="0.3">
      <c r="A2862" s="3" t="s">
        <v>672</v>
      </c>
      <c r="B2862" s="3" t="s">
        <v>1320</v>
      </c>
      <c r="C2862" s="3" t="s">
        <v>20</v>
      </c>
      <c r="D2862" s="3" t="s">
        <v>41</v>
      </c>
      <c r="E2862" s="3">
        <v>56</v>
      </c>
      <c r="F2862" s="3">
        <v>53</v>
      </c>
      <c r="G2862" s="3">
        <v>1611.58</v>
      </c>
      <c r="H2862" s="3">
        <v>90248.48</v>
      </c>
      <c r="I2862" s="4">
        <v>45775</v>
      </c>
      <c r="J2862" s="4">
        <v>45852</v>
      </c>
      <c r="K2862" s="3" t="s">
        <v>57</v>
      </c>
      <c r="L2862" s="5" t="s">
        <v>21</v>
      </c>
    </row>
    <row r="2863" spans="1:12" ht="14.25" customHeight="1" x14ac:dyDescent="0.3">
      <c r="A2863" s="3" t="s">
        <v>4845</v>
      </c>
      <c r="B2863" s="3" t="s">
        <v>4846</v>
      </c>
      <c r="C2863" s="3" t="s">
        <v>44</v>
      </c>
      <c r="D2863" s="3" t="s">
        <v>24</v>
      </c>
      <c r="E2863" s="3">
        <v>156</v>
      </c>
      <c r="F2863" s="3">
        <v>54</v>
      </c>
      <c r="G2863" s="3">
        <v>4552.6099999999997</v>
      </c>
      <c r="H2863" s="3">
        <v>710207.15999999992</v>
      </c>
      <c r="I2863" s="4">
        <v>45699</v>
      </c>
      <c r="J2863" s="4">
        <v>45866</v>
      </c>
      <c r="K2863" s="3" t="s">
        <v>25</v>
      </c>
      <c r="L2863" s="5" t="s">
        <v>30</v>
      </c>
    </row>
    <row r="2864" spans="1:12" ht="14.25" customHeight="1" x14ac:dyDescent="0.3">
      <c r="A2864" s="3" t="s">
        <v>4847</v>
      </c>
      <c r="B2864" s="3" t="s">
        <v>1162</v>
      </c>
      <c r="C2864" s="3" t="s">
        <v>40</v>
      </c>
      <c r="D2864" s="3" t="s">
        <v>41</v>
      </c>
      <c r="E2864" s="3">
        <v>114</v>
      </c>
      <c r="F2864" s="3">
        <v>94</v>
      </c>
      <c r="G2864" s="3">
        <v>12703.15</v>
      </c>
      <c r="H2864" s="3">
        <v>1448159.1</v>
      </c>
      <c r="I2864" s="4">
        <v>45846</v>
      </c>
      <c r="J2864" s="4">
        <v>45870</v>
      </c>
      <c r="L2864" s="5" t="s">
        <v>17</v>
      </c>
    </row>
    <row r="2865" spans="1:12" ht="14.25" customHeight="1" x14ac:dyDescent="0.3">
      <c r="A2865" s="3" t="s">
        <v>4848</v>
      </c>
      <c r="B2865" s="3" t="s">
        <v>4849</v>
      </c>
      <c r="C2865" s="3" t="s">
        <v>44</v>
      </c>
      <c r="D2865" s="3" t="s">
        <v>53</v>
      </c>
      <c r="E2865" s="3">
        <v>47</v>
      </c>
      <c r="F2865" s="3">
        <v>86</v>
      </c>
      <c r="G2865" s="3">
        <v>1431.14</v>
      </c>
      <c r="H2865" s="3">
        <v>67263.58</v>
      </c>
      <c r="I2865" s="4">
        <v>45763</v>
      </c>
      <c r="J2865" s="4">
        <v>45905</v>
      </c>
      <c r="L2865" s="5" t="s">
        <v>33</v>
      </c>
    </row>
    <row r="2866" spans="1:12" ht="14.25" customHeight="1" x14ac:dyDescent="0.3">
      <c r="A2866" s="3" t="s">
        <v>4850</v>
      </c>
      <c r="B2866" s="3" t="s">
        <v>550</v>
      </c>
      <c r="C2866" s="3" t="s">
        <v>28</v>
      </c>
      <c r="D2866" s="3" t="s">
        <v>41</v>
      </c>
      <c r="E2866" s="3">
        <v>187</v>
      </c>
      <c r="F2866" s="3">
        <v>82</v>
      </c>
      <c r="G2866" s="3">
        <v>7910.05</v>
      </c>
      <c r="H2866" s="3">
        <v>1479179.35</v>
      </c>
      <c r="I2866" s="4">
        <v>45813</v>
      </c>
      <c r="J2866" s="4">
        <v>45880</v>
      </c>
      <c r="L2866" s="5" t="s">
        <v>58</v>
      </c>
    </row>
    <row r="2867" spans="1:12" ht="14.25" customHeight="1" x14ac:dyDescent="0.3">
      <c r="A2867" s="3" t="s">
        <v>4851</v>
      </c>
      <c r="B2867" s="3" t="s">
        <v>4852</v>
      </c>
      <c r="C2867" s="3" t="s">
        <v>28</v>
      </c>
      <c r="D2867" s="3" t="s">
        <v>53</v>
      </c>
      <c r="E2867" s="3">
        <v>46</v>
      </c>
      <c r="F2867" s="3">
        <v>84</v>
      </c>
      <c r="G2867" s="3">
        <v>18927.98</v>
      </c>
      <c r="H2867" s="3">
        <v>870687.08</v>
      </c>
      <c r="I2867" s="4">
        <v>45830</v>
      </c>
      <c r="J2867" s="4">
        <v>45914</v>
      </c>
      <c r="K2867" s="3" t="s">
        <v>46</v>
      </c>
      <c r="L2867" s="5" t="s">
        <v>17</v>
      </c>
    </row>
    <row r="2868" spans="1:12" ht="14.25" customHeight="1" x14ac:dyDescent="0.3">
      <c r="A2868" s="3" t="s">
        <v>4853</v>
      </c>
      <c r="B2868" s="3" t="s">
        <v>4854</v>
      </c>
      <c r="C2868" s="3" t="s">
        <v>14</v>
      </c>
      <c r="D2868" s="3" t="s">
        <v>45</v>
      </c>
      <c r="E2868" s="3">
        <v>177</v>
      </c>
      <c r="F2868" s="3">
        <v>49</v>
      </c>
      <c r="G2868" s="3">
        <v>18654.240000000002</v>
      </c>
      <c r="H2868" s="3">
        <v>3301800.48</v>
      </c>
      <c r="I2868" s="4">
        <v>45773</v>
      </c>
      <c r="J2868" s="4">
        <v>45892</v>
      </c>
      <c r="K2868" s="3" t="s">
        <v>46</v>
      </c>
      <c r="L2868" s="5" t="s">
        <v>58</v>
      </c>
    </row>
    <row r="2869" spans="1:12" ht="14.25" customHeight="1" x14ac:dyDescent="0.3">
      <c r="A2869" s="3" t="s">
        <v>3030</v>
      </c>
      <c r="B2869" s="3" t="s">
        <v>4855</v>
      </c>
      <c r="C2869" s="3" t="s">
        <v>28</v>
      </c>
      <c r="D2869" s="3" t="s">
        <v>15</v>
      </c>
      <c r="E2869" s="3">
        <v>92</v>
      </c>
      <c r="F2869" s="3">
        <v>61</v>
      </c>
      <c r="G2869" s="3">
        <v>5538.8</v>
      </c>
      <c r="H2869" s="3">
        <v>509569.6</v>
      </c>
      <c r="I2869" s="4">
        <v>45762</v>
      </c>
      <c r="J2869" s="4">
        <v>45855</v>
      </c>
      <c r="K2869" s="3" t="s">
        <v>57</v>
      </c>
      <c r="L2869" s="5" t="s">
        <v>30</v>
      </c>
    </row>
    <row r="2870" spans="1:12" ht="14.25" customHeight="1" x14ac:dyDescent="0.3">
      <c r="A2870" s="3" t="s">
        <v>4856</v>
      </c>
      <c r="B2870" s="3" t="s">
        <v>361</v>
      </c>
      <c r="C2870" s="3" t="s">
        <v>20</v>
      </c>
      <c r="D2870" s="3" t="s">
        <v>24</v>
      </c>
      <c r="E2870" s="3">
        <v>177</v>
      </c>
      <c r="F2870" s="3">
        <v>77</v>
      </c>
      <c r="G2870" s="3">
        <v>16663.939999999999</v>
      </c>
      <c r="H2870" s="3">
        <v>2949517.38</v>
      </c>
      <c r="I2870" s="4">
        <v>45701</v>
      </c>
      <c r="J2870" s="4">
        <v>45873</v>
      </c>
      <c r="K2870" s="3" t="s">
        <v>29</v>
      </c>
      <c r="L2870" s="5" t="s">
        <v>30</v>
      </c>
    </row>
    <row r="2871" spans="1:12" ht="14.25" customHeight="1" x14ac:dyDescent="0.3">
      <c r="A2871" s="3" t="s">
        <v>748</v>
      </c>
      <c r="B2871" s="3" t="s">
        <v>4857</v>
      </c>
      <c r="C2871" s="3" t="s">
        <v>40</v>
      </c>
      <c r="D2871" s="3" t="s">
        <v>45</v>
      </c>
      <c r="E2871" s="3">
        <v>158</v>
      </c>
      <c r="F2871" s="3">
        <v>31</v>
      </c>
      <c r="G2871" s="3">
        <v>10703.85</v>
      </c>
      <c r="H2871" s="3">
        <v>1691208.3</v>
      </c>
      <c r="I2871" s="4">
        <v>45821</v>
      </c>
      <c r="J2871" s="4">
        <v>45931</v>
      </c>
      <c r="K2871" s="3" t="s">
        <v>25</v>
      </c>
      <c r="L2871" s="5" t="s">
        <v>21</v>
      </c>
    </row>
    <row r="2872" spans="1:12" ht="14.25" customHeight="1" x14ac:dyDescent="0.3">
      <c r="A2872" s="3" t="s">
        <v>1646</v>
      </c>
      <c r="B2872" s="3" t="s">
        <v>2027</v>
      </c>
      <c r="C2872" s="3" t="s">
        <v>40</v>
      </c>
      <c r="D2872" s="3" t="s">
        <v>41</v>
      </c>
      <c r="E2872" s="3">
        <v>32</v>
      </c>
      <c r="F2872" s="3">
        <v>45</v>
      </c>
      <c r="G2872" s="3">
        <v>17825.36</v>
      </c>
      <c r="H2872" s="3">
        <v>570411.52000000002</v>
      </c>
      <c r="I2872" s="4">
        <v>45748</v>
      </c>
      <c r="J2872" s="4">
        <v>45894</v>
      </c>
      <c r="K2872" s="3" t="s">
        <v>25</v>
      </c>
      <c r="L2872" s="5" t="s">
        <v>30</v>
      </c>
    </row>
    <row r="2873" spans="1:12" ht="14.25" customHeight="1" x14ac:dyDescent="0.3">
      <c r="A2873" s="3" t="s">
        <v>4858</v>
      </c>
      <c r="B2873" s="3" t="s">
        <v>4811</v>
      </c>
      <c r="C2873" s="3" t="s">
        <v>14</v>
      </c>
      <c r="D2873" s="3" t="s">
        <v>15</v>
      </c>
      <c r="F2873" s="3">
        <v>78</v>
      </c>
      <c r="G2873" s="3">
        <v>6261.94</v>
      </c>
      <c r="I2873" s="4">
        <v>45799</v>
      </c>
      <c r="J2873" s="4">
        <v>45858</v>
      </c>
      <c r="K2873" s="3" t="s">
        <v>54</v>
      </c>
      <c r="L2873" s="5" t="s">
        <v>33</v>
      </c>
    </row>
    <row r="2874" spans="1:12" ht="14.25" customHeight="1" x14ac:dyDescent="0.3">
      <c r="A2874" s="3" t="s">
        <v>2016</v>
      </c>
      <c r="B2874" s="3" t="s">
        <v>163</v>
      </c>
      <c r="C2874" s="3" t="s">
        <v>14</v>
      </c>
      <c r="D2874" s="3" t="s">
        <v>15</v>
      </c>
      <c r="E2874" s="3">
        <v>54</v>
      </c>
      <c r="F2874" s="3">
        <v>21</v>
      </c>
      <c r="G2874" s="3">
        <v>4168.58</v>
      </c>
      <c r="H2874" s="3">
        <v>225103.32</v>
      </c>
      <c r="I2874" s="4">
        <v>45795</v>
      </c>
      <c r="J2874" s="4">
        <v>45856</v>
      </c>
      <c r="K2874" s="3" t="s">
        <v>25</v>
      </c>
      <c r="L2874" s="5" t="s">
        <v>30</v>
      </c>
    </row>
    <row r="2875" spans="1:12" ht="14.25" customHeight="1" x14ac:dyDescent="0.3">
      <c r="A2875" s="3" t="s">
        <v>4859</v>
      </c>
      <c r="B2875" s="3" t="s">
        <v>4860</v>
      </c>
      <c r="C2875" s="3" t="s">
        <v>44</v>
      </c>
      <c r="D2875" s="3" t="s">
        <v>45</v>
      </c>
      <c r="E2875" s="3">
        <v>15</v>
      </c>
      <c r="F2875" s="3">
        <v>41</v>
      </c>
      <c r="G2875" s="3">
        <v>14274.69</v>
      </c>
      <c r="H2875" s="3">
        <v>214120.35</v>
      </c>
      <c r="I2875" s="4">
        <v>45690</v>
      </c>
      <c r="J2875" s="4">
        <v>45879</v>
      </c>
      <c r="L2875" s="5" t="s">
        <v>33</v>
      </c>
    </row>
    <row r="2876" spans="1:12" ht="14.25" customHeight="1" x14ac:dyDescent="0.3">
      <c r="A2876" s="3" t="s">
        <v>4861</v>
      </c>
      <c r="B2876" s="3" t="s">
        <v>4862</v>
      </c>
      <c r="C2876" s="3" t="s">
        <v>14</v>
      </c>
      <c r="D2876" s="3" t="s">
        <v>41</v>
      </c>
      <c r="E2876" s="3">
        <v>29</v>
      </c>
      <c r="F2876" s="3">
        <v>29</v>
      </c>
      <c r="G2876" s="3">
        <v>3175.12</v>
      </c>
      <c r="H2876" s="3">
        <v>92078.48</v>
      </c>
      <c r="I2876" s="4">
        <v>45786</v>
      </c>
      <c r="J2876" s="4">
        <v>45862</v>
      </c>
      <c r="K2876" s="3" t="s">
        <v>46</v>
      </c>
      <c r="L2876" s="5" t="s">
        <v>33</v>
      </c>
    </row>
    <row r="2877" spans="1:12" ht="14.25" customHeight="1" x14ac:dyDescent="0.3">
      <c r="A2877" s="3" t="s">
        <v>2247</v>
      </c>
      <c r="B2877" s="3" t="s">
        <v>4863</v>
      </c>
      <c r="C2877" s="3" t="s">
        <v>20</v>
      </c>
      <c r="D2877" s="3" t="s">
        <v>45</v>
      </c>
      <c r="E2877" s="3">
        <v>133</v>
      </c>
      <c r="F2877" s="3">
        <v>86</v>
      </c>
      <c r="G2877" s="3">
        <v>2933.08</v>
      </c>
      <c r="H2877" s="3">
        <v>390099.64</v>
      </c>
      <c r="I2877" s="4">
        <v>45713</v>
      </c>
      <c r="J2877" s="4">
        <v>45874</v>
      </c>
      <c r="K2877" s="3" t="s">
        <v>54</v>
      </c>
      <c r="L2877" s="5" t="s">
        <v>30</v>
      </c>
    </row>
    <row r="2878" spans="1:12" ht="14.25" customHeight="1" x14ac:dyDescent="0.3">
      <c r="A2878" s="3" t="s">
        <v>4864</v>
      </c>
      <c r="B2878" s="3" t="s">
        <v>4865</v>
      </c>
      <c r="C2878" s="3" t="s">
        <v>14</v>
      </c>
      <c r="D2878" s="3" t="s">
        <v>45</v>
      </c>
      <c r="E2878" s="3">
        <v>17</v>
      </c>
      <c r="F2878" s="3">
        <v>77</v>
      </c>
      <c r="G2878" s="3">
        <v>16093.85</v>
      </c>
      <c r="H2878" s="3">
        <v>273595.45</v>
      </c>
      <c r="I2878" s="4">
        <v>45776</v>
      </c>
      <c r="J2878" s="4">
        <v>45855</v>
      </c>
      <c r="K2878" s="3" t="s">
        <v>46</v>
      </c>
      <c r="L2878" s="5" t="s">
        <v>30</v>
      </c>
    </row>
    <row r="2879" spans="1:12" ht="14.25" customHeight="1" x14ac:dyDescent="0.3">
      <c r="A2879" s="3" t="s">
        <v>4866</v>
      </c>
      <c r="B2879" s="3" t="s">
        <v>4867</v>
      </c>
      <c r="C2879" s="3" t="s">
        <v>28</v>
      </c>
      <c r="D2879" s="3" t="s">
        <v>15</v>
      </c>
      <c r="E2879" s="3">
        <v>67</v>
      </c>
      <c r="F2879" s="3">
        <v>41</v>
      </c>
      <c r="G2879" s="3">
        <v>15355</v>
      </c>
      <c r="H2879" s="3">
        <v>1028785</v>
      </c>
      <c r="I2879" s="4">
        <v>45785</v>
      </c>
      <c r="J2879" s="4">
        <v>45941</v>
      </c>
      <c r="K2879" s="3" t="s">
        <v>46</v>
      </c>
      <c r="L2879" s="5" t="s">
        <v>17</v>
      </c>
    </row>
    <row r="2880" spans="1:12" ht="14.25" customHeight="1" x14ac:dyDescent="0.3">
      <c r="A2880" s="3" t="s">
        <v>4868</v>
      </c>
      <c r="B2880" s="3" t="s">
        <v>4869</v>
      </c>
      <c r="C2880" s="3" t="s">
        <v>14</v>
      </c>
      <c r="E2880" s="3">
        <v>73</v>
      </c>
      <c r="F2880" s="3">
        <v>85</v>
      </c>
      <c r="G2880" s="3">
        <v>2600.6</v>
      </c>
      <c r="H2880" s="3">
        <v>189843.8</v>
      </c>
      <c r="I2880" s="4">
        <v>45799</v>
      </c>
      <c r="J2880" s="4">
        <v>45928</v>
      </c>
      <c r="K2880" s="3" t="s">
        <v>54</v>
      </c>
      <c r="L2880" s="5" t="s">
        <v>30</v>
      </c>
    </row>
    <row r="2881" spans="1:12" ht="14.25" customHeight="1" x14ac:dyDescent="0.3">
      <c r="A2881" s="3" t="s">
        <v>4870</v>
      </c>
      <c r="B2881" s="3" t="s">
        <v>4871</v>
      </c>
      <c r="C2881" s="3" t="s">
        <v>40</v>
      </c>
      <c r="D2881" s="3" t="s">
        <v>24</v>
      </c>
      <c r="E2881" s="3">
        <v>17</v>
      </c>
      <c r="F2881" s="3">
        <v>49</v>
      </c>
      <c r="G2881" s="3">
        <v>9980.24</v>
      </c>
      <c r="H2881" s="3">
        <v>169664.08</v>
      </c>
      <c r="I2881" s="4">
        <v>45784</v>
      </c>
      <c r="J2881" s="4">
        <v>45925</v>
      </c>
      <c r="K2881" s="3" t="s">
        <v>16</v>
      </c>
      <c r="L2881" s="5" t="s">
        <v>33</v>
      </c>
    </row>
    <row r="2882" spans="1:12" ht="14.25" customHeight="1" x14ac:dyDescent="0.3">
      <c r="A2882" s="3" t="s">
        <v>4872</v>
      </c>
      <c r="B2882" s="3" t="s">
        <v>2188</v>
      </c>
      <c r="C2882" s="3" t="s">
        <v>28</v>
      </c>
      <c r="D2882" s="3" t="s">
        <v>41</v>
      </c>
      <c r="E2882" s="3">
        <v>106</v>
      </c>
      <c r="F2882" s="3">
        <v>32</v>
      </c>
      <c r="G2882" s="3">
        <v>18193.740000000002</v>
      </c>
      <c r="H2882" s="3">
        <v>1928536.44</v>
      </c>
      <c r="I2882" s="4">
        <v>45739</v>
      </c>
      <c r="J2882" s="4">
        <v>45883</v>
      </c>
      <c r="K2882" s="3" t="s">
        <v>25</v>
      </c>
      <c r="L2882" s="5" t="s">
        <v>58</v>
      </c>
    </row>
    <row r="2883" spans="1:12" ht="14.25" customHeight="1" x14ac:dyDescent="0.3">
      <c r="A2883" s="3" t="s">
        <v>4873</v>
      </c>
      <c r="B2883" s="3" t="s">
        <v>815</v>
      </c>
      <c r="C2883" s="3" t="s">
        <v>44</v>
      </c>
      <c r="D2883" s="3" t="s">
        <v>53</v>
      </c>
      <c r="E2883" s="3">
        <v>38</v>
      </c>
      <c r="F2883" s="3">
        <v>43</v>
      </c>
      <c r="G2883" s="3">
        <v>3460.35</v>
      </c>
      <c r="H2883" s="3">
        <v>131493.29999999999</v>
      </c>
      <c r="I2883" s="4">
        <v>45696</v>
      </c>
      <c r="J2883" s="4">
        <v>45937</v>
      </c>
      <c r="K2883" s="3" t="s">
        <v>54</v>
      </c>
      <c r="L2883" s="5" t="s">
        <v>17</v>
      </c>
    </row>
    <row r="2884" spans="1:12" ht="14.25" customHeight="1" x14ac:dyDescent="0.3">
      <c r="A2884" s="3" t="s">
        <v>1497</v>
      </c>
      <c r="B2884" s="3" t="s">
        <v>1023</v>
      </c>
      <c r="C2884" s="3" t="s">
        <v>20</v>
      </c>
      <c r="E2884" s="3">
        <v>60</v>
      </c>
      <c r="F2884" s="3">
        <v>60</v>
      </c>
      <c r="G2884" s="3">
        <v>15490.03</v>
      </c>
      <c r="H2884" s="3">
        <v>929401.8</v>
      </c>
      <c r="I2884" s="4">
        <v>45727</v>
      </c>
      <c r="J2884" s="4">
        <v>45936</v>
      </c>
      <c r="K2884" s="3" t="s">
        <v>54</v>
      </c>
      <c r="L2884" s="5" t="s">
        <v>33</v>
      </c>
    </row>
    <row r="2885" spans="1:12" ht="14.25" customHeight="1" x14ac:dyDescent="0.3">
      <c r="A2885" s="3" t="s">
        <v>4874</v>
      </c>
      <c r="B2885" s="3" t="s">
        <v>2553</v>
      </c>
      <c r="C2885" s="3" t="s">
        <v>20</v>
      </c>
      <c r="D2885" s="3" t="s">
        <v>41</v>
      </c>
      <c r="E2885" s="3">
        <v>131</v>
      </c>
      <c r="F2885" s="3">
        <v>70</v>
      </c>
      <c r="G2885" s="3">
        <v>4914.66</v>
      </c>
      <c r="H2885" s="3">
        <v>643820.46</v>
      </c>
      <c r="I2885" s="4">
        <v>45741</v>
      </c>
      <c r="J2885" s="4">
        <v>45912</v>
      </c>
      <c r="K2885" s="3" t="s">
        <v>29</v>
      </c>
      <c r="L2885" s="5" t="s">
        <v>17</v>
      </c>
    </row>
    <row r="2886" spans="1:12" ht="14.25" customHeight="1" x14ac:dyDescent="0.3">
      <c r="A2886" s="3" t="s">
        <v>4875</v>
      </c>
      <c r="B2886" s="3" t="s">
        <v>4876</v>
      </c>
      <c r="C2886" s="3" t="s">
        <v>20</v>
      </c>
      <c r="D2886" s="3" t="s">
        <v>24</v>
      </c>
      <c r="E2886" s="3">
        <v>7</v>
      </c>
      <c r="F2886" s="3">
        <v>64</v>
      </c>
      <c r="G2886" s="3">
        <v>4963.1000000000004</v>
      </c>
      <c r="H2886" s="3">
        <v>34741.699999999997</v>
      </c>
      <c r="I2886" s="4">
        <v>45747</v>
      </c>
      <c r="J2886" s="4">
        <v>45855</v>
      </c>
      <c r="K2886" s="3" t="s">
        <v>16</v>
      </c>
      <c r="L2886" s="5" t="s">
        <v>58</v>
      </c>
    </row>
    <row r="2887" spans="1:12" ht="14.25" customHeight="1" x14ac:dyDescent="0.3">
      <c r="A2887" s="3" t="s">
        <v>4877</v>
      </c>
      <c r="B2887" s="3" t="s">
        <v>4878</v>
      </c>
      <c r="C2887" s="3" t="s">
        <v>14</v>
      </c>
      <c r="D2887" s="3" t="s">
        <v>41</v>
      </c>
      <c r="E2887" s="3">
        <v>106</v>
      </c>
      <c r="F2887" s="3">
        <v>46</v>
      </c>
      <c r="G2887" s="3">
        <v>19654.63</v>
      </c>
      <c r="H2887" s="3">
        <v>2083390.78</v>
      </c>
      <c r="I2887" s="4">
        <v>45840</v>
      </c>
      <c r="J2887" s="4">
        <v>45894</v>
      </c>
      <c r="K2887" s="3" t="s">
        <v>16</v>
      </c>
      <c r="L2887" s="5" t="s">
        <v>58</v>
      </c>
    </row>
    <row r="2888" spans="1:12" ht="14.25" customHeight="1" x14ac:dyDescent="0.3">
      <c r="A2888" s="3" t="s">
        <v>1388</v>
      </c>
      <c r="B2888" s="3" t="s">
        <v>4879</v>
      </c>
      <c r="C2888" s="3" t="s">
        <v>40</v>
      </c>
      <c r="D2888" s="3" t="s">
        <v>53</v>
      </c>
      <c r="E2888" s="3">
        <v>61</v>
      </c>
      <c r="F2888" s="3">
        <v>81</v>
      </c>
      <c r="G2888" s="3">
        <v>18778.060000000001</v>
      </c>
      <c r="H2888" s="3">
        <v>1145461.6599999999</v>
      </c>
      <c r="I2888" s="4">
        <v>45776</v>
      </c>
      <c r="J2888" s="4">
        <v>45878</v>
      </c>
      <c r="K2888" s="3" t="s">
        <v>25</v>
      </c>
      <c r="L2888" s="5" t="s">
        <v>58</v>
      </c>
    </row>
    <row r="2889" spans="1:12" ht="14.25" customHeight="1" x14ac:dyDescent="0.3">
      <c r="A2889" s="3" t="s">
        <v>4880</v>
      </c>
      <c r="B2889" s="3" t="s">
        <v>4314</v>
      </c>
      <c r="C2889" s="3" t="s">
        <v>40</v>
      </c>
      <c r="D2889" s="3" t="s">
        <v>41</v>
      </c>
      <c r="E2889" s="3">
        <v>23</v>
      </c>
      <c r="F2889" s="3">
        <v>58</v>
      </c>
      <c r="G2889" s="3">
        <v>8490.36</v>
      </c>
      <c r="H2889" s="3">
        <v>195278.28</v>
      </c>
      <c r="I2889" s="4">
        <v>45722</v>
      </c>
      <c r="J2889" s="4">
        <v>45886</v>
      </c>
      <c r="K2889" s="3" t="s">
        <v>54</v>
      </c>
      <c r="L2889" s="5" t="s">
        <v>58</v>
      </c>
    </row>
    <row r="2890" spans="1:12" ht="14.25" customHeight="1" x14ac:dyDescent="0.3">
      <c r="A2890" s="3" t="s">
        <v>3585</v>
      </c>
      <c r="B2890" s="3" t="s">
        <v>4881</v>
      </c>
      <c r="C2890" s="3" t="s">
        <v>14</v>
      </c>
      <c r="D2890" s="3" t="s">
        <v>45</v>
      </c>
      <c r="E2890" s="3">
        <v>174</v>
      </c>
      <c r="F2890" s="3">
        <v>67</v>
      </c>
      <c r="G2890" s="3">
        <v>18361.060000000001</v>
      </c>
      <c r="H2890" s="3">
        <v>3194824.44</v>
      </c>
      <c r="I2890" s="4">
        <v>45786</v>
      </c>
      <c r="J2890" s="4">
        <v>45907</v>
      </c>
      <c r="K2890" s="3" t="s">
        <v>16</v>
      </c>
      <c r="L2890" s="5" t="s">
        <v>21</v>
      </c>
    </row>
    <row r="2891" spans="1:12" ht="14.25" customHeight="1" x14ac:dyDescent="0.3">
      <c r="A2891" s="3" t="s">
        <v>4882</v>
      </c>
      <c r="B2891" s="3" t="s">
        <v>4154</v>
      </c>
      <c r="C2891" s="3" t="s">
        <v>44</v>
      </c>
      <c r="D2891" s="3" t="s">
        <v>41</v>
      </c>
      <c r="E2891" s="3">
        <v>130</v>
      </c>
      <c r="F2891" s="3">
        <v>51</v>
      </c>
      <c r="G2891" s="3">
        <v>6639.37</v>
      </c>
      <c r="H2891" s="3">
        <v>863118.1</v>
      </c>
      <c r="I2891" s="4">
        <v>45826</v>
      </c>
      <c r="J2891" s="4">
        <v>45864</v>
      </c>
      <c r="K2891" s="3" t="s">
        <v>25</v>
      </c>
      <c r="L2891" s="5" t="s">
        <v>58</v>
      </c>
    </row>
    <row r="2892" spans="1:12" ht="14.25" customHeight="1" x14ac:dyDescent="0.3">
      <c r="A2892" s="3" t="s">
        <v>4883</v>
      </c>
      <c r="B2892" s="3" t="s">
        <v>4884</v>
      </c>
      <c r="C2892" s="3" t="s">
        <v>44</v>
      </c>
      <c r="D2892" s="3" t="s">
        <v>15</v>
      </c>
      <c r="E2892" s="3">
        <v>80</v>
      </c>
      <c r="F2892" s="3">
        <v>87</v>
      </c>
      <c r="G2892" s="3">
        <v>7740.14</v>
      </c>
      <c r="H2892" s="3">
        <v>619211.20000000007</v>
      </c>
      <c r="I2892" s="4">
        <v>45798</v>
      </c>
      <c r="J2892" s="4">
        <v>45871</v>
      </c>
      <c r="K2892" s="3" t="s">
        <v>46</v>
      </c>
      <c r="L2892" s="5" t="s">
        <v>33</v>
      </c>
    </row>
    <row r="2893" spans="1:12" ht="14.25" customHeight="1" x14ac:dyDescent="0.3">
      <c r="A2893" s="3" t="s">
        <v>4885</v>
      </c>
      <c r="B2893" s="3" t="s">
        <v>2107</v>
      </c>
      <c r="C2893" s="3" t="s">
        <v>14</v>
      </c>
      <c r="D2893" s="3" t="s">
        <v>41</v>
      </c>
      <c r="E2893" s="3">
        <v>100</v>
      </c>
      <c r="F2893" s="3">
        <v>85</v>
      </c>
      <c r="G2893" s="3">
        <v>2159.1999999999998</v>
      </c>
      <c r="H2893" s="3">
        <v>215920</v>
      </c>
      <c r="I2893" s="4">
        <v>45689</v>
      </c>
      <c r="J2893" s="4">
        <v>45912</v>
      </c>
      <c r="K2893" s="3" t="s">
        <v>54</v>
      </c>
      <c r="L2893" s="5" t="s">
        <v>30</v>
      </c>
    </row>
    <row r="2894" spans="1:12" ht="14.25" customHeight="1" x14ac:dyDescent="0.3">
      <c r="A2894" s="3" t="s">
        <v>4886</v>
      </c>
      <c r="B2894" s="3" t="s">
        <v>4887</v>
      </c>
      <c r="C2894" s="3" t="s">
        <v>44</v>
      </c>
      <c r="D2894" s="3" t="s">
        <v>41</v>
      </c>
      <c r="E2894" s="3">
        <v>44</v>
      </c>
      <c r="F2894" s="3">
        <v>93</v>
      </c>
      <c r="G2894" s="3">
        <v>4018.39</v>
      </c>
      <c r="H2894" s="3">
        <v>176809.16</v>
      </c>
      <c r="I2894" s="4">
        <v>45682</v>
      </c>
      <c r="J2894" s="4">
        <v>45928</v>
      </c>
      <c r="K2894" s="3" t="s">
        <v>54</v>
      </c>
      <c r="L2894" s="5" t="s">
        <v>58</v>
      </c>
    </row>
    <row r="2895" spans="1:12" ht="14.25" customHeight="1" x14ac:dyDescent="0.3">
      <c r="A2895" s="3" t="s">
        <v>4888</v>
      </c>
      <c r="B2895" s="3" t="s">
        <v>4889</v>
      </c>
      <c r="C2895" s="3" t="s">
        <v>44</v>
      </c>
      <c r="D2895" s="3" t="s">
        <v>24</v>
      </c>
      <c r="E2895" s="3">
        <v>165</v>
      </c>
      <c r="F2895" s="3">
        <v>96</v>
      </c>
      <c r="G2895" s="3">
        <v>12079.93</v>
      </c>
      <c r="H2895" s="3">
        <v>1993188.45</v>
      </c>
      <c r="I2895" s="4">
        <v>45681</v>
      </c>
      <c r="J2895" s="4">
        <v>45902</v>
      </c>
      <c r="K2895" s="3" t="s">
        <v>54</v>
      </c>
      <c r="L2895" s="5" t="s">
        <v>30</v>
      </c>
    </row>
    <row r="2896" spans="1:12" ht="14.25" customHeight="1" x14ac:dyDescent="0.3">
      <c r="A2896" s="3" t="s">
        <v>4890</v>
      </c>
      <c r="B2896" s="3" t="s">
        <v>4891</v>
      </c>
      <c r="C2896" s="3" t="s">
        <v>40</v>
      </c>
      <c r="D2896" s="3" t="s">
        <v>24</v>
      </c>
      <c r="E2896" s="3">
        <v>177</v>
      </c>
      <c r="F2896" s="3">
        <v>54</v>
      </c>
      <c r="G2896" s="3">
        <v>9697.68</v>
      </c>
      <c r="H2896" s="3">
        <v>1716489.36</v>
      </c>
      <c r="I2896" s="4">
        <v>45788</v>
      </c>
      <c r="J2896" s="4">
        <v>45927</v>
      </c>
      <c r="K2896" s="3" t="s">
        <v>25</v>
      </c>
      <c r="L2896" s="5" t="s">
        <v>17</v>
      </c>
    </row>
    <row r="2897" spans="1:12" ht="14.25" customHeight="1" x14ac:dyDescent="0.3">
      <c r="A2897" s="3" t="s">
        <v>1385</v>
      </c>
      <c r="B2897" s="3" t="s">
        <v>631</v>
      </c>
      <c r="C2897" s="3" t="s">
        <v>44</v>
      </c>
      <c r="E2897" s="3">
        <v>193</v>
      </c>
      <c r="F2897" s="3">
        <v>63</v>
      </c>
      <c r="G2897" s="3">
        <v>10181.61</v>
      </c>
      <c r="H2897" s="3">
        <v>1965050.73</v>
      </c>
      <c r="I2897" s="4">
        <v>45672</v>
      </c>
      <c r="J2897" s="4">
        <v>45864</v>
      </c>
      <c r="K2897" s="3" t="s">
        <v>54</v>
      </c>
      <c r="L2897" s="5" t="s">
        <v>30</v>
      </c>
    </row>
    <row r="2898" spans="1:12" ht="14.25" customHeight="1" x14ac:dyDescent="0.3">
      <c r="A2898" s="3" t="s">
        <v>4892</v>
      </c>
      <c r="B2898" s="3" t="s">
        <v>4376</v>
      </c>
      <c r="C2898" s="3" t="s">
        <v>40</v>
      </c>
      <c r="D2898" s="3" t="s">
        <v>45</v>
      </c>
      <c r="E2898" s="3">
        <v>148</v>
      </c>
      <c r="F2898" s="3">
        <v>54</v>
      </c>
      <c r="G2898" s="3">
        <v>10638.47</v>
      </c>
      <c r="H2898" s="3">
        <v>1574493.56</v>
      </c>
      <c r="I2898" s="4">
        <v>45691</v>
      </c>
      <c r="J2898" s="4">
        <v>45867</v>
      </c>
      <c r="K2898" s="3" t="s">
        <v>46</v>
      </c>
      <c r="L2898" s="5" t="s">
        <v>21</v>
      </c>
    </row>
    <row r="2899" spans="1:12" ht="14.25" customHeight="1" x14ac:dyDescent="0.3">
      <c r="A2899" s="3" t="s">
        <v>4893</v>
      </c>
      <c r="B2899" s="3" t="s">
        <v>3472</v>
      </c>
      <c r="C2899" s="3" t="s">
        <v>28</v>
      </c>
      <c r="D2899" s="3" t="s">
        <v>24</v>
      </c>
      <c r="E2899" s="3">
        <v>52</v>
      </c>
      <c r="F2899" s="3">
        <v>56</v>
      </c>
      <c r="G2899" s="3">
        <v>5782.24</v>
      </c>
      <c r="H2899" s="3">
        <v>300676.47999999998</v>
      </c>
      <c r="I2899" s="4">
        <v>45817</v>
      </c>
      <c r="J2899" s="4">
        <v>45899</v>
      </c>
      <c r="L2899" s="5" t="s">
        <v>21</v>
      </c>
    </row>
    <row r="2900" spans="1:12" ht="14.25" customHeight="1" x14ac:dyDescent="0.3">
      <c r="A2900" s="3" t="s">
        <v>4894</v>
      </c>
      <c r="B2900" s="3" t="s">
        <v>4499</v>
      </c>
      <c r="C2900" s="3" t="s">
        <v>44</v>
      </c>
      <c r="D2900" s="3" t="s">
        <v>24</v>
      </c>
      <c r="F2900" s="3">
        <v>29</v>
      </c>
      <c r="G2900" s="3">
        <v>13997.17</v>
      </c>
      <c r="I2900" s="4">
        <v>45803</v>
      </c>
      <c r="J2900" s="4">
        <v>45938</v>
      </c>
      <c r="K2900" s="3" t="s">
        <v>25</v>
      </c>
      <c r="L2900" s="5" t="s">
        <v>58</v>
      </c>
    </row>
    <row r="2901" spans="1:12" ht="14.25" customHeight="1" x14ac:dyDescent="0.3">
      <c r="A2901" s="3" t="s">
        <v>4895</v>
      </c>
      <c r="B2901" s="3" t="s">
        <v>4896</v>
      </c>
      <c r="C2901" s="3" t="s">
        <v>40</v>
      </c>
      <c r="D2901" s="3" t="s">
        <v>24</v>
      </c>
      <c r="E2901" s="3">
        <v>174</v>
      </c>
      <c r="F2901" s="3">
        <v>72</v>
      </c>
      <c r="G2901" s="3">
        <v>3951.63</v>
      </c>
      <c r="H2901" s="3">
        <v>687583.62</v>
      </c>
      <c r="I2901" s="4">
        <v>45787</v>
      </c>
      <c r="J2901" s="4">
        <v>45920</v>
      </c>
      <c r="K2901" s="3" t="s">
        <v>54</v>
      </c>
      <c r="L2901" s="5" t="s">
        <v>30</v>
      </c>
    </row>
    <row r="2902" spans="1:12" ht="14.25" customHeight="1" x14ac:dyDescent="0.3">
      <c r="A2902" s="3" t="s">
        <v>4897</v>
      </c>
      <c r="B2902" s="3" t="s">
        <v>1412</v>
      </c>
      <c r="C2902" s="3" t="s">
        <v>44</v>
      </c>
      <c r="D2902" s="3" t="s">
        <v>24</v>
      </c>
      <c r="E2902" s="3">
        <v>194</v>
      </c>
      <c r="F2902" s="3">
        <v>85</v>
      </c>
      <c r="G2902" s="3">
        <v>5445.4</v>
      </c>
      <c r="H2902" s="3">
        <v>1056407.6000000001</v>
      </c>
      <c r="I2902" s="4">
        <v>45785</v>
      </c>
      <c r="J2902" s="4">
        <v>45932</v>
      </c>
      <c r="K2902" s="3" t="s">
        <v>54</v>
      </c>
      <c r="L2902" s="5" t="s">
        <v>21</v>
      </c>
    </row>
    <row r="2903" spans="1:12" ht="14.25" customHeight="1" x14ac:dyDescent="0.3">
      <c r="A2903" s="3" t="s">
        <v>95</v>
      </c>
      <c r="B2903" s="3" t="s">
        <v>2726</v>
      </c>
      <c r="C2903" s="3" t="s">
        <v>28</v>
      </c>
      <c r="D2903" s="3" t="s">
        <v>24</v>
      </c>
      <c r="E2903" s="3">
        <v>130</v>
      </c>
      <c r="F2903" s="3">
        <v>97</v>
      </c>
      <c r="G2903" s="3">
        <v>1172.69</v>
      </c>
      <c r="H2903" s="3">
        <v>152449.70000000001</v>
      </c>
      <c r="I2903" s="4">
        <v>45797</v>
      </c>
      <c r="J2903" s="4">
        <v>45876</v>
      </c>
      <c r="K2903" s="3" t="s">
        <v>46</v>
      </c>
      <c r="L2903" s="5" t="s">
        <v>30</v>
      </c>
    </row>
    <row r="2904" spans="1:12" ht="14.25" customHeight="1" x14ac:dyDescent="0.3">
      <c r="A2904" s="3" t="s">
        <v>4898</v>
      </c>
      <c r="B2904" s="3" t="s">
        <v>4899</v>
      </c>
      <c r="C2904" s="3" t="s">
        <v>40</v>
      </c>
      <c r="D2904" s="3" t="s">
        <v>53</v>
      </c>
      <c r="E2904" s="3">
        <v>59</v>
      </c>
      <c r="F2904" s="3">
        <v>89</v>
      </c>
      <c r="G2904" s="3">
        <v>13976.58</v>
      </c>
      <c r="H2904" s="3">
        <v>824618.22</v>
      </c>
      <c r="I2904" s="4">
        <v>45673</v>
      </c>
      <c r="J2904" s="4">
        <v>45852</v>
      </c>
      <c r="K2904" s="3" t="s">
        <v>25</v>
      </c>
      <c r="L2904" s="5" t="s">
        <v>33</v>
      </c>
    </row>
    <row r="2905" spans="1:12" ht="14.25" customHeight="1" x14ac:dyDescent="0.3">
      <c r="A2905" s="3" t="s">
        <v>4900</v>
      </c>
      <c r="B2905" s="3" t="s">
        <v>4901</v>
      </c>
      <c r="C2905" s="3" t="s">
        <v>44</v>
      </c>
      <c r="D2905" s="3" t="s">
        <v>41</v>
      </c>
      <c r="E2905" s="3">
        <v>25</v>
      </c>
      <c r="F2905" s="3">
        <v>40</v>
      </c>
      <c r="G2905" s="3">
        <v>8528.66</v>
      </c>
      <c r="H2905" s="3">
        <v>213216.5</v>
      </c>
      <c r="I2905" s="4">
        <v>45710</v>
      </c>
      <c r="J2905" s="4">
        <v>45902</v>
      </c>
      <c r="K2905" s="3" t="s">
        <v>16</v>
      </c>
      <c r="L2905" s="5" t="s">
        <v>21</v>
      </c>
    </row>
    <row r="2906" spans="1:12" ht="14.25" customHeight="1" x14ac:dyDescent="0.3">
      <c r="A2906" s="3" t="s">
        <v>4902</v>
      </c>
      <c r="B2906" s="3" t="s">
        <v>4903</v>
      </c>
      <c r="C2906" s="3" t="s">
        <v>20</v>
      </c>
      <c r="D2906" s="3" t="s">
        <v>53</v>
      </c>
      <c r="F2906" s="3">
        <v>49</v>
      </c>
      <c r="G2906" s="3">
        <v>11764.22</v>
      </c>
      <c r="I2906" s="4">
        <v>45766</v>
      </c>
      <c r="J2906" s="4">
        <v>45933</v>
      </c>
      <c r="L2906" s="5" t="s">
        <v>17</v>
      </c>
    </row>
    <row r="2907" spans="1:12" ht="14.25" customHeight="1" x14ac:dyDescent="0.3">
      <c r="A2907" s="3" t="s">
        <v>4904</v>
      </c>
      <c r="B2907" s="3" t="s">
        <v>2444</v>
      </c>
      <c r="C2907" s="3" t="s">
        <v>40</v>
      </c>
      <c r="D2907" s="3" t="s">
        <v>53</v>
      </c>
      <c r="F2907" s="3">
        <v>42</v>
      </c>
      <c r="G2907" s="3">
        <v>14446.89</v>
      </c>
      <c r="I2907" s="4">
        <v>45714</v>
      </c>
      <c r="J2907" s="4">
        <v>45867</v>
      </c>
      <c r="K2907" s="3" t="s">
        <v>16</v>
      </c>
      <c r="L2907" s="5" t="s">
        <v>58</v>
      </c>
    </row>
    <row r="2908" spans="1:12" ht="14.25" customHeight="1" x14ac:dyDescent="0.3">
      <c r="A2908" s="3" t="s">
        <v>3619</v>
      </c>
      <c r="B2908" s="3" t="s">
        <v>4905</v>
      </c>
      <c r="C2908" s="3" t="s">
        <v>40</v>
      </c>
      <c r="D2908" s="3" t="s">
        <v>15</v>
      </c>
      <c r="E2908" s="3">
        <v>141</v>
      </c>
      <c r="F2908" s="3">
        <v>39</v>
      </c>
      <c r="G2908" s="3">
        <v>461.84</v>
      </c>
      <c r="H2908" s="3">
        <v>65119.44</v>
      </c>
      <c r="I2908" s="4">
        <v>45760</v>
      </c>
      <c r="J2908" s="4">
        <v>45867</v>
      </c>
      <c r="L2908" s="5" t="s">
        <v>30</v>
      </c>
    </row>
    <row r="2909" spans="1:12" ht="14.25" customHeight="1" x14ac:dyDescent="0.3">
      <c r="A2909" s="3" t="s">
        <v>4906</v>
      </c>
      <c r="B2909" s="3" t="s">
        <v>4907</v>
      </c>
      <c r="C2909" s="3" t="s">
        <v>44</v>
      </c>
      <c r="D2909" s="3" t="s">
        <v>15</v>
      </c>
      <c r="F2909" s="3">
        <v>22</v>
      </c>
      <c r="G2909" s="3">
        <v>250.92</v>
      </c>
      <c r="I2909" s="4">
        <v>45818</v>
      </c>
      <c r="J2909" s="4">
        <v>45920</v>
      </c>
      <c r="K2909" s="3" t="s">
        <v>29</v>
      </c>
      <c r="L2909" s="5" t="s">
        <v>30</v>
      </c>
    </row>
    <row r="2910" spans="1:12" ht="14.25" customHeight="1" x14ac:dyDescent="0.3">
      <c r="A2910" s="3" t="s">
        <v>4908</v>
      </c>
      <c r="B2910" s="3" t="s">
        <v>4909</v>
      </c>
      <c r="C2910" s="3" t="s">
        <v>44</v>
      </c>
      <c r="D2910" s="3" t="s">
        <v>45</v>
      </c>
      <c r="E2910" s="3">
        <v>34</v>
      </c>
      <c r="F2910" s="3">
        <v>33</v>
      </c>
      <c r="G2910" s="3">
        <v>13213.43</v>
      </c>
      <c r="H2910" s="3">
        <v>449256.62</v>
      </c>
      <c r="I2910" s="4">
        <v>45818</v>
      </c>
      <c r="J2910" s="4">
        <v>45881</v>
      </c>
      <c r="L2910" s="5" t="s">
        <v>21</v>
      </c>
    </row>
    <row r="2911" spans="1:12" ht="14.25" customHeight="1" x14ac:dyDescent="0.3">
      <c r="A2911" s="3" t="s">
        <v>4910</v>
      </c>
      <c r="B2911" s="3" t="s">
        <v>4911</v>
      </c>
      <c r="C2911" s="3" t="s">
        <v>14</v>
      </c>
      <c r="D2911" s="3" t="s">
        <v>45</v>
      </c>
      <c r="E2911" s="3">
        <v>77</v>
      </c>
      <c r="G2911" s="3">
        <v>11062.76</v>
      </c>
      <c r="H2911" s="3">
        <v>851832.52</v>
      </c>
      <c r="I2911" s="4">
        <v>45696</v>
      </c>
      <c r="J2911" s="4">
        <v>45900</v>
      </c>
      <c r="L2911" s="5" t="s">
        <v>21</v>
      </c>
    </row>
    <row r="2912" spans="1:12" ht="14.25" customHeight="1" x14ac:dyDescent="0.3">
      <c r="A2912" s="3" t="s">
        <v>1727</v>
      </c>
      <c r="B2912" s="3" t="s">
        <v>4912</v>
      </c>
      <c r="C2912" s="3" t="s">
        <v>20</v>
      </c>
      <c r="D2912" s="3" t="s">
        <v>15</v>
      </c>
      <c r="E2912" s="3">
        <v>163</v>
      </c>
      <c r="F2912" s="3">
        <v>70</v>
      </c>
      <c r="G2912" s="3">
        <v>10663.17</v>
      </c>
      <c r="H2912" s="3">
        <v>1738096.71</v>
      </c>
      <c r="I2912" s="4">
        <v>45777</v>
      </c>
      <c r="J2912" s="4">
        <v>45933</v>
      </c>
      <c r="L2912" s="5" t="s">
        <v>30</v>
      </c>
    </row>
    <row r="2913" spans="1:12" ht="14.25" customHeight="1" x14ac:dyDescent="0.3">
      <c r="A2913" s="3" t="s">
        <v>4913</v>
      </c>
      <c r="B2913" s="3" t="s">
        <v>3777</v>
      </c>
      <c r="C2913" s="3" t="s">
        <v>14</v>
      </c>
      <c r="D2913" s="3" t="s">
        <v>15</v>
      </c>
      <c r="E2913" s="3">
        <v>160</v>
      </c>
      <c r="F2913" s="3">
        <v>26</v>
      </c>
      <c r="G2913" s="3">
        <v>4339.3500000000004</v>
      </c>
      <c r="H2913" s="3">
        <v>694296</v>
      </c>
      <c r="I2913" s="4">
        <v>45851</v>
      </c>
      <c r="J2913" s="4">
        <v>45885</v>
      </c>
      <c r="K2913" s="3" t="s">
        <v>54</v>
      </c>
      <c r="L2913" s="5" t="s">
        <v>30</v>
      </c>
    </row>
    <row r="2914" spans="1:12" ht="14.25" customHeight="1" x14ac:dyDescent="0.3">
      <c r="A2914" s="3" t="s">
        <v>4914</v>
      </c>
      <c r="B2914" s="3" t="s">
        <v>4915</v>
      </c>
      <c r="C2914" s="3" t="s">
        <v>14</v>
      </c>
      <c r="D2914" s="3" t="s">
        <v>15</v>
      </c>
      <c r="E2914" s="3">
        <v>138</v>
      </c>
      <c r="F2914" s="3">
        <v>46</v>
      </c>
      <c r="G2914" s="3">
        <v>6954.84</v>
      </c>
      <c r="H2914" s="3">
        <v>959767.92</v>
      </c>
      <c r="I2914" s="4">
        <v>45703</v>
      </c>
      <c r="J2914" s="4">
        <v>45923</v>
      </c>
      <c r="K2914" s="3" t="s">
        <v>54</v>
      </c>
      <c r="L2914" s="5" t="s">
        <v>33</v>
      </c>
    </row>
    <row r="2915" spans="1:12" ht="14.25" customHeight="1" x14ac:dyDescent="0.3">
      <c r="A2915" s="3" t="s">
        <v>4916</v>
      </c>
      <c r="B2915" s="3" t="s">
        <v>1620</v>
      </c>
      <c r="C2915" s="3" t="s">
        <v>44</v>
      </c>
      <c r="E2915" s="3">
        <v>45</v>
      </c>
      <c r="F2915" s="3">
        <v>95</v>
      </c>
      <c r="G2915" s="3">
        <v>9045.5300000000007</v>
      </c>
      <c r="H2915" s="3">
        <v>407048.85</v>
      </c>
      <c r="I2915" s="4">
        <v>45780</v>
      </c>
      <c r="J2915" s="4">
        <v>45864</v>
      </c>
      <c r="K2915" s="3" t="s">
        <v>25</v>
      </c>
      <c r="L2915" s="5" t="s">
        <v>58</v>
      </c>
    </row>
    <row r="2916" spans="1:12" ht="14.25" customHeight="1" x14ac:dyDescent="0.3">
      <c r="A2916" s="3" t="s">
        <v>4917</v>
      </c>
      <c r="B2916" s="3" t="s">
        <v>2932</v>
      </c>
      <c r="C2916" s="3" t="s">
        <v>28</v>
      </c>
      <c r="E2916" s="3">
        <v>151</v>
      </c>
      <c r="G2916" s="3">
        <v>2861.03</v>
      </c>
      <c r="H2916" s="3">
        <v>432015.53</v>
      </c>
      <c r="I2916" s="4">
        <v>45685</v>
      </c>
      <c r="J2916" s="4">
        <v>45923</v>
      </c>
      <c r="K2916" s="3" t="s">
        <v>46</v>
      </c>
      <c r="L2916" s="5" t="s">
        <v>21</v>
      </c>
    </row>
    <row r="2917" spans="1:12" ht="14.25" customHeight="1" x14ac:dyDescent="0.3">
      <c r="A2917" s="3" t="s">
        <v>4918</v>
      </c>
      <c r="B2917" s="3" t="s">
        <v>4919</v>
      </c>
      <c r="C2917" s="3" t="s">
        <v>20</v>
      </c>
      <c r="D2917" s="3" t="s">
        <v>45</v>
      </c>
      <c r="E2917" s="3">
        <v>136</v>
      </c>
      <c r="F2917" s="3">
        <v>36</v>
      </c>
      <c r="G2917" s="3">
        <v>5192.22</v>
      </c>
      <c r="H2917" s="3">
        <v>706141.92</v>
      </c>
      <c r="I2917" s="4">
        <v>45734</v>
      </c>
      <c r="J2917" s="4">
        <v>45923</v>
      </c>
      <c r="K2917" s="3" t="s">
        <v>46</v>
      </c>
      <c r="L2917" s="5" t="s">
        <v>33</v>
      </c>
    </row>
    <row r="2918" spans="1:12" ht="14.25" customHeight="1" x14ac:dyDescent="0.3">
      <c r="A2918" s="3" t="s">
        <v>4920</v>
      </c>
      <c r="B2918" s="3" t="s">
        <v>1140</v>
      </c>
      <c r="C2918" s="3" t="s">
        <v>28</v>
      </c>
      <c r="D2918" s="3" t="s">
        <v>53</v>
      </c>
      <c r="E2918" s="3">
        <v>185</v>
      </c>
      <c r="F2918" s="3">
        <v>32</v>
      </c>
      <c r="G2918" s="3">
        <v>9605.93</v>
      </c>
      <c r="H2918" s="3">
        <v>1777097.05</v>
      </c>
      <c r="I2918" s="4">
        <v>45746</v>
      </c>
      <c r="J2918" s="4">
        <v>45913</v>
      </c>
      <c r="K2918" s="3" t="s">
        <v>25</v>
      </c>
      <c r="L2918" s="5" t="s">
        <v>17</v>
      </c>
    </row>
    <row r="2919" spans="1:12" ht="14.25" customHeight="1" x14ac:dyDescent="0.3">
      <c r="A2919" s="3" t="s">
        <v>4921</v>
      </c>
      <c r="B2919" s="3" t="s">
        <v>4922</v>
      </c>
      <c r="C2919" s="3" t="s">
        <v>28</v>
      </c>
      <c r="D2919" s="3" t="s">
        <v>45</v>
      </c>
      <c r="E2919" s="3">
        <v>84</v>
      </c>
      <c r="F2919" s="3">
        <v>70</v>
      </c>
      <c r="G2919" s="3">
        <v>5473.62</v>
      </c>
      <c r="H2919" s="3">
        <v>459784.08</v>
      </c>
      <c r="I2919" s="4">
        <v>45705</v>
      </c>
      <c r="J2919" s="4">
        <v>45898</v>
      </c>
      <c r="K2919" s="3" t="s">
        <v>29</v>
      </c>
      <c r="L2919" s="5" t="s">
        <v>30</v>
      </c>
    </row>
    <row r="2920" spans="1:12" ht="14.25" customHeight="1" x14ac:dyDescent="0.3">
      <c r="A2920" s="3" t="s">
        <v>800</v>
      </c>
      <c r="B2920" s="3" t="s">
        <v>4923</v>
      </c>
      <c r="C2920" s="3" t="s">
        <v>14</v>
      </c>
      <c r="D2920" s="3" t="s">
        <v>41</v>
      </c>
      <c r="E2920" s="3">
        <v>24</v>
      </c>
      <c r="F2920" s="3">
        <v>30</v>
      </c>
      <c r="G2920" s="3">
        <v>15870.56</v>
      </c>
      <c r="H2920" s="3">
        <v>380893.44</v>
      </c>
      <c r="I2920" s="4">
        <v>45815</v>
      </c>
      <c r="J2920" s="4">
        <v>45940</v>
      </c>
      <c r="K2920" s="3" t="s">
        <v>25</v>
      </c>
      <c r="L2920" s="5" t="s">
        <v>33</v>
      </c>
    </row>
    <row r="2921" spans="1:12" ht="14.25" customHeight="1" x14ac:dyDescent="0.3">
      <c r="A2921" s="3" t="s">
        <v>4924</v>
      </c>
      <c r="B2921" s="3" t="s">
        <v>4925</v>
      </c>
      <c r="C2921" s="3" t="s">
        <v>28</v>
      </c>
      <c r="D2921" s="3" t="s">
        <v>15</v>
      </c>
      <c r="E2921" s="3">
        <v>49</v>
      </c>
      <c r="F2921" s="3">
        <v>24</v>
      </c>
      <c r="G2921" s="3">
        <v>5249.64</v>
      </c>
      <c r="H2921" s="3">
        <v>257232.36</v>
      </c>
      <c r="I2921" s="4">
        <v>45673</v>
      </c>
      <c r="J2921" s="4">
        <v>45908</v>
      </c>
      <c r="K2921" s="3" t="s">
        <v>25</v>
      </c>
      <c r="L2921" s="5" t="s">
        <v>30</v>
      </c>
    </row>
    <row r="2922" spans="1:12" ht="14.25" customHeight="1" x14ac:dyDescent="0.3">
      <c r="A2922" s="3" t="s">
        <v>1294</v>
      </c>
      <c r="B2922" s="3" t="s">
        <v>4926</v>
      </c>
      <c r="C2922" s="3" t="s">
        <v>28</v>
      </c>
      <c r="D2922" s="3" t="s">
        <v>15</v>
      </c>
      <c r="E2922" s="3">
        <v>87</v>
      </c>
      <c r="F2922" s="3">
        <v>76</v>
      </c>
      <c r="G2922" s="3">
        <v>11526.83</v>
      </c>
      <c r="H2922" s="3">
        <v>1002834.21</v>
      </c>
      <c r="I2922" s="4">
        <v>45744</v>
      </c>
      <c r="J2922" s="4">
        <v>45894</v>
      </c>
      <c r="L2922" s="5" t="s">
        <v>30</v>
      </c>
    </row>
    <row r="2923" spans="1:12" ht="14.25" customHeight="1" x14ac:dyDescent="0.3">
      <c r="A2923" s="3" t="s">
        <v>4927</v>
      </c>
      <c r="B2923" s="3" t="s">
        <v>4928</v>
      </c>
      <c r="C2923" s="3" t="s">
        <v>14</v>
      </c>
      <c r="D2923" s="3" t="s">
        <v>15</v>
      </c>
      <c r="E2923" s="3">
        <v>59</v>
      </c>
      <c r="F2923" s="3">
        <v>31</v>
      </c>
      <c r="G2923" s="3">
        <v>5402.23</v>
      </c>
      <c r="H2923" s="3">
        <v>318731.56999999989</v>
      </c>
      <c r="I2923" s="4">
        <v>45790</v>
      </c>
      <c r="J2923" s="4">
        <v>45853</v>
      </c>
      <c r="K2923" s="3" t="s">
        <v>16</v>
      </c>
      <c r="L2923" s="5" t="s">
        <v>17</v>
      </c>
    </row>
    <row r="2924" spans="1:12" ht="14.25" customHeight="1" x14ac:dyDescent="0.3">
      <c r="A2924" s="3" t="s">
        <v>4929</v>
      </c>
      <c r="B2924" s="3" t="s">
        <v>4930</v>
      </c>
      <c r="C2924" s="3" t="s">
        <v>28</v>
      </c>
      <c r="D2924" s="3" t="s">
        <v>24</v>
      </c>
      <c r="E2924" s="3">
        <v>191</v>
      </c>
      <c r="G2924" s="3">
        <v>16782.16</v>
      </c>
      <c r="H2924" s="3">
        <v>3205392.56</v>
      </c>
      <c r="I2924" s="4">
        <v>45696</v>
      </c>
      <c r="J2924" s="4">
        <v>45858</v>
      </c>
      <c r="K2924" s="3" t="s">
        <v>54</v>
      </c>
      <c r="L2924" s="5" t="s">
        <v>17</v>
      </c>
    </row>
    <row r="2925" spans="1:12" ht="14.25" customHeight="1" x14ac:dyDescent="0.3">
      <c r="A2925" s="3" t="s">
        <v>4931</v>
      </c>
      <c r="B2925" s="3" t="s">
        <v>4932</v>
      </c>
      <c r="C2925" s="3" t="s">
        <v>20</v>
      </c>
      <c r="D2925" s="3" t="s">
        <v>24</v>
      </c>
      <c r="E2925" s="3">
        <v>170</v>
      </c>
      <c r="F2925" s="3">
        <v>92</v>
      </c>
      <c r="G2925" s="3">
        <v>6269.96</v>
      </c>
      <c r="H2925" s="3">
        <v>1065893.2</v>
      </c>
      <c r="I2925" s="4">
        <v>45772</v>
      </c>
      <c r="J2925" s="4">
        <v>45938</v>
      </c>
      <c r="K2925" s="3" t="s">
        <v>16</v>
      </c>
      <c r="L2925" s="5" t="s">
        <v>17</v>
      </c>
    </row>
    <row r="2926" spans="1:12" ht="14.25" customHeight="1" x14ac:dyDescent="0.3">
      <c r="A2926" s="3" t="s">
        <v>4933</v>
      </c>
      <c r="B2926" s="3" t="s">
        <v>4934</v>
      </c>
      <c r="C2926" s="3" t="s">
        <v>28</v>
      </c>
      <c r="D2926" s="3" t="s">
        <v>15</v>
      </c>
      <c r="E2926" s="3">
        <v>71</v>
      </c>
      <c r="F2926" s="3">
        <v>57</v>
      </c>
      <c r="G2926" s="3">
        <v>707.89</v>
      </c>
      <c r="H2926" s="3">
        <v>50260.19</v>
      </c>
      <c r="I2926" s="4">
        <v>45701</v>
      </c>
      <c r="J2926" s="4">
        <v>45926</v>
      </c>
      <c r="K2926" s="3" t="s">
        <v>25</v>
      </c>
      <c r="L2926" s="5" t="s">
        <v>17</v>
      </c>
    </row>
    <row r="2927" spans="1:12" ht="14.25" customHeight="1" x14ac:dyDescent="0.3">
      <c r="A2927" s="3" t="s">
        <v>934</v>
      </c>
      <c r="B2927" s="3" t="s">
        <v>2363</v>
      </c>
      <c r="C2927" s="3" t="s">
        <v>44</v>
      </c>
      <c r="D2927" s="3" t="s">
        <v>41</v>
      </c>
      <c r="E2927" s="3">
        <v>79</v>
      </c>
      <c r="F2927" s="3">
        <v>82</v>
      </c>
      <c r="G2927" s="3">
        <v>13774.86</v>
      </c>
      <c r="H2927" s="3">
        <v>1088213.94</v>
      </c>
      <c r="I2927" s="4">
        <v>45686</v>
      </c>
      <c r="J2927" s="4">
        <v>45923</v>
      </c>
      <c r="K2927" s="3" t="s">
        <v>46</v>
      </c>
      <c r="L2927" s="5" t="s">
        <v>33</v>
      </c>
    </row>
    <row r="2928" spans="1:12" ht="14.25" customHeight="1" x14ac:dyDescent="0.3">
      <c r="A2928" s="3" t="s">
        <v>4935</v>
      </c>
      <c r="B2928" s="3" t="s">
        <v>4936</v>
      </c>
      <c r="C2928" s="3" t="s">
        <v>20</v>
      </c>
      <c r="D2928" s="3" t="s">
        <v>24</v>
      </c>
      <c r="F2928" s="3">
        <v>96</v>
      </c>
      <c r="G2928" s="3">
        <v>18623.830000000002</v>
      </c>
      <c r="I2928" s="4">
        <v>45721</v>
      </c>
      <c r="J2928" s="4">
        <v>45876</v>
      </c>
      <c r="L2928" s="5" t="s">
        <v>21</v>
      </c>
    </row>
    <row r="2929" spans="1:12" ht="14.25" customHeight="1" x14ac:dyDescent="0.3">
      <c r="A2929" s="3" t="s">
        <v>4937</v>
      </c>
      <c r="B2929" s="3" t="s">
        <v>4938</v>
      </c>
      <c r="C2929" s="3" t="s">
        <v>14</v>
      </c>
      <c r="D2929" s="3" t="s">
        <v>53</v>
      </c>
      <c r="E2929" s="3">
        <v>164</v>
      </c>
      <c r="F2929" s="3">
        <v>23</v>
      </c>
      <c r="G2929" s="3">
        <v>6863.07</v>
      </c>
      <c r="H2929" s="3">
        <v>1125543.48</v>
      </c>
      <c r="I2929" s="4">
        <v>45677</v>
      </c>
      <c r="J2929" s="4">
        <v>45939</v>
      </c>
      <c r="K2929" s="3" t="s">
        <v>46</v>
      </c>
      <c r="L2929" s="5" t="s">
        <v>30</v>
      </c>
    </row>
    <row r="2930" spans="1:12" ht="14.25" customHeight="1" x14ac:dyDescent="0.3">
      <c r="A2930" s="3" t="s">
        <v>4939</v>
      </c>
      <c r="B2930" s="3" t="s">
        <v>4284</v>
      </c>
      <c r="C2930" s="3" t="s">
        <v>44</v>
      </c>
      <c r="E2930" s="3">
        <v>43</v>
      </c>
      <c r="F2930" s="3">
        <v>86</v>
      </c>
      <c r="G2930" s="3">
        <v>4471.8599999999997</v>
      </c>
      <c r="H2930" s="3">
        <v>192289.98</v>
      </c>
      <c r="I2930" s="4">
        <v>45681</v>
      </c>
      <c r="J2930" s="4">
        <v>45853</v>
      </c>
      <c r="K2930" s="3" t="s">
        <v>46</v>
      </c>
      <c r="L2930" s="5" t="s">
        <v>30</v>
      </c>
    </row>
    <row r="2931" spans="1:12" ht="14.25" customHeight="1" x14ac:dyDescent="0.3">
      <c r="A2931" s="3" t="s">
        <v>4500</v>
      </c>
      <c r="B2931" s="3" t="s">
        <v>4940</v>
      </c>
      <c r="C2931" s="3" t="s">
        <v>14</v>
      </c>
      <c r="D2931" s="3" t="s">
        <v>45</v>
      </c>
      <c r="E2931" s="3">
        <v>61</v>
      </c>
      <c r="F2931" s="3">
        <v>20</v>
      </c>
      <c r="G2931" s="3">
        <v>1444.34</v>
      </c>
      <c r="H2931" s="3">
        <v>88104.739999999991</v>
      </c>
      <c r="I2931" s="4">
        <v>45845</v>
      </c>
      <c r="J2931" s="4">
        <v>45860</v>
      </c>
      <c r="L2931" s="5" t="s">
        <v>21</v>
      </c>
    </row>
    <row r="2932" spans="1:12" ht="14.25" customHeight="1" x14ac:dyDescent="0.3">
      <c r="A2932" s="3" t="s">
        <v>4941</v>
      </c>
      <c r="B2932" s="3" t="s">
        <v>4942</v>
      </c>
      <c r="C2932" s="3" t="s">
        <v>40</v>
      </c>
      <c r="D2932" s="3" t="s">
        <v>45</v>
      </c>
      <c r="E2932" s="3">
        <v>180</v>
      </c>
      <c r="F2932" s="3">
        <v>92</v>
      </c>
      <c r="G2932" s="3">
        <v>88.54</v>
      </c>
      <c r="H2932" s="3">
        <v>15937.2</v>
      </c>
      <c r="I2932" s="4">
        <v>45770</v>
      </c>
      <c r="J2932" s="4">
        <v>45920</v>
      </c>
      <c r="K2932" s="3" t="s">
        <v>57</v>
      </c>
      <c r="L2932" s="5" t="s">
        <v>21</v>
      </c>
    </row>
    <row r="2933" spans="1:12" ht="14.25" customHeight="1" x14ac:dyDescent="0.3">
      <c r="A2933" s="3" t="s">
        <v>1598</v>
      </c>
      <c r="B2933" s="3" t="s">
        <v>4943</v>
      </c>
      <c r="C2933" s="3" t="s">
        <v>28</v>
      </c>
      <c r="D2933" s="3" t="s">
        <v>41</v>
      </c>
      <c r="E2933" s="3">
        <v>139</v>
      </c>
      <c r="F2933" s="3">
        <v>60</v>
      </c>
      <c r="G2933" s="3">
        <v>14659.47</v>
      </c>
      <c r="H2933" s="3">
        <v>2037666.33</v>
      </c>
      <c r="I2933" s="4">
        <v>45684</v>
      </c>
      <c r="J2933" s="4">
        <v>45865</v>
      </c>
      <c r="L2933" s="5" t="s">
        <v>58</v>
      </c>
    </row>
    <row r="2934" spans="1:12" ht="14.25" customHeight="1" x14ac:dyDescent="0.3">
      <c r="A2934" s="3" t="s">
        <v>1624</v>
      </c>
      <c r="B2934" s="3" t="s">
        <v>4944</v>
      </c>
      <c r="C2934" s="3" t="s">
        <v>14</v>
      </c>
      <c r="D2934" s="3" t="s">
        <v>53</v>
      </c>
      <c r="E2934" s="3">
        <v>10</v>
      </c>
      <c r="F2934" s="3">
        <v>27</v>
      </c>
      <c r="G2934" s="3">
        <v>12699.4</v>
      </c>
      <c r="H2934" s="3">
        <v>126994</v>
      </c>
      <c r="I2934" s="4">
        <v>45802</v>
      </c>
      <c r="J2934" s="4">
        <v>45911</v>
      </c>
      <c r="K2934" s="3" t="s">
        <v>16</v>
      </c>
      <c r="L2934" s="5" t="s">
        <v>58</v>
      </c>
    </row>
    <row r="2935" spans="1:12" ht="14.25" customHeight="1" x14ac:dyDescent="0.3">
      <c r="A2935" s="3" t="s">
        <v>2453</v>
      </c>
      <c r="B2935" s="3" t="s">
        <v>4945</v>
      </c>
      <c r="C2935" s="3" t="s">
        <v>28</v>
      </c>
      <c r="E2935" s="3">
        <v>180</v>
      </c>
      <c r="F2935" s="3">
        <v>39</v>
      </c>
      <c r="G2935" s="3">
        <v>5378.09</v>
      </c>
      <c r="H2935" s="3">
        <v>968056.20000000007</v>
      </c>
      <c r="I2935" s="4">
        <v>45704</v>
      </c>
      <c r="J2935" s="4">
        <v>45925</v>
      </c>
      <c r="K2935" s="3" t="s">
        <v>54</v>
      </c>
      <c r="L2935" s="5" t="s">
        <v>30</v>
      </c>
    </row>
    <row r="2936" spans="1:12" ht="14.25" customHeight="1" x14ac:dyDescent="0.3">
      <c r="A2936" s="3" t="s">
        <v>4744</v>
      </c>
      <c r="B2936" s="3" t="s">
        <v>4946</v>
      </c>
      <c r="C2936" s="3" t="s">
        <v>28</v>
      </c>
      <c r="D2936" s="3" t="s">
        <v>24</v>
      </c>
      <c r="E2936" s="3">
        <v>112</v>
      </c>
      <c r="F2936" s="3">
        <v>53</v>
      </c>
      <c r="G2936" s="3">
        <v>3553.75</v>
      </c>
      <c r="H2936" s="3">
        <v>398020</v>
      </c>
      <c r="I2936" s="4">
        <v>45807</v>
      </c>
      <c r="J2936" s="4">
        <v>45885</v>
      </c>
      <c r="K2936" s="3" t="s">
        <v>16</v>
      </c>
      <c r="L2936" s="5" t="s">
        <v>58</v>
      </c>
    </row>
    <row r="2937" spans="1:12" ht="14.25" customHeight="1" x14ac:dyDescent="0.3">
      <c r="A2937" s="3" t="s">
        <v>4947</v>
      </c>
      <c r="B2937" s="3" t="s">
        <v>4948</v>
      </c>
      <c r="C2937" s="3" t="s">
        <v>14</v>
      </c>
      <c r="D2937" s="3" t="s">
        <v>41</v>
      </c>
      <c r="E2937" s="3">
        <v>119</v>
      </c>
      <c r="F2937" s="3">
        <v>38</v>
      </c>
      <c r="G2937" s="3">
        <v>10691.23</v>
      </c>
      <c r="H2937" s="3">
        <v>1272256.3700000001</v>
      </c>
      <c r="I2937" s="4">
        <v>45771</v>
      </c>
      <c r="J2937" s="4">
        <v>45906</v>
      </c>
      <c r="K2937" s="3" t="s">
        <v>57</v>
      </c>
      <c r="L2937" s="5" t="s">
        <v>21</v>
      </c>
    </row>
    <row r="2938" spans="1:12" ht="14.25" customHeight="1" x14ac:dyDescent="0.3">
      <c r="A2938" s="3" t="s">
        <v>4949</v>
      </c>
      <c r="B2938" s="3" t="s">
        <v>1863</v>
      </c>
      <c r="C2938" s="3" t="s">
        <v>28</v>
      </c>
      <c r="D2938" s="3" t="s">
        <v>24</v>
      </c>
      <c r="E2938" s="3">
        <v>141</v>
      </c>
      <c r="F2938" s="3">
        <v>56</v>
      </c>
      <c r="G2938" s="3">
        <v>7886.07</v>
      </c>
      <c r="H2938" s="3">
        <v>1111935.8700000001</v>
      </c>
      <c r="I2938" s="4">
        <v>45698</v>
      </c>
      <c r="J2938" s="4">
        <v>45853</v>
      </c>
      <c r="K2938" s="3" t="s">
        <v>46</v>
      </c>
      <c r="L2938" s="5" t="s">
        <v>33</v>
      </c>
    </row>
    <row r="2939" spans="1:12" ht="14.25" customHeight="1" x14ac:dyDescent="0.3">
      <c r="A2939" s="3" t="s">
        <v>4950</v>
      </c>
      <c r="B2939" s="3" t="s">
        <v>4951</v>
      </c>
      <c r="C2939" s="3" t="s">
        <v>40</v>
      </c>
      <c r="D2939" s="3" t="s">
        <v>41</v>
      </c>
      <c r="E2939" s="3">
        <v>147</v>
      </c>
      <c r="F2939" s="3">
        <v>69</v>
      </c>
      <c r="G2939" s="3">
        <v>15379.58</v>
      </c>
      <c r="H2939" s="3">
        <v>2260798.2599999998</v>
      </c>
      <c r="I2939" s="4">
        <v>45672</v>
      </c>
      <c r="J2939" s="4">
        <v>45899</v>
      </c>
      <c r="K2939" s="3" t="s">
        <v>46</v>
      </c>
      <c r="L2939" s="5" t="s">
        <v>17</v>
      </c>
    </row>
    <row r="2940" spans="1:12" ht="14.25" customHeight="1" x14ac:dyDescent="0.3">
      <c r="A2940" s="3" t="s">
        <v>4952</v>
      </c>
      <c r="B2940" s="3" t="s">
        <v>4953</v>
      </c>
      <c r="C2940" s="3" t="s">
        <v>44</v>
      </c>
      <c r="D2940" s="3" t="s">
        <v>45</v>
      </c>
      <c r="E2940" s="3">
        <v>26</v>
      </c>
      <c r="F2940" s="3">
        <v>91</v>
      </c>
      <c r="G2940" s="3">
        <v>10067.530000000001</v>
      </c>
      <c r="H2940" s="3">
        <v>261755.78</v>
      </c>
      <c r="I2940" s="4">
        <v>45774</v>
      </c>
      <c r="J2940" s="4">
        <v>45891</v>
      </c>
      <c r="K2940" s="3" t="s">
        <v>57</v>
      </c>
      <c r="L2940" s="5" t="s">
        <v>30</v>
      </c>
    </row>
    <row r="2941" spans="1:12" ht="14.25" customHeight="1" x14ac:dyDescent="0.3">
      <c r="A2941" s="3" t="s">
        <v>2291</v>
      </c>
      <c r="B2941" s="3" t="s">
        <v>4954</v>
      </c>
      <c r="C2941" s="3" t="s">
        <v>28</v>
      </c>
      <c r="D2941" s="3" t="s">
        <v>24</v>
      </c>
      <c r="E2941" s="3">
        <v>83</v>
      </c>
      <c r="F2941" s="3">
        <v>64</v>
      </c>
      <c r="G2941" s="3">
        <v>11712.3</v>
      </c>
      <c r="H2941" s="3">
        <v>972120.89999999991</v>
      </c>
      <c r="I2941" s="4">
        <v>45851</v>
      </c>
      <c r="J2941" s="4">
        <v>45916</v>
      </c>
      <c r="K2941" s="3" t="s">
        <v>16</v>
      </c>
      <c r="L2941" s="5" t="s">
        <v>21</v>
      </c>
    </row>
    <row r="2942" spans="1:12" ht="14.25" customHeight="1" x14ac:dyDescent="0.3">
      <c r="A2942" s="3" t="s">
        <v>4955</v>
      </c>
      <c r="B2942" s="3" t="s">
        <v>4956</v>
      </c>
      <c r="C2942" s="3" t="s">
        <v>28</v>
      </c>
      <c r="D2942" s="3" t="s">
        <v>24</v>
      </c>
      <c r="E2942" s="3">
        <v>44</v>
      </c>
      <c r="F2942" s="3">
        <v>28</v>
      </c>
      <c r="G2942" s="3">
        <v>10304.91</v>
      </c>
      <c r="H2942" s="3">
        <v>453416.04</v>
      </c>
      <c r="I2942" s="4">
        <v>45695</v>
      </c>
      <c r="J2942" s="4">
        <v>45859</v>
      </c>
      <c r="K2942" s="3" t="s">
        <v>54</v>
      </c>
      <c r="L2942" s="5" t="s">
        <v>58</v>
      </c>
    </row>
    <row r="2943" spans="1:12" ht="14.25" customHeight="1" x14ac:dyDescent="0.3">
      <c r="A2943" s="3" t="s">
        <v>4957</v>
      </c>
      <c r="B2943" s="3" t="s">
        <v>4958</v>
      </c>
      <c r="C2943" s="3" t="s">
        <v>40</v>
      </c>
      <c r="D2943" s="3" t="s">
        <v>53</v>
      </c>
      <c r="E2943" s="3">
        <v>0</v>
      </c>
      <c r="G2943" s="3">
        <v>8323.98</v>
      </c>
      <c r="H2943" s="3">
        <v>0</v>
      </c>
      <c r="I2943" s="4">
        <v>45737</v>
      </c>
      <c r="J2943" s="4">
        <v>45930</v>
      </c>
      <c r="K2943" s="3" t="s">
        <v>54</v>
      </c>
      <c r="L2943" s="5" t="s">
        <v>33</v>
      </c>
    </row>
    <row r="2944" spans="1:12" ht="14.25" customHeight="1" x14ac:dyDescent="0.3">
      <c r="A2944" s="3" t="s">
        <v>4959</v>
      </c>
      <c r="B2944" s="3" t="s">
        <v>2142</v>
      </c>
      <c r="C2944" s="3" t="s">
        <v>14</v>
      </c>
      <c r="D2944" s="3" t="s">
        <v>45</v>
      </c>
      <c r="E2944" s="3">
        <v>151</v>
      </c>
      <c r="F2944" s="3">
        <v>23</v>
      </c>
      <c r="G2944" s="3">
        <v>9354.5499999999993</v>
      </c>
      <c r="H2944" s="3">
        <v>1412537.05</v>
      </c>
      <c r="I2944" s="4">
        <v>45829</v>
      </c>
      <c r="J2944" s="4">
        <v>45888</v>
      </c>
      <c r="K2944" s="3" t="s">
        <v>25</v>
      </c>
      <c r="L2944" s="5" t="s">
        <v>33</v>
      </c>
    </row>
    <row r="2945" spans="1:12" ht="14.25" customHeight="1" x14ac:dyDescent="0.3">
      <c r="A2945" s="3" t="s">
        <v>4960</v>
      </c>
      <c r="B2945" s="3" t="s">
        <v>4961</v>
      </c>
      <c r="C2945" s="3" t="s">
        <v>40</v>
      </c>
      <c r="D2945" s="3" t="s">
        <v>41</v>
      </c>
      <c r="E2945" s="3">
        <v>195</v>
      </c>
      <c r="F2945" s="3">
        <v>44</v>
      </c>
      <c r="G2945" s="3">
        <v>15803.99</v>
      </c>
      <c r="H2945" s="3">
        <v>3081778.05</v>
      </c>
      <c r="I2945" s="4">
        <v>45684</v>
      </c>
      <c r="J2945" s="4">
        <v>45904</v>
      </c>
      <c r="K2945" s="3" t="s">
        <v>16</v>
      </c>
      <c r="L2945" s="5" t="s">
        <v>58</v>
      </c>
    </row>
    <row r="2946" spans="1:12" ht="14.25" customHeight="1" x14ac:dyDescent="0.3">
      <c r="A2946" s="3" t="s">
        <v>1251</v>
      </c>
      <c r="B2946" s="3" t="s">
        <v>4962</v>
      </c>
      <c r="C2946" s="3" t="s">
        <v>44</v>
      </c>
      <c r="E2946" s="3">
        <v>134</v>
      </c>
      <c r="F2946" s="3">
        <v>32</v>
      </c>
      <c r="G2946" s="3">
        <v>19728.32</v>
      </c>
      <c r="H2946" s="3">
        <v>2643594.88</v>
      </c>
      <c r="I2946" s="4">
        <v>45828</v>
      </c>
      <c r="J2946" s="4">
        <v>45937</v>
      </c>
      <c r="K2946" s="3" t="s">
        <v>16</v>
      </c>
      <c r="L2946" s="5" t="s">
        <v>17</v>
      </c>
    </row>
    <row r="2947" spans="1:12" ht="14.25" customHeight="1" x14ac:dyDescent="0.3">
      <c r="A2947" s="3" t="s">
        <v>4482</v>
      </c>
      <c r="B2947" s="3" t="s">
        <v>4963</v>
      </c>
      <c r="C2947" s="3" t="s">
        <v>14</v>
      </c>
      <c r="D2947" s="3" t="s">
        <v>45</v>
      </c>
      <c r="E2947" s="3">
        <v>56</v>
      </c>
      <c r="F2947" s="3">
        <v>55</v>
      </c>
      <c r="G2947" s="3">
        <v>13244.57</v>
      </c>
      <c r="H2947" s="3">
        <v>741695.91999999993</v>
      </c>
      <c r="I2947" s="4">
        <v>45819</v>
      </c>
      <c r="J2947" s="4">
        <v>45931</v>
      </c>
      <c r="K2947" s="3" t="s">
        <v>54</v>
      </c>
      <c r="L2947" s="5" t="s">
        <v>33</v>
      </c>
    </row>
    <row r="2948" spans="1:12" ht="14.25" customHeight="1" x14ac:dyDescent="0.3">
      <c r="A2948" s="3" t="s">
        <v>2089</v>
      </c>
      <c r="B2948" s="3" t="s">
        <v>4964</v>
      </c>
      <c r="C2948" s="3" t="s">
        <v>40</v>
      </c>
      <c r="D2948" s="3" t="s">
        <v>15</v>
      </c>
      <c r="E2948" s="3">
        <v>71</v>
      </c>
      <c r="F2948" s="3">
        <v>46</v>
      </c>
      <c r="G2948" s="3">
        <v>5903.25</v>
      </c>
      <c r="H2948" s="3">
        <v>419130.75</v>
      </c>
      <c r="I2948" s="4">
        <v>45841</v>
      </c>
      <c r="J2948" s="4">
        <v>45914</v>
      </c>
      <c r="K2948" s="3" t="s">
        <v>16</v>
      </c>
      <c r="L2948" s="5" t="s">
        <v>21</v>
      </c>
    </row>
    <row r="2949" spans="1:12" ht="14.25" customHeight="1" x14ac:dyDescent="0.3">
      <c r="A2949" s="3" t="s">
        <v>4965</v>
      </c>
      <c r="B2949" s="3" t="s">
        <v>4966</v>
      </c>
      <c r="C2949" s="3" t="s">
        <v>28</v>
      </c>
      <c r="D2949" s="3" t="s">
        <v>45</v>
      </c>
      <c r="E2949" s="3">
        <v>70</v>
      </c>
      <c r="F2949" s="3">
        <v>95</v>
      </c>
      <c r="G2949" s="3">
        <v>492.02</v>
      </c>
      <c r="H2949" s="3">
        <v>34441.4</v>
      </c>
      <c r="I2949" s="4">
        <v>45823</v>
      </c>
      <c r="J2949" s="4">
        <v>45888</v>
      </c>
      <c r="K2949" s="3" t="s">
        <v>57</v>
      </c>
      <c r="L2949" s="5" t="s">
        <v>58</v>
      </c>
    </row>
    <row r="2950" spans="1:12" ht="14.25" customHeight="1" x14ac:dyDescent="0.3">
      <c r="A2950" s="3" t="s">
        <v>780</v>
      </c>
      <c r="B2950" s="3" t="s">
        <v>4967</v>
      </c>
      <c r="C2950" s="3" t="s">
        <v>14</v>
      </c>
      <c r="D2950" s="3" t="s">
        <v>24</v>
      </c>
      <c r="F2950" s="3">
        <v>98</v>
      </c>
      <c r="G2950" s="3">
        <v>12745.64</v>
      </c>
      <c r="I2950" s="4">
        <v>45831</v>
      </c>
      <c r="J2950" s="4">
        <v>45933</v>
      </c>
      <c r="K2950" s="3" t="s">
        <v>54</v>
      </c>
      <c r="L2950" s="5" t="s">
        <v>30</v>
      </c>
    </row>
    <row r="2951" spans="1:12" ht="14.25" customHeight="1" x14ac:dyDescent="0.3">
      <c r="A2951" s="3" t="s">
        <v>2956</v>
      </c>
      <c r="B2951" s="3" t="s">
        <v>4968</v>
      </c>
      <c r="C2951" s="3" t="s">
        <v>14</v>
      </c>
      <c r="D2951" s="3" t="s">
        <v>45</v>
      </c>
      <c r="E2951" s="3">
        <v>125</v>
      </c>
      <c r="F2951" s="3">
        <v>35</v>
      </c>
      <c r="G2951" s="3">
        <v>19889.28</v>
      </c>
      <c r="H2951" s="3">
        <v>2486160</v>
      </c>
      <c r="I2951" s="4">
        <v>45845</v>
      </c>
      <c r="J2951" s="4">
        <v>45897</v>
      </c>
      <c r="K2951" s="3" t="s">
        <v>46</v>
      </c>
      <c r="L2951" s="5" t="s">
        <v>17</v>
      </c>
    </row>
    <row r="2952" spans="1:12" ht="14.25" customHeight="1" x14ac:dyDescent="0.3">
      <c r="A2952" s="3" t="s">
        <v>4969</v>
      </c>
      <c r="B2952" s="3" t="s">
        <v>4970</v>
      </c>
      <c r="C2952" s="3" t="s">
        <v>20</v>
      </c>
      <c r="D2952" s="3" t="s">
        <v>53</v>
      </c>
      <c r="E2952" s="3">
        <v>115</v>
      </c>
      <c r="F2952" s="3">
        <v>70</v>
      </c>
      <c r="G2952" s="3">
        <v>9540.2999999999993</v>
      </c>
      <c r="H2952" s="3">
        <v>1097134.5</v>
      </c>
      <c r="I2952" s="4">
        <v>45740</v>
      </c>
      <c r="J2952" s="4">
        <v>45866</v>
      </c>
      <c r="K2952" s="3" t="s">
        <v>46</v>
      </c>
      <c r="L2952" s="5" t="s">
        <v>17</v>
      </c>
    </row>
    <row r="2953" spans="1:12" ht="14.25" customHeight="1" x14ac:dyDescent="0.3">
      <c r="A2953" s="3" t="s">
        <v>4971</v>
      </c>
      <c r="B2953" s="3" t="s">
        <v>4972</v>
      </c>
      <c r="C2953" s="3" t="s">
        <v>44</v>
      </c>
      <c r="E2953" s="3">
        <v>55</v>
      </c>
      <c r="F2953" s="3">
        <v>98</v>
      </c>
      <c r="G2953" s="3">
        <v>17913.48</v>
      </c>
      <c r="H2953" s="3">
        <v>985241.4</v>
      </c>
      <c r="I2953" s="4">
        <v>45803</v>
      </c>
      <c r="J2953" s="4">
        <v>45908</v>
      </c>
      <c r="K2953" s="3" t="s">
        <v>25</v>
      </c>
      <c r="L2953" s="5" t="s">
        <v>17</v>
      </c>
    </row>
    <row r="2954" spans="1:12" ht="14.25" customHeight="1" x14ac:dyDescent="0.3">
      <c r="A2954" s="3" t="s">
        <v>3030</v>
      </c>
      <c r="B2954" s="3" t="s">
        <v>4973</v>
      </c>
      <c r="C2954" s="3" t="s">
        <v>40</v>
      </c>
      <c r="D2954" s="3" t="s">
        <v>24</v>
      </c>
      <c r="E2954" s="3">
        <v>105</v>
      </c>
      <c r="F2954" s="3">
        <v>41</v>
      </c>
      <c r="G2954" s="3">
        <v>2421.11</v>
      </c>
      <c r="H2954" s="3">
        <v>254216.55</v>
      </c>
      <c r="I2954" s="4">
        <v>45736</v>
      </c>
      <c r="J2954" s="4">
        <v>45924</v>
      </c>
      <c r="K2954" s="3" t="s">
        <v>54</v>
      </c>
      <c r="L2954" s="5" t="s">
        <v>30</v>
      </c>
    </row>
    <row r="2955" spans="1:12" ht="14.25" customHeight="1" x14ac:dyDescent="0.3">
      <c r="A2955" s="3" t="s">
        <v>4974</v>
      </c>
      <c r="B2955" s="3" t="s">
        <v>4975</v>
      </c>
      <c r="C2955" s="3" t="s">
        <v>40</v>
      </c>
      <c r="D2955" s="3" t="s">
        <v>53</v>
      </c>
      <c r="E2955" s="3">
        <v>12</v>
      </c>
      <c r="F2955" s="3">
        <v>84</v>
      </c>
      <c r="G2955" s="3">
        <v>15795.41</v>
      </c>
      <c r="H2955" s="3">
        <v>189544.92</v>
      </c>
      <c r="I2955" s="4">
        <v>45717</v>
      </c>
      <c r="J2955" s="4">
        <v>45856</v>
      </c>
      <c r="K2955" s="3" t="s">
        <v>57</v>
      </c>
      <c r="L2955" s="5" t="s">
        <v>58</v>
      </c>
    </row>
    <row r="2956" spans="1:12" ht="14.25" customHeight="1" x14ac:dyDescent="0.3">
      <c r="A2956" s="3" t="s">
        <v>4494</v>
      </c>
      <c r="B2956" s="3" t="s">
        <v>1976</v>
      </c>
      <c r="C2956" s="3" t="s">
        <v>28</v>
      </c>
      <c r="D2956" s="3" t="s">
        <v>15</v>
      </c>
      <c r="E2956" s="3">
        <v>63</v>
      </c>
      <c r="F2956" s="3">
        <v>51</v>
      </c>
      <c r="G2956" s="3">
        <v>19929.189999999999</v>
      </c>
      <c r="H2956" s="3">
        <v>1255538.97</v>
      </c>
      <c r="I2956" s="4">
        <v>45737</v>
      </c>
      <c r="J2956" s="4">
        <v>45895</v>
      </c>
      <c r="K2956" s="3" t="s">
        <v>16</v>
      </c>
      <c r="L2956" s="5" t="s">
        <v>30</v>
      </c>
    </row>
    <row r="2957" spans="1:12" ht="14.25" customHeight="1" x14ac:dyDescent="0.3">
      <c r="A2957" s="3" t="s">
        <v>2922</v>
      </c>
      <c r="B2957" s="3" t="s">
        <v>4976</v>
      </c>
      <c r="C2957" s="3" t="s">
        <v>44</v>
      </c>
      <c r="D2957" s="3" t="s">
        <v>24</v>
      </c>
      <c r="E2957" s="3">
        <v>173</v>
      </c>
      <c r="G2957" s="3">
        <v>16475.78</v>
      </c>
      <c r="H2957" s="3">
        <v>2850309.94</v>
      </c>
      <c r="I2957" s="4">
        <v>45676</v>
      </c>
      <c r="J2957" s="4">
        <v>45863</v>
      </c>
      <c r="L2957" s="5" t="s">
        <v>17</v>
      </c>
    </row>
    <row r="2958" spans="1:12" ht="14.25" customHeight="1" x14ac:dyDescent="0.3">
      <c r="A2958" s="3" t="s">
        <v>4977</v>
      </c>
      <c r="B2958" s="3" t="s">
        <v>564</v>
      </c>
      <c r="C2958" s="3" t="s">
        <v>14</v>
      </c>
      <c r="D2958" s="3" t="s">
        <v>45</v>
      </c>
      <c r="F2958" s="3">
        <v>79</v>
      </c>
      <c r="G2958" s="3">
        <v>8165.85</v>
      </c>
      <c r="I2958" s="4">
        <v>45779</v>
      </c>
      <c r="J2958" s="4">
        <v>45907</v>
      </c>
      <c r="K2958" s="3" t="s">
        <v>54</v>
      </c>
      <c r="L2958" s="5" t="s">
        <v>21</v>
      </c>
    </row>
    <row r="2959" spans="1:12" ht="14.25" customHeight="1" x14ac:dyDescent="0.3">
      <c r="A2959" s="3" t="s">
        <v>4978</v>
      </c>
      <c r="B2959" s="3" t="s">
        <v>3179</v>
      </c>
      <c r="C2959" s="3" t="s">
        <v>44</v>
      </c>
      <c r="D2959" s="3" t="s">
        <v>53</v>
      </c>
      <c r="E2959" s="3">
        <v>127</v>
      </c>
      <c r="F2959" s="3">
        <v>74</v>
      </c>
      <c r="G2959" s="3">
        <v>11842.35</v>
      </c>
      <c r="H2959" s="3">
        <v>1503978.45</v>
      </c>
      <c r="I2959" s="4">
        <v>45838</v>
      </c>
      <c r="J2959" s="4">
        <v>45932</v>
      </c>
      <c r="K2959" s="3" t="s">
        <v>29</v>
      </c>
      <c r="L2959" s="5" t="s">
        <v>17</v>
      </c>
    </row>
    <row r="2960" spans="1:12" ht="14.25" customHeight="1" x14ac:dyDescent="0.3">
      <c r="A2960" s="3" t="s">
        <v>2926</v>
      </c>
      <c r="B2960" s="3" t="s">
        <v>4979</v>
      </c>
      <c r="C2960" s="3" t="s">
        <v>14</v>
      </c>
      <c r="D2960" s="3" t="s">
        <v>53</v>
      </c>
      <c r="E2960" s="3">
        <v>70</v>
      </c>
      <c r="F2960" s="3">
        <v>92</v>
      </c>
      <c r="G2960" s="3">
        <v>19459.240000000002</v>
      </c>
      <c r="H2960" s="3">
        <v>1362146.8</v>
      </c>
      <c r="I2960" s="4">
        <v>45703</v>
      </c>
      <c r="J2960" s="4">
        <v>45889</v>
      </c>
      <c r="K2960" s="3" t="s">
        <v>46</v>
      </c>
      <c r="L2960" s="5" t="s">
        <v>33</v>
      </c>
    </row>
    <row r="2961" spans="1:12" ht="14.25" customHeight="1" x14ac:dyDescent="0.3">
      <c r="A2961" s="3" t="s">
        <v>4290</v>
      </c>
      <c r="B2961" s="3" t="s">
        <v>4980</v>
      </c>
      <c r="C2961" s="3" t="s">
        <v>20</v>
      </c>
      <c r="D2961" s="3" t="s">
        <v>24</v>
      </c>
      <c r="E2961" s="3">
        <v>70</v>
      </c>
      <c r="G2961" s="3">
        <v>17267.419999999998</v>
      </c>
      <c r="H2961" s="3">
        <v>1208719.3999999999</v>
      </c>
      <c r="I2961" s="4">
        <v>45736</v>
      </c>
      <c r="J2961" s="4">
        <v>45892</v>
      </c>
      <c r="K2961" s="3" t="s">
        <v>46</v>
      </c>
      <c r="L2961" s="5" t="s">
        <v>21</v>
      </c>
    </row>
    <row r="2962" spans="1:12" ht="14.25" customHeight="1" x14ac:dyDescent="0.3">
      <c r="A2962" s="3" t="s">
        <v>4981</v>
      </c>
      <c r="B2962" s="3" t="s">
        <v>4013</v>
      </c>
      <c r="C2962" s="3" t="s">
        <v>40</v>
      </c>
      <c r="D2962" s="3" t="s">
        <v>24</v>
      </c>
      <c r="E2962" s="3">
        <v>129</v>
      </c>
      <c r="F2962" s="3">
        <v>91</v>
      </c>
      <c r="G2962" s="3">
        <v>6752.61</v>
      </c>
      <c r="H2962" s="3">
        <v>871086.69</v>
      </c>
      <c r="I2962" s="4">
        <v>45768</v>
      </c>
      <c r="J2962" s="4">
        <v>45913</v>
      </c>
      <c r="K2962" s="3" t="s">
        <v>29</v>
      </c>
      <c r="L2962" s="5" t="s">
        <v>21</v>
      </c>
    </row>
    <row r="2963" spans="1:12" ht="14.25" customHeight="1" x14ac:dyDescent="0.3">
      <c r="A2963" s="3" t="s">
        <v>4982</v>
      </c>
      <c r="B2963" s="3" t="s">
        <v>4983</v>
      </c>
      <c r="C2963" s="3" t="s">
        <v>44</v>
      </c>
      <c r="D2963" s="3" t="s">
        <v>15</v>
      </c>
      <c r="E2963" s="3">
        <v>197</v>
      </c>
      <c r="F2963" s="3">
        <v>52</v>
      </c>
      <c r="G2963" s="3">
        <v>11213.52</v>
      </c>
      <c r="H2963" s="3">
        <v>2209063.44</v>
      </c>
      <c r="I2963" s="4">
        <v>45780</v>
      </c>
      <c r="J2963" s="4">
        <v>45940</v>
      </c>
      <c r="K2963" s="3" t="s">
        <v>16</v>
      </c>
      <c r="L2963" s="5" t="s">
        <v>33</v>
      </c>
    </row>
    <row r="2964" spans="1:12" ht="14.25" customHeight="1" x14ac:dyDescent="0.3">
      <c r="A2964" s="3" t="s">
        <v>209</v>
      </c>
      <c r="B2964" s="3" t="s">
        <v>4984</v>
      </c>
      <c r="C2964" s="3" t="s">
        <v>44</v>
      </c>
      <c r="D2964" s="3" t="s">
        <v>41</v>
      </c>
      <c r="E2964" s="3">
        <v>125</v>
      </c>
      <c r="F2964" s="3">
        <v>56</v>
      </c>
      <c r="G2964" s="3">
        <v>8585.08</v>
      </c>
      <c r="H2964" s="3">
        <v>1073135</v>
      </c>
      <c r="I2964" s="4">
        <v>45692</v>
      </c>
      <c r="J2964" s="4">
        <v>45867</v>
      </c>
      <c r="K2964" s="3" t="s">
        <v>16</v>
      </c>
      <c r="L2964" s="5" t="s">
        <v>58</v>
      </c>
    </row>
    <row r="2965" spans="1:12" ht="14.25" customHeight="1" x14ac:dyDescent="0.3">
      <c r="A2965" s="3" t="s">
        <v>4985</v>
      </c>
      <c r="B2965" s="3" t="s">
        <v>566</v>
      </c>
      <c r="C2965" s="3" t="s">
        <v>44</v>
      </c>
      <c r="D2965" s="3" t="s">
        <v>45</v>
      </c>
      <c r="F2965" s="3">
        <v>59</v>
      </c>
      <c r="G2965" s="3">
        <v>15380.54</v>
      </c>
      <c r="I2965" s="4">
        <v>45764</v>
      </c>
      <c r="J2965" s="4">
        <v>45896</v>
      </c>
      <c r="K2965" s="3" t="s">
        <v>54</v>
      </c>
      <c r="L2965" s="5" t="s">
        <v>21</v>
      </c>
    </row>
    <row r="2966" spans="1:12" ht="14.25" customHeight="1" x14ac:dyDescent="0.3">
      <c r="A2966" s="3" t="s">
        <v>4986</v>
      </c>
      <c r="B2966" s="3" t="s">
        <v>1056</v>
      </c>
      <c r="C2966" s="3" t="s">
        <v>20</v>
      </c>
      <c r="D2966" s="3" t="s">
        <v>24</v>
      </c>
      <c r="E2966" s="3">
        <v>165</v>
      </c>
      <c r="F2966" s="3">
        <v>51</v>
      </c>
      <c r="G2966" s="3">
        <v>3478.54</v>
      </c>
      <c r="H2966" s="3">
        <v>573959.1</v>
      </c>
      <c r="I2966" s="4">
        <v>45724</v>
      </c>
      <c r="J2966" s="4">
        <v>45889</v>
      </c>
      <c r="L2966" s="5" t="s">
        <v>58</v>
      </c>
    </row>
    <row r="2967" spans="1:12" ht="14.25" customHeight="1" x14ac:dyDescent="0.3">
      <c r="A2967" s="3" t="s">
        <v>1429</v>
      </c>
      <c r="B2967" s="3" t="s">
        <v>2158</v>
      </c>
      <c r="C2967" s="3" t="s">
        <v>40</v>
      </c>
      <c r="D2967" s="3" t="s">
        <v>24</v>
      </c>
      <c r="E2967" s="3">
        <v>24</v>
      </c>
      <c r="F2967" s="3">
        <v>77</v>
      </c>
      <c r="G2967" s="3">
        <v>15582.35</v>
      </c>
      <c r="H2967" s="3">
        <v>373976.4</v>
      </c>
      <c r="I2967" s="4">
        <v>45713</v>
      </c>
      <c r="J2967" s="4">
        <v>45879</v>
      </c>
      <c r="K2967" s="3" t="s">
        <v>57</v>
      </c>
      <c r="L2967" s="5" t="s">
        <v>30</v>
      </c>
    </row>
    <row r="2968" spans="1:12" ht="14.25" customHeight="1" x14ac:dyDescent="0.3">
      <c r="A2968" s="3" t="s">
        <v>4987</v>
      </c>
      <c r="B2968" s="3" t="s">
        <v>4988</v>
      </c>
      <c r="C2968" s="3" t="s">
        <v>44</v>
      </c>
      <c r="D2968" s="3" t="s">
        <v>15</v>
      </c>
      <c r="E2968" s="3">
        <v>157</v>
      </c>
      <c r="F2968" s="3">
        <v>53</v>
      </c>
      <c r="G2968" s="3">
        <v>11275.26</v>
      </c>
      <c r="H2968" s="3">
        <v>1770215.82</v>
      </c>
      <c r="I2968" s="4">
        <v>45720</v>
      </c>
      <c r="J2968" s="4">
        <v>45911</v>
      </c>
      <c r="K2968" s="3" t="s">
        <v>57</v>
      </c>
      <c r="L2968" s="5" t="s">
        <v>17</v>
      </c>
    </row>
    <row r="2969" spans="1:12" ht="14.25" customHeight="1" x14ac:dyDescent="0.3">
      <c r="A2969" s="3" t="s">
        <v>4989</v>
      </c>
      <c r="B2969" s="3" t="s">
        <v>4475</v>
      </c>
      <c r="C2969" s="3" t="s">
        <v>20</v>
      </c>
      <c r="D2969" s="3" t="s">
        <v>45</v>
      </c>
      <c r="E2969" s="3">
        <v>175</v>
      </c>
      <c r="F2969" s="3">
        <v>59</v>
      </c>
      <c r="G2969" s="3">
        <v>14296.93</v>
      </c>
      <c r="H2969" s="3">
        <v>2501962.75</v>
      </c>
      <c r="I2969" s="4">
        <v>45817</v>
      </c>
      <c r="J2969" s="4">
        <v>45894</v>
      </c>
      <c r="L2969" s="5" t="s">
        <v>17</v>
      </c>
    </row>
    <row r="2970" spans="1:12" ht="14.25" customHeight="1" x14ac:dyDescent="0.3">
      <c r="A2970" s="3" t="s">
        <v>232</v>
      </c>
      <c r="B2970" s="3" t="s">
        <v>4990</v>
      </c>
      <c r="C2970" s="3" t="s">
        <v>14</v>
      </c>
      <c r="D2970" s="3" t="s">
        <v>53</v>
      </c>
      <c r="E2970" s="3">
        <v>30</v>
      </c>
      <c r="F2970" s="3">
        <v>58</v>
      </c>
      <c r="G2970" s="3">
        <v>3721.62</v>
      </c>
      <c r="H2970" s="3">
        <v>111648.6</v>
      </c>
      <c r="I2970" s="4">
        <v>45788</v>
      </c>
      <c r="J2970" s="4">
        <v>45882</v>
      </c>
      <c r="K2970" s="3" t="s">
        <v>46</v>
      </c>
      <c r="L2970" s="5" t="s">
        <v>21</v>
      </c>
    </row>
    <row r="2971" spans="1:12" ht="14.25" customHeight="1" x14ac:dyDescent="0.3">
      <c r="A2971" s="3" t="s">
        <v>4991</v>
      </c>
      <c r="B2971" s="3" t="s">
        <v>4518</v>
      </c>
      <c r="C2971" s="3" t="s">
        <v>28</v>
      </c>
      <c r="D2971" s="3" t="s">
        <v>53</v>
      </c>
      <c r="E2971" s="3">
        <v>47</v>
      </c>
      <c r="F2971" s="3">
        <v>80</v>
      </c>
      <c r="G2971" s="3">
        <v>4047</v>
      </c>
      <c r="H2971" s="3">
        <v>190209</v>
      </c>
      <c r="I2971" s="4">
        <v>45717</v>
      </c>
      <c r="J2971" s="4">
        <v>45896</v>
      </c>
      <c r="K2971" s="3" t="s">
        <v>54</v>
      </c>
      <c r="L2971" s="5" t="s">
        <v>58</v>
      </c>
    </row>
    <row r="2972" spans="1:12" ht="14.25" customHeight="1" x14ac:dyDescent="0.3">
      <c r="A2972" s="3" t="s">
        <v>4992</v>
      </c>
      <c r="B2972" s="3" t="s">
        <v>4993</v>
      </c>
      <c r="C2972" s="3" t="s">
        <v>40</v>
      </c>
      <c r="D2972" s="3" t="s">
        <v>45</v>
      </c>
      <c r="E2972" s="3">
        <v>27</v>
      </c>
      <c r="F2972" s="3">
        <v>99</v>
      </c>
      <c r="G2972" s="3">
        <v>15891.51</v>
      </c>
      <c r="H2972" s="3">
        <v>429070.77</v>
      </c>
      <c r="I2972" s="4">
        <v>45783</v>
      </c>
      <c r="J2972" s="4">
        <v>45913</v>
      </c>
      <c r="K2972" s="3" t="s">
        <v>46</v>
      </c>
      <c r="L2972" s="5" t="s">
        <v>58</v>
      </c>
    </row>
    <row r="2973" spans="1:12" ht="14.25" customHeight="1" x14ac:dyDescent="0.3">
      <c r="A2973" s="3" t="s">
        <v>4994</v>
      </c>
      <c r="B2973" s="3" t="s">
        <v>4995</v>
      </c>
      <c r="C2973" s="3" t="s">
        <v>40</v>
      </c>
      <c r="D2973" s="3" t="s">
        <v>41</v>
      </c>
      <c r="E2973" s="3">
        <v>185</v>
      </c>
      <c r="F2973" s="3">
        <v>28</v>
      </c>
      <c r="G2973" s="3">
        <v>4443.87</v>
      </c>
      <c r="H2973" s="3">
        <v>822115.95</v>
      </c>
      <c r="I2973" s="4">
        <v>45711</v>
      </c>
      <c r="J2973" s="4">
        <v>45890</v>
      </c>
      <c r="K2973" s="3" t="s">
        <v>29</v>
      </c>
      <c r="L2973" s="5" t="s">
        <v>21</v>
      </c>
    </row>
    <row r="2974" spans="1:12" ht="14.25" customHeight="1" x14ac:dyDescent="0.3">
      <c r="A2974" s="3" t="s">
        <v>4996</v>
      </c>
      <c r="B2974" s="3" t="s">
        <v>2363</v>
      </c>
      <c r="C2974" s="3" t="s">
        <v>28</v>
      </c>
      <c r="D2974" s="3" t="s">
        <v>24</v>
      </c>
      <c r="E2974" s="3">
        <v>76</v>
      </c>
      <c r="F2974" s="3">
        <v>55</v>
      </c>
      <c r="G2974" s="3">
        <v>8315.4500000000007</v>
      </c>
      <c r="H2974" s="3">
        <v>631974.20000000007</v>
      </c>
      <c r="I2974" s="4">
        <v>45847</v>
      </c>
      <c r="J2974" s="4">
        <v>45882</v>
      </c>
      <c r="K2974" s="3" t="s">
        <v>57</v>
      </c>
      <c r="L2974" s="5" t="s">
        <v>30</v>
      </c>
    </row>
    <row r="2975" spans="1:12" ht="14.25" customHeight="1" x14ac:dyDescent="0.3">
      <c r="A2975" s="3" t="s">
        <v>4997</v>
      </c>
      <c r="B2975" s="3" t="s">
        <v>3409</v>
      </c>
      <c r="C2975" s="3" t="s">
        <v>44</v>
      </c>
      <c r="D2975" s="3" t="s">
        <v>15</v>
      </c>
      <c r="E2975" s="3">
        <v>50</v>
      </c>
      <c r="F2975" s="3">
        <v>95</v>
      </c>
      <c r="G2975" s="3">
        <v>11189.77</v>
      </c>
      <c r="H2975" s="3">
        <v>559488.5</v>
      </c>
      <c r="I2975" s="4">
        <v>45704</v>
      </c>
      <c r="J2975" s="4">
        <v>45931</v>
      </c>
      <c r="K2975" s="3" t="s">
        <v>25</v>
      </c>
      <c r="L2975" s="5" t="s">
        <v>30</v>
      </c>
    </row>
    <row r="2976" spans="1:12" ht="14.25" customHeight="1" x14ac:dyDescent="0.3">
      <c r="A2976" s="3" t="s">
        <v>4998</v>
      </c>
      <c r="B2976" s="3" t="s">
        <v>4999</v>
      </c>
      <c r="C2976" s="3" t="s">
        <v>44</v>
      </c>
      <c r="D2976" s="3" t="s">
        <v>53</v>
      </c>
      <c r="E2976" s="3">
        <v>31</v>
      </c>
      <c r="F2976" s="3">
        <v>86</v>
      </c>
      <c r="G2976" s="3">
        <v>16906.759999999998</v>
      </c>
      <c r="H2976" s="3">
        <v>524109.55999999988</v>
      </c>
      <c r="I2976" s="4">
        <v>45803</v>
      </c>
      <c r="J2976" s="4">
        <v>45930</v>
      </c>
      <c r="K2976" s="3" t="s">
        <v>16</v>
      </c>
      <c r="L2976" s="5" t="s">
        <v>30</v>
      </c>
    </row>
    <row r="2977" spans="1:12" ht="14.25" customHeight="1" x14ac:dyDescent="0.3">
      <c r="A2977" s="3" t="s">
        <v>5000</v>
      </c>
      <c r="B2977" s="3" t="s">
        <v>3329</v>
      </c>
      <c r="C2977" s="3" t="s">
        <v>20</v>
      </c>
      <c r="D2977" s="3" t="s">
        <v>45</v>
      </c>
      <c r="F2977" s="3">
        <v>35</v>
      </c>
      <c r="G2977" s="3">
        <v>11617.44</v>
      </c>
      <c r="I2977" s="4">
        <v>45826</v>
      </c>
      <c r="J2977" s="4">
        <v>45930</v>
      </c>
      <c r="K2977" s="3" t="s">
        <v>25</v>
      </c>
      <c r="L2977" s="5" t="s">
        <v>33</v>
      </c>
    </row>
    <row r="2978" spans="1:12" ht="14.25" customHeight="1" x14ac:dyDescent="0.3">
      <c r="A2978" s="3" t="s">
        <v>5001</v>
      </c>
      <c r="B2978" s="3" t="s">
        <v>5002</v>
      </c>
      <c r="C2978" s="3" t="s">
        <v>20</v>
      </c>
      <c r="D2978" s="3" t="s">
        <v>24</v>
      </c>
      <c r="E2978" s="3">
        <v>16</v>
      </c>
      <c r="F2978" s="3">
        <v>99</v>
      </c>
      <c r="G2978" s="3">
        <v>1984.19</v>
      </c>
      <c r="H2978" s="3">
        <v>31747.040000000001</v>
      </c>
      <c r="I2978" s="4">
        <v>45803</v>
      </c>
      <c r="J2978" s="4">
        <v>45856</v>
      </c>
      <c r="K2978" s="3" t="s">
        <v>16</v>
      </c>
      <c r="L2978" s="5" t="s">
        <v>21</v>
      </c>
    </row>
    <row r="2979" spans="1:12" ht="14.25" customHeight="1" x14ac:dyDescent="0.3">
      <c r="A2979" s="3" t="s">
        <v>979</v>
      </c>
      <c r="B2979" s="3" t="s">
        <v>5003</v>
      </c>
      <c r="C2979" s="3" t="s">
        <v>28</v>
      </c>
      <c r="D2979" s="3" t="s">
        <v>24</v>
      </c>
      <c r="E2979" s="3">
        <v>185</v>
      </c>
      <c r="F2979" s="3">
        <v>97</v>
      </c>
      <c r="G2979" s="3">
        <v>2494.2600000000002</v>
      </c>
      <c r="H2979" s="3">
        <v>461438.1</v>
      </c>
      <c r="I2979" s="4">
        <v>45777</v>
      </c>
      <c r="J2979" s="4">
        <v>45915</v>
      </c>
      <c r="K2979" s="3" t="s">
        <v>54</v>
      </c>
      <c r="L2979" s="5" t="s">
        <v>30</v>
      </c>
    </row>
    <row r="2980" spans="1:12" ht="14.25" customHeight="1" x14ac:dyDescent="0.3">
      <c r="A2980" s="3" t="s">
        <v>612</v>
      </c>
      <c r="B2980" s="3" t="s">
        <v>5004</v>
      </c>
      <c r="C2980" s="3" t="s">
        <v>28</v>
      </c>
      <c r="D2980" s="3" t="s">
        <v>45</v>
      </c>
      <c r="E2980" s="3">
        <v>14</v>
      </c>
      <c r="F2980" s="3">
        <v>67</v>
      </c>
      <c r="G2980" s="3">
        <v>5592.77</v>
      </c>
      <c r="H2980" s="3">
        <v>78298.78</v>
      </c>
      <c r="I2980" s="4">
        <v>45677</v>
      </c>
      <c r="J2980" s="4">
        <v>45928</v>
      </c>
      <c r="K2980" s="3" t="s">
        <v>29</v>
      </c>
      <c r="L2980" s="5" t="s">
        <v>21</v>
      </c>
    </row>
    <row r="2981" spans="1:12" ht="14.25" customHeight="1" x14ac:dyDescent="0.3">
      <c r="A2981" s="3" t="s">
        <v>2403</v>
      </c>
      <c r="B2981" s="3" t="s">
        <v>3071</v>
      </c>
      <c r="C2981" s="3" t="s">
        <v>20</v>
      </c>
      <c r="D2981" s="3" t="s">
        <v>41</v>
      </c>
      <c r="E2981" s="3">
        <v>184</v>
      </c>
      <c r="F2981" s="3">
        <v>77</v>
      </c>
      <c r="G2981" s="3">
        <v>4724.3900000000003</v>
      </c>
      <c r="H2981" s="3">
        <v>869287.76</v>
      </c>
      <c r="I2981" s="4">
        <v>45737</v>
      </c>
      <c r="J2981" s="4">
        <v>45879</v>
      </c>
      <c r="K2981" s="3" t="s">
        <v>16</v>
      </c>
      <c r="L2981" s="5" t="s">
        <v>58</v>
      </c>
    </row>
    <row r="2982" spans="1:12" ht="14.25" customHeight="1" x14ac:dyDescent="0.3">
      <c r="A2982" s="3" t="s">
        <v>5005</v>
      </c>
      <c r="B2982" s="3" t="s">
        <v>5006</v>
      </c>
      <c r="C2982" s="3" t="s">
        <v>28</v>
      </c>
      <c r="D2982" s="3" t="s">
        <v>41</v>
      </c>
      <c r="E2982" s="3">
        <v>110</v>
      </c>
      <c r="F2982" s="3">
        <v>20</v>
      </c>
      <c r="G2982" s="3">
        <v>16712.82</v>
      </c>
      <c r="H2982" s="3">
        <v>1838410.2</v>
      </c>
      <c r="I2982" s="4">
        <v>45763</v>
      </c>
      <c r="J2982" s="4">
        <v>45924</v>
      </c>
      <c r="L2982" s="5" t="s">
        <v>30</v>
      </c>
    </row>
    <row r="2983" spans="1:12" ht="14.25" customHeight="1" x14ac:dyDescent="0.3">
      <c r="A2983" s="3" t="s">
        <v>989</v>
      </c>
      <c r="B2983" s="3" t="s">
        <v>5007</v>
      </c>
      <c r="C2983" s="3" t="s">
        <v>14</v>
      </c>
      <c r="D2983" s="3" t="s">
        <v>15</v>
      </c>
      <c r="F2983" s="3">
        <v>42</v>
      </c>
      <c r="G2983" s="3">
        <v>19055.68</v>
      </c>
      <c r="I2983" s="4">
        <v>45838</v>
      </c>
      <c r="J2983" s="4">
        <v>45917</v>
      </c>
      <c r="K2983" s="3" t="s">
        <v>29</v>
      </c>
      <c r="L2983" s="5" t="s">
        <v>21</v>
      </c>
    </row>
    <row r="2984" spans="1:12" ht="14.25" customHeight="1" x14ac:dyDescent="0.3">
      <c r="A2984" s="3" t="s">
        <v>5008</v>
      </c>
      <c r="B2984" s="3" t="s">
        <v>5009</v>
      </c>
      <c r="C2984" s="3" t="s">
        <v>14</v>
      </c>
      <c r="D2984" s="3" t="s">
        <v>53</v>
      </c>
      <c r="E2984" s="3">
        <v>29</v>
      </c>
      <c r="F2984" s="3">
        <v>64</v>
      </c>
      <c r="G2984" s="3">
        <v>1700.56</v>
      </c>
      <c r="H2984" s="3">
        <v>49316.24</v>
      </c>
      <c r="I2984" s="4">
        <v>45745</v>
      </c>
      <c r="J2984" s="4">
        <v>45864</v>
      </c>
      <c r="K2984" s="3" t="s">
        <v>57</v>
      </c>
      <c r="L2984" s="5" t="s">
        <v>33</v>
      </c>
    </row>
    <row r="2985" spans="1:12" ht="14.25" customHeight="1" x14ac:dyDescent="0.3">
      <c r="A2985" s="3" t="s">
        <v>5010</v>
      </c>
      <c r="B2985" s="3" t="s">
        <v>5011</v>
      </c>
      <c r="C2985" s="3" t="s">
        <v>40</v>
      </c>
      <c r="D2985" s="3" t="s">
        <v>15</v>
      </c>
      <c r="F2985" s="3">
        <v>97</v>
      </c>
      <c r="G2985" s="3">
        <v>18774.78</v>
      </c>
      <c r="I2985" s="4">
        <v>45843</v>
      </c>
      <c r="J2985" s="4">
        <v>45872</v>
      </c>
      <c r="L2985" s="5" t="s">
        <v>21</v>
      </c>
    </row>
    <row r="2986" spans="1:12" ht="14.25" customHeight="1" x14ac:dyDescent="0.3">
      <c r="A2986" s="3" t="s">
        <v>1026</v>
      </c>
      <c r="B2986" s="3" t="s">
        <v>5012</v>
      </c>
      <c r="C2986" s="3" t="s">
        <v>44</v>
      </c>
      <c r="D2986" s="3" t="s">
        <v>41</v>
      </c>
      <c r="E2986" s="3">
        <v>31</v>
      </c>
      <c r="F2986" s="3">
        <v>75</v>
      </c>
      <c r="G2986" s="3">
        <v>16748.59</v>
      </c>
      <c r="H2986" s="3">
        <v>519206.29</v>
      </c>
      <c r="I2986" s="4">
        <v>45789</v>
      </c>
      <c r="J2986" s="4">
        <v>45913</v>
      </c>
      <c r="K2986" s="3" t="s">
        <v>54</v>
      </c>
      <c r="L2986" s="5" t="s">
        <v>58</v>
      </c>
    </row>
    <row r="2987" spans="1:12" ht="14.25" customHeight="1" x14ac:dyDescent="0.3">
      <c r="A2987" s="3" t="s">
        <v>5013</v>
      </c>
      <c r="B2987" s="3" t="s">
        <v>5014</v>
      </c>
      <c r="C2987" s="3" t="s">
        <v>14</v>
      </c>
      <c r="D2987" s="3" t="s">
        <v>45</v>
      </c>
      <c r="E2987" s="3">
        <v>52</v>
      </c>
      <c r="F2987" s="3">
        <v>87</v>
      </c>
      <c r="G2987" s="3">
        <v>5432.43</v>
      </c>
      <c r="H2987" s="3">
        <v>282486.36</v>
      </c>
      <c r="I2987" s="4">
        <v>45845</v>
      </c>
      <c r="J2987" s="4">
        <v>45909</v>
      </c>
      <c r="K2987" s="3" t="s">
        <v>16</v>
      </c>
      <c r="L2987" s="5" t="s">
        <v>58</v>
      </c>
    </row>
    <row r="2988" spans="1:12" ht="14.25" customHeight="1" x14ac:dyDescent="0.3">
      <c r="A2988" s="3" t="s">
        <v>5015</v>
      </c>
      <c r="B2988" s="3" t="s">
        <v>5016</v>
      </c>
      <c r="C2988" s="3" t="s">
        <v>40</v>
      </c>
      <c r="D2988" s="3" t="s">
        <v>41</v>
      </c>
      <c r="E2988" s="3">
        <v>129</v>
      </c>
      <c r="F2988" s="3">
        <v>45</v>
      </c>
      <c r="G2988" s="3">
        <v>10628.75</v>
      </c>
      <c r="H2988" s="3">
        <v>1371108.75</v>
      </c>
      <c r="I2988" s="4">
        <v>45836</v>
      </c>
      <c r="J2988" s="4">
        <v>45871</v>
      </c>
      <c r="L2988" s="5" t="s">
        <v>58</v>
      </c>
    </row>
    <row r="2989" spans="1:12" ht="14.25" customHeight="1" x14ac:dyDescent="0.3">
      <c r="A2989" s="3" t="s">
        <v>5017</v>
      </c>
      <c r="B2989" s="3" t="s">
        <v>5018</v>
      </c>
      <c r="C2989" s="3" t="s">
        <v>28</v>
      </c>
      <c r="D2989" s="3" t="s">
        <v>45</v>
      </c>
      <c r="E2989" s="3">
        <v>91</v>
      </c>
      <c r="F2989" s="3">
        <v>94</v>
      </c>
      <c r="G2989" s="3">
        <v>14849.04</v>
      </c>
      <c r="H2989" s="3">
        <v>1351262.64</v>
      </c>
      <c r="I2989" s="4">
        <v>45792</v>
      </c>
      <c r="J2989" s="4">
        <v>45867</v>
      </c>
      <c r="K2989" s="3" t="s">
        <v>16</v>
      </c>
      <c r="L2989" s="5" t="s">
        <v>33</v>
      </c>
    </row>
    <row r="2990" spans="1:12" ht="14.25" customHeight="1" x14ac:dyDescent="0.3">
      <c r="A2990" s="3" t="s">
        <v>5019</v>
      </c>
      <c r="B2990" s="3" t="s">
        <v>5020</v>
      </c>
      <c r="C2990" s="3" t="s">
        <v>40</v>
      </c>
      <c r="D2990" s="3" t="s">
        <v>24</v>
      </c>
      <c r="E2990" s="3">
        <v>164</v>
      </c>
      <c r="F2990" s="3">
        <v>60</v>
      </c>
      <c r="G2990" s="3">
        <v>4718.8599999999997</v>
      </c>
      <c r="H2990" s="3">
        <v>773893.03999999992</v>
      </c>
      <c r="I2990" s="4">
        <v>45787</v>
      </c>
      <c r="J2990" s="4">
        <v>45896</v>
      </c>
      <c r="L2990" s="5" t="s">
        <v>33</v>
      </c>
    </row>
    <row r="2991" spans="1:12" ht="14.25" customHeight="1" x14ac:dyDescent="0.3">
      <c r="A2991" s="3" t="s">
        <v>5021</v>
      </c>
      <c r="B2991" s="3" t="s">
        <v>5022</v>
      </c>
      <c r="C2991" s="3" t="s">
        <v>44</v>
      </c>
      <c r="D2991" s="3" t="s">
        <v>15</v>
      </c>
      <c r="E2991" s="3">
        <v>81</v>
      </c>
      <c r="F2991" s="3">
        <v>68</v>
      </c>
      <c r="G2991" s="3">
        <v>15410.17</v>
      </c>
      <c r="H2991" s="3">
        <v>1248223.77</v>
      </c>
      <c r="I2991" s="4">
        <v>45700</v>
      </c>
      <c r="J2991" s="4">
        <v>45928</v>
      </c>
      <c r="K2991" s="3" t="s">
        <v>57</v>
      </c>
      <c r="L2991" s="5" t="s">
        <v>17</v>
      </c>
    </row>
    <row r="2992" spans="1:12" ht="14.25" customHeight="1" x14ac:dyDescent="0.3">
      <c r="A2992" s="3" t="s">
        <v>5023</v>
      </c>
      <c r="B2992" s="3" t="s">
        <v>5024</v>
      </c>
      <c r="C2992" s="3" t="s">
        <v>44</v>
      </c>
      <c r="E2992" s="3">
        <v>165</v>
      </c>
      <c r="F2992" s="3">
        <v>47</v>
      </c>
      <c r="G2992" s="3">
        <v>11330.85</v>
      </c>
      <c r="H2992" s="3">
        <v>1869590.25</v>
      </c>
      <c r="I2992" s="4">
        <v>45684</v>
      </c>
      <c r="J2992" s="4">
        <v>45887</v>
      </c>
      <c r="K2992" s="3" t="s">
        <v>57</v>
      </c>
      <c r="L2992" s="5" t="s">
        <v>33</v>
      </c>
    </row>
    <row r="2993" spans="1:12" ht="14.25" customHeight="1" x14ac:dyDescent="0.3">
      <c r="A2993" s="3" t="s">
        <v>5025</v>
      </c>
      <c r="B2993" s="3" t="s">
        <v>5026</v>
      </c>
      <c r="C2993" s="3" t="s">
        <v>28</v>
      </c>
      <c r="D2993" s="3" t="s">
        <v>53</v>
      </c>
      <c r="F2993" s="3">
        <v>80</v>
      </c>
      <c r="G2993" s="3">
        <v>6109.48</v>
      </c>
      <c r="I2993" s="4">
        <v>45801</v>
      </c>
      <c r="J2993" s="4">
        <v>45853</v>
      </c>
      <c r="K2993" s="3" t="s">
        <v>29</v>
      </c>
      <c r="L2993" s="5" t="s">
        <v>21</v>
      </c>
    </row>
    <row r="2994" spans="1:12" ht="14.25" customHeight="1" x14ac:dyDescent="0.3">
      <c r="A2994" s="3" t="s">
        <v>5027</v>
      </c>
      <c r="B2994" s="3" t="s">
        <v>3425</v>
      </c>
      <c r="C2994" s="3" t="s">
        <v>20</v>
      </c>
      <c r="D2994" s="3" t="s">
        <v>45</v>
      </c>
      <c r="E2994" s="3">
        <v>74</v>
      </c>
      <c r="F2994" s="3">
        <v>93</v>
      </c>
      <c r="G2994" s="3">
        <v>19522.79</v>
      </c>
      <c r="H2994" s="3">
        <v>1444686.46</v>
      </c>
      <c r="I2994" s="4">
        <v>45749</v>
      </c>
      <c r="J2994" s="4">
        <v>45921</v>
      </c>
      <c r="L2994" s="5" t="s">
        <v>30</v>
      </c>
    </row>
    <row r="2995" spans="1:12" ht="14.25" customHeight="1" x14ac:dyDescent="0.3">
      <c r="A2995" s="3" t="s">
        <v>5028</v>
      </c>
      <c r="B2995" s="3" t="s">
        <v>948</v>
      </c>
      <c r="C2995" s="3" t="s">
        <v>44</v>
      </c>
      <c r="D2995" s="3" t="s">
        <v>53</v>
      </c>
      <c r="E2995" s="3">
        <v>104</v>
      </c>
      <c r="F2995" s="3">
        <v>56</v>
      </c>
      <c r="G2995" s="3">
        <v>16866.86</v>
      </c>
      <c r="H2995" s="3">
        <v>1754153.44</v>
      </c>
      <c r="I2995" s="4">
        <v>45728</v>
      </c>
      <c r="J2995" s="4">
        <v>45871</v>
      </c>
      <c r="K2995" s="3" t="s">
        <v>25</v>
      </c>
      <c r="L2995" s="5" t="s">
        <v>21</v>
      </c>
    </row>
    <row r="2996" spans="1:12" ht="14.25" customHeight="1" x14ac:dyDescent="0.3">
      <c r="A2996" s="3" t="s">
        <v>5029</v>
      </c>
      <c r="B2996" s="3" t="s">
        <v>5030</v>
      </c>
      <c r="C2996" s="3" t="s">
        <v>44</v>
      </c>
      <c r="E2996" s="3">
        <v>161</v>
      </c>
      <c r="F2996" s="3">
        <v>50</v>
      </c>
      <c r="G2996" s="3">
        <v>12339.97</v>
      </c>
      <c r="H2996" s="3">
        <v>1986735.17</v>
      </c>
      <c r="I2996" s="4">
        <v>45786</v>
      </c>
      <c r="J2996" s="4">
        <v>45872</v>
      </c>
      <c r="K2996" s="3" t="s">
        <v>25</v>
      </c>
      <c r="L2996" s="5" t="s">
        <v>17</v>
      </c>
    </row>
    <row r="2997" spans="1:12" ht="14.25" customHeight="1" x14ac:dyDescent="0.3">
      <c r="A2997" s="3" t="s">
        <v>5031</v>
      </c>
      <c r="B2997" s="3" t="s">
        <v>5032</v>
      </c>
      <c r="C2997" s="3" t="s">
        <v>28</v>
      </c>
      <c r="D2997" s="3" t="s">
        <v>15</v>
      </c>
      <c r="E2997" s="3">
        <v>23</v>
      </c>
      <c r="F2997" s="3">
        <v>58</v>
      </c>
      <c r="G2997" s="3">
        <v>6274.43</v>
      </c>
      <c r="H2997" s="3">
        <v>144311.89000000001</v>
      </c>
      <c r="I2997" s="4">
        <v>45735</v>
      </c>
      <c r="J2997" s="4">
        <v>45857</v>
      </c>
      <c r="K2997" s="3" t="s">
        <v>57</v>
      </c>
      <c r="L2997" s="5" t="s">
        <v>21</v>
      </c>
    </row>
    <row r="2998" spans="1:12" ht="14.25" customHeight="1" x14ac:dyDescent="0.3">
      <c r="A2998" s="3" t="s">
        <v>5033</v>
      </c>
      <c r="B2998" s="3" t="s">
        <v>3345</v>
      </c>
      <c r="C2998" s="3" t="s">
        <v>40</v>
      </c>
      <c r="D2998" s="3" t="s">
        <v>53</v>
      </c>
      <c r="E2998" s="3">
        <v>146</v>
      </c>
      <c r="F2998" s="3">
        <v>67</v>
      </c>
      <c r="G2998" s="3">
        <v>4438.99</v>
      </c>
      <c r="H2998" s="3">
        <v>648092.53999999992</v>
      </c>
      <c r="I2998" s="4">
        <v>45761</v>
      </c>
      <c r="J2998" s="4">
        <v>45937</v>
      </c>
      <c r="K2998" s="3" t="s">
        <v>29</v>
      </c>
      <c r="L2998" s="5" t="s">
        <v>17</v>
      </c>
    </row>
    <row r="2999" spans="1:12" ht="14.25" customHeight="1" x14ac:dyDescent="0.3">
      <c r="A2999" s="3" t="s">
        <v>5034</v>
      </c>
      <c r="B2999" s="3" t="s">
        <v>5035</v>
      </c>
      <c r="C2999" s="3" t="s">
        <v>44</v>
      </c>
      <c r="D2999" s="3" t="s">
        <v>24</v>
      </c>
      <c r="E2999" s="3">
        <v>46</v>
      </c>
      <c r="F2999" s="3">
        <v>83</v>
      </c>
      <c r="G2999" s="3">
        <v>16325.63</v>
      </c>
      <c r="H2999" s="3">
        <v>750978.98</v>
      </c>
      <c r="I2999" s="4">
        <v>45827</v>
      </c>
      <c r="J2999" s="4">
        <v>45905</v>
      </c>
      <c r="K2999" s="3" t="s">
        <v>54</v>
      </c>
      <c r="L2999" s="5" t="s">
        <v>30</v>
      </c>
    </row>
    <row r="3000" spans="1:12" ht="14.25" customHeight="1" x14ac:dyDescent="0.3">
      <c r="A3000" s="3" t="s">
        <v>5036</v>
      </c>
      <c r="B3000" s="3" t="s">
        <v>5037</v>
      </c>
      <c r="C3000" s="3" t="s">
        <v>20</v>
      </c>
      <c r="D3000" s="3" t="s">
        <v>15</v>
      </c>
      <c r="F3000" s="3">
        <v>36</v>
      </c>
      <c r="G3000" s="3">
        <v>9448.65</v>
      </c>
      <c r="I3000" s="4">
        <v>45762</v>
      </c>
      <c r="J3000" s="4">
        <v>45853</v>
      </c>
      <c r="K3000" s="3" t="s">
        <v>29</v>
      </c>
      <c r="L3000" s="5" t="s">
        <v>58</v>
      </c>
    </row>
    <row r="3001" spans="1:12" ht="14.25" customHeight="1" x14ac:dyDescent="0.3">
      <c r="A3001" s="3" t="s">
        <v>5038</v>
      </c>
      <c r="B3001" s="3" t="s">
        <v>5039</v>
      </c>
      <c r="C3001" s="3" t="s">
        <v>44</v>
      </c>
      <c r="D3001" s="3" t="s">
        <v>41</v>
      </c>
      <c r="E3001" s="3">
        <v>197</v>
      </c>
      <c r="F3001" s="3">
        <v>36</v>
      </c>
      <c r="G3001" s="3">
        <v>17160.240000000002</v>
      </c>
      <c r="H3001" s="3">
        <v>3380567.28</v>
      </c>
      <c r="I3001" s="4">
        <v>45689</v>
      </c>
      <c r="J3001" s="4">
        <v>45939</v>
      </c>
      <c r="K3001" s="3" t="s">
        <v>46</v>
      </c>
      <c r="L3001" s="5" t="s">
        <v>17</v>
      </c>
    </row>
    <row r="3002" spans="1:12" ht="14.25" customHeight="1" x14ac:dyDescent="0.3">
      <c r="A3002" s="3" t="s">
        <v>1682</v>
      </c>
      <c r="B3002" s="3" t="s">
        <v>5040</v>
      </c>
      <c r="C3002" s="3" t="s">
        <v>20</v>
      </c>
      <c r="D3002" s="3" t="s">
        <v>15</v>
      </c>
      <c r="E3002" s="3">
        <v>49</v>
      </c>
      <c r="F3002" s="3">
        <v>76</v>
      </c>
      <c r="G3002" s="3">
        <v>7979.89</v>
      </c>
      <c r="H3002" s="3">
        <v>391014.61</v>
      </c>
      <c r="I3002" s="4">
        <v>45696</v>
      </c>
      <c r="J3002" s="4">
        <v>45869</v>
      </c>
      <c r="K3002" s="3" t="s">
        <v>16</v>
      </c>
      <c r="L3002" s="5" t="s">
        <v>33</v>
      </c>
    </row>
    <row r="3003" spans="1:12" ht="14.25" customHeight="1" x14ac:dyDescent="0.3">
      <c r="A3003" s="3" t="s">
        <v>5041</v>
      </c>
      <c r="B3003" s="3" t="s">
        <v>4311</v>
      </c>
      <c r="C3003" s="3" t="s">
        <v>44</v>
      </c>
      <c r="D3003" s="3" t="s">
        <v>45</v>
      </c>
      <c r="E3003" s="3">
        <v>38</v>
      </c>
      <c r="F3003" s="3">
        <v>74</v>
      </c>
      <c r="G3003" s="3">
        <v>14866.08</v>
      </c>
      <c r="H3003" s="3">
        <v>564911.04</v>
      </c>
      <c r="I3003" s="4">
        <v>45833</v>
      </c>
      <c r="J3003" s="4">
        <v>45871</v>
      </c>
      <c r="L3003" s="5" t="s">
        <v>30</v>
      </c>
    </row>
    <row r="3004" spans="1:12" ht="14.25" customHeight="1" x14ac:dyDescent="0.3">
      <c r="A3004" s="3" t="s">
        <v>3078</v>
      </c>
      <c r="B3004" s="3" t="s">
        <v>5042</v>
      </c>
      <c r="C3004" s="3" t="s">
        <v>14</v>
      </c>
      <c r="D3004" s="3" t="s">
        <v>15</v>
      </c>
      <c r="E3004" s="3">
        <v>13</v>
      </c>
      <c r="F3004" s="3">
        <v>46</v>
      </c>
      <c r="G3004" s="3">
        <v>9558.65</v>
      </c>
      <c r="H3004" s="3">
        <v>124262.45</v>
      </c>
      <c r="I3004" s="4">
        <v>45812</v>
      </c>
      <c r="J3004" s="4">
        <v>45891</v>
      </c>
      <c r="K3004" s="3" t="s">
        <v>46</v>
      </c>
      <c r="L3004" s="5" t="s">
        <v>33</v>
      </c>
    </row>
    <row r="3005" spans="1:12" ht="14.25" customHeight="1" x14ac:dyDescent="0.3">
      <c r="A3005" s="3" t="s">
        <v>5043</v>
      </c>
      <c r="B3005" s="3" t="s">
        <v>535</v>
      </c>
      <c r="C3005" s="3" t="s">
        <v>20</v>
      </c>
      <c r="D3005" s="3" t="s">
        <v>41</v>
      </c>
      <c r="E3005" s="3">
        <v>72</v>
      </c>
      <c r="F3005" s="3">
        <v>63</v>
      </c>
      <c r="G3005" s="3">
        <v>1126.7</v>
      </c>
      <c r="H3005" s="3">
        <v>81122.400000000009</v>
      </c>
      <c r="I3005" s="4">
        <v>45760</v>
      </c>
      <c r="J3005" s="4">
        <v>45870</v>
      </c>
      <c r="K3005" s="3" t="s">
        <v>46</v>
      </c>
      <c r="L3005" s="5" t="s">
        <v>58</v>
      </c>
    </row>
    <row r="3006" spans="1:12" ht="14.25" customHeight="1" x14ac:dyDescent="0.3">
      <c r="A3006" s="3" t="s">
        <v>2337</v>
      </c>
      <c r="B3006" s="3" t="s">
        <v>5044</v>
      </c>
      <c r="C3006" s="3" t="s">
        <v>40</v>
      </c>
      <c r="D3006" s="3" t="s">
        <v>45</v>
      </c>
      <c r="E3006" s="3">
        <v>131</v>
      </c>
      <c r="F3006" s="3">
        <v>91</v>
      </c>
      <c r="G3006" s="3">
        <v>9823.3799999999992</v>
      </c>
      <c r="H3006" s="3">
        <v>1286862.78</v>
      </c>
      <c r="I3006" s="4">
        <v>45751</v>
      </c>
      <c r="J3006" s="4">
        <v>45896</v>
      </c>
      <c r="K3006" s="3" t="s">
        <v>54</v>
      </c>
      <c r="L3006" s="5" t="s">
        <v>21</v>
      </c>
    </row>
    <row r="3007" spans="1:12" ht="14.25" customHeight="1" x14ac:dyDescent="0.3">
      <c r="A3007" s="3" t="s">
        <v>5045</v>
      </c>
      <c r="B3007" s="3" t="s">
        <v>5046</v>
      </c>
      <c r="C3007" s="3" t="s">
        <v>44</v>
      </c>
      <c r="D3007" s="3" t="s">
        <v>45</v>
      </c>
      <c r="E3007" s="3">
        <v>30</v>
      </c>
      <c r="F3007" s="3">
        <v>30</v>
      </c>
      <c r="G3007" s="3">
        <v>8365.85</v>
      </c>
      <c r="H3007" s="3">
        <v>250975.5</v>
      </c>
      <c r="I3007" s="4">
        <v>45845</v>
      </c>
      <c r="J3007" s="4">
        <v>45940</v>
      </c>
      <c r="K3007" s="3" t="s">
        <v>54</v>
      </c>
      <c r="L3007" s="5" t="s">
        <v>58</v>
      </c>
    </row>
    <row r="3008" spans="1:12" ht="14.25" customHeight="1" x14ac:dyDescent="0.3">
      <c r="A3008" s="3" t="s">
        <v>5047</v>
      </c>
      <c r="B3008" s="3" t="s">
        <v>982</v>
      </c>
      <c r="C3008" s="3" t="s">
        <v>44</v>
      </c>
      <c r="D3008" s="3" t="s">
        <v>45</v>
      </c>
      <c r="E3008" s="3">
        <v>37</v>
      </c>
      <c r="F3008" s="3">
        <v>40</v>
      </c>
      <c r="G3008" s="3">
        <v>19322.82</v>
      </c>
      <c r="H3008" s="3">
        <v>714944.34</v>
      </c>
      <c r="I3008" s="4">
        <v>45844</v>
      </c>
      <c r="J3008" s="4">
        <v>45900</v>
      </c>
      <c r="K3008" s="3" t="s">
        <v>46</v>
      </c>
      <c r="L3008" s="5" t="s">
        <v>58</v>
      </c>
    </row>
    <row r="3009" spans="1:12" ht="14.25" customHeight="1" x14ac:dyDescent="0.3">
      <c r="A3009" s="3" t="s">
        <v>5048</v>
      </c>
      <c r="B3009" s="3" t="s">
        <v>5049</v>
      </c>
      <c r="C3009" s="3" t="s">
        <v>14</v>
      </c>
      <c r="D3009" s="3" t="s">
        <v>24</v>
      </c>
      <c r="G3009" s="3">
        <v>18730.12</v>
      </c>
      <c r="I3009" s="4">
        <v>45757</v>
      </c>
      <c r="J3009" s="4">
        <v>45880</v>
      </c>
      <c r="K3009" s="3" t="s">
        <v>25</v>
      </c>
      <c r="L3009" s="5" t="s">
        <v>58</v>
      </c>
    </row>
    <row r="3010" spans="1:12" ht="14.25" customHeight="1" x14ac:dyDescent="0.3">
      <c r="A3010" s="3" t="s">
        <v>5050</v>
      </c>
      <c r="B3010" s="3" t="s">
        <v>5051</v>
      </c>
      <c r="C3010" s="3" t="s">
        <v>28</v>
      </c>
      <c r="D3010" s="3" t="s">
        <v>15</v>
      </c>
      <c r="E3010" s="3">
        <v>71</v>
      </c>
      <c r="F3010" s="3">
        <v>53</v>
      </c>
      <c r="G3010" s="3">
        <v>734.12</v>
      </c>
      <c r="H3010" s="3">
        <v>52122.52</v>
      </c>
      <c r="I3010" s="4">
        <v>45793</v>
      </c>
      <c r="J3010" s="4">
        <v>45934</v>
      </c>
      <c r="K3010" s="3" t="s">
        <v>29</v>
      </c>
      <c r="L3010" s="5" t="s">
        <v>17</v>
      </c>
    </row>
    <row r="3011" spans="1:12" ht="14.25" customHeight="1" x14ac:dyDescent="0.3">
      <c r="A3011" s="3" t="s">
        <v>5052</v>
      </c>
      <c r="B3011" s="3" t="s">
        <v>5053</v>
      </c>
      <c r="C3011" s="3" t="s">
        <v>14</v>
      </c>
      <c r="D3011" s="3" t="s">
        <v>24</v>
      </c>
      <c r="E3011" s="3">
        <v>140</v>
      </c>
      <c r="F3011" s="3">
        <v>95</v>
      </c>
      <c r="G3011" s="3">
        <v>13095.33</v>
      </c>
      <c r="H3011" s="3">
        <v>1833346.2</v>
      </c>
      <c r="I3011" s="4">
        <v>45845</v>
      </c>
      <c r="J3011" s="4">
        <v>45929</v>
      </c>
      <c r="K3011" s="3" t="s">
        <v>46</v>
      </c>
      <c r="L3011" s="5" t="s">
        <v>17</v>
      </c>
    </row>
    <row r="3012" spans="1:12" ht="14.25" customHeight="1" x14ac:dyDescent="0.3">
      <c r="A3012" s="3" t="s">
        <v>5054</v>
      </c>
      <c r="B3012" s="3" t="s">
        <v>582</v>
      </c>
      <c r="C3012" s="3" t="s">
        <v>40</v>
      </c>
      <c r="D3012" s="3" t="s">
        <v>41</v>
      </c>
      <c r="E3012" s="3">
        <v>154</v>
      </c>
      <c r="F3012" s="3">
        <v>83</v>
      </c>
      <c r="G3012" s="3">
        <v>12344.6</v>
      </c>
      <c r="H3012" s="3">
        <v>1901068.4</v>
      </c>
      <c r="I3012" s="4">
        <v>45701</v>
      </c>
      <c r="J3012" s="4">
        <v>45853</v>
      </c>
      <c r="K3012" s="3" t="s">
        <v>54</v>
      </c>
      <c r="L3012" s="5" t="s">
        <v>30</v>
      </c>
    </row>
    <row r="3013" spans="1:12" ht="14.25" customHeight="1" x14ac:dyDescent="0.3">
      <c r="A3013" s="3" t="s">
        <v>5055</v>
      </c>
      <c r="B3013" s="3" t="s">
        <v>5056</v>
      </c>
      <c r="C3013" s="3" t="s">
        <v>40</v>
      </c>
      <c r="D3013" s="3" t="s">
        <v>53</v>
      </c>
      <c r="E3013" s="3">
        <v>96</v>
      </c>
      <c r="F3013" s="3">
        <v>49</v>
      </c>
      <c r="G3013" s="3">
        <v>17341.939999999999</v>
      </c>
      <c r="H3013" s="3">
        <v>1664826.24</v>
      </c>
      <c r="I3013" s="4">
        <v>45817</v>
      </c>
      <c r="J3013" s="4">
        <v>45901</v>
      </c>
      <c r="K3013" s="3" t="s">
        <v>46</v>
      </c>
      <c r="L3013" s="5" t="s">
        <v>30</v>
      </c>
    </row>
    <row r="3014" spans="1:12" ht="14.25" customHeight="1" x14ac:dyDescent="0.3">
      <c r="A3014" s="3" t="s">
        <v>5057</v>
      </c>
      <c r="B3014" s="3" t="s">
        <v>1043</v>
      </c>
      <c r="C3014" s="3" t="s">
        <v>44</v>
      </c>
      <c r="D3014" s="3" t="s">
        <v>53</v>
      </c>
      <c r="E3014" s="3">
        <v>188</v>
      </c>
      <c r="F3014" s="3">
        <v>84</v>
      </c>
      <c r="G3014" s="3">
        <v>4536.6899999999996</v>
      </c>
      <c r="H3014" s="3">
        <v>852897.72</v>
      </c>
      <c r="I3014" s="4">
        <v>45791</v>
      </c>
      <c r="J3014" s="4">
        <v>45881</v>
      </c>
      <c r="K3014" s="3" t="s">
        <v>29</v>
      </c>
      <c r="L3014" s="5" t="s">
        <v>21</v>
      </c>
    </row>
    <row r="3015" spans="1:12" ht="14.25" customHeight="1" x14ac:dyDescent="0.3">
      <c r="A3015" s="3" t="s">
        <v>5058</v>
      </c>
      <c r="B3015" s="3" t="s">
        <v>5059</v>
      </c>
      <c r="C3015" s="3" t="s">
        <v>44</v>
      </c>
      <c r="E3015" s="3">
        <v>94</v>
      </c>
      <c r="F3015" s="3">
        <v>91</v>
      </c>
      <c r="G3015" s="3">
        <v>9412.33</v>
      </c>
      <c r="H3015" s="3">
        <v>884759.02</v>
      </c>
      <c r="I3015" s="4">
        <v>45702</v>
      </c>
      <c r="J3015" s="4">
        <v>45909</v>
      </c>
      <c r="K3015" s="3" t="s">
        <v>57</v>
      </c>
      <c r="L3015" s="5" t="s">
        <v>17</v>
      </c>
    </row>
    <row r="3016" spans="1:12" ht="14.25" customHeight="1" x14ac:dyDescent="0.3">
      <c r="A3016" s="3" t="s">
        <v>3091</v>
      </c>
      <c r="B3016" s="3" t="s">
        <v>2656</v>
      </c>
      <c r="C3016" s="3" t="s">
        <v>20</v>
      </c>
      <c r="D3016" s="3" t="s">
        <v>41</v>
      </c>
      <c r="E3016" s="3">
        <v>124</v>
      </c>
      <c r="F3016" s="3">
        <v>54</v>
      </c>
      <c r="G3016" s="3">
        <v>557.66999999999996</v>
      </c>
      <c r="H3016" s="3">
        <v>69151.08</v>
      </c>
      <c r="I3016" s="4">
        <v>45683</v>
      </c>
      <c r="J3016" s="4">
        <v>45936</v>
      </c>
      <c r="K3016" s="3" t="s">
        <v>46</v>
      </c>
      <c r="L3016" s="5" t="s">
        <v>33</v>
      </c>
    </row>
    <row r="3017" spans="1:12" ht="14.25" customHeight="1" x14ac:dyDescent="0.3">
      <c r="A3017" s="3" t="s">
        <v>5060</v>
      </c>
      <c r="B3017" s="3" t="s">
        <v>661</v>
      </c>
      <c r="C3017" s="3" t="s">
        <v>40</v>
      </c>
      <c r="E3017" s="3">
        <v>3</v>
      </c>
      <c r="F3017" s="3">
        <v>99</v>
      </c>
      <c r="G3017" s="3">
        <v>17703.240000000002</v>
      </c>
      <c r="H3017" s="3">
        <v>53109.72</v>
      </c>
      <c r="I3017" s="4">
        <v>45845</v>
      </c>
      <c r="J3017" s="4">
        <v>45907</v>
      </c>
      <c r="K3017" s="3" t="s">
        <v>46</v>
      </c>
      <c r="L3017" s="5" t="s">
        <v>58</v>
      </c>
    </row>
    <row r="3018" spans="1:12" ht="14.25" customHeight="1" x14ac:dyDescent="0.3">
      <c r="A3018" s="3" t="s">
        <v>5061</v>
      </c>
      <c r="B3018" s="3" t="s">
        <v>5062</v>
      </c>
      <c r="C3018" s="3" t="s">
        <v>14</v>
      </c>
      <c r="D3018" s="3" t="s">
        <v>24</v>
      </c>
      <c r="E3018" s="3">
        <v>132</v>
      </c>
      <c r="F3018" s="3">
        <v>74</v>
      </c>
      <c r="G3018" s="3">
        <v>8226.4599999999991</v>
      </c>
      <c r="H3018" s="3">
        <v>1085892.72</v>
      </c>
      <c r="I3018" s="4">
        <v>45737</v>
      </c>
      <c r="J3018" s="4">
        <v>45883</v>
      </c>
      <c r="K3018" s="3" t="s">
        <v>16</v>
      </c>
      <c r="L3018" s="5" t="s">
        <v>30</v>
      </c>
    </row>
    <row r="3019" spans="1:12" ht="14.25" customHeight="1" x14ac:dyDescent="0.3">
      <c r="A3019" s="3" t="s">
        <v>5063</v>
      </c>
      <c r="B3019" s="3" t="s">
        <v>5064</v>
      </c>
      <c r="C3019" s="3" t="s">
        <v>20</v>
      </c>
      <c r="D3019" s="3" t="s">
        <v>41</v>
      </c>
      <c r="E3019" s="3">
        <v>163</v>
      </c>
      <c r="F3019" s="3">
        <v>53</v>
      </c>
      <c r="G3019" s="3">
        <v>6853.29</v>
      </c>
      <c r="H3019" s="3">
        <v>1117086.27</v>
      </c>
      <c r="I3019" s="4">
        <v>45747</v>
      </c>
      <c r="J3019" s="4">
        <v>45919</v>
      </c>
      <c r="K3019" s="3" t="s">
        <v>54</v>
      </c>
      <c r="L3019" s="5" t="s">
        <v>17</v>
      </c>
    </row>
    <row r="3020" spans="1:12" ht="14.25" customHeight="1" x14ac:dyDescent="0.3">
      <c r="A3020" s="3" t="s">
        <v>5065</v>
      </c>
      <c r="B3020" s="3" t="s">
        <v>118</v>
      </c>
      <c r="C3020" s="3" t="s">
        <v>20</v>
      </c>
      <c r="D3020" s="3" t="s">
        <v>45</v>
      </c>
      <c r="E3020" s="3">
        <v>144</v>
      </c>
      <c r="F3020" s="3">
        <v>24</v>
      </c>
      <c r="G3020" s="3">
        <v>5200.26</v>
      </c>
      <c r="H3020" s="3">
        <v>748837.44000000006</v>
      </c>
      <c r="I3020" s="4">
        <v>45827</v>
      </c>
      <c r="J3020" s="4">
        <v>45893</v>
      </c>
      <c r="K3020" s="3" t="s">
        <v>25</v>
      </c>
      <c r="L3020" s="5" t="s">
        <v>21</v>
      </c>
    </row>
    <row r="3021" spans="1:12" ht="14.25" customHeight="1" x14ac:dyDescent="0.3">
      <c r="A3021" s="3" t="s">
        <v>5066</v>
      </c>
      <c r="B3021" s="3" t="s">
        <v>5067</v>
      </c>
      <c r="C3021" s="3" t="s">
        <v>28</v>
      </c>
      <c r="D3021" s="3" t="s">
        <v>45</v>
      </c>
      <c r="E3021" s="3">
        <v>182</v>
      </c>
      <c r="F3021" s="3">
        <v>72</v>
      </c>
      <c r="G3021" s="3">
        <v>12190.27</v>
      </c>
      <c r="H3021" s="3">
        <v>2218629.14</v>
      </c>
      <c r="I3021" s="4">
        <v>45675</v>
      </c>
      <c r="J3021" s="4">
        <v>45852</v>
      </c>
      <c r="K3021" s="3" t="s">
        <v>46</v>
      </c>
      <c r="L3021" s="5" t="s">
        <v>58</v>
      </c>
    </row>
    <row r="3022" spans="1:12" ht="14.25" customHeight="1" x14ac:dyDescent="0.3">
      <c r="A3022" s="3" t="s">
        <v>5068</v>
      </c>
      <c r="B3022" s="3" t="s">
        <v>5069</v>
      </c>
      <c r="C3022" s="3" t="s">
        <v>28</v>
      </c>
      <c r="D3022" s="3" t="s">
        <v>53</v>
      </c>
      <c r="E3022" s="3">
        <v>172</v>
      </c>
      <c r="F3022" s="3">
        <v>32</v>
      </c>
      <c r="G3022" s="3">
        <v>4903.3</v>
      </c>
      <c r="H3022" s="3">
        <v>843367.6</v>
      </c>
      <c r="I3022" s="4">
        <v>45745</v>
      </c>
      <c r="J3022" s="4">
        <v>45854</v>
      </c>
      <c r="K3022" s="3" t="s">
        <v>46</v>
      </c>
      <c r="L3022" s="5" t="s">
        <v>21</v>
      </c>
    </row>
    <row r="3023" spans="1:12" ht="14.25" customHeight="1" x14ac:dyDescent="0.3">
      <c r="A3023" s="3" t="s">
        <v>4531</v>
      </c>
      <c r="B3023" s="3" t="s">
        <v>3339</v>
      </c>
      <c r="C3023" s="3" t="s">
        <v>40</v>
      </c>
      <c r="D3023" s="3" t="s">
        <v>15</v>
      </c>
      <c r="E3023" s="3">
        <v>12</v>
      </c>
      <c r="F3023" s="3">
        <v>39</v>
      </c>
      <c r="G3023" s="3">
        <v>10096.36</v>
      </c>
      <c r="H3023" s="3">
        <v>121156.32</v>
      </c>
      <c r="I3023" s="4">
        <v>45828</v>
      </c>
      <c r="J3023" s="4">
        <v>45918</v>
      </c>
      <c r="K3023" s="3" t="s">
        <v>57</v>
      </c>
      <c r="L3023" s="5" t="s">
        <v>33</v>
      </c>
    </row>
    <row r="3024" spans="1:12" ht="14.25" customHeight="1" x14ac:dyDescent="0.3">
      <c r="A3024" s="3" t="s">
        <v>5070</v>
      </c>
      <c r="B3024" s="3" t="s">
        <v>1936</v>
      </c>
      <c r="C3024" s="3" t="s">
        <v>28</v>
      </c>
      <c r="D3024" s="3" t="s">
        <v>53</v>
      </c>
      <c r="E3024" s="3">
        <v>146</v>
      </c>
      <c r="F3024" s="3">
        <v>64</v>
      </c>
      <c r="G3024" s="3">
        <v>16157.05</v>
      </c>
      <c r="H3024" s="3">
        <v>2358929.2999999998</v>
      </c>
      <c r="I3024" s="4">
        <v>45802</v>
      </c>
      <c r="J3024" s="4">
        <v>45864</v>
      </c>
      <c r="K3024" s="3" t="s">
        <v>16</v>
      </c>
      <c r="L3024" s="5" t="s">
        <v>58</v>
      </c>
    </row>
    <row r="3025" spans="1:12" ht="14.25" customHeight="1" x14ac:dyDescent="0.3">
      <c r="A3025" s="3" t="s">
        <v>5071</v>
      </c>
      <c r="B3025" s="3" t="s">
        <v>5072</v>
      </c>
      <c r="C3025" s="3" t="s">
        <v>14</v>
      </c>
      <c r="D3025" s="3" t="s">
        <v>15</v>
      </c>
      <c r="E3025" s="3">
        <v>5</v>
      </c>
      <c r="F3025" s="3">
        <v>33</v>
      </c>
      <c r="G3025" s="3">
        <v>6773.21</v>
      </c>
      <c r="H3025" s="3">
        <v>33866.050000000003</v>
      </c>
      <c r="I3025" s="4">
        <v>45747</v>
      </c>
      <c r="J3025" s="4">
        <v>45878</v>
      </c>
      <c r="K3025" s="3" t="s">
        <v>25</v>
      </c>
      <c r="L3025" s="5" t="s">
        <v>17</v>
      </c>
    </row>
    <row r="3026" spans="1:12" ht="14.25" customHeight="1" x14ac:dyDescent="0.3">
      <c r="A3026" s="3" t="s">
        <v>3680</v>
      </c>
      <c r="B3026" s="3" t="s">
        <v>5073</v>
      </c>
      <c r="C3026" s="3" t="s">
        <v>28</v>
      </c>
      <c r="D3026" s="3" t="s">
        <v>45</v>
      </c>
      <c r="E3026" s="3">
        <v>161</v>
      </c>
      <c r="F3026" s="3">
        <v>46</v>
      </c>
      <c r="G3026" s="3">
        <v>11586.86</v>
      </c>
      <c r="H3026" s="3">
        <v>1865484.46</v>
      </c>
      <c r="I3026" s="4">
        <v>45780</v>
      </c>
      <c r="J3026" s="4">
        <v>45929</v>
      </c>
      <c r="K3026" s="3" t="s">
        <v>16</v>
      </c>
      <c r="L3026" s="5" t="s">
        <v>33</v>
      </c>
    </row>
    <row r="3027" spans="1:12" ht="14.25" customHeight="1" x14ac:dyDescent="0.3">
      <c r="A3027" s="3" t="s">
        <v>5074</v>
      </c>
      <c r="B3027" s="3" t="s">
        <v>5075</v>
      </c>
      <c r="C3027" s="3" t="s">
        <v>44</v>
      </c>
      <c r="D3027" s="3" t="s">
        <v>15</v>
      </c>
      <c r="E3027" s="3">
        <v>1</v>
      </c>
      <c r="F3027" s="3">
        <v>99</v>
      </c>
      <c r="G3027" s="3">
        <v>11161.19</v>
      </c>
      <c r="H3027" s="3">
        <v>11161.19</v>
      </c>
      <c r="I3027" s="4">
        <v>45740</v>
      </c>
      <c r="J3027" s="4">
        <v>45920</v>
      </c>
      <c r="K3027" s="3" t="s">
        <v>46</v>
      </c>
      <c r="L3027" s="5" t="s">
        <v>21</v>
      </c>
    </row>
    <row r="3028" spans="1:12" ht="14.25" customHeight="1" x14ac:dyDescent="0.3">
      <c r="A3028" s="3" t="s">
        <v>5076</v>
      </c>
      <c r="B3028" s="3" t="s">
        <v>5077</v>
      </c>
      <c r="C3028" s="3" t="s">
        <v>20</v>
      </c>
      <c r="D3028" s="3" t="s">
        <v>24</v>
      </c>
      <c r="E3028" s="3">
        <v>23</v>
      </c>
      <c r="F3028" s="3">
        <v>34</v>
      </c>
      <c r="G3028" s="3">
        <v>15350.23</v>
      </c>
      <c r="H3028" s="3">
        <v>353055.29</v>
      </c>
      <c r="I3028" s="4">
        <v>45734</v>
      </c>
      <c r="J3028" s="4">
        <v>45885</v>
      </c>
      <c r="K3028" s="3" t="s">
        <v>25</v>
      </c>
      <c r="L3028" s="5" t="s">
        <v>17</v>
      </c>
    </row>
    <row r="3029" spans="1:12" ht="14.25" customHeight="1" x14ac:dyDescent="0.3">
      <c r="A3029" s="3" t="s">
        <v>5078</v>
      </c>
      <c r="B3029" s="3" t="s">
        <v>4066</v>
      </c>
      <c r="C3029" s="3" t="s">
        <v>20</v>
      </c>
      <c r="D3029" s="3" t="s">
        <v>24</v>
      </c>
      <c r="E3029" s="3">
        <v>17</v>
      </c>
      <c r="F3029" s="3">
        <v>39</v>
      </c>
      <c r="G3029" s="3">
        <v>15158.05</v>
      </c>
      <c r="H3029" s="3">
        <v>257686.85</v>
      </c>
      <c r="I3029" s="4">
        <v>45700</v>
      </c>
      <c r="J3029" s="4">
        <v>45901</v>
      </c>
      <c r="K3029" s="3" t="s">
        <v>54</v>
      </c>
      <c r="L3029" s="5" t="s">
        <v>17</v>
      </c>
    </row>
    <row r="3030" spans="1:12" ht="14.25" customHeight="1" x14ac:dyDescent="0.3">
      <c r="A3030" s="3" t="s">
        <v>5079</v>
      </c>
      <c r="B3030" s="3" t="s">
        <v>2734</v>
      </c>
      <c r="C3030" s="3" t="s">
        <v>20</v>
      </c>
      <c r="D3030" s="3" t="s">
        <v>45</v>
      </c>
      <c r="E3030" s="3">
        <v>39</v>
      </c>
      <c r="F3030" s="3">
        <v>58</v>
      </c>
      <c r="G3030" s="3">
        <v>3270.27</v>
      </c>
      <c r="H3030" s="3">
        <v>127540.53</v>
      </c>
      <c r="I3030" s="4">
        <v>45731</v>
      </c>
      <c r="J3030" s="4">
        <v>45901</v>
      </c>
      <c r="K3030" s="3" t="s">
        <v>54</v>
      </c>
      <c r="L3030" s="5" t="s">
        <v>21</v>
      </c>
    </row>
    <row r="3031" spans="1:12" ht="14.25" customHeight="1" x14ac:dyDescent="0.3">
      <c r="A3031" s="3" t="s">
        <v>5080</v>
      </c>
      <c r="B3031" s="3" t="s">
        <v>5081</v>
      </c>
      <c r="C3031" s="3" t="s">
        <v>40</v>
      </c>
      <c r="D3031" s="3" t="s">
        <v>24</v>
      </c>
      <c r="E3031" s="3">
        <v>107</v>
      </c>
      <c r="G3031" s="3">
        <v>19572.64</v>
      </c>
      <c r="H3031" s="3">
        <v>2094272.48</v>
      </c>
      <c r="I3031" s="4">
        <v>45680</v>
      </c>
      <c r="J3031" s="4">
        <v>45877</v>
      </c>
      <c r="L3031" s="5" t="s">
        <v>17</v>
      </c>
    </row>
    <row r="3032" spans="1:12" ht="14.25" customHeight="1" x14ac:dyDescent="0.3">
      <c r="A3032" s="3" t="s">
        <v>479</v>
      </c>
      <c r="B3032" s="3" t="s">
        <v>5082</v>
      </c>
      <c r="C3032" s="3" t="s">
        <v>44</v>
      </c>
      <c r="D3032" s="3" t="s">
        <v>45</v>
      </c>
      <c r="E3032" s="3">
        <v>190</v>
      </c>
      <c r="F3032" s="3">
        <v>93</v>
      </c>
      <c r="G3032" s="3">
        <v>5346.71</v>
      </c>
      <c r="H3032" s="3">
        <v>1015874.9</v>
      </c>
      <c r="I3032" s="4">
        <v>45741</v>
      </c>
      <c r="J3032" s="4">
        <v>45919</v>
      </c>
      <c r="K3032" s="3" t="s">
        <v>25</v>
      </c>
      <c r="L3032" s="5" t="s">
        <v>17</v>
      </c>
    </row>
    <row r="3033" spans="1:12" ht="14.25" customHeight="1" x14ac:dyDescent="0.3">
      <c r="A3033" s="3" t="s">
        <v>5083</v>
      </c>
      <c r="B3033" s="3" t="s">
        <v>5084</v>
      </c>
      <c r="C3033" s="3" t="s">
        <v>44</v>
      </c>
      <c r="D3033" s="3" t="s">
        <v>45</v>
      </c>
      <c r="E3033" s="3">
        <v>80</v>
      </c>
      <c r="F3033" s="3">
        <v>42</v>
      </c>
      <c r="G3033" s="3">
        <v>12370.27</v>
      </c>
      <c r="H3033" s="3">
        <v>989621.60000000009</v>
      </c>
      <c r="I3033" s="4">
        <v>45771</v>
      </c>
      <c r="J3033" s="4">
        <v>45880</v>
      </c>
      <c r="L3033" s="5" t="s">
        <v>30</v>
      </c>
    </row>
    <row r="3034" spans="1:12" ht="14.25" customHeight="1" x14ac:dyDescent="0.3">
      <c r="A3034" s="3" t="s">
        <v>5085</v>
      </c>
      <c r="B3034" s="3" t="s">
        <v>5086</v>
      </c>
      <c r="C3034" s="3" t="s">
        <v>14</v>
      </c>
      <c r="D3034" s="3" t="s">
        <v>53</v>
      </c>
      <c r="E3034" s="3">
        <v>150</v>
      </c>
      <c r="F3034" s="3">
        <v>76</v>
      </c>
      <c r="G3034" s="3">
        <v>4265.1400000000003</v>
      </c>
      <c r="H3034" s="3">
        <v>639771</v>
      </c>
      <c r="I3034" s="4">
        <v>45716</v>
      </c>
      <c r="J3034" s="4">
        <v>45913</v>
      </c>
      <c r="K3034" s="3" t="s">
        <v>25</v>
      </c>
      <c r="L3034" s="5" t="s">
        <v>33</v>
      </c>
    </row>
    <row r="3035" spans="1:12" ht="14.25" customHeight="1" x14ac:dyDescent="0.3">
      <c r="A3035" s="3" t="s">
        <v>5087</v>
      </c>
      <c r="B3035" s="3" t="s">
        <v>5088</v>
      </c>
      <c r="C3035" s="3" t="s">
        <v>40</v>
      </c>
      <c r="D3035" s="3" t="s">
        <v>45</v>
      </c>
      <c r="E3035" s="3">
        <v>179</v>
      </c>
      <c r="F3035" s="3">
        <v>42</v>
      </c>
      <c r="G3035" s="3">
        <v>10262.450000000001</v>
      </c>
      <c r="H3035" s="3">
        <v>1836978.55</v>
      </c>
      <c r="I3035" s="4">
        <v>45783</v>
      </c>
      <c r="J3035" s="4">
        <v>45928</v>
      </c>
      <c r="K3035" s="3" t="s">
        <v>25</v>
      </c>
      <c r="L3035" s="5" t="s">
        <v>58</v>
      </c>
    </row>
    <row r="3036" spans="1:12" ht="14.25" customHeight="1" x14ac:dyDescent="0.3">
      <c r="A3036" s="3" t="s">
        <v>1453</v>
      </c>
      <c r="B3036" s="3" t="s">
        <v>5089</v>
      </c>
      <c r="C3036" s="3" t="s">
        <v>14</v>
      </c>
      <c r="D3036" s="3" t="s">
        <v>45</v>
      </c>
      <c r="E3036" s="3">
        <v>80</v>
      </c>
      <c r="F3036" s="3">
        <v>64</v>
      </c>
      <c r="G3036" s="3">
        <v>763.18</v>
      </c>
      <c r="H3036" s="3">
        <v>61054.399999999987</v>
      </c>
      <c r="I3036" s="4">
        <v>45847</v>
      </c>
      <c r="J3036" s="4">
        <v>45929</v>
      </c>
      <c r="K3036" s="3" t="s">
        <v>16</v>
      </c>
      <c r="L3036" s="5" t="s">
        <v>33</v>
      </c>
    </row>
    <row r="3037" spans="1:12" ht="14.25" customHeight="1" x14ac:dyDescent="0.3">
      <c r="A3037" s="3" t="s">
        <v>4564</v>
      </c>
      <c r="B3037" s="3" t="s">
        <v>5090</v>
      </c>
      <c r="C3037" s="3" t="s">
        <v>20</v>
      </c>
      <c r="D3037" s="3" t="s">
        <v>53</v>
      </c>
      <c r="E3037" s="3">
        <v>14</v>
      </c>
      <c r="F3037" s="3">
        <v>97</v>
      </c>
      <c r="G3037" s="3">
        <v>5088.74</v>
      </c>
      <c r="H3037" s="3">
        <v>71242.36</v>
      </c>
      <c r="I3037" s="4">
        <v>45772</v>
      </c>
      <c r="J3037" s="4">
        <v>45882</v>
      </c>
      <c r="K3037" s="3" t="s">
        <v>16</v>
      </c>
      <c r="L3037" s="5" t="s">
        <v>58</v>
      </c>
    </row>
    <row r="3038" spans="1:12" ht="14.25" customHeight="1" x14ac:dyDescent="0.3">
      <c r="A3038" s="3" t="s">
        <v>4580</v>
      </c>
      <c r="B3038" s="3" t="s">
        <v>5091</v>
      </c>
      <c r="C3038" s="3" t="s">
        <v>14</v>
      </c>
      <c r="D3038" s="3" t="s">
        <v>24</v>
      </c>
      <c r="E3038" s="3">
        <v>17</v>
      </c>
      <c r="F3038" s="3">
        <v>89</v>
      </c>
      <c r="G3038" s="3">
        <v>18322.759999999998</v>
      </c>
      <c r="H3038" s="3">
        <v>311486.92</v>
      </c>
      <c r="I3038" s="4">
        <v>45718</v>
      </c>
      <c r="J3038" s="4">
        <v>45890</v>
      </c>
      <c r="K3038" s="3" t="s">
        <v>16</v>
      </c>
      <c r="L3038" s="5" t="s">
        <v>58</v>
      </c>
    </row>
    <row r="3039" spans="1:12" ht="14.25" customHeight="1" x14ac:dyDescent="0.3">
      <c r="A3039" s="3" t="s">
        <v>1224</v>
      </c>
      <c r="B3039" s="3" t="s">
        <v>5092</v>
      </c>
      <c r="C3039" s="3" t="s">
        <v>44</v>
      </c>
      <c r="D3039" s="3" t="s">
        <v>53</v>
      </c>
      <c r="E3039" s="3">
        <v>167</v>
      </c>
      <c r="F3039" s="3">
        <v>46</v>
      </c>
      <c r="G3039" s="3">
        <v>19807.97</v>
      </c>
      <c r="H3039" s="3">
        <v>3307930.99</v>
      </c>
      <c r="I3039" s="4">
        <v>45727</v>
      </c>
      <c r="J3039" s="4">
        <v>45866</v>
      </c>
      <c r="K3039" s="3" t="s">
        <v>25</v>
      </c>
      <c r="L3039" s="5" t="s">
        <v>17</v>
      </c>
    </row>
    <row r="3040" spans="1:12" ht="14.25" customHeight="1" x14ac:dyDescent="0.3">
      <c r="A3040" s="3" t="s">
        <v>129</v>
      </c>
      <c r="B3040" s="3" t="s">
        <v>3671</v>
      </c>
      <c r="C3040" s="3" t="s">
        <v>44</v>
      </c>
      <c r="D3040" s="3" t="s">
        <v>45</v>
      </c>
      <c r="F3040" s="3">
        <v>75</v>
      </c>
      <c r="G3040" s="3">
        <v>353.5</v>
      </c>
      <c r="I3040" s="4">
        <v>45729</v>
      </c>
      <c r="J3040" s="4">
        <v>45859</v>
      </c>
      <c r="K3040" s="3" t="s">
        <v>57</v>
      </c>
      <c r="L3040" s="5" t="s">
        <v>17</v>
      </c>
    </row>
    <row r="3041" spans="1:12" ht="14.25" customHeight="1" x14ac:dyDescent="0.3">
      <c r="A3041" s="3" t="s">
        <v>5093</v>
      </c>
      <c r="B3041" s="3" t="s">
        <v>2060</v>
      </c>
      <c r="C3041" s="3" t="s">
        <v>44</v>
      </c>
      <c r="D3041" s="3" t="s">
        <v>45</v>
      </c>
      <c r="E3041" s="3">
        <v>12</v>
      </c>
      <c r="F3041" s="3">
        <v>75</v>
      </c>
      <c r="G3041" s="3">
        <v>16754.740000000002</v>
      </c>
      <c r="H3041" s="3">
        <v>201056.88</v>
      </c>
      <c r="I3041" s="4">
        <v>45802</v>
      </c>
      <c r="J3041" s="4">
        <v>45920</v>
      </c>
      <c r="K3041" s="3" t="s">
        <v>54</v>
      </c>
      <c r="L3041" s="5" t="s">
        <v>33</v>
      </c>
    </row>
    <row r="3042" spans="1:12" ht="14.25" customHeight="1" x14ac:dyDescent="0.3">
      <c r="A3042" s="3" t="s">
        <v>5094</v>
      </c>
      <c r="B3042" s="3" t="s">
        <v>5095</v>
      </c>
      <c r="C3042" s="3" t="s">
        <v>40</v>
      </c>
      <c r="D3042" s="3" t="s">
        <v>24</v>
      </c>
      <c r="F3042" s="3">
        <v>83</v>
      </c>
      <c r="G3042" s="3">
        <v>19870.36</v>
      </c>
      <c r="I3042" s="4">
        <v>45808</v>
      </c>
      <c r="J3042" s="4">
        <v>45866</v>
      </c>
      <c r="K3042" s="3" t="s">
        <v>25</v>
      </c>
      <c r="L3042" s="5" t="s">
        <v>30</v>
      </c>
    </row>
    <row r="3043" spans="1:12" ht="14.25" customHeight="1" x14ac:dyDescent="0.3">
      <c r="A3043" s="3" t="s">
        <v>2031</v>
      </c>
      <c r="B3043" s="3" t="s">
        <v>2833</v>
      </c>
      <c r="C3043" s="3" t="s">
        <v>44</v>
      </c>
      <c r="D3043" s="3" t="s">
        <v>24</v>
      </c>
      <c r="F3043" s="3">
        <v>60</v>
      </c>
      <c r="G3043" s="3">
        <v>8830.5499999999993</v>
      </c>
      <c r="I3043" s="4">
        <v>45835</v>
      </c>
      <c r="J3043" s="4">
        <v>45940</v>
      </c>
      <c r="K3043" s="3" t="s">
        <v>16</v>
      </c>
      <c r="L3043" s="5" t="s">
        <v>58</v>
      </c>
    </row>
    <row r="3044" spans="1:12" ht="14.25" customHeight="1" x14ac:dyDescent="0.3">
      <c r="A3044" s="3" t="s">
        <v>5096</v>
      </c>
      <c r="B3044" s="3" t="s">
        <v>3881</v>
      </c>
      <c r="C3044" s="3" t="s">
        <v>28</v>
      </c>
      <c r="D3044" s="3" t="s">
        <v>53</v>
      </c>
      <c r="E3044" s="3">
        <v>3</v>
      </c>
      <c r="F3044" s="3">
        <v>76</v>
      </c>
      <c r="G3044" s="3">
        <v>2428.61</v>
      </c>
      <c r="H3044" s="3">
        <v>7285.83</v>
      </c>
      <c r="I3044" s="4">
        <v>45850</v>
      </c>
      <c r="J3044" s="4">
        <v>45921</v>
      </c>
      <c r="K3044" s="3" t="s">
        <v>25</v>
      </c>
      <c r="L3044" s="5" t="s">
        <v>30</v>
      </c>
    </row>
    <row r="3045" spans="1:12" ht="14.25" customHeight="1" x14ac:dyDescent="0.3">
      <c r="A3045" s="3" t="s">
        <v>5097</v>
      </c>
      <c r="B3045" s="3" t="s">
        <v>5098</v>
      </c>
      <c r="C3045" s="3" t="s">
        <v>14</v>
      </c>
      <c r="E3045" s="3">
        <v>45</v>
      </c>
      <c r="F3045" s="3">
        <v>75</v>
      </c>
      <c r="G3045" s="3">
        <v>1350.74</v>
      </c>
      <c r="H3045" s="3">
        <v>60783.3</v>
      </c>
      <c r="I3045" s="4">
        <v>45828</v>
      </c>
      <c r="J3045" s="4">
        <v>45878</v>
      </c>
      <c r="K3045" s="3" t="s">
        <v>25</v>
      </c>
      <c r="L3045" s="5" t="s">
        <v>58</v>
      </c>
    </row>
    <row r="3046" spans="1:12" ht="14.25" customHeight="1" x14ac:dyDescent="0.3">
      <c r="A3046" s="3" t="s">
        <v>2192</v>
      </c>
      <c r="B3046" s="3" t="s">
        <v>4046</v>
      </c>
      <c r="C3046" s="3" t="s">
        <v>40</v>
      </c>
      <c r="D3046" s="3" t="s">
        <v>15</v>
      </c>
      <c r="E3046" s="3">
        <v>76</v>
      </c>
      <c r="F3046" s="3">
        <v>73</v>
      </c>
      <c r="G3046" s="3">
        <v>18304.900000000001</v>
      </c>
      <c r="H3046" s="3">
        <v>1391172.4</v>
      </c>
      <c r="I3046" s="4">
        <v>45735</v>
      </c>
      <c r="J3046" s="4">
        <v>45919</v>
      </c>
      <c r="K3046" s="3" t="s">
        <v>25</v>
      </c>
      <c r="L3046" s="5" t="s">
        <v>21</v>
      </c>
    </row>
    <row r="3047" spans="1:12" ht="14.25" customHeight="1" x14ac:dyDescent="0.3">
      <c r="A3047" s="3" t="s">
        <v>934</v>
      </c>
      <c r="B3047" s="3" t="s">
        <v>5007</v>
      </c>
      <c r="C3047" s="3" t="s">
        <v>14</v>
      </c>
      <c r="D3047" s="3" t="s">
        <v>24</v>
      </c>
      <c r="E3047" s="3">
        <v>140</v>
      </c>
      <c r="F3047" s="3">
        <v>39</v>
      </c>
      <c r="G3047" s="3">
        <v>15607.38</v>
      </c>
      <c r="H3047" s="3">
        <v>2185033.2000000002</v>
      </c>
      <c r="I3047" s="4">
        <v>45746</v>
      </c>
      <c r="J3047" s="4">
        <v>45935</v>
      </c>
      <c r="K3047" s="3" t="s">
        <v>25</v>
      </c>
      <c r="L3047" s="5" t="s">
        <v>33</v>
      </c>
    </row>
    <row r="3048" spans="1:12" ht="14.25" customHeight="1" x14ac:dyDescent="0.3">
      <c r="A3048" s="3" t="s">
        <v>967</v>
      </c>
      <c r="B3048" s="3" t="s">
        <v>5099</v>
      </c>
      <c r="C3048" s="3" t="s">
        <v>44</v>
      </c>
      <c r="D3048" s="3" t="s">
        <v>53</v>
      </c>
      <c r="E3048" s="3">
        <v>177</v>
      </c>
      <c r="F3048" s="3">
        <v>46</v>
      </c>
      <c r="G3048" s="3">
        <v>17102.189999999999</v>
      </c>
      <c r="H3048" s="3">
        <v>3027087.63</v>
      </c>
      <c r="I3048" s="4">
        <v>45764</v>
      </c>
      <c r="J3048" s="4">
        <v>45875</v>
      </c>
      <c r="K3048" s="3" t="s">
        <v>16</v>
      </c>
      <c r="L3048" s="5" t="s">
        <v>30</v>
      </c>
    </row>
    <row r="3049" spans="1:12" ht="14.25" customHeight="1" x14ac:dyDescent="0.3">
      <c r="A3049" s="3" t="s">
        <v>362</v>
      </c>
      <c r="B3049" s="3" t="s">
        <v>1541</v>
      </c>
      <c r="C3049" s="3" t="s">
        <v>44</v>
      </c>
      <c r="D3049" s="3" t="s">
        <v>24</v>
      </c>
      <c r="E3049" s="3">
        <v>195</v>
      </c>
      <c r="F3049" s="3">
        <v>40</v>
      </c>
      <c r="G3049" s="3">
        <v>17779.43</v>
      </c>
      <c r="H3049" s="3">
        <v>3466988.85</v>
      </c>
      <c r="I3049" s="4">
        <v>45711</v>
      </c>
      <c r="J3049" s="4">
        <v>45890</v>
      </c>
      <c r="K3049" s="3" t="s">
        <v>29</v>
      </c>
      <c r="L3049" s="5" t="s">
        <v>17</v>
      </c>
    </row>
    <row r="3050" spans="1:12" ht="14.25" customHeight="1" x14ac:dyDescent="0.3">
      <c r="A3050" s="3" t="s">
        <v>5100</v>
      </c>
      <c r="B3050" s="3" t="s">
        <v>5101</v>
      </c>
      <c r="C3050" s="3" t="s">
        <v>44</v>
      </c>
      <c r="D3050" s="3" t="s">
        <v>41</v>
      </c>
      <c r="E3050" s="3">
        <v>52</v>
      </c>
      <c r="F3050" s="3">
        <v>57</v>
      </c>
      <c r="G3050" s="3">
        <v>9917.23</v>
      </c>
      <c r="H3050" s="3">
        <v>515695.96</v>
      </c>
      <c r="I3050" s="4">
        <v>45835</v>
      </c>
      <c r="J3050" s="4">
        <v>45884</v>
      </c>
      <c r="K3050" s="3" t="s">
        <v>54</v>
      </c>
      <c r="L3050" s="5" t="s">
        <v>58</v>
      </c>
    </row>
    <row r="3051" spans="1:12" ht="14.25" customHeight="1" x14ac:dyDescent="0.3">
      <c r="A3051" s="3" t="s">
        <v>5102</v>
      </c>
      <c r="B3051" s="3" t="s">
        <v>5103</v>
      </c>
      <c r="C3051" s="3" t="s">
        <v>44</v>
      </c>
      <c r="D3051" s="3" t="s">
        <v>24</v>
      </c>
      <c r="E3051" s="3">
        <v>27</v>
      </c>
      <c r="F3051" s="3">
        <v>35</v>
      </c>
      <c r="G3051" s="3">
        <v>4620.88</v>
      </c>
      <c r="H3051" s="3">
        <v>124763.76</v>
      </c>
      <c r="I3051" s="4">
        <v>45708</v>
      </c>
      <c r="J3051" s="4">
        <v>45867</v>
      </c>
      <c r="K3051" s="3" t="s">
        <v>29</v>
      </c>
      <c r="L3051" s="5" t="s">
        <v>30</v>
      </c>
    </row>
    <row r="3052" spans="1:12" ht="14.25" customHeight="1" x14ac:dyDescent="0.3">
      <c r="A3052" s="3" t="s">
        <v>5104</v>
      </c>
      <c r="B3052" s="3" t="s">
        <v>2797</v>
      </c>
      <c r="C3052" s="3" t="s">
        <v>20</v>
      </c>
      <c r="D3052" s="3" t="s">
        <v>45</v>
      </c>
      <c r="E3052" s="3">
        <v>34</v>
      </c>
      <c r="F3052" s="3">
        <v>36</v>
      </c>
      <c r="G3052" s="3">
        <v>2665.87</v>
      </c>
      <c r="H3052" s="3">
        <v>90639.58</v>
      </c>
      <c r="I3052" s="4">
        <v>45679</v>
      </c>
      <c r="J3052" s="4">
        <v>45898</v>
      </c>
      <c r="K3052" s="3" t="s">
        <v>46</v>
      </c>
      <c r="L3052" s="5" t="s">
        <v>21</v>
      </c>
    </row>
    <row r="3053" spans="1:12" ht="14.25" customHeight="1" x14ac:dyDescent="0.3">
      <c r="A3053" s="3" t="s">
        <v>5105</v>
      </c>
      <c r="B3053" s="3" t="s">
        <v>1299</v>
      </c>
      <c r="C3053" s="3" t="s">
        <v>40</v>
      </c>
      <c r="D3053" s="3" t="s">
        <v>41</v>
      </c>
      <c r="E3053" s="3">
        <v>21</v>
      </c>
      <c r="F3053" s="3">
        <v>68</v>
      </c>
      <c r="G3053" s="3">
        <v>8398.01</v>
      </c>
      <c r="H3053" s="3">
        <v>176358.21</v>
      </c>
      <c r="I3053" s="4">
        <v>45835</v>
      </c>
      <c r="J3053" s="4">
        <v>45926</v>
      </c>
      <c r="K3053" s="3" t="s">
        <v>54</v>
      </c>
      <c r="L3053" s="5" t="s">
        <v>58</v>
      </c>
    </row>
    <row r="3054" spans="1:12" ht="14.25" customHeight="1" x14ac:dyDescent="0.3">
      <c r="A3054" s="3" t="s">
        <v>5106</v>
      </c>
      <c r="B3054" s="3" t="s">
        <v>5107</v>
      </c>
      <c r="C3054" s="3" t="s">
        <v>20</v>
      </c>
      <c r="F3054" s="3">
        <v>27</v>
      </c>
      <c r="G3054" s="3">
        <v>9179.76</v>
      </c>
      <c r="I3054" s="4">
        <v>45847</v>
      </c>
      <c r="J3054" s="4">
        <v>45927</v>
      </c>
      <c r="K3054" s="3" t="s">
        <v>54</v>
      </c>
      <c r="L3054" s="5" t="s">
        <v>17</v>
      </c>
    </row>
    <row r="3055" spans="1:12" ht="14.25" customHeight="1" x14ac:dyDescent="0.3">
      <c r="A3055" s="3" t="s">
        <v>5108</v>
      </c>
      <c r="B3055" s="3" t="s">
        <v>5109</v>
      </c>
      <c r="C3055" s="3" t="s">
        <v>28</v>
      </c>
      <c r="D3055" s="3" t="s">
        <v>15</v>
      </c>
      <c r="E3055" s="3">
        <v>197</v>
      </c>
      <c r="F3055" s="3">
        <v>98</v>
      </c>
      <c r="G3055" s="3">
        <v>17214.38</v>
      </c>
      <c r="H3055" s="3">
        <v>3391232.86</v>
      </c>
      <c r="I3055" s="4">
        <v>45730</v>
      </c>
      <c r="J3055" s="4">
        <v>45901</v>
      </c>
      <c r="K3055" s="3" t="s">
        <v>16</v>
      </c>
      <c r="L3055" s="5" t="s">
        <v>30</v>
      </c>
    </row>
    <row r="3056" spans="1:12" ht="14.25" customHeight="1" x14ac:dyDescent="0.3">
      <c r="A3056" s="3" t="s">
        <v>5110</v>
      </c>
      <c r="B3056" s="3" t="s">
        <v>835</v>
      </c>
      <c r="C3056" s="3" t="s">
        <v>44</v>
      </c>
      <c r="D3056" s="3" t="s">
        <v>15</v>
      </c>
      <c r="E3056" s="3">
        <v>177</v>
      </c>
      <c r="F3056" s="3">
        <v>90</v>
      </c>
      <c r="G3056" s="3">
        <v>8577.4699999999993</v>
      </c>
      <c r="H3056" s="3">
        <v>1518212.19</v>
      </c>
      <c r="I3056" s="4">
        <v>45674</v>
      </c>
      <c r="J3056" s="4">
        <v>45931</v>
      </c>
      <c r="K3056" s="3" t="s">
        <v>46</v>
      </c>
      <c r="L3056" s="5" t="s">
        <v>58</v>
      </c>
    </row>
    <row r="3057" spans="1:12" ht="14.25" customHeight="1" x14ac:dyDescent="0.3">
      <c r="A3057" s="3" t="s">
        <v>1411</v>
      </c>
      <c r="B3057" s="3" t="s">
        <v>5111</v>
      </c>
      <c r="C3057" s="3" t="s">
        <v>44</v>
      </c>
      <c r="D3057" s="3" t="s">
        <v>24</v>
      </c>
      <c r="E3057" s="3">
        <v>167</v>
      </c>
      <c r="F3057" s="3">
        <v>85</v>
      </c>
      <c r="G3057" s="3">
        <v>13602.37</v>
      </c>
      <c r="H3057" s="3">
        <v>2271595.79</v>
      </c>
      <c r="I3057" s="4">
        <v>45767</v>
      </c>
      <c r="J3057" s="4">
        <v>45907</v>
      </c>
      <c r="K3057" s="3" t="s">
        <v>46</v>
      </c>
      <c r="L3057" s="5" t="s">
        <v>17</v>
      </c>
    </row>
    <row r="3058" spans="1:12" ht="14.25" customHeight="1" x14ac:dyDescent="0.3">
      <c r="A3058" s="3" t="s">
        <v>5112</v>
      </c>
      <c r="B3058" s="3" t="s">
        <v>5113</v>
      </c>
      <c r="C3058" s="3" t="s">
        <v>40</v>
      </c>
      <c r="D3058" s="3" t="s">
        <v>15</v>
      </c>
      <c r="E3058" s="3">
        <v>107</v>
      </c>
      <c r="F3058" s="3">
        <v>36</v>
      </c>
      <c r="G3058" s="3">
        <v>7550.4</v>
      </c>
      <c r="H3058" s="3">
        <v>807892.79999999993</v>
      </c>
      <c r="I3058" s="4">
        <v>45789</v>
      </c>
      <c r="J3058" s="4">
        <v>45880</v>
      </c>
      <c r="K3058" s="3" t="s">
        <v>57</v>
      </c>
      <c r="L3058" s="5" t="s">
        <v>17</v>
      </c>
    </row>
    <row r="3059" spans="1:12" ht="14.25" customHeight="1" x14ac:dyDescent="0.3">
      <c r="A3059" s="3" t="s">
        <v>5114</v>
      </c>
      <c r="B3059" s="3" t="s">
        <v>5115</v>
      </c>
      <c r="C3059" s="3" t="s">
        <v>28</v>
      </c>
      <c r="D3059" s="3" t="s">
        <v>45</v>
      </c>
      <c r="E3059" s="3">
        <v>195</v>
      </c>
      <c r="F3059" s="3">
        <v>54</v>
      </c>
      <c r="G3059" s="3">
        <v>16990.189999999999</v>
      </c>
      <c r="H3059" s="3">
        <v>3313087.05</v>
      </c>
      <c r="I3059" s="4">
        <v>45765</v>
      </c>
      <c r="J3059" s="4">
        <v>45942</v>
      </c>
      <c r="K3059" s="3" t="s">
        <v>46</v>
      </c>
      <c r="L3059" s="5" t="s">
        <v>17</v>
      </c>
    </row>
    <row r="3060" spans="1:12" ht="14.25" customHeight="1" x14ac:dyDescent="0.3">
      <c r="A3060" s="3" t="s">
        <v>374</v>
      </c>
      <c r="B3060" s="3" t="s">
        <v>5116</v>
      </c>
      <c r="C3060" s="3" t="s">
        <v>40</v>
      </c>
      <c r="D3060" s="3" t="s">
        <v>24</v>
      </c>
      <c r="E3060" s="3">
        <v>104</v>
      </c>
      <c r="F3060" s="3">
        <v>32</v>
      </c>
      <c r="G3060" s="3">
        <v>12626.5</v>
      </c>
      <c r="H3060" s="3">
        <v>1313156</v>
      </c>
      <c r="I3060" s="4">
        <v>45679</v>
      </c>
      <c r="J3060" s="4">
        <v>45884</v>
      </c>
      <c r="L3060" s="5" t="s">
        <v>33</v>
      </c>
    </row>
    <row r="3061" spans="1:12" ht="14.25" customHeight="1" x14ac:dyDescent="0.3">
      <c r="A3061" s="3" t="s">
        <v>5117</v>
      </c>
      <c r="B3061" s="3" t="s">
        <v>5118</v>
      </c>
      <c r="C3061" s="3" t="s">
        <v>40</v>
      </c>
      <c r="D3061" s="3" t="s">
        <v>41</v>
      </c>
      <c r="E3061" s="3">
        <v>64</v>
      </c>
      <c r="F3061" s="3">
        <v>27</v>
      </c>
      <c r="G3061" s="3">
        <v>1760.73</v>
      </c>
      <c r="H3061" s="3">
        <v>112686.72</v>
      </c>
      <c r="I3061" s="4">
        <v>45694</v>
      </c>
      <c r="J3061" s="4">
        <v>45939</v>
      </c>
      <c r="K3061" s="3" t="s">
        <v>25</v>
      </c>
      <c r="L3061" s="5" t="s">
        <v>33</v>
      </c>
    </row>
    <row r="3062" spans="1:12" ht="14.25" customHeight="1" x14ac:dyDescent="0.3">
      <c r="A3062" s="3" t="s">
        <v>4482</v>
      </c>
      <c r="B3062" s="3" t="s">
        <v>5119</v>
      </c>
      <c r="C3062" s="3" t="s">
        <v>40</v>
      </c>
      <c r="D3062" s="3" t="s">
        <v>15</v>
      </c>
      <c r="E3062" s="3">
        <v>180</v>
      </c>
      <c r="F3062" s="3">
        <v>46</v>
      </c>
      <c r="G3062" s="3">
        <v>4069.16</v>
      </c>
      <c r="H3062" s="3">
        <v>732448.79999999993</v>
      </c>
      <c r="I3062" s="4">
        <v>45797</v>
      </c>
      <c r="J3062" s="4">
        <v>45876</v>
      </c>
      <c r="K3062" s="3" t="s">
        <v>57</v>
      </c>
      <c r="L3062" s="5" t="s">
        <v>21</v>
      </c>
    </row>
    <row r="3063" spans="1:12" ht="14.25" customHeight="1" x14ac:dyDescent="0.3">
      <c r="A3063" s="3" t="s">
        <v>5120</v>
      </c>
      <c r="B3063" s="3" t="s">
        <v>5121</v>
      </c>
      <c r="C3063" s="3" t="s">
        <v>20</v>
      </c>
      <c r="D3063" s="3" t="s">
        <v>15</v>
      </c>
      <c r="E3063" s="3">
        <v>178</v>
      </c>
      <c r="F3063" s="3">
        <v>62</v>
      </c>
      <c r="G3063" s="3">
        <v>3483.39</v>
      </c>
      <c r="H3063" s="3">
        <v>620043.41999999993</v>
      </c>
      <c r="I3063" s="4">
        <v>45752</v>
      </c>
      <c r="J3063" s="4">
        <v>45877</v>
      </c>
      <c r="K3063" s="3" t="s">
        <v>46</v>
      </c>
      <c r="L3063" s="5" t="s">
        <v>58</v>
      </c>
    </row>
    <row r="3064" spans="1:12" ht="14.25" customHeight="1" x14ac:dyDescent="0.3">
      <c r="A3064" s="3" t="s">
        <v>5122</v>
      </c>
      <c r="B3064" s="3" t="s">
        <v>5123</v>
      </c>
      <c r="C3064" s="3" t="s">
        <v>28</v>
      </c>
      <c r="D3064" s="3" t="s">
        <v>41</v>
      </c>
      <c r="E3064" s="3">
        <v>50</v>
      </c>
      <c r="F3064" s="3">
        <v>88</v>
      </c>
      <c r="G3064" s="3">
        <v>19241.45</v>
      </c>
      <c r="H3064" s="3">
        <v>962072.5</v>
      </c>
      <c r="I3064" s="4">
        <v>45758</v>
      </c>
      <c r="J3064" s="4">
        <v>45872</v>
      </c>
      <c r="K3064" s="3" t="s">
        <v>54</v>
      </c>
      <c r="L3064" s="5" t="s">
        <v>21</v>
      </c>
    </row>
    <row r="3065" spans="1:12" ht="14.25" customHeight="1" x14ac:dyDescent="0.3">
      <c r="A3065" s="3" t="s">
        <v>4744</v>
      </c>
      <c r="B3065" s="3" t="s">
        <v>1207</v>
      </c>
      <c r="C3065" s="3" t="s">
        <v>20</v>
      </c>
      <c r="D3065" s="3" t="s">
        <v>15</v>
      </c>
      <c r="E3065" s="3">
        <v>138</v>
      </c>
      <c r="F3065" s="3">
        <v>99</v>
      </c>
      <c r="G3065" s="3">
        <v>3385.56</v>
      </c>
      <c r="H3065" s="3">
        <v>467207.28</v>
      </c>
      <c r="I3065" s="4">
        <v>45689</v>
      </c>
      <c r="J3065" s="4">
        <v>45881</v>
      </c>
      <c r="K3065" s="3" t="s">
        <v>25</v>
      </c>
      <c r="L3065" s="5" t="s">
        <v>17</v>
      </c>
    </row>
    <row r="3066" spans="1:12" ht="14.25" customHeight="1" x14ac:dyDescent="0.3">
      <c r="A3066" s="3" t="s">
        <v>5124</v>
      </c>
      <c r="B3066" s="3" t="s">
        <v>1546</v>
      </c>
      <c r="C3066" s="3" t="s">
        <v>40</v>
      </c>
      <c r="D3066" s="3" t="s">
        <v>53</v>
      </c>
      <c r="E3066" s="3">
        <v>179</v>
      </c>
      <c r="F3066" s="3">
        <v>42</v>
      </c>
      <c r="G3066" s="3">
        <v>17031.59</v>
      </c>
      <c r="H3066" s="3">
        <v>3048654.61</v>
      </c>
      <c r="I3066" s="4">
        <v>45745</v>
      </c>
      <c r="J3066" s="4">
        <v>45884</v>
      </c>
      <c r="K3066" s="3" t="s">
        <v>54</v>
      </c>
      <c r="L3066" s="5" t="s">
        <v>21</v>
      </c>
    </row>
    <row r="3067" spans="1:12" ht="14.25" customHeight="1" x14ac:dyDescent="0.3">
      <c r="A3067" s="3" t="s">
        <v>5125</v>
      </c>
      <c r="B3067" s="3" t="s">
        <v>725</v>
      </c>
      <c r="C3067" s="3" t="s">
        <v>20</v>
      </c>
      <c r="D3067" s="3" t="s">
        <v>45</v>
      </c>
      <c r="E3067" s="3">
        <v>71</v>
      </c>
      <c r="F3067" s="3">
        <v>26</v>
      </c>
      <c r="G3067" s="3">
        <v>11429.23</v>
      </c>
      <c r="H3067" s="3">
        <v>811475.33</v>
      </c>
      <c r="I3067" s="4">
        <v>45756</v>
      </c>
      <c r="J3067" s="4">
        <v>45929</v>
      </c>
      <c r="K3067" s="3" t="s">
        <v>46</v>
      </c>
      <c r="L3067" s="5" t="s">
        <v>33</v>
      </c>
    </row>
    <row r="3068" spans="1:12" ht="14.25" customHeight="1" x14ac:dyDescent="0.3">
      <c r="A3068" s="3" t="s">
        <v>4994</v>
      </c>
      <c r="B3068" s="3" t="s">
        <v>5126</v>
      </c>
      <c r="C3068" s="3" t="s">
        <v>28</v>
      </c>
      <c r="D3068" s="3" t="s">
        <v>53</v>
      </c>
      <c r="E3068" s="3">
        <v>61</v>
      </c>
      <c r="F3068" s="3">
        <v>48</v>
      </c>
      <c r="G3068" s="3">
        <v>12469.19</v>
      </c>
      <c r="H3068" s="3">
        <v>760620.59000000008</v>
      </c>
      <c r="I3068" s="4">
        <v>45827</v>
      </c>
      <c r="J3068" s="4">
        <v>45877</v>
      </c>
      <c r="K3068" s="3" t="s">
        <v>54</v>
      </c>
      <c r="L3068" s="5" t="s">
        <v>17</v>
      </c>
    </row>
    <row r="3069" spans="1:12" ht="14.25" customHeight="1" x14ac:dyDescent="0.3">
      <c r="A3069" s="3" t="s">
        <v>5127</v>
      </c>
      <c r="B3069" s="3" t="s">
        <v>5128</v>
      </c>
      <c r="C3069" s="3" t="s">
        <v>40</v>
      </c>
      <c r="D3069" s="3" t="s">
        <v>41</v>
      </c>
      <c r="E3069" s="3">
        <v>83</v>
      </c>
      <c r="F3069" s="3">
        <v>52</v>
      </c>
      <c r="G3069" s="3">
        <v>14122.34</v>
      </c>
      <c r="H3069" s="3">
        <v>1172154.22</v>
      </c>
      <c r="I3069" s="4">
        <v>45731</v>
      </c>
      <c r="J3069" s="4">
        <v>45881</v>
      </c>
      <c r="K3069" s="3" t="s">
        <v>57</v>
      </c>
      <c r="L3069" s="5" t="s">
        <v>58</v>
      </c>
    </row>
    <row r="3070" spans="1:12" ht="14.25" customHeight="1" x14ac:dyDescent="0.3">
      <c r="A3070" s="3" t="s">
        <v>5129</v>
      </c>
      <c r="B3070" s="3" t="s">
        <v>5130</v>
      </c>
      <c r="C3070" s="3" t="s">
        <v>14</v>
      </c>
      <c r="D3070" s="3" t="s">
        <v>41</v>
      </c>
      <c r="E3070" s="3">
        <v>22</v>
      </c>
      <c r="F3070" s="3">
        <v>22</v>
      </c>
      <c r="G3070" s="3">
        <v>4803.84</v>
      </c>
      <c r="H3070" s="3">
        <v>105684.48</v>
      </c>
      <c r="I3070" s="4">
        <v>45692</v>
      </c>
      <c r="J3070" s="4">
        <v>45885</v>
      </c>
      <c r="L3070" s="5" t="s">
        <v>30</v>
      </c>
    </row>
    <row r="3071" spans="1:12" ht="14.25" customHeight="1" x14ac:dyDescent="0.3">
      <c r="A3071" s="3" t="s">
        <v>4754</v>
      </c>
      <c r="B3071" s="3" t="s">
        <v>4032</v>
      </c>
      <c r="C3071" s="3" t="s">
        <v>14</v>
      </c>
      <c r="D3071" s="3" t="s">
        <v>45</v>
      </c>
      <c r="F3071" s="3">
        <v>48</v>
      </c>
      <c r="G3071" s="3">
        <v>9485.9699999999993</v>
      </c>
      <c r="I3071" s="4">
        <v>45839</v>
      </c>
      <c r="J3071" s="4">
        <v>45854</v>
      </c>
      <c r="K3071" s="3" t="s">
        <v>57</v>
      </c>
      <c r="L3071" s="5" t="s">
        <v>17</v>
      </c>
    </row>
    <row r="3072" spans="1:12" ht="14.25" customHeight="1" x14ac:dyDescent="0.3">
      <c r="A3072" s="3" t="s">
        <v>5131</v>
      </c>
      <c r="B3072" s="3" t="s">
        <v>1820</v>
      </c>
      <c r="C3072" s="3" t="s">
        <v>44</v>
      </c>
      <c r="D3072" s="3" t="s">
        <v>15</v>
      </c>
      <c r="E3072" s="3">
        <v>64</v>
      </c>
      <c r="F3072" s="3">
        <v>39</v>
      </c>
      <c r="G3072" s="3">
        <v>10276.19</v>
      </c>
      <c r="H3072" s="3">
        <v>657676.16</v>
      </c>
      <c r="I3072" s="4">
        <v>45722</v>
      </c>
      <c r="J3072" s="4">
        <v>45883</v>
      </c>
      <c r="K3072" s="3" t="s">
        <v>46</v>
      </c>
      <c r="L3072" s="5" t="s">
        <v>30</v>
      </c>
    </row>
    <row r="3073" spans="1:12" ht="14.25" customHeight="1" x14ac:dyDescent="0.3">
      <c r="A3073" s="3" t="s">
        <v>3504</v>
      </c>
      <c r="B3073" s="3" t="s">
        <v>1679</v>
      </c>
      <c r="C3073" s="3" t="s">
        <v>28</v>
      </c>
      <c r="D3073" s="3" t="s">
        <v>41</v>
      </c>
      <c r="E3073" s="3">
        <v>71</v>
      </c>
      <c r="F3073" s="3">
        <v>46</v>
      </c>
      <c r="G3073" s="3">
        <v>12971</v>
      </c>
      <c r="H3073" s="3">
        <v>920941</v>
      </c>
      <c r="I3073" s="4">
        <v>45679</v>
      </c>
      <c r="J3073" s="4">
        <v>45903</v>
      </c>
      <c r="L3073" s="5" t="s">
        <v>58</v>
      </c>
    </row>
    <row r="3074" spans="1:12" ht="14.25" customHeight="1" x14ac:dyDescent="0.3">
      <c r="A3074" s="3" t="s">
        <v>5132</v>
      </c>
      <c r="B3074" s="3" t="s">
        <v>2860</v>
      </c>
      <c r="C3074" s="3" t="s">
        <v>20</v>
      </c>
      <c r="D3074" s="3" t="s">
        <v>53</v>
      </c>
      <c r="E3074" s="3">
        <v>133</v>
      </c>
      <c r="F3074" s="3">
        <v>79</v>
      </c>
      <c r="G3074" s="3">
        <v>11633.36</v>
      </c>
      <c r="H3074" s="3">
        <v>1547236.88</v>
      </c>
      <c r="I3074" s="4">
        <v>45778</v>
      </c>
      <c r="J3074" s="4">
        <v>45917</v>
      </c>
      <c r="K3074" s="3" t="s">
        <v>57</v>
      </c>
      <c r="L3074" s="5" t="s">
        <v>30</v>
      </c>
    </row>
    <row r="3075" spans="1:12" ht="14.25" customHeight="1" x14ac:dyDescent="0.3">
      <c r="A3075" s="3" t="s">
        <v>5133</v>
      </c>
      <c r="B3075" s="3" t="s">
        <v>533</v>
      </c>
      <c r="C3075" s="3" t="s">
        <v>20</v>
      </c>
      <c r="D3075" s="3" t="s">
        <v>53</v>
      </c>
      <c r="E3075" s="3">
        <v>145</v>
      </c>
      <c r="F3075" s="3">
        <v>84</v>
      </c>
      <c r="G3075" s="3">
        <v>387.58</v>
      </c>
      <c r="H3075" s="3">
        <v>56199.1</v>
      </c>
      <c r="I3075" s="4">
        <v>45842</v>
      </c>
      <c r="J3075" s="4">
        <v>45904</v>
      </c>
      <c r="K3075" s="3" t="s">
        <v>29</v>
      </c>
      <c r="L3075" s="5" t="s">
        <v>33</v>
      </c>
    </row>
    <row r="3076" spans="1:12" ht="14.25" customHeight="1" x14ac:dyDescent="0.3">
      <c r="A3076" s="3" t="s">
        <v>1081</v>
      </c>
      <c r="B3076" s="3" t="s">
        <v>2615</v>
      </c>
      <c r="C3076" s="3" t="s">
        <v>44</v>
      </c>
      <c r="D3076" s="3" t="s">
        <v>24</v>
      </c>
      <c r="E3076" s="3">
        <v>171</v>
      </c>
      <c r="F3076" s="3">
        <v>48</v>
      </c>
      <c r="G3076" s="3">
        <v>10145.42</v>
      </c>
      <c r="H3076" s="3">
        <v>1734866.82</v>
      </c>
      <c r="I3076" s="4">
        <v>45778</v>
      </c>
      <c r="J3076" s="4">
        <v>45898</v>
      </c>
      <c r="K3076" s="3" t="s">
        <v>29</v>
      </c>
      <c r="L3076" s="5" t="s">
        <v>17</v>
      </c>
    </row>
    <row r="3077" spans="1:12" ht="14.25" customHeight="1" x14ac:dyDescent="0.3">
      <c r="A3077" s="3" t="s">
        <v>5134</v>
      </c>
      <c r="B3077" s="3" t="s">
        <v>5135</v>
      </c>
      <c r="C3077" s="3" t="s">
        <v>44</v>
      </c>
      <c r="D3077" s="3" t="s">
        <v>24</v>
      </c>
      <c r="E3077" s="3">
        <v>35</v>
      </c>
      <c r="F3077" s="3">
        <v>38</v>
      </c>
      <c r="G3077" s="3">
        <v>5370.73</v>
      </c>
      <c r="H3077" s="3">
        <v>187975.55</v>
      </c>
      <c r="I3077" s="4">
        <v>45752</v>
      </c>
      <c r="J3077" s="4">
        <v>45929</v>
      </c>
      <c r="K3077" s="3" t="s">
        <v>25</v>
      </c>
      <c r="L3077" s="5" t="s">
        <v>58</v>
      </c>
    </row>
    <row r="3078" spans="1:12" ht="14.25" customHeight="1" x14ac:dyDescent="0.3">
      <c r="A3078" s="3" t="s">
        <v>5043</v>
      </c>
      <c r="B3078" s="3" t="s">
        <v>2825</v>
      </c>
      <c r="C3078" s="3" t="s">
        <v>20</v>
      </c>
      <c r="D3078" s="3" t="s">
        <v>24</v>
      </c>
      <c r="E3078" s="3">
        <v>8</v>
      </c>
      <c r="F3078" s="3">
        <v>93</v>
      </c>
      <c r="G3078" s="3">
        <v>15757.15</v>
      </c>
      <c r="H3078" s="3">
        <v>126057.2</v>
      </c>
      <c r="I3078" s="4">
        <v>45692</v>
      </c>
      <c r="J3078" s="4">
        <v>45934</v>
      </c>
      <c r="K3078" s="3" t="s">
        <v>25</v>
      </c>
      <c r="L3078" s="5" t="s">
        <v>17</v>
      </c>
    </row>
    <row r="3079" spans="1:12" ht="14.25" customHeight="1" x14ac:dyDescent="0.3">
      <c r="A3079" s="3" t="s">
        <v>5136</v>
      </c>
      <c r="B3079" s="3" t="s">
        <v>5137</v>
      </c>
      <c r="C3079" s="3" t="s">
        <v>44</v>
      </c>
      <c r="D3079" s="3" t="s">
        <v>24</v>
      </c>
      <c r="E3079" s="3">
        <v>65</v>
      </c>
      <c r="F3079" s="3">
        <v>43</v>
      </c>
      <c r="G3079" s="3">
        <v>857.73</v>
      </c>
      <c r="H3079" s="3">
        <v>55752.45</v>
      </c>
      <c r="I3079" s="4">
        <v>45777</v>
      </c>
      <c r="J3079" s="4">
        <v>45854</v>
      </c>
      <c r="K3079" s="3" t="s">
        <v>46</v>
      </c>
      <c r="L3079" s="5" t="s">
        <v>30</v>
      </c>
    </row>
    <row r="3080" spans="1:12" ht="14.25" customHeight="1" x14ac:dyDescent="0.3">
      <c r="A3080" s="3" t="s">
        <v>5138</v>
      </c>
      <c r="B3080" s="3" t="s">
        <v>5139</v>
      </c>
      <c r="C3080" s="3" t="s">
        <v>14</v>
      </c>
      <c r="D3080" s="3" t="s">
        <v>45</v>
      </c>
      <c r="E3080" s="3">
        <v>97</v>
      </c>
      <c r="F3080" s="3">
        <v>79</v>
      </c>
      <c r="G3080" s="3">
        <v>13342.09</v>
      </c>
      <c r="H3080" s="3">
        <v>1294182.73</v>
      </c>
      <c r="I3080" s="4">
        <v>45697</v>
      </c>
      <c r="J3080" s="4">
        <v>45912</v>
      </c>
      <c r="K3080" s="3" t="s">
        <v>29</v>
      </c>
      <c r="L3080" s="5" t="s">
        <v>17</v>
      </c>
    </row>
    <row r="3081" spans="1:12" ht="14.25" customHeight="1" x14ac:dyDescent="0.3">
      <c r="A3081" s="3" t="s">
        <v>5140</v>
      </c>
      <c r="B3081" s="3" t="s">
        <v>5141</v>
      </c>
      <c r="C3081" s="3" t="s">
        <v>40</v>
      </c>
      <c r="D3081" s="3" t="s">
        <v>45</v>
      </c>
      <c r="E3081" s="3">
        <v>80</v>
      </c>
      <c r="F3081" s="3">
        <v>32</v>
      </c>
      <c r="G3081" s="3">
        <v>13618.19</v>
      </c>
      <c r="H3081" s="3">
        <v>1089455.2</v>
      </c>
      <c r="I3081" s="4">
        <v>45695</v>
      </c>
      <c r="J3081" s="4">
        <v>45908</v>
      </c>
      <c r="K3081" s="3" t="s">
        <v>46</v>
      </c>
      <c r="L3081" s="5" t="s">
        <v>17</v>
      </c>
    </row>
    <row r="3082" spans="1:12" ht="14.25" customHeight="1" x14ac:dyDescent="0.3">
      <c r="A3082" s="3" t="s">
        <v>5142</v>
      </c>
      <c r="B3082" s="3" t="s">
        <v>5143</v>
      </c>
      <c r="C3082" s="3" t="s">
        <v>28</v>
      </c>
      <c r="D3082" s="3" t="s">
        <v>24</v>
      </c>
      <c r="E3082" s="3">
        <v>44</v>
      </c>
      <c r="F3082" s="3">
        <v>84</v>
      </c>
      <c r="G3082" s="3">
        <v>18527.849999999999</v>
      </c>
      <c r="H3082" s="3">
        <v>815225.39999999991</v>
      </c>
      <c r="I3082" s="4">
        <v>45683</v>
      </c>
      <c r="J3082" s="4">
        <v>45857</v>
      </c>
      <c r="K3082" s="3" t="s">
        <v>46</v>
      </c>
      <c r="L3082" s="5" t="s">
        <v>17</v>
      </c>
    </row>
    <row r="3083" spans="1:12" ht="14.25" customHeight="1" x14ac:dyDescent="0.3">
      <c r="A3083" s="3" t="s">
        <v>5144</v>
      </c>
      <c r="B3083" s="3" t="s">
        <v>5145</v>
      </c>
      <c r="C3083" s="3" t="s">
        <v>40</v>
      </c>
      <c r="D3083" s="3" t="s">
        <v>15</v>
      </c>
      <c r="E3083" s="3">
        <v>98</v>
      </c>
      <c r="F3083" s="3">
        <v>82</v>
      </c>
      <c r="G3083" s="3">
        <v>18430.39</v>
      </c>
      <c r="H3083" s="3">
        <v>1806178.22</v>
      </c>
      <c r="I3083" s="4">
        <v>45793</v>
      </c>
      <c r="J3083" s="4">
        <v>45938</v>
      </c>
      <c r="K3083" s="3" t="s">
        <v>57</v>
      </c>
      <c r="L3083" s="5" t="s">
        <v>17</v>
      </c>
    </row>
    <row r="3084" spans="1:12" ht="14.25" customHeight="1" x14ac:dyDescent="0.3">
      <c r="A3084" s="3" t="s">
        <v>5146</v>
      </c>
      <c r="B3084" s="3" t="s">
        <v>5147</v>
      </c>
      <c r="C3084" s="3" t="s">
        <v>44</v>
      </c>
      <c r="D3084" s="3" t="s">
        <v>24</v>
      </c>
      <c r="F3084" s="3">
        <v>81</v>
      </c>
      <c r="G3084" s="3">
        <v>16272.21</v>
      </c>
      <c r="I3084" s="4">
        <v>45704</v>
      </c>
      <c r="J3084" s="4">
        <v>45860</v>
      </c>
      <c r="K3084" s="3" t="s">
        <v>29</v>
      </c>
      <c r="L3084" s="5" t="s">
        <v>30</v>
      </c>
    </row>
    <row r="3085" spans="1:12" ht="14.25" customHeight="1" x14ac:dyDescent="0.3">
      <c r="A3085" s="3" t="s">
        <v>5148</v>
      </c>
      <c r="B3085" s="3" t="s">
        <v>3882</v>
      </c>
      <c r="C3085" s="3" t="s">
        <v>28</v>
      </c>
      <c r="D3085" s="3" t="s">
        <v>45</v>
      </c>
      <c r="E3085" s="3">
        <v>41</v>
      </c>
      <c r="F3085" s="3">
        <v>88</v>
      </c>
      <c r="G3085" s="3">
        <v>14394.72</v>
      </c>
      <c r="H3085" s="3">
        <v>590183.52</v>
      </c>
      <c r="I3085" s="4">
        <v>45734</v>
      </c>
      <c r="J3085" s="4">
        <v>45907</v>
      </c>
      <c r="K3085" s="3" t="s">
        <v>25</v>
      </c>
      <c r="L3085" s="5" t="s">
        <v>30</v>
      </c>
    </row>
    <row r="3086" spans="1:12" ht="14.25" customHeight="1" x14ac:dyDescent="0.3">
      <c r="A3086" s="3" t="s">
        <v>5149</v>
      </c>
      <c r="B3086" s="3" t="s">
        <v>5150</v>
      </c>
      <c r="C3086" s="3" t="s">
        <v>44</v>
      </c>
      <c r="D3086" s="3" t="s">
        <v>15</v>
      </c>
      <c r="E3086" s="3">
        <v>154</v>
      </c>
      <c r="F3086" s="3">
        <v>47</v>
      </c>
      <c r="G3086" s="3">
        <v>9630.7199999999993</v>
      </c>
      <c r="H3086" s="3">
        <v>1483130.8799999999</v>
      </c>
      <c r="I3086" s="4">
        <v>45688</v>
      </c>
      <c r="J3086" s="4">
        <v>45894</v>
      </c>
      <c r="K3086" s="3" t="s">
        <v>16</v>
      </c>
      <c r="L3086" s="5" t="s">
        <v>17</v>
      </c>
    </row>
    <row r="3087" spans="1:12" ht="14.25" customHeight="1" x14ac:dyDescent="0.3">
      <c r="A3087" s="3" t="s">
        <v>5151</v>
      </c>
      <c r="B3087" s="3" t="s">
        <v>5152</v>
      </c>
      <c r="C3087" s="3" t="s">
        <v>20</v>
      </c>
      <c r="D3087" s="3" t="s">
        <v>15</v>
      </c>
      <c r="E3087" s="3">
        <v>48</v>
      </c>
      <c r="F3087" s="3">
        <v>40</v>
      </c>
      <c r="G3087" s="3">
        <v>7241.24</v>
      </c>
      <c r="H3087" s="3">
        <v>347579.52</v>
      </c>
      <c r="I3087" s="4">
        <v>45733</v>
      </c>
      <c r="J3087" s="4">
        <v>45926</v>
      </c>
      <c r="K3087" s="3" t="s">
        <v>57</v>
      </c>
      <c r="L3087" s="5" t="s">
        <v>17</v>
      </c>
    </row>
    <row r="3088" spans="1:12" ht="14.25" customHeight="1" x14ac:dyDescent="0.3">
      <c r="A3088" s="3" t="s">
        <v>5153</v>
      </c>
      <c r="B3088" s="3" t="s">
        <v>5154</v>
      </c>
      <c r="C3088" s="3" t="s">
        <v>40</v>
      </c>
      <c r="D3088" s="3" t="s">
        <v>45</v>
      </c>
      <c r="E3088" s="3">
        <v>57</v>
      </c>
      <c r="F3088" s="3">
        <v>98</v>
      </c>
      <c r="G3088" s="3">
        <v>9144.5400000000009</v>
      </c>
      <c r="H3088" s="3">
        <v>521238.78</v>
      </c>
      <c r="I3088" s="4">
        <v>45754</v>
      </c>
      <c r="J3088" s="4">
        <v>45853</v>
      </c>
      <c r="K3088" s="3" t="s">
        <v>54</v>
      </c>
      <c r="L3088" s="5" t="s">
        <v>21</v>
      </c>
    </row>
    <row r="3089" spans="1:12" ht="14.25" customHeight="1" x14ac:dyDescent="0.3">
      <c r="A3089" s="3" t="s">
        <v>5155</v>
      </c>
      <c r="B3089" s="3" t="s">
        <v>5156</v>
      </c>
      <c r="C3089" s="3" t="s">
        <v>44</v>
      </c>
      <c r="D3089" s="3" t="s">
        <v>41</v>
      </c>
      <c r="E3089" s="3">
        <v>68</v>
      </c>
      <c r="F3089" s="3">
        <v>25</v>
      </c>
      <c r="G3089" s="3">
        <v>2018.21</v>
      </c>
      <c r="H3089" s="3">
        <v>137238.28</v>
      </c>
      <c r="I3089" s="4">
        <v>45683</v>
      </c>
      <c r="J3089" s="4">
        <v>45921</v>
      </c>
      <c r="K3089" s="3" t="s">
        <v>29</v>
      </c>
      <c r="L3089" s="5" t="s">
        <v>33</v>
      </c>
    </row>
    <row r="3090" spans="1:12" ht="14.25" customHeight="1" x14ac:dyDescent="0.3">
      <c r="A3090" s="3" t="s">
        <v>5157</v>
      </c>
      <c r="B3090" s="3" t="s">
        <v>5158</v>
      </c>
      <c r="C3090" s="3" t="s">
        <v>44</v>
      </c>
      <c r="D3090" s="3" t="s">
        <v>41</v>
      </c>
      <c r="E3090" s="3">
        <v>53</v>
      </c>
      <c r="F3090" s="3">
        <v>30</v>
      </c>
      <c r="G3090" s="3">
        <v>13168.49</v>
      </c>
      <c r="H3090" s="3">
        <v>697929.97</v>
      </c>
      <c r="I3090" s="4">
        <v>45783</v>
      </c>
      <c r="J3090" s="4">
        <v>45863</v>
      </c>
      <c r="K3090" s="3" t="s">
        <v>29</v>
      </c>
      <c r="L3090" s="5" t="s">
        <v>17</v>
      </c>
    </row>
    <row r="3091" spans="1:12" ht="14.25" customHeight="1" x14ac:dyDescent="0.3">
      <c r="A3091" s="3" t="s">
        <v>5159</v>
      </c>
      <c r="B3091" s="3" t="s">
        <v>5160</v>
      </c>
      <c r="C3091" s="3" t="s">
        <v>14</v>
      </c>
      <c r="D3091" s="3" t="s">
        <v>45</v>
      </c>
      <c r="E3091" s="3">
        <v>76</v>
      </c>
      <c r="F3091" s="3">
        <v>31</v>
      </c>
      <c r="G3091" s="3">
        <v>7112.69</v>
      </c>
      <c r="H3091" s="3">
        <v>540564.43999999994</v>
      </c>
      <c r="I3091" s="4">
        <v>45719</v>
      </c>
      <c r="J3091" s="4">
        <v>45936</v>
      </c>
      <c r="K3091" s="3" t="s">
        <v>54</v>
      </c>
      <c r="L3091" s="5" t="s">
        <v>17</v>
      </c>
    </row>
    <row r="3092" spans="1:12" ht="14.25" customHeight="1" x14ac:dyDescent="0.3">
      <c r="A3092" s="3" t="s">
        <v>5161</v>
      </c>
      <c r="B3092" s="3" t="s">
        <v>5162</v>
      </c>
      <c r="C3092" s="3" t="s">
        <v>44</v>
      </c>
      <c r="D3092" s="3" t="s">
        <v>15</v>
      </c>
      <c r="E3092" s="3">
        <v>98</v>
      </c>
      <c r="F3092" s="3">
        <v>55</v>
      </c>
      <c r="G3092" s="3">
        <v>10906.43</v>
      </c>
      <c r="H3092" s="3">
        <v>1068830.1399999999</v>
      </c>
      <c r="I3092" s="4">
        <v>45813</v>
      </c>
      <c r="J3092" s="4">
        <v>45876</v>
      </c>
      <c r="K3092" s="3" t="s">
        <v>16</v>
      </c>
      <c r="L3092" s="5" t="s">
        <v>17</v>
      </c>
    </row>
    <row r="3093" spans="1:12" ht="14.25" customHeight="1" x14ac:dyDescent="0.3">
      <c r="A3093" s="3" t="s">
        <v>5163</v>
      </c>
      <c r="B3093" s="3" t="s">
        <v>5164</v>
      </c>
      <c r="C3093" s="3" t="s">
        <v>28</v>
      </c>
      <c r="D3093" s="3" t="s">
        <v>41</v>
      </c>
      <c r="E3093" s="3">
        <v>149</v>
      </c>
      <c r="G3093" s="3">
        <v>14782.76</v>
      </c>
      <c r="H3093" s="3">
        <v>2202631.2400000002</v>
      </c>
      <c r="I3093" s="4">
        <v>45844</v>
      </c>
      <c r="J3093" s="4">
        <v>45861</v>
      </c>
      <c r="K3093" s="3" t="s">
        <v>25</v>
      </c>
      <c r="L3093" s="5" t="s">
        <v>33</v>
      </c>
    </row>
    <row r="3094" spans="1:12" ht="14.25" customHeight="1" x14ac:dyDescent="0.3">
      <c r="A3094" s="3" t="s">
        <v>5023</v>
      </c>
      <c r="B3094" s="3" t="s">
        <v>5165</v>
      </c>
      <c r="C3094" s="3" t="s">
        <v>44</v>
      </c>
      <c r="D3094" s="3" t="s">
        <v>53</v>
      </c>
      <c r="E3094" s="3">
        <v>194</v>
      </c>
      <c r="G3094" s="3">
        <v>19958.41</v>
      </c>
      <c r="H3094" s="3">
        <v>3871931.54</v>
      </c>
      <c r="I3094" s="4">
        <v>45802</v>
      </c>
      <c r="J3094" s="4">
        <v>45872</v>
      </c>
      <c r="K3094" s="3" t="s">
        <v>29</v>
      </c>
      <c r="L3094" s="5" t="s">
        <v>30</v>
      </c>
    </row>
    <row r="3095" spans="1:12" ht="14.25" customHeight="1" x14ac:dyDescent="0.3">
      <c r="A3095" s="3" t="s">
        <v>5106</v>
      </c>
      <c r="B3095" s="3" t="s">
        <v>5166</v>
      </c>
      <c r="C3095" s="3" t="s">
        <v>40</v>
      </c>
      <c r="D3095" s="3" t="s">
        <v>15</v>
      </c>
      <c r="E3095" s="3">
        <v>60</v>
      </c>
      <c r="F3095" s="3">
        <v>97</v>
      </c>
      <c r="G3095" s="3">
        <v>121.37</v>
      </c>
      <c r="H3095" s="3">
        <v>7282.2000000000007</v>
      </c>
      <c r="I3095" s="4">
        <v>45828</v>
      </c>
      <c r="J3095" s="4">
        <v>45852</v>
      </c>
      <c r="K3095" s="3" t="s">
        <v>46</v>
      </c>
      <c r="L3095" s="5" t="s">
        <v>58</v>
      </c>
    </row>
    <row r="3096" spans="1:12" ht="14.25" customHeight="1" x14ac:dyDescent="0.3">
      <c r="A3096" s="3" t="s">
        <v>5167</v>
      </c>
      <c r="B3096" s="3" t="s">
        <v>5168</v>
      </c>
      <c r="C3096" s="3" t="s">
        <v>40</v>
      </c>
      <c r="D3096" s="3" t="s">
        <v>15</v>
      </c>
      <c r="E3096" s="3">
        <v>12</v>
      </c>
      <c r="F3096" s="3">
        <v>31</v>
      </c>
      <c r="G3096" s="3">
        <v>5986.06</v>
      </c>
      <c r="H3096" s="3">
        <v>71832.72</v>
      </c>
      <c r="I3096" s="4">
        <v>45811</v>
      </c>
      <c r="J3096" s="4">
        <v>45853</v>
      </c>
      <c r="K3096" s="3" t="s">
        <v>46</v>
      </c>
      <c r="L3096" s="5" t="s">
        <v>33</v>
      </c>
    </row>
    <row r="3097" spans="1:12" ht="14.25" customHeight="1" x14ac:dyDescent="0.3">
      <c r="A3097" s="3" t="s">
        <v>5169</v>
      </c>
      <c r="B3097" s="3" t="s">
        <v>5170</v>
      </c>
      <c r="C3097" s="3" t="s">
        <v>28</v>
      </c>
      <c r="D3097" s="3" t="s">
        <v>45</v>
      </c>
      <c r="E3097" s="3">
        <v>47</v>
      </c>
      <c r="F3097" s="3">
        <v>68</v>
      </c>
      <c r="G3097" s="3">
        <v>7817.89</v>
      </c>
      <c r="H3097" s="3">
        <v>367440.83</v>
      </c>
      <c r="I3097" s="4">
        <v>45787</v>
      </c>
      <c r="J3097" s="4">
        <v>45865</v>
      </c>
      <c r="K3097" s="3" t="s">
        <v>16</v>
      </c>
      <c r="L3097" s="5" t="s">
        <v>58</v>
      </c>
    </row>
    <row r="3098" spans="1:12" ht="14.25" customHeight="1" x14ac:dyDescent="0.3">
      <c r="A3098" s="3" t="s">
        <v>5171</v>
      </c>
      <c r="B3098" s="3" t="s">
        <v>406</v>
      </c>
      <c r="C3098" s="3" t="s">
        <v>20</v>
      </c>
      <c r="D3098" s="3" t="s">
        <v>53</v>
      </c>
      <c r="E3098" s="3">
        <v>106</v>
      </c>
      <c r="F3098" s="3">
        <v>43</v>
      </c>
      <c r="G3098" s="3">
        <v>9583.65</v>
      </c>
      <c r="H3098" s="3">
        <v>1015866.9</v>
      </c>
      <c r="I3098" s="4">
        <v>45812</v>
      </c>
      <c r="J3098" s="4">
        <v>45905</v>
      </c>
      <c r="K3098" s="3" t="s">
        <v>57</v>
      </c>
      <c r="L3098" s="5" t="s">
        <v>33</v>
      </c>
    </row>
    <row r="3099" spans="1:12" ht="14.25" customHeight="1" x14ac:dyDescent="0.3">
      <c r="A3099" s="3" t="s">
        <v>5172</v>
      </c>
      <c r="B3099" s="3" t="s">
        <v>604</v>
      </c>
      <c r="C3099" s="3" t="s">
        <v>40</v>
      </c>
      <c r="D3099" s="3" t="s">
        <v>41</v>
      </c>
      <c r="E3099" s="3">
        <v>22</v>
      </c>
      <c r="F3099" s="3">
        <v>96</v>
      </c>
      <c r="G3099" s="3">
        <v>11079.19</v>
      </c>
      <c r="H3099" s="3">
        <v>243742.18</v>
      </c>
      <c r="I3099" s="4">
        <v>45673</v>
      </c>
      <c r="J3099" s="4">
        <v>45892</v>
      </c>
      <c r="L3099" s="5" t="s">
        <v>17</v>
      </c>
    </row>
    <row r="3100" spans="1:12" ht="14.25" customHeight="1" x14ac:dyDescent="0.3">
      <c r="A3100" s="3" t="s">
        <v>5173</v>
      </c>
      <c r="B3100" s="3" t="s">
        <v>3229</v>
      </c>
      <c r="C3100" s="3" t="s">
        <v>40</v>
      </c>
      <c r="E3100" s="3">
        <v>77</v>
      </c>
      <c r="F3100" s="3">
        <v>99</v>
      </c>
      <c r="G3100" s="3">
        <v>621.19000000000005</v>
      </c>
      <c r="H3100" s="3">
        <v>47831.63</v>
      </c>
      <c r="I3100" s="4">
        <v>45758</v>
      </c>
      <c r="J3100" s="4">
        <v>45901</v>
      </c>
      <c r="K3100" s="3" t="s">
        <v>16</v>
      </c>
      <c r="L3100" s="5" t="s">
        <v>30</v>
      </c>
    </row>
    <row r="3101" spans="1:12" ht="14.25" customHeight="1" x14ac:dyDescent="0.3">
      <c r="A3101" s="3" t="s">
        <v>5050</v>
      </c>
      <c r="B3101" s="3" t="s">
        <v>705</v>
      </c>
      <c r="C3101" s="3" t="s">
        <v>40</v>
      </c>
      <c r="D3101" s="3" t="s">
        <v>41</v>
      </c>
      <c r="E3101" s="3">
        <v>102</v>
      </c>
      <c r="F3101" s="3">
        <v>84</v>
      </c>
      <c r="G3101" s="3">
        <v>4692.97</v>
      </c>
      <c r="H3101" s="3">
        <v>478682.94</v>
      </c>
      <c r="I3101" s="4">
        <v>45820</v>
      </c>
      <c r="J3101" s="4">
        <v>45855</v>
      </c>
      <c r="K3101" s="3" t="s">
        <v>25</v>
      </c>
      <c r="L3101" s="5" t="s">
        <v>33</v>
      </c>
    </row>
    <row r="3102" spans="1:12" ht="14.25" customHeight="1" x14ac:dyDescent="0.3">
      <c r="A3102" s="3" t="s">
        <v>3781</v>
      </c>
      <c r="B3102" s="3" t="s">
        <v>4618</v>
      </c>
      <c r="C3102" s="3" t="s">
        <v>14</v>
      </c>
      <c r="D3102" s="3" t="s">
        <v>15</v>
      </c>
      <c r="E3102" s="3">
        <v>148</v>
      </c>
      <c r="F3102" s="3">
        <v>37</v>
      </c>
      <c r="G3102" s="3">
        <v>14255.67</v>
      </c>
      <c r="H3102" s="3">
        <v>2109839.16</v>
      </c>
      <c r="I3102" s="4">
        <v>45817</v>
      </c>
      <c r="J3102" s="4">
        <v>45855</v>
      </c>
      <c r="K3102" s="3" t="s">
        <v>46</v>
      </c>
      <c r="L3102" s="5" t="s">
        <v>33</v>
      </c>
    </row>
    <row r="3103" spans="1:12" ht="14.25" customHeight="1" x14ac:dyDescent="0.3">
      <c r="A3103" s="3" t="s">
        <v>5174</v>
      </c>
      <c r="B3103" s="3" t="s">
        <v>5175</v>
      </c>
      <c r="C3103" s="3" t="s">
        <v>40</v>
      </c>
      <c r="D3103" s="3" t="s">
        <v>24</v>
      </c>
      <c r="E3103" s="3">
        <v>151</v>
      </c>
      <c r="F3103" s="3">
        <v>49</v>
      </c>
      <c r="G3103" s="3">
        <v>13895.14</v>
      </c>
      <c r="H3103" s="3">
        <v>2098166.14</v>
      </c>
      <c r="I3103" s="4">
        <v>45766</v>
      </c>
      <c r="J3103" s="4">
        <v>45858</v>
      </c>
      <c r="L3103" s="5" t="s">
        <v>33</v>
      </c>
    </row>
    <row r="3104" spans="1:12" ht="14.25" customHeight="1" x14ac:dyDescent="0.3">
      <c r="A3104" s="3" t="s">
        <v>5176</v>
      </c>
      <c r="B3104" s="3" t="s">
        <v>5177</v>
      </c>
      <c r="C3104" s="3" t="s">
        <v>20</v>
      </c>
      <c r="D3104" s="3" t="s">
        <v>15</v>
      </c>
      <c r="E3104" s="3">
        <v>107</v>
      </c>
      <c r="F3104" s="3">
        <v>44</v>
      </c>
      <c r="G3104" s="3">
        <v>5038.63</v>
      </c>
      <c r="H3104" s="3">
        <v>539133.41</v>
      </c>
      <c r="I3104" s="4">
        <v>45800</v>
      </c>
      <c r="J3104" s="4">
        <v>45897</v>
      </c>
      <c r="L3104" s="5" t="s">
        <v>21</v>
      </c>
    </row>
    <row r="3105" spans="1:12" ht="14.25" customHeight="1" x14ac:dyDescent="0.3">
      <c r="A3105" s="3" t="s">
        <v>5178</v>
      </c>
      <c r="B3105" s="3" t="s">
        <v>5179</v>
      </c>
      <c r="C3105" s="3" t="s">
        <v>20</v>
      </c>
      <c r="D3105" s="3" t="s">
        <v>15</v>
      </c>
      <c r="E3105" s="3">
        <v>157</v>
      </c>
      <c r="F3105" s="3">
        <v>49</v>
      </c>
      <c r="G3105" s="3">
        <v>2574.56</v>
      </c>
      <c r="H3105" s="3">
        <v>404205.92</v>
      </c>
      <c r="I3105" s="4">
        <v>45681</v>
      </c>
      <c r="J3105" s="4">
        <v>45926</v>
      </c>
      <c r="L3105" s="5" t="s">
        <v>30</v>
      </c>
    </row>
    <row r="3106" spans="1:12" ht="14.25" customHeight="1" x14ac:dyDescent="0.3">
      <c r="A3106" s="3" t="s">
        <v>5180</v>
      </c>
      <c r="B3106" s="3" t="s">
        <v>5181</v>
      </c>
      <c r="C3106" s="3" t="s">
        <v>28</v>
      </c>
      <c r="D3106" s="3" t="s">
        <v>24</v>
      </c>
      <c r="E3106" s="3">
        <v>40</v>
      </c>
      <c r="F3106" s="3">
        <v>76</v>
      </c>
      <c r="G3106" s="3">
        <v>14110.68</v>
      </c>
      <c r="H3106" s="3">
        <v>564427.19999999995</v>
      </c>
      <c r="I3106" s="4">
        <v>45783</v>
      </c>
      <c r="J3106" s="4">
        <v>45866</v>
      </c>
      <c r="K3106" s="3" t="s">
        <v>57</v>
      </c>
      <c r="L3106" s="5" t="s">
        <v>17</v>
      </c>
    </row>
    <row r="3107" spans="1:12" ht="14.25" customHeight="1" x14ac:dyDescent="0.3">
      <c r="A3107" s="3" t="s">
        <v>5182</v>
      </c>
      <c r="B3107" s="3" t="s">
        <v>70</v>
      </c>
      <c r="C3107" s="3" t="s">
        <v>14</v>
      </c>
      <c r="D3107" s="3" t="s">
        <v>24</v>
      </c>
      <c r="E3107" s="3">
        <v>97</v>
      </c>
      <c r="F3107" s="3">
        <v>35</v>
      </c>
      <c r="G3107" s="3">
        <v>9787.44</v>
      </c>
      <c r="H3107" s="3">
        <v>949381.68</v>
      </c>
      <c r="I3107" s="4">
        <v>45819</v>
      </c>
      <c r="J3107" s="4">
        <v>45924</v>
      </c>
      <c r="K3107" s="3" t="s">
        <v>29</v>
      </c>
      <c r="L3107" s="5" t="s">
        <v>58</v>
      </c>
    </row>
    <row r="3108" spans="1:12" ht="14.25" customHeight="1" x14ac:dyDescent="0.3">
      <c r="A3108" s="3" t="s">
        <v>5183</v>
      </c>
      <c r="B3108" s="3" t="s">
        <v>13</v>
      </c>
      <c r="C3108" s="3" t="s">
        <v>14</v>
      </c>
      <c r="E3108" s="3">
        <v>71</v>
      </c>
      <c r="F3108" s="3">
        <v>33</v>
      </c>
      <c r="G3108" s="3">
        <v>9867.0300000000007</v>
      </c>
      <c r="H3108" s="3">
        <v>700559.13</v>
      </c>
      <c r="I3108" s="4">
        <v>45816</v>
      </c>
      <c r="J3108" s="4">
        <v>45858</v>
      </c>
      <c r="K3108" s="3" t="s">
        <v>29</v>
      </c>
      <c r="L3108" s="5" t="s">
        <v>30</v>
      </c>
    </row>
    <row r="3109" spans="1:12" ht="14.25" customHeight="1" x14ac:dyDescent="0.3">
      <c r="A3109" s="3" t="s">
        <v>3883</v>
      </c>
      <c r="B3109" s="3" t="s">
        <v>2171</v>
      </c>
      <c r="C3109" s="3" t="s">
        <v>14</v>
      </c>
      <c r="D3109" s="3" t="s">
        <v>45</v>
      </c>
      <c r="E3109" s="3">
        <v>67</v>
      </c>
      <c r="F3109" s="3">
        <v>84</v>
      </c>
      <c r="G3109" s="3">
        <v>13800.13</v>
      </c>
      <c r="H3109" s="3">
        <v>924608.71</v>
      </c>
      <c r="I3109" s="4">
        <v>45709</v>
      </c>
      <c r="J3109" s="4">
        <v>45876</v>
      </c>
      <c r="K3109" s="3" t="s">
        <v>57</v>
      </c>
      <c r="L3109" s="5" t="s">
        <v>21</v>
      </c>
    </row>
    <row r="3110" spans="1:12" ht="14.25" customHeight="1" x14ac:dyDescent="0.3">
      <c r="A3110" s="3" t="s">
        <v>5184</v>
      </c>
      <c r="B3110" s="3" t="s">
        <v>5011</v>
      </c>
      <c r="C3110" s="3" t="s">
        <v>44</v>
      </c>
      <c r="D3110" s="3" t="s">
        <v>41</v>
      </c>
      <c r="E3110" s="3">
        <v>167</v>
      </c>
      <c r="F3110" s="3">
        <v>44</v>
      </c>
      <c r="G3110" s="3">
        <v>8738.33</v>
      </c>
      <c r="H3110" s="3">
        <v>1459301.11</v>
      </c>
      <c r="I3110" s="4">
        <v>45793</v>
      </c>
      <c r="J3110" s="4">
        <v>45900</v>
      </c>
      <c r="K3110" s="3" t="s">
        <v>54</v>
      </c>
      <c r="L3110" s="5" t="s">
        <v>21</v>
      </c>
    </row>
    <row r="3111" spans="1:12" ht="14.25" customHeight="1" x14ac:dyDescent="0.3">
      <c r="A3111" s="3" t="s">
        <v>5185</v>
      </c>
      <c r="B3111" s="3" t="s">
        <v>5186</v>
      </c>
      <c r="C3111" s="3" t="s">
        <v>28</v>
      </c>
      <c r="D3111" s="3" t="s">
        <v>53</v>
      </c>
      <c r="E3111" s="3">
        <v>117</v>
      </c>
      <c r="F3111" s="3">
        <v>45</v>
      </c>
      <c r="G3111" s="3">
        <v>15399.45</v>
      </c>
      <c r="H3111" s="3">
        <v>1801735.65</v>
      </c>
      <c r="I3111" s="4">
        <v>45706</v>
      </c>
      <c r="J3111" s="4">
        <v>45859</v>
      </c>
      <c r="K3111" s="3" t="s">
        <v>57</v>
      </c>
      <c r="L3111" s="5" t="s">
        <v>58</v>
      </c>
    </row>
    <row r="3112" spans="1:12" ht="14.25" customHeight="1" x14ac:dyDescent="0.3">
      <c r="A3112" s="3" t="s">
        <v>5187</v>
      </c>
      <c r="B3112" s="3" t="s">
        <v>5188</v>
      </c>
      <c r="C3112" s="3" t="s">
        <v>44</v>
      </c>
      <c r="D3112" s="3" t="s">
        <v>24</v>
      </c>
      <c r="E3112" s="3">
        <v>195</v>
      </c>
      <c r="F3112" s="3">
        <v>26</v>
      </c>
      <c r="G3112" s="3">
        <v>17608.62</v>
      </c>
      <c r="H3112" s="3">
        <v>3433680.9</v>
      </c>
      <c r="I3112" s="4">
        <v>45765</v>
      </c>
      <c r="J3112" s="4">
        <v>45929</v>
      </c>
      <c r="K3112" s="3" t="s">
        <v>29</v>
      </c>
      <c r="L3112" s="5" t="s">
        <v>30</v>
      </c>
    </row>
    <row r="3113" spans="1:12" ht="14.25" customHeight="1" x14ac:dyDescent="0.3">
      <c r="A3113" s="3" t="s">
        <v>4657</v>
      </c>
      <c r="B3113" s="3" t="s">
        <v>2321</v>
      </c>
      <c r="C3113" s="3" t="s">
        <v>28</v>
      </c>
      <c r="D3113" s="3" t="s">
        <v>45</v>
      </c>
      <c r="E3113" s="3">
        <v>146</v>
      </c>
      <c r="F3113" s="3">
        <v>54</v>
      </c>
      <c r="G3113" s="3">
        <v>17360.72</v>
      </c>
      <c r="H3113" s="3">
        <v>2534665.12</v>
      </c>
      <c r="I3113" s="4">
        <v>45709</v>
      </c>
      <c r="J3113" s="4">
        <v>45887</v>
      </c>
      <c r="K3113" s="3" t="s">
        <v>29</v>
      </c>
      <c r="L3113" s="5" t="s">
        <v>21</v>
      </c>
    </row>
    <row r="3114" spans="1:12" ht="14.25" customHeight="1" x14ac:dyDescent="0.3">
      <c r="A3114" s="3" t="s">
        <v>439</v>
      </c>
      <c r="B3114" s="3" t="s">
        <v>5189</v>
      </c>
      <c r="C3114" s="3" t="s">
        <v>40</v>
      </c>
      <c r="D3114" s="3" t="s">
        <v>45</v>
      </c>
      <c r="E3114" s="3">
        <v>77</v>
      </c>
      <c r="F3114" s="3">
        <v>57</v>
      </c>
      <c r="G3114" s="3">
        <v>8989.1</v>
      </c>
      <c r="H3114" s="3">
        <v>692160.70000000007</v>
      </c>
      <c r="I3114" s="4">
        <v>45850</v>
      </c>
      <c r="J3114" s="4">
        <v>45927</v>
      </c>
      <c r="L3114" s="5" t="s">
        <v>21</v>
      </c>
    </row>
    <row r="3115" spans="1:12" ht="14.25" customHeight="1" x14ac:dyDescent="0.3">
      <c r="A3115" s="3" t="s">
        <v>5190</v>
      </c>
      <c r="B3115" s="3" t="s">
        <v>5191</v>
      </c>
      <c r="C3115" s="3" t="s">
        <v>28</v>
      </c>
      <c r="D3115" s="3" t="s">
        <v>41</v>
      </c>
      <c r="E3115" s="3">
        <v>99</v>
      </c>
      <c r="F3115" s="3">
        <v>57</v>
      </c>
      <c r="G3115" s="3">
        <v>16171.15</v>
      </c>
      <c r="H3115" s="3">
        <v>1600943.85</v>
      </c>
      <c r="I3115" s="4">
        <v>45807</v>
      </c>
      <c r="J3115" s="4">
        <v>45856</v>
      </c>
      <c r="K3115" s="3" t="s">
        <v>25</v>
      </c>
      <c r="L3115" s="5" t="s">
        <v>21</v>
      </c>
    </row>
    <row r="3116" spans="1:12" ht="14.25" customHeight="1" x14ac:dyDescent="0.3">
      <c r="A3116" s="3" t="s">
        <v>5192</v>
      </c>
      <c r="B3116" s="3" t="s">
        <v>5193</v>
      </c>
      <c r="C3116" s="3" t="s">
        <v>14</v>
      </c>
      <c r="D3116" s="3" t="s">
        <v>24</v>
      </c>
      <c r="E3116" s="3">
        <v>91</v>
      </c>
      <c r="F3116" s="3">
        <v>25</v>
      </c>
      <c r="G3116" s="3">
        <v>10089.41</v>
      </c>
      <c r="H3116" s="3">
        <v>918136.30999999994</v>
      </c>
      <c r="I3116" s="4">
        <v>45812</v>
      </c>
      <c r="J3116" s="4">
        <v>45931</v>
      </c>
      <c r="K3116" s="3" t="s">
        <v>29</v>
      </c>
      <c r="L3116" s="5" t="s">
        <v>30</v>
      </c>
    </row>
    <row r="3117" spans="1:12" ht="14.25" customHeight="1" x14ac:dyDescent="0.3">
      <c r="A3117" s="3" t="s">
        <v>5194</v>
      </c>
      <c r="B3117" s="3" t="s">
        <v>5195</v>
      </c>
      <c r="C3117" s="3" t="s">
        <v>44</v>
      </c>
      <c r="D3117" s="3" t="s">
        <v>45</v>
      </c>
      <c r="E3117" s="3">
        <v>107</v>
      </c>
      <c r="F3117" s="3">
        <v>22</v>
      </c>
      <c r="G3117" s="3">
        <v>11850.62</v>
      </c>
      <c r="H3117" s="3">
        <v>1268016.3400000001</v>
      </c>
      <c r="I3117" s="4">
        <v>45829</v>
      </c>
      <c r="J3117" s="4">
        <v>45873</v>
      </c>
      <c r="K3117" s="3" t="s">
        <v>54</v>
      </c>
      <c r="L3117" s="5" t="s">
        <v>58</v>
      </c>
    </row>
    <row r="3118" spans="1:12" ht="14.25" customHeight="1" x14ac:dyDescent="0.3">
      <c r="A3118" s="3" t="s">
        <v>5196</v>
      </c>
      <c r="B3118" s="3" t="s">
        <v>5197</v>
      </c>
      <c r="C3118" s="3" t="s">
        <v>14</v>
      </c>
      <c r="D3118" s="3" t="s">
        <v>15</v>
      </c>
      <c r="E3118" s="3">
        <v>13</v>
      </c>
      <c r="F3118" s="3">
        <v>85</v>
      </c>
      <c r="G3118" s="3">
        <v>10285.73</v>
      </c>
      <c r="H3118" s="3">
        <v>133714.49</v>
      </c>
      <c r="I3118" s="4">
        <v>45723</v>
      </c>
      <c r="J3118" s="4">
        <v>45852</v>
      </c>
      <c r="L3118" s="5" t="s">
        <v>30</v>
      </c>
    </row>
    <row r="3119" spans="1:12" ht="14.25" customHeight="1" x14ac:dyDescent="0.3">
      <c r="A3119" s="3" t="s">
        <v>567</v>
      </c>
      <c r="B3119" s="3" t="s">
        <v>5198</v>
      </c>
      <c r="C3119" s="3" t="s">
        <v>40</v>
      </c>
      <c r="D3119" s="3" t="s">
        <v>45</v>
      </c>
      <c r="E3119" s="3">
        <v>1</v>
      </c>
      <c r="F3119" s="3">
        <v>36</v>
      </c>
      <c r="G3119" s="3">
        <v>17109.02</v>
      </c>
      <c r="H3119" s="3">
        <v>17109.02</v>
      </c>
      <c r="I3119" s="4">
        <v>45824</v>
      </c>
      <c r="J3119" s="4">
        <v>45880</v>
      </c>
      <c r="K3119" s="3" t="s">
        <v>25</v>
      </c>
      <c r="L3119" s="5" t="s">
        <v>17</v>
      </c>
    </row>
    <row r="3120" spans="1:12" ht="14.25" customHeight="1" x14ac:dyDescent="0.3">
      <c r="A3120" s="3" t="s">
        <v>3638</v>
      </c>
      <c r="B3120" s="3" t="s">
        <v>5199</v>
      </c>
      <c r="C3120" s="3" t="s">
        <v>28</v>
      </c>
      <c r="D3120" s="3" t="s">
        <v>15</v>
      </c>
      <c r="E3120" s="3">
        <v>111</v>
      </c>
      <c r="F3120" s="3">
        <v>62</v>
      </c>
      <c r="G3120" s="3">
        <v>17874.2</v>
      </c>
      <c r="H3120" s="3">
        <v>1984036.2</v>
      </c>
      <c r="I3120" s="4">
        <v>45788</v>
      </c>
      <c r="J3120" s="4">
        <v>45877</v>
      </c>
      <c r="K3120" s="3" t="s">
        <v>54</v>
      </c>
      <c r="L3120" s="5" t="s">
        <v>58</v>
      </c>
    </row>
    <row r="3121" spans="1:12" ht="14.25" customHeight="1" x14ac:dyDescent="0.3">
      <c r="A3121" s="3" t="s">
        <v>2733</v>
      </c>
      <c r="B3121" s="3" t="s">
        <v>5200</v>
      </c>
      <c r="C3121" s="3" t="s">
        <v>40</v>
      </c>
      <c r="D3121" s="3" t="s">
        <v>45</v>
      </c>
      <c r="E3121" s="3">
        <v>125</v>
      </c>
      <c r="F3121" s="3">
        <v>79</v>
      </c>
      <c r="G3121" s="3">
        <v>11403.68</v>
      </c>
      <c r="H3121" s="3">
        <v>1425460</v>
      </c>
      <c r="I3121" s="4">
        <v>45682</v>
      </c>
      <c r="J3121" s="4">
        <v>45929</v>
      </c>
      <c r="K3121" s="3" t="s">
        <v>57</v>
      </c>
      <c r="L3121" s="5" t="s">
        <v>58</v>
      </c>
    </row>
    <row r="3122" spans="1:12" ht="14.25" customHeight="1" x14ac:dyDescent="0.3">
      <c r="A3122" s="3" t="s">
        <v>5201</v>
      </c>
      <c r="B3122" s="3" t="s">
        <v>2390</v>
      </c>
      <c r="C3122" s="3" t="s">
        <v>14</v>
      </c>
      <c r="D3122" s="3" t="s">
        <v>24</v>
      </c>
      <c r="E3122" s="3">
        <v>4</v>
      </c>
      <c r="F3122" s="3">
        <v>92</v>
      </c>
      <c r="G3122" s="3">
        <v>16196.39</v>
      </c>
      <c r="H3122" s="3">
        <v>64785.56</v>
      </c>
      <c r="I3122" s="4">
        <v>45743</v>
      </c>
      <c r="J3122" s="4">
        <v>45898</v>
      </c>
      <c r="K3122" s="3" t="s">
        <v>54</v>
      </c>
      <c r="L3122" s="5" t="s">
        <v>33</v>
      </c>
    </row>
    <row r="3123" spans="1:12" ht="14.25" customHeight="1" x14ac:dyDescent="0.3">
      <c r="A3123" s="3" t="s">
        <v>5202</v>
      </c>
      <c r="B3123" s="3" t="s">
        <v>2726</v>
      </c>
      <c r="C3123" s="3" t="s">
        <v>44</v>
      </c>
      <c r="D3123" s="3" t="s">
        <v>53</v>
      </c>
      <c r="E3123" s="3">
        <v>73</v>
      </c>
      <c r="F3123" s="3">
        <v>70</v>
      </c>
      <c r="G3123" s="3">
        <v>10131.370000000001</v>
      </c>
      <c r="H3123" s="3">
        <v>739590.01</v>
      </c>
      <c r="I3123" s="4">
        <v>45788</v>
      </c>
      <c r="J3123" s="4">
        <v>45875</v>
      </c>
      <c r="K3123" s="3" t="s">
        <v>46</v>
      </c>
      <c r="L3123" s="5" t="s">
        <v>30</v>
      </c>
    </row>
    <row r="3124" spans="1:12" ht="14.25" customHeight="1" x14ac:dyDescent="0.3">
      <c r="A3124" s="3" t="s">
        <v>5203</v>
      </c>
      <c r="B3124" s="3" t="s">
        <v>5204</v>
      </c>
      <c r="C3124" s="3" t="s">
        <v>14</v>
      </c>
      <c r="D3124" s="3" t="s">
        <v>24</v>
      </c>
      <c r="E3124" s="3">
        <v>151</v>
      </c>
      <c r="F3124" s="3">
        <v>57</v>
      </c>
      <c r="G3124" s="3">
        <v>5610.34</v>
      </c>
      <c r="H3124" s="3">
        <v>847161.34</v>
      </c>
      <c r="I3124" s="4">
        <v>45818</v>
      </c>
      <c r="J3124" s="4">
        <v>45931</v>
      </c>
      <c r="K3124" s="3" t="s">
        <v>54</v>
      </c>
      <c r="L3124" s="5" t="s">
        <v>30</v>
      </c>
    </row>
    <row r="3125" spans="1:12" ht="14.25" customHeight="1" x14ac:dyDescent="0.3">
      <c r="A3125" s="3" t="s">
        <v>5205</v>
      </c>
      <c r="B3125" s="3" t="s">
        <v>2807</v>
      </c>
      <c r="C3125" s="3" t="s">
        <v>20</v>
      </c>
      <c r="D3125" s="3" t="s">
        <v>24</v>
      </c>
      <c r="E3125" s="3">
        <v>186</v>
      </c>
      <c r="F3125" s="3">
        <v>53</v>
      </c>
      <c r="G3125" s="3">
        <v>7938.33</v>
      </c>
      <c r="H3125" s="3">
        <v>1476529.38</v>
      </c>
      <c r="I3125" s="4">
        <v>45729</v>
      </c>
      <c r="J3125" s="4">
        <v>45895</v>
      </c>
      <c r="K3125" s="3" t="s">
        <v>46</v>
      </c>
      <c r="L3125" s="5" t="s">
        <v>30</v>
      </c>
    </row>
    <row r="3126" spans="1:12" ht="14.25" customHeight="1" x14ac:dyDescent="0.3">
      <c r="A3126" s="3" t="s">
        <v>3371</v>
      </c>
      <c r="B3126" s="3" t="s">
        <v>5206</v>
      </c>
      <c r="C3126" s="3" t="s">
        <v>44</v>
      </c>
      <c r="D3126" s="3" t="s">
        <v>15</v>
      </c>
      <c r="E3126" s="3">
        <v>22</v>
      </c>
      <c r="F3126" s="3">
        <v>62</v>
      </c>
      <c r="G3126" s="3">
        <v>12223.06</v>
      </c>
      <c r="H3126" s="3">
        <v>268907.32</v>
      </c>
      <c r="I3126" s="4">
        <v>45843</v>
      </c>
      <c r="J3126" s="4">
        <v>45856</v>
      </c>
      <c r="K3126" s="3" t="s">
        <v>16</v>
      </c>
      <c r="L3126" s="5" t="s">
        <v>33</v>
      </c>
    </row>
    <row r="3127" spans="1:12" ht="14.25" customHeight="1" x14ac:dyDescent="0.3">
      <c r="A3127" s="3" t="s">
        <v>5207</v>
      </c>
      <c r="B3127" s="3" t="s">
        <v>5208</v>
      </c>
      <c r="C3127" s="3" t="s">
        <v>14</v>
      </c>
      <c r="D3127" s="3" t="s">
        <v>41</v>
      </c>
      <c r="E3127" s="3">
        <v>168</v>
      </c>
      <c r="F3127" s="3">
        <v>66</v>
      </c>
      <c r="G3127" s="3">
        <v>11279.85</v>
      </c>
      <c r="H3127" s="3">
        <v>1895014.8</v>
      </c>
      <c r="I3127" s="4">
        <v>45706</v>
      </c>
      <c r="J3127" s="4">
        <v>45898</v>
      </c>
      <c r="K3127" s="3" t="s">
        <v>25</v>
      </c>
      <c r="L3127" s="5" t="s">
        <v>33</v>
      </c>
    </row>
    <row r="3128" spans="1:12" ht="14.25" customHeight="1" x14ac:dyDescent="0.3">
      <c r="A3128" s="3" t="s">
        <v>962</v>
      </c>
      <c r="B3128" s="3" t="s">
        <v>3973</v>
      </c>
      <c r="C3128" s="3" t="s">
        <v>20</v>
      </c>
      <c r="D3128" s="3" t="s">
        <v>41</v>
      </c>
      <c r="E3128" s="3">
        <v>192</v>
      </c>
      <c r="F3128" s="3">
        <v>87</v>
      </c>
      <c r="G3128" s="3">
        <v>18762.86</v>
      </c>
      <c r="H3128" s="3">
        <v>3602469.12</v>
      </c>
      <c r="I3128" s="4">
        <v>45823</v>
      </c>
      <c r="J3128" s="4">
        <v>45886</v>
      </c>
      <c r="K3128" s="3" t="s">
        <v>46</v>
      </c>
      <c r="L3128" s="5" t="s">
        <v>17</v>
      </c>
    </row>
    <row r="3129" spans="1:12" ht="14.25" customHeight="1" x14ac:dyDescent="0.3">
      <c r="A3129" s="3" t="s">
        <v>5209</v>
      </c>
      <c r="B3129" s="3" t="s">
        <v>388</v>
      </c>
      <c r="C3129" s="3" t="s">
        <v>28</v>
      </c>
      <c r="D3129" s="3" t="s">
        <v>53</v>
      </c>
      <c r="E3129" s="3">
        <v>27</v>
      </c>
      <c r="F3129" s="3">
        <v>45</v>
      </c>
      <c r="G3129" s="3">
        <v>3187.61</v>
      </c>
      <c r="H3129" s="3">
        <v>86065.47</v>
      </c>
      <c r="I3129" s="4">
        <v>45818</v>
      </c>
      <c r="J3129" s="4">
        <v>45904</v>
      </c>
      <c r="K3129" s="3" t="s">
        <v>16</v>
      </c>
      <c r="L3129" s="5" t="s">
        <v>33</v>
      </c>
    </row>
    <row r="3130" spans="1:12" ht="14.25" customHeight="1" x14ac:dyDescent="0.3">
      <c r="A3130" s="3" t="s">
        <v>5210</v>
      </c>
      <c r="B3130" s="3" t="s">
        <v>5211</v>
      </c>
      <c r="C3130" s="3" t="s">
        <v>40</v>
      </c>
      <c r="D3130" s="3" t="s">
        <v>41</v>
      </c>
      <c r="E3130" s="3">
        <v>162</v>
      </c>
      <c r="F3130" s="3">
        <v>57</v>
      </c>
      <c r="G3130" s="3">
        <v>9621.44</v>
      </c>
      <c r="H3130" s="3">
        <v>1558673.28</v>
      </c>
      <c r="I3130" s="4">
        <v>45770</v>
      </c>
      <c r="J3130" s="4">
        <v>45891</v>
      </c>
      <c r="K3130" s="3" t="s">
        <v>57</v>
      </c>
      <c r="L3130" s="5" t="s">
        <v>17</v>
      </c>
    </row>
    <row r="3131" spans="1:12" ht="14.25" customHeight="1" x14ac:dyDescent="0.3">
      <c r="A3131" s="3" t="s">
        <v>4219</v>
      </c>
      <c r="B3131" s="3" t="s">
        <v>5103</v>
      </c>
      <c r="C3131" s="3" t="s">
        <v>40</v>
      </c>
      <c r="D3131" s="3" t="s">
        <v>53</v>
      </c>
      <c r="E3131" s="3">
        <v>37</v>
      </c>
      <c r="F3131" s="3">
        <v>78</v>
      </c>
      <c r="G3131" s="3">
        <v>16781.21</v>
      </c>
      <c r="H3131" s="3">
        <v>620904.77</v>
      </c>
      <c r="I3131" s="4">
        <v>45851</v>
      </c>
      <c r="J3131" s="4">
        <v>45908</v>
      </c>
      <c r="L3131" s="5" t="s">
        <v>58</v>
      </c>
    </row>
    <row r="3132" spans="1:12" ht="14.25" customHeight="1" x14ac:dyDescent="0.3">
      <c r="A3132" s="3" t="s">
        <v>5212</v>
      </c>
      <c r="B3132" s="3" t="s">
        <v>5213</v>
      </c>
      <c r="C3132" s="3" t="s">
        <v>14</v>
      </c>
      <c r="D3132" s="3" t="s">
        <v>41</v>
      </c>
      <c r="E3132" s="3">
        <v>122</v>
      </c>
      <c r="F3132" s="3">
        <v>64</v>
      </c>
      <c r="G3132" s="3">
        <v>19987.330000000002</v>
      </c>
      <c r="H3132" s="3">
        <v>2438454.2599999998</v>
      </c>
      <c r="I3132" s="4">
        <v>45849</v>
      </c>
      <c r="J3132" s="4">
        <v>45939</v>
      </c>
      <c r="K3132" s="3" t="s">
        <v>54</v>
      </c>
      <c r="L3132" s="5" t="s">
        <v>33</v>
      </c>
    </row>
    <row r="3133" spans="1:12" ht="14.25" customHeight="1" x14ac:dyDescent="0.3">
      <c r="A3133" s="3" t="s">
        <v>5214</v>
      </c>
      <c r="B3133" s="3" t="s">
        <v>5215</v>
      </c>
      <c r="C3133" s="3" t="s">
        <v>20</v>
      </c>
      <c r="D3133" s="3" t="s">
        <v>53</v>
      </c>
      <c r="E3133" s="3">
        <v>10</v>
      </c>
      <c r="F3133" s="3">
        <v>48</v>
      </c>
      <c r="G3133" s="3">
        <v>18162.419999999998</v>
      </c>
      <c r="H3133" s="3">
        <v>181624.2</v>
      </c>
      <c r="I3133" s="4">
        <v>45833</v>
      </c>
      <c r="J3133" s="4">
        <v>45941</v>
      </c>
      <c r="L3133" s="5" t="s">
        <v>58</v>
      </c>
    </row>
    <row r="3134" spans="1:12" ht="14.25" customHeight="1" x14ac:dyDescent="0.3">
      <c r="A3134" s="3" t="s">
        <v>5216</v>
      </c>
      <c r="B3134" s="3" t="s">
        <v>5217</v>
      </c>
      <c r="C3134" s="3" t="s">
        <v>40</v>
      </c>
      <c r="D3134" s="3" t="s">
        <v>53</v>
      </c>
      <c r="E3134" s="3">
        <v>151</v>
      </c>
      <c r="F3134" s="3">
        <v>78</v>
      </c>
      <c r="G3134" s="3">
        <v>10039.66</v>
      </c>
      <c r="H3134" s="3">
        <v>1515988.66</v>
      </c>
      <c r="I3134" s="4">
        <v>45838</v>
      </c>
      <c r="J3134" s="4">
        <v>45931</v>
      </c>
      <c r="K3134" s="3" t="s">
        <v>25</v>
      </c>
      <c r="L3134" s="5" t="s">
        <v>21</v>
      </c>
    </row>
    <row r="3135" spans="1:12" ht="14.25" customHeight="1" x14ac:dyDescent="0.3">
      <c r="A3135" s="3" t="s">
        <v>5218</v>
      </c>
      <c r="B3135" s="3" t="s">
        <v>3532</v>
      </c>
      <c r="C3135" s="3" t="s">
        <v>20</v>
      </c>
      <c r="D3135" s="3" t="s">
        <v>15</v>
      </c>
      <c r="E3135" s="3">
        <v>166</v>
      </c>
      <c r="F3135" s="3">
        <v>80</v>
      </c>
      <c r="G3135" s="3">
        <v>13890.14</v>
      </c>
      <c r="H3135" s="3">
        <v>2305763.2400000002</v>
      </c>
      <c r="I3135" s="4">
        <v>45710</v>
      </c>
      <c r="J3135" s="4">
        <v>45912</v>
      </c>
      <c r="K3135" s="3" t="s">
        <v>29</v>
      </c>
      <c r="L3135" s="5" t="s">
        <v>30</v>
      </c>
    </row>
    <row r="3136" spans="1:12" ht="14.25" customHeight="1" x14ac:dyDescent="0.3">
      <c r="A3136" s="3" t="s">
        <v>5219</v>
      </c>
      <c r="B3136" s="3" t="s">
        <v>5220</v>
      </c>
      <c r="C3136" s="3" t="s">
        <v>14</v>
      </c>
      <c r="D3136" s="3" t="s">
        <v>15</v>
      </c>
      <c r="E3136" s="3">
        <v>97</v>
      </c>
      <c r="F3136" s="3">
        <v>75</v>
      </c>
      <c r="G3136" s="3">
        <v>5369.79</v>
      </c>
      <c r="H3136" s="3">
        <v>520869.63</v>
      </c>
      <c r="I3136" s="4">
        <v>45760</v>
      </c>
      <c r="J3136" s="4">
        <v>45877</v>
      </c>
      <c r="K3136" s="3" t="s">
        <v>16</v>
      </c>
      <c r="L3136" s="5" t="s">
        <v>17</v>
      </c>
    </row>
    <row r="3137" spans="1:12" ht="14.25" customHeight="1" x14ac:dyDescent="0.3">
      <c r="A3137" s="3" t="s">
        <v>5221</v>
      </c>
      <c r="B3137" s="3" t="s">
        <v>175</v>
      </c>
      <c r="C3137" s="3" t="s">
        <v>14</v>
      </c>
      <c r="D3137" s="3" t="s">
        <v>53</v>
      </c>
      <c r="E3137" s="3">
        <v>154</v>
      </c>
      <c r="F3137" s="3">
        <v>65</v>
      </c>
      <c r="G3137" s="3">
        <v>9545.83</v>
      </c>
      <c r="H3137" s="3">
        <v>1470057.82</v>
      </c>
      <c r="I3137" s="4">
        <v>45844</v>
      </c>
      <c r="J3137" s="4">
        <v>45903</v>
      </c>
      <c r="L3137" s="5" t="s">
        <v>58</v>
      </c>
    </row>
    <row r="3138" spans="1:12" ht="14.25" customHeight="1" x14ac:dyDescent="0.3">
      <c r="A3138" s="3" t="s">
        <v>4853</v>
      </c>
      <c r="B3138" s="3" t="s">
        <v>5222</v>
      </c>
      <c r="C3138" s="3" t="s">
        <v>20</v>
      </c>
      <c r="D3138" s="3" t="s">
        <v>41</v>
      </c>
      <c r="E3138" s="3">
        <v>11</v>
      </c>
      <c r="F3138" s="3">
        <v>70</v>
      </c>
      <c r="G3138" s="3">
        <v>16707.64</v>
      </c>
      <c r="H3138" s="3">
        <v>183784.04</v>
      </c>
      <c r="I3138" s="4">
        <v>45772</v>
      </c>
      <c r="J3138" s="4">
        <v>45854</v>
      </c>
      <c r="L3138" s="5" t="s">
        <v>21</v>
      </c>
    </row>
    <row r="3139" spans="1:12" ht="14.25" customHeight="1" x14ac:dyDescent="0.3">
      <c r="A3139" s="3" t="s">
        <v>5223</v>
      </c>
      <c r="B3139" s="3" t="s">
        <v>5224</v>
      </c>
      <c r="C3139" s="3" t="s">
        <v>40</v>
      </c>
      <c r="D3139" s="3" t="s">
        <v>41</v>
      </c>
      <c r="F3139" s="3">
        <v>93</v>
      </c>
      <c r="G3139" s="3">
        <v>9210.2199999999993</v>
      </c>
      <c r="I3139" s="4">
        <v>45837</v>
      </c>
      <c r="J3139" s="4">
        <v>45908</v>
      </c>
      <c r="K3139" s="3" t="s">
        <v>57</v>
      </c>
      <c r="L3139" s="5" t="s">
        <v>30</v>
      </c>
    </row>
    <row r="3140" spans="1:12" ht="14.25" customHeight="1" x14ac:dyDescent="0.3">
      <c r="A3140" s="3" t="s">
        <v>5225</v>
      </c>
      <c r="B3140" s="3" t="s">
        <v>5226</v>
      </c>
      <c r="C3140" s="3" t="s">
        <v>40</v>
      </c>
      <c r="D3140" s="3" t="s">
        <v>45</v>
      </c>
      <c r="E3140" s="3">
        <v>156</v>
      </c>
      <c r="F3140" s="3">
        <v>60</v>
      </c>
      <c r="G3140" s="3">
        <v>3405.86</v>
      </c>
      <c r="H3140" s="3">
        <v>531314.16</v>
      </c>
      <c r="I3140" s="4">
        <v>45680</v>
      </c>
      <c r="J3140" s="4">
        <v>45889</v>
      </c>
      <c r="K3140" s="3" t="s">
        <v>25</v>
      </c>
      <c r="L3140" s="5" t="s">
        <v>17</v>
      </c>
    </row>
    <row r="3141" spans="1:12" ht="14.25" customHeight="1" x14ac:dyDescent="0.3">
      <c r="A3141" s="3" t="s">
        <v>5227</v>
      </c>
      <c r="B3141" s="3" t="s">
        <v>5228</v>
      </c>
      <c r="C3141" s="3" t="s">
        <v>44</v>
      </c>
      <c r="D3141" s="3" t="s">
        <v>24</v>
      </c>
      <c r="E3141" s="3">
        <v>164</v>
      </c>
      <c r="F3141" s="3">
        <v>33</v>
      </c>
      <c r="G3141" s="3">
        <v>458.82</v>
      </c>
      <c r="H3141" s="3">
        <v>75246.48</v>
      </c>
      <c r="I3141" s="4">
        <v>45689</v>
      </c>
      <c r="J3141" s="4">
        <v>45877</v>
      </c>
      <c r="K3141" s="3" t="s">
        <v>25</v>
      </c>
      <c r="L3141" s="5" t="s">
        <v>30</v>
      </c>
    </row>
    <row r="3142" spans="1:12" ht="14.25" customHeight="1" x14ac:dyDescent="0.3">
      <c r="A3142" s="3" t="s">
        <v>5229</v>
      </c>
      <c r="B3142" s="3" t="s">
        <v>5230</v>
      </c>
      <c r="C3142" s="3" t="s">
        <v>44</v>
      </c>
      <c r="D3142" s="3" t="s">
        <v>53</v>
      </c>
      <c r="E3142" s="3">
        <v>167</v>
      </c>
      <c r="F3142" s="3">
        <v>73</v>
      </c>
      <c r="G3142" s="3">
        <v>13935.89</v>
      </c>
      <c r="H3142" s="3">
        <v>2327293.63</v>
      </c>
      <c r="I3142" s="4">
        <v>45827</v>
      </c>
      <c r="J3142" s="4">
        <v>45863</v>
      </c>
      <c r="K3142" s="3" t="s">
        <v>57</v>
      </c>
      <c r="L3142" s="5" t="s">
        <v>21</v>
      </c>
    </row>
    <row r="3143" spans="1:12" ht="14.25" customHeight="1" x14ac:dyDescent="0.3">
      <c r="A3143" s="3" t="s">
        <v>5231</v>
      </c>
      <c r="B3143" s="3" t="s">
        <v>5232</v>
      </c>
      <c r="C3143" s="3" t="s">
        <v>14</v>
      </c>
      <c r="D3143" s="3" t="s">
        <v>41</v>
      </c>
      <c r="E3143" s="3">
        <v>160</v>
      </c>
      <c r="F3143" s="3">
        <v>90</v>
      </c>
      <c r="G3143" s="3">
        <v>1089.1500000000001</v>
      </c>
      <c r="H3143" s="3">
        <v>174264</v>
      </c>
      <c r="I3143" s="4">
        <v>45753</v>
      </c>
      <c r="J3143" s="4">
        <v>45860</v>
      </c>
      <c r="K3143" s="3" t="s">
        <v>29</v>
      </c>
      <c r="L3143" s="5" t="s">
        <v>33</v>
      </c>
    </row>
    <row r="3144" spans="1:12" ht="14.25" customHeight="1" x14ac:dyDescent="0.3">
      <c r="A3144" s="3" t="s">
        <v>5233</v>
      </c>
      <c r="B3144" s="3" t="s">
        <v>5234</v>
      </c>
      <c r="C3144" s="3" t="s">
        <v>14</v>
      </c>
      <c r="D3144" s="3" t="s">
        <v>24</v>
      </c>
      <c r="E3144" s="3">
        <v>174</v>
      </c>
      <c r="F3144" s="3">
        <v>65</v>
      </c>
      <c r="G3144" s="3">
        <v>16128.27</v>
      </c>
      <c r="H3144" s="3">
        <v>2806318.98</v>
      </c>
      <c r="I3144" s="4">
        <v>45797</v>
      </c>
      <c r="J3144" s="4">
        <v>45860</v>
      </c>
      <c r="K3144" s="3" t="s">
        <v>57</v>
      </c>
      <c r="L3144" s="5" t="s">
        <v>30</v>
      </c>
    </row>
    <row r="3145" spans="1:12" ht="14.25" customHeight="1" x14ac:dyDescent="0.3">
      <c r="A3145" s="3" t="s">
        <v>5235</v>
      </c>
      <c r="B3145" s="3" t="s">
        <v>5236</v>
      </c>
      <c r="C3145" s="3" t="s">
        <v>40</v>
      </c>
      <c r="D3145" s="3" t="s">
        <v>15</v>
      </c>
      <c r="E3145" s="3">
        <v>50</v>
      </c>
      <c r="F3145" s="3">
        <v>73</v>
      </c>
      <c r="G3145" s="3">
        <v>8736.9500000000007</v>
      </c>
      <c r="H3145" s="3">
        <v>436847.50000000012</v>
      </c>
      <c r="I3145" s="4">
        <v>45738</v>
      </c>
      <c r="J3145" s="4">
        <v>45894</v>
      </c>
      <c r="K3145" s="3" t="s">
        <v>54</v>
      </c>
      <c r="L3145" s="5" t="s">
        <v>21</v>
      </c>
    </row>
    <row r="3146" spans="1:12" ht="14.25" customHeight="1" x14ac:dyDescent="0.3">
      <c r="A3146" s="3" t="s">
        <v>5078</v>
      </c>
      <c r="B3146" s="3" t="s">
        <v>5237</v>
      </c>
      <c r="C3146" s="3" t="s">
        <v>40</v>
      </c>
      <c r="D3146" s="3" t="s">
        <v>45</v>
      </c>
      <c r="E3146" s="3">
        <v>117</v>
      </c>
      <c r="F3146" s="3">
        <v>47</v>
      </c>
      <c r="G3146" s="3">
        <v>9999.67</v>
      </c>
      <c r="H3146" s="3">
        <v>1169961.3899999999</v>
      </c>
      <c r="I3146" s="4">
        <v>45764</v>
      </c>
      <c r="J3146" s="4">
        <v>45919</v>
      </c>
      <c r="K3146" s="3" t="s">
        <v>57</v>
      </c>
      <c r="L3146" s="5" t="s">
        <v>58</v>
      </c>
    </row>
    <row r="3147" spans="1:12" ht="14.25" customHeight="1" x14ac:dyDescent="0.3">
      <c r="A3147" s="3" t="s">
        <v>1321</v>
      </c>
      <c r="B3147" s="3" t="s">
        <v>4841</v>
      </c>
      <c r="C3147" s="3" t="s">
        <v>20</v>
      </c>
      <c r="D3147" s="3" t="s">
        <v>41</v>
      </c>
      <c r="E3147" s="3">
        <v>146</v>
      </c>
      <c r="F3147" s="3">
        <v>70</v>
      </c>
      <c r="G3147" s="3">
        <v>5084.0600000000004</v>
      </c>
      <c r="H3147" s="3">
        <v>742272.76</v>
      </c>
      <c r="I3147" s="4">
        <v>45824</v>
      </c>
      <c r="J3147" s="4">
        <v>45926</v>
      </c>
      <c r="K3147" s="3" t="s">
        <v>54</v>
      </c>
      <c r="L3147" s="5" t="s">
        <v>30</v>
      </c>
    </row>
    <row r="3148" spans="1:12" ht="14.25" customHeight="1" x14ac:dyDescent="0.3">
      <c r="A3148" s="3" t="s">
        <v>5238</v>
      </c>
      <c r="B3148" s="3" t="s">
        <v>5239</v>
      </c>
      <c r="C3148" s="3" t="s">
        <v>20</v>
      </c>
      <c r="D3148" s="3" t="s">
        <v>15</v>
      </c>
      <c r="E3148" s="3">
        <v>68</v>
      </c>
      <c r="F3148" s="3">
        <v>77</v>
      </c>
      <c r="G3148" s="3">
        <v>16726.400000000001</v>
      </c>
      <c r="H3148" s="3">
        <v>1137395.2</v>
      </c>
      <c r="I3148" s="4">
        <v>45708</v>
      </c>
      <c r="J3148" s="4">
        <v>45872</v>
      </c>
      <c r="L3148" s="5" t="s">
        <v>58</v>
      </c>
    </row>
    <row r="3149" spans="1:12" ht="14.25" customHeight="1" x14ac:dyDescent="0.3">
      <c r="A3149" s="3" t="s">
        <v>5240</v>
      </c>
      <c r="B3149" s="3" t="s">
        <v>367</v>
      </c>
      <c r="C3149" s="3" t="s">
        <v>14</v>
      </c>
      <c r="D3149" s="3" t="s">
        <v>24</v>
      </c>
      <c r="E3149" s="3">
        <v>41</v>
      </c>
      <c r="G3149" s="3">
        <v>6470.84</v>
      </c>
      <c r="H3149" s="3">
        <v>265304.44</v>
      </c>
      <c r="I3149" s="4">
        <v>45804</v>
      </c>
      <c r="J3149" s="4">
        <v>45888</v>
      </c>
      <c r="K3149" s="3" t="s">
        <v>29</v>
      </c>
      <c r="L3149" s="5" t="s">
        <v>33</v>
      </c>
    </row>
    <row r="3150" spans="1:12" ht="14.25" customHeight="1" x14ac:dyDescent="0.3">
      <c r="A3150" s="3" t="s">
        <v>5241</v>
      </c>
      <c r="B3150" s="3" t="s">
        <v>5242</v>
      </c>
      <c r="C3150" s="3" t="s">
        <v>44</v>
      </c>
      <c r="D3150" s="3" t="s">
        <v>53</v>
      </c>
      <c r="E3150" s="3">
        <v>112</v>
      </c>
      <c r="G3150" s="3">
        <v>2797.68</v>
      </c>
      <c r="H3150" s="3">
        <v>313340.15999999997</v>
      </c>
      <c r="I3150" s="4">
        <v>45768</v>
      </c>
      <c r="J3150" s="4">
        <v>45857</v>
      </c>
      <c r="L3150" s="5" t="s">
        <v>30</v>
      </c>
    </row>
    <row r="3151" spans="1:12" ht="14.25" customHeight="1" x14ac:dyDescent="0.3">
      <c r="A3151" s="3" t="s">
        <v>5243</v>
      </c>
      <c r="B3151" s="3" t="s">
        <v>5244</v>
      </c>
      <c r="C3151" s="3" t="s">
        <v>44</v>
      </c>
      <c r="D3151" s="3" t="s">
        <v>24</v>
      </c>
      <c r="E3151" s="3">
        <v>78</v>
      </c>
      <c r="F3151" s="3">
        <v>64</v>
      </c>
      <c r="G3151" s="3">
        <v>9278.14</v>
      </c>
      <c r="H3151" s="3">
        <v>723694.91999999993</v>
      </c>
      <c r="I3151" s="4">
        <v>45697</v>
      </c>
      <c r="J3151" s="4">
        <v>45895</v>
      </c>
      <c r="K3151" s="3" t="s">
        <v>25</v>
      </c>
      <c r="L3151" s="5" t="s">
        <v>17</v>
      </c>
    </row>
    <row r="3152" spans="1:12" ht="14.25" customHeight="1" x14ac:dyDescent="0.3">
      <c r="A3152" s="3" t="s">
        <v>4177</v>
      </c>
      <c r="B3152" s="3" t="s">
        <v>5245</v>
      </c>
      <c r="C3152" s="3" t="s">
        <v>14</v>
      </c>
      <c r="D3152" s="3" t="s">
        <v>45</v>
      </c>
      <c r="E3152" s="3">
        <v>58</v>
      </c>
      <c r="F3152" s="3">
        <v>81</v>
      </c>
      <c r="G3152" s="3">
        <v>793.21</v>
      </c>
      <c r="H3152" s="3">
        <v>46006.18</v>
      </c>
      <c r="I3152" s="4">
        <v>45712</v>
      </c>
      <c r="J3152" s="4">
        <v>45916</v>
      </c>
      <c r="K3152" s="3" t="s">
        <v>29</v>
      </c>
      <c r="L3152" s="5" t="s">
        <v>58</v>
      </c>
    </row>
    <row r="3153" spans="1:12" ht="14.25" customHeight="1" x14ac:dyDescent="0.3">
      <c r="A3153" s="3" t="s">
        <v>5246</v>
      </c>
      <c r="B3153" s="3" t="s">
        <v>4818</v>
      </c>
      <c r="C3153" s="3" t="s">
        <v>40</v>
      </c>
      <c r="D3153" s="3" t="s">
        <v>45</v>
      </c>
      <c r="F3153" s="3">
        <v>79</v>
      </c>
      <c r="G3153" s="3">
        <v>15342.82</v>
      </c>
      <c r="I3153" s="4">
        <v>45725</v>
      </c>
      <c r="J3153" s="4">
        <v>45869</v>
      </c>
      <c r="K3153" s="3" t="s">
        <v>46</v>
      </c>
      <c r="L3153" s="5" t="s">
        <v>21</v>
      </c>
    </row>
    <row r="3154" spans="1:12" ht="14.25" customHeight="1" x14ac:dyDescent="0.3">
      <c r="A3154" s="3" t="s">
        <v>5247</v>
      </c>
      <c r="B3154" s="3" t="s">
        <v>693</v>
      </c>
      <c r="C3154" s="3" t="s">
        <v>44</v>
      </c>
      <c r="D3154" s="3" t="s">
        <v>41</v>
      </c>
      <c r="E3154" s="3">
        <v>116</v>
      </c>
      <c r="F3154" s="3">
        <v>99</v>
      </c>
      <c r="G3154" s="3">
        <v>1390.59</v>
      </c>
      <c r="H3154" s="3">
        <v>161308.44</v>
      </c>
      <c r="I3154" s="4">
        <v>45702</v>
      </c>
      <c r="J3154" s="4">
        <v>45866</v>
      </c>
      <c r="K3154" s="3" t="s">
        <v>57</v>
      </c>
      <c r="L3154" s="5" t="s">
        <v>33</v>
      </c>
    </row>
    <row r="3155" spans="1:12" ht="14.25" customHeight="1" x14ac:dyDescent="0.3">
      <c r="A3155" s="3" t="s">
        <v>5248</v>
      </c>
      <c r="B3155" s="3" t="s">
        <v>5249</v>
      </c>
      <c r="C3155" s="3" t="s">
        <v>14</v>
      </c>
      <c r="D3155" s="3" t="s">
        <v>24</v>
      </c>
      <c r="E3155" s="3">
        <v>54</v>
      </c>
      <c r="F3155" s="3">
        <v>44</v>
      </c>
      <c r="G3155" s="3">
        <v>11143.34</v>
      </c>
      <c r="H3155" s="3">
        <v>601740.36</v>
      </c>
      <c r="I3155" s="4">
        <v>45786</v>
      </c>
      <c r="J3155" s="4">
        <v>45877</v>
      </c>
      <c r="K3155" s="3" t="s">
        <v>16</v>
      </c>
      <c r="L3155" s="5" t="s">
        <v>33</v>
      </c>
    </row>
    <row r="3156" spans="1:12" ht="14.25" customHeight="1" x14ac:dyDescent="0.3">
      <c r="A3156" s="3" t="s">
        <v>4977</v>
      </c>
      <c r="B3156" s="3" t="s">
        <v>5250</v>
      </c>
      <c r="C3156" s="3" t="s">
        <v>40</v>
      </c>
      <c r="D3156" s="3" t="s">
        <v>53</v>
      </c>
      <c r="E3156" s="3">
        <v>172</v>
      </c>
      <c r="F3156" s="3">
        <v>92</v>
      </c>
      <c r="G3156" s="3">
        <v>15616.17</v>
      </c>
      <c r="H3156" s="3">
        <v>2685981.24</v>
      </c>
      <c r="I3156" s="4">
        <v>45779</v>
      </c>
      <c r="J3156" s="4">
        <v>45914</v>
      </c>
      <c r="K3156" s="3" t="s">
        <v>57</v>
      </c>
      <c r="L3156" s="5" t="s">
        <v>33</v>
      </c>
    </row>
    <row r="3157" spans="1:12" ht="14.25" customHeight="1" x14ac:dyDescent="0.3">
      <c r="A3157" s="3" t="s">
        <v>3141</v>
      </c>
      <c r="B3157" s="3" t="s">
        <v>5251</v>
      </c>
      <c r="C3157" s="3" t="s">
        <v>28</v>
      </c>
      <c r="D3157" s="3" t="s">
        <v>15</v>
      </c>
      <c r="E3157" s="3">
        <v>68</v>
      </c>
      <c r="F3157" s="3">
        <v>75</v>
      </c>
      <c r="G3157" s="3">
        <v>11178.16</v>
      </c>
      <c r="H3157" s="3">
        <v>760114.88</v>
      </c>
      <c r="I3157" s="4">
        <v>45676</v>
      </c>
      <c r="J3157" s="4">
        <v>45884</v>
      </c>
      <c r="K3157" s="3" t="s">
        <v>46</v>
      </c>
      <c r="L3157" s="5" t="s">
        <v>17</v>
      </c>
    </row>
    <row r="3158" spans="1:12" ht="14.25" customHeight="1" x14ac:dyDescent="0.3">
      <c r="A3158" s="3" t="s">
        <v>5252</v>
      </c>
      <c r="B3158" s="3" t="s">
        <v>5147</v>
      </c>
      <c r="C3158" s="3" t="s">
        <v>40</v>
      </c>
      <c r="D3158" s="3" t="s">
        <v>53</v>
      </c>
      <c r="F3158" s="3">
        <v>64</v>
      </c>
      <c r="G3158" s="3">
        <v>14133.44</v>
      </c>
      <c r="I3158" s="4">
        <v>45680</v>
      </c>
      <c r="J3158" s="4">
        <v>45865</v>
      </c>
      <c r="K3158" s="3" t="s">
        <v>25</v>
      </c>
      <c r="L3158" s="5" t="s">
        <v>21</v>
      </c>
    </row>
    <row r="3159" spans="1:12" ht="14.25" customHeight="1" x14ac:dyDescent="0.3">
      <c r="A3159" s="3" t="s">
        <v>5253</v>
      </c>
      <c r="B3159" s="3" t="s">
        <v>5254</v>
      </c>
      <c r="C3159" s="3" t="s">
        <v>40</v>
      </c>
      <c r="D3159" s="3" t="s">
        <v>53</v>
      </c>
      <c r="E3159" s="3">
        <v>133</v>
      </c>
      <c r="F3159" s="3">
        <v>46</v>
      </c>
      <c r="G3159" s="3">
        <v>17477.509999999998</v>
      </c>
      <c r="H3159" s="3">
        <v>2324508.83</v>
      </c>
      <c r="I3159" s="4">
        <v>45769</v>
      </c>
      <c r="J3159" s="4">
        <v>45877</v>
      </c>
      <c r="K3159" s="3" t="s">
        <v>16</v>
      </c>
      <c r="L3159" s="5" t="s">
        <v>30</v>
      </c>
    </row>
    <row r="3160" spans="1:12" ht="14.25" customHeight="1" x14ac:dyDescent="0.3">
      <c r="A3160" s="3" t="s">
        <v>5255</v>
      </c>
      <c r="B3160" s="3" t="s">
        <v>5256</v>
      </c>
      <c r="C3160" s="3" t="s">
        <v>20</v>
      </c>
      <c r="D3160" s="3" t="s">
        <v>53</v>
      </c>
      <c r="E3160" s="3">
        <v>84</v>
      </c>
      <c r="F3160" s="3">
        <v>83</v>
      </c>
      <c r="G3160" s="3">
        <v>16541.5</v>
      </c>
      <c r="H3160" s="3">
        <v>1389486</v>
      </c>
      <c r="I3160" s="4">
        <v>45708</v>
      </c>
      <c r="J3160" s="4">
        <v>45876</v>
      </c>
      <c r="L3160" s="5" t="s">
        <v>30</v>
      </c>
    </row>
    <row r="3161" spans="1:12" ht="14.25" customHeight="1" x14ac:dyDescent="0.3">
      <c r="A3161" s="3" t="s">
        <v>5257</v>
      </c>
      <c r="B3161" s="3" t="s">
        <v>1805</v>
      </c>
      <c r="C3161" s="3" t="s">
        <v>28</v>
      </c>
      <c r="D3161" s="3" t="s">
        <v>53</v>
      </c>
      <c r="E3161" s="3">
        <v>11</v>
      </c>
      <c r="F3161" s="3">
        <v>49</v>
      </c>
      <c r="G3161" s="3">
        <v>664.12</v>
      </c>
      <c r="H3161" s="3">
        <v>7305.32</v>
      </c>
      <c r="I3161" s="4">
        <v>45826</v>
      </c>
      <c r="J3161" s="4">
        <v>45934</v>
      </c>
      <c r="L3161" s="5" t="s">
        <v>17</v>
      </c>
    </row>
    <row r="3162" spans="1:12" ht="14.25" customHeight="1" x14ac:dyDescent="0.3">
      <c r="A3162" s="3" t="s">
        <v>2818</v>
      </c>
      <c r="B3162" s="3" t="s">
        <v>116</v>
      </c>
      <c r="C3162" s="3" t="s">
        <v>44</v>
      </c>
      <c r="D3162" s="3" t="s">
        <v>41</v>
      </c>
      <c r="E3162" s="3">
        <v>103</v>
      </c>
      <c r="F3162" s="3">
        <v>34</v>
      </c>
      <c r="G3162" s="3">
        <v>7993.19</v>
      </c>
      <c r="H3162" s="3">
        <v>823298.57</v>
      </c>
      <c r="I3162" s="4">
        <v>45780</v>
      </c>
      <c r="J3162" s="4">
        <v>45920</v>
      </c>
      <c r="K3162" s="3" t="s">
        <v>46</v>
      </c>
      <c r="L3162" s="5" t="s">
        <v>17</v>
      </c>
    </row>
    <row r="3163" spans="1:12" ht="14.25" customHeight="1" x14ac:dyDescent="0.3">
      <c r="A3163" s="3" t="s">
        <v>5258</v>
      </c>
      <c r="B3163" s="3" t="s">
        <v>5259</v>
      </c>
      <c r="C3163" s="3" t="s">
        <v>20</v>
      </c>
      <c r="D3163" s="3" t="s">
        <v>41</v>
      </c>
      <c r="E3163" s="3">
        <v>111</v>
      </c>
      <c r="F3163" s="3">
        <v>79</v>
      </c>
      <c r="G3163" s="3">
        <v>6748.94</v>
      </c>
      <c r="H3163" s="3">
        <v>749132.34</v>
      </c>
      <c r="I3163" s="4">
        <v>45762</v>
      </c>
      <c r="J3163" s="4">
        <v>45903</v>
      </c>
      <c r="K3163" s="3" t="s">
        <v>46</v>
      </c>
      <c r="L3163" s="5" t="s">
        <v>33</v>
      </c>
    </row>
    <row r="3164" spans="1:12" ht="14.25" customHeight="1" x14ac:dyDescent="0.3">
      <c r="A3164" s="3" t="s">
        <v>3243</v>
      </c>
      <c r="B3164" s="3" t="s">
        <v>5260</v>
      </c>
      <c r="C3164" s="3" t="s">
        <v>28</v>
      </c>
      <c r="E3164" s="3">
        <v>145</v>
      </c>
      <c r="F3164" s="3">
        <v>76</v>
      </c>
      <c r="G3164" s="3">
        <v>11862.86</v>
      </c>
      <c r="H3164" s="3">
        <v>1720114.7</v>
      </c>
      <c r="I3164" s="4">
        <v>45781</v>
      </c>
      <c r="J3164" s="4">
        <v>45935</v>
      </c>
      <c r="K3164" s="3" t="s">
        <v>46</v>
      </c>
      <c r="L3164" s="5" t="s">
        <v>58</v>
      </c>
    </row>
    <row r="3165" spans="1:12" ht="14.25" customHeight="1" x14ac:dyDescent="0.3">
      <c r="A3165" s="3" t="s">
        <v>3047</v>
      </c>
      <c r="B3165" s="3" t="s">
        <v>5261</v>
      </c>
      <c r="C3165" s="3" t="s">
        <v>14</v>
      </c>
      <c r="D3165" s="3" t="s">
        <v>53</v>
      </c>
      <c r="E3165" s="3">
        <v>139</v>
      </c>
      <c r="F3165" s="3">
        <v>94</v>
      </c>
      <c r="G3165" s="3">
        <v>1374.89</v>
      </c>
      <c r="H3165" s="3">
        <v>191109.71</v>
      </c>
      <c r="I3165" s="4">
        <v>45710</v>
      </c>
      <c r="J3165" s="4">
        <v>45933</v>
      </c>
      <c r="K3165" s="3" t="s">
        <v>29</v>
      </c>
      <c r="L3165" s="5" t="s">
        <v>58</v>
      </c>
    </row>
    <row r="3166" spans="1:12" ht="14.25" customHeight="1" x14ac:dyDescent="0.3">
      <c r="A3166" s="3" t="s">
        <v>3542</v>
      </c>
      <c r="B3166" s="3" t="s">
        <v>5262</v>
      </c>
      <c r="C3166" s="3" t="s">
        <v>40</v>
      </c>
      <c r="D3166" s="3" t="s">
        <v>53</v>
      </c>
      <c r="F3166" s="3">
        <v>77</v>
      </c>
      <c r="G3166" s="3">
        <v>8218.94</v>
      </c>
      <c r="I3166" s="4">
        <v>45672</v>
      </c>
      <c r="J3166" s="4">
        <v>45861</v>
      </c>
      <c r="K3166" s="3" t="s">
        <v>16</v>
      </c>
      <c r="L3166" s="5" t="s">
        <v>33</v>
      </c>
    </row>
    <row r="3167" spans="1:12" ht="14.25" customHeight="1" x14ac:dyDescent="0.3">
      <c r="A3167" s="3" t="s">
        <v>2231</v>
      </c>
      <c r="B3167" s="3" t="s">
        <v>5263</v>
      </c>
      <c r="C3167" s="3" t="s">
        <v>28</v>
      </c>
      <c r="D3167" s="3" t="s">
        <v>15</v>
      </c>
      <c r="E3167" s="3">
        <v>148</v>
      </c>
      <c r="F3167" s="3">
        <v>42</v>
      </c>
      <c r="G3167" s="3">
        <v>9917.07</v>
      </c>
      <c r="H3167" s="3">
        <v>1467726.36</v>
      </c>
      <c r="I3167" s="4">
        <v>45818</v>
      </c>
      <c r="J3167" s="4">
        <v>45856</v>
      </c>
      <c r="K3167" s="3" t="s">
        <v>54</v>
      </c>
      <c r="L3167" s="5" t="s">
        <v>17</v>
      </c>
    </row>
    <row r="3168" spans="1:12" ht="14.25" customHeight="1" x14ac:dyDescent="0.3">
      <c r="A3168" s="3" t="s">
        <v>5264</v>
      </c>
      <c r="B3168" s="3" t="s">
        <v>5265</v>
      </c>
      <c r="C3168" s="3" t="s">
        <v>40</v>
      </c>
      <c r="D3168" s="3" t="s">
        <v>15</v>
      </c>
      <c r="E3168" s="3">
        <v>54</v>
      </c>
      <c r="F3168" s="3">
        <v>38</v>
      </c>
      <c r="G3168" s="3">
        <v>11535.6</v>
      </c>
      <c r="H3168" s="3">
        <v>622922.4</v>
      </c>
      <c r="I3168" s="4">
        <v>45714</v>
      </c>
      <c r="J3168" s="4">
        <v>45889</v>
      </c>
      <c r="K3168" s="3" t="s">
        <v>46</v>
      </c>
      <c r="L3168" s="5" t="s">
        <v>17</v>
      </c>
    </row>
    <row r="3169" spans="1:12" ht="14.25" customHeight="1" x14ac:dyDescent="0.3">
      <c r="A3169" s="3" t="s">
        <v>5266</v>
      </c>
      <c r="B3169" s="3" t="s">
        <v>5267</v>
      </c>
      <c r="C3169" s="3" t="s">
        <v>20</v>
      </c>
      <c r="D3169" s="3" t="s">
        <v>45</v>
      </c>
      <c r="E3169" s="3">
        <v>166</v>
      </c>
      <c r="F3169" s="3">
        <v>95</v>
      </c>
      <c r="G3169" s="3">
        <v>7594.98</v>
      </c>
      <c r="H3169" s="3">
        <v>1260766.68</v>
      </c>
      <c r="I3169" s="4">
        <v>45692</v>
      </c>
      <c r="J3169" s="4">
        <v>45854</v>
      </c>
      <c r="K3169" s="3" t="s">
        <v>54</v>
      </c>
      <c r="L3169" s="5" t="s">
        <v>58</v>
      </c>
    </row>
    <row r="3170" spans="1:12" ht="14.25" customHeight="1" x14ac:dyDescent="0.3">
      <c r="A3170" s="3" t="s">
        <v>5268</v>
      </c>
      <c r="B3170" s="3" t="s">
        <v>5269</v>
      </c>
      <c r="C3170" s="3" t="s">
        <v>14</v>
      </c>
      <c r="D3170" s="3" t="s">
        <v>24</v>
      </c>
      <c r="E3170" s="3">
        <v>91</v>
      </c>
      <c r="F3170" s="3">
        <v>69</v>
      </c>
      <c r="G3170" s="3">
        <v>2401.31</v>
      </c>
      <c r="H3170" s="3">
        <v>218519.21</v>
      </c>
      <c r="I3170" s="4">
        <v>45708</v>
      </c>
      <c r="J3170" s="4">
        <v>45935</v>
      </c>
      <c r="L3170" s="5" t="s">
        <v>33</v>
      </c>
    </row>
    <row r="3171" spans="1:12" ht="14.25" customHeight="1" x14ac:dyDescent="0.3">
      <c r="A3171" s="3" t="s">
        <v>3217</v>
      </c>
      <c r="B3171" s="3" t="s">
        <v>5270</v>
      </c>
      <c r="C3171" s="3" t="s">
        <v>40</v>
      </c>
      <c r="D3171" s="3" t="s">
        <v>45</v>
      </c>
      <c r="E3171" s="3">
        <v>158</v>
      </c>
      <c r="F3171" s="3">
        <v>57</v>
      </c>
      <c r="G3171" s="3">
        <v>10446.92</v>
      </c>
      <c r="H3171" s="3">
        <v>1650613.36</v>
      </c>
      <c r="I3171" s="4">
        <v>45829</v>
      </c>
      <c r="J3171" s="4">
        <v>45874</v>
      </c>
      <c r="L3171" s="5" t="s">
        <v>21</v>
      </c>
    </row>
    <row r="3172" spans="1:12" ht="14.25" customHeight="1" x14ac:dyDescent="0.3">
      <c r="A3172" s="3" t="s">
        <v>5271</v>
      </c>
      <c r="B3172" s="3" t="s">
        <v>3848</v>
      </c>
      <c r="C3172" s="3" t="s">
        <v>28</v>
      </c>
      <c r="D3172" s="3" t="s">
        <v>41</v>
      </c>
      <c r="E3172" s="3">
        <v>136</v>
      </c>
      <c r="F3172" s="3">
        <v>28</v>
      </c>
      <c r="G3172" s="3">
        <v>10901.53</v>
      </c>
      <c r="H3172" s="3">
        <v>1482608.08</v>
      </c>
      <c r="I3172" s="4">
        <v>45681</v>
      </c>
      <c r="J3172" s="4">
        <v>45901</v>
      </c>
      <c r="K3172" s="3" t="s">
        <v>54</v>
      </c>
      <c r="L3172" s="5" t="s">
        <v>58</v>
      </c>
    </row>
    <row r="3173" spans="1:12" ht="14.25" customHeight="1" x14ac:dyDescent="0.3">
      <c r="A3173" s="3" t="s">
        <v>5272</v>
      </c>
      <c r="B3173" s="3" t="s">
        <v>5273</v>
      </c>
      <c r="C3173" s="3" t="s">
        <v>20</v>
      </c>
      <c r="D3173" s="3" t="s">
        <v>15</v>
      </c>
      <c r="E3173" s="3">
        <v>127</v>
      </c>
      <c r="F3173" s="3">
        <v>41</v>
      </c>
      <c r="G3173" s="3">
        <v>11826.47</v>
      </c>
      <c r="H3173" s="3">
        <v>1501961.69</v>
      </c>
      <c r="I3173" s="4">
        <v>45700</v>
      </c>
      <c r="J3173" s="4">
        <v>45882</v>
      </c>
      <c r="K3173" s="3" t="s">
        <v>54</v>
      </c>
      <c r="L3173" s="5" t="s">
        <v>17</v>
      </c>
    </row>
    <row r="3174" spans="1:12" ht="14.25" customHeight="1" x14ac:dyDescent="0.3">
      <c r="A3174" s="3" t="s">
        <v>5274</v>
      </c>
      <c r="B3174" s="3" t="s">
        <v>4520</v>
      </c>
      <c r="C3174" s="3" t="s">
        <v>40</v>
      </c>
      <c r="D3174" s="3" t="s">
        <v>53</v>
      </c>
      <c r="E3174" s="3">
        <v>37</v>
      </c>
      <c r="F3174" s="3">
        <v>27</v>
      </c>
      <c r="G3174" s="3">
        <v>4536.26</v>
      </c>
      <c r="H3174" s="3">
        <v>167841.62</v>
      </c>
      <c r="I3174" s="4">
        <v>45780</v>
      </c>
      <c r="J3174" s="4">
        <v>45929</v>
      </c>
      <c r="K3174" s="3" t="s">
        <v>54</v>
      </c>
      <c r="L3174" s="5" t="s">
        <v>21</v>
      </c>
    </row>
    <row r="3175" spans="1:12" ht="14.25" customHeight="1" x14ac:dyDescent="0.3">
      <c r="A3175" s="3" t="s">
        <v>5275</v>
      </c>
      <c r="B3175" s="3" t="s">
        <v>5276</v>
      </c>
      <c r="C3175" s="3" t="s">
        <v>44</v>
      </c>
      <c r="D3175" s="3" t="s">
        <v>15</v>
      </c>
      <c r="E3175" s="3">
        <v>42</v>
      </c>
      <c r="F3175" s="3">
        <v>65</v>
      </c>
      <c r="G3175" s="3">
        <v>17130.12</v>
      </c>
      <c r="H3175" s="3">
        <v>719465.03999999992</v>
      </c>
      <c r="I3175" s="4">
        <v>45741</v>
      </c>
      <c r="J3175" s="4">
        <v>45920</v>
      </c>
      <c r="L3175" s="5" t="s">
        <v>58</v>
      </c>
    </row>
    <row r="3176" spans="1:12" ht="14.25" customHeight="1" x14ac:dyDescent="0.3">
      <c r="A3176" s="3" t="s">
        <v>4591</v>
      </c>
      <c r="B3176" s="3" t="s">
        <v>4522</v>
      </c>
      <c r="C3176" s="3" t="s">
        <v>28</v>
      </c>
      <c r="D3176" s="3" t="s">
        <v>24</v>
      </c>
      <c r="E3176" s="3">
        <v>30</v>
      </c>
      <c r="F3176" s="3">
        <v>52</v>
      </c>
      <c r="G3176" s="3">
        <v>7608.01</v>
      </c>
      <c r="H3176" s="3">
        <v>228240.3</v>
      </c>
      <c r="I3176" s="4">
        <v>45801</v>
      </c>
      <c r="J3176" s="4">
        <v>45852</v>
      </c>
      <c r="K3176" s="3" t="s">
        <v>25</v>
      </c>
      <c r="L3176" s="5" t="s">
        <v>33</v>
      </c>
    </row>
    <row r="3177" spans="1:12" ht="14.25" customHeight="1" x14ac:dyDescent="0.3">
      <c r="A3177" s="3" t="s">
        <v>1445</v>
      </c>
      <c r="B3177" s="3" t="s">
        <v>519</v>
      </c>
      <c r="C3177" s="3" t="s">
        <v>20</v>
      </c>
      <c r="D3177" s="3" t="s">
        <v>53</v>
      </c>
      <c r="E3177" s="3">
        <v>129</v>
      </c>
      <c r="F3177" s="3">
        <v>36</v>
      </c>
      <c r="G3177" s="3">
        <v>13573.48</v>
      </c>
      <c r="H3177" s="3">
        <v>1750978.92</v>
      </c>
      <c r="I3177" s="4">
        <v>45697</v>
      </c>
      <c r="J3177" s="4">
        <v>45857</v>
      </c>
      <c r="K3177" s="3" t="s">
        <v>57</v>
      </c>
      <c r="L3177" s="5" t="s">
        <v>33</v>
      </c>
    </row>
    <row r="3178" spans="1:12" ht="14.25" customHeight="1" x14ac:dyDescent="0.3">
      <c r="A3178" s="3" t="s">
        <v>1858</v>
      </c>
      <c r="B3178" s="3" t="s">
        <v>5277</v>
      </c>
      <c r="C3178" s="3" t="s">
        <v>20</v>
      </c>
      <c r="D3178" s="3" t="s">
        <v>24</v>
      </c>
      <c r="E3178" s="3">
        <v>43</v>
      </c>
      <c r="F3178" s="3">
        <v>57</v>
      </c>
      <c r="G3178" s="3">
        <v>4537.75</v>
      </c>
      <c r="H3178" s="3">
        <v>195123.25</v>
      </c>
      <c r="I3178" s="4">
        <v>45818</v>
      </c>
      <c r="J3178" s="4">
        <v>45913</v>
      </c>
      <c r="K3178" s="3" t="s">
        <v>29</v>
      </c>
      <c r="L3178" s="5" t="s">
        <v>33</v>
      </c>
    </row>
    <row r="3179" spans="1:12" ht="14.25" customHeight="1" x14ac:dyDescent="0.3">
      <c r="A3179" s="3" t="s">
        <v>5278</v>
      </c>
      <c r="B3179" s="3" t="s">
        <v>5279</v>
      </c>
      <c r="C3179" s="3" t="s">
        <v>20</v>
      </c>
      <c r="D3179" s="3" t="s">
        <v>41</v>
      </c>
      <c r="E3179" s="3">
        <v>5</v>
      </c>
      <c r="F3179" s="3">
        <v>87</v>
      </c>
      <c r="G3179" s="3">
        <v>12535.64</v>
      </c>
      <c r="H3179" s="3">
        <v>62678.2</v>
      </c>
      <c r="I3179" s="4">
        <v>45744</v>
      </c>
      <c r="J3179" s="4">
        <v>45921</v>
      </c>
      <c r="L3179" s="5" t="s">
        <v>33</v>
      </c>
    </row>
    <row r="3180" spans="1:12" ht="14.25" customHeight="1" x14ac:dyDescent="0.3">
      <c r="A3180" s="3" t="s">
        <v>403</v>
      </c>
      <c r="B3180" s="3" t="s">
        <v>5280</v>
      </c>
      <c r="C3180" s="3" t="s">
        <v>28</v>
      </c>
      <c r="D3180" s="3" t="s">
        <v>53</v>
      </c>
      <c r="E3180" s="3">
        <v>133</v>
      </c>
      <c r="F3180" s="3">
        <v>32</v>
      </c>
      <c r="G3180" s="3">
        <v>14018.76</v>
      </c>
      <c r="H3180" s="3">
        <v>1864495.08</v>
      </c>
      <c r="I3180" s="4">
        <v>45782</v>
      </c>
      <c r="J3180" s="4">
        <v>45907</v>
      </c>
      <c r="L3180" s="5" t="s">
        <v>17</v>
      </c>
    </row>
    <row r="3181" spans="1:12" ht="14.25" customHeight="1" x14ac:dyDescent="0.3">
      <c r="A3181" s="3" t="s">
        <v>5281</v>
      </c>
      <c r="B3181" s="3" t="s">
        <v>5282</v>
      </c>
      <c r="C3181" s="3" t="s">
        <v>20</v>
      </c>
      <c r="D3181" s="3" t="s">
        <v>41</v>
      </c>
      <c r="E3181" s="3">
        <v>99</v>
      </c>
      <c r="F3181" s="3">
        <v>21</v>
      </c>
      <c r="G3181" s="3">
        <v>1181.26</v>
      </c>
      <c r="H3181" s="3">
        <v>116944.74</v>
      </c>
      <c r="I3181" s="4">
        <v>45850</v>
      </c>
      <c r="J3181" s="4">
        <v>45875</v>
      </c>
      <c r="K3181" s="3" t="s">
        <v>16</v>
      </c>
      <c r="L3181" s="5" t="s">
        <v>17</v>
      </c>
    </row>
    <row r="3182" spans="1:12" ht="14.25" customHeight="1" x14ac:dyDescent="0.3">
      <c r="A3182" s="3" t="s">
        <v>5283</v>
      </c>
      <c r="B3182" s="3" t="s">
        <v>5284</v>
      </c>
      <c r="C3182" s="3" t="s">
        <v>28</v>
      </c>
      <c r="D3182" s="3" t="s">
        <v>15</v>
      </c>
      <c r="E3182" s="3">
        <v>136</v>
      </c>
      <c r="F3182" s="3">
        <v>84</v>
      </c>
      <c r="G3182" s="3">
        <v>18229.560000000001</v>
      </c>
      <c r="H3182" s="3">
        <v>2479220.16</v>
      </c>
      <c r="I3182" s="4">
        <v>45768</v>
      </c>
      <c r="J3182" s="4">
        <v>45918</v>
      </c>
      <c r="K3182" s="3" t="s">
        <v>29</v>
      </c>
      <c r="L3182" s="5" t="s">
        <v>33</v>
      </c>
    </row>
    <row r="3183" spans="1:12" ht="14.25" customHeight="1" x14ac:dyDescent="0.3">
      <c r="A3183" s="3" t="s">
        <v>5285</v>
      </c>
      <c r="B3183" s="3" t="s">
        <v>3254</v>
      </c>
      <c r="C3183" s="3" t="s">
        <v>28</v>
      </c>
      <c r="D3183" s="3" t="s">
        <v>24</v>
      </c>
      <c r="E3183" s="3">
        <v>31</v>
      </c>
      <c r="F3183" s="3">
        <v>62</v>
      </c>
      <c r="G3183" s="3">
        <v>12992.5</v>
      </c>
      <c r="H3183" s="3">
        <v>402767.5</v>
      </c>
      <c r="I3183" s="4">
        <v>45761</v>
      </c>
      <c r="J3183" s="4">
        <v>45871</v>
      </c>
      <c r="L3183" s="5" t="s">
        <v>30</v>
      </c>
    </row>
    <row r="3184" spans="1:12" ht="14.25" customHeight="1" x14ac:dyDescent="0.3">
      <c r="A3184" s="3" t="s">
        <v>5286</v>
      </c>
      <c r="B3184" s="3" t="s">
        <v>5287</v>
      </c>
      <c r="C3184" s="3" t="s">
        <v>44</v>
      </c>
      <c r="D3184" s="3" t="s">
        <v>15</v>
      </c>
      <c r="E3184" s="3">
        <v>53</v>
      </c>
      <c r="F3184" s="3">
        <v>66</v>
      </c>
      <c r="G3184" s="3">
        <v>6161.57</v>
      </c>
      <c r="H3184" s="3">
        <v>326563.21000000002</v>
      </c>
      <c r="I3184" s="4">
        <v>45774</v>
      </c>
      <c r="J3184" s="4">
        <v>45897</v>
      </c>
      <c r="K3184" s="3" t="s">
        <v>16</v>
      </c>
      <c r="L3184" s="5" t="s">
        <v>21</v>
      </c>
    </row>
    <row r="3185" spans="1:12" ht="14.25" customHeight="1" x14ac:dyDescent="0.3">
      <c r="A3185" s="3" t="s">
        <v>5288</v>
      </c>
      <c r="B3185" s="3" t="s">
        <v>729</v>
      </c>
      <c r="C3185" s="3" t="s">
        <v>28</v>
      </c>
      <c r="D3185" s="3" t="s">
        <v>15</v>
      </c>
      <c r="E3185" s="3">
        <v>156</v>
      </c>
      <c r="F3185" s="3">
        <v>66</v>
      </c>
      <c r="G3185" s="3">
        <v>15049.93</v>
      </c>
      <c r="H3185" s="3">
        <v>2347789.08</v>
      </c>
      <c r="I3185" s="4">
        <v>45745</v>
      </c>
      <c r="J3185" s="4">
        <v>45912</v>
      </c>
      <c r="L3185" s="5" t="s">
        <v>17</v>
      </c>
    </row>
    <row r="3186" spans="1:12" ht="14.25" customHeight="1" x14ac:dyDescent="0.3">
      <c r="A3186" s="3" t="s">
        <v>5289</v>
      </c>
      <c r="B3186" s="3" t="s">
        <v>5290</v>
      </c>
      <c r="C3186" s="3" t="s">
        <v>20</v>
      </c>
      <c r="D3186" s="3" t="s">
        <v>53</v>
      </c>
      <c r="E3186" s="3">
        <v>136</v>
      </c>
      <c r="F3186" s="3">
        <v>56</v>
      </c>
      <c r="G3186" s="3">
        <v>7821.51</v>
      </c>
      <c r="H3186" s="3">
        <v>1063725.3600000001</v>
      </c>
      <c r="I3186" s="4">
        <v>45848</v>
      </c>
      <c r="J3186" s="4">
        <v>45928</v>
      </c>
      <c r="K3186" s="3" t="s">
        <v>16</v>
      </c>
      <c r="L3186" s="5" t="s">
        <v>58</v>
      </c>
    </row>
    <row r="3187" spans="1:12" ht="14.25" customHeight="1" x14ac:dyDescent="0.3">
      <c r="A3187" s="3" t="s">
        <v>5291</v>
      </c>
      <c r="B3187" s="3" t="s">
        <v>5292</v>
      </c>
      <c r="C3187" s="3" t="s">
        <v>20</v>
      </c>
      <c r="D3187" s="3" t="s">
        <v>45</v>
      </c>
      <c r="F3187" s="3">
        <v>47</v>
      </c>
      <c r="G3187" s="3">
        <v>17492.22</v>
      </c>
      <c r="I3187" s="4">
        <v>45679</v>
      </c>
      <c r="J3187" s="4">
        <v>45854</v>
      </c>
      <c r="K3187" s="3" t="s">
        <v>46</v>
      </c>
      <c r="L3187" s="5" t="s">
        <v>33</v>
      </c>
    </row>
    <row r="3188" spans="1:12" ht="14.25" customHeight="1" x14ac:dyDescent="0.3">
      <c r="A3188" s="3" t="s">
        <v>5293</v>
      </c>
      <c r="B3188" s="3" t="s">
        <v>5294</v>
      </c>
      <c r="C3188" s="3" t="s">
        <v>28</v>
      </c>
      <c r="D3188" s="3" t="s">
        <v>41</v>
      </c>
      <c r="E3188" s="3">
        <v>17</v>
      </c>
      <c r="F3188" s="3">
        <v>54</v>
      </c>
      <c r="G3188" s="3">
        <v>7184.93</v>
      </c>
      <c r="H3188" s="3">
        <v>122143.81</v>
      </c>
      <c r="I3188" s="4">
        <v>45730</v>
      </c>
      <c r="J3188" s="4">
        <v>45911</v>
      </c>
      <c r="K3188" s="3" t="s">
        <v>16</v>
      </c>
      <c r="L3188" s="5" t="s">
        <v>58</v>
      </c>
    </row>
    <row r="3189" spans="1:12" ht="14.25" customHeight="1" x14ac:dyDescent="0.3">
      <c r="A3189" s="3" t="s">
        <v>5295</v>
      </c>
      <c r="B3189" s="3" t="s">
        <v>5296</v>
      </c>
      <c r="C3189" s="3" t="s">
        <v>20</v>
      </c>
      <c r="D3189" s="3" t="s">
        <v>53</v>
      </c>
      <c r="E3189" s="3">
        <v>14</v>
      </c>
      <c r="F3189" s="3">
        <v>26</v>
      </c>
      <c r="G3189" s="3">
        <v>13089.38</v>
      </c>
      <c r="H3189" s="3">
        <v>183251.32</v>
      </c>
      <c r="I3189" s="4">
        <v>45802</v>
      </c>
      <c r="J3189" s="4">
        <v>45889</v>
      </c>
      <c r="K3189" s="3" t="s">
        <v>57</v>
      </c>
      <c r="L3189" s="5" t="s">
        <v>30</v>
      </c>
    </row>
    <row r="3190" spans="1:12" ht="14.25" customHeight="1" x14ac:dyDescent="0.3">
      <c r="A3190" s="3" t="s">
        <v>3951</v>
      </c>
      <c r="B3190" s="3" t="s">
        <v>5297</v>
      </c>
      <c r="C3190" s="3" t="s">
        <v>14</v>
      </c>
      <c r="D3190" s="3" t="s">
        <v>15</v>
      </c>
      <c r="E3190" s="3">
        <v>85</v>
      </c>
      <c r="F3190" s="3">
        <v>83</v>
      </c>
      <c r="G3190" s="3">
        <v>9800.19</v>
      </c>
      <c r="H3190" s="3">
        <v>833016.15</v>
      </c>
      <c r="I3190" s="4">
        <v>45829</v>
      </c>
      <c r="J3190" s="4">
        <v>45880</v>
      </c>
      <c r="K3190" s="3" t="s">
        <v>46</v>
      </c>
      <c r="L3190" s="5" t="s">
        <v>58</v>
      </c>
    </row>
    <row r="3191" spans="1:12" ht="14.25" customHeight="1" x14ac:dyDescent="0.3">
      <c r="A3191" s="3" t="s">
        <v>5298</v>
      </c>
      <c r="B3191" s="3" t="s">
        <v>5299</v>
      </c>
      <c r="C3191" s="3" t="s">
        <v>20</v>
      </c>
      <c r="D3191" s="3" t="s">
        <v>45</v>
      </c>
      <c r="E3191" s="3">
        <v>173</v>
      </c>
      <c r="F3191" s="3">
        <v>66</v>
      </c>
      <c r="G3191" s="3">
        <v>14862.03</v>
      </c>
      <c r="H3191" s="3">
        <v>2571131.19</v>
      </c>
      <c r="I3191" s="4">
        <v>45743</v>
      </c>
      <c r="J3191" s="4">
        <v>45916</v>
      </c>
      <c r="K3191" s="3" t="s">
        <v>46</v>
      </c>
      <c r="L3191" s="5" t="s">
        <v>58</v>
      </c>
    </row>
    <row r="3192" spans="1:12" ht="14.25" customHeight="1" x14ac:dyDescent="0.3">
      <c r="A3192" s="3" t="s">
        <v>5300</v>
      </c>
      <c r="B3192" s="3" t="s">
        <v>5301</v>
      </c>
      <c r="C3192" s="3" t="s">
        <v>40</v>
      </c>
      <c r="D3192" s="3" t="s">
        <v>45</v>
      </c>
      <c r="E3192" s="3">
        <v>15</v>
      </c>
      <c r="F3192" s="3">
        <v>88</v>
      </c>
      <c r="G3192" s="3">
        <v>13665.74</v>
      </c>
      <c r="H3192" s="3">
        <v>204986.1</v>
      </c>
      <c r="I3192" s="4">
        <v>45675</v>
      </c>
      <c r="J3192" s="4">
        <v>45901</v>
      </c>
      <c r="K3192" s="3" t="s">
        <v>29</v>
      </c>
      <c r="L3192" s="5" t="s">
        <v>21</v>
      </c>
    </row>
    <row r="3193" spans="1:12" ht="14.25" customHeight="1" x14ac:dyDescent="0.3">
      <c r="A3193" s="3" t="s">
        <v>5302</v>
      </c>
      <c r="B3193" s="3" t="s">
        <v>5303</v>
      </c>
      <c r="C3193" s="3" t="s">
        <v>14</v>
      </c>
      <c r="D3193" s="3" t="s">
        <v>53</v>
      </c>
      <c r="E3193" s="3">
        <v>91</v>
      </c>
      <c r="G3193" s="3">
        <v>15114.12</v>
      </c>
      <c r="H3193" s="3">
        <v>1375384.92</v>
      </c>
      <c r="I3193" s="4">
        <v>45676</v>
      </c>
      <c r="J3193" s="4">
        <v>45879</v>
      </c>
      <c r="L3193" s="5" t="s">
        <v>30</v>
      </c>
    </row>
    <row r="3194" spans="1:12" ht="14.25" customHeight="1" x14ac:dyDescent="0.3">
      <c r="A3194" s="3" t="s">
        <v>5304</v>
      </c>
      <c r="B3194" s="3" t="s">
        <v>5305</v>
      </c>
      <c r="C3194" s="3" t="s">
        <v>44</v>
      </c>
      <c r="D3194" s="3" t="s">
        <v>24</v>
      </c>
      <c r="E3194" s="3">
        <v>46</v>
      </c>
      <c r="F3194" s="3">
        <v>62</v>
      </c>
      <c r="G3194" s="3">
        <v>11458.8</v>
      </c>
      <c r="H3194" s="3">
        <v>527104.79999999993</v>
      </c>
      <c r="I3194" s="4">
        <v>45802</v>
      </c>
      <c r="J3194" s="4">
        <v>45915</v>
      </c>
      <c r="K3194" s="3" t="s">
        <v>46</v>
      </c>
      <c r="L3194" s="5" t="s">
        <v>21</v>
      </c>
    </row>
    <row r="3195" spans="1:12" ht="14.25" customHeight="1" x14ac:dyDescent="0.3">
      <c r="A3195" s="3" t="s">
        <v>5306</v>
      </c>
      <c r="B3195" s="3" t="s">
        <v>5307</v>
      </c>
      <c r="C3195" s="3" t="s">
        <v>20</v>
      </c>
      <c r="D3195" s="3" t="s">
        <v>41</v>
      </c>
      <c r="E3195" s="3">
        <v>0</v>
      </c>
      <c r="F3195" s="3">
        <v>91</v>
      </c>
      <c r="G3195" s="3">
        <v>5163.05</v>
      </c>
      <c r="H3195" s="3">
        <v>0</v>
      </c>
      <c r="I3195" s="4">
        <v>45705</v>
      </c>
      <c r="J3195" s="4">
        <v>45853</v>
      </c>
      <c r="L3195" s="5" t="s">
        <v>21</v>
      </c>
    </row>
    <row r="3196" spans="1:12" ht="14.25" customHeight="1" x14ac:dyDescent="0.3">
      <c r="A3196" s="3" t="s">
        <v>5308</v>
      </c>
      <c r="B3196" s="3" t="s">
        <v>5170</v>
      </c>
      <c r="C3196" s="3" t="s">
        <v>44</v>
      </c>
      <c r="D3196" s="3" t="s">
        <v>53</v>
      </c>
      <c r="E3196" s="3">
        <v>81</v>
      </c>
      <c r="F3196" s="3">
        <v>41</v>
      </c>
      <c r="G3196" s="3">
        <v>17834.5</v>
      </c>
      <c r="H3196" s="3">
        <v>1444594.5</v>
      </c>
      <c r="I3196" s="4">
        <v>45848</v>
      </c>
      <c r="J3196" s="4">
        <v>45869</v>
      </c>
      <c r="K3196" s="3" t="s">
        <v>46</v>
      </c>
      <c r="L3196" s="5" t="s">
        <v>21</v>
      </c>
    </row>
    <row r="3197" spans="1:12" ht="14.25" customHeight="1" x14ac:dyDescent="0.3">
      <c r="A3197" s="3" t="s">
        <v>1737</v>
      </c>
      <c r="B3197" s="3" t="s">
        <v>4399</v>
      </c>
      <c r="C3197" s="3" t="s">
        <v>28</v>
      </c>
      <c r="D3197" s="3" t="s">
        <v>41</v>
      </c>
      <c r="F3197" s="3">
        <v>69</v>
      </c>
      <c r="G3197" s="3">
        <v>19673.669999999998</v>
      </c>
      <c r="I3197" s="4">
        <v>45842</v>
      </c>
      <c r="J3197" s="4">
        <v>45864</v>
      </c>
      <c r="L3197" s="5" t="s">
        <v>21</v>
      </c>
    </row>
    <row r="3198" spans="1:12" ht="14.25" customHeight="1" x14ac:dyDescent="0.3">
      <c r="A3198" s="3" t="s">
        <v>5309</v>
      </c>
      <c r="B3198" s="3" t="s">
        <v>3897</v>
      </c>
      <c r="C3198" s="3" t="s">
        <v>28</v>
      </c>
      <c r="D3198" s="3" t="s">
        <v>45</v>
      </c>
      <c r="E3198" s="3">
        <v>161</v>
      </c>
      <c r="F3198" s="3">
        <v>58</v>
      </c>
      <c r="G3198" s="3">
        <v>16547.63</v>
      </c>
      <c r="H3198" s="3">
        <v>2664168.4300000002</v>
      </c>
      <c r="I3198" s="4">
        <v>45793</v>
      </c>
      <c r="J3198" s="4">
        <v>45872</v>
      </c>
      <c r="K3198" s="3" t="s">
        <v>25</v>
      </c>
      <c r="L3198" s="5" t="s">
        <v>30</v>
      </c>
    </row>
    <row r="3199" spans="1:12" ht="14.25" customHeight="1" x14ac:dyDescent="0.3">
      <c r="A3199" s="3" t="s">
        <v>3553</v>
      </c>
      <c r="B3199" s="3" t="s">
        <v>4854</v>
      </c>
      <c r="C3199" s="3" t="s">
        <v>40</v>
      </c>
      <c r="D3199" s="3" t="s">
        <v>24</v>
      </c>
      <c r="E3199" s="3">
        <v>6</v>
      </c>
      <c r="G3199" s="3">
        <v>3657.33</v>
      </c>
      <c r="H3199" s="3">
        <v>21943.98</v>
      </c>
      <c r="I3199" s="4">
        <v>45679</v>
      </c>
      <c r="J3199" s="4">
        <v>45904</v>
      </c>
      <c r="K3199" s="3" t="s">
        <v>16</v>
      </c>
      <c r="L3199" s="5" t="s">
        <v>58</v>
      </c>
    </row>
    <row r="3200" spans="1:12" ht="14.25" customHeight="1" x14ac:dyDescent="0.3">
      <c r="A3200" s="3" t="s">
        <v>5310</v>
      </c>
      <c r="B3200" s="3" t="s">
        <v>5311</v>
      </c>
      <c r="C3200" s="3" t="s">
        <v>44</v>
      </c>
      <c r="D3200" s="3" t="s">
        <v>41</v>
      </c>
      <c r="E3200" s="3">
        <v>23</v>
      </c>
      <c r="F3200" s="3">
        <v>45</v>
      </c>
      <c r="G3200" s="3">
        <v>14626.21</v>
      </c>
      <c r="H3200" s="3">
        <v>336402.83</v>
      </c>
      <c r="I3200" s="4">
        <v>45809</v>
      </c>
      <c r="J3200" s="4">
        <v>45910</v>
      </c>
      <c r="K3200" s="3" t="s">
        <v>46</v>
      </c>
      <c r="L3200" s="5" t="s">
        <v>21</v>
      </c>
    </row>
    <row r="3201" spans="1:12" ht="14.25" customHeight="1" x14ac:dyDescent="0.3">
      <c r="A3201" s="3" t="s">
        <v>5312</v>
      </c>
      <c r="B3201" s="3" t="s">
        <v>5313</v>
      </c>
      <c r="C3201" s="3" t="s">
        <v>28</v>
      </c>
      <c r="D3201" s="3" t="s">
        <v>41</v>
      </c>
      <c r="E3201" s="3">
        <v>89</v>
      </c>
      <c r="F3201" s="3">
        <v>29</v>
      </c>
      <c r="G3201" s="3">
        <v>14618.37</v>
      </c>
      <c r="H3201" s="3">
        <v>1301034.93</v>
      </c>
      <c r="I3201" s="4">
        <v>45751</v>
      </c>
      <c r="J3201" s="4">
        <v>45885</v>
      </c>
      <c r="K3201" s="3" t="s">
        <v>16</v>
      </c>
      <c r="L3201" s="5" t="s">
        <v>17</v>
      </c>
    </row>
    <row r="3202" spans="1:12" ht="14.25" customHeight="1" x14ac:dyDescent="0.3">
      <c r="A3202" s="3" t="s">
        <v>5314</v>
      </c>
      <c r="B3202" s="3" t="s">
        <v>3221</v>
      </c>
      <c r="C3202" s="3" t="s">
        <v>40</v>
      </c>
      <c r="D3202" s="3" t="s">
        <v>15</v>
      </c>
      <c r="E3202" s="3">
        <v>1</v>
      </c>
      <c r="F3202" s="3">
        <v>96</v>
      </c>
      <c r="G3202" s="3">
        <v>8482.6</v>
      </c>
      <c r="H3202" s="3">
        <v>8482.6</v>
      </c>
      <c r="I3202" s="4">
        <v>45766</v>
      </c>
      <c r="J3202" s="4">
        <v>45898</v>
      </c>
      <c r="K3202" s="3" t="s">
        <v>29</v>
      </c>
      <c r="L3202" s="5" t="s">
        <v>17</v>
      </c>
    </row>
    <row r="3203" spans="1:12" ht="14.25" customHeight="1" x14ac:dyDescent="0.3">
      <c r="A3203" s="3" t="s">
        <v>5315</v>
      </c>
      <c r="B3203" s="3" t="s">
        <v>5316</v>
      </c>
      <c r="C3203" s="3" t="s">
        <v>40</v>
      </c>
      <c r="D3203" s="3" t="s">
        <v>41</v>
      </c>
      <c r="E3203" s="3">
        <v>117</v>
      </c>
      <c r="F3203" s="3">
        <v>28</v>
      </c>
      <c r="G3203" s="3">
        <v>8298.7900000000009</v>
      </c>
      <c r="H3203" s="3">
        <v>970958.43</v>
      </c>
      <c r="I3203" s="4">
        <v>45689</v>
      </c>
      <c r="J3203" s="4">
        <v>45867</v>
      </c>
      <c r="L3203" s="5" t="s">
        <v>58</v>
      </c>
    </row>
    <row r="3204" spans="1:12" ht="14.25" customHeight="1" x14ac:dyDescent="0.3">
      <c r="A3204" s="3" t="s">
        <v>5317</v>
      </c>
      <c r="B3204" s="3" t="s">
        <v>5318</v>
      </c>
      <c r="C3204" s="3" t="s">
        <v>44</v>
      </c>
      <c r="D3204" s="3" t="s">
        <v>41</v>
      </c>
      <c r="E3204" s="3">
        <v>72</v>
      </c>
      <c r="F3204" s="3">
        <v>46</v>
      </c>
      <c r="G3204" s="3">
        <v>14567.8</v>
      </c>
      <c r="H3204" s="3">
        <v>1048881.6000000001</v>
      </c>
      <c r="I3204" s="4">
        <v>45729</v>
      </c>
      <c r="J3204" s="4">
        <v>45938</v>
      </c>
      <c r="K3204" s="3" t="s">
        <v>46</v>
      </c>
      <c r="L3204" s="5" t="s">
        <v>33</v>
      </c>
    </row>
    <row r="3205" spans="1:12" ht="14.25" customHeight="1" x14ac:dyDescent="0.3">
      <c r="A3205" s="3" t="s">
        <v>1640</v>
      </c>
      <c r="B3205" s="3" t="s">
        <v>5319</v>
      </c>
      <c r="C3205" s="3" t="s">
        <v>14</v>
      </c>
      <c r="D3205" s="3" t="s">
        <v>45</v>
      </c>
      <c r="E3205" s="3">
        <v>198</v>
      </c>
      <c r="G3205" s="3">
        <v>14983.87</v>
      </c>
      <c r="H3205" s="3">
        <v>2966806.26</v>
      </c>
      <c r="I3205" s="4">
        <v>45800</v>
      </c>
      <c r="J3205" s="4">
        <v>45908</v>
      </c>
      <c r="L3205" s="5" t="s">
        <v>33</v>
      </c>
    </row>
    <row r="3206" spans="1:12" ht="14.25" customHeight="1" x14ac:dyDescent="0.3">
      <c r="A3206" s="3" t="s">
        <v>2946</v>
      </c>
      <c r="B3206" s="3" t="s">
        <v>5320</v>
      </c>
      <c r="C3206" s="3" t="s">
        <v>28</v>
      </c>
      <c r="D3206" s="3" t="s">
        <v>53</v>
      </c>
      <c r="E3206" s="3">
        <v>82</v>
      </c>
      <c r="F3206" s="3">
        <v>82</v>
      </c>
      <c r="G3206" s="3">
        <v>12302.55</v>
      </c>
      <c r="H3206" s="3">
        <v>1008809.1</v>
      </c>
      <c r="I3206" s="4">
        <v>45670</v>
      </c>
      <c r="J3206" s="4">
        <v>45894</v>
      </c>
      <c r="K3206" s="3" t="s">
        <v>25</v>
      </c>
      <c r="L3206" s="5" t="s">
        <v>30</v>
      </c>
    </row>
    <row r="3207" spans="1:12" ht="14.25" customHeight="1" x14ac:dyDescent="0.3">
      <c r="A3207" s="3" t="s">
        <v>2904</v>
      </c>
      <c r="B3207" s="3" t="s">
        <v>5321</v>
      </c>
      <c r="C3207" s="3" t="s">
        <v>28</v>
      </c>
      <c r="E3207" s="3">
        <v>39</v>
      </c>
      <c r="F3207" s="3">
        <v>26</v>
      </c>
      <c r="G3207" s="3">
        <v>11976.03</v>
      </c>
      <c r="H3207" s="3">
        <v>467065.17</v>
      </c>
      <c r="I3207" s="4">
        <v>45707</v>
      </c>
      <c r="J3207" s="4">
        <v>45875</v>
      </c>
      <c r="K3207" s="3" t="s">
        <v>57</v>
      </c>
      <c r="L3207" s="5" t="s">
        <v>58</v>
      </c>
    </row>
    <row r="3208" spans="1:12" ht="14.25" customHeight="1" x14ac:dyDescent="0.3">
      <c r="A3208" s="3" t="s">
        <v>5322</v>
      </c>
      <c r="B3208" s="3" t="s">
        <v>62</v>
      </c>
      <c r="C3208" s="3" t="s">
        <v>28</v>
      </c>
      <c r="D3208" s="3" t="s">
        <v>24</v>
      </c>
      <c r="E3208" s="3">
        <v>140</v>
      </c>
      <c r="F3208" s="3">
        <v>81</v>
      </c>
      <c r="G3208" s="3">
        <v>4560.68</v>
      </c>
      <c r="H3208" s="3">
        <v>638495.20000000007</v>
      </c>
      <c r="I3208" s="4">
        <v>45742</v>
      </c>
      <c r="J3208" s="4">
        <v>45903</v>
      </c>
      <c r="K3208" s="3" t="s">
        <v>16</v>
      </c>
      <c r="L3208" s="5" t="s">
        <v>21</v>
      </c>
    </row>
    <row r="3209" spans="1:12" ht="14.25" customHeight="1" x14ac:dyDescent="0.3">
      <c r="A3209" s="3" t="s">
        <v>5323</v>
      </c>
      <c r="B3209" s="3" t="s">
        <v>5324</v>
      </c>
      <c r="C3209" s="3" t="s">
        <v>44</v>
      </c>
      <c r="D3209" s="3" t="s">
        <v>41</v>
      </c>
      <c r="E3209" s="3">
        <v>145</v>
      </c>
      <c r="F3209" s="3">
        <v>79</v>
      </c>
      <c r="G3209" s="3">
        <v>14521.97</v>
      </c>
      <c r="H3209" s="3">
        <v>2105685.65</v>
      </c>
      <c r="I3209" s="4">
        <v>45683</v>
      </c>
      <c r="J3209" s="4">
        <v>45924</v>
      </c>
      <c r="K3209" s="3" t="s">
        <v>29</v>
      </c>
      <c r="L3209" s="5" t="s">
        <v>30</v>
      </c>
    </row>
    <row r="3210" spans="1:12" ht="14.25" customHeight="1" x14ac:dyDescent="0.3">
      <c r="A3210" s="3" t="s">
        <v>5325</v>
      </c>
      <c r="B3210" s="3" t="s">
        <v>5269</v>
      </c>
      <c r="C3210" s="3" t="s">
        <v>20</v>
      </c>
      <c r="D3210" s="3" t="s">
        <v>45</v>
      </c>
      <c r="E3210" s="3">
        <v>1</v>
      </c>
      <c r="F3210" s="3">
        <v>85</v>
      </c>
      <c r="G3210" s="3">
        <v>4531.54</v>
      </c>
      <c r="H3210" s="3">
        <v>4531.54</v>
      </c>
      <c r="I3210" s="4">
        <v>45722</v>
      </c>
      <c r="J3210" s="4">
        <v>45860</v>
      </c>
      <c r="K3210" s="3" t="s">
        <v>16</v>
      </c>
      <c r="L3210" s="5" t="s">
        <v>58</v>
      </c>
    </row>
    <row r="3211" spans="1:12" ht="14.25" customHeight="1" x14ac:dyDescent="0.3">
      <c r="A3211" s="3" t="s">
        <v>5326</v>
      </c>
      <c r="B3211" s="3" t="s">
        <v>5327</v>
      </c>
      <c r="C3211" s="3" t="s">
        <v>44</v>
      </c>
      <c r="D3211" s="3" t="s">
        <v>15</v>
      </c>
      <c r="E3211" s="3">
        <v>55</v>
      </c>
      <c r="F3211" s="3">
        <v>31</v>
      </c>
      <c r="G3211" s="3">
        <v>697.58</v>
      </c>
      <c r="H3211" s="3">
        <v>38366.9</v>
      </c>
      <c r="I3211" s="4">
        <v>45809</v>
      </c>
      <c r="J3211" s="4">
        <v>45909</v>
      </c>
      <c r="K3211" s="3" t="s">
        <v>29</v>
      </c>
      <c r="L3211" s="5" t="s">
        <v>17</v>
      </c>
    </row>
    <row r="3212" spans="1:12" ht="14.25" customHeight="1" x14ac:dyDescent="0.3">
      <c r="A3212" s="3" t="s">
        <v>5328</v>
      </c>
      <c r="B3212" s="3" t="s">
        <v>2989</v>
      </c>
      <c r="C3212" s="3" t="s">
        <v>20</v>
      </c>
      <c r="E3212" s="3">
        <v>155</v>
      </c>
      <c r="F3212" s="3">
        <v>23</v>
      </c>
      <c r="G3212" s="3">
        <v>3728.15</v>
      </c>
      <c r="H3212" s="3">
        <v>577863.25</v>
      </c>
      <c r="I3212" s="4">
        <v>45802</v>
      </c>
      <c r="J3212" s="4">
        <v>45901</v>
      </c>
      <c r="K3212" s="3" t="s">
        <v>57</v>
      </c>
      <c r="L3212" s="5" t="s">
        <v>30</v>
      </c>
    </row>
    <row r="3213" spans="1:12" ht="14.25" customHeight="1" x14ac:dyDescent="0.3">
      <c r="A3213" s="3" t="s">
        <v>5329</v>
      </c>
      <c r="B3213" s="3" t="s">
        <v>5330</v>
      </c>
      <c r="C3213" s="3" t="s">
        <v>40</v>
      </c>
      <c r="D3213" s="3" t="s">
        <v>15</v>
      </c>
      <c r="E3213" s="3">
        <v>16</v>
      </c>
      <c r="F3213" s="3">
        <v>90</v>
      </c>
      <c r="G3213" s="3">
        <v>1346.86</v>
      </c>
      <c r="H3213" s="3">
        <v>21549.759999999998</v>
      </c>
      <c r="I3213" s="4">
        <v>45814</v>
      </c>
      <c r="J3213" s="4">
        <v>45921</v>
      </c>
      <c r="K3213" s="3" t="s">
        <v>29</v>
      </c>
      <c r="L3213" s="5" t="s">
        <v>21</v>
      </c>
    </row>
    <row r="3214" spans="1:12" ht="14.25" customHeight="1" x14ac:dyDescent="0.3">
      <c r="A3214" s="3" t="s">
        <v>4625</v>
      </c>
      <c r="B3214" s="3" t="s">
        <v>5331</v>
      </c>
      <c r="C3214" s="3" t="s">
        <v>14</v>
      </c>
      <c r="E3214" s="3">
        <v>68</v>
      </c>
      <c r="F3214" s="3">
        <v>38</v>
      </c>
      <c r="G3214" s="3">
        <v>12547.95</v>
      </c>
      <c r="H3214" s="3">
        <v>853260.60000000009</v>
      </c>
      <c r="I3214" s="4">
        <v>45759</v>
      </c>
      <c r="J3214" s="4">
        <v>45875</v>
      </c>
      <c r="K3214" s="3" t="s">
        <v>57</v>
      </c>
      <c r="L3214" s="5" t="s">
        <v>33</v>
      </c>
    </row>
    <row r="3215" spans="1:12" ht="14.25" customHeight="1" x14ac:dyDescent="0.3">
      <c r="A3215" s="3" t="s">
        <v>5332</v>
      </c>
      <c r="B3215" s="3" t="s">
        <v>2050</v>
      </c>
      <c r="C3215" s="3" t="s">
        <v>44</v>
      </c>
      <c r="D3215" s="3" t="s">
        <v>41</v>
      </c>
      <c r="E3215" s="3">
        <v>176</v>
      </c>
      <c r="F3215" s="3">
        <v>99</v>
      </c>
      <c r="G3215" s="3">
        <v>2367.81</v>
      </c>
      <c r="H3215" s="3">
        <v>416734.56</v>
      </c>
      <c r="I3215" s="4">
        <v>45756</v>
      </c>
      <c r="J3215" s="4">
        <v>45871</v>
      </c>
      <c r="K3215" s="3" t="s">
        <v>25</v>
      </c>
      <c r="L3215" s="5" t="s">
        <v>30</v>
      </c>
    </row>
    <row r="3216" spans="1:12" ht="14.25" customHeight="1" x14ac:dyDescent="0.3">
      <c r="A3216" s="3" t="s">
        <v>5025</v>
      </c>
      <c r="B3216" s="3" t="s">
        <v>5333</v>
      </c>
      <c r="C3216" s="3" t="s">
        <v>40</v>
      </c>
      <c r="E3216" s="3">
        <v>90</v>
      </c>
      <c r="F3216" s="3">
        <v>69</v>
      </c>
      <c r="G3216" s="3">
        <v>17962.77</v>
      </c>
      <c r="H3216" s="3">
        <v>1616649.3</v>
      </c>
      <c r="I3216" s="4">
        <v>45753</v>
      </c>
      <c r="J3216" s="4">
        <v>45865</v>
      </c>
      <c r="K3216" s="3" t="s">
        <v>29</v>
      </c>
      <c r="L3216" s="5" t="s">
        <v>21</v>
      </c>
    </row>
    <row r="3217" spans="1:12" ht="14.25" customHeight="1" x14ac:dyDescent="0.3">
      <c r="A3217" s="3" t="s">
        <v>5334</v>
      </c>
      <c r="B3217" s="3" t="s">
        <v>4671</v>
      </c>
      <c r="C3217" s="3" t="s">
        <v>20</v>
      </c>
      <c r="D3217" s="3" t="s">
        <v>24</v>
      </c>
      <c r="E3217" s="3">
        <v>77</v>
      </c>
      <c r="F3217" s="3">
        <v>33</v>
      </c>
      <c r="G3217" s="3">
        <v>5738.41</v>
      </c>
      <c r="H3217" s="3">
        <v>441857.57</v>
      </c>
      <c r="I3217" s="4">
        <v>45848</v>
      </c>
      <c r="J3217" s="4">
        <v>45914</v>
      </c>
      <c r="K3217" s="3" t="s">
        <v>25</v>
      </c>
      <c r="L3217" s="5" t="s">
        <v>33</v>
      </c>
    </row>
    <row r="3218" spans="1:12" ht="14.25" customHeight="1" x14ac:dyDescent="0.3">
      <c r="A3218" s="3" t="s">
        <v>3783</v>
      </c>
      <c r="B3218" s="3" t="s">
        <v>5335</v>
      </c>
      <c r="C3218" s="3" t="s">
        <v>40</v>
      </c>
      <c r="D3218" s="3" t="s">
        <v>15</v>
      </c>
      <c r="E3218" s="3">
        <v>31</v>
      </c>
      <c r="F3218" s="3">
        <v>97</v>
      </c>
      <c r="G3218" s="3">
        <v>6615.09</v>
      </c>
      <c r="H3218" s="3">
        <v>205067.79</v>
      </c>
      <c r="I3218" s="4">
        <v>45776</v>
      </c>
      <c r="J3218" s="4">
        <v>45876</v>
      </c>
      <c r="K3218" s="3" t="s">
        <v>29</v>
      </c>
      <c r="L3218" s="5" t="s">
        <v>30</v>
      </c>
    </row>
    <row r="3219" spans="1:12" ht="14.25" customHeight="1" x14ac:dyDescent="0.3">
      <c r="A3219" s="3" t="s">
        <v>5336</v>
      </c>
      <c r="B3219" s="3" t="s">
        <v>4970</v>
      </c>
      <c r="C3219" s="3" t="s">
        <v>20</v>
      </c>
      <c r="D3219" s="3" t="s">
        <v>41</v>
      </c>
      <c r="E3219" s="3">
        <v>19</v>
      </c>
      <c r="F3219" s="3">
        <v>93</v>
      </c>
      <c r="G3219" s="3">
        <v>5393.51</v>
      </c>
      <c r="H3219" s="3">
        <v>102476.69</v>
      </c>
      <c r="I3219" s="4">
        <v>45741</v>
      </c>
      <c r="J3219" s="4">
        <v>45940</v>
      </c>
      <c r="L3219" s="5" t="s">
        <v>17</v>
      </c>
    </row>
    <row r="3220" spans="1:12" ht="14.25" customHeight="1" x14ac:dyDescent="0.3">
      <c r="A3220" s="3" t="s">
        <v>2577</v>
      </c>
      <c r="B3220" s="3" t="s">
        <v>954</v>
      </c>
      <c r="C3220" s="3" t="s">
        <v>28</v>
      </c>
      <c r="D3220" s="3" t="s">
        <v>41</v>
      </c>
      <c r="E3220" s="3">
        <v>33</v>
      </c>
      <c r="G3220" s="3">
        <v>7480.76</v>
      </c>
      <c r="H3220" s="3">
        <v>246865.08</v>
      </c>
      <c r="I3220" s="4">
        <v>45690</v>
      </c>
      <c r="J3220" s="4">
        <v>45864</v>
      </c>
      <c r="K3220" s="3" t="s">
        <v>29</v>
      </c>
      <c r="L3220" s="5" t="s">
        <v>33</v>
      </c>
    </row>
    <row r="3221" spans="1:12" ht="14.25" customHeight="1" x14ac:dyDescent="0.3">
      <c r="A3221" s="3" t="s">
        <v>5337</v>
      </c>
      <c r="B3221" s="3" t="s">
        <v>5338</v>
      </c>
      <c r="C3221" s="3" t="s">
        <v>28</v>
      </c>
      <c r="D3221" s="3" t="s">
        <v>45</v>
      </c>
      <c r="E3221" s="3">
        <v>192</v>
      </c>
      <c r="F3221" s="3">
        <v>52</v>
      </c>
      <c r="G3221" s="3">
        <v>12698.32</v>
      </c>
      <c r="H3221" s="3">
        <v>2438077.4399999999</v>
      </c>
      <c r="I3221" s="4">
        <v>45752</v>
      </c>
      <c r="J3221" s="4">
        <v>45864</v>
      </c>
      <c r="K3221" s="3" t="s">
        <v>54</v>
      </c>
      <c r="L3221" s="5" t="s">
        <v>58</v>
      </c>
    </row>
    <row r="3222" spans="1:12" ht="14.25" customHeight="1" x14ac:dyDescent="0.3">
      <c r="A3222" s="3" t="s">
        <v>5339</v>
      </c>
      <c r="B3222" s="3" t="s">
        <v>3024</v>
      </c>
      <c r="C3222" s="3" t="s">
        <v>40</v>
      </c>
      <c r="D3222" s="3" t="s">
        <v>15</v>
      </c>
      <c r="E3222" s="3">
        <v>143</v>
      </c>
      <c r="F3222" s="3">
        <v>24</v>
      </c>
      <c r="G3222" s="3">
        <v>12097.37</v>
      </c>
      <c r="H3222" s="3">
        <v>1729923.91</v>
      </c>
      <c r="I3222" s="4">
        <v>45811</v>
      </c>
      <c r="J3222" s="4">
        <v>45895</v>
      </c>
      <c r="K3222" s="3" t="s">
        <v>54</v>
      </c>
      <c r="L3222" s="5" t="s">
        <v>58</v>
      </c>
    </row>
    <row r="3223" spans="1:12" ht="14.25" customHeight="1" x14ac:dyDescent="0.3">
      <c r="A3223" s="3" t="s">
        <v>2424</v>
      </c>
      <c r="B3223" s="3" t="s">
        <v>5340</v>
      </c>
      <c r="C3223" s="3" t="s">
        <v>14</v>
      </c>
      <c r="D3223" s="3" t="s">
        <v>15</v>
      </c>
      <c r="E3223" s="3">
        <v>113</v>
      </c>
      <c r="F3223" s="3">
        <v>76</v>
      </c>
      <c r="G3223" s="3">
        <v>4238.1400000000003</v>
      </c>
      <c r="H3223" s="3">
        <v>478909.82000000012</v>
      </c>
      <c r="I3223" s="4">
        <v>45706</v>
      </c>
      <c r="J3223" s="4">
        <v>45853</v>
      </c>
      <c r="L3223" s="5" t="s">
        <v>17</v>
      </c>
    </row>
    <row r="3224" spans="1:12" ht="14.25" customHeight="1" x14ac:dyDescent="0.3">
      <c r="A3224" s="3" t="s">
        <v>2229</v>
      </c>
      <c r="B3224" s="3" t="s">
        <v>3651</v>
      </c>
      <c r="C3224" s="3" t="s">
        <v>14</v>
      </c>
      <c r="D3224" s="3" t="s">
        <v>45</v>
      </c>
      <c r="E3224" s="3">
        <v>51</v>
      </c>
      <c r="F3224" s="3">
        <v>36</v>
      </c>
      <c r="G3224" s="3">
        <v>3943.73</v>
      </c>
      <c r="H3224" s="3">
        <v>201130.23</v>
      </c>
      <c r="I3224" s="4">
        <v>45693</v>
      </c>
      <c r="J3224" s="4">
        <v>45894</v>
      </c>
      <c r="K3224" s="3" t="s">
        <v>57</v>
      </c>
      <c r="L3224" s="5" t="s">
        <v>58</v>
      </c>
    </row>
    <row r="3225" spans="1:12" ht="14.25" customHeight="1" x14ac:dyDescent="0.3">
      <c r="A3225" s="3" t="s">
        <v>3630</v>
      </c>
      <c r="B3225" s="3" t="s">
        <v>815</v>
      </c>
      <c r="C3225" s="3" t="s">
        <v>44</v>
      </c>
      <c r="E3225" s="3">
        <v>83</v>
      </c>
      <c r="F3225" s="3">
        <v>27</v>
      </c>
      <c r="G3225" s="3">
        <v>1628.63</v>
      </c>
      <c r="H3225" s="3">
        <v>135176.29</v>
      </c>
      <c r="I3225" s="4">
        <v>45728</v>
      </c>
      <c r="J3225" s="4">
        <v>45910</v>
      </c>
      <c r="K3225" s="3" t="s">
        <v>57</v>
      </c>
      <c r="L3225" s="5" t="s">
        <v>17</v>
      </c>
    </row>
    <row r="3226" spans="1:12" ht="14.25" customHeight="1" x14ac:dyDescent="0.3">
      <c r="A3226" s="3" t="s">
        <v>5341</v>
      </c>
      <c r="B3226" s="3" t="s">
        <v>5342</v>
      </c>
      <c r="C3226" s="3" t="s">
        <v>44</v>
      </c>
      <c r="D3226" s="3" t="s">
        <v>24</v>
      </c>
      <c r="E3226" s="3">
        <v>82</v>
      </c>
      <c r="F3226" s="3">
        <v>89</v>
      </c>
      <c r="G3226" s="3">
        <v>17549.240000000002</v>
      </c>
      <c r="H3226" s="3">
        <v>1439037.68</v>
      </c>
      <c r="I3226" s="4">
        <v>45760</v>
      </c>
      <c r="J3226" s="4">
        <v>45890</v>
      </c>
      <c r="K3226" s="3" t="s">
        <v>54</v>
      </c>
      <c r="L3226" s="5" t="s">
        <v>30</v>
      </c>
    </row>
    <row r="3227" spans="1:12" ht="14.25" customHeight="1" x14ac:dyDescent="0.3">
      <c r="A3227" s="3" t="s">
        <v>5343</v>
      </c>
      <c r="B3227" s="3" t="s">
        <v>1972</v>
      </c>
      <c r="C3227" s="3" t="s">
        <v>44</v>
      </c>
      <c r="D3227" s="3" t="s">
        <v>45</v>
      </c>
      <c r="E3227" s="3">
        <v>168</v>
      </c>
      <c r="F3227" s="3">
        <v>40</v>
      </c>
      <c r="G3227" s="3">
        <v>356.56</v>
      </c>
      <c r="H3227" s="3">
        <v>59902.080000000002</v>
      </c>
      <c r="I3227" s="4">
        <v>45839</v>
      </c>
      <c r="J3227" s="4">
        <v>45868</v>
      </c>
      <c r="K3227" s="3" t="s">
        <v>25</v>
      </c>
      <c r="L3227" s="5" t="s">
        <v>33</v>
      </c>
    </row>
    <row r="3228" spans="1:12" ht="14.25" customHeight="1" x14ac:dyDescent="0.3">
      <c r="A3228" s="3" t="s">
        <v>5344</v>
      </c>
      <c r="B3228" s="3" t="s">
        <v>1205</v>
      </c>
      <c r="C3228" s="3" t="s">
        <v>14</v>
      </c>
      <c r="D3228" s="3" t="s">
        <v>24</v>
      </c>
      <c r="E3228" s="3">
        <v>156</v>
      </c>
      <c r="F3228" s="3">
        <v>99</v>
      </c>
      <c r="G3228" s="3">
        <v>3123.81</v>
      </c>
      <c r="H3228" s="3">
        <v>487314.36</v>
      </c>
      <c r="I3228" s="4">
        <v>45704</v>
      </c>
      <c r="J3228" s="4">
        <v>45902</v>
      </c>
      <c r="K3228" s="3" t="s">
        <v>29</v>
      </c>
      <c r="L3228" s="5" t="s">
        <v>21</v>
      </c>
    </row>
    <row r="3229" spans="1:12" ht="14.25" customHeight="1" x14ac:dyDescent="0.3">
      <c r="A3229" s="3" t="s">
        <v>3823</v>
      </c>
      <c r="B3229" s="3" t="s">
        <v>5345</v>
      </c>
      <c r="C3229" s="3" t="s">
        <v>28</v>
      </c>
      <c r="D3229" s="3" t="s">
        <v>24</v>
      </c>
      <c r="E3229" s="3">
        <v>25</v>
      </c>
      <c r="F3229" s="3">
        <v>72</v>
      </c>
      <c r="G3229" s="3">
        <v>5702.06</v>
      </c>
      <c r="H3229" s="3">
        <v>142551.5</v>
      </c>
      <c r="I3229" s="4">
        <v>45688</v>
      </c>
      <c r="J3229" s="4">
        <v>45856</v>
      </c>
      <c r="K3229" s="3" t="s">
        <v>29</v>
      </c>
      <c r="L3229" s="5" t="s">
        <v>17</v>
      </c>
    </row>
    <row r="3230" spans="1:12" ht="14.25" customHeight="1" x14ac:dyDescent="0.3">
      <c r="A3230" s="3" t="s">
        <v>2247</v>
      </c>
      <c r="B3230" s="3" t="s">
        <v>5346</v>
      </c>
      <c r="C3230" s="3" t="s">
        <v>44</v>
      </c>
      <c r="D3230" s="3" t="s">
        <v>45</v>
      </c>
      <c r="E3230" s="3">
        <v>16</v>
      </c>
      <c r="F3230" s="3">
        <v>65</v>
      </c>
      <c r="G3230" s="3">
        <v>1004.92</v>
      </c>
      <c r="H3230" s="3">
        <v>16078.72</v>
      </c>
      <c r="I3230" s="4">
        <v>45827</v>
      </c>
      <c r="J3230" s="4">
        <v>45867</v>
      </c>
      <c r="K3230" s="3" t="s">
        <v>57</v>
      </c>
      <c r="L3230" s="5" t="s">
        <v>21</v>
      </c>
    </row>
    <row r="3231" spans="1:12" ht="14.25" customHeight="1" x14ac:dyDescent="0.3">
      <c r="A3231" s="3" t="s">
        <v>5347</v>
      </c>
      <c r="B3231" s="3" t="s">
        <v>5348</v>
      </c>
      <c r="C3231" s="3" t="s">
        <v>44</v>
      </c>
      <c r="D3231" s="3" t="s">
        <v>45</v>
      </c>
      <c r="E3231" s="3">
        <v>104</v>
      </c>
      <c r="F3231" s="3">
        <v>83</v>
      </c>
      <c r="G3231" s="3">
        <v>4576.07</v>
      </c>
      <c r="H3231" s="3">
        <v>475911.28</v>
      </c>
      <c r="I3231" s="4">
        <v>45691</v>
      </c>
      <c r="J3231" s="4">
        <v>45895</v>
      </c>
      <c r="K3231" s="3" t="s">
        <v>29</v>
      </c>
      <c r="L3231" s="5" t="s">
        <v>33</v>
      </c>
    </row>
    <row r="3232" spans="1:12" ht="14.25" customHeight="1" x14ac:dyDescent="0.3">
      <c r="A3232" s="3" t="s">
        <v>1039</v>
      </c>
      <c r="B3232" s="3" t="s">
        <v>5349</v>
      </c>
      <c r="C3232" s="3" t="s">
        <v>20</v>
      </c>
      <c r="D3232" s="3" t="s">
        <v>45</v>
      </c>
      <c r="E3232" s="3">
        <v>198</v>
      </c>
      <c r="F3232" s="3">
        <v>84</v>
      </c>
      <c r="G3232" s="3">
        <v>2396.11</v>
      </c>
      <c r="H3232" s="3">
        <v>474429.78</v>
      </c>
      <c r="I3232" s="4">
        <v>45719</v>
      </c>
      <c r="J3232" s="4">
        <v>45940</v>
      </c>
      <c r="K3232" s="3" t="s">
        <v>16</v>
      </c>
      <c r="L3232" s="5" t="s">
        <v>17</v>
      </c>
    </row>
    <row r="3233" spans="1:12" ht="14.25" customHeight="1" x14ac:dyDescent="0.3">
      <c r="A3233" s="3" t="s">
        <v>5350</v>
      </c>
      <c r="B3233" s="3" t="s">
        <v>5351</v>
      </c>
      <c r="C3233" s="3" t="s">
        <v>14</v>
      </c>
      <c r="D3233" s="3" t="s">
        <v>15</v>
      </c>
      <c r="E3233" s="3">
        <v>58</v>
      </c>
      <c r="F3233" s="3">
        <v>24</v>
      </c>
      <c r="G3233" s="3">
        <v>8702.25</v>
      </c>
      <c r="H3233" s="3">
        <v>504730.5</v>
      </c>
      <c r="I3233" s="4">
        <v>45777</v>
      </c>
      <c r="J3233" s="4">
        <v>45930</v>
      </c>
      <c r="K3233" s="3" t="s">
        <v>16</v>
      </c>
      <c r="L3233" s="5" t="s">
        <v>33</v>
      </c>
    </row>
    <row r="3234" spans="1:12" ht="14.25" customHeight="1" x14ac:dyDescent="0.3">
      <c r="A3234" s="3" t="s">
        <v>2667</v>
      </c>
      <c r="B3234" s="3" t="s">
        <v>3968</v>
      </c>
      <c r="C3234" s="3" t="s">
        <v>44</v>
      </c>
      <c r="D3234" s="3" t="s">
        <v>24</v>
      </c>
      <c r="E3234" s="3">
        <v>93</v>
      </c>
      <c r="F3234" s="3">
        <v>67</v>
      </c>
      <c r="G3234" s="3">
        <v>165.79</v>
      </c>
      <c r="H3234" s="3">
        <v>15418.47</v>
      </c>
      <c r="I3234" s="4">
        <v>45842</v>
      </c>
      <c r="J3234" s="4">
        <v>45937</v>
      </c>
      <c r="L3234" s="5" t="s">
        <v>33</v>
      </c>
    </row>
    <row r="3235" spans="1:12" ht="14.25" customHeight="1" x14ac:dyDescent="0.3">
      <c r="A3235" s="3" t="s">
        <v>5352</v>
      </c>
      <c r="B3235" s="3" t="s">
        <v>4736</v>
      </c>
      <c r="C3235" s="3" t="s">
        <v>14</v>
      </c>
      <c r="D3235" s="3" t="s">
        <v>24</v>
      </c>
      <c r="E3235" s="3">
        <v>188</v>
      </c>
      <c r="F3235" s="3">
        <v>35</v>
      </c>
      <c r="G3235" s="3">
        <v>3324.75</v>
      </c>
      <c r="H3235" s="3">
        <v>625053</v>
      </c>
      <c r="I3235" s="4">
        <v>45821</v>
      </c>
      <c r="J3235" s="4">
        <v>45912</v>
      </c>
      <c r="K3235" s="3" t="s">
        <v>25</v>
      </c>
      <c r="L3235" s="5" t="s">
        <v>21</v>
      </c>
    </row>
    <row r="3236" spans="1:12" ht="14.25" customHeight="1" x14ac:dyDescent="0.3">
      <c r="A3236" s="3" t="s">
        <v>5353</v>
      </c>
      <c r="B3236" s="3" t="s">
        <v>5354</v>
      </c>
      <c r="C3236" s="3" t="s">
        <v>28</v>
      </c>
      <c r="D3236" s="3" t="s">
        <v>53</v>
      </c>
      <c r="E3236" s="3">
        <v>169</v>
      </c>
      <c r="F3236" s="3">
        <v>65</v>
      </c>
      <c r="G3236" s="3">
        <v>19182.93</v>
      </c>
      <c r="H3236" s="3">
        <v>3241915.17</v>
      </c>
      <c r="I3236" s="4">
        <v>45731</v>
      </c>
      <c r="J3236" s="4">
        <v>45923</v>
      </c>
      <c r="K3236" s="3" t="s">
        <v>25</v>
      </c>
      <c r="L3236" s="5" t="s">
        <v>17</v>
      </c>
    </row>
    <row r="3237" spans="1:12" ht="14.25" customHeight="1" x14ac:dyDescent="0.3">
      <c r="A3237" s="3" t="s">
        <v>5355</v>
      </c>
      <c r="B3237" s="3" t="s">
        <v>5356</v>
      </c>
      <c r="C3237" s="3" t="s">
        <v>40</v>
      </c>
      <c r="D3237" s="3" t="s">
        <v>41</v>
      </c>
      <c r="F3237" s="3">
        <v>28</v>
      </c>
      <c r="G3237" s="3">
        <v>14149.97</v>
      </c>
      <c r="I3237" s="4">
        <v>45704</v>
      </c>
      <c r="J3237" s="4">
        <v>45876</v>
      </c>
      <c r="K3237" s="3" t="s">
        <v>16</v>
      </c>
      <c r="L3237" s="5" t="s">
        <v>21</v>
      </c>
    </row>
    <row r="3238" spans="1:12" ht="14.25" customHeight="1" x14ac:dyDescent="0.3">
      <c r="A3238" s="3" t="s">
        <v>5357</v>
      </c>
      <c r="B3238" s="3" t="s">
        <v>1795</v>
      </c>
      <c r="C3238" s="3" t="s">
        <v>14</v>
      </c>
      <c r="D3238" s="3" t="s">
        <v>15</v>
      </c>
      <c r="E3238" s="3">
        <v>41</v>
      </c>
      <c r="F3238" s="3">
        <v>65</v>
      </c>
      <c r="G3238" s="3">
        <v>4683.7</v>
      </c>
      <c r="H3238" s="3">
        <v>192031.7</v>
      </c>
      <c r="I3238" s="4">
        <v>45784</v>
      </c>
      <c r="J3238" s="4">
        <v>45931</v>
      </c>
      <c r="K3238" s="3" t="s">
        <v>54</v>
      </c>
      <c r="L3238" s="5" t="s">
        <v>17</v>
      </c>
    </row>
    <row r="3239" spans="1:12" ht="14.25" customHeight="1" x14ac:dyDescent="0.3">
      <c r="A3239" s="3" t="s">
        <v>5358</v>
      </c>
      <c r="B3239" s="3" t="s">
        <v>5359</v>
      </c>
      <c r="C3239" s="3" t="s">
        <v>40</v>
      </c>
      <c r="D3239" s="3" t="s">
        <v>53</v>
      </c>
      <c r="F3239" s="3">
        <v>82</v>
      </c>
      <c r="G3239" s="3">
        <v>8693.35</v>
      </c>
      <c r="I3239" s="4">
        <v>45792</v>
      </c>
      <c r="J3239" s="4">
        <v>45855</v>
      </c>
      <c r="K3239" s="3" t="s">
        <v>57</v>
      </c>
      <c r="L3239" s="5" t="s">
        <v>21</v>
      </c>
    </row>
    <row r="3240" spans="1:12" ht="14.25" customHeight="1" x14ac:dyDescent="0.3">
      <c r="A3240" s="3" t="s">
        <v>5360</v>
      </c>
      <c r="B3240" s="3" t="s">
        <v>3948</v>
      </c>
      <c r="C3240" s="3" t="s">
        <v>14</v>
      </c>
      <c r="D3240" s="3" t="s">
        <v>15</v>
      </c>
      <c r="E3240" s="3">
        <v>68</v>
      </c>
      <c r="F3240" s="3">
        <v>59</v>
      </c>
      <c r="G3240" s="3">
        <v>2657.43</v>
      </c>
      <c r="H3240" s="3">
        <v>180705.24</v>
      </c>
      <c r="I3240" s="4">
        <v>45677</v>
      </c>
      <c r="J3240" s="4">
        <v>45863</v>
      </c>
      <c r="L3240" s="5" t="s">
        <v>33</v>
      </c>
    </row>
    <row r="3241" spans="1:12" ht="14.25" customHeight="1" x14ac:dyDescent="0.3">
      <c r="A3241" s="3" t="s">
        <v>5361</v>
      </c>
      <c r="B3241" s="3" t="s">
        <v>5362</v>
      </c>
      <c r="C3241" s="3" t="s">
        <v>44</v>
      </c>
      <c r="D3241" s="3" t="s">
        <v>24</v>
      </c>
      <c r="E3241" s="3">
        <v>181</v>
      </c>
      <c r="F3241" s="3">
        <v>79</v>
      </c>
      <c r="G3241" s="3">
        <v>15284.76</v>
      </c>
      <c r="H3241" s="3">
        <v>2766541.56</v>
      </c>
      <c r="I3241" s="4">
        <v>45738</v>
      </c>
      <c r="J3241" s="4">
        <v>45908</v>
      </c>
      <c r="K3241" s="3" t="s">
        <v>54</v>
      </c>
      <c r="L3241" s="5" t="s">
        <v>21</v>
      </c>
    </row>
    <row r="3242" spans="1:12" ht="14.25" customHeight="1" x14ac:dyDescent="0.3">
      <c r="A3242" s="3" t="s">
        <v>3526</v>
      </c>
      <c r="B3242" s="3" t="s">
        <v>5363</v>
      </c>
      <c r="C3242" s="3" t="s">
        <v>28</v>
      </c>
      <c r="D3242" s="3" t="s">
        <v>45</v>
      </c>
      <c r="E3242" s="3">
        <v>149</v>
      </c>
      <c r="F3242" s="3">
        <v>72</v>
      </c>
      <c r="G3242" s="3">
        <v>16752.939999999999</v>
      </c>
      <c r="H3242" s="3">
        <v>2496188.06</v>
      </c>
      <c r="I3242" s="4">
        <v>45807</v>
      </c>
      <c r="J3242" s="4">
        <v>45879</v>
      </c>
      <c r="L3242" s="5" t="s">
        <v>33</v>
      </c>
    </row>
    <row r="3243" spans="1:12" ht="14.25" customHeight="1" x14ac:dyDescent="0.3">
      <c r="A3243" s="3" t="s">
        <v>5364</v>
      </c>
      <c r="B3243" s="3" t="s">
        <v>5365</v>
      </c>
      <c r="C3243" s="3" t="s">
        <v>28</v>
      </c>
      <c r="D3243" s="3" t="s">
        <v>53</v>
      </c>
      <c r="E3243" s="3">
        <v>10</v>
      </c>
      <c r="F3243" s="3">
        <v>29</v>
      </c>
      <c r="G3243" s="3">
        <v>11924.24</v>
      </c>
      <c r="H3243" s="3">
        <v>119242.4</v>
      </c>
      <c r="I3243" s="4">
        <v>45812</v>
      </c>
      <c r="J3243" s="4">
        <v>45924</v>
      </c>
      <c r="K3243" s="3" t="s">
        <v>46</v>
      </c>
      <c r="L3243" s="5" t="s">
        <v>30</v>
      </c>
    </row>
    <row r="3244" spans="1:12" ht="14.25" customHeight="1" x14ac:dyDescent="0.3">
      <c r="A3244" s="3" t="s">
        <v>5366</v>
      </c>
      <c r="B3244" s="3" t="s">
        <v>5367</v>
      </c>
      <c r="C3244" s="3" t="s">
        <v>40</v>
      </c>
      <c r="D3244" s="3" t="s">
        <v>15</v>
      </c>
      <c r="E3244" s="3">
        <v>97</v>
      </c>
      <c r="F3244" s="3">
        <v>50</v>
      </c>
      <c r="G3244" s="3">
        <v>5860.89</v>
      </c>
      <c r="H3244" s="3">
        <v>568506.33000000007</v>
      </c>
      <c r="I3244" s="4">
        <v>45760</v>
      </c>
      <c r="J3244" s="4">
        <v>45894</v>
      </c>
      <c r="K3244" s="3" t="s">
        <v>29</v>
      </c>
      <c r="L3244" s="5" t="s">
        <v>30</v>
      </c>
    </row>
    <row r="3245" spans="1:12" ht="14.25" customHeight="1" x14ac:dyDescent="0.3">
      <c r="A3245" s="3" t="s">
        <v>291</v>
      </c>
      <c r="B3245" s="3" t="s">
        <v>5368</v>
      </c>
      <c r="C3245" s="3" t="s">
        <v>44</v>
      </c>
      <c r="D3245" s="3" t="s">
        <v>15</v>
      </c>
      <c r="E3245" s="3">
        <v>66</v>
      </c>
      <c r="F3245" s="3">
        <v>85</v>
      </c>
      <c r="G3245" s="3">
        <v>15542.99</v>
      </c>
      <c r="H3245" s="3">
        <v>1025837.34</v>
      </c>
      <c r="I3245" s="4">
        <v>45845</v>
      </c>
      <c r="J3245" s="4">
        <v>45854</v>
      </c>
      <c r="K3245" s="3" t="s">
        <v>54</v>
      </c>
      <c r="L3245" s="5" t="s">
        <v>17</v>
      </c>
    </row>
    <row r="3246" spans="1:12" ht="14.25" customHeight="1" x14ac:dyDescent="0.3">
      <c r="A3246" s="3" t="s">
        <v>2024</v>
      </c>
      <c r="B3246" s="3" t="s">
        <v>5369</v>
      </c>
      <c r="C3246" s="3" t="s">
        <v>28</v>
      </c>
      <c r="D3246" s="3" t="s">
        <v>45</v>
      </c>
      <c r="E3246" s="3">
        <v>24</v>
      </c>
      <c r="F3246" s="3">
        <v>54</v>
      </c>
      <c r="G3246" s="3">
        <v>5160.21</v>
      </c>
      <c r="H3246" s="3">
        <v>123845.04</v>
      </c>
      <c r="I3246" s="4">
        <v>45848</v>
      </c>
      <c r="J3246" s="4">
        <v>45924</v>
      </c>
      <c r="K3246" s="3" t="s">
        <v>57</v>
      </c>
      <c r="L3246" s="5" t="s">
        <v>17</v>
      </c>
    </row>
    <row r="3247" spans="1:12" ht="14.25" customHeight="1" x14ac:dyDescent="0.3">
      <c r="A3247" s="3" t="s">
        <v>5370</v>
      </c>
      <c r="B3247" s="3" t="s">
        <v>537</v>
      </c>
      <c r="C3247" s="3" t="s">
        <v>14</v>
      </c>
      <c r="D3247" s="3" t="s">
        <v>53</v>
      </c>
      <c r="E3247" s="3">
        <v>182</v>
      </c>
      <c r="F3247" s="3">
        <v>94</v>
      </c>
      <c r="G3247" s="3">
        <v>12727.37</v>
      </c>
      <c r="H3247" s="3">
        <v>2316381.34</v>
      </c>
      <c r="I3247" s="4">
        <v>45726</v>
      </c>
      <c r="J3247" s="4">
        <v>45900</v>
      </c>
      <c r="K3247" s="3" t="s">
        <v>57</v>
      </c>
      <c r="L3247" s="5" t="s">
        <v>17</v>
      </c>
    </row>
    <row r="3248" spans="1:12" ht="14.25" customHeight="1" x14ac:dyDescent="0.3">
      <c r="A3248" s="3" t="s">
        <v>1665</v>
      </c>
      <c r="B3248" s="3" t="s">
        <v>5371</v>
      </c>
      <c r="C3248" s="3" t="s">
        <v>28</v>
      </c>
      <c r="D3248" s="3" t="s">
        <v>41</v>
      </c>
      <c r="E3248" s="3">
        <v>116</v>
      </c>
      <c r="F3248" s="3">
        <v>91</v>
      </c>
      <c r="G3248" s="3">
        <v>14454.32</v>
      </c>
      <c r="H3248" s="3">
        <v>1676701.12</v>
      </c>
      <c r="I3248" s="4">
        <v>45804</v>
      </c>
      <c r="J3248" s="4">
        <v>45896</v>
      </c>
      <c r="K3248" s="3" t="s">
        <v>16</v>
      </c>
      <c r="L3248" s="5" t="s">
        <v>17</v>
      </c>
    </row>
    <row r="3249" spans="1:12" ht="14.25" customHeight="1" x14ac:dyDescent="0.3">
      <c r="A3249" s="3" t="s">
        <v>5372</v>
      </c>
      <c r="B3249" s="3" t="s">
        <v>2699</v>
      </c>
      <c r="C3249" s="3" t="s">
        <v>40</v>
      </c>
      <c r="D3249" s="3" t="s">
        <v>24</v>
      </c>
      <c r="E3249" s="3">
        <v>3</v>
      </c>
      <c r="F3249" s="3">
        <v>37</v>
      </c>
      <c r="G3249" s="3">
        <v>8189.43</v>
      </c>
      <c r="H3249" s="3">
        <v>24568.29</v>
      </c>
      <c r="I3249" s="4">
        <v>45677</v>
      </c>
      <c r="J3249" s="4">
        <v>45893</v>
      </c>
      <c r="K3249" s="3" t="s">
        <v>16</v>
      </c>
      <c r="L3249" s="5" t="s">
        <v>21</v>
      </c>
    </row>
    <row r="3250" spans="1:12" ht="14.25" customHeight="1" x14ac:dyDescent="0.3">
      <c r="A3250" s="3" t="s">
        <v>5373</v>
      </c>
      <c r="B3250" s="3" t="s">
        <v>1361</v>
      </c>
      <c r="C3250" s="3" t="s">
        <v>44</v>
      </c>
      <c r="D3250" s="3" t="s">
        <v>53</v>
      </c>
      <c r="E3250" s="3">
        <v>121</v>
      </c>
      <c r="F3250" s="3">
        <v>28</v>
      </c>
      <c r="G3250" s="3">
        <v>13964.35</v>
      </c>
      <c r="H3250" s="3">
        <v>1689686.35</v>
      </c>
      <c r="I3250" s="4">
        <v>45675</v>
      </c>
      <c r="J3250" s="4">
        <v>45881</v>
      </c>
      <c r="K3250" s="3" t="s">
        <v>16</v>
      </c>
      <c r="L3250" s="5" t="s">
        <v>21</v>
      </c>
    </row>
    <row r="3251" spans="1:12" ht="14.25" customHeight="1" x14ac:dyDescent="0.3">
      <c r="A3251" s="3" t="s">
        <v>4530</v>
      </c>
      <c r="B3251" s="3" t="s">
        <v>5374</v>
      </c>
      <c r="C3251" s="3" t="s">
        <v>20</v>
      </c>
      <c r="D3251" s="3" t="s">
        <v>45</v>
      </c>
      <c r="E3251" s="3">
        <v>24</v>
      </c>
      <c r="F3251" s="3">
        <v>87</v>
      </c>
      <c r="G3251" s="3">
        <v>6893.16</v>
      </c>
      <c r="H3251" s="3">
        <v>165435.84</v>
      </c>
      <c r="I3251" s="4">
        <v>45763</v>
      </c>
      <c r="J3251" s="4">
        <v>45881</v>
      </c>
      <c r="K3251" s="3" t="s">
        <v>29</v>
      </c>
      <c r="L3251" s="5" t="s">
        <v>33</v>
      </c>
    </row>
    <row r="3252" spans="1:12" ht="14.25" customHeight="1" x14ac:dyDescent="0.3">
      <c r="A3252" s="3" t="s">
        <v>5375</v>
      </c>
      <c r="B3252" s="3" t="s">
        <v>5376</v>
      </c>
      <c r="C3252" s="3" t="s">
        <v>14</v>
      </c>
      <c r="D3252" s="3" t="s">
        <v>15</v>
      </c>
      <c r="E3252" s="3">
        <v>18</v>
      </c>
      <c r="F3252" s="3">
        <v>33</v>
      </c>
      <c r="G3252" s="3">
        <v>4032.99</v>
      </c>
      <c r="H3252" s="3">
        <v>72593.819999999992</v>
      </c>
      <c r="I3252" s="4">
        <v>45818</v>
      </c>
      <c r="J3252" s="4">
        <v>45887</v>
      </c>
      <c r="K3252" s="3" t="s">
        <v>25</v>
      </c>
      <c r="L3252" s="5" t="s">
        <v>30</v>
      </c>
    </row>
    <row r="3253" spans="1:12" ht="14.25" customHeight="1" x14ac:dyDescent="0.3">
      <c r="A3253" s="3" t="s">
        <v>5377</v>
      </c>
      <c r="B3253" s="3" t="s">
        <v>5378</v>
      </c>
      <c r="C3253" s="3" t="s">
        <v>44</v>
      </c>
      <c r="D3253" s="3" t="s">
        <v>45</v>
      </c>
      <c r="E3253" s="3">
        <v>36</v>
      </c>
      <c r="F3253" s="3">
        <v>65</v>
      </c>
      <c r="G3253" s="3">
        <v>15943.3</v>
      </c>
      <c r="H3253" s="3">
        <v>573958.79999999993</v>
      </c>
      <c r="I3253" s="4">
        <v>45747</v>
      </c>
      <c r="J3253" s="4">
        <v>45920</v>
      </c>
      <c r="K3253" s="3" t="s">
        <v>25</v>
      </c>
      <c r="L3253" s="5" t="s">
        <v>33</v>
      </c>
    </row>
    <row r="3254" spans="1:12" ht="14.25" customHeight="1" x14ac:dyDescent="0.3">
      <c r="A3254" s="3" t="s">
        <v>5379</v>
      </c>
      <c r="B3254" s="3" t="s">
        <v>5380</v>
      </c>
      <c r="C3254" s="3" t="s">
        <v>40</v>
      </c>
      <c r="D3254" s="3" t="s">
        <v>45</v>
      </c>
      <c r="E3254" s="3">
        <v>141</v>
      </c>
      <c r="F3254" s="3">
        <v>25</v>
      </c>
      <c r="G3254" s="3">
        <v>13035.03</v>
      </c>
      <c r="H3254" s="3">
        <v>1837939.23</v>
      </c>
      <c r="I3254" s="4">
        <v>45732</v>
      </c>
      <c r="J3254" s="4">
        <v>45870</v>
      </c>
      <c r="K3254" s="3" t="s">
        <v>54</v>
      </c>
      <c r="L3254" s="5" t="s">
        <v>21</v>
      </c>
    </row>
    <row r="3255" spans="1:12" ht="14.25" customHeight="1" x14ac:dyDescent="0.3">
      <c r="A3255" s="3" t="s">
        <v>5381</v>
      </c>
      <c r="B3255" s="3" t="s">
        <v>4767</v>
      </c>
      <c r="C3255" s="3" t="s">
        <v>14</v>
      </c>
      <c r="D3255" s="3" t="s">
        <v>41</v>
      </c>
      <c r="E3255" s="3">
        <v>71</v>
      </c>
      <c r="F3255" s="3">
        <v>53</v>
      </c>
      <c r="G3255" s="3">
        <v>8063.73</v>
      </c>
      <c r="H3255" s="3">
        <v>572524.82999999996</v>
      </c>
      <c r="I3255" s="4">
        <v>45824</v>
      </c>
      <c r="J3255" s="4">
        <v>45907</v>
      </c>
      <c r="K3255" s="3" t="s">
        <v>46</v>
      </c>
      <c r="L3255" s="5" t="s">
        <v>58</v>
      </c>
    </row>
    <row r="3256" spans="1:12" ht="14.25" customHeight="1" x14ac:dyDescent="0.3">
      <c r="A3256" s="3" t="s">
        <v>5382</v>
      </c>
      <c r="B3256" s="3" t="s">
        <v>3998</v>
      </c>
      <c r="C3256" s="3" t="s">
        <v>14</v>
      </c>
      <c r="D3256" s="3" t="s">
        <v>53</v>
      </c>
      <c r="E3256" s="3">
        <v>121</v>
      </c>
      <c r="G3256" s="3">
        <v>2619.8200000000002</v>
      </c>
      <c r="H3256" s="3">
        <v>316998.21999999997</v>
      </c>
      <c r="I3256" s="4">
        <v>45731</v>
      </c>
      <c r="J3256" s="4">
        <v>45910</v>
      </c>
      <c r="K3256" s="3" t="s">
        <v>46</v>
      </c>
      <c r="L3256" s="5" t="s">
        <v>58</v>
      </c>
    </row>
    <row r="3257" spans="1:12" ht="14.25" customHeight="1" x14ac:dyDescent="0.3">
      <c r="A3257" s="3" t="s">
        <v>5383</v>
      </c>
      <c r="B3257" s="3" t="s">
        <v>5384</v>
      </c>
      <c r="C3257" s="3" t="s">
        <v>28</v>
      </c>
      <c r="D3257" s="3" t="s">
        <v>24</v>
      </c>
      <c r="E3257" s="3">
        <v>134</v>
      </c>
      <c r="F3257" s="3">
        <v>69</v>
      </c>
      <c r="G3257" s="3">
        <v>13517.18</v>
      </c>
      <c r="H3257" s="3">
        <v>1811302.12</v>
      </c>
      <c r="I3257" s="4">
        <v>45828</v>
      </c>
      <c r="J3257" s="4">
        <v>45937</v>
      </c>
      <c r="K3257" s="3" t="s">
        <v>29</v>
      </c>
      <c r="L3257" s="5" t="s">
        <v>21</v>
      </c>
    </row>
    <row r="3258" spans="1:12" ht="14.25" customHeight="1" x14ac:dyDescent="0.3">
      <c r="A3258" s="3" t="s">
        <v>5385</v>
      </c>
      <c r="B3258" s="3" t="s">
        <v>5386</v>
      </c>
      <c r="C3258" s="3" t="s">
        <v>14</v>
      </c>
      <c r="D3258" s="3" t="s">
        <v>24</v>
      </c>
      <c r="E3258" s="3">
        <v>13</v>
      </c>
      <c r="F3258" s="3">
        <v>50</v>
      </c>
      <c r="G3258" s="3">
        <v>10044.34</v>
      </c>
      <c r="H3258" s="3">
        <v>130576.42</v>
      </c>
      <c r="I3258" s="4">
        <v>45771</v>
      </c>
      <c r="J3258" s="4">
        <v>45874</v>
      </c>
      <c r="K3258" s="3" t="s">
        <v>54</v>
      </c>
      <c r="L3258" s="5" t="s">
        <v>30</v>
      </c>
    </row>
    <row r="3259" spans="1:12" ht="14.25" customHeight="1" x14ac:dyDescent="0.3">
      <c r="A3259" s="3" t="s">
        <v>5387</v>
      </c>
      <c r="B3259" s="3" t="s">
        <v>5388</v>
      </c>
      <c r="C3259" s="3" t="s">
        <v>40</v>
      </c>
      <c r="E3259" s="3">
        <v>132</v>
      </c>
      <c r="F3259" s="3">
        <v>94</v>
      </c>
      <c r="G3259" s="3">
        <v>15882.14</v>
      </c>
      <c r="H3259" s="3">
        <v>2096442.48</v>
      </c>
      <c r="I3259" s="4">
        <v>45693</v>
      </c>
      <c r="J3259" s="4">
        <v>45853</v>
      </c>
      <c r="K3259" s="3" t="s">
        <v>29</v>
      </c>
      <c r="L3259" s="5" t="s">
        <v>30</v>
      </c>
    </row>
    <row r="3260" spans="1:12" ht="14.25" customHeight="1" x14ac:dyDescent="0.3">
      <c r="A3260" s="3" t="s">
        <v>4639</v>
      </c>
      <c r="B3260" s="3" t="s">
        <v>5389</v>
      </c>
      <c r="C3260" s="3" t="s">
        <v>28</v>
      </c>
      <c r="D3260" s="3" t="s">
        <v>53</v>
      </c>
      <c r="F3260" s="3">
        <v>94</v>
      </c>
      <c r="G3260" s="3">
        <v>2137.52</v>
      </c>
      <c r="I3260" s="4">
        <v>45730</v>
      </c>
      <c r="J3260" s="4">
        <v>45911</v>
      </c>
      <c r="K3260" s="3" t="s">
        <v>46</v>
      </c>
      <c r="L3260" s="5" t="s">
        <v>58</v>
      </c>
    </row>
    <row r="3261" spans="1:12" ht="14.25" customHeight="1" x14ac:dyDescent="0.3">
      <c r="A3261" s="3" t="s">
        <v>5390</v>
      </c>
      <c r="B3261" s="3" t="s">
        <v>5391</v>
      </c>
      <c r="C3261" s="3" t="s">
        <v>14</v>
      </c>
      <c r="D3261" s="3" t="s">
        <v>24</v>
      </c>
      <c r="E3261" s="3">
        <v>95</v>
      </c>
      <c r="F3261" s="3">
        <v>55</v>
      </c>
      <c r="G3261" s="3">
        <v>16290.63</v>
      </c>
      <c r="H3261" s="3">
        <v>1547609.85</v>
      </c>
      <c r="I3261" s="4">
        <v>45776</v>
      </c>
      <c r="J3261" s="4">
        <v>45896</v>
      </c>
      <c r="K3261" s="3" t="s">
        <v>29</v>
      </c>
      <c r="L3261" s="5" t="s">
        <v>30</v>
      </c>
    </row>
    <row r="3262" spans="1:12" ht="14.25" customHeight="1" x14ac:dyDescent="0.3">
      <c r="A3262" s="3" t="s">
        <v>5140</v>
      </c>
      <c r="B3262" s="3" t="s">
        <v>2807</v>
      </c>
      <c r="C3262" s="3" t="s">
        <v>20</v>
      </c>
      <c r="D3262" s="3" t="s">
        <v>53</v>
      </c>
      <c r="E3262" s="3">
        <v>161</v>
      </c>
      <c r="F3262" s="3">
        <v>75</v>
      </c>
      <c r="G3262" s="3">
        <v>6823.6</v>
      </c>
      <c r="H3262" s="3">
        <v>1098599.6000000001</v>
      </c>
      <c r="I3262" s="4">
        <v>45754</v>
      </c>
      <c r="J3262" s="4">
        <v>45891</v>
      </c>
      <c r="K3262" s="3" t="s">
        <v>25</v>
      </c>
      <c r="L3262" s="5" t="s">
        <v>58</v>
      </c>
    </row>
    <row r="3263" spans="1:12" ht="14.25" customHeight="1" x14ac:dyDescent="0.3">
      <c r="A3263" s="3" t="s">
        <v>5392</v>
      </c>
      <c r="B3263" s="3" t="s">
        <v>5393</v>
      </c>
      <c r="C3263" s="3" t="s">
        <v>20</v>
      </c>
      <c r="D3263" s="3" t="s">
        <v>24</v>
      </c>
      <c r="E3263" s="3">
        <v>16</v>
      </c>
      <c r="F3263" s="3">
        <v>93</v>
      </c>
      <c r="G3263" s="3">
        <v>1761.92</v>
      </c>
      <c r="H3263" s="3">
        <v>28190.720000000001</v>
      </c>
      <c r="I3263" s="4">
        <v>45768</v>
      </c>
      <c r="J3263" s="4">
        <v>45936</v>
      </c>
      <c r="K3263" s="3" t="s">
        <v>46</v>
      </c>
      <c r="L3263" s="5" t="s">
        <v>33</v>
      </c>
    </row>
    <row r="3264" spans="1:12" ht="14.25" customHeight="1" x14ac:dyDescent="0.3">
      <c r="A3264" s="3" t="s">
        <v>5394</v>
      </c>
      <c r="B3264" s="3" t="s">
        <v>5395</v>
      </c>
      <c r="C3264" s="3" t="s">
        <v>20</v>
      </c>
      <c r="D3264" s="3" t="s">
        <v>41</v>
      </c>
      <c r="E3264" s="3">
        <v>145</v>
      </c>
      <c r="F3264" s="3">
        <v>64</v>
      </c>
      <c r="G3264" s="3">
        <v>12932.9</v>
      </c>
      <c r="H3264" s="3">
        <v>1875270.5</v>
      </c>
      <c r="I3264" s="4">
        <v>45715</v>
      </c>
      <c r="J3264" s="4">
        <v>45859</v>
      </c>
      <c r="K3264" s="3" t="s">
        <v>16</v>
      </c>
      <c r="L3264" s="5" t="s">
        <v>21</v>
      </c>
    </row>
    <row r="3265" spans="1:12" ht="14.25" customHeight="1" x14ac:dyDescent="0.3">
      <c r="A3265" s="3" t="s">
        <v>2121</v>
      </c>
      <c r="B3265" s="3" t="s">
        <v>5396</v>
      </c>
      <c r="C3265" s="3" t="s">
        <v>14</v>
      </c>
      <c r="D3265" s="3" t="s">
        <v>41</v>
      </c>
      <c r="E3265" s="3">
        <v>17</v>
      </c>
      <c r="F3265" s="3">
        <v>99</v>
      </c>
      <c r="G3265" s="3">
        <v>19986.63</v>
      </c>
      <c r="H3265" s="3">
        <v>339772.71</v>
      </c>
      <c r="I3265" s="4">
        <v>45732</v>
      </c>
      <c r="J3265" s="4">
        <v>45918</v>
      </c>
      <c r="K3265" s="3" t="s">
        <v>29</v>
      </c>
      <c r="L3265" s="5" t="s">
        <v>58</v>
      </c>
    </row>
    <row r="3266" spans="1:12" ht="14.25" customHeight="1" x14ac:dyDescent="0.3">
      <c r="A3266" s="3" t="s">
        <v>5397</v>
      </c>
      <c r="B3266" s="3" t="s">
        <v>5398</v>
      </c>
      <c r="C3266" s="3" t="s">
        <v>20</v>
      </c>
      <c r="D3266" s="3" t="s">
        <v>15</v>
      </c>
      <c r="E3266" s="3">
        <v>75</v>
      </c>
      <c r="F3266" s="3">
        <v>29</v>
      </c>
      <c r="G3266" s="3">
        <v>14804.75</v>
      </c>
      <c r="H3266" s="3">
        <v>1110356.25</v>
      </c>
      <c r="I3266" s="4">
        <v>45769</v>
      </c>
      <c r="J3266" s="4">
        <v>45904</v>
      </c>
      <c r="L3266" s="5" t="s">
        <v>21</v>
      </c>
    </row>
    <row r="3267" spans="1:12" ht="14.25" customHeight="1" x14ac:dyDescent="0.3">
      <c r="A3267" s="3" t="s">
        <v>962</v>
      </c>
      <c r="B3267" s="3" t="s">
        <v>5399</v>
      </c>
      <c r="C3267" s="3" t="s">
        <v>20</v>
      </c>
      <c r="D3267" s="3" t="s">
        <v>41</v>
      </c>
      <c r="E3267" s="3">
        <v>43</v>
      </c>
      <c r="F3267" s="3">
        <v>89</v>
      </c>
      <c r="G3267" s="3">
        <v>19241.78</v>
      </c>
      <c r="H3267" s="3">
        <v>827396.53999999992</v>
      </c>
      <c r="I3267" s="4">
        <v>45761</v>
      </c>
      <c r="J3267" s="4">
        <v>45929</v>
      </c>
      <c r="L3267" s="5" t="s">
        <v>33</v>
      </c>
    </row>
    <row r="3268" spans="1:12" ht="14.25" customHeight="1" x14ac:dyDescent="0.3">
      <c r="A3268" s="3" t="s">
        <v>3498</v>
      </c>
      <c r="B3268" s="3" t="s">
        <v>5400</v>
      </c>
      <c r="C3268" s="3" t="s">
        <v>28</v>
      </c>
      <c r="D3268" s="3" t="s">
        <v>24</v>
      </c>
      <c r="E3268" s="3">
        <v>17</v>
      </c>
      <c r="F3268" s="3">
        <v>71</v>
      </c>
      <c r="G3268" s="3">
        <v>8132.87</v>
      </c>
      <c r="H3268" s="3">
        <v>138258.79</v>
      </c>
      <c r="I3268" s="4">
        <v>45715</v>
      </c>
      <c r="J3268" s="4">
        <v>45899</v>
      </c>
      <c r="K3268" s="3" t="s">
        <v>29</v>
      </c>
      <c r="L3268" s="5" t="s">
        <v>30</v>
      </c>
    </row>
    <row r="3269" spans="1:12" ht="14.25" customHeight="1" x14ac:dyDescent="0.3">
      <c r="A3269" s="3" t="s">
        <v>5401</v>
      </c>
      <c r="B3269" s="3" t="s">
        <v>5402</v>
      </c>
      <c r="C3269" s="3" t="s">
        <v>28</v>
      </c>
      <c r="D3269" s="3" t="s">
        <v>53</v>
      </c>
      <c r="E3269" s="3">
        <v>171</v>
      </c>
      <c r="F3269" s="3">
        <v>70</v>
      </c>
      <c r="G3269" s="3">
        <v>1156.9000000000001</v>
      </c>
      <c r="H3269" s="3">
        <v>197829.9</v>
      </c>
      <c r="I3269" s="4">
        <v>45828</v>
      </c>
      <c r="J3269" s="4">
        <v>45909</v>
      </c>
      <c r="K3269" s="3" t="s">
        <v>54</v>
      </c>
      <c r="L3269" s="5" t="s">
        <v>21</v>
      </c>
    </row>
    <row r="3270" spans="1:12" ht="14.25" customHeight="1" x14ac:dyDescent="0.3">
      <c r="A3270" s="3" t="s">
        <v>5403</v>
      </c>
      <c r="B3270" s="3" t="s">
        <v>1029</v>
      </c>
      <c r="C3270" s="3" t="s">
        <v>14</v>
      </c>
      <c r="D3270" s="3" t="s">
        <v>41</v>
      </c>
      <c r="E3270" s="3">
        <v>65</v>
      </c>
      <c r="F3270" s="3">
        <v>32</v>
      </c>
      <c r="G3270" s="3">
        <v>1643.88</v>
      </c>
      <c r="H3270" s="3">
        <v>106852.2</v>
      </c>
      <c r="I3270" s="4">
        <v>45692</v>
      </c>
      <c r="J3270" s="4">
        <v>45917</v>
      </c>
      <c r="K3270" s="3" t="s">
        <v>46</v>
      </c>
      <c r="L3270" s="5" t="s">
        <v>21</v>
      </c>
    </row>
    <row r="3271" spans="1:12" ht="14.25" customHeight="1" x14ac:dyDescent="0.3">
      <c r="A3271" s="3" t="s">
        <v>5404</v>
      </c>
      <c r="B3271" s="3" t="s">
        <v>5405</v>
      </c>
      <c r="C3271" s="3" t="s">
        <v>44</v>
      </c>
      <c r="D3271" s="3" t="s">
        <v>24</v>
      </c>
      <c r="E3271" s="3">
        <v>157</v>
      </c>
      <c r="F3271" s="3">
        <v>49</v>
      </c>
      <c r="G3271" s="3">
        <v>16863.61</v>
      </c>
      <c r="H3271" s="3">
        <v>2647586.77</v>
      </c>
      <c r="I3271" s="4">
        <v>45848</v>
      </c>
      <c r="J3271" s="4">
        <v>45938</v>
      </c>
      <c r="K3271" s="3" t="s">
        <v>46</v>
      </c>
      <c r="L3271" s="5" t="s">
        <v>21</v>
      </c>
    </row>
    <row r="3272" spans="1:12" ht="14.25" customHeight="1" x14ac:dyDescent="0.3">
      <c r="A3272" s="3" t="s">
        <v>2571</v>
      </c>
      <c r="B3272" s="3" t="s">
        <v>3611</v>
      </c>
      <c r="C3272" s="3" t="s">
        <v>28</v>
      </c>
      <c r="D3272" s="3" t="s">
        <v>24</v>
      </c>
      <c r="E3272" s="3">
        <v>32</v>
      </c>
      <c r="F3272" s="3">
        <v>93</v>
      </c>
      <c r="G3272" s="3">
        <v>4357.97</v>
      </c>
      <c r="H3272" s="3">
        <v>139455.04000000001</v>
      </c>
      <c r="I3272" s="4">
        <v>45792</v>
      </c>
      <c r="J3272" s="4">
        <v>45862</v>
      </c>
      <c r="K3272" s="3" t="s">
        <v>46</v>
      </c>
      <c r="L3272" s="5" t="s">
        <v>58</v>
      </c>
    </row>
    <row r="3273" spans="1:12" ht="14.25" customHeight="1" x14ac:dyDescent="0.3">
      <c r="A3273" s="3" t="s">
        <v>5406</v>
      </c>
      <c r="B3273" s="3" t="s">
        <v>5407</v>
      </c>
      <c r="C3273" s="3" t="s">
        <v>28</v>
      </c>
      <c r="D3273" s="3" t="s">
        <v>53</v>
      </c>
      <c r="E3273" s="3">
        <v>70</v>
      </c>
      <c r="F3273" s="3">
        <v>76</v>
      </c>
      <c r="G3273" s="3">
        <v>16017.2</v>
      </c>
      <c r="H3273" s="3">
        <v>1121204</v>
      </c>
      <c r="I3273" s="4">
        <v>45806</v>
      </c>
      <c r="J3273" s="4">
        <v>45921</v>
      </c>
      <c r="K3273" s="3" t="s">
        <v>29</v>
      </c>
      <c r="L3273" s="5" t="s">
        <v>21</v>
      </c>
    </row>
    <row r="3274" spans="1:12" ht="14.25" customHeight="1" x14ac:dyDescent="0.3">
      <c r="A3274" s="3" t="s">
        <v>5408</v>
      </c>
      <c r="B3274" s="3" t="s">
        <v>5409</v>
      </c>
      <c r="C3274" s="3" t="s">
        <v>44</v>
      </c>
      <c r="D3274" s="3" t="s">
        <v>45</v>
      </c>
      <c r="F3274" s="3">
        <v>61</v>
      </c>
      <c r="G3274" s="3">
        <v>15807.87</v>
      </c>
      <c r="I3274" s="4">
        <v>45776</v>
      </c>
      <c r="J3274" s="4">
        <v>45915</v>
      </c>
      <c r="K3274" s="3" t="s">
        <v>46</v>
      </c>
      <c r="L3274" s="5" t="s">
        <v>21</v>
      </c>
    </row>
    <row r="3275" spans="1:12" ht="14.25" customHeight="1" x14ac:dyDescent="0.3">
      <c r="A3275" s="3" t="s">
        <v>5410</v>
      </c>
      <c r="B3275" s="3" t="s">
        <v>5411</v>
      </c>
      <c r="C3275" s="3" t="s">
        <v>20</v>
      </c>
      <c r="E3275" s="3">
        <v>3</v>
      </c>
      <c r="G3275" s="3">
        <v>8265.0499999999993</v>
      </c>
      <c r="H3275" s="3">
        <v>24795.15</v>
      </c>
      <c r="I3275" s="4">
        <v>45670</v>
      </c>
      <c r="J3275" s="4">
        <v>45888</v>
      </c>
      <c r="K3275" s="3" t="s">
        <v>46</v>
      </c>
      <c r="L3275" s="5" t="s">
        <v>58</v>
      </c>
    </row>
    <row r="3276" spans="1:12" ht="14.25" customHeight="1" x14ac:dyDescent="0.3">
      <c r="A3276" s="3" t="s">
        <v>1632</v>
      </c>
      <c r="B3276" s="3" t="s">
        <v>5412</v>
      </c>
      <c r="C3276" s="3" t="s">
        <v>40</v>
      </c>
      <c r="D3276" s="3" t="s">
        <v>24</v>
      </c>
      <c r="E3276" s="3">
        <v>86</v>
      </c>
      <c r="F3276" s="3">
        <v>80</v>
      </c>
      <c r="G3276" s="3">
        <v>4638.51</v>
      </c>
      <c r="H3276" s="3">
        <v>398911.86</v>
      </c>
      <c r="I3276" s="4">
        <v>45827</v>
      </c>
      <c r="J3276" s="4">
        <v>45909</v>
      </c>
      <c r="K3276" s="3" t="s">
        <v>25</v>
      </c>
      <c r="L3276" s="5" t="s">
        <v>30</v>
      </c>
    </row>
    <row r="3277" spans="1:12" ht="14.25" customHeight="1" x14ac:dyDescent="0.3">
      <c r="A3277" s="3" t="s">
        <v>405</v>
      </c>
      <c r="B3277" s="3" t="s">
        <v>5413</v>
      </c>
      <c r="C3277" s="3" t="s">
        <v>14</v>
      </c>
      <c r="D3277" s="3" t="s">
        <v>45</v>
      </c>
      <c r="E3277" s="3">
        <v>141</v>
      </c>
      <c r="F3277" s="3">
        <v>79</v>
      </c>
      <c r="G3277" s="3">
        <v>4089.12</v>
      </c>
      <c r="H3277" s="3">
        <v>576565.92000000004</v>
      </c>
      <c r="I3277" s="4">
        <v>45845</v>
      </c>
      <c r="J3277" s="4">
        <v>45876</v>
      </c>
      <c r="L3277" s="5" t="s">
        <v>58</v>
      </c>
    </row>
    <row r="3278" spans="1:12" ht="14.25" customHeight="1" x14ac:dyDescent="0.3">
      <c r="A3278" s="3" t="s">
        <v>5414</v>
      </c>
      <c r="B3278" s="3" t="s">
        <v>5415</v>
      </c>
      <c r="C3278" s="3" t="s">
        <v>14</v>
      </c>
      <c r="D3278" s="3" t="s">
        <v>41</v>
      </c>
      <c r="E3278" s="3">
        <v>114</v>
      </c>
      <c r="F3278" s="3">
        <v>63</v>
      </c>
      <c r="G3278" s="3">
        <v>10735.51</v>
      </c>
      <c r="H3278" s="3">
        <v>1223848.1399999999</v>
      </c>
      <c r="I3278" s="4">
        <v>45808</v>
      </c>
      <c r="J3278" s="4">
        <v>45933</v>
      </c>
      <c r="K3278" s="3" t="s">
        <v>25</v>
      </c>
      <c r="L3278" s="5" t="s">
        <v>30</v>
      </c>
    </row>
    <row r="3279" spans="1:12" ht="14.25" customHeight="1" x14ac:dyDescent="0.3">
      <c r="A3279" s="3" t="s">
        <v>5416</v>
      </c>
      <c r="B3279" s="3" t="s">
        <v>377</v>
      </c>
      <c r="C3279" s="3" t="s">
        <v>20</v>
      </c>
      <c r="D3279" s="3" t="s">
        <v>41</v>
      </c>
      <c r="E3279" s="3">
        <v>198</v>
      </c>
      <c r="F3279" s="3">
        <v>69</v>
      </c>
      <c r="G3279" s="3">
        <v>12878.11</v>
      </c>
      <c r="H3279" s="3">
        <v>2549865.7799999998</v>
      </c>
      <c r="I3279" s="4">
        <v>45815</v>
      </c>
      <c r="J3279" s="4">
        <v>45870</v>
      </c>
      <c r="K3279" s="3" t="s">
        <v>54</v>
      </c>
      <c r="L3279" s="5" t="s">
        <v>30</v>
      </c>
    </row>
    <row r="3280" spans="1:12" ht="14.25" customHeight="1" x14ac:dyDescent="0.3">
      <c r="A3280" s="3" t="s">
        <v>3728</v>
      </c>
      <c r="B3280" s="3" t="s">
        <v>2909</v>
      </c>
      <c r="C3280" s="3" t="s">
        <v>44</v>
      </c>
      <c r="D3280" s="3" t="s">
        <v>41</v>
      </c>
      <c r="E3280" s="3">
        <v>15</v>
      </c>
      <c r="F3280" s="3">
        <v>21</v>
      </c>
      <c r="G3280" s="3">
        <v>11918.57</v>
      </c>
      <c r="H3280" s="3">
        <v>178778.55</v>
      </c>
      <c r="I3280" s="4">
        <v>45741</v>
      </c>
      <c r="J3280" s="4">
        <v>45853</v>
      </c>
      <c r="K3280" s="3" t="s">
        <v>46</v>
      </c>
      <c r="L3280" s="5" t="s">
        <v>17</v>
      </c>
    </row>
    <row r="3281" spans="1:12" ht="14.25" customHeight="1" x14ac:dyDescent="0.3">
      <c r="A3281" s="3" t="s">
        <v>3078</v>
      </c>
      <c r="B3281" s="3" t="s">
        <v>5417</v>
      </c>
      <c r="C3281" s="3" t="s">
        <v>14</v>
      </c>
      <c r="D3281" s="3" t="s">
        <v>53</v>
      </c>
      <c r="E3281" s="3">
        <v>76</v>
      </c>
      <c r="F3281" s="3">
        <v>39</v>
      </c>
      <c r="G3281" s="3">
        <v>4334.34</v>
      </c>
      <c r="H3281" s="3">
        <v>329409.84000000003</v>
      </c>
      <c r="I3281" s="4">
        <v>45805</v>
      </c>
      <c r="J3281" s="4">
        <v>45889</v>
      </c>
      <c r="K3281" s="3" t="s">
        <v>29</v>
      </c>
      <c r="L3281" s="5" t="s">
        <v>30</v>
      </c>
    </row>
    <row r="3282" spans="1:12" ht="14.25" customHeight="1" x14ac:dyDescent="0.3">
      <c r="A3282" s="3" t="s">
        <v>5418</v>
      </c>
      <c r="B3282" s="3" t="s">
        <v>1704</v>
      </c>
      <c r="C3282" s="3" t="s">
        <v>28</v>
      </c>
      <c r="D3282" s="3" t="s">
        <v>24</v>
      </c>
      <c r="E3282" s="3">
        <v>22</v>
      </c>
      <c r="F3282" s="3">
        <v>80</v>
      </c>
      <c r="G3282" s="3">
        <v>688.76</v>
      </c>
      <c r="H3282" s="3">
        <v>15152.72</v>
      </c>
      <c r="I3282" s="4">
        <v>45843</v>
      </c>
      <c r="J3282" s="4">
        <v>45861</v>
      </c>
      <c r="K3282" s="3" t="s">
        <v>29</v>
      </c>
      <c r="L3282" s="5" t="s">
        <v>30</v>
      </c>
    </row>
    <row r="3283" spans="1:12" ht="14.25" customHeight="1" x14ac:dyDescent="0.3">
      <c r="A3283" s="3" t="s">
        <v>5419</v>
      </c>
      <c r="B3283" s="3" t="s">
        <v>5420</v>
      </c>
      <c r="C3283" s="3" t="s">
        <v>14</v>
      </c>
      <c r="D3283" s="3" t="s">
        <v>24</v>
      </c>
      <c r="E3283" s="3">
        <v>58</v>
      </c>
      <c r="F3283" s="3">
        <v>51</v>
      </c>
      <c r="G3283" s="3">
        <v>19386.650000000001</v>
      </c>
      <c r="H3283" s="3">
        <v>1124425.7</v>
      </c>
      <c r="I3283" s="4">
        <v>45727</v>
      </c>
      <c r="J3283" s="4">
        <v>45886</v>
      </c>
      <c r="K3283" s="3" t="s">
        <v>16</v>
      </c>
      <c r="L3283" s="5" t="s">
        <v>33</v>
      </c>
    </row>
    <row r="3284" spans="1:12" ht="14.25" customHeight="1" x14ac:dyDescent="0.3">
      <c r="A3284" s="3" t="s">
        <v>5421</v>
      </c>
      <c r="B3284" s="3" t="s">
        <v>2833</v>
      </c>
      <c r="C3284" s="3" t="s">
        <v>28</v>
      </c>
      <c r="D3284" s="3" t="s">
        <v>53</v>
      </c>
      <c r="E3284" s="3">
        <v>84</v>
      </c>
      <c r="F3284" s="3">
        <v>25</v>
      </c>
      <c r="G3284" s="3">
        <v>4002.18</v>
      </c>
      <c r="H3284" s="3">
        <v>336183.12</v>
      </c>
      <c r="I3284" s="4">
        <v>45739</v>
      </c>
      <c r="J3284" s="4">
        <v>45915</v>
      </c>
      <c r="K3284" s="3" t="s">
        <v>25</v>
      </c>
      <c r="L3284" s="5" t="s">
        <v>21</v>
      </c>
    </row>
    <row r="3285" spans="1:12" ht="14.25" customHeight="1" x14ac:dyDescent="0.3">
      <c r="A3285" s="3" t="s">
        <v>5422</v>
      </c>
      <c r="B3285" s="3" t="s">
        <v>5423</v>
      </c>
      <c r="C3285" s="3" t="s">
        <v>28</v>
      </c>
      <c r="D3285" s="3" t="s">
        <v>41</v>
      </c>
      <c r="E3285" s="3">
        <v>35</v>
      </c>
      <c r="F3285" s="3">
        <v>51</v>
      </c>
      <c r="G3285" s="3">
        <v>109.11</v>
      </c>
      <c r="H3285" s="3">
        <v>3818.85</v>
      </c>
      <c r="I3285" s="4">
        <v>45783</v>
      </c>
      <c r="J3285" s="4">
        <v>45934</v>
      </c>
      <c r="K3285" s="3" t="s">
        <v>16</v>
      </c>
      <c r="L3285" s="5" t="s">
        <v>30</v>
      </c>
    </row>
    <row r="3286" spans="1:12" ht="14.25" customHeight="1" x14ac:dyDescent="0.3">
      <c r="A3286" s="3" t="s">
        <v>5424</v>
      </c>
      <c r="B3286" s="3" t="s">
        <v>785</v>
      </c>
      <c r="C3286" s="3" t="s">
        <v>44</v>
      </c>
      <c r="D3286" s="3" t="s">
        <v>15</v>
      </c>
      <c r="E3286" s="3">
        <v>8</v>
      </c>
      <c r="F3286" s="3">
        <v>94</v>
      </c>
      <c r="G3286" s="3">
        <v>19321.59</v>
      </c>
      <c r="H3286" s="3">
        <v>154572.72</v>
      </c>
      <c r="I3286" s="4">
        <v>45755</v>
      </c>
      <c r="J3286" s="4">
        <v>45926</v>
      </c>
      <c r="K3286" s="3" t="s">
        <v>16</v>
      </c>
      <c r="L3286" s="5" t="s">
        <v>58</v>
      </c>
    </row>
    <row r="3287" spans="1:12" ht="14.25" customHeight="1" x14ac:dyDescent="0.3">
      <c r="A3287" s="3" t="s">
        <v>2914</v>
      </c>
      <c r="B3287" s="3" t="s">
        <v>5425</v>
      </c>
      <c r="C3287" s="3" t="s">
        <v>14</v>
      </c>
      <c r="D3287" s="3" t="s">
        <v>45</v>
      </c>
      <c r="E3287" s="3">
        <v>129</v>
      </c>
      <c r="F3287" s="3">
        <v>86</v>
      </c>
      <c r="G3287" s="3">
        <v>16523.88</v>
      </c>
      <c r="H3287" s="3">
        <v>2131580.52</v>
      </c>
      <c r="I3287" s="4">
        <v>45812</v>
      </c>
      <c r="J3287" s="4">
        <v>45898</v>
      </c>
      <c r="K3287" s="3" t="s">
        <v>29</v>
      </c>
      <c r="L3287" s="5" t="s">
        <v>21</v>
      </c>
    </row>
    <row r="3288" spans="1:12" ht="14.25" customHeight="1" x14ac:dyDescent="0.3">
      <c r="A3288" s="3" t="s">
        <v>744</v>
      </c>
      <c r="B3288" s="3" t="s">
        <v>2775</v>
      </c>
      <c r="C3288" s="3" t="s">
        <v>44</v>
      </c>
      <c r="D3288" s="3" t="s">
        <v>45</v>
      </c>
      <c r="E3288" s="3">
        <v>162</v>
      </c>
      <c r="F3288" s="3">
        <v>34</v>
      </c>
      <c r="G3288" s="3">
        <v>19634.61</v>
      </c>
      <c r="H3288" s="3">
        <v>3180806.82</v>
      </c>
      <c r="I3288" s="4">
        <v>45738</v>
      </c>
      <c r="J3288" s="4">
        <v>45918</v>
      </c>
      <c r="K3288" s="3" t="s">
        <v>25</v>
      </c>
      <c r="L3288" s="5" t="s">
        <v>17</v>
      </c>
    </row>
    <row r="3289" spans="1:12" ht="14.25" customHeight="1" x14ac:dyDescent="0.3">
      <c r="A3289" s="3" t="s">
        <v>5426</v>
      </c>
      <c r="B3289" s="3" t="s">
        <v>891</v>
      </c>
      <c r="C3289" s="3" t="s">
        <v>20</v>
      </c>
      <c r="D3289" s="3" t="s">
        <v>15</v>
      </c>
      <c r="E3289" s="3">
        <v>91</v>
      </c>
      <c r="F3289" s="3">
        <v>81</v>
      </c>
      <c r="G3289" s="3">
        <v>15442.35</v>
      </c>
      <c r="H3289" s="3">
        <v>1405253.85</v>
      </c>
      <c r="I3289" s="4">
        <v>45820</v>
      </c>
      <c r="J3289" s="4">
        <v>45886</v>
      </c>
      <c r="K3289" s="3" t="s">
        <v>57</v>
      </c>
      <c r="L3289" s="5" t="s">
        <v>17</v>
      </c>
    </row>
    <row r="3290" spans="1:12" ht="14.25" customHeight="1" x14ac:dyDescent="0.3">
      <c r="A3290" s="3" t="s">
        <v>5427</v>
      </c>
      <c r="B3290" s="3" t="s">
        <v>5428</v>
      </c>
      <c r="C3290" s="3" t="s">
        <v>28</v>
      </c>
      <c r="D3290" s="3" t="s">
        <v>53</v>
      </c>
      <c r="E3290" s="3">
        <v>91</v>
      </c>
      <c r="F3290" s="3">
        <v>44</v>
      </c>
      <c r="G3290" s="3">
        <v>17504.919999999998</v>
      </c>
      <c r="H3290" s="3">
        <v>1592947.72</v>
      </c>
      <c r="I3290" s="4">
        <v>45785</v>
      </c>
      <c r="J3290" s="4">
        <v>45904</v>
      </c>
      <c r="K3290" s="3" t="s">
        <v>57</v>
      </c>
      <c r="L3290" s="5" t="s">
        <v>17</v>
      </c>
    </row>
    <row r="3291" spans="1:12" ht="14.25" customHeight="1" x14ac:dyDescent="0.3">
      <c r="A3291" s="3" t="s">
        <v>5429</v>
      </c>
      <c r="B3291" s="3" t="s">
        <v>3563</v>
      </c>
      <c r="C3291" s="3" t="s">
        <v>14</v>
      </c>
      <c r="D3291" s="3" t="s">
        <v>45</v>
      </c>
      <c r="E3291" s="3">
        <v>128</v>
      </c>
      <c r="F3291" s="3">
        <v>78</v>
      </c>
      <c r="G3291" s="3">
        <v>3294.94</v>
      </c>
      <c r="H3291" s="3">
        <v>421752.32000000001</v>
      </c>
      <c r="I3291" s="4">
        <v>45813</v>
      </c>
      <c r="J3291" s="4">
        <v>45938</v>
      </c>
      <c r="K3291" s="3" t="s">
        <v>25</v>
      </c>
      <c r="L3291" s="5" t="s">
        <v>30</v>
      </c>
    </row>
    <row r="3292" spans="1:12" ht="14.25" customHeight="1" x14ac:dyDescent="0.3">
      <c r="A3292" s="3" t="s">
        <v>5430</v>
      </c>
      <c r="B3292" s="3" t="s">
        <v>5431</v>
      </c>
      <c r="C3292" s="3" t="s">
        <v>20</v>
      </c>
      <c r="D3292" s="3" t="s">
        <v>15</v>
      </c>
      <c r="E3292" s="3">
        <v>161</v>
      </c>
      <c r="F3292" s="3">
        <v>85</v>
      </c>
      <c r="G3292" s="3">
        <v>6335.37</v>
      </c>
      <c r="H3292" s="3">
        <v>1019994.57</v>
      </c>
      <c r="I3292" s="4">
        <v>45738</v>
      </c>
      <c r="J3292" s="4">
        <v>45915</v>
      </c>
      <c r="K3292" s="3" t="s">
        <v>54</v>
      </c>
      <c r="L3292" s="5" t="s">
        <v>17</v>
      </c>
    </row>
    <row r="3293" spans="1:12" ht="14.25" customHeight="1" x14ac:dyDescent="0.3">
      <c r="A3293" s="3" t="s">
        <v>5432</v>
      </c>
      <c r="B3293" s="3" t="s">
        <v>2584</v>
      </c>
      <c r="C3293" s="3" t="s">
        <v>14</v>
      </c>
      <c r="D3293" s="3" t="s">
        <v>41</v>
      </c>
      <c r="E3293" s="3">
        <v>193</v>
      </c>
      <c r="F3293" s="3">
        <v>94</v>
      </c>
      <c r="G3293" s="3">
        <v>17834.53</v>
      </c>
      <c r="H3293" s="3">
        <v>3442064.29</v>
      </c>
      <c r="I3293" s="4">
        <v>45698</v>
      </c>
      <c r="J3293" s="4">
        <v>45854</v>
      </c>
      <c r="K3293" s="3" t="s">
        <v>46</v>
      </c>
      <c r="L3293" s="5" t="s">
        <v>21</v>
      </c>
    </row>
    <row r="3294" spans="1:12" ht="14.25" customHeight="1" x14ac:dyDescent="0.3">
      <c r="A3294" s="3" t="s">
        <v>5433</v>
      </c>
      <c r="B3294" s="3" t="s">
        <v>5434</v>
      </c>
      <c r="C3294" s="3" t="s">
        <v>40</v>
      </c>
      <c r="D3294" s="3" t="s">
        <v>45</v>
      </c>
      <c r="E3294" s="3">
        <v>165</v>
      </c>
      <c r="F3294" s="3">
        <v>74</v>
      </c>
      <c r="G3294" s="3">
        <v>14447.68</v>
      </c>
      <c r="H3294" s="3">
        <v>2383867.2000000002</v>
      </c>
      <c r="I3294" s="4">
        <v>45818</v>
      </c>
      <c r="J3294" s="4">
        <v>45895</v>
      </c>
      <c r="K3294" s="3" t="s">
        <v>57</v>
      </c>
      <c r="L3294" s="5" t="s">
        <v>21</v>
      </c>
    </row>
    <row r="3295" spans="1:12" ht="14.25" customHeight="1" x14ac:dyDescent="0.3">
      <c r="A3295" s="3" t="s">
        <v>5435</v>
      </c>
      <c r="B3295" s="3" t="s">
        <v>5436</v>
      </c>
      <c r="C3295" s="3" t="s">
        <v>14</v>
      </c>
      <c r="D3295" s="3" t="s">
        <v>53</v>
      </c>
      <c r="E3295" s="3">
        <v>80</v>
      </c>
      <c r="F3295" s="3">
        <v>41</v>
      </c>
      <c r="G3295" s="3">
        <v>8260.5400000000009</v>
      </c>
      <c r="H3295" s="3">
        <v>660843.20000000007</v>
      </c>
      <c r="I3295" s="4">
        <v>45745</v>
      </c>
      <c r="J3295" s="4">
        <v>45884</v>
      </c>
      <c r="K3295" s="3" t="s">
        <v>46</v>
      </c>
      <c r="L3295" s="5" t="s">
        <v>58</v>
      </c>
    </row>
    <row r="3296" spans="1:12" ht="14.25" customHeight="1" x14ac:dyDescent="0.3">
      <c r="A3296" s="3" t="s">
        <v>5437</v>
      </c>
      <c r="B3296" s="3" t="s">
        <v>3514</v>
      </c>
      <c r="C3296" s="3" t="s">
        <v>28</v>
      </c>
      <c r="D3296" s="3" t="s">
        <v>45</v>
      </c>
      <c r="E3296" s="3">
        <v>163</v>
      </c>
      <c r="F3296" s="3">
        <v>71</v>
      </c>
      <c r="G3296" s="3">
        <v>6373.42</v>
      </c>
      <c r="H3296" s="3">
        <v>1038867.46</v>
      </c>
      <c r="I3296" s="4">
        <v>45721</v>
      </c>
      <c r="J3296" s="4">
        <v>45941</v>
      </c>
      <c r="L3296" s="5" t="s">
        <v>17</v>
      </c>
    </row>
    <row r="3297" spans="1:12" ht="14.25" customHeight="1" x14ac:dyDescent="0.3">
      <c r="A3297" s="3" t="s">
        <v>3636</v>
      </c>
      <c r="B3297" s="3" t="s">
        <v>5438</v>
      </c>
      <c r="C3297" s="3" t="s">
        <v>28</v>
      </c>
      <c r="D3297" s="3" t="s">
        <v>15</v>
      </c>
      <c r="E3297" s="3">
        <v>69</v>
      </c>
      <c r="G3297" s="3">
        <v>11244.34</v>
      </c>
      <c r="H3297" s="3">
        <v>775859.46</v>
      </c>
      <c r="I3297" s="4">
        <v>45829</v>
      </c>
      <c r="J3297" s="4">
        <v>45934</v>
      </c>
      <c r="K3297" s="3" t="s">
        <v>29</v>
      </c>
      <c r="L3297" s="5" t="s">
        <v>21</v>
      </c>
    </row>
    <row r="3298" spans="1:12" ht="14.25" customHeight="1" x14ac:dyDescent="0.3">
      <c r="A3298" s="3" t="s">
        <v>3367</v>
      </c>
      <c r="B3298" s="3" t="s">
        <v>5439</v>
      </c>
      <c r="C3298" s="3" t="s">
        <v>14</v>
      </c>
      <c r="D3298" s="3" t="s">
        <v>45</v>
      </c>
      <c r="E3298" s="3">
        <v>60</v>
      </c>
      <c r="F3298" s="3">
        <v>59</v>
      </c>
      <c r="G3298" s="3">
        <v>18126.64</v>
      </c>
      <c r="H3298" s="3">
        <v>1087598.3999999999</v>
      </c>
      <c r="I3298" s="4">
        <v>45706</v>
      </c>
      <c r="J3298" s="4">
        <v>45886</v>
      </c>
      <c r="K3298" s="3" t="s">
        <v>29</v>
      </c>
      <c r="L3298" s="5" t="s">
        <v>30</v>
      </c>
    </row>
    <row r="3299" spans="1:12" ht="14.25" customHeight="1" x14ac:dyDescent="0.3">
      <c r="A3299" s="3" t="s">
        <v>5440</v>
      </c>
      <c r="B3299" s="3" t="s">
        <v>5441</v>
      </c>
      <c r="C3299" s="3" t="s">
        <v>20</v>
      </c>
      <c r="D3299" s="3" t="s">
        <v>53</v>
      </c>
      <c r="E3299" s="3">
        <v>154</v>
      </c>
      <c r="F3299" s="3">
        <v>77</v>
      </c>
      <c r="G3299" s="3">
        <v>17407.599999999999</v>
      </c>
      <c r="H3299" s="3">
        <v>2680770.4</v>
      </c>
      <c r="I3299" s="4">
        <v>45702</v>
      </c>
      <c r="J3299" s="4">
        <v>45869</v>
      </c>
      <c r="K3299" s="3" t="s">
        <v>57</v>
      </c>
      <c r="L3299" s="5" t="s">
        <v>30</v>
      </c>
    </row>
    <row r="3300" spans="1:12" ht="14.25" customHeight="1" x14ac:dyDescent="0.3">
      <c r="A3300" s="3" t="s">
        <v>4691</v>
      </c>
      <c r="B3300" s="3" t="s">
        <v>5442</v>
      </c>
      <c r="C3300" s="3" t="s">
        <v>14</v>
      </c>
      <c r="D3300" s="3" t="s">
        <v>53</v>
      </c>
      <c r="E3300" s="3">
        <v>90</v>
      </c>
      <c r="F3300" s="3">
        <v>27</v>
      </c>
      <c r="G3300" s="3">
        <v>16991.919999999998</v>
      </c>
      <c r="H3300" s="3">
        <v>1529272.8</v>
      </c>
      <c r="I3300" s="4">
        <v>45809</v>
      </c>
      <c r="J3300" s="4">
        <v>45886</v>
      </c>
      <c r="K3300" s="3" t="s">
        <v>29</v>
      </c>
      <c r="L3300" s="5" t="s">
        <v>30</v>
      </c>
    </row>
    <row r="3301" spans="1:12" ht="14.25" customHeight="1" x14ac:dyDescent="0.3">
      <c r="A3301" s="3" t="s">
        <v>5096</v>
      </c>
      <c r="B3301" s="3" t="s">
        <v>5443</v>
      </c>
      <c r="C3301" s="3" t="s">
        <v>28</v>
      </c>
      <c r="D3301" s="3" t="s">
        <v>53</v>
      </c>
      <c r="E3301" s="3">
        <v>104</v>
      </c>
      <c r="F3301" s="3">
        <v>26</v>
      </c>
      <c r="G3301" s="3">
        <v>7220.93</v>
      </c>
      <c r="H3301" s="3">
        <v>750976.72</v>
      </c>
      <c r="I3301" s="4">
        <v>45836</v>
      </c>
      <c r="J3301" s="4">
        <v>45935</v>
      </c>
      <c r="L3301" s="5" t="s">
        <v>17</v>
      </c>
    </row>
    <row r="3302" spans="1:12" ht="14.25" customHeight="1" x14ac:dyDescent="0.3">
      <c r="A3302" s="3" t="s">
        <v>2119</v>
      </c>
      <c r="B3302" s="3" t="s">
        <v>5444</v>
      </c>
      <c r="C3302" s="3" t="s">
        <v>40</v>
      </c>
      <c r="D3302" s="3" t="s">
        <v>41</v>
      </c>
      <c r="E3302" s="3">
        <v>14</v>
      </c>
      <c r="F3302" s="3">
        <v>56</v>
      </c>
      <c r="G3302" s="3">
        <v>5180.68</v>
      </c>
      <c r="H3302" s="3">
        <v>72529.52</v>
      </c>
      <c r="I3302" s="4">
        <v>45732</v>
      </c>
      <c r="J3302" s="4">
        <v>45868</v>
      </c>
      <c r="K3302" s="3" t="s">
        <v>25</v>
      </c>
      <c r="L3302" s="5" t="s">
        <v>33</v>
      </c>
    </row>
    <row r="3303" spans="1:12" ht="14.25" customHeight="1" x14ac:dyDescent="0.3">
      <c r="A3303" s="3" t="s">
        <v>5445</v>
      </c>
      <c r="B3303" s="3" t="s">
        <v>4769</v>
      </c>
      <c r="C3303" s="3" t="s">
        <v>14</v>
      </c>
      <c r="D3303" s="3" t="s">
        <v>15</v>
      </c>
      <c r="E3303" s="3">
        <v>56</v>
      </c>
      <c r="F3303" s="3">
        <v>38</v>
      </c>
      <c r="G3303" s="3">
        <v>6329.97</v>
      </c>
      <c r="H3303" s="3">
        <v>354478.32</v>
      </c>
      <c r="I3303" s="4">
        <v>45823</v>
      </c>
      <c r="J3303" s="4">
        <v>45937</v>
      </c>
      <c r="K3303" s="3" t="s">
        <v>25</v>
      </c>
      <c r="L3303" s="5" t="s">
        <v>58</v>
      </c>
    </row>
    <row r="3304" spans="1:12" ht="14.25" customHeight="1" x14ac:dyDescent="0.3">
      <c r="A3304" s="3" t="s">
        <v>5446</v>
      </c>
      <c r="B3304" s="3" t="s">
        <v>5447</v>
      </c>
      <c r="C3304" s="3" t="s">
        <v>44</v>
      </c>
      <c r="D3304" s="3" t="s">
        <v>45</v>
      </c>
      <c r="E3304" s="3">
        <v>9</v>
      </c>
      <c r="F3304" s="3">
        <v>86</v>
      </c>
      <c r="G3304" s="3">
        <v>13534.04</v>
      </c>
      <c r="H3304" s="3">
        <v>121806.36</v>
      </c>
      <c r="I3304" s="4">
        <v>45816</v>
      </c>
      <c r="J3304" s="4">
        <v>45877</v>
      </c>
      <c r="K3304" s="3" t="s">
        <v>16</v>
      </c>
      <c r="L3304" s="5" t="s">
        <v>33</v>
      </c>
    </row>
    <row r="3305" spans="1:12" ht="14.25" customHeight="1" x14ac:dyDescent="0.3">
      <c r="A3305" s="3" t="s">
        <v>5448</v>
      </c>
      <c r="B3305" s="3" t="s">
        <v>2849</v>
      </c>
      <c r="C3305" s="3" t="s">
        <v>20</v>
      </c>
      <c r="D3305" s="3" t="s">
        <v>15</v>
      </c>
      <c r="E3305" s="3">
        <v>106</v>
      </c>
      <c r="F3305" s="3">
        <v>39</v>
      </c>
      <c r="G3305" s="3">
        <v>4851.42</v>
      </c>
      <c r="H3305" s="3">
        <v>514250.52</v>
      </c>
      <c r="I3305" s="4">
        <v>45687</v>
      </c>
      <c r="J3305" s="4">
        <v>45938</v>
      </c>
      <c r="K3305" s="3" t="s">
        <v>57</v>
      </c>
      <c r="L3305" s="5" t="s">
        <v>33</v>
      </c>
    </row>
    <row r="3306" spans="1:12" ht="14.25" customHeight="1" x14ac:dyDescent="0.3">
      <c r="A3306" s="3" t="s">
        <v>5449</v>
      </c>
      <c r="B3306" s="3" t="s">
        <v>5450</v>
      </c>
      <c r="C3306" s="3" t="s">
        <v>20</v>
      </c>
      <c r="D3306" s="3" t="s">
        <v>45</v>
      </c>
      <c r="E3306" s="3">
        <v>120</v>
      </c>
      <c r="F3306" s="3">
        <v>98</v>
      </c>
      <c r="G3306" s="3">
        <v>9352.74</v>
      </c>
      <c r="H3306" s="3">
        <v>1122328.8</v>
      </c>
      <c r="I3306" s="4">
        <v>45701</v>
      </c>
      <c r="J3306" s="4">
        <v>45885</v>
      </c>
      <c r="L3306" s="5" t="s">
        <v>30</v>
      </c>
    </row>
    <row r="3307" spans="1:12" ht="14.25" customHeight="1" x14ac:dyDescent="0.3">
      <c r="A3307" s="3" t="s">
        <v>5451</v>
      </c>
      <c r="B3307" s="3" t="s">
        <v>1304</v>
      </c>
      <c r="C3307" s="3" t="s">
        <v>44</v>
      </c>
      <c r="D3307" s="3" t="s">
        <v>24</v>
      </c>
      <c r="E3307" s="3">
        <v>28</v>
      </c>
      <c r="G3307" s="3">
        <v>669.68</v>
      </c>
      <c r="H3307" s="3">
        <v>18751.04</v>
      </c>
      <c r="I3307" s="4">
        <v>45754</v>
      </c>
      <c r="J3307" s="4">
        <v>45916</v>
      </c>
      <c r="K3307" s="3" t="s">
        <v>25</v>
      </c>
      <c r="L3307" s="5" t="s">
        <v>33</v>
      </c>
    </row>
    <row r="3308" spans="1:12" ht="14.25" customHeight="1" x14ac:dyDescent="0.3">
      <c r="A3308" s="3" t="s">
        <v>5452</v>
      </c>
      <c r="B3308" s="3" t="s">
        <v>5453</v>
      </c>
      <c r="C3308" s="3" t="s">
        <v>14</v>
      </c>
      <c r="D3308" s="3" t="s">
        <v>53</v>
      </c>
      <c r="E3308" s="3">
        <v>131</v>
      </c>
      <c r="F3308" s="3">
        <v>86</v>
      </c>
      <c r="G3308" s="3">
        <v>9233.52</v>
      </c>
      <c r="H3308" s="3">
        <v>1209591.1200000001</v>
      </c>
      <c r="I3308" s="4">
        <v>45771</v>
      </c>
      <c r="J3308" s="4">
        <v>45888</v>
      </c>
      <c r="K3308" s="3" t="s">
        <v>16</v>
      </c>
      <c r="L3308" s="5" t="s">
        <v>33</v>
      </c>
    </row>
    <row r="3309" spans="1:12" ht="14.25" customHeight="1" x14ac:dyDescent="0.3">
      <c r="A3309" s="3" t="s">
        <v>2206</v>
      </c>
      <c r="B3309" s="3" t="s">
        <v>5454</v>
      </c>
      <c r="C3309" s="3" t="s">
        <v>28</v>
      </c>
      <c r="D3309" s="3" t="s">
        <v>53</v>
      </c>
      <c r="E3309" s="3">
        <v>192</v>
      </c>
      <c r="F3309" s="3">
        <v>98</v>
      </c>
      <c r="G3309" s="3">
        <v>9409.86</v>
      </c>
      <c r="H3309" s="3">
        <v>1806693.12</v>
      </c>
      <c r="I3309" s="4">
        <v>45785</v>
      </c>
      <c r="J3309" s="4">
        <v>45863</v>
      </c>
      <c r="K3309" s="3" t="s">
        <v>16</v>
      </c>
      <c r="L3309" s="5" t="s">
        <v>58</v>
      </c>
    </row>
    <row r="3310" spans="1:12" ht="14.25" customHeight="1" x14ac:dyDescent="0.3">
      <c r="A3310" s="3" t="s">
        <v>5455</v>
      </c>
      <c r="B3310" s="3" t="s">
        <v>5456</v>
      </c>
      <c r="C3310" s="3" t="s">
        <v>20</v>
      </c>
      <c r="D3310" s="3" t="s">
        <v>41</v>
      </c>
      <c r="E3310" s="3">
        <v>134</v>
      </c>
      <c r="F3310" s="3">
        <v>38</v>
      </c>
      <c r="G3310" s="3">
        <v>9811.34</v>
      </c>
      <c r="H3310" s="3">
        <v>1314719.56</v>
      </c>
      <c r="I3310" s="4">
        <v>45718</v>
      </c>
      <c r="J3310" s="4">
        <v>45909</v>
      </c>
      <c r="K3310" s="3" t="s">
        <v>54</v>
      </c>
      <c r="L3310" s="5" t="s">
        <v>33</v>
      </c>
    </row>
    <row r="3311" spans="1:12" ht="14.25" customHeight="1" x14ac:dyDescent="0.3">
      <c r="A3311" s="3" t="s">
        <v>3141</v>
      </c>
      <c r="B3311" s="3" t="s">
        <v>4234</v>
      </c>
      <c r="C3311" s="3" t="s">
        <v>44</v>
      </c>
      <c r="D3311" s="3" t="s">
        <v>24</v>
      </c>
      <c r="E3311" s="3">
        <v>38</v>
      </c>
      <c r="F3311" s="3">
        <v>45</v>
      </c>
      <c r="G3311" s="3">
        <v>14579.89</v>
      </c>
      <c r="H3311" s="3">
        <v>554035.81999999995</v>
      </c>
      <c r="I3311" s="4">
        <v>45830</v>
      </c>
      <c r="J3311" s="4">
        <v>45878</v>
      </c>
      <c r="K3311" s="3" t="s">
        <v>46</v>
      </c>
      <c r="L3311" s="5" t="s">
        <v>33</v>
      </c>
    </row>
    <row r="3312" spans="1:12" ht="14.25" customHeight="1" x14ac:dyDescent="0.3">
      <c r="A3312" s="3" t="s">
        <v>5457</v>
      </c>
      <c r="B3312" s="3" t="s">
        <v>343</v>
      </c>
      <c r="C3312" s="3" t="s">
        <v>28</v>
      </c>
      <c r="D3312" s="3" t="s">
        <v>15</v>
      </c>
      <c r="E3312" s="3">
        <v>76</v>
      </c>
      <c r="F3312" s="3">
        <v>33</v>
      </c>
      <c r="G3312" s="3">
        <v>12189.67</v>
      </c>
      <c r="H3312" s="3">
        <v>926414.92</v>
      </c>
      <c r="I3312" s="4">
        <v>45792</v>
      </c>
      <c r="J3312" s="4">
        <v>45931</v>
      </c>
      <c r="K3312" s="3" t="s">
        <v>25</v>
      </c>
      <c r="L3312" s="5" t="s">
        <v>30</v>
      </c>
    </row>
    <row r="3313" spans="1:12" ht="14.25" customHeight="1" x14ac:dyDescent="0.3">
      <c r="A3313" s="3" t="s">
        <v>5458</v>
      </c>
      <c r="B3313" s="3" t="s">
        <v>190</v>
      </c>
      <c r="C3313" s="3" t="s">
        <v>40</v>
      </c>
      <c r="D3313" s="3" t="s">
        <v>53</v>
      </c>
      <c r="E3313" s="3">
        <v>165</v>
      </c>
      <c r="F3313" s="3">
        <v>78</v>
      </c>
      <c r="G3313" s="3">
        <v>17749.02</v>
      </c>
      <c r="H3313" s="3">
        <v>2928588.3</v>
      </c>
      <c r="I3313" s="4">
        <v>45797</v>
      </c>
      <c r="J3313" s="4">
        <v>45901</v>
      </c>
      <c r="K3313" s="3" t="s">
        <v>57</v>
      </c>
      <c r="L3313" s="5" t="s">
        <v>33</v>
      </c>
    </row>
    <row r="3314" spans="1:12" ht="14.25" customHeight="1" x14ac:dyDescent="0.3">
      <c r="A3314" s="3" t="s">
        <v>3951</v>
      </c>
      <c r="B3314" s="3" t="s">
        <v>5459</v>
      </c>
      <c r="C3314" s="3" t="s">
        <v>40</v>
      </c>
      <c r="D3314" s="3" t="s">
        <v>24</v>
      </c>
      <c r="E3314" s="3">
        <v>62</v>
      </c>
      <c r="F3314" s="3">
        <v>80</v>
      </c>
      <c r="G3314" s="3">
        <v>14262.26</v>
      </c>
      <c r="H3314" s="3">
        <v>884260.12</v>
      </c>
      <c r="I3314" s="4">
        <v>45792</v>
      </c>
      <c r="J3314" s="4">
        <v>45912</v>
      </c>
      <c r="K3314" s="3" t="s">
        <v>29</v>
      </c>
      <c r="L3314" s="5" t="s">
        <v>33</v>
      </c>
    </row>
    <row r="3315" spans="1:12" ht="14.25" customHeight="1" x14ac:dyDescent="0.3">
      <c r="A3315" s="3" t="s">
        <v>2637</v>
      </c>
      <c r="B3315" s="3" t="s">
        <v>5460</v>
      </c>
      <c r="C3315" s="3" t="s">
        <v>44</v>
      </c>
      <c r="D3315" s="3" t="s">
        <v>15</v>
      </c>
      <c r="E3315" s="3">
        <v>38</v>
      </c>
      <c r="F3315" s="3">
        <v>60</v>
      </c>
      <c r="G3315" s="3">
        <v>6257.78</v>
      </c>
      <c r="H3315" s="3">
        <v>237795.64</v>
      </c>
      <c r="I3315" s="4">
        <v>45793</v>
      </c>
      <c r="J3315" s="4">
        <v>45907</v>
      </c>
      <c r="K3315" s="3" t="s">
        <v>46</v>
      </c>
      <c r="L3315" s="5" t="s">
        <v>58</v>
      </c>
    </row>
    <row r="3316" spans="1:12" ht="14.25" customHeight="1" x14ac:dyDescent="0.3">
      <c r="A3316" s="3" t="s">
        <v>5461</v>
      </c>
      <c r="B3316" s="3" t="s">
        <v>5462</v>
      </c>
      <c r="C3316" s="3" t="s">
        <v>28</v>
      </c>
      <c r="D3316" s="3" t="s">
        <v>45</v>
      </c>
      <c r="E3316" s="3">
        <v>64</v>
      </c>
      <c r="F3316" s="3">
        <v>98</v>
      </c>
      <c r="G3316" s="3">
        <v>3409.29</v>
      </c>
      <c r="H3316" s="3">
        <v>218194.56</v>
      </c>
      <c r="I3316" s="4">
        <v>45780</v>
      </c>
      <c r="J3316" s="4">
        <v>45869</v>
      </c>
      <c r="L3316" s="5" t="s">
        <v>17</v>
      </c>
    </row>
    <row r="3317" spans="1:12" ht="14.25" customHeight="1" x14ac:dyDescent="0.3">
      <c r="A3317" s="3" t="s">
        <v>2403</v>
      </c>
      <c r="B3317" s="3" t="s">
        <v>5463</v>
      </c>
      <c r="C3317" s="3" t="s">
        <v>14</v>
      </c>
      <c r="D3317" s="3" t="s">
        <v>24</v>
      </c>
      <c r="E3317" s="3">
        <v>17</v>
      </c>
      <c r="F3317" s="3">
        <v>64</v>
      </c>
      <c r="G3317" s="3">
        <v>2710.96</v>
      </c>
      <c r="H3317" s="3">
        <v>46086.32</v>
      </c>
      <c r="I3317" s="4">
        <v>45755</v>
      </c>
      <c r="J3317" s="4">
        <v>45862</v>
      </c>
      <c r="K3317" s="3" t="s">
        <v>16</v>
      </c>
      <c r="L3317" s="5" t="s">
        <v>21</v>
      </c>
    </row>
    <row r="3318" spans="1:12" ht="14.25" customHeight="1" x14ac:dyDescent="0.3">
      <c r="A3318" s="3" t="s">
        <v>5464</v>
      </c>
      <c r="B3318" s="3" t="s">
        <v>5465</v>
      </c>
      <c r="C3318" s="3" t="s">
        <v>28</v>
      </c>
      <c r="D3318" s="3" t="s">
        <v>15</v>
      </c>
      <c r="E3318" s="3">
        <v>4</v>
      </c>
      <c r="F3318" s="3">
        <v>93</v>
      </c>
      <c r="G3318" s="3">
        <v>9014.39</v>
      </c>
      <c r="H3318" s="3">
        <v>36057.56</v>
      </c>
      <c r="I3318" s="4">
        <v>45818</v>
      </c>
      <c r="J3318" s="4">
        <v>45884</v>
      </c>
      <c r="K3318" s="3" t="s">
        <v>46</v>
      </c>
      <c r="L3318" s="5" t="s">
        <v>30</v>
      </c>
    </row>
    <row r="3319" spans="1:12" ht="14.25" customHeight="1" x14ac:dyDescent="0.3">
      <c r="A3319" s="3" t="s">
        <v>5466</v>
      </c>
      <c r="B3319" s="3" t="s">
        <v>5467</v>
      </c>
      <c r="C3319" s="3" t="s">
        <v>14</v>
      </c>
      <c r="D3319" s="3" t="s">
        <v>24</v>
      </c>
      <c r="E3319" s="3">
        <v>150</v>
      </c>
      <c r="F3319" s="3">
        <v>59</v>
      </c>
      <c r="G3319" s="3">
        <v>3382.48</v>
      </c>
      <c r="H3319" s="3">
        <v>507372</v>
      </c>
      <c r="I3319" s="4">
        <v>45848</v>
      </c>
      <c r="J3319" s="4">
        <v>45900</v>
      </c>
      <c r="K3319" s="3" t="s">
        <v>54</v>
      </c>
      <c r="L3319" s="5" t="s">
        <v>21</v>
      </c>
    </row>
    <row r="3320" spans="1:12" ht="14.25" customHeight="1" x14ac:dyDescent="0.3">
      <c r="A3320" s="3" t="s">
        <v>3593</v>
      </c>
      <c r="B3320" s="3" t="s">
        <v>2486</v>
      </c>
      <c r="C3320" s="3" t="s">
        <v>40</v>
      </c>
      <c r="D3320" s="3" t="s">
        <v>45</v>
      </c>
      <c r="E3320" s="3">
        <v>144</v>
      </c>
      <c r="F3320" s="3">
        <v>90</v>
      </c>
      <c r="G3320" s="3">
        <v>1825.06</v>
      </c>
      <c r="H3320" s="3">
        <v>262808.64</v>
      </c>
      <c r="I3320" s="4">
        <v>45745</v>
      </c>
      <c r="J3320" s="4">
        <v>45895</v>
      </c>
      <c r="K3320" s="3" t="s">
        <v>29</v>
      </c>
      <c r="L3320" s="5" t="s">
        <v>17</v>
      </c>
    </row>
    <row r="3321" spans="1:12" ht="14.25" customHeight="1" x14ac:dyDescent="0.3">
      <c r="A3321" s="3" t="s">
        <v>5468</v>
      </c>
      <c r="B3321" s="3" t="s">
        <v>2120</v>
      </c>
      <c r="C3321" s="3" t="s">
        <v>44</v>
      </c>
      <c r="D3321" s="3" t="s">
        <v>24</v>
      </c>
      <c r="G3321" s="3">
        <v>1018.58</v>
      </c>
      <c r="I3321" s="4">
        <v>45730</v>
      </c>
      <c r="J3321" s="4">
        <v>45908</v>
      </c>
      <c r="K3321" s="3" t="s">
        <v>16</v>
      </c>
      <c r="L3321" s="5" t="s">
        <v>30</v>
      </c>
    </row>
    <row r="3322" spans="1:12" ht="14.25" customHeight="1" x14ac:dyDescent="0.3">
      <c r="A3322" s="3" t="s">
        <v>5469</v>
      </c>
      <c r="B3322" s="3" t="s">
        <v>5470</v>
      </c>
      <c r="C3322" s="3" t="s">
        <v>20</v>
      </c>
      <c r="D3322" s="3" t="s">
        <v>41</v>
      </c>
      <c r="E3322" s="3">
        <v>152</v>
      </c>
      <c r="F3322" s="3">
        <v>72</v>
      </c>
      <c r="G3322" s="3">
        <v>6728.13</v>
      </c>
      <c r="H3322" s="3">
        <v>1022675.76</v>
      </c>
      <c r="I3322" s="4">
        <v>45834</v>
      </c>
      <c r="J3322" s="4">
        <v>45925</v>
      </c>
      <c r="K3322" s="3" t="s">
        <v>25</v>
      </c>
      <c r="L3322" s="5" t="s">
        <v>17</v>
      </c>
    </row>
    <row r="3323" spans="1:12" ht="14.25" customHeight="1" x14ac:dyDescent="0.3">
      <c r="A3323" s="3" t="s">
        <v>3697</v>
      </c>
      <c r="B3323" s="3" t="s">
        <v>5471</v>
      </c>
      <c r="C3323" s="3" t="s">
        <v>20</v>
      </c>
      <c r="D3323" s="3" t="s">
        <v>15</v>
      </c>
      <c r="E3323" s="3">
        <v>193</v>
      </c>
      <c r="F3323" s="3">
        <v>51</v>
      </c>
      <c r="G3323" s="3">
        <v>7179.66</v>
      </c>
      <c r="H3323" s="3">
        <v>1385674.38</v>
      </c>
      <c r="I3323" s="4">
        <v>45800</v>
      </c>
      <c r="J3323" s="4">
        <v>45880</v>
      </c>
      <c r="K3323" s="3" t="s">
        <v>25</v>
      </c>
      <c r="L3323" s="5" t="s">
        <v>17</v>
      </c>
    </row>
    <row r="3324" spans="1:12" ht="14.25" customHeight="1" x14ac:dyDescent="0.3">
      <c r="A3324" s="3" t="s">
        <v>865</v>
      </c>
      <c r="B3324" s="3" t="s">
        <v>5472</v>
      </c>
      <c r="C3324" s="3" t="s">
        <v>28</v>
      </c>
      <c r="D3324" s="3" t="s">
        <v>53</v>
      </c>
      <c r="E3324" s="3">
        <v>82</v>
      </c>
      <c r="F3324" s="3">
        <v>85</v>
      </c>
      <c r="G3324" s="3">
        <v>958.73</v>
      </c>
      <c r="H3324" s="3">
        <v>78615.86</v>
      </c>
      <c r="I3324" s="4">
        <v>45815</v>
      </c>
      <c r="J3324" s="4">
        <v>45921</v>
      </c>
      <c r="K3324" s="3" t="s">
        <v>57</v>
      </c>
      <c r="L3324" s="5" t="s">
        <v>33</v>
      </c>
    </row>
    <row r="3325" spans="1:12" ht="14.25" customHeight="1" x14ac:dyDescent="0.3">
      <c r="A3325" s="3" t="s">
        <v>5473</v>
      </c>
      <c r="B3325" s="3" t="s">
        <v>5474</v>
      </c>
      <c r="C3325" s="3" t="s">
        <v>20</v>
      </c>
      <c r="D3325" s="3" t="s">
        <v>15</v>
      </c>
      <c r="E3325" s="3">
        <v>147</v>
      </c>
      <c r="F3325" s="3">
        <v>53</v>
      </c>
      <c r="G3325" s="3">
        <v>8194.0300000000007</v>
      </c>
      <c r="H3325" s="3">
        <v>1204522.4099999999</v>
      </c>
      <c r="I3325" s="4">
        <v>45814</v>
      </c>
      <c r="J3325" s="4">
        <v>45930</v>
      </c>
      <c r="K3325" s="3" t="s">
        <v>29</v>
      </c>
      <c r="L3325" s="5" t="s">
        <v>30</v>
      </c>
    </row>
    <row r="3326" spans="1:12" ht="14.25" customHeight="1" x14ac:dyDescent="0.3">
      <c r="A3326" s="3" t="s">
        <v>3074</v>
      </c>
      <c r="B3326" s="3" t="s">
        <v>5475</v>
      </c>
      <c r="C3326" s="3" t="s">
        <v>44</v>
      </c>
      <c r="D3326" s="3" t="s">
        <v>15</v>
      </c>
      <c r="E3326" s="3">
        <v>198</v>
      </c>
      <c r="F3326" s="3">
        <v>49</v>
      </c>
      <c r="G3326" s="3">
        <v>4378.0200000000004</v>
      </c>
      <c r="H3326" s="3">
        <v>866847.96000000008</v>
      </c>
      <c r="I3326" s="4">
        <v>45696</v>
      </c>
      <c r="J3326" s="4">
        <v>45936</v>
      </c>
      <c r="K3326" s="3" t="s">
        <v>57</v>
      </c>
      <c r="L3326" s="5" t="s">
        <v>21</v>
      </c>
    </row>
    <row r="3327" spans="1:12" ht="14.25" customHeight="1" x14ac:dyDescent="0.3">
      <c r="A3327" s="3" t="s">
        <v>5476</v>
      </c>
      <c r="B3327" s="3" t="s">
        <v>200</v>
      </c>
      <c r="C3327" s="3" t="s">
        <v>40</v>
      </c>
      <c r="D3327" s="3" t="s">
        <v>41</v>
      </c>
      <c r="E3327" s="3">
        <v>162</v>
      </c>
      <c r="F3327" s="3">
        <v>32</v>
      </c>
      <c r="G3327" s="3">
        <v>8864.8700000000008</v>
      </c>
      <c r="H3327" s="3">
        <v>1436108.94</v>
      </c>
      <c r="I3327" s="4">
        <v>45701</v>
      </c>
      <c r="J3327" s="4">
        <v>45858</v>
      </c>
      <c r="K3327" s="3" t="s">
        <v>16</v>
      </c>
      <c r="L3327" s="5" t="s">
        <v>33</v>
      </c>
    </row>
    <row r="3328" spans="1:12" ht="14.25" customHeight="1" x14ac:dyDescent="0.3">
      <c r="A3328" s="3" t="s">
        <v>2751</v>
      </c>
      <c r="B3328" s="3" t="s">
        <v>5477</v>
      </c>
      <c r="C3328" s="3" t="s">
        <v>28</v>
      </c>
      <c r="D3328" s="3" t="s">
        <v>41</v>
      </c>
      <c r="E3328" s="3">
        <v>8</v>
      </c>
      <c r="F3328" s="3">
        <v>55</v>
      </c>
      <c r="G3328" s="3">
        <v>9431.19</v>
      </c>
      <c r="H3328" s="3">
        <v>75449.52</v>
      </c>
      <c r="I3328" s="4">
        <v>45706</v>
      </c>
      <c r="J3328" s="4">
        <v>45862</v>
      </c>
      <c r="K3328" s="3" t="s">
        <v>54</v>
      </c>
      <c r="L3328" s="5" t="s">
        <v>33</v>
      </c>
    </row>
    <row r="3329" spans="1:12" ht="14.25" customHeight="1" x14ac:dyDescent="0.3">
      <c r="A3329" s="3" t="s">
        <v>4888</v>
      </c>
      <c r="B3329" s="3" t="s">
        <v>5478</v>
      </c>
      <c r="C3329" s="3" t="s">
        <v>14</v>
      </c>
      <c r="D3329" s="3" t="s">
        <v>15</v>
      </c>
      <c r="E3329" s="3">
        <v>18</v>
      </c>
      <c r="F3329" s="3">
        <v>47</v>
      </c>
      <c r="G3329" s="3">
        <v>15390.56</v>
      </c>
      <c r="H3329" s="3">
        <v>277030.08</v>
      </c>
      <c r="I3329" s="4">
        <v>45775</v>
      </c>
      <c r="J3329" s="4">
        <v>45877</v>
      </c>
      <c r="K3329" s="3" t="s">
        <v>57</v>
      </c>
      <c r="L3329" s="5" t="s">
        <v>33</v>
      </c>
    </row>
    <row r="3330" spans="1:12" ht="14.25" customHeight="1" x14ac:dyDescent="0.3">
      <c r="A3330" s="3" t="s">
        <v>5479</v>
      </c>
      <c r="B3330" s="3" t="s">
        <v>1287</v>
      </c>
      <c r="C3330" s="3" t="s">
        <v>14</v>
      </c>
      <c r="D3330" s="3" t="s">
        <v>45</v>
      </c>
      <c r="E3330" s="3">
        <v>134</v>
      </c>
      <c r="F3330" s="3">
        <v>95</v>
      </c>
      <c r="G3330" s="3">
        <v>848.26</v>
      </c>
      <c r="H3330" s="3">
        <v>113666.84</v>
      </c>
      <c r="I3330" s="4">
        <v>45792</v>
      </c>
      <c r="J3330" s="4">
        <v>45893</v>
      </c>
      <c r="K3330" s="3" t="s">
        <v>46</v>
      </c>
      <c r="L3330" s="5" t="s">
        <v>17</v>
      </c>
    </row>
    <row r="3331" spans="1:12" ht="14.25" customHeight="1" x14ac:dyDescent="0.3">
      <c r="A3331" s="3" t="s">
        <v>5480</v>
      </c>
      <c r="B3331" s="3" t="s">
        <v>3764</v>
      </c>
      <c r="C3331" s="3" t="s">
        <v>44</v>
      </c>
      <c r="D3331" s="3" t="s">
        <v>41</v>
      </c>
      <c r="E3331" s="3">
        <v>142</v>
      </c>
      <c r="F3331" s="3">
        <v>86</v>
      </c>
      <c r="G3331" s="3">
        <v>10755.75</v>
      </c>
      <c r="H3331" s="3">
        <v>1527316.5</v>
      </c>
      <c r="I3331" s="4">
        <v>45755</v>
      </c>
      <c r="J3331" s="4">
        <v>45930</v>
      </c>
      <c r="K3331" s="3" t="s">
        <v>29</v>
      </c>
      <c r="L3331" s="5" t="s">
        <v>30</v>
      </c>
    </row>
    <row r="3332" spans="1:12" ht="14.25" customHeight="1" x14ac:dyDescent="0.3">
      <c r="A3332" s="3" t="s">
        <v>3311</v>
      </c>
      <c r="B3332" s="3" t="s">
        <v>5481</v>
      </c>
      <c r="C3332" s="3" t="s">
        <v>40</v>
      </c>
      <c r="D3332" s="3" t="s">
        <v>15</v>
      </c>
      <c r="E3332" s="3">
        <v>109</v>
      </c>
      <c r="F3332" s="3">
        <v>27</v>
      </c>
      <c r="G3332" s="3">
        <v>270.39</v>
      </c>
      <c r="H3332" s="3">
        <v>29472.51</v>
      </c>
      <c r="I3332" s="4">
        <v>45712</v>
      </c>
      <c r="J3332" s="4">
        <v>45863</v>
      </c>
      <c r="K3332" s="3" t="s">
        <v>46</v>
      </c>
      <c r="L3332" s="5" t="s">
        <v>33</v>
      </c>
    </row>
    <row r="3333" spans="1:12" ht="14.25" customHeight="1" x14ac:dyDescent="0.3">
      <c r="A3333" s="3" t="s">
        <v>5482</v>
      </c>
      <c r="B3333" s="3" t="s">
        <v>4241</v>
      </c>
      <c r="C3333" s="3" t="s">
        <v>28</v>
      </c>
      <c r="D3333" s="3" t="s">
        <v>41</v>
      </c>
      <c r="E3333" s="3">
        <v>143</v>
      </c>
      <c r="F3333" s="3">
        <v>43</v>
      </c>
      <c r="G3333" s="3">
        <v>15344.12</v>
      </c>
      <c r="H3333" s="3">
        <v>2194209.16</v>
      </c>
      <c r="I3333" s="4">
        <v>45756</v>
      </c>
      <c r="J3333" s="4">
        <v>45916</v>
      </c>
      <c r="K3333" s="3" t="s">
        <v>54</v>
      </c>
      <c r="L3333" s="5" t="s">
        <v>33</v>
      </c>
    </row>
    <row r="3334" spans="1:12" ht="14.25" customHeight="1" x14ac:dyDescent="0.3">
      <c r="A3334" s="3" t="s">
        <v>5483</v>
      </c>
      <c r="B3334" s="3" t="s">
        <v>5484</v>
      </c>
      <c r="C3334" s="3" t="s">
        <v>44</v>
      </c>
      <c r="D3334" s="3" t="s">
        <v>53</v>
      </c>
      <c r="E3334" s="3">
        <v>156</v>
      </c>
      <c r="F3334" s="3">
        <v>86</v>
      </c>
      <c r="G3334" s="3">
        <v>12699.84</v>
      </c>
      <c r="H3334" s="3">
        <v>1981175.04</v>
      </c>
      <c r="I3334" s="4">
        <v>45833</v>
      </c>
      <c r="J3334" s="4">
        <v>45918</v>
      </c>
      <c r="K3334" s="3" t="s">
        <v>57</v>
      </c>
      <c r="L3334" s="5" t="s">
        <v>21</v>
      </c>
    </row>
    <row r="3335" spans="1:12" ht="14.25" customHeight="1" x14ac:dyDescent="0.3">
      <c r="A3335" s="3" t="s">
        <v>483</v>
      </c>
      <c r="B3335" s="3" t="s">
        <v>4601</v>
      </c>
      <c r="C3335" s="3" t="s">
        <v>20</v>
      </c>
      <c r="D3335" s="3" t="s">
        <v>24</v>
      </c>
      <c r="E3335" s="3">
        <v>113</v>
      </c>
      <c r="F3335" s="3">
        <v>67</v>
      </c>
      <c r="G3335" s="3">
        <v>12850.32</v>
      </c>
      <c r="H3335" s="3">
        <v>1452086.16</v>
      </c>
      <c r="I3335" s="4">
        <v>45738</v>
      </c>
      <c r="J3335" s="4">
        <v>45880</v>
      </c>
      <c r="K3335" s="3" t="s">
        <v>16</v>
      </c>
      <c r="L3335" s="5" t="s">
        <v>17</v>
      </c>
    </row>
    <row r="3336" spans="1:12" ht="14.25" customHeight="1" x14ac:dyDescent="0.3">
      <c r="A3336" s="3" t="s">
        <v>3045</v>
      </c>
      <c r="B3336" s="3" t="s">
        <v>5485</v>
      </c>
      <c r="C3336" s="3" t="s">
        <v>40</v>
      </c>
      <c r="D3336" s="3" t="s">
        <v>24</v>
      </c>
      <c r="E3336" s="3">
        <v>194</v>
      </c>
      <c r="F3336" s="3">
        <v>88</v>
      </c>
      <c r="G3336" s="3">
        <v>8497.33</v>
      </c>
      <c r="H3336" s="3">
        <v>1648482.02</v>
      </c>
      <c r="I3336" s="4">
        <v>45729</v>
      </c>
      <c r="J3336" s="4">
        <v>45876</v>
      </c>
      <c r="K3336" s="3" t="s">
        <v>57</v>
      </c>
      <c r="L3336" s="5" t="s">
        <v>17</v>
      </c>
    </row>
    <row r="3337" spans="1:12" ht="14.25" customHeight="1" x14ac:dyDescent="0.3">
      <c r="A3337" s="3" t="s">
        <v>5486</v>
      </c>
      <c r="B3337" s="3" t="s">
        <v>5487</v>
      </c>
      <c r="C3337" s="3" t="s">
        <v>20</v>
      </c>
      <c r="D3337" s="3" t="s">
        <v>15</v>
      </c>
      <c r="E3337" s="3">
        <v>12</v>
      </c>
      <c r="F3337" s="3">
        <v>43</v>
      </c>
      <c r="G3337" s="3">
        <v>18567.93</v>
      </c>
      <c r="H3337" s="3">
        <v>222815.16</v>
      </c>
      <c r="I3337" s="4">
        <v>45692</v>
      </c>
      <c r="J3337" s="4">
        <v>45921</v>
      </c>
      <c r="K3337" s="3" t="s">
        <v>29</v>
      </c>
      <c r="L3337" s="5" t="s">
        <v>17</v>
      </c>
    </row>
    <row r="3338" spans="1:12" ht="14.25" customHeight="1" x14ac:dyDescent="0.3">
      <c r="A3338" s="3" t="s">
        <v>5488</v>
      </c>
      <c r="B3338" s="3" t="s">
        <v>5318</v>
      </c>
      <c r="C3338" s="3" t="s">
        <v>20</v>
      </c>
      <c r="D3338" s="3" t="s">
        <v>41</v>
      </c>
      <c r="E3338" s="3">
        <v>143</v>
      </c>
      <c r="F3338" s="3">
        <v>40</v>
      </c>
      <c r="G3338" s="3">
        <v>4135.79</v>
      </c>
      <c r="H3338" s="3">
        <v>591417.97</v>
      </c>
      <c r="I3338" s="4">
        <v>45831</v>
      </c>
      <c r="J3338" s="4">
        <v>45869</v>
      </c>
      <c r="K3338" s="3" t="s">
        <v>16</v>
      </c>
      <c r="L3338" s="5" t="s">
        <v>30</v>
      </c>
    </row>
    <row r="3339" spans="1:12" ht="14.25" customHeight="1" x14ac:dyDescent="0.3">
      <c r="A3339" s="3" t="s">
        <v>1274</v>
      </c>
      <c r="B3339" s="3" t="s">
        <v>5489</v>
      </c>
      <c r="C3339" s="3" t="s">
        <v>14</v>
      </c>
      <c r="D3339" s="3" t="s">
        <v>41</v>
      </c>
      <c r="E3339" s="3">
        <v>20</v>
      </c>
      <c r="F3339" s="3">
        <v>79</v>
      </c>
      <c r="G3339" s="3">
        <v>743.26</v>
      </c>
      <c r="H3339" s="3">
        <v>14865.2</v>
      </c>
      <c r="I3339" s="4">
        <v>45678</v>
      </c>
      <c r="J3339" s="4">
        <v>45855</v>
      </c>
      <c r="K3339" s="3" t="s">
        <v>57</v>
      </c>
      <c r="L3339" s="5" t="s">
        <v>58</v>
      </c>
    </row>
    <row r="3340" spans="1:12" ht="14.25" customHeight="1" x14ac:dyDescent="0.3">
      <c r="A3340" s="3" t="s">
        <v>5490</v>
      </c>
      <c r="B3340" s="3" t="s">
        <v>759</v>
      </c>
      <c r="C3340" s="3" t="s">
        <v>44</v>
      </c>
      <c r="D3340" s="3" t="s">
        <v>15</v>
      </c>
      <c r="E3340" s="3">
        <v>185</v>
      </c>
      <c r="F3340" s="3">
        <v>97</v>
      </c>
      <c r="G3340" s="3">
        <v>17033.080000000002</v>
      </c>
      <c r="H3340" s="3">
        <v>3151119.8</v>
      </c>
      <c r="I3340" s="4">
        <v>45794</v>
      </c>
      <c r="J3340" s="4">
        <v>45855</v>
      </c>
      <c r="L3340" s="5" t="s">
        <v>30</v>
      </c>
    </row>
    <row r="3341" spans="1:12" ht="14.25" customHeight="1" x14ac:dyDescent="0.3">
      <c r="A3341" s="3" t="s">
        <v>5087</v>
      </c>
      <c r="B3341" s="3" t="s">
        <v>1112</v>
      </c>
      <c r="C3341" s="3" t="s">
        <v>40</v>
      </c>
      <c r="E3341" s="3">
        <v>33</v>
      </c>
      <c r="F3341" s="3">
        <v>75</v>
      </c>
      <c r="G3341" s="3">
        <v>14861.29</v>
      </c>
      <c r="H3341" s="3">
        <v>490422.57</v>
      </c>
      <c r="I3341" s="4">
        <v>45774</v>
      </c>
      <c r="J3341" s="4">
        <v>45906</v>
      </c>
      <c r="K3341" s="3" t="s">
        <v>16</v>
      </c>
      <c r="L3341" s="5" t="s">
        <v>58</v>
      </c>
    </row>
    <row r="3342" spans="1:12" ht="14.25" customHeight="1" x14ac:dyDescent="0.3">
      <c r="A3342" s="3" t="s">
        <v>5491</v>
      </c>
      <c r="B3342" s="3" t="s">
        <v>5492</v>
      </c>
      <c r="C3342" s="3" t="s">
        <v>44</v>
      </c>
      <c r="D3342" s="3" t="s">
        <v>24</v>
      </c>
      <c r="E3342" s="3">
        <v>189</v>
      </c>
      <c r="F3342" s="3">
        <v>25</v>
      </c>
      <c r="G3342" s="3">
        <v>11285.8</v>
      </c>
      <c r="H3342" s="3">
        <v>2133016.2000000002</v>
      </c>
      <c r="I3342" s="4">
        <v>45670</v>
      </c>
      <c r="J3342" s="4">
        <v>45881</v>
      </c>
      <c r="L3342" s="5" t="s">
        <v>58</v>
      </c>
    </row>
    <row r="3343" spans="1:12" ht="14.25" customHeight="1" x14ac:dyDescent="0.3">
      <c r="A3343" s="3" t="s">
        <v>5493</v>
      </c>
      <c r="B3343" s="3" t="s">
        <v>5494</v>
      </c>
      <c r="C3343" s="3" t="s">
        <v>20</v>
      </c>
      <c r="D3343" s="3" t="s">
        <v>45</v>
      </c>
      <c r="E3343" s="3">
        <v>148</v>
      </c>
      <c r="F3343" s="3">
        <v>21</v>
      </c>
      <c r="G3343" s="3">
        <v>5156.8999999999996</v>
      </c>
      <c r="H3343" s="3">
        <v>763221.2</v>
      </c>
      <c r="I3343" s="4">
        <v>45688</v>
      </c>
      <c r="J3343" s="4">
        <v>45871</v>
      </c>
      <c r="K3343" s="3" t="s">
        <v>57</v>
      </c>
      <c r="L3343" s="5" t="s">
        <v>21</v>
      </c>
    </row>
    <row r="3344" spans="1:12" ht="14.25" customHeight="1" x14ac:dyDescent="0.3">
      <c r="A3344" s="3" t="s">
        <v>4635</v>
      </c>
      <c r="B3344" s="3" t="s">
        <v>5495</v>
      </c>
      <c r="C3344" s="3" t="s">
        <v>14</v>
      </c>
      <c r="F3344" s="3">
        <v>89</v>
      </c>
      <c r="G3344" s="3">
        <v>18842.39</v>
      </c>
      <c r="I3344" s="4">
        <v>45824</v>
      </c>
      <c r="J3344" s="4">
        <v>45889</v>
      </c>
      <c r="K3344" s="3" t="s">
        <v>25</v>
      </c>
      <c r="L3344" s="5" t="s">
        <v>33</v>
      </c>
    </row>
    <row r="3345" spans="1:12" ht="14.25" customHeight="1" x14ac:dyDescent="0.3">
      <c r="A3345" s="3" t="s">
        <v>5496</v>
      </c>
      <c r="B3345" s="3" t="s">
        <v>3899</v>
      </c>
      <c r="C3345" s="3" t="s">
        <v>14</v>
      </c>
      <c r="E3345" s="3">
        <v>29</v>
      </c>
      <c r="F3345" s="3">
        <v>97</v>
      </c>
      <c r="G3345" s="3">
        <v>453.34</v>
      </c>
      <c r="H3345" s="3">
        <v>13146.86</v>
      </c>
      <c r="I3345" s="4">
        <v>45688</v>
      </c>
      <c r="J3345" s="4">
        <v>45853</v>
      </c>
      <c r="K3345" s="3" t="s">
        <v>57</v>
      </c>
      <c r="L3345" s="5" t="s">
        <v>33</v>
      </c>
    </row>
    <row r="3346" spans="1:12" ht="14.25" customHeight="1" x14ac:dyDescent="0.3">
      <c r="A3346" s="3" t="s">
        <v>1057</v>
      </c>
      <c r="B3346" s="3" t="s">
        <v>5497</v>
      </c>
      <c r="C3346" s="3" t="s">
        <v>14</v>
      </c>
      <c r="D3346" s="3" t="s">
        <v>45</v>
      </c>
      <c r="E3346" s="3">
        <v>104</v>
      </c>
      <c r="F3346" s="3">
        <v>63</v>
      </c>
      <c r="G3346" s="3">
        <v>333.85</v>
      </c>
      <c r="H3346" s="3">
        <v>34720.400000000001</v>
      </c>
      <c r="I3346" s="4">
        <v>45844</v>
      </c>
      <c r="J3346" s="4">
        <v>45927</v>
      </c>
      <c r="K3346" s="3" t="s">
        <v>29</v>
      </c>
      <c r="L3346" s="5" t="s">
        <v>21</v>
      </c>
    </row>
    <row r="3347" spans="1:12" ht="14.25" customHeight="1" x14ac:dyDescent="0.3">
      <c r="A3347" s="3" t="s">
        <v>5498</v>
      </c>
      <c r="B3347" s="3" t="s">
        <v>952</v>
      </c>
      <c r="C3347" s="3" t="s">
        <v>40</v>
      </c>
      <c r="D3347" s="3" t="s">
        <v>41</v>
      </c>
      <c r="E3347" s="3">
        <v>134</v>
      </c>
      <c r="F3347" s="3">
        <v>40</v>
      </c>
      <c r="G3347" s="3">
        <v>3282.35</v>
      </c>
      <c r="H3347" s="3">
        <v>439834.9</v>
      </c>
      <c r="I3347" s="4">
        <v>45792</v>
      </c>
      <c r="J3347" s="4">
        <v>45888</v>
      </c>
      <c r="K3347" s="3" t="s">
        <v>16</v>
      </c>
      <c r="L3347" s="5" t="s">
        <v>30</v>
      </c>
    </row>
    <row r="3348" spans="1:12" ht="14.25" customHeight="1" x14ac:dyDescent="0.3">
      <c r="A3348" s="3" t="s">
        <v>4631</v>
      </c>
      <c r="B3348" s="3" t="s">
        <v>2321</v>
      </c>
      <c r="C3348" s="3" t="s">
        <v>20</v>
      </c>
      <c r="D3348" s="3" t="s">
        <v>24</v>
      </c>
      <c r="E3348" s="3">
        <v>46</v>
      </c>
      <c r="F3348" s="3">
        <v>38</v>
      </c>
      <c r="G3348" s="3">
        <v>16649.21</v>
      </c>
      <c r="H3348" s="3">
        <v>765863.65999999992</v>
      </c>
      <c r="I3348" s="4">
        <v>45691</v>
      </c>
      <c r="J3348" s="4">
        <v>45865</v>
      </c>
      <c r="K3348" s="3" t="s">
        <v>16</v>
      </c>
      <c r="L3348" s="5" t="s">
        <v>30</v>
      </c>
    </row>
    <row r="3349" spans="1:12" ht="14.25" customHeight="1" x14ac:dyDescent="0.3">
      <c r="A3349" s="3" t="s">
        <v>5499</v>
      </c>
      <c r="B3349" s="3" t="s">
        <v>1454</v>
      </c>
      <c r="C3349" s="3" t="s">
        <v>28</v>
      </c>
      <c r="D3349" s="3" t="s">
        <v>24</v>
      </c>
      <c r="E3349" s="3">
        <v>138</v>
      </c>
      <c r="F3349" s="3">
        <v>98</v>
      </c>
      <c r="G3349" s="3">
        <v>3633.69</v>
      </c>
      <c r="H3349" s="3">
        <v>501449.22</v>
      </c>
      <c r="I3349" s="4">
        <v>45702</v>
      </c>
      <c r="J3349" s="4">
        <v>45875</v>
      </c>
      <c r="K3349" s="3" t="s">
        <v>46</v>
      </c>
      <c r="L3349" s="5" t="s">
        <v>30</v>
      </c>
    </row>
    <row r="3350" spans="1:12" ht="14.25" customHeight="1" x14ac:dyDescent="0.3">
      <c r="A3350" s="3" t="s">
        <v>5500</v>
      </c>
      <c r="B3350" s="3" t="s">
        <v>871</v>
      </c>
      <c r="C3350" s="3" t="s">
        <v>28</v>
      </c>
      <c r="D3350" s="3" t="s">
        <v>15</v>
      </c>
      <c r="E3350" s="3">
        <v>163</v>
      </c>
      <c r="F3350" s="3">
        <v>67</v>
      </c>
      <c r="G3350" s="3">
        <v>11610</v>
      </c>
      <c r="H3350" s="3">
        <v>1892430</v>
      </c>
      <c r="I3350" s="4">
        <v>45724</v>
      </c>
      <c r="J3350" s="4">
        <v>45902</v>
      </c>
      <c r="K3350" s="3" t="s">
        <v>46</v>
      </c>
      <c r="L3350" s="5" t="s">
        <v>21</v>
      </c>
    </row>
    <row r="3351" spans="1:12" ht="14.25" customHeight="1" x14ac:dyDescent="0.3">
      <c r="A3351" s="3" t="s">
        <v>5501</v>
      </c>
      <c r="B3351" s="3" t="s">
        <v>5502</v>
      </c>
      <c r="C3351" s="3" t="s">
        <v>28</v>
      </c>
      <c r="D3351" s="3" t="s">
        <v>24</v>
      </c>
      <c r="E3351" s="3">
        <v>194</v>
      </c>
      <c r="F3351" s="3">
        <v>93</v>
      </c>
      <c r="G3351" s="3">
        <v>6615.46</v>
      </c>
      <c r="H3351" s="3">
        <v>1283399.24</v>
      </c>
      <c r="I3351" s="4">
        <v>45729</v>
      </c>
      <c r="J3351" s="4">
        <v>45924</v>
      </c>
      <c r="K3351" s="3" t="s">
        <v>54</v>
      </c>
      <c r="L3351" s="5" t="s">
        <v>21</v>
      </c>
    </row>
    <row r="3352" spans="1:12" ht="14.25" customHeight="1" x14ac:dyDescent="0.3">
      <c r="A3352" s="3" t="s">
        <v>5503</v>
      </c>
      <c r="B3352" s="3" t="s">
        <v>5504</v>
      </c>
      <c r="C3352" s="3" t="s">
        <v>40</v>
      </c>
      <c r="D3352" s="3" t="s">
        <v>53</v>
      </c>
      <c r="E3352" s="3">
        <v>141</v>
      </c>
      <c r="F3352" s="3">
        <v>82</v>
      </c>
      <c r="G3352" s="3">
        <v>4547.87</v>
      </c>
      <c r="H3352" s="3">
        <v>641249.67000000004</v>
      </c>
      <c r="I3352" s="4">
        <v>45850</v>
      </c>
      <c r="J3352" s="4">
        <v>45871</v>
      </c>
      <c r="K3352" s="3" t="s">
        <v>29</v>
      </c>
      <c r="L3352" s="5" t="s">
        <v>33</v>
      </c>
    </row>
    <row r="3353" spans="1:12" ht="14.25" customHeight="1" x14ac:dyDescent="0.3">
      <c r="A3353" s="3" t="s">
        <v>5505</v>
      </c>
      <c r="B3353" s="3" t="s">
        <v>5506</v>
      </c>
      <c r="C3353" s="3" t="s">
        <v>44</v>
      </c>
      <c r="D3353" s="3" t="s">
        <v>24</v>
      </c>
      <c r="E3353" s="3">
        <v>185</v>
      </c>
      <c r="F3353" s="3">
        <v>34</v>
      </c>
      <c r="G3353" s="3">
        <v>12468.59</v>
      </c>
      <c r="H3353" s="3">
        <v>2306689.15</v>
      </c>
      <c r="I3353" s="4">
        <v>45795</v>
      </c>
      <c r="J3353" s="4">
        <v>45912</v>
      </c>
      <c r="K3353" s="3" t="s">
        <v>54</v>
      </c>
      <c r="L3353" s="5" t="s">
        <v>21</v>
      </c>
    </row>
    <row r="3354" spans="1:12" ht="14.25" customHeight="1" x14ac:dyDescent="0.3">
      <c r="A3354" s="3" t="s">
        <v>3832</v>
      </c>
      <c r="B3354" s="3" t="s">
        <v>5507</v>
      </c>
      <c r="C3354" s="3" t="s">
        <v>40</v>
      </c>
      <c r="D3354" s="3" t="s">
        <v>53</v>
      </c>
      <c r="E3354" s="3">
        <v>41</v>
      </c>
      <c r="F3354" s="3">
        <v>30</v>
      </c>
      <c r="G3354" s="3">
        <v>19540.57</v>
      </c>
      <c r="H3354" s="3">
        <v>801163.37</v>
      </c>
      <c r="I3354" s="4">
        <v>45784</v>
      </c>
      <c r="J3354" s="4">
        <v>45914</v>
      </c>
      <c r="K3354" s="3" t="s">
        <v>57</v>
      </c>
      <c r="L3354" s="5" t="s">
        <v>17</v>
      </c>
    </row>
    <row r="3355" spans="1:12" ht="14.25" customHeight="1" x14ac:dyDescent="0.3">
      <c r="A3355" s="3" t="s">
        <v>5508</v>
      </c>
      <c r="B3355" s="3" t="s">
        <v>5509</v>
      </c>
      <c r="C3355" s="3" t="s">
        <v>44</v>
      </c>
      <c r="D3355" s="3" t="s">
        <v>53</v>
      </c>
      <c r="E3355" s="3">
        <v>77</v>
      </c>
      <c r="F3355" s="3">
        <v>38</v>
      </c>
      <c r="G3355" s="3">
        <v>4028.83</v>
      </c>
      <c r="H3355" s="3">
        <v>310219.90999999997</v>
      </c>
      <c r="I3355" s="4">
        <v>45811</v>
      </c>
      <c r="J3355" s="4">
        <v>45863</v>
      </c>
      <c r="K3355" s="3" t="s">
        <v>54</v>
      </c>
      <c r="L3355" s="5" t="s">
        <v>58</v>
      </c>
    </row>
    <row r="3356" spans="1:12" ht="14.25" customHeight="1" x14ac:dyDescent="0.3">
      <c r="A3356" s="3" t="s">
        <v>4418</v>
      </c>
      <c r="B3356" s="3" t="s">
        <v>5510</v>
      </c>
      <c r="C3356" s="3" t="s">
        <v>14</v>
      </c>
      <c r="D3356" s="3" t="s">
        <v>45</v>
      </c>
      <c r="E3356" s="3">
        <v>89</v>
      </c>
      <c r="F3356" s="3">
        <v>27</v>
      </c>
      <c r="G3356" s="3">
        <v>6550.31</v>
      </c>
      <c r="H3356" s="3">
        <v>582977.59000000008</v>
      </c>
      <c r="I3356" s="4">
        <v>45810</v>
      </c>
      <c r="J3356" s="4">
        <v>45913</v>
      </c>
      <c r="K3356" s="3" t="s">
        <v>29</v>
      </c>
      <c r="L3356" s="5" t="s">
        <v>21</v>
      </c>
    </row>
    <row r="3357" spans="1:12" ht="14.25" customHeight="1" x14ac:dyDescent="0.3">
      <c r="A3357" s="3" t="s">
        <v>5511</v>
      </c>
      <c r="B3357" s="3" t="s">
        <v>5512</v>
      </c>
      <c r="C3357" s="3" t="s">
        <v>28</v>
      </c>
      <c r="D3357" s="3" t="s">
        <v>53</v>
      </c>
      <c r="E3357" s="3">
        <v>110</v>
      </c>
      <c r="F3357" s="3">
        <v>67</v>
      </c>
      <c r="G3357" s="3">
        <v>13361.53</v>
      </c>
      <c r="H3357" s="3">
        <v>1469768.3</v>
      </c>
      <c r="I3357" s="4">
        <v>45726</v>
      </c>
      <c r="J3357" s="4">
        <v>45885</v>
      </c>
      <c r="K3357" s="3" t="s">
        <v>54</v>
      </c>
      <c r="L3357" s="5" t="s">
        <v>17</v>
      </c>
    </row>
    <row r="3358" spans="1:12" ht="14.25" customHeight="1" x14ac:dyDescent="0.3">
      <c r="A3358" s="3" t="s">
        <v>5513</v>
      </c>
      <c r="B3358" s="3" t="s">
        <v>5514</v>
      </c>
      <c r="C3358" s="3" t="s">
        <v>44</v>
      </c>
      <c r="D3358" s="3" t="s">
        <v>41</v>
      </c>
      <c r="F3358" s="3">
        <v>92</v>
      </c>
      <c r="G3358" s="3">
        <v>14901.07</v>
      </c>
      <c r="I3358" s="4">
        <v>45849</v>
      </c>
      <c r="J3358" s="4">
        <v>45937</v>
      </c>
      <c r="K3358" s="3" t="s">
        <v>54</v>
      </c>
      <c r="L3358" s="5" t="s">
        <v>58</v>
      </c>
    </row>
    <row r="3359" spans="1:12" ht="14.25" customHeight="1" x14ac:dyDescent="0.3">
      <c r="A3359" s="3" t="s">
        <v>5515</v>
      </c>
      <c r="B3359" s="3" t="s">
        <v>4922</v>
      </c>
      <c r="C3359" s="3" t="s">
        <v>40</v>
      </c>
      <c r="D3359" s="3" t="s">
        <v>24</v>
      </c>
      <c r="E3359" s="3">
        <v>107</v>
      </c>
      <c r="F3359" s="3">
        <v>67</v>
      </c>
      <c r="G3359" s="3">
        <v>1304.3699999999999</v>
      </c>
      <c r="H3359" s="3">
        <v>139567.59</v>
      </c>
      <c r="I3359" s="4">
        <v>45697</v>
      </c>
      <c r="J3359" s="4">
        <v>45891</v>
      </c>
      <c r="K3359" s="3" t="s">
        <v>54</v>
      </c>
      <c r="L3359" s="5" t="s">
        <v>58</v>
      </c>
    </row>
    <row r="3360" spans="1:12" ht="14.25" customHeight="1" x14ac:dyDescent="0.3">
      <c r="A3360" s="3" t="s">
        <v>5516</v>
      </c>
      <c r="B3360" s="3" t="s">
        <v>5517</v>
      </c>
      <c r="C3360" s="3" t="s">
        <v>44</v>
      </c>
      <c r="D3360" s="3" t="s">
        <v>15</v>
      </c>
      <c r="E3360" s="3">
        <v>128</v>
      </c>
      <c r="F3360" s="3">
        <v>89</v>
      </c>
      <c r="G3360" s="3">
        <v>11402.42</v>
      </c>
      <c r="H3360" s="3">
        <v>1459509.76</v>
      </c>
      <c r="I3360" s="4">
        <v>45706</v>
      </c>
      <c r="J3360" s="4">
        <v>45872</v>
      </c>
      <c r="K3360" s="3" t="s">
        <v>29</v>
      </c>
      <c r="L3360" s="5" t="s">
        <v>17</v>
      </c>
    </row>
    <row r="3361" spans="1:12" ht="14.25" customHeight="1" x14ac:dyDescent="0.3">
      <c r="A3361" s="3" t="s">
        <v>5518</v>
      </c>
      <c r="B3361" s="3" t="s">
        <v>968</v>
      </c>
      <c r="C3361" s="3" t="s">
        <v>20</v>
      </c>
      <c r="D3361" s="3" t="s">
        <v>15</v>
      </c>
      <c r="E3361" s="3">
        <v>4</v>
      </c>
      <c r="F3361" s="3">
        <v>69</v>
      </c>
      <c r="G3361" s="3">
        <v>6071.69</v>
      </c>
      <c r="H3361" s="3">
        <v>24286.76</v>
      </c>
      <c r="I3361" s="4">
        <v>45809</v>
      </c>
      <c r="J3361" s="4">
        <v>45898</v>
      </c>
      <c r="K3361" s="3" t="s">
        <v>46</v>
      </c>
      <c r="L3361" s="5" t="s">
        <v>30</v>
      </c>
    </row>
    <row r="3362" spans="1:12" ht="14.25" customHeight="1" x14ac:dyDescent="0.3">
      <c r="A3362" s="3" t="s">
        <v>5519</v>
      </c>
      <c r="B3362" s="3" t="s">
        <v>5520</v>
      </c>
      <c r="C3362" s="3" t="s">
        <v>28</v>
      </c>
      <c r="D3362" s="3" t="s">
        <v>53</v>
      </c>
      <c r="E3362" s="3">
        <v>83</v>
      </c>
      <c r="F3362" s="3">
        <v>47</v>
      </c>
      <c r="G3362" s="3">
        <v>7823.04</v>
      </c>
      <c r="H3362" s="3">
        <v>649312.31999999995</v>
      </c>
      <c r="I3362" s="4">
        <v>45817</v>
      </c>
      <c r="J3362" s="4">
        <v>45886</v>
      </c>
      <c r="K3362" s="3" t="s">
        <v>16</v>
      </c>
      <c r="L3362" s="5" t="s">
        <v>21</v>
      </c>
    </row>
    <row r="3363" spans="1:12" ht="14.25" customHeight="1" x14ac:dyDescent="0.3">
      <c r="A3363" s="3" t="s">
        <v>5281</v>
      </c>
      <c r="B3363" s="3" t="s">
        <v>309</v>
      </c>
      <c r="C3363" s="3" t="s">
        <v>20</v>
      </c>
      <c r="D3363" s="3" t="s">
        <v>41</v>
      </c>
      <c r="E3363" s="3">
        <v>0</v>
      </c>
      <c r="F3363" s="3">
        <v>65</v>
      </c>
      <c r="G3363" s="3">
        <v>211.29</v>
      </c>
      <c r="H3363" s="3">
        <v>0</v>
      </c>
      <c r="I3363" s="4">
        <v>45736</v>
      </c>
      <c r="J3363" s="4">
        <v>45884</v>
      </c>
      <c r="L3363" s="5" t="s">
        <v>30</v>
      </c>
    </row>
    <row r="3364" spans="1:12" ht="14.25" customHeight="1" x14ac:dyDescent="0.3">
      <c r="A3364" s="3" t="s">
        <v>5521</v>
      </c>
      <c r="B3364" s="3" t="s">
        <v>5522</v>
      </c>
      <c r="C3364" s="3" t="s">
        <v>14</v>
      </c>
      <c r="D3364" s="3" t="s">
        <v>41</v>
      </c>
      <c r="E3364" s="3">
        <v>90</v>
      </c>
      <c r="F3364" s="3">
        <v>75</v>
      </c>
      <c r="G3364" s="3">
        <v>4605.2</v>
      </c>
      <c r="H3364" s="3">
        <v>414468</v>
      </c>
      <c r="I3364" s="4">
        <v>45801</v>
      </c>
      <c r="J3364" s="4">
        <v>45867</v>
      </c>
      <c r="K3364" s="3" t="s">
        <v>57</v>
      </c>
      <c r="L3364" s="5" t="s">
        <v>33</v>
      </c>
    </row>
    <row r="3365" spans="1:12" ht="14.25" customHeight="1" x14ac:dyDescent="0.3">
      <c r="A3365" s="3" t="s">
        <v>5523</v>
      </c>
      <c r="B3365" s="3" t="s">
        <v>5524</v>
      </c>
      <c r="C3365" s="3" t="s">
        <v>20</v>
      </c>
      <c r="D3365" s="3" t="s">
        <v>41</v>
      </c>
      <c r="E3365" s="3">
        <v>15</v>
      </c>
      <c r="F3365" s="3">
        <v>73</v>
      </c>
      <c r="G3365" s="3">
        <v>2873.9</v>
      </c>
      <c r="H3365" s="3">
        <v>43108.5</v>
      </c>
      <c r="I3365" s="4">
        <v>45840</v>
      </c>
      <c r="J3365" s="4">
        <v>45875</v>
      </c>
      <c r="K3365" s="3" t="s">
        <v>54</v>
      </c>
      <c r="L3365" s="5" t="s">
        <v>17</v>
      </c>
    </row>
    <row r="3366" spans="1:12" ht="14.25" customHeight="1" x14ac:dyDescent="0.3">
      <c r="A3366" s="3" t="s">
        <v>4067</v>
      </c>
      <c r="B3366" s="3" t="s">
        <v>5525</v>
      </c>
      <c r="C3366" s="3" t="s">
        <v>44</v>
      </c>
      <c r="D3366" s="3" t="s">
        <v>53</v>
      </c>
      <c r="E3366" s="3">
        <v>161</v>
      </c>
      <c r="G3366" s="3">
        <v>16705.5</v>
      </c>
      <c r="H3366" s="3">
        <v>2689585.5</v>
      </c>
      <c r="I3366" s="4">
        <v>45709</v>
      </c>
      <c r="J3366" s="4">
        <v>45854</v>
      </c>
      <c r="L3366" s="5" t="s">
        <v>30</v>
      </c>
    </row>
    <row r="3367" spans="1:12" ht="14.25" customHeight="1" x14ac:dyDescent="0.3">
      <c r="A3367" s="3" t="s">
        <v>5526</v>
      </c>
      <c r="B3367" s="3" t="s">
        <v>772</v>
      </c>
      <c r="C3367" s="3" t="s">
        <v>20</v>
      </c>
      <c r="D3367" s="3" t="s">
        <v>24</v>
      </c>
      <c r="E3367" s="3">
        <v>154</v>
      </c>
      <c r="F3367" s="3">
        <v>36</v>
      </c>
      <c r="G3367" s="3">
        <v>1097.22</v>
      </c>
      <c r="H3367" s="3">
        <v>168971.88</v>
      </c>
      <c r="I3367" s="4">
        <v>45725</v>
      </c>
      <c r="J3367" s="4">
        <v>45886</v>
      </c>
      <c r="K3367" s="3" t="s">
        <v>25</v>
      </c>
      <c r="L3367" s="5" t="s">
        <v>30</v>
      </c>
    </row>
    <row r="3368" spans="1:12" ht="14.25" customHeight="1" x14ac:dyDescent="0.3">
      <c r="A3368" s="3" t="s">
        <v>5527</v>
      </c>
      <c r="B3368" s="3" t="s">
        <v>5528</v>
      </c>
      <c r="C3368" s="3" t="s">
        <v>28</v>
      </c>
      <c r="E3368" s="3">
        <v>167</v>
      </c>
      <c r="F3368" s="3">
        <v>22</v>
      </c>
      <c r="G3368" s="3">
        <v>1359.28</v>
      </c>
      <c r="H3368" s="3">
        <v>226999.76</v>
      </c>
      <c r="I3368" s="4">
        <v>45669</v>
      </c>
      <c r="J3368" s="4">
        <v>45895</v>
      </c>
      <c r="K3368" s="3" t="s">
        <v>29</v>
      </c>
      <c r="L3368" s="5" t="s">
        <v>30</v>
      </c>
    </row>
    <row r="3369" spans="1:12" ht="14.25" customHeight="1" x14ac:dyDescent="0.3">
      <c r="A3369" s="3" t="s">
        <v>5529</v>
      </c>
      <c r="B3369" s="3" t="s">
        <v>5530</v>
      </c>
      <c r="C3369" s="3" t="s">
        <v>28</v>
      </c>
      <c r="E3369" s="3">
        <v>121</v>
      </c>
      <c r="F3369" s="3">
        <v>25</v>
      </c>
      <c r="G3369" s="3">
        <v>13946.11</v>
      </c>
      <c r="H3369" s="3">
        <v>1687479.31</v>
      </c>
      <c r="I3369" s="4">
        <v>45831</v>
      </c>
      <c r="J3369" s="4">
        <v>45896</v>
      </c>
      <c r="K3369" s="3" t="s">
        <v>25</v>
      </c>
      <c r="L3369" s="5" t="s">
        <v>21</v>
      </c>
    </row>
    <row r="3370" spans="1:12" ht="14.25" customHeight="1" x14ac:dyDescent="0.3">
      <c r="A3370" s="3" t="s">
        <v>5531</v>
      </c>
      <c r="B3370" s="3" t="s">
        <v>5532</v>
      </c>
      <c r="C3370" s="3" t="s">
        <v>28</v>
      </c>
      <c r="D3370" s="3" t="s">
        <v>45</v>
      </c>
      <c r="E3370" s="3">
        <v>185</v>
      </c>
      <c r="F3370" s="3">
        <v>64</v>
      </c>
      <c r="G3370" s="3">
        <v>16847.400000000001</v>
      </c>
      <c r="H3370" s="3">
        <v>3116769</v>
      </c>
      <c r="I3370" s="4">
        <v>45693</v>
      </c>
      <c r="J3370" s="4">
        <v>45935</v>
      </c>
      <c r="K3370" s="3" t="s">
        <v>54</v>
      </c>
      <c r="L3370" s="5" t="s">
        <v>17</v>
      </c>
    </row>
    <row r="3371" spans="1:12" ht="14.25" customHeight="1" x14ac:dyDescent="0.3">
      <c r="A3371" s="3" t="s">
        <v>5533</v>
      </c>
      <c r="B3371" s="3" t="s">
        <v>3176</v>
      </c>
      <c r="C3371" s="3" t="s">
        <v>20</v>
      </c>
      <c r="D3371" s="3" t="s">
        <v>24</v>
      </c>
      <c r="E3371" s="3">
        <v>150</v>
      </c>
      <c r="F3371" s="3">
        <v>51</v>
      </c>
      <c r="G3371" s="3">
        <v>15929.67</v>
      </c>
      <c r="H3371" s="3">
        <v>2389450.5</v>
      </c>
      <c r="I3371" s="4">
        <v>45767</v>
      </c>
      <c r="J3371" s="4">
        <v>45884</v>
      </c>
      <c r="K3371" s="3" t="s">
        <v>16</v>
      </c>
      <c r="L3371" s="5" t="s">
        <v>58</v>
      </c>
    </row>
    <row r="3372" spans="1:12" ht="14.25" customHeight="1" x14ac:dyDescent="0.3">
      <c r="A3372" s="3" t="s">
        <v>5534</v>
      </c>
      <c r="B3372" s="3" t="s">
        <v>5535</v>
      </c>
      <c r="C3372" s="3" t="s">
        <v>14</v>
      </c>
      <c r="D3372" s="3" t="s">
        <v>45</v>
      </c>
      <c r="E3372" s="3">
        <v>192</v>
      </c>
      <c r="F3372" s="3">
        <v>48</v>
      </c>
      <c r="G3372" s="3">
        <v>12573.27</v>
      </c>
      <c r="H3372" s="3">
        <v>2414067.84</v>
      </c>
      <c r="I3372" s="4">
        <v>45714</v>
      </c>
      <c r="J3372" s="4">
        <v>45902</v>
      </c>
      <c r="K3372" s="3" t="s">
        <v>16</v>
      </c>
      <c r="L3372" s="5" t="s">
        <v>58</v>
      </c>
    </row>
    <row r="3373" spans="1:12" ht="14.25" customHeight="1" x14ac:dyDescent="0.3">
      <c r="A3373" s="3" t="s">
        <v>4308</v>
      </c>
      <c r="B3373" s="3" t="s">
        <v>3552</v>
      </c>
      <c r="C3373" s="3" t="s">
        <v>14</v>
      </c>
      <c r="D3373" s="3" t="s">
        <v>45</v>
      </c>
      <c r="E3373" s="3">
        <v>50</v>
      </c>
      <c r="F3373" s="3">
        <v>30</v>
      </c>
      <c r="G3373" s="3">
        <v>10898.78</v>
      </c>
      <c r="H3373" s="3">
        <v>544939</v>
      </c>
      <c r="I3373" s="4">
        <v>45688</v>
      </c>
      <c r="J3373" s="4">
        <v>45909</v>
      </c>
      <c r="K3373" s="3" t="s">
        <v>46</v>
      </c>
      <c r="L3373" s="5" t="s">
        <v>21</v>
      </c>
    </row>
    <row r="3374" spans="1:12" ht="14.25" customHeight="1" x14ac:dyDescent="0.3">
      <c r="A3374" s="3" t="s">
        <v>1016</v>
      </c>
      <c r="B3374" s="3" t="s">
        <v>5536</v>
      </c>
      <c r="C3374" s="3" t="s">
        <v>44</v>
      </c>
      <c r="D3374" s="3" t="s">
        <v>41</v>
      </c>
      <c r="E3374" s="3">
        <v>5</v>
      </c>
      <c r="F3374" s="3">
        <v>86</v>
      </c>
      <c r="G3374" s="3">
        <v>10065.15</v>
      </c>
      <c r="H3374" s="3">
        <v>50325.75</v>
      </c>
      <c r="I3374" s="4">
        <v>45809</v>
      </c>
      <c r="J3374" s="4">
        <v>45874</v>
      </c>
      <c r="K3374" s="3" t="s">
        <v>25</v>
      </c>
      <c r="L3374" s="5" t="s">
        <v>21</v>
      </c>
    </row>
    <row r="3375" spans="1:12" ht="14.25" customHeight="1" x14ac:dyDescent="0.3">
      <c r="A3375" s="3" t="s">
        <v>5537</v>
      </c>
      <c r="B3375" s="3" t="s">
        <v>230</v>
      </c>
      <c r="C3375" s="3" t="s">
        <v>40</v>
      </c>
      <c r="D3375" s="3" t="s">
        <v>15</v>
      </c>
      <c r="E3375" s="3">
        <v>27</v>
      </c>
      <c r="F3375" s="3">
        <v>96</v>
      </c>
      <c r="G3375" s="3">
        <v>15477.42</v>
      </c>
      <c r="H3375" s="3">
        <v>417890.34</v>
      </c>
      <c r="I3375" s="4">
        <v>45812</v>
      </c>
      <c r="J3375" s="4">
        <v>45901</v>
      </c>
      <c r="K3375" s="3" t="s">
        <v>29</v>
      </c>
      <c r="L3375" s="5" t="s">
        <v>17</v>
      </c>
    </row>
    <row r="3376" spans="1:12" ht="14.25" customHeight="1" x14ac:dyDescent="0.3">
      <c r="A3376" s="3" t="s">
        <v>626</v>
      </c>
      <c r="B3376" s="3" t="s">
        <v>5447</v>
      </c>
      <c r="C3376" s="3" t="s">
        <v>28</v>
      </c>
      <c r="D3376" s="3" t="s">
        <v>45</v>
      </c>
      <c r="E3376" s="3">
        <v>148</v>
      </c>
      <c r="F3376" s="3">
        <v>81</v>
      </c>
      <c r="G3376" s="3">
        <v>6962.69</v>
      </c>
      <c r="H3376" s="3">
        <v>1030478.12</v>
      </c>
      <c r="I3376" s="4">
        <v>45685</v>
      </c>
      <c r="J3376" s="4">
        <v>45931</v>
      </c>
      <c r="K3376" s="3" t="s">
        <v>46</v>
      </c>
      <c r="L3376" s="5" t="s">
        <v>17</v>
      </c>
    </row>
    <row r="3377" spans="1:12" ht="14.25" customHeight="1" x14ac:dyDescent="0.3">
      <c r="A3377" s="3" t="s">
        <v>5538</v>
      </c>
      <c r="B3377" s="3" t="s">
        <v>1625</v>
      </c>
      <c r="C3377" s="3" t="s">
        <v>40</v>
      </c>
      <c r="E3377" s="3">
        <v>48</v>
      </c>
      <c r="F3377" s="3">
        <v>94</v>
      </c>
      <c r="G3377" s="3">
        <v>14371.46</v>
      </c>
      <c r="H3377" s="3">
        <v>689830.08</v>
      </c>
      <c r="I3377" s="4">
        <v>45801</v>
      </c>
      <c r="J3377" s="4">
        <v>45902</v>
      </c>
      <c r="K3377" s="3" t="s">
        <v>46</v>
      </c>
      <c r="L3377" s="5" t="s">
        <v>30</v>
      </c>
    </row>
    <row r="3378" spans="1:12" ht="14.25" customHeight="1" x14ac:dyDescent="0.3">
      <c r="A3378" s="3" t="s">
        <v>5539</v>
      </c>
      <c r="B3378" s="3" t="s">
        <v>5540</v>
      </c>
      <c r="C3378" s="3" t="s">
        <v>20</v>
      </c>
      <c r="D3378" s="3" t="s">
        <v>41</v>
      </c>
      <c r="E3378" s="3">
        <v>38</v>
      </c>
      <c r="F3378" s="3">
        <v>90</v>
      </c>
      <c r="G3378" s="3">
        <v>18018.099999999999</v>
      </c>
      <c r="H3378" s="3">
        <v>684687.79999999993</v>
      </c>
      <c r="I3378" s="4">
        <v>45746</v>
      </c>
      <c r="J3378" s="4">
        <v>45865</v>
      </c>
      <c r="K3378" s="3" t="s">
        <v>16</v>
      </c>
      <c r="L3378" s="5" t="s">
        <v>33</v>
      </c>
    </row>
    <row r="3379" spans="1:12" ht="14.25" customHeight="1" x14ac:dyDescent="0.3">
      <c r="A3379" s="3" t="s">
        <v>5541</v>
      </c>
      <c r="B3379" s="3" t="s">
        <v>3780</v>
      </c>
      <c r="C3379" s="3" t="s">
        <v>14</v>
      </c>
      <c r="D3379" s="3" t="s">
        <v>24</v>
      </c>
      <c r="E3379" s="3">
        <v>0</v>
      </c>
      <c r="F3379" s="3">
        <v>51</v>
      </c>
      <c r="G3379" s="3">
        <v>16592.439999999999</v>
      </c>
      <c r="H3379" s="3">
        <v>0</v>
      </c>
      <c r="I3379" s="4">
        <v>45776</v>
      </c>
      <c r="J3379" s="4">
        <v>45863</v>
      </c>
      <c r="K3379" s="3" t="s">
        <v>16</v>
      </c>
      <c r="L3379" s="5" t="s">
        <v>33</v>
      </c>
    </row>
    <row r="3380" spans="1:12" ht="14.25" customHeight="1" x14ac:dyDescent="0.3">
      <c r="A3380" s="3" t="s">
        <v>4832</v>
      </c>
      <c r="B3380" s="3" t="s">
        <v>3822</v>
      </c>
      <c r="C3380" s="3" t="s">
        <v>20</v>
      </c>
      <c r="D3380" s="3" t="s">
        <v>53</v>
      </c>
      <c r="E3380" s="3">
        <v>29</v>
      </c>
      <c r="F3380" s="3">
        <v>27</v>
      </c>
      <c r="G3380" s="3">
        <v>6087.31</v>
      </c>
      <c r="H3380" s="3">
        <v>176531.99</v>
      </c>
      <c r="I3380" s="4">
        <v>45683</v>
      </c>
      <c r="J3380" s="4">
        <v>45880</v>
      </c>
      <c r="K3380" s="3" t="s">
        <v>29</v>
      </c>
      <c r="L3380" s="5" t="s">
        <v>17</v>
      </c>
    </row>
    <row r="3381" spans="1:12" ht="14.25" customHeight="1" x14ac:dyDescent="0.3">
      <c r="A3381" s="3" t="s">
        <v>5542</v>
      </c>
      <c r="B3381" s="3" t="s">
        <v>5543</v>
      </c>
      <c r="C3381" s="3" t="s">
        <v>28</v>
      </c>
      <c r="D3381" s="3" t="s">
        <v>15</v>
      </c>
      <c r="E3381" s="3">
        <v>58</v>
      </c>
      <c r="F3381" s="3">
        <v>74</v>
      </c>
      <c r="G3381" s="3">
        <v>5055.3</v>
      </c>
      <c r="H3381" s="3">
        <v>293207.40000000002</v>
      </c>
      <c r="I3381" s="4">
        <v>45752</v>
      </c>
      <c r="J3381" s="4">
        <v>45862</v>
      </c>
      <c r="K3381" s="3" t="s">
        <v>16</v>
      </c>
      <c r="L3381" s="5" t="s">
        <v>58</v>
      </c>
    </row>
    <row r="3382" spans="1:12" ht="14.25" customHeight="1" x14ac:dyDescent="0.3">
      <c r="A3382" s="3" t="s">
        <v>5544</v>
      </c>
      <c r="B3382" s="3" t="s">
        <v>5545</v>
      </c>
      <c r="C3382" s="3" t="s">
        <v>40</v>
      </c>
      <c r="D3382" s="3" t="s">
        <v>24</v>
      </c>
      <c r="E3382" s="3">
        <v>54</v>
      </c>
      <c r="F3382" s="3">
        <v>63</v>
      </c>
      <c r="G3382" s="3">
        <v>13500.28</v>
      </c>
      <c r="H3382" s="3">
        <v>729015.12</v>
      </c>
      <c r="I3382" s="4">
        <v>45789</v>
      </c>
      <c r="J3382" s="4">
        <v>45916</v>
      </c>
      <c r="K3382" s="3" t="s">
        <v>54</v>
      </c>
      <c r="L3382" s="5" t="s">
        <v>17</v>
      </c>
    </row>
    <row r="3383" spans="1:12" ht="14.25" customHeight="1" x14ac:dyDescent="0.3">
      <c r="A3383" s="3" t="s">
        <v>5546</v>
      </c>
      <c r="B3383" s="3" t="s">
        <v>5547</v>
      </c>
      <c r="C3383" s="3" t="s">
        <v>40</v>
      </c>
      <c r="D3383" s="3" t="s">
        <v>41</v>
      </c>
      <c r="E3383" s="3">
        <v>38</v>
      </c>
      <c r="F3383" s="3">
        <v>32</v>
      </c>
      <c r="G3383" s="3">
        <v>1844.85</v>
      </c>
      <c r="H3383" s="3">
        <v>70104.3</v>
      </c>
      <c r="I3383" s="4">
        <v>45777</v>
      </c>
      <c r="J3383" s="4">
        <v>45859</v>
      </c>
      <c r="K3383" s="3" t="s">
        <v>25</v>
      </c>
      <c r="L3383" s="5" t="s">
        <v>58</v>
      </c>
    </row>
    <row r="3384" spans="1:12" ht="14.25" customHeight="1" x14ac:dyDescent="0.3">
      <c r="A3384" s="3" t="s">
        <v>5548</v>
      </c>
      <c r="B3384" s="3" t="s">
        <v>5549</v>
      </c>
      <c r="C3384" s="3" t="s">
        <v>44</v>
      </c>
      <c r="D3384" s="3" t="s">
        <v>45</v>
      </c>
      <c r="E3384" s="3">
        <v>111</v>
      </c>
      <c r="F3384" s="3">
        <v>46</v>
      </c>
      <c r="G3384" s="3">
        <v>6035.61</v>
      </c>
      <c r="H3384" s="3">
        <v>669952.71</v>
      </c>
      <c r="I3384" s="4">
        <v>45754</v>
      </c>
      <c r="J3384" s="4">
        <v>45916</v>
      </c>
      <c r="L3384" s="5" t="s">
        <v>58</v>
      </c>
    </row>
    <row r="3385" spans="1:12" ht="14.25" customHeight="1" x14ac:dyDescent="0.3">
      <c r="A3385" s="3" t="s">
        <v>5550</v>
      </c>
      <c r="B3385" s="3" t="s">
        <v>3912</v>
      </c>
      <c r="C3385" s="3" t="s">
        <v>44</v>
      </c>
      <c r="D3385" s="3" t="s">
        <v>53</v>
      </c>
      <c r="F3385" s="3">
        <v>70</v>
      </c>
      <c r="G3385" s="3">
        <v>13899.82</v>
      </c>
      <c r="I3385" s="4">
        <v>45842</v>
      </c>
      <c r="J3385" s="4">
        <v>45873</v>
      </c>
      <c r="L3385" s="5" t="s">
        <v>33</v>
      </c>
    </row>
    <row r="3386" spans="1:12" ht="14.25" customHeight="1" x14ac:dyDescent="0.3">
      <c r="A3386" s="3" t="s">
        <v>5551</v>
      </c>
      <c r="B3386" s="3" t="s">
        <v>5552</v>
      </c>
      <c r="C3386" s="3" t="s">
        <v>14</v>
      </c>
      <c r="D3386" s="3" t="s">
        <v>45</v>
      </c>
      <c r="E3386" s="3">
        <v>188</v>
      </c>
      <c r="F3386" s="3">
        <v>51</v>
      </c>
      <c r="G3386" s="3">
        <v>4034.58</v>
      </c>
      <c r="H3386" s="3">
        <v>758501.04</v>
      </c>
      <c r="I3386" s="4">
        <v>45831</v>
      </c>
      <c r="J3386" s="4">
        <v>45889</v>
      </c>
      <c r="L3386" s="5" t="s">
        <v>30</v>
      </c>
    </row>
    <row r="3387" spans="1:12" ht="14.25" customHeight="1" x14ac:dyDescent="0.3">
      <c r="A3387" s="3" t="s">
        <v>5553</v>
      </c>
      <c r="B3387" s="3" t="s">
        <v>5554</v>
      </c>
      <c r="C3387" s="3" t="s">
        <v>44</v>
      </c>
      <c r="D3387" s="3" t="s">
        <v>41</v>
      </c>
      <c r="E3387" s="3">
        <v>51</v>
      </c>
      <c r="F3387" s="3">
        <v>41</v>
      </c>
      <c r="G3387" s="3">
        <v>18097.89</v>
      </c>
      <c r="H3387" s="3">
        <v>922992.39</v>
      </c>
      <c r="I3387" s="4">
        <v>45771</v>
      </c>
      <c r="J3387" s="4">
        <v>45935</v>
      </c>
      <c r="K3387" s="3" t="s">
        <v>25</v>
      </c>
      <c r="L3387" s="5" t="s">
        <v>58</v>
      </c>
    </row>
    <row r="3388" spans="1:12" ht="14.25" customHeight="1" x14ac:dyDescent="0.3">
      <c r="A3388" s="3" t="s">
        <v>4033</v>
      </c>
      <c r="B3388" s="3" t="s">
        <v>5555</v>
      </c>
      <c r="C3388" s="3" t="s">
        <v>40</v>
      </c>
      <c r="D3388" s="3" t="s">
        <v>24</v>
      </c>
      <c r="F3388" s="3">
        <v>62</v>
      </c>
      <c r="G3388" s="3">
        <v>17070.25</v>
      </c>
      <c r="I3388" s="4">
        <v>45709</v>
      </c>
      <c r="J3388" s="4">
        <v>45877</v>
      </c>
      <c r="K3388" s="3" t="s">
        <v>57</v>
      </c>
      <c r="L3388" s="5" t="s">
        <v>21</v>
      </c>
    </row>
    <row r="3389" spans="1:12" ht="14.25" customHeight="1" x14ac:dyDescent="0.3">
      <c r="A3389" s="3" t="s">
        <v>5556</v>
      </c>
      <c r="B3389" s="3" t="s">
        <v>5557</v>
      </c>
      <c r="C3389" s="3" t="s">
        <v>14</v>
      </c>
      <c r="D3389" s="3" t="s">
        <v>24</v>
      </c>
      <c r="E3389" s="3">
        <v>136</v>
      </c>
      <c r="F3389" s="3">
        <v>26</v>
      </c>
      <c r="G3389" s="3">
        <v>13303.67</v>
      </c>
      <c r="H3389" s="3">
        <v>1809299.12</v>
      </c>
      <c r="I3389" s="4">
        <v>45728</v>
      </c>
      <c r="J3389" s="4">
        <v>45854</v>
      </c>
      <c r="K3389" s="3" t="s">
        <v>25</v>
      </c>
      <c r="L3389" s="5" t="s">
        <v>58</v>
      </c>
    </row>
    <row r="3390" spans="1:12" ht="14.25" customHeight="1" x14ac:dyDescent="0.3">
      <c r="A3390" s="3" t="s">
        <v>5558</v>
      </c>
      <c r="B3390" s="3" t="s">
        <v>35</v>
      </c>
      <c r="C3390" s="3" t="s">
        <v>20</v>
      </c>
      <c r="D3390" s="3" t="s">
        <v>45</v>
      </c>
      <c r="E3390" s="3">
        <v>131</v>
      </c>
      <c r="F3390" s="3">
        <v>97</v>
      </c>
      <c r="G3390" s="3">
        <v>3993.54</v>
      </c>
      <c r="H3390" s="3">
        <v>523153.74</v>
      </c>
      <c r="I3390" s="4">
        <v>45797</v>
      </c>
      <c r="J3390" s="4">
        <v>45859</v>
      </c>
      <c r="K3390" s="3" t="s">
        <v>57</v>
      </c>
      <c r="L3390" s="5" t="s">
        <v>30</v>
      </c>
    </row>
    <row r="3391" spans="1:12" ht="14.25" customHeight="1" x14ac:dyDescent="0.3">
      <c r="A3391" s="3" t="s">
        <v>4347</v>
      </c>
      <c r="B3391" s="3" t="s">
        <v>5559</v>
      </c>
      <c r="C3391" s="3" t="s">
        <v>20</v>
      </c>
      <c r="D3391" s="3" t="s">
        <v>53</v>
      </c>
      <c r="E3391" s="3">
        <v>141</v>
      </c>
      <c r="F3391" s="3">
        <v>39</v>
      </c>
      <c r="G3391" s="3">
        <v>5947.2</v>
      </c>
      <c r="H3391" s="3">
        <v>838555.2</v>
      </c>
      <c r="I3391" s="4">
        <v>45725</v>
      </c>
      <c r="J3391" s="4">
        <v>45897</v>
      </c>
      <c r="L3391" s="5" t="s">
        <v>33</v>
      </c>
    </row>
    <row r="3392" spans="1:12" ht="14.25" customHeight="1" x14ac:dyDescent="0.3">
      <c r="A3392" s="3" t="s">
        <v>1341</v>
      </c>
      <c r="B3392" s="3" t="s">
        <v>5560</v>
      </c>
      <c r="C3392" s="3" t="s">
        <v>40</v>
      </c>
      <c r="D3392" s="3" t="s">
        <v>45</v>
      </c>
      <c r="E3392" s="3">
        <v>190</v>
      </c>
      <c r="F3392" s="3">
        <v>65</v>
      </c>
      <c r="G3392" s="3">
        <v>1405.13</v>
      </c>
      <c r="H3392" s="3">
        <v>266974.7</v>
      </c>
      <c r="I3392" s="4">
        <v>45788</v>
      </c>
      <c r="J3392" s="4">
        <v>45938</v>
      </c>
      <c r="K3392" s="3" t="s">
        <v>54</v>
      </c>
      <c r="L3392" s="5" t="s">
        <v>58</v>
      </c>
    </row>
    <row r="3393" spans="1:12" ht="14.25" customHeight="1" x14ac:dyDescent="0.3">
      <c r="A3393" s="3" t="s">
        <v>5561</v>
      </c>
      <c r="B3393" s="3" t="s">
        <v>3705</v>
      </c>
      <c r="C3393" s="3" t="s">
        <v>14</v>
      </c>
      <c r="D3393" s="3" t="s">
        <v>53</v>
      </c>
      <c r="E3393" s="3">
        <v>15</v>
      </c>
      <c r="G3393" s="3">
        <v>19034.03</v>
      </c>
      <c r="H3393" s="3">
        <v>285510.45</v>
      </c>
      <c r="I3393" s="4">
        <v>45725</v>
      </c>
      <c r="J3393" s="4">
        <v>45923</v>
      </c>
      <c r="K3393" s="3" t="s">
        <v>46</v>
      </c>
      <c r="L3393" s="5" t="s">
        <v>21</v>
      </c>
    </row>
    <row r="3394" spans="1:12" ht="14.25" customHeight="1" x14ac:dyDescent="0.3">
      <c r="A3394" s="3" t="s">
        <v>4198</v>
      </c>
      <c r="B3394" s="3" t="s">
        <v>5562</v>
      </c>
      <c r="C3394" s="3" t="s">
        <v>20</v>
      </c>
      <c r="D3394" s="3" t="s">
        <v>53</v>
      </c>
      <c r="E3394" s="3">
        <v>112</v>
      </c>
      <c r="G3394" s="3">
        <v>9126.4599999999991</v>
      </c>
      <c r="H3394" s="3">
        <v>1022163.52</v>
      </c>
      <c r="I3394" s="4">
        <v>45815</v>
      </c>
      <c r="J3394" s="4">
        <v>45888</v>
      </c>
      <c r="K3394" s="3" t="s">
        <v>54</v>
      </c>
      <c r="L3394" s="5" t="s">
        <v>17</v>
      </c>
    </row>
    <row r="3395" spans="1:12" ht="14.25" customHeight="1" x14ac:dyDescent="0.3">
      <c r="A3395" s="3" t="s">
        <v>5563</v>
      </c>
      <c r="B3395" s="3" t="s">
        <v>2616</v>
      </c>
      <c r="C3395" s="3" t="s">
        <v>40</v>
      </c>
      <c r="D3395" s="3" t="s">
        <v>24</v>
      </c>
      <c r="E3395" s="3">
        <v>90</v>
      </c>
      <c r="F3395" s="3">
        <v>85</v>
      </c>
      <c r="G3395" s="3">
        <v>17219</v>
      </c>
      <c r="H3395" s="3">
        <v>1549710</v>
      </c>
      <c r="I3395" s="4">
        <v>45770</v>
      </c>
      <c r="J3395" s="4">
        <v>45937</v>
      </c>
      <c r="L3395" s="5" t="s">
        <v>21</v>
      </c>
    </row>
    <row r="3396" spans="1:12" ht="14.25" customHeight="1" x14ac:dyDescent="0.3">
      <c r="A3396" s="3" t="s">
        <v>5564</v>
      </c>
      <c r="B3396" s="3" t="s">
        <v>5277</v>
      </c>
      <c r="C3396" s="3" t="s">
        <v>28</v>
      </c>
      <c r="D3396" s="3" t="s">
        <v>53</v>
      </c>
      <c r="E3396" s="3">
        <v>60</v>
      </c>
      <c r="F3396" s="3">
        <v>83</v>
      </c>
      <c r="G3396" s="3">
        <v>981.62</v>
      </c>
      <c r="H3396" s="3">
        <v>58897.2</v>
      </c>
      <c r="I3396" s="4">
        <v>45834</v>
      </c>
      <c r="J3396" s="4">
        <v>45902</v>
      </c>
      <c r="K3396" s="3" t="s">
        <v>25</v>
      </c>
      <c r="L3396" s="5" t="s">
        <v>33</v>
      </c>
    </row>
    <row r="3397" spans="1:12" ht="14.25" customHeight="1" x14ac:dyDescent="0.3">
      <c r="A3397" s="3" t="s">
        <v>5565</v>
      </c>
      <c r="B3397" s="3" t="s">
        <v>5566</v>
      </c>
      <c r="C3397" s="3" t="s">
        <v>44</v>
      </c>
      <c r="D3397" s="3" t="s">
        <v>45</v>
      </c>
      <c r="E3397" s="3">
        <v>97</v>
      </c>
      <c r="F3397" s="3">
        <v>53</v>
      </c>
      <c r="G3397" s="3">
        <v>12730.65</v>
      </c>
      <c r="H3397" s="3">
        <v>1234873.05</v>
      </c>
      <c r="I3397" s="4">
        <v>45715</v>
      </c>
      <c r="J3397" s="4">
        <v>45882</v>
      </c>
      <c r="K3397" s="3" t="s">
        <v>46</v>
      </c>
      <c r="L3397" s="5" t="s">
        <v>17</v>
      </c>
    </row>
    <row r="3398" spans="1:12" ht="14.25" customHeight="1" x14ac:dyDescent="0.3">
      <c r="A3398" s="3" t="s">
        <v>5567</v>
      </c>
      <c r="B3398" s="3" t="s">
        <v>3956</v>
      </c>
      <c r="C3398" s="3" t="s">
        <v>28</v>
      </c>
      <c r="D3398" s="3" t="s">
        <v>15</v>
      </c>
      <c r="E3398" s="3">
        <v>2</v>
      </c>
      <c r="F3398" s="3">
        <v>36</v>
      </c>
      <c r="G3398" s="3">
        <v>16746.64</v>
      </c>
      <c r="H3398" s="3">
        <v>33493.279999999999</v>
      </c>
      <c r="I3398" s="4">
        <v>45722</v>
      </c>
      <c r="J3398" s="4">
        <v>45917</v>
      </c>
      <c r="K3398" s="3" t="s">
        <v>46</v>
      </c>
      <c r="L3398" s="5" t="s">
        <v>21</v>
      </c>
    </row>
    <row r="3399" spans="1:12" ht="14.25" customHeight="1" x14ac:dyDescent="0.3">
      <c r="A3399" s="3" t="s">
        <v>5568</v>
      </c>
      <c r="B3399" s="3" t="s">
        <v>5569</v>
      </c>
      <c r="C3399" s="3" t="s">
        <v>20</v>
      </c>
      <c r="D3399" s="3" t="s">
        <v>41</v>
      </c>
      <c r="E3399" s="3">
        <v>165</v>
      </c>
      <c r="G3399" s="3">
        <v>5275.49</v>
      </c>
      <c r="H3399" s="3">
        <v>870455.85</v>
      </c>
      <c r="I3399" s="4">
        <v>45798</v>
      </c>
      <c r="J3399" s="4">
        <v>45929</v>
      </c>
      <c r="K3399" s="3" t="s">
        <v>29</v>
      </c>
      <c r="L3399" s="5" t="s">
        <v>21</v>
      </c>
    </row>
    <row r="3400" spans="1:12" ht="14.25" customHeight="1" x14ac:dyDescent="0.3">
      <c r="A3400" s="3" t="s">
        <v>4231</v>
      </c>
      <c r="B3400" s="3" t="s">
        <v>5570</v>
      </c>
      <c r="C3400" s="3" t="s">
        <v>44</v>
      </c>
      <c r="D3400" s="3" t="s">
        <v>53</v>
      </c>
      <c r="E3400" s="3">
        <v>156</v>
      </c>
      <c r="F3400" s="3">
        <v>23</v>
      </c>
      <c r="G3400" s="3">
        <v>14608.96</v>
      </c>
      <c r="H3400" s="3">
        <v>2278997.7599999998</v>
      </c>
      <c r="I3400" s="4">
        <v>45803</v>
      </c>
      <c r="J3400" s="4">
        <v>45932</v>
      </c>
      <c r="L3400" s="5" t="s">
        <v>21</v>
      </c>
    </row>
    <row r="3401" spans="1:12" ht="14.25" customHeight="1" x14ac:dyDescent="0.3">
      <c r="A3401" s="3" t="s">
        <v>5571</v>
      </c>
      <c r="B3401" s="3" t="s">
        <v>5572</v>
      </c>
      <c r="C3401" s="3" t="s">
        <v>40</v>
      </c>
      <c r="D3401" s="3" t="s">
        <v>53</v>
      </c>
      <c r="E3401" s="3">
        <v>155</v>
      </c>
      <c r="F3401" s="3">
        <v>69</v>
      </c>
      <c r="G3401" s="3">
        <v>9289.2000000000007</v>
      </c>
      <c r="H3401" s="3">
        <v>1439826</v>
      </c>
      <c r="I3401" s="4">
        <v>45701</v>
      </c>
      <c r="J3401" s="4">
        <v>45905</v>
      </c>
      <c r="K3401" s="3" t="s">
        <v>57</v>
      </c>
      <c r="L3401" s="5" t="s">
        <v>30</v>
      </c>
    </row>
    <row r="3402" spans="1:12" ht="14.25" customHeight="1" x14ac:dyDescent="0.3">
      <c r="A3402" s="3" t="s">
        <v>5573</v>
      </c>
      <c r="B3402" s="3" t="s">
        <v>4309</v>
      </c>
      <c r="C3402" s="3" t="s">
        <v>44</v>
      </c>
      <c r="D3402" s="3" t="s">
        <v>45</v>
      </c>
      <c r="E3402" s="3">
        <v>186</v>
      </c>
      <c r="F3402" s="3">
        <v>46</v>
      </c>
      <c r="G3402" s="3">
        <v>18341.650000000001</v>
      </c>
      <c r="H3402" s="3">
        <v>3411546.9</v>
      </c>
      <c r="I3402" s="4">
        <v>45717</v>
      </c>
      <c r="J3402" s="4">
        <v>45927</v>
      </c>
      <c r="K3402" s="3" t="s">
        <v>46</v>
      </c>
      <c r="L3402" s="5" t="s">
        <v>58</v>
      </c>
    </row>
    <row r="3403" spans="1:12" ht="14.25" customHeight="1" x14ac:dyDescent="0.3">
      <c r="A3403" s="3" t="s">
        <v>5574</v>
      </c>
      <c r="B3403" s="3" t="s">
        <v>5575</v>
      </c>
      <c r="C3403" s="3" t="s">
        <v>28</v>
      </c>
      <c r="D3403" s="3" t="s">
        <v>15</v>
      </c>
      <c r="E3403" s="3">
        <v>149</v>
      </c>
      <c r="F3403" s="3">
        <v>35</v>
      </c>
      <c r="G3403" s="3">
        <v>17438.759999999998</v>
      </c>
      <c r="H3403" s="3">
        <v>2598375.2400000002</v>
      </c>
      <c r="I3403" s="4">
        <v>45794</v>
      </c>
      <c r="J3403" s="4">
        <v>45893</v>
      </c>
      <c r="K3403" s="3" t="s">
        <v>25</v>
      </c>
      <c r="L3403" s="5" t="s">
        <v>30</v>
      </c>
    </row>
    <row r="3404" spans="1:12" ht="14.25" customHeight="1" x14ac:dyDescent="0.3">
      <c r="A3404" s="3" t="s">
        <v>3277</v>
      </c>
      <c r="B3404" s="3" t="s">
        <v>5576</v>
      </c>
      <c r="C3404" s="3" t="s">
        <v>14</v>
      </c>
      <c r="D3404" s="3" t="s">
        <v>45</v>
      </c>
      <c r="E3404" s="3">
        <v>178</v>
      </c>
      <c r="F3404" s="3">
        <v>20</v>
      </c>
      <c r="G3404" s="3">
        <v>2352.7800000000002</v>
      </c>
      <c r="H3404" s="3">
        <v>418794.84</v>
      </c>
      <c r="I3404" s="4">
        <v>45788</v>
      </c>
      <c r="J3404" s="4">
        <v>45929</v>
      </c>
      <c r="K3404" s="3" t="s">
        <v>54</v>
      </c>
      <c r="L3404" s="5" t="s">
        <v>33</v>
      </c>
    </row>
    <row r="3405" spans="1:12" ht="14.25" customHeight="1" x14ac:dyDescent="0.3">
      <c r="A3405" s="3" t="s">
        <v>5577</v>
      </c>
      <c r="B3405" s="3" t="s">
        <v>5578</v>
      </c>
      <c r="C3405" s="3" t="s">
        <v>40</v>
      </c>
      <c r="E3405" s="3">
        <v>8</v>
      </c>
      <c r="F3405" s="3">
        <v>72</v>
      </c>
      <c r="G3405" s="3">
        <v>11953</v>
      </c>
      <c r="H3405" s="3">
        <v>95624</v>
      </c>
      <c r="I3405" s="4">
        <v>45726</v>
      </c>
      <c r="J3405" s="4">
        <v>45940</v>
      </c>
      <c r="K3405" s="3" t="s">
        <v>29</v>
      </c>
      <c r="L3405" s="5" t="s">
        <v>21</v>
      </c>
    </row>
    <row r="3406" spans="1:12" ht="14.25" customHeight="1" x14ac:dyDescent="0.3">
      <c r="A3406" s="3" t="s">
        <v>5461</v>
      </c>
      <c r="B3406" s="3" t="s">
        <v>5579</v>
      </c>
      <c r="C3406" s="3" t="s">
        <v>44</v>
      </c>
      <c r="D3406" s="3" t="s">
        <v>53</v>
      </c>
      <c r="E3406" s="3">
        <v>192</v>
      </c>
      <c r="F3406" s="3">
        <v>61</v>
      </c>
      <c r="G3406" s="3">
        <v>137.26</v>
      </c>
      <c r="H3406" s="3">
        <v>26353.919999999998</v>
      </c>
      <c r="I3406" s="4">
        <v>45722</v>
      </c>
      <c r="J3406" s="4">
        <v>45876</v>
      </c>
      <c r="L3406" s="5" t="s">
        <v>33</v>
      </c>
    </row>
    <row r="3407" spans="1:12" ht="14.25" customHeight="1" x14ac:dyDescent="0.3">
      <c r="A3407" s="3" t="s">
        <v>2257</v>
      </c>
      <c r="B3407" s="3" t="s">
        <v>3702</v>
      </c>
      <c r="C3407" s="3" t="s">
        <v>40</v>
      </c>
      <c r="E3407" s="3">
        <v>178</v>
      </c>
      <c r="F3407" s="3">
        <v>91</v>
      </c>
      <c r="G3407" s="3">
        <v>426.5</v>
      </c>
      <c r="H3407" s="3">
        <v>75917</v>
      </c>
      <c r="I3407" s="4">
        <v>45689</v>
      </c>
      <c r="J3407" s="4">
        <v>45898</v>
      </c>
      <c r="L3407" s="5" t="s">
        <v>21</v>
      </c>
    </row>
    <row r="3408" spans="1:12" ht="14.25" customHeight="1" x14ac:dyDescent="0.3">
      <c r="A3408" s="3" t="s">
        <v>5580</v>
      </c>
      <c r="B3408" s="3" t="s">
        <v>5420</v>
      </c>
      <c r="C3408" s="3" t="s">
        <v>20</v>
      </c>
      <c r="D3408" s="3" t="s">
        <v>41</v>
      </c>
      <c r="E3408" s="3">
        <v>102</v>
      </c>
      <c r="F3408" s="3">
        <v>91</v>
      </c>
      <c r="G3408" s="3">
        <v>11816.1</v>
      </c>
      <c r="H3408" s="3">
        <v>1205242.2</v>
      </c>
      <c r="I3408" s="4">
        <v>45786</v>
      </c>
      <c r="J3408" s="4">
        <v>45865</v>
      </c>
      <c r="K3408" s="3" t="s">
        <v>46</v>
      </c>
      <c r="L3408" s="5" t="s">
        <v>30</v>
      </c>
    </row>
    <row r="3409" spans="1:12" ht="14.25" customHeight="1" x14ac:dyDescent="0.3">
      <c r="A3409" s="3" t="s">
        <v>5581</v>
      </c>
      <c r="B3409" s="3" t="s">
        <v>2208</v>
      </c>
      <c r="C3409" s="3" t="s">
        <v>14</v>
      </c>
      <c r="D3409" s="3" t="s">
        <v>53</v>
      </c>
      <c r="E3409" s="3">
        <v>81</v>
      </c>
      <c r="F3409" s="3">
        <v>23</v>
      </c>
      <c r="G3409" s="3">
        <v>15181.19</v>
      </c>
      <c r="H3409" s="3">
        <v>1229676.3899999999</v>
      </c>
      <c r="I3409" s="4">
        <v>45791</v>
      </c>
      <c r="J3409" s="4">
        <v>45927</v>
      </c>
      <c r="K3409" s="3" t="s">
        <v>46</v>
      </c>
      <c r="L3409" s="5" t="s">
        <v>33</v>
      </c>
    </row>
    <row r="3410" spans="1:12" ht="14.25" customHeight="1" x14ac:dyDescent="0.3">
      <c r="A3410" s="3" t="s">
        <v>5582</v>
      </c>
      <c r="B3410" s="3" t="s">
        <v>5583</v>
      </c>
      <c r="C3410" s="3" t="s">
        <v>40</v>
      </c>
      <c r="D3410" s="3" t="s">
        <v>15</v>
      </c>
      <c r="E3410" s="3">
        <v>78</v>
      </c>
      <c r="F3410" s="3">
        <v>66</v>
      </c>
      <c r="G3410" s="3">
        <v>1794.61</v>
      </c>
      <c r="H3410" s="3">
        <v>139979.57999999999</v>
      </c>
      <c r="I3410" s="4">
        <v>45816</v>
      </c>
      <c r="J3410" s="4">
        <v>45929</v>
      </c>
      <c r="K3410" s="3" t="s">
        <v>54</v>
      </c>
      <c r="L3410" s="5" t="s">
        <v>33</v>
      </c>
    </row>
    <row r="3411" spans="1:12" ht="14.25" customHeight="1" x14ac:dyDescent="0.3">
      <c r="A3411" s="3" t="s">
        <v>5584</v>
      </c>
      <c r="B3411" s="3" t="s">
        <v>5585</v>
      </c>
      <c r="C3411" s="3" t="s">
        <v>40</v>
      </c>
      <c r="D3411" s="3" t="s">
        <v>15</v>
      </c>
      <c r="E3411" s="3">
        <v>175</v>
      </c>
      <c r="F3411" s="3">
        <v>84</v>
      </c>
      <c r="G3411" s="3">
        <v>7022.23</v>
      </c>
      <c r="H3411" s="3">
        <v>1228890.25</v>
      </c>
      <c r="I3411" s="4">
        <v>45815</v>
      </c>
      <c r="J3411" s="4">
        <v>45856</v>
      </c>
      <c r="K3411" s="3" t="s">
        <v>25</v>
      </c>
      <c r="L3411" s="5" t="s">
        <v>58</v>
      </c>
    </row>
    <row r="3412" spans="1:12" ht="14.25" customHeight="1" x14ac:dyDescent="0.3">
      <c r="A3412" s="3" t="s">
        <v>5586</v>
      </c>
      <c r="B3412" s="3" t="s">
        <v>1653</v>
      </c>
      <c r="C3412" s="3" t="s">
        <v>28</v>
      </c>
      <c r="D3412" s="3" t="s">
        <v>15</v>
      </c>
      <c r="E3412" s="3">
        <v>135</v>
      </c>
      <c r="F3412" s="3">
        <v>69</v>
      </c>
      <c r="G3412" s="3">
        <v>11576.37</v>
      </c>
      <c r="H3412" s="3">
        <v>1562809.95</v>
      </c>
      <c r="I3412" s="4">
        <v>45794</v>
      </c>
      <c r="J3412" s="4">
        <v>45853</v>
      </c>
      <c r="K3412" s="3" t="s">
        <v>16</v>
      </c>
      <c r="L3412" s="5" t="s">
        <v>17</v>
      </c>
    </row>
    <row r="3413" spans="1:12" ht="14.25" customHeight="1" x14ac:dyDescent="0.3">
      <c r="A3413" s="3" t="s">
        <v>2828</v>
      </c>
      <c r="B3413" s="3" t="s">
        <v>3024</v>
      </c>
      <c r="C3413" s="3" t="s">
        <v>14</v>
      </c>
      <c r="D3413" s="3" t="s">
        <v>15</v>
      </c>
      <c r="E3413" s="3">
        <v>139</v>
      </c>
      <c r="F3413" s="3">
        <v>68</v>
      </c>
      <c r="G3413" s="3">
        <v>3855.55</v>
      </c>
      <c r="H3413" s="3">
        <v>535921.45000000007</v>
      </c>
      <c r="I3413" s="4">
        <v>45788</v>
      </c>
      <c r="J3413" s="4">
        <v>45936</v>
      </c>
      <c r="K3413" s="3" t="s">
        <v>16</v>
      </c>
      <c r="L3413" s="5" t="s">
        <v>17</v>
      </c>
    </row>
    <row r="3414" spans="1:12" ht="14.25" customHeight="1" x14ac:dyDescent="0.3">
      <c r="A3414" s="3" t="s">
        <v>563</v>
      </c>
      <c r="B3414" s="3" t="s">
        <v>5587</v>
      </c>
      <c r="C3414" s="3" t="s">
        <v>44</v>
      </c>
      <c r="D3414" s="3" t="s">
        <v>41</v>
      </c>
      <c r="E3414" s="3">
        <v>43</v>
      </c>
      <c r="F3414" s="3">
        <v>85</v>
      </c>
      <c r="G3414" s="3">
        <v>8537.35</v>
      </c>
      <c r="H3414" s="3">
        <v>367106.05</v>
      </c>
      <c r="I3414" s="4">
        <v>45735</v>
      </c>
      <c r="J3414" s="4">
        <v>45903</v>
      </c>
      <c r="K3414" s="3" t="s">
        <v>16</v>
      </c>
      <c r="L3414" s="5" t="s">
        <v>33</v>
      </c>
    </row>
    <row r="3415" spans="1:12" ht="14.25" customHeight="1" x14ac:dyDescent="0.3">
      <c r="A3415" s="3" t="s">
        <v>5588</v>
      </c>
      <c r="B3415" s="3" t="s">
        <v>857</v>
      </c>
      <c r="C3415" s="3" t="s">
        <v>40</v>
      </c>
      <c r="D3415" s="3" t="s">
        <v>15</v>
      </c>
      <c r="E3415" s="3">
        <v>137</v>
      </c>
      <c r="F3415" s="3">
        <v>37</v>
      </c>
      <c r="G3415" s="3">
        <v>420.04</v>
      </c>
      <c r="H3415" s="3">
        <v>57545.48</v>
      </c>
      <c r="I3415" s="4">
        <v>45755</v>
      </c>
      <c r="J3415" s="4">
        <v>45936</v>
      </c>
      <c r="K3415" s="3" t="s">
        <v>46</v>
      </c>
      <c r="L3415" s="5" t="s">
        <v>33</v>
      </c>
    </row>
    <row r="3416" spans="1:12" ht="14.25" customHeight="1" x14ac:dyDescent="0.3">
      <c r="A3416" s="3" t="s">
        <v>5589</v>
      </c>
      <c r="B3416" s="3" t="s">
        <v>5590</v>
      </c>
      <c r="C3416" s="3" t="s">
        <v>28</v>
      </c>
      <c r="D3416" s="3" t="s">
        <v>41</v>
      </c>
      <c r="E3416" s="3">
        <v>0</v>
      </c>
      <c r="F3416" s="3">
        <v>80</v>
      </c>
      <c r="G3416" s="3">
        <v>935.69</v>
      </c>
      <c r="H3416" s="3">
        <v>0</v>
      </c>
      <c r="I3416" s="4">
        <v>45753</v>
      </c>
      <c r="J3416" s="4">
        <v>45931</v>
      </c>
      <c r="K3416" s="3" t="s">
        <v>57</v>
      </c>
      <c r="L3416" s="5" t="s">
        <v>30</v>
      </c>
    </row>
    <row r="3417" spans="1:12" ht="14.25" customHeight="1" x14ac:dyDescent="0.3">
      <c r="A3417" s="3" t="s">
        <v>2941</v>
      </c>
      <c r="B3417" s="3" t="s">
        <v>5591</v>
      </c>
      <c r="C3417" s="3" t="s">
        <v>40</v>
      </c>
      <c r="D3417" s="3" t="s">
        <v>45</v>
      </c>
      <c r="E3417" s="3">
        <v>158</v>
      </c>
      <c r="F3417" s="3">
        <v>50</v>
      </c>
      <c r="G3417" s="3">
        <v>8167.24</v>
      </c>
      <c r="H3417" s="3">
        <v>1290423.92</v>
      </c>
      <c r="I3417" s="4">
        <v>45790</v>
      </c>
      <c r="J3417" s="4">
        <v>45884</v>
      </c>
      <c r="K3417" s="3" t="s">
        <v>25</v>
      </c>
      <c r="L3417" s="5" t="s">
        <v>58</v>
      </c>
    </row>
    <row r="3418" spans="1:12" ht="14.25" customHeight="1" x14ac:dyDescent="0.3">
      <c r="A3418" s="3" t="s">
        <v>5592</v>
      </c>
      <c r="B3418" s="3" t="s">
        <v>5593</v>
      </c>
      <c r="C3418" s="3" t="s">
        <v>28</v>
      </c>
      <c r="D3418" s="3" t="s">
        <v>41</v>
      </c>
      <c r="E3418" s="3">
        <v>52</v>
      </c>
      <c r="F3418" s="3">
        <v>95</v>
      </c>
      <c r="G3418" s="3">
        <v>6267.44</v>
      </c>
      <c r="H3418" s="3">
        <v>325906.88</v>
      </c>
      <c r="I3418" s="4">
        <v>45679</v>
      </c>
      <c r="J3418" s="4">
        <v>45853</v>
      </c>
      <c r="L3418" s="5" t="s">
        <v>21</v>
      </c>
    </row>
    <row r="3419" spans="1:12" ht="14.25" customHeight="1" x14ac:dyDescent="0.3">
      <c r="A3419" s="3" t="s">
        <v>640</v>
      </c>
      <c r="B3419" s="3" t="s">
        <v>5594</v>
      </c>
      <c r="C3419" s="3" t="s">
        <v>40</v>
      </c>
      <c r="D3419" s="3" t="s">
        <v>15</v>
      </c>
      <c r="E3419" s="3">
        <v>149</v>
      </c>
      <c r="F3419" s="3">
        <v>42</v>
      </c>
      <c r="G3419" s="3">
        <v>5114.99</v>
      </c>
      <c r="H3419" s="3">
        <v>762133.51</v>
      </c>
      <c r="I3419" s="4">
        <v>45704</v>
      </c>
      <c r="J3419" s="4">
        <v>45919</v>
      </c>
      <c r="L3419" s="5" t="s">
        <v>21</v>
      </c>
    </row>
    <row r="3420" spans="1:12" ht="14.25" customHeight="1" x14ac:dyDescent="0.3">
      <c r="A3420" s="3" t="s">
        <v>5595</v>
      </c>
      <c r="B3420" s="3" t="s">
        <v>5596</v>
      </c>
      <c r="C3420" s="3" t="s">
        <v>14</v>
      </c>
      <c r="D3420" s="3" t="s">
        <v>41</v>
      </c>
      <c r="E3420" s="3">
        <v>153</v>
      </c>
      <c r="F3420" s="3">
        <v>22</v>
      </c>
      <c r="G3420" s="3">
        <v>5420.74</v>
      </c>
      <c r="H3420" s="3">
        <v>829373.22</v>
      </c>
      <c r="I3420" s="4">
        <v>45728</v>
      </c>
      <c r="J3420" s="4">
        <v>45897</v>
      </c>
      <c r="K3420" s="3" t="s">
        <v>16</v>
      </c>
      <c r="L3420" s="5" t="s">
        <v>30</v>
      </c>
    </row>
    <row r="3421" spans="1:12" ht="14.25" customHeight="1" x14ac:dyDescent="0.3">
      <c r="A3421" s="3" t="s">
        <v>2548</v>
      </c>
      <c r="B3421" s="3" t="s">
        <v>5597</v>
      </c>
      <c r="C3421" s="3" t="s">
        <v>14</v>
      </c>
      <c r="E3421" s="3">
        <v>108</v>
      </c>
      <c r="F3421" s="3">
        <v>59</v>
      </c>
      <c r="G3421" s="3">
        <v>2988.11</v>
      </c>
      <c r="H3421" s="3">
        <v>322715.88</v>
      </c>
      <c r="I3421" s="4">
        <v>45813</v>
      </c>
      <c r="J3421" s="4">
        <v>45887</v>
      </c>
      <c r="K3421" s="3" t="s">
        <v>46</v>
      </c>
      <c r="L3421" s="5" t="s">
        <v>21</v>
      </c>
    </row>
    <row r="3422" spans="1:12" ht="14.25" customHeight="1" x14ac:dyDescent="0.3">
      <c r="A3422" s="3" t="s">
        <v>5598</v>
      </c>
      <c r="B3422" s="3" t="s">
        <v>5599</v>
      </c>
      <c r="C3422" s="3" t="s">
        <v>28</v>
      </c>
      <c r="D3422" s="3" t="s">
        <v>24</v>
      </c>
      <c r="E3422" s="3">
        <v>199</v>
      </c>
      <c r="F3422" s="3">
        <v>37</v>
      </c>
      <c r="G3422" s="3">
        <v>16704.310000000001</v>
      </c>
      <c r="H3422" s="3">
        <v>3324157.69</v>
      </c>
      <c r="I3422" s="4">
        <v>45848</v>
      </c>
      <c r="J3422" s="4">
        <v>45887</v>
      </c>
      <c r="K3422" s="3" t="s">
        <v>54</v>
      </c>
      <c r="L3422" s="5" t="s">
        <v>58</v>
      </c>
    </row>
    <row r="3423" spans="1:12" ht="14.25" customHeight="1" x14ac:dyDescent="0.3">
      <c r="A3423" s="3" t="s">
        <v>5600</v>
      </c>
      <c r="B3423" s="3" t="s">
        <v>5601</v>
      </c>
      <c r="C3423" s="3" t="s">
        <v>40</v>
      </c>
      <c r="D3423" s="3" t="s">
        <v>53</v>
      </c>
      <c r="E3423" s="3">
        <v>142</v>
      </c>
      <c r="F3423" s="3">
        <v>56</v>
      </c>
      <c r="G3423" s="3">
        <v>12608.73</v>
      </c>
      <c r="H3423" s="3">
        <v>1790439.66</v>
      </c>
      <c r="I3423" s="4">
        <v>45815</v>
      </c>
      <c r="J3423" s="4">
        <v>45873</v>
      </c>
      <c r="K3423" s="3" t="s">
        <v>16</v>
      </c>
      <c r="L3423" s="5" t="s">
        <v>21</v>
      </c>
    </row>
    <row r="3424" spans="1:12" ht="14.25" customHeight="1" x14ac:dyDescent="0.3">
      <c r="A3424" s="3" t="s">
        <v>5602</v>
      </c>
      <c r="B3424" s="3" t="s">
        <v>4058</v>
      </c>
      <c r="C3424" s="3" t="s">
        <v>40</v>
      </c>
      <c r="E3424" s="3">
        <v>72</v>
      </c>
      <c r="F3424" s="3">
        <v>26</v>
      </c>
      <c r="G3424" s="3">
        <v>16914.48</v>
      </c>
      <c r="H3424" s="3">
        <v>1217842.56</v>
      </c>
      <c r="I3424" s="4">
        <v>45758</v>
      </c>
      <c r="J3424" s="4">
        <v>45879</v>
      </c>
      <c r="K3424" s="3" t="s">
        <v>25</v>
      </c>
      <c r="L3424" s="5" t="s">
        <v>21</v>
      </c>
    </row>
    <row r="3425" spans="1:12" ht="14.25" customHeight="1" x14ac:dyDescent="0.3">
      <c r="A3425" s="3" t="s">
        <v>5603</v>
      </c>
      <c r="B3425" s="3" t="s">
        <v>1337</v>
      </c>
      <c r="C3425" s="3" t="s">
        <v>40</v>
      </c>
      <c r="D3425" s="3" t="s">
        <v>45</v>
      </c>
      <c r="E3425" s="3">
        <v>189</v>
      </c>
      <c r="F3425" s="3">
        <v>45</v>
      </c>
      <c r="G3425" s="3">
        <v>8363.34</v>
      </c>
      <c r="H3425" s="3">
        <v>1580671.26</v>
      </c>
      <c r="I3425" s="4">
        <v>45712</v>
      </c>
      <c r="J3425" s="4">
        <v>45921</v>
      </c>
      <c r="K3425" s="3" t="s">
        <v>29</v>
      </c>
      <c r="L3425" s="5" t="s">
        <v>33</v>
      </c>
    </row>
    <row r="3426" spans="1:12" ht="14.25" customHeight="1" x14ac:dyDescent="0.3">
      <c r="A3426" s="3" t="s">
        <v>1680</v>
      </c>
      <c r="B3426" s="3" t="s">
        <v>5604</v>
      </c>
      <c r="C3426" s="3" t="s">
        <v>44</v>
      </c>
      <c r="D3426" s="3" t="s">
        <v>24</v>
      </c>
      <c r="E3426" s="3">
        <v>77</v>
      </c>
      <c r="F3426" s="3">
        <v>60</v>
      </c>
      <c r="G3426" s="3">
        <v>13525.34</v>
      </c>
      <c r="H3426" s="3">
        <v>1041451.18</v>
      </c>
      <c r="I3426" s="4">
        <v>45720</v>
      </c>
      <c r="J3426" s="4">
        <v>45866</v>
      </c>
      <c r="K3426" s="3" t="s">
        <v>57</v>
      </c>
      <c r="L3426" s="5" t="s">
        <v>33</v>
      </c>
    </row>
    <row r="3427" spans="1:12" ht="14.25" customHeight="1" x14ac:dyDescent="0.3">
      <c r="A3427" s="3" t="s">
        <v>5605</v>
      </c>
      <c r="B3427" s="3" t="s">
        <v>5606</v>
      </c>
      <c r="C3427" s="3" t="s">
        <v>44</v>
      </c>
      <c r="D3427" s="3" t="s">
        <v>45</v>
      </c>
      <c r="E3427" s="3">
        <v>6</v>
      </c>
      <c r="F3427" s="3">
        <v>92</v>
      </c>
      <c r="G3427" s="3">
        <v>7545.33</v>
      </c>
      <c r="H3427" s="3">
        <v>45271.98</v>
      </c>
      <c r="I3427" s="4">
        <v>45750</v>
      </c>
      <c r="J3427" s="4">
        <v>45919</v>
      </c>
      <c r="K3427" s="3" t="s">
        <v>54</v>
      </c>
      <c r="L3427" s="5" t="s">
        <v>33</v>
      </c>
    </row>
    <row r="3428" spans="1:12" ht="14.25" customHeight="1" x14ac:dyDescent="0.3">
      <c r="A3428" s="3" t="s">
        <v>5607</v>
      </c>
      <c r="B3428" s="3" t="s">
        <v>5608</v>
      </c>
      <c r="C3428" s="3" t="s">
        <v>44</v>
      </c>
      <c r="D3428" s="3" t="s">
        <v>41</v>
      </c>
      <c r="E3428" s="3">
        <v>84</v>
      </c>
      <c r="G3428" s="3">
        <v>14096.51</v>
      </c>
      <c r="H3428" s="3">
        <v>1184106.8400000001</v>
      </c>
      <c r="I3428" s="4">
        <v>45846</v>
      </c>
      <c r="J3428" s="4">
        <v>45852</v>
      </c>
      <c r="K3428" s="3" t="s">
        <v>16</v>
      </c>
      <c r="L3428" s="5" t="s">
        <v>21</v>
      </c>
    </row>
    <row r="3429" spans="1:12" ht="14.25" customHeight="1" x14ac:dyDescent="0.3">
      <c r="A3429" s="3" t="s">
        <v>3421</v>
      </c>
      <c r="B3429" s="3" t="s">
        <v>5609</v>
      </c>
      <c r="C3429" s="3" t="s">
        <v>28</v>
      </c>
      <c r="E3429" s="3">
        <v>45</v>
      </c>
      <c r="F3429" s="3">
        <v>78</v>
      </c>
      <c r="G3429" s="3">
        <v>10625.27</v>
      </c>
      <c r="H3429" s="3">
        <v>478137.15</v>
      </c>
      <c r="I3429" s="4">
        <v>45777</v>
      </c>
      <c r="J3429" s="4">
        <v>45934</v>
      </c>
      <c r="K3429" s="3" t="s">
        <v>25</v>
      </c>
      <c r="L3429" s="5" t="s">
        <v>30</v>
      </c>
    </row>
    <row r="3430" spans="1:12" ht="14.25" customHeight="1" x14ac:dyDescent="0.3">
      <c r="A3430" s="3" t="s">
        <v>5610</v>
      </c>
      <c r="B3430" s="3" t="s">
        <v>3102</v>
      </c>
      <c r="C3430" s="3" t="s">
        <v>28</v>
      </c>
      <c r="D3430" s="3" t="s">
        <v>24</v>
      </c>
      <c r="F3430" s="3">
        <v>80</v>
      </c>
      <c r="G3430" s="3">
        <v>13490.55</v>
      </c>
      <c r="I3430" s="4">
        <v>45802</v>
      </c>
      <c r="J3430" s="4">
        <v>45871</v>
      </c>
      <c r="K3430" s="3" t="s">
        <v>46</v>
      </c>
      <c r="L3430" s="5" t="s">
        <v>58</v>
      </c>
    </row>
    <row r="3431" spans="1:12" ht="14.25" customHeight="1" x14ac:dyDescent="0.3">
      <c r="A3431" s="3" t="s">
        <v>489</v>
      </c>
      <c r="B3431" s="3" t="s">
        <v>5611</v>
      </c>
      <c r="C3431" s="3" t="s">
        <v>28</v>
      </c>
      <c r="D3431" s="3" t="s">
        <v>15</v>
      </c>
      <c r="E3431" s="3">
        <v>156</v>
      </c>
      <c r="F3431" s="3">
        <v>81</v>
      </c>
      <c r="G3431" s="3">
        <v>3896.4</v>
      </c>
      <c r="H3431" s="3">
        <v>607838.4</v>
      </c>
      <c r="I3431" s="4">
        <v>45698</v>
      </c>
      <c r="J3431" s="4">
        <v>45904</v>
      </c>
      <c r="K3431" s="3" t="s">
        <v>25</v>
      </c>
      <c r="L3431" s="5" t="s">
        <v>30</v>
      </c>
    </row>
    <row r="3432" spans="1:12" ht="14.25" customHeight="1" x14ac:dyDescent="0.3">
      <c r="A3432" s="3" t="s">
        <v>5612</v>
      </c>
      <c r="B3432" s="3" t="s">
        <v>3204</v>
      </c>
      <c r="C3432" s="3" t="s">
        <v>14</v>
      </c>
      <c r="D3432" s="3" t="s">
        <v>45</v>
      </c>
      <c r="E3432" s="3">
        <v>112</v>
      </c>
      <c r="F3432" s="3">
        <v>84</v>
      </c>
      <c r="G3432" s="3">
        <v>10180.290000000001</v>
      </c>
      <c r="H3432" s="3">
        <v>1140192.48</v>
      </c>
      <c r="I3432" s="4">
        <v>45768</v>
      </c>
      <c r="J3432" s="4">
        <v>45914</v>
      </c>
      <c r="K3432" s="3" t="s">
        <v>29</v>
      </c>
      <c r="L3432" s="5" t="s">
        <v>33</v>
      </c>
    </row>
    <row r="3433" spans="1:12" ht="14.25" customHeight="1" x14ac:dyDescent="0.3">
      <c r="A3433" s="3" t="s">
        <v>5613</v>
      </c>
      <c r="B3433" s="3" t="s">
        <v>5614</v>
      </c>
      <c r="C3433" s="3" t="s">
        <v>44</v>
      </c>
      <c r="D3433" s="3" t="s">
        <v>53</v>
      </c>
      <c r="E3433" s="3">
        <v>62</v>
      </c>
      <c r="F3433" s="3">
        <v>67</v>
      </c>
      <c r="G3433" s="3">
        <v>17804.82</v>
      </c>
      <c r="H3433" s="3">
        <v>1103898.8400000001</v>
      </c>
      <c r="I3433" s="4">
        <v>45716</v>
      </c>
      <c r="J3433" s="4">
        <v>45882</v>
      </c>
      <c r="K3433" s="3" t="s">
        <v>46</v>
      </c>
      <c r="L3433" s="5" t="s">
        <v>21</v>
      </c>
    </row>
    <row r="3434" spans="1:12" ht="14.25" customHeight="1" x14ac:dyDescent="0.3">
      <c r="A3434" s="3" t="s">
        <v>4269</v>
      </c>
      <c r="B3434" s="3" t="s">
        <v>5615</v>
      </c>
      <c r="C3434" s="3" t="s">
        <v>40</v>
      </c>
      <c r="D3434" s="3" t="s">
        <v>53</v>
      </c>
      <c r="E3434" s="3">
        <v>38</v>
      </c>
      <c r="F3434" s="3">
        <v>86</v>
      </c>
      <c r="G3434" s="3">
        <v>12679.72</v>
      </c>
      <c r="H3434" s="3">
        <v>481829.36</v>
      </c>
      <c r="I3434" s="4">
        <v>45694</v>
      </c>
      <c r="J3434" s="4">
        <v>45933</v>
      </c>
      <c r="K3434" s="3" t="s">
        <v>57</v>
      </c>
      <c r="L3434" s="5" t="s">
        <v>21</v>
      </c>
    </row>
    <row r="3435" spans="1:12" ht="14.25" customHeight="1" x14ac:dyDescent="0.3">
      <c r="A3435" s="3" t="s">
        <v>5616</v>
      </c>
      <c r="B3435" s="3" t="s">
        <v>1822</v>
      </c>
      <c r="C3435" s="3" t="s">
        <v>14</v>
      </c>
      <c r="D3435" s="3" t="s">
        <v>24</v>
      </c>
      <c r="E3435" s="3">
        <v>130</v>
      </c>
      <c r="F3435" s="3">
        <v>90</v>
      </c>
      <c r="G3435" s="3">
        <v>8321.67</v>
      </c>
      <c r="H3435" s="3">
        <v>1081817.1000000001</v>
      </c>
      <c r="I3435" s="4">
        <v>45847</v>
      </c>
      <c r="J3435" s="4">
        <v>45919</v>
      </c>
      <c r="K3435" s="3" t="s">
        <v>54</v>
      </c>
      <c r="L3435" s="5" t="s">
        <v>33</v>
      </c>
    </row>
    <row r="3436" spans="1:12" ht="14.25" customHeight="1" x14ac:dyDescent="0.3">
      <c r="A3436" s="3" t="s">
        <v>5617</v>
      </c>
      <c r="B3436" s="3" t="s">
        <v>3438</v>
      </c>
      <c r="C3436" s="3" t="s">
        <v>28</v>
      </c>
      <c r="D3436" s="3" t="s">
        <v>53</v>
      </c>
      <c r="E3436" s="3">
        <v>78</v>
      </c>
      <c r="F3436" s="3">
        <v>69</v>
      </c>
      <c r="G3436" s="3">
        <v>3526.86</v>
      </c>
      <c r="H3436" s="3">
        <v>275095.08</v>
      </c>
      <c r="I3436" s="4">
        <v>45728</v>
      </c>
      <c r="J3436" s="4">
        <v>45924</v>
      </c>
      <c r="K3436" s="3" t="s">
        <v>29</v>
      </c>
      <c r="L3436" s="5" t="s">
        <v>17</v>
      </c>
    </row>
    <row r="3437" spans="1:12" ht="14.25" customHeight="1" x14ac:dyDescent="0.3">
      <c r="A3437" s="3" t="s">
        <v>5618</v>
      </c>
      <c r="B3437" s="3" t="s">
        <v>887</v>
      </c>
      <c r="C3437" s="3" t="s">
        <v>14</v>
      </c>
      <c r="D3437" s="3" t="s">
        <v>53</v>
      </c>
      <c r="E3437" s="3">
        <v>38</v>
      </c>
      <c r="F3437" s="3">
        <v>28</v>
      </c>
      <c r="G3437" s="3">
        <v>8020.15</v>
      </c>
      <c r="H3437" s="3">
        <v>304765.7</v>
      </c>
      <c r="I3437" s="4">
        <v>45817</v>
      </c>
      <c r="J3437" s="4">
        <v>45865</v>
      </c>
      <c r="K3437" s="3" t="s">
        <v>29</v>
      </c>
      <c r="L3437" s="5" t="s">
        <v>33</v>
      </c>
    </row>
    <row r="3438" spans="1:12" ht="14.25" customHeight="1" x14ac:dyDescent="0.3">
      <c r="A3438" s="3" t="s">
        <v>5619</v>
      </c>
      <c r="B3438" s="3" t="s">
        <v>5620</v>
      </c>
      <c r="C3438" s="3" t="s">
        <v>20</v>
      </c>
      <c r="D3438" s="3" t="s">
        <v>45</v>
      </c>
      <c r="E3438" s="3">
        <v>191</v>
      </c>
      <c r="F3438" s="3">
        <v>39</v>
      </c>
      <c r="G3438" s="3">
        <v>4649.49</v>
      </c>
      <c r="H3438" s="3">
        <v>888052.59</v>
      </c>
      <c r="I3438" s="4">
        <v>45718</v>
      </c>
      <c r="J3438" s="4">
        <v>45871</v>
      </c>
      <c r="K3438" s="3" t="s">
        <v>57</v>
      </c>
      <c r="L3438" s="5" t="s">
        <v>21</v>
      </c>
    </row>
    <row r="3439" spans="1:12" ht="14.25" customHeight="1" x14ac:dyDescent="0.3">
      <c r="A3439" s="3" t="s">
        <v>5621</v>
      </c>
      <c r="B3439" s="3" t="s">
        <v>5622</v>
      </c>
      <c r="C3439" s="3" t="s">
        <v>28</v>
      </c>
      <c r="D3439" s="3" t="s">
        <v>15</v>
      </c>
      <c r="E3439" s="3">
        <v>76</v>
      </c>
      <c r="G3439" s="3">
        <v>1669.7</v>
      </c>
      <c r="H3439" s="3">
        <v>126897.2</v>
      </c>
      <c r="I3439" s="4">
        <v>45701</v>
      </c>
      <c r="J3439" s="4">
        <v>45879</v>
      </c>
      <c r="K3439" s="3" t="s">
        <v>54</v>
      </c>
      <c r="L3439" s="5" t="s">
        <v>21</v>
      </c>
    </row>
    <row r="3440" spans="1:12" ht="14.25" customHeight="1" x14ac:dyDescent="0.3">
      <c r="A3440" s="3" t="s">
        <v>5623</v>
      </c>
      <c r="B3440" s="3" t="s">
        <v>4686</v>
      </c>
      <c r="C3440" s="3" t="s">
        <v>14</v>
      </c>
      <c r="D3440" s="3" t="s">
        <v>45</v>
      </c>
      <c r="E3440" s="3">
        <v>155</v>
      </c>
      <c r="F3440" s="3">
        <v>36</v>
      </c>
      <c r="G3440" s="3">
        <v>13682.56</v>
      </c>
      <c r="H3440" s="3">
        <v>2120796.7999999998</v>
      </c>
      <c r="I3440" s="4">
        <v>45793</v>
      </c>
      <c r="J3440" s="4">
        <v>45863</v>
      </c>
      <c r="K3440" s="3" t="s">
        <v>16</v>
      </c>
      <c r="L3440" s="5" t="s">
        <v>58</v>
      </c>
    </row>
    <row r="3441" spans="1:12" ht="14.25" customHeight="1" x14ac:dyDescent="0.3">
      <c r="A3441" s="3" t="s">
        <v>4026</v>
      </c>
      <c r="B3441" s="3" t="s">
        <v>5624</v>
      </c>
      <c r="C3441" s="3" t="s">
        <v>44</v>
      </c>
      <c r="D3441" s="3" t="s">
        <v>24</v>
      </c>
      <c r="E3441" s="3">
        <v>54</v>
      </c>
      <c r="F3441" s="3">
        <v>29</v>
      </c>
      <c r="G3441" s="3">
        <v>4286.79</v>
      </c>
      <c r="H3441" s="3">
        <v>231486.66</v>
      </c>
      <c r="I3441" s="4">
        <v>45798</v>
      </c>
      <c r="J3441" s="4">
        <v>45937</v>
      </c>
      <c r="K3441" s="3" t="s">
        <v>29</v>
      </c>
      <c r="L3441" s="5" t="s">
        <v>58</v>
      </c>
    </row>
    <row r="3442" spans="1:12" ht="14.25" customHeight="1" x14ac:dyDescent="0.3">
      <c r="A3442" s="3" t="s">
        <v>5625</v>
      </c>
      <c r="B3442" s="3" t="s">
        <v>5626</v>
      </c>
      <c r="C3442" s="3" t="s">
        <v>44</v>
      </c>
      <c r="D3442" s="3" t="s">
        <v>53</v>
      </c>
      <c r="E3442" s="3">
        <v>115</v>
      </c>
      <c r="F3442" s="3">
        <v>86</v>
      </c>
      <c r="G3442" s="3">
        <v>3130.58</v>
      </c>
      <c r="H3442" s="3">
        <v>360016.7</v>
      </c>
      <c r="I3442" s="4">
        <v>45808</v>
      </c>
      <c r="J3442" s="4">
        <v>45921</v>
      </c>
      <c r="K3442" s="3" t="s">
        <v>54</v>
      </c>
      <c r="L3442" s="5" t="s">
        <v>30</v>
      </c>
    </row>
    <row r="3443" spans="1:12" ht="14.25" customHeight="1" x14ac:dyDescent="0.3">
      <c r="A3443" s="3" t="s">
        <v>5627</v>
      </c>
      <c r="B3443" s="3" t="s">
        <v>4255</v>
      </c>
      <c r="C3443" s="3" t="s">
        <v>28</v>
      </c>
      <c r="D3443" s="3" t="s">
        <v>41</v>
      </c>
      <c r="E3443" s="3">
        <v>78</v>
      </c>
      <c r="F3443" s="3">
        <v>79</v>
      </c>
      <c r="G3443" s="3">
        <v>14074.16</v>
      </c>
      <c r="H3443" s="3">
        <v>1097784.48</v>
      </c>
      <c r="I3443" s="4">
        <v>45839</v>
      </c>
      <c r="J3443" s="4">
        <v>45910</v>
      </c>
      <c r="K3443" s="3" t="s">
        <v>57</v>
      </c>
      <c r="L3443" s="5" t="s">
        <v>21</v>
      </c>
    </row>
    <row r="3444" spans="1:12" ht="14.25" customHeight="1" x14ac:dyDescent="0.3">
      <c r="A3444" s="3" t="s">
        <v>5628</v>
      </c>
      <c r="B3444" s="3" t="s">
        <v>2120</v>
      </c>
      <c r="C3444" s="3" t="s">
        <v>14</v>
      </c>
      <c r="D3444" s="3" t="s">
        <v>53</v>
      </c>
      <c r="E3444" s="3">
        <v>108</v>
      </c>
      <c r="F3444" s="3">
        <v>90</v>
      </c>
      <c r="G3444" s="3">
        <v>15681.94</v>
      </c>
      <c r="H3444" s="3">
        <v>1693649.52</v>
      </c>
      <c r="I3444" s="4">
        <v>45803</v>
      </c>
      <c r="J3444" s="4">
        <v>45912</v>
      </c>
      <c r="K3444" s="3" t="s">
        <v>29</v>
      </c>
      <c r="L3444" s="5" t="s">
        <v>17</v>
      </c>
    </row>
    <row r="3445" spans="1:12" ht="14.25" customHeight="1" x14ac:dyDescent="0.3">
      <c r="A3445" s="3" t="s">
        <v>5629</v>
      </c>
      <c r="B3445" s="3" t="s">
        <v>2827</v>
      </c>
      <c r="C3445" s="3" t="s">
        <v>44</v>
      </c>
      <c r="D3445" s="3" t="s">
        <v>15</v>
      </c>
      <c r="E3445" s="3">
        <v>14</v>
      </c>
      <c r="F3445" s="3">
        <v>55</v>
      </c>
      <c r="G3445" s="3">
        <v>7813</v>
      </c>
      <c r="H3445" s="3">
        <v>109382</v>
      </c>
      <c r="I3445" s="4">
        <v>45680</v>
      </c>
      <c r="J3445" s="4">
        <v>45853</v>
      </c>
      <c r="K3445" s="3" t="s">
        <v>16</v>
      </c>
      <c r="L3445" s="5" t="s">
        <v>58</v>
      </c>
    </row>
    <row r="3446" spans="1:12" ht="14.25" customHeight="1" x14ac:dyDescent="0.3">
      <c r="A3446" s="3" t="s">
        <v>5630</v>
      </c>
      <c r="B3446" s="3" t="s">
        <v>5631</v>
      </c>
      <c r="C3446" s="3" t="s">
        <v>14</v>
      </c>
      <c r="D3446" s="3" t="s">
        <v>45</v>
      </c>
      <c r="E3446" s="3">
        <v>74</v>
      </c>
      <c r="F3446" s="3">
        <v>75</v>
      </c>
      <c r="G3446" s="3">
        <v>3352.43</v>
      </c>
      <c r="H3446" s="3">
        <v>248079.82</v>
      </c>
      <c r="I3446" s="4">
        <v>45682</v>
      </c>
      <c r="J3446" s="4">
        <v>45928</v>
      </c>
      <c r="K3446" s="3" t="s">
        <v>54</v>
      </c>
      <c r="L3446" s="5" t="s">
        <v>58</v>
      </c>
    </row>
    <row r="3447" spans="1:12" ht="14.25" customHeight="1" x14ac:dyDescent="0.3">
      <c r="A3447" s="3" t="s">
        <v>2838</v>
      </c>
      <c r="B3447" s="3" t="s">
        <v>5632</v>
      </c>
      <c r="C3447" s="3" t="s">
        <v>20</v>
      </c>
      <c r="D3447" s="3" t="s">
        <v>41</v>
      </c>
      <c r="E3447" s="3">
        <v>51</v>
      </c>
      <c r="F3447" s="3">
        <v>29</v>
      </c>
      <c r="G3447" s="3">
        <v>11493.01</v>
      </c>
      <c r="H3447" s="3">
        <v>586143.51</v>
      </c>
      <c r="I3447" s="4">
        <v>45678</v>
      </c>
      <c r="J3447" s="4">
        <v>45916</v>
      </c>
      <c r="K3447" s="3" t="s">
        <v>29</v>
      </c>
      <c r="L3447" s="5" t="s">
        <v>30</v>
      </c>
    </row>
    <row r="3448" spans="1:12" ht="14.25" customHeight="1" x14ac:dyDescent="0.3">
      <c r="A3448" s="3" t="s">
        <v>5633</v>
      </c>
      <c r="B3448" s="3" t="s">
        <v>5634</v>
      </c>
      <c r="C3448" s="3" t="s">
        <v>20</v>
      </c>
      <c r="D3448" s="3" t="s">
        <v>53</v>
      </c>
      <c r="E3448" s="3">
        <v>28</v>
      </c>
      <c r="F3448" s="3">
        <v>72</v>
      </c>
      <c r="G3448" s="3">
        <v>13805</v>
      </c>
      <c r="H3448" s="3">
        <v>386540</v>
      </c>
      <c r="I3448" s="4">
        <v>45827</v>
      </c>
      <c r="J3448" s="4">
        <v>45873</v>
      </c>
      <c r="K3448" s="3" t="s">
        <v>54</v>
      </c>
      <c r="L3448" s="5" t="s">
        <v>30</v>
      </c>
    </row>
    <row r="3449" spans="1:12" ht="14.25" customHeight="1" x14ac:dyDescent="0.3">
      <c r="A3449" s="3" t="s">
        <v>5635</v>
      </c>
      <c r="B3449" s="3" t="s">
        <v>5636</v>
      </c>
      <c r="C3449" s="3" t="s">
        <v>28</v>
      </c>
      <c r="E3449" s="3">
        <v>20</v>
      </c>
      <c r="F3449" s="3">
        <v>62</v>
      </c>
      <c r="G3449" s="3">
        <v>10943.19</v>
      </c>
      <c r="H3449" s="3">
        <v>218863.8</v>
      </c>
      <c r="I3449" s="4">
        <v>45772</v>
      </c>
      <c r="J3449" s="4">
        <v>45934</v>
      </c>
      <c r="K3449" s="3" t="s">
        <v>16</v>
      </c>
      <c r="L3449" s="5" t="s">
        <v>21</v>
      </c>
    </row>
    <row r="3450" spans="1:12" ht="14.25" customHeight="1" x14ac:dyDescent="0.3">
      <c r="A3450" s="3" t="s">
        <v>5637</v>
      </c>
      <c r="B3450" s="3" t="s">
        <v>821</v>
      </c>
      <c r="C3450" s="3" t="s">
        <v>20</v>
      </c>
      <c r="D3450" s="3" t="s">
        <v>53</v>
      </c>
      <c r="E3450" s="3">
        <v>29</v>
      </c>
      <c r="F3450" s="3">
        <v>70</v>
      </c>
      <c r="G3450" s="3">
        <v>8002.06</v>
      </c>
      <c r="H3450" s="3">
        <v>232059.74</v>
      </c>
      <c r="I3450" s="4">
        <v>45764</v>
      </c>
      <c r="J3450" s="4">
        <v>45869</v>
      </c>
      <c r="K3450" s="3" t="s">
        <v>29</v>
      </c>
      <c r="L3450" s="5" t="s">
        <v>33</v>
      </c>
    </row>
    <row r="3451" spans="1:12" ht="14.25" customHeight="1" x14ac:dyDescent="0.3">
      <c r="A3451" s="3" t="s">
        <v>2771</v>
      </c>
      <c r="B3451" s="3" t="s">
        <v>5638</v>
      </c>
      <c r="C3451" s="3" t="s">
        <v>44</v>
      </c>
      <c r="D3451" s="3" t="s">
        <v>45</v>
      </c>
      <c r="E3451" s="3">
        <v>21</v>
      </c>
      <c r="F3451" s="3">
        <v>83</v>
      </c>
      <c r="G3451" s="3">
        <v>13955.02</v>
      </c>
      <c r="H3451" s="3">
        <v>293055.42</v>
      </c>
      <c r="I3451" s="4">
        <v>45723</v>
      </c>
      <c r="J3451" s="4">
        <v>45894</v>
      </c>
      <c r="K3451" s="3" t="s">
        <v>16</v>
      </c>
      <c r="L3451" s="5" t="s">
        <v>30</v>
      </c>
    </row>
    <row r="3452" spans="1:12" ht="14.25" customHeight="1" x14ac:dyDescent="0.3">
      <c r="A3452" s="3" t="s">
        <v>5639</v>
      </c>
      <c r="B3452" s="3" t="s">
        <v>5640</v>
      </c>
      <c r="C3452" s="3" t="s">
        <v>20</v>
      </c>
      <c r="D3452" s="3" t="s">
        <v>53</v>
      </c>
      <c r="E3452" s="3">
        <v>106</v>
      </c>
      <c r="F3452" s="3">
        <v>34</v>
      </c>
      <c r="G3452" s="3">
        <v>6851.28</v>
      </c>
      <c r="H3452" s="3">
        <v>726235.67999999993</v>
      </c>
      <c r="I3452" s="4">
        <v>45705</v>
      </c>
      <c r="J3452" s="4">
        <v>45897</v>
      </c>
      <c r="K3452" s="3" t="s">
        <v>29</v>
      </c>
      <c r="L3452" s="5" t="s">
        <v>58</v>
      </c>
    </row>
    <row r="3453" spans="1:12" ht="14.25" customHeight="1" x14ac:dyDescent="0.3">
      <c r="A3453" s="3" t="s">
        <v>5641</v>
      </c>
      <c r="B3453" s="3" t="s">
        <v>5321</v>
      </c>
      <c r="C3453" s="3" t="s">
        <v>20</v>
      </c>
      <c r="D3453" s="3" t="s">
        <v>41</v>
      </c>
      <c r="E3453" s="3">
        <v>31</v>
      </c>
      <c r="F3453" s="3">
        <v>77</v>
      </c>
      <c r="G3453" s="3">
        <v>17673.2</v>
      </c>
      <c r="H3453" s="3">
        <v>547869.20000000007</v>
      </c>
      <c r="I3453" s="4">
        <v>45785</v>
      </c>
      <c r="J3453" s="4">
        <v>45905</v>
      </c>
      <c r="K3453" s="3" t="s">
        <v>25</v>
      </c>
      <c r="L3453" s="5" t="s">
        <v>58</v>
      </c>
    </row>
    <row r="3454" spans="1:12" ht="14.25" customHeight="1" x14ac:dyDescent="0.3">
      <c r="A3454" s="3" t="s">
        <v>5642</v>
      </c>
      <c r="B3454" s="3" t="s">
        <v>1541</v>
      </c>
      <c r="C3454" s="3" t="s">
        <v>40</v>
      </c>
      <c r="E3454" s="3">
        <v>166</v>
      </c>
      <c r="F3454" s="3">
        <v>42</v>
      </c>
      <c r="G3454" s="3">
        <v>888.79</v>
      </c>
      <c r="H3454" s="3">
        <v>147539.14000000001</v>
      </c>
      <c r="I3454" s="4">
        <v>45670</v>
      </c>
      <c r="J3454" s="4">
        <v>45852</v>
      </c>
      <c r="K3454" s="3" t="s">
        <v>25</v>
      </c>
      <c r="L3454" s="5" t="s">
        <v>30</v>
      </c>
    </row>
    <row r="3455" spans="1:12" ht="14.25" customHeight="1" x14ac:dyDescent="0.3">
      <c r="A3455" s="3" t="s">
        <v>5643</v>
      </c>
      <c r="B3455" s="3" t="s">
        <v>3920</v>
      </c>
      <c r="C3455" s="3" t="s">
        <v>20</v>
      </c>
      <c r="D3455" s="3" t="s">
        <v>15</v>
      </c>
      <c r="E3455" s="3">
        <v>193</v>
      </c>
      <c r="F3455" s="3">
        <v>57</v>
      </c>
      <c r="G3455" s="3">
        <v>7260.95</v>
      </c>
      <c r="H3455" s="3">
        <v>1401363.35</v>
      </c>
      <c r="I3455" s="4">
        <v>45754</v>
      </c>
      <c r="J3455" s="4">
        <v>45897</v>
      </c>
      <c r="K3455" s="3" t="s">
        <v>25</v>
      </c>
      <c r="L3455" s="5" t="s">
        <v>58</v>
      </c>
    </row>
    <row r="3456" spans="1:12" ht="14.25" customHeight="1" x14ac:dyDescent="0.3">
      <c r="A3456" s="3" t="s">
        <v>5644</v>
      </c>
      <c r="B3456" s="3" t="s">
        <v>625</v>
      </c>
      <c r="C3456" s="3" t="s">
        <v>14</v>
      </c>
      <c r="D3456" s="3" t="s">
        <v>15</v>
      </c>
      <c r="E3456" s="3">
        <v>109</v>
      </c>
      <c r="F3456" s="3">
        <v>86</v>
      </c>
      <c r="G3456" s="3">
        <v>7544.19</v>
      </c>
      <c r="H3456" s="3">
        <v>822316.71</v>
      </c>
      <c r="I3456" s="4">
        <v>45709</v>
      </c>
      <c r="J3456" s="4">
        <v>45852</v>
      </c>
      <c r="K3456" s="3" t="s">
        <v>25</v>
      </c>
      <c r="L3456" s="5" t="s">
        <v>17</v>
      </c>
    </row>
    <row r="3457" spans="1:12" ht="14.25" customHeight="1" x14ac:dyDescent="0.3">
      <c r="A3457" s="3" t="s">
        <v>5645</v>
      </c>
      <c r="B3457" s="3" t="s">
        <v>5646</v>
      </c>
      <c r="C3457" s="3" t="s">
        <v>14</v>
      </c>
      <c r="D3457" s="3" t="s">
        <v>45</v>
      </c>
      <c r="E3457" s="3">
        <v>118</v>
      </c>
      <c r="F3457" s="3">
        <v>56</v>
      </c>
      <c r="G3457" s="3">
        <v>17098.580000000002</v>
      </c>
      <c r="H3457" s="3">
        <v>2017632.44</v>
      </c>
      <c r="I3457" s="4">
        <v>45766</v>
      </c>
      <c r="J3457" s="4">
        <v>45931</v>
      </c>
      <c r="K3457" s="3" t="s">
        <v>16</v>
      </c>
      <c r="L3457" s="5" t="s">
        <v>30</v>
      </c>
    </row>
    <row r="3458" spans="1:12" ht="14.25" customHeight="1" x14ac:dyDescent="0.3">
      <c r="A3458" s="3" t="s">
        <v>5647</v>
      </c>
      <c r="B3458" s="3" t="s">
        <v>5648</v>
      </c>
      <c r="C3458" s="3" t="s">
        <v>14</v>
      </c>
      <c r="D3458" s="3" t="s">
        <v>15</v>
      </c>
      <c r="E3458" s="3">
        <v>44</v>
      </c>
      <c r="F3458" s="3">
        <v>35</v>
      </c>
      <c r="G3458" s="3">
        <v>4363.8500000000004</v>
      </c>
      <c r="H3458" s="3">
        <v>192009.4</v>
      </c>
      <c r="I3458" s="4">
        <v>45692</v>
      </c>
      <c r="J3458" s="4">
        <v>45923</v>
      </c>
      <c r="K3458" s="3" t="s">
        <v>54</v>
      </c>
      <c r="L3458" s="5" t="s">
        <v>30</v>
      </c>
    </row>
    <row r="3459" spans="1:12" ht="14.25" customHeight="1" x14ac:dyDescent="0.3">
      <c r="A3459" s="3" t="s">
        <v>5649</v>
      </c>
      <c r="B3459" s="3" t="s">
        <v>5650</v>
      </c>
      <c r="C3459" s="3" t="s">
        <v>44</v>
      </c>
      <c r="D3459" s="3" t="s">
        <v>41</v>
      </c>
      <c r="E3459" s="3">
        <v>121</v>
      </c>
      <c r="F3459" s="3">
        <v>81</v>
      </c>
      <c r="G3459" s="3">
        <v>2256.0500000000002</v>
      </c>
      <c r="H3459" s="3">
        <v>272982.05</v>
      </c>
      <c r="I3459" s="4">
        <v>45747</v>
      </c>
      <c r="J3459" s="4">
        <v>45871</v>
      </c>
      <c r="K3459" s="3" t="s">
        <v>25</v>
      </c>
      <c r="L3459" s="5" t="s">
        <v>21</v>
      </c>
    </row>
    <row r="3460" spans="1:12" ht="14.25" customHeight="1" x14ac:dyDescent="0.3">
      <c r="A3460" s="3" t="s">
        <v>2751</v>
      </c>
      <c r="B3460" s="3" t="s">
        <v>5651</v>
      </c>
      <c r="C3460" s="3" t="s">
        <v>28</v>
      </c>
      <c r="D3460" s="3" t="s">
        <v>41</v>
      </c>
      <c r="E3460" s="3">
        <v>14</v>
      </c>
      <c r="F3460" s="3">
        <v>67</v>
      </c>
      <c r="G3460" s="3">
        <v>13814.88</v>
      </c>
      <c r="H3460" s="3">
        <v>193408.32</v>
      </c>
      <c r="I3460" s="4">
        <v>45773</v>
      </c>
      <c r="J3460" s="4">
        <v>45922</v>
      </c>
      <c r="K3460" s="3" t="s">
        <v>16</v>
      </c>
      <c r="L3460" s="5" t="s">
        <v>17</v>
      </c>
    </row>
    <row r="3461" spans="1:12" ht="14.25" customHeight="1" x14ac:dyDescent="0.3">
      <c r="A3461" s="3" t="s">
        <v>5652</v>
      </c>
      <c r="B3461" s="3" t="s">
        <v>273</v>
      </c>
      <c r="C3461" s="3" t="s">
        <v>40</v>
      </c>
      <c r="D3461" s="3" t="s">
        <v>53</v>
      </c>
      <c r="E3461" s="3">
        <v>9</v>
      </c>
      <c r="F3461" s="3">
        <v>39</v>
      </c>
      <c r="G3461" s="3">
        <v>2432.04</v>
      </c>
      <c r="H3461" s="3">
        <v>21888.36</v>
      </c>
      <c r="I3461" s="4">
        <v>45795</v>
      </c>
      <c r="J3461" s="4">
        <v>45915</v>
      </c>
      <c r="K3461" s="3" t="s">
        <v>46</v>
      </c>
      <c r="L3461" s="5" t="s">
        <v>17</v>
      </c>
    </row>
    <row r="3462" spans="1:12" ht="14.25" customHeight="1" x14ac:dyDescent="0.3">
      <c r="A3462" s="3" t="s">
        <v>5653</v>
      </c>
      <c r="B3462" s="3" t="s">
        <v>5536</v>
      </c>
      <c r="C3462" s="3" t="s">
        <v>40</v>
      </c>
      <c r="D3462" s="3" t="s">
        <v>53</v>
      </c>
      <c r="E3462" s="3">
        <v>178</v>
      </c>
      <c r="F3462" s="3">
        <v>23</v>
      </c>
      <c r="G3462" s="3">
        <v>12924.35</v>
      </c>
      <c r="H3462" s="3">
        <v>2300534.2999999998</v>
      </c>
      <c r="I3462" s="4">
        <v>45754</v>
      </c>
      <c r="J3462" s="4">
        <v>45889</v>
      </c>
      <c r="K3462" s="3" t="s">
        <v>46</v>
      </c>
      <c r="L3462" s="5" t="s">
        <v>33</v>
      </c>
    </row>
    <row r="3463" spans="1:12" ht="14.25" customHeight="1" x14ac:dyDescent="0.3">
      <c r="A3463" s="3" t="s">
        <v>3591</v>
      </c>
      <c r="B3463" s="3" t="s">
        <v>5654</v>
      </c>
      <c r="C3463" s="3" t="s">
        <v>40</v>
      </c>
      <c r="D3463" s="3" t="s">
        <v>53</v>
      </c>
      <c r="E3463" s="3">
        <v>54</v>
      </c>
      <c r="F3463" s="3">
        <v>45</v>
      </c>
      <c r="G3463" s="3">
        <v>9067.9699999999993</v>
      </c>
      <c r="H3463" s="3">
        <v>489670.37999999989</v>
      </c>
      <c r="I3463" s="4">
        <v>45706</v>
      </c>
      <c r="J3463" s="4">
        <v>45859</v>
      </c>
      <c r="K3463" s="3" t="s">
        <v>46</v>
      </c>
      <c r="L3463" s="5" t="s">
        <v>17</v>
      </c>
    </row>
    <row r="3464" spans="1:12" ht="14.25" customHeight="1" x14ac:dyDescent="0.3">
      <c r="A3464" s="3" t="s">
        <v>5655</v>
      </c>
      <c r="B3464" s="3" t="s">
        <v>1876</v>
      </c>
      <c r="C3464" s="3" t="s">
        <v>44</v>
      </c>
      <c r="D3464" s="3" t="s">
        <v>41</v>
      </c>
      <c r="E3464" s="3">
        <v>185</v>
      </c>
      <c r="F3464" s="3">
        <v>31</v>
      </c>
      <c r="G3464" s="3">
        <v>9039.94</v>
      </c>
      <c r="H3464" s="3">
        <v>1672388.9</v>
      </c>
      <c r="I3464" s="4">
        <v>45726</v>
      </c>
      <c r="J3464" s="4">
        <v>45856</v>
      </c>
      <c r="K3464" s="3" t="s">
        <v>54</v>
      </c>
      <c r="L3464" s="5" t="s">
        <v>17</v>
      </c>
    </row>
    <row r="3465" spans="1:12" ht="14.25" customHeight="1" x14ac:dyDescent="0.3">
      <c r="A3465" s="3" t="s">
        <v>5656</v>
      </c>
      <c r="B3465" s="3" t="s">
        <v>3315</v>
      </c>
      <c r="C3465" s="3" t="s">
        <v>40</v>
      </c>
      <c r="D3465" s="3" t="s">
        <v>45</v>
      </c>
      <c r="E3465" s="3">
        <v>195</v>
      </c>
      <c r="F3465" s="3">
        <v>25</v>
      </c>
      <c r="G3465" s="3">
        <v>17310.560000000001</v>
      </c>
      <c r="H3465" s="3">
        <v>3375559.2</v>
      </c>
      <c r="I3465" s="4">
        <v>45743</v>
      </c>
      <c r="J3465" s="4">
        <v>45931</v>
      </c>
      <c r="K3465" s="3" t="s">
        <v>57</v>
      </c>
      <c r="L3465" s="5" t="s">
        <v>33</v>
      </c>
    </row>
    <row r="3466" spans="1:12" ht="14.25" customHeight="1" x14ac:dyDescent="0.3">
      <c r="A3466" s="3" t="s">
        <v>5657</v>
      </c>
      <c r="B3466" s="3" t="s">
        <v>5658</v>
      </c>
      <c r="C3466" s="3" t="s">
        <v>28</v>
      </c>
      <c r="D3466" s="3" t="s">
        <v>45</v>
      </c>
      <c r="E3466" s="3">
        <v>119</v>
      </c>
      <c r="F3466" s="3">
        <v>74</v>
      </c>
      <c r="G3466" s="3">
        <v>14496.51</v>
      </c>
      <c r="H3466" s="3">
        <v>1725084.69</v>
      </c>
      <c r="I3466" s="4">
        <v>45797</v>
      </c>
      <c r="J3466" s="4">
        <v>45871</v>
      </c>
      <c r="L3466" s="5" t="s">
        <v>30</v>
      </c>
    </row>
    <row r="3467" spans="1:12" ht="14.25" customHeight="1" x14ac:dyDescent="0.3">
      <c r="A3467" s="3" t="s">
        <v>5659</v>
      </c>
      <c r="B3467" s="3" t="s">
        <v>5660</v>
      </c>
      <c r="C3467" s="3" t="s">
        <v>20</v>
      </c>
      <c r="D3467" s="3" t="s">
        <v>41</v>
      </c>
      <c r="E3467" s="3">
        <v>13</v>
      </c>
      <c r="F3467" s="3">
        <v>74</v>
      </c>
      <c r="G3467" s="3">
        <v>10515.48</v>
      </c>
      <c r="H3467" s="3">
        <v>136701.24</v>
      </c>
      <c r="I3467" s="4">
        <v>45745</v>
      </c>
      <c r="J3467" s="4">
        <v>45926</v>
      </c>
      <c r="K3467" s="3" t="s">
        <v>16</v>
      </c>
      <c r="L3467" s="5" t="s">
        <v>21</v>
      </c>
    </row>
    <row r="3468" spans="1:12" ht="14.25" customHeight="1" x14ac:dyDescent="0.3">
      <c r="A3468" s="3" t="s">
        <v>5661</v>
      </c>
      <c r="B3468" s="3" t="s">
        <v>5662</v>
      </c>
      <c r="C3468" s="3" t="s">
        <v>14</v>
      </c>
      <c r="D3468" s="3" t="s">
        <v>45</v>
      </c>
      <c r="E3468" s="3">
        <v>177</v>
      </c>
      <c r="F3468" s="3">
        <v>91</v>
      </c>
      <c r="G3468" s="3">
        <v>6371.87</v>
      </c>
      <c r="H3468" s="3">
        <v>1127820.99</v>
      </c>
      <c r="I3468" s="4">
        <v>45776</v>
      </c>
      <c r="J3468" s="4">
        <v>45938</v>
      </c>
      <c r="K3468" s="3" t="s">
        <v>29</v>
      </c>
      <c r="L3468" s="5" t="s">
        <v>30</v>
      </c>
    </row>
    <row r="3469" spans="1:12" ht="14.25" customHeight="1" x14ac:dyDescent="0.3">
      <c r="A3469" s="3" t="s">
        <v>5663</v>
      </c>
      <c r="B3469" s="3" t="s">
        <v>5664</v>
      </c>
      <c r="C3469" s="3" t="s">
        <v>20</v>
      </c>
      <c r="D3469" s="3" t="s">
        <v>24</v>
      </c>
      <c r="E3469" s="3">
        <v>146</v>
      </c>
      <c r="F3469" s="3">
        <v>77</v>
      </c>
      <c r="G3469" s="3">
        <v>1738.62</v>
      </c>
      <c r="H3469" s="3">
        <v>253838.52</v>
      </c>
      <c r="I3469" s="4">
        <v>45793</v>
      </c>
      <c r="J3469" s="4">
        <v>45859</v>
      </c>
      <c r="K3469" s="3" t="s">
        <v>46</v>
      </c>
      <c r="L3469" s="5" t="s">
        <v>33</v>
      </c>
    </row>
    <row r="3470" spans="1:12" ht="14.25" customHeight="1" x14ac:dyDescent="0.3">
      <c r="A3470" s="3" t="s">
        <v>1955</v>
      </c>
      <c r="B3470" s="3" t="s">
        <v>3200</v>
      </c>
      <c r="C3470" s="3" t="s">
        <v>14</v>
      </c>
      <c r="D3470" s="3" t="s">
        <v>45</v>
      </c>
      <c r="E3470" s="3">
        <v>92</v>
      </c>
      <c r="F3470" s="3">
        <v>61</v>
      </c>
      <c r="G3470" s="3">
        <v>128.38999999999999</v>
      </c>
      <c r="H3470" s="3">
        <v>11811.88</v>
      </c>
      <c r="I3470" s="4">
        <v>45756</v>
      </c>
      <c r="J3470" s="4">
        <v>45925</v>
      </c>
      <c r="K3470" s="3" t="s">
        <v>57</v>
      </c>
      <c r="L3470" s="5" t="s">
        <v>30</v>
      </c>
    </row>
    <row r="3471" spans="1:12" ht="14.25" customHeight="1" x14ac:dyDescent="0.3">
      <c r="A3471" s="3" t="s">
        <v>2462</v>
      </c>
      <c r="B3471" s="3" t="s">
        <v>1149</v>
      </c>
      <c r="C3471" s="3" t="s">
        <v>40</v>
      </c>
      <c r="D3471" s="3" t="s">
        <v>41</v>
      </c>
      <c r="E3471" s="3">
        <v>46</v>
      </c>
      <c r="F3471" s="3">
        <v>65</v>
      </c>
      <c r="G3471" s="3">
        <v>5557.7</v>
      </c>
      <c r="H3471" s="3">
        <v>255654.2</v>
      </c>
      <c r="I3471" s="4">
        <v>45766</v>
      </c>
      <c r="J3471" s="4">
        <v>45897</v>
      </c>
      <c r="K3471" s="3" t="s">
        <v>25</v>
      </c>
      <c r="L3471" s="5" t="s">
        <v>21</v>
      </c>
    </row>
    <row r="3472" spans="1:12" ht="14.25" customHeight="1" x14ac:dyDescent="0.3">
      <c r="A3472" s="3" t="s">
        <v>3963</v>
      </c>
      <c r="B3472" s="3" t="s">
        <v>2372</v>
      </c>
      <c r="C3472" s="3" t="s">
        <v>20</v>
      </c>
      <c r="D3472" s="3" t="s">
        <v>15</v>
      </c>
      <c r="E3472" s="3">
        <v>38</v>
      </c>
      <c r="F3472" s="3">
        <v>22</v>
      </c>
      <c r="G3472" s="3">
        <v>18091.439999999999</v>
      </c>
      <c r="H3472" s="3">
        <v>687474.72</v>
      </c>
      <c r="I3472" s="4">
        <v>45682</v>
      </c>
      <c r="J3472" s="4">
        <v>45875</v>
      </c>
      <c r="K3472" s="3" t="s">
        <v>29</v>
      </c>
      <c r="L3472" s="5" t="s">
        <v>30</v>
      </c>
    </row>
    <row r="3473" spans="1:12" ht="14.25" customHeight="1" x14ac:dyDescent="0.3">
      <c r="A3473" s="3" t="s">
        <v>5665</v>
      </c>
      <c r="B3473" s="3" t="s">
        <v>5666</v>
      </c>
      <c r="C3473" s="3" t="s">
        <v>40</v>
      </c>
      <c r="D3473" s="3" t="s">
        <v>53</v>
      </c>
      <c r="E3473" s="3">
        <v>184</v>
      </c>
      <c r="F3473" s="3">
        <v>48</v>
      </c>
      <c r="G3473" s="3">
        <v>18352.650000000001</v>
      </c>
      <c r="H3473" s="3">
        <v>3376887.6</v>
      </c>
      <c r="I3473" s="4">
        <v>45831</v>
      </c>
      <c r="J3473" s="4">
        <v>45875</v>
      </c>
      <c r="K3473" s="3" t="s">
        <v>25</v>
      </c>
      <c r="L3473" s="5" t="s">
        <v>33</v>
      </c>
    </row>
    <row r="3474" spans="1:12" ht="14.25" customHeight="1" x14ac:dyDescent="0.3">
      <c r="A3474" s="3" t="s">
        <v>5667</v>
      </c>
      <c r="B3474" s="3" t="s">
        <v>3844</v>
      </c>
      <c r="C3474" s="3" t="s">
        <v>40</v>
      </c>
      <c r="D3474" s="3" t="s">
        <v>45</v>
      </c>
      <c r="E3474" s="3">
        <v>117</v>
      </c>
      <c r="F3474" s="3">
        <v>33</v>
      </c>
      <c r="G3474" s="3">
        <v>9935.7199999999993</v>
      </c>
      <c r="H3474" s="3">
        <v>1162479.24</v>
      </c>
      <c r="I3474" s="4">
        <v>45850</v>
      </c>
      <c r="J3474" s="4">
        <v>45937</v>
      </c>
      <c r="K3474" s="3" t="s">
        <v>16</v>
      </c>
      <c r="L3474" s="5" t="s">
        <v>21</v>
      </c>
    </row>
    <row r="3475" spans="1:12" ht="14.25" customHeight="1" x14ac:dyDescent="0.3">
      <c r="A3475" s="3" t="s">
        <v>5668</v>
      </c>
      <c r="B3475" s="3" t="s">
        <v>5669</v>
      </c>
      <c r="C3475" s="3" t="s">
        <v>20</v>
      </c>
      <c r="D3475" s="3" t="s">
        <v>15</v>
      </c>
      <c r="E3475" s="3">
        <v>29</v>
      </c>
      <c r="F3475" s="3">
        <v>26</v>
      </c>
      <c r="G3475" s="3">
        <v>7141.42</v>
      </c>
      <c r="H3475" s="3">
        <v>207101.18</v>
      </c>
      <c r="I3475" s="4">
        <v>45828</v>
      </c>
      <c r="J3475" s="4">
        <v>45859</v>
      </c>
      <c r="K3475" s="3" t="s">
        <v>54</v>
      </c>
      <c r="L3475" s="5" t="s">
        <v>17</v>
      </c>
    </row>
    <row r="3476" spans="1:12" ht="14.25" customHeight="1" x14ac:dyDescent="0.3">
      <c r="A3476" s="3" t="s">
        <v>5670</v>
      </c>
      <c r="B3476" s="3" t="s">
        <v>4736</v>
      </c>
      <c r="C3476" s="3" t="s">
        <v>44</v>
      </c>
      <c r="D3476" s="3" t="s">
        <v>53</v>
      </c>
      <c r="E3476" s="3">
        <v>162</v>
      </c>
      <c r="F3476" s="3">
        <v>71</v>
      </c>
      <c r="G3476" s="3">
        <v>6735.44</v>
      </c>
      <c r="H3476" s="3">
        <v>1091141.28</v>
      </c>
      <c r="I3476" s="4">
        <v>45846</v>
      </c>
      <c r="J3476" s="4">
        <v>45857</v>
      </c>
      <c r="K3476" s="3" t="s">
        <v>25</v>
      </c>
      <c r="L3476" s="5" t="s">
        <v>58</v>
      </c>
    </row>
    <row r="3477" spans="1:12" ht="14.25" customHeight="1" x14ac:dyDescent="0.3">
      <c r="A3477" s="3" t="s">
        <v>5671</v>
      </c>
      <c r="B3477" s="3" t="s">
        <v>5672</v>
      </c>
      <c r="C3477" s="3" t="s">
        <v>20</v>
      </c>
      <c r="E3477" s="3">
        <v>35</v>
      </c>
      <c r="F3477" s="3">
        <v>43</v>
      </c>
      <c r="G3477" s="3">
        <v>10590.62</v>
      </c>
      <c r="H3477" s="3">
        <v>370671.7</v>
      </c>
      <c r="I3477" s="4">
        <v>45800</v>
      </c>
      <c r="J3477" s="4">
        <v>45871</v>
      </c>
      <c r="K3477" s="3" t="s">
        <v>54</v>
      </c>
      <c r="L3477" s="5" t="s">
        <v>58</v>
      </c>
    </row>
    <row r="3478" spans="1:12" ht="14.25" customHeight="1" x14ac:dyDescent="0.3">
      <c r="A3478" s="3" t="s">
        <v>5673</v>
      </c>
      <c r="B3478" s="3" t="s">
        <v>5674</v>
      </c>
      <c r="C3478" s="3" t="s">
        <v>20</v>
      </c>
      <c r="D3478" s="3" t="s">
        <v>53</v>
      </c>
      <c r="E3478" s="3">
        <v>71</v>
      </c>
      <c r="F3478" s="3">
        <v>34</v>
      </c>
      <c r="G3478" s="3">
        <v>5921.72</v>
      </c>
      <c r="H3478" s="3">
        <v>420442.12</v>
      </c>
      <c r="I3478" s="4">
        <v>45703</v>
      </c>
      <c r="J3478" s="4">
        <v>45865</v>
      </c>
      <c r="K3478" s="3" t="s">
        <v>54</v>
      </c>
      <c r="L3478" s="5" t="s">
        <v>33</v>
      </c>
    </row>
    <row r="3479" spans="1:12" ht="14.25" customHeight="1" x14ac:dyDescent="0.3">
      <c r="A3479" s="3" t="s">
        <v>5675</v>
      </c>
      <c r="B3479" s="3" t="s">
        <v>5676</v>
      </c>
      <c r="C3479" s="3" t="s">
        <v>20</v>
      </c>
      <c r="D3479" s="3" t="s">
        <v>53</v>
      </c>
      <c r="E3479" s="3">
        <v>191</v>
      </c>
      <c r="F3479" s="3">
        <v>23</v>
      </c>
      <c r="G3479" s="3">
        <v>5352.7</v>
      </c>
      <c r="H3479" s="3">
        <v>1022365.7</v>
      </c>
      <c r="I3479" s="4">
        <v>45749</v>
      </c>
      <c r="J3479" s="4">
        <v>45889</v>
      </c>
      <c r="K3479" s="3" t="s">
        <v>54</v>
      </c>
      <c r="L3479" s="5" t="s">
        <v>58</v>
      </c>
    </row>
    <row r="3480" spans="1:12" ht="14.25" customHeight="1" x14ac:dyDescent="0.3">
      <c r="A3480" s="3" t="s">
        <v>3019</v>
      </c>
      <c r="B3480" s="3" t="s">
        <v>1162</v>
      </c>
      <c r="C3480" s="3" t="s">
        <v>20</v>
      </c>
      <c r="D3480" s="3" t="s">
        <v>53</v>
      </c>
      <c r="E3480" s="3">
        <v>29</v>
      </c>
      <c r="F3480" s="3">
        <v>34</v>
      </c>
      <c r="G3480" s="3">
        <v>5190.24</v>
      </c>
      <c r="H3480" s="3">
        <v>150516.96</v>
      </c>
      <c r="I3480" s="4">
        <v>45768</v>
      </c>
      <c r="J3480" s="4">
        <v>45900</v>
      </c>
      <c r="K3480" s="3" t="s">
        <v>54</v>
      </c>
      <c r="L3480" s="5" t="s">
        <v>30</v>
      </c>
    </row>
    <row r="3481" spans="1:12" ht="14.25" customHeight="1" x14ac:dyDescent="0.3">
      <c r="A3481" s="3" t="s">
        <v>5677</v>
      </c>
      <c r="B3481" s="3" t="s">
        <v>5678</v>
      </c>
      <c r="C3481" s="3" t="s">
        <v>20</v>
      </c>
      <c r="D3481" s="3" t="s">
        <v>53</v>
      </c>
      <c r="E3481" s="3">
        <v>110</v>
      </c>
      <c r="F3481" s="3">
        <v>92</v>
      </c>
      <c r="G3481" s="3">
        <v>19001.599999999999</v>
      </c>
      <c r="H3481" s="3">
        <v>2090176</v>
      </c>
      <c r="I3481" s="4">
        <v>45758</v>
      </c>
      <c r="J3481" s="4">
        <v>45852</v>
      </c>
      <c r="K3481" s="3" t="s">
        <v>25</v>
      </c>
      <c r="L3481" s="5" t="s">
        <v>21</v>
      </c>
    </row>
    <row r="3482" spans="1:12" ht="14.25" customHeight="1" x14ac:dyDescent="0.3">
      <c r="A3482" s="3" t="s">
        <v>5679</v>
      </c>
      <c r="B3482" s="3" t="s">
        <v>5680</v>
      </c>
      <c r="C3482" s="3" t="s">
        <v>20</v>
      </c>
      <c r="E3482" s="3">
        <v>12</v>
      </c>
      <c r="F3482" s="3">
        <v>46</v>
      </c>
      <c r="G3482" s="3">
        <v>12735.7</v>
      </c>
      <c r="H3482" s="3">
        <v>152828.4</v>
      </c>
      <c r="I3482" s="4">
        <v>45675</v>
      </c>
      <c r="J3482" s="4">
        <v>45862</v>
      </c>
      <c r="K3482" s="3" t="s">
        <v>57</v>
      </c>
      <c r="L3482" s="5" t="s">
        <v>17</v>
      </c>
    </row>
    <row r="3483" spans="1:12" ht="14.25" customHeight="1" x14ac:dyDescent="0.3">
      <c r="A3483" s="3" t="s">
        <v>5681</v>
      </c>
      <c r="B3483" s="3" t="s">
        <v>5682</v>
      </c>
      <c r="C3483" s="3" t="s">
        <v>40</v>
      </c>
      <c r="D3483" s="3" t="s">
        <v>15</v>
      </c>
      <c r="E3483" s="3">
        <v>85</v>
      </c>
      <c r="G3483" s="3">
        <v>716.19</v>
      </c>
      <c r="H3483" s="3">
        <v>60876.15</v>
      </c>
      <c r="I3483" s="4">
        <v>45837</v>
      </c>
      <c r="J3483" s="4">
        <v>45919</v>
      </c>
      <c r="K3483" s="3" t="s">
        <v>29</v>
      </c>
      <c r="L3483" s="5" t="s">
        <v>58</v>
      </c>
    </row>
    <row r="3484" spans="1:12" ht="14.25" customHeight="1" x14ac:dyDescent="0.3">
      <c r="A3484" s="3" t="s">
        <v>5683</v>
      </c>
      <c r="B3484" s="3" t="s">
        <v>1314</v>
      </c>
      <c r="C3484" s="3" t="s">
        <v>20</v>
      </c>
      <c r="D3484" s="3" t="s">
        <v>45</v>
      </c>
      <c r="E3484" s="3">
        <v>98</v>
      </c>
      <c r="F3484" s="3">
        <v>25</v>
      </c>
      <c r="G3484" s="3">
        <v>17117.45</v>
      </c>
      <c r="H3484" s="3">
        <v>1677510.1</v>
      </c>
      <c r="I3484" s="4">
        <v>45671</v>
      </c>
      <c r="J3484" s="4">
        <v>45879</v>
      </c>
      <c r="K3484" s="3" t="s">
        <v>16</v>
      </c>
      <c r="L3484" s="5" t="s">
        <v>21</v>
      </c>
    </row>
    <row r="3485" spans="1:12" ht="14.25" customHeight="1" x14ac:dyDescent="0.3">
      <c r="A3485" s="3" t="s">
        <v>5684</v>
      </c>
      <c r="B3485" s="3" t="s">
        <v>4755</v>
      </c>
      <c r="C3485" s="3" t="s">
        <v>20</v>
      </c>
      <c r="D3485" s="3" t="s">
        <v>41</v>
      </c>
      <c r="E3485" s="3">
        <v>189</v>
      </c>
      <c r="F3485" s="3">
        <v>51</v>
      </c>
      <c r="G3485" s="3">
        <v>548.83000000000004</v>
      </c>
      <c r="H3485" s="3">
        <v>103728.87</v>
      </c>
      <c r="I3485" s="4">
        <v>45849</v>
      </c>
      <c r="J3485" s="4">
        <v>45865</v>
      </c>
      <c r="K3485" s="3" t="s">
        <v>46</v>
      </c>
      <c r="L3485" s="5" t="s">
        <v>30</v>
      </c>
    </row>
    <row r="3486" spans="1:12" ht="14.25" customHeight="1" x14ac:dyDescent="0.3">
      <c r="A3486" s="3" t="s">
        <v>862</v>
      </c>
      <c r="B3486" s="3" t="s">
        <v>5685</v>
      </c>
      <c r="C3486" s="3" t="s">
        <v>28</v>
      </c>
      <c r="D3486" s="3" t="s">
        <v>53</v>
      </c>
      <c r="E3486" s="3">
        <v>166</v>
      </c>
      <c r="F3486" s="3">
        <v>83</v>
      </c>
      <c r="G3486" s="3">
        <v>6174.65</v>
      </c>
      <c r="H3486" s="3">
        <v>1024991.9</v>
      </c>
      <c r="I3486" s="4">
        <v>45801</v>
      </c>
      <c r="J3486" s="4">
        <v>45877</v>
      </c>
      <c r="K3486" s="3" t="s">
        <v>46</v>
      </c>
      <c r="L3486" s="5" t="s">
        <v>17</v>
      </c>
    </row>
    <row r="3487" spans="1:12" ht="14.25" customHeight="1" x14ac:dyDescent="0.3">
      <c r="A3487" s="3" t="s">
        <v>5686</v>
      </c>
      <c r="B3487" s="3" t="s">
        <v>5687</v>
      </c>
      <c r="C3487" s="3" t="s">
        <v>40</v>
      </c>
      <c r="D3487" s="3" t="s">
        <v>41</v>
      </c>
      <c r="E3487" s="3">
        <v>113</v>
      </c>
      <c r="F3487" s="3">
        <v>50</v>
      </c>
      <c r="G3487" s="3">
        <v>5902.45</v>
      </c>
      <c r="H3487" s="3">
        <v>666976.85</v>
      </c>
      <c r="I3487" s="4">
        <v>45710</v>
      </c>
      <c r="J3487" s="4">
        <v>45917</v>
      </c>
      <c r="L3487" s="5" t="s">
        <v>30</v>
      </c>
    </row>
    <row r="3488" spans="1:12" ht="14.25" customHeight="1" x14ac:dyDescent="0.3">
      <c r="A3488" s="3" t="s">
        <v>31</v>
      </c>
      <c r="B3488" s="3" t="s">
        <v>5688</v>
      </c>
      <c r="C3488" s="3" t="s">
        <v>20</v>
      </c>
      <c r="D3488" s="3" t="s">
        <v>24</v>
      </c>
      <c r="E3488" s="3">
        <v>190</v>
      </c>
      <c r="F3488" s="3">
        <v>44</v>
      </c>
      <c r="G3488" s="3">
        <v>1350.6</v>
      </c>
      <c r="H3488" s="3">
        <v>256614</v>
      </c>
      <c r="I3488" s="4">
        <v>45816</v>
      </c>
      <c r="J3488" s="4">
        <v>45866</v>
      </c>
      <c r="L3488" s="5" t="s">
        <v>30</v>
      </c>
    </row>
    <row r="3489" spans="1:12" ht="14.25" customHeight="1" x14ac:dyDescent="0.3">
      <c r="A3489" s="3" t="s">
        <v>2904</v>
      </c>
      <c r="B3489" s="3" t="s">
        <v>3395</v>
      </c>
      <c r="C3489" s="3" t="s">
        <v>20</v>
      </c>
      <c r="D3489" s="3" t="s">
        <v>45</v>
      </c>
      <c r="E3489" s="3">
        <v>45</v>
      </c>
      <c r="F3489" s="3">
        <v>96</v>
      </c>
      <c r="G3489" s="3">
        <v>9194.6200000000008</v>
      </c>
      <c r="H3489" s="3">
        <v>413757.9</v>
      </c>
      <c r="I3489" s="4">
        <v>45816</v>
      </c>
      <c r="J3489" s="4">
        <v>45923</v>
      </c>
      <c r="K3489" s="3" t="s">
        <v>29</v>
      </c>
      <c r="L3489" s="5" t="s">
        <v>21</v>
      </c>
    </row>
    <row r="3490" spans="1:12" ht="14.25" customHeight="1" x14ac:dyDescent="0.3">
      <c r="A3490" s="3" t="s">
        <v>1981</v>
      </c>
      <c r="B3490" s="3" t="s">
        <v>4649</v>
      </c>
      <c r="C3490" s="3" t="s">
        <v>28</v>
      </c>
      <c r="D3490" s="3" t="s">
        <v>41</v>
      </c>
      <c r="E3490" s="3">
        <v>96</v>
      </c>
      <c r="F3490" s="3">
        <v>55</v>
      </c>
      <c r="G3490" s="3">
        <v>9028.07</v>
      </c>
      <c r="H3490" s="3">
        <v>866694.72</v>
      </c>
      <c r="I3490" s="4">
        <v>45821</v>
      </c>
      <c r="J3490" s="4">
        <v>45864</v>
      </c>
      <c r="K3490" s="3" t="s">
        <v>16</v>
      </c>
      <c r="L3490" s="5" t="s">
        <v>33</v>
      </c>
    </row>
    <row r="3491" spans="1:12" ht="14.25" customHeight="1" x14ac:dyDescent="0.3">
      <c r="A3491" s="3" t="s">
        <v>5689</v>
      </c>
      <c r="B3491" s="3" t="s">
        <v>4860</v>
      </c>
      <c r="C3491" s="3" t="s">
        <v>20</v>
      </c>
      <c r="D3491" s="3" t="s">
        <v>15</v>
      </c>
      <c r="E3491" s="3">
        <v>74</v>
      </c>
      <c r="F3491" s="3">
        <v>89</v>
      </c>
      <c r="G3491" s="3">
        <v>6426.98</v>
      </c>
      <c r="H3491" s="3">
        <v>475596.52</v>
      </c>
      <c r="I3491" s="4">
        <v>45753</v>
      </c>
      <c r="J3491" s="4">
        <v>45868</v>
      </c>
      <c r="K3491" s="3" t="s">
        <v>54</v>
      </c>
      <c r="L3491" s="5" t="s">
        <v>17</v>
      </c>
    </row>
    <row r="3492" spans="1:12" ht="14.25" customHeight="1" x14ac:dyDescent="0.3">
      <c r="A3492" s="3" t="s">
        <v>3616</v>
      </c>
      <c r="B3492" s="3" t="s">
        <v>5690</v>
      </c>
      <c r="C3492" s="3" t="s">
        <v>20</v>
      </c>
      <c r="D3492" s="3" t="s">
        <v>45</v>
      </c>
      <c r="E3492" s="3">
        <v>37</v>
      </c>
      <c r="F3492" s="3">
        <v>64</v>
      </c>
      <c r="G3492" s="3">
        <v>16727.89</v>
      </c>
      <c r="H3492" s="3">
        <v>618931.92999999993</v>
      </c>
      <c r="I3492" s="4">
        <v>45793</v>
      </c>
      <c r="J3492" s="4">
        <v>45919</v>
      </c>
      <c r="K3492" s="3" t="s">
        <v>54</v>
      </c>
      <c r="L3492" s="5" t="s">
        <v>30</v>
      </c>
    </row>
    <row r="3493" spans="1:12" ht="14.25" customHeight="1" x14ac:dyDescent="0.3">
      <c r="A3493" s="3" t="s">
        <v>5691</v>
      </c>
      <c r="B3493" s="3" t="s">
        <v>671</v>
      </c>
      <c r="C3493" s="3" t="s">
        <v>14</v>
      </c>
      <c r="D3493" s="3" t="s">
        <v>45</v>
      </c>
      <c r="E3493" s="3">
        <v>135</v>
      </c>
      <c r="F3493" s="3">
        <v>59</v>
      </c>
      <c r="G3493" s="3">
        <v>8727.85</v>
      </c>
      <c r="H3493" s="3">
        <v>1178259.75</v>
      </c>
      <c r="I3493" s="4">
        <v>45760</v>
      </c>
      <c r="J3493" s="4">
        <v>45901</v>
      </c>
      <c r="K3493" s="3" t="s">
        <v>16</v>
      </c>
      <c r="L3493" s="5" t="s">
        <v>30</v>
      </c>
    </row>
    <row r="3494" spans="1:12" ht="14.25" customHeight="1" x14ac:dyDescent="0.3">
      <c r="A3494" s="3" t="s">
        <v>2003</v>
      </c>
      <c r="B3494" s="3" t="s">
        <v>3291</v>
      </c>
      <c r="C3494" s="3" t="s">
        <v>28</v>
      </c>
      <c r="E3494" s="3">
        <v>73</v>
      </c>
      <c r="F3494" s="3">
        <v>93</v>
      </c>
      <c r="G3494" s="3">
        <v>8089.31</v>
      </c>
      <c r="H3494" s="3">
        <v>590519.63</v>
      </c>
      <c r="I3494" s="4">
        <v>45705</v>
      </c>
      <c r="J3494" s="4">
        <v>45931</v>
      </c>
      <c r="K3494" s="3" t="s">
        <v>57</v>
      </c>
      <c r="L3494" s="5" t="s">
        <v>58</v>
      </c>
    </row>
    <row r="3495" spans="1:12" ht="14.25" customHeight="1" x14ac:dyDescent="0.3">
      <c r="A3495" s="3" t="s">
        <v>1294</v>
      </c>
      <c r="B3495" s="3" t="s">
        <v>4244</v>
      </c>
      <c r="C3495" s="3" t="s">
        <v>14</v>
      </c>
      <c r="D3495" s="3" t="s">
        <v>53</v>
      </c>
      <c r="E3495" s="3">
        <v>113</v>
      </c>
      <c r="F3495" s="3">
        <v>76</v>
      </c>
      <c r="G3495" s="3">
        <v>7215.91</v>
      </c>
      <c r="H3495" s="3">
        <v>815397.83</v>
      </c>
      <c r="I3495" s="4">
        <v>45711</v>
      </c>
      <c r="J3495" s="4">
        <v>45906</v>
      </c>
      <c r="K3495" s="3" t="s">
        <v>57</v>
      </c>
      <c r="L3495" s="5" t="s">
        <v>58</v>
      </c>
    </row>
    <row r="3496" spans="1:12" ht="14.25" customHeight="1" x14ac:dyDescent="0.3">
      <c r="A3496" s="3" t="s">
        <v>4349</v>
      </c>
      <c r="B3496" s="3" t="s">
        <v>1470</v>
      </c>
      <c r="C3496" s="3" t="s">
        <v>14</v>
      </c>
      <c r="D3496" s="3" t="s">
        <v>53</v>
      </c>
      <c r="E3496" s="3">
        <v>172</v>
      </c>
      <c r="F3496" s="3">
        <v>98</v>
      </c>
      <c r="G3496" s="3">
        <v>19025.37</v>
      </c>
      <c r="H3496" s="3">
        <v>3272363.64</v>
      </c>
      <c r="I3496" s="4">
        <v>45752</v>
      </c>
      <c r="J3496" s="4">
        <v>45912</v>
      </c>
      <c r="K3496" s="3" t="s">
        <v>46</v>
      </c>
      <c r="L3496" s="5" t="s">
        <v>30</v>
      </c>
    </row>
    <row r="3497" spans="1:12" ht="14.25" customHeight="1" x14ac:dyDescent="0.3">
      <c r="A3497" s="3" t="s">
        <v>5692</v>
      </c>
      <c r="B3497" s="3" t="s">
        <v>5693</v>
      </c>
      <c r="C3497" s="3" t="s">
        <v>20</v>
      </c>
      <c r="D3497" s="3" t="s">
        <v>53</v>
      </c>
      <c r="F3497" s="3">
        <v>69</v>
      </c>
      <c r="G3497" s="3">
        <v>1134.6099999999999</v>
      </c>
      <c r="I3497" s="4">
        <v>45710</v>
      </c>
      <c r="J3497" s="4">
        <v>45941</v>
      </c>
      <c r="K3497" s="3" t="s">
        <v>54</v>
      </c>
      <c r="L3497" s="5" t="s">
        <v>30</v>
      </c>
    </row>
    <row r="3498" spans="1:12" ht="14.25" customHeight="1" x14ac:dyDescent="0.3">
      <c r="A3498" s="3" t="s">
        <v>5694</v>
      </c>
      <c r="B3498" s="3" t="s">
        <v>200</v>
      </c>
      <c r="C3498" s="3" t="s">
        <v>28</v>
      </c>
      <c r="D3498" s="3" t="s">
        <v>24</v>
      </c>
      <c r="E3498" s="3">
        <v>154</v>
      </c>
      <c r="F3498" s="3">
        <v>34</v>
      </c>
      <c r="G3498" s="3">
        <v>7644.88</v>
      </c>
      <c r="H3498" s="3">
        <v>1177311.52</v>
      </c>
      <c r="I3498" s="4">
        <v>45797</v>
      </c>
      <c r="J3498" s="4">
        <v>45869</v>
      </c>
      <c r="K3498" s="3" t="s">
        <v>57</v>
      </c>
      <c r="L3498" s="5" t="s">
        <v>17</v>
      </c>
    </row>
    <row r="3499" spans="1:12" ht="14.25" customHeight="1" x14ac:dyDescent="0.3">
      <c r="A3499" s="3" t="s">
        <v>4362</v>
      </c>
      <c r="B3499" s="3" t="s">
        <v>5695</v>
      </c>
      <c r="C3499" s="3" t="s">
        <v>28</v>
      </c>
      <c r="D3499" s="3" t="s">
        <v>45</v>
      </c>
      <c r="E3499" s="3">
        <v>57</v>
      </c>
      <c r="F3499" s="3">
        <v>60</v>
      </c>
      <c r="G3499" s="3">
        <v>4354.71</v>
      </c>
      <c r="H3499" s="3">
        <v>248218.47</v>
      </c>
      <c r="I3499" s="4">
        <v>45711</v>
      </c>
      <c r="J3499" s="4">
        <v>45865</v>
      </c>
      <c r="K3499" s="3" t="s">
        <v>29</v>
      </c>
      <c r="L3499" s="5" t="s">
        <v>17</v>
      </c>
    </row>
    <row r="3500" spans="1:12" ht="14.25" customHeight="1" x14ac:dyDescent="0.3">
      <c r="A3500" s="3" t="s">
        <v>244</v>
      </c>
      <c r="B3500" s="3" t="s">
        <v>249</v>
      </c>
      <c r="C3500" s="3" t="s">
        <v>20</v>
      </c>
      <c r="D3500" s="3" t="s">
        <v>41</v>
      </c>
      <c r="E3500" s="3">
        <v>25</v>
      </c>
      <c r="F3500" s="3">
        <v>70</v>
      </c>
      <c r="G3500" s="3">
        <v>13931.26</v>
      </c>
      <c r="H3500" s="3">
        <v>348281.5</v>
      </c>
      <c r="I3500" s="4">
        <v>45676</v>
      </c>
      <c r="J3500" s="4">
        <v>45916</v>
      </c>
      <c r="K3500" s="3" t="s">
        <v>16</v>
      </c>
      <c r="L3500" s="5" t="s">
        <v>17</v>
      </c>
    </row>
    <row r="3501" spans="1:12" ht="14.25" customHeight="1" x14ac:dyDescent="0.3">
      <c r="A3501" s="3" t="s">
        <v>5696</v>
      </c>
      <c r="B3501" s="3" t="s">
        <v>5697</v>
      </c>
      <c r="C3501" s="3" t="s">
        <v>28</v>
      </c>
      <c r="D3501" s="3" t="s">
        <v>24</v>
      </c>
      <c r="E3501" s="3">
        <v>50</v>
      </c>
      <c r="F3501" s="3">
        <v>22</v>
      </c>
      <c r="G3501" s="3">
        <v>472.22</v>
      </c>
      <c r="H3501" s="3">
        <v>23611</v>
      </c>
      <c r="I3501" s="4">
        <v>45747</v>
      </c>
      <c r="J3501" s="4">
        <v>45921</v>
      </c>
      <c r="K3501" s="3" t="s">
        <v>46</v>
      </c>
      <c r="L3501" s="5" t="s">
        <v>30</v>
      </c>
    </row>
    <row r="3502" spans="1:12" ht="14.25" customHeight="1" x14ac:dyDescent="0.3">
      <c r="A3502" s="3" t="s">
        <v>5698</v>
      </c>
      <c r="B3502" s="3" t="s">
        <v>2541</v>
      </c>
      <c r="C3502" s="3" t="s">
        <v>28</v>
      </c>
      <c r="D3502" s="3" t="s">
        <v>15</v>
      </c>
      <c r="E3502" s="3">
        <v>0</v>
      </c>
      <c r="F3502" s="3">
        <v>76</v>
      </c>
      <c r="G3502" s="3">
        <v>18114.52</v>
      </c>
      <c r="H3502" s="3">
        <v>0</v>
      </c>
      <c r="I3502" s="4">
        <v>45752</v>
      </c>
      <c r="J3502" s="4">
        <v>45877</v>
      </c>
      <c r="K3502" s="3" t="s">
        <v>57</v>
      </c>
      <c r="L3502" s="5" t="s">
        <v>58</v>
      </c>
    </row>
    <row r="3503" spans="1:12" ht="14.25" customHeight="1" x14ac:dyDescent="0.3">
      <c r="A3503" s="3" t="s">
        <v>5699</v>
      </c>
      <c r="B3503" s="3" t="s">
        <v>5700</v>
      </c>
      <c r="C3503" s="3" t="s">
        <v>28</v>
      </c>
      <c r="D3503" s="3" t="s">
        <v>41</v>
      </c>
      <c r="E3503" s="3">
        <v>13</v>
      </c>
      <c r="F3503" s="3">
        <v>78</v>
      </c>
      <c r="G3503" s="3">
        <v>12356.84</v>
      </c>
      <c r="H3503" s="3">
        <v>160638.92000000001</v>
      </c>
      <c r="I3503" s="4">
        <v>45709</v>
      </c>
      <c r="J3503" s="4">
        <v>45914</v>
      </c>
      <c r="K3503" s="3" t="s">
        <v>16</v>
      </c>
      <c r="L3503" s="5" t="s">
        <v>21</v>
      </c>
    </row>
    <row r="3504" spans="1:12" ht="14.25" customHeight="1" x14ac:dyDescent="0.3">
      <c r="A3504" s="3" t="s">
        <v>5701</v>
      </c>
      <c r="B3504" s="3" t="s">
        <v>5702</v>
      </c>
      <c r="C3504" s="3" t="s">
        <v>44</v>
      </c>
      <c r="D3504" s="3" t="s">
        <v>15</v>
      </c>
      <c r="E3504" s="3">
        <v>88</v>
      </c>
      <c r="F3504" s="3">
        <v>85</v>
      </c>
      <c r="G3504" s="3">
        <v>17745.39</v>
      </c>
      <c r="H3504" s="3">
        <v>1561594.32</v>
      </c>
      <c r="I3504" s="4">
        <v>45847</v>
      </c>
      <c r="J3504" s="4">
        <v>45869</v>
      </c>
      <c r="K3504" s="3" t="s">
        <v>16</v>
      </c>
      <c r="L3504" s="5" t="s">
        <v>17</v>
      </c>
    </row>
    <row r="3505" spans="1:12" ht="14.25" customHeight="1" x14ac:dyDescent="0.3">
      <c r="A3505" s="3" t="s">
        <v>4941</v>
      </c>
      <c r="B3505" s="3" t="s">
        <v>961</v>
      </c>
      <c r="C3505" s="3" t="s">
        <v>20</v>
      </c>
      <c r="D3505" s="3" t="s">
        <v>41</v>
      </c>
      <c r="F3505" s="3">
        <v>40</v>
      </c>
      <c r="G3505" s="3">
        <v>18954.669999999998</v>
      </c>
      <c r="I3505" s="4">
        <v>45737</v>
      </c>
      <c r="J3505" s="4">
        <v>45927</v>
      </c>
      <c r="K3505" s="3" t="s">
        <v>29</v>
      </c>
      <c r="L3505" s="5" t="s">
        <v>17</v>
      </c>
    </row>
    <row r="3506" spans="1:12" ht="14.25" customHeight="1" x14ac:dyDescent="0.3">
      <c r="A3506" s="3" t="s">
        <v>5703</v>
      </c>
      <c r="B3506" s="3" t="s">
        <v>5704</v>
      </c>
      <c r="C3506" s="3" t="s">
        <v>20</v>
      </c>
      <c r="D3506" s="3" t="s">
        <v>53</v>
      </c>
      <c r="E3506" s="3">
        <v>101</v>
      </c>
      <c r="F3506" s="3">
        <v>63</v>
      </c>
      <c r="G3506" s="3">
        <v>14598.86</v>
      </c>
      <c r="H3506" s="3">
        <v>1474484.86</v>
      </c>
      <c r="I3506" s="4">
        <v>45821</v>
      </c>
      <c r="J3506" s="4">
        <v>45914</v>
      </c>
      <c r="L3506" s="5" t="s">
        <v>30</v>
      </c>
    </row>
    <row r="3507" spans="1:12" ht="14.25" customHeight="1" x14ac:dyDescent="0.3">
      <c r="A3507" s="3" t="s">
        <v>5705</v>
      </c>
      <c r="B3507" s="3" t="s">
        <v>4358</v>
      </c>
      <c r="C3507" s="3" t="s">
        <v>14</v>
      </c>
      <c r="D3507" s="3" t="s">
        <v>41</v>
      </c>
      <c r="E3507" s="3">
        <v>153</v>
      </c>
      <c r="F3507" s="3">
        <v>76</v>
      </c>
      <c r="G3507" s="3">
        <v>3505.71</v>
      </c>
      <c r="H3507" s="3">
        <v>536373.63</v>
      </c>
      <c r="I3507" s="4">
        <v>45674</v>
      </c>
      <c r="J3507" s="4">
        <v>45857</v>
      </c>
      <c r="K3507" s="3" t="s">
        <v>54</v>
      </c>
      <c r="L3507" s="5" t="s">
        <v>21</v>
      </c>
    </row>
    <row r="3508" spans="1:12" ht="14.25" customHeight="1" x14ac:dyDescent="0.3">
      <c r="A3508" s="3" t="s">
        <v>5706</v>
      </c>
      <c r="B3508" s="3" t="s">
        <v>613</v>
      </c>
      <c r="C3508" s="3" t="s">
        <v>28</v>
      </c>
      <c r="D3508" s="3" t="s">
        <v>24</v>
      </c>
      <c r="E3508" s="3">
        <v>75</v>
      </c>
      <c r="F3508" s="3">
        <v>43</v>
      </c>
      <c r="G3508" s="3">
        <v>18563.77</v>
      </c>
      <c r="H3508" s="3">
        <v>1392282.75</v>
      </c>
      <c r="I3508" s="4">
        <v>45734</v>
      </c>
      <c r="J3508" s="4">
        <v>45900</v>
      </c>
      <c r="L3508" s="5" t="s">
        <v>17</v>
      </c>
    </row>
    <row r="3509" spans="1:12" ht="14.25" customHeight="1" x14ac:dyDescent="0.3">
      <c r="A3509" s="3" t="s">
        <v>5707</v>
      </c>
      <c r="B3509" s="3" t="s">
        <v>5708</v>
      </c>
      <c r="C3509" s="3" t="s">
        <v>40</v>
      </c>
      <c r="D3509" s="3" t="s">
        <v>45</v>
      </c>
      <c r="E3509" s="3">
        <v>26</v>
      </c>
      <c r="F3509" s="3">
        <v>63</v>
      </c>
      <c r="G3509" s="3">
        <v>9388.84</v>
      </c>
      <c r="H3509" s="3">
        <v>244109.84</v>
      </c>
      <c r="I3509" s="4">
        <v>45851</v>
      </c>
      <c r="J3509" s="4">
        <v>45877</v>
      </c>
      <c r="K3509" s="3" t="s">
        <v>54</v>
      </c>
      <c r="L3509" s="5" t="s">
        <v>17</v>
      </c>
    </row>
    <row r="3510" spans="1:12" ht="14.25" customHeight="1" x14ac:dyDescent="0.3">
      <c r="A3510" s="3" t="s">
        <v>5709</v>
      </c>
      <c r="B3510" s="3" t="s">
        <v>5710</v>
      </c>
      <c r="C3510" s="3" t="s">
        <v>44</v>
      </c>
      <c r="D3510" s="3" t="s">
        <v>53</v>
      </c>
      <c r="F3510" s="3">
        <v>93</v>
      </c>
      <c r="G3510" s="3">
        <v>6944.34</v>
      </c>
      <c r="I3510" s="4">
        <v>45799</v>
      </c>
      <c r="J3510" s="4">
        <v>45939</v>
      </c>
      <c r="K3510" s="3" t="s">
        <v>16</v>
      </c>
      <c r="L3510" s="5" t="s">
        <v>33</v>
      </c>
    </row>
    <row r="3511" spans="1:12" ht="14.25" customHeight="1" x14ac:dyDescent="0.3">
      <c r="A3511" s="3" t="s">
        <v>2045</v>
      </c>
      <c r="B3511" s="3" t="s">
        <v>1181</v>
      </c>
      <c r="C3511" s="3" t="s">
        <v>40</v>
      </c>
      <c r="D3511" s="3" t="s">
        <v>45</v>
      </c>
      <c r="E3511" s="3">
        <v>93</v>
      </c>
      <c r="F3511" s="3">
        <v>32</v>
      </c>
      <c r="G3511" s="3">
        <v>18992.43</v>
      </c>
      <c r="H3511" s="3">
        <v>1766295.99</v>
      </c>
      <c r="I3511" s="4">
        <v>45743</v>
      </c>
      <c r="J3511" s="4">
        <v>45922</v>
      </c>
      <c r="K3511" s="3" t="s">
        <v>57</v>
      </c>
      <c r="L3511" s="5" t="s">
        <v>30</v>
      </c>
    </row>
    <row r="3512" spans="1:12" ht="14.25" customHeight="1" x14ac:dyDescent="0.3">
      <c r="A3512" s="3" t="s">
        <v>5711</v>
      </c>
      <c r="B3512" s="3" t="s">
        <v>4915</v>
      </c>
      <c r="C3512" s="3" t="s">
        <v>14</v>
      </c>
      <c r="D3512" s="3" t="s">
        <v>45</v>
      </c>
      <c r="E3512" s="3">
        <v>96</v>
      </c>
      <c r="F3512" s="3">
        <v>53</v>
      </c>
      <c r="G3512" s="3">
        <v>17132.54</v>
      </c>
      <c r="H3512" s="3">
        <v>1644723.84</v>
      </c>
      <c r="I3512" s="4">
        <v>45809</v>
      </c>
      <c r="J3512" s="4">
        <v>45868</v>
      </c>
      <c r="L3512" s="5" t="s">
        <v>58</v>
      </c>
    </row>
    <row r="3513" spans="1:12" ht="14.25" customHeight="1" x14ac:dyDescent="0.3">
      <c r="A3513" s="3" t="s">
        <v>5712</v>
      </c>
      <c r="B3513" s="3" t="s">
        <v>2847</v>
      </c>
      <c r="C3513" s="3" t="s">
        <v>40</v>
      </c>
      <c r="D3513" s="3" t="s">
        <v>41</v>
      </c>
      <c r="E3513" s="3">
        <v>13</v>
      </c>
      <c r="F3513" s="3">
        <v>53</v>
      </c>
      <c r="G3513" s="3">
        <v>8206.43</v>
      </c>
      <c r="H3513" s="3">
        <v>106683.59</v>
      </c>
      <c r="I3513" s="4">
        <v>45795</v>
      </c>
      <c r="J3513" s="4">
        <v>45894</v>
      </c>
      <c r="K3513" s="3" t="s">
        <v>46</v>
      </c>
      <c r="L3513" s="5" t="s">
        <v>17</v>
      </c>
    </row>
    <row r="3514" spans="1:12" ht="14.25" customHeight="1" x14ac:dyDescent="0.3">
      <c r="A3514" s="3" t="s">
        <v>5272</v>
      </c>
      <c r="B3514" s="3" t="s">
        <v>776</v>
      </c>
      <c r="C3514" s="3" t="s">
        <v>28</v>
      </c>
      <c r="D3514" s="3" t="s">
        <v>53</v>
      </c>
      <c r="E3514" s="3">
        <v>96</v>
      </c>
      <c r="F3514" s="3">
        <v>74</v>
      </c>
      <c r="G3514" s="3">
        <v>2736.45</v>
      </c>
      <c r="H3514" s="3">
        <v>262699.2</v>
      </c>
      <c r="I3514" s="4">
        <v>45739</v>
      </c>
      <c r="J3514" s="4">
        <v>45898</v>
      </c>
      <c r="K3514" s="3" t="s">
        <v>54</v>
      </c>
      <c r="L3514" s="5" t="s">
        <v>30</v>
      </c>
    </row>
    <row r="3515" spans="1:12" ht="14.25" customHeight="1" x14ac:dyDescent="0.3">
      <c r="A3515" s="3" t="s">
        <v>5713</v>
      </c>
      <c r="B3515" s="3" t="s">
        <v>1998</v>
      </c>
      <c r="C3515" s="3" t="s">
        <v>28</v>
      </c>
      <c r="D3515" s="3" t="s">
        <v>41</v>
      </c>
      <c r="E3515" s="3">
        <v>25</v>
      </c>
      <c r="F3515" s="3">
        <v>80</v>
      </c>
      <c r="G3515" s="3">
        <v>15227.85</v>
      </c>
      <c r="H3515" s="3">
        <v>380696.25</v>
      </c>
      <c r="I3515" s="4">
        <v>45672</v>
      </c>
      <c r="J3515" s="4">
        <v>45906</v>
      </c>
      <c r="K3515" s="3" t="s">
        <v>46</v>
      </c>
      <c r="L3515" s="5" t="s">
        <v>33</v>
      </c>
    </row>
    <row r="3516" spans="1:12" ht="14.25" customHeight="1" x14ac:dyDescent="0.3">
      <c r="A3516" s="3" t="s">
        <v>4097</v>
      </c>
      <c r="B3516" s="3" t="s">
        <v>5714</v>
      </c>
      <c r="C3516" s="3" t="s">
        <v>28</v>
      </c>
      <c r="D3516" s="3" t="s">
        <v>45</v>
      </c>
      <c r="E3516" s="3">
        <v>179</v>
      </c>
      <c r="F3516" s="3">
        <v>37</v>
      </c>
      <c r="G3516" s="3">
        <v>19480.009999999998</v>
      </c>
      <c r="H3516" s="3">
        <v>3486921.79</v>
      </c>
      <c r="I3516" s="4">
        <v>45843</v>
      </c>
      <c r="J3516" s="4">
        <v>45916</v>
      </c>
      <c r="K3516" s="3" t="s">
        <v>25</v>
      </c>
      <c r="L3516" s="5" t="s">
        <v>17</v>
      </c>
    </row>
    <row r="3517" spans="1:12" ht="14.25" customHeight="1" x14ac:dyDescent="0.3">
      <c r="A3517" s="3" t="s">
        <v>2164</v>
      </c>
      <c r="B3517" s="3" t="s">
        <v>1009</v>
      </c>
      <c r="C3517" s="3" t="s">
        <v>20</v>
      </c>
      <c r="D3517" s="3" t="s">
        <v>15</v>
      </c>
      <c r="E3517" s="3">
        <v>26</v>
      </c>
      <c r="F3517" s="3">
        <v>50</v>
      </c>
      <c r="G3517" s="3">
        <v>11258.92</v>
      </c>
      <c r="H3517" s="3">
        <v>292731.92</v>
      </c>
      <c r="I3517" s="4">
        <v>45850</v>
      </c>
      <c r="J3517" s="4">
        <v>45874</v>
      </c>
      <c r="K3517" s="3" t="s">
        <v>16</v>
      </c>
      <c r="L3517" s="5" t="s">
        <v>33</v>
      </c>
    </row>
    <row r="3518" spans="1:12" ht="14.25" customHeight="1" x14ac:dyDescent="0.3">
      <c r="A3518" s="3" t="s">
        <v>5715</v>
      </c>
      <c r="B3518" s="3" t="s">
        <v>4011</v>
      </c>
      <c r="C3518" s="3" t="s">
        <v>28</v>
      </c>
      <c r="D3518" s="3" t="s">
        <v>41</v>
      </c>
      <c r="E3518" s="3">
        <v>190</v>
      </c>
      <c r="F3518" s="3">
        <v>72</v>
      </c>
      <c r="G3518" s="3">
        <v>13992.78</v>
      </c>
      <c r="H3518" s="3">
        <v>2658628.2000000002</v>
      </c>
      <c r="I3518" s="4">
        <v>45670</v>
      </c>
      <c r="J3518" s="4">
        <v>45916</v>
      </c>
      <c r="K3518" s="3" t="s">
        <v>16</v>
      </c>
      <c r="L3518" s="5" t="s">
        <v>58</v>
      </c>
    </row>
    <row r="3519" spans="1:12" ht="14.25" customHeight="1" x14ac:dyDescent="0.3">
      <c r="A3519" s="3" t="s">
        <v>5716</v>
      </c>
      <c r="B3519" s="3" t="s">
        <v>5717</v>
      </c>
      <c r="C3519" s="3" t="s">
        <v>28</v>
      </c>
      <c r="D3519" s="3" t="s">
        <v>45</v>
      </c>
      <c r="E3519" s="3">
        <v>20</v>
      </c>
      <c r="F3519" s="3">
        <v>38</v>
      </c>
      <c r="G3519" s="3">
        <v>14186.15</v>
      </c>
      <c r="H3519" s="3">
        <v>283723</v>
      </c>
      <c r="I3519" s="4">
        <v>45750</v>
      </c>
      <c r="J3519" s="4">
        <v>45934</v>
      </c>
      <c r="K3519" s="3" t="s">
        <v>16</v>
      </c>
      <c r="L3519" s="5" t="s">
        <v>17</v>
      </c>
    </row>
    <row r="3520" spans="1:12" ht="14.25" customHeight="1" x14ac:dyDescent="0.3">
      <c r="A3520" s="3" t="s">
        <v>5718</v>
      </c>
      <c r="B3520" s="3" t="s">
        <v>5719</v>
      </c>
      <c r="C3520" s="3" t="s">
        <v>40</v>
      </c>
      <c r="D3520" s="3" t="s">
        <v>15</v>
      </c>
      <c r="E3520" s="3">
        <v>156</v>
      </c>
      <c r="F3520" s="3">
        <v>44</v>
      </c>
      <c r="G3520" s="3">
        <v>14295.38</v>
      </c>
      <c r="H3520" s="3">
        <v>2230079.2799999998</v>
      </c>
      <c r="I3520" s="4">
        <v>45785</v>
      </c>
      <c r="J3520" s="4">
        <v>45936</v>
      </c>
      <c r="K3520" s="3" t="s">
        <v>57</v>
      </c>
      <c r="L3520" s="5" t="s">
        <v>33</v>
      </c>
    </row>
    <row r="3521" spans="1:12" ht="14.25" customHeight="1" x14ac:dyDescent="0.3">
      <c r="A3521" s="3" t="s">
        <v>5686</v>
      </c>
      <c r="B3521" s="3" t="s">
        <v>5720</v>
      </c>
      <c r="C3521" s="3" t="s">
        <v>20</v>
      </c>
      <c r="D3521" s="3" t="s">
        <v>53</v>
      </c>
      <c r="E3521" s="3">
        <v>154</v>
      </c>
      <c r="F3521" s="3">
        <v>79</v>
      </c>
      <c r="G3521" s="3">
        <v>8788.06</v>
      </c>
      <c r="H3521" s="3">
        <v>1353361.24</v>
      </c>
      <c r="I3521" s="4">
        <v>45755</v>
      </c>
      <c r="J3521" s="4">
        <v>45877</v>
      </c>
      <c r="K3521" s="3" t="s">
        <v>46</v>
      </c>
      <c r="L3521" s="5" t="s">
        <v>30</v>
      </c>
    </row>
    <row r="3522" spans="1:12" ht="14.25" customHeight="1" x14ac:dyDescent="0.3">
      <c r="A3522" s="3" t="s">
        <v>5721</v>
      </c>
      <c r="B3522" s="3" t="s">
        <v>5722</v>
      </c>
      <c r="C3522" s="3" t="s">
        <v>44</v>
      </c>
      <c r="D3522" s="3" t="s">
        <v>41</v>
      </c>
      <c r="E3522" s="3">
        <v>165</v>
      </c>
      <c r="F3522" s="3">
        <v>71</v>
      </c>
      <c r="G3522" s="3">
        <v>16290.34</v>
      </c>
      <c r="H3522" s="3">
        <v>2687906.1</v>
      </c>
      <c r="I3522" s="4">
        <v>45779</v>
      </c>
      <c r="J3522" s="4">
        <v>45937</v>
      </c>
      <c r="K3522" s="3" t="s">
        <v>29</v>
      </c>
      <c r="L3522" s="5" t="s">
        <v>30</v>
      </c>
    </row>
    <row r="3523" spans="1:12" ht="14.25" customHeight="1" x14ac:dyDescent="0.3">
      <c r="A3523" s="3" t="s">
        <v>5723</v>
      </c>
      <c r="B3523" s="3" t="s">
        <v>4391</v>
      </c>
      <c r="C3523" s="3" t="s">
        <v>40</v>
      </c>
      <c r="D3523" s="3" t="s">
        <v>41</v>
      </c>
      <c r="E3523" s="3">
        <v>20</v>
      </c>
      <c r="F3523" s="3">
        <v>34</v>
      </c>
      <c r="G3523" s="3">
        <v>903.53</v>
      </c>
      <c r="H3523" s="3">
        <v>18070.599999999999</v>
      </c>
      <c r="I3523" s="4">
        <v>45806</v>
      </c>
      <c r="J3523" s="4">
        <v>45871</v>
      </c>
      <c r="K3523" s="3" t="s">
        <v>29</v>
      </c>
      <c r="L3523" s="5" t="s">
        <v>58</v>
      </c>
    </row>
    <row r="3524" spans="1:12" ht="14.25" customHeight="1" x14ac:dyDescent="0.3">
      <c r="A3524" s="3" t="s">
        <v>5724</v>
      </c>
      <c r="B3524" s="3" t="s">
        <v>5725</v>
      </c>
      <c r="C3524" s="3" t="s">
        <v>28</v>
      </c>
      <c r="D3524" s="3" t="s">
        <v>53</v>
      </c>
      <c r="E3524" s="3">
        <v>195</v>
      </c>
      <c r="F3524" s="3">
        <v>64</v>
      </c>
      <c r="G3524" s="3">
        <v>8614.93</v>
      </c>
      <c r="H3524" s="3">
        <v>1679911.35</v>
      </c>
      <c r="I3524" s="4">
        <v>45735</v>
      </c>
      <c r="J3524" s="4">
        <v>45941</v>
      </c>
      <c r="K3524" s="3" t="s">
        <v>16</v>
      </c>
      <c r="L3524" s="5" t="s">
        <v>21</v>
      </c>
    </row>
    <row r="3525" spans="1:12" ht="14.25" customHeight="1" x14ac:dyDescent="0.3">
      <c r="A3525" s="3" t="s">
        <v>5518</v>
      </c>
      <c r="B3525" s="3" t="s">
        <v>1263</v>
      </c>
      <c r="C3525" s="3" t="s">
        <v>44</v>
      </c>
      <c r="D3525" s="3" t="s">
        <v>41</v>
      </c>
      <c r="E3525" s="3">
        <v>192</v>
      </c>
      <c r="F3525" s="3">
        <v>90</v>
      </c>
      <c r="G3525" s="3">
        <v>18720.63</v>
      </c>
      <c r="H3525" s="3">
        <v>3594360.96</v>
      </c>
      <c r="I3525" s="4">
        <v>45813</v>
      </c>
      <c r="J3525" s="4">
        <v>45928</v>
      </c>
      <c r="K3525" s="3" t="s">
        <v>29</v>
      </c>
      <c r="L3525" s="5" t="s">
        <v>21</v>
      </c>
    </row>
    <row r="3526" spans="1:12" ht="14.25" customHeight="1" x14ac:dyDescent="0.3">
      <c r="A3526" s="3" t="s">
        <v>5726</v>
      </c>
      <c r="B3526" s="3" t="s">
        <v>2712</v>
      </c>
      <c r="C3526" s="3" t="s">
        <v>20</v>
      </c>
      <c r="E3526" s="3">
        <v>133</v>
      </c>
      <c r="F3526" s="3">
        <v>85</v>
      </c>
      <c r="G3526" s="3">
        <v>10209.44</v>
      </c>
      <c r="H3526" s="3">
        <v>1357855.52</v>
      </c>
      <c r="I3526" s="4">
        <v>45788</v>
      </c>
      <c r="J3526" s="4">
        <v>45942</v>
      </c>
      <c r="K3526" s="3" t="s">
        <v>46</v>
      </c>
      <c r="L3526" s="5" t="s">
        <v>17</v>
      </c>
    </row>
    <row r="3527" spans="1:12" ht="14.25" customHeight="1" x14ac:dyDescent="0.3">
      <c r="A3527" s="3" t="s">
        <v>5727</v>
      </c>
      <c r="B3527" s="3" t="s">
        <v>3611</v>
      </c>
      <c r="C3527" s="3" t="s">
        <v>20</v>
      </c>
      <c r="D3527" s="3" t="s">
        <v>24</v>
      </c>
      <c r="E3527" s="3">
        <v>170</v>
      </c>
      <c r="G3527" s="3">
        <v>12806.52</v>
      </c>
      <c r="H3527" s="3">
        <v>2177108.4</v>
      </c>
      <c r="I3527" s="4">
        <v>45678</v>
      </c>
      <c r="J3527" s="4">
        <v>45869</v>
      </c>
      <c r="K3527" s="3" t="s">
        <v>29</v>
      </c>
      <c r="L3527" s="5" t="s">
        <v>30</v>
      </c>
    </row>
    <row r="3528" spans="1:12" ht="14.25" customHeight="1" x14ac:dyDescent="0.3">
      <c r="A3528" s="3" t="s">
        <v>5728</v>
      </c>
      <c r="B3528" s="3" t="s">
        <v>5729</v>
      </c>
      <c r="C3528" s="3" t="s">
        <v>14</v>
      </c>
      <c r="D3528" s="3" t="s">
        <v>45</v>
      </c>
      <c r="E3528" s="3">
        <v>162</v>
      </c>
      <c r="F3528" s="3">
        <v>36</v>
      </c>
      <c r="G3528" s="3">
        <v>14148.34</v>
      </c>
      <c r="H3528" s="3">
        <v>2292031.08</v>
      </c>
      <c r="I3528" s="4">
        <v>45729</v>
      </c>
      <c r="J3528" s="4">
        <v>45874</v>
      </c>
      <c r="K3528" s="3" t="s">
        <v>16</v>
      </c>
      <c r="L3528" s="5" t="s">
        <v>30</v>
      </c>
    </row>
    <row r="3529" spans="1:12" ht="14.25" customHeight="1" x14ac:dyDescent="0.3">
      <c r="A3529" s="3" t="s">
        <v>2788</v>
      </c>
      <c r="B3529" s="3" t="s">
        <v>5730</v>
      </c>
      <c r="C3529" s="3" t="s">
        <v>20</v>
      </c>
      <c r="D3529" s="3" t="s">
        <v>24</v>
      </c>
      <c r="E3529" s="3">
        <v>142</v>
      </c>
      <c r="F3529" s="3">
        <v>88</v>
      </c>
      <c r="G3529" s="3">
        <v>15979.97</v>
      </c>
      <c r="H3529" s="3">
        <v>2269155.7400000002</v>
      </c>
      <c r="I3529" s="4">
        <v>45823</v>
      </c>
      <c r="J3529" s="4">
        <v>45893</v>
      </c>
      <c r="K3529" s="3" t="s">
        <v>25</v>
      </c>
      <c r="L3529" s="5" t="s">
        <v>30</v>
      </c>
    </row>
    <row r="3530" spans="1:12" ht="14.25" customHeight="1" x14ac:dyDescent="0.3">
      <c r="A3530" s="3" t="s">
        <v>5731</v>
      </c>
      <c r="B3530" s="3" t="s">
        <v>5732</v>
      </c>
      <c r="C3530" s="3" t="s">
        <v>40</v>
      </c>
      <c r="D3530" s="3" t="s">
        <v>45</v>
      </c>
      <c r="E3530" s="3">
        <v>33</v>
      </c>
      <c r="F3530" s="3">
        <v>67</v>
      </c>
      <c r="G3530" s="3">
        <v>414.45</v>
      </c>
      <c r="H3530" s="3">
        <v>13676.85</v>
      </c>
      <c r="I3530" s="4">
        <v>45705</v>
      </c>
      <c r="J3530" s="4">
        <v>45897</v>
      </c>
      <c r="L3530" s="5" t="s">
        <v>21</v>
      </c>
    </row>
    <row r="3531" spans="1:12" ht="14.25" customHeight="1" x14ac:dyDescent="0.3">
      <c r="A3531" s="3" t="s">
        <v>4431</v>
      </c>
      <c r="B3531" s="3" t="s">
        <v>5733</v>
      </c>
      <c r="C3531" s="3" t="s">
        <v>44</v>
      </c>
      <c r="D3531" s="3" t="s">
        <v>53</v>
      </c>
      <c r="E3531" s="3">
        <v>153</v>
      </c>
      <c r="F3531" s="3">
        <v>42</v>
      </c>
      <c r="G3531" s="3">
        <v>5956.84</v>
      </c>
      <c r="H3531" s="3">
        <v>911396.52</v>
      </c>
      <c r="I3531" s="4">
        <v>45684</v>
      </c>
      <c r="J3531" s="4">
        <v>45874</v>
      </c>
      <c r="L3531" s="5" t="s">
        <v>17</v>
      </c>
    </row>
    <row r="3532" spans="1:12" ht="14.25" customHeight="1" x14ac:dyDescent="0.3">
      <c r="A3532" s="3" t="s">
        <v>5734</v>
      </c>
      <c r="B3532" s="3" t="s">
        <v>400</v>
      </c>
      <c r="C3532" s="3" t="s">
        <v>40</v>
      </c>
      <c r="D3532" s="3" t="s">
        <v>53</v>
      </c>
      <c r="F3532" s="3">
        <v>76</v>
      </c>
      <c r="G3532" s="3">
        <v>1938.97</v>
      </c>
      <c r="I3532" s="4">
        <v>45831</v>
      </c>
      <c r="J3532" s="4">
        <v>45853</v>
      </c>
      <c r="K3532" s="3" t="s">
        <v>16</v>
      </c>
      <c r="L3532" s="5" t="s">
        <v>21</v>
      </c>
    </row>
    <row r="3533" spans="1:12" ht="14.25" customHeight="1" x14ac:dyDescent="0.3">
      <c r="A3533" s="3" t="s">
        <v>5735</v>
      </c>
      <c r="B3533" s="3" t="s">
        <v>3514</v>
      </c>
      <c r="C3533" s="3" t="s">
        <v>40</v>
      </c>
      <c r="D3533" s="3" t="s">
        <v>15</v>
      </c>
      <c r="E3533" s="3">
        <v>32</v>
      </c>
      <c r="F3533" s="3">
        <v>39</v>
      </c>
      <c r="G3533" s="3">
        <v>11599.78</v>
      </c>
      <c r="H3533" s="3">
        <v>371192.96</v>
      </c>
      <c r="I3533" s="4">
        <v>45740</v>
      </c>
      <c r="J3533" s="4">
        <v>45859</v>
      </c>
      <c r="K3533" s="3" t="s">
        <v>54</v>
      </c>
      <c r="L3533" s="5" t="s">
        <v>58</v>
      </c>
    </row>
    <row r="3534" spans="1:12" ht="14.25" customHeight="1" x14ac:dyDescent="0.3">
      <c r="A3534" s="3" t="s">
        <v>5736</v>
      </c>
      <c r="B3534" s="3" t="s">
        <v>5737</v>
      </c>
      <c r="C3534" s="3" t="s">
        <v>28</v>
      </c>
      <c r="D3534" s="3" t="s">
        <v>41</v>
      </c>
      <c r="F3534" s="3">
        <v>92</v>
      </c>
      <c r="G3534" s="3">
        <v>16373.33</v>
      </c>
      <c r="I3534" s="4">
        <v>45763</v>
      </c>
      <c r="J3534" s="4">
        <v>45925</v>
      </c>
      <c r="K3534" s="3" t="s">
        <v>54</v>
      </c>
      <c r="L3534" s="5" t="s">
        <v>17</v>
      </c>
    </row>
    <row r="3535" spans="1:12" ht="14.25" customHeight="1" x14ac:dyDescent="0.3">
      <c r="A3535" s="3" t="s">
        <v>579</v>
      </c>
      <c r="B3535" s="3" t="s">
        <v>5738</v>
      </c>
      <c r="C3535" s="3" t="s">
        <v>20</v>
      </c>
      <c r="D3535" s="3" t="s">
        <v>41</v>
      </c>
      <c r="E3535" s="3">
        <v>13</v>
      </c>
      <c r="F3535" s="3">
        <v>38</v>
      </c>
      <c r="G3535" s="3">
        <v>3698.73</v>
      </c>
      <c r="H3535" s="3">
        <v>48083.49</v>
      </c>
      <c r="I3535" s="4">
        <v>45703</v>
      </c>
      <c r="J3535" s="4">
        <v>45856</v>
      </c>
      <c r="K3535" s="3" t="s">
        <v>29</v>
      </c>
      <c r="L3535" s="5" t="s">
        <v>33</v>
      </c>
    </row>
    <row r="3536" spans="1:12" ht="14.25" customHeight="1" x14ac:dyDescent="0.3">
      <c r="A3536" s="3" t="s">
        <v>2403</v>
      </c>
      <c r="B3536" s="3" t="s">
        <v>3964</v>
      </c>
      <c r="C3536" s="3" t="s">
        <v>44</v>
      </c>
      <c r="D3536" s="3" t="s">
        <v>45</v>
      </c>
      <c r="E3536" s="3">
        <v>43</v>
      </c>
      <c r="F3536" s="3">
        <v>51</v>
      </c>
      <c r="G3536" s="3">
        <v>4539.5600000000004</v>
      </c>
      <c r="H3536" s="3">
        <v>195201.08</v>
      </c>
      <c r="I3536" s="4">
        <v>45709</v>
      </c>
      <c r="J3536" s="4">
        <v>45929</v>
      </c>
      <c r="K3536" s="3" t="s">
        <v>29</v>
      </c>
      <c r="L3536" s="5" t="s">
        <v>58</v>
      </c>
    </row>
    <row r="3537" spans="1:12" ht="14.25" customHeight="1" x14ac:dyDescent="0.3">
      <c r="A3537" s="3" t="s">
        <v>924</v>
      </c>
      <c r="B3537" s="3" t="s">
        <v>5739</v>
      </c>
      <c r="C3537" s="3" t="s">
        <v>14</v>
      </c>
      <c r="D3537" s="3" t="s">
        <v>24</v>
      </c>
      <c r="E3537" s="3">
        <v>1</v>
      </c>
      <c r="F3537" s="3">
        <v>87</v>
      </c>
      <c r="G3537" s="3">
        <v>15614.83</v>
      </c>
      <c r="H3537" s="3">
        <v>15614.83</v>
      </c>
      <c r="I3537" s="4">
        <v>45789</v>
      </c>
      <c r="J3537" s="4">
        <v>45941</v>
      </c>
      <c r="K3537" s="3" t="s">
        <v>29</v>
      </c>
      <c r="L3537" s="5" t="s">
        <v>33</v>
      </c>
    </row>
    <row r="3538" spans="1:12" ht="14.25" customHeight="1" x14ac:dyDescent="0.3">
      <c r="A3538" s="3" t="s">
        <v>5740</v>
      </c>
      <c r="B3538" s="3" t="s">
        <v>5741</v>
      </c>
      <c r="C3538" s="3" t="s">
        <v>40</v>
      </c>
      <c r="D3538" s="3" t="s">
        <v>45</v>
      </c>
      <c r="E3538" s="3">
        <v>93</v>
      </c>
      <c r="F3538" s="3">
        <v>59</v>
      </c>
      <c r="G3538" s="3">
        <v>7500.61</v>
      </c>
      <c r="H3538" s="3">
        <v>697556.73</v>
      </c>
      <c r="I3538" s="4">
        <v>45793</v>
      </c>
      <c r="J3538" s="4">
        <v>45931</v>
      </c>
      <c r="K3538" s="3" t="s">
        <v>25</v>
      </c>
      <c r="L3538" s="5" t="s">
        <v>17</v>
      </c>
    </row>
    <row r="3539" spans="1:12" ht="14.25" customHeight="1" x14ac:dyDescent="0.3">
      <c r="A3539" s="3" t="s">
        <v>5742</v>
      </c>
      <c r="B3539" s="3" t="s">
        <v>4024</v>
      </c>
      <c r="C3539" s="3" t="s">
        <v>40</v>
      </c>
      <c r="D3539" s="3" t="s">
        <v>45</v>
      </c>
      <c r="E3539" s="3">
        <v>165</v>
      </c>
      <c r="F3539" s="3">
        <v>82</v>
      </c>
      <c r="G3539" s="3">
        <v>10571.68</v>
      </c>
      <c r="H3539" s="3">
        <v>1744327.2</v>
      </c>
      <c r="I3539" s="4">
        <v>45804</v>
      </c>
      <c r="J3539" s="4">
        <v>45860</v>
      </c>
      <c r="K3539" s="3" t="s">
        <v>29</v>
      </c>
      <c r="L3539" s="5" t="s">
        <v>21</v>
      </c>
    </row>
    <row r="3540" spans="1:12" ht="14.25" customHeight="1" x14ac:dyDescent="0.3">
      <c r="A3540" s="3" t="s">
        <v>5743</v>
      </c>
      <c r="B3540" s="3" t="s">
        <v>5744</v>
      </c>
      <c r="C3540" s="3" t="s">
        <v>44</v>
      </c>
      <c r="D3540" s="3" t="s">
        <v>24</v>
      </c>
      <c r="E3540" s="3">
        <v>115</v>
      </c>
      <c r="F3540" s="3">
        <v>89</v>
      </c>
      <c r="G3540" s="3">
        <v>19311.439999999999</v>
      </c>
      <c r="H3540" s="3">
        <v>2220815.6</v>
      </c>
      <c r="I3540" s="4">
        <v>45670</v>
      </c>
      <c r="J3540" s="4">
        <v>45890</v>
      </c>
      <c r="K3540" s="3" t="s">
        <v>25</v>
      </c>
      <c r="L3540" s="5" t="s">
        <v>21</v>
      </c>
    </row>
    <row r="3541" spans="1:12" ht="14.25" customHeight="1" x14ac:dyDescent="0.3">
      <c r="A3541" s="3" t="s">
        <v>5745</v>
      </c>
      <c r="B3541" s="3" t="s">
        <v>5746</v>
      </c>
      <c r="C3541" s="3" t="s">
        <v>44</v>
      </c>
      <c r="D3541" s="3" t="s">
        <v>45</v>
      </c>
      <c r="E3541" s="3">
        <v>171</v>
      </c>
      <c r="F3541" s="3">
        <v>67</v>
      </c>
      <c r="G3541" s="3">
        <v>11191.53</v>
      </c>
      <c r="H3541" s="3">
        <v>1913751.63</v>
      </c>
      <c r="I3541" s="4">
        <v>45674</v>
      </c>
      <c r="J3541" s="4">
        <v>45867</v>
      </c>
      <c r="K3541" s="3" t="s">
        <v>29</v>
      </c>
      <c r="L3541" s="5" t="s">
        <v>30</v>
      </c>
    </row>
    <row r="3542" spans="1:12" ht="14.25" customHeight="1" x14ac:dyDescent="0.3">
      <c r="A3542" s="3" t="s">
        <v>5747</v>
      </c>
      <c r="B3542" s="3" t="s">
        <v>5748</v>
      </c>
      <c r="C3542" s="3" t="s">
        <v>40</v>
      </c>
      <c r="D3542" s="3" t="s">
        <v>24</v>
      </c>
      <c r="E3542" s="3">
        <v>65</v>
      </c>
      <c r="F3542" s="3">
        <v>96</v>
      </c>
      <c r="G3542" s="3">
        <v>11415.61</v>
      </c>
      <c r="H3542" s="3">
        <v>742014.65</v>
      </c>
      <c r="I3542" s="4">
        <v>45809</v>
      </c>
      <c r="J3542" s="4">
        <v>45894</v>
      </c>
      <c r="K3542" s="3" t="s">
        <v>46</v>
      </c>
      <c r="L3542" s="5" t="s">
        <v>21</v>
      </c>
    </row>
    <row r="3543" spans="1:12" ht="14.25" customHeight="1" x14ac:dyDescent="0.3">
      <c r="A3543" s="3" t="s">
        <v>1051</v>
      </c>
      <c r="B3543" s="3" t="s">
        <v>5749</v>
      </c>
      <c r="C3543" s="3" t="s">
        <v>14</v>
      </c>
      <c r="D3543" s="3" t="s">
        <v>41</v>
      </c>
      <c r="E3543" s="3">
        <v>158</v>
      </c>
      <c r="F3543" s="3">
        <v>67</v>
      </c>
      <c r="G3543" s="3">
        <v>6225.59</v>
      </c>
      <c r="H3543" s="3">
        <v>983643.22</v>
      </c>
      <c r="I3543" s="4">
        <v>45769</v>
      </c>
      <c r="J3543" s="4">
        <v>45921</v>
      </c>
      <c r="K3543" s="3" t="s">
        <v>25</v>
      </c>
      <c r="L3543" s="5" t="s">
        <v>21</v>
      </c>
    </row>
    <row r="3544" spans="1:12" ht="14.25" customHeight="1" x14ac:dyDescent="0.3">
      <c r="A3544" s="3" t="s">
        <v>2037</v>
      </c>
      <c r="B3544" s="3" t="s">
        <v>3198</v>
      </c>
      <c r="C3544" s="3" t="s">
        <v>20</v>
      </c>
      <c r="D3544" s="3" t="s">
        <v>45</v>
      </c>
      <c r="E3544" s="3">
        <v>51</v>
      </c>
      <c r="F3544" s="3">
        <v>57</v>
      </c>
      <c r="G3544" s="3">
        <v>11753.33</v>
      </c>
      <c r="H3544" s="3">
        <v>599419.82999999996</v>
      </c>
      <c r="I3544" s="4">
        <v>45723</v>
      </c>
      <c r="J3544" s="4">
        <v>45913</v>
      </c>
      <c r="K3544" s="3" t="s">
        <v>16</v>
      </c>
      <c r="L3544" s="5" t="s">
        <v>17</v>
      </c>
    </row>
    <row r="3545" spans="1:12" ht="14.25" customHeight="1" x14ac:dyDescent="0.3">
      <c r="A3545" s="3" t="s">
        <v>5750</v>
      </c>
      <c r="B3545" s="3" t="s">
        <v>5751</v>
      </c>
      <c r="C3545" s="3" t="s">
        <v>44</v>
      </c>
      <c r="D3545" s="3" t="s">
        <v>24</v>
      </c>
      <c r="E3545" s="3">
        <v>86</v>
      </c>
      <c r="F3545" s="3">
        <v>74</v>
      </c>
      <c r="G3545" s="3">
        <v>16367.4</v>
      </c>
      <c r="H3545" s="3">
        <v>1407596.4</v>
      </c>
      <c r="I3545" s="4">
        <v>45783</v>
      </c>
      <c r="J3545" s="4">
        <v>45926</v>
      </c>
      <c r="L3545" s="5" t="s">
        <v>21</v>
      </c>
    </row>
    <row r="3546" spans="1:12" ht="14.25" customHeight="1" x14ac:dyDescent="0.3">
      <c r="A3546" s="3" t="s">
        <v>5752</v>
      </c>
      <c r="B3546" s="3" t="s">
        <v>5753</v>
      </c>
      <c r="C3546" s="3" t="s">
        <v>40</v>
      </c>
      <c r="D3546" s="3" t="s">
        <v>53</v>
      </c>
      <c r="E3546" s="3">
        <v>46</v>
      </c>
      <c r="F3546" s="3">
        <v>90</v>
      </c>
      <c r="G3546" s="3">
        <v>4904.71</v>
      </c>
      <c r="H3546" s="3">
        <v>225616.66</v>
      </c>
      <c r="I3546" s="4">
        <v>45729</v>
      </c>
      <c r="J3546" s="4">
        <v>45862</v>
      </c>
      <c r="K3546" s="3" t="s">
        <v>29</v>
      </c>
      <c r="L3546" s="5" t="s">
        <v>33</v>
      </c>
    </row>
    <row r="3547" spans="1:12" ht="14.25" customHeight="1" x14ac:dyDescent="0.3">
      <c r="A3547" s="3" t="s">
        <v>1755</v>
      </c>
      <c r="B3547" s="3" t="s">
        <v>5754</v>
      </c>
      <c r="C3547" s="3" t="s">
        <v>28</v>
      </c>
      <c r="D3547" s="3" t="s">
        <v>45</v>
      </c>
      <c r="E3547" s="3">
        <v>57</v>
      </c>
      <c r="F3547" s="3">
        <v>49</v>
      </c>
      <c r="G3547" s="3">
        <v>16034.14</v>
      </c>
      <c r="H3547" s="3">
        <v>913945.98</v>
      </c>
      <c r="I3547" s="4">
        <v>45825</v>
      </c>
      <c r="J3547" s="4">
        <v>45860</v>
      </c>
      <c r="K3547" s="3" t="s">
        <v>16</v>
      </c>
      <c r="L3547" s="5" t="s">
        <v>58</v>
      </c>
    </row>
    <row r="3548" spans="1:12" ht="14.25" customHeight="1" x14ac:dyDescent="0.3">
      <c r="A3548" s="3" t="s">
        <v>5372</v>
      </c>
      <c r="B3548" s="3" t="s">
        <v>5755</v>
      </c>
      <c r="C3548" s="3" t="s">
        <v>44</v>
      </c>
      <c r="D3548" s="3" t="s">
        <v>41</v>
      </c>
      <c r="E3548" s="3">
        <v>145</v>
      </c>
      <c r="G3548" s="3">
        <v>10687.35</v>
      </c>
      <c r="H3548" s="3">
        <v>1549665.75</v>
      </c>
      <c r="I3548" s="4">
        <v>45687</v>
      </c>
      <c r="J3548" s="4">
        <v>45934</v>
      </c>
      <c r="L3548" s="5" t="s">
        <v>33</v>
      </c>
    </row>
    <row r="3549" spans="1:12" ht="14.25" customHeight="1" x14ac:dyDescent="0.3">
      <c r="A3549" s="3" t="s">
        <v>5756</v>
      </c>
      <c r="B3549" s="3" t="s">
        <v>5757</v>
      </c>
      <c r="C3549" s="3" t="s">
        <v>44</v>
      </c>
      <c r="D3549" s="3" t="s">
        <v>41</v>
      </c>
      <c r="E3549" s="3">
        <v>70</v>
      </c>
      <c r="F3549" s="3">
        <v>26</v>
      </c>
      <c r="G3549" s="3">
        <v>12698.91</v>
      </c>
      <c r="H3549" s="3">
        <v>888923.7</v>
      </c>
      <c r="I3549" s="4">
        <v>45715</v>
      </c>
      <c r="J3549" s="4">
        <v>45939</v>
      </c>
      <c r="K3549" s="3" t="s">
        <v>16</v>
      </c>
      <c r="L3549" s="5" t="s">
        <v>17</v>
      </c>
    </row>
    <row r="3550" spans="1:12" ht="14.25" customHeight="1" x14ac:dyDescent="0.3">
      <c r="A3550" s="3" t="s">
        <v>4558</v>
      </c>
      <c r="B3550" s="3" t="s">
        <v>2060</v>
      </c>
      <c r="C3550" s="3" t="s">
        <v>28</v>
      </c>
      <c r="D3550" s="3" t="s">
        <v>41</v>
      </c>
      <c r="E3550" s="3">
        <v>17</v>
      </c>
      <c r="F3550" s="3">
        <v>32</v>
      </c>
      <c r="G3550" s="3">
        <v>3494.52</v>
      </c>
      <c r="H3550" s="3">
        <v>59406.84</v>
      </c>
      <c r="I3550" s="4">
        <v>45805</v>
      </c>
      <c r="J3550" s="4">
        <v>45931</v>
      </c>
      <c r="L3550" s="5" t="s">
        <v>21</v>
      </c>
    </row>
    <row r="3551" spans="1:12" ht="14.25" customHeight="1" x14ac:dyDescent="0.3">
      <c r="A3551" s="3" t="s">
        <v>5758</v>
      </c>
      <c r="B3551" s="3" t="s">
        <v>5759</v>
      </c>
      <c r="C3551" s="3" t="s">
        <v>44</v>
      </c>
      <c r="D3551" s="3" t="s">
        <v>41</v>
      </c>
      <c r="E3551" s="3">
        <v>144</v>
      </c>
      <c r="F3551" s="3">
        <v>98</v>
      </c>
      <c r="G3551" s="3">
        <v>13429.73</v>
      </c>
      <c r="H3551" s="3">
        <v>1933881.12</v>
      </c>
      <c r="I3551" s="4">
        <v>45669</v>
      </c>
      <c r="J3551" s="4">
        <v>45897</v>
      </c>
      <c r="K3551" s="3" t="s">
        <v>25</v>
      </c>
      <c r="L3551" s="5" t="s">
        <v>17</v>
      </c>
    </row>
    <row r="3552" spans="1:12" ht="14.25" customHeight="1" x14ac:dyDescent="0.3">
      <c r="A3552" s="3" t="s">
        <v>467</v>
      </c>
      <c r="B3552" s="3" t="s">
        <v>5760</v>
      </c>
      <c r="C3552" s="3" t="s">
        <v>40</v>
      </c>
      <c r="D3552" s="3" t="s">
        <v>53</v>
      </c>
      <c r="E3552" s="3">
        <v>39</v>
      </c>
      <c r="F3552" s="3">
        <v>34</v>
      </c>
      <c r="G3552" s="3">
        <v>16290.66</v>
      </c>
      <c r="H3552" s="3">
        <v>635335.74</v>
      </c>
      <c r="I3552" s="4">
        <v>45793</v>
      </c>
      <c r="J3552" s="4">
        <v>45915</v>
      </c>
      <c r="L3552" s="5" t="s">
        <v>30</v>
      </c>
    </row>
    <row r="3553" spans="1:12" ht="14.25" customHeight="1" x14ac:dyDescent="0.3">
      <c r="A3553" s="3" t="s">
        <v>2816</v>
      </c>
      <c r="B3553" s="3" t="s">
        <v>5761</v>
      </c>
      <c r="C3553" s="3" t="s">
        <v>14</v>
      </c>
      <c r="D3553" s="3" t="s">
        <v>15</v>
      </c>
      <c r="E3553" s="3">
        <v>120</v>
      </c>
      <c r="F3553" s="3">
        <v>82</v>
      </c>
      <c r="G3553" s="3">
        <v>18708.64</v>
      </c>
      <c r="H3553" s="3">
        <v>2245036.7999999998</v>
      </c>
      <c r="I3553" s="4">
        <v>45774</v>
      </c>
      <c r="J3553" s="4">
        <v>45870</v>
      </c>
      <c r="K3553" s="3" t="s">
        <v>57</v>
      </c>
      <c r="L3553" s="5" t="s">
        <v>58</v>
      </c>
    </row>
    <row r="3554" spans="1:12" ht="14.25" customHeight="1" x14ac:dyDescent="0.3">
      <c r="A3554" s="3" t="s">
        <v>5762</v>
      </c>
      <c r="B3554" s="3" t="s">
        <v>5763</v>
      </c>
      <c r="C3554" s="3" t="s">
        <v>44</v>
      </c>
      <c r="D3554" s="3" t="s">
        <v>53</v>
      </c>
      <c r="E3554" s="3">
        <v>111</v>
      </c>
      <c r="F3554" s="3">
        <v>51</v>
      </c>
      <c r="G3554" s="3">
        <v>19084.91</v>
      </c>
      <c r="H3554" s="3">
        <v>2118425.0099999998</v>
      </c>
      <c r="I3554" s="4">
        <v>45776</v>
      </c>
      <c r="J3554" s="4">
        <v>45896</v>
      </c>
      <c r="K3554" s="3" t="s">
        <v>29</v>
      </c>
      <c r="L3554" s="5" t="s">
        <v>58</v>
      </c>
    </row>
    <row r="3555" spans="1:12" ht="14.25" customHeight="1" x14ac:dyDescent="0.3">
      <c r="A3555" s="3" t="s">
        <v>2998</v>
      </c>
      <c r="B3555" s="3" t="s">
        <v>5764</v>
      </c>
      <c r="C3555" s="3" t="s">
        <v>14</v>
      </c>
      <c r="D3555" s="3" t="s">
        <v>41</v>
      </c>
      <c r="E3555" s="3">
        <v>81</v>
      </c>
      <c r="F3555" s="3">
        <v>32</v>
      </c>
      <c r="G3555" s="3">
        <v>8176.27</v>
      </c>
      <c r="H3555" s="3">
        <v>662277.87</v>
      </c>
      <c r="I3555" s="4">
        <v>45730</v>
      </c>
      <c r="J3555" s="4">
        <v>45892</v>
      </c>
      <c r="K3555" s="3" t="s">
        <v>46</v>
      </c>
      <c r="L3555" s="5" t="s">
        <v>17</v>
      </c>
    </row>
    <row r="3556" spans="1:12" ht="14.25" customHeight="1" x14ac:dyDescent="0.3">
      <c r="A3556" s="3" t="s">
        <v>3682</v>
      </c>
      <c r="B3556" s="3" t="s">
        <v>5504</v>
      </c>
      <c r="C3556" s="3" t="s">
        <v>44</v>
      </c>
      <c r="E3556" s="3">
        <v>69</v>
      </c>
      <c r="F3556" s="3">
        <v>81</v>
      </c>
      <c r="G3556" s="3">
        <v>15174.68</v>
      </c>
      <c r="H3556" s="3">
        <v>1047052.92</v>
      </c>
      <c r="I3556" s="4">
        <v>45804</v>
      </c>
      <c r="J3556" s="4">
        <v>45896</v>
      </c>
      <c r="K3556" s="3" t="s">
        <v>29</v>
      </c>
      <c r="L3556" s="5" t="s">
        <v>33</v>
      </c>
    </row>
    <row r="3557" spans="1:12" ht="14.25" customHeight="1" x14ac:dyDescent="0.3">
      <c r="A3557" s="3" t="s">
        <v>5765</v>
      </c>
      <c r="B3557" s="3" t="s">
        <v>1393</v>
      </c>
      <c r="C3557" s="3" t="s">
        <v>28</v>
      </c>
      <c r="D3557" s="3" t="s">
        <v>15</v>
      </c>
      <c r="E3557" s="3">
        <v>193</v>
      </c>
      <c r="G3557" s="3">
        <v>18772.32</v>
      </c>
      <c r="H3557" s="3">
        <v>3623057.76</v>
      </c>
      <c r="I3557" s="4">
        <v>45841</v>
      </c>
      <c r="J3557" s="4">
        <v>45923</v>
      </c>
      <c r="L3557" s="5" t="s">
        <v>58</v>
      </c>
    </row>
    <row r="3558" spans="1:12" ht="14.25" customHeight="1" x14ac:dyDescent="0.3">
      <c r="A3558" s="3" t="s">
        <v>5766</v>
      </c>
      <c r="B3558" s="3" t="s">
        <v>2546</v>
      </c>
      <c r="C3558" s="3" t="s">
        <v>40</v>
      </c>
      <c r="D3558" s="3" t="s">
        <v>24</v>
      </c>
      <c r="E3558" s="3">
        <v>55</v>
      </c>
      <c r="F3558" s="3">
        <v>43</v>
      </c>
      <c r="G3558" s="3">
        <v>12059.66</v>
      </c>
      <c r="H3558" s="3">
        <v>663281.30000000005</v>
      </c>
      <c r="I3558" s="4">
        <v>45756</v>
      </c>
      <c r="J3558" s="4">
        <v>45906</v>
      </c>
      <c r="K3558" s="3" t="s">
        <v>57</v>
      </c>
      <c r="L3558" s="5" t="s">
        <v>33</v>
      </c>
    </row>
    <row r="3559" spans="1:12" ht="14.25" customHeight="1" x14ac:dyDescent="0.3">
      <c r="A3559" s="3" t="s">
        <v>983</v>
      </c>
      <c r="B3559" s="3" t="s">
        <v>5767</v>
      </c>
      <c r="C3559" s="3" t="s">
        <v>28</v>
      </c>
      <c r="D3559" s="3" t="s">
        <v>41</v>
      </c>
      <c r="E3559" s="3">
        <v>28</v>
      </c>
      <c r="F3559" s="3">
        <v>40</v>
      </c>
      <c r="G3559" s="3">
        <v>12611.97</v>
      </c>
      <c r="H3559" s="3">
        <v>353135.16</v>
      </c>
      <c r="I3559" s="4">
        <v>45699</v>
      </c>
      <c r="J3559" s="4">
        <v>45891</v>
      </c>
      <c r="K3559" s="3" t="s">
        <v>46</v>
      </c>
      <c r="L3559" s="5" t="s">
        <v>30</v>
      </c>
    </row>
    <row r="3560" spans="1:12" ht="14.25" customHeight="1" x14ac:dyDescent="0.3">
      <c r="A3560" s="3" t="s">
        <v>5493</v>
      </c>
      <c r="B3560" s="3" t="s">
        <v>315</v>
      </c>
      <c r="C3560" s="3" t="s">
        <v>44</v>
      </c>
      <c r="D3560" s="3" t="s">
        <v>53</v>
      </c>
      <c r="E3560" s="3">
        <v>143</v>
      </c>
      <c r="F3560" s="3">
        <v>86</v>
      </c>
      <c r="G3560" s="3">
        <v>9509.5</v>
      </c>
      <c r="H3560" s="3">
        <v>1359858.5</v>
      </c>
      <c r="I3560" s="4">
        <v>45752</v>
      </c>
      <c r="J3560" s="4">
        <v>45907</v>
      </c>
      <c r="K3560" s="3" t="s">
        <v>54</v>
      </c>
      <c r="L3560" s="5" t="s">
        <v>30</v>
      </c>
    </row>
    <row r="3561" spans="1:12" ht="14.25" customHeight="1" x14ac:dyDescent="0.3">
      <c r="A3561" s="3" t="s">
        <v>3171</v>
      </c>
      <c r="B3561" s="3" t="s">
        <v>5768</v>
      </c>
      <c r="C3561" s="3" t="s">
        <v>40</v>
      </c>
      <c r="D3561" s="3" t="s">
        <v>45</v>
      </c>
      <c r="E3561" s="3">
        <v>171</v>
      </c>
      <c r="F3561" s="3">
        <v>44</v>
      </c>
      <c r="G3561" s="3">
        <v>4859.25</v>
      </c>
      <c r="H3561" s="3">
        <v>830931.75</v>
      </c>
      <c r="I3561" s="4">
        <v>45727</v>
      </c>
      <c r="J3561" s="4">
        <v>45910</v>
      </c>
      <c r="K3561" s="3" t="s">
        <v>16</v>
      </c>
      <c r="L3561" s="5" t="s">
        <v>33</v>
      </c>
    </row>
    <row r="3562" spans="1:12" ht="14.25" customHeight="1" x14ac:dyDescent="0.3">
      <c r="A3562" s="3" t="s">
        <v>4251</v>
      </c>
      <c r="B3562" s="3" t="s">
        <v>5769</v>
      </c>
      <c r="C3562" s="3" t="s">
        <v>14</v>
      </c>
      <c r="D3562" s="3" t="s">
        <v>45</v>
      </c>
      <c r="E3562" s="3">
        <v>128</v>
      </c>
      <c r="F3562" s="3">
        <v>34</v>
      </c>
      <c r="G3562" s="3">
        <v>5535.64</v>
      </c>
      <c r="H3562" s="3">
        <v>708561.92000000004</v>
      </c>
      <c r="I3562" s="4">
        <v>45697</v>
      </c>
      <c r="J3562" s="4">
        <v>45918</v>
      </c>
      <c r="L3562" s="5" t="s">
        <v>21</v>
      </c>
    </row>
    <row r="3563" spans="1:12" ht="14.25" customHeight="1" x14ac:dyDescent="0.3">
      <c r="A3563" s="3" t="s">
        <v>5770</v>
      </c>
      <c r="B3563" s="3" t="s">
        <v>5771</v>
      </c>
      <c r="C3563" s="3" t="s">
        <v>40</v>
      </c>
      <c r="D3563" s="3" t="s">
        <v>45</v>
      </c>
      <c r="E3563" s="3">
        <v>185</v>
      </c>
      <c r="F3563" s="3">
        <v>60</v>
      </c>
      <c r="G3563" s="3">
        <v>4372.8999999999996</v>
      </c>
      <c r="H3563" s="3">
        <v>808986.49999999988</v>
      </c>
      <c r="I3563" s="4">
        <v>45733</v>
      </c>
      <c r="J3563" s="4">
        <v>45919</v>
      </c>
      <c r="K3563" s="3" t="s">
        <v>57</v>
      </c>
      <c r="L3563" s="5" t="s">
        <v>33</v>
      </c>
    </row>
    <row r="3564" spans="1:12" ht="14.25" customHeight="1" x14ac:dyDescent="0.3">
      <c r="A3564" s="3" t="s">
        <v>5772</v>
      </c>
      <c r="B3564" s="3" t="s">
        <v>3366</v>
      </c>
      <c r="C3564" s="3" t="s">
        <v>14</v>
      </c>
      <c r="D3564" s="3" t="s">
        <v>15</v>
      </c>
      <c r="E3564" s="3">
        <v>45</v>
      </c>
      <c r="F3564" s="3">
        <v>28</v>
      </c>
      <c r="G3564" s="3">
        <v>2266.39</v>
      </c>
      <c r="H3564" s="3">
        <v>101987.55</v>
      </c>
      <c r="I3564" s="4">
        <v>45834</v>
      </c>
      <c r="J3564" s="4">
        <v>45880</v>
      </c>
      <c r="K3564" s="3" t="s">
        <v>46</v>
      </c>
      <c r="L3564" s="5" t="s">
        <v>21</v>
      </c>
    </row>
    <row r="3565" spans="1:12" ht="14.25" customHeight="1" x14ac:dyDescent="0.3">
      <c r="A3565" s="3" t="s">
        <v>5773</v>
      </c>
      <c r="B3565" s="3" t="s">
        <v>5764</v>
      </c>
      <c r="C3565" s="3" t="s">
        <v>44</v>
      </c>
      <c r="D3565" s="3" t="s">
        <v>53</v>
      </c>
      <c r="E3565" s="3">
        <v>64</v>
      </c>
      <c r="F3565" s="3">
        <v>53</v>
      </c>
      <c r="G3565" s="3">
        <v>12014.1</v>
      </c>
      <c r="H3565" s="3">
        <v>768902.4</v>
      </c>
      <c r="I3565" s="4">
        <v>45815</v>
      </c>
      <c r="J3565" s="4">
        <v>45894</v>
      </c>
      <c r="K3565" s="3" t="s">
        <v>25</v>
      </c>
      <c r="L3565" s="5" t="s">
        <v>17</v>
      </c>
    </row>
    <row r="3566" spans="1:12" ht="14.25" customHeight="1" x14ac:dyDescent="0.3">
      <c r="A3566" s="3" t="s">
        <v>5774</v>
      </c>
      <c r="B3566" s="3" t="s">
        <v>1500</v>
      </c>
      <c r="C3566" s="3" t="s">
        <v>28</v>
      </c>
      <c r="D3566" s="3" t="s">
        <v>15</v>
      </c>
      <c r="E3566" s="3">
        <v>191</v>
      </c>
      <c r="F3566" s="3">
        <v>44</v>
      </c>
      <c r="G3566" s="3">
        <v>10009.27</v>
      </c>
      <c r="H3566" s="3">
        <v>1911770.57</v>
      </c>
      <c r="I3566" s="4">
        <v>45747</v>
      </c>
      <c r="J3566" s="4">
        <v>45934</v>
      </c>
      <c r="K3566" s="3" t="s">
        <v>25</v>
      </c>
      <c r="L3566" s="5" t="s">
        <v>30</v>
      </c>
    </row>
    <row r="3567" spans="1:12" ht="14.25" customHeight="1" x14ac:dyDescent="0.3">
      <c r="A3567" s="3" t="s">
        <v>5775</v>
      </c>
      <c r="B3567" s="3" t="s">
        <v>629</v>
      </c>
      <c r="C3567" s="3" t="s">
        <v>40</v>
      </c>
      <c r="D3567" s="3" t="s">
        <v>24</v>
      </c>
      <c r="E3567" s="3">
        <v>148</v>
      </c>
      <c r="G3567" s="3">
        <v>9237.52</v>
      </c>
      <c r="H3567" s="3">
        <v>1367152.96</v>
      </c>
      <c r="I3567" s="4">
        <v>45832</v>
      </c>
      <c r="J3567" s="4">
        <v>45892</v>
      </c>
      <c r="L3567" s="5" t="s">
        <v>33</v>
      </c>
    </row>
    <row r="3568" spans="1:12" ht="14.25" customHeight="1" x14ac:dyDescent="0.3">
      <c r="A3568" s="3" t="s">
        <v>5776</v>
      </c>
      <c r="B3568" s="3" t="s">
        <v>5777</v>
      </c>
      <c r="C3568" s="3" t="s">
        <v>40</v>
      </c>
      <c r="D3568" s="3" t="s">
        <v>53</v>
      </c>
      <c r="E3568" s="3">
        <v>6</v>
      </c>
      <c r="F3568" s="3">
        <v>45</v>
      </c>
      <c r="G3568" s="3">
        <v>13853.03</v>
      </c>
      <c r="H3568" s="3">
        <v>83118.180000000008</v>
      </c>
      <c r="I3568" s="4">
        <v>45825</v>
      </c>
      <c r="J3568" s="4">
        <v>45900</v>
      </c>
      <c r="L3568" s="5" t="s">
        <v>58</v>
      </c>
    </row>
    <row r="3569" spans="1:12" ht="14.25" customHeight="1" x14ac:dyDescent="0.3">
      <c r="A3569" s="3" t="s">
        <v>5127</v>
      </c>
      <c r="B3569" s="3" t="s">
        <v>5778</v>
      </c>
      <c r="C3569" s="3" t="s">
        <v>20</v>
      </c>
      <c r="D3569" s="3" t="s">
        <v>41</v>
      </c>
      <c r="E3569" s="3">
        <v>12</v>
      </c>
      <c r="F3569" s="3">
        <v>63</v>
      </c>
      <c r="G3569" s="3">
        <v>8070.07</v>
      </c>
      <c r="H3569" s="3">
        <v>96840.84</v>
      </c>
      <c r="I3569" s="4">
        <v>45672</v>
      </c>
      <c r="J3569" s="4">
        <v>45852</v>
      </c>
      <c r="K3569" s="3" t="s">
        <v>46</v>
      </c>
      <c r="L3569" s="5" t="s">
        <v>21</v>
      </c>
    </row>
    <row r="3570" spans="1:12" ht="14.25" customHeight="1" x14ac:dyDescent="0.3">
      <c r="A3570" s="3" t="s">
        <v>5779</v>
      </c>
      <c r="B3570" s="3" t="s">
        <v>2539</v>
      </c>
      <c r="C3570" s="3" t="s">
        <v>28</v>
      </c>
      <c r="D3570" s="3" t="s">
        <v>41</v>
      </c>
      <c r="E3570" s="3">
        <v>51</v>
      </c>
      <c r="F3570" s="3">
        <v>66</v>
      </c>
      <c r="G3570" s="3">
        <v>8626.16</v>
      </c>
      <c r="H3570" s="3">
        <v>439934.16</v>
      </c>
      <c r="I3570" s="4">
        <v>45704</v>
      </c>
      <c r="J3570" s="4">
        <v>45864</v>
      </c>
      <c r="K3570" s="3" t="s">
        <v>16</v>
      </c>
      <c r="L3570" s="5" t="s">
        <v>17</v>
      </c>
    </row>
    <row r="3571" spans="1:12" ht="14.25" customHeight="1" x14ac:dyDescent="0.3">
      <c r="A3571" s="3" t="s">
        <v>5240</v>
      </c>
      <c r="B3571" s="3" t="s">
        <v>5780</v>
      </c>
      <c r="C3571" s="3" t="s">
        <v>44</v>
      </c>
      <c r="D3571" s="3" t="s">
        <v>41</v>
      </c>
      <c r="E3571" s="3">
        <v>148</v>
      </c>
      <c r="F3571" s="3">
        <v>94</v>
      </c>
      <c r="G3571" s="3">
        <v>4102.92</v>
      </c>
      <c r="H3571" s="3">
        <v>607232.16</v>
      </c>
      <c r="I3571" s="4">
        <v>45704</v>
      </c>
      <c r="J3571" s="4">
        <v>45921</v>
      </c>
      <c r="K3571" s="3" t="s">
        <v>29</v>
      </c>
      <c r="L3571" s="5" t="s">
        <v>58</v>
      </c>
    </row>
    <row r="3572" spans="1:12" ht="14.25" customHeight="1" x14ac:dyDescent="0.3">
      <c r="A3572" s="3" t="s">
        <v>4807</v>
      </c>
      <c r="B3572" s="3" t="s">
        <v>5781</v>
      </c>
      <c r="C3572" s="3" t="s">
        <v>40</v>
      </c>
      <c r="D3572" s="3" t="s">
        <v>41</v>
      </c>
      <c r="E3572" s="3">
        <v>61</v>
      </c>
      <c r="F3572" s="3">
        <v>77</v>
      </c>
      <c r="G3572" s="3">
        <v>2650.05</v>
      </c>
      <c r="H3572" s="3">
        <v>161653.04999999999</v>
      </c>
      <c r="I3572" s="4">
        <v>45817</v>
      </c>
      <c r="J3572" s="4">
        <v>45862</v>
      </c>
      <c r="K3572" s="3" t="s">
        <v>25</v>
      </c>
      <c r="L3572" s="5" t="s">
        <v>17</v>
      </c>
    </row>
    <row r="3573" spans="1:12" ht="14.25" customHeight="1" x14ac:dyDescent="0.3">
      <c r="A3573" s="3" t="s">
        <v>5782</v>
      </c>
      <c r="B3573" s="3" t="s">
        <v>5783</v>
      </c>
      <c r="C3573" s="3" t="s">
        <v>44</v>
      </c>
      <c r="E3573" s="3">
        <v>47</v>
      </c>
      <c r="F3573" s="3">
        <v>82</v>
      </c>
      <c r="G3573" s="3">
        <v>4931.49</v>
      </c>
      <c r="H3573" s="3">
        <v>231780.03</v>
      </c>
      <c r="I3573" s="4">
        <v>45821</v>
      </c>
      <c r="J3573" s="4">
        <v>45900</v>
      </c>
      <c r="L3573" s="5" t="s">
        <v>58</v>
      </c>
    </row>
    <row r="3574" spans="1:12" ht="14.25" customHeight="1" x14ac:dyDescent="0.3">
      <c r="A3574" s="3" t="s">
        <v>4221</v>
      </c>
      <c r="B3574" s="3" t="s">
        <v>5784</v>
      </c>
      <c r="C3574" s="3" t="s">
        <v>44</v>
      </c>
      <c r="D3574" s="3" t="s">
        <v>24</v>
      </c>
      <c r="E3574" s="3">
        <v>188</v>
      </c>
      <c r="F3574" s="3">
        <v>72</v>
      </c>
      <c r="G3574" s="3">
        <v>2013.83</v>
      </c>
      <c r="H3574" s="3">
        <v>378600.04</v>
      </c>
      <c r="I3574" s="4">
        <v>45809</v>
      </c>
      <c r="J3574" s="4">
        <v>45890</v>
      </c>
      <c r="L3574" s="5" t="s">
        <v>30</v>
      </c>
    </row>
    <row r="3575" spans="1:12" ht="14.25" customHeight="1" x14ac:dyDescent="0.3">
      <c r="A3575" s="3" t="s">
        <v>5785</v>
      </c>
      <c r="B3575" s="3" t="s">
        <v>4338</v>
      </c>
      <c r="C3575" s="3" t="s">
        <v>44</v>
      </c>
      <c r="D3575" s="3" t="s">
        <v>15</v>
      </c>
      <c r="E3575" s="3">
        <v>140</v>
      </c>
      <c r="F3575" s="3">
        <v>61</v>
      </c>
      <c r="G3575" s="3">
        <v>9036.2999999999993</v>
      </c>
      <c r="H3575" s="3">
        <v>1265082</v>
      </c>
      <c r="I3575" s="4">
        <v>45770</v>
      </c>
      <c r="J3575" s="4">
        <v>45937</v>
      </c>
      <c r="K3575" s="3" t="s">
        <v>46</v>
      </c>
      <c r="L3575" s="5" t="s">
        <v>33</v>
      </c>
    </row>
    <row r="3576" spans="1:12" ht="14.25" customHeight="1" x14ac:dyDescent="0.3">
      <c r="A3576" s="3" t="s">
        <v>5786</v>
      </c>
      <c r="B3576" s="3" t="s">
        <v>3684</v>
      </c>
      <c r="C3576" s="3" t="s">
        <v>14</v>
      </c>
      <c r="D3576" s="3" t="s">
        <v>45</v>
      </c>
      <c r="E3576" s="3">
        <v>183</v>
      </c>
      <c r="F3576" s="3">
        <v>66</v>
      </c>
      <c r="G3576" s="3">
        <v>9344.1299999999992</v>
      </c>
      <c r="H3576" s="3">
        <v>1709975.79</v>
      </c>
      <c r="I3576" s="4">
        <v>45808</v>
      </c>
      <c r="J3576" s="4">
        <v>45868</v>
      </c>
      <c r="K3576" s="3" t="s">
        <v>54</v>
      </c>
      <c r="L3576" s="5" t="s">
        <v>33</v>
      </c>
    </row>
    <row r="3577" spans="1:12" ht="14.25" customHeight="1" x14ac:dyDescent="0.3">
      <c r="A3577" s="3" t="s">
        <v>3338</v>
      </c>
      <c r="B3577" s="3" t="s">
        <v>5787</v>
      </c>
      <c r="C3577" s="3" t="s">
        <v>44</v>
      </c>
      <c r="D3577" s="3" t="s">
        <v>41</v>
      </c>
      <c r="E3577" s="3">
        <v>34</v>
      </c>
      <c r="F3577" s="3">
        <v>51</v>
      </c>
      <c r="G3577" s="3">
        <v>1595.84</v>
      </c>
      <c r="H3577" s="3">
        <v>54258.559999999998</v>
      </c>
      <c r="I3577" s="4">
        <v>45678</v>
      </c>
      <c r="J3577" s="4">
        <v>45918</v>
      </c>
      <c r="K3577" s="3" t="s">
        <v>46</v>
      </c>
      <c r="L3577" s="5" t="s">
        <v>21</v>
      </c>
    </row>
    <row r="3578" spans="1:12" ht="14.25" customHeight="1" x14ac:dyDescent="0.3">
      <c r="A3578" s="3" t="s">
        <v>5788</v>
      </c>
      <c r="B3578" s="3" t="s">
        <v>5789</v>
      </c>
      <c r="C3578" s="3" t="s">
        <v>40</v>
      </c>
      <c r="D3578" s="3" t="s">
        <v>53</v>
      </c>
      <c r="E3578" s="3">
        <v>12</v>
      </c>
      <c r="F3578" s="3">
        <v>88</v>
      </c>
      <c r="G3578" s="3">
        <v>15854.84</v>
      </c>
      <c r="H3578" s="3">
        <v>190258.08</v>
      </c>
      <c r="I3578" s="4">
        <v>45739</v>
      </c>
      <c r="J3578" s="4">
        <v>45895</v>
      </c>
      <c r="K3578" s="3" t="s">
        <v>16</v>
      </c>
      <c r="L3578" s="5" t="s">
        <v>30</v>
      </c>
    </row>
    <row r="3579" spans="1:12" ht="14.25" customHeight="1" x14ac:dyDescent="0.3">
      <c r="A3579" s="3" t="s">
        <v>5790</v>
      </c>
      <c r="B3579" s="3" t="s">
        <v>1301</v>
      </c>
      <c r="C3579" s="3" t="s">
        <v>44</v>
      </c>
      <c r="D3579" s="3" t="s">
        <v>45</v>
      </c>
      <c r="E3579" s="3">
        <v>108</v>
      </c>
      <c r="F3579" s="3">
        <v>50</v>
      </c>
      <c r="G3579" s="3">
        <v>17813.46</v>
      </c>
      <c r="H3579" s="3">
        <v>1923853.68</v>
      </c>
      <c r="I3579" s="4">
        <v>45690</v>
      </c>
      <c r="J3579" s="4">
        <v>45899</v>
      </c>
      <c r="K3579" s="3" t="s">
        <v>25</v>
      </c>
      <c r="L3579" s="5" t="s">
        <v>17</v>
      </c>
    </row>
    <row r="3580" spans="1:12" ht="14.25" customHeight="1" x14ac:dyDescent="0.3">
      <c r="A3580" s="3" t="s">
        <v>5791</v>
      </c>
      <c r="B3580" s="3" t="s">
        <v>5792</v>
      </c>
      <c r="C3580" s="3" t="s">
        <v>44</v>
      </c>
      <c r="D3580" s="3" t="s">
        <v>24</v>
      </c>
      <c r="E3580" s="3">
        <v>75</v>
      </c>
      <c r="F3580" s="3">
        <v>51</v>
      </c>
      <c r="G3580" s="3">
        <v>3798.4</v>
      </c>
      <c r="H3580" s="3">
        <v>284880</v>
      </c>
      <c r="I3580" s="4">
        <v>45695</v>
      </c>
      <c r="J3580" s="4">
        <v>45918</v>
      </c>
      <c r="K3580" s="3" t="s">
        <v>54</v>
      </c>
      <c r="L3580" s="5" t="s">
        <v>33</v>
      </c>
    </row>
    <row r="3581" spans="1:12" ht="14.25" customHeight="1" x14ac:dyDescent="0.3">
      <c r="A3581" s="3" t="s">
        <v>3917</v>
      </c>
      <c r="B3581" s="3" t="s">
        <v>5611</v>
      </c>
      <c r="C3581" s="3" t="s">
        <v>44</v>
      </c>
      <c r="D3581" s="3" t="s">
        <v>53</v>
      </c>
      <c r="E3581" s="3">
        <v>125</v>
      </c>
      <c r="F3581" s="3">
        <v>71</v>
      </c>
      <c r="G3581" s="3">
        <v>7432.66</v>
      </c>
      <c r="H3581" s="3">
        <v>929082.5</v>
      </c>
      <c r="I3581" s="4">
        <v>45711</v>
      </c>
      <c r="J3581" s="4">
        <v>45934</v>
      </c>
      <c r="K3581" s="3" t="s">
        <v>29</v>
      </c>
      <c r="L3581" s="5" t="s">
        <v>33</v>
      </c>
    </row>
    <row r="3582" spans="1:12" ht="14.25" customHeight="1" x14ac:dyDescent="0.3">
      <c r="A3582" s="3" t="s">
        <v>5793</v>
      </c>
      <c r="B3582" s="3" t="s">
        <v>5794</v>
      </c>
      <c r="C3582" s="3" t="s">
        <v>14</v>
      </c>
      <c r="D3582" s="3" t="s">
        <v>45</v>
      </c>
      <c r="E3582" s="3">
        <v>186</v>
      </c>
      <c r="F3582" s="3">
        <v>96</v>
      </c>
      <c r="G3582" s="3">
        <v>6579.9</v>
      </c>
      <c r="H3582" s="3">
        <v>1223861.3999999999</v>
      </c>
      <c r="I3582" s="4">
        <v>45725</v>
      </c>
      <c r="J3582" s="4">
        <v>45929</v>
      </c>
      <c r="K3582" s="3" t="s">
        <v>57</v>
      </c>
      <c r="L3582" s="5" t="s">
        <v>30</v>
      </c>
    </row>
    <row r="3583" spans="1:12" ht="14.25" customHeight="1" x14ac:dyDescent="0.3">
      <c r="A3583" s="3" t="s">
        <v>5795</v>
      </c>
      <c r="B3583" s="3" t="s">
        <v>5796</v>
      </c>
      <c r="C3583" s="3" t="s">
        <v>44</v>
      </c>
      <c r="E3583" s="3">
        <v>116</v>
      </c>
      <c r="F3583" s="3">
        <v>67</v>
      </c>
      <c r="G3583" s="3">
        <v>2674.84</v>
      </c>
      <c r="H3583" s="3">
        <v>310281.44</v>
      </c>
      <c r="I3583" s="4">
        <v>45809</v>
      </c>
      <c r="J3583" s="4">
        <v>45903</v>
      </c>
      <c r="L3583" s="5" t="s">
        <v>30</v>
      </c>
    </row>
    <row r="3584" spans="1:12" ht="14.25" customHeight="1" x14ac:dyDescent="0.3">
      <c r="A3584" s="3" t="s">
        <v>5797</v>
      </c>
      <c r="B3584" s="3" t="s">
        <v>5798</v>
      </c>
      <c r="C3584" s="3" t="s">
        <v>40</v>
      </c>
      <c r="D3584" s="3" t="s">
        <v>41</v>
      </c>
      <c r="E3584" s="3">
        <v>52</v>
      </c>
      <c r="F3584" s="3">
        <v>53</v>
      </c>
      <c r="G3584" s="3">
        <v>16906.04</v>
      </c>
      <c r="H3584" s="3">
        <v>879114.08000000007</v>
      </c>
      <c r="I3584" s="4">
        <v>45739</v>
      </c>
      <c r="J3584" s="4">
        <v>45918</v>
      </c>
      <c r="K3584" s="3" t="s">
        <v>54</v>
      </c>
      <c r="L3584" s="5" t="s">
        <v>33</v>
      </c>
    </row>
    <row r="3585" spans="1:12" ht="14.25" customHeight="1" x14ac:dyDescent="0.3">
      <c r="A3585" s="3" t="s">
        <v>5799</v>
      </c>
      <c r="B3585" s="3" t="s">
        <v>5800</v>
      </c>
      <c r="C3585" s="3" t="s">
        <v>28</v>
      </c>
      <c r="D3585" s="3" t="s">
        <v>15</v>
      </c>
      <c r="E3585" s="3">
        <v>132</v>
      </c>
      <c r="F3585" s="3">
        <v>29</v>
      </c>
      <c r="G3585" s="3">
        <v>19082.62</v>
      </c>
      <c r="H3585" s="3">
        <v>2518905.84</v>
      </c>
      <c r="I3585" s="4">
        <v>45691</v>
      </c>
      <c r="J3585" s="4">
        <v>45920</v>
      </c>
      <c r="K3585" s="3" t="s">
        <v>25</v>
      </c>
      <c r="L3585" s="5" t="s">
        <v>17</v>
      </c>
    </row>
    <row r="3586" spans="1:12" ht="14.25" customHeight="1" x14ac:dyDescent="0.3">
      <c r="A3586" s="3" t="s">
        <v>2071</v>
      </c>
      <c r="B3586" s="3" t="s">
        <v>5801</v>
      </c>
      <c r="C3586" s="3" t="s">
        <v>40</v>
      </c>
      <c r="D3586" s="3" t="s">
        <v>53</v>
      </c>
      <c r="E3586" s="3">
        <v>65</v>
      </c>
      <c r="F3586" s="3">
        <v>95</v>
      </c>
      <c r="G3586" s="3">
        <v>19357.849999999999</v>
      </c>
      <c r="H3586" s="3">
        <v>1258260.25</v>
      </c>
      <c r="I3586" s="4">
        <v>45845</v>
      </c>
      <c r="J3586" s="4">
        <v>45858</v>
      </c>
      <c r="K3586" s="3" t="s">
        <v>57</v>
      </c>
      <c r="L3586" s="5" t="s">
        <v>33</v>
      </c>
    </row>
    <row r="3587" spans="1:12" ht="14.25" customHeight="1" x14ac:dyDescent="0.3">
      <c r="A3587" s="3" t="s">
        <v>5802</v>
      </c>
      <c r="B3587" s="3" t="s">
        <v>4133</v>
      </c>
      <c r="C3587" s="3" t="s">
        <v>40</v>
      </c>
      <c r="D3587" s="3" t="s">
        <v>15</v>
      </c>
      <c r="E3587" s="3">
        <v>154</v>
      </c>
      <c r="F3587" s="3">
        <v>52</v>
      </c>
      <c r="G3587" s="3">
        <v>3964.5</v>
      </c>
      <c r="H3587" s="3">
        <v>610533</v>
      </c>
      <c r="I3587" s="4">
        <v>45690</v>
      </c>
      <c r="J3587" s="4">
        <v>45928</v>
      </c>
      <c r="K3587" s="3" t="s">
        <v>16</v>
      </c>
      <c r="L3587" s="5" t="s">
        <v>21</v>
      </c>
    </row>
    <row r="3588" spans="1:12" ht="14.25" customHeight="1" x14ac:dyDescent="0.3">
      <c r="A3588" s="3" t="s">
        <v>5803</v>
      </c>
      <c r="B3588" s="3" t="s">
        <v>4855</v>
      </c>
      <c r="C3588" s="3" t="s">
        <v>44</v>
      </c>
      <c r="D3588" s="3" t="s">
        <v>41</v>
      </c>
      <c r="E3588" s="3">
        <v>87</v>
      </c>
      <c r="F3588" s="3">
        <v>63</v>
      </c>
      <c r="G3588" s="3">
        <v>17561.28</v>
      </c>
      <c r="H3588" s="3">
        <v>1527831.36</v>
      </c>
      <c r="I3588" s="4">
        <v>45766</v>
      </c>
      <c r="J3588" s="4">
        <v>45933</v>
      </c>
      <c r="K3588" s="3" t="s">
        <v>25</v>
      </c>
      <c r="L3588" s="5" t="s">
        <v>33</v>
      </c>
    </row>
    <row r="3589" spans="1:12" ht="14.25" customHeight="1" x14ac:dyDescent="0.3">
      <c r="A3589" s="3" t="s">
        <v>5804</v>
      </c>
      <c r="B3589" s="3" t="s">
        <v>3492</v>
      </c>
      <c r="C3589" s="3" t="s">
        <v>40</v>
      </c>
      <c r="D3589" s="3" t="s">
        <v>15</v>
      </c>
      <c r="E3589" s="3">
        <v>176</v>
      </c>
      <c r="F3589" s="3">
        <v>72</v>
      </c>
      <c r="G3589" s="3">
        <v>15048.39</v>
      </c>
      <c r="H3589" s="3">
        <v>2648516.64</v>
      </c>
      <c r="I3589" s="4">
        <v>45803</v>
      </c>
      <c r="J3589" s="4">
        <v>45937</v>
      </c>
      <c r="L3589" s="5" t="s">
        <v>30</v>
      </c>
    </row>
    <row r="3590" spans="1:12" ht="14.25" customHeight="1" x14ac:dyDescent="0.3">
      <c r="A3590" s="3" t="s">
        <v>5805</v>
      </c>
      <c r="B3590" s="3" t="s">
        <v>5806</v>
      </c>
      <c r="C3590" s="3" t="s">
        <v>20</v>
      </c>
      <c r="D3590" s="3" t="s">
        <v>15</v>
      </c>
      <c r="E3590" s="3">
        <v>113</v>
      </c>
      <c r="F3590" s="3">
        <v>85</v>
      </c>
      <c r="G3590" s="3">
        <v>17471.22</v>
      </c>
      <c r="H3590" s="3">
        <v>1974247.86</v>
      </c>
      <c r="I3590" s="4">
        <v>45669</v>
      </c>
      <c r="J3590" s="4">
        <v>45928</v>
      </c>
      <c r="K3590" s="3" t="s">
        <v>57</v>
      </c>
      <c r="L3590" s="5" t="s">
        <v>21</v>
      </c>
    </row>
    <row r="3591" spans="1:12" ht="14.25" customHeight="1" x14ac:dyDescent="0.3">
      <c r="A3591" s="3" t="s">
        <v>2431</v>
      </c>
      <c r="B3591" s="3" t="s">
        <v>1344</v>
      </c>
      <c r="C3591" s="3" t="s">
        <v>14</v>
      </c>
      <c r="D3591" s="3" t="s">
        <v>15</v>
      </c>
      <c r="E3591" s="3">
        <v>178</v>
      </c>
      <c r="F3591" s="3">
        <v>30</v>
      </c>
      <c r="G3591" s="3">
        <v>8650.09</v>
      </c>
      <c r="H3591" s="3">
        <v>1539716.02</v>
      </c>
      <c r="I3591" s="4">
        <v>45776</v>
      </c>
      <c r="J3591" s="4">
        <v>45897</v>
      </c>
      <c r="K3591" s="3" t="s">
        <v>54</v>
      </c>
      <c r="L3591" s="5" t="s">
        <v>58</v>
      </c>
    </row>
    <row r="3592" spans="1:12" ht="14.25" customHeight="1" x14ac:dyDescent="0.3">
      <c r="A3592" s="3" t="s">
        <v>471</v>
      </c>
      <c r="B3592" s="3" t="s">
        <v>5807</v>
      </c>
      <c r="C3592" s="3" t="s">
        <v>20</v>
      </c>
      <c r="D3592" s="3" t="s">
        <v>24</v>
      </c>
      <c r="E3592" s="3">
        <v>68</v>
      </c>
      <c r="F3592" s="3">
        <v>48</v>
      </c>
      <c r="G3592" s="3">
        <v>16159.68</v>
      </c>
      <c r="H3592" s="3">
        <v>1098858.24</v>
      </c>
      <c r="I3592" s="4">
        <v>45701</v>
      </c>
      <c r="J3592" s="4">
        <v>45858</v>
      </c>
      <c r="K3592" s="3" t="s">
        <v>54</v>
      </c>
      <c r="L3592" s="5" t="s">
        <v>30</v>
      </c>
    </row>
    <row r="3593" spans="1:12" ht="14.25" customHeight="1" x14ac:dyDescent="0.3">
      <c r="A3593" s="3" t="s">
        <v>5808</v>
      </c>
      <c r="B3593" s="3" t="s">
        <v>5809</v>
      </c>
      <c r="C3593" s="3" t="s">
        <v>28</v>
      </c>
      <c r="D3593" s="3" t="s">
        <v>53</v>
      </c>
      <c r="E3593" s="3">
        <v>118</v>
      </c>
      <c r="F3593" s="3">
        <v>91</v>
      </c>
      <c r="G3593" s="3">
        <v>2110.6999999999998</v>
      </c>
      <c r="H3593" s="3">
        <v>249062.6</v>
      </c>
      <c r="I3593" s="4">
        <v>45840</v>
      </c>
      <c r="J3593" s="4">
        <v>45861</v>
      </c>
      <c r="K3593" s="3" t="s">
        <v>29</v>
      </c>
      <c r="L3593" s="5" t="s">
        <v>33</v>
      </c>
    </row>
    <row r="3594" spans="1:12" ht="14.25" customHeight="1" x14ac:dyDescent="0.3">
      <c r="A3594" s="3" t="s">
        <v>5810</v>
      </c>
      <c r="B3594" s="3" t="s">
        <v>5811</v>
      </c>
      <c r="C3594" s="3" t="s">
        <v>14</v>
      </c>
      <c r="D3594" s="3" t="s">
        <v>41</v>
      </c>
      <c r="E3594" s="3">
        <v>7</v>
      </c>
      <c r="F3594" s="3">
        <v>80</v>
      </c>
      <c r="G3594" s="3">
        <v>11805.97</v>
      </c>
      <c r="H3594" s="3">
        <v>82641.789999999994</v>
      </c>
      <c r="I3594" s="4">
        <v>45725</v>
      </c>
      <c r="J3594" s="4">
        <v>45878</v>
      </c>
      <c r="K3594" s="3" t="s">
        <v>16</v>
      </c>
      <c r="L3594" s="5" t="s">
        <v>17</v>
      </c>
    </row>
    <row r="3595" spans="1:12" ht="14.25" customHeight="1" x14ac:dyDescent="0.3">
      <c r="A3595" s="3" t="s">
        <v>5812</v>
      </c>
      <c r="B3595" s="3" t="s">
        <v>5199</v>
      </c>
      <c r="C3595" s="3" t="s">
        <v>14</v>
      </c>
      <c r="D3595" s="3" t="s">
        <v>45</v>
      </c>
      <c r="E3595" s="3">
        <v>2</v>
      </c>
      <c r="G3595" s="3">
        <v>8265.17</v>
      </c>
      <c r="H3595" s="3">
        <v>16530.34</v>
      </c>
      <c r="I3595" s="4">
        <v>45720</v>
      </c>
      <c r="J3595" s="4">
        <v>45933</v>
      </c>
      <c r="K3595" s="3" t="s">
        <v>25</v>
      </c>
      <c r="L3595" s="5" t="s">
        <v>30</v>
      </c>
    </row>
    <row r="3596" spans="1:12" ht="14.25" customHeight="1" x14ac:dyDescent="0.3">
      <c r="A3596" s="3" t="s">
        <v>5813</v>
      </c>
      <c r="B3596" s="3" t="s">
        <v>3460</v>
      </c>
      <c r="C3596" s="3" t="s">
        <v>44</v>
      </c>
      <c r="D3596" s="3" t="s">
        <v>41</v>
      </c>
      <c r="E3596" s="3">
        <v>124</v>
      </c>
      <c r="F3596" s="3">
        <v>34</v>
      </c>
      <c r="G3596" s="3">
        <v>19202.25</v>
      </c>
      <c r="H3596" s="3">
        <v>2381079</v>
      </c>
      <c r="I3596" s="4">
        <v>45793</v>
      </c>
      <c r="J3596" s="4">
        <v>45920</v>
      </c>
      <c r="K3596" s="3" t="s">
        <v>16</v>
      </c>
      <c r="L3596" s="5" t="s">
        <v>58</v>
      </c>
    </row>
    <row r="3597" spans="1:12" ht="14.25" customHeight="1" x14ac:dyDescent="0.3">
      <c r="A3597" s="3" t="s">
        <v>840</v>
      </c>
      <c r="B3597" s="3" t="s">
        <v>5814</v>
      </c>
      <c r="C3597" s="3" t="s">
        <v>20</v>
      </c>
      <c r="E3597" s="3">
        <v>6</v>
      </c>
      <c r="F3597" s="3">
        <v>25</v>
      </c>
      <c r="G3597" s="3">
        <v>17479.689999999999</v>
      </c>
      <c r="H3597" s="3">
        <v>104878.14</v>
      </c>
      <c r="I3597" s="4">
        <v>45798</v>
      </c>
      <c r="J3597" s="4">
        <v>45859</v>
      </c>
      <c r="K3597" s="3" t="s">
        <v>54</v>
      </c>
      <c r="L3597" s="5" t="s">
        <v>33</v>
      </c>
    </row>
    <row r="3598" spans="1:12" ht="14.25" customHeight="1" x14ac:dyDescent="0.3">
      <c r="A3598" s="3" t="s">
        <v>5815</v>
      </c>
      <c r="B3598" s="3" t="s">
        <v>5816</v>
      </c>
      <c r="C3598" s="3" t="s">
        <v>44</v>
      </c>
      <c r="D3598" s="3" t="s">
        <v>45</v>
      </c>
      <c r="E3598" s="3">
        <v>177</v>
      </c>
      <c r="F3598" s="3">
        <v>49</v>
      </c>
      <c r="G3598" s="3">
        <v>1459.89</v>
      </c>
      <c r="H3598" s="3">
        <v>258400.53</v>
      </c>
      <c r="I3598" s="4">
        <v>45825</v>
      </c>
      <c r="J3598" s="4">
        <v>45927</v>
      </c>
      <c r="K3598" s="3" t="s">
        <v>46</v>
      </c>
      <c r="L3598" s="5" t="s">
        <v>58</v>
      </c>
    </row>
    <row r="3599" spans="1:12" ht="14.25" customHeight="1" x14ac:dyDescent="0.3">
      <c r="A3599" s="3" t="s">
        <v>5817</v>
      </c>
      <c r="B3599" s="3" t="s">
        <v>5818</v>
      </c>
      <c r="C3599" s="3" t="s">
        <v>14</v>
      </c>
      <c r="E3599" s="3">
        <v>83</v>
      </c>
      <c r="F3599" s="3">
        <v>58</v>
      </c>
      <c r="G3599" s="3">
        <v>13615.71</v>
      </c>
      <c r="H3599" s="3">
        <v>1130103.93</v>
      </c>
      <c r="I3599" s="4">
        <v>45777</v>
      </c>
      <c r="J3599" s="4">
        <v>45879</v>
      </c>
      <c r="K3599" s="3" t="s">
        <v>16</v>
      </c>
      <c r="L3599" s="5" t="s">
        <v>33</v>
      </c>
    </row>
    <row r="3600" spans="1:12" ht="14.25" customHeight="1" x14ac:dyDescent="0.3">
      <c r="A3600" s="3" t="s">
        <v>5819</v>
      </c>
      <c r="B3600" s="3" t="s">
        <v>5820</v>
      </c>
      <c r="C3600" s="3" t="s">
        <v>40</v>
      </c>
      <c r="D3600" s="3" t="s">
        <v>41</v>
      </c>
      <c r="E3600" s="3">
        <v>89</v>
      </c>
      <c r="F3600" s="3">
        <v>86</v>
      </c>
      <c r="G3600" s="3">
        <v>2174.91</v>
      </c>
      <c r="H3600" s="3">
        <v>193566.99</v>
      </c>
      <c r="I3600" s="4">
        <v>45724</v>
      </c>
      <c r="J3600" s="4">
        <v>45904</v>
      </c>
      <c r="L3600" s="5" t="s">
        <v>21</v>
      </c>
    </row>
    <row r="3601" spans="1:12" ht="14.25" customHeight="1" x14ac:dyDescent="0.3">
      <c r="A3601" s="3" t="s">
        <v>2630</v>
      </c>
      <c r="B3601" s="3" t="s">
        <v>3175</v>
      </c>
      <c r="C3601" s="3" t="s">
        <v>28</v>
      </c>
      <c r="D3601" s="3" t="s">
        <v>41</v>
      </c>
      <c r="E3601" s="3">
        <v>68</v>
      </c>
      <c r="F3601" s="3">
        <v>96</v>
      </c>
      <c r="G3601" s="3">
        <v>19198.7</v>
      </c>
      <c r="H3601" s="3">
        <v>1305511.6000000001</v>
      </c>
      <c r="I3601" s="4">
        <v>45794</v>
      </c>
      <c r="J3601" s="4">
        <v>45860</v>
      </c>
      <c r="L3601" s="5" t="s">
        <v>17</v>
      </c>
    </row>
    <row r="3602" spans="1:12" ht="14.25" customHeight="1" x14ac:dyDescent="0.3">
      <c r="A3602" s="3" t="s">
        <v>5821</v>
      </c>
      <c r="B3602" s="3" t="s">
        <v>5822</v>
      </c>
      <c r="C3602" s="3" t="s">
        <v>44</v>
      </c>
      <c r="D3602" s="3" t="s">
        <v>45</v>
      </c>
      <c r="E3602" s="3">
        <v>61</v>
      </c>
      <c r="F3602" s="3">
        <v>98</v>
      </c>
      <c r="G3602" s="3">
        <v>4534.04</v>
      </c>
      <c r="H3602" s="3">
        <v>276576.44</v>
      </c>
      <c r="I3602" s="4">
        <v>45837</v>
      </c>
      <c r="J3602" s="4">
        <v>45857</v>
      </c>
      <c r="K3602" s="3" t="s">
        <v>25</v>
      </c>
      <c r="L3602" s="5" t="s">
        <v>21</v>
      </c>
    </row>
    <row r="3603" spans="1:12" ht="14.25" customHeight="1" x14ac:dyDescent="0.3">
      <c r="A3603" s="3" t="s">
        <v>5823</v>
      </c>
      <c r="B3603" s="3" t="s">
        <v>5824</v>
      </c>
      <c r="C3603" s="3" t="s">
        <v>14</v>
      </c>
      <c r="E3603" s="3">
        <v>150</v>
      </c>
      <c r="F3603" s="3">
        <v>64</v>
      </c>
      <c r="G3603" s="3">
        <v>3532.19</v>
      </c>
      <c r="H3603" s="3">
        <v>529828.5</v>
      </c>
      <c r="I3603" s="4">
        <v>45747</v>
      </c>
      <c r="J3603" s="4">
        <v>45914</v>
      </c>
      <c r="K3603" s="3" t="s">
        <v>16</v>
      </c>
      <c r="L3603" s="5" t="s">
        <v>58</v>
      </c>
    </row>
    <row r="3604" spans="1:12" ht="14.25" customHeight="1" x14ac:dyDescent="0.3">
      <c r="A3604" s="3" t="s">
        <v>5825</v>
      </c>
      <c r="B3604" s="3" t="s">
        <v>691</v>
      </c>
      <c r="C3604" s="3" t="s">
        <v>20</v>
      </c>
      <c r="D3604" s="3" t="s">
        <v>15</v>
      </c>
      <c r="E3604" s="3">
        <v>39</v>
      </c>
      <c r="F3604" s="3">
        <v>82</v>
      </c>
      <c r="G3604" s="3">
        <v>11559.6</v>
      </c>
      <c r="H3604" s="3">
        <v>450824.4</v>
      </c>
      <c r="I3604" s="4">
        <v>45751</v>
      </c>
      <c r="J3604" s="4">
        <v>45896</v>
      </c>
      <c r="K3604" s="3" t="s">
        <v>16</v>
      </c>
      <c r="L3604" s="5" t="s">
        <v>21</v>
      </c>
    </row>
    <row r="3605" spans="1:12" ht="14.25" customHeight="1" x14ac:dyDescent="0.3">
      <c r="A3605" s="3" t="s">
        <v>5826</v>
      </c>
      <c r="B3605" s="3" t="s">
        <v>839</v>
      </c>
      <c r="C3605" s="3" t="s">
        <v>20</v>
      </c>
      <c r="D3605" s="3" t="s">
        <v>53</v>
      </c>
      <c r="E3605" s="3">
        <v>116</v>
      </c>
      <c r="F3605" s="3">
        <v>94</v>
      </c>
      <c r="G3605" s="3">
        <v>10227.26</v>
      </c>
      <c r="H3605" s="3">
        <v>1186362.1599999999</v>
      </c>
      <c r="I3605" s="4">
        <v>45823</v>
      </c>
      <c r="J3605" s="4">
        <v>45914</v>
      </c>
      <c r="K3605" s="3" t="s">
        <v>29</v>
      </c>
      <c r="L3605" s="5" t="s">
        <v>21</v>
      </c>
    </row>
    <row r="3606" spans="1:12" ht="14.25" customHeight="1" x14ac:dyDescent="0.3">
      <c r="A3606" s="3" t="s">
        <v>1505</v>
      </c>
      <c r="B3606" s="3" t="s">
        <v>1386</v>
      </c>
      <c r="C3606" s="3" t="s">
        <v>40</v>
      </c>
      <c r="E3606" s="3">
        <v>65</v>
      </c>
      <c r="F3606" s="3">
        <v>94</v>
      </c>
      <c r="G3606" s="3">
        <v>13932.97</v>
      </c>
      <c r="H3606" s="3">
        <v>905643.04999999993</v>
      </c>
      <c r="I3606" s="4">
        <v>45843</v>
      </c>
      <c r="J3606" s="4">
        <v>45891</v>
      </c>
      <c r="K3606" s="3" t="s">
        <v>25</v>
      </c>
      <c r="L3606" s="5" t="s">
        <v>30</v>
      </c>
    </row>
    <row r="3607" spans="1:12" ht="14.25" customHeight="1" x14ac:dyDescent="0.3">
      <c r="A3607" s="3" t="s">
        <v>5827</v>
      </c>
      <c r="B3607" s="3" t="s">
        <v>3120</v>
      </c>
      <c r="C3607" s="3" t="s">
        <v>20</v>
      </c>
      <c r="D3607" s="3" t="s">
        <v>41</v>
      </c>
      <c r="E3607" s="3">
        <v>158</v>
      </c>
      <c r="F3607" s="3">
        <v>52</v>
      </c>
      <c r="G3607" s="3">
        <v>6806.66</v>
      </c>
      <c r="H3607" s="3">
        <v>1075452.28</v>
      </c>
      <c r="I3607" s="4">
        <v>45676</v>
      </c>
      <c r="J3607" s="4">
        <v>45872</v>
      </c>
      <c r="K3607" s="3" t="s">
        <v>46</v>
      </c>
      <c r="L3607" s="5" t="s">
        <v>58</v>
      </c>
    </row>
    <row r="3608" spans="1:12" ht="14.25" customHeight="1" x14ac:dyDescent="0.3">
      <c r="A3608" s="3" t="s">
        <v>5828</v>
      </c>
      <c r="B3608" s="3" t="s">
        <v>5829</v>
      </c>
      <c r="C3608" s="3" t="s">
        <v>40</v>
      </c>
      <c r="D3608" s="3" t="s">
        <v>24</v>
      </c>
      <c r="E3608" s="3">
        <v>171</v>
      </c>
      <c r="G3608" s="3">
        <v>4374.4399999999996</v>
      </c>
      <c r="H3608" s="3">
        <v>748029.23999999987</v>
      </c>
      <c r="I3608" s="4">
        <v>45693</v>
      </c>
      <c r="J3608" s="4">
        <v>45898</v>
      </c>
      <c r="K3608" s="3" t="s">
        <v>54</v>
      </c>
      <c r="L3608" s="5" t="s">
        <v>58</v>
      </c>
    </row>
    <row r="3609" spans="1:12" ht="14.25" customHeight="1" x14ac:dyDescent="0.3">
      <c r="A3609" s="3" t="s">
        <v>4424</v>
      </c>
      <c r="B3609" s="3" t="s">
        <v>1227</v>
      </c>
      <c r="C3609" s="3" t="s">
        <v>20</v>
      </c>
      <c r="D3609" s="3" t="s">
        <v>41</v>
      </c>
      <c r="E3609" s="3">
        <v>175</v>
      </c>
      <c r="F3609" s="3">
        <v>46</v>
      </c>
      <c r="G3609" s="3">
        <v>4803.34</v>
      </c>
      <c r="H3609" s="3">
        <v>840584.5</v>
      </c>
      <c r="I3609" s="4">
        <v>45754</v>
      </c>
      <c r="J3609" s="4">
        <v>45912</v>
      </c>
      <c r="K3609" s="3" t="s">
        <v>46</v>
      </c>
      <c r="L3609" s="5" t="s">
        <v>33</v>
      </c>
    </row>
    <row r="3610" spans="1:12" ht="14.25" customHeight="1" x14ac:dyDescent="0.3">
      <c r="A3610" s="3" t="s">
        <v>5830</v>
      </c>
      <c r="B3610" s="3" t="s">
        <v>5831</v>
      </c>
      <c r="C3610" s="3" t="s">
        <v>20</v>
      </c>
      <c r="D3610" s="3" t="s">
        <v>53</v>
      </c>
      <c r="E3610" s="3">
        <v>95</v>
      </c>
      <c r="F3610" s="3">
        <v>85</v>
      </c>
      <c r="G3610" s="3">
        <v>3975.96</v>
      </c>
      <c r="H3610" s="3">
        <v>377716.2</v>
      </c>
      <c r="I3610" s="4">
        <v>45819</v>
      </c>
      <c r="J3610" s="4">
        <v>45903</v>
      </c>
      <c r="L3610" s="5" t="s">
        <v>30</v>
      </c>
    </row>
    <row r="3611" spans="1:12" ht="14.25" customHeight="1" x14ac:dyDescent="0.3">
      <c r="A3611" s="3" t="s">
        <v>4955</v>
      </c>
      <c r="B3611" s="3" t="s">
        <v>5832</v>
      </c>
      <c r="C3611" s="3" t="s">
        <v>14</v>
      </c>
      <c r="D3611" s="3" t="s">
        <v>15</v>
      </c>
      <c r="E3611" s="3">
        <v>116</v>
      </c>
      <c r="F3611" s="3">
        <v>58</v>
      </c>
      <c r="G3611" s="3">
        <v>16895.89</v>
      </c>
      <c r="H3611" s="3">
        <v>1959923.24</v>
      </c>
      <c r="I3611" s="4">
        <v>45798</v>
      </c>
      <c r="J3611" s="4">
        <v>45924</v>
      </c>
      <c r="L3611" s="5" t="s">
        <v>58</v>
      </c>
    </row>
    <row r="3612" spans="1:12" ht="14.25" customHeight="1" x14ac:dyDescent="0.3">
      <c r="A3612" s="3" t="s">
        <v>5833</v>
      </c>
      <c r="B3612" s="3" t="s">
        <v>5834</v>
      </c>
      <c r="C3612" s="3" t="s">
        <v>44</v>
      </c>
      <c r="D3612" s="3" t="s">
        <v>41</v>
      </c>
      <c r="E3612" s="3">
        <v>130</v>
      </c>
      <c r="F3612" s="3">
        <v>65</v>
      </c>
      <c r="G3612" s="3">
        <v>1955.95</v>
      </c>
      <c r="H3612" s="3">
        <v>254273.5</v>
      </c>
      <c r="I3612" s="4">
        <v>45684</v>
      </c>
      <c r="J3612" s="4">
        <v>45857</v>
      </c>
      <c r="K3612" s="3" t="s">
        <v>46</v>
      </c>
      <c r="L3612" s="5" t="s">
        <v>58</v>
      </c>
    </row>
    <row r="3613" spans="1:12" ht="14.25" customHeight="1" x14ac:dyDescent="0.3">
      <c r="A3613" s="3" t="s">
        <v>5083</v>
      </c>
      <c r="B3613" s="3" t="s">
        <v>5835</v>
      </c>
      <c r="C3613" s="3" t="s">
        <v>14</v>
      </c>
      <c r="D3613" s="3" t="s">
        <v>15</v>
      </c>
      <c r="E3613" s="3">
        <v>80</v>
      </c>
      <c r="F3613" s="3">
        <v>22</v>
      </c>
      <c r="G3613" s="3">
        <v>16178.78</v>
      </c>
      <c r="H3613" s="3">
        <v>1294302.3999999999</v>
      </c>
      <c r="I3613" s="4">
        <v>45719</v>
      </c>
      <c r="J3613" s="4">
        <v>45919</v>
      </c>
      <c r="K3613" s="3" t="s">
        <v>16</v>
      </c>
      <c r="L3613" s="5" t="s">
        <v>21</v>
      </c>
    </row>
    <row r="3614" spans="1:12" ht="14.25" customHeight="1" x14ac:dyDescent="0.3">
      <c r="A3614" s="3" t="s">
        <v>5836</v>
      </c>
      <c r="B3614" s="3" t="s">
        <v>5837</v>
      </c>
      <c r="C3614" s="3" t="s">
        <v>14</v>
      </c>
      <c r="D3614" s="3" t="s">
        <v>15</v>
      </c>
      <c r="E3614" s="3">
        <v>62</v>
      </c>
      <c r="G3614" s="3">
        <v>6629.83</v>
      </c>
      <c r="H3614" s="3">
        <v>411049.46</v>
      </c>
      <c r="I3614" s="4">
        <v>45793</v>
      </c>
      <c r="J3614" s="4">
        <v>45869</v>
      </c>
      <c r="K3614" s="3" t="s">
        <v>54</v>
      </c>
      <c r="L3614" s="5" t="s">
        <v>30</v>
      </c>
    </row>
    <row r="3615" spans="1:12" ht="14.25" customHeight="1" x14ac:dyDescent="0.3">
      <c r="A3615" s="3" t="s">
        <v>5838</v>
      </c>
      <c r="B3615" s="3" t="s">
        <v>5839</v>
      </c>
      <c r="C3615" s="3" t="s">
        <v>20</v>
      </c>
      <c r="D3615" s="3" t="s">
        <v>15</v>
      </c>
      <c r="E3615" s="3">
        <v>189</v>
      </c>
      <c r="G3615" s="3">
        <v>14545.83</v>
      </c>
      <c r="H3615" s="3">
        <v>2749161.87</v>
      </c>
      <c r="I3615" s="4">
        <v>45703</v>
      </c>
      <c r="J3615" s="4">
        <v>45895</v>
      </c>
      <c r="K3615" s="3" t="s">
        <v>25</v>
      </c>
      <c r="L3615" s="5" t="s">
        <v>30</v>
      </c>
    </row>
    <row r="3616" spans="1:12" ht="14.25" customHeight="1" x14ac:dyDescent="0.3">
      <c r="A3616" s="3" t="s">
        <v>5840</v>
      </c>
      <c r="B3616" s="3" t="s">
        <v>3326</v>
      </c>
      <c r="C3616" s="3" t="s">
        <v>14</v>
      </c>
      <c r="D3616" s="3" t="s">
        <v>15</v>
      </c>
      <c r="E3616" s="3">
        <v>173</v>
      </c>
      <c r="F3616" s="3">
        <v>94</v>
      </c>
      <c r="G3616" s="3">
        <v>8117.28</v>
      </c>
      <c r="H3616" s="3">
        <v>1404289.44</v>
      </c>
      <c r="I3616" s="4">
        <v>45762</v>
      </c>
      <c r="J3616" s="4">
        <v>45942</v>
      </c>
      <c r="K3616" s="3" t="s">
        <v>57</v>
      </c>
      <c r="L3616" s="5" t="s">
        <v>33</v>
      </c>
    </row>
    <row r="3617" spans="1:12" ht="14.25" customHeight="1" x14ac:dyDescent="0.3">
      <c r="A3617" s="3" t="s">
        <v>2772</v>
      </c>
      <c r="B3617" s="3" t="s">
        <v>5841</v>
      </c>
      <c r="C3617" s="3" t="s">
        <v>20</v>
      </c>
      <c r="D3617" s="3" t="s">
        <v>45</v>
      </c>
      <c r="E3617" s="3">
        <v>25</v>
      </c>
      <c r="F3617" s="3">
        <v>46</v>
      </c>
      <c r="G3617" s="3">
        <v>11310.61</v>
      </c>
      <c r="H3617" s="3">
        <v>282765.25</v>
      </c>
      <c r="I3617" s="4">
        <v>45795</v>
      </c>
      <c r="J3617" s="4">
        <v>45893</v>
      </c>
      <c r="K3617" s="3" t="s">
        <v>29</v>
      </c>
      <c r="L3617" s="5" t="s">
        <v>17</v>
      </c>
    </row>
    <row r="3618" spans="1:12" ht="14.25" customHeight="1" x14ac:dyDescent="0.3">
      <c r="A3618" s="3" t="s">
        <v>5842</v>
      </c>
      <c r="B3618" s="3" t="s">
        <v>5843</v>
      </c>
      <c r="C3618" s="3" t="s">
        <v>14</v>
      </c>
      <c r="D3618" s="3" t="s">
        <v>24</v>
      </c>
      <c r="E3618" s="3">
        <v>196</v>
      </c>
      <c r="F3618" s="3">
        <v>54</v>
      </c>
      <c r="G3618" s="3">
        <v>11595.08</v>
      </c>
      <c r="H3618" s="3">
        <v>2272635.6800000002</v>
      </c>
      <c r="I3618" s="4">
        <v>45840</v>
      </c>
      <c r="J3618" s="4">
        <v>45932</v>
      </c>
      <c r="K3618" s="3" t="s">
        <v>46</v>
      </c>
      <c r="L3618" s="5" t="s">
        <v>58</v>
      </c>
    </row>
    <row r="3619" spans="1:12" ht="14.25" customHeight="1" x14ac:dyDescent="0.3">
      <c r="A3619" s="3" t="s">
        <v>5844</v>
      </c>
      <c r="B3619" s="3" t="s">
        <v>5845</v>
      </c>
      <c r="C3619" s="3" t="s">
        <v>44</v>
      </c>
      <c r="D3619" s="3" t="s">
        <v>15</v>
      </c>
      <c r="E3619" s="3">
        <v>114</v>
      </c>
      <c r="F3619" s="3">
        <v>70</v>
      </c>
      <c r="G3619" s="3">
        <v>684.19</v>
      </c>
      <c r="H3619" s="3">
        <v>77997.66</v>
      </c>
      <c r="I3619" s="4">
        <v>45843</v>
      </c>
      <c r="J3619" s="4">
        <v>45924</v>
      </c>
      <c r="K3619" s="3" t="s">
        <v>29</v>
      </c>
      <c r="L3619" s="5" t="s">
        <v>21</v>
      </c>
    </row>
    <row r="3620" spans="1:12" ht="14.25" customHeight="1" x14ac:dyDescent="0.3">
      <c r="A3620" s="3" t="s">
        <v>5846</v>
      </c>
      <c r="B3620" s="3" t="s">
        <v>5847</v>
      </c>
      <c r="C3620" s="3" t="s">
        <v>20</v>
      </c>
      <c r="D3620" s="3" t="s">
        <v>15</v>
      </c>
      <c r="E3620" s="3">
        <v>119</v>
      </c>
      <c r="F3620" s="3">
        <v>26</v>
      </c>
      <c r="G3620" s="3">
        <v>6494.72</v>
      </c>
      <c r="H3620" s="3">
        <v>772871.68000000005</v>
      </c>
      <c r="I3620" s="4">
        <v>45847</v>
      </c>
      <c r="J3620" s="4">
        <v>45862</v>
      </c>
      <c r="K3620" s="3" t="s">
        <v>46</v>
      </c>
      <c r="L3620" s="5" t="s">
        <v>17</v>
      </c>
    </row>
    <row r="3621" spans="1:12" ht="14.25" customHeight="1" x14ac:dyDescent="0.3">
      <c r="A3621" s="3" t="s">
        <v>1525</v>
      </c>
      <c r="B3621" s="3" t="s">
        <v>1025</v>
      </c>
      <c r="C3621" s="3" t="s">
        <v>20</v>
      </c>
      <c r="D3621" s="3" t="s">
        <v>53</v>
      </c>
      <c r="E3621" s="3">
        <v>44</v>
      </c>
      <c r="F3621" s="3">
        <v>58</v>
      </c>
      <c r="G3621" s="3">
        <v>19158.5</v>
      </c>
      <c r="H3621" s="3">
        <v>842974</v>
      </c>
      <c r="I3621" s="4">
        <v>45752</v>
      </c>
      <c r="J3621" s="4">
        <v>45873</v>
      </c>
      <c r="K3621" s="3" t="s">
        <v>54</v>
      </c>
      <c r="L3621" s="5" t="s">
        <v>58</v>
      </c>
    </row>
    <row r="3622" spans="1:12" ht="14.25" customHeight="1" x14ac:dyDescent="0.3">
      <c r="A3622" s="3" t="s">
        <v>4283</v>
      </c>
      <c r="B3622" s="3" t="s">
        <v>5848</v>
      </c>
      <c r="C3622" s="3" t="s">
        <v>20</v>
      </c>
      <c r="D3622" s="3" t="s">
        <v>41</v>
      </c>
      <c r="E3622" s="3">
        <v>150</v>
      </c>
      <c r="F3622" s="3">
        <v>31</v>
      </c>
      <c r="G3622" s="3">
        <v>14493.49</v>
      </c>
      <c r="H3622" s="3">
        <v>2174023.5</v>
      </c>
      <c r="I3622" s="4">
        <v>45723</v>
      </c>
      <c r="J3622" s="4">
        <v>45894</v>
      </c>
      <c r="K3622" s="3" t="s">
        <v>57</v>
      </c>
      <c r="L3622" s="5" t="s">
        <v>58</v>
      </c>
    </row>
    <row r="3623" spans="1:12" ht="14.25" customHeight="1" x14ac:dyDescent="0.3">
      <c r="A3623" s="3" t="s">
        <v>5849</v>
      </c>
      <c r="B3623" s="3" t="s">
        <v>2921</v>
      </c>
      <c r="C3623" s="3" t="s">
        <v>44</v>
      </c>
      <c r="D3623" s="3" t="s">
        <v>24</v>
      </c>
      <c r="E3623" s="3">
        <v>103</v>
      </c>
      <c r="F3623" s="3">
        <v>92</v>
      </c>
      <c r="G3623" s="3">
        <v>13438.69</v>
      </c>
      <c r="H3623" s="3">
        <v>1384185.07</v>
      </c>
      <c r="I3623" s="4">
        <v>45802</v>
      </c>
      <c r="J3623" s="4">
        <v>45879</v>
      </c>
      <c r="L3623" s="5" t="s">
        <v>30</v>
      </c>
    </row>
    <row r="3624" spans="1:12" ht="14.25" customHeight="1" x14ac:dyDescent="0.3">
      <c r="A3624" s="3" t="s">
        <v>5850</v>
      </c>
      <c r="B3624" s="3" t="s">
        <v>2536</v>
      </c>
      <c r="C3624" s="3" t="s">
        <v>28</v>
      </c>
      <c r="D3624" s="3" t="s">
        <v>41</v>
      </c>
      <c r="E3624" s="3">
        <v>134</v>
      </c>
      <c r="F3624" s="3">
        <v>36</v>
      </c>
      <c r="G3624" s="3">
        <v>1081.83</v>
      </c>
      <c r="H3624" s="3">
        <v>144965.22</v>
      </c>
      <c r="I3624" s="4">
        <v>45731</v>
      </c>
      <c r="J3624" s="4">
        <v>45938</v>
      </c>
      <c r="K3624" s="3" t="s">
        <v>29</v>
      </c>
      <c r="L3624" s="5" t="s">
        <v>58</v>
      </c>
    </row>
    <row r="3625" spans="1:12" ht="14.25" customHeight="1" x14ac:dyDescent="0.3">
      <c r="A3625" s="3" t="s">
        <v>5851</v>
      </c>
      <c r="B3625" s="3" t="s">
        <v>4984</v>
      </c>
      <c r="C3625" s="3" t="s">
        <v>44</v>
      </c>
      <c r="D3625" s="3" t="s">
        <v>45</v>
      </c>
      <c r="E3625" s="3">
        <v>23</v>
      </c>
      <c r="F3625" s="3">
        <v>21</v>
      </c>
      <c r="G3625" s="3">
        <v>16160.73</v>
      </c>
      <c r="H3625" s="3">
        <v>371696.79</v>
      </c>
      <c r="I3625" s="4">
        <v>45803</v>
      </c>
      <c r="J3625" s="4">
        <v>45916</v>
      </c>
      <c r="K3625" s="3" t="s">
        <v>25</v>
      </c>
      <c r="L3625" s="5" t="s">
        <v>17</v>
      </c>
    </row>
    <row r="3626" spans="1:12" ht="14.25" customHeight="1" x14ac:dyDescent="0.3">
      <c r="A3626" s="3" t="s">
        <v>5852</v>
      </c>
      <c r="B3626" s="3" t="s">
        <v>3347</v>
      </c>
      <c r="C3626" s="3" t="s">
        <v>44</v>
      </c>
      <c r="D3626" s="3" t="s">
        <v>53</v>
      </c>
      <c r="E3626" s="3">
        <v>160</v>
      </c>
      <c r="F3626" s="3">
        <v>40</v>
      </c>
      <c r="G3626" s="3">
        <v>8838.41</v>
      </c>
      <c r="H3626" s="3">
        <v>1414145.6</v>
      </c>
      <c r="I3626" s="4">
        <v>45746</v>
      </c>
      <c r="J3626" s="4">
        <v>45915</v>
      </c>
      <c r="K3626" s="3" t="s">
        <v>25</v>
      </c>
      <c r="L3626" s="5" t="s">
        <v>58</v>
      </c>
    </row>
    <row r="3627" spans="1:12" ht="14.25" customHeight="1" x14ac:dyDescent="0.3">
      <c r="A3627" s="3" t="s">
        <v>5853</v>
      </c>
      <c r="B3627" s="3" t="s">
        <v>5854</v>
      </c>
      <c r="C3627" s="3" t="s">
        <v>14</v>
      </c>
      <c r="D3627" s="3" t="s">
        <v>15</v>
      </c>
      <c r="E3627" s="3">
        <v>5</v>
      </c>
      <c r="F3627" s="3">
        <v>70</v>
      </c>
      <c r="G3627" s="3">
        <v>2784.34</v>
      </c>
      <c r="H3627" s="3">
        <v>13921.7</v>
      </c>
      <c r="I3627" s="4">
        <v>45752</v>
      </c>
      <c r="J3627" s="4">
        <v>45892</v>
      </c>
      <c r="K3627" s="3" t="s">
        <v>29</v>
      </c>
      <c r="L3627" s="5" t="s">
        <v>30</v>
      </c>
    </row>
    <row r="3628" spans="1:12" ht="14.25" customHeight="1" x14ac:dyDescent="0.3">
      <c r="A3628" s="3" t="s">
        <v>2610</v>
      </c>
      <c r="B3628" s="3" t="s">
        <v>3302</v>
      </c>
      <c r="C3628" s="3" t="s">
        <v>14</v>
      </c>
      <c r="D3628" s="3" t="s">
        <v>53</v>
      </c>
      <c r="E3628" s="3">
        <v>180</v>
      </c>
      <c r="F3628" s="3">
        <v>38</v>
      </c>
      <c r="G3628" s="3">
        <v>6938.23</v>
      </c>
      <c r="H3628" s="3">
        <v>1248881.3999999999</v>
      </c>
      <c r="I3628" s="4">
        <v>45765</v>
      </c>
      <c r="J3628" s="4">
        <v>45916</v>
      </c>
      <c r="K3628" s="3" t="s">
        <v>57</v>
      </c>
      <c r="L3628" s="5" t="s">
        <v>58</v>
      </c>
    </row>
    <row r="3629" spans="1:12" ht="14.25" customHeight="1" x14ac:dyDescent="0.3">
      <c r="A3629" s="3" t="s">
        <v>5855</v>
      </c>
      <c r="B3629" s="3" t="s">
        <v>5856</v>
      </c>
      <c r="C3629" s="3" t="s">
        <v>14</v>
      </c>
      <c r="D3629" s="3" t="s">
        <v>15</v>
      </c>
      <c r="E3629" s="3">
        <v>16</v>
      </c>
      <c r="F3629" s="3">
        <v>55</v>
      </c>
      <c r="G3629" s="3">
        <v>1043.32</v>
      </c>
      <c r="H3629" s="3">
        <v>16693.12</v>
      </c>
      <c r="I3629" s="4">
        <v>45709</v>
      </c>
      <c r="J3629" s="4">
        <v>45864</v>
      </c>
      <c r="L3629" s="5" t="s">
        <v>21</v>
      </c>
    </row>
    <row r="3630" spans="1:12" ht="14.25" customHeight="1" x14ac:dyDescent="0.3">
      <c r="A3630" s="3" t="s">
        <v>5857</v>
      </c>
      <c r="B3630" s="3" t="s">
        <v>5858</v>
      </c>
      <c r="C3630" s="3" t="s">
        <v>20</v>
      </c>
      <c r="D3630" s="3" t="s">
        <v>24</v>
      </c>
      <c r="E3630" s="3">
        <v>20</v>
      </c>
      <c r="F3630" s="3">
        <v>37</v>
      </c>
      <c r="G3630" s="3">
        <v>5276.41</v>
      </c>
      <c r="H3630" s="3">
        <v>105528.2</v>
      </c>
      <c r="I3630" s="4">
        <v>45720</v>
      </c>
      <c r="J3630" s="4">
        <v>45857</v>
      </c>
      <c r="L3630" s="5" t="s">
        <v>17</v>
      </c>
    </row>
    <row r="3631" spans="1:12" ht="14.25" customHeight="1" x14ac:dyDescent="0.3">
      <c r="A3631" s="3" t="s">
        <v>5859</v>
      </c>
      <c r="B3631" s="3" t="s">
        <v>3589</v>
      </c>
      <c r="C3631" s="3" t="s">
        <v>14</v>
      </c>
      <c r="D3631" s="3" t="s">
        <v>53</v>
      </c>
      <c r="E3631" s="3">
        <v>141</v>
      </c>
      <c r="F3631" s="3">
        <v>27</v>
      </c>
      <c r="G3631" s="3">
        <v>8653.35</v>
      </c>
      <c r="H3631" s="3">
        <v>1220122.3500000001</v>
      </c>
      <c r="I3631" s="4">
        <v>45790</v>
      </c>
      <c r="J3631" s="4">
        <v>45930</v>
      </c>
      <c r="K3631" s="3" t="s">
        <v>16</v>
      </c>
      <c r="L3631" s="5" t="s">
        <v>21</v>
      </c>
    </row>
    <row r="3632" spans="1:12" ht="14.25" customHeight="1" x14ac:dyDescent="0.3">
      <c r="A3632" s="3" t="s">
        <v>5860</v>
      </c>
      <c r="B3632" s="3" t="s">
        <v>1256</v>
      </c>
      <c r="C3632" s="3" t="s">
        <v>44</v>
      </c>
      <c r="D3632" s="3" t="s">
        <v>24</v>
      </c>
      <c r="E3632" s="3">
        <v>187</v>
      </c>
      <c r="F3632" s="3">
        <v>53</v>
      </c>
      <c r="G3632" s="3">
        <v>15190.69</v>
      </c>
      <c r="H3632" s="3">
        <v>2840659.03</v>
      </c>
      <c r="I3632" s="4">
        <v>45719</v>
      </c>
      <c r="J3632" s="4">
        <v>45873</v>
      </c>
      <c r="K3632" s="3" t="s">
        <v>46</v>
      </c>
      <c r="L3632" s="5" t="s">
        <v>58</v>
      </c>
    </row>
    <row r="3633" spans="1:12" ht="14.25" customHeight="1" x14ac:dyDescent="0.3">
      <c r="A3633" s="3" t="s">
        <v>5861</v>
      </c>
      <c r="B3633" s="3" t="s">
        <v>5862</v>
      </c>
      <c r="C3633" s="3" t="s">
        <v>40</v>
      </c>
      <c r="D3633" s="3" t="s">
        <v>24</v>
      </c>
      <c r="E3633" s="3">
        <v>84</v>
      </c>
      <c r="F3633" s="3">
        <v>61</v>
      </c>
      <c r="G3633" s="3">
        <v>3759.77</v>
      </c>
      <c r="H3633" s="3">
        <v>315820.68</v>
      </c>
      <c r="I3633" s="4">
        <v>45807</v>
      </c>
      <c r="J3633" s="4">
        <v>45924</v>
      </c>
      <c r="L3633" s="5" t="s">
        <v>33</v>
      </c>
    </row>
    <row r="3634" spans="1:12" ht="14.25" customHeight="1" x14ac:dyDescent="0.3">
      <c r="A3634" s="3" t="s">
        <v>5863</v>
      </c>
      <c r="B3634" s="3" t="s">
        <v>4948</v>
      </c>
      <c r="C3634" s="3" t="s">
        <v>44</v>
      </c>
      <c r="D3634" s="3" t="s">
        <v>24</v>
      </c>
      <c r="E3634" s="3">
        <v>38</v>
      </c>
      <c r="F3634" s="3">
        <v>49</v>
      </c>
      <c r="G3634" s="3">
        <v>16410.18</v>
      </c>
      <c r="H3634" s="3">
        <v>623586.84</v>
      </c>
      <c r="I3634" s="4">
        <v>45716</v>
      </c>
      <c r="J3634" s="4">
        <v>45939</v>
      </c>
      <c r="K3634" s="3" t="s">
        <v>57</v>
      </c>
      <c r="L3634" s="5" t="s">
        <v>58</v>
      </c>
    </row>
    <row r="3635" spans="1:12" ht="14.25" customHeight="1" x14ac:dyDescent="0.3">
      <c r="A3635" s="3" t="s">
        <v>5864</v>
      </c>
      <c r="B3635" s="3" t="s">
        <v>5865</v>
      </c>
      <c r="C3635" s="3" t="s">
        <v>20</v>
      </c>
      <c r="D3635" s="3" t="s">
        <v>45</v>
      </c>
      <c r="E3635" s="3">
        <v>44</v>
      </c>
      <c r="G3635" s="3">
        <v>9487.0499999999993</v>
      </c>
      <c r="H3635" s="3">
        <v>417430.2</v>
      </c>
      <c r="I3635" s="4">
        <v>45700</v>
      </c>
      <c r="J3635" s="4">
        <v>45881</v>
      </c>
      <c r="K3635" s="3" t="s">
        <v>46</v>
      </c>
      <c r="L3635" s="5" t="s">
        <v>17</v>
      </c>
    </row>
    <row r="3636" spans="1:12" ht="14.25" customHeight="1" x14ac:dyDescent="0.3">
      <c r="A3636" s="3" t="s">
        <v>1477</v>
      </c>
      <c r="B3636" s="3" t="s">
        <v>5866</v>
      </c>
      <c r="C3636" s="3" t="s">
        <v>14</v>
      </c>
      <c r="D3636" s="3" t="s">
        <v>45</v>
      </c>
      <c r="E3636" s="3">
        <v>141</v>
      </c>
      <c r="F3636" s="3">
        <v>65</v>
      </c>
      <c r="G3636" s="3">
        <v>15211.94</v>
      </c>
      <c r="H3636" s="3">
        <v>2144883.54</v>
      </c>
      <c r="I3636" s="4">
        <v>45826</v>
      </c>
      <c r="J3636" s="4">
        <v>45890</v>
      </c>
      <c r="K3636" s="3" t="s">
        <v>16</v>
      </c>
      <c r="L3636" s="5" t="s">
        <v>30</v>
      </c>
    </row>
    <row r="3637" spans="1:12" ht="14.25" customHeight="1" x14ac:dyDescent="0.3">
      <c r="A3637" s="3" t="s">
        <v>5867</v>
      </c>
      <c r="B3637" s="3" t="s">
        <v>4314</v>
      </c>
      <c r="C3637" s="3" t="s">
        <v>40</v>
      </c>
      <c r="D3637" s="3" t="s">
        <v>41</v>
      </c>
      <c r="E3637" s="3">
        <v>5</v>
      </c>
      <c r="F3637" s="3">
        <v>40</v>
      </c>
      <c r="G3637" s="3">
        <v>11919.62</v>
      </c>
      <c r="H3637" s="3">
        <v>59598.100000000013</v>
      </c>
      <c r="I3637" s="4">
        <v>45780</v>
      </c>
      <c r="J3637" s="4">
        <v>45889</v>
      </c>
      <c r="L3637" s="5" t="s">
        <v>30</v>
      </c>
    </row>
    <row r="3638" spans="1:12" ht="14.25" customHeight="1" x14ac:dyDescent="0.3">
      <c r="A3638" s="3" t="s">
        <v>619</v>
      </c>
      <c r="B3638" s="3" t="s">
        <v>5868</v>
      </c>
      <c r="C3638" s="3" t="s">
        <v>40</v>
      </c>
      <c r="D3638" s="3" t="s">
        <v>15</v>
      </c>
      <c r="E3638" s="3">
        <v>98</v>
      </c>
      <c r="F3638" s="3">
        <v>81</v>
      </c>
      <c r="G3638" s="3">
        <v>11606.39</v>
      </c>
      <c r="H3638" s="3">
        <v>1137426.22</v>
      </c>
      <c r="I3638" s="4">
        <v>45849</v>
      </c>
      <c r="J3638" s="4">
        <v>45907</v>
      </c>
      <c r="L3638" s="5" t="s">
        <v>30</v>
      </c>
    </row>
    <row r="3639" spans="1:12" ht="14.25" customHeight="1" x14ac:dyDescent="0.3">
      <c r="A3639" s="3" t="s">
        <v>5869</v>
      </c>
      <c r="B3639" s="3" t="s">
        <v>5682</v>
      </c>
      <c r="C3639" s="3" t="s">
        <v>40</v>
      </c>
      <c r="D3639" s="3" t="s">
        <v>45</v>
      </c>
      <c r="E3639" s="3">
        <v>180</v>
      </c>
      <c r="F3639" s="3">
        <v>43</v>
      </c>
      <c r="G3639" s="3">
        <v>9297.0499999999993</v>
      </c>
      <c r="H3639" s="3">
        <v>1673469</v>
      </c>
      <c r="I3639" s="4">
        <v>45669</v>
      </c>
      <c r="J3639" s="4">
        <v>45866</v>
      </c>
      <c r="K3639" s="3" t="s">
        <v>54</v>
      </c>
      <c r="L3639" s="5" t="s">
        <v>17</v>
      </c>
    </row>
    <row r="3640" spans="1:12" ht="14.25" customHeight="1" x14ac:dyDescent="0.3">
      <c r="A3640" s="3" t="s">
        <v>5870</v>
      </c>
      <c r="B3640" s="3" t="s">
        <v>1263</v>
      </c>
      <c r="C3640" s="3" t="s">
        <v>28</v>
      </c>
      <c r="E3640" s="3">
        <v>184</v>
      </c>
      <c r="F3640" s="3">
        <v>29</v>
      </c>
      <c r="G3640" s="3">
        <v>4682.09</v>
      </c>
      <c r="H3640" s="3">
        <v>861504.56</v>
      </c>
      <c r="I3640" s="4">
        <v>45702</v>
      </c>
      <c r="J3640" s="4">
        <v>45886</v>
      </c>
      <c r="K3640" s="3" t="s">
        <v>16</v>
      </c>
      <c r="L3640" s="5" t="s">
        <v>58</v>
      </c>
    </row>
    <row r="3641" spans="1:12" ht="14.25" customHeight="1" x14ac:dyDescent="0.3">
      <c r="A3641" s="3" t="s">
        <v>5871</v>
      </c>
      <c r="B3641" s="3" t="s">
        <v>5872</v>
      </c>
      <c r="C3641" s="3" t="s">
        <v>20</v>
      </c>
      <c r="E3641" s="3">
        <v>122</v>
      </c>
      <c r="F3641" s="3">
        <v>57</v>
      </c>
      <c r="G3641" s="3">
        <v>6986.05</v>
      </c>
      <c r="H3641" s="3">
        <v>852298.1</v>
      </c>
      <c r="I3641" s="4">
        <v>45691</v>
      </c>
      <c r="J3641" s="4">
        <v>45898</v>
      </c>
      <c r="K3641" s="3" t="s">
        <v>29</v>
      </c>
      <c r="L3641" s="5" t="s">
        <v>58</v>
      </c>
    </row>
    <row r="3642" spans="1:12" ht="14.25" customHeight="1" x14ac:dyDescent="0.3">
      <c r="A3642" s="3" t="s">
        <v>5873</v>
      </c>
      <c r="B3642" s="3" t="s">
        <v>5874</v>
      </c>
      <c r="C3642" s="3" t="s">
        <v>44</v>
      </c>
      <c r="D3642" s="3" t="s">
        <v>24</v>
      </c>
      <c r="E3642" s="3">
        <v>64</v>
      </c>
      <c r="F3642" s="3">
        <v>86</v>
      </c>
      <c r="G3642" s="3">
        <v>2062.6</v>
      </c>
      <c r="H3642" s="3">
        <v>132006.39999999999</v>
      </c>
      <c r="I3642" s="4">
        <v>45740</v>
      </c>
      <c r="J3642" s="4">
        <v>45870</v>
      </c>
      <c r="K3642" s="3" t="s">
        <v>57</v>
      </c>
      <c r="L3642" s="5" t="s">
        <v>30</v>
      </c>
    </row>
    <row r="3643" spans="1:12" ht="14.25" customHeight="1" x14ac:dyDescent="0.3">
      <c r="A3643" s="3" t="s">
        <v>5017</v>
      </c>
      <c r="B3643" s="3" t="s">
        <v>2535</v>
      </c>
      <c r="C3643" s="3" t="s">
        <v>28</v>
      </c>
      <c r="D3643" s="3" t="s">
        <v>24</v>
      </c>
      <c r="E3643" s="3">
        <v>137</v>
      </c>
      <c r="F3643" s="3">
        <v>31</v>
      </c>
      <c r="G3643" s="3">
        <v>13420.2</v>
      </c>
      <c r="H3643" s="3">
        <v>1838567.4</v>
      </c>
      <c r="I3643" s="4">
        <v>45729</v>
      </c>
      <c r="J3643" s="4">
        <v>45881</v>
      </c>
      <c r="K3643" s="3" t="s">
        <v>57</v>
      </c>
      <c r="L3643" s="5" t="s">
        <v>33</v>
      </c>
    </row>
    <row r="3644" spans="1:12" ht="14.25" customHeight="1" x14ac:dyDescent="0.3">
      <c r="A3644" s="3" t="s">
        <v>5875</v>
      </c>
      <c r="B3644" s="3" t="s">
        <v>5876</v>
      </c>
      <c r="C3644" s="3" t="s">
        <v>28</v>
      </c>
      <c r="D3644" s="3" t="s">
        <v>15</v>
      </c>
      <c r="E3644" s="3">
        <v>148</v>
      </c>
      <c r="F3644" s="3">
        <v>84</v>
      </c>
      <c r="G3644" s="3">
        <v>9090.48</v>
      </c>
      <c r="H3644" s="3">
        <v>1345391.04</v>
      </c>
      <c r="I3644" s="4">
        <v>45726</v>
      </c>
      <c r="J3644" s="4">
        <v>45889</v>
      </c>
      <c r="K3644" s="3" t="s">
        <v>57</v>
      </c>
      <c r="L3644" s="5" t="s">
        <v>17</v>
      </c>
    </row>
    <row r="3645" spans="1:12" ht="14.25" customHeight="1" x14ac:dyDescent="0.3">
      <c r="A3645" s="3" t="s">
        <v>5877</v>
      </c>
      <c r="B3645" s="3" t="s">
        <v>5878</v>
      </c>
      <c r="C3645" s="3" t="s">
        <v>44</v>
      </c>
      <c r="D3645" s="3" t="s">
        <v>15</v>
      </c>
      <c r="E3645" s="3">
        <v>63</v>
      </c>
      <c r="F3645" s="3">
        <v>68</v>
      </c>
      <c r="G3645" s="3">
        <v>15585.83</v>
      </c>
      <c r="H3645" s="3">
        <v>981907.29</v>
      </c>
      <c r="I3645" s="4">
        <v>45706</v>
      </c>
      <c r="J3645" s="4">
        <v>45894</v>
      </c>
      <c r="L3645" s="5" t="s">
        <v>58</v>
      </c>
    </row>
    <row r="3646" spans="1:12" ht="14.25" customHeight="1" x14ac:dyDescent="0.3">
      <c r="A3646" s="3" t="s">
        <v>5879</v>
      </c>
      <c r="B3646" s="3" t="s">
        <v>2138</v>
      </c>
      <c r="C3646" s="3" t="s">
        <v>28</v>
      </c>
      <c r="D3646" s="3" t="s">
        <v>45</v>
      </c>
      <c r="E3646" s="3">
        <v>159</v>
      </c>
      <c r="F3646" s="3">
        <v>89</v>
      </c>
      <c r="G3646" s="3">
        <v>8619.51</v>
      </c>
      <c r="H3646" s="3">
        <v>1370502.09</v>
      </c>
      <c r="I3646" s="4">
        <v>45851</v>
      </c>
      <c r="J3646" s="4">
        <v>45875</v>
      </c>
      <c r="K3646" s="3" t="s">
        <v>54</v>
      </c>
      <c r="L3646" s="5" t="s">
        <v>21</v>
      </c>
    </row>
    <row r="3647" spans="1:12" ht="14.25" customHeight="1" x14ac:dyDescent="0.3">
      <c r="A3647" s="3" t="s">
        <v>5880</v>
      </c>
      <c r="B3647" s="3" t="s">
        <v>2474</v>
      </c>
      <c r="C3647" s="3" t="s">
        <v>14</v>
      </c>
      <c r="D3647" s="3" t="s">
        <v>15</v>
      </c>
      <c r="E3647" s="3">
        <v>110</v>
      </c>
      <c r="F3647" s="3">
        <v>46</v>
      </c>
      <c r="G3647" s="3">
        <v>4343.8900000000003</v>
      </c>
      <c r="H3647" s="3">
        <v>477827.9</v>
      </c>
      <c r="I3647" s="4">
        <v>45758</v>
      </c>
      <c r="J3647" s="4">
        <v>45920</v>
      </c>
      <c r="K3647" s="3" t="s">
        <v>16</v>
      </c>
      <c r="L3647" s="5" t="s">
        <v>30</v>
      </c>
    </row>
    <row r="3648" spans="1:12" ht="14.25" customHeight="1" x14ac:dyDescent="0.3">
      <c r="A3648" s="3" t="s">
        <v>5881</v>
      </c>
      <c r="B3648" s="3" t="s">
        <v>4421</v>
      </c>
      <c r="C3648" s="3" t="s">
        <v>14</v>
      </c>
      <c r="D3648" s="3" t="s">
        <v>24</v>
      </c>
      <c r="E3648" s="3">
        <v>198</v>
      </c>
      <c r="G3648" s="3">
        <v>7864.31</v>
      </c>
      <c r="H3648" s="3">
        <v>1557133.38</v>
      </c>
      <c r="I3648" s="4">
        <v>45725</v>
      </c>
      <c r="J3648" s="4">
        <v>45921</v>
      </c>
      <c r="K3648" s="3" t="s">
        <v>54</v>
      </c>
      <c r="L3648" s="5" t="s">
        <v>33</v>
      </c>
    </row>
    <row r="3649" spans="1:12" ht="14.25" customHeight="1" x14ac:dyDescent="0.3">
      <c r="A3649" s="3" t="s">
        <v>2160</v>
      </c>
      <c r="B3649" s="3" t="s">
        <v>5882</v>
      </c>
      <c r="C3649" s="3" t="s">
        <v>14</v>
      </c>
      <c r="D3649" s="3" t="s">
        <v>15</v>
      </c>
      <c r="E3649" s="3">
        <v>9</v>
      </c>
      <c r="G3649" s="3">
        <v>18932.72</v>
      </c>
      <c r="H3649" s="3">
        <v>170394.48</v>
      </c>
      <c r="I3649" s="4">
        <v>45795</v>
      </c>
      <c r="J3649" s="4">
        <v>45893</v>
      </c>
      <c r="L3649" s="5" t="s">
        <v>21</v>
      </c>
    </row>
    <row r="3650" spans="1:12" ht="14.25" customHeight="1" x14ac:dyDescent="0.3">
      <c r="A3650" s="3" t="s">
        <v>3687</v>
      </c>
      <c r="B3650" s="3" t="s">
        <v>5883</v>
      </c>
      <c r="C3650" s="3" t="s">
        <v>44</v>
      </c>
      <c r="D3650" s="3" t="s">
        <v>45</v>
      </c>
      <c r="E3650" s="3">
        <v>171</v>
      </c>
      <c r="F3650" s="3">
        <v>65</v>
      </c>
      <c r="G3650" s="3">
        <v>6909.26</v>
      </c>
      <c r="H3650" s="3">
        <v>1181483.46</v>
      </c>
      <c r="I3650" s="4">
        <v>45844</v>
      </c>
      <c r="J3650" s="4">
        <v>45923</v>
      </c>
      <c r="K3650" s="3" t="s">
        <v>46</v>
      </c>
      <c r="L3650" s="5" t="s">
        <v>30</v>
      </c>
    </row>
    <row r="3651" spans="1:12" ht="14.25" customHeight="1" x14ac:dyDescent="0.3">
      <c r="A3651" s="3" t="s">
        <v>5884</v>
      </c>
      <c r="B3651" s="3" t="s">
        <v>4928</v>
      </c>
      <c r="C3651" s="3" t="s">
        <v>44</v>
      </c>
      <c r="D3651" s="3" t="s">
        <v>24</v>
      </c>
      <c r="E3651" s="3">
        <v>37</v>
      </c>
      <c r="F3651" s="3">
        <v>69</v>
      </c>
      <c r="G3651" s="3">
        <v>7332.77</v>
      </c>
      <c r="H3651" s="3">
        <v>271312.49</v>
      </c>
      <c r="I3651" s="4">
        <v>45768</v>
      </c>
      <c r="J3651" s="4">
        <v>45900</v>
      </c>
      <c r="K3651" s="3" t="s">
        <v>57</v>
      </c>
      <c r="L3651" s="5" t="s">
        <v>33</v>
      </c>
    </row>
    <row r="3652" spans="1:12" ht="14.25" customHeight="1" x14ac:dyDescent="0.3">
      <c r="A3652" s="3" t="s">
        <v>5885</v>
      </c>
      <c r="B3652" s="3" t="s">
        <v>3252</v>
      </c>
      <c r="C3652" s="3" t="s">
        <v>28</v>
      </c>
      <c r="D3652" s="3" t="s">
        <v>53</v>
      </c>
      <c r="E3652" s="3">
        <v>119</v>
      </c>
      <c r="F3652" s="3">
        <v>67</v>
      </c>
      <c r="G3652" s="3">
        <v>16758.509999999998</v>
      </c>
      <c r="H3652" s="3">
        <v>1994262.69</v>
      </c>
      <c r="I3652" s="4">
        <v>45675</v>
      </c>
      <c r="J3652" s="4">
        <v>45859</v>
      </c>
      <c r="K3652" s="3" t="s">
        <v>16</v>
      </c>
      <c r="L3652" s="5" t="s">
        <v>58</v>
      </c>
    </row>
    <row r="3653" spans="1:12" ht="14.25" customHeight="1" x14ac:dyDescent="0.3">
      <c r="A3653" s="3" t="s">
        <v>5886</v>
      </c>
      <c r="B3653" s="3" t="s">
        <v>1027</v>
      </c>
      <c r="C3653" s="3" t="s">
        <v>20</v>
      </c>
      <c r="D3653" s="3" t="s">
        <v>45</v>
      </c>
      <c r="E3653" s="3">
        <v>76</v>
      </c>
      <c r="F3653" s="3">
        <v>63</v>
      </c>
      <c r="G3653" s="3">
        <v>808.06</v>
      </c>
      <c r="H3653" s="3">
        <v>61412.56</v>
      </c>
      <c r="I3653" s="4">
        <v>45830</v>
      </c>
      <c r="J3653" s="4">
        <v>45892</v>
      </c>
      <c r="K3653" s="3" t="s">
        <v>57</v>
      </c>
      <c r="L3653" s="5" t="s">
        <v>30</v>
      </c>
    </row>
    <row r="3654" spans="1:12" ht="14.25" customHeight="1" x14ac:dyDescent="0.3">
      <c r="A3654" s="3" t="s">
        <v>5887</v>
      </c>
      <c r="B3654" s="3" t="s">
        <v>5006</v>
      </c>
      <c r="C3654" s="3" t="s">
        <v>20</v>
      </c>
      <c r="D3654" s="3" t="s">
        <v>45</v>
      </c>
      <c r="E3654" s="3">
        <v>54</v>
      </c>
      <c r="F3654" s="3">
        <v>20</v>
      </c>
      <c r="G3654" s="3">
        <v>2160.29</v>
      </c>
      <c r="H3654" s="3">
        <v>116655.66</v>
      </c>
      <c r="I3654" s="4">
        <v>45808</v>
      </c>
      <c r="J3654" s="4">
        <v>45928</v>
      </c>
      <c r="K3654" s="3" t="s">
        <v>25</v>
      </c>
      <c r="L3654" s="5" t="s">
        <v>33</v>
      </c>
    </row>
    <row r="3655" spans="1:12" ht="14.25" customHeight="1" x14ac:dyDescent="0.3">
      <c r="A3655" s="3" t="s">
        <v>5888</v>
      </c>
      <c r="B3655" s="3" t="s">
        <v>5889</v>
      </c>
      <c r="C3655" s="3" t="s">
        <v>40</v>
      </c>
      <c r="D3655" s="3" t="s">
        <v>24</v>
      </c>
      <c r="E3655" s="3">
        <v>114</v>
      </c>
      <c r="F3655" s="3">
        <v>72</v>
      </c>
      <c r="G3655" s="3">
        <v>8297.66</v>
      </c>
      <c r="H3655" s="3">
        <v>945933.24</v>
      </c>
      <c r="I3655" s="4">
        <v>45743</v>
      </c>
      <c r="J3655" s="4">
        <v>45922</v>
      </c>
      <c r="K3655" s="3" t="s">
        <v>16</v>
      </c>
      <c r="L3655" s="5" t="s">
        <v>17</v>
      </c>
    </row>
    <row r="3656" spans="1:12" ht="14.25" customHeight="1" x14ac:dyDescent="0.3">
      <c r="A3656" s="3" t="s">
        <v>5890</v>
      </c>
      <c r="B3656" s="3" t="s">
        <v>4151</v>
      </c>
      <c r="C3656" s="3" t="s">
        <v>20</v>
      </c>
      <c r="D3656" s="3" t="s">
        <v>53</v>
      </c>
      <c r="E3656" s="3">
        <v>66</v>
      </c>
      <c r="F3656" s="3">
        <v>38</v>
      </c>
      <c r="G3656" s="3">
        <v>18480.349999999999</v>
      </c>
      <c r="H3656" s="3">
        <v>1219703.1000000001</v>
      </c>
      <c r="I3656" s="4">
        <v>45823</v>
      </c>
      <c r="J3656" s="4">
        <v>45883</v>
      </c>
      <c r="L3656" s="5" t="s">
        <v>58</v>
      </c>
    </row>
    <row r="3657" spans="1:12" ht="14.25" customHeight="1" x14ac:dyDescent="0.3">
      <c r="A3657" s="3" t="s">
        <v>5891</v>
      </c>
      <c r="B3657" s="3" t="s">
        <v>3888</v>
      </c>
      <c r="C3657" s="3" t="s">
        <v>28</v>
      </c>
      <c r="D3657" s="3" t="s">
        <v>24</v>
      </c>
      <c r="E3657" s="3">
        <v>179</v>
      </c>
      <c r="F3657" s="3">
        <v>60</v>
      </c>
      <c r="G3657" s="3">
        <v>8704</v>
      </c>
      <c r="H3657" s="3">
        <v>1558016</v>
      </c>
      <c r="I3657" s="4">
        <v>45790</v>
      </c>
      <c r="J3657" s="4">
        <v>45886</v>
      </c>
      <c r="K3657" s="3" t="s">
        <v>29</v>
      </c>
      <c r="L3657" s="5" t="s">
        <v>33</v>
      </c>
    </row>
    <row r="3658" spans="1:12" ht="14.25" customHeight="1" x14ac:dyDescent="0.3">
      <c r="A3658" s="3" t="s">
        <v>4294</v>
      </c>
      <c r="B3658" s="3" t="s">
        <v>5892</v>
      </c>
      <c r="C3658" s="3" t="s">
        <v>40</v>
      </c>
      <c r="D3658" s="3" t="s">
        <v>45</v>
      </c>
      <c r="E3658" s="3">
        <v>184</v>
      </c>
      <c r="F3658" s="3">
        <v>25</v>
      </c>
      <c r="G3658" s="3">
        <v>18828.12</v>
      </c>
      <c r="H3658" s="3">
        <v>3464374.08</v>
      </c>
      <c r="I3658" s="4">
        <v>45752</v>
      </c>
      <c r="J3658" s="4">
        <v>45878</v>
      </c>
      <c r="K3658" s="3" t="s">
        <v>57</v>
      </c>
      <c r="L3658" s="5" t="s">
        <v>30</v>
      </c>
    </row>
    <row r="3659" spans="1:12" ht="14.25" customHeight="1" x14ac:dyDescent="0.3">
      <c r="A3659" s="3" t="s">
        <v>3131</v>
      </c>
      <c r="B3659" s="3" t="s">
        <v>5893</v>
      </c>
      <c r="C3659" s="3" t="s">
        <v>44</v>
      </c>
      <c r="D3659" s="3" t="s">
        <v>53</v>
      </c>
      <c r="E3659" s="3">
        <v>3</v>
      </c>
      <c r="F3659" s="3">
        <v>91</v>
      </c>
      <c r="G3659" s="3">
        <v>16123.41</v>
      </c>
      <c r="H3659" s="3">
        <v>48370.23</v>
      </c>
      <c r="I3659" s="4">
        <v>45671</v>
      </c>
      <c r="J3659" s="4">
        <v>45936</v>
      </c>
      <c r="K3659" s="3" t="s">
        <v>46</v>
      </c>
      <c r="L3659" s="5" t="s">
        <v>30</v>
      </c>
    </row>
    <row r="3660" spans="1:12" ht="14.25" customHeight="1" x14ac:dyDescent="0.3">
      <c r="A3660" s="3" t="s">
        <v>5894</v>
      </c>
      <c r="B3660" s="3" t="s">
        <v>5895</v>
      </c>
      <c r="C3660" s="3" t="s">
        <v>14</v>
      </c>
      <c r="D3660" s="3" t="s">
        <v>53</v>
      </c>
      <c r="E3660" s="3">
        <v>127</v>
      </c>
      <c r="F3660" s="3">
        <v>64</v>
      </c>
      <c r="G3660" s="3">
        <v>13606.19</v>
      </c>
      <c r="H3660" s="3">
        <v>1727986.13</v>
      </c>
      <c r="I3660" s="4">
        <v>45769</v>
      </c>
      <c r="J3660" s="4">
        <v>45923</v>
      </c>
      <c r="K3660" s="3" t="s">
        <v>29</v>
      </c>
      <c r="L3660" s="5" t="s">
        <v>30</v>
      </c>
    </row>
    <row r="3661" spans="1:12" ht="14.25" customHeight="1" x14ac:dyDescent="0.3">
      <c r="A3661" s="3" t="s">
        <v>5896</v>
      </c>
      <c r="B3661" s="3" t="s">
        <v>5897</v>
      </c>
      <c r="C3661" s="3" t="s">
        <v>40</v>
      </c>
      <c r="D3661" s="3" t="s">
        <v>41</v>
      </c>
      <c r="E3661" s="3">
        <v>103</v>
      </c>
      <c r="F3661" s="3">
        <v>28</v>
      </c>
      <c r="G3661" s="3">
        <v>11647.72</v>
      </c>
      <c r="H3661" s="3">
        <v>1199715.1599999999</v>
      </c>
      <c r="I3661" s="4">
        <v>45680</v>
      </c>
      <c r="J3661" s="4">
        <v>45902</v>
      </c>
      <c r="K3661" s="3" t="s">
        <v>29</v>
      </c>
      <c r="L3661" s="5" t="s">
        <v>30</v>
      </c>
    </row>
    <row r="3662" spans="1:12" ht="14.25" customHeight="1" x14ac:dyDescent="0.3">
      <c r="A3662" s="3" t="s">
        <v>3647</v>
      </c>
      <c r="B3662" s="3" t="s">
        <v>5898</v>
      </c>
      <c r="C3662" s="3" t="s">
        <v>20</v>
      </c>
      <c r="D3662" s="3" t="s">
        <v>41</v>
      </c>
      <c r="E3662" s="3">
        <v>50</v>
      </c>
      <c r="F3662" s="3">
        <v>50</v>
      </c>
      <c r="G3662" s="3">
        <v>5332.11</v>
      </c>
      <c r="H3662" s="3">
        <v>266605.5</v>
      </c>
      <c r="I3662" s="4">
        <v>45841</v>
      </c>
      <c r="J3662" s="4">
        <v>45859</v>
      </c>
      <c r="K3662" s="3" t="s">
        <v>57</v>
      </c>
      <c r="L3662" s="5" t="s">
        <v>30</v>
      </c>
    </row>
    <row r="3663" spans="1:12" ht="14.25" customHeight="1" x14ac:dyDescent="0.3">
      <c r="A3663" s="3" t="s">
        <v>4688</v>
      </c>
      <c r="B3663" s="3" t="s">
        <v>5899</v>
      </c>
      <c r="C3663" s="3" t="s">
        <v>14</v>
      </c>
      <c r="D3663" s="3" t="s">
        <v>53</v>
      </c>
      <c r="F3663" s="3">
        <v>75</v>
      </c>
      <c r="G3663" s="3">
        <v>12718.74</v>
      </c>
      <c r="I3663" s="4">
        <v>45674</v>
      </c>
      <c r="J3663" s="4">
        <v>45914</v>
      </c>
      <c r="K3663" s="3" t="s">
        <v>16</v>
      </c>
      <c r="L3663" s="5" t="s">
        <v>17</v>
      </c>
    </row>
    <row r="3664" spans="1:12" ht="14.25" customHeight="1" x14ac:dyDescent="0.3">
      <c r="A3664" s="3" t="s">
        <v>5900</v>
      </c>
      <c r="B3664" s="3" t="s">
        <v>3428</v>
      </c>
      <c r="C3664" s="3" t="s">
        <v>28</v>
      </c>
      <c r="D3664" s="3" t="s">
        <v>45</v>
      </c>
      <c r="E3664" s="3">
        <v>174</v>
      </c>
      <c r="F3664" s="3">
        <v>20</v>
      </c>
      <c r="G3664" s="3">
        <v>11020.67</v>
      </c>
      <c r="H3664" s="3">
        <v>1917596.58</v>
      </c>
      <c r="I3664" s="4">
        <v>45696</v>
      </c>
      <c r="J3664" s="4">
        <v>45933</v>
      </c>
      <c r="L3664" s="5" t="s">
        <v>58</v>
      </c>
    </row>
    <row r="3665" spans="1:12" ht="14.25" customHeight="1" x14ac:dyDescent="0.3">
      <c r="A3665" s="3" t="s">
        <v>5901</v>
      </c>
      <c r="B3665" s="3" t="s">
        <v>1256</v>
      </c>
      <c r="C3665" s="3" t="s">
        <v>44</v>
      </c>
      <c r="D3665" s="3" t="s">
        <v>15</v>
      </c>
      <c r="E3665" s="3">
        <v>78</v>
      </c>
      <c r="F3665" s="3">
        <v>89</v>
      </c>
      <c r="G3665" s="3">
        <v>3956.99</v>
      </c>
      <c r="H3665" s="3">
        <v>308645.21999999997</v>
      </c>
      <c r="I3665" s="4">
        <v>45796</v>
      </c>
      <c r="J3665" s="4">
        <v>45881</v>
      </c>
      <c r="K3665" s="3" t="s">
        <v>46</v>
      </c>
      <c r="L3665" s="5" t="s">
        <v>58</v>
      </c>
    </row>
    <row r="3666" spans="1:12" ht="14.25" customHeight="1" x14ac:dyDescent="0.3">
      <c r="A3666" s="3" t="s">
        <v>3984</v>
      </c>
      <c r="B3666" s="3" t="s">
        <v>5902</v>
      </c>
      <c r="C3666" s="3" t="s">
        <v>20</v>
      </c>
      <c r="D3666" s="3" t="s">
        <v>53</v>
      </c>
      <c r="E3666" s="3">
        <v>183</v>
      </c>
      <c r="F3666" s="3">
        <v>86</v>
      </c>
      <c r="G3666" s="3">
        <v>7615.28</v>
      </c>
      <c r="H3666" s="3">
        <v>1393596.24</v>
      </c>
      <c r="I3666" s="4">
        <v>45671</v>
      </c>
      <c r="J3666" s="4">
        <v>45857</v>
      </c>
      <c r="K3666" s="3" t="s">
        <v>54</v>
      </c>
      <c r="L3666" s="5" t="s">
        <v>21</v>
      </c>
    </row>
    <row r="3667" spans="1:12" ht="14.25" customHeight="1" x14ac:dyDescent="0.3">
      <c r="A3667" s="3" t="s">
        <v>2733</v>
      </c>
      <c r="B3667" s="3" t="s">
        <v>5903</v>
      </c>
      <c r="C3667" s="3" t="s">
        <v>20</v>
      </c>
      <c r="D3667" s="3" t="s">
        <v>41</v>
      </c>
      <c r="E3667" s="3">
        <v>135</v>
      </c>
      <c r="F3667" s="3">
        <v>79</v>
      </c>
      <c r="G3667" s="3">
        <v>1692.94</v>
      </c>
      <c r="H3667" s="3">
        <v>228546.9</v>
      </c>
      <c r="I3667" s="4">
        <v>45772</v>
      </c>
      <c r="J3667" s="4">
        <v>45936</v>
      </c>
      <c r="K3667" s="3" t="s">
        <v>54</v>
      </c>
      <c r="L3667" s="5" t="s">
        <v>21</v>
      </c>
    </row>
    <row r="3668" spans="1:12" ht="14.25" customHeight="1" x14ac:dyDescent="0.3">
      <c r="A3668" s="3" t="s">
        <v>5904</v>
      </c>
      <c r="B3668" s="3" t="s">
        <v>5905</v>
      </c>
      <c r="C3668" s="3" t="s">
        <v>14</v>
      </c>
      <c r="D3668" s="3" t="s">
        <v>15</v>
      </c>
      <c r="E3668" s="3">
        <v>40</v>
      </c>
      <c r="F3668" s="3">
        <v>31</v>
      </c>
      <c r="G3668" s="3">
        <v>4630.2700000000004</v>
      </c>
      <c r="H3668" s="3">
        <v>185210.8</v>
      </c>
      <c r="I3668" s="4">
        <v>45826</v>
      </c>
      <c r="J3668" s="4">
        <v>45862</v>
      </c>
      <c r="K3668" s="3" t="s">
        <v>29</v>
      </c>
      <c r="L3668" s="5" t="s">
        <v>17</v>
      </c>
    </row>
    <row r="3669" spans="1:12" ht="14.25" customHeight="1" x14ac:dyDescent="0.3">
      <c r="A3669" s="3" t="s">
        <v>1860</v>
      </c>
      <c r="B3669" s="3" t="s">
        <v>5906</v>
      </c>
      <c r="C3669" s="3" t="s">
        <v>14</v>
      </c>
      <c r="D3669" s="3" t="s">
        <v>41</v>
      </c>
      <c r="E3669" s="3">
        <v>99</v>
      </c>
      <c r="F3669" s="3">
        <v>73</v>
      </c>
      <c r="G3669" s="3">
        <v>1397.68</v>
      </c>
      <c r="H3669" s="3">
        <v>138370.32</v>
      </c>
      <c r="I3669" s="4">
        <v>45803</v>
      </c>
      <c r="J3669" s="4">
        <v>45934</v>
      </c>
      <c r="K3669" s="3" t="s">
        <v>16</v>
      </c>
      <c r="L3669" s="5" t="s">
        <v>30</v>
      </c>
    </row>
    <row r="3670" spans="1:12" ht="14.25" customHeight="1" x14ac:dyDescent="0.3">
      <c r="A3670" s="3" t="s">
        <v>3847</v>
      </c>
      <c r="B3670" s="3" t="s">
        <v>4622</v>
      </c>
      <c r="C3670" s="3" t="s">
        <v>20</v>
      </c>
      <c r="D3670" s="3" t="s">
        <v>15</v>
      </c>
      <c r="E3670" s="3">
        <v>59</v>
      </c>
      <c r="F3670" s="3">
        <v>87</v>
      </c>
      <c r="G3670" s="3">
        <v>15447.61</v>
      </c>
      <c r="H3670" s="3">
        <v>911408.99</v>
      </c>
      <c r="I3670" s="4">
        <v>45815</v>
      </c>
      <c r="J3670" s="4">
        <v>45928</v>
      </c>
      <c r="K3670" s="3" t="s">
        <v>25</v>
      </c>
      <c r="L3670" s="5" t="s">
        <v>21</v>
      </c>
    </row>
    <row r="3671" spans="1:12" ht="14.25" customHeight="1" x14ac:dyDescent="0.3">
      <c r="A3671" s="3" t="s">
        <v>3925</v>
      </c>
      <c r="B3671" s="3" t="s">
        <v>5907</v>
      </c>
      <c r="C3671" s="3" t="s">
        <v>28</v>
      </c>
      <c r="D3671" s="3" t="s">
        <v>53</v>
      </c>
      <c r="E3671" s="3">
        <v>188</v>
      </c>
      <c r="F3671" s="3">
        <v>36</v>
      </c>
      <c r="G3671" s="3">
        <v>15257.59</v>
      </c>
      <c r="H3671" s="3">
        <v>2868426.92</v>
      </c>
      <c r="I3671" s="4">
        <v>45695</v>
      </c>
      <c r="J3671" s="4">
        <v>45931</v>
      </c>
      <c r="K3671" s="3" t="s">
        <v>57</v>
      </c>
      <c r="L3671" s="5" t="s">
        <v>21</v>
      </c>
    </row>
    <row r="3672" spans="1:12" ht="14.25" customHeight="1" x14ac:dyDescent="0.3">
      <c r="A3672" s="3" t="s">
        <v>5908</v>
      </c>
      <c r="B3672" s="3" t="s">
        <v>5909</v>
      </c>
      <c r="C3672" s="3" t="s">
        <v>40</v>
      </c>
      <c r="D3672" s="3" t="s">
        <v>15</v>
      </c>
      <c r="E3672" s="3">
        <v>73</v>
      </c>
      <c r="F3672" s="3">
        <v>26</v>
      </c>
      <c r="G3672" s="3">
        <v>1106.81</v>
      </c>
      <c r="H3672" s="3">
        <v>80797.12999999999</v>
      </c>
      <c r="I3672" s="4">
        <v>45679</v>
      </c>
      <c r="J3672" s="4">
        <v>45890</v>
      </c>
      <c r="K3672" s="3" t="s">
        <v>46</v>
      </c>
      <c r="L3672" s="5" t="s">
        <v>21</v>
      </c>
    </row>
    <row r="3673" spans="1:12" ht="14.25" customHeight="1" x14ac:dyDescent="0.3">
      <c r="A3673" s="3" t="s">
        <v>1044</v>
      </c>
      <c r="B3673" s="3" t="s">
        <v>5910</v>
      </c>
      <c r="C3673" s="3" t="s">
        <v>20</v>
      </c>
      <c r="D3673" s="3" t="s">
        <v>45</v>
      </c>
      <c r="E3673" s="3">
        <v>79</v>
      </c>
      <c r="F3673" s="3">
        <v>44</v>
      </c>
      <c r="G3673" s="3">
        <v>2711.26</v>
      </c>
      <c r="H3673" s="3">
        <v>214189.54</v>
      </c>
      <c r="I3673" s="4">
        <v>45816</v>
      </c>
      <c r="J3673" s="4">
        <v>45896</v>
      </c>
      <c r="K3673" s="3" t="s">
        <v>57</v>
      </c>
      <c r="L3673" s="5" t="s">
        <v>58</v>
      </c>
    </row>
    <row r="3674" spans="1:12" ht="14.25" customHeight="1" x14ac:dyDescent="0.3">
      <c r="A3674" s="3" t="s">
        <v>3529</v>
      </c>
      <c r="B3674" s="3" t="s">
        <v>5911</v>
      </c>
      <c r="C3674" s="3" t="s">
        <v>14</v>
      </c>
      <c r="D3674" s="3" t="s">
        <v>15</v>
      </c>
      <c r="E3674" s="3">
        <v>55</v>
      </c>
      <c r="F3674" s="3">
        <v>25</v>
      </c>
      <c r="G3674" s="3">
        <v>1691.76</v>
      </c>
      <c r="H3674" s="3">
        <v>93046.8</v>
      </c>
      <c r="I3674" s="4">
        <v>45723</v>
      </c>
      <c r="J3674" s="4">
        <v>45886</v>
      </c>
      <c r="K3674" s="3" t="s">
        <v>29</v>
      </c>
      <c r="L3674" s="5" t="s">
        <v>30</v>
      </c>
    </row>
    <row r="3675" spans="1:12" ht="14.25" customHeight="1" x14ac:dyDescent="0.3">
      <c r="A3675" s="3" t="s">
        <v>5912</v>
      </c>
      <c r="B3675" s="3" t="s">
        <v>4699</v>
      </c>
      <c r="C3675" s="3" t="s">
        <v>28</v>
      </c>
      <c r="D3675" s="3" t="s">
        <v>15</v>
      </c>
      <c r="E3675" s="3">
        <v>128</v>
      </c>
      <c r="F3675" s="3">
        <v>82</v>
      </c>
      <c r="G3675" s="3">
        <v>13373.81</v>
      </c>
      <c r="H3675" s="3">
        <v>1711847.68</v>
      </c>
      <c r="I3675" s="4">
        <v>45715</v>
      </c>
      <c r="J3675" s="4">
        <v>45908</v>
      </c>
      <c r="K3675" s="3" t="s">
        <v>54</v>
      </c>
      <c r="L3675" s="5" t="s">
        <v>58</v>
      </c>
    </row>
    <row r="3676" spans="1:12" ht="14.25" customHeight="1" x14ac:dyDescent="0.3">
      <c r="A3676" s="3" t="s">
        <v>71</v>
      </c>
      <c r="B3676" s="3" t="s">
        <v>5913</v>
      </c>
      <c r="C3676" s="3" t="s">
        <v>44</v>
      </c>
      <c r="D3676" s="3" t="s">
        <v>45</v>
      </c>
      <c r="E3676" s="3">
        <v>64</v>
      </c>
      <c r="F3676" s="3">
        <v>40</v>
      </c>
      <c r="G3676" s="3">
        <v>10724.72</v>
      </c>
      <c r="H3676" s="3">
        <v>686382.07999999996</v>
      </c>
      <c r="I3676" s="4">
        <v>45747</v>
      </c>
      <c r="J3676" s="4">
        <v>45928</v>
      </c>
      <c r="K3676" s="3" t="s">
        <v>57</v>
      </c>
      <c r="L3676" s="5" t="s">
        <v>21</v>
      </c>
    </row>
    <row r="3677" spans="1:12" ht="14.25" customHeight="1" x14ac:dyDescent="0.3">
      <c r="A3677" s="3" t="s">
        <v>5268</v>
      </c>
      <c r="B3677" s="3" t="s">
        <v>5914</v>
      </c>
      <c r="C3677" s="3" t="s">
        <v>28</v>
      </c>
      <c r="D3677" s="3" t="s">
        <v>45</v>
      </c>
      <c r="F3677" s="3">
        <v>41</v>
      </c>
      <c r="G3677" s="3">
        <v>6325.19</v>
      </c>
      <c r="I3677" s="4">
        <v>45846</v>
      </c>
      <c r="J3677" s="4">
        <v>45921</v>
      </c>
      <c r="K3677" s="3" t="s">
        <v>16</v>
      </c>
      <c r="L3677" s="5" t="s">
        <v>58</v>
      </c>
    </row>
    <row r="3678" spans="1:12" ht="14.25" customHeight="1" x14ac:dyDescent="0.3">
      <c r="A3678" s="3" t="s">
        <v>5776</v>
      </c>
      <c r="B3678" s="3" t="s">
        <v>2598</v>
      </c>
      <c r="C3678" s="3" t="s">
        <v>40</v>
      </c>
      <c r="D3678" s="3" t="s">
        <v>53</v>
      </c>
      <c r="E3678" s="3">
        <v>182</v>
      </c>
      <c r="F3678" s="3">
        <v>63</v>
      </c>
      <c r="G3678" s="3">
        <v>19805.25</v>
      </c>
      <c r="H3678" s="3">
        <v>3604555.5</v>
      </c>
      <c r="I3678" s="4">
        <v>45713</v>
      </c>
      <c r="J3678" s="4">
        <v>45882</v>
      </c>
      <c r="K3678" s="3" t="s">
        <v>54</v>
      </c>
      <c r="L3678" s="5" t="s">
        <v>21</v>
      </c>
    </row>
    <row r="3679" spans="1:12" ht="14.25" customHeight="1" x14ac:dyDescent="0.3">
      <c r="A3679" s="3" t="s">
        <v>5915</v>
      </c>
      <c r="B3679" s="3" t="s">
        <v>5916</v>
      </c>
      <c r="C3679" s="3" t="s">
        <v>40</v>
      </c>
      <c r="D3679" s="3" t="s">
        <v>24</v>
      </c>
      <c r="E3679" s="3">
        <v>73</v>
      </c>
      <c r="F3679" s="3">
        <v>71</v>
      </c>
      <c r="G3679" s="3">
        <v>8957.23</v>
      </c>
      <c r="H3679" s="3">
        <v>653877.78999999992</v>
      </c>
      <c r="I3679" s="4">
        <v>45811</v>
      </c>
      <c r="J3679" s="4">
        <v>45904</v>
      </c>
      <c r="K3679" s="3" t="s">
        <v>54</v>
      </c>
      <c r="L3679" s="5" t="s">
        <v>58</v>
      </c>
    </row>
    <row r="3680" spans="1:12" ht="14.25" customHeight="1" x14ac:dyDescent="0.3">
      <c r="A3680" s="3" t="s">
        <v>5917</v>
      </c>
      <c r="B3680" s="3" t="s">
        <v>5918</v>
      </c>
      <c r="C3680" s="3" t="s">
        <v>20</v>
      </c>
      <c r="D3680" s="3" t="s">
        <v>41</v>
      </c>
      <c r="E3680" s="3">
        <v>145</v>
      </c>
      <c r="F3680" s="3">
        <v>66</v>
      </c>
      <c r="G3680" s="3">
        <v>12232.32</v>
      </c>
      <c r="H3680" s="3">
        <v>1773686.4</v>
      </c>
      <c r="I3680" s="4">
        <v>45704</v>
      </c>
      <c r="J3680" s="4">
        <v>45868</v>
      </c>
      <c r="K3680" s="3" t="s">
        <v>16</v>
      </c>
      <c r="L3680" s="5" t="s">
        <v>17</v>
      </c>
    </row>
    <row r="3681" spans="1:12" ht="14.25" customHeight="1" x14ac:dyDescent="0.3">
      <c r="A3681" s="3" t="s">
        <v>5919</v>
      </c>
      <c r="B3681" s="3" t="s">
        <v>5920</v>
      </c>
      <c r="C3681" s="3" t="s">
        <v>44</v>
      </c>
      <c r="D3681" s="3" t="s">
        <v>41</v>
      </c>
      <c r="E3681" s="3">
        <v>85</v>
      </c>
      <c r="F3681" s="3">
        <v>45</v>
      </c>
      <c r="G3681" s="3">
        <v>1599.56</v>
      </c>
      <c r="H3681" s="3">
        <v>135962.6</v>
      </c>
      <c r="I3681" s="4">
        <v>45782</v>
      </c>
      <c r="J3681" s="4">
        <v>45871</v>
      </c>
      <c r="L3681" s="5" t="s">
        <v>58</v>
      </c>
    </row>
    <row r="3682" spans="1:12" ht="14.25" customHeight="1" x14ac:dyDescent="0.3">
      <c r="A3682" s="3" t="s">
        <v>5921</v>
      </c>
      <c r="B3682" s="3" t="s">
        <v>5922</v>
      </c>
      <c r="C3682" s="3" t="s">
        <v>40</v>
      </c>
      <c r="D3682" s="3" t="s">
        <v>24</v>
      </c>
      <c r="E3682" s="3">
        <v>190</v>
      </c>
      <c r="F3682" s="3">
        <v>25</v>
      </c>
      <c r="G3682" s="3">
        <v>7845.47</v>
      </c>
      <c r="H3682" s="3">
        <v>1490639.3</v>
      </c>
      <c r="I3682" s="4">
        <v>45707</v>
      </c>
      <c r="J3682" s="4">
        <v>45927</v>
      </c>
      <c r="K3682" s="3" t="s">
        <v>46</v>
      </c>
      <c r="L3682" s="5" t="s">
        <v>33</v>
      </c>
    </row>
    <row r="3683" spans="1:12" ht="14.25" customHeight="1" x14ac:dyDescent="0.3">
      <c r="A3683" s="3" t="s">
        <v>2653</v>
      </c>
      <c r="B3683" s="3" t="s">
        <v>5923</v>
      </c>
      <c r="C3683" s="3" t="s">
        <v>44</v>
      </c>
      <c r="D3683" s="3" t="s">
        <v>53</v>
      </c>
      <c r="E3683" s="3">
        <v>151</v>
      </c>
      <c r="F3683" s="3">
        <v>92</v>
      </c>
      <c r="G3683" s="3">
        <v>13449.28</v>
      </c>
      <c r="H3683" s="3">
        <v>2030841.28</v>
      </c>
      <c r="I3683" s="4">
        <v>45757</v>
      </c>
      <c r="J3683" s="4">
        <v>45897</v>
      </c>
      <c r="K3683" s="3" t="s">
        <v>57</v>
      </c>
      <c r="L3683" s="5" t="s">
        <v>30</v>
      </c>
    </row>
    <row r="3684" spans="1:12" ht="14.25" customHeight="1" x14ac:dyDescent="0.3">
      <c r="A3684" s="3" t="s">
        <v>5924</v>
      </c>
      <c r="B3684" s="3" t="s">
        <v>4741</v>
      </c>
      <c r="C3684" s="3" t="s">
        <v>14</v>
      </c>
      <c r="D3684" s="3" t="s">
        <v>53</v>
      </c>
      <c r="E3684" s="3">
        <v>111</v>
      </c>
      <c r="F3684" s="3">
        <v>70</v>
      </c>
      <c r="G3684" s="3">
        <v>4358.91</v>
      </c>
      <c r="H3684" s="3">
        <v>483839.01</v>
      </c>
      <c r="I3684" s="4">
        <v>45808</v>
      </c>
      <c r="J3684" s="4">
        <v>45865</v>
      </c>
      <c r="K3684" s="3" t="s">
        <v>46</v>
      </c>
      <c r="L3684" s="5" t="s">
        <v>21</v>
      </c>
    </row>
    <row r="3685" spans="1:12" ht="14.25" customHeight="1" x14ac:dyDescent="0.3">
      <c r="A3685" s="3" t="s">
        <v>449</v>
      </c>
      <c r="B3685" s="3" t="s">
        <v>5925</v>
      </c>
      <c r="C3685" s="3" t="s">
        <v>44</v>
      </c>
      <c r="D3685" s="3" t="s">
        <v>15</v>
      </c>
      <c r="E3685" s="3">
        <v>35</v>
      </c>
      <c r="F3685" s="3">
        <v>58</v>
      </c>
      <c r="G3685" s="3">
        <v>4317.22</v>
      </c>
      <c r="H3685" s="3">
        <v>151102.70000000001</v>
      </c>
      <c r="I3685" s="4">
        <v>45705</v>
      </c>
      <c r="J3685" s="4">
        <v>45910</v>
      </c>
      <c r="K3685" s="3" t="s">
        <v>25</v>
      </c>
      <c r="L3685" s="5" t="s">
        <v>30</v>
      </c>
    </row>
    <row r="3686" spans="1:12" ht="14.25" customHeight="1" x14ac:dyDescent="0.3">
      <c r="A3686" s="3" t="s">
        <v>5926</v>
      </c>
      <c r="B3686" s="3" t="s">
        <v>3413</v>
      </c>
      <c r="C3686" s="3" t="s">
        <v>14</v>
      </c>
      <c r="D3686" s="3" t="s">
        <v>24</v>
      </c>
      <c r="E3686" s="3">
        <v>5</v>
      </c>
      <c r="F3686" s="3">
        <v>76</v>
      </c>
      <c r="G3686" s="3">
        <v>6812.71</v>
      </c>
      <c r="H3686" s="3">
        <v>34063.550000000003</v>
      </c>
      <c r="I3686" s="4">
        <v>45804</v>
      </c>
      <c r="J3686" s="4">
        <v>45931</v>
      </c>
      <c r="K3686" s="3" t="s">
        <v>54</v>
      </c>
      <c r="L3686" s="5" t="s">
        <v>33</v>
      </c>
    </row>
    <row r="3687" spans="1:12" ht="14.25" customHeight="1" x14ac:dyDescent="0.3">
      <c r="A3687" s="3" t="s">
        <v>5196</v>
      </c>
      <c r="B3687" s="3" t="s">
        <v>5927</v>
      </c>
      <c r="C3687" s="3" t="s">
        <v>40</v>
      </c>
      <c r="D3687" s="3" t="s">
        <v>24</v>
      </c>
      <c r="E3687" s="3">
        <v>121</v>
      </c>
      <c r="F3687" s="3">
        <v>86</v>
      </c>
      <c r="G3687" s="3">
        <v>19638.45</v>
      </c>
      <c r="H3687" s="3">
        <v>2376252.4500000002</v>
      </c>
      <c r="I3687" s="4">
        <v>45805</v>
      </c>
      <c r="J3687" s="4">
        <v>45891</v>
      </c>
      <c r="K3687" s="3" t="s">
        <v>54</v>
      </c>
      <c r="L3687" s="5" t="s">
        <v>17</v>
      </c>
    </row>
    <row r="3688" spans="1:12" ht="14.25" customHeight="1" x14ac:dyDescent="0.3">
      <c r="A3688" s="3" t="s">
        <v>5928</v>
      </c>
      <c r="B3688" s="3" t="s">
        <v>2425</v>
      </c>
      <c r="C3688" s="3" t="s">
        <v>20</v>
      </c>
      <c r="D3688" s="3" t="s">
        <v>24</v>
      </c>
      <c r="E3688" s="3">
        <v>17</v>
      </c>
      <c r="F3688" s="3">
        <v>38</v>
      </c>
      <c r="G3688" s="3">
        <v>19089.57</v>
      </c>
      <c r="H3688" s="3">
        <v>324522.69</v>
      </c>
      <c r="I3688" s="4">
        <v>45699</v>
      </c>
      <c r="J3688" s="4">
        <v>45861</v>
      </c>
      <c r="K3688" s="3" t="s">
        <v>46</v>
      </c>
      <c r="L3688" s="5" t="s">
        <v>30</v>
      </c>
    </row>
    <row r="3689" spans="1:12" ht="14.25" customHeight="1" x14ac:dyDescent="0.3">
      <c r="A3689" s="3" t="s">
        <v>5499</v>
      </c>
      <c r="B3689" s="3" t="s">
        <v>4469</v>
      </c>
      <c r="C3689" s="3" t="s">
        <v>14</v>
      </c>
      <c r="D3689" s="3" t="s">
        <v>45</v>
      </c>
      <c r="E3689" s="3">
        <v>151</v>
      </c>
      <c r="F3689" s="3">
        <v>67</v>
      </c>
      <c r="G3689" s="3">
        <v>6190.47</v>
      </c>
      <c r="H3689" s="3">
        <v>934760.97000000009</v>
      </c>
      <c r="I3689" s="4">
        <v>45705</v>
      </c>
      <c r="J3689" s="4">
        <v>45931</v>
      </c>
      <c r="K3689" s="3" t="s">
        <v>46</v>
      </c>
      <c r="L3689" s="5" t="s">
        <v>58</v>
      </c>
    </row>
    <row r="3690" spans="1:12" ht="14.25" customHeight="1" x14ac:dyDescent="0.3">
      <c r="A3690" s="3" t="s">
        <v>5929</v>
      </c>
      <c r="B3690" s="3" t="s">
        <v>835</v>
      </c>
      <c r="C3690" s="3" t="s">
        <v>28</v>
      </c>
      <c r="D3690" s="3" t="s">
        <v>53</v>
      </c>
      <c r="E3690" s="3">
        <v>122</v>
      </c>
      <c r="F3690" s="3">
        <v>63</v>
      </c>
      <c r="G3690" s="3">
        <v>5516.11</v>
      </c>
      <c r="H3690" s="3">
        <v>672965.41999999993</v>
      </c>
      <c r="I3690" s="4">
        <v>45829</v>
      </c>
      <c r="J3690" s="4">
        <v>45864</v>
      </c>
      <c r="K3690" s="3" t="s">
        <v>25</v>
      </c>
      <c r="L3690" s="5" t="s">
        <v>17</v>
      </c>
    </row>
    <row r="3691" spans="1:12" ht="14.25" customHeight="1" x14ac:dyDescent="0.3">
      <c r="A3691" s="3" t="s">
        <v>932</v>
      </c>
      <c r="B3691" s="3" t="s">
        <v>2219</v>
      </c>
      <c r="C3691" s="3" t="s">
        <v>44</v>
      </c>
      <c r="D3691" s="3" t="s">
        <v>53</v>
      </c>
      <c r="E3691" s="3">
        <v>191</v>
      </c>
      <c r="F3691" s="3">
        <v>60</v>
      </c>
      <c r="G3691" s="3">
        <v>8486.26</v>
      </c>
      <c r="H3691" s="3">
        <v>1620875.66</v>
      </c>
      <c r="I3691" s="4">
        <v>45763</v>
      </c>
      <c r="J3691" s="4">
        <v>45888</v>
      </c>
      <c r="K3691" s="3" t="s">
        <v>57</v>
      </c>
      <c r="L3691" s="5" t="s">
        <v>21</v>
      </c>
    </row>
    <row r="3692" spans="1:12" ht="14.25" customHeight="1" x14ac:dyDescent="0.3">
      <c r="A3692" s="3" t="s">
        <v>77</v>
      </c>
      <c r="B3692" s="3" t="s">
        <v>1992</v>
      </c>
      <c r="C3692" s="3" t="s">
        <v>28</v>
      </c>
      <c r="E3692" s="3">
        <v>52</v>
      </c>
      <c r="F3692" s="3">
        <v>27</v>
      </c>
      <c r="G3692" s="3">
        <v>16412.07</v>
      </c>
      <c r="H3692" s="3">
        <v>853427.64</v>
      </c>
      <c r="I3692" s="4">
        <v>45771</v>
      </c>
      <c r="J3692" s="4">
        <v>45898</v>
      </c>
      <c r="K3692" s="3" t="s">
        <v>54</v>
      </c>
      <c r="L3692" s="5" t="s">
        <v>58</v>
      </c>
    </row>
    <row r="3693" spans="1:12" ht="14.25" customHeight="1" x14ac:dyDescent="0.3">
      <c r="A3693" s="3" t="s">
        <v>5930</v>
      </c>
      <c r="B3693" s="3" t="s">
        <v>265</v>
      </c>
      <c r="C3693" s="3" t="s">
        <v>28</v>
      </c>
      <c r="D3693" s="3" t="s">
        <v>53</v>
      </c>
      <c r="E3693" s="3">
        <v>45</v>
      </c>
      <c r="F3693" s="3">
        <v>49</v>
      </c>
      <c r="G3693" s="3">
        <v>7532.34</v>
      </c>
      <c r="H3693" s="3">
        <v>338955.3</v>
      </c>
      <c r="I3693" s="4">
        <v>45839</v>
      </c>
      <c r="J3693" s="4">
        <v>45915</v>
      </c>
      <c r="K3693" s="3" t="s">
        <v>54</v>
      </c>
      <c r="L3693" s="5" t="s">
        <v>58</v>
      </c>
    </row>
    <row r="3694" spans="1:12" ht="14.25" customHeight="1" x14ac:dyDescent="0.3">
      <c r="A3694" s="3" t="s">
        <v>2263</v>
      </c>
      <c r="B3694" s="3" t="s">
        <v>5931</v>
      </c>
      <c r="C3694" s="3" t="s">
        <v>28</v>
      </c>
      <c r="D3694" s="3" t="s">
        <v>53</v>
      </c>
      <c r="E3694" s="3">
        <v>78</v>
      </c>
      <c r="F3694" s="3">
        <v>24</v>
      </c>
      <c r="G3694" s="3">
        <v>8422.11</v>
      </c>
      <c r="H3694" s="3">
        <v>656924.58000000007</v>
      </c>
      <c r="I3694" s="4">
        <v>45776</v>
      </c>
      <c r="J3694" s="4">
        <v>45904</v>
      </c>
      <c r="K3694" s="3" t="s">
        <v>46</v>
      </c>
      <c r="L3694" s="5" t="s">
        <v>21</v>
      </c>
    </row>
    <row r="3695" spans="1:12" ht="14.25" customHeight="1" x14ac:dyDescent="0.3">
      <c r="A3695" s="3" t="s">
        <v>5932</v>
      </c>
      <c r="B3695" s="3" t="s">
        <v>5933</v>
      </c>
      <c r="C3695" s="3" t="s">
        <v>28</v>
      </c>
      <c r="D3695" s="3" t="s">
        <v>24</v>
      </c>
      <c r="E3695" s="3">
        <v>4</v>
      </c>
      <c r="F3695" s="3">
        <v>42</v>
      </c>
      <c r="G3695" s="3">
        <v>19402.64</v>
      </c>
      <c r="H3695" s="3">
        <v>77610.559999999998</v>
      </c>
      <c r="I3695" s="4">
        <v>45699</v>
      </c>
      <c r="J3695" s="4">
        <v>45901</v>
      </c>
      <c r="L3695" s="5" t="s">
        <v>21</v>
      </c>
    </row>
    <row r="3696" spans="1:12" ht="14.25" customHeight="1" x14ac:dyDescent="0.3">
      <c r="A3696" s="3" t="s">
        <v>5934</v>
      </c>
      <c r="B3696" s="3" t="s">
        <v>5181</v>
      </c>
      <c r="C3696" s="3" t="s">
        <v>14</v>
      </c>
      <c r="D3696" s="3" t="s">
        <v>41</v>
      </c>
      <c r="E3696" s="3">
        <v>7</v>
      </c>
      <c r="F3696" s="3">
        <v>40</v>
      </c>
      <c r="G3696" s="3">
        <v>2849.45</v>
      </c>
      <c r="H3696" s="3">
        <v>19946.150000000001</v>
      </c>
      <c r="I3696" s="4">
        <v>45768</v>
      </c>
      <c r="J3696" s="4">
        <v>45906</v>
      </c>
      <c r="K3696" s="3" t="s">
        <v>29</v>
      </c>
      <c r="L3696" s="5" t="s">
        <v>30</v>
      </c>
    </row>
    <row r="3697" spans="1:12" ht="14.25" customHeight="1" x14ac:dyDescent="0.3">
      <c r="A3697" s="3" t="s">
        <v>4312</v>
      </c>
      <c r="B3697" s="3" t="s">
        <v>5935</v>
      </c>
      <c r="C3697" s="3" t="s">
        <v>40</v>
      </c>
      <c r="D3697" s="3" t="s">
        <v>15</v>
      </c>
      <c r="E3697" s="3">
        <v>71</v>
      </c>
      <c r="F3697" s="3">
        <v>87</v>
      </c>
      <c r="G3697" s="3">
        <v>5488.26</v>
      </c>
      <c r="H3697" s="3">
        <v>389666.46</v>
      </c>
      <c r="I3697" s="4">
        <v>45838</v>
      </c>
      <c r="J3697" s="4">
        <v>45869</v>
      </c>
      <c r="K3697" s="3" t="s">
        <v>29</v>
      </c>
      <c r="L3697" s="5" t="s">
        <v>21</v>
      </c>
    </row>
    <row r="3698" spans="1:12" ht="14.25" customHeight="1" x14ac:dyDescent="0.3">
      <c r="A3698" s="3" t="s">
        <v>160</v>
      </c>
      <c r="B3698" s="3" t="s">
        <v>5936</v>
      </c>
      <c r="C3698" s="3" t="s">
        <v>28</v>
      </c>
      <c r="D3698" s="3" t="s">
        <v>41</v>
      </c>
      <c r="E3698" s="3">
        <v>86</v>
      </c>
      <c r="F3698" s="3">
        <v>72</v>
      </c>
      <c r="G3698" s="3">
        <v>1028.71</v>
      </c>
      <c r="H3698" s="3">
        <v>88469.06</v>
      </c>
      <c r="I3698" s="4">
        <v>45680</v>
      </c>
      <c r="J3698" s="4">
        <v>45909</v>
      </c>
      <c r="K3698" s="3" t="s">
        <v>46</v>
      </c>
      <c r="L3698" s="5" t="s">
        <v>21</v>
      </c>
    </row>
    <row r="3699" spans="1:12" ht="14.25" customHeight="1" x14ac:dyDescent="0.3">
      <c r="A3699" s="3" t="s">
        <v>5937</v>
      </c>
      <c r="B3699" s="3" t="s">
        <v>5938</v>
      </c>
      <c r="C3699" s="3" t="s">
        <v>28</v>
      </c>
      <c r="D3699" s="3" t="s">
        <v>45</v>
      </c>
      <c r="E3699" s="3">
        <v>51</v>
      </c>
      <c r="F3699" s="3">
        <v>66</v>
      </c>
      <c r="G3699" s="3">
        <v>17653.810000000001</v>
      </c>
      <c r="H3699" s="3">
        <v>900344.31</v>
      </c>
      <c r="I3699" s="4">
        <v>45669</v>
      </c>
      <c r="J3699" s="4">
        <v>45890</v>
      </c>
      <c r="K3699" s="3" t="s">
        <v>54</v>
      </c>
      <c r="L3699" s="5" t="s">
        <v>33</v>
      </c>
    </row>
    <row r="3700" spans="1:12" ht="14.25" customHeight="1" x14ac:dyDescent="0.3">
      <c r="A3700" s="3" t="s">
        <v>5621</v>
      </c>
      <c r="B3700" s="3" t="s">
        <v>1954</v>
      </c>
      <c r="C3700" s="3" t="s">
        <v>28</v>
      </c>
      <c r="D3700" s="3" t="s">
        <v>15</v>
      </c>
      <c r="E3700" s="3">
        <v>96</v>
      </c>
      <c r="F3700" s="3">
        <v>26</v>
      </c>
      <c r="G3700" s="3">
        <v>13785.33</v>
      </c>
      <c r="H3700" s="3">
        <v>1323391.68</v>
      </c>
      <c r="I3700" s="4">
        <v>45827</v>
      </c>
      <c r="J3700" s="4">
        <v>45853</v>
      </c>
      <c r="K3700" s="3" t="s">
        <v>46</v>
      </c>
      <c r="L3700" s="5" t="s">
        <v>58</v>
      </c>
    </row>
    <row r="3701" spans="1:12" ht="14.25" customHeight="1" x14ac:dyDescent="0.3">
      <c r="A3701" s="3" t="s">
        <v>5939</v>
      </c>
      <c r="B3701" s="3" t="s">
        <v>5940</v>
      </c>
      <c r="C3701" s="3" t="s">
        <v>40</v>
      </c>
      <c r="D3701" s="3" t="s">
        <v>45</v>
      </c>
      <c r="E3701" s="3">
        <v>62</v>
      </c>
      <c r="F3701" s="3">
        <v>58</v>
      </c>
      <c r="G3701" s="3">
        <v>4040.32</v>
      </c>
      <c r="H3701" s="3">
        <v>250499.84</v>
      </c>
      <c r="I3701" s="4">
        <v>45686</v>
      </c>
      <c r="J3701" s="4">
        <v>45882</v>
      </c>
      <c r="K3701" s="3" t="s">
        <v>16</v>
      </c>
      <c r="L3701" s="5" t="s">
        <v>33</v>
      </c>
    </row>
    <row r="3702" spans="1:12" ht="14.25" customHeight="1" x14ac:dyDescent="0.3">
      <c r="A3702" s="3" t="s">
        <v>5941</v>
      </c>
      <c r="B3702" s="3" t="s">
        <v>5942</v>
      </c>
      <c r="C3702" s="3" t="s">
        <v>14</v>
      </c>
      <c r="D3702" s="3" t="s">
        <v>41</v>
      </c>
      <c r="E3702" s="3">
        <v>192</v>
      </c>
      <c r="F3702" s="3">
        <v>52</v>
      </c>
      <c r="G3702" s="3">
        <v>17301.04</v>
      </c>
      <c r="H3702" s="3">
        <v>3321799.68</v>
      </c>
      <c r="I3702" s="4">
        <v>45810</v>
      </c>
      <c r="J3702" s="4">
        <v>45907</v>
      </c>
      <c r="K3702" s="3" t="s">
        <v>46</v>
      </c>
      <c r="L3702" s="5" t="s">
        <v>58</v>
      </c>
    </row>
    <row r="3703" spans="1:12" ht="14.25" customHeight="1" x14ac:dyDescent="0.3">
      <c r="A3703" s="3" t="s">
        <v>993</v>
      </c>
      <c r="B3703" s="3" t="s">
        <v>5943</v>
      </c>
      <c r="C3703" s="3" t="s">
        <v>28</v>
      </c>
      <c r="D3703" s="3" t="s">
        <v>45</v>
      </c>
      <c r="E3703" s="3">
        <v>160</v>
      </c>
      <c r="G3703" s="3">
        <v>2445.81</v>
      </c>
      <c r="H3703" s="3">
        <v>391329.6</v>
      </c>
      <c r="I3703" s="4">
        <v>45696</v>
      </c>
      <c r="J3703" s="4">
        <v>45891</v>
      </c>
      <c r="K3703" s="3" t="s">
        <v>54</v>
      </c>
      <c r="L3703" s="5" t="s">
        <v>33</v>
      </c>
    </row>
    <row r="3704" spans="1:12" ht="14.25" customHeight="1" x14ac:dyDescent="0.3">
      <c r="A3704" s="3" t="s">
        <v>5944</v>
      </c>
      <c r="B3704" s="3" t="s">
        <v>5262</v>
      </c>
      <c r="C3704" s="3" t="s">
        <v>14</v>
      </c>
      <c r="D3704" s="3" t="s">
        <v>53</v>
      </c>
      <c r="E3704" s="3">
        <v>168</v>
      </c>
      <c r="F3704" s="3">
        <v>31</v>
      </c>
      <c r="G3704" s="3">
        <v>3921.37</v>
      </c>
      <c r="H3704" s="3">
        <v>658790.16</v>
      </c>
      <c r="I3704" s="4">
        <v>45755</v>
      </c>
      <c r="J3704" s="4">
        <v>45898</v>
      </c>
      <c r="K3704" s="3" t="s">
        <v>25</v>
      </c>
      <c r="L3704" s="5" t="s">
        <v>21</v>
      </c>
    </row>
    <row r="3705" spans="1:12" ht="14.25" customHeight="1" x14ac:dyDescent="0.3">
      <c r="A3705" s="3" t="s">
        <v>5945</v>
      </c>
      <c r="B3705" s="3" t="s">
        <v>5946</v>
      </c>
      <c r="C3705" s="3" t="s">
        <v>44</v>
      </c>
      <c r="D3705" s="3" t="s">
        <v>53</v>
      </c>
      <c r="E3705" s="3">
        <v>96</v>
      </c>
      <c r="F3705" s="3">
        <v>38</v>
      </c>
      <c r="G3705" s="3">
        <v>5090.96</v>
      </c>
      <c r="H3705" s="3">
        <v>488732.15999999997</v>
      </c>
      <c r="I3705" s="4">
        <v>45808</v>
      </c>
      <c r="J3705" s="4">
        <v>45919</v>
      </c>
      <c r="L3705" s="5" t="s">
        <v>58</v>
      </c>
    </row>
    <row r="3706" spans="1:12" ht="14.25" customHeight="1" x14ac:dyDescent="0.3">
      <c r="A3706" s="3" t="s">
        <v>5790</v>
      </c>
      <c r="B3706" s="3" t="s">
        <v>3394</v>
      </c>
      <c r="C3706" s="3" t="s">
        <v>40</v>
      </c>
      <c r="D3706" s="3" t="s">
        <v>45</v>
      </c>
      <c r="E3706" s="3">
        <v>97</v>
      </c>
      <c r="F3706" s="3">
        <v>90</v>
      </c>
      <c r="G3706" s="3">
        <v>9959.2900000000009</v>
      </c>
      <c r="H3706" s="3">
        <v>966051.13000000012</v>
      </c>
      <c r="I3706" s="4">
        <v>45819</v>
      </c>
      <c r="J3706" s="4">
        <v>45931</v>
      </c>
      <c r="K3706" s="3" t="s">
        <v>25</v>
      </c>
      <c r="L3706" s="5" t="s">
        <v>58</v>
      </c>
    </row>
    <row r="3707" spans="1:12" ht="14.25" customHeight="1" x14ac:dyDescent="0.3">
      <c r="A3707" s="3" t="s">
        <v>3892</v>
      </c>
      <c r="B3707" s="3" t="s">
        <v>5947</v>
      </c>
      <c r="C3707" s="3" t="s">
        <v>40</v>
      </c>
      <c r="D3707" s="3" t="s">
        <v>45</v>
      </c>
      <c r="E3707" s="3">
        <v>165</v>
      </c>
      <c r="F3707" s="3">
        <v>51</v>
      </c>
      <c r="G3707" s="3">
        <v>15814.8</v>
      </c>
      <c r="H3707" s="3">
        <v>2609442</v>
      </c>
      <c r="I3707" s="4">
        <v>45679</v>
      </c>
      <c r="J3707" s="4">
        <v>45900</v>
      </c>
      <c r="L3707" s="5" t="s">
        <v>33</v>
      </c>
    </row>
    <row r="3708" spans="1:12" ht="14.25" customHeight="1" x14ac:dyDescent="0.3">
      <c r="A3708" s="3" t="s">
        <v>5948</v>
      </c>
      <c r="B3708" s="3" t="s">
        <v>390</v>
      </c>
      <c r="C3708" s="3" t="s">
        <v>44</v>
      </c>
      <c r="D3708" s="3" t="s">
        <v>41</v>
      </c>
      <c r="E3708" s="3">
        <v>135</v>
      </c>
      <c r="F3708" s="3">
        <v>94</v>
      </c>
      <c r="G3708" s="3">
        <v>6779.72</v>
      </c>
      <c r="H3708" s="3">
        <v>915262.20000000007</v>
      </c>
      <c r="I3708" s="4">
        <v>45697</v>
      </c>
      <c r="J3708" s="4">
        <v>45859</v>
      </c>
      <c r="K3708" s="3" t="s">
        <v>46</v>
      </c>
      <c r="L3708" s="5" t="s">
        <v>17</v>
      </c>
    </row>
    <row r="3709" spans="1:12" ht="14.25" customHeight="1" x14ac:dyDescent="0.3">
      <c r="A3709" s="3" t="s">
        <v>1505</v>
      </c>
      <c r="B3709" s="3" t="s">
        <v>5949</v>
      </c>
      <c r="C3709" s="3" t="s">
        <v>20</v>
      </c>
      <c r="D3709" s="3" t="s">
        <v>15</v>
      </c>
      <c r="E3709" s="3">
        <v>147</v>
      </c>
      <c r="F3709" s="3">
        <v>28</v>
      </c>
      <c r="G3709" s="3">
        <v>12193.34</v>
      </c>
      <c r="H3709" s="3">
        <v>1792420.98</v>
      </c>
      <c r="I3709" s="4">
        <v>45842</v>
      </c>
      <c r="J3709" s="4">
        <v>45884</v>
      </c>
      <c r="K3709" s="3" t="s">
        <v>46</v>
      </c>
      <c r="L3709" s="5" t="s">
        <v>21</v>
      </c>
    </row>
    <row r="3710" spans="1:12" ht="14.25" customHeight="1" x14ac:dyDescent="0.3">
      <c r="A3710" s="3" t="s">
        <v>5950</v>
      </c>
      <c r="B3710" s="3" t="s">
        <v>3288</v>
      </c>
      <c r="C3710" s="3" t="s">
        <v>20</v>
      </c>
      <c r="D3710" s="3" t="s">
        <v>45</v>
      </c>
      <c r="E3710" s="3">
        <v>96</v>
      </c>
      <c r="G3710" s="3">
        <v>16825.740000000002</v>
      </c>
      <c r="H3710" s="3">
        <v>1615271.04</v>
      </c>
      <c r="I3710" s="4">
        <v>45784</v>
      </c>
      <c r="J3710" s="4">
        <v>45891</v>
      </c>
      <c r="K3710" s="3" t="s">
        <v>46</v>
      </c>
      <c r="L3710" s="5" t="s">
        <v>17</v>
      </c>
    </row>
    <row r="3711" spans="1:12" ht="14.25" customHeight="1" x14ac:dyDescent="0.3">
      <c r="A3711" s="3" t="s">
        <v>1083</v>
      </c>
      <c r="B3711" s="3" t="s">
        <v>5951</v>
      </c>
      <c r="C3711" s="3" t="s">
        <v>44</v>
      </c>
      <c r="D3711" s="3" t="s">
        <v>24</v>
      </c>
      <c r="E3711" s="3">
        <v>124</v>
      </c>
      <c r="F3711" s="3">
        <v>54</v>
      </c>
      <c r="G3711" s="3">
        <v>7431.57</v>
      </c>
      <c r="H3711" s="3">
        <v>921514.67999999993</v>
      </c>
      <c r="I3711" s="4">
        <v>45830</v>
      </c>
      <c r="J3711" s="4">
        <v>45883</v>
      </c>
      <c r="K3711" s="3" t="s">
        <v>25</v>
      </c>
      <c r="L3711" s="5" t="s">
        <v>58</v>
      </c>
    </row>
    <row r="3712" spans="1:12" ht="14.25" customHeight="1" x14ac:dyDescent="0.3">
      <c r="A3712" s="3" t="s">
        <v>1628</v>
      </c>
      <c r="B3712" s="3" t="s">
        <v>122</v>
      </c>
      <c r="C3712" s="3" t="s">
        <v>20</v>
      </c>
      <c r="D3712" s="3" t="s">
        <v>24</v>
      </c>
      <c r="E3712" s="3">
        <v>189</v>
      </c>
      <c r="F3712" s="3">
        <v>54</v>
      </c>
      <c r="G3712" s="3">
        <v>13880.82</v>
      </c>
      <c r="H3712" s="3">
        <v>2623474.98</v>
      </c>
      <c r="I3712" s="4">
        <v>45786</v>
      </c>
      <c r="J3712" s="4">
        <v>45857</v>
      </c>
      <c r="K3712" s="3" t="s">
        <v>25</v>
      </c>
      <c r="L3712" s="5" t="s">
        <v>58</v>
      </c>
    </row>
    <row r="3713" spans="1:12" ht="14.25" customHeight="1" x14ac:dyDescent="0.3">
      <c r="A3713" s="3" t="s">
        <v>5952</v>
      </c>
      <c r="B3713" s="3" t="s">
        <v>5953</v>
      </c>
      <c r="C3713" s="3" t="s">
        <v>28</v>
      </c>
      <c r="D3713" s="3" t="s">
        <v>45</v>
      </c>
      <c r="E3713" s="3">
        <v>79</v>
      </c>
      <c r="F3713" s="3">
        <v>58</v>
      </c>
      <c r="G3713" s="3">
        <v>14973.68</v>
      </c>
      <c r="H3713" s="3">
        <v>1182920.72</v>
      </c>
      <c r="I3713" s="4">
        <v>45823</v>
      </c>
      <c r="J3713" s="4">
        <v>45912</v>
      </c>
      <c r="K3713" s="3" t="s">
        <v>57</v>
      </c>
      <c r="L3713" s="5" t="s">
        <v>58</v>
      </c>
    </row>
    <row r="3714" spans="1:12" ht="14.25" customHeight="1" x14ac:dyDescent="0.3">
      <c r="A3714" s="3" t="s">
        <v>5954</v>
      </c>
      <c r="B3714" s="3" t="s">
        <v>5955</v>
      </c>
      <c r="C3714" s="3" t="s">
        <v>44</v>
      </c>
      <c r="D3714" s="3" t="s">
        <v>53</v>
      </c>
      <c r="E3714" s="3">
        <v>123</v>
      </c>
      <c r="F3714" s="3">
        <v>34</v>
      </c>
      <c r="G3714" s="3">
        <v>9816.74</v>
      </c>
      <c r="H3714" s="3">
        <v>1207459.02</v>
      </c>
      <c r="I3714" s="4">
        <v>45738</v>
      </c>
      <c r="J3714" s="4">
        <v>45907</v>
      </c>
      <c r="K3714" s="3" t="s">
        <v>57</v>
      </c>
      <c r="L3714" s="5" t="s">
        <v>17</v>
      </c>
    </row>
    <row r="3715" spans="1:12" ht="14.25" customHeight="1" x14ac:dyDescent="0.3">
      <c r="A3715" s="3" t="s">
        <v>5956</v>
      </c>
      <c r="B3715" s="3" t="s">
        <v>5957</v>
      </c>
      <c r="C3715" s="3" t="s">
        <v>40</v>
      </c>
      <c r="D3715" s="3" t="s">
        <v>15</v>
      </c>
      <c r="E3715" s="3">
        <v>55</v>
      </c>
      <c r="F3715" s="3">
        <v>68</v>
      </c>
      <c r="G3715" s="3">
        <v>364.7</v>
      </c>
      <c r="H3715" s="3">
        <v>20058.5</v>
      </c>
      <c r="I3715" s="4">
        <v>45706</v>
      </c>
      <c r="J3715" s="4">
        <v>45941</v>
      </c>
      <c r="K3715" s="3" t="s">
        <v>46</v>
      </c>
      <c r="L3715" s="5" t="s">
        <v>17</v>
      </c>
    </row>
    <row r="3716" spans="1:12" ht="14.25" customHeight="1" x14ac:dyDescent="0.3">
      <c r="A3716" s="3" t="s">
        <v>5958</v>
      </c>
      <c r="B3716" s="3" t="s">
        <v>331</v>
      </c>
      <c r="C3716" s="3" t="s">
        <v>20</v>
      </c>
      <c r="D3716" s="3" t="s">
        <v>45</v>
      </c>
      <c r="E3716" s="3">
        <v>99</v>
      </c>
      <c r="F3716" s="3">
        <v>39</v>
      </c>
      <c r="G3716" s="3">
        <v>13653.37</v>
      </c>
      <c r="H3716" s="3">
        <v>1351683.63</v>
      </c>
      <c r="I3716" s="4">
        <v>45814</v>
      </c>
      <c r="J3716" s="4">
        <v>45902</v>
      </c>
      <c r="K3716" s="3" t="s">
        <v>54</v>
      </c>
      <c r="L3716" s="5" t="s">
        <v>17</v>
      </c>
    </row>
    <row r="3717" spans="1:12" ht="14.25" customHeight="1" x14ac:dyDescent="0.3">
      <c r="A3717" s="3" t="s">
        <v>5959</v>
      </c>
      <c r="B3717" s="3" t="s">
        <v>5960</v>
      </c>
      <c r="C3717" s="3" t="s">
        <v>44</v>
      </c>
      <c r="D3717" s="3" t="s">
        <v>24</v>
      </c>
      <c r="E3717" s="3">
        <v>50</v>
      </c>
      <c r="F3717" s="3">
        <v>62</v>
      </c>
      <c r="G3717" s="3">
        <v>2443.13</v>
      </c>
      <c r="H3717" s="3">
        <v>122156.5</v>
      </c>
      <c r="I3717" s="4">
        <v>45821</v>
      </c>
      <c r="J3717" s="4">
        <v>45856</v>
      </c>
      <c r="K3717" s="3" t="s">
        <v>54</v>
      </c>
      <c r="L3717" s="5" t="s">
        <v>33</v>
      </c>
    </row>
    <row r="3718" spans="1:12" ht="14.25" customHeight="1" x14ac:dyDescent="0.3">
      <c r="A3718" s="3" t="s">
        <v>4070</v>
      </c>
      <c r="B3718" s="3" t="s">
        <v>5961</v>
      </c>
      <c r="C3718" s="3" t="s">
        <v>28</v>
      </c>
      <c r="D3718" s="3" t="s">
        <v>53</v>
      </c>
      <c r="E3718" s="3">
        <v>191</v>
      </c>
      <c r="F3718" s="3">
        <v>80</v>
      </c>
      <c r="G3718" s="3">
        <v>11730.42</v>
      </c>
      <c r="H3718" s="3">
        <v>2240510.2200000002</v>
      </c>
      <c r="I3718" s="4">
        <v>45761</v>
      </c>
      <c r="J3718" s="4">
        <v>45923</v>
      </c>
      <c r="K3718" s="3" t="s">
        <v>57</v>
      </c>
      <c r="L3718" s="5" t="s">
        <v>30</v>
      </c>
    </row>
    <row r="3719" spans="1:12" ht="14.25" customHeight="1" x14ac:dyDescent="0.3">
      <c r="A3719" s="3" t="s">
        <v>2200</v>
      </c>
      <c r="B3719" s="3" t="s">
        <v>5962</v>
      </c>
      <c r="C3719" s="3" t="s">
        <v>44</v>
      </c>
      <c r="E3719" s="3">
        <v>80</v>
      </c>
      <c r="F3719" s="3">
        <v>88</v>
      </c>
      <c r="G3719" s="3">
        <v>10733.74</v>
      </c>
      <c r="H3719" s="3">
        <v>858699.2</v>
      </c>
      <c r="I3719" s="4">
        <v>45670</v>
      </c>
      <c r="J3719" s="4">
        <v>45895</v>
      </c>
      <c r="K3719" s="3" t="s">
        <v>54</v>
      </c>
      <c r="L3719" s="5" t="s">
        <v>58</v>
      </c>
    </row>
    <row r="3720" spans="1:12" ht="14.25" customHeight="1" x14ac:dyDescent="0.3">
      <c r="A3720" s="3" t="s">
        <v>5963</v>
      </c>
      <c r="B3720" s="3" t="s">
        <v>299</v>
      </c>
      <c r="C3720" s="3" t="s">
        <v>28</v>
      </c>
      <c r="D3720" s="3" t="s">
        <v>45</v>
      </c>
      <c r="E3720" s="3">
        <v>60</v>
      </c>
      <c r="F3720" s="3">
        <v>54</v>
      </c>
      <c r="G3720" s="3">
        <v>12770.65</v>
      </c>
      <c r="H3720" s="3">
        <v>766239</v>
      </c>
      <c r="I3720" s="4">
        <v>45821</v>
      </c>
      <c r="J3720" s="4">
        <v>45879</v>
      </c>
      <c r="K3720" s="3" t="s">
        <v>57</v>
      </c>
      <c r="L3720" s="5" t="s">
        <v>21</v>
      </c>
    </row>
    <row r="3721" spans="1:12" ht="14.25" customHeight="1" x14ac:dyDescent="0.3">
      <c r="A3721" s="3" t="s">
        <v>3650</v>
      </c>
      <c r="B3721" s="3" t="s">
        <v>5964</v>
      </c>
      <c r="C3721" s="3" t="s">
        <v>40</v>
      </c>
      <c r="D3721" s="3" t="s">
        <v>53</v>
      </c>
      <c r="E3721" s="3">
        <v>35</v>
      </c>
      <c r="F3721" s="3">
        <v>98</v>
      </c>
      <c r="G3721" s="3">
        <v>1480.62</v>
      </c>
      <c r="H3721" s="3">
        <v>51821.7</v>
      </c>
      <c r="I3721" s="4">
        <v>45732</v>
      </c>
      <c r="J3721" s="4">
        <v>45862</v>
      </c>
      <c r="K3721" s="3" t="s">
        <v>16</v>
      </c>
      <c r="L3721" s="5" t="s">
        <v>17</v>
      </c>
    </row>
    <row r="3722" spans="1:12" ht="14.25" customHeight="1" x14ac:dyDescent="0.3">
      <c r="A3722" s="3" t="s">
        <v>5965</v>
      </c>
      <c r="B3722" s="3" t="s">
        <v>5966</v>
      </c>
      <c r="C3722" s="3" t="s">
        <v>40</v>
      </c>
      <c r="D3722" s="3" t="s">
        <v>45</v>
      </c>
      <c r="E3722" s="3">
        <v>41</v>
      </c>
      <c r="F3722" s="3">
        <v>88</v>
      </c>
      <c r="G3722" s="3">
        <v>13725.18</v>
      </c>
      <c r="H3722" s="3">
        <v>562732.38</v>
      </c>
      <c r="I3722" s="4">
        <v>45804</v>
      </c>
      <c r="J3722" s="4">
        <v>45890</v>
      </c>
      <c r="K3722" s="3" t="s">
        <v>29</v>
      </c>
      <c r="L3722" s="5" t="s">
        <v>17</v>
      </c>
    </row>
    <row r="3723" spans="1:12" ht="14.25" customHeight="1" x14ac:dyDescent="0.3">
      <c r="A3723" s="3" t="s">
        <v>5967</v>
      </c>
      <c r="B3723" s="3" t="s">
        <v>5968</v>
      </c>
      <c r="C3723" s="3" t="s">
        <v>14</v>
      </c>
      <c r="D3723" s="3" t="s">
        <v>41</v>
      </c>
      <c r="E3723" s="3">
        <v>68</v>
      </c>
      <c r="F3723" s="3">
        <v>71</v>
      </c>
      <c r="G3723" s="3">
        <v>13115.81</v>
      </c>
      <c r="H3723" s="3">
        <v>891875.08</v>
      </c>
      <c r="I3723" s="4">
        <v>45708</v>
      </c>
      <c r="J3723" s="4">
        <v>45863</v>
      </c>
      <c r="K3723" s="3" t="s">
        <v>16</v>
      </c>
      <c r="L3723" s="5" t="s">
        <v>17</v>
      </c>
    </row>
    <row r="3724" spans="1:12" ht="14.25" customHeight="1" x14ac:dyDescent="0.3">
      <c r="A3724" s="3" t="s">
        <v>4795</v>
      </c>
      <c r="B3724" s="3" t="s">
        <v>5969</v>
      </c>
      <c r="C3724" s="3" t="s">
        <v>44</v>
      </c>
      <c r="D3724" s="3" t="s">
        <v>41</v>
      </c>
      <c r="E3724" s="3">
        <v>62</v>
      </c>
      <c r="F3724" s="3">
        <v>95</v>
      </c>
      <c r="G3724" s="3">
        <v>2898.56</v>
      </c>
      <c r="H3724" s="3">
        <v>179710.72</v>
      </c>
      <c r="I3724" s="4">
        <v>45672</v>
      </c>
      <c r="J3724" s="4">
        <v>45873</v>
      </c>
      <c r="K3724" s="3" t="s">
        <v>29</v>
      </c>
      <c r="L3724" s="5" t="s">
        <v>33</v>
      </c>
    </row>
    <row r="3725" spans="1:12" ht="14.25" customHeight="1" x14ac:dyDescent="0.3">
      <c r="A3725" s="3" t="s">
        <v>3736</v>
      </c>
      <c r="B3725" s="3" t="s">
        <v>2759</v>
      </c>
      <c r="C3725" s="3" t="s">
        <v>40</v>
      </c>
      <c r="D3725" s="3" t="s">
        <v>24</v>
      </c>
      <c r="E3725" s="3">
        <v>42</v>
      </c>
      <c r="F3725" s="3">
        <v>53</v>
      </c>
      <c r="G3725" s="3">
        <v>11483.9</v>
      </c>
      <c r="H3725" s="3">
        <v>482323.8</v>
      </c>
      <c r="I3725" s="4">
        <v>45844</v>
      </c>
      <c r="J3725" s="4">
        <v>45913</v>
      </c>
      <c r="K3725" s="3" t="s">
        <v>16</v>
      </c>
      <c r="L3725" s="5" t="s">
        <v>30</v>
      </c>
    </row>
    <row r="3726" spans="1:12" ht="14.25" customHeight="1" x14ac:dyDescent="0.3">
      <c r="A3726" s="3" t="s">
        <v>5970</v>
      </c>
      <c r="B3726" s="3" t="s">
        <v>2005</v>
      </c>
      <c r="C3726" s="3" t="s">
        <v>20</v>
      </c>
      <c r="D3726" s="3" t="s">
        <v>15</v>
      </c>
      <c r="E3726" s="3">
        <v>124</v>
      </c>
      <c r="F3726" s="3">
        <v>80</v>
      </c>
      <c r="G3726" s="3">
        <v>19559.02</v>
      </c>
      <c r="H3726" s="3">
        <v>2425318.48</v>
      </c>
      <c r="I3726" s="4">
        <v>45713</v>
      </c>
      <c r="J3726" s="4">
        <v>45867</v>
      </c>
      <c r="K3726" s="3" t="s">
        <v>25</v>
      </c>
      <c r="L3726" s="5" t="s">
        <v>17</v>
      </c>
    </row>
    <row r="3727" spans="1:12" ht="14.25" customHeight="1" x14ac:dyDescent="0.3">
      <c r="A3727" s="3" t="s">
        <v>5971</v>
      </c>
      <c r="B3727" s="3" t="s">
        <v>5972</v>
      </c>
      <c r="C3727" s="3" t="s">
        <v>14</v>
      </c>
      <c r="D3727" s="3" t="s">
        <v>41</v>
      </c>
      <c r="E3727" s="3">
        <v>23</v>
      </c>
      <c r="F3727" s="3">
        <v>83</v>
      </c>
      <c r="G3727" s="3">
        <v>13596.79</v>
      </c>
      <c r="H3727" s="3">
        <v>312726.17</v>
      </c>
      <c r="I3727" s="4">
        <v>45785</v>
      </c>
      <c r="J3727" s="4">
        <v>45888</v>
      </c>
      <c r="L3727" s="5" t="s">
        <v>30</v>
      </c>
    </row>
    <row r="3728" spans="1:12" ht="14.25" customHeight="1" x14ac:dyDescent="0.3">
      <c r="A3728" s="3" t="s">
        <v>581</v>
      </c>
      <c r="B3728" s="3" t="s">
        <v>5973</v>
      </c>
      <c r="C3728" s="3" t="s">
        <v>20</v>
      </c>
      <c r="E3728" s="3">
        <v>125</v>
      </c>
      <c r="F3728" s="3">
        <v>30</v>
      </c>
      <c r="G3728" s="3">
        <v>13053.41</v>
      </c>
      <c r="H3728" s="3">
        <v>1631676.25</v>
      </c>
      <c r="I3728" s="4">
        <v>45825</v>
      </c>
      <c r="J3728" s="4">
        <v>45895</v>
      </c>
      <c r="K3728" s="3" t="s">
        <v>46</v>
      </c>
      <c r="L3728" s="5" t="s">
        <v>58</v>
      </c>
    </row>
    <row r="3729" spans="1:12" ht="14.25" customHeight="1" x14ac:dyDescent="0.3">
      <c r="A3729" s="3" t="s">
        <v>3332</v>
      </c>
      <c r="B3729" s="3" t="s">
        <v>3207</v>
      </c>
      <c r="C3729" s="3" t="s">
        <v>28</v>
      </c>
      <c r="D3729" s="3" t="s">
        <v>24</v>
      </c>
      <c r="E3729" s="3">
        <v>20</v>
      </c>
      <c r="G3729" s="3">
        <v>8516.06</v>
      </c>
      <c r="H3729" s="3">
        <v>170321.2</v>
      </c>
      <c r="I3729" s="4">
        <v>45680</v>
      </c>
      <c r="J3729" s="4">
        <v>45929</v>
      </c>
      <c r="K3729" s="3" t="s">
        <v>46</v>
      </c>
      <c r="L3729" s="5" t="s">
        <v>33</v>
      </c>
    </row>
    <row r="3730" spans="1:12" ht="14.25" customHeight="1" x14ac:dyDescent="0.3">
      <c r="A3730" s="3" t="s">
        <v>5974</v>
      </c>
      <c r="B3730" s="3" t="s">
        <v>5975</v>
      </c>
      <c r="C3730" s="3" t="s">
        <v>14</v>
      </c>
      <c r="D3730" s="3" t="s">
        <v>45</v>
      </c>
      <c r="E3730" s="3">
        <v>174</v>
      </c>
      <c r="F3730" s="3">
        <v>66</v>
      </c>
      <c r="G3730" s="3">
        <v>9692.92</v>
      </c>
      <c r="H3730" s="3">
        <v>1686568.08</v>
      </c>
      <c r="I3730" s="4">
        <v>45696</v>
      </c>
      <c r="J3730" s="4">
        <v>45928</v>
      </c>
      <c r="K3730" s="3" t="s">
        <v>29</v>
      </c>
      <c r="L3730" s="5" t="s">
        <v>58</v>
      </c>
    </row>
    <row r="3731" spans="1:12" ht="14.25" customHeight="1" x14ac:dyDescent="0.3">
      <c r="A3731" s="3" t="s">
        <v>1065</v>
      </c>
      <c r="B3731" s="3" t="s">
        <v>5702</v>
      </c>
      <c r="C3731" s="3" t="s">
        <v>20</v>
      </c>
      <c r="D3731" s="3" t="s">
        <v>53</v>
      </c>
      <c r="E3731" s="3">
        <v>189</v>
      </c>
      <c r="F3731" s="3">
        <v>25</v>
      </c>
      <c r="G3731" s="3">
        <v>5341.29</v>
      </c>
      <c r="H3731" s="3">
        <v>1009503.81</v>
      </c>
      <c r="I3731" s="4">
        <v>45670</v>
      </c>
      <c r="J3731" s="4">
        <v>45875</v>
      </c>
      <c r="K3731" s="3" t="s">
        <v>46</v>
      </c>
      <c r="L3731" s="5" t="s">
        <v>33</v>
      </c>
    </row>
    <row r="3732" spans="1:12" ht="14.25" customHeight="1" x14ac:dyDescent="0.3">
      <c r="A3732" s="3" t="s">
        <v>5976</v>
      </c>
      <c r="B3732" s="3" t="s">
        <v>5977</v>
      </c>
      <c r="C3732" s="3" t="s">
        <v>14</v>
      </c>
      <c r="D3732" s="3" t="s">
        <v>15</v>
      </c>
      <c r="E3732" s="3">
        <v>121</v>
      </c>
      <c r="F3732" s="3">
        <v>23</v>
      </c>
      <c r="G3732" s="3">
        <v>18269.25</v>
      </c>
      <c r="H3732" s="3">
        <v>2210579.25</v>
      </c>
      <c r="I3732" s="4">
        <v>45790</v>
      </c>
      <c r="J3732" s="4">
        <v>45909</v>
      </c>
      <c r="K3732" s="3" t="s">
        <v>57</v>
      </c>
      <c r="L3732" s="5" t="s">
        <v>21</v>
      </c>
    </row>
    <row r="3733" spans="1:12" ht="14.25" customHeight="1" x14ac:dyDescent="0.3">
      <c r="A3733" s="3" t="s">
        <v>5978</v>
      </c>
      <c r="B3733" s="3" t="s">
        <v>5979</v>
      </c>
      <c r="C3733" s="3" t="s">
        <v>14</v>
      </c>
      <c r="E3733" s="3">
        <v>158</v>
      </c>
      <c r="F3733" s="3">
        <v>35</v>
      </c>
      <c r="G3733" s="3">
        <v>3145.44</v>
      </c>
      <c r="H3733" s="3">
        <v>496979.52</v>
      </c>
      <c r="I3733" s="4">
        <v>45682</v>
      </c>
      <c r="J3733" s="4">
        <v>45911</v>
      </c>
      <c r="K3733" s="3" t="s">
        <v>57</v>
      </c>
      <c r="L3733" s="5" t="s">
        <v>58</v>
      </c>
    </row>
    <row r="3734" spans="1:12" ht="14.25" customHeight="1" x14ac:dyDescent="0.3">
      <c r="A3734" s="3" t="s">
        <v>5980</v>
      </c>
      <c r="B3734" s="3" t="s">
        <v>5981</v>
      </c>
      <c r="C3734" s="3" t="s">
        <v>20</v>
      </c>
      <c r="D3734" s="3" t="s">
        <v>15</v>
      </c>
      <c r="E3734" s="3">
        <v>0</v>
      </c>
      <c r="F3734" s="3">
        <v>31</v>
      </c>
      <c r="G3734" s="3">
        <v>898.37</v>
      </c>
      <c r="H3734" s="3">
        <v>0</v>
      </c>
      <c r="I3734" s="4">
        <v>45770</v>
      </c>
      <c r="J3734" s="4">
        <v>45908</v>
      </c>
      <c r="K3734" s="3" t="s">
        <v>46</v>
      </c>
      <c r="L3734" s="5" t="s">
        <v>33</v>
      </c>
    </row>
    <row r="3735" spans="1:12" ht="14.25" customHeight="1" x14ac:dyDescent="0.3">
      <c r="A3735" s="3" t="s">
        <v>5982</v>
      </c>
      <c r="B3735" s="3" t="s">
        <v>4061</v>
      </c>
      <c r="C3735" s="3" t="s">
        <v>40</v>
      </c>
      <c r="D3735" s="3" t="s">
        <v>24</v>
      </c>
      <c r="E3735" s="3">
        <v>177</v>
      </c>
      <c r="F3735" s="3">
        <v>39</v>
      </c>
      <c r="G3735" s="3">
        <v>17543.330000000002</v>
      </c>
      <c r="H3735" s="3">
        <v>3105169.41</v>
      </c>
      <c r="I3735" s="4">
        <v>45761</v>
      </c>
      <c r="J3735" s="4">
        <v>45934</v>
      </c>
      <c r="K3735" s="3" t="s">
        <v>57</v>
      </c>
      <c r="L3735" s="5" t="s">
        <v>33</v>
      </c>
    </row>
    <row r="3736" spans="1:12" ht="14.25" customHeight="1" x14ac:dyDescent="0.3">
      <c r="A3736" s="3" t="s">
        <v>1041</v>
      </c>
      <c r="B3736" s="3" t="s">
        <v>5983</v>
      </c>
      <c r="C3736" s="3" t="s">
        <v>44</v>
      </c>
      <c r="D3736" s="3" t="s">
        <v>24</v>
      </c>
      <c r="E3736" s="3">
        <v>149</v>
      </c>
      <c r="F3736" s="3">
        <v>80</v>
      </c>
      <c r="G3736" s="3">
        <v>15834.52</v>
      </c>
      <c r="H3736" s="3">
        <v>2359343.48</v>
      </c>
      <c r="I3736" s="4">
        <v>45755</v>
      </c>
      <c r="J3736" s="4">
        <v>45893</v>
      </c>
      <c r="K3736" s="3" t="s">
        <v>57</v>
      </c>
      <c r="L3736" s="5" t="s">
        <v>33</v>
      </c>
    </row>
    <row r="3737" spans="1:12" ht="14.25" customHeight="1" x14ac:dyDescent="0.3">
      <c r="A3737" s="3" t="s">
        <v>5984</v>
      </c>
      <c r="B3737" s="3" t="s">
        <v>337</v>
      </c>
      <c r="C3737" s="3" t="s">
        <v>44</v>
      </c>
      <c r="D3737" s="3" t="s">
        <v>41</v>
      </c>
      <c r="E3737" s="3">
        <v>19</v>
      </c>
      <c r="F3737" s="3">
        <v>55</v>
      </c>
      <c r="G3737" s="3">
        <v>4565.3</v>
      </c>
      <c r="H3737" s="3">
        <v>86740.7</v>
      </c>
      <c r="I3737" s="4">
        <v>45825</v>
      </c>
      <c r="J3737" s="4">
        <v>45891</v>
      </c>
      <c r="L3737" s="5" t="s">
        <v>21</v>
      </c>
    </row>
    <row r="3738" spans="1:12" ht="14.25" customHeight="1" x14ac:dyDescent="0.3">
      <c r="A3738" s="3" t="s">
        <v>5985</v>
      </c>
      <c r="B3738" s="3" t="s">
        <v>230</v>
      </c>
      <c r="C3738" s="3" t="s">
        <v>20</v>
      </c>
      <c r="D3738" s="3" t="s">
        <v>24</v>
      </c>
      <c r="E3738" s="3">
        <v>61</v>
      </c>
      <c r="F3738" s="3">
        <v>22</v>
      </c>
      <c r="G3738" s="3">
        <v>19402.79</v>
      </c>
      <c r="H3738" s="3">
        <v>1183570.19</v>
      </c>
      <c r="I3738" s="4">
        <v>45845</v>
      </c>
      <c r="J3738" s="4">
        <v>45870</v>
      </c>
      <c r="K3738" s="3" t="s">
        <v>57</v>
      </c>
      <c r="L3738" s="5" t="s">
        <v>17</v>
      </c>
    </row>
    <row r="3739" spans="1:12" ht="14.25" customHeight="1" x14ac:dyDescent="0.3">
      <c r="A3739" s="3" t="s">
        <v>1985</v>
      </c>
      <c r="B3739" s="3" t="s">
        <v>5986</v>
      </c>
      <c r="C3739" s="3" t="s">
        <v>28</v>
      </c>
      <c r="D3739" s="3" t="s">
        <v>45</v>
      </c>
      <c r="E3739" s="3">
        <v>122</v>
      </c>
      <c r="F3739" s="3">
        <v>75</v>
      </c>
      <c r="G3739" s="3">
        <v>12887.27</v>
      </c>
      <c r="H3739" s="3">
        <v>1572246.94</v>
      </c>
      <c r="I3739" s="4">
        <v>45750</v>
      </c>
      <c r="J3739" s="4">
        <v>45939</v>
      </c>
      <c r="K3739" s="3" t="s">
        <v>25</v>
      </c>
      <c r="L3739" s="5" t="s">
        <v>17</v>
      </c>
    </row>
    <row r="3740" spans="1:12" ht="14.25" customHeight="1" x14ac:dyDescent="0.3">
      <c r="A3740" s="3" t="s">
        <v>5987</v>
      </c>
      <c r="B3740" s="3" t="s">
        <v>5988</v>
      </c>
      <c r="C3740" s="3" t="s">
        <v>20</v>
      </c>
      <c r="E3740" s="3">
        <v>117</v>
      </c>
      <c r="F3740" s="3">
        <v>90</v>
      </c>
      <c r="G3740" s="3">
        <v>4933.9399999999996</v>
      </c>
      <c r="H3740" s="3">
        <v>577270.98</v>
      </c>
      <c r="I3740" s="4">
        <v>45816</v>
      </c>
      <c r="J3740" s="4">
        <v>45937</v>
      </c>
      <c r="K3740" s="3" t="s">
        <v>29</v>
      </c>
      <c r="L3740" s="5" t="s">
        <v>33</v>
      </c>
    </row>
    <row r="3741" spans="1:12" ht="14.25" customHeight="1" x14ac:dyDescent="0.3">
      <c r="A3741" s="3" t="s">
        <v>3468</v>
      </c>
      <c r="B3741" s="3" t="s">
        <v>3864</v>
      </c>
      <c r="C3741" s="3" t="s">
        <v>28</v>
      </c>
      <c r="D3741" s="3" t="s">
        <v>24</v>
      </c>
      <c r="F3741" s="3">
        <v>44</v>
      </c>
      <c r="G3741" s="3">
        <v>4282.62</v>
      </c>
      <c r="I3741" s="4">
        <v>45800</v>
      </c>
      <c r="J3741" s="4">
        <v>45883</v>
      </c>
      <c r="K3741" s="3" t="s">
        <v>54</v>
      </c>
      <c r="L3741" s="5" t="s">
        <v>21</v>
      </c>
    </row>
    <row r="3742" spans="1:12" ht="14.25" customHeight="1" x14ac:dyDescent="0.3">
      <c r="A3742" s="3" t="s">
        <v>5533</v>
      </c>
      <c r="B3742" s="3" t="s">
        <v>5989</v>
      </c>
      <c r="C3742" s="3" t="s">
        <v>44</v>
      </c>
      <c r="D3742" s="3" t="s">
        <v>41</v>
      </c>
      <c r="E3742" s="3">
        <v>94</v>
      </c>
      <c r="F3742" s="3">
        <v>37</v>
      </c>
      <c r="G3742" s="3">
        <v>13571.32</v>
      </c>
      <c r="H3742" s="3">
        <v>1275704.08</v>
      </c>
      <c r="I3742" s="4">
        <v>45770</v>
      </c>
      <c r="J3742" s="4">
        <v>45936</v>
      </c>
      <c r="K3742" s="3" t="s">
        <v>25</v>
      </c>
      <c r="L3742" s="5" t="s">
        <v>30</v>
      </c>
    </row>
    <row r="3743" spans="1:12" ht="14.25" customHeight="1" x14ac:dyDescent="0.3">
      <c r="A3743" s="3" t="s">
        <v>5990</v>
      </c>
      <c r="B3743" s="3" t="s">
        <v>5991</v>
      </c>
      <c r="C3743" s="3" t="s">
        <v>28</v>
      </c>
      <c r="D3743" s="3" t="s">
        <v>15</v>
      </c>
      <c r="E3743" s="3">
        <v>142</v>
      </c>
      <c r="F3743" s="3">
        <v>73</v>
      </c>
      <c r="G3743" s="3">
        <v>5478.08</v>
      </c>
      <c r="H3743" s="3">
        <v>777887.36</v>
      </c>
      <c r="I3743" s="4">
        <v>45813</v>
      </c>
      <c r="J3743" s="4">
        <v>45924</v>
      </c>
      <c r="K3743" s="3" t="s">
        <v>29</v>
      </c>
      <c r="L3743" s="5" t="s">
        <v>33</v>
      </c>
    </row>
    <row r="3744" spans="1:12" ht="14.25" customHeight="1" x14ac:dyDescent="0.3">
      <c r="A3744" s="3" t="s">
        <v>5992</v>
      </c>
      <c r="B3744" s="3" t="s">
        <v>5993</v>
      </c>
      <c r="C3744" s="3" t="s">
        <v>14</v>
      </c>
      <c r="D3744" s="3" t="s">
        <v>53</v>
      </c>
      <c r="E3744" s="3">
        <v>21</v>
      </c>
      <c r="F3744" s="3">
        <v>37</v>
      </c>
      <c r="G3744" s="3">
        <v>4434.0200000000004</v>
      </c>
      <c r="H3744" s="3">
        <v>93114.420000000013</v>
      </c>
      <c r="I3744" s="4">
        <v>45786</v>
      </c>
      <c r="J3744" s="4">
        <v>45855</v>
      </c>
      <c r="K3744" s="3" t="s">
        <v>57</v>
      </c>
      <c r="L3744" s="5" t="s">
        <v>58</v>
      </c>
    </row>
    <row r="3745" spans="1:12" ht="14.25" customHeight="1" x14ac:dyDescent="0.3">
      <c r="A3745" s="3" t="s">
        <v>5994</v>
      </c>
      <c r="B3745" s="3" t="s">
        <v>3876</v>
      </c>
      <c r="C3745" s="3" t="s">
        <v>28</v>
      </c>
      <c r="D3745" s="3" t="s">
        <v>45</v>
      </c>
      <c r="E3745" s="3">
        <v>66</v>
      </c>
      <c r="F3745" s="3">
        <v>49</v>
      </c>
      <c r="G3745" s="3">
        <v>7899.04</v>
      </c>
      <c r="H3745" s="3">
        <v>521336.64</v>
      </c>
      <c r="I3745" s="4">
        <v>45791</v>
      </c>
      <c r="J3745" s="4">
        <v>45860</v>
      </c>
      <c r="K3745" s="3" t="s">
        <v>54</v>
      </c>
      <c r="L3745" s="5" t="s">
        <v>30</v>
      </c>
    </row>
    <row r="3746" spans="1:12" ht="14.25" customHeight="1" x14ac:dyDescent="0.3">
      <c r="A3746" s="3" t="s">
        <v>5995</v>
      </c>
      <c r="B3746" s="3" t="s">
        <v>1529</v>
      </c>
      <c r="C3746" s="3" t="s">
        <v>40</v>
      </c>
      <c r="D3746" s="3" t="s">
        <v>41</v>
      </c>
      <c r="E3746" s="3">
        <v>184</v>
      </c>
      <c r="F3746" s="3">
        <v>88</v>
      </c>
      <c r="G3746" s="3">
        <v>6502.38</v>
      </c>
      <c r="H3746" s="3">
        <v>1196437.92</v>
      </c>
      <c r="I3746" s="4">
        <v>45711</v>
      </c>
      <c r="J3746" s="4">
        <v>45914</v>
      </c>
      <c r="K3746" s="3" t="s">
        <v>25</v>
      </c>
      <c r="L3746" s="5" t="s">
        <v>30</v>
      </c>
    </row>
    <row r="3747" spans="1:12" ht="14.25" customHeight="1" x14ac:dyDescent="0.3">
      <c r="A3747" s="3" t="s">
        <v>5996</v>
      </c>
      <c r="B3747" s="3" t="s">
        <v>5997</v>
      </c>
      <c r="C3747" s="3" t="s">
        <v>44</v>
      </c>
      <c r="E3747" s="3">
        <v>189</v>
      </c>
      <c r="F3747" s="3">
        <v>53</v>
      </c>
      <c r="G3747" s="3">
        <v>1924.58</v>
      </c>
      <c r="H3747" s="3">
        <v>363745.62</v>
      </c>
      <c r="I3747" s="4">
        <v>45682</v>
      </c>
      <c r="J3747" s="4">
        <v>45882</v>
      </c>
      <c r="K3747" s="3" t="s">
        <v>46</v>
      </c>
      <c r="L3747" s="5" t="s">
        <v>33</v>
      </c>
    </row>
    <row r="3748" spans="1:12" ht="14.25" customHeight="1" x14ac:dyDescent="0.3">
      <c r="A3748" s="3" t="s">
        <v>5998</v>
      </c>
      <c r="B3748" s="3" t="s">
        <v>5999</v>
      </c>
      <c r="C3748" s="3" t="s">
        <v>40</v>
      </c>
      <c r="D3748" s="3" t="s">
        <v>24</v>
      </c>
      <c r="E3748" s="3">
        <v>49</v>
      </c>
      <c r="F3748" s="3">
        <v>44</v>
      </c>
      <c r="G3748" s="3">
        <v>13129.1</v>
      </c>
      <c r="H3748" s="3">
        <v>643325.9</v>
      </c>
      <c r="I3748" s="4">
        <v>45774</v>
      </c>
      <c r="J3748" s="4">
        <v>45866</v>
      </c>
      <c r="K3748" s="3" t="s">
        <v>29</v>
      </c>
      <c r="L3748" s="5" t="s">
        <v>33</v>
      </c>
    </row>
    <row r="3749" spans="1:12" ht="14.25" customHeight="1" x14ac:dyDescent="0.3">
      <c r="A3749" s="3" t="s">
        <v>3607</v>
      </c>
      <c r="B3749" s="3" t="s">
        <v>2835</v>
      </c>
      <c r="C3749" s="3" t="s">
        <v>40</v>
      </c>
      <c r="D3749" s="3" t="s">
        <v>53</v>
      </c>
      <c r="E3749" s="3">
        <v>141</v>
      </c>
      <c r="F3749" s="3">
        <v>79</v>
      </c>
      <c r="G3749" s="3">
        <v>10260.540000000001</v>
      </c>
      <c r="H3749" s="3">
        <v>1446736.14</v>
      </c>
      <c r="I3749" s="4">
        <v>45692</v>
      </c>
      <c r="J3749" s="4">
        <v>45906</v>
      </c>
      <c r="L3749" s="5" t="s">
        <v>21</v>
      </c>
    </row>
    <row r="3750" spans="1:12" ht="14.25" customHeight="1" x14ac:dyDescent="0.3">
      <c r="A3750" s="3" t="s">
        <v>6000</v>
      </c>
      <c r="B3750" s="3" t="s">
        <v>5198</v>
      </c>
      <c r="C3750" s="3" t="s">
        <v>28</v>
      </c>
      <c r="D3750" s="3" t="s">
        <v>53</v>
      </c>
      <c r="E3750" s="3">
        <v>189</v>
      </c>
      <c r="F3750" s="3">
        <v>95</v>
      </c>
      <c r="G3750" s="3">
        <v>3776.82</v>
      </c>
      <c r="H3750" s="3">
        <v>713818.98</v>
      </c>
      <c r="I3750" s="4">
        <v>45774</v>
      </c>
      <c r="J3750" s="4">
        <v>45893</v>
      </c>
      <c r="K3750" s="3" t="s">
        <v>29</v>
      </c>
      <c r="L3750" s="5" t="s">
        <v>33</v>
      </c>
    </row>
    <row r="3751" spans="1:12" ht="14.25" customHeight="1" x14ac:dyDescent="0.3">
      <c r="A3751" s="3" t="s">
        <v>6001</v>
      </c>
      <c r="B3751" s="3" t="s">
        <v>6002</v>
      </c>
      <c r="C3751" s="3" t="s">
        <v>20</v>
      </c>
      <c r="D3751" s="3" t="s">
        <v>24</v>
      </c>
      <c r="E3751" s="3">
        <v>1</v>
      </c>
      <c r="F3751" s="3">
        <v>73</v>
      </c>
      <c r="G3751" s="3">
        <v>18743.34</v>
      </c>
      <c r="H3751" s="3">
        <v>18743.34</v>
      </c>
      <c r="I3751" s="4">
        <v>45846</v>
      </c>
      <c r="J3751" s="4">
        <v>45934</v>
      </c>
      <c r="K3751" s="3" t="s">
        <v>54</v>
      </c>
      <c r="L3751" s="5" t="s">
        <v>30</v>
      </c>
    </row>
    <row r="3752" spans="1:12" ht="14.25" customHeight="1" x14ac:dyDescent="0.3">
      <c r="A3752" s="3" t="s">
        <v>6003</v>
      </c>
      <c r="B3752" s="3" t="s">
        <v>6004</v>
      </c>
      <c r="C3752" s="3" t="s">
        <v>40</v>
      </c>
      <c r="D3752" s="3" t="s">
        <v>24</v>
      </c>
      <c r="E3752" s="3">
        <v>170</v>
      </c>
      <c r="F3752" s="3">
        <v>80</v>
      </c>
      <c r="G3752" s="3">
        <v>5047.74</v>
      </c>
      <c r="H3752" s="3">
        <v>858115.79999999993</v>
      </c>
      <c r="I3752" s="4">
        <v>45684</v>
      </c>
      <c r="J3752" s="4">
        <v>45899</v>
      </c>
      <c r="K3752" s="3" t="s">
        <v>25</v>
      </c>
      <c r="L3752" s="5" t="s">
        <v>58</v>
      </c>
    </row>
    <row r="3753" spans="1:12" ht="14.25" customHeight="1" x14ac:dyDescent="0.3">
      <c r="A3753" s="3" t="s">
        <v>6005</v>
      </c>
      <c r="B3753" s="3" t="s">
        <v>3754</v>
      </c>
      <c r="C3753" s="3" t="s">
        <v>20</v>
      </c>
      <c r="D3753" s="3" t="s">
        <v>53</v>
      </c>
      <c r="E3753" s="3">
        <v>169</v>
      </c>
      <c r="F3753" s="3">
        <v>43</v>
      </c>
      <c r="G3753" s="3">
        <v>7512.91</v>
      </c>
      <c r="H3753" s="3">
        <v>1269681.79</v>
      </c>
      <c r="I3753" s="4">
        <v>45802</v>
      </c>
      <c r="J3753" s="4">
        <v>45872</v>
      </c>
      <c r="K3753" s="3" t="s">
        <v>54</v>
      </c>
      <c r="L3753" s="5" t="s">
        <v>33</v>
      </c>
    </row>
    <row r="3754" spans="1:12" ht="14.25" customHeight="1" x14ac:dyDescent="0.3">
      <c r="A3754" s="3" t="s">
        <v>4257</v>
      </c>
      <c r="B3754" s="3" t="s">
        <v>1277</v>
      </c>
      <c r="C3754" s="3" t="s">
        <v>14</v>
      </c>
      <c r="E3754" s="3">
        <v>122</v>
      </c>
      <c r="F3754" s="3">
        <v>72</v>
      </c>
      <c r="G3754" s="3">
        <v>7240.22</v>
      </c>
      <c r="H3754" s="3">
        <v>883306.84000000008</v>
      </c>
      <c r="I3754" s="4">
        <v>45724</v>
      </c>
      <c r="J3754" s="4">
        <v>45859</v>
      </c>
      <c r="K3754" s="3" t="s">
        <v>54</v>
      </c>
      <c r="L3754" s="5" t="s">
        <v>33</v>
      </c>
    </row>
    <row r="3755" spans="1:12" ht="14.25" customHeight="1" x14ac:dyDescent="0.3">
      <c r="A3755" s="3" t="s">
        <v>6006</v>
      </c>
      <c r="B3755" s="3" t="s">
        <v>6007</v>
      </c>
      <c r="C3755" s="3" t="s">
        <v>14</v>
      </c>
      <c r="D3755" s="3" t="s">
        <v>45</v>
      </c>
      <c r="E3755" s="3">
        <v>79</v>
      </c>
      <c r="F3755" s="3">
        <v>69</v>
      </c>
      <c r="G3755" s="3">
        <v>17454.64</v>
      </c>
      <c r="H3755" s="3">
        <v>1378916.56</v>
      </c>
      <c r="I3755" s="4">
        <v>45732</v>
      </c>
      <c r="J3755" s="4">
        <v>45853</v>
      </c>
      <c r="L3755" s="5" t="s">
        <v>30</v>
      </c>
    </row>
    <row r="3756" spans="1:12" ht="14.25" customHeight="1" x14ac:dyDescent="0.3">
      <c r="A3756" s="3" t="s">
        <v>6008</v>
      </c>
      <c r="B3756" s="3" t="s">
        <v>311</v>
      </c>
      <c r="C3756" s="3" t="s">
        <v>28</v>
      </c>
      <c r="D3756" s="3" t="s">
        <v>24</v>
      </c>
      <c r="E3756" s="3">
        <v>60</v>
      </c>
      <c r="F3756" s="3">
        <v>97</v>
      </c>
      <c r="G3756" s="3">
        <v>12980.95</v>
      </c>
      <c r="H3756" s="3">
        <v>778857</v>
      </c>
      <c r="I3756" s="4">
        <v>45751</v>
      </c>
      <c r="J3756" s="4">
        <v>45937</v>
      </c>
      <c r="L3756" s="5" t="s">
        <v>17</v>
      </c>
    </row>
    <row r="3757" spans="1:12" ht="14.25" customHeight="1" x14ac:dyDescent="0.3">
      <c r="A3757" s="3" t="s">
        <v>6009</v>
      </c>
      <c r="B3757" s="3" t="s">
        <v>4011</v>
      </c>
      <c r="C3757" s="3" t="s">
        <v>14</v>
      </c>
      <c r="D3757" s="3" t="s">
        <v>53</v>
      </c>
      <c r="E3757" s="3">
        <v>99</v>
      </c>
      <c r="F3757" s="3">
        <v>37</v>
      </c>
      <c r="G3757" s="3">
        <v>16578.57</v>
      </c>
      <c r="H3757" s="3">
        <v>1641278.43</v>
      </c>
      <c r="I3757" s="4">
        <v>45775</v>
      </c>
      <c r="J3757" s="4">
        <v>45902</v>
      </c>
      <c r="K3757" s="3" t="s">
        <v>46</v>
      </c>
      <c r="L3757" s="5" t="s">
        <v>17</v>
      </c>
    </row>
    <row r="3758" spans="1:12" ht="14.25" customHeight="1" x14ac:dyDescent="0.3">
      <c r="A3758" s="3" t="s">
        <v>856</v>
      </c>
      <c r="B3758" s="3" t="s">
        <v>6010</v>
      </c>
      <c r="C3758" s="3" t="s">
        <v>40</v>
      </c>
      <c r="F3758" s="3">
        <v>40</v>
      </c>
      <c r="G3758" s="3">
        <v>12341.17</v>
      </c>
      <c r="I3758" s="4">
        <v>45848</v>
      </c>
      <c r="J3758" s="4">
        <v>45906</v>
      </c>
      <c r="K3758" s="3" t="s">
        <v>46</v>
      </c>
      <c r="L3758" s="5" t="s">
        <v>58</v>
      </c>
    </row>
    <row r="3759" spans="1:12" ht="14.25" customHeight="1" x14ac:dyDescent="0.3">
      <c r="A3759" s="3" t="s">
        <v>6011</v>
      </c>
      <c r="B3759" s="3" t="s">
        <v>5868</v>
      </c>
      <c r="C3759" s="3" t="s">
        <v>20</v>
      </c>
      <c r="D3759" s="3" t="s">
        <v>15</v>
      </c>
      <c r="E3759" s="3">
        <v>196</v>
      </c>
      <c r="G3759" s="3">
        <v>6694.81</v>
      </c>
      <c r="H3759" s="3">
        <v>1312182.76</v>
      </c>
      <c r="I3759" s="4">
        <v>45807</v>
      </c>
      <c r="J3759" s="4">
        <v>45930</v>
      </c>
      <c r="K3759" s="3" t="s">
        <v>16</v>
      </c>
      <c r="L3759" s="5" t="s">
        <v>33</v>
      </c>
    </row>
    <row r="3760" spans="1:12" ht="14.25" customHeight="1" x14ac:dyDescent="0.3">
      <c r="A3760" s="3" t="s">
        <v>4369</v>
      </c>
      <c r="B3760" s="3" t="s">
        <v>6012</v>
      </c>
      <c r="C3760" s="3" t="s">
        <v>40</v>
      </c>
      <c r="D3760" s="3" t="s">
        <v>41</v>
      </c>
      <c r="E3760" s="3">
        <v>157</v>
      </c>
      <c r="F3760" s="3">
        <v>96</v>
      </c>
      <c r="G3760" s="3">
        <v>7954.59</v>
      </c>
      <c r="H3760" s="3">
        <v>1248870.6299999999</v>
      </c>
      <c r="I3760" s="4">
        <v>45730</v>
      </c>
      <c r="J3760" s="4">
        <v>45865</v>
      </c>
      <c r="K3760" s="3" t="s">
        <v>16</v>
      </c>
      <c r="L3760" s="5" t="s">
        <v>33</v>
      </c>
    </row>
    <row r="3761" spans="1:12" ht="14.25" customHeight="1" x14ac:dyDescent="0.3">
      <c r="A3761" s="3" t="s">
        <v>4075</v>
      </c>
      <c r="B3761" s="3" t="s">
        <v>2903</v>
      </c>
      <c r="C3761" s="3" t="s">
        <v>20</v>
      </c>
      <c r="D3761" s="3" t="s">
        <v>24</v>
      </c>
      <c r="E3761" s="3">
        <v>103</v>
      </c>
      <c r="F3761" s="3">
        <v>64</v>
      </c>
      <c r="G3761" s="3">
        <v>5141.8599999999997</v>
      </c>
      <c r="H3761" s="3">
        <v>529611.57999999996</v>
      </c>
      <c r="I3761" s="4">
        <v>45743</v>
      </c>
      <c r="J3761" s="4">
        <v>45903</v>
      </c>
      <c r="K3761" s="3" t="s">
        <v>57</v>
      </c>
      <c r="L3761" s="5" t="s">
        <v>17</v>
      </c>
    </row>
    <row r="3762" spans="1:12" ht="14.25" customHeight="1" x14ac:dyDescent="0.3">
      <c r="A3762" s="3" t="s">
        <v>6013</v>
      </c>
      <c r="B3762" s="3" t="s">
        <v>2288</v>
      </c>
      <c r="C3762" s="3" t="s">
        <v>40</v>
      </c>
      <c r="D3762" s="3" t="s">
        <v>41</v>
      </c>
      <c r="E3762" s="3">
        <v>172</v>
      </c>
      <c r="F3762" s="3">
        <v>74</v>
      </c>
      <c r="G3762" s="3">
        <v>13326.19</v>
      </c>
      <c r="H3762" s="3">
        <v>2292104.6800000002</v>
      </c>
      <c r="I3762" s="4">
        <v>45735</v>
      </c>
      <c r="J3762" s="4">
        <v>45907</v>
      </c>
      <c r="L3762" s="5" t="s">
        <v>17</v>
      </c>
    </row>
    <row r="3763" spans="1:12" ht="14.25" customHeight="1" x14ac:dyDescent="0.3">
      <c r="A3763" s="3" t="s">
        <v>3486</v>
      </c>
      <c r="B3763" s="3" t="s">
        <v>6014</v>
      </c>
      <c r="C3763" s="3" t="s">
        <v>14</v>
      </c>
      <c r="D3763" s="3" t="s">
        <v>41</v>
      </c>
      <c r="E3763" s="3">
        <v>123</v>
      </c>
      <c r="F3763" s="3">
        <v>51</v>
      </c>
      <c r="G3763" s="3">
        <v>5960.58</v>
      </c>
      <c r="H3763" s="3">
        <v>733151.34</v>
      </c>
      <c r="I3763" s="4">
        <v>45760</v>
      </c>
      <c r="J3763" s="4">
        <v>45923</v>
      </c>
      <c r="K3763" s="3" t="s">
        <v>29</v>
      </c>
      <c r="L3763" s="5" t="s">
        <v>33</v>
      </c>
    </row>
    <row r="3764" spans="1:12" ht="14.25" customHeight="1" x14ac:dyDescent="0.3">
      <c r="A3764" s="3" t="s">
        <v>6015</v>
      </c>
      <c r="B3764" s="3" t="s">
        <v>6016</v>
      </c>
      <c r="C3764" s="3" t="s">
        <v>28</v>
      </c>
      <c r="D3764" s="3" t="s">
        <v>15</v>
      </c>
      <c r="E3764" s="3">
        <v>12</v>
      </c>
      <c r="F3764" s="3">
        <v>88</v>
      </c>
      <c r="G3764" s="3">
        <v>13613.46</v>
      </c>
      <c r="H3764" s="3">
        <v>163361.51999999999</v>
      </c>
      <c r="I3764" s="4">
        <v>45711</v>
      </c>
      <c r="J3764" s="4">
        <v>45941</v>
      </c>
      <c r="K3764" s="3" t="s">
        <v>54</v>
      </c>
      <c r="L3764" s="5" t="s">
        <v>17</v>
      </c>
    </row>
    <row r="3765" spans="1:12" ht="14.25" customHeight="1" x14ac:dyDescent="0.3">
      <c r="A3765" s="3" t="s">
        <v>6017</v>
      </c>
      <c r="B3765" s="3" t="s">
        <v>6018</v>
      </c>
      <c r="C3765" s="3" t="s">
        <v>44</v>
      </c>
      <c r="D3765" s="3" t="s">
        <v>45</v>
      </c>
      <c r="E3765" s="3">
        <v>19</v>
      </c>
      <c r="F3765" s="3">
        <v>91</v>
      </c>
      <c r="G3765" s="3">
        <v>8383.16</v>
      </c>
      <c r="H3765" s="3">
        <v>159280.04</v>
      </c>
      <c r="I3765" s="4">
        <v>45734</v>
      </c>
      <c r="J3765" s="4">
        <v>45854</v>
      </c>
      <c r="K3765" s="3" t="s">
        <v>25</v>
      </c>
      <c r="L3765" s="5" t="s">
        <v>21</v>
      </c>
    </row>
    <row r="3766" spans="1:12" ht="14.25" customHeight="1" x14ac:dyDescent="0.3">
      <c r="A3766" s="3" t="s">
        <v>6019</v>
      </c>
      <c r="B3766" s="3" t="s">
        <v>6020</v>
      </c>
      <c r="C3766" s="3" t="s">
        <v>28</v>
      </c>
      <c r="D3766" s="3" t="s">
        <v>15</v>
      </c>
      <c r="E3766" s="3">
        <v>188</v>
      </c>
      <c r="F3766" s="3">
        <v>98</v>
      </c>
      <c r="G3766" s="3">
        <v>6084.23</v>
      </c>
      <c r="H3766" s="3">
        <v>1143835.24</v>
      </c>
      <c r="I3766" s="4">
        <v>45770</v>
      </c>
      <c r="J3766" s="4">
        <v>45891</v>
      </c>
      <c r="L3766" s="5" t="s">
        <v>30</v>
      </c>
    </row>
    <row r="3767" spans="1:12" ht="14.25" customHeight="1" x14ac:dyDescent="0.3">
      <c r="A3767" s="3" t="s">
        <v>6021</v>
      </c>
      <c r="B3767" s="3" t="s">
        <v>3864</v>
      </c>
      <c r="C3767" s="3" t="s">
        <v>44</v>
      </c>
      <c r="D3767" s="3" t="s">
        <v>24</v>
      </c>
      <c r="E3767" s="3">
        <v>164</v>
      </c>
      <c r="F3767" s="3">
        <v>30</v>
      </c>
      <c r="G3767" s="3">
        <v>5912.05</v>
      </c>
      <c r="H3767" s="3">
        <v>969576.20000000007</v>
      </c>
      <c r="I3767" s="4">
        <v>45773</v>
      </c>
      <c r="J3767" s="4">
        <v>45856</v>
      </c>
      <c r="K3767" s="3" t="s">
        <v>16</v>
      </c>
      <c r="L3767" s="5" t="s">
        <v>17</v>
      </c>
    </row>
    <row r="3768" spans="1:12" ht="14.25" customHeight="1" x14ac:dyDescent="0.3">
      <c r="A3768" s="3" t="s">
        <v>4153</v>
      </c>
      <c r="B3768" s="3" t="s">
        <v>783</v>
      </c>
      <c r="C3768" s="3" t="s">
        <v>14</v>
      </c>
      <c r="D3768" s="3" t="s">
        <v>45</v>
      </c>
      <c r="E3768" s="3">
        <v>188</v>
      </c>
      <c r="F3768" s="3">
        <v>72</v>
      </c>
      <c r="G3768" s="3">
        <v>13470.61</v>
      </c>
      <c r="H3768" s="3">
        <v>2532474.6800000002</v>
      </c>
      <c r="I3768" s="4">
        <v>45766</v>
      </c>
      <c r="J3768" s="4">
        <v>45886</v>
      </c>
      <c r="K3768" s="3" t="s">
        <v>29</v>
      </c>
      <c r="L3768" s="5" t="s">
        <v>33</v>
      </c>
    </row>
    <row r="3769" spans="1:12" ht="14.25" customHeight="1" x14ac:dyDescent="0.3">
      <c r="A3769" s="3" t="s">
        <v>2924</v>
      </c>
      <c r="B3769" s="3" t="s">
        <v>6022</v>
      </c>
      <c r="C3769" s="3" t="s">
        <v>28</v>
      </c>
      <c r="D3769" s="3" t="s">
        <v>53</v>
      </c>
      <c r="E3769" s="3">
        <v>141</v>
      </c>
      <c r="F3769" s="3">
        <v>71</v>
      </c>
      <c r="G3769" s="3">
        <v>18002.599999999999</v>
      </c>
      <c r="H3769" s="3">
        <v>2538366.6</v>
      </c>
      <c r="I3769" s="4">
        <v>45815</v>
      </c>
      <c r="J3769" s="4">
        <v>45898</v>
      </c>
      <c r="K3769" s="3" t="s">
        <v>46</v>
      </c>
      <c r="L3769" s="5" t="s">
        <v>30</v>
      </c>
    </row>
    <row r="3770" spans="1:12" ht="14.25" customHeight="1" x14ac:dyDescent="0.3">
      <c r="A3770" s="3" t="s">
        <v>6023</v>
      </c>
      <c r="B3770" s="3" t="s">
        <v>6024</v>
      </c>
      <c r="C3770" s="3" t="s">
        <v>28</v>
      </c>
      <c r="D3770" s="3" t="s">
        <v>53</v>
      </c>
      <c r="E3770" s="3">
        <v>112</v>
      </c>
      <c r="F3770" s="3">
        <v>34</v>
      </c>
      <c r="G3770" s="3">
        <v>2660.73</v>
      </c>
      <c r="H3770" s="3">
        <v>298001.76</v>
      </c>
      <c r="I3770" s="4">
        <v>45717</v>
      </c>
      <c r="J3770" s="4">
        <v>45915</v>
      </c>
      <c r="K3770" s="3" t="s">
        <v>54</v>
      </c>
      <c r="L3770" s="5" t="s">
        <v>58</v>
      </c>
    </row>
    <row r="3771" spans="1:12" ht="14.25" customHeight="1" x14ac:dyDescent="0.3">
      <c r="A3771" s="3" t="s">
        <v>630</v>
      </c>
      <c r="B3771" s="3" t="s">
        <v>6025</v>
      </c>
      <c r="C3771" s="3" t="s">
        <v>14</v>
      </c>
      <c r="D3771" s="3" t="s">
        <v>41</v>
      </c>
      <c r="E3771" s="3">
        <v>7</v>
      </c>
      <c r="F3771" s="3">
        <v>91</v>
      </c>
      <c r="G3771" s="3">
        <v>2478.9499999999998</v>
      </c>
      <c r="H3771" s="3">
        <v>17352.650000000001</v>
      </c>
      <c r="I3771" s="4">
        <v>45813</v>
      </c>
      <c r="J3771" s="4">
        <v>45911</v>
      </c>
      <c r="K3771" s="3" t="s">
        <v>57</v>
      </c>
      <c r="L3771" s="5" t="s">
        <v>33</v>
      </c>
    </row>
    <row r="3772" spans="1:12" ht="14.25" customHeight="1" x14ac:dyDescent="0.3">
      <c r="A3772" s="3" t="s">
        <v>1590</v>
      </c>
      <c r="B3772" s="3" t="s">
        <v>703</v>
      </c>
      <c r="C3772" s="3" t="s">
        <v>20</v>
      </c>
      <c r="D3772" s="3" t="s">
        <v>24</v>
      </c>
      <c r="E3772" s="3">
        <v>44</v>
      </c>
      <c r="F3772" s="3">
        <v>32</v>
      </c>
      <c r="G3772" s="3">
        <v>10855.75</v>
      </c>
      <c r="H3772" s="3">
        <v>477653</v>
      </c>
      <c r="I3772" s="4">
        <v>45692</v>
      </c>
      <c r="J3772" s="4">
        <v>45898</v>
      </c>
      <c r="K3772" s="3" t="s">
        <v>29</v>
      </c>
      <c r="L3772" s="5" t="s">
        <v>17</v>
      </c>
    </row>
    <row r="3773" spans="1:12" ht="14.25" customHeight="1" x14ac:dyDescent="0.3">
      <c r="A3773" s="3" t="s">
        <v>1811</v>
      </c>
      <c r="B3773" s="3" t="s">
        <v>3328</v>
      </c>
      <c r="C3773" s="3" t="s">
        <v>40</v>
      </c>
      <c r="D3773" s="3" t="s">
        <v>15</v>
      </c>
      <c r="E3773" s="3">
        <v>153</v>
      </c>
      <c r="F3773" s="3">
        <v>72</v>
      </c>
      <c r="G3773" s="3">
        <v>3248.88</v>
      </c>
      <c r="H3773" s="3">
        <v>497078.64</v>
      </c>
      <c r="I3773" s="4">
        <v>45758</v>
      </c>
      <c r="J3773" s="4">
        <v>45853</v>
      </c>
      <c r="K3773" s="3" t="s">
        <v>29</v>
      </c>
      <c r="L3773" s="5" t="s">
        <v>30</v>
      </c>
    </row>
    <row r="3774" spans="1:12" ht="14.25" customHeight="1" x14ac:dyDescent="0.3">
      <c r="A3774" s="3" t="s">
        <v>4840</v>
      </c>
      <c r="B3774" s="3" t="s">
        <v>4800</v>
      </c>
      <c r="C3774" s="3" t="s">
        <v>40</v>
      </c>
      <c r="D3774" s="3" t="s">
        <v>53</v>
      </c>
      <c r="E3774" s="3">
        <v>179</v>
      </c>
      <c r="F3774" s="3">
        <v>73</v>
      </c>
      <c r="G3774" s="3">
        <v>4368.99</v>
      </c>
      <c r="H3774" s="3">
        <v>782049.21</v>
      </c>
      <c r="I3774" s="4">
        <v>45807</v>
      </c>
      <c r="J3774" s="4">
        <v>45867</v>
      </c>
      <c r="K3774" s="3" t="s">
        <v>29</v>
      </c>
      <c r="L3774" s="5" t="s">
        <v>17</v>
      </c>
    </row>
    <row r="3775" spans="1:12" ht="14.25" customHeight="1" x14ac:dyDescent="0.3">
      <c r="A3775" s="3" t="s">
        <v>6026</v>
      </c>
      <c r="B3775" s="3" t="s">
        <v>6027</v>
      </c>
      <c r="C3775" s="3" t="s">
        <v>20</v>
      </c>
      <c r="D3775" s="3" t="s">
        <v>45</v>
      </c>
      <c r="E3775" s="3">
        <v>196</v>
      </c>
      <c r="F3775" s="3">
        <v>27</v>
      </c>
      <c r="G3775" s="3">
        <v>13703.49</v>
      </c>
      <c r="H3775" s="3">
        <v>2685884.04</v>
      </c>
      <c r="I3775" s="4">
        <v>45834</v>
      </c>
      <c r="J3775" s="4">
        <v>45862</v>
      </c>
      <c r="K3775" s="3" t="s">
        <v>29</v>
      </c>
      <c r="L3775" s="5" t="s">
        <v>21</v>
      </c>
    </row>
    <row r="3776" spans="1:12" ht="14.25" customHeight="1" x14ac:dyDescent="0.3">
      <c r="A3776" s="3" t="s">
        <v>4068</v>
      </c>
      <c r="B3776" s="3" t="s">
        <v>6028</v>
      </c>
      <c r="C3776" s="3" t="s">
        <v>14</v>
      </c>
      <c r="D3776" s="3" t="s">
        <v>53</v>
      </c>
      <c r="E3776" s="3">
        <v>170</v>
      </c>
      <c r="G3776" s="3">
        <v>17635.259999999998</v>
      </c>
      <c r="H3776" s="3">
        <v>2997994.2</v>
      </c>
      <c r="I3776" s="4">
        <v>45699</v>
      </c>
      <c r="J3776" s="4">
        <v>45918</v>
      </c>
      <c r="K3776" s="3" t="s">
        <v>46</v>
      </c>
      <c r="L3776" s="5" t="s">
        <v>33</v>
      </c>
    </row>
    <row r="3777" spans="1:12" ht="14.25" customHeight="1" x14ac:dyDescent="0.3">
      <c r="A3777" s="3" t="s">
        <v>6029</v>
      </c>
      <c r="B3777" s="3" t="s">
        <v>6030</v>
      </c>
      <c r="C3777" s="3" t="s">
        <v>44</v>
      </c>
      <c r="D3777" s="3" t="s">
        <v>45</v>
      </c>
      <c r="E3777" s="3">
        <v>158</v>
      </c>
      <c r="F3777" s="3">
        <v>82</v>
      </c>
      <c r="G3777" s="3">
        <v>8543.94</v>
      </c>
      <c r="H3777" s="3">
        <v>1349942.52</v>
      </c>
      <c r="I3777" s="4">
        <v>45801</v>
      </c>
      <c r="J3777" s="4">
        <v>45874</v>
      </c>
      <c r="K3777" s="3" t="s">
        <v>29</v>
      </c>
      <c r="L3777" s="5" t="s">
        <v>33</v>
      </c>
    </row>
    <row r="3778" spans="1:12" ht="14.25" customHeight="1" x14ac:dyDescent="0.3">
      <c r="A3778" s="3" t="s">
        <v>6031</v>
      </c>
      <c r="B3778" s="3" t="s">
        <v>785</v>
      </c>
      <c r="C3778" s="3" t="s">
        <v>20</v>
      </c>
      <c r="D3778" s="3" t="s">
        <v>45</v>
      </c>
      <c r="E3778" s="3">
        <v>81</v>
      </c>
      <c r="F3778" s="3">
        <v>76</v>
      </c>
      <c r="G3778" s="3">
        <v>5539.72</v>
      </c>
      <c r="H3778" s="3">
        <v>448717.32</v>
      </c>
      <c r="I3778" s="4">
        <v>45806</v>
      </c>
      <c r="J3778" s="4">
        <v>45859</v>
      </c>
      <c r="K3778" s="3" t="s">
        <v>54</v>
      </c>
      <c r="L3778" s="5" t="s">
        <v>30</v>
      </c>
    </row>
    <row r="3779" spans="1:12" ht="14.25" customHeight="1" x14ac:dyDescent="0.3">
      <c r="A3779" s="3" t="s">
        <v>6032</v>
      </c>
      <c r="B3779" s="3" t="s">
        <v>6033</v>
      </c>
      <c r="C3779" s="3" t="s">
        <v>20</v>
      </c>
      <c r="D3779" s="3" t="s">
        <v>15</v>
      </c>
      <c r="E3779" s="3">
        <v>79</v>
      </c>
      <c r="F3779" s="3">
        <v>79</v>
      </c>
      <c r="G3779" s="3">
        <v>13008.05</v>
      </c>
      <c r="H3779" s="3">
        <v>1027635.95</v>
      </c>
      <c r="I3779" s="4">
        <v>45851</v>
      </c>
      <c r="J3779" s="4">
        <v>45914</v>
      </c>
      <c r="K3779" s="3" t="s">
        <v>25</v>
      </c>
      <c r="L3779" s="5" t="s">
        <v>21</v>
      </c>
    </row>
    <row r="3780" spans="1:12" ht="14.25" customHeight="1" x14ac:dyDescent="0.3">
      <c r="A3780" s="3" t="s">
        <v>4691</v>
      </c>
      <c r="B3780" s="3" t="s">
        <v>2736</v>
      </c>
      <c r="C3780" s="3" t="s">
        <v>14</v>
      </c>
      <c r="D3780" s="3" t="s">
        <v>53</v>
      </c>
      <c r="E3780" s="3">
        <v>127</v>
      </c>
      <c r="F3780" s="3">
        <v>22</v>
      </c>
      <c r="G3780" s="3">
        <v>9441.67</v>
      </c>
      <c r="H3780" s="3">
        <v>1199092.0900000001</v>
      </c>
      <c r="I3780" s="4">
        <v>45784</v>
      </c>
      <c r="J3780" s="4">
        <v>45909</v>
      </c>
      <c r="L3780" s="5" t="s">
        <v>17</v>
      </c>
    </row>
    <row r="3781" spans="1:12" ht="14.25" customHeight="1" x14ac:dyDescent="0.3">
      <c r="A3781" s="3" t="s">
        <v>6034</v>
      </c>
      <c r="B3781" s="3" t="s">
        <v>273</v>
      </c>
      <c r="C3781" s="3" t="s">
        <v>44</v>
      </c>
      <c r="D3781" s="3" t="s">
        <v>53</v>
      </c>
      <c r="E3781" s="3">
        <v>8</v>
      </c>
      <c r="F3781" s="3">
        <v>70</v>
      </c>
      <c r="G3781" s="3">
        <v>12092.71</v>
      </c>
      <c r="H3781" s="3">
        <v>96741.68</v>
      </c>
      <c r="I3781" s="4">
        <v>45832</v>
      </c>
      <c r="J3781" s="4">
        <v>45859</v>
      </c>
      <c r="K3781" s="3" t="s">
        <v>46</v>
      </c>
      <c r="L3781" s="5" t="s">
        <v>33</v>
      </c>
    </row>
    <row r="3782" spans="1:12" ht="14.25" customHeight="1" x14ac:dyDescent="0.3">
      <c r="A3782" s="3" t="s">
        <v>4385</v>
      </c>
      <c r="B3782" s="3" t="s">
        <v>1062</v>
      </c>
      <c r="C3782" s="3" t="s">
        <v>28</v>
      </c>
      <c r="E3782" s="3">
        <v>19</v>
      </c>
      <c r="F3782" s="3">
        <v>33</v>
      </c>
      <c r="G3782" s="3">
        <v>15557.8</v>
      </c>
      <c r="H3782" s="3">
        <v>295598.2</v>
      </c>
      <c r="I3782" s="4">
        <v>45685</v>
      </c>
      <c r="J3782" s="4">
        <v>45912</v>
      </c>
      <c r="K3782" s="3" t="s">
        <v>54</v>
      </c>
      <c r="L3782" s="5" t="s">
        <v>30</v>
      </c>
    </row>
    <row r="3783" spans="1:12" ht="14.25" customHeight="1" x14ac:dyDescent="0.3">
      <c r="A3783" s="3" t="s">
        <v>2709</v>
      </c>
      <c r="B3783" s="3" t="s">
        <v>3460</v>
      </c>
      <c r="C3783" s="3" t="s">
        <v>44</v>
      </c>
      <c r="D3783" s="3" t="s">
        <v>24</v>
      </c>
      <c r="E3783" s="3">
        <v>130</v>
      </c>
      <c r="F3783" s="3">
        <v>27</v>
      </c>
      <c r="G3783" s="3">
        <v>14776.73</v>
      </c>
      <c r="H3783" s="3">
        <v>1920974.9</v>
      </c>
      <c r="I3783" s="4">
        <v>45689</v>
      </c>
      <c r="J3783" s="4">
        <v>45926</v>
      </c>
      <c r="K3783" s="3" t="s">
        <v>57</v>
      </c>
      <c r="L3783" s="5" t="s">
        <v>17</v>
      </c>
    </row>
    <row r="3784" spans="1:12" ht="14.25" customHeight="1" x14ac:dyDescent="0.3">
      <c r="A3784" s="3" t="s">
        <v>3821</v>
      </c>
      <c r="B3784" s="3" t="s">
        <v>6035</v>
      </c>
      <c r="C3784" s="3" t="s">
        <v>20</v>
      </c>
      <c r="D3784" s="3" t="s">
        <v>53</v>
      </c>
      <c r="E3784" s="3">
        <v>112</v>
      </c>
      <c r="F3784" s="3">
        <v>48</v>
      </c>
      <c r="G3784" s="3">
        <v>10464.370000000001</v>
      </c>
      <c r="H3784" s="3">
        <v>1172009.44</v>
      </c>
      <c r="I3784" s="4">
        <v>45773</v>
      </c>
      <c r="J3784" s="4">
        <v>45922</v>
      </c>
      <c r="K3784" s="3" t="s">
        <v>46</v>
      </c>
      <c r="L3784" s="5" t="s">
        <v>30</v>
      </c>
    </row>
    <row r="3785" spans="1:12" ht="14.25" customHeight="1" x14ac:dyDescent="0.3">
      <c r="A3785" s="3" t="s">
        <v>740</v>
      </c>
      <c r="B3785" s="3" t="s">
        <v>6036</v>
      </c>
      <c r="C3785" s="3" t="s">
        <v>44</v>
      </c>
      <c r="D3785" s="3" t="s">
        <v>24</v>
      </c>
      <c r="E3785" s="3">
        <v>151</v>
      </c>
      <c r="F3785" s="3">
        <v>92</v>
      </c>
      <c r="G3785" s="3">
        <v>14434.37</v>
      </c>
      <c r="H3785" s="3">
        <v>2179589.87</v>
      </c>
      <c r="I3785" s="4">
        <v>45769</v>
      </c>
      <c r="J3785" s="4">
        <v>45880</v>
      </c>
      <c r="K3785" s="3" t="s">
        <v>54</v>
      </c>
      <c r="L3785" s="5" t="s">
        <v>33</v>
      </c>
    </row>
    <row r="3786" spans="1:12" ht="14.25" customHeight="1" x14ac:dyDescent="0.3">
      <c r="A3786" s="3" t="s">
        <v>3486</v>
      </c>
      <c r="B3786" s="3" t="s">
        <v>6037</v>
      </c>
      <c r="C3786" s="3" t="s">
        <v>14</v>
      </c>
      <c r="D3786" s="3" t="s">
        <v>24</v>
      </c>
      <c r="E3786" s="3">
        <v>153</v>
      </c>
      <c r="F3786" s="3">
        <v>28</v>
      </c>
      <c r="G3786" s="3">
        <v>18815.7</v>
      </c>
      <c r="H3786" s="3">
        <v>2878802.1</v>
      </c>
      <c r="I3786" s="4">
        <v>45733</v>
      </c>
      <c r="J3786" s="4">
        <v>45895</v>
      </c>
      <c r="K3786" s="3" t="s">
        <v>54</v>
      </c>
      <c r="L3786" s="5" t="s">
        <v>33</v>
      </c>
    </row>
    <row r="3787" spans="1:12" ht="14.25" customHeight="1" x14ac:dyDescent="0.3">
      <c r="A3787" s="3" t="s">
        <v>5799</v>
      </c>
      <c r="B3787" s="3" t="s">
        <v>6038</v>
      </c>
      <c r="C3787" s="3" t="s">
        <v>20</v>
      </c>
      <c r="D3787" s="3" t="s">
        <v>15</v>
      </c>
      <c r="E3787" s="3">
        <v>72</v>
      </c>
      <c r="F3787" s="3">
        <v>41</v>
      </c>
      <c r="G3787" s="3">
        <v>18297.57</v>
      </c>
      <c r="H3787" s="3">
        <v>1317425.04</v>
      </c>
      <c r="I3787" s="4">
        <v>45813</v>
      </c>
      <c r="J3787" s="4">
        <v>45936</v>
      </c>
      <c r="K3787" s="3" t="s">
        <v>25</v>
      </c>
      <c r="L3787" s="5" t="s">
        <v>30</v>
      </c>
    </row>
    <row r="3788" spans="1:12" ht="14.25" customHeight="1" x14ac:dyDescent="0.3">
      <c r="A3788" s="3" t="s">
        <v>6039</v>
      </c>
      <c r="B3788" s="3" t="s">
        <v>2456</v>
      </c>
      <c r="C3788" s="3" t="s">
        <v>20</v>
      </c>
      <c r="D3788" s="3" t="s">
        <v>53</v>
      </c>
      <c r="E3788" s="3">
        <v>36</v>
      </c>
      <c r="F3788" s="3">
        <v>91</v>
      </c>
      <c r="G3788" s="3">
        <v>6474.54</v>
      </c>
      <c r="H3788" s="3">
        <v>233083.44</v>
      </c>
      <c r="I3788" s="4">
        <v>45762</v>
      </c>
      <c r="J3788" s="4">
        <v>45909</v>
      </c>
      <c r="K3788" s="3" t="s">
        <v>16</v>
      </c>
      <c r="L3788" s="5" t="s">
        <v>58</v>
      </c>
    </row>
    <row r="3789" spans="1:12" ht="14.25" customHeight="1" x14ac:dyDescent="0.3">
      <c r="A3789" s="3" t="s">
        <v>6040</v>
      </c>
      <c r="B3789" s="3" t="s">
        <v>6041</v>
      </c>
      <c r="C3789" s="3" t="s">
        <v>20</v>
      </c>
      <c r="D3789" s="3" t="s">
        <v>41</v>
      </c>
      <c r="E3789" s="3">
        <v>140</v>
      </c>
      <c r="F3789" s="3">
        <v>62</v>
      </c>
      <c r="G3789" s="3">
        <v>14389.84</v>
      </c>
      <c r="H3789" s="3">
        <v>2014577.6</v>
      </c>
      <c r="I3789" s="4">
        <v>45733</v>
      </c>
      <c r="J3789" s="4">
        <v>45879</v>
      </c>
      <c r="K3789" s="3" t="s">
        <v>57</v>
      </c>
      <c r="L3789" s="5" t="s">
        <v>17</v>
      </c>
    </row>
    <row r="3790" spans="1:12" ht="14.25" customHeight="1" x14ac:dyDescent="0.3">
      <c r="A3790" s="3" t="s">
        <v>6042</v>
      </c>
      <c r="B3790" s="3" t="s">
        <v>6043</v>
      </c>
      <c r="C3790" s="3" t="s">
        <v>14</v>
      </c>
      <c r="D3790" s="3" t="s">
        <v>45</v>
      </c>
      <c r="E3790" s="3">
        <v>24</v>
      </c>
      <c r="F3790" s="3">
        <v>40</v>
      </c>
      <c r="G3790" s="3">
        <v>14941.06</v>
      </c>
      <c r="H3790" s="3">
        <v>358585.44</v>
      </c>
      <c r="I3790" s="4">
        <v>45774</v>
      </c>
      <c r="J3790" s="4">
        <v>45860</v>
      </c>
      <c r="K3790" s="3" t="s">
        <v>29</v>
      </c>
      <c r="L3790" s="5" t="s">
        <v>21</v>
      </c>
    </row>
    <row r="3791" spans="1:12" ht="14.25" customHeight="1" x14ac:dyDescent="0.3">
      <c r="A3791" s="3" t="s">
        <v>5684</v>
      </c>
      <c r="B3791" s="3" t="s">
        <v>4512</v>
      </c>
      <c r="C3791" s="3" t="s">
        <v>44</v>
      </c>
      <c r="D3791" s="3" t="s">
        <v>45</v>
      </c>
      <c r="E3791" s="3">
        <v>41</v>
      </c>
      <c r="F3791" s="3">
        <v>21</v>
      </c>
      <c r="G3791" s="3">
        <v>5492.81</v>
      </c>
      <c r="H3791" s="3">
        <v>225205.21</v>
      </c>
      <c r="I3791" s="4">
        <v>45799</v>
      </c>
      <c r="J3791" s="4">
        <v>45935</v>
      </c>
      <c r="K3791" s="3" t="s">
        <v>54</v>
      </c>
      <c r="L3791" s="5" t="s">
        <v>33</v>
      </c>
    </row>
    <row r="3792" spans="1:12" ht="14.25" customHeight="1" x14ac:dyDescent="0.3">
      <c r="A3792" s="3" t="s">
        <v>6044</v>
      </c>
      <c r="B3792" s="3" t="s">
        <v>1606</v>
      </c>
      <c r="C3792" s="3" t="s">
        <v>44</v>
      </c>
      <c r="D3792" s="3" t="s">
        <v>41</v>
      </c>
      <c r="E3792" s="3">
        <v>60</v>
      </c>
      <c r="F3792" s="3">
        <v>33</v>
      </c>
      <c r="G3792" s="3">
        <v>6940.66</v>
      </c>
      <c r="H3792" s="3">
        <v>416439.6</v>
      </c>
      <c r="I3792" s="4">
        <v>45770</v>
      </c>
      <c r="J3792" s="4">
        <v>45928</v>
      </c>
      <c r="K3792" s="3" t="s">
        <v>29</v>
      </c>
      <c r="L3792" s="5" t="s">
        <v>17</v>
      </c>
    </row>
    <row r="3793" spans="1:12" ht="14.25" customHeight="1" x14ac:dyDescent="0.3">
      <c r="A3793" s="3" t="s">
        <v>6045</v>
      </c>
      <c r="B3793" s="3" t="s">
        <v>6046</v>
      </c>
      <c r="C3793" s="3" t="s">
        <v>40</v>
      </c>
      <c r="D3793" s="3" t="s">
        <v>53</v>
      </c>
      <c r="E3793" s="3">
        <v>151</v>
      </c>
      <c r="F3793" s="3">
        <v>69</v>
      </c>
      <c r="G3793" s="3">
        <v>4121.26</v>
      </c>
      <c r="H3793" s="3">
        <v>622310.26</v>
      </c>
      <c r="I3793" s="4">
        <v>45672</v>
      </c>
      <c r="J3793" s="4">
        <v>45863</v>
      </c>
      <c r="K3793" s="3" t="s">
        <v>46</v>
      </c>
      <c r="L3793" s="5" t="s">
        <v>21</v>
      </c>
    </row>
    <row r="3794" spans="1:12" ht="14.25" customHeight="1" x14ac:dyDescent="0.3">
      <c r="A3794" s="3" t="s">
        <v>6047</v>
      </c>
      <c r="B3794" s="3" t="s">
        <v>6048</v>
      </c>
      <c r="C3794" s="3" t="s">
        <v>14</v>
      </c>
      <c r="D3794" s="3" t="s">
        <v>15</v>
      </c>
      <c r="E3794" s="3">
        <v>63</v>
      </c>
      <c r="F3794" s="3">
        <v>45</v>
      </c>
      <c r="G3794" s="3">
        <v>7922.37</v>
      </c>
      <c r="H3794" s="3">
        <v>499109.31</v>
      </c>
      <c r="I3794" s="4">
        <v>45775</v>
      </c>
      <c r="J3794" s="4">
        <v>45912</v>
      </c>
      <c r="K3794" s="3" t="s">
        <v>46</v>
      </c>
      <c r="L3794" s="5" t="s">
        <v>30</v>
      </c>
    </row>
    <row r="3795" spans="1:12" ht="14.25" customHeight="1" x14ac:dyDescent="0.3">
      <c r="A3795" s="3" t="s">
        <v>6049</v>
      </c>
      <c r="B3795" s="3" t="s">
        <v>6050</v>
      </c>
      <c r="C3795" s="3" t="s">
        <v>14</v>
      </c>
      <c r="D3795" s="3" t="s">
        <v>41</v>
      </c>
      <c r="F3795" s="3">
        <v>72</v>
      </c>
      <c r="G3795" s="3">
        <v>9128.2800000000007</v>
      </c>
      <c r="I3795" s="4">
        <v>45827</v>
      </c>
      <c r="J3795" s="4">
        <v>45881</v>
      </c>
      <c r="K3795" s="3" t="s">
        <v>46</v>
      </c>
      <c r="L3795" s="5" t="s">
        <v>58</v>
      </c>
    </row>
    <row r="3796" spans="1:12" ht="14.25" customHeight="1" x14ac:dyDescent="0.3">
      <c r="A3796" s="3" t="s">
        <v>6051</v>
      </c>
      <c r="B3796" s="3" t="s">
        <v>6052</v>
      </c>
      <c r="C3796" s="3" t="s">
        <v>20</v>
      </c>
      <c r="D3796" s="3" t="s">
        <v>15</v>
      </c>
      <c r="E3796" s="3">
        <v>145</v>
      </c>
      <c r="F3796" s="3">
        <v>54</v>
      </c>
      <c r="G3796" s="3">
        <v>16906.55</v>
      </c>
      <c r="H3796" s="3">
        <v>2451449.75</v>
      </c>
      <c r="I3796" s="4">
        <v>45735</v>
      </c>
      <c r="J3796" s="4">
        <v>45923</v>
      </c>
      <c r="K3796" s="3" t="s">
        <v>54</v>
      </c>
      <c r="L3796" s="5" t="s">
        <v>30</v>
      </c>
    </row>
    <row r="3797" spans="1:12" ht="14.25" customHeight="1" x14ac:dyDescent="0.3">
      <c r="A3797" s="3" t="s">
        <v>5131</v>
      </c>
      <c r="B3797" s="3" t="s">
        <v>1856</v>
      </c>
      <c r="C3797" s="3" t="s">
        <v>44</v>
      </c>
      <c r="D3797" s="3" t="s">
        <v>15</v>
      </c>
      <c r="F3797" s="3">
        <v>71</v>
      </c>
      <c r="G3797" s="3">
        <v>8056.89</v>
      </c>
      <c r="I3797" s="4">
        <v>45794</v>
      </c>
      <c r="J3797" s="4">
        <v>45895</v>
      </c>
      <c r="K3797" s="3" t="s">
        <v>16</v>
      </c>
      <c r="L3797" s="5" t="s">
        <v>58</v>
      </c>
    </row>
    <row r="3798" spans="1:12" ht="14.25" customHeight="1" x14ac:dyDescent="0.3">
      <c r="A3798" s="3" t="s">
        <v>4459</v>
      </c>
      <c r="B3798" s="3" t="s">
        <v>4501</v>
      </c>
      <c r="C3798" s="3" t="s">
        <v>44</v>
      </c>
      <c r="D3798" s="3" t="s">
        <v>53</v>
      </c>
      <c r="E3798" s="3">
        <v>166</v>
      </c>
      <c r="F3798" s="3">
        <v>27</v>
      </c>
      <c r="G3798" s="3">
        <v>8730.06</v>
      </c>
      <c r="H3798" s="3">
        <v>1449189.96</v>
      </c>
      <c r="I3798" s="4">
        <v>45843</v>
      </c>
      <c r="J3798" s="4">
        <v>45937</v>
      </c>
      <c r="K3798" s="3" t="s">
        <v>29</v>
      </c>
      <c r="L3798" s="5" t="s">
        <v>17</v>
      </c>
    </row>
    <row r="3799" spans="1:12" ht="14.25" customHeight="1" x14ac:dyDescent="0.3">
      <c r="A3799" s="3" t="s">
        <v>6053</v>
      </c>
      <c r="B3799" s="3" t="s">
        <v>2342</v>
      </c>
      <c r="C3799" s="3" t="s">
        <v>20</v>
      </c>
      <c r="D3799" s="3" t="s">
        <v>53</v>
      </c>
      <c r="E3799" s="3">
        <v>197</v>
      </c>
      <c r="F3799" s="3">
        <v>80</v>
      </c>
      <c r="G3799" s="3">
        <v>17252.87</v>
      </c>
      <c r="H3799" s="3">
        <v>3398815.39</v>
      </c>
      <c r="I3799" s="4">
        <v>45720</v>
      </c>
      <c r="J3799" s="4">
        <v>45909</v>
      </c>
      <c r="K3799" s="3" t="s">
        <v>25</v>
      </c>
      <c r="L3799" s="5" t="s">
        <v>30</v>
      </c>
    </row>
    <row r="3800" spans="1:12" ht="14.25" customHeight="1" x14ac:dyDescent="0.3">
      <c r="A3800" s="3" t="s">
        <v>6054</v>
      </c>
      <c r="B3800" s="3" t="s">
        <v>6055</v>
      </c>
      <c r="C3800" s="3" t="s">
        <v>40</v>
      </c>
      <c r="D3800" s="3" t="s">
        <v>45</v>
      </c>
      <c r="E3800" s="3">
        <v>105</v>
      </c>
      <c r="F3800" s="3">
        <v>50</v>
      </c>
      <c r="G3800" s="3">
        <v>1482.56</v>
      </c>
      <c r="H3800" s="3">
        <v>155668.79999999999</v>
      </c>
      <c r="I3800" s="4">
        <v>45782</v>
      </c>
      <c r="J3800" s="4">
        <v>45920</v>
      </c>
      <c r="L3800" s="5" t="s">
        <v>30</v>
      </c>
    </row>
    <row r="3801" spans="1:12" ht="14.25" customHeight="1" x14ac:dyDescent="0.3">
      <c r="A3801" s="3" t="s">
        <v>6056</v>
      </c>
      <c r="B3801" s="3" t="s">
        <v>6057</v>
      </c>
      <c r="C3801" s="3" t="s">
        <v>44</v>
      </c>
      <c r="D3801" s="3" t="s">
        <v>41</v>
      </c>
      <c r="E3801" s="3">
        <v>129</v>
      </c>
      <c r="F3801" s="3">
        <v>31</v>
      </c>
      <c r="G3801" s="3">
        <v>14438.04</v>
      </c>
      <c r="H3801" s="3">
        <v>1862507.16</v>
      </c>
      <c r="I3801" s="4">
        <v>45783</v>
      </c>
      <c r="J3801" s="4">
        <v>45856</v>
      </c>
      <c r="K3801" s="3" t="s">
        <v>54</v>
      </c>
      <c r="L3801" s="5" t="s">
        <v>33</v>
      </c>
    </row>
    <row r="3802" spans="1:12" ht="14.25" customHeight="1" x14ac:dyDescent="0.3">
      <c r="A3802" s="3" t="s">
        <v>6058</v>
      </c>
      <c r="B3802" s="3" t="s">
        <v>6059</v>
      </c>
      <c r="C3802" s="3" t="s">
        <v>20</v>
      </c>
      <c r="D3802" s="3" t="s">
        <v>45</v>
      </c>
      <c r="E3802" s="3">
        <v>109</v>
      </c>
      <c r="F3802" s="3">
        <v>91</v>
      </c>
      <c r="G3802" s="3">
        <v>14922.07</v>
      </c>
      <c r="H3802" s="3">
        <v>1626505.63</v>
      </c>
      <c r="I3802" s="4">
        <v>45810</v>
      </c>
      <c r="J3802" s="4">
        <v>45875</v>
      </c>
      <c r="K3802" s="3" t="s">
        <v>25</v>
      </c>
      <c r="L3802" s="5" t="s">
        <v>17</v>
      </c>
    </row>
    <row r="3803" spans="1:12" ht="14.25" customHeight="1" x14ac:dyDescent="0.3">
      <c r="A3803" s="3" t="s">
        <v>3825</v>
      </c>
      <c r="B3803" s="3" t="s">
        <v>6060</v>
      </c>
      <c r="C3803" s="3" t="s">
        <v>40</v>
      </c>
      <c r="D3803" s="3" t="s">
        <v>45</v>
      </c>
      <c r="E3803" s="3">
        <v>109</v>
      </c>
      <c r="F3803" s="3">
        <v>80</v>
      </c>
      <c r="G3803" s="3">
        <v>2604.6999999999998</v>
      </c>
      <c r="H3803" s="3">
        <v>283912.3</v>
      </c>
      <c r="I3803" s="4">
        <v>45688</v>
      </c>
      <c r="J3803" s="4">
        <v>45900</v>
      </c>
      <c r="K3803" s="3" t="s">
        <v>54</v>
      </c>
      <c r="L3803" s="5" t="s">
        <v>30</v>
      </c>
    </row>
    <row r="3804" spans="1:12" ht="14.25" customHeight="1" x14ac:dyDescent="0.3">
      <c r="A3804" s="3" t="s">
        <v>5595</v>
      </c>
      <c r="B3804" s="3" t="s">
        <v>6061</v>
      </c>
      <c r="C3804" s="3" t="s">
        <v>44</v>
      </c>
      <c r="D3804" s="3" t="s">
        <v>41</v>
      </c>
      <c r="F3804" s="3">
        <v>34</v>
      </c>
      <c r="G3804" s="3">
        <v>4247.8900000000003</v>
      </c>
      <c r="I3804" s="4">
        <v>45723</v>
      </c>
      <c r="J3804" s="4">
        <v>45884</v>
      </c>
      <c r="K3804" s="3" t="s">
        <v>29</v>
      </c>
      <c r="L3804" s="5" t="s">
        <v>21</v>
      </c>
    </row>
    <row r="3805" spans="1:12" ht="14.25" customHeight="1" x14ac:dyDescent="0.3">
      <c r="A3805" s="3" t="s">
        <v>1873</v>
      </c>
      <c r="B3805" s="3" t="s">
        <v>6062</v>
      </c>
      <c r="C3805" s="3" t="s">
        <v>28</v>
      </c>
      <c r="D3805" s="3" t="s">
        <v>24</v>
      </c>
      <c r="E3805" s="3">
        <v>67</v>
      </c>
      <c r="F3805" s="3">
        <v>41</v>
      </c>
      <c r="G3805" s="3">
        <v>12810.35</v>
      </c>
      <c r="H3805" s="3">
        <v>858293.45000000007</v>
      </c>
      <c r="I3805" s="4">
        <v>45735</v>
      </c>
      <c r="J3805" s="4">
        <v>45904</v>
      </c>
      <c r="K3805" s="3" t="s">
        <v>57</v>
      </c>
      <c r="L3805" s="5" t="s">
        <v>33</v>
      </c>
    </row>
    <row r="3806" spans="1:12" ht="14.25" customHeight="1" x14ac:dyDescent="0.3">
      <c r="A3806" s="3" t="s">
        <v>6063</v>
      </c>
      <c r="B3806" s="3" t="s">
        <v>6064</v>
      </c>
      <c r="C3806" s="3" t="s">
        <v>40</v>
      </c>
      <c r="D3806" s="3" t="s">
        <v>24</v>
      </c>
      <c r="E3806" s="3">
        <v>114</v>
      </c>
      <c r="F3806" s="3">
        <v>28</v>
      </c>
      <c r="G3806" s="3">
        <v>14457</v>
      </c>
      <c r="H3806" s="3">
        <v>1648098</v>
      </c>
      <c r="I3806" s="4">
        <v>45829</v>
      </c>
      <c r="J3806" s="4">
        <v>45916</v>
      </c>
      <c r="K3806" s="3" t="s">
        <v>57</v>
      </c>
      <c r="L3806" s="5" t="s">
        <v>17</v>
      </c>
    </row>
    <row r="3807" spans="1:12" ht="14.25" customHeight="1" x14ac:dyDescent="0.3">
      <c r="A3807" s="3" t="s">
        <v>5904</v>
      </c>
      <c r="B3807" s="3" t="s">
        <v>3874</v>
      </c>
      <c r="C3807" s="3" t="s">
        <v>44</v>
      </c>
      <c r="D3807" s="3" t="s">
        <v>15</v>
      </c>
      <c r="E3807" s="3">
        <v>44</v>
      </c>
      <c r="F3807" s="3">
        <v>91</v>
      </c>
      <c r="G3807" s="3">
        <v>18721.32</v>
      </c>
      <c r="H3807" s="3">
        <v>823738.08</v>
      </c>
      <c r="I3807" s="4">
        <v>45703</v>
      </c>
      <c r="J3807" s="4">
        <v>45913</v>
      </c>
      <c r="K3807" s="3" t="s">
        <v>57</v>
      </c>
      <c r="L3807" s="5" t="s">
        <v>17</v>
      </c>
    </row>
    <row r="3808" spans="1:12" ht="14.25" customHeight="1" x14ac:dyDescent="0.3">
      <c r="A3808" s="3" t="s">
        <v>6065</v>
      </c>
      <c r="B3808" s="3" t="s">
        <v>6066</v>
      </c>
      <c r="C3808" s="3" t="s">
        <v>44</v>
      </c>
      <c r="D3808" s="3" t="s">
        <v>41</v>
      </c>
      <c r="E3808" s="3">
        <v>15</v>
      </c>
      <c r="F3808" s="3">
        <v>94</v>
      </c>
      <c r="G3808" s="3">
        <v>15053.58</v>
      </c>
      <c r="H3808" s="3">
        <v>225803.7</v>
      </c>
      <c r="I3808" s="4">
        <v>45762</v>
      </c>
      <c r="J3808" s="4">
        <v>45904</v>
      </c>
      <c r="K3808" s="3" t="s">
        <v>16</v>
      </c>
      <c r="L3808" s="5" t="s">
        <v>30</v>
      </c>
    </row>
    <row r="3809" spans="1:12" ht="14.25" customHeight="1" x14ac:dyDescent="0.3">
      <c r="A3809" s="3" t="s">
        <v>336</v>
      </c>
      <c r="B3809" s="3" t="s">
        <v>2264</v>
      </c>
      <c r="C3809" s="3" t="s">
        <v>20</v>
      </c>
      <c r="D3809" s="3" t="s">
        <v>45</v>
      </c>
      <c r="E3809" s="3">
        <v>73</v>
      </c>
      <c r="F3809" s="3">
        <v>37</v>
      </c>
      <c r="G3809" s="3">
        <v>15849.7</v>
      </c>
      <c r="H3809" s="3">
        <v>1157028.1000000001</v>
      </c>
      <c r="I3809" s="4">
        <v>45743</v>
      </c>
      <c r="J3809" s="4">
        <v>45910</v>
      </c>
      <c r="K3809" s="3" t="s">
        <v>54</v>
      </c>
      <c r="L3809" s="5" t="s">
        <v>21</v>
      </c>
    </row>
    <row r="3810" spans="1:12" ht="14.25" customHeight="1" x14ac:dyDescent="0.3">
      <c r="A3810" s="3" t="s">
        <v>6067</v>
      </c>
      <c r="B3810" s="3" t="s">
        <v>325</v>
      </c>
      <c r="C3810" s="3" t="s">
        <v>14</v>
      </c>
      <c r="D3810" s="3" t="s">
        <v>53</v>
      </c>
      <c r="E3810" s="3">
        <v>49</v>
      </c>
      <c r="F3810" s="3">
        <v>22</v>
      </c>
      <c r="G3810" s="3">
        <v>15955.32</v>
      </c>
      <c r="H3810" s="3">
        <v>781810.67999999993</v>
      </c>
      <c r="I3810" s="4">
        <v>45717</v>
      </c>
      <c r="J3810" s="4">
        <v>45927</v>
      </c>
      <c r="K3810" s="3" t="s">
        <v>16</v>
      </c>
      <c r="L3810" s="5" t="s">
        <v>30</v>
      </c>
    </row>
    <row r="3811" spans="1:12" ht="14.25" customHeight="1" x14ac:dyDescent="0.3">
      <c r="A3811" s="3" t="s">
        <v>6068</v>
      </c>
      <c r="B3811" s="3" t="s">
        <v>6069</v>
      </c>
      <c r="C3811" s="3" t="s">
        <v>20</v>
      </c>
      <c r="D3811" s="3" t="s">
        <v>15</v>
      </c>
      <c r="E3811" s="3">
        <v>69</v>
      </c>
      <c r="F3811" s="3">
        <v>66</v>
      </c>
      <c r="G3811" s="3">
        <v>3393.9</v>
      </c>
      <c r="H3811" s="3">
        <v>234179.1</v>
      </c>
      <c r="I3811" s="4">
        <v>45778</v>
      </c>
      <c r="J3811" s="4">
        <v>45895</v>
      </c>
      <c r="K3811" s="3" t="s">
        <v>57</v>
      </c>
      <c r="L3811" s="5" t="s">
        <v>30</v>
      </c>
    </row>
    <row r="3812" spans="1:12" ht="14.25" customHeight="1" x14ac:dyDescent="0.3">
      <c r="A3812" s="3" t="s">
        <v>6070</v>
      </c>
      <c r="B3812" s="3" t="s">
        <v>286</v>
      </c>
      <c r="C3812" s="3" t="s">
        <v>40</v>
      </c>
      <c r="D3812" s="3" t="s">
        <v>53</v>
      </c>
      <c r="E3812" s="3">
        <v>105</v>
      </c>
      <c r="F3812" s="3">
        <v>70</v>
      </c>
      <c r="G3812" s="3">
        <v>1174.74</v>
      </c>
      <c r="H3812" s="3">
        <v>123347.7</v>
      </c>
      <c r="I3812" s="4">
        <v>45789</v>
      </c>
      <c r="J3812" s="4">
        <v>45909</v>
      </c>
      <c r="L3812" s="5" t="s">
        <v>33</v>
      </c>
    </row>
    <row r="3813" spans="1:12" ht="14.25" customHeight="1" x14ac:dyDescent="0.3">
      <c r="A3813" s="3" t="s">
        <v>3747</v>
      </c>
      <c r="B3813" s="3" t="s">
        <v>713</v>
      </c>
      <c r="C3813" s="3" t="s">
        <v>28</v>
      </c>
      <c r="D3813" s="3" t="s">
        <v>24</v>
      </c>
      <c r="E3813" s="3">
        <v>142</v>
      </c>
      <c r="F3813" s="3">
        <v>95</v>
      </c>
      <c r="G3813" s="3">
        <v>11227.39</v>
      </c>
      <c r="H3813" s="3">
        <v>1594289.38</v>
      </c>
      <c r="I3813" s="4">
        <v>45789</v>
      </c>
      <c r="J3813" s="4">
        <v>45930</v>
      </c>
      <c r="K3813" s="3" t="s">
        <v>46</v>
      </c>
      <c r="L3813" s="5" t="s">
        <v>17</v>
      </c>
    </row>
    <row r="3814" spans="1:12" ht="14.25" customHeight="1" x14ac:dyDescent="0.3">
      <c r="A3814" s="3" t="s">
        <v>2322</v>
      </c>
      <c r="B3814" s="3" t="s">
        <v>2472</v>
      </c>
      <c r="C3814" s="3" t="s">
        <v>20</v>
      </c>
      <c r="D3814" s="3" t="s">
        <v>45</v>
      </c>
      <c r="E3814" s="3">
        <v>68</v>
      </c>
      <c r="G3814" s="3">
        <v>463.79</v>
      </c>
      <c r="H3814" s="3">
        <v>31537.72</v>
      </c>
      <c r="I3814" s="4">
        <v>45751</v>
      </c>
      <c r="J3814" s="4">
        <v>45895</v>
      </c>
      <c r="K3814" s="3" t="s">
        <v>54</v>
      </c>
      <c r="L3814" s="5" t="s">
        <v>21</v>
      </c>
    </row>
    <row r="3815" spans="1:12" ht="14.25" customHeight="1" x14ac:dyDescent="0.3">
      <c r="A3815" s="3" t="s">
        <v>6071</v>
      </c>
      <c r="B3815" s="3" t="s">
        <v>3257</v>
      </c>
      <c r="C3815" s="3" t="s">
        <v>28</v>
      </c>
      <c r="D3815" s="3" t="s">
        <v>41</v>
      </c>
      <c r="E3815" s="3">
        <v>89</v>
      </c>
      <c r="F3815" s="3">
        <v>69</v>
      </c>
      <c r="G3815" s="3">
        <v>4464.62</v>
      </c>
      <c r="H3815" s="3">
        <v>397351.18</v>
      </c>
      <c r="I3815" s="4">
        <v>45730</v>
      </c>
      <c r="J3815" s="4">
        <v>45899</v>
      </c>
      <c r="K3815" s="3" t="s">
        <v>29</v>
      </c>
      <c r="L3815" s="5" t="s">
        <v>17</v>
      </c>
    </row>
    <row r="3816" spans="1:12" ht="14.25" customHeight="1" x14ac:dyDescent="0.3">
      <c r="A3816" s="3" t="s">
        <v>6072</v>
      </c>
      <c r="B3816" s="3" t="s">
        <v>6073</v>
      </c>
      <c r="C3816" s="3" t="s">
        <v>20</v>
      </c>
      <c r="D3816" s="3" t="s">
        <v>41</v>
      </c>
      <c r="E3816" s="3">
        <v>65</v>
      </c>
      <c r="F3816" s="3">
        <v>94</v>
      </c>
      <c r="G3816" s="3">
        <v>7857.16</v>
      </c>
      <c r="H3816" s="3">
        <v>510715.4</v>
      </c>
      <c r="I3816" s="4">
        <v>45838</v>
      </c>
      <c r="J3816" s="4">
        <v>45890</v>
      </c>
      <c r="K3816" s="3" t="s">
        <v>25</v>
      </c>
      <c r="L3816" s="5" t="s">
        <v>33</v>
      </c>
    </row>
    <row r="3817" spans="1:12" ht="14.25" customHeight="1" x14ac:dyDescent="0.3">
      <c r="A3817" s="3" t="s">
        <v>6074</v>
      </c>
      <c r="B3817" s="3" t="s">
        <v>6075</v>
      </c>
      <c r="C3817" s="3" t="s">
        <v>20</v>
      </c>
      <c r="D3817" s="3" t="s">
        <v>45</v>
      </c>
      <c r="E3817" s="3">
        <v>104</v>
      </c>
      <c r="F3817" s="3">
        <v>38</v>
      </c>
      <c r="G3817" s="3">
        <v>18620.330000000002</v>
      </c>
      <c r="H3817" s="3">
        <v>1936514.32</v>
      </c>
      <c r="I3817" s="4">
        <v>45708</v>
      </c>
      <c r="J3817" s="4">
        <v>45883</v>
      </c>
      <c r="K3817" s="3" t="s">
        <v>57</v>
      </c>
      <c r="L3817" s="5" t="s">
        <v>30</v>
      </c>
    </row>
    <row r="3818" spans="1:12" ht="14.25" customHeight="1" x14ac:dyDescent="0.3">
      <c r="A3818" s="3" t="s">
        <v>197</v>
      </c>
      <c r="B3818" s="3" t="s">
        <v>3898</v>
      </c>
      <c r="C3818" s="3" t="s">
        <v>40</v>
      </c>
      <c r="D3818" s="3" t="s">
        <v>53</v>
      </c>
      <c r="E3818" s="3">
        <v>193</v>
      </c>
      <c r="F3818" s="3">
        <v>34</v>
      </c>
      <c r="G3818" s="3">
        <v>11793.44</v>
      </c>
      <c r="H3818" s="3">
        <v>2276133.92</v>
      </c>
      <c r="I3818" s="4">
        <v>45718</v>
      </c>
      <c r="J3818" s="4">
        <v>45869</v>
      </c>
      <c r="K3818" s="3" t="s">
        <v>25</v>
      </c>
      <c r="L3818" s="5" t="s">
        <v>30</v>
      </c>
    </row>
    <row r="3819" spans="1:12" ht="14.25" customHeight="1" x14ac:dyDescent="0.3">
      <c r="A3819" s="3" t="s">
        <v>6076</v>
      </c>
      <c r="B3819" s="3" t="s">
        <v>625</v>
      </c>
      <c r="C3819" s="3" t="s">
        <v>20</v>
      </c>
      <c r="D3819" s="3" t="s">
        <v>24</v>
      </c>
      <c r="E3819" s="3">
        <v>196</v>
      </c>
      <c r="F3819" s="3">
        <v>46</v>
      </c>
      <c r="G3819" s="3">
        <v>13345.21</v>
      </c>
      <c r="H3819" s="3">
        <v>2615661.16</v>
      </c>
      <c r="I3819" s="4">
        <v>45835</v>
      </c>
      <c r="J3819" s="4">
        <v>45935</v>
      </c>
      <c r="K3819" s="3" t="s">
        <v>57</v>
      </c>
      <c r="L3819" s="5" t="s">
        <v>30</v>
      </c>
    </row>
    <row r="3820" spans="1:12" ht="14.25" customHeight="1" x14ac:dyDescent="0.3">
      <c r="A3820" s="3" t="s">
        <v>4847</v>
      </c>
      <c r="B3820" s="3" t="s">
        <v>1314</v>
      </c>
      <c r="C3820" s="3" t="s">
        <v>14</v>
      </c>
      <c r="F3820" s="3">
        <v>68</v>
      </c>
      <c r="G3820" s="3">
        <v>17899.47</v>
      </c>
      <c r="I3820" s="4">
        <v>45805</v>
      </c>
      <c r="J3820" s="4">
        <v>45884</v>
      </c>
      <c r="K3820" s="3" t="s">
        <v>25</v>
      </c>
      <c r="L3820" s="5" t="s">
        <v>30</v>
      </c>
    </row>
    <row r="3821" spans="1:12" ht="14.25" customHeight="1" x14ac:dyDescent="0.3">
      <c r="A3821" s="3" t="s">
        <v>6077</v>
      </c>
      <c r="B3821" s="3" t="s">
        <v>6078</v>
      </c>
      <c r="C3821" s="3" t="s">
        <v>28</v>
      </c>
      <c r="D3821" s="3" t="s">
        <v>41</v>
      </c>
      <c r="E3821" s="3">
        <v>93</v>
      </c>
      <c r="F3821" s="3">
        <v>91</v>
      </c>
      <c r="G3821" s="3">
        <v>1940.68</v>
      </c>
      <c r="H3821" s="3">
        <v>180483.24</v>
      </c>
      <c r="I3821" s="4">
        <v>45720</v>
      </c>
      <c r="J3821" s="4">
        <v>45915</v>
      </c>
      <c r="K3821" s="3" t="s">
        <v>29</v>
      </c>
      <c r="L3821" s="5" t="s">
        <v>58</v>
      </c>
    </row>
    <row r="3822" spans="1:12" ht="14.25" customHeight="1" x14ac:dyDescent="0.3">
      <c r="A3822" s="3" t="s">
        <v>6079</v>
      </c>
      <c r="B3822" s="3" t="s">
        <v>5760</v>
      </c>
      <c r="C3822" s="3" t="s">
        <v>20</v>
      </c>
      <c r="D3822" s="3" t="s">
        <v>53</v>
      </c>
      <c r="E3822" s="3">
        <v>197</v>
      </c>
      <c r="F3822" s="3">
        <v>87</v>
      </c>
      <c r="G3822" s="3">
        <v>7469.33</v>
      </c>
      <c r="H3822" s="3">
        <v>1471458.01</v>
      </c>
      <c r="I3822" s="4">
        <v>45698</v>
      </c>
      <c r="J3822" s="4">
        <v>45855</v>
      </c>
      <c r="K3822" s="3" t="s">
        <v>29</v>
      </c>
      <c r="L3822" s="5" t="s">
        <v>30</v>
      </c>
    </row>
    <row r="3823" spans="1:12" ht="14.25" customHeight="1" x14ac:dyDescent="0.3">
      <c r="A3823" s="3" t="s">
        <v>4654</v>
      </c>
      <c r="B3823" s="3" t="s">
        <v>6080</v>
      </c>
      <c r="C3823" s="3" t="s">
        <v>20</v>
      </c>
      <c r="D3823" s="3" t="s">
        <v>45</v>
      </c>
      <c r="E3823" s="3">
        <v>96</v>
      </c>
      <c r="F3823" s="3">
        <v>71</v>
      </c>
      <c r="G3823" s="3">
        <v>16048.83</v>
      </c>
      <c r="H3823" s="3">
        <v>1540687.68</v>
      </c>
      <c r="I3823" s="4">
        <v>45729</v>
      </c>
      <c r="J3823" s="4">
        <v>45941</v>
      </c>
      <c r="K3823" s="3" t="s">
        <v>16</v>
      </c>
      <c r="L3823" s="5" t="s">
        <v>58</v>
      </c>
    </row>
    <row r="3824" spans="1:12" ht="14.25" customHeight="1" x14ac:dyDescent="0.3">
      <c r="A3824" s="3" t="s">
        <v>4989</v>
      </c>
      <c r="B3824" s="3" t="s">
        <v>6081</v>
      </c>
      <c r="C3824" s="3" t="s">
        <v>44</v>
      </c>
      <c r="D3824" s="3" t="s">
        <v>15</v>
      </c>
      <c r="E3824" s="3">
        <v>132</v>
      </c>
      <c r="F3824" s="3">
        <v>36</v>
      </c>
      <c r="G3824" s="3">
        <v>13436.1</v>
      </c>
      <c r="H3824" s="3">
        <v>1773565.2</v>
      </c>
      <c r="I3824" s="4">
        <v>45839</v>
      </c>
      <c r="J3824" s="4">
        <v>45887</v>
      </c>
      <c r="K3824" s="3" t="s">
        <v>29</v>
      </c>
      <c r="L3824" s="5" t="s">
        <v>30</v>
      </c>
    </row>
    <row r="3825" spans="1:12" ht="14.25" customHeight="1" x14ac:dyDescent="0.3">
      <c r="A3825" s="3" t="s">
        <v>6082</v>
      </c>
      <c r="B3825" s="3" t="s">
        <v>6083</v>
      </c>
      <c r="C3825" s="3" t="s">
        <v>40</v>
      </c>
      <c r="D3825" s="3" t="s">
        <v>45</v>
      </c>
      <c r="E3825" s="3">
        <v>103</v>
      </c>
      <c r="F3825" s="3">
        <v>20</v>
      </c>
      <c r="G3825" s="3">
        <v>3057.2</v>
      </c>
      <c r="H3825" s="3">
        <v>314891.59999999998</v>
      </c>
      <c r="I3825" s="4">
        <v>45696</v>
      </c>
      <c r="J3825" s="4">
        <v>45939</v>
      </c>
      <c r="K3825" s="3" t="s">
        <v>54</v>
      </c>
      <c r="L3825" s="5" t="s">
        <v>33</v>
      </c>
    </row>
    <row r="3826" spans="1:12" ht="14.25" customHeight="1" x14ac:dyDescent="0.3">
      <c r="A3826" s="3" t="s">
        <v>4965</v>
      </c>
      <c r="B3826" s="3" t="s">
        <v>5632</v>
      </c>
      <c r="C3826" s="3" t="s">
        <v>20</v>
      </c>
      <c r="D3826" s="3" t="s">
        <v>41</v>
      </c>
      <c r="E3826" s="3">
        <v>68</v>
      </c>
      <c r="F3826" s="3">
        <v>72</v>
      </c>
      <c r="G3826" s="3">
        <v>8695.44</v>
      </c>
      <c r="H3826" s="3">
        <v>591289.92000000004</v>
      </c>
      <c r="I3826" s="4">
        <v>45676</v>
      </c>
      <c r="J3826" s="4">
        <v>45926</v>
      </c>
      <c r="L3826" s="5" t="s">
        <v>30</v>
      </c>
    </row>
    <row r="3827" spans="1:12" ht="14.25" customHeight="1" x14ac:dyDescent="0.3">
      <c r="A3827" s="3" t="s">
        <v>6084</v>
      </c>
      <c r="B3827" s="3" t="s">
        <v>2058</v>
      </c>
      <c r="C3827" s="3" t="s">
        <v>28</v>
      </c>
      <c r="D3827" s="3" t="s">
        <v>24</v>
      </c>
      <c r="E3827" s="3">
        <v>11</v>
      </c>
      <c r="F3827" s="3">
        <v>71</v>
      </c>
      <c r="G3827" s="3">
        <v>18708.240000000002</v>
      </c>
      <c r="H3827" s="3">
        <v>205790.64</v>
      </c>
      <c r="I3827" s="4">
        <v>45700</v>
      </c>
      <c r="J3827" s="4">
        <v>45869</v>
      </c>
      <c r="K3827" s="3" t="s">
        <v>29</v>
      </c>
      <c r="L3827" s="5" t="s">
        <v>58</v>
      </c>
    </row>
    <row r="3828" spans="1:12" ht="14.25" customHeight="1" x14ac:dyDescent="0.3">
      <c r="A3828" s="3" t="s">
        <v>6085</v>
      </c>
      <c r="B3828" s="3" t="s">
        <v>6086</v>
      </c>
      <c r="C3828" s="3" t="s">
        <v>44</v>
      </c>
      <c r="D3828" s="3" t="s">
        <v>53</v>
      </c>
      <c r="E3828" s="3">
        <v>170</v>
      </c>
      <c r="F3828" s="3">
        <v>90</v>
      </c>
      <c r="G3828" s="3">
        <v>11752.46</v>
      </c>
      <c r="H3828" s="3">
        <v>1997918.2</v>
      </c>
      <c r="I3828" s="4">
        <v>45822</v>
      </c>
      <c r="J3828" s="4">
        <v>45891</v>
      </c>
      <c r="L3828" s="5" t="s">
        <v>17</v>
      </c>
    </row>
    <row r="3829" spans="1:12" ht="14.25" customHeight="1" x14ac:dyDescent="0.3">
      <c r="A3829" s="3" t="s">
        <v>6087</v>
      </c>
      <c r="B3829" s="3" t="s">
        <v>6088</v>
      </c>
      <c r="C3829" s="3" t="s">
        <v>14</v>
      </c>
      <c r="D3829" s="3" t="s">
        <v>15</v>
      </c>
      <c r="E3829" s="3">
        <v>21</v>
      </c>
      <c r="F3829" s="3">
        <v>57</v>
      </c>
      <c r="G3829" s="3">
        <v>6891.25</v>
      </c>
      <c r="H3829" s="3">
        <v>144716.25</v>
      </c>
      <c r="I3829" s="4">
        <v>45711</v>
      </c>
      <c r="J3829" s="4">
        <v>45907</v>
      </c>
      <c r="K3829" s="3" t="s">
        <v>46</v>
      </c>
      <c r="L3829" s="5" t="s">
        <v>21</v>
      </c>
    </row>
    <row r="3830" spans="1:12" ht="14.25" customHeight="1" x14ac:dyDescent="0.3">
      <c r="A3830" s="3" t="s">
        <v>6089</v>
      </c>
      <c r="B3830" s="3" t="s">
        <v>1814</v>
      </c>
      <c r="C3830" s="3" t="s">
        <v>28</v>
      </c>
      <c r="D3830" s="3" t="s">
        <v>15</v>
      </c>
      <c r="E3830" s="3">
        <v>177</v>
      </c>
      <c r="F3830" s="3">
        <v>88</v>
      </c>
      <c r="G3830" s="3">
        <v>12301.6</v>
      </c>
      <c r="H3830" s="3">
        <v>2177383.2000000002</v>
      </c>
      <c r="I3830" s="4">
        <v>45688</v>
      </c>
      <c r="J3830" s="4">
        <v>45858</v>
      </c>
      <c r="K3830" s="3" t="s">
        <v>25</v>
      </c>
      <c r="L3830" s="5" t="s">
        <v>30</v>
      </c>
    </row>
    <row r="3831" spans="1:12" ht="14.25" customHeight="1" x14ac:dyDescent="0.3">
      <c r="A3831" s="3" t="s">
        <v>6090</v>
      </c>
      <c r="B3831" s="3" t="s">
        <v>6091</v>
      </c>
      <c r="C3831" s="3" t="s">
        <v>14</v>
      </c>
      <c r="D3831" s="3" t="s">
        <v>53</v>
      </c>
      <c r="E3831" s="3">
        <v>119</v>
      </c>
      <c r="F3831" s="3">
        <v>66</v>
      </c>
      <c r="G3831" s="3">
        <v>12574.58</v>
      </c>
      <c r="H3831" s="3">
        <v>1496375.02</v>
      </c>
      <c r="I3831" s="4">
        <v>45750</v>
      </c>
      <c r="J3831" s="4">
        <v>45916</v>
      </c>
      <c r="K3831" s="3" t="s">
        <v>54</v>
      </c>
      <c r="L3831" s="5" t="s">
        <v>30</v>
      </c>
    </row>
    <row r="3832" spans="1:12" ht="14.25" customHeight="1" x14ac:dyDescent="0.3">
      <c r="A3832" s="3" t="s">
        <v>185</v>
      </c>
      <c r="B3832" s="3" t="s">
        <v>6092</v>
      </c>
      <c r="C3832" s="3" t="s">
        <v>44</v>
      </c>
      <c r="D3832" s="3" t="s">
        <v>53</v>
      </c>
      <c r="E3832" s="3">
        <v>195</v>
      </c>
      <c r="F3832" s="3">
        <v>40</v>
      </c>
      <c r="G3832" s="3">
        <v>10876.89</v>
      </c>
      <c r="H3832" s="3">
        <v>2120993.5499999998</v>
      </c>
      <c r="I3832" s="4">
        <v>45673</v>
      </c>
      <c r="J3832" s="4">
        <v>45874</v>
      </c>
      <c r="K3832" s="3" t="s">
        <v>57</v>
      </c>
      <c r="L3832" s="5" t="s">
        <v>21</v>
      </c>
    </row>
    <row r="3833" spans="1:12" ht="14.25" customHeight="1" x14ac:dyDescent="0.3">
      <c r="A3833" s="3" t="s">
        <v>6093</v>
      </c>
      <c r="B3833" s="3" t="s">
        <v>1189</v>
      </c>
      <c r="C3833" s="3" t="s">
        <v>44</v>
      </c>
      <c r="D3833" s="3" t="s">
        <v>53</v>
      </c>
      <c r="E3833" s="3">
        <v>50</v>
      </c>
      <c r="F3833" s="3">
        <v>82</v>
      </c>
      <c r="G3833" s="3">
        <v>19681.16</v>
      </c>
      <c r="H3833" s="3">
        <v>984058</v>
      </c>
      <c r="I3833" s="4">
        <v>45769</v>
      </c>
      <c r="J3833" s="4">
        <v>45934</v>
      </c>
      <c r="K3833" s="3" t="s">
        <v>29</v>
      </c>
      <c r="L3833" s="5" t="s">
        <v>17</v>
      </c>
    </row>
    <row r="3834" spans="1:12" ht="14.25" customHeight="1" x14ac:dyDescent="0.3">
      <c r="A3834" s="3" t="s">
        <v>6094</v>
      </c>
      <c r="B3834" s="3" t="s">
        <v>6095</v>
      </c>
      <c r="C3834" s="3" t="s">
        <v>14</v>
      </c>
      <c r="D3834" s="3" t="s">
        <v>41</v>
      </c>
      <c r="F3834" s="3">
        <v>53</v>
      </c>
      <c r="G3834" s="3">
        <v>5889.85</v>
      </c>
      <c r="I3834" s="4">
        <v>45837</v>
      </c>
      <c r="J3834" s="4">
        <v>45918</v>
      </c>
      <c r="K3834" s="3" t="s">
        <v>25</v>
      </c>
      <c r="L3834" s="5" t="s">
        <v>30</v>
      </c>
    </row>
    <row r="3835" spans="1:12" ht="14.25" customHeight="1" x14ac:dyDescent="0.3">
      <c r="A3835" s="3" t="s">
        <v>6096</v>
      </c>
      <c r="B3835" s="3" t="s">
        <v>2977</v>
      </c>
      <c r="C3835" s="3" t="s">
        <v>14</v>
      </c>
      <c r="D3835" s="3" t="s">
        <v>15</v>
      </c>
      <c r="E3835" s="3">
        <v>117</v>
      </c>
      <c r="F3835" s="3">
        <v>88</v>
      </c>
      <c r="G3835" s="3">
        <v>9850.2099999999991</v>
      </c>
      <c r="H3835" s="3">
        <v>1152474.57</v>
      </c>
      <c r="I3835" s="4">
        <v>45712</v>
      </c>
      <c r="J3835" s="4">
        <v>45915</v>
      </c>
      <c r="K3835" s="3" t="s">
        <v>57</v>
      </c>
      <c r="L3835" s="5" t="s">
        <v>30</v>
      </c>
    </row>
    <row r="3836" spans="1:12" ht="14.25" customHeight="1" x14ac:dyDescent="0.3">
      <c r="A3836" s="3" t="s">
        <v>6097</v>
      </c>
      <c r="B3836" s="3" t="s">
        <v>2144</v>
      </c>
      <c r="C3836" s="3" t="s">
        <v>20</v>
      </c>
      <c r="D3836" s="3" t="s">
        <v>41</v>
      </c>
      <c r="E3836" s="3">
        <v>178</v>
      </c>
      <c r="F3836" s="3">
        <v>20</v>
      </c>
      <c r="G3836" s="3">
        <v>5546.38</v>
      </c>
      <c r="H3836" s="3">
        <v>987255.64</v>
      </c>
      <c r="I3836" s="4">
        <v>45844</v>
      </c>
      <c r="J3836" s="4">
        <v>45881</v>
      </c>
      <c r="K3836" s="3" t="s">
        <v>29</v>
      </c>
      <c r="L3836" s="5" t="s">
        <v>21</v>
      </c>
    </row>
    <row r="3837" spans="1:12" ht="14.25" customHeight="1" x14ac:dyDescent="0.3">
      <c r="A3837" s="3" t="s">
        <v>6098</v>
      </c>
      <c r="B3837" s="3" t="s">
        <v>6099</v>
      </c>
      <c r="C3837" s="3" t="s">
        <v>44</v>
      </c>
      <c r="D3837" s="3" t="s">
        <v>45</v>
      </c>
      <c r="E3837" s="3">
        <v>57</v>
      </c>
      <c r="F3837" s="3">
        <v>36</v>
      </c>
      <c r="G3837" s="3">
        <v>13940.46</v>
      </c>
      <c r="H3837" s="3">
        <v>794606.22</v>
      </c>
      <c r="I3837" s="4">
        <v>45750</v>
      </c>
      <c r="J3837" s="4">
        <v>45871</v>
      </c>
      <c r="L3837" s="5" t="s">
        <v>21</v>
      </c>
    </row>
    <row r="3838" spans="1:12" ht="14.25" customHeight="1" x14ac:dyDescent="0.3">
      <c r="A3838" s="3" t="s">
        <v>3292</v>
      </c>
      <c r="B3838" s="3" t="s">
        <v>6100</v>
      </c>
      <c r="C3838" s="3" t="s">
        <v>20</v>
      </c>
      <c r="D3838" s="3" t="s">
        <v>15</v>
      </c>
      <c r="E3838" s="3">
        <v>183</v>
      </c>
      <c r="F3838" s="3">
        <v>73</v>
      </c>
      <c r="G3838" s="3">
        <v>16507.689999999999</v>
      </c>
      <c r="H3838" s="3">
        <v>3020907.27</v>
      </c>
      <c r="I3838" s="4">
        <v>45750</v>
      </c>
      <c r="J3838" s="4">
        <v>45855</v>
      </c>
      <c r="K3838" s="3" t="s">
        <v>16</v>
      </c>
      <c r="L3838" s="5" t="s">
        <v>17</v>
      </c>
    </row>
    <row r="3839" spans="1:12" ht="14.25" customHeight="1" x14ac:dyDescent="0.3">
      <c r="A3839" s="3" t="s">
        <v>5804</v>
      </c>
      <c r="B3839" s="3" t="s">
        <v>6101</v>
      </c>
      <c r="C3839" s="3" t="s">
        <v>28</v>
      </c>
      <c r="D3839" s="3" t="s">
        <v>15</v>
      </c>
      <c r="E3839" s="3">
        <v>28</v>
      </c>
      <c r="F3839" s="3">
        <v>73</v>
      </c>
      <c r="G3839" s="3">
        <v>9484.64</v>
      </c>
      <c r="H3839" s="3">
        <v>265569.91999999998</v>
      </c>
      <c r="I3839" s="4">
        <v>45675</v>
      </c>
      <c r="J3839" s="4">
        <v>45889</v>
      </c>
      <c r="L3839" s="5" t="s">
        <v>33</v>
      </c>
    </row>
    <row r="3840" spans="1:12" ht="14.25" customHeight="1" x14ac:dyDescent="0.3">
      <c r="A3840" s="3" t="s">
        <v>1925</v>
      </c>
      <c r="B3840" s="3" t="s">
        <v>6102</v>
      </c>
      <c r="C3840" s="3" t="s">
        <v>20</v>
      </c>
      <c r="D3840" s="3" t="s">
        <v>24</v>
      </c>
      <c r="E3840" s="3">
        <v>44</v>
      </c>
      <c r="F3840" s="3">
        <v>50</v>
      </c>
      <c r="G3840" s="3">
        <v>7962.29</v>
      </c>
      <c r="H3840" s="3">
        <v>350340.76</v>
      </c>
      <c r="I3840" s="4">
        <v>45840</v>
      </c>
      <c r="J3840" s="4">
        <v>45871</v>
      </c>
      <c r="K3840" s="3" t="s">
        <v>29</v>
      </c>
      <c r="L3840" s="5" t="s">
        <v>21</v>
      </c>
    </row>
    <row r="3841" spans="1:12" ht="14.25" customHeight="1" x14ac:dyDescent="0.3">
      <c r="A3841" s="3" t="s">
        <v>6103</v>
      </c>
      <c r="B3841" s="3" t="s">
        <v>6104</v>
      </c>
      <c r="C3841" s="3" t="s">
        <v>28</v>
      </c>
      <c r="D3841" s="3" t="s">
        <v>45</v>
      </c>
      <c r="E3841" s="3">
        <v>118</v>
      </c>
      <c r="F3841" s="3">
        <v>24</v>
      </c>
      <c r="G3841" s="3">
        <v>19649.349999999999</v>
      </c>
      <c r="H3841" s="3">
        <v>2318623.2999999998</v>
      </c>
      <c r="I3841" s="4">
        <v>45831</v>
      </c>
      <c r="J3841" s="4">
        <v>45880</v>
      </c>
      <c r="L3841" s="5" t="s">
        <v>58</v>
      </c>
    </row>
    <row r="3842" spans="1:12" ht="14.25" customHeight="1" x14ac:dyDescent="0.3">
      <c r="A3842" s="3" t="s">
        <v>6105</v>
      </c>
      <c r="B3842" s="3" t="s">
        <v>6106</v>
      </c>
      <c r="C3842" s="3" t="s">
        <v>14</v>
      </c>
      <c r="D3842" s="3" t="s">
        <v>15</v>
      </c>
      <c r="E3842" s="3">
        <v>48</v>
      </c>
      <c r="F3842" s="3">
        <v>25</v>
      </c>
      <c r="G3842" s="3">
        <v>10278.040000000001</v>
      </c>
      <c r="H3842" s="3">
        <v>493345.92</v>
      </c>
      <c r="I3842" s="4">
        <v>45799</v>
      </c>
      <c r="J3842" s="4">
        <v>45869</v>
      </c>
      <c r="K3842" s="3" t="s">
        <v>46</v>
      </c>
      <c r="L3842" s="5" t="s">
        <v>58</v>
      </c>
    </row>
    <row r="3843" spans="1:12" ht="14.25" customHeight="1" x14ac:dyDescent="0.3">
      <c r="A3843" s="3" t="s">
        <v>3906</v>
      </c>
      <c r="B3843" s="3" t="s">
        <v>6107</v>
      </c>
      <c r="C3843" s="3" t="s">
        <v>20</v>
      </c>
      <c r="D3843" s="3" t="s">
        <v>15</v>
      </c>
      <c r="E3843" s="3">
        <v>22</v>
      </c>
      <c r="F3843" s="3">
        <v>36</v>
      </c>
      <c r="G3843" s="3">
        <v>5864.21</v>
      </c>
      <c r="H3843" s="3">
        <v>129012.62</v>
      </c>
      <c r="I3843" s="4">
        <v>45774</v>
      </c>
      <c r="J3843" s="4">
        <v>45919</v>
      </c>
      <c r="K3843" s="3" t="s">
        <v>46</v>
      </c>
      <c r="L3843" s="5" t="s">
        <v>17</v>
      </c>
    </row>
    <row r="3844" spans="1:12" ht="14.25" customHeight="1" x14ac:dyDescent="0.3">
      <c r="A3844" s="3" t="s">
        <v>6108</v>
      </c>
      <c r="B3844" s="3" t="s">
        <v>6109</v>
      </c>
      <c r="C3844" s="3" t="s">
        <v>28</v>
      </c>
      <c r="D3844" s="3" t="s">
        <v>24</v>
      </c>
      <c r="E3844" s="3">
        <v>40</v>
      </c>
      <c r="F3844" s="3">
        <v>34</v>
      </c>
      <c r="G3844" s="3">
        <v>3954.19</v>
      </c>
      <c r="H3844" s="3">
        <v>158167.6</v>
      </c>
      <c r="I3844" s="4">
        <v>45764</v>
      </c>
      <c r="J3844" s="4">
        <v>45857</v>
      </c>
      <c r="K3844" s="3" t="s">
        <v>25</v>
      </c>
      <c r="L3844" s="5" t="s">
        <v>58</v>
      </c>
    </row>
    <row r="3845" spans="1:12" ht="14.25" customHeight="1" x14ac:dyDescent="0.3">
      <c r="A3845" s="3" t="s">
        <v>5529</v>
      </c>
      <c r="B3845" s="3" t="s">
        <v>6110</v>
      </c>
      <c r="C3845" s="3" t="s">
        <v>40</v>
      </c>
      <c r="D3845" s="3" t="s">
        <v>15</v>
      </c>
      <c r="E3845" s="3">
        <v>51</v>
      </c>
      <c r="G3845" s="3">
        <v>12029.09</v>
      </c>
      <c r="H3845" s="3">
        <v>613483.59</v>
      </c>
      <c r="I3845" s="4">
        <v>45731</v>
      </c>
      <c r="J3845" s="4">
        <v>45876</v>
      </c>
      <c r="K3845" s="3" t="s">
        <v>54</v>
      </c>
      <c r="L3845" s="5" t="s">
        <v>58</v>
      </c>
    </row>
    <row r="3846" spans="1:12" ht="14.25" customHeight="1" x14ac:dyDescent="0.3">
      <c r="A3846" s="3" t="s">
        <v>6111</v>
      </c>
      <c r="B3846" s="3" t="s">
        <v>2989</v>
      </c>
      <c r="C3846" s="3" t="s">
        <v>44</v>
      </c>
      <c r="D3846" s="3" t="s">
        <v>41</v>
      </c>
      <c r="F3846" s="3">
        <v>63</v>
      </c>
      <c r="G3846" s="3">
        <v>11154.65</v>
      </c>
      <c r="I3846" s="4">
        <v>45794</v>
      </c>
      <c r="J3846" s="4">
        <v>45869</v>
      </c>
      <c r="K3846" s="3" t="s">
        <v>54</v>
      </c>
      <c r="L3846" s="5" t="s">
        <v>33</v>
      </c>
    </row>
    <row r="3847" spans="1:12" ht="14.25" customHeight="1" x14ac:dyDescent="0.3">
      <c r="A3847" s="3" t="s">
        <v>6112</v>
      </c>
      <c r="B3847" s="3" t="s">
        <v>2847</v>
      </c>
      <c r="C3847" s="3" t="s">
        <v>14</v>
      </c>
      <c r="D3847" s="3" t="s">
        <v>15</v>
      </c>
      <c r="E3847" s="3">
        <v>17</v>
      </c>
      <c r="F3847" s="3">
        <v>46</v>
      </c>
      <c r="G3847" s="3">
        <v>3887.25</v>
      </c>
      <c r="H3847" s="3">
        <v>66083.25</v>
      </c>
      <c r="I3847" s="4">
        <v>45784</v>
      </c>
      <c r="J3847" s="4">
        <v>45887</v>
      </c>
      <c r="K3847" s="3" t="s">
        <v>29</v>
      </c>
      <c r="L3847" s="5" t="s">
        <v>33</v>
      </c>
    </row>
    <row r="3848" spans="1:12" ht="14.25" customHeight="1" x14ac:dyDescent="0.3">
      <c r="A3848" s="3" t="s">
        <v>6113</v>
      </c>
      <c r="B3848" s="3" t="s">
        <v>6114</v>
      </c>
      <c r="C3848" s="3" t="s">
        <v>20</v>
      </c>
      <c r="D3848" s="3" t="s">
        <v>15</v>
      </c>
      <c r="E3848" s="3">
        <v>73</v>
      </c>
      <c r="F3848" s="3">
        <v>68</v>
      </c>
      <c r="G3848" s="3">
        <v>11454.21</v>
      </c>
      <c r="H3848" s="3">
        <v>836157.33</v>
      </c>
      <c r="I3848" s="4">
        <v>45822</v>
      </c>
      <c r="J3848" s="4">
        <v>45921</v>
      </c>
      <c r="K3848" s="3" t="s">
        <v>16</v>
      </c>
      <c r="L3848" s="5" t="s">
        <v>58</v>
      </c>
    </row>
    <row r="3849" spans="1:12" ht="14.25" customHeight="1" x14ac:dyDescent="0.3">
      <c r="A3849" s="3" t="s">
        <v>6115</v>
      </c>
      <c r="B3849" s="3" t="s">
        <v>2539</v>
      </c>
      <c r="C3849" s="3" t="s">
        <v>40</v>
      </c>
      <c r="D3849" s="3" t="s">
        <v>45</v>
      </c>
      <c r="E3849" s="3">
        <v>195</v>
      </c>
      <c r="F3849" s="3">
        <v>34</v>
      </c>
      <c r="G3849" s="3">
        <v>15736.62</v>
      </c>
      <c r="H3849" s="3">
        <v>3068640.9</v>
      </c>
      <c r="I3849" s="4">
        <v>45812</v>
      </c>
      <c r="J3849" s="4">
        <v>45921</v>
      </c>
      <c r="K3849" s="3" t="s">
        <v>16</v>
      </c>
      <c r="L3849" s="5" t="s">
        <v>58</v>
      </c>
    </row>
    <row r="3850" spans="1:12" ht="14.25" customHeight="1" x14ac:dyDescent="0.3">
      <c r="A3850" s="3" t="s">
        <v>6116</v>
      </c>
      <c r="B3850" s="3" t="s">
        <v>3341</v>
      </c>
      <c r="C3850" s="3" t="s">
        <v>14</v>
      </c>
      <c r="D3850" s="3" t="s">
        <v>45</v>
      </c>
      <c r="E3850" s="3">
        <v>128</v>
      </c>
      <c r="F3850" s="3">
        <v>26</v>
      </c>
      <c r="G3850" s="3">
        <v>17687.2</v>
      </c>
      <c r="H3850" s="3">
        <v>2263961.6000000001</v>
      </c>
      <c r="I3850" s="4">
        <v>45846</v>
      </c>
      <c r="J3850" s="4">
        <v>45871</v>
      </c>
      <c r="K3850" s="3" t="s">
        <v>25</v>
      </c>
      <c r="L3850" s="5" t="s">
        <v>58</v>
      </c>
    </row>
    <row r="3851" spans="1:12" ht="14.25" customHeight="1" x14ac:dyDescent="0.3">
      <c r="A3851" s="3" t="s">
        <v>6117</v>
      </c>
      <c r="B3851" s="3" t="s">
        <v>4046</v>
      </c>
      <c r="C3851" s="3" t="s">
        <v>40</v>
      </c>
      <c r="D3851" s="3" t="s">
        <v>41</v>
      </c>
      <c r="E3851" s="3">
        <v>11</v>
      </c>
      <c r="G3851" s="3">
        <v>9863.73</v>
      </c>
      <c r="H3851" s="3">
        <v>108501.03</v>
      </c>
      <c r="I3851" s="4">
        <v>45696</v>
      </c>
      <c r="J3851" s="4">
        <v>45880</v>
      </c>
      <c r="K3851" s="3" t="s">
        <v>16</v>
      </c>
      <c r="L3851" s="5" t="s">
        <v>58</v>
      </c>
    </row>
    <row r="3852" spans="1:12" ht="14.25" customHeight="1" x14ac:dyDescent="0.3">
      <c r="A3852" s="3" t="s">
        <v>6118</v>
      </c>
      <c r="B3852" s="3" t="s">
        <v>1803</v>
      </c>
      <c r="C3852" s="3" t="s">
        <v>40</v>
      </c>
      <c r="D3852" s="3" t="s">
        <v>45</v>
      </c>
      <c r="F3852" s="3">
        <v>22</v>
      </c>
      <c r="G3852" s="3">
        <v>6961.7</v>
      </c>
      <c r="I3852" s="4">
        <v>45819</v>
      </c>
      <c r="J3852" s="4">
        <v>45872</v>
      </c>
      <c r="K3852" s="3" t="s">
        <v>25</v>
      </c>
      <c r="L3852" s="5" t="s">
        <v>21</v>
      </c>
    </row>
    <row r="3853" spans="1:12" ht="14.25" customHeight="1" x14ac:dyDescent="0.3">
      <c r="A3853" s="3" t="s">
        <v>6119</v>
      </c>
      <c r="B3853" s="3" t="s">
        <v>110</v>
      </c>
      <c r="C3853" s="3" t="s">
        <v>40</v>
      </c>
      <c r="D3853" s="3" t="s">
        <v>53</v>
      </c>
      <c r="E3853" s="3">
        <v>14</v>
      </c>
      <c r="F3853" s="3">
        <v>90</v>
      </c>
      <c r="G3853" s="3">
        <v>12509.13</v>
      </c>
      <c r="H3853" s="3">
        <v>175127.82</v>
      </c>
      <c r="I3853" s="4">
        <v>45839</v>
      </c>
      <c r="J3853" s="4">
        <v>45893</v>
      </c>
      <c r="K3853" s="3" t="s">
        <v>54</v>
      </c>
      <c r="L3853" s="5" t="s">
        <v>58</v>
      </c>
    </row>
    <row r="3854" spans="1:12" ht="14.25" customHeight="1" x14ac:dyDescent="0.3">
      <c r="A3854" s="3" t="s">
        <v>6120</v>
      </c>
      <c r="B3854" s="3" t="s">
        <v>3295</v>
      </c>
      <c r="C3854" s="3" t="s">
        <v>28</v>
      </c>
      <c r="D3854" s="3" t="s">
        <v>45</v>
      </c>
      <c r="E3854" s="3">
        <v>145</v>
      </c>
      <c r="F3854" s="3">
        <v>41</v>
      </c>
      <c r="G3854" s="3">
        <v>18635.580000000002</v>
      </c>
      <c r="H3854" s="3">
        <v>2702159.1</v>
      </c>
      <c r="I3854" s="4">
        <v>45709</v>
      </c>
      <c r="J3854" s="4">
        <v>45930</v>
      </c>
      <c r="K3854" s="3" t="s">
        <v>46</v>
      </c>
      <c r="L3854" s="5" t="s">
        <v>21</v>
      </c>
    </row>
    <row r="3855" spans="1:12" ht="14.25" customHeight="1" x14ac:dyDescent="0.3">
      <c r="A3855" s="3" t="s">
        <v>6121</v>
      </c>
      <c r="B3855" s="3" t="s">
        <v>6122</v>
      </c>
      <c r="C3855" s="3" t="s">
        <v>14</v>
      </c>
      <c r="D3855" s="3" t="s">
        <v>24</v>
      </c>
      <c r="E3855" s="3">
        <v>25</v>
      </c>
      <c r="F3855" s="3">
        <v>59</v>
      </c>
      <c r="G3855" s="3">
        <v>17069.580000000002</v>
      </c>
      <c r="H3855" s="3">
        <v>426739.50000000012</v>
      </c>
      <c r="I3855" s="4">
        <v>45680</v>
      </c>
      <c r="J3855" s="4">
        <v>45887</v>
      </c>
      <c r="K3855" s="3" t="s">
        <v>29</v>
      </c>
      <c r="L3855" s="5" t="s">
        <v>58</v>
      </c>
    </row>
    <row r="3856" spans="1:12" ht="14.25" customHeight="1" x14ac:dyDescent="0.3">
      <c r="A3856" s="3" t="s">
        <v>6123</v>
      </c>
      <c r="B3856" s="3" t="s">
        <v>2592</v>
      </c>
      <c r="C3856" s="3" t="s">
        <v>14</v>
      </c>
      <c r="D3856" s="3" t="s">
        <v>45</v>
      </c>
      <c r="E3856" s="3">
        <v>20</v>
      </c>
      <c r="F3856" s="3">
        <v>62</v>
      </c>
      <c r="G3856" s="3">
        <v>10648.8</v>
      </c>
      <c r="H3856" s="3">
        <v>212976</v>
      </c>
      <c r="I3856" s="4">
        <v>45785</v>
      </c>
      <c r="J3856" s="4">
        <v>45924</v>
      </c>
      <c r="K3856" s="3" t="s">
        <v>25</v>
      </c>
      <c r="L3856" s="5" t="s">
        <v>30</v>
      </c>
    </row>
    <row r="3857" spans="1:12" ht="14.25" customHeight="1" x14ac:dyDescent="0.3">
      <c r="A3857" s="3" t="s">
        <v>6124</v>
      </c>
      <c r="B3857" s="3" t="s">
        <v>4707</v>
      </c>
      <c r="C3857" s="3" t="s">
        <v>44</v>
      </c>
      <c r="D3857" s="3" t="s">
        <v>24</v>
      </c>
      <c r="E3857" s="3">
        <v>154</v>
      </c>
      <c r="F3857" s="3">
        <v>46</v>
      </c>
      <c r="G3857" s="3">
        <v>17645.650000000001</v>
      </c>
      <c r="H3857" s="3">
        <v>2717430.1</v>
      </c>
      <c r="I3857" s="4">
        <v>45718</v>
      </c>
      <c r="J3857" s="4">
        <v>45863</v>
      </c>
      <c r="K3857" s="3" t="s">
        <v>29</v>
      </c>
      <c r="L3857" s="5" t="s">
        <v>30</v>
      </c>
    </row>
    <row r="3858" spans="1:12" ht="14.25" customHeight="1" x14ac:dyDescent="0.3">
      <c r="A3858" s="3" t="s">
        <v>479</v>
      </c>
      <c r="B3858" s="3" t="s">
        <v>6125</v>
      </c>
      <c r="C3858" s="3" t="s">
        <v>40</v>
      </c>
      <c r="D3858" s="3" t="s">
        <v>53</v>
      </c>
      <c r="E3858" s="3">
        <v>160</v>
      </c>
      <c r="F3858" s="3">
        <v>63</v>
      </c>
      <c r="G3858" s="3">
        <v>10562.91</v>
      </c>
      <c r="H3858" s="3">
        <v>1690065.6</v>
      </c>
      <c r="I3858" s="4">
        <v>45840</v>
      </c>
      <c r="J3858" s="4">
        <v>45888</v>
      </c>
      <c r="K3858" s="3" t="s">
        <v>29</v>
      </c>
      <c r="L3858" s="5" t="s">
        <v>58</v>
      </c>
    </row>
    <row r="3859" spans="1:12" ht="14.25" customHeight="1" x14ac:dyDescent="0.3">
      <c r="A3859" s="3" t="s">
        <v>6126</v>
      </c>
      <c r="B3859" s="3" t="s">
        <v>6127</v>
      </c>
      <c r="C3859" s="3" t="s">
        <v>40</v>
      </c>
      <c r="D3859" s="3" t="s">
        <v>45</v>
      </c>
      <c r="E3859" s="3">
        <v>192</v>
      </c>
      <c r="F3859" s="3">
        <v>95</v>
      </c>
      <c r="G3859" s="3">
        <v>12510.48</v>
      </c>
      <c r="H3859" s="3">
        <v>2402012.1600000001</v>
      </c>
      <c r="I3859" s="4">
        <v>45670</v>
      </c>
      <c r="J3859" s="4">
        <v>45925</v>
      </c>
      <c r="L3859" s="5" t="s">
        <v>30</v>
      </c>
    </row>
    <row r="3860" spans="1:12" ht="14.25" customHeight="1" x14ac:dyDescent="0.3">
      <c r="A3860" s="3" t="s">
        <v>6128</v>
      </c>
      <c r="B3860" s="3" t="s">
        <v>6129</v>
      </c>
      <c r="C3860" s="3" t="s">
        <v>44</v>
      </c>
      <c r="D3860" s="3" t="s">
        <v>15</v>
      </c>
      <c r="E3860" s="3">
        <v>79</v>
      </c>
      <c r="F3860" s="3">
        <v>23</v>
      </c>
      <c r="G3860" s="3">
        <v>10056.49</v>
      </c>
      <c r="H3860" s="3">
        <v>794462.71</v>
      </c>
      <c r="I3860" s="4">
        <v>45774</v>
      </c>
      <c r="J3860" s="4">
        <v>45932</v>
      </c>
      <c r="K3860" s="3" t="s">
        <v>46</v>
      </c>
      <c r="L3860" s="5" t="s">
        <v>58</v>
      </c>
    </row>
    <row r="3861" spans="1:12" ht="14.25" customHeight="1" x14ac:dyDescent="0.3">
      <c r="A3861" s="3" t="s">
        <v>5424</v>
      </c>
      <c r="B3861" s="3" t="s">
        <v>2809</v>
      </c>
      <c r="C3861" s="3" t="s">
        <v>20</v>
      </c>
      <c r="D3861" s="3" t="s">
        <v>45</v>
      </c>
      <c r="E3861" s="3">
        <v>27</v>
      </c>
      <c r="F3861" s="3">
        <v>92</v>
      </c>
      <c r="G3861" s="3">
        <v>2323.0700000000002</v>
      </c>
      <c r="H3861" s="3">
        <v>62722.890000000007</v>
      </c>
      <c r="I3861" s="4">
        <v>45761</v>
      </c>
      <c r="J3861" s="4">
        <v>45856</v>
      </c>
      <c r="K3861" s="3" t="s">
        <v>29</v>
      </c>
      <c r="L3861" s="5" t="s">
        <v>33</v>
      </c>
    </row>
    <row r="3862" spans="1:12" ht="14.25" customHeight="1" x14ac:dyDescent="0.3">
      <c r="A3862" s="3" t="s">
        <v>6130</v>
      </c>
      <c r="B3862" s="3" t="s">
        <v>6131</v>
      </c>
      <c r="C3862" s="3" t="s">
        <v>28</v>
      </c>
      <c r="E3862" s="3">
        <v>126</v>
      </c>
      <c r="F3862" s="3">
        <v>93</v>
      </c>
      <c r="G3862" s="3">
        <v>1650.14</v>
      </c>
      <c r="H3862" s="3">
        <v>207917.64</v>
      </c>
      <c r="I3862" s="4">
        <v>45843</v>
      </c>
      <c r="J3862" s="4">
        <v>45877</v>
      </c>
      <c r="K3862" s="3" t="s">
        <v>29</v>
      </c>
      <c r="L3862" s="5" t="s">
        <v>33</v>
      </c>
    </row>
    <row r="3863" spans="1:12" ht="14.25" customHeight="1" x14ac:dyDescent="0.3">
      <c r="A3863" s="3" t="s">
        <v>553</v>
      </c>
      <c r="B3863" s="3" t="s">
        <v>6132</v>
      </c>
      <c r="C3863" s="3" t="s">
        <v>28</v>
      </c>
      <c r="D3863" s="3" t="s">
        <v>41</v>
      </c>
      <c r="E3863" s="3">
        <v>61</v>
      </c>
      <c r="F3863" s="3">
        <v>38</v>
      </c>
      <c r="G3863" s="3">
        <v>2042.73</v>
      </c>
      <c r="H3863" s="3">
        <v>124606.53</v>
      </c>
      <c r="I3863" s="4">
        <v>45831</v>
      </c>
      <c r="J3863" s="4">
        <v>45924</v>
      </c>
      <c r="K3863" s="3" t="s">
        <v>54</v>
      </c>
      <c r="L3863" s="5" t="s">
        <v>33</v>
      </c>
    </row>
    <row r="3864" spans="1:12" ht="14.25" customHeight="1" x14ac:dyDescent="0.3">
      <c r="A3864" s="3" t="s">
        <v>3122</v>
      </c>
      <c r="B3864" s="3" t="s">
        <v>1168</v>
      </c>
      <c r="C3864" s="3" t="s">
        <v>28</v>
      </c>
      <c r="D3864" s="3" t="s">
        <v>15</v>
      </c>
      <c r="E3864" s="3">
        <v>54</v>
      </c>
      <c r="F3864" s="3">
        <v>47</v>
      </c>
      <c r="G3864" s="3">
        <v>19570.21</v>
      </c>
      <c r="H3864" s="3">
        <v>1056791.3400000001</v>
      </c>
      <c r="I3864" s="4">
        <v>45820</v>
      </c>
      <c r="J3864" s="4">
        <v>45893</v>
      </c>
      <c r="K3864" s="3" t="s">
        <v>54</v>
      </c>
      <c r="L3864" s="5" t="s">
        <v>58</v>
      </c>
    </row>
    <row r="3865" spans="1:12" ht="14.25" customHeight="1" x14ac:dyDescent="0.3">
      <c r="A3865" s="3" t="s">
        <v>5659</v>
      </c>
      <c r="B3865" s="3" t="s">
        <v>4726</v>
      </c>
      <c r="C3865" s="3" t="s">
        <v>20</v>
      </c>
      <c r="D3865" s="3" t="s">
        <v>45</v>
      </c>
      <c r="F3865" s="3">
        <v>84</v>
      </c>
      <c r="G3865" s="3">
        <v>17486.259999999998</v>
      </c>
      <c r="I3865" s="4">
        <v>45728</v>
      </c>
      <c r="J3865" s="4">
        <v>45938</v>
      </c>
      <c r="K3865" s="3" t="s">
        <v>46</v>
      </c>
      <c r="L3865" s="5" t="s">
        <v>17</v>
      </c>
    </row>
    <row r="3866" spans="1:12" ht="14.25" customHeight="1" x14ac:dyDescent="0.3">
      <c r="A3866" s="3" t="s">
        <v>6133</v>
      </c>
      <c r="B3866" s="3" t="s">
        <v>4350</v>
      </c>
      <c r="C3866" s="3" t="s">
        <v>40</v>
      </c>
      <c r="D3866" s="3" t="s">
        <v>41</v>
      </c>
      <c r="E3866" s="3">
        <v>179</v>
      </c>
      <c r="F3866" s="3">
        <v>29</v>
      </c>
      <c r="G3866" s="3">
        <v>6803.77</v>
      </c>
      <c r="H3866" s="3">
        <v>1217874.83</v>
      </c>
      <c r="I3866" s="4">
        <v>45842</v>
      </c>
      <c r="J3866" s="4">
        <v>45932</v>
      </c>
      <c r="K3866" s="3" t="s">
        <v>46</v>
      </c>
      <c r="L3866" s="5" t="s">
        <v>33</v>
      </c>
    </row>
    <row r="3867" spans="1:12" ht="14.25" customHeight="1" x14ac:dyDescent="0.3">
      <c r="A3867" s="3" t="s">
        <v>3535</v>
      </c>
      <c r="B3867" s="3" t="s">
        <v>6134</v>
      </c>
      <c r="C3867" s="3" t="s">
        <v>44</v>
      </c>
      <c r="D3867" s="3" t="s">
        <v>15</v>
      </c>
      <c r="E3867" s="3">
        <v>119</v>
      </c>
      <c r="F3867" s="3">
        <v>28</v>
      </c>
      <c r="G3867" s="3">
        <v>17284.14</v>
      </c>
      <c r="H3867" s="3">
        <v>2056812.66</v>
      </c>
      <c r="I3867" s="4">
        <v>45772</v>
      </c>
      <c r="J3867" s="4">
        <v>45932</v>
      </c>
      <c r="K3867" s="3" t="s">
        <v>54</v>
      </c>
      <c r="L3867" s="5" t="s">
        <v>58</v>
      </c>
    </row>
    <row r="3868" spans="1:12" ht="14.25" customHeight="1" x14ac:dyDescent="0.3">
      <c r="A3868" s="3" t="s">
        <v>6135</v>
      </c>
      <c r="B3868" s="3" t="s">
        <v>6136</v>
      </c>
      <c r="C3868" s="3" t="s">
        <v>14</v>
      </c>
      <c r="D3868" s="3" t="s">
        <v>24</v>
      </c>
      <c r="E3868" s="3">
        <v>24</v>
      </c>
      <c r="F3868" s="3">
        <v>75</v>
      </c>
      <c r="G3868" s="3">
        <v>15826.87</v>
      </c>
      <c r="H3868" s="3">
        <v>379844.88</v>
      </c>
      <c r="I3868" s="4">
        <v>45694</v>
      </c>
      <c r="J3868" s="4">
        <v>45877</v>
      </c>
      <c r="L3868" s="5" t="s">
        <v>17</v>
      </c>
    </row>
    <row r="3869" spans="1:12" ht="14.25" customHeight="1" x14ac:dyDescent="0.3">
      <c r="A3869" s="3" t="s">
        <v>6137</v>
      </c>
      <c r="B3869" s="3" t="s">
        <v>6138</v>
      </c>
      <c r="C3869" s="3" t="s">
        <v>14</v>
      </c>
      <c r="E3869" s="3">
        <v>63</v>
      </c>
      <c r="F3869" s="3">
        <v>91</v>
      </c>
      <c r="G3869" s="3">
        <v>17807.599999999999</v>
      </c>
      <c r="H3869" s="3">
        <v>1121878.8</v>
      </c>
      <c r="I3869" s="4">
        <v>45733</v>
      </c>
      <c r="J3869" s="4">
        <v>45882</v>
      </c>
      <c r="K3869" s="3" t="s">
        <v>25</v>
      </c>
      <c r="L3869" s="5" t="s">
        <v>58</v>
      </c>
    </row>
    <row r="3870" spans="1:12" ht="14.25" customHeight="1" x14ac:dyDescent="0.3">
      <c r="A3870" s="3" t="s">
        <v>6139</v>
      </c>
      <c r="B3870" s="3" t="s">
        <v>6140</v>
      </c>
      <c r="C3870" s="3" t="s">
        <v>28</v>
      </c>
      <c r="D3870" s="3" t="s">
        <v>24</v>
      </c>
      <c r="E3870" s="3">
        <v>111</v>
      </c>
      <c r="F3870" s="3">
        <v>95</v>
      </c>
      <c r="G3870" s="3">
        <v>5883.44</v>
      </c>
      <c r="H3870" s="3">
        <v>653061.84</v>
      </c>
      <c r="I3870" s="4">
        <v>45745</v>
      </c>
      <c r="J3870" s="4">
        <v>45926</v>
      </c>
      <c r="K3870" s="3" t="s">
        <v>25</v>
      </c>
      <c r="L3870" s="5" t="s">
        <v>30</v>
      </c>
    </row>
    <row r="3871" spans="1:12" ht="14.25" customHeight="1" x14ac:dyDescent="0.3">
      <c r="A3871" s="3" t="s">
        <v>4615</v>
      </c>
      <c r="B3871" s="3" t="s">
        <v>2847</v>
      </c>
      <c r="C3871" s="3" t="s">
        <v>28</v>
      </c>
      <c r="D3871" s="3" t="s">
        <v>53</v>
      </c>
      <c r="E3871" s="3">
        <v>9</v>
      </c>
      <c r="F3871" s="3">
        <v>92</v>
      </c>
      <c r="G3871" s="3">
        <v>16998.400000000001</v>
      </c>
      <c r="H3871" s="3">
        <v>152985.60000000001</v>
      </c>
      <c r="I3871" s="4">
        <v>45759</v>
      </c>
      <c r="J3871" s="4">
        <v>45861</v>
      </c>
      <c r="L3871" s="5" t="s">
        <v>58</v>
      </c>
    </row>
    <row r="3872" spans="1:12" ht="14.25" customHeight="1" x14ac:dyDescent="0.3">
      <c r="A3872" s="3" t="s">
        <v>1442</v>
      </c>
      <c r="B3872" s="3" t="s">
        <v>6141</v>
      </c>
      <c r="C3872" s="3" t="s">
        <v>28</v>
      </c>
      <c r="D3872" s="3" t="s">
        <v>41</v>
      </c>
      <c r="E3872" s="3">
        <v>59</v>
      </c>
      <c r="F3872" s="3">
        <v>38</v>
      </c>
      <c r="G3872" s="3">
        <v>10666.79</v>
      </c>
      <c r="H3872" s="3">
        <v>629340.6100000001</v>
      </c>
      <c r="I3872" s="4">
        <v>45816</v>
      </c>
      <c r="J3872" s="4">
        <v>45886</v>
      </c>
      <c r="L3872" s="5" t="s">
        <v>21</v>
      </c>
    </row>
    <row r="3873" spans="1:12" ht="14.25" customHeight="1" x14ac:dyDescent="0.3">
      <c r="A3873" s="3" t="s">
        <v>1296</v>
      </c>
      <c r="B3873" s="3" t="s">
        <v>5128</v>
      </c>
      <c r="C3873" s="3" t="s">
        <v>28</v>
      </c>
      <c r="D3873" s="3" t="s">
        <v>24</v>
      </c>
      <c r="E3873" s="3">
        <v>142</v>
      </c>
      <c r="G3873" s="3">
        <v>12929.8</v>
      </c>
      <c r="H3873" s="3">
        <v>1836031.6</v>
      </c>
      <c r="I3873" s="4">
        <v>45762</v>
      </c>
      <c r="J3873" s="4">
        <v>45939</v>
      </c>
      <c r="K3873" s="3" t="s">
        <v>16</v>
      </c>
      <c r="L3873" s="5" t="s">
        <v>30</v>
      </c>
    </row>
    <row r="3874" spans="1:12" ht="14.25" customHeight="1" x14ac:dyDescent="0.3">
      <c r="A3874" s="3" t="s">
        <v>3659</v>
      </c>
      <c r="B3874" s="3" t="s">
        <v>1909</v>
      </c>
      <c r="C3874" s="3" t="s">
        <v>44</v>
      </c>
      <c r="D3874" s="3" t="s">
        <v>15</v>
      </c>
      <c r="E3874" s="3">
        <v>193</v>
      </c>
      <c r="F3874" s="3">
        <v>81</v>
      </c>
      <c r="G3874" s="3">
        <v>8599.85</v>
      </c>
      <c r="H3874" s="3">
        <v>1659771.05</v>
      </c>
      <c r="I3874" s="4">
        <v>45759</v>
      </c>
      <c r="J3874" s="4">
        <v>45865</v>
      </c>
      <c r="K3874" s="3" t="s">
        <v>57</v>
      </c>
      <c r="L3874" s="5" t="s">
        <v>58</v>
      </c>
    </row>
    <row r="3875" spans="1:12" ht="14.25" customHeight="1" x14ac:dyDescent="0.3">
      <c r="A3875" s="3" t="s">
        <v>1890</v>
      </c>
      <c r="B3875" s="3" t="s">
        <v>1021</v>
      </c>
      <c r="C3875" s="3" t="s">
        <v>14</v>
      </c>
      <c r="D3875" s="3" t="s">
        <v>15</v>
      </c>
      <c r="E3875" s="3">
        <v>83</v>
      </c>
      <c r="F3875" s="3">
        <v>66</v>
      </c>
      <c r="G3875" s="3">
        <v>12658.23</v>
      </c>
      <c r="H3875" s="3">
        <v>1050633.0900000001</v>
      </c>
      <c r="I3875" s="4">
        <v>45737</v>
      </c>
      <c r="J3875" s="4">
        <v>45870</v>
      </c>
      <c r="K3875" s="3" t="s">
        <v>29</v>
      </c>
      <c r="L3875" s="5" t="s">
        <v>21</v>
      </c>
    </row>
    <row r="3876" spans="1:12" ht="14.25" customHeight="1" x14ac:dyDescent="0.3">
      <c r="A3876" s="3" t="s">
        <v>6142</v>
      </c>
      <c r="B3876" s="3" t="s">
        <v>5832</v>
      </c>
      <c r="C3876" s="3" t="s">
        <v>28</v>
      </c>
      <c r="D3876" s="3" t="s">
        <v>15</v>
      </c>
      <c r="E3876" s="3">
        <v>88</v>
      </c>
      <c r="F3876" s="3">
        <v>65</v>
      </c>
      <c r="G3876" s="3">
        <v>16358.74</v>
      </c>
      <c r="H3876" s="3">
        <v>1439569.12</v>
      </c>
      <c r="I3876" s="4">
        <v>45782</v>
      </c>
      <c r="J3876" s="4">
        <v>45898</v>
      </c>
      <c r="K3876" s="3" t="s">
        <v>46</v>
      </c>
      <c r="L3876" s="5" t="s">
        <v>21</v>
      </c>
    </row>
    <row r="3877" spans="1:12" ht="14.25" customHeight="1" x14ac:dyDescent="0.3">
      <c r="A3877" s="3" t="s">
        <v>6143</v>
      </c>
      <c r="B3877" s="3" t="s">
        <v>3912</v>
      </c>
      <c r="C3877" s="3" t="s">
        <v>44</v>
      </c>
      <c r="D3877" s="3" t="s">
        <v>53</v>
      </c>
      <c r="E3877" s="3">
        <v>177</v>
      </c>
      <c r="F3877" s="3">
        <v>83</v>
      </c>
      <c r="G3877" s="3">
        <v>5753.83</v>
      </c>
      <c r="H3877" s="3">
        <v>1018427.91</v>
      </c>
      <c r="I3877" s="4">
        <v>45795</v>
      </c>
      <c r="J3877" s="4">
        <v>45892</v>
      </c>
      <c r="K3877" s="3" t="s">
        <v>54</v>
      </c>
      <c r="L3877" s="5" t="s">
        <v>17</v>
      </c>
    </row>
    <row r="3878" spans="1:12" ht="14.25" customHeight="1" x14ac:dyDescent="0.3">
      <c r="A3878" s="3" t="s">
        <v>6144</v>
      </c>
      <c r="B3878" s="3" t="s">
        <v>6145</v>
      </c>
      <c r="C3878" s="3" t="s">
        <v>20</v>
      </c>
      <c r="D3878" s="3" t="s">
        <v>53</v>
      </c>
      <c r="E3878" s="3">
        <v>58</v>
      </c>
      <c r="F3878" s="3">
        <v>24</v>
      </c>
      <c r="G3878" s="3">
        <v>1179.47</v>
      </c>
      <c r="H3878" s="3">
        <v>68409.259999999995</v>
      </c>
      <c r="I3878" s="4">
        <v>45751</v>
      </c>
      <c r="J3878" s="4">
        <v>45929</v>
      </c>
      <c r="K3878" s="3" t="s">
        <v>29</v>
      </c>
      <c r="L3878" s="5" t="s">
        <v>33</v>
      </c>
    </row>
    <row r="3879" spans="1:12" ht="14.25" customHeight="1" x14ac:dyDescent="0.3">
      <c r="A3879" s="3" t="s">
        <v>6146</v>
      </c>
      <c r="B3879" s="3" t="s">
        <v>6147</v>
      </c>
      <c r="C3879" s="3" t="s">
        <v>20</v>
      </c>
      <c r="D3879" s="3" t="s">
        <v>53</v>
      </c>
      <c r="E3879" s="3">
        <v>124</v>
      </c>
      <c r="F3879" s="3">
        <v>76</v>
      </c>
      <c r="G3879" s="3">
        <v>13484.74</v>
      </c>
      <c r="H3879" s="3">
        <v>1672107.76</v>
      </c>
      <c r="I3879" s="4">
        <v>45748</v>
      </c>
      <c r="J3879" s="4">
        <v>45931</v>
      </c>
      <c r="K3879" s="3" t="s">
        <v>46</v>
      </c>
      <c r="L3879" s="5" t="s">
        <v>21</v>
      </c>
    </row>
    <row r="3880" spans="1:12" ht="14.25" customHeight="1" x14ac:dyDescent="0.3">
      <c r="A3880" s="3" t="s">
        <v>6148</v>
      </c>
      <c r="B3880" s="3" t="s">
        <v>6149</v>
      </c>
      <c r="C3880" s="3" t="s">
        <v>14</v>
      </c>
      <c r="D3880" s="3" t="s">
        <v>45</v>
      </c>
      <c r="E3880" s="3">
        <v>101</v>
      </c>
      <c r="F3880" s="3">
        <v>63</v>
      </c>
      <c r="G3880" s="3">
        <v>5343.58</v>
      </c>
      <c r="H3880" s="3">
        <v>539701.57999999996</v>
      </c>
      <c r="I3880" s="4">
        <v>45712</v>
      </c>
      <c r="J3880" s="4">
        <v>45898</v>
      </c>
      <c r="K3880" s="3" t="s">
        <v>16</v>
      </c>
      <c r="L3880" s="5" t="s">
        <v>33</v>
      </c>
    </row>
    <row r="3881" spans="1:12" ht="14.25" customHeight="1" x14ac:dyDescent="0.3">
      <c r="A3881" s="3" t="s">
        <v>6150</v>
      </c>
      <c r="B3881" s="3" t="s">
        <v>76</v>
      </c>
      <c r="C3881" s="3" t="s">
        <v>44</v>
      </c>
      <c r="D3881" s="3" t="s">
        <v>45</v>
      </c>
      <c r="E3881" s="3">
        <v>50</v>
      </c>
      <c r="F3881" s="3">
        <v>72</v>
      </c>
      <c r="G3881" s="3">
        <v>13925.31</v>
      </c>
      <c r="H3881" s="3">
        <v>696265.5</v>
      </c>
      <c r="I3881" s="4">
        <v>45729</v>
      </c>
      <c r="J3881" s="4">
        <v>45912</v>
      </c>
      <c r="K3881" s="3" t="s">
        <v>16</v>
      </c>
      <c r="L3881" s="5" t="s">
        <v>21</v>
      </c>
    </row>
    <row r="3882" spans="1:12" ht="14.25" customHeight="1" x14ac:dyDescent="0.3">
      <c r="A3882" s="3" t="s">
        <v>6151</v>
      </c>
      <c r="B3882" s="3" t="s">
        <v>6152</v>
      </c>
      <c r="C3882" s="3" t="s">
        <v>40</v>
      </c>
      <c r="D3882" s="3" t="s">
        <v>45</v>
      </c>
      <c r="E3882" s="3">
        <v>122</v>
      </c>
      <c r="F3882" s="3">
        <v>96</v>
      </c>
      <c r="G3882" s="3">
        <v>8915.43</v>
      </c>
      <c r="H3882" s="3">
        <v>1087682.46</v>
      </c>
      <c r="I3882" s="4">
        <v>45755</v>
      </c>
      <c r="J3882" s="4">
        <v>45914</v>
      </c>
      <c r="K3882" s="3" t="s">
        <v>54</v>
      </c>
      <c r="L3882" s="5" t="s">
        <v>17</v>
      </c>
    </row>
    <row r="3883" spans="1:12" ht="14.25" customHeight="1" x14ac:dyDescent="0.3">
      <c r="A3883" s="3" t="s">
        <v>2687</v>
      </c>
      <c r="B3883" s="3" t="s">
        <v>5088</v>
      </c>
      <c r="C3883" s="3" t="s">
        <v>28</v>
      </c>
      <c r="D3883" s="3" t="s">
        <v>45</v>
      </c>
      <c r="E3883" s="3">
        <v>107</v>
      </c>
      <c r="F3883" s="3">
        <v>26</v>
      </c>
      <c r="G3883" s="3">
        <v>14148.55</v>
      </c>
      <c r="H3883" s="3">
        <v>1513894.85</v>
      </c>
      <c r="I3883" s="4">
        <v>45707</v>
      </c>
      <c r="J3883" s="4">
        <v>45936</v>
      </c>
      <c r="K3883" s="3" t="s">
        <v>25</v>
      </c>
      <c r="L3883" s="5" t="s">
        <v>17</v>
      </c>
    </row>
    <row r="3884" spans="1:12" ht="14.25" customHeight="1" x14ac:dyDescent="0.3">
      <c r="A3884" s="3" t="s">
        <v>6153</v>
      </c>
      <c r="B3884" s="3" t="s">
        <v>3717</v>
      </c>
      <c r="C3884" s="3" t="s">
        <v>14</v>
      </c>
      <c r="D3884" s="3" t="s">
        <v>24</v>
      </c>
      <c r="E3884" s="3">
        <v>176</v>
      </c>
      <c r="F3884" s="3">
        <v>61</v>
      </c>
      <c r="G3884" s="3">
        <v>11415.9</v>
      </c>
      <c r="H3884" s="3">
        <v>2009198.4</v>
      </c>
      <c r="I3884" s="4">
        <v>45801</v>
      </c>
      <c r="J3884" s="4">
        <v>45895</v>
      </c>
      <c r="K3884" s="3" t="s">
        <v>57</v>
      </c>
      <c r="L3884" s="5" t="s">
        <v>30</v>
      </c>
    </row>
    <row r="3885" spans="1:12" ht="14.25" customHeight="1" x14ac:dyDescent="0.3">
      <c r="A3885" s="3" t="s">
        <v>610</v>
      </c>
      <c r="B3885" s="3" t="s">
        <v>424</v>
      </c>
      <c r="C3885" s="3" t="s">
        <v>28</v>
      </c>
      <c r="D3885" s="3" t="s">
        <v>45</v>
      </c>
      <c r="E3885" s="3">
        <v>104</v>
      </c>
      <c r="F3885" s="3">
        <v>98</v>
      </c>
      <c r="G3885" s="3">
        <v>119.92</v>
      </c>
      <c r="H3885" s="3">
        <v>12471.68</v>
      </c>
      <c r="I3885" s="4">
        <v>45790</v>
      </c>
      <c r="J3885" s="4">
        <v>45861</v>
      </c>
      <c r="K3885" s="3" t="s">
        <v>29</v>
      </c>
      <c r="L3885" s="5" t="s">
        <v>17</v>
      </c>
    </row>
    <row r="3886" spans="1:12" ht="14.25" customHeight="1" x14ac:dyDescent="0.3">
      <c r="A3886" s="3" t="s">
        <v>6154</v>
      </c>
      <c r="B3886" s="3" t="s">
        <v>6155</v>
      </c>
      <c r="C3886" s="3" t="s">
        <v>28</v>
      </c>
      <c r="D3886" s="3" t="s">
        <v>15</v>
      </c>
      <c r="E3886" s="3">
        <v>145</v>
      </c>
      <c r="F3886" s="3">
        <v>39</v>
      </c>
      <c r="G3886" s="3">
        <v>1262.3499999999999</v>
      </c>
      <c r="H3886" s="3">
        <v>183040.75</v>
      </c>
      <c r="I3886" s="4">
        <v>45764</v>
      </c>
      <c r="J3886" s="4">
        <v>45937</v>
      </c>
      <c r="K3886" s="3" t="s">
        <v>16</v>
      </c>
      <c r="L3886" s="5" t="s">
        <v>30</v>
      </c>
    </row>
    <row r="3887" spans="1:12" ht="14.25" customHeight="1" x14ac:dyDescent="0.3">
      <c r="A3887" s="3" t="s">
        <v>3631</v>
      </c>
      <c r="B3887" s="3" t="s">
        <v>6156</v>
      </c>
      <c r="C3887" s="3" t="s">
        <v>44</v>
      </c>
      <c r="D3887" s="3" t="s">
        <v>41</v>
      </c>
      <c r="F3887" s="3">
        <v>65</v>
      </c>
      <c r="G3887" s="3">
        <v>12505.49</v>
      </c>
      <c r="I3887" s="4">
        <v>45837</v>
      </c>
      <c r="J3887" s="4">
        <v>45853</v>
      </c>
      <c r="K3887" s="3" t="s">
        <v>29</v>
      </c>
      <c r="L3887" s="5" t="s">
        <v>33</v>
      </c>
    </row>
    <row r="3888" spans="1:12" ht="14.25" customHeight="1" x14ac:dyDescent="0.3">
      <c r="A3888" s="3" t="s">
        <v>1538</v>
      </c>
      <c r="B3888" s="3" t="s">
        <v>6157</v>
      </c>
      <c r="C3888" s="3" t="s">
        <v>28</v>
      </c>
      <c r="D3888" s="3" t="s">
        <v>53</v>
      </c>
      <c r="E3888" s="3">
        <v>0</v>
      </c>
      <c r="G3888" s="3">
        <v>17369.560000000001</v>
      </c>
      <c r="H3888" s="3">
        <v>0</v>
      </c>
      <c r="I3888" s="4">
        <v>45705</v>
      </c>
      <c r="J3888" s="4">
        <v>45883</v>
      </c>
      <c r="K3888" s="3" t="s">
        <v>54</v>
      </c>
      <c r="L3888" s="5" t="s">
        <v>17</v>
      </c>
    </row>
    <row r="3889" spans="1:12" ht="14.25" customHeight="1" x14ac:dyDescent="0.3">
      <c r="A3889" s="3" t="s">
        <v>2415</v>
      </c>
      <c r="B3889" s="3" t="s">
        <v>6158</v>
      </c>
      <c r="C3889" s="3" t="s">
        <v>20</v>
      </c>
      <c r="D3889" s="3" t="s">
        <v>41</v>
      </c>
      <c r="E3889" s="3">
        <v>172</v>
      </c>
      <c r="F3889" s="3">
        <v>25</v>
      </c>
      <c r="G3889" s="3">
        <v>3259.03</v>
      </c>
      <c r="H3889" s="3">
        <v>560553.16</v>
      </c>
      <c r="I3889" s="4">
        <v>45673</v>
      </c>
      <c r="J3889" s="4">
        <v>45934</v>
      </c>
      <c r="K3889" s="3" t="s">
        <v>54</v>
      </c>
      <c r="L3889" s="5" t="s">
        <v>58</v>
      </c>
    </row>
    <row r="3890" spans="1:12" ht="14.25" customHeight="1" x14ac:dyDescent="0.3">
      <c r="A3890" s="3" t="s">
        <v>1461</v>
      </c>
      <c r="B3890" s="3" t="s">
        <v>4154</v>
      </c>
      <c r="C3890" s="3" t="s">
        <v>20</v>
      </c>
      <c r="D3890" s="3" t="s">
        <v>15</v>
      </c>
      <c r="E3890" s="3">
        <v>3</v>
      </c>
      <c r="F3890" s="3">
        <v>22</v>
      </c>
      <c r="G3890" s="3">
        <v>5900.66</v>
      </c>
      <c r="H3890" s="3">
        <v>17701.98</v>
      </c>
      <c r="I3890" s="4">
        <v>45806</v>
      </c>
      <c r="J3890" s="4">
        <v>45856</v>
      </c>
      <c r="K3890" s="3" t="s">
        <v>46</v>
      </c>
      <c r="L3890" s="5" t="s">
        <v>58</v>
      </c>
    </row>
    <row r="3891" spans="1:12" ht="14.25" customHeight="1" x14ac:dyDescent="0.3">
      <c r="A3891" s="3" t="s">
        <v>5440</v>
      </c>
      <c r="B3891" s="3" t="s">
        <v>6159</v>
      </c>
      <c r="C3891" s="3" t="s">
        <v>20</v>
      </c>
      <c r="D3891" s="3" t="s">
        <v>53</v>
      </c>
      <c r="E3891" s="3">
        <v>161</v>
      </c>
      <c r="F3891" s="3">
        <v>39</v>
      </c>
      <c r="G3891" s="3">
        <v>1352.14</v>
      </c>
      <c r="H3891" s="3">
        <v>217694.54</v>
      </c>
      <c r="I3891" s="4">
        <v>45790</v>
      </c>
      <c r="J3891" s="4">
        <v>45926</v>
      </c>
      <c r="K3891" s="3" t="s">
        <v>46</v>
      </c>
      <c r="L3891" s="5" t="s">
        <v>21</v>
      </c>
    </row>
    <row r="3892" spans="1:12" ht="14.25" customHeight="1" x14ac:dyDescent="0.3">
      <c r="A3892" s="3" t="s">
        <v>6160</v>
      </c>
      <c r="B3892" s="3" t="s">
        <v>6161</v>
      </c>
      <c r="C3892" s="3" t="s">
        <v>40</v>
      </c>
      <c r="D3892" s="3" t="s">
        <v>15</v>
      </c>
      <c r="E3892" s="3">
        <v>152</v>
      </c>
      <c r="F3892" s="3">
        <v>34</v>
      </c>
      <c r="G3892" s="3">
        <v>18167.23</v>
      </c>
      <c r="H3892" s="3">
        <v>2761418.96</v>
      </c>
      <c r="I3892" s="4">
        <v>45825</v>
      </c>
      <c r="J3892" s="4">
        <v>45913</v>
      </c>
      <c r="K3892" s="3" t="s">
        <v>54</v>
      </c>
      <c r="L3892" s="5" t="s">
        <v>17</v>
      </c>
    </row>
    <row r="3893" spans="1:12" ht="14.25" customHeight="1" x14ac:dyDescent="0.3">
      <c r="A3893" s="3" t="s">
        <v>4693</v>
      </c>
      <c r="B3893" s="3" t="s">
        <v>6162</v>
      </c>
      <c r="C3893" s="3" t="s">
        <v>40</v>
      </c>
      <c r="D3893" s="3" t="s">
        <v>53</v>
      </c>
      <c r="E3893" s="3">
        <v>193</v>
      </c>
      <c r="F3893" s="3">
        <v>76</v>
      </c>
      <c r="G3893" s="3">
        <v>2407.1999999999998</v>
      </c>
      <c r="H3893" s="3">
        <v>464589.6</v>
      </c>
      <c r="I3893" s="4">
        <v>45792</v>
      </c>
      <c r="J3893" s="4">
        <v>45870</v>
      </c>
      <c r="K3893" s="3" t="s">
        <v>25</v>
      </c>
      <c r="L3893" s="5" t="s">
        <v>21</v>
      </c>
    </row>
    <row r="3894" spans="1:12" ht="14.25" customHeight="1" x14ac:dyDescent="0.3">
      <c r="A3894" s="3" t="s">
        <v>499</v>
      </c>
      <c r="B3894" s="3" t="s">
        <v>6163</v>
      </c>
      <c r="C3894" s="3" t="s">
        <v>14</v>
      </c>
      <c r="D3894" s="3" t="s">
        <v>45</v>
      </c>
      <c r="E3894" s="3">
        <v>162</v>
      </c>
      <c r="F3894" s="3">
        <v>93</v>
      </c>
      <c r="G3894" s="3">
        <v>10887.06</v>
      </c>
      <c r="H3894" s="3">
        <v>1763703.72</v>
      </c>
      <c r="I3894" s="4">
        <v>45817</v>
      </c>
      <c r="J3894" s="4">
        <v>45927</v>
      </c>
      <c r="K3894" s="3" t="s">
        <v>46</v>
      </c>
      <c r="L3894" s="5" t="s">
        <v>33</v>
      </c>
    </row>
    <row r="3895" spans="1:12" ht="14.25" customHeight="1" x14ac:dyDescent="0.3">
      <c r="A3895" s="3" t="s">
        <v>6164</v>
      </c>
      <c r="B3895" s="3" t="s">
        <v>1668</v>
      </c>
      <c r="C3895" s="3" t="s">
        <v>20</v>
      </c>
      <c r="D3895" s="3" t="s">
        <v>41</v>
      </c>
      <c r="E3895" s="3">
        <v>13</v>
      </c>
      <c r="F3895" s="3">
        <v>52</v>
      </c>
      <c r="G3895" s="3">
        <v>7701.01</v>
      </c>
      <c r="H3895" s="3">
        <v>100113.13</v>
      </c>
      <c r="I3895" s="4">
        <v>45735</v>
      </c>
      <c r="J3895" s="4">
        <v>45904</v>
      </c>
      <c r="K3895" s="3" t="s">
        <v>57</v>
      </c>
      <c r="L3895" s="5" t="s">
        <v>30</v>
      </c>
    </row>
    <row r="3896" spans="1:12" ht="14.25" customHeight="1" x14ac:dyDescent="0.3">
      <c r="A3896" s="3" t="s">
        <v>6165</v>
      </c>
      <c r="B3896" s="3" t="s">
        <v>6166</v>
      </c>
      <c r="C3896" s="3" t="s">
        <v>44</v>
      </c>
      <c r="D3896" s="3" t="s">
        <v>24</v>
      </c>
      <c r="E3896" s="3">
        <v>151</v>
      </c>
      <c r="F3896" s="3">
        <v>23</v>
      </c>
      <c r="G3896" s="3">
        <v>19797.34</v>
      </c>
      <c r="H3896" s="3">
        <v>2989398.34</v>
      </c>
      <c r="I3896" s="4">
        <v>45670</v>
      </c>
      <c r="J3896" s="4">
        <v>45862</v>
      </c>
      <c r="K3896" s="3" t="s">
        <v>25</v>
      </c>
      <c r="L3896" s="5" t="s">
        <v>21</v>
      </c>
    </row>
    <row r="3897" spans="1:12" ht="14.25" customHeight="1" x14ac:dyDescent="0.3">
      <c r="A3897" s="3" t="s">
        <v>6167</v>
      </c>
      <c r="B3897" s="3" t="s">
        <v>1439</v>
      </c>
      <c r="C3897" s="3" t="s">
        <v>28</v>
      </c>
      <c r="E3897" s="3">
        <v>159</v>
      </c>
      <c r="F3897" s="3">
        <v>28</v>
      </c>
      <c r="G3897" s="3">
        <v>19487.64</v>
      </c>
      <c r="H3897" s="3">
        <v>3098534.76</v>
      </c>
      <c r="I3897" s="4">
        <v>45832</v>
      </c>
      <c r="J3897" s="4">
        <v>45853</v>
      </c>
      <c r="L3897" s="5" t="s">
        <v>21</v>
      </c>
    </row>
    <row r="3898" spans="1:12" ht="14.25" customHeight="1" x14ac:dyDescent="0.3">
      <c r="A3898" s="3" t="s">
        <v>6168</v>
      </c>
      <c r="B3898" s="3" t="s">
        <v>6169</v>
      </c>
      <c r="C3898" s="3" t="s">
        <v>28</v>
      </c>
      <c r="D3898" s="3" t="s">
        <v>45</v>
      </c>
      <c r="E3898" s="3">
        <v>147</v>
      </c>
      <c r="F3898" s="3">
        <v>93</v>
      </c>
      <c r="G3898" s="3">
        <v>3918.81</v>
      </c>
      <c r="H3898" s="3">
        <v>576065.06999999995</v>
      </c>
      <c r="I3898" s="4">
        <v>45834</v>
      </c>
      <c r="J3898" s="4">
        <v>45857</v>
      </c>
      <c r="K3898" s="3" t="s">
        <v>46</v>
      </c>
      <c r="L3898" s="5" t="s">
        <v>21</v>
      </c>
    </row>
    <row r="3899" spans="1:12" ht="14.25" customHeight="1" x14ac:dyDescent="0.3">
      <c r="A3899" s="3" t="s">
        <v>6170</v>
      </c>
      <c r="B3899" s="3" t="s">
        <v>6171</v>
      </c>
      <c r="C3899" s="3" t="s">
        <v>28</v>
      </c>
      <c r="D3899" s="3" t="s">
        <v>53</v>
      </c>
      <c r="E3899" s="3">
        <v>21</v>
      </c>
      <c r="F3899" s="3">
        <v>86</v>
      </c>
      <c r="G3899" s="3">
        <v>19314.23</v>
      </c>
      <c r="H3899" s="3">
        <v>405598.83</v>
      </c>
      <c r="I3899" s="4">
        <v>45847</v>
      </c>
      <c r="J3899" s="4">
        <v>45892</v>
      </c>
      <c r="K3899" s="3" t="s">
        <v>57</v>
      </c>
      <c r="L3899" s="5" t="s">
        <v>17</v>
      </c>
    </row>
    <row r="3900" spans="1:12" ht="14.25" customHeight="1" x14ac:dyDescent="0.3">
      <c r="A3900" s="3" t="s">
        <v>6172</v>
      </c>
      <c r="B3900" s="3" t="s">
        <v>6173</v>
      </c>
      <c r="C3900" s="3" t="s">
        <v>28</v>
      </c>
      <c r="D3900" s="3" t="s">
        <v>53</v>
      </c>
      <c r="E3900" s="3">
        <v>135</v>
      </c>
      <c r="F3900" s="3">
        <v>92</v>
      </c>
      <c r="G3900" s="3">
        <v>11332.5</v>
      </c>
      <c r="H3900" s="3">
        <v>1529887.5</v>
      </c>
      <c r="I3900" s="4">
        <v>45798</v>
      </c>
      <c r="J3900" s="4">
        <v>45867</v>
      </c>
      <c r="K3900" s="3" t="s">
        <v>25</v>
      </c>
      <c r="L3900" s="5" t="s">
        <v>30</v>
      </c>
    </row>
    <row r="3901" spans="1:12" ht="14.25" customHeight="1" x14ac:dyDescent="0.3">
      <c r="A3901" s="3" t="s">
        <v>4619</v>
      </c>
      <c r="B3901" s="3" t="s">
        <v>1575</v>
      </c>
      <c r="C3901" s="3" t="s">
        <v>40</v>
      </c>
      <c r="D3901" s="3" t="s">
        <v>15</v>
      </c>
      <c r="E3901" s="3">
        <v>20</v>
      </c>
      <c r="F3901" s="3">
        <v>60</v>
      </c>
      <c r="G3901" s="3">
        <v>12792.85</v>
      </c>
      <c r="H3901" s="3">
        <v>255857</v>
      </c>
      <c r="I3901" s="4">
        <v>45724</v>
      </c>
      <c r="J3901" s="4">
        <v>45859</v>
      </c>
      <c r="K3901" s="3" t="s">
        <v>29</v>
      </c>
      <c r="L3901" s="5" t="s">
        <v>21</v>
      </c>
    </row>
    <row r="3902" spans="1:12" ht="14.25" customHeight="1" x14ac:dyDescent="0.3">
      <c r="A3902" s="3" t="s">
        <v>1811</v>
      </c>
      <c r="B3902" s="3" t="s">
        <v>6174</v>
      </c>
      <c r="C3902" s="3" t="s">
        <v>28</v>
      </c>
      <c r="D3902" s="3" t="s">
        <v>53</v>
      </c>
      <c r="E3902" s="3">
        <v>47</v>
      </c>
      <c r="F3902" s="3">
        <v>82</v>
      </c>
      <c r="G3902" s="3">
        <v>4968</v>
      </c>
      <c r="H3902" s="3">
        <v>233496</v>
      </c>
      <c r="I3902" s="4">
        <v>45745</v>
      </c>
      <c r="J3902" s="4">
        <v>45865</v>
      </c>
      <c r="K3902" s="3" t="s">
        <v>25</v>
      </c>
      <c r="L3902" s="5" t="s">
        <v>58</v>
      </c>
    </row>
    <row r="3903" spans="1:12" ht="14.25" customHeight="1" x14ac:dyDescent="0.3">
      <c r="A3903" s="3" t="s">
        <v>1415</v>
      </c>
      <c r="B3903" s="3" t="s">
        <v>6175</v>
      </c>
      <c r="C3903" s="3" t="s">
        <v>40</v>
      </c>
      <c r="D3903" s="3" t="s">
        <v>41</v>
      </c>
      <c r="E3903" s="3">
        <v>73</v>
      </c>
      <c r="F3903" s="3">
        <v>37</v>
      </c>
      <c r="G3903" s="3">
        <v>19068.18</v>
      </c>
      <c r="H3903" s="3">
        <v>1391977.14</v>
      </c>
      <c r="I3903" s="4">
        <v>45841</v>
      </c>
      <c r="J3903" s="4">
        <v>45903</v>
      </c>
      <c r="K3903" s="3" t="s">
        <v>29</v>
      </c>
      <c r="L3903" s="5" t="s">
        <v>17</v>
      </c>
    </row>
    <row r="3904" spans="1:12" ht="14.25" customHeight="1" x14ac:dyDescent="0.3">
      <c r="A3904" s="3" t="s">
        <v>2333</v>
      </c>
      <c r="B3904" s="3" t="s">
        <v>6176</v>
      </c>
      <c r="C3904" s="3" t="s">
        <v>28</v>
      </c>
      <c r="D3904" s="3" t="s">
        <v>24</v>
      </c>
      <c r="E3904" s="3">
        <v>19</v>
      </c>
      <c r="F3904" s="3">
        <v>30</v>
      </c>
      <c r="G3904" s="3">
        <v>120.04</v>
      </c>
      <c r="H3904" s="3">
        <v>2280.7600000000002</v>
      </c>
      <c r="I3904" s="4">
        <v>45824</v>
      </c>
      <c r="J3904" s="4">
        <v>45860</v>
      </c>
      <c r="K3904" s="3" t="s">
        <v>57</v>
      </c>
      <c r="L3904" s="5" t="s">
        <v>30</v>
      </c>
    </row>
    <row r="3905" spans="1:12" ht="14.25" customHeight="1" x14ac:dyDescent="0.3">
      <c r="A3905" s="3" t="s">
        <v>6177</v>
      </c>
      <c r="B3905" s="3" t="s">
        <v>2449</v>
      </c>
      <c r="C3905" s="3" t="s">
        <v>28</v>
      </c>
      <c r="D3905" s="3" t="s">
        <v>41</v>
      </c>
      <c r="E3905" s="3">
        <v>64</v>
      </c>
      <c r="F3905" s="3">
        <v>74</v>
      </c>
      <c r="G3905" s="3">
        <v>6133.45</v>
      </c>
      <c r="H3905" s="3">
        <v>392540.8</v>
      </c>
      <c r="I3905" s="4">
        <v>45768</v>
      </c>
      <c r="J3905" s="4">
        <v>45858</v>
      </c>
      <c r="K3905" s="3" t="s">
        <v>25</v>
      </c>
      <c r="L3905" s="5" t="s">
        <v>17</v>
      </c>
    </row>
    <row r="3906" spans="1:12" ht="14.25" customHeight="1" x14ac:dyDescent="0.3">
      <c r="A3906" s="3" t="s">
        <v>2145</v>
      </c>
      <c r="B3906" s="3" t="s">
        <v>6178</v>
      </c>
      <c r="C3906" s="3" t="s">
        <v>40</v>
      </c>
      <c r="D3906" s="3" t="s">
        <v>53</v>
      </c>
      <c r="E3906" s="3">
        <v>165</v>
      </c>
      <c r="F3906" s="3">
        <v>28</v>
      </c>
      <c r="G3906" s="3">
        <v>895.12</v>
      </c>
      <c r="H3906" s="3">
        <v>147694.79999999999</v>
      </c>
      <c r="I3906" s="4">
        <v>45709</v>
      </c>
      <c r="J3906" s="4">
        <v>45902</v>
      </c>
      <c r="K3906" s="3" t="s">
        <v>54</v>
      </c>
      <c r="L3906" s="5" t="s">
        <v>33</v>
      </c>
    </row>
    <row r="3907" spans="1:12" ht="14.25" customHeight="1" x14ac:dyDescent="0.3">
      <c r="A3907" s="3" t="s">
        <v>3890</v>
      </c>
      <c r="B3907" s="3" t="s">
        <v>6179</v>
      </c>
      <c r="C3907" s="3" t="s">
        <v>44</v>
      </c>
      <c r="D3907" s="3" t="s">
        <v>15</v>
      </c>
      <c r="F3907" s="3">
        <v>71</v>
      </c>
      <c r="G3907" s="3">
        <v>14540.82</v>
      </c>
      <c r="I3907" s="4">
        <v>45751</v>
      </c>
      <c r="J3907" s="4">
        <v>45870</v>
      </c>
      <c r="K3907" s="3" t="s">
        <v>25</v>
      </c>
      <c r="L3907" s="5" t="s">
        <v>21</v>
      </c>
    </row>
    <row r="3908" spans="1:12" ht="14.25" customHeight="1" x14ac:dyDescent="0.3">
      <c r="A3908" s="3" t="s">
        <v>79</v>
      </c>
      <c r="B3908" s="3" t="s">
        <v>6180</v>
      </c>
      <c r="C3908" s="3" t="s">
        <v>28</v>
      </c>
      <c r="D3908" s="3" t="s">
        <v>24</v>
      </c>
      <c r="E3908" s="3">
        <v>3</v>
      </c>
      <c r="F3908" s="3">
        <v>94</v>
      </c>
      <c r="G3908" s="3">
        <v>12840.33</v>
      </c>
      <c r="H3908" s="3">
        <v>38520.99</v>
      </c>
      <c r="I3908" s="4">
        <v>45674</v>
      </c>
      <c r="J3908" s="4">
        <v>45909</v>
      </c>
      <c r="K3908" s="3" t="s">
        <v>16</v>
      </c>
      <c r="L3908" s="5" t="s">
        <v>30</v>
      </c>
    </row>
    <row r="3909" spans="1:12" ht="14.25" customHeight="1" x14ac:dyDescent="0.3">
      <c r="A3909" s="3" t="s">
        <v>6181</v>
      </c>
      <c r="B3909" s="3" t="s">
        <v>1029</v>
      </c>
      <c r="C3909" s="3" t="s">
        <v>44</v>
      </c>
      <c r="D3909" s="3" t="s">
        <v>45</v>
      </c>
      <c r="E3909" s="3">
        <v>29</v>
      </c>
      <c r="F3909" s="3">
        <v>27</v>
      </c>
      <c r="G3909" s="3">
        <v>4193.3</v>
      </c>
      <c r="H3909" s="3">
        <v>121605.7</v>
      </c>
      <c r="I3909" s="4">
        <v>45714</v>
      </c>
      <c r="J3909" s="4">
        <v>45853</v>
      </c>
      <c r="L3909" s="5" t="s">
        <v>58</v>
      </c>
    </row>
    <row r="3910" spans="1:12" ht="14.25" customHeight="1" x14ac:dyDescent="0.3">
      <c r="A3910" s="3" t="s">
        <v>6182</v>
      </c>
      <c r="B3910" s="3" t="s">
        <v>6183</v>
      </c>
      <c r="C3910" s="3" t="s">
        <v>14</v>
      </c>
      <c r="D3910" s="3" t="s">
        <v>41</v>
      </c>
      <c r="E3910" s="3">
        <v>14</v>
      </c>
      <c r="F3910" s="3">
        <v>57</v>
      </c>
      <c r="G3910" s="3">
        <v>19627.5</v>
      </c>
      <c r="H3910" s="3">
        <v>274785</v>
      </c>
      <c r="I3910" s="4">
        <v>45688</v>
      </c>
      <c r="J3910" s="4">
        <v>45862</v>
      </c>
      <c r="K3910" s="3" t="s">
        <v>54</v>
      </c>
      <c r="L3910" s="5" t="s">
        <v>30</v>
      </c>
    </row>
    <row r="3911" spans="1:12" ht="14.25" customHeight="1" x14ac:dyDescent="0.3">
      <c r="A3911" s="3" t="s">
        <v>6184</v>
      </c>
      <c r="B3911" s="3" t="s">
        <v>2488</v>
      </c>
      <c r="C3911" s="3" t="s">
        <v>44</v>
      </c>
      <c r="D3911" s="3" t="s">
        <v>24</v>
      </c>
      <c r="E3911" s="3">
        <v>180</v>
      </c>
      <c r="F3911" s="3">
        <v>45</v>
      </c>
      <c r="G3911" s="3">
        <v>18465.560000000001</v>
      </c>
      <c r="H3911" s="3">
        <v>3323800.8</v>
      </c>
      <c r="I3911" s="4">
        <v>45718</v>
      </c>
      <c r="J3911" s="4">
        <v>45903</v>
      </c>
      <c r="K3911" s="3" t="s">
        <v>25</v>
      </c>
      <c r="L3911" s="5" t="s">
        <v>17</v>
      </c>
    </row>
    <row r="3912" spans="1:12" ht="14.25" customHeight="1" x14ac:dyDescent="0.3">
      <c r="A3912" s="3" t="s">
        <v>6185</v>
      </c>
      <c r="B3912" s="3" t="s">
        <v>919</v>
      </c>
      <c r="C3912" s="3" t="s">
        <v>14</v>
      </c>
      <c r="D3912" s="3" t="s">
        <v>45</v>
      </c>
      <c r="E3912" s="3">
        <v>122</v>
      </c>
      <c r="F3912" s="3">
        <v>86</v>
      </c>
      <c r="G3912" s="3">
        <v>11605.44</v>
      </c>
      <c r="H3912" s="3">
        <v>1415863.68</v>
      </c>
      <c r="I3912" s="4">
        <v>45851</v>
      </c>
      <c r="J3912" s="4">
        <v>45914</v>
      </c>
      <c r="K3912" s="3" t="s">
        <v>16</v>
      </c>
      <c r="L3912" s="5" t="s">
        <v>21</v>
      </c>
    </row>
    <row r="3913" spans="1:12" ht="14.25" customHeight="1" x14ac:dyDescent="0.3">
      <c r="A3913" s="3" t="s">
        <v>6186</v>
      </c>
      <c r="B3913" s="3" t="s">
        <v>6187</v>
      </c>
      <c r="C3913" s="3" t="s">
        <v>28</v>
      </c>
      <c r="D3913" s="3" t="s">
        <v>53</v>
      </c>
      <c r="E3913" s="3">
        <v>107</v>
      </c>
      <c r="F3913" s="3">
        <v>79</v>
      </c>
      <c r="G3913" s="3">
        <v>698</v>
      </c>
      <c r="H3913" s="3">
        <v>74686</v>
      </c>
      <c r="I3913" s="4">
        <v>45722</v>
      </c>
      <c r="J3913" s="4">
        <v>45906</v>
      </c>
      <c r="K3913" s="3" t="s">
        <v>29</v>
      </c>
      <c r="L3913" s="5" t="s">
        <v>58</v>
      </c>
    </row>
    <row r="3914" spans="1:12" ht="14.25" customHeight="1" x14ac:dyDescent="0.3">
      <c r="A3914" s="3" t="s">
        <v>6188</v>
      </c>
      <c r="B3914" s="3" t="s">
        <v>6189</v>
      </c>
      <c r="C3914" s="3" t="s">
        <v>28</v>
      </c>
      <c r="D3914" s="3" t="s">
        <v>53</v>
      </c>
      <c r="E3914" s="3">
        <v>168</v>
      </c>
      <c r="F3914" s="3">
        <v>67</v>
      </c>
      <c r="G3914" s="3">
        <v>3357.83</v>
      </c>
      <c r="H3914" s="3">
        <v>564115.43999999994</v>
      </c>
      <c r="I3914" s="4">
        <v>45783</v>
      </c>
      <c r="J3914" s="4">
        <v>45932</v>
      </c>
      <c r="K3914" s="3" t="s">
        <v>25</v>
      </c>
      <c r="L3914" s="5" t="s">
        <v>21</v>
      </c>
    </row>
    <row r="3915" spans="1:12" ht="14.25" customHeight="1" x14ac:dyDescent="0.3">
      <c r="A3915" s="3" t="s">
        <v>6190</v>
      </c>
      <c r="B3915" s="3" t="s">
        <v>4614</v>
      </c>
      <c r="C3915" s="3" t="s">
        <v>28</v>
      </c>
      <c r="D3915" s="3" t="s">
        <v>45</v>
      </c>
      <c r="E3915" s="3">
        <v>35</v>
      </c>
      <c r="F3915" s="3">
        <v>43</v>
      </c>
      <c r="G3915" s="3">
        <v>19480.009999999998</v>
      </c>
      <c r="H3915" s="3">
        <v>681800.35</v>
      </c>
      <c r="I3915" s="4">
        <v>45785</v>
      </c>
      <c r="J3915" s="4">
        <v>45898</v>
      </c>
      <c r="K3915" s="3" t="s">
        <v>25</v>
      </c>
      <c r="L3915" s="5" t="s">
        <v>58</v>
      </c>
    </row>
    <row r="3916" spans="1:12" ht="14.25" customHeight="1" x14ac:dyDescent="0.3">
      <c r="A3916" s="3" t="s">
        <v>6191</v>
      </c>
      <c r="B3916" s="3" t="s">
        <v>1931</v>
      </c>
      <c r="C3916" s="3" t="s">
        <v>20</v>
      </c>
      <c r="D3916" s="3" t="s">
        <v>45</v>
      </c>
      <c r="E3916" s="3">
        <v>148</v>
      </c>
      <c r="F3916" s="3">
        <v>37</v>
      </c>
      <c r="G3916" s="3">
        <v>15474.31</v>
      </c>
      <c r="H3916" s="3">
        <v>2290197.88</v>
      </c>
      <c r="I3916" s="4">
        <v>45749</v>
      </c>
      <c r="J3916" s="4">
        <v>45856</v>
      </c>
      <c r="K3916" s="3" t="s">
        <v>57</v>
      </c>
      <c r="L3916" s="5" t="s">
        <v>33</v>
      </c>
    </row>
    <row r="3917" spans="1:12" ht="14.25" customHeight="1" x14ac:dyDescent="0.3">
      <c r="A3917" s="3" t="s">
        <v>6192</v>
      </c>
      <c r="B3917" s="3" t="s">
        <v>6193</v>
      </c>
      <c r="C3917" s="3" t="s">
        <v>28</v>
      </c>
      <c r="D3917" s="3" t="s">
        <v>45</v>
      </c>
      <c r="E3917" s="3">
        <v>135</v>
      </c>
      <c r="F3917" s="3">
        <v>48</v>
      </c>
      <c r="G3917" s="3">
        <v>5411.5</v>
      </c>
      <c r="H3917" s="3">
        <v>730552.5</v>
      </c>
      <c r="I3917" s="4">
        <v>45767</v>
      </c>
      <c r="J3917" s="4">
        <v>45917</v>
      </c>
      <c r="L3917" s="5" t="s">
        <v>21</v>
      </c>
    </row>
    <row r="3918" spans="1:12" ht="14.25" customHeight="1" x14ac:dyDescent="0.3">
      <c r="A3918" s="3" t="s">
        <v>6194</v>
      </c>
      <c r="B3918" s="3" t="s">
        <v>3766</v>
      </c>
      <c r="C3918" s="3" t="s">
        <v>28</v>
      </c>
      <c r="D3918" s="3" t="s">
        <v>53</v>
      </c>
      <c r="E3918" s="3">
        <v>87</v>
      </c>
      <c r="F3918" s="3">
        <v>77</v>
      </c>
      <c r="G3918" s="3">
        <v>10907.52</v>
      </c>
      <c r="H3918" s="3">
        <v>948954.24</v>
      </c>
      <c r="I3918" s="4">
        <v>45802</v>
      </c>
      <c r="J3918" s="4">
        <v>45928</v>
      </c>
      <c r="K3918" s="3" t="s">
        <v>16</v>
      </c>
      <c r="L3918" s="5" t="s">
        <v>33</v>
      </c>
    </row>
    <row r="3919" spans="1:12" ht="14.25" customHeight="1" x14ac:dyDescent="0.3">
      <c r="A3919" s="3" t="s">
        <v>6195</v>
      </c>
      <c r="B3919" s="3" t="s">
        <v>6196</v>
      </c>
      <c r="C3919" s="3" t="s">
        <v>28</v>
      </c>
      <c r="D3919" s="3" t="s">
        <v>24</v>
      </c>
      <c r="E3919" s="3">
        <v>30</v>
      </c>
      <c r="F3919" s="3">
        <v>66</v>
      </c>
      <c r="G3919" s="3">
        <v>16348.52</v>
      </c>
      <c r="H3919" s="3">
        <v>490455.6</v>
      </c>
      <c r="I3919" s="4">
        <v>45814</v>
      </c>
      <c r="J3919" s="4">
        <v>45917</v>
      </c>
      <c r="K3919" s="3" t="s">
        <v>46</v>
      </c>
      <c r="L3919" s="5" t="s">
        <v>33</v>
      </c>
    </row>
    <row r="3920" spans="1:12" ht="14.25" customHeight="1" x14ac:dyDescent="0.3">
      <c r="A3920" s="3" t="s">
        <v>6197</v>
      </c>
      <c r="B3920" s="3" t="s">
        <v>5301</v>
      </c>
      <c r="C3920" s="3" t="s">
        <v>28</v>
      </c>
      <c r="D3920" s="3" t="s">
        <v>15</v>
      </c>
      <c r="E3920" s="3">
        <v>194</v>
      </c>
      <c r="F3920" s="3">
        <v>91</v>
      </c>
      <c r="G3920" s="3">
        <v>18892.53</v>
      </c>
      <c r="H3920" s="3">
        <v>3665150.82</v>
      </c>
      <c r="I3920" s="4">
        <v>45850</v>
      </c>
      <c r="J3920" s="4">
        <v>45853</v>
      </c>
      <c r="K3920" s="3" t="s">
        <v>57</v>
      </c>
      <c r="L3920" s="5" t="s">
        <v>58</v>
      </c>
    </row>
    <row r="3921" spans="1:12" ht="14.25" customHeight="1" x14ac:dyDescent="0.3">
      <c r="A3921" s="3" t="s">
        <v>6198</v>
      </c>
      <c r="B3921" s="3" t="s">
        <v>699</v>
      </c>
      <c r="C3921" s="3" t="s">
        <v>14</v>
      </c>
      <c r="D3921" s="3" t="s">
        <v>24</v>
      </c>
      <c r="E3921" s="3">
        <v>142</v>
      </c>
      <c r="F3921" s="3">
        <v>97</v>
      </c>
      <c r="G3921" s="3">
        <v>4582.47</v>
      </c>
      <c r="H3921" s="3">
        <v>650710.74</v>
      </c>
      <c r="I3921" s="4">
        <v>45686</v>
      </c>
      <c r="J3921" s="4">
        <v>45916</v>
      </c>
      <c r="K3921" s="3" t="s">
        <v>57</v>
      </c>
      <c r="L3921" s="5" t="s">
        <v>21</v>
      </c>
    </row>
    <row r="3922" spans="1:12" ht="14.25" customHeight="1" x14ac:dyDescent="0.3">
      <c r="A3922" s="3" t="s">
        <v>4207</v>
      </c>
      <c r="B3922" s="3" t="s">
        <v>5787</v>
      </c>
      <c r="C3922" s="3" t="s">
        <v>28</v>
      </c>
      <c r="D3922" s="3" t="s">
        <v>15</v>
      </c>
      <c r="E3922" s="3">
        <v>141</v>
      </c>
      <c r="F3922" s="3">
        <v>22</v>
      </c>
      <c r="G3922" s="3">
        <v>2025.44</v>
      </c>
      <c r="H3922" s="3">
        <v>285587.03999999998</v>
      </c>
      <c r="I3922" s="4">
        <v>45825</v>
      </c>
      <c r="J3922" s="4">
        <v>45858</v>
      </c>
      <c r="K3922" s="3" t="s">
        <v>16</v>
      </c>
      <c r="L3922" s="5" t="s">
        <v>58</v>
      </c>
    </row>
    <row r="3923" spans="1:12" ht="14.25" customHeight="1" x14ac:dyDescent="0.3">
      <c r="A3923" s="3" t="s">
        <v>4254</v>
      </c>
      <c r="B3923" s="3" t="s">
        <v>6199</v>
      </c>
      <c r="C3923" s="3" t="s">
        <v>14</v>
      </c>
      <c r="D3923" s="3" t="s">
        <v>15</v>
      </c>
      <c r="E3923" s="3">
        <v>53</v>
      </c>
      <c r="F3923" s="3">
        <v>25</v>
      </c>
      <c r="G3923" s="3">
        <v>8056.44</v>
      </c>
      <c r="H3923" s="3">
        <v>426991.32</v>
      </c>
      <c r="I3923" s="4">
        <v>45790</v>
      </c>
      <c r="J3923" s="4">
        <v>45922</v>
      </c>
      <c r="L3923" s="5" t="s">
        <v>58</v>
      </c>
    </row>
    <row r="3924" spans="1:12" ht="14.25" customHeight="1" x14ac:dyDescent="0.3">
      <c r="A3924" s="3" t="s">
        <v>4959</v>
      </c>
      <c r="B3924" s="3" t="s">
        <v>6200</v>
      </c>
      <c r="C3924" s="3" t="s">
        <v>14</v>
      </c>
      <c r="D3924" s="3" t="s">
        <v>45</v>
      </c>
      <c r="E3924" s="3">
        <v>77</v>
      </c>
      <c r="F3924" s="3">
        <v>39</v>
      </c>
      <c r="G3924" s="3">
        <v>3438.3</v>
      </c>
      <c r="H3924" s="3">
        <v>264749.09999999998</v>
      </c>
      <c r="I3924" s="4">
        <v>45794</v>
      </c>
      <c r="J3924" s="4">
        <v>45873</v>
      </c>
      <c r="K3924" s="3" t="s">
        <v>54</v>
      </c>
      <c r="L3924" s="5" t="s">
        <v>21</v>
      </c>
    </row>
    <row r="3925" spans="1:12" ht="14.25" customHeight="1" x14ac:dyDescent="0.3">
      <c r="A3925" s="3" t="s">
        <v>763</v>
      </c>
      <c r="B3925" s="3" t="s">
        <v>6201</v>
      </c>
      <c r="C3925" s="3" t="s">
        <v>40</v>
      </c>
      <c r="D3925" s="3" t="s">
        <v>45</v>
      </c>
      <c r="E3925" s="3">
        <v>98</v>
      </c>
      <c r="F3925" s="3">
        <v>64</v>
      </c>
      <c r="G3925" s="3">
        <v>2603.9499999999998</v>
      </c>
      <c r="H3925" s="3">
        <v>255187.1</v>
      </c>
      <c r="I3925" s="4">
        <v>45686</v>
      </c>
      <c r="J3925" s="4">
        <v>45914</v>
      </c>
      <c r="K3925" s="3" t="s">
        <v>25</v>
      </c>
      <c r="L3925" s="5" t="s">
        <v>21</v>
      </c>
    </row>
    <row r="3926" spans="1:12" ht="14.25" customHeight="1" x14ac:dyDescent="0.3">
      <c r="A3926" s="3" t="s">
        <v>6202</v>
      </c>
      <c r="B3926" s="3" t="s">
        <v>6203</v>
      </c>
      <c r="C3926" s="3" t="s">
        <v>44</v>
      </c>
      <c r="D3926" s="3" t="s">
        <v>41</v>
      </c>
      <c r="E3926" s="3">
        <v>167</v>
      </c>
      <c r="F3926" s="3">
        <v>43</v>
      </c>
      <c r="G3926" s="3">
        <v>1089.18</v>
      </c>
      <c r="H3926" s="3">
        <v>181893.06</v>
      </c>
      <c r="I3926" s="4">
        <v>45769</v>
      </c>
      <c r="J3926" s="4">
        <v>45934</v>
      </c>
      <c r="K3926" s="3" t="s">
        <v>29</v>
      </c>
      <c r="L3926" s="5" t="s">
        <v>33</v>
      </c>
    </row>
    <row r="3927" spans="1:12" ht="14.25" customHeight="1" x14ac:dyDescent="0.3">
      <c r="A3927" s="3" t="s">
        <v>1482</v>
      </c>
      <c r="B3927" s="3" t="s">
        <v>6204</v>
      </c>
      <c r="C3927" s="3" t="s">
        <v>20</v>
      </c>
      <c r="D3927" s="3" t="s">
        <v>45</v>
      </c>
      <c r="E3927" s="3">
        <v>193</v>
      </c>
      <c r="F3927" s="3">
        <v>73</v>
      </c>
      <c r="G3927" s="3">
        <v>15336.15</v>
      </c>
      <c r="H3927" s="3">
        <v>2959876.95</v>
      </c>
      <c r="I3927" s="4">
        <v>45704</v>
      </c>
      <c r="J3927" s="4">
        <v>45900</v>
      </c>
      <c r="K3927" s="3" t="s">
        <v>25</v>
      </c>
      <c r="L3927" s="5" t="s">
        <v>21</v>
      </c>
    </row>
    <row r="3928" spans="1:12" ht="14.25" customHeight="1" x14ac:dyDescent="0.3">
      <c r="A3928" s="3" t="s">
        <v>6205</v>
      </c>
      <c r="B3928" s="3" t="s">
        <v>6206</v>
      </c>
      <c r="C3928" s="3" t="s">
        <v>20</v>
      </c>
      <c r="D3928" s="3" t="s">
        <v>41</v>
      </c>
      <c r="E3928" s="3">
        <v>60</v>
      </c>
      <c r="F3928" s="3">
        <v>61</v>
      </c>
      <c r="G3928" s="3">
        <v>16720.12</v>
      </c>
      <c r="H3928" s="3">
        <v>1003207.2</v>
      </c>
      <c r="I3928" s="4">
        <v>45744</v>
      </c>
      <c r="J3928" s="4">
        <v>45860</v>
      </c>
      <c r="K3928" s="3" t="s">
        <v>16</v>
      </c>
      <c r="L3928" s="5" t="s">
        <v>33</v>
      </c>
    </row>
    <row r="3929" spans="1:12" ht="14.25" customHeight="1" x14ac:dyDescent="0.3">
      <c r="A3929" s="3" t="s">
        <v>1356</v>
      </c>
      <c r="B3929" s="3" t="s">
        <v>6207</v>
      </c>
      <c r="C3929" s="3" t="s">
        <v>40</v>
      </c>
      <c r="D3929" s="3" t="s">
        <v>53</v>
      </c>
      <c r="E3929" s="3">
        <v>198</v>
      </c>
      <c r="F3929" s="3">
        <v>64</v>
      </c>
      <c r="G3929" s="3">
        <v>3514.1</v>
      </c>
      <c r="H3929" s="3">
        <v>695791.79999999993</v>
      </c>
      <c r="I3929" s="4">
        <v>45750</v>
      </c>
      <c r="J3929" s="4">
        <v>45886</v>
      </c>
      <c r="K3929" s="3" t="s">
        <v>25</v>
      </c>
      <c r="L3929" s="5" t="s">
        <v>30</v>
      </c>
    </row>
    <row r="3930" spans="1:12" ht="14.25" customHeight="1" x14ac:dyDescent="0.3">
      <c r="A3930" s="3" t="s">
        <v>6208</v>
      </c>
      <c r="B3930" s="3" t="s">
        <v>6209</v>
      </c>
      <c r="C3930" s="3" t="s">
        <v>14</v>
      </c>
      <c r="D3930" s="3" t="s">
        <v>24</v>
      </c>
      <c r="E3930" s="3">
        <v>13</v>
      </c>
      <c r="F3930" s="3">
        <v>22</v>
      </c>
      <c r="G3930" s="3">
        <v>1801</v>
      </c>
      <c r="H3930" s="3">
        <v>23413</v>
      </c>
      <c r="I3930" s="4">
        <v>45695</v>
      </c>
      <c r="J3930" s="4">
        <v>45928</v>
      </c>
      <c r="K3930" s="3" t="s">
        <v>54</v>
      </c>
      <c r="L3930" s="5" t="s">
        <v>21</v>
      </c>
    </row>
    <row r="3931" spans="1:12" ht="14.25" customHeight="1" x14ac:dyDescent="0.3">
      <c r="A3931" s="3" t="s">
        <v>6210</v>
      </c>
      <c r="B3931" s="3" t="s">
        <v>1344</v>
      </c>
      <c r="C3931" s="3" t="s">
        <v>14</v>
      </c>
      <c r="D3931" s="3" t="s">
        <v>41</v>
      </c>
      <c r="E3931" s="3">
        <v>175</v>
      </c>
      <c r="F3931" s="3">
        <v>29</v>
      </c>
      <c r="G3931" s="3">
        <v>10465.370000000001</v>
      </c>
      <c r="H3931" s="3">
        <v>1831439.75</v>
      </c>
      <c r="I3931" s="4">
        <v>45828</v>
      </c>
      <c r="J3931" s="4">
        <v>45852</v>
      </c>
      <c r="K3931" s="3" t="s">
        <v>16</v>
      </c>
      <c r="L3931" s="5" t="s">
        <v>33</v>
      </c>
    </row>
    <row r="3932" spans="1:12" ht="14.25" customHeight="1" x14ac:dyDescent="0.3">
      <c r="A3932" s="3" t="s">
        <v>6211</v>
      </c>
      <c r="B3932" s="3" t="s">
        <v>639</v>
      </c>
      <c r="C3932" s="3" t="s">
        <v>20</v>
      </c>
      <c r="D3932" s="3" t="s">
        <v>24</v>
      </c>
      <c r="E3932" s="3">
        <v>99</v>
      </c>
      <c r="F3932" s="3">
        <v>29</v>
      </c>
      <c r="G3932" s="3">
        <v>19178.080000000002</v>
      </c>
      <c r="H3932" s="3">
        <v>1898629.92</v>
      </c>
      <c r="I3932" s="4">
        <v>45814</v>
      </c>
      <c r="J3932" s="4">
        <v>45896</v>
      </c>
      <c r="K3932" s="3" t="s">
        <v>29</v>
      </c>
      <c r="L3932" s="5" t="s">
        <v>30</v>
      </c>
    </row>
    <row r="3933" spans="1:12" ht="14.25" customHeight="1" x14ac:dyDescent="0.3">
      <c r="A3933" s="3" t="s">
        <v>6212</v>
      </c>
      <c r="B3933" s="3" t="s">
        <v>3257</v>
      </c>
      <c r="C3933" s="3" t="s">
        <v>14</v>
      </c>
      <c r="D3933" s="3" t="s">
        <v>24</v>
      </c>
      <c r="E3933" s="3">
        <v>54</v>
      </c>
      <c r="F3933" s="3">
        <v>82</v>
      </c>
      <c r="G3933" s="3">
        <v>2978.6</v>
      </c>
      <c r="H3933" s="3">
        <v>160844.4</v>
      </c>
      <c r="I3933" s="4">
        <v>45717</v>
      </c>
      <c r="J3933" s="4">
        <v>45860</v>
      </c>
      <c r="K3933" s="3" t="s">
        <v>57</v>
      </c>
      <c r="L3933" s="5" t="s">
        <v>58</v>
      </c>
    </row>
    <row r="3934" spans="1:12" ht="14.25" customHeight="1" x14ac:dyDescent="0.3">
      <c r="A3934" s="3" t="s">
        <v>6213</v>
      </c>
      <c r="B3934" s="3" t="s">
        <v>6214</v>
      </c>
      <c r="C3934" s="3" t="s">
        <v>20</v>
      </c>
      <c r="D3934" s="3" t="s">
        <v>15</v>
      </c>
      <c r="F3934" s="3">
        <v>66</v>
      </c>
      <c r="G3934" s="3">
        <v>2143.54</v>
      </c>
      <c r="I3934" s="4">
        <v>45704</v>
      </c>
      <c r="J3934" s="4">
        <v>45908</v>
      </c>
      <c r="K3934" s="3" t="s">
        <v>25</v>
      </c>
      <c r="L3934" s="5" t="s">
        <v>33</v>
      </c>
    </row>
    <row r="3935" spans="1:12" ht="14.25" customHeight="1" x14ac:dyDescent="0.3">
      <c r="A3935" s="3" t="s">
        <v>6215</v>
      </c>
      <c r="B3935" s="3" t="s">
        <v>6216</v>
      </c>
      <c r="C3935" s="3" t="s">
        <v>40</v>
      </c>
      <c r="D3935" s="3" t="s">
        <v>53</v>
      </c>
      <c r="E3935" s="3">
        <v>51</v>
      </c>
      <c r="F3935" s="3">
        <v>37</v>
      </c>
      <c r="G3935" s="3">
        <v>17342.400000000001</v>
      </c>
      <c r="H3935" s="3">
        <v>884462.4</v>
      </c>
      <c r="I3935" s="4">
        <v>45758</v>
      </c>
      <c r="J3935" s="4">
        <v>45938</v>
      </c>
      <c r="L3935" s="5" t="s">
        <v>17</v>
      </c>
    </row>
    <row r="3936" spans="1:12" ht="14.25" customHeight="1" x14ac:dyDescent="0.3">
      <c r="A3936" s="3" t="s">
        <v>5063</v>
      </c>
      <c r="B3936" s="3" t="s">
        <v>367</v>
      </c>
      <c r="C3936" s="3" t="s">
        <v>14</v>
      </c>
      <c r="D3936" s="3" t="s">
        <v>53</v>
      </c>
      <c r="E3936" s="3">
        <v>22</v>
      </c>
      <c r="F3936" s="3">
        <v>31</v>
      </c>
      <c r="G3936" s="3">
        <v>4089.45</v>
      </c>
      <c r="H3936" s="3">
        <v>89967.9</v>
      </c>
      <c r="I3936" s="4">
        <v>45720</v>
      </c>
      <c r="J3936" s="4">
        <v>45886</v>
      </c>
      <c r="K3936" s="3" t="s">
        <v>46</v>
      </c>
      <c r="L3936" s="5" t="s">
        <v>17</v>
      </c>
    </row>
    <row r="3937" spans="1:12" ht="14.25" customHeight="1" x14ac:dyDescent="0.3">
      <c r="A3937" s="3" t="s">
        <v>6217</v>
      </c>
      <c r="B3937" s="3" t="s">
        <v>1899</v>
      </c>
      <c r="C3937" s="3" t="s">
        <v>44</v>
      </c>
      <c r="D3937" s="3" t="s">
        <v>15</v>
      </c>
      <c r="E3937" s="3">
        <v>63</v>
      </c>
      <c r="F3937" s="3">
        <v>91</v>
      </c>
      <c r="G3937" s="3">
        <v>12288.48</v>
      </c>
      <c r="H3937" s="3">
        <v>774174.24</v>
      </c>
      <c r="I3937" s="4">
        <v>45770</v>
      </c>
      <c r="J3937" s="4">
        <v>45927</v>
      </c>
      <c r="K3937" s="3" t="s">
        <v>29</v>
      </c>
      <c r="L3937" s="5" t="s">
        <v>17</v>
      </c>
    </row>
    <row r="3938" spans="1:12" ht="14.25" customHeight="1" x14ac:dyDescent="0.3">
      <c r="A3938" s="3" t="s">
        <v>3276</v>
      </c>
      <c r="B3938" s="3" t="s">
        <v>6218</v>
      </c>
      <c r="C3938" s="3" t="s">
        <v>20</v>
      </c>
      <c r="D3938" s="3" t="s">
        <v>45</v>
      </c>
      <c r="E3938" s="3">
        <v>67</v>
      </c>
      <c r="F3938" s="3">
        <v>89</v>
      </c>
      <c r="G3938" s="3">
        <v>7099.72</v>
      </c>
      <c r="H3938" s="3">
        <v>475681.24</v>
      </c>
      <c r="I3938" s="4">
        <v>45669</v>
      </c>
      <c r="J3938" s="4">
        <v>45866</v>
      </c>
      <c r="K3938" s="3" t="s">
        <v>57</v>
      </c>
      <c r="L3938" s="5" t="s">
        <v>21</v>
      </c>
    </row>
    <row r="3939" spans="1:12" ht="14.25" customHeight="1" x14ac:dyDescent="0.3">
      <c r="A3939" s="3" t="s">
        <v>6219</v>
      </c>
      <c r="B3939" s="3" t="s">
        <v>6220</v>
      </c>
      <c r="C3939" s="3" t="s">
        <v>20</v>
      </c>
      <c r="D3939" s="3" t="s">
        <v>45</v>
      </c>
      <c r="E3939" s="3">
        <v>106</v>
      </c>
      <c r="F3939" s="3">
        <v>91</v>
      </c>
      <c r="G3939" s="3">
        <v>19063.28</v>
      </c>
      <c r="H3939" s="3">
        <v>2020707.68</v>
      </c>
      <c r="I3939" s="4">
        <v>45670</v>
      </c>
      <c r="J3939" s="4">
        <v>45936</v>
      </c>
      <c r="K3939" s="3" t="s">
        <v>29</v>
      </c>
      <c r="L3939" s="5" t="s">
        <v>17</v>
      </c>
    </row>
    <row r="3940" spans="1:12" ht="14.25" customHeight="1" x14ac:dyDescent="0.3">
      <c r="A3940" s="3" t="s">
        <v>6221</v>
      </c>
      <c r="B3940" s="3" t="s">
        <v>6222</v>
      </c>
      <c r="C3940" s="3" t="s">
        <v>20</v>
      </c>
      <c r="D3940" s="3" t="s">
        <v>53</v>
      </c>
      <c r="E3940" s="3">
        <v>198</v>
      </c>
      <c r="F3940" s="3">
        <v>46</v>
      </c>
      <c r="G3940" s="3">
        <v>2289.84</v>
      </c>
      <c r="H3940" s="3">
        <v>453388.32</v>
      </c>
      <c r="I3940" s="4">
        <v>45679</v>
      </c>
      <c r="J3940" s="4">
        <v>45926</v>
      </c>
      <c r="K3940" s="3" t="s">
        <v>29</v>
      </c>
      <c r="L3940" s="5" t="s">
        <v>17</v>
      </c>
    </row>
    <row r="3941" spans="1:12" ht="14.25" customHeight="1" x14ac:dyDescent="0.3">
      <c r="A3941" s="3" t="s">
        <v>6223</v>
      </c>
      <c r="B3941" s="3" t="s">
        <v>6224</v>
      </c>
      <c r="C3941" s="3" t="s">
        <v>14</v>
      </c>
      <c r="D3941" s="3" t="s">
        <v>24</v>
      </c>
      <c r="E3941" s="3">
        <v>120</v>
      </c>
      <c r="F3941" s="3">
        <v>67</v>
      </c>
      <c r="G3941" s="3">
        <v>15251.3</v>
      </c>
      <c r="H3941" s="3">
        <v>1830156</v>
      </c>
      <c r="I3941" s="4">
        <v>45755</v>
      </c>
      <c r="J3941" s="4">
        <v>45900</v>
      </c>
      <c r="L3941" s="5" t="s">
        <v>21</v>
      </c>
    </row>
    <row r="3942" spans="1:12" ht="14.25" customHeight="1" x14ac:dyDescent="0.3">
      <c r="A3942" s="3" t="s">
        <v>3208</v>
      </c>
      <c r="B3942" s="3" t="s">
        <v>6225</v>
      </c>
      <c r="C3942" s="3" t="s">
        <v>14</v>
      </c>
      <c r="D3942" s="3" t="s">
        <v>45</v>
      </c>
      <c r="E3942" s="3">
        <v>67</v>
      </c>
      <c r="F3942" s="3">
        <v>63</v>
      </c>
      <c r="G3942" s="3">
        <v>87.36</v>
      </c>
      <c r="H3942" s="3">
        <v>5853.12</v>
      </c>
      <c r="I3942" s="4">
        <v>45822</v>
      </c>
      <c r="J3942" s="4">
        <v>45889</v>
      </c>
      <c r="K3942" s="3" t="s">
        <v>54</v>
      </c>
      <c r="L3942" s="5" t="s">
        <v>58</v>
      </c>
    </row>
    <row r="3943" spans="1:12" ht="14.25" customHeight="1" x14ac:dyDescent="0.3">
      <c r="A3943" s="3" t="s">
        <v>2818</v>
      </c>
      <c r="B3943" s="3" t="s">
        <v>659</v>
      </c>
      <c r="C3943" s="3" t="s">
        <v>28</v>
      </c>
      <c r="D3943" s="3" t="s">
        <v>41</v>
      </c>
      <c r="F3943" s="3">
        <v>73</v>
      </c>
      <c r="G3943" s="3">
        <v>1293.24</v>
      </c>
      <c r="I3943" s="4">
        <v>45800</v>
      </c>
      <c r="J3943" s="4">
        <v>45930</v>
      </c>
      <c r="K3943" s="3" t="s">
        <v>54</v>
      </c>
      <c r="L3943" s="5" t="s">
        <v>58</v>
      </c>
    </row>
    <row r="3944" spans="1:12" ht="14.25" customHeight="1" x14ac:dyDescent="0.3">
      <c r="A3944" s="3" t="s">
        <v>5310</v>
      </c>
      <c r="B3944" s="3" t="s">
        <v>927</v>
      </c>
      <c r="C3944" s="3" t="s">
        <v>20</v>
      </c>
      <c r="E3944" s="3">
        <v>133</v>
      </c>
      <c r="F3944" s="3">
        <v>25</v>
      </c>
      <c r="G3944" s="3">
        <v>18301.82</v>
      </c>
      <c r="H3944" s="3">
        <v>2434142.06</v>
      </c>
      <c r="I3944" s="4">
        <v>45737</v>
      </c>
      <c r="J3944" s="4">
        <v>45887</v>
      </c>
      <c r="K3944" s="3" t="s">
        <v>29</v>
      </c>
      <c r="L3944" s="5" t="s">
        <v>30</v>
      </c>
    </row>
    <row r="3945" spans="1:12" ht="14.25" customHeight="1" x14ac:dyDescent="0.3">
      <c r="A3945" s="3" t="s">
        <v>6226</v>
      </c>
      <c r="B3945" s="3" t="s">
        <v>6227</v>
      </c>
      <c r="C3945" s="3" t="s">
        <v>20</v>
      </c>
      <c r="D3945" s="3" t="s">
        <v>41</v>
      </c>
      <c r="E3945" s="3">
        <v>184</v>
      </c>
      <c r="F3945" s="3">
        <v>75</v>
      </c>
      <c r="G3945" s="3">
        <v>15180.57</v>
      </c>
      <c r="H3945" s="3">
        <v>2793224.88</v>
      </c>
      <c r="I3945" s="4">
        <v>45694</v>
      </c>
      <c r="J3945" s="4">
        <v>45935</v>
      </c>
      <c r="K3945" s="3" t="s">
        <v>16</v>
      </c>
      <c r="L3945" s="5" t="s">
        <v>21</v>
      </c>
    </row>
    <row r="3946" spans="1:12" ht="14.25" customHeight="1" x14ac:dyDescent="0.3">
      <c r="A3946" s="3" t="s">
        <v>6228</v>
      </c>
      <c r="B3946" s="3" t="s">
        <v>6229</v>
      </c>
      <c r="C3946" s="3" t="s">
        <v>14</v>
      </c>
      <c r="D3946" s="3" t="s">
        <v>45</v>
      </c>
      <c r="E3946" s="3">
        <v>57</v>
      </c>
      <c r="G3946" s="3">
        <v>1072.8399999999999</v>
      </c>
      <c r="H3946" s="3">
        <v>61151.88</v>
      </c>
      <c r="I3946" s="4">
        <v>45744</v>
      </c>
      <c r="J3946" s="4">
        <v>45871</v>
      </c>
      <c r="K3946" s="3" t="s">
        <v>25</v>
      </c>
      <c r="L3946" s="5" t="s">
        <v>17</v>
      </c>
    </row>
    <row r="3947" spans="1:12" ht="14.25" customHeight="1" x14ac:dyDescent="0.3">
      <c r="A3947" s="3" t="s">
        <v>6230</v>
      </c>
      <c r="B3947" s="3" t="s">
        <v>2434</v>
      </c>
      <c r="C3947" s="3" t="s">
        <v>44</v>
      </c>
      <c r="D3947" s="3" t="s">
        <v>53</v>
      </c>
      <c r="E3947" s="3">
        <v>185</v>
      </c>
      <c r="F3947" s="3">
        <v>50</v>
      </c>
      <c r="G3947" s="3">
        <v>1217.0999999999999</v>
      </c>
      <c r="H3947" s="3">
        <v>225163.5</v>
      </c>
      <c r="I3947" s="4">
        <v>45748</v>
      </c>
      <c r="J3947" s="4">
        <v>45861</v>
      </c>
      <c r="K3947" s="3" t="s">
        <v>46</v>
      </c>
      <c r="L3947" s="5" t="s">
        <v>17</v>
      </c>
    </row>
    <row r="3948" spans="1:12" ht="14.25" customHeight="1" x14ac:dyDescent="0.3">
      <c r="A3948" s="3" t="s">
        <v>6231</v>
      </c>
      <c r="B3948" s="3" t="s">
        <v>6232</v>
      </c>
      <c r="C3948" s="3" t="s">
        <v>14</v>
      </c>
      <c r="D3948" s="3" t="s">
        <v>15</v>
      </c>
      <c r="E3948" s="3">
        <v>118</v>
      </c>
      <c r="F3948" s="3">
        <v>94</v>
      </c>
      <c r="G3948" s="3">
        <v>16676.47</v>
      </c>
      <c r="H3948" s="3">
        <v>1967823.46</v>
      </c>
      <c r="I3948" s="4">
        <v>45742</v>
      </c>
      <c r="J3948" s="4">
        <v>45919</v>
      </c>
      <c r="K3948" s="3" t="s">
        <v>29</v>
      </c>
      <c r="L3948" s="5" t="s">
        <v>17</v>
      </c>
    </row>
    <row r="3949" spans="1:12" ht="14.25" customHeight="1" x14ac:dyDescent="0.3">
      <c r="A3949" s="3" t="s">
        <v>3007</v>
      </c>
      <c r="B3949" s="3" t="s">
        <v>6233</v>
      </c>
      <c r="C3949" s="3" t="s">
        <v>44</v>
      </c>
      <c r="D3949" s="3" t="s">
        <v>41</v>
      </c>
      <c r="E3949" s="3">
        <v>151</v>
      </c>
      <c r="F3949" s="3">
        <v>76</v>
      </c>
      <c r="G3949" s="3">
        <v>4426.3900000000003</v>
      </c>
      <c r="H3949" s="3">
        <v>668384.89</v>
      </c>
      <c r="I3949" s="4">
        <v>45799</v>
      </c>
      <c r="J3949" s="4">
        <v>45866</v>
      </c>
      <c r="K3949" s="3" t="s">
        <v>54</v>
      </c>
      <c r="L3949" s="5" t="s">
        <v>30</v>
      </c>
    </row>
    <row r="3950" spans="1:12" ht="14.25" customHeight="1" x14ac:dyDescent="0.3">
      <c r="A3950" s="3" t="s">
        <v>3880</v>
      </c>
      <c r="B3950" s="3" t="s">
        <v>3559</v>
      </c>
      <c r="C3950" s="3" t="s">
        <v>14</v>
      </c>
      <c r="D3950" s="3" t="s">
        <v>15</v>
      </c>
      <c r="E3950" s="3">
        <v>132</v>
      </c>
      <c r="F3950" s="3">
        <v>54</v>
      </c>
      <c r="G3950" s="3">
        <v>8413.0400000000009</v>
      </c>
      <c r="H3950" s="3">
        <v>1110521.28</v>
      </c>
      <c r="I3950" s="4">
        <v>45751</v>
      </c>
      <c r="J3950" s="4">
        <v>45872</v>
      </c>
      <c r="K3950" s="3" t="s">
        <v>29</v>
      </c>
      <c r="L3950" s="5" t="s">
        <v>30</v>
      </c>
    </row>
    <row r="3951" spans="1:12" ht="14.25" customHeight="1" x14ac:dyDescent="0.3">
      <c r="A3951" s="3" t="s">
        <v>6234</v>
      </c>
      <c r="B3951" s="3" t="s">
        <v>6235</v>
      </c>
      <c r="C3951" s="3" t="s">
        <v>44</v>
      </c>
      <c r="D3951" s="3" t="s">
        <v>41</v>
      </c>
      <c r="E3951" s="3">
        <v>37</v>
      </c>
      <c r="F3951" s="3">
        <v>81</v>
      </c>
      <c r="G3951" s="3">
        <v>966.3</v>
      </c>
      <c r="H3951" s="3">
        <v>35753.1</v>
      </c>
      <c r="I3951" s="4">
        <v>45696</v>
      </c>
      <c r="J3951" s="4">
        <v>45900</v>
      </c>
      <c r="K3951" s="3" t="s">
        <v>46</v>
      </c>
      <c r="L3951" s="5" t="s">
        <v>33</v>
      </c>
    </row>
    <row r="3952" spans="1:12" ht="14.25" customHeight="1" x14ac:dyDescent="0.3">
      <c r="A3952" s="3" t="s">
        <v>6236</v>
      </c>
      <c r="B3952" s="3" t="s">
        <v>6237</v>
      </c>
      <c r="C3952" s="3" t="s">
        <v>14</v>
      </c>
      <c r="D3952" s="3" t="s">
        <v>53</v>
      </c>
      <c r="E3952" s="3">
        <v>167</v>
      </c>
      <c r="F3952" s="3">
        <v>45</v>
      </c>
      <c r="G3952" s="3">
        <v>18590.5</v>
      </c>
      <c r="H3952" s="3">
        <v>3104613.5</v>
      </c>
      <c r="I3952" s="4">
        <v>45748</v>
      </c>
      <c r="J3952" s="4">
        <v>45916</v>
      </c>
      <c r="K3952" s="3" t="s">
        <v>57</v>
      </c>
      <c r="L3952" s="5" t="s">
        <v>30</v>
      </c>
    </row>
    <row r="3953" spans="1:12" ht="14.25" customHeight="1" x14ac:dyDescent="0.3">
      <c r="A3953" s="3" t="s">
        <v>3760</v>
      </c>
      <c r="B3953" s="3" t="s">
        <v>6238</v>
      </c>
      <c r="C3953" s="3" t="s">
        <v>28</v>
      </c>
      <c r="D3953" s="3" t="s">
        <v>53</v>
      </c>
      <c r="E3953" s="3">
        <v>53</v>
      </c>
      <c r="F3953" s="3">
        <v>68</v>
      </c>
      <c r="G3953" s="3">
        <v>18706.48</v>
      </c>
      <c r="H3953" s="3">
        <v>991443.44</v>
      </c>
      <c r="I3953" s="4">
        <v>45717</v>
      </c>
      <c r="J3953" s="4">
        <v>45926</v>
      </c>
      <c r="K3953" s="3" t="s">
        <v>57</v>
      </c>
      <c r="L3953" s="5" t="s">
        <v>17</v>
      </c>
    </row>
    <row r="3954" spans="1:12" ht="14.25" customHeight="1" x14ac:dyDescent="0.3">
      <c r="A3954" s="3" t="s">
        <v>6239</v>
      </c>
      <c r="B3954" s="3" t="s">
        <v>6240</v>
      </c>
      <c r="C3954" s="3" t="s">
        <v>14</v>
      </c>
      <c r="D3954" s="3" t="s">
        <v>41</v>
      </c>
      <c r="E3954" s="3">
        <v>141</v>
      </c>
      <c r="F3954" s="3">
        <v>66</v>
      </c>
      <c r="G3954" s="3">
        <v>8649.67</v>
      </c>
      <c r="H3954" s="3">
        <v>1219603.47</v>
      </c>
      <c r="I3954" s="4">
        <v>45774</v>
      </c>
      <c r="J3954" s="4">
        <v>45924</v>
      </c>
      <c r="L3954" s="5" t="s">
        <v>58</v>
      </c>
    </row>
    <row r="3955" spans="1:12" ht="14.25" customHeight="1" x14ac:dyDescent="0.3">
      <c r="A3955" s="3" t="s">
        <v>6241</v>
      </c>
      <c r="B3955" s="3" t="s">
        <v>4747</v>
      </c>
      <c r="C3955" s="3" t="s">
        <v>28</v>
      </c>
      <c r="D3955" s="3" t="s">
        <v>24</v>
      </c>
      <c r="F3955" s="3">
        <v>57</v>
      </c>
      <c r="G3955" s="3">
        <v>1500.04</v>
      </c>
      <c r="I3955" s="4">
        <v>45724</v>
      </c>
      <c r="J3955" s="4">
        <v>45867</v>
      </c>
      <c r="K3955" s="3" t="s">
        <v>25</v>
      </c>
      <c r="L3955" s="5" t="s">
        <v>58</v>
      </c>
    </row>
    <row r="3956" spans="1:12" ht="14.25" customHeight="1" x14ac:dyDescent="0.3">
      <c r="A3956" s="3" t="s">
        <v>5501</v>
      </c>
      <c r="B3956" s="3" t="s">
        <v>6242</v>
      </c>
      <c r="C3956" s="3" t="s">
        <v>40</v>
      </c>
      <c r="D3956" s="3" t="s">
        <v>24</v>
      </c>
      <c r="E3956" s="3">
        <v>124</v>
      </c>
      <c r="F3956" s="3">
        <v>89</v>
      </c>
      <c r="G3956" s="3">
        <v>1666.25</v>
      </c>
      <c r="H3956" s="3">
        <v>206615</v>
      </c>
      <c r="I3956" s="4">
        <v>45740</v>
      </c>
      <c r="J3956" s="4">
        <v>45880</v>
      </c>
      <c r="K3956" s="3" t="s">
        <v>54</v>
      </c>
      <c r="L3956" s="5" t="s">
        <v>30</v>
      </c>
    </row>
    <row r="3957" spans="1:12" ht="14.25" customHeight="1" x14ac:dyDescent="0.3">
      <c r="A3957" s="3" t="s">
        <v>6243</v>
      </c>
      <c r="B3957" s="3" t="s">
        <v>6244</v>
      </c>
      <c r="C3957" s="3" t="s">
        <v>20</v>
      </c>
      <c r="D3957" s="3" t="s">
        <v>15</v>
      </c>
      <c r="E3957" s="3">
        <v>14</v>
      </c>
      <c r="F3957" s="3">
        <v>22</v>
      </c>
      <c r="G3957" s="3">
        <v>14864.9</v>
      </c>
      <c r="H3957" s="3">
        <v>208108.6</v>
      </c>
      <c r="I3957" s="4">
        <v>45712</v>
      </c>
      <c r="J3957" s="4">
        <v>45867</v>
      </c>
      <c r="K3957" s="3" t="s">
        <v>57</v>
      </c>
      <c r="L3957" s="5" t="s">
        <v>58</v>
      </c>
    </row>
    <row r="3958" spans="1:12" ht="14.25" customHeight="1" x14ac:dyDescent="0.3">
      <c r="A3958" s="3" t="s">
        <v>1817</v>
      </c>
      <c r="B3958" s="3" t="s">
        <v>6245</v>
      </c>
      <c r="C3958" s="3" t="s">
        <v>28</v>
      </c>
      <c r="D3958" s="3" t="s">
        <v>24</v>
      </c>
      <c r="E3958" s="3">
        <v>182</v>
      </c>
      <c r="F3958" s="3">
        <v>57</v>
      </c>
      <c r="G3958" s="3">
        <v>6162.91</v>
      </c>
      <c r="H3958" s="3">
        <v>1121649.6200000001</v>
      </c>
      <c r="I3958" s="4">
        <v>45728</v>
      </c>
      <c r="J3958" s="4">
        <v>45856</v>
      </c>
      <c r="K3958" s="3" t="s">
        <v>25</v>
      </c>
      <c r="L3958" s="5" t="s">
        <v>17</v>
      </c>
    </row>
    <row r="3959" spans="1:12" ht="14.25" customHeight="1" x14ac:dyDescent="0.3">
      <c r="A3959" s="3" t="s">
        <v>6246</v>
      </c>
      <c r="B3959" s="3" t="s">
        <v>6247</v>
      </c>
      <c r="C3959" s="3" t="s">
        <v>44</v>
      </c>
      <c r="D3959" s="3" t="s">
        <v>15</v>
      </c>
      <c r="E3959" s="3">
        <v>117</v>
      </c>
      <c r="F3959" s="3">
        <v>49</v>
      </c>
      <c r="G3959" s="3">
        <v>13019.51</v>
      </c>
      <c r="H3959" s="3">
        <v>1523282.67</v>
      </c>
      <c r="I3959" s="4">
        <v>45833</v>
      </c>
      <c r="J3959" s="4">
        <v>45879</v>
      </c>
      <c r="K3959" s="3" t="s">
        <v>46</v>
      </c>
      <c r="L3959" s="5" t="s">
        <v>17</v>
      </c>
    </row>
    <row r="3960" spans="1:12" ht="14.25" customHeight="1" x14ac:dyDescent="0.3">
      <c r="A3960" s="3" t="s">
        <v>1139</v>
      </c>
      <c r="B3960" s="3" t="s">
        <v>3069</v>
      </c>
      <c r="C3960" s="3" t="s">
        <v>28</v>
      </c>
      <c r="E3960" s="3">
        <v>12</v>
      </c>
      <c r="F3960" s="3">
        <v>46</v>
      </c>
      <c r="G3960" s="3">
        <v>3446.15</v>
      </c>
      <c r="H3960" s="3">
        <v>41353.800000000003</v>
      </c>
      <c r="I3960" s="4">
        <v>45832</v>
      </c>
      <c r="J3960" s="4">
        <v>45909</v>
      </c>
      <c r="K3960" s="3" t="s">
        <v>16</v>
      </c>
      <c r="L3960" s="5" t="s">
        <v>30</v>
      </c>
    </row>
    <row r="3961" spans="1:12" ht="14.25" customHeight="1" x14ac:dyDescent="0.3">
      <c r="A3961" s="3" t="s">
        <v>6248</v>
      </c>
      <c r="B3961" s="3" t="s">
        <v>6249</v>
      </c>
      <c r="C3961" s="3" t="s">
        <v>40</v>
      </c>
      <c r="D3961" s="3" t="s">
        <v>53</v>
      </c>
      <c r="E3961" s="3">
        <v>47</v>
      </c>
      <c r="F3961" s="3">
        <v>31</v>
      </c>
      <c r="G3961" s="3">
        <v>1620.24</v>
      </c>
      <c r="H3961" s="3">
        <v>76151.28</v>
      </c>
      <c r="I3961" s="4">
        <v>45690</v>
      </c>
      <c r="J3961" s="4">
        <v>45931</v>
      </c>
      <c r="K3961" s="3" t="s">
        <v>57</v>
      </c>
      <c r="L3961" s="5" t="s">
        <v>33</v>
      </c>
    </row>
    <row r="3962" spans="1:12" ht="14.25" customHeight="1" x14ac:dyDescent="0.3">
      <c r="A3962" s="3" t="s">
        <v>6250</v>
      </c>
      <c r="B3962" s="3" t="s">
        <v>3717</v>
      </c>
      <c r="C3962" s="3" t="s">
        <v>20</v>
      </c>
      <c r="D3962" s="3" t="s">
        <v>24</v>
      </c>
      <c r="E3962" s="3">
        <v>5</v>
      </c>
      <c r="F3962" s="3">
        <v>21</v>
      </c>
      <c r="G3962" s="3">
        <v>15242.75</v>
      </c>
      <c r="H3962" s="3">
        <v>76213.75</v>
      </c>
      <c r="I3962" s="4">
        <v>45802</v>
      </c>
      <c r="J3962" s="4">
        <v>45883</v>
      </c>
      <c r="L3962" s="5" t="s">
        <v>17</v>
      </c>
    </row>
    <row r="3963" spans="1:12" ht="14.25" customHeight="1" x14ac:dyDescent="0.3">
      <c r="A3963" s="3" t="s">
        <v>6251</v>
      </c>
      <c r="B3963" s="3" t="s">
        <v>3317</v>
      </c>
      <c r="C3963" s="3" t="s">
        <v>14</v>
      </c>
      <c r="D3963" s="3" t="s">
        <v>53</v>
      </c>
      <c r="E3963" s="3">
        <v>137</v>
      </c>
      <c r="F3963" s="3">
        <v>29</v>
      </c>
      <c r="G3963" s="3">
        <v>167.3</v>
      </c>
      <c r="H3963" s="3">
        <v>22920.1</v>
      </c>
      <c r="I3963" s="4">
        <v>45801</v>
      </c>
      <c r="J3963" s="4">
        <v>45880</v>
      </c>
      <c r="K3963" s="3" t="s">
        <v>25</v>
      </c>
      <c r="L3963" s="5" t="s">
        <v>17</v>
      </c>
    </row>
    <row r="3964" spans="1:12" ht="14.25" customHeight="1" x14ac:dyDescent="0.3">
      <c r="A3964" s="3" t="s">
        <v>6252</v>
      </c>
      <c r="B3964" s="3" t="s">
        <v>3127</v>
      </c>
      <c r="C3964" s="3" t="s">
        <v>14</v>
      </c>
      <c r="D3964" s="3" t="s">
        <v>53</v>
      </c>
      <c r="E3964" s="3">
        <v>18</v>
      </c>
      <c r="F3964" s="3">
        <v>87</v>
      </c>
      <c r="G3964" s="3">
        <v>11429.01</v>
      </c>
      <c r="H3964" s="3">
        <v>205722.18</v>
      </c>
      <c r="I3964" s="4">
        <v>45833</v>
      </c>
      <c r="J3964" s="4">
        <v>45936</v>
      </c>
      <c r="K3964" s="3" t="s">
        <v>16</v>
      </c>
      <c r="L3964" s="5" t="s">
        <v>17</v>
      </c>
    </row>
    <row r="3965" spans="1:12" ht="14.25" customHeight="1" x14ac:dyDescent="0.3">
      <c r="A3965" s="3" t="s">
        <v>6253</v>
      </c>
      <c r="B3965" s="3" t="s">
        <v>32</v>
      </c>
      <c r="C3965" s="3" t="s">
        <v>28</v>
      </c>
      <c r="D3965" s="3" t="s">
        <v>45</v>
      </c>
      <c r="F3965" s="3">
        <v>37</v>
      </c>
      <c r="G3965" s="3">
        <v>5445.86</v>
      </c>
      <c r="I3965" s="4">
        <v>45828</v>
      </c>
      <c r="J3965" s="4">
        <v>45894</v>
      </c>
      <c r="K3965" s="3" t="s">
        <v>54</v>
      </c>
      <c r="L3965" s="5" t="s">
        <v>33</v>
      </c>
    </row>
    <row r="3966" spans="1:12" ht="14.25" customHeight="1" x14ac:dyDescent="0.3">
      <c r="A3966" s="3" t="s">
        <v>6254</v>
      </c>
      <c r="B3966" s="3" t="s">
        <v>5438</v>
      </c>
      <c r="C3966" s="3" t="s">
        <v>20</v>
      </c>
      <c r="D3966" s="3" t="s">
        <v>53</v>
      </c>
      <c r="E3966" s="3">
        <v>52</v>
      </c>
      <c r="F3966" s="3">
        <v>61</v>
      </c>
      <c r="G3966" s="3">
        <v>16557.54</v>
      </c>
      <c r="H3966" s="3">
        <v>860992.08000000007</v>
      </c>
      <c r="I3966" s="4">
        <v>45828</v>
      </c>
      <c r="J3966" s="4">
        <v>45935</v>
      </c>
      <c r="K3966" s="3" t="s">
        <v>46</v>
      </c>
      <c r="L3966" s="5" t="s">
        <v>21</v>
      </c>
    </row>
    <row r="3967" spans="1:12" ht="14.25" customHeight="1" x14ac:dyDescent="0.3">
      <c r="A3967" s="3" t="s">
        <v>6255</v>
      </c>
      <c r="B3967" s="3" t="s">
        <v>3573</v>
      </c>
      <c r="C3967" s="3" t="s">
        <v>20</v>
      </c>
      <c r="D3967" s="3" t="s">
        <v>53</v>
      </c>
      <c r="E3967" s="3">
        <v>169</v>
      </c>
      <c r="F3967" s="3">
        <v>53</v>
      </c>
      <c r="G3967" s="3">
        <v>18653.29</v>
      </c>
      <c r="H3967" s="3">
        <v>3152406.01</v>
      </c>
      <c r="I3967" s="4">
        <v>45704</v>
      </c>
      <c r="J3967" s="4">
        <v>45896</v>
      </c>
      <c r="K3967" s="3" t="s">
        <v>54</v>
      </c>
      <c r="L3967" s="5" t="s">
        <v>33</v>
      </c>
    </row>
    <row r="3968" spans="1:12" ht="14.25" customHeight="1" x14ac:dyDescent="0.3">
      <c r="A3968" s="3" t="s">
        <v>850</v>
      </c>
      <c r="B3968" s="3" t="s">
        <v>3245</v>
      </c>
      <c r="C3968" s="3" t="s">
        <v>40</v>
      </c>
      <c r="D3968" s="3" t="s">
        <v>53</v>
      </c>
      <c r="E3968" s="3">
        <v>144</v>
      </c>
      <c r="F3968" s="3">
        <v>48</v>
      </c>
      <c r="G3968" s="3">
        <v>7712.93</v>
      </c>
      <c r="H3968" s="3">
        <v>1110661.92</v>
      </c>
      <c r="I3968" s="4">
        <v>45704</v>
      </c>
      <c r="J3968" s="4">
        <v>45872</v>
      </c>
      <c r="K3968" s="3" t="s">
        <v>57</v>
      </c>
      <c r="L3968" s="5" t="s">
        <v>17</v>
      </c>
    </row>
    <row r="3969" spans="1:12" ht="14.25" customHeight="1" x14ac:dyDescent="0.3">
      <c r="A3969" s="3" t="s">
        <v>6256</v>
      </c>
      <c r="B3969" s="3" t="s">
        <v>6257</v>
      </c>
      <c r="C3969" s="3" t="s">
        <v>44</v>
      </c>
      <c r="D3969" s="3" t="s">
        <v>53</v>
      </c>
      <c r="E3969" s="3">
        <v>176</v>
      </c>
      <c r="F3969" s="3">
        <v>92</v>
      </c>
      <c r="G3969" s="3">
        <v>10608.44</v>
      </c>
      <c r="H3969" s="3">
        <v>1867085.44</v>
      </c>
      <c r="I3969" s="4">
        <v>45700</v>
      </c>
      <c r="J3969" s="4">
        <v>45904</v>
      </c>
      <c r="K3969" s="3" t="s">
        <v>46</v>
      </c>
      <c r="L3969" s="5" t="s">
        <v>21</v>
      </c>
    </row>
    <row r="3970" spans="1:12" ht="14.25" customHeight="1" x14ac:dyDescent="0.3">
      <c r="A3970" s="3" t="s">
        <v>4558</v>
      </c>
      <c r="B3970" s="3" t="s">
        <v>6258</v>
      </c>
      <c r="C3970" s="3" t="s">
        <v>14</v>
      </c>
      <c r="D3970" s="3" t="s">
        <v>53</v>
      </c>
      <c r="E3970" s="3">
        <v>125</v>
      </c>
      <c r="F3970" s="3">
        <v>36</v>
      </c>
      <c r="G3970" s="3">
        <v>8002.75</v>
      </c>
      <c r="H3970" s="3">
        <v>1000343.75</v>
      </c>
      <c r="I3970" s="4">
        <v>45768</v>
      </c>
      <c r="J3970" s="4">
        <v>45934</v>
      </c>
      <c r="K3970" s="3" t="s">
        <v>25</v>
      </c>
      <c r="L3970" s="5" t="s">
        <v>17</v>
      </c>
    </row>
    <row r="3971" spans="1:12" ht="14.25" customHeight="1" x14ac:dyDescent="0.3">
      <c r="A3971" s="3" t="s">
        <v>6259</v>
      </c>
      <c r="B3971" s="3" t="s">
        <v>6260</v>
      </c>
      <c r="C3971" s="3" t="s">
        <v>20</v>
      </c>
      <c r="D3971" s="3" t="s">
        <v>41</v>
      </c>
      <c r="E3971" s="3">
        <v>122</v>
      </c>
      <c r="F3971" s="3">
        <v>73</v>
      </c>
      <c r="G3971" s="3">
        <v>12671.69</v>
      </c>
      <c r="H3971" s="3">
        <v>1545946.18</v>
      </c>
      <c r="I3971" s="4">
        <v>45702</v>
      </c>
      <c r="J3971" s="4">
        <v>45890</v>
      </c>
      <c r="L3971" s="5" t="s">
        <v>30</v>
      </c>
    </row>
    <row r="3972" spans="1:12" ht="14.25" customHeight="1" x14ac:dyDescent="0.3">
      <c r="A3972" s="3" t="s">
        <v>6261</v>
      </c>
      <c r="B3972" s="3" t="s">
        <v>6262</v>
      </c>
      <c r="C3972" s="3" t="s">
        <v>28</v>
      </c>
      <c r="D3972" s="3" t="s">
        <v>45</v>
      </c>
      <c r="E3972" s="3">
        <v>90</v>
      </c>
      <c r="F3972" s="3">
        <v>26</v>
      </c>
      <c r="G3972" s="3">
        <v>14590.24</v>
      </c>
      <c r="H3972" s="3">
        <v>1313121.6000000001</v>
      </c>
      <c r="I3972" s="4">
        <v>45688</v>
      </c>
      <c r="J3972" s="4">
        <v>45879</v>
      </c>
      <c r="K3972" s="3" t="s">
        <v>46</v>
      </c>
      <c r="L3972" s="5" t="s">
        <v>58</v>
      </c>
    </row>
    <row r="3973" spans="1:12" ht="14.25" customHeight="1" x14ac:dyDescent="0.3">
      <c r="A3973" s="3" t="s">
        <v>1507</v>
      </c>
      <c r="B3973" s="3" t="s">
        <v>6263</v>
      </c>
      <c r="C3973" s="3" t="s">
        <v>20</v>
      </c>
      <c r="D3973" s="3" t="s">
        <v>45</v>
      </c>
      <c r="E3973" s="3">
        <v>95</v>
      </c>
      <c r="F3973" s="3">
        <v>57</v>
      </c>
      <c r="G3973" s="3">
        <v>17935.37</v>
      </c>
      <c r="H3973" s="3">
        <v>1703860.15</v>
      </c>
      <c r="I3973" s="4">
        <v>45748</v>
      </c>
      <c r="J3973" s="4">
        <v>45896</v>
      </c>
      <c r="K3973" s="3" t="s">
        <v>16</v>
      </c>
      <c r="L3973" s="5" t="s">
        <v>17</v>
      </c>
    </row>
    <row r="3974" spans="1:12" ht="14.25" customHeight="1" x14ac:dyDescent="0.3">
      <c r="A3974" s="3" t="s">
        <v>746</v>
      </c>
      <c r="B3974" s="3" t="s">
        <v>4709</v>
      </c>
      <c r="C3974" s="3" t="s">
        <v>28</v>
      </c>
      <c r="D3974" s="3" t="s">
        <v>53</v>
      </c>
      <c r="E3974" s="3">
        <v>177</v>
      </c>
      <c r="F3974" s="3">
        <v>75</v>
      </c>
      <c r="G3974" s="3">
        <v>2618.41</v>
      </c>
      <c r="H3974" s="3">
        <v>463458.56999999989</v>
      </c>
      <c r="I3974" s="4">
        <v>45849</v>
      </c>
      <c r="J3974" s="4">
        <v>45907</v>
      </c>
      <c r="K3974" s="3" t="s">
        <v>57</v>
      </c>
      <c r="L3974" s="5" t="s">
        <v>58</v>
      </c>
    </row>
    <row r="3975" spans="1:12" ht="14.25" customHeight="1" x14ac:dyDescent="0.3">
      <c r="A3975" s="3" t="s">
        <v>6264</v>
      </c>
      <c r="B3975" s="3" t="s">
        <v>6265</v>
      </c>
      <c r="C3975" s="3" t="s">
        <v>40</v>
      </c>
      <c r="D3975" s="3" t="s">
        <v>24</v>
      </c>
      <c r="E3975" s="3">
        <v>109</v>
      </c>
      <c r="F3975" s="3">
        <v>38</v>
      </c>
      <c r="G3975" s="3">
        <v>3932.95</v>
      </c>
      <c r="H3975" s="3">
        <v>428691.55</v>
      </c>
      <c r="I3975" s="4">
        <v>45812</v>
      </c>
      <c r="J3975" s="4">
        <v>45914</v>
      </c>
      <c r="K3975" s="3" t="s">
        <v>46</v>
      </c>
      <c r="L3975" s="5" t="s">
        <v>17</v>
      </c>
    </row>
    <row r="3976" spans="1:12" ht="14.25" customHeight="1" x14ac:dyDescent="0.3">
      <c r="A3976" s="3" t="s">
        <v>166</v>
      </c>
      <c r="B3976" s="3" t="s">
        <v>6266</v>
      </c>
      <c r="C3976" s="3" t="s">
        <v>20</v>
      </c>
      <c r="D3976" s="3" t="s">
        <v>53</v>
      </c>
      <c r="E3976" s="3">
        <v>184</v>
      </c>
      <c r="F3976" s="3">
        <v>87</v>
      </c>
      <c r="G3976" s="3">
        <v>11644.65</v>
      </c>
      <c r="H3976" s="3">
        <v>2142615.6</v>
      </c>
      <c r="I3976" s="4">
        <v>45684</v>
      </c>
      <c r="J3976" s="4">
        <v>45909</v>
      </c>
      <c r="K3976" s="3" t="s">
        <v>25</v>
      </c>
      <c r="L3976" s="5" t="s">
        <v>30</v>
      </c>
    </row>
    <row r="3977" spans="1:12" ht="14.25" customHeight="1" x14ac:dyDescent="0.3">
      <c r="A3977" s="3" t="s">
        <v>5196</v>
      </c>
      <c r="B3977" s="3" t="s">
        <v>4686</v>
      </c>
      <c r="C3977" s="3" t="s">
        <v>20</v>
      </c>
      <c r="D3977" s="3" t="s">
        <v>15</v>
      </c>
      <c r="E3977" s="3">
        <v>82</v>
      </c>
      <c r="F3977" s="3">
        <v>62</v>
      </c>
      <c r="G3977" s="3">
        <v>14786.12</v>
      </c>
      <c r="H3977" s="3">
        <v>1212461.8400000001</v>
      </c>
      <c r="I3977" s="4">
        <v>45796</v>
      </c>
      <c r="J3977" s="4">
        <v>45893</v>
      </c>
      <c r="K3977" s="3" t="s">
        <v>16</v>
      </c>
      <c r="L3977" s="5" t="s">
        <v>17</v>
      </c>
    </row>
    <row r="3978" spans="1:12" ht="14.25" customHeight="1" x14ac:dyDescent="0.3">
      <c r="A3978" s="3" t="s">
        <v>6267</v>
      </c>
      <c r="B3978" s="3" t="s">
        <v>6268</v>
      </c>
      <c r="C3978" s="3" t="s">
        <v>20</v>
      </c>
      <c r="D3978" s="3" t="s">
        <v>15</v>
      </c>
      <c r="E3978" s="3">
        <v>45</v>
      </c>
      <c r="F3978" s="3">
        <v>49</v>
      </c>
      <c r="G3978" s="3">
        <v>8676.0300000000007</v>
      </c>
      <c r="H3978" s="3">
        <v>390421.35</v>
      </c>
      <c r="I3978" s="4">
        <v>45747</v>
      </c>
      <c r="J3978" s="4">
        <v>45869</v>
      </c>
      <c r="L3978" s="5" t="s">
        <v>21</v>
      </c>
    </row>
    <row r="3979" spans="1:12" ht="14.25" customHeight="1" x14ac:dyDescent="0.3">
      <c r="A3979" s="3" t="s">
        <v>6269</v>
      </c>
      <c r="B3979" s="3" t="s">
        <v>5898</v>
      </c>
      <c r="C3979" s="3" t="s">
        <v>28</v>
      </c>
      <c r="D3979" s="3" t="s">
        <v>53</v>
      </c>
      <c r="E3979" s="3">
        <v>31</v>
      </c>
      <c r="F3979" s="3">
        <v>92</v>
      </c>
      <c r="G3979" s="3">
        <v>2795.9</v>
      </c>
      <c r="H3979" s="3">
        <v>86672.900000000009</v>
      </c>
      <c r="I3979" s="4">
        <v>45775</v>
      </c>
      <c r="J3979" s="4">
        <v>45910</v>
      </c>
      <c r="K3979" s="3" t="s">
        <v>16</v>
      </c>
      <c r="L3979" s="5" t="s">
        <v>21</v>
      </c>
    </row>
    <row r="3980" spans="1:12" ht="14.25" customHeight="1" x14ac:dyDescent="0.3">
      <c r="A3980" s="3" t="s">
        <v>530</v>
      </c>
      <c r="B3980" s="3" t="s">
        <v>6270</v>
      </c>
      <c r="C3980" s="3" t="s">
        <v>40</v>
      </c>
      <c r="D3980" s="3" t="s">
        <v>41</v>
      </c>
      <c r="E3980" s="3">
        <v>153</v>
      </c>
      <c r="F3980" s="3">
        <v>22</v>
      </c>
      <c r="G3980" s="3">
        <v>6375.62</v>
      </c>
      <c r="H3980" s="3">
        <v>975469.86</v>
      </c>
      <c r="I3980" s="4">
        <v>45795</v>
      </c>
      <c r="J3980" s="4">
        <v>45892</v>
      </c>
      <c r="L3980" s="5" t="s">
        <v>30</v>
      </c>
    </row>
    <row r="3981" spans="1:12" ht="14.25" customHeight="1" x14ac:dyDescent="0.3">
      <c r="A3981" s="3" t="s">
        <v>6271</v>
      </c>
      <c r="B3981" s="3" t="s">
        <v>2443</v>
      </c>
      <c r="C3981" s="3" t="s">
        <v>40</v>
      </c>
      <c r="D3981" s="3" t="s">
        <v>45</v>
      </c>
      <c r="E3981" s="3">
        <v>49</v>
      </c>
      <c r="F3981" s="3">
        <v>55</v>
      </c>
      <c r="G3981" s="3">
        <v>2911.24</v>
      </c>
      <c r="H3981" s="3">
        <v>142650.76</v>
      </c>
      <c r="I3981" s="4">
        <v>45833</v>
      </c>
      <c r="J3981" s="4">
        <v>45914</v>
      </c>
      <c r="K3981" s="3" t="s">
        <v>46</v>
      </c>
      <c r="L3981" s="5" t="s">
        <v>30</v>
      </c>
    </row>
    <row r="3982" spans="1:12" ht="14.25" customHeight="1" x14ac:dyDescent="0.3">
      <c r="A3982" s="3" t="s">
        <v>6272</v>
      </c>
      <c r="B3982" s="3" t="s">
        <v>521</v>
      </c>
      <c r="C3982" s="3" t="s">
        <v>44</v>
      </c>
      <c r="D3982" s="3" t="s">
        <v>41</v>
      </c>
      <c r="E3982" s="3">
        <v>28</v>
      </c>
      <c r="F3982" s="3">
        <v>57</v>
      </c>
      <c r="G3982" s="3">
        <v>15442.42</v>
      </c>
      <c r="H3982" s="3">
        <v>432387.76</v>
      </c>
      <c r="I3982" s="4">
        <v>45699</v>
      </c>
      <c r="J3982" s="4">
        <v>45931</v>
      </c>
      <c r="K3982" s="3" t="s">
        <v>57</v>
      </c>
      <c r="L3982" s="5" t="s">
        <v>30</v>
      </c>
    </row>
    <row r="3983" spans="1:12" ht="14.25" customHeight="1" x14ac:dyDescent="0.3">
      <c r="A3983" s="3" t="s">
        <v>6273</v>
      </c>
      <c r="B3983" s="3" t="s">
        <v>6274</v>
      </c>
      <c r="C3983" s="3" t="s">
        <v>40</v>
      </c>
      <c r="D3983" s="3" t="s">
        <v>53</v>
      </c>
      <c r="E3983" s="3">
        <v>89</v>
      </c>
      <c r="F3983" s="3">
        <v>24</v>
      </c>
      <c r="G3983" s="3">
        <v>15813.81</v>
      </c>
      <c r="H3983" s="3">
        <v>1407429.09</v>
      </c>
      <c r="I3983" s="4">
        <v>45794</v>
      </c>
      <c r="J3983" s="4">
        <v>45867</v>
      </c>
      <c r="K3983" s="3" t="s">
        <v>25</v>
      </c>
      <c r="L3983" s="5" t="s">
        <v>58</v>
      </c>
    </row>
    <row r="3984" spans="1:12" ht="14.25" customHeight="1" x14ac:dyDescent="0.3">
      <c r="A3984" s="3" t="s">
        <v>6275</v>
      </c>
      <c r="B3984" s="3" t="s">
        <v>6276</v>
      </c>
      <c r="C3984" s="3" t="s">
        <v>28</v>
      </c>
      <c r="D3984" s="3" t="s">
        <v>45</v>
      </c>
      <c r="E3984" s="3">
        <v>13</v>
      </c>
      <c r="F3984" s="3">
        <v>27</v>
      </c>
      <c r="G3984" s="3">
        <v>17587.29</v>
      </c>
      <c r="H3984" s="3">
        <v>228634.77</v>
      </c>
      <c r="I3984" s="4">
        <v>45676</v>
      </c>
      <c r="J3984" s="4">
        <v>45854</v>
      </c>
      <c r="K3984" s="3" t="s">
        <v>29</v>
      </c>
      <c r="L3984" s="5" t="s">
        <v>30</v>
      </c>
    </row>
    <row r="3985" spans="1:12" ht="14.25" customHeight="1" x14ac:dyDescent="0.3">
      <c r="A3985" s="3" t="s">
        <v>5023</v>
      </c>
      <c r="B3985" s="3" t="s">
        <v>6277</v>
      </c>
      <c r="C3985" s="3" t="s">
        <v>14</v>
      </c>
      <c r="E3985" s="3">
        <v>78</v>
      </c>
      <c r="F3985" s="3">
        <v>84</v>
      </c>
      <c r="G3985" s="3">
        <v>4726.3900000000003</v>
      </c>
      <c r="H3985" s="3">
        <v>368658.42</v>
      </c>
      <c r="I3985" s="4">
        <v>45730</v>
      </c>
      <c r="J3985" s="4">
        <v>45904</v>
      </c>
      <c r="K3985" s="3" t="s">
        <v>54</v>
      </c>
      <c r="L3985" s="5" t="s">
        <v>33</v>
      </c>
    </row>
    <row r="3986" spans="1:12" ht="14.25" customHeight="1" x14ac:dyDescent="0.3">
      <c r="A3986" s="3" t="s">
        <v>6278</v>
      </c>
      <c r="B3986" s="3" t="s">
        <v>6279</v>
      </c>
      <c r="C3986" s="3" t="s">
        <v>44</v>
      </c>
      <c r="E3986" s="3">
        <v>2</v>
      </c>
      <c r="F3986" s="3">
        <v>97</v>
      </c>
      <c r="G3986" s="3">
        <v>6510.8</v>
      </c>
      <c r="H3986" s="3">
        <v>13021.6</v>
      </c>
      <c r="I3986" s="4">
        <v>45818</v>
      </c>
      <c r="J3986" s="4">
        <v>45923</v>
      </c>
      <c r="K3986" s="3" t="s">
        <v>29</v>
      </c>
      <c r="L3986" s="5" t="s">
        <v>33</v>
      </c>
    </row>
    <row r="3987" spans="1:12" ht="14.25" customHeight="1" x14ac:dyDescent="0.3">
      <c r="A3987" s="3" t="s">
        <v>6280</v>
      </c>
      <c r="B3987" s="3" t="s">
        <v>3417</v>
      </c>
      <c r="C3987" s="3" t="s">
        <v>44</v>
      </c>
      <c r="D3987" s="3" t="s">
        <v>53</v>
      </c>
      <c r="E3987" s="3">
        <v>199</v>
      </c>
      <c r="F3987" s="3">
        <v>74</v>
      </c>
      <c r="G3987" s="3">
        <v>14558.48</v>
      </c>
      <c r="H3987" s="3">
        <v>2897137.52</v>
      </c>
      <c r="I3987" s="4">
        <v>45745</v>
      </c>
      <c r="J3987" s="4">
        <v>45875</v>
      </c>
      <c r="K3987" s="3" t="s">
        <v>46</v>
      </c>
      <c r="L3987" s="5" t="s">
        <v>58</v>
      </c>
    </row>
    <row r="3988" spans="1:12" ht="14.25" customHeight="1" x14ac:dyDescent="0.3">
      <c r="A3988" s="3" t="s">
        <v>5728</v>
      </c>
      <c r="B3988" s="3" t="s">
        <v>142</v>
      </c>
      <c r="C3988" s="3" t="s">
        <v>40</v>
      </c>
      <c r="D3988" s="3" t="s">
        <v>15</v>
      </c>
      <c r="E3988" s="3">
        <v>41</v>
      </c>
      <c r="F3988" s="3">
        <v>40</v>
      </c>
      <c r="G3988" s="3">
        <v>11423.56</v>
      </c>
      <c r="H3988" s="3">
        <v>468365.96</v>
      </c>
      <c r="I3988" s="4">
        <v>45733</v>
      </c>
      <c r="J3988" s="4">
        <v>45868</v>
      </c>
      <c r="K3988" s="3" t="s">
        <v>29</v>
      </c>
      <c r="L3988" s="5" t="s">
        <v>58</v>
      </c>
    </row>
    <row r="3989" spans="1:12" ht="14.25" customHeight="1" x14ac:dyDescent="0.3">
      <c r="A3989" s="3" t="s">
        <v>6281</v>
      </c>
      <c r="B3989" s="3" t="s">
        <v>598</v>
      </c>
      <c r="C3989" s="3" t="s">
        <v>14</v>
      </c>
      <c r="D3989" s="3" t="s">
        <v>45</v>
      </c>
      <c r="E3989" s="3">
        <v>37</v>
      </c>
      <c r="G3989" s="3">
        <v>4730.71</v>
      </c>
      <c r="H3989" s="3">
        <v>175036.27</v>
      </c>
      <c r="I3989" s="4">
        <v>45759</v>
      </c>
      <c r="J3989" s="4">
        <v>45933</v>
      </c>
      <c r="K3989" s="3" t="s">
        <v>25</v>
      </c>
      <c r="L3989" s="5" t="s">
        <v>58</v>
      </c>
    </row>
    <row r="3990" spans="1:12" ht="14.25" customHeight="1" x14ac:dyDescent="0.3">
      <c r="A3990" s="3" t="s">
        <v>5713</v>
      </c>
      <c r="B3990" s="3" t="s">
        <v>6282</v>
      </c>
      <c r="C3990" s="3" t="s">
        <v>14</v>
      </c>
      <c r="D3990" s="3" t="s">
        <v>15</v>
      </c>
      <c r="E3990" s="3">
        <v>3</v>
      </c>
      <c r="F3990" s="3">
        <v>85</v>
      </c>
      <c r="G3990" s="3">
        <v>9312.19</v>
      </c>
      <c r="H3990" s="3">
        <v>27936.57</v>
      </c>
      <c r="I3990" s="4">
        <v>45728</v>
      </c>
      <c r="J3990" s="4">
        <v>45938</v>
      </c>
      <c r="K3990" s="3" t="s">
        <v>16</v>
      </c>
      <c r="L3990" s="5" t="s">
        <v>21</v>
      </c>
    </row>
    <row r="3991" spans="1:12" ht="14.25" customHeight="1" x14ac:dyDescent="0.3">
      <c r="A3991" s="3" t="s">
        <v>2772</v>
      </c>
      <c r="B3991" s="3" t="s">
        <v>6283</v>
      </c>
      <c r="C3991" s="3" t="s">
        <v>44</v>
      </c>
      <c r="D3991" s="3" t="s">
        <v>45</v>
      </c>
      <c r="E3991" s="3">
        <v>123</v>
      </c>
      <c r="F3991" s="3">
        <v>23</v>
      </c>
      <c r="G3991" s="3">
        <v>4592.8100000000004</v>
      </c>
      <c r="H3991" s="3">
        <v>564915.63</v>
      </c>
      <c r="I3991" s="4">
        <v>45800</v>
      </c>
      <c r="J3991" s="4">
        <v>45892</v>
      </c>
      <c r="K3991" s="3" t="s">
        <v>16</v>
      </c>
      <c r="L3991" s="5" t="s">
        <v>33</v>
      </c>
    </row>
    <row r="3992" spans="1:12" ht="14.25" customHeight="1" x14ac:dyDescent="0.3">
      <c r="A3992" s="3" t="s">
        <v>6284</v>
      </c>
      <c r="B3992" s="3" t="s">
        <v>6285</v>
      </c>
      <c r="C3992" s="3" t="s">
        <v>44</v>
      </c>
      <c r="E3992" s="3">
        <v>119</v>
      </c>
      <c r="F3992" s="3">
        <v>21</v>
      </c>
      <c r="G3992" s="3">
        <v>2566.02</v>
      </c>
      <c r="H3992" s="3">
        <v>305356.38</v>
      </c>
      <c r="I3992" s="4">
        <v>45842</v>
      </c>
      <c r="J3992" s="4">
        <v>45920</v>
      </c>
      <c r="K3992" s="3" t="s">
        <v>57</v>
      </c>
      <c r="L3992" s="5" t="s">
        <v>33</v>
      </c>
    </row>
    <row r="3993" spans="1:12" ht="14.25" customHeight="1" x14ac:dyDescent="0.3">
      <c r="A3993" s="3" t="s">
        <v>6286</v>
      </c>
      <c r="B3993" s="3" t="s">
        <v>5447</v>
      </c>
      <c r="C3993" s="3" t="s">
        <v>40</v>
      </c>
      <c r="D3993" s="3" t="s">
        <v>15</v>
      </c>
      <c r="E3993" s="3">
        <v>44</v>
      </c>
      <c r="F3993" s="3">
        <v>37</v>
      </c>
      <c r="G3993" s="3">
        <v>11349.49</v>
      </c>
      <c r="H3993" s="3">
        <v>499377.56</v>
      </c>
      <c r="I3993" s="4">
        <v>45677</v>
      </c>
      <c r="J3993" s="4">
        <v>45896</v>
      </c>
      <c r="K3993" s="3" t="s">
        <v>46</v>
      </c>
      <c r="L3993" s="5" t="s">
        <v>21</v>
      </c>
    </row>
    <row r="3994" spans="1:12" ht="14.25" customHeight="1" x14ac:dyDescent="0.3">
      <c r="A3994" s="3" t="s">
        <v>6287</v>
      </c>
      <c r="B3994" s="3" t="s">
        <v>2316</v>
      </c>
      <c r="C3994" s="3" t="s">
        <v>14</v>
      </c>
      <c r="D3994" s="3" t="s">
        <v>45</v>
      </c>
      <c r="E3994" s="3">
        <v>41</v>
      </c>
      <c r="F3994" s="3">
        <v>60</v>
      </c>
      <c r="G3994" s="3">
        <v>13491.56</v>
      </c>
      <c r="H3994" s="3">
        <v>553153.96</v>
      </c>
      <c r="I3994" s="4">
        <v>45831</v>
      </c>
      <c r="J3994" s="4">
        <v>45883</v>
      </c>
      <c r="K3994" s="3" t="s">
        <v>16</v>
      </c>
      <c r="L3994" s="5" t="s">
        <v>21</v>
      </c>
    </row>
    <row r="3995" spans="1:12" ht="14.25" customHeight="1" x14ac:dyDescent="0.3">
      <c r="A3995" s="3" t="s">
        <v>6288</v>
      </c>
      <c r="B3995" s="3" t="s">
        <v>5951</v>
      </c>
      <c r="C3995" s="3" t="s">
        <v>14</v>
      </c>
      <c r="E3995" s="3">
        <v>185</v>
      </c>
      <c r="F3995" s="3">
        <v>61</v>
      </c>
      <c r="G3995" s="3">
        <v>1058.98</v>
      </c>
      <c r="H3995" s="3">
        <v>195911.3</v>
      </c>
      <c r="I3995" s="4">
        <v>45807</v>
      </c>
      <c r="J3995" s="4">
        <v>45890</v>
      </c>
      <c r="K3995" s="3" t="s">
        <v>46</v>
      </c>
      <c r="L3995" s="5" t="s">
        <v>58</v>
      </c>
    </row>
    <row r="3996" spans="1:12" ht="14.25" customHeight="1" x14ac:dyDescent="0.3">
      <c r="A3996" s="3" t="s">
        <v>6289</v>
      </c>
      <c r="B3996" s="3" t="s">
        <v>6290</v>
      </c>
      <c r="C3996" s="3" t="s">
        <v>44</v>
      </c>
      <c r="D3996" s="3" t="s">
        <v>15</v>
      </c>
      <c r="E3996" s="3">
        <v>49</v>
      </c>
      <c r="F3996" s="3">
        <v>91</v>
      </c>
      <c r="G3996" s="3">
        <v>3694.76</v>
      </c>
      <c r="H3996" s="3">
        <v>181043.24</v>
      </c>
      <c r="I3996" s="4">
        <v>45795</v>
      </c>
      <c r="J3996" s="4">
        <v>45911</v>
      </c>
      <c r="K3996" s="3" t="s">
        <v>46</v>
      </c>
      <c r="L3996" s="5" t="s">
        <v>58</v>
      </c>
    </row>
    <row r="3997" spans="1:12" ht="14.25" customHeight="1" x14ac:dyDescent="0.3">
      <c r="A3997" s="3" t="s">
        <v>6291</v>
      </c>
      <c r="B3997" s="3" t="s">
        <v>1183</v>
      </c>
      <c r="C3997" s="3" t="s">
        <v>40</v>
      </c>
      <c r="D3997" s="3" t="s">
        <v>15</v>
      </c>
      <c r="E3997" s="3">
        <v>146</v>
      </c>
      <c r="F3997" s="3">
        <v>36</v>
      </c>
      <c r="G3997" s="3">
        <v>3709.16</v>
      </c>
      <c r="H3997" s="3">
        <v>541537.36</v>
      </c>
      <c r="I3997" s="4">
        <v>45776</v>
      </c>
      <c r="J3997" s="4">
        <v>45924</v>
      </c>
      <c r="L3997" s="5" t="s">
        <v>21</v>
      </c>
    </row>
    <row r="3998" spans="1:12" ht="14.25" customHeight="1" x14ac:dyDescent="0.3">
      <c r="A3998" s="3" t="s">
        <v>6292</v>
      </c>
      <c r="B3998" s="3" t="s">
        <v>6293</v>
      </c>
      <c r="C3998" s="3" t="s">
        <v>44</v>
      </c>
      <c r="D3998" s="3" t="s">
        <v>15</v>
      </c>
      <c r="E3998" s="3">
        <v>121</v>
      </c>
      <c r="F3998" s="3">
        <v>96</v>
      </c>
      <c r="G3998" s="3">
        <v>17134.66</v>
      </c>
      <c r="H3998" s="3">
        <v>2073293.86</v>
      </c>
      <c r="I3998" s="4">
        <v>45758</v>
      </c>
      <c r="J3998" s="4">
        <v>45858</v>
      </c>
      <c r="K3998" s="3" t="s">
        <v>29</v>
      </c>
      <c r="L3998" s="5" t="s">
        <v>58</v>
      </c>
    </row>
    <row r="3999" spans="1:12" ht="14.25" customHeight="1" x14ac:dyDescent="0.3">
      <c r="A3999" s="3" t="s">
        <v>6294</v>
      </c>
      <c r="B3999" s="3" t="s">
        <v>6295</v>
      </c>
      <c r="C3999" s="3" t="s">
        <v>28</v>
      </c>
      <c r="D3999" s="3" t="s">
        <v>15</v>
      </c>
      <c r="E3999" s="3">
        <v>5</v>
      </c>
      <c r="F3999" s="3">
        <v>88</v>
      </c>
      <c r="G3999" s="3">
        <v>4991.83</v>
      </c>
      <c r="H3999" s="3">
        <v>24959.15</v>
      </c>
      <c r="I3999" s="4">
        <v>45740</v>
      </c>
      <c r="J3999" s="4">
        <v>45879</v>
      </c>
      <c r="L3999" s="5" t="s">
        <v>21</v>
      </c>
    </row>
    <row r="4000" spans="1:12" ht="14.25" customHeight="1" x14ac:dyDescent="0.3">
      <c r="A4000" s="3" t="s">
        <v>6296</v>
      </c>
      <c r="B4000" s="3" t="s">
        <v>5260</v>
      </c>
      <c r="C4000" s="3" t="s">
        <v>20</v>
      </c>
      <c r="D4000" s="3" t="s">
        <v>45</v>
      </c>
      <c r="E4000" s="3">
        <v>167</v>
      </c>
      <c r="F4000" s="3">
        <v>60</v>
      </c>
      <c r="G4000" s="3">
        <v>16206.94</v>
      </c>
      <c r="H4000" s="3">
        <v>2706558.98</v>
      </c>
      <c r="I4000" s="4">
        <v>45828</v>
      </c>
      <c r="J4000" s="4">
        <v>45858</v>
      </c>
      <c r="K4000" s="3" t="s">
        <v>46</v>
      </c>
      <c r="L4000" s="5" t="s">
        <v>17</v>
      </c>
    </row>
    <row r="4001" spans="1:12" ht="14.25" customHeight="1" x14ac:dyDescent="0.3">
      <c r="A4001" s="3" t="s">
        <v>4672</v>
      </c>
      <c r="B4001" s="3" t="s">
        <v>6297</v>
      </c>
      <c r="C4001" s="3" t="s">
        <v>14</v>
      </c>
      <c r="D4001" s="3" t="s">
        <v>24</v>
      </c>
      <c r="E4001" s="3">
        <v>194</v>
      </c>
      <c r="F4001" s="3">
        <v>32</v>
      </c>
      <c r="G4001" s="3">
        <v>10821.97</v>
      </c>
      <c r="H4001" s="3">
        <v>2099462.1800000002</v>
      </c>
      <c r="I4001" s="4">
        <v>45793</v>
      </c>
      <c r="J4001" s="4">
        <v>45865</v>
      </c>
      <c r="K4001" s="3" t="s">
        <v>46</v>
      </c>
      <c r="L4001" s="5" t="s">
        <v>17</v>
      </c>
    </row>
    <row r="4002" spans="1:12" ht="14.25" customHeight="1" x14ac:dyDescent="0.3">
      <c r="A4002" s="3" t="s">
        <v>6298</v>
      </c>
      <c r="B4002" s="3" t="s">
        <v>6299</v>
      </c>
      <c r="C4002" s="3" t="s">
        <v>44</v>
      </c>
      <c r="D4002" s="3" t="s">
        <v>15</v>
      </c>
      <c r="E4002" s="3">
        <v>99</v>
      </c>
      <c r="F4002" s="3">
        <v>97</v>
      </c>
      <c r="G4002" s="3">
        <v>18028.72</v>
      </c>
      <c r="H4002" s="3">
        <v>1784843.28</v>
      </c>
      <c r="I4002" s="4">
        <v>45741</v>
      </c>
      <c r="J4002" s="4">
        <v>45879</v>
      </c>
      <c r="K4002" s="3" t="s">
        <v>29</v>
      </c>
      <c r="L4002" s="5" t="s">
        <v>21</v>
      </c>
    </row>
    <row r="4003" spans="1:12" ht="14.25" customHeight="1" x14ac:dyDescent="0.3">
      <c r="A4003" s="3" t="s">
        <v>6300</v>
      </c>
      <c r="B4003" s="3" t="s">
        <v>6301</v>
      </c>
      <c r="C4003" s="3" t="s">
        <v>44</v>
      </c>
      <c r="D4003" s="3" t="s">
        <v>53</v>
      </c>
      <c r="E4003" s="3">
        <v>90</v>
      </c>
      <c r="F4003" s="3">
        <v>78</v>
      </c>
      <c r="G4003" s="3">
        <v>17091.7</v>
      </c>
      <c r="H4003" s="3">
        <v>1538253</v>
      </c>
      <c r="I4003" s="4">
        <v>45851</v>
      </c>
      <c r="J4003" s="4">
        <v>45923</v>
      </c>
      <c r="K4003" s="3" t="s">
        <v>25</v>
      </c>
      <c r="L4003" s="5" t="s">
        <v>58</v>
      </c>
    </row>
    <row r="4004" spans="1:12" ht="14.25" customHeight="1" x14ac:dyDescent="0.3">
      <c r="A4004" s="3" t="s">
        <v>6302</v>
      </c>
      <c r="B4004" s="3" t="s">
        <v>6303</v>
      </c>
      <c r="C4004" s="3" t="s">
        <v>40</v>
      </c>
      <c r="D4004" s="3" t="s">
        <v>15</v>
      </c>
      <c r="E4004" s="3">
        <v>14</v>
      </c>
      <c r="F4004" s="3">
        <v>39</v>
      </c>
      <c r="G4004" s="3">
        <v>4653.83</v>
      </c>
      <c r="H4004" s="3">
        <v>65153.62</v>
      </c>
      <c r="I4004" s="4">
        <v>45670</v>
      </c>
      <c r="J4004" s="4">
        <v>45893</v>
      </c>
      <c r="K4004" s="3" t="s">
        <v>29</v>
      </c>
      <c r="L4004" s="5" t="s">
        <v>21</v>
      </c>
    </row>
    <row r="4005" spans="1:12" ht="14.25" customHeight="1" x14ac:dyDescent="0.3">
      <c r="A4005" s="3" t="s">
        <v>6144</v>
      </c>
      <c r="B4005" s="3" t="s">
        <v>2570</v>
      </c>
      <c r="C4005" s="3" t="s">
        <v>44</v>
      </c>
      <c r="D4005" s="3" t="s">
        <v>41</v>
      </c>
      <c r="E4005" s="3">
        <v>74</v>
      </c>
      <c r="F4005" s="3">
        <v>64</v>
      </c>
      <c r="G4005" s="3">
        <v>7155.53</v>
      </c>
      <c r="H4005" s="3">
        <v>529509.22</v>
      </c>
      <c r="I4005" s="4">
        <v>45669</v>
      </c>
      <c r="J4005" s="4">
        <v>45857</v>
      </c>
      <c r="L4005" s="5" t="s">
        <v>58</v>
      </c>
    </row>
    <row r="4006" spans="1:12" ht="14.25" customHeight="1" x14ac:dyDescent="0.3">
      <c r="A4006" s="3" t="s">
        <v>6304</v>
      </c>
      <c r="B4006" s="3" t="s">
        <v>5152</v>
      </c>
      <c r="C4006" s="3" t="s">
        <v>20</v>
      </c>
      <c r="D4006" s="3" t="s">
        <v>15</v>
      </c>
      <c r="E4006" s="3">
        <v>67</v>
      </c>
      <c r="F4006" s="3">
        <v>96</v>
      </c>
      <c r="G4006" s="3">
        <v>13059.05</v>
      </c>
      <c r="H4006" s="3">
        <v>874956.35</v>
      </c>
      <c r="I4006" s="4">
        <v>45828</v>
      </c>
      <c r="J4006" s="4">
        <v>45918</v>
      </c>
      <c r="K4006" s="3" t="s">
        <v>46</v>
      </c>
      <c r="L4006" s="5" t="s">
        <v>58</v>
      </c>
    </row>
    <row r="4007" spans="1:12" ht="14.25" customHeight="1" x14ac:dyDescent="0.3">
      <c r="A4007" s="3" t="s">
        <v>6305</v>
      </c>
      <c r="B4007" s="3" t="s">
        <v>2607</v>
      </c>
      <c r="C4007" s="3" t="s">
        <v>44</v>
      </c>
      <c r="E4007" s="3">
        <v>175</v>
      </c>
      <c r="F4007" s="3">
        <v>64</v>
      </c>
      <c r="G4007" s="3">
        <v>11790.3</v>
      </c>
      <c r="H4007" s="3">
        <v>2063302.5</v>
      </c>
      <c r="I4007" s="4">
        <v>45815</v>
      </c>
      <c r="J4007" s="4">
        <v>45891</v>
      </c>
      <c r="K4007" s="3" t="s">
        <v>46</v>
      </c>
      <c r="L4007" s="5" t="s">
        <v>58</v>
      </c>
    </row>
    <row r="4008" spans="1:12" ht="14.25" customHeight="1" x14ac:dyDescent="0.3">
      <c r="A4008" s="3" t="s">
        <v>3322</v>
      </c>
      <c r="B4008" s="3" t="s">
        <v>4029</v>
      </c>
      <c r="C4008" s="3" t="s">
        <v>20</v>
      </c>
      <c r="D4008" s="3" t="s">
        <v>24</v>
      </c>
      <c r="E4008" s="3">
        <v>35</v>
      </c>
      <c r="F4008" s="3">
        <v>21</v>
      </c>
      <c r="G4008" s="3">
        <v>400.43</v>
      </c>
      <c r="H4008" s="3">
        <v>14015.05</v>
      </c>
      <c r="I4008" s="4">
        <v>45722</v>
      </c>
      <c r="J4008" s="4">
        <v>45893</v>
      </c>
      <c r="K4008" s="3" t="s">
        <v>54</v>
      </c>
      <c r="L4008" s="5" t="s">
        <v>33</v>
      </c>
    </row>
    <row r="4009" spans="1:12" ht="14.25" customHeight="1" x14ac:dyDescent="0.3">
      <c r="A4009" s="3" t="s">
        <v>6306</v>
      </c>
      <c r="B4009" s="3" t="s">
        <v>2116</v>
      </c>
      <c r="C4009" s="3" t="s">
        <v>44</v>
      </c>
      <c r="D4009" s="3" t="s">
        <v>15</v>
      </c>
      <c r="E4009" s="3">
        <v>185</v>
      </c>
      <c r="F4009" s="3">
        <v>34</v>
      </c>
      <c r="G4009" s="3">
        <v>16129.35</v>
      </c>
      <c r="H4009" s="3">
        <v>2983929.75</v>
      </c>
      <c r="I4009" s="4">
        <v>45822</v>
      </c>
      <c r="J4009" s="4">
        <v>45941</v>
      </c>
      <c r="K4009" s="3" t="s">
        <v>29</v>
      </c>
      <c r="L4009" s="5" t="s">
        <v>58</v>
      </c>
    </row>
    <row r="4010" spans="1:12" ht="14.25" customHeight="1" x14ac:dyDescent="0.3">
      <c r="A4010" s="3" t="s">
        <v>6307</v>
      </c>
      <c r="B4010" s="3" t="s">
        <v>6308</v>
      </c>
      <c r="C4010" s="3" t="s">
        <v>40</v>
      </c>
      <c r="D4010" s="3" t="s">
        <v>41</v>
      </c>
      <c r="E4010" s="3">
        <v>197</v>
      </c>
      <c r="F4010" s="3">
        <v>46</v>
      </c>
      <c r="G4010" s="3">
        <v>15292.91</v>
      </c>
      <c r="H4010" s="3">
        <v>3012703.27</v>
      </c>
      <c r="I4010" s="4">
        <v>45770</v>
      </c>
      <c r="J4010" s="4">
        <v>45880</v>
      </c>
      <c r="K4010" s="3" t="s">
        <v>57</v>
      </c>
      <c r="L4010" s="5" t="s">
        <v>58</v>
      </c>
    </row>
    <row r="4011" spans="1:12" ht="14.25" customHeight="1" x14ac:dyDescent="0.3">
      <c r="A4011" s="3" t="s">
        <v>6309</v>
      </c>
      <c r="B4011" s="3" t="s">
        <v>6310</v>
      </c>
      <c r="C4011" s="3" t="s">
        <v>20</v>
      </c>
      <c r="D4011" s="3" t="s">
        <v>15</v>
      </c>
      <c r="E4011" s="3">
        <v>17</v>
      </c>
      <c r="F4011" s="3">
        <v>83</v>
      </c>
      <c r="G4011" s="3">
        <v>14677.44</v>
      </c>
      <c r="H4011" s="3">
        <v>249516.48</v>
      </c>
      <c r="I4011" s="4">
        <v>45826</v>
      </c>
      <c r="J4011" s="4">
        <v>45933</v>
      </c>
      <c r="K4011" s="3" t="s">
        <v>54</v>
      </c>
      <c r="L4011" s="5" t="s">
        <v>17</v>
      </c>
    </row>
    <row r="4012" spans="1:12" ht="14.25" customHeight="1" x14ac:dyDescent="0.3">
      <c r="A4012" s="3" t="s">
        <v>6311</v>
      </c>
      <c r="B4012" s="3" t="s">
        <v>2702</v>
      </c>
      <c r="C4012" s="3" t="s">
        <v>14</v>
      </c>
      <c r="D4012" s="3" t="s">
        <v>45</v>
      </c>
      <c r="E4012" s="3">
        <v>171</v>
      </c>
      <c r="F4012" s="3">
        <v>36</v>
      </c>
      <c r="G4012" s="3">
        <v>6206.72</v>
      </c>
      <c r="H4012" s="3">
        <v>1061349.1200000001</v>
      </c>
      <c r="I4012" s="4">
        <v>45736</v>
      </c>
      <c r="J4012" s="4">
        <v>45916</v>
      </c>
      <c r="K4012" s="3" t="s">
        <v>46</v>
      </c>
      <c r="L4012" s="5" t="s">
        <v>21</v>
      </c>
    </row>
    <row r="4013" spans="1:12" ht="14.25" customHeight="1" x14ac:dyDescent="0.3">
      <c r="A4013" s="3" t="s">
        <v>2511</v>
      </c>
      <c r="B4013" s="3" t="s">
        <v>6312</v>
      </c>
      <c r="C4013" s="3" t="s">
        <v>28</v>
      </c>
      <c r="D4013" s="3" t="s">
        <v>53</v>
      </c>
      <c r="E4013" s="3">
        <v>169</v>
      </c>
      <c r="F4013" s="3">
        <v>83</v>
      </c>
      <c r="G4013" s="3">
        <v>3517.29</v>
      </c>
      <c r="H4013" s="3">
        <v>594422.01</v>
      </c>
      <c r="I4013" s="4">
        <v>45784</v>
      </c>
      <c r="J4013" s="4">
        <v>45864</v>
      </c>
      <c r="K4013" s="3" t="s">
        <v>25</v>
      </c>
      <c r="L4013" s="5" t="s">
        <v>58</v>
      </c>
    </row>
    <row r="4014" spans="1:12" ht="14.25" customHeight="1" x14ac:dyDescent="0.3">
      <c r="A4014" s="3" t="s">
        <v>6313</v>
      </c>
      <c r="B4014" s="3" t="s">
        <v>6314</v>
      </c>
      <c r="C4014" s="3" t="s">
        <v>20</v>
      </c>
      <c r="D4014" s="3" t="s">
        <v>24</v>
      </c>
      <c r="E4014" s="3">
        <v>86</v>
      </c>
      <c r="F4014" s="3">
        <v>90</v>
      </c>
      <c r="G4014" s="3">
        <v>4661.25</v>
      </c>
      <c r="H4014" s="3">
        <v>400867.5</v>
      </c>
      <c r="I4014" s="4">
        <v>45730</v>
      </c>
      <c r="J4014" s="4">
        <v>45905</v>
      </c>
      <c r="K4014" s="3" t="s">
        <v>57</v>
      </c>
      <c r="L4014" s="5" t="s">
        <v>30</v>
      </c>
    </row>
    <row r="4015" spans="1:12" ht="14.25" customHeight="1" x14ac:dyDescent="0.3">
      <c r="A4015" s="3" t="s">
        <v>6315</v>
      </c>
      <c r="B4015" s="3" t="s">
        <v>6316</v>
      </c>
      <c r="C4015" s="3" t="s">
        <v>28</v>
      </c>
      <c r="D4015" s="3" t="s">
        <v>24</v>
      </c>
      <c r="E4015" s="3">
        <v>75</v>
      </c>
      <c r="F4015" s="3">
        <v>38</v>
      </c>
      <c r="G4015" s="3">
        <v>11042.24</v>
      </c>
      <c r="H4015" s="3">
        <v>828168</v>
      </c>
      <c r="I4015" s="4">
        <v>45694</v>
      </c>
      <c r="J4015" s="4">
        <v>45875</v>
      </c>
      <c r="K4015" s="3" t="s">
        <v>46</v>
      </c>
      <c r="L4015" s="5" t="s">
        <v>30</v>
      </c>
    </row>
    <row r="4016" spans="1:12" ht="14.25" customHeight="1" x14ac:dyDescent="0.3">
      <c r="A4016" s="3" t="s">
        <v>6317</v>
      </c>
      <c r="B4016" s="3" t="s">
        <v>1339</v>
      </c>
      <c r="C4016" s="3" t="s">
        <v>14</v>
      </c>
      <c r="D4016" s="3" t="s">
        <v>15</v>
      </c>
      <c r="E4016" s="3">
        <v>49</v>
      </c>
      <c r="F4016" s="3">
        <v>58</v>
      </c>
      <c r="G4016" s="3">
        <v>14622.81</v>
      </c>
      <c r="H4016" s="3">
        <v>716517.69</v>
      </c>
      <c r="I4016" s="4">
        <v>45698</v>
      </c>
      <c r="J4016" s="4">
        <v>45896</v>
      </c>
      <c r="K4016" s="3" t="s">
        <v>46</v>
      </c>
      <c r="L4016" s="5" t="s">
        <v>17</v>
      </c>
    </row>
    <row r="4017" spans="1:12" ht="14.25" customHeight="1" x14ac:dyDescent="0.3">
      <c r="A4017" s="3" t="s">
        <v>6318</v>
      </c>
      <c r="B4017" s="3" t="s">
        <v>5708</v>
      </c>
      <c r="C4017" s="3" t="s">
        <v>44</v>
      </c>
      <c r="D4017" s="3" t="s">
        <v>24</v>
      </c>
      <c r="F4017" s="3">
        <v>34</v>
      </c>
      <c r="G4017" s="3">
        <v>12213.99</v>
      </c>
      <c r="I4017" s="4">
        <v>45716</v>
      </c>
      <c r="J4017" s="4">
        <v>45880</v>
      </c>
      <c r="K4017" s="3" t="s">
        <v>29</v>
      </c>
      <c r="L4017" s="5" t="s">
        <v>17</v>
      </c>
    </row>
    <row r="4018" spans="1:12" ht="14.25" customHeight="1" x14ac:dyDescent="0.3">
      <c r="A4018" s="3" t="s">
        <v>547</v>
      </c>
      <c r="B4018" s="3" t="s">
        <v>6319</v>
      </c>
      <c r="C4018" s="3" t="s">
        <v>20</v>
      </c>
      <c r="D4018" s="3" t="s">
        <v>24</v>
      </c>
      <c r="E4018" s="3">
        <v>97</v>
      </c>
      <c r="F4018" s="3">
        <v>66</v>
      </c>
      <c r="G4018" s="3">
        <v>15365.82</v>
      </c>
      <c r="H4018" s="3">
        <v>1490484.54</v>
      </c>
      <c r="I4018" s="4">
        <v>45792</v>
      </c>
      <c r="J4018" s="4">
        <v>45925</v>
      </c>
      <c r="K4018" s="3" t="s">
        <v>25</v>
      </c>
      <c r="L4018" s="5" t="s">
        <v>33</v>
      </c>
    </row>
    <row r="4019" spans="1:12" ht="14.25" customHeight="1" x14ac:dyDescent="0.3">
      <c r="A4019" s="3" t="s">
        <v>6320</v>
      </c>
      <c r="B4019" s="3" t="s">
        <v>6321</v>
      </c>
      <c r="C4019" s="3" t="s">
        <v>40</v>
      </c>
      <c r="D4019" s="3" t="s">
        <v>45</v>
      </c>
      <c r="E4019" s="3">
        <v>25</v>
      </c>
      <c r="F4019" s="3">
        <v>55</v>
      </c>
      <c r="G4019" s="3">
        <v>791.65</v>
      </c>
      <c r="H4019" s="3">
        <v>19791.25</v>
      </c>
      <c r="I4019" s="4">
        <v>45723</v>
      </c>
      <c r="J4019" s="4">
        <v>45878</v>
      </c>
      <c r="K4019" s="3" t="s">
        <v>57</v>
      </c>
      <c r="L4019" s="5" t="s">
        <v>17</v>
      </c>
    </row>
    <row r="4020" spans="1:12" ht="14.25" customHeight="1" x14ac:dyDescent="0.3">
      <c r="A4020" s="3" t="s">
        <v>6322</v>
      </c>
      <c r="B4020" s="3" t="s">
        <v>6323</v>
      </c>
      <c r="C4020" s="3" t="s">
        <v>44</v>
      </c>
      <c r="D4020" s="3" t="s">
        <v>41</v>
      </c>
      <c r="E4020" s="3">
        <v>5</v>
      </c>
      <c r="F4020" s="3">
        <v>56</v>
      </c>
      <c r="G4020" s="3">
        <v>9215.7999999999993</v>
      </c>
      <c r="H4020" s="3">
        <v>46079</v>
      </c>
      <c r="I4020" s="4">
        <v>45762</v>
      </c>
      <c r="J4020" s="4">
        <v>45853</v>
      </c>
      <c r="K4020" s="3" t="s">
        <v>29</v>
      </c>
      <c r="L4020" s="5" t="s">
        <v>33</v>
      </c>
    </row>
    <row r="4021" spans="1:12" ht="14.25" customHeight="1" x14ac:dyDescent="0.3">
      <c r="A4021" s="3" t="s">
        <v>6324</v>
      </c>
      <c r="B4021" s="3" t="s">
        <v>6325</v>
      </c>
      <c r="C4021" s="3" t="s">
        <v>40</v>
      </c>
      <c r="D4021" s="3" t="s">
        <v>24</v>
      </c>
      <c r="E4021" s="3">
        <v>122</v>
      </c>
      <c r="F4021" s="3">
        <v>88</v>
      </c>
      <c r="G4021" s="3">
        <v>17585.900000000001</v>
      </c>
      <c r="H4021" s="3">
        <v>2145479.7999999998</v>
      </c>
      <c r="I4021" s="4">
        <v>45774</v>
      </c>
      <c r="J4021" s="4">
        <v>45868</v>
      </c>
      <c r="K4021" s="3" t="s">
        <v>16</v>
      </c>
      <c r="L4021" s="5" t="s">
        <v>30</v>
      </c>
    </row>
    <row r="4022" spans="1:12" ht="14.25" customHeight="1" x14ac:dyDescent="0.3">
      <c r="A4022" s="3" t="s">
        <v>6326</v>
      </c>
      <c r="B4022" s="3" t="s">
        <v>3673</v>
      </c>
      <c r="C4022" s="3" t="s">
        <v>40</v>
      </c>
      <c r="D4022" s="3" t="s">
        <v>41</v>
      </c>
      <c r="E4022" s="3">
        <v>174</v>
      </c>
      <c r="F4022" s="3">
        <v>32</v>
      </c>
      <c r="G4022" s="3">
        <v>4441.58</v>
      </c>
      <c r="H4022" s="3">
        <v>772834.92</v>
      </c>
      <c r="I4022" s="4">
        <v>45745</v>
      </c>
      <c r="J4022" s="4">
        <v>45886</v>
      </c>
      <c r="L4022" s="5" t="s">
        <v>17</v>
      </c>
    </row>
    <row r="4023" spans="1:12" ht="14.25" customHeight="1" x14ac:dyDescent="0.3">
      <c r="A4023" s="3" t="s">
        <v>6327</v>
      </c>
      <c r="B4023" s="3" t="s">
        <v>2560</v>
      </c>
      <c r="C4023" s="3" t="s">
        <v>28</v>
      </c>
      <c r="D4023" s="3" t="s">
        <v>15</v>
      </c>
      <c r="E4023" s="3">
        <v>58</v>
      </c>
      <c r="F4023" s="3">
        <v>87</v>
      </c>
      <c r="G4023" s="3">
        <v>14307.8</v>
      </c>
      <c r="H4023" s="3">
        <v>829852.39999999991</v>
      </c>
      <c r="I4023" s="4">
        <v>45794</v>
      </c>
      <c r="J4023" s="4">
        <v>45863</v>
      </c>
      <c r="K4023" s="3" t="s">
        <v>54</v>
      </c>
      <c r="L4023" s="5" t="s">
        <v>21</v>
      </c>
    </row>
    <row r="4024" spans="1:12" ht="14.25" customHeight="1" x14ac:dyDescent="0.3">
      <c r="A4024" s="3" t="s">
        <v>6328</v>
      </c>
      <c r="B4024" s="3" t="s">
        <v>2365</v>
      </c>
      <c r="C4024" s="3" t="s">
        <v>20</v>
      </c>
      <c r="D4024" s="3" t="s">
        <v>15</v>
      </c>
      <c r="E4024" s="3">
        <v>140</v>
      </c>
      <c r="F4024" s="3">
        <v>21</v>
      </c>
      <c r="G4024" s="3">
        <v>4139.3500000000004</v>
      </c>
      <c r="H4024" s="3">
        <v>579509</v>
      </c>
      <c r="I4024" s="4">
        <v>45771</v>
      </c>
      <c r="J4024" s="4">
        <v>45878</v>
      </c>
      <c r="K4024" s="3" t="s">
        <v>54</v>
      </c>
      <c r="L4024" s="5" t="s">
        <v>30</v>
      </c>
    </row>
    <row r="4025" spans="1:12" ht="14.25" customHeight="1" x14ac:dyDescent="0.3">
      <c r="A4025" s="3" t="s">
        <v>6329</v>
      </c>
      <c r="B4025" s="3" t="s">
        <v>6330</v>
      </c>
      <c r="C4025" s="3" t="s">
        <v>40</v>
      </c>
      <c r="D4025" s="3" t="s">
        <v>45</v>
      </c>
      <c r="E4025" s="3">
        <v>137</v>
      </c>
      <c r="F4025" s="3">
        <v>41</v>
      </c>
      <c r="G4025" s="3">
        <v>4117.37</v>
      </c>
      <c r="H4025" s="3">
        <v>564079.68999999994</v>
      </c>
      <c r="I4025" s="4">
        <v>45727</v>
      </c>
      <c r="J4025" s="4">
        <v>45884</v>
      </c>
      <c r="K4025" s="3" t="s">
        <v>16</v>
      </c>
      <c r="L4025" s="5" t="s">
        <v>21</v>
      </c>
    </row>
    <row r="4026" spans="1:12" ht="14.25" customHeight="1" x14ac:dyDescent="0.3">
      <c r="A4026" s="3" t="s">
        <v>6331</v>
      </c>
      <c r="B4026" s="3" t="s">
        <v>6332</v>
      </c>
      <c r="C4026" s="3" t="s">
        <v>40</v>
      </c>
      <c r="D4026" s="3" t="s">
        <v>53</v>
      </c>
      <c r="E4026" s="3">
        <v>148</v>
      </c>
      <c r="F4026" s="3">
        <v>41</v>
      </c>
      <c r="G4026" s="3">
        <v>4085.64</v>
      </c>
      <c r="H4026" s="3">
        <v>604674.72</v>
      </c>
      <c r="I4026" s="4">
        <v>45725</v>
      </c>
      <c r="J4026" s="4">
        <v>45894</v>
      </c>
      <c r="K4026" s="3" t="s">
        <v>29</v>
      </c>
      <c r="L4026" s="5" t="s">
        <v>17</v>
      </c>
    </row>
    <row r="4027" spans="1:12" ht="14.25" customHeight="1" x14ac:dyDescent="0.3">
      <c r="A4027" s="3" t="s">
        <v>6333</v>
      </c>
      <c r="B4027" s="3" t="s">
        <v>6334</v>
      </c>
      <c r="C4027" s="3" t="s">
        <v>28</v>
      </c>
      <c r="D4027" s="3" t="s">
        <v>15</v>
      </c>
      <c r="E4027" s="3">
        <v>90</v>
      </c>
      <c r="F4027" s="3">
        <v>59</v>
      </c>
      <c r="G4027" s="3">
        <v>15581.99</v>
      </c>
      <c r="H4027" s="3">
        <v>1402379.1</v>
      </c>
      <c r="I4027" s="4">
        <v>45763</v>
      </c>
      <c r="J4027" s="4">
        <v>45927</v>
      </c>
      <c r="K4027" s="3" t="s">
        <v>29</v>
      </c>
      <c r="L4027" s="5" t="s">
        <v>33</v>
      </c>
    </row>
    <row r="4028" spans="1:12" ht="14.25" customHeight="1" x14ac:dyDescent="0.3">
      <c r="A4028" s="3" t="s">
        <v>6335</v>
      </c>
      <c r="B4028" s="3" t="s">
        <v>6336</v>
      </c>
      <c r="C4028" s="3" t="s">
        <v>20</v>
      </c>
      <c r="D4028" s="3" t="s">
        <v>15</v>
      </c>
      <c r="E4028" s="3">
        <v>189</v>
      </c>
      <c r="F4028" s="3">
        <v>92</v>
      </c>
      <c r="G4028" s="3">
        <v>7908.96</v>
      </c>
      <c r="H4028" s="3">
        <v>1494793.44</v>
      </c>
      <c r="I4028" s="4">
        <v>45689</v>
      </c>
      <c r="J4028" s="4">
        <v>45933</v>
      </c>
      <c r="K4028" s="3" t="s">
        <v>57</v>
      </c>
      <c r="L4028" s="5" t="s">
        <v>33</v>
      </c>
    </row>
    <row r="4029" spans="1:12" ht="14.25" customHeight="1" x14ac:dyDescent="0.3">
      <c r="A4029" s="3" t="s">
        <v>6337</v>
      </c>
      <c r="B4029" s="3" t="s">
        <v>3898</v>
      </c>
      <c r="C4029" s="3" t="s">
        <v>44</v>
      </c>
      <c r="D4029" s="3" t="s">
        <v>24</v>
      </c>
      <c r="E4029" s="3">
        <v>132</v>
      </c>
      <c r="F4029" s="3">
        <v>46</v>
      </c>
      <c r="G4029" s="3">
        <v>7571.86</v>
      </c>
      <c r="H4029" s="3">
        <v>999485.5199999999</v>
      </c>
      <c r="I4029" s="4">
        <v>45829</v>
      </c>
      <c r="J4029" s="4">
        <v>45854</v>
      </c>
      <c r="K4029" s="3" t="s">
        <v>25</v>
      </c>
      <c r="L4029" s="5" t="s">
        <v>30</v>
      </c>
    </row>
    <row r="4030" spans="1:12" ht="14.25" customHeight="1" x14ac:dyDescent="0.3">
      <c r="A4030" s="3" t="s">
        <v>5904</v>
      </c>
      <c r="B4030" s="3" t="s">
        <v>6338</v>
      </c>
      <c r="C4030" s="3" t="s">
        <v>14</v>
      </c>
      <c r="D4030" s="3" t="s">
        <v>24</v>
      </c>
      <c r="E4030" s="3">
        <v>31</v>
      </c>
      <c r="F4030" s="3">
        <v>27</v>
      </c>
      <c r="G4030" s="3">
        <v>17771.740000000002</v>
      </c>
      <c r="H4030" s="3">
        <v>550923.94000000006</v>
      </c>
      <c r="I4030" s="4">
        <v>45681</v>
      </c>
      <c r="J4030" s="4">
        <v>45889</v>
      </c>
      <c r="L4030" s="5" t="s">
        <v>30</v>
      </c>
    </row>
    <row r="4031" spans="1:12" ht="14.25" customHeight="1" x14ac:dyDescent="0.3">
      <c r="A4031" s="3" t="s">
        <v>6339</v>
      </c>
      <c r="B4031" s="3" t="s">
        <v>6340</v>
      </c>
      <c r="C4031" s="3" t="s">
        <v>20</v>
      </c>
      <c r="D4031" s="3" t="s">
        <v>53</v>
      </c>
      <c r="E4031" s="3">
        <v>145</v>
      </c>
      <c r="F4031" s="3">
        <v>97</v>
      </c>
      <c r="G4031" s="3">
        <v>9139.44</v>
      </c>
      <c r="H4031" s="3">
        <v>1325218.8</v>
      </c>
      <c r="I4031" s="4">
        <v>45839</v>
      </c>
      <c r="J4031" s="4">
        <v>45887</v>
      </c>
      <c r="K4031" s="3" t="s">
        <v>25</v>
      </c>
      <c r="L4031" s="5" t="s">
        <v>33</v>
      </c>
    </row>
    <row r="4032" spans="1:12" ht="14.25" customHeight="1" x14ac:dyDescent="0.3">
      <c r="A4032" s="3" t="s">
        <v>6341</v>
      </c>
      <c r="B4032" s="3" t="s">
        <v>6342</v>
      </c>
      <c r="C4032" s="3" t="s">
        <v>28</v>
      </c>
      <c r="D4032" s="3" t="s">
        <v>24</v>
      </c>
      <c r="E4032" s="3">
        <v>180</v>
      </c>
      <c r="F4032" s="3">
        <v>63</v>
      </c>
      <c r="G4032" s="3">
        <v>15700.98</v>
      </c>
      <c r="H4032" s="3">
        <v>2826176.4</v>
      </c>
      <c r="I4032" s="4">
        <v>45684</v>
      </c>
      <c r="J4032" s="4">
        <v>45938</v>
      </c>
      <c r="K4032" s="3" t="s">
        <v>57</v>
      </c>
      <c r="L4032" s="5" t="s">
        <v>21</v>
      </c>
    </row>
    <row r="4033" spans="1:12" ht="14.25" customHeight="1" x14ac:dyDescent="0.3">
      <c r="A4033" s="3" t="s">
        <v>6343</v>
      </c>
      <c r="B4033" s="3" t="s">
        <v>6344</v>
      </c>
      <c r="C4033" s="3" t="s">
        <v>44</v>
      </c>
      <c r="D4033" s="3" t="s">
        <v>53</v>
      </c>
      <c r="E4033" s="3">
        <v>166</v>
      </c>
      <c r="F4033" s="3">
        <v>51</v>
      </c>
      <c r="G4033" s="3">
        <v>12392.81</v>
      </c>
      <c r="H4033" s="3">
        <v>2057206.46</v>
      </c>
      <c r="I4033" s="4">
        <v>45783</v>
      </c>
      <c r="J4033" s="4">
        <v>45932</v>
      </c>
      <c r="K4033" s="3" t="s">
        <v>16</v>
      </c>
      <c r="L4033" s="5" t="s">
        <v>58</v>
      </c>
    </row>
    <row r="4034" spans="1:12" ht="14.25" customHeight="1" x14ac:dyDescent="0.3">
      <c r="A4034" s="3" t="s">
        <v>6345</v>
      </c>
      <c r="B4034" s="3" t="s">
        <v>6346</v>
      </c>
      <c r="C4034" s="3" t="s">
        <v>20</v>
      </c>
      <c r="D4034" s="3" t="s">
        <v>45</v>
      </c>
      <c r="E4034" s="3">
        <v>102</v>
      </c>
      <c r="F4034" s="3">
        <v>89</v>
      </c>
      <c r="G4034" s="3">
        <v>433.67</v>
      </c>
      <c r="H4034" s="3">
        <v>44234.34</v>
      </c>
      <c r="I4034" s="4">
        <v>45814</v>
      </c>
      <c r="J4034" s="4">
        <v>45889</v>
      </c>
      <c r="K4034" s="3" t="s">
        <v>16</v>
      </c>
      <c r="L4034" s="5" t="s">
        <v>33</v>
      </c>
    </row>
    <row r="4035" spans="1:12" ht="14.25" customHeight="1" x14ac:dyDescent="0.3">
      <c r="A4035" s="3" t="s">
        <v>6347</v>
      </c>
      <c r="B4035" s="3" t="s">
        <v>269</v>
      </c>
      <c r="C4035" s="3" t="s">
        <v>28</v>
      </c>
      <c r="D4035" s="3" t="s">
        <v>45</v>
      </c>
      <c r="E4035" s="3">
        <v>34</v>
      </c>
      <c r="F4035" s="3">
        <v>88</v>
      </c>
      <c r="G4035" s="3">
        <v>1340.77</v>
      </c>
      <c r="H4035" s="3">
        <v>45586.18</v>
      </c>
      <c r="I4035" s="4">
        <v>45692</v>
      </c>
      <c r="J4035" s="4">
        <v>45909</v>
      </c>
      <c r="K4035" s="3" t="s">
        <v>54</v>
      </c>
      <c r="L4035" s="5" t="s">
        <v>21</v>
      </c>
    </row>
    <row r="4036" spans="1:12" ht="14.25" customHeight="1" x14ac:dyDescent="0.3">
      <c r="A4036" s="3" t="s">
        <v>6348</v>
      </c>
      <c r="B4036" s="3" t="s">
        <v>6349</v>
      </c>
      <c r="C4036" s="3" t="s">
        <v>44</v>
      </c>
      <c r="D4036" s="3" t="s">
        <v>41</v>
      </c>
      <c r="E4036" s="3">
        <v>148</v>
      </c>
      <c r="F4036" s="3">
        <v>43</v>
      </c>
      <c r="G4036" s="3">
        <v>11643.39</v>
      </c>
      <c r="H4036" s="3">
        <v>1723221.72</v>
      </c>
      <c r="I4036" s="4">
        <v>45725</v>
      </c>
      <c r="J4036" s="4">
        <v>45923</v>
      </c>
      <c r="K4036" s="3" t="s">
        <v>29</v>
      </c>
      <c r="L4036" s="5" t="s">
        <v>21</v>
      </c>
    </row>
    <row r="4037" spans="1:12" ht="14.25" customHeight="1" x14ac:dyDescent="0.3">
      <c r="A4037" s="3" t="s">
        <v>6350</v>
      </c>
      <c r="B4037" s="3" t="s">
        <v>6351</v>
      </c>
      <c r="C4037" s="3" t="s">
        <v>28</v>
      </c>
      <c r="D4037" s="3" t="s">
        <v>41</v>
      </c>
      <c r="E4037" s="3">
        <v>161</v>
      </c>
      <c r="F4037" s="3">
        <v>65</v>
      </c>
      <c r="G4037" s="3">
        <v>9339.36</v>
      </c>
      <c r="H4037" s="3">
        <v>1503636.96</v>
      </c>
      <c r="I4037" s="4">
        <v>45806</v>
      </c>
      <c r="J4037" s="4">
        <v>45921</v>
      </c>
      <c r="K4037" s="3" t="s">
        <v>16</v>
      </c>
      <c r="L4037" s="5" t="s">
        <v>58</v>
      </c>
    </row>
    <row r="4038" spans="1:12" ht="14.25" customHeight="1" x14ac:dyDescent="0.3">
      <c r="A4038" s="3" t="s">
        <v>6352</v>
      </c>
      <c r="B4038" s="3" t="s">
        <v>2925</v>
      </c>
      <c r="C4038" s="3" t="s">
        <v>44</v>
      </c>
      <c r="D4038" s="3" t="s">
        <v>15</v>
      </c>
      <c r="E4038" s="3">
        <v>152</v>
      </c>
      <c r="F4038" s="3">
        <v>93</v>
      </c>
      <c r="G4038" s="3">
        <v>9451.4500000000007</v>
      </c>
      <c r="H4038" s="3">
        <v>1436620.4</v>
      </c>
      <c r="I4038" s="4">
        <v>45692</v>
      </c>
      <c r="J4038" s="4">
        <v>45906</v>
      </c>
      <c r="K4038" s="3" t="s">
        <v>54</v>
      </c>
      <c r="L4038" s="5" t="s">
        <v>30</v>
      </c>
    </row>
    <row r="4039" spans="1:12" ht="14.25" customHeight="1" x14ac:dyDescent="0.3">
      <c r="A4039" s="3" t="s">
        <v>3845</v>
      </c>
      <c r="B4039" s="3" t="s">
        <v>6353</v>
      </c>
      <c r="C4039" s="3" t="s">
        <v>20</v>
      </c>
      <c r="E4039" s="3">
        <v>81</v>
      </c>
      <c r="F4039" s="3">
        <v>25</v>
      </c>
      <c r="G4039" s="3">
        <v>3882.55</v>
      </c>
      <c r="H4039" s="3">
        <v>314486.55</v>
      </c>
      <c r="I4039" s="4">
        <v>45783</v>
      </c>
      <c r="J4039" s="4">
        <v>45876</v>
      </c>
      <c r="K4039" s="3" t="s">
        <v>46</v>
      </c>
      <c r="L4039" s="5" t="s">
        <v>30</v>
      </c>
    </row>
    <row r="4040" spans="1:12" ht="14.25" customHeight="1" x14ac:dyDescent="0.3">
      <c r="A4040" s="3" t="s">
        <v>4825</v>
      </c>
      <c r="B4040" s="3" t="s">
        <v>1015</v>
      </c>
      <c r="C4040" s="3" t="s">
        <v>14</v>
      </c>
      <c r="D4040" s="3" t="s">
        <v>15</v>
      </c>
      <c r="E4040" s="3">
        <v>94</v>
      </c>
      <c r="F4040" s="3">
        <v>67</v>
      </c>
      <c r="G4040" s="3">
        <v>19652.16</v>
      </c>
      <c r="H4040" s="3">
        <v>1847303.04</v>
      </c>
      <c r="I4040" s="4">
        <v>45721</v>
      </c>
      <c r="J4040" s="4">
        <v>45920</v>
      </c>
      <c r="K4040" s="3" t="s">
        <v>46</v>
      </c>
      <c r="L4040" s="5" t="s">
        <v>33</v>
      </c>
    </row>
    <row r="4041" spans="1:12" ht="14.25" customHeight="1" x14ac:dyDescent="0.3">
      <c r="A4041" s="3" t="s">
        <v>6354</v>
      </c>
      <c r="B4041" s="3" t="s">
        <v>944</v>
      </c>
      <c r="C4041" s="3" t="s">
        <v>40</v>
      </c>
      <c r="D4041" s="3" t="s">
        <v>24</v>
      </c>
      <c r="E4041" s="3">
        <v>66</v>
      </c>
      <c r="F4041" s="3">
        <v>67</v>
      </c>
      <c r="G4041" s="3">
        <v>2270.35</v>
      </c>
      <c r="H4041" s="3">
        <v>149843.1</v>
      </c>
      <c r="I4041" s="4">
        <v>45814</v>
      </c>
      <c r="J4041" s="4">
        <v>45930</v>
      </c>
      <c r="L4041" s="5" t="s">
        <v>21</v>
      </c>
    </row>
    <row r="4042" spans="1:12" ht="14.25" customHeight="1" x14ac:dyDescent="0.3">
      <c r="A4042" s="3" t="s">
        <v>6355</v>
      </c>
      <c r="B4042" s="3" t="s">
        <v>2234</v>
      </c>
      <c r="C4042" s="3" t="s">
        <v>14</v>
      </c>
      <c r="D4042" s="3" t="s">
        <v>15</v>
      </c>
      <c r="E4042" s="3">
        <v>62</v>
      </c>
      <c r="F4042" s="3">
        <v>65</v>
      </c>
      <c r="G4042" s="3">
        <v>4858.58</v>
      </c>
      <c r="H4042" s="3">
        <v>301231.96000000002</v>
      </c>
      <c r="I4042" s="4">
        <v>45770</v>
      </c>
      <c r="J4042" s="4">
        <v>45909</v>
      </c>
      <c r="K4042" s="3" t="s">
        <v>25</v>
      </c>
      <c r="L4042" s="5" t="s">
        <v>17</v>
      </c>
    </row>
    <row r="4043" spans="1:12" ht="14.25" customHeight="1" x14ac:dyDescent="0.3">
      <c r="A4043" s="3" t="s">
        <v>6356</v>
      </c>
      <c r="B4043" s="3" t="s">
        <v>6357</v>
      </c>
      <c r="C4043" s="3" t="s">
        <v>20</v>
      </c>
      <c r="D4043" s="3" t="s">
        <v>24</v>
      </c>
      <c r="E4043" s="3">
        <v>109</v>
      </c>
      <c r="F4043" s="3">
        <v>69</v>
      </c>
      <c r="G4043" s="3">
        <v>5347.44</v>
      </c>
      <c r="H4043" s="3">
        <v>582870.96</v>
      </c>
      <c r="I4043" s="4">
        <v>45732</v>
      </c>
      <c r="J4043" s="4">
        <v>45890</v>
      </c>
      <c r="K4043" s="3" t="s">
        <v>25</v>
      </c>
      <c r="L4043" s="5" t="s">
        <v>33</v>
      </c>
    </row>
    <row r="4044" spans="1:12" ht="14.25" customHeight="1" x14ac:dyDescent="0.3">
      <c r="A4044" s="3" t="s">
        <v>1334</v>
      </c>
      <c r="B4044" s="3" t="s">
        <v>5893</v>
      </c>
      <c r="C4044" s="3" t="s">
        <v>40</v>
      </c>
      <c r="D4044" s="3" t="s">
        <v>53</v>
      </c>
      <c r="E4044" s="3">
        <v>88</v>
      </c>
      <c r="F4044" s="3">
        <v>68</v>
      </c>
      <c r="G4044" s="3">
        <v>18558.259999999998</v>
      </c>
      <c r="H4044" s="3">
        <v>1633126.88</v>
      </c>
      <c r="I4044" s="4">
        <v>45788</v>
      </c>
      <c r="J4044" s="4">
        <v>45921</v>
      </c>
      <c r="L4044" s="5" t="s">
        <v>17</v>
      </c>
    </row>
    <row r="4045" spans="1:12" ht="14.25" customHeight="1" x14ac:dyDescent="0.3">
      <c r="A4045" s="3" t="s">
        <v>6358</v>
      </c>
      <c r="B4045" s="3" t="s">
        <v>6359</v>
      </c>
      <c r="C4045" s="3" t="s">
        <v>20</v>
      </c>
      <c r="D4045" s="3" t="s">
        <v>41</v>
      </c>
      <c r="E4045" s="3">
        <v>20</v>
      </c>
      <c r="F4045" s="3">
        <v>34</v>
      </c>
      <c r="G4045" s="3">
        <v>14193.63</v>
      </c>
      <c r="H4045" s="3">
        <v>283872.59999999998</v>
      </c>
      <c r="I4045" s="4">
        <v>45767</v>
      </c>
      <c r="J4045" s="4">
        <v>45895</v>
      </c>
      <c r="K4045" s="3" t="s">
        <v>46</v>
      </c>
      <c r="L4045" s="5" t="s">
        <v>58</v>
      </c>
    </row>
    <row r="4046" spans="1:12" ht="14.25" customHeight="1" x14ac:dyDescent="0.3">
      <c r="A4046" s="3" t="s">
        <v>4892</v>
      </c>
      <c r="B4046" s="3" t="s">
        <v>6360</v>
      </c>
      <c r="C4046" s="3" t="s">
        <v>28</v>
      </c>
      <c r="D4046" s="3" t="s">
        <v>15</v>
      </c>
      <c r="E4046" s="3">
        <v>183</v>
      </c>
      <c r="F4046" s="3">
        <v>87</v>
      </c>
      <c r="G4046" s="3">
        <v>12956.22</v>
      </c>
      <c r="H4046" s="3">
        <v>2370988.2599999998</v>
      </c>
      <c r="I4046" s="4">
        <v>45757</v>
      </c>
      <c r="J4046" s="4">
        <v>45924</v>
      </c>
      <c r="K4046" s="3" t="s">
        <v>46</v>
      </c>
      <c r="L4046" s="5" t="s">
        <v>21</v>
      </c>
    </row>
    <row r="4047" spans="1:12" ht="14.25" customHeight="1" x14ac:dyDescent="0.3">
      <c r="A4047" s="3" t="s">
        <v>2333</v>
      </c>
      <c r="B4047" s="3" t="s">
        <v>6361</v>
      </c>
      <c r="C4047" s="3" t="s">
        <v>40</v>
      </c>
      <c r="D4047" s="3" t="s">
        <v>53</v>
      </c>
      <c r="E4047" s="3">
        <v>156</v>
      </c>
      <c r="F4047" s="3">
        <v>85</v>
      </c>
      <c r="G4047" s="3">
        <v>11057.43</v>
      </c>
      <c r="H4047" s="3">
        <v>1724959.08</v>
      </c>
      <c r="I4047" s="4">
        <v>45830</v>
      </c>
      <c r="J4047" s="4">
        <v>45855</v>
      </c>
      <c r="K4047" s="3" t="s">
        <v>57</v>
      </c>
      <c r="L4047" s="5" t="s">
        <v>17</v>
      </c>
    </row>
    <row r="4048" spans="1:12" ht="14.25" customHeight="1" x14ac:dyDescent="0.3">
      <c r="A4048" s="3" t="s">
        <v>5679</v>
      </c>
      <c r="B4048" s="3" t="s">
        <v>6362</v>
      </c>
      <c r="C4048" s="3" t="s">
        <v>40</v>
      </c>
      <c r="D4048" s="3" t="s">
        <v>24</v>
      </c>
      <c r="E4048" s="3">
        <v>59</v>
      </c>
      <c r="F4048" s="3">
        <v>58</v>
      </c>
      <c r="G4048" s="3">
        <v>11873.54</v>
      </c>
      <c r="H4048" s="3">
        <v>700538.8600000001</v>
      </c>
      <c r="I4048" s="4">
        <v>45712</v>
      </c>
      <c r="J4048" s="4">
        <v>45856</v>
      </c>
      <c r="K4048" s="3" t="s">
        <v>29</v>
      </c>
      <c r="L4048" s="5" t="s">
        <v>58</v>
      </c>
    </row>
    <row r="4049" spans="1:12" ht="14.25" customHeight="1" x14ac:dyDescent="0.3">
      <c r="A4049" s="3" t="s">
        <v>4851</v>
      </c>
      <c r="B4049" s="3" t="s">
        <v>4481</v>
      </c>
      <c r="C4049" s="3" t="s">
        <v>28</v>
      </c>
      <c r="D4049" s="3" t="s">
        <v>45</v>
      </c>
      <c r="E4049" s="3">
        <v>90</v>
      </c>
      <c r="F4049" s="3">
        <v>64</v>
      </c>
      <c r="G4049" s="3">
        <v>3274.11</v>
      </c>
      <c r="H4049" s="3">
        <v>294669.90000000002</v>
      </c>
      <c r="I4049" s="4">
        <v>45769</v>
      </c>
      <c r="J4049" s="4">
        <v>45898</v>
      </c>
      <c r="K4049" s="3" t="s">
        <v>29</v>
      </c>
      <c r="L4049" s="5" t="s">
        <v>30</v>
      </c>
    </row>
    <row r="4050" spans="1:12" ht="14.25" customHeight="1" x14ac:dyDescent="0.3">
      <c r="A4050" s="3" t="s">
        <v>5019</v>
      </c>
      <c r="B4050" s="3" t="s">
        <v>6156</v>
      </c>
      <c r="C4050" s="3" t="s">
        <v>40</v>
      </c>
      <c r="E4050" s="3">
        <v>154</v>
      </c>
      <c r="F4050" s="3">
        <v>91</v>
      </c>
      <c r="G4050" s="3">
        <v>18560.45</v>
      </c>
      <c r="H4050" s="3">
        <v>2858309.3</v>
      </c>
      <c r="I4050" s="4">
        <v>45836</v>
      </c>
      <c r="J4050" s="4">
        <v>45917</v>
      </c>
      <c r="K4050" s="3" t="s">
        <v>29</v>
      </c>
      <c r="L4050" s="5" t="s">
        <v>17</v>
      </c>
    </row>
    <row r="4051" spans="1:12" ht="14.25" customHeight="1" x14ac:dyDescent="0.3">
      <c r="A4051" s="3" t="s">
        <v>6363</v>
      </c>
      <c r="B4051" s="3" t="s">
        <v>6364</v>
      </c>
      <c r="C4051" s="3" t="s">
        <v>28</v>
      </c>
      <c r="D4051" s="3" t="s">
        <v>41</v>
      </c>
      <c r="E4051" s="3">
        <v>63</v>
      </c>
      <c r="F4051" s="3">
        <v>87</v>
      </c>
      <c r="G4051" s="3">
        <v>8256.36</v>
      </c>
      <c r="H4051" s="3">
        <v>520150.68000000011</v>
      </c>
      <c r="I4051" s="4">
        <v>45840</v>
      </c>
      <c r="J4051" s="4">
        <v>45918</v>
      </c>
      <c r="K4051" s="3" t="s">
        <v>16</v>
      </c>
      <c r="L4051" s="5" t="s">
        <v>58</v>
      </c>
    </row>
    <row r="4052" spans="1:12" ht="14.25" customHeight="1" x14ac:dyDescent="0.3">
      <c r="A4052" s="3" t="s">
        <v>3122</v>
      </c>
      <c r="B4052" s="3" t="s">
        <v>4634</v>
      </c>
      <c r="C4052" s="3" t="s">
        <v>44</v>
      </c>
      <c r="D4052" s="3" t="s">
        <v>24</v>
      </c>
      <c r="E4052" s="3">
        <v>101</v>
      </c>
      <c r="F4052" s="3">
        <v>67</v>
      </c>
      <c r="G4052" s="3">
        <v>17155.43</v>
      </c>
      <c r="H4052" s="3">
        <v>1732698.43</v>
      </c>
      <c r="I4052" s="4">
        <v>45723</v>
      </c>
      <c r="J4052" s="4">
        <v>45898</v>
      </c>
      <c r="K4052" s="3" t="s">
        <v>29</v>
      </c>
      <c r="L4052" s="5" t="s">
        <v>17</v>
      </c>
    </row>
    <row r="4053" spans="1:12" ht="14.25" customHeight="1" x14ac:dyDescent="0.3">
      <c r="A4053" s="3" t="s">
        <v>6365</v>
      </c>
      <c r="B4053" s="3" t="s">
        <v>6366</v>
      </c>
      <c r="C4053" s="3" t="s">
        <v>40</v>
      </c>
      <c r="D4053" s="3" t="s">
        <v>15</v>
      </c>
      <c r="E4053" s="3">
        <v>99</v>
      </c>
      <c r="F4053" s="3">
        <v>38</v>
      </c>
      <c r="G4053" s="3">
        <v>1239.81</v>
      </c>
      <c r="H4053" s="3">
        <v>122741.19</v>
      </c>
      <c r="I4053" s="4">
        <v>45709</v>
      </c>
      <c r="J4053" s="4">
        <v>45902</v>
      </c>
      <c r="K4053" s="3" t="s">
        <v>29</v>
      </c>
      <c r="L4053" s="5" t="s">
        <v>30</v>
      </c>
    </row>
    <row r="4054" spans="1:12" ht="14.25" customHeight="1" x14ac:dyDescent="0.3">
      <c r="A4054" s="3" t="s">
        <v>6367</v>
      </c>
      <c r="B4054" s="3" t="s">
        <v>6368</v>
      </c>
      <c r="C4054" s="3" t="s">
        <v>14</v>
      </c>
      <c r="D4054" s="3" t="s">
        <v>41</v>
      </c>
      <c r="E4054" s="3">
        <v>75</v>
      </c>
      <c r="F4054" s="3">
        <v>81</v>
      </c>
      <c r="G4054" s="3">
        <v>18309.28</v>
      </c>
      <c r="H4054" s="3">
        <v>1373196</v>
      </c>
      <c r="I4054" s="4">
        <v>45673</v>
      </c>
      <c r="J4054" s="4">
        <v>45855</v>
      </c>
      <c r="K4054" s="3" t="s">
        <v>57</v>
      </c>
      <c r="L4054" s="5" t="s">
        <v>58</v>
      </c>
    </row>
    <row r="4055" spans="1:12" ht="14.25" customHeight="1" x14ac:dyDescent="0.3">
      <c r="A4055" s="3" t="s">
        <v>6369</v>
      </c>
      <c r="B4055" s="3" t="s">
        <v>1446</v>
      </c>
      <c r="C4055" s="3" t="s">
        <v>14</v>
      </c>
      <c r="D4055" s="3" t="s">
        <v>45</v>
      </c>
      <c r="E4055" s="3">
        <v>88</v>
      </c>
      <c r="F4055" s="3">
        <v>61</v>
      </c>
      <c r="G4055" s="3">
        <v>19683.59</v>
      </c>
      <c r="H4055" s="3">
        <v>1732155.92</v>
      </c>
      <c r="I4055" s="4">
        <v>45811</v>
      </c>
      <c r="J4055" s="4">
        <v>45880</v>
      </c>
      <c r="K4055" s="3" t="s">
        <v>54</v>
      </c>
      <c r="L4055" s="5" t="s">
        <v>58</v>
      </c>
    </row>
    <row r="4056" spans="1:12" ht="14.25" customHeight="1" x14ac:dyDescent="0.3">
      <c r="A4056" s="3" t="s">
        <v>777</v>
      </c>
      <c r="B4056" s="3" t="s">
        <v>4707</v>
      </c>
      <c r="C4056" s="3" t="s">
        <v>28</v>
      </c>
      <c r="D4056" s="3" t="s">
        <v>15</v>
      </c>
      <c r="E4056" s="3">
        <v>132</v>
      </c>
      <c r="F4056" s="3">
        <v>37</v>
      </c>
      <c r="G4056" s="3">
        <v>7838.95</v>
      </c>
      <c r="H4056" s="3">
        <v>1034741.4</v>
      </c>
      <c r="I4056" s="4">
        <v>45769</v>
      </c>
      <c r="J4056" s="4">
        <v>45909</v>
      </c>
      <c r="K4056" s="3" t="s">
        <v>57</v>
      </c>
      <c r="L4056" s="5" t="s">
        <v>17</v>
      </c>
    </row>
    <row r="4057" spans="1:12" ht="14.25" customHeight="1" x14ac:dyDescent="0.3">
      <c r="A4057" s="3" t="s">
        <v>6370</v>
      </c>
      <c r="B4057" s="3" t="s">
        <v>2678</v>
      </c>
      <c r="C4057" s="3" t="s">
        <v>40</v>
      </c>
      <c r="D4057" s="3" t="s">
        <v>15</v>
      </c>
      <c r="E4057" s="3">
        <v>49</v>
      </c>
      <c r="F4057" s="3">
        <v>25</v>
      </c>
      <c r="G4057" s="3">
        <v>17482.7</v>
      </c>
      <c r="H4057" s="3">
        <v>856652.3</v>
      </c>
      <c r="I4057" s="4">
        <v>45745</v>
      </c>
      <c r="J4057" s="4">
        <v>45886</v>
      </c>
      <c r="K4057" s="3" t="s">
        <v>29</v>
      </c>
      <c r="L4057" s="5" t="s">
        <v>17</v>
      </c>
    </row>
    <row r="4058" spans="1:12" ht="14.25" customHeight="1" x14ac:dyDescent="0.3">
      <c r="A4058" s="3" t="s">
        <v>5765</v>
      </c>
      <c r="B4058" s="3" t="s">
        <v>1261</v>
      </c>
      <c r="C4058" s="3" t="s">
        <v>40</v>
      </c>
      <c r="D4058" s="3" t="s">
        <v>24</v>
      </c>
      <c r="E4058" s="3">
        <v>184</v>
      </c>
      <c r="F4058" s="3">
        <v>49</v>
      </c>
      <c r="G4058" s="3">
        <v>17738.12</v>
      </c>
      <c r="H4058" s="3">
        <v>3263814.08</v>
      </c>
      <c r="I4058" s="4">
        <v>45805</v>
      </c>
      <c r="J4058" s="4">
        <v>45928</v>
      </c>
      <c r="K4058" s="3" t="s">
        <v>29</v>
      </c>
      <c r="L4058" s="5" t="s">
        <v>21</v>
      </c>
    </row>
    <row r="4059" spans="1:12" ht="14.25" customHeight="1" x14ac:dyDescent="0.3">
      <c r="A4059" s="3" t="s">
        <v>2265</v>
      </c>
      <c r="B4059" s="3" t="s">
        <v>6371</v>
      </c>
      <c r="C4059" s="3" t="s">
        <v>14</v>
      </c>
      <c r="D4059" s="3" t="s">
        <v>45</v>
      </c>
      <c r="E4059" s="3">
        <v>164</v>
      </c>
      <c r="G4059" s="3">
        <v>11081.17</v>
      </c>
      <c r="H4059" s="3">
        <v>1817311.88</v>
      </c>
      <c r="I4059" s="4">
        <v>45807</v>
      </c>
      <c r="J4059" s="4">
        <v>45922</v>
      </c>
      <c r="K4059" s="3" t="s">
        <v>16</v>
      </c>
      <c r="L4059" s="5" t="s">
        <v>33</v>
      </c>
    </row>
    <row r="4060" spans="1:12" ht="14.25" customHeight="1" x14ac:dyDescent="0.3">
      <c r="A4060" s="3" t="s">
        <v>6372</v>
      </c>
      <c r="B4060" s="3" t="s">
        <v>3405</v>
      </c>
      <c r="C4060" s="3" t="s">
        <v>44</v>
      </c>
      <c r="D4060" s="3" t="s">
        <v>45</v>
      </c>
      <c r="E4060" s="3">
        <v>45</v>
      </c>
      <c r="F4060" s="3">
        <v>86</v>
      </c>
      <c r="G4060" s="3">
        <v>6994.12</v>
      </c>
      <c r="H4060" s="3">
        <v>314735.40000000002</v>
      </c>
      <c r="I4060" s="4">
        <v>45843</v>
      </c>
      <c r="J4060" s="4">
        <v>45927</v>
      </c>
      <c r="L4060" s="5" t="s">
        <v>30</v>
      </c>
    </row>
    <row r="4061" spans="1:12" ht="14.25" customHeight="1" x14ac:dyDescent="0.3">
      <c r="A4061" s="3" t="s">
        <v>6373</v>
      </c>
      <c r="B4061" s="3" t="s">
        <v>6374</v>
      </c>
      <c r="C4061" s="3" t="s">
        <v>28</v>
      </c>
      <c r="D4061" s="3" t="s">
        <v>24</v>
      </c>
      <c r="E4061" s="3">
        <v>78</v>
      </c>
      <c r="F4061" s="3">
        <v>41</v>
      </c>
      <c r="G4061" s="3">
        <v>16068.45</v>
      </c>
      <c r="H4061" s="3">
        <v>1253339.1000000001</v>
      </c>
      <c r="I4061" s="4">
        <v>45780</v>
      </c>
      <c r="J4061" s="4">
        <v>45911</v>
      </c>
      <c r="K4061" s="3" t="s">
        <v>16</v>
      </c>
      <c r="L4061" s="5" t="s">
        <v>17</v>
      </c>
    </row>
    <row r="4062" spans="1:12" ht="14.25" customHeight="1" x14ac:dyDescent="0.3">
      <c r="A4062" s="3" t="s">
        <v>6375</v>
      </c>
      <c r="B4062" s="3" t="s">
        <v>2502</v>
      </c>
      <c r="C4062" s="3" t="s">
        <v>20</v>
      </c>
      <c r="D4062" s="3" t="s">
        <v>24</v>
      </c>
      <c r="E4062" s="3">
        <v>108</v>
      </c>
      <c r="F4062" s="3">
        <v>47</v>
      </c>
      <c r="G4062" s="3">
        <v>720.51</v>
      </c>
      <c r="H4062" s="3">
        <v>77815.08</v>
      </c>
      <c r="I4062" s="4">
        <v>45757</v>
      </c>
      <c r="J4062" s="4">
        <v>45904</v>
      </c>
      <c r="K4062" s="3" t="s">
        <v>25</v>
      </c>
      <c r="L4062" s="5" t="s">
        <v>17</v>
      </c>
    </row>
    <row r="4063" spans="1:12" ht="14.25" customHeight="1" x14ac:dyDescent="0.3">
      <c r="A4063" s="3" t="s">
        <v>6376</v>
      </c>
      <c r="B4063" s="3" t="s">
        <v>1320</v>
      </c>
      <c r="C4063" s="3" t="s">
        <v>44</v>
      </c>
      <c r="E4063" s="3">
        <v>152</v>
      </c>
      <c r="F4063" s="3">
        <v>97</v>
      </c>
      <c r="G4063" s="3">
        <v>12041.48</v>
      </c>
      <c r="H4063" s="3">
        <v>1830304.96</v>
      </c>
      <c r="I4063" s="4">
        <v>45795</v>
      </c>
      <c r="J4063" s="4">
        <v>45906</v>
      </c>
      <c r="K4063" s="3" t="s">
        <v>54</v>
      </c>
      <c r="L4063" s="5" t="s">
        <v>21</v>
      </c>
    </row>
    <row r="4064" spans="1:12" ht="14.25" customHeight="1" x14ac:dyDescent="0.3">
      <c r="A4064" s="3" t="s">
        <v>5756</v>
      </c>
      <c r="B4064" s="3" t="s">
        <v>566</v>
      </c>
      <c r="C4064" s="3" t="s">
        <v>44</v>
      </c>
      <c r="E4064" s="3">
        <v>107</v>
      </c>
      <c r="F4064" s="3">
        <v>94</v>
      </c>
      <c r="G4064" s="3">
        <v>16290.39</v>
      </c>
      <c r="H4064" s="3">
        <v>1743071.73</v>
      </c>
      <c r="I4064" s="4">
        <v>45741</v>
      </c>
      <c r="J4064" s="4">
        <v>45936</v>
      </c>
      <c r="K4064" s="3" t="s">
        <v>29</v>
      </c>
      <c r="L4064" s="5" t="s">
        <v>58</v>
      </c>
    </row>
    <row r="4065" spans="1:12" ht="14.25" customHeight="1" x14ac:dyDescent="0.3">
      <c r="A4065" s="3" t="s">
        <v>6377</v>
      </c>
      <c r="B4065" s="3" t="s">
        <v>6378</v>
      </c>
      <c r="C4065" s="3" t="s">
        <v>44</v>
      </c>
      <c r="D4065" s="3" t="s">
        <v>53</v>
      </c>
      <c r="E4065" s="3">
        <v>6</v>
      </c>
      <c r="F4065" s="3">
        <v>75</v>
      </c>
      <c r="G4065" s="3">
        <v>5098.1899999999996</v>
      </c>
      <c r="H4065" s="3">
        <v>30589.14</v>
      </c>
      <c r="I4065" s="4">
        <v>45684</v>
      </c>
      <c r="J4065" s="4">
        <v>45942</v>
      </c>
      <c r="L4065" s="5" t="s">
        <v>17</v>
      </c>
    </row>
    <row r="4066" spans="1:12" ht="14.25" customHeight="1" x14ac:dyDescent="0.3">
      <c r="A4066" s="3" t="s">
        <v>6379</v>
      </c>
      <c r="B4066" s="3" t="s">
        <v>4147</v>
      </c>
      <c r="C4066" s="3" t="s">
        <v>20</v>
      </c>
      <c r="D4066" s="3" t="s">
        <v>41</v>
      </c>
      <c r="E4066" s="3">
        <v>57</v>
      </c>
      <c r="F4066" s="3">
        <v>35</v>
      </c>
      <c r="G4066" s="3">
        <v>644.13</v>
      </c>
      <c r="H4066" s="3">
        <v>36715.410000000003</v>
      </c>
      <c r="I4066" s="4">
        <v>45831</v>
      </c>
      <c r="J4066" s="4">
        <v>45867</v>
      </c>
      <c r="K4066" s="3" t="s">
        <v>29</v>
      </c>
      <c r="L4066" s="5" t="s">
        <v>21</v>
      </c>
    </row>
    <row r="4067" spans="1:12" ht="14.25" customHeight="1" x14ac:dyDescent="0.3">
      <c r="A4067" s="3" t="s">
        <v>6228</v>
      </c>
      <c r="B4067" s="3" t="s">
        <v>6380</v>
      </c>
      <c r="C4067" s="3" t="s">
        <v>28</v>
      </c>
      <c r="D4067" s="3" t="s">
        <v>45</v>
      </c>
      <c r="E4067" s="3">
        <v>74</v>
      </c>
      <c r="F4067" s="3">
        <v>35</v>
      </c>
      <c r="G4067" s="3">
        <v>10779.86</v>
      </c>
      <c r="H4067" s="3">
        <v>797709.64</v>
      </c>
      <c r="I4067" s="4">
        <v>45693</v>
      </c>
      <c r="J4067" s="4">
        <v>45905</v>
      </c>
      <c r="K4067" s="3" t="s">
        <v>57</v>
      </c>
      <c r="L4067" s="5" t="s">
        <v>58</v>
      </c>
    </row>
    <row r="4068" spans="1:12" ht="14.25" customHeight="1" x14ac:dyDescent="0.3">
      <c r="A4068" s="3" t="s">
        <v>6381</v>
      </c>
      <c r="B4068" s="3" t="s">
        <v>6382</v>
      </c>
      <c r="C4068" s="3" t="s">
        <v>20</v>
      </c>
      <c r="D4068" s="3" t="s">
        <v>41</v>
      </c>
      <c r="F4068" s="3">
        <v>59</v>
      </c>
      <c r="G4068" s="3">
        <v>9664.06</v>
      </c>
      <c r="I4068" s="4">
        <v>45780</v>
      </c>
      <c r="J4068" s="4">
        <v>45913</v>
      </c>
      <c r="K4068" s="3" t="s">
        <v>29</v>
      </c>
      <c r="L4068" s="5" t="s">
        <v>30</v>
      </c>
    </row>
    <row r="4069" spans="1:12" ht="14.25" customHeight="1" x14ac:dyDescent="0.3">
      <c r="A4069" s="3" t="s">
        <v>6383</v>
      </c>
      <c r="B4069" s="3" t="s">
        <v>2498</v>
      </c>
      <c r="C4069" s="3" t="s">
        <v>28</v>
      </c>
      <c r="D4069" s="3" t="s">
        <v>24</v>
      </c>
      <c r="E4069" s="3">
        <v>101</v>
      </c>
      <c r="F4069" s="3">
        <v>67</v>
      </c>
      <c r="G4069" s="3">
        <v>12783.11</v>
      </c>
      <c r="H4069" s="3">
        <v>1291094.1100000001</v>
      </c>
      <c r="I4069" s="4">
        <v>45729</v>
      </c>
      <c r="J4069" s="4">
        <v>45861</v>
      </c>
      <c r="K4069" s="3" t="s">
        <v>16</v>
      </c>
      <c r="L4069" s="5" t="s">
        <v>33</v>
      </c>
    </row>
    <row r="4070" spans="1:12" ht="14.25" customHeight="1" x14ac:dyDescent="0.3">
      <c r="A4070" s="3" t="s">
        <v>1026</v>
      </c>
      <c r="B4070" s="3" t="s">
        <v>5059</v>
      </c>
      <c r="C4070" s="3" t="s">
        <v>40</v>
      </c>
      <c r="D4070" s="3" t="s">
        <v>53</v>
      </c>
      <c r="E4070" s="3">
        <v>109</v>
      </c>
      <c r="G4070" s="3">
        <v>5942.77</v>
      </c>
      <c r="H4070" s="3">
        <v>647761.93000000005</v>
      </c>
      <c r="I4070" s="4">
        <v>45766</v>
      </c>
      <c r="J4070" s="4">
        <v>45858</v>
      </c>
      <c r="K4070" s="3" t="s">
        <v>16</v>
      </c>
      <c r="L4070" s="5" t="s">
        <v>58</v>
      </c>
    </row>
    <row r="4071" spans="1:12" ht="14.25" customHeight="1" x14ac:dyDescent="0.3">
      <c r="A4071" s="3" t="s">
        <v>6384</v>
      </c>
      <c r="B4071" s="3" t="s">
        <v>572</v>
      </c>
      <c r="C4071" s="3" t="s">
        <v>14</v>
      </c>
      <c r="D4071" s="3" t="s">
        <v>45</v>
      </c>
      <c r="E4071" s="3">
        <v>168</v>
      </c>
      <c r="F4071" s="3">
        <v>94</v>
      </c>
      <c r="G4071" s="3">
        <v>620.47</v>
      </c>
      <c r="H4071" s="3">
        <v>104238.96</v>
      </c>
      <c r="I4071" s="4">
        <v>45766</v>
      </c>
      <c r="J4071" s="4">
        <v>45876</v>
      </c>
      <c r="K4071" s="3" t="s">
        <v>57</v>
      </c>
      <c r="L4071" s="5" t="s">
        <v>17</v>
      </c>
    </row>
    <row r="4072" spans="1:12" ht="14.25" customHeight="1" x14ac:dyDescent="0.3">
      <c r="A4072" s="3" t="s">
        <v>6385</v>
      </c>
      <c r="B4072" s="3" t="s">
        <v>6386</v>
      </c>
      <c r="C4072" s="3" t="s">
        <v>20</v>
      </c>
      <c r="D4072" s="3" t="s">
        <v>41</v>
      </c>
      <c r="E4072" s="3">
        <v>66</v>
      </c>
      <c r="F4072" s="3">
        <v>81</v>
      </c>
      <c r="G4072" s="3">
        <v>19453.03</v>
      </c>
      <c r="H4072" s="3">
        <v>1283899.98</v>
      </c>
      <c r="I4072" s="4">
        <v>45675</v>
      </c>
      <c r="J4072" s="4">
        <v>45921</v>
      </c>
      <c r="K4072" s="3" t="s">
        <v>46</v>
      </c>
      <c r="L4072" s="5" t="s">
        <v>17</v>
      </c>
    </row>
    <row r="4073" spans="1:12" ht="14.25" customHeight="1" x14ac:dyDescent="0.3">
      <c r="A4073" s="3" t="s">
        <v>6387</v>
      </c>
      <c r="B4073" s="3" t="s">
        <v>6388</v>
      </c>
      <c r="C4073" s="3" t="s">
        <v>20</v>
      </c>
      <c r="D4073" s="3" t="s">
        <v>41</v>
      </c>
      <c r="E4073" s="3">
        <v>192</v>
      </c>
      <c r="F4073" s="3">
        <v>60</v>
      </c>
      <c r="G4073" s="3">
        <v>2150.9899999999998</v>
      </c>
      <c r="H4073" s="3">
        <v>412990.08</v>
      </c>
      <c r="I4073" s="4">
        <v>45843</v>
      </c>
      <c r="J4073" s="4">
        <v>45894</v>
      </c>
      <c r="K4073" s="3" t="s">
        <v>25</v>
      </c>
      <c r="L4073" s="5" t="s">
        <v>21</v>
      </c>
    </row>
    <row r="4074" spans="1:12" ht="14.25" customHeight="1" x14ac:dyDescent="0.3">
      <c r="A4074" s="3" t="s">
        <v>6389</v>
      </c>
      <c r="B4074" s="3" t="s">
        <v>6390</v>
      </c>
      <c r="C4074" s="3" t="s">
        <v>28</v>
      </c>
      <c r="D4074" s="3" t="s">
        <v>41</v>
      </c>
      <c r="E4074" s="3">
        <v>74</v>
      </c>
      <c r="F4074" s="3">
        <v>23</v>
      </c>
      <c r="G4074" s="3">
        <v>7218.74</v>
      </c>
      <c r="H4074" s="3">
        <v>534186.76</v>
      </c>
      <c r="I4074" s="4">
        <v>45670</v>
      </c>
      <c r="J4074" s="4">
        <v>45852</v>
      </c>
      <c r="K4074" s="3" t="s">
        <v>25</v>
      </c>
      <c r="L4074" s="5" t="s">
        <v>33</v>
      </c>
    </row>
    <row r="4075" spans="1:12" ht="14.25" customHeight="1" x14ac:dyDescent="0.3">
      <c r="A4075" s="3" t="s">
        <v>6391</v>
      </c>
      <c r="B4075" s="3" t="s">
        <v>3484</v>
      </c>
      <c r="C4075" s="3" t="s">
        <v>28</v>
      </c>
      <c r="D4075" s="3" t="s">
        <v>45</v>
      </c>
      <c r="E4075" s="3">
        <v>50</v>
      </c>
      <c r="F4075" s="3">
        <v>57</v>
      </c>
      <c r="G4075" s="3">
        <v>11423.9</v>
      </c>
      <c r="H4075" s="3">
        <v>571195</v>
      </c>
      <c r="I4075" s="4">
        <v>45759</v>
      </c>
      <c r="J4075" s="4">
        <v>45942</v>
      </c>
      <c r="L4075" s="5" t="s">
        <v>33</v>
      </c>
    </row>
    <row r="4076" spans="1:12" ht="14.25" customHeight="1" x14ac:dyDescent="0.3">
      <c r="A4076" s="3" t="s">
        <v>6392</v>
      </c>
      <c r="B4076" s="3" t="s">
        <v>6393</v>
      </c>
      <c r="C4076" s="3" t="s">
        <v>20</v>
      </c>
      <c r="D4076" s="3" t="s">
        <v>41</v>
      </c>
      <c r="E4076" s="3">
        <v>80</v>
      </c>
      <c r="F4076" s="3">
        <v>82</v>
      </c>
      <c r="G4076" s="3">
        <v>14883.01</v>
      </c>
      <c r="H4076" s="3">
        <v>1190640.8</v>
      </c>
      <c r="I4076" s="4">
        <v>45709</v>
      </c>
      <c r="J4076" s="4">
        <v>45913</v>
      </c>
      <c r="K4076" s="3" t="s">
        <v>46</v>
      </c>
      <c r="L4076" s="5" t="s">
        <v>17</v>
      </c>
    </row>
    <row r="4077" spans="1:12" ht="14.25" customHeight="1" x14ac:dyDescent="0.3">
      <c r="A4077" s="3" t="s">
        <v>3355</v>
      </c>
      <c r="B4077" s="3" t="s">
        <v>6394</v>
      </c>
      <c r="C4077" s="3" t="s">
        <v>20</v>
      </c>
      <c r="D4077" s="3" t="s">
        <v>41</v>
      </c>
      <c r="E4077" s="3">
        <v>30</v>
      </c>
      <c r="F4077" s="3">
        <v>40</v>
      </c>
      <c r="G4077" s="3">
        <v>13690.43</v>
      </c>
      <c r="H4077" s="3">
        <v>410712.9</v>
      </c>
      <c r="I4077" s="4">
        <v>45836</v>
      </c>
      <c r="J4077" s="4">
        <v>45911</v>
      </c>
      <c r="K4077" s="3" t="s">
        <v>16</v>
      </c>
      <c r="L4077" s="5" t="s">
        <v>58</v>
      </c>
    </row>
    <row r="4078" spans="1:12" ht="14.25" customHeight="1" x14ac:dyDescent="0.3">
      <c r="A4078" s="3" t="s">
        <v>6395</v>
      </c>
      <c r="B4078" s="3" t="s">
        <v>6396</v>
      </c>
      <c r="C4078" s="3" t="s">
        <v>28</v>
      </c>
      <c r="D4078" s="3" t="s">
        <v>53</v>
      </c>
      <c r="E4078" s="3">
        <v>34</v>
      </c>
      <c r="F4078" s="3">
        <v>60</v>
      </c>
      <c r="G4078" s="3">
        <v>17720.66</v>
      </c>
      <c r="H4078" s="3">
        <v>602502.43999999994</v>
      </c>
      <c r="I4078" s="4">
        <v>45819</v>
      </c>
      <c r="J4078" s="4">
        <v>45878</v>
      </c>
      <c r="K4078" s="3" t="s">
        <v>16</v>
      </c>
      <c r="L4078" s="5" t="s">
        <v>17</v>
      </c>
    </row>
    <row r="4079" spans="1:12" ht="14.25" customHeight="1" x14ac:dyDescent="0.3">
      <c r="A4079" s="3" t="s">
        <v>6397</v>
      </c>
      <c r="B4079" s="3" t="s">
        <v>1922</v>
      </c>
      <c r="C4079" s="3" t="s">
        <v>14</v>
      </c>
      <c r="D4079" s="3" t="s">
        <v>53</v>
      </c>
      <c r="E4079" s="3">
        <v>44</v>
      </c>
      <c r="F4079" s="3">
        <v>78</v>
      </c>
      <c r="G4079" s="3">
        <v>19803.8</v>
      </c>
      <c r="H4079" s="3">
        <v>871367.2</v>
      </c>
      <c r="I4079" s="4">
        <v>45836</v>
      </c>
      <c r="J4079" s="4">
        <v>45865</v>
      </c>
      <c r="L4079" s="5" t="s">
        <v>21</v>
      </c>
    </row>
    <row r="4080" spans="1:12" ht="14.25" customHeight="1" x14ac:dyDescent="0.3">
      <c r="A4080" s="3" t="s">
        <v>3567</v>
      </c>
      <c r="B4080" s="3" t="s">
        <v>6398</v>
      </c>
      <c r="C4080" s="3" t="s">
        <v>40</v>
      </c>
      <c r="D4080" s="3" t="s">
        <v>45</v>
      </c>
      <c r="E4080" s="3">
        <v>139</v>
      </c>
      <c r="F4080" s="3">
        <v>52</v>
      </c>
      <c r="G4080" s="3">
        <v>2241.6999999999998</v>
      </c>
      <c r="H4080" s="3">
        <v>311596.3</v>
      </c>
      <c r="I4080" s="4">
        <v>45742</v>
      </c>
      <c r="J4080" s="4">
        <v>45902</v>
      </c>
      <c r="K4080" s="3" t="s">
        <v>57</v>
      </c>
      <c r="L4080" s="5" t="s">
        <v>30</v>
      </c>
    </row>
    <row r="4081" spans="1:12" ht="14.25" customHeight="1" x14ac:dyDescent="0.3">
      <c r="A4081" s="3" t="s">
        <v>652</v>
      </c>
      <c r="B4081" s="3" t="s">
        <v>27</v>
      </c>
      <c r="C4081" s="3" t="s">
        <v>40</v>
      </c>
      <c r="D4081" s="3" t="s">
        <v>45</v>
      </c>
      <c r="E4081" s="3">
        <v>20</v>
      </c>
      <c r="G4081" s="3">
        <v>5085.57</v>
      </c>
      <c r="H4081" s="3">
        <v>101711.4</v>
      </c>
      <c r="I4081" s="4">
        <v>45752</v>
      </c>
      <c r="J4081" s="4">
        <v>45908</v>
      </c>
      <c r="K4081" s="3" t="s">
        <v>57</v>
      </c>
      <c r="L4081" s="5" t="s">
        <v>30</v>
      </c>
    </row>
    <row r="4082" spans="1:12" ht="14.25" customHeight="1" x14ac:dyDescent="0.3">
      <c r="A4082" s="3" t="s">
        <v>718</v>
      </c>
      <c r="B4082" s="3" t="s">
        <v>6399</v>
      </c>
      <c r="C4082" s="3" t="s">
        <v>14</v>
      </c>
      <c r="D4082" s="3" t="s">
        <v>41</v>
      </c>
      <c r="E4082" s="3">
        <v>176</v>
      </c>
      <c r="G4082" s="3">
        <v>11795.03</v>
      </c>
      <c r="H4082" s="3">
        <v>2075925.28</v>
      </c>
      <c r="I4082" s="4">
        <v>45844</v>
      </c>
      <c r="J4082" s="4">
        <v>45862</v>
      </c>
      <c r="K4082" s="3" t="s">
        <v>16</v>
      </c>
      <c r="L4082" s="5" t="s">
        <v>17</v>
      </c>
    </row>
    <row r="4083" spans="1:12" ht="14.25" customHeight="1" x14ac:dyDescent="0.3">
      <c r="A4083" s="3" t="s">
        <v>5849</v>
      </c>
      <c r="B4083" s="3" t="s">
        <v>6400</v>
      </c>
      <c r="C4083" s="3" t="s">
        <v>28</v>
      </c>
      <c r="E4083" s="3">
        <v>87</v>
      </c>
      <c r="F4083" s="3">
        <v>43</v>
      </c>
      <c r="G4083" s="3">
        <v>1014.36</v>
      </c>
      <c r="H4083" s="3">
        <v>88249.32</v>
      </c>
      <c r="I4083" s="4">
        <v>45712</v>
      </c>
      <c r="J4083" s="4">
        <v>45894</v>
      </c>
      <c r="L4083" s="5" t="s">
        <v>58</v>
      </c>
    </row>
    <row r="4084" spans="1:12" ht="14.25" customHeight="1" x14ac:dyDescent="0.3">
      <c r="A4084" s="3" t="s">
        <v>6401</v>
      </c>
      <c r="B4084" s="3" t="s">
        <v>6402</v>
      </c>
      <c r="C4084" s="3" t="s">
        <v>40</v>
      </c>
      <c r="D4084" s="3" t="s">
        <v>53</v>
      </c>
      <c r="E4084" s="3">
        <v>135</v>
      </c>
      <c r="F4084" s="3">
        <v>73</v>
      </c>
      <c r="G4084" s="3">
        <v>11217.75</v>
      </c>
      <c r="H4084" s="3">
        <v>1514396.25</v>
      </c>
      <c r="I4084" s="4">
        <v>45792</v>
      </c>
      <c r="J4084" s="4">
        <v>45932</v>
      </c>
      <c r="K4084" s="3" t="s">
        <v>25</v>
      </c>
      <c r="L4084" s="5" t="s">
        <v>58</v>
      </c>
    </row>
    <row r="4085" spans="1:12" ht="14.25" customHeight="1" x14ac:dyDescent="0.3">
      <c r="A4085" s="3" t="s">
        <v>6403</v>
      </c>
      <c r="B4085" s="3" t="s">
        <v>1104</v>
      </c>
      <c r="C4085" s="3" t="s">
        <v>44</v>
      </c>
      <c r="D4085" s="3" t="s">
        <v>24</v>
      </c>
      <c r="E4085" s="3">
        <v>175</v>
      </c>
      <c r="F4085" s="3">
        <v>66</v>
      </c>
      <c r="G4085" s="3">
        <v>13245.74</v>
      </c>
      <c r="H4085" s="3">
        <v>2318004.5</v>
      </c>
      <c r="I4085" s="4">
        <v>45677</v>
      </c>
      <c r="J4085" s="4">
        <v>45853</v>
      </c>
      <c r="K4085" s="3" t="s">
        <v>29</v>
      </c>
      <c r="L4085" s="5" t="s">
        <v>21</v>
      </c>
    </row>
    <row r="4086" spans="1:12" ht="14.25" customHeight="1" x14ac:dyDescent="0.3">
      <c r="A4086" s="3" t="s">
        <v>6404</v>
      </c>
      <c r="B4086" s="3" t="s">
        <v>6405</v>
      </c>
      <c r="C4086" s="3" t="s">
        <v>40</v>
      </c>
      <c r="D4086" s="3" t="s">
        <v>41</v>
      </c>
      <c r="E4086" s="3">
        <v>190</v>
      </c>
      <c r="F4086" s="3">
        <v>35</v>
      </c>
      <c r="G4086" s="3">
        <v>9021.31</v>
      </c>
      <c r="H4086" s="3">
        <v>1714048.9</v>
      </c>
      <c r="I4086" s="4">
        <v>45795</v>
      </c>
      <c r="J4086" s="4">
        <v>45916</v>
      </c>
      <c r="K4086" s="3" t="s">
        <v>25</v>
      </c>
      <c r="L4086" s="5" t="s">
        <v>17</v>
      </c>
    </row>
    <row r="4087" spans="1:12" ht="14.25" customHeight="1" x14ac:dyDescent="0.3">
      <c r="A4087" s="3" t="s">
        <v>6406</v>
      </c>
      <c r="B4087" s="3" t="s">
        <v>6407</v>
      </c>
      <c r="C4087" s="3" t="s">
        <v>20</v>
      </c>
      <c r="D4087" s="3" t="s">
        <v>15</v>
      </c>
      <c r="E4087" s="3">
        <v>92</v>
      </c>
      <c r="G4087" s="3">
        <v>13496.76</v>
      </c>
      <c r="H4087" s="3">
        <v>1241701.92</v>
      </c>
      <c r="I4087" s="4">
        <v>45748</v>
      </c>
      <c r="J4087" s="4">
        <v>45942</v>
      </c>
      <c r="L4087" s="5" t="s">
        <v>33</v>
      </c>
    </row>
    <row r="4088" spans="1:12" ht="14.25" customHeight="1" x14ac:dyDescent="0.3">
      <c r="A4088" s="3" t="s">
        <v>429</v>
      </c>
      <c r="B4088" s="3" t="s">
        <v>6408</v>
      </c>
      <c r="C4088" s="3" t="s">
        <v>20</v>
      </c>
      <c r="D4088" s="3" t="s">
        <v>24</v>
      </c>
      <c r="E4088" s="3">
        <v>69</v>
      </c>
      <c r="F4088" s="3">
        <v>67</v>
      </c>
      <c r="G4088" s="3">
        <v>9880.57</v>
      </c>
      <c r="H4088" s="3">
        <v>681759.33</v>
      </c>
      <c r="I4088" s="4">
        <v>45686</v>
      </c>
      <c r="J4088" s="4">
        <v>45876</v>
      </c>
      <c r="K4088" s="3" t="s">
        <v>29</v>
      </c>
      <c r="L4088" s="5" t="s">
        <v>33</v>
      </c>
    </row>
    <row r="4089" spans="1:12" ht="14.25" customHeight="1" x14ac:dyDescent="0.3">
      <c r="A4089" s="3" t="s">
        <v>6409</v>
      </c>
      <c r="B4089" s="3" t="s">
        <v>5741</v>
      </c>
      <c r="C4089" s="3" t="s">
        <v>44</v>
      </c>
      <c r="D4089" s="3" t="s">
        <v>45</v>
      </c>
      <c r="E4089" s="3">
        <v>33</v>
      </c>
      <c r="F4089" s="3">
        <v>79</v>
      </c>
      <c r="G4089" s="3">
        <v>12276.45</v>
      </c>
      <c r="H4089" s="3">
        <v>405122.85</v>
      </c>
      <c r="I4089" s="4">
        <v>45669</v>
      </c>
      <c r="J4089" s="4">
        <v>45942</v>
      </c>
      <c r="K4089" s="3" t="s">
        <v>46</v>
      </c>
      <c r="L4089" s="5" t="s">
        <v>17</v>
      </c>
    </row>
    <row r="4090" spans="1:12" ht="14.25" customHeight="1" x14ac:dyDescent="0.3">
      <c r="A4090" s="3" t="s">
        <v>3892</v>
      </c>
      <c r="B4090" s="3" t="s">
        <v>5722</v>
      </c>
      <c r="C4090" s="3" t="s">
        <v>28</v>
      </c>
      <c r="D4090" s="3" t="s">
        <v>41</v>
      </c>
      <c r="E4090" s="3">
        <v>79</v>
      </c>
      <c r="F4090" s="3">
        <v>38</v>
      </c>
      <c r="G4090" s="3">
        <v>10418.86</v>
      </c>
      <c r="H4090" s="3">
        <v>823089.94000000006</v>
      </c>
      <c r="I4090" s="4">
        <v>45792</v>
      </c>
      <c r="J4090" s="4">
        <v>45860</v>
      </c>
      <c r="K4090" s="3" t="s">
        <v>25</v>
      </c>
      <c r="L4090" s="5" t="s">
        <v>33</v>
      </c>
    </row>
    <row r="4091" spans="1:12" ht="14.25" customHeight="1" x14ac:dyDescent="0.3">
      <c r="A4091" s="3" t="s">
        <v>6410</v>
      </c>
      <c r="B4091" s="3" t="s">
        <v>124</v>
      </c>
      <c r="C4091" s="3" t="s">
        <v>44</v>
      </c>
      <c r="D4091" s="3" t="s">
        <v>24</v>
      </c>
      <c r="E4091" s="3">
        <v>27</v>
      </c>
      <c r="F4091" s="3">
        <v>67</v>
      </c>
      <c r="G4091" s="3">
        <v>4871.34</v>
      </c>
      <c r="H4091" s="3">
        <v>131526.18</v>
      </c>
      <c r="I4091" s="4">
        <v>45703</v>
      </c>
      <c r="J4091" s="4">
        <v>45886</v>
      </c>
      <c r="K4091" s="3" t="s">
        <v>46</v>
      </c>
      <c r="L4091" s="5" t="s">
        <v>33</v>
      </c>
    </row>
    <row r="4092" spans="1:12" ht="14.25" customHeight="1" x14ac:dyDescent="0.3">
      <c r="A4092" s="3" t="s">
        <v>6411</v>
      </c>
      <c r="B4092" s="3" t="s">
        <v>6412</v>
      </c>
      <c r="C4092" s="3" t="s">
        <v>28</v>
      </c>
      <c r="D4092" s="3" t="s">
        <v>45</v>
      </c>
      <c r="E4092" s="3">
        <v>175</v>
      </c>
      <c r="F4092" s="3">
        <v>92</v>
      </c>
      <c r="G4092" s="3">
        <v>10957.4</v>
      </c>
      <c r="H4092" s="3">
        <v>1917545</v>
      </c>
      <c r="I4092" s="4">
        <v>45807</v>
      </c>
      <c r="J4092" s="4">
        <v>45862</v>
      </c>
      <c r="L4092" s="5" t="s">
        <v>30</v>
      </c>
    </row>
    <row r="4093" spans="1:12" ht="14.25" customHeight="1" x14ac:dyDescent="0.3">
      <c r="A4093" s="3" t="s">
        <v>6413</v>
      </c>
      <c r="B4093" s="3" t="s">
        <v>3314</v>
      </c>
      <c r="C4093" s="3" t="s">
        <v>44</v>
      </c>
      <c r="D4093" s="3" t="s">
        <v>53</v>
      </c>
      <c r="E4093" s="3">
        <v>187</v>
      </c>
      <c r="F4093" s="3">
        <v>48</v>
      </c>
      <c r="G4093" s="3">
        <v>7664.68</v>
      </c>
      <c r="H4093" s="3">
        <v>1433295.16</v>
      </c>
      <c r="I4093" s="4">
        <v>45747</v>
      </c>
      <c r="J4093" s="4">
        <v>45887</v>
      </c>
      <c r="K4093" s="3" t="s">
        <v>16</v>
      </c>
      <c r="L4093" s="5" t="s">
        <v>58</v>
      </c>
    </row>
    <row r="4094" spans="1:12" ht="14.25" customHeight="1" x14ac:dyDescent="0.3">
      <c r="A4094" s="3" t="s">
        <v>1276</v>
      </c>
      <c r="B4094" s="3" t="s">
        <v>6414</v>
      </c>
      <c r="C4094" s="3" t="s">
        <v>44</v>
      </c>
      <c r="D4094" s="3" t="s">
        <v>45</v>
      </c>
      <c r="E4094" s="3">
        <v>26</v>
      </c>
      <c r="F4094" s="3">
        <v>26</v>
      </c>
      <c r="G4094" s="3">
        <v>5031.1400000000003</v>
      </c>
      <c r="H4094" s="3">
        <v>130809.64</v>
      </c>
      <c r="I4094" s="4">
        <v>45778</v>
      </c>
      <c r="J4094" s="4">
        <v>45903</v>
      </c>
      <c r="K4094" s="3" t="s">
        <v>25</v>
      </c>
      <c r="L4094" s="5" t="s">
        <v>33</v>
      </c>
    </row>
    <row r="4095" spans="1:12" ht="14.25" customHeight="1" x14ac:dyDescent="0.3">
      <c r="A4095" s="3" t="s">
        <v>6415</v>
      </c>
      <c r="B4095" s="3" t="s">
        <v>6368</v>
      </c>
      <c r="C4095" s="3" t="s">
        <v>20</v>
      </c>
      <c r="D4095" s="3" t="s">
        <v>53</v>
      </c>
      <c r="E4095" s="3">
        <v>169</v>
      </c>
      <c r="F4095" s="3">
        <v>93</v>
      </c>
      <c r="G4095" s="3">
        <v>17533.22</v>
      </c>
      <c r="H4095" s="3">
        <v>2963114.18</v>
      </c>
      <c r="I4095" s="4">
        <v>45775</v>
      </c>
      <c r="J4095" s="4">
        <v>45896</v>
      </c>
      <c r="K4095" s="3" t="s">
        <v>29</v>
      </c>
      <c r="L4095" s="5" t="s">
        <v>33</v>
      </c>
    </row>
    <row r="4096" spans="1:12" ht="14.25" customHeight="1" x14ac:dyDescent="0.3">
      <c r="A4096" s="3" t="s">
        <v>1018</v>
      </c>
      <c r="B4096" s="3" t="s">
        <v>4481</v>
      </c>
      <c r="C4096" s="3" t="s">
        <v>28</v>
      </c>
      <c r="D4096" s="3" t="s">
        <v>24</v>
      </c>
      <c r="E4096" s="3">
        <v>153</v>
      </c>
      <c r="F4096" s="3">
        <v>42</v>
      </c>
      <c r="G4096" s="3">
        <v>1491.87</v>
      </c>
      <c r="H4096" s="3">
        <v>228256.11</v>
      </c>
      <c r="I4096" s="4">
        <v>45788</v>
      </c>
      <c r="J4096" s="4">
        <v>45854</v>
      </c>
      <c r="L4096" s="5" t="s">
        <v>58</v>
      </c>
    </row>
    <row r="4097" spans="1:12" ht="14.25" customHeight="1" x14ac:dyDescent="0.3">
      <c r="A4097" s="3" t="s">
        <v>4086</v>
      </c>
      <c r="B4097" s="3" t="s">
        <v>6416</v>
      </c>
      <c r="C4097" s="3" t="s">
        <v>28</v>
      </c>
      <c r="D4097" s="3" t="s">
        <v>41</v>
      </c>
      <c r="E4097" s="3">
        <v>7</v>
      </c>
      <c r="F4097" s="3">
        <v>72</v>
      </c>
      <c r="G4097" s="3">
        <v>3322.6</v>
      </c>
      <c r="H4097" s="3">
        <v>23258.2</v>
      </c>
      <c r="I4097" s="4">
        <v>45743</v>
      </c>
      <c r="J4097" s="4">
        <v>45854</v>
      </c>
      <c r="K4097" s="3" t="s">
        <v>46</v>
      </c>
      <c r="L4097" s="5" t="s">
        <v>21</v>
      </c>
    </row>
    <row r="4098" spans="1:12" ht="14.25" customHeight="1" x14ac:dyDescent="0.3">
      <c r="A4098" s="3" t="s">
        <v>6417</v>
      </c>
      <c r="B4098" s="3" t="s">
        <v>6418</v>
      </c>
      <c r="C4098" s="3" t="s">
        <v>28</v>
      </c>
      <c r="D4098" s="3" t="s">
        <v>15</v>
      </c>
      <c r="E4098" s="3">
        <v>136</v>
      </c>
      <c r="F4098" s="3">
        <v>22</v>
      </c>
      <c r="G4098" s="3">
        <v>18524.939999999999</v>
      </c>
      <c r="H4098" s="3">
        <v>2519391.84</v>
      </c>
      <c r="I4098" s="4">
        <v>45842</v>
      </c>
      <c r="J4098" s="4">
        <v>45897</v>
      </c>
      <c r="K4098" s="3" t="s">
        <v>46</v>
      </c>
      <c r="L4098" s="5" t="s">
        <v>21</v>
      </c>
    </row>
    <row r="4099" spans="1:12" ht="14.25" customHeight="1" x14ac:dyDescent="0.3">
      <c r="A4099" s="3" t="s">
        <v>6419</v>
      </c>
      <c r="B4099" s="3" t="s">
        <v>3874</v>
      </c>
      <c r="C4099" s="3" t="s">
        <v>14</v>
      </c>
      <c r="D4099" s="3" t="s">
        <v>15</v>
      </c>
      <c r="E4099" s="3">
        <v>171</v>
      </c>
      <c r="F4099" s="3">
        <v>65</v>
      </c>
      <c r="G4099" s="3">
        <v>2614.4899999999998</v>
      </c>
      <c r="H4099" s="3">
        <v>447077.79</v>
      </c>
      <c r="I4099" s="4">
        <v>45795</v>
      </c>
      <c r="J4099" s="4">
        <v>45924</v>
      </c>
      <c r="K4099" s="3" t="s">
        <v>46</v>
      </c>
      <c r="L4099" s="5" t="s">
        <v>33</v>
      </c>
    </row>
    <row r="4100" spans="1:12" ht="14.25" customHeight="1" x14ac:dyDescent="0.3">
      <c r="A4100" s="3" t="s">
        <v>6420</v>
      </c>
      <c r="B4100" s="3" t="s">
        <v>6421</v>
      </c>
      <c r="C4100" s="3" t="s">
        <v>44</v>
      </c>
      <c r="D4100" s="3" t="s">
        <v>15</v>
      </c>
      <c r="E4100" s="3">
        <v>8</v>
      </c>
      <c r="F4100" s="3">
        <v>45</v>
      </c>
      <c r="G4100" s="3">
        <v>9662.34</v>
      </c>
      <c r="H4100" s="3">
        <v>77298.720000000001</v>
      </c>
      <c r="I4100" s="4">
        <v>45687</v>
      </c>
      <c r="J4100" s="4">
        <v>45852</v>
      </c>
      <c r="K4100" s="3" t="s">
        <v>29</v>
      </c>
      <c r="L4100" s="5" t="s">
        <v>33</v>
      </c>
    </row>
    <row r="4101" spans="1:12" ht="14.25" customHeight="1" x14ac:dyDescent="0.3">
      <c r="A4101" s="3" t="s">
        <v>6422</v>
      </c>
      <c r="B4101" s="3" t="s">
        <v>6423</v>
      </c>
      <c r="C4101" s="3" t="s">
        <v>40</v>
      </c>
      <c r="D4101" s="3" t="s">
        <v>15</v>
      </c>
      <c r="E4101" s="3">
        <v>127</v>
      </c>
      <c r="F4101" s="3">
        <v>53</v>
      </c>
      <c r="G4101" s="3">
        <v>16881.18</v>
      </c>
      <c r="H4101" s="3">
        <v>2143909.86</v>
      </c>
      <c r="I4101" s="4">
        <v>45748</v>
      </c>
      <c r="J4101" s="4">
        <v>45875</v>
      </c>
      <c r="L4101" s="5" t="s">
        <v>17</v>
      </c>
    </row>
    <row r="4102" spans="1:12" ht="14.25" customHeight="1" x14ac:dyDescent="0.3">
      <c r="A4102" s="3" t="s">
        <v>6424</v>
      </c>
      <c r="B4102" s="3" t="s">
        <v>6425</v>
      </c>
      <c r="C4102" s="3" t="s">
        <v>44</v>
      </c>
      <c r="D4102" s="3" t="s">
        <v>41</v>
      </c>
      <c r="E4102" s="3">
        <v>12</v>
      </c>
      <c r="F4102" s="3">
        <v>24</v>
      </c>
      <c r="G4102" s="3">
        <v>5735.12</v>
      </c>
      <c r="H4102" s="3">
        <v>68821.440000000002</v>
      </c>
      <c r="I4102" s="4">
        <v>45713</v>
      </c>
      <c r="J4102" s="4">
        <v>45876</v>
      </c>
      <c r="L4102" s="5" t="s">
        <v>17</v>
      </c>
    </row>
    <row r="4103" spans="1:12" ht="14.25" customHeight="1" x14ac:dyDescent="0.3">
      <c r="A4103" s="3" t="s">
        <v>5644</v>
      </c>
      <c r="B4103" s="3" t="s">
        <v>6426</v>
      </c>
      <c r="C4103" s="3" t="s">
        <v>20</v>
      </c>
      <c r="D4103" s="3" t="s">
        <v>15</v>
      </c>
      <c r="E4103" s="3">
        <v>111</v>
      </c>
      <c r="F4103" s="3">
        <v>91</v>
      </c>
      <c r="G4103" s="3">
        <v>15897.33</v>
      </c>
      <c r="H4103" s="3">
        <v>1764603.63</v>
      </c>
      <c r="I4103" s="4">
        <v>45712</v>
      </c>
      <c r="J4103" s="4">
        <v>45879</v>
      </c>
      <c r="K4103" s="3" t="s">
        <v>16</v>
      </c>
      <c r="L4103" s="5" t="s">
        <v>17</v>
      </c>
    </row>
    <row r="4104" spans="1:12" ht="14.25" customHeight="1" x14ac:dyDescent="0.3">
      <c r="A4104" s="3" t="s">
        <v>3586</v>
      </c>
      <c r="B4104" s="3" t="s">
        <v>4734</v>
      </c>
      <c r="C4104" s="3" t="s">
        <v>44</v>
      </c>
      <c r="D4104" s="3" t="s">
        <v>15</v>
      </c>
      <c r="E4104" s="3">
        <v>155</v>
      </c>
      <c r="F4104" s="3">
        <v>81</v>
      </c>
      <c r="G4104" s="3">
        <v>19895.2</v>
      </c>
      <c r="H4104" s="3">
        <v>3083756</v>
      </c>
      <c r="I4104" s="4">
        <v>45751</v>
      </c>
      <c r="J4104" s="4">
        <v>45898</v>
      </c>
      <c r="K4104" s="3" t="s">
        <v>29</v>
      </c>
      <c r="L4104" s="5" t="s">
        <v>21</v>
      </c>
    </row>
    <row r="4105" spans="1:12" ht="14.25" customHeight="1" x14ac:dyDescent="0.3">
      <c r="A4105" s="3" t="s">
        <v>6427</v>
      </c>
      <c r="B4105" s="3" t="s">
        <v>6428</v>
      </c>
      <c r="C4105" s="3" t="s">
        <v>20</v>
      </c>
      <c r="D4105" s="3" t="s">
        <v>53</v>
      </c>
      <c r="E4105" s="3">
        <v>105</v>
      </c>
      <c r="F4105" s="3">
        <v>78</v>
      </c>
      <c r="G4105" s="3">
        <v>9943.92</v>
      </c>
      <c r="H4105" s="3">
        <v>1044111.6</v>
      </c>
      <c r="I4105" s="4">
        <v>45838</v>
      </c>
      <c r="J4105" s="4">
        <v>45891</v>
      </c>
      <c r="K4105" s="3" t="s">
        <v>16</v>
      </c>
      <c r="L4105" s="5" t="s">
        <v>30</v>
      </c>
    </row>
    <row r="4106" spans="1:12" ht="14.25" customHeight="1" x14ac:dyDescent="0.3">
      <c r="A4106" s="3" t="s">
        <v>6429</v>
      </c>
      <c r="B4106" s="3" t="s">
        <v>1733</v>
      </c>
      <c r="C4106" s="3" t="s">
        <v>14</v>
      </c>
      <c r="D4106" s="3" t="s">
        <v>15</v>
      </c>
      <c r="F4106" s="3">
        <v>24</v>
      </c>
      <c r="G4106" s="3">
        <v>4567.97</v>
      </c>
      <c r="I4106" s="4">
        <v>45781</v>
      </c>
      <c r="J4106" s="4">
        <v>45866</v>
      </c>
      <c r="K4106" s="3" t="s">
        <v>57</v>
      </c>
      <c r="L4106" s="5" t="s">
        <v>17</v>
      </c>
    </row>
    <row r="4107" spans="1:12" ht="14.25" customHeight="1" x14ac:dyDescent="0.3">
      <c r="A4107" s="3" t="s">
        <v>6430</v>
      </c>
      <c r="B4107" s="3" t="s">
        <v>6431</v>
      </c>
      <c r="C4107" s="3" t="s">
        <v>20</v>
      </c>
      <c r="D4107" s="3" t="s">
        <v>41</v>
      </c>
      <c r="E4107" s="3">
        <v>142</v>
      </c>
      <c r="F4107" s="3">
        <v>71</v>
      </c>
      <c r="G4107" s="3">
        <v>1506.03</v>
      </c>
      <c r="H4107" s="3">
        <v>213856.26</v>
      </c>
      <c r="I4107" s="4">
        <v>45777</v>
      </c>
      <c r="J4107" s="4">
        <v>45859</v>
      </c>
      <c r="K4107" s="3" t="s">
        <v>29</v>
      </c>
      <c r="L4107" s="5" t="s">
        <v>33</v>
      </c>
    </row>
    <row r="4108" spans="1:12" ht="14.25" customHeight="1" x14ac:dyDescent="0.3">
      <c r="A4108" s="3" t="s">
        <v>3830</v>
      </c>
      <c r="B4108" s="3" t="s">
        <v>2459</v>
      </c>
      <c r="C4108" s="3" t="s">
        <v>44</v>
      </c>
      <c r="D4108" s="3" t="s">
        <v>41</v>
      </c>
      <c r="E4108" s="3">
        <v>42</v>
      </c>
      <c r="F4108" s="3">
        <v>89</v>
      </c>
      <c r="G4108" s="3">
        <v>9520.82</v>
      </c>
      <c r="H4108" s="3">
        <v>399874.44</v>
      </c>
      <c r="I4108" s="4">
        <v>45742</v>
      </c>
      <c r="J4108" s="4">
        <v>45914</v>
      </c>
      <c r="K4108" s="3" t="s">
        <v>29</v>
      </c>
      <c r="L4108" s="5" t="s">
        <v>58</v>
      </c>
    </row>
    <row r="4109" spans="1:12" ht="14.25" customHeight="1" x14ac:dyDescent="0.3">
      <c r="A4109" s="3" t="s">
        <v>6432</v>
      </c>
      <c r="B4109" s="3" t="s">
        <v>6433</v>
      </c>
      <c r="C4109" s="3" t="s">
        <v>40</v>
      </c>
      <c r="D4109" s="3" t="s">
        <v>24</v>
      </c>
      <c r="E4109" s="3">
        <v>129</v>
      </c>
      <c r="F4109" s="3">
        <v>98</v>
      </c>
      <c r="G4109" s="3">
        <v>4975.9799999999996</v>
      </c>
      <c r="H4109" s="3">
        <v>641901.41999999993</v>
      </c>
      <c r="I4109" s="4">
        <v>45698</v>
      </c>
      <c r="J4109" s="4">
        <v>45909</v>
      </c>
      <c r="K4109" s="3" t="s">
        <v>46</v>
      </c>
      <c r="L4109" s="5" t="s">
        <v>30</v>
      </c>
    </row>
    <row r="4110" spans="1:12" ht="14.25" customHeight="1" x14ac:dyDescent="0.3">
      <c r="A4110" s="3" t="s">
        <v>4861</v>
      </c>
      <c r="B4110" s="3" t="s">
        <v>6434</v>
      </c>
      <c r="C4110" s="3" t="s">
        <v>28</v>
      </c>
      <c r="D4110" s="3" t="s">
        <v>53</v>
      </c>
      <c r="E4110" s="3">
        <v>103</v>
      </c>
      <c r="F4110" s="3">
        <v>49</v>
      </c>
      <c r="G4110" s="3">
        <v>8289.19</v>
      </c>
      <c r="H4110" s="3">
        <v>853786.57000000007</v>
      </c>
      <c r="I4110" s="4">
        <v>45743</v>
      </c>
      <c r="J4110" s="4">
        <v>45869</v>
      </c>
      <c r="K4110" s="3" t="s">
        <v>25</v>
      </c>
      <c r="L4110" s="5" t="s">
        <v>21</v>
      </c>
    </row>
    <row r="4111" spans="1:12" ht="14.25" customHeight="1" x14ac:dyDescent="0.3">
      <c r="A4111" s="3" t="s">
        <v>6435</v>
      </c>
      <c r="B4111" s="3" t="s">
        <v>5509</v>
      </c>
      <c r="C4111" s="3" t="s">
        <v>20</v>
      </c>
      <c r="D4111" s="3" t="s">
        <v>24</v>
      </c>
      <c r="E4111" s="3">
        <v>46</v>
      </c>
      <c r="F4111" s="3">
        <v>49</v>
      </c>
      <c r="G4111" s="3">
        <v>2484.9699999999998</v>
      </c>
      <c r="H4111" s="3">
        <v>114308.62</v>
      </c>
      <c r="I4111" s="4">
        <v>45787</v>
      </c>
      <c r="J4111" s="4">
        <v>45879</v>
      </c>
      <c r="L4111" s="5" t="s">
        <v>17</v>
      </c>
    </row>
    <row r="4112" spans="1:12" ht="14.25" customHeight="1" x14ac:dyDescent="0.3">
      <c r="A4112" s="3" t="s">
        <v>6436</v>
      </c>
      <c r="B4112" s="3" t="s">
        <v>5710</v>
      </c>
      <c r="C4112" s="3" t="s">
        <v>40</v>
      </c>
      <c r="D4112" s="3" t="s">
        <v>15</v>
      </c>
      <c r="E4112" s="3">
        <v>101</v>
      </c>
      <c r="F4112" s="3">
        <v>83</v>
      </c>
      <c r="G4112" s="3">
        <v>11159.97</v>
      </c>
      <c r="H4112" s="3">
        <v>1127156.97</v>
      </c>
      <c r="I4112" s="4">
        <v>45812</v>
      </c>
      <c r="J4112" s="4">
        <v>45874</v>
      </c>
      <c r="K4112" s="3" t="s">
        <v>54</v>
      </c>
      <c r="L4112" s="5" t="s">
        <v>17</v>
      </c>
    </row>
    <row r="4113" spans="1:12" ht="14.25" customHeight="1" x14ac:dyDescent="0.3">
      <c r="A4113" s="3" t="s">
        <v>6437</v>
      </c>
      <c r="B4113" s="3" t="s">
        <v>6438</v>
      </c>
      <c r="C4113" s="3" t="s">
        <v>40</v>
      </c>
      <c r="D4113" s="3" t="s">
        <v>24</v>
      </c>
      <c r="E4113" s="3">
        <v>179</v>
      </c>
      <c r="F4113" s="3">
        <v>37</v>
      </c>
      <c r="G4113" s="3">
        <v>17985.52</v>
      </c>
      <c r="H4113" s="3">
        <v>3219408.08</v>
      </c>
      <c r="I4113" s="4">
        <v>45818</v>
      </c>
      <c r="J4113" s="4">
        <v>45887</v>
      </c>
      <c r="K4113" s="3" t="s">
        <v>29</v>
      </c>
      <c r="L4113" s="5" t="s">
        <v>58</v>
      </c>
    </row>
    <row r="4114" spans="1:12" ht="14.25" customHeight="1" x14ac:dyDescent="0.3">
      <c r="A4114" s="3" t="s">
        <v>6439</v>
      </c>
      <c r="B4114" s="3" t="s">
        <v>6440</v>
      </c>
      <c r="C4114" s="3" t="s">
        <v>28</v>
      </c>
      <c r="D4114" s="3" t="s">
        <v>15</v>
      </c>
      <c r="E4114" s="3">
        <v>57</v>
      </c>
      <c r="F4114" s="3">
        <v>68</v>
      </c>
      <c r="G4114" s="3">
        <v>14974.8</v>
      </c>
      <c r="H4114" s="3">
        <v>853563.6</v>
      </c>
      <c r="I4114" s="4">
        <v>45851</v>
      </c>
      <c r="J4114" s="4">
        <v>45869</v>
      </c>
      <c r="K4114" s="3" t="s">
        <v>46</v>
      </c>
      <c r="L4114" s="5" t="s">
        <v>58</v>
      </c>
    </row>
    <row r="4115" spans="1:12" ht="14.25" customHeight="1" x14ac:dyDescent="0.3">
      <c r="A4115" s="3" t="s">
        <v>6441</v>
      </c>
      <c r="B4115" s="3" t="s">
        <v>1595</v>
      </c>
      <c r="C4115" s="3" t="s">
        <v>40</v>
      </c>
      <c r="D4115" s="3" t="s">
        <v>41</v>
      </c>
      <c r="E4115" s="3">
        <v>181</v>
      </c>
      <c r="F4115" s="3">
        <v>65</v>
      </c>
      <c r="G4115" s="3">
        <v>8362.5300000000007</v>
      </c>
      <c r="H4115" s="3">
        <v>1513617.93</v>
      </c>
      <c r="I4115" s="4">
        <v>45825</v>
      </c>
      <c r="J4115" s="4">
        <v>45885</v>
      </c>
      <c r="K4115" s="3" t="s">
        <v>16</v>
      </c>
      <c r="L4115" s="5" t="s">
        <v>17</v>
      </c>
    </row>
    <row r="4116" spans="1:12" ht="14.25" customHeight="1" x14ac:dyDescent="0.3">
      <c r="A4116" s="3" t="s">
        <v>6442</v>
      </c>
      <c r="B4116" s="3" t="s">
        <v>6443</v>
      </c>
      <c r="C4116" s="3" t="s">
        <v>20</v>
      </c>
      <c r="D4116" s="3" t="s">
        <v>15</v>
      </c>
      <c r="E4116" s="3">
        <v>173</v>
      </c>
      <c r="F4116" s="3">
        <v>65</v>
      </c>
      <c r="G4116" s="3">
        <v>4279.03</v>
      </c>
      <c r="H4116" s="3">
        <v>740272.19</v>
      </c>
      <c r="I4116" s="4">
        <v>45826</v>
      </c>
      <c r="J4116" s="4">
        <v>45933</v>
      </c>
      <c r="K4116" s="3" t="s">
        <v>16</v>
      </c>
      <c r="L4116" s="5" t="s">
        <v>21</v>
      </c>
    </row>
    <row r="4117" spans="1:12" ht="14.25" customHeight="1" x14ac:dyDescent="0.3">
      <c r="A4117" s="3" t="s">
        <v>6444</v>
      </c>
      <c r="B4117" s="3" t="s">
        <v>863</v>
      </c>
      <c r="C4117" s="3" t="s">
        <v>28</v>
      </c>
      <c r="D4117" s="3" t="s">
        <v>53</v>
      </c>
      <c r="E4117" s="3">
        <v>60</v>
      </c>
      <c r="F4117" s="3">
        <v>65</v>
      </c>
      <c r="G4117" s="3">
        <v>19132.73</v>
      </c>
      <c r="H4117" s="3">
        <v>1147963.8</v>
      </c>
      <c r="I4117" s="4">
        <v>45724</v>
      </c>
      <c r="J4117" s="4">
        <v>45927</v>
      </c>
      <c r="K4117" s="3" t="s">
        <v>25</v>
      </c>
      <c r="L4117" s="5" t="s">
        <v>33</v>
      </c>
    </row>
    <row r="4118" spans="1:12" ht="14.25" customHeight="1" x14ac:dyDescent="0.3">
      <c r="A4118" s="3" t="s">
        <v>6445</v>
      </c>
      <c r="B4118" s="3" t="s">
        <v>6446</v>
      </c>
      <c r="C4118" s="3" t="s">
        <v>28</v>
      </c>
      <c r="D4118" s="3" t="s">
        <v>45</v>
      </c>
      <c r="E4118" s="3">
        <v>80</v>
      </c>
      <c r="F4118" s="3">
        <v>61</v>
      </c>
      <c r="G4118" s="3">
        <v>3759.97</v>
      </c>
      <c r="H4118" s="3">
        <v>300797.59999999998</v>
      </c>
      <c r="I4118" s="4">
        <v>45829</v>
      </c>
      <c r="J4118" s="4">
        <v>45857</v>
      </c>
      <c r="K4118" s="3" t="s">
        <v>29</v>
      </c>
      <c r="L4118" s="5" t="s">
        <v>33</v>
      </c>
    </row>
    <row r="4119" spans="1:12" ht="14.25" customHeight="1" x14ac:dyDescent="0.3">
      <c r="A4119" s="3" t="s">
        <v>6447</v>
      </c>
      <c r="B4119" s="3" t="s">
        <v>6448</v>
      </c>
      <c r="C4119" s="3" t="s">
        <v>14</v>
      </c>
      <c r="D4119" s="3" t="s">
        <v>15</v>
      </c>
      <c r="E4119" s="3">
        <v>46</v>
      </c>
      <c r="F4119" s="3">
        <v>98</v>
      </c>
      <c r="G4119" s="3">
        <v>3314.65</v>
      </c>
      <c r="H4119" s="3">
        <v>152473.9</v>
      </c>
      <c r="I4119" s="4">
        <v>45758</v>
      </c>
      <c r="J4119" s="4">
        <v>45888</v>
      </c>
      <c r="K4119" s="3" t="s">
        <v>25</v>
      </c>
      <c r="L4119" s="5" t="s">
        <v>21</v>
      </c>
    </row>
    <row r="4120" spans="1:12" ht="14.25" customHeight="1" x14ac:dyDescent="0.3">
      <c r="A4120" s="3" t="s">
        <v>4892</v>
      </c>
      <c r="B4120" s="3" t="s">
        <v>6449</v>
      </c>
      <c r="C4120" s="3" t="s">
        <v>44</v>
      </c>
      <c r="D4120" s="3" t="s">
        <v>24</v>
      </c>
      <c r="E4120" s="3">
        <v>170</v>
      </c>
      <c r="F4120" s="3">
        <v>53</v>
      </c>
      <c r="G4120" s="3">
        <v>15715.58</v>
      </c>
      <c r="H4120" s="3">
        <v>2671648.6</v>
      </c>
      <c r="I4120" s="4">
        <v>45680</v>
      </c>
      <c r="J4120" s="4">
        <v>45927</v>
      </c>
      <c r="K4120" s="3" t="s">
        <v>29</v>
      </c>
      <c r="L4120" s="5" t="s">
        <v>17</v>
      </c>
    </row>
    <row r="4121" spans="1:12" ht="14.25" customHeight="1" x14ac:dyDescent="0.3">
      <c r="A4121" s="3" t="s">
        <v>2981</v>
      </c>
      <c r="B4121" s="3" t="s">
        <v>6450</v>
      </c>
      <c r="C4121" s="3" t="s">
        <v>44</v>
      </c>
      <c r="D4121" s="3" t="s">
        <v>41</v>
      </c>
      <c r="E4121" s="3">
        <v>164</v>
      </c>
      <c r="F4121" s="3">
        <v>32</v>
      </c>
      <c r="G4121" s="3">
        <v>13093.4</v>
      </c>
      <c r="H4121" s="3">
        <v>2147317.6</v>
      </c>
      <c r="I4121" s="4">
        <v>45720</v>
      </c>
      <c r="J4121" s="4">
        <v>45865</v>
      </c>
      <c r="K4121" s="3" t="s">
        <v>29</v>
      </c>
      <c r="L4121" s="5" t="s">
        <v>33</v>
      </c>
    </row>
    <row r="4122" spans="1:12" ht="14.25" customHeight="1" x14ac:dyDescent="0.3">
      <c r="A4122" s="3" t="s">
        <v>956</v>
      </c>
      <c r="B4122" s="3" t="s">
        <v>6451</v>
      </c>
      <c r="C4122" s="3" t="s">
        <v>20</v>
      </c>
      <c r="D4122" s="3" t="s">
        <v>53</v>
      </c>
      <c r="E4122" s="3">
        <v>169</v>
      </c>
      <c r="F4122" s="3">
        <v>57</v>
      </c>
      <c r="G4122" s="3">
        <v>19856.650000000001</v>
      </c>
      <c r="H4122" s="3">
        <v>3355773.85</v>
      </c>
      <c r="I4122" s="4">
        <v>45850</v>
      </c>
      <c r="J4122" s="4">
        <v>45875</v>
      </c>
      <c r="K4122" s="3" t="s">
        <v>46</v>
      </c>
      <c r="L4122" s="5" t="s">
        <v>17</v>
      </c>
    </row>
    <row r="4123" spans="1:12" ht="14.25" customHeight="1" x14ac:dyDescent="0.3">
      <c r="A4123" s="3" t="s">
        <v>4392</v>
      </c>
      <c r="B4123" s="3" t="s">
        <v>6452</v>
      </c>
      <c r="C4123" s="3" t="s">
        <v>28</v>
      </c>
      <c r="D4123" s="3" t="s">
        <v>15</v>
      </c>
      <c r="E4123" s="3">
        <v>140</v>
      </c>
      <c r="F4123" s="3">
        <v>47</v>
      </c>
      <c r="G4123" s="3">
        <v>4297.7</v>
      </c>
      <c r="H4123" s="3">
        <v>601678</v>
      </c>
      <c r="I4123" s="4">
        <v>45788</v>
      </c>
      <c r="J4123" s="4">
        <v>45867</v>
      </c>
      <c r="K4123" s="3" t="s">
        <v>57</v>
      </c>
      <c r="L4123" s="5" t="s">
        <v>33</v>
      </c>
    </row>
    <row r="4124" spans="1:12" ht="14.25" customHeight="1" x14ac:dyDescent="0.3">
      <c r="A4124" s="3" t="s">
        <v>6453</v>
      </c>
      <c r="B4124" s="3" t="s">
        <v>6454</v>
      </c>
      <c r="C4124" s="3" t="s">
        <v>20</v>
      </c>
      <c r="D4124" s="3" t="s">
        <v>24</v>
      </c>
      <c r="F4124" s="3">
        <v>20</v>
      </c>
      <c r="G4124" s="3">
        <v>6398.23</v>
      </c>
      <c r="I4124" s="4">
        <v>45828</v>
      </c>
      <c r="J4124" s="4">
        <v>45866</v>
      </c>
      <c r="K4124" s="3" t="s">
        <v>57</v>
      </c>
      <c r="L4124" s="5" t="s">
        <v>17</v>
      </c>
    </row>
    <row r="4125" spans="1:12" ht="14.25" customHeight="1" x14ac:dyDescent="0.3">
      <c r="A4125" s="3" t="s">
        <v>1234</v>
      </c>
      <c r="B4125" s="3" t="s">
        <v>1793</v>
      </c>
      <c r="C4125" s="3" t="s">
        <v>20</v>
      </c>
      <c r="D4125" s="3" t="s">
        <v>53</v>
      </c>
      <c r="E4125" s="3">
        <v>94</v>
      </c>
      <c r="F4125" s="3">
        <v>69</v>
      </c>
      <c r="G4125" s="3">
        <v>6595.66</v>
      </c>
      <c r="H4125" s="3">
        <v>619992.04</v>
      </c>
      <c r="I4125" s="4">
        <v>45770</v>
      </c>
      <c r="J4125" s="4">
        <v>45892</v>
      </c>
      <c r="K4125" s="3" t="s">
        <v>54</v>
      </c>
      <c r="L4125" s="5" t="s">
        <v>17</v>
      </c>
    </row>
    <row r="4126" spans="1:12" ht="14.25" customHeight="1" x14ac:dyDescent="0.3">
      <c r="A4126" s="3" t="s">
        <v>6455</v>
      </c>
      <c r="B4126" s="3" t="s">
        <v>5217</v>
      </c>
      <c r="C4126" s="3" t="s">
        <v>28</v>
      </c>
      <c r="D4126" s="3" t="s">
        <v>41</v>
      </c>
      <c r="E4126" s="3">
        <v>50</v>
      </c>
      <c r="F4126" s="3">
        <v>35</v>
      </c>
      <c r="G4126" s="3">
        <v>9924.1</v>
      </c>
      <c r="H4126" s="3">
        <v>496205</v>
      </c>
      <c r="I4126" s="4">
        <v>45850</v>
      </c>
      <c r="J4126" s="4">
        <v>45868</v>
      </c>
      <c r="K4126" s="3" t="s">
        <v>29</v>
      </c>
      <c r="L4126" s="5" t="s">
        <v>33</v>
      </c>
    </row>
    <row r="4127" spans="1:12" ht="14.25" customHeight="1" x14ac:dyDescent="0.3">
      <c r="A4127" s="3" t="s">
        <v>6456</v>
      </c>
      <c r="B4127" s="3" t="s">
        <v>5801</v>
      </c>
      <c r="C4127" s="3" t="s">
        <v>28</v>
      </c>
      <c r="D4127" s="3" t="s">
        <v>53</v>
      </c>
      <c r="E4127" s="3">
        <v>160</v>
      </c>
      <c r="F4127" s="3">
        <v>72</v>
      </c>
      <c r="G4127" s="3">
        <v>1163.97</v>
      </c>
      <c r="H4127" s="3">
        <v>186235.2</v>
      </c>
      <c r="I4127" s="4">
        <v>45735</v>
      </c>
      <c r="J4127" s="4">
        <v>45866</v>
      </c>
      <c r="K4127" s="3" t="s">
        <v>29</v>
      </c>
      <c r="L4127" s="5" t="s">
        <v>58</v>
      </c>
    </row>
    <row r="4128" spans="1:12" ht="14.25" customHeight="1" x14ac:dyDescent="0.3">
      <c r="A4128" s="3" t="s">
        <v>6142</v>
      </c>
      <c r="B4128" s="3" t="s">
        <v>6457</v>
      </c>
      <c r="C4128" s="3" t="s">
        <v>14</v>
      </c>
      <c r="D4128" s="3" t="s">
        <v>53</v>
      </c>
      <c r="E4128" s="3">
        <v>88</v>
      </c>
      <c r="F4128" s="3">
        <v>25</v>
      </c>
      <c r="G4128" s="3">
        <v>17224.36</v>
      </c>
      <c r="H4128" s="3">
        <v>1515743.68</v>
      </c>
      <c r="I4128" s="4">
        <v>45719</v>
      </c>
      <c r="J4128" s="4">
        <v>45862</v>
      </c>
      <c r="K4128" s="3" t="s">
        <v>46</v>
      </c>
      <c r="L4128" s="5" t="s">
        <v>30</v>
      </c>
    </row>
    <row r="4129" spans="1:12" ht="14.25" customHeight="1" x14ac:dyDescent="0.3">
      <c r="A4129" s="3" t="s">
        <v>2910</v>
      </c>
      <c r="B4129" s="3" t="s">
        <v>4945</v>
      </c>
      <c r="C4129" s="3" t="s">
        <v>28</v>
      </c>
      <c r="D4129" s="3" t="s">
        <v>24</v>
      </c>
      <c r="E4129" s="3">
        <v>39</v>
      </c>
      <c r="F4129" s="3">
        <v>49</v>
      </c>
      <c r="G4129" s="3">
        <v>15187.34</v>
      </c>
      <c r="H4129" s="3">
        <v>592306.26</v>
      </c>
      <c r="I4129" s="4">
        <v>45785</v>
      </c>
      <c r="J4129" s="4">
        <v>45910</v>
      </c>
      <c r="K4129" s="3" t="s">
        <v>29</v>
      </c>
      <c r="L4129" s="5" t="s">
        <v>58</v>
      </c>
    </row>
    <row r="4130" spans="1:12" ht="14.25" customHeight="1" x14ac:dyDescent="0.3">
      <c r="A4130" s="3" t="s">
        <v>6458</v>
      </c>
      <c r="B4130" s="3" t="s">
        <v>66</v>
      </c>
      <c r="C4130" s="3" t="s">
        <v>44</v>
      </c>
      <c r="D4130" s="3" t="s">
        <v>15</v>
      </c>
      <c r="E4130" s="3">
        <v>12</v>
      </c>
      <c r="F4130" s="3">
        <v>23</v>
      </c>
      <c r="G4130" s="3">
        <v>17881.060000000001</v>
      </c>
      <c r="H4130" s="3">
        <v>214572.72</v>
      </c>
      <c r="I4130" s="4">
        <v>45741</v>
      </c>
      <c r="J4130" s="4">
        <v>45918</v>
      </c>
      <c r="K4130" s="3" t="s">
        <v>57</v>
      </c>
      <c r="L4130" s="5" t="s">
        <v>17</v>
      </c>
    </row>
    <row r="4131" spans="1:12" ht="14.25" customHeight="1" x14ac:dyDescent="0.3">
      <c r="A4131" s="3" t="s">
        <v>3014</v>
      </c>
      <c r="B4131" s="3" t="s">
        <v>4961</v>
      </c>
      <c r="C4131" s="3" t="s">
        <v>14</v>
      </c>
      <c r="D4131" s="3" t="s">
        <v>53</v>
      </c>
      <c r="F4131" s="3">
        <v>84</v>
      </c>
      <c r="G4131" s="3">
        <v>17592.5</v>
      </c>
      <c r="I4131" s="4">
        <v>45809</v>
      </c>
      <c r="J4131" s="4">
        <v>45904</v>
      </c>
      <c r="K4131" s="3" t="s">
        <v>25</v>
      </c>
      <c r="L4131" s="5" t="s">
        <v>58</v>
      </c>
    </row>
    <row r="4132" spans="1:12" ht="14.25" customHeight="1" x14ac:dyDescent="0.3">
      <c r="A4132" s="3" t="s">
        <v>6459</v>
      </c>
      <c r="B4132" s="3" t="s">
        <v>6460</v>
      </c>
      <c r="C4132" s="3" t="s">
        <v>14</v>
      </c>
      <c r="D4132" s="3" t="s">
        <v>45</v>
      </c>
      <c r="E4132" s="3">
        <v>31</v>
      </c>
      <c r="F4132" s="3">
        <v>70</v>
      </c>
      <c r="G4132" s="3">
        <v>4187.6000000000004</v>
      </c>
      <c r="H4132" s="3">
        <v>129815.6</v>
      </c>
      <c r="I4132" s="4">
        <v>45805</v>
      </c>
      <c r="J4132" s="4">
        <v>45917</v>
      </c>
      <c r="K4132" s="3" t="s">
        <v>29</v>
      </c>
      <c r="L4132" s="5" t="s">
        <v>58</v>
      </c>
    </row>
    <row r="4133" spans="1:12" ht="14.25" customHeight="1" x14ac:dyDescent="0.3">
      <c r="A4133" s="3" t="s">
        <v>6461</v>
      </c>
      <c r="B4133" s="3" t="s">
        <v>6462</v>
      </c>
      <c r="C4133" s="3" t="s">
        <v>20</v>
      </c>
      <c r="D4133" s="3" t="s">
        <v>15</v>
      </c>
      <c r="E4133" s="3">
        <v>151</v>
      </c>
      <c r="F4133" s="3">
        <v>73</v>
      </c>
      <c r="G4133" s="3">
        <v>5975.55</v>
      </c>
      <c r="H4133" s="3">
        <v>902308.05</v>
      </c>
      <c r="I4133" s="4">
        <v>45733</v>
      </c>
      <c r="J4133" s="4">
        <v>45912</v>
      </c>
      <c r="K4133" s="3" t="s">
        <v>46</v>
      </c>
      <c r="L4133" s="5" t="s">
        <v>58</v>
      </c>
    </row>
    <row r="4134" spans="1:12" ht="14.25" customHeight="1" x14ac:dyDescent="0.3">
      <c r="A4134" s="3" t="s">
        <v>1161</v>
      </c>
      <c r="B4134" s="3" t="s">
        <v>3579</v>
      </c>
      <c r="C4134" s="3" t="s">
        <v>20</v>
      </c>
      <c r="D4134" s="3" t="s">
        <v>15</v>
      </c>
      <c r="E4134" s="3">
        <v>102</v>
      </c>
      <c r="F4134" s="3">
        <v>52</v>
      </c>
      <c r="G4134" s="3">
        <v>16395.73</v>
      </c>
      <c r="H4134" s="3">
        <v>1672364.46</v>
      </c>
      <c r="I4134" s="4">
        <v>45838</v>
      </c>
      <c r="J4134" s="4">
        <v>45936</v>
      </c>
      <c r="K4134" s="3" t="s">
        <v>25</v>
      </c>
      <c r="L4134" s="5" t="s">
        <v>17</v>
      </c>
    </row>
    <row r="4135" spans="1:12" ht="14.25" customHeight="1" x14ac:dyDescent="0.3">
      <c r="A4135" s="3" t="s">
        <v>6463</v>
      </c>
      <c r="B4135" s="3" t="s">
        <v>6464</v>
      </c>
      <c r="C4135" s="3" t="s">
        <v>28</v>
      </c>
      <c r="D4135" s="3" t="s">
        <v>45</v>
      </c>
      <c r="E4135" s="3">
        <v>154</v>
      </c>
      <c r="F4135" s="3">
        <v>20</v>
      </c>
      <c r="G4135" s="3">
        <v>15144.25</v>
      </c>
      <c r="H4135" s="3">
        <v>2332214.5</v>
      </c>
      <c r="I4135" s="4">
        <v>45687</v>
      </c>
      <c r="J4135" s="4">
        <v>45909</v>
      </c>
      <c r="L4135" s="5" t="s">
        <v>33</v>
      </c>
    </row>
    <row r="4136" spans="1:12" ht="14.25" customHeight="1" x14ac:dyDescent="0.3">
      <c r="A4136" s="3" t="s">
        <v>4580</v>
      </c>
      <c r="B4136" s="3" t="s">
        <v>3042</v>
      </c>
      <c r="C4136" s="3" t="s">
        <v>28</v>
      </c>
      <c r="D4136" s="3" t="s">
        <v>24</v>
      </c>
      <c r="E4136" s="3">
        <v>9</v>
      </c>
      <c r="F4136" s="3">
        <v>44</v>
      </c>
      <c r="G4136" s="3">
        <v>12595.77</v>
      </c>
      <c r="H4136" s="3">
        <v>113361.93</v>
      </c>
      <c r="I4136" s="4">
        <v>45834</v>
      </c>
      <c r="J4136" s="4">
        <v>45894</v>
      </c>
      <c r="K4136" s="3" t="s">
        <v>54</v>
      </c>
      <c r="L4136" s="5" t="s">
        <v>33</v>
      </c>
    </row>
    <row r="4137" spans="1:12" ht="14.25" customHeight="1" x14ac:dyDescent="0.3">
      <c r="A4137" s="3" t="s">
        <v>3887</v>
      </c>
      <c r="B4137" s="3" t="s">
        <v>6465</v>
      </c>
      <c r="C4137" s="3" t="s">
        <v>40</v>
      </c>
      <c r="D4137" s="3" t="s">
        <v>45</v>
      </c>
      <c r="E4137" s="3">
        <v>111</v>
      </c>
      <c r="F4137" s="3">
        <v>34</v>
      </c>
      <c r="G4137" s="3">
        <v>17050.18</v>
      </c>
      <c r="H4137" s="3">
        <v>1892569.98</v>
      </c>
      <c r="I4137" s="4">
        <v>45743</v>
      </c>
      <c r="J4137" s="4">
        <v>45929</v>
      </c>
      <c r="K4137" s="3" t="s">
        <v>29</v>
      </c>
      <c r="L4137" s="5" t="s">
        <v>17</v>
      </c>
    </row>
    <row r="4138" spans="1:12" ht="14.25" customHeight="1" x14ac:dyDescent="0.3">
      <c r="A4138" s="3" t="s">
        <v>5827</v>
      </c>
      <c r="B4138" s="3" t="s">
        <v>6249</v>
      </c>
      <c r="C4138" s="3" t="s">
        <v>20</v>
      </c>
      <c r="D4138" s="3" t="s">
        <v>53</v>
      </c>
      <c r="E4138" s="3">
        <v>117</v>
      </c>
      <c r="F4138" s="3">
        <v>33</v>
      </c>
      <c r="G4138" s="3">
        <v>19554.47</v>
      </c>
      <c r="H4138" s="3">
        <v>2287872.9900000002</v>
      </c>
      <c r="I4138" s="4">
        <v>45779</v>
      </c>
      <c r="J4138" s="4">
        <v>45899</v>
      </c>
      <c r="K4138" s="3" t="s">
        <v>54</v>
      </c>
      <c r="L4138" s="5" t="s">
        <v>58</v>
      </c>
    </row>
    <row r="4139" spans="1:12" ht="14.25" customHeight="1" x14ac:dyDescent="0.3">
      <c r="A4139" s="3" t="s">
        <v>6466</v>
      </c>
      <c r="B4139" s="3" t="s">
        <v>6467</v>
      </c>
      <c r="C4139" s="3" t="s">
        <v>44</v>
      </c>
      <c r="D4139" s="3" t="s">
        <v>24</v>
      </c>
      <c r="E4139" s="3">
        <v>11</v>
      </c>
      <c r="F4139" s="3">
        <v>28</v>
      </c>
      <c r="G4139" s="3">
        <v>2587.7199999999998</v>
      </c>
      <c r="H4139" s="3">
        <v>28464.92</v>
      </c>
      <c r="I4139" s="4">
        <v>45713</v>
      </c>
      <c r="J4139" s="4">
        <v>45937</v>
      </c>
      <c r="K4139" s="3" t="s">
        <v>54</v>
      </c>
      <c r="L4139" s="5" t="s">
        <v>33</v>
      </c>
    </row>
    <row r="4140" spans="1:12" ht="14.25" customHeight="1" x14ac:dyDescent="0.3">
      <c r="A4140" s="3" t="s">
        <v>3086</v>
      </c>
      <c r="B4140" s="3" t="s">
        <v>6468</v>
      </c>
      <c r="C4140" s="3" t="s">
        <v>20</v>
      </c>
      <c r="D4140" s="3" t="s">
        <v>45</v>
      </c>
      <c r="E4140" s="3">
        <v>41</v>
      </c>
      <c r="F4140" s="3">
        <v>91</v>
      </c>
      <c r="G4140" s="3">
        <v>18174.47</v>
      </c>
      <c r="H4140" s="3">
        <v>745153.27</v>
      </c>
      <c r="I4140" s="4">
        <v>45774</v>
      </c>
      <c r="J4140" s="4">
        <v>45934</v>
      </c>
      <c r="K4140" s="3" t="s">
        <v>25</v>
      </c>
      <c r="L4140" s="5" t="s">
        <v>33</v>
      </c>
    </row>
    <row r="4141" spans="1:12" ht="14.25" customHeight="1" x14ac:dyDescent="0.3">
      <c r="A4141" s="3" t="s">
        <v>5104</v>
      </c>
      <c r="B4141" s="3" t="s">
        <v>6179</v>
      </c>
      <c r="C4141" s="3" t="s">
        <v>44</v>
      </c>
      <c r="D4141" s="3" t="s">
        <v>41</v>
      </c>
      <c r="E4141" s="3">
        <v>82</v>
      </c>
      <c r="F4141" s="3">
        <v>35</v>
      </c>
      <c r="G4141" s="3">
        <v>6273.97</v>
      </c>
      <c r="H4141" s="3">
        <v>514465.54</v>
      </c>
      <c r="I4141" s="4">
        <v>45728</v>
      </c>
      <c r="J4141" s="4">
        <v>45896</v>
      </c>
      <c r="K4141" s="3" t="s">
        <v>25</v>
      </c>
      <c r="L4141" s="5" t="s">
        <v>21</v>
      </c>
    </row>
    <row r="4142" spans="1:12" ht="14.25" customHeight="1" x14ac:dyDescent="0.3">
      <c r="A4142" s="3" t="s">
        <v>2418</v>
      </c>
      <c r="B4142" s="3" t="s">
        <v>3522</v>
      </c>
      <c r="C4142" s="3" t="s">
        <v>14</v>
      </c>
      <c r="D4142" s="3" t="s">
        <v>53</v>
      </c>
      <c r="E4142" s="3">
        <v>137</v>
      </c>
      <c r="F4142" s="3">
        <v>70</v>
      </c>
      <c r="G4142" s="3">
        <v>13071.15</v>
      </c>
      <c r="H4142" s="3">
        <v>1790747.55</v>
      </c>
      <c r="I4142" s="4">
        <v>45678</v>
      </c>
      <c r="J4142" s="4">
        <v>45890</v>
      </c>
      <c r="K4142" s="3" t="s">
        <v>29</v>
      </c>
      <c r="L4142" s="5" t="s">
        <v>33</v>
      </c>
    </row>
    <row r="4143" spans="1:12" ht="14.25" customHeight="1" x14ac:dyDescent="0.3">
      <c r="A4143" s="3" t="s">
        <v>6469</v>
      </c>
      <c r="B4143" s="3" t="s">
        <v>6470</v>
      </c>
      <c r="C4143" s="3" t="s">
        <v>40</v>
      </c>
      <c r="D4143" s="3" t="s">
        <v>45</v>
      </c>
      <c r="E4143" s="3">
        <v>159</v>
      </c>
      <c r="F4143" s="3">
        <v>49</v>
      </c>
      <c r="G4143" s="3">
        <v>7788.58</v>
      </c>
      <c r="H4143" s="3">
        <v>1238384.22</v>
      </c>
      <c r="I4143" s="4">
        <v>45738</v>
      </c>
      <c r="J4143" s="4">
        <v>45857</v>
      </c>
      <c r="K4143" s="3" t="s">
        <v>25</v>
      </c>
      <c r="L4143" s="5" t="s">
        <v>17</v>
      </c>
    </row>
    <row r="4144" spans="1:12" ht="14.25" customHeight="1" x14ac:dyDescent="0.3">
      <c r="A4144" s="3" t="s">
        <v>6471</v>
      </c>
      <c r="B4144" s="3" t="s">
        <v>1845</v>
      </c>
      <c r="C4144" s="3" t="s">
        <v>20</v>
      </c>
      <c r="D4144" s="3" t="s">
        <v>45</v>
      </c>
      <c r="E4144" s="3">
        <v>28</v>
      </c>
      <c r="F4144" s="3">
        <v>35</v>
      </c>
      <c r="G4144" s="3">
        <v>7973.19</v>
      </c>
      <c r="H4144" s="3">
        <v>223249.32</v>
      </c>
      <c r="I4144" s="4">
        <v>45692</v>
      </c>
      <c r="J4144" s="4">
        <v>45922</v>
      </c>
      <c r="K4144" s="3" t="s">
        <v>57</v>
      </c>
      <c r="L4144" s="5" t="s">
        <v>33</v>
      </c>
    </row>
    <row r="4145" spans="1:12" ht="14.25" customHeight="1" x14ac:dyDescent="0.3">
      <c r="A4145" s="3" t="s">
        <v>6472</v>
      </c>
      <c r="B4145" s="3" t="s">
        <v>4632</v>
      </c>
      <c r="C4145" s="3" t="s">
        <v>20</v>
      </c>
      <c r="D4145" s="3" t="s">
        <v>45</v>
      </c>
      <c r="E4145" s="3">
        <v>193</v>
      </c>
      <c r="F4145" s="3">
        <v>78</v>
      </c>
      <c r="G4145" s="3">
        <v>1528.68</v>
      </c>
      <c r="H4145" s="3">
        <v>295035.24</v>
      </c>
      <c r="I4145" s="4">
        <v>45741</v>
      </c>
      <c r="J4145" s="4">
        <v>45853</v>
      </c>
      <c r="K4145" s="3" t="s">
        <v>16</v>
      </c>
      <c r="L4145" s="5" t="s">
        <v>30</v>
      </c>
    </row>
    <row r="4146" spans="1:12" ht="14.25" customHeight="1" x14ac:dyDescent="0.3">
      <c r="A4146" s="3" t="s">
        <v>6473</v>
      </c>
      <c r="B4146" s="3" t="s">
        <v>6474</v>
      </c>
      <c r="C4146" s="3" t="s">
        <v>44</v>
      </c>
      <c r="D4146" s="3" t="s">
        <v>15</v>
      </c>
      <c r="E4146" s="3">
        <v>155</v>
      </c>
      <c r="F4146" s="3">
        <v>74</v>
      </c>
      <c r="G4146" s="3">
        <v>197.7</v>
      </c>
      <c r="H4146" s="3">
        <v>30643.5</v>
      </c>
      <c r="I4146" s="4">
        <v>45675</v>
      </c>
      <c r="J4146" s="4">
        <v>45890</v>
      </c>
      <c r="K4146" s="3" t="s">
        <v>54</v>
      </c>
      <c r="L4146" s="5" t="s">
        <v>33</v>
      </c>
    </row>
    <row r="4147" spans="1:12" ht="14.25" customHeight="1" x14ac:dyDescent="0.3">
      <c r="A4147" s="3" t="s">
        <v>3320</v>
      </c>
      <c r="B4147" s="3" t="s">
        <v>6475</v>
      </c>
      <c r="C4147" s="3" t="s">
        <v>28</v>
      </c>
      <c r="D4147" s="3" t="s">
        <v>15</v>
      </c>
      <c r="E4147" s="3">
        <v>160</v>
      </c>
      <c r="F4147" s="3">
        <v>79</v>
      </c>
      <c r="G4147" s="3">
        <v>11207.92</v>
      </c>
      <c r="H4147" s="3">
        <v>1793267.2</v>
      </c>
      <c r="I4147" s="4">
        <v>45813</v>
      </c>
      <c r="J4147" s="4">
        <v>45889</v>
      </c>
      <c r="K4147" s="3" t="s">
        <v>29</v>
      </c>
      <c r="L4147" s="5" t="s">
        <v>30</v>
      </c>
    </row>
    <row r="4148" spans="1:12" ht="14.25" customHeight="1" x14ac:dyDescent="0.3">
      <c r="A4148" s="3" t="s">
        <v>6476</v>
      </c>
      <c r="B4148" s="3" t="s">
        <v>6477</v>
      </c>
      <c r="C4148" s="3" t="s">
        <v>28</v>
      </c>
      <c r="D4148" s="3" t="s">
        <v>24</v>
      </c>
      <c r="E4148" s="3">
        <v>192</v>
      </c>
      <c r="F4148" s="3">
        <v>61</v>
      </c>
      <c r="G4148" s="3">
        <v>2356.46</v>
      </c>
      <c r="H4148" s="3">
        <v>452440.32000000001</v>
      </c>
      <c r="I4148" s="4">
        <v>45719</v>
      </c>
      <c r="J4148" s="4">
        <v>45891</v>
      </c>
      <c r="K4148" s="3" t="s">
        <v>46</v>
      </c>
      <c r="L4148" s="5" t="s">
        <v>21</v>
      </c>
    </row>
    <row r="4149" spans="1:12" ht="14.25" customHeight="1" x14ac:dyDescent="0.3">
      <c r="A4149" s="3" t="s">
        <v>6478</v>
      </c>
      <c r="B4149" s="3" t="s">
        <v>2260</v>
      </c>
      <c r="C4149" s="3" t="s">
        <v>44</v>
      </c>
      <c r="D4149" s="3" t="s">
        <v>53</v>
      </c>
      <c r="E4149" s="3">
        <v>87</v>
      </c>
      <c r="F4149" s="3">
        <v>22</v>
      </c>
      <c r="G4149" s="3">
        <v>2606.29</v>
      </c>
      <c r="H4149" s="3">
        <v>226747.23</v>
      </c>
      <c r="I4149" s="4">
        <v>45766</v>
      </c>
      <c r="J4149" s="4">
        <v>45942</v>
      </c>
      <c r="K4149" s="3" t="s">
        <v>29</v>
      </c>
      <c r="L4149" s="5" t="s">
        <v>58</v>
      </c>
    </row>
    <row r="4150" spans="1:12" ht="14.25" customHeight="1" x14ac:dyDescent="0.3">
      <c r="A4150" s="3" t="s">
        <v>6479</v>
      </c>
      <c r="B4150" s="3" t="s">
        <v>5676</v>
      </c>
      <c r="C4150" s="3" t="s">
        <v>28</v>
      </c>
      <c r="D4150" s="3" t="s">
        <v>15</v>
      </c>
      <c r="E4150" s="3">
        <v>31</v>
      </c>
      <c r="G4150" s="3">
        <v>8554.2999999999993</v>
      </c>
      <c r="H4150" s="3">
        <v>265183.3</v>
      </c>
      <c r="I4150" s="4">
        <v>45763</v>
      </c>
      <c r="J4150" s="4">
        <v>45870</v>
      </c>
      <c r="K4150" s="3" t="s">
        <v>46</v>
      </c>
      <c r="L4150" s="5" t="s">
        <v>33</v>
      </c>
    </row>
    <row r="4151" spans="1:12" ht="14.25" customHeight="1" x14ac:dyDescent="0.3">
      <c r="A4151" s="3" t="s">
        <v>6480</v>
      </c>
      <c r="B4151" s="3" t="s">
        <v>1716</v>
      </c>
      <c r="C4151" s="3" t="s">
        <v>20</v>
      </c>
      <c r="D4151" s="3" t="s">
        <v>45</v>
      </c>
      <c r="E4151" s="3">
        <v>178</v>
      </c>
      <c r="F4151" s="3">
        <v>76</v>
      </c>
      <c r="G4151" s="3">
        <v>18442.05</v>
      </c>
      <c r="H4151" s="3">
        <v>3282684.9</v>
      </c>
      <c r="I4151" s="4">
        <v>45720</v>
      </c>
      <c r="J4151" s="4">
        <v>45874</v>
      </c>
      <c r="K4151" s="3" t="s">
        <v>25</v>
      </c>
      <c r="L4151" s="5" t="s">
        <v>30</v>
      </c>
    </row>
    <row r="4152" spans="1:12" ht="14.25" customHeight="1" x14ac:dyDescent="0.3">
      <c r="A4152" s="3" t="s">
        <v>6481</v>
      </c>
      <c r="B4152" s="3" t="s">
        <v>3514</v>
      </c>
      <c r="C4152" s="3" t="s">
        <v>20</v>
      </c>
      <c r="D4152" s="3" t="s">
        <v>24</v>
      </c>
      <c r="E4152" s="3">
        <v>73</v>
      </c>
      <c r="F4152" s="3">
        <v>74</v>
      </c>
      <c r="G4152" s="3">
        <v>5750.34</v>
      </c>
      <c r="H4152" s="3">
        <v>419774.82</v>
      </c>
      <c r="I4152" s="4">
        <v>45820</v>
      </c>
      <c r="J4152" s="4">
        <v>45885</v>
      </c>
      <c r="K4152" s="3" t="s">
        <v>46</v>
      </c>
      <c r="L4152" s="5" t="s">
        <v>17</v>
      </c>
    </row>
    <row r="4153" spans="1:12" ht="14.25" customHeight="1" x14ac:dyDescent="0.3">
      <c r="A4153" s="3" t="s">
        <v>775</v>
      </c>
      <c r="B4153" s="3" t="s">
        <v>5528</v>
      </c>
      <c r="C4153" s="3" t="s">
        <v>44</v>
      </c>
      <c r="E4153" s="3">
        <v>147</v>
      </c>
      <c r="F4153" s="3">
        <v>52</v>
      </c>
      <c r="G4153" s="3">
        <v>5693.58</v>
      </c>
      <c r="H4153" s="3">
        <v>836956.26</v>
      </c>
      <c r="I4153" s="4">
        <v>45799</v>
      </c>
      <c r="J4153" s="4">
        <v>45852</v>
      </c>
      <c r="K4153" s="3" t="s">
        <v>54</v>
      </c>
      <c r="L4153" s="5" t="s">
        <v>30</v>
      </c>
    </row>
    <row r="4154" spans="1:12" ht="14.25" customHeight="1" x14ac:dyDescent="0.3">
      <c r="A4154" s="3" t="s">
        <v>6482</v>
      </c>
      <c r="B4154" s="3" t="s">
        <v>5467</v>
      </c>
      <c r="C4154" s="3" t="s">
        <v>44</v>
      </c>
      <c r="D4154" s="3" t="s">
        <v>15</v>
      </c>
      <c r="E4154" s="3">
        <v>18</v>
      </c>
      <c r="G4154" s="3">
        <v>15072.55</v>
      </c>
      <c r="H4154" s="3">
        <v>271305.90000000002</v>
      </c>
      <c r="I4154" s="4">
        <v>45675</v>
      </c>
      <c r="J4154" s="4">
        <v>45878</v>
      </c>
      <c r="K4154" s="3" t="s">
        <v>16</v>
      </c>
      <c r="L4154" s="5" t="s">
        <v>33</v>
      </c>
    </row>
    <row r="4155" spans="1:12" ht="14.25" customHeight="1" x14ac:dyDescent="0.3">
      <c r="A4155" s="3" t="s">
        <v>6483</v>
      </c>
      <c r="B4155" s="3" t="s">
        <v>2027</v>
      </c>
      <c r="C4155" s="3" t="s">
        <v>40</v>
      </c>
      <c r="D4155" s="3" t="s">
        <v>24</v>
      </c>
      <c r="E4155" s="3">
        <v>9</v>
      </c>
      <c r="F4155" s="3">
        <v>32</v>
      </c>
      <c r="G4155" s="3">
        <v>10033.44</v>
      </c>
      <c r="H4155" s="3">
        <v>90300.96</v>
      </c>
      <c r="I4155" s="4">
        <v>45813</v>
      </c>
      <c r="J4155" s="4">
        <v>45942</v>
      </c>
      <c r="L4155" s="5" t="s">
        <v>30</v>
      </c>
    </row>
    <row r="4156" spans="1:12" ht="14.25" customHeight="1" x14ac:dyDescent="0.3">
      <c r="A4156" s="3" t="s">
        <v>6484</v>
      </c>
      <c r="B4156" s="3" t="s">
        <v>6485</v>
      </c>
      <c r="C4156" s="3" t="s">
        <v>44</v>
      </c>
      <c r="D4156" s="3" t="s">
        <v>24</v>
      </c>
      <c r="E4156" s="3">
        <v>57</v>
      </c>
      <c r="F4156" s="3">
        <v>78</v>
      </c>
      <c r="G4156" s="3">
        <v>12379.95</v>
      </c>
      <c r="H4156" s="3">
        <v>705657.15</v>
      </c>
      <c r="I4156" s="4">
        <v>45827</v>
      </c>
      <c r="J4156" s="4">
        <v>45901</v>
      </c>
      <c r="K4156" s="3" t="s">
        <v>25</v>
      </c>
      <c r="L4156" s="5" t="s">
        <v>30</v>
      </c>
    </row>
    <row r="4157" spans="1:12" ht="14.25" customHeight="1" x14ac:dyDescent="0.3">
      <c r="A4157" s="3" t="s">
        <v>4106</v>
      </c>
      <c r="B4157" s="3" t="s">
        <v>4773</v>
      </c>
      <c r="C4157" s="3" t="s">
        <v>40</v>
      </c>
      <c r="D4157" s="3" t="s">
        <v>15</v>
      </c>
      <c r="E4157" s="3">
        <v>85</v>
      </c>
      <c r="F4157" s="3">
        <v>34</v>
      </c>
      <c r="G4157" s="3">
        <v>10380.94</v>
      </c>
      <c r="H4157" s="3">
        <v>882379.9</v>
      </c>
      <c r="I4157" s="4">
        <v>45814</v>
      </c>
      <c r="J4157" s="4">
        <v>45918</v>
      </c>
      <c r="K4157" s="3" t="s">
        <v>46</v>
      </c>
      <c r="L4157" s="5" t="s">
        <v>33</v>
      </c>
    </row>
    <row r="4158" spans="1:12" ht="14.25" customHeight="1" x14ac:dyDescent="0.3">
      <c r="A4158" s="3" t="s">
        <v>6486</v>
      </c>
      <c r="B4158" s="3" t="s">
        <v>6179</v>
      </c>
      <c r="C4158" s="3" t="s">
        <v>28</v>
      </c>
      <c r="D4158" s="3" t="s">
        <v>53</v>
      </c>
      <c r="E4158" s="3">
        <v>106</v>
      </c>
      <c r="F4158" s="3">
        <v>72</v>
      </c>
      <c r="G4158" s="3">
        <v>4061.51</v>
      </c>
      <c r="H4158" s="3">
        <v>430520.06</v>
      </c>
      <c r="I4158" s="4">
        <v>45822</v>
      </c>
      <c r="J4158" s="4">
        <v>45880</v>
      </c>
      <c r="K4158" s="3" t="s">
        <v>54</v>
      </c>
      <c r="L4158" s="5" t="s">
        <v>17</v>
      </c>
    </row>
    <row r="4159" spans="1:12" ht="14.25" customHeight="1" x14ac:dyDescent="0.3">
      <c r="A4159" s="3" t="s">
        <v>2871</v>
      </c>
      <c r="B4159" s="3" t="s">
        <v>6487</v>
      </c>
      <c r="C4159" s="3" t="s">
        <v>28</v>
      </c>
      <c r="D4159" s="3" t="s">
        <v>41</v>
      </c>
      <c r="E4159" s="3">
        <v>57</v>
      </c>
      <c r="F4159" s="3">
        <v>59</v>
      </c>
      <c r="G4159" s="3">
        <v>19023.11</v>
      </c>
      <c r="H4159" s="3">
        <v>1084317.27</v>
      </c>
      <c r="I4159" s="4">
        <v>45700</v>
      </c>
      <c r="J4159" s="4">
        <v>45899</v>
      </c>
      <c r="K4159" s="3" t="s">
        <v>25</v>
      </c>
      <c r="L4159" s="5" t="s">
        <v>33</v>
      </c>
    </row>
    <row r="4160" spans="1:12" ht="14.25" customHeight="1" x14ac:dyDescent="0.3">
      <c r="A4160" s="3" t="s">
        <v>967</v>
      </c>
      <c r="B4160" s="3" t="s">
        <v>3654</v>
      </c>
      <c r="C4160" s="3" t="s">
        <v>44</v>
      </c>
      <c r="D4160" s="3" t="s">
        <v>41</v>
      </c>
      <c r="E4160" s="3">
        <v>43</v>
      </c>
      <c r="F4160" s="3">
        <v>25</v>
      </c>
      <c r="G4160" s="3">
        <v>13108.97</v>
      </c>
      <c r="H4160" s="3">
        <v>563685.71</v>
      </c>
      <c r="I4160" s="4">
        <v>45806</v>
      </c>
      <c r="J4160" s="4">
        <v>45882</v>
      </c>
      <c r="K4160" s="3" t="s">
        <v>25</v>
      </c>
      <c r="L4160" s="5" t="s">
        <v>21</v>
      </c>
    </row>
    <row r="4161" spans="1:12" ht="14.25" customHeight="1" x14ac:dyDescent="0.3">
      <c r="A4161" s="3" t="s">
        <v>2513</v>
      </c>
      <c r="B4161" s="3" t="s">
        <v>6488</v>
      </c>
      <c r="C4161" s="3" t="s">
        <v>20</v>
      </c>
      <c r="D4161" s="3" t="s">
        <v>15</v>
      </c>
      <c r="E4161" s="3">
        <v>7</v>
      </c>
      <c r="F4161" s="3">
        <v>24</v>
      </c>
      <c r="G4161" s="3">
        <v>14243.51</v>
      </c>
      <c r="H4161" s="3">
        <v>99704.57</v>
      </c>
      <c r="I4161" s="4">
        <v>45682</v>
      </c>
      <c r="J4161" s="4">
        <v>45882</v>
      </c>
      <c r="K4161" s="3" t="s">
        <v>46</v>
      </c>
      <c r="L4161" s="5" t="s">
        <v>33</v>
      </c>
    </row>
    <row r="4162" spans="1:12" ht="14.25" customHeight="1" x14ac:dyDescent="0.3">
      <c r="A4162" s="3" t="s">
        <v>499</v>
      </c>
      <c r="B4162" s="3" t="s">
        <v>5834</v>
      </c>
      <c r="C4162" s="3" t="s">
        <v>28</v>
      </c>
      <c r="D4162" s="3" t="s">
        <v>15</v>
      </c>
      <c r="E4162" s="3">
        <v>16</v>
      </c>
      <c r="F4162" s="3">
        <v>57</v>
      </c>
      <c r="G4162" s="3">
        <v>819.79</v>
      </c>
      <c r="H4162" s="3">
        <v>13116.64</v>
      </c>
      <c r="I4162" s="4">
        <v>45695</v>
      </c>
      <c r="J4162" s="4">
        <v>45930</v>
      </c>
      <c r="K4162" s="3" t="s">
        <v>54</v>
      </c>
      <c r="L4162" s="5" t="s">
        <v>30</v>
      </c>
    </row>
    <row r="4163" spans="1:12" ht="14.25" customHeight="1" x14ac:dyDescent="0.3">
      <c r="A4163" s="3" t="s">
        <v>6489</v>
      </c>
      <c r="B4163" s="3" t="s">
        <v>2323</v>
      </c>
      <c r="C4163" s="3" t="s">
        <v>40</v>
      </c>
      <c r="D4163" s="3" t="s">
        <v>41</v>
      </c>
      <c r="E4163" s="3">
        <v>153</v>
      </c>
      <c r="F4163" s="3">
        <v>81</v>
      </c>
      <c r="G4163" s="3">
        <v>5878.93</v>
      </c>
      <c r="H4163" s="3">
        <v>899476.29</v>
      </c>
      <c r="I4163" s="4">
        <v>45827</v>
      </c>
      <c r="J4163" s="4">
        <v>45876</v>
      </c>
      <c r="K4163" s="3" t="s">
        <v>16</v>
      </c>
      <c r="L4163" s="5" t="s">
        <v>30</v>
      </c>
    </row>
    <row r="4164" spans="1:12" ht="14.25" customHeight="1" x14ac:dyDescent="0.3">
      <c r="A4164" s="3" t="s">
        <v>6490</v>
      </c>
      <c r="B4164" s="3" t="s">
        <v>6491</v>
      </c>
      <c r="C4164" s="3" t="s">
        <v>20</v>
      </c>
      <c r="D4164" s="3" t="s">
        <v>45</v>
      </c>
      <c r="E4164" s="3">
        <v>160</v>
      </c>
      <c r="F4164" s="3">
        <v>22</v>
      </c>
      <c r="G4164" s="3">
        <v>11954.94</v>
      </c>
      <c r="H4164" s="3">
        <v>1912790.4</v>
      </c>
      <c r="I4164" s="4">
        <v>45722</v>
      </c>
      <c r="J4164" s="4">
        <v>45869</v>
      </c>
      <c r="K4164" s="3" t="s">
        <v>25</v>
      </c>
      <c r="L4164" s="5" t="s">
        <v>21</v>
      </c>
    </row>
    <row r="4165" spans="1:12" ht="14.25" customHeight="1" x14ac:dyDescent="0.3">
      <c r="A4165" s="3" t="s">
        <v>6170</v>
      </c>
      <c r="B4165" s="3" t="s">
        <v>6492</v>
      </c>
      <c r="C4165" s="3" t="s">
        <v>14</v>
      </c>
      <c r="D4165" s="3" t="s">
        <v>15</v>
      </c>
      <c r="E4165" s="3">
        <v>191</v>
      </c>
      <c r="F4165" s="3">
        <v>37</v>
      </c>
      <c r="G4165" s="3">
        <v>2501.37</v>
      </c>
      <c r="H4165" s="3">
        <v>477761.67</v>
      </c>
      <c r="I4165" s="4">
        <v>45701</v>
      </c>
      <c r="J4165" s="4">
        <v>45861</v>
      </c>
      <c r="K4165" s="3" t="s">
        <v>46</v>
      </c>
      <c r="L4165" s="5" t="s">
        <v>17</v>
      </c>
    </row>
    <row r="4166" spans="1:12" ht="14.25" customHeight="1" x14ac:dyDescent="0.3">
      <c r="A4166" s="3" t="s">
        <v>283</v>
      </c>
      <c r="B4166" s="3" t="s">
        <v>3097</v>
      </c>
      <c r="C4166" s="3" t="s">
        <v>20</v>
      </c>
      <c r="D4166" s="3" t="s">
        <v>24</v>
      </c>
      <c r="E4166" s="3">
        <v>186</v>
      </c>
      <c r="F4166" s="3">
        <v>69</v>
      </c>
      <c r="G4166" s="3">
        <v>12391.01</v>
      </c>
      <c r="H4166" s="3">
        <v>2304727.86</v>
      </c>
      <c r="I4166" s="4">
        <v>45754</v>
      </c>
      <c r="J4166" s="4">
        <v>45928</v>
      </c>
      <c r="L4166" s="5" t="s">
        <v>58</v>
      </c>
    </row>
    <row r="4167" spans="1:12" ht="14.25" customHeight="1" x14ac:dyDescent="0.3">
      <c r="A4167" s="3" t="s">
        <v>244</v>
      </c>
      <c r="B4167" s="3" t="s">
        <v>6493</v>
      </c>
      <c r="C4167" s="3" t="s">
        <v>44</v>
      </c>
      <c r="D4167" s="3" t="s">
        <v>41</v>
      </c>
      <c r="E4167" s="3">
        <v>89</v>
      </c>
      <c r="F4167" s="3">
        <v>86</v>
      </c>
      <c r="G4167" s="3">
        <v>18440.82</v>
      </c>
      <c r="H4167" s="3">
        <v>1641232.98</v>
      </c>
      <c r="I4167" s="4">
        <v>45747</v>
      </c>
      <c r="J4167" s="4">
        <v>45913</v>
      </c>
      <c r="L4167" s="5" t="s">
        <v>33</v>
      </c>
    </row>
    <row r="4168" spans="1:12" ht="14.25" customHeight="1" x14ac:dyDescent="0.3">
      <c r="A4168" s="3" t="s">
        <v>6494</v>
      </c>
      <c r="B4168" s="3" t="s">
        <v>6495</v>
      </c>
      <c r="C4168" s="3" t="s">
        <v>28</v>
      </c>
      <c r="D4168" s="3" t="s">
        <v>24</v>
      </c>
      <c r="E4168" s="3">
        <v>146</v>
      </c>
      <c r="F4168" s="3">
        <v>59</v>
      </c>
      <c r="G4168" s="3">
        <v>1006.11</v>
      </c>
      <c r="H4168" s="3">
        <v>146892.06</v>
      </c>
      <c r="I4168" s="4">
        <v>45736</v>
      </c>
      <c r="J4168" s="4">
        <v>45852</v>
      </c>
      <c r="K4168" s="3" t="s">
        <v>25</v>
      </c>
      <c r="L4168" s="5" t="s">
        <v>33</v>
      </c>
    </row>
    <row r="4169" spans="1:12" ht="14.25" customHeight="1" x14ac:dyDescent="0.3">
      <c r="A4169" s="3" t="s">
        <v>71</v>
      </c>
      <c r="B4169" s="3" t="s">
        <v>6496</v>
      </c>
      <c r="C4169" s="3" t="s">
        <v>44</v>
      </c>
      <c r="E4169" s="3">
        <v>189</v>
      </c>
      <c r="F4169" s="3">
        <v>73</v>
      </c>
      <c r="G4169" s="3">
        <v>4002.27</v>
      </c>
      <c r="H4169" s="3">
        <v>756429.03</v>
      </c>
      <c r="I4169" s="4">
        <v>45761</v>
      </c>
      <c r="J4169" s="4">
        <v>45924</v>
      </c>
      <c r="K4169" s="3" t="s">
        <v>57</v>
      </c>
      <c r="L4169" s="5" t="s">
        <v>58</v>
      </c>
    </row>
    <row r="4170" spans="1:12" ht="14.25" customHeight="1" x14ac:dyDescent="0.3">
      <c r="A4170" s="3" t="s">
        <v>6497</v>
      </c>
      <c r="B4170" s="3" t="s">
        <v>6498</v>
      </c>
      <c r="C4170" s="3" t="s">
        <v>44</v>
      </c>
      <c r="D4170" s="3" t="s">
        <v>53</v>
      </c>
      <c r="E4170" s="3">
        <v>115</v>
      </c>
      <c r="F4170" s="3">
        <v>68</v>
      </c>
      <c r="G4170" s="3">
        <v>9497.1200000000008</v>
      </c>
      <c r="H4170" s="3">
        <v>1092168.8</v>
      </c>
      <c r="I4170" s="4">
        <v>45727</v>
      </c>
      <c r="J4170" s="4">
        <v>45859</v>
      </c>
      <c r="K4170" s="3" t="s">
        <v>46</v>
      </c>
      <c r="L4170" s="5" t="s">
        <v>30</v>
      </c>
    </row>
    <row r="4171" spans="1:12" ht="14.25" customHeight="1" x14ac:dyDescent="0.3">
      <c r="A4171" s="3" t="s">
        <v>1338</v>
      </c>
      <c r="B4171" s="3" t="s">
        <v>6499</v>
      </c>
      <c r="C4171" s="3" t="s">
        <v>28</v>
      </c>
      <c r="D4171" s="3" t="s">
        <v>53</v>
      </c>
      <c r="E4171" s="3">
        <v>131</v>
      </c>
      <c r="F4171" s="3">
        <v>36</v>
      </c>
      <c r="G4171" s="3">
        <v>14743.06</v>
      </c>
      <c r="H4171" s="3">
        <v>1931340.86</v>
      </c>
      <c r="I4171" s="4">
        <v>45799</v>
      </c>
      <c r="J4171" s="4">
        <v>45941</v>
      </c>
      <c r="K4171" s="3" t="s">
        <v>25</v>
      </c>
      <c r="L4171" s="5" t="s">
        <v>33</v>
      </c>
    </row>
    <row r="4172" spans="1:12" ht="14.25" customHeight="1" x14ac:dyDescent="0.3">
      <c r="A4172" s="3" t="s">
        <v>6500</v>
      </c>
      <c r="B4172" s="3" t="s">
        <v>6501</v>
      </c>
      <c r="C4172" s="3" t="s">
        <v>40</v>
      </c>
      <c r="D4172" s="3" t="s">
        <v>24</v>
      </c>
      <c r="E4172" s="3">
        <v>149</v>
      </c>
      <c r="F4172" s="3">
        <v>30</v>
      </c>
      <c r="G4172" s="3">
        <v>6901.03</v>
      </c>
      <c r="H4172" s="3">
        <v>1028253.47</v>
      </c>
      <c r="I4172" s="4">
        <v>45842</v>
      </c>
      <c r="J4172" s="4">
        <v>45855</v>
      </c>
      <c r="L4172" s="5" t="s">
        <v>33</v>
      </c>
    </row>
    <row r="4173" spans="1:12" ht="14.25" customHeight="1" x14ac:dyDescent="0.3">
      <c r="A4173" s="3" t="s">
        <v>2094</v>
      </c>
      <c r="B4173" s="3" t="s">
        <v>6502</v>
      </c>
      <c r="C4173" s="3" t="s">
        <v>40</v>
      </c>
      <c r="D4173" s="3" t="s">
        <v>53</v>
      </c>
      <c r="E4173" s="3">
        <v>113</v>
      </c>
      <c r="F4173" s="3">
        <v>29</v>
      </c>
      <c r="G4173" s="3">
        <v>8345.1200000000008</v>
      </c>
      <c r="H4173" s="3">
        <v>942998.56</v>
      </c>
      <c r="I4173" s="4">
        <v>45830</v>
      </c>
      <c r="J4173" s="4">
        <v>45867</v>
      </c>
      <c r="K4173" s="3" t="s">
        <v>29</v>
      </c>
      <c r="L4173" s="5" t="s">
        <v>21</v>
      </c>
    </row>
    <row r="4174" spans="1:12" ht="14.25" customHeight="1" x14ac:dyDescent="0.3">
      <c r="A4174" s="3" t="s">
        <v>340</v>
      </c>
      <c r="B4174" s="3" t="s">
        <v>6503</v>
      </c>
      <c r="C4174" s="3" t="s">
        <v>28</v>
      </c>
      <c r="D4174" s="3" t="s">
        <v>24</v>
      </c>
      <c r="E4174" s="3">
        <v>47</v>
      </c>
      <c r="F4174" s="3">
        <v>50</v>
      </c>
      <c r="G4174" s="3">
        <v>768</v>
      </c>
      <c r="H4174" s="3">
        <v>36096</v>
      </c>
      <c r="I4174" s="4">
        <v>45677</v>
      </c>
      <c r="J4174" s="4">
        <v>45935</v>
      </c>
      <c r="K4174" s="3" t="s">
        <v>57</v>
      </c>
      <c r="L4174" s="5" t="s">
        <v>21</v>
      </c>
    </row>
    <row r="4175" spans="1:12" ht="14.25" customHeight="1" x14ac:dyDescent="0.3">
      <c r="A4175" s="3" t="s">
        <v>3493</v>
      </c>
      <c r="B4175" s="3" t="s">
        <v>6504</v>
      </c>
      <c r="C4175" s="3" t="s">
        <v>28</v>
      </c>
      <c r="D4175" s="3" t="s">
        <v>53</v>
      </c>
      <c r="E4175" s="3">
        <v>13</v>
      </c>
      <c r="F4175" s="3">
        <v>35</v>
      </c>
      <c r="G4175" s="3">
        <v>4249.13</v>
      </c>
      <c r="H4175" s="3">
        <v>55238.69</v>
      </c>
      <c r="I4175" s="4">
        <v>45760</v>
      </c>
      <c r="J4175" s="4">
        <v>45864</v>
      </c>
      <c r="K4175" s="3" t="s">
        <v>29</v>
      </c>
      <c r="L4175" s="5" t="s">
        <v>58</v>
      </c>
    </row>
    <row r="4176" spans="1:12" ht="14.25" customHeight="1" x14ac:dyDescent="0.3">
      <c r="A4176" s="3" t="s">
        <v>4746</v>
      </c>
      <c r="B4176" s="3" t="s">
        <v>645</v>
      </c>
      <c r="C4176" s="3" t="s">
        <v>40</v>
      </c>
      <c r="D4176" s="3" t="s">
        <v>24</v>
      </c>
      <c r="E4176" s="3">
        <v>37</v>
      </c>
      <c r="F4176" s="3">
        <v>60</v>
      </c>
      <c r="G4176" s="3">
        <v>12345.02</v>
      </c>
      <c r="H4176" s="3">
        <v>456765.74</v>
      </c>
      <c r="I4176" s="4">
        <v>45841</v>
      </c>
      <c r="J4176" s="4">
        <v>45897</v>
      </c>
      <c r="K4176" s="3" t="s">
        <v>57</v>
      </c>
      <c r="L4176" s="5" t="s">
        <v>21</v>
      </c>
    </row>
    <row r="4177" spans="1:12" ht="14.25" customHeight="1" x14ac:dyDescent="0.3">
      <c r="A4177" s="3" t="s">
        <v>2804</v>
      </c>
      <c r="B4177" s="3" t="s">
        <v>2971</v>
      </c>
      <c r="C4177" s="3" t="s">
        <v>14</v>
      </c>
      <c r="D4177" s="3" t="s">
        <v>24</v>
      </c>
      <c r="E4177" s="3">
        <v>39</v>
      </c>
      <c r="F4177" s="3">
        <v>83</v>
      </c>
      <c r="G4177" s="3">
        <v>15279.46</v>
      </c>
      <c r="H4177" s="3">
        <v>595898.93999999994</v>
      </c>
      <c r="I4177" s="4">
        <v>45724</v>
      </c>
      <c r="J4177" s="4">
        <v>45881</v>
      </c>
      <c r="K4177" s="3" t="s">
        <v>29</v>
      </c>
      <c r="L4177" s="5" t="s">
        <v>58</v>
      </c>
    </row>
    <row r="4178" spans="1:12" ht="14.25" customHeight="1" x14ac:dyDescent="0.3">
      <c r="A4178" s="3" t="s">
        <v>6505</v>
      </c>
      <c r="B4178" s="3" t="s">
        <v>6506</v>
      </c>
      <c r="C4178" s="3" t="s">
        <v>28</v>
      </c>
      <c r="D4178" s="3" t="s">
        <v>53</v>
      </c>
      <c r="E4178" s="3">
        <v>81</v>
      </c>
      <c r="F4178" s="3">
        <v>96</v>
      </c>
      <c r="G4178" s="3">
        <v>3057.11</v>
      </c>
      <c r="H4178" s="3">
        <v>247625.91</v>
      </c>
      <c r="I4178" s="4">
        <v>45786</v>
      </c>
      <c r="J4178" s="4">
        <v>45857</v>
      </c>
      <c r="K4178" s="3" t="s">
        <v>57</v>
      </c>
      <c r="L4178" s="5" t="s">
        <v>30</v>
      </c>
    </row>
    <row r="4179" spans="1:12" ht="14.25" customHeight="1" x14ac:dyDescent="0.3">
      <c r="A4179" s="3" t="s">
        <v>3725</v>
      </c>
      <c r="B4179" s="3" t="s">
        <v>6277</v>
      </c>
      <c r="C4179" s="3" t="s">
        <v>14</v>
      </c>
      <c r="D4179" s="3" t="s">
        <v>45</v>
      </c>
      <c r="E4179" s="3">
        <v>138</v>
      </c>
      <c r="F4179" s="3">
        <v>20</v>
      </c>
      <c r="G4179" s="3">
        <v>4257.01</v>
      </c>
      <c r="H4179" s="3">
        <v>587467.38</v>
      </c>
      <c r="I4179" s="4">
        <v>45793</v>
      </c>
      <c r="J4179" s="4">
        <v>45896</v>
      </c>
      <c r="L4179" s="5" t="s">
        <v>21</v>
      </c>
    </row>
    <row r="4180" spans="1:12" ht="14.25" customHeight="1" x14ac:dyDescent="0.3">
      <c r="A4180" s="3" t="s">
        <v>3422</v>
      </c>
      <c r="B4180" s="3" t="s">
        <v>6507</v>
      </c>
      <c r="C4180" s="3" t="s">
        <v>40</v>
      </c>
      <c r="D4180" s="3" t="s">
        <v>45</v>
      </c>
      <c r="E4180" s="3">
        <v>17</v>
      </c>
      <c r="F4180" s="3">
        <v>97</v>
      </c>
      <c r="G4180" s="3">
        <v>506.9</v>
      </c>
      <c r="H4180" s="3">
        <v>8617.2999999999993</v>
      </c>
      <c r="I4180" s="4">
        <v>45791</v>
      </c>
      <c r="J4180" s="4">
        <v>45898</v>
      </c>
      <c r="K4180" s="3" t="s">
        <v>54</v>
      </c>
      <c r="L4180" s="5" t="s">
        <v>58</v>
      </c>
    </row>
    <row r="4181" spans="1:12" ht="14.25" customHeight="1" x14ac:dyDescent="0.3">
      <c r="A4181" s="3" t="s">
        <v>4339</v>
      </c>
      <c r="B4181" s="3" t="s">
        <v>4802</v>
      </c>
      <c r="C4181" s="3" t="s">
        <v>14</v>
      </c>
      <c r="D4181" s="3" t="s">
        <v>41</v>
      </c>
      <c r="E4181" s="3">
        <v>199</v>
      </c>
      <c r="F4181" s="3">
        <v>69</v>
      </c>
      <c r="G4181" s="3">
        <v>10671.35</v>
      </c>
      <c r="H4181" s="3">
        <v>2123598.65</v>
      </c>
      <c r="I4181" s="4">
        <v>45790</v>
      </c>
      <c r="J4181" s="4">
        <v>45924</v>
      </c>
      <c r="K4181" s="3" t="s">
        <v>54</v>
      </c>
      <c r="L4181" s="5" t="s">
        <v>17</v>
      </c>
    </row>
    <row r="4182" spans="1:12" ht="14.25" customHeight="1" x14ac:dyDescent="0.3">
      <c r="A4182" s="3" t="s">
        <v>6508</v>
      </c>
      <c r="B4182" s="3" t="s">
        <v>6158</v>
      </c>
      <c r="C4182" s="3" t="s">
        <v>40</v>
      </c>
      <c r="D4182" s="3" t="s">
        <v>53</v>
      </c>
      <c r="E4182" s="3">
        <v>30</v>
      </c>
      <c r="F4182" s="3">
        <v>70</v>
      </c>
      <c r="G4182" s="3">
        <v>1780.53</v>
      </c>
      <c r="H4182" s="3">
        <v>53415.9</v>
      </c>
      <c r="I4182" s="4">
        <v>45786</v>
      </c>
      <c r="J4182" s="4">
        <v>45891</v>
      </c>
      <c r="K4182" s="3" t="s">
        <v>46</v>
      </c>
      <c r="L4182" s="5" t="s">
        <v>17</v>
      </c>
    </row>
    <row r="4183" spans="1:12" ht="14.25" customHeight="1" x14ac:dyDescent="0.3">
      <c r="A4183" s="3" t="s">
        <v>6509</v>
      </c>
      <c r="B4183" s="3" t="s">
        <v>6510</v>
      </c>
      <c r="C4183" s="3" t="s">
        <v>40</v>
      </c>
      <c r="D4183" s="3" t="s">
        <v>45</v>
      </c>
      <c r="E4183" s="3">
        <v>180</v>
      </c>
      <c r="F4183" s="3">
        <v>91</v>
      </c>
      <c r="G4183" s="3">
        <v>14160.05</v>
      </c>
      <c r="H4183" s="3">
        <v>2548809</v>
      </c>
      <c r="I4183" s="4">
        <v>45752</v>
      </c>
      <c r="J4183" s="4">
        <v>45871</v>
      </c>
      <c r="K4183" s="3" t="s">
        <v>46</v>
      </c>
      <c r="L4183" s="5" t="s">
        <v>58</v>
      </c>
    </row>
    <row r="4184" spans="1:12" ht="14.25" customHeight="1" x14ac:dyDescent="0.3">
      <c r="A4184" s="3" t="s">
        <v>6511</v>
      </c>
      <c r="B4184" s="3" t="s">
        <v>2631</v>
      </c>
      <c r="C4184" s="3" t="s">
        <v>20</v>
      </c>
      <c r="D4184" s="3" t="s">
        <v>41</v>
      </c>
      <c r="E4184" s="3">
        <v>18</v>
      </c>
      <c r="F4184" s="3">
        <v>60</v>
      </c>
      <c r="G4184" s="3">
        <v>12949.62</v>
      </c>
      <c r="H4184" s="3">
        <v>233093.16</v>
      </c>
      <c r="I4184" s="4">
        <v>45741</v>
      </c>
      <c r="J4184" s="4">
        <v>45898</v>
      </c>
      <c r="K4184" s="3" t="s">
        <v>54</v>
      </c>
      <c r="L4184" s="5" t="s">
        <v>17</v>
      </c>
    </row>
    <row r="4185" spans="1:12" ht="14.25" customHeight="1" x14ac:dyDescent="0.3">
      <c r="A4185" s="3" t="s">
        <v>4723</v>
      </c>
      <c r="B4185" s="3" t="s">
        <v>2629</v>
      </c>
      <c r="C4185" s="3" t="s">
        <v>20</v>
      </c>
      <c r="D4185" s="3" t="s">
        <v>24</v>
      </c>
      <c r="E4185" s="3">
        <v>103</v>
      </c>
      <c r="F4185" s="3">
        <v>71</v>
      </c>
      <c r="G4185" s="3">
        <v>15396.16</v>
      </c>
      <c r="H4185" s="3">
        <v>1585804.48</v>
      </c>
      <c r="I4185" s="4">
        <v>45760</v>
      </c>
      <c r="J4185" s="4">
        <v>45926</v>
      </c>
      <c r="K4185" s="3" t="s">
        <v>57</v>
      </c>
      <c r="L4185" s="5" t="s">
        <v>58</v>
      </c>
    </row>
    <row r="4186" spans="1:12" ht="14.25" customHeight="1" x14ac:dyDescent="0.3">
      <c r="A4186" s="3" t="s">
        <v>3736</v>
      </c>
      <c r="B4186" s="3" t="s">
        <v>319</v>
      </c>
      <c r="C4186" s="3" t="s">
        <v>28</v>
      </c>
      <c r="D4186" s="3" t="s">
        <v>15</v>
      </c>
      <c r="E4186" s="3">
        <v>5</v>
      </c>
      <c r="F4186" s="3">
        <v>88</v>
      </c>
      <c r="G4186" s="3">
        <v>10432.15</v>
      </c>
      <c r="H4186" s="3">
        <v>52160.75</v>
      </c>
      <c r="I4186" s="4">
        <v>45739</v>
      </c>
      <c r="J4186" s="4">
        <v>45932</v>
      </c>
      <c r="K4186" s="3" t="s">
        <v>57</v>
      </c>
      <c r="L4186" s="5" t="s">
        <v>17</v>
      </c>
    </row>
    <row r="4187" spans="1:12" ht="14.25" customHeight="1" x14ac:dyDescent="0.3">
      <c r="A4187" s="3" t="s">
        <v>6512</v>
      </c>
      <c r="B4187" s="3" t="s">
        <v>161</v>
      </c>
      <c r="C4187" s="3" t="s">
        <v>44</v>
      </c>
      <c r="D4187" s="3" t="s">
        <v>24</v>
      </c>
      <c r="E4187" s="3">
        <v>162</v>
      </c>
      <c r="G4187" s="3">
        <v>14896.11</v>
      </c>
      <c r="H4187" s="3">
        <v>2413169.8199999998</v>
      </c>
      <c r="I4187" s="4">
        <v>45748</v>
      </c>
      <c r="J4187" s="4">
        <v>45920</v>
      </c>
      <c r="K4187" s="3" t="s">
        <v>57</v>
      </c>
      <c r="L4187" s="5" t="s">
        <v>30</v>
      </c>
    </row>
    <row r="4188" spans="1:12" ht="14.25" customHeight="1" x14ac:dyDescent="0.3">
      <c r="A4188" s="3" t="s">
        <v>6513</v>
      </c>
      <c r="B4188" s="3" t="s">
        <v>6514</v>
      </c>
      <c r="C4188" s="3" t="s">
        <v>28</v>
      </c>
      <c r="D4188" s="3" t="s">
        <v>15</v>
      </c>
      <c r="E4188" s="3">
        <v>114</v>
      </c>
      <c r="G4188" s="3">
        <v>7927.59</v>
      </c>
      <c r="H4188" s="3">
        <v>903745.26</v>
      </c>
      <c r="I4188" s="4">
        <v>45707</v>
      </c>
      <c r="J4188" s="4">
        <v>45894</v>
      </c>
      <c r="L4188" s="5" t="s">
        <v>33</v>
      </c>
    </row>
    <row r="4189" spans="1:12" ht="14.25" customHeight="1" x14ac:dyDescent="0.3">
      <c r="A4189" s="3" t="s">
        <v>6515</v>
      </c>
      <c r="B4189" s="3" t="s">
        <v>6516</v>
      </c>
      <c r="C4189" s="3" t="s">
        <v>40</v>
      </c>
      <c r="D4189" s="3" t="s">
        <v>24</v>
      </c>
      <c r="E4189" s="3">
        <v>60</v>
      </c>
      <c r="F4189" s="3">
        <v>97</v>
      </c>
      <c r="G4189" s="3">
        <v>4044.41</v>
      </c>
      <c r="H4189" s="3">
        <v>242664.6</v>
      </c>
      <c r="I4189" s="4">
        <v>45712</v>
      </c>
      <c r="J4189" s="4">
        <v>45927</v>
      </c>
      <c r="L4189" s="5" t="s">
        <v>30</v>
      </c>
    </row>
    <row r="4190" spans="1:12" ht="14.25" customHeight="1" x14ac:dyDescent="0.3">
      <c r="A4190" s="3" t="s">
        <v>483</v>
      </c>
      <c r="B4190" s="3" t="s">
        <v>1712</v>
      </c>
      <c r="C4190" s="3" t="s">
        <v>14</v>
      </c>
      <c r="D4190" s="3" t="s">
        <v>24</v>
      </c>
      <c r="E4190" s="3">
        <v>47</v>
      </c>
      <c r="F4190" s="3">
        <v>91</v>
      </c>
      <c r="G4190" s="3">
        <v>5729.72</v>
      </c>
      <c r="H4190" s="3">
        <v>269296.84000000003</v>
      </c>
      <c r="I4190" s="4">
        <v>45730</v>
      </c>
      <c r="J4190" s="4">
        <v>45927</v>
      </c>
      <c r="K4190" s="3" t="s">
        <v>16</v>
      </c>
      <c r="L4190" s="5" t="s">
        <v>21</v>
      </c>
    </row>
    <row r="4191" spans="1:12" ht="14.25" customHeight="1" x14ac:dyDescent="0.3">
      <c r="A4191" s="3" t="s">
        <v>6517</v>
      </c>
      <c r="B4191" s="3" t="s">
        <v>6518</v>
      </c>
      <c r="C4191" s="3" t="s">
        <v>14</v>
      </c>
      <c r="D4191" s="3" t="s">
        <v>24</v>
      </c>
      <c r="E4191" s="3">
        <v>134</v>
      </c>
      <c r="F4191" s="3">
        <v>26</v>
      </c>
      <c r="G4191" s="3">
        <v>5712.73</v>
      </c>
      <c r="H4191" s="3">
        <v>765505.82</v>
      </c>
      <c r="I4191" s="4">
        <v>45771</v>
      </c>
      <c r="J4191" s="4">
        <v>45887</v>
      </c>
      <c r="K4191" s="3" t="s">
        <v>25</v>
      </c>
      <c r="L4191" s="5" t="s">
        <v>17</v>
      </c>
    </row>
    <row r="4192" spans="1:12" ht="14.25" customHeight="1" x14ac:dyDescent="0.3">
      <c r="A4192" s="3" t="s">
        <v>6519</v>
      </c>
      <c r="B4192" s="3" t="s">
        <v>6520</v>
      </c>
      <c r="C4192" s="3" t="s">
        <v>44</v>
      </c>
      <c r="D4192" s="3" t="s">
        <v>53</v>
      </c>
      <c r="E4192" s="3">
        <v>91</v>
      </c>
      <c r="F4192" s="3">
        <v>57</v>
      </c>
      <c r="G4192" s="3">
        <v>3827.49</v>
      </c>
      <c r="H4192" s="3">
        <v>348301.59</v>
      </c>
      <c r="I4192" s="4">
        <v>45693</v>
      </c>
      <c r="J4192" s="4">
        <v>45883</v>
      </c>
      <c r="K4192" s="3" t="s">
        <v>57</v>
      </c>
      <c r="L4192" s="5" t="s">
        <v>30</v>
      </c>
    </row>
    <row r="4193" spans="1:12" ht="14.25" customHeight="1" x14ac:dyDescent="0.3">
      <c r="A4193" s="3" t="s">
        <v>6521</v>
      </c>
      <c r="B4193" s="3" t="s">
        <v>6522</v>
      </c>
      <c r="C4193" s="3" t="s">
        <v>28</v>
      </c>
      <c r="D4193" s="3" t="s">
        <v>24</v>
      </c>
      <c r="E4193" s="3">
        <v>126</v>
      </c>
      <c r="F4193" s="3">
        <v>86</v>
      </c>
      <c r="G4193" s="3">
        <v>8515.5499999999993</v>
      </c>
      <c r="H4193" s="3">
        <v>1072959.3</v>
      </c>
      <c r="I4193" s="4">
        <v>45851</v>
      </c>
      <c r="J4193" s="4">
        <v>45902</v>
      </c>
      <c r="K4193" s="3" t="s">
        <v>16</v>
      </c>
      <c r="L4193" s="5" t="s">
        <v>21</v>
      </c>
    </row>
    <row r="4194" spans="1:12" ht="14.25" customHeight="1" x14ac:dyDescent="0.3">
      <c r="A4194" s="3" t="s">
        <v>6523</v>
      </c>
      <c r="B4194" s="3" t="s">
        <v>893</v>
      </c>
      <c r="C4194" s="3" t="s">
        <v>28</v>
      </c>
      <c r="D4194" s="3" t="s">
        <v>45</v>
      </c>
      <c r="E4194" s="3">
        <v>88</v>
      </c>
      <c r="F4194" s="3">
        <v>29</v>
      </c>
      <c r="G4194" s="3">
        <v>5775.71</v>
      </c>
      <c r="H4194" s="3">
        <v>508262.48</v>
      </c>
      <c r="I4194" s="4">
        <v>45792</v>
      </c>
      <c r="J4194" s="4">
        <v>45878</v>
      </c>
      <c r="K4194" s="3" t="s">
        <v>57</v>
      </c>
      <c r="L4194" s="5" t="s">
        <v>17</v>
      </c>
    </row>
    <row r="4195" spans="1:12" ht="14.25" customHeight="1" x14ac:dyDescent="0.3">
      <c r="A4195" s="3" t="s">
        <v>1888</v>
      </c>
      <c r="B4195" s="3" t="s">
        <v>6524</v>
      </c>
      <c r="C4195" s="3" t="s">
        <v>44</v>
      </c>
      <c r="D4195" s="3" t="s">
        <v>41</v>
      </c>
      <c r="E4195" s="3">
        <v>58</v>
      </c>
      <c r="F4195" s="3">
        <v>86</v>
      </c>
      <c r="G4195" s="3">
        <v>13056.88</v>
      </c>
      <c r="H4195" s="3">
        <v>757299.03999999992</v>
      </c>
      <c r="I4195" s="4">
        <v>45708</v>
      </c>
      <c r="J4195" s="4">
        <v>45868</v>
      </c>
      <c r="K4195" s="3" t="s">
        <v>25</v>
      </c>
      <c r="L4195" s="5" t="s">
        <v>58</v>
      </c>
    </row>
    <row r="4196" spans="1:12" ht="14.25" customHeight="1" x14ac:dyDescent="0.3">
      <c r="A4196" s="3" t="s">
        <v>2640</v>
      </c>
      <c r="B4196" s="3" t="s">
        <v>6525</v>
      </c>
      <c r="C4196" s="3" t="s">
        <v>14</v>
      </c>
      <c r="E4196" s="3">
        <v>126</v>
      </c>
      <c r="F4196" s="3">
        <v>96</v>
      </c>
      <c r="G4196" s="3">
        <v>10038.9</v>
      </c>
      <c r="H4196" s="3">
        <v>1264901.3999999999</v>
      </c>
      <c r="I4196" s="4">
        <v>45688</v>
      </c>
      <c r="J4196" s="4">
        <v>45902</v>
      </c>
      <c r="K4196" s="3" t="s">
        <v>29</v>
      </c>
      <c r="L4196" s="5" t="s">
        <v>17</v>
      </c>
    </row>
    <row r="4197" spans="1:12" ht="14.25" customHeight="1" x14ac:dyDescent="0.3">
      <c r="A4197" s="3" t="s">
        <v>6526</v>
      </c>
      <c r="B4197" s="3" t="s">
        <v>3663</v>
      </c>
      <c r="C4197" s="3" t="s">
        <v>28</v>
      </c>
      <c r="D4197" s="3" t="s">
        <v>15</v>
      </c>
      <c r="F4197" s="3">
        <v>40</v>
      </c>
      <c r="G4197" s="3">
        <v>18635.990000000002</v>
      </c>
      <c r="I4197" s="4">
        <v>45686</v>
      </c>
      <c r="J4197" s="4">
        <v>45864</v>
      </c>
      <c r="K4197" s="3" t="s">
        <v>29</v>
      </c>
      <c r="L4197" s="5" t="s">
        <v>17</v>
      </c>
    </row>
    <row r="4198" spans="1:12" ht="14.25" customHeight="1" x14ac:dyDescent="0.3">
      <c r="A4198" s="3" t="s">
        <v>1843</v>
      </c>
      <c r="B4198" s="3" t="s">
        <v>6527</v>
      </c>
      <c r="C4198" s="3" t="s">
        <v>20</v>
      </c>
      <c r="D4198" s="3" t="s">
        <v>15</v>
      </c>
      <c r="E4198" s="3">
        <v>128</v>
      </c>
      <c r="F4198" s="3">
        <v>57</v>
      </c>
      <c r="G4198" s="3">
        <v>6770.16</v>
      </c>
      <c r="H4198" s="3">
        <v>866580.47999999998</v>
      </c>
      <c r="I4198" s="4">
        <v>45674</v>
      </c>
      <c r="J4198" s="4">
        <v>45882</v>
      </c>
      <c r="K4198" s="3" t="s">
        <v>25</v>
      </c>
      <c r="L4198" s="5" t="s">
        <v>33</v>
      </c>
    </row>
    <row r="4199" spans="1:12" ht="14.25" customHeight="1" x14ac:dyDescent="0.3">
      <c r="A4199" s="3" t="s">
        <v>6528</v>
      </c>
      <c r="B4199" s="3" t="s">
        <v>6529</v>
      </c>
      <c r="C4199" s="3" t="s">
        <v>28</v>
      </c>
      <c r="D4199" s="3" t="s">
        <v>45</v>
      </c>
      <c r="E4199" s="3">
        <v>136</v>
      </c>
      <c r="F4199" s="3">
        <v>42</v>
      </c>
      <c r="G4199" s="3">
        <v>18888.11</v>
      </c>
      <c r="H4199" s="3">
        <v>2568782.96</v>
      </c>
      <c r="I4199" s="4">
        <v>45695</v>
      </c>
      <c r="J4199" s="4">
        <v>45927</v>
      </c>
      <c r="K4199" s="3" t="s">
        <v>57</v>
      </c>
      <c r="L4199" s="5" t="s">
        <v>17</v>
      </c>
    </row>
    <row r="4200" spans="1:12" ht="14.25" customHeight="1" x14ac:dyDescent="0.3">
      <c r="A4200" s="3" t="s">
        <v>4339</v>
      </c>
      <c r="B4200" s="3" t="s">
        <v>6530</v>
      </c>
      <c r="C4200" s="3" t="s">
        <v>40</v>
      </c>
      <c r="D4200" s="3" t="s">
        <v>53</v>
      </c>
      <c r="E4200" s="3">
        <v>158</v>
      </c>
      <c r="F4200" s="3">
        <v>45</v>
      </c>
      <c r="G4200" s="3">
        <v>3027.77</v>
      </c>
      <c r="H4200" s="3">
        <v>478387.66</v>
      </c>
      <c r="I4200" s="4">
        <v>45812</v>
      </c>
      <c r="J4200" s="4">
        <v>45862</v>
      </c>
      <c r="K4200" s="3" t="s">
        <v>54</v>
      </c>
      <c r="L4200" s="5" t="s">
        <v>21</v>
      </c>
    </row>
    <row r="4201" spans="1:12" ht="14.25" customHeight="1" x14ac:dyDescent="0.3">
      <c r="A4201" s="3" t="s">
        <v>6531</v>
      </c>
      <c r="B4201" s="3" t="s">
        <v>6532</v>
      </c>
      <c r="C4201" s="3" t="s">
        <v>20</v>
      </c>
      <c r="D4201" s="3" t="s">
        <v>53</v>
      </c>
      <c r="E4201" s="3">
        <v>68</v>
      </c>
      <c r="F4201" s="3">
        <v>24</v>
      </c>
      <c r="G4201" s="3">
        <v>7046.51</v>
      </c>
      <c r="H4201" s="3">
        <v>479162.68</v>
      </c>
      <c r="I4201" s="4">
        <v>45711</v>
      </c>
      <c r="J4201" s="4">
        <v>45890</v>
      </c>
      <c r="K4201" s="3" t="s">
        <v>57</v>
      </c>
      <c r="L4201" s="5" t="s">
        <v>58</v>
      </c>
    </row>
    <row r="4202" spans="1:12" ht="14.25" customHeight="1" x14ac:dyDescent="0.3">
      <c r="A4202" s="3" t="s">
        <v>6533</v>
      </c>
      <c r="B4202" s="3" t="s">
        <v>6268</v>
      </c>
      <c r="C4202" s="3" t="s">
        <v>40</v>
      </c>
      <c r="D4202" s="3" t="s">
        <v>53</v>
      </c>
      <c r="E4202" s="3">
        <v>155</v>
      </c>
      <c r="F4202" s="3">
        <v>45</v>
      </c>
      <c r="G4202" s="3">
        <v>6994.51</v>
      </c>
      <c r="H4202" s="3">
        <v>1084149.05</v>
      </c>
      <c r="I4202" s="4">
        <v>45770</v>
      </c>
      <c r="J4202" s="4">
        <v>45875</v>
      </c>
      <c r="K4202" s="3" t="s">
        <v>25</v>
      </c>
      <c r="L4202" s="5" t="s">
        <v>21</v>
      </c>
    </row>
    <row r="4203" spans="1:12" ht="14.25" customHeight="1" x14ac:dyDescent="0.3">
      <c r="A4203" s="3" t="s">
        <v>6534</v>
      </c>
      <c r="B4203" s="3" t="s">
        <v>5318</v>
      </c>
      <c r="C4203" s="3" t="s">
        <v>44</v>
      </c>
      <c r="D4203" s="3" t="s">
        <v>41</v>
      </c>
      <c r="E4203" s="3">
        <v>112</v>
      </c>
      <c r="F4203" s="3">
        <v>49</v>
      </c>
      <c r="G4203" s="3">
        <v>1334.28</v>
      </c>
      <c r="H4203" s="3">
        <v>149439.35999999999</v>
      </c>
      <c r="I4203" s="4">
        <v>45817</v>
      </c>
      <c r="J4203" s="4">
        <v>45929</v>
      </c>
      <c r="K4203" s="3" t="s">
        <v>29</v>
      </c>
      <c r="L4203" s="5" t="s">
        <v>21</v>
      </c>
    </row>
    <row r="4204" spans="1:12" ht="14.25" customHeight="1" x14ac:dyDescent="0.3">
      <c r="A4204" s="3" t="s">
        <v>4084</v>
      </c>
      <c r="B4204" s="3" t="s">
        <v>6535</v>
      </c>
      <c r="C4204" s="3" t="s">
        <v>20</v>
      </c>
      <c r="D4204" s="3" t="s">
        <v>41</v>
      </c>
      <c r="E4204" s="3">
        <v>130</v>
      </c>
      <c r="F4204" s="3">
        <v>88</v>
      </c>
      <c r="G4204" s="3">
        <v>16305.18</v>
      </c>
      <c r="H4204" s="3">
        <v>2119673.4</v>
      </c>
      <c r="I4204" s="4">
        <v>45822</v>
      </c>
      <c r="J4204" s="4">
        <v>45856</v>
      </c>
      <c r="L4204" s="5" t="s">
        <v>30</v>
      </c>
    </row>
    <row r="4205" spans="1:12" ht="14.25" customHeight="1" x14ac:dyDescent="0.3">
      <c r="A4205" s="3" t="s">
        <v>6536</v>
      </c>
      <c r="B4205" s="3" t="s">
        <v>6537</v>
      </c>
      <c r="C4205" s="3" t="s">
        <v>44</v>
      </c>
      <c r="D4205" s="3" t="s">
        <v>53</v>
      </c>
      <c r="E4205" s="3">
        <v>61</v>
      </c>
      <c r="F4205" s="3">
        <v>77</v>
      </c>
      <c r="G4205" s="3">
        <v>6453.41</v>
      </c>
      <c r="H4205" s="3">
        <v>393658.01</v>
      </c>
      <c r="I4205" s="4">
        <v>45747</v>
      </c>
      <c r="J4205" s="4">
        <v>45909</v>
      </c>
      <c r="K4205" s="3" t="s">
        <v>16</v>
      </c>
      <c r="L4205" s="5" t="s">
        <v>17</v>
      </c>
    </row>
    <row r="4206" spans="1:12" ht="14.25" customHeight="1" x14ac:dyDescent="0.3">
      <c r="A4206" s="3" t="s">
        <v>3586</v>
      </c>
      <c r="B4206" s="3" t="s">
        <v>6538</v>
      </c>
      <c r="C4206" s="3" t="s">
        <v>28</v>
      </c>
      <c r="D4206" s="3" t="s">
        <v>15</v>
      </c>
      <c r="E4206" s="3">
        <v>101</v>
      </c>
      <c r="F4206" s="3">
        <v>92</v>
      </c>
      <c r="G4206" s="3">
        <v>5812.15</v>
      </c>
      <c r="H4206" s="3">
        <v>587027.14999999991</v>
      </c>
      <c r="I4206" s="4">
        <v>45688</v>
      </c>
      <c r="J4206" s="4">
        <v>45930</v>
      </c>
      <c r="K4206" s="3" t="s">
        <v>46</v>
      </c>
      <c r="L4206" s="5" t="s">
        <v>17</v>
      </c>
    </row>
    <row r="4207" spans="1:12" ht="14.25" customHeight="1" x14ac:dyDescent="0.3">
      <c r="A4207" s="3" t="s">
        <v>3412</v>
      </c>
      <c r="B4207" s="3" t="s">
        <v>5947</v>
      </c>
      <c r="C4207" s="3" t="s">
        <v>28</v>
      </c>
      <c r="D4207" s="3" t="s">
        <v>15</v>
      </c>
      <c r="E4207" s="3">
        <v>105</v>
      </c>
      <c r="F4207" s="3">
        <v>53</v>
      </c>
      <c r="G4207" s="3">
        <v>2740.75</v>
      </c>
      <c r="H4207" s="3">
        <v>287778.75</v>
      </c>
      <c r="I4207" s="4">
        <v>45828</v>
      </c>
      <c r="J4207" s="4">
        <v>45863</v>
      </c>
      <c r="K4207" s="3" t="s">
        <v>16</v>
      </c>
      <c r="L4207" s="5" t="s">
        <v>33</v>
      </c>
    </row>
    <row r="4208" spans="1:12" ht="14.25" customHeight="1" x14ac:dyDescent="0.3">
      <c r="A4208" s="3" t="s">
        <v>6539</v>
      </c>
      <c r="B4208" s="3" t="s">
        <v>1154</v>
      </c>
      <c r="C4208" s="3" t="s">
        <v>40</v>
      </c>
      <c r="D4208" s="3" t="s">
        <v>24</v>
      </c>
      <c r="E4208" s="3">
        <v>169</v>
      </c>
      <c r="F4208" s="3">
        <v>48</v>
      </c>
      <c r="G4208" s="3">
        <v>11060.43</v>
      </c>
      <c r="H4208" s="3">
        <v>1869212.67</v>
      </c>
      <c r="I4208" s="4">
        <v>45800</v>
      </c>
      <c r="J4208" s="4">
        <v>45905</v>
      </c>
      <c r="K4208" s="3" t="s">
        <v>16</v>
      </c>
      <c r="L4208" s="5" t="s">
        <v>21</v>
      </c>
    </row>
    <row r="4209" spans="1:12" ht="14.25" customHeight="1" x14ac:dyDescent="0.3">
      <c r="A4209" s="3" t="s">
        <v>6540</v>
      </c>
      <c r="B4209" s="3" t="s">
        <v>6541</v>
      </c>
      <c r="C4209" s="3" t="s">
        <v>40</v>
      </c>
      <c r="D4209" s="3" t="s">
        <v>53</v>
      </c>
      <c r="E4209" s="3">
        <v>122</v>
      </c>
      <c r="F4209" s="3">
        <v>92</v>
      </c>
      <c r="G4209" s="3">
        <v>3834.44</v>
      </c>
      <c r="H4209" s="3">
        <v>467801.68</v>
      </c>
      <c r="I4209" s="4">
        <v>45700</v>
      </c>
      <c r="J4209" s="4">
        <v>45925</v>
      </c>
      <c r="K4209" s="3" t="s">
        <v>16</v>
      </c>
      <c r="L4209" s="5" t="s">
        <v>17</v>
      </c>
    </row>
    <row r="4210" spans="1:12" ht="14.25" customHeight="1" x14ac:dyDescent="0.3">
      <c r="A4210" s="3" t="s">
        <v>5253</v>
      </c>
      <c r="B4210" s="3" t="s">
        <v>6542</v>
      </c>
      <c r="C4210" s="3" t="s">
        <v>14</v>
      </c>
      <c r="D4210" s="3" t="s">
        <v>41</v>
      </c>
      <c r="E4210" s="3">
        <v>3</v>
      </c>
      <c r="F4210" s="3">
        <v>57</v>
      </c>
      <c r="G4210" s="3">
        <v>3874.4</v>
      </c>
      <c r="H4210" s="3">
        <v>11623.2</v>
      </c>
      <c r="I4210" s="4">
        <v>45781</v>
      </c>
      <c r="J4210" s="4">
        <v>45890</v>
      </c>
      <c r="K4210" s="3" t="s">
        <v>25</v>
      </c>
      <c r="L4210" s="5" t="s">
        <v>58</v>
      </c>
    </row>
    <row r="4211" spans="1:12" ht="14.25" customHeight="1" x14ac:dyDescent="0.3">
      <c r="A4211" s="3" t="s">
        <v>6543</v>
      </c>
      <c r="B4211" s="3" t="s">
        <v>6544</v>
      </c>
      <c r="C4211" s="3" t="s">
        <v>20</v>
      </c>
      <c r="D4211" s="3" t="s">
        <v>53</v>
      </c>
      <c r="E4211" s="3">
        <v>189</v>
      </c>
      <c r="F4211" s="3">
        <v>27</v>
      </c>
      <c r="G4211" s="3">
        <v>5343.76</v>
      </c>
      <c r="H4211" s="3">
        <v>1009970.64</v>
      </c>
      <c r="I4211" s="4">
        <v>45829</v>
      </c>
      <c r="J4211" s="4">
        <v>45896</v>
      </c>
      <c r="K4211" s="3" t="s">
        <v>25</v>
      </c>
      <c r="L4211" s="5" t="s">
        <v>21</v>
      </c>
    </row>
    <row r="4212" spans="1:12" ht="14.25" customHeight="1" x14ac:dyDescent="0.3">
      <c r="A4212" s="3" t="s">
        <v>3089</v>
      </c>
      <c r="B4212" s="3" t="s">
        <v>6545</v>
      </c>
      <c r="C4212" s="3" t="s">
        <v>20</v>
      </c>
      <c r="D4212" s="3" t="s">
        <v>15</v>
      </c>
      <c r="E4212" s="3">
        <v>32</v>
      </c>
      <c r="F4212" s="3">
        <v>26</v>
      </c>
      <c r="G4212" s="3">
        <v>4508.8</v>
      </c>
      <c r="H4212" s="3">
        <v>144281.60000000001</v>
      </c>
      <c r="I4212" s="4">
        <v>45796</v>
      </c>
      <c r="J4212" s="4">
        <v>45873</v>
      </c>
      <c r="K4212" s="3" t="s">
        <v>25</v>
      </c>
      <c r="L4212" s="5" t="s">
        <v>21</v>
      </c>
    </row>
    <row r="4213" spans="1:12" ht="14.25" customHeight="1" x14ac:dyDescent="0.3">
      <c r="A4213" s="3" t="s">
        <v>746</v>
      </c>
      <c r="B4213" s="3" t="s">
        <v>6546</v>
      </c>
      <c r="C4213" s="3" t="s">
        <v>14</v>
      </c>
      <c r="D4213" s="3" t="s">
        <v>53</v>
      </c>
      <c r="E4213" s="3">
        <v>20</v>
      </c>
      <c r="F4213" s="3">
        <v>36</v>
      </c>
      <c r="G4213" s="3">
        <v>2976.68</v>
      </c>
      <c r="H4213" s="3">
        <v>59533.599999999999</v>
      </c>
      <c r="I4213" s="4">
        <v>45834</v>
      </c>
      <c r="J4213" s="4">
        <v>45929</v>
      </c>
      <c r="K4213" s="3" t="s">
        <v>29</v>
      </c>
      <c r="L4213" s="5" t="s">
        <v>17</v>
      </c>
    </row>
    <row r="4214" spans="1:12" ht="14.25" customHeight="1" x14ac:dyDescent="0.3">
      <c r="A4214" s="3" t="s">
        <v>6547</v>
      </c>
      <c r="B4214" s="3" t="s">
        <v>1035</v>
      </c>
      <c r="C4214" s="3" t="s">
        <v>44</v>
      </c>
      <c r="D4214" s="3" t="s">
        <v>45</v>
      </c>
      <c r="E4214" s="3">
        <v>117</v>
      </c>
      <c r="F4214" s="3">
        <v>69</v>
      </c>
      <c r="G4214" s="3">
        <v>17832.3</v>
      </c>
      <c r="H4214" s="3">
        <v>2086379.1</v>
      </c>
      <c r="I4214" s="4">
        <v>45750</v>
      </c>
      <c r="J4214" s="4">
        <v>45903</v>
      </c>
      <c r="K4214" s="3" t="s">
        <v>29</v>
      </c>
      <c r="L4214" s="5" t="s">
        <v>17</v>
      </c>
    </row>
    <row r="4215" spans="1:12" ht="14.25" customHeight="1" x14ac:dyDescent="0.3">
      <c r="A4215" s="3" t="s">
        <v>6548</v>
      </c>
      <c r="B4215" s="3" t="s">
        <v>6549</v>
      </c>
      <c r="C4215" s="3" t="s">
        <v>44</v>
      </c>
      <c r="D4215" s="3" t="s">
        <v>45</v>
      </c>
      <c r="E4215" s="3">
        <v>115</v>
      </c>
      <c r="F4215" s="3">
        <v>26</v>
      </c>
      <c r="G4215" s="3">
        <v>15121.3</v>
      </c>
      <c r="H4215" s="3">
        <v>1738949.5</v>
      </c>
      <c r="I4215" s="4">
        <v>45840</v>
      </c>
      <c r="J4215" s="4">
        <v>45933</v>
      </c>
      <c r="K4215" s="3" t="s">
        <v>25</v>
      </c>
      <c r="L4215" s="5" t="s">
        <v>30</v>
      </c>
    </row>
    <row r="4216" spans="1:12" ht="14.25" customHeight="1" x14ac:dyDescent="0.3">
      <c r="A4216" s="3" t="s">
        <v>5782</v>
      </c>
      <c r="B4216" s="3" t="s">
        <v>6550</v>
      </c>
      <c r="C4216" s="3" t="s">
        <v>28</v>
      </c>
      <c r="D4216" s="3" t="s">
        <v>41</v>
      </c>
      <c r="E4216" s="3">
        <v>87</v>
      </c>
      <c r="F4216" s="3">
        <v>94</v>
      </c>
      <c r="G4216" s="3">
        <v>6524.81</v>
      </c>
      <c r="H4216" s="3">
        <v>567658.47000000009</v>
      </c>
      <c r="I4216" s="4">
        <v>45834</v>
      </c>
      <c r="J4216" s="4">
        <v>45922</v>
      </c>
      <c r="K4216" s="3" t="s">
        <v>29</v>
      </c>
      <c r="L4216" s="5" t="s">
        <v>58</v>
      </c>
    </row>
    <row r="4217" spans="1:12" ht="14.25" customHeight="1" x14ac:dyDescent="0.3">
      <c r="A4217" s="3" t="s">
        <v>6551</v>
      </c>
      <c r="B4217" s="3" t="s">
        <v>1454</v>
      </c>
      <c r="C4217" s="3" t="s">
        <v>28</v>
      </c>
      <c r="D4217" s="3" t="s">
        <v>41</v>
      </c>
      <c r="E4217" s="3">
        <v>181</v>
      </c>
      <c r="F4217" s="3">
        <v>59</v>
      </c>
      <c r="G4217" s="3">
        <v>5541.39</v>
      </c>
      <c r="H4217" s="3">
        <v>1002991.59</v>
      </c>
      <c r="I4217" s="4">
        <v>45745</v>
      </c>
      <c r="J4217" s="4">
        <v>45919</v>
      </c>
      <c r="L4217" s="5" t="s">
        <v>17</v>
      </c>
    </row>
    <row r="4218" spans="1:12" ht="14.25" customHeight="1" x14ac:dyDescent="0.3">
      <c r="A4218" s="3" t="s">
        <v>6552</v>
      </c>
      <c r="B4218" s="3" t="s">
        <v>6553</v>
      </c>
      <c r="C4218" s="3" t="s">
        <v>14</v>
      </c>
      <c r="D4218" s="3" t="s">
        <v>24</v>
      </c>
      <c r="E4218" s="3">
        <v>148</v>
      </c>
      <c r="F4218" s="3">
        <v>69</v>
      </c>
      <c r="G4218" s="3">
        <v>16119.2</v>
      </c>
      <c r="H4218" s="3">
        <v>2385641.6</v>
      </c>
      <c r="I4218" s="4">
        <v>45814</v>
      </c>
      <c r="J4218" s="4">
        <v>45927</v>
      </c>
      <c r="K4218" s="3" t="s">
        <v>25</v>
      </c>
      <c r="L4218" s="5" t="s">
        <v>33</v>
      </c>
    </row>
    <row r="4219" spans="1:12" ht="14.25" customHeight="1" x14ac:dyDescent="0.3">
      <c r="A4219" s="3" t="s">
        <v>5770</v>
      </c>
      <c r="B4219" s="3" t="s">
        <v>4979</v>
      </c>
      <c r="C4219" s="3" t="s">
        <v>28</v>
      </c>
      <c r="D4219" s="3" t="s">
        <v>53</v>
      </c>
      <c r="E4219" s="3">
        <v>136</v>
      </c>
      <c r="F4219" s="3">
        <v>39</v>
      </c>
      <c r="G4219" s="3">
        <v>6553.28</v>
      </c>
      <c r="H4219" s="3">
        <v>891246.07999999996</v>
      </c>
      <c r="I4219" s="4">
        <v>45783</v>
      </c>
      <c r="J4219" s="4">
        <v>45909</v>
      </c>
      <c r="K4219" s="3" t="s">
        <v>54</v>
      </c>
      <c r="L4219" s="5" t="s">
        <v>21</v>
      </c>
    </row>
    <row r="4220" spans="1:12" ht="14.25" customHeight="1" x14ac:dyDescent="0.3">
      <c r="A4220" s="3" t="s">
        <v>1640</v>
      </c>
      <c r="B4220" s="3" t="s">
        <v>6554</v>
      </c>
      <c r="C4220" s="3" t="s">
        <v>40</v>
      </c>
      <c r="D4220" s="3" t="s">
        <v>41</v>
      </c>
      <c r="E4220" s="3">
        <v>29</v>
      </c>
      <c r="F4220" s="3">
        <v>84</v>
      </c>
      <c r="G4220" s="3">
        <v>16022.44</v>
      </c>
      <c r="H4220" s="3">
        <v>464650.76</v>
      </c>
      <c r="I4220" s="4">
        <v>45773</v>
      </c>
      <c r="J4220" s="4">
        <v>45865</v>
      </c>
      <c r="K4220" s="3" t="s">
        <v>57</v>
      </c>
      <c r="L4220" s="5" t="s">
        <v>33</v>
      </c>
    </row>
    <row r="4221" spans="1:12" ht="14.25" customHeight="1" x14ac:dyDescent="0.3">
      <c r="A4221" s="3" t="s">
        <v>6555</v>
      </c>
      <c r="B4221" s="3" t="s">
        <v>6556</v>
      </c>
      <c r="C4221" s="3" t="s">
        <v>40</v>
      </c>
      <c r="D4221" s="3" t="s">
        <v>45</v>
      </c>
      <c r="E4221" s="3">
        <v>156</v>
      </c>
      <c r="G4221" s="3">
        <v>5667.93</v>
      </c>
      <c r="H4221" s="3">
        <v>884197.08000000007</v>
      </c>
      <c r="I4221" s="4">
        <v>45851</v>
      </c>
      <c r="J4221" s="4">
        <v>45877</v>
      </c>
      <c r="K4221" s="3" t="s">
        <v>25</v>
      </c>
      <c r="L4221" s="5" t="s">
        <v>30</v>
      </c>
    </row>
    <row r="4222" spans="1:12" ht="14.25" customHeight="1" x14ac:dyDescent="0.3">
      <c r="A4222" s="3" t="s">
        <v>6557</v>
      </c>
      <c r="B4222" s="3" t="s">
        <v>6558</v>
      </c>
      <c r="C4222" s="3" t="s">
        <v>40</v>
      </c>
      <c r="D4222" s="3" t="s">
        <v>45</v>
      </c>
      <c r="E4222" s="3">
        <v>96</v>
      </c>
      <c r="F4222" s="3">
        <v>24</v>
      </c>
      <c r="G4222" s="3">
        <v>19134.18</v>
      </c>
      <c r="H4222" s="3">
        <v>1836881.28</v>
      </c>
      <c r="I4222" s="4">
        <v>45720</v>
      </c>
      <c r="J4222" s="4">
        <v>45889</v>
      </c>
      <c r="K4222" s="3" t="s">
        <v>25</v>
      </c>
      <c r="L4222" s="5" t="s">
        <v>30</v>
      </c>
    </row>
    <row r="4223" spans="1:12" ht="14.25" customHeight="1" x14ac:dyDescent="0.3">
      <c r="A4223" s="3" t="s">
        <v>6559</v>
      </c>
      <c r="B4223" s="3" t="s">
        <v>6560</v>
      </c>
      <c r="C4223" s="3" t="s">
        <v>28</v>
      </c>
      <c r="D4223" s="3" t="s">
        <v>53</v>
      </c>
      <c r="E4223" s="3">
        <v>49</v>
      </c>
      <c r="F4223" s="3">
        <v>59</v>
      </c>
      <c r="G4223" s="3">
        <v>13907.42</v>
      </c>
      <c r="H4223" s="3">
        <v>681463.58</v>
      </c>
      <c r="I4223" s="4">
        <v>45817</v>
      </c>
      <c r="J4223" s="4">
        <v>45866</v>
      </c>
      <c r="K4223" s="3" t="s">
        <v>46</v>
      </c>
      <c r="L4223" s="5" t="s">
        <v>58</v>
      </c>
    </row>
    <row r="4224" spans="1:12" ht="14.25" customHeight="1" x14ac:dyDescent="0.3">
      <c r="A4224" s="3" t="s">
        <v>6561</v>
      </c>
      <c r="B4224" s="3" t="s">
        <v>5477</v>
      </c>
      <c r="C4224" s="3" t="s">
        <v>28</v>
      </c>
      <c r="D4224" s="3" t="s">
        <v>24</v>
      </c>
      <c r="E4224" s="3">
        <v>11</v>
      </c>
      <c r="F4224" s="3">
        <v>32</v>
      </c>
      <c r="G4224" s="3">
        <v>19493.45</v>
      </c>
      <c r="H4224" s="3">
        <v>214427.95</v>
      </c>
      <c r="I4224" s="4">
        <v>45805</v>
      </c>
      <c r="J4224" s="4">
        <v>45937</v>
      </c>
      <c r="K4224" s="3" t="s">
        <v>57</v>
      </c>
      <c r="L4224" s="5" t="s">
        <v>33</v>
      </c>
    </row>
    <row r="4225" spans="1:12" ht="14.25" customHeight="1" x14ac:dyDescent="0.3">
      <c r="A4225" s="3" t="s">
        <v>6562</v>
      </c>
      <c r="B4225" s="3" t="s">
        <v>6563</v>
      </c>
      <c r="C4225" s="3" t="s">
        <v>14</v>
      </c>
      <c r="D4225" s="3" t="s">
        <v>53</v>
      </c>
      <c r="E4225" s="3">
        <v>8</v>
      </c>
      <c r="F4225" s="3">
        <v>21</v>
      </c>
      <c r="G4225" s="3">
        <v>14002.61</v>
      </c>
      <c r="H4225" s="3">
        <v>112020.88</v>
      </c>
      <c r="I4225" s="4">
        <v>45824</v>
      </c>
      <c r="J4225" s="4">
        <v>45918</v>
      </c>
      <c r="K4225" s="3" t="s">
        <v>46</v>
      </c>
      <c r="L4225" s="5" t="s">
        <v>58</v>
      </c>
    </row>
    <row r="4226" spans="1:12" ht="14.25" customHeight="1" x14ac:dyDescent="0.3">
      <c r="A4226" s="3" t="s">
        <v>6564</v>
      </c>
      <c r="B4226" s="3" t="s">
        <v>6565</v>
      </c>
      <c r="C4226" s="3" t="s">
        <v>40</v>
      </c>
      <c r="D4226" s="3" t="s">
        <v>41</v>
      </c>
      <c r="E4226" s="3">
        <v>1</v>
      </c>
      <c r="F4226" s="3">
        <v>87</v>
      </c>
      <c r="G4226" s="3">
        <v>3168.53</v>
      </c>
      <c r="H4226" s="3">
        <v>3168.53</v>
      </c>
      <c r="I4226" s="4">
        <v>45712</v>
      </c>
      <c r="J4226" s="4">
        <v>45861</v>
      </c>
      <c r="K4226" s="3" t="s">
        <v>29</v>
      </c>
      <c r="L4226" s="5" t="s">
        <v>30</v>
      </c>
    </row>
    <row r="4227" spans="1:12" ht="14.25" customHeight="1" x14ac:dyDescent="0.3">
      <c r="A4227" s="3" t="s">
        <v>6566</v>
      </c>
      <c r="B4227" s="3" t="s">
        <v>3031</v>
      </c>
      <c r="C4227" s="3" t="s">
        <v>14</v>
      </c>
      <c r="D4227" s="3" t="s">
        <v>45</v>
      </c>
      <c r="E4227" s="3">
        <v>130</v>
      </c>
      <c r="F4227" s="3">
        <v>87</v>
      </c>
      <c r="G4227" s="3">
        <v>5969.29</v>
      </c>
      <c r="H4227" s="3">
        <v>776007.7</v>
      </c>
      <c r="I4227" s="4">
        <v>45815</v>
      </c>
      <c r="J4227" s="4">
        <v>45899</v>
      </c>
      <c r="K4227" s="3" t="s">
        <v>57</v>
      </c>
      <c r="L4227" s="5" t="s">
        <v>58</v>
      </c>
    </row>
    <row r="4228" spans="1:12" ht="14.25" customHeight="1" x14ac:dyDescent="0.3">
      <c r="A4228" s="3" t="s">
        <v>6567</v>
      </c>
      <c r="B4228" s="3" t="s">
        <v>6568</v>
      </c>
      <c r="C4228" s="3" t="s">
        <v>44</v>
      </c>
      <c r="D4228" s="3" t="s">
        <v>53</v>
      </c>
      <c r="E4228" s="3">
        <v>130</v>
      </c>
      <c r="F4228" s="3">
        <v>29</v>
      </c>
      <c r="G4228" s="3">
        <v>16348.82</v>
      </c>
      <c r="H4228" s="3">
        <v>2125346.6</v>
      </c>
      <c r="I4228" s="4">
        <v>45805</v>
      </c>
      <c r="J4228" s="4">
        <v>45927</v>
      </c>
      <c r="K4228" s="3" t="s">
        <v>16</v>
      </c>
      <c r="L4228" s="5" t="s">
        <v>21</v>
      </c>
    </row>
    <row r="4229" spans="1:12" ht="14.25" customHeight="1" x14ac:dyDescent="0.3">
      <c r="A4229" s="3" t="s">
        <v>6569</v>
      </c>
      <c r="B4229" s="3" t="s">
        <v>6570</v>
      </c>
      <c r="C4229" s="3" t="s">
        <v>44</v>
      </c>
      <c r="D4229" s="3" t="s">
        <v>53</v>
      </c>
      <c r="E4229" s="3">
        <v>148</v>
      </c>
      <c r="F4229" s="3">
        <v>62</v>
      </c>
      <c r="G4229" s="3">
        <v>12074.46</v>
      </c>
      <c r="H4229" s="3">
        <v>1787020.08</v>
      </c>
      <c r="I4229" s="4">
        <v>45737</v>
      </c>
      <c r="J4229" s="4">
        <v>45890</v>
      </c>
      <c r="L4229" s="5" t="s">
        <v>30</v>
      </c>
    </row>
    <row r="4230" spans="1:12" ht="14.25" customHeight="1" x14ac:dyDescent="0.3">
      <c r="A4230" s="3" t="s">
        <v>5304</v>
      </c>
      <c r="B4230" s="3" t="s">
        <v>6571</v>
      </c>
      <c r="C4230" s="3" t="s">
        <v>40</v>
      </c>
      <c r="D4230" s="3" t="s">
        <v>24</v>
      </c>
      <c r="E4230" s="3">
        <v>23</v>
      </c>
      <c r="F4230" s="3">
        <v>73</v>
      </c>
      <c r="G4230" s="3">
        <v>18767.79</v>
      </c>
      <c r="H4230" s="3">
        <v>431659.17</v>
      </c>
      <c r="I4230" s="4">
        <v>45707</v>
      </c>
      <c r="J4230" s="4">
        <v>45881</v>
      </c>
      <c r="K4230" s="3" t="s">
        <v>46</v>
      </c>
      <c r="L4230" s="5" t="s">
        <v>58</v>
      </c>
    </row>
    <row r="4231" spans="1:12" ht="14.25" customHeight="1" x14ac:dyDescent="0.3">
      <c r="A4231" s="3" t="s">
        <v>2906</v>
      </c>
      <c r="B4231" s="3" t="s">
        <v>3681</v>
      </c>
      <c r="C4231" s="3" t="s">
        <v>20</v>
      </c>
      <c r="D4231" s="3" t="s">
        <v>24</v>
      </c>
      <c r="E4231" s="3">
        <v>82</v>
      </c>
      <c r="F4231" s="3">
        <v>64</v>
      </c>
      <c r="G4231" s="3">
        <v>7062.98</v>
      </c>
      <c r="H4231" s="3">
        <v>579164.36</v>
      </c>
      <c r="I4231" s="4">
        <v>45676</v>
      </c>
      <c r="J4231" s="4">
        <v>45908</v>
      </c>
      <c r="K4231" s="3" t="s">
        <v>54</v>
      </c>
      <c r="L4231" s="5" t="s">
        <v>21</v>
      </c>
    </row>
    <row r="4232" spans="1:12" ht="14.25" customHeight="1" x14ac:dyDescent="0.3">
      <c r="A4232" s="3" t="s">
        <v>6572</v>
      </c>
      <c r="B4232" s="3" t="s">
        <v>6573</v>
      </c>
      <c r="C4232" s="3" t="s">
        <v>40</v>
      </c>
      <c r="D4232" s="3" t="s">
        <v>45</v>
      </c>
      <c r="E4232" s="3">
        <v>65</v>
      </c>
      <c r="F4232" s="3">
        <v>52</v>
      </c>
      <c r="G4232" s="3">
        <v>13266.81</v>
      </c>
      <c r="H4232" s="3">
        <v>862342.65</v>
      </c>
      <c r="I4232" s="4">
        <v>45679</v>
      </c>
      <c r="J4232" s="4">
        <v>45889</v>
      </c>
      <c r="K4232" s="3" t="s">
        <v>29</v>
      </c>
      <c r="L4232" s="5" t="s">
        <v>17</v>
      </c>
    </row>
    <row r="4233" spans="1:12" ht="14.25" customHeight="1" x14ac:dyDescent="0.3">
      <c r="A4233" s="3" t="s">
        <v>1853</v>
      </c>
      <c r="B4233" s="3" t="s">
        <v>4128</v>
      </c>
      <c r="C4233" s="3" t="s">
        <v>14</v>
      </c>
      <c r="D4233" s="3" t="s">
        <v>15</v>
      </c>
      <c r="E4233" s="3">
        <v>34</v>
      </c>
      <c r="F4233" s="3">
        <v>56</v>
      </c>
      <c r="G4233" s="3">
        <v>10333.92</v>
      </c>
      <c r="H4233" s="3">
        <v>351353.28</v>
      </c>
      <c r="I4233" s="4">
        <v>45679</v>
      </c>
      <c r="J4233" s="4">
        <v>45867</v>
      </c>
      <c r="K4233" s="3" t="s">
        <v>25</v>
      </c>
      <c r="L4233" s="5" t="s">
        <v>58</v>
      </c>
    </row>
    <row r="4234" spans="1:12" ht="14.25" customHeight="1" x14ac:dyDescent="0.3">
      <c r="A4234" s="3" t="s">
        <v>6574</v>
      </c>
      <c r="B4234" s="3" t="s">
        <v>6575</v>
      </c>
      <c r="C4234" s="3" t="s">
        <v>40</v>
      </c>
      <c r="D4234" s="3" t="s">
        <v>53</v>
      </c>
      <c r="E4234" s="3">
        <v>88</v>
      </c>
      <c r="F4234" s="3">
        <v>34</v>
      </c>
      <c r="G4234" s="3">
        <v>13155.02</v>
      </c>
      <c r="H4234" s="3">
        <v>1157641.76</v>
      </c>
      <c r="I4234" s="4">
        <v>45750</v>
      </c>
      <c r="J4234" s="4">
        <v>45922</v>
      </c>
      <c r="K4234" s="3" t="s">
        <v>29</v>
      </c>
      <c r="L4234" s="5" t="s">
        <v>30</v>
      </c>
    </row>
    <row r="4235" spans="1:12" ht="14.25" customHeight="1" x14ac:dyDescent="0.3">
      <c r="A4235" s="3" t="s">
        <v>792</v>
      </c>
      <c r="B4235" s="3" t="s">
        <v>6576</v>
      </c>
      <c r="C4235" s="3" t="s">
        <v>20</v>
      </c>
      <c r="D4235" s="3" t="s">
        <v>53</v>
      </c>
      <c r="E4235" s="3">
        <v>149</v>
      </c>
      <c r="F4235" s="3">
        <v>41</v>
      </c>
      <c r="G4235" s="3">
        <v>8325.8700000000008</v>
      </c>
      <c r="H4235" s="3">
        <v>1240554.6299999999</v>
      </c>
      <c r="I4235" s="4">
        <v>45834</v>
      </c>
      <c r="J4235" s="4">
        <v>45901</v>
      </c>
      <c r="K4235" s="3" t="s">
        <v>16</v>
      </c>
      <c r="L4235" s="5" t="s">
        <v>58</v>
      </c>
    </row>
    <row r="4236" spans="1:12" ht="14.25" customHeight="1" x14ac:dyDescent="0.3">
      <c r="A4236" s="3" t="s">
        <v>6577</v>
      </c>
      <c r="B4236" s="3" t="s">
        <v>6578</v>
      </c>
      <c r="C4236" s="3" t="s">
        <v>14</v>
      </c>
      <c r="D4236" s="3" t="s">
        <v>15</v>
      </c>
      <c r="E4236" s="3">
        <v>89</v>
      </c>
      <c r="F4236" s="3">
        <v>99</v>
      </c>
      <c r="G4236" s="3">
        <v>3072.08</v>
      </c>
      <c r="H4236" s="3">
        <v>273415.12</v>
      </c>
      <c r="I4236" s="4">
        <v>45727</v>
      </c>
      <c r="J4236" s="4">
        <v>45875</v>
      </c>
      <c r="K4236" s="3" t="s">
        <v>46</v>
      </c>
      <c r="L4236" s="5" t="s">
        <v>21</v>
      </c>
    </row>
    <row r="4237" spans="1:12" ht="14.25" customHeight="1" x14ac:dyDescent="0.3">
      <c r="A4237" s="3" t="s">
        <v>6579</v>
      </c>
      <c r="B4237" s="3" t="s">
        <v>5638</v>
      </c>
      <c r="C4237" s="3" t="s">
        <v>44</v>
      </c>
      <c r="D4237" s="3" t="s">
        <v>41</v>
      </c>
      <c r="E4237" s="3">
        <v>151</v>
      </c>
      <c r="F4237" s="3">
        <v>25</v>
      </c>
      <c r="G4237" s="3">
        <v>14651.49</v>
      </c>
      <c r="H4237" s="3">
        <v>2212374.9900000002</v>
      </c>
      <c r="I4237" s="4">
        <v>45753</v>
      </c>
      <c r="J4237" s="4">
        <v>45899</v>
      </c>
      <c r="K4237" s="3" t="s">
        <v>54</v>
      </c>
      <c r="L4237" s="5" t="s">
        <v>58</v>
      </c>
    </row>
    <row r="4238" spans="1:12" ht="14.25" customHeight="1" x14ac:dyDescent="0.3">
      <c r="A4238" s="3" t="s">
        <v>6580</v>
      </c>
      <c r="B4238" s="3" t="s">
        <v>6581</v>
      </c>
      <c r="C4238" s="3" t="s">
        <v>14</v>
      </c>
      <c r="D4238" s="3" t="s">
        <v>15</v>
      </c>
      <c r="E4238" s="3">
        <v>100</v>
      </c>
      <c r="F4238" s="3">
        <v>60</v>
      </c>
      <c r="G4238" s="3">
        <v>10250.92</v>
      </c>
      <c r="H4238" s="3">
        <v>1025092</v>
      </c>
      <c r="I4238" s="4">
        <v>45773</v>
      </c>
      <c r="J4238" s="4">
        <v>45892</v>
      </c>
      <c r="K4238" s="3" t="s">
        <v>54</v>
      </c>
      <c r="L4238" s="5" t="s">
        <v>30</v>
      </c>
    </row>
    <row r="4239" spans="1:12" ht="14.25" customHeight="1" x14ac:dyDescent="0.3">
      <c r="A4239" s="3" t="s">
        <v>6582</v>
      </c>
      <c r="B4239" s="3" t="s">
        <v>6583</v>
      </c>
      <c r="C4239" s="3" t="s">
        <v>14</v>
      </c>
      <c r="D4239" s="3" t="s">
        <v>41</v>
      </c>
      <c r="E4239" s="3">
        <v>55</v>
      </c>
      <c r="F4239" s="3">
        <v>75</v>
      </c>
      <c r="G4239" s="3">
        <v>12805.85</v>
      </c>
      <c r="H4239" s="3">
        <v>704321.75</v>
      </c>
      <c r="I4239" s="4">
        <v>45743</v>
      </c>
      <c r="J4239" s="4">
        <v>45921</v>
      </c>
      <c r="K4239" s="3" t="s">
        <v>25</v>
      </c>
      <c r="L4239" s="5" t="s">
        <v>21</v>
      </c>
    </row>
    <row r="4240" spans="1:12" ht="14.25" customHeight="1" x14ac:dyDescent="0.3">
      <c r="A4240" s="3" t="s">
        <v>1682</v>
      </c>
      <c r="B4240" s="3" t="s">
        <v>6584</v>
      </c>
      <c r="C4240" s="3" t="s">
        <v>20</v>
      </c>
      <c r="D4240" s="3" t="s">
        <v>24</v>
      </c>
      <c r="F4240" s="3">
        <v>43</v>
      </c>
      <c r="G4240" s="3">
        <v>2124.71</v>
      </c>
      <c r="I4240" s="4">
        <v>45825</v>
      </c>
      <c r="J4240" s="4">
        <v>45891</v>
      </c>
      <c r="K4240" s="3" t="s">
        <v>54</v>
      </c>
      <c r="L4240" s="5" t="s">
        <v>17</v>
      </c>
    </row>
    <row r="4241" spans="1:12" ht="14.25" customHeight="1" x14ac:dyDescent="0.3">
      <c r="A4241" s="3" t="s">
        <v>6585</v>
      </c>
      <c r="B4241" s="3" t="s">
        <v>6586</v>
      </c>
      <c r="C4241" s="3" t="s">
        <v>44</v>
      </c>
      <c r="D4241" s="3" t="s">
        <v>41</v>
      </c>
      <c r="E4241" s="3">
        <v>131</v>
      </c>
      <c r="F4241" s="3">
        <v>29</v>
      </c>
      <c r="G4241" s="3">
        <v>16658.169999999998</v>
      </c>
      <c r="H4241" s="3">
        <v>2182220.27</v>
      </c>
      <c r="I4241" s="4">
        <v>45766</v>
      </c>
      <c r="J4241" s="4">
        <v>45868</v>
      </c>
      <c r="K4241" s="3" t="s">
        <v>46</v>
      </c>
      <c r="L4241" s="5" t="s">
        <v>21</v>
      </c>
    </row>
    <row r="4242" spans="1:12" ht="14.25" customHeight="1" x14ac:dyDescent="0.3">
      <c r="A4242" s="3" t="s">
        <v>1028</v>
      </c>
      <c r="B4242" s="3" t="s">
        <v>6587</v>
      </c>
      <c r="C4242" s="3" t="s">
        <v>14</v>
      </c>
      <c r="D4242" s="3" t="s">
        <v>41</v>
      </c>
      <c r="E4242" s="3">
        <v>14</v>
      </c>
      <c r="F4242" s="3">
        <v>82</v>
      </c>
      <c r="G4242" s="3">
        <v>357.53</v>
      </c>
      <c r="H4242" s="3">
        <v>5005.42</v>
      </c>
      <c r="I4242" s="4">
        <v>45732</v>
      </c>
      <c r="J4242" s="4">
        <v>45887</v>
      </c>
      <c r="K4242" s="3" t="s">
        <v>29</v>
      </c>
      <c r="L4242" s="5" t="s">
        <v>30</v>
      </c>
    </row>
    <row r="4243" spans="1:12" ht="14.25" customHeight="1" x14ac:dyDescent="0.3">
      <c r="A4243" s="3" t="s">
        <v>4977</v>
      </c>
      <c r="B4243" s="3" t="s">
        <v>295</v>
      </c>
      <c r="C4243" s="3" t="s">
        <v>14</v>
      </c>
      <c r="D4243" s="3" t="s">
        <v>45</v>
      </c>
      <c r="E4243" s="3">
        <v>115</v>
      </c>
      <c r="F4243" s="3">
        <v>75</v>
      </c>
      <c r="G4243" s="3">
        <v>7768.82</v>
      </c>
      <c r="H4243" s="3">
        <v>893414.29999999993</v>
      </c>
      <c r="I4243" s="4">
        <v>45850</v>
      </c>
      <c r="J4243" s="4">
        <v>45854</v>
      </c>
      <c r="K4243" s="3" t="s">
        <v>29</v>
      </c>
      <c r="L4243" s="5" t="s">
        <v>21</v>
      </c>
    </row>
    <row r="4244" spans="1:12" ht="14.25" customHeight="1" x14ac:dyDescent="0.3">
      <c r="A4244" s="3" t="s">
        <v>5965</v>
      </c>
      <c r="B4244" s="3" t="s">
        <v>6588</v>
      </c>
      <c r="C4244" s="3" t="s">
        <v>20</v>
      </c>
      <c r="D4244" s="3" t="s">
        <v>53</v>
      </c>
      <c r="E4244" s="3">
        <v>144</v>
      </c>
      <c r="F4244" s="3">
        <v>37</v>
      </c>
      <c r="G4244" s="3">
        <v>9952.4699999999993</v>
      </c>
      <c r="H4244" s="3">
        <v>1433155.68</v>
      </c>
      <c r="I4244" s="4">
        <v>45797</v>
      </c>
      <c r="J4244" s="4">
        <v>45912</v>
      </c>
      <c r="K4244" s="3" t="s">
        <v>25</v>
      </c>
      <c r="L4244" s="5" t="s">
        <v>58</v>
      </c>
    </row>
    <row r="4245" spans="1:12" ht="14.25" customHeight="1" x14ac:dyDescent="0.3">
      <c r="A4245" s="3" t="s">
        <v>6589</v>
      </c>
      <c r="B4245" s="3" t="s">
        <v>3198</v>
      </c>
      <c r="C4245" s="3" t="s">
        <v>44</v>
      </c>
      <c r="D4245" s="3" t="s">
        <v>15</v>
      </c>
      <c r="E4245" s="3">
        <v>64</v>
      </c>
      <c r="F4245" s="3">
        <v>62</v>
      </c>
      <c r="G4245" s="3">
        <v>320.95</v>
      </c>
      <c r="H4245" s="3">
        <v>20540.8</v>
      </c>
      <c r="I4245" s="4">
        <v>45769</v>
      </c>
      <c r="J4245" s="4">
        <v>45871</v>
      </c>
      <c r="K4245" s="3" t="s">
        <v>54</v>
      </c>
      <c r="L4245" s="5" t="s">
        <v>30</v>
      </c>
    </row>
    <row r="4246" spans="1:12" ht="14.25" customHeight="1" x14ac:dyDescent="0.3">
      <c r="A4246" s="3" t="s">
        <v>2043</v>
      </c>
      <c r="B4246" s="3" t="s">
        <v>4674</v>
      </c>
      <c r="C4246" s="3" t="s">
        <v>14</v>
      </c>
      <c r="D4246" s="3" t="s">
        <v>24</v>
      </c>
      <c r="E4246" s="3">
        <v>119</v>
      </c>
      <c r="F4246" s="3">
        <v>88</v>
      </c>
      <c r="G4246" s="3">
        <v>2576.0700000000002</v>
      </c>
      <c r="H4246" s="3">
        <v>306552.33</v>
      </c>
      <c r="I4246" s="4">
        <v>45836</v>
      </c>
      <c r="J4246" s="4">
        <v>45926</v>
      </c>
      <c r="K4246" s="3" t="s">
        <v>25</v>
      </c>
      <c r="L4246" s="5" t="s">
        <v>30</v>
      </c>
    </row>
    <row r="4247" spans="1:12" ht="14.25" customHeight="1" x14ac:dyDescent="0.3">
      <c r="A4247" s="3" t="s">
        <v>6590</v>
      </c>
      <c r="B4247" s="3" t="s">
        <v>864</v>
      </c>
      <c r="C4247" s="3" t="s">
        <v>40</v>
      </c>
      <c r="D4247" s="3" t="s">
        <v>53</v>
      </c>
      <c r="E4247" s="3">
        <v>158</v>
      </c>
      <c r="F4247" s="3">
        <v>74</v>
      </c>
      <c r="G4247" s="3">
        <v>15566.28</v>
      </c>
      <c r="H4247" s="3">
        <v>2459472.2400000002</v>
      </c>
      <c r="I4247" s="4">
        <v>45779</v>
      </c>
      <c r="J4247" s="4">
        <v>45924</v>
      </c>
      <c r="L4247" s="5" t="s">
        <v>30</v>
      </c>
    </row>
    <row r="4248" spans="1:12" ht="14.25" customHeight="1" x14ac:dyDescent="0.3">
      <c r="A4248" s="3" t="s">
        <v>411</v>
      </c>
      <c r="B4248" s="3" t="s">
        <v>6591</v>
      </c>
      <c r="C4248" s="3" t="s">
        <v>40</v>
      </c>
      <c r="D4248" s="3" t="s">
        <v>41</v>
      </c>
      <c r="E4248" s="3">
        <v>14</v>
      </c>
      <c r="F4248" s="3">
        <v>35</v>
      </c>
      <c r="G4248" s="3">
        <v>6421.71</v>
      </c>
      <c r="H4248" s="3">
        <v>89903.94</v>
      </c>
      <c r="I4248" s="4">
        <v>45799</v>
      </c>
      <c r="J4248" s="4">
        <v>45896</v>
      </c>
      <c r="K4248" s="3" t="s">
        <v>29</v>
      </c>
      <c r="L4248" s="5" t="s">
        <v>17</v>
      </c>
    </row>
    <row r="4249" spans="1:12" ht="14.25" customHeight="1" x14ac:dyDescent="0.3">
      <c r="A4249" s="3" t="s">
        <v>6592</v>
      </c>
      <c r="B4249" s="3" t="s">
        <v>6593</v>
      </c>
      <c r="C4249" s="3" t="s">
        <v>44</v>
      </c>
      <c r="D4249" s="3" t="s">
        <v>45</v>
      </c>
      <c r="E4249" s="3">
        <v>183</v>
      </c>
      <c r="F4249" s="3">
        <v>26</v>
      </c>
      <c r="G4249" s="3">
        <v>5194.51</v>
      </c>
      <c r="H4249" s="3">
        <v>950595.33000000007</v>
      </c>
      <c r="I4249" s="4">
        <v>45808</v>
      </c>
      <c r="J4249" s="4">
        <v>45935</v>
      </c>
      <c r="K4249" s="3" t="s">
        <v>29</v>
      </c>
      <c r="L4249" s="5" t="s">
        <v>33</v>
      </c>
    </row>
    <row r="4250" spans="1:12" ht="14.25" customHeight="1" x14ac:dyDescent="0.3">
      <c r="A4250" s="3" t="s">
        <v>1152</v>
      </c>
      <c r="B4250" s="3" t="s">
        <v>915</v>
      </c>
      <c r="C4250" s="3" t="s">
        <v>40</v>
      </c>
      <c r="D4250" s="3" t="s">
        <v>15</v>
      </c>
      <c r="E4250" s="3">
        <v>42</v>
      </c>
      <c r="F4250" s="3">
        <v>59</v>
      </c>
      <c r="G4250" s="3">
        <v>17509.98</v>
      </c>
      <c r="H4250" s="3">
        <v>735419.16</v>
      </c>
      <c r="I4250" s="4">
        <v>45721</v>
      </c>
      <c r="J4250" s="4">
        <v>45869</v>
      </c>
      <c r="K4250" s="3" t="s">
        <v>54</v>
      </c>
      <c r="L4250" s="5" t="s">
        <v>21</v>
      </c>
    </row>
    <row r="4251" spans="1:12" ht="14.25" customHeight="1" x14ac:dyDescent="0.3">
      <c r="A4251" s="3" t="s">
        <v>6594</v>
      </c>
      <c r="B4251" s="3" t="s">
        <v>6487</v>
      </c>
      <c r="C4251" s="3" t="s">
        <v>28</v>
      </c>
      <c r="D4251" s="3" t="s">
        <v>15</v>
      </c>
      <c r="E4251" s="3">
        <v>102</v>
      </c>
      <c r="F4251" s="3">
        <v>26</v>
      </c>
      <c r="G4251" s="3">
        <v>15864.37</v>
      </c>
      <c r="H4251" s="3">
        <v>1618165.74</v>
      </c>
      <c r="I4251" s="4">
        <v>45769</v>
      </c>
      <c r="J4251" s="4">
        <v>45915</v>
      </c>
      <c r="K4251" s="3" t="s">
        <v>16</v>
      </c>
      <c r="L4251" s="5" t="s">
        <v>33</v>
      </c>
    </row>
    <row r="4252" spans="1:12" ht="14.25" customHeight="1" x14ac:dyDescent="0.3">
      <c r="A4252" s="3" t="s">
        <v>6595</v>
      </c>
      <c r="B4252" s="3" t="s">
        <v>5254</v>
      </c>
      <c r="C4252" s="3" t="s">
        <v>44</v>
      </c>
      <c r="D4252" s="3" t="s">
        <v>45</v>
      </c>
      <c r="E4252" s="3">
        <v>166</v>
      </c>
      <c r="F4252" s="3">
        <v>55</v>
      </c>
      <c r="G4252" s="3">
        <v>5958.28</v>
      </c>
      <c r="H4252" s="3">
        <v>989074.48</v>
      </c>
      <c r="I4252" s="4">
        <v>45734</v>
      </c>
      <c r="J4252" s="4">
        <v>45871</v>
      </c>
      <c r="K4252" s="3" t="s">
        <v>29</v>
      </c>
      <c r="L4252" s="5" t="s">
        <v>21</v>
      </c>
    </row>
    <row r="4253" spans="1:12" ht="14.25" customHeight="1" x14ac:dyDescent="0.3">
      <c r="A4253" s="3" t="s">
        <v>2769</v>
      </c>
      <c r="B4253" s="3" t="s">
        <v>1529</v>
      </c>
      <c r="C4253" s="3" t="s">
        <v>40</v>
      </c>
      <c r="D4253" s="3" t="s">
        <v>24</v>
      </c>
      <c r="E4253" s="3">
        <v>95</v>
      </c>
      <c r="F4253" s="3">
        <v>78</v>
      </c>
      <c r="G4253" s="3">
        <v>2614.9299999999998</v>
      </c>
      <c r="H4253" s="3">
        <v>248418.35</v>
      </c>
      <c r="I4253" s="4">
        <v>45784</v>
      </c>
      <c r="J4253" s="4">
        <v>45918</v>
      </c>
      <c r="K4253" s="3" t="s">
        <v>54</v>
      </c>
      <c r="L4253" s="5" t="s">
        <v>30</v>
      </c>
    </row>
    <row r="4254" spans="1:12" ht="14.25" customHeight="1" x14ac:dyDescent="0.3">
      <c r="A4254" s="3" t="s">
        <v>6596</v>
      </c>
      <c r="B4254" s="3" t="s">
        <v>5497</v>
      </c>
      <c r="C4254" s="3" t="s">
        <v>40</v>
      </c>
      <c r="D4254" s="3" t="s">
        <v>41</v>
      </c>
      <c r="F4254" s="3">
        <v>62</v>
      </c>
      <c r="G4254" s="3">
        <v>14182.4</v>
      </c>
      <c r="I4254" s="4">
        <v>45708</v>
      </c>
      <c r="J4254" s="4">
        <v>45935</v>
      </c>
      <c r="K4254" s="3" t="s">
        <v>57</v>
      </c>
      <c r="L4254" s="5" t="s">
        <v>17</v>
      </c>
    </row>
    <row r="4255" spans="1:12" ht="14.25" customHeight="1" x14ac:dyDescent="0.3">
      <c r="A4255" s="3" t="s">
        <v>6597</v>
      </c>
      <c r="B4255" s="3" t="s">
        <v>6598</v>
      </c>
      <c r="C4255" s="3" t="s">
        <v>20</v>
      </c>
      <c r="D4255" s="3" t="s">
        <v>45</v>
      </c>
      <c r="E4255" s="3">
        <v>98</v>
      </c>
      <c r="F4255" s="3">
        <v>95</v>
      </c>
      <c r="G4255" s="3">
        <v>3114.95</v>
      </c>
      <c r="H4255" s="3">
        <v>305265.09999999998</v>
      </c>
      <c r="I4255" s="4">
        <v>45776</v>
      </c>
      <c r="J4255" s="4">
        <v>45928</v>
      </c>
      <c r="K4255" s="3" t="s">
        <v>25</v>
      </c>
      <c r="L4255" s="5" t="s">
        <v>58</v>
      </c>
    </row>
    <row r="4256" spans="1:12" ht="14.25" customHeight="1" x14ac:dyDescent="0.3">
      <c r="A4256" s="3" t="s">
        <v>4974</v>
      </c>
      <c r="B4256" s="3" t="s">
        <v>2925</v>
      </c>
      <c r="C4256" s="3" t="s">
        <v>40</v>
      </c>
      <c r="E4256" s="3">
        <v>172</v>
      </c>
      <c r="F4256" s="3">
        <v>64</v>
      </c>
      <c r="G4256" s="3">
        <v>4483.03</v>
      </c>
      <c r="H4256" s="3">
        <v>771081.15999999992</v>
      </c>
      <c r="I4256" s="4">
        <v>45698</v>
      </c>
      <c r="J4256" s="4">
        <v>45918</v>
      </c>
      <c r="K4256" s="3" t="s">
        <v>16</v>
      </c>
      <c r="L4256" s="5" t="s">
        <v>30</v>
      </c>
    </row>
    <row r="4257" spans="1:12" ht="14.25" customHeight="1" x14ac:dyDescent="0.3">
      <c r="A4257" s="3" t="s">
        <v>6599</v>
      </c>
      <c r="B4257" s="3" t="s">
        <v>588</v>
      </c>
      <c r="C4257" s="3" t="s">
        <v>28</v>
      </c>
      <c r="D4257" s="3" t="s">
        <v>15</v>
      </c>
      <c r="E4257" s="3">
        <v>139</v>
      </c>
      <c r="G4257" s="3">
        <v>16248.25</v>
      </c>
      <c r="H4257" s="3">
        <v>2258506.75</v>
      </c>
      <c r="I4257" s="4">
        <v>45779</v>
      </c>
      <c r="J4257" s="4">
        <v>45908</v>
      </c>
      <c r="K4257" s="3" t="s">
        <v>57</v>
      </c>
      <c r="L4257" s="5" t="s">
        <v>33</v>
      </c>
    </row>
    <row r="4258" spans="1:12" ht="14.25" customHeight="1" x14ac:dyDescent="0.3">
      <c r="A4258" s="3" t="s">
        <v>6600</v>
      </c>
      <c r="B4258" s="3" t="s">
        <v>6601</v>
      </c>
      <c r="C4258" s="3" t="s">
        <v>28</v>
      </c>
      <c r="D4258" s="3" t="s">
        <v>41</v>
      </c>
      <c r="E4258" s="3">
        <v>139</v>
      </c>
      <c r="F4258" s="3">
        <v>87</v>
      </c>
      <c r="G4258" s="3">
        <v>5365.87</v>
      </c>
      <c r="H4258" s="3">
        <v>745855.92999999993</v>
      </c>
      <c r="I4258" s="4">
        <v>45725</v>
      </c>
      <c r="J4258" s="4">
        <v>45864</v>
      </c>
      <c r="K4258" s="3" t="s">
        <v>46</v>
      </c>
      <c r="L4258" s="5" t="s">
        <v>33</v>
      </c>
    </row>
    <row r="4259" spans="1:12" ht="14.25" customHeight="1" x14ac:dyDescent="0.3">
      <c r="A4259" s="3" t="s">
        <v>6602</v>
      </c>
      <c r="B4259" s="3" t="s">
        <v>6603</v>
      </c>
      <c r="C4259" s="3" t="s">
        <v>40</v>
      </c>
      <c r="D4259" s="3" t="s">
        <v>53</v>
      </c>
      <c r="E4259" s="3">
        <v>124</v>
      </c>
      <c r="F4259" s="3">
        <v>32</v>
      </c>
      <c r="G4259" s="3">
        <v>524.92999999999995</v>
      </c>
      <c r="H4259" s="3">
        <v>65091.319999999992</v>
      </c>
      <c r="I4259" s="4">
        <v>45757</v>
      </c>
      <c r="J4259" s="4">
        <v>45933</v>
      </c>
      <c r="K4259" s="3" t="s">
        <v>16</v>
      </c>
      <c r="L4259" s="5" t="s">
        <v>21</v>
      </c>
    </row>
    <row r="4260" spans="1:12" ht="14.25" customHeight="1" x14ac:dyDescent="0.3">
      <c r="A4260" s="3" t="s">
        <v>2610</v>
      </c>
      <c r="B4260" s="3" t="s">
        <v>2478</v>
      </c>
      <c r="C4260" s="3" t="s">
        <v>14</v>
      </c>
      <c r="D4260" s="3" t="s">
        <v>41</v>
      </c>
      <c r="E4260" s="3">
        <v>106</v>
      </c>
      <c r="F4260" s="3">
        <v>47</v>
      </c>
      <c r="G4260" s="3">
        <v>5579.35</v>
      </c>
      <c r="H4260" s="3">
        <v>591411.10000000009</v>
      </c>
      <c r="I4260" s="4">
        <v>45790</v>
      </c>
      <c r="J4260" s="4">
        <v>45861</v>
      </c>
      <c r="K4260" s="3" t="s">
        <v>54</v>
      </c>
      <c r="L4260" s="5" t="s">
        <v>58</v>
      </c>
    </row>
    <row r="4261" spans="1:12" ht="14.25" customHeight="1" x14ac:dyDescent="0.3">
      <c r="A4261" s="3" t="s">
        <v>6604</v>
      </c>
      <c r="B4261" s="3" t="s">
        <v>6605</v>
      </c>
      <c r="C4261" s="3" t="s">
        <v>28</v>
      </c>
      <c r="D4261" s="3" t="s">
        <v>53</v>
      </c>
      <c r="E4261" s="3">
        <v>110</v>
      </c>
      <c r="F4261" s="3">
        <v>22</v>
      </c>
      <c r="G4261" s="3">
        <v>3172.33</v>
      </c>
      <c r="H4261" s="3">
        <v>348956.3</v>
      </c>
      <c r="I4261" s="4">
        <v>45743</v>
      </c>
      <c r="J4261" s="4">
        <v>45894</v>
      </c>
      <c r="K4261" s="3" t="s">
        <v>54</v>
      </c>
      <c r="L4261" s="5" t="s">
        <v>30</v>
      </c>
    </row>
    <row r="4262" spans="1:12" ht="14.25" customHeight="1" x14ac:dyDescent="0.3">
      <c r="A4262" s="3" t="s">
        <v>1486</v>
      </c>
      <c r="B4262" s="3" t="s">
        <v>6541</v>
      </c>
      <c r="C4262" s="3" t="s">
        <v>14</v>
      </c>
      <c r="D4262" s="3" t="s">
        <v>15</v>
      </c>
      <c r="E4262" s="3">
        <v>74</v>
      </c>
      <c r="F4262" s="3">
        <v>75</v>
      </c>
      <c r="G4262" s="3">
        <v>14044.88</v>
      </c>
      <c r="H4262" s="3">
        <v>1039321.12</v>
      </c>
      <c r="I4262" s="4">
        <v>45802</v>
      </c>
      <c r="J4262" s="4">
        <v>45911</v>
      </c>
      <c r="K4262" s="3" t="s">
        <v>54</v>
      </c>
      <c r="L4262" s="5" t="s">
        <v>58</v>
      </c>
    </row>
    <row r="4263" spans="1:12" ht="14.25" customHeight="1" x14ac:dyDescent="0.3">
      <c r="A4263" s="3" t="s">
        <v>6606</v>
      </c>
      <c r="B4263" s="3" t="s">
        <v>504</v>
      </c>
      <c r="C4263" s="3" t="s">
        <v>28</v>
      </c>
      <c r="D4263" s="3" t="s">
        <v>24</v>
      </c>
      <c r="E4263" s="3">
        <v>122</v>
      </c>
      <c r="F4263" s="3">
        <v>74</v>
      </c>
      <c r="G4263" s="3">
        <v>10387.790000000001</v>
      </c>
      <c r="H4263" s="3">
        <v>1267310.3799999999</v>
      </c>
      <c r="I4263" s="4">
        <v>45729</v>
      </c>
      <c r="J4263" s="4">
        <v>45899</v>
      </c>
      <c r="K4263" s="3" t="s">
        <v>46</v>
      </c>
      <c r="L4263" s="5" t="s">
        <v>17</v>
      </c>
    </row>
    <row r="4264" spans="1:12" ht="14.25" customHeight="1" x14ac:dyDescent="0.3">
      <c r="A4264" s="3" t="s">
        <v>6607</v>
      </c>
      <c r="B4264" s="3" t="s">
        <v>6608</v>
      </c>
      <c r="C4264" s="3" t="s">
        <v>14</v>
      </c>
      <c r="D4264" s="3" t="s">
        <v>41</v>
      </c>
      <c r="E4264" s="3">
        <v>184</v>
      </c>
      <c r="F4264" s="3">
        <v>86</v>
      </c>
      <c r="G4264" s="3">
        <v>13811.27</v>
      </c>
      <c r="H4264" s="3">
        <v>2541273.6800000002</v>
      </c>
      <c r="I4264" s="4">
        <v>45784</v>
      </c>
      <c r="J4264" s="4">
        <v>45887</v>
      </c>
      <c r="L4264" s="5" t="s">
        <v>33</v>
      </c>
    </row>
    <row r="4265" spans="1:12" ht="14.25" customHeight="1" x14ac:dyDescent="0.3">
      <c r="A4265" s="3" t="s">
        <v>6609</v>
      </c>
      <c r="B4265" s="3" t="s">
        <v>6200</v>
      </c>
      <c r="C4265" s="3" t="s">
        <v>40</v>
      </c>
      <c r="D4265" s="3" t="s">
        <v>41</v>
      </c>
      <c r="E4265" s="3">
        <v>149</v>
      </c>
      <c r="F4265" s="3">
        <v>46</v>
      </c>
      <c r="G4265" s="3">
        <v>11534.44</v>
      </c>
      <c r="H4265" s="3">
        <v>1718631.56</v>
      </c>
      <c r="I4265" s="4">
        <v>45783</v>
      </c>
      <c r="J4265" s="4">
        <v>45942</v>
      </c>
      <c r="K4265" s="3" t="s">
        <v>54</v>
      </c>
      <c r="L4265" s="5" t="s">
        <v>17</v>
      </c>
    </row>
    <row r="4266" spans="1:12" ht="14.25" customHeight="1" x14ac:dyDescent="0.3">
      <c r="A4266" s="3" t="s">
        <v>6610</v>
      </c>
      <c r="B4266" s="3" t="s">
        <v>1219</v>
      </c>
      <c r="C4266" s="3" t="s">
        <v>28</v>
      </c>
      <c r="D4266" s="3" t="s">
        <v>15</v>
      </c>
      <c r="E4266" s="3">
        <v>154</v>
      </c>
      <c r="F4266" s="3">
        <v>56</v>
      </c>
      <c r="G4266" s="3">
        <v>17899.55</v>
      </c>
      <c r="H4266" s="3">
        <v>2756530.7</v>
      </c>
      <c r="I4266" s="4">
        <v>45794</v>
      </c>
      <c r="J4266" s="4">
        <v>45925</v>
      </c>
      <c r="L4266" s="5" t="s">
        <v>17</v>
      </c>
    </row>
    <row r="4267" spans="1:12" ht="14.25" customHeight="1" x14ac:dyDescent="0.3">
      <c r="A4267" s="3" t="s">
        <v>2291</v>
      </c>
      <c r="B4267" s="3" t="s">
        <v>6611</v>
      </c>
      <c r="C4267" s="3" t="s">
        <v>40</v>
      </c>
      <c r="D4267" s="3" t="s">
        <v>15</v>
      </c>
      <c r="E4267" s="3">
        <v>82</v>
      </c>
      <c r="F4267" s="3">
        <v>61</v>
      </c>
      <c r="G4267" s="3">
        <v>18784.669999999998</v>
      </c>
      <c r="H4267" s="3">
        <v>1540342.94</v>
      </c>
      <c r="I4267" s="4">
        <v>45671</v>
      </c>
      <c r="J4267" s="4">
        <v>45869</v>
      </c>
      <c r="K4267" s="3" t="s">
        <v>29</v>
      </c>
      <c r="L4267" s="5" t="s">
        <v>21</v>
      </c>
    </row>
    <row r="4268" spans="1:12" ht="14.25" customHeight="1" x14ac:dyDescent="0.3">
      <c r="A4268" s="3" t="s">
        <v>6612</v>
      </c>
      <c r="B4268" s="3" t="s">
        <v>6613</v>
      </c>
      <c r="C4268" s="3" t="s">
        <v>44</v>
      </c>
      <c r="D4268" s="3" t="s">
        <v>45</v>
      </c>
      <c r="E4268" s="3">
        <v>39</v>
      </c>
      <c r="F4268" s="3">
        <v>73</v>
      </c>
      <c r="G4268" s="3">
        <v>3550.33</v>
      </c>
      <c r="H4268" s="3">
        <v>138462.87</v>
      </c>
      <c r="I4268" s="4">
        <v>45704</v>
      </c>
      <c r="J4268" s="4">
        <v>45900</v>
      </c>
      <c r="K4268" s="3" t="s">
        <v>46</v>
      </c>
      <c r="L4268" s="5" t="s">
        <v>21</v>
      </c>
    </row>
    <row r="4269" spans="1:12" ht="14.25" customHeight="1" x14ac:dyDescent="0.3">
      <c r="A4269" s="3" t="s">
        <v>6614</v>
      </c>
      <c r="B4269" s="3" t="s">
        <v>645</v>
      </c>
      <c r="C4269" s="3" t="s">
        <v>28</v>
      </c>
      <c r="D4269" s="3" t="s">
        <v>41</v>
      </c>
      <c r="E4269" s="3">
        <v>3</v>
      </c>
      <c r="F4269" s="3">
        <v>34</v>
      </c>
      <c r="G4269" s="3">
        <v>18954.75</v>
      </c>
      <c r="H4269" s="3">
        <v>56864.25</v>
      </c>
      <c r="I4269" s="4">
        <v>45679</v>
      </c>
      <c r="J4269" s="4">
        <v>45903</v>
      </c>
      <c r="K4269" s="3" t="s">
        <v>54</v>
      </c>
      <c r="L4269" s="5" t="s">
        <v>58</v>
      </c>
    </row>
    <row r="4270" spans="1:12" ht="14.25" customHeight="1" x14ac:dyDescent="0.3">
      <c r="A4270" s="3" t="s">
        <v>6615</v>
      </c>
      <c r="B4270" s="3" t="s">
        <v>6616</v>
      </c>
      <c r="C4270" s="3" t="s">
        <v>44</v>
      </c>
      <c r="D4270" s="3" t="s">
        <v>41</v>
      </c>
      <c r="E4270" s="3">
        <v>72</v>
      </c>
      <c r="F4270" s="3">
        <v>54</v>
      </c>
      <c r="G4270" s="3">
        <v>1957.1</v>
      </c>
      <c r="H4270" s="3">
        <v>140911.20000000001</v>
      </c>
      <c r="I4270" s="4">
        <v>45834</v>
      </c>
      <c r="J4270" s="4">
        <v>45893</v>
      </c>
      <c r="K4270" s="3" t="s">
        <v>46</v>
      </c>
      <c r="L4270" s="5" t="s">
        <v>21</v>
      </c>
    </row>
    <row r="4271" spans="1:12" ht="14.25" customHeight="1" x14ac:dyDescent="0.3">
      <c r="A4271" s="3" t="s">
        <v>6617</v>
      </c>
      <c r="B4271" s="3" t="s">
        <v>6618</v>
      </c>
      <c r="C4271" s="3" t="s">
        <v>20</v>
      </c>
      <c r="D4271" s="3" t="s">
        <v>41</v>
      </c>
      <c r="E4271" s="3">
        <v>18</v>
      </c>
      <c r="F4271" s="3">
        <v>81</v>
      </c>
      <c r="G4271" s="3">
        <v>8535.84</v>
      </c>
      <c r="H4271" s="3">
        <v>153645.12</v>
      </c>
      <c r="I4271" s="4">
        <v>45760</v>
      </c>
      <c r="J4271" s="4">
        <v>45855</v>
      </c>
      <c r="K4271" s="3" t="s">
        <v>25</v>
      </c>
      <c r="L4271" s="5" t="s">
        <v>17</v>
      </c>
    </row>
    <row r="4272" spans="1:12" ht="14.25" customHeight="1" x14ac:dyDescent="0.3">
      <c r="A4272" s="3" t="s">
        <v>3197</v>
      </c>
      <c r="B4272" s="3" t="s">
        <v>4128</v>
      </c>
      <c r="C4272" s="3" t="s">
        <v>14</v>
      </c>
      <c r="D4272" s="3" t="s">
        <v>53</v>
      </c>
      <c r="E4272" s="3">
        <v>171</v>
      </c>
      <c r="F4272" s="3">
        <v>77</v>
      </c>
      <c r="G4272" s="3">
        <v>9625.66</v>
      </c>
      <c r="H4272" s="3">
        <v>1645987.86</v>
      </c>
      <c r="I4272" s="4">
        <v>45822</v>
      </c>
      <c r="J4272" s="4">
        <v>45874</v>
      </c>
      <c r="K4272" s="3" t="s">
        <v>46</v>
      </c>
      <c r="L4272" s="5" t="s">
        <v>58</v>
      </c>
    </row>
    <row r="4273" spans="1:12" ht="14.25" customHeight="1" x14ac:dyDescent="0.3">
      <c r="A4273" s="3" t="s">
        <v>4914</v>
      </c>
      <c r="B4273" s="3" t="s">
        <v>6619</v>
      </c>
      <c r="C4273" s="3" t="s">
        <v>40</v>
      </c>
      <c r="D4273" s="3" t="s">
        <v>41</v>
      </c>
      <c r="E4273" s="3">
        <v>110</v>
      </c>
      <c r="F4273" s="3">
        <v>59</v>
      </c>
      <c r="G4273" s="3">
        <v>5815.37</v>
      </c>
      <c r="H4273" s="3">
        <v>639690.69999999995</v>
      </c>
      <c r="I4273" s="4">
        <v>45704</v>
      </c>
      <c r="J4273" s="4">
        <v>45881</v>
      </c>
      <c r="K4273" s="3" t="s">
        <v>25</v>
      </c>
      <c r="L4273" s="5" t="s">
        <v>21</v>
      </c>
    </row>
    <row r="4274" spans="1:12" ht="14.25" customHeight="1" x14ac:dyDescent="0.3">
      <c r="A4274" s="3" t="s">
        <v>3493</v>
      </c>
      <c r="B4274" s="3" t="s">
        <v>3962</v>
      </c>
      <c r="C4274" s="3" t="s">
        <v>40</v>
      </c>
      <c r="D4274" s="3" t="s">
        <v>45</v>
      </c>
      <c r="E4274" s="3">
        <v>137</v>
      </c>
      <c r="F4274" s="3">
        <v>85</v>
      </c>
      <c r="G4274" s="3">
        <v>16645.72</v>
      </c>
      <c r="H4274" s="3">
        <v>2280463.64</v>
      </c>
      <c r="I4274" s="4">
        <v>45824</v>
      </c>
      <c r="J4274" s="4">
        <v>45865</v>
      </c>
      <c r="K4274" s="3" t="s">
        <v>25</v>
      </c>
      <c r="L4274" s="5" t="s">
        <v>30</v>
      </c>
    </row>
    <row r="4275" spans="1:12" ht="14.25" customHeight="1" x14ac:dyDescent="0.3">
      <c r="A4275" s="3" t="s">
        <v>6620</v>
      </c>
      <c r="B4275" s="3" t="s">
        <v>6621</v>
      </c>
      <c r="C4275" s="3" t="s">
        <v>28</v>
      </c>
      <c r="D4275" s="3" t="s">
        <v>45</v>
      </c>
      <c r="E4275" s="3">
        <v>198</v>
      </c>
      <c r="F4275" s="3">
        <v>30</v>
      </c>
      <c r="G4275" s="3">
        <v>10839.21</v>
      </c>
      <c r="H4275" s="3">
        <v>2146163.58</v>
      </c>
      <c r="I4275" s="4">
        <v>45705</v>
      </c>
      <c r="J4275" s="4">
        <v>45909</v>
      </c>
      <c r="K4275" s="3" t="s">
        <v>16</v>
      </c>
      <c r="L4275" s="5" t="s">
        <v>30</v>
      </c>
    </row>
    <row r="4276" spans="1:12" ht="14.25" customHeight="1" x14ac:dyDescent="0.3">
      <c r="A4276" s="3" t="s">
        <v>6622</v>
      </c>
      <c r="B4276" s="3" t="s">
        <v>871</v>
      </c>
      <c r="C4276" s="3" t="s">
        <v>20</v>
      </c>
      <c r="D4276" s="3" t="s">
        <v>45</v>
      </c>
      <c r="E4276" s="3">
        <v>114</v>
      </c>
      <c r="F4276" s="3">
        <v>26</v>
      </c>
      <c r="G4276" s="3">
        <v>1262.58</v>
      </c>
      <c r="H4276" s="3">
        <v>143934.12</v>
      </c>
      <c r="I4276" s="4">
        <v>45704</v>
      </c>
      <c r="J4276" s="4">
        <v>45901</v>
      </c>
      <c r="K4276" s="3" t="s">
        <v>29</v>
      </c>
      <c r="L4276" s="5" t="s">
        <v>17</v>
      </c>
    </row>
    <row r="4277" spans="1:12" ht="14.25" customHeight="1" x14ac:dyDescent="0.3">
      <c r="A4277" s="3" t="s">
        <v>6623</v>
      </c>
      <c r="B4277" s="3" t="s">
        <v>6624</v>
      </c>
      <c r="C4277" s="3" t="s">
        <v>14</v>
      </c>
      <c r="D4277" s="3" t="s">
        <v>45</v>
      </c>
      <c r="E4277" s="3">
        <v>159</v>
      </c>
      <c r="F4277" s="3">
        <v>45</v>
      </c>
      <c r="G4277" s="3">
        <v>10027.950000000001</v>
      </c>
      <c r="H4277" s="3">
        <v>1594444.05</v>
      </c>
      <c r="I4277" s="4">
        <v>45725</v>
      </c>
      <c r="J4277" s="4">
        <v>45867</v>
      </c>
      <c r="K4277" s="3" t="s">
        <v>57</v>
      </c>
      <c r="L4277" s="5" t="s">
        <v>21</v>
      </c>
    </row>
    <row r="4278" spans="1:12" ht="14.25" customHeight="1" x14ac:dyDescent="0.3">
      <c r="A4278" s="3" t="s">
        <v>6625</v>
      </c>
      <c r="B4278" s="3" t="s">
        <v>6626</v>
      </c>
      <c r="C4278" s="3" t="s">
        <v>28</v>
      </c>
      <c r="D4278" s="3" t="s">
        <v>45</v>
      </c>
      <c r="E4278" s="3">
        <v>140</v>
      </c>
      <c r="F4278" s="3">
        <v>31</v>
      </c>
      <c r="G4278" s="3">
        <v>7195.03</v>
      </c>
      <c r="H4278" s="3">
        <v>1007304.2</v>
      </c>
      <c r="I4278" s="4">
        <v>45736</v>
      </c>
      <c r="J4278" s="4">
        <v>45904</v>
      </c>
      <c r="K4278" s="3" t="s">
        <v>25</v>
      </c>
      <c r="L4278" s="5" t="s">
        <v>58</v>
      </c>
    </row>
    <row r="4279" spans="1:12" ht="14.25" customHeight="1" x14ac:dyDescent="0.3">
      <c r="A4279" s="3" t="s">
        <v>6627</v>
      </c>
      <c r="B4279" s="3" t="s">
        <v>6628</v>
      </c>
      <c r="C4279" s="3" t="s">
        <v>40</v>
      </c>
      <c r="D4279" s="3" t="s">
        <v>45</v>
      </c>
      <c r="E4279" s="3">
        <v>185</v>
      </c>
      <c r="F4279" s="3">
        <v>60</v>
      </c>
      <c r="G4279" s="3">
        <v>4668.7700000000004</v>
      </c>
      <c r="H4279" s="3">
        <v>863722.45000000007</v>
      </c>
      <c r="I4279" s="4">
        <v>45832</v>
      </c>
      <c r="J4279" s="4">
        <v>45876</v>
      </c>
      <c r="K4279" s="3" t="s">
        <v>46</v>
      </c>
      <c r="L4279" s="5" t="s">
        <v>30</v>
      </c>
    </row>
    <row r="4280" spans="1:12" ht="14.25" customHeight="1" x14ac:dyDescent="0.3">
      <c r="A4280" s="3" t="s">
        <v>6629</v>
      </c>
      <c r="B4280" s="3" t="s">
        <v>1511</v>
      </c>
      <c r="C4280" s="3" t="s">
        <v>40</v>
      </c>
      <c r="D4280" s="3" t="s">
        <v>53</v>
      </c>
      <c r="E4280" s="3">
        <v>114</v>
      </c>
      <c r="G4280" s="3">
        <v>13802.34</v>
      </c>
      <c r="H4280" s="3">
        <v>1573466.76</v>
      </c>
      <c r="I4280" s="4">
        <v>45771</v>
      </c>
      <c r="J4280" s="4">
        <v>45879</v>
      </c>
      <c r="L4280" s="5" t="s">
        <v>30</v>
      </c>
    </row>
    <row r="4281" spans="1:12" ht="14.25" customHeight="1" x14ac:dyDescent="0.3">
      <c r="A4281" s="3" t="s">
        <v>6630</v>
      </c>
      <c r="B4281" s="3" t="s">
        <v>3878</v>
      </c>
      <c r="C4281" s="3" t="s">
        <v>14</v>
      </c>
      <c r="D4281" s="3" t="s">
        <v>15</v>
      </c>
      <c r="F4281" s="3">
        <v>98</v>
      </c>
      <c r="G4281" s="3">
        <v>17204.04</v>
      </c>
      <c r="I4281" s="4">
        <v>45770</v>
      </c>
      <c r="J4281" s="4">
        <v>45890</v>
      </c>
      <c r="L4281" s="5" t="s">
        <v>33</v>
      </c>
    </row>
    <row r="4282" spans="1:12" ht="14.25" customHeight="1" x14ac:dyDescent="0.3">
      <c r="A4282" s="3" t="s">
        <v>6631</v>
      </c>
      <c r="B4282" s="3" t="s">
        <v>6632</v>
      </c>
      <c r="C4282" s="3" t="s">
        <v>20</v>
      </c>
      <c r="D4282" s="3" t="s">
        <v>24</v>
      </c>
      <c r="E4282" s="3">
        <v>98</v>
      </c>
      <c r="F4282" s="3">
        <v>42</v>
      </c>
      <c r="G4282" s="3">
        <v>302.22000000000003</v>
      </c>
      <c r="H4282" s="3">
        <v>29617.56</v>
      </c>
      <c r="I4282" s="4">
        <v>45695</v>
      </c>
      <c r="J4282" s="4">
        <v>45917</v>
      </c>
      <c r="K4282" s="3" t="s">
        <v>16</v>
      </c>
      <c r="L4282" s="5" t="s">
        <v>21</v>
      </c>
    </row>
    <row r="4283" spans="1:12" ht="14.25" customHeight="1" x14ac:dyDescent="0.3">
      <c r="A4283" s="3" t="s">
        <v>6633</v>
      </c>
      <c r="B4283" s="3" t="s">
        <v>2849</v>
      </c>
      <c r="C4283" s="3" t="s">
        <v>44</v>
      </c>
      <c r="D4283" s="3" t="s">
        <v>24</v>
      </c>
      <c r="E4283" s="3">
        <v>0</v>
      </c>
      <c r="F4283" s="3">
        <v>33</v>
      </c>
      <c r="G4283" s="3">
        <v>1504.34</v>
      </c>
      <c r="H4283" s="3">
        <v>0</v>
      </c>
      <c r="I4283" s="4">
        <v>45674</v>
      </c>
      <c r="J4283" s="4">
        <v>45936</v>
      </c>
      <c r="K4283" s="3" t="s">
        <v>57</v>
      </c>
      <c r="L4283" s="5" t="s">
        <v>33</v>
      </c>
    </row>
    <row r="4284" spans="1:12" ht="14.25" customHeight="1" x14ac:dyDescent="0.3">
      <c r="A4284" s="3" t="s">
        <v>6634</v>
      </c>
      <c r="B4284" s="3" t="s">
        <v>6635</v>
      </c>
      <c r="C4284" s="3" t="s">
        <v>14</v>
      </c>
      <c r="D4284" s="3" t="s">
        <v>53</v>
      </c>
      <c r="E4284" s="3">
        <v>73</v>
      </c>
      <c r="F4284" s="3">
        <v>84</v>
      </c>
      <c r="G4284" s="3">
        <v>139.41</v>
      </c>
      <c r="H4284" s="3">
        <v>10176.93</v>
      </c>
      <c r="I4284" s="4">
        <v>45804</v>
      </c>
      <c r="J4284" s="4">
        <v>45882</v>
      </c>
      <c r="K4284" s="3" t="s">
        <v>54</v>
      </c>
      <c r="L4284" s="5" t="s">
        <v>17</v>
      </c>
    </row>
    <row r="4285" spans="1:12" ht="14.25" customHeight="1" x14ac:dyDescent="0.3">
      <c r="A4285" s="3" t="s">
        <v>6636</v>
      </c>
      <c r="B4285" s="3" t="s">
        <v>5121</v>
      </c>
      <c r="C4285" s="3" t="s">
        <v>40</v>
      </c>
      <c r="D4285" s="3" t="s">
        <v>45</v>
      </c>
      <c r="E4285" s="3">
        <v>49</v>
      </c>
      <c r="F4285" s="3">
        <v>77</v>
      </c>
      <c r="G4285" s="3">
        <v>906.58</v>
      </c>
      <c r="H4285" s="3">
        <v>44422.420000000013</v>
      </c>
      <c r="I4285" s="4">
        <v>45842</v>
      </c>
      <c r="J4285" s="4">
        <v>45935</v>
      </c>
      <c r="L4285" s="5" t="s">
        <v>30</v>
      </c>
    </row>
    <row r="4286" spans="1:12" ht="14.25" customHeight="1" x14ac:dyDescent="0.3">
      <c r="A4286" s="3" t="s">
        <v>4389</v>
      </c>
      <c r="B4286" s="3" t="s">
        <v>6637</v>
      </c>
      <c r="C4286" s="3" t="s">
        <v>20</v>
      </c>
      <c r="D4286" s="3" t="s">
        <v>41</v>
      </c>
      <c r="E4286" s="3">
        <v>117</v>
      </c>
      <c r="F4286" s="3">
        <v>76</v>
      </c>
      <c r="G4286" s="3">
        <v>1728</v>
      </c>
      <c r="H4286" s="3">
        <v>202176</v>
      </c>
      <c r="I4286" s="4">
        <v>45805</v>
      </c>
      <c r="J4286" s="4">
        <v>45942</v>
      </c>
      <c r="K4286" s="3" t="s">
        <v>46</v>
      </c>
      <c r="L4286" s="5" t="s">
        <v>21</v>
      </c>
    </row>
    <row r="4287" spans="1:12" ht="14.25" customHeight="1" x14ac:dyDescent="0.3">
      <c r="A4287" s="3" t="s">
        <v>2626</v>
      </c>
      <c r="B4287" s="3" t="s">
        <v>3629</v>
      </c>
      <c r="C4287" s="3" t="s">
        <v>28</v>
      </c>
      <c r="D4287" s="3" t="s">
        <v>41</v>
      </c>
      <c r="E4287" s="3">
        <v>129</v>
      </c>
      <c r="F4287" s="3">
        <v>32</v>
      </c>
      <c r="G4287" s="3">
        <v>13088.62</v>
      </c>
      <c r="H4287" s="3">
        <v>1688431.98</v>
      </c>
      <c r="I4287" s="4">
        <v>45711</v>
      </c>
      <c r="J4287" s="4">
        <v>45896</v>
      </c>
      <c r="K4287" s="3" t="s">
        <v>25</v>
      </c>
      <c r="L4287" s="5" t="s">
        <v>30</v>
      </c>
    </row>
    <row r="4288" spans="1:12" ht="14.25" customHeight="1" x14ac:dyDescent="0.3">
      <c r="A4288" s="3" t="s">
        <v>6638</v>
      </c>
      <c r="B4288" s="3" t="s">
        <v>3646</v>
      </c>
      <c r="C4288" s="3" t="s">
        <v>40</v>
      </c>
      <c r="D4288" s="3" t="s">
        <v>45</v>
      </c>
      <c r="E4288" s="3">
        <v>53</v>
      </c>
      <c r="F4288" s="3">
        <v>93</v>
      </c>
      <c r="G4288" s="3">
        <v>17713.88</v>
      </c>
      <c r="H4288" s="3">
        <v>938835.64</v>
      </c>
      <c r="I4288" s="4">
        <v>45767</v>
      </c>
      <c r="J4288" s="4">
        <v>45902</v>
      </c>
      <c r="K4288" s="3" t="s">
        <v>29</v>
      </c>
      <c r="L4288" s="5" t="s">
        <v>21</v>
      </c>
    </row>
    <row r="4289" spans="1:12" ht="14.25" customHeight="1" x14ac:dyDescent="0.3">
      <c r="A4289" s="3" t="s">
        <v>6639</v>
      </c>
      <c r="B4289" s="3" t="s">
        <v>5195</v>
      </c>
      <c r="C4289" s="3" t="s">
        <v>40</v>
      </c>
      <c r="D4289" s="3" t="s">
        <v>24</v>
      </c>
      <c r="E4289" s="3">
        <v>136</v>
      </c>
      <c r="F4289" s="3">
        <v>92</v>
      </c>
      <c r="G4289" s="3">
        <v>13093.1</v>
      </c>
      <c r="H4289" s="3">
        <v>1780661.6</v>
      </c>
      <c r="I4289" s="4">
        <v>45795</v>
      </c>
      <c r="J4289" s="4">
        <v>45879</v>
      </c>
      <c r="K4289" s="3" t="s">
        <v>25</v>
      </c>
      <c r="L4289" s="5" t="s">
        <v>58</v>
      </c>
    </row>
    <row r="4290" spans="1:12" ht="14.25" customHeight="1" x14ac:dyDescent="0.3">
      <c r="A4290" s="3" t="s">
        <v>4668</v>
      </c>
      <c r="B4290" s="3" t="s">
        <v>2009</v>
      </c>
      <c r="C4290" s="3" t="s">
        <v>28</v>
      </c>
      <c r="D4290" s="3" t="s">
        <v>53</v>
      </c>
      <c r="E4290" s="3">
        <v>10</v>
      </c>
      <c r="F4290" s="3">
        <v>81</v>
      </c>
      <c r="G4290" s="3">
        <v>2574.21</v>
      </c>
      <c r="H4290" s="3">
        <v>25742.1</v>
      </c>
      <c r="I4290" s="4">
        <v>45732</v>
      </c>
      <c r="J4290" s="4">
        <v>45899</v>
      </c>
      <c r="K4290" s="3" t="s">
        <v>57</v>
      </c>
      <c r="L4290" s="5" t="s">
        <v>17</v>
      </c>
    </row>
    <row r="4291" spans="1:12" ht="14.25" customHeight="1" x14ac:dyDescent="0.3">
      <c r="A4291" s="3" t="s">
        <v>6640</v>
      </c>
      <c r="B4291" s="3" t="s">
        <v>6641</v>
      </c>
      <c r="C4291" s="3" t="s">
        <v>44</v>
      </c>
      <c r="D4291" s="3" t="s">
        <v>15</v>
      </c>
      <c r="E4291" s="3">
        <v>115</v>
      </c>
      <c r="F4291" s="3">
        <v>93</v>
      </c>
      <c r="G4291" s="3">
        <v>1642.63</v>
      </c>
      <c r="H4291" s="3">
        <v>188902.45</v>
      </c>
      <c r="I4291" s="4">
        <v>45790</v>
      </c>
      <c r="J4291" s="4">
        <v>45863</v>
      </c>
      <c r="K4291" s="3" t="s">
        <v>16</v>
      </c>
      <c r="L4291" s="5" t="s">
        <v>33</v>
      </c>
    </row>
    <row r="4292" spans="1:12" ht="14.25" customHeight="1" x14ac:dyDescent="0.3">
      <c r="A4292" s="3" t="s">
        <v>6642</v>
      </c>
      <c r="B4292" s="3" t="s">
        <v>6643</v>
      </c>
      <c r="C4292" s="3" t="s">
        <v>44</v>
      </c>
      <c r="D4292" s="3" t="s">
        <v>45</v>
      </c>
      <c r="E4292" s="3">
        <v>115</v>
      </c>
      <c r="F4292" s="3">
        <v>65</v>
      </c>
      <c r="G4292" s="3">
        <v>19174.240000000002</v>
      </c>
      <c r="H4292" s="3">
        <v>2205037.6</v>
      </c>
      <c r="I4292" s="4">
        <v>45795</v>
      </c>
      <c r="J4292" s="4">
        <v>45861</v>
      </c>
      <c r="K4292" s="3" t="s">
        <v>54</v>
      </c>
      <c r="L4292" s="5" t="s">
        <v>58</v>
      </c>
    </row>
    <row r="4293" spans="1:12" ht="14.25" customHeight="1" x14ac:dyDescent="0.3">
      <c r="A4293" s="3" t="s">
        <v>6644</v>
      </c>
      <c r="B4293" s="3" t="s">
        <v>6645</v>
      </c>
      <c r="C4293" s="3" t="s">
        <v>44</v>
      </c>
      <c r="D4293" s="3" t="s">
        <v>53</v>
      </c>
      <c r="E4293" s="3">
        <v>163</v>
      </c>
      <c r="F4293" s="3">
        <v>90</v>
      </c>
      <c r="G4293" s="3">
        <v>19738.73</v>
      </c>
      <c r="H4293" s="3">
        <v>3217412.99</v>
      </c>
      <c r="I4293" s="4">
        <v>45766</v>
      </c>
      <c r="J4293" s="4">
        <v>45859</v>
      </c>
      <c r="K4293" s="3" t="s">
        <v>25</v>
      </c>
      <c r="L4293" s="5" t="s">
        <v>21</v>
      </c>
    </row>
    <row r="4294" spans="1:12" ht="14.25" customHeight="1" x14ac:dyDescent="0.3">
      <c r="A4294" s="3" t="s">
        <v>6646</v>
      </c>
      <c r="B4294" s="3" t="s">
        <v>3238</v>
      </c>
      <c r="C4294" s="3" t="s">
        <v>28</v>
      </c>
      <c r="D4294" s="3" t="s">
        <v>45</v>
      </c>
      <c r="E4294" s="3">
        <v>144</v>
      </c>
      <c r="F4294" s="3">
        <v>67</v>
      </c>
      <c r="G4294" s="3">
        <v>16923.48</v>
      </c>
      <c r="H4294" s="3">
        <v>2436981.12</v>
      </c>
      <c r="I4294" s="4">
        <v>45796</v>
      </c>
      <c r="J4294" s="4">
        <v>45870</v>
      </c>
      <c r="K4294" s="3" t="s">
        <v>46</v>
      </c>
      <c r="L4294" s="5" t="s">
        <v>30</v>
      </c>
    </row>
    <row r="4295" spans="1:12" ht="14.25" customHeight="1" x14ac:dyDescent="0.3">
      <c r="A4295" s="3" t="s">
        <v>1077</v>
      </c>
      <c r="B4295" s="3" t="s">
        <v>2843</v>
      </c>
      <c r="C4295" s="3" t="s">
        <v>28</v>
      </c>
      <c r="D4295" s="3" t="s">
        <v>15</v>
      </c>
      <c r="E4295" s="3">
        <v>181</v>
      </c>
      <c r="F4295" s="3">
        <v>20</v>
      </c>
      <c r="G4295" s="3">
        <v>6168.04</v>
      </c>
      <c r="H4295" s="3">
        <v>1116415.24</v>
      </c>
      <c r="I4295" s="4">
        <v>45749</v>
      </c>
      <c r="J4295" s="4">
        <v>45890</v>
      </c>
      <c r="K4295" s="3" t="s">
        <v>16</v>
      </c>
      <c r="L4295" s="5" t="s">
        <v>58</v>
      </c>
    </row>
    <row r="4296" spans="1:12" ht="14.25" customHeight="1" x14ac:dyDescent="0.3">
      <c r="A4296" s="3" t="s">
        <v>6647</v>
      </c>
      <c r="B4296" s="3" t="s">
        <v>6648</v>
      </c>
      <c r="C4296" s="3" t="s">
        <v>44</v>
      </c>
      <c r="D4296" s="3" t="s">
        <v>53</v>
      </c>
      <c r="E4296" s="3">
        <v>77</v>
      </c>
      <c r="F4296" s="3">
        <v>74</v>
      </c>
      <c r="G4296" s="3">
        <v>9192.02</v>
      </c>
      <c r="H4296" s="3">
        <v>707785.54</v>
      </c>
      <c r="I4296" s="4">
        <v>45803</v>
      </c>
      <c r="J4296" s="4">
        <v>45922</v>
      </c>
      <c r="K4296" s="3" t="s">
        <v>46</v>
      </c>
      <c r="L4296" s="5" t="s">
        <v>17</v>
      </c>
    </row>
    <row r="4297" spans="1:12" ht="14.25" customHeight="1" x14ac:dyDescent="0.3">
      <c r="A4297" s="3" t="s">
        <v>1658</v>
      </c>
      <c r="B4297" s="3" t="s">
        <v>4253</v>
      </c>
      <c r="C4297" s="3" t="s">
        <v>40</v>
      </c>
      <c r="E4297" s="3">
        <v>101</v>
      </c>
      <c r="F4297" s="3">
        <v>27</v>
      </c>
      <c r="G4297" s="3">
        <v>9179.65</v>
      </c>
      <c r="H4297" s="3">
        <v>927144.64999999991</v>
      </c>
      <c r="I4297" s="4">
        <v>45816</v>
      </c>
      <c r="J4297" s="4">
        <v>45938</v>
      </c>
      <c r="L4297" s="5" t="s">
        <v>30</v>
      </c>
    </row>
    <row r="4298" spans="1:12" ht="14.25" customHeight="1" x14ac:dyDescent="0.3">
      <c r="A4298" s="3" t="s">
        <v>6649</v>
      </c>
      <c r="B4298" s="3" t="s">
        <v>165</v>
      </c>
      <c r="C4298" s="3" t="s">
        <v>14</v>
      </c>
      <c r="D4298" s="3" t="s">
        <v>45</v>
      </c>
      <c r="E4298" s="3">
        <v>111</v>
      </c>
      <c r="F4298" s="3">
        <v>39</v>
      </c>
      <c r="G4298" s="3">
        <v>19652.72</v>
      </c>
      <c r="H4298" s="3">
        <v>2181451.92</v>
      </c>
      <c r="I4298" s="4">
        <v>45669</v>
      </c>
      <c r="J4298" s="4">
        <v>45915</v>
      </c>
      <c r="K4298" s="3" t="s">
        <v>57</v>
      </c>
      <c r="L4298" s="5" t="s">
        <v>58</v>
      </c>
    </row>
    <row r="4299" spans="1:12" ht="14.25" customHeight="1" x14ac:dyDescent="0.3">
      <c r="A4299" s="3" t="s">
        <v>612</v>
      </c>
      <c r="B4299" s="3" t="s">
        <v>6650</v>
      </c>
      <c r="C4299" s="3" t="s">
        <v>44</v>
      </c>
      <c r="D4299" s="3" t="s">
        <v>15</v>
      </c>
      <c r="E4299" s="3">
        <v>183</v>
      </c>
      <c r="F4299" s="3">
        <v>29</v>
      </c>
      <c r="G4299" s="3">
        <v>3049.4</v>
      </c>
      <c r="H4299" s="3">
        <v>558040.20000000007</v>
      </c>
      <c r="I4299" s="4">
        <v>45752</v>
      </c>
      <c r="J4299" s="4">
        <v>45866</v>
      </c>
      <c r="L4299" s="5" t="s">
        <v>17</v>
      </c>
    </row>
    <row r="4300" spans="1:12" ht="14.25" customHeight="1" x14ac:dyDescent="0.3">
      <c r="A4300" s="3" t="s">
        <v>1806</v>
      </c>
      <c r="B4300" s="3" t="s">
        <v>458</v>
      </c>
      <c r="C4300" s="3" t="s">
        <v>28</v>
      </c>
      <c r="D4300" s="3" t="s">
        <v>41</v>
      </c>
      <c r="F4300" s="3">
        <v>80</v>
      </c>
      <c r="G4300" s="3">
        <v>7309.41</v>
      </c>
      <c r="I4300" s="4">
        <v>45697</v>
      </c>
      <c r="J4300" s="4">
        <v>45934</v>
      </c>
      <c r="K4300" s="3" t="s">
        <v>16</v>
      </c>
      <c r="L4300" s="5" t="s">
        <v>58</v>
      </c>
    </row>
    <row r="4301" spans="1:12" ht="14.25" customHeight="1" x14ac:dyDescent="0.3">
      <c r="A4301" s="3" t="s">
        <v>6651</v>
      </c>
      <c r="B4301" s="3" t="s">
        <v>6652</v>
      </c>
      <c r="C4301" s="3" t="s">
        <v>20</v>
      </c>
      <c r="D4301" s="3" t="s">
        <v>41</v>
      </c>
      <c r="E4301" s="3">
        <v>70</v>
      </c>
      <c r="F4301" s="3">
        <v>66</v>
      </c>
      <c r="G4301" s="3">
        <v>5470.31</v>
      </c>
      <c r="H4301" s="3">
        <v>382921.7</v>
      </c>
      <c r="I4301" s="4">
        <v>45724</v>
      </c>
      <c r="J4301" s="4">
        <v>45896</v>
      </c>
      <c r="K4301" s="3" t="s">
        <v>16</v>
      </c>
      <c r="L4301" s="5" t="s">
        <v>58</v>
      </c>
    </row>
    <row r="4302" spans="1:12" ht="14.25" customHeight="1" x14ac:dyDescent="0.3">
      <c r="A4302" s="3" t="s">
        <v>6653</v>
      </c>
      <c r="B4302" s="3" t="s">
        <v>2634</v>
      </c>
      <c r="C4302" s="3" t="s">
        <v>20</v>
      </c>
      <c r="D4302" s="3" t="s">
        <v>45</v>
      </c>
      <c r="F4302" s="3">
        <v>54</v>
      </c>
      <c r="G4302" s="3">
        <v>19665.990000000002</v>
      </c>
      <c r="I4302" s="4">
        <v>45790</v>
      </c>
      <c r="J4302" s="4">
        <v>45879</v>
      </c>
      <c r="K4302" s="3" t="s">
        <v>54</v>
      </c>
      <c r="L4302" s="5" t="s">
        <v>33</v>
      </c>
    </row>
    <row r="4303" spans="1:12" ht="14.25" customHeight="1" x14ac:dyDescent="0.3">
      <c r="A4303" s="3" t="s">
        <v>6654</v>
      </c>
      <c r="B4303" s="3" t="s">
        <v>6655</v>
      </c>
      <c r="C4303" s="3" t="s">
        <v>28</v>
      </c>
      <c r="D4303" s="3" t="s">
        <v>45</v>
      </c>
      <c r="E4303" s="3">
        <v>84</v>
      </c>
      <c r="F4303" s="3">
        <v>77</v>
      </c>
      <c r="G4303" s="3">
        <v>853.61</v>
      </c>
      <c r="H4303" s="3">
        <v>71703.240000000005</v>
      </c>
      <c r="I4303" s="4">
        <v>45810</v>
      </c>
      <c r="J4303" s="4">
        <v>45879</v>
      </c>
      <c r="K4303" s="3" t="s">
        <v>29</v>
      </c>
      <c r="L4303" s="5" t="s">
        <v>33</v>
      </c>
    </row>
    <row r="4304" spans="1:12" ht="14.25" customHeight="1" x14ac:dyDescent="0.3">
      <c r="A4304" s="3" t="s">
        <v>6656</v>
      </c>
      <c r="B4304" s="3" t="s">
        <v>6657</v>
      </c>
      <c r="C4304" s="3" t="s">
        <v>28</v>
      </c>
      <c r="D4304" s="3" t="s">
        <v>41</v>
      </c>
      <c r="E4304" s="3">
        <v>176</v>
      </c>
      <c r="F4304" s="3">
        <v>55</v>
      </c>
      <c r="G4304" s="3">
        <v>18889.82</v>
      </c>
      <c r="H4304" s="3">
        <v>3324608.32</v>
      </c>
      <c r="I4304" s="4">
        <v>45817</v>
      </c>
      <c r="J4304" s="4">
        <v>45882</v>
      </c>
      <c r="K4304" s="3" t="s">
        <v>29</v>
      </c>
      <c r="L4304" s="5" t="s">
        <v>21</v>
      </c>
    </row>
    <row r="4305" spans="1:12" ht="14.25" customHeight="1" x14ac:dyDescent="0.3">
      <c r="A4305" s="3" t="s">
        <v>6658</v>
      </c>
      <c r="B4305" s="3" t="s">
        <v>6659</v>
      </c>
      <c r="C4305" s="3" t="s">
        <v>40</v>
      </c>
      <c r="E4305" s="3">
        <v>114</v>
      </c>
      <c r="F4305" s="3">
        <v>51</v>
      </c>
      <c r="G4305" s="3">
        <v>15146.94</v>
      </c>
      <c r="H4305" s="3">
        <v>1726751.16</v>
      </c>
      <c r="I4305" s="4">
        <v>45762</v>
      </c>
      <c r="J4305" s="4">
        <v>45856</v>
      </c>
      <c r="K4305" s="3" t="s">
        <v>46</v>
      </c>
      <c r="L4305" s="5" t="s">
        <v>30</v>
      </c>
    </row>
    <row r="4306" spans="1:12" ht="14.25" customHeight="1" x14ac:dyDescent="0.3">
      <c r="A4306" s="3" t="s">
        <v>6660</v>
      </c>
      <c r="B4306" s="3" t="s">
        <v>6661</v>
      </c>
      <c r="C4306" s="3" t="s">
        <v>20</v>
      </c>
      <c r="D4306" s="3" t="s">
        <v>41</v>
      </c>
      <c r="E4306" s="3">
        <v>123</v>
      </c>
      <c r="F4306" s="3">
        <v>72</v>
      </c>
      <c r="G4306" s="3">
        <v>15603.71</v>
      </c>
      <c r="H4306" s="3">
        <v>1919256.33</v>
      </c>
      <c r="I4306" s="4">
        <v>45670</v>
      </c>
      <c r="J4306" s="4">
        <v>45925</v>
      </c>
      <c r="K4306" s="3" t="s">
        <v>16</v>
      </c>
      <c r="L4306" s="5" t="s">
        <v>30</v>
      </c>
    </row>
    <row r="4307" spans="1:12" ht="14.25" customHeight="1" x14ac:dyDescent="0.3">
      <c r="A4307" s="3" t="s">
        <v>6662</v>
      </c>
      <c r="B4307" s="3" t="s">
        <v>6663</v>
      </c>
      <c r="C4307" s="3" t="s">
        <v>14</v>
      </c>
      <c r="D4307" s="3" t="s">
        <v>24</v>
      </c>
      <c r="E4307" s="3">
        <v>164</v>
      </c>
      <c r="F4307" s="3">
        <v>57</v>
      </c>
      <c r="G4307" s="3">
        <v>18488.54</v>
      </c>
      <c r="H4307" s="3">
        <v>3032120.56</v>
      </c>
      <c r="I4307" s="4">
        <v>45738</v>
      </c>
      <c r="J4307" s="4">
        <v>45932</v>
      </c>
      <c r="K4307" s="3" t="s">
        <v>46</v>
      </c>
      <c r="L4307" s="5" t="s">
        <v>33</v>
      </c>
    </row>
    <row r="4308" spans="1:12" ht="14.25" customHeight="1" x14ac:dyDescent="0.3">
      <c r="A4308" s="3" t="s">
        <v>6664</v>
      </c>
      <c r="B4308" s="3" t="s">
        <v>6665</v>
      </c>
      <c r="C4308" s="3" t="s">
        <v>14</v>
      </c>
      <c r="D4308" s="3" t="s">
        <v>15</v>
      </c>
      <c r="E4308" s="3">
        <v>65</v>
      </c>
      <c r="F4308" s="3">
        <v>70</v>
      </c>
      <c r="G4308" s="3">
        <v>13476.53</v>
      </c>
      <c r="H4308" s="3">
        <v>875974.45000000007</v>
      </c>
      <c r="I4308" s="4">
        <v>45711</v>
      </c>
      <c r="J4308" s="4">
        <v>45939</v>
      </c>
      <c r="K4308" s="3" t="s">
        <v>16</v>
      </c>
      <c r="L4308" s="5" t="s">
        <v>17</v>
      </c>
    </row>
    <row r="4309" spans="1:12" ht="14.25" customHeight="1" x14ac:dyDescent="0.3">
      <c r="A4309" s="3" t="s">
        <v>3098</v>
      </c>
      <c r="B4309" s="3" t="s">
        <v>6666</v>
      </c>
      <c r="C4309" s="3" t="s">
        <v>28</v>
      </c>
      <c r="D4309" s="3" t="s">
        <v>53</v>
      </c>
      <c r="F4309" s="3">
        <v>68</v>
      </c>
      <c r="G4309" s="3">
        <v>13234.86</v>
      </c>
      <c r="I4309" s="4">
        <v>45758</v>
      </c>
      <c r="J4309" s="4">
        <v>45934</v>
      </c>
      <c r="L4309" s="5" t="s">
        <v>58</v>
      </c>
    </row>
    <row r="4310" spans="1:12" ht="14.25" customHeight="1" x14ac:dyDescent="0.3">
      <c r="A4310" s="3" t="s">
        <v>1036</v>
      </c>
      <c r="B4310" s="3" t="s">
        <v>1745</v>
      </c>
      <c r="C4310" s="3" t="s">
        <v>40</v>
      </c>
      <c r="D4310" s="3" t="s">
        <v>53</v>
      </c>
      <c r="F4310" s="3">
        <v>61</v>
      </c>
      <c r="G4310" s="3">
        <v>16598.990000000002</v>
      </c>
      <c r="I4310" s="4">
        <v>45811</v>
      </c>
      <c r="J4310" s="4">
        <v>45938</v>
      </c>
      <c r="K4310" s="3" t="s">
        <v>54</v>
      </c>
      <c r="L4310" s="5" t="s">
        <v>33</v>
      </c>
    </row>
    <row r="4311" spans="1:12" ht="14.25" customHeight="1" x14ac:dyDescent="0.3">
      <c r="A4311" s="3" t="s">
        <v>2871</v>
      </c>
      <c r="B4311" s="3" t="s">
        <v>6667</v>
      </c>
      <c r="C4311" s="3" t="s">
        <v>44</v>
      </c>
      <c r="D4311" s="3" t="s">
        <v>15</v>
      </c>
      <c r="E4311" s="3">
        <v>176</v>
      </c>
      <c r="F4311" s="3">
        <v>49</v>
      </c>
      <c r="G4311" s="3">
        <v>7352.01</v>
      </c>
      <c r="H4311" s="3">
        <v>1293953.76</v>
      </c>
      <c r="I4311" s="4">
        <v>45702</v>
      </c>
      <c r="J4311" s="4">
        <v>45894</v>
      </c>
      <c r="K4311" s="3" t="s">
        <v>46</v>
      </c>
      <c r="L4311" s="5" t="s">
        <v>58</v>
      </c>
    </row>
    <row r="4312" spans="1:12" ht="14.25" customHeight="1" x14ac:dyDescent="0.3">
      <c r="A4312" s="3" t="s">
        <v>6668</v>
      </c>
      <c r="B4312" s="3" t="s">
        <v>6669</v>
      </c>
      <c r="C4312" s="3" t="s">
        <v>44</v>
      </c>
      <c r="D4312" s="3" t="s">
        <v>24</v>
      </c>
      <c r="E4312" s="3">
        <v>39</v>
      </c>
      <c r="F4312" s="3">
        <v>70</v>
      </c>
      <c r="G4312" s="3">
        <v>16186.02</v>
      </c>
      <c r="H4312" s="3">
        <v>631254.78</v>
      </c>
      <c r="I4312" s="4">
        <v>45758</v>
      </c>
      <c r="J4312" s="4">
        <v>45880</v>
      </c>
      <c r="K4312" s="3" t="s">
        <v>25</v>
      </c>
      <c r="L4312" s="5" t="s">
        <v>33</v>
      </c>
    </row>
    <row r="4313" spans="1:12" ht="14.25" customHeight="1" x14ac:dyDescent="0.3">
      <c r="A4313" s="3" t="s">
        <v>6670</v>
      </c>
      <c r="B4313" s="3" t="s">
        <v>6671</v>
      </c>
      <c r="C4313" s="3" t="s">
        <v>28</v>
      </c>
      <c r="D4313" s="3" t="s">
        <v>15</v>
      </c>
      <c r="E4313" s="3">
        <v>108</v>
      </c>
      <c r="G4313" s="3">
        <v>2381.58</v>
      </c>
      <c r="H4313" s="3">
        <v>257210.64</v>
      </c>
      <c r="I4313" s="4">
        <v>45719</v>
      </c>
      <c r="J4313" s="4">
        <v>45931</v>
      </c>
      <c r="L4313" s="5" t="s">
        <v>58</v>
      </c>
    </row>
    <row r="4314" spans="1:12" ht="14.25" customHeight="1" x14ac:dyDescent="0.3">
      <c r="A4314" s="3" t="s">
        <v>6672</v>
      </c>
      <c r="B4314" s="3" t="s">
        <v>6673</v>
      </c>
      <c r="C4314" s="3" t="s">
        <v>40</v>
      </c>
      <c r="D4314" s="3" t="s">
        <v>45</v>
      </c>
      <c r="E4314" s="3">
        <v>111</v>
      </c>
      <c r="G4314" s="3">
        <v>1088.45</v>
      </c>
      <c r="H4314" s="3">
        <v>120817.95</v>
      </c>
      <c r="I4314" s="4">
        <v>45782</v>
      </c>
      <c r="J4314" s="4">
        <v>45902</v>
      </c>
      <c r="K4314" s="3" t="s">
        <v>16</v>
      </c>
      <c r="L4314" s="5" t="s">
        <v>30</v>
      </c>
    </row>
    <row r="4315" spans="1:12" ht="14.25" customHeight="1" x14ac:dyDescent="0.3">
      <c r="A4315" s="3" t="s">
        <v>6674</v>
      </c>
      <c r="B4315" s="3" t="s">
        <v>4651</v>
      </c>
      <c r="C4315" s="3" t="s">
        <v>14</v>
      </c>
      <c r="D4315" s="3" t="s">
        <v>41</v>
      </c>
      <c r="E4315" s="3">
        <v>61</v>
      </c>
      <c r="F4315" s="3">
        <v>21</v>
      </c>
      <c r="G4315" s="3">
        <v>15793.42</v>
      </c>
      <c r="H4315" s="3">
        <v>963398.62</v>
      </c>
      <c r="I4315" s="4">
        <v>45753</v>
      </c>
      <c r="J4315" s="4">
        <v>45884</v>
      </c>
      <c r="K4315" s="3" t="s">
        <v>54</v>
      </c>
      <c r="L4315" s="5" t="s">
        <v>30</v>
      </c>
    </row>
    <row r="4316" spans="1:12" ht="14.25" customHeight="1" x14ac:dyDescent="0.3">
      <c r="A4316" s="3" t="s">
        <v>6481</v>
      </c>
      <c r="B4316" s="3" t="s">
        <v>6675</v>
      </c>
      <c r="C4316" s="3" t="s">
        <v>28</v>
      </c>
      <c r="D4316" s="3" t="s">
        <v>45</v>
      </c>
      <c r="E4316" s="3">
        <v>170</v>
      </c>
      <c r="F4316" s="3">
        <v>59</v>
      </c>
      <c r="G4316" s="3">
        <v>12272.74</v>
      </c>
      <c r="H4316" s="3">
        <v>2086365.8</v>
      </c>
      <c r="I4316" s="4">
        <v>45822</v>
      </c>
      <c r="J4316" s="4">
        <v>45882</v>
      </c>
      <c r="K4316" s="3" t="s">
        <v>46</v>
      </c>
      <c r="L4316" s="5" t="s">
        <v>33</v>
      </c>
    </row>
    <row r="4317" spans="1:12" ht="14.25" customHeight="1" x14ac:dyDescent="0.3">
      <c r="A4317" s="3" t="s">
        <v>6676</v>
      </c>
      <c r="B4317" s="3" t="s">
        <v>3559</v>
      </c>
      <c r="C4317" s="3" t="s">
        <v>14</v>
      </c>
      <c r="D4317" s="3" t="s">
        <v>53</v>
      </c>
      <c r="E4317" s="3">
        <v>79</v>
      </c>
      <c r="F4317" s="3">
        <v>82</v>
      </c>
      <c r="G4317" s="3">
        <v>11113.88</v>
      </c>
      <c r="H4317" s="3">
        <v>877996.5199999999</v>
      </c>
      <c r="I4317" s="4">
        <v>45764</v>
      </c>
      <c r="J4317" s="4">
        <v>45864</v>
      </c>
      <c r="K4317" s="3" t="s">
        <v>29</v>
      </c>
      <c r="L4317" s="5" t="s">
        <v>58</v>
      </c>
    </row>
    <row r="4318" spans="1:12" ht="14.25" customHeight="1" x14ac:dyDescent="0.3">
      <c r="A4318" s="3" t="s">
        <v>2879</v>
      </c>
      <c r="B4318" s="3" t="s">
        <v>4464</v>
      </c>
      <c r="C4318" s="3" t="s">
        <v>44</v>
      </c>
      <c r="D4318" s="3" t="s">
        <v>53</v>
      </c>
      <c r="E4318" s="3">
        <v>40</v>
      </c>
      <c r="F4318" s="3">
        <v>48</v>
      </c>
      <c r="G4318" s="3">
        <v>4533.97</v>
      </c>
      <c r="H4318" s="3">
        <v>181358.8</v>
      </c>
      <c r="I4318" s="4">
        <v>45733</v>
      </c>
      <c r="J4318" s="4">
        <v>45900</v>
      </c>
      <c r="K4318" s="3" t="s">
        <v>29</v>
      </c>
      <c r="L4318" s="5" t="s">
        <v>17</v>
      </c>
    </row>
    <row r="4319" spans="1:12" ht="14.25" customHeight="1" x14ac:dyDescent="0.3">
      <c r="A4319" s="3" t="s">
        <v>4723</v>
      </c>
      <c r="B4319" s="3" t="s">
        <v>6677</v>
      </c>
      <c r="C4319" s="3" t="s">
        <v>28</v>
      </c>
      <c r="D4319" s="3" t="s">
        <v>53</v>
      </c>
      <c r="E4319" s="3">
        <v>149</v>
      </c>
      <c r="F4319" s="3">
        <v>29</v>
      </c>
      <c r="G4319" s="3">
        <v>11161.5</v>
      </c>
      <c r="H4319" s="3">
        <v>1663063.5</v>
      </c>
      <c r="I4319" s="4">
        <v>45838</v>
      </c>
      <c r="J4319" s="4">
        <v>45857</v>
      </c>
      <c r="K4319" s="3" t="s">
        <v>54</v>
      </c>
      <c r="L4319" s="5" t="s">
        <v>58</v>
      </c>
    </row>
    <row r="4320" spans="1:12" ht="14.25" customHeight="1" x14ac:dyDescent="0.3">
      <c r="A4320" s="3" t="s">
        <v>6678</v>
      </c>
      <c r="B4320" s="3" t="s">
        <v>6679</v>
      </c>
      <c r="C4320" s="3" t="s">
        <v>28</v>
      </c>
      <c r="D4320" s="3" t="s">
        <v>45</v>
      </c>
      <c r="E4320" s="3">
        <v>14</v>
      </c>
      <c r="F4320" s="3">
        <v>96</v>
      </c>
      <c r="G4320" s="3">
        <v>9882.8700000000008</v>
      </c>
      <c r="H4320" s="3">
        <v>138360.18</v>
      </c>
      <c r="I4320" s="4">
        <v>45766</v>
      </c>
      <c r="J4320" s="4">
        <v>45931</v>
      </c>
      <c r="L4320" s="5" t="s">
        <v>21</v>
      </c>
    </row>
    <row r="4321" spans="1:12" ht="14.25" customHeight="1" x14ac:dyDescent="0.3">
      <c r="A4321" s="3" t="s">
        <v>6523</v>
      </c>
      <c r="B4321" s="3" t="s">
        <v>6680</v>
      </c>
      <c r="C4321" s="3" t="s">
        <v>20</v>
      </c>
      <c r="D4321" s="3" t="s">
        <v>24</v>
      </c>
      <c r="E4321" s="3">
        <v>86</v>
      </c>
      <c r="F4321" s="3">
        <v>80</v>
      </c>
      <c r="G4321" s="3">
        <v>226.88</v>
      </c>
      <c r="H4321" s="3">
        <v>19511.68</v>
      </c>
      <c r="I4321" s="4">
        <v>45702</v>
      </c>
      <c r="J4321" s="4">
        <v>45940</v>
      </c>
      <c r="L4321" s="5" t="s">
        <v>30</v>
      </c>
    </row>
    <row r="4322" spans="1:12" ht="14.25" customHeight="1" x14ac:dyDescent="0.3">
      <c r="A4322" s="3" t="s">
        <v>6681</v>
      </c>
      <c r="B4322" s="3" t="s">
        <v>3918</v>
      </c>
      <c r="C4322" s="3" t="s">
        <v>40</v>
      </c>
      <c r="D4322" s="3" t="s">
        <v>24</v>
      </c>
      <c r="E4322" s="3">
        <v>165</v>
      </c>
      <c r="F4322" s="3">
        <v>31</v>
      </c>
      <c r="G4322" s="3">
        <v>3729.45</v>
      </c>
      <c r="H4322" s="3">
        <v>615359.25</v>
      </c>
      <c r="I4322" s="4">
        <v>45750</v>
      </c>
      <c r="J4322" s="4">
        <v>45873</v>
      </c>
      <c r="K4322" s="3" t="s">
        <v>25</v>
      </c>
      <c r="L4322" s="5" t="s">
        <v>17</v>
      </c>
    </row>
    <row r="4323" spans="1:12" ht="14.25" customHeight="1" x14ac:dyDescent="0.3">
      <c r="A4323" s="3" t="s">
        <v>2910</v>
      </c>
      <c r="B4323" s="3" t="s">
        <v>5940</v>
      </c>
      <c r="C4323" s="3" t="s">
        <v>14</v>
      </c>
      <c r="D4323" s="3" t="s">
        <v>53</v>
      </c>
      <c r="E4323" s="3">
        <v>111</v>
      </c>
      <c r="F4323" s="3">
        <v>85</v>
      </c>
      <c r="G4323" s="3">
        <v>17951.07</v>
      </c>
      <c r="H4323" s="3">
        <v>1992568.77</v>
      </c>
      <c r="I4323" s="4">
        <v>45700</v>
      </c>
      <c r="J4323" s="4">
        <v>45881</v>
      </c>
      <c r="K4323" s="3" t="s">
        <v>29</v>
      </c>
      <c r="L4323" s="5" t="s">
        <v>17</v>
      </c>
    </row>
    <row r="4324" spans="1:12" ht="14.25" customHeight="1" x14ac:dyDescent="0.3">
      <c r="A4324" s="3" t="s">
        <v>6682</v>
      </c>
      <c r="B4324" s="3" t="s">
        <v>6423</v>
      </c>
      <c r="C4324" s="3" t="s">
        <v>40</v>
      </c>
      <c r="D4324" s="3" t="s">
        <v>45</v>
      </c>
      <c r="E4324" s="3">
        <v>166</v>
      </c>
      <c r="F4324" s="3">
        <v>97</v>
      </c>
      <c r="G4324" s="3">
        <v>18392.62</v>
      </c>
      <c r="H4324" s="3">
        <v>3053174.92</v>
      </c>
      <c r="I4324" s="4">
        <v>45782</v>
      </c>
      <c r="J4324" s="4">
        <v>45921</v>
      </c>
      <c r="K4324" s="3" t="s">
        <v>54</v>
      </c>
      <c r="L4324" s="5" t="s">
        <v>21</v>
      </c>
    </row>
    <row r="4325" spans="1:12" ht="14.25" customHeight="1" x14ac:dyDescent="0.3">
      <c r="A4325" s="3" t="s">
        <v>252</v>
      </c>
      <c r="B4325" s="3" t="s">
        <v>367</v>
      </c>
      <c r="C4325" s="3" t="s">
        <v>14</v>
      </c>
      <c r="D4325" s="3" t="s">
        <v>41</v>
      </c>
      <c r="E4325" s="3">
        <v>175</v>
      </c>
      <c r="F4325" s="3">
        <v>50</v>
      </c>
      <c r="G4325" s="3">
        <v>7158.12</v>
      </c>
      <c r="H4325" s="3">
        <v>1252671</v>
      </c>
      <c r="I4325" s="4">
        <v>45718</v>
      </c>
      <c r="J4325" s="4">
        <v>45879</v>
      </c>
      <c r="K4325" s="3" t="s">
        <v>16</v>
      </c>
      <c r="L4325" s="5" t="s">
        <v>58</v>
      </c>
    </row>
    <row r="4326" spans="1:12" ht="14.25" customHeight="1" x14ac:dyDescent="0.3">
      <c r="A4326" s="3" t="s">
        <v>6683</v>
      </c>
      <c r="B4326" s="3" t="s">
        <v>6684</v>
      </c>
      <c r="C4326" s="3" t="s">
        <v>28</v>
      </c>
      <c r="D4326" s="3" t="s">
        <v>15</v>
      </c>
      <c r="E4326" s="3">
        <v>195</v>
      </c>
      <c r="F4326" s="3">
        <v>70</v>
      </c>
      <c r="G4326" s="3">
        <v>8517.4599999999991</v>
      </c>
      <c r="H4326" s="3">
        <v>1660904.7</v>
      </c>
      <c r="I4326" s="4">
        <v>45830</v>
      </c>
      <c r="J4326" s="4">
        <v>45871</v>
      </c>
      <c r="K4326" s="3" t="s">
        <v>46</v>
      </c>
      <c r="L4326" s="5" t="s">
        <v>58</v>
      </c>
    </row>
    <row r="4327" spans="1:12" ht="14.25" customHeight="1" x14ac:dyDescent="0.3">
      <c r="A4327" s="3" t="s">
        <v>6685</v>
      </c>
      <c r="B4327" s="3" t="s">
        <v>1033</v>
      </c>
      <c r="C4327" s="3" t="s">
        <v>20</v>
      </c>
      <c r="D4327" s="3" t="s">
        <v>15</v>
      </c>
      <c r="E4327" s="3">
        <v>169</v>
      </c>
      <c r="F4327" s="3">
        <v>73</v>
      </c>
      <c r="G4327" s="3">
        <v>8032.98</v>
      </c>
      <c r="H4327" s="3">
        <v>1357573.62</v>
      </c>
      <c r="I4327" s="4">
        <v>45815</v>
      </c>
      <c r="J4327" s="4">
        <v>45929</v>
      </c>
      <c r="K4327" s="3" t="s">
        <v>16</v>
      </c>
      <c r="L4327" s="5" t="s">
        <v>17</v>
      </c>
    </row>
    <row r="4328" spans="1:12" ht="14.25" customHeight="1" x14ac:dyDescent="0.3">
      <c r="A4328" s="3" t="s">
        <v>4545</v>
      </c>
      <c r="B4328" s="3" t="s">
        <v>398</v>
      </c>
      <c r="C4328" s="3" t="s">
        <v>40</v>
      </c>
      <c r="D4328" s="3" t="s">
        <v>53</v>
      </c>
      <c r="E4328" s="3">
        <v>183</v>
      </c>
      <c r="F4328" s="3">
        <v>38</v>
      </c>
      <c r="G4328" s="3">
        <v>19132.14</v>
      </c>
      <c r="H4328" s="3">
        <v>3501181.62</v>
      </c>
      <c r="I4328" s="4">
        <v>45791</v>
      </c>
      <c r="J4328" s="4">
        <v>45857</v>
      </c>
      <c r="K4328" s="3" t="s">
        <v>16</v>
      </c>
      <c r="L4328" s="5" t="s">
        <v>17</v>
      </c>
    </row>
    <row r="4329" spans="1:12" ht="14.25" customHeight="1" x14ac:dyDescent="0.3">
      <c r="A4329" s="3" t="s">
        <v>6664</v>
      </c>
      <c r="B4329" s="3" t="s">
        <v>6686</v>
      </c>
      <c r="C4329" s="3" t="s">
        <v>44</v>
      </c>
      <c r="D4329" s="3" t="s">
        <v>45</v>
      </c>
      <c r="E4329" s="3">
        <v>176</v>
      </c>
      <c r="G4329" s="3">
        <v>12790.94</v>
      </c>
      <c r="H4329" s="3">
        <v>2251205.44</v>
      </c>
      <c r="I4329" s="4">
        <v>45730</v>
      </c>
      <c r="J4329" s="4">
        <v>45873</v>
      </c>
      <c r="K4329" s="3" t="s">
        <v>54</v>
      </c>
      <c r="L4329" s="5" t="s">
        <v>58</v>
      </c>
    </row>
    <row r="4330" spans="1:12" ht="14.25" customHeight="1" x14ac:dyDescent="0.3">
      <c r="A4330" s="3" t="s">
        <v>3201</v>
      </c>
      <c r="B4330" s="3" t="s">
        <v>6687</v>
      </c>
      <c r="C4330" s="3" t="s">
        <v>14</v>
      </c>
      <c r="D4330" s="3" t="s">
        <v>45</v>
      </c>
      <c r="E4330" s="3">
        <v>150</v>
      </c>
      <c r="F4330" s="3">
        <v>66</v>
      </c>
      <c r="G4330" s="3">
        <v>7478.71</v>
      </c>
      <c r="H4330" s="3">
        <v>1121806.5</v>
      </c>
      <c r="I4330" s="4">
        <v>45671</v>
      </c>
      <c r="J4330" s="4">
        <v>45871</v>
      </c>
      <c r="K4330" s="3" t="s">
        <v>54</v>
      </c>
      <c r="L4330" s="5" t="s">
        <v>17</v>
      </c>
    </row>
    <row r="4331" spans="1:12" ht="14.25" customHeight="1" x14ac:dyDescent="0.3">
      <c r="A4331" s="3" t="s">
        <v>6688</v>
      </c>
      <c r="B4331" s="3" t="s">
        <v>4915</v>
      </c>
      <c r="C4331" s="3" t="s">
        <v>14</v>
      </c>
      <c r="D4331" s="3" t="s">
        <v>45</v>
      </c>
      <c r="E4331" s="3">
        <v>132</v>
      </c>
      <c r="F4331" s="3">
        <v>28</v>
      </c>
      <c r="G4331" s="3">
        <v>12717.33</v>
      </c>
      <c r="H4331" s="3">
        <v>1678687.56</v>
      </c>
      <c r="I4331" s="4">
        <v>45694</v>
      </c>
      <c r="J4331" s="4">
        <v>45853</v>
      </c>
      <c r="K4331" s="3" t="s">
        <v>54</v>
      </c>
      <c r="L4331" s="5" t="s">
        <v>33</v>
      </c>
    </row>
    <row r="4332" spans="1:12" ht="14.25" customHeight="1" x14ac:dyDescent="0.3">
      <c r="A4332" s="3" t="s">
        <v>6689</v>
      </c>
      <c r="B4332" s="3" t="s">
        <v>2118</v>
      </c>
      <c r="C4332" s="3" t="s">
        <v>44</v>
      </c>
      <c r="D4332" s="3" t="s">
        <v>41</v>
      </c>
      <c r="E4332" s="3">
        <v>124</v>
      </c>
      <c r="F4332" s="3">
        <v>82</v>
      </c>
      <c r="G4332" s="3">
        <v>19381.810000000001</v>
      </c>
      <c r="H4332" s="3">
        <v>2403344.44</v>
      </c>
      <c r="I4332" s="4">
        <v>45701</v>
      </c>
      <c r="J4332" s="4">
        <v>45915</v>
      </c>
      <c r="K4332" s="3" t="s">
        <v>46</v>
      </c>
      <c r="L4332" s="5" t="s">
        <v>30</v>
      </c>
    </row>
    <row r="4333" spans="1:12" ht="14.25" customHeight="1" x14ac:dyDescent="0.3">
      <c r="A4333" s="3" t="s">
        <v>6690</v>
      </c>
      <c r="B4333" s="3" t="s">
        <v>1189</v>
      </c>
      <c r="C4333" s="3" t="s">
        <v>20</v>
      </c>
      <c r="D4333" s="3" t="s">
        <v>53</v>
      </c>
      <c r="E4333" s="3">
        <v>70</v>
      </c>
      <c r="F4333" s="3">
        <v>49</v>
      </c>
      <c r="G4333" s="3">
        <v>850.33</v>
      </c>
      <c r="H4333" s="3">
        <v>59523.100000000013</v>
      </c>
      <c r="I4333" s="4">
        <v>45741</v>
      </c>
      <c r="J4333" s="4">
        <v>45887</v>
      </c>
      <c r="K4333" s="3" t="s">
        <v>16</v>
      </c>
      <c r="L4333" s="5" t="s">
        <v>58</v>
      </c>
    </row>
    <row r="4334" spans="1:12" ht="14.25" customHeight="1" x14ac:dyDescent="0.3">
      <c r="A4334" s="3" t="s">
        <v>83</v>
      </c>
      <c r="B4334" s="3" t="s">
        <v>6691</v>
      </c>
      <c r="C4334" s="3" t="s">
        <v>44</v>
      </c>
      <c r="E4334" s="3">
        <v>15</v>
      </c>
      <c r="F4334" s="3">
        <v>24</v>
      </c>
      <c r="G4334" s="3">
        <v>6273.83</v>
      </c>
      <c r="H4334" s="3">
        <v>94107.45</v>
      </c>
      <c r="I4334" s="4">
        <v>45785</v>
      </c>
      <c r="J4334" s="4">
        <v>45939</v>
      </c>
      <c r="K4334" s="3" t="s">
        <v>46</v>
      </c>
      <c r="L4334" s="5" t="s">
        <v>33</v>
      </c>
    </row>
    <row r="4335" spans="1:12" ht="14.25" customHeight="1" x14ac:dyDescent="0.3">
      <c r="A4335" s="3" t="s">
        <v>4086</v>
      </c>
      <c r="B4335" s="3" t="s">
        <v>3939</v>
      </c>
      <c r="C4335" s="3" t="s">
        <v>28</v>
      </c>
      <c r="D4335" s="3" t="s">
        <v>15</v>
      </c>
      <c r="E4335" s="3">
        <v>106</v>
      </c>
      <c r="F4335" s="3">
        <v>41</v>
      </c>
      <c r="G4335" s="3">
        <v>15346.14</v>
      </c>
      <c r="H4335" s="3">
        <v>1626690.84</v>
      </c>
      <c r="I4335" s="4">
        <v>45818</v>
      </c>
      <c r="J4335" s="4">
        <v>45936</v>
      </c>
      <c r="L4335" s="5" t="s">
        <v>17</v>
      </c>
    </row>
    <row r="4336" spans="1:12" ht="14.25" customHeight="1" x14ac:dyDescent="0.3">
      <c r="A4336" s="3" t="s">
        <v>6692</v>
      </c>
      <c r="B4336" s="3" t="s">
        <v>1529</v>
      </c>
      <c r="C4336" s="3" t="s">
        <v>44</v>
      </c>
      <c r="D4336" s="3" t="s">
        <v>45</v>
      </c>
      <c r="E4336" s="3">
        <v>59</v>
      </c>
      <c r="F4336" s="3">
        <v>89</v>
      </c>
      <c r="G4336" s="3">
        <v>10325.450000000001</v>
      </c>
      <c r="H4336" s="3">
        <v>609201.55000000005</v>
      </c>
      <c r="I4336" s="4">
        <v>45685</v>
      </c>
      <c r="J4336" s="4">
        <v>45901</v>
      </c>
      <c r="K4336" s="3" t="s">
        <v>29</v>
      </c>
      <c r="L4336" s="5" t="s">
        <v>21</v>
      </c>
    </row>
    <row r="4337" spans="1:12" ht="14.25" customHeight="1" x14ac:dyDescent="0.3">
      <c r="A4337" s="3" t="s">
        <v>6693</v>
      </c>
      <c r="B4337" s="3" t="s">
        <v>6694</v>
      </c>
      <c r="C4337" s="3" t="s">
        <v>14</v>
      </c>
      <c r="D4337" s="3" t="s">
        <v>53</v>
      </c>
      <c r="E4337" s="3">
        <v>161</v>
      </c>
      <c r="F4337" s="3">
        <v>64</v>
      </c>
      <c r="G4337" s="3">
        <v>18300.580000000002</v>
      </c>
      <c r="H4337" s="3">
        <v>2946393.38</v>
      </c>
      <c r="I4337" s="4">
        <v>45762</v>
      </c>
      <c r="J4337" s="4">
        <v>45877</v>
      </c>
      <c r="K4337" s="3" t="s">
        <v>46</v>
      </c>
      <c r="L4337" s="5" t="s">
        <v>33</v>
      </c>
    </row>
    <row r="4338" spans="1:12" ht="14.25" customHeight="1" x14ac:dyDescent="0.3">
      <c r="A4338" s="3" t="s">
        <v>6695</v>
      </c>
      <c r="B4338" s="3" t="s">
        <v>2238</v>
      </c>
      <c r="C4338" s="3" t="s">
        <v>44</v>
      </c>
      <c r="D4338" s="3" t="s">
        <v>41</v>
      </c>
      <c r="E4338" s="3">
        <v>164</v>
      </c>
      <c r="F4338" s="3">
        <v>34</v>
      </c>
      <c r="G4338" s="3">
        <v>8402.36</v>
      </c>
      <c r="H4338" s="3">
        <v>1377987.04</v>
      </c>
      <c r="I4338" s="4">
        <v>45831</v>
      </c>
      <c r="J4338" s="4">
        <v>45900</v>
      </c>
      <c r="L4338" s="5" t="s">
        <v>17</v>
      </c>
    </row>
    <row r="4339" spans="1:12" ht="14.25" customHeight="1" x14ac:dyDescent="0.3">
      <c r="A4339" s="3" t="s">
        <v>6696</v>
      </c>
      <c r="B4339" s="3" t="s">
        <v>6697</v>
      </c>
      <c r="C4339" s="3" t="s">
        <v>40</v>
      </c>
      <c r="D4339" s="3" t="s">
        <v>24</v>
      </c>
      <c r="E4339" s="3">
        <v>191</v>
      </c>
      <c r="G4339" s="3">
        <v>13461.86</v>
      </c>
      <c r="H4339" s="3">
        <v>2571215.2599999998</v>
      </c>
      <c r="I4339" s="4">
        <v>45712</v>
      </c>
      <c r="J4339" s="4">
        <v>45898</v>
      </c>
      <c r="K4339" s="3" t="s">
        <v>57</v>
      </c>
      <c r="L4339" s="5" t="s">
        <v>17</v>
      </c>
    </row>
    <row r="4340" spans="1:12" ht="14.25" customHeight="1" x14ac:dyDescent="0.3">
      <c r="A4340" s="3" t="s">
        <v>6698</v>
      </c>
      <c r="B4340" s="3" t="s">
        <v>6503</v>
      </c>
      <c r="C4340" s="3" t="s">
        <v>20</v>
      </c>
      <c r="D4340" s="3" t="s">
        <v>53</v>
      </c>
      <c r="E4340" s="3">
        <v>106</v>
      </c>
      <c r="F4340" s="3">
        <v>60</v>
      </c>
      <c r="G4340" s="3">
        <v>846.65</v>
      </c>
      <c r="H4340" s="3">
        <v>89744.9</v>
      </c>
      <c r="I4340" s="4">
        <v>45755</v>
      </c>
      <c r="J4340" s="4">
        <v>45858</v>
      </c>
      <c r="K4340" s="3" t="s">
        <v>25</v>
      </c>
      <c r="L4340" s="5" t="s">
        <v>17</v>
      </c>
    </row>
    <row r="4341" spans="1:12" ht="14.25" customHeight="1" x14ac:dyDescent="0.3">
      <c r="A4341" s="3" t="s">
        <v>6699</v>
      </c>
      <c r="B4341" s="3" t="s">
        <v>6700</v>
      </c>
      <c r="C4341" s="3" t="s">
        <v>44</v>
      </c>
      <c r="D4341" s="3" t="s">
        <v>53</v>
      </c>
      <c r="F4341" s="3">
        <v>56</v>
      </c>
      <c r="G4341" s="3">
        <v>6599.76</v>
      </c>
      <c r="I4341" s="4">
        <v>45719</v>
      </c>
      <c r="J4341" s="4">
        <v>45916</v>
      </c>
      <c r="K4341" s="3" t="s">
        <v>57</v>
      </c>
      <c r="L4341" s="5" t="s">
        <v>33</v>
      </c>
    </row>
    <row r="4342" spans="1:12" ht="14.25" customHeight="1" x14ac:dyDescent="0.3">
      <c r="A4342" s="3" t="s">
        <v>6701</v>
      </c>
      <c r="B4342" s="3" t="s">
        <v>6702</v>
      </c>
      <c r="C4342" s="3" t="s">
        <v>40</v>
      </c>
      <c r="D4342" s="3" t="s">
        <v>24</v>
      </c>
      <c r="E4342" s="3">
        <v>101</v>
      </c>
      <c r="F4342" s="3">
        <v>38</v>
      </c>
      <c r="G4342" s="3">
        <v>12353.76</v>
      </c>
      <c r="H4342" s="3">
        <v>1247729.76</v>
      </c>
      <c r="I4342" s="4">
        <v>45850</v>
      </c>
      <c r="J4342" s="4">
        <v>45853</v>
      </c>
      <c r="K4342" s="3" t="s">
        <v>57</v>
      </c>
      <c r="L4342" s="5" t="s">
        <v>58</v>
      </c>
    </row>
    <row r="4343" spans="1:12" ht="14.25" customHeight="1" x14ac:dyDescent="0.3">
      <c r="A4343" s="3" t="s">
        <v>6259</v>
      </c>
      <c r="B4343" s="3" t="s">
        <v>2019</v>
      </c>
      <c r="C4343" s="3" t="s">
        <v>40</v>
      </c>
      <c r="D4343" s="3" t="s">
        <v>15</v>
      </c>
      <c r="E4343" s="3">
        <v>153</v>
      </c>
      <c r="F4343" s="3">
        <v>38</v>
      </c>
      <c r="G4343" s="3">
        <v>8933.6299999999992</v>
      </c>
      <c r="H4343" s="3">
        <v>1366845.39</v>
      </c>
      <c r="I4343" s="4">
        <v>45715</v>
      </c>
      <c r="J4343" s="4">
        <v>45888</v>
      </c>
      <c r="K4343" s="3" t="s">
        <v>16</v>
      </c>
      <c r="L4343" s="5" t="s">
        <v>17</v>
      </c>
    </row>
    <row r="4344" spans="1:12" ht="14.25" customHeight="1" x14ac:dyDescent="0.3">
      <c r="A4344" s="3" t="s">
        <v>6703</v>
      </c>
      <c r="B4344" s="3" t="s">
        <v>6704</v>
      </c>
      <c r="C4344" s="3" t="s">
        <v>28</v>
      </c>
      <c r="D4344" s="3" t="s">
        <v>24</v>
      </c>
      <c r="E4344" s="3">
        <v>111</v>
      </c>
      <c r="F4344" s="3">
        <v>35</v>
      </c>
      <c r="G4344" s="3">
        <v>15044.03</v>
      </c>
      <c r="H4344" s="3">
        <v>1669887.33</v>
      </c>
      <c r="I4344" s="4">
        <v>45692</v>
      </c>
      <c r="J4344" s="4">
        <v>45924</v>
      </c>
      <c r="K4344" s="3" t="s">
        <v>29</v>
      </c>
      <c r="L4344" s="5" t="s">
        <v>30</v>
      </c>
    </row>
    <row r="4345" spans="1:12" ht="14.25" customHeight="1" x14ac:dyDescent="0.3">
      <c r="A4345" s="3" t="s">
        <v>6705</v>
      </c>
      <c r="B4345" s="3" t="s">
        <v>4618</v>
      </c>
      <c r="C4345" s="3" t="s">
        <v>14</v>
      </c>
      <c r="D4345" s="3" t="s">
        <v>53</v>
      </c>
      <c r="E4345" s="3">
        <v>30</v>
      </c>
      <c r="F4345" s="3">
        <v>20</v>
      </c>
      <c r="G4345" s="3">
        <v>10506.03</v>
      </c>
      <c r="H4345" s="3">
        <v>315180.90000000002</v>
      </c>
      <c r="I4345" s="4">
        <v>45691</v>
      </c>
      <c r="J4345" s="4">
        <v>45886</v>
      </c>
      <c r="K4345" s="3" t="s">
        <v>54</v>
      </c>
      <c r="L4345" s="5" t="s">
        <v>30</v>
      </c>
    </row>
    <row r="4346" spans="1:12" ht="14.25" customHeight="1" x14ac:dyDescent="0.3">
      <c r="A4346" s="3" t="s">
        <v>6706</v>
      </c>
      <c r="B4346" s="3" t="s">
        <v>6707</v>
      </c>
      <c r="C4346" s="3" t="s">
        <v>40</v>
      </c>
      <c r="D4346" s="3" t="s">
        <v>41</v>
      </c>
      <c r="E4346" s="3">
        <v>61</v>
      </c>
      <c r="F4346" s="3">
        <v>26</v>
      </c>
      <c r="G4346" s="3">
        <v>7263.73</v>
      </c>
      <c r="H4346" s="3">
        <v>443087.53</v>
      </c>
      <c r="I4346" s="4">
        <v>45739</v>
      </c>
      <c r="J4346" s="4">
        <v>45881</v>
      </c>
      <c r="K4346" s="3" t="s">
        <v>46</v>
      </c>
      <c r="L4346" s="5" t="s">
        <v>17</v>
      </c>
    </row>
    <row r="4347" spans="1:12" ht="14.25" customHeight="1" x14ac:dyDescent="0.3">
      <c r="A4347" s="3" t="s">
        <v>2745</v>
      </c>
      <c r="B4347" s="3" t="s">
        <v>6708</v>
      </c>
      <c r="C4347" s="3" t="s">
        <v>20</v>
      </c>
      <c r="D4347" s="3" t="s">
        <v>53</v>
      </c>
      <c r="E4347" s="3">
        <v>144</v>
      </c>
      <c r="F4347" s="3">
        <v>30</v>
      </c>
      <c r="G4347" s="3">
        <v>6483.82</v>
      </c>
      <c r="H4347" s="3">
        <v>933670.08</v>
      </c>
      <c r="I4347" s="4">
        <v>45806</v>
      </c>
      <c r="J4347" s="4">
        <v>45897</v>
      </c>
      <c r="K4347" s="3" t="s">
        <v>57</v>
      </c>
      <c r="L4347" s="5" t="s">
        <v>17</v>
      </c>
    </row>
    <row r="4348" spans="1:12" ht="14.25" customHeight="1" x14ac:dyDescent="0.3">
      <c r="A4348" s="3" t="s">
        <v>6709</v>
      </c>
      <c r="B4348" s="3" t="s">
        <v>6710</v>
      </c>
      <c r="C4348" s="3" t="s">
        <v>20</v>
      </c>
      <c r="D4348" s="3" t="s">
        <v>15</v>
      </c>
      <c r="E4348" s="3">
        <v>40</v>
      </c>
      <c r="F4348" s="3">
        <v>81</v>
      </c>
      <c r="G4348" s="3">
        <v>4661.47</v>
      </c>
      <c r="H4348" s="3">
        <v>186458.8</v>
      </c>
      <c r="I4348" s="4">
        <v>45689</v>
      </c>
      <c r="J4348" s="4">
        <v>45911</v>
      </c>
      <c r="K4348" s="3" t="s">
        <v>57</v>
      </c>
      <c r="L4348" s="5" t="s">
        <v>21</v>
      </c>
    </row>
    <row r="4349" spans="1:12" ht="14.25" customHeight="1" x14ac:dyDescent="0.3">
      <c r="A4349" s="3" t="s">
        <v>6711</v>
      </c>
      <c r="B4349" s="3" t="s">
        <v>1031</v>
      </c>
      <c r="C4349" s="3" t="s">
        <v>28</v>
      </c>
      <c r="D4349" s="3" t="s">
        <v>45</v>
      </c>
      <c r="E4349" s="3">
        <v>195</v>
      </c>
      <c r="F4349" s="3">
        <v>94</v>
      </c>
      <c r="G4349" s="3">
        <v>9453.7900000000009</v>
      </c>
      <c r="H4349" s="3">
        <v>1843489.05</v>
      </c>
      <c r="I4349" s="4">
        <v>45824</v>
      </c>
      <c r="J4349" s="4">
        <v>45911</v>
      </c>
      <c r="K4349" s="3" t="s">
        <v>54</v>
      </c>
      <c r="L4349" s="5" t="s">
        <v>30</v>
      </c>
    </row>
    <row r="4350" spans="1:12" ht="14.25" customHeight="1" x14ac:dyDescent="0.3">
      <c r="A4350" s="3" t="s">
        <v>5948</v>
      </c>
      <c r="B4350" s="3" t="s">
        <v>4928</v>
      </c>
      <c r="C4350" s="3" t="s">
        <v>40</v>
      </c>
      <c r="D4350" s="3" t="s">
        <v>15</v>
      </c>
      <c r="E4350" s="3">
        <v>115</v>
      </c>
      <c r="F4350" s="3">
        <v>41</v>
      </c>
      <c r="G4350" s="3">
        <v>14562.34</v>
      </c>
      <c r="H4350" s="3">
        <v>1674669.1</v>
      </c>
      <c r="I4350" s="4">
        <v>45775</v>
      </c>
      <c r="J4350" s="4">
        <v>45912</v>
      </c>
      <c r="L4350" s="5" t="s">
        <v>33</v>
      </c>
    </row>
    <row r="4351" spans="1:12" ht="14.25" customHeight="1" x14ac:dyDescent="0.3">
      <c r="A4351" s="3" t="s">
        <v>2170</v>
      </c>
      <c r="B4351" s="3" t="s">
        <v>6712</v>
      </c>
      <c r="C4351" s="3" t="s">
        <v>44</v>
      </c>
      <c r="D4351" s="3" t="s">
        <v>15</v>
      </c>
      <c r="E4351" s="3">
        <v>43</v>
      </c>
      <c r="F4351" s="3">
        <v>72</v>
      </c>
      <c r="G4351" s="3">
        <v>8564.48</v>
      </c>
      <c r="H4351" s="3">
        <v>368272.64000000001</v>
      </c>
      <c r="I4351" s="4">
        <v>45760</v>
      </c>
      <c r="J4351" s="4">
        <v>45896</v>
      </c>
      <c r="K4351" s="3" t="s">
        <v>54</v>
      </c>
      <c r="L4351" s="5" t="s">
        <v>21</v>
      </c>
    </row>
    <row r="4352" spans="1:12" ht="14.25" customHeight="1" x14ac:dyDescent="0.3">
      <c r="A4352" s="3" t="s">
        <v>5151</v>
      </c>
      <c r="B4352" s="3" t="s">
        <v>6713</v>
      </c>
      <c r="C4352" s="3" t="s">
        <v>40</v>
      </c>
      <c r="D4352" s="3" t="s">
        <v>24</v>
      </c>
      <c r="E4352" s="3">
        <v>188</v>
      </c>
      <c r="F4352" s="3">
        <v>86</v>
      </c>
      <c r="G4352" s="3">
        <v>7248.1</v>
      </c>
      <c r="H4352" s="3">
        <v>1362642.8</v>
      </c>
      <c r="I4352" s="4">
        <v>45824</v>
      </c>
      <c r="J4352" s="4">
        <v>45852</v>
      </c>
      <c r="K4352" s="3" t="s">
        <v>57</v>
      </c>
      <c r="L4352" s="5" t="s">
        <v>58</v>
      </c>
    </row>
    <row r="4353" spans="1:12" ht="14.25" customHeight="1" x14ac:dyDescent="0.3">
      <c r="A4353" s="3" t="s">
        <v>3276</v>
      </c>
      <c r="B4353" s="3" t="s">
        <v>6714</v>
      </c>
      <c r="C4353" s="3" t="s">
        <v>20</v>
      </c>
      <c r="D4353" s="3" t="s">
        <v>15</v>
      </c>
      <c r="E4353" s="3">
        <v>10</v>
      </c>
      <c r="F4353" s="3">
        <v>30</v>
      </c>
      <c r="G4353" s="3">
        <v>14386.1</v>
      </c>
      <c r="H4353" s="3">
        <v>143861</v>
      </c>
      <c r="I4353" s="4">
        <v>45725</v>
      </c>
      <c r="J4353" s="4">
        <v>45898</v>
      </c>
      <c r="K4353" s="3" t="s">
        <v>54</v>
      </c>
      <c r="L4353" s="5" t="s">
        <v>58</v>
      </c>
    </row>
    <row r="4354" spans="1:12" ht="14.25" customHeight="1" x14ac:dyDescent="0.3">
      <c r="A4354" s="3" t="s">
        <v>2303</v>
      </c>
      <c r="B4354" s="3" t="s">
        <v>5608</v>
      </c>
      <c r="C4354" s="3" t="s">
        <v>14</v>
      </c>
      <c r="D4354" s="3" t="s">
        <v>45</v>
      </c>
      <c r="E4354" s="3">
        <v>134</v>
      </c>
      <c r="F4354" s="3">
        <v>36</v>
      </c>
      <c r="G4354" s="3">
        <v>1246.5899999999999</v>
      </c>
      <c r="H4354" s="3">
        <v>167043.06</v>
      </c>
      <c r="I4354" s="4">
        <v>45787</v>
      </c>
      <c r="J4354" s="4">
        <v>45893</v>
      </c>
      <c r="K4354" s="3" t="s">
        <v>16</v>
      </c>
      <c r="L4354" s="5" t="s">
        <v>21</v>
      </c>
    </row>
    <row r="4355" spans="1:12" ht="14.25" customHeight="1" x14ac:dyDescent="0.3">
      <c r="A4355" s="3" t="s">
        <v>3941</v>
      </c>
      <c r="B4355" s="3" t="s">
        <v>6715</v>
      </c>
      <c r="C4355" s="3" t="s">
        <v>44</v>
      </c>
      <c r="D4355" s="3" t="s">
        <v>53</v>
      </c>
      <c r="E4355" s="3">
        <v>191</v>
      </c>
      <c r="F4355" s="3">
        <v>94</v>
      </c>
      <c r="G4355" s="3">
        <v>3065.68</v>
      </c>
      <c r="H4355" s="3">
        <v>585544.88</v>
      </c>
      <c r="I4355" s="4">
        <v>45776</v>
      </c>
      <c r="J4355" s="4">
        <v>45890</v>
      </c>
      <c r="K4355" s="3" t="s">
        <v>57</v>
      </c>
      <c r="L4355" s="5" t="s">
        <v>21</v>
      </c>
    </row>
    <row r="4356" spans="1:12" ht="14.25" customHeight="1" x14ac:dyDescent="0.3">
      <c r="A4356" s="3" t="s">
        <v>6716</v>
      </c>
      <c r="B4356" s="3" t="s">
        <v>146</v>
      </c>
      <c r="C4356" s="3" t="s">
        <v>20</v>
      </c>
      <c r="D4356" s="3" t="s">
        <v>53</v>
      </c>
      <c r="E4356" s="3">
        <v>136</v>
      </c>
      <c r="F4356" s="3">
        <v>96</v>
      </c>
      <c r="G4356" s="3">
        <v>12920.48</v>
      </c>
      <c r="H4356" s="3">
        <v>1757185.28</v>
      </c>
      <c r="I4356" s="4">
        <v>45702</v>
      </c>
      <c r="J4356" s="4">
        <v>45915</v>
      </c>
      <c r="K4356" s="3" t="s">
        <v>29</v>
      </c>
      <c r="L4356" s="5" t="s">
        <v>21</v>
      </c>
    </row>
    <row r="4357" spans="1:12" ht="14.25" customHeight="1" x14ac:dyDescent="0.3">
      <c r="A4357" s="3" t="s">
        <v>2405</v>
      </c>
      <c r="B4357" s="3" t="s">
        <v>6717</v>
      </c>
      <c r="C4357" s="3" t="s">
        <v>40</v>
      </c>
      <c r="D4357" s="3" t="s">
        <v>24</v>
      </c>
      <c r="E4357" s="3">
        <v>168</v>
      </c>
      <c r="F4357" s="3">
        <v>64</v>
      </c>
      <c r="G4357" s="3">
        <v>6614.8</v>
      </c>
      <c r="H4357" s="3">
        <v>1111286.3999999999</v>
      </c>
      <c r="I4357" s="4">
        <v>45757</v>
      </c>
      <c r="J4357" s="4">
        <v>45855</v>
      </c>
      <c r="K4357" s="3" t="s">
        <v>25</v>
      </c>
      <c r="L4357" s="5" t="s">
        <v>21</v>
      </c>
    </row>
    <row r="4358" spans="1:12" ht="14.25" customHeight="1" x14ac:dyDescent="0.3">
      <c r="A4358" s="3" t="s">
        <v>6718</v>
      </c>
      <c r="B4358" s="3" t="s">
        <v>1327</v>
      </c>
      <c r="C4358" s="3" t="s">
        <v>44</v>
      </c>
      <c r="D4358" s="3" t="s">
        <v>45</v>
      </c>
      <c r="E4358" s="3">
        <v>141</v>
      </c>
      <c r="F4358" s="3">
        <v>67</v>
      </c>
      <c r="G4358" s="3">
        <v>16939.3</v>
      </c>
      <c r="H4358" s="3">
        <v>2388441.2999999998</v>
      </c>
      <c r="I4358" s="4">
        <v>45762</v>
      </c>
      <c r="J4358" s="4">
        <v>45865</v>
      </c>
      <c r="K4358" s="3" t="s">
        <v>29</v>
      </c>
      <c r="L4358" s="5" t="s">
        <v>17</v>
      </c>
    </row>
    <row r="4359" spans="1:12" ht="14.25" customHeight="1" x14ac:dyDescent="0.3">
      <c r="A4359" s="3" t="s">
        <v>6719</v>
      </c>
      <c r="B4359" s="3" t="s">
        <v>6720</v>
      </c>
      <c r="C4359" s="3" t="s">
        <v>44</v>
      </c>
      <c r="D4359" s="3" t="s">
        <v>24</v>
      </c>
      <c r="E4359" s="3">
        <v>100</v>
      </c>
      <c r="F4359" s="3">
        <v>65</v>
      </c>
      <c r="G4359" s="3">
        <v>15102.86</v>
      </c>
      <c r="H4359" s="3">
        <v>1510286</v>
      </c>
      <c r="I4359" s="4">
        <v>45851</v>
      </c>
      <c r="J4359" s="4">
        <v>45852</v>
      </c>
      <c r="K4359" s="3" t="s">
        <v>16</v>
      </c>
      <c r="L4359" s="5" t="s">
        <v>21</v>
      </c>
    </row>
    <row r="4360" spans="1:12" ht="14.25" customHeight="1" x14ac:dyDescent="0.3">
      <c r="A4360" s="3" t="s">
        <v>2211</v>
      </c>
      <c r="B4360" s="3" t="s">
        <v>6721</v>
      </c>
      <c r="C4360" s="3" t="s">
        <v>20</v>
      </c>
      <c r="D4360" s="3" t="s">
        <v>53</v>
      </c>
      <c r="E4360" s="3">
        <v>66</v>
      </c>
      <c r="F4360" s="3">
        <v>23</v>
      </c>
      <c r="G4360" s="3">
        <v>18248.39</v>
      </c>
      <c r="H4360" s="3">
        <v>1204393.74</v>
      </c>
      <c r="I4360" s="4">
        <v>45833</v>
      </c>
      <c r="J4360" s="4">
        <v>45907</v>
      </c>
      <c r="K4360" s="3" t="s">
        <v>46</v>
      </c>
      <c r="L4360" s="5" t="s">
        <v>21</v>
      </c>
    </row>
    <row r="4361" spans="1:12" ht="14.25" customHeight="1" x14ac:dyDescent="0.3">
      <c r="A4361" s="3" t="s">
        <v>6722</v>
      </c>
      <c r="B4361" s="3" t="s">
        <v>6723</v>
      </c>
      <c r="C4361" s="3" t="s">
        <v>40</v>
      </c>
      <c r="D4361" s="3" t="s">
        <v>53</v>
      </c>
      <c r="E4361" s="3">
        <v>8</v>
      </c>
      <c r="F4361" s="3">
        <v>82</v>
      </c>
      <c r="G4361" s="3">
        <v>19674.03</v>
      </c>
      <c r="H4361" s="3">
        <v>157392.24</v>
      </c>
      <c r="I4361" s="4">
        <v>45703</v>
      </c>
      <c r="J4361" s="4">
        <v>45854</v>
      </c>
      <c r="K4361" s="3" t="s">
        <v>57</v>
      </c>
      <c r="L4361" s="5" t="s">
        <v>33</v>
      </c>
    </row>
    <row r="4362" spans="1:12" ht="14.25" customHeight="1" x14ac:dyDescent="0.3">
      <c r="A4362" s="3" t="s">
        <v>6724</v>
      </c>
      <c r="B4362" s="3" t="s">
        <v>6725</v>
      </c>
      <c r="C4362" s="3" t="s">
        <v>44</v>
      </c>
      <c r="D4362" s="3" t="s">
        <v>53</v>
      </c>
      <c r="E4362" s="3">
        <v>117</v>
      </c>
      <c r="F4362" s="3">
        <v>67</v>
      </c>
      <c r="G4362" s="3">
        <v>2358.46</v>
      </c>
      <c r="H4362" s="3">
        <v>275939.82</v>
      </c>
      <c r="I4362" s="4">
        <v>45845</v>
      </c>
      <c r="J4362" s="4">
        <v>45921</v>
      </c>
      <c r="K4362" s="3" t="s">
        <v>54</v>
      </c>
      <c r="L4362" s="5" t="s">
        <v>58</v>
      </c>
    </row>
    <row r="4363" spans="1:12" ht="14.25" customHeight="1" x14ac:dyDescent="0.3">
      <c r="A4363" s="3" t="s">
        <v>6726</v>
      </c>
      <c r="B4363" s="3" t="s">
        <v>6727</v>
      </c>
      <c r="C4363" s="3" t="s">
        <v>20</v>
      </c>
      <c r="D4363" s="3" t="s">
        <v>24</v>
      </c>
      <c r="E4363" s="3">
        <v>120</v>
      </c>
      <c r="F4363" s="3">
        <v>43</v>
      </c>
      <c r="G4363" s="3">
        <v>14443.47</v>
      </c>
      <c r="H4363" s="3">
        <v>1733216.4</v>
      </c>
      <c r="I4363" s="4">
        <v>45692</v>
      </c>
      <c r="J4363" s="4">
        <v>45919</v>
      </c>
      <c r="K4363" s="3" t="s">
        <v>25</v>
      </c>
      <c r="L4363" s="5" t="s">
        <v>30</v>
      </c>
    </row>
    <row r="4364" spans="1:12" ht="14.25" customHeight="1" x14ac:dyDescent="0.3">
      <c r="A4364" s="3" t="s">
        <v>6728</v>
      </c>
      <c r="B4364" s="3" t="s">
        <v>6729</v>
      </c>
      <c r="C4364" s="3" t="s">
        <v>20</v>
      </c>
      <c r="D4364" s="3" t="s">
        <v>45</v>
      </c>
      <c r="E4364" s="3">
        <v>94</v>
      </c>
      <c r="F4364" s="3">
        <v>77</v>
      </c>
      <c r="G4364" s="3">
        <v>16562.04</v>
      </c>
      <c r="H4364" s="3">
        <v>1556831.76</v>
      </c>
      <c r="I4364" s="4">
        <v>45811</v>
      </c>
      <c r="J4364" s="4">
        <v>45873</v>
      </c>
      <c r="K4364" s="3" t="s">
        <v>46</v>
      </c>
      <c r="L4364" s="5" t="s">
        <v>58</v>
      </c>
    </row>
    <row r="4365" spans="1:12" ht="14.25" customHeight="1" x14ac:dyDescent="0.3">
      <c r="A4365" s="3" t="s">
        <v>6730</v>
      </c>
      <c r="B4365" s="3" t="s">
        <v>2210</v>
      </c>
      <c r="C4365" s="3" t="s">
        <v>44</v>
      </c>
      <c r="D4365" s="3" t="s">
        <v>53</v>
      </c>
      <c r="E4365" s="3">
        <v>183</v>
      </c>
      <c r="F4365" s="3">
        <v>31</v>
      </c>
      <c r="G4365" s="3">
        <v>13612.09</v>
      </c>
      <c r="H4365" s="3">
        <v>2491012.4700000002</v>
      </c>
      <c r="I4365" s="4">
        <v>45847</v>
      </c>
      <c r="J4365" s="4">
        <v>45914</v>
      </c>
      <c r="K4365" s="3" t="s">
        <v>29</v>
      </c>
      <c r="L4365" s="5" t="s">
        <v>33</v>
      </c>
    </row>
    <row r="4366" spans="1:12" ht="14.25" customHeight="1" x14ac:dyDescent="0.3">
      <c r="A4366" s="3" t="s">
        <v>6731</v>
      </c>
      <c r="B4366" s="3" t="s">
        <v>6732</v>
      </c>
      <c r="C4366" s="3" t="s">
        <v>40</v>
      </c>
      <c r="D4366" s="3" t="s">
        <v>45</v>
      </c>
      <c r="E4366" s="3">
        <v>88</v>
      </c>
      <c r="F4366" s="3">
        <v>25</v>
      </c>
      <c r="G4366" s="3">
        <v>7766.07</v>
      </c>
      <c r="H4366" s="3">
        <v>683414.15999999992</v>
      </c>
      <c r="I4366" s="4">
        <v>45723</v>
      </c>
      <c r="J4366" s="4">
        <v>45853</v>
      </c>
      <c r="L4366" s="5" t="s">
        <v>58</v>
      </c>
    </row>
    <row r="4367" spans="1:12" ht="14.25" customHeight="1" x14ac:dyDescent="0.3">
      <c r="A4367" s="3" t="s">
        <v>6733</v>
      </c>
      <c r="B4367" s="3" t="s">
        <v>6734</v>
      </c>
      <c r="C4367" s="3" t="s">
        <v>28</v>
      </c>
      <c r="D4367" s="3" t="s">
        <v>45</v>
      </c>
      <c r="E4367" s="3">
        <v>111</v>
      </c>
      <c r="F4367" s="3">
        <v>87</v>
      </c>
      <c r="G4367" s="3">
        <v>14002.45</v>
      </c>
      <c r="H4367" s="3">
        <v>1554271.95</v>
      </c>
      <c r="I4367" s="4">
        <v>45843</v>
      </c>
      <c r="J4367" s="4">
        <v>45859</v>
      </c>
      <c r="K4367" s="3" t="s">
        <v>46</v>
      </c>
      <c r="L4367" s="5" t="s">
        <v>33</v>
      </c>
    </row>
    <row r="4368" spans="1:12" ht="14.25" customHeight="1" x14ac:dyDescent="0.3">
      <c r="A4368" s="3" t="s">
        <v>3379</v>
      </c>
      <c r="B4368" s="3" t="s">
        <v>6735</v>
      </c>
      <c r="C4368" s="3" t="s">
        <v>28</v>
      </c>
      <c r="D4368" s="3" t="s">
        <v>24</v>
      </c>
      <c r="E4368" s="3">
        <v>149</v>
      </c>
      <c r="F4368" s="3">
        <v>27</v>
      </c>
      <c r="G4368" s="3">
        <v>3403.54</v>
      </c>
      <c r="H4368" s="3">
        <v>507127.46</v>
      </c>
      <c r="I4368" s="4">
        <v>45781</v>
      </c>
      <c r="J4368" s="4">
        <v>45889</v>
      </c>
      <c r="K4368" s="3" t="s">
        <v>29</v>
      </c>
      <c r="L4368" s="5" t="s">
        <v>21</v>
      </c>
    </row>
    <row r="4369" spans="1:12" ht="14.25" customHeight="1" x14ac:dyDescent="0.3">
      <c r="A4369" s="3" t="s">
        <v>5142</v>
      </c>
      <c r="B4369" s="3" t="s">
        <v>6736</v>
      </c>
      <c r="C4369" s="3" t="s">
        <v>44</v>
      </c>
      <c r="D4369" s="3" t="s">
        <v>53</v>
      </c>
      <c r="E4369" s="3">
        <v>140</v>
      </c>
      <c r="F4369" s="3">
        <v>46</v>
      </c>
      <c r="G4369" s="3">
        <v>4432.51</v>
      </c>
      <c r="H4369" s="3">
        <v>620551.4</v>
      </c>
      <c r="I4369" s="4">
        <v>45756</v>
      </c>
      <c r="J4369" s="4">
        <v>45911</v>
      </c>
      <c r="K4369" s="3" t="s">
        <v>29</v>
      </c>
      <c r="L4369" s="5" t="s">
        <v>33</v>
      </c>
    </row>
    <row r="4370" spans="1:12" ht="14.25" customHeight="1" x14ac:dyDescent="0.3">
      <c r="A4370" s="3" t="s">
        <v>6737</v>
      </c>
      <c r="B4370" s="3" t="s">
        <v>1308</v>
      </c>
      <c r="C4370" s="3" t="s">
        <v>28</v>
      </c>
      <c r="D4370" s="3" t="s">
        <v>41</v>
      </c>
      <c r="E4370" s="3">
        <v>189</v>
      </c>
      <c r="F4370" s="3">
        <v>33</v>
      </c>
      <c r="G4370" s="3">
        <v>9277.5499999999993</v>
      </c>
      <c r="H4370" s="3">
        <v>1753456.95</v>
      </c>
      <c r="I4370" s="4">
        <v>45709</v>
      </c>
      <c r="J4370" s="4">
        <v>45889</v>
      </c>
      <c r="K4370" s="3" t="s">
        <v>46</v>
      </c>
      <c r="L4370" s="5" t="s">
        <v>30</v>
      </c>
    </row>
    <row r="4371" spans="1:12" ht="14.25" customHeight="1" x14ac:dyDescent="0.3">
      <c r="A4371" s="3" t="s">
        <v>6738</v>
      </c>
      <c r="B4371" s="3" t="s">
        <v>6739</v>
      </c>
      <c r="C4371" s="3" t="s">
        <v>40</v>
      </c>
      <c r="D4371" s="3" t="s">
        <v>45</v>
      </c>
      <c r="E4371" s="3">
        <v>16</v>
      </c>
      <c r="F4371" s="3">
        <v>70</v>
      </c>
      <c r="G4371" s="3">
        <v>19651.849999999999</v>
      </c>
      <c r="H4371" s="3">
        <v>314429.59999999998</v>
      </c>
      <c r="I4371" s="4">
        <v>45698</v>
      </c>
      <c r="J4371" s="4">
        <v>45918</v>
      </c>
      <c r="K4371" s="3" t="s">
        <v>57</v>
      </c>
      <c r="L4371" s="5" t="s">
        <v>58</v>
      </c>
    </row>
    <row r="4372" spans="1:12" ht="14.25" customHeight="1" x14ac:dyDescent="0.3">
      <c r="A4372" s="3" t="s">
        <v>6740</v>
      </c>
      <c r="B4372" s="3" t="s">
        <v>6741</v>
      </c>
      <c r="C4372" s="3" t="s">
        <v>20</v>
      </c>
      <c r="D4372" s="3" t="s">
        <v>24</v>
      </c>
      <c r="E4372" s="3">
        <v>92</v>
      </c>
      <c r="F4372" s="3">
        <v>25</v>
      </c>
      <c r="G4372" s="3">
        <v>1839.5</v>
      </c>
      <c r="H4372" s="3">
        <v>169234</v>
      </c>
      <c r="I4372" s="4">
        <v>45844</v>
      </c>
      <c r="J4372" s="4">
        <v>45863</v>
      </c>
      <c r="K4372" s="3" t="s">
        <v>57</v>
      </c>
      <c r="L4372" s="5" t="s">
        <v>17</v>
      </c>
    </row>
    <row r="4373" spans="1:12" ht="14.25" customHeight="1" x14ac:dyDescent="0.3">
      <c r="A4373" s="3" t="s">
        <v>6742</v>
      </c>
      <c r="B4373" s="3" t="s">
        <v>153</v>
      </c>
      <c r="C4373" s="3" t="s">
        <v>14</v>
      </c>
      <c r="D4373" s="3" t="s">
        <v>15</v>
      </c>
      <c r="E4373" s="3">
        <v>138</v>
      </c>
      <c r="F4373" s="3">
        <v>93</v>
      </c>
      <c r="G4373" s="3">
        <v>17526.98</v>
      </c>
      <c r="H4373" s="3">
        <v>2418723.2400000002</v>
      </c>
      <c r="I4373" s="4">
        <v>45825</v>
      </c>
      <c r="J4373" s="4">
        <v>45876</v>
      </c>
      <c r="K4373" s="3" t="s">
        <v>29</v>
      </c>
      <c r="L4373" s="5" t="s">
        <v>21</v>
      </c>
    </row>
    <row r="4374" spans="1:12" ht="14.25" customHeight="1" x14ac:dyDescent="0.3">
      <c r="A4374" s="3" t="s">
        <v>6743</v>
      </c>
      <c r="B4374" s="3" t="s">
        <v>4740</v>
      </c>
      <c r="C4374" s="3" t="s">
        <v>20</v>
      </c>
      <c r="D4374" s="3" t="s">
        <v>53</v>
      </c>
      <c r="E4374" s="3">
        <v>98</v>
      </c>
      <c r="F4374" s="3">
        <v>98</v>
      </c>
      <c r="G4374" s="3">
        <v>16708.849999999999</v>
      </c>
      <c r="H4374" s="3">
        <v>1637467.3</v>
      </c>
      <c r="I4374" s="4">
        <v>45778</v>
      </c>
      <c r="J4374" s="4">
        <v>45857</v>
      </c>
      <c r="K4374" s="3" t="s">
        <v>54</v>
      </c>
      <c r="L4374" s="5" t="s">
        <v>21</v>
      </c>
    </row>
    <row r="4375" spans="1:12" ht="14.25" customHeight="1" x14ac:dyDescent="0.3">
      <c r="A4375" s="3" t="s">
        <v>630</v>
      </c>
      <c r="B4375" s="3" t="s">
        <v>6744</v>
      </c>
      <c r="C4375" s="3" t="s">
        <v>28</v>
      </c>
      <c r="D4375" s="3" t="s">
        <v>24</v>
      </c>
      <c r="E4375" s="3">
        <v>148</v>
      </c>
      <c r="F4375" s="3">
        <v>84</v>
      </c>
      <c r="G4375" s="3">
        <v>7960.96</v>
      </c>
      <c r="H4375" s="3">
        <v>1178222.0800000001</v>
      </c>
      <c r="I4375" s="4">
        <v>45837</v>
      </c>
      <c r="J4375" s="4">
        <v>45862</v>
      </c>
      <c r="K4375" s="3" t="s">
        <v>46</v>
      </c>
      <c r="L4375" s="5" t="s">
        <v>30</v>
      </c>
    </row>
    <row r="4376" spans="1:12" ht="14.25" customHeight="1" x14ac:dyDescent="0.3">
      <c r="A4376" s="3" t="s">
        <v>6745</v>
      </c>
      <c r="B4376" s="3" t="s">
        <v>3579</v>
      </c>
      <c r="C4376" s="3" t="s">
        <v>44</v>
      </c>
      <c r="D4376" s="3" t="s">
        <v>45</v>
      </c>
      <c r="E4376" s="3">
        <v>103</v>
      </c>
      <c r="F4376" s="3">
        <v>76</v>
      </c>
      <c r="G4376" s="3">
        <v>1825.87</v>
      </c>
      <c r="H4376" s="3">
        <v>188064.61</v>
      </c>
      <c r="I4376" s="4">
        <v>45675</v>
      </c>
      <c r="J4376" s="4">
        <v>45903</v>
      </c>
      <c r="K4376" s="3" t="s">
        <v>29</v>
      </c>
      <c r="L4376" s="5" t="s">
        <v>17</v>
      </c>
    </row>
    <row r="4377" spans="1:12" ht="14.25" customHeight="1" x14ac:dyDescent="0.3">
      <c r="A4377" s="3" t="s">
        <v>6746</v>
      </c>
      <c r="B4377" s="3" t="s">
        <v>3780</v>
      </c>
      <c r="C4377" s="3" t="s">
        <v>20</v>
      </c>
      <c r="D4377" s="3" t="s">
        <v>41</v>
      </c>
      <c r="E4377" s="3">
        <v>58</v>
      </c>
      <c r="F4377" s="3">
        <v>50</v>
      </c>
      <c r="G4377" s="3">
        <v>17065.84</v>
      </c>
      <c r="H4377" s="3">
        <v>989818.72</v>
      </c>
      <c r="I4377" s="4">
        <v>45689</v>
      </c>
      <c r="J4377" s="4">
        <v>45933</v>
      </c>
      <c r="L4377" s="5" t="s">
        <v>33</v>
      </c>
    </row>
    <row r="4378" spans="1:12" ht="14.25" customHeight="1" x14ac:dyDescent="0.3">
      <c r="A4378" s="3" t="s">
        <v>5105</v>
      </c>
      <c r="B4378" s="3" t="s">
        <v>6747</v>
      </c>
      <c r="C4378" s="3" t="s">
        <v>40</v>
      </c>
      <c r="D4378" s="3" t="s">
        <v>24</v>
      </c>
      <c r="E4378" s="3">
        <v>22</v>
      </c>
      <c r="F4378" s="3">
        <v>89</v>
      </c>
      <c r="G4378" s="3">
        <v>19286.189999999999</v>
      </c>
      <c r="H4378" s="3">
        <v>424296.18</v>
      </c>
      <c r="I4378" s="4">
        <v>45674</v>
      </c>
      <c r="J4378" s="4">
        <v>45862</v>
      </c>
      <c r="K4378" s="3" t="s">
        <v>57</v>
      </c>
      <c r="L4378" s="5" t="s">
        <v>21</v>
      </c>
    </row>
    <row r="4379" spans="1:12" ht="14.25" customHeight="1" x14ac:dyDescent="0.3">
      <c r="A4379" s="3" t="s">
        <v>287</v>
      </c>
      <c r="B4379" s="3" t="s">
        <v>1096</v>
      </c>
      <c r="C4379" s="3" t="s">
        <v>44</v>
      </c>
      <c r="D4379" s="3" t="s">
        <v>53</v>
      </c>
      <c r="E4379" s="3">
        <v>111</v>
      </c>
      <c r="F4379" s="3">
        <v>94</v>
      </c>
      <c r="G4379" s="3">
        <v>13559.94</v>
      </c>
      <c r="H4379" s="3">
        <v>1505153.34</v>
      </c>
      <c r="I4379" s="4">
        <v>45785</v>
      </c>
      <c r="J4379" s="4">
        <v>45866</v>
      </c>
      <c r="K4379" s="3" t="s">
        <v>57</v>
      </c>
      <c r="L4379" s="5" t="s">
        <v>30</v>
      </c>
    </row>
    <row r="4380" spans="1:12" ht="14.25" customHeight="1" x14ac:dyDescent="0.3">
      <c r="A4380" s="3" t="s">
        <v>6748</v>
      </c>
      <c r="B4380" s="3" t="s">
        <v>6749</v>
      </c>
      <c r="C4380" s="3" t="s">
        <v>28</v>
      </c>
      <c r="D4380" s="3" t="s">
        <v>24</v>
      </c>
      <c r="E4380" s="3">
        <v>51</v>
      </c>
      <c r="F4380" s="3">
        <v>46</v>
      </c>
      <c r="G4380" s="3">
        <v>19539.7</v>
      </c>
      <c r="H4380" s="3">
        <v>996524.70000000007</v>
      </c>
      <c r="I4380" s="4">
        <v>45790</v>
      </c>
      <c r="J4380" s="4">
        <v>45908</v>
      </c>
      <c r="K4380" s="3" t="s">
        <v>57</v>
      </c>
      <c r="L4380" s="5" t="s">
        <v>21</v>
      </c>
    </row>
    <row r="4381" spans="1:12" ht="14.25" customHeight="1" x14ac:dyDescent="0.3">
      <c r="A4381" s="3" t="s">
        <v>6750</v>
      </c>
      <c r="B4381" s="3" t="s">
        <v>6751</v>
      </c>
      <c r="C4381" s="3" t="s">
        <v>20</v>
      </c>
      <c r="D4381" s="3" t="s">
        <v>15</v>
      </c>
      <c r="E4381" s="3">
        <v>71</v>
      </c>
      <c r="F4381" s="3">
        <v>99</v>
      </c>
      <c r="G4381" s="3">
        <v>9880.34</v>
      </c>
      <c r="H4381" s="3">
        <v>701504.14</v>
      </c>
      <c r="I4381" s="4">
        <v>45757</v>
      </c>
      <c r="J4381" s="4">
        <v>45870</v>
      </c>
      <c r="K4381" s="3" t="s">
        <v>25</v>
      </c>
      <c r="L4381" s="5" t="s">
        <v>33</v>
      </c>
    </row>
    <row r="4382" spans="1:12" ht="14.25" customHeight="1" x14ac:dyDescent="0.3">
      <c r="A4382" s="3" t="s">
        <v>6752</v>
      </c>
      <c r="B4382" s="3" t="s">
        <v>6753</v>
      </c>
      <c r="C4382" s="3" t="s">
        <v>44</v>
      </c>
      <c r="D4382" s="3" t="s">
        <v>45</v>
      </c>
      <c r="E4382" s="3">
        <v>162</v>
      </c>
      <c r="F4382" s="3">
        <v>79</v>
      </c>
      <c r="G4382" s="3">
        <v>13602.35</v>
      </c>
      <c r="H4382" s="3">
        <v>2203580.7000000002</v>
      </c>
      <c r="I4382" s="4">
        <v>45729</v>
      </c>
      <c r="J4382" s="4">
        <v>45931</v>
      </c>
      <c r="K4382" s="3" t="s">
        <v>25</v>
      </c>
      <c r="L4382" s="5" t="s">
        <v>30</v>
      </c>
    </row>
    <row r="4383" spans="1:12" ht="14.25" customHeight="1" x14ac:dyDescent="0.3">
      <c r="A4383" s="3" t="s">
        <v>3237</v>
      </c>
      <c r="B4383" s="3" t="s">
        <v>3297</v>
      </c>
      <c r="C4383" s="3" t="s">
        <v>44</v>
      </c>
      <c r="D4383" s="3" t="s">
        <v>41</v>
      </c>
      <c r="E4383" s="3">
        <v>75</v>
      </c>
      <c r="F4383" s="3">
        <v>80</v>
      </c>
      <c r="G4383" s="3">
        <v>6543.05</v>
      </c>
      <c r="H4383" s="3">
        <v>490728.75</v>
      </c>
      <c r="I4383" s="4">
        <v>45849</v>
      </c>
      <c r="J4383" s="4">
        <v>45909</v>
      </c>
      <c r="K4383" s="3" t="s">
        <v>29</v>
      </c>
      <c r="L4383" s="5" t="s">
        <v>33</v>
      </c>
    </row>
    <row r="4384" spans="1:12" ht="14.25" customHeight="1" x14ac:dyDescent="0.3">
      <c r="A4384" s="3" t="s">
        <v>6754</v>
      </c>
      <c r="B4384" s="3" t="s">
        <v>952</v>
      </c>
      <c r="C4384" s="3" t="s">
        <v>28</v>
      </c>
      <c r="D4384" s="3" t="s">
        <v>24</v>
      </c>
      <c r="E4384" s="3">
        <v>120</v>
      </c>
      <c r="F4384" s="3">
        <v>78</v>
      </c>
      <c r="G4384" s="3">
        <v>13136.18</v>
      </c>
      <c r="H4384" s="3">
        <v>1576341.6</v>
      </c>
      <c r="I4384" s="4">
        <v>45679</v>
      </c>
      <c r="J4384" s="4">
        <v>45915</v>
      </c>
      <c r="K4384" s="3" t="s">
        <v>54</v>
      </c>
      <c r="L4384" s="5" t="s">
        <v>17</v>
      </c>
    </row>
    <row r="4385" spans="1:12" ht="14.25" customHeight="1" x14ac:dyDescent="0.3">
      <c r="A4385" s="3" t="s">
        <v>5534</v>
      </c>
      <c r="B4385" s="3" t="s">
        <v>1720</v>
      </c>
      <c r="C4385" s="3" t="s">
        <v>28</v>
      </c>
      <c r="D4385" s="3" t="s">
        <v>45</v>
      </c>
      <c r="E4385" s="3">
        <v>31</v>
      </c>
      <c r="F4385" s="3">
        <v>57</v>
      </c>
      <c r="G4385" s="3">
        <v>15595.1</v>
      </c>
      <c r="H4385" s="3">
        <v>483448.1</v>
      </c>
      <c r="I4385" s="4">
        <v>45718</v>
      </c>
      <c r="J4385" s="4">
        <v>45933</v>
      </c>
      <c r="K4385" s="3" t="s">
        <v>16</v>
      </c>
      <c r="L4385" s="5" t="s">
        <v>21</v>
      </c>
    </row>
    <row r="4386" spans="1:12" ht="14.25" customHeight="1" x14ac:dyDescent="0.3">
      <c r="A4386" s="3" t="s">
        <v>6755</v>
      </c>
      <c r="B4386" s="3" t="s">
        <v>4802</v>
      </c>
      <c r="C4386" s="3" t="s">
        <v>20</v>
      </c>
      <c r="D4386" s="3" t="s">
        <v>15</v>
      </c>
      <c r="E4386" s="3">
        <v>87</v>
      </c>
      <c r="F4386" s="3">
        <v>32</v>
      </c>
      <c r="G4386" s="3">
        <v>6339.36</v>
      </c>
      <c r="H4386" s="3">
        <v>551524.31999999995</v>
      </c>
      <c r="I4386" s="4">
        <v>45753</v>
      </c>
      <c r="J4386" s="4">
        <v>45863</v>
      </c>
      <c r="K4386" s="3" t="s">
        <v>16</v>
      </c>
      <c r="L4386" s="5" t="s">
        <v>30</v>
      </c>
    </row>
    <row r="4387" spans="1:12" ht="14.25" customHeight="1" x14ac:dyDescent="0.3">
      <c r="A4387" s="3" t="s">
        <v>3961</v>
      </c>
      <c r="B4387" s="3" t="s">
        <v>6756</v>
      </c>
      <c r="C4387" s="3" t="s">
        <v>28</v>
      </c>
      <c r="D4387" s="3" t="s">
        <v>41</v>
      </c>
      <c r="E4387" s="3">
        <v>109</v>
      </c>
      <c r="F4387" s="3">
        <v>33</v>
      </c>
      <c r="G4387" s="3">
        <v>15049.08</v>
      </c>
      <c r="H4387" s="3">
        <v>1640349.72</v>
      </c>
      <c r="I4387" s="4">
        <v>45735</v>
      </c>
      <c r="J4387" s="4">
        <v>45887</v>
      </c>
      <c r="K4387" s="3" t="s">
        <v>54</v>
      </c>
      <c r="L4387" s="5" t="s">
        <v>30</v>
      </c>
    </row>
    <row r="4388" spans="1:12" ht="14.25" customHeight="1" x14ac:dyDescent="0.3">
      <c r="A4388" s="3" t="s">
        <v>3322</v>
      </c>
      <c r="B4388" s="3" t="s">
        <v>6757</v>
      </c>
      <c r="C4388" s="3" t="s">
        <v>44</v>
      </c>
      <c r="D4388" s="3" t="s">
        <v>53</v>
      </c>
      <c r="E4388" s="3">
        <v>190</v>
      </c>
      <c r="F4388" s="3">
        <v>53</v>
      </c>
      <c r="G4388" s="3">
        <v>7539.13</v>
      </c>
      <c r="H4388" s="3">
        <v>1432434.7</v>
      </c>
      <c r="I4388" s="4">
        <v>45784</v>
      </c>
      <c r="J4388" s="4">
        <v>45860</v>
      </c>
      <c r="K4388" s="3" t="s">
        <v>16</v>
      </c>
      <c r="L4388" s="5" t="s">
        <v>33</v>
      </c>
    </row>
    <row r="4389" spans="1:12" ht="14.25" customHeight="1" x14ac:dyDescent="0.3">
      <c r="A4389" s="3" t="s">
        <v>6758</v>
      </c>
      <c r="B4389" s="3" t="s">
        <v>104</v>
      </c>
      <c r="C4389" s="3" t="s">
        <v>20</v>
      </c>
      <c r="D4389" s="3" t="s">
        <v>53</v>
      </c>
      <c r="E4389" s="3">
        <v>137</v>
      </c>
      <c r="F4389" s="3">
        <v>91</v>
      </c>
      <c r="G4389" s="3">
        <v>14343.74</v>
      </c>
      <c r="H4389" s="3">
        <v>1965092.38</v>
      </c>
      <c r="I4389" s="4">
        <v>45699</v>
      </c>
      <c r="J4389" s="4">
        <v>45912</v>
      </c>
      <c r="K4389" s="3" t="s">
        <v>57</v>
      </c>
      <c r="L4389" s="5" t="s">
        <v>17</v>
      </c>
    </row>
    <row r="4390" spans="1:12" ht="14.25" customHeight="1" x14ac:dyDescent="0.3">
      <c r="A4390" s="3" t="s">
        <v>4023</v>
      </c>
      <c r="B4390" s="3" t="s">
        <v>6759</v>
      </c>
      <c r="C4390" s="3" t="s">
        <v>20</v>
      </c>
      <c r="D4390" s="3" t="s">
        <v>53</v>
      </c>
      <c r="E4390" s="3">
        <v>89</v>
      </c>
      <c r="F4390" s="3">
        <v>32</v>
      </c>
      <c r="G4390" s="3">
        <v>16456.150000000001</v>
      </c>
      <c r="H4390" s="3">
        <v>1464597.35</v>
      </c>
      <c r="I4390" s="4">
        <v>45799</v>
      </c>
      <c r="J4390" s="4">
        <v>45891</v>
      </c>
      <c r="K4390" s="3" t="s">
        <v>46</v>
      </c>
      <c r="L4390" s="5" t="s">
        <v>33</v>
      </c>
    </row>
    <row r="4391" spans="1:12" ht="14.25" customHeight="1" x14ac:dyDescent="0.3">
      <c r="A4391" s="3" t="s">
        <v>6135</v>
      </c>
      <c r="B4391" s="3" t="s">
        <v>6760</v>
      </c>
      <c r="C4391" s="3" t="s">
        <v>40</v>
      </c>
      <c r="D4391" s="3" t="s">
        <v>15</v>
      </c>
      <c r="E4391" s="3">
        <v>159</v>
      </c>
      <c r="F4391" s="3">
        <v>35</v>
      </c>
      <c r="G4391" s="3">
        <v>10871.08</v>
      </c>
      <c r="H4391" s="3">
        <v>1728501.72</v>
      </c>
      <c r="I4391" s="4">
        <v>45840</v>
      </c>
      <c r="J4391" s="4">
        <v>45907</v>
      </c>
      <c r="K4391" s="3" t="s">
        <v>54</v>
      </c>
      <c r="L4391" s="5" t="s">
        <v>21</v>
      </c>
    </row>
    <row r="4392" spans="1:12" ht="14.25" customHeight="1" x14ac:dyDescent="0.3">
      <c r="A4392" s="3" t="s">
        <v>6761</v>
      </c>
      <c r="B4392" s="3" t="s">
        <v>6762</v>
      </c>
      <c r="C4392" s="3" t="s">
        <v>44</v>
      </c>
      <c r="D4392" s="3" t="s">
        <v>15</v>
      </c>
      <c r="E4392" s="3">
        <v>171</v>
      </c>
      <c r="F4392" s="3">
        <v>59</v>
      </c>
      <c r="G4392" s="3">
        <v>14476.67</v>
      </c>
      <c r="H4392" s="3">
        <v>2475510.5699999998</v>
      </c>
      <c r="I4392" s="4">
        <v>45797</v>
      </c>
      <c r="J4392" s="4">
        <v>45921</v>
      </c>
      <c r="K4392" s="3" t="s">
        <v>25</v>
      </c>
      <c r="L4392" s="5" t="s">
        <v>33</v>
      </c>
    </row>
    <row r="4393" spans="1:12" ht="14.25" customHeight="1" x14ac:dyDescent="0.3">
      <c r="A4393" s="3" t="s">
        <v>6067</v>
      </c>
      <c r="B4393" s="3" t="s">
        <v>6763</v>
      </c>
      <c r="C4393" s="3" t="s">
        <v>14</v>
      </c>
      <c r="D4393" s="3" t="s">
        <v>41</v>
      </c>
      <c r="F4393" s="3">
        <v>34</v>
      </c>
      <c r="G4393" s="3">
        <v>19685.78</v>
      </c>
      <c r="I4393" s="4">
        <v>45735</v>
      </c>
      <c r="J4393" s="4">
        <v>45868</v>
      </c>
      <c r="K4393" s="3" t="s">
        <v>46</v>
      </c>
      <c r="L4393" s="5" t="s">
        <v>33</v>
      </c>
    </row>
    <row r="4394" spans="1:12" ht="14.25" customHeight="1" x14ac:dyDescent="0.3">
      <c r="A4394" s="3" t="s">
        <v>1202</v>
      </c>
      <c r="B4394" s="3" t="s">
        <v>2747</v>
      </c>
      <c r="C4394" s="3" t="s">
        <v>14</v>
      </c>
      <c r="D4394" s="3" t="s">
        <v>45</v>
      </c>
      <c r="E4394" s="3">
        <v>136</v>
      </c>
      <c r="F4394" s="3">
        <v>84</v>
      </c>
      <c r="G4394" s="3">
        <v>19733.439999999999</v>
      </c>
      <c r="H4394" s="3">
        <v>2683747.84</v>
      </c>
      <c r="I4394" s="4">
        <v>45846</v>
      </c>
      <c r="J4394" s="4">
        <v>45885</v>
      </c>
      <c r="K4394" s="3" t="s">
        <v>54</v>
      </c>
      <c r="L4394" s="5" t="s">
        <v>30</v>
      </c>
    </row>
    <row r="4395" spans="1:12" ht="14.25" customHeight="1" x14ac:dyDescent="0.3">
      <c r="A4395" s="3" t="s">
        <v>6764</v>
      </c>
      <c r="B4395" s="3" t="s">
        <v>6765</v>
      </c>
      <c r="C4395" s="3" t="s">
        <v>44</v>
      </c>
      <c r="D4395" s="3" t="s">
        <v>45</v>
      </c>
      <c r="E4395" s="3">
        <v>197</v>
      </c>
      <c r="F4395" s="3">
        <v>93</v>
      </c>
      <c r="G4395" s="3">
        <v>3446.48</v>
      </c>
      <c r="H4395" s="3">
        <v>678956.56</v>
      </c>
      <c r="I4395" s="4">
        <v>45798</v>
      </c>
      <c r="J4395" s="4">
        <v>45931</v>
      </c>
      <c r="K4395" s="3" t="s">
        <v>29</v>
      </c>
      <c r="L4395" s="5" t="s">
        <v>58</v>
      </c>
    </row>
    <row r="4396" spans="1:12" ht="14.25" customHeight="1" x14ac:dyDescent="0.3">
      <c r="A4396" s="3" t="s">
        <v>6766</v>
      </c>
      <c r="B4396" s="3" t="s">
        <v>6048</v>
      </c>
      <c r="C4396" s="3" t="s">
        <v>40</v>
      </c>
      <c r="D4396" s="3" t="s">
        <v>45</v>
      </c>
      <c r="E4396" s="3">
        <v>79</v>
      </c>
      <c r="F4396" s="3">
        <v>25</v>
      </c>
      <c r="G4396" s="3">
        <v>17172.68</v>
      </c>
      <c r="H4396" s="3">
        <v>1356641.72</v>
      </c>
      <c r="I4396" s="4">
        <v>45834</v>
      </c>
      <c r="J4396" s="4">
        <v>45939</v>
      </c>
      <c r="K4396" s="3" t="s">
        <v>25</v>
      </c>
      <c r="L4396" s="5" t="s">
        <v>33</v>
      </c>
    </row>
    <row r="4397" spans="1:12" ht="14.25" customHeight="1" x14ac:dyDescent="0.3">
      <c r="A4397" s="3" t="s">
        <v>6767</v>
      </c>
      <c r="B4397" s="3" t="s">
        <v>6768</v>
      </c>
      <c r="C4397" s="3" t="s">
        <v>20</v>
      </c>
      <c r="D4397" s="3" t="s">
        <v>45</v>
      </c>
      <c r="E4397" s="3">
        <v>17</v>
      </c>
      <c r="F4397" s="3">
        <v>47</v>
      </c>
      <c r="G4397" s="3">
        <v>4223.26</v>
      </c>
      <c r="H4397" s="3">
        <v>71795.42</v>
      </c>
      <c r="I4397" s="4">
        <v>45737</v>
      </c>
      <c r="J4397" s="4">
        <v>45861</v>
      </c>
      <c r="K4397" s="3" t="s">
        <v>29</v>
      </c>
      <c r="L4397" s="5" t="s">
        <v>21</v>
      </c>
    </row>
    <row r="4398" spans="1:12" ht="14.25" customHeight="1" x14ac:dyDescent="0.3">
      <c r="A4398" s="3" t="s">
        <v>6769</v>
      </c>
      <c r="B4398" s="3" t="s">
        <v>4048</v>
      </c>
      <c r="C4398" s="3" t="s">
        <v>14</v>
      </c>
      <c r="D4398" s="3" t="s">
        <v>53</v>
      </c>
      <c r="E4398" s="3">
        <v>192</v>
      </c>
      <c r="F4398" s="3">
        <v>99</v>
      </c>
      <c r="G4398" s="3">
        <v>1077.43</v>
      </c>
      <c r="H4398" s="3">
        <v>206866.56</v>
      </c>
      <c r="I4398" s="4">
        <v>45784</v>
      </c>
      <c r="J4398" s="4">
        <v>45852</v>
      </c>
      <c r="K4398" s="3" t="s">
        <v>54</v>
      </c>
      <c r="L4398" s="5" t="s">
        <v>30</v>
      </c>
    </row>
    <row r="4399" spans="1:12" ht="14.25" customHeight="1" x14ac:dyDescent="0.3">
      <c r="A4399" s="3" t="s">
        <v>6770</v>
      </c>
      <c r="B4399" s="3" t="s">
        <v>2319</v>
      </c>
      <c r="C4399" s="3" t="s">
        <v>20</v>
      </c>
      <c r="E4399" s="3">
        <v>179</v>
      </c>
      <c r="F4399" s="3">
        <v>55</v>
      </c>
      <c r="G4399" s="3">
        <v>2380.85</v>
      </c>
      <c r="H4399" s="3">
        <v>426172.15</v>
      </c>
      <c r="I4399" s="4">
        <v>45737</v>
      </c>
      <c r="J4399" s="4">
        <v>45890</v>
      </c>
      <c r="K4399" s="3" t="s">
        <v>57</v>
      </c>
      <c r="L4399" s="5" t="s">
        <v>17</v>
      </c>
    </row>
    <row r="4400" spans="1:12" ht="14.25" customHeight="1" x14ac:dyDescent="0.3">
      <c r="A4400" s="3" t="s">
        <v>1507</v>
      </c>
      <c r="B4400" s="3" t="s">
        <v>6771</v>
      </c>
      <c r="C4400" s="3" t="s">
        <v>20</v>
      </c>
      <c r="D4400" s="3" t="s">
        <v>41</v>
      </c>
      <c r="E4400" s="3">
        <v>105</v>
      </c>
      <c r="F4400" s="3">
        <v>20</v>
      </c>
      <c r="G4400" s="3">
        <v>6183.62</v>
      </c>
      <c r="H4400" s="3">
        <v>649280.1</v>
      </c>
      <c r="I4400" s="4">
        <v>45680</v>
      </c>
      <c r="J4400" s="4">
        <v>45935</v>
      </c>
      <c r="K4400" s="3" t="s">
        <v>46</v>
      </c>
      <c r="L4400" s="5" t="s">
        <v>17</v>
      </c>
    </row>
    <row r="4401" spans="1:12" ht="14.25" customHeight="1" x14ac:dyDescent="0.3">
      <c r="A4401" s="3" t="s">
        <v>3340</v>
      </c>
      <c r="B4401" s="3" t="s">
        <v>2791</v>
      </c>
      <c r="C4401" s="3" t="s">
        <v>20</v>
      </c>
      <c r="D4401" s="3" t="s">
        <v>24</v>
      </c>
      <c r="E4401" s="3">
        <v>141</v>
      </c>
      <c r="F4401" s="3">
        <v>97</v>
      </c>
      <c r="G4401" s="3">
        <v>3403.65</v>
      </c>
      <c r="H4401" s="3">
        <v>479914.65</v>
      </c>
      <c r="I4401" s="4">
        <v>45776</v>
      </c>
      <c r="J4401" s="4">
        <v>45859</v>
      </c>
      <c r="K4401" s="3" t="s">
        <v>29</v>
      </c>
      <c r="L4401" s="5" t="s">
        <v>58</v>
      </c>
    </row>
    <row r="4402" spans="1:12" ht="14.25" customHeight="1" x14ac:dyDescent="0.3">
      <c r="A4402" s="3" t="s">
        <v>6772</v>
      </c>
      <c r="B4402" s="3" t="s">
        <v>6773</v>
      </c>
      <c r="C4402" s="3" t="s">
        <v>44</v>
      </c>
      <c r="D4402" s="3" t="s">
        <v>53</v>
      </c>
      <c r="E4402" s="3">
        <v>59</v>
      </c>
      <c r="F4402" s="3">
        <v>46</v>
      </c>
      <c r="G4402" s="3">
        <v>15747.48</v>
      </c>
      <c r="H4402" s="3">
        <v>929101.32</v>
      </c>
      <c r="I4402" s="4">
        <v>45793</v>
      </c>
      <c r="J4402" s="4">
        <v>45901</v>
      </c>
      <c r="L4402" s="5" t="s">
        <v>21</v>
      </c>
    </row>
    <row r="4403" spans="1:12" ht="14.25" customHeight="1" x14ac:dyDescent="0.3">
      <c r="A4403" s="3" t="s">
        <v>2904</v>
      </c>
      <c r="B4403" s="3" t="s">
        <v>1002</v>
      </c>
      <c r="C4403" s="3" t="s">
        <v>28</v>
      </c>
      <c r="D4403" s="3" t="s">
        <v>53</v>
      </c>
      <c r="E4403" s="3">
        <v>178</v>
      </c>
      <c r="F4403" s="3">
        <v>38</v>
      </c>
      <c r="G4403" s="3">
        <v>7873.19</v>
      </c>
      <c r="H4403" s="3">
        <v>1401427.82</v>
      </c>
      <c r="I4403" s="4">
        <v>45708</v>
      </c>
      <c r="J4403" s="4">
        <v>45915</v>
      </c>
      <c r="K4403" s="3" t="s">
        <v>57</v>
      </c>
      <c r="L4403" s="5" t="s">
        <v>30</v>
      </c>
    </row>
    <row r="4404" spans="1:12" ht="14.25" customHeight="1" x14ac:dyDescent="0.3">
      <c r="A4404" s="3" t="s">
        <v>6774</v>
      </c>
      <c r="B4404" s="3" t="s">
        <v>6364</v>
      </c>
      <c r="C4404" s="3" t="s">
        <v>20</v>
      </c>
      <c r="D4404" s="3" t="s">
        <v>24</v>
      </c>
      <c r="E4404" s="3">
        <v>194</v>
      </c>
      <c r="F4404" s="3">
        <v>82</v>
      </c>
      <c r="G4404" s="3">
        <v>3895.23</v>
      </c>
      <c r="H4404" s="3">
        <v>755674.62</v>
      </c>
      <c r="I4404" s="4">
        <v>45684</v>
      </c>
      <c r="J4404" s="4">
        <v>45885</v>
      </c>
      <c r="K4404" s="3" t="s">
        <v>29</v>
      </c>
      <c r="L4404" s="5" t="s">
        <v>17</v>
      </c>
    </row>
    <row r="4405" spans="1:12" ht="14.25" customHeight="1" x14ac:dyDescent="0.3">
      <c r="A4405" s="3" t="s">
        <v>6649</v>
      </c>
      <c r="B4405" s="3" t="s">
        <v>6775</v>
      </c>
      <c r="C4405" s="3" t="s">
        <v>40</v>
      </c>
      <c r="F4405" s="3">
        <v>90</v>
      </c>
      <c r="G4405" s="3">
        <v>2523.86</v>
      </c>
      <c r="I4405" s="4">
        <v>45825</v>
      </c>
      <c r="J4405" s="4">
        <v>45934</v>
      </c>
      <c r="K4405" s="3" t="s">
        <v>54</v>
      </c>
      <c r="L4405" s="5" t="s">
        <v>21</v>
      </c>
    </row>
    <row r="4406" spans="1:12" ht="14.25" customHeight="1" x14ac:dyDescent="0.3">
      <c r="A4406" s="3" t="s">
        <v>1298</v>
      </c>
      <c r="B4406" s="3" t="s">
        <v>6776</v>
      </c>
      <c r="C4406" s="3" t="s">
        <v>28</v>
      </c>
      <c r="D4406" s="3" t="s">
        <v>41</v>
      </c>
      <c r="E4406" s="3">
        <v>71</v>
      </c>
      <c r="F4406" s="3">
        <v>95</v>
      </c>
      <c r="G4406" s="3">
        <v>289.58</v>
      </c>
      <c r="H4406" s="3">
        <v>20560.18</v>
      </c>
      <c r="I4406" s="4">
        <v>45725</v>
      </c>
      <c r="J4406" s="4">
        <v>45917</v>
      </c>
      <c r="L4406" s="5" t="s">
        <v>33</v>
      </c>
    </row>
    <row r="4407" spans="1:12" ht="14.25" customHeight="1" x14ac:dyDescent="0.3">
      <c r="A4407" s="3" t="s">
        <v>610</v>
      </c>
      <c r="B4407" s="3" t="s">
        <v>6777</v>
      </c>
      <c r="C4407" s="3" t="s">
        <v>14</v>
      </c>
      <c r="D4407" s="3" t="s">
        <v>24</v>
      </c>
      <c r="E4407" s="3">
        <v>93</v>
      </c>
      <c r="F4407" s="3">
        <v>88</v>
      </c>
      <c r="G4407" s="3">
        <v>13388.34</v>
      </c>
      <c r="H4407" s="3">
        <v>1245115.6200000001</v>
      </c>
      <c r="I4407" s="4">
        <v>45670</v>
      </c>
      <c r="J4407" s="4">
        <v>45881</v>
      </c>
      <c r="L4407" s="5" t="s">
        <v>58</v>
      </c>
    </row>
    <row r="4408" spans="1:12" ht="14.25" customHeight="1" x14ac:dyDescent="0.3">
      <c r="A4408" s="3" t="s">
        <v>6778</v>
      </c>
      <c r="B4408" s="3" t="s">
        <v>5349</v>
      </c>
      <c r="C4408" s="3" t="s">
        <v>40</v>
      </c>
      <c r="D4408" s="3" t="s">
        <v>24</v>
      </c>
      <c r="E4408" s="3">
        <v>19</v>
      </c>
      <c r="G4408" s="3">
        <v>5414.64</v>
      </c>
      <c r="H4408" s="3">
        <v>102878.16</v>
      </c>
      <c r="I4408" s="4">
        <v>45717</v>
      </c>
      <c r="J4408" s="4">
        <v>45882</v>
      </c>
      <c r="K4408" s="3" t="s">
        <v>57</v>
      </c>
      <c r="L4408" s="5" t="s">
        <v>33</v>
      </c>
    </row>
    <row r="4409" spans="1:12" ht="14.25" customHeight="1" x14ac:dyDescent="0.3">
      <c r="A4409" s="3" t="s">
        <v>6779</v>
      </c>
      <c r="B4409" s="3" t="s">
        <v>582</v>
      </c>
      <c r="C4409" s="3" t="s">
        <v>44</v>
      </c>
      <c r="D4409" s="3" t="s">
        <v>53</v>
      </c>
      <c r="E4409" s="3">
        <v>61</v>
      </c>
      <c r="F4409" s="3">
        <v>64</v>
      </c>
      <c r="G4409" s="3">
        <v>11032.32</v>
      </c>
      <c r="H4409" s="3">
        <v>672971.52</v>
      </c>
      <c r="I4409" s="4">
        <v>45761</v>
      </c>
      <c r="J4409" s="4">
        <v>45936</v>
      </c>
      <c r="K4409" s="3" t="s">
        <v>46</v>
      </c>
      <c r="L4409" s="5" t="s">
        <v>21</v>
      </c>
    </row>
    <row r="4410" spans="1:12" ht="14.25" customHeight="1" x14ac:dyDescent="0.3">
      <c r="A4410" s="3" t="s">
        <v>6780</v>
      </c>
      <c r="B4410" s="3" t="s">
        <v>6781</v>
      </c>
      <c r="C4410" s="3" t="s">
        <v>40</v>
      </c>
      <c r="D4410" s="3" t="s">
        <v>53</v>
      </c>
      <c r="E4410" s="3">
        <v>161</v>
      </c>
      <c r="F4410" s="3">
        <v>65</v>
      </c>
      <c r="G4410" s="3">
        <v>8796.4599999999991</v>
      </c>
      <c r="H4410" s="3">
        <v>1416230.06</v>
      </c>
      <c r="I4410" s="4">
        <v>45693</v>
      </c>
      <c r="J4410" s="4">
        <v>45853</v>
      </c>
      <c r="K4410" s="3" t="s">
        <v>29</v>
      </c>
      <c r="L4410" s="5" t="s">
        <v>17</v>
      </c>
    </row>
    <row r="4411" spans="1:12" ht="14.25" customHeight="1" x14ac:dyDescent="0.3">
      <c r="A4411" s="3" t="s">
        <v>389</v>
      </c>
      <c r="B4411" s="3" t="s">
        <v>5969</v>
      </c>
      <c r="C4411" s="3" t="s">
        <v>20</v>
      </c>
      <c r="D4411" s="3" t="s">
        <v>45</v>
      </c>
      <c r="E4411" s="3">
        <v>31</v>
      </c>
      <c r="F4411" s="3">
        <v>94</v>
      </c>
      <c r="G4411" s="3">
        <v>3840.43</v>
      </c>
      <c r="H4411" s="3">
        <v>119053.33</v>
      </c>
      <c r="I4411" s="4">
        <v>45736</v>
      </c>
      <c r="J4411" s="4">
        <v>45877</v>
      </c>
      <c r="K4411" s="3" t="s">
        <v>29</v>
      </c>
      <c r="L4411" s="5" t="s">
        <v>17</v>
      </c>
    </row>
    <row r="4412" spans="1:12" ht="14.25" customHeight="1" x14ac:dyDescent="0.3">
      <c r="A4412" s="3" t="s">
        <v>6782</v>
      </c>
      <c r="B4412" s="3" t="s">
        <v>4152</v>
      </c>
      <c r="C4412" s="3" t="s">
        <v>14</v>
      </c>
      <c r="D4412" s="3" t="s">
        <v>24</v>
      </c>
      <c r="E4412" s="3">
        <v>28</v>
      </c>
      <c r="F4412" s="3">
        <v>67</v>
      </c>
      <c r="G4412" s="3">
        <v>6943.44</v>
      </c>
      <c r="H4412" s="3">
        <v>194416.32</v>
      </c>
      <c r="I4412" s="4">
        <v>45725</v>
      </c>
      <c r="J4412" s="4">
        <v>45920</v>
      </c>
      <c r="L4412" s="5" t="s">
        <v>33</v>
      </c>
    </row>
    <row r="4413" spans="1:12" ht="14.25" customHeight="1" x14ac:dyDescent="0.3">
      <c r="A4413" s="3" t="s">
        <v>4248</v>
      </c>
      <c r="B4413" s="3" t="s">
        <v>4555</v>
      </c>
      <c r="C4413" s="3" t="s">
        <v>40</v>
      </c>
      <c r="D4413" s="3" t="s">
        <v>41</v>
      </c>
      <c r="E4413" s="3">
        <v>15</v>
      </c>
      <c r="F4413" s="3">
        <v>44</v>
      </c>
      <c r="G4413" s="3">
        <v>18314.560000000001</v>
      </c>
      <c r="H4413" s="3">
        <v>274718.40000000002</v>
      </c>
      <c r="I4413" s="4">
        <v>45682</v>
      </c>
      <c r="J4413" s="4">
        <v>45935</v>
      </c>
      <c r="K4413" s="3" t="s">
        <v>16</v>
      </c>
      <c r="L4413" s="5" t="s">
        <v>21</v>
      </c>
    </row>
    <row r="4414" spans="1:12" ht="14.25" customHeight="1" x14ac:dyDescent="0.3">
      <c r="A4414" s="3" t="s">
        <v>6783</v>
      </c>
      <c r="B4414" s="3" t="s">
        <v>6784</v>
      </c>
      <c r="C4414" s="3" t="s">
        <v>28</v>
      </c>
      <c r="D4414" s="3" t="s">
        <v>41</v>
      </c>
      <c r="E4414" s="3">
        <v>179</v>
      </c>
      <c r="F4414" s="3">
        <v>65</v>
      </c>
      <c r="G4414" s="3">
        <v>3099.36</v>
      </c>
      <c r="H4414" s="3">
        <v>554785.44000000006</v>
      </c>
      <c r="I4414" s="4">
        <v>45790</v>
      </c>
      <c r="J4414" s="4">
        <v>45900</v>
      </c>
      <c r="K4414" s="3" t="s">
        <v>57</v>
      </c>
      <c r="L4414" s="5" t="s">
        <v>58</v>
      </c>
    </row>
    <row r="4415" spans="1:12" ht="14.25" customHeight="1" x14ac:dyDescent="0.3">
      <c r="A4415" s="3" t="s">
        <v>4010</v>
      </c>
      <c r="B4415" s="3" t="s">
        <v>6785</v>
      </c>
      <c r="C4415" s="3" t="s">
        <v>40</v>
      </c>
      <c r="E4415" s="3">
        <v>161</v>
      </c>
      <c r="F4415" s="3">
        <v>86</v>
      </c>
      <c r="G4415" s="3">
        <v>18651.93</v>
      </c>
      <c r="H4415" s="3">
        <v>3002960.73</v>
      </c>
      <c r="I4415" s="4">
        <v>45848</v>
      </c>
      <c r="J4415" s="4">
        <v>45907</v>
      </c>
      <c r="K4415" s="3" t="s">
        <v>25</v>
      </c>
      <c r="L4415" s="5" t="s">
        <v>30</v>
      </c>
    </row>
    <row r="4416" spans="1:12" ht="14.25" customHeight="1" x14ac:dyDescent="0.3">
      <c r="A4416" s="3" t="s">
        <v>6786</v>
      </c>
      <c r="B4416" s="3" t="s">
        <v>6787</v>
      </c>
      <c r="C4416" s="3" t="s">
        <v>20</v>
      </c>
      <c r="D4416" s="3" t="s">
        <v>15</v>
      </c>
      <c r="E4416" s="3">
        <v>33</v>
      </c>
      <c r="F4416" s="3">
        <v>51</v>
      </c>
      <c r="G4416" s="3">
        <v>19285.32</v>
      </c>
      <c r="H4416" s="3">
        <v>636415.55999999994</v>
      </c>
      <c r="I4416" s="4">
        <v>45796</v>
      </c>
      <c r="J4416" s="4">
        <v>45870</v>
      </c>
      <c r="K4416" s="3" t="s">
        <v>54</v>
      </c>
      <c r="L4416" s="5" t="s">
        <v>58</v>
      </c>
    </row>
    <row r="4417" spans="1:12" ht="14.25" customHeight="1" x14ac:dyDescent="0.3">
      <c r="A4417" s="3" t="s">
        <v>6788</v>
      </c>
      <c r="B4417" s="3" t="s">
        <v>5953</v>
      </c>
      <c r="C4417" s="3" t="s">
        <v>28</v>
      </c>
      <c r="D4417" s="3" t="s">
        <v>53</v>
      </c>
      <c r="E4417" s="3">
        <v>184</v>
      </c>
      <c r="F4417" s="3">
        <v>58</v>
      </c>
      <c r="G4417" s="3">
        <v>6263.28</v>
      </c>
      <c r="H4417" s="3">
        <v>1152443.52</v>
      </c>
      <c r="I4417" s="4">
        <v>45731</v>
      </c>
      <c r="J4417" s="4">
        <v>45911</v>
      </c>
      <c r="K4417" s="3" t="s">
        <v>54</v>
      </c>
      <c r="L4417" s="5" t="s">
        <v>30</v>
      </c>
    </row>
    <row r="4418" spans="1:12" ht="14.25" customHeight="1" x14ac:dyDescent="0.3">
      <c r="A4418" s="3" t="s">
        <v>1128</v>
      </c>
      <c r="B4418" s="3" t="s">
        <v>151</v>
      </c>
      <c r="C4418" s="3" t="s">
        <v>40</v>
      </c>
      <c r="D4418" s="3" t="s">
        <v>15</v>
      </c>
      <c r="E4418" s="3">
        <v>95</v>
      </c>
      <c r="F4418" s="3">
        <v>37</v>
      </c>
      <c r="G4418" s="3">
        <v>2101.84</v>
      </c>
      <c r="H4418" s="3">
        <v>199674.8</v>
      </c>
      <c r="I4418" s="4">
        <v>45827</v>
      </c>
      <c r="J4418" s="4">
        <v>45939</v>
      </c>
      <c r="L4418" s="5" t="s">
        <v>33</v>
      </c>
    </row>
    <row r="4419" spans="1:12" ht="14.25" customHeight="1" x14ac:dyDescent="0.3">
      <c r="A4419" s="3" t="s">
        <v>6789</v>
      </c>
      <c r="B4419" s="3" t="s">
        <v>1035</v>
      </c>
      <c r="C4419" s="3" t="s">
        <v>40</v>
      </c>
      <c r="D4419" s="3" t="s">
        <v>45</v>
      </c>
      <c r="E4419" s="3">
        <v>15</v>
      </c>
      <c r="F4419" s="3">
        <v>40</v>
      </c>
      <c r="G4419" s="3">
        <v>18508.68</v>
      </c>
      <c r="H4419" s="3">
        <v>277630.2</v>
      </c>
      <c r="I4419" s="4">
        <v>45690</v>
      </c>
      <c r="J4419" s="4">
        <v>45906</v>
      </c>
      <c r="K4419" s="3" t="s">
        <v>29</v>
      </c>
      <c r="L4419" s="5" t="s">
        <v>21</v>
      </c>
    </row>
    <row r="4420" spans="1:12" ht="14.25" customHeight="1" x14ac:dyDescent="0.3">
      <c r="A4420" s="3" t="s">
        <v>6790</v>
      </c>
      <c r="B4420" s="3" t="s">
        <v>6201</v>
      </c>
      <c r="C4420" s="3" t="s">
        <v>44</v>
      </c>
      <c r="D4420" s="3" t="s">
        <v>24</v>
      </c>
      <c r="E4420" s="3">
        <v>43</v>
      </c>
      <c r="F4420" s="3">
        <v>27</v>
      </c>
      <c r="G4420" s="3">
        <v>18413.22</v>
      </c>
      <c r="H4420" s="3">
        <v>791768.46000000008</v>
      </c>
      <c r="I4420" s="4">
        <v>45843</v>
      </c>
      <c r="J4420" s="4">
        <v>45878</v>
      </c>
      <c r="K4420" s="3" t="s">
        <v>54</v>
      </c>
      <c r="L4420" s="5" t="s">
        <v>21</v>
      </c>
    </row>
    <row r="4421" spans="1:12" ht="14.25" customHeight="1" x14ac:dyDescent="0.3">
      <c r="A4421" s="3" t="s">
        <v>6791</v>
      </c>
      <c r="B4421" s="3" t="s">
        <v>6792</v>
      </c>
      <c r="C4421" s="3" t="s">
        <v>28</v>
      </c>
      <c r="D4421" s="3" t="s">
        <v>45</v>
      </c>
      <c r="E4421" s="3">
        <v>63</v>
      </c>
      <c r="F4421" s="3">
        <v>59</v>
      </c>
      <c r="G4421" s="3">
        <v>11890.05</v>
      </c>
      <c r="H4421" s="3">
        <v>749073.14999999991</v>
      </c>
      <c r="I4421" s="4">
        <v>45775</v>
      </c>
      <c r="J4421" s="4">
        <v>45910</v>
      </c>
      <c r="K4421" s="3" t="s">
        <v>16</v>
      </c>
      <c r="L4421" s="5" t="s">
        <v>21</v>
      </c>
    </row>
    <row r="4422" spans="1:12" ht="14.25" customHeight="1" x14ac:dyDescent="0.3">
      <c r="A4422" s="3" t="s">
        <v>6793</v>
      </c>
      <c r="B4422" s="3" t="s">
        <v>6794</v>
      </c>
      <c r="C4422" s="3" t="s">
        <v>20</v>
      </c>
      <c r="D4422" s="3" t="s">
        <v>53</v>
      </c>
      <c r="E4422" s="3">
        <v>55</v>
      </c>
      <c r="F4422" s="3">
        <v>63</v>
      </c>
      <c r="G4422" s="3">
        <v>6062.9</v>
      </c>
      <c r="H4422" s="3">
        <v>333459.5</v>
      </c>
      <c r="I4422" s="4">
        <v>45777</v>
      </c>
      <c r="J4422" s="4">
        <v>45877</v>
      </c>
      <c r="K4422" s="3" t="s">
        <v>16</v>
      </c>
      <c r="L4422" s="5" t="s">
        <v>58</v>
      </c>
    </row>
    <row r="4423" spans="1:12" ht="14.25" customHeight="1" x14ac:dyDescent="0.3">
      <c r="A4423" s="3" t="s">
        <v>6795</v>
      </c>
      <c r="B4423" s="3" t="s">
        <v>5084</v>
      </c>
      <c r="C4423" s="3" t="s">
        <v>40</v>
      </c>
      <c r="D4423" s="3" t="s">
        <v>15</v>
      </c>
      <c r="E4423" s="3">
        <v>69</v>
      </c>
      <c r="F4423" s="3">
        <v>80</v>
      </c>
      <c r="G4423" s="3">
        <v>12213.42</v>
      </c>
      <c r="H4423" s="3">
        <v>842725.98</v>
      </c>
      <c r="I4423" s="4">
        <v>45754</v>
      </c>
      <c r="J4423" s="4">
        <v>45884</v>
      </c>
      <c r="K4423" s="3" t="s">
        <v>25</v>
      </c>
      <c r="L4423" s="5" t="s">
        <v>33</v>
      </c>
    </row>
    <row r="4424" spans="1:12" ht="14.25" customHeight="1" x14ac:dyDescent="0.3">
      <c r="A4424" s="3" t="s">
        <v>6796</v>
      </c>
      <c r="B4424" s="3" t="s">
        <v>6434</v>
      </c>
      <c r="C4424" s="3" t="s">
        <v>28</v>
      </c>
      <c r="D4424" s="3" t="s">
        <v>53</v>
      </c>
      <c r="E4424" s="3">
        <v>76</v>
      </c>
      <c r="F4424" s="3">
        <v>66</v>
      </c>
      <c r="G4424" s="3">
        <v>13568.38</v>
      </c>
      <c r="H4424" s="3">
        <v>1031196.88</v>
      </c>
      <c r="I4424" s="4">
        <v>45844</v>
      </c>
      <c r="J4424" s="4">
        <v>45855</v>
      </c>
      <c r="L4424" s="5" t="s">
        <v>58</v>
      </c>
    </row>
    <row r="4425" spans="1:12" ht="14.25" customHeight="1" x14ac:dyDescent="0.3">
      <c r="A4425" s="3" t="s">
        <v>6646</v>
      </c>
      <c r="B4425" s="3" t="s">
        <v>6797</v>
      </c>
      <c r="C4425" s="3" t="s">
        <v>20</v>
      </c>
      <c r="D4425" s="3" t="s">
        <v>41</v>
      </c>
      <c r="E4425" s="3">
        <v>181</v>
      </c>
      <c r="F4425" s="3">
        <v>71</v>
      </c>
      <c r="G4425" s="3">
        <v>7998.58</v>
      </c>
      <c r="H4425" s="3">
        <v>1447742.98</v>
      </c>
      <c r="I4425" s="4">
        <v>45826</v>
      </c>
      <c r="J4425" s="4">
        <v>45891</v>
      </c>
      <c r="L4425" s="5" t="s">
        <v>30</v>
      </c>
    </row>
    <row r="4426" spans="1:12" ht="14.25" customHeight="1" x14ac:dyDescent="0.3">
      <c r="A4426" s="3" t="s">
        <v>6094</v>
      </c>
      <c r="B4426" s="3" t="s">
        <v>4990</v>
      </c>
      <c r="C4426" s="3" t="s">
        <v>40</v>
      </c>
      <c r="D4426" s="3" t="s">
        <v>24</v>
      </c>
      <c r="E4426" s="3">
        <v>166</v>
      </c>
      <c r="F4426" s="3">
        <v>32</v>
      </c>
      <c r="G4426" s="3">
        <v>11067.74</v>
      </c>
      <c r="H4426" s="3">
        <v>1837244.84</v>
      </c>
      <c r="I4426" s="4">
        <v>45672</v>
      </c>
      <c r="J4426" s="4">
        <v>45874</v>
      </c>
      <c r="K4426" s="3" t="s">
        <v>54</v>
      </c>
      <c r="L4426" s="5" t="s">
        <v>30</v>
      </c>
    </row>
    <row r="4427" spans="1:12" ht="14.25" customHeight="1" x14ac:dyDescent="0.3">
      <c r="A4427" s="3" t="s">
        <v>6798</v>
      </c>
      <c r="B4427" s="3" t="s">
        <v>6799</v>
      </c>
      <c r="C4427" s="3" t="s">
        <v>44</v>
      </c>
      <c r="D4427" s="3" t="s">
        <v>45</v>
      </c>
      <c r="E4427" s="3">
        <v>51</v>
      </c>
      <c r="F4427" s="3">
        <v>33</v>
      </c>
      <c r="G4427" s="3">
        <v>18888.16</v>
      </c>
      <c r="H4427" s="3">
        <v>963296.16</v>
      </c>
      <c r="I4427" s="4">
        <v>45802</v>
      </c>
      <c r="J4427" s="4">
        <v>45876</v>
      </c>
      <c r="K4427" s="3" t="s">
        <v>57</v>
      </c>
      <c r="L4427" s="5" t="s">
        <v>21</v>
      </c>
    </row>
    <row r="4428" spans="1:12" ht="14.25" customHeight="1" x14ac:dyDescent="0.3">
      <c r="A4428" s="3" t="s">
        <v>6800</v>
      </c>
      <c r="B4428" s="3" t="s">
        <v>1615</v>
      </c>
      <c r="C4428" s="3" t="s">
        <v>20</v>
      </c>
      <c r="D4428" s="3" t="s">
        <v>53</v>
      </c>
      <c r="E4428" s="3">
        <v>27</v>
      </c>
      <c r="F4428" s="3">
        <v>65</v>
      </c>
      <c r="G4428" s="3">
        <v>16606.95</v>
      </c>
      <c r="H4428" s="3">
        <v>448387.65</v>
      </c>
      <c r="I4428" s="4">
        <v>45714</v>
      </c>
      <c r="J4428" s="4">
        <v>45919</v>
      </c>
      <c r="K4428" s="3" t="s">
        <v>29</v>
      </c>
      <c r="L4428" s="5" t="s">
        <v>33</v>
      </c>
    </row>
    <row r="4429" spans="1:12" ht="14.25" customHeight="1" x14ac:dyDescent="0.3">
      <c r="A4429" s="3" t="s">
        <v>4768</v>
      </c>
      <c r="B4429" s="3" t="s">
        <v>6801</v>
      </c>
      <c r="C4429" s="3" t="s">
        <v>44</v>
      </c>
      <c r="D4429" s="3" t="s">
        <v>41</v>
      </c>
      <c r="E4429" s="3">
        <v>16</v>
      </c>
      <c r="F4429" s="3">
        <v>78</v>
      </c>
      <c r="G4429" s="3">
        <v>18732.84</v>
      </c>
      <c r="H4429" s="3">
        <v>299725.44</v>
      </c>
      <c r="I4429" s="4">
        <v>45810</v>
      </c>
      <c r="J4429" s="4">
        <v>45942</v>
      </c>
      <c r="K4429" s="3" t="s">
        <v>46</v>
      </c>
      <c r="L4429" s="5" t="s">
        <v>30</v>
      </c>
    </row>
    <row r="4430" spans="1:12" ht="14.25" customHeight="1" x14ac:dyDescent="0.3">
      <c r="A4430" s="3" t="s">
        <v>6802</v>
      </c>
      <c r="B4430" s="3" t="s">
        <v>5072</v>
      </c>
      <c r="C4430" s="3" t="s">
        <v>40</v>
      </c>
      <c r="D4430" s="3" t="s">
        <v>15</v>
      </c>
      <c r="E4430" s="3">
        <v>130</v>
      </c>
      <c r="F4430" s="3">
        <v>56</v>
      </c>
      <c r="G4430" s="3">
        <v>17597.29</v>
      </c>
      <c r="H4430" s="3">
        <v>2287647.7000000002</v>
      </c>
      <c r="I4430" s="4">
        <v>45686</v>
      </c>
      <c r="J4430" s="4">
        <v>45863</v>
      </c>
      <c r="K4430" s="3" t="s">
        <v>25</v>
      </c>
      <c r="L4430" s="5" t="s">
        <v>30</v>
      </c>
    </row>
    <row r="4431" spans="1:12" ht="14.25" customHeight="1" x14ac:dyDescent="0.3">
      <c r="A4431" s="3" t="s">
        <v>6803</v>
      </c>
      <c r="B4431" s="3" t="s">
        <v>5123</v>
      </c>
      <c r="C4431" s="3" t="s">
        <v>14</v>
      </c>
      <c r="D4431" s="3" t="s">
        <v>41</v>
      </c>
      <c r="F4431" s="3">
        <v>21</v>
      </c>
      <c r="G4431" s="3">
        <v>15508.25</v>
      </c>
      <c r="I4431" s="4">
        <v>45779</v>
      </c>
      <c r="J4431" s="4">
        <v>45894</v>
      </c>
      <c r="K4431" s="3" t="s">
        <v>46</v>
      </c>
      <c r="L4431" s="5" t="s">
        <v>17</v>
      </c>
    </row>
    <row r="4432" spans="1:12" ht="14.25" customHeight="1" x14ac:dyDescent="0.3">
      <c r="A4432" s="3" t="s">
        <v>4633</v>
      </c>
      <c r="B4432" s="3" t="s">
        <v>6804</v>
      </c>
      <c r="C4432" s="3" t="s">
        <v>44</v>
      </c>
      <c r="D4432" s="3" t="s">
        <v>53</v>
      </c>
      <c r="E4432" s="3">
        <v>80</v>
      </c>
      <c r="F4432" s="3">
        <v>81</v>
      </c>
      <c r="G4432" s="3">
        <v>10763.3</v>
      </c>
      <c r="H4432" s="3">
        <v>861064</v>
      </c>
      <c r="I4432" s="4">
        <v>45706</v>
      </c>
      <c r="J4432" s="4">
        <v>45911</v>
      </c>
      <c r="K4432" s="3" t="s">
        <v>25</v>
      </c>
      <c r="L4432" s="5" t="s">
        <v>21</v>
      </c>
    </row>
    <row r="4433" spans="1:12" ht="14.25" customHeight="1" x14ac:dyDescent="0.3">
      <c r="A4433" s="3" t="s">
        <v>6805</v>
      </c>
      <c r="B4433" s="3" t="s">
        <v>6806</v>
      </c>
      <c r="C4433" s="3" t="s">
        <v>40</v>
      </c>
      <c r="D4433" s="3" t="s">
        <v>15</v>
      </c>
      <c r="E4433" s="3">
        <v>8</v>
      </c>
      <c r="F4433" s="3">
        <v>96</v>
      </c>
      <c r="G4433" s="3">
        <v>14303.25</v>
      </c>
      <c r="H4433" s="3">
        <v>114426</v>
      </c>
      <c r="I4433" s="4">
        <v>45826</v>
      </c>
      <c r="J4433" s="4">
        <v>45855</v>
      </c>
      <c r="K4433" s="3" t="s">
        <v>16</v>
      </c>
      <c r="L4433" s="5" t="s">
        <v>17</v>
      </c>
    </row>
    <row r="4434" spans="1:12" ht="14.25" customHeight="1" x14ac:dyDescent="0.3">
      <c r="A4434" s="3" t="s">
        <v>6807</v>
      </c>
      <c r="B4434" s="3" t="s">
        <v>313</v>
      </c>
      <c r="C4434" s="3" t="s">
        <v>40</v>
      </c>
      <c r="D4434" s="3" t="s">
        <v>15</v>
      </c>
      <c r="E4434" s="3">
        <v>195</v>
      </c>
      <c r="F4434" s="3">
        <v>40</v>
      </c>
      <c r="G4434" s="3">
        <v>5834.25</v>
      </c>
      <c r="H4434" s="3">
        <v>1137678.75</v>
      </c>
      <c r="I4434" s="4">
        <v>45800</v>
      </c>
      <c r="J4434" s="4">
        <v>45925</v>
      </c>
      <c r="K4434" s="3" t="s">
        <v>16</v>
      </c>
      <c r="L4434" s="5" t="s">
        <v>58</v>
      </c>
    </row>
    <row r="4435" spans="1:12" ht="14.25" customHeight="1" x14ac:dyDescent="0.3">
      <c r="A4435" s="3" t="s">
        <v>6808</v>
      </c>
      <c r="B4435" s="3" t="s">
        <v>6809</v>
      </c>
      <c r="C4435" s="3" t="s">
        <v>14</v>
      </c>
      <c r="D4435" s="3" t="s">
        <v>41</v>
      </c>
      <c r="E4435" s="3">
        <v>15</v>
      </c>
      <c r="F4435" s="3">
        <v>42</v>
      </c>
      <c r="G4435" s="3">
        <v>18197.82</v>
      </c>
      <c r="H4435" s="3">
        <v>272967.3</v>
      </c>
      <c r="I4435" s="4">
        <v>45822</v>
      </c>
      <c r="J4435" s="4">
        <v>45929</v>
      </c>
      <c r="K4435" s="3" t="s">
        <v>46</v>
      </c>
      <c r="L4435" s="5" t="s">
        <v>17</v>
      </c>
    </row>
    <row r="4436" spans="1:12" ht="14.25" customHeight="1" x14ac:dyDescent="0.3">
      <c r="A4436" s="3" t="s">
        <v>6810</v>
      </c>
      <c r="B4436" s="3" t="s">
        <v>3102</v>
      </c>
      <c r="C4436" s="3" t="s">
        <v>28</v>
      </c>
      <c r="D4436" s="3" t="s">
        <v>45</v>
      </c>
      <c r="E4436" s="3">
        <v>68</v>
      </c>
      <c r="F4436" s="3">
        <v>25</v>
      </c>
      <c r="G4436" s="3">
        <v>12357.18</v>
      </c>
      <c r="H4436" s="3">
        <v>840288.24</v>
      </c>
      <c r="I4436" s="4">
        <v>45803</v>
      </c>
      <c r="J4436" s="4">
        <v>45912</v>
      </c>
      <c r="K4436" s="3" t="s">
        <v>25</v>
      </c>
      <c r="L4436" s="5" t="s">
        <v>30</v>
      </c>
    </row>
    <row r="4437" spans="1:12" ht="14.25" customHeight="1" x14ac:dyDescent="0.3">
      <c r="A4437" s="3" t="s">
        <v>5151</v>
      </c>
      <c r="B4437" s="3" t="s">
        <v>6811</v>
      </c>
      <c r="C4437" s="3" t="s">
        <v>20</v>
      </c>
      <c r="E4437" s="3">
        <v>117</v>
      </c>
      <c r="F4437" s="3">
        <v>33</v>
      </c>
      <c r="G4437" s="3">
        <v>2588.67</v>
      </c>
      <c r="H4437" s="3">
        <v>302874.39</v>
      </c>
      <c r="I4437" s="4">
        <v>45764</v>
      </c>
      <c r="J4437" s="4">
        <v>45866</v>
      </c>
      <c r="K4437" s="3" t="s">
        <v>25</v>
      </c>
      <c r="L4437" s="5" t="s">
        <v>33</v>
      </c>
    </row>
    <row r="4438" spans="1:12" ht="14.25" customHeight="1" x14ac:dyDescent="0.3">
      <c r="A4438" s="3" t="s">
        <v>4564</v>
      </c>
      <c r="B4438" s="3" t="s">
        <v>6812</v>
      </c>
      <c r="C4438" s="3" t="s">
        <v>44</v>
      </c>
      <c r="D4438" s="3" t="s">
        <v>24</v>
      </c>
      <c r="E4438" s="3">
        <v>161</v>
      </c>
      <c r="F4438" s="3">
        <v>79</v>
      </c>
      <c r="G4438" s="3">
        <v>11822.36</v>
      </c>
      <c r="H4438" s="3">
        <v>1903399.96</v>
      </c>
      <c r="I4438" s="4">
        <v>45690</v>
      </c>
      <c r="J4438" s="4">
        <v>45862</v>
      </c>
      <c r="K4438" s="3" t="s">
        <v>16</v>
      </c>
      <c r="L4438" s="5" t="s">
        <v>21</v>
      </c>
    </row>
    <row r="4439" spans="1:12" ht="14.25" customHeight="1" x14ac:dyDescent="0.3">
      <c r="A4439" s="3" t="s">
        <v>6676</v>
      </c>
      <c r="B4439" s="3" t="s">
        <v>6813</v>
      </c>
      <c r="C4439" s="3" t="s">
        <v>44</v>
      </c>
      <c r="D4439" s="3" t="s">
        <v>53</v>
      </c>
      <c r="E4439" s="3">
        <v>167</v>
      </c>
      <c r="F4439" s="3">
        <v>35</v>
      </c>
      <c r="G4439" s="3">
        <v>15076.39</v>
      </c>
      <c r="H4439" s="3">
        <v>2517757.13</v>
      </c>
      <c r="I4439" s="4">
        <v>45746</v>
      </c>
      <c r="J4439" s="4">
        <v>45891</v>
      </c>
      <c r="K4439" s="3" t="s">
        <v>16</v>
      </c>
      <c r="L4439" s="5" t="s">
        <v>17</v>
      </c>
    </row>
    <row r="4440" spans="1:12" ht="14.25" customHeight="1" x14ac:dyDescent="0.3">
      <c r="A4440" s="3" t="s">
        <v>6814</v>
      </c>
      <c r="B4440" s="3" t="s">
        <v>527</v>
      </c>
      <c r="C4440" s="3" t="s">
        <v>40</v>
      </c>
      <c r="D4440" s="3" t="s">
        <v>24</v>
      </c>
      <c r="E4440" s="3">
        <v>67</v>
      </c>
      <c r="F4440" s="3">
        <v>79</v>
      </c>
      <c r="G4440" s="3">
        <v>16335.87</v>
      </c>
      <c r="H4440" s="3">
        <v>1094503.29</v>
      </c>
      <c r="I4440" s="4">
        <v>45732</v>
      </c>
      <c r="J4440" s="4">
        <v>45914</v>
      </c>
      <c r="K4440" s="3" t="s">
        <v>54</v>
      </c>
      <c r="L4440" s="5" t="s">
        <v>30</v>
      </c>
    </row>
    <row r="4441" spans="1:12" ht="14.25" customHeight="1" x14ac:dyDescent="0.3">
      <c r="A4441" s="3" t="s">
        <v>6815</v>
      </c>
      <c r="B4441" s="3" t="s">
        <v>6816</v>
      </c>
      <c r="C4441" s="3" t="s">
        <v>40</v>
      </c>
      <c r="D4441" s="3" t="s">
        <v>41</v>
      </c>
      <c r="E4441" s="3">
        <v>163</v>
      </c>
      <c r="F4441" s="3">
        <v>81</v>
      </c>
      <c r="G4441" s="3">
        <v>2680.45</v>
      </c>
      <c r="H4441" s="3">
        <v>436913.35</v>
      </c>
      <c r="I4441" s="4">
        <v>45722</v>
      </c>
      <c r="J4441" s="4">
        <v>45899</v>
      </c>
      <c r="K4441" s="3" t="s">
        <v>57</v>
      </c>
      <c r="L4441" s="5" t="s">
        <v>17</v>
      </c>
    </row>
    <row r="4442" spans="1:12" ht="14.25" customHeight="1" x14ac:dyDescent="0.3">
      <c r="A4442" s="3" t="s">
        <v>6817</v>
      </c>
      <c r="B4442" s="3" t="s">
        <v>3777</v>
      </c>
      <c r="C4442" s="3" t="s">
        <v>28</v>
      </c>
      <c r="D4442" s="3" t="s">
        <v>15</v>
      </c>
      <c r="E4442" s="3">
        <v>119</v>
      </c>
      <c r="F4442" s="3">
        <v>41</v>
      </c>
      <c r="G4442" s="3">
        <v>12622.2</v>
      </c>
      <c r="H4442" s="3">
        <v>1502041.8</v>
      </c>
      <c r="I4442" s="4">
        <v>45810</v>
      </c>
      <c r="J4442" s="4">
        <v>45902</v>
      </c>
      <c r="L4442" s="5" t="s">
        <v>33</v>
      </c>
    </row>
    <row r="4443" spans="1:12" ht="14.25" customHeight="1" x14ac:dyDescent="0.3">
      <c r="A4443" s="3" t="s">
        <v>5055</v>
      </c>
      <c r="B4443" s="3" t="s">
        <v>6818</v>
      </c>
      <c r="C4443" s="3" t="s">
        <v>44</v>
      </c>
      <c r="D4443" s="3" t="s">
        <v>15</v>
      </c>
      <c r="F4443" s="3">
        <v>21</v>
      </c>
      <c r="G4443" s="3">
        <v>13412.25</v>
      </c>
      <c r="I4443" s="4">
        <v>45692</v>
      </c>
      <c r="J4443" s="4">
        <v>45893</v>
      </c>
      <c r="K4443" s="3" t="s">
        <v>29</v>
      </c>
      <c r="L4443" s="5" t="s">
        <v>17</v>
      </c>
    </row>
    <row r="4444" spans="1:12" ht="14.25" customHeight="1" x14ac:dyDescent="0.3">
      <c r="A4444" s="3" t="s">
        <v>287</v>
      </c>
      <c r="B4444" s="3" t="s">
        <v>1177</v>
      </c>
      <c r="C4444" s="3" t="s">
        <v>28</v>
      </c>
      <c r="D4444" s="3" t="s">
        <v>24</v>
      </c>
      <c r="E4444" s="3">
        <v>147</v>
      </c>
      <c r="F4444" s="3">
        <v>49</v>
      </c>
      <c r="G4444" s="3">
        <v>8383.84</v>
      </c>
      <c r="H4444" s="3">
        <v>1232424.48</v>
      </c>
      <c r="I4444" s="4">
        <v>45800</v>
      </c>
      <c r="J4444" s="4">
        <v>45933</v>
      </c>
      <c r="K4444" s="3" t="s">
        <v>16</v>
      </c>
      <c r="L4444" s="5" t="s">
        <v>30</v>
      </c>
    </row>
    <row r="4445" spans="1:12" ht="14.25" customHeight="1" x14ac:dyDescent="0.3">
      <c r="A4445" s="3" t="s">
        <v>6819</v>
      </c>
      <c r="B4445" s="3" t="s">
        <v>6820</v>
      </c>
      <c r="C4445" s="3" t="s">
        <v>14</v>
      </c>
      <c r="D4445" s="3" t="s">
        <v>41</v>
      </c>
      <c r="E4445" s="3">
        <v>194</v>
      </c>
      <c r="F4445" s="3">
        <v>78</v>
      </c>
      <c r="G4445" s="3">
        <v>11309.84</v>
      </c>
      <c r="H4445" s="3">
        <v>2194108.96</v>
      </c>
      <c r="I4445" s="4">
        <v>45761</v>
      </c>
      <c r="J4445" s="4">
        <v>45939</v>
      </c>
      <c r="K4445" s="3" t="s">
        <v>29</v>
      </c>
      <c r="L4445" s="5" t="s">
        <v>21</v>
      </c>
    </row>
    <row r="4446" spans="1:12" ht="14.25" customHeight="1" x14ac:dyDescent="0.3">
      <c r="A4446" s="3" t="s">
        <v>5377</v>
      </c>
      <c r="B4446" s="3" t="s">
        <v>6821</v>
      </c>
      <c r="C4446" s="3" t="s">
        <v>20</v>
      </c>
      <c r="D4446" s="3" t="s">
        <v>15</v>
      </c>
      <c r="E4446" s="3">
        <v>183</v>
      </c>
      <c r="F4446" s="3">
        <v>98</v>
      </c>
      <c r="G4446" s="3">
        <v>7214.24</v>
      </c>
      <c r="H4446" s="3">
        <v>1320205.92</v>
      </c>
      <c r="I4446" s="4">
        <v>45731</v>
      </c>
      <c r="J4446" s="4">
        <v>45906</v>
      </c>
      <c r="K4446" s="3" t="s">
        <v>25</v>
      </c>
      <c r="L4446" s="5" t="s">
        <v>58</v>
      </c>
    </row>
    <row r="4447" spans="1:12" ht="14.25" customHeight="1" x14ac:dyDescent="0.3">
      <c r="A4447" s="3" t="s">
        <v>6822</v>
      </c>
      <c r="B4447" s="3" t="s">
        <v>6823</v>
      </c>
      <c r="C4447" s="3" t="s">
        <v>14</v>
      </c>
      <c r="D4447" s="3" t="s">
        <v>45</v>
      </c>
      <c r="E4447" s="3">
        <v>6</v>
      </c>
      <c r="F4447" s="3">
        <v>24</v>
      </c>
      <c r="G4447" s="3">
        <v>15973.51</v>
      </c>
      <c r="H4447" s="3">
        <v>95841.06</v>
      </c>
      <c r="I4447" s="4">
        <v>45785</v>
      </c>
      <c r="J4447" s="4">
        <v>45891</v>
      </c>
      <c r="L4447" s="5" t="s">
        <v>33</v>
      </c>
    </row>
    <row r="4448" spans="1:12" ht="14.25" customHeight="1" x14ac:dyDescent="0.3">
      <c r="A4448" s="3" t="s">
        <v>1932</v>
      </c>
      <c r="B4448" s="3" t="s">
        <v>6007</v>
      </c>
      <c r="C4448" s="3" t="s">
        <v>44</v>
      </c>
      <c r="D4448" s="3" t="s">
        <v>53</v>
      </c>
      <c r="E4448" s="3">
        <v>186</v>
      </c>
      <c r="F4448" s="3">
        <v>66</v>
      </c>
      <c r="G4448" s="3">
        <v>1390.58</v>
      </c>
      <c r="H4448" s="3">
        <v>258647.88</v>
      </c>
      <c r="I4448" s="4">
        <v>45742</v>
      </c>
      <c r="J4448" s="4">
        <v>45892</v>
      </c>
      <c r="K4448" s="3" t="s">
        <v>57</v>
      </c>
      <c r="L4448" s="5" t="s">
        <v>17</v>
      </c>
    </row>
    <row r="4449" spans="1:12" ht="14.25" customHeight="1" x14ac:dyDescent="0.3">
      <c r="A4449" s="3" t="s">
        <v>6824</v>
      </c>
      <c r="B4449" s="3" t="s">
        <v>4794</v>
      </c>
      <c r="C4449" s="3" t="s">
        <v>44</v>
      </c>
      <c r="D4449" s="3" t="s">
        <v>45</v>
      </c>
      <c r="E4449" s="3">
        <v>63</v>
      </c>
      <c r="F4449" s="3">
        <v>69</v>
      </c>
      <c r="G4449" s="3">
        <v>7131.57</v>
      </c>
      <c r="H4449" s="3">
        <v>449288.91</v>
      </c>
      <c r="I4449" s="4">
        <v>45806</v>
      </c>
      <c r="J4449" s="4">
        <v>45859</v>
      </c>
      <c r="K4449" s="3" t="s">
        <v>25</v>
      </c>
      <c r="L4449" s="5" t="s">
        <v>33</v>
      </c>
    </row>
    <row r="4450" spans="1:12" ht="14.25" customHeight="1" x14ac:dyDescent="0.3">
      <c r="A4450" s="3" t="s">
        <v>6825</v>
      </c>
      <c r="B4450" s="3" t="s">
        <v>6826</v>
      </c>
      <c r="C4450" s="3" t="s">
        <v>44</v>
      </c>
      <c r="D4450" s="3" t="s">
        <v>41</v>
      </c>
      <c r="E4450" s="3">
        <v>21</v>
      </c>
      <c r="F4450" s="3">
        <v>73</v>
      </c>
      <c r="G4450" s="3">
        <v>12933.01</v>
      </c>
      <c r="H4450" s="3">
        <v>271593.21000000002</v>
      </c>
      <c r="I4450" s="4">
        <v>45711</v>
      </c>
      <c r="J4450" s="4">
        <v>45868</v>
      </c>
      <c r="K4450" s="3" t="s">
        <v>54</v>
      </c>
      <c r="L4450" s="5" t="s">
        <v>21</v>
      </c>
    </row>
    <row r="4451" spans="1:12" ht="14.25" customHeight="1" x14ac:dyDescent="0.3">
      <c r="A4451" s="3" t="s">
        <v>6827</v>
      </c>
      <c r="B4451" s="3" t="s">
        <v>6203</v>
      </c>
      <c r="C4451" s="3" t="s">
        <v>28</v>
      </c>
      <c r="D4451" s="3" t="s">
        <v>41</v>
      </c>
      <c r="E4451" s="3">
        <v>40</v>
      </c>
      <c r="F4451" s="3">
        <v>54</v>
      </c>
      <c r="G4451" s="3">
        <v>7841.96</v>
      </c>
      <c r="H4451" s="3">
        <v>313678.40000000002</v>
      </c>
      <c r="I4451" s="4">
        <v>45803</v>
      </c>
      <c r="J4451" s="4">
        <v>45864</v>
      </c>
      <c r="L4451" s="5" t="s">
        <v>58</v>
      </c>
    </row>
    <row r="4452" spans="1:12" ht="14.25" customHeight="1" x14ac:dyDescent="0.3">
      <c r="A4452" s="3" t="s">
        <v>4883</v>
      </c>
      <c r="B4452" s="3" t="s">
        <v>2763</v>
      </c>
      <c r="C4452" s="3" t="s">
        <v>40</v>
      </c>
      <c r="D4452" s="3" t="s">
        <v>45</v>
      </c>
      <c r="E4452" s="3">
        <v>52</v>
      </c>
      <c r="F4452" s="3">
        <v>29</v>
      </c>
      <c r="G4452" s="3">
        <v>14652.76</v>
      </c>
      <c r="H4452" s="3">
        <v>761943.52</v>
      </c>
      <c r="I4452" s="4">
        <v>45741</v>
      </c>
      <c r="J4452" s="4">
        <v>45907</v>
      </c>
      <c r="K4452" s="3" t="s">
        <v>25</v>
      </c>
      <c r="L4452" s="5" t="s">
        <v>30</v>
      </c>
    </row>
    <row r="4453" spans="1:12" ht="14.25" customHeight="1" x14ac:dyDescent="0.3">
      <c r="A4453" s="3" t="s">
        <v>6828</v>
      </c>
      <c r="B4453" s="3" t="s">
        <v>4022</v>
      </c>
      <c r="C4453" s="3" t="s">
        <v>14</v>
      </c>
      <c r="D4453" s="3" t="s">
        <v>53</v>
      </c>
      <c r="E4453" s="3">
        <v>48</v>
      </c>
      <c r="F4453" s="3">
        <v>90</v>
      </c>
      <c r="G4453" s="3">
        <v>6356.23</v>
      </c>
      <c r="H4453" s="3">
        <v>305099.03999999998</v>
      </c>
      <c r="I4453" s="4">
        <v>45749</v>
      </c>
      <c r="J4453" s="4">
        <v>45909</v>
      </c>
      <c r="K4453" s="3" t="s">
        <v>54</v>
      </c>
      <c r="L4453" s="5" t="s">
        <v>33</v>
      </c>
    </row>
    <row r="4454" spans="1:12" ht="14.25" customHeight="1" x14ac:dyDescent="0.3">
      <c r="A4454" s="3" t="s">
        <v>6829</v>
      </c>
      <c r="B4454" s="3" t="s">
        <v>5720</v>
      </c>
      <c r="C4454" s="3" t="s">
        <v>40</v>
      </c>
      <c r="D4454" s="3" t="s">
        <v>15</v>
      </c>
      <c r="E4454" s="3">
        <v>199</v>
      </c>
      <c r="F4454" s="3">
        <v>40</v>
      </c>
      <c r="G4454" s="3">
        <v>5044.17</v>
      </c>
      <c r="H4454" s="3">
        <v>1003789.83</v>
      </c>
      <c r="I4454" s="4">
        <v>45790</v>
      </c>
      <c r="J4454" s="4">
        <v>45852</v>
      </c>
      <c r="K4454" s="3" t="s">
        <v>16</v>
      </c>
      <c r="L4454" s="5" t="s">
        <v>21</v>
      </c>
    </row>
    <row r="4455" spans="1:12" ht="14.25" customHeight="1" x14ac:dyDescent="0.3">
      <c r="A4455" s="3" t="s">
        <v>6830</v>
      </c>
      <c r="B4455" s="3" t="s">
        <v>6831</v>
      </c>
      <c r="C4455" s="3" t="s">
        <v>20</v>
      </c>
      <c r="D4455" s="3" t="s">
        <v>41</v>
      </c>
      <c r="F4455" s="3">
        <v>93</v>
      </c>
      <c r="G4455" s="3">
        <v>13740.35</v>
      </c>
      <c r="I4455" s="4">
        <v>45808</v>
      </c>
      <c r="J4455" s="4">
        <v>45900</v>
      </c>
      <c r="K4455" s="3" t="s">
        <v>46</v>
      </c>
      <c r="L4455" s="5" t="s">
        <v>33</v>
      </c>
    </row>
    <row r="4456" spans="1:12" ht="14.25" customHeight="1" x14ac:dyDescent="0.3">
      <c r="A4456" s="3" t="s">
        <v>6832</v>
      </c>
      <c r="B4456" s="3" t="s">
        <v>6833</v>
      </c>
      <c r="C4456" s="3" t="s">
        <v>28</v>
      </c>
      <c r="D4456" s="3" t="s">
        <v>41</v>
      </c>
      <c r="E4456" s="3">
        <v>96</v>
      </c>
      <c r="F4456" s="3">
        <v>44</v>
      </c>
      <c r="G4456" s="3">
        <v>4045.31</v>
      </c>
      <c r="H4456" s="3">
        <v>388349.76</v>
      </c>
      <c r="I4456" s="4">
        <v>45823</v>
      </c>
      <c r="J4456" s="4">
        <v>45868</v>
      </c>
      <c r="K4456" s="3" t="s">
        <v>29</v>
      </c>
      <c r="L4456" s="5" t="s">
        <v>30</v>
      </c>
    </row>
    <row r="4457" spans="1:12" ht="14.25" customHeight="1" x14ac:dyDescent="0.3">
      <c r="A4457" s="3" t="s">
        <v>1150</v>
      </c>
      <c r="B4457" s="3" t="s">
        <v>6834</v>
      </c>
      <c r="C4457" s="3" t="s">
        <v>40</v>
      </c>
      <c r="E4457" s="3">
        <v>3</v>
      </c>
      <c r="F4457" s="3">
        <v>28</v>
      </c>
      <c r="G4457" s="3">
        <v>18831.439999999999</v>
      </c>
      <c r="H4457" s="3">
        <v>56494.319999999992</v>
      </c>
      <c r="I4457" s="4">
        <v>45699</v>
      </c>
      <c r="J4457" s="4">
        <v>45904</v>
      </c>
      <c r="K4457" s="3" t="s">
        <v>57</v>
      </c>
      <c r="L4457" s="5" t="s">
        <v>21</v>
      </c>
    </row>
    <row r="4458" spans="1:12" ht="14.25" customHeight="1" x14ac:dyDescent="0.3">
      <c r="A4458" s="3" t="s">
        <v>6835</v>
      </c>
      <c r="B4458" s="3" t="s">
        <v>6836</v>
      </c>
      <c r="C4458" s="3" t="s">
        <v>14</v>
      </c>
      <c r="D4458" s="3" t="s">
        <v>53</v>
      </c>
      <c r="E4458" s="3">
        <v>78</v>
      </c>
      <c r="F4458" s="3">
        <v>90</v>
      </c>
      <c r="G4458" s="3">
        <v>1553.12</v>
      </c>
      <c r="H4458" s="3">
        <v>121143.36</v>
      </c>
      <c r="I4458" s="4">
        <v>45796</v>
      </c>
      <c r="J4458" s="4">
        <v>45886</v>
      </c>
      <c r="K4458" s="3" t="s">
        <v>29</v>
      </c>
      <c r="L4458" s="5" t="s">
        <v>30</v>
      </c>
    </row>
    <row r="4459" spans="1:12" ht="14.25" customHeight="1" x14ac:dyDescent="0.3">
      <c r="A4459" s="3" t="s">
        <v>6837</v>
      </c>
      <c r="B4459" s="3" t="s">
        <v>6477</v>
      </c>
      <c r="C4459" s="3" t="s">
        <v>40</v>
      </c>
      <c r="D4459" s="3" t="s">
        <v>53</v>
      </c>
      <c r="E4459" s="3">
        <v>126</v>
      </c>
      <c r="F4459" s="3">
        <v>51</v>
      </c>
      <c r="G4459" s="3">
        <v>13704.43</v>
      </c>
      <c r="H4459" s="3">
        <v>1726758.18</v>
      </c>
      <c r="I4459" s="4">
        <v>45725</v>
      </c>
      <c r="J4459" s="4">
        <v>45869</v>
      </c>
      <c r="K4459" s="3" t="s">
        <v>16</v>
      </c>
      <c r="L4459" s="5" t="s">
        <v>30</v>
      </c>
    </row>
    <row r="4460" spans="1:12" ht="14.25" customHeight="1" x14ac:dyDescent="0.3">
      <c r="A4460" s="3" t="s">
        <v>405</v>
      </c>
      <c r="B4460" s="3" t="s">
        <v>6838</v>
      </c>
      <c r="C4460" s="3" t="s">
        <v>14</v>
      </c>
      <c r="D4460" s="3" t="s">
        <v>24</v>
      </c>
      <c r="E4460" s="3">
        <v>183</v>
      </c>
      <c r="F4460" s="3">
        <v>63</v>
      </c>
      <c r="G4460" s="3">
        <v>15825.42</v>
      </c>
      <c r="H4460" s="3">
        <v>2896051.86</v>
      </c>
      <c r="I4460" s="4">
        <v>45730</v>
      </c>
      <c r="J4460" s="4">
        <v>45931</v>
      </c>
      <c r="K4460" s="3" t="s">
        <v>25</v>
      </c>
      <c r="L4460" s="5" t="s">
        <v>58</v>
      </c>
    </row>
    <row r="4461" spans="1:12" ht="14.25" customHeight="1" x14ac:dyDescent="0.3">
      <c r="A4461" s="3" t="s">
        <v>6839</v>
      </c>
      <c r="B4461" s="3" t="s">
        <v>6756</v>
      </c>
      <c r="C4461" s="3" t="s">
        <v>40</v>
      </c>
      <c r="D4461" s="3" t="s">
        <v>24</v>
      </c>
      <c r="E4461" s="3">
        <v>157</v>
      </c>
      <c r="F4461" s="3">
        <v>35</v>
      </c>
      <c r="G4461" s="3">
        <v>6657.22</v>
      </c>
      <c r="H4461" s="3">
        <v>1045183.54</v>
      </c>
      <c r="I4461" s="4">
        <v>45715</v>
      </c>
      <c r="J4461" s="4">
        <v>45936</v>
      </c>
      <c r="L4461" s="5" t="s">
        <v>17</v>
      </c>
    </row>
    <row r="4462" spans="1:12" ht="14.25" customHeight="1" x14ac:dyDescent="0.3">
      <c r="A4462" s="3" t="s">
        <v>5085</v>
      </c>
      <c r="B4462" s="3" t="s">
        <v>6840</v>
      </c>
      <c r="C4462" s="3" t="s">
        <v>44</v>
      </c>
      <c r="D4462" s="3" t="s">
        <v>15</v>
      </c>
      <c r="E4462" s="3">
        <v>92</v>
      </c>
      <c r="F4462" s="3">
        <v>43</v>
      </c>
      <c r="G4462" s="3">
        <v>8491.11</v>
      </c>
      <c r="H4462" s="3">
        <v>781182.12000000011</v>
      </c>
      <c r="I4462" s="4">
        <v>45768</v>
      </c>
      <c r="J4462" s="4">
        <v>45887</v>
      </c>
      <c r="L4462" s="5" t="s">
        <v>17</v>
      </c>
    </row>
    <row r="4463" spans="1:12" ht="14.25" customHeight="1" x14ac:dyDescent="0.3">
      <c r="A4463" s="3" t="s">
        <v>6841</v>
      </c>
      <c r="B4463" s="3" t="s">
        <v>857</v>
      </c>
      <c r="C4463" s="3" t="s">
        <v>44</v>
      </c>
      <c r="D4463" s="3" t="s">
        <v>53</v>
      </c>
      <c r="E4463" s="3">
        <v>99</v>
      </c>
      <c r="F4463" s="3">
        <v>20</v>
      </c>
      <c r="G4463" s="3">
        <v>4141.62</v>
      </c>
      <c r="H4463" s="3">
        <v>410020.38</v>
      </c>
      <c r="I4463" s="4">
        <v>45728</v>
      </c>
      <c r="J4463" s="4">
        <v>45929</v>
      </c>
      <c r="K4463" s="3" t="s">
        <v>46</v>
      </c>
      <c r="L4463" s="5" t="s">
        <v>17</v>
      </c>
    </row>
    <row r="4464" spans="1:12" ht="14.25" customHeight="1" x14ac:dyDescent="0.3">
      <c r="A4464" s="3" t="s">
        <v>6842</v>
      </c>
      <c r="B4464" s="3" t="s">
        <v>3517</v>
      </c>
      <c r="C4464" s="3" t="s">
        <v>44</v>
      </c>
      <c r="D4464" s="3" t="s">
        <v>53</v>
      </c>
      <c r="E4464" s="3">
        <v>33</v>
      </c>
      <c r="F4464" s="3">
        <v>67</v>
      </c>
      <c r="G4464" s="3">
        <v>10926.21</v>
      </c>
      <c r="H4464" s="3">
        <v>360564.93</v>
      </c>
      <c r="I4464" s="4">
        <v>45822</v>
      </c>
      <c r="J4464" s="4">
        <v>45924</v>
      </c>
      <c r="K4464" s="3" t="s">
        <v>54</v>
      </c>
      <c r="L4464" s="5" t="s">
        <v>33</v>
      </c>
    </row>
    <row r="4465" spans="1:12" ht="14.25" customHeight="1" x14ac:dyDescent="0.3">
      <c r="A4465" s="3" t="s">
        <v>6843</v>
      </c>
      <c r="B4465" s="3" t="s">
        <v>6844</v>
      </c>
      <c r="C4465" s="3" t="s">
        <v>40</v>
      </c>
      <c r="D4465" s="3" t="s">
        <v>41</v>
      </c>
      <c r="E4465" s="3">
        <v>157</v>
      </c>
      <c r="F4465" s="3">
        <v>98</v>
      </c>
      <c r="G4465" s="3">
        <v>5853.59</v>
      </c>
      <c r="H4465" s="3">
        <v>919013.63</v>
      </c>
      <c r="I4465" s="4">
        <v>45830</v>
      </c>
      <c r="J4465" s="4">
        <v>45874</v>
      </c>
      <c r="L4465" s="5" t="s">
        <v>21</v>
      </c>
    </row>
    <row r="4466" spans="1:12" ht="14.25" customHeight="1" x14ac:dyDescent="0.3">
      <c r="A4466" s="3" t="s">
        <v>6845</v>
      </c>
      <c r="B4466" s="3" t="s">
        <v>3592</v>
      </c>
      <c r="C4466" s="3" t="s">
        <v>28</v>
      </c>
      <c r="D4466" s="3" t="s">
        <v>45</v>
      </c>
      <c r="E4466" s="3">
        <v>28</v>
      </c>
      <c r="F4466" s="3">
        <v>42</v>
      </c>
      <c r="G4466" s="3">
        <v>7872.95</v>
      </c>
      <c r="H4466" s="3">
        <v>220442.6</v>
      </c>
      <c r="I4466" s="4">
        <v>45777</v>
      </c>
      <c r="J4466" s="4">
        <v>45906</v>
      </c>
      <c r="K4466" s="3" t="s">
        <v>46</v>
      </c>
      <c r="L4466" s="5" t="s">
        <v>30</v>
      </c>
    </row>
    <row r="4467" spans="1:12" ht="14.25" customHeight="1" x14ac:dyDescent="0.3">
      <c r="A4467" s="3" t="s">
        <v>6846</v>
      </c>
      <c r="B4467" s="3" t="s">
        <v>5098</v>
      </c>
      <c r="C4467" s="3" t="s">
        <v>28</v>
      </c>
      <c r="D4467" s="3" t="s">
        <v>53</v>
      </c>
      <c r="E4467" s="3">
        <v>52</v>
      </c>
      <c r="F4467" s="3">
        <v>36</v>
      </c>
      <c r="G4467" s="3">
        <v>7307.53</v>
      </c>
      <c r="H4467" s="3">
        <v>379991.56</v>
      </c>
      <c r="I4467" s="4">
        <v>45819</v>
      </c>
      <c r="J4467" s="4">
        <v>45867</v>
      </c>
      <c r="K4467" s="3" t="s">
        <v>16</v>
      </c>
      <c r="L4467" s="5" t="s">
        <v>21</v>
      </c>
    </row>
    <row r="4468" spans="1:12" ht="14.25" customHeight="1" x14ac:dyDescent="0.3">
      <c r="A4468" s="3" t="s">
        <v>6847</v>
      </c>
      <c r="B4468" s="3" t="s">
        <v>4304</v>
      </c>
      <c r="C4468" s="3" t="s">
        <v>14</v>
      </c>
      <c r="D4468" s="3" t="s">
        <v>41</v>
      </c>
      <c r="E4468" s="3">
        <v>184</v>
      </c>
      <c r="F4468" s="3">
        <v>96</v>
      </c>
      <c r="G4468" s="3">
        <v>13492.59</v>
      </c>
      <c r="H4468" s="3">
        <v>2482636.56</v>
      </c>
      <c r="I4468" s="4">
        <v>45844</v>
      </c>
      <c r="J4468" s="4">
        <v>45929</v>
      </c>
      <c r="K4468" s="3" t="s">
        <v>46</v>
      </c>
      <c r="L4468" s="5" t="s">
        <v>30</v>
      </c>
    </row>
    <row r="4469" spans="1:12" ht="14.25" customHeight="1" x14ac:dyDescent="0.3">
      <c r="A4469" s="3" t="s">
        <v>6848</v>
      </c>
      <c r="B4469" s="3" t="s">
        <v>6849</v>
      </c>
      <c r="C4469" s="3" t="s">
        <v>28</v>
      </c>
      <c r="D4469" s="3" t="s">
        <v>53</v>
      </c>
      <c r="E4469" s="3">
        <v>36</v>
      </c>
      <c r="F4469" s="3">
        <v>26</v>
      </c>
      <c r="G4469" s="3">
        <v>10725.38</v>
      </c>
      <c r="H4469" s="3">
        <v>386113.68</v>
      </c>
      <c r="I4469" s="4">
        <v>45840</v>
      </c>
      <c r="J4469" s="4">
        <v>45880</v>
      </c>
      <c r="L4469" s="5" t="s">
        <v>33</v>
      </c>
    </row>
    <row r="4470" spans="1:12" ht="14.25" customHeight="1" x14ac:dyDescent="0.3">
      <c r="A4470" s="3" t="s">
        <v>2206</v>
      </c>
      <c r="B4470" s="3" t="s">
        <v>4162</v>
      </c>
      <c r="C4470" s="3" t="s">
        <v>28</v>
      </c>
      <c r="D4470" s="3" t="s">
        <v>53</v>
      </c>
      <c r="E4470" s="3">
        <v>20</v>
      </c>
      <c r="F4470" s="3">
        <v>80</v>
      </c>
      <c r="G4470" s="3">
        <v>18719.21</v>
      </c>
      <c r="H4470" s="3">
        <v>374384.2</v>
      </c>
      <c r="I4470" s="4">
        <v>45693</v>
      </c>
      <c r="J4470" s="4">
        <v>45912</v>
      </c>
      <c r="L4470" s="5" t="s">
        <v>17</v>
      </c>
    </row>
    <row r="4471" spans="1:12" ht="14.25" customHeight="1" x14ac:dyDescent="0.3">
      <c r="A4471" s="3" t="s">
        <v>6850</v>
      </c>
      <c r="B4471" s="3" t="s">
        <v>1116</v>
      </c>
      <c r="C4471" s="3" t="s">
        <v>14</v>
      </c>
      <c r="D4471" s="3" t="s">
        <v>53</v>
      </c>
      <c r="E4471" s="3">
        <v>74</v>
      </c>
      <c r="F4471" s="3">
        <v>48</v>
      </c>
      <c r="G4471" s="3">
        <v>10075.51</v>
      </c>
      <c r="H4471" s="3">
        <v>745587.74</v>
      </c>
      <c r="I4471" s="4">
        <v>45816</v>
      </c>
      <c r="J4471" s="4">
        <v>45898</v>
      </c>
      <c r="K4471" s="3" t="s">
        <v>16</v>
      </c>
      <c r="L4471" s="5" t="s">
        <v>33</v>
      </c>
    </row>
    <row r="4472" spans="1:12" ht="14.25" customHeight="1" x14ac:dyDescent="0.3">
      <c r="A4472" s="3" t="s">
        <v>6851</v>
      </c>
      <c r="B4472" s="3" t="s">
        <v>6852</v>
      </c>
      <c r="C4472" s="3" t="s">
        <v>44</v>
      </c>
      <c r="D4472" s="3" t="s">
        <v>24</v>
      </c>
      <c r="E4472" s="3">
        <v>77</v>
      </c>
      <c r="F4472" s="3">
        <v>85</v>
      </c>
      <c r="G4472" s="3">
        <v>18535.25</v>
      </c>
      <c r="H4472" s="3">
        <v>1427214.25</v>
      </c>
      <c r="I4472" s="4">
        <v>45751</v>
      </c>
      <c r="J4472" s="4">
        <v>45858</v>
      </c>
      <c r="K4472" s="3" t="s">
        <v>57</v>
      </c>
      <c r="L4472" s="5" t="s">
        <v>21</v>
      </c>
    </row>
    <row r="4473" spans="1:12" ht="14.25" customHeight="1" x14ac:dyDescent="0.3">
      <c r="A4473" s="3" t="s">
        <v>6853</v>
      </c>
      <c r="B4473" s="3" t="s">
        <v>6854</v>
      </c>
      <c r="C4473" s="3" t="s">
        <v>20</v>
      </c>
      <c r="D4473" s="3" t="s">
        <v>15</v>
      </c>
      <c r="E4473" s="3">
        <v>53</v>
      </c>
      <c r="F4473" s="3">
        <v>40</v>
      </c>
      <c r="G4473" s="3">
        <v>13767.27</v>
      </c>
      <c r="H4473" s="3">
        <v>729665.31</v>
      </c>
      <c r="I4473" s="4">
        <v>45678</v>
      </c>
      <c r="J4473" s="4">
        <v>45922</v>
      </c>
      <c r="K4473" s="3" t="s">
        <v>29</v>
      </c>
      <c r="L4473" s="5" t="s">
        <v>21</v>
      </c>
    </row>
    <row r="4474" spans="1:12" ht="14.25" customHeight="1" x14ac:dyDescent="0.3">
      <c r="A4474" s="3" t="s">
        <v>6855</v>
      </c>
      <c r="B4474" s="3" t="s">
        <v>6856</v>
      </c>
      <c r="C4474" s="3" t="s">
        <v>44</v>
      </c>
      <c r="D4474" s="3" t="s">
        <v>41</v>
      </c>
      <c r="F4474" s="3">
        <v>23</v>
      </c>
      <c r="G4474" s="3">
        <v>9733.19</v>
      </c>
      <c r="I4474" s="4">
        <v>45789</v>
      </c>
      <c r="J4474" s="4">
        <v>45879</v>
      </c>
      <c r="K4474" s="3" t="s">
        <v>46</v>
      </c>
      <c r="L4474" s="5" t="s">
        <v>21</v>
      </c>
    </row>
    <row r="4475" spans="1:12" ht="14.25" customHeight="1" x14ac:dyDescent="0.3">
      <c r="A4475" s="3" t="s">
        <v>4231</v>
      </c>
      <c r="B4475" s="3" t="s">
        <v>6857</v>
      </c>
      <c r="C4475" s="3" t="s">
        <v>20</v>
      </c>
      <c r="D4475" s="3" t="s">
        <v>45</v>
      </c>
      <c r="E4475" s="3">
        <v>143</v>
      </c>
      <c r="F4475" s="3">
        <v>39</v>
      </c>
      <c r="G4475" s="3">
        <v>19965.47</v>
      </c>
      <c r="H4475" s="3">
        <v>2855062.21</v>
      </c>
      <c r="I4475" s="4">
        <v>45744</v>
      </c>
      <c r="J4475" s="4">
        <v>45907</v>
      </c>
      <c r="K4475" s="3" t="s">
        <v>16</v>
      </c>
      <c r="L4475" s="5" t="s">
        <v>58</v>
      </c>
    </row>
    <row r="4476" spans="1:12" ht="14.25" customHeight="1" x14ac:dyDescent="0.3">
      <c r="A4476" s="3" t="s">
        <v>6858</v>
      </c>
      <c r="B4476" s="3" t="s">
        <v>6859</v>
      </c>
      <c r="C4476" s="3" t="s">
        <v>44</v>
      </c>
      <c r="D4476" s="3" t="s">
        <v>45</v>
      </c>
      <c r="E4476" s="3">
        <v>125</v>
      </c>
      <c r="F4476" s="3">
        <v>88</v>
      </c>
      <c r="G4476" s="3">
        <v>9069.27</v>
      </c>
      <c r="H4476" s="3">
        <v>1133658.75</v>
      </c>
      <c r="I4476" s="4">
        <v>45670</v>
      </c>
      <c r="J4476" s="4">
        <v>45864</v>
      </c>
      <c r="K4476" s="3" t="s">
        <v>29</v>
      </c>
      <c r="L4476" s="5" t="s">
        <v>17</v>
      </c>
    </row>
    <row r="4477" spans="1:12" ht="14.25" customHeight="1" x14ac:dyDescent="0.3">
      <c r="A4477" s="3" t="s">
        <v>6860</v>
      </c>
      <c r="B4477" s="3" t="s">
        <v>1219</v>
      </c>
      <c r="C4477" s="3" t="s">
        <v>28</v>
      </c>
      <c r="D4477" s="3" t="s">
        <v>53</v>
      </c>
      <c r="E4477" s="3">
        <v>93</v>
      </c>
      <c r="F4477" s="3">
        <v>87</v>
      </c>
      <c r="G4477" s="3">
        <v>15689.05</v>
      </c>
      <c r="H4477" s="3">
        <v>1459081.65</v>
      </c>
      <c r="I4477" s="4">
        <v>45820</v>
      </c>
      <c r="J4477" s="4">
        <v>45934</v>
      </c>
      <c r="K4477" s="3" t="s">
        <v>25</v>
      </c>
      <c r="L4477" s="5" t="s">
        <v>21</v>
      </c>
    </row>
    <row r="4478" spans="1:12" ht="14.25" customHeight="1" x14ac:dyDescent="0.3">
      <c r="A4478" s="3" t="s">
        <v>6861</v>
      </c>
      <c r="B4478" s="3" t="s">
        <v>3663</v>
      </c>
      <c r="C4478" s="3" t="s">
        <v>14</v>
      </c>
      <c r="D4478" s="3" t="s">
        <v>41</v>
      </c>
      <c r="E4478" s="3">
        <v>84</v>
      </c>
      <c r="F4478" s="3">
        <v>25</v>
      </c>
      <c r="G4478" s="3">
        <v>14327</v>
      </c>
      <c r="H4478" s="3">
        <v>1203468</v>
      </c>
      <c r="I4478" s="4">
        <v>45709</v>
      </c>
      <c r="J4478" s="4">
        <v>45903</v>
      </c>
      <c r="L4478" s="5" t="s">
        <v>33</v>
      </c>
    </row>
    <row r="4479" spans="1:12" ht="14.25" customHeight="1" x14ac:dyDescent="0.3">
      <c r="A4479" s="3" t="s">
        <v>5347</v>
      </c>
      <c r="B4479" s="3" t="s">
        <v>1959</v>
      </c>
      <c r="C4479" s="3" t="s">
        <v>20</v>
      </c>
      <c r="D4479" s="3" t="s">
        <v>45</v>
      </c>
      <c r="F4479" s="3">
        <v>95</v>
      </c>
      <c r="G4479" s="3">
        <v>7798.44</v>
      </c>
      <c r="I4479" s="4">
        <v>45701</v>
      </c>
      <c r="J4479" s="4">
        <v>45905</v>
      </c>
      <c r="K4479" s="3" t="s">
        <v>46</v>
      </c>
      <c r="L4479" s="5" t="s">
        <v>58</v>
      </c>
    </row>
    <row r="4480" spans="1:12" ht="14.25" customHeight="1" x14ac:dyDescent="0.3">
      <c r="A4480" s="3" t="s">
        <v>1039</v>
      </c>
      <c r="B4480" s="3" t="s">
        <v>6862</v>
      </c>
      <c r="C4480" s="3" t="s">
        <v>14</v>
      </c>
      <c r="D4480" s="3" t="s">
        <v>53</v>
      </c>
      <c r="E4480" s="3">
        <v>139</v>
      </c>
      <c r="F4480" s="3">
        <v>75</v>
      </c>
      <c r="G4480" s="3">
        <v>8066.95</v>
      </c>
      <c r="H4480" s="3">
        <v>1121306.05</v>
      </c>
      <c r="I4480" s="4">
        <v>45710</v>
      </c>
      <c r="J4480" s="4">
        <v>45884</v>
      </c>
      <c r="K4480" s="3" t="s">
        <v>16</v>
      </c>
      <c r="L4480" s="5" t="s">
        <v>58</v>
      </c>
    </row>
    <row r="4481" spans="1:12" ht="14.25" customHeight="1" x14ac:dyDescent="0.3">
      <c r="A4481" s="3" t="s">
        <v>5235</v>
      </c>
      <c r="B4481" s="3" t="s">
        <v>1633</v>
      </c>
      <c r="C4481" s="3" t="s">
        <v>28</v>
      </c>
      <c r="D4481" s="3" t="s">
        <v>45</v>
      </c>
      <c r="E4481" s="3">
        <v>167</v>
      </c>
      <c r="G4481" s="3">
        <v>3209.87</v>
      </c>
      <c r="H4481" s="3">
        <v>536048.29</v>
      </c>
      <c r="I4481" s="4">
        <v>45770</v>
      </c>
      <c r="J4481" s="4">
        <v>45854</v>
      </c>
      <c r="K4481" s="3" t="s">
        <v>57</v>
      </c>
      <c r="L4481" s="5" t="s">
        <v>17</v>
      </c>
    </row>
    <row r="4482" spans="1:12" ht="14.25" customHeight="1" x14ac:dyDescent="0.3">
      <c r="A4482" s="3" t="s">
        <v>6863</v>
      </c>
      <c r="B4482" s="3" t="s">
        <v>1778</v>
      </c>
      <c r="C4482" s="3" t="s">
        <v>44</v>
      </c>
      <c r="D4482" s="3" t="s">
        <v>24</v>
      </c>
      <c r="E4482" s="3">
        <v>66</v>
      </c>
      <c r="F4482" s="3">
        <v>52</v>
      </c>
      <c r="G4482" s="3">
        <v>8255.89</v>
      </c>
      <c r="H4482" s="3">
        <v>544888.74</v>
      </c>
      <c r="I4482" s="4">
        <v>45754</v>
      </c>
      <c r="J4482" s="4">
        <v>45902</v>
      </c>
      <c r="K4482" s="3" t="s">
        <v>57</v>
      </c>
      <c r="L4482" s="5" t="s">
        <v>21</v>
      </c>
    </row>
    <row r="4483" spans="1:12" ht="14.25" customHeight="1" x14ac:dyDescent="0.3">
      <c r="A4483" s="3" t="s">
        <v>1093</v>
      </c>
      <c r="B4483" s="3" t="s">
        <v>6864</v>
      </c>
      <c r="C4483" s="3" t="s">
        <v>14</v>
      </c>
      <c r="D4483" s="3" t="s">
        <v>53</v>
      </c>
      <c r="E4483" s="3">
        <v>83</v>
      </c>
      <c r="F4483" s="3">
        <v>84</v>
      </c>
      <c r="G4483" s="3">
        <v>17772.61</v>
      </c>
      <c r="H4483" s="3">
        <v>1475126.63</v>
      </c>
      <c r="I4483" s="4">
        <v>45748</v>
      </c>
      <c r="J4483" s="4">
        <v>45866</v>
      </c>
      <c r="K4483" s="3" t="s">
        <v>16</v>
      </c>
      <c r="L4483" s="5" t="s">
        <v>21</v>
      </c>
    </row>
    <row r="4484" spans="1:12" ht="14.25" customHeight="1" x14ac:dyDescent="0.3">
      <c r="A4484" s="3" t="s">
        <v>6151</v>
      </c>
      <c r="B4484" s="3" t="s">
        <v>6865</v>
      </c>
      <c r="C4484" s="3" t="s">
        <v>20</v>
      </c>
      <c r="D4484" s="3" t="s">
        <v>53</v>
      </c>
      <c r="E4484" s="3">
        <v>63</v>
      </c>
      <c r="F4484" s="3">
        <v>47</v>
      </c>
      <c r="G4484" s="3">
        <v>11198.4</v>
      </c>
      <c r="H4484" s="3">
        <v>705499.2</v>
      </c>
      <c r="I4484" s="4">
        <v>45787</v>
      </c>
      <c r="J4484" s="4">
        <v>45901</v>
      </c>
      <c r="K4484" s="3" t="s">
        <v>57</v>
      </c>
      <c r="L4484" s="5" t="s">
        <v>17</v>
      </c>
    </row>
    <row r="4485" spans="1:12" ht="14.25" customHeight="1" x14ac:dyDescent="0.3">
      <c r="A4485" s="3" t="s">
        <v>6866</v>
      </c>
      <c r="B4485" s="3" t="s">
        <v>6867</v>
      </c>
      <c r="C4485" s="3" t="s">
        <v>20</v>
      </c>
      <c r="D4485" s="3" t="s">
        <v>24</v>
      </c>
      <c r="E4485" s="3">
        <v>12</v>
      </c>
      <c r="F4485" s="3">
        <v>57</v>
      </c>
      <c r="G4485" s="3">
        <v>2955.76</v>
      </c>
      <c r="H4485" s="3">
        <v>35469.120000000003</v>
      </c>
      <c r="I4485" s="4">
        <v>45803</v>
      </c>
      <c r="J4485" s="4">
        <v>45935</v>
      </c>
      <c r="K4485" s="3" t="s">
        <v>46</v>
      </c>
      <c r="L4485" s="5" t="s">
        <v>17</v>
      </c>
    </row>
    <row r="4486" spans="1:12" ht="14.25" customHeight="1" x14ac:dyDescent="0.3">
      <c r="A4486" s="3" t="s">
        <v>6868</v>
      </c>
      <c r="B4486" s="3" t="s">
        <v>144</v>
      </c>
      <c r="C4486" s="3" t="s">
        <v>20</v>
      </c>
      <c r="D4486" s="3" t="s">
        <v>24</v>
      </c>
      <c r="E4486" s="3">
        <v>150</v>
      </c>
      <c r="F4486" s="3">
        <v>40</v>
      </c>
      <c r="G4486" s="3">
        <v>10691.48</v>
      </c>
      <c r="H4486" s="3">
        <v>1603722</v>
      </c>
      <c r="I4486" s="4">
        <v>45755</v>
      </c>
      <c r="J4486" s="4">
        <v>45892</v>
      </c>
      <c r="K4486" s="3" t="s">
        <v>57</v>
      </c>
      <c r="L4486" s="5" t="s">
        <v>30</v>
      </c>
    </row>
    <row r="4487" spans="1:12" ht="14.25" customHeight="1" x14ac:dyDescent="0.3">
      <c r="A4487" s="3" t="s">
        <v>6869</v>
      </c>
      <c r="B4487" s="3" t="s">
        <v>6870</v>
      </c>
      <c r="C4487" s="3" t="s">
        <v>20</v>
      </c>
      <c r="D4487" s="3" t="s">
        <v>24</v>
      </c>
      <c r="E4487" s="3">
        <v>195</v>
      </c>
      <c r="F4487" s="3">
        <v>95</v>
      </c>
      <c r="G4487" s="3">
        <v>3443.52</v>
      </c>
      <c r="H4487" s="3">
        <v>671486.4</v>
      </c>
      <c r="I4487" s="4">
        <v>45795</v>
      </c>
      <c r="J4487" s="4">
        <v>45924</v>
      </c>
      <c r="K4487" s="3" t="s">
        <v>16</v>
      </c>
      <c r="L4487" s="5" t="s">
        <v>21</v>
      </c>
    </row>
    <row r="4488" spans="1:12" ht="14.25" customHeight="1" x14ac:dyDescent="0.3">
      <c r="A4488" s="3" t="s">
        <v>6871</v>
      </c>
      <c r="B4488" s="3" t="s">
        <v>6872</v>
      </c>
      <c r="C4488" s="3" t="s">
        <v>28</v>
      </c>
      <c r="E4488" s="3">
        <v>6</v>
      </c>
      <c r="F4488" s="3">
        <v>91</v>
      </c>
      <c r="G4488" s="3">
        <v>17102.830000000002</v>
      </c>
      <c r="H4488" s="3">
        <v>102616.98</v>
      </c>
      <c r="I4488" s="4">
        <v>45843</v>
      </c>
      <c r="J4488" s="4">
        <v>45865</v>
      </c>
      <c r="K4488" s="3" t="s">
        <v>46</v>
      </c>
      <c r="L4488" s="5" t="s">
        <v>30</v>
      </c>
    </row>
    <row r="4489" spans="1:12" ht="14.25" customHeight="1" x14ac:dyDescent="0.3">
      <c r="A4489" s="3" t="s">
        <v>6873</v>
      </c>
      <c r="B4489" s="3" t="s">
        <v>5764</v>
      </c>
      <c r="C4489" s="3" t="s">
        <v>40</v>
      </c>
      <c r="D4489" s="3" t="s">
        <v>24</v>
      </c>
      <c r="E4489" s="3">
        <v>130</v>
      </c>
      <c r="F4489" s="3">
        <v>47</v>
      </c>
      <c r="G4489" s="3">
        <v>4787.5</v>
      </c>
      <c r="H4489" s="3">
        <v>622375</v>
      </c>
      <c r="I4489" s="4">
        <v>45812</v>
      </c>
      <c r="J4489" s="4">
        <v>45940</v>
      </c>
      <c r="K4489" s="3" t="s">
        <v>16</v>
      </c>
      <c r="L4489" s="5" t="s">
        <v>17</v>
      </c>
    </row>
    <row r="4490" spans="1:12" ht="14.25" customHeight="1" x14ac:dyDescent="0.3">
      <c r="A4490" s="3" t="s">
        <v>771</v>
      </c>
      <c r="B4490" s="3" t="s">
        <v>6874</v>
      </c>
      <c r="C4490" s="3" t="s">
        <v>40</v>
      </c>
      <c r="D4490" s="3" t="s">
        <v>15</v>
      </c>
      <c r="F4490" s="3">
        <v>57</v>
      </c>
      <c r="G4490" s="3">
        <v>19943.599999999999</v>
      </c>
      <c r="I4490" s="4">
        <v>45749</v>
      </c>
      <c r="J4490" s="4">
        <v>45875</v>
      </c>
      <c r="K4490" s="3" t="s">
        <v>57</v>
      </c>
      <c r="L4490" s="5" t="s">
        <v>58</v>
      </c>
    </row>
    <row r="4491" spans="1:12" ht="14.25" customHeight="1" x14ac:dyDescent="0.3">
      <c r="A4491" s="3" t="s">
        <v>6654</v>
      </c>
      <c r="B4491" s="3" t="s">
        <v>4149</v>
      </c>
      <c r="C4491" s="3" t="s">
        <v>44</v>
      </c>
      <c r="D4491" s="3" t="s">
        <v>53</v>
      </c>
      <c r="E4491" s="3">
        <v>53</v>
      </c>
      <c r="F4491" s="3">
        <v>43</v>
      </c>
      <c r="G4491" s="3">
        <v>3115.84</v>
      </c>
      <c r="H4491" s="3">
        <v>165139.51999999999</v>
      </c>
      <c r="I4491" s="4">
        <v>45840</v>
      </c>
      <c r="J4491" s="4">
        <v>45875</v>
      </c>
      <c r="K4491" s="3" t="s">
        <v>29</v>
      </c>
      <c r="L4491" s="5" t="s">
        <v>33</v>
      </c>
    </row>
    <row r="4492" spans="1:12" ht="14.25" customHeight="1" x14ac:dyDescent="0.3">
      <c r="A4492" s="3" t="s">
        <v>6875</v>
      </c>
      <c r="B4492" s="3" t="s">
        <v>6876</v>
      </c>
      <c r="C4492" s="3" t="s">
        <v>28</v>
      </c>
      <c r="D4492" s="3" t="s">
        <v>15</v>
      </c>
      <c r="F4492" s="3">
        <v>32</v>
      </c>
      <c r="G4492" s="3">
        <v>18419.310000000001</v>
      </c>
      <c r="I4492" s="4">
        <v>45737</v>
      </c>
      <c r="J4492" s="4">
        <v>45853</v>
      </c>
      <c r="K4492" s="3" t="s">
        <v>46</v>
      </c>
      <c r="L4492" s="5" t="s">
        <v>33</v>
      </c>
    </row>
    <row r="4493" spans="1:12" ht="14.25" customHeight="1" x14ac:dyDescent="0.3">
      <c r="A4493" s="3" t="s">
        <v>6877</v>
      </c>
      <c r="B4493" s="3" t="s">
        <v>6878</v>
      </c>
      <c r="C4493" s="3" t="s">
        <v>28</v>
      </c>
      <c r="D4493" s="3" t="s">
        <v>24</v>
      </c>
      <c r="E4493" s="3">
        <v>170</v>
      </c>
      <c r="F4493" s="3">
        <v>97</v>
      </c>
      <c r="G4493" s="3">
        <v>10962.57</v>
      </c>
      <c r="H4493" s="3">
        <v>1863636.9</v>
      </c>
      <c r="I4493" s="4">
        <v>45801</v>
      </c>
      <c r="J4493" s="4">
        <v>45942</v>
      </c>
      <c r="K4493" s="3" t="s">
        <v>16</v>
      </c>
      <c r="L4493" s="5" t="s">
        <v>33</v>
      </c>
    </row>
    <row r="4494" spans="1:12" ht="14.25" customHeight="1" x14ac:dyDescent="0.3">
      <c r="A4494" s="3" t="s">
        <v>6879</v>
      </c>
      <c r="B4494" s="3" t="s">
        <v>1035</v>
      </c>
      <c r="C4494" s="3" t="s">
        <v>40</v>
      </c>
      <c r="D4494" s="3" t="s">
        <v>41</v>
      </c>
      <c r="E4494" s="3">
        <v>184</v>
      </c>
      <c r="F4494" s="3">
        <v>84</v>
      </c>
      <c r="G4494" s="3">
        <v>4103.04</v>
      </c>
      <c r="H4494" s="3">
        <v>754959.35999999999</v>
      </c>
      <c r="I4494" s="4">
        <v>45789</v>
      </c>
      <c r="J4494" s="4">
        <v>45898</v>
      </c>
      <c r="K4494" s="3" t="s">
        <v>54</v>
      </c>
      <c r="L4494" s="5" t="s">
        <v>33</v>
      </c>
    </row>
    <row r="4495" spans="1:12" ht="14.25" customHeight="1" x14ac:dyDescent="0.3">
      <c r="A4495" s="3" t="s">
        <v>5464</v>
      </c>
      <c r="B4495" s="3" t="s">
        <v>6880</v>
      </c>
      <c r="C4495" s="3" t="s">
        <v>14</v>
      </c>
      <c r="D4495" s="3" t="s">
        <v>53</v>
      </c>
      <c r="E4495" s="3">
        <v>114</v>
      </c>
      <c r="G4495" s="3">
        <v>19813.03</v>
      </c>
      <c r="H4495" s="3">
        <v>2258685.42</v>
      </c>
      <c r="I4495" s="4">
        <v>45746</v>
      </c>
      <c r="J4495" s="4">
        <v>45892</v>
      </c>
      <c r="L4495" s="5" t="s">
        <v>30</v>
      </c>
    </row>
    <row r="4496" spans="1:12" ht="14.25" customHeight="1" x14ac:dyDescent="0.3">
      <c r="A4496" s="3" t="s">
        <v>6881</v>
      </c>
      <c r="B4496" s="3" t="s">
        <v>359</v>
      </c>
      <c r="C4496" s="3" t="s">
        <v>40</v>
      </c>
      <c r="D4496" s="3" t="s">
        <v>24</v>
      </c>
      <c r="E4496" s="3">
        <v>119</v>
      </c>
      <c r="F4496" s="3">
        <v>43</v>
      </c>
      <c r="G4496" s="3">
        <v>10254.82</v>
      </c>
      <c r="H4496" s="3">
        <v>1220323.58</v>
      </c>
      <c r="I4496" s="4">
        <v>45758</v>
      </c>
      <c r="J4496" s="4">
        <v>45891</v>
      </c>
      <c r="K4496" s="3" t="s">
        <v>46</v>
      </c>
      <c r="L4496" s="5" t="s">
        <v>58</v>
      </c>
    </row>
    <row r="4497" spans="1:12" ht="14.25" customHeight="1" x14ac:dyDescent="0.3">
      <c r="A4497" s="3" t="s">
        <v>5642</v>
      </c>
      <c r="B4497" s="3" t="s">
        <v>611</v>
      </c>
      <c r="C4497" s="3" t="s">
        <v>44</v>
      </c>
      <c r="D4497" s="3" t="s">
        <v>53</v>
      </c>
      <c r="E4497" s="3">
        <v>40</v>
      </c>
      <c r="F4497" s="3">
        <v>75</v>
      </c>
      <c r="G4497" s="3">
        <v>16649.64</v>
      </c>
      <c r="H4497" s="3">
        <v>665985.6</v>
      </c>
      <c r="I4497" s="4">
        <v>45750</v>
      </c>
      <c r="J4497" s="4">
        <v>45889</v>
      </c>
      <c r="K4497" s="3" t="s">
        <v>54</v>
      </c>
      <c r="L4497" s="5" t="s">
        <v>21</v>
      </c>
    </row>
    <row r="4498" spans="1:12" ht="14.25" customHeight="1" x14ac:dyDescent="0.3">
      <c r="A4498" s="3" t="s">
        <v>6424</v>
      </c>
      <c r="B4498" s="3" t="s">
        <v>5632</v>
      </c>
      <c r="C4498" s="3" t="s">
        <v>20</v>
      </c>
      <c r="D4498" s="3" t="s">
        <v>45</v>
      </c>
      <c r="E4498" s="3">
        <v>5</v>
      </c>
      <c r="F4498" s="3">
        <v>71</v>
      </c>
      <c r="G4498" s="3">
        <v>17629.73</v>
      </c>
      <c r="H4498" s="3">
        <v>88148.65</v>
      </c>
      <c r="I4498" s="4">
        <v>45702</v>
      </c>
      <c r="J4498" s="4">
        <v>45940</v>
      </c>
      <c r="K4498" s="3" t="s">
        <v>46</v>
      </c>
      <c r="L4498" s="5" t="s">
        <v>17</v>
      </c>
    </row>
    <row r="4499" spans="1:12" ht="14.25" customHeight="1" x14ac:dyDescent="0.3">
      <c r="A4499" s="3" t="s">
        <v>2283</v>
      </c>
      <c r="B4499" s="3" t="s">
        <v>3361</v>
      </c>
      <c r="C4499" s="3" t="s">
        <v>28</v>
      </c>
      <c r="D4499" s="3" t="s">
        <v>41</v>
      </c>
      <c r="E4499" s="3">
        <v>41</v>
      </c>
      <c r="F4499" s="3">
        <v>87</v>
      </c>
      <c r="G4499" s="3">
        <v>9775.67</v>
      </c>
      <c r="H4499" s="3">
        <v>400802.47</v>
      </c>
      <c r="I4499" s="4">
        <v>45738</v>
      </c>
      <c r="J4499" s="4">
        <v>45916</v>
      </c>
      <c r="K4499" s="3" t="s">
        <v>29</v>
      </c>
      <c r="L4499" s="5" t="s">
        <v>30</v>
      </c>
    </row>
    <row r="4500" spans="1:12" ht="14.25" customHeight="1" x14ac:dyDescent="0.3">
      <c r="A4500" s="3" t="s">
        <v>6882</v>
      </c>
      <c r="B4500" s="3" t="s">
        <v>6883</v>
      </c>
      <c r="C4500" s="3" t="s">
        <v>40</v>
      </c>
      <c r="D4500" s="3" t="s">
        <v>24</v>
      </c>
      <c r="E4500" s="3">
        <v>68</v>
      </c>
      <c r="G4500" s="3">
        <v>8150.58</v>
      </c>
      <c r="H4500" s="3">
        <v>554239.43999999994</v>
      </c>
      <c r="I4500" s="4">
        <v>45670</v>
      </c>
      <c r="J4500" s="4">
        <v>45887</v>
      </c>
      <c r="K4500" s="3" t="s">
        <v>57</v>
      </c>
      <c r="L4500" s="5" t="s">
        <v>30</v>
      </c>
    </row>
    <row r="4501" spans="1:12" ht="14.25" customHeight="1" x14ac:dyDescent="0.3">
      <c r="A4501" s="3" t="s">
        <v>6884</v>
      </c>
      <c r="B4501" s="3" t="s">
        <v>153</v>
      </c>
      <c r="C4501" s="3" t="s">
        <v>28</v>
      </c>
      <c r="D4501" s="3" t="s">
        <v>45</v>
      </c>
      <c r="E4501" s="3">
        <v>102</v>
      </c>
      <c r="F4501" s="3">
        <v>27</v>
      </c>
      <c r="G4501" s="3">
        <v>1766.79</v>
      </c>
      <c r="H4501" s="3">
        <v>180212.58</v>
      </c>
      <c r="I4501" s="4">
        <v>45707</v>
      </c>
      <c r="J4501" s="4">
        <v>45942</v>
      </c>
      <c r="K4501" s="3" t="s">
        <v>29</v>
      </c>
      <c r="L4501" s="5" t="s">
        <v>21</v>
      </c>
    </row>
    <row r="4502" spans="1:12" ht="14.25" customHeight="1" x14ac:dyDescent="0.3">
      <c r="A4502" s="3" t="s">
        <v>6885</v>
      </c>
      <c r="B4502" s="3" t="s">
        <v>4804</v>
      </c>
      <c r="C4502" s="3" t="s">
        <v>44</v>
      </c>
      <c r="D4502" s="3" t="s">
        <v>41</v>
      </c>
      <c r="E4502" s="3">
        <v>18</v>
      </c>
      <c r="F4502" s="3">
        <v>21</v>
      </c>
      <c r="G4502" s="3">
        <v>6085.4</v>
      </c>
      <c r="H4502" s="3">
        <v>109537.2</v>
      </c>
      <c r="I4502" s="4">
        <v>45703</v>
      </c>
      <c r="J4502" s="4">
        <v>45920</v>
      </c>
      <c r="K4502" s="3" t="s">
        <v>29</v>
      </c>
      <c r="L4502" s="5" t="s">
        <v>21</v>
      </c>
    </row>
    <row r="4503" spans="1:12" ht="14.25" customHeight="1" x14ac:dyDescent="0.3">
      <c r="A4503" s="3" t="s">
        <v>1551</v>
      </c>
      <c r="B4503" s="3" t="s">
        <v>6886</v>
      </c>
      <c r="C4503" s="3" t="s">
        <v>44</v>
      </c>
      <c r="D4503" s="3" t="s">
        <v>41</v>
      </c>
      <c r="E4503" s="3">
        <v>16</v>
      </c>
      <c r="F4503" s="3">
        <v>61</v>
      </c>
      <c r="G4503" s="3">
        <v>12851.65</v>
      </c>
      <c r="H4503" s="3">
        <v>205626.4</v>
      </c>
      <c r="I4503" s="4">
        <v>45701</v>
      </c>
      <c r="J4503" s="4">
        <v>45882</v>
      </c>
      <c r="K4503" s="3" t="s">
        <v>54</v>
      </c>
      <c r="L4503" s="5" t="s">
        <v>30</v>
      </c>
    </row>
    <row r="4504" spans="1:12" ht="14.25" customHeight="1" x14ac:dyDescent="0.3">
      <c r="A4504" s="3" t="s">
        <v>97</v>
      </c>
      <c r="B4504" s="3" t="s">
        <v>1162</v>
      </c>
      <c r="C4504" s="3" t="s">
        <v>20</v>
      </c>
      <c r="D4504" s="3" t="s">
        <v>24</v>
      </c>
      <c r="E4504" s="3">
        <v>34</v>
      </c>
      <c r="F4504" s="3">
        <v>85</v>
      </c>
      <c r="G4504" s="3">
        <v>8935.84</v>
      </c>
      <c r="H4504" s="3">
        <v>303818.56</v>
      </c>
      <c r="I4504" s="4">
        <v>45789</v>
      </c>
      <c r="J4504" s="4">
        <v>45861</v>
      </c>
      <c r="K4504" s="3" t="s">
        <v>54</v>
      </c>
      <c r="L4504" s="5" t="s">
        <v>17</v>
      </c>
    </row>
    <row r="4505" spans="1:12" ht="14.25" customHeight="1" x14ac:dyDescent="0.3">
      <c r="A4505" s="3" t="s">
        <v>6887</v>
      </c>
      <c r="B4505" s="3" t="s">
        <v>6888</v>
      </c>
      <c r="C4505" s="3" t="s">
        <v>44</v>
      </c>
      <c r="D4505" s="3" t="s">
        <v>53</v>
      </c>
      <c r="E4505" s="3">
        <v>118</v>
      </c>
      <c r="F4505" s="3">
        <v>25</v>
      </c>
      <c r="G4505" s="3">
        <v>17413.060000000001</v>
      </c>
      <c r="H4505" s="3">
        <v>2054741.08</v>
      </c>
      <c r="I4505" s="4">
        <v>45698</v>
      </c>
      <c r="J4505" s="4">
        <v>45873</v>
      </c>
      <c r="K4505" s="3" t="s">
        <v>16</v>
      </c>
      <c r="L4505" s="5" t="s">
        <v>33</v>
      </c>
    </row>
    <row r="4506" spans="1:12" ht="14.25" customHeight="1" x14ac:dyDescent="0.3">
      <c r="A4506" s="3" t="s">
        <v>6889</v>
      </c>
      <c r="B4506" s="3" t="s">
        <v>6890</v>
      </c>
      <c r="C4506" s="3" t="s">
        <v>20</v>
      </c>
      <c r="D4506" s="3" t="s">
        <v>45</v>
      </c>
      <c r="E4506" s="3">
        <v>20</v>
      </c>
      <c r="F4506" s="3">
        <v>70</v>
      </c>
      <c r="G4506" s="3">
        <v>17811.669999999998</v>
      </c>
      <c r="H4506" s="3">
        <v>356233.4</v>
      </c>
      <c r="I4506" s="4">
        <v>45814</v>
      </c>
      <c r="J4506" s="4">
        <v>45916</v>
      </c>
      <c r="K4506" s="3" t="s">
        <v>54</v>
      </c>
      <c r="L4506" s="5" t="s">
        <v>21</v>
      </c>
    </row>
    <row r="4507" spans="1:12" ht="14.25" customHeight="1" x14ac:dyDescent="0.3">
      <c r="A4507" s="3" t="s">
        <v>4827</v>
      </c>
      <c r="B4507" s="3" t="s">
        <v>6891</v>
      </c>
      <c r="C4507" s="3" t="s">
        <v>40</v>
      </c>
      <c r="D4507" s="3" t="s">
        <v>24</v>
      </c>
      <c r="E4507" s="3">
        <v>143</v>
      </c>
      <c r="F4507" s="3">
        <v>86</v>
      </c>
      <c r="G4507" s="3">
        <v>17319.47</v>
      </c>
      <c r="H4507" s="3">
        <v>2476684.21</v>
      </c>
      <c r="I4507" s="4">
        <v>45775</v>
      </c>
      <c r="J4507" s="4">
        <v>45922</v>
      </c>
      <c r="K4507" s="3" t="s">
        <v>29</v>
      </c>
      <c r="L4507" s="5" t="s">
        <v>58</v>
      </c>
    </row>
    <row r="4508" spans="1:12" ht="14.25" customHeight="1" x14ac:dyDescent="0.3">
      <c r="A4508" s="3" t="s">
        <v>6892</v>
      </c>
      <c r="B4508" s="3" t="s">
        <v>6893</v>
      </c>
      <c r="C4508" s="3" t="s">
        <v>14</v>
      </c>
      <c r="D4508" s="3" t="s">
        <v>41</v>
      </c>
      <c r="E4508" s="3">
        <v>0</v>
      </c>
      <c r="F4508" s="3">
        <v>77</v>
      </c>
      <c r="G4508" s="3">
        <v>386.41</v>
      </c>
      <c r="H4508" s="3">
        <v>0</v>
      </c>
      <c r="I4508" s="4">
        <v>45821</v>
      </c>
      <c r="J4508" s="4">
        <v>45893</v>
      </c>
      <c r="K4508" s="3" t="s">
        <v>46</v>
      </c>
      <c r="L4508" s="5" t="s">
        <v>17</v>
      </c>
    </row>
    <row r="4509" spans="1:12" ht="14.25" customHeight="1" x14ac:dyDescent="0.3">
      <c r="A4509" s="3" t="s">
        <v>6894</v>
      </c>
      <c r="B4509" s="3" t="s">
        <v>6895</v>
      </c>
      <c r="C4509" s="3" t="s">
        <v>14</v>
      </c>
      <c r="D4509" s="3" t="s">
        <v>15</v>
      </c>
      <c r="E4509" s="3">
        <v>87</v>
      </c>
      <c r="F4509" s="3">
        <v>88</v>
      </c>
      <c r="G4509" s="3">
        <v>4832.8999999999996</v>
      </c>
      <c r="H4509" s="3">
        <v>420462.3</v>
      </c>
      <c r="I4509" s="4">
        <v>45800</v>
      </c>
      <c r="J4509" s="4">
        <v>45854</v>
      </c>
      <c r="K4509" s="3" t="s">
        <v>57</v>
      </c>
      <c r="L4509" s="5" t="s">
        <v>58</v>
      </c>
    </row>
    <row r="4510" spans="1:12" ht="14.25" customHeight="1" x14ac:dyDescent="0.3">
      <c r="A4510" s="3" t="s">
        <v>6896</v>
      </c>
      <c r="B4510" s="3" t="s">
        <v>6897</v>
      </c>
      <c r="C4510" s="3" t="s">
        <v>20</v>
      </c>
      <c r="D4510" s="3" t="s">
        <v>53</v>
      </c>
      <c r="E4510" s="3">
        <v>87</v>
      </c>
      <c r="F4510" s="3">
        <v>51</v>
      </c>
      <c r="G4510" s="3">
        <v>629.35</v>
      </c>
      <c r="H4510" s="3">
        <v>54753.45</v>
      </c>
      <c r="I4510" s="4">
        <v>45780</v>
      </c>
      <c r="J4510" s="4">
        <v>45899</v>
      </c>
      <c r="K4510" s="3" t="s">
        <v>54</v>
      </c>
      <c r="L4510" s="5" t="s">
        <v>33</v>
      </c>
    </row>
    <row r="4511" spans="1:12" ht="14.25" customHeight="1" x14ac:dyDescent="0.3">
      <c r="A4511" s="3" t="s">
        <v>6898</v>
      </c>
      <c r="B4511" s="3" t="s">
        <v>6899</v>
      </c>
      <c r="C4511" s="3" t="s">
        <v>20</v>
      </c>
      <c r="D4511" s="3" t="s">
        <v>24</v>
      </c>
      <c r="E4511" s="3">
        <v>176</v>
      </c>
      <c r="F4511" s="3">
        <v>52</v>
      </c>
      <c r="G4511" s="3">
        <v>18905.97</v>
      </c>
      <c r="H4511" s="3">
        <v>3327450.72</v>
      </c>
      <c r="I4511" s="4">
        <v>45830</v>
      </c>
      <c r="J4511" s="4">
        <v>45906</v>
      </c>
      <c r="K4511" s="3" t="s">
        <v>25</v>
      </c>
      <c r="L4511" s="5" t="s">
        <v>58</v>
      </c>
    </row>
    <row r="4512" spans="1:12" ht="14.25" customHeight="1" x14ac:dyDescent="0.3">
      <c r="A4512" s="3" t="s">
        <v>1836</v>
      </c>
      <c r="B4512" s="3" t="s">
        <v>5082</v>
      </c>
      <c r="C4512" s="3" t="s">
        <v>20</v>
      </c>
      <c r="D4512" s="3" t="s">
        <v>41</v>
      </c>
      <c r="E4512" s="3">
        <v>27</v>
      </c>
      <c r="F4512" s="3">
        <v>72</v>
      </c>
      <c r="G4512" s="3">
        <v>12307.7</v>
      </c>
      <c r="H4512" s="3">
        <v>332307.90000000002</v>
      </c>
      <c r="I4512" s="4">
        <v>45722</v>
      </c>
      <c r="J4512" s="4">
        <v>45908</v>
      </c>
      <c r="K4512" s="3" t="s">
        <v>16</v>
      </c>
      <c r="L4512" s="5" t="s">
        <v>33</v>
      </c>
    </row>
    <row r="4513" spans="1:12" ht="14.25" customHeight="1" x14ac:dyDescent="0.3">
      <c r="A4513" s="3" t="s">
        <v>6900</v>
      </c>
      <c r="B4513" s="3" t="s">
        <v>6575</v>
      </c>
      <c r="C4513" s="3" t="s">
        <v>20</v>
      </c>
      <c r="D4513" s="3" t="s">
        <v>24</v>
      </c>
      <c r="E4513" s="3">
        <v>182</v>
      </c>
      <c r="F4513" s="3">
        <v>29</v>
      </c>
      <c r="G4513" s="3">
        <v>10483.6</v>
      </c>
      <c r="H4513" s="3">
        <v>1908015.2</v>
      </c>
      <c r="I4513" s="4">
        <v>45748</v>
      </c>
      <c r="J4513" s="4">
        <v>45940</v>
      </c>
      <c r="K4513" s="3" t="s">
        <v>29</v>
      </c>
      <c r="L4513" s="5" t="s">
        <v>33</v>
      </c>
    </row>
    <row r="4514" spans="1:12" ht="14.25" customHeight="1" x14ac:dyDescent="0.3">
      <c r="A4514" s="3" t="s">
        <v>5653</v>
      </c>
      <c r="B4514" s="3" t="s">
        <v>6901</v>
      </c>
      <c r="C4514" s="3" t="s">
        <v>40</v>
      </c>
      <c r="D4514" s="3" t="s">
        <v>41</v>
      </c>
      <c r="E4514" s="3">
        <v>87</v>
      </c>
      <c r="F4514" s="3">
        <v>37</v>
      </c>
      <c r="G4514" s="3">
        <v>1583.15</v>
      </c>
      <c r="H4514" s="3">
        <v>137734.04999999999</v>
      </c>
      <c r="I4514" s="4">
        <v>45719</v>
      </c>
      <c r="J4514" s="4">
        <v>45923</v>
      </c>
      <c r="K4514" s="3" t="s">
        <v>54</v>
      </c>
      <c r="L4514" s="5" t="s">
        <v>21</v>
      </c>
    </row>
    <row r="4515" spans="1:12" ht="14.25" customHeight="1" x14ac:dyDescent="0.3">
      <c r="A4515" s="3" t="s">
        <v>6902</v>
      </c>
      <c r="B4515" s="3" t="s">
        <v>6903</v>
      </c>
      <c r="C4515" s="3" t="s">
        <v>44</v>
      </c>
      <c r="D4515" s="3" t="s">
        <v>24</v>
      </c>
      <c r="E4515" s="3">
        <v>40</v>
      </c>
      <c r="F4515" s="3">
        <v>44</v>
      </c>
      <c r="G4515" s="3">
        <v>9424.2999999999993</v>
      </c>
      <c r="H4515" s="3">
        <v>376972</v>
      </c>
      <c r="I4515" s="4">
        <v>45775</v>
      </c>
      <c r="J4515" s="4">
        <v>45924</v>
      </c>
      <c r="K4515" s="3" t="s">
        <v>57</v>
      </c>
      <c r="L4515" s="5" t="s">
        <v>17</v>
      </c>
    </row>
    <row r="4516" spans="1:12" ht="14.25" customHeight="1" x14ac:dyDescent="0.3">
      <c r="A4516" s="3" t="s">
        <v>6904</v>
      </c>
      <c r="B4516" s="3" t="s">
        <v>6905</v>
      </c>
      <c r="C4516" s="3" t="s">
        <v>14</v>
      </c>
      <c r="D4516" s="3" t="s">
        <v>15</v>
      </c>
      <c r="F4516" s="3">
        <v>37</v>
      </c>
      <c r="G4516" s="3">
        <v>11116.1</v>
      </c>
      <c r="I4516" s="4">
        <v>45850</v>
      </c>
      <c r="J4516" s="4">
        <v>45923</v>
      </c>
      <c r="L4516" s="5" t="s">
        <v>30</v>
      </c>
    </row>
    <row r="4517" spans="1:12" ht="14.25" customHeight="1" x14ac:dyDescent="0.3">
      <c r="A4517" s="3" t="s">
        <v>6906</v>
      </c>
      <c r="B4517" s="3" t="s">
        <v>5868</v>
      </c>
      <c r="C4517" s="3" t="s">
        <v>40</v>
      </c>
      <c r="D4517" s="3" t="s">
        <v>24</v>
      </c>
      <c r="E4517" s="3">
        <v>66</v>
      </c>
      <c r="F4517" s="3">
        <v>37</v>
      </c>
      <c r="G4517" s="3">
        <v>11419.58</v>
      </c>
      <c r="H4517" s="3">
        <v>753692.28</v>
      </c>
      <c r="I4517" s="4">
        <v>45720</v>
      </c>
      <c r="J4517" s="4">
        <v>45923</v>
      </c>
      <c r="K4517" s="3" t="s">
        <v>25</v>
      </c>
      <c r="L4517" s="5" t="s">
        <v>21</v>
      </c>
    </row>
    <row r="4518" spans="1:12" ht="14.25" customHeight="1" x14ac:dyDescent="0.3">
      <c r="A4518" s="3" t="s">
        <v>538</v>
      </c>
      <c r="B4518" s="3" t="s">
        <v>5953</v>
      </c>
      <c r="C4518" s="3" t="s">
        <v>14</v>
      </c>
      <c r="D4518" s="3" t="s">
        <v>15</v>
      </c>
      <c r="E4518" s="3">
        <v>55</v>
      </c>
      <c r="F4518" s="3">
        <v>42</v>
      </c>
      <c r="G4518" s="3">
        <v>12807.4</v>
      </c>
      <c r="H4518" s="3">
        <v>704407</v>
      </c>
      <c r="I4518" s="4">
        <v>45731</v>
      </c>
      <c r="J4518" s="4">
        <v>45912</v>
      </c>
      <c r="K4518" s="3" t="s">
        <v>16</v>
      </c>
      <c r="L4518" s="5" t="s">
        <v>30</v>
      </c>
    </row>
    <row r="4519" spans="1:12" ht="14.25" customHeight="1" x14ac:dyDescent="0.3">
      <c r="A4519" s="3" t="s">
        <v>1888</v>
      </c>
      <c r="B4519" s="3" t="s">
        <v>3590</v>
      </c>
      <c r="C4519" s="3" t="s">
        <v>44</v>
      </c>
      <c r="D4519" s="3" t="s">
        <v>24</v>
      </c>
      <c r="E4519" s="3">
        <v>25</v>
      </c>
      <c r="F4519" s="3">
        <v>80</v>
      </c>
      <c r="G4519" s="3">
        <v>2780.73</v>
      </c>
      <c r="H4519" s="3">
        <v>69518.25</v>
      </c>
      <c r="I4519" s="4">
        <v>45676</v>
      </c>
      <c r="J4519" s="4">
        <v>45919</v>
      </c>
      <c r="K4519" s="3" t="s">
        <v>54</v>
      </c>
      <c r="L4519" s="5" t="s">
        <v>58</v>
      </c>
    </row>
    <row r="4520" spans="1:12" ht="14.25" customHeight="1" x14ac:dyDescent="0.3">
      <c r="A4520" s="3" t="s">
        <v>6907</v>
      </c>
      <c r="B4520" s="3" t="s">
        <v>6908</v>
      </c>
      <c r="C4520" s="3" t="s">
        <v>14</v>
      </c>
      <c r="D4520" s="3" t="s">
        <v>45</v>
      </c>
      <c r="E4520" s="3">
        <v>31</v>
      </c>
      <c r="F4520" s="3">
        <v>31</v>
      </c>
      <c r="G4520" s="3">
        <v>11203.27</v>
      </c>
      <c r="H4520" s="3">
        <v>347301.37</v>
      </c>
      <c r="I4520" s="4">
        <v>45839</v>
      </c>
      <c r="J4520" s="4">
        <v>45903</v>
      </c>
      <c r="K4520" s="3" t="s">
        <v>54</v>
      </c>
      <c r="L4520" s="5" t="s">
        <v>58</v>
      </c>
    </row>
    <row r="4521" spans="1:12" ht="14.25" customHeight="1" x14ac:dyDescent="0.3">
      <c r="A4521" s="3" t="s">
        <v>846</v>
      </c>
      <c r="B4521" s="3" t="s">
        <v>6909</v>
      </c>
      <c r="C4521" s="3" t="s">
        <v>28</v>
      </c>
      <c r="D4521" s="3" t="s">
        <v>24</v>
      </c>
      <c r="E4521" s="3">
        <v>198</v>
      </c>
      <c r="F4521" s="3">
        <v>46</v>
      </c>
      <c r="G4521" s="3">
        <v>19868.73</v>
      </c>
      <c r="H4521" s="3">
        <v>3934008.54</v>
      </c>
      <c r="I4521" s="4">
        <v>45808</v>
      </c>
      <c r="J4521" s="4">
        <v>45855</v>
      </c>
      <c r="K4521" s="3" t="s">
        <v>54</v>
      </c>
      <c r="L4521" s="5" t="s">
        <v>21</v>
      </c>
    </row>
    <row r="4522" spans="1:12" ht="14.25" customHeight="1" x14ac:dyDescent="0.3">
      <c r="A4522" s="3" t="s">
        <v>5873</v>
      </c>
      <c r="B4522" s="3" t="s">
        <v>5115</v>
      </c>
      <c r="C4522" s="3" t="s">
        <v>20</v>
      </c>
      <c r="D4522" s="3" t="s">
        <v>45</v>
      </c>
      <c r="E4522" s="3">
        <v>34</v>
      </c>
      <c r="F4522" s="3">
        <v>45</v>
      </c>
      <c r="G4522" s="3">
        <v>16251.43</v>
      </c>
      <c r="H4522" s="3">
        <v>552548.62</v>
      </c>
      <c r="I4522" s="4">
        <v>45772</v>
      </c>
      <c r="J4522" s="4">
        <v>45890</v>
      </c>
      <c r="K4522" s="3" t="s">
        <v>16</v>
      </c>
      <c r="L4522" s="5" t="s">
        <v>30</v>
      </c>
    </row>
    <row r="4523" spans="1:12" ht="14.25" customHeight="1" x14ac:dyDescent="0.3">
      <c r="A4523" s="3" t="s">
        <v>6910</v>
      </c>
      <c r="B4523" s="3" t="s">
        <v>6911</v>
      </c>
      <c r="C4523" s="3" t="s">
        <v>20</v>
      </c>
      <c r="E4523" s="3">
        <v>28</v>
      </c>
      <c r="F4523" s="3">
        <v>85</v>
      </c>
      <c r="G4523" s="3">
        <v>2603.92</v>
      </c>
      <c r="H4523" s="3">
        <v>72909.760000000009</v>
      </c>
      <c r="I4523" s="4">
        <v>45695</v>
      </c>
      <c r="J4523" s="4">
        <v>45863</v>
      </c>
      <c r="K4523" s="3" t="s">
        <v>46</v>
      </c>
      <c r="L4523" s="5" t="s">
        <v>17</v>
      </c>
    </row>
    <row r="4524" spans="1:12" ht="14.25" customHeight="1" x14ac:dyDescent="0.3">
      <c r="A4524" s="3" t="s">
        <v>1540</v>
      </c>
      <c r="B4524" s="3" t="s">
        <v>1418</v>
      </c>
      <c r="C4524" s="3" t="s">
        <v>28</v>
      </c>
      <c r="D4524" s="3" t="s">
        <v>53</v>
      </c>
      <c r="E4524" s="3">
        <v>163</v>
      </c>
      <c r="F4524" s="3">
        <v>25</v>
      </c>
      <c r="G4524" s="3">
        <v>8946.18</v>
      </c>
      <c r="H4524" s="3">
        <v>1458227.34</v>
      </c>
      <c r="I4524" s="4">
        <v>45721</v>
      </c>
      <c r="J4524" s="4">
        <v>45896</v>
      </c>
      <c r="K4524" s="3" t="s">
        <v>54</v>
      </c>
      <c r="L4524" s="5" t="s">
        <v>33</v>
      </c>
    </row>
    <row r="4525" spans="1:12" ht="14.25" customHeight="1" x14ac:dyDescent="0.3">
      <c r="A4525" s="3" t="s">
        <v>6912</v>
      </c>
      <c r="B4525" s="3" t="s">
        <v>1435</v>
      </c>
      <c r="C4525" s="3" t="s">
        <v>14</v>
      </c>
      <c r="D4525" s="3" t="s">
        <v>45</v>
      </c>
      <c r="E4525" s="3">
        <v>107</v>
      </c>
      <c r="F4525" s="3">
        <v>65</v>
      </c>
      <c r="G4525" s="3">
        <v>5269.32</v>
      </c>
      <c r="H4525" s="3">
        <v>563817.24</v>
      </c>
      <c r="I4525" s="4">
        <v>45691</v>
      </c>
      <c r="J4525" s="4">
        <v>45910</v>
      </c>
      <c r="K4525" s="3" t="s">
        <v>54</v>
      </c>
      <c r="L4525" s="5" t="s">
        <v>58</v>
      </c>
    </row>
    <row r="4526" spans="1:12" ht="14.25" customHeight="1" x14ac:dyDescent="0.3">
      <c r="A4526" s="3" t="s">
        <v>6087</v>
      </c>
      <c r="B4526" s="3" t="s">
        <v>6913</v>
      </c>
      <c r="C4526" s="3" t="s">
        <v>28</v>
      </c>
      <c r="D4526" s="3" t="s">
        <v>15</v>
      </c>
      <c r="E4526" s="3">
        <v>59</v>
      </c>
      <c r="F4526" s="3">
        <v>73</v>
      </c>
      <c r="G4526" s="3">
        <v>13428.07</v>
      </c>
      <c r="H4526" s="3">
        <v>792256.13</v>
      </c>
      <c r="I4526" s="4">
        <v>45846</v>
      </c>
      <c r="J4526" s="4">
        <v>45899</v>
      </c>
      <c r="K4526" s="3" t="s">
        <v>16</v>
      </c>
      <c r="L4526" s="5" t="s">
        <v>17</v>
      </c>
    </row>
    <row r="4527" spans="1:12" ht="14.25" customHeight="1" x14ac:dyDescent="0.3">
      <c r="A4527" s="3" t="s">
        <v>6914</v>
      </c>
      <c r="B4527" s="3" t="s">
        <v>6915</v>
      </c>
      <c r="C4527" s="3" t="s">
        <v>44</v>
      </c>
      <c r="D4527" s="3" t="s">
        <v>45</v>
      </c>
      <c r="E4527" s="3">
        <v>8</v>
      </c>
      <c r="F4527" s="3">
        <v>96</v>
      </c>
      <c r="G4527" s="3">
        <v>8197.7999999999993</v>
      </c>
      <c r="H4527" s="3">
        <v>65582.399999999994</v>
      </c>
      <c r="I4527" s="4">
        <v>45672</v>
      </c>
      <c r="J4527" s="4">
        <v>45863</v>
      </c>
      <c r="K4527" s="3" t="s">
        <v>29</v>
      </c>
      <c r="L4527" s="5" t="s">
        <v>33</v>
      </c>
    </row>
    <row r="4528" spans="1:12" ht="14.25" customHeight="1" x14ac:dyDescent="0.3">
      <c r="A4528" s="3" t="s">
        <v>1214</v>
      </c>
      <c r="B4528" s="3" t="s">
        <v>2241</v>
      </c>
      <c r="C4528" s="3" t="s">
        <v>20</v>
      </c>
      <c r="D4528" s="3" t="s">
        <v>41</v>
      </c>
      <c r="E4528" s="3">
        <v>112</v>
      </c>
      <c r="F4528" s="3">
        <v>71</v>
      </c>
      <c r="G4528" s="3">
        <v>12824.93</v>
      </c>
      <c r="H4528" s="3">
        <v>1436392.16</v>
      </c>
      <c r="I4528" s="4">
        <v>45834</v>
      </c>
      <c r="J4528" s="4">
        <v>45922</v>
      </c>
      <c r="K4528" s="3" t="s">
        <v>46</v>
      </c>
      <c r="L4528" s="5" t="s">
        <v>21</v>
      </c>
    </row>
    <row r="4529" spans="1:12" ht="14.25" customHeight="1" x14ac:dyDescent="0.3">
      <c r="A4529" s="3" t="s">
        <v>5418</v>
      </c>
      <c r="B4529" s="3" t="s">
        <v>6916</v>
      </c>
      <c r="C4529" s="3" t="s">
        <v>14</v>
      </c>
      <c r="E4529" s="3">
        <v>102</v>
      </c>
      <c r="F4529" s="3">
        <v>52</v>
      </c>
      <c r="G4529" s="3">
        <v>6880.52</v>
      </c>
      <c r="H4529" s="3">
        <v>701813.04</v>
      </c>
      <c r="I4529" s="4">
        <v>45834</v>
      </c>
      <c r="J4529" s="4">
        <v>45940</v>
      </c>
      <c r="K4529" s="3" t="s">
        <v>25</v>
      </c>
      <c r="L4529" s="5" t="s">
        <v>30</v>
      </c>
    </row>
    <row r="4530" spans="1:12" ht="14.25" customHeight="1" x14ac:dyDescent="0.3">
      <c r="A4530" s="3" t="s">
        <v>6917</v>
      </c>
      <c r="B4530" s="3" t="s">
        <v>6657</v>
      </c>
      <c r="C4530" s="3" t="s">
        <v>14</v>
      </c>
      <c r="D4530" s="3" t="s">
        <v>15</v>
      </c>
      <c r="E4530" s="3">
        <v>96</v>
      </c>
      <c r="F4530" s="3">
        <v>27</v>
      </c>
      <c r="G4530" s="3">
        <v>17958.48</v>
      </c>
      <c r="H4530" s="3">
        <v>1724014.08</v>
      </c>
      <c r="I4530" s="4">
        <v>45680</v>
      </c>
      <c r="J4530" s="4">
        <v>45863</v>
      </c>
      <c r="L4530" s="5" t="s">
        <v>33</v>
      </c>
    </row>
    <row r="4531" spans="1:12" ht="14.25" customHeight="1" x14ac:dyDescent="0.3">
      <c r="A4531" s="3" t="s">
        <v>6918</v>
      </c>
      <c r="B4531" s="3" t="s">
        <v>6919</v>
      </c>
      <c r="C4531" s="3" t="s">
        <v>20</v>
      </c>
      <c r="D4531" s="3" t="s">
        <v>24</v>
      </c>
      <c r="E4531" s="3">
        <v>135</v>
      </c>
      <c r="F4531" s="3">
        <v>90</v>
      </c>
      <c r="G4531" s="3">
        <v>2251.1799999999998</v>
      </c>
      <c r="H4531" s="3">
        <v>303909.3</v>
      </c>
      <c r="I4531" s="4">
        <v>45741</v>
      </c>
      <c r="J4531" s="4">
        <v>45867</v>
      </c>
      <c r="K4531" s="3" t="s">
        <v>46</v>
      </c>
      <c r="L4531" s="5" t="s">
        <v>21</v>
      </c>
    </row>
    <row r="4532" spans="1:12" ht="14.25" customHeight="1" x14ac:dyDescent="0.3">
      <c r="A4532" s="3" t="s">
        <v>6045</v>
      </c>
      <c r="B4532" s="3" t="s">
        <v>1478</v>
      </c>
      <c r="C4532" s="3" t="s">
        <v>20</v>
      </c>
      <c r="D4532" s="3" t="s">
        <v>15</v>
      </c>
      <c r="E4532" s="3">
        <v>110</v>
      </c>
      <c r="F4532" s="3">
        <v>94</v>
      </c>
      <c r="G4532" s="3">
        <v>5423.45</v>
      </c>
      <c r="H4532" s="3">
        <v>596579.5</v>
      </c>
      <c r="I4532" s="4">
        <v>45678</v>
      </c>
      <c r="J4532" s="4">
        <v>45941</v>
      </c>
      <c r="K4532" s="3" t="s">
        <v>54</v>
      </c>
      <c r="L4532" s="5" t="s">
        <v>21</v>
      </c>
    </row>
    <row r="4533" spans="1:12" ht="14.25" customHeight="1" x14ac:dyDescent="0.3">
      <c r="A4533" s="3" t="s">
        <v>6920</v>
      </c>
      <c r="B4533" s="3" t="s">
        <v>1533</v>
      </c>
      <c r="C4533" s="3" t="s">
        <v>14</v>
      </c>
      <c r="D4533" s="3" t="s">
        <v>45</v>
      </c>
      <c r="E4533" s="3">
        <v>1</v>
      </c>
      <c r="F4533" s="3">
        <v>80</v>
      </c>
      <c r="G4533" s="3">
        <v>19633.11</v>
      </c>
      <c r="H4533" s="3">
        <v>19633.11</v>
      </c>
      <c r="I4533" s="4">
        <v>45675</v>
      </c>
      <c r="J4533" s="4">
        <v>45865</v>
      </c>
      <c r="K4533" s="3" t="s">
        <v>29</v>
      </c>
      <c r="L4533" s="5" t="s">
        <v>30</v>
      </c>
    </row>
    <row r="4534" spans="1:12" ht="14.25" customHeight="1" x14ac:dyDescent="0.3">
      <c r="A4534" s="3" t="s">
        <v>3017</v>
      </c>
      <c r="B4534" s="3" t="s">
        <v>6921</v>
      </c>
      <c r="C4534" s="3" t="s">
        <v>20</v>
      </c>
      <c r="D4534" s="3" t="s">
        <v>41</v>
      </c>
      <c r="E4534" s="3">
        <v>47</v>
      </c>
      <c r="F4534" s="3">
        <v>27</v>
      </c>
      <c r="G4534" s="3">
        <v>19989.21</v>
      </c>
      <c r="H4534" s="3">
        <v>939492.87</v>
      </c>
      <c r="I4534" s="4">
        <v>45839</v>
      </c>
      <c r="J4534" s="4">
        <v>45942</v>
      </c>
      <c r="L4534" s="5" t="s">
        <v>21</v>
      </c>
    </row>
    <row r="4535" spans="1:12" ht="14.25" customHeight="1" x14ac:dyDescent="0.3">
      <c r="A4535" s="3" t="s">
        <v>6023</v>
      </c>
      <c r="B4535" s="3" t="s">
        <v>6571</v>
      </c>
      <c r="C4535" s="3" t="s">
        <v>28</v>
      </c>
      <c r="D4535" s="3" t="s">
        <v>45</v>
      </c>
      <c r="E4535" s="3">
        <v>11</v>
      </c>
      <c r="F4535" s="3">
        <v>57</v>
      </c>
      <c r="G4535" s="3">
        <v>1239.77</v>
      </c>
      <c r="H4535" s="3">
        <v>13637.47</v>
      </c>
      <c r="I4535" s="4">
        <v>45736</v>
      </c>
      <c r="J4535" s="4">
        <v>45888</v>
      </c>
      <c r="K4535" s="3" t="s">
        <v>16</v>
      </c>
      <c r="L4535" s="5" t="s">
        <v>58</v>
      </c>
    </row>
    <row r="4536" spans="1:12" ht="14.25" customHeight="1" x14ac:dyDescent="0.3">
      <c r="A4536" s="3" t="s">
        <v>6922</v>
      </c>
      <c r="B4536" s="3" t="s">
        <v>6923</v>
      </c>
      <c r="C4536" s="3" t="s">
        <v>28</v>
      </c>
      <c r="F4536" s="3">
        <v>60</v>
      </c>
      <c r="G4536" s="3">
        <v>17023.580000000002</v>
      </c>
      <c r="I4536" s="4">
        <v>45823</v>
      </c>
      <c r="J4536" s="4">
        <v>45876</v>
      </c>
      <c r="K4536" s="3" t="s">
        <v>25</v>
      </c>
      <c r="L4536" s="5" t="s">
        <v>17</v>
      </c>
    </row>
    <row r="4537" spans="1:12" ht="14.25" customHeight="1" x14ac:dyDescent="0.3">
      <c r="A4537" s="3" t="s">
        <v>6924</v>
      </c>
      <c r="B4537" s="3" t="s">
        <v>6925</v>
      </c>
      <c r="C4537" s="3" t="s">
        <v>40</v>
      </c>
      <c r="D4537" s="3" t="s">
        <v>41</v>
      </c>
      <c r="E4537" s="3">
        <v>89</v>
      </c>
      <c r="F4537" s="3">
        <v>95</v>
      </c>
      <c r="G4537" s="3">
        <v>9826.35</v>
      </c>
      <c r="H4537" s="3">
        <v>874545.15</v>
      </c>
      <c r="I4537" s="4">
        <v>45831</v>
      </c>
      <c r="J4537" s="4">
        <v>45889</v>
      </c>
      <c r="K4537" s="3" t="s">
        <v>25</v>
      </c>
      <c r="L4537" s="5" t="s">
        <v>21</v>
      </c>
    </row>
    <row r="4538" spans="1:12" ht="14.25" customHeight="1" x14ac:dyDescent="0.3">
      <c r="A4538" s="3" t="s">
        <v>6926</v>
      </c>
      <c r="B4538" s="3" t="s">
        <v>6220</v>
      </c>
      <c r="C4538" s="3" t="s">
        <v>14</v>
      </c>
      <c r="D4538" s="3" t="s">
        <v>45</v>
      </c>
      <c r="E4538" s="3">
        <v>16</v>
      </c>
      <c r="F4538" s="3">
        <v>74</v>
      </c>
      <c r="G4538" s="3">
        <v>5188.7</v>
      </c>
      <c r="H4538" s="3">
        <v>83019.199999999997</v>
      </c>
      <c r="I4538" s="4">
        <v>45813</v>
      </c>
      <c r="J4538" s="4">
        <v>45878</v>
      </c>
      <c r="K4538" s="3" t="s">
        <v>29</v>
      </c>
      <c r="L4538" s="5" t="s">
        <v>58</v>
      </c>
    </row>
    <row r="4539" spans="1:12" ht="14.25" customHeight="1" x14ac:dyDescent="0.3">
      <c r="A4539" s="3" t="s">
        <v>6639</v>
      </c>
      <c r="B4539" s="3" t="s">
        <v>6927</v>
      </c>
      <c r="C4539" s="3" t="s">
        <v>40</v>
      </c>
      <c r="D4539" s="3" t="s">
        <v>24</v>
      </c>
      <c r="E4539" s="3">
        <v>189</v>
      </c>
      <c r="F4539" s="3">
        <v>27</v>
      </c>
      <c r="G4539" s="3">
        <v>14690.5</v>
      </c>
      <c r="H4539" s="3">
        <v>2776504.5</v>
      </c>
      <c r="I4539" s="4">
        <v>45759</v>
      </c>
      <c r="J4539" s="4">
        <v>45860</v>
      </c>
      <c r="K4539" s="3" t="s">
        <v>54</v>
      </c>
      <c r="L4539" s="5" t="s">
        <v>33</v>
      </c>
    </row>
    <row r="4540" spans="1:12" ht="14.25" customHeight="1" x14ac:dyDescent="0.3">
      <c r="A4540" s="3" t="s">
        <v>469</v>
      </c>
      <c r="B4540" s="3" t="s">
        <v>6928</v>
      </c>
      <c r="C4540" s="3" t="s">
        <v>40</v>
      </c>
      <c r="D4540" s="3" t="s">
        <v>41</v>
      </c>
      <c r="E4540" s="3">
        <v>44</v>
      </c>
      <c r="F4540" s="3">
        <v>37</v>
      </c>
      <c r="G4540" s="3">
        <v>9533.44</v>
      </c>
      <c r="H4540" s="3">
        <v>419471.35999999999</v>
      </c>
      <c r="I4540" s="4">
        <v>45728</v>
      </c>
      <c r="J4540" s="4">
        <v>45872</v>
      </c>
      <c r="K4540" s="3" t="s">
        <v>25</v>
      </c>
      <c r="L4540" s="5" t="s">
        <v>21</v>
      </c>
    </row>
    <row r="4541" spans="1:12" ht="14.25" customHeight="1" x14ac:dyDescent="0.3">
      <c r="A4541" s="3" t="s">
        <v>6929</v>
      </c>
      <c r="B4541" s="3" t="s">
        <v>2915</v>
      </c>
      <c r="C4541" s="3" t="s">
        <v>20</v>
      </c>
      <c r="D4541" s="3" t="s">
        <v>45</v>
      </c>
      <c r="F4541" s="3">
        <v>69</v>
      </c>
      <c r="G4541" s="3">
        <v>7769.71</v>
      </c>
      <c r="I4541" s="4">
        <v>45832</v>
      </c>
      <c r="J4541" s="4">
        <v>45867</v>
      </c>
      <c r="K4541" s="3" t="s">
        <v>46</v>
      </c>
      <c r="L4541" s="5" t="s">
        <v>58</v>
      </c>
    </row>
    <row r="4542" spans="1:12" ht="14.25" customHeight="1" x14ac:dyDescent="0.3">
      <c r="A4542" s="3" t="s">
        <v>6930</v>
      </c>
      <c r="B4542" s="3" t="s">
        <v>6931</v>
      </c>
      <c r="C4542" s="3" t="s">
        <v>28</v>
      </c>
      <c r="D4542" s="3" t="s">
        <v>41</v>
      </c>
      <c r="E4542" s="3">
        <v>120</v>
      </c>
      <c r="F4542" s="3">
        <v>55</v>
      </c>
      <c r="G4542" s="3">
        <v>9675.32</v>
      </c>
      <c r="H4542" s="3">
        <v>1161038.3999999999</v>
      </c>
      <c r="I4542" s="4">
        <v>45828</v>
      </c>
      <c r="J4542" s="4">
        <v>45853</v>
      </c>
      <c r="K4542" s="3" t="s">
        <v>25</v>
      </c>
      <c r="L4542" s="5" t="s">
        <v>21</v>
      </c>
    </row>
    <row r="4543" spans="1:12" ht="14.25" customHeight="1" x14ac:dyDescent="0.3">
      <c r="A4543" s="3" t="s">
        <v>6932</v>
      </c>
      <c r="B4543" s="3" t="s">
        <v>6380</v>
      </c>
      <c r="C4543" s="3" t="s">
        <v>28</v>
      </c>
      <c r="D4543" s="3" t="s">
        <v>53</v>
      </c>
      <c r="E4543" s="3">
        <v>127</v>
      </c>
      <c r="F4543" s="3">
        <v>26</v>
      </c>
      <c r="G4543" s="3">
        <v>18531.07</v>
      </c>
      <c r="H4543" s="3">
        <v>2353445.89</v>
      </c>
      <c r="I4543" s="4">
        <v>45700</v>
      </c>
      <c r="J4543" s="4">
        <v>45902</v>
      </c>
      <c r="K4543" s="3" t="s">
        <v>16</v>
      </c>
      <c r="L4543" s="5" t="s">
        <v>30</v>
      </c>
    </row>
    <row r="4544" spans="1:12" ht="14.25" customHeight="1" x14ac:dyDescent="0.3">
      <c r="A4544" s="3" t="s">
        <v>6933</v>
      </c>
      <c r="B4544" s="3" t="s">
        <v>6020</v>
      </c>
      <c r="C4544" s="3" t="s">
        <v>14</v>
      </c>
      <c r="D4544" s="3" t="s">
        <v>53</v>
      </c>
      <c r="E4544" s="3">
        <v>58</v>
      </c>
      <c r="F4544" s="3">
        <v>67</v>
      </c>
      <c r="G4544" s="3">
        <v>15366.57</v>
      </c>
      <c r="H4544" s="3">
        <v>891261.05999999994</v>
      </c>
      <c r="I4544" s="4">
        <v>45683</v>
      </c>
      <c r="J4544" s="4">
        <v>45878</v>
      </c>
      <c r="K4544" s="3" t="s">
        <v>57</v>
      </c>
      <c r="L4544" s="5" t="s">
        <v>17</v>
      </c>
    </row>
    <row r="4545" spans="1:12" ht="14.25" customHeight="1" x14ac:dyDescent="0.3">
      <c r="A4545" s="3" t="s">
        <v>5218</v>
      </c>
      <c r="B4545" s="3" t="s">
        <v>6934</v>
      </c>
      <c r="C4545" s="3" t="s">
        <v>40</v>
      </c>
      <c r="D4545" s="3" t="s">
        <v>53</v>
      </c>
      <c r="E4545" s="3">
        <v>87</v>
      </c>
      <c r="F4545" s="3">
        <v>44</v>
      </c>
      <c r="G4545" s="3">
        <v>3558.36</v>
      </c>
      <c r="H4545" s="3">
        <v>309577.32</v>
      </c>
      <c r="I4545" s="4">
        <v>45851</v>
      </c>
      <c r="J4545" s="4">
        <v>45852</v>
      </c>
      <c r="K4545" s="3" t="s">
        <v>29</v>
      </c>
      <c r="L4545" s="5" t="s">
        <v>30</v>
      </c>
    </row>
    <row r="4546" spans="1:12" ht="14.25" customHeight="1" x14ac:dyDescent="0.3">
      <c r="A4546" s="3" t="s">
        <v>4471</v>
      </c>
      <c r="B4546" s="3" t="s">
        <v>975</v>
      </c>
      <c r="C4546" s="3" t="s">
        <v>44</v>
      </c>
      <c r="D4546" s="3" t="s">
        <v>41</v>
      </c>
      <c r="E4546" s="3">
        <v>134</v>
      </c>
      <c r="F4546" s="3">
        <v>77</v>
      </c>
      <c r="G4546" s="3">
        <v>260.81</v>
      </c>
      <c r="H4546" s="3">
        <v>34948.54</v>
      </c>
      <c r="I4546" s="4">
        <v>45829</v>
      </c>
      <c r="J4546" s="4">
        <v>45926</v>
      </c>
      <c r="K4546" s="3" t="s">
        <v>54</v>
      </c>
      <c r="L4546" s="5" t="s">
        <v>17</v>
      </c>
    </row>
    <row r="4547" spans="1:12" ht="14.25" customHeight="1" x14ac:dyDescent="0.3">
      <c r="A4547" s="3" t="s">
        <v>2433</v>
      </c>
      <c r="B4547" s="3" t="s">
        <v>6935</v>
      </c>
      <c r="C4547" s="3" t="s">
        <v>44</v>
      </c>
      <c r="D4547" s="3" t="s">
        <v>45</v>
      </c>
      <c r="E4547" s="3">
        <v>79</v>
      </c>
      <c r="F4547" s="3">
        <v>58</v>
      </c>
      <c r="G4547" s="3">
        <v>3156.73</v>
      </c>
      <c r="H4547" s="3">
        <v>249381.67</v>
      </c>
      <c r="I4547" s="4">
        <v>45734</v>
      </c>
      <c r="J4547" s="4">
        <v>45879</v>
      </c>
      <c r="K4547" s="3" t="s">
        <v>57</v>
      </c>
      <c r="L4547" s="5" t="s">
        <v>58</v>
      </c>
    </row>
    <row r="4548" spans="1:12" ht="14.25" customHeight="1" x14ac:dyDescent="0.3">
      <c r="A4548" s="3" t="s">
        <v>1163</v>
      </c>
      <c r="B4548" s="3" t="s">
        <v>4763</v>
      </c>
      <c r="C4548" s="3" t="s">
        <v>40</v>
      </c>
      <c r="D4548" s="3" t="s">
        <v>45</v>
      </c>
      <c r="E4548" s="3">
        <v>102</v>
      </c>
      <c r="F4548" s="3">
        <v>20</v>
      </c>
      <c r="G4548" s="3">
        <v>11058.06</v>
      </c>
      <c r="H4548" s="3">
        <v>1127922.1200000001</v>
      </c>
      <c r="I4548" s="4">
        <v>45679</v>
      </c>
      <c r="J4548" s="4">
        <v>45896</v>
      </c>
      <c r="K4548" s="3" t="s">
        <v>29</v>
      </c>
      <c r="L4548" s="5" t="s">
        <v>58</v>
      </c>
    </row>
    <row r="4549" spans="1:12" ht="14.25" customHeight="1" x14ac:dyDescent="0.3">
      <c r="A4549" s="3" t="s">
        <v>790</v>
      </c>
      <c r="B4549" s="3" t="s">
        <v>1722</v>
      </c>
      <c r="C4549" s="3" t="s">
        <v>20</v>
      </c>
      <c r="D4549" s="3" t="s">
        <v>41</v>
      </c>
      <c r="E4549" s="3">
        <v>20</v>
      </c>
      <c r="F4549" s="3">
        <v>49</v>
      </c>
      <c r="G4549" s="3">
        <v>6486.43</v>
      </c>
      <c r="H4549" s="3">
        <v>129728.6</v>
      </c>
      <c r="I4549" s="4">
        <v>45751</v>
      </c>
      <c r="J4549" s="4">
        <v>45882</v>
      </c>
      <c r="K4549" s="3" t="s">
        <v>57</v>
      </c>
      <c r="L4549" s="5" t="s">
        <v>58</v>
      </c>
    </row>
    <row r="4550" spans="1:12" ht="14.25" customHeight="1" x14ac:dyDescent="0.3">
      <c r="A4550" s="3" t="s">
        <v>6936</v>
      </c>
      <c r="B4550" s="3" t="s">
        <v>5128</v>
      </c>
      <c r="C4550" s="3" t="s">
        <v>40</v>
      </c>
      <c r="D4550" s="3" t="s">
        <v>53</v>
      </c>
      <c r="E4550" s="3">
        <v>88</v>
      </c>
      <c r="F4550" s="3">
        <v>22</v>
      </c>
      <c r="G4550" s="3">
        <v>16371.29</v>
      </c>
      <c r="H4550" s="3">
        <v>1440673.52</v>
      </c>
      <c r="I4550" s="4">
        <v>45737</v>
      </c>
      <c r="J4550" s="4">
        <v>45895</v>
      </c>
      <c r="L4550" s="5" t="s">
        <v>21</v>
      </c>
    </row>
    <row r="4551" spans="1:12" ht="14.25" customHeight="1" x14ac:dyDescent="0.3">
      <c r="A4551" s="3" t="s">
        <v>6937</v>
      </c>
      <c r="B4551" s="3" t="s">
        <v>5800</v>
      </c>
      <c r="C4551" s="3" t="s">
        <v>40</v>
      </c>
      <c r="D4551" s="3" t="s">
        <v>45</v>
      </c>
      <c r="E4551" s="3">
        <v>44</v>
      </c>
      <c r="F4551" s="3">
        <v>55</v>
      </c>
      <c r="G4551" s="3">
        <v>12140.99</v>
      </c>
      <c r="H4551" s="3">
        <v>534203.55999999994</v>
      </c>
      <c r="I4551" s="4">
        <v>45707</v>
      </c>
      <c r="J4551" s="4">
        <v>45896</v>
      </c>
      <c r="K4551" s="3" t="s">
        <v>54</v>
      </c>
      <c r="L4551" s="5" t="s">
        <v>17</v>
      </c>
    </row>
    <row r="4552" spans="1:12" ht="14.25" customHeight="1" x14ac:dyDescent="0.3">
      <c r="A4552" s="3" t="s">
        <v>6938</v>
      </c>
      <c r="B4552" s="3" t="s">
        <v>448</v>
      </c>
      <c r="C4552" s="3" t="s">
        <v>28</v>
      </c>
      <c r="D4552" s="3" t="s">
        <v>45</v>
      </c>
      <c r="E4552" s="3">
        <v>181</v>
      </c>
      <c r="F4552" s="3">
        <v>87</v>
      </c>
      <c r="G4552" s="3">
        <v>391.02</v>
      </c>
      <c r="H4552" s="3">
        <v>70774.62</v>
      </c>
      <c r="I4552" s="4">
        <v>45687</v>
      </c>
      <c r="J4552" s="4">
        <v>45935</v>
      </c>
      <c r="K4552" s="3" t="s">
        <v>46</v>
      </c>
      <c r="L4552" s="5" t="s">
        <v>21</v>
      </c>
    </row>
    <row r="4553" spans="1:12" ht="14.25" customHeight="1" x14ac:dyDescent="0.3">
      <c r="A4553" s="3" t="s">
        <v>6302</v>
      </c>
      <c r="B4553" s="3" t="s">
        <v>6939</v>
      </c>
      <c r="C4553" s="3" t="s">
        <v>20</v>
      </c>
      <c r="D4553" s="3" t="s">
        <v>41</v>
      </c>
      <c r="E4553" s="3">
        <v>28</v>
      </c>
      <c r="F4553" s="3">
        <v>78</v>
      </c>
      <c r="G4553" s="3">
        <v>3188.89</v>
      </c>
      <c r="H4553" s="3">
        <v>89288.92</v>
      </c>
      <c r="I4553" s="4">
        <v>45819</v>
      </c>
      <c r="J4553" s="4">
        <v>45940</v>
      </c>
      <c r="K4553" s="3" t="s">
        <v>57</v>
      </c>
      <c r="L4553" s="5" t="s">
        <v>17</v>
      </c>
    </row>
    <row r="4554" spans="1:12" ht="14.25" customHeight="1" x14ac:dyDescent="0.3">
      <c r="A4554" s="3" t="s">
        <v>6940</v>
      </c>
      <c r="B4554" s="3" t="s">
        <v>6941</v>
      </c>
      <c r="C4554" s="3" t="s">
        <v>44</v>
      </c>
      <c r="D4554" s="3" t="s">
        <v>24</v>
      </c>
      <c r="E4554" s="3">
        <v>72</v>
      </c>
      <c r="F4554" s="3">
        <v>86</v>
      </c>
      <c r="G4554" s="3">
        <v>10951.11</v>
      </c>
      <c r="H4554" s="3">
        <v>788479.92</v>
      </c>
      <c r="I4554" s="4">
        <v>45682</v>
      </c>
      <c r="J4554" s="4">
        <v>45864</v>
      </c>
      <c r="K4554" s="3" t="s">
        <v>29</v>
      </c>
      <c r="L4554" s="5" t="s">
        <v>30</v>
      </c>
    </row>
    <row r="4555" spans="1:12" ht="14.25" customHeight="1" x14ac:dyDescent="0.3">
      <c r="A4555" s="3" t="s">
        <v>6942</v>
      </c>
      <c r="B4555" s="3" t="s">
        <v>2915</v>
      </c>
      <c r="C4555" s="3" t="s">
        <v>28</v>
      </c>
      <c r="D4555" s="3" t="s">
        <v>24</v>
      </c>
      <c r="E4555" s="3">
        <v>138</v>
      </c>
      <c r="F4555" s="3">
        <v>30</v>
      </c>
      <c r="G4555" s="3">
        <v>17572.88</v>
      </c>
      <c r="H4555" s="3">
        <v>2425057.44</v>
      </c>
      <c r="I4555" s="4">
        <v>45701</v>
      </c>
      <c r="J4555" s="4">
        <v>45932</v>
      </c>
      <c r="K4555" s="3" t="s">
        <v>25</v>
      </c>
      <c r="L4555" s="5" t="s">
        <v>33</v>
      </c>
    </row>
    <row r="4556" spans="1:12" ht="14.25" customHeight="1" x14ac:dyDescent="0.3">
      <c r="A4556" s="3" t="s">
        <v>6943</v>
      </c>
      <c r="B4556" s="3" t="s">
        <v>6944</v>
      </c>
      <c r="C4556" s="3" t="s">
        <v>44</v>
      </c>
      <c r="D4556" s="3" t="s">
        <v>15</v>
      </c>
      <c r="E4556" s="3">
        <v>137</v>
      </c>
      <c r="F4556" s="3">
        <v>50</v>
      </c>
      <c r="G4556" s="3">
        <v>3889.88</v>
      </c>
      <c r="H4556" s="3">
        <v>532913.56000000006</v>
      </c>
      <c r="I4556" s="4">
        <v>45743</v>
      </c>
      <c r="J4556" s="4">
        <v>45885</v>
      </c>
      <c r="L4556" s="5" t="s">
        <v>58</v>
      </c>
    </row>
    <row r="4557" spans="1:12" ht="14.25" customHeight="1" x14ac:dyDescent="0.3">
      <c r="A4557" s="3" t="s">
        <v>2479</v>
      </c>
      <c r="B4557" s="3" t="s">
        <v>5688</v>
      </c>
      <c r="C4557" s="3" t="s">
        <v>44</v>
      </c>
      <c r="D4557" s="3" t="s">
        <v>41</v>
      </c>
      <c r="E4557" s="3">
        <v>25</v>
      </c>
      <c r="F4557" s="3">
        <v>39</v>
      </c>
      <c r="G4557" s="3">
        <v>17323.54</v>
      </c>
      <c r="H4557" s="3">
        <v>433088.5</v>
      </c>
      <c r="I4557" s="4">
        <v>45729</v>
      </c>
      <c r="J4557" s="4">
        <v>45934</v>
      </c>
      <c r="K4557" s="3" t="s">
        <v>25</v>
      </c>
      <c r="L4557" s="5" t="s">
        <v>21</v>
      </c>
    </row>
    <row r="4558" spans="1:12" ht="14.25" customHeight="1" x14ac:dyDescent="0.3">
      <c r="A4558" s="3" t="s">
        <v>6945</v>
      </c>
      <c r="B4558" s="3" t="s">
        <v>6946</v>
      </c>
      <c r="C4558" s="3" t="s">
        <v>14</v>
      </c>
      <c r="D4558" s="3" t="s">
        <v>53</v>
      </c>
      <c r="E4558" s="3">
        <v>70</v>
      </c>
      <c r="F4558" s="3">
        <v>43</v>
      </c>
      <c r="G4558" s="3">
        <v>19396.71</v>
      </c>
      <c r="H4558" s="3">
        <v>1357769.7</v>
      </c>
      <c r="I4558" s="4">
        <v>45791</v>
      </c>
      <c r="J4558" s="4">
        <v>45910</v>
      </c>
      <c r="L4558" s="5" t="s">
        <v>21</v>
      </c>
    </row>
    <row r="4559" spans="1:12" ht="14.25" customHeight="1" x14ac:dyDescent="0.3">
      <c r="A4559" s="3" t="s">
        <v>3546</v>
      </c>
      <c r="B4559" s="3" t="s">
        <v>6947</v>
      </c>
      <c r="C4559" s="3" t="s">
        <v>14</v>
      </c>
      <c r="D4559" s="3" t="s">
        <v>45</v>
      </c>
      <c r="E4559" s="3">
        <v>119</v>
      </c>
      <c r="F4559" s="3">
        <v>97</v>
      </c>
      <c r="G4559" s="3">
        <v>7009.8</v>
      </c>
      <c r="H4559" s="3">
        <v>834166.20000000007</v>
      </c>
      <c r="I4559" s="4">
        <v>45825</v>
      </c>
      <c r="J4559" s="4">
        <v>45908</v>
      </c>
      <c r="K4559" s="3" t="s">
        <v>29</v>
      </c>
      <c r="L4559" s="5" t="s">
        <v>21</v>
      </c>
    </row>
    <row r="4560" spans="1:12" ht="14.25" customHeight="1" x14ac:dyDescent="0.3">
      <c r="A4560" s="3" t="s">
        <v>3158</v>
      </c>
      <c r="B4560" s="3" t="s">
        <v>6948</v>
      </c>
      <c r="C4560" s="3" t="s">
        <v>28</v>
      </c>
      <c r="D4560" s="3" t="s">
        <v>15</v>
      </c>
      <c r="E4560" s="3">
        <v>159</v>
      </c>
      <c r="F4560" s="3">
        <v>54</v>
      </c>
      <c r="G4560" s="3">
        <v>10525.5</v>
      </c>
      <c r="H4560" s="3">
        <v>1673554.5</v>
      </c>
      <c r="I4560" s="4">
        <v>45731</v>
      </c>
      <c r="J4560" s="4">
        <v>45903</v>
      </c>
      <c r="K4560" s="3" t="s">
        <v>57</v>
      </c>
      <c r="L4560" s="5" t="s">
        <v>17</v>
      </c>
    </row>
    <row r="4561" spans="1:12" ht="14.25" customHeight="1" x14ac:dyDescent="0.3">
      <c r="A4561" s="3" t="s">
        <v>6949</v>
      </c>
      <c r="B4561" s="3" t="s">
        <v>6950</v>
      </c>
      <c r="C4561" s="3" t="s">
        <v>44</v>
      </c>
      <c r="D4561" s="3" t="s">
        <v>53</v>
      </c>
      <c r="E4561" s="3">
        <v>52</v>
      </c>
      <c r="F4561" s="3">
        <v>39</v>
      </c>
      <c r="G4561" s="3">
        <v>9301.4500000000007</v>
      </c>
      <c r="H4561" s="3">
        <v>483675.4</v>
      </c>
      <c r="I4561" s="4">
        <v>45729</v>
      </c>
      <c r="J4561" s="4">
        <v>45858</v>
      </c>
      <c r="K4561" s="3" t="s">
        <v>54</v>
      </c>
      <c r="L4561" s="5" t="s">
        <v>58</v>
      </c>
    </row>
    <row r="4562" spans="1:12" ht="14.25" customHeight="1" x14ac:dyDescent="0.3">
      <c r="A4562" s="3" t="s">
        <v>6951</v>
      </c>
      <c r="B4562" s="3" t="s">
        <v>6952</v>
      </c>
      <c r="C4562" s="3" t="s">
        <v>28</v>
      </c>
      <c r="D4562" s="3" t="s">
        <v>41</v>
      </c>
      <c r="E4562" s="3">
        <v>7</v>
      </c>
      <c r="F4562" s="3">
        <v>61</v>
      </c>
      <c r="G4562" s="3">
        <v>19582.75</v>
      </c>
      <c r="H4562" s="3">
        <v>137079.25</v>
      </c>
      <c r="I4562" s="4">
        <v>45770</v>
      </c>
      <c r="J4562" s="4">
        <v>45856</v>
      </c>
      <c r="K4562" s="3" t="s">
        <v>25</v>
      </c>
      <c r="L4562" s="5" t="s">
        <v>17</v>
      </c>
    </row>
    <row r="4563" spans="1:12" ht="14.25" customHeight="1" x14ac:dyDescent="0.3">
      <c r="A4563" s="3" t="s">
        <v>6953</v>
      </c>
      <c r="B4563" s="3" t="s">
        <v>6673</v>
      </c>
      <c r="C4563" s="3" t="s">
        <v>28</v>
      </c>
      <c r="D4563" s="3" t="s">
        <v>45</v>
      </c>
      <c r="E4563" s="3">
        <v>110</v>
      </c>
      <c r="F4563" s="3">
        <v>35</v>
      </c>
      <c r="G4563" s="3">
        <v>396.05</v>
      </c>
      <c r="H4563" s="3">
        <v>43565.5</v>
      </c>
      <c r="I4563" s="4">
        <v>45847</v>
      </c>
      <c r="J4563" s="4">
        <v>45939</v>
      </c>
      <c r="K4563" s="3" t="s">
        <v>25</v>
      </c>
      <c r="L4563" s="5" t="s">
        <v>21</v>
      </c>
    </row>
    <row r="4564" spans="1:12" ht="14.25" customHeight="1" x14ac:dyDescent="0.3">
      <c r="A4564" s="3" t="s">
        <v>6954</v>
      </c>
      <c r="B4564" s="3" t="s">
        <v>5166</v>
      </c>
      <c r="C4564" s="3" t="s">
        <v>44</v>
      </c>
      <c r="D4564" s="3" t="s">
        <v>24</v>
      </c>
      <c r="E4564" s="3">
        <v>178</v>
      </c>
      <c r="F4564" s="3">
        <v>25</v>
      </c>
      <c r="G4564" s="3">
        <v>9498.93</v>
      </c>
      <c r="H4564" s="3">
        <v>1690809.54</v>
      </c>
      <c r="I4564" s="4">
        <v>45712</v>
      </c>
      <c r="J4564" s="4">
        <v>45868</v>
      </c>
      <c r="K4564" s="3" t="s">
        <v>46</v>
      </c>
      <c r="L4564" s="5" t="s">
        <v>21</v>
      </c>
    </row>
    <row r="4565" spans="1:12" ht="14.25" customHeight="1" x14ac:dyDescent="0.3">
      <c r="A4565" s="3" t="s">
        <v>3781</v>
      </c>
      <c r="B4565" s="3" t="s">
        <v>2611</v>
      </c>
      <c r="C4565" s="3" t="s">
        <v>20</v>
      </c>
      <c r="D4565" s="3" t="s">
        <v>15</v>
      </c>
      <c r="E4565" s="3">
        <v>14</v>
      </c>
      <c r="F4565" s="3">
        <v>33</v>
      </c>
      <c r="G4565" s="3">
        <v>8484.51</v>
      </c>
      <c r="H4565" s="3">
        <v>118783.14</v>
      </c>
      <c r="I4565" s="4">
        <v>45778</v>
      </c>
      <c r="J4565" s="4">
        <v>45860</v>
      </c>
      <c r="K4565" s="3" t="s">
        <v>25</v>
      </c>
      <c r="L4565" s="5" t="s">
        <v>33</v>
      </c>
    </row>
    <row r="4566" spans="1:12" ht="14.25" customHeight="1" x14ac:dyDescent="0.3">
      <c r="A4566" s="3" t="s">
        <v>6955</v>
      </c>
      <c r="B4566" s="3" t="s">
        <v>6956</v>
      </c>
      <c r="C4566" s="3" t="s">
        <v>44</v>
      </c>
      <c r="D4566" s="3" t="s">
        <v>45</v>
      </c>
      <c r="E4566" s="3">
        <v>120</v>
      </c>
      <c r="F4566" s="3">
        <v>71</v>
      </c>
      <c r="G4566" s="3">
        <v>712.09</v>
      </c>
      <c r="H4566" s="3">
        <v>85450.8</v>
      </c>
      <c r="I4566" s="4">
        <v>45677</v>
      </c>
      <c r="J4566" s="4">
        <v>45889</v>
      </c>
      <c r="L4566" s="5" t="s">
        <v>30</v>
      </c>
    </row>
    <row r="4567" spans="1:12" ht="14.25" customHeight="1" x14ac:dyDescent="0.3">
      <c r="A4567" s="3" t="s">
        <v>304</v>
      </c>
      <c r="B4567" s="3" t="s">
        <v>1070</v>
      </c>
      <c r="C4567" s="3" t="s">
        <v>28</v>
      </c>
      <c r="D4567" s="3" t="s">
        <v>41</v>
      </c>
      <c r="E4567" s="3">
        <v>52</v>
      </c>
      <c r="F4567" s="3">
        <v>96</v>
      </c>
      <c r="G4567" s="3">
        <v>15169.03</v>
      </c>
      <c r="H4567" s="3">
        <v>788789.56</v>
      </c>
      <c r="I4567" s="4">
        <v>45788</v>
      </c>
      <c r="J4567" s="4">
        <v>45897</v>
      </c>
      <c r="L4567" s="5" t="s">
        <v>17</v>
      </c>
    </row>
    <row r="4568" spans="1:12" ht="14.25" customHeight="1" x14ac:dyDescent="0.3">
      <c r="A4568" s="3" t="s">
        <v>1368</v>
      </c>
      <c r="B4568" s="3" t="s">
        <v>6957</v>
      </c>
      <c r="C4568" s="3" t="s">
        <v>20</v>
      </c>
      <c r="D4568" s="3" t="s">
        <v>24</v>
      </c>
      <c r="E4568" s="3">
        <v>97</v>
      </c>
      <c r="F4568" s="3">
        <v>34</v>
      </c>
      <c r="G4568" s="3">
        <v>3656.48</v>
      </c>
      <c r="H4568" s="3">
        <v>354678.56</v>
      </c>
      <c r="I4568" s="4">
        <v>45718</v>
      </c>
      <c r="J4568" s="4">
        <v>45888</v>
      </c>
      <c r="K4568" s="3" t="s">
        <v>46</v>
      </c>
      <c r="L4568" s="5" t="s">
        <v>17</v>
      </c>
    </row>
    <row r="4569" spans="1:12" ht="14.25" customHeight="1" x14ac:dyDescent="0.3">
      <c r="A4569" s="3" t="s">
        <v>3083</v>
      </c>
      <c r="B4569" s="3" t="s">
        <v>6958</v>
      </c>
      <c r="C4569" s="3" t="s">
        <v>14</v>
      </c>
      <c r="D4569" s="3" t="s">
        <v>15</v>
      </c>
      <c r="E4569" s="3">
        <v>99</v>
      </c>
      <c r="F4569" s="3">
        <v>66</v>
      </c>
      <c r="G4569" s="3">
        <v>10004.67</v>
      </c>
      <c r="H4569" s="3">
        <v>990462.33</v>
      </c>
      <c r="I4569" s="4">
        <v>45743</v>
      </c>
      <c r="J4569" s="4">
        <v>45932</v>
      </c>
      <c r="K4569" s="3" t="s">
        <v>54</v>
      </c>
      <c r="L4569" s="5" t="s">
        <v>17</v>
      </c>
    </row>
    <row r="4570" spans="1:12" ht="14.25" customHeight="1" x14ac:dyDescent="0.3">
      <c r="A4570" s="3" t="s">
        <v>268</v>
      </c>
      <c r="B4570" s="3" t="s">
        <v>6959</v>
      </c>
      <c r="C4570" s="3" t="s">
        <v>40</v>
      </c>
      <c r="D4570" s="3" t="s">
        <v>15</v>
      </c>
      <c r="E4570" s="3">
        <v>132</v>
      </c>
      <c r="F4570" s="3">
        <v>29</v>
      </c>
      <c r="G4570" s="3">
        <v>18732.71</v>
      </c>
      <c r="H4570" s="3">
        <v>2472717.7200000002</v>
      </c>
      <c r="I4570" s="4">
        <v>45841</v>
      </c>
      <c r="J4570" s="4">
        <v>45887</v>
      </c>
      <c r="K4570" s="3" t="s">
        <v>54</v>
      </c>
      <c r="L4570" s="5" t="s">
        <v>58</v>
      </c>
    </row>
    <row r="4571" spans="1:12" ht="14.25" customHeight="1" x14ac:dyDescent="0.3">
      <c r="A4571" s="3" t="s">
        <v>1123</v>
      </c>
      <c r="B4571" s="3" t="s">
        <v>6960</v>
      </c>
      <c r="C4571" s="3" t="s">
        <v>28</v>
      </c>
      <c r="D4571" s="3" t="s">
        <v>15</v>
      </c>
      <c r="E4571" s="3">
        <v>155</v>
      </c>
      <c r="F4571" s="3">
        <v>38</v>
      </c>
      <c r="G4571" s="3">
        <v>8216.99</v>
      </c>
      <c r="H4571" s="3">
        <v>1273633.45</v>
      </c>
      <c r="I4571" s="4">
        <v>45730</v>
      </c>
      <c r="J4571" s="4">
        <v>45870</v>
      </c>
      <c r="K4571" s="3" t="s">
        <v>29</v>
      </c>
      <c r="L4571" s="5" t="s">
        <v>17</v>
      </c>
    </row>
    <row r="4572" spans="1:12" ht="14.25" customHeight="1" x14ac:dyDescent="0.3">
      <c r="A4572" s="3" t="s">
        <v>6961</v>
      </c>
      <c r="B4572" s="3" t="s">
        <v>6962</v>
      </c>
      <c r="C4572" s="3" t="s">
        <v>20</v>
      </c>
      <c r="D4572" s="3" t="s">
        <v>24</v>
      </c>
      <c r="E4572" s="3">
        <v>78</v>
      </c>
      <c r="F4572" s="3">
        <v>30</v>
      </c>
      <c r="G4572" s="3">
        <v>15058.6</v>
      </c>
      <c r="H4572" s="3">
        <v>1174570.8</v>
      </c>
      <c r="I4572" s="4">
        <v>45778</v>
      </c>
      <c r="J4572" s="4">
        <v>45941</v>
      </c>
      <c r="K4572" s="3" t="s">
        <v>54</v>
      </c>
      <c r="L4572" s="5" t="s">
        <v>58</v>
      </c>
    </row>
    <row r="4573" spans="1:12" ht="14.25" customHeight="1" x14ac:dyDescent="0.3">
      <c r="A4573" s="3" t="s">
        <v>3886</v>
      </c>
      <c r="B4573" s="3" t="s">
        <v>6963</v>
      </c>
      <c r="C4573" s="3" t="s">
        <v>28</v>
      </c>
      <c r="D4573" s="3" t="s">
        <v>53</v>
      </c>
      <c r="F4573" s="3">
        <v>89</v>
      </c>
      <c r="G4573" s="3">
        <v>12472.87</v>
      </c>
      <c r="I4573" s="4">
        <v>45832</v>
      </c>
      <c r="J4573" s="4">
        <v>45925</v>
      </c>
      <c r="K4573" s="3" t="s">
        <v>57</v>
      </c>
      <c r="L4573" s="5" t="s">
        <v>58</v>
      </c>
    </row>
    <row r="4574" spans="1:12" ht="14.25" customHeight="1" x14ac:dyDescent="0.3">
      <c r="A4574" s="3" t="s">
        <v>6964</v>
      </c>
      <c r="B4574" s="3" t="s">
        <v>394</v>
      </c>
      <c r="C4574" s="3" t="s">
        <v>40</v>
      </c>
      <c r="D4574" s="3" t="s">
        <v>24</v>
      </c>
      <c r="E4574" s="3">
        <v>182</v>
      </c>
      <c r="F4574" s="3">
        <v>92</v>
      </c>
      <c r="G4574" s="3">
        <v>19277.16</v>
      </c>
      <c r="H4574" s="3">
        <v>3508443.12</v>
      </c>
      <c r="I4574" s="4">
        <v>45831</v>
      </c>
      <c r="J4574" s="4">
        <v>45922</v>
      </c>
      <c r="K4574" s="3" t="s">
        <v>16</v>
      </c>
      <c r="L4574" s="5" t="s">
        <v>21</v>
      </c>
    </row>
    <row r="4575" spans="1:12" ht="14.25" customHeight="1" x14ac:dyDescent="0.3">
      <c r="A4575" s="3" t="s">
        <v>6965</v>
      </c>
      <c r="B4575" s="3" t="s">
        <v>6966</v>
      </c>
      <c r="C4575" s="3" t="s">
        <v>28</v>
      </c>
      <c r="D4575" s="3" t="s">
        <v>15</v>
      </c>
      <c r="E4575" s="3">
        <v>161</v>
      </c>
      <c r="F4575" s="3">
        <v>62</v>
      </c>
      <c r="G4575" s="3">
        <v>9010.34</v>
      </c>
      <c r="H4575" s="3">
        <v>1450664.74</v>
      </c>
      <c r="I4575" s="4">
        <v>45841</v>
      </c>
      <c r="J4575" s="4">
        <v>45880</v>
      </c>
      <c r="L4575" s="5" t="s">
        <v>30</v>
      </c>
    </row>
    <row r="4576" spans="1:12" ht="14.25" customHeight="1" x14ac:dyDescent="0.3">
      <c r="A4576" s="3" t="s">
        <v>6967</v>
      </c>
      <c r="B4576" s="3" t="s">
        <v>6968</v>
      </c>
      <c r="C4576" s="3" t="s">
        <v>44</v>
      </c>
      <c r="D4576" s="3" t="s">
        <v>45</v>
      </c>
      <c r="E4576" s="3">
        <v>45</v>
      </c>
      <c r="F4576" s="3">
        <v>80</v>
      </c>
      <c r="G4576" s="3">
        <v>14789.01</v>
      </c>
      <c r="H4576" s="3">
        <v>665505.44999999995</v>
      </c>
      <c r="I4576" s="4">
        <v>45850</v>
      </c>
      <c r="J4576" s="4">
        <v>45930</v>
      </c>
      <c r="K4576" s="3" t="s">
        <v>25</v>
      </c>
      <c r="L4576" s="5" t="s">
        <v>21</v>
      </c>
    </row>
    <row r="4577" spans="1:12" ht="14.25" customHeight="1" x14ac:dyDescent="0.3">
      <c r="A4577" s="3" t="s">
        <v>6969</v>
      </c>
      <c r="B4577" s="3" t="s">
        <v>1782</v>
      </c>
      <c r="C4577" s="3" t="s">
        <v>44</v>
      </c>
      <c r="D4577" s="3" t="s">
        <v>41</v>
      </c>
      <c r="E4577" s="3">
        <v>191</v>
      </c>
      <c r="F4577" s="3">
        <v>92</v>
      </c>
      <c r="G4577" s="3">
        <v>6920.12</v>
      </c>
      <c r="H4577" s="3">
        <v>1321742.92</v>
      </c>
      <c r="I4577" s="4">
        <v>45721</v>
      </c>
      <c r="J4577" s="4">
        <v>45880</v>
      </c>
      <c r="K4577" s="3" t="s">
        <v>57</v>
      </c>
      <c r="L4577" s="5" t="s">
        <v>33</v>
      </c>
    </row>
    <row r="4578" spans="1:12" ht="14.25" customHeight="1" x14ac:dyDescent="0.3">
      <c r="A4578" s="3" t="s">
        <v>6970</v>
      </c>
      <c r="B4578" s="3" t="s">
        <v>6971</v>
      </c>
      <c r="C4578" s="3" t="s">
        <v>28</v>
      </c>
      <c r="D4578" s="3" t="s">
        <v>45</v>
      </c>
      <c r="E4578" s="3">
        <v>181</v>
      </c>
      <c r="F4578" s="3">
        <v>23</v>
      </c>
      <c r="G4578" s="3">
        <v>17890.939999999999</v>
      </c>
      <c r="H4578" s="3">
        <v>3238260.14</v>
      </c>
      <c r="I4578" s="4">
        <v>45842</v>
      </c>
      <c r="J4578" s="4">
        <v>45893</v>
      </c>
      <c r="K4578" s="3" t="s">
        <v>54</v>
      </c>
      <c r="L4578" s="5" t="s">
        <v>33</v>
      </c>
    </row>
    <row r="4579" spans="1:12" ht="14.25" customHeight="1" x14ac:dyDescent="0.3">
      <c r="A4579" s="3" t="s">
        <v>6972</v>
      </c>
      <c r="B4579" s="3" t="s">
        <v>5899</v>
      </c>
      <c r="C4579" s="3" t="s">
        <v>44</v>
      </c>
      <c r="D4579" s="3" t="s">
        <v>45</v>
      </c>
      <c r="E4579" s="3">
        <v>62</v>
      </c>
      <c r="F4579" s="3">
        <v>34</v>
      </c>
      <c r="G4579" s="3">
        <v>15722.76</v>
      </c>
      <c r="H4579" s="3">
        <v>974811.12</v>
      </c>
      <c r="I4579" s="4">
        <v>45671</v>
      </c>
      <c r="J4579" s="4">
        <v>45899</v>
      </c>
      <c r="K4579" s="3" t="s">
        <v>57</v>
      </c>
      <c r="L4579" s="5" t="s">
        <v>21</v>
      </c>
    </row>
    <row r="4580" spans="1:12" ht="14.25" customHeight="1" x14ac:dyDescent="0.3">
      <c r="A4580" s="3" t="s">
        <v>6973</v>
      </c>
      <c r="B4580" s="3" t="s">
        <v>891</v>
      </c>
      <c r="C4580" s="3" t="s">
        <v>20</v>
      </c>
      <c r="E4580" s="3">
        <v>179</v>
      </c>
      <c r="G4580" s="3">
        <v>19265.55</v>
      </c>
      <c r="H4580" s="3">
        <v>3448533.45</v>
      </c>
      <c r="I4580" s="4">
        <v>45689</v>
      </c>
      <c r="J4580" s="4">
        <v>45886</v>
      </c>
      <c r="K4580" s="3" t="s">
        <v>46</v>
      </c>
      <c r="L4580" s="5" t="s">
        <v>21</v>
      </c>
    </row>
    <row r="4581" spans="1:12" ht="14.25" customHeight="1" x14ac:dyDescent="0.3">
      <c r="A4581" s="3" t="s">
        <v>6539</v>
      </c>
      <c r="B4581" s="3" t="s">
        <v>6974</v>
      </c>
      <c r="C4581" s="3" t="s">
        <v>14</v>
      </c>
      <c r="D4581" s="3" t="s">
        <v>41</v>
      </c>
      <c r="E4581" s="3">
        <v>143</v>
      </c>
      <c r="F4581" s="3">
        <v>60</v>
      </c>
      <c r="G4581" s="3">
        <v>7668.06</v>
      </c>
      <c r="H4581" s="3">
        <v>1096532.58</v>
      </c>
      <c r="I4581" s="4">
        <v>45749</v>
      </c>
      <c r="J4581" s="4">
        <v>45903</v>
      </c>
      <c r="L4581" s="5" t="s">
        <v>33</v>
      </c>
    </row>
    <row r="4582" spans="1:12" ht="14.25" customHeight="1" x14ac:dyDescent="0.3">
      <c r="A4582" s="3" t="s">
        <v>6975</v>
      </c>
      <c r="B4582" s="3" t="s">
        <v>3095</v>
      </c>
      <c r="C4582" s="3" t="s">
        <v>20</v>
      </c>
      <c r="D4582" s="3" t="s">
        <v>41</v>
      </c>
      <c r="E4582" s="3">
        <v>163</v>
      </c>
      <c r="F4582" s="3">
        <v>77</v>
      </c>
      <c r="G4582" s="3">
        <v>17014.740000000002</v>
      </c>
      <c r="H4582" s="3">
        <v>2773402.62</v>
      </c>
      <c r="I4582" s="4">
        <v>45770</v>
      </c>
      <c r="J4582" s="4">
        <v>45926</v>
      </c>
      <c r="K4582" s="3" t="s">
        <v>54</v>
      </c>
      <c r="L4582" s="5" t="s">
        <v>33</v>
      </c>
    </row>
    <row r="4583" spans="1:12" ht="14.25" customHeight="1" x14ac:dyDescent="0.3">
      <c r="A4583" s="3" t="s">
        <v>6976</v>
      </c>
      <c r="B4583" s="3" t="s">
        <v>6977</v>
      </c>
      <c r="C4583" s="3" t="s">
        <v>14</v>
      </c>
      <c r="D4583" s="3" t="s">
        <v>53</v>
      </c>
      <c r="E4583" s="3">
        <v>156</v>
      </c>
      <c r="F4583" s="3">
        <v>35</v>
      </c>
      <c r="G4583" s="3">
        <v>3879.68</v>
      </c>
      <c r="H4583" s="3">
        <v>605230.07999999996</v>
      </c>
      <c r="I4583" s="4">
        <v>45807</v>
      </c>
      <c r="J4583" s="4">
        <v>45928</v>
      </c>
      <c r="L4583" s="5" t="s">
        <v>58</v>
      </c>
    </row>
    <row r="4584" spans="1:12" ht="14.25" customHeight="1" x14ac:dyDescent="0.3">
      <c r="A4584" s="3" t="s">
        <v>5325</v>
      </c>
      <c r="B4584" s="3" t="s">
        <v>6978</v>
      </c>
      <c r="C4584" s="3" t="s">
        <v>20</v>
      </c>
      <c r="E4584" s="3">
        <v>131</v>
      </c>
      <c r="F4584" s="3">
        <v>87</v>
      </c>
      <c r="G4584" s="3">
        <v>481.7</v>
      </c>
      <c r="H4584" s="3">
        <v>63102.7</v>
      </c>
      <c r="I4584" s="4">
        <v>45676</v>
      </c>
      <c r="J4584" s="4">
        <v>45875</v>
      </c>
      <c r="K4584" s="3" t="s">
        <v>57</v>
      </c>
      <c r="L4584" s="5" t="s">
        <v>33</v>
      </c>
    </row>
    <row r="4585" spans="1:12" ht="14.25" customHeight="1" x14ac:dyDescent="0.3">
      <c r="A4585" s="3" t="s">
        <v>773</v>
      </c>
      <c r="B4585" s="3" t="s">
        <v>4951</v>
      </c>
      <c r="C4585" s="3" t="s">
        <v>44</v>
      </c>
      <c r="D4585" s="3" t="s">
        <v>15</v>
      </c>
      <c r="E4585" s="3">
        <v>77</v>
      </c>
      <c r="F4585" s="3">
        <v>43</v>
      </c>
      <c r="G4585" s="3">
        <v>8180.31</v>
      </c>
      <c r="H4585" s="3">
        <v>629883.87</v>
      </c>
      <c r="I4585" s="4">
        <v>45688</v>
      </c>
      <c r="J4585" s="4">
        <v>45855</v>
      </c>
      <c r="K4585" s="3" t="s">
        <v>25</v>
      </c>
      <c r="L4585" s="5" t="s">
        <v>33</v>
      </c>
    </row>
    <row r="4586" spans="1:12" ht="14.25" customHeight="1" x14ac:dyDescent="0.3">
      <c r="A4586" s="3" t="s">
        <v>6979</v>
      </c>
      <c r="B4586" s="3" t="s">
        <v>4338</v>
      </c>
      <c r="C4586" s="3" t="s">
        <v>20</v>
      </c>
      <c r="D4586" s="3" t="s">
        <v>15</v>
      </c>
      <c r="E4586" s="3">
        <v>112</v>
      </c>
      <c r="F4586" s="3">
        <v>55</v>
      </c>
      <c r="G4586" s="3">
        <v>7425.25</v>
      </c>
      <c r="H4586" s="3">
        <v>831628</v>
      </c>
      <c r="I4586" s="4">
        <v>45805</v>
      </c>
      <c r="J4586" s="4">
        <v>45874</v>
      </c>
      <c r="K4586" s="3" t="s">
        <v>46</v>
      </c>
      <c r="L4586" s="5" t="s">
        <v>30</v>
      </c>
    </row>
    <row r="4587" spans="1:12" ht="14.25" customHeight="1" x14ac:dyDescent="0.3">
      <c r="A4587" s="3" t="s">
        <v>3690</v>
      </c>
      <c r="B4587" s="3" t="s">
        <v>3152</v>
      </c>
      <c r="C4587" s="3" t="s">
        <v>14</v>
      </c>
      <c r="D4587" s="3" t="s">
        <v>45</v>
      </c>
      <c r="E4587" s="3">
        <v>17</v>
      </c>
      <c r="F4587" s="3">
        <v>25</v>
      </c>
      <c r="G4587" s="3">
        <v>449.29</v>
      </c>
      <c r="H4587" s="3">
        <v>7637.93</v>
      </c>
      <c r="I4587" s="4">
        <v>45728</v>
      </c>
      <c r="J4587" s="4">
        <v>45892</v>
      </c>
      <c r="K4587" s="3" t="s">
        <v>54</v>
      </c>
      <c r="L4587" s="5" t="s">
        <v>30</v>
      </c>
    </row>
    <row r="4588" spans="1:12" ht="14.25" customHeight="1" x14ac:dyDescent="0.3">
      <c r="A4588" s="3" t="s">
        <v>6980</v>
      </c>
      <c r="B4588" s="3" t="s">
        <v>6981</v>
      </c>
      <c r="C4588" s="3" t="s">
        <v>28</v>
      </c>
      <c r="D4588" s="3" t="s">
        <v>41</v>
      </c>
      <c r="E4588" s="3">
        <v>139</v>
      </c>
      <c r="F4588" s="3">
        <v>60</v>
      </c>
      <c r="G4588" s="3">
        <v>5575.94</v>
      </c>
      <c r="H4588" s="3">
        <v>775055.65999999992</v>
      </c>
      <c r="I4588" s="4">
        <v>45822</v>
      </c>
      <c r="J4588" s="4">
        <v>45881</v>
      </c>
      <c r="K4588" s="3" t="s">
        <v>29</v>
      </c>
      <c r="L4588" s="5" t="s">
        <v>58</v>
      </c>
    </row>
    <row r="4589" spans="1:12" ht="14.25" customHeight="1" x14ac:dyDescent="0.3">
      <c r="A4589" s="3" t="s">
        <v>1522</v>
      </c>
      <c r="B4589" s="3" t="s">
        <v>6467</v>
      </c>
      <c r="C4589" s="3" t="s">
        <v>20</v>
      </c>
      <c r="D4589" s="3" t="s">
        <v>24</v>
      </c>
      <c r="E4589" s="3">
        <v>24</v>
      </c>
      <c r="F4589" s="3">
        <v>72</v>
      </c>
      <c r="G4589" s="3">
        <v>11746.04</v>
      </c>
      <c r="H4589" s="3">
        <v>281904.96000000002</v>
      </c>
      <c r="I4589" s="4">
        <v>45777</v>
      </c>
      <c r="J4589" s="4">
        <v>45908</v>
      </c>
      <c r="K4589" s="3" t="s">
        <v>46</v>
      </c>
      <c r="L4589" s="5" t="s">
        <v>33</v>
      </c>
    </row>
    <row r="4590" spans="1:12" ht="14.25" customHeight="1" x14ac:dyDescent="0.3">
      <c r="A4590" s="3" t="s">
        <v>6982</v>
      </c>
      <c r="B4590" s="3" t="s">
        <v>6553</v>
      </c>
      <c r="C4590" s="3" t="s">
        <v>44</v>
      </c>
      <c r="D4590" s="3" t="s">
        <v>45</v>
      </c>
      <c r="E4590" s="3">
        <v>5</v>
      </c>
      <c r="F4590" s="3">
        <v>81</v>
      </c>
      <c r="G4590" s="3">
        <v>6545.26</v>
      </c>
      <c r="H4590" s="3">
        <v>32726.3</v>
      </c>
      <c r="I4590" s="4">
        <v>45706</v>
      </c>
      <c r="J4590" s="4">
        <v>45885</v>
      </c>
      <c r="L4590" s="5" t="s">
        <v>58</v>
      </c>
    </row>
    <row r="4591" spans="1:12" ht="14.25" customHeight="1" x14ac:dyDescent="0.3">
      <c r="A4591" s="3" t="s">
        <v>6983</v>
      </c>
      <c r="B4591" s="3" t="s">
        <v>871</v>
      </c>
      <c r="C4591" s="3" t="s">
        <v>40</v>
      </c>
      <c r="D4591" s="3" t="s">
        <v>41</v>
      </c>
      <c r="E4591" s="3">
        <v>66</v>
      </c>
      <c r="F4591" s="3">
        <v>35</v>
      </c>
      <c r="G4591" s="3">
        <v>5404.15</v>
      </c>
      <c r="H4591" s="3">
        <v>356673.9</v>
      </c>
      <c r="I4591" s="4">
        <v>45674</v>
      </c>
      <c r="J4591" s="4">
        <v>45936</v>
      </c>
      <c r="K4591" s="3" t="s">
        <v>54</v>
      </c>
      <c r="L4591" s="5" t="s">
        <v>17</v>
      </c>
    </row>
    <row r="4592" spans="1:12" ht="14.25" customHeight="1" x14ac:dyDescent="0.3">
      <c r="A4592" s="3" t="s">
        <v>6528</v>
      </c>
      <c r="B4592" s="3" t="s">
        <v>6984</v>
      </c>
      <c r="C4592" s="3" t="s">
        <v>28</v>
      </c>
      <c r="D4592" s="3" t="s">
        <v>41</v>
      </c>
      <c r="E4592" s="3">
        <v>92</v>
      </c>
      <c r="F4592" s="3">
        <v>74</v>
      </c>
      <c r="G4592" s="3">
        <v>14132.84</v>
      </c>
      <c r="H4592" s="3">
        <v>1300221.28</v>
      </c>
      <c r="I4592" s="4">
        <v>45796</v>
      </c>
      <c r="J4592" s="4">
        <v>45911</v>
      </c>
      <c r="K4592" s="3" t="s">
        <v>29</v>
      </c>
      <c r="L4592" s="5" t="s">
        <v>21</v>
      </c>
    </row>
    <row r="4593" spans="1:12" ht="14.25" customHeight="1" x14ac:dyDescent="0.3">
      <c r="A4593" s="3" t="s">
        <v>6985</v>
      </c>
      <c r="B4593" s="3" t="s">
        <v>6986</v>
      </c>
      <c r="C4593" s="3" t="s">
        <v>20</v>
      </c>
      <c r="D4593" s="3" t="s">
        <v>15</v>
      </c>
      <c r="E4593" s="3">
        <v>162</v>
      </c>
      <c r="F4593" s="3">
        <v>87</v>
      </c>
      <c r="G4593" s="3">
        <v>117.41</v>
      </c>
      <c r="H4593" s="3">
        <v>19020.419999999998</v>
      </c>
      <c r="I4593" s="4">
        <v>45777</v>
      </c>
      <c r="J4593" s="4">
        <v>45913</v>
      </c>
      <c r="K4593" s="3" t="s">
        <v>29</v>
      </c>
      <c r="L4593" s="5" t="s">
        <v>33</v>
      </c>
    </row>
    <row r="4594" spans="1:12" ht="14.25" customHeight="1" x14ac:dyDescent="0.3">
      <c r="A4594" s="3" t="s">
        <v>6987</v>
      </c>
      <c r="B4594" s="3" t="s">
        <v>6988</v>
      </c>
      <c r="C4594" s="3" t="s">
        <v>28</v>
      </c>
      <c r="D4594" s="3" t="s">
        <v>53</v>
      </c>
      <c r="F4594" s="3">
        <v>90</v>
      </c>
      <c r="G4594" s="3">
        <v>11306.15</v>
      </c>
      <c r="I4594" s="4">
        <v>45838</v>
      </c>
      <c r="J4594" s="4">
        <v>45876</v>
      </c>
      <c r="K4594" s="3" t="s">
        <v>54</v>
      </c>
      <c r="L4594" s="5" t="s">
        <v>17</v>
      </c>
    </row>
    <row r="4595" spans="1:12" ht="14.25" customHeight="1" x14ac:dyDescent="0.3">
      <c r="A4595" s="3" t="s">
        <v>6989</v>
      </c>
      <c r="B4595" s="3" t="s">
        <v>2185</v>
      </c>
      <c r="C4595" s="3" t="s">
        <v>28</v>
      </c>
      <c r="D4595" s="3" t="s">
        <v>15</v>
      </c>
      <c r="E4595" s="3">
        <v>174</v>
      </c>
      <c r="F4595" s="3">
        <v>84</v>
      </c>
      <c r="G4595" s="3">
        <v>1621.28</v>
      </c>
      <c r="H4595" s="3">
        <v>282102.71999999997</v>
      </c>
      <c r="I4595" s="4">
        <v>45679</v>
      </c>
      <c r="J4595" s="4">
        <v>45897</v>
      </c>
      <c r="K4595" s="3" t="s">
        <v>16</v>
      </c>
      <c r="L4595" s="5" t="s">
        <v>58</v>
      </c>
    </row>
    <row r="4596" spans="1:12" ht="14.25" customHeight="1" x14ac:dyDescent="0.3">
      <c r="A4596" s="3" t="s">
        <v>6990</v>
      </c>
      <c r="B4596" s="3" t="s">
        <v>6991</v>
      </c>
      <c r="C4596" s="3" t="s">
        <v>14</v>
      </c>
      <c r="D4596" s="3" t="s">
        <v>45</v>
      </c>
      <c r="E4596" s="3">
        <v>171</v>
      </c>
      <c r="F4596" s="3">
        <v>43</v>
      </c>
      <c r="G4596" s="3">
        <v>7657.65</v>
      </c>
      <c r="H4596" s="3">
        <v>1309458.1499999999</v>
      </c>
      <c r="I4596" s="4">
        <v>45712</v>
      </c>
      <c r="J4596" s="4">
        <v>45894</v>
      </c>
      <c r="L4596" s="5" t="s">
        <v>17</v>
      </c>
    </row>
    <row r="4597" spans="1:12" ht="14.25" customHeight="1" x14ac:dyDescent="0.3">
      <c r="A4597" s="3" t="s">
        <v>2358</v>
      </c>
      <c r="B4597" s="3" t="s">
        <v>6992</v>
      </c>
      <c r="C4597" s="3" t="s">
        <v>44</v>
      </c>
      <c r="D4597" s="3" t="s">
        <v>41</v>
      </c>
      <c r="E4597" s="3">
        <v>37</v>
      </c>
      <c r="F4597" s="3">
        <v>42</v>
      </c>
      <c r="G4597" s="3">
        <v>7997.63</v>
      </c>
      <c r="H4597" s="3">
        <v>295912.31</v>
      </c>
      <c r="I4597" s="4">
        <v>45784</v>
      </c>
      <c r="J4597" s="4">
        <v>45934</v>
      </c>
      <c r="K4597" s="3" t="s">
        <v>46</v>
      </c>
      <c r="L4597" s="5" t="s">
        <v>33</v>
      </c>
    </row>
    <row r="4598" spans="1:12" ht="14.25" customHeight="1" x14ac:dyDescent="0.3">
      <c r="A4598" s="3" t="s">
        <v>5446</v>
      </c>
      <c r="B4598" s="3" t="s">
        <v>4736</v>
      </c>
      <c r="C4598" s="3" t="s">
        <v>44</v>
      </c>
      <c r="D4598" s="3" t="s">
        <v>41</v>
      </c>
      <c r="E4598" s="3">
        <v>150</v>
      </c>
      <c r="F4598" s="3">
        <v>55</v>
      </c>
      <c r="G4598" s="3">
        <v>2770.89</v>
      </c>
      <c r="H4598" s="3">
        <v>415633.5</v>
      </c>
      <c r="I4598" s="4">
        <v>45734</v>
      </c>
      <c r="J4598" s="4">
        <v>45866</v>
      </c>
      <c r="K4598" s="3" t="s">
        <v>25</v>
      </c>
      <c r="L4598" s="5" t="s">
        <v>30</v>
      </c>
    </row>
    <row r="4599" spans="1:12" ht="14.25" customHeight="1" x14ac:dyDescent="0.3">
      <c r="A4599" s="3" t="s">
        <v>4505</v>
      </c>
      <c r="B4599" s="3" t="s">
        <v>188</v>
      </c>
      <c r="C4599" s="3" t="s">
        <v>40</v>
      </c>
      <c r="D4599" s="3" t="s">
        <v>24</v>
      </c>
      <c r="E4599" s="3">
        <v>2</v>
      </c>
      <c r="F4599" s="3">
        <v>33</v>
      </c>
      <c r="G4599" s="3">
        <v>5330.73</v>
      </c>
      <c r="H4599" s="3">
        <v>10661.46</v>
      </c>
      <c r="I4599" s="4">
        <v>45766</v>
      </c>
      <c r="J4599" s="4">
        <v>45852</v>
      </c>
      <c r="K4599" s="3" t="s">
        <v>16</v>
      </c>
      <c r="L4599" s="5" t="s">
        <v>17</v>
      </c>
    </row>
    <row r="4600" spans="1:12" ht="14.25" customHeight="1" x14ac:dyDescent="0.3">
      <c r="A4600" s="3" t="s">
        <v>6993</v>
      </c>
      <c r="B4600" s="3" t="s">
        <v>6994</v>
      </c>
      <c r="C4600" s="3" t="s">
        <v>44</v>
      </c>
      <c r="D4600" s="3" t="s">
        <v>41</v>
      </c>
      <c r="E4600" s="3">
        <v>68</v>
      </c>
      <c r="F4600" s="3">
        <v>70</v>
      </c>
      <c r="G4600" s="3">
        <v>8062.82</v>
      </c>
      <c r="H4600" s="3">
        <v>548271.76</v>
      </c>
      <c r="I4600" s="4">
        <v>45844</v>
      </c>
      <c r="J4600" s="4">
        <v>45938</v>
      </c>
      <c r="K4600" s="3" t="s">
        <v>46</v>
      </c>
      <c r="L4600" s="5" t="s">
        <v>21</v>
      </c>
    </row>
    <row r="4601" spans="1:12" ht="14.25" customHeight="1" x14ac:dyDescent="0.3">
      <c r="A4601" s="3" t="s">
        <v>6995</v>
      </c>
      <c r="B4601" s="3" t="s">
        <v>498</v>
      </c>
      <c r="C4601" s="3" t="s">
        <v>44</v>
      </c>
      <c r="D4601" s="3" t="s">
        <v>24</v>
      </c>
      <c r="E4601" s="3">
        <v>47</v>
      </c>
      <c r="F4601" s="3">
        <v>98</v>
      </c>
      <c r="G4601" s="3">
        <v>16750.53</v>
      </c>
      <c r="H4601" s="3">
        <v>787274.90999999992</v>
      </c>
      <c r="I4601" s="4">
        <v>45670</v>
      </c>
      <c r="J4601" s="4">
        <v>45868</v>
      </c>
      <c r="K4601" s="3" t="s">
        <v>25</v>
      </c>
      <c r="L4601" s="5" t="s">
        <v>58</v>
      </c>
    </row>
    <row r="4602" spans="1:12" ht="14.25" customHeight="1" x14ac:dyDescent="0.3">
      <c r="A4602" s="3" t="s">
        <v>1097</v>
      </c>
      <c r="B4602" s="3" t="s">
        <v>4299</v>
      </c>
      <c r="C4602" s="3" t="s">
        <v>14</v>
      </c>
      <c r="D4602" s="3" t="s">
        <v>41</v>
      </c>
      <c r="E4602" s="3">
        <v>184</v>
      </c>
      <c r="F4602" s="3">
        <v>29</v>
      </c>
      <c r="G4602" s="3">
        <v>8497.16</v>
      </c>
      <c r="H4602" s="3">
        <v>1563477.44</v>
      </c>
      <c r="I4602" s="4">
        <v>45818</v>
      </c>
      <c r="J4602" s="4">
        <v>45929</v>
      </c>
      <c r="K4602" s="3" t="s">
        <v>54</v>
      </c>
      <c r="L4602" s="5" t="s">
        <v>21</v>
      </c>
    </row>
    <row r="4603" spans="1:12" ht="14.25" customHeight="1" x14ac:dyDescent="0.3">
      <c r="A4603" s="3" t="s">
        <v>654</v>
      </c>
      <c r="B4603" s="3" t="s">
        <v>3008</v>
      </c>
      <c r="C4603" s="3" t="s">
        <v>28</v>
      </c>
      <c r="D4603" s="3" t="s">
        <v>41</v>
      </c>
      <c r="E4603" s="3">
        <v>66</v>
      </c>
      <c r="F4603" s="3">
        <v>55</v>
      </c>
      <c r="G4603" s="3">
        <v>4050.16</v>
      </c>
      <c r="H4603" s="3">
        <v>267310.56</v>
      </c>
      <c r="I4603" s="4">
        <v>45754</v>
      </c>
      <c r="J4603" s="4">
        <v>45908</v>
      </c>
      <c r="K4603" s="3" t="s">
        <v>46</v>
      </c>
      <c r="L4603" s="5" t="s">
        <v>30</v>
      </c>
    </row>
    <row r="4604" spans="1:12" ht="14.25" customHeight="1" x14ac:dyDescent="0.3">
      <c r="A4604" s="3" t="s">
        <v>6996</v>
      </c>
      <c r="B4604" s="3" t="s">
        <v>6997</v>
      </c>
      <c r="C4604" s="3" t="s">
        <v>44</v>
      </c>
      <c r="D4604" s="3" t="s">
        <v>53</v>
      </c>
      <c r="E4604" s="3">
        <v>120</v>
      </c>
      <c r="G4604" s="3">
        <v>11710.12</v>
      </c>
      <c r="H4604" s="3">
        <v>1405214.4</v>
      </c>
      <c r="I4604" s="4">
        <v>45819</v>
      </c>
      <c r="J4604" s="4">
        <v>45890</v>
      </c>
      <c r="K4604" s="3" t="s">
        <v>54</v>
      </c>
      <c r="L4604" s="5" t="s">
        <v>17</v>
      </c>
    </row>
    <row r="4605" spans="1:12" ht="14.25" customHeight="1" x14ac:dyDescent="0.3">
      <c r="A4605" s="3" t="s">
        <v>3367</v>
      </c>
      <c r="B4605" s="3" t="s">
        <v>5006</v>
      </c>
      <c r="C4605" s="3" t="s">
        <v>20</v>
      </c>
      <c r="D4605" s="3" t="s">
        <v>53</v>
      </c>
      <c r="E4605" s="3">
        <v>149</v>
      </c>
      <c r="F4605" s="3">
        <v>67</v>
      </c>
      <c r="G4605" s="3">
        <v>17961.73</v>
      </c>
      <c r="H4605" s="3">
        <v>2676297.77</v>
      </c>
      <c r="I4605" s="4">
        <v>45821</v>
      </c>
      <c r="J4605" s="4">
        <v>45879</v>
      </c>
      <c r="K4605" s="3" t="s">
        <v>57</v>
      </c>
      <c r="L4605" s="5" t="s">
        <v>17</v>
      </c>
    </row>
    <row r="4606" spans="1:12" ht="14.25" customHeight="1" x14ac:dyDescent="0.3">
      <c r="A4606" s="3" t="s">
        <v>6998</v>
      </c>
      <c r="B4606" s="3" t="s">
        <v>6268</v>
      </c>
      <c r="C4606" s="3" t="s">
        <v>44</v>
      </c>
      <c r="E4606" s="3">
        <v>183</v>
      </c>
      <c r="F4606" s="3">
        <v>48</v>
      </c>
      <c r="G4606" s="3">
        <v>5861.49</v>
      </c>
      <c r="H4606" s="3">
        <v>1072652.67</v>
      </c>
      <c r="I4606" s="4">
        <v>45824</v>
      </c>
      <c r="J4606" s="4">
        <v>45887</v>
      </c>
      <c r="K4606" s="3" t="s">
        <v>57</v>
      </c>
      <c r="L4606" s="5" t="s">
        <v>30</v>
      </c>
    </row>
    <row r="4607" spans="1:12" ht="14.25" customHeight="1" x14ac:dyDescent="0.3">
      <c r="A4607" s="3" t="s">
        <v>6999</v>
      </c>
      <c r="B4607" s="3" t="s">
        <v>1959</v>
      </c>
      <c r="C4607" s="3" t="s">
        <v>20</v>
      </c>
      <c r="D4607" s="3" t="s">
        <v>15</v>
      </c>
      <c r="E4607" s="3">
        <v>17</v>
      </c>
      <c r="F4607" s="3">
        <v>66</v>
      </c>
      <c r="G4607" s="3">
        <v>5754.06</v>
      </c>
      <c r="H4607" s="3">
        <v>97819.02</v>
      </c>
      <c r="I4607" s="4">
        <v>45843</v>
      </c>
      <c r="J4607" s="4">
        <v>45923</v>
      </c>
      <c r="K4607" s="3" t="s">
        <v>57</v>
      </c>
      <c r="L4607" s="5" t="s">
        <v>33</v>
      </c>
    </row>
    <row r="4608" spans="1:12" ht="14.25" customHeight="1" x14ac:dyDescent="0.3">
      <c r="A4608" s="3" t="s">
        <v>7000</v>
      </c>
      <c r="B4608" s="3" t="s">
        <v>7001</v>
      </c>
      <c r="C4608" s="3" t="s">
        <v>44</v>
      </c>
      <c r="D4608" s="3" t="s">
        <v>24</v>
      </c>
      <c r="E4608" s="3">
        <v>95</v>
      </c>
      <c r="F4608" s="3">
        <v>64</v>
      </c>
      <c r="G4608" s="3">
        <v>9782.68</v>
      </c>
      <c r="H4608" s="3">
        <v>929354.6</v>
      </c>
      <c r="I4608" s="4">
        <v>45758</v>
      </c>
      <c r="J4608" s="4">
        <v>45924</v>
      </c>
      <c r="L4608" s="5" t="s">
        <v>30</v>
      </c>
    </row>
    <row r="4609" spans="1:12" ht="14.25" customHeight="1" x14ac:dyDescent="0.3">
      <c r="A4609" s="3" t="s">
        <v>7002</v>
      </c>
      <c r="B4609" s="3" t="s">
        <v>4869</v>
      </c>
      <c r="C4609" s="3" t="s">
        <v>28</v>
      </c>
      <c r="D4609" s="3" t="s">
        <v>24</v>
      </c>
      <c r="E4609" s="3">
        <v>182</v>
      </c>
      <c r="F4609" s="3">
        <v>86</v>
      </c>
      <c r="G4609" s="3">
        <v>3100.13</v>
      </c>
      <c r="H4609" s="3">
        <v>564223.66</v>
      </c>
      <c r="I4609" s="4">
        <v>45762</v>
      </c>
      <c r="J4609" s="4">
        <v>45937</v>
      </c>
      <c r="K4609" s="3" t="s">
        <v>54</v>
      </c>
      <c r="L4609" s="5" t="s">
        <v>58</v>
      </c>
    </row>
    <row r="4610" spans="1:12" ht="14.25" customHeight="1" x14ac:dyDescent="0.3">
      <c r="A4610" s="3" t="s">
        <v>7003</v>
      </c>
      <c r="B4610" s="3" t="s">
        <v>7004</v>
      </c>
      <c r="C4610" s="3" t="s">
        <v>28</v>
      </c>
      <c r="D4610" s="3" t="s">
        <v>15</v>
      </c>
      <c r="E4610" s="3">
        <v>73</v>
      </c>
      <c r="F4610" s="3">
        <v>52</v>
      </c>
      <c r="G4610" s="3">
        <v>8762.2999999999993</v>
      </c>
      <c r="H4610" s="3">
        <v>639647.89999999991</v>
      </c>
      <c r="I4610" s="4">
        <v>45702</v>
      </c>
      <c r="J4610" s="4">
        <v>45882</v>
      </c>
      <c r="K4610" s="3" t="s">
        <v>16</v>
      </c>
      <c r="L4610" s="5" t="s">
        <v>17</v>
      </c>
    </row>
    <row r="4611" spans="1:12" ht="14.25" customHeight="1" x14ac:dyDescent="0.3">
      <c r="A4611" s="3" t="s">
        <v>7005</v>
      </c>
      <c r="B4611" s="3" t="s">
        <v>6493</v>
      </c>
      <c r="C4611" s="3" t="s">
        <v>20</v>
      </c>
      <c r="D4611" s="3" t="s">
        <v>41</v>
      </c>
      <c r="E4611" s="3">
        <v>25</v>
      </c>
      <c r="F4611" s="3">
        <v>30</v>
      </c>
      <c r="G4611" s="3">
        <v>6389.82</v>
      </c>
      <c r="H4611" s="3">
        <v>159745.5</v>
      </c>
      <c r="I4611" s="4">
        <v>45706</v>
      </c>
      <c r="J4611" s="4">
        <v>45889</v>
      </c>
      <c r="L4611" s="5" t="s">
        <v>30</v>
      </c>
    </row>
    <row r="4612" spans="1:12" ht="14.25" customHeight="1" x14ac:dyDescent="0.3">
      <c r="A4612" s="3" t="s">
        <v>7006</v>
      </c>
      <c r="B4612" s="3" t="s">
        <v>7007</v>
      </c>
      <c r="C4612" s="3" t="s">
        <v>44</v>
      </c>
      <c r="D4612" s="3" t="s">
        <v>41</v>
      </c>
      <c r="E4612" s="3">
        <v>134</v>
      </c>
      <c r="F4612" s="3">
        <v>20</v>
      </c>
      <c r="G4612" s="3">
        <v>1045.58</v>
      </c>
      <c r="H4612" s="3">
        <v>140107.72</v>
      </c>
      <c r="I4612" s="4">
        <v>45842</v>
      </c>
      <c r="J4612" s="4">
        <v>45863</v>
      </c>
      <c r="L4612" s="5" t="s">
        <v>33</v>
      </c>
    </row>
    <row r="4613" spans="1:12" ht="14.25" customHeight="1" x14ac:dyDescent="0.3">
      <c r="A4613" s="3" t="s">
        <v>5129</v>
      </c>
      <c r="B4613" s="3" t="s">
        <v>5583</v>
      </c>
      <c r="C4613" s="3" t="s">
        <v>14</v>
      </c>
      <c r="D4613" s="3" t="s">
        <v>45</v>
      </c>
      <c r="E4613" s="3">
        <v>157</v>
      </c>
      <c r="F4613" s="3">
        <v>27</v>
      </c>
      <c r="G4613" s="3">
        <v>2113.75</v>
      </c>
      <c r="H4613" s="3">
        <v>331858.75</v>
      </c>
      <c r="I4613" s="4">
        <v>45776</v>
      </c>
      <c r="J4613" s="4">
        <v>45891</v>
      </c>
      <c r="K4613" s="3" t="s">
        <v>29</v>
      </c>
      <c r="L4613" s="5" t="s">
        <v>58</v>
      </c>
    </row>
    <row r="4614" spans="1:12" ht="14.25" customHeight="1" x14ac:dyDescent="0.3">
      <c r="A4614" s="3" t="s">
        <v>7008</v>
      </c>
      <c r="B4614" s="3" t="s">
        <v>7009</v>
      </c>
      <c r="C4614" s="3" t="s">
        <v>28</v>
      </c>
      <c r="D4614" s="3" t="s">
        <v>41</v>
      </c>
      <c r="E4614" s="3">
        <v>142</v>
      </c>
      <c r="F4614" s="3">
        <v>55</v>
      </c>
      <c r="G4614" s="3">
        <v>8038.88</v>
      </c>
      <c r="H4614" s="3">
        <v>1141520.96</v>
      </c>
      <c r="I4614" s="4">
        <v>45776</v>
      </c>
      <c r="J4614" s="4">
        <v>45864</v>
      </c>
      <c r="K4614" s="3" t="s">
        <v>57</v>
      </c>
      <c r="L4614" s="5" t="s">
        <v>21</v>
      </c>
    </row>
    <row r="4615" spans="1:12" ht="14.25" customHeight="1" x14ac:dyDescent="0.3">
      <c r="A4615" s="3" t="s">
        <v>3107</v>
      </c>
      <c r="B4615" s="3" t="s">
        <v>1131</v>
      </c>
      <c r="C4615" s="3" t="s">
        <v>20</v>
      </c>
      <c r="D4615" s="3" t="s">
        <v>45</v>
      </c>
      <c r="E4615" s="3">
        <v>49</v>
      </c>
      <c r="F4615" s="3">
        <v>37</v>
      </c>
      <c r="G4615" s="3">
        <v>15833.64</v>
      </c>
      <c r="H4615" s="3">
        <v>775848.36</v>
      </c>
      <c r="I4615" s="4">
        <v>45704</v>
      </c>
      <c r="J4615" s="4">
        <v>45856</v>
      </c>
      <c r="K4615" s="3" t="s">
        <v>46</v>
      </c>
      <c r="L4615" s="5" t="s">
        <v>33</v>
      </c>
    </row>
    <row r="4616" spans="1:12" ht="14.25" customHeight="1" x14ac:dyDescent="0.3">
      <c r="A4616" s="3" t="s">
        <v>4051</v>
      </c>
      <c r="B4616" s="3" t="s">
        <v>5729</v>
      </c>
      <c r="C4616" s="3" t="s">
        <v>40</v>
      </c>
      <c r="D4616" s="3" t="s">
        <v>24</v>
      </c>
      <c r="E4616" s="3">
        <v>29</v>
      </c>
      <c r="F4616" s="3">
        <v>96</v>
      </c>
      <c r="G4616" s="3">
        <v>1882.07</v>
      </c>
      <c r="H4616" s="3">
        <v>54580.03</v>
      </c>
      <c r="I4616" s="4">
        <v>45726</v>
      </c>
      <c r="J4616" s="4">
        <v>45878</v>
      </c>
      <c r="L4616" s="5" t="s">
        <v>30</v>
      </c>
    </row>
    <row r="4617" spans="1:12" ht="14.25" customHeight="1" x14ac:dyDescent="0.3">
      <c r="A4617" s="3" t="s">
        <v>7010</v>
      </c>
      <c r="B4617" s="3" t="s">
        <v>7011</v>
      </c>
      <c r="C4617" s="3" t="s">
        <v>40</v>
      </c>
      <c r="D4617" s="3" t="s">
        <v>41</v>
      </c>
      <c r="E4617" s="3">
        <v>58</v>
      </c>
      <c r="F4617" s="3">
        <v>95</v>
      </c>
      <c r="G4617" s="3">
        <v>1577.9</v>
      </c>
      <c r="H4617" s="3">
        <v>91518.200000000012</v>
      </c>
      <c r="I4617" s="4">
        <v>45774</v>
      </c>
      <c r="J4617" s="4">
        <v>45855</v>
      </c>
      <c r="K4617" s="3" t="s">
        <v>25</v>
      </c>
      <c r="L4617" s="5" t="s">
        <v>58</v>
      </c>
    </row>
    <row r="4618" spans="1:12" ht="14.25" customHeight="1" x14ac:dyDescent="0.3">
      <c r="A4618" s="3" t="s">
        <v>7012</v>
      </c>
      <c r="B4618" s="3" t="s">
        <v>1464</v>
      </c>
      <c r="C4618" s="3" t="s">
        <v>20</v>
      </c>
      <c r="D4618" s="3" t="s">
        <v>41</v>
      </c>
      <c r="E4618" s="3">
        <v>47</v>
      </c>
      <c r="F4618" s="3">
        <v>33</v>
      </c>
      <c r="G4618" s="3">
        <v>12320.27</v>
      </c>
      <c r="H4618" s="3">
        <v>579052.69000000006</v>
      </c>
      <c r="I4618" s="4">
        <v>45810</v>
      </c>
      <c r="J4618" s="4">
        <v>45911</v>
      </c>
      <c r="K4618" s="3" t="s">
        <v>46</v>
      </c>
      <c r="L4618" s="5" t="s">
        <v>17</v>
      </c>
    </row>
    <row r="4619" spans="1:12" ht="14.25" customHeight="1" x14ac:dyDescent="0.3">
      <c r="A4619" s="3" t="s">
        <v>7013</v>
      </c>
      <c r="B4619" s="3" t="s">
        <v>3706</v>
      </c>
      <c r="C4619" s="3" t="s">
        <v>40</v>
      </c>
      <c r="D4619" s="3" t="s">
        <v>45</v>
      </c>
      <c r="E4619" s="3">
        <v>76</v>
      </c>
      <c r="F4619" s="3">
        <v>28</v>
      </c>
      <c r="G4619" s="3">
        <v>17356.89</v>
      </c>
      <c r="H4619" s="3">
        <v>1319123.6399999999</v>
      </c>
      <c r="I4619" s="4">
        <v>45708</v>
      </c>
      <c r="J4619" s="4">
        <v>45882</v>
      </c>
      <c r="L4619" s="5" t="s">
        <v>58</v>
      </c>
    </row>
    <row r="4620" spans="1:12" ht="14.25" customHeight="1" x14ac:dyDescent="0.3">
      <c r="A4620" s="3" t="s">
        <v>4825</v>
      </c>
      <c r="B4620" s="3" t="s">
        <v>7014</v>
      </c>
      <c r="C4620" s="3" t="s">
        <v>20</v>
      </c>
      <c r="D4620" s="3" t="s">
        <v>53</v>
      </c>
      <c r="E4620" s="3">
        <v>15</v>
      </c>
      <c r="F4620" s="3">
        <v>35</v>
      </c>
      <c r="G4620" s="3">
        <v>10878.81</v>
      </c>
      <c r="H4620" s="3">
        <v>163182.15</v>
      </c>
      <c r="I4620" s="4">
        <v>45706</v>
      </c>
      <c r="J4620" s="4">
        <v>45854</v>
      </c>
      <c r="K4620" s="3" t="s">
        <v>57</v>
      </c>
      <c r="L4620" s="5" t="s">
        <v>58</v>
      </c>
    </row>
    <row r="4621" spans="1:12" ht="14.25" customHeight="1" x14ac:dyDescent="0.3">
      <c r="A4621" s="3" t="s">
        <v>7015</v>
      </c>
      <c r="B4621" s="3" t="s">
        <v>7016</v>
      </c>
      <c r="C4621" s="3" t="s">
        <v>28</v>
      </c>
      <c r="D4621" s="3" t="s">
        <v>15</v>
      </c>
      <c r="F4621" s="3">
        <v>99</v>
      </c>
      <c r="G4621" s="3">
        <v>507.29</v>
      </c>
      <c r="I4621" s="4">
        <v>45684</v>
      </c>
      <c r="J4621" s="4">
        <v>45860</v>
      </c>
      <c r="K4621" s="3" t="s">
        <v>46</v>
      </c>
      <c r="L4621" s="5" t="s">
        <v>30</v>
      </c>
    </row>
    <row r="4622" spans="1:12" ht="14.25" customHeight="1" x14ac:dyDescent="0.3">
      <c r="A4622" s="3" t="s">
        <v>1055</v>
      </c>
      <c r="B4622" s="3" t="s">
        <v>3530</v>
      </c>
      <c r="C4622" s="3" t="s">
        <v>44</v>
      </c>
      <c r="D4622" s="3" t="s">
        <v>24</v>
      </c>
      <c r="E4622" s="3">
        <v>173</v>
      </c>
      <c r="F4622" s="3">
        <v>97</v>
      </c>
      <c r="G4622" s="3">
        <v>11629.56</v>
      </c>
      <c r="H4622" s="3">
        <v>2011913.88</v>
      </c>
      <c r="I4622" s="4">
        <v>45689</v>
      </c>
      <c r="J4622" s="4">
        <v>45890</v>
      </c>
      <c r="L4622" s="5" t="s">
        <v>30</v>
      </c>
    </row>
    <row r="4623" spans="1:12" ht="14.25" customHeight="1" x14ac:dyDescent="0.3">
      <c r="A4623" s="3" t="s">
        <v>1612</v>
      </c>
      <c r="B4623" s="3" t="s">
        <v>7017</v>
      </c>
      <c r="C4623" s="3" t="s">
        <v>28</v>
      </c>
      <c r="D4623" s="3" t="s">
        <v>41</v>
      </c>
      <c r="E4623" s="3">
        <v>47</v>
      </c>
      <c r="F4623" s="3">
        <v>60</v>
      </c>
      <c r="G4623" s="3">
        <v>6548.91</v>
      </c>
      <c r="H4623" s="3">
        <v>307798.77</v>
      </c>
      <c r="I4623" s="4">
        <v>45697</v>
      </c>
      <c r="J4623" s="4">
        <v>45941</v>
      </c>
      <c r="K4623" s="3" t="s">
        <v>25</v>
      </c>
      <c r="L4623" s="5" t="s">
        <v>21</v>
      </c>
    </row>
    <row r="4624" spans="1:12" ht="14.25" customHeight="1" x14ac:dyDescent="0.3">
      <c r="A4624" s="3" t="s">
        <v>7018</v>
      </c>
      <c r="B4624" s="3" t="s">
        <v>3895</v>
      </c>
      <c r="C4624" s="3" t="s">
        <v>20</v>
      </c>
      <c r="D4624" s="3" t="s">
        <v>15</v>
      </c>
      <c r="E4624" s="3">
        <v>92</v>
      </c>
      <c r="F4624" s="3">
        <v>86</v>
      </c>
      <c r="G4624" s="3">
        <v>8790.5400000000009</v>
      </c>
      <c r="H4624" s="3">
        <v>808729.68</v>
      </c>
      <c r="I4624" s="4">
        <v>45827</v>
      </c>
      <c r="J4624" s="4">
        <v>45861</v>
      </c>
      <c r="K4624" s="3" t="s">
        <v>46</v>
      </c>
      <c r="L4624" s="5" t="s">
        <v>17</v>
      </c>
    </row>
    <row r="4625" spans="1:12" ht="14.25" customHeight="1" x14ac:dyDescent="0.3">
      <c r="A4625" s="3" t="s">
        <v>7019</v>
      </c>
      <c r="B4625" s="3" t="s">
        <v>7020</v>
      </c>
      <c r="C4625" s="3" t="s">
        <v>44</v>
      </c>
      <c r="D4625" s="3" t="s">
        <v>41</v>
      </c>
      <c r="E4625" s="3">
        <v>159</v>
      </c>
      <c r="F4625" s="3">
        <v>75</v>
      </c>
      <c r="G4625" s="3">
        <v>4796.59</v>
      </c>
      <c r="H4625" s="3">
        <v>762657.81</v>
      </c>
      <c r="I4625" s="4">
        <v>45801</v>
      </c>
      <c r="J4625" s="4">
        <v>45904</v>
      </c>
      <c r="K4625" s="3" t="s">
        <v>16</v>
      </c>
      <c r="L4625" s="5" t="s">
        <v>30</v>
      </c>
    </row>
    <row r="4626" spans="1:12" ht="14.25" customHeight="1" x14ac:dyDescent="0.3">
      <c r="A4626" s="3" t="s">
        <v>7021</v>
      </c>
      <c r="B4626" s="3" t="s">
        <v>4058</v>
      </c>
      <c r="C4626" s="3" t="s">
        <v>14</v>
      </c>
      <c r="D4626" s="3" t="s">
        <v>53</v>
      </c>
      <c r="E4626" s="3">
        <v>185</v>
      </c>
      <c r="F4626" s="3">
        <v>25</v>
      </c>
      <c r="G4626" s="3">
        <v>17892</v>
      </c>
      <c r="H4626" s="3">
        <v>3310020</v>
      </c>
      <c r="I4626" s="4">
        <v>45683</v>
      </c>
      <c r="J4626" s="4">
        <v>45926</v>
      </c>
      <c r="L4626" s="5" t="s">
        <v>21</v>
      </c>
    </row>
    <row r="4627" spans="1:12" ht="14.25" customHeight="1" x14ac:dyDescent="0.3">
      <c r="A4627" s="3" t="s">
        <v>6117</v>
      </c>
      <c r="B4627" s="3" t="s">
        <v>7022</v>
      </c>
      <c r="C4627" s="3" t="s">
        <v>28</v>
      </c>
      <c r="D4627" s="3" t="s">
        <v>15</v>
      </c>
      <c r="F4627" s="3">
        <v>61</v>
      </c>
      <c r="G4627" s="3">
        <v>18396.45</v>
      </c>
      <c r="I4627" s="4">
        <v>45674</v>
      </c>
      <c r="J4627" s="4">
        <v>45903</v>
      </c>
      <c r="K4627" s="3" t="s">
        <v>25</v>
      </c>
      <c r="L4627" s="5" t="s">
        <v>17</v>
      </c>
    </row>
    <row r="4628" spans="1:12" ht="14.25" customHeight="1" x14ac:dyDescent="0.3">
      <c r="A4628" s="3" t="s">
        <v>7023</v>
      </c>
      <c r="B4628" s="3" t="s">
        <v>7024</v>
      </c>
      <c r="C4628" s="3" t="s">
        <v>28</v>
      </c>
      <c r="D4628" s="3" t="s">
        <v>15</v>
      </c>
      <c r="E4628" s="3">
        <v>27</v>
      </c>
      <c r="F4628" s="3">
        <v>59</v>
      </c>
      <c r="G4628" s="3">
        <v>16358.65</v>
      </c>
      <c r="H4628" s="3">
        <v>441683.55</v>
      </c>
      <c r="I4628" s="4">
        <v>45813</v>
      </c>
      <c r="J4628" s="4">
        <v>45885</v>
      </c>
      <c r="K4628" s="3" t="s">
        <v>16</v>
      </c>
      <c r="L4628" s="5" t="s">
        <v>30</v>
      </c>
    </row>
    <row r="4629" spans="1:12" ht="14.25" customHeight="1" x14ac:dyDescent="0.3">
      <c r="A4629" s="3" t="s">
        <v>7025</v>
      </c>
      <c r="B4629" s="3" t="s">
        <v>1657</v>
      </c>
      <c r="C4629" s="3" t="s">
        <v>40</v>
      </c>
      <c r="D4629" s="3" t="s">
        <v>45</v>
      </c>
      <c r="E4629" s="3">
        <v>22</v>
      </c>
      <c r="F4629" s="3">
        <v>76</v>
      </c>
      <c r="G4629" s="3">
        <v>16571.099999999999</v>
      </c>
      <c r="H4629" s="3">
        <v>364564.2</v>
      </c>
      <c r="I4629" s="4">
        <v>45681</v>
      </c>
      <c r="J4629" s="4">
        <v>45914</v>
      </c>
      <c r="K4629" s="3" t="s">
        <v>25</v>
      </c>
      <c r="L4629" s="5" t="s">
        <v>17</v>
      </c>
    </row>
    <row r="4630" spans="1:12" ht="14.25" customHeight="1" x14ac:dyDescent="0.3">
      <c r="A4630" s="3" t="s">
        <v>7026</v>
      </c>
      <c r="B4630" s="3" t="s">
        <v>6178</v>
      </c>
      <c r="C4630" s="3" t="s">
        <v>44</v>
      </c>
      <c r="D4630" s="3" t="s">
        <v>24</v>
      </c>
      <c r="E4630" s="3">
        <v>182</v>
      </c>
      <c r="F4630" s="3">
        <v>84</v>
      </c>
      <c r="G4630" s="3">
        <v>14829.31</v>
      </c>
      <c r="H4630" s="3">
        <v>2698934.42</v>
      </c>
      <c r="I4630" s="4">
        <v>45797</v>
      </c>
      <c r="J4630" s="4">
        <v>45913</v>
      </c>
      <c r="K4630" s="3" t="s">
        <v>25</v>
      </c>
      <c r="L4630" s="5" t="s">
        <v>30</v>
      </c>
    </row>
    <row r="4631" spans="1:12" ht="14.25" customHeight="1" x14ac:dyDescent="0.3">
      <c r="A4631" s="3" t="s">
        <v>7027</v>
      </c>
      <c r="B4631" s="3" t="s">
        <v>2549</v>
      </c>
      <c r="C4631" s="3" t="s">
        <v>40</v>
      </c>
      <c r="D4631" s="3" t="s">
        <v>15</v>
      </c>
      <c r="E4631" s="3">
        <v>164</v>
      </c>
      <c r="F4631" s="3">
        <v>71</v>
      </c>
      <c r="G4631" s="3">
        <v>11289.41</v>
      </c>
      <c r="H4631" s="3">
        <v>1851463.24</v>
      </c>
      <c r="I4631" s="4">
        <v>45761</v>
      </c>
      <c r="J4631" s="4">
        <v>45899</v>
      </c>
      <c r="K4631" s="3" t="s">
        <v>29</v>
      </c>
      <c r="L4631" s="5" t="s">
        <v>58</v>
      </c>
    </row>
    <row r="4632" spans="1:12" ht="14.25" customHeight="1" x14ac:dyDescent="0.3">
      <c r="A4632" s="3" t="s">
        <v>7028</v>
      </c>
      <c r="B4632" s="3" t="s">
        <v>7029</v>
      </c>
      <c r="C4632" s="3" t="s">
        <v>40</v>
      </c>
      <c r="E4632" s="3">
        <v>43</v>
      </c>
      <c r="F4632" s="3">
        <v>93</v>
      </c>
      <c r="G4632" s="3">
        <v>10196.129999999999</v>
      </c>
      <c r="H4632" s="3">
        <v>438433.59</v>
      </c>
      <c r="I4632" s="4">
        <v>45805</v>
      </c>
      <c r="J4632" s="4">
        <v>45912</v>
      </c>
      <c r="K4632" s="3" t="s">
        <v>46</v>
      </c>
      <c r="L4632" s="5" t="s">
        <v>33</v>
      </c>
    </row>
    <row r="4633" spans="1:12" ht="14.25" customHeight="1" x14ac:dyDescent="0.3">
      <c r="A4633" s="3" t="s">
        <v>3736</v>
      </c>
      <c r="B4633" s="3" t="s">
        <v>7030</v>
      </c>
      <c r="C4633" s="3" t="s">
        <v>28</v>
      </c>
      <c r="D4633" s="3" t="s">
        <v>45</v>
      </c>
      <c r="E4633" s="3">
        <v>51</v>
      </c>
      <c r="F4633" s="3">
        <v>89</v>
      </c>
      <c r="G4633" s="3">
        <v>10952.71</v>
      </c>
      <c r="H4633" s="3">
        <v>558588.21</v>
      </c>
      <c r="I4633" s="4">
        <v>45760</v>
      </c>
      <c r="J4633" s="4">
        <v>45912</v>
      </c>
      <c r="K4633" s="3" t="s">
        <v>16</v>
      </c>
      <c r="L4633" s="5" t="s">
        <v>33</v>
      </c>
    </row>
    <row r="4634" spans="1:12" ht="14.25" customHeight="1" x14ac:dyDescent="0.3">
      <c r="A4634" s="3" t="s">
        <v>7031</v>
      </c>
      <c r="B4634" s="3" t="s">
        <v>7032</v>
      </c>
      <c r="C4634" s="3" t="s">
        <v>44</v>
      </c>
      <c r="D4634" s="3" t="s">
        <v>15</v>
      </c>
      <c r="E4634" s="3">
        <v>168</v>
      </c>
      <c r="F4634" s="3">
        <v>31</v>
      </c>
      <c r="G4634" s="3">
        <v>12140.37</v>
      </c>
      <c r="H4634" s="3">
        <v>2039582.16</v>
      </c>
      <c r="I4634" s="4">
        <v>45833</v>
      </c>
      <c r="J4634" s="4">
        <v>45865</v>
      </c>
      <c r="K4634" s="3" t="s">
        <v>29</v>
      </c>
      <c r="L4634" s="5" t="s">
        <v>21</v>
      </c>
    </row>
    <row r="4635" spans="1:12" ht="14.25" customHeight="1" x14ac:dyDescent="0.3">
      <c r="A4635" s="3" t="s">
        <v>7033</v>
      </c>
      <c r="B4635" s="3" t="s">
        <v>7034</v>
      </c>
      <c r="C4635" s="3" t="s">
        <v>20</v>
      </c>
      <c r="D4635" s="3" t="s">
        <v>45</v>
      </c>
      <c r="F4635" s="3">
        <v>76</v>
      </c>
      <c r="G4635" s="3">
        <v>3855.47</v>
      </c>
      <c r="I4635" s="4">
        <v>45721</v>
      </c>
      <c r="J4635" s="4">
        <v>45913</v>
      </c>
      <c r="K4635" s="3" t="s">
        <v>54</v>
      </c>
      <c r="L4635" s="5" t="s">
        <v>21</v>
      </c>
    </row>
    <row r="4636" spans="1:12" ht="14.25" customHeight="1" x14ac:dyDescent="0.3">
      <c r="A4636" s="3" t="s">
        <v>7035</v>
      </c>
      <c r="B4636" s="3" t="s">
        <v>5006</v>
      </c>
      <c r="C4636" s="3" t="s">
        <v>28</v>
      </c>
      <c r="D4636" s="3" t="s">
        <v>53</v>
      </c>
      <c r="E4636" s="3">
        <v>136</v>
      </c>
      <c r="F4636" s="3">
        <v>79</v>
      </c>
      <c r="G4636" s="3">
        <v>1591.57</v>
      </c>
      <c r="H4636" s="3">
        <v>216453.52</v>
      </c>
      <c r="I4636" s="4">
        <v>45685</v>
      </c>
      <c r="J4636" s="4">
        <v>45891</v>
      </c>
      <c r="K4636" s="3" t="s">
        <v>46</v>
      </c>
      <c r="L4636" s="5" t="s">
        <v>17</v>
      </c>
    </row>
    <row r="4637" spans="1:12" ht="14.25" customHeight="1" x14ac:dyDescent="0.3">
      <c r="A4637" s="3" t="s">
        <v>6932</v>
      </c>
      <c r="B4637" s="3" t="s">
        <v>3501</v>
      </c>
      <c r="C4637" s="3" t="s">
        <v>28</v>
      </c>
      <c r="D4637" s="3" t="s">
        <v>24</v>
      </c>
      <c r="E4637" s="3">
        <v>71</v>
      </c>
      <c r="F4637" s="3">
        <v>22</v>
      </c>
      <c r="G4637" s="3">
        <v>9996.7999999999993</v>
      </c>
      <c r="H4637" s="3">
        <v>709772.79999999993</v>
      </c>
      <c r="I4637" s="4">
        <v>45758</v>
      </c>
      <c r="J4637" s="4">
        <v>45859</v>
      </c>
      <c r="L4637" s="5" t="s">
        <v>17</v>
      </c>
    </row>
    <row r="4638" spans="1:12" ht="14.25" customHeight="1" x14ac:dyDescent="0.3">
      <c r="A4638" s="3" t="s">
        <v>7036</v>
      </c>
      <c r="B4638" s="3" t="s">
        <v>7037</v>
      </c>
      <c r="C4638" s="3" t="s">
        <v>14</v>
      </c>
      <c r="D4638" s="3" t="s">
        <v>45</v>
      </c>
      <c r="E4638" s="3">
        <v>51</v>
      </c>
      <c r="F4638" s="3">
        <v>81</v>
      </c>
      <c r="G4638" s="3">
        <v>7831.26</v>
      </c>
      <c r="H4638" s="3">
        <v>399394.26</v>
      </c>
      <c r="I4638" s="4">
        <v>45684</v>
      </c>
      <c r="J4638" s="4">
        <v>45920</v>
      </c>
      <c r="K4638" s="3" t="s">
        <v>57</v>
      </c>
      <c r="L4638" s="5" t="s">
        <v>30</v>
      </c>
    </row>
    <row r="4639" spans="1:12" ht="14.25" customHeight="1" x14ac:dyDescent="0.3">
      <c r="A4639" s="3" t="s">
        <v>7038</v>
      </c>
      <c r="B4639" s="3" t="s">
        <v>7039</v>
      </c>
      <c r="C4639" s="3" t="s">
        <v>14</v>
      </c>
      <c r="D4639" s="3" t="s">
        <v>15</v>
      </c>
      <c r="F4639" s="3">
        <v>64</v>
      </c>
      <c r="G4639" s="3">
        <v>1208.3599999999999</v>
      </c>
      <c r="I4639" s="4">
        <v>45698</v>
      </c>
      <c r="J4639" s="4">
        <v>45903</v>
      </c>
      <c r="K4639" s="3" t="s">
        <v>54</v>
      </c>
      <c r="L4639" s="5" t="s">
        <v>33</v>
      </c>
    </row>
    <row r="4640" spans="1:12" ht="14.25" customHeight="1" x14ac:dyDescent="0.3">
      <c r="A4640" s="3" t="s">
        <v>7040</v>
      </c>
      <c r="B4640" s="3" t="s">
        <v>500</v>
      </c>
      <c r="C4640" s="3" t="s">
        <v>40</v>
      </c>
      <c r="D4640" s="3" t="s">
        <v>53</v>
      </c>
      <c r="E4640" s="3">
        <v>94</v>
      </c>
      <c r="F4640" s="3">
        <v>76</v>
      </c>
      <c r="G4640" s="3">
        <v>1507.8</v>
      </c>
      <c r="H4640" s="3">
        <v>141733.20000000001</v>
      </c>
      <c r="I4640" s="4">
        <v>45777</v>
      </c>
      <c r="J4640" s="4">
        <v>45852</v>
      </c>
      <c r="K4640" s="3" t="s">
        <v>57</v>
      </c>
      <c r="L4640" s="5" t="s">
        <v>33</v>
      </c>
    </row>
    <row r="4641" spans="1:12" ht="14.25" customHeight="1" x14ac:dyDescent="0.3">
      <c r="A4641" s="3" t="s">
        <v>7041</v>
      </c>
      <c r="B4641" s="3" t="s">
        <v>7042</v>
      </c>
      <c r="C4641" s="3" t="s">
        <v>28</v>
      </c>
      <c r="D4641" s="3" t="s">
        <v>15</v>
      </c>
      <c r="E4641" s="3">
        <v>45</v>
      </c>
      <c r="F4641" s="3">
        <v>29</v>
      </c>
      <c r="G4641" s="3">
        <v>7326.54</v>
      </c>
      <c r="H4641" s="3">
        <v>329694.3</v>
      </c>
      <c r="I4641" s="4">
        <v>45801</v>
      </c>
      <c r="J4641" s="4">
        <v>45916</v>
      </c>
      <c r="K4641" s="3" t="s">
        <v>57</v>
      </c>
      <c r="L4641" s="5" t="s">
        <v>33</v>
      </c>
    </row>
    <row r="4642" spans="1:12" ht="14.25" customHeight="1" x14ac:dyDescent="0.3">
      <c r="A4642" s="3" t="s">
        <v>7043</v>
      </c>
      <c r="B4642" s="3" t="s">
        <v>6175</v>
      </c>
      <c r="C4642" s="3" t="s">
        <v>44</v>
      </c>
      <c r="D4642" s="3" t="s">
        <v>15</v>
      </c>
      <c r="E4642" s="3">
        <v>48</v>
      </c>
      <c r="F4642" s="3">
        <v>42</v>
      </c>
      <c r="G4642" s="3">
        <v>9600.11</v>
      </c>
      <c r="H4642" s="3">
        <v>460805.28</v>
      </c>
      <c r="I4642" s="4">
        <v>45736</v>
      </c>
      <c r="J4642" s="4">
        <v>45868</v>
      </c>
      <c r="K4642" s="3" t="s">
        <v>29</v>
      </c>
      <c r="L4642" s="5" t="s">
        <v>33</v>
      </c>
    </row>
    <row r="4643" spans="1:12" ht="14.25" customHeight="1" x14ac:dyDescent="0.3">
      <c r="A4643" s="3" t="s">
        <v>4770</v>
      </c>
      <c r="B4643" s="3" t="s">
        <v>7044</v>
      </c>
      <c r="C4643" s="3" t="s">
        <v>14</v>
      </c>
      <c r="E4643" s="3">
        <v>117</v>
      </c>
      <c r="F4643" s="3">
        <v>75</v>
      </c>
      <c r="G4643" s="3">
        <v>2147.13</v>
      </c>
      <c r="H4643" s="3">
        <v>251214.21</v>
      </c>
      <c r="I4643" s="4">
        <v>45674</v>
      </c>
      <c r="J4643" s="4">
        <v>45854</v>
      </c>
      <c r="K4643" s="3" t="s">
        <v>29</v>
      </c>
      <c r="L4643" s="5" t="s">
        <v>17</v>
      </c>
    </row>
    <row r="4644" spans="1:12" ht="14.25" customHeight="1" x14ac:dyDescent="0.3">
      <c r="A4644" s="3" t="s">
        <v>5531</v>
      </c>
      <c r="B4644" s="3" t="s">
        <v>7045</v>
      </c>
      <c r="C4644" s="3" t="s">
        <v>44</v>
      </c>
      <c r="D4644" s="3" t="s">
        <v>15</v>
      </c>
      <c r="E4644" s="3">
        <v>152</v>
      </c>
      <c r="F4644" s="3">
        <v>28</v>
      </c>
      <c r="G4644" s="3">
        <v>742.72</v>
      </c>
      <c r="H4644" s="3">
        <v>112893.44</v>
      </c>
      <c r="I4644" s="4">
        <v>45837</v>
      </c>
      <c r="J4644" s="4">
        <v>45854</v>
      </c>
      <c r="K4644" s="3" t="s">
        <v>25</v>
      </c>
      <c r="L4644" s="5" t="s">
        <v>17</v>
      </c>
    </row>
    <row r="4645" spans="1:12" ht="14.25" customHeight="1" x14ac:dyDescent="0.3">
      <c r="A4645" s="3" t="s">
        <v>7046</v>
      </c>
      <c r="B4645" s="3" t="s">
        <v>4577</v>
      </c>
      <c r="C4645" s="3" t="s">
        <v>40</v>
      </c>
      <c r="D4645" s="3" t="s">
        <v>45</v>
      </c>
      <c r="E4645" s="3">
        <v>174</v>
      </c>
      <c r="F4645" s="3">
        <v>55</v>
      </c>
      <c r="G4645" s="3">
        <v>5836.51</v>
      </c>
      <c r="H4645" s="3">
        <v>1015552.74</v>
      </c>
      <c r="I4645" s="4">
        <v>45821</v>
      </c>
      <c r="J4645" s="4">
        <v>45922</v>
      </c>
      <c r="K4645" s="3" t="s">
        <v>57</v>
      </c>
      <c r="L4645" s="5" t="s">
        <v>58</v>
      </c>
    </row>
    <row r="4646" spans="1:12" ht="14.25" customHeight="1" x14ac:dyDescent="0.3">
      <c r="A4646" s="3" t="s">
        <v>7047</v>
      </c>
      <c r="B4646" s="3" t="s">
        <v>2461</v>
      </c>
      <c r="C4646" s="3" t="s">
        <v>28</v>
      </c>
      <c r="D4646" s="3" t="s">
        <v>53</v>
      </c>
      <c r="E4646" s="3">
        <v>8</v>
      </c>
      <c r="G4646" s="3">
        <v>14174.21</v>
      </c>
      <c r="H4646" s="3">
        <v>113393.68</v>
      </c>
      <c r="I4646" s="4">
        <v>45800</v>
      </c>
      <c r="J4646" s="4">
        <v>45856</v>
      </c>
      <c r="K4646" s="3" t="s">
        <v>29</v>
      </c>
      <c r="L4646" s="5" t="s">
        <v>17</v>
      </c>
    </row>
    <row r="4647" spans="1:12" ht="14.25" customHeight="1" x14ac:dyDescent="0.3">
      <c r="A4647" s="3" t="s">
        <v>7048</v>
      </c>
      <c r="B4647" s="3" t="s">
        <v>7049</v>
      </c>
      <c r="C4647" s="3" t="s">
        <v>40</v>
      </c>
      <c r="E4647" s="3">
        <v>144</v>
      </c>
      <c r="F4647" s="3">
        <v>72</v>
      </c>
      <c r="G4647" s="3">
        <v>15961.43</v>
      </c>
      <c r="H4647" s="3">
        <v>2298445.92</v>
      </c>
      <c r="I4647" s="4">
        <v>45831</v>
      </c>
      <c r="J4647" s="4">
        <v>45859</v>
      </c>
      <c r="L4647" s="5" t="s">
        <v>33</v>
      </c>
    </row>
    <row r="4648" spans="1:12" ht="14.25" customHeight="1" x14ac:dyDescent="0.3">
      <c r="A4648" s="3" t="s">
        <v>7050</v>
      </c>
      <c r="B4648" s="3" t="s">
        <v>1088</v>
      </c>
      <c r="C4648" s="3" t="s">
        <v>20</v>
      </c>
      <c r="D4648" s="3" t="s">
        <v>41</v>
      </c>
      <c r="E4648" s="3">
        <v>18</v>
      </c>
      <c r="F4648" s="3">
        <v>89</v>
      </c>
      <c r="G4648" s="3">
        <v>1795.22</v>
      </c>
      <c r="H4648" s="3">
        <v>32313.96</v>
      </c>
      <c r="I4648" s="4">
        <v>45846</v>
      </c>
      <c r="J4648" s="4">
        <v>45872</v>
      </c>
      <c r="K4648" s="3" t="s">
        <v>54</v>
      </c>
      <c r="L4648" s="5" t="s">
        <v>17</v>
      </c>
    </row>
    <row r="4649" spans="1:12" ht="14.25" customHeight="1" x14ac:dyDescent="0.3">
      <c r="A4649" s="3" t="s">
        <v>7051</v>
      </c>
      <c r="B4649" s="3" t="s">
        <v>5687</v>
      </c>
      <c r="C4649" s="3" t="s">
        <v>14</v>
      </c>
      <c r="D4649" s="3" t="s">
        <v>45</v>
      </c>
      <c r="E4649" s="3">
        <v>19</v>
      </c>
      <c r="G4649" s="3">
        <v>4148.41</v>
      </c>
      <c r="H4649" s="3">
        <v>78819.789999999994</v>
      </c>
      <c r="I4649" s="4">
        <v>45765</v>
      </c>
      <c r="J4649" s="4">
        <v>45852</v>
      </c>
      <c r="K4649" s="3" t="s">
        <v>54</v>
      </c>
      <c r="L4649" s="5" t="s">
        <v>21</v>
      </c>
    </row>
    <row r="4650" spans="1:12" ht="14.25" customHeight="1" x14ac:dyDescent="0.3">
      <c r="A4650" s="3" t="s">
        <v>7052</v>
      </c>
      <c r="B4650" s="3" t="s">
        <v>7053</v>
      </c>
      <c r="C4650" s="3" t="s">
        <v>14</v>
      </c>
      <c r="D4650" s="3" t="s">
        <v>15</v>
      </c>
      <c r="E4650" s="3">
        <v>132</v>
      </c>
      <c r="F4650" s="3">
        <v>83</v>
      </c>
      <c r="G4650" s="3">
        <v>18403.330000000002</v>
      </c>
      <c r="H4650" s="3">
        <v>2429239.56</v>
      </c>
      <c r="I4650" s="4">
        <v>45816</v>
      </c>
      <c r="J4650" s="4">
        <v>45914</v>
      </c>
      <c r="L4650" s="5" t="s">
        <v>21</v>
      </c>
    </row>
    <row r="4651" spans="1:12" ht="14.25" customHeight="1" x14ac:dyDescent="0.3">
      <c r="A4651" s="3" t="s">
        <v>7054</v>
      </c>
      <c r="B4651" s="3" t="s">
        <v>3156</v>
      </c>
      <c r="C4651" s="3" t="s">
        <v>14</v>
      </c>
      <c r="D4651" s="3" t="s">
        <v>15</v>
      </c>
      <c r="E4651" s="3">
        <v>34</v>
      </c>
      <c r="F4651" s="3">
        <v>20</v>
      </c>
      <c r="G4651" s="3">
        <v>13430.98</v>
      </c>
      <c r="H4651" s="3">
        <v>456653.32</v>
      </c>
      <c r="I4651" s="4">
        <v>45813</v>
      </c>
      <c r="J4651" s="4">
        <v>45894</v>
      </c>
      <c r="K4651" s="3" t="s">
        <v>16</v>
      </c>
      <c r="L4651" s="5" t="s">
        <v>58</v>
      </c>
    </row>
    <row r="4652" spans="1:12" ht="14.25" customHeight="1" x14ac:dyDescent="0.3">
      <c r="A4652" s="3" t="s">
        <v>1741</v>
      </c>
      <c r="B4652" s="3" t="s">
        <v>5543</v>
      </c>
      <c r="C4652" s="3" t="s">
        <v>20</v>
      </c>
      <c r="D4652" s="3" t="s">
        <v>24</v>
      </c>
      <c r="E4652" s="3">
        <v>190</v>
      </c>
      <c r="F4652" s="3">
        <v>85</v>
      </c>
      <c r="G4652" s="3">
        <v>4886.32</v>
      </c>
      <c r="H4652" s="3">
        <v>928400.79999999993</v>
      </c>
      <c r="I4652" s="4">
        <v>45804</v>
      </c>
      <c r="J4652" s="4">
        <v>45891</v>
      </c>
      <c r="K4652" s="3" t="s">
        <v>57</v>
      </c>
      <c r="L4652" s="5" t="s">
        <v>33</v>
      </c>
    </row>
    <row r="4653" spans="1:12" ht="14.25" customHeight="1" x14ac:dyDescent="0.3">
      <c r="A4653" s="3" t="s">
        <v>2358</v>
      </c>
      <c r="B4653" s="3" t="s">
        <v>1974</v>
      </c>
      <c r="C4653" s="3" t="s">
        <v>14</v>
      </c>
      <c r="D4653" s="3" t="s">
        <v>24</v>
      </c>
      <c r="E4653" s="3">
        <v>182</v>
      </c>
      <c r="F4653" s="3">
        <v>32</v>
      </c>
      <c r="G4653" s="3">
        <v>15345.12</v>
      </c>
      <c r="H4653" s="3">
        <v>2792811.84</v>
      </c>
      <c r="I4653" s="4">
        <v>45744</v>
      </c>
      <c r="J4653" s="4">
        <v>45869</v>
      </c>
      <c r="K4653" s="3" t="s">
        <v>16</v>
      </c>
      <c r="L4653" s="5" t="s">
        <v>33</v>
      </c>
    </row>
    <row r="4654" spans="1:12" ht="14.25" customHeight="1" x14ac:dyDescent="0.3">
      <c r="A4654" s="3" t="s">
        <v>4759</v>
      </c>
      <c r="B4654" s="3" t="s">
        <v>7055</v>
      </c>
      <c r="C4654" s="3" t="s">
        <v>44</v>
      </c>
      <c r="D4654" s="3" t="s">
        <v>53</v>
      </c>
      <c r="E4654" s="3">
        <v>64</v>
      </c>
      <c r="F4654" s="3">
        <v>79</v>
      </c>
      <c r="G4654" s="3">
        <v>16104.5</v>
      </c>
      <c r="H4654" s="3">
        <v>1030688</v>
      </c>
      <c r="I4654" s="4">
        <v>45845</v>
      </c>
      <c r="J4654" s="4">
        <v>45902</v>
      </c>
      <c r="L4654" s="5" t="s">
        <v>30</v>
      </c>
    </row>
    <row r="4655" spans="1:12" ht="14.25" customHeight="1" x14ac:dyDescent="0.3">
      <c r="A4655" s="3" t="s">
        <v>7056</v>
      </c>
      <c r="B4655" s="3" t="s">
        <v>3095</v>
      </c>
      <c r="C4655" s="3" t="s">
        <v>40</v>
      </c>
      <c r="D4655" s="3" t="s">
        <v>53</v>
      </c>
      <c r="E4655" s="3">
        <v>67</v>
      </c>
      <c r="F4655" s="3">
        <v>48</v>
      </c>
      <c r="G4655" s="3">
        <v>18404.02</v>
      </c>
      <c r="H4655" s="3">
        <v>1233069.3400000001</v>
      </c>
      <c r="I4655" s="4">
        <v>45745</v>
      </c>
      <c r="J4655" s="4">
        <v>45881</v>
      </c>
      <c r="K4655" s="3" t="s">
        <v>57</v>
      </c>
      <c r="L4655" s="5" t="s">
        <v>17</v>
      </c>
    </row>
    <row r="4656" spans="1:12" ht="14.25" customHeight="1" x14ac:dyDescent="0.3">
      <c r="A4656" s="3" t="s">
        <v>4864</v>
      </c>
      <c r="B4656" s="3" t="s">
        <v>6351</v>
      </c>
      <c r="C4656" s="3" t="s">
        <v>40</v>
      </c>
      <c r="D4656" s="3" t="s">
        <v>15</v>
      </c>
      <c r="E4656" s="3">
        <v>132</v>
      </c>
      <c r="F4656" s="3">
        <v>79</v>
      </c>
      <c r="G4656" s="3">
        <v>4427.34</v>
      </c>
      <c r="H4656" s="3">
        <v>584408.88</v>
      </c>
      <c r="I4656" s="4">
        <v>45842</v>
      </c>
      <c r="J4656" s="4">
        <v>45915</v>
      </c>
      <c r="K4656" s="3" t="s">
        <v>57</v>
      </c>
      <c r="L4656" s="5" t="s">
        <v>30</v>
      </c>
    </row>
    <row r="4657" spans="1:12" ht="14.25" customHeight="1" x14ac:dyDescent="0.3">
      <c r="A4657" s="3" t="s">
        <v>4393</v>
      </c>
      <c r="B4657" s="3" t="s">
        <v>2377</v>
      </c>
      <c r="C4657" s="3" t="s">
        <v>40</v>
      </c>
      <c r="E4657" s="3">
        <v>6</v>
      </c>
      <c r="F4657" s="3">
        <v>65</v>
      </c>
      <c r="G4657" s="3">
        <v>18580.240000000002</v>
      </c>
      <c r="H4657" s="3">
        <v>111481.44</v>
      </c>
      <c r="I4657" s="4">
        <v>45772</v>
      </c>
      <c r="J4657" s="4">
        <v>45891</v>
      </c>
      <c r="K4657" s="3" t="s">
        <v>16</v>
      </c>
      <c r="L4657" s="5" t="s">
        <v>58</v>
      </c>
    </row>
    <row r="4658" spans="1:12" ht="14.25" customHeight="1" x14ac:dyDescent="0.3">
      <c r="A4658" s="3" t="s">
        <v>2347</v>
      </c>
      <c r="B4658" s="3" t="s">
        <v>7057</v>
      </c>
      <c r="C4658" s="3" t="s">
        <v>20</v>
      </c>
      <c r="D4658" s="3" t="s">
        <v>41</v>
      </c>
      <c r="E4658" s="3">
        <v>137</v>
      </c>
      <c r="G4658" s="3">
        <v>3721.4</v>
      </c>
      <c r="H4658" s="3">
        <v>509831.8</v>
      </c>
      <c r="I4658" s="4">
        <v>45678</v>
      </c>
      <c r="J4658" s="4">
        <v>45875</v>
      </c>
      <c r="K4658" s="3" t="s">
        <v>16</v>
      </c>
      <c r="L4658" s="5" t="s">
        <v>21</v>
      </c>
    </row>
    <row r="4659" spans="1:12" ht="14.25" customHeight="1" x14ac:dyDescent="0.3">
      <c r="A4659" s="3" t="s">
        <v>1540</v>
      </c>
      <c r="B4659" s="3" t="s">
        <v>7058</v>
      </c>
      <c r="C4659" s="3" t="s">
        <v>20</v>
      </c>
      <c r="D4659" s="3" t="s">
        <v>53</v>
      </c>
      <c r="E4659" s="3">
        <v>90</v>
      </c>
      <c r="F4659" s="3">
        <v>97</v>
      </c>
      <c r="G4659" s="3">
        <v>9090.81</v>
      </c>
      <c r="H4659" s="3">
        <v>818172.89999999991</v>
      </c>
      <c r="I4659" s="4">
        <v>45822</v>
      </c>
      <c r="J4659" s="4">
        <v>45869</v>
      </c>
      <c r="K4659" s="3" t="s">
        <v>29</v>
      </c>
      <c r="L4659" s="5" t="s">
        <v>21</v>
      </c>
    </row>
    <row r="4660" spans="1:12" ht="14.25" customHeight="1" x14ac:dyDescent="0.3">
      <c r="A4660" s="3" t="s">
        <v>7059</v>
      </c>
      <c r="B4660" s="3" t="s">
        <v>7060</v>
      </c>
      <c r="C4660" s="3" t="s">
        <v>40</v>
      </c>
      <c r="D4660" s="3" t="s">
        <v>15</v>
      </c>
      <c r="E4660" s="3">
        <v>150</v>
      </c>
      <c r="F4660" s="3">
        <v>56</v>
      </c>
      <c r="G4660" s="3">
        <v>8902.52</v>
      </c>
      <c r="H4660" s="3">
        <v>1335378</v>
      </c>
      <c r="I4660" s="4">
        <v>45699</v>
      </c>
      <c r="J4660" s="4">
        <v>45920</v>
      </c>
      <c r="K4660" s="3" t="s">
        <v>57</v>
      </c>
      <c r="L4660" s="5" t="s">
        <v>33</v>
      </c>
    </row>
    <row r="4661" spans="1:12" ht="14.25" customHeight="1" x14ac:dyDescent="0.3">
      <c r="A4661" s="3" t="s">
        <v>7061</v>
      </c>
      <c r="B4661" s="3" t="s">
        <v>6022</v>
      </c>
      <c r="C4661" s="3" t="s">
        <v>44</v>
      </c>
      <c r="E4661" s="3">
        <v>87</v>
      </c>
      <c r="F4661" s="3">
        <v>84</v>
      </c>
      <c r="G4661" s="3">
        <v>2045.25</v>
      </c>
      <c r="H4661" s="3">
        <v>177936.75</v>
      </c>
      <c r="I4661" s="4">
        <v>45740</v>
      </c>
      <c r="J4661" s="4">
        <v>45942</v>
      </c>
      <c r="K4661" s="3" t="s">
        <v>46</v>
      </c>
      <c r="L4661" s="5" t="s">
        <v>33</v>
      </c>
    </row>
    <row r="4662" spans="1:12" ht="14.25" customHeight="1" x14ac:dyDescent="0.3">
      <c r="A4662" s="3" t="s">
        <v>7062</v>
      </c>
      <c r="B4662" s="3" t="s">
        <v>4928</v>
      </c>
      <c r="C4662" s="3" t="s">
        <v>40</v>
      </c>
      <c r="E4662" s="3">
        <v>155</v>
      </c>
      <c r="F4662" s="3">
        <v>97</v>
      </c>
      <c r="G4662" s="3">
        <v>10015.93</v>
      </c>
      <c r="H4662" s="3">
        <v>1552469.15</v>
      </c>
      <c r="I4662" s="4">
        <v>45824</v>
      </c>
      <c r="J4662" s="4">
        <v>45856</v>
      </c>
      <c r="K4662" s="3" t="s">
        <v>29</v>
      </c>
      <c r="L4662" s="5" t="s">
        <v>17</v>
      </c>
    </row>
    <row r="4663" spans="1:12" ht="14.25" customHeight="1" x14ac:dyDescent="0.3">
      <c r="A4663" s="3" t="s">
        <v>7063</v>
      </c>
      <c r="B4663" s="3" t="s">
        <v>2720</v>
      </c>
      <c r="C4663" s="3" t="s">
        <v>44</v>
      </c>
      <c r="D4663" s="3" t="s">
        <v>15</v>
      </c>
      <c r="E4663" s="3">
        <v>41</v>
      </c>
      <c r="F4663" s="3">
        <v>60</v>
      </c>
      <c r="G4663" s="3">
        <v>7995.22</v>
      </c>
      <c r="H4663" s="3">
        <v>327804.02</v>
      </c>
      <c r="I4663" s="4">
        <v>45712</v>
      </c>
      <c r="J4663" s="4">
        <v>45941</v>
      </c>
      <c r="K4663" s="3" t="s">
        <v>54</v>
      </c>
      <c r="L4663" s="5" t="s">
        <v>33</v>
      </c>
    </row>
    <row r="4664" spans="1:12" ht="14.25" customHeight="1" x14ac:dyDescent="0.3">
      <c r="A4664" s="3" t="s">
        <v>7064</v>
      </c>
      <c r="B4664" s="3" t="s">
        <v>6792</v>
      </c>
      <c r="C4664" s="3" t="s">
        <v>40</v>
      </c>
      <c r="D4664" s="3" t="s">
        <v>24</v>
      </c>
      <c r="E4664" s="3">
        <v>88</v>
      </c>
      <c r="F4664" s="3">
        <v>96</v>
      </c>
      <c r="G4664" s="3">
        <v>2259.33</v>
      </c>
      <c r="H4664" s="3">
        <v>198821.04</v>
      </c>
      <c r="I4664" s="4">
        <v>45824</v>
      </c>
      <c r="J4664" s="4">
        <v>45909</v>
      </c>
      <c r="K4664" s="3" t="s">
        <v>54</v>
      </c>
      <c r="L4664" s="5" t="s">
        <v>17</v>
      </c>
    </row>
    <row r="4665" spans="1:12" ht="14.25" customHeight="1" x14ac:dyDescent="0.3">
      <c r="A4665" s="3" t="s">
        <v>4385</v>
      </c>
      <c r="B4665" s="3" t="s">
        <v>3642</v>
      </c>
      <c r="C4665" s="3" t="s">
        <v>20</v>
      </c>
      <c r="D4665" s="3" t="s">
        <v>15</v>
      </c>
      <c r="E4665" s="3">
        <v>97</v>
      </c>
      <c r="F4665" s="3">
        <v>75</v>
      </c>
      <c r="G4665" s="3">
        <v>1561.01</v>
      </c>
      <c r="H4665" s="3">
        <v>151417.97</v>
      </c>
      <c r="I4665" s="4">
        <v>45764</v>
      </c>
      <c r="J4665" s="4">
        <v>45910</v>
      </c>
      <c r="K4665" s="3" t="s">
        <v>16</v>
      </c>
      <c r="L4665" s="5" t="s">
        <v>17</v>
      </c>
    </row>
    <row r="4666" spans="1:12" ht="14.25" customHeight="1" x14ac:dyDescent="0.3">
      <c r="A4666" s="3" t="s">
        <v>5917</v>
      </c>
      <c r="B4666" s="3" t="s">
        <v>4501</v>
      </c>
      <c r="C4666" s="3" t="s">
        <v>14</v>
      </c>
      <c r="D4666" s="3" t="s">
        <v>15</v>
      </c>
      <c r="E4666" s="3">
        <v>43</v>
      </c>
      <c r="F4666" s="3">
        <v>21</v>
      </c>
      <c r="G4666" s="3">
        <v>12224.47</v>
      </c>
      <c r="H4666" s="3">
        <v>525652.21</v>
      </c>
      <c r="I4666" s="4">
        <v>45684</v>
      </c>
      <c r="J4666" s="4">
        <v>45870</v>
      </c>
      <c r="K4666" s="3" t="s">
        <v>54</v>
      </c>
      <c r="L4666" s="5" t="s">
        <v>33</v>
      </c>
    </row>
    <row r="4667" spans="1:12" ht="14.25" customHeight="1" x14ac:dyDescent="0.3">
      <c r="A4667" s="3" t="s">
        <v>7065</v>
      </c>
      <c r="B4667" s="3" t="s">
        <v>4804</v>
      </c>
      <c r="C4667" s="3" t="s">
        <v>40</v>
      </c>
      <c r="D4667" s="3" t="s">
        <v>15</v>
      </c>
      <c r="E4667" s="3">
        <v>168</v>
      </c>
      <c r="F4667" s="3">
        <v>21</v>
      </c>
      <c r="G4667" s="3">
        <v>8537.0300000000007</v>
      </c>
      <c r="H4667" s="3">
        <v>1434221.04</v>
      </c>
      <c r="I4667" s="4">
        <v>45753</v>
      </c>
      <c r="J4667" s="4">
        <v>45861</v>
      </c>
      <c r="K4667" s="3" t="s">
        <v>29</v>
      </c>
      <c r="L4667" s="5" t="s">
        <v>17</v>
      </c>
    </row>
    <row r="4668" spans="1:12" ht="14.25" customHeight="1" x14ac:dyDescent="0.3">
      <c r="A4668" s="3" t="s">
        <v>455</v>
      </c>
      <c r="B4668" s="3" t="s">
        <v>7066</v>
      </c>
      <c r="C4668" s="3" t="s">
        <v>44</v>
      </c>
      <c r="D4668" s="3" t="s">
        <v>45</v>
      </c>
      <c r="E4668" s="3">
        <v>129</v>
      </c>
      <c r="F4668" s="3">
        <v>46</v>
      </c>
      <c r="G4668" s="3">
        <v>4070.46</v>
      </c>
      <c r="H4668" s="3">
        <v>525089.34</v>
      </c>
      <c r="I4668" s="4">
        <v>45695</v>
      </c>
      <c r="J4668" s="4">
        <v>45853</v>
      </c>
      <c r="K4668" s="3" t="s">
        <v>54</v>
      </c>
      <c r="L4668" s="5" t="s">
        <v>33</v>
      </c>
    </row>
    <row r="4669" spans="1:12" ht="14.25" customHeight="1" x14ac:dyDescent="0.3">
      <c r="A4669" s="3" t="s">
        <v>7067</v>
      </c>
      <c r="B4669" s="3" t="s">
        <v>6388</v>
      </c>
      <c r="C4669" s="3" t="s">
        <v>44</v>
      </c>
      <c r="D4669" s="3" t="s">
        <v>53</v>
      </c>
      <c r="E4669" s="3">
        <v>178</v>
      </c>
      <c r="F4669" s="3">
        <v>29</v>
      </c>
      <c r="G4669" s="3">
        <v>2293.19</v>
      </c>
      <c r="H4669" s="3">
        <v>408187.82</v>
      </c>
      <c r="I4669" s="4">
        <v>45737</v>
      </c>
      <c r="J4669" s="4">
        <v>45890</v>
      </c>
      <c r="K4669" s="3" t="s">
        <v>46</v>
      </c>
      <c r="L4669" s="5" t="s">
        <v>30</v>
      </c>
    </row>
    <row r="4670" spans="1:12" ht="14.25" customHeight="1" x14ac:dyDescent="0.3">
      <c r="A4670" s="3" t="s">
        <v>129</v>
      </c>
      <c r="B4670" s="3" t="s">
        <v>7068</v>
      </c>
      <c r="C4670" s="3" t="s">
        <v>40</v>
      </c>
      <c r="D4670" s="3" t="s">
        <v>41</v>
      </c>
      <c r="E4670" s="3">
        <v>140</v>
      </c>
      <c r="F4670" s="3">
        <v>67</v>
      </c>
      <c r="G4670" s="3">
        <v>5328.59</v>
      </c>
      <c r="H4670" s="3">
        <v>746002.6</v>
      </c>
      <c r="I4670" s="4">
        <v>45743</v>
      </c>
      <c r="J4670" s="4">
        <v>45935</v>
      </c>
      <c r="K4670" s="3" t="s">
        <v>54</v>
      </c>
      <c r="L4670" s="5" t="s">
        <v>17</v>
      </c>
    </row>
    <row r="4671" spans="1:12" ht="14.25" customHeight="1" x14ac:dyDescent="0.3">
      <c r="A4671" s="3" t="s">
        <v>7069</v>
      </c>
      <c r="B4671" s="3" t="s">
        <v>4314</v>
      </c>
      <c r="C4671" s="3" t="s">
        <v>44</v>
      </c>
      <c r="D4671" s="3" t="s">
        <v>24</v>
      </c>
      <c r="E4671" s="3">
        <v>199</v>
      </c>
      <c r="F4671" s="3">
        <v>75</v>
      </c>
      <c r="G4671" s="3">
        <v>2653.9</v>
      </c>
      <c r="H4671" s="3">
        <v>528126.1</v>
      </c>
      <c r="I4671" s="4">
        <v>45823</v>
      </c>
      <c r="J4671" s="4">
        <v>45876</v>
      </c>
      <c r="L4671" s="5" t="s">
        <v>21</v>
      </c>
    </row>
    <row r="4672" spans="1:12" ht="14.25" customHeight="1" x14ac:dyDescent="0.3">
      <c r="A4672" s="3" t="s">
        <v>7070</v>
      </c>
      <c r="B4672" s="3" t="s">
        <v>4085</v>
      </c>
      <c r="C4672" s="3" t="s">
        <v>44</v>
      </c>
      <c r="D4672" s="3" t="s">
        <v>41</v>
      </c>
      <c r="E4672" s="3">
        <v>186</v>
      </c>
      <c r="F4672" s="3">
        <v>58</v>
      </c>
      <c r="G4672" s="3">
        <v>19747.52</v>
      </c>
      <c r="H4672" s="3">
        <v>3673038.72</v>
      </c>
      <c r="I4672" s="4">
        <v>45738</v>
      </c>
      <c r="J4672" s="4">
        <v>45884</v>
      </c>
      <c r="K4672" s="3" t="s">
        <v>54</v>
      </c>
      <c r="L4672" s="5" t="s">
        <v>21</v>
      </c>
    </row>
    <row r="4673" spans="1:12" ht="14.25" customHeight="1" x14ac:dyDescent="0.3">
      <c r="A4673" s="3" t="s">
        <v>2384</v>
      </c>
      <c r="B4673" s="3" t="s">
        <v>7071</v>
      </c>
      <c r="C4673" s="3" t="s">
        <v>20</v>
      </c>
      <c r="D4673" s="3" t="s">
        <v>53</v>
      </c>
      <c r="E4673" s="3">
        <v>56</v>
      </c>
      <c r="F4673" s="3">
        <v>60</v>
      </c>
      <c r="G4673" s="3">
        <v>19947.46</v>
      </c>
      <c r="H4673" s="3">
        <v>1117057.76</v>
      </c>
      <c r="I4673" s="4">
        <v>45745</v>
      </c>
      <c r="J4673" s="4">
        <v>45914</v>
      </c>
      <c r="L4673" s="5" t="s">
        <v>21</v>
      </c>
    </row>
    <row r="4674" spans="1:12" ht="14.25" customHeight="1" x14ac:dyDescent="0.3">
      <c r="A4674" s="3" t="s">
        <v>7072</v>
      </c>
      <c r="B4674" s="3" t="s">
        <v>7073</v>
      </c>
      <c r="C4674" s="3" t="s">
        <v>28</v>
      </c>
      <c r="D4674" s="3" t="s">
        <v>53</v>
      </c>
      <c r="E4674" s="3">
        <v>48</v>
      </c>
      <c r="F4674" s="3">
        <v>63</v>
      </c>
      <c r="G4674" s="3">
        <v>10948.88</v>
      </c>
      <c r="H4674" s="3">
        <v>525546.23999999999</v>
      </c>
      <c r="I4674" s="4">
        <v>45752</v>
      </c>
      <c r="J4674" s="4">
        <v>45886</v>
      </c>
      <c r="K4674" s="3" t="s">
        <v>25</v>
      </c>
      <c r="L4674" s="5" t="s">
        <v>30</v>
      </c>
    </row>
    <row r="4675" spans="1:12" ht="14.25" customHeight="1" x14ac:dyDescent="0.3">
      <c r="A4675" s="3" t="s">
        <v>7074</v>
      </c>
      <c r="B4675" s="3" t="s">
        <v>7075</v>
      </c>
      <c r="C4675" s="3" t="s">
        <v>28</v>
      </c>
      <c r="D4675" s="3" t="s">
        <v>45</v>
      </c>
      <c r="E4675" s="3">
        <v>178</v>
      </c>
      <c r="F4675" s="3">
        <v>76</v>
      </c>
      <c r="G4675" s="3">
        <v>8590.4500000000007</v>
      </c>
      <c r="H4675" s="3">
        <v>1529100.1</v>
      </c>
      <c r="I4675" s="4">
        <v>45823</v>
      </c>
      <c r="J4675" s="4">
        <v>45898</v>
      </c>
      <c r="K4675" s="3" t="s">
        <v>46</v>
      </c>
      <c r="L4675" s="5" t="s">
        <v>33</v>
      </c>
    </row>
    <row r="4676" spans="1:12" ht="14.25" customHeight="1" x14ac:dyDescent="0.3">
      <c r="A4676" s="3" t="s">
        <v>7076</v>
      </c>
      <c r="B4676" s="3" t="s">
        <v>4945</v>
      </c>
      <c r="C4676" s="3" t="s">
        <v>28</v>
      </c>
      <c r="D4676" s="3" t="s">
        <v>41</v>
      </c>
      <c r="E4676" s="3">
        <v>137</v>
      </c>
      <c r="F4676" s="3">
        <v>69</v>
      </c>
      <c r="G4676" s="3">
        <v>9830.09</v>
      </c>
      <c r="H4676" s="3">
        <v>1346722.33</v>
      </c>
      <c r="I4676" s="4">
        <v>45726</v>
      </c>
      <c r="J4676" s="4">
        <v>45929</v>
      </c>
      <c r="K4676" s="3" t="s">
        <v>57</v>
      </c>
      <c r="L4676" s="5" t="s">
        <v>58</v>
      </c>
    </row>
    <row r="4677" spans="1:12" ht="14.25" customHeight="1" x14ac:dyDescent="0.3">
      <c r="A4677" s="3" t="s">
        <v>6995</v>
      </c>
      <c r="B4677" s="3" t="s">
        <v>226</v>
      </c>
      <c r="C4677" s="3" t="s">
        <v>40</v>
      </c>
      <c r="D4677" s="3" t="s">
        <v>45</v>
      </c>
      <c r="E4677" s="3">
        <v>164</v>
      </c>
      <c r="G4677" s="3">
        <v>14379.89</v>
      </c>
      <c r="H4677" s="3">
        <v>2358301.96</v>
      </c>
      <c r="I4677" s="4">
        <v>45790</v>
      </c>
      <c r="J4677" s="4">
        <v>45855</v>
      </c>
      <c r="K4677" s="3" t="s">
        <v>29</v>
      </c>
      <c r="L4677" s="5" t="s">
        <v>58</v>
      </c>
    </row>
    <row r="4678" spans="1:12" ht="14.25" customHeight="1" x14ac:dyDescent="0.3">
      <c r="A4678" s="3" t="s">
        <v>4025</v>
      </c>
      <c r="B4678" s="3" t="s">
        <v>7077</v>
      </c>
      <c r="C4678" s="3" t="s">
        <v>28</v>
      </c>
      <c r="D4678" s="3" t="s">
        <v>53</v>
      </c>
      <c r="E4678" s="3">
        <v>91</v>
      </c>
      <c r="G4678" s="3">
        <v>7373.93</v>
      </c>
      <c r="H4678" s="3">
        <v>671027.63</v>
      </c>
      <c r="I4678" s="4">
        <v>45759</v>
      </c>
      <c r="J4678" s="4">
        <v>45864</v>
      </c>
      <c r="K4678" s="3" t="s">
        <v>57</v>
      </c>
      <c r="L4678" s="5" t="s">
        <v>30</v>
      </c>
    </row>
    <row r="4679" spans="1:12" ht="14.25" customHeight="1" x14ac:dyDescent="0.3">
      <c r="A4679" s="3" t="s">
        <v>7078</v>
      </c>
      <c r="B4679" s="3" t="s">
        <v>341</v>
      </c>
      <c r="C4679" s="3" t="s">
        <v>28</v>
      </c>
      <c r="D4679" s="3" t="s">
        <v>24</v>
      </c>
      <c r="E4679" s="3">
        <v>53</v>
      </c>
      <c r="G4679" s="3">
        <v>9764.1200000000008</v>
      </c>
      <c r="H4679" s="3">
        <v>517498.36</v>
      </c>
      <c r="I4679" s="4">
        <v>45814</v>
      </c>
      <c r="J4679" s="4">
        <v>45887</v>
      </c>
      <c r="K4679" s="3" t="s">
        <v>29</v>
      </c>
      <c r="L4679" s="5" t="s">
        <v>21</v>
      </c>
    </row>
    <row r="4680" spans="1:12" ht="14.25" customHeight="1" x14ac:dyDescent="0.3">
      <c r="A4680" s="3" t="s">
        <v>7079</v>
      </c>
      <c r="B4680" s="3" t="s">
        <v>7080</v>
      </c>
      <c r="C4680" s="3" t="s">
        <v>44</v>
      </c>
      <c r="D4680" s="3" t="s">
        <v>24</v>
      </c>
      <c r="E4680" s="3">
        <v>94</v>
      </c>
      <c r="F4680" s="3">
        <v>63</v>
      </c>
      <c r="G4680" s="3">
        <v>1966.72</v>
      </c>
      <c r="H4680" s="3">
        <v>184871.67999999999</v>
      </c>
      <c r="I4680" s="4">
        <v>45833</v>
      </c>
      <c r="J4680" s="4">
        <v>45926</v>
      </c>
      <c r="K4680" s="3" t="s">
        <v>29</v>
      </c>
      <c r="L4680" s="5" t="s">
        <v>21</v>
      </c>
    </row>
    <row r="4681" spans="1:12" ht="14.25" customHeight="1" x14ac:dyDescent="0.3">
      <c r="A4681" s="3" t="s">
        <v>7081</v>
      </c>
      <c r="B4681" s="3" t="s">
        <v>7082</v>
      </c>
      <c r="C4681" s="3" t="s">
        <v>28</v>
      </c>
      <c r="D4681" s="3" t="s">
        <v>15</v>
      </c>
      <c r="E4681" s="3">
        <v>0</v>
      </c>
      <c r="F4681" s="3">
        <v>42</v>
      </c>
      <c r="G4681" s="3">
        <v>17992.18</v>
      </c>
      <c r="H4681" s="3">
        <v>0</v>
      </c>
      <c r="I4681" s="4">
        <v>45745</v>
      </c>
      <c r="J4681" s="4">
        <v>45907</v>
      </c>
      <c r="K4681" s="3" t="s">
        <v>16</v>
      </c>
      <c r="L4681" s="5" t="s">
        <v>58</v>
      </c>
    </row>
    <row r="4682" spans="1:12" ht="14.25" customHeight="1" x14ac:dyDescent="0.3">
      <c r="A4682" s="3" t="s">
        <v>2739</v>
      </c>
      <c r="B4682" s="3" t="s">
        <v>2432</v>
      </c>
      <c r="C4682" s="3" t="s">
        <v>44</v>
      </c>
      <c r="D4682" s="3" t="s">
        <v>15</v>
      </c>
      <c r="E4682" s="3">
        <v>131</v>
      </c>
      <c r="F4682" s="3">
        <v>60</v>
      </c>
      <c r="G4682" s="3">
        <v>4129.9799999999996</v>
      </c>
      <c r="H4682" s="3">
        <v>541027.37999999989</v>
      </c>
      <c r="I4682" s="4">
        <v>45774</v>
      </c>
      <c r="J4682" s="4">
        <v>45884</v>
      </c>
      <c r="K4682" s="3" t="s">
        <v>46</v>
      </c>
      <c r="L4682" s="5" t="s">
        <v>21</v>
      </c>
    </row>
    <row r="4683" spans="1:12" ht="14.25" customHeight="1" x14ac:dyDescent="0.3">
      <c r="A4683" s="3" t="s">
        <v>6631</v>
      </c>
      <c r="B4683" s="3" t="s">
        <v>7058</v>
      </c>
      <c r="C4683" s="3" t="s">
        <v>40</v>
      </c>
      <c r="D4683" s="3" t="s">
        <v>15</v>
      </c>
      <c r="E4683" s="3">
        <v>188</v>
      </c>
      <c r="F4683" s="3">
        <v>68</v>
      </c>
      <c r="G4683" s="3">
        <v>18786.990000000002</v>
      </c>
      <c r="H4683" s="3">
        <v>3531954.12</v>
      </c>
      <c r="I4683" s="4">
        <v>45783</v>
      </c>
      <c r="J4683" s="4">
        <v>45921</v>
      </c>
      <c r="K4683" s="3" t="s">
        <v>29</v>
      </c>
      <c r="L4683" s="5" t="s">
        <v>58</v>
      </c>
    </row>
    <row r="4684" spans="1:12" ht="14.25" customHeight="1" x14ac:dyDescent="0.3">
      <c r="A4684" s="3" t="s">
        <v>7083</v>
      </c>
      <c r="B4684" s="3" t="s">
        <v>871</v>
      </c>
      <c r="C4684" s="3" t="s">
        <v>14</v>
      </c>
      <c r="D4684" s="3" t="s">
        <v>15</v>
      </c>
      <c r="E4684" s="3">
        <v>5</v>
      </c>
      <c r="F4684" s="3">
        <v>72</v>
      </c>
      <c r="G4684" s="3">
        <v>2908.76</v>
      </c>
      <c r="H4684" s="3">
        <v>14543.8</v>
      </c>
      <c r="I4684" s="4">
        <v>45686</v>
      </c>
      <c r="J4684" s="4">
        <v>45900</v>
      </c>
      <c r="K4684" s="3" t="s">
        <v>46</v>
      </c>
      <c r="L4684" s="5" t="s">
        <v>33</v>
      </c>
    </row>
    <row r="4685" spans="1:12" ht="14.25" customHeight="1" x14ac:dyDescent="0.3">
      <c r="A4685" s="3" t="s">
        <v>7084</v>
      </c>
      <c r="B4685" s="3" t="s">
        <v>1490</v>
      </c>
      <c r="C4685" s="3" t="s">
        <v>28</v>
      </c>
      <c r="D4685" s="3" t="s">
        <v>45</v>
      </c>
      <c r="E4685" s="3">
        <v>64</v>
      </c>
      <c r="F4685" s="3">
        <v>24</v>
      </c>
      <c r="G4685" s="3">
        <v>15386.7</v>
      </c>
      <c r="H4685" s="3">
        <v>984748.8</v>
      </c>
      <c r="I4685" s="4">
        <v>45768</v>
      </c>
      <c r="J4685" s="4">
        <v>45932</v>
      </c>
      <c r="L4685" s="5" t="s">
        <v>58</v>
      </c>
    </row>
    <row r="4686" spans="1:12" ht="14.25" customHeight="1" x14ac:dyDescent="0.3">
      <c r="A4686" s="3" t="s">
        <v>7085</v>
      </c>
      <c r="B4686" s="3" t="s">
        <v>7086</v>
      </c>
      <c r="C4686" s="3" t="s">
        <v>20</v>
      </c>
      <c r="D4686" s="3" t="s">
        <v>45</v>
      </c>
      <c r="E4686" s="3">
        <v>122</v>
      </c>
      <c r="F4686" s="3">
        <v>92</v>
      </c>
      <c r="G4686" s="3">
        <v>7936.09</v>
      </c>
      <c r="H4686" s="3">
        <v>968202.98</v>
      </c>
      <c r="I4686" s="4">
        <v>45719</v>
      </c>
      <c r="J4686" s="4">
        <v>45882</v>
      </c>
      <c r="K4686" s="3" t="s">
        <v>25</v>
      </c>
      <c r="L4686" s="5" t="s">
        <v>17</v>
      </c>
    </row>
    <row r="4687" spans="1:12" ht="14.25" customHeight="1" x14ac:dyDescent="0.3">
      <c r="A4687" s="3" t="s">
        <v>2418</v>
      </c>
      <c r="B4687" s="3" t="s">
        <v>7087</v>
      </c>
      <c r="C4687" s="3" t="s">
        <v>28</v>
      </c>
      <c r="D4687" s="3" t="s">
        <v>41</v>
      </c>
      <c r="E4687" s="3">
        <v>107</v>
      </c>
      <c r="F4687" s="3">
        <v>20</v>
      </c>
      <c r="G4687" s="3">
        <v>7558.59</v>
      </c>
      <c r="H4687" s="3">
        <v>808769.13</v>
      </c>
      <c r="I4687" s="4">
        <v>45788</v>
      </c>
      <c r="J4687" s="4">
        <v>45856</v>
      </c>
      <c r="K4687" s="3" t="s">
        <v>16</v>
      </c>
      <c r="L4687" s="5" t="s">
        <v>21</v>
      </c>
    </row>
    <row r="4688" spans="1:12" ht="14.25" customHeight="1" x14ac:dyDescent="0.3">
      <c r="A4688" s="3" t="s">
        <v>7088</v>
      </c>
      <c r="B4688" s="3" t="s">
        <v>7089</v>
      </c>
      <c r="C4688" s="3" t="s">
        <v>44</v>
      </c>
      <c r="D4688" s="3" t="s">
        <v>24</v>
      </c>
      <c r="E4688" s="3">
        <v>192</v>
      </c>
      <c r="F4688" s="3">
        <v>22</v>
      </c>
      <c r="G4688" s="3">
        <v>11965.02</v>
      </c>
      <c r="H4688" s="3">
        <v>2297283.84</v>
      </c>
      <c r="I4688" s="4">
        <v>45781</v>
      </c>
      <c r="J4688" s="4">
        <v>45888</v>
      </c>
      <c r="K4688" s="3" t="s">
        <v>54</v>
      </c>
      <c r="L4688" s="5" t="s">
        <v>30</v>
      </c>
    </row>
    <row r="4689" spans="1:12" ht="14.25" customHeight="1" x14ac:dyDescent="0.3">
      <c r="A4689" s="3" t="s">
        <v>7090</v>
      </c>
      <c r="B4689" s="3" t="s">
        <v>6992</v>
      </c>
      <c r="C4689" s="3" t="s">
        <v>20</v>
      </c>
      <c r="D4689" s="3" t="s">
        <v>24</v>
      </c>
      <c r="E4689" s="3">
        <v>17</v>
      </c>
      <c r="F4689" s="3">
        <v>44</v>
      </c>
      <c r="G4689" s="3">
        <v>13913</v>
      </c>
      <c r="H4689" s="3">
        <v>236521</v>
      </c>
      <c r="I4689" s="4">
        <v>45744</v>
      </c>
      <c r="J4689" s="4">
        <v>45858</v>
      </c>
      <c r="K4689" s="3" t="s">
        <v>29</v>
      </c>
      <c r="L4689" s="5" t="s">
        <v>33</v>
      </c>
    </row>
    <row r="4690" spans="1:12" ht="14.25" customHeight="1" x14ac:dyDescent="0.3">
      <c r="A4690" s="3" t="s">
        <v>5097</v>
      </c>
      <c r="B4690" s="3" t="s">
        <v>7091</v>
      </c>
      <c r="C4690" s="3" t="s">
        <v>28</v>
      </c>
      <c r="D4690" s="3" t="s">
        <v>41</v>
      </c>
      <c r="E4690" s="3">
        <v>158</v>
      </c>
      <c r="F4690" s="3">
        <v>49</v>
      </c>
      <c r="G4690" s="3">
        <v>2927.85</v>
      </c>
      <c r="H4690" s="3">
        <v>462600.3</v>
      </c>
      <c r="I4690" s="4">
        <v>45830</v>
      </c>
      <c r="J4690" s="4">
        <v>45939</v>
      </c>
      <c r="K4690" s="3" t="s">
        <v>46</v>
      </c>
      <c r="L4690" s="5" t="s">
        <v>17</v>
      </c>
    </row>
    <row r="4691" spans="1:12" ht="14.25" customHeight="1" x14ac:dyDescent="0.3">
      <c r="A4691" s="3" t="s">
        <v>6291</v>
      </c>
      <c r="B4691" s="3" t="s">
        <v>7092</v>
      </c>
      <c r="C4691" s="3" t="s">
        <v>28</v>
      </c>
      <c r="D4691" s="3" t="s">
        <v>15</v>
      </c>
      <c r="E4691" s="3">
        <v>58</v>
      </c>
      <c r="G4691" s="3">
        <v>7868.28</v>
      </c>
      <c r="H4691" s="3">
        <v>456360.24</v>
      </c>
      <c r="I4691" s="4">
        <v>45811</v>
      </c>
      <c r="J4691" s="4">
        <v>45931</v>
      </c>
      <c r="L4691" s="5" t="s">
        <v>58</v>
      </c>
    </row>
    <row r="4692" spans="1:12" ht="14.25" customHeight="1" x14ac:dyDescent="0.3">
      <c r="A4692" s="3" t="s">
        <v>346</v>
      </c>
      <c r="B4692" s="3" t="s">
        <v>7093</v>
      </c>
      <c r="C4692" s="3" t="s">
        <v>20</v>
      </c>
      <c r="D4692" s="3" t="s">
        <v>41</v>
      </c>
      <c r="E4692" s="3">
        <v>80</v>
      </c>
      <c r="F4692" s="3">
        <v>28</v>
      </c>
      <c r="G4692" s="3">
        <v>18226.150000000001</v>
      </c>
      <c r="H4692" s="3">
        <v>1458092</v>
      </c>
      <c r="I4692" s="4">
        <v>45818</v>
      </c>
      <c r="J4692" s="4">
        <v>45915</v>
      </c>
      <c r="K4692" s="3" t="s">
        <v>57</v>
      </c>
      <c r="L4692" s="5" t="s">
        <v>30</v>
      </c>
    </row>
    <row r="4693" spans="1:12" ht="14.25" customHeight="1" x14ac:dyDescent="0.3">
      <c r="A4693" s="3" t="s">
        <v>7094</v>
      </c>
      <c r="B4693" s="3" t="s">
        <v>629</v>
      </c>
      <c r="C4693" s="3" t="s">
        <v>40</v>
      </c>
      <c r="D4693" s="3" t="s">
        <v>24</v>
      </c>
      <c r="E4693" s="3">
        <v>135</v>
      </c>
      <c r="F4693" s="3">
        <v>44</v>
      </c>
      <c r="G4693" s="3">
        <v>5586.7</v>
      </c>
      <c r="H4693" s="3">
        <v>754204.5</v>
      </c>
      <c r="I4693" s="4">
        <v>45711</v>
      </c>
      <c r="J4693" s="4">
        <v>45877</v>
      </c>
      <c r="K4693" s="3" t="s">
        <v>29</v>
      </c>
      <c r="L4693" s="5" t="s">
        <v>17</v>
      </c>
    </row>
    <row r="4694" spans="1:12" ht="14.25" customHeight="1" x14ac:dyDescent="0.3">
      <c r="A4694" s="3" t="s">
        <v>7095</v>
      </c>
      <c r="B4694" s="3" t="s">
        <v>7096</v>
      </c>
      <c r="C4694" s="3" t="s">
        <v>28</v>
      </c>
      <c r="D4694" s="3" t="s">
        <v>15</v>
      </c>
      <c r="E4694" s="3">
        <v>116</v>
      </c>
      <c r="F4694" s="3">
        <v>43</v>
      </c>
      <c r="G4694" s="3">
        <v>16409.560000000001</v>
      </c>
      <c r="H4694" s="3">
        <v>1903508.96</v>
      </c>
      <c r="I4694" s="4">
        <v>45728</v>
      </c>
      <c r="J4694" s="4">
        <v>45890</v>
      </c>
      <c r="K4694" s="3" t="s">
        <v>25</v>
      </c>
      <c r="L4694" s="5" t="s">
        <v>30</v>
      </c>
    </row>
    <row r="4695" spans="1:12" ht="14.25" customHeight="1" x14ac:dyDescent="0.3">
      <c r="A4695" s="3" t="s">
        <v>688</v>
      </c>
      <c r="B4695" s="3" t="s">
        <v>4667</v>
      </c>
      <c r="C4695" s="3" t="s">
        <v>20</v>
      </c>
      <c r="E4695" s="3">
        <v>158</v>
      </c>
      <c r="F4695" s="3">
        <v>30</v>
      </c>
      <c r="G4695" s="3">
        <v>15206.25</v>
      </c>
      <c r="H4695" s="3">
        <v>2402587.5</v>
      </c>
      <c r="I4695" s="4">
        <v>45825</v>
      </c>
      <c r="J4695" s="4">
        <v>45930</v>
      </c>
      <c r="K4695" s="3" t="s">
        <v>16</v>
      </c>
      <c r="L4695" s="5" t="s">
        <v>30</v>
      </c>
    </row>
    <row r="4696" spans="1:12" ht="14.25" customHeight="1" x14ac:dyDescent="0.3">
      <c r="A4696" s="3" t="s">
        <v>2059</v>
      </c>
      <c r="B4696" s="3" t="s">
        <v>7097</v>
      </c>
      <c r="C4696" s="3" t="s">
        <v>40</v>
      </c>
      <c r="D4696" s="3" t="s">
        <v>24</v>
      </c>
      <c r="F4696" s="3">
        <v>32</v>
      </c>
      <c r="G4696" s="3">
        <v>18604.04</v>
      </c>
      <c r="I4696" s="4">
        <v>45718</v>
      </c>
      <c r="J4696" s="4">
        <v>45857</v>
      </c>
      <c r="K4696" s="3" t="s">
        <v>25</v>
      </c>
      <c r="L4696" s="5" t="s">
        <v>33</v>
      </c>
    </row>
    <row r="4697" spans="1:12" ht="14.25" customHeight="1" x14ac:dyDescent="0.3">
      <c r="A4697" s="3" t="s">
        <v>3342</v>
      </c>
      <c r="B4697" s="3" t="s">
        <v>7098</v>
      </c>
      <c r="C4697" s="3" t="s">
        <v>20</v>
      </c>
      <c r="D4697" s="3" t="s">
        <v>24</v>
      </c>
      <c r="E4697" s="3">
        <v>40</v>
      </c>
      <c r="F4697" s="3">
        <v>75</v>
      </c>
      <c r="G4697" s="3">
        <v>18079.310000000001</v>
      </c>
      <c r="H4697" s="3">
        <v>723172.4</v>
      </c>
      <c r="I4697" s="4">
        <v>45787</v>
      </c>
      <c r="J4697" s="4">
        <v>45907</v>
      </c>
      <c r="K4697" s="3" t="s">
        <v>29</v>
      </c>
      <c r="L4697" s="5" t="s">
        <v>30</v>
      </c>
    </row>
    <row r="4698" spans="1:12" ht="14.25" customHeight="1" x14ac:dyDescent="0.3">
      <c r="A4698" s="3" t="s">
        <v>7099</v>
      </c>
      <c r="B4698" s="3" t="s">
        <v>7100</v>
      </c>
      <c r="C4698" s="3" t="s">
        <v>44</v>
      </c>
      <c r="D4698" s="3" t="s">
        <v>41</v>
      </c>
      <c r="E4698" s="3">
        <v>80</v>
      </c>
      <c r="F4698" s="3">
        <v>86</v>
      </c>
      <c r="G4698" s="3">
        <v>5421.2</v>
      </c>
      <c r="H4698" s="3">
        <v>433696</v>
      </c>
      <c r="I4698" s="4">
        <v>45781</v>
      </c>
      <c r="J4698" s="4">
        <v>45875</v>
      </c>
      <c r="K4698" s="3" t="s">
        <v>29</v>
      </c>
      <c r="L4698" s="5" t="s">
        <v>30</v>
      </c>
    </row>
    <row r="4699" spans="1:12" ht="14.25" customHeight="1" x14ac:dyDescent="0.3">
      <c r="A4699" s="3" t="s">
        <v>7101</v>
      </c>
      <c r="B4699" s="3" t="s">
        <v>3037</v>
      </c>
      <c r="C4699" s="3" t="s">
        <v>28</v>
      </c>
      <c r="D4699" s="3" t="s">
        <v>53</v>
      </c>
      <c r="E4699" s="3">
        <v>69</v>
      </c>
      <c r="F4699" s="3">
        <v>30</v>
      </c>
      <c r="G4699" s="3">
        <v>11755.71</v>
      </c>
      <c r="H4699" s="3">
        <v>811143.99</v>
      </c>
      <c r="I4699" s="4">
        <v>45767</v>
      </c>
      <c r="J4699" s="4">
        <v>45914</v>
      </c>
      <c r="K4699" s="3" t="s">
        <v>29</v>
      </c>
      <c r="L4699" s="5" t="s">
        <v>21</v>
      </c>
    </row>
    <row r="4700" spans="1:12" ht="14.25" customHeight="1" x14ac:dyDescent="0.3">
      <c r="A4700" s="3" t="s">
        <v>7102</v>
      </c>
      <c r="B4700" s="3" t="s">
        <v>7103</v>
      </c>
      <c r="C4700" s="3" t="s">
        <v>20</v>
      </c>
      <c r="D4700" s="3" t="s">
        <v>24</v>
      </c>
      <c r="E4700" s="3">
        <v>23</v>
      </c>
      <c r="F4700" s="3">
        <v>37</v>
      </c>
      <c r="G4700" s="3">
        <v>14165.39</v>
      </c>
      <c r="H4700" s="3">
        <v>325803.96999999997</v>
      </c>
      <c r="I4700" s="4">
        <v>45687</v>
      </c>
      <c r="J4700" s="4">
        <v>45879</v>
      </c>
      <c r="K4700" s="3" t="s">
        <v>29</v>
      </c>
      <c r="L4700" s="5" t="s">
        <v>30</v>
      </c>
    </row>
    <row r="4701" spans="1:12" ht="14.25" customHeight="1" x14ac:dyDescent="0.3">
      <c r="A4701" s="3" t="s">
        <v>7104</v>
      </c>
      <c r="B4701" s="3" t="s">
        <v>3746</v>
      </c>
      <c r="C4701" s="3" t="s">
        <v>28</v>
      </c>
      <c r="D4701" s="3" t="s">
        <v>24</v>
      </c>
      <c r="F4701" s="3">
        <v>78</v>
      </c>
      <c r="G4701" s="3">
        <v>13965.56</v>
      </c>
      <c r="I4701" s="4">
        <v>45717</v>
      </c>
      <c r="J4701" s="4">
        <v>45868</v>
      </c>
      <c r="K4701" s="3" t="s">
        <v>25</v>
      </c>
      <c r="L4701" s="5" t="s">
        <v>33</v>
      </c>
    </row>
    <row r="4702" spans="1:12" ht="14.25" customHeight="1" x14ac:dyDescent="0.3">
      <c r="A4702" s="3" t="s">
        <v>3171</v>
      </c>
      <c r="B4702" s="3" t="s">
        <v>7105</v>
      </c>
      <c r="C4702" s="3" t="s">
        <v>14</v>
      </c>
      <c r="D4702" s="3" t="s">
        <v>24</v>
      </c>
      <c r="E4702" s="3">
        <v>175</v>
      </c>
      <c r="F4702" s="3">
        <v>73</v>
      </c>
      <c r="G4702" s="3">
        <v>18771.400000000001</v>
      </c>
      <c r="H4702" s="3">
        <v>3284995</v>
      </c>
      <c r="I4702" s="4">
        <v>45839</v>
      </c>
      <c r="J4702" s="4">
        <v>45942</v>
      </c>
      <c r="K4702" s="3" t="s">
        <v>46</v>
      </c>
      <c r="L4702" s="5" t="s">
        <v>21</v>
      </c>
    </row>
    <row r="4703" spans="1:12" ht="14.25" customHeight="1" x14ac:dyDescent="0.3">
      <c r="A4703" s="3" t="s">
        <v>7106</v>
      </c>
      <c r="B4703" s="3" t="s">
        <v>4813</v>
      </c>
      <c r="C4703" s="3" t="s">
        <v>44</v>
      </c>
      <c r="D4703" s="3" t="s">
        <v>24</v>
      </c>
      <c r="E4703" s="3">
        <v>18</v>
      </c>
      <c r="G4703" s="3">
        <v>11016.2</v>
      </c>
      <c r="H4703" s="3">
        <v>198291.6</v>
      </c>
      <c r="I4703" s="4">
        <v>45826</v>
      </c>
      <c r="J4703" s="4">
        <v>45876</v>
      </c>
      <c r="K4703" s="3" t="s">
        <v>57</v>
      </c>
      <c r="L4703" s="5" t="s">
        <v>33</v>
      </c>
    </row>
    <row r="4704" spans="1:12" ht="14.25" customHeight="1" x14ac:dyDescent="0.3">
      <c r="A4704" s="3" t="s">
        <v>7107</v>
      </c>
      <c r="B4704" s="3" t="s">
        <v>7108</v>
      </c>
      <c r="C4704" s="3" t="s">
        <v>28</v>
      </c>
      <c r="D4704" s="3" t="s">
        <v>24</v>
      </c>
      <c r="E4704" s="3">
        <v>72</v>
      </c>
      <c r="F4704" s="3">
        <v>66</v>
      </c>
      <c r="G4704" s="3">
        <v>2032.69</v>
      </c>
      <c r="H4704" s="3">
        <v>146353.68</v>
      </c>
      <c r="I4704" s="4">
        <v>45727</v>
      </c>
      <c r="J4704" s="4">
        <v>45903</v>
      </c>
      <c r="K4704" s="3" t="s">
        <v>54</v>
      </c>
      <c r="L4704" s="5" t="s">
        <v>21</v>
      </c>
    </row>
    <row r="4705" spans="1:12" ht="14.25" customHeight="1" x14ac:dyDescent="0.3">
      <c r="A4705" s="3" t="s">
        <v>1145</v>
      </c>
      <c r="B4705" s="3" t="s">
        <v>7109</v>
      </c>
      <c r="C4705" s="3" t="s">
        <v>44</v>
      </c>
      <c r="D4705" s="3" t="s">
        <v>53</v>
      </c>
      <c r="E4705" s="3">
        <v>119</v>
      </c>
      <c r="G4705" s="3">
        <v>735.15</v>
      </c>
      <c r="H4705" s="3">
        <v>87482.849999999991</v>
      </c>
      <c r="I4705" s="4">
        <v>45767</v>
      </c>
      <c r="J4705" s="4">
        <v>45909</v>
      </c>
      <c r="K4705" s="3" t="s">
        <v>54</v>
      </c>
      <c r="L4705" s="5" t="s">
        <v>17</v>
      </c>
    </row>
    <row r="4706" spans="1:12" ht="14.25" customHeight="1" x14ac:dyDescent="0.3">
      <c r="A4706" s="3" t="s">
        <v>7110</v>
      </c>
      <c r="B4706" s="3" t="s">
        <v>5035</v>
      </c>
      <c r="C4706" s="3" t="s">
        <v>28</v>
      </c>
      <c r="D4706" s="3" t="s">
        <v>41</v>
      </c>
      <c r="E4706" s="3">
        <v>161</v>
      </c>
      <c r="F4706" s="3">
        <v>62</v>
      </c>
      <c r="G4706" s="3">
        <v>8064.82</v>
      </c>
      <c r="H4706" s="3">
        <v>1298436.02</v>
      </c>
      <c r="I4706" s="4">
        <v>45809</v>
      </c>
      <c r="J4706" s="4">
        <v>45861</v>
      </c>
      <c r="L4706" s="5" t="s">
        <v>30</v>
      </c>
    </row>
    <row r="4707" spans="1:12" ht="14.25" customHeight="1" x14ac:dyDescent="0.3">
      <c r="A4707" s="3" t="s">
        <v>7111</v>
      </c>
      <c r="B4707" s="3" t="s">
        <v>7112</v>
      </c>
      <c r="C4707" s="3" t="s">
        <v>40</v>
      </c>
      <c r="D4707" s="3" t="s">
        <v>53</v>
      </c>
      <c r="E4707" s="3">
        <v>114</v>
      </c>
      <c r="F4707" s="3">
        <v>44</v>
      </c>
      <c r="G4707" s="3">
        <v>17621.04</v>
      </c>
      <c r="H4707" s="3">
        <v>2008798.56</v>
      </c>
      <c r="I4707" s="4">
        <v>45761</v>
      </c>
      <c r="J4707" s="4">
        <v>45916</v>
      </c>
      <c r="K4707" s="3" t="s">
        <v>57</v>
      </c>
      <c r="L4707" s="5" t="s">
        <v>30</v>
      </c>
    </row>
    <row r="4708" spans="1:12" ht="14.25" customHeight="1" x14ac:dyDescent="0.3">
      <c r="A4708" s="3" t="s">
        <v>3419</v>
      </c>
      <c r="B4708" s="3" t="s">
        <v>7113</v>
      </c>
      <c r="C4708" s="3" t="s">
        <v>40</v>
      </c>
      <c r="D4708" s="3" t="s">
        <v>24</v>
      </c>
      <c r="E4708" s="3">
        <v>190</v>
      </c>
      <c r="F4708" s="3">
        <v>90</v>
      </c>
      <c r="G4708" s="3">
        <v>9612.5400000000009</v>
      </c>
      <c r="H4708" s="3">
        <v>1826382.6</v>
      </c>
      <c r="I4708" s="4">
        <v>45727</v>
      </c>
      <c r="J4708" s="4">
        <v>45882</v>
      </c>
      <c r="K4708" s="3" t="s">
        <v>54</v>
      </c>
      <c r="L4708" s="5" t="s">
        <v>33</v>
      </c>
    </row>
    <row r="4709" spans="1:12" ht="14.25" customHeight="1" x14ac:dyDescent="0.3">
      <c r="A4709" s="3" t="s">
        <v>5978</v>
      </c>
      <c r="B4709" s="3" t="s">
        <v>7114</v>
      </c>
      <c r="C4709" s="3" t="s">
        <v>20</v>
      </c>
      <c r="D4709" s="3" t="s">
        <v>24</v>
      </c>
      <c r="E4709" s="3">
        <v>2</v>
      </c>
      <c r="F4709" s="3">
        <v>65</v>
      </c>
      <c r="G4709" s="3">
        <v>4383.8100000000004</v>
      </c>
      <c r="H4709" s="3">
        <v>8767.6200000000008</v>
      </c>
      <c r="I4709" s="4">
        <v>45678</v>
      </c>
      <c r="J4709" s="4">
        <v>45873</v>
      </c>
      <c r="K4709" s="3" t="s">
        <v>46</v>
      </c>
      <c r="L4709" s="5" t="s">
        <v>33</v>
      </c>
    </row>
    <row r="4710" spans="1:12" ht="14.25" customHeight="1" x14ac:dyDescent="0.3">
      <c r="A4710" s="3" t="s">
        <v>6596</v>
      </c>
      <c r="B4710" s="3" t="s">
        <v>7115</v>
      </c>
      <c r="C4710" s="3" t="s">
        <v>14</v>
      </c>
      <c r="D4710" s="3" t="s">
        <v>53</v>
      </c>
      <c r="E4710" s="3">
        <v>137</v>
      </c>
      <c r="F4710" s="3">
        <v>53</v>
      </c>
      <c r="G4710" s="3">
        <v>7215.51</v>
      </c>
      <c r="H4710" s="3">
        <v>988524.87</v>
      </c>
      <c r="I4710" s="4">
        <v>45714</v>
      </c>
      <c r="J4710" s="4">
        <v>45864</v>
      </c>
      <c r="K4710" s="3" t="s">
        <v>25</v>
      </c>
      <c r="L4710" s="5" t="s">
        <v>58</v>
      </c>
    </row>
    <row r="4711" spans="1:12" ht="14.25" customHeight="1" x14ac:dyDescent="0.3">
      <c r="A4711" s="3" t="s">
        <v>4439</v>
      </c>
      <c r="B4711" s="3" t="s">
        <v>6055</v>
      </c>
      <c r="C4711" s="3" t="s">
        <v>28</v>
      </c>
      <c r="D4711" s="3" t="s">
        <v>15</v>
      </c>
      <c r="E4711" s="3">
        <v>90</v>
      </c>
      <c r="G4711" s="3">
        <v>10149.719999999999</v>
      </c>
      <c r="H4711" s="3">
        <v>913474.79999999993</v>
      </c>
      <c r="I4711" s="4">
        <v>45778</v>
      </c>
      <c r="J4711" s="4">
        <v>45857</v>
      </c>
      <c r="K4711" s="3" t="s">
        <v>29</v>
      </c>
      <c r="L4711" s="5" t="s">
        <v>17</v>
      </c>
    </row>
    <row r="4712" spans="1:12" ht="14.25" customHeight="1" x14ac:dyDescent="0.3">
      <c r="A4712" s="3" t="s">
        <v>3133</v>
      </c>
      <c r="B4712" s="3" t="s">
        <v>6452</v>
      </c>
      <c r="C4712" s="3" t="s">
        <v>14</v>
      </c>
      <c r="D4712" s="3" t="s">
        <v>53</v>
      </c>
      <c r="E4712" s="3">
        <v>85</v>
      </c>
      <c r="G4712" s="3">
        <v>15033.11</v>
      </c>
      <c r="H4712" s="3">
        <v>1277814.3500000001</v>
      </c>
      <c r="I4712" s="4">
        <v>45722</v>
      </c>
      <c r="J4712" s="4">
        <v>45861</v>
      </c>
      <c r="K4712" s="3" t="s">
        <v>29</v>
      </c>
      <c r="L4712" s="5" t="s">
        <v>33</v>
      </c>
    </row>
    <row r="4713" spans="1:12" ht="14.25" customHeight="1" x14ac:dyDescent="0.3">
      <c r="A4713" s="3" t="s">
        <v>7067</v>
      </c>
      <c r="B4713" s="3" t="s">
        <v>2791</v>
      </c>
      <c r="C4713" s="3" t="s">
        <v>14</v>
      </c>
      <c r="D4713" s="3" t="s">
        <v>41</v>
      </c>
      <c r="E4713" s="3">
        <v>99</v>
      </c>
      <c r="F4713" s="3">
        <v>34</v>
      </c>
      <c r="G4713" s="3">
        <v>9458.07</v>
      </c>
      <c r="H4713" s="3">
        <v>936348.92999999993</v>
      </c>
      <c r="I4713" s="4">
        <v>45707</v>
      </c>
      <c r="J4713" s="4">
        <v>45884</v>
      </c>
      <c r="K4713" s="3" t="s">
        <v>25</v>
      </c>
      <c r="L4713" s="5" t="s">
        <v>30</v>
      </c>
    </row>
    <row r="4714" spans="1:12" ht="14.25" customHeight="1" x14ac:dyDescent="0.3">
      <c r="A4714" s="3" t="s">
        <v>4342</v>
      </c>
      <c r="B4714" s="3" t="s">
        <v>7116</v>
      </c>
      <c r="C4714" s="3" t="s">
        <v>20</v>
      </c>
      <c r="D4714" s="3" t="s">
        <v>15</v>
      </c>
      <c r="E4714" s="3">
        <v>185</v>
      </c>
      <c r="F4714" s="3">
        <v>98</v>
      </c>
      <c r="G4714" s="3">
        <v>806.44</v>
      </c>
      <c r="H4714" s="3">
        <v>149191.4</v>
      </c>
      <c r="I4714" s="4">
        <v>45737</v>
      </c>
      <c r="J4714" s="4">
        <v>45865</v>
      </c>
      <c r="K4714" s="3" t="s">
        <v>46</v>
      </c>
      <c r="L4714" s="5" t="s">
        <v>58</v>
      </c>
    </row>
    <row r="4715" spans="1:12" ht="14.25" customHeight="1" x14ac:dyDescent="0.3">
      <c r="A4715" s="3" t="s">
        <v>7117</v>
      </c>
      <c r="B4715" s="3" t="s">
        <v>5409</v>
      </c>
      <c r="C4715" s="3" t="s">
        <v>20</v>
      </c>
      <c r="D4715" s="3" t="s">
        <v>15</v>
      </c>
      <c r="E4715" s="3">
        <v>99</v>
      </c>
      <c r="F4715" s="3">
        <v>94</v>
      </c>
      <c r="G4715" s="3">
        <v>6296.01</v>
      </c>
      <c r="H4715" s="3">
        <v>623304.99</v>
      </c>
      <c r="I4715" s="4">
        <v>45761</v>
      </c>
      <c r="J4715" s="4">
        <v>45880</v>
      </c>
      <c r="L4715" s="5" t="s">
        <v>58</v>
      </c>
    </row>
    <row r="4716" spans="1:12" ht="14.25" customHeight="1" x14ac:dyDescent="0.3">
      <c r="A4716" s="3" t="s">
        <v>7118</v>
      </c>
      <c r="B4716" s="3" t="s">
        <v>875</v>
      </c>
      <c r="C4716" s="3" t="s">
        <v>14</v>
      </c>
      <c r="E4716" s="3">
        <v>18</v>
      </c>
      <c r="F4716" s="3">
        <v>86</v>
      </c>
      <c r="G4716" s="3">
        <v>19716.18</v>
      </c>
      <c r="H4716" s="3">
        <v>354891.24</v>
      </c>
      <c r="I4716" s="4">
        <v>45838</v>
      </c>
      <c r="J4716" s="4">
        <v>45876</v>
      </c>
      <c r="K4716" s="3" t="s">
        <v>54</v>
      </c>
      <c r="L4716" s="5" t="s">
        <v>58</v>
      </c>
    </row>
    <row r="4717" spans="1:12" ht="14.25" customHeight="1" x14ac:dyDescent="0.3">
      <c r="A4717" s="3" t="s">
        <v>7119</v>
      </c>
      <c r="B4717" s="3" t="s">
        <v>7120</v>
      </c>
      <c r="C4717" s="3" t="s">
        <v>40</v>
      </c>
      <c r="D4717" s="3" t="s">
        <v>15</v>
      </c>
      <c r="E4717" s="3">
        <v>163</v>
      </c>
      <c r="F4717" s="3">
        <v>30</v>
      </c>
      <c r="G4717" s="3">
        <v>2384.98</v>
      </c>
      <c r="H4717" s="3">
        <v>388751.74</v>
      </c>
      <c r="I4717" s="4">
        <v>45715</v>
      </c>
      <c r="J4717" s="4">
        <v>45929</v>
      </c>
      <c r="K4717" s="3" t="s">
        <v>57</v>
      </c>
      <c r="L4717" s="5" t="s">
        <v>21</v>
      </c>
    </row>
    <row r="4718" spans="1:12" ht="14.25" customHeight="1" x14ac:dyDescent="0.3">
      <c r="A4718" s="3" t="s">
        <v>2848</v>
      </c>
      <c r="B4718" s="3" t="s">
        <v>5062</v>
      </c>
      <c r="C4718" s="3" t="s">
        <v>40</v>
      </c>
      <c r="D4718" s="3" t="s">
        <v>45</v>
      </c>
      <c r="E4718" s="3">
        <v>16</v>
      </c>
      <c r="F4718" s="3">
        <v>81</v>
      </c>
      <c r="G4718" s="3">
        <v>17687.509999999998</v>
      </c>
      <c r="H4718" s="3">
        <v>283000.15999999997</v>
      </c>
      <c r="I4718" s="4">
        <v>45849</v>
      </c>
      <c r="J4718" s="4">
        <v>45858</v>
      </c>
      <c r="K4718" s="3" t="s">
        <v>54</v>
      </c>
      <c r="L4718" s="5" t="s">
        <v>21</v>
      </c>
    </row>
    <row r="4719" spans="1:12" ht="14.25" customHeight="1" x14ac:dyDescent="0.3">
      <c r="A4719" s="3" t="s">
        <v>7121</v>
      </c>
      <c r="B4719" s="3" t="s">
        <v>1017</v>
      </c>
      <c r="C4719" s="3" t="s">
        <v>14</v>
      </c>
      <c r="D4719" s="3" t="s">
        <v>24</v>
      </c>
      <c r="E4719" s="3">
        <v>47</v>
      </c>
      <c r="F4719" s="3">
        <v>89</v>
      </c>
      <c r="G4719" s="3">
        <v>3662.56</v>
      </c>
      <c r="H4719" s="3">
        <v>172140.32</v>
      </c>
      <c r="I4719" s="4">
        <v>45741</v>
      </c>
      <c r="J4719" s="4">
        <v>45929</v>
      </c>
      <c r="K4719" s="3" t="s">
        <v>25</v>
      </c>
      <c r="L4719" s="5" t="s">
        <v>21</v>
      </c>
    </row>
    <row r="4720" spans="1:12" ht="14.25" customHeight="1" x14ac:dyDescent="0.3">
      <c r="A4720" s="3" t="s">
        <v>7122</v>
      </c>
      <c r="B4720" s="3" t="s">
        <v>719</v>
      </c>
      <c r="C4720" s="3" t="s">
        <v>14</v>
      </c>
      <c r="D4720" s="3" t="s">
        <v>15</v>
      </c>
      <c r="E4720" s="3">
        <v>11</v>
      </c>
      <c r="F4720" s="3">
        <v>24</v>
      </c>
      <c r="G4720" s="3">
        <v>11037.78</v>
      </c>
      <c r="H4720" s="3">
        <v>121415.58</v>
      </c>
      <c r="I4720" s="4">
        <v>45699</v>
      </c>
      <c r="J4720" s="4">
        <v>45925</v>
      </c>
      <c r="K4720" s="3" t="s">
        <v>54</v>
      </c>
      <c r="L4720" s="5" t="s">
        <v>58</v>
      </c>
    </row>
    <row r="4721" spans="1:12" ht="14.25" customHeight="1" x14ac:dyDescent="0.3">
      <c r="A4721" s="3" t="s">
        <v>7123</v>
      </c>
      <c r="B4721" s="3" t="s">
        <v>7124</v>
      </c>
      <c r="C4721" s="3" t="s">
        <v>20</v>
      </c>
      <c r="D4721" s="3" t="s">
        <v>15</v>
      </c>
      <c r="E4721" s="3">
        <v>53</v>
      </c>
      <c r="F4721" s="3">
        <v>74</v>
      </c>
      <c r="G4721" s="3">
        <v>15440.22</v>
      </c>
      <c r="H4721" s="3">
        <v>818331.65999999992</v>
      </c>
      <c r="I4721" s="4">
        <v>45779</v>
      </c>
      <c r="J4721" s="4">
        <v>45928</v>
      </c>
      <c r="L4721" s="5" t="s">
        <v>30</v>
      </c>
    </row>
    <row r="4722" spans="1:12" ht="14.25" customHeight="1" x14ac:dyDescent="0.3">
      <c r="A4722" s="3" t="s">
        <v>7125</v>
      </c>
      <c r="B4722" s="3" t="s">
        <v>7126</v>
      </c>
      <c r="C4722" s="3" t="s">
        <v>20</v>
      </c>
      <c r="D4722" s="3" t="s">
        <v>41</v>
      </c>
      <c r="E4722" s="3">
        <v>126</v>
      </c>
      <c r="F4722" s="3">
        <v>49</v>
      </c>
      <c r="G4722" s="3">
        <v>19594.849999999999</v>
      </c>
      <c r="H4722" s="3">
        <v>2468951.1</v>
      </c>
      <c r="I4722" s="4">
        <v>45671</v>
      </c>
      <c r="J4722" s="4">
        <v>45929</v>
      </c>
      <c r="K4722" s="3" t="s">
        <v>57</v>
      </c>
      <c r="L4722" s="5" t="s">
        <v>33</v>
      </c>
    </row>
    <row r="4723" spans="1:12" ht="14.25" customHeight="1" x14ac:dyDescent="0.3">
      <c r="A4723" s="3" t="s">
        <v>7127</v>
      </c>
      <c r="B4723" s="3" t="s">
        <v>7128</v>
      </c>
      <c r="C4723" s="3" t="s">
        <v>28</v>
      </c>
      <c r="D4723" s="3" t="s">
        <v>53</v>
      </c>
      <c r="E4723" s="3">
        <v>130</v>
      </c>
      <c r="F4723" s="3">
        <v>67</v>
      </c>
      <c r="G4723" s="3">
        <v>11267.52</v>
      </c>
      <c r="H4723" s="3">
        <v>1464777.6</v>
      </c>
      <c r="I4723" s="4">
        <v>45702</v>
      </c>
      <c r="J4723" s="4">
        <v>45863</v>
      </c>
      <c r="L4723" s="5" t="s">
        <v>33</v>
      </c>
    </row>
    <row r="4724" spans="1:12" ht="14.25" customHeight="1" x14ac:dyDescent="0.3">
      <c r="A4724" s="3" t="s">
        <v>7129</v>
      </c>
      <c r="B4724" s="3" t="s">
        <v>7130</v>
      </c>
      <c r="C4724" s="3" t="s">
        <v>28</v>
      </c>
      <c r="D4724" s="3" t="s">
        <v>53</v>
      </c>
      <c r="E4724" s="3">
        <v>28</v>
      </c>
      <c r="F4724" s="3">
        <v>69</v>
      </c>
      <c r="G4724" s="3">
        <v>2299.11</v>
      </c>
      <c r="H4724" s="3">
        <v>64375.08</v>
      </c>
      <c r="I4724" s="4">
        <v>45835</v>
      </c>
      <c r="J4724" s="4">
        <v>45906</v>
      </c>
      <c r="K4724" s="3" t="s">
        <v>46</v>
      </c>
      <c r="L4724" s="5" t="s">
        <v>58</v>
      </c>
    </row>
    <row r="4725" spans="1:12" ht="14.25" customHeight="1" x14ac:dyDescent="0.3">
      <c r="A4725" s="3" t="s">
        <v>724</v>
      </c>
      <c r="B4725" s="3" t="s">
        <v>7131</v>
      </c>
      <c r="C4725" s="3" t="s">
        <v>44</v>
      </c>
      <c r="D4725" s="3" t="s">
        <v>41</v>
      </c>
      <c r="E4725" s="3">
        <v>198</v>
      </c>
      <c r="F4725" s="3">
        <v>46</v>
      </c>
      <c r="G4725" s="3">
        <v>12936.39</v>
      </c>
      <c r="H4725" s="3">
        <v>2561405.2200000002</v>
      </c>
      <c r="I4725" s="4">
        <v>45848</v>
      </c>
      <c r="J4725" s="4">
        <v>45869</v>
      </c>
      <c r="K4725" s="3" t="s">
        <v>25</v>
      </c>
      <c r="L4725" s="5" t="s">
        <v>30</v>
      </c>
    </row>
    <row r="4726" spans="1:12" ht="14.25" customHeight="1" x14ac:dyDescent="0.3">
      <c r="A4726" s="3" t="s">
        <v>7132</v>
      </c>
      <c r="B4726" s="3" t="s">
        <v>2185</v>
      </c>
      <c r="C4726" s="3" t="s">
        <v>14</v>
      </c>
      <c r="D4726" s="3" t="s">
        <v>15</v>
      </c>
      <c r="E4726" s="3">
        <v>136</v>
      </c>
      <c r="F4726" s="3">
        <v>90</v>
      </c>
      <c r="G4726" s="3">
        <v>15792.35</v>
      </c>
      <c r="H4726" s="3">
        <v>2147759.6</v>
      </c>
      <c r="I4726" s="4">
        <v>45687</v>
      </c>
      <c r="J4726" s="4">
        <v>45900</v>
      </c>
      <c r="L4726" s="5" t="s">
        <v>17</v>
      </c>
    </row>
    <row r="4727" spans="1:12" ht="14.25" customHeight="1" x14ac:dyDescent="0.3">
      <c r="A4727" s="3" t="s">
        <v>7133</v>
      </c>
      <c r="B4727" s="3" t="s">
        <v>2541</v>
      </c>
      <c r="C4727" s="3" t="s">
        <v>40</v>
      </c>
      <c r="D4727" s="3" t="s">
        <v>15</v>
      </c>
      <c r="E4727" s="3">
        <v>153</v>
      </c>
      <c r="F4727" s="3">
        <v>27</v>
      </c>
      <c r="G4727" s="3">
        <v>10992.04</v>
      </c>
      <c r="H4727" s="3">
        <v>1681782.12</v>
      </c>
      <c r="I4727" s="4">
        <v>45681</v>
      </c>
      <c r="J4727" s="4">
        <v>45886</v>
      </c>
      <c r="K4727" s="3" t="s">
        <v>54</v>
      </c>
      <c r="L4727" s="5" t="s">
        <v>17</v>
      </c>
    </row>
    <row r="4728" spans="1:12" ht="14.25" customHeight="1" x14ac:dyDescent="0.3">
      <c r="A4728" s="3" t="s">
        <v>7134</v>
      </c>
      <c r="B4728" s="3" t="s">
        <v>4732</v>
      </c>
      <c r="C4728" s="3" t="s">
        <v>28</v>
      </c>
      <c r="D4728" s="3" t="s">
        <v>41</v>
      </c>
      <c r="E4728" s="3">
        <v>179</v>
      </c>
      <c r="F4728" s="3">
        <v>77</v>
      </c>
      <c r="G4728" s="3">
        <v>16229.77</v>
      </c>
      <c r="H4728" s="3">
        <v>2905128.83</v>
      </c>
      <c r="I4728" s="4">
        <v>45824</v>
      </c>
      <c r="J4728" s="4">
        <v>45911</v>
      </c>
      <c r="K4728" s="3" t="s">
        <v>25</v>
      </c>
      <c r="L4728" s="5" t="s">
        <v>17</v>
      </c>
    </row>
    <row r="4729" spans="1:12" ht="14.25" customHeight="1" x14ac:dyDescent="0.3">
      <c r="A4729" s="3" t="s">
        <v>1713</v>
      </c>
      <c r="B4729" s="3" t="s">
        <v>2578</v>
      </c>
      <c r="C4729" s="3" t="s">
        <v>14</v>
      </c>
      <c r="D4729" s="3" t="s">
        <v>24</v>
      </c>
      <c r="E4729" s="3">
        <v>92</v>
      </c>
      <c r="F4729" s="3">
        <v>22</v>
      </c>
      <c r="G4729" s="3">
        <v>12312.11</v>
      </c>
      <c r="H4729" s="3">
        <v>1132714.1200000001</v>
      </c>
      <c r="I4729" s="4">
        <v>45784</v>
      </c>
      <c r="J4729" s="4">
        <v>45913</v>
      </c>
      <c r="K4729" s="3" t="s">
        <v>16</v>
      </c>
      <c r="L4729" s="5" t="s">
        <v>21</v>
      </c>
    </row>
    <row r="4730" spans="1:12" ht="14.25" customHeight="1" x14ac:dyDescent="0.3">
      <c r="A4730" s="3" t="s">
        <v>7135</v>
      </c>
      <c r="B4730" s="3" t="s">
        <v>3652</v>
      </c>
      <c r="C4730" s="3" t="s">
        <v>28</v>
      </c>
      <c r="D4730" s="3" t="s">
        <v>41</v>
      </c>
      <c r="E4730" s="3">
        <v>189</v>
      </c>
      <c r="F4730" s="3">
        <v>68</v>
      </c>
      <c r="G4730" s="3">
        <v>2488.5700000000002</v>
      </c>
      <c r="H4730" s="3">
        <v>470339.73</v>
      </c>
      <c r="I4730" s="4">
        <v>45781</v>
      </c>
      <c r="J4730" s="4">
        <v>45928</v>
      </c>
      <c r="K4730" s="3" t="s">
        <v>29</v>
      </c>
      <c r="L4730" s="5" t="s">
        <v>21</v>
      </c>
    </row>
    <row r="4731" spans="1:12" ht="14.25" customHeight="1" x14ac:dyDescent="0.3">
      <c r="A4731" s="3" t="s">
        <v>2820</v>
      </c>
      <c r="B4731" s="3" t="s">
        <v>7136</v>
      </c>
      <c r="C4731" s="3" t="s">
        <v>40</v>
      </c>
      <c r="D4731" s="3" t="s">
        <v>24</v>
      </c>
      <c r="E4731" s="3">
        <v>104</v>
      </c>
      <c r="F4731" s="3">
        <v>41</v>
      </c>
      <c r="G4731" s="3">
        <v>3603.75</v>
      </c>
      <c r="H4731" s="3">
        <v>374790</v>
      </c>
      <c r="I4731" s="4">
        <v>45727</v>
      </c>
      <c r="J4731" s="4">
        <v>45854</v>
      </c>
      <c r="K4731" s="3" t="s">
        <v>57</v>
      </c>
      <c r="L4731" s="5" t="s">
        <v>17</v>
      </c>
    </row>
    <row r="4732" spans="1:12" ht="14.25" customHeight="1" x14ac:dyDescent="0.3">
      <c r="A4732" s="3" t="s">
        <v>7137</v>
      </c>
      <c r="B4732" s="3" t="s">
        <v>7138</v>
      </c>
      <c r="C4732" s="3" t="s">
        <v>14</v>
      </c>
      <c r="D4732" s="3" t="s">
        <v>41</v>
      </c>
      <c r="E4732" s="3">
        <v>30</v>
      </c>
      <c r="F4732" s="3">
        <v>81</v>
      </c>
      <c r="G4732" s="3">
        <v>13938.7</v>
      </c>
      <c r="H4732" s="3">
        <v>418161</v>
      </c>
      <c r="I4732" s="4">
        <v>45844</v>
      </c>
      <c r="J4732" s="4">
        <v>45870</v>
      </c>
      <c r="K4732" s="3" t="s">
        <v>54</v>
      </c>
      <c r="L4732" s="5" t="s">
        <v>33</v>
      </c>
    </row>
    <row r="4733" spans="1:12" ht="14.25" customHeight="1" x14ac:dyDescent="0.3">
      <c r="A4733" s="3" t="s">
        <v>7139</v>
      </c>
      <c r="B4733" s="3" t="s">
        <v>2498</v>
      </c>
      <c r="C4733" s="3" t="s">
        <v>20</v>
      </c>
      <c r="D4733" s="3" t="s">
        <v>45</v>
      </c>
      <c r="E4733" s="3">
        <v>90</v>
      </c>
      <c r="G4733" s="3">
        <v>14661.28</v>
      </c>
      <c r="H4733" s="3">
        <v>1319515.2</v>
      </c>
      <c r="I4733" s="4">
        <v>45790</v>
      </c>
      <c r="J4733" s="4">
        <v>45894</v>
      </c>
      <c r="K4733" s="3" t="s">
        <v>57</v>
      </c>
      <c r="L4733" s="5" t="s">
        <v>33</v>
      </c>
    </row>
    <row r="4734" spans="1:12" ht="14.25" customHeight="1" x14ac:dyDescent="0.3">
      <c r="A4734" s="3" t="s">
        <v>7140</v>
      </c>
      <c r="B4734" s="3" t="s">
        <v>5927</v>
      </c>
      <c r="C4734" s="3" t="s">
        <v>28</v>
      </c>
      <c r="D4734" s="3" t="s">
        <v>24</v>
      </c>
      <c r="E4734" s="3">
        <v>67</v>
      </c>
      <c r="F4734" s="3">
        <v>31</v>
      </c>
      <c r="G4734" s="3">
        <v>7487.56</v>
      </c>
      <c r="H4734" s="3">
        <v>501666.52</v>
      </c>
      <c r="I4734" s="4">
        <v>45685</v>
      </c>
      <c r="J4734" s="4">
        <v>45864</v>
      </c>
      <c r="K4734" s="3" t="s">
        <v>46</v>
      </c>
      <c r="L4734" s="5" t="s">
        <v>33</v>
      </c>
    </row>
    <row r="4735" spans="1:12" ht="14.25" customHeight="1" x14ac:dyDescent="0.3">
      <c r="A4735" s="3" t="s">
        <v>7141</v>
      </c>
      <c r="B4735" s="3" t="s">
        <v>1976</v>
      </c>
      <c r="C4735" s="3" t="s">
        <v>44</v>
      </c>
      <c r="D4735" s="3" t="s">
        <v>45</v>
      </c>
      <c r="E4735" s="3">
        <v>17</v>
      </c>
      <c r="F4735" s="3">
        <v>73</v>
      </c>
      <c r="G4735" s="3">
        <v>18710.080000000002</v>
      </c>
      <c r="H4735" s="3">
        <v>318071.36</v>
      </c>
      <c r="I4735" s="4">
        <v>45698</v>
      </c>
      <c r="J4735" s="4">
        <v>45852</v>
      </c>
      <c r="K4735" s="3" t="s">
        <v>25</v>
      </c>
      <c r="L4735" s="5" t="s">
        <v>33</v>
      </c>
    </row>
    <row r="4736" spans="1:12" ht="14.25" customHeight="1" x14ac:dyDescent="0.3">
      <c r="A4736" s="3" t="s">
        <v>2351</v>
      </c>
      <c r="B4736" s="3" t="s">
        <v>7142</v>
      </c>
      <c r="C4736" s="3" t="s">
        <v>14</v>
      </c>
      <c r="D4736" s="3" t="s">
        <v>15</v>
      </c>
      <c r="E4736" s="3">
        <v>77</v>
      </c>
      <c r="F4736" s="3">
        <v>44</v>
      </c>
      <c r="G4736" s="3">
        <v>17366.48</v>
      </c>
      <c r="H4736" s="3">
        <v>1337218.96</v>
      </c>
      <c r="I4736" s="4">
        <v>45710</v>
      </c>
      <c r="J4736" s="4">
        <v>45878</v>
      </c>
      <c r="K4736" s="3" t="s">
        <v>54</v>
      </c>
      <c r="L4736" s="5" t="s">
        <v>21</v>
      </c>
    </row>
    <row r="4737" spans="1:12" ht="14.25" customHeight="1" x14ac:dyDescent="0.3">
      <c r="A4737" s="3" t="s">
        <v>7143</v>
      </c>
      <c r="B4737" s="3" t="s">
        <v>6535</v>
      </c>
      <c r="C4737" s="3" t="s">
        <v>20</v>
      </c>
      <c r="D4737" s="3" t="s">
        <v>24</v>
      </c>
      <c r="E4737" s="3">
        <v>122</v>
      </c>
      <c r="F4737" s="3">
        <v>55</v>
      </c>
      <c r="G4737" s="3">
        <v>5989.51</v>
      </c>
      <c r="H4737" s="3">
        <v>730720.22</v>
      </c>
      <c r="I4737" s="4">
        <v>45819</v>
      </c>
      <c r="J4737" s="4">
        <v>45866</v>
      </c>
      <c r="L4737" s="5" t="s">
        <v>33</v>
      </c>
    </row>
    <row r="4738" spans="1:12" ht="14.25" customHeight="1" x14ac:dyDescent="0.3">
      <c r="A4738" s="3" t="s">
        <v>258</v>
      </c>
      <c r="B4738" s="3" t="s">
        <v>1365</v>
      </c>
      <c r="C4738" s="3" t="s">
        <v>40</v>
      </c>
      <c r="D4738" s="3" t="s">
        <v>45</v>
      </c>
      <c r="F4738" s="3">
        <v>58</v>
      </c>
      <c r="G4738" s="3">
        <v>3678.52</v>
      </c>
      <c r="I4738" s="4">
        <v>45679</v>
      </c>
      <c r="J4738" s="4">
        <v>45935</v>
      </c>
      <c r="K4738" s="3" t="s">
        <v>46</v>
      </c>
      <c r="L4738" s="5" t="s">
        <v>33</v>
      </c>
    </row>
    <row r="4739" spans="1:12" ht="14.25" customHeight="1" x14ac:dyDescent="0.3">
      <c r="A4739" s="3" t="s">
        <v>3185</v>
      </c>
      <c r="B4739" s="3" t="s">
        <v>1931</v>
      </c>
      <c r="C4739" s="3" t="s">
        <v>28</v>
      </c>
      <c r="D4739" s="3" t="s">
        <v>41</v>
      </c>
      <c r="E4739" s="3">
        <v>64</v>
      </c>
      <c r="F4739" s="3">
        <v>59</v>
      </c>
      <c r="G4739" s="3">
        <v>13790.17</v>
      </c>
      <c r="H4739" s="3">
        <v>882570.88</v>
      </c>
      <c r="I4739" s="4">
        <v>45789</v>
      </c>
      <c r="J4739" s="4">
        <v>45890</v>
      </c>
      <c r="K4739" s="3" t="s">
        <v>29</v>
      </c>
      <c r="L4739" s="5" t="s">
        <v>33</v>
      </c>
    </row>
    <row r="4740" spans="1:12" ht="14.25" customHeight="1" x14ac:dyDescent="0.3">
      <c r="A4740" s="3" t="s">
        <v>7144</v>
      </c>
      <c r="B4740" s="3" t="s">
        <v>7145</v>
      </c>
      <c r="C4740" s="3" t="s">
        <v>28</v>
      </c>
      <c r="D4740" s="3" t="s">
        <v>15</v>
      </c>
      <c r="E4740" s="3">
        <v>124</v>
      </c>
      <c r="F4740" s="3">
        <v>96</v>
      </c>
      <c r="G4740" s="3">
        <v>15057.78</v>
      </c>
      <c r="H4740" s="3">
        <v>1867164.72</v>
      </c>
      <c r="I4740" s="4">
        <v>45800</v>
      </c>
      <c r="J4740" s="4">
        <v>45867</v>
      </c>
      <c r="L4740" s="5" t="s">
        <v>17</v>
      </c>
    </row>
    <row r="4741" spans="1:12" ht="14.25" customHeight="1" x14ac:dyDescent="0.3">
      <c r="A4741" s="3" t="s">
        <v>7015</v>
      </c>
      <c r="B4741" s="3" t="s">
        <v>7146</v>
      </c>
      <c r="C4741" s="3" t="s">
        <v>40</v>
      </c>
      <c r="D4741" s="3" t="s">
        <v>24</v>
      </c>
      <c r="F4741" s="3">
        <v>32</v>
      </c>
      <c r="G4741" s="3">
        <v>6495.62</v>
      </c>
      <c r="I4741" s="4">
        <v>45711</v>
      </c>
      <c r="J4741" s="4">
        <v>45917</v>
      </c>
      <c r="K4741" s="3" t="s">
        <v>25</v>
      </c>
      <c r="L4741" s="5" t="s">
        <v>33</v>
      </c>
    </row>
    <row r="4742" spans="1:12" ht="14.25" customHeight="1" x14ac:dyDescent="0.3">
      <c r="A4742" s="3" t="s">
        <v>6642</v>
      </c>
      <c r="B4742" s="3" t="s">
        <v>7147</v>
      </c>
      <c r="C4742" s="3" t="s">
        <v>20</v>
      </c>
      <c r="D4742" s="3" t="s">
        <v>24</v>
      </c>
      <c r="E4742" s="3">
        <v>118</v>
      </c>
      <c r="F4742" s="3">
        <v>22</v>
      </c>
      <c r="G4742" s="3">
        <v>14452.38</v>
      </c>
      <c r="H4742" s="3">
        <v>1705380.84</v>
      </c>
      <c r="I4742" s="4">
        <v>45727</v>
      </c>
      <c r="J4742" s="4">
        <v>45878</v>
      </c>
      <c r="L4742" s="5" t="s">
        <v>30</v>
      </c>
    </row>
    <row r="4743" spans="1:12" ht="14.25" customHeight="1" x14ac:dyDescent="0.3">
      <c r="A4743" s="3" t="s">
        <v>7148</v>
      </c>
      <c r="B4743" s="3" t="s">
        <v>7149</v>
      </c>
      <c r="C4743" s="3" t="s">
        <v>14</v>
      </c>
      <c r="D4743" s="3" t="s">
        <v>45</v>
      </c>
      <c r="E4743" s="3">
        <v>192</v>
      </c>
      <c r="F4743" s="3">
        <v>68</v>
      </c>
      <c r="G4743" s="3">
        <v>10633.6</v>
      </c>
      <c r="H4743" s="3">
        <v>2041651.2</v>
      </c>
      <c r="I4743" s="4">
        <v>45771</v>
      </c>
      <c r="J4743" s="4">
        <v>45854</v>
      </c>
      <c r="L4743" s="5" t="s">
        <v>30</v>
      </c>
    </row>
    <row r="4744" spans="1:12" ht="14.25" customHeight="1" x14ac:dyDescent="0.3">
      <c r="A4744" s="3" t="s">
        <v>3894</v>
      </c>
      <c r="B4744" s="3" t="s">
        <v>7150</v>
      </c>
      <c r="C4744" s="3" t="s">
        <v>40</v>
      </c>
      <c r="D4744" s="3" t="s">
        <v>45</v>
      </c>
      <c r="E4744" s="3">
        <v>77</v>
      </c>
      <c r="F4744" s="3">
        <v>21</v>
      </c>
      <c r="G4744" s="3">
        <v>8227.1200000000008</v>
      </c>
      <c r="H4744" s="3">
        <v>633488.24000000011</v>
      </c>
      <c r="I4744" s="4">
        <v>45775</v>
      </c>
      <c r="J4744" s="4">
        <v>45885</v>
      </c>
      <c r="K4744" s="3" t="s">
        <v>46</v>
      </c>
      <c r="L4744" s="5" t="s">
        <v>30</v>
      </c>
    </row>
    <row r="4745" spans="1:12" ht="14.25" customHeight="1" x14ac:dyDescent="0.3">
      <c r="A4745" s="3" t="s">
        <v>7151</v>
      </c>
      <c r="B4745" s="3" t="s">
        <v>6977</v>
      </c>
      <c r="C4745" s="3" t="s">
        <v>40</v>
      </c>
      <c r="D4745" s="3" t="s">
        <v>15</v>
      </c>
      <c r="E4745" s="3">
        <v>30</v>
      </c>
      <c r="F4745" s="3">
        <v>87</v>
      </c>
      <c r="G4745" s="3">
        <v>2818.26</v>
      </c>
      <c r="H4745" s="3">
        <v>84547.8</v>
      </c>
      <c r="I4745" s="4">
        <v>45708</v>
      </c>
      <c r="J4745" s="4">
        <v>45867</v>
      </c>
      <c r="K4745" s="3" t="s">
        <v>25</v>
      </c>
      <c r="L4745" s="5" t="s">
        <v>30</v>
      </c>
    </row>
    <row r="4746" spans="1:12" ht="14.25" customHeight="1" x14ac:dyDescent="0.3">
      <c r="A4746" s="3" t="s">
        <v>7152</v>
      </c>
      <c r="B4746" s="3" t="s">
        <v>1283</v>
      </c>
      <c r="C4746" s="3" t="s">
        <v>20</v>
      </c>
      <c r="D4746" s="3" t="s">
        <v>41</v>
      </c>
      <c r="E4746" s="3">
        <v>36</v>
      </c>
      <c r="F4746" s="3">
        <v>92</v>
      </c>
      <c r="G4746" s="3">
        <v>9196.43</v>
      </c>
      <c r="H4746" s="3">
        <v>331071.48</v>
      </c>
      <c r="I4746" s="4">
        <v>45680</v>
      </c>
      <c r="J4746" s="4">
        <v>45911</v>
      </c>
      <c r="K4746" s="3" t="s">
        <v>25</v>
      </c>
      <c r="L4746" s="5" t="s">
        <v>30</v>
      </c>
    </row>
    <row r="4747" spans="1:12" ht="14.25" customHeight="1" x14ac:dyDescent="0.3">
      <c r="A4747" s="3" t="s">
        <v>5486</v>
      </c>
      <c r="B4747" s="3" t="s">
        <v>7153</v>
      </c>
      <c r="C4747" s="3" t="s">
        <v>44</v>
      </c>
      <c r="D4747" s="3" t="s">
        <v>53</v>
      </c>
      <c r="E4747" s="3">
        <v>82</v>
      </c>
      <c r="F4747" s="3">
        <v>60</v>
      </c>
      <c r="G4747" s="3">
        <v>1736.64</v>
      </c>
      <c r="H4747" s="3">
        <v>142404.48000000001</v>
      </c>
      <c r="I4747" s="4">
        <v>45760</v>
      </c>
      <c r="J4747" s="4">
        <v>45885</v>
      </c>
      <c r="K4747" s="3" t="s">
        <v>46</v>
      </c>
      <c r="L4747" s="5" t="s">
        <v>21</v>
      </c>
    </row>
    <row r="4748" spans="1:12" ht="14.25" customHeight="1" x14ac:dyDescent="0.3">
      <c r="A4748" s="3" t="s">
        <v>7154</v>
      </c>
      <c r="B4748" s="3" t="s">
        <v>7155</v>
      </c>
      <c r="C4748" s="3" t="s">
        <v>40</v>
      </c>
      <c r="D4748" s="3" t="s">
        <v>45</v>
      </c>
      <c r="E4748" s="3">
        <v>107</v>
      </c>
      <c r="F4748" s="3">
        <v>97</v>
      </c>
      <c r="G4748" s="3">
        <v>15951.4</v>
      </c>
      <c r="H4748" s="3">
        <v>1706799.8</v>
      </c>
      <c r="I4748" s="4">
        <v>45844</v>
      </c>
      <c r="J4748" s="4">
        <v>45938</v>
      </c>
      <c r="L4748" s="5" t="s">
        <v>30</v>
      </c>
    </row>
    <row r="4749" spans="1:12" ht="14.25" customHeight="1" x14ac:dyDescent="0.3">
      <c r="A4749" s="3" t="s">
        <v>5633</v>
      </c>
      <c r="B4749" s="3" t="s">
        <v>7156</v>
      </c>
      <c r="C4749" s="3" t="s">
        <v>28</v>
      </c>
      <c r="E4749" s="3">
        <v>3</v>
      </c>
      <c r="G4749" s="3">
        <v>10143.049999999999</v>
      </c>
      <c r="H4749" s="3">
        <v>30429.15</v>
      </c>
      <c r="I4749" s="4">
        <v>45745</v>
      </c>
      <c r="J4749" s="4">
        <v>45935</v>
      </c>
      <c r="K4749" s="3" t="s">
        <v>57</v>
      </c>
      <c r="L4749" s="5" t="s">
        <v>17</v>
      </c>
    </row>
    <row r="4750" spans="1:12" ht="14.25" customHeight="1" x14ac:dyDescent="0.3">
      <c r="A4750" s="3" t="s">
        <v>6955</v>
      </c>
      <c r="B4750" s="3" t="s">
        <v>7157</v>
      </c>
      <c r="C4750" s="3" t="s">
        <v>28</v>
      </c>
      <c r="D4750" s="3" t="s">
        <v>41</v>
      </c>
      <c r="E4750" s="3">
        <v>105</v>
      </c>
      <c r="F4750" s="3">
        <v>25</v>
      </c>
      <c r="G4750" s="3">
        <v>18149.45</v>
      </c>
      <c r="H4750" s="3">
        <v>1905692.25</v>
      </c>
      <c r="I4750" s="4">
        <v>45814</v>
      </c>
      <c r="J4750" s="4">
        <v>45864</v>
      </c>
      <c r="K4750" s="3" t="s">
        <v>57</v>
      </c>
      <c r="L4750" s="5" t="s">
        <v>58</v>
      </c>
    </row>
    <row r="4751" spans="1:12" ht="14.25" customHeight="1" x14ac:dyDescent="0.3">
      <c r="A4751" s="3" t="s">
        <v>7158</v>
      </c>
      <c r="B4751" s="3" t="s">
        <v>2472</v>
      </c>
      <c r="C4751" s="3" t="s">
        <v>44</v>
      </c>
      <c r="D4751" s="3" t="s">
        <v>53</v>
      </c>
      <c r="E4751" s="3">
        <v>125</v>
      </c>
      <c r="F4751" s="3">
        <v>97</v>
      </c>
      <c r="G4751" s="3">
        <v>13045.44</v>
      </c>
      <c r="H4751" s="3">
        <v>1630680</v>
      </c>
      <c r="I4751" s="4">
        <v>45728</v>
      </c>
      <c r="J4751" s="4">
        <v>45911</v>
      </c>
      <c r="K4751" s="3" t="s">
        <v>46</v>
      </c>
      <c r="L4751" s="5" t="s">
        <v>30</v>
      </c>
    </row>
    <row r="4752" spans="1:12" ht="14.25" customHeight="1" x14ac:dyDescent="0.3">
      <c r="A4752" s="3" t="s">
        <v>103</v>
      </c>
      <c r="B4752" s="3" t="s">
        <v>7159</v>
      </c>
      <c r="C4752" s="3" t="s">
        <v>44</v>
      </c>
      <c r="D4752" s="3" t="s">
        <v>15</v>
      </c>
      <c r="E4752" s="3">
        <v>53</v>
      </c>
      <c r="F4752" s="3">
        <v>31</v>
      </c>
      <c r="G4752" s="3">
        <v>18157.240000000002</v>
      </c>
      <c r="H4752" s="3">
        <v>962333.72000000009</v>
      </c>
      <c r="I4752" s="4">
        <v>45712</v>
      </c>
      <c r="J4752" s="4">
        <v>45896</v>
      </c>
      <c r="K4752" s="3" t="s">
        <v>25</v>
      </c>
      <c r="L4752" s="5" t="s">
        <v>30</v>
      </c>
    </row>
    <row r="4753" spans="1:12" ht="14.25" customHeight="1" x14ac:dyDescent="0.3">
      <c r="A4753" s="3" t="s">
        <v>4927</v>
      </c>
      <c r="B4753" s="3" t="s">
        <v>6707</v>
      </c>
      <c r="C4753" s="3" t="s">
        <v>40</v>
      </c>
      <c r="D4753" s="3" t="s">
        <v>15</v>
      </c>
      <c r="E4753" s="3">
        <v>179</v>
      </c>
      <c r="F4753" s="3">
        <v>45</v>
      </c>
      <c r="G4753" s="3">
        <v>7100.3</v>
      </c>
      <c r="H4753" s="3">
        <v>1270953.7</v>
      </c>
      <c r="I4753" s="4">
        <v>45705</v>
      </c>
      <c r="J4753" s="4">
        <v>45885</v>
      </c>
      <c r="L4753" s="5" t="s">
        <v>58</v>
      </c>
    </row>
    <row r="4754" spans="1:12" ht="14.25" customHeight="1" x14ac:dyDescent="0.3">
      <c r="A4754" s="3" t="s">
        <v>7160</v>
      </c>
      <c r="B4754" s="3" t="s">
        <v>7161</v>
      </c>
      <c r="C4754" s="3" t="s">
        <v>14</v>
      </c>
      <c r="D4754" s="3" t="s">
        <v>41</v>
      </c>
      <c r="E4754" s="3">
        <v>83</v>
      </c>
      <c r="F4754" s="3">
        <v>38</v>
      </c>
      <c r="G4754" s="3">
        <v>10081.73</v>
      </c>
      <c r="H4754" s="3">
        <v>836783.59</v>
      </c>
      <c r="I4754" s="4">
        <v>45686</v>
      </c>
      <c r="J4754" s="4">
        <v>45940</v>
      </c>
      <c r="K4754" s="3" t="s">
        <v>46</v>
      </c>
      <c r="L4754" s="5" t="s">
        <v>58</v>
      </c>
    </row>
    <row r="4755" spans="1:12" ht="14.25" customHeight="1" x14ac:dyDescent="0.3">
      <c r="A4755" s="3" t="s">
        <v>6381</v>
      </c>
      <c r="B4755" s="3" t="s">
        <v>7162</v>
      </c>
      <c r="C4755" s="3" t="s">
        <v>28</v>
      </c>
      <c r="D4755" s="3" t="s">
        <v>15</v>
      </c>
      <c r="E4755" s="3">
        <v>115</v>
      </c>
      <c r="F4755" s="3">
        <v>48</v>
      </c>
      <c r="G4755" s="3">
        <v>7004.39</v>
      </c>
      <c r="H4755" s="3">
        <v>805504.85000000009</v>
      </c>
      <c r="I4755" s="4">
        <v>45720</v>
      </c>
      <c r="J4755" s="4">
        <v>45924</v>
      </c>
      <c r="K4755" s="3" t="s">
        <v>29</v>
      </c>
      <c r="L4755" s="5" t="s">
        <v>58</v>
      </c>
    </row>
    <row r="4756" spans="1:12" ht="14.25" customHeight="1" x14ac:dyDescent="0.3">
      <c r="A4756" s="3" t="s">
        <v>7163</v>
      </c>
      <c r="B4756" s="3" t="s">
        <v>120</v>
      </c>
      <c r="C4756" s="3" t="s">
        <v>44</v>
      </c>
      <c r="D4756" s="3" t="s">
        <v>53</v>
      </c>
      <c r="E4756" s="3">
        <v>92</v>
      </c>
      <c r="F4756" s="3">
        <v>82</v>
      </c>
      <c r="G4756" s="3">
        <v>10260.959999999999</v>
      </c>
      <c r="H4756" s="3">
        <v>944008.32</v>
      </c>
      <c r="I4756" s="4">
        <v>45779</v>
      </c>
      <c r="J4756" s="4">
        <v>45927</v>
      </c>
      <c r="K4756" s="3" t="s">
        <v>29</v>
      </c>
      <c r="L4756" s="5" t="s">
        <v>21</v>
      </c>
    </row>
    <row r="4757" spans="1:12" ht="14.25" customHeight="1" x14ac:dyDescent="0.3">
      <c r="A4757" s="3" t="s">
        <v>7164</v>
      </c>
      <c r="B4757" s="3" t="s">
        <v>592</v>
      </c>
      <c r="C4757" s="3" t="s">
        <v>20</v>
      </c>
      <c r="D4757" s="3" t="s">
        <v>45</v>
      </c>
      <c r="E4757" s="3">
        <v>173</v>
      </c>
      <c r="F4757" s="3">
        <v>43</v>
      </c>
      <c r="G4757" s="3">
        <v>17095.740000000002</v>
      </c>
      <c r="H4757" s="3">
        <v>2957563.02</v>
      </c>
      <c r="I4757" s="4">
        <v>45826</v>
      </c>
      <c r="J4757" s="4">
        <v>45933</v>
      </c>
      <c r="L4757" s="5" t="s">
        <v>21</v>
      </c>
    </row>
    <row r="4758" spans="1:12" ht="14.25" customHeight="1" x14ac:dyDescent="0.3">
      <c r="A4758" s="3" t="s">
        <v>3607</v>
      </c>
      <c r="B4758" s="3" t="s">
        <v>2074</v>
      </c>
      <c r="C4758" s="3" t="s">
        <v>14</v>
      </c>
      <c r="D4758" s="3" t="s">
        <v>45</v>
      </c>
      <c r="E4758" s="3">
        <v>87</v>
      </c>
      <c r="F4758" s="3">
        <v>49</v>
      </c>
      <c r="G4758" s="3">
        <v>10626.99</v>
      </c>
      <c r="H4758" s="3">
        <v>924548.13</v>
      </c>
      <c r="I4758" s="4">
        <v>45733</v>
      </c>
      <c r="J4758" s="4">
        <v>45936</v>
      </c>
      <c r="K4758" s="3" t="s">
        <v>46</v>
      </c>
      <c r="L4758" s="5" t="s">
        <v>21</v>
      </c>
    </row>
    <row r="4759" spans="1:12" ht="14.25" customHeight="1" x14ac:dyDescent="0.3">
      <c r="A4759" s="3" t="s">
        <v>7165</v>
      </c>
      <c r="B4759" s="3" t="s">
        <v>3663</v>
      </c>
      <c r="C4759" s="3" t="s">
        <v>44</v>
      </c>
      <c r="D4759" s="3" t="s">
        <v>15</v>
      </c>
      <c r="F4759" s="3">
        <v>45</v>
      </c>
      <c r="G4759" s="3">
        <v>7426.62</v>
      </c>
      <c r="I4759" s="4">
        <v>45749</v>
      </c>
      <c r="J4759" s="4">
        <v>45917</v>
      </c>
      <c r="K4759" s="3" t="s">
        <v>25</v>
      </c>
      <c r="L4759" s="5" t="s">
        <v>21</v>
      </c>
    </row>
    <row r="4760" spans="1:12" ht="14.25" customHeight="1" x14ac:dyDescent="0.3">
      <c r="A4760" s="3" t="s">
        <v>7166</v>
      </c>
      <c r="B4760" s="3" t="s">
        <v>7167</v>
      </c>
      <c r="C4760" s="3" t="s">
        <v>44</v>
      </c>
      <c r="D4760" s="3" t="s">
        <v>53</v>
      </c>
      <c r="E4760" s="3">
        <v>145</v>
      </c>
      <c r="F4760" s="3">
        <v>77</v>
      </c>
      <c r="G4760" s="3">
        <v>2899.42</v>
      </c>
      <c r="H4760" s="3">
        <v>420415.9</v>
      </c>
      <c r="I4760" s="4">
        <v>45669</v>
      </c>
      <c r="J4760" s="4">
        <v>45865</v>
      </c>
      <c r="L4760" s="5" t="s">
        <v>30</v>
      </c>
    </row>
    <row r="4761" spans="1:12" ht="14.25" customHeight="1" x14ac:dyDescent="0.3">
      <c r="A4761" s="3" t="s">
        <v>227</v>
      </c>
      <c r="B4761" s="3" t="s">
        <v>309</v>
      </c>
      <c r="C4761" s="3" t="s">
        <v>44</v>
      </c>
      <c r="D4761" s="3" t="s">
        <v>53</v>
      </c>
      <c r="E4761" s="3">
        <v>48</v>
      </c>
      <c r="F4761" s="3">
        <v>67</v>
      </c>
      <c r="G4761" s="3">
        <v>2926.58</v>
      </c>
      <c r="H4761" s="3">
        <v>140475.84</v>
      </c>
      <c r="I4761" s="4">
        <v>45700</v>
      </c>
      <c r="J4761" s="4">
        <v>45871</v>
      </c>
      <c r="K4761" s="3" t="s">
        <v>54</v>
      </c>
      <c r="L4761" s="5" t="s">
        <v>33</v>
      </c>
    </row>
    <row r="4762" spans="1:12" ht="14.25" customHeight="1" x14ac:dyDescent="0.3">
      <c r="A4762" s="3" t="s">
        <v>7168</v>
      </c>
      <c r="B4762" s="3" t="s">
        <v>7169</v>
      </c>
      <c r="C4762" s="3" t="s">
        <v>20</v>
      </c>
      <c r="D4762" s="3" t="s">
        <v>15</v>
      </c>
      <c r="E4762" s="3">
        <v>32</v>
      </c>
      <c r="F4762" s="3">
        <v>69</v>
      </c>
      <c r="G4762" s="3">
        <v>18663.650000000001</v>
      </c>
      <c r="H4762" s="3">
        <v>597236.80000000005</v>
      </c>
      <c r="I4762" s="4">
        <v>45688</v>
      </c>
      <c r="J4762" s="4">
        <v>45880</v>
      </c>
      <c r="K4762" s="3" t="s">
        <v>54</v>
      </c>
      <c r="L4762" s="5" t="s">
        <v>58</v>
      </c>
    </row>
    <row r="4763" spans="1:12" ht="14.25" customHeight="1" x14ac:dyDescent="0.3">
      <c r="A4763" s="3" t="s">
        <v>4756</v>
      </c>
      <c r="B4763" s="3" t="s">
        <v>5462</v>
      </c>
      <c r="C4763" s="3" t="s">
        <v>14</v>
      </c>
      <c r="D4763" s="3" t="s">
        <v>53</v>
      </c>
      <c r="F4763" s="3">
        <v>64</v>
      </c>
      <c r="G4763" s="3">
        <v>8914.01</v>
      </c>
      <c r="I4763" s="4">
        <v>45762</v>
      </c>
      <c r="J4763" s="4">
        <v>45881</v>
      </c>
      <c r="K4763" s="3" t="s">
        <v>46</v>
      </c>
      <c r="L4763" s="5" t="s">
        <v>33</v>
      </c>
    </row>
    <row r="4764" spans="1:12" ht="14.25" customHeight="1" x14ac:dyDescent="0.3">
      <c r="A4764" s="3" t="s">
        <v>7170</v>
      </c>
      <c r="B4764" s="3" t="s">
        <v>7171</v>
      </c>
      <c r="C4764" s="3" t="s">
        <v>28</v>
      </c>
      <c r="D4764" s="3" t="s">
        <v>45</v>
      </c>
      <c r="E4764" s="3">
        <v>99</v>
      </c>
      <c r="F4764" s="3">
        <v>84</v>
      </c>
      <c r="G4764" s="3">
        <v>12410.76</v>
      </c>
      <c r="H4764" s="3">
        <v>1228665.24</v>
      </c>
      <c r="I4764" s="4">
        <v>45787</v>
      </c>
      <c r="J4764" s="4">
        <v>45897</v>
      </c>
      <c r="K4764" s="3" t="s">
        <v>46</v>
      </c>
      <c r="L4764" s="5" t="s">
        <v>21</v>
      </c>
    </row>
    <row r="4765" spans="1:12" ht="14.25" customHeight="1" x14ac:dyDescent="0.3">
      <c r="A4765" s="3" t="s">
        <v>6154</v>
      </c>
      <c r="B4765" s="3" t="s">
        <v>7172</v>
      </c>
      <c r="C4765" s="3" t="s">
        <v>20</v>
      </c>
      <c r="D4765" s="3" t="s">
        <v>15</v>
      </c>
      <c r="E4765" s="3">
        <v>44</v>
      </c>
      <c r="F4765" s="3">
        <v>70</v>
      </c>
      <c r="G4765" s="3">
        <v>4800.54</v>
      </c>
      <c r="H4765" s="3">
        <v>211223.76</v>
      </c>
      <c r="I4765" s="4">
        <v>45847</v>
      </c>
      <c r="J4765" s="4">
        <v>45858</v>
      </c>
      <c r="K4765" s="3" t="s">
        <v>57</v>
      </c>
      <c r="L4765" s="5" t="s">
        <v>21</v>
      </c>
    </row>
    <row r="4766" spans="1:12" ht="14.25" customHeight="1" x14ac:dyDescent="0.3">
      <c r="A4766" s="3" t="s">
        <v>6202</v>
      </c>
      <c r="B4766" s="3" t="s">
        <v>5669</v>
      </c>
      <c r="C4766" s="3" t="s">
        <v>14</v>
      </c>
      <c r="D4766" s="3" t="s">
        <v>15</v>
      </c>
      <c r="E4766" s="3">
        <v>62</v>
      </c>
      <c r="F4766" s="3">
        <v>48</v>
      </c>
      <c r="G4766" s="3">
        <v>17592.47</v>
      </c>
      <c r="H4766" s="3">
        <v>1090733.1399999999</v>
      </c>
      <c r="I4766" s="4">
        <v>45821</v>
      </c>
      <c r="J4766" s="4">
        <v>45854</v>
      </c>
      <c r="K4766" s="3" t="s">
        <v>16</v>
      </c>
      <c r="L4766" s="5" t="s">
        <v>21</v>
      </c>
    </row>
    <row r="4767" spans="1:12" ht="14.25" customHeight="1" x14ac:dyDescent="0.3">
      <c r="A4767" s="3" t="s">
        <v>4646</v>
      </c>
      <c r="B4767" s="3" t="s">
        <v>7173</v>
      </c>
      <c r="C4767" s="3" t="s">
        <v>20</v>
      </c>
      <c r="D4767" s="3" t="s">
        <v>15</v>
      </c>
      <c r="E4767" s="3">
        <v>152</v>
      </c>
      <c r="F4767" s="3">
        <v>29</v>
      </c>
      <c r="G4767" s="3">
        <v>885.16</v>
      </c>
      <c r="H4767" s="3">
        <v>134544.32000000001</v>
      </c>
      <c r="I4767" s="4">
        <v>45793</v>
      </c>
      <c r="J4767" s="4">
        <v>45862</v>
      </c>
      <c r="K4767" s="3" t="s">
        <v>46</v>
      </c>
      <c r="L4767" s="5" t="s">
        <v>17</v>
      </c>
    </row>
    <row r="4768" spans="1:12" ht="14.25" customHeight="1" x14ac:dyDescent="0.3">
      <c r="A4768" s="3" t="s">
        <v>7174</v>
      </c>
      <c r="B4768" s="3" t="s">
        <v>7175</v>
      </c>
      <c r="C4768" s="3" t="s">
        <v>40</v>
      </c>
      <c r="D4768" s="3" t="s">
        <v>41</v>
      </c>
      <c r="E4768" s="3">
        <v>172</v>
      </c>
      <c r="F4768" s="3">
        <v>31</v>
      </c>
      <c r="G4768" s="3">
        <v>9899.1299999999992</v>
      </c>
      <c r="H4768" s="3">
        <v>1702650.36</v>
      </c>
      <c r="I4768" s="4">
        <v>45777</v>
      </c>
      <c r="J4768" s="4">
        <v>45936</v>
      </c>
      <c r="K4768" s="3" t="s">
        <v>25</v>
      </c>
      <c r="L4768" s="5" t="s">
        <v>33</v>
      </c>
    </row>
    <row r="4769" spans="1:12" ht="14.25" customHeight="1" x14ac:dyDescent="0.3">
      <c r="A4769" s="3" t="s">
        <v>7176</v>
      </c>
      <c r="B4769" s="3" t="s">
        <v>7177</v>
      </c>
      <c r="C4769" s="3" t="s">
        <v>20</v>
      </c>
      <c r="D4769" s="3" t="s">
        <v>41</v>
      </c>
      <c r="E4769" s="3">
        <v>144</v>
      </c>
      <c r="F4769" s="3">
        <v>92</v>
      </c>
      <c r="G4769" s="3">
        <v>5163.4399999999996</v>
      </c>
      <c r="H4769" s="3">
        <v>743535.36</v>
      </c>
      <c r="I4769" s="4">
        <v>45828</v>
      </c>
      <c r="J4769" s="4">
        <v>45903</v>
      </c>
      <c r="K4769" s="3" t="s">
        <v>25</v>
      </c>
      <c r="L4769" s="5" t="s">
        <v>33</v>
      </c>
    </row>
    <row r="4770" spans="1:12" ht="14.25" customHeight="1" x14ac:dyDescent="0.3">
      <c r="A4770" s="3" t="s">
        <v>7178</v>
      </c>
      <c r="B4770" s="3" t="s">
        <v>7179</v>
      </c>
      <c r="C4770" s="3" t="s">
        <v>20</v>
      </c>
      <c r="D4770" s="3" t="s">
        <v>15</v>
      </c>
      <c r="E4770" s="3">
        <v>104</v>
      </c>
      <c r="F4770" s="3">
        <v>72</v>
      </c>
      <c r="G4770" s="3">
        <v>3494.18</v>
      </c>
      <c r="H4770" s="3">
        <v>363394.72</v>
      </c>
      <c r="I4770" s="4">
        <v>45797</v>
      </c>
      <c r="J4770" s="4">
        <v>45883</v>
      </c>
      <c r="K4770" s="3" t="s">
        <v>25</v>
      </c>
      <c r="L4770" s="5" t="s">
        <v>58</v>
      </c>
    </row>
    <row r="4771" spans="1:12" ht="14.25" customHeight="1" x14ac:dyDescent="0.3">
      <c r="A4771" s="3" t="s">
        <v>3753</v>
      </c>
      <c r="B4771" s="3" t="s">
        <v>6468</v>
      </c>
      <c r="C4771" s="3" t="s">
        <v>44</v>
      </c>
      <c r="D4771" s="3" t="s">
        <v>24</v>
      </c>
      <c r="E4771" s="3">
        <v>114</v>
      </c>
      <c r="F4771" s="3">
        <v>47</v>
      </c>
      <c r="G4771" s="3">
        <v>8749.18</v>
      </c>
      <c r="H4771" s="3">
        <v>997406.52</v>
      </c>
      <c r="I4771" s="4">
        <v>45851</v>
      </c>
      <c r="J4771" s="4">
        <v>45901</v>
      </c>
      <c r="L4771" s="5" t="s">
        <v>58</v>
      </c>
    </row>
    <row r="4772" spans="1:12" ht="14.25" customHeight="1" x14ac:dyDescent="0.3">
      <c r="A4772" s="3" t="s">
        <v>7180</v>
      </c>
      <c r="B4772" s="3" t="s">
        <v>3521</v>
      </c>
      <c r="C4772" s="3" t="s">
        <v>40</v>
      </c>
      <c r="D4772" s="3" t="s">
        <v>45</v>
      </c>
      <c r="E4772" s="3">
        <v>20</v>
      </c>
      <c r="F4772" s="3">
        <v>96</v>
      </c>
      <c r="G4772" s="3">
        <v>2278.9699999999998</v>
      </c>
      <c r="H4772" s="3">
        <v>45579.399999999987</v>
      </c>
      <c r="I4772" s="4">
        <v>45826</v>
      </c>
      <c r="J4772" s="4">
        <v>45885</v>
      </c>
      <c r="K4772" s="3" t="s">
        <v>16</v>
      </c>
      <c r="L4772" s="5" t="s">
        <v>30</v>
      </c>
    </row>
    <row r="4773" spans="1:12" ht="14.25" customHeight="1" x14ac:dyDescent="0.3">
      <c r="A4773" s="3" t="s">
        <v>2594</v>
      </c>
      <c r="B4773" s="3" t="s">
        <v>7181</v>
      </c>
      <c r="C4773" s="3" t="s">
        <v>44</v>
      </c>
      <c r="D4773" s="3" t="s">
        <v>24</v>
      </c>
      <c r="E4773" s="3">
        <v>31</v>
      </c>
      <c r="F4773" s="3">
        <v>57</v>
      </c>
      <c r="G4773" s="3">
        <v>2768.73</v>
      </c>
      <c r="H4773" s="3">
        <v>85830.63</v>
      </c>
      <c r="I4773" s="4">
        <v>45820</v>
      </c>
      <c r="J4773" s="4">
        <v>45883</v>
      </c>
      <c r="K4773" s="3" t="s">
        <v>25</v>
      </c>
      <c r="L4773" s="5" t="s">
        <v>58</v>
      </c>
    </row>
    <row r="4774" spans="1:12" ht="14.25" customHeight="1" x14ac:dyDescent="0.3">
      <c r="A4774" s="3" t="s">
        <v>3982</v>
      </c>
      <c r="B4774" s="3" t="s">
        <v>7182</v>
      </c>
      <c r="C4774" s="3" t="s">
        <v>28</v>
      </c>
      <c r="D4774" s="3" t="s">
        <v>45</v>
      </c>
      <c r="E4774" s="3">
        <v>181</v>
      </c>
      <c r="G4774" s="3">
        <v>18424.64</v>
      </c>
      <c r="H4774" s="3">
        <v>3334859.84</v>
      </c>
      <c r="I4774" s="4">
        <v>45736</v>
      </c>
      <c r="J4774" s="4">
        <v>45909</v>
      </c>
      <c r="K4774" s="3" t="s">
        <v>16</v>
      </c>
      <c r="L4774" s="5" t="s">
        <v>17</v>
      </c>
    </row>
    <row r="4775" spans="1:12" ht="14.25" customHeight="1" x14ac:dyDescent="0.3">
      <c r="A4775" s="3" t="s">
        <v>7183</v>
      </c>
      <c r="B4775" s="3" t="s">
        <v>7184</v>
      </c>
      <c r="C4775" s="3" t="s">
        <v>20</v>
      </c>
      <c r="D4775" s="3" t="s">
        <v>15</v>
      </c>
      <c r="E4775" s="3">
        <v>102</v>
      </c>
      <c r="F4775" s="3">
        <v>96</v>
      </c>
      <c r="G4775" s="3">
        <v>2360.31</v>
      </c>
      <c r="H4775" s="3">
        <v>240751.62</v>
      </c>
      <c r="I4775" s="4">
        <v>45678</v>
      </c>
      <c r="J4775" s="4">
        <v>45870</v>
      </c>
      <c r="K4775" s="3" t="s">
        <v>25</v>
      </c>
      <c r="L4775" s="5" t="s">
        <v>21</v>
      </c>
    </row>
    <row r="4776" spans="1:12" ht="14.25" customHeight="1" x14ac:dyDescent="0.3">
      <c r="A4776" s="3" t="s">
        <v>7185</v>
      </c>
      <c r="B4776" s="3" t="s">
        <v>7186</v>
      </c>
      <c r="C4776" s="3" t="s">
        <v>44</v>
      </c>
      <c r="D4776" s="3" t="s">
        <v>15</v>
      </c>
      <c r="E4776" s="3">
        <v>160</v>
      </c>
      <c r="F4776" s="3">
        <v>47</v>
      </c>
      <c r="G4776" s="3">
        <v>3066.1</v>
      </c>
      <c r="H4776" s="3">
        <v>490576</v>
      </c>
      <c r="I4776" s="4">
        <v>45711</v>
      </c>
      <c r="J4776" s="4">
        <v>45875</v>
      </c>
      <c r="K4776" s="3" t="s">
        <v>54</v>
      </c>
      <c r="L4776" s="5" t="s">
        <v>58</v>
      </c>
    </row>
    <row r="4777" spans="1:12" ht="14.25" customHeight="1" x14ac:dyDescent="0.3">
      <c r="A4777" s="3" t="s">
        <v>7187</v>
      </c>
      <c r="B4777" s="3" t="s">
        <v>7188</v>
      </c>
      <c r="C4777" s="3" t="s">
        <v>14</v>
      </c>
      <c r="D4777" s="3" t="s">
        <v>41</v>
      </c>
      <c r="F4777" s="3">
        <v>73</v>
      </c>
      <c r="G4777" s="3">
        <v>4272.83</v>
      </c>
      <c r="I4777" s="4">
        <v>45722</v>
      </c>
      <c r="J4777" s="4">
        <v>45889</v>
      </c>
      <c r="K4777" s="3" t="s">
        <v>54</v>
      </c>
      <c r="L4777" s="5" t="s">
        <v>17</v>
      </c>
    </row>
    <row r="4778" spans="1:12" ht="14.25" customHeight="1" x14ac:dyDescent="0.3">
      <c r="A4778" s="3" t="s">
        <v>7189</v>
      </c>
      <c r="B4778" s="3" t="s">
        <v>7190</v>
      </c>
      <c r="C4778" s="3" t="s">
        <v>44</v>
      </c>
      <c r="D4778" s="3" t="s">
        <v>45</v>
      </c>
      <c r="E4778" s="3">
        <v>113</v>
      </c>
      <c r="F4778" s="3">
        <v>66</v>
      </c>
      <c r="G4778" s="3">
        <v>8548.16</v>
      </c>
      <c r="H4778" s="3">
        <v>965942.08</v>
      </c>
      <c r="I4778" s="4">
        <v>45706</v>
      </c>
      <c r="J4778" s="4">
        <v>45854</v>
      </c>
      <c r="K4778" s="3" t="s">
        <v>16</v>
      </c>
      <c r="L4778" s="5" t="s">
        <v>33</v>
      </c>
    </row>
    <row r="4779" spans="1:12" ht="14.25" customHeight="1" x14ac:dyDescent="0.3">
      <c r="A4779" s="3" t="s">
        <v>3947</v>
      </c>
      <c r="B4779" s="3" t="s">
        <v>1758</v>
      </c>
      <c r="C4779" s="3" t="s">
        <v>40</v>
      </c>
      <c r="D4779" s="3" t="s">
        <v>45</v>
      </c>
      <c r="E4779" s="3">
        <v>93</v>
      </c>
      <c r="F4779" s="3">
        <v>40</v>
      </c>
      <c r="G4779" s="3">
        <v>8888.65</v>
      </c>
      <c r="H4779" s="3">
        <v>826644.45</v>
      </c>
      <c r="I4779" s="4">
        <v>45673</v>
      </c>
      <c r="J4779" s="4">
        <v>45908</v>
      </c>
      <c r="K4779" s="3" t="s">
        <v>25</v>
      </c>
      <c r="L4779" s="5" t="s">
        <v>33</v>
      </c>
    </row>
    <row r="4780" spans="1:12" ht="14.25" customHeight="1" x14ac:dyDescent="0.3">
      <c r="A4780" s="3" t="s">
        <v>6585</v>
      </c>
      <c r="B4780" s="3" t="s">
        <v>7191</v>
      </c>
      <c r="C4780" s="3" t="s">
        <v>40</v>
      </c>
      <c r="D4780" s="3" t="s">
        <v>53</v>
      </c>
      <c r="E4780" s="3">
        <v>123</v>
      </c>
      <c r="F4780" s="3">
        <v>21</v>
      </c>
      <c r="G4780" s="3">
        <v>7654.44</v>
      </c>
      <c r="H4780" s="3">
        <v>941496.12</v>
      </c>
      <c r="I4780" s="4">
        <v>45690</v>
      </c>
      <c r="J4780" s="4">
        <v>45897</v>
      </c>
      <c r="K4780" s="3" t="s">
        <v>57</v>
      </c>
      <c r="L4780" s="5" t="s">
        <v>33</v>
      </c>
    </row>
    <row r="4781" spans="1:12" ht="14.25" customHeight="1" x14ac:dyDescent="0.3">
      <c r="A4781" s="3" t="s">
        <v>6738</v>
      </c>
      <c r="B4781" s="3" t="s">
        <v>2314</v>
      </c>
      <c r="C4781" s="3" t="s">
        <v>14</v>
      </c>
      <c r="D4781" s="3" t="s">
        <v>24</v>
      </c>
      <c r="E4781" s="3">
        <v>97</v>
      </c>
      <c r="F4781" s="3">
        <v>35</v>
      </c>
      <c r="G4781" s="3">
        <v>153.99</v>
      </c>
      <c r="H4781" s="3">
        <v>14937.03</v>
      </c>
      <c r="I4781" s="4">
        <v>45684</v>
      </c>
      <c r="J4781" s="4">
        <v>45876</v>
      </c>
      <c r="K4781" s="3" t="s">
        <v>16</v>
      </c>
      <c r="L4781" s="5" t="s">
        <v>17</v>
      </c>
    </row>
    <row r="4782" spans="1:12" ht="14.25" customHeight="1" x14ac:dyDescent="0.3">
      <c r="A4782" s="3" t="s">
        <v>7158</v>
      </c>
      <c r="B4782" s="3" t="s">
        <v>4653</v>
      </c>
      <c r="C4782" s="3" t="s">
        <v>28</v>
      </c>
      <c r="D4782" s="3" t="s">
        <v>45</v>
      </c>
      <c r="E4782" s="3">
        <v>107</v>
      </c>
      <c r="F4782" s="3">
        <v>42</v>
      </c>
      <c r="G4782" s="3">
        <v>18394.53</v>
      </c>
      <c r="H4782" s="3">
        <v>1968214.71</v>
      </c>
      <c r="I4782" s="4">
        <v>45793</v>
      </c>
      <c r="J4782" s="4">
        <v>45856</v>
      </c>
      <c r="K4782" s="3" t="s">
        <v>46</v>
      </c>
      <c r="L4782" s="5" t="s">
        <v>30</v>
      </c>
    </row>
    <row r="4783" spans="1:12" ht="14.25" customHeight="1" x14ac:dyDescent="0.3">
      <c r="A4783" s="3" t="s">
        <v>549</v>
      </c>
      <c r="B4783" s="3" t="s">
        <v>7192</v>
      </c>
      <c r="C4783" s="3" t="s">
        <v>20</v>
      </c>
      <c r="D4783" s="3" t="s">
        <v>24</v>
      </c>
      <c r="E4783" s="3">
        <v>133</v>
      </c>
      <c r="F4783" s="3">
        <v>56</v>
      </c>
      <c r="G4783" s="3">
        <v>16707.73</v>
      </c>
      <c r="H4783" s="3">
        <v>2222128.09</v>
      </c>
      <c r="I4783" s="4">
        <v>45850</v>
      </c>
      <c r="J4783" s="4">
        <v>45883</v>
      </c>
      <c r="K4783" s="3" t="s">
        <v>54</v>
      </c>
      <c r="L4783" s="5" t="s">
        <v>21</v>
      </c>
    </row>
    <row r="4784" spans="1:12" ht="14.25" customHeight="1" x14ac:dyDescent="0.3">
      <c r="A4784" s="3" t="s">
        <v>5057</v>
      </c>
      <c r="B4784" s="3" t="s">
        <v>7193</v>
      </c>
      <c r="C4784" s="3" t="s">
        <v>40</v>
      </c>
      <c r="D4784" s="3" t="s">
        <v>24</v>
      </c>
      <c r="E4784" s="3">
        <v>144</v>
      </c>
      <c r="F4784" s="3">
        <v>56</v>
      </c>
      <c r="G4784" s="3">
        <v>4842.8999999999996</v>
      </c>
      <c r="H4784" s="3">
        <v>697377.6</v>
      </c>
      <c r="I4784" s="4">
        <v>45824</v>
      </c>
      <c r="J4784" s="4">
        <v>45901</v>
      </c>
      <c r="K4784" s="3" t="s">
        <v>54</v>
      </c>
      <c r="L4784" s="5" t="s">
        <v>21</v>
      </c>
    </row>
    <row r="4785" spans="1:12" ht="14.25" customHeight="1" x14ac:dyDescent="0.3">
      <c r="A4785" s="3" t="s">
        <v>154</v>
      </c>
      <c r="B4785" s="3" t="s">
        <v>1865</v>
      </c>
      <c r="C4785" s="3" t="s">
        <v>20</v>
      </c>
      <c r="D4785" s="3" t="s">
        <v>24</v>
      </c>
      <c r="E4785" s="3">
        <v>176</v>
      </c>
      <c r="F4785" s="3">
        <v>80</v>
      </c>
      <c r="G4785" s="3">
        <v>10533.51</v>
      </c>
      <c r="H4785" s="3">
        <v>1853897.76</v>
      </c>
      <c r="I4785" s="4">
        <v>45704</v>
      </c>
      <c r="J4785" s="4">
        <v>45914</v>
      </c>
      <c r="K4785" s="3" t="s">
        <v>46</v>
      </c>
      <c r="L4785" s="5" t="s">
        <v>17</v>
      </c>
    </row>
    <row r="4786" spans="1:12" ht="14.25" customHeight="1" x14ac:dyDescent="0.3">
      <c r="A4786" s="3" t="s">
        <v>2438</v>
      </c>
      <c r="B4786" s="3" t="s">
        <v>5608</v>
      </c>
      <c r="C4786" s="3" t="s">
        <v>40</v>
      </c>
      <c r="D4786" s="3" t="s">
        <v>53</v>
      </c>
      <c r="F4786" s="3">
        <v>26</v>
      </c>
      <c r="G4786" s="3">
        <v>6427.93</v>
      </c>
      <c r="I4786" s="4">
        <v>45728</v>
      </c>
      <c r="J4786" s="4">
        <v>45869</v>
      </c>
      <c r="K4786" s="3" t="s">
        <v>46</v>
      </c>
      <c r="L4786" s="5" t="s">
        <v>33</v>
      </c>
    </row>
    <row r="4787" spans="1:12" ht="14.25" customHeight="1" x14ac:dyDescent="0.3">
      <c r="A4787" s="3" t="s">
        <v>6442</v>
      </c>
      <c r="B4787" s="3" t="s">
        <v>7194</v>
      </c>
      <c r="C4787" s="3" t="s">
        <v>40</v>
      </c>
      <c r="D4787" s="3" t="s">
        <v>41</v>
      </c>
      <c r="E4787" s="3">
        <v>2</v>
      </c>
      <c r="F4787" s="3">
        <v>28</v>
      </c>
      <c r="G4787" s="3">
        <v>7899.94</v>
      </c>
      <c r="H4787" s="3">
        <v>15799.88</v>
      </c>
      <c r="I4787" s="4">
        <v>45814</v>
      </c>
      <c r="J4787" s="4">
        <v>45916</v>
      </c>
      <c r="L4787" s="5" t="s">
        <v>33</v>
      </c>
    </row>
    <row r="4788" spans="1:12" ht="14.25" customHeight="1" x14ac:dyDescent="0.3">
      <c r="A4788" s="3" t="s">
        <v>5180</v>
      </c>
      <c r="B4788" s="3" t="s">
        <v>5462</v>
      </c>
      <c r="C4788" s="3" t="s">
        <v>40</v>
      </c>
      <c r="E4788" s="3">
        <v>169</v>
      </c>
      <c r="F4788" s="3">
        <v>61</v>
      </c>
      <c r="G4788" s="3">
        <v>201.45</v>
      </c>
      <c r="H4788" s="3">
        <v>34045.050000000003</v>
      </c>
      <c r="I4788" s="4">
        <v>45705</v>
      </c>
      <c r="J4788" s="4">
        <v>45883</v>
      </c>
      <c r="K4788" s="3" t="s">
        <v>46</v>
      </c>
      <c r="L4788" s="5" t="s">
        <v>58</v>
      </c>
    </row>
    <row r="4789" spans="1:12" ht="14.25" customHeight="1" x14ac:dyDescent="0.3">
      <c r="A4789" s="3" t="s">
        <v>5377</v>
      </c>
      <c r="B4789" s="3" t="s">
        <v>7195</v>
      </c>
      <c r="C4789" s="3" t="s">
        <v>14</v>
      </c>
      <c r="D4789" s="3" t="s">
        <v>41</v>
      </c>
      <c r="E4789" s="3">
        <v>128</v>
      </c>
      <c r="F4789" s="3">
        <v>86</v>
      </c>
      <c r="G4789" s="3">
        <v>17811.73</v>
      </c>
      <c r="H4789" s="3">
        <v>2279901.44</v>
      </c>
      <c r="I4789" s="4">
        <v>45751</v>
      </c>
      <c r="J4789" s="4">
        <v>45939</v>
      </c>
      <c r="K4789" s="3" t="s">
        <v>57</v>
      </c>
      <c r="L4789" s="5" t="s">
        <v>30</v>
      </c>
    </row>
    <row r="4790" spans="1:12" ht="14.25" customHeight="1" x14ac:dyDescent="0.3">
      <c r="A4790" s="3" t="s">
        <v>7196</v>
      </c>
      <c r="B4790" s="3" t="s">
        <v>7197</v>
      </c>
      <c r="C4790" s="3" t="s">
        <v>28</v>
      </c>
      <c r="D4790" s="3" t="s">
        <v>24</v>
      </c>
      <c r="E4790" s="3">
        <v>130</v>
      </c>
      <c r="F4790" s="3">
        <v>68</v>
      </c>
      <c r="G4790" s="3">
        <v>19202.650000000001</v>
      </c>
      <c r="H4790" s="3">
        <v>2496344.5</v>
      </c>
      <c r="I4790" s="4">
        <v>45677</v>
      </c>
      <c r="J4790" s="4">
        <v>45925</v>
      </c>
      <c r="K4790" s="3" t="s">
        <v>57</v>
      </c>
      <c r="L4790" s="5" t="s">
        <v>30</v>
      </c>
    </row>
    <row r="4791" spans="1:12" ht="14.25" customHeight="1" x14ac:dyDescent="0.3">
      <c r="A4791" s="3" t="s">
        <v>7198</v>
      </c>
      <c r="B4791" s="3" t="s">
        <v>2683</v>
      </c>
      <c r="C4791" s="3" t="s">
        <v>28</v>
      </c>
      <c r="D4791" s="3" t="s">
        <v>41</v>
      </c>
      <c r="E4791" s="3">
        <v>65</v>
      </c>
      <c r="G4791" s="3">
        <v>10633.94</v>
      </c>
      <c r="H4791" s="3">
        <v>691206.1</v>
      </c>
      <c r="I4791" s="4">
        <v>45704</v>
      </c>
      <c r="J4791" s="4">
        <v>45860</v>
      </c>
      <c r="K4791" s="3" t="s">
        <v>46</v>
      </c>
      <c r="L4791" s="5" t="s">
        <v>17</v>
      </c>
    </row>
    <row r="4792" spans="1:12" ht="14.25" customHeight="1" x14ac:dyDescent="0.3">
      <c r="A4792" s="3" t="s">
        <v>7199</v>
      </c>
      <c r="B4792" s="3" t="s">
        <v>7200</v>
      </c>
      <c r="C4792" s="3" t="s">
        <v>44</v>
      </c>
      <c r="D4792" s="3" t="s">
        <v>24</v>
      </c>
      <c r="E4792" s="3">
        <v>190</v>
      </c>
      <c r="F4792" s="3">
        <v>85</v>
      </c>
      <c r="G4792" s="3">
        <v>1667.63</v>
      </c>
      <c r="H4792" s="3">
        <v>316849.7</v>
      </c>
      <c r="I4792" s="4">
        <v>45712</v>
      </c>
      <c r="J4792" s="4">
        <v>45914</v>
      </c>
      <c r="K4792" s="3" t="s">
        <v>29</v>
      </c>
      <c r="L4792" s="5" t="s">
        <v>21</v>
      </c>
    </row>
    <row r="4793" spans="1:12" ht="14.25" customHeight="1" x14ac:dyDescent="0.3">
      <c r="A4793" s="3" t="s">
        <v>7201</v>
      </c>
      <c r="B4793" s="3" t="s">
        <v>7202</v>
      </c>
      <c r="C4793" s="3" t="s">
        <v>40</v>
      </c>
      <c r="D4793" s="3" t="s">
        <v>24</v>
      </c>
      <c r="E4793" s="3">
        <v>21</v>
      </c>
      <c r="F4793" s="3">
        <v>93</v>
      </c>
      <c r="G4793" s="3">
        <v>7630.12</v>
      </c>
      <c r="H4793" s="3">
        <v>160232.51999999999</v>
      </c>
      <c r="I4793" s="4">
        <v>45680</v>
      </c>
      <c r="J4793" s="4">
        <v>45895</v>
      </c>
      <c r="K4793" s="3" t="s">
        <v>54</v>
      </c>
      <c r="L4793" s="5" t="s">
        <v>30</v>
      </c>
    </row>
    <row r="4794" spans="1:12" ht="14.25" customHeight="1" x14ac:dyDescent="0.3">
      <c r="A4794" s="3" t="s">
        <v>5403</v>
      </c>
      <c r="B4794" s="3" t="s">
        <v>7203</v>
      </c>
      <c r="C4794" s="3" t="s">
        <v>44</v>
      </c>
      <c r="D4794" s="3" t="s">
        <v>15</v>
      </c>
      <c r="F4794" s="3">
        <v>65</v>
      </c>
      <c r="G4794" s="3">
        <v>13488.99</v>
      </c>
      <c r="I4794" s="4">
        <v>45728</v>
      </c>
      <c r="J4794" s="4">
        <v>45885</v>
      </c>
      <c r="K4794" s="3" t="s">
        <v>25</v>
      </c>
      <c r="L4794" s="5" t="s">
        <v>58</v>
      </c>
    </row>
    <row r="4795" spans="1:12" ht="14.25" customHeight="1" x14ac:dyDescent="0.3">
      <c r="A4795" s="3" t="s">
        <v>7204</v>
      </c>
      <c r="B4795" s="3" t="s">
        <v>2191</v>
      </c>
      <c r="C4795" s="3" t="s">
        <v>44</v>
      </c>
      <c r="D4795" s="3" t="s">
        <v>53</v>
      </c>
      <c r="E4795" s="3">
        <v>188</v>
      </c>
      <c r="F4795" s="3">
        <v>65</v>
      </c>
      <c r="G4795" s="3">
        <v>8275.74</v>
      </c>
      <c r="H4795" s="3">
        <v>1555839.12</v>
      </c>
      <c r="I4795" s="4">
        <v>45765</v>
      </c>
      <c r="J4795" s="4">
        <v>45887</v>
      </c>
      <c r="L4795" s="5" t="s">
        <v>17</v>
      </c>
    </row>
    <row r="4796" spans="1:12" ht="14.25" customHeight="1" x14ac:dyDescent="0.3">
      <c r="A4796" s="3" t="s">
        <v>1288</v>
      </c>
      <c r="B4796" s="3" t="s">
        <v>1740</v>
      </c>
      <c r="C4796" s="3" t="s">
        <v>44</v>
      </c>
      <c r="D4796" s="3" t="s">
        <v>45</v>
      </c>
      <c r="E4796" s="3">
        <v>60</v>
      </c>
      <c r="F4796" s="3">
        <v>33</v>
      </c>
      <c r="G4796" s="3">
        <v>19867.68</v>
      </c>
      <c r="H4796" s="3">
        <v>1192060.8</v>
      </c>
      <c r="I4796" s="4">
        <v>45797</v>
      </c>
      <c r="J4796" s="4">
        <v>45892</v>
      </c>
      <c r="K4796" s="3" t="s">
        <v>29</v>
      </c>
      <c r="L4796" s="5" t="s">
        <v>33</v>
      </c>
    </row>
    <row r="4797" spans="1:12" ht="14.25" customHeight="1" x14ac:dyDescent="0.3">
      <c r="A4797" s="3" t="s">
        <v>5094</v>
      </c>
      <c r="B4797" s="3" t="s">
        <v>7205</v>
      </c>
      <c r="C4797" s="3" t="s">
        <v>14</v>
      </c>
      <c r="E4797" s="3">
        <v>166</v>
      </c>
      <c r="F4797" s="3">
        <v>85</v>
      </c>
      <c r="G4797" s="3">
        <v>13942.7</v>
      </c>
      <c r="H4797" s="3">
        <v>2314488.2000000002</v>
      </c>
      <c r="I4797" s="4">
        <v>45787</v>
      </c>
      <c r="J4797" s="4">
        <v>45933</v>
      </c>
      <c r="K4797" s="3" t="s">
        <v>54</v>
      </c>
      <c r="L4797" s="5" t="s">
        <v>30</v>
      </c>
    </row>
    <row r="4798" spans="1:12" ht="14.25" customHeight="1" x14ac:dyDescent="0.3">
      <c r="A4798" s="3" t="s">
        <v>7206</v>
      </c>
      <c r="B4798" s="3" t="s">
        <v>7207</v>
      </c>
      <c r="C4798" s="3" t="s">
        <v>28</v>
      </c>
      <c r="D4798" s="3" t="s">
        <v>53</v>
      </c>
      <c r="E4798" s="3">
        <v>103</v>
      </c>
      <c r="F4798" s="3">
        <v>75</v>
      </c>
      <c r="G4798" s="3">
        <v>202.64</v>
      </c>
      <c r="H4798" s="3">
        <v>20871.919999999998</v>
      </c>
      <c r="I4798" s="4">
        <v>45688</v>
      </c>
      <c r="J4798" s="4">
        <v>45898</v>
      </c>
      <c r="L4798" s="5" t="s">
        <v>17</v>
      </c>
    </row>
    <row r="4799" spans="1:12" ht="14.25" customHeight="1" x14ac:dyDescent="0.3">
      <c r="A4799" s="3" t="s">
        <v>5864</v>
      </c>
      <c r="B4799" s="3" t="s">
        <v>7208</v>
      </c>
      <c r="C4799" s="3" t="s">
        <v>20</v>
      </c>
      <c r="D4799" s="3" t="s">
        <v>45</v>
      </c>
      <c r="E4799" s="3">
        <v>117</v>
      </c>
      <c r="F4799" s="3">
        <v>57</v>
      </c>
      <c r="G4799" s="3">
        <v>3311.19</v>
      </c>
      <c r="H4799" s="3">
        <v>387409.23</v>
      </c>
      <c r="I4799" s="4">
        <v>45762</v>
      </c>
      <c r="J4799" s="4">
        <v>45905</v>
      </c>
      <c r="K4799" s="3" t="s">
        <v>29</v>
      </c>
      <c r="L4799" s="5" t="s">
        <v>30</v>
      </c>
    </row>
    <row r="4800" spans="1:12" ht="14.25" customHeight="1" x14ac:dyDescent="0.3">
      <c r="A4800" s="3" t="s">
        <v>7209</v>
      </c>
      <c r="B4800" s="3" t="s">
        <v>7210</v>
      </c>
      <c r="C4800" s="3" t="s">
        <v>20</v>
      </c>
      <c r="D4800" s="3" t="s">
        <v>24</v>
      </c>
      <c r="E4800" s="3">
        <v>151</v>
      </c>
      <c r="F4800" s="3">
        <v>73</v>
      </c>
      <c r="G4800" s="3">
        <v>19203.34</v>
      </c>
      <c r="H4800" s="3">
        <v>2899704.34</v>
      </c>
      <c r="I4800" s="4">
        <v>45765</v>
      </c>
      <c r="J4800" s="4">
        <v>45921</v>
      </c>
      <c r="K4800" s="3" t="s">
        <v>54</v>
      </c>
      <c r="L4800" s="5" t="s">
        <v>21</v>
      </c>
    </row>
    <row r="4801" spans="1:12" ht="14.25" customHeight="1" x14ac:dyDescent="0.3">
      <c r="A4801" s="3" t="s">
        <v>7211</v>
      </c>
      <c r="B4801" s="3" t="s">
        <v>7212</v>
      </c>
      <c r="C4801" s="3" t="s">
        <v>40</v>
      </c>
      <c r="D4801" s="3" t="s">
        <v>45</v>
      </c>
      <c r="E4801" s="3">
        <v>38</v>
      </c>
      <c r="F4801" s="3">
        <v>67</v>
      </c>
      <c r="G4801" s="3">
        <v>10983.26</v>
      </c>
      <c r="H4801" s="3">
        <v>417363.88</v>
      </c>
      <c r="I4801" s="4">
        <v>45849</v>
      </c>
      <c r="J4801" s="4">
        <v>45900</v>
      </c>
      <c r="K4801" s="3" t="s">
        <v>54</v>
      </c>
      <c r="L4801" s="5" t="s">
        <v>33</v>
      </c>
    </row>
    <row r="4802" spans="1:12" ht="14.25" customHeight="1" x14ac:dyDescent="0.3">
      <c r="A4802" s="3" t="s">
        <v>4369</v>
      </c>
      <c r="B4802" s="3" t="s">
        <v>7213</v>
      </c>
      <c r="C4802" s="3" t="s">
        <v>14</v>
      </c>
      <c r="D4802" s="3" t="s">
        <v>45</v>
      </c>
      <c r="E4802" s="3">
        <v>99</v>
      </c>
      <c r="F4802" s="3">
        <v>26</v>
      </c>
      <c r="G4802" s="3">
        <v>7775.87</v>
      </c>
      <c r="H4802" s="3">
        <v>769811.13</v>
      </c>
      <c r="I4802" s="4">
        <v>45681</v>
      </c>
      <c r="J4802" s="4">
        <v>45874</v>
      </c>
      <c r="K4802" s="3" t="s">
        <v>16</v>
      </c>
      <c r="L4802" s="5" t="s">
        <v>17</v>
      </c>
    </row>
    <row r="4803" spans="1:12" ht="14.25" customHeight="1" x14ac:dyDescent="0.3">
      <c r="A4803" s="3" t="s">
        <v>7214</v>
      </c>
      <c r="B4803" s="3" t="s">
        <v>7215</v>
      </c>
      <c r="C4803" s="3" t="s">
        <v>14</v>
      </c>
      <c r="D4803" s="3" t="s">
        <v>45</v>
      </c>
      <c r="E4803" s="3">
        <v>33</v>
      </c>
      <c r="F4803" s="3">
        <v>70</v>
      </c>
      <c r="G4803" s="3">
        <v>17914.13</v>
      </c>
      <c r="H4803" s="3">
        <v>591166.29</v>
      </c>
      <c r="I4803" s="4">
        <v>45843</v>
      </c>
      <c r="J4803" s="4">
        <v>45920</v>
      </c>
      <c r="K4803" s="3" t="s">
        <v>57</v>
      </c>
      <c r="L4803" s="5" t="s">
        <v>33</v>
      </c>
    </row>
    <row r="4804" spans="1:12" ht="14.25" customHeight="1" x14ac:dyDescent="0.3">
      <c r="A4804" s="3" t="s">
        <v>7216</v>
      </c>
      <c r="B4804" s="3" t="s">
        <v>7217</v>
      </c>
      <c r="C4804" s="3" t="s">
        <v>14</v>
      </c>
      <c r="D4804" s="3" t="s">
        <v>24</v>
      </c>
      <c r="E4804" s="3">
        <v>195</v>
      </c>
      <c r="F4804" s="3">
        <v>33</v>
      </c>
      <c r="G4804" s="3">
        <v>14739.29</v>
      </c>
      <c r="H4804" s="3">
        <v>2874161.55</v>
      </c>
      <c r="I4804" s="4">
        <v>45760</v>
      </c>
      <c r="J4804" s="4">
        <v>45856</v>
      </c>
      <c r="K4804" s="3" t="s">
        <v>54</v>
      </c>
      <c r="L4804" s="5" t="s">
        <v>17</v>
      </c>
    </row>
    <row r="4805" spans="1:12" ht="14.25" customHeight="1" x14ac:dyDescent="0.3">
      <c r="A4805" s="3" t="s">
        <v>7218</v>
      </c>
      <c r="B4805" s="3" t="s">
        <v>6127</v>
      </c>
      <c r="C4805" s="3" t="s">
        <v>40</v>
      </c>
      <c r="D4805" s="3" t="s">
        <v>15</v>
      </c>
      <c r="E4805" s="3">
        <v>135</v>
      </c>
      <c r="F4805" s="3">
        <v>34</v>
      </c>
      <c r="G4805" s="3">
        <v>18447.88</v>
      </c>
      <c r="H4805" s="3">
        <v>2490463.7999999998</v>
      </c>
      <c r="I4805" s="4">
        <v>45671</v>
      </c>
      <c r="J4805" s="4">
        <v>45898</v>
      </c>
      <c r="K4805" s="3" t="s">
        <v>25</v>
      </c>
      <c r="L4805" s="5" t="s">
        <v>58</v>
      </c>
    </row>
    <row r="4806" spans="1:12" ht="14.25" customHeight="1" x14ac:dyDescent="0.3">
      <c r="A4806" s="3" t="s">
        <v>1099</v>
      </c>
      <c r="B4806" s="3" t="s">
        <v>7219</v>
      </c>
      <c r="C4806" s="3" t="s">
        <v>14</v>
      </c>
      <c r="D4806" s="3" t="s">
        <v>45</v>
      </c>
      <c r="E4806" s="3">
        <v>147</v>
      </c>
      <c r="F4806" s="3">
        <v>74</v>
      </c>
      <c r="G4806" s="3">
        <v>15300.44</v>
      </c>
      <c r="H4806" s="3">
        <v>2249164.6800000002</v>
      </c>
      <c r="I4806" s="4">
        <v>45789</v>
      </c>
      <c r="J4806" s="4">
        <v>45926</v>
      </c>
      <c r="L4806" s="5" t="s">
        <v>58</v>
      </c>
    </row>
    <row r="4807" spans="1:12" ht="14.25" customHeight="1" x14ac:dyDescent="0.3">
      <c r="A4807" s="3" t="s">
        <v>3762</v>
      </c>
      <c r="B4807" s="3" t="s">
        <v>4566</v>
      </c>
      <c r="C4807" s="3" t="s">
        <v>28</v>
      </c>
      <c r="D4807" s="3" t="s">
        <v>53</v>
      </c>
      <c r="E4807" s="3">
        <v>185</v>
      </c>
      <c r="F4807" s="3">
        <v>57</v>
      </c>
      <c r="G4807" s="3">
        <v>6869.62</v>
      </c>
      <c r="H4807" s="3">
        <v>1270879.7</v>
      </c>
      <c r="I4807" s="4">
        <v>45758</v>
      </c>
      <c r="J4807" s="4">
        <v>45870</v>
      </c>
      <c r="K4807" s="3" t="s">
        <v>16</v>
      </c>
      <c r="L4807" s="5" t="s">
        <v>58</v>
      </c>
    </row>
    <row r="4808" spans="1:12" ht="14.25" customHeight="1" x14ac:dyDescent="0.3">
      <c r="A4808" s="3" t="s">
        <v>455</v>
      </c>
      <c r="B4808" s="3" t="s">
        <v>7220</v>
      </c>
      <c r="C4808" s="3" t="s">
        <v>44</v>
      </c>
      <c r="D4808" s="3" t="s">
        <v>45</v>
      </c>
      <c r="E4808" s="3">
        <v>103</v>
      </c>
      <c r="F4808" s="3">
        <v>84</v>
      </c>
      <c r="G4808" s="3">
        <v>14513.89</v>
      </c>
      <c r="H4808" s="3">
        <v>1494930.67</v>
      </c>
      <c r="I4808" s="4">
        <v>45821</v>
      </c>
      <c r="J4808" s="4">
        <v>45941</v>
      </c>
      <c r="K4808" s="3" t="s">
        <v>54</v>
      </c>
      <c r="L4808" s="5" t="s">
        <v>21</v>
      </c>
    </row>
    <row r="4809" spans="1:12" ht="14.25" customHeight="1" x14ac:dyDescent="0.3">
      <c r="A4809" s="3" t="s">
        <v>2548</v>
      </c>
      <c r="B4809" s="3" t="s">
        <v>7221</v>
      </c>
      <c r="C4809" s="3" t="s">
        <v>28</v>
      </c>
      <c r="D4809" s="3" t="s">
        <v>24</v>
      </c>
      <c r="E4809" s="3">
        <v>59</v>
      </c>
      <c r="F4809" s="3">
        <v>44</v>
      </c>
      <c r="G4809" s="3">
        <v>19752.34</v>
      </c>
      <c r="H4809" s="3">
        <v>1165388.06</v>
      </c>
      <c r="I4809" s="4">
        <v>45783</v>
      </c>
      <c r="J4809" s="4">
        <v>45878</v>
      </c>
      <c r="K4809" s="3" t="s">
        <v>16</v>
      </c>
      <c r="L4809" s="5" t="s">
        <v>17</v>
      </c>
    </row>
    <row r="4810" spans="1:12" ht="14.25" customHeight="1" x14ac:dyDescent="0.3">
      <c r="A4810" s="3" t="s">
        <v>567</v>
      </c>
      <c r="B4810" s="3" t="s">
        <v>7222</v>
      </c>
      <c r="C4810" s="3" t="s">
        <v>28</v>
      </c>
      <c r="D4810" s="3" t="s">
        <v>53</v>
      </c>
      <c r="E4810" s="3">
        <v>91</v>
      </c>
      <c r="F4810" s="3">
        <v>51</v>
      </c>
      <c r="G4810" s="3">
        <v>2599.27</v>
      </c>
      <c r="H4810" s="3">
        <v>236533.57</v>
      </c>
      <c r="I4810" s="4">
        <v>45694</v>
      </c>
      <c r="J4810" s="4">
        <v>45904</v>
      </c>
      <c r="K4810" s="3" t="s">
        <v>25</v>
      </c>
      <c r="L4810" s="5" t="s">
        <v>21</v>
      </c>
    </row>
    <row r="4811" spans="1:12" ht="14.25" customHeight="1" x14ac:dyDescent="0.3">
      <c r="A4811" s="3" t="s">
        <v>7223</v>
      </c>
      <c r="B4811" s="3" t="s">
        <v>7224</v>
      </c>
      <c r="C4811" s="3" t="s">
        <v>20</v>
      </c>
      <c r="D4811" s="3" t="s">
        <v>53</v>
      </c>
      <c r="E4811" s="3">
        <v>25</v>
      </c>
      <c r="F4811" s="3">
        <v>61</v>
      </c>
      <c r="G4811" s="3">
        <v>8738.9500000000007</v>
      </c>
      <c r="H4811" s="3">
        <v>218473.75</v>
      </c>
      <c r="I4811" s="4">
        <v>45726</v>
      </c>
      <c r="J4811" s="4">
        <v>45903</v>
      </c>
      <c r="K4811" s="3" t="s">
        <v>29</v>
      </c>
      <c r="L4811" s="5" t="s">
        <v>21</v>
      </c>
    </row>
    <row r="4812" spans="1:12" ht="14.25" customHeight="1" x14ac:dyDescent="0.3">
      <c r="A4812" s="3" t="s">
        <v>786</v>
      </c>
      <c r="B4812" s="3" t="s">
        <v>7225</v>
      </c>
      <c r="C4812" s="3" t="s">
        <v>20</v>
      </c>
      <c r="D4812" s="3" t="s">
        <v>15</v>
      </c>
      <c r="E4812" s="3">
        <v>184</v>
      </c>
      <c r="F4812" s="3">
        <v>21</v>
      </c>
      <c r="G4812" s="3">
        <v>1526.08</v>
      </c>
      <c r="H4812" s="3">
        <v>280798.71999999997</v>
      </c>
      <c r="I4812" s="4">
        <v>45755</v>
      </c>
      <c r="J4812" s="4">
        <v>45915</v>
      </c>
      <c r="K4812" s="3" t="s">
        <v>46</v>
      </c>
      <c r="L4812" s="5" t="s">
        <v>17</v>
      </c>
    </row>
    <row r="4813" spans="1:12" ht="14.25" customHeight="1" x14ac:dyDescent="0.3">
      <c r="A4813" s="3" t="s">
        <v>7226</v>
      </c>
      <c r="B4813" s="3" t="s">
        <v>7227</v>
      </c>
      <c r="C4813" s="3" t="s">
        <v>20</v>
      </c>
      <c r="D4813" s="3" t="s">
        <v>53</v>
      </c>
      <c r="F4813" s="3">
        <v>42</v>
      </c>
      <c r="G4813" s="3">
        <v>12244.42</v>
      </c>
      <c r="I4813" s="4">
        <v>45719</v>
      </c>
      <c r="J4813" s="4">
        <v>45877</v>
      </c>
      <c r="K4813" s="3" t="s">
        <v>29</v>
      </c>
      <c r="L4813" s="5" t="s">
        <v>30</v>
      </c>
    </row>
    <row r="4814" spans="1:12" ht="14.25" customHeight="1" x14ac:dyDescent="0.3">
      <c r="A4814" s="3" t="s">
        <v>2119</v>
      </c>
      <c r="B4814" s="3" t="s">
        <v>1454</v>
      </c>
      <c r="C4814" s="3" t="s">
        <v>28</v>
      </c>
      <c r="D4814" s="3" t="s">
        <v>53</v>
      </c>
      <c r="F4814" s="3">
        <v>98</v>
      </c>
      <c r="G4814" s="3">
        <v>11459.38</v>
      </c>
      <c r="I4814" s="4">
        <v>45781</v>
      </c>
      <c r="J4814" s="4">
        <v>45853</v>
      </c>
      <c r="K4814" s="3" t="s">
        <v>25</v>
      </c>
      <c r="L4814" s="5" t="s">
        <v>30</v>
      </c>
    </row>
    <row r="4815" spans="1:12" ht="14.25" customHeight="1" x14ac:dyDescent="0.3">
      <c r="A4815" s="3" t="s">
        <v>6089</v>
      </c>
      <c r="B4815" s="3" t="s">
        <v>7228</v>
      </c>
      <c r="C4815" s="3" t="s">
        <v>40</v>
      </c>
      <c r="D4815" s="3" t="s">
        <v>24</v>
      </c>
      <c r="E4815" s="3">
        <v>47</v>
      </c>
      <c r="F4815" s="3">
        <v>21</v>
      </c>
      <c r="G4815" s="3">
        <v>17647.61</v>
      </c>
      <c r="H4815" s="3">
        <v>829437.67</v>
      </c>
      <c r="I4815" s="4">
        <v>45763</v>
      </c>
      <c r="J4815" s="4">
        <v>45909</v>
      </c>
      <c r="K4815" s="3" t="s">
        <v>25</v>
      </c>
      <c r="L4815" s="5" t="s">
        <v>58</v>
      </c>
    </row>
    <row r="4816" spans="1:12" ht="14.25" customHeight="1" x14ac:dyDescent="0.3">
      <c r="A4816" s="3" t="s">
        <v>4787</v>
      </c>
      <c r="B4816" s="3" t="s">
        <v>6694</v>
      </c>
      <c r="C4816" s="3" t="s">
        <v>44</v>
      </c>
      <c r="D4816" s="3" t="s">
        <v>41</v>
      </c>
      <c r="E4816" s="3">
        <v>186</v>
      </c>
      <c r="F4816" s="3">
        <v>78</v>
      </c>
      <c r="G4816" s="3">
        <v>12860.57</v>
      </c>
      <c r="H4816" s="3">
        <v>2392066.02</v>
      </c>
      <c r="I4816" s="4">
        <v>45693</v>
      </c>
      <c r="J4816" s="4">
        <v>45920</v>
      </c>
      <c r="K4816" s="3" t="s">
        <v>46</v>
      </c>
      <c r="L4816" s="5" t="s">
        <v>33</v>
      </c>
    </row>
    <row r="4817" spans="1:12" ht="14.25" customHeight="1" x14ac:dyDescent="0.3">
      <c r="A4817" s="3" t="s">
        <v>7229</v>
      </c>
      <c r="B4817" s="3" t="s">
        <v>5868</v>
      </c>
      <c r="C4817" s="3" t="s">
        <v>14</v>
      </c>
      <c r="D4817" s="3" t="s">
        <v>45</v>
      </c>
      <c r="E4817" s="3">
        <v>106</v>
      </c>
      <c r="F4817" s="3">
        <v>40</v>
      </c>
      <c r="G4817" s="3">
        <v>1442.84</v>
      </c>
      <c r="H4817" s="3">
        <v>152941.04</v>
      </c>
      <c r="I4817" s="4">
        <v>45700</v>
      </c>
      <c r="J4817" s="4">
        <v>45935</v>
      </c>
      <c r="K4817" s="3" t="s">
        <v>29</v>
      </c>
      <c r="L4817" s="5" t="s">
        <v>33</v>
      </c>
    </row>
    <row r="4818" spans="1:12" ht="14.25" customHeight="1" x14ac:dyDescent="0.3">
      <c r="A4818" s="3" t="s">
        <v>7230</v>
      </c>
      <c r="B4818" s="3" t="s">
        <v>7231</v>
      </c>
      <c r="C4818" s="3" t="s">
        <v>20</v>
      </c>
      <c r="D4818" s="3" t="s">
        <v>41</v>
      </c>
      <c r="E4818" s="3">
        <v>139</v>
      </c>
      <c r="F4818" s="3">
        <v>29</v>
      </c>
      <c r="G4818" s="3">
        <v>2923.21</v>
      </c>
      <c r="H4818" s="3">
        <v>406326.19</v>
      </c>
      <c r="I4818" s="4">
        <v>45764</v>
      </c>
      <c r="J4818" s="4">
        <v>45885</v>
      </c>
      <c r="K4818" s="3" t="s">
        <v>25</v>
      </c>
      <c r="L4818" s="5" t="s">
        <v>21</v>
      </c>
    </row>
    <row r="4819" spans="1:12" ht="14.25" customHeight="1" x14ac:dyDescent="0.3">
      <c r="A4819" s="3" t="s">
        <v>5670</v>
      </c>
      <c r="B4819" s="3" t="s">
        <v>161</v>
      </c>
      <c r="C4819" s="3" t="s">
        <v>40</v>
      </c>
      <c r="D4819" s="3" t="s">
        <v>15</v>
      </c>
      <c r="E4819" s="3">
        <v>79</v>
      </c>
      <c r="F4819" s="3">
        <v>82</v>
      </c>
      <c r="G4819" s="3">
        <v>16746.939999999999</v>
      </c>
      <c r="H4819" s="3">
        <v>1323008.26</v>
      </c>
      <c r="I4819" s="4">
        <v>45687</v>
      </c>
      <c r="J4819" s="4">
        <v>45874</v>
      </c>
      <c r="K4819" s="3" t="s">
        <v>57</v>
      </c>
      <c r="L4819" s="5" t="s">
        <v>33</v>
      </c>
    </row>
    <row r="4820" spans="1:12" ht="14.25" customHeight="1" x14ac:dyDescent="0.3">
      <c r="A4820" s="3" t="s">
        <v>7232</v>
      </c>
      <c r="B4820" s="3" t="s">
        <v>7233</v>
      </c>
      <c r="C4820" s="3" t="s">
        <v>14</v>
      </c>
      <c r="D4820" s="3" t="s">
        <v>24</v>
      </c>
      <c r="E4820" s="3">
        <v>133</v>
      </c>
      <c r="F4820" s="3">
        <v>72</v>
      </c>
      <c r="G4820" s="3">
        <v>12267.44</v>
      </c>
      <c r="H4820" s="3">
        <v>1631569.52</v>
      </c>
      <c r="I4820" s="4">
        <v>45786</v>
      </c>
      <c r="J4820" s="4">
        <v>45876</v>
      </c>
      <c r="K4820" s="3" t="s">
        <v>25</v>
      </c>
      <c r="L4820" s="5" t="s">
        <v>33</v>
      </c>
    </row>
    <row r="4821" spans="1:12" ht="14.25" customHeight="1" x14ac:dyDescent="0.3">
      <c r="A4821" s="3" t="s">
        <v>7234</v>
      </c>
      <c r="B4821" s="3" t="s">
        <v>5147</v>
      </c>
      <c r="C4821" s="3" t="s">
        <v>44</v>
      </c>
      <c r="D4821" s="3" t="s">
        <v>15</v>
      </c>
      <c r="E4821" s="3">
        <v>41</v>
      </c>
      <c r="F4821" s="3">
        <v>66</v>
      </c>
      <c r="G4821" s="3">
        <v>11926.62</v>
      </c>
      <c r="H4821" s="3">
        <v>488991.42</v>
      </c>
      <c r="I4821" s="4">
        <v>45778</v>
      </c>
      <c r="J4821" s="4">
        <v>45901</v>
      </c>
      <c r="K4821" s="3" t="s">
        <v>57</v>
      </c>
      <c r="L4821" s="5" t="s">
        <v>58</v>
      </c>
    </row>
    <row r="4822" spans="1:12" ht="14.25" customHeight="1" x14ac:dyDescent="0.3">
      <c r="A4822" s="3" t="s">
        <v>7235</v>
      </c>
      <c r="B4822" s="3" t="s">
        <v>7236</v>
      </c>
      <c r="C4822" s="3" t="s">
        <v>28</v>
      </c>
      <c r="D4822" s="3" t="s">
        <v>53</v>
      </c>
      <c r="E4822" s="3">
        <v>153</v>
      </c>
      <c r="F4822" s="3">
        <v>46</v>
      </c>
      <c r="G4822" s="3">
        <v>19597.07</v>
      </c>
      <c r="H4822" s="3">
        <v>2998351.71</v>
      </c>
      <c r="I4822" s="4">
        <v>45723</v>
      </c>
      <c r="J4822" s="4">
        <v>45884</v>
      </c>
      <c r="K4822" s="3" t="s">
        <v>57</v>
      </c>
      <c r="L4822" s="5" t="s">
        <v>58</v>
      </c>
    </row>
    <row r="4823" spans="1:12" ht="14.25" customHeight="1" x14ac:dyDescent="0.3">
      <c r="A4823" s="3" t="s">
        <v>7237</v>
      </c>
      <c r="B4823" s="3" t="s">
        <v>7238</v>
      </c>
      <c r="C4823" s="3" t="s">
        <v>44</v>
      </c>
      <c r="D4823" s="3" t="s">
        <v>15</v>
      </c>
      <c r="E4823" s="3">
        <v>186</v>
      </c>
      <c r="F4823" s="3">
        <v>81</v>
      </c>
      <c r="G4823" s="3">
        <v>9465.16</v>
      </c>
      <c r="H4823" s="3">
        <v>1760519.76</v>
      </c>
      <c r="I4823" s="4">
        <v>45685</v>
      </c>
      <c r="J4823" s="4">
        <v>45935</v>
      </c>
      <c r="K4823" s="3" t="s">
        <v>29</v>
      </c>
      <c r="L4823" s="5" t="s">
        <v>30</v>
      </c>
    </row>
    <row r="4824" spans="1:12" ht="14.25" customHeight="1" x14ac:dyDescent="0.3">
      <c r="A4824" s="3" t="s">
        <v>7239</v>
      </c>
      <c r="B4824" s="3" t="s">
        <v>506</v>
      </c>
      <c r="C4824" s="3" t="s">
        <v>14</v>
      </c>
      <c r="D4824" s="3" t="s">
        <v>45</v>
      </c>
      <c r="E4824" s="3">
        <v>43</v>
      </c>
      <c r="F4824" s="3">
        <v>98</v>
      </c>
      <c r="G4824" s="3">
        <v>2375.14</v>
      </c>
      <c r="H4824" s="3">
        <v>102131.02</v>
      </c>
      <c r="I4824" s="4">
        <v>45796</v>
      </c>
      <c r="J4824" s="4">
        <v>45878</v>
      </c>
      <c r="K4824" s="3" t="s">
        <v>16</v>
      </c>
      <c r="L4824" s="5" t="s">
        <v>21</v>
      </c>
    </row>
    <row r="4825" spans="1:12" ht="14.25" customHeight="1" x14ac:dyDescent="0.3">
      <c r="A4825" s="3" t="s">
        <v>646</v>
      </c>
      <c r="B4825" s="3" t="s">
        <v>506</v>
      </c>
      <c r="C4825" s="3" t="s">
        <v>14</v>
      </c>
      <c r="D4825" s="3" t="s">
        <v>41</v>
      </c>
      <c r="E4825" s="3">
        <v>192</v>
      </c>
      <c r="F4825" s="3">
        <v>48</v>
      </c>
      <c r="G4825" s="3">
        <v>13291.1</v>
      </c>
      <c r="H4825" s="3">
        <v>2551891.2000000002</v>
      </c>
      <c r="I4825" s="4">
        <v>45803</v>
      </c>
      <c r="J4825" s="4">
        <v>45916</v>
      </c>
      <c r="K4825" s="3" t="s">
        <v>25</v>
      </c>
      <c r="L4825" s="5" t="s">
        <v>58</v>
      </c>
    </row>
    <row r="4826" spans="1:12" ht="14.25" customHeight="1" x14ac:dyDescent="0.3">
      <c r="A4826" s="3" t="s">
        <v>7240</v>
      </c>
      <c r="B4826" s="3" t="s">
        <v>7241</v>
      </c>
      <c r="C4826" s="3" t="s">
        <v>28</v>
      </c>
      <c r="D4826" s="3" t="s">
        <v>15</v>
      </c>
      <c r="E4826" s="3">
        <v>103</v>
      </c>
      <c r="F4826" s="3">
        <v>51</v>
      </c>
      <c r="G4826" s="3">
        <v>15576.4</v>
      </c>
      <c r="H4826" s="3">
        <v>1604369.2</v>
      </c>
      <c r="I4826" s="4">
        <v>45838</v>
      </c>
      <c r="J4826" s="4">
        <v>45929</v>
      </c>
      <c r="K4826" s="3" t="s">
        <v>54</v>
      </c>
      <c r="L4826" s="5" t="s">
        <v>58</v>
      </c>
    </row>
    <row r="4827" spans="1:12" ht="14.25" customHeight="1" x14ac:dyDescent="0.3">
      <c r="A4827" s="3" t="s">
        <v>7242</v>
      </c>
      <c r="B4827" s="3" t="s">
        <v>7243</v>
      </c>
      <c r="C4827" s="3" t="s">
        <v>44</v>
      </c>
      <c r="D4827" s="3" t="s">
        <v>41</v>
      </c>
      <c r="E4827" s="3">
        <v>135</v>
      </c>
      <c r="F4827" s="3">
        <v>70</v>
      </c>
      <c r="G4827" s="3">
        <v>7989.31</v>
      </c>
      <c r="H4827" s="3">
        <v>1078556.8500000001</v>
      </c>
      <c r="I4827" s="4">
        <v>45673</v>
      </c>
      <c r="J4827" s="4">
        <v>45860</v>
      </c>
      <c r="K4827" s="3" t="s">
        <v>29</v>
      </c>
      <c r="L4827" s="5" t="s">
        <v>17</v>
      </c>
    </row>
    <row r="4828" spans="1:12" ht="14.25" customHeight="1" x14ac:dyDescent="0.3">
      <c r="A4828" s="3" t="s">
        <v>7244</v>
      </c>
      <c r="B4828" s="3" t="s">
        <v>653</v>
      </c>
      <c r="C4828" s="3" t="s">
        <v>28</v>
      </c>
      <c r="D4828" s="3" t="s">
        <v>24</v>
      </c>
      <c r="E4828" s="3">
        <v>162</v>
      </c>
      <c r="F4828" s="3">
        <v>55</v>
      </c>
      <c r="G4828" s="3">
        <v>13127.02</v>
      </c>
      <c r="H4828" s="3">
        <v>2126577.2400000002</v>
      </c>
      <c r="I4828" s="4">
        <v>45820</v>
      </c>
      <c r="J4828" s="4">
        <v>45880</v>
      </c>
      <c r="K4828" s="3" t="s">
        <v>54</v>
      </c>
      <c r="L4828" s="5" t="s">
        <v>21</v>
      </c>
    </row>
    <row r="4829" spans="1:12" ht="14.25" customHeight="1" x14ac:dyDescent="0.3">
      <c r="A4829" s="3" t="s">
        <v>7245</v>
      </c>
      <c r="B4829" s="3" t="s">
        <v>3420</v>
      </c>
      <c r="C4829" s="3" t="s">
        <v>40</v>
      </c>
      <c r="D4829" s="3" t="s">
        <v>41</v>
      </c>
      <c r="E4829" s="3">
        <v>188</v>
      </c>
      <c r="F4829" s="3">
        <v>81</v>
      </c>
      <c r="G4829" s="3">
        <v>18744.240000000002</v>
      </c>
      <c r="H4829" s="3">
        <v>3523917.12</v>
      </c>
      <c r="I4829" s="4">
        <v>45676</v>
      </c>
      <c r="J4829" s="4">
        <v>45898</v>
      </c>
      <c r="K4829" s="3" t="s">
        <v>25</v>
      </c>
      <c r="L4829" s="5" t="s">
        <v>33</v>
      </c>
    </row>
    <row r="4830" spans="1:12" ht="14.25" customHeight="1" x14ac:dyDescent="0.3">
      <c r="A4830" s="3" t="s">
        <v>5896</v>
      </c>
      <c r="B4830" s="3" t="s">
        <v>7246</v>
      </c>
      <c r="C4830" s="3" t="s">
        <v>40</v>
      </c>
      <c r="D4830" s="3" t="s">
        <v>53</v>
      </c>
      <c r="E4830" s="3">
        <v>86</v>
      </c>
      <c r="F4830" s="3">
        <v>44</v>
      </c>
      <c r="G4830" s="3">
        <v>4719.55</v>
      </c>
      <c r="H4830" s="3">
        <v>405881.3</v>
      </c>
      <c r="I4830" s="4">
        <v>45730</v>
      </c>
      <c r="J4830" s="4">
        <v>45914</v>
      </c>
      <c r="K4830" s="3" t="s">
        <v>16</v>
      </c>
      <c r="L4830" s="5" t="s">
        <v>30</v>
      </c>
    </row>
    <row r="4831" spans="1:12" ht="14.25" customHeight="1" x14ac:dyDescent="0.3">
      <c r="A4831" s="3" t="s">
        <v>36</v>
      </c>
      <c r="B4831" s="3" t="s">
        <v>7247</v>
      </c>
      <c r="C4831" s="3" t="s">
        <v>44</v>
      </c>
      <c r="D4831" s="3" t="s">
        <v>24</v>
      </c>
      <c r="E4831" s="3">
        <v>56</v>
      </c>
      <c r="F4831" s="3">
        <v>89</v>
      </c>
      <c r="G4831" s="3">
        <v>18126.849999999999</v>
      </c>
      <c r="H4831" s="3">
        <v>1015103.6</v>
      </c>
      <c r="I4831" s="4">
        <v>45842</v>
      </c>
      <c r="J4831" s="4">
        <v>45858</v>
      </c>
      <c r="K4831" s="3" t="s">
        <v>57</v>
      </c>
      <c r="L4831" s="5" t="s">
        <v>58</v>
      </c>
    </row>
    <row r="4832" spans="1:12" ht="14.25" customHeight="1" x14ac:dyDescent="0.3">
      <c r="A4832" s="3" t="s">
        <v>6837</v>
      </c>
      <c r="B4832" s="3" t="s">
        <v>1970</v>
      </c>
      <c r="C4832" s="3" t="s">
        <v>14</v>
      </c>
      <c r="D4832" s="3" t="s">
        <v>45</v>
      </c>
      <c r="E4832" s="3">
        <v>183</v>
      </c>
      <c r="F4832" s="3">
        <v>82</v>
      </c>
      <c r="G4832" s="3">
        <v>10586.39</v>
      </c>
      <c r="H4832" s="3">
        <v>1937309.37</v>
      </c>
      <c r="I4832" s="4">
        <v>45838</v>
      </c>
      <c r="J4832" s="4">
        <v>45936</v>
      </c>
      <c r="K4832" s="3" t="s">
        <v>16</v>
      </c>
      <c r="L4832" s="5" t="s">
        <v>21</v>
      </c>
    </row>
    <row r="4833" spans="1:12" ht="14.25" customHeight="1" x14ac:dyDescent="0.3">
      <c r="A4833" s="3" t="s">
        <v>407</v>
      </c>
      <c r="B4833" s="3" t="s">
        <v>7248</v>
      </c>
      <c r="C4833" s="3" t="s">
        <v>28</v>
      </c>
      <c r="D4833" s="3" t="s">
        <v>24</v>
      </c>
      <c r="E4833" s="3">
        <v>53</v>
      </c>
      <c r="F4833" s="3">
        <v>20</v>
      </c>
      <c r="G4833" s="3">
        <v>18175.05</v>
      </c>
      <c r="H4833" s="3">
        <v>963277.64999999991</v>
      </c>
      <c r="I4833" s="4">
        <v>45768</v>
      </c>
      <c r="J4833" s="4">
        <v>45882</v>
      </c>
      <c r="K4833" s="3" t="s">
        <v>46</v>
      </c>
      <c r="L4833" s="5" t="s">
        <v>21</v>
      </c>
    </row>
    <row r="4834" spans="1:12" ht="14.25" customHeight="1" x14ac:dyDescent="0.3">
      <c r="A4834" s="3" t="s">
        <v>5201</v>
      </c>
      <c r="B4834" s="3" t="s">
        <v>7249</v>
      </c>
      <c r="C4834" s="3" t="s">
        <v>28</v>
      </c>
      <c r="D4834" s="3" t="s">
        <v>53</v>
      </c>
      <c r="E4834" s="3">
        <v>137</v>
      </c>
      <c r="G4834" s="3">
        <v>18608.57</v>
      </c>
      <c r="H4834" s="3">
        <v>2549374.09</v>
      </c>
      <c r="I4834" s="4">
        <v>45754</v>
      </c>
      <c r="J4834" s="4">
        <v>45927</v>
      </c>
      <c r="K4834" s="3" t="s">
        <v>57</v>
      </c>
      <c r="L4834" s="5" t="s">
        <v>17</v>
      </c>
    </row>
    <row r="4835" spans="1:12" ht="14.25" customHeight="1" x14ac:dyDescent="0.3">
      <c r="A4835" s="3" t="s">
        <v>7250</v>
      </c>
      <c r="B4835" s="3" t="s">
        <v>7251</v>
      </c>
      <c r="C4835" s="3" t="s">
        <v>40</v>
      </c>
      <c r="D4835" s="3" t="s">
        <v>53</v>
      </c>
      <c r="E4835" s="3">
        <v>12</v>
      </c>
      <c r="F4835" s="3">
        <v>48</v>
      </c>
      <c r="G4835" s="3">
        <v>9057.66</v>
      </c>
      <c r="H4835" s="3">
        <v>108691.92</v>
      </c>
      <c r="I4835" s="4">
        <v>45817</v>
      </c>
      <c r="J4835" s="4">
        <v>45923</v>
      </c>
      <c r="K4835" s="3" t="s">
        <v>25</v>
      </c>
      <c r="L4835" s="5" t="s">
        <v>17</v>
      </c>
    </row>
    <row r="4836" spans="1:12" ht="14.25" customHeight="1" x14ac:dyDescent="0.3">
      <c r="A4836" s="3" t="s">
        <v>4007</v>
      </c>
      <c r="B4836" s="3" t="s">
        <v>2471</v>
      </c>
      <c r="C4836" s="3" t="s">
        <v>40</v>
      </c>
      <c r="D4836" s="3" t="s">
        <v>45</v>
      </c>
      <c r="E4836" s="3">
        <v>94</v>
      </c>
      <c r="F4836" s="3">
        <v>62</v>
      </c>
      <c r="G4836" s="3">
        <v>8659.51</v>
      </c>
      <c r="H4836" s="3">
        <v>813993.94000000006</v>
      </c>
      <c r="I4836" s="4">
        <v>45827</v>
      </c>
      <c r="J4836" s="4">
        <v>45935</v>
      </c>
      <c r="K4836" s="3" t="s">
        <v>25</v>
      </c>
      <c r="L4836" s="5" t="s">
        <v>58</v>
      </c>
    </row>
    <row r="4837" spans="1:12" ht="14.25" customHeight="1" x14ac:dyDescent="0.3">
      <c r="A4837" s="3" t="s">
        <v>1794</v>
      </c>
      <c r="B4837" s="3" t="s">
        <v>7252</v>
      </c>
      <c r="C4837" s="3" t="s">
        <v>28</v>
      </c>
      <c r="D4837" s="3" t="s">
        <v>15</v>
      </c>
      <c r="E4837" s="3">
        <v>13</v>
      </c>
      <c r="F4837" s="3">
        <v>53</v>
      </c>
      <c r="G4837" s="3">
        <v>3888.6</v>
      </c>
      <c r="H4837" s="3">
        <v>50551.8</v>
      </c>
      <c r="I4837" s="4">
        <v>45742</v>
      </c>
      <c r="J4837" s="4">
        <v>45936</v>
      </c>
      <c r="K4837" s="3" t="s">
        <v>29</v>
      </c>
      <c r="L4837" s="5" t="s">
        <v>17</v>
      </c>
    </row>
    <row r="4838" spans="1:12" ht="14.25" customHeight="1" x14ac:dyDescent="0.3">
      <c r="A4838" s="3" t="s">
        <v>7253</v>
      </c>
      <c r="B4838" s="3" t="s">
        <v>7254</v>
      </c>
      <c r="C4838" s="3" t="s">
        <v>28</v>
      </c>
      <c r="D4838" s="3" t="s">
        <v>24</v>
      </c>
      <c r="E4838" s="3">
        <v>57</v>
      </c>
      <c r="F4838" s="3">
        <v>98</v>
      </c>
      <c r="G4838" s="3">
        <v>9600.1</v>
      </c>
      <c r="H4838" s="3">
        <v>547205.70000000007</v>
      </c>
      <c r="I4838" s="4">
        <v>45721</v>
      </c>
      <c r="J4838" s="4">
        <v>45885</v>
      </c>
      <c r="L4838" s="5" t="s">
        <v>17</v>
      </c>
    </row>
    <row r="4839" spans="1:12" ht="14.25" customHeight="1" x14ac:dyDescent="0.3">
      <c r="A4839" s="3" t="s">
        <v>2483</v>
      </c>
      <c r="B4839" s="3" t="s">
        <v>7255</v>
      </c>
      <c r="C4839" s="3" t="s">
        <v>20</v>
      </c>
      <c r="D4839" s="3" t="s">
        <v>41</v>
      </c>
      <c r="E4839" s="3">
        <v>63</v>
      </c>
      <c r="F4839" s="3">
        <v>49</v>
      </c>
      <c r="G4839" s="3">
        <v>13957.97</v>
      </c>
      <c r="H4839" s="3">
        <v>879352.11</v>
      </c>
      <c r="I4839" s="4">
        <v>45693</v>
      </c>
      <c r="J4839" s="4">
        <v>45930</v>
      </c>
      <c r="K4839" s="3" t="s">
        <v>25</v>
      </c>
      <c r="L4839" s="5" t="s">
        <v>30</v>
      </c>
    </row>
    <row r="4840" spans="1:12" ht="14.25" customHeight="1" x14ac:dyDescent="0.3">
      <c r="A4840" s="3" t="s">
        <v>7256</v>
      </c>
      <c r="B4840" s="3" t="s">
        <v>5467</v>
      </c>
      <c r="C4840" s="3" t="s">
        <v>14</v>
      </c>
      <c r="D4840" s="3" t="s">
        <v>53</v>
      </c>
      <c r="E4840" s="3">
        <v>161</v>
      </c>
      <c r="F4840" s="3">
        <v>37</v>
      </c>
      <c r="G4840" s="3">
        <v>11179.18</v>
      </c>
      <c r="H4840" s="3">
        <v>1799847.98</v>
      </c>
      <c r="I4840" s="4">
        <v>45809</v>
      </c>
      <c r="J4840" s="4">
        <v>45934</v>
      </c>
      <c r="K4840" s="3" t="s">
        <v>25</v>
      </c>
      <c r="L4840" s="5" t="s">
        <v>33</v>
      </c>
    </row>
    <row r="4841" spans="1:12" ht="14.25" customHeight="1" x14ac:dyDescent="0.3">
      <c r="A4841" s="3" t="s">
        <v>7257</v>
      </c>
      <c r="B4841" s="3" t="s">
        <v>7258</v>
      </c>
      <c r="C4841" s="3" t="s">
        <v>44</v>
      </c>
      <c r="D4841" s="3" t="s">
        <v>24</v>
      </c>
      <c r="E4841" s="3">
        <v>36</v>
      </c>
      <c r="F4841" s="3">
        <v>31</v>
      </c>
      <c r="G4841" s="3">
        <v>11710.9</v>
      </c>
      <c r="H4841" s="3">
        <v>421592.4</v>
      </c>
      <c r="I4841" s="4">
        <v>45802</v>
      </c>
      <c r="J4841" s="4">
        <v>45891</v>
      </c>
      <c r="K4841" s="3" t="s">
        <v>54</v>
      </c>
      <c r="L4841" s="5" t="s">
        <v>58</v>
      </c>
    </row>
    <row r="4842" spans="1:12" ht="14.25" customHeight="1" x14ac:dyDescent="0.3">
      <c r="A4842" s="3" t="s">
        <v>7259</v>
      </c>
      <c r="B4842" s="3" t="s">
        <v>584</v>
      </c>
      <c r="C4842" s="3" t="s">
        <v>28</v>
      </c>
      <c r="D4842" s="3" t="s">
        <v>41</v>
      </c>
      <c r="E4842" s="3">
        <v>86</v>
      </c>
      <c r="F4842" s="3">
        <v>75</v>
      </c>
      <c r="G4842" s="3">
        <v>11101.74</v>
      </c>
      <c r="H4842" s="3">
        <v>954749.64</v>
      </c>
      <c r="I4842" s="4">
        <v>45797</v>
      </c>
      <c r="J4842" s="4">
        <v>45860</v>
      </c>
      <c r="K4842" s="3" t="s">
        <v>46</v>
      </c>
      <c r="L4842" s="5" t="s">
        <v>58</v>
      </c>
    </row>
    <row r="4843" spans="1:12" ht="14.25" customHeight="1" x14ac:dyDescent="0.3">
      <c r="A4843" s="3" t="s">
        <v>4679</v>
      </c>
      <c r="B4843" s="3" t="s">
        <v>2502</v>
      </c>
      <c r="C4843" s="3" t="s">
        <v>44</v>
      </c>
      <c r="D4843" s="3" t="s">
        <v>53</v>
      </c>
      <c r="E4843" s="3">
        <v>95</v>
      </c>
      <c r="F4843" s="3">
        <v>63</v>
      </c>
      <c r="G4843" s="3">
        <v>7794.21</v>
      </c>
      <c r="H4843" s="3">
        <v>740449.95</v>
      </c>
      <c r="I4843" s="4">
        <v>45680</v>
      </c>
      <c r="J4843" s="4">
        <v>45893</v>
      </c>
      <c r="K4843" s="3" t="s">
        <v>29</v>
      </c>
      <c r="L4843" s="5" t="s">
        <v>58</v>
      </c>
    </row>
    <row r="4844" spans="1:12" ht="14.25" customHeight="1" x14ac:dyDescent="0.3">
      <c r="A4844" s="3" t="s">
        <v>7260</v>
      </c>
      <c r="B4844" s="3" t="s">
        <v>2034</v>
      </c>
      <c r="C4844" s="3" t="s">
        <v>44</v>
      </c>
      <c r="D4844" s="3" t="s">
        <v>24</v>
      </c>
      <c r="E4844" s="3">
        <v>72</v>
      </c>
      <c r="F4844" s="3">
        <v>30</v>
      </c>
      <c r="G4844" s="3">
        <v>9550.84</v>
      </c>
      <c r="H4844" s="3">
        <v>687660.48</v>
      </c>
      <c r="I4844" s="4">
        <v>45700</v>
      </c>
      <c r="J4844" s="4">
        <v>45933</v>
      </c>
      <c r="K4844" s="3" t="s">
        <v>46</v>
      </c>
      <c r="L4844" s="5" t="s">
        <v>21</v>
      </c>
    </row>
    <row r="4845" spans="1:12" ht="14.25" customHeight="1" x14ac:dyDescent="0.3">
      <c r="A4845" s="3" t="s">
        <v>7261</v>
      </c>
      <c r="B4845" s="3" t="s">
        <v>7262</v>
      </c>
      <c r="C4845" s="3" t="s">
        <v>20</v>
      </c>
      <c r="D4845" s="3" t="s">
        <v>24</v>
      </c>
      <c r="E4845" s="3">
        <v>199</v>
      </c>
      <c r="F4845" s="3">
        <v>40</v>
      </c>
      <c r="G4845" s="3">
        <v>13084.13</v>
      </c>
      <c r="H4845" s="3">
        <v>2603741.87</v>
      </c>
      <c r="I4845" s="4">
        <v>45810</v>
      </c>
      <c r="J4845" s="4">
        <v>45877</v>
      </c>
      <c r="K4845" s="3" t="s">
        <v>29</v>
      </c>
      <c r="L4845" s="5" t="s">
        <v>21</v>
      </c>
    </row>
    <row r="4846" spans="1:12" ht="14.25" customHeight="1" x14ac:dyDescent="0.3">
      <c r="A4846" s="3" t="s">
        <v>7263</v>
      </c>
      <c r="B4846" s="3" t="s">
        <v>3142</v>
      </c>
      <c r="C4846" s="3" t="s">
        <v>14</v>
      </c>
      <c r="D4846" s="3" t="s">
        <v>45</v>
      </c>
      <c r="E4846" s="3">
        <v>101</v>
      </c>
      <c r="F4846" s="3">
        <v>77</v>
      </c>
      <c r="G4846" s="3">
        <v>16483.41</v>
      </c>
      <c r="H4846" s="3">
        <v>1664824.41</v>
      </c>
      <c r="I4846" s="4">
        <v>45739</v>
      </c>
      <c r="J4846" s="4">
        <v>45887</v>
      </c>
      <c r="K4846" s="3" t="s">
        <v>46</v>
      </c>
      <c r="L4846" s="5" t="s">
        <v>58</v>
      </c>
    </row>
    <row r="4847" spans="1:12" ht="14.25" customHeight="1" x14ac:dyDescent="0.3">
      <c r="A4847" s="3" t="s">
        <v>7264</v>
      </c>
      <c r="B4847" s="3" t="s">
        <v>7265</v>
      </c>
      <c r="C4847" s="3" t="s">
        <v>28</v>
      </c>
      <c r="D4847" s="3" t="s">
        <v>45</v>
      </c>
      <c r="E4847" s="3">
        <v>5</v>
      </c>
      <c r="F4847" s="3">
        <v>77</v>
      </c>
      <c r="G4847" s="3">
        <v>5027.2</v>
      </c>
      <c r="H4847" s="3">
        <v>25136</v>
      </c>
      <c r="I4847" s="4">
        <v>45744</v>
      </c>
      <c r="J4847" s="4">
        <v>45885</v>
      </c>
      <c r="K4847" s="3" t="s">
        <v>57</v>
      </c>
      <c r="L4847" s="5" t="s">
        <v>30</v>
      </c>
    </row>
    <row r="4848" spans="1:12" ht="14.25" customHeight="1" x14ac:dyDescent="0.3">
      <c r="A4848" s="3" t="s">
        <v>7266</v>
      </c>
      <c r="B4848" s="3" t="s">
        <v>7267</v>
      </c>
      <c r="C4848" s="3" t="s">
        <v>14</v>
      </c>
      <c r="D4848" s="3" t="s">
        <v>24</v>
      </c>
      <c r="E4848" s="3">
        <v>85</v>
      </c>
      <c r="F4848" s="3">
        <v>71</v>
      </c>
      <c r="G4848" s="3">
        <v>749.67</v>
      </c>
      <c r="H4848" s="3">
        <v>63721.95</v>
      </c>
      <c r="I4848" s="4">
        <v>45756</v>
      </c>
      <c r="J4848" s="4">
        <v>45898</v>
      </c>
      <c r="K4848" s="3" t="s">
        <v>54</v>
      </c>
      <c r="L4848" s="5" t="s">
        <v>30</v>
      </c>
    </row>
    <row r="4849" spans="1:12" ht="14.25" customHeight="1" x14ac:dyDescent="0.3">
      <c r="A4849" s="3" t="s">
        <v>4200</v>
      </c>
      <c r="B4849" s="3" t="s">
        <v>1346</v>
      </c>
      <c r="C4849" s="3" t="s">
        <v>28</v>
      </c>
      <c r="D4849" s="3" t="s">
        <v>41</v>
      </c>
      <c r="E4849" s="3">
        <v>69</v>
      </c>
      <c r="F4849" s="3">
        <v>92</v>
      </c>
      <c r="G4849" s="3">
        <v>13736.49</v>
      </c>
      <c r="H4849" s="3">
        <v>947817.80999999994</v>
      </c>
      <c r="I4849" s="4">
        <v>45674</v>
      </c>
      <c r="J4849" s="4">
        <v>45921</v>
      </c>
      <c r="K4849" s="3" t="s">
        <v>57</v>
      </c>
      <c r="L4849" s="5" t="s">
        <v>33</v>
      </c>
    </row>
    <row r="4850" spans="1:12" ht="14.25" customHeight="1" x14ac:dyDescent="0.3">
      <c r="A4850" s="3" t="s">
        <v>7268</v>
      </c>
      <c r="B4850" s="3" t="s">
        <v>7269</v>
      </c>
      <c r="C4850" s="3" t="s">
        <v>14</v>
      </c>
      <c r="D4850" s="3" t="s">
        <v>15</v>
      </c>
      <c r="E4850" s="3">
        <v>2</v>
      </c>
      <c r="F4850" s="3">
        <v>27</v>
      </c>
      <c r="G4850" s="3">
        <v>7673.78</v>
      </c>
      <c r="H4850" s="3">
        <v>15347.56</v>
      </c>
      <c r="I4850" s="4">
        <v>45684</v>
      </c>
      <c r="J4850" s="4">
        <v>45881</v>
      </c>
      <c r="K4850" s="3" t="s">
        <v>46</v>
      </c>
      <c r="L4850" s="5" t="s">
        <v>30</v>
      </c>
    </row>
    <row r="4851" spans="1:12" ht="14.25" customHeight="1" x14ac:dyDescent="0.3">
      <c r="A4851" s="3" t="s">
        <v>5360</v>
      </c>
      <c r="B4851" s="3" t="s">
        <v>7270</v>
      </c>
      <c r="C4851" s="3" t="s">
        <v>44</v>
      </c>
      <c r="D4851" s="3" t="s">
        <v>15</v>
      </c>
      <c r="E4851" s="3">
        <v>41</v>
      </c>
      <c r="F4851" s="3">
        <v>62</v>
      </c>
      <c r="G4851" s="3">
        <v>733.38</v>
      </c>
      <c r="H4851" s="3">
        <v>30068.58</v>
      </c>
      <c r="I4851" s="4">
        <v>45712</v>
      </c>
      <c r="J4851" s="4">
        <v>45872</v>
      </c>
      <c r="K4851" s="3" t="s">
        <v>25</v>
      </c>
      <c r="L4851" s="5" t="s">
        <v>30</v>
      </c>
    </row>
    <row r="4852" spans="1:12" ht="14.25" customHeight="1" x14ac:dyDescent="0.3">
      <c r="A4852" s="3" t="s">
        <v>7271</v>
      </c>
      <c r="B4852" s="3" t="s">
        <v>5800</v>
      </c>
      <c r="C4852" s="3" t="s">
        <v>40</v>
      </c>
      <c r="D4852" s="3" t="s">
        <v>41</v>
      </c>
      <c r="E4852" s="3">
        <v>131</v>
      </c>
      <c r="F4852" s="3">
        <v>21</v>
      </c>
      <c r="G4852" s="3">
        <v>10770.26</v>
      </c>
      <c r="H4852" s="3">
        <v>1410904.06</v>
      </c>
      <c r="I4852" s="4">
        <v>45672</v>
      </c>
      <c r="J4852" s="4">
        <v>45901</v>
      </c>
      <c r="K4852" s="3" t="s">
        <v>46</v>
      </c>
      <c r="L4852" s="5" t="s">
        <v>17</v>
      </c>
    </row>
    <row r="4853" spans="1:12" ht="14.25" customHeight="1" x14ac:dyDescent="0.3">
      <c r="A4853" s="3" t="s">
        <v>7272</v>
      </c>
      <c r="B4853" s="3" t="s">
        <v>496</v>
      </c>
      <c r="C4853" s="3" t="s">
        <v>28</v>
      </c>
      <c r="D4853" s="3" t="s">
        <v>45</v>
      </c>
      <c r="E4853" s="3">
        <v>0</v>
      </c>
      <c r="F4853" s="3">
        <v>94</v>
      </c>
      <c r="G4853" s="3">
        <v>12653.14</v>
      </c>
      <c r="H4853" s="3">
        <v>0</v>
      </c>
      <c r="I4853" s="4">
        <v>45723</v>
      </c>
      <c r="J4853" s="4">
        <v>45912</v>
      </c>
      <c r="K4853" s="3" t="s">
        <v>46</v>
      </c>
      <c r="L4853" s="5" t="s">
        <v>58</v>
      </c>
    </row>
    <row r="4854" spans="1:12" ht="14.25" customHeight="1" x14ac:dyDescent="0.3">
      <c r="A4854" s="3" t="s">
        <v>7273</v>
      </c>
      <c r="B4854" s="3" t="s">
        <v>327</v>
      </c>
      <c r="C4854" s="3" t="s">
        <v>14</v>
      </c>
      <c r="D4854" s="3" t="s">
        <v>45</v>
      </c>
      <c r="E4854" s="3">
        <v>124</v>
      </c>
      <c r="F4854" s="3">
        <v>26</v>
      </c>
      <c r="G4854" s="3">
        <v>5410.07</v>
      </c>
      <c r="H4854" s="3">
        <v>670848.67999999993</v>
      </c>
      <c r="I4854" s="4">
        <v>45762</v>
      </c>
      <c r="J4854" s="4">
        <v>45924</v>
      </c>
      <c r="K4854" s="3" t="s">
        <v>16</v>
      </c>
      <c r="L4854" s="5" t="s">
        <v>30</v>
      </c>
    </row>
    <row r="4855" spans="1:12" ht="14.25" customHeight="1" x14ac:dyDescent="0.3">
      <c r="A4855" s="3" t="s">
        <v>7274</v>
      </c>
      <c r="B4855" s="3" t="s">
        <v>7275</v>
      </c>
      <c r="C4855" s="3" t="s">
        <v>14</v>
      </c>
      <c r="D4855" s="3" t="s">
        <v>45</v>
      </c>
      <c r="E4855" s="3">
        <v>120</v>
      </c>
      <c r="F4855" s="3">
        <v>66</v>
      </c>
      <c r="G4855" s="3">
        <v>1558.14</v>
      </c>
      <c r="H4855" s="3">
        <v>186976.8</v>
      </c>
      <c r="I4855" s="4">
        <v>45675</v>
      </c>
      <c r="J4855" s="4">
        <v>45924</v>
      </c>
      <c r="K4855" s="3" t="s">
        <v>29</v>
      </c>
      <c r="L4855" s="5" t="s">
        <v>21</v>
      </c>
    </row>
    <row r="4856" spans="1:12" ht="14.25" customHeight="1" x14ac:dyDescent="0.3">
      <c r="A4856" s="3" t="s">
        <v>7276</v>
      </c>
      <c r="B4856" s="3" t="s">
        <v>7277</v>
      </c>
      <c r="C4856" s="3" t="s">
        <v>28</v>
      </c>
      <c r="D4856" s="3" t="s">
        <v>45</v>
      </c>
      <c r="E4856" s="3">
        <v>34</v>
      </c>
      <c r="F4856" s="3">
        <v>60</v>
      </c>
      <c r="G4856" s="3">
        <v>19356.7</v>
      </c>
      <c r="H4856" s="3">
        <v>658127.80000000005</v>
      </c>
      <c r="I4856" s="4">
        <v>45711</v>
      </c>
      <c r="J4856" s="4">
        <v>45881</v>
      </c>
      <c r="K4856" s="3" t="s">
        <v>46</v>
      </c>
      <c r="L4856" s="5" t="s">
        <v>21</v>
      </c>
    </row>
    <row r="4857" spans="1:12" ht="14.25" customHeight="1" x14ac:dyDescent="0.3">
      <c r="A4857" s="3" t="s">
        <v>7278</v>
      </c>
      <c r="B4857" s="3" t="s">
        <v>7279</v>
      </c>
      <c r="C4857" s="3" t="s">
        <v>44</v>
      </c>
      <c r="D4857" s="3" t="s">
        <v>45</v>
      </c>
      <c r="E4857" s="3">
        <v>95</v>
      </c>
      <c r="F4857" s="3">
        <v>27</v>
      </c>
      <c r="G4857" s="3">
        <v>6554.17</v>
      </c>
      <c r="H4857" s="3">
        <v>622646.15</v>
      </c>
      <c r="I4857" s="4">
        <v>45777</v>
      </c>
      <c r="J4857" s="4">
        <v>45901</v>
      </c>
      <c r="K4857" s="3" t="s">
        <v>25</v>
      </c>
      <c r="L4857" s="5" t="s">
        <v>17</v>
      </c>
    </row>
    <row r="4858" spans="1:12" ht="14.25" customHeight="1" x14ac:dyDescent="0.3">
      <c r="A4858" s="3" t="s">
        <v>7280</v>
      </c>
      <c r="B4858" s="3" t="s">
        <v>3954</v>
      </c>
      <c r="C4858" s="3" t="s">
        <v>44</v>
      </c>
      <c r="D4858" s="3" t="s">
        <v>53</v>
      </c>
      <c r="E4858" s="3">
        <v>175</v>
      </c>
      <c r="F4858" s="3">
        <v>71</v>
      </c>
      <c r="G4858" s="3">
        <v>10122.57</v>
      </c>
      <c r="H4858" s="3">
        <v>1771449.75</v>
      </c>
      <c r="I4858" s="4">
        <v>45747</v>
      </c>
      <c r="J4858" s="4">
        <v>45886</v>
      </c>
      <c r="K4858" s="3" t="s">
        <v>54</v>
      </c>
      <c r="L4858" s="5" t="s">
        <v>30</v>
      </c>
    </row>
    <row r="4859" spans="1:12" ht="14.25" customHeight="1" x14ac:dyDescent="0.3">
      <c r="A4859" s="3" t="s">
        <v>1071</v>
      </c>
      <c r="B4859" s="3" t="s">
        <v>2106</v>
      </c>
      <c r="C4859" s="3" t="s">
        <v>20</v>
      </c>
      <c r="D4859" s="3" t="s">
        <v>15</v>
      </c>
      <c r="E4859" s="3">
        <v>4</v>
      </c>
      <c r="F4859" s="3">
        <v>89</v>
      </c>
      <c r="G4859" s="3">
        <v>11517.36</v>
      </c>
      <c r="H4859" s="3">
        <v>46069.440000000002</v>
      </c>
      <c r="I4859" s="4">
        <v>45830</v>
      </c>
      <c r="J4859" s="4">
        <v>45896</v>
      </c>
      <c r="K4859" s="3" t="s">
        <v>57</v>
      </c>
      <c r="L4859" s="5" t="s">
        <v>17</v>
      </c>
    </row>
    <row r="4860" spans="1:12" ht="14.25" customHeight="1" x14ac:dyDescent="0.3">
      <c r="A4860" s="3" t="s">
        <v>7281</v>
      </c>
      <c r="B4860" s="3" t="s">
        <v>7282</v>
      </c>
      <c r="C4860" s="3" t="s">
        <v>20</v>
      </c>
      <c r="D4860" s="3" t="s">
        <v>24</v>
      </c>
      <c r="E4860" s="3">
        <v>23</v>
      </c>
      <c r="F4860" s="3">
        <v>96</v>
      </c>
      <c r="G4860" s="3">
        <v>18909.89</v>
      </c>
      <c r="H4860" s="3">
        <v>434927.47</v>
      </c>
      <c r="I4860" s="4">
        <v>45699</v>
      </c>
      <c r="J4860" s="4">
        <v>45900</v>
      </c>
      <c r="K4860" s="3" t="s">
        <v>29</v>
      </c>
      <c r="L4860" s="5" t="s">
        <v>17</v>
      </c>
    </row>
    <row r="4861" spans="1:12" ht="14.25" customHeight="1" x14ac:dyDescent="0.3">
      <c r="A4861" s="3" t="s">
        <v>358</v>
      </c>
      <c r="B4861" s="3" t="s">
        <v>7283</v>
      </c>
      <c r="C4861" s="3" t="s">
        <v>44</v>
      </c>
      <c r="D4861" s="3" t="s">
        <v>53</v>
      </c>
      <c r="E4861" s="3">
        <v>25</v>
      </c>
      <c r="F4861" s="3">
        <v>22</v>
      </c>
      <c r="G4861" s="3">
        <v>16461.37</v>
      </c>
      <c r="H4861" s="3">
        <v>411534.25</v>
      </c>
      <c r="I4861" s="4">
        <v>45767</v>
      </c>
      <c r="J4861" s="4">
        <v>45909</v>
      </c>
      <c r="K4861" s="3" t="s">
        <v>57</v>
      </c>
      <c r="L4861" s="5" t="s">
        <v>33</v>
      </c>
    </row>
    <row r="4862" spans="1:12" ht="14.25" customHeight="1" x14ac:dyDescent="0.3">
      <c r="A4862" s="3" t="s">
        <v>3892</v>
      </c>
      <c r="B4862" s="3" t="s">
        <v>5115</v>
      </c>
      <c r="C4862" s="3" t="s">
        <v>28</v>
      </c>
      <c r="D4862" s="3" t="s">
        <v>15</v>
      </c>
      <c r="E4862" s="3">
        <v>149</v>
      </c>
      <c r="F4862" s="3">
        <v>90</v>
      </c>
      <c r="G4862" s="3">
        <v>12186.19</v>
      </c>
      <c r="H4862" s="3">
        <v>1815742.31</v>
      </c>
      <c r="I4862" s="4">
        <v>45804</v>
      </c>
      <c r="J4862" s="4">
        <v>45885</v>
      </c>
      <c r="K4862" s="3" t="s">
        <v>25</v>
      </c>
      <c r="L4862" s="5" t="s">
        <v>30</v>
      </c>
    </row>
    <row r="4863" spans="1:12" ht="14.25" customHeight="1" x14ac:dyDescent="0.3">
      <c r="A4863" s="3" t="s">
        <v>7284</v>
      </c>
      <c r="B4863" s="3" t="s">
        <v>3671</v>
      </c>
      <c r="C4863" s="3" t="s">
        <v>40</v>
      </c>
      <c r="D4863" s="3" t="s">
        <v>53</v>
      </c>
      <c r="E4863" s="3">
        <v>102</v>
      </c>
      <c r="F4863" s="3">
        <v>89</v>
      </c>
      <c r="G4863" s="3">
        <v>5864.55</v>
      </c>
      <c r="H4863" s="3">
        <v>598184.1</v>
      </c>
      <c r="I4863" s="4">
        <v>45739</v>
      </c>
      <c r="J4863" s="4">
        <v>45905</v>
      </c>
      <c r="K4863" s="3" t="s">
        <v>54</v>
      </c>
      <c r="L4863" s="5" t="s">
        <v>33</v>
      </c>
    </row>
    <row r="4864" spans="1:12" ht="14.25" customHeight="1" x14ac:dyDescent="0.3">
      <c r="A4864" s="3" t="s">
        <v>7285</v>
      </c>
      <c r="B4864" s="3" t="s">
        <v>7286</v>
      </c>
      <c r="C4864" s="3" t="s">
        <v>20</v>
      </c>
      <c r="D4864" s="3" t="s">
        <v>53</v>
      </c>
      <c r="E4864" s="3">
        <v>30</v>
      </c>
      <c r="F4864" s="3">
        <v>45</v>
      </c>
      <c r="G4864" s="3">
        <v>12797.17</v>
      </c>
      <c r="H4864" s="3">
        <v>383915.1</v>
      </c>
      <c r="I4864" s="4">
        <v>45807</v>
      </c>
      <c r="J4864" s="4">
        <v>45889</v>
      </c>
      <c r="K4864" s="3" t="s">
        <v>16</v>
      </c>
      <c r="L4864" s="5" t="s">
        <v>30</v>
      </c>
    </row>
    <row r="4865" spans="1:12" ht="14.25" customHeight="1" x14ac:dyDescent="0.3">
      <c r="A4865" s="3" t="s">
        <v>7287</v>
      </c>
      <c r="B4865" s="3" t="s">
        <v>7288</v>
      </c>
      <c r="C4865" s="3" t="s">
        <v>14</v>
      </c>
      <c r="D4865" s="3" t="s">
        <v>15</v>
      </c>
      <c r="E4865" s="3">
        <v>132</v>
      </c>
      <c r="F4865" s="3">
        <v>93</v>
      </c>
      <c r="G4865" s="3">
        <v>17151.09</v>
      </c>
      <c r="H4865" s="3">
        <v>2263943.88</v>
      </c>
      <c r="I4865" s="4">
        <v>45679</v>
      </c>
      <c r="J4865" s="4">
        <v>45873</v>
      </c>
      <c r="K4865" s="3" t="s">
        <v>16</v>
      </c>
      <c r="L4865" s="5" t="s">
        <v>17</v>
      </c>
    </row>
    <row r="4866" spans="1:12" ht="14.25" customHeight="1" x14ac:dyDescent="0.3">
      <c r="A4866" s="3" t="s">
        <v>7289</v>
      </c>
      <c r="B4866" s="3" t="s">
        <v>2599</v>
      </c>
      <c r="C4866" s="3" t="s">
        <v>20</v>
      </c>
      <c r="D4866" s="3" t="s">
        <v>53</v>
      </c>
      <c r="E4866" s="3">
        <v>96</v>
      </c>
      <c r="F4866" s="3">
        <v>24</v>
      </c>
      <c r="G4866" s="3">
        <v>15705.41</v>
      </c>
      <c r="H4866" s="3">
        <v>1507719.36</v>
      </c>
      <c r="I4866" s="4">
        <v>45704</v>
      </c>
      <c r="J4866" s="4">
        <v>45935</v>
      </c>
      <c r="K4866" s="3" t="s">
        <v>54</v>
      </c>
      <c r="L4866" s="5" t="s">
        <v>58</v>
      </c>
    </row>
    <row r="4867" spans="1:12" ht="14.25" customHeight="1" x14ac:dyDescent="0.3">
      <c r="A4867" s="3" t="s">
        <v>5821</v>
      </c>
      <c r="B4867" s="3" t="s">
        <v>7290</v>
      </c>
      <c r="C4867" s="3" t="s">
        <v>28</v>
      </c>
      <c r="D4867" s="3" t="s">
        <v>15</v>
      </c>
      <c r="E4867" s="3">
        <v>179</v>
      </c>
      <c r="F4867" s="3">
        <v>34</v>
      </c>
      <c r="G4867" s="3">
        <v>13467.72</v>
      </c>
      <c r="H4867" s="3">
        <v>2410721.88</v>
      </c>
      <c r="I4867" s="4">
        <v>45817</v>
      </c>
      <c r="J4867" s="4">
        <v>45873</v>
      </c>
      <c r="L4867" s="5" t="s">
        <v>33</v>
      </c>
    </row>
    <row r="4868" spans="1:12" ht="14.25" customHeight="1" x14ac:dyDescent="0.3">
      <c r="A4868" s="3" t="s">
        <v>7291</v>
      </c>
      <c r="B4868" s="3" t="s">
        <v>7292</v>
      </c>
      <c r="C4868" s="3" t="s">
        <v>28</v>
      </c>
      <c r="D4868" s="3" t="s">
        <v>41</v>
      </c>
      <c r="E4868" s="3">
        <v>44</v>
      </c>
      <c r="F4868" s="3">
        <v>82</v>
      </c>
      <c r="G4868" s="3">
        <v>11984.13</v>
      </c>
      <c r="H4868" s="3">
        <v>527301.72</v>
      </c>
      <c r="I4868" s="4">
        <v>45793</v>
      </c>
      <c r="J4868" s="4">
        <v>45916</v>
      </c>
      <c r="K4868" s="3" t="s">
        <v>29</v>
      </c>
      <c r="L4868" s="5" t="s">
        <v>33</v>
      </c>
    </row>
    <row r="4869" spans="1:12" ht="14.25" customHeight="1" x14ac:dyDescent="0.3">
      <c r="A4869" s="3" t="s">
        <v>7293</v>
      </c>
      <c r="B4869" s="3" t="s">
        <v>7294</v>
      </c>
      <c r="C4869" s="3" t="s">
        <v>44</v>
      </c>
      <c r="D4869" s="3" t="s">
        <v>24</v>
      </c>
      <c r="E4869" s="3">
        <v>169</v>
      </c>
      <c r="F4869" s="3">
        <v>88</v>
      </c>
      <c r="G4869" s="3">
        <v>7261.43</v>
      </c>
      <c r="H4869" s="3">
        <v>1227181.67</v>
      </c>
      <c r="I4869" s="4">
        <v>45747</v>
      </c>
      <c r="J4869" s="4">
        <v>45874</v>
      </c>
      <c r="K4869" s="3" t="s">
        <v>25</v>
      </c>
      <c r="L4869" s="5" t="s">
        <v>58</v>
      </c>
    </row>
    <row r="4870" spans="1:12" ht="14.25" customHeight="1" x14ac:dyDescent="0.3">
      <c r="A4870" s="3" t="s">
        <v>3301</v>
      </c>
      <c r="B4870" s="3" t="s">
        <v>3962</v>
      </c>
      <c r="C4870" s="3" t="s">
        <v>20</v>
      </c>
      <c r="D4870" s="3" t="s">
        <v>15</v>
      </c>
      <c r="E4870" s="3">
        <v>134</v>
      </c>
      <c r="F4870" s="3">
        <v>59</v>
      </c>
      <c r="G4870" s="3">
        <v>6414.93</v>
      </c>
      <c r="H4870" s="3">
        <v>859600.62</v>
      </c>
      <c r="I4870" s="4">
        <v>45823</v>
      </c>
      <c r="J4870" s="4">
        <v>45935</v>
      </c>
      <c r="K4870" s="3" t="s">
        <v>57</v>
      </c>
      <c r="L4870" s="5" t="s">
        <v>17</v>
      </c>
    </row>
    <row r="4871" spans="1:12" ht="14.25" customHeight="1" x14ac:dyDescent="0.3">
      <c r="A4871" s="3" t="s">
        <v>7295</v>
      </c>
      <c r="B4871" s="3" t="s">
        <v>4915</v>
      </c>
      <c r="C4871" s="3" t="s">
        <v>14</v>
      </c>
      <c r="D4871" s="3" t="s">
        <v>53</v>
      </c>
      <c r="E4871" s="3">
        <v>22</v>
      </c>
      <c r="G4871" s="3">
        <v>18473.349999999999</v>
      </c>
      <c r="H4871" s="3">
        <v>406413.7</v>
      </c>
      <c r="I4871" s="4">
        <v>45671</v>
      </c>
      <c r="J4871" s="4">
        <v>45892</v>
      </c>
      <c r="K4871" s="3" t="s">
        <v>54</v>
      </c>
      <c r="L4871" s="5" t="s">
        <v>17</v>
      </c>
    </row>
    <row r="4872" spans="1:12" ht="14.25" customHeight="1" x14ac:dyDescent="0.3">
      <c r="A4872" s="3" t="s">
        <v>1061</v>
      </c>
      <c r="B4872" s="3" t="s">
        <v>7296</v>
      </c>
      <c r="C4872" s="3" t="s">
        <v>14</v>
      </c>
      <c r="D4872" s="3" t="s">
        <v>45</v>
      </c>
      <c r="E4872" s="3">
        <v>111</v>
      </c>
      <c r="F4872" s="3">
        <v>77</v>
      </c>
      <c r="G4872" s="3">
        <v>15654.77</v>
      </c>
      <c r="H4872" s="3">
        <v>1737679.47</v>
      </c>
      <c r="I4872" s="4">
        <v>45675</v>
      </c>
      <c r="J4872" s="4">
        <v>45932</v>
      </c>
      <c r="L4872" s="5" t="s">
        <v>58</v>
      </c>
    </row>
    <row r="4873" spans="1:12" ht="14.25" customHeight="1" x14ac:dyDescent="0.3">
      <c r="A4873" s="3" t="s">
        <v>5577</v>
      </c>
      <c r="B4873" s="3" t="s">
        <v>2932</v>
      </c>
      <c r="C4873" s="3" t="s">
        <v>28</v>
      </c>
      <c r="D4873" s="3" t="s">
        <v>15</v>
      </c>
      <c r="E4873" s="3">
        <v>191</v>
      </c>
      <c r="F4873" s="3">
        <v>72</v>
      </c>
      <c r="G4873" s="3">
        <v>1320.88</v>
      </c>
      <c r="H4873" s="3">
        <v>252288.08</v>
      </c>
      <c r="I4873" s="4">
        <v>45692</v>
      </c>
      <c r="J4873" s="4">
        <v>45888</v>
      </c>
      <c r="K4873" s="3" t="s">
        <v>29</v>
      </c>
      <c r="L4873" s="5" t="s">
        <v>58</v>
      </c>
    </row>
    <row r="4874" spans="1:12" ht="14.25" customHeight="1" x14ac:dyDescent="0.3">
      <c r="A4874" s="3" t="s">
        <v>3601</v>
      </c>
      <c r="B4874" s="3" t="s">
        <v>6645</v>
      </c>
      <c r="C4874" s="3" t="s">
        <v>28</v>
      </c>
      <c r="D4874" s="3" t="s">
        <v>45</v>
      </c>
      <c r="E4874" s="3">
        <v>133</v>
      </c>
      <c r="F4874" s="3">
        <v>53</v>
      </c>
      <c r="G4874" s="3">
        <v>14706.36</v>
      </c>
      <c r="H4874" s="3">
        <v>1955945.88</v>
      </c>
      <c r="I4874" s="4">
        <v>45674</v>
      </c>
      <c r="J4874" s="4">
        <v>45893</v>
      </c>
      <c r="K4874" s="3" t="s">
        <v>16</v>
      </c>
      <c r="L4874" s="5" t="s">
        <v>21</v>
      </c>
    </row>
    <row r="4875" spans="1:12" ht="14.25" customHeight="1" x14ac:dyDescent="0.3">
      <c r="A4875" s="3" t="s">
        <v>7297</v>
      </c>
      <c r="B4875" s="3" t="s">
        <v>7298</v>
      </c>
      <c r="C4875" s="3" t="s">
        <v>28</v>
      </c>
      <c r="D4875" s="3" t="s">
        <v>41</v>
      </c>
      <c r="E4875" s="3">
        <v>62</v>
      </c>
      <c r="F4875" s="3">
        <v>85</v>
      </c>
      <c r="G4875" s="3">
        <v>1700.5</v>
      </c>
      <c r="H4875" s="3">
        <v>105431</v>
      </c>
      <c r="I4875" s="4">
        <v>45814</v>
      </c>
      <c r="J4875" s="4">
        <v>45905</v>
      </c>
      <c r="K4875" s="3" t="s">
        <v>16</v>
      </c>
      <c r="L4875" s="5" t="s">
        <v>17</v>
      </c>
    </row>
    <row r="4876" spans="1:12" ht="14.25" customHeight="1" x14ac:dyDescent="0.3">
      <c r="A4876" s="3" t="s">
        <v>7299</v>
      </c>
      <c r="B4876" s="3" t="s">
        <v>1456</v>
      </c>
      <c r="C4876" s="3" t="s">
        <v>28</v>
      </c>
      <c r="D4876" s="3" t="s">
        <v>24</v>
      </c>
      <c r="E4876" s="3">
        <v>108</v>
      </c>
      <c r="F4876" s="3">
        <v>63</v>
      </c>
      <c r="G4876" s="3">
        <v>14321.44</v>
      </c>
      <c r="H4876" s="3">
        <v>1546715.52</v>
      </c>
      <c r="I4876" s="4">
        <v>45828</v>
      </c>
      <c r="J4876" s="4">
        <v>45939</v>
      </c>
      <c r="K4876" s="3" t="s">
        <v>57</v>
      </c>
      <c r="L4876" s="5" t="s">
        <v>58</v>
      </c>
    </row>
    <row r="4877" spans="1:12" ht="14.25" customHeight="1" x14ac:dyDescent="0.3">
      <c r="A4877" s="3" t="s">
        <v>7300</v>
      </c>
      <c r="B4877" s="3" t="s">
        <v>4944</v>
      </c>
      <c r="C4877" s="3" t="s">
        <v>40</v>
      </c>
      <c r="D4877" s="3" t="s">
        <v>15</v>
      </c>
      <c r="E4877" s="3">
        <v>68</v>
      </c>
      <c r="F4877" s="3">
        <v>21</v>
      </c>
      <c r="G4877" s="3">
        <v>12678.12</v>
      </c>
      <c r="H4877" s="3">
        <v>862112.16</v>
      </c>
      <c r="I4877" s="4">
        <v>45716</v>
      </c>
      <c r="J4877" s="4">
        <v>45942</v>
      </c>
      <c r="K4877" s="3" t="s">
        <v>54</v>
      </c>
      <c r="L4877" s="5" t="s">
        <v>58</v>
      </c>
    </row>
    <row r="4878" spans="1:12" ht="14.25" customHeight="1" x14ac:dyDescent="0.3">
      <c r="A4878" s="3" t="s">
        <v>7301</v>
      </c>
      <c r="B4878" s="3" t="s">
        <v>1562</v>
      </c>
      <c r="C4878" s="3" t="s">
        <v>20</v>
      </c>
      <c r="D4878" s="3" t="s">
        <v>15</v>
      </c>
      <c r="E4878" s="3">
        <v>74</v>
      </c>
      <c r="F4878" s="3">
        <v>55</v>
      </c>
      <c r="G4878" s="3">
        <v>14165.36</v>
      </c>
      <c r="H4878" s="3">
        <v>1048236.64</v>
      </c>
      <c r="I4878" s="4">
        <v>45838</v>
      </c>
      <c r="J4878" s="4">
        <v>45920</v>
      </c>
      <c r="K4878" s="3" t="s">
        <v>54</v>
      </c>
      <c r="L4878" s="5" t="s">
        <v>33</v>
      </c>
    </row>
    <row r="4879" spans="1:12" ht="14.25" customHeight="1" x14ac:dyDescent="0.3">
      <c r="A4879" s="3" t="s">
        <v>7302</v>
      </c>
      <c r="B4879" s="3" t="s">
        <v>7303</v>
      </c>
      <c r="C4879" s="3" t="s">
        <v>44</v>
      </c>
      <c r="D4879" s="3" t="s">
        <v>53</v>
      </c>
      <c r="E4879" s="3">
        <v>33</v>
      </c>
      <c r="F4879" s="3">
        <v>77</v>
      </c>
      <c r="G4879" s="3">
        <v>14733.09</v>
      </c>
      <c r="H4879" s="3">
        <v>486191.97</v>
      </c>
      <c r="I4879" s="4">
        <v>45716</v>
      </c>
      <c r="J4879" s="4">
        <v>45863</v>
      </c>
      <c r="K4879" s="3" t="s">
        <v>57</v>
      </c>
      <c r="L4879" s="5" t="s">
        <v>21</v>
      </c>
    </row>
    <row r="4880" spans="1:12" ht="14.25" customHeight="1" x14ac:dyDescent="0.3">
      <c r="A4880" s="3" t="s">
        <v>7304</v>
      </c>
      <c r="B4880" s="3" t="s">
        <v>7305</v>
      </c>
      <c r="C4880" s="3" t="s">
        <v>20</v>
      </c>
      <c r="D4880" s="3" t="s">
        <v>53</v>
      </c>
      <c r="E4880" s="3">
        <v>59</v>
      </c>
      <c r="F4880" s="3">
        <v>31</v>
      </c>
      <c r="G4880" s="3">
        <v>5209.4399999999996</v>
      </c>
      <c r="H4880" s="3">
        <v>307356.96000000002</v>
      </c>
      <c r="I4880" s="4">
        <v>45766</v>
      </c>
      <c r="J4880" s="4">
        <v>45881</v>
      </c>
      <c r="K4880" s="3" t="s">
        <v>25</v>
      </c>
      <c r="L4880" s="5" t="s">
        <v>58</v>
      </c>
    </row>
    <row r="4881" spans="1:12" ht="14.25" customHeight="1" x14ac:dyDescent="0.3">
      <c r="A4881" s="3" t="s">
        <v>7306</v>
      </c>
      <c r="B4881" s="3" t="s">
        <v>4409</v>
      </c>
      <c r="C4881" s="3" t="s">
        <v>44</v>
      </c>
      <c r="D4881" s="3" t="s">
        <v>15</v>
      </c>
      <c r="E4881" s="3">
        <v>111</v>
      </c>
      <c r="F4881" s="3">
        <v>28</v>
      </c>
      <c r="G4881" s="3">
        <v>13139.93</v>
      </c>
      <c r="H4881" s="3">
        <v>1458532.23</v>
      </c>
      <c r="I4881" s="4">
        <v>45788</v>
      </c>
      <c r="J4881" s="4">
        <v>45940</v>
      </c>
      <c r="K4881" s="3" t="s">
        <v>29</v>
      </c>
      <c r="L4881" s="5" t="s">
        <v>30</v>
      </c>
    </row>
    <row r="4882" spans="1:12" ht="14.25" customHeight="1" x14ac:dyDescent="0.3">
      <c r="A4882" s="3" t="s">
        <v>7307</v>
      </c>
      <c r="B4882" s="3" t="s">
        <v>1355</v>
      </c>
      <c r="C4882" s="3" t="s">
        <v>40</v>
      </c>
      <c r="D4882" s="3" t="s">
        <v>41</v>
      </c>
      <c r="E4882" s="3">
        <v>113</v>
      </c>
      <c r="F4882" s="3">
        <v>39</v>
      </c>
      <c r="G4882" s="3">
        <v>53.5</v>
      </c>
      <c r="H4882" s="3">
        <v>6045.5</v>
      </c>
      <c r="I4882" s="4">
        <v>45679</v>
      </c>
      <c r="J4882" s="4">
        <v>45874</v>
      </c>
      <c r="K4882" s="3" t="s">
        <v>16</v>
      </c>
      <c r="L4882" s="5" t="s">
        <v>21</v>
      </c>
    </row>
    <row r="4883" spans="1:12" ht="14.25" customHeight="1" x14ac:dyDescent="0.3">
      <c r="A4883" s="3" t="s">
        <v>7308</v>
      </c>
      <c r="B4883" s="3" t="s">
        <v>4769</v>
      </c>
      <c r="C4883" s="3" t="s">
        <v>44</v>
      </c>
      <c r="D4883" s="3" t="s">
        <v>24</v>
      </c>
      <c r="E4883" s="3">
        <v>43</v>
      </c>
      <c r="F4883" s="3">
        <v>54</v>
      </c>
      <c r="G4883" s="3">
        <v>4492.75</v>
      </c>
      <c r="H4883" s="3">
        <v>193188.25</v>
      </c>
      <c r="I4883" s="4">
        <v>45684</v>
      </c>
      <c r="J4883" s="4">
        <v>45889</v>
      </c>
      <c r="K4883" s="3" t="s">
        <v>25</v>
      </c>
      <c r="L4883" s="5" t="s">
        <v>21</v>
      </c>
    </row>
    <row r="4884" spans="1:12" ht="14.25" customHeight="1" x14ac:dyDescent="0.3">
      <c r="A4884" s="3" t="s">
        <v>5924</v>
      </c>
      <c r="B4884" s="3" t="s">
        <v>7309</v>
      </c>
      <c r="C4884" s="3" t="s">
        <v>40</v>
      </c>
      <c r="D4884" s="3" t="s">
        <v>15</v>
      </c>
      <c r="E4884" s="3">
        <v>57</v>
      </c>
      <c r="F4884" s="3">
        <v>76</v>
      </c>
      <c r="G4884" s="3">
        <v>12592.25</v>
      </c>
      <c r="H4884" s="3">
        <v>717758.25</v>
      </c>
      <c r="I4884" s="4">
        <v>45742</v>
      </c>
      <c r="J4884" s="4">
        <v>45872</v>
      </c>
      <c r="K4884" s="3" t="s">
        <v>25</v>
      </c>
      <c r="L4884" s="5" t="s">
        <v>30</v>
      </c>
    </row>
    <row r="4885" spans="1:12" ht="14.25" customHeight="1" x14ac:dyDescent="0.3">
      <c r="A4885" s="3" t="s">
        <v>7310</v>
      </c>
      <c r="B4885" s="3" t="s">
        <v>3172</v>
      </c>
      <c r="C4885" s="3" t="s">
        <v>28</v>
      </c>
      <c r="D4885" s="3" t="s">
        <v>24</v>
      </c>
      <c r="E4885" s="3">
        <v>63</v>
      </c>
      <c r="F4885" s="3">
        <v>81</v>
      </c>
      <c r="G4885" s="3">
        <v>6294.53</v>
      </c>
      <c r="H4885" s="3">
        <v>396555.39</v>
      </c>
      <c r="I4885" s="4">
        <v>45715</v>
      </c>
      <c r="J4885" s="4">
        <v>45918</v>
      </c>
      <c r="K4885" s="3" t="s">
        <v>54</v>
      </c>
      <c r="L4885" s="5" t="s">
        <v>33</v>
      </c>
    </row>
    <row r="4886" spans="1:12" ht="14.25" customHeight="1" x14ac:dyDescent="0.3">
      <c r="A4886" s="3" t="s">
        <v>3788</v>
      </c>
      <c r="B4886" s="3" t="s">
        <v>6378</v>
      </c>
      <c r="C4886" s="3" t="s">
        <v>40</v>
      </c>
      <c r="D4886" s="3" t="s">
        <v>53</v>
      </c>
      <c r="E4886" s="3">
        <v>93</v>
      </c>
      <c r="F4886" s="3">
        <v>45</v>
      </c>
      <c r="G4886" s="3">
        <v>14594.3</v>
      </c>
      <c r="H4886" s="3">
        <v>1357269.9</v>
      </c>
      <c r="I4886" s="4">
        <v>45844</v>
      </c>
      <c r="J4886" s="4">
        <v>45858</v>
      </c>
      <c r="K4886" s="3" t="s">
        <v>16</v>
      </c>
      <c r="L4886" s="5" t="s">
        <v>58</v>
      </c>
    </row>
    <row r="4887" spans="1:12" ht="14.25" customHeight="1" x14ac:dyDescent="0.3">
      <c r="A4887" s="3" t="s">
        <v>6486</v>
      </c>
      <c r="B4887" s="3" t="s">
        <v>7311</v>
      </c>
      <c r="C4887" s="3" t="s">
        <v>14</v>
      </c>
      <c r="D4887" s="3" t="s">
        <v>45</v>
      </c>
      <c r="E4887" s="3">
        <v>114</v>
      </c>
      <c r="F4887" s="3">
        <v>55</v>
      </c>
      <c r="G4887" s="3">
        <v>15943.84</v>
      </c>
      <c r="H4887" s="3">
        <v>1817597.76</v>
      </c>
      <c r="I4887" s="4">
        <v>45768</v>
      </c>
      <c r="J4887" s="4">
        <v>45864</v>
      </c>
      <c r="K4887" s="3" t="s">
        <v>16</v>
      </c>
      <c r="L4887" s="5" t="s">
        <v>58</v>
      </c>
    </row>
    <row r="4888" spans="1:12" ht="14.25" customHeight="1" x14ac:dyDescent="0.3">
      <c r="A4888" s="3" t="s">
        <v>7312</v>
      </c>
      <c r="B4888" s="3" t="s">
        <v>369</v>
      </c>
      <c r="C4888" s="3" t="s">
        <v>20</v>
      </c>
      <c r="D4888" s="3" t="s">
        <v>53</v>
      </c>
      <c r="E4888" s="3">
        <v>99</v>
      </c>
      <c r="F4888" s="3">
        <v>87</v>
      </c>
      <c r="G4888" s="3">
        <v>15476.56</v>
      </c>
      <c r="H4888" s="3">
        <v>1532179.44</v>
      </c>
      <c r="I4888" s="4">
        <v>45680</v>
      </c>
      <c r="J4888" s="4">
        <v>45873</v>
      </c>
      <c r="K4888" s="3" t="s">
        <v>46</v>
      </c>
      <c r="L4888" s="5" t="s">
        <v>30</v>
      </c>
    </row>
    <row r="4889" spans="1:12" ht="14.25" customHeight="1" x14ac:dyDescent="0.3">
      <c r="A4889" s="3" t="s">
        <v>7313</v>
      </c>
      <c r="B4889" s="3" t="s">
        <v>972</v>
      </c>
      <c r="C4889" s="3" t="s">
        <v>20</v>
      </c>
      <c r="D4889" s="3" t="s">
        <v>53</v>
      </c>
      <c r="E4889" s="3">
        <v>22</v>
      </c>
      <c r="F4889" s="3">
        <v>89</v>
      </c>
      <c r="G4889" s="3">
        <v>3991.74</v>
      </c>
      <c r="H4889" s="3">
        <v>87818.28</v>
      </c>
      <c r="I4889" s="4">
        <v>45778</v>
      </c>
      <c r="J4889" s="4">
        <v>45918</v>
      </c>
      <c r="K4889" s="3" t="s">
        <v>46</v>
      </c>
      <c r="L4889" s="5" t="s">
        <v>21</v>
      </c>
    </row>
    <row r="4890" spans="1:12" ht="14.25" customHeight="1" x14ac:dyDescent="0.3">
      <c r="A4890" s="3" t="s">
        <v>3605</v>
      </c>
      <c r="B4890" s="3" t="s">
        <v>7314</v>
      </c>
      <c r="C4890" s="3" t="s">
        <v>20</v>
      </c>
      <c r="D4890" s="3" t="s">
        <v>41</v>
      </c>
      <c r="E4890" s="3">
        <v>148</v>
      </c>
      <c r="F4890" s="3">
        <v>41</v>
      </c>
      <c r="G4890" s="3">
        <v>507.06</v>
      </c>
      <c r="H4890" s="3">
        <v>75044.88</v>
      </c>
      <c r="I4890" s="4">
        <v>45811</v>
      </c>
      <c r="J4890" s="4">
        <v>45859</v>
      </c>
      <c r="K4890" s="3" t="s">
        <v>57</v>
      </c>
      <c r="L4890" s="5" t="s">
        <v>21</v>
      </c>
    </row>
    <row r="4891" spans="1:12" ht="14.25" customHeight="1" x14ac:dyDescent="0.3">
      <c r="A4891" s="3" t="s">
        <v>7315</v>
      </c>
      <c r="B4891" s="3" t="s">
        <v>299</v>
      </c>
      <c r="C4891" s="3" t="s">
        <v>20</v>
      </c>
      <c r="D4891" s="3" t="s">
        <v>45</v>
      </c>
      <c r="E4891" s="3">
        <v>153</v>
      </c>
      <c r="F4891" s="3">
        <v>20</v>
      </c>
      <c r="G4891" s="3">
        <v>18527.169999999998</v>
      </c>
      <c r="H4891" s="3">
        <v>2834657.01</v>
      </c>
      <c r="I4891" s="4">
        <v>45792</v>
      </c>
      <c r="J4891" s="4">
        <v>45883</v>
      </c>
      <c r="K4891" s="3" t="s">
        <v>46</v>
      </c>
      <c r="L4891" s="5" t="s">
        <v>21</v>
      </c>
    </row>
    <row r="4892" spans="1:12" ht="14.25" customHeight="1" x14ac:dyDescent="0.3">
      <c r="A4892" s="3" t="s">
        <v>4803</v>
      </c>
      <c r="B4892" s="3" t="s">
        <v>7316</v>
      </c>
      <c r="C4892" s="3" t="s">
        <v>14</v>
      </c>
      <c r="D4892" s="3" t="s">
        <v>45</v>
      </c>
      <c r="F4892" s="3">
        <v>82</v>
      </c>
      <c r="G4892" s="3">
        <v>19407.36</v>
      </c>
      <c r="I4892" s="4">
        <v>45786</v>
      </c>
      <c r="J4892" s="4">
        <v>45913</v>
      </c>
      <c r="K4892" s="3" t="s">
        <v>46</v>
      </c>
      <c r="L4892" s="5" t="s">
        <v>58</v>
      </c>
    </row>
    <row r="4893" spans="1:12" ht="14.25" customHeight="1" x14ac:dyDescent="0.3">
      <c r="A4893" s="3" t="s">
        <v>7317</v>
      </c>
      <c r="B4893" s="3" t="s">
        <v>3366</v>
      </c>
      <c r="C4893" s="3" t="s">
        <v>14</v>
      </c>
      <c r="D4893" s="3" t="s">
        <v>45</v>
      </c>
      <c r="E4893" s="3">
        <v>127</v>
      </c>
      <c r="F4893" s="3">
        <v>84</v>
      </c>
      <c r="G4893" s="3">
        <v>12441.63</v>
      </c>
      <c r="H4893" s="3">
        <v>1580087.01</v>
      </c>
      <c r="I4893" s="4">
        <v>45714</v>
      </c>
      <c r="J4893" s="4">
        <v>45892</v>
      </c>
      <c r="K4893" s="3" t="s">
        <v>46</v>
      </c>
      <c r="L4893" s="5" t="s">
        <v>33</v>
      </c>
    </row>
    <row r="4894" spans="1:12" ht="14.25" customHeight="1" x14ac:dyDescent="0.3">
      <c r="A4894" s="3" t="s">
        <v>7318</v>
      </c>
      <c r="B4894" s="3" t="s">
        <v>7319</v>
      </c>
      <c r="C4894" s="3" t="s">
        <v>28</v>
      </c>
      <c r="D4894" s="3" t="s">
        <v>24</v>
      </c>
      <c r="E4894" s="3">
        <v>61</v>
      </c>
      <c r="F4894" s="3">
        <v>90</v>
      </c>
      <c r="G4894" s="3">
        <v>7231.47</v>
      </c>
      <c r="H4894" s="3">
        <v>441119.67</v>
      </c>
      <c r="I4894" s="4">
        <v>45774</v>
      </c>
      <c r="J4894" s="4">
        <v>45909</v>
      </c>
      <c r="K4894" s="3" t="s">
        <v>16</v>
      </c>
      <c r="L4894" s="5" t="s">
        <v>33</v>
      </c>
    </row>
    <row r="4895" spans="1:12" ht="14.25" customHeight="1" x14ac:dyDescent="0.3">
      <c r="A4895" s="3" t="s">
        <v>7320</v>
      </c>
      <c r="B4895" s="3" t="s">
        <v>7321</v>
      </c>
      <c r="C4895" s="3" t="s">
        <v>14</v>
      </c>
      <c r="D4895" s="3" t="s">
        <v>41</v>
      </c>
      <c r="E4895" s="3">
        <v>126</v>
      </c>
      <c r="F4895" s="3">
        <v>84</v>
      </c>
      <c r="G4895" s="3">
        <v>1646.82</v>
      </c>
      <c r="H4895" s="3">
        <v>207499.32</v>
      </c>
      <c r="I4895" s="4">
        <v>45793</v>
      </c>
      <c r="J4895" s="4">
        <v>45865</v>
      </c>
      <c r="L4895" s="5" t="s">
        <v>58</v>
      </c>
    </row>
    <row r="4896" spans="1:12" ht="14.25" customHeight="1" x14ac:dyDescent="0.3">
      <c r="A4896" s="3" t="s">
        <v>7322</v>
      </c>
      <c r="B4896" s="3" t="s">
        <v>2582</v>
      </c>
      <c r="C4896" s="3" t="s">
        <v>14</v>
      </c>
      <c r="D4896" s="3" t="s">
        <v>45</v>
      </c>
      <c r="E4896" s="3">
        <v>156</v>
      </c>
      <c r="F4896" s="3">
        <v>54</v>
      </c>
      <c r="G4896" s="3">
        <v>19182.22</v>
      </c>
      <c r="H4896" s="3">
        <v>2992426.32</v>
      </c>
      <c r="I4896" s="4">
        <v>45844</v>
      </c>
      <c r="J4896" s="4">
        <v>45857</v>
      </c>
      <c r="K4896" s="3" t="s">
        <v>29</v>
      </c>
      <c r="L4896" s="5" t="s">
        <v>58</v>
      </c>
    </row>
    <row r="4897" spans="1:12" ht="14.25" customHeight="1" x14ac:dyDescent="0.3">
      <c r="A4897" s="3" t="s">
        <v>2970</v>
      </c>
      <c r="B4897" s="3" t="s">
        <v>7323</v>
      </c>
      <c r="C4897" s="3" t="s">
        <v>14</v>
      </c>
      <c r="D4897" s="3" t="s">
        <v>15</v>
      </c>
      <c r="E4897" s="3">
        <v>93</v>
      </c>
      <c r="F4897" s="3">
        <v>49</v>
      </c>
      <c r="G4897" s="3">
        <v>1207.05</v>
      </c>
      <c r="H4897" s="3">
        <v>112255.65</v>
      </c>
      <c r="I4897" s="4">
        <v>45743</v>
      </c>
      <c r="J4897" s="4">
        <v>45932</v>
      </c>
      <c r="K4897" s="3" t="s">
        <v>29</v>
      </c>
      <c r="L4897" s="5" t="s">
        <v>17</v>
      </c>
    </row>
    <row r="4898" spans="1:12" ht="14.25" customHeight="1" x14ac:dyDescent="0.3">
      <c r="A4898" s="3" t="s">
        <v>7324</v>
      </c>
      <c r="B4898" s="3" t="s">
        <v>4098</v>
      </c>
      <c r="C4898" s="3" t="s">
        <v>44</v>
      </c>
      <c r="D4898" s="3" t="s">
        <v>15</v>
      </c>
      <c r="E4898" s="3">
        <v>101</v>
      </c>
      <c r="F4898" s="3">
        <v>90</v>
      </c>
      <c r="G4898" s="3">
        <v>16510.57</v>
      </c>
      <c r="H4898" s="3">
        <v>1667567.57</v>
      </c>
      <c r="I4898" s="4">
        <v>45844</v>
      </c>
      <c r="J4898" s="4">
        <v>45880</v>
      </c>
      <c r="K4898" s="3" t="s">
        <v>16</v>
      </c>
      <c r="L4898" s="5" t="s">
        <v>30</v>
      </c>
    </row>
    <row r="4899" spans="1:12" ht="14.25" customHeight="1" x14ac:dyDescent="0.3">
      <c r="A4899" s="3" t="s">
        <v>7325</v>
      </c>
      <c r="B4899" s="3" t="s">
        <v>7326</v>
      </c>
      <c r="C4899" s="3" t="s">
        <v>44</v>
      </c>
      <c r="D4899" s="3" t="s">
        <v>53</v>
      </c>
      <c r="E4899" s="3">
        <v>176</v>
      </c>
      <c r="F4899" s="3">
        <v>65</v>
      </c>
      <c r="G4899" s="3">
        <v>18930.32</v>
      </c>
      <c r="H4899" s="3">
        <v>3331736.32</v>
      </c>
      <c r="I4899" s="4">
        <v>45685</v>
      </c>
      <c r="J4899" s="4">
        <v>45924</v>
      </c>
      <c r="K4899" s="3" t="s">
        <v>54</v>
      </c>
      <c r="L4899" s="5" t="s">
        <v>21</v>
      </c>
    </row>
    <row r="4900" spans="1:12" ht="14.25" customHeight="1" x14ac:dyDescent="0.3">
      <c r="A4900" s="3" t="s">
        <v>7327</v>
      </c>
      <c r="B4900" s="3" t="s">
        <v>4555</v>
      </c>
      <c r="C4900" s="3" t="s">
        <v>28</v>
      </c>
      <c r="D4900" s="3" t="s">
        <v>41</v>
      </c>
      <c r="E4900" s="3">
        <v>79</v>
      </c>
      <c r="F4900" s="3">
        <v>73</v>
      </c>
      <c r="G4900" s="3">
        <v>3630.92</v>
      </c>
      <c r="H4900" s="3">
        <v>286842.68</v>
      </c>
      <c r="I4900" s="4">
        <v>45803</v>
      </c>
      <c r="J4900" s="4">
        <v>45926</v>
      </c>
      <c r="K4900" s="3" t="s">
        <v>46</v>
      </c>
      <c r="L4900" s="5" t="s">
        <v>58</v>
      </c>
    </row>
    <row r="4901" spans="1:12" ht="14.25" customHeight="1" x14ac:dyDescent="0.3">
      <c r="A4901" s="3" t="s">
        <v>7328</v>
      </c>
      <c r="B4901" s="3" t="s">
        <v>2829</v>
      </c>
      <c r="C4901" s="3" t="s">
        <v>20</v>
      </c>
      <c r="D4901" s="3" t="s">
        <v>45</v>
      </c>
      <c r="E4901" s="3">
        <v>83</v>
      </c>
      <c r="F4901" s="3">
        <v>91</v>
      </c>
      <c r="G4901" s="3">
        <v>7600.58</v>
      </c>
      <c r="H4901" s="3">
        <v>630848.14</v>
      </c>
      <c r="I4901" s="4">
        <v>45810</v>
      </c>
      <c r="J4901" s="4">
        <v>45917</v>
      </c>
      <c r="K4901" s="3" t="s">
        <v>57</v>
      </c>
      <c r="L4901" s="5" t="s">
        <v>21</v>
      </c>
    </row>
    <row r="4902" spans="1:12" ht="14.25" customHeight="1" x14ac:dyDescent="0.3">
      <c r="A4902" s="3" t="s">
        <v>7329</v>
      </c>
      <c r="B4902" s="3" t="s">
        <v>7330</v>
      </c>
      <c r="C4902" s="3" t="s">
        <v>20</v>
      </c>
      <c r="D4902" s="3" t="s">
        <v>41</v>
      </c>
      <c r="E4902" s="3">
        <v>60</v>
      </c>
      <c r="F4902" s="3">
        <v>45</v>
      </c>
      <c r="G4902" s="3">
        <v>7675.5</v>
      </c>
      <c r="H4902" s="3">
        <v>460530</v>
      </c>
      <c r="I4902" s="4">
        <v>45714</v>
      </c>
      <c r="J4902" s="4">
        <v>45887</v>
      </c>
      <c r="K4902" s="3" t="s">
        <v>46</v>
      </c>
      <c r="L4902" s="5" t="s">
        <v>58</v>
      </c>
    </row>
    <row r="4903" spans="1:12" ht="14.25" customHeight="1" x14ac:dyDescent="0.3">
      <c r="A4903" s="3" t="s">
        <v>491</v>
      </c>
      <c r="B4903" s="3" t="s">
        <v>657</v>
      </c>
      <c r="C4903" s="3" t="s">
        <v>28</v>
      </c>
      <c r="D4903" s="3" t="s">
        <v>15</v>
      </c>
      <c r="E4903" s="3">
        <v>10</v>
      </c>
      <c r="F4903" s="3">
        <v>72</v>
      </c>
      <c r="G4903" s="3">
        <v>18307.07</v>
      </c>
      <c r="H4903" s="3">
        <v>183070.7</v>
      </c>
      <c r="I4903" s="4">
        <v>45715</v>
      </c>
      <c r="J4903" s="4">
        <v>45907</v>
      </c>
      <c r="K4903" s="3" t="s">
        <v>46</v>
      </c>
      <c r="L4903" s="5" t="s">
        <v>21</v>
      </c>
    </row>
    <row r="4904" spans="1:12" ht="14.25" customHeight="1" x14ac:dyDescent="0.3">
      <c r="A4904" s="3" t="s">
        <v>7331</v>
      </c>
      <c r="B4904" s="3" t="s">
        <v>7332</v>
      </c>
      <c r="C4904" s="3" t="s">
        <v>28</v>
      </c>
      <c r="D4904" s="3" t="s">
        <v>45</v>
      </c>
      <c r="E4904" s="3">
        <v>140</v>
      </c>
      <c r="F4904" s="3">
        <v>82</v>
      </c>
      <c r="G4904" s="3">
        <v>1510.97</v>
      </c>
      <c r="H4904" s="3">
        <v>211535.8</v>
      </c>
      <c r="I4904" s="4">
        <v>45675</v>
      </c>
      <c r="J4904" s="4">
        <v>45853</v>
      </c>
      <c r="K4904" s="3" t="s">
        <v>57</v>
      </c>
      <c r="L4904" s="5" t="s">
        <v>21</v>
      </c>
    </row>
    <row r="4905" spans="1:12" ht="14.25" customHeight="1" x14ac:dyDescent="0.3">
      <c r="A4905" s="3" t="s">
        <v>4981</v>
      </c>
      <c r="B4905" s="3" t="s">
        <v>7333</v>
      </c>
      <c r="C4905" s="3" t="s">
        <v>14</v>
      </c>
      <c r="D4905" s="3" t="s">
        <v>41</v>
      </c>
      <c r="E4905" s="3">
        <v>68</v>
      </c>
      <c r="F4905" s="3">
        <v>78</v>
      </c>
      <c r="G4905" s="3">
        <v>10490.8</v>
      </c>
      <c r="H4905" s="3">
        <v>713374.39999999991</v>
      </c>
      <c r="I4905" s="4">
        <v>45774</v>
      </c>
      <c r="J4905" s="4">
        <v>45921</v>
      </c>
      <c r="K4905" s="3" t="s">
        <v>16</v>
      </c>
      <c r="L4905" s="5" t="s">
        <v>58</v>
      </c>
    </row>
    <row r="4906" spans="1:12" ht="14.25" customHeight="1" x14ac:dyDescent="0.3">
      <c r="A4906" s="3" t="s">
        <v>1828</v>
      </c>
      <c r="B4906" s="3" t="s">
        <v>7334</v>
      </c>
      <c r="C4906" s="3" t="s">
        <v>28</v>
      </c>
      <c r="D4906" s="3" t="s">
        <v>53</v>
      </c>
      <c r="E4906" s="3">
        <v>11</v>
      </c>
      <c r="F4906" s="3">
        <v>94</v>
      </c>
      <c r="G4906" s="3">
        <v>13461.82</v>
      </c>
      <c r="H4906" s="3">
        <v>148080.01999999999</v>
      </c>
      <c r="I4906" s="4">
        <v>45690</v>
      </c>
      <c r="J4906" s="4">
        <v>45882</v>
      </c>
      <c r="K4906" s="3" t="s">
        <v>54</v>
      </c>
      <c r="L4906" s="5" t="s">
        <v>58</v>
      </c>
    </row>
    <row r="4907" spans="1:12" ht="14.25" customHeight="1" x14ac:dyDescent="0.3">
      <c r="A4907" s="3" t="s">
        <v>6999</v>
      </c>
      <c r="B4907" s="3" t="s">
        <v>7335</v>
      </c>
      <c r="C4907" s="3" t="s">
        <v>14</v>
      </c>
      <c r="E4907" s="3">
        <v>5</v>
      </c>
      <c r="F4907" s="3">
        <v>34</v>
      </c>
      <c r="G4907" s="3">
        <v>2778.66</v>
      </c>
      <c r="H4907" s="3">
        <v>13893.3</v>
      </c>
      <c r="I4907" s="4">
        <v>45833</v>
      </c>
      <c r="J4907" s="4">
        <v>45891</v>
      </c>
      <c r="L4907" s="5" t="s">
        <v>30</v>
      </c>
    </row>
    <row r="4908" spans="1:12" ht="14.25" customHeight="1" x14ac:dyDescent="0.3">
      <c r="A4908" s="3" t="s">
        <v>7336</v>
      </c>
      <c r="B4908" s="3" t="s">
        <v>7337</v>
      </c>
      <c r="C4908" s="3" t="s">
        <v>40</v>
      </c>
      <c r="D4908" s="3" t="s">
        <v>15</v>
      </c>
      <c r="E4908" s="3">
        <v>180</v>
      </c>
      <c r="F4908" s="3">
        <v>25</v>
      </c>
      <c r="G4908" s="3">
        <v>3493.09</v>
      </c>
      <c r="H4908" s="3">
        <v>628756.20000000007</v>
      </c>
      <c r="I4908" s="4">
        <v>45727</v>
      </c>
      <c r="J4908" s="4">
        <v>45920</v>
      </c>
      <c r="K4908" s="3" t="s">
        <v>16</v>
      </c>
      <c r="L4908" s="5" t="s">
        <v>17</v>
      </c>
    </row>
    <row r="4909" spans="1:12" ht="14.25" customHeight="1" x14ac:dyDescent="0.3">
      <c r="A4909" s="3" t="s">
        <v>7338</v>
      </c>
      <c r="B4909" s="3" t="s">
        <v>108</v>
      </c>
      <c r="C4909" s="3" t="s">
        <v>44</v>
      </c>
      <c r="D4909" s="3" t="s">
        <v>53</v>
      </c>
      <c r="E4909" s="3">
        <v>181</v>
      </c>
      <c r="F4909" s="3">
        <v>75</v>
      </c>
      <c r="G4909" s="3">
        <v>9211.7900000000009</v>
      </c>
      <c r="H4909" s="3">
        <v>1667333.99</v>
      </c>
      <c r="I4909" s="4">
        <v>45763</v>
      </c>
      <c r="J4909" s="4">
        <v>45942</v>
      </c>
      <c r="K4909" s="3" t="s">
        <v>57</v>
      </c>
      <c r="L4909" s="5" t="s">
        <v>30</v>
      </c>
    </row>
    <row r="4910" spans="1:12" ht="14.25" customHeight="1" x14ac:dyDescent="0.3">
      <c r="A4910" s="3" t="s">
        <v>7339</v>
      </c>
      <c r="B4910" s="3" t="s">
        <v>7340</v>
      </c>
      <c r="C4910" s="3" t="s">
        <v>40</v>
      </c>
      <c r="D4910" s="3" t="s">
        <v>53</v>
      </c>
      <c r="E4910" s="3">
        <v>99</v>
      </c>
      <c r="F4910" s="3">
        <v>74</v>
      </c>
      <c r="G4910" s="3">
        <v>19021.82</v>
      </c>
      <c r="H4910" s="3">
        <v>1883160.18</v>
      </c>
      <c r="I4910" s="4">
        <v>45728</v>
      </c>
      <c r="J4910" s="4">
        <v>45939</v>
      </c>
      <c r="K4910" s="3" t="s">
        <v>29</v>
      </c>
      <c r="L4910" s="5" t="s">
        <v>17</v>
      </c>
    </row>
    <row r="4911" spans="1:12" ht="14.25" customHeight="1" x14ac:dyDescent="0.3">
      <c r="A4911" s="3" t="s">
        <v>4918</v>
      </c>
      <c r="B4911" s="3" t="s">
        <v>7341</v>
      </c>
      <c r="C4911" s="3" t="s">
        <v>44</v>
      </c>
      <c r="D4911" s="3" t="s">
        <v>41</v>
      </c>
      <c r="E4911" s="3">
        <v>173</v>
      </c>
      <c r="F4911" s="3">
        <v>41</v>
      </c>
      <c r="G4911" s="3">
        <v>8636.33</v>
      </c>
      <c r="H4911" s="3">
        <v>1494085.09</v>
      </c>
      <c r="I4911" s="4">
        <v>45760</v>
      </c>
      <c r="J4911" s="4">
        <v>45899</v>
      </c>
      <c r="K4911" s="3" t="s">
        <v>16</v>
      </c>
      <c r="L4911" s="5" t="s">
        <v>21</v>
      </c>
    </row>
    <row r="4912" spans="1:12" ht="14.25" customHeight="1" x14ac:dyDescent="0.3">
      <c r="A4912" s="3" t="s">
        <v>7342</v>
      </c>
      <c r="B4912" s="3" t="s">
        <v>7039</v>
      </c>
      <c r="C4912" s="3" t="s">
        <v>14</v>
      </c>
      <c r="D4912" s="3" t="s">
        <v>53</v>
      </c>
      <c r="F4912" s="3">
        <v>50</v>
      </c>
      <c r="G4912" s="3">
        <v>10606.01</v>
      </c>
      <c r="I4912" s="4">
        <v>45810</v>
      </c>
      <c r="J4912" s="4">
        <v>45889</v>
      </c>
      <c r="L4912" s="5" t="s">
        <v>21</v>
      </c>
    </row>
    <row r="4913" spans="1:12" ht="14.25" customHeight="1" x14ac:dyDescent="0.3">
      <c r="A4913" s="3" t="s">
        <v>4390</v>
      </c>
      <c r="B4913" s="3" t="s">
        <v>3209</v>
      </c>
      <c r="C4913" s="3" t="s">
        <v>44</v>
      </c>
      <c r="D4913" s="3" t="s">
        <v>45</v>
      </c>
      <c r="E4913" s="3">
        <v>21</v>
      </c>
      <c r="F4913" s="3">
        <v>75</v>
      </c>
      <c r="G4913" s="3">
        <v>11830.67</v>
      </c>
      <c r="H4913" s="3">
        <v>248444.07</v>
      </c>
      <c r="I4913" s="4">
        <v>45816</v>
      </c>
      <c r="J4913" s="4">
        <v>45933</v>
      </c>
      <c r="L4913" s="5" t="s">
        <v>33</v>
      </c>
    </row>
    <row r="4914" spans="1:12" ht="14.25" customHeight="1" x14ac:dyDescent="0.3">
      <c r="A4914" s="3" t="s">
        <v>7343</v>
      </c>
      <c r="B4914" s="3" t="s">
        <v>7344</v>
      </c>
      <c r="C4914" s="3" t="s">
        <v>40</v>
      </c>
      <c r="D4914" s="3" t="s">
        <v>53</v>
      </c>
      <c r="E4914" s="3">
        <v>31</v>
      </c>
      <c r="F4914" s="3">
        <v>34</v>
      </c>
      <c r="G4914" s="3">
        <v>13057.69</v>
      </c>
      <c r="H4914" s="3">
        <v>404788.39</v>
      </c>
      <c r="I4914" s="4">
        <v>45783</v>
      </c>
      <c r="J4914" s="4">
        <v>45920</v>
      </c>
      <c r="K4914" s="3" t="s">
        <v>46</v>
      </c>
      <c r="L4914" s="5" t="s">
        <v>21</v>
      </c>
    </row>
    <row r="4915" spans="1:12" ht="14.25" customHeight="1" x14ac:dyDescent="0.3">
      <c r="A4915" s="3" t="s">
        <v>7345</v>
      </c>
      <c r="B4915" s="3" t="s">
        <v>1881</v>
      </c>
      <c r="C4915" s="3" t="s">
        <v>44</v>
      </c>
      <c r="D4915" s="3" t="s">
        <v>41</v>
      </c>
      <c r="E4915" s="3">
        <v>96</v>
      </c>
      <c r="F4915" s="3">
        <v>69</v>
      </c>
      <c r="G4915" s="3">
        <v>8078.98</v>
      </c>
      <c r="H4915" s="3">
        <v>775582.08</v>
      </c>
      <c r="I4915" s="4">
        <v>45742</v>
      </c>
      <c r="J4915" s="4">
        <v>45878</v>
      </c>
      <c r="K4915" s="3" t="s">
        <v>25</v>
      </c>
      <c r="L4915" s="5" t="s">
        <v>58</v>
      </c>
    </row>
    <row r="4916" spans="1:12" ht="14.25" customHeight="1" x14ac:dyDescent="0.3">
      <c r="A4916" s="3" t="s">
        <v>7346</v>
      </c>
      <c r="B4916" s="3" t="s">
        <v>7347</v>
      </c>
      <c r="C4916" s="3" t="s">
        <v>14</v>
      </c>
      <c r="D4916" s="3" t="s">
        <v>15</v>
      </c>
      <c r="E4916" s="3">
        <v>38</v>
      </c>
      <c r="F4916" s="3">
        <v>46</v>
      </c>
      <c r="G4916" s="3">
        <v>15308.51</v>
      </c>
      <c r="H4916" s="3">
        <v>581723.38</v>
      </c>
      <c r="I4916" s="4">
        <v>45701</v>
      </c>
      <c r="J4916" s="4">
        <v>45852</v>
      </c>
      <c r="K4916" s="3" t="s">
        <v>46</v>
      </c>
      <c r="L4916" s="5" t="s">
        <v>30</v>
      </c>
    </row>
    <row r="4917" spans="1:12" ht="14.25" customHeight="1" x14ac:dyDescent="0.3">
      <c r="A4917" s="3" t="s">
        <v>7348</v>
      </c>
      <c r="B4917" s="3" t="s">
        <v>7349</v>
      </c>
      <c r="C4917" s="3" t="s">
        <v>40</v>
      </c>
      <c r="D4917" s="3" t="s">
        <v>53</v>
      </c>
      <c r="E4917" s="3">
        <v>142</v>
      </c>
      <c r="F4917" s="3">
        <v>50</v>
      </c>
      <c r="G4917" s="3">
        <v>18996.400000000001</v>
      </c>
      <c r="H4917" s="3">
        <v>2697488.8</v>
      </c>
      <c r="I4917" s="4">
        <v>45787</v>
      </c>
      <c r="J4917" s="4">
        <v>45917</v>
      </c>
      <c r="K4917" s="3" t="s">
        <v>46</v>
      </c>
      <c r="L4917" s="5" t="s">
        <v>33</v>
      </c>
    </row>
    <row r="4918" spans="1:12" ht="14.25" customHeight="1" x14ac:dyDescent="0.3">
      <c r="A4918" s="3" t="s">
        <v>7350</v>
      </c>
      <c r="B4918" s="3" t="s">
        <v>7167</v>
      </c>
      <c r="C4918" s="3" t="s">
        <v>28</v>
      </c>
      <c r="D4918" s="3" t="s">
        <v>53</v>
      </c>
      <c r="E4918" s="3">
        <v>149</v>
      </c>
      <c r="F4918" s="3">
        <v>50</v>
      </c>
      <c r="G4918" s="3">
        <v>17852.79</v>
      </c>
      <c r="H4918" s="3">
        <v>2660065.71</v>
      </c>
      <c r="I4918" s="4">
        <v>45842</v>
      </c>
      <c r="J4918" s="4">
        <v>45915</v>
      </c>
      <c r="K4918" s="3" t="s">
        <v>25</v>
      </c>
      <c r="L4918" s="5" t="s">
        <v>58</v>
      </c>
    </row>
    <row r="4919" spans="1:12" ht="14.25" customHeight="1" x14ac:dyDescent="0.3">
      <c r="A4919" s="3" t="s">
        <v>7351</v>
      </c>
      <c r="B4919" s="3" t="s">
        <v>6452</v>
      </c>
      <c r="C4919" s="3" t="s">
        <v>28</v>
      </c>
      <c r="D4919" s="3" t="s">
        <v>41</v>
      </c>
      <c r="E4919" s="3">
        <v>194</v>
      </c>
      <c r="F4919" s="3">
        <v>62</v>
      </c>
      <c r="G4919" s="3">
        <v>16925.7</v>
      </c>
      <c r="H4919" s="3">
        <v>3283585.8</v>
      </c>
      <c r="I4919" s="4">
        <v>45809</v>
      </c>
      <c r="J4919" s="4">
        <v>45866</v>
      </c>
      <c r="K4919" s="3" t="s">
        <v>57</v>
      </c>
      <c r="L4919" s="5" t="s">
        <v>30</v>
      </c>
    </row>
    <row r="4920" spans="1:12" ht="14.25" customHeight="1" x14ac:dyDescent="0.3">
      <c r="A4920" s="3" t="s">
        <v>3986</v>
      </c>
      <c r="B4920" s="3" t="s">
        <v>5893</v>
      </c>
      <c r="C4920" s="3" t="s">
        <v>14</v>
      </c>
      <c r="D4920" s="3" t="s">
        <v>41</v>
      </c>
      <c r="E4920" s="3">
        <v>4</v>
      </c>
      <c r="F4920" s="3">
        <v>98</v>
      </c>
      <c r="G4920" s="3">
        <v>16736.099999999999</v>
      </c>
      <c r="H4920" s="3">
        <v>66944.399999999994</v>
      </c>
      <c r="I4920" s="4">
        <v>45714</v>
      </c>
      <c r="J4920" s="4">
        <v>45875</v>
      </c>
      <c r="K4920" s="3" t="s">
        <v>25</v>
      </c>
      <c r="L4920" s="5" t="s">
        <v>17</v>
      </c>
    </row>
    <row r="4921" spans="1:12" ht="14.25" customHeight="1" x14ac:dyDescent="0.3">
      <c r="A4921" s="3" t="s">
        <v>7352</v>
      </c>
      <c r="B4921" s="3" t="s">
        <v>1225</v>
      </c>
      <c r="C4921" s="3" t="s">
        <v>14</v>
      </c>
      <c r="D4921" s="3" t="s">
        <v>45</v>
      </c>
      <c r="E4921" s="3">
        <v>23</v>
      </c>
      <c r="F4921" s="3">
        <v>93</v>
      </c>
      <c r="G4921" s="3">
        <v>13926.92</v>
      </c>
      <c r="H4921" s="3">
        <v>320319.15999999997</v>
      </c>
      <c r="I4921" s="4">
        <v>45700</v>
      </c>
      <c r="J4921" s="4">
        <v>45860</v>
      </c>
      <c r="K4921" s="3" t="s">
        <v>29</v>
      </c>
      <c r="L4921" s="5" t="s">
        <v>33</v>
      </c>
    </row>
    <row r="4922" spans="1:12" ht="14.25" customHeight="1" x14ac:dyDescent="0.3">
      <c r="A4922" s="3" t="s">
        <v>7164</v>
      </c>
      <c r="B4922" s="3" t="s">
        <v>1168</v>
      </c>
      <c r="C4922" s="3" t="s">
        <v>20</v>
      </c>
      <c r="D4922" s="3" t="s">
        <v>45</v>
      </c>
      <c r="E4922" s="3">
        <v>59</v>
      </c>
      <c r="F4922" s="3">
        <v>56</v>
      </c>
      <c r="G4922" s="3">
        <v>7927.33</v>
      </c>
      <c r="H4922" s="3">
        <v>467712.47</v>
      </c>
      <c r="I4922" s="4">
        <v>45725</v>
      </c>
      <c r="J4922" s="4">
        <v>45861</v>
      </c>
      <c r="K4922" s="3" t="s">
        <v>16</v>
      </c>
      <c r="L4922" s="5" t="s">
        <v>17</v>
      </c>
    </row>
    <row r="4923" spans="1:12" ht="14.25" customHeight="1" x14ac:dyDescent="0.3">
      <c r="A4923" s="3" t="s">
        <v>6999</v>
      </c>
      <c r="B4923" s="3" t="s">
        <v>7212</v>
      </c>
      <c r="C4923" s="3" t="s">
        <v>28</v>
      </c>
      <c r="D4923" s="3" t="s">
        <v>45</v>
      </c>
      <c r="E4923" s="3">
        <v>89</v>
      </c>
      <c r="F4923" s="3">
        <v>72</v>
      </c>
      <c r="G4923" s="3">
        <v>1909.12</v>
      </c>
      <c r="H4923" s="3">
        <v>169911.67999999999</v>
      </c>
      <c r="I4923" s="4">
        <v>45713</v>
      </c>
      <c r="J4923" s="4">
        <v>45930</v>
      </c>
      <c r="K4923" s="3" t="s">
        <v>57</v>
      </c>
      <c r="L4923" s="5" t="s">
        <v>58</v>
      </c>
    </row>
    <row r="4924" spans="1:12" ht="14.25" customHeight="1" x14ac:dyDescent="0.3">
      <c r="A4924" s="3" t="s">
        <v>7353</v>
      </c>
      <c r="B4924" s="3" t="s">
        <v>7354</v>
      </c>
      <c r="C4924" s="3" t="s">
        <v>20</v>
      </c>
      <c r="D4924" s="3" t="s">
        <v>53</v>
      </c>
      <c r="E4924" s="3">
        <v>5</v>
      </c>
      <c r="F4924" s="3">
        <v>71</v>
      </c>
      <c r="G4924" s="3">
        <v>18138.04</v>
      </c>
      <c r="H4924" s="3">
        <v>90690.200000000012</v>
      </c>
      <c r="I4924" s="4">
        <v>45669</v>
      </c>
      <c r="J4924" s="4">
        <v>45910</v>
      </c>
      <c r="K4924" s="3" t="s">
        <v>46</v>
      </c>
      <c r="L4924" s="5" t="s">
        <v>17</v>
      </c>
    </row>
    <row r="4925" spans="1:12" ht="14.25" customHeight="1" x14ac:dyDescent="0.3">
      <c r="A4925" s="3" t="s">
        <v>2399</v>
      </c>
      <c r="B4925" s="3" t="s">
        <v>182</v>
      </c>
      <c r="C4925" s="3" t="s">
        <v>40</v>
      </c>
      <c r="D4925" s="3" t="s">
        <v>53</v>
      </c>
      <c r="E4925" s="3">
        <v>74</v>
      </c>
      <c r="F4925" s="3">
        <v>21</v>
      </c>
      <c r="G4925" s="3">
        <v>12216.92</v>
      </c>
      <c r="H4925" s="3">
        <v>904052.08</v>
      </c>
      <c r="I4925" s="4">
        <v>45834</v>
      </c>
      <c r="J4925" s="4">
        <v>45931</v>
      </c>
      <c r="K4925" s="3" t="s">
        <v>25</v>
      </c>
      <c r="L4925" s="5" t="s">
        <v>58</v>
      </c>
    </row>
    <row r="4926" spans="1:12" ht="14.25" customHeight="1" x14ac:dyDescent="0.3">
      <c r="A4926" s="3" t="s">
        <v>6938</v>
      </c>
      <c r="B4926" s="3" t="s">
        <v>7355</v>
      </c>
      <c r="C4926" s="3" t="s">
        <v>28</v>
      </c>
      <c r="E4926" s="3">
        <v>99</v>
      </c>
      <c r="F4926" s="3">
        <v>88</v>
      </c>
      <c r="G4926" s="3">
        <v>1542.19</v>
      </c>
      <c r="H4926" s="3">
        <v>152676.81</v>
      </c>
      <c r="I4926" s="4">
        <v>45795</v>
      </c>
      <c r="J4926" s="4">
        <v>45853</v>
      </c>
      <c r="K4926" s="3" t="s">
        <v>16</v>
      </c>
      <c r="L4926" s="5" t="s">
        <v>58</v>
      </c>
    </row>
    <row r="4927" spans="1:12" ht="14.25" customHeight="1" x14ac:dyDescent="0.3">
      <c r="A4927" s="3" t="s">
        <v>7356</v>
      </c>
      <c r="B4927" s="3" t="s">
        <v>7357</v>
      </c>
      <c r="C4927" s="3" t="s">
        <v>44</v>
      </c>
      <c r="D4927" s="3" t="s">
        <v>53</v>
      </c>
      <c r="E4927" s="3">
        <v>97</v>
      </c>
      <c r="F4927" s="3">
        <v>43</v>
      </c>
      <c r="G4927" s="3">
        <v>5455.53</v>
      </c>
      <c r="H4927" s="3">
        <v>529186.41</v>
      </c>
      <c r="I4927" s="4">
        <v>45839</v>
      </c>
      <c r="J4927" s="4">
        <v>45876</v>
      </c>
      <c r="L4927" s="5" t="s">
        <v>21</v>
      </c>
    </row>
    <row r="4928" spans="1:12" ht="14.25" customHeight="1" x14ac:dyDescent="0.3">
      <c r="A4928" s="3" t="s">
        <v>5546</v>
      </c>
      <c r="B4928" s="3" t="s">
        <v>2007</v>
      </c>
      <c r="C4928" s="3" t="s">
        <v>28</v>
      </c>
      <c r="D4928" s="3" t="s">
        <v>41</v>
      </c>
      <c r="E4928" s="3">
        <v>66</v>
      </c>
      <c r="F4928" s="3">
        <v>70</v>
      </c>
      <c r="G4928" s="3">
        <v>912.24</v>
      </c>
      <c r="H4928" s="3">
        <v>60207.839999999997</v>
      </c>
      <c r="I4928" s="4">
        <v>45704</v>
      </c>
      <c r="J4928" s="4">
        <v>45854</v>
      </c>
      <c r="K4928" s="3" t="s">
        <v>54</v>
      </c>
      <c r="L4928" s="5" t="s">
        <v>21</v>
      </c>
    </row>
    <row r="4929" spans="1:12" ht="14.25" customHeight="1" x14ac:dyDescent="0.3">
      <c r="A4929" s="3" t="s">
        <v>7358</v>
      </c>
      <c r="B4929" s="3" t="s">
        <v>7359</v>
      </c>
      <c r="C4929" s="3" t="s">
        <v>20</v>
      </c>
      <c r="D4929" s="3" t="s">
        <v>24</v>
      </c>
      <c r="E4929" s="3">
        <v>4</v>
      </c>
      <c r="F4929" s="3">
        <v>47</v>
      </c>
      <c r="G4929" s="3">
        <v>13962.29</v>
      </c>
      <c r="H4929" s="3">
        <v>55849.16</v>
      </c>
      <c r="I4929" s="4">
        <v>45746</v>
      </c>
      <c r="J4929" s="4">
        <v>45925</v>
      </c>
      <c r="K4929" s="3" t="s">
        <v>29</v>
      </c>
      <c r="L4929" s="5" t="s">
        <v>17</v>
      </c>
    </row>
    <row r="4930" spans="1:12" ht="14.25" customHeight="1" x14ac:dyDescent="0.3">
      <c r="A4930" s="3" t="s">
        <v>7360</v>
      </c>
      <c r="B4930" s="3" t="s">
        <v>7361</v>
      </c>
      <c r="C4930" s="3" t="s">
        <v>14</v>
      </c>
      <c r="D4930" s="3" t="s">
        <v>41</v>
      </c>
      <c r="E4930" s="3">
        <v>138</v>
      </c>
      <c r="F4930" s="3">
        <v>91</v>
      </c>
      <c r="G4930" s="3">
        <v>9655.7999999999993</v>
      </c>
      <c r="H4930" s="3">
        <v>1332500.3999999999</v>
      </c>
      <c r="I4930" s="4">
        <v>45806</v>
      </c>
      <c r="J4930" s="4">
        <v>45899</v>
      </c>
      <c r="K4930" s="3" t="s">
        <v>54</v>
      </c>
      <c r="L4930" s="5" t="s">
        <v>17</v>
      </c>
    </row>
    <row r="4931" spans="1:12" ht="14.25" customHeight="1" x14ac:dyDescent="0.3">
      <c r="A4931" s="3" t="s">
        <v>7362</v>
      </c>
      <c r="B4931" s="3" t="s">
        <v>7363</v>
      </c>
      <c r="C4931" s="3" t="s">
        <v>20</v>
      </c>
      <c r="D4931" s="3" t="s">
        <v>41</v>
      </c>
      <c r="E4931" s="3">
        <v>14</v>
      </c>
      <c r="F4931" s="3">
        <v>67</v>
      </c>
      <c r="G4931" s="3">
        <v>4789.4399999999996</v>
      </c>
      <c r="H4931" s="3">
        <v>67052.159999999989</v>
      </c>
      <c r="I4931" s="4">
        <v>45728</v>
      </c>
      <c r="J4931" s="4">
        <v>45926</v>
      </c>
      <c r="L4931" s="5" t="s">
        <v>17</v>
      </c>
    </row>
    <row r="4932" spans="1:12" ht="14.25" customHeight="1" x14ac:dyDescent="0.3">
      <c r="A4932" s="3" t="s">
        <v>7364</v>
      </c>
      <c r="B4932" s="3" t="s">
        <v>7365</v>
      </c>
      <c r="C4932" s="3" t="s">
        <v>28</v>
      </c>
      <c r="D4932" s="3" t="s">
        <v>53</v>
      </c>
      <c r="E4932" s="3">
        <v>6</v>
      </c>
      <c r="F4932" s="3">
        <v>90</v>
      </c>
      <c r="G4932" s="3">
        <v>5735.12</v>
      </c>
      <c r="H4932" s="3">
        <v>34410.720000000001</v>
      </c>
      <c r="I4932" s="4">
        <v>45842</v>
      </c>
      <c r="J4932" s="4">
        <v>45913</v>
      </c>
      <c r="K4932" s="3" t="s">
        <v>29</v>
      </c>
      <c r="L4932" s="5" t="s">
        <v>33</v>
      </c>
    </row>
    <row r="4933" spans="1:12" ht="14.25" customHeight="1" x14ac:dyDescent="0.3">
      <c r="A4933" s="3" t="s">
        <v>553</v>
      </c>
      <c r="B4933" s="3" t="s">
        <v>7366</v>
      </c>
      <c r="C4933" s="3" t="s">
        <v>44</v>
      </c>
      <c r="D4933" s="3" t="s">
        <v>24</v>
      </c>
      <c r="E4933" s="3">
        <v>133</v>
      </c>
      <c r="F4933" s="3">
        <v>77</v>
      </c>
      <c r="G4933" s="3">
        <v>376.72</v>
      </c>
      <c r="H4933" s="3">
        <v>50103.76</v>
      </c>
      <c r="I4933" s="4">
        <v>45778</v>
      </c>
      <c r="J4933" s="4">
        <v>45900</v>
      </c>
      <c r="L4933" s="5" t="s">
        <v>21</v>
      </c>
    </row>
    <row r="4934" spans="1:12" ht="14.25" customHeight="1" x14ac:dyDescent="0.3">
      <c r="A4934" s="3" t="s">
        <v>7367</v>
      </c>
      <c r="B4934" s="3" t="s">
        <v>7368</v>
      </c>
      <c r="C4934" s="3" t="s">
        <v>28</v>
      </c>
      <c r="D4934" s="3" t="s">
        <v>24</v>
      </c>
      <c r="E4934" s="3">
        <v>178</v>
      </c>
      <c r="F4934" s="3">
        <v>78</v>
      </c>
      <c r="G4934" s="3">
        <v>9717.5300000000007</v>
      </c>
      <c r="H4934" s="3">
        <v>1729720.34</v>
      </c>
      <c r="I4934" s="4">
        <v>45781</v>
      </c>
      <c r="J4934" s="4">
        <v>45864</v>
      </c>
      <c r="K4934" s="3" t="s">
        <v>29</v>
      </c>
      <c r="L4934" s="5" t="s">
        <v>30</v>
      </c>
    </row>
    <row r="4935" spans="1:12" ht="14.25" customHeight="1" x14ac:dyDescent="0.3">
      <c r="A4935" s="3" t="s">
        <v>1618</v>
      </c>
      <c r="B4935" s="3" t="s">
        <v>7369</v>
      </c>
      <c r="C4935" s="3" t="s">
        <v>28</v>
      </c>
      <c r="D4935" s="3" t="s">
        <v>15</v>
      </c>
      <c r="E4935" s="3">
        <v>107</v>
      </c>
      <c r="F4935" s="3">
        <v>70</v>
      </c>
      <c r="G4935" s="3">
        <v>14504.21</v>
      </c>
      <c r="H4935" s="3">
        <v>1551950.47</v>
      </c>
      <c r="I4935" s="4">
        <v>45762</v>
      </c>
      <c r="J4935" s="4">
        <v>45889</v>
      </c>
      <c r="K4935" s="3" t="s">
        <v>16</v>
      </c>
      <c r="L4935" s="5" t="s">
        <v>30</v>
      </c>
    </row>
    <row r="4936" spans="1:12" ht="14.25" customHeight="1" x14ac:dyDescent="0.3">
      <c r="A4936" s="3" t="s">
        <v>7370</v>
      </c>
      <c r="B4936" s="3" t="s">
        <v>7371</v>
      </c>
      <c r="C4936" s="3" t="s">
        <v>28</v>
      </c>
      <c r="D4936" s="3" t="s">
        <v>45</v>
      </c>
      <c r="E4936" s="3">
        <v>19</v>
      </c>
      <c r="F4936" s="3">
        <v>29</v>
      </c>
      <c r="G4936" s="3">
        <v>7625.9</v>
      </c>
      <c r="H4936" s="3">
        <v>144892.1</v>
      </c>
      <c r="I4936" s="4">
        <v>45776</v>
      </c>
      <c r="J4936" s="4">
        <v>45938</v>
      </c>
      <c r="K4936" s="3" t="s">
        <v>25</v>
      </c>
      <c r="L4936" s="5" t="s">
        <v>30</v>
      </c>
    </row>
    <row r="4937" spans="1:12" ht="14.25" customHeight="1" x14ac:dyDescent="0.3">
      <c r="A4937" s="3" t="s">
        <v>7372</v>
      </c>
      <c r="B4937" s="3" t="s">
        <v>7373</v>
      </c>
      <c r="C4937" s="3" t="s">
        <v>20</v>
      </c>
      <c r="D4937" s="3" t="s">
        <v>53</v>
      </c>
      <c r="E4937" s="3">
        <v>13</v>
      </c>
      <c r="F4937" s="3">
        <v>78</v>
      </c>
      <c r="G4937" s="3">
        <v>19738.189999999999</v>
      </c>
      <c r="H4937" s="3">
        <v>256596.47</v>
      </c>
      <c r="I4937" s="4">
        <v>45800</v>
      </c>
      <c r="J4937" s="4">
        <v>45918</v>
      </c>
      <c r="K4937" s="3" t="s">
        <v>29</v>
      </c>
      <c r="L4937" s="5" t="s">
        <v>30</v>
      </c>
    </row>
    <row r="4938" spans="1:12" ht="14.25" customHeight="1" x14ac:dyDescent="0.3">
      <c r="A4938" s="3" t="s">
        <v>4177</v>
      </c>
      <c r="B4938" s="3" t="s">
        <v>7374</v>
      </c>
      <c r="C4938" s="3" t="s">
        <v>14</v>
      </c>
      <c r="D4938" s="3" t="s">
        <v>41</v>
      </c>
      <c r="E4938" s="3">
        <v>84</v>
      </c>
      <c r="F4938" s="3">
        <v>91</v>
      </c>
      <c r="G4938" s="3">
        <v>3354.98</v>
      </c>
      <c r="H4938" s="3">
        <v>281818.32</v>
      </c>
      <c r="I4938" s="4">
        <v>45754</v>
      </c>
      <c r="J4938" s="4">
        <v>45894</v>
      </c>
      <c r="K4938" s="3" t="s">
        <v>29</v>
      </c>
      <c r="L4938" s="5" t="s">
        <v>58</v>
      </c>
    </row>
    <row r="4939" spans="1:12" ht="14.25" customHeight="1" x14ac:dyDescent="0.3">
      <c r="A4939" s="3" t="s">
        <v>3311</v>
      </c>
      <c r="B4939" s="3" t="s">
        <v>7375</v>
      </c>
      <c r="C4939" s="3" t="s">
        <v>28</v>
      </c>
      <c r="D4939" s="3" t="s">
        <v>45</v>
      </c>
      <c r="E4939" s="3">
        <v>94</v>
      </c>
      <c r="F4939" s="3">
        <v>44</v>
      </c>
      <c r="G4939" s="3">
        <v>1986.23</v>
      </c>
      <c r="H4939" s="3">
        <v>186705.62</v>
      </c>
      <c r="I4939" s="4">
        <v>45822</v>
      </c>
      <c r="J4939" s="4">
        <v>45863</v>
      </c>
      <c r="K4939" s="3" t="s">
        <v>57</v>
      </c>
      <c r="L4939" s="5" t="s">
        <v>21</v>
      </c>
    </row>
    <row r="4940" spans="1:12" ht="14.25" customHeight="1" x14ac:dyDescent="0.3">
      <c r="A4940" s="3" t="s">
        <v>5038</v>
      </c>
      <c r="B4940" s="3" t="s">
        <v>7376</v>
      </c>
      <c r="C4940" s="3" t="s">
        <v>40</v>
      </c>
      <c r="D4940" s="3" t="s">
        <v>24</v>
      </c>
      <c r="E4940" s="3">
        <v>187</v>
      </c>
      <c r="F4940" s="3">
        <v>86</v>
      </c>
      <c r="G4940" s="3">
        <v>13478.61</v>
      </c>
      <c r="H4940" s="3">
        <v>2520500.0699999998</v>
      </c>
      <c r="I4940" s="4">
        <v>45771</v>
      </c>
      <c r="J4940" s="4">
        <v>45897</v>
      </c>
      <c r="K4940" s="3" t="s">
        <v>25</v>
      </c>
      <c r="L4940" s="5" t="s">
        <v>33</v>
      </c>
    </row>
    <row r="4941" spans="1:12" ht="14.25" customHeight="1" x14ac:dyDescent="0.3">
      <c r="A4941" s="3" t="s">
        <v>3657</v>
      </c>
      <c r="B4941" s="3" t="s">
        <v>1758</v>
      </c>
      <c r="C4941" s="3" t="s">
        <v>14</v>
      </c>
      <c r="D4941" s="3" t="s">
        <v>15</v>
      </c>
      <c r="E4941" s="3">
        <v>13</v>
      </c>
      <c r="F4941" s="3">
        <v>58</v>
      </c>
      <c r="G4941" s="3">
        <v>7373.3</v>
      </c>
      <c r="H4941" s="3">
        <v>95852.900000000009</v>
      </c>
      <c r="I4941" s="4">
        <v>45767</v>
      </c>
      <c r="J4941" s="4">
        <v>45860</v>
      </c>
      <c r="K4941" s="3" t="s">
        <v>29</v>
      </c>
      <c r="L4941" s="5" t="s">
        <v>30</v>
      </c>
    </row>
    <row r="4942" spans="1:12" ht="14.25" customHeight="1" x14ac:dyDescent="0.3">
      <c r="A4942" s="3" t="s">
        <v>3690</v>
      </c>
      <c r="B4942" s="3" t="s">
        <v>7377</v>
      </c>
      <c r="C4942" s="3" t="s">
        <v>40</v>
      </c>
      <c r="D4942" s="3" t="s">
        <v>41</v>
      </c>
      <c r="E4942" s="3">
        <v>74</v>
      </c>
      <c r="F4942" s="3">
        <v>39</v>
      </c>
      <c r="G4942" s="3">
        <v>9240.94</v>
      </c>
      <c r="H4942" s="3">
        <v>683829.56</v>
      </c>
      <c r="I4942" s="4">
        <v>45725</v>
      </c>
      <c r="J4942" s="4">
        <v>45873</v>
      </c>
      <c r="K4942" s="3" t="s">
        <v>46</v>
      </c>
      <c r="L4942" s="5" t="s">
        <v>58</v>
      </c>
    </row>
    <row r="4943" spans="1:12" ht="14.25" customHeight="1" x14ac:dyDescent="0.3">
      <c r="A4943" s="3" t="s">
        <v>7378</v>
      </c>
      <c r="B4943" s="3" t="s">
        <v>3846</v>
      </c>
      <c r="C4943" s="3" t="s">
        <v>28</v>
      </c>
      <c r="D4943" s="3" t="s">
        <v>15</v>
      </c>
      <c r="E4943" s="3">
        <v>3</v>
      </c>
      <c r="F4943" s="3">
        <v>39</v>
      </c>
      <c r="G4943" s="3">
        <v>18493.66</v>
      </c>
      <c r="H4943" s="3">
        <v>55480.98</v>
      </c>
      <c r="I4943" s="4">
        <v>45788</v>
      </c>
      <c r="J4943" s="4">
        <v>45925</v>
      </c>
      <c r="K4943" s="3" t="s">
        <v>46</v>
      </c>
      <c r="L4943" s="5" t="s">
        <v>30</v>
      </c>
    </row>
    <row r="4944" spans="1:12" ht="14.25" customHeight="1" x14ac:dyDescent="0.3">
      <c r="A4944" s="3" t="s">
        <v>7379</v>
      </c>
      <c r="B4944" s="3" t="s">
        <v>7380</v>
      </c>
      <c r="C4944" s="3" t="s">
        <v>28</v>
      </c>
      <c r="D4944" s="3" t="s">
        <v>15</v>
      </c>
      <c r="E4944" s="3">
        <v>145</v>
      </c>
      <c r="F4944" s="3">
        <v>58</v>
      </c>
      <c r="G4944" s="3">
        <v>11079.74</v>
      </c>
      <c r="H4944" s="3">
        <v>1606562.3</v>
      </c>
      <c r="I4944" s="4">
        <v>45817</v>
      </c>
      <c r="J4944" s="4">
        <v>45892</v>
      </c>
      <c r="K4944" s="3" t="s">
        <v>16</v>
      </c>
      <c r="L4944" s="5" t="s">
        <v>33</v>
      </c>
    </row>
    <row r="4945" spans="1:12" ht="14.25" customHeight="1" x14ac:dyDescent="0.3">
      <c r="A4945" s="3" t="s">
        <v>7381</v>
      </c>
      <c r="B4945" s="3" t="s">
        <v>7382</v>
      </c>
      <c r="C4945" s="3" t="s">
        <v>40</v>
      </c>
      <c r="D4945" s="3" t="s">
        <v>15</v>
      </c>
      <c r="E4945" s="3">
        <v>99</v>
      </c>
      <c r="F4945" s="3">
        <v>37</v>
      </c>
      <c r="G4945" s="3">
        <v>9447.0300000000007</v>
      </c>
      <c r="H4945" s="3">
        <v>935255.97000000009</v>
      </c>
      <c r="I4945" s="4">
        <v>45726</v>
      </c>
      <c r="J4945" s="4">
        <v>45938</v>
      </c>
      <c r="K4945" s="3" t="s">
        <v>25</v>
      </c>
      <c r="L4945" s="5" t="s">
        <v>21</v>
      </c>
    </row>
    <row r="4946" spans="1:12" ht="14.25" customHeight="1" x14ac:dyDescent="0.3">
      <c r="A4946" s="3" t="s">
        <v>4283</v>
      </c>
      <c r="B4946" s="3" t="s">
        <v>1740</v>
      </c>
      <c r="C4946" s="3" t="s">
        <v>28</v>
      </c>
      <c r="D4946" s="3" t="s">
        <v>41</v>
      </c>
      <c r="E4946" s="3">
        <v>166</v>
      </c>
      <c r="F4946" s="3">
        <v>57</v>
      </c>
      <c r="G4946" s="3">
        <v>5229.3</v>
      </c>
      <c r="H4946" s="3">
        <v>868063.8</v>
      </c>
      <c r="I4946" s="4">
        <v>45683</v>
      </c>
      <c r="J4946" s="4">
        <v>45861</v>
      </c>
      <c r="K4946" s="3" t="s">
        <v>57</v>
      </c>
      <c r="L4946" s="5" t="s">
        <v>21</v>
      </c>
    </row>
    <row r="4947" spans="1:12" ht="14.25" customHeight="1" x14ac:dyDescent="0.3">
      <c r="A4947" s="3" t="s">
        <v>7383</v>
      </c>
      <c r="B4947" s="3" t="s">
        <v>7222</v>
      </c>
      <c r="C4947" s="3" t="s">
        <v>40</v>
      </c>
      <c r="D4947" s="3" t="s">
        <v>15</v>
      </c>
      <c r="E4947" s="3">
        <v>192</v>
      </c>
      <c r="F4947" s="3">
        <v>32</v>
      </c>
      <c r="G4947" s="3">
        <v>3595.2</v>
      </c>
      <c r="H4947" s="3">
        <v>690278.39999999991</v>
      </c>
      <c r="I4947" s="4">
        <v>45736</v>
      </c>
      <c r="J4947" s="4">
        <v>45876</v>
      </c>
      <c r="L4947" s="5" t="s">
        <v>17</v>
      </c>
    </row>
    <row r="4948" spans="1:12" ht="14.25" customHeight="1" x14ac:dyDescent="0.3">
      <c r="A4948" s="3" t="s">
        <v>7384</v>
      </c>
      <c r="B4948" s="3" t="s">
        <v>4773</v>
      </c>
      <c r="C4948" s="3" t="s">
        <v>20</v>
      </c>
      <c r="D4948" s="3" t="s">
        <v>41</v>
      </c>
      <c r="E4948" s="3">
        <v>108</v>
      </c>
      <c r="F4948" s="3">
        <v>62</v>
      </c>
      <c r="G4948" s="3">
        <v>5527.71</v>
      </c>
      <c r="H4948" s="3">
        <v>596992.68000000005</v>
      </c>
      <c r="I4948" s="4">
        <v>45723</v>
      </c>
      <c r="J4948" s="4">
        <v>45903</v>
      </c>
      <c r="L4948" s="5" t="s">
        <v>58</v>
      </c>
    </row>
    <row r="4949" spans="1:12" ht="14.25" customHeight="1" x14ac:dyDescent="0.3">
      <c r="A4949" s="3" t="s">
        <v>7385</v>
      </c>
      <c r="B4949" s="3" t="s">
        <v>2968</v>
      </c>
      <c r="C4949" s="3" t="s">
        <v>20</v>
      </c>
      <c r="D4949" s="3" t="s">
        <v>15</v>
      </c>
      <c r="E4949" s="3">
        <v>58</v>
      </c>
      <c r="F4949" s="3">
        <v>96</v>
      </c>
      <c r="G4949" s="3">
        <v>10468.469999999999</v>
      </c>
      <c r="H4949" s="3">
        <v>607171.26</v>
      </c>
      <c r="I4949" s="4">
        <v>45828</v>
      </c>
      <c r="J4949" s="4">
        <v>45929</v>
      </c>
      <c r="K4949" s="3" t="s">
        <v>16</v>
      </c>
      <c r="L4949" s="5" t="s">
        <v>30</v>
      </c>
    </row>
    <row r="4950" spans="1:12" ht="14.25" customHeight="1" x14ac:dyDescent="0.3">
      <c r="A4950" s="3" t="s">
        <v>1918</v>
      </c>
      <c r="B4950" s="3" t="s">
        <v>1365</v>
      </c>
      <c r="C4950" s="3" t="s">
        <v>20</v>
      </c>
      <c r="D4950" s="3" t="s">
        <v>15</v>
      </c>
      <c r="F4950" s="3">
        <v>77</v>
      </c>
      <c r="G4950" s="3">
        <v>15015.59</v>
      </c>
      <c r="I4950" s="4">
        <v>45727</v>
      </c>
      <c r="J4950" s="4">
        <v>45914</v>
      </c>
      <c r="K4950" s="3" t="s">
        <v>54</v>
      </c>
      <c r="L4950" s="5" t="s">
        <v>21</v>
      </c>
    </row>
    <row r="4951" spans="1:12" ht="14.25" customHeight="1" x14ac:dyDescent="0.3">
      <c r="A4951" s="3" t="s">
        <v>7386</v>
      </c>
      <c r="B4951" s="3" t="s">
        <v>3061</v>
      </c>
      <c r="C4951" s="3" t="s">
        <v>14</v>
      </c>
      <c r="D4951" s="3" t="s">
        <v>45</v>
      </c>
      <c r="E4951" s="3">
        <v>168</v>
      </c>
      <c r="F4951" s="3">
        <v>54</v>
      </c>
      <c r="G4951" s="3">
        <v>3261.06</v>
      </c>
      <c r="H4951" s="3">
        <v>547858.07999999996</v>
      </c>
      <c r="I4951" s="4">
        <v>45720</v>
      </c>
      <c r="J4951" s="4">
        <v>45941</v>
      </c>
      <c r="K4951" s="3" t="s">
        <v>57</v>
      </c>
      <c r="L4951" s="5" t="s">
        <v>58</v>
      </c>
    </row>
    <row r="4952" spans="1:12" ht="14.25" customHeight="1" x14ac:dyDescent="0.3">
      <c r="A4952" s="3" t="s">
        <v>1843</v>
      </c>
      <c r="B4952" s="3" t="s">
        <v>4462</v>
      </c>
      <c r="C4952" s="3" t="s">
        <v>28</v>
      </c>
      <c r="D4952" s="3" t="s">
        <v>15</v>
      </c>
      <c r="E4952" s="3">
        <v>157</v>
      </c>
      <c r="F4952" s="3">
        <v>63</v>
      </c>
      <c r="G4952" s="3">
        <v>19475.57</v>
      </c>
      <c r="H4952" s="3">
        <v>3057664.49</v>
      </c>
      <c r="I4952" s="4">
        <v>45804</v>
      </c>
      <c r="J4952" s="4">
        <v>45899</v>
      </c>
      <c r="L4952" s="5" t="s">
        <v>17</v>
      </c>
    </row>
    <row r="4953" spans="1:12" ht="14.25" customHeight="1" x14ac:dyDescent="0.3">
      <c r="A4953" s="3" t="s">
        <v>7387</v>
      </c>
      <c r="B4953" s="3" t="s">
        <v>3600</v>
      </c>
      <c r="C4953" s="3" t="s">
        <v>14</v>
      </c>
      <c r="D4953" s="3" t="s">
        <v>53</v>
      </c>
      <c r="E4953" s="3">
        <v>82</v>
      </c>
      <c r="F4953" s="3">
        <v>98</v>
      </c>
      <c r="G4953" s="3">
        <v>16284.28</v>
      </c>
      <c r="H4953" s="3">
        <v>1335310.96</v>
      </c>
      <c r="I4953" s="4">
        <v>45753</v>
      </c>
      <c r="J4953" s="4">
        <v>45858</v>
      </c>
      <c r="K4953" s="3" t="s">
        <v>46</v>
      </c>
      <c r="L4953" s="5" t="s">
        <v>33</v>
      </c>
    </row>
    <row r="4954" spans="1:12" ht="14.25" customHeight="1" x14ac:dyDescent="0.3">
      <c r="A4954" s="3" t="s">
        <v>4306</v>
      </c>
      <c r="B4954" s="3" t="s">
        <v>7388</v>
      </c>
      <c r="C4954" s="3" t="s">
        <v>28</v>
      </c>
      <c r="D4954" s="3" t="s">
        <v>24</v>
      </c>
      <c r="E4954" s="3">
        <v>166</v>
      </c>
      <c r="F4954" s="3">
        <v>61</v>
      </c>
      <c r="G4954" s="3">
        <v>15183.18</v>
      </c>
      <c r="H4954" s="3">
        <v>2520407.88</v>
      </c>
      <c r="I4954" s="4">
        <v>45671</v>
      </c>
      <c r="J4954" s="4">
        <v>45926</v>
      </c>
      <c r="K4954" s="3" t="s">
        <v>54</v>
      </c>
      <c r="L4954" s="5" t="s">
        <v>30</v>
      </c>
    </row>
    <row r="4955" spans="1:12" ht="14.25" customHeight="1" x14ac:dyDescent="0.3">
      <c r="A4955" s="3" t="s">
        <v>7389</v>
      </c>
      <c r="B4955" s="3" t="s">
        <v>253</v>
      </c>
      <c r="C4955" s="3" t="s">
        <v>44</v>
      </c>
      <c r="D4955" s="3" t="s">
        <v>24</v>
      </c>
      <c r="E4955" s="3">
        <v>123</v>
      </c>
      <c r="F4955" s="3">
        <v>49</v>
      </c>
      <c r="G4955" s="3">
        <v>7394.95</v>
      </c>
      <c r="H4955" s="3">
        <v>909578.85</v>
      </c>
      <c r="I4955" s="4">
        <v>45759</v>
      </c>
      <c r="J4955" s="4">
        <v>45861</v>
      </c>
      <c r="K4955" s="3" t="s">
        <v>46</v>
      </c>
      <c r="L4955" s="5" t="s">
        <v>58</v>
      </c>
    </row>
    <row r="4956" spans="1:12" ht="14.25" customHeight="1" x14ac:dyDescent="0.3">
      <c r="A4956" s="3" t="s">
        <v>7390</v>
      </c>
      <c r="B4956" s="3" t="s">
        <v>462</v>
      </c>
      <c r="C4956" s="3" t="s">
        <v>44</v>
      </c>
      <c r="D4956" s="3" t="s">
        <v>45</v>
      </c>
      <c r="E4956" s="3">
        <v>88</v>
      </c>
      <c r="F4956" s="3">
        <v>24</v>
      </c>
      <c r="G4956" s="3">
        <v>6522.85</v>
      </c>
      <c r="H4956" s="3">
        <v>574010.80000000005</v>
      </c>
      <c r="I4956" s="4">
        <v>45816</v>
      </c>
      <c r="J4956" s="4">
        <v>45864</v>
      </c>
      <c r="K4956" s="3" t="s">
        <v>54</v>
      </c>
      <c r="L4956" s="5" t="s">
        <v>21</v>
      </c>
    </row>
    <row r="4957" spans="1:12" ht="14.25" customHeight="1" x14ac:dyDescent="0.3">
      <c r="A4957" s="3" t="s">
        <v>7391</v>
      </c>
      <c r="B4957" s="3" t="s">
        <v>2793</v>
      </c>
      <c r="C4957" s="3" t="s">
        <v>14</v>
      </c>
      <c r="D4957" s="3" t="s">
        <v>24</v>
      </c>
      <c r="F4957" s="3">
        <v>76</v>
      </c>
      <c r="G4957" s="3">
        <v>2643.64</v>
      </c>
      <c r="I4957" s="4">
        <v>45699</v>
      </c>
      <c r="J4957" s="4">
        <v>45929</v>
      </c>
      <c r="K4957" s="3" t="s">
        <v>54</v>
      </c>
      <c r="L4957" s="5" t="s">
        <v>17</v>
      </c>
    </row>
    <row r="4958" spans="1:12" ht="14.25" customHeight="1" x14ac:dyDescent="0.3">
      <c r="A4958" s="3" t="s">
        <v>7392</v>
      </c>
      <c r="B4958" s="3" t="s">
        <v>6361</v>
      </c>
      <c r="C4958" s="3" t="s">
        <v>40</v>
      </c>
      <c r="D4958" s="3" t="s">
        <v>41</v>
      </c>
      <c r="E4958" s="3">
        <v>164</v>
      </c>
      <c r="F4958" s="3">
        <v>26</v>
      </c>
      <c r="G4958" s="3">
        <v>18938.46</v>
      </c>
      <c r="H4958" s="3">
        <v>3105907.44</v>
      </c>
      <c r="I4958" s="4">
        <v>45757</v>
      </c>
      <c r="J4958" s="4">
        <v>45869</v>
      </c>
      <c r="K4958" s="3" t="s">
        <v>16</v>
      </c>
      <c r="L4958" s="5" t="s">
        <v>21</v>
      </c>
    </row>
    <row r="4959" spans="1:12" ht="14.25" customHeight="1" x14ac:dyDescent="0.3">
      <c r="A4959" s="3" t="s">
        <v>7393</v>
      </c>
      <c r="B4959" s="3" t="s">
        <v>7394</v>
      </c>
      <c r="C4959" s="3" t="s">
        <v>40</v>
      </c>
      <c r="D4959" s="3" t="s">
        <v>15</v>
      </c>
      <c r="E4959" s="3">
        <v>105</v>
      </c>
      <c r="F4959" s="3">
        <v>27</v>
      </c>
      <c r="G4959" s="3">
        <v>8087.77</v>
      </c>
      <c r="H4959" s="3">
        <v>849215.85000000009</v>
      </c>
      <c r="I4959" s="4">
        <v>45761</v>
      </c>
      <c r="J4959" s="4">
        <v>45910</v>
      </c>
      <c r="K4959" s="3" t="s">
        <v>29</v>
      </c>
      <c r="L4959" s="5" t="s">
        <v>30</v>
      </c>
    </row>
    <row r="4960" spans="1:12" ht="14.25" customHeight="1" x14ac:dyDescent="0.3">
      <c r="A4960" s="3" t="s">
        <v>2790</v>
      </c>
      <c r="B4960" s="3" t="s">
        <v>1924</v>
      </c>
      <c r="C4960" s="3" t="s">
        <v>40</v>
      </c>
      <c r="D4960" s="3" t="s">
        <v>41</v>
      </c>
      <c r="E4960" s="3">
        <v>149</v>
      </c>
      <c r="F4960" s="3">
        <v>96</v>
      </c>
      <c r="G4960" s="3">
        <v>15275.33</v>
      </c>
      <c r="H4960" s="3">
        <v>2276024.17</v>
      </c>
      <c r="I4960" s="4">
        <v>45819</v>
      </c>
      <c r="J4960" s="4">
        <v>45852</v>
      </c>
      <c r="L4960" s="5" t="s">
        <v>58</v>
      </c>
    </row>
    <row r="4961" spans="1:12" ht="14.25" customHeight="1" x14ac:dyDescent="0.3">
      <c r="A4961" s="3" t="s">
        <v>7395</v>
      </c>
      <c r="B4961" s="3" t="s">
        <v>7396</v>
      </c>
      <c r="C4961" s="3" t="s">
        <v>20</v>
      </c>
      <c r="D4961" s="3" t="s">
        <v>24</v>
      </c>
      <c r="E4961" s="3">
        <v>165</v>
      </c>
      <c r="F4961" s="3">
        <v>20</v>
      </c>
      <c r="G4961" s="3">
        <v>18173.5</v>
      </c>
      <c r="H4961" s="3">
        <v>2998627.5</v>
      </c>
      <c r="I4961" s="4">
        <v>45786</v>
      </c>
      <c r="J4961" s="4">
        <v>45937</v>
      </c>
      <c r="K4961" s="3" t="s">
        <v>46</v>
      </c>
      <c r="L4961" s="5" t="s">
        <v>21</v>
      </c>
    </row>
    <row r="4962" spans="1:12" ht="14.25" customHeight="1" x14ac:dyDescent="0.3">
      <c r="A4962" s="3" t="s">
        <v>2902</v>
      </c>
      <c r="B4962" s="3" t="s">
        <v>5525</v>
      </c>
      <c r="C4962" s="3" t="s">
        <v>28</v>
      </c>
      <c r="D4962" s="3" t="s">
        <v>53</v>
      </c>
      <c r="E4962" s="3">
        <v>170</v>
      </c>
      <c r="F4962" s="3">
        <v>41</v>
      </c>
      <c r="G4962" s="3">
        <v>19930.62</v>
      </c>
      <c r="H4962" s="3">
        <v>3388205.4</v>
      </c>
      <c r="I4962" s="4">
        <v>45812</v>
      </c>
      <c r="J4962" s="4">
        <v>45897</v>
      </c>
      <c r="L4962" s="5" t="s">
        <v>33</v>
      </c>
    </row>
    <row r="4963" spans="1:12" ht="14.25" customHeight="1" x14ac:dyDescent="0.3">
      <c r="A4963" s="3" t="s">
        <v>7397</v>
      </c>
      <c r="B4963" s="3" t="s">
        <v>7398</v>
      </c>
      <c r="C4963" s="3" t="s">
        <v>40</v>
      </c>
      <c r="D4963" s="3" t="s">
        <v>24</v>
      </c>
      <c r="E4963" s="3">
        <v>159</v>
      </c>
      <c r="F4963" s="3">
        <v>57</v>
      </c>
      <c r="G4963" s="3">
        <v>19066.09</v>
      </c>
      <c r="H4963" s="3">
        <v>3031508.31</v>
      </c>
      <c r="I4963" s="4">
        <v>45689</v>
      </c>
      <c r="J4963" s="4">
        <v>45858</v>
      </c>
      <c r="K4963" s="3" t="s">
        <v>57</v>
      </c>
      <c r="L4963" s="5" t="s">
        <v>21</v>
      </c>
    </row>
    <row r="4964" spans="1:12" ht="14.25" customHeight="1" x14ac:dyDescent="0.3">
      <c r="A4964" s="3" t="s">
        <v>7399</v>
      </c>
      <c r="B4964" s="3" t="s">
        <v>7400</v>
      </c>
      <c r="C4964" s="3" t="s">
        <v>28</v>
      </c>
      <c r="D4964" s="3" t="s">
        <v>53</v>
      </c>
      <c r="F4964" s="3">
        <v>60</v>
      </c>
      <c r="G4964" s="3">
        <v>2157.5700000000002</v>
      </c>
      <c r="I4964" s="4">
        <v>45693</v>
      </c>
      <c r="J4964" s="4">
        <v>45876</v>
      </c>
      <c r="L4964" s="5" t="s">
        <v>58</v>
      </c>
    </row>
    <row r="4965" spans="1:12" ht="14.25" customHeight="1" x14ac:dyDescent="0.3">
      <c r="A4965" s="3" t="s">
        <v>358</v>
      </c>
      <c r="B4965" s="3" t="s">
        <v>1988</v>
      </c>
      <c r="C4965" s="3" t="s">
        <v>40</v>
      </c>
      <c r="D4965" s="3" t="s">
        <v>24</v>
      </c>
      <c r="E4965" s="3">
        <v>138</v>
      </c>
      <c r="F4965" s="3">
        <v>60</v>
      </c>
      <c r="G4965" s="3">
        <v>3340.69</v>
      </c>
      <c r="H4965" s="3">
        <v>461015.22</v>
      </c>
      <c r="I4965" s="4">
        <v>45740</v>
      </c>
      <c r="J4965" s="4">
        <v>45853</v>
      </c>
      <c r="K4965" s="3" t="s">
        <v>16</v>
      </c>
      <c r="L4965" s="5" t="s">
        <v>17</v>
      </c>
    </row>
    <row r="4966" spans="1:12" ht="14.25" customHeight="1" x14ac:dyDescent="0.3">
      <c r="A4966" s="3" t="s">
        <v>7401</v>
      </c>
      <c r="B4966" s="3" t="s">
        <v>2803</v>
      </c>
      <c r="C4966" s="3" t="s">
        <v>40</v>
      </c>
      <c r="D4966" s="3" t="s">
        <v>15</v>
      </c>
      <c r="E4966" s="3">
        <v>85</v>
      </c>
      <c r="F4966" s="3">
        <v>67</v>
      </c>
      <c r="G4966" s="3">
        <v>10881.78</v>
      </c>
      <c r="H4966" s="3">
        <v>924951.3</v>
      </c>
      <c r="I4966" s="4">
        <v>45740</v>
      </c>
      <c r="J4966" s="4">
        <v>45881</v>
      </c>
      <c r="K4966" s="3" t="s">
        <v>25</v>
      </c>
      <c r="L4966" s="5" t="s">
        <v>30</v>
      </c>
    </row>
    <row r="4967" spans="1:12" ht="14.25" customHeight="1" x14ac:dyDescent="0.3">
      <c r="A4967" s="3" t="s">
        <v>2956</v>
      </c>
      <c r="B4967" s="3" t="s">
        <v>7402</v>
      </c>
      <c r="C4967" s="3" t="s">
        <v>20</v>
      </c>
      <c r="D4967" s="3" t="s">
        <v>24</v>
      </c>
      <c r="E4967" s="3">
        <v>197</v>
      </c>
      <c r="F4967" s="3">
        <v>84</v>
      </c>
      <c r="G4967" s="3">
        <v>1979.37</v>
      </c>
      <c r="H4967" s="3">
        <v>389935.89</v>
      </c>
      <c r="I4967" s="4">
        <v>45741</v>
      </c>
      <c r="J4967" s="4">
        <v>45857</v>
      </c>
      <c r="K4967" s="3" t="s">
        <v>25</v>
      </c>
      <c r="L4967" s="5" t="s">
        <v>58</v>
      </c>
    </row>
    <row r="4968" spans="1:12" ht="14.25" customHeight="1" x14ac:dyDescent="0.3">
      <c r="A4968" s="3" t="s">
        <v>4353</v>
      </c>
      <c r="B4968" s="3" t="s">
        <v>7403</v>
      </c>
      <c r="C4968" s="3" t="s">
        <v>28</v>
      </c>
      <c r="D4968" s="3" t="s">
        <v>45</v>
      </c>
      <c r="E4968" s="3">
        <v>26</v>
      </c>
      <c r="F4968" s="3">
        <v>92</v>
      </c>
      <c r="G4968" s="3">
        <v>17057.830000000002</v>
      </c>
      <c r="H4968" s="3">
        <v>443503.58000000007</v>
      </c>
      <c r="I4968" s="4">
        <v>45839</v>
      </c>
      <c r="J4968" s="4">
        <v>45910</v>
      </c>
      <c r="K4968" s="3" t="s">
        <v>54</v>
      </c>
      <c r="L4968" s="5" t="s">
        <v>21</v>
      </c>
    </row>
    <row r="4969" spans="1:12" ht="14.25" customHeight="1" x14ac:dyDescent="0.3">
      <c r="A4969" s="3" t="s">
        <v>1192</v>
      </c>
      <c r="B4969" s="3" t="s">
        <v>7404</v>
      </c>
      <c r="C4969" s="3" t="s">
        <v>44</v>
      </c>
      <c r="D4969" s="3" t="s">
        <v>41</v>
      </c>
      <c r="F4969" s="3">
        <v>72</v>
      </c>
      <c r="G4969" s="3">
        <v>7629.2</v>
      </c>
      <c r="I4969" s="4">
        <v>45736</v>
      </c>
      <c r="J4969" s="4">
        <v>45939</v>
      </c>
      <c r="K4969" s="3" t="s">
        <v>29</v>
      </c>
      <c r="L4969" s="5" t="s">
        <v>21</v>
      </c>
    </row>
    <row r="4970" spans="1:12" ht="14.25" customHeight="1" x14ac:dyDescent="0.3">
      <c r="A4970" s="3" t="s">
        <v>7405</v>
      </c>
      <c r="B4970" s="3" t="s">
        <v>4267</v>
      </c>
      <c r="C4970" s="3" t="s">
        <v>44</v>
      </c>
      <c r="D4970" s="3" t="s">
        <v>41</v>
      </c>
      <c r="F4970" s="3">
        <v>60</v>
      </c>
      <c r="G4970" s="3">
        <v>10463.93</v>
      </c>
      <c r="I4970" s="4">
        <v>45743</v>
      </c>
      <c r="J4970" s="4">
        <v>45896</v>
      </c>
      <c r="K4970" s="3" t="s">
        <v>46</v>
      </c>
      <c r="L4970" s="5" t="s">
        <v>30</v>
      </c>
    </row>
    <row r="4971" spans="1:12" ht="14.25" customHeight="1" x14ac:dyDescent="0.3">
      <c r="A4971" s="3" t="s">
        <v>6397</v>
      </c>
      <c r="B4971" s="3" t="s">
        <v>7406</v>
      </c>
      <c r="C4971" s="3" t="s">
        <v>28</v>
      </c>
      <c r="D4971" s="3" t="s">
        <v>53</v>
      </c>
      <c r="E4971" s="3">
        <v>98</v>
      </c>
      <c r="F4971" s="3">
        <v>38</v>
      </c>
      <c r="G4971" s="3">
        <v>14115.17</v>
      </c>
      <c r="H4971" s="3">
        <v>1383286.66</v>
      </c>
      <c r="I4971" s="4">
        <v>45804</v>
      </c>
      <c r="J4971" s="4">
        <v>45875</v>
      </c>
      <c r="K4971" s="3" t="s">
        <v>57</v>
      </c>
      <c r="L4971" s="5" t="s">
        <v>30</v>
      </c>
    </row>
    <row r="4972" spans="1:12" ht="14.25" customHeight="1" x14ac:dyDescent="0.3">
      <c r="A4972" s="3" t="s">
        <v>4759</v>
      </c>
      <c r="B4972" s="3" t="s">
        <v>6451</v>
      </c>
      <c r="C4972" s="3" t="s">
        <v>40</v>
      </c>
      <c r="D4972" s="3" t="s">
        <v>24</v>
      </c>
      <c r="E4972" s="3">
        <v>22</v>
      </c>
      <c r="F4972" s="3">
        <v>82</v>
      </c>
      <c r="G4972" s="3">
        <v>4138.01</v>
      </c>
      <c r="H4972" s="3">
        <v>91036.22</v>
      </c>
      <c r="I4972" s="4">
        <v>45784</v>
      </c>
      <c r="J4972" s="4">
        <v>45905</v>
      </c>
      <c r="K4972" s="3" t="s">
        <v>54</v>
      </c>
      <c r="L4972" s="5" t="s">
        <v>21</v>
      </c>
    </row>
    <row r="4973" spans="1:12" ht="14.25" customHeight="1" x14ac:dyDescent="0.3">
      <c r="A4973" s="3" t="s">
        <v>4931</v>
      </c>
      <c r="B4973" s="3" t="s">
        <v>7407</v>
      </c>
      <c r="C4973" s="3" t="s">
        <v>28</v>
      </c>
      <c r="D4973" s="3" t="s">
        <v>24</v>
      </c>
      <c r="E4973" s="3">
        <v>58</v>
      </c>
      <c r="F4973" s="3">
        <v>44</v>
      </c>
      <c r="G4973" s="3">
        <v>12055.2</v>
      </c>
      <c r="H4973" s="3">
        <v>699201.60000000009</v>
      </c>
      <c r="I4973" s="4">
        <v>45733</v>
      </c>
      <c r="J4973" s="4">
        <v>45902</v>
      </c>
      <c r="K4973" s="3" t="s">
        <v>16</v>
      </c>
      <c r="L4973" s="5" t="s">
        <v>30</v>
      </c>
    </row>
    <row r="4974" spans="1:12" ht="14.25" customHeight="1" x14ac:dyDescent="0.3">
      <c r="A4974" s="3" t="s">
        <v>453</v>
      </c>
      <c r="B4974" s="3" t="s">
        <v>2656</v>
      </c>
      <c r="C4974" s="3" t="s">
        <v>28</v>
      </c>
      <c r="D4974" s="3" t="s">
        <v>15</v>
      </c>
      <c r="E4974" s="3">
        <v>166</v>
      </c>
      <c r="F4974" s="3">
        <v>43</v>
      </c>
      <c r="G4974" s="3">
        <v>6956.4</v>
      </c>
      <c r="H4974" s="3">
        <v>1154762.3999999999</v>
      </c>
      <c r="I4974" s="4">
        <v>45818</v>
      </c>
      <c r="J4974" s="4">
        <v>45893</v>
      </c>
      <c r="K4974" s="3" t="s">
        <v>54</v>
      </c>
      <c r="L4974" s="5" t="s">
        <v>58</v>
      </c>
    </row>
    <row r="4975" spans="1:12" ht="14.25" customHeight="1" x14ac:dyDescent="0.3">
      <c r="A4975" s="3" t="s">
        <v>403</v>
      </c>
      <c r="B4975" s="3" t="s">
        <v>7408</v>
      </c>
      <c r="C4975" s="3" t="s">
        <v>40</v>
      </c>
      <c r="D4975" s="3" t="s">
        <v>45</v>
      </c>
      <c r="E4975" s="3">
        <v>43</v>
      </c>
      <c r="F4975" s="3">
        <v>55</v>
      </c>
      <c r="G4975" s="3">
        <v>5181.41</v>
      </c>
      <c r="H4975" s="3">
        <v>222800.63</v>
      </c>
      <c r="I4975" s="4">
        <v>45808</v>
      </c>
      <c r="J4975" s="4">
        <v>45941</v>
      </c>
      <c r="K4975" s="3" t="s">
        <v>29</v>
      </c>
      <c r="L4975" s="5" t="s">
        <v>58</v>
      </c>
    </row>
    <row r="4976" spans="1:12" ht="14.25" customHeight="1" x14ac:dyDescent="0.3">
      <c r="A4976" s="3" t="s">
        <v>758</v>
      </c>
      <c r="B4976" s="3" t="s">
        <v>7409</v>
      </c>
      <c r="C4976" s="3" t="s">
        <v>20</v>
      </c>
      <c r="D4976" s="3" t="s">
        <v>24</v>
      </c>
      <c r="E4976" s="3">
        <v>123</v>
      </c>
      <c r="F4976" s="3">
        <v>99</v>
      </c>
      <c r="G4976" s="3">
        <v>3679.73</v>
      </c>
      <c r="H4976" s="3">
        <v>452606.79</v>
      </c>
      <c r="I4976" s="4">
        <v>45801</v>
      </c>
      <c r="J4976" s="4">
        <v>45915</v>
      </c>
      <c r="L4976" s="5" t="s">
        <v>30</v>
      </c>
    </row>
    <row r="4977" spans="1:12" ht="14.25" customHeight="1" x14ac:dyDescent="0.3">
      <c r="A4977" s="3" t="s">
        <v>7410</v>
      </c>
      <c r="B4977" s="3" t="s">
        <v>5049</v>
      </c>
      <c r="C4977" s="3" t="s">
        <v>20</v>
      </c>
      <c r="D4977" s="3" t="s">
        <v>24</v>
      </c>
      <c r="E4977" s="3">
        <v>138</v>
      </c>
      <c r="F4977" s="3">
        <v>71</v>
      </c>
      <c r="G4977" s="3">
        <v>5133.62</v>
      </c>
      <c r="H4977" s="3">
        <v>708439.55999999994</v>
      </c>
      <c r="I4977" s="4">
        <v>45724</v>
      </c>
      <c r="J4977" s="4">
        <v>45867</v>
      </c>
      <c r="K4977" s="3" t="s">
        <v>54</v>
      </c>
      <c r="L4977" s="5" t="s">
        <v>33</v>
      </c>
    </row>
    <row r="4978" spans="1:12" ht="14.25" customHeight="1" x14ac:dyDescent="0.3">
      <c r="A4978" s="3" t="s">
        <v>2247</v>
      </c>
      <c r="B4978" s="3" t="s">
        <v>1722</v>
      </c>
      <c r="C4978" s="3" t="s">
        <v>40</v>
      </c>
      <c r="D4978" s="3" t="s">
        <v>53</v>
      </c>
      <c r="E4978" s="3">
        <v>44</v>
      </c>
      <c r="F4978" s="3">
        <v>86</v>
      </c>
      <c r="G4978" s="3">
        <v>18071.13</v>
      </c>
      <c r="H4978" s="3">
        <v>795129.72000000009</v>
      </c>
      <c r="I4978" s="4">
        <v>45824</v>
      </c>
      <c r="J4978" s="4">
        <v>45886</v>
      </c>
      <c r="K4978" s="3" t="s">
        <v>25</v>
      </c>
      <c r="L4978" s="5" t="s">
        <v>21</v>
      </c>
    </row>
    <row r="4979" spans="1:12" ht="14.25" customHeight="1" x14ac:dyDescent="0.3">
      <c r="A4979" s="3" t="s">
        <v>7411</v>
      </c>
      <c r="B4979" s="3" t="s">
        <v>4430</v>
      </c>
      <c r="C4979" s="3" t="s">
        <v>28</v>
      </c>
      <c r="D4979" s="3" t="s">
        <v>41</v>
      </c>
      <c r="E4979" s="3">
        <v>181</v>
      </c>
      <c r="F4979" s="3">
        <v>60</v>
      </c>
      <c r="G4979" s="3">
        <v>9861.2900000000009</v>
      </c>
      <c r="H4979" s="3">
        <v>1784893.49</v>
      </c>
      <c r="I4979" s="4">
        <v>45813</v>
      </c>
      <c r="J4979" s="4">
        <v>45870</v>
      </c>
      <c r="K4979" s="3" t="s">
        <v>16</v>
      </c>
      <c r="L4979" s="5" t="s">
        <v>30</v>
      </c>
    </row>
    <row r="4980" spans="1:12" ht="14.25" customHeight="1" x14ac:dyDescent="0.3">
      <c r="A4980" s="3" t="s">
        <v>7412</v>
      </c>
      <c r="B4980" s="3" t="s">
        <v>596</v>
      </c>
      <c r="C4980" s="3" t="s">
        <v>40</v>
      </c>
      <c r="D4980" s="3" t="s">
        <v>15</v>
      </c>
      <c r="F4980" s="3">
        <v>55</v>
      </c>
      <c r="G4980" s="3">
        <v>5468.4</v>
      </c>
      <c r="I4980" s="4">
        <v>45824</v>
      </c>
      <c r="J4980" s="4">
        <v>45882</v>
      </c>
      <c r="K4980" s="3" t="s">
        <v>29</v>
      </c>
      <c r="L4980" s="5" t="s">
        <v>21</v>
      </c>
    </row>
    <row r="4981" spans="1:12" ht="14.25" customHeight="1" x14ac:dyDescent="0.3">
      <c r="A4981" s="3" t="s">
        <v>2972</v>
      </c>
      <c r="B4981" s="3" t="s">
        <v>3207</v>
      </c>
      <c r="C4981" s="3" t="s">
        <v>20</v>
      </c>
      <c r="D4981" s="3" t="s">
        <v>15</v>
      </c>
      <c r="E4981" s="3">
        <v>65</v>
      </c>
      <c r="F4981" s="3">
        <v>49</v>
      </c>
      <c r="G4981" s="3">
        <v>9809.14</v>
      </c>
      <c r="H4981" s="3">
        <v>637594.1</v>
      </c>
      <c r="I4981" s="4">
        <v>45774</v>
      </c>
      <c r="J4981" s="4">
        <v>45898</v>
      </c>
      <c r="K4981" s="3" t="s">
        <v>54</v>
      </c>
      <c r="L4981" s="5" t="s">
        <v>21</v>
      </c>
    </row>
    <row r="4982" spans="1:12" ht="14.25" customHeight="1" x14ac:dyDescent="0.3">
      <c r="A4982" s="3" t="s">
        <v>7413</v>
      </c>
      <c r="B4982" s="3" t="s">
        <v>153</v>
      </c>
      <c r="C4982" s="3" t="s">
        <v>28</v>
      </c>
      <c r="E4982" s="3">
        <v>60</v>
      </c>
      <c r="F4982" s="3">
        <v>82</v>
      </c>
      <c r="G4982" s="3">
        <v>8347.01</v>
      </c>
      <c r="H4982" s="3">
        <v>500820.6</v>
      </c>
      <c r="I4982" s="4">
        <v>45728</v>
      </c>
      <c r="J4982" s="4">
        <v>45887</v>
      </c>
      <c r="K4982" s="3" t="s">
        <v>46</v>
      </c>
      <c r="L4982" s="5" t="s">
        <v>33</v>
      </c>
    </row>
    <row r="4983" spans="1:12" ht="14.25" customHeight="1" x14ac:dyDescent="0.3">
      <c r="A4983" s="3" t="s">
        <v>7414</v>
      </c>
      <c r="B4983" s="3" t="s">
        <v>7415</v>
      </c>
      <c r="C4983" s="3" t="s">
        <v>20</v>
      </c>
      <c r="D4983" s="3" t="s">
        <v>41</v>
      </c>
      <c r="E4983" s="3">
        <v>192</v>
      </c>
      <c r="F4983" s="3">
        <v>23</v>
      </c>
      <c r="G4983" s="3">
        <v>7002.48</v>
      </c>
      <c r="H4983" s="3">
        <v>1344476.1599999999</v>
      </c>
      <c r="I4983" s="4">
        <v>45832</v>
      </c>
      <c r="J4983" s="4">
        <v>45919</v>
      </c>
      <c r="K4983" s="3" t="s">
        <v>54</v>
      </c>
      <c r="L4983" s="5" t="s">
        <v>17</v>
      </c>
    </row>
    <row r="4984" spans="1:12" ht="14.25" customHeight="1" x14ac:dyDescent="0.3">
      <c r="A4984" s="3" t="s">
        <v>7416</v>
      </c>
      <c r="B4984" s="3" t="s">
        <v>74</v>
      </c>
      <c r="C4984" s="3" t="s">
        <v>14</v>
      </c>
      <c r="D4984" s="3" t="s">
        <v>53</v>
      </c>
      <c r="E4984" s="3">
        <v>90</v>
      </c>
      <c r="F4984" s="3">
        <v>83</v>
      </c>
      <c r="G4984" s="3">
        <v>5834.67</v>
      </c>
      <c r="H4984" s="3">
        <v>525120.30000000005</v>
      </c>
      <c r="I4984" s="4">
        <v>45697</v>
      </c>
      <c r="J4984" s="4">
        <v>45864</v>
      </c>
      <c r="K4984" s="3" t="s">
        <v>29</v>
      </c>
      <c r="L4984" s="5" t="s">
        <v>58</v>
      </c>
    </row>
    <row r="4985" spans="1:12" ht="14.25" customHeight="1" x14ac:dyDescent="0.3">
      <c r="A4985" s="3" t="s">
        <v>7417</v>
      </c>
      <c r="B4985" s="3" t="s">
        <v>2759</v>
      </c>
      <c r="C4985" s="3" t="s">
        <v>44</v>
      </c>
      <c r="D4985" s="3" t="s">
        <v>41</v>
      </c>
      <c r="E4985" s="3">
        <v>149</v>
      </c>
      <c r="F4985" s="3">
        <v>44</v>
      </c>
      <c r="G4985" s="3">
        <v>9992.1200000000008</v>
      </c>
      <c r="H4985" s="3">
        <v>1488825.88</v>
      </c>
      <c r="I4985" s="4">
        <v>45846</v>
      </c>
      <c r="J4985" s="4">
        <v>45929</v>
      </c>
      <c r="K4985" s="3" t="s">
        <v>54</v>
      </c>
      <c r="L4985" s="5" t="s">
        <v>17</v>
      </c>
    </row>
    <row r="4986" spans="1:12" ht="14.25" customHeight="1" x14ac:dyDescent="0.3">
      <c r="A4986" s="3" t="s">
        <v>4998</v>
      </c>
      <c r="B4986" s="3" t="s">
        <v>7418</v>
      </c>
      <c r="C4986" s="3" t="s">
        <v>44</v>
      </c>
      <c r="E4986" s="3">
        <v>181</v>
      </c>
      <c r="F4986" s="3">
        <v>63</v>
      </c>
      <c r="G4986" s="3">
        <v>4353.04</v>
      </c>
      <c r="H4986" s="3">
        <v>787900.24</v>
      </c>
      <c r="I4986" s="4">
        <v>45793</v>
      </c>
      <c r="J4986" s="4">
        <v>45931</v>
      </c>
      <c r="K4986" s="3" t="s">
        <v>57</v>
      </c>
      <c r="L4986" s="5" t="s">
        <v>58</v>
      </c>
    </row>
    <row r="4987" spans="1:12" ht="14.25" customHeight="1" x14ac:dyDescent="0.3">
      <c r="A4987" s="3" t="s">
        <v>7419</v>
      </c>
      <c r="B4987" s="3" t="s">
        <v>365</v>
      </c>
      <c r="C4987" s="3" t="s">
        <v>14</v>
      </c>
      <c r="D4987" s="3" t="s">
        <v>15</v>
      </c>
      <c r="E4987" s="3">
        <v>54</v>
      </c>
      <c r="F4987" s="3">
        <v>80</v>
      </c>
      <c r="G4987" s="3">
        <v>464.32</v>
      </c>
      <c r="H4987" s="3">
        <v>25073.279999999999</v>
      </c>
      <c r="I4987" s="4">
        <v>45687</v>
      </c>
      <c r="J4987" s="4">
        <v>45899</v>
      </c>
      <c r="K4987" s="3" t="s">
        <v>29</v>
      </c>
      <c r="L4987" s="5" t="s">
        <v>17</v>
      </c>
    </row>
    <row r="4988" spans="1:12" ht="14.25" customHeight="1" x14ac:dyDescent="0.3">
      <c r="A4988" s="3" t="s">
        <v>7420</v>
      </c>
      <c r="B4988" s="3" t="s">
        <v>7421</v>
      </c>
      <c r="C4988" s="3" t="s">
        <v>40</v>
      </c>
      <c r="D4988" s="3" t="s">
        <v>15</v>
      </c>
      <c r="E4988" s="3">
        <v>65</v>
      </c>
      <c r="F4988" s="3">
        <v>27</v>
      </c>
      <c r="G4988" s="3">
        <v>10253.280000000001</v>
      </c>
      <c r="H4988" s="3">
        <v>666463.20000000007</v>
      </c>
      <c r="I4988" s="4">
        <v>45816</v>
      </c>
      <c r="J4988" s="4">
        <v>45917</v>
      </c>
      <c r="K4988" s="3" t="s">
        <v>46</v>
      </c>
      <c r="L4988" s="5" t="s">
        <v>58</v>
      </c>
    </row>
    <row r="4989" spans="1:12" ht="14.25" customHeight="1" x14ac:dyDescent="0.3">
      <c r="A4989" s="3" t="s">
        <v>1682</v>
      </c>
      <c r="B4989" s="3" t="s">
        <v>7422</v>
      </c>
      <c r="C4989" s="3" t="s">
        <v>20</v>
      </c>
      <c r="D4989" s="3" t="s">
        <v>53</v>
      </c>
      <c r="E4989" s="3">
        <v>131</v>
      </c>
      <c r="F4989" s="3">
        <v>62</v>
      </c>
      <c r="G4989" s="3">
        <v>4349.25</v>
      </c>
      <c r="H4989" s="3">
        <v>569751.75</v>
      </c>
      <c r="I4989" s="4">
        <v>45833</v>
      </c>
      <c r="J4989" s="4">
        <v>45877</v>
      </c>
      <c r="K4989" s="3" t="s">
        <v>25</v>
      </c>
      <c r="L4989" s="5" t="s">
        <v>17</v>
      </c>
    </row>
    <row r="4990" spans="1:12" ht="14.25" customHeight="1" x14ac:dyDescent="0.3">
      <c r="A4990" s="3" t="s">
        <v>5132</v>
      </c>
      <c r="B4990" s="3" t="s">
        <v>7423</v>
      </c>
      <c r="C4990" s="3" t="s">
        <v>14</v>
      </c>
      <c r="E4990" s="3">
        <v>62</v>
      </c>
      <c r="F4990" s="3">
        <v>62</v>
      </c>
      <c r="G4990" s="3">
        <v>15302.9</v>
      </c>
      <c r="H4990" s="3">
        <v>948779.79999999993</v>
      </c>
      <c r="I4990" s="4">
        <v>45766</v>
      </c>
      <c r="J4990" s="4">
        <v>45930</v>
      </c>
      <c r="K4990" s="3" t="s">
        <v>54</v>
      </c>
      <c r="L4990" s="5" t="s">
        <v>58</v>
      </c>
    </row>
    <row r="4991" spans="1:12" ht="14.25" customHeight="1" x14ac:dyDescent="0.3">
      <c r="A4991" s="3" t="s">
        <v>7424</v>
      </c>
      <c r="B4991" s="3" t="s">
        <v>4178</v>
      </c>
      <c r="C4991" s="3" t="s">
        <v>20</v>
      </c>
      <c r="D4991" s="3" t="s">
        <v>53</v>
      </c>
      <c r="E4991" s="3">
        <v>50</v>
      </c>
      <c r="F4991" s="3">
        <v>75</v>
      </c>
      <c r="G4991" s="3">
        <v>4626.8999999999996</v>
      </c>
      <c r="H4991" s="3">
        <v>231345</v>
      </c>
      <c r="I4991" s="4">
        <v>45803</v>
      </c>
      <c r="J4991" s="4">
        <v>45853</v>
      </c>
      <c r="K4991" s="3" t="s">
        <v>57</v>
      </c>
      <c r="L4991" s="5" t="s">
        <v>17</v>
      </c>
    </row>
    <row r="4992" spans="1:12" ht="14.25" customHeight="1" x14ac:dyDescent="0.3">
      <c r="A4992" s="3" t="s">
        <v>3283</v>
      </c>
      <c r="B4992" s="3" t="s">
        <v>7425</v>
      </c>
      <c r="C4992" s="3" t="s">
        <v>14</v>
      </c>
      <c r="D4992" s="3" t="s">
        <v>24</v>
      </c>
      <c r="F4992" s="3">
        <v>78</v>
      </c>
      <c r="G4992" s="3">
        <v>7921.71</v>
      </c>
      <c r="I4992" s="4">
        <v>45698</v>
      </c>
      <c r="J4992" s="4">
        <v>45908</v>
      </c>
      <c r="K4992" s="3" t="s">
        <v>54</v>
      </c>
      <c r="L4992" s="5" t="s">
        <v>17</v>
      </c>
    </row>
    <row r="4993" spans="1:12" ht="14.25" customHeight="1" x14ac:dyDescent="0.3">
      <c r="A4993" s="3" t="s">
        <v>4168</v>
      </c>
      <c r="B4993" s="3" t="s">
        <v>7426</v>
      </c>
      <c r="C4993" s="3" t="s">
        <v>44</v>
      </c>
      <c r="D4993" s="3" t="s">
        <v>53</v>
      </c>
      <c r="E4993" s="3">
        <v>150</v>
      </c>
      <c r="F4993" s="3">
        <v>34</v>
      </c>
      <c r="G4993" s="3">
        <v>7003.51</v>
      </c>
      <c r="H4993" s="3">
        <v>1050526.5</v>
      </c>
      <c r="I4993" s="4">
        <v>45691</v>
      </c>
      <c r="J4993" s="4">
        <v>45933</v>
      </c>
      <c r="K4993" s="3" t="s">
        <v>54</v>
      </c>
      <c r="L4993" s="5" t="s">
        <v>33</v>
      </c>
    </row>
    <row r="4994" spans="1:12" ht="14.25" customHeight="1" x14ac:dyDescent="0.3">
      <c r="A4994" s="3" t="s">
        <v>7427</v>
      </c>
      <c r="B4994" s="3" t="s">
        <v>5118</v>
      </c>
      <c r="C4994" s="3" t="s">
        <v>28</v>
      </c>
      <c r="D4994" s="3" t="s">
        <v>45</v>
      </c>
      <c r="G4994" s="3">
        <v>15715.06</v>
      </c>
      <c r="I4994" s="4">
        <v>45798</v>
      </c>
      <c r="J4994" s="4">
        <v>45926</v>
      </c>
      <c r="K4994" s="3" t="s">
        <v>46</v>
      </c>
      <c r="L4994" s="5" t="s">
        <v>17</v>
      </c>
    </row>
    <row r="4995" spans="1:12" ht="14.25" customHeight="1" x14ac:dyDescent="0.3">
      <c r="A4995" s="3" t="s">
        <v>7428</v>
      </c>
      <c r="B4995" s="3" t="s">
        <v>7429</v>
      </c>
      <c r="C4995" s="3" t="s">
        <v>20</v>
      </c>
      <c r="D4995" s="3" t="s">
        <v>53</v>
      </c>
      <c r="E4995" s="3">
        <v>15</v>
      </c>
      <c r="F4995" s="3">
        <v>51</v>
      </c>
      <c r="G4995" s="3">
        <v>9970.2800000000007</v>
      </c>
      <c r="H4995" s="3">
        <v>149554.20000000001</v>
      </c>
      <c r="I4995" s="4">
        <v>45710</v>
      </c>
      <c r="J4995" s="4">
        <v>45900</v>
      </c>
      <c r="L4995" s="5" t="s">
        <v>21</v>
      </c>
    </row>
    <row r="4996" spans="1:12" ht="14.25" customHeight="1" x14ac:dyDescent="0.3">
      <c r="A4996" s="3" t="s">
        <v>127</v>
      </c>
      <c r="B4996" s="3" t="s">
        <v>2839</v>
      </c>
      <c r="C4996" s="3" t="s">
        <v>40</v>
      </c>
      <c r="D4996" s="3" t="s">
        <v>53</v>
      </c>
      <c r="E4996" s="3">
        <v>161</v>
      </c>
      <c r="F4996" s="3">
        <v>90</v>
      </c>
      <c r="G4996" s="3">
        <v>18613.09</v>
      </c>
      <c r="H4996" s="3">
        <v>2996707.49</v>
      </c>
      <c r="I4996" s="4">
        <v>45740</v>
      </c>
      <c r="J4996" s="4">
        <v>45923</v>
      </c>
      <c r="K4996" s="3" t="s">
        <v>57</v>
      </c>
      <c r="L4996" s="5" t="s">
        <v>33</v>
      </c>
    </row>
    <row r="4997" spans="1:12" ht="14.25" customHeight="1" x14ac:dyDescent="0.3">
      <c r="A4997" s="3" t="s">
        <v>7430</v>
      </c>
      <c r="B4997" s="3" t="s">
        <v>1946</v>
      </c>
      <c r="C4997" s="3" t="s">
        <v>14</v>
      </c>
      <c r="D4997" s="3" t="s">
        <v>53</v>
      </c>
      <c r="E4997" s="3">
        <v>63</v>
      </c>
      <c r="F4997" s="3">
        <v>90</v>
      </c>
      <c r="G4997" s="3">
        <v>17705.62</v>
      </c>
      <c r="H4997" s="3">
        <v>1115454.06</v>
      </c>
      <c r="I4997" s="4">
        <v>45851</v>
      </c>
      <c r="J4997" s="4">
        <v>45901</v>
      </c>
      <c r="K4997" s="3" t="s">
        <v>29</v>
      </c>
      <c r="L4997" s="5" t="s">
        <v>21</v>
      </c>
    </row>
    <row r="4998" spans="1:12" ht="14.25" customHeight="1" x14ac:dyDescent="0.3">
      <c r="A4998" s="3" t="s">
        <v>7431</v>
      </c>
      <c r="B4998" s="3" t="s">
        <v>7432</v>
      </c>
      <c r="C4998" s="3" t="s">
        <v>20</v>
      </c>
      <c r="D4998" s="3" t="s">
        <v>53</v>
      </c>
      <c r="E4998" s="3">
        <v>126</v>
      </c>
      <c r="F4998" s="3">
        <v>80</v>
      </c>
      <c r="G4998" s="3">
        <v>5976.96</v>
      </c>
      <c r="H4998" s="3">
        <v>753096.96</v>
      </c>
      <c r="I4998" s="4">
        <v>45764</v>
      </c>
      <c r="J4998" s="4">
        <v>45882</v>
      </c>
      <c r="L4998" s="5" t="s">
        <v>17</v>
      </c>
    </row>
    <row r="4999" spans="1:12" ht="14.25" customHeight="1" x14ac:dyDescent="0.3">
      <c r="A4999" s="3" t="s">
        <v>7433</v>
      </c>
      <c r="B4999" s="3" t="s">
        <v>5165</v>
      </c>
      <c r="C4999" s="3" t="s">
        <v>44</v>
      </c>
      <c r="E4999" s="3">
        <v>138</v>
      </c>
      <c r="F4999" s="3">
        <v>98</v>
      </c>
      <c r="G4999" s="3">
        <v>7418.73</v>
      </c>
      <c r="H4999" s="3">
        <v>1023784.74</v>
      </c>
      <c r="I4999" s="4">
        <v>45718</v>
      </c>
      <c r="J4999" s="4">
        <v>45909</v>
      </c>
      <c r="K4999" s="3" t="s">
        <v>46</v>
      </c>
      <c r="L4999" s="5" t="s">
        <v>17</v>
      </c>
    </row>
    <row r="5000" spans="1:12" ht="14.25" customHeight="1" x14ac:dyDescent="0.3">
      <c r="A5000" s="3" t="s">
        <v>7434</v>
      </c>
      <c r="B5000" s="3" t="s">
        <v>3099</v>
      </c>
      <c r="C5000" s="3" t="s">
        <v>28</v>
      </c>
      <c r="E5000" s="3">
        <v>105</v>
      </c>
      <c r="F5000" s="3">
        <v>47</v>
      </c>
      <c r="G5000" s="3">
        <v>3547.67</v>
      </c>
      <c r="H5000" s="3">
        <v>372505.35</v>
      </c>
      <c r="I5000" s="4">
        <v>45685</v>
      </c>
      <c r="J5000" s="4">
        <v>45895</v>
      </c>
      <c r="K5000" s="3" t="s">
        <v>57</v>
      </c>
      <c r="L5000" s="5" t="s">
        <v>58</v>
      </c>
    </row>
    <row r="5001" spans="1:12" ht="14.25" customHeight="1" x14ac:dyDescent="0.3">
      <c r="A5001" s="3" t="s">
        <v>7435</v>
      </c>
      <c r="B5001" s="3" t="s">
        <v>5936</v>
      </c>
      <c r="C5001" s="3" t="s">
        <v>40</v>
      </c>
      <c r="D5001" s="3" t="s">
        <v>53</v>
      </c>
      <c r="E5001" s="3">
        <v>90</v>
      </c>
      <c r="F5001" s="3">
        <v>41</v>
      </c>
      <c r="G5001" s="3">
        <v>3045.17</v>
      </c>
      <c r="H5001" s="3">
        <v>274065.3</v>
      </c>
      <c r="I5001" s="4">
        <v>45815</v>
      </c>
      <c r="J5001" s="4">
        <v>45913</v>
      </c>
      <c r="K5001" s="3" t="s">
        <v>57</v>
      </c>
      <c r="L5001" s="5" t="s">
        <v>30</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0640E-7235-49E8-BD7B-6DDEAF931A60}">
  <sheetPr>
    <tabColor rgb="FF92D050"/>
  </sheetPr>
  <dimension ref="A1:Y3807"/>
  <sheetViews>
    <sheetView topLeftCell="M1" zoomScaleNormal="100" workbookViewId="0">
      <pane ySplit="1" topLeftCell="A2" activePane="bottomLeft" state="frozen"/>
      <selection pane="bottomLeft" activeCell="X3788" sqref="X3788"/>
    </sheetView>
  </sheetViews>
  <sheetFormatPr defaultRowHeight="14.4" x14ac:dyDescent="0.3"/>
  <cols>
    <col min="1" max="1" width="9.88671875" bestFit="1" customWidth="1"/>
    <col min="2" max="2" width="17" bestFit="1" customWidth="1"/>
    <col min="3" max="3" width="9.88671875" bestFit="1" customWidth="1"/>
    <col min="4" max="4" width="13.44140625" bestFit="1" customWidth="1"/>
    <col min="5" max="5" width="15.5546875" bestFit="1" customWidth="1"/>
    <col min="6" max="6" width="12.44140625" bestFit="1" customWidth="1"/>
    <col min="7" max="7" width="14.109375" bestFit="1" customWidth="1"/>
    <col min="8" max="8" width="13.33203125" bestFit="1" customWidth="1"/>
    <col min="9" max="9" width="18" bestFit="1" customWidth="1"/>
    <col min="10" max="10" width="15.77734375" bestFit="1" customWidth="1"/>
    <col min="11" max="11" width="13.44140625" bestFit="1" customWidth="1"/>
    <col min="12" max="12" width="16.88671875" bestFit="1" customWidth="1"/>
    <col min="13" max="13" width="19.88671875" bestFit="1" customWidth="1"/>
    <col min="14" max="15" width="19.88671875" customWidth="1"/>
    <col min="16" max="16" width="15.5546875" bestFit="1" customWidth="1"/>
    <col min="17" max="17" width="10" bestFit="1" customWidth="1"/>
    <col min="18" max="18" width="18.44140625" bestFit="1" customWidth="1"/>
    <col min="19" max="19" width="14.88671875" style="9" bestFit="1" customWidth="1"/>
    <col min="20" max="20" width="12.44140625" style="9" bestFit="1" customWidth="1"/>
    <col min="21" max="21" width="14.109375" style="8" bestFit="1" customWidth="1"/>
    <col min="22" max="22" width="13.33203125" style="8" bestFit="1" customWidth="1"/>
    <col min="23" max="23" width="18.88671875" customWidth="1"/>
    <col min="24" max="24" width="12.109375" bestFit="1" customWidth="1"/>
    <col min="25" max="25" width="11.33203125" bestFit="1" customWidth="1"/>
  </cols>
  <sheetData>
    <row r="1" spans="1:25" x14ac:dyDescent="0.3">
      <c r="A1" s="25" t="s">
        <v>0</v>
      </c>
      <c r="B1" s="26" t="s">
        <v>1</v>
      </c>
      <c r="C1" s="26" t="s">
        <v>2</v>
      </c>
      <c r="D1" s="26" t="s">
        <v>3</v>
      </c>
      <c r="E1" s="26" t="s">
        <v>4</v>
      </c>
      <c r="F1" s="26" t="s">
        <v>5</v>
      </c>
      <c r="G1" s="26" t="s">
        <v>6</v>
      </c>
      <c r="H1" s="26" t="s">
        <v>7</v>
      </c>
      <c r="I1" s="26" t="s">
        <v>8</v>
      </c>
      <c r="J1" s="26" t="s">
        <v>9</v>
      </c>
      <c r="K1" s="26" t="s">
        <v>10</v>
      </c>
      <c r="L1" s="27" t="s">
        <v>11</v>
      </c>
      <c r="M1" s="26" t="s">
        <v>7436</v>
      </c>
      <c r="N1" s="26" t="s">
        <v>7438</v>
      </c>
      <c r="O1" s="26" t="s">
        <v>7440</v>
      </c>
      <c r="P1" s="26" t="s">
        <v>7437</v>
      </c>
      <c r="Q1" s="26" t="s">
        <v>7439</v>
      </c>
      <c r="R1" s="26" t="s">
        <v>7441</v>
      </c>
      <c r="S1" s="28" t="s">
        <v>4</v>
      </c>
      <c r="T1" s="28" t="s">
        <v>5</v>
      </c>
      <c r="U1" s="29" t="s">
        <v>6</v>
      </c>
      <c r="V1" s="29" t="s">
        <v>7</v>
      </c>
      <c r="W1" s="29" t="s">
        <v>7442</v>
      </c>
      <c r="X1" s="29" t="s">
        <v>7443</v>
      </c>
      <c r="Y1" s="30" t="s">
        <v>7517</v>
      </c>
    </row>
    <row r="2" spans="1:25" x14ac:dyDescent="0.3">
      <c r="A2" s="31" t="s">
        <v>12</v>
      </c>
      <c r="B2" s="31" t="s">
        <v>13</v>
      </c>
      <c r="C2" s="31" t="s">
        <v>14</v>
      </c>
      <c r="D2" s="31" t="s">
        <v>15</v>
      </c>
      <c r="E2" s="31">
        <v>179</v>
      </c>
      <c r="F2" s="31">
        <v>34</v>
      </c>
      <c r="G2" s="31">
        <v>14653.28</v>
      </c>
      <c r="H2" s="31">
        <v>2622937.12</v>
      </c>
      <c r="I2" s="32">
        <v>45848</v>
      </c>
      <c r="J2" s="32">
        <v>45883</v>
      </c>
      <c r="K2" s="31" t="s">
        <v>16</v>
      </c>
      <c r="L2" s="33" t="s">
        <v>17</v>
      </c>
      <c r="M2" s="13" t="str">
        <f>PROPER(TRIM(SUBSTITUTE(B2,"###"," ")))</f>
        <v>Management Plus</v>
      </c>
      <c r="N2" s="13" t="str">
        <f>PROPER(TRIM(SUBSTITUTE(C2,"###"," ")))</f>
        <v>Clothing</v>
      </c>
      <c r="O2" s="13" t="str">
        <f>PROPER(TRIM(SUBSTITUTE(D2,"###"," ")))</f>
        <v>Global Traders</v>
      </c>
      <c r="P2" s="13" t="str">
        <f>IF(M2="","Unknown",M2)</f>
        <v>Management Plus</v>
      </c>
      <c r="Q2" s="34" t="str">
        <f>IF(N2="","Unknown",N2)</f>
        <v>Clothing</v>
      </c>
      <c r="R2" s="13" t="str">
        <f>IF(O2="","Others",O2)</f>
        <v>Global Traders</v>
      </c>
      <c r="S2" s="35">
        <f>VALUE(E2)</f>
        <v>179</v>
      </c>
      <c r="T2" s="35">
        <f>VALUE(F2)</f>
        <v>34</v>
      </c>
      <c r="U2" s="14">
        <f>VALUE(G2)</f>
        <v>14653.28</v>
      </c>
      <c r="V2" s="14">
        <f>S2*U2</f>
        <v>2622937.12</v>
      </c>
      <c r="W2" s="13" t="str" cm="1">
        <f t="array" ref="W2:W3807">IF((Quantity_in_Stock)=0,"Out of Stock",
IF((Quantity_in_Stock)&lt;=(Recorder_Level),"Low Stock","In Stock"))</f>
        <v>In Stock</v>
      </c>
      <c r="X2" s="13" t="str" cm="1">
        <f t="array" ref="X2:X3807">IF(Quantity_in_Stock&lt;Recorder_Level, "Yes", "No")</f>
        <v>No</v>
      </c>
      <c r="Y2" s="36" cm="1">
        <f t="array" ref="Y2:Y3807">IF((Quantity_in_Stock)&lt;=(Recorder_Level),1,0)</f>
        <v>0</v>
      </c>
    </row>
    <row r="3" spans="1:25" x14ac:dyDescent="0.3">
      <c r="A3" s="31" t="s">
        <v>18</v>
      </c>
      <c r="B3" s="31" t="s">
        <v>19</v>
      </c>
      <c r="C3" s="31" t="s">
        <v>20</v>
      </c>
      <c r="D3" s="31" t="s">
        <v>15</v>
      </c>
      <c r="E3" s="31">
        <v>121</v>
      </c>
      <c r="F3" s="31">
        <v>94</v>
      </c>
      <c r="G3" s="31">
        <v>9212.02</v>
      </c>
      <c r="H3" s="31">
        <v>1114654.42</v>
      </c>
      <c r="I3" s="32">
        <v>45770</v>
      </c>
      <c r="J3" s="32">
        <v>45886</v>
      </c>
      <c r="K3" s="13"/>
      <c r="L3" s="33" t="s">
        <v>21</v>
      </c>
      <c r="M3" s="13" t="str">
        <f>PROPER(TRIM(SUBSTITUTE(B3,"###"," ")))</f>
        <v>Glass Mini</v>
      </c>
      <c r="N3" s="13" t="str">
        <f>PROPER(TRIM(SUBSTITUTE(C3,"###"," ")))</f>
        <v>Toys</v>
      </c>
      <c r="O3" s="13" t="str">
        <f>PROPER(TRIM(SUBSTITUTE(D3,"###"," ")))</f>
        <v>Global Traders</v>
      </c>
      <c r="P3" s="13" t="str">
        <f>IF(M3="","Unknown",M3)</f>
        <v>Glass Mini</v>
      </c>
      <c r="Q3" s="34" t="str">
        <f t="shared" ref="Q3:Q66" si="0">IF(N3="","Unknown",N3)</f>
        <v>Toys</v>
      </c>
      <c r="R3" s="13" t="str">
        <f t="shared" ref="R3:R66" si="1">IF(O3="","Others",O3)</f>
        <v>Global Traders</v>
      </c>
      <c r="S3" s="35">
        <f t="shared" ref="S3:S66" si="2">VALUE(E3)</f>
        <v>121</v>
      </c>
      <c r="T3" s="35">
        <f t="shared" ref="T3:T66" si="3">VALUE(F3)</f>
        <v>94</v>
      </c>
      <c r="U3" s="14">
        <f t="shared" ref="U3:U66" si="4">VALUE(G3)</f>
        <v>9212.02</v>
      </c>
      <c r="V3" s="14">
        <f t="shared" ref="V3:V66" si="5">E3*G3</f>
        <v>1114654.4200000002</v>
      </c>
      <c r="W3" s="13" t="str">
        <v>In Stock</v>
      </c>
      <c r="X3" s="13" t="str">
        <v>No</v>
      </c>
      <c r="Y3" s="13">
        <v>0</v>
      </c>
    </row>
    <row r="4" spans="1:25" x14ac:dyDescent="0.3">
      <c r="A4" s="31" t="s">
        <v>22</v>
      </c>
      <c r="B4" s="31" t="s">
        <v>23</v>
      </c>
      <c r="C4" s="31" t="s">
        <v>20</v>
      </c>
      <c r="D4" s="31" t="s">
        <v>24</v>
      </c>
      <c r="E4" s="13"/>
      <c r="F4" s="31">
        <v>72</v>
      </c>
      <c r="G4" s="31">
        <v>19399.7</v>
      </c>
      <c r="H4" s="13"/>
      <c r="I4" s="32">
        <v>45777</v>
      </c>
      <c r="J4" s="32">
        <v>45906</v>
      </c>
      <c r="K4" s="31" t="s">
        <v>25</v>
      </c>
      <c r="L4" s="33" t="s">
        <v>17</v>
      </c>
      <c r="M4" s="13" t="str">
        <f>PROPER(TRIM(SUBSTITUTE(B4,"###"," ")))</f>
        <v>Government Max</v>
      </c>
      <c r="N4" s="13" t="str">
        <f>PROPER(TRIM(SUBSTITUTE(C4,"###"," ")))</f>
        <v>Toys</v>
      </c>
      <c r="O4" s="13" t="str">
        <f>PROPER(TRIM(SUBSTITUTE(D4,"###"," ")))</f>
        <v>Omni Suppliers</v>
      </c>
      <c r="P4" s="13" t="str">
        <f t="shared" ref="P3:P66" si="6">IF(M4="","Unknown",M4)</f>
        <v>Government Max</v>
      </c>
      <c r="Q4" s="34" t="str">
        <f t="shared" si="0"/>
        <v>Toys</v>
      </c>
      <c r="R4" s="13" t="str">
        <f t="shared" si="1"/>
        <v>Omni Suppliers</v>
      </c>
      <c r="S4" s="35">
        <f t="shared" si="2"/>
        <v>0</v>
      </c>
      <c r="T4" s="35">
        <f t="shared" si="3"/>
        <v>72</v>
      </c>
      <c r="U4" s="14">
        <f t="shared" si="4"/>
        <v>19399.7</v>
      </c>
      <c r="V4" s="14">
        <f t="shared" si="5"/>
        <v>0</v>
      </c>
      <c r="W4" s="13" t="str">
        <v>Out of Stock</v>
      </c>
      <c r="X4" s="13" t="str">
        <v>Yes</v>
      </c>
      <c r="Y4" s="13">
        <v>1</v>
      </c>
    </row>
    <row r="5" spans="1:25" x14ac:dyDescent="0.3">
      <c r="A5" s="31" t="s">
        <v>26</v>
      </c>
      <c r="B5" s="31" t="s">
        <v>27</v>
      </c>
      <c r="C5" s="31" t="s">
        <v>28</v>
      </c>
      <c r="D5" s="31" t="s">
        <v>24</v>
      </c>
      <c r="E5" s="31">
        <v>129</v>
      </c>
      <c r="F5" s="31">
        <v>83</v>
      </c>
      <c r="G5" s="31">
        <v>19844.62</v>
      </c>
      <c r="H5" s="31">
        <v>2559955.98</v>
      </c>
      <c r="I5" s="32">
        <v>45830</v>
      </c>
      <c r="J5" s="32">
        <v>45898</v>
      </c>
      <c r="K5" s="31" t="s">
        <v>29</v>
      </c>
      <c r="L5" s="33" t="s">
        <v>30</v>
      </c>
      <c r="M5" s="13" t="str">
        <f>PROPER(TRIM(SUBSTITUTE(B5,"###"," ")))</f>
        <v>Kitchen Plus</v>
      </c>
      <c r="N5" s="13" t="str">
        <f>PROPER(TRIM(SUBSTITUTE(C5,"###"," ")))</f>
        <v>Furniture</v>
      </c>
      <c r="O5" s="13" t="str">
        <f>PROPER(TRIM(SUBSTITUTE(D5,"###"," ")))</f>
        <v>Omni Suppliers</v>
      </c>
      <c r="P5" s="13" t="str">
        <f t="shared" si="6"/>
        <v>Kitchen Plus</v>
      </c>
      <c r="Q5" s="34" t="str">
        <f t="shared" si="0"/>
        <v>Furniture</v>
      </c>
      <c r="R5" s="13" t="str">
        <f t="shared" si="1"/>
        <v>Omni Suppliers</v>
      </c>
      <c r="S5" s="35">
        <f t="shared" si="2"/>
        <v>129</v>
      </c>
      <c r="T5" s="35">
        <f t="shared" si="3"/>
        <v>83</v>
      </c>
      <c r="U5" s="14">
        <f t="shared" si="4"/>
        <v>19844.62</v>
      </c>
      <c r="V5" s="14">
        <f t="shared" si="5"/>
        <v>2559955.98</v>
      </c>
      <c r="W5" s="13" t="str">
        <v>In Stock</v>
      </c>
      <c r="X5" s="13" t="str">
        <v>No</v>
      </c>
      <c r="Y5" s="13">
        <v>0</v>
      </c>
    </row>
    <row r="6" spans="1:25" x14ac:dyDescent="0.3">
      <c r="A6" s="31" t="s">
        <v>31</v>
      </c>
      <c r="B6" s="31" t="s">
        <v>32</v>
      </c>
      <c r="C6" s="31" t="s">
        <v>14</v>
      </c>
      <c r="D6" s="31" t="s">
        <v>24</v>
      </c>
      <c r="E6" s="31">
        <v>57</v>
      </c>
      <c r="F6" s="31">
        <v>41</v>
      </c>
      <c r="G6" s="31">
        <v>190.97</v>
      </c>
      <c r="H6" s="31">
        <v>10885.29</v>
      </c>
      <c r="I6" s="32">
        <v>45848</v>
      </c>
      <c r="J6" s="32">
        <v>45896</v>
      </c>
      <c r="K6" s="31" t="s">
        <v>25</v>
      </c>
      <c r="L6" s="33" t="s">
        <v>33</v>
      </c>
      <c r="M6" s="13" t="str">
        <f>PROPER(TRIM(SUBSTITUTE(B6,"###"," ")))</f>
        <v>Image X</v>
      </c>
      <c r="N6" s="13" t="str">
        <f>PROPER(TRIM(SUBSTITUTE(C6,"###"," ")))</f>
        <v>Clothing</v>
      </c>
      <c r="O6" s="13" t="str">
        <f>PROPER(TRIM(SUBSTITUTE(D6,"###"," ")))</f>
        <v>Omni Suppliers</v>
      </c>
      <c r="P6" s="13" t="str">
        <f t="shared" si="6"/>
        <v>Image X</v>
      </c>
      <c r="Q6" s="34" t="str">
        <f t="shared" si="0"/>
        <v>Clothing</v>
      </c>
      <c r="R6" s="13" t="str">
        <f t="shared" si="1"/>
        <v>Omni Suppliers</v>
      </c>
      <c r="S6" s="35">
        <f t="shared" si="2"/>
        <v>57</v>
      </c>
      <c r="T6" s="35">
        <f t="shared" si="3"/>
        <v>41</v>
      </c>
      <c r="U6" s="14">
        <f t="shared" si="4"/>
        <v>190.97</v>
      </c>
      <c r="V6" s="14">
        <f t="shared" si="5"/>
        <v>10885.289999999999</v>
      </c>
      <c r="W6" s="13" t="str">
        <v>In Stock</v>
      </c>
      <c r="X6" s="13" t="str">
        <v>No</v>
      </c>
      <c r="Y6" s="13">
        <v>0</v>
      </c>
    </row>
    <row r="7" spans="1:25" x14ac:dyDescent="0.3">
      <c r="A7" s="31" t="s">
        <v>34</v>
      </c>
      <c r="B7" s="31" t="s">
        <v>35</v>
      </c>
      <c r="C7" s="31" t="s">
        <v>20</v>
      </c>
      <c r="D7" s="31" t="s">
        <v>24</v>
      </c>
      <c r="E7" s="31">
        <v>58</v>
      </c>
      <c r="F7" s="31">
        <v>61</v>
      </c>
      <c r="G7" s="31">
        <v>980.98</v>
      </c>
      <c r="H7" s="31">
        <v>56896.84</v>
      </c>
      <c r="I7" s="32">
        <v>45808</v>
      </c>
      <c r="J7" s="32">
        <v>45926</v>
      </c>
      <c r="K7" s="31" t="s">
        <v>25</v>
      </c>
      <c r="L7" s="33" t="s">
        <v>30</v>
      </c>
      <c r="M7" s="13" t="str">
        <f>PROPER(TRIM(SUBSTITUTE(B7,"###"," ")))</f>
        <v>Computer Plus</v>
      </c>
      <c r="N7" s="13" t="str">
        <f>PROPER(TRIM(SUBSTITUTE(C7,"###"," ")))</f>
        <v>Toys</v>
      </c>
      <c r="O7" s="13" t="str">
        <f>PROPER(TRIM(SUBSTITUTE(D7,"###"," ")))</f>
        <v>Omni Suppliers</v>
      </c>
      <c r="P7" s="13" t="str">
        <f t="shared" si="6"/>
        <v>Computer Plus</v>
      </c>
      <c r="Q7" s="34" t="str">
        <f t="shared" si="0"/>
        <v>Toys</v>
      </c>
      <c r="R7" s="13" t="str">
        <f t="shared" si="1"/>
        <v>Omni Suppliers</v>
      </c>
      <c r="S7" s="35">
        <f t="shared" si="2"/>
        <v>58</v>
      </c>
      <c r="T7" s="35">
        <f t="shared" si="3"/>
        <v>61</v>
      </c>
      <c r="U7" s="14">
        <f t="shared" si="4"/>
        <v>980.98</v>
      </c>
      <c r="V7" s="14">
        <f t="shared" si="5"/>
        <v>56896.840000000004</v>
      </c>
      <c r="W7" s="13" t="str">
        <v>Low Stock</v>
      </c>
      <c r="X7" s="13" t="str">
        <v>Yes</v>
      </c>
      <c r="Y7" s="13">
        <v>1</v>
      </c>
    </row>
    <row r="8" spans="1:25" x14ac:dyDescent="0.3">
      <c r="A8" s="31" t="s">
        <v>36</v>
      </c>
      <c r="B8" s="31" t="s">
        <v>37</v>
      </c>
      <c r="C8" s="31" t="s">
        <v>20</v>
      </c>
      <c r="D8" s="13"/>
      <c r="E8" s="31">
        <v>14</v>
      </c>
      <c r="F8" s="31">
        <v>81</v>
      </c>
      <c r="G8" s="31">
        <v>1857.6</v>
      </c>
      <c r="H8" s="31">
        <v>26006.400000000001</v>
      </c>
      <c r="I8" s="32">
        <v>45739</v>
      </c>
      <c r="J8" s="32">
        <v>45875</v>
      </c>
      <c r="K8" s="31" t="s">
        <v>16</v>
      </c>
      <c r="L8" s="33" t="s">
        <v>21</v>
      </c>
      <c r="M8" s="13" t="str">
        <f>PROPER(TRIM(SUBSTITUTE(B8,"###"," ")))</f>
        <v>Democrat Lite</v>
      </c>
      <c r="N8" s="13" t="str">
        <f>PROPER(TRIM(SUBSTITUTE(C8,"###"," ")))</f>
        <v>Toys</v>
      </c>
      <c r="O8" s="13" t="str">
        <f>PROPER(TRIM(SUBSTITUTE(D8,"###"," ")))</f>
        <v/>
      </c>
      <c r="P8" s="13" t="str">
        <f t="shared" si="6"/>
        <v>Democrat Lite</v>
      </c>
      <c r="Q8" s="34" t="str">
        <f t="shared" si="0"/>
        <v>Toys</v>
      </c>
      <c r="R8" s="13" t="str">
        <f t="shared" si="1"/>
        <v>Others</v>
      </c>
      <c r="S8" s="35">
        <f>VALUE(E8)</f>
        <v>14</v>
      </c>
      <c r="T8" s="35">
        <f t="shared" si="3"/>
        <v>81</v>
      </c>
      <c r="U8" s="14">
        <f t="shared" si="4"/>
        <v>1857.6</v>
      </c>
      <c r="V8" s="14">
        <f t="shared" si="5"/>
        <v>26006.399999999998</v>
      </c>
      <c r="W8" s="13" t="str">
        <v>Low Stock</v>
      </c>
      <c r="X8" s="13" t="str">
        <v>Yes</v>
      </c>
      <c r="Y8" s="13">
        <v>1</v>
      </c>
    </row>
    <row r="9" spans="1:25" x14ac:dyDescent="0.3">
      <c r="A9" s="31" t="s">
        <v>38</v>
      </c>
      <c r="B9" s="31" t="s">
        <v>39</v>
      </c>
      <c r="C9" s="31" t="s">
        <v>40</v>
      </c>
      <c r="D9" s="31" t="s">
        <v>41</v>
      </c>
      <c r="E9" s="31">
        <v>50</v>
      </c>
      <c r="F9" s="31">
        <v>74</v>
      </c>
      <c r="G9" s="31">
        <v>19665.46</v>
      </c>
      <c r="H9" s="31">
        <v>983273</v>
      </c>
      <c r="I9" s="32">
        <v>45808</v>
      </c>
      <c r="J9" s="32">
        <v>45868</v>
      </c>
      <c r="K9" s="31" t="s">
        <v>29</v>
      </c>
      <c r="L9" s="33" t="s">
        <v>30</v>
      </c>
      <c r="M9" s="13" t="str">
        <f>PROPER(TRIM(SUBSTITUTE(B9,"###"," ")))</f>
        <v>Hundred Lite</v>
      </c>
      <c r="N9" s="13" t="str">
        <f>PROPER(TRIM(SUBSTITUTE(C9,"###"," ")))</f>
        <v>Electronics</v>
      </c>
      <c r="O9" s="13" t="str">
        <f>PROPER(TRIM(SUBSTITUTE(D9,"###"," ")))</f>
        <v>Quickstock</v>
      </c>
      <c r="P9" s="13" t="str">
        <f t="shared" si="6"/>
        <v>Hundred Lite</v>
      </c>
      <c r="Q9" s="34" t="str">
        <f t="shared" si="0"/>
        <v>Electronics</v>
      </c>
      <c r="R9" s="13" t="str">
        <f t="shared" si="1"/>
        <v>Quickstock</v>
      </c>
      <c r="S9" s="35">
        <f t="shared" si="2"/>
        <v>50</v>
      </c>
      <c r="T9" s="35">
        <f t="shared" si="3"/>
        <v>74</v>
      </c>
      <c r="U9" s="14">
        <f t="shared" si="4"/>
        <v>19665.46</v>
      </c>
      <c r="V9" s="14">
        <f t="shared" si="5"/>
        <v>983273</v>
      </c>
      <c r="W9" s="13" t="str">
        <v>Low Stock</v>
      </c>
      <c r="X9" s="13" t="str">
        <v>Yes</v>
      </c>
      <c r="Y9" s="13">
        <v>1</v>
      </c>
    </row>
    <row r="10" spans="1:25" x14ac:dyDescent="0.3">
      <c r="A10" s="31" t="s">
        <v>42</v>
      </c>
      <c r="B10" s="31" t="s">
        <v>43</v>
      </c>
      <c r="C10" s="31" t="s">
        <v>44</v>
      </c>
      <c r="D10" s="31" t="s">
        <v>45</v>
      </c>
      <c r="E10" s="31">
        <v>130</v>
      </c>
      <c r="F10" s="31">
        <v>70</v>
      </c>
      <c r="G10" s="31">
        <v>13622.14</v>
      </c>
      <c r="H10" s="31">
        <v>1770878.2</v>
      </c>
      <c r="I10" s="32">
        <v>45671</v>
      </c>
      <c r="J10" s="32">
        <v>45888</v>
      </c>
      <c r="K10" s="31" t="s">
        <v>46</v>
      </c>
      <c r="L10" s="33" t="s">
        <v>21</v>
      </c>
      <c r="M10" s="13" t="str">
        <f>PROPER(TRIM(SUBSTITUTE(B10,"###"," ")))</f>
        <v>Plan Plus</v>
      </c>
      <c r="N10" s="13" t="str">
        <f>PROPER(TRIM(SUBSTITUTE(C10,"###"," ")))</f>
        <v>Groceries</v>
      </c>
      <c r="O10" s="13" t="str">
        <f>PROPER(TRIM(SUBSTITUTE(D10,"###"," ")))</f>
        <v>Retailmart Inc</v>
      </c>
      <c r="P10" s="13" t="str">
        <f t="shared" si="6"/>
        <v>Plan Plus</v>
      </c>
      <c r="Q10" s="34" t="str">
        <f t="shared" si="0"/>
        <v>Groceries</v>
      </c>
      <c r="R10" s="13" t="str">
        <f t="shared" si="1"/>
        <v>Retailmart Inc</v>
      </c>
      <c r="S10" s="35">
        <f t="shared" si="2"/>
        <v>130</v>
      </c>
      <c r="T10" s="35">
        <f t="shared" si="3"/>
        <v>70</v>
      </c>
      <c r="U10" s="14">
        <f t="shared" si="4"/>
        <v>13622.14</v>
      </c>
      <c r="V10" s="14">
        <f t="shared" si="5"/>
        <v>1770878.2</v>
      </c>
      <c r="W10" s="13" t="str">
        <v>In Stock</v>
      </c>
      <c r="X10" s="13" t="str">
        <v>No</v>
      </c>
      <c r="Y10" s="13">
        <v>0</v>
      </c>
    </row>
    <row r="11" spans="1:25" x14ac:dyDescent="0.3">
      <c r="A11" s="31" t="s">
        <v>47</v>
      </c>
      <c r="B11" s="31" t="s">
        <v>48</v>
      </c>
      <c r="C11" s="31" t="s">
        <v>44</v>
      </c>
      <c r="D11" s="31" t="s">
        <v>24</v>
      </c>
      <c r="E11" s="31">
        <v>131</v>
      </c>
      <c r="F11" s="31">
        <v>79</v>
      </c>
      <c r="G11" s="31">
        <v>11287.6</v>
      </c>
      <c r="H11" s="31">
        <v>1478675.6</v>
      </c>
      <c r="I11" s="32">
        <v>45688</v>
      </c>
      <c r="J11" s="32">
        <v>45853</v>
      </c>
      <c r="K11" s="31" t="s">
        <v>25</v>
      </c>
      <c r="L11" s="33" t="s">
        <v>17</v>
      </c>
      <c r="M11" s="13" t="str">
        <f>PROPER(TRIM(SUBSTITUTE(B11,"###"," ")))</f>
        <v>Change Pro</v>
      </c>
      <c r="N11" s="13" t="str">
        <f>PROPER(TRIM(SUBSTITUTE(C11,"###"," ")))</f>
        <v>Groceries</v>
      </c>
      <c r="O11" s="13" t="str">
        <f>PROPER(TRIM(SUBSTITUTE(D11,"###"," ")))</f>
        <v>Omni Suppliers</v>
      </c>
      <c r="P11" s="13" t="str">
        <f t="shared" si="6"/>
        <v>Change Pro</v>
      </c>
      <c r="Q11" s="34" t="str">
        <f t="shared" si="0"/>
        <v>Groceries</v>
      </c>
      <c r="R11" s="13" t="str">
        <f t="shared" si="1"/>
        <v>Omni Suppliers</v>
      </c>
      <c r="S11" s="35">
        <f t="shared" si="2"/>
        <v>131</v>
      </c>
      <c r="T11" s="35">
        <f t="shared" si="3"/>
        <v>79</v>
      </c>
      <c r="U11" s="14">
        <f t="shared" si="4"/>
        <v>11287.6</v>
      </c>
      <c r="V11" s="14">
        <f t="shared" si="5"/>
        <v>1478675.6</v>
      </c>
      <c r="W11" s="13" t="str">
        <v>In Stock</v>
      </c>
      <c r="X11" s="13" t="str">
        <v>No</v>
      </c>
      <c r="Y11" s="13">
        <v>0</v>
      </c>
    </row>
    <row r="12" spans="1:25" x14ac:dyDescent="0.3">
      <c r="A12" s="31" t="s">
        <v>49</v>
      </c>
      <c r="B12" s="31" t="s">
        <v>50</v>
      </c>
      <c r="C12" s="31" t="s">
        <v>44</v>
      </c>
      <c r="D12" s="31" t="s">
        <v>45</v>
      </c>
      <c r="E12" s="31">
        <v>52</v>
      </c>
      <c r="F12" s="31">
        <v>21</v>
      </c>
      <c r="G12" s="31">
        <v>13700.45</v>
      </c>
      <c r="H12" s="31">
        <v>712423.4</v>
      </c>
      <c r="I12" s="32">
        <v>45804</v>
      </c>
      <c r="J12" s="32">
        <v>45918</v>
      </c>
      <c r="K12" s="31" t="s">
        <v>25</v>
      </c>
      <c r="L12" s="33" t="s">
        <v>33</v>
      </c>
      <c r="M12" s="13" t="str">
        <f>PROPER(TRIM(SUBSTITUTE(B12,"###"," ")))</f>
        <v>Deep Max</v>
      </c>
      <c r="N12" s="13" t="str">
        <f>PROPER(TRIM(SUBSTITUTE(C12,"###"," ")))</f>
        <v>Groceries</v>
      </c>
      <c r="O12" s="13" t="str">
        <f>PROPER(TRIM(SUBSTITUTE(D12,"###"," ")))</f>
        <v>Retailmart Inc</v>
      </c>
      <c r="P12" s="13" t="str">
        <f t="shared" si="6"/>
        <v>Deep Max</v>
      </c>
      <c r="Q12" s="34" t="str">
        <f t="shared" si="0"/>
        <v>Groceries</v>
      </c>
      <c r="R12" s="13" t="str">
        <f t="shared" si="1"/>
        <v>Retailmart Inc</v>
      </c>
      <c r="S12" s="35">
        <f t="shared" si="2"/>
        <v>52</v>
      </c>
      <c r="T12" s="35">
        <f t="shared" si="3"/>
        <v>21</v>
      </c>
      <c r="U12" s="14">
        <f t="shared" si="4"/>
        <v>13700.45</v>
      </c>
      <c r="V12" s="14">
        <f t="shared" si="5"/>
        <v>712423.4</v>
      </c>
      <c r="W12" s="13" t="str">
        <v>In Stock</v>
      </c>
      <c r="X12" s="13" t="str">
        <v>No</v>
      </c>
      <c r="Y12" s="13">
        <v>0</v>
      </c>
    </row>
    <row r="13" spans="1:25" x14ac:dyDescent="0.3">
      <c r="A13" s="31" t="s">
        <v>51</v>
      </c>
      <c r="B13" s="31" t="s">
        <v>52</v>
      </c>
      <c r="C13" s="31" t="s">
        <v>44</v>
      </c>
      <c r="D13" s="31" t="s">
        <v>53</v>
      </c>
      <c r="E13" s="31">
        <v>187</v>
      </c>
      <c r="F13" s="31">
        <v>90</v>
      </c>
      <c r="G13" s="31">
        <v>12219.43</v>
      </c>
      <c r="H13" s="31">
        <v>2285033.41</v>
      </c>
      <c r="I13" s="32">
        <v>45756</v>
      </c>
      <c r="J13" s="32">
        <v>45940</v>
      </c>
      <c r="K13" s="31" t="s">
        <v>54</v>
      </c>
      <c r="L13" s="33" t="s">
        <v>33</v>
      </c>
      <c r="M13" s="13" t="str">
        <f>PROPER(TRIM(SUBSTITUTE(B13,"###"," ")))</f>
        <v>Find X</v>
      </c>
      <c r="N13" s="13" t="str">
        <f>PROPER(TRIM(SUBSTITUTE(C13,"###"," ")))</f>
        <v>Groceries</v>
      </c>
      <c r="O13" s="13" t="str">
        <f>PROPER(TRIM(SUBSTITUTE(D13,"###"," ")))</f>
        <v>Abc Pvt Ltd</v>
      </c>
      <c r="P13" s="13" t="str">
        <f t="shared" si="6"/>
        <v>Find X</v>
      </c>
      <c r="Q13" s="34" t="str">
        <f t="shared" si="0"/>
        <v>Groceries</v>
      </c>
      <c r="R13" s="13" t="str">
        <f t="shared" si="1"/>
        <v>Abc Pvt Ltd</v>
      </c>
      <c r="S13" s="35">
        <f t="shared" si="2"/>
        <v>187</v>
      </c>
      <c r="T13" s="35">
        <f t="shared" si="3"/>
        <v>90</v>
      </c>
      <c r="U13" s="14">
        <f t="shared" si="4"/>
        <v>12219.43</v>
      </c>
      <c r="V13" s="14">
        <f t="shared" si="5"/>
        <v>2285033.41</v>
      </c>
      <c r="W13" s="13" t="str">
        <v>In Stock</v>
      </c>
      <c r="X13" s="13" t="str">
        <v>No</v>
      </c>
      <c r="Y13" s="13">
        <v>0</v>
      </c>
    </row>
    <row r="14" spans="1:25" x14ac:dyDescent="0.3">
      <c r="A14" s="31" t="s">
        <v>55</v>
      </c>
      <c r="B14" s="31" t="s">
        <v>56</v>
      </c>
      <c r="C14" s="31" t="s">
        <v>28</v>
      </c>
      <c r="D14" s="31" t="s">
        <v>41</v>
      </c>
      <c r="E14" s="31">
        <v>174</v>
      </c>
      <c r="F14" s="31">
        <v>54</v>
      </c>
      <c r="G14" s="31">
        <v>18190.939999999999</v>
      </c>
      <c r="H14" s="31">
        <v>3165223.56</v>
      </c>
      <c r="I14" s="32">
        <v>45750</v>
      </c>
      <c r="J14" s="32">
        <v>45868</v>
      </c>
      <c r="K14" s="31" t="s">
        <v>57</v>
      </c>
      <c r="L14" s="33" t="s">
        <v>58</v>
      </c>
      <c r="M14" s="13" t="str">
        <f>PROPER(TRIM(SUBSTITUTE(B14,"###"," ")))</f>
        <v>Nothing Lite</v>
      </c>
      <c r="N14" s="13" t="str">
        <f>PROPER(TRIM(SUBSTITUTE(C14,"###"," ")))</f>
        <v>Furniture</v>
      </c>
      <c r="O14" s="13" t="str">
        <f>PROPER(TRIM(SUBSTITUTE(D14,"###"," ")))</f>
        <v>Quickstock</v>
      </c>
      <c r="P14" s="13" t="str">
        <f t="shared" si="6"/>
        <v>Nothing Lite</v>
      </c>
      <c r="Q14" s="34" t="str">
        <f t="shared" si="0"/>
        <v>Furniture</v>
      </c>
      <c r="R14" s="13" t="str">
        <f t="shared" si="1"/>
        <v>Quickstock</v>
      </c>
      <c r="S14" s="35">
        <f t="shared" si="2"/>
        <v>174</v>
      </c>
      <c r="T14" s="35">
        <f t="shared" si="3"/>
        <v>54</v>
      </c>
      <c r="U14" s="14">
        <f t="shared" si="4"/>
        <v>18190.939999999999</v>
      </c>
      <c r="V14" s="14">
        <f t="shared" si="5"/>
        <v>3165223.5599999996</v>
      </c>
      <c r="W14" s="13" t="str">
        <v>In Stock</v>
      </c>
      <c r="X14" s="13" t="str">
        <v>No</v>
      </c>
      <c r="Y14" s="13">
        <v>0</v>
      </c>
    </row>
    <row r="15" spans="1:25" x14ac:dyDescent="0.3">
      <c r="A15" s="31" t="s">
        <v>59</v>
      </c>
      <c r="B15" s="31" t="s">
        <v>60</v>
      </c>
      <c r="C15" s="31" t="s">
        <v>44</v>
      </c>
      <c r="D15" s="31" t="s">
        <v>24</v>
      </c>
      <c r="E15" s="31">
        <v>103</v>
      </c>
      <c r="F15" s="31">
        <v>23</v>
      </c>
      <c r="G15" s="31">
        <v>6268.64</v>
      </c>
      <c r="H15" s="31">
        <v>645669.92000000004</v>
      </c>
      <c r="I15" s="32">
        <v>45707</v>
      </c>
      <c r="J15" s="32">
        <v>45899</v>
      </c>
      <c r="K15" s="31" t="s">
        <v>54</v>
      </c>
      <c r="L15" s="33" t="s">
        <v>58</v>
      </c>
      <c r="M15" s="13" t="str">
        <f>PROPER(TRIM(SUBSTITUTE(B15,"###"," ")))</f>
        <v>Wait Max</v>
      </c>
      <c r="N15" s="13" t="str">
        <f>PROPER(TRIM(SUBSTITUTE(C15,"###"," ")))</f>
        <v>Groceries</v>
      </c>
      <c r="O15" s="13" t="str">
        <f>PROPER(TRIM(SUBSTITUTE(D15,"###"," ")))</f>
        <v>Omni Suppliers</v>
      </c>
      <c r="P15" s="13" t="str">
        <f t="shared" si="6"/>
        <v>Wait Max</v>
      </c>
      <c r="Q15" s="34" t="str">
        <f t="shared" si="0"/>
        <v>Groceries</v>
      </c>
      <c r="R15" s="13" t="str">
        <f t="shared" si="1"/>
        <v>Omni Suppliers</v>
      </c>
      <c r="S15" s="35">
        <f t="shared" si="2"/>
        <v>103</v>
      </c>
      <c r="T15" s="35">
        <f t="shared" si="3"/>
        <v>23</v>
      </c>
      <c r="U15" s="14">
        <f t="shared" si="4"/>
        <v>6268.64</v>
      </c>
      <c r="V15" s="14">
        <f t="shared" si="5"/>
        <v>645669.92000000004</v>
      </c>
      <c r="W15" s="13" t="str">
        <v>In Stock</v>
      </c>
      <c r="X15" s="13" t="str">
        <v>No</v>
      </c>
      <c r="Y15" s="13">
        <v>0</v>
      </c>
    </row>
    <row r="16" spans="1:25" x14ac:dyDescent="0.3">
      <c r="A16" s="31" t="s">
        <v>61</v>
      </c>
      <c r="B16" s="31" t="s">
        <v>62</v>
      </c>
      <c r="C16" s="31" t="s">
        <v>44</v>
      </c>
      <c r="D16" s="31" t="s">
        <v>24</v>
      </c>
      <c r="E16" s="31">
        <v>53</v>
      </c>
      <c r="F16" s="31">
        <v>82</v>
      </c>
      <c r="G16" s="31">
        <v>16853.580000000002</v>
      </c>
      <c r="H16" s="31">
        <v>893239.74000000011</v>
      </c>
      <c r="I16" s="32">
        <v>45724</v>
      </c>
      <c r="J16" s="32">
        <v>45914</v>
      </c>
      <c r="K16" s="31" t="s">
        <v>46</v>
      </c>
      <c r="L16" s="33" t="s">
        <v>17</v>
      </c>
      <c r="M16" s="13" t="str">
        <f>PROPER(TRIM(SUBSTITUTE(B16,"###"," ")))</f>
        <v>Old Mini</v>
      </c>
      <c r="N16" s="13" t="str">
        <f>PROPER(TRIM(SUBSTITUTE(C16,"###"," ")))</f>
        <v>Groceries</v>
      </c>
      <c r="O16" s="13" t="str">
        <f>PROPER(TRIM(SUBSTITUTE(D16,"###"," ")))</f>
        <v>Omni Suppliers</v>
      </c>
      <c r="P16" s="13" t="str">
        <f t="shared" si="6"/>
        <v>Old Mini</v>
      </c>
      <c r="Q16" s="34" t="str">
        <f t="shared" si="0"/>
        <v>Groceries</v>
      </c>
      <c r="R16" s="13" t="str">
        <f t="shared" si="1"/>
        <v>Omni Suppliers</v>
      </c>
      <c r="S16" s="35">
        <f t="shared" si="2"/>
        <v>53</v>
      </c>
      <c r="T16" s="35">
        <f t="shared" si="3"/>
        <v>82</v>
      </c>
      <c r="U16" s="14">
        <f t="shared" si="4"/>
        <v>16853.580000000002</v>
      </c>
      <c r="V16" s="14">
        <f t="shared" si="5"/>
        <v>893239.74000000011</v>
      </c>
      <c r="W16" s="13" t="str">
        <v>Low Stock</v>
      </c>
      <c r="X16" s="13" t="str">
        <v>Yes</v>
      </c>
      <c r="Y16" s="13">
        <v>1</v>
      </c>
    </row>
    <row r="17" spans="1:25" x14ac:dyDescent="0.3">
      <c r="A17" s="31" t="s">
        <v>63</v>
      </c>
      <c r="B17" s="31" t="s">
        <v>64</v>
      </c>
      <c r="C17" s="31" t="s">
        <v>14</v>
      </c>
      <c r="D17" s="31" t="s">
        <v>41</v>
      </c>
      <c r="E17" s="31">
        <v>161</v>
      </c>
      <c r="F17" s="31">
        <v>93</v>
      </c>
      <c r="G17" s="31">
        <v>17901.810000000001</v>
      </c>
      <c r="H17" s="31">
        <v>2882191.41</v>
      </c>
      <c r="I17" s="32">
        <v>45780</v>
      </c>
      <c r="J17" s="32">
        <v>45873</v>
      </c>
      <c r="K17" s="13"/>
      <c r="L17" s="33" t="s">
        <v>33</v>
      </c>
      <c r="M17" s="13" t="str">
        <f>PROPER(TRIM(SUBSTITUTE(B17,"###"," ")))</f>
        <v>Before Lite</v>
      </c>
      <c r="N17" s="13" t="str">
        <f>PROPER(TRIM(SUBSTITUTE(C17,"###"," ")))</f>
        <v>Clothing</v>
      </c>
      <c r="O17" s="13" t="str">
        <f>PROPER(TRIM(SUBSTITUTE(D17,"###"," ")))</f>
        <v>Quickstock</v>
      </c>
      <c r="P17" s="13" t="str">
        <f t="shared" si="6"/>
        <v>Before Lite</v>
      </c>
      <c r="Q17" s="34" t="str">
        <f t="shared" si="0"/>
        <v>Clothing</v>
      </c>
      <c r="R17" s="13" t="str">
        <f t="shared" si="1"/>
        <v>Quickstock</v>
      </c>
      <c r="S17" s="35">
        <f t="shared" si="2"/>
        <v>161</v>
      </c>
      <c r="T17" s="35">
        <f t="shared" si="3"/>
        <v>93</v>
      </c>
      <c r="U17" s="14">
        <f t="shared" si="4"/>
        <v>17901.810000000001</v>
      </c>
      <c r="V17" s="14">
        <f t="shared" si="5"/>
        <v>2882191.41</v>
      </c>
      <c r="W17" s="13" t="str">
        <v>In Stock</v>
      </c>
      <c r="X17" s="13" t="str">
        <v>No</v>
      </c>
      <c r="Y17" s="13">
        <v>0</v>
      </c>
    </row>
    <row r="18" spans="1:25" x14ac:dyDescent="0.3">
      <c r="A18" s="31" t="s">
        <v>65</v>
      </c>
      <c r="B18" s="31" t="s">
        <v>66</v>
      </c>
      <c r="C18" s="31" t="s">
        <v>14</v>
      </c>
      <c r="D18" s="31" t="s">
        <v>24</v>
      </c>
      <c r="E18" s="31">
        <v>189</v>
      </c>
      <c r="F18" s="31">
        <v>59</v>
      </c>
      <c r="G18" s="31">
        <v>16898.45</v>
      </c>
      <c r="H18" s="31">
        <v>3193807.05</v>
      </c>
      <c r="I18" s="32">
        <v>45827</v>
      </c>
      <c r="J18" s="32">
        <v>45864</v>
      </c>
      <c r="K18" s="31" t="s">
        <v>46</v>
      </c>
      <c r="L18" s="33" t="s">
        <v>33</v>
      </c>
      <c r="M18" s="13" t="str">
        <f>PROPER(TRIM(SUBSTITUTE(B18,"###"," ")))</f>
        <v>Support Plus</v>
      </c>
      <c r="N18" s="13" t="str">
        <f>PROPER(TRIM(SUBSTITUTE(C18,"###"," ")))</f>
        <v>Clothing</v>
      </c>
      <c r="O18" s="13" t="str">
        <f>PROPER(TRIM(SUBSTITUTE(D18,"###"," ")))</f>
        <v>Omni Suppliers</v>
      </c>
      <c r="P18" s="13" t="str">
        <f t="shared" si="6"/>
        <v>Support Plus</v>
      </c>
      <c r="Q18" s="34" t="str">
        <f t="shared" si="0"/>
        <v>Clothing</v>
      </c>
      <c r="R18" s="13" t="str">
        <f t="shared" si="1"/>
        <v>Omni Suppliers</v>
      </c>
      <c r="S18" s="35">
        <f t="shared" si="2"/>
        <v>189</v>
      </c>
      <c r="T18" s="35">
        <f t="shared" si="3"/>
        <v>59</v>
      </c>
      <c r="U18" s="14">
        <f t="shared" si="4"/>
        <v>16898.45</v>
      </c>
      <c r="V18" s="14">
        <f t="shared" si="5"/>
        <v>3193807.0500000003</v>
      </c>
      <c r="W18" s="13" t="str">
        <v>In Stock</v>
      </c>
      <c r="X18" s="13" t="str">
        <v>No</v>
      </c>
      <c r="Y18" s="13">
        <v>0</v>
      </c>
    </row>
    <row r="19" spans="1:25" x14ac:dyDescent="0.3">
      <c r="A19" s="31" t="s">
        <v>67</v>
      </c>
      <c r="B19" s="31" t="s">
        <v>68</v>
      </c>
      <c r="C19" s="31" t="s">
        <v>28</v>
      </c>
      <c r="D19" s="31" t="s">
        <v>15</v>
      </c>
      <c r="E19" s="31">
        <v>81</v>
      </c>
      <c r="F19" s="31">
        <v>72</v>
      </c>
      <c r="G19" s="31">
        <v>11755.69</v>
      </c>
      <c r="H19" s="31">
        <v>952210.89</v>
      </c>
      <c r="I19" s="32">
        <v>45747</v>
      </c>
      <c r="J19" s="32">
        <v>45890</v>
      </c>
      <c r="K19" s="31" t="s">
        <v>54</v>
      </c>
      <c r="L19" s="33" t="s">
        <v>33</v>
      </c>
      <c r="M19" s="13" t="str">
        <f>PROPER(TRIM(SUBSTITUTE(B19,"###"," ")))</f>
        <v>Else Pro</v>
      </c>
      <c r="N19" s="13" t="str">
        <f>PROPER(TRIM(SUBSTITUTE(C19,"###"," ")))</f>
        <v>Furniture</v>
      </c>
      <c r="O19" s="13" t="str">
        <f>PROPER(TRIM(SUBSTITUTE(D19,"###"," ")))</f>
        <v>Global Traders</v>
      </c>
      <c r="P19" s="13" t="str">
        <f t="shared" si="6"/>
        <v>Else Pro</v>
      </c>
      <c r="Q19" s="34" t="str">
        <f t="shared" si="0"/>
        <v>Furniture</v>
      </c>
      <c r="R19" s="13" t="str">
        <f t="shared" si="1"/>
        <v>Global Traders</v>
      </c>
      <c r="S19" s="35">
        <f t="shared" si="2"/>
        <v>81</v>
      </c>
      <c r="T19" s="35">
        <f t="shared" si="3"/>
        <v>72</v>
      </c>
      <c r="U19" s="14">
        <f t="shared" si="4"/>
        <v>11755.69</v>
      </c>
      <c r="V19" s="14">
        <f t="shared" si="5"/>
        <v>952210.89</v>
      </c>
      <c r="W19" s="13" t="str">
        <v>In Stock</v>
      </c>
      <c r="X19" s="13" t="str">
        <v>No</v>
      </c>
      <c r="Y19" s="13">
        <v>0</v>
      </c>
    </row>
    <row r="20" spans="1:25" x14ac:dyDescent="0.3">
      <c r="A20" s="31" t="s">
        <v>69</v>
      </c>
      <c r="B20" s="31" t="s">
        <v>70</v>
      </c>
      <c r="C20" s="31" t="s">
        <v>40</v>
      </c>
      <c r="D20" s="31" t="s">
        <v>41</v>
      </c>
      <c r="E20" s="31">
        <v>187</v>
      </c>
      <c r="F20" s="31">
        <v>60</v>
      </c>
      <c r="G20" s="31">
        <v>5960.66</v>
      </c>
      <c r="H20" s="31">
        <v>1114643.42</v>
      </c>
      <c r="I20" s="32">
        <v>45779</v>
      </c>
      <c r="J20" s="32">
        <v>45940</v>
      </c>
      <c r="K20" s="31" t="s">
        <v>25</v>
      </c>
      <c r="L20" s="33" t="s">
        <v>17</v>
      </c>
      <c r="M20" s="13" t="str">
        <f>PROPER(TRIM(SUBSTITUTE(B20,"###"," ")))</f>
        <v>When Lite</v>
      </c>
      <c r="N20" s="13" t="str">
        <f>PROPER(TRIM(SUBSTITUTE(C20,"###"," ")))</f>
        <v>Electronics</v>
      </c>
      <c r="O20" s="13" t="str">
        <f>PROPER(TRIM(SUBSTITUTE(D20,"###"," ")))</f>
        <v>Quickstock</v>
      </c>
      <c r="P20" s="13" t="str">
        <f t="shared" si="6"/>
        <v>When Lite</v>
      </c>
      <c r="Q20" s="34" t="str">
        <f t="shared" si="0"/>
        <v>Electronics</v>
      </c>
      <c r="R20" s="13" t="str">
        <f t="shared" si="1"/>
        <v>Quickstock</v>
      </c>
      <c r="S20" s="35">
        <f t="shared" si="2"/>
        <v>187</v>
      </c>
      <c r="T20" s="35">
        <f t="shared" si="3"/>
        <v>60</v>
      </c>
      <c r="U20" s="14">
        <f t="shared" si="4"/>
        <v>5960.66</v>
      </c>
      <c r="V20" s="14">
        <f t="shared" si="5"/>
        <v>1114643.42</v>
      </c>
      <c r="W20" s="13" t="str">
        <v>In Stock</v>
      </c>
      <c r="X20" s="13" t="str">
        <v>No</v>
      </c>
      <c r="Y20" s="13">
        <v>0</v>
      </c>
    </row>
    <row r="21" spans="1:25" x14ac:dyDescent="0.3">
      <c r="A21" s="31" t="s">
        <v>71</v>
      </c>
      <c r="B21" s="31" t="s">
        <v>72</v>
      </c>
      <c r="C21" s="31" t="s">
        <v>20</v>
      </c>
      <c r="D21" s="31" t="s">
        <v>41</v>
      </c>
      <c r="E21" s="31">
        <v>88</v>
      </c>
      <c r="F21" s="31">
        <v>90</v>
      </c>
      <c r="G21" s="31">
        <v>8496.86</v>
      </c>
      <c r="H21" s="31">
        <v>747723.68</v>
      </c>
      <c r="I21" s="32">
        <v>45816</v>
      </c>
      <c r="J21" s="32">
        <v>45865</v>
      </c>
      <c r="K21" s="31" t="s">
        <v>54</v>
      </c>
      <c r="L21" s="33" t="s">
        <v>21</v>
      </c>
      <c r="M21" s="13" t="str">
        <f>PROPER(TRIM(SUBSTITUTE(B21,"###"," ")))</f>
        <v>Blood Max</v>
      </c>
      <c r="N21" s="13" t="str">
        <f>PROPER(TRIM(SUBSTITUTE(C21,"###"," ")))</f>
        <v>Toys</v>
      </c>
      <c r="O21" s="13" t="str">
        <f>PROPER(TRIM(SUBSTITUTE(D21,"###"," ")))</f>
        <v>Quickstock</v>
      </c>
      <c r="P21" s="13" t="str">
        <f t="shared" si="6"/>
        <v>Blood Max</v>
      </c>
      <c r="Q21" s="34" t="str">
        <f t="shared" si="0"/>
        <v>Toys</v>
      </c>
      <c r="R21" s="13" t="str">
        <f t="shared" si="1"/>
        <v>Quickstock</v>
      </c>
      <c r="S21" s="35">
        <f t="shared" si="2"/>
        <v>88</v>
      </c>
      <c r="T21" s="35">
        <f t="shared" si="3"/>
        <v>90</v>
      </c>
      <c r="U21" s="14">
        <f t="shared" si="4"/>
        <v>8496.86</v>
      </c>
      <c r="V21" s="14">
        <f t="shared" si="5"/>
        <v>747723.68</v>
      </c>
      <c r="W21" s="13" t="str">
        <v>Low Stock</v>
      </c>
      <c r="X21" s="13" t="str">
        <v>Yes</v>
      </c>
      <c r="Y21" s="13">
        <v>1</v>
      </c>
    </row>
    <row r="22" spans="1:25" x14ac:dyDescent="0.3">
      <c r="A22" s="31" t="s">
        <v>73</v>
      </c>
      <c r="B22" s="31" t="s">
        <v>74</v>
      </c>
      <c r="C22" s="31" t="s">
        <v>44</v>
      </c>
      <c r="D22" s="31" t="s">
        <v>24</v>
      </c>
      <c r="E22" s="31">
        <v>135</v>
      </c>
      <c r="F22" s="31">
        <v>82</v>
      </c>
      <c r="G22" s="31">
        <v>16318.46</v>
      </c>
      <c r="H22" s="31">
        <v>2202992.1</v>
      </c>
      <c r="I22" s="32">
        <v>45675</v>
      </c>
      <c r="J22" s="32">
        <v>45940</v>
      </c>
      <c r="K22" s="31" t="s">
        <v>29</v>
      </c>
      <c r="L22" s="33" t="s">
        <v>58</v>
      </c>
      <c r="M22" s="13" t="str">
        <f>PROPER(TRIM(SUBSTITUTE(B22,"###"," ")))</f>
        <v>Quite Mini</v>
      </c>
      <c r="N22" s="13" t="str">
        <f>PROPER(TRIM(SUBSTITUTE(C22,"###"," ")))</f>
        <v>Groceries</v>
      </c>
      <c r="O22" s="13" t="str">
        <f>PROPER(TRIM(SUBSTITUTE(D22,"###"," ")))</f>
        <v>Omni Suppliers</v>
      </c>
      <c r="P22" s="13" t="str">
        <f t="shared" si="6"/>
        <v>Quite Mini</v>
      </c>
      <c r="Q22" s="34" t="str">
        <f t="shared" si="0"/>
        <v>Groceries</v>
      </c>
      <c r="R22" s="13" t="str">
        <f t="shared" si="1"/>
        <v>Omni Suppliers</v>
      </c>
      <c r="S22" s="35">
        <f t="shared" si="2"/>
        <v>135</v>
      </c>
      <c r="T22" s="35">
        <f t="shared" si="3"/>
        <v>82</v>
      </c>
      <c r="U22" s="14">
        <f t="shared" si="4"/>
        <v>16318.46</v>
      </c>
      <c r="V22" s="14">
        <f t="shared" si="5"/>
        <v>2202992.1</v>
      </c>
      <c r="W22" s="13" t="str">
        <v>In Stock</v>
      </c>
      <c r="X22" s="13" t="str">
        <v>No</v>
      </c>
      <c r="Y22" s="13">
        <v>0</v>
      </c>
    </row>
    <row r="23" spans="1:25" x14ac:dyDescent="0.3">
      <c r="A23" s="31" t="s">
        <v>75</v>
      </c>
      <c r="B23" s="31" t="s">
        <v>76</v>
      </c>
      <c r="C23" s="31" t="s">
        <v>14</v>
      </c>
      <c r="D23" s="31" t="s">
        <v>24</v>
      </c>
      <c r="E23" s="31">
        <v>135</v>
      </c>
      <c r="F23" s="13"/>
      <c r="G23" s="31">
        <v>15814</v>
      </c>
      <c r="H23" s="31">
        <v>2134890</v>
      </c>
      <c r="I23" s="32">
        <v>45745</v>
      </c>
      <c r="J23" s="32">
        <v>45891</v>
      </c>
      <c r="K23" s="31" t="s">
        <v>29</v>
      </c>
      <c r="L23" s="33" t="s">
        <v>33</v>
      </c>
      <c r="M23" s="13" t="str">
        <f>PROPER(TRIM(SUBSTITUTE(B23,"###"," ")))</f>
        <v>Eat Plus</v>
      </c>
      <c r="N23" s="13" t="str">
        <f>PROPER(TRIM(SUBSTITUTE(C23,"###"," ")))</f>
        <v>Clothing</v>
      </c>
      <c r="O23" s="13" t="str">
        <f>PROPER(TRIM(SUBSTITUTE(D23,"###"," ")))</f>
        <v>Omni Suppliers</v>
      </c>
      <c r="P23" s="13" t="str">
        <f t="shared" si="6"/>
        <v>Eat Plus</v>
      </c>
      <c r="Q23" s="34" t="str">
        <f t="shared" si="0"/>
        <v>Clothing</v>
      </c>
      <c r="R23" s="13" t="str">
        <f t="shared" si="1"/>
        <v>Omni Suppliers</v>
      </c>
      <c r="S23" s="35">
        <f t="shared" si="2"/>
        <v>135</v>
      </c>
      <c r="T23" s="35">
        <f t="shared" si="3"/>
        <v>0</v>
      </c>
      <c r="U23" s="14">
        <f t="shared" si="4"/>
        <v>15814</v>
      </c>
      <c r="V23" s="14">
        <f t="shared" si="5"/>
        <v>2134890</v>
      </c>
      <c r="W23" s="13" t="str">
        <v>In Stock</v>
      </c>
      <c r="X23" s="13" t="str">
        <v>No</v>
      </c>
      <c r="Y23" s="13">
        <v>0</v>
      </c>
    </row>
    <row r="24" spans="1:25" x14ac:dyDescent="0.3">
      <c r="A24" s="31" t="s">
        <v>77</v>
      </c>
      <c r="B24" s="31" t="s">
        <v>78</v>
      </c>
      <c r="C24" s="31" t="s">
        <v>14</v>
      </c>
      <c r="D24" s="31" t="s">
        <v>24</v>
      </c>
      <c r="E24" s="31">
        <v>40</v>
      </c>
      <c r="F24" s="31">
        <v>47</v>
      </c>
      <c r="G24" s="31">
        <v>17268.91</v>
      </c>
      <c r="H24" s="31">
        <v>690756.4</v>
      </c>
      <c r="I24" s="32">
        <v>45793</v>
      </c>
      <c r="J24" s="32">
        <v>45936</v>
      </c>
      <c r="K24" s="31" t="s">
        <v>25</v>
      </c>
      <c r="L24" s="33" t="s">
        <v>21</v>
      </c>
      <c r="M24" s="13" t="str">
        <f>PROPER(TRIM(SUBSTITUTE(B24,"###"," ")))</f>
        <v>Least Mini</v>
      </c>
      <c r="N24" s="13" t="str">
        <f>PROPER(TRIM(SUBSTITUTE(C24,"###"," ")))</f>
        <v>Clothing</v>
      </c>
      <c r="O24" s="13" t="str">
        <f>PROPER(TRIM(SUBSTITUTE(D24,"###"," ")))</f>
        <v>Omni Suppliers</v>
      </c>
      <c r="P24" s="13" t="str">
        <f t="shared" si="6"/>
        <v>Least Mini</v>
      </c>
      <c r="Q24" s="34" t="str">
        <f t="shared" si="0"/>
        <v>Clothing</v>
      </c>
      <c r="R24" s="13" t="str">
        <f t="shared" si="1"/>
        <v>Omni Suppliers</v>
      </c>
      <c r="S24" s="35">
        <f t="shared" si="2"/>
        <v>40</v>
      </c>
      <c r="T24" s="35">
        <f t="shared" si="3"/>
        <v>47</v>
      </c>
      <c r="U24" s="14">
        <f t="shared" si="4"/>
        <v>17268.91</v>
      </c>
      <c r="V24" s="14">
        <f t="shared" si="5"/>
        <v>690756.4</v>
      </c>
      <c r="W24" s="13" t="str">
        <v>Low Stock</v>
      </c>
      <c r="X24" s="13" t="str">
        <v>Yes</v>
      </c>
      <c r="Y24" s="13">
        <v>1</v>
      </c>
    </row>
    <row r="25" spans="1:25" x14ac:dyDescent="0.3">
      <c r="A25" s="31" t="s">
        <v>79</v>
      </c>
      <c r="B25" s="31" t="s">
        <v>80</v>
      </c>
      <c r="C25" s="31" t="s">
        <v>44</v>
      </c>
      <c r="D25" s="31" t="s">
        <v>24</v>
      </c>
      <c r="E25" s="31">
        <v>47</v>
      </c>
      <c r="F25" s="31">
        <v>42</v>
      </c>
      <c r="G25" s="31">
        <v>13393.38</v>
      </c>
      <c r="H25" s="31">
        <v>629488.86</v>
      </c>
      <c r="I25" s="32">
        <v>45685</v>
      </c>
      <c r="J25" s="32">
        <v>45876</v>
      </c>
      <c r="K25" s="31" t="s">
        <v>25</v>
      </c>
      <c r="L25" s="33" t="s">
        <v>33</v>
      </c>
      <c r="M25" s="13" t="str">
        <f>PROPER(TRIM(SUBSTITUTE(B25,"###"," ")))</f>
        <v>Those Lite</v>
      </c>
      <c r="N25" s="13" t="str">
        <f>PROPER(TRIM(SUBSTITUTE(C25,"###"," ")))</f>
        <v>Groceries</v>
      </c>
      <c r="O25" s="13" t="str">
        <f>PROPER(TRIM(SUBSTITUTE(D25,"###"," ")))</f>
        <v>Omni Suppliers</v>
      </c>
      <c r="P25" s="13" t="str">
        <f t="shared" si="6"/>
        <v>Those Lite</v>
      </c>
      <c r="Q25" s="34" t="str">
        <f t="shared" si="0"/>
        <v>Groceries</v>
      </c>
      <c r="R25" s="13" t="str">
        <f t="shared" si="1"/>
        <v>Omni Suppliers</v>
      </c>
      <c r="S25" s="35">
        <f t="shared" si="2"/>
        <v>47</v>
      </c>
      <c r="T25" s="35">
        <f t="shared" si="3"/>
        <v>42</v>
      </c>
      <c r="U25" s="14">
        <f t="shared" si="4"/>
        <v>13393.38</v>
      </c>
      <c r="V25" s="14">
        <f t="shared" si="5"/>
        <v>629488.86</v>
      </c>
      <c r="W25" s="13" t="str">
        <v>In Stock</v>
      </c>
      <c r="X25" s="13" t="str">
        <v>No</v>
      </c>
      <c r="Y25" s="13">
        <v>0</v>
      </c>
    </row>
    <row r="26" spans="1:25" x14ac:dyDescent="0.3">
      <c r="A26" s="31" t="s">
        <v>81</v>
      </c>
      <c r="B26" s="31" t="s">
        <v>82</v>
      </c>
      <c r="C26" s="31" t="s">
        <v>14</v>
      </c>
      <c r="D26" s="31" t="s">
        <v>45</v>
      </c>
      <c r="E26" s="31">
        <v>98</v>
      </c>
      <c r="F26" s="31">
        <v>63</v>
      </c>
      <c r="G26" s="31">
        <v>12769.27</v>
      </c>
      <c r="H26" s="31">
        <v>1251388.46</v>
      </c>
      <c r="I26" s="32">
        <v>45841</v>
      </c>
      <c r="J26" s="32">
        <v>45864</v>
      </c>
      <c r="K26" s="31" t="s">
        <v>57</v>
      </c>
      <c r="L26" s="33" t="s">
        <v>21</v>
      </c>
      <c r="M26" s="13" t="str">
        <f>PROPER(TRIM(SUBSTITUTE(B26,"###"," ")))</f>
        <v>Training Plus</v>
      </c>
      <c r="N26" s="13" t="str">
        <f>PROPER(TRIM(SUBSTITUTE(C26,"###"," ")))</f>
        <v>Clothing</v>
      </c>
      <c r="O26" s="13" t="str">
        <f>PROPER(TRIM(SUBSTITUTE(D26,"###"," ")))</f>
        <v>Retailmart Inc</v>
      </c>
      <c r="P26" s="13" t="str">
        <f t="shared" si="6"/>
        <v>Training Plus</v>
      </c>
      <c r="Q26" s="34" t="str">
        <f t="shared" si="0"/>
        <v>Clothing</v>
      </c>
      <c r="R26" s="13" t="str">
        <f t="shared" si="1"/>
        <v>Retailmart Inc</v>
      </c>
      <c r="S26" s="35">
        <f t="shared" si="2"/>
        <v>98</v>
      </c>
      <c r="T26" s="35">
        <f t="shared" si="3"/>
        <v>63</v>
      </c>
      <c r="U26" s="14">
        <f t="shared" si="4"/>
        <v>12769.27</v>
      </c>
      <c r="V26" s="14">
        <f t="shared" si="5"/>
        <v>1251388.46</v>
      </c>
      <c r="W26" s="13" t="str">
        <v>In Stock</v>
      </c>
      <c r="X26" s="13" t="str">
        <v>No</v>
      </c>
      <c r="Y26" s="13">
        <v>0</v>
      </c>
    </row>
    <row r="27" spans="1:25" x14ac:dyDescent="0.3">
      <c r="A27" s="31" t="s">
        <v>83</v>
      </c>
      <c r="B27" s="31" t="s">
        <v>84</v>
      </c>
      <c r="C27" s="31" t="s">
        <v>28</v>
      </c>
      <c r="D27" s="31" t="s">
        <v>41</v>
      </c>
      <c r="E27" s="31">
        <v>34</v>
      </c>
      <c r="F27" s="31">
        <v>84</v>
      </c>
      <c r="G27" s="31">
        <v>7689.39</v>
      </c>
      <c r="H27" s="31">
        <v>261439.26</v>
      </c>
      <c r="I27" s="32">
        <v>45774</v>
      </c>
      <c r="J27" s="32">
        <v>45925</v>
      </c>
      <c r="K27" s="13"/>
      <c r="L27" s="33" t="s">
        <v>30</v>
      </c>
      <c r="M27" s="13" t="str">
        <f>PROPER(TRIM(SUBSTITUTE(B27,"###"," ")))</f>
        <v>Table Pro</v>
      </c>
      <c r="N27" s="13" t="str">
        <f>PROPER(TRIM(SUBSTITUTE(C27,"###"," ")))</f>
        <v>Furniture</v>
      </c>
      <c r="O27" s="13" t="str">
        <f>PROPER(TRIM(SUBSTITUTE(D27,"###"," ")))</f>
        <v>Quickstock</v>
      </c>
      <c r="P27" s="13" t="str">
        <f t="shared" si="6"/>
        <v>Table Pro</v>
      </c>
      <c r="Q27" s="34" t="str">
        <f t="shared" si="0"/>
        <v>Furniture</v>
      </c>
      <c r="R27" s="13" t="str">
        <f t="shared" si="1"/>
        <v>Quickstock</v>
      </c>
      <c r="S27" s="35">
        <f t="shared" si="2"/>
        <v>34</v>
      </c>
      <c r="T27" s="35">
        <f t="shared" si="3"/>
        <v>84</v>
      </c>
      <c r="U27" s="14">
        <f t="shared" si="4"/>
        <v>7689.39</v>
      </c>
      <c r="V27" s="14">
        <f t="shared" si="5"/>
        <v>261439.26</v>
      </c>
      <c r="W27" s="13" t="str">
        <v>Low Stock</v>
      </c>
      <c r="X27" s="13" t="str">
        <v>Yes</v>
      </c>
      <c r="Y27" s="13">
        <v>1</v>
      </c>
    </row>
    <row r="28" spans="1:25" x14ac:dyDescent="0.3">
      <c r="A28" s="31" t="s">
        <v>85</v>
      </c>
      <c r="B28" s="31" t="s">
        <v>86</v>
      </c>
      <c r="C28" s="31" t="s">
        <v>40</v>
      </c>
      <c r="D28" s="31" t="s">
        <v>41</v>
      </c>
      <c r="E28" s="31">
        <v>130</v>
      </c>
      <c r="F28" s="31">
        <v>20</v>
      </c>
      <c r="G28" s="31">
        <v>14448.5</v>
      </c>
      <c r="H28" s="31">
        <v>1878305</v>
      </c>
      <c r="I28" s="32">
        <v>45838</v>
      </c>
      <c r="J28" s="32">
        <v>45862</v>
      </c>
      <c r="K28" s="31" t="s">
        <v>29</v>
      </c>
      <c r="L28" s="33" t="s">
        <v>30</v>
      </c>
      <c r="M28" s="13" t="str">
        <f>PROPER(TRIM(SUBSTITUTE(B28,"###"," ")))</f>
        <v>American Plus</v>
      </c>
      <c r="N28" s="13" t="str">
        <f>PROPER(TRIM(SUBSTITUTE(C28,"###"," ")))</f>
        <v>Electronics</v>
      </c>
      <c r="O28" s="13" t="str">
        <f>PROPER(TRIM(SUBSTITUTE(D28,"###"," ")))</f>
        <v>Quickstock</v>
      </c>
      <c r="P28" s="13" t="str">
        <f t="shared" si="6"/>
        <v>American Plus</v>
      </c>
      <c r="Q28" s="34" t="str">
        <f t="shared" si="0"/>
        <v>Electronics</v>
      </c>
      <c r="R28" s="13" t="str">
        <f t="shared" si="1"/>
        <v>Quickstock</v>
      </c>
      <c r="S28" s="35">
        <f t="shared" si="2"/>
        <v>130</v>
      </c>
      <c r="T28" s="35">
        <f t="shared" si="3"/>
        <v>20</v>
      </c>
      <c r="U28" s="14">
        <f t="shared" si="4"/>
        <v>14448.5</v>
      </c>
      <c r="V28" s="14">
        <f t="shared" si="5"/>
        <v>1878305</v>
      </c>
      <c r="W28" s="13" t="str">
        <v>In Stock</v>
      </c>
      <c r="X28" s="13" t="str">
        <v>No</v>
      </c>
      <c r="Y28" s="13">
        <v>0</v>
      </c>
    </row>
    <row r="29" spans="1:25" x14ac:dyDescent="0.3">
      <c r="A29" s="31" t="s">
        <v>87</v>
      </c>
      <c r="B29" s="31" t="s">
        <v>88</v>
      </c>
      <c r="C29" s="31" t="s">
        <v>20</v>
      </c>
      <c r="D29" s="31" t="s">
        <v>24</v>
      </c>
      <c r="E29" s="31">
        <v>141</v>
      </c>
      <c r="F29" s="31">
        <v>46</v>
      </c>
      <c r="G29" s="31">
        <v>10478.52</v>
      </c>
      <c r="H29" s="31">
        <v>1477471.32</v>
      </c>
      <c r="I29" s="32">
        <v>45707</v>
      </c>
      <c r="J29" s="32">
        <v>45938</v>
      </c>
      <c r="K29" s="31" t="s">
        <v>57</v>
      </c>
      <c r="L29" s="33" t="s">
        <v>17</v>
      </c>
      <c r="M29" s="13" t="str">
        <f>PROPER(TRIM(SUBSTITUTE(B29,"###"," ")))</f>
        <v>History Plus</v>
      </c>
      <c r="N29" s="13" t="str">
        <f>PROPER(TRIM(SUBSTITUTE(C29,"###"," ")))</f>
        <v>Toys</v>
      </c>
      <c r="O29" s="13" t="str">
        <f>PROPER(TRIM(SUBSTITUTE(D29,"###"," ")))</f>
        <v>Omni Suppliers</v>
      </c>
      <c r="P29" s="13" t="str">
        <f t="shared" si="6"/>
        <v>History Plus</v>
      </c>
      <c r="Q29" s="34" t="str">
        <f t="shared" si="0"/>
        <v>Toys</v>
      </c>
      <c r="R29" s="13" t="str">
        <f t="shared" si="1"/>
        <v>Omni Suppliers</v>
      </c>
      <c r="S29" s="35">
        <f t="shared" si="2"/>
        <v>141</v>
      </c>
      <c r="T29" s="35">
        <f t="shared" si="3"/>
        <v>46</v>
      </c>
      <c r="U29" s="14">
        <f t="shared" si="4"/>
        <v>10478.52</v>
      </c>
      <c r="V29" s="14">
        <f t="shared" si="5"/>
        <v>1477471.32</v>
      </c>
      <c r="W29" s="13" t="str">
        <v>In Stock</v>
      </c>
      <c r="X29" s="13" t="str">
        <v>No</v>
      </c>
      <c r="Y29" s="13">
        <v>0</v>
      </c>
    </row>
    <row r="30" spans="1:25" x14ac:dyDescent="0.3">
      <c r="A30" s="31" t="s">
        <v>89</v>
      </c>
      <c r="B30" s="31" t="s">
        <v>90</v>
      </c>
      <c r="C30" s="31" t="s">
        <v>44</v>
      </c>
      <c r="D30" s="31" t="s">
        <v>15</v>
      </c>
      <c r="E30" s="31">
        <v>89</v>
      </c>
      <c r="F30" s="31">
        <v>61</v>
      </c>
      <c r="G30" s="31">
        <v>8814.76</v>
      </c>
      <c r="H30" s="31">
        <v>784513.64</v>
      </c>
      <c r="I30" s="32">
        <v>45804</v>
      </c>
      <c r="J30" s="32">
        <v>45893</v>
      </c>
      <c r="K30" s="31" t="s">
        <v>57</v>
      </c>
      <c r="L30" s="33" t="s">
        <v>58</v>
      </c>
      <c r="M30" s="13" t="str">
        <f>PROPER(TRIM(SUBSTITUTE(B30,"###"," ")))</f>
        <v>Color Lite</v>
      </c>
      <c r="N30" s="13" t="str">
        <f>PROPER(TRIM(SUBSTITUTE(C30,"###"," ")))</f>
        <v>Groceries</v>
      </c>
      <c r="O30" s="13" t="str">
        <f>PROPER(TRIM(SUBSTITUTE(D30,"###"," ")))</f>
        <v>Global Traders</v>
      </c>
      <c r="P30" s="13" t="str">
        <f t="shared" si="6"/>
        <v>Color Lite</v>
      </c>
      <c r="Q30" s="34" t="str">
        <f t="shared" si="0"/>
        <v>Groceries</v>
      </c>
      <c r="R30" s="13" t="str">
        <f t="shared" si="1"/>
        <v>Global Traders</v>
      </c>
      <c r="S30" s="35">
        <f t="shared" si="2"/>
        <v>89</v>
      </c>
      <c r="T30" s="35">
        <f t="shared" si="3"/>
        <v>61</v>
      </c>
      <c r="U30" s="14">
        <f t="shared" si="4"/>
        <v>8814.76</v>
      </c>
      <c r="V30" s="14">
        <f t="shared" si="5"/>
        <v>784513.64</v>
      </c>
      <c r="W30" s="13" t="str">
        <v>In Stock</v>
      </c>
      <c r="X30" s="13" t="str">
        <v>No</v>
      </c>
      <c r="Y30" s="13">
        <v>0</v>
      </c>
    </row>
    <row r="31" spans="1:25" x14ac:dyDescent="0.3">
      <c r="A31" s="31" t="s">
        <v>91</v>
      </c>
      <c r="B31" s="31" t="s">
        <v>92</v>
      </c>
      <c r="C31" s="31" t="s">
        <v>28</v>
      </c>
      <c r="D31" s="13"/>
      <c r="E31" s="31">
        <v>62</v>
      </c>
      <c r="F31" s="31">
        <v>71</v>
      </c>
      <c r="G31" s="31">
        <v>11287.35</v>
      </c>
      <c r="H31" s="31">
        <v>699815.70000000007</v>
      </c>
      <c r="I31" s="32">
        <v>45763</v>
      </c>
      <c r="J31" s="32">
        <v>45854</v>
      </c>
      <c r="K31" s="31" t="s">
        <v>29</v>
      </c>
      <c r="L31" s="33" t="s">
        <v>17</v>
      </c>
      <c r="M31" s="13" t="str">
        <f>PROPER(TRIM(SUBSTITUTE(B31,"###"," ")))</f>
        <v>Remain Pro</v>
      </c>
      <c r="N31" s="13" t="str">
        <f>PROPER(TRIM(SUBSTITUTE(C31,"###"," ")))</f>
        <v>Furniture</v>
      </c>
      <c r="O31" s="13" t="str">
        <f>PROPER(TRIM(SUBSTITUTE(D31,"###"," ")))</f>
        <v/>
      </c>
      <c r="P31" s="13" t="str">
        <f t="shared" si="6"/>
        <v>Remain Pro</v>
      </c>
      <c r="Q31" s="34" t="str">
        <f t="shared" si="0"/>
        <v>Furniture</v>
      </c>
      <c r="R31" s="13" t="str">
        <f t="shared" si="1"/>
        <v>Others</v>
      </c>
      <c r="S31" s="35">
        <f t="shared" si="2"/>
        <v>62</v>
      </c>
      <c r="T31" s="35">
        <f t="shared" si="3"/>
        <v>71</v>
      </c>
      <c r="U31" s="14">
        <f t="shared" si="4"/>
        <v>11287.35</v>
      </c>
      <c r="V31" s="14">
        <f t="shared" si="5"/>
        <v>699815.70000000007</v>
      </c>
      <c r="W31" s="13" t="str">
        <v>Low Stock</v>
      </c>
      <c r="X31" s="13" t="str">
        <v>Yes</v>
      </c>
      <c r="Y31" s="13">
        <v>1</v>
      </c>
    </row>
    <row r="32" spans="1:25" x14ac:dyDescent="0.3">
      <c r="A32" s="31" t="s">
        <v>93</v>
      </c>
      <c r="B32" s="31" t="s">
        <v>94</v>
      </c>
      <c r="C32" s="31" t="s">
        <v>40</v>
      </c>
      <c r="D32" s="31" t="s">
        <v>53</v>
      </c>
      <c r="E32" s="31">
        <v>150</v>
      </c>
      <c r="F32" s="31">
        <v>34</v>
      </c>
      <c r="G32" s="31">
        <v>15123.25</v>
      </c>
      <c r="H32" s="31">
        <v>2268487.5</v>
      </c>
      <c r="I32" s="32">
        <v>45785</v>
      </c>
      <c r="J32" s="32">
        <v>45908</v>
      </c>
      <c r="K32" s="13"/>
      <c r="L32" s="33" t="s">
        <v>21</v>
      </c>
      <c r="M32" s="13" t="str">
        <f>PROPER(TRIM(SUBSTITUTE(B32,"###"," ")))</f>
        <v>Seem X</v>
      </c>
      <c r="N32" s="13" t="str">
        <f>PROPER(TRIM(SUBSTITUTE(C32,"###"," ")))</f>
        <v>Electronics</v>
      </c>
      <c r="O32" s="13" t="str">
        <f>PROPER(TRIM(SUBSTITUTE(D32,"###"," ")))</f>
        <v>Abc Pvt Ltd</v>
      </c>
      <c r="P32" s="13" t="str">
        <f t="shared" si="6"/>
        <v>Seem X</v>
      </c>
      <c r="Q32" s="34" t="str">
        <f t="shared" si="0"/>
        <v>Electronics</v>
      </c>
      <c r="R32" s="13" t="str">
        <f t="shared" si="1"/>
        <v>Abc Pvt Ltd</v>
      </c>
      <c r="S32" s="35">
        <f t="shared" si="2"/>
        <v>150</v>
      </c>
      <c r="T32" s="35">
        <f t="shared" si="3"/>
        <v>34</v>
      </c>
      <c r="U32" s="14">
        <f t="shared" si="4"/>
        <v>15123.25</v>
      </c>
      <c r="V32" s="14">
        <f t="shared" si="5"/>
        <v>2268487.5</v>
      </c>
      <c r="W32" s="13" t="str">
        <v>In Stock</v>
      </c>
      <c r="X32" s="13" t="str">
        <v>No</v>
      </c>
      <c r="Y32" s="13">
        <v>0</v>
      </c>
    </row>
    <row r="33" spans="1:25" x14ac:dyDescent="0.3">
      <c r="A33" s="31" t="s">
        <v>95</v>
      </c>
      <c r="B33" s="31" t="s">
        <v>96</v>
      </c>
      <c r="C33" s="31" t="s">
        <v>20</v>
      </c>
      <c r="D33" s="31" t="s">
        <v>41</v>
      </c>
      <c r="E33" s="31">
        <v>12</v>
      </c>
      <c r="F33" s="31">
        <v>51</v>
      </c>
      <c r="G33" s="31">
        <v>11997.37</v>
      </c>
      <c r="H33" s="31">
        <v>143968.44</v>
      </c>
      <c r="I33" s="32">
        <v>45811</v>
      </c>
      <c r="J33" s="32">
        <v>45894</v>
      </c>
      <c r="K33" s="31" t="s">
        <v>29</v>
      </c>
      <c r="L33" s="33" t="s">
        <v>58</v>
      </c>
      <c r="M33" s="13" t="str">
        <f>PROPER(TRIM(SUBSTITUTE(B33,"###"," ")))</f>
        <v>West Max</v>
      </c>
      <c r="N33" s="13" t="str">
        <f>PROPER(TRIM(SUBSTITUTE(C33,"###"," ")))</f>
        <v>Toys</v>
      </c>
      <c r="O33" s="13" t="str">
        <f>PROPER(TRIM(SUBSTITUTE(D33,"###"," ")))</f>
        <v>Quickstock</v>
      </c>
      <c r="P33" s="13" t="str">
        <f t="shared" si="6"/>
        <v>West Max</v>
      </c>
      <c r="Q33" s="34" t="str">
        <f t="shared" si="0"/>
        <v>Toys</v>
      </c>
      <c r="R33" s="13" t="str">
        <f t="shared" si="1"/>
        <v>Quickstock</v>
      </c>
      <c r="S33" s="35">
        <f t="shared" si="2"/>
        <v>12</v>
      </c>
      <c r="T33" s="35">
        <f t="shared" si="3"/>
        <v>51</v>
      </c>
      <c r="U33" s="14">
        <f t="shared" si="4"/>
        <v>11997.37</v>
      </c>
      <c r="V33" s="14">
        <f t="shared" si="5"/>
        <v>143968.44</v>
      </c>
      <c r="W33" s="13" t="str">
        <v>Low Stock</v>
      </c>
      <c r="X33" s="13" t="str">
        <v>Yes</v>
      </c>
      <c r="Y33" s="13">
        <v>1</v>
      </c>
    </row>
    <row r="34" spans="1:25" x14ac:dyDescent="0.3">
      <c r="A34" s="31" t="s">
        <v>97</v>
      </c>
      <c r="B34" s="31" t="s">
        <v>98</v>
      </c>
      <c r="C34" s="31" t="s">
        <v>40</v>
      </c>
      <c r="D34" s="31" t="s">
        <v>53</v>
      </c>
      <c r="E34" s="31">
        <v>27</v>
      </c>
      <c r="F34" s="31">
        <v>85</v>
      </c>
      <c r="G34" s="31">
        <v>12505.86</v>
      </c>
      <c r="H34" s="31">
        <v>337658.22</v>
      </c>
      <c r="I34" s="32">
        <v>45708</v>
      </c>
      <c r="J34" s="32">
        <v>45905</v>
      </c>
      <c r="K34" s="31" t="s">
        <v>29</v>
      </c>
      <c r="L34" s="33" t="s">
        <v>21</v>
      </c>
      <c r="M34" s="13" t="str">
        <f>PROPER(TRIM(SUBSTITUTE(B34,"###"," ")))</f>
        <v>Inside Lite</v>
      </c>
      <c r="N34" s="13" t="str">
        <f>PROPER(TRIM(SUBSTITUTE(C34,"###"," ")))</f>
        <v>Electronics</v>
      </c>
      <c r="O34" s="13" t="str">
        <f>PROPER(TRIM(SUBSTITUTE(D34,"###"," ")))</f>
        <v>Abc Pvt Ltd</v>
      </c>
      <c r="P34" s="13" t="str">
        <f t="shared" si="6"/>
        <v>Inside Lite</v>
      </c>
      <c r="Q34" s="34" t="str">
        <f t="shared" si="0"/>
        <v>Electronics</v>
      </c>
      <c r="R34" s="13" t="str">
        <f t="shared" si="1"/>
        <v>Abc Pvt Ltd</v>
      </c>
      <c r="S34" s="35">
        <f t="shared" si="2"/>
        <v>27</v>
      </c>
      <c r="T34" s="35">
        <f t="shared" si="3"/>
        <v>85</v>
      </c>
      <c r="U34" s="14">
        <f t="shared" si="4"/>
        <v>12505.86</v>
      </c>
      <c r="V34" s="14">
        <f t="shared" si="5"/>
        <v>337658.22000000003</v>
      </c>
      <c r="W34" s="13" t="str">
        <v>Low Stock</v>
      </c>
      <c r="X34" s="13" t="str">
        <v>Yes</v>
      </c>
      <c r="Y34" s="13">
        <v>1</v>
      </c>
    </row>
    <row r="35" spans="1:25" x14ac:dyDescent="0.3">
      <c r="A35" s="31" t="s">
        <v>99</v>
      </c>
      <c r="B35" s="31" t="s">
        <v>100</v>
      </c>
      <c r="C35" s="31" t="s">
        <v>14</v>
      </c>
      <c r="D35" s="31" t="s">
        <v>15</v>
      </c>
      <c r="E35" s="31">
        <v>27</v>
      </c>
      <c r="F35" s="31">
        <v>47</v>
      </c>
      <c r="G35" s="31">
        <v>4407.8900000000003</v>
      </c>
      <c r="H35" s="31">
        <v>119013.03</v>
      </c>
      <c r="I35" s="32">
        <v>45768</v>
      </c>
      <c r="J35" s="32">
        <v>45865</v>
      </c>
      <c r="K35" s="31" t="s">
        <v>57</v>
      </c>
      <c r="L35" s="33" t="s">
        <v>58</v>
      </c>
      <c r="M35" s="13" t="str">
        <f>PROPER(TRIM(SUBSTITUTE(B35,"###"," ")))</f>
        <v>Question Plus</v>
      </c>
      <c r="N35" s="13" t="str">
        <f>PROPER(TRIM(SUBSTITUTE(C35,"###"," ")))</f>
        <v>Clothing</v>
      </c>
      <c r="O35" s="13" t="str">
        <f>PROPER(TRIM(SUBSTITUTE(D35,"###"," ")))</f>
        <v>Global Traders</v>
      </c>
      <c r="P35" s="13" t="str">
        <f t="shared" si="6"/>
        <v>Question Plus</v>
      </c>
      <c r="Q35" s="34" t="str">
        <f t="shared" si="0"/>
        <v>Clothing</v>
      </c>
      <c r="R35" s="13" t="str">
        <f t="shared" si="1"/>
        <v>Global Traders</v>
      </c>
      <c r="S35" s="35">
        <f t="shared" si="2"/>
        <v>27</v>
      </c>
      <c r="T35" s="35">
        <f t="shared" si="3"/>
        <v>47</v>
      </c>
      <c r="U35" s="14">
        <f t="shared" si="4"/>
        <v>4407.8900000000003</v>
      </c>
      <c r="V35" s="14">
        <f t="shared" si="5"/>
        <v>119013.03000000001</v>
      </c>
      <c r="W35" s="13" t="str">
        <v>Low Stock</v>
      </c>
      <c r="X35" s="13" t="str">
        <v>Yes</v>
      </c>
      <c r="Y35" s="13">
        <v>1</v>
      </c>
    </row>
    <row r="36" spans="1:25" x14ac:dyDescent="0.3">
      <c r="A36" s="31" t="s">
        <v>101</v>
      </c>
      <c r="B36" s="31" t="s">
        <v>102</v>
      </c>
      <c r="C36" s="31" t="s">
        <v>20</v>
      </c>
      <c r="D36" s="31" t="s">
        <v>15</v>
      </c>
      <c r="E36" s="31">
        <v>127</v>
      </c>
      <c r="F36" s="31">
        <v>81</v>
      </c>
      <c r="G36" s="31">
        <v>2245.54</v>
      </c>
      <c r="H36" s="31">
        <v>285183.58</v>
      </c>
      <c r="I36" s="32">
        <v>45834</v>
      </c>
      <c r="J36" s="32">
        <v>45929</v>
      </c>
      <c r="K36" s="13"/>
      <c r="L36" s="33" t="s">
        <v>33</v>
      </c>
      <c r="M36" s="13" t="str">
        <f>PROPER(TRIM(SUBSTITUTE(B36,"###"," ")))</f>
        <v>Better X</v>
      </c>
      <c r="N36" s="13" t="str">
        <f>PROPER(TRIM(SUBSTITUTE(C36,"###"," ")))</f>
        <v>Toys</v>
      </c>
      <c r="O36" s="13" t="str">
        <f>PROPER(TRIM(SUBSTITUTE(D36,"###"," ")))</f>
        <v>Global Traders</v>
      </c>
      <c r="P36" s="13" t="str">
        <f t="shared" si="6"/>
        <v>Better X</v>
      </c>
      <c r="Q36" s="34" t="str">
        <f t="shared" si="0"/>
        <v>Toys</v>
      </c>
      <c r="R36" s="13" t="str">
        <f t="shared" si="1"/>
        <v>Global Traders</v>
      </c>
      <c r="S36" s="35">
        <f t="shared" si="2"/>
        <v>127</v>
      </c>
      <c r="T36" s="35">
        <f t="shared" si="3"/>
        <v>81</v>
      </c>
      <c r="U36" s="14">
        <f t="shared" si="4"/>
        <v>2245.54</v>
      </c>
      <c r="V36" s="14">
        <f t="shared" si="5"/>
        <v>285183.58</v>
      </c>
      <c r="W36" s="13" t="str">
        <v>In Stock</v>
      </c>
      <c r="X36" s="13" t="str">
        <v>No</v>
      </c>
      <c r="Y36" s="13">
        <v>0</v>
      </c>
    </row>
    <row r="37" spans="1:25" x14ac:dyDescent="0.3">
      <c r="A37" s="31" t="s">
        <v>103</v>
      </c>
      <c r="B37" s="31" t="s">
        <v>104</v>
      </c>
      <c r="C37" s="31" t="s">
        <v>44</v>
      </c>
      <c r="D37" s="13"/>
      <c r="E37" s="31">
        <v>189</v>
      </c>
      <c r="F37" s="31">
        <v>96</v>
      </c>
      <c r="G37" s="31">
        <v>17221.580000000002</v>
      </c>
      <c r="H37" s="31">
        <v>3254878.62</v>
      </c>
      <c r="I37" s="32">
        <v>45845</v>
      </c>
      <c r="J37" s="32">
        <v>45882</v>
      </c>
      <c r="K37" s="31" t="s">
        <v>46</v>
      </c>
      <c r="L37" s="33" t="s">
        <v>30</v>
      </c>
      <c r="M37" s="13" t="str">
        <f>PROPER(TRIM(SUBSTITUTE(B37,"###"," ")))</f>
        <v>Church Mini</v>
      </c>
      <c r="N37" s="13" t="str">
        <f>PROPER(TRIM(SUBSTITUTE(C37,"###"," ")))</f>
        <v>Groceries</v>
      </c>
      <c r="O37" s="13" t="str">
        <f>PROPER(TRIM(SUBSTITUTE(D37,"###"," ")))</f>
        <v/>
      </c>
      <c r="P37" s="13" t="str">
        <f t="shared" si="6"/>
        <v>Church Mini</v>
      </c>
      <c r="Q37" s="34" t="str">
        <f t="shared" si="0"/>
        <v>Groceries</v>
      </c>
      <c r="R37" s="13" t="str">
        <f t="shared" si="1"/>
        <v>Others</v>
      </c>
      <c r="S37" s="35">
        <f t="shared" si="2"/>
        <v>189</v>
      </c>
      <c r="T37" s="35">
        <f t="shared" si="3"/>
        <v>96</v>
      </c>
      <c r="U37" s="14">
        <f t="shared" si="4"/>
        <v>17221.580000000002</v>
      </c>
      <c r="V37" s="14">
        <f t="shared" si="5"/>
        <v>3254878.62</v>
      </c>
      <c r="W37" s="13" t="str">
        <v>In Stock</v>
      </c>
      <c r="X37" s="13" t="str">
        <v>No</v>
      </c>
      <c r="Y37" s="13">
        <v>0</v>
      </c>
    </row>
    <row r="38" spans="1:25" x14ac:dyDescent="0.3">
      <c r="A38" s="31" t="s">
        <v>105</v>
      </c>
      <c r="B38" s="31" t="s">
        <v>106</v>
      </c>
      <c r="C38" s="31" t="s">
        <v>44</v>
      </c>
      <c r="D38" s="31" t="s">
        <v>45</v>
      </c>
      <c r="E38" s="31">
        <v>197</v>
      </c>
      <c r="F38" s="31">
        <v>91</v>
      </c>
      <c r="G38" s="31">
        <v>10705.08</v>
      </c>
      <c r="H38" s="31">
        <v>2108900.7599999998</v>
      </c>
      <c r="I38" s="32">
        <v>45822</v>
      </c>
      <c r="J38" s="32">
        <v>45915</v>
      </c>
      <c r="K38" s="31" t="s">
        <v>46</v>
      </c>
      <c r="L38" s="33" t="s">
        <v>58</v>
      </c>
      <c r="M38" s="13" t="str">
        <f>PROPER(TRIM(SUBSTITUTE(B38,"###"," ")))</f>
        <v>Kitchen X</v>
      </c>
      <c r="N38" s="13" t="str">
        <f>PROPER(TRIM(SUBSTITUTE(C38,"###"," ")))</f>
        <v>Groceries</v>
      </c>
      <c r="O38" s="13" t="str">
        <f>PROPER(TRIM(SUBSTITUTE(D38,"###"," ")))</f>
        <v>Retailmart Inc</v>
      </c>
      <c r="P38" s="13" t="str">
        <f t="shared" si="6"/>
        <v>Kitchen X</v>
      </c>
      <c r="Q38" s="34" t="str">
        <f t="shared" si="0"/>
        <v>Groceries</v>
      </c>
      <c r="R38" s="13" t="str">
        <f t="shared" si="1"/>
        <v>Retailmart Inc</v>
      </c>
      <c r="S38" s="35">
        <f t="shared" si="2"/>
        <v>197</v>
      </c>
      <c r="T38" s="35">
        <f t="shared" si="3"/>
        <v>91</v>
      </c>
      <c r="U38" s="14">
        <f t="shared" si="4"/>
        <v>10705.08</v>
      </c>
      <c r="V38" s="14">
        <f t="shared" si="5"/>
        <v>2108900.7599999998</v>
      </c>
      <c r="W38" s="13" t="str">
        <v>In Stock</v>
      </c>
      <c r="X38" s="13" t="str">
        <v>No</v>
      </c>
      <c r="Y38" s="13">
        <v>0</v>
      </c>
    </row>
    <row r="39" spans="1:25" x14ac:dyDescent="0.3">
      <c r="A39" s="31" t="s">
        <v>107</v>
      </c>
      <c r="B39" s="31" t="s">
        <v>108</v>
      </c>
      <c r="C39" s="31" t="s">
        <v>28</v>
      </c>
      <c r="D39" s="31" t="s">
        <v>41</v>
      </c>
      <c r="E39" s="31">
        <v>164</v>
      </c>
      <c r="F39" s="31">
        <v>70</v>
      </c>
      <c r="G39" s="31">
        <v>5424.78</v>
      </c>
      <c r="H39" s="31">
        <v>889663.91999999993</v>
      </c>
      <c r="I39" s="32">
        <v>45800</v>
      </c>
      <c r="J39" s="32">
        <v>45916</v>
      </c>
      <c r="K39" s="31" t="s">
        <v>57</v>
      </c>
      <c r="L39" s="33" t="s">
        <v>58</v>
      </c>
      <c r="M39" s="13" t="str">
        <f>PROPER(TRIM(SUBSTITUTE(B39,"###"," ")))</f>
        <v>Anyone X</v>
      </c>
      <c r="N39" s="13" t="str">
        <f>PROPER(TRIM(SUBSTITUTE(C39,"###"," ")))</f>
        <v>Furniture</v>
      </c>
      <c r="O39" s="13" t="str">
        <f>PROPER(TRIM(SUBSTITUTE(D39,"###"," ")))</f>
        <v>Quickstock</v>
      </c>
      <c r="P39" s="13" t="str">
        <f t="shared" si="6"/>
        <v>Anyone X</v>
      </c>
      <c r="Q39" s="34" t="str">
        <f t="shared" si="0"/>
        <v>Furniture</v>
      </c>
      <c r="R39" s="13" t="str">
        <f t="shared" si="1"/>
        <v>Quickstock</v>
      </c>
      <c r="S39" s="35">
        <f t="shared" si="2"/>
        <v>164</v>
      </c>
      <c r="T39" s="35">
        <f t="shared" si="3"/>
        <v>70</v>
      </c>
      <c r="U39" s="14">
        <f t="shared" si="4"/>
        <v>5424.78</v>
      </c>
      <c r="V39" s="14">
        <f t="shared" si="5"/>
        <v>889663.91999999993</v>
      </c>
      <c r="W39" s="13" t="str">
        <v>In Stock</v>
      </c>
      <c r="X39" s="13" t="str">
        <v>No</v>
      </c>
      <c r="Y39" s="13">
        <v>0</v>
      </c>
    </row>
    <row r="40" spans="1:25" x14ac:dyDescent="0.3">
      <c r="A40" s="31" t="s">
        <v>109</v>
      </c>
      <c r="B40" s="31" t="s">
        <v>110</v>
      </c>
      <c r="C40" s="31" t="s">
        <v>28</v>
      </c>
      <c r="D40" s="31" t="s">
        <v>41</v>
      </c>
      <c r="E40" s="31">
        <v>58</v>
      </c>
      <c r="F40" s="31">
        <v>51</v>
      </c>
      <c r="G40" s="31">
        <v>10399.870000000001</v>
      </c>
      <c r="H40" s="31">
        <v>603192.46000000008</v>
      </c>
      <c r="I40" s="32">
        <v>45787</v>
      </c>
      <c r="J40" s="32">
        <v>45895</v>
      </c>
      <c r="K40" s="31" t="s">
        <v>57</v>
      </c>
      <c r="L40" s="33" t="s">
        <v>30</v>
      </c>
      <c r="M40" s="13" t="str">
        <f>PROPER(TRIM(SUBSTITUTE(B40,"###"," ")))</f>
        <v>Peace Lite</v>
      </c>
      <c r="N40" s="13" t="str">
        <f>PROPER(TRIM(SUBSTITUTE(C40,"###"," ")))</f>
        <v>Furniture</v>
      </c>
      <c r="O40" s="13" t="str">
        <f>PROPER(TRIM(SUBSTITUTE(D40,"###"," ")))</f>
        <v>Quickstock</v>
      </c>
      <c r="P40" s="13" t="str">
        <f t="shared" si="6"/>
        <v>Peace Lite</v>
      </c>
      <c r="Q40" s="34" t="str">
        <f t="shared" si="0"/>
        <v>Furniture</v>
      </c>
      <c r="R40" s="13" t="str">
        <f t="shared" si="1"/>
        <v>Quickstock</v>
      </c>
      <c r="S40" s="35">
        <f t="shared" si="2"/>
        <v>58</v>
      </c>
      <c r="T40" s="35">
        <f t="shared" si="3"/>
        <v>51</v>
      </c>
      <c r="U40" s="14">
        <f t="shared" si="4"/>
        <v>10399.870000000001</v>
      </c>
      <c r="V40" s="14">
        <f t="shared" si="5"/>
        <v>603192.46000000008</v>
      </c>
      <c r="W40" s="13" t="str">
        <v>In Stock</v>
      </c>
      <c r="X40" s="13" t="str">
        <v>No</v>
      </c>
      <c r="Y40" s="13">
        <v>0</v>
      </c>
    </row>
    <row r="41" spans="1:25" x14ac:dyDescent="0.3">
      <c r="A41" s="31" t="s">
        <v>111</v>
      </c>
      <c r="B41" s="31" t="s">
        <v>112</v>
      </c>
      <c r="C41" s="31" t="s">
        <v>20</v>
      </c>
      <c r="D41" s="31" t="s">
        <v>24</v>
      </c>
      <c r="E41" s="31">
        <v>179</v>
      </c>
      <c r="F41" s="31">
        <v>81</v>
      </c>
      <c r="G41" s="31">
        <v>19437.05</v>
      </c>
      <c r="H41" s="31">
        <v>3479231.95</v>
      </c>
      <c r="I41" s="32">
        <v>45752</v>
      </c>
      <c r="J41" s="32">
        <v>45936</v>
      </c>
      <c r="K41" s="31" t="s">
        <v>54</v>
      </c>
      <c r="L41" s="33" t="s">
        <v>17</v>
      </c>
      <c r="M41" s="13" t="str">
        <f>PROPER(TRIM(SUBSTITUTE(B41,"###"," ")))</f>
        <v>Bad X</v>
      </c>
      <c r="N41" s="13" t="str">
        <f>PROPER(TRIM(SUBSTITUTE(C41,"###"," ")))</f>
        <v>Toys</v>
      </c>
      <c r="O41" s="13" t="str">
        <f>PROPER(TRIM(SUBSTITUTE(D41,"###"," ")))</f>
        <v>Omni Suppliers</v>
      </c>
      <c r="P41" s="13" t="str">
        <f t="shared" si="6"/>
        <v>Bad X</v>
      </c>
      <c r="Q41" s="34" t="str">
        <f t="shared" si="0"/>
        <v>Toys</v>
      </c>
      <c r="R41" s="13" t="str">
        <f t="shared" si="1"/>
        <v>Omni Suppliers</v>
      </c>
      <c r="S41" s="35">
        <f t="shared" si="2"/>
        <v>179</v>
      </c>
      <c r="T41" s="35">
        <f t="shared" si="3"/>
        <v>81</v>
      </c>
      <c r="U41" s="14">
        <f t="shared" si="4"/>
        <v>19437.05</v>
      </c>
      <c r="V41" s="14">
        <f t="shared" si="5"/>
        <v>3479231.9499999997</v>
      </c>
      <c r="W41" s="13" t="str">
        <v>In Stock</v>
      </c>
      <c r="X41" s="13" t="str">
        <v>No</v>
      </c>
      <c r="Y41" s="13">
        <v>0</v>
      </c>
    </row>
    <row r="42" spans="1:25" x14ac:dyDescent="0.3">
      <c r="A42" s="31" t="s">
        <v>113</v>
      </c>
      <c r="B42" s="31" t="s">
        <v>114</v>
      </c>
      <c r="C42" s="31" t="s">
        <v>20</v>
      </c>
      <c r="D42" s="31" t="s">
        <v>41</v>
      </c>
      <c r="E42" s="31">
        <v>38</v>
      </c>
      <c r="F42" s="31">
        <v>21</v>
      </c>
      <c r="G42" s="31">
        <v>14259.8</v>
      </c>
      <c r="H42" s="31">
        <v>541872.4</v>
      </c>
      <c r="I42" s="32">
        <v>45716</v>
      </c>
      <c r="J42" s="32">
        <v>45927</v>
      </c>
      <c r="K42" s="31" t="s">
        <v>25</v>
      </c>
      <c r="L42" s="33" t="s">
        <v>21</v>
      </c>
      <c r="M42" s="13" t="str">
        <f>PROPER(TRIM(SUBSTITUTE(B42,"###"," ")))</f>
        <v>Much Max</v>
      </c>
      <c r="N42" s="13" t="str">
        <f>PROPER(TRIM(SUBSTITUTE(C42,"###"," ")))</f>
        <v>Toys</v>
      </c>
      <c r="O42" s="13" t="str">
        <f>PROPER(TRIM(SUBSTITUTE(D42,"###"," ")))</f>
        <v>Quickstock</v>
      </c>
      <c r="P42" s="13" t="str">
        <f t="shared" si="6"/>
        <v>Much Max</v>
      </c>
      <c r="Q42" s="34" t="str">
        <f t="shared" si="0"/>
        <v>Toys</v>
      </c>
      <c r="R42" s="13" t="str">
        <f t="shared" si="1"/>
        <v>Quickstock</v>
      </c>
      <c r="S42" s="35">
        <f t="shared" si="2"/>
        <v>38</v>
      </c>
      <c r="T42" s="35">
        <f t="shared" si="3"/>
        <v>21</v>
      </c>
      <c r="U42" s="14">
        <f t="shared" si="4"/>
        <v>14259.8</v>
      </c>
      <c r="V42" s="14">
        <f t="shared" si="5"/>
        <v>541872.4</v>
      </c>
      <c r="W42" s="13" t="str">
        <v>In Stock</v>
      </c>
      <c r="X42" s="13" t="str">
        <v>No</v>
      </c>
      <c r="Y42" s="13">
        <v>0</v>
      </c>
    </row>
    <row r="43" spans="1:25" x14ac:dyDescent="0.3">
      <c r="A43" s="31" t="s">
        <v>115</v>
      </c>
      <c r="B43" s="31" t="s">
        <v>116</v>
      </c>
      <c r="C43" s="31" t="s">
        <v>28</v>
      </c>
      <c r="D43" s="31" t="s">
        <v>53</v>
      </c>
      <c r="E43" s="31">
        <v>112</v>
      </c>
      <c r="F43" s="31">
        <v>75</v>
      </c>
      <c r="G43" s="31">
        <v>785.89</v>
      </c>
      <c r="H43" s="31">
        <v>88019.68</v>
      </c>
      <c r="I43" s="32">
        <v>45726</v>
      </c>
      <c r="J43" s="32">
        <v>45865</v>
      </c>
      <c r="K43" s="31" t="s">
        <v>57</v>
      </c>
      <c r="L43" s="33" t="s">
        <v>33</v>
      </c>
      <c r="M43" s="13" t="str">
        <f>PROPER(TRIM(SUBSTITUTE(B43,"###"," ")))</f>
        <v>Party X</v>
      </c>
      <c r="N43" s="13" t="str">
        <f>PROPER(TRIM(SUBSTITUTE(C43,"###"," ")))</f>
        <v>Furniture</v>
      </c>
      <c r="O43" s="13" t="str">
        <f>PROPER(TRIM(SUBSTITUTE(D43,"###"," ")))</f>
        <v>Abc Pvt Ltd</v>
      </c>
      <c r="P43" s="13" t="str">
        <f t="shared" si="6"/>
        <v>Party X</v>
      </c>
      <c r="Q43" s="34" t="str">
        <f t="shared" si="0"/>
        <v>Furniture</v>
      </c>
      <c r="R43" s="13" t="str">
        <f t="shared" si="1"/>
        <v>Abc Pvt Ltd</v>
      </c>
      <c r="S43" s="35">
        <f t="shared" si="2"/>
        <v>112</v>
      </c>
      <c r="T43" s="35">
        <f t="shared" si="3"/>
        <v>75</v>
      </c>
      <c r="U43" s="14">
        <f t="shared" si="4"/>
        <v>785.89</v>
      </c>
      <c r="V43" s="14">
        <f t="shared" si="5"/>
        <v>88019.68</v>
      </c>
      <c r="W43" s="13" t="str">
        <v>In Stock</v>
      </c>
      <c r="X43" s="13" t="str">
        <v>No</v>
      </c>
      <c r="Y43" s="13">
        <v>0</v>
      </c>
    </row>
    <row r="44" spans="1:25" x14ac:dyDescent="0.3">
      <c r="A44" s="31" t="s">
        <v>117</v>
      </c>
      <c r="B44" s="31" t="s">
        <v>118</v>
      </c>
      <c r="C44" s="31" t="s">
        <v>40</v>
      </c>
      <c r="D44" s="31" t="s">
        <v>15</v>
      </c>
      <c r="E44" s="31">
        <v>53</v>
      </c>
      <c r="F44" s="31">
        <v>20</v>
      </c>
      <c r="G44" s="31">
        <v>4829.26</v>
      </c>
      <c r="H44" s="31">
        <v>255950.78</v>
      </c>
      <c r="I44" s="32">
        <v>45682</v>
      </c>
      <c r="J44" s="32">
        <v>45917</v>
      </c>
      <c r="K44" s="13"/>
      <c r="L44" s="33" t="s">
        <v>21</v>
      </c>
      <c r="M44" s="13" t="str">
        <f>PROPER(TRIM(SUBSTITUTE(B44,"###"," ")))</f>
        <v>Exist Pro</v>
      </c>
      <c r="N44" s="13" t="str">
        <f>PROPER(TRIM(SUBSTITUTE(C44,"###"," ")))</f>
        <v>Electronics</v>
      </c>
      <c r="O44" s="13" t="str">
        <f>PROPER(TRIM(SUBSTITUTE(D44,"###"," ")))</f>
        <v>Global Traders</v>
      </c>
      <c r="P44" s="13" t="str">
        <f t="shared" si="6"/>
        <v>Exist Pro</v>
      </c>
      <c r="Q44" s="34" t="str">
        <f t="shared" si="0"/>
        <v>Electronics</v>
      </c>
      <c r="R44" s="13" t="str">
        <f t="shared" si="1"/>
        <v>Global Traders</v>
      </c>
      <c r="S44" s="35">
        <f t="shared" si="2"/>
        <v>53</v>
      </c>
      <c r="T44" s="35">
        <f t="shared" si="3"/>
        <v>20</v>
      </c>
      <c r="U44" s="14">
        <f t="shared" si="4"/>
        <v>4829.26</v>
      </c>
      <c r="V44" s="14">
        <f t="shared" si="5"/>
        <v>255950.78</v>
      </c>
      <c r="W44" s="13" t="str">
        <v>In Stock</v>
      </c>
      <c r="X44" s="13" t="str">
        <v>No</v>
      </c>
      <c r="Y44" s="13">
        <v>0</v>
      </c>
    </row>
    <row r="45" spans="1:25" x14ac:dyDescent="0.3">
      <c r="A45" s="31" t="s">
        <v>119</v>
      </c>
      <c r="B45" s="31" t="s">
        <v>120</v>
      </c>
      <c r="C45" s="31" t="s">
        <v>40</v>
      </c>
      <c r="D45" s="31" t="s">
        <v>41</v>
      </c>
      <c r="E45" s="31">
        <v>52</v>
      </c>
      <c r="F45" s="31">
        <v>63</v>
      </c>
      <c r="G45" s="31">
        <v>8983.27</v>
      </c>
      <c r="H45" s="31">
        <v>467130.04</v>
      </c>
      <c r="I45" s="32">
        <v>45733</v>
      </c>
      <c r="J45" s="32">
        <v>45938</v>
      </c>
      <c r="K45" s="13"/>
      <c r="L45" s="33" t="s">
        <v>58</v>
      </c>
      <c r="M45" s="13" t="str">
        <f>PROPER(TRIM(SUBSTITUTE(B45,"###"," ")))</f>
        <v>History X</v>
      </c>
      <c r="N45" s="13" t="str">
        <f>PROPER(TRIM(SUBSTITUTE(C45,"###"," ")))</f>
        <v>Electronics</v>
      </c>
      <c r="O45" s="13" t="str">
        <f>PROPER(TRIM(SUBSTITUTE(D45,"###"," ")))</f>
        <v>Quickstock</v>
      </c>
      <c r="P45" s="13" t="str">
        <f t="shared" si="6"/>
        <v>History X</v>
      </c>
      <c r="Q45" s="34" t="str">
        <f t="shared" si="0"/>
        <v>Electronics</v>
      </c>
      <c r="R45" s="13" t="str">
        <f t="shared" si="1"/>
        <v>Quickstock</v>
      </c>
      <c r="S45" s="35">
        <f t="shared" si="2"/>
        <v>52</v>
      </c>
      <c r="T45" s="35">
        <f t="shared" si="3"/>
        <v>63</v>
      </c>
      <c r="U45" s="14">
        <f t="shared" si="4"/>
        <v>8983.27</v>
      </c>
      <c r="V45" s="14">
        <f t="shared" si="5"/>
        <v>467130.04000000004</v>
      </c>
      <c r="W45" s="13" t="str">
        <v>Low Stock</v>
      </c>
      <c r="X45" s="13" t="str">
        <v>Yes</v>
      </c>
      <c r="Y45" s="13">
        <v>1</v>
      </c>
    </row>
    <row r="46" spans="1:25" x14ac:dyDescent="0.3">
      <c r="A46" s="31" t="s">
        <v>121</v>
      </c>
      <c r="B46" s="31" t="s">
        <v>122</v>
      </c>
      <c r="C46" s="31" t="s">
        <v>20</v>
      </c>
      <c r="D46" s="13"/>
      <c r="E46" s="31">
        <v>67</v>
      </c>
      <c r="F46" s="31">
        <v>74</v>
      </c>
      <c r="G46" s="31">
        <v>15244.31</v>
      </c>
      <c r="H46" s="31">
        <v>1021368.77</v>
      </c>
      <c r="I46" s="32">
        <v>45838</v>
      </c>
      <c r="J46" s="32">
        <v>45913</v>
      </c>
      <c r="K46" s="31" t="s">
        <v>25</v>
      </c>
      <c r="L46" s="33" t="s">
        <v>33</v>
      </c>
      <c r="M46" s="13" t="str">
        <f>PROPER(TRIM(SUBSTITUTE(B46,"###"," ")))</f>
        <v>Begin Mini</v>
      </c>
      <c r="N46" s="13" t="str">
        <f>PROPER(TRIM(SUBSTITUTE(C46,"###"," ")))</f>
        <v>Toys</v>
      </c>
      <c r="O46" s="13" t="str">
        <f>PROPER(TRIM(SUBSTITUTE(D46,"###"," ")))</f>
        <v/>
      </c>
      <c r="P46" s="13" t="str">
        <f t="shared" si="6"/>
        <v>Begin Mini</v>
      </c>
      <c r="Q46" s="34" t="str">
        <f t="shared" si="0"/>
        <v>Toys</v>
      </c>
      <c r="R46" s="13" t="str">
        <f t="shared" si="1"/>
        <v>Others</v>
      </c>
      <c r="S46" s="35">
        <f t="shared" si="2"/>
        <v>67</v>
      </c>
      <c r="T46" s="35">
        <f t="shared" si="3"/>
        <v>74</v>
      </c>
      <c r="U46" s="14">
        <f t="shared" si="4"/>
        <v>15244.31</v>
      </c>
      <c r="V46" s="14">
        <f t="shared" si="5"/>
        <v>1021368.77</v>
      </c>
      <c r="W46" s="13" t="str">
        <v>Low Stock</v>
      </c>
      <c r="X46" s="13" t="str">
        <v>Yes</v>
      </c>
      <c r="Y46" s="13">
        <v>1</v>
      </c>
    </row>
    <row r="47" spans="1:25" x14ac:dyDescent="0.3">
      <c r="A47" s="31" t="s">
        <v>123</v>
      </c>
      <c r="B47" s="31" t="s">
        <v>124</v>
      </c>
      <c r="C47" s="31" t="s">
        <v>44</v>
      </c>
      <c r="D47" s="31" t="s">
        <v>15</v>
      </c>
      <c r="E47" s="31">
        <v>144</v>
      </c>
      <c r="F47" s="31">
        <v>57</v>
      </c>
      <c r="G47" s="31">
        <v>7387.27</v>
      </c>
      <c r="H47" s="31">
        <v>1063766.8799999999</v>
      </c>
      <c r="I47" s="32">
        <v>45688</v>
      </c>
      <c r="J47" s="32">
        <v>45942</v>
      </c>
      <c r="K47" s="31" t="s">
        <v>54</v>
      </c>
      <c r="L47" s="33" t="s">
        <v>30</v>
      </c>
      <c r="M47" s="13" t="str">
        <f>PROPER(TRIM(SUBSTITUTE(B47,"###"," ")))</f>
        <v>Media Max</v>
      </c>
      <c r="N47" s="13" t="str">
        <f>PROPER(TRIM(SUBSTITUTE(C47,"###"," ")))</f>
        <v>Groceries</v>
      </c>
      <c r="O47" s="13" t="str">
        <f>PROPER(TRIM(SUBSTITUTE(D47,"###"," ")))</f>
        <v>Global Traders</v>
      </c>
      <c r="P47" s="13" t="str">
        <f t="shared" si="6"/>
        <v>Media Max</v>
      </c>
      <c r="Q47" s="34" t="str">
        <f t="shared" si="0"/>
        <v>Groceries</v>
      </c>
      <c r="R47" s="13" t="str">
        <f t="shared" si="1"/>
        <v>Global Traders</v>
      </c>
      <c r="S47" s="35">
        <f t="shared" si="2"/>
        <v>144</v>
      </c>
      <c r="T47" s="35">
        <f t="shared" si="3"/>
        <v>57</v>
      </c>
      <c r="U47" s="14">
        <f t="shared" si="4"/>
        <v>7387.27</v>
      </c>
      <c r="V47" s="14">
        <f t="shared" si="5"/>
        <v>1063766.8800000001</v>
      </c>
      <c r="W47" s="13" t="str">
        <v>In Stock</v>
      </c>
      <c r="X47" s="13" t="str">
        <v>No</v>
      </c>
      <c r="Y47" s="13">
        <v>0</v>
      </c>
    </row>
    <row r="48" spans="1:25" x14ac:dyDescent="0.3">
      <c r="A48" s="31" t="s">
        <v>125</v>
      </c>
      <c r="B48" s="31" t="s">
        <v>126</v>
      </c>
      <c r="C48" s="31" t="s">
        <v>20</v>
      </c>
      <c r="D48" s="31" t="s">
        <v>53</v>
      </c>
      <c r="E48" s="31">
        <v>97</v>
      </c>
      <c r="F48" s="31">
        <v>89</v>
      </c>
      <c r="G48" s="31">
        <v>8006.55</v>
      </c>
      <c r="H48" s="31">
        <v>776635.35</v>
      </c>
      <c r="I48" s="32">
        <v>45836</v>
      </c>
      <c r="J48" s="32">
        <v>45921</v>
      </c>
      <c r="K48" s="13"/>
      <c r="L48" s="33" t="s">
        <v>17</v>
      </c>
      <c r="M48" s="13" t="str">
        <f>PROPER(TRIM(SUBSTITUTE(B48,"###"," ")))</f>
        <v>Federal Mini</v>
      </c>
      <c r="N48" s="13" t="str">
        <f>PROPER(TRIM(SUBSTITUTE(C48,"###"," ")))</f>
        <v>Toys</v>
      </c>
      <c r="O48" s="13" t="str">
        <f>PROPER(TRIM(SUBSTITUTE(D48,"###"," ")))</f>
        <v>Abc Pvt Ltd</v>
      </c>
      <c r="P48" s="13" t="str">
        <f t="shared" si="6"/>
        <v>Federal Mini</v>
      </c>
      <c r="Q48" s="34" t="str">
        <f t="shared" si="0"/>
        <v>Toys</v>
      </c>
      <c r="R48" s="13" t="str">
        <f t="shared" si="1"/>
        <v>Abc Pvt Ltd</v>
      </c>
      <c r="S48" s="35">
        <f t="shared" si="2"/>
        <v>97</v>
      </c>
      <c r="T48" s="35">
        <f t="shared" si="3"/>
        <v>89</v>
      </c>
      <c r="U48" s="14">
        <f t="shared" si="4"/>
        <v>8006.55</v>
      </c>
      <c r="V48" s="14">
        <f t="shared" si="5"/>
        <v>776635.35</v>
      </c>
      <c r="W48" s="13" t="str">
        <v>In Stock</v>
      </c>
      <c r="X48" s="13" t="str">
        <v>No</v>
      </c>
      <c r="Y48" s="13">
        <v>0</v>
      </c>
    </row>
    <row r="49" spans="1:25" x14ac:dyDescent="0.3">
      <c r="A49" s="31" t="s">
        <v>127</v>
      </c>
      <c r="B49" s="31" t="s">
        <v>128</v>
      </c>
      <c r="C49" s="31" t="s">
        <v>28</v>
      </c>
      <c r="D49" s="31" t="s">
        <v>41</v>
      </c>
      <c r="E49" s="31">
        <v>96</v>
      </c>
      <c r="F49" s="31">
        <v>92</v>
      </c>
      <c r="G49" s="31">
        <v>6449.56</v>
      </c>
      <c r="H49" s="31">
        <v>619157.76000000001</v>
      </c>
      <c r="I49" s="32">
        <v>45804</v>
      </c>
      <c r="J49" s="32">
        <v>45863</v>
      </c>
      <c r="K49" s="31" t="s">
        <v>54</v>
      </c>
      <c r="L49" s="33" t="s">
        <v>30</v>
      </c>
      <c r="M49" s="13" t="str">
        <f>PROPER(TRIM(SUBSTITUTE(B49,"###"," ")))</f>
        <v>Friend Pro</v>
      </c>
      <c r="N49" s="13" t="str">
        <f>PROPER(TRIM(SUBSTITUTE(C49,"###"," ")))</f>
        <v>Furniture</v>
      </c>
      <c r="O49" s="13" t="str">
        <f>PROPER(TRIM(SUBSTITUTE(D49,"###"," ")))</f>
        <v>Quickstock</v>
      </c>
      <c r="P49" s="13" t="str">
        <f t="shared" si="6"/>
        <v>Friend Pro</v>
      </c>
      <c r="Q49" s="34" t="str">
        <f t="shared" si="0"/>
        <v>Furniture</v>
      </c>
      <c r="R49" s="13" t="str">
        <f t="shared" si="1"/>
        <v>Quickstock</v>
      </c>
      <c r="S49" s="35">
        <f t="shared" si="2"/>
        <v>96</v>
      </c>
      <c r="T49" s="35">
        <f t="shared" si="3"/>
        <v>92</v>
      </c>
      <c r="U49" s="14">
        <f t="shared" si="4"/>
        <v>6449.56</v>
      </c>
      <c r="V49" s="14">
        <f t="shared" si="5"/>
        <v>619157.76000000001</v>
      </c>
      <c r="W49" s="13" t="str">
        <v>In Stock</v>
      </c>
      <c r="X49" s="13" t="str">
        <v>No</v>
      </c>
      <c r="Y49" s="13">
        <v>0</v>
      </c>
    </row>
    <row r="50" spans="1:25" x14ac:dyDescent="0.3">
      <c r="A50" s="31" t="s">
        <v>129</v>
      </c>
      <c r="B50" s="31" t="s">
        <v>130</v>
      </c>
      <c r="C50" s="31" t="s">
        <v>40</v>
      </c>
      <c r="D50" s="31" t="s">
        <v>15</v>
      </c>
      <c r="E50" s="31">
        <v>92</v>
      </c>
      <c r="F50" s="31">
        <v>22</v>
      </c>
      <c r="G50" s="31">
        <v>11838.31</v>
      </c>
      <c r="H50" s="31">
        <v>1089124.52</v>
      </c>
      <c r="I50" s="32">
        <v>45689</v>
      </c>
      <c r="J50" s="32">
        <v>45897</v>
      </c>
      <c r="K50" s="31" t="s">
        <v>54</v>
      </c>
      <c r="L50" s="33" t="s">
        <v>17</v>
      </c>
      <c r="M50" s="13" t="str">
        <f>PROPER(TRIM(SUBSTITUTE(B50,"###"," ")))</f>
        <v>Finally Lite</v>
      </c>
      <c r="N50" s="13" t="str">
        <f>PROPER(TRIM(SUBSTITUTE(C50,"###"," ")))</f>
        <v>Electronics</v>
      </c>
      <c r="O50" s="13" t="str">
        <f>PROPER(TRIM(SUBSTITUTE(D50,"###"," ")))</f>
        <v>Global Traders</v>
      </c>
      <c r="P50" s="13" t="str">
        <f t="shared" si="6"/>
        <v>Finally Lite</v>
      </c>
      <c r="Q50" s="34" t="str">
        <f t="shared" si="0"/>
        <v>Electronics</v>
      </c>
      <c r="R50" s="13" t="str">
        <f t="shared" si="1"/>
        <v>Global Traders</v>
      </c>
      <c r="S50" s="35">
        <f t="shared" si="2"/>
        <v>92</v>
      </c>
      <c r="T50" s="35">
        <f t="shared" si="3"/>
        <v>22</v>
      </c>
      <c r="U50" s="14">
        <f t="shared" si="4"/>
        <v>11838.31</v>
      </c>
      <c r="V50" s="14">
        <f t="shared" si="5"/>
        <v>1089124.52</v>
      </c>
      <c r="W50" s="13" t="str">
        <v>In Stock</v>
      </c>
      <c r="X50" s="13" t="str">
        <v>No</v>
      </c>
      <c r="Y50" s="13">
        <v>0</v>
      </c>
    </row>
    <row r="51" spans="1:25" x14ac:dyDescent="0.3">
      <c r="A51" s="31" t="s">
        <v>131</v>
      </c>
      <c r="B51" s="31" t="s">
        <v>132</v>
      </c>
      <c r="C51" s="31" t="s">
        <v>20</v>
      </c>
      <c r="D51" s="31" t="s">
        <v>15</v>
      </c>
      <c r="E51" s="31">
        <v>163</v>
      </c>
      <c r="F51" s="31">
        <v>38</v>
      </c>
      <c r="G51" s="31">
        <v>14237.43</v>
      </c>
      <c r="H51" s="31">
        <v>2320701.09</v>
      </c>
      <c r="I51" s="32">
        <v>45822</v>
      </c>
      <c r="J51" s="32">
        <v>45865</v>
      </c>
      <c r="K51" s="31" t="s">
        <v>54</v>
      </c>
      <c r="L51" s="33" t="s">
        <v>17</v>
      </c>
      <c r="M51" s="13" t="str">
        <f>PROPER(TRIM(SUBSTITUTE(B51,"###"," ")))</f>
        <v>Too Mini</v>
      </c>
      <c r="N51" s="13" t="str">
        <f>PROPER(TRIM(SUBSTITUTE(C51,"###"," ")))</f>
        <v>Toys</v>
      </c>
      <c r="O51" s="13" t="str">
        <f>PROPER(TRIM(SUBSTITUTE(D51,"###"," ")))</f>
        <v>Global Traders</v>
      </c>
      <c r="P51" s="13" t="str">
        <f t="shared" si="6"/>
        <v>Too Mini</v>
      </c>
      <c r="Q51" s="34" t="str">
        <f t="shared" si="0"/>
        <v>Toys</v>
      </c>
      <c r="R51" s="13" t="str">
        <f t="shared" si="1"/>
        <v>Global Traders</v>
      </c>
      <c r="S51" s="35">
        <f t="shared" si="2"/>
        <v>163</v>
      </c>
      <c r="T51" s="35">
        <f t="shared" si="3"/>
        <v>38</v>
      </c>
      <c r="U51" s="14">
        <f t="shared" si="4"/>
        <v>14237.43</v>
      </c>
      <c r="V51" s="14">
        <f t="shared" si="5"/>
        <v>2320701.09</v>
      </c>
      <c r="W51" s="13" t="str">
        <v>In Stock</v>
      </c>
      <c r="X51" s="13" t="str">
        <v>No</v>
      </c>
      <c r="Y51" s="13">
        <v>0</v>
      </c>
    </row>
    <row r="52" spans="1:25" x14ac:dyDescent="0.3">
      <c r="A52" s="31" t="s">
        <v>133</v>
      </c>
      <c r="B52" s="31" t="s">
        <v>134</v>
      </c>
      <c r="C52" s="31" t="s">
        <v>14</v>
      </c>
      <c r="D52" s="31" t="s">
        <v>15</v>
      </c>
      <c r="E52" s="31">
        <v>147</v>
      </c>
      <c r="F52" s="31">
        <v>90</v>
      </c>
      <c r="G52" s="31">
        <v>3528.61</v>
      </c>
      <c r="H52" s="31">
        <v>518705.67</v>
      </c>
      <c r="I52" s="32">
        <v>45848</v>
      </c>
      <c r="J52" s="32">
        <v>45903</v>
      </c>
      <c r="K52" s="31" t="s">
        <v>46</v>
      </c>
      <c r="L52" s="33" t="s">
        <v>33</v>
      </c>
      <c r="M52" s="13" t="str">
        <f>PROPER(TRIM(SUBSTITUTE(B52,"###"," ")))</f>
        <v>Knowledge Pro</v>
      </c>
      <c r="N52" s="13" t="str">
        <f>PROPER(TRIM(SUBSTITUTE(C52,"###"," ")))</f>
        <v>Clothing</v>
      </c>
      <c r="O52" s="13" t="str">
        <f>PROPER(TRIM(SUBSTITUTE(D52,"###"," ")))</f>
        <v>Global Traders</v>
      </c>
      <c r="P52" s="13" t="str">
        <f t="shared" si="6"/>
        <v>Knowledge Pro</v>
      </c>
      <c r="Q52" s="34" t="str">
        <f t="shared" si="0"/>
        <v>Clothing</v>
      </c>
      <c r="R52" s="13" t="str">
        <f t="shared" si="1"/>
        <v>Global Traders</v>
      </c>
      <c r="S52" s="35">
        <f t="shared" si="2"/>
        <v>147</v>
      </c>
      <c r="T52" s="35">
        <f t="shared" si="3"/>
        <v>90</v>
      </c>
      <c r="U52" s="14">
        <f t="shared" si="4"/>
        <v>3528.61</v>
      </c>
      <c r="V52" s="14">
        <f t="shared" si="5"/>
        <v>518705.67000000004</v>
      </c>
      <c r="W52" s="13" t="str">
        <v>In Stock</v>
      </c>
      <c r="X52" s="13" t="str">
        <v>No</v>
      </c>
      <c r="Y52" s="13">
        <v>0</v>
      </c>
    </row>
    <row r="53" spans="1:25" x14ac:dyDescent="0.3">
      <c r="A53" s="31" t="s">
        <v>135</v>
      </c>
      <c r="B53" s="31" t="s">
        <v>136</v>
      </c>
      <c r="C53" s="31" t="s">
        <v>40</v>
      </c>
      <c r="D53" s="31" t="s">
        <v>45</v>
      </c>
      <c r="E53" s="31">
        <v>167</v>
      </c>
      <c r="F53" s="31">
        <v>58</v>
      </c>
      <c r="G53" s="31">
        <v>18737.759999999998</v>
      </c>
      <c r="H53" s="31">
        <v>3129205.92</v>
      </c>
      <c r="I53" s="32">
        <v>45819</v>
      </c>
      <c r="J53" s="32">
        <v>45921</v>
      </c>
      <c r="K53" s="31" t="s">
        <v>29</v>
      </c>
      <c r="L53" s="33" t="s">
        <v>21</v>
      </c>
      <c r="M53" s="13" t="str">
        <f>PROPER(TRIM(SUBSTITUTE(B53,"###"," ")))</f>
        <v>Necessary Mini</v>
      </c>
      <c r="N53" s="13" t="str">
        <f>PROPER(TRIM(SUBSTITUTE(C53,"###"," ")))</f>
        <v>Electronics</v>
      </c>
      <c r="O53" s="13" t="str">
        <f>PROPER(TRIM(SUBSTITUTE(D53,"###"," ")))</f>
        <v>Retailmart Inc</v>
      </c>
      <c r="P53" s="13" t="str">
        <f t="shared" si="6"/>
        <v>Necessary Mini</v>
      </c>
      <c r="Q53" s="34" t="str">
        <f t="shared" si="0"/>
        <v>Electronics</v>
      </c>
      <c r="R53" s="13" t="str">
        <f t="shared" si="1"/>
        <v>Retailmart Inc</v>
      </c>
      <c r="S53" s="35">
        <f t="shared" si="2"/>
        <v>167</v>
      </c>
      <c r="T53" s="35">
        <f t="shared" si="3"/>
        <v>58</v>
      </c>
      <c r="U53" s="14">
        <f t="shared" si="4"/>
        <v>18737.759999999998</v>
      </c>
      <c r="V53" s="14">
        <f t="shared" si="5"/>
        <v>3129205.92</v>
      </c>
      <c r="W53" s="13" t="str">
        <v>In Stock</v>
      </c>
      <c r="X53" s="13" t="str">
        <v>No</v>
      </c>
      <c r="Y53" s="13">
        <v>0</v>
      </c>
    </row>
    <row r="54" spans="1:25" x14ac:dyDescent="0.3">
      <c r="A54" s="31" t="s">
        <v>137</v>
      </c>
      <c r="B54" s="31" t="s">
        <v>138</v>
      </c>
      <c r="C54" s="31" t="s">
        <v>14</v>
      </c>
      <c r="D54" s="31" t="s">
        <v>15</v>
      </c>
      <c r="E54" s="31">
        <v>10</v>
      </c>
      <c r="F54" s="31">
        <v>76</v>
      </c>
      <c r="G54" s="31">
        <v>2313.8000000000002</v>
      </c>
      <c r="H54" s="31">
        <v>23138</v>
      </c>
      <c r="I54" s="32">
        <v>45669</v>
      </c>
      <c r="J54" s="32">
        <v>45887</v>
      </c>
      <c r="K54" s="31" t="s">
        <v>25</v>
      </c>
      <c r="L54" s="33" t="s">
        <v>21</v>
      </c>
      <c r="M54" s="13" t="str">
        <f>PROPER(TRIM(SUBSTITUTE(B54,"###"," ")))</f>
        <v>Finish Mini</v>
      </c>
      <c r="N54" s="13" t="str">
        <f>PROPER(TRIM(SUBSTITUTE(C54,"###"," ")))</f>
        <v>Clothing</v>
      </c>
      <c r="O54" s="13" t="str">
        <f>PROPER(TRIM(SUBSTITUTE(D54,"###"," ")))</f>
        <v>Global Traders</v>
      </c>
      <c r="P54" s="13" t="str">
        <f t="shared" si="6"/>
        <v>Finish Mini</v>
      </c>
      <c r="Q54" s="34" t="str">
        <f t="shared" si="0"/>
        <v>Clothing</v>
      </c>
      <c r="R54" s="13" t="str">
        <f t="shared" si="1"/>
        <v>Global Traders</v>
      </c>
      <c r="S54" s="35">
        <f t="shared" si="2"/>
        <v>10</v>
      </c>
      <c r="T54" s="35">
        <f t="shared" si="3"/>
        <v>76</v>
      </c>
      <c r="U54" s="14">
        <f t="shared" si="4"/>
        <v>2313.8000000000002</v>
      </c>
      <c r="V54" s="14">
        <f t="shared" si="5"/>
        <v>23138</v>
      </c>
      <c r="W54" s="13" t="str">
        <v>Low Stock</v>
      </c>
      <c r="X54" s="13" t="str">
        <v>Yes</v>
      </c>
      <c r="Y54" s="13">
        <v>1</v>
      </c>
    </row>
    <row r="55" spans="1:25" x14ac:dyDescent="0.3">
      <c r="A55" s="31" t="s">
        <v>139</v>
      </c>
      <c r="B55" s="31" t="s">
        <v>140</v>
      </c>
      <c r="C55" s="31" t="s">
        <v>14</v>
      </c>
      <c r="D55" s="13"/>
      <c r="E55" s="31">
        <v>41</v>
      </c>
      <c r="F55" s="31">
        <v>26</v>
      </c>
      <c r="G55" s="31">
        <v>13216.68</v>
      </c>
      <c r="H55" s="31">
        <v>541883.88</v>
      </c>
      <c r="I55" s="32">
        <v>45760</v>
      </c>
      <c r="J55" s="32">
        <v>45906</v>
      </c>
      <c r="K55" s="31" t="s">
        <v>54</v>
      </c>
      <c r="L55" s="33" t="s">
        <v>17</v>
      </c>
      <c r="M55" s="13" t="str">
        <f>PROPER(TRIM(SUBSTITUTE(B55,"###"," ")))</f>
        <v>Cut Mini</v>
      </c>
      <c r="N55" s="13" t="str">
        <f>PROPER(TRIM(SUBSTITUTE(C55,"###"," ")))</f>
        <v>Clothing</v>
      </c>
      <c r="O55" s="13" t="str">
        <f>PROPER(TRIM(SUBSTITUTE(D55,"###"," ")))</f>
        <v/>
      </c>
      <c r="P55" s="13" t="str">
        <f t="shared" si="6"/>
        <v>Cut Mini</v>
      </c>
      <c r="Q55" s="34" t="str">
        <f t="shared" si="0"/>
        <v>Clothing</v>
      </c>
      <c r="R55" s="13" t="str">
        <f t="shared" si="1"/>
        <v>Others</v>
      </c>
      <c r="S55" s="35">
        <f t="shared" si="2"/>
        <v>41</v>
      </c>
      <c r="T55" s="35">
        <f t="shared" si="3"/>
        <v>26</v>
      </c>
      <c r="U55" s="14">
        <f t="shared" si="4"/>
        <v>13216.68</v>
      </c>
      <c r="V55" s="14">
        <f t="shared" si="5"/>
        <v>541883.88</v>
      </c>
      <c r="W55" s="13" t="str">
        <v>In Stock</v>
      </c>
      <c r="X55" s="13" t="str">
        <v>No</v>
      </c>
      <c r="Y55" s="13">
        <v>0</v>
      </c>
    </row>
    <row r="56" spans="1:25" x14ac:dyDescent="0.3">
      <c r="A56" s="31" t="s">
        <v>141</v>
      </c>
      <c r="B56" s="31" t="s">
        <v>142</v>
      </c>
      <c r="C56" s="31" t="s">
        <v>28</v>
      </c>
      <c r="D56" s="31" t="s">
        <v>53</v>
      </c>
      <c r="E56" s="31">
        <v>59</v>
      </c>
      <c r="F56" s="31">
        <v>21</v>
      </c>
      <c r="G56" s="31">
        <v>19925.259999999998</v>
      </c>
      <c r="H56" s="31">
        <v>1175590.3400000001</v>
      </c>
      <c r="I56" s="32">
        <v>45730</v>
      </c>
      <c r="J56" s="32">
        <v>45898</v>
      </c>
      <c r="K56" s="31" t="s">
        <v>16</v>
      </c>
      <c r="L56" s="33" t="s">
        <v>30</v>
      </c>
      <c r="M56" s="13" t="str">
        <f>PROPER(TRIM(SUBSTITUTE(B56,"###"," ")))</f>
        <v>Still Plus</v>
      </c>
      <c r="N56" s="13" t="str">
        <f>PROPER(TRIM(SUBSTITUTE(C56,"###"," ")))</f>
        <v>Furniture</v>
      </c>
      <c r="O56" s="13" t="str">
        <f>PROPER(TRIM(SUBSTITUTE(D56,"###"," ")))</f>
        <v>Abc Pvt Ltd</v>
      </c>
      <c r="P56" s="13" t="str">
        <f t="shared" si="6"/>
        <v>Still Plus</v>
      </c>
      <c r="Q56" s="34" t="str">
        <f t="shared" si="0"/>
        <v>Furniture</v>
      </c>
      <c r="R56" s="13" t="str">
        <f t="shared" si="1"/>
        <v>Abc Pvt Ltd</v>
      </c>
      <c r="S56" s="35">
        <f t="shared" si="2"/>
        <v>59</v>
      </c>
      <c r="T56" s="35">
        <f t="shared" si="3"/>
        <v>21</v>
      </c>
      <c r="U56" s="14">
        <f t="shared" si="4"/>
        <v>19925.259999999998</v>
      </c>
      <c r="V56" s="14">
        <f t="shared" si="5"/>
        <v>1175590.3399999999</v>
      </c>
      <c r="W56" s="13" t="str">
        <v>In Stock</v>
      </c>
      <c r="X56" s="13" t="str">
        <v>No</v>
      </c>
      <c r="Y56" s="13">
        <v>0</v>
      </c>
    </row>
    <row r="57" spans="1:25" x14ac:dyDescent="0.3">
      <c r="A57" s="31" t="s">
        <v>143</v>
      </c>
      <c r="B57" s="31" t="s">
        <v>144</v>
      </c>
      <c r="C57" s="31" t="s">
        <v>14</v>
      </c>
      <c r="D57" s="31" t="s">
        <v>53</v>
      </c>
      <c r="E57" s="31">
        <v>36</v>
      </c>
      <c r="F57" s="31">
        <v>51</v>
      </c>
      <c r="G57" s="31">
        <v>12680.37</v>
      </c>
      <c r="H57" s="31">
        <v>456493.32</v>
      </c>
      <c r="I57" s="32">
        <v>45714</v>
      </c>
      <c r="J57" s="32">
        <v>45925</v>
      </c>
      <c r="K57" s="31" t="s">
        <v>29</v>
      </c>
      <c r="L57" s="33" t="s">
        <v>30</v>
      </c>
      <c r="M57" s="13" t="str">
        <f>PROPER(TRIM(SUBSTITUTE(B57,"###"," ")))</f>
        <v>Give Pro</v>
      </c>
      <c r="N57" s="13" t="str">
        <f>PROPER(TRIM(SUBSTITUTE(C57,"###"," ")))</f>
        <v>Clothing</v>
      </c>
      <c r="O57" s="13" t="str">
        <f>PROPER(TRIM(SUBSTITUTE(D57,"###"," ")))</f>
        <v>Abc Pvt Ltd</v>
      </c>
      <c r="P57" s="13" t="str">
        <f t="shared" si="6"/>
        <v>Give Pro</v>
      </c>
      <c r="Q57" s="34" t="str">
        <f t="shared" si="0"/>
        <v>Clothing</v>
      </c>
      <c r="R57" s="13" t="str">
        <f t="shared" si="1"/>
        <v>Abc Pvt Ltd</v>
      </c>
      <c r="S57" s="35">
        <f t="shared" si="2"/>
        <v>36</v>
      </c>
      <c r="T57" s="35">
        <f t="shared" si="3"/>
        <v>51</v>
      </c>
      <c r="U57" s="14">
        <f t="shared" si="4"/>
        <v>12680.37</v>
      </c>
      <c r="V57" s="14">
        <f t="shared" si="5"/>
        <v>456493.32</v>
      </c>
      <c r="W57" s="13" t="str">
        <v>Low Stock</v>
      </c>
      <c r="X57" s="13" t="str">
        <v>Yes</v>
      </c>
      <c r="Y57" s="13">
        <v>1</v>
      </c>
    </row>
    <row r="58" spans="1:25" x14ac:dyDescent="0.3">
      <c r="A58" s="31" t="s">
        <v>145</v>
      </c>
      <c r="B58" s="31" t="s">
        <v>146</v>
      </c>
      <c r="C58" s="31" t="s">
        <v>40</v>
      </c>
      <c r="D58" s="31" t="s">
        <v>24</v>
      </c>
      <c r="E58" s="31">
        <v>98</v>
      </c>
      <c r="F58" s="31">
        <v>38</v>
      </c>
      <c r="G58" s="31">
        <v>14532.82</v>
      </c>
      <c r="H58" s="31">
        <v>1424216.36</v>
      </c>
      <c r="I58" s="32">
        <v>45742</v>
      </c>
      <c r="J58" s="32">
        <v>45856</v>
      </c>
      <c r="K58" s="31" t="s">
        <v>25</v>
      </c>
      <c r="L58" s="33" t="s">
        <v>17</v>
      </c>
      <c r="M58" s="13" t="str">
        <f>PROPER(TRIM(SUBSTITUTE(B58,"###"," ")))</f>
        <v>Number Lite</v>
      </c>
      <c r="N58" s="13" t="str">
        <f>PROPER(TRIM(SUBSTITUTE(C58,"###"," ")))</f>
        <v>Electronics</v>
      </c>
      <c r="O58" s="13" t="str">
        <f>PROPER(TRIM(SUBSTITUTE(D58,"###"," ")))</f>
        <v>Omni Suppliers</v>
      </c>
      <c r="P58" s="13" t="str">
        <f t="shared" si="6"/>
        <v>Number Lite</v>
      </c>
      <c r="Q58" s="34" t="str">
        <f t="shared" si="0"/>
        <v>Electronics</v>
      </c>
      <c r="R58" s="13" t="str">
        <f t="shared" si="1"/>
        <v>Omni Suppliers</v>
      </c>
      <c r="S58" s="35">
        <f t="shared" si="2"/>
        <v>98</v>
      </c>
      <c r="T58" s="35">
        <f t="shared" si="3"/>
        <v>38</v>
      </c>
      <c r="U58" s="14">
        <f t="shared" si="4"/>
        <v>14532.82</v>
      </c>
      <c r="V58" s="14">
        <f t="shared" si="5"/>
        <v>1424216.3599999999</v>
      </c>
      <c r="W58" s="13" t="str">
        <v>In Stock</v>
      </c>
      <c r="X58" s="13" t="str">
        <v>No</v>
      </c>
      <c r="Y58" s="13">
        <v>0</v>
      </c>
    </row>
    <row r="59" spans="1:25" x14ac:dyDescent="0.3">
      <c r="A59" s="31" t="s">
        <v>147</v>
      </c>
      <c r="B59" s="31" t="s">
        <v>148</v>
      </c>
      <c r="C59" s="31" t="s">
        <v>40</v>
      </c>
      <c r="D59" s="31" t="s">
        <v>24</v>
      </c>
      <c r="E59" s="31">
        <v>147</v>
      </c>
      <c r="F59" s="31">
        <v>43</v>
      </c>
      <c r="G59" s="31">
        <v>8119.94</v>
      </c>
      <c r="H59" s="31">
        <v>1193631.18</v>
      </c>
      <c r="I59" s="32">
        <v>45803</v>
      </c>
      <c r="J59" s="32">
        <v>45932</v>
      </c>
      <c r="K59" s="31" t="s">
        <v>54</v>
      </c>
      <c r="L59" s="33" t="s">
        <v>33</v>
      </c>
      <c r="M59" s="13" t="str">
        <f>PROPER(TRIM(SUBSTITUTE(B59,"###"," ")))</f>
        <v>Lose X</v>
      </c>
      <c r="N59" s="13" t="str">
        <f>PROPER(TRIM(SUBSTITUTE(C59,"###"," ")))</f>
        <v>Electronics</v>
      </c>
      <c r="O59" s="13" t="str">
        <f>PROPER(TRIM(SUBSTITUTE(D59,"###"," ")))</f>
        <v>Omni Suppliers</v>
      </c>
      <c r="P59" s="13" t="str">
        <f t="shared" si="6"/>
        <v>Lose X</v>
      </c>
      <c r="Q59" s="34" t="str">
        <f t="shared" si="0"/>
        <v>Electronics</v>
      </c>
      <c r="R59" s="13" t="str">
        <f t="shared" si="1"/>
        <v>Omni Suppliers</v>
      </c>
      <c r="S59" s="35">
        <f t="shared" si="2"/>
        <v>147</v>
      </c>
      <c r="T59" s="35">
        <f t="shared" si="3"/>
        <v>43</v>
      </c>
      <c r="U59" s="14">
        <f t="shared" si="4"/>
        <v>8119.94</v>
      </c>
      <c r="V59" s="14">
        <f t="shared" si="5"/>
        <v>1193631.18</v>
      </c>
      <c r="W59" s="13" t="str">
        <v>In Stock</v>
      </c>
      <c r="X59" s="13" t="str">
        <v>No</v>
      </c>
      <c r="Y59" s="13">
        <v>0</v>
      </c>
    </row>
    <row r="60" spans="1:25" x14ac:dyDescent="0.3">
      <c r="A60" s="31" t="s">
        <v>149</v>
      </c>
      <c r="B60" s="31" t="s">
        <v>108</v>
      </c>
      <c r="C60" s="31" t="s">
        <v>20</v>
      </c>
      <c r="D60" s="31" t="s">
        <v>53</v>
      </c>
      <c r="E60" s="31">
        <v>199</v>
      </c>
      <c r="F60" s="31">
        <v>55</v>
      </c>
      <c r="G60" s="31">
        <v>17976.16</v>
      </c>
      <c r="H60" s="31">
        <v>3577255.84</v>
      </c>
      <c r="I60" s="32">
        <v>45703</v>
      </c>
      <c r="J60" s="32">
        <v>45853</v>
      </c>
      <c r="K60" s="31" t="s">
        <v>16</v>
      </c>
      <c r="L60" s="33" t="s">
        <v>33</v>
      </c>
      <c r="M60" s="13" t="str">
        <f>PROPER(TRIM(SUBSTITUTE(B60,"###"," ")))</f>
        <v>Anyone X</v>
      </c>
      <c r="N60" s="13" t="str">
        <f>PROPER(TRIM(SUBSTITUTE(C60,"###"," ")))</f>
        <v>Toys</v>
      </c>
      <c r="O60" s="13" t="str">
        <f>PROPER(TRIM(SUBSTITUTE(D60,"###"," ")))</f>
        <v>Abc Pvt Ltd</v>
      </c>
      <c r="P60" s="13" t="str">
        <f t="shared" si="6"/>
        <v>Anyone X</v>
      </c>
      <c r="Q60" s="34" t="str">
        <f t="shared" si="0"/>
        <v>Toys</v>
      </c>
      <c r="R60" s="13" t="str">
        <f t="shared" si="1"/>
        <v>Abc Pvt Ltd</v>
      </c>
      <c r="S60" s="35">
        <f t="shared" si="2"/>
        <v>199</v>
      </c>
      <c r="T60" s="35">
        <f t="shared" si="3"/>
        <v>55</v>
      </c>
      <c r="U60" s="14">
        <f t="shared" si="4"/>
        <v>17976.16</v>
      </c>
      <c r="V60" s="14">
        <f t="shared" si="5"/>
        <v>3577255.84</v>
      </c>
      <c r="W60" s="13" t="str">
        <v>In Stock</v>
      </c>
      <c r="X60" s="13" t="str">
        <v>No</v>
      </c>
      <c r="Y60" s="13">
        <v>0</v>
      </c>
    </row>
    <row r="61" spans="1:25" x14ac:dyDescent="0.3">
      <c r="A61" s="31" t="s">
        <v>150</v>
      </c>
      <c r="B61" s="31" t="s">
        <v>151</v>
      </c>
      <c r="C61" s="31" t="s">
        <v>14</v>
      </c>
      <c r="D61" s="31" t="s">
        <v>15</v>
      </c>
      <c r="E61" s="31">
        <v>111</v>
      </c>
      <c r="F61" s="31">
        <v>44</v>
      </c>
      <c r="G61" s="31">
        <v>150.97999999999999</v>
      </c>
      <c r="H61" s="31">
        <v>16758.78</v>
      </c>
      <c r="I61" s="32">
        <v>45696</v>
      </c>
      <c r="J61" s="32">
        <v>45934</v>
      </c>
      <c r="K61" s="31" t="s">
        <v>54</v>
      </c>
      <c r="L61" s="33" t="s">
        <v>17</v>
      </c>
      <c r="M61" s="13" t="str">
        <f>PROPER(TRIM(SUBSTITUTE(B61,"###"," ")))</f>
        <v>Soon Lite</v>
      </c>
      <c r="N61" s="13" t="str">
        <f>PROPER(TRIM(SUBSTITUTE(C61,"###"," ")))</f>
        <v>Clothing</v>
      </c>
      <c r="O61" s="13" t="str">
        <f>PROPER(TRIM(SUBSTITUTE(D61,"###"," ")))</f>
        <v>Global Traders</v>
      </c>
      <c r="P61" s="13" t="str">
        <f t="shared" si="6"/>
        <v>Soon Lite</v>
      </c>
      <c r="Q61" s="34" t="str">
        <f t="shared" si="0"/>
        <v>Clothing</v>
      </c>
      <c r="R61" s="13" t="str">
        <f t="shared" si="1"/>
        <v>Global Traders</v>
      </c>
      <c r="S61" s="35">
        <f t="shared" si="2"/>
        <v>111</v>
      </c>
      <c r="T61" s="35">
        <f t="shared" si="3"/>
        <v>44</v>
      </c>
      <c r="U61" s="14">
        <f t="shared" si="4"/>
        <v>150.97999999999999</v>
      </c>
      <c r="V61" s="14">
        <f t="shared" si="5"/>
        <v>16758.78</v>
      </c>
      <c r="W61" s="13" t="str">
        <v>In Stock</v>
      </c>
      <c r="X61" s="13" t="str">
        <v>No</v>
      </c>
      <c r="Y61" s="13">
        <v>0</v>
      </c>
    </row>
    <row r="62" spans="1:25" x14ac:dyDescent="0.3">
      <c r="A62" s="31" t="s">
        <v>152</v>
      </c>
      <c r="B62" s="31" t="s">
        <v>153</v>
      </c>
      <c r="C62" s="31" t="s">
        <v>20</v>
      </c>
      <c r="D62" s="31" t="s">
        <v>15</v>
      </c>
      <c r="E62" s="31">
        <v>81</v>
      </c>
      <c r="F62" s="31">
        <v>85</v>
      </c>
      <c r="G62" s="31">
        <v>13853.31</v>
      </c>
      <c r="H62" s="31">
        <v>1122118.1100000001</v>
      </c>
      <c r="I62" s="32">
        <v>45710</v>
      </c>
      <c r="J62" s="32">
        <v>45889</v>
      </c>
      <c r="K62" s="31" t="s">
        <v>25</v>
      </c>
      <c r="L62" s="33" t="s">
        <v>33</v>
      </c>
      <c r="M62" s="13" t="str">
        <f>PROPER(TRIM(SUBSTITUTE(B62,"###"," ")))</f>
        <v>If Plus</v>
      </c>
      <c r="N62" s="13" t="str">
        <f>PROPER(TRIM(SUBSTITUTE(C62,"###"," ")))</f>
        <v>Toys</v>
      </c>
      <c r="O62" s="13" t="str">
        <f>PROPER(TRIM(SUBSTITUTE(D62,"###"," ")))</f>
        <v>Global Traders</v>
      </c>
      <c r="P62" s="13" t="str">
        <f t="shared" si="6"/>
        <v>If Plus</v>
      </c>
      <c r="Q62" s="34" t="str">
        <f t="shared" si="0"/>
        <v>Toys</v>
      </c>
      <c r="R62" s="13" t="str">
        <f t="shared" si="1"/>
        <v>Global Traders</v>
      </c>
      <c r="S62" s="35">
        <f t="shared" si="2"/>
        <v>81</v>
      </c>
      <c r="T62" s="35">
        <f t="shared" si="3"/>
        <v>85</v>
      </c>
      <c r="U62" s="14">
        <f t="shared" si="4"/>
        <v>13853.31</v>
      </c>
      <c r="V62" s="14">
        <f t="shared" si="5"/>
        <v>1122118.1099999999</v>
      </c>
      <c r="W62" s="13" t="str">
        <v>Low Stock</v>
      </c>
      <c r="X62" s="13" t="str">
        <v>Yes</v>
      </c>
      <c r="Y62" s="13">
        <v>1</v>
      </c>
    </row>
    <row r="63" spans="1:25" x14ac:dyDescent="0.3">
      <c r="A63" s="31" t="s">
        <v>154</v>
      </c>
      <c r="B63" s="31" t="s">
        <v>155</v>
      </c>
      <c r="C63" s="31" t="s">
        <v>20</v>
      </c>
      <c r="D63" s="31" t="s">
        <v>24</v>
      </c>
      <c r="E63" s="31">
        <v>168</v>
      </c>
      <c r="F63" s="31">
        <v>52</v>
      </c>
      <c r="G63" s="31">
        <v>410.6</v>
      </c>
      <c r="H63" s="31">
        <v>68980.800000000003</v>
      </c>
      <c r="I63" s="32">
        <v>45781</v>
      </c>
      <c r="J63" s="32">
        <v>45909</v>
      </c>
      <c r="K63" s="31" t="s">
        <v>46</v>
      </c>
      <c r="L63" s="33" t="s">
        <v>30</v>
      </c>
      <c r="M63" s="13" t="str">
        <f>PROPER(TRIM(SUBSTITUTE(B63,"###"," ")))</f>
        <v>Without Max</v>
      </c>
      <c r="N63" s="13" t="str">
        <f>PROPER(TRIM(SUBSTITUTE(C63,"###"," ")))</f>
        <v>Toys</v>
      </c>
      <c r="O63" s="13" t="str">
        <f>PROPER(TRIM(SUBSTITUTE(D63,"###"," ")))</f>
        <v>Omni Suppliers</v>
      </c>
      <c r="P63" s="13" t="str">
        <f t="shared" si="6"/>
        <v>Without Max</v>
      </c>
      <c r="Q63" s="34" t="str">
        <f t="shared" si="0"/>
        <v>Toys</v>
      </c>
      <c r="R63" s="13" t="str">
        <f t="shared" si="1"/>
        <v>Omni Suppliers</v>
      </c>
      <c r="S63" s="35">
        <f t="shared" si="2"/>
        <v>168</v>
      </c>
      <c r="T63" s="35">
        <f t="shared" si="3"/>
        <v>52</v>
      </c>
      <c r="U63" s="14">
        <f t="shared" si="4"/>
        <v>410.6</v>
      </c>
      <c r="V63" s="14">
        <f t="shared" si="5"/>
        <v>68980.800000000003</v>
      </c>
      <c r="W63" s="13" t="str">
        <v>In Stock</v>
      </c>
      <c r="X63" s="13" t="str">
        <v>No</v>
      </c>
      <c r="Y63" s="13">
        <v>0</v>
      </c>
    </row>
    <row r="64" spans="1:25" x14ac:dyDescent="0.3">
      <c r="A64" s="31" t="s">
        <v>156</v>
      </c>
      <c r="B64" s="31" t="s">
        <v>157</v>
      </c>
      <c r="C64" s="31" t="s">
        <v>40</v>
      </c>
      <c r="D64" s="31" t="s">
        <v>53</v>
      </c>
      <c r="E64" s="31">
        <v>20</v>
      </c>
      <c r="F64" s="31">
        <v>67</v>
      </c>
      <c r="G64" s="31">
        <v>14942.5</v>
      </c>
      <c r="H64" s="31">
        <v>298850</v>
      </c>
      <c r="I64" s="32">
        <v>45737</v>
      </c>
      <c r="J64" s="32">
        <v>45928</v>
      </c>
      <c r="K64" s="31" t="s">
        <v>54</v>
      </c>
      <c r="L64" s="33" t="s">
        <v>58</v>
      </c>
      <c r="M64" s="13" t="str">
        <f>PROPER(TRIM(SUBSTITUTE(B64,"###"," ")))</f>
        <v>Detail X</v>
      </c>
      <c r="N64" s="13" t="str">
        <f>PROPER(TRIM(SUBSTITUTE(C64,"###"," ")))</f>
        <v>Electronics</v>
      </c>
      <c r="O64" s="13" t="str">
        <f>PROPER(TRIM(SUBSTITUTE(D64,"###"," ")))</f>
        <v>Abc Pvt Ltd</v>
      </c>
      <c r="P64" s="13" t="str">
        <f t="shared" si="6"/>
        <v>Detail X</v>
      </c>
      <c r="Q64" s="34" t="str">
        <f t="shared" si="0"/>
        <v>Electronics</v>
      </c>
      <c r="R64" s="13" t="str">
        <f t="shared" si="1"/>
        <v>Abc Pvt Ltd</v>
      </c>
      <c r="S64" s="35">
        <f t="shared" si="2"/>
        <v>20</v>
      </c>
      <c r="T64" s="35">
        <f t="shared" si="3"/>
        <v>67</v>
      </c>
      <c r="U64" s="14">
        <f t="shared" si="4"/>
        <v>14942.5</v>
      </c>
      <c r="V64" s="14">
        <f t="shared" si="5"/>
        <v>298850</v>
      </c>
      <c r="W64" s="13" t="str">
        <v>Low Stock</v>
      </c>
      <c r="X64" s="13" t="str">
        <v>Yes</v>
      </c>
      <c r="Y64" s="13">
        <v>1</v>
      </c>
    </row>
    <row r="65" spans="1:25" x14ac:dyDescent="0.3">
      <c r="A65" s="31" t="s">
        <v>158</v>
      </c>
      <c r="B65" s="31" t="s">
        <v>159</v>
      </c>
      <c r="C65" s="31" t="s">
        <v>44</v>
      </c>
      <c r="D65" s="31" t="s">
        <v>45</v>
      </c>
      <c r="E65" s="31">
        <v>135</v>
      </c>
      <c r="F65" s="31">
        <v>26</v>
      </c>
      <c r="G65" s="31">
        <v>14432.75</v>
      </c>
      <c r="H65" s="31">
        <v>1948421.25</v>
      </c>
      <c r="I65" s="32">
        <v>45748</v>
      </c>
      <c r="J65" s="32">
        <v>45935</v>
      </c>
      <c r="K65" s="31" t="s">
        <v>16</v>
      </c>
      <c r="L65" s="33" t="s">
        <v>21</v>
      </c>
      <c r="M65" s="13" t="str">
        <f>PROPER(TRIM(SUBSTITUTE(B65,"###"," ")))</f>
        <v>Visit X</v>
      </c>
      <c r="N65" s="13" t="str">
        <f>PROPER(TRIM(SUBSTITUTE(C65,"###"," ")))</f>
        <v>Groceries</v>
      </c>
      <c r="O65" s="13" t="str">
        <f>PROPER(TRIM(SUBSTITUTE(D65,"###"," ")))</f>
        <v>Retailmart Inc</v>
      </c>
      <c r="P65" s="13" t="str">
        <f t="shared" si="6"/>
        <v>Visit X</v>
      </c>
      <c r="Q65" s="34" t="str">
        <f t="shared" si="0"/>
        <v>Groceries</v>
      </c>
      <c r="R65" s="13" t="str">
        <f t="shared" si="1"/>
        <v>Retailmart Inc</v>
      </c>
      <c r="S65" s="35">
        <f t="shared" si="2"/>
        <v>135</v>
      </c>
      <c r="T65" s="35">
        <f t="shared" si="3"/>
        <v>26</v>
      </c>
      <c r="U65" s="14">
        <f t="shared" si="4"/>
        <v>14432.75</v>
      </c>
      <c r="V65" s="14">
        <f t="shared" si="5"/>
        <v>1948421.25</v>
      </c>
      <c r="W65" s="13" t="str">
        <v>In Stock</v>
      </c>
      <c r="X65" s="13" t="str">
        <v>No</v>
      </c>
      <c r="Y65" s="13">
        <v>0</v>
      </c>
    </row>
    <row r="66" spans="1:25" x14ac:dyDescent="0.3">
      <c r="A66" s="31" t="s">
        <v>160</v>
      </c>
      <c r="B66" s="31" t="s">
        <v>161</v>
      </c>
      <c r="C66" s="31" t="s">
        <v>14</v>
      </c>
      <c r="D66" s="31" t="s">
        <v>41</v>
      </c>
      <c r="E66" s="31">
        <v>32</v>
      </c>
      <c r="F66" s="31">
        <v>67</v>
      </c>
      <c r="G66" s="31">
        <v>1918.81</v>
      </c>
      <c r="H66" s="31">
        <v>61401.919999999998</v>
      </c>
      <c r="I66" s="32">
        <v>45696</v>
      </c>
      <c r="J66" s="32">
        <v>45889</v>
      </c>
      <c r="K66" s="31" t="s">
        <v>25</v>
      </c>
      <c r="L66" s="33" t="s">
        <v>17</v>
      </c>
      <c r="M66" s="13" t="str">
        <f>PROPER(TRIM(SUBSTITUTE(B66,"###"," ")))</f>
        <v>Name X</v>
      </c>
      <c r="N66" s="13" t="str">
        <f>PROPER(TRIM(SUBSTITUTE(C66,"###"," ")))</f>
        <v>Clothing</v>
      </c>
      <c r="O66" s="13" t="str">
        <f>PROPER(TRIM(SUBSTITUTE(D66,"###"," ")))</f>
        <v>Quickstock</v>
      </c>
      <c r="P66" s="13" t="str">
        <f t="shared" si="6"/>
        <v>Name X</v>
      </c>
      <c r="Q66" s="34" t="str">
        <f t="shared" si="0"/>
        <v>Clothing</v>
      </c>
      <c r="R66" s="13" t="str">
        <f t="shared" si="1"/>
        <v>Quickstock</v>
      </c>
      <c r="S66" s="35">
        <f t="shared" si="2"/>
        <v>32</v>
      </c>
      <c r="T66" s="35">
        <f t="shared" si="3"/>
        <v>67</v>
      </c>
      <c r="U66" s="14">
        <f t="shared" si="4"/>
        <v>1918.81</v>
      </c>
      <c r="V66" s="14">
        <f t="shared" si="5"/>
        <v>61401.919999999998</v>
      </c>
      <c r="W66" s="13" t="str">
        <v>Low Stock</v>
      </c>
      <c r="X66" s="13" t="str">
        <v>Yes</v>
      </c>
      <c r="Y66" s="13">
        <v>1</v>
      </c>
    </row>
    <row r="67" spans="1:25" x14ac:dyDescent="0.3">
      <c r="A67" s="31" t="s">
        <v>162</v>
      </c>
      <c r="B67" s="31" t="s">
        <v>163</v>
      </c>
      <c r="C67" s="31" t="s">
        <v>40</v>
      </c>
      <c r="D67" s="31" t="s">
        <v>53</v>
      </c>
      <c r="E67" s="31">
        <v>118</v>
      </c>
      <c r="F67" s="31">
        <v>41</v>
      </c>
      <c r="G67" s="31">
        <v>4917.59</v>
      </c>
      <c r="H67" s="31">
        <v>580275.62</v>
      </c>
      <c r="I67" s="32">
        <v>45794</v>
      </c>
      <c r="J67" s="32">
        <v>45860</v>
      </c>
      <c r="K67" s="31" t="s">
        <v>46</v>
      </c>
      <c r="L67" s="33" t="s">
        <v>21</v>
      </c>
      <c r="M67" s="13" t="str">
        <f>PROPER(TRIM(SUBSTITUTE(B67,"###"," ")))</f>
        <v>Safe Lite</v>
      </c>
      <c r="N67" s="13" t="str">
        <f>PROPER(TRIM(SUBSTITUTE(C67,"###"," ")))</f>
        <v>Electronics</v>
      </c>
      <c r="O67" s="13" t="str">
        <f>PROPER(TRIM(SUBSTITUTE(D67,"###"," ")))</f>
        <v>Abc Pvt Ltd</v>
      </c>
      <c r="P67" s="13" t="str">
        <f t="shared" ref="P67:P130" si="7">IF(M67="","Unknown",M67)</f>
        <v>Safe Lite</v>
      </c>
      <c r="Q67" s="34" t="str">
        <f t="shared" ref="Q67:Q130" si="8">IF(N67="","Unknown",N67)</f>
        <v>Electronics</v>
      </c>
      <c r="R67" s="13" t="str">
        <f t="shared" ref="R67:R130" si="9">IF(O67="","Others",O67)</f>
        <v>Abc Pvt Ltd</v>
      </c>
      <c r="S67" s="35">
        <f t="shared" ref="S67:S130" si="10">VALUE(E67)</f>
        <v>118</v>
      </c>
      <c r="T67" s="35">
        <f t="shared" ref="T67:T130" si="11">VALUE(F67)</f>
        <v>41</v>
      </c>
      <c r="U67" s="14">
        <f t="shared" ref="U67:U130" si="12">VALUE(G67)</f>
        <v>4917.59</v>
      </c>
      <c r="V67" s="14">
        <f t="shared" ref="V67:V130" si="13">E67*G67</f>
        <v>580275.62</v>
      </c>
      <c r="W67" s="13" t="str">
        <v>In Stock</v>
      </c>
      <c r="X67" s="13" t="str">
        <v>No</v>
      </c>
      <c r="Y67" s="13">
        <v>0</v>
      </c>
    </row>
    <row r="68" spans="1:25" x14ac:dyDescent="0.3">
      <c r="A68" s="31" t="s">
        <v>164</v>
      </c>
      <c r="B68" s="31" t="s">
        <v>165</v>
      </c>
      <c r="C68" s="31" t="s">
        <v>40</v>
      </c>
      <c r="D68" s="31" t="s">
        <v>53</v>
      </c>
      <c r="E68" s="31">
        <v>50</v>
      </c>
      <c r="F68" s="31">
        <v>73</v>
      </c>
      <c r="G68" s="31">
        <v>18126.669999999998</v>
      </c>
      <c r="H68" s="31">
        <v>906333.49999999988</v>
      </c>
      <c r="I68" s="32">
        <v>45829</v>
      </c>
      <c r="J68" s="32">
        <v>45853</v>
      </c>
      <c r="K68" s="13"/>
      <c r="L68" s="33" t="s">
        <v>17</v>
      </c>
      <c r="M68" s="13" t="str">
        <f>PROPER(TRIM(SUBSTITUTE(B68,"###"," ")))</f>
        <v>Occur Max</v>
      </c>
      <c r="N68" s="13" t="str">
        <f>PROPER(TRIM(SUBSTITUTE(C68,"###"," ")))</f>
        <v>Electronics</v>
      </c>
      <c r="O68" s="13" t="str">
        <f>PROPER(TRIM(SUBSTITUTE(D68,"###"," ")))</f>
        <v>Abc Pvt Ltd</v>
      </c>
      <c r="P68" s="13" t="str">
        <f t="shared" si="7"/>
        <v>Occur Max</v>
      </c>
      <c r="Q68" s="34" t="str">
        <f t="shared" si="8"/>
        <v>Electronics</v>
      </c>
      <c r="R68" s="13" t="str">
        <f t="shared" si="9"/>
        <v>Abc Pvt Ltd</v>
      </c>
      <c r="S68" s="35">
        <f t="shared" si="10"/>
        <v>50</v>
      </c>
      <c r="T68" s="35">
        <f t="shared" si="11"/>
        <v>73</v>
      </c>
      <c r="U68" s="14">
        <f t="shared" si="12"/>
        <v>18126.669999999998</v>
      </c>
      <c r="V68" s="14">
        <f t="shared" si="13"/>
        <v>906333.49999999988</v>
      </c>
      <c r="W68" s="13" t="str">
        <v>Low Stock</v>
      </c>
      <c r="X68" s="13" t="str">
        <v>Yes</v>
      </c>
      <c r="Y68" s="13">
        <v>1</v>
      </c>
    </row>
    <row r="69" spans="1:25" x14ac:dyDescent="0.3">
      <c r="A69" s="31" t="s">
        <v>166</v>
      </c>
      <c r="B69" s="31" t="s">
        <v>167</v>
      </c>
      <c r="C69" s="31" t="s">
        <v>14</v>
      </c>
      <c r="D69" s="31" t="s">
        <v>53</v>
      </c>
      <c r="E69" s="31">
        <v>20</v>
      </c>
      <c r="F69" s="31">
        <v>49</v>
      </c>
      <c r="G69" s="31">
        <v>12919.81</v>
      </c>
      <c r="H69" s="31">
        <v>258396.2</v>
      </c>
      <c r="I69" s="32">
        <v>45788</v>
      </c>
      <c r="J69" s="32">
        <v>45941</v>
      </c>
      <c r="K69" s="31" t="s">
        <v>57</v>
      </c>
      <c r="L69" s="33" t="s">
        <v>17</v>
      </c>
      <c r="M69" s="13" t="str">
        <f>PROPER(TRIM(SUBSTITUTE(B69,"###"," ")))</f>
        <v>Or X</v>
      </c>
      <c r="N69" s="13" t="str">
        <f>PROPER(TRIM(SUBSTITUTE(C69,"###"," ")))</f>
        <v>Clothing</v>
      </c>
      <c r="O69" s="13" t="str">
        <f>PROPER(TRIM(SUBSTITUTE(D69,"###"," ")))</f>
        <v>Abc Pvt Ltd</v>
      </c>
      <c r="P69" s="13" t="str">
        <f t="shared" si="7"/>
        <v>Or X</v>
      </c>
      <c r="Q69" s="34" t="str">
        <f t="shared" si="8"/>
        <v>Clothing</v>
      </c>
      <c r="R69" s="13" t="str">
        <f t="shared" si="9"/>
        <v>Abc Pvt Ltd</v>
      </c>
      <c r="S69" s="35">
        <f t="shared" si="10"/>
        <v>20</v>
      </c>
      <c r="T69" s="35">
        <f t="shared" si="11"/>
        <v>49</v>
      </c>
      <c r="U69" s="14">
        <f t="shared" si="12"/>
        <v>12919.81</v>
      </c>
      <c r="V69" s="14">
        <f t="shared" si="13"/>
        <v>258396.19999999998</v>
      </c>
      <c r="W69" s="13" t="str">
        <v>Low Stock</v>
      </c>
      <c r="X69" s="13" t="str">
        <v>Yes</v>
      </c>
      <c r="Y69" s="13">
        <v>1</v>
      </c>
    </row>
    <row r="70" spans="1:25" x14ac:dyDescent="0.3">
      <c r="A70" s="31" t="s">
        <v>168</v>
      </c>
      <c r="B70" s="31" t="s">
        <v>169</v>
      </c>
      <c r="C70" s="31" t="s">
        <v>14</v>
      </c>
      <c r="D70" s="31" t="s">
        <v>41</v>
      </c>
      <c r="E70" s="31">
        <v>191</v>
      </c>
      <c r="F70" s="31">
        <v>88</v>
      </c>
      <c r="G70" s="31">
        <v>4642.2</v>
      </c>
      <c r="H70" s="31">
        <v>886660.2</v>
      </c>
      <c r="I70" s="32">
        <v>45839</v>
      </c>
      <c r="J70" s="32">
        <v>45868</v>
      </c>
      <c r="K70" s="31" t="s">
        <v>54</v>
      </c>
      <c r="L70" s="33" t="s">
        <v>33</v>
      </c>
      <c r="M70" s="13" t="str">
        <f>PROPER(TRIM(SUBSTITUTE(B70,"###"," ")))</f>
        <v>Mission Pro</v>
      </c>
      <c r="N70" s="13" t="str">
        <f>PROPER(TRIM(SUBSTITUTE(C70,"###"," ")))</f>
        <v>Clothing</v>
      </c>
      <c r="O70" s="13" t="str">
        <f>PROPER(TRIM(SUBSTITUTE(D70,"###"," ")))</f>
        <v>Quickstock</v>
      </c>
      <c r="P70" s="13" t="str">
        <f t="shared" si="7"/>
        <v>Mission Pro</v>
      </c>
      <c r="Q70" s="34" t="str">
        <f t="shared" si="8"/>
        <v>Clothing</v>
      </c>
      <c r="R70" s="13" t="str">
        <f t="shared" si="9"/>
        <v>Quickstock</v>
      </c>
      <c r="S70" s="35">
        <f t="shared" si="10"/>
        <v>191</v>
      </c>
      <c r="T70" s="35">
        <f t="shared" si="11"/>
        <v>88</v>
      </c>
      <c r="U70" s="14">
        <f t="shared" si="12"/>
        <v>4642.2</v>
      </c>
      <c r="V70" s="14">
        <f t="shared" si="13"/>
        <v>886660.2</v>
      </c>
      <c r="W70" s="13" t="str">
        <v>In Stock</v>
      </c>
      <c r="X70" s="13" t="str">
        <v>No</v>
      </c>
      <c r="Y70" s="13">
        <v>0</v>
      </c>
    </row>
    <row r="71" spans="1:25" x14ac:dyDescent="0.3">
      <c r="A71" s="31" t="s">
        <v>170</v>
      </c>
      <c r="B71" s="31" t="s">
        <v>171</v>
      </c>
      <c r="C71" s="31" t="s">
        <v>44</v>
      </c>
      <c r="D71" s="31" t="s">
        <v>41</v>
      </c>
      <c r="E71" s="31">
        <v>34</v>
      </c>
      <c r="F71" s="31">
        <v>83</v>
      </c>
      <c r="G71" s="31">
        <v>12927.17</v>
      </c>
      <c r="H71" s="31">
        <v>439523.78</v>
      </c>
      <c r="I71" s="32">
        <v>45770</v>
      </c>
      <c r="J71" s="32">
        <v>45924</v>
      </c>
      <c r="K71" s="31" t="s">
        <v>16</v>
      </c>
      <c r="L71" s="33" t="s">
        <v>30</v>
      </c>
      <c r="M71" s="13" t="str">
        <f>PROPER(TRIM(SUBSTITUTE(B71,"###"," ")))</f>
        <v>Position Lite</v>
      </c>
      <c r="N71" s="13" t="str">
        <f>PROPER(TRIM(SUBSTITUTE(C71,"###"," ")))</f>
        <v>Groceries</v>
      </c>
      <c r="O71" s="13" t="str">
        <f>PROPER(TRIM(SUBSTITUTE(D71,"###"," ")))</f>
        <v>Quickstock</v>
      </c>
      <c r="P71" s="13" t="str">
        <f t="shared" si="7"/>
        <v>Position Lite</v>
      </c>
      <c r="Q71" s="34" t="str">
        <f t="shared" si="8"/>
        <v>Groceries</v>
      </c>
      <c r="R71" s="13" t="str">
        <f t="shared" si="9"/>
        <v>Quickstock</v>
      </c>
      <c r="S71" s="35">
        <f t="shared" si="10"/>
        <v>34</v>
      </c>
      <c r="T71" s="35">
        <f t="shared" si="11"/>
        <v>83</v>
      </c>
      <c r="U71" s="14">
        <f t="shared" si="12"/>
        <v>12927.17</v>
      </c>
      <c r="V71" s="14">
        <f t="shared" si="13"/>
        <v>439523.78</v>
      </c>
      <c r="W71" s="13" t="str">
        <v>Low Stock</v>
      </c>
      <c r="X71" s="13" t="str">
        <v>Yes</v>
      </c>
      <c r="Y71" s="13">
        <v>1</v>
      </c>
    </row>
    <row r="72" spans="1:25" x14ac:dyDescent="0.3">
      <c r="A72" s="31" t="s">
        <v>172</v>
      </c>
      <c r="B72" s="31" t="s">
        <v>173</v>
      </c>
      <c r="C72" s="31" t="s">
        <v>20</v>
      </c>
      <c r="D72" s="31" t="s">
        <v>15</v>
      </c>
      <c r="E72" s="31">
        <v>171</v>
      </c>
      <c r="F72" s="31">
        <v>49</v>
      </c>
      <c r="G72" s="31">
        <v>19080.88</v>
      </c>
      <c r="H72" s="31">
        <v>3262830.48</v>
      </c>
      <c r="I72" s="32">
        <v>45767</v>
      </c>
      <c r="J72" s="32">
        <v>45889</v>
      </c>
      <c r="K72" s="31" t="s">
        <v>16</v>
      </c>
      <c r="L72" s="33" t="s">
        <v>17</v>
      </c>
      <c r="M72" s="13" t="str">
        <f>PROPER(TRIM(SUBSTITUTE(B72,"###"," ")))</f>
        <v>Property Pro</v>
      </c>
      <c r="N72" s="13" t="str">
        <f>PROPER(TRIM(SUBSTITUTE(C72,"###"," ")))</f>
        <v>Toys</v>
      </c>
      <c r="O72" s="13" t="str">
        <f>PROPER(TRIM(SUBSTITUTE(D72,"###"," ")))</f>
        <v>Global Traders</v>
      </c>
      <c r="P72" s="13" t="str">
        <f t="shared" si="7"/>
        <v>Property Pro</v>
      </c>
      <c r="Q72" s="34" t="str">
        <f t="shared" si="8"/>
        <v>Toys</v>
      </c>
      <c r="R72" s="13" t="str">
        <f t="shared" si="9"/>
        <v>Global Traders</v>
      </c>
      <c r="S72" s="35">
        <f t="shared" si="10"/>
        <v>171</v>
      </c>
      <c r="T72" s="35">
        <f t="shared" si="11"/>
        <v>49</v>
      </c>
      <c r="U72" s="14">
        <f t="shared" si="12"/>
        <v>19080.88</v>
      </c>
      <c r="V72" s="14">
        <f t="shared" si="13"/>
        <v>3262830.48</v>
      </c>
      <c r="W72" s="13" t="str">
        <v>In Stock</v>
      </c>
      <c r="X72" s="13" t="str">
        <v>No</v>
      </c>
      <c r="Y72" s="13">
        <v>0</v>
      </c>
    </row>
    <row r="73" spans="1:25" x14ac:dyDescent="0.3">
      <c r="A73" s="31" t="s">
        <v>174</v>
      </c>
      <c r="B73" s="31" t="s">
        <v>175</v>
      </c>
      <c r="C73" s="31" t="s">
        <v>28</v>
      </c>
      <c r="D73" s="31" t="s">
        <v>41</v>
      </c>
      <c r="E73" s="31">
        <v>5</v>
      </c>
      <c r="F73" s="31">
        <v>56</v>
      </c>
      <c r="G73" s="31">
        <v>18569.96</v>
      </c>
      <c r="H73" s="31">
        <v>92849.799999999988</v>
      </c>
      <c r="I73" s="32">
        <v>45734</v>
      </c>
      <c r="J73" s="32">
        <v>45941</v>
      </c>
      <c r="K73" s="31" t="s">
        <v>29</v>
      </c>
      <c r="L73" s="33" t="s">
        <v>33</v>
      </c>
      <c r="M73" s="13" t="str">
        <f>PROPER(TRIM(SUBSTITUTE(B73,"###"," ")))</f>
        <v>Enough Mini</v>
      </c>
      <c r="N73" s="13" t="str">
        <f>PROPER(TRIM(SUBSTITUTE(C73,"###"," ")))</f>
        <v>Furniture</v>
      </c>
      <c r="O73" s="13" t="str">
        <f>PROPER(TRIM(SUBSTITUTE(D73,"###"," ")))</f>
        <v>Quickstock</v>
      </c>
      <c r="P73" s="13" t="str">
        <f t="shared" si="7"/>
        <v>Enough Mini</v>
      </c>
      <c r="Q73" s="34" t="str">
        <f t="shared" si="8"/>
        <v>Furniture</v>
      </c>
      <c r="R73" s="13" t="str">
        <f t="shared" si="9"/>
        <v>Quickstock</v>
      </c>
      <c r="S73" s="35">
        <f t="shared" si="10"/>
        <v>5</v>
      </c>
      <c r="T73" s="35">
        <f t="shared" si="11"/>
        <v>56</v>
      </c>
      <c r="U73" s="14">
        <f t="shared" si="12"/>
        <v>18569.96</v>
      </c>
      <c r="V73" s="14">
        <f t="shared" si="13"/>
        <v>92849.799999999988</v>
      </c>
      <c r="W73" s="13" t="str">
        <v>Low Stock</v>
      </c>
      <c r="X73" s="13" t="str">
        <v>Yes</v>
      </c>
      <c r="Y73" s="13">
        <v>1</v>
      </c>
    </row>
    <row r="74" spans="1:25" x14ac:dyDescent="0.3">
      <c r="A74" s="31" t="s">
        <v>176</v>
      </c>
      <c r="B74" s="31" t="s">
        <v>74</v>
      </c>
      <c r="C74" s="31" t="s">
        <v>40</v>
      </c>
      <c r="D74" s="31" t="s">
        <v>24</v>
      </c>
      <c r="E74" s="31">
        <v>180</v>
      </c>
      <c r="F74" s="31">
        <v>79</v>
      </c>
      <c r="G74" s="31">
        <v>17067.54</v>
      </c>
      <c r="H74" s="31">
        <v>3072157.2</v>
      </c>
      <c r="I74" s="32">
        <v>45741</v>
      </c>
      <c r="J74" s="32">
        <v>45931</v>
      </c>
      <c r="K74" s="31" t="s">
        <v>57</v>
      </c>
      <c r="L74" s="33" t="s">
        <v>17</v>
      </c>
      <c r="M74" s="13" t="str">
        <f>PROPER(TRIM(SUBSTITUTE(B74,"###"," ")))</f>
        <v>Quite Mini</v>
      </c>
      <c r="N74" s="13" t="str">
        <f>PROPER(TRIM(SUBSTITUTE(C74,"###"," ")))</f>
        <v>Electronics</v>
      </c>
      <c r="O74" s="13" t="str">
        <f>PROPER(TRIM(SUBSTITUTE(D74,"###"," ")))</f>
        <v>Omni Suppliers</v>
      </c>
      <c r="P74" s="13" t="str">
        <f t="shared" si="7"/>
        <v>Quite Mini</v>
      </c>
      <c r="Q74" s="34" t="str">
        <f t="shared" si="8"/>
        <v>Electronics</v>
      </c>
      <c r="R74" s="13" t="str">
        <f t="shared" si="9"/>
        <v>Omni Suppliers</v>
      </c>
      <c r="S74" s="35">
        <f t="shared" si="10"/>
        <v>180</v>
      </c>
      <c r="T74" s="35">
        <f t="shared" si="11"/>
        <v>79</v>
      </c>
      <c r="U74" s="14">
        <f t="shared" si="12"/>
        <v>17067.54</v>
      </c>
      <c r="V74" s="14">
        <f t="shared" si="13"/>
        <v>3072157.2</v>
      </c>
      <c r="W74" s="13" t="str">
        <v>In Stock</v>
      </c>
      <c r="X74" s="13" t="str">
        <v>No</v>
      </c>
      <c r="Y74" s="13">
        <v>0</v>
      </c>
    </row>
    <row r="75" spans="1:25" x14ac:dyDescent="0.3">
      <c r="A75" s="31" t="s">
        <v>177</v>
      </c>
      <c r="B75" s="31" t="s">
        <v>178</v>
      </c>
      <c r="C75" s="31" t="s">
        <v>44</v>
      </c>
      <c r="D75" s="31" t="s">
        <v>15</v>
      </c>
      <c r="E75" s="31">
        <v>159</v>
      </c>
      <c r="F75" s="31">
        <v>52</v>
      </c>
      <c r="G75" s="31">
        <v>6372.59</v>
      </c>
      <c r="H75" s="31">
        <v>1013241.81</v>
      </c>
      <c r="I75" s="32">
        <v>45746</v>
      </c>
      <c r="J75" s="32">
        <v>45931</v>
      </c>
      <c r="K75" s="13"/>
      <c r="L75" s="33" t="s">
        <v>21</v>
      </c>
      <c r="M75" s="13" t="str">
        <f>PROPER(TRIM(SUBSTITUTE(B75,"###"," ")))</f>
        <v>Worry Mini</v>
      </c>
      <c r="N75" s="13" t="str">
        <f>PROPER(TRIM(SUBSTITUTE(C75,"###"," ")))</f>
        <v>Groceries</v>
      </c>
      <c r="O75" s="13" t="str">
        <f>PROPER(TRIM(SUBSTITUTE(D75,"###"," ")))</f>
        <v>Global Traders</v>
      </c>
      <c r="P75" s="13" t="str">
        <f t="shared" si="7"/>
        <v>Worry Mini</v>
      </c>
      <c r="Q75" s="34" t="str">
        <f t="shared" si="8"/>
        <v>Groceries</v>
      </c>
      <c r="R75" s="13" t="str">
        <f t="shared" si="9"/>
        <v>Global Traders</v>
      </c>
      <c r="S75" s="35">
        <f t="shared" si="10"/>
        <v>159</v>
      </c>
      <c r="T75" s="35">
        <f t="shared" si="11"/>
        <v>52</v>
      </c>
      <c r="U75" s="14">
        <f t="shared" si="12"/>
        <v>6372.59</v>
      </c>
      <c r="V75" s="14">
        <f t="shared" si="13"/>
        <v>1013241.81</v>
      </c>
      <c r="W75" s="13" t="str">
        <v>In Stock</v>
      </c>
      <c r="X75" s="13" t="str">
        <v>No</v>
      </c>
      <c r="Y75" s="13">
        <v>0</v>
      </c>
    </row>
    <row r="76" spans="1:25" x14ac:dyDescent="0.3">
      <c r="A76" s="31" t="s">
        <v>179</v>
      </c>
      <c r="B76" s="31" t="s">
        <v>180</v>
      </c>
      <c r="C76" s="31" t="s">
        <v>44</v>
      </c>
      <c r="D76" s="31" t="s">
        <v>41</v>
      </c>
      <c r="E76" s="31">
        <v>17</v>
      </c>
      <c r="F76" s="31">
        <v>44</v>
      </c>
      <c r="G76" s="31">
        <v>7924.09</v>
      </c>
      <c r="H76" s="31">
        <v>134709.53</v>
      </c>
      <c r="I76" s="32">
        <v>45768</v>
      </c>
      <c r="J76" s="32">
        <v>45876</v>
      </c>
      <c r="K76" s="13"/>
      <c r="L76" s="33" t="s">
        <v>17</v>
      </c>
      <c r="M76" s="13" t="str">
        <f>PROPER(TRIM(SUBSTITUTE(B76,"###"," ")))</f>
        <v>Forward X</v>
      </c>
      <c r="N76" s="13" t="str">
        <f>PROPER(TRIM(SUBSTITUTE(C76,"###"," ")))</f>
        <v>Groceries</v>
      </c>
      <c r="O76" s="13" t="str">
        <f>PROPER(TRIM(SUBSTITUTE(D76,"###"," ")))</f>
        <v>Quickstock</v>
      </c>
      <c r="P76" s="13" t="str">
        <f t="shared" si="7"/>
        <v>Forward X</v>
      </c>
      <c r="Q76" s="34" t="str">
        <f t="shared" si="8"/>
        <v>Groceries</v>
      </c>
      <c r="R76" s="13" t="str">
        <f t="shared" si="9"/>
        <v>Quickstock</v>
      </c>
      <c r="S76" s="35">
        <f t="shared" si="10"/>
        <v>17</v>
      </c>
      <c r="T76" s="35">
        <f t="shared" si="11"/>
        <v>44</v>
      </c>
      <c r="U76" s="14">
        <f t="shared" si="12"/>
        <v>7924.09</v>
      </c>
      <c r="V76" s="14">
        <f t="shared" si="13"/>
        <v>134709.53</v>
      </c>
      <c r="W76" s="13" t="str">
        <v>Low Stock</v>
      </c>
      <c r="X76" s="13" t="str">
        <v>Yes</v>
      </c>
      <c r="Y76" s="13">
        <v>1</v>
      </c>
    </row>
    <row r="77" spans="1:25" x14ac:dyDescent="0.3">
      <c r="A77" s="31" t="s">
        <v>181</v>
      </c>
      <c r="B77" s="31" t="s">
        <v>182</v>
      </c>
      <c r="C77" s="31" t="s">
        <v>40</v>
      </c>
      <c r="D77" s="31" t="s">
        <v>24</v>
      </c>
      <c r="E77" s="31">
        <v>57</v>
      </c>
      <c r="F77" s="31">
        <v>86</v>
      </c>
      <c r="G77" s="31">
        <v>11422.72</v>
      </c>
      <c r="H77" s="31">
        <v>651095.03999999992</v>
      </c>
      <c r="I77" s="32">
        <v>45760</v>
      </c>
      <c r="J77" s="32">
        <v>45883</v>
      </c>
      <c r="K77" s="31" t="s">
        <v>25</v>
      </c>
      <c r="L77" s="33" t="s">
        <v>30</v>
      </c>
      <c r="M77" s="13" t="str">
        <f>PROPER(TRIM(SUBSTITUTE(B77,"###"," ")))</f>
        <v>Energy Lite</v>
      </c>
      <c r="N77" s="13" t="str">
        <f>PROPER(TRIM(SUBSTITUTE(C77,"###"," ")))</f>
        <v>Electronics</v>
      </c>
      <c r="O77" s="13" t="str">
        <f>PROPER(TRIM(SUBSTITUTE(D77,"###"," ")))</f>
        <v>Omni Suppliers</v>
      </c>
      <c r="P77" s="13" t="str">
        <f t="shared" si="7"/>
        <v>Energy Lite</v>
      </c>
      <c r="Q77" s="34" t="str">
        <f t="shared" si="8"/>
        <v>Electronics</v>
      </c>
      <c r="R77" s="13" t="str">
        <f t="shared" si="9"/>
        <v>Omni Suppliers</v>
      </c>
      <c r="S77" s="35">
        <f t="shared" si="10"/>
        <v>57</v>
      </c>
      <c r="T77" s="35">
        <f t="shared" si="11"/>
        <v>86</v>
      </c>
      <c r="U77" s="14">
        <f t="shared" si="12"/>
        <v>11422.72</v>
      </c>
      <c r="V77" s="14">
        <f t="shared" si="13"/>
        <v>651095.03999999992</v>
      </c>
      <c r="W77" s="13" t="str">
        <v>Low Stock</v>
      </c>
      <c r="X77" s="13" t="str">
        <v>Yes</v>
      </c>
      <c r="Y77" s="13">
        <v>1</v>
      </c>
    </row>
    <row r="78" spans="1:25" x14ac:dyDescent="0.3">
      <c r="A78" s="31" t="s">
        <v>183</v>
      </c>
      <c r="B78" s="31" t="s">
        <v>184</v>
      </c>
      <c r="C78" s="31" t="s">
        <v>20</v>
      </c>
      <c r="D78" s="31" t="s">
        <v>24</v>
      </c>
      <c r="E78" s="31">
        <v>113</v>
      </c>
      <c r="F78" s="31">
        <v>51</v>
      </c>
      <c r="G78" s="31">
        <v>13439.31</v>
      </c>
      <c r="H78" s="31">
        <v>1518642.03</v>
      </c>
      <c r="I78" s="32">
        <v>45818</v>
      </c>
      <c r="J78" s="32">
        <v>45932</v>
      </c>
      <c r="K78" s="13"/>
      <c r="L78" s="33" t="s">
        <v>21</v>
      </c>
      <c r="M78" s="13" t="str">
        <f>PROPER(TRIM(SUBSTITUTE(B78,"###"," ")))</f>
        <v>Second Mini</v>
      </c>
      <c r="N78" s="13" t="str">
        <f>PROPER(TRIM(SUBSTITUTE(C78,"###"," ")))</f>
        <v>Toys</v>
      </c>
      <c r="O78" s="13" t="str">
        <f>PROPER(TRIM(SUBSTITUTE(D78,"###"," ")))</f>
        <v>Omni Suppliers</v>
      </c>
      <c r="P78" s="13" t="str">
        <f t="shared" si="7"/>
        <v>Second Mini</v>
      </c>
      <c r="Q78" s="34" t="str">
        <f t="shared" si="8"/>
        <v>Toys</v>
      </c>
      <c r="R78" s="13" t="str">
        <f t="shared" si="9"/>
        <v>Omni Suppliers</v>
      </c>
      <c r="S78" s="35">
        <f t="shared" si="10"/>
        <v>113</v>
      </c>
      <c r="T78" s="35">
        <f t="shared" si="11"/>
        <v>51</v>
      </c>
      <c r="U78" s="14">
        <f t="shared" si="12"/>
        <v>13439.31</v>
      </c>
      <c r="V78" s="14">
        <f t="shared" si="13"/>
        <v>1518642.03</v>
      </c>
      <c r="W78" s="13" t="str">
        <v>In Stock</v>
      </c>
      <c r="X78" s="13" t="str">
        <v>No</v>
      </c>
      <c r="Y78" s="13">
        <v>0</v>
      </c>
    </row>
    <row r="79" spans="1:25" x14ac:dyDescent="0.3">
      <c r="A79" s="31" t="s">
        <v>185</v>
      </c>
      <c r="B79" s="31" t="s">
        <v>186</v>
      </c>
      <c r="C79" s="31" t="s">
        <v>28</v>
      </c>
      <c r="D79" s="31" t="s">
        <v>15</v>
      </c>
      <c r="E79" s="31">
        <v>193</v>
      </c>
      <c r="F79" s="31">
        <v>46</v>
      </c>
      <c r="G79" s="31">
        <v>5941.05</v>
      </c>
      <c r="H79" s="31">
        <v>1146622.6499999999</v>
      </c>
      <c r="I79" s="32">
        <v>45834</v>
      </c>
      <c r="J79" s="32">
        <v>45940</v>
      </c>
      <c r="K79" s="31" t="s">
        <v>16</v>
      </c>
      <c r="L79" s="33" t="s">
        <v>58</v>
      </c>
      <c r="M79" s="13" t="str">
        <f>PROPER(TRIM(SUBSTITUTE(B79,"###"," ")))</f>
        <v>Cost X</v>
      </c>
      <c r="N79" s="13" t="str">
        <f>PROPER(TRIM(SUBSTITUTE(C79,"###"," ")))</f>
        <v>Furniture</v>
      </c>
      <c r="O79" s="13" t="str">
        <f>PROPER(TRIM(SUBSTITUTE(D79,"###"," ")))</f>
        <v>Global Traders</v>
      </c>
      <c r="P79" s="13" t="str">
        <f t="shared" si="7"/>
        <v>Cost X</v>
      </c>
      <c r="Q79" s="34" t="str">
        <f t="shared" si="8"/>
        <v>Furniture</v>
      </c>
      <c r="R79" s="13" t="str">
        <f t="shared" si="9"/>
        <v>Global Traders</v>
      </c>
      <c r="S79" s="35">
        <f t="shared" si="10"/>
        <v>193</v>
      </c>
      <c r="T79" s="35">
        <f t="shared" si="11"/>
        <v>46</v>
      </c>
      <c r="U79" s="14">
        <f t="shared" si="12"/>
        <v>5941.05</v>
      </c>
      <c r="V79" s="14">
        <f t="shared" si="13"/>
        <v>1146622.6500000001</v>
      </c>
      <c r="W79" s="13" t="str">
        <v>In Stock</v>
      </c>
      <c r="X79" s="13" t="str">
        <v>No</v>
      </c>
      <c r="Y79" s="13">
        <v>0</v>
      </c>
    </row>
    <row r="80" spans="1:25" x14ac:dyDescent="0.3">
      <c r="A80" s="31" t="s">
        <v>187</v>
      </c>
      <c r="B80" s="31" t="s">
        <v>188</v>
      </c>
      <c r="C80" s="31" t="s">
        <v>14</v>
      </c>
      <c r="D80" s="31" t="s">
        <v>41</v>
      </c>
      <c r="E80" s="31">
        <v>103</v>
      </c>
      <c r="F80" s="31">
        <v>52</v>
      </c>
      <c r="G80" s="31">
        <v>2775.6</v>
      </c>
      <c r="H80" s="31">
        <v>285886.8</v>
      </c>
      <c r="I80" s="32">
        <v>45721</v>
      </c>
      <c r="J80" s="32">
        <v>45926</v>
      </c>
      <c r="K80" s="13"/>
      <c r="L80" s="33" t="s">
        <v>33</v>
      </c>
      <c r="M80" s="13" t="str">
        <f>PROPER(TRIM(SUBSTITUTE(B80,"###"," ")))</f>
        <v>Take X</v>
      </c>
      <c r="N80" s="13" t="str">
        <f>PROPER(TRIM(SUBSTITUTE(C80,"###"," ")))</f>
        <v>Clothing</v>
      </c>
      <c r="O80" s="13" t="str">
        <f>PROPER(TRIM(SUBSTITUTE(D80,"###"," ")))</f>
        <v>Quickstock</v>
      </c>
      <c r="P80" s="13" t="str">
        <f t="shared" si="7"/>
        <v>Take X</v>
      </c>
      <c r="Q80" s="34" t="str">
        <f t="shared" si="8"/>
        <v>Clothing</v>
      </c>
      <c r="R80" s="13" t="str">
        <f t="shared" si="9"/>
        <v>Quickstock</v>
      </c>
      <c r="S80" s="35">
        <f t="shared" si="10"/>
        <v>103</v>
      </c>
      <c r="T80" s="35">
        <f t="shared" si="11"/>
        <v>52</v>
      </c>
      <c r="U80" s="14">
        <f t="shared" si="12"/>
        <v>2775.6</v>
      </c>
      <c r="V80" s="14">
        <f t="shared" si="13"/>
        <v>285886.8</v>
      </c>
      <c r="W80" s="13" t="str">
        <v>In Stock</v>
      </c>
      <c r="X80" s="13" t="str">
        <v>No</v>
      </c>
      <c r="Y80" s="13">
        <v>0</v>
      </c>
    </row>
    <row r="81" spans="1:25" x14ac:dyDescent="0.3">
      <c r="A81" s="31" t="s">
        <v>189</v>
      </c>
      <c r="B81" s="31" t="s">
        <v>190</v>
      </c>
      <c r="C81" s="31" t="s">
        <v>40</v>
      </c>
      <c r="D81" s="31" t="s">
        <v>45</v>
      </c>
      <c r="E81" s="31">
        <v>38</v>
      </c>
      <c r="F81" s="31">
        <v>61</v>
      </c>
      <c r="G81" s="31">
        <v>16196.76</v>
      </c>
      <c r="H81" s="31">
        <v>615476.88</v>
      </c>
      <c r="I81" s="32">
        <v>45783</v>
      </c>
      <c r="J81" s="32">
        <v>45935</v>
      </c>
      <c r="K81" s="31" t="s">
        <v>29</v>
      </c>
      <c r="L81" s="33" t="s">
        <v>17</v>
      </c>
      <c r="M81" s="13" t="str">
        <f>PROPER(TRIM(SUBSTITUTE(B81,"###"," ")))</f>
        <v>Debate Max</v>
      </c>
      <c r="N81" s="13" t="str">
        <f>PROPER(TRIM(SUBSTITUTE(C81,"###"," ")))</f>
        <v>Electronics</v>
      </c>
      <c r="O81" s="13" t="str">
        <f>PROPER(TRIM(SUBSTITUTE(D81,"###"," ")))</f>
        <v>Retailmart Inc</v>
      </c>
      <c r="P81" s="13" t="str">
        <f t="shared" si="7"/>
        <v>Debate Max</v>
      </c>
      <c r="Q81" s="34" t="str">
        <f t="shared" si="8"/>
        <v>Electronics</v>
      </c>
      <c r="R81" s="13" t="str">
        <f t="shared" si="9"/>
        <v>Retailmart Inc</v>
      </c>
      <c r="S81" s="35">
        <f t="shared" si="10"/>
        <v>38</v>
      </c>
      <c r="T81" s="35">
        <f t="shared" si="11"/>
        <v>61</v>
      </c>
      <c r="U81" s="14">
        <f t="shared" si="12"/>
        <v>16196.76</v>
      </c>
      <c r="V81" s="14">
        <f t="shared" si="13"/>
        <v>615476.88</v>
      </c>
      <c r="W81" s="13" t="str">
        <v>Low Stock</v>
      </c>
      <c r="X81" s="13" t="str">
        <v>Yes</v>
      </c>
      <c r="Y81" s="13">
        <v>1</v>
      </c>
    </row>
    <row r="82" spans="1:25" x14ac:dyDescent="0.3">
      <c r="A82" s="31" t="s">
        <v>191</v>
      </c>
      <c r="B82" s="31" t="s">
        <v>192</v>
      </c>
      <c r="C82" s="31" t="s">
        <v>44</v>
      </c>
      <c r="D82" s="31" t="s">
        <v>41</v>
      </c>
      <c r="E82" s="13"/>
      <c r="F82" s="31">
        <v>44</v>
      </c>
      <c r="G82" s="31">
        <v>12249.7</v>
      </c>
      <c r="H82" s="13"/>
      <c r="I82" s="32">
        <v>45795</v>
      </c>
      <c r="J82" s="32">
        <v>45902</v>
      </c>
      <c r="K82" s="31" t="s">
        <v>46</v>
      </c>
      <c r="L82" s="33" t="s">
        <v>17</v>
      </c>
      <c r="M82" s="13" t="str">
        <f>PROPER(TRIM(SUBSTITUTE(B82,"###"," ")))</f>
        <v>Last Max</v>
      </c>
      <c r="N82" s="13" t="str">
        <f>PROPER(TRIM(SUBSTITUTE(C82,"###"," ")))</f>
        <v>Groceries</v>
      </c>
      <c r="O82" s="13" t="str">
        <f>PROPER(TRIM(SUBSTITUTE(D82,"###"," ")))</f>
        <v>Quickstock</v>
      </c>
      <c r="P82" s="13" t="str">
        <f t="shared" si="7"/>
        <v>Last Max</v>
      </c>
      <c r="Q82" s="34" t="str">
        <f t="shared" si="8"/>
        <v>Groceries</v>
      </c>
      <c r="R82" s="13" t="str">
        <f t="shared" si="9"/>
        <v>Quickstock</v>
      </c>
      <c r="S82" s="35">
        <f t="shared" si="10"/>
        <v>0</v>
      </c>
      <c r="T82" s="35">
        <f t="shared" si="11"/>
        <v>44</v>
      </c>
      <c r="U82" s="14">
        <f t="shared" si="12"/>
        <v>12249.7</v>
      </c>
      <c r="V82" s="14">
        <f t="shared" si="13"/>
        <v>0</v>
      </c>
      <c r="W82" s="13" t="str">
        <v>Out of Stock</v>
      </c>
      <c r="X82" s="13" t="str">
        <v>Yes</v>
      </c>
      <c r="Y82" s="13">
        <v>1</v>
      </c>
    </row>
    <row r="83" spans="1:25" x14ac:dyDescent="0.3">
      <c r="A83" s="31" t="s">
        <v>193</v>
      </c>
      <c r="B83" s="31" t="s">
        <v>194</v>
      </c>
      <c r="C83" s="31" t="s">
        <v>44</v>
      </c>
      <c r="D83" s="13"/>
      <c r="E83" s="31">
        <v>134</v>
      </c>
      <c r="F83" s="31">
        <v>76</v>
      </c>
      <c r="G83" s="31">
        <v>12576.49</v>
      </c>
      <c r="H83" s="31">
        <v>1685249.66</v>
      </c>
      <c r="I83" s="32">
        <v>45810</v>
      </c>
      <c r="J83" s="32">
        <v>45853</v>
      </c>
      <c r="K83" s="31" t="s">
        <v>57</v>
      </c>
      <c r="L83" s="33" t="s">
        <v>30</v>
      </c>
      <c r="M83" s="13" t="str">
        <f>PROPER(TRIM(SUBSTITUTE(B83,"###"," ")))</f>
        <v>Significant Pro</v>
      </c>
      <c r="N83" s="13" t="str">
        <f>PROPER(TRIM(SUBSTITUTE(C83,"###"," ")))</f>
        <v>Groceries</v>
      </c>
      <c r="O83" s="13" t="str">
        <f>PROPER(TRIM(SUBSTITUTE(D83,"###"," ")))</f>
        <v/>
      </c>
      <c r="P83" s="13" t="str">
        <f t="shared" si="7"/>
        <v>Significant Pro</v>
      </c>
      <c r="Q83" s="34" t="str">
        <f t="shared" si="8"/>
        <v>Groceries</v>
      </c>
      <c r="R83" s="13" t="str">
        <f t="shared" si="9"/>
        <v>Others</v>
      </c>
      <c r="S83" s="35">
        <f t="shared" si="10"/>
        <v>134</v>
      </c>
      <c r="T83" s="35">
        <f t="shared" si="11"/>
        <v>76</v>
      </c>
      <c r="U83" s="14">
        <f t="shared" si="12"/>
        <v>12576.49</v>
      </c>
      <c r="V83" s="14">
        <f t="shared" si="13"/>
        <v>1685249.66</v>
      </c>
      <c r="W83" s="13" t="str">
        <v>In Stock</v>
      </c>
      <c r="X83" s="13" t="str">
        <v>No</v>
      </c>
      <c r="Y83" s="13">
        <v>0</v>
      </c>
    </row>
    <row r="84" spans="1:25" x14ac:dyDescent="0.3">
      <c r="A84" s="31" t="s">
        <v>195</v>
      </c>
      <c r="B84" s="31" t="s">
        <v>196</v>
      </c>
      <c r="C84" s="31" t="s">
        <v>20</v>
      </c>
      <c r="D84" s="31" t="s">
        <v>15</v>
      </c>
      <c r="E84" s="31">
        <v>7</v>
      </c>
      <c r="F84" s="31">
        <v>35</v>
      </c>
      <c r="G84" s="31">
        <v>1062.83</v>
      </c>
      <c r="H84" s="31">
        <v>7439.8099999999986</v>
      </c>
      <c r="I84" s="32">
        <v>45794</v>
      </c>
      <c r="J84" s="32">
        <v>45927</v>
      </c>
      <c r="K84" s="31" t="s">
        <v>46</v>
      </c>
      <c r="L84" s="33" t="s">
        <v>58</v>
      </c>
      <c r="M84" s="13" t="str">
        <f>PROPER(TRIM(SUBSTITUTE(B84,"###"," ")))</f>
        <v>Well Mini</v>
      </c>
      <c r="N84" s="13" t="str">
        <f>PROPER(TRIM(SUBSTITUTE(C84,"###"," ")))</f>
        <v>Toys</v>
      </c>
      <c r="O84" s="13" t="str">
        <f>PROPER(TRIM(SUBSTITUTE(D84,"###"," ")))</f>
        <v>Global Traders</v>
      </c>
      <c r="P84" s="13" t="str">
        <f t="shared" si="7"/>
        <v>Well Mini</v>
      </c>
      <c r="Q84" s="34" t="str">
        <f t="shared" si="8"/>
        <v>Toys</v>
      </c>
      <c r="R84" s="13" t="str">
        <f t="shared" si="9"/>
        <v>Global Traders</v>
      </c>
      <c r="S84" s="35">
        <f t="shared" si="10"/>
        <v>7</v>
      </c>
      <c r="T84" s="35">
        <f t="shared" si="11"/>
        <v>35</v>
      </c>
      <c r="U84" s="14">
        <f t="shared" si="12"/>
        <v>1062.83</v>
      </c>
      <c r="V84" s="14">
        <f t="shared" si="13"/>
        <v>7439.8099999999995</v>
      </c>
      <c r="W84" s="13" t="str">
        <v>Low Stock</v>
      </c>
      <c r="X84" s="13" t="str">
        <v>Yes</v>
      </c>
      <c r="Y84" s="13">
        <v>1</v>
      </c>
    </row>
    <row r="85" spans="1:25" x14ac:dyDescent="0.3">
      <c r="A85" s="31" t="s">
        <v>197</v>
      </c>
      <c r="B85" s="31" t="s">
        <v>198</v>
      </c>
      <c r="C85" s="31" t="s">
        <v>20</v>
      </c>
      <c r="D85" s="31" t="s">
        <v>45</v>
      </c>
      <c r="E85" s="31">
        <v>142</v>
      </c>
      <c r="F85" s="31">
        <v>85</v>
      </c>
      <c r="G85" s="31">
        <v>8797.56</v>
      </c>
      <c r="H85" s="31">
        <v>1249253.52</v>
      </c>
      <c r="I85" s="32">
        <v>45700</v>
      </c>
      <c r="J85" s="32">
        <v>45861</v>
      </c>
      <c r="K85" s="31" t="s">
        <v>29</v>
      </c>
      <c r="L85" s="33" t="s">
        <v>33</v>
      </c>
      <c r="M85" s="13" t="str">
        <f>PROPER(TRIM(SUBSTITUTE(B85,"###"," ")))</f>
        <v>Girl Mini</v>
      </c>
      <c r="N85" s="13" t="str">
        <f>PROPER(TRIM(SUBSTITUTE(C85,"###"," ")))</f>
        <v>Toys</v>
      </c>
      <c r="O85" s="13" t="str">
        <f>PROPER(TRIM(SUBSTITUTE(D85,"###"," ")))</f>
        <v>Retailmart Inc</v>
      </c>
      <c r="P85" s="13" t="str">
        <f t="shared" si="7"/>
        <v>Girl Mini</v>
      </c>
      <c r="Q85" s="34" t="str">
        <f t="shared" si="8"/>
        <v>Toys</v>
      </c>
      <c r="R85" s="13" t="str">
        <f t="shared" si="9"/>
        <v>Retailmart Inc</v>
      </c>
      <c r="S85" s="35">
        <f t="shared" si="10"/>
        <v>142</v>
      </c>
      <c r="T85" s="35">
        <f t="shared" si="11"/>
        <v>85</v>
      </c>
      <c r="U85" s="14">
        <f t="shared" si="12"/>
        <v>8797.56</v>
      </c>
      <c r="V85" s="14">
        <f t="shared" si="13"/>
        <v>1249253.52</v>
      </c>
      <c r="W85" s="13" t="str">
        <v>In Stock</v>
      </c>
      <c r="X85" s="13" t="str">
        <v>No</v>
      </c>
      <c r="Y85" s="13">
        <v>0</v>
      </c>
    </row>
    <row r="86" spans="1:25" x14ac:dyDescent="0.3">
      <c r="A86" s="31" t="s">
        <v>199</v>
      </c>
      <c r="B86" s="31" t="s">
        <v>200</v>
      </c>
      <c r="C86" s="31" t="s">
        <v>28</v>
      </c>
      <c r="D86" s="31" t="s">
        <v>41</v>
      </c>
      <c r="E86" s="31">
        <v>50</v>
      </c>
      <c r="F86" s="31">
        <v>44</v>
      </c>
      <c r="G86" s="31">
        <v>3143.08</v>
      </c>
      <c r="H86" s="31">
        <v>157154</v>
      </c>
      <c r="I86" s="32">
        <v>45701</v>
      </c>
      <c r="J86" s="32">
        <v>45873</v>
      </c>
      <c r="K86" s="31" t="s">
        <v>54</v>
      </c>
      <c r="L86" s="33" t="s">
        <v>21</v>
      </c>
      <c r="M86" s="13" t="str">
        <f>PROPER(TRIM(SUBSTITUTE(B86,"###"," ")))</f>
        <v>Describe Max</v>
      </c>
      <c r="N86" s="13" t="str">
        <f>PROPER(TRIM(SUBSTITUTE(C86,"###"," ")))</f>
        <v>Furniture</v>
      </c>
      <c r="O86" s="13" t="str">
        <f>PROPER(TRIM(SUBSTITUTE(D86,"###"," ")))</f>
        <v>Quickstock</v>
      </c>
      <c r="P86" s="13" t="str">
        <f t="shared" si="7"/>
        <v>Describe Max</v>
      </c>
      <c r="Q86" s="34" t="str">
        <f t="shared" si="8"/>
        <v>Furniture</v>
      </c>
      <c r="R86" s="13" t="str">
        <f t="shared" si="9"/>
        <v>Quickstock</v>
      </c>
      <c r="S86" s="35">
        <f t="shared" si="10"/>
        <v>50</v>
      </c>
      <c r="T86" s="35">
        <f t="shared" si="11"/>
        <v>44</v>
      </c>
      <c r="U86" s="14">
        <f t="shared" si="12"/>
        <v>3143.08</v>
      </c>
      <c r="V86" s="14">
        <f t="shared" si="13"/>
        <v>157154</v>
      </c>
      <c r="W86" s="13" t="str">
        <v>In Stock</v>
      </c>
      <c r="X86" s="13" t="str">
        <v>No</v>
      </c>
      <c r="Y86" s="13">
        <v>0</v>
      </c>
    </row>
    <row r="87" spans="1:25" x14ac:dyDescent="0.3">
      <c r="A87" s="31" t="s">
        <v>201</v>
      </c>
      <c r="B87" s="31" t="s">
        <v>202</v>
      </c>
      <c r="C87" s="31" t="s">
        <v>28</v>
      </c>
      <c r="D87" s="31" t="s">
        <v>15</v>
      </c>
      <c r="E87" s="31">
        <v>149</v>
      </c>
      <c r="F87" s="31">
        <v>77</v>
      </c>
      <c r="G87" s="31">
        <v>17215.07</v>
      </c>
      <c r="H87" s="31">
        <v>2565045.4300000002</v>
      </c>
      <c r="I87" s="32">
        <v>45822</v>
      </c>
      <c r="J87" s="32">
        <v>45854</v>
      </c>
      <c r="K87" s="31" t="s">
        <v>29</v>
      </c>
      <c r="L87" s="33" t="s">
        <v>17</v>
      </c>
      <c r="M87" s="13" t="str">
        <f>PROPER(TRIM(SUBSTITUTE(B87,"###"," ")))</f>
        <v>Remain Max</v>
      </c>
      <c r="N87" s="13" t="str">
        <f>PROPER(TRIM(SUBSTITUTE(C87,"###"," ")))</f>
        <v>Furniture</v>
      </c>
      <c r="O87" s="13" t="str">
        <f>PROPER(TRIM(SUBSTITUTE(D87,"###"," ")))</f>
        <v>Global Traders</v>
      </c>
      <c r="P87" s="13" t="str">
        <f t="shared" si="7"/>
        <v>Remain Max</v>
      </c>
      <c r="Q87" s="34" t="str">
        <f t="shared" si="8"/>
        <v>Furniture</v>
      </c>
      <c r="R87" s="13" t="str">
        <f t="shared" si="9"/>
        <v>Global Traders</v>
      </c>
      <c r="S87" s="35">
        <f t="shared" si="10"/>
        <v>149</v>
      </c>
      <c r="T87" s="35">
        <f t="shared" si="11"/>
        <v>77</v>
      </c>
      <c r="U87" s="14">
        <f t="shared" si="12"/>
        <v>17215.07</v>
      </c>
      <c r="V87" s="14">
        <f t="shared" si="13"/>
        <v>2565045.4300000002</v>
      </c>
      <c r="W87" s="13" t="str">
        <v>In Stock</v>
      </c>
      <c r="X87" s="13" t="str">
        <v>No</v>
      </c>
      <c r="Y87" s="13">
        <v>0</v>
      </c>
    </row>
    <row r="88" spans="1:25" x14ac:dyDescent="0.3">
      <c r="A88" s="31" t="s">
        <v>203</v>
      </c>
      <c r="B88" s="31" t="s">
        <v>204</v>
      </c>
      <c r="C88" s="31" t="s">
        <v>14</v>
      </c>
      <c r="D88" s="31" t="s">
        <v>24</v>
      </c>
      <c r="E88" s="31">
        <v>69</v>
      </c>
      <c r="F88" s="31">
        <v>34</v>
      </c>
      <c r="G88" s="31">
        <v>7235.8</v>
      </c>
      <c r="H88" s="31">
        <v>499270.2</v>
      </c>
      <c r="I88" s="32">
        <v>45811</v>
      </c>
      <c r="J88" s="32">
        <v>45871</v>
      </c>
      <c r="K88" s="31" t="s">
        <v>54</v>
      </c>
      <c r="L88" s="33" t="s">
        <v>58</v>
      </c>
      <c r="M88" s="13" t="str">
        <f>PROPER(TRIM(SUBSTITUTE(B88,"###"," ")))</f>
        <v>Well X</v>
      </c>
      <c r="N88" s="13" t="str">
        <f>PROPER(TRIM(SUBSTITUTE(C88,"###"," ")))</f>
        <v>Clothing</v>
      </c>
      <c r="O88" s="13" t="str">
        <f>PROPER(TRIM(SUBSTITUTE(D88,"###"," ")))</f>
        <v>Omni Suppliers</v>
      </c>
      <c r="P88" s="13" t="str">
        <f t="shared" si="7"/>
        <v>Well X</v>
      </c>
      <c r="Q88" s="34" t="str">
        <f t="shared" si="8"/>
        <v>Clothing</v>
      </c>
      <c r="R88" s="13" t="str">
        <f t="shared" si="9"/>
        <v>Omni Suppliers</v>
      </c>
      <c r="S88" s="35">
        <f t="shared" si="10"/>
        <v>69</v>
      </c>
      <c r="T88" s="35">
        <f t="shared" si="11"/>
        <v>34</v>
      </c>
      <c r="U88" s="14">
        <f t="shared" si="12"/>
        <v>7235.8</v>
      </c>
      <c r="V88" s="14">
        <f t="shared" si="13"/>
        <v>499270.2</v>
      </c>
      <c r="W88" s="13" t="str">
        <v>In Stock</v>
      </c>
      <c r="X88" s="13" t="str">
        <v>No</v>
      </c>
      <c r="Y88" s="13">
        <v>0</v>
      </c>
    </row>
    <row r="89" spans="1:25" x14ac:dyDescent="0.3">
      <c r="A89" s="31" t="s">
        <v>205</v>
      </c>
      <c r="B89" s="31" t="s">
        <v>206</v>
      </c>
      <c r="C89" s="31" t="s">
        <v>20</v>
      </c>
      <c r="D89" s="31" t="s">
        <v>41</v>
      </c>
      <c r="E89" s="31">
        <v>100</v>
      </c>
      <c r="F89" s="31">
        <v>27</v>
      </c>
      <c r="G89" s="31">
        <v>15411.37</v>
      </c>
      <c r="H89" s="31">
        <v>1541137</v>
      </c>
      <c r="I89" s="32">
        <v>45749</v>
      </c>
      <c r="J89" s="32">
        <v>45887</v>
      </c>
      <c r="K89" s="13"/>
      <c r="L89" s="33" t="s">
        <v>58</v>
      </c>
      <c r="M89" s="13" t="str">
        <f>PROPER(TRIM(SUBSTITUTE(B89,"###"," ")))</f>
        <v>Your Pro</v>
      </c>
      <c r="N89" s="13" t="str">
        <f>PROPER(TRIM(SUBSTITUTE(C89,"###"," ")))</f>
        <v>Toys</v>
      </c>
      <c r="O89" s="13" t="str">
        <f>PROPER(TRIM(SUBSTITUTE(D89,"###"," ")))</f>
        <v>Quickstock</v>
      </c>
      <c r="P89" s="13" t="str">
        <f t="shared" si="7"/>
        <v>Your Pro</v>
      </c>
      <c r="Q89" s="34" t="str">
        <f t="shared" si="8"/>
        <v>Toys</v>
      </c>
      <c r="R89" s="13" t="str">
        <f t="shared" si="9"/>
        <v>Quickstock</v>
      </c>
      <c r="S89" s="35">
        <f t="shared" si="10"/>
        <v>100</v>
      </c>
      <c r="T89" s="35">
        <f t="shared" si="11"/>
        <v>27</v>
      </c>
      <c r="U89" s="14">
        <f t="shared" si="12"/>
        <v>15411.37</v>
      </c>
      <c r="V89" s="14">
        <f t="shared" si="13"/>
        <v>1541137</v>
      </c>
      <c r="W89" s="13" t="str">
        <v>In Stock</v>
      </c>
      <c r="X89" s="13" t="str">
        <v>No</v>
      </c>
      <c r="Y89" s="13">
        <v>0</v>
      </c>
    </row>
    <row r="90" spans="1:25" x14ac:dyDescent="0.3">
      <c r="A90" s="31" t="s">
        <v>207</v>
      </c>
      <c r="B90" s="31" t="s">
        <v>208</v>
      </c>
      <c r="C90" s="31" t="s">
        <v>28</v>
      </c>
      <c r="D90" s="31" t="s">
        <v>41</v>
      </c>
      <c r="E90" s="31">
        <v>107</v>
      </c>
      <c r="F90" s="31">
        <v>24</v>
      </c>
      <c r="G90" s="31">
        <v>9172.44</v>
      </c>
      <c r="H90" s="31">
        <v>981451.08000000007</v>
      </c>
      <c r="I90" s="32">
        <v>45685</v>
      </c>
      <c r="J90" s="32">
        <v>45873</v>
      </c>
      <c r="K90" s="31" t="s">
        <v>57</v>
      </c>
      <c r="L90" s="33" t="s">
        <v>30</v>
      </c>
      <c r="M90" s="13" t="str">
        <f>PROPER(TRIM(SUBSTITUTE(B90,"###"," ")))</f>
        <v>Discover Plus</v>
      </c>
      <c r="N90" s="13" t="str">
        <f>PROPER(TRIM(SUBSTITUTE(C90,"###"," ")))</f>
        <v>Furniture</v>
      </c>
      <c r="O90" s="13" t="str">
        <f>PROPER(TRIM(SUBSTITUTE(D90,"###"," ")))</f>
        <v>Quickstock</v>
      </c>
      <c r="P90" s="13" t="str">
        <f t="shared" si="7"/>
        <v>Discover Plus</v>
      </c>
      <c r="Q90" s="34" t="str">
        <f t="shared" si="8"/>
        <v>Furniture</v>
      </c>
      <c r="R90" s="13" t="str">
        <f t="shared" si="9"/>
        <v>Quickstock</v>
      </c>
      <c r="S90" s="35">
        <f t="shared" si="10"/>
        <v>107</v>
      </c>
      <c r="T90" s="35">
        <f t="shared" si="11"/>
        <v>24</v>
      </c>
      <c r="U90" s="14">
        <f t="shared" si="12"/>
        <v>9172.44</v>
      </c>
      <c r="V90" s="14">
        <f t="shared" si="13"/>
        <v>981451.08000000007</v>
      </c>
      <c r="W90" s="13" t="str">
        <v>In Stock</v>
      </c>
      <c r="X90" s="13" t="str">
        <v>No</v>
      </c>
      <c r="Y90" s="13">
        <v>0</v>
      </c>
    </row>
    <row r="91" spans="1:25" x14ac:dyDescent="0.3">
      <c r="A91" s="31" t="s">
        <v>209</v>
      </c>
      <c r="B91" s="31" t="s">
        <v>210</v>
      </c>
      <c r="C91" s="31" t="s">
        <v>20</v>
      </c>
      <c r="D91" s="31" t="s">
        <v>53</v>
      </c>
      <c r="E91" s="31">
        <v>108</v>
      </c>
      <c r="F91" s="31">
        <v>66</v>
      </c>
      <c r="G91" s="31">
        <v>14005.27</v>
      </c>
      <c r="H91" s="31">
        <v>1512569.16</v>
      </c>
      <c r="I91" s="32">
        <v>45851</v>
      </c>
      <c r="J91" s="32">
        <v>45918</v>
      </c>
      <c r="K91" s="31" t="s">
        <v>29</v>
      </c>
      <c r="L91" s="33" t="s">
        <v>17</v>
      </c>
      <c r="M91" s="13" t="str">
        <f>PROPER(TRIM(SUBSTITUTE(B91,"###"," ")))</f>
        <v>Condition Mini</v>
      </c>
      <c r="N91" s="13" t="str">
        <f>PROPER(TRIM(SUBSTITUTE(C91,"###"," ")))</f>
        <v>Toys</v>
      </c>
      <c r="O91" s="13" t="str">
        <f>PROPER(TRIM(SUBSTITUTE(D91,"###"," ")))</f>
        <v>Abc Pvt Ltd</v>
      </c>
      <c r="P91" s="13" t="str">
        <f t="shared" si="7"/>
        <v>Condition Mini</v>
      </c>
      <c r="Q91" s="34" t="str">
        <f t="shared" si="8"/>
        <v>Toys</v>
      </c>
      <c r="R91" s="13" t="str">
        <f t="shared" si="9"/>
        <v>Abc Pvt Ltd</v>
      </c>
      <c r="S91" s="35">
        <f t="shared" si="10"/>
        <v>108</v>
      </c>
      <c r="T91" s="35">
        <f t="shared" si="11"/>
        <v>66</v>
      </c>
      <c r="U91" s="14">
        <f t="shared" si="12"/>
        <v>14005.27</v>
      </c>
      <c r="V91" s="14">
        <f t="shared" si="13"/>
        <v>1512569.1600000001</v>
      </c>
      <c r="W91" s="13" t="str">
        <v>In Stock</v>
      </c>
      <c r="X91" s="13" t="str">
        <v>No</v>
      </c>
      <c r="Y91" s="13">
        <v>0</v>
      </c>
    </row>
    <row r="92" spans="1:25" x14ac:dyDescent="0.3">
      <c r="A92" s="31" t="s">
        <v>211</v>
      </c>
      <c r="B92" s="31" t="s">
        <v>212</v>
      </c>
      <c r="C92" s="31" t="s">
        <v>14</v>
      </c>
      <c r="D92" s="31" t="s">
        <v>53</v>
      </c>
      <c r="E92" s="31">
        <v>51</v>
      </c>
      <c r="F92" s="13"/>
      <c r="G92" s="31">
        <v>19518.25</v>
      </c>
      <c r="H92" s="31">
        <v>995430.75</v>
      </c>
      <c r="I92" s="32">
        <v>45829</v>
      </c>
      <c r="J92" s="32">
        <v>45883</v>
      </c>
      <c r="K92" s="31" t="s">
        <v>25</v>
      </c>
      <c r="L92" s="33" t="s">
        <v>30</v>
      </c>
      <c r="M92" s="13" t="str">
        <f>PROPER(TRIM(SUBSTITUTE(B92,"###"," ")))</f>
        <v>Stand Lite</v>
      </c>
      <c r="N92" s="13" t="str">
        <f>PROPER(TRIM(SUBSTITUTE(C92,"###"," ")))</f>
        <v>Clothing</v>
      </c>
      <c r="O92" s="13" t="str">
        <f>PROPER(TRIM(SUBSTITUTE(D92,"###"," ")))</f>
        <v>Abc Pvt Ltd</v>
      </c>
      <c r="P92" s="13" t="str">
        <f t="shared" si="7"/>
        <v>Stand Lite</v>
      </c>
      <c r="Q92" s="34" t="str">
        <f t="shared" si="8"/>
        <v>Clothing</v>
      </c>
      <c r="R92" s="13" t="str">
        <f t="shared" si="9"/>
        <v>Abc Pvt Ltd</v>
      </c>
      <c r="S92" s="35">
        <f t="shared" si="10"/>
        <v>51</v>
      </c>
      <c r="T92" s="35">
        <f t="shared" si="11"/>
        <v>0</v>
      </c>
      <c r="U92" s="14">
        <f t="shared" si="12"/>
        <v>19518.25</v>
      </c>
      <c r="V92" s="14">
        <f t="shared" si="13"/>
        <v>995430.75</v>
      </c>
      <c r="W92" s="13" t="str">
        <v>In Stock</v>
      </c>
      <c r="X92" s="13" t="str">
        <v>No</v>
      </c>
      <c r="Y92" s="13">
        <v>0</v>
      </c>
    </row>
    <row r="93" spans="1:25" x14ac:dyDescent="0.3">
      <c r="A93" s="31" t="s">
        <v>213</v>
      </c>
      <c r="B93" s="31" t="s">
        <v>214</v>
      </c>
      <c r="C93" s="31" t="s">
        <v>44</v>
      </c>
      <c r="D93" s="31" t="s">
        <v>15</v>
      </c>
      <c r="E93" s="31">
        <v>105</v>
      </c>
      <c r="F93" s="31">
        <v>49</v>
      </c>
      <c r="G93" s="31">
        <v>869.3</v>
      </c>
      <c r="H93" s="31">
        <v>91276.5</v>
      </c>
      <c r="I93" s="32">
        <v>45708</v>
      </c>
      <c r="J93" s="32">
        <v>45893</v>
      </c>
      <c r="K93" s="13"/>
      <c r="L93" s="33" t="s">
        <v>58</v>
      </c>
      <c r="M93" s="13" t="str">
        <f>PROPER(TRIM(SUBSTITUTE(B93,"###"," ")))</f>
        <v>Feel Lite</v>
      </c>
      <c r="N93" s="13" t="str">
        <f>PROPER(TRIM(SUBSTITUTE(C93,"###"," ")))</f>
        <v>Groceries</v>
      </c>
      <c r="O93" s="13" t="str">
        <f>PROPER(TRIM(SUBSTITUTE(D93,"###"," ")))</f>
        <v>Global Traders</v>
      </c>
      <c r="P93" s="13" t="str">
        <f t="shared" si="7"/>
        <v>Feel Lite</v>
      </c>
      <c r="Q93" s="34" t="str">
        <f t="shared" si="8"/>
        <v>Groceries</v>
      </c>
      <c r="R93" s="13" t="str">
        <f t="shared" si="9"/>
        <v>Global Traders</v>
      </c>
      <c r="S93" s="35">
        <f t="shared" si="10"/>
        <v>105</v>
      </c>
      <c r="T93" s="35">
        <f t="shared" si="11"/>
        <v>49</v>
      </c>
      <c r="U93" s="14">
        <f t="shared" si="12"/>
        <v>869.3</v>
      </c>
      <c r="V93" s="14">
        <f t="shared" si="13"/>
        <v>91276.5</v>
      </c>
      <c r="W93" s="13" t="str">
        <v>In Stock</v>
      </c>
      <c r="X93" s="13" t="str">
        <v>No</v>
      </c>
      <c r="Y93" s="13">
        <v>0</v>
      </c>
    </row>
    <row r="94" spans="1:25" x14ac:dyDescent="0.3">
      <c r="A94" s="31" t="s">
        <v>215</v>
      </c>
      <c r="B94" s="31" t="s">
        <v>216</v>
      </c>
      <c r="C94" s="31" t="s">
        <v>14</v>
      </c>
      <c r="D94" s="31" t="s">
        <v>41</v>
      </c>
      <c r="E94" s="31">
        <v>62</v>
      </c>
      <c r="F94" s="31">
        <v>38</v>
      </c>
      <c r="G94" s="31">
        <v>8807.48</v>
      </c>
      <c r="H94" s="31">
        <v>546063.76</v>
      </c>
      <c r="I94" s="32">
        <v>45734</v>
      </c>
      <c r="J94" s="32">
        <v>45871</v>
      </c>
      <c r="K94" s="31" t="s">
        <v>54</v>
      </c>
      <c r="L94" s="33" t="s">
        <v>17</v>
      </c>
      <c r="M94" s="13" t="str">
        <f>PROPER(TRIM(SUBSTITUTE(B94,"###"," ")))</f>
        <v>Seek X</v>
      </c>
      <c r="N94" s="13" t="str">
        <f>PROPER(TRIM(SUBSTITUTE(C94,"###"," ")))</f>
        <v>Clothing</v>
      </c>
      <c r="O94" s="13" t="str">
        <f>PROPER(TRIM(SUBSTITUTE(D94,"###"," ")))</f>
        <v>Quickstock</v>
      </c>
      <c r="P94" s="13" t="str">
        <f t="shared" si="7"/>
        <v>Seek X</v>
      </c>
      <c r="Q94" s="34" t="str">
        <f t="shared" si="8"/>
        <v>Clothing</v>
      </c>
      <c r="R94" s="13" t="str">
        <f t="shared" si="9"/>
        <v>Quickstock</v>
      </c>
      <c r="S94" s="35">
        <f t="shared" si="10"/>
        <v>62</v>
      </c>
      <c r="T94" s="35">
        <f t="shared" si="11"/>
        <v>38</v>
      </c>
      <c r="U94" s="14">
        <f t="shared" si="12"/>
        <v>8807.48</v>
      </c>
      <c r="V94" s="14">
        <f t="shared" si="13"/>
        <v>546063.76</v>
      </c>
      <c r="W94" s="13" t="str">
        <v>In Stock</v>
      </c>
      <c r="X94" s="13" t="str">
        <v>No</v>
      </c>
      <c r="Y94" s="13">
        <v>0</v>
      </c>
    </row>
    <row r="95" spans="1:25" x14ac:dyDescent="0.3">
      <c r="A95" s="31" t="s">
        <v>217</v>
      </c>
      <c r="B95" s="31" t="s">
        <v>218</v>
      </c>
      <c r="C95" s="31" t="s">
        <v>28</v>
      </c>
      <c r="D95" s="13"/>
      <c r="E95" s="31">
        <v>116</v>
      </c>
      <c r="F95" s="31">
        <v>81</v>
      </c>
      <c r="G95" s="31">
        <v>16727.8</v>
      </c>
      <c r="H95" s="31">
        <v>1940424.8</v>
      </c>
      <c r="I95" s="32">
        <v>45847</v>
      </c>
      <c r="J95" s="32">
        <v>45903</v>
      </c>
      <c r="K95" s="31" t="s">
        <v>46</v>
      </c>
      <c r="L95" s="33" t="s">
        <v>30</v>
      </c>
      <c r="M95" s="13" t="str">
        <f>PROPER(TRIM(SUBSTITUTE(B95,"###"," ")))</f>
        <v>Majority Max</v>
      </c>
      <c r="N95" s="13" t="str">
        <f>PROPER(TRIM(SUBSTITUTE(C95,"###"," ")))</f>
        <v>Furniture</v>
      </c>
      <c r="O95" s="13" t="str">
        <f>PROPER(TRIM(SUBSTITUTE(D95,"###"," ")))</f>
        <v/>
      </c>
      <c r="P95" s="13" t="str">
        <f t="shared" si="7"/>
        <v>Majority Max</v>
      </c>
      <c r="Q95" s="34" t="str">
        <f t="shared" si="8"/>
        <v>Furniture</v>
      </c>
      <c r="R95" s="13" t="str">
        <f t="shared" si="9"/>
        <v>Others</v>
      </c>
      <c r="S95" s="35">
        <f t="shared" si="10"/>
        <v>116</v>
      </c>
      <c r="T95" s="35">
        <f t="shared" si="11"/>
        <v>81</v>
      </c>
      <c r="U95" s="14">
        <f t="shared" si="12"/>
        <v>16727.8</v>
      </c>
      <c r="V95" s="14">
        <f t="shared" si="13"/>
        <v>1940424.7999999998</v>
      </c>
      <c r="W95" s="13" t="str">
        <v>In Stock</v>
      </c>
      <c r="X95" s="13" t="str">
        <v>No</v>
      </c>
      <c r="Y95" s="13">
        <v>0</v>
      </c>
    </row>
    <row r="96" spans="1:25" x14ac:dyDescent="0.3">
      <c r="A96" s="31" t="s">
        <v>219</v>
      </c>
      <c r="B96" s="31" t="s">
        <v>220</v>
      </c>
      <c r="C96" s="31" t="s">
        <v>14</v>
      </c>
      <c r="D96" s="13"/>
      <c r="E96" s="31">
        <v>139</v>
      </c>
      <c r="F96" s="31">
        <v>20</v>
      </c>
      <c r="G96" s="31">
        <v>3507.22</v>
      </c>
      <c r="H96" s="31">
        <v>487503.58</v>
      </c>
      <c r="I96" s="32">
        <v>45741</v>
      </c>
      <c r="J96" s="32">
        <v>45867</v>
      </c>
      <c r="K96" s="31" t="s">
        <v>16</v>
      </c>
      <c r="L96" s="33" t="s">
        <v>33</v>
      </c>
      <c r="M96" s="13" t="str">
        <f>PROPER(TRIM(SUBSTITUTE(B96,"###"," ")))</f>
        <v>Once Plus</v>
      </c>
      <c r="N96" s="13" t="str">
        <f>PROPER(TRIM(SUBSTITUTE(C96,"###"," ")))</f>
        <v>Clothing</v>
      </c>
      <c r="O96" s="13" t="str">
        <f>PROPER(TRIM(SUBSTITUTE(D96,"###"," ")))</f>
        <v/>
      </c>
      <c r="P96" s="13" t="str">
        <f t="shared" si="7"/>
        <v>Once Plus</v>
      </c>
      <c r="Q96" s="34" t="str">
        <f t="shared" si="8"/>
        <v>Clothing</v>
      </c>
      <c r="R96" s="13" t="str">
        <f t="shared" si="9"/>
        <v>Others</v>
      </c>
      <c r="S96" s="35">
        <f t="shared" si="10"/>
        <v>139</v>
      </c>
      <c r="T96" s="35">
        <f t="shared" si="11"/>
        <v>20</v>
      </c>
      <c r="U96" s="14">
        <f t="shared" si="12"/>
        <v>3507.22</v>
      </c>
      <c r="V96" s="14">
        <f t="shared" si="13"/>
        <v>487503.57999999996</v>
      </c>
      <c r="W96" s="13" t="str">
        <v>In Stock</v>
      </c>
      <c r="X96" s="13" t="str">
        <v>No</v>
      </c>
      <c r="Y96" s="13">
        <v>0</v>
      </c>
    </row>
    <row r="97" spans="1:25" x14ac:dyDescent="0.3">
      <c r="A97" s="31" t="s">
        <v>221</v>
      </c>
      <c r="B97" s="31" t="s">
        <v>222</v>
      </c>
      <c r="C97" s="31" t="s">
        <v>20</v>
      </c>
      <c r="D97" s="31" t="s">
        <v>53</v>
      </c>
      <c r="E97" s="31">
        <v>33</v>
      </c>
      <c r="F97" s="31">
        <v>67</v>
      </c>
      <c r="G97" s="31">
        <v>3698.18</v>
      </c>
      <c r="H97" s="31">
        <v>122039.94</v>
      </c>
      <c r="I97" s="32">
        <v>45742</v>
      </c>
      <c r="J97" s="32">
        <v>45940</v>
      </c>
      <c r="K97" s="31" t="s">
        <v>25</v>
      </c>
      <c r="L97" s="33" t="s">
        <v>21</v>
      </c>
      <c r="M97" s="13" t="str">
        <f>PROPER(TRIM(SUBSTITUTE(B97,"###"," ")))</f>
        <v>You Pro</v>
      </c>
      <c r="N97" s="13" t="str">
        <f>PROPER(TRIM(SUBSTITUTE(C97,"###"," ")))</f>
        <v>Toys</v>
      </c>
      <c r="O97" s="13" t="str">
        <f>PROPER(TRIM(SUBSTITUTE(D97,"###"," ")))</f>
        <v>Abc Pvt Ltd</v>
      </c>
      <c r="P97" s="13" t="str">
        <f t="shared" si="7"/>
        <v>You Pro</v>
      </c>
      <c r="Q97" s="34" t="str">
        <f t="shared" si="8"/>
        <v>Toys</v>
      </c>
      <c r="R97" s="13" t="str">
        <f t="shared" si="9"/>
        <v>Abc Pvt Ltd</v>
      </c>
      <c r="S97" s="35">
        <f t="shared" si="10"/>
        <v>33</v>
      </c>
      <c r="T97" s="35">
        <f t="shared" si="11"/>
        <v>67</v>
      </c>
      <c r="U97" s="14">
        <f t="shared" si="12"/>
        <v>3698.18</v>
      </c>
      <c r="V97" s="14">
        <f t="shared" si="13"/>
        <v>122039.93999999999</v>
      </c>
      <c r="W97" s="13" t="str">
        <v>Low Stock</v>
      </c>
      <c r="X97" s="13" t="str">
        <v>Yes</v>
      </c>
      <c r="Y97" s="13">
        <v>1</v>
      </c>
    </row>
    <row r="98" spans="1:25" x14ac:dyDescent="0.3">
      <c r="A98" s="31" t="s">
        <v>223</v>
      </c>
      <c r="B98" s="31" t="s">
        <v>224</v>
      </c>
      <c r="C98" s="31" t="s">
        <v>28</v>
      </c>
      <c r="D98" s="31" t="s">
        <v>15</v>
      </c>
      <c r="E98" s="31">
        <v>116</v>
      </c>
      <c r="F98" s="31">
        <v>20</v>
      </c>
      <c r="G98" s="31">
        <v>19099.560000000001</v>
      </c>
      <c r="H98" s="31">
        <v>2215548.96</v>
      </c>
      <c r="I98" s="32">
        <v>45738</v>
      </c>
      <c r="J98" s="32">
        <v>45886</v>
      </c>
      <c r="K98" s="31" t="s">
        <v>54</v>
      </c>
      <c r="L98" s="33" t="s">
        <v>30</v>
      </c>
      <c r="M98" s="13" t="str">
        <f>PROPER(TRIM(SUBSTITUTE(B98,"###"," ")))</f>
        <v>Customer Pro</v>
      </c>
      <c r="N98" s="13" t="str">
        <f>PROPER(TRIM(SUBSTITUTE(C98,"###"," ")))</f>
        <v>Furniture</v>
      </c>
      <c r="O98" s="13" t="str">
        <f>PROPER(TRIM(SUBSTITUTE(D98,"###"," ")))</f>
        <v>Global Traders</v>
      </c>
      <c r="P98" s="13" t="str">
        <f t="shared" si="7"/>
        <v>Customer Pro</v>
      </c>
      <c r="Q98" s="34" t="str">
        <f t="shared" si="8"/>
        <v>Furniture</v>
      </c>
      <c r="R98" s="13" t="str">
        <f t="shared" si="9"/>
        <v>Global Traders</v>
      </c>
      <c r="S98" s="35">
        <f t="shared" si="10"/>
        <v>116</v>
      </c>
      <c r="T98" s="35">
        <f t="shared" si="11"/>
        <v>20</v>
      </c>
      <c r="U98" s="14">
        <f t="shared" si="12"/>
        <v>19099.560000000001</v>
      </c>
      <c r="V98" s="14">
        <f t="shared" si="13"/>
        <v>2215548.96</v>
      </c>
      <c r="W98" s="13" t="str">
        <v>In Stock</v>
      </c>
      <c r="X98" s="13" t="str">
        <v>No</v>
      </c>
      <c r="Y98" s="13">
        <v>0</v>
      </c>
    </row>
    <row r="99" spans="1:25" x14ac:dyDescent="0.3">
      <c r="A99" s="31" t="s">
        <v>225</v>
      </c>
      <c r="B99" s="31" t="s">
        <v>226</v>
      </c>
      <c r="C99" s="31" t="s">
        <v>20</v>
      </c>
      <c r="D99" s="31" t="s">
        <v>41</v>
      </c>
      <c r="E99" s="31">
        <v>191</v>
      </c>
      <c r="F99" s="31">
        <v>82</v>
      </c>
      <c r="G99" s="31">
        <v>8741.67</v>
      </c>
      <c r="H99" s="31">
        <v>1669658.97</v>
      </c>
      <c r="I99" s="32">
        <v>45721</v>
      </c>
      <c r="J99" s="32">
        <v>45938</v>
      </c>
      <c r="K99" s="31" t="s">
        <v>25</v>
      </c>
      <c r="L99" s="33" t="s">
        <v>58</v>
      </c>
      <c r="M99" s="13" t="str">
        <f>PROPER(TRIM(SUBSTITUTE(B99,"###"," ")))</f>
        <v>Talk Plus</v>
      </c>
      <c r="N99" s="13" t="str">
        <f>PROPER(TRIM(SUBSTITUTE(C99,"###"," ")))</f>
        <v>Toys</v>
      </c>
      <c r="O99" s="13" t="str">
        <f>PROPER(TRIM(SUBSTITUTE(D99,"###"," ")))</f>
        <v>Quickstock</v>
      </c>
      <c r="P99" s="13" t="str">
        <f t="shared" si="7"/>
        <v>Talk Plus</v>
      </c>
      <c r="Q99" s="34" t="str">
        <f t="shared" si="8"/>
        <v>Toys</v>
      </c>
      <c r="R99" s="13" t="str">
        <f t="shared" si="9"/>
        <v>Quickstock</v>
      </c>
      <c r="S99" s="35">
        <f t="shared" si="10"/>
        <v>191</v>
      </c>
      <c r="T99" s="35">
        <f t="shared" si="11"/>
        <v>82</v>
      </c>
      <c r="U99" s="14">
        <f t="shared" si="12"/>
        <v>8741.67</v>
      </c>
      <c r="V99" s="14">
        <f t="shared" si="13"/>
        <v>1669658.97</v>
      </c>
      <c r="W99" s="13" t="str">
        <v>In Stock</v>
      </c>
      <c r="X99" s="13" t="str">
        <v>No</v>
      </c>
      <c r="Y99" s="13">
        <v>0</v>
      </c>
    </row>
    <row r="100" spans="1:25" x14ac:dyDescent="0.3">
      <c r="A100" s="31" t="s">
        <v>227</v>
      </c>
      <c r="B100" s="31" t="s">
        <v>228</v>
      </c>
      <c r="C100" s="31" t="s">
        <v>40</v>
      </c>
      <c r="D100" s="31" t="s">
        <v>45</v>
      </c>
      <c r="E100" s="31">
        <v>194</v>
      </c>
      <c r="F100" s="31">
        <v>95</v>
      </c>
      <c r="G100" s="31">
        <v>11342.44</v>
      </c>
      <c r="H100" s="31">
        <v>2200433.36</v>
      </c>
      <c r="I100" s="32">
        <v>45833</v>
      </c>
      <c r="J100" s="32">
        <v>45862</v>
      </c>
      <c r="K100" s="31" t="s">
        <v>57</v>
      </c>
      <c r="L100" s="33" t="s">
        <v>30</v>
      </c>
      <c r="M100" s="13" t="str">
        <f>PROPER(TRIM(SUBSTITUTE(B100,"###"," ")))</f>
        <v>Them Mini</v>
      </c>
      <c r="N100" s="13" t="str">
        <f>PROPER(TRIM(SUBSTITUTE(C100,"###"," ")))</f>
        <v>Electronics</v>
      </c>
      <c r="O100" s="13" t="str">
        <f>PROPER(TRIM(SUBSTITUTE(D100,"###"," ")))</f>
        <v>Retailmart Inc</v>
      </c>
      <c r="P100" s="13" t="str">
        <f t="shared" si="7"/>
        <v>Them Mini</v>
      </c>
      <c r="Q100" s="34" t="str">
        <f t="shared" si="8"/>
        <v>Electronics</v>
      </c>
      <c r="R100" s="13" t="str">
        <f t="shared" si="9"/>
        <v>Retailmart Inc</v>
      </c>
      <c r="S100" s="35">
        <f t="shared" si="10"/>
        <v>194</v>
      </c>
      <c r="T100" s="35">
        <f t="shared" si="11"/>
        <v>95</v>
      </c>
      <c r="U100" s="14">
        <f t="shared" si="12"/>
        <v>11342.44</v>
      </c>
      <c r="V100" s="14">
        <f t="shared" si="13"/>
        <v>2200433.36</v>
      </c>
      <c r="W100" s="13" t="str">
        <v>In Stock</v>
      </c>
      <c r="X100" s="13" t="str">
        <v>No</v>
      </c>
      <c r="Y100" s="13">
        <v>0</v>
      </c>
    </row>
    <row r="101" spans="1:25" x14ac:dyDescent="0.3">
      <c r="A101" s="31" t="s">
        <v>229</v>
      </c>
      <c r="B101" s="31" t="s">
        <v>230</v>
      </c>
      <c r="C101" s="31" t="s">
        <v>28</v>
      </c>
      <c r="D101" s="31" t="s">
        <v>15</v>
      </c>
      <c r="E101" s="31">
        <v>85</v>
      </c>
      <c r="F101" s="31">
        <v>76</v>
      </c>
      <c r="G101" s="31">
        <v>6870.5</v>
      </c>
      <c r="H101" s="31">
        <v>583992.5</v>
      </c>
      <c r="I101" s="32">
        <v>45794</v>
      </c>
      <c r="J101" s="32">
        <v>45877</v>
      </c>
      <c r="K101" s="31" t="s">
        <v>57</v>
      </c>
      <c r="L101" s="33" t="s">
        <v>33</v>
      </c>
      <c r="M101" s="13" t="str">
        <f>PROPER(TRIM(SUBSTITUTE(B101,"###"," ")))</f>
        <v>Job Mini</v>
      </c>
      <c r="N101" s="13" t="str">
        <f>PROPER(TRIM(SUBSTITUTE(C101,"###"," ")))</f>
        <v>Furniture</v>
      </c>
      <c r="O101" s="13" t="str">
        <f>PROPER(TRIM(SUBSTITUTE(D101,"###"," ")))</f>
        <v>Global Traders</v>
      </c>
      <c r="P101" s="13" t="str">
        <f t="shared" si="7"/>
        <v>Job Mini</v>
      </c>
      <c r="Q101" s="34" t="str">
        <f t="shared" si="8"/>
        <v>Furniture</v>
      </c>
      <c r="R101" s="13" t="str">
        <f t="shared" si="9"/>
        <v>Global Traders</v>
      </c>
      <c r="S101" s="35">
        <f t="shared" si="10"/>
        <v>85</v>
      </c>
      <c r="T101" s="35">
        <f t="shared" si="11"/>
        <v>76</v>
      </c>
      <c r="U101" s="14">
        <f t="shared" si="12"/>
        <v>6870.5</v>
      </c>
      <c r="V101" s="14">
        <f t="shared" si="13"/>
        <v>583992.5</v>
      </c>
      <c r="W101" s="13" t="str">
        <v>In Stock</v>
      </c>
      <c r="X101" s="13" t="str">
        <v>No</v>
      </c>
      <c r="Y101" s="13">
        <v>0</v>
      </c>
    </row>
    <row r="102" spans="1:25" x14ac:dyDescent="0.3">
      <c r="A102" s="31" t="s">
        <v>231</v>
      </c>
      <c r="B102" s="31" t="s">
        <v>140</v>
      </c>
      <c r="C102" s="31" t="s">
        <v>20</v>
      </c>
      <c r="D102" s="31" t="s">
        <v>41</v>
      </c>
      <c r="E102" s="31">
        <v>46</v>
      </c>
      <c r="F102" s="31">
        <v>81</v>
      </c>
      <c r="G102" s="31">
        <v>14087.97</v>
      </c>
      <c r="H102" s="31">
        <v>648046.62</v>
      </c>
      <c r="I102" s="32">
        <v>45676</v>
      </c>
      <c r="J102" s="32">
        <v>45908</v>
      </c>
      <c r="K102" s="31" t="s">
        <v>57</v>
      </c>
      <c r="L102" s="33" t="s">
        <v>21</v>
      </c>
      <c r="M102" s="13" t="str">
        <f>PROPER(TRIM(SUBSTITUTE(B102,"###"," ")))</f>
        <v>Cut Mini</v>
      </c>
      <c r="N102" s="13" t="str">
        <f>PROPER(TRIM(SUBSTITUTE(C102,"###"," ")))</f>
        <v>Toys</v>
      </c>
      <c r="O102" s="13" t="str">
        <f>PROPER(TRIM(SUBSTITUTE(D102,"###"," ")))</f>
        <v>Quickstock</v>
      </c>
      <c r="P102" s="13" t="str">
        <f t="shared" si="7"/>
        <v>Cut Mini</v>
      </c>
      <c r="Q102" s="34" t="str">
        <f t="shared" si="8"/>
        <v>Toys</v>
      </c>
      <c r="R102" s="13" t="str">
        <f t="shared" si="9"/>
        <v>Quickstock</v>
      </c>
      <c r="S102" s="35">
        <f t="shared" si="10"/>
        <v>46</v>
      </c>
      <c r="T102" s="35">
        <f t="shared" si="11"/>
        <v>81</v>
      </c>
      <c r="U102" s="14">
        <f t="shared" si="12"/>
        <v>14087.97</v>
      </c>
      <c r="V102" s="14">
        <f t="shared" si="13"/>
        <v>648046.62</v>
      </c>
      <c r="W102" s="13" t="str">
        <v>Low Stock</v>
      </c>
      <c r="X102" s="13" t="str">
        <v>Yes</v>
      </c>
      <c r="Y102" s="13">
        <v>1</v>
      </c>
    </row>
    <row r="103" spans="1:25" x14ac:dyDescent="0.3">
      <c r="A103" s="31" t="s">
        <v>232</v>
      </c>
      <c r="B103" s="31" t="s">
        <v>233</v>
      </c>
      <c r="C103" s="31" t="s">
        <v>14</v>
      </c>
      <c r="D103" s="31" t="s">
        <v>41</v>
      </c>
      <c r="E103" s="31">
        <v>175</v>
      </c>
      <c r="F103" s="31">
        <v>58</v>
      </c>
      <c r="G103" s="31">
        <v>6958.77</v>
      </c>
      <c r="H103" s="31">
        <v>1217784.75</v>
      </c>
      <c r="I103" s="32">
        <v>45697</v>
      </c>
      <c r="J103" s="32">
        <v>45936</v>
      </c>
      <c r="K103" s="31" t="s">
        <v>25</v>
      </c>
      <c r="L103" s="33" t="s">
        <v>17</v>
      </c>
      <c r="M103" s="13" t="str">
        <f>PROPER(TRIM(SUBSTITUTE(B103,"###"," ")))</f>
        <v>Speech Max</v>
      </c>
      <c r="N103" s="13" t="str">
        <f>PROPER(TRIM(SUBSTITUTE(C103,"###"," ")))</f>
        <v>Clothing</v>
      </c>
      <c r="O103" s="13" t="str">
        <f>PROPER(TRIM(SUBSTITUTE(D103,"###"," ")))</f>
        <v>Quickstock</v>
      </c>
      <c r="P103" s="13" t="str">
        <f t="shared" si="7"/>
        <v>Speech Max</v>
      </c>
      <c r="Q103" s="34" t="str">
        <f t="shared" si="8"/>
        <v>Clothing</v>
      </c>
      <c r="R103" s="13" t="str">
        <f t="shared" si="9"/>
        <v>Quickstock</v>
      </c>
      <c r="S103" s="35">
        <f t="shared" si="10"/>
        <v>175</v>
      </c>
      <c r="T103" s="35">
        <f t="shared" si="11"/>
        <v>58</v>
      </c>
      <c r="U103" s="14">
        <f t="shared" si="12"/>
        <v>6958.77</v>
      </c>
      <c r="V103" s="14">
        <f t="shared" si="13"/>
        <v>1217784.75</v>
      </c>
      <c r="W103" s="13" t="str">
        <v>In Stock</v>
      </c>
      <c r="X103" s="13" t="str">
        <v>No</v>
      </c>
      <c r="Y103" s="13">
        <v>0</v>
      </c>
    </row>
    <row r="104" spans="1:25" x14ac:dyDescent="0.3">
      <c r="A104" s="31" t="s">
        <v>234</v>
      </c>
      <c r="B104" s="31" t="s">
        <v>235</v>
      </c>
      <c r="C104" s="31" t="s">
        <v>20</v>
      </c>
      <c r="D104" s="31" t="s">
        <v>53</v>
      </c>
      <c r="E104" s="31">
        <v>100</v>
      </c>
      <c r="F104" s="31">
        <v>42</v>
      </c>
      <c r="G104" s="31">
        <v>1008.78</v>
      </c>
      <c r="H104" s="31">
        <v>100878</v>
      </c>
      <c r="I104" s="32">
        <v>45792</v>
      </c>
      <c r="J104" s="32">
        <v>45894</v>
      </c>
      <c r="K104" s="31" t="s">
        <v>29</v>
      </c>
      <c r="L104" s="33" t="s">
        <v>17</v>
      </c>
      <c r="M104" s="13" t="str">
        <f>PROPER(TRIM(SUBSTITUTE(B104,"###"," ")))</f>
        <v>Ask Plus</v>
      </c>
      <c r="N104" s="13" t="str">
        <f>PROPER(TRIM(SUBSTITUTE(C104,"###"," ")))</f>
        <v>Toys</v>
      </c>
      <c r="O104" s="13" t="str">
        <f>PROPER(TRIM(SUBSTITUTE(D104,"###"," ")))</f>
        <v>Abc Pvt Ltd</v>
      </c>
      <c r="P104" s="13" t="str">
        <f t="shared" si="7"/>
        <v>Ask Plus</v>
      </c>
      <c r="Q104" s="34" t="str">
        <f t="shared" si="8"/>
        <v>Toys</v>
      </c>
      <c r="R104" s="13" t="str">
        <f t="shared" si="9"/>
        <v>Abc Pvt Ltd</v>
      </c>
      <c r="S104" s="35">
        <f t="shared" si="10"/>
        <v>100</v>
      </c>
      <c r="T104" s="35">
        <f t="shared" si="11"/>
        <v>42</v>
      </c>
      <c r="U104" s="14">
        <f t="shared" si="12"/>
        <v>1008.78</v>
      </c>
      <c r="V104" s="14">
        <f t="shared" si="13"/>
        <v>100878</v>
      </c>
      <c r="W104" s="13" t="str">
        <v>In Stock</v>
      </c>
      <c r="X104" s="13" t="str">
        <v>No</v>
      </c>
      <c r="Y104" s="13">
        <v>0</v>
      </c>
    </row>
    <row r="105" spans="1:25" x14ac:dyDescent="0.3">
      <c r="A105" s="31" t="s">
        <v>236</v>
      </c>
      <c r="B105" s="31" t="s">
        <v>237</v>
      </c>
      <c r="C105" s="31" t="s">
        <v>14</v>
      </c>
      <c r="D105" s="31" t="s">
        <v>45</v>
      </c>
      <c r="E105" s="31">
        <v>179</v>
      </c>
      <c r="F105" s="31">
        <v>29</v>
      </c>
      <c r="G105" s="31">
        <v>12535.91</v>
      </c>
      <c r="H105" s="31">
        <v>2243927.89</v>
      </c>
      <c r="I105" s="32">
        <v>45783</v>
      </c>
      <c r="J105" s="32">
        <v>45939</v>
      </c>
      <c r="K105" s="31" t="s">
        <v>29</v>
      </c>
      <c r="L105" s="33" t="s">
        <v>30</v>
      </c>
      <c r="M105" s="13" t="str">
        <f>PROPER(TRIM(SUBSTITUTE(B105,"###"," ")))</f>
        <v>Wait Plus</v>
      </c>
      <c r="N105" s="13" t="str">
        <f>PROPER(TRIM(SUBSTITUTE(C105,"###"," ")))</f>
        <v>Clothing</v>
      </c>
      <c r="O105" s="13" t="str">
        <f>PROPER(TRIM(SUBSTITUTE(D105,"###"," ")))</f>
        <v>Retailmart Inc</v>
      </c>
      <c r="P105" s="13" t="str">
        <f t="shared" si="7"/>
        <v>Wait Plus</v>
      </c>
      <c r="Q105" s="34" t="str">
        <f t="shared" si="8"/>
        <v>Clothing</v>
      </c>
      <c r="R105" s="13" t="str">
        <f t="shared" si="9"/>
        <v>Retailmart Inc</v>
      </c>
      <c r="S105" s="35">
        <f t="shared" si="10"/>
        <v>179</v>
      </c>
      <c r="T105" s="35">
        <f t="shared" si="11"/>
        <v>29</v>
      </c>
      <c r="U105" s="14">
        <f t="shared" si="12"/>
        <v>12535.91</v>
      </c>
      <c r="V105" s="14">
        <f t="shared" si="13"/>
        <v>2243927.89</v>
      </c>
      <c r="W105" s="13" t="str">
        <v>In Stock</v>
      </c>
      <c r="X105" s="13" t="str">
        <v>No</v>
      </c>
      <c r="Y105" s="13">
        <v>0</v>
      </c>
    </row>
    <row r="106" spans="1:25" x14ac:dyDescent="0.3">
      <c r="A106" s="31" t="s">
        <v>238</v>
      </c>
      <c r="B106" s="31" t="s">
        <v>239</v>
      </c>
      <c r="C106" s="31" t="s">
        <v>28</v>
      </c>
      <c r="D106" s="31" t="s">
        <v>15</v>
      </c>
      <c r="E106" s="31">
        <v>95</v>
      </c>
      <c r="F106" s="31">
        <v>20</v>
      </c>
      <c r="G106" s="31">
        <v>10810.58</v>
      </c>
      <c r="H106" s="31">
        <v>1027005.1</v>
      </c>
      <c r="I106" s="32">
        <v>45701</v>
      </c>
      <c r="J106" s="32">
        <v>45889</v>
      </c>
      <c r="K106" s="31" t="s">
        <v>57</v>
      </c>
      <c r="L106" s="33" t="s">
        <v>21</v>
      </c>
      <c r="M106" s="13" t="str">
        <f>PROPER(TRIM(SUBSTITUTE(B106,"###"," ")))</f>
        <v>Century Mini</v>
      </c>
      <c r="N106" s="13" t="str">
        <f>PROPER(TRIM(SUBSTITUTE(C106,"###"," ")))</f>
        <v>Furniture</v>
      </c>
      <c r="O106" s="13" t="str">
        <f>PROPER(TRIM(SUBSTITUTE(D106,"###"," ")))</f>
        <v>Global Traders</v>
      </c>
      <c r="P106" s="13" t="str">
        <f t="shared" si="7"/>
        <v>Century Mini</v>
      </c>
      <c r="Q106" s="34" t="str">
        <f t="shared" si="8"/>
        <v>Furniture</v>
      </c>
      <c r="R106" s="13" t="str">
        <f t="shared" si="9"/>
        <v>Global Traders</v>
      </c>
      <c r="S106" s="35">
        <f t="shared" si="10"/>
        <v>95</v>
      </c>
      <c r="T106" s="35">
        <f t="shared" si="11"/>
        <v>20</v>
      </c>
      <c r="U106" s="14">
        <f t="shared" si="12"/>
        <v>10810.58</v>
      </c>
      <c r="V106" s="14">
        <f t="shared" si="13"/>
        <v>1027005.1</v>
      </c>
      <c r="W106" s="13" t="str">
        <v>In Stock</v>
      </c>
      <c r="X106" s="13" t="str">
        <v>No</v>
      </c>
      <c r="Y106" s="13">
        <v>0</v>
      </c>
    </row>
    <row r="107" spans="1:25" x14ac:dyDescent="0.3">
      <c r="A107" s="31" t="s">
        <v>240</v>
      </c>
      <c r="B107" s="31" t="s">
        <v>241</v>
      </c>
      <c r="C107" s="31" t="s">
        <v>44</v>
      </c>
      <c r="D107" s="31" t="s">
        <v>24</v>
      </c>
      <c r="E107" s="31">
        <v>15</v>
      </c>
      <c r="F107" s="31">
        <v>43</v>
      </c>
      <c r="G107" s="31">
        <v>18880.64</v>
      </c>
      <c r="H107" s="31">
        <v>283209.59999999998</v>
      </c>
      <c r="I107" s="32">
        <v>45766</v>
      </c>
      <c r="J107" s="32">
        <v>45857</v>
      </c>
      <c r="K107" s="13"/>
      <c r="L107" s="33" t="s">
        <v>21</v>
      </c>
      <c r="M107" s="13" t="str">
        <f>PROPER(TRIM(SUBSTITUTE(B107,"###"," ")))</f>
        <v>Miss Pro</v>
      </c>
      <c r="N107" s="13" t="str">
        <f>PROPER(TRIM(SUBSTITUTE(C107,"###"," ")))</f>
        <v>Groceries</v>
      </c>
      <c r="O107" s="13" t="str">
        <f>PROPER(TRIM(SUBSTITUTE(D107,"###"," ")))</f>
        <v>Omni Suppliers</v>
      </c>
      <c r="P107" s="13" t="str">
        <f t="shared" si="7"/>
        <v>Miss Pro</v>
      </c>
      <c r="Q107" s="34" t="str">
        <f t="shared" si="8"/>
        <v>Groceries</v>
      </c>
      <c r="R107" s="13" t="str">
        <f t="shared" si="9"/>
        <v>Omni Suppliers</v>
      </c>
      <c r="S107" s="35">
        <f t="shared" si="10"/>
        <v>15</v>
      </c>
      <c r="T107" s="35">
        <f t="shared" si="11"/>
        <v>43</v>
      </c>
      <c r="U107" s="14">
        <f t="shared" si="12"/>
        <v>18880.64</v>
      </c>
      <c r="V107" s="14">
        <f t="shared" si="13"/>
        <v>283209.59999999998</v>
      </c>
      <c r="W107" s="13" t="str">
        <v>Low Stock</v>
      </c>
      <c r="X107" s="13" t="str">
        <v>Yes</v>
      </c>
      <c r="Y107" s="13">
        <v>1</v>
      </c>
    </row>
    <row r="108" spans="1:25" x14ac:dyDescent="0.3">
      <c r="A108" s="31" t="s">
        <v>242</v>
      </c>
      <c r="B108" s="31" t="s">
        <v>243</v>
      </c>
      <c r="C108" s="31" t="s">
        <v>20</v>
      </c>
      <c r="D108" s="31" t="s">
        <v>24</v>
      </c>
      <c r="E108" s="31">
        <v>83</v>
      </c>
      <c r="F108" s="31">
        <v>43</v>
      </c>
      <c r="G108" s="31">
        <v>13559.51</v>
      </c>
      <c r="H108" s="31">
        <v>1125439.33</v>
      </c>
      <c r="I108" s="32">
        <v>45744</v>
      </c>
      <c r="J108" s="32">
        <v>45879</v>
      </c>
      <c r="K108" s="31" t="s">
        <v>29</v>
      </c>
      <c r="L108" s="33" t="s">
        <v>17</v>
      </c>
      <c r="M108" s="13" t="str">
        <f>PROPER(TRIM(SUBSTITUTE(B108,"###"," ")))</f>
        <v>More Max</v>
      </c>
      <c r="N108" s="13" t="str">
        <f>PROPER(TRIM(SUBSTITUTE(C108,"###"," ")))</f>
        <v>Toys</v>
      </c>
      <c r="O108" s="13" t="str">
        <f>PROPER(TRIM(SUBSTITUTE(D108,"###"," ")))</f>
        <v>Omni Suppliers</v>
      </c>
      <c r="P108" s="13" t="str">
        <f t="shared" si="7"/>
        <v>More Max</v>
      </c>
      <c r="Q108" s="34" t="str">
        <f t="shared" si="8"/>
        <v>Toys</v>
      </c>
      <c r="R108" s="13" t="str">
        <f t="shared" si="9"/>
        <v>Omni Suppliers</v>
      </c>
      <c r="S108" s="35">
        <f t="shared" si="10"/>
        <v>83</v>
      </c>
      <c r="T108" s="35">
        <f t="shared" si="11"/>
        <v>43</v>
      </c>
      <c r="U108" s="14">
        <f t="shared" si="12"/>
        <v>13559.51</v>
      </c>
      <c r="V108" s="14">
        <f t="shared" si="13"/>
        <v>1125439.33</v>
      </c>
      <c r="W108" s="13" t="str">
        <v>In Stock</v>
      </c>
      <c r="X108" s="13" t="str">
        <v>No</v>
      </c>
      <c r="Y108" s="13">
        <v>0</v>
      </c>
    </row>
    <row r="109" spans="1:25" x14ac:dyDescent="0.3">
      <c r="A109" s="31" t="s">
        <v>244</v>
      </c>
      <c r="B109" s="31" t="s">
        <v>245</v>
      </c>
      <c r="C109" s="31" t="s">
        <v>40</v>
      </c>
      <c r="D109" s="31" t="s">
        <v>41</v>
      </c>
      <c r="E109" s="31">
        <v>32</v>
      </c>
      <c r="F109" s="31">
        <v>52</v>
      </c>
      <c r="G109" s="31">
        <v>16233.52</v>
      </c>
      <c r="H109" s="31">
        <v>519472.64000000001</v>
      </c>
      <c r="I109" s="32">
        <v>45676</v>
      </c>
      <c r="J109" s="32">
        <v>45941</v>
      </c>
      <c r="K109" s="13"/>
      <c r="L109" s="33" t="s">
        <v>17</v>
      </c>
      <c r="M109" s="13" t="str">
        <f>PROPER(TRIM(SUBSTITUTE(B109,"###"," ")))</f>
        <v>Nation Max</v>
      </c>
      <c r="N109" s="13" t="str">
        <f>PROPER(TRIM(SUBSTITUTE(C109,"###"," ")))</f>
        <v>Electronics</v>
      </c>
      <c r="O109" s="13" t="str">
        <f>PROPER(TRIM(SUBSTITUTE(D109,"###"," ")))</f>
        <v>Quickstock</v>
      </c>
      <c r="P109" s="13" t="str">
        <f t="shared" si="7"/>
        <v>Nation Max</v>
      </c>
      <c r="Q109" s="34" t="str">
        <f t="shared" si="8"/>
        <v>Electronics</v>
      </c>
      <c r="R109" s="13" t="str">
        <f t="shared" si="9"/>
        <v>Quickstock</v>
      </c>
      <c r="S109" s="35">
        <f t="shared" si="10"/>
        <v>32</v>
      </c>
      <c r="T109" s="35">
        <f t="shared" si="11"/>
        <v>52</v>
      </c>
      <c r="U109" s="14">
        <f t="shared" si="12"/>
        <v>16233.52</v>
      </c>
      <c r="V109" s="14">
        <f t="shared" si="13"/>
        <v>519472.64000000001</v>
      </c>
      <c r="W109" s="13" t="str">
        <v>Low Stock</v>
      </c>
      <c r="X109" s="13" t="str">
        <v>Yes</v>
      </c>
      <c r="Y109" s="13">
        <v>1</v>
      </c>
    </row>
    <row r="110" spans="1:25" x14ac:dyDescent="0.3">
      <c r="A110" s="31" t="s">
        <v>246</v>
      </c>
      <c r="B110" s="31" t="s">
        <v>247</v>
      </c>
      <c r="C110" s="31" t="s">
        <v>28</v>
      </c>
      <c r="D110" s="31" t="s">
        <v>15</v>
      </c>
      <c r="E110" s="31">
        <v>11</v>
      </c>
      <c r="F110" s="31">
        <v>86</v>
      </c>
      <c r="G110" s="31">
        <v>16417.52</v>
      </c>
      <c r="H110" s="31">
        <v>180592.72</v>
      </c>
      <c r="I110" s="32">
        <v>45799</v>
      </c>
      <c r="J110" s="32">
        <v>45902</v>
      </c>
      <c r="K110" s="13"/>
      <c r="L110" s="33" t="s">
        <v>17</v>
      </c>
      <c r="M110" s="13" t="str">
        <f>PROPER(TRIM(SUBSTITUTE(B110,"###"," ")))</f>
        <v>Agreement Pro</v>
      </c>
      <c r="N110" s="13" t="str">
        <f>PROPER(TRIM(SUBSTITUTE(C110,"###"," ")))</f>
        <v>Furniture</v>
      </c>
      <c r="O110" s="13" t="str">
        <f>PROPER(TRIM(SUBSTITUTE(D110,"###"," ")))</f>
        <v>Global Traders</v>
      </c>
      <c r="P110" s="13" t="str">
        <f t="shared" si="7"/>
        <v>Agreement Pro</v>
      </c>
      <c r="Q110" s="34" t="str">
        <f t="shared" si="8"/>
        <v>Furniture</v>
      </c>
      <c r="R110" s="13" t="str">
        <f t="shared" si="9"/>
        <v>Global Traders</v>
      </c>
      <c r="S110" s="35">
        <f t="shared" si="10"/>
        <v>11</v>
      </c>
      <c r="T110" s="35">
        <f t="shared" si="11"/>
        <v>86</v>
      </c>
      <c r="U110" s="14">
        <f t="shared" si="12"/>
        <v>16417.52</v>
      </c>
      <c r="V110" s="14">
        <f t="shared" si="13"/>
        <v>180592.72</v>
      </c>
      <c r="W110" s="13" t="str">
        <v>Low Stock</v>
      </c>
      <c r="X110" s="13" t="str">
        <v>Yes</v>
      </c>
      <c r="Y110" s="13">
        <v>1</v>
      </c>
    </row>
    <row r="111" spans="1:25" x14ac:dyDescent="0.3">
      <c r="A111" s="31" t="s">
        <v>248</v>
      </c>
      <c r="B111" s="31" t="s">
        <v>249</v>
      </c>
      <c r="C111" s="31" t="s">
        <v>14</v>
      </c>
      <c r="D111" s="31" t="s">
        <v>24</v>
      </c>
      <c r="E111" s="31">
        <v>42</v>
      </c>
      <c r="F111" s="31">
        <v>63</v>
      </c>
      <c r="G111" s="31">
        <v>5515.52</v>
      </c>
      <c r="H111" s="31">
        <v>231651.84</v>
      </c>
      <c r="I111" s="32">
        <v>45787</v>
      </c>
      <c r="J111" s="32">
        <v>45900</v>
      </c>
      <c r="K111" s="31" t="s">
        <v>25</v>
      </c>
      <c r="L111" s="33" t="s">
        <v>58</v>
      </c>
      <c r="M111" s="13" t="str">
        <f>PROPER(TRIM(SUBSTITUTE(B111,"###"," ")))</f>
        <v>Writer Mini</v>
      </c>
      <c r="N111" s="13" t="str">
        <f>PROPER(TRIM(SUBSTITUTE(C111,"###"," ")))</f>
        <v>Clothing</v>
      </c>
      <c r="O111" s="13" t="str">
        <f>PROPER(TRIM(SUBSTITUTE(D111,"###"," ")))</f>
        <v>Omni Suppliers</v>
      </c>
      <c r="P111" s="13" t="str">
        <f t="shared" si="7"/>
        <v>Writer Mini</v>
      </c>
      <c r="Q111" s="34" t="str">
        <f t="shared" si="8"/>
        <v>Clothing</v>
      </c>
      <c r="R111" s="13" t="str">
        <f t="shared" si="9"/>
        <v>Omni Suppliers</v>
      </c>
      <c r="S111" s="35">
        <f t="shared" si="10"/>
        <v>42</v>
      </c>
      <c r="T111" s="35">
        <f t="shared" si="11"/>
        <v>63</v>
      </c>
      <c r="U111" s="14">
        <f t="shared" si="12"/>
        <v>5515.52</v>
      </c>
      <c r="V111" s="14">
        <f t="shared" si="13"/>
        <v>231651.84000000003</v>
      </c>
      <c r="W111" s="13" t="str">
        <v>Low Stock</v>
      </c>
      <c r="X111" s="13" t="str">
        <v>Yes</v>
      </c>
      <c r="Y111" s="13">
        <v>1</v>
      </c>
    </row>
    <row r="112" spans="1:25" x14ac:dyDescent="0.3">
      <c r="A112" s="31" t="s">
        <v>250</v>
      </c>
      <c r="B112" s="31" t="s">
        <v>251</v>
      </c>
      <c r="C112" s="31" t="s">
        <v>44</v>
      </c>
      <c r="D112" s="31" t="s">
        <v>41</v>
      </c>
      <c r="E112" s="31">
        <v>94</v>
      </c>
      <c r="F112" s="31">
        <v>65</v>
      </c>
      <c r="G112" s="31">
        <v>413.53</v>
      </c>
      <c r="H112" s="31">
        <v>38871.82</v>
      </c>
      <c r="I112" s="32">
        <v>45694</v>
      </c>
      <c r="J112" s="32">
        <v>45916</v>
      </c>
      <c r="K112" s="31" t="s">
        <v>46</v>
      </c>
      <c r="L112" s="33" t="s">
        <v>21</v>
      </c>
      <c r="M112" s="13" t="str">
        <f>PROPER(TRIM(SUBSTITUTE(B112,"###"," ")))</f>
        <v>Candidate X</v>
      </c>
      <c r="N112" s="13" t="str">
        <f>PROPER(TRIM(SUBSTITUTE(C112,"###"," ")))</f>
        <v>Groceries</v>
      </c>
      <c r="O112" s="13" t="str">
        <f>PROPER(TRIM(SUBSTITUTE(D112,"###"," ")))</f>
        <v>Quickstock</v>
      </c>
      <c r="P112" s="13" t="str">
        <f t="shared" si="7"/>
        <v>Candidate X</v>
      </c>
      <c r="Q112" s="34" t="str">
        <f t="shared" si="8"/>
        <v>Groceries</v>
      </c>
      <c r="R112" s="13" t="str">
        <f t="shared" si="9"/>
        <v>Quickstock</v>
      </c>
      <c r="S112" s="35">
        <f t="shared" si="10"/>
        <v>94</v>
      </c>
      <c r="T112" s="35">
        <f t="shared" si="11"/>
        <v>65</v>
      </c>
      <c r="U112" s="14">
        <f t="shared" si="12"/>
        <v>413.53</v>
      </c>
      <c r="V112" s="14">
        <f t="shared" si="13"/>
        <v>38871.82</v>
      </c>
      <c r="W112" s="13" t="str">
        <v>In Stock</v>
      </c>
      <c r="X112" s="13" t="str">
        <v>No</v>
      </c>
      <c r="Y112" s="13">
        <v>0</v>
      </c>
    </row>
    <row r="113" spans="1:25" x14ac:dyDescent="0.3">
      <c r="A113" s="31" t="s">
        <v>252</v>
      </c>
      <c r="B113" s="31" t="s">
        <v>253</v>
      </c>
      <c r="C113" s="31" t="s">
        <v>44</v>
      </c>
      <c r="D113" s="31" t="s">
        <v>45</v>
      </c>
      <c r="E113" s="31">
        <v>34</v>
      </c>
      <c r="F113" s="31">
        <v>27</v>
      </c>
      <c r="G113" s="31">
        <v>7738.66</v>
      </c>
      <c r="H113" s="31">
        <v>263114.44</v>
      </c>
      <c r="I113" s="32">
        <v>45752</v>
      </c>
      <c r="J113" s="32">
        <v>45892</v>
      </c>
      <c r="K113" s="31" t="s">
        <v>54</v>
      </c>
      <c r="L113" s="33" t="s">
        <v>17</v>
      </c>
      <c r="M113" s="13" t="str">
        <f>PROPER(TRIM(SUBSTITUTE(B113,"###"," ")))</f>
        <v>Floor Lite</v>
      </c>
      <c r="N113" s="13" t="str">
        <f>PROPER(TRIM(SUBSTITUTE(C113,"###"," ")))</f>
        <v>Groceries</v>
      </c>
      <c r="O113" s="13" t="str">
        <f>PROPER(TRIM(SUBSTITUTE(D113,"###"," ")))</f>
        <v>Retailmart Inc</v>
      </c>
      <c r="P113" s="13" t="str">
        <f t="shared" si="7"/>
        <v>Floor Lite</v>
      </c>
      <c r="Q113" s="34" t="str">
        <f t="shared" si="8"/>
        <v>Groceries</v>
      </c>
      <c r="R113" s="13" t="str">
        <f t="shared" si="9"/>
        <v>Retailmart Inc</v>
      </c>
      <c r="S113" s="35">
        <f t="shared" si="10"/>
        <v>34</v>
      </c>
      <c r="T113" s="35">
        <f t="shared" si="11"/>
        <v>27</v>
      </c>
      <c r="U113" s="14">
        <f t="shared" si="12"/>
        <v>7738.66</v>
      </c>
      <c r="V113" s="14">
        <f t="shared" si="13"/>
        <v>263114.44</v>
      </c>
      <c r="W113" s="13" t="str">
        <v>In Stock</v>
      </c>
      <c r="X113" s="13" t="str">
        <v>No</v>
      </c>
      <c r="Y113" s="13">
        <v>0</v>
      </c>
    </row>
    <row r="114" spans="1:25" x14ac:dyDescent="0.3">
      <c r="A114" s="31" t="s">
        <v>254</v>
      </c>
      <c r="B114" s="31" t="s">
        <v>255</v>
      </c>
      <c r="C114" s="31" t="s">
        <v>44</v>
      </c>
      <c r="D114" s="31" t="s">
        <v>41</v>
      </c>
      <c r="E114" s="31">
        <v>114</v>
      </c>
      <c r="F114" s="31">
        <v>26</v>
      </c>
      <c r="G114" s="31">
        <v>2407.39</v>
      </c>
      <c r="H114" s="31">
        <v>274442.46000000002</v>
      </c>
      <c r="I114" s="32">
        <v>45828</v>
      </c>
      <c r="J114" s="32">
        <v>45911</v>
      </c>
      <c r="K114" s="31" t="s">
        <v>57</v>
      </c>
      <c r="L114" s="33" t="s">
        <v>17</v>
      </c>
      <c r="M114" s="13" t="str">
        <f>PROPER(TRIM(SUBSTITUTE(B114,"###"," ")))</f>
        <v>National Max</v>
      </c>
      <c r="N114" s="13" t="str">
        <f>PROPER(TRIM(SUBSTITUTE(C114,"###"," ")))</f>
        <v>Groceries</v>
      </c>
      <c r="O114" s="13" t="str">
        <f>PROPER(TRIM(SUBSTITUTE(D114,"###"," ")))</f>
        <v>Quickstock</v>
      </c>
      <c r="P114" s="13" t="str">
        <f t="shared" si="7"/>
        <v>National Max</v>
      </c>
      <c r="Q114" s="34" t="str">
        <f t="shared" si="8"/>
        <v>Groceries</v>
      </c>
      <c r="R114" s="13" t="str">
        <f t="shared" si="9"/>
        <v>Quickstock</v>
      </c>
      <c r="S114" s="35">
        <f t="shared" si="10"/>
        <v>114</v>
      </c>
      <c r="T114" s="35">
        <f t="shared" si="11"/>
        <v>26</v>
      </c>
      <c r="U114" s="14">
        <f t="shared" si="12"/>
        <v>2407.39</v>
      </c>
      <c r="V114" s="14">
        <f t="shared" si="13"/>
        <v>274442.45999999996</v>
      </c>
      <c r="W114" s="13" t="str">
        <v>In Stock</v>
      </c>
      <c r="X114" s="13" t="str">
        <v>No</v>
      </c>
      <c r="Y114" s="13">
        <v>0</v>
      </c>
    </row>
    <row r="115" spans="1:25" x14ac:dyDescent="0.3">
      <c r="A115" s="31" t="s">
        <v>256</v>
      </c>
      <c r="B115" s="31" t="s">
        <v>257</v>
      </c>
      <c r="C115" s="31" t="s">
        <v>28</v>
      </c>
      <c r="D115" s="31" t="s">
        <v>41</v>
      </c>
      <c r="E115" s="31">
        <v>113</v>
      </c>
      <c r="F115" s="31">
        <v>94</v>
      </c>
      <c r="G115" s="31">
        <v>17555.57</v>
      </c>
      <c r="H115" s="31">
        <v>1983779.41</v>
      </c>
      <c r="I115" s="32">
        <v>45710</v>
      </c>
      <c r="J115" s="32">
        <v>45934</v>
      </c>
      <c r="K115" s="31" t="s">
        <v>16</v>
      </c>
      <c r="L115" s="33" t="s">
        <v>33</v>
      </c>
      <c r="M115" s="13" t="str">
        <f>PROPER(TRIM(SUBSTITUTE(B115,"###"," ")))</f>
        <v>Task Mini</v>
      </c>
      <c r="N115" s="13" t="str">
        <f>PROPER(TRIM(SUBSTITUTE(C115,"###"," ")))</f>
        <v>Furniture</v>
      </c>
      <c r="O115" s="13" t="str">
        <f>PROPER(TRIM(SUBSTITUTE(D115,"###"," ")))</f>
        <v>Quickstock</v>
      </c>
      <c r="P115" s="13" t="str">
        <f t="shared" si="7"/>
        <v>Task Mini</v>
      </c>
      <c r="Q115" s="34" t="str">
        <f t="shared" si="8"/>
        <v>Furniture</v>
      </c>
      <c r="R115" s="13" t="str">
        <f t="shared" si="9"/>
        <v>Quickstock</v>
      </c>
      <c r="S115" s="35">
        <f t="shared" si="10"/>
        <v>113</v>
      </c>
      <c r="T115" s="35">
        <f t="shared" si="11"/>
        <v>94</v>
      </c>
      <c r="U115" s="14">
        <f t="shared" si="12"/>
        <v>17555.57</v>
      </c>
      <c r="V115" s="14">
        <f t="shared" si="13"/>
        <v>1983779.41</v>
      </c>
      <c r="W115" s="13" t="str">
        <v>In Stock</v>
      </c>
      <c r="X115" s="13" t="str">
        <v>No</v>
      </c>
      <c r="Y115" s="13">
        <v>0</v>
      </c>
    </row>
    <row r="116" spans="1:25" x14ac:dyDescent="0.3">
      <c r="A116" s="31" t="s">
        <v>258</v>
      </c>
      <c r="B116" s="31" t="s">
        <v>259</v>
      </c>
      <c r="C116" s="31" t="s">
        <v>28</v>
      </c>
      <c r="D116" s="31" t="s">
        <v>41</v>
      </c>
      <c r="E116" s="31">
        <v>20</v>
      </c>
      <c r="F116" s="31">
        <v>55</v>
      </c>
      <c r="G116" s="31">
        <v>3589.92</v>
      </c>
      <c r="H116" s="31">
        <v>71798.399999999994</v>
      </c>
      <c r="I116" s="32">
        <v>45761</v>
      </c>
      <c r="J116" s="32">
        <v>45857</v>
      </c>
      <c r="K116" s="31" t="s">
        <v>16</v>
      </c>
      <c r="L116" s="33" t="s">
        <v>33</v>
      </c>
      <c r="M116" s="13" t="str">
        <f>PROPER(TRIM(SUBSTITUTE(B116,"###"," ")))</f>
        <v>Arm Lite</v>
      </c>
      <c r="N116" s="13" t="str">
        <f>PROPER(TRIM(SUBSTITUTE(C116,"###"," ")))</f>
        <v>Furniture</v>
      </c>
      <c r="O116" s="13" t="str">
        <f>PROPER(TRIM(SUBSTITUTE(D116,"###"," ")))</f>
        <v>Quickstock</v>
      </c>
      <c r="P116" s="13" t="str">
        <f t="shared" si="7"/>
        <v>Arm Lite</v>
      </c>
      <c r="Q116" s="34" t="str">
        <f t="shared" si="8"/>
        <v>Furniture</v>
      </c>
      <c r="R116" s="13" t="str">
        <f t="shared" si="9"/>
        <v>Quickstock</v>
      </c>
      <c r="S116" s="35">
        <f t="shared" si="10"/>
        <v>20</v>
      </c>
      <c r="T116" s="35">
        <f t="shared" si="11"/>
        <v>55</v>
      </c>
      <c r="U116" s="14">
        <f t="shared" si="12"/>
        <v>3589.92</v>
      </c>
      <c r="V116" s="14">
        <f t="shared" si="13"/>
        <v>71798.399999999994</v>
      </c>
      <c r="W116" s="13" t="str">
        <v>Low Stock</v>
      </c>
      <c r="X116" s="13" t="str">
        <v>Yes</v>
      </c>
      <c r="Y116" s="13">
        <v>1</v>
      </c>
    </row>
    <row r="117" spans="1:25" x14ac:dyDescent="0.3">
      <c r="A117" s="31" t="s">
        <v>260</v>
      </c>
      <c r="B117" s="31" t="s">
        <v>261</v>
      </c>
      <c r="C117" s="31" t="s">
        <v>20</v>
      </c>
      <c r="D117" s="31" t="s">
        <v>15</v>
      </c>
      <c r="E117" s="31">
        <v>151</v>
      </c>
      <c r="F117" s="31">
        <v>83</v>
      </c>
      <c r="G117" s="31">
        <v>11539.7</v>
      </c>
      <c r="H117" s="31">
        <v>1742494.7</v>
      </c>
      <c r="I117" s="32">
        <v>45831</v>
      </c>
      <c r="J117" s="32">
        <v>45941</v>
      </c>
      <c r="K117" s="31" t="s">
        <v>16</v>
      </c>
      <c r="L117" s="33" t="s">
        <v>30</v>
      </c>
      <c r="M117" s="13" t="str">
        <f>PROPER(TRIM(SUBSTITUTE(B117,"###"," ")))</f>
        <v>Beautiful Max</v>
      </c>
      <c r="N117" s="13" t="str">
        <f>PROPER(TRIM(SUBSTITUTE(C117,"###"," ")))</f>
        <v>Toys</v>
      </c>
      <c r="O117" s="13" t="str">
        <f>PROPER(TRIM(SUBSTITUTE(D117,"###"," ")))</f>
        <v>Global Traders</v>
      </c>
      <c r="P117" s="13" t="str">
        <f t="shared" si="7"/>
        <v>Beautiful Max</v>
      </c>
      <c r="Q117" s="34" t="str">
        <f t="shared" si="8"/>
        <v>Toys</v>
      </c>
      <c r="R117" s="13" t="str">
        <f t="shared" si="9"/>
        <v>Global Traders</v>
      </c>
      <c r="S117" s="35">
        <f t="shared" si="10"/>
        <v>151</v>
      </c>
      <c r="T117" s="35">
        <f t="shared" si="11"/>
        <v>83</v>
      </c>
      <c r="U117" s="14">
        <f t="shared" si="12"/>
        <v>11539.7</v>
      </c>
      <c r="V117" s="14">
        <f t="shared" si="13"/>
        <v>1742494.7000000002</v>
      </c>
      <c r="W117" s="13" t="str">
        <v>In Stock</v>
      </c>
      <c r="X117" s="13" t="str">
        <v>No</v>
      </c>
      <c r="Y117" s="13">
        <v>0</v>
      </c>
    </row>
    <row r="118" spans="1:25" x14ac:dyDescent="0.3">
      <c r="A118" s="31" t="s">
        <v>262</v>
      </c>
      <c r="B118" s="31" t="s">
        <v>263</v>
      </c>
      <c r="C118" s="31" t="s">
        <v>14</v>
      </c>
      <c r="D118" s="31" t="s">
        <v>45</v>
      </c>
      <c r="E118" s="31">
        <v>35</v>
      </c>
      <c r="F118" s="31">
        <v>43</v>
      </c>
      <c r="G118" s="31">
        <v>17348.98</v>
      </c>
      <c r="H118" s="31">
        <v>607214.29999999993</v>
      </c>
      <c r="I118" s="32">
        <v>45795</v>
      </c>
      <c r="J118" s="32">
        <v>45887</v>
      </c>
      <c r="K118" s="31" t="s">
        <v>16</v>
      </c>
      <c r="L118" s="33" t="s">
        <v>17</v>
      </c>
      <c r="M118" s="13" t="str">
        <f>PROPER(TRIM(SUBSTITUTE(B118,"###"," ")))</f>
        <v>Situation Pro</v>
      </c>
      <c r="N118" s="13" t="str">
        <f>PROPER(TRIM(SUBSTITUTE(C118,"###"," ")))</f>
        <v>Clothing</v>
      </c>
      <c r="O118" s="13" t="str">
        <f>PROPER(TRIM(SUBSTITUTE(D118,"###"," ")))</f>
        <v>Retailmart Inc</v>
      </c>
      <c r="P118" s="13" t="str">
        <f t="shared" si="7"/>
        <v>Situation Pro</v>
      </c>
      <c r="Q118" s="34" t="str">
        <f t="shared" si="8"/>
        <v>Clothing</v>
      </c>
      <c r="R118" s="13" t="str">
        <f t="shared" si="9"/>
        <v>Retailmart Inc</v>
      </c>
      <c r="S118" s="35">
        <f t="shared" si="10"/>
        <v>35</v>
      </c>
      <c r="T118" s="35">
        <f t="shared" si="11"/>
        <v>43</v>
      </c>
      <c r="U118" s="14">
        <f t="shared" si="12"/>
        <v>17348.98</v>
      </c>
      <c r="V118" s="14">
        <f t="shared" si="13"/>
        <v>607214.29999999993</v>
      </c>
      <c r="W118" s="13" t="str">
        <v>Low Stock</v>
      </c>
      <c r="X118" s="13" t="str">
        <v>Yes</v>
      </c>
      <c r="Y118" s="13">
        <v>1</v>
      </c>
    </row>
    <row r="119" spans="1:25" x14ac:dyDescent="0.3">
      <c r="A119" s="31" t="s">
        <v>264</v>
      </c>
      <c r="B119" s="31" t="s">
        <v>265</v>
      </c>
      <c r="C119" s="31" t="s">
        <v>14</v>
      </c>
      <c r="D119" s="31" t="s">
        <v>53</v>
      </c>
      <c r="E119" s="31">
        <v>182</v>
      </c>
      <c r="F119" s="31">
        <v>32</v>
      </c>
      <c r="G119" s="31">
        <v>14811.18</v>
      </c>
      <c r="H119" s="31">
        <v>2695634.76</v>
      </c>
      <c r="I119" s="32">
        <v>45713</v>
      </c>
      <c r="J119" s="32">
        <v>45903</v>
      </c>
      <c r="K119" s="31" t="s">
        <v>46</v>
      </c>
      <c r="L119" s="33" t="s">
        <v>33</v>
      </c>
      <c r="M119" s="13" t="str">
        <f>PROPER(TRIM(SUBSTITUTE(B119,"###"," ")))</f>
        <v>Size Lite</v>
      </c>
      <c r="N119" s="13" t="str">
        <f>PROPER(TRIM(SUBSTITUTE(C119,"###"," ")))</f>
        <v>Clothing</v>
      </c>
      <c r="O119" s="13" t="str">
        <f>PROPER(TRIM(SUBSTITUTE(D119,"###"," ")))</f>
        <v>Abc Pvt Ltd</v>
      </c>
      <c r="P119" s="13" t="str">
        <f t="shared" si="7"/>
        <v>Size Lite</v>
      </c>
      <c r="Q119" s="34" t="str">
        <f t="shared" si="8"/>
        <v>Clothing</v>
      </c>
      <c r="R119" s="13" t="str">
        <f t="shared" si="9"/>
        <v>Abc Pvt Ltd</v>
      </c>
      <c r="S119" s="35">
        <f t="shared" si="10"/>
        <v>182</v>
      </c>
      <c r="T119" s="35">
        <f t="shared" si="11"/>
        <v>32</v>
      </c>
      <c r="U119" s="14">
        <f t="shared" si="12"/>
        <v>14811.18</v>
      </c>
      <c r="V119" s="14">
        <f t="shared" si="13"/>
        <v>2695634.7600000002</v>
      </c>
      <c r="W119" s="13" t="str">
        <v>In Stock</v>
      </c>
      <c r="X119" s="13" t="str">
        <v>No</v>
      </c>
      <c r="Y119" s="13">
        <v>0</v>
      </c>
    </row>
    <row r="120" spans="1:25" x14ac:dyDescent="0.3">
      <c r="A120" s="31" t="s">
        <v>266</v>
      </c>
      <c r="B120" s="31" t="s">
        <v>267</v>
      </c>
      <c r="C120" s="31" t="s">
        <v>44</v>
      </c>
      <c r="D120" s="31" t="s">
        <v>41</v>
      </c>
      <c r="E120" s="31">
        <v>104</v>
      </c>
      <c r="F120" s="31">
        <v>49</v>
      </c>
      <c r="G120" s="31">
        <v>18055.93</v>
      </c>
      <c r="H120" s="31">
        <v>1877816.72</v>
      </c>
      <c r="I120" s="32">
        <v>45689</v>
      </c>
      <c r="J120" s="32">
        <v>45870</v>
      </c>
      <c r="K120" s="31" t="s">
        <v>25</v>
      </c>
      <c r="L120" s="33" t="s">
        <v>58</v>
      </c>
      <c r="M120" s="13" t="str">
        <f>PROPER(TRIM(SUBSTITUTE(B120,"###"," ")))</f>
        <v>Represent Lite</v>
      </c>
      <c r="N120" s="13" t="str">
        <f>PROPER(TRIM(SUBSTITUTE(C120,"###"," ")))</f>
        <v>Groceries</v>
      </c>
      <c r="O120" s="13" t="str">
        <f>PROPER(TRIM(SUBSTITUTE(D120,"###"," ")))</f>
        <v>Quickstock</v>
      </c>
      <c r="P120" s="13" t="str">
        <f t="shared" si="7"/>
        <v>Represent Lite</v>
      </c>
      <c r="Q120" s="34" t="str">
        <f t="shared" si="8"/>
        <v>Groceries</v>
      </c>
      <c r="R120" s="13" t="str">
        <f t="shared" si="9"/>
        <v>Quickstock</v>
      </c>
      <c r="S120" s="35">
        <f t="shared" si="10"/>
        <v>104</v>
      </c>
      <c r="T120" s="35">
        <f t="shared" si="11"/>
        <v>49</v>
      </c>
      <c r="U120" s="14">
        <f t="shared" si="12"/>
        <v>18055.93</v>
      </c>
      <c r="V120" s="14">
        <f t="shared" si="13"/>
        <v>1877816.72</v>
      </c>
      <c r="W120" s="13" t="str">
        <v>In Stock</v>
      </c>
      <c r="X120" s="13" t="str">
        <v>No</v>
      </c>
      <c r="Y120" s="13">
        <v>0</v>
      </c>
    </row>
    <row r="121" spans="1:25" x14ac:dyDescent="0.3">
      <c r="A121" s="31" t="s">
        <v>268</v>
      </c>
      <c r="B121" s="31" t="s">
        <v>269</v>
      </c>
      <c r="C121" s="31" t="s">
        <v>14</v>
      </c>
      <c r="D121" s="31" t="s">
        <v>53</v>
      </c>
      <c r="E121" s="31">
        <v>111</v>
      </c>
      <c r="F121" s="31">
        <v>32</v>
      </c>
      <c r="G121" s="31">
        <v>17915.689999999999</v>
      </c>
      <c r="H121" s="31">
        <v>1988641.59</v>
      </c>
      <c r="I121" s="32">
        <v>45828</v>
      </c>
      <c r="J121" s="32">
        <v>45884</v>
      </c>
      <c r="K121" s="31" t="s">
        <v>25</v>
      </c>
      <c r="L121" s="33" t="s">
        <v>33</v>
      </c>
      <c r="M121" s="13" t="str">
        <f>PROPER(TRIM(SUBSTITUTE(B121,"###"," ")))</f>
        <v>Way X</v>
      </c>
      <c r="N121" s="13" t="str">
        <f>PROPER(TRIM(SUBSTITUTE(C121,"###"," ")))</f>
        <v>Clothing</v>
      </c>
      <c r="O121" s="13" t="str">
        <f>PROPER(TRIM(SUBSTITUTE(D121,"###"," ")))</f>
        <v>Abc Pvt Ltd</v>
      </c>
      <c r="P121" s="13" t="str">
        <f t="shared" si="7"/>
        <v>Way X</v>
      </c>
      <c r="Q121" s="34" t="str">
        <f t="shared" si="8"/>
        <v>Clothing</v>
      </c>
      <c r="R121" s="13" t="str">
        <f t="shared" si="9"/>
        <v>Abc Pvt Ltd</v>
      </c>
      <c r="S121" s="35">
        <f t="shared" si="10"/>
        <v>111</v>
      </c>
      <c r="T121" s="35">
        <f t="shared" si="11"/>
        <v>32</v>
      </c>
      <c r="U121" s="14">
        <f t="shared" si="12"/>
        <v>17915.689999999999</v>
      </c>
      <c r="V121" s="14">
        <f t="shared" si="13"/>
        <v>1988641.5899999999</v>
      </c>
      <c r="W121" s="13" t="str">
        <v>In Stock</v>
      </c>
      <c r="X121" s="13" t="str">
        <v>No</v>
      </c>
      <c r="Y121" s="13">
        <v>0</v>
      </c>
    </row>
    <row r="122" spans="1:25" x14ac:dyDescent="0.3">
      <c r="A122" s="31" t="s">
        <v>270</v>
      </c>
      <c r="B122" s="31" t="s">
        <v>271</v>
      </c>
      <c r="C122" s="31" t="s">
        <v>44</v>
      </c>
      <c r="D122" s="31" t="s">
        <v>41</v>
      </c>
      <c r="E122" s="31">
        <v>188</v>
      </c>
      <c r="F122" s="31">
        <v>38</v>
      </c>
      <c r="G122" s="31">
        <v>1871.17</v>
      </c>
      <c r="H122" s="31">
        <v>351779.96</v>
      </c>
      <c r="I122" s="32">
        <v>45706</v>
      </c>
      <c r="J122" s="32">
        <v>45924</v>
      </c>
      <c r="K122" s="31" t="s">
        <v>57</v>
      </c>
      <c r="L122" s="33" t="s">
        <v>17</v>
      </c>
      <c r="M122" s="13" t="str">
        <f>PROPER(TRIM(SUBSTITUTE(B122,"###"," ")))</f>
        <v>Mrs Lite</v>
      </c>
      <c r="N122" s="13" t="str">
        <f>PROPER(TRIM(SUBSTITUTE(C122,"###"," ")))</f>
        <v>Groceries</v>
      </c>
      <c r="O122" s="13" t="str">
        <f>PROPER(TRIM(SUBSTITUTE(D122,"###"," ")))</f>
        <v>Quickstock</v>
      </c>
      <c r="P122" s="13" t="str">
        <f t="shared" si="7"/>
        <v>Mrs Lite</v>
      </c>
      <c r="Q122" s="34" t="str">
        <f t="shared" si="8"/>
        <v>Groceries</v>
      </c>
      <c r="R122" s="13" t="str">
        <f t="shared" si="9"/>
        <v>Quickstock</v>
      </c>
      <c r="S122" s="35">
        <f t="shared" si="10"/>
        <v>188</v>
      </c>
      <c r="T122" s="35">
        <f t="shared" si="11"/>
        <v>38</v>
      </c>
      <c r="U122" s="14">
        <f t="shared" si="12"/>
        <v>1871.17</v>
      </c>
      <c r="V122" s="14">
        <f t="shared" si="13"/>
        <v>351779.96</v>
      </c>
      <c r="W122" s="13" t="str">
        <v>In Stock</v>
      </c>
      <c r="X122" s="13" t="str">
        <v>No</v>
      </c>
      <c r="Y122" s="13">
        <v>0</v>
      </c>
    </row>
    <row r="123" spans="1:25" x14ac:dyDescent="0.3">
      <c r="A123" s="31" t="s">
        <v>272</v>
      </c>
      <c r="B123" s="31" t="s">
        <v>273</v>
      </c>
      <c r="C123" s="31" t="s">
        <v>20</v>
      </c>
      <c r="D123" s="31" t="s">
        <v>45</v>
      </c>
      <c r="E123" s="31">
        <v>27</v>
      </c>
      <c r="F123" s="31">
        <v>97</v>
      </c>
      <c r="G123" s="31">
        <v>13551.56</v>
      </c>
      <c r="H123" s="31">
        <v>365892.12</v>
      </c>
      <c r="I123" s="32">
        <v>45710</v>
      </c>
      <c r="J123" s="32">
        <v>45876</v>
      </c>
      <c r="K123" s="31" t="s">
        <v>54</v>
      </c>
      <c r="L123" s="33" t="s">
        <v>33</v>
      </c>
      <c r="M123" s="13" t="str">
        <f>PROPER(TRIM(SUBSTITUTE(B123,"###"," ")))</f>
        <v>Each Pro</v>
      </c>
      <c r="N123" s="13" t="str">
        <f>PROPER(TRIM(SUBSTITUTE(C123,"###"," ")))</f>
        <v>Toys</v>
      </c>
      <c r="O123" s="13" t="str">
        <f>PROPER(TRIM(SUBSTITUTE(D123,"###"," ")))</f>
        <v>Retailmart Inc</v>
      </c>
      <c r="P123" s="13" t="str">
        <f t="shared" si="7"/>
        <v>Each Pro</v>
      </c>
      <c r="Q123" s="34" t="str">
        <f t="shared" si="8"/>
        <v>Toys</v>
      </c>
      <c r="R123" s="13" t="str">
        <f t="shared" si="9"/>
        <v>Retailmart Inc</v>
      </c>
      <c r="S123" s="35">
        <f t="shared" si="10"/>
        <v>27</v>
      </c>
      <c r="T123" s="35">
        <f t="shared" si="11"/>
        <v>97</v>
      </c>
      <c r="U123" s="14">
        <f t="shared" si="12"/>
        <v>13551.56</v>
      </c>
      <c r="V123" s="14">
        <f t="shared" si="13"/>
        <v>365892.12</v>
      </c>
      <c r="W123" s="13" t="str">
        <v>Low Stock</v>
      </c>
      <c r="X123" s="13" t="str">
        <v>Yes</v>
      </c>
      <c r="Y123" s="13">
        <v>1</v>
      </c>
    </row>
    <row r="124" spans="1:25" x14ac:dyDescent="0.3">
      <c r="A124" s="31" t="s">
        <v>274</v>
      </c>
      <c r="B124" s="31" t="s">
        <v>275</v>
      </c>
      <c r="C124" s="31" t="s">
        <v>40</v>
      </c>
      <c r="D124" s="31" t="s">
        <v>45</v>
      </c>
      <c r="E124" s="31">
        <v>110</v>
      </c>
      <c r="F124" s="31">
        <v>35</v>
      </c>
      <c r="G124" s="31">
        <v>8996.49</v>
      </c>
      <c r="H124" s="31">
        <v>989613.9</v>
      </c>
      <c r="I124" s="32">
        <v>45712</v>
      </c>
      <c r="J124" s="32">
        <v>45857</v>
      </c>
      <c r="K124" s="31" t="s">
        <v>16</v>
      </c>
      <c r="L124" s="33" t="s">
        <v>21</v>
      </c>
      <c r="M124" s="13" t="str">
        <f>PROPER(TRIM(SUBSTITUTE(B124,"###"," ")))</f>
        <v>Whom X</v>
      </c>
      <c r="N124" s="13" t="str">
        <f>PROPER(TRIM(SUBSTITUTE(C124,"###"," ")))</f>
        <v>Electronics</v>
      </c>
      <c r="O124" s="13" t="str">
        <f>PROPER(TRIM(SUBSTITUTE(D124,"###"," ")))</f>
        <v>Retailmart Inc</v>
      </c>
      <c r="P124" s="13" t="str">
        <f t="shared" si="7"/>
        <v>Whom X</v>
      </c>
      <c r="Q124" s="34" t="str">
        <f t="shared" si="8"/>
        <v>Electronics</v>
      </c>
      <c r="R124" s="13" t="str">
        <f t="shared" si="9"/>
        <v>Retailmart Inc</v>
      </c>
      <c r="S124" s="35">
        <f t="shared" si="10"/>
        <v>110</v>
      </c>
      <c r="T124" s="35">
        <f t="shared" si="11"/>
        <v>35</v>
      </c>
      <c r="U124" s="14">
        <f t="shared" si="12"/>
        <v>8996.49</v>
      </c>
      <c r="V124" s="14">
        <f t="shared" si="13"/>
        <v>989613.9</v>
      </c>
      <c r="W124" s="13" t="str">
        <v>In Stock</v>
      </c>
      <c r="X124" s="13" t="str">
        <v>No</v>
      </c>
      <c r="Y124" s="13">
        <v>0</v>
      </c>
    </row>
    <row r="125" spans="1:25" x14ac:dyDescent="0.3">
      <c r="A125" s="31" t="s">
        <v>276</v>
      </c>
      <c r="B125" s="31" t="s">
        <v>235</v>
      </c>
      <c r="C125" s="31" t="s">
        <v>28</v>
      </c>
      <c r="D125" s="31" t="s">
        <v>53</v>
      </c>
      <c r="E125" s="31">
        <v>139</v>
      </c>
      <c r="F125" s="31">
        <v>44</v>
      </c>
      <c r="G125" s="31">
        <v>11096.38</v>
      </c>
      <c r="H125" s="31">
        <v>1542396.82</v>
      </c>
      <c r="I125" s="32">
        <v>45820</v>
      </c>
      <c r="J125" s="32">
        <v>45867</v>
      </c>
      <c r="K125" s="13"/>
      <c r="L125" s="33" t="s">
        <v>21</v>
      </c>
      <c r="M125" s="13" t="str">
        <f>PROPER(TRIM(SUBSTITUTE(B125,"###"," ")))</f>
        <v>Ask Plus</v>
      </c>
      <c r="N125" s="13" t="str">
        <f>PROPER(TRIM(SUBSTITUTE(C125,"###"," ")))</f>
        <v>Furniture</v>
      </c>
      <c r="O125" s="13" t="str">
        <f>PROPER(TRIM(SUBSTITUTE(D125,"###"," ")))</f>
        <v>Abc Pvt Ltd</v>
      </c>
      <c r="P125" s="13" t="str">
        <f t="shared" si="7"/>
        <v>Ask Plus</v>
      </c>
      <c r="Q125" s="34" t="str">
        <f t="shared" si="8"/>
        <v>Furniture</v>
      </c>
      <c r="R125" s="13" t="str">
        <f t="shared" si="9"/>
        <v>Abc Pvt Ltd</v>
      </c>
      <c r="S125" s="35">
        <f t="shared" si="10"/>
        <v>139</v>
      </c>
      <c r="T125" s="35">
        <f t="shared" si="11"/>
        <v>44</v>
      </c>
      <c r="U125" s="14">
        <f t="shared" si="12"/>
        <v>11096.38</v>
      </c>
      <c r="V125" s="14">
        <f t="shared" si="13"/>
        <v>1542396.8199999998</v>
      </c>
      <c r="W125" s="13" t="str">
        <v>In Stock</v>
      </c>
      <c r="X125" s="13" t="str">
        <v>No</v>
      </c>
      <c r="Y125" s="13">
        <v>0</v>
      </c>
    </row>
    <row r="126" spans="1:25" x14ac:dyDescent="0.3">
      <c r="A126" s="31" t="s">
        <v>277</v>
      </c>
      <c r="B126" s="31" t="s">
        <v>278</v>
      </c>
      <c r="C126" s="31" t="s">
        <v>20</v>
      </c>
      <c r="D126" s="31" t="s">
        <v>24</v>
      </c>
      <c r="E126" s="31">
        <v>52</v>
      </c>
      <c r="F126" s="31">
        <v>42</v>
      </c>
      <c r="G126" s="31">
        <v>15636.86</v>
      </c>
      <c r="H126" s="31">
        <v>813116.72</v>
      </c>
      <c r="I126" s="32">
        <v>45678</v>
      </c>
      <c r="J126" s="32">
        <v>45927</v>
      </c>
      <c r="K126" s="31" t="s">
        <v>25</v>
      </c>
      <c r="L126" s="33" t="s">
        <v>58</v>
      </c>
      <c r="M126" s="13" t="str">
        <f>PROPER(TRIM(SUBSTITUTE(B126,"###"," ")))</f>
        <v>Partner Pro</v>
      </c>
      <c r="N126" s="13" t="str">
        <f>PROPER(TRIM(SUBSTITUTE(C126,"###"," ")))</f>
        <v>Toys</v>
      </c>
      <c r="O126" s="13" t="str">
        <f>PROPER(TRIM(SUBSTITUTE(D126,"###"," ")))</f>
        <v>Omni Suppliers</v>
      </c>
      <c r="P126" s="13" t="str">
        <f t="shared" si="7"/>
        <v>Partner Pro</v>
      </c>
      <c r="Q126" s="34" t="str">
        <f t="shared" si="8"/>
        <v>Toys</v>
      </c>
      <c r="R126" s="13" t="str">
        <f t="shared" si="9"/>
        <v>Omni Suppliers</v>
      </c>
      <c r="S126" s="35">
        <f t="shared" si="10"/>
        <v>52</v>
      </c>
      <c r="T126" s="35">
        <f t="shared" si="11"/>
        <v>42</v>
      </c>
      <c r="U126" s="14">
        <f t="shared" si="12"/>
        <v>15636.86</v>
      </c>
      <c r="V126" s="14">
        <f t="shared" si="13"/>
        <v>813116.72</v>
      </c>
      <c r="W126" s="13" t="str">
        <v>In Stock</v>
      </c>
      <c r="X126" s="13" t="str">
        <v>No</v>
      </c>
      <c r="Y126" s="13">
        <v>0</v>
      </c>
    </row>
    <row r="127" spans="1:25" x14ac:dyDescent="0.3">
      <c r="A127" s="31" t="s">
        <v>279</v>
      </c>
      <c r="B127" s="31" t="s">
        <v>280</v>
      </c>
      <c r="C127" s="31" t="s">
        <v>28</v>
      </c>
      <c r="D127" s="31" t="s">
        <v>53</v>
      </c>
      <c r="E127" s="31">
        <v>108</v>
      </c>
      <c r="F127" s="31">
        <v>72</v>
      </c>
      <c r="G127" s="31">
        <v>9913.69</v>
      </c>
      <c r="H127" s="31">
        <v>1070678.52</v>
      </c>
      <c r="I127" s="32">
        <v>45805</v>
      </c>
      <c r="J127" s="32">
        <v>45858</v>
      </c>
      <c r="K127" s="31" t="s">
        <v>46</v>
      </c>
      <c r="L127" s="33" t="s">
        <v>58</v>
      </c>
      <c r="M127" s="13" t="str">
        <f>PROPER(TRIM(SUBSTITUTE(B127,"###"," ")))</f>
        <v>Would X</v>
      </c>
      <c r="N127" s="13" t="str">
        <f>PROPER(TRIM(SUBSTITUTE(C127,"###"," ")))</f>
        <v>Furniture</v>
      </c>
      <c r="O127" s="13" t="str">
        <f>PROPER(TRIM(SUBSTITUTE(D127,"###"," ")))</f>
        <v>Abc Pvt Ltd</v>
      </c>
      <c r="P127" s="13" t="str">
        <f t="shared" si="7"/>
        <v>Would X</v>
      </c>
      <c r="Q127" s="34" t="str">
        <f t="shared" si="8"/>
        <v>Furniture</v>
      </c>
      <c r="R127" s="13" t="str">
        <f t="shared" si="9"/>
        <v>Abc Pvt Ltd</v>
      </c>
      <c r="S127" s="35">
        <f t="shared" si="10"/>
        <v>108</v>
      </c>
      <c r="T127" s="35">
        <f t="shared" si="11"/>
        <v>72</v>
      </c>
      <c r="U127" s="14">
        <f t="shared" si="12"/>
        <v>9913.69</v>
      </c>
      <c r="V127" s="14">
        <f t="shared" si="13"/>
        <v>1070678.52</v>
      </c>
      <c r="W127" s="13" t="str">
        <v>In Stock</v>
      </c>
      <c r="X127" s="13" t="str">
        <v>No</v>
      </c>
      <c r="Y127" s="13">
        <v>0</v>
      </c>
    </row>
    <row r="128" spans="1:25" x14ac:dyDescent="0.3">
      <c r="A128" s="31" t="s">
        <v>281</v>
      </c>
      <c r="B128" s="31" t="s">
        <v>282</v>
      </c>
      <c r="C128" s="31" t="s">
        <v>14</v>
      </c>
      <c r="D128" s="31" t="s">
        <v>41</v>
      </c>
      <c r="E128" s="31">
        <v>121</v>
      </c>
      <c r="F128" s="31">
        <v>24</v>
      </c>
      <c r="G128" s="31">
        <v>14753.86</v>
      </c>
      <c r="H128" s="31">
        <v>1785217.06</v>
      </c>
      <c r="I128" s="32">
        <v>45837</v>
      </c>
      <c r="J128" s="32">
        <v>45853</v>
      </c>
      <c r="K128" s="31" t="s">
        <v>54</v>
      </c>
      <c r="L128" s="33" t="s">
        <v>21</v>
      </c>
      <c r="M128" s="13" t="str">
        <f>PROPER(TRIM(SUBSTITUTE(B128,"###"," ")))</f>
        <v>Open Max</v>
      </c>
      <c r="N128" s="13" t="str">
        <f>PROPER(TRIM(SUBSTITUTE(C128,"###"," ")))</f>
        <v>Clothing</v>
      </c>
      <c r="O128" s="13" t="str">
        <f>PROPER(TRIM(SUBSTITUTE(D128,"###"," ")))</f>
        <v>Quickstock</v>
      </c>
      <c r="P128" s="13" t="str">
        <f t="shared" si="7"/>
        <v>Open Max</v>
      </c>
      <c r="Q128" s="34" t="str">
        <f t="shared" si="8"/>
        <v>Clothing</v>
      </c>
      <c r="R128" s="13" t="str">
        <f t="shared" si="9"/>
        <v>Quickstock</v>
      </c>
      <c r="S128" s="35">
        <f t="shared" si="10"/>
        <v>121</v>
      </c>
      <c r="T128" s="35">
        <f t="shared" si="11"/>
        <v>24</v>
      </c>
      <c r="U128" s="14">
        <f t="shared" si="12"/>
        <v>14753.86</v>
      </c>
      <c r="V128" s="14">
        <f t="shared" si="13"/>
        <v>1785217.06</v>
      </c>
      <c r="W128" s="13" t="str">
        <v>In Stock</v>
      </c>
      <c r="X128" s="13" t="str">
        <v>No</v>
      </c>
      <c r="Y128" s="13">
        <v>0</v>
      </c>
    </row>
    <row r="129" spans="1:25" x14ac:dyDescent="0.3">
      <c r="A129" s="31" t="s">
        <v>283</v>
      </c>
      <c r="B129" s="31" t="s">
        <v>284</v>
      </c>
      <c r="C129" s="31" t="s">
        <v>14</v>
      </c>
      <c r="D129" s="31" t="s">
        <v>24</v>
      </c>
      <c r="E129" s="31">
        <v>74</v>
      </c>
      <c r="F129" s="31">
        <v>37</v>
      </c>
      <c r="G129" s="31">
        <v>19374.61</v>
      </c>
      <c r="H129" s="31">
        <v>1433721.14</v>
      </c>
      <c r="I129" s="32">
        <v>45728</v>
      </c>
      <c r="J129" s="32">
        <v>45900</v>
      </c>
      <c r="K129" s="31" t="s">
        <v>54</v>
      </c>
      <c r="L129" s="33" t="s">
        <v>30</v>
      </c>
      <c r="M129" s="13" t="str">
        <f>PROPER(TRIM(SUBSTITUTE(B129,"###"," ")))</f>
        <v>During Mini</v>
      </c>
      <c r="N129" s="13" t="str">
        <f>PROPER(TRIM(SUBSTITUTE(C129,"###"," ")))</f>
        <v>Clothing</v>
      </c>
      <c r="O129" s="13" t="str">
        <f>PROPER(TRIM(SUBSTITUTE(D129,"###"," ")))</f>
        <v>Omni Suppliers</v>
      </c>
      <c r="P129" s="13" t="str">
        <f t="shared" si="7"/>
        <v>During Mini</v>
      </c>
      <c r="Q129" s="34" t="str">
        <f t="shared" si="8"/>
        <v>Clothing</v>
      </c>
      <c r="R129" s="13" t="str">
        <f t="shared" si="9"/>
        <v>Omni Suppliers</v>
      </c>
      <c r="S129" s="35">
        <f t="shared" si="10"/>
        <v>74</v>
      </c>
      <c r="T129" s="35">
        <f t="shared" si="11"/>
        <v>37</v>
      </c>
      <c r="U129" s="14">
        <f t="shared" si="12"/>
        <v>19374.61</v>
      </c>
      <c r="V129" s="14">
        <f t="shared" si="13"/>
        <v>1433721.1400000001</v>
      </c>
      <c r="W129" s="13" t="str">
        <v>In Stock</v>
      </c>
      <c r="X129" s="13" t="str">
        <v>No</v>
      </c>
      <c r="Y129" s="13">
        <v>0</v>
      </c>
    </row>
    <row r="130" spans="1:25" x14ac:dyDescent="0.3">
      <c r="A130" s="31" t="s">
        <v>285</v>
      </c>
      <c r="B130" s="31" t="s">
        <v>286</v>
      </c>
      <c r="C130" s="31" t="s">
        <v>28</v>
      </c>
      <c r="D130" s="31" t="s">
        <v>53</v>
      </c>
      <c r="E130" s="31">
        <v>185</v>
      </c>
      <c r="F130" s="31">
        <v>36</v>
      </c>
      <c r="G130" s="31">
        <v>2067.4</v>
      </c>
      <c r="H130" s="31">
        <v>382469</v>
      </c>
      <c r="I130" s="32">
        <v>45782</v>
      </c>
      <c r="J130" s="32">
        <v>45871</v>
      </c>
      <c r="K130" s="13"/>
      <c r="L130" s="33" t="s">
        <v>17</v>
      </c>
      <c r="M130" s="13" t="str">
        <f>PROPER(TRIM(SUBSTITUTE(B130,"###"," ")))</f>
        <v>Person X</v>
      </c>
      <c r="N130" s="13" t="str">
        <f>PROPER(TRIM(SUBSTITUTE(C130,"###"," ")))</f>
        <v>Furniture</v>
      </c>
      <c r="O130" s="13" t="str">
        <f>PROPER(TRIM(SUBSTITUTE(D130,"###"," ")))</f>
        <v>Abc Pvt Ltd</v>
      </c>
      <c r="P130" s="13" t="str">
        <f t="shared" si="7"/>
        <v>Person X</v>
      </c>
      <c r="Q130" s="34" t="str">
        <f t="shared" si="8"/>
        <v>Furniture</v>
      </c>
      <c r="R130" s="13" t="str">
        <f t="shared" si="9"/>
        <v>Abc Pvt Ltd</v>
      </c>
      <c r="S130" s="35">
        <f t="shared" si="10"/>
        <v>185</v>
      </c>
      <c r="T130" s="35">
        <f t="shared" si="11"/>
        <v>36</v>
      </c>
      <c r="U130" s="14">
        <f t="shared" si="12"/>
        <v>2067.4</v>
      </c>
      <c r="V130" s="14">
        <f t="shared" si="13"/>
        <v>382469</v>
      </c>
      <c r="W130" s="13" t="str">
        <v>In Stock</v>
      </c>
      <c r="X130" s="13" t="str">
        <v>No</v>
      </c>
      <c r="Y130" s="13">
        <v>0</v>
      </c>
    </row>
    <row r="131" spans="1:25" x14ac:dyDescent="0.3">
      <c r="A131" s="31" t="s">
        <v>287</v>
      </c>
      <c r="B131" s="31" t="s">
        <v>288</v>
      </c>
      <c r="C131" s="31" t="s">
        <v>28</v>
      </c>
      <c r="D131" s="31" t="s">
        <v>53</v>
      </c>
      <c r="E131" s="31">
        <v>173</v>
      </c>
      <c r="F131" s="31">
        <v>32</v>
      </c>
      <c r="G131" s="31">
        <v>4490.3999999999996</v>
      </c>
      <c r="H131" s="31">
        <v>776839.2</v>
      </c>
      <c r="I131" s="32">
        <v>45704</v>
      </c>
      <c r="J131" s="32">
        <v>45877</v>
      </c>
      <c r="K131" s="31" t="s">
        <v>25</v>
      </c>
      <c r="L131" s="33" t="s">
        <v>33</v>
      </c>
      <c r="M131" s="13" t="str">
        <f>PROPER(TRIM(SUBSTITUTE(B131,"###"," ")))</f>
        <v>Big Mini</v>
      </c>
      <c r="N131" s="13" t="str">
        <f>PROPER(TRIM(SUBSTITUTE(C131,"###"," ")))</f>
        <v>Furniture</v>
      </c>
      <c r="O131" s="13" t="str">
        <f>PROPER(TRIM(SUBSTITUTE(D131,"###"," ")))</f>
        <v>Abc Pvt Ltd</v>
      </c>
      <c r="P131" s="13" t="str">
        <f t="shared" ref="P131:P194" si="14">IF(M131="","Unknown",M131)</f>
        <v>Big Mini</v>
      </c>
      <c r="Q131" s="34" t="str">
        <f t="shared" ref="Q131:Q194" si="15">IF(N131="","Unknown",N131)</f>
        <v>Furniture</v>
      </c>
      <c r="R131" s="13" t="str">
        <f t="shared" ref="R131:R194" si="16">IF(O131="","Others",O131)</f>
        <v>Abc Pvt Ltd</v>
      </c>
      <c r="S131" s="35">
        <f t="shared" ref="S131:S194" si="17">VALUE(E131)</f>
        <v>173</v>
      </c>
      <c r="T131" s="35">
        <f t="shared" ref="T131:T194" si="18">VALUE(F131)</f>
        <v>32</v>
      </c>
      <c r="U131" s="14">
        <f t="shared" ref="U131:U194" si="19">VALUE(G131)</f>
        <v>4490.3999999999996</v>
      </c>
      <c r="V131" s="14">
        <f t="shared" ref="V131:V194" si="20">E131*G131</f>
        <v>776839.2</v>
      </c>
      <c r="W131" s="13" t="str">
        <v>In Stock</v>
      </c>
      <c r="X131" s="13" t="str">
        <v>No</v>
      </c>
      <c r="Y131" s="13">
        <v>0</v>
      </c>
    </row>
    <row r="132" spans="1:25" x14ac:dyDescent="0.3">
      <c r="A132" s="31" t="s">
        <v>289</v>
      </c>
      <c r="B132" s="31" t="s">
        <v>290</v>
      </c>
      <c r="C132" s="31" t="s">
        <v>28</v>
      </c>
      <c r="D132" s="31" t="s">
        <v>24</v>
      </c>
      <c r="E132" s="13"/>
      <c r="F132" s="31">
        <v>85</v>
      </c>
      <c r="G132" s="31">
        <v>1672.91</v>
      </c>
      <c r="H132" s="13"/>
      <c r="I132" s="32">
        <v>45839</v>
      </c>
      <c r="J132" s="32">
        <v>45912</v>
      </c>
      <c r="K132" s="31" t="s">
        <v>25</v>
      </c>
      <c r="L132" s="33" t="s">
        <v>30</v>
      </c>
      <c r="M132" s="13" t="str">
        <f>PROPER(TRIM(SUBSTITUTE(B132,"###"," ")))</f>
        <v>One Plus</v>
      </c>
      <c r="N132" s="13" t="str">
        <f>PROPER(TRIM(SUBSTITUTE(C132,"###"," ")))</f>
        <v>Furniture</v>
      </c>
      <c r="O132" s="13" t="str">
        <f>PROPER(TRIM(SUBSTITUTE(D132,"###"," ")))</f>
        <v>Omni Suppliers</v>
      </c>
      <c r="P132" s="13" t="str">
        <f t="shared" si="14"/>
        <v>One Plus</v>
      </c>
      <c r="Q132" s="34" t="str">
        <f t="shared" si="15"/>
        <v>Furniture</v>
      </c>
      <c r="R132" s="13" t="str">
        <f t="shared" si="16"/>
        <v>Omni Suppliers</v>
      </c>
      <c r="S132" s="35">
        <f t="shared" si="17"/>
        <v>0</v>
      </c>
      <c r="T132" s="35">
        <f t="shared" si="18"/>
        <v>85</v>
      </c>
      <c r="U132" s="14">
        <f t="shared" si="19"/>
        <v>1672.91</v>
      </c>
      <c r="V132" s="14">
        <f t="shared" si="20"/>
        <v>0</v>
      </c>
      <c r="W132" s="13" t="str">
        <v>Out of Stock</v>
      </c>
      <c r="X132" s="13" t="str">
        <v>Yes</v>
      </c>
      <c r="Y132" s="13">
        <v>1</v>
      </c>
    </row>
    <row r="133" spans="1:25" x14ac:dyDescent="0.3">
      <c r="A133" s="31" t="s">
        <v>291</v>
      </c>
      <c r="B133" s="31" t="s">
        <v>118</v>
      </c>
      <c r="C133" s="31" t="s">
        <v>20</v>
      </c>
      <c r="D133" s="31" t="s">
        <v>45</v>
      </c>
      <c r="E133" s="31">
        <v>82</v>
      </c>
      <c r="F133" s="31">
        <v>27</v>
      </c>
      <c r="G133" s="31">
        <v>7516.7</v>
      </c>
      <c r="H133" s="31">
        <v>616369.4</v>
      </c>
      <c r="I133" s="32">
        <v>45712</v>
      </c>
      <c r="J133" s="32">
        <v>45892</v>
      </c>
      <c r="K133" s="13"/>
      <c r="L133" s="33" t="s">
        <v>30</v>
      </c>
      <c r="M133" s="13" t="str">
        <f>PROPER(TRIM(SUBSTITUTE(B133,"###"," ")))</f>
        <v>Exist Pro</v>
      </c>
      <c r="N133" s="13" t="str">
        <f>PROPER(TRIM(SUBSTITUTE(C133,"###"," ")))</f>
        <v>Toys</v>
      </c>
      <c r="O133" s="13" t="str">
        <f>PROPER(TRIM(SUBSTITUTE(D133,"###"," ")))</f>
        <v>Retailmart Inc</v>
      </c>
      <c r="P133" s="13" t="str">
        <f t="shared" si="14"/>
        <v>Exist Pro</v>
      </c>
      <c r="Q133" s="34" t="str">
        <f t="shared" si="15"/>
        <v>Toys</v>
      </c>
      <c r="R133" s="13" t="str">
        <f t="shared" si="16"/>
        <v>Retailmart Inc</v>
      </c>
      <c r="S133" s="35">
        <f t="shared" si="17"/>
        <v>82</v>
      </c>
      <c r="T133" s="35">
        <f t="shared" si="18"/>
        <v>27</v>
      </c>
      <c r="U133" s="14">
        <f t="shared" si="19"/>
        <v>7516.7</v>
      </c>
      <c r="V133" s="14">
        <f t="shared" si="20"/>
        <v>616369.4</v>
      </c>
      <c r="W133" s="13" t="str">
        <v>In Stock</v>
      </c>
      <c r="X133" s="13" t="str">
        <v>No</v>
      </c>
      <c r="Y133" s="13">
        <v>0</v>
      </c>
    </row>
    <row r="134" spans="1:25" x14ac:dyDescent="0.3">
      <c r="A134" s="31" t="s">
        <v>292</v>
      </c>
      <c r="B134" s="31" t="s">
        <v>293</v>
      </c>
      <c r="C134" s="31" t="s">
        <v>14</v>
      </c>
      <c r="D134" s="31" t="s">
        <v>53</v>
      </c>
      <c r="E134" s="31">
        <v>144</v>
      </c>
      <c r="F134" s="13"/>
      <c r="G134" s="31">
        <v>19720.72</v>
      </c>
      <c r="H134" s="31">
        <v>2839783.68</v>
      </c>
      <c r="I134" s="32">
        <v>45832</v>
      </c>
      <c r="J134" s="32">
        <v>45876</v>
      </c>
      <c r="K134" s="31" t="s">
        <v>57</v>
      </c>
      <c r="L134" s="33" t="s">
        <v>30</v>
      </c>
      <c r="M134" s="13" t="str">
        <f>PROPER(TRIM(SUBSTITUTE(B134,"###"," ")))</f>
        <v>Or Max</v>
      </c>
      <c r="N134" s="13" t="str">
        <f>PROPER(TRIM(SUBSTITUTE(C134,"###"," ")))</f>
        <v>Clothing</v>
      </c>
      <c r="O134" s="13" t="str">
        <f>PROPER(TRIM(SUBSTITUTE(D134,"###"," ")))</f>
        <v>Abc Pvt Ltd</v>
      </c>
      <c r="P134" s="13" t="str">
        <f t="shared" si="14"/>
        <v>Or Max</v>
      </c>
      <c r="Q134" s="34" t="str">
        <f t="shared" si="15"/>
        <v>Clothing</v>
      </c>
      <c r="R134" s="13" t="str">
        <f t="shared" si="16"/>
        <v>Abc Pvt Ltd</v>
      </c>
      <c r="S134" s="35">
        <f t="shared" si="17"/>
        <v>144</v>
      </c>
      <c r="T134" s="35">
        <f t="shared" si="18"/>
        <v>0</v>
      </c>
      <c r="U134" s="14">
        <f t="shared" si="19"/>
        <v>19720.72</v>
      </c>
      <c r="V134" s="14">
        <f t="shared" si="20"/>
        <v>2839783.68</v>
      </c>
      <c r="W134" s="13" t="str">
        <v>In Stock</v>
      </c>
      <c r="X134" s="13" t="str">
        <v>No</v>
      </c>
      <c r="Y134" s="13">
        <v>0</v>
      </c>
    </row>
    <row r="135" spans="1:25" x14ac:dyDescent="0.3">
      <c r="A135" s="31" t="s">
        <v>294</v>
      </c>
      <c r="B135" s="31" t="s">
        <v>295</v>
      </c>
      <c r="C135" s="31" t="s">
        <v>44</v>
      </c>
      <c r="D135" s="31" t="s">
        <v>53</v>
      </c>
      <c r="E135" s="31">
        <v>158</v>
      </c>
      <c r="F135" s="31">
        <v>38</v>
      </c>
      <c r="G135" s="31">
        <v>15554.08</v>
      </c>
      <c r="H135" s="31">
        <v>2457544.64</v>
      </c>
      <c r="I135" s="32">
        <v>45744</v>
      </c>
      <c r="J135" s="32">
        <v>45891</v>
      </c>
      <c r="K135" s="31" t="s">
        <v>46</v>
      </c>
      <c r="L135" s="33" t="s">
        <v>33</v>
      </c>
      <c r="M135" s="13" t="str">
        <f>PROPER(TRIM(SUBSTITUTE(B135,"###"," ")))</f>
        <v>Chair Lite</v>
      </c>
      <c r="N135" s="13" t="str">
        <f>PROPER(TRIM(SUBSTITUTE(C135,"###"," ")))</f>
        <v>Groceries</v>
      </c>
      <c r="O135" s="13" t="str">
        <f>PROPER(TRIM(SUBSTITUTE(D135,"###"," ")))</f>
        <v>Abc Pvt Ltd</v>
      </c>
      <c r="P135" s="13" t="str">
        <f t="shared" si="14"/>
        <v>Chair Lite</v>
      </c>
      <c r="Q135" s="34" t="str">
        <f t="shared" si="15"/>
        <v>Groceries</v>
      </c>
      <c r="R135" s="13" t="str">
        <f t="shared" si="16"/>
        <v>Abc Pvt Ltd</v>
      </c>
      <c r="S135" s="35">
        <f t="shared" si="17"/>
        <v>158</v>
      </c>
      <c r="T135" s="35">
        <f t="shared" si="18"/>
        <v>38</v>
      </c>
      <c r="U135" s="14">
        <f t="shared" si="19"/>
        <v>15554.08</v>
      </c>
      <c r="V135" s="14">
        <f t="shared" si="20"/>
        <v>2457544.64</v>
      </c>
      <c r="W135" s="13" t="str">
        <v>In Stock</v>
      </c>
      <c r="X135" s="13" t="str">
        <v>No</v>
      </c>
      <c r="Y135" s="13">
        <v>0</v>
      </c>
    </row>
    <row r="136" spans="1:25" x14ac:dyDescent="0.3">
      <c r="A136" s="31" t="s">
        <v>296</v>
      </c>
      <c r="B136" s="31" t="s">
        <v>297</v>
      </c>
      <c r="C136" s="31" t="s">
        <v>14</v>
      </c>
      <c r="D136" s="31" t="s">
        <v>53</v>
      </c>
      <c r="E136" s="31">
        <v>166</v>
      </c>
      <c r="F136" s="31">
        <v>93</v>
      </c>
      <c r="G136" s="31">
        <v>18131.77</v>
      </c>
      <c r="H136" s="31">
        <v>3009873.82</v>
      </c>
      <c r="I136" s="32">
        <v>45773</v>
      </c>
      <c r="J136" s="32">
        <v>45888</v>
      </c>
      <c r="K136" s="31" t="s">
        <v>16</v>
      </c>
      <c r="L136" s="33" t="s">
        <v>30</v>
      </c>
      <c r="M136" s="13" t="str">
        <f>PROPER(TRIM(SUBSTITUTE(B136,"###"," ")))</f>
        <v>Cell Lite</v>
      </c>
      <c r="N136" s="13" t="str">
        <f>PROPER(TRIM(SUBSTITUTE(C136,"###"," ")))</f>
        <v>Clothing</v>
      </c>
      <c r="O136" s="13" t="str">
        <f>PROPER(TRIM(SUBSTITUTE(D136,"###"," ")))</f>
        <v>Abc Pvt Ltd</v>
      </c>
      <c r="P136" s="13" t="str">
        <f t="shared" si="14"/>
        <v>Cell Lite</v>
      </c>
      <c r="Q136" s="34" t="str">
        <f t="shared" si="15"/>
        <v>Clothing</v>
      </c>
      <c r="R136" s="13" t="str">
        <f t="shared" si="16"/>
        <v>Abc Pvt Ltd</v>
      </c>
      <c r="S136" s="35">
        <f t="shared" si="17"/>
        <v>166</v>
      </c>
      <c r="T136" s="35">
        <f t="shared" si="18"/>
        <v>93</v>
      </c>
      <c r="U136" s="14">
        <f t="shared" si="19"/>
        <v>18131.77</v>
      </c>
      <c r="V136" s="14">
        <f t="shared" si="20"/>
        <v>3009873.8200000003</v>
      </c>
      <c r="W136" s="13" t="str">
        <v>In Stock</v>
      </c>
      <c r="X136" s="13" t="str">
        <v>No</v>
      </c>
      <c r="Y136" s="13">
        <v>0</v>
      </c>
    </row>
    <row r="137" spans="1:25" x14ac:dyDescent="0.3">
      <c r="A137" s="31" t="s">
        <v>298</v>
      </c>
      <c r="B137" s="31" t="s">
        <v>299</v>
      </c>
      <c r="C137" s="31" t="s">
        <v>20</v>
      </c>
      <c r="D137" s="31" t="s">
        <v>45</v>
      </c>
      <c r="E137" s="31">
        <v>140</v>
      </c>
      <c r="F137" s="31">
        <v>77</v>
      </c>
      <c r="G137" s="31">
        <v>14832.43</v>
      </c>
      <c r="H137" s="31">
        <v>2076540.2</v>
      </c>
      <c r="I137" s="32">
        <v>45679</v>
      </c>
      <c r="J137" s="32">
        <v>45904</v>
      </c>
      <c r="K137" s="31" t="s">
        <v>54</v>
      </c>
      <c r="L137" s="33" t="s">
        <v>58</v>
      </c>
      <c r="M137" s="13" t="str">
        <f>PROPER(TRIM(SUBSTITUTE(B137,"###"," ")))</f>
        <v>Force Plus</v>
      </c>
      <c r="N137" s="13" t="str">
        <f>PROPER(TRIM(SUBSTITUTE(C137,"###"," ")))</f>
        <v>Toys</v>
      </c>
      <c r="O137" s="13" t="str">
        <f>PROPER(TRIM(SUBSTITUTE(D137,"###"," ")))</f>
        <v>Retailmart Inc</v>
      </c>
      <c r="P137" s="13" t="str">
        <f t="shared" si="14"/>
        <v>Force Plus</v>
      </c>
      <c r="Q137" s="34" t="str">
        <f t="shared" si="15"/>
        <v>Toys</v>
      </c>
      <c r="R137" s="13" t="str">
        <f t="shared" si="16"/>
        <v>Retailmart Inc</v>
      </c>
      <c r="S137" s="35">
        <f t="shared" si="17"/>
        <v>140</v>
      </c>
      <c r="T137" s="35">
        <f t="shared" si="18"/>
        <v>77</v>
      </c>
      <c r="U137" s="14">
        <f t="shared" si="19"/>
        <v>14832.43</v>
      </c>
      <c r="V137" s="14">
        <f t="shared" si="20"/>
        <v>2076540.2</v>
      </c>
      <c r="W137" s="13" t="str">
        <v>In Stock</v>
      </c>
      <c r="X137" s="13" t="str">
        <v>No</v>
      </c>
      <c r="Y137" s="13">
        <v>0</v>
      </c>
    </row>
    <row r="138" spans="1:25" x14ac:dyDescent="0.3">
      <c r="A138" s="31" t="s">
        <v>300</v>
      </c>
      <c r="B138" s="31" t="s">
        <v>301</v>
      </c>
      <c r="C138" s="31" t="s">
        <v>40</v>
      </c>
      <c r="D138" s="31" t="s">
        <v>15</v>
      </c>
      <c r="E138" s="31">
        <v>60</v>
      </c>
      <c r="F138" s="13"/>
      <c r="G138" s="31">
        <v>14933.6</v>
      </c>
      <c r="H138" s="31">
        <v>896016</v>
      </c>
      <c r="I138" s="32">
        <v>45686</v>
      </c>
      <c r="J138" s="32">
        <v>45856</v>
      </c>
      <c r="K138" s="31" t="s">
        <v>46</v>
      </c>
      <c r="L138" s="33" t="s">
        <v>58</v>
      </c>
      <c r="M138" s="13" t="str">
        <f>PROPER(TRIM(SUBSTITUTE(B138,"###"," ")))</f>
        <v>Tell Lite</v>
      </c>
      <c r="N138" s="13" t="str">
        <f>PROPER(TRIM(SUBSTITUTE(C138,"###"," ")))</f>
        <v>Electronics</v>
      </c>
      <c r="O138" s="13" t="str">
        <f>PROPER(TRIM(SUBSTITUTE(D138,"###"," ")))</f>
        <v>Global Traders</v>
      </c>
      <c r="P138" s="13" t="str">
        <f t="shared" si="14"/>
        <v>Tell Lite</v>
      </c>
      <c r="Q138" s="34" t="str">
        <f t="shared" si="15"/>
        <v>Electronics</v>
      </c>
      <c r="R138" s="13" t="str">
        <f t="shared" si="16"/>
        <v>Global Traders</v>
      </c>
      <c r="S138" s="35">
        <f t="shared" si="17"/>
        <v>60</v>
      </c>
      <c r="T138" s="35">
        <f t="shared" si="18"/>
        <v>0</v>
      </c>
      <c r="U138" s="14">
        <f t="shared" si="19"/>
        <v>14933.6</v>
      </c>
      <c r="V138" s="14">
        <f t="shared" si="20"/>
        <v>896016</v>
      </c>
      <c r="W138" s="13" t="str">
        <v>In Stock</v>
      </c>
      <c r="X138" s="13" t="str">
        <v>No</v>
      </c>
      <c r="Y138" s="13">
        <v>0</v>
      </c>
    </row>
    <row r="139" spans="1:25" x14ac:dyDescent="0.3">
      <c r="A139" s="31" t="s">
        <v>302</v>
      </c>
      <c r="B139" s="31" t="s">
        <v>303</v>
      </c>
      <c r="C139" s="31" t="s">
        <v>40</v>
      </c>
      <c r="D139" s="31" t="s">
        <v>45</v>
      </c>
      <c r="E139" s="31">
        <v>190</v>
      </c>
      <c r="F139" s="31">
        <v>44</v>
      </c>
      <c r="G139" s="31">
        <v>17378.55</v>
      </c>
      <c r="H139" s="31">
        <v>3301924.5</v>
      </c>
      <c r="I139" s="32">
        <v>45845</v>
      </c>
      <c r="J139" s="32">
        <v>45933</v>
      </c>
      <c r="K139" s="31" t="s">
        <v>29</v>
      </c>
      <c r="L139" s="33" t="s">
        <v>17</v>
      </c>
      <c r="M139" s="13" t="str">
        <f>PROPER(TRIM(SUBSTITUTE(B139,"###"," ")))</f>
        <v>Trial Lite</v>
      </c>
      <c r="N139" s="13" t="str">
        <f>PROPER(TRIM(SUBSTITUTE(C139,"###"," ")))</f>
        <v>Electronics</v>
      </c>
      <c r="O139" s="13" t="str">
        <f>PROPER(TRIM(SUBSTITUTE(D139,"###"," ")))</f>
        <v>Retailmart Inc</v>
      </c>
      <c r="P139" s="13" t="str">
        <f t="shared" si="14"/>
        <v>Trial Lite</v>
      </c>
      <c r="Q139" s="34" t="str">
        <f t="shared" si="15"/>
        <v>Electronics</v>
      </c>
      <c r="R139" s="13" t="str">
        <f t="shared" si="16"/>
        <v>Retailmart Inc</v>
      </c>
      <c r="S139" s="35">
        <f t="shared" si="17"/>
        <v>190</v>
      </c>
      <c r="T139" s="35">
        <f t="shared" si="18"/>
        <v>44</v>
      </c>
      <c r="U139" s="14">
        <f t="shared" si="19"/>
        <v>17378.55</v>
      </c>
      <c r="V139" s="14">
        <f t="shared" si="20"/>
        <v>3301924.5</v>
      </c>
      <c r="W139" s="13" t="str">
        <v>In Stock</v>
      </c>
      <c r="X139" s="13" t="str">
        <v>No</v>
      </c>
      <c r="Y139" s="13">
        <v>0</v>
      </c>
    </row>
    <row r="140" spans="1:25" x14ac:dyDescent="0.3">
      <c r="A140" s="31" t="s">
        <v>304</v>
      </c>
      <c r="B140" s="31" t="s">
        <v>305</v>
      </c>
      <c r="C140" s="31" t="s">
        <v>20</v>
      </c>
      <c r="D140" s="31" t="s">
        <v>41</v>
      </c>
      <c r="E140" s="31">
        <v>116</v>
      </c>
      <c r="F140" s="31">
        <v>25</v>
      </c>
      <c r="G140" s="31">
        <v>16052.08</v>
      </c>
      <c r="H140" s="31">
        <v>1862041.28</v>
      </c>
      <c r="I140" s="32">
        <v>45750</v>
      </c>
      <c r="J140" s="32">
        <v>45890</v>
      </c>
      <c r="K140" s="31" t="s">
        <v>57</v>
      </c>
      <c r="L140" s="33" t="s">
        <v>58</v>
      </c>
      <c r="M140" s="13" t="str">
        <f>PROPER(TRIM(SUBSTITUTE(B140,"###"," ")))</f>
        <v>Cup Mini</v>
      </c>
      <c r="N140" s="13" t="str">
        <f>PROPER(TRIM(SUBSTITUTE(C140,"###"," ")))</f>
        <v>Toys</v>
      </c>
      <c r="O140" s="13" t="str">
        <f>PROPER(TRIM(SUBSTITUTE(D140,"###"," ")))</f>
        <v>Quickstock</v>
      </c>
      <c r="P140" s="13" t="str">
        <f t="shared" si="14"/>
        <v>Cup Mini</v>
      </c>
      <c r="Q140" s="34" t="str">
        <f t="shared" si="15"/>
        <v>Toys</v>
      </c>
      <c r="R140" s="13" t="str">
        <f t="shared" si="16"/>
        <v>Quickstock</v>
      </c>
      <c r="S140" s="35">
        <f t="shared" si="17"/>
        <v>116</v>
      </c>
      <c r="T140" s="35">
        <f t="shared" si="18"/>
        <v>25</v>
      </c>
      <c r="U140" s="14">
        <f t="shared" si="19"/>
        <v>16052.08</v>
      </c>
      <c r="V140" s="14">
        <f t="shared" si="20"/>
        <v>1862041.28</v>
      </c>
      <c r="W140" s="13" t="str">
        <v>In Stock</v>
      </c>
      <c r="X140" s="13" t="str">
        <v>No</v>
      </c>
      <c r="Y140" s="13">
        <v>0</v>
      </c>
    </row>
    <row r="141" spans="1:25" x14ac:dyDescent="0.3">
      <c r="A141" s="31" t="s">
        <v>306</v>
      </c>
      <c r="B141" s="31" t="s">
        <v>307</v>
      </c>
      <c r="C141" s="31" t="s">
        <v>20</v>
      </c>
      <c r="D141" s="31" t="s">
        <v>15</v>
      </c>
      <c r="E141" s="13"/>
      <c r="F141" s="31">
        <v>66</v>
      </c>
      <c r="G141" s="31">
        <v>17828.310000000001</v>
      </c>
      <c r="H141" s="13"/>
      <c r="I141" s="32">
        <v>45750</v>
      </c>
      <c r="J141" s="32">
        <v>45858</v>
      </c>
      <c r="K141" s="31" t="s">
        <v>46</v>
      </c>
      <c r="L141" s="33" t="s">
        <v>17</v>
      </c>
      <c r="M141" s="13" t="str">
        <f>PROPER(TRIM(SUBSTITUTE(B141,"###"," ")))</f>
        <v>Break X</v>
      </c>
      <c r="N141" s="13" t="str">
        <f>PROPER(TRIM(SUBSTITUTE(C141,"###"," ")))</f>
        <v>Toys</v>
      </c>
      <c r="O141" s="13" t="str">
        <f>PROPER(TRIM(SUBSTITUTE(D141,"###"," ")))</f>
        <v>Global Traders</v>
      </c>
      <c r="P141" s="13" t="str">
        <f t="shared" si="14"/>
        <v>Break X</v>
      </c>
      <c r="Q141" s="34" t="str">
        <f t="shared" si="15"/>
        <v>Toys</v>
      </c>
      <c r="R141" s="13" t="str">
        <f t="shared" si="16"/>
        <v>Global Traders</v>
      </c>
      <c r="S141" s="35">
        <f t="shared" si="17"/>
        <v>0</v>
      </c>
      <c r="T141" s="35">
        <f t="shared" si="18"/>
        <v>66</v>
      </c>
      <c r="U141" s="14">
        <f t="shared" si="19"/>
        <v>17828.310000000001</v>
      </c>
      <c r="V141" s="14">
        <f t="shared" si="20"/>
        <v>0</v>
      </c>
      <c r="W141" s="13" t="str">
        <v>Out of Stock</v>
      </c>
      <c r="X141" s="13" t="str">
        <v>Yes</v>
      </c>
      <c r="Y141" s="13">
        <v>1</v>
      </c>
    </row>
    <row r="142" spans="1:25" x14ac:dyDescent="0.3">
      <c r="A142" s="31" t="s">
        <v>308</v>
      </c>
      <c r="B142" s="31" t="s">
        <v>309</v>
      </c>
      <c r="C142" s="31" t="s">
        <v>44</v>
      </c>
      <c r="D142" s="31" t="s">
        <v>53</v>
      </c>
      <c r="E142" s="31">
        <v>163</v>
      </c>
      <c r="F142" s="31">
        <v>38</v>
      </c>
      <c r="G142" s="31">
        <v>19387.59</v>
      </c>
      <c r="H142" s="31">
        <v>3160177.17</v>
      </c>
      <c r="I142" s="32">
        <v>45734</v>
      </c>
      <c r="J142" s="32">
        <v>45925</v>
      </c>
      <c r="K142" s="31" t="s">
        <v>54</v>
      </c>
      <c r="L142" s="33" t="s">
        <v>58</v>
      </c>
      <c r="M142" s="13" t="str">
        <f>PROPER(TRIM(SUBSTITUTE(B142,"###"," ")))</f>
        <v>Mention Max</v>
      </c>
      <c r="N142" s="13" t="str">
        <f>PROPER(TRIM(SUBSTITUTE(C142,"###"," ")))</f>
        <v>Groceries</v>
      </c>
      <c r="O142" s="13" t="str">
        <f>PROPER(TRIM(SUBSTITUTE(D142,"###"," ")))</f>
        <v>Abc Pvt Ltd</v>
      </c>
      <c r="P142" s="13" t="str">
        <f t="shared" si="14"/>
        <v>Mention Max</v>
      </c>
      <c r="Q142" s="34" t="str">
        <f t="shared" si="15"/>
        <v>Groceries</v>
      </c>
      <c r="R142" s="13" t="str">
        <f t="shared" si="16"/>
        <v>Abc Pvt Ltd</v>
      </c>
      <c r="S142" s="35">
        <f t="shared" si="17"/>
        <v>163</v>
      </c>
      <c r="T142" s="35">
        <f t="shared" si="18"/>
        <v>38</v>
      </c>
      <c r="U142" s="14">
        <f t="shared" si="19"/>
        <v>19387.59</v>
      </c>
      <c r="V142" s="14">
        <f t="shared" si="20"/>
        <v>3160177.17</v>
      </c>
      <c r="W142" s="13" t="str">
        <v>In Stock</v>
      </c>
      <c r="X142" s="13" t="str">
        <v>No</v>
      </c>
      <c r="Y142" s="13">
        <v>0</v>
      </c>
    </row>
    <row r="143" spans="1:25" x14ac:dyDescent="0.3">
      <c r="A143" s="31" t="s">
        <v>310</v>
      </c>
      <c r="B143" s="31" t="s">
        <v>311</v>
      </c>
      <c r="C143" s="31" t="s">
        <v>14</v>
      </c>
      <c r="D143" s="31" t="s">
        <v>45</v>
      </c>
      <c r="E143" s="31">
        <v>48</v>
      </c>
      <c r="F143" s="31">
        <v>33</v>
      </c>
      <c r="G143" s="31">
        <v>5925.15</v>
      </c>
      <c r="H143" s="31">
        <v>284407.2</v>
      </c>
      <c r="I143" s="32">
        <v>45700</v>
      </c>
      <c r="J143" s="32">
        <v>45906</v>
      </c>
      <c r="K143" s="31" t="s">
        <v>54</v>
      </c>
      <c r="L143" s="33" t="s">
        <v>30</v>
      </c>
      <c r="M143" s="13" t="str">
        <f>PROPER(TRIM(SUBSTITUTE(B143,"###"," ")))</f>
        <v>Foreign Pro</v>
      </c>
      <c r="N143" s="13" t="str">
        <f>PROPER(TRIM(SUBSTITUTE(C143,"###"," ")))</f>
        <v>Clothing</v>
      </c>
      <c r="O143" s="13" t="str">
        <f>PROPER(TRIM(SUBSTITUTE(D143,"###"," ")))</f>
        <v>Retailmart Inc</v>
      </c>
      <c r="P143" s="13" t="str">
        <f t="shared" si="14"/>
        <v>Foreign Pro</v>
      </c>
      <c r="Q143" s="34" t="str">
        <f t="shared" si="15"/>
        <v>Clothing</v>
      </c>
      <c r="R143" s="13" t="str">
        <f t="shared" si="16"/>
        <v>Retailmart Inc</v>
      </c>
      <c r="S143" s="35">
        <f t="shared" si="17"/>
        <v>48</v>
      </c>
      <c r="T143" s="35">
        <f t="shared" si="18"/>
        <v>33</v>
      </c>
      <c r="U143" s="14">
        <f t="shared" si="19"/>
        <v>5925.15</v>
      </c>
      <c r="V143" s="14">
        <f t="shared" si="20"/>
        <v>284407.19999999995</v>
      </c>
      <c r="W143" s="13" t="str">
        <v>In Stock</v>
      </c>
      <c r="X143" s="13" t="str">
        <v>No</v>
      </c>
      <c r="Y143" s="13">
        <v>0</v>
      </c>
    </row>
    <row r="144" spans="1:25" x14ac:dyDescent="0.3">
      <c r="A144" s="31" t="s">
        <v>312</v>
      </c>
      <c r="B144" s="31" t="s">
        <v>313</v>
      </c>
      <c r="C144" s="31" t="s">
        <v>20</v>
      </c>
      <c r="D144" s="31" t="s">
        <v>45</v>
      </c>
      <c r="E144" s="31">
        <v>116</v>
      </c>
      <c r="F144" s="31">
        <v>73</v>
      </c>
      <c r="G144" s="31">
        <v>11707.07</v>
      </c>
      <c r="H144" s="31">
        <v>1358020.12</v>
      </c>
      <c r="I144" s="32">
        <v>45718</v>
      </c>
      <c r="J144" s="32">
        <v>45875</v>
      </c>
      <c r="K144" s="31" t="s">
        <v>25</v>
      </c>
      <c r="L144" s="33" t="s">
        <v>58</v>
      </c>
      <c r="M144" s="13" t="str">
        <f>PROPER(TRIM(SUBSTITUTE(B144,"###"," ")))</f>
        <v>Ahead Max</v>
      </c>
      <c r="N144" s="13" t="str">
        <f>PROPER(TRIM(SUBSTITUTE(C144,"###"," ")))</f>
        <v>Toys</v>
      </c>
      <c r="O144" s="13" t="str">
        <f>PROPER(TRIM(SUBSTITUTE(D144,"###"," ")))</f>
        <v>Retailmart Inc</v>
      </c>
      <c r="P144" s="13" t="str">
        <f t="shared" si="14"/>
        <v>Ahead Max</v>
      </c>
      <c r="Q144" s="34" t="str">
        <f t="shared" si="15"/>
        <v>Toys</v>
      </c>
      <c r="R144" s="13" t="str">
        <f t="shared" si="16"/>
        <v>Retailmart Inc</v>
      </c>
      <c r="S144" s="35">
        <f t="shared" si="17"/>
        <v>116</v>
      </c>
      <c r="T144" s="35">
        <f t="shared" si="18"/>
        <v>73</v>
      </c>
      <c r="U144" s="14">
        <f t="shared" si="19"/>
        <v>11707.07</v>
      </c>
      <c r="V144" s="14">
        <f t="shared" si="20"/>
        <v>1358020.1199999999</v>
      </c>
      <c r="W144" s="13" t="str">
        <v>In Stock</v>
      </c>
      <c r="X144" s="13" t="str">
        <v>No</v>
      </c>
      <c r="Y144" s="13">
        <v>0</v>
      </c>
    </row>
    <row r="145" spans="1:25" x14ac:dyDescent="0.3">
      <c r="A145" s="31" t="s">
        <v>314</v>
      </c>
      <c r="B145" s="31" t="s">
        <v>315</v>
      </c>
      <c r="C145" s="31" t="s">
        <v>40</v>
      </c>
      <c r="D145" s="31" t="s">
        <v>45</v>
      </c>
      <c r="E145" s="31">
        <v>184</v>
      </c>
      <c r="F145" s="31">
        <v>94</v>
      </c>
      <c r="G145" s="31">
        <v>5655.22</v>
      </c>
      <c r="H145" s="31">
        <v>1040560.48</v>
      </c>
      <c r="I145" s="32">
        <v>45681</v>
      </c>
      <c r="J145" s="32">
        <v>45912</v>
      </c>
      <c r="K145" s="31" t="s">
        <v>57</v>
      </c>
      <c r="L145" s="33" t="s">
        <v>33</v>
      </c>
      <c r="M145" s="13" t="str">
        <f>PROPER(TRIM(SUBSTITUTE(B145,"###"," ")))</f>
        <v>Region Lite</v>
      </c>
      <c r="N145" s="13" t="str">
        <f>PROPER(TRIM(SUBSTITUTE(C145,"###"," ")))</f>
        <v>Electronics</v>
      </c>
      <c r="O145" s="13" t="str">
        <f>PROPER(TRIM(SUBSTITUTE(D145,"###"," ")))</f>
        <v>Retailmart Inc</v>
      </c>
      <c r="P145" s="13" t="str">
        <f t="shared" si="14"/>
        <v>Region Lite</v>
      </c>
      <c r="Q145" s="34" t="str">
        <f t="shared" si="15"/>
        <v>Electronics</v>
      </c>
      <c r="R145" s="13" t="str">
        <f t="shared" si="16"/>
        <v>Retailmart Inc</v>
      </c>
      <c r="S145" s="35">
        <f t="shared" si="17"/>
        <v>184</v>
      </c>
      <c r="T145" s="35">
        <f t="shared" si="18"/>
        <v>94</v>
      </c>
      <c r="U145" s="14">
        <f t="shared" si="19"/>
        <v>5655.22</v>
      </c>
      <c r="V145" s="14">
        <f t="shared" si="20"/>
        <v>1040560.4800000001</v>
      </c>
      <c r="W145" s="13" t="str">
        <v>In Stock</v>
      </c>
      <c r="X145" s="13" t="str">
        <v>No</v>
      </c>
      <c r="Y145" s="13">
        <v>0</v>
      </c>
    </row>
    <row r="146" spans="1:25" x14ac:dyDescent="0.3">
      <c r="A146" s="31" t="s">
        <v>316</v>
      </c>
      <c r="B146" s="31" t="s">
        <v>317</v>
      </c>
      <c r="C146" s="31" t="s">
        <v>14</v>
      </c>
      <c r="D146" s="31" t="s">
        <v>15</v>
      </c>
      <c r="E146" s="31">
        <v>101</v>
      </c>
      <c r="F146" s="31">
        <v>95</v>
      </c>
      <c r="G146" s="31">
        <v>2179.7800000000002</v>
      </c>
      <c r="H146" s="31">
        <v>220157.78</v>
      </c>
      <c r="I146" s="32">
        <v>45844</v>
      </c>
      <c r="J146" s="32">
        <v>45918</v>
      </c>
      <c r="K146" s="31" t="s">
        <v>25</v>
      </c>
      <c r="L146" s="33" t="s">
        <v>17</v>
      </c>
      <c r="M146" s="13" t="str">
        <f>PROPER(TRIM(SUBSTITUTE(B146,"###"," ")))</f>
        <v>Activity Plus</v>
      </c>
      <c r="N146" s="13" t="str">
        <f>PROPER(TRIM(SUBSTITUTE(C146,"###"," ")))</f>
        <v>Clothing</v>
      </c>
      <c r="O146" s="13" t="str">
        <f>PROPER(TRIM(SUBSTITUTE(D146,"###"," ")))</f>
        <v>Global Traders</v>
      </c>
      <c r="P146" s="13" t="str">
        <f t="shared" si="14"/>
        <v>Activity Plus</v>
      </c>
      <c r="Q146" s="34" t="str">
        <f t="shared" si="15"/>
        <v>Clothing</v>
      </c>
      <c r="R146" s="13" t="str">
        <f t="shared" si="16"/>
        <v>Global Traders</v>
      </c>
      <c r="S146" s="35">
        <f t="shared" si="17"/>
        <v>101</v>
      </c>
      <c r="T146" s="35">
        <f t="shared" si="18"/>
        <v>95</v>
      </c>
      <c r="U146" s="14">
        <f t="shared" si="19"/>
        <v>2179.7800000000002</v>
      </c>
      <c r="V146" s="14">
        <f t="shared" si="20"/>
        <v>220157.78000000003</v>
      </c>
      <c r="W146" s="13" t="str">
        <v>In Stock</v>
      </c>
      <c r="X146" s="13" t="str">
        <v>No</v>
      </c>
      <c r="Y146" s="13">
        <v>0</v>
      </c>
    </row>
    <row r="147" spans="1:25" x14ac:dyDescent="0.3">
      <c r="A147" s="31" t="s">
        <v>318</v>
      </c>
      <c r="B147" s="31" t="s">
        <v>319</v>
      </c>
      <c r="C147" s="31" t="s">
        <v>44</v>
      </c>
      <c r="D147" s="31" t="s">
        <v>45</v>
      </c>
      <c r="E147" s="31">
        <v>7</v>
      </c>
      <c r="F147" s="31">
        <v>55</v>
      </c>
      <c r="G147" s="31">
        <v>9300.7800000000007</v>
      </c>
      <c r="H147" s="31">
        <v>65105.460000000006</v>
      </c>
      <c r="I147" s="32">
        <v>45771</v>
      </c>
      <c r="J147" s="32">
        <v>45914</v>
      </c>
      <c r="K147" s="31" t="s">
        <v>57</v>
      </c>
      <c r="L147" s="33" t="s">
        <v>58</v>
      </c>
      <c r="M147" s="13" t="str">
        <f>PROPER(TRIM(SUBSTITUTE(B147,"###"," ")))</f>
        <v>Reason X</v>
      </c>
      <c r="N147" s="13" t="str">
        <f>PROPER(TRIM(SUBSTITUTE(C147,"###"," ")))</f>
        <v>Groceries</v>
      </c>
      <c r="O147" s="13" t="str">
        <f>PROPER(TRIM(SUBSTITUTE(D147,"###"," ")))</f>
        <v>Retailmart Inc</v>
      </c>
      <c r="P147" s="13" t="str">
        <f t="shared" si="14"/>
        <v>Reason X</v>
      </c>
      <c r="Q147" s="34" t="str">
        <f t="shared" si="15"/>
        <v>Groceries</v>
      </c>
      <c r="R147" s="13" t="str">
        <f t="shared" si="16"/>
        <v>Retailmart Inc</v>
      </c>
      <c r="S147" s="35">
        <f t="shared" si="17"/>
        <v>7</v>
      </c>
      <c r="T147" s="35">
        <f t="shared" si="18"/>
        <v>55</v>
      </c>
      <c r="U147" s="14">
        <f t="shared" si="19"/>
        <v>9300.7800000000007</v>
      </c>
      <c r="V147" s="14">
        <f t="shared" si="20"/>
        <v>65105.460000000006</v>
      </c>
      <c r="W147" s="13" t="str">
        <v>Low Stock</v>
      </c>
      <c r="X147" s="13" t="str">
        <v>Yes</v>
      </c>
      <c r="Y147" s="13">
        <v>1</v>
      </c>
    </row>
    <row r="148" spans="1:25" x14ac:dyDescent="0.3">
      <c r="A148" s="31" t="s">
        <v>320</v>
      </c>
      <c r="B148" s="31" t="s">
        <v>43</v>
      </c>
      <c r="C148" s="31" t="s">
        <v>20</v>
      </c>
      <c r="D148" s="31" t="s">
        <v>53</v>
      </c>
      <c r="E148" s="31">
        <v>59</v>
      </c>
      <c r="F148" s="31">
        <v>69</v>
      </c>
      <c r="G148" s="31">
        <v>5355.46</v>
      </c>
      <c r="H148" s="31">
        <v>315972.14</v>
      </c>
      <c r="I148" s="32">
        <v>45722</v>
      </c>
      <c r="J148" s="32">
        <v>45869</v>
      </c>
      <c r="K148" s="31" t="s">
        <v>57</v>
      </c>
      <c r="L148" s="33" t="s">
        <v>33</v>
      </c>
      <c r="M148" s="13" t="str">
        <f>PROPER(TRIM(SUBSTITUTE(B148,"###"," ")))</f>
        <v>Plan Plus</v>
      </c>
      <c r="N148" s="13" t="str">
        <f>PROPER(TRIM(SUBSTITUTE(C148,"###"," ")))</f>
        <v>Toys</v>
      </c>
      <c r="O148" s="13" t="str">
        <f>PROPER(TRIM(SUBSTITUTE(D148,"###"," ")))</f>
        <v>Abc Pvt Ltd</v>
      </c>
      <c r="P148" s="13" t="str">
        <f t="shared" si="14"/>
        <v>Plan Plus</v>
      </c>
      <c r="Q148" s="34" t="str">
        <f t="shared" si="15"/>
        <v>Toys</v>
      </c>
      <c r="R148" s="13" t="str">
        <f t="shared" si="16"/>
        <v>Abc Pvt Ltd</v>
      </c>
      <c r="S148" s="35">
        <f t="shared" si="17"/>
        <v>59</v>
      </c>
      <c r="T148" s="35">
        <f t="shared" si="18"/>
        <v>69</v>
      </c>
      <c r="U148" s="14">
        <f t="shared" si="19"/>
        <v>5355.46</v>
      </c>
      <c r="V148" s="14">
        <f t="shared" si="20"/>
        <v>315972.14</v>
      </c>
      <c r="W148" s="13" t="str">
        <v>Low Stock</v>
      </c>
      <c r="X148" s="13" t="str">
        <v>Yes</v>
      </c>
      <c r="Y148" s="13">
        <v>1</v>
      </c>
    </row>
    <row r="149" spans="1:25" x14ac:dyDescent="0.3">
      <c r="A149" s="31" t="s">
        <v>321</v>
      </c>
      <c r="B149" s="31" t="s">
        <v>322</v>
      </c>
      <c r="C149" s="31" t="s">
        <v>40</v>
      </c>
      <c r="D149" s="31" t="s">
        <v>15</v>
      </c>
      <c r="E149" s="31">
        <v>40</v>
      </c>
      <c r="F149" s="31">
        <v>83</v>
      </c>
      <c r="G149" s="31">
        <v>9092.15</v>
      </c>
      <c r="H149" s="31">
        <v>363686</v>
      </c>
      <c r="I149" s="32">
        <v>45703</v>
      </c>
      <c r="J149" s="32">
        <v>45868</v>
      </c>
      <c r="K149" s="31" t="s">
        <v>57</v>
      </c>
      <c r="L149" s="33" t="s">
        <v>21</v>
      </c>
      <c r="M149" s="13" t="str">
        <f>PROPER(TRIM(SUBSTITUTE(B149,"###"," ")))</f>
        <v>Four Lite</v>
      </c>
      <c r="N149" s="13" t="str">
        <f>PROPER(TRIM(SUBSTITUTE(C149,"###"," ")))</f>
        <v>Electronics</v>
      </c>
      <c r="O149" s="13" t="str">
        <f>PROPER(TRIM(SUBSTITUTE(D149,"###"," ")))</f>
        <v>Global Traders</v>
      </c>
      <c r="P149" s="13" t="str">
        <f t="shared" si="14"/>
        <v>Four Lite</v>
      </c>
      <c r="Q149" s="34" t="str">
        <f t="shared" si="15"/>
        <v>Electronics</v>
      </c>
      <c r="R149" s="13" t="str">
        <f t="shared" si="16"/>
        <v>Global Traders</v>
      </c>
      <c r="S149" s="35">
        <f t="shared" si="17"/>
        <v>40</v>
      </c>
      <c r="T149" s="35">
        <f t="shared" si="18"/>
        <v>83</v>
      </c>
      <c r="U149" s="14">
        <f t="shared" si="19"/>
        <v>9092.15</v>
      </c>
      <c r="V149" s="14">
        <f t="shared" si="20"/>
        <v>363686</v>
      </c>
      <c r="W149" s="13" t="str">
        <v>Low Stock</v>
      </c>
      <c r="X149" s="13" t="str">
        <v>Yes</v>
      </c>
      <c r="Y149" s="13">
        <v>1</v>
      </c>
    </row>
    <row r="150" spans="1:25" x14ac:dyDescent="0.3">
      <c r="A150" s="31" t="s">
        <v>323</v>
      </c>
      <c r="B150" s="31" t="s">
        <v>140</v>
      </c>
      <c r="C150" s="31" t="s">
        <v>14</v>
      </c>
      <c r="D150" s="31" t="s">
        <v>15</v>
      </c>
      <c r="E150" s="31">
        <v>144</v>
      </c>
      <c r="F150" s="31">
        <v>92</v>
      </c>
      <c r="G150" s="31">
        <v>6225.08</v>
      </c>
      <c r="H150" s="31">
        <v>896411.52</v>
      </c>
      <c r="I150" s="32">
        <v>45683</v>
      </c>
      <c r="J150" s="32">
        <v>45878</v>
      </c>
      <c r="K150" s="31" t="s">
        <v>57</v>
      </c>
      <c r="L150" s="33" t="s">
        <v>17</v>
      </c>
      <c r="M150" s="13" t="str">
        <f>PROPER(TRIM(SUBSTITUTE(B150,"###"," ")))</f>
        <v>Cut Mini</v>
      </c>
      <c r="N150" s="13" t="str">
        <f>PROPER(TRIM(SUBSTITUTE(C150,"###"," ")))</f>
        <v>Clothing</v>
      </c>
      <c r="O150" s="13" t="str">
        <f>PROPER(TRIM(SUBSTITUTE(D150,"###"," ")))</f>
        <v>Global Traders</v>
      </c>
      <c r="P150" s="13" t="str">
        <f t="shared" si="14"/>
        <v>Cut Mini</v>
      </c>
      <c r="Q150" s="34" t="str">
        <f t="shared" si="15"/>
        <v>Clothing</v>
      </c>
      <c r="R150" s="13" t="str">
        <f t="shared" si="16"/>
        <v>Global Traders</v>
      </c>
      <c r="S150" s="35">
        <f t="shared" si="17"/>
        <v>144</v>
      </c>
      <c r="T150" s="35">
        <f t="shared" si="18"/>
        <v>92</v>
      </c>
      <c r="U150" s="14">
        <f t="shared" si="19"/>
        <v>6225.08</v>
      </c>
      <c r="V150" s="14">
        <f t="shared" si="20"/>
        <v>896411.52</v>
      </c>
      <c r="W150" s="13" t="str">
        <v>In Stock</v>
      </c>
      <c r="X150" s="13" t="str">
        <v>No</v>
      </c>
      <c r="Y150" s="13">
        <v>0</v>
      </c>
    </row>
    <row r="151" spans="1:25" x14ac:dyDescent="0.3">
      <c r="A151" s="31" t="s">
        <v>324</v>
      </c>
      <c r="B151" s="31" t="s">
        <v>325</v>
      </c>
      <c r="C151" s="31" t="s">
        <v>20</v>
      </c>
      <c r="D151" s="31" t="s">
        <v>45</v>
      </c>
      <c r="E151" s="31">
        <v>156</v>
      </c>
      <c r="F151" s="31">
        <v>32</v>
      </c>
      <c r="G151" s="31">
        <v>18223</v>
      </c>
      <c r="H151" s="31">
        <v>2842788</v>
      </c>
      <c r="I151" s="32">
        <v>45806</v>
      </c>
      <c r="J151" s="32">
        <v>45937</v>
      </c>
      <c r="K151" s="31" t="s">
        <v>16</v>
      </c>
      <c r="L151" s="33" t="s">
        <v>58</v>
      </c>
      <c r="M151" s="13" t="str">
        <f>PROPER(TRIM(SUBSTITUTE(B151,"###"," ")))</f>
        <v>Street Plus</v>
      </c>
      <c r="N151" s="13" t="str">
        <f>PROPER(TRIM(SUBSTITUTE(C151,"###"," ")))</f>
        <v>Toys</v>
      </c>
      <c r="O151" s="13" t="str">
        <f>PROPER(TRIM(SUBSTITUTE(D151,"###"," ")))</f>
        <v>Retailmart Inc</v>
      </c>
      <c r="P151" s="13" t="str">
        <f t="shared" si="14"/>
        <v>Street Plus</v>
      </c>
      <c r="Q151" s="34" t="str">
        <f t="shared" si="15"/>
        <v>Toys</v>
      </c>
      <c r="R151" s="13" t="str">
        <f t="shared" si="16"/>
        <v>Retailmart Inc</v>
      </c>
      <c r="S151" s="35">
        <f t="shared" si="17"/>
        <v>156</v>
      </c>
      <c r="T151" s="35">
        <f t="shared" si="18"/>
        <v>32</v>
      </c>
      <c r="U151" s="14">
        <f t="shared" si="19"/>
        <v>18223</v>
      </c>
      <c r="V151" s="14">
        <f t="shared" si="20"/>
        <v>2842788</v>
      </c>
      <c r="W151" s="13" t="str">
        <v>In Stock</v>
      </c>
      <c r="X151" s="13" t="str">
        <v>No</v>
      </c>
      <c r="Y151" s="13">
        <v>0</v>
      </c>
    </row>
    <row r="152" spans="1:25" x14ac:dyDescent="0.3">
      <c r="A152" s="31" t="s">
        <v>326</v>
      </c>
      <c r="B152" s="31" t="s">
        <v>327</v>
      </c>
      <c r="C152" s="31" t="s">
        <v>44</v>
      </c>
      <c r="D152" s="31" t="s">
        <v>24</v>
      </c>
      <c r="E152" s="31">
        <v>133</v>
      </c>
      <c r="F152" s="31">
        <v>88</v>
      </c>
      <c r="G152" s="31">
        <v>12287.63</v>
      </c>
      <c r="H152" s="31">
        <v>1634254.79</v>
      </c>
      <c r="I152" s="32">
        <v>45786</v>
      </c>
      <c r="J152" s="32">
        <v>45888</v>
      </c>
      <c r="K152" s="31" t="s">
        <v>57</v>
      </c>
      <c r="L152" s="33" t="s">
        <v>33</v>
      </c>
      <c r="M152" s="13" t="str">
        <f>PROPER(TRIM(SUBSTITUTE(B152,"###"," ")))</f>
        <v>Great Plus</v>
      </c>
      <c r="N152" s="13" t="str">
        <f>PROPER(TRIM(SUBSTITUTE(C152,"###"," ")))</f>
        <v>Groceries</v>
      </c>
      <c r="O152" s="13" t="str">
        <f>PROPER(TRIM(SUBSTITUTE(D152,"###"," ")))</f>
        <v>Omni Suppliers</v>
      </c>
      <c r="P152" s="13" t="str">
        <f t="shared" si="14"/>
        <v>Great Plus</v>
      </c>
      <c r="Q152" s="34" t="str">
        <f t="shared" si="15"/>
        <v>Groceries</v>
      </c>
      <c r="R152" s="13" t="str">
        <f t="shared" si="16"/>
        <v>Omni Suppliers</v>
      </c>
      <c r="S152" s="35">
        <f t="shared" si="17"/>
        <v>133</v>
      </c>
      <c r="T152" s="35">
        <f t="shared" si="18"/>
        <v>88</v>
      </c>
      <c r="U152" s="14">
        <f t="shared" si="19"/>
        <v>12287.63</v>
      </c>
      <c r="V152" s="14">
        <f t="shared" si="20"/>
        <v>1634254.7899999998</v>
      </c>
      <c r="W152" s="13" t="str">
        <v>In Stock</v>
      </c>
      <c r="X152" s="13" t="str">
        <v>No</v>
      </c>
      <c r="Y152" s="13">
        <v>0</v>
      </c>
    </row>
    <row r="153" spans="1:25" x14ac:dyDescent="0.3">
      <c r="A153" s="31" t="s">
        <v>328</v>
      </c>
      <c r="B153" s="31" t="s">
        <v>329</v>
      </c>
      <c r="C153" s="31" t="s">
        <v>40</v>
      </c>
      <c r="D153" s="31" t="s">
        <v>15</v>
      </c>
      <c r="E153" s="31">
        <v>55</v>
      </c>
      <c r="F153" s="31">
        <v>49</v>
      </c>
      <c r="G153" s="31">
        <v>17327.97</v>
      </c>
      <c r="H153" s="31">
        <v>953038.35000000009</v>
      </c>
      <c r="I153" s="32">
        <v>45706</v>
      </c>
      <c r="J153" s="32">
        <v>45886</v>
      </c>
      <c r="K153" s="31" t="s">
        <v>29</v>
      </c>
      <c r="L153" s="33" t="s">
        <v>21</v>
      </c>
      <c r="M153" s="13" t="str">
        <f>PROPER(TRIM(SUBSTITUTE(B153,"###"," ")))</f>
        <v>Fine Pro</v>
      </c>
      <c r="N153" s="13" t="str">
        <f>PROPER(TRIM(SUBSTITUTE(C153,"###"," ")))</f>
        <v>Electronics</v>
      </c>
      <c r="O153" s="13" t="str">
        <f>PROPER(TRIM(SUBSTITUTE(D153,"###"," ")))</f>
        <v>Global Traders</v>
      </c>
      <c r="P153" s="13" t="str">
        <f t="shared" si="14"/>
        <v>Fine Pro</v>
      </c>
      <c r="Q153" s="34" t="str">
        <f t="shared" si="15"/>
        <v>Electronics</v>
      </c>
      <c r="R153" s="13" t="str">
        <f t="shared" si="16"/>
        <v>Global Traders</v>
      </c>
      <c r="S153" s="35">
        <f t="shared" si="17"/>
        <v>55</v>
      </c>
      <c r="T153" s="35">
        <f t="shared" si="18"/>
        <v>49</v>
      </c>
      <c r="U153" s="14">
        <f t="shared" si="19"/>
        <v>17327.97</v>
      </c>
      <c r="V153" s="14">
        <f t="shared" si="20"/>
        <v>953038.35000000009</v>
      </c>
      <c r="W153" s="13" t="str">
        <v>In Stock</v>
      </c>
      <c r="X153" s="13" t="str">
        <v>No</v>
      </c>
      <c r="Y153" s="13">
        <v>0</v>
      </c>
    </row>
    <row r="154" spans="1:25" x14ac:dyDescent="0.3">
      <c r="A154" s="31" t="s">
        <v>330</v>
      </c>
      <c r="B154" s="31" t="s">
        <v>331</v>
      </c>
      <c r="C154" s="31" t="s">
        <v>40</v>
      </c>
      <c r="D154" s="31" t="s">
        <v>53</v>
      </c>
      <c r="E154" s="31">
        <v>118</v>
      </c>
      <c r="F154" s="31">
        <v>52</v>
      </c>
      <c r="G154" s="31">
        <v>15563.17</v>
      </c>
      <c r="H154" s="31">
        <v>1836454.06</v>
      </c>
      <c r="I154" s="32">
        <v>45779</v>
      </c>
      <c r="J154" s="32">
        <v>45912</v>
      </c>
      <c r="K154" s="31" t="s">
        <v>16</v>
      </c>
      <c r="L154" s="33" t="s">
        <v>58</v>
      </c>
      <c r="M154" s="13" t="str">
        <f>PROPER(TRIM(SUBSTITUTE(B154,"###"," ")))</f>
        <v>Focus Max</v>
      </c>
      <c r="N154" s="13" t="str">
        <f>PROPER(TRIM(SUBSTITUTE(C154,"###"," ")))</f>
        <v>Electronics</v>
      </c>
      <c r="O154" s="13" t="str">
        <f>PROPER(TRIM(SUBSTITUTE(D154,"###"," ")))</f>
        <v>Abc Pvt Ltd</v>
      </c>
      <c r="P154" s="13" t="str">
        <f t="shared" si="14"/>
        <v>Focus Max</v>
      </c>
      <c r="Q154" s="34" t="str">
        <f t="shared" si="15"/>
        <v>Electronics</v>
      </c>
      <c r="R154" s="13" t="str">
        <f t="shared" si="16"/>
        <v>Abc Pvt Ltd</v>
      </c>
      <c r="S154" s="35">
        <f t="shared" si="17"/>
        <v>118</v>
      </c>
      <c r="T154" s="35">
        <f t="shared" si="18"/>
        <v>52</v>
      </c>
      <c r="U154" s="14">
        <f t="shared" si="19"/>
        <v>15563.17</v>
      </c>
      <c r="V154" s="14">
        <f t="shared" si="20"/>
        <v>1836454.06</v>
      </c>
      <c r="W154" s="13" t="str">
        <v>In Stock</v>
      </c>
      <c r="X154" s="13" t="str">
        <v>No</v>
      </c>
      <c r="Y154" s="13">
        <v>0</v>
      </c>
    </row>
    <row r="155" spans="1:25" x14ac:dyDescent="0.3">
      <c r="A155" s="31" t="s">
        <v>332</v>
      </c>
      <c r="B155" s="31" t="s">
        <v>333</v>
      </c>
      <c r="C155" s="31" t="s">
        <v>20</v>
      </c>
      <c r="D155" s="31" t="s">
        <v>41</v>
      </c>
      <c r="E155" s="31">
        <v>176</v>
      </c>
      <c r="F155" s="31">
        <v>30</v>
      </c>
      <c r="G155" s="31">
        <v>11902.91</v>
      </c>
      <c r="H155" s="31">
        <v>2094912.16</v>
      </c>
      <c r="I155" s="32">
        <v>45689</v>
      </c>
      <c r="J155" s="32">
        <v>45875</v>
      </c>
      <c r="K155" s="31" t="s">
        <v>57</v>
      </c>
      <c r="L155" s="33" t="s">
        <v>21</v>
      </c>
      <c r="M155" s="13" t="str">
        <f>PROPER(TRIM(SUBSTITUTE(B155,"###"," ")))</f>
        <v>About Pro</v>
      </c>
      <c r="N155" s="13" t="str">
        <f>PROPER(TRIM(SUBSTITUTE(C155,"###"," ")))</f>
        <v>Toys</v>
      </c>
      <c r="O155" s="13" t="str">
        <f>PROPER(TRIM(SUBSTITUTE(D155,"###"," ")))</f>
        <v>Quickstock</v>
      </c>
      <c r="P155" s="13" t="str">
        <f t="shared" si="14"/>
        <v>About Pro</v>
      </c>
      <c r="Q155" s="34" t="str">
        <f t="shared" si="15"/>
        <v>Toys</v>
      </c>
      <c r="R155" s="13" t="str">
        <f t="shared" si="16"/>
        <v>Quickstock</v>
      </c>
      <c r="S155" s="35">
        <f t="shared" si="17"/>
        <v>176</v>
      </c>
      <c r="T155" s="35">
        <f t="shared" si="18"/>
        <v>30</v>
      </c>
      <c r="U155" s="14">
        <f t="shared" si="19"/>
        <v>11902.91</v>
      </c>
      <c r="V155" s="14">
        <f t="shared" si="20"/>
        <v>2094912.16</v>
      </c>
      <c r="W155" s="13" t="str">
        <v>In Stock</v>
      </c>
      <c r="X155" s="13" t="str">
        <v>No</v>
      </c>
      <c r="Y155" s="13">
        <v>0</v>
      </c>
    </row>
    <row r="156" spans="1:25" x14ac:dyDescent="0.3">
      <c r="A156" s="31" t="s">
        <v>334</v>
      </c>
      <c r="B156" s="31" t="s">
        <v>335</v>
      </c>
      <c r="C156" s="31" t="s">
        <v>40</v>
      </c>
      <c r="D156" s="31" t="s">
        <v>45</v>
      </c>
      <c r="E156" s="31">
        <v>85</v>
      </c>
      <c r="F156" s="31">
        <v>78</v>
      </c>
      <c r="G156" s="31">
        <v>16850.27</v>
      </c>
      <c r="H156" s="31">
        <v>1432272.95</v>
      </c>
      <c r="I156" s="32">
        <v>45846</v>
      </c>
      <c r="J156" s="32">
        <v>45906</v>
      </c>
      <c r="K156" s="31" t="s">
        <v>29</v>
      </c>
      <c r="L156" s="33" t="s">
        <v>21</v>
      </c>
      <c r="M156" s="13" t="str">
        <f>PROPER(TRIM(SUBSTITUTE(B156,"###"," ")))</f>
        <v>Develop Plus</v>
      </c>
      <c r="N156" s="13" t="str">
        <f>PROPER(TRIM(SUBSTITUTE(C156,"###"," ")))</f>
        <v>Electronics</v>
      </c>
      <c r="O156" s="13" t="str">
        <f>PROPER(TRIM(SUBSTITUTE(D156,"###"," ")))</f>
        <v>Retailmart Inc</v>
      </c>
      <c r="P156" s="13" t="str">
        <f t="shared" si="14"/>
        <v>Develop Plus</v>
      </c>
      <c r="Q156" s="34" t="str">
        <f t="shared" si="15"/>
        <v>Electronics</v>
      </c>
      <c r="R156" s="13" t="str">
        <f t="shared" si="16"/>
        <v>Retailmart Inc</v>
      </c>
      <c r="S156" s="35">
        <f t="shared" si="17"/>
        <v>85</v>
      </c>
      <c r="T156" s="35">
        <f t="shared" si="18"/>
        <v>78</v>
      </c>
      <c r="U156" s="14">
        <f t="shared" si="19"/>
        <v>16850.27</v>
      </c>
      <c r="V156" s="14">
        <f t="shared" si="20"/>
        <v>1432272.95</v>
      </c>
      <c r="W156" s="13" t="str">
        <v>In Stock</v>
      </c>
      <c r="X156" s="13" t="str">
        <v>No</v>
      </c>
      <c r="Y156" s="13">
        <v>0</v>
      </c>
    </row>
    <row r="157" spans="1:25" x14ac:dyDescent="0.3">
      <c r="A157" s="31" t="s">
        <v>336</v>
      </c>
      <c r="B157" s="31" t="s">
        <v>337</v>
      </c>
      <c r="C157" s="31" t="s">
        <v>20</v>
      </c>
      <c r="D157" s="31" t="s">
        <v>41</v>
      </c>
      <c r="E157" s="13"/>
      <c r="F157" s="31">
        <v>20</v>
      </c>
      <c r="G157" s="31">
        <v>322.76</v>
      </c>
      <c r="H157" s="13"/>
      <c r="I157" s="32">
        <v>45730</v>
      </c>
      <c r="J157" s="32">
        <v>45925</v>
      </c>
      <c r="K157" s="31" t="s">
        <v>46</v>
      </c>
      <c r="L157" s="33" t="s">
        <v>58</v>
      </c>
      <c r="M157" s="13" t="str">
        <f>PROPER(TRIM(SUBSTITUTE(B157,"###"," ")))</f>
        <v>Plan Lite</v>
      </c>
      <c r="N157" s="13" t="str">
        <f>PROPER(TRIM(SUBSTITUTE(C157,"###"," ")))</f>
        <v>Toys</v>
      </c>
      <c r="O157" s="13" t="str">
        <f>PROPER(TRIM(SUBSTITUTE(D157,"###"," ")))</f>
        <v>Quickstock</v>
      </c>
      <c r="P157" s="13" t="str">
        <f t="shared" si="14"/>
        <v>Plan Lite</v>
      </c>
      <c r="Q157" s="34" t="str">
        <f t="shared" si="15"/>
        <v>Toys</v>
      </c>
      <c r="R157" s="13" t="str">
        <f t="shared" si="16"/>
        <v>Quickstock</v>
      </c>
      <c r="S157" s="35">
        <f t="shared" si="17"/>
        <v>0</v>
      </c>
      <c r="T157" s="35">
        <f t="shared" si="18"/>
        <v>20</v>
      </c>
      <c r="U157" s="14">
        <f t="shared" si="19"/>
        <v>322.76</v>
      </c>
      <c r="V157" s="14">
        <f t="shared" si="20"/>
        <v>0</v>
      </c>
      <c r="W157" s="13" t="str">
        <v>Out of Stock</v>
      </c>
      <c r="X157" s="13" t="str">
        <v>Yes</v>
      </c>
      <c r="Y157" s="13">
        <v>1</v>
      </c>
    </row>
    <row r="158" spans="1:25" x14ac:dyDescent="0.3">
      <c r="A158" s="31" t="s">
        <v>338</v>
      </c>
      <c r="B158" s="31" t="s">
        <v>339</v>
      </c>
      <c r="C158" s="31" t="s">
        <v>28</v>
      </c>
      <c r="D158" s="31" t="s">
        <v>24</v>
      </c>
      <c r="E158" s="31">
        <v>196</v>
      </c>
      <c r="F158" s="31">
        <v>24</v>
      </c>
      <c r="G158" s="31">
        <v>19932.900000000001</v>
      </c>
      <c r="H158" s="31">
        <v>3906848.4</v>
      </c>
      <c r="I158" s="32">
        <v>45777</v>
      </c>
      <c r="J158" s="32">
        <v>45907</v>
      </c>
      <c r="K158" s="13"/>
      <c r="L158" s="33" t="s">
        <v>21</v>
      </c>
      <c r="M158" s="13" t="str">
        <f>PROPER(TRIM(SUBSTITUTE(B158,"###"," ")))</f>
        <v>Eight X</v>
      </c>
      <c r="N158" s="13" t="str">
        <f>PROPER(TRIM(SUBSTITUTE(C158,"###"," ")))</f>
        <v>Furniture</v>
      </c>
      <c r="O158" s="13" t="str">
        <f>PROPER(TRIM(SUBSTITUTE(D158,"###"," ")))</f>
        <v>Omni Suppliers</v>
      </c>
      <c r="P158" s="13" t="str">
        <f t="shared" si="14"/>
        <v>Eight X</v>
      </c>
      <c r="Q158" s="34" t="str">
        <f t="shared" si="15"/>
        <v>Furniture</v>
      </c>
      <c r="R158" s="13" t="str">
        <f t="shared" si="16"/>
        <v>Omni Suppliers</v>
      </c>
      <c r="S158" s="35">
        <f t="shared" si="17"/>
        <v>196</v>
      </c>
      <c r="T158" s="35">
        <f t="shared" si="18"/>
        <v>24</v>
      </c>
      <c r="U158" s="14">
        <f t="shared" si="19"/>
        <v>19932.900000000001</v>
      </c>
      <c r="V158" s="14">
        <f t="shared" si="20"/>
        <v>3906848.4000000004</v>
      </c>
      <c r="W158" s="13" t="str">
        <v>In Stock</v>
      </c>
      <c r="X158" s="13" t="str">
        <v>No</v>
      </c>
      <c r="Y158" s="13">
        <v>0</v>
      </c>
    </row>
    <row r="159" spans="1:25" x14ac:dyDescent="0.3">
      <c r="A159" s="31" t="s">
        <v>340</v>
      </c>
      <c r="B159" s="31" t="s">
        <v>341</v>
      </c>
      <c r="C159" s="31" t="s">
        <v>14</v>
      </c>
      <c r="D159" s="31" t="s">
        <v>41</v>
      </c>
      <c r="E159" s="31">
        <v>22</v>
      </c>
      <c r="F159" s="31">
        <v>72</v>
      </c>
      <c r="G159" s="31">
        <v>18898.080000000002</v>
      </c>
      <c r="H159" s="31">
        <v>415757.76</v>
      </c>
      <c r="I159" s="32">
        <v>45806</v>
      </c>
      <c r="J159" s="32">
        <v>45917</v>
      </c>
      <c r="K159" s="31" t="s">
        <v>29</v>
      </c>
      <c r="L159" s="33" t="s">
        <v>17</v>
      </c>
      <c r="M159" s="13" t="str">
        <f>PROPER(TRIM(SUBSTITUTE(B159,"###"," ")))</f>
        <v>Apply Mini</v>
      </c>
      <c r="N159" s="13" t="str">
        <f>PROPER(TRIM(SUBSTITUTE(C159,"###"," ")))</f>
        <v>Clothing</v>
      </c>
      <c r="O159" s="13" t="str">
        <f>PROPER(TRIM(SUBSTITUTE(D159,"###"," ")))</f>
        <v>Quickstock</v>
      </c>
      <c r="P159" s="13" t="str">
        <f t="shared" si="14"/>
        <v>Apply Mini</v>
      </c>
      <c r="Q159" s="34" t="str">
        <f t="shared" si="15"/>
        <v>Clothing</v>
      </c>
      <c r="R159" s="13" t="str">
        <f t="shared" si="16"/>
        <v>Quickstock</v>
      </c>
      <c r="S159" s="35">
        <f t="shared" si="17"/>
        <v>22</v>
      </c>
      <c r="T159" s="35">
        <f t="shared" si="18"/>
        <v>72</v>
      </c>
      <c r="U159" s="14">
        <f t="shared" si="19"/>
        <v>18898.080000000002</v>
      </c>
      <c r="V159" s="14">
        <f t="shared" si="20"/>
        <v>415757.76</v>
      </c>
      <c r="W159" s="13" t="str">
        <v>Low Stock</v>
      </c>
      <c r="X159" s="13" t="str">
        <v>Yes</v>
      </c>
      <c r="Y159" s="13">
        <v>1</v>
      </c>
    </row>
    <row r="160" spans="1:25" x14ac:dyDescent="0.3">
      <c r="A160" s="31" t="s">
        <v>342</v>
      </c>
      <c r="B160" s="31" t="s">
        <v>343</v>
      </c>
      <c r="C160" s="31" t="s">
        <v>20</v>
      </c>
      <c r="D160" s="31" t="s">
        <v>41</v>
      </c>
      <c r="E160" s="31">
        <v>144</v>
      </c>
      <c r="F160" s="31">
        <v>97</v>
      </c>
      <c r="G160" s="31">
        <v>4140.6499999999996</v>
      </c>
      <c r="H160" s="31">
        <v>596253.6</v>
      </c>
      <c r="I160" s="32">
        <v>45768</v>
      </c>
      <c r="J160" s="32">
        <v>45871</v>
      </c>
      <c r="K160" s="31" t="s">
        <v>54</v>
      </c>
      <c r="L160" s="33" t="s">
        <v>21</v>
      </c>
      <c r="M160" s="13" t="str">
        <f>PROPER(TRIM(SUBSTITUTE(B160,"###"," ")))</f>
        <v>On Mini</v>
      </c>
      <c r="N160" s="13" t="str">
        <f>PROPER(TRIM(SUBSTITUTE(C160,"###"," ")))</f>
        <v>Toys</v>
      </c>
      <c r="O160" s="13" t="str">
        <f>PROPER(TRIM(SUBSTITUTE(D160,"###"," ")))</f>
        <v>Quickstock</v>
      </c>
      <c r="P160" s="13" t="str">
        <f t="shared" si="14"/>
        <v>On Mini</v>
      </c>
      <c r="Q160" s="34" t="str">
        <f t="shared" si="15"/>
        <v>Toys</v>
      </c>
      <c r="R160" s="13" t="str">
        <f t="shared" si="16"/>
        <v>Quickstock</v>
      </c>
      <c r="S160" s="35">
        <f t="shared" si="17"/>
        <v>144</v>
      </c>
      <c r="T160" s="35">
        <f t="shared" si="18"/>
        <v>97</v>
      </c>
      <c r="U160" s="14">
        <f t="shared" si="19"/>
        <v>4140.6499999999996</v>
      </c>
      <c r="V160" s="14">
        <f t="shared" si="20"/>
        <v>596253.6</v>
      </c>
      <c r="W160" s="13" t="str">
        <v>In Stock</v>
      </c>
      <c r="X160" s="13" t="str">
        <v>No</v>
      </c>
      <c r="Y160" s="13">
        <v>0</v>
      </c>
    </row>
    <row r="161" spans="1:25" x14ac:dyDescent="0.3">
      <c r="A161" s="31" t="s">
        <v>344</v>
      </c>
      <c r="B161" s="31" t="s">
        <v>345</v>
      </c>
      <c r="C161" s="31" t="s">
        <v>28</v>
      </c>
      <c r="D161" s="31" t="s">
        <v>41</v>
      </c>
      <c r="E161" s="31">
        <v>50</v>
      </c>
      <c r="F161" s="31">
        <v>64</v>
      </c>
      <c r="G161" s="31">
        <v>12143.18</v>
      </c>
      <c r="H161" s="31">
        <v>607159</v>
      </c>
      <c r="I161" s="32">
        <v>45741</v>
      </c>
      <c r="J161" s="32">
        <v>45939</v>
      </c>
      <c r="K161" s="31" t="s">
        <v>46</v>
      </c>
      <c r="L161" s="33" t="s">
        <v>21</v>
      </c>
      <c r="M161" s="13" t="str">
        <f>PROPER(TRIM(SUBSTITUTE(B161,"###"," ")))</f>
        <v>Anything Plus</v>
      </c>
      <c r="N161" s="13" t="str">
        <f>PROPER(TRIM(SUBSTITUTE(C161,"###"," ")))</f>
        <v>Furniture</v>
      </c>
      <c r="O161" s="13" t="str">
        <f>PROPER(TRIM(SUBSTITUTE(D161,"###"," ")))</f>
        <v>Quickstock</v>
      </c>
      <c r="P161" s="13" t="str">
        <f t="shared" si="14"/>
        <v>Anything Plus</v>
      </c>
      <c r="Q161" s="34" t="str">
        <f t="shared" si="15"/>
        <v>Furniture</v>
      </c>
      <c r="R161" s="13" t="str">
        <f t="shared" si="16"/>
        <v>Quickstock</v>
      </c>
      <c r="S161" s="35">
        <f t="shared" si="17"/>
        <v>50</v>
      </c>
      <c r="T161" s="35">
        <f t="shared" si="18"/>
        <v>64</v>
      </c>
      <c r="U161" s="14">
        <f t="shared" si="19"/>
        <v>12143.18</v>
      </c>
      <c r="V161" s="14">
        <f t="shared" si="20"/>
        <v>607159</v>
      </c>
      <c r="W161" s="13" t="str">
        <v>Low Stock</v>
      </c>
      <c r="X161" s="13" t="str">
        <v>Yes</v>
      </c>
      <c r="Y161" s="13">
        <v>1</v>
      </c>
    </row>
    <row r="162" spans="1:25" x14ac:dyDescent="0.3">
      <c r="A162" s="31" t="s">
        <v>346</v>
      </c>
      <c r="B162" s="31" t="s">
        <v>347</v>
      </c>
      <c r="C162" s="31" t="s">
        <v>44</v>
      </c>
      <c r="D162" s="31" t="s">
        <v>53</v>
      </c>
      <c r="E162" s="31">
        <v>192</v>
      </c>
      <c r="F162" s="31">
        <v>51</v>
      </c>
      <c r="G162" s="31">
        <v>985.58</v>
      </c>
      <c r="H162" s="31">
        <v>189231.35999999999</v>
      </c>
      <c r="I162" s="32">
        <v>45678</v>
      </c>
      <c r="J162" s="32">
        <v>45874</v>
      </c>
      <c r="K162" s="31" t="s">
        <v>29</v>
      </c>
      <c r="L162" s="33" t="s">
        <v>21</v>
      </c>
      <c r="M162" s="13" t="str">
        <f>PROPER(TRIM(SUBSTITUTE(B162,"###"," ")))</f>
        <v>Long X</v>
      </c>
      <c r="N162" s="13" t="str">
        <f>PROPER(TRIM(SUBSTITUTE(C162,"###"," ")))</f>
        <v>Groceries</v>
      </c>
      <c r="O162" s="13" t="str">
        <f>PROPER(TRIM(SUBSTITUTE(D162,"###"," ")))</f>
        <v>Abc Pvt Ltd</v>
      </c>
      <c r="P162" s="13" t="str">
        <f t="shared" si="14"/>
        <v>Long X</v>
      </c>
      <c r="Q162" s="34" t="str">
        <f t="shared" si="15"/>
        <v>Groceries</v>
      </c>
      <c r="R162" s="13" t="str">
        <f t="shared" si="16"/>
        <v>Abc Pvt Ltd</v>
      </c>
      <c r="S162" s="35">
        <f t="shared" si="17"/>
        <v>192</v>
      </c>
      <c r="T162" s="35">
        <f t="shared" si="18"/>
        <v>51</v>
      </c>
      <c r="U162" s="14">
        <f t="shared" si="19"/>
        <v>985.58</v>
      </c>
      <c r="V162" s="14">
        <f t="shared" si="20"/>
        <v>189231.36000000002</v>
      </c>
      <c r="W162" s="13" t="str">
        <v>In Stock</v>
      </c>
      <c r="X162" s="13" t="str">
        <v>No</v>
      </c>
      <c r="Y162" s="13">
        <v>0</v>
      </c>
    </row>
    <row r="163" spans="1:25" x14ac:dyDescent="0.3">
      <c r="A163" s="31" t="s">
        <v>348</v>
      </c>
      <c r="B163" s="31" t="s">
        <v>349</v>
      </c>
      <c r="C163" s="31" t="s">
        <v>40</v>
      </c>
      <c r="D163" s="31" t="s">
        <v>45</v>
      </c>
      <c r="E163" s="31">
        <v>38</v>
      </c>
      <c r="F163" s="31">
        <v>45</v>
      </c>
      <c r="G163" s="31">
        <v>9988.4</v>
      </c>
      <c r="H163" s="31">
        <v>379559.2</v>
      </c>
      <c r="I163" s="32">
        <v>45834</v>
      </c>
      <c r="J163" s="32">
        <v>45939</v>
      </c>
      <c r="K163" s="31" t="s">
        <v>25</v>
      </c>
      <c r="L163" s="33" t="s">
        <v>21</v>
      </c>
      <c r="M163" s="13" t="str">
        <f>PROPER(TRIM(SUBSTITUTE(B163,"###"," ")))</f>
        <v>Start Mini</v>
      </c>
      <c r="N163" s="13" t="str">
        <f>PROPER(TRIM(SUBSTITUTE(C163,"###"," ")))</f>
        <v>Electronics</v>
      </c>
      <c r="O163" s="13" t="str">
        <f>PROPER(TRIM(SUBSTITUTE(D163,"###"," ")))</f>
        <v>Retailmart Inc</v>
      </c>
      <c r="P163" s="13" t="str">
        <f t="shared" si="14"/>
        <v>Start Mini</v>
      </c>
      <c r="Q163" s="34" t="str">
        <f t="shared" si="15"/>
        <v>Electronics</v>
      </c>
      <c r="R163" s="13" t="str">
        <f t="shared" si="16"/>
        <v>Retailmart Inc</v>
      </c>
      <c r="S163" s="35">
        <f t="shared" si="17"/>
        <v>38</v>
      </c>
      <c r="T163" s="35">
        <f t="shared" si="18"/>
        <v>45</v>
      </c>
      <c r="U163" s="14">
        <f t="shared" si="19"/>
        <v>9988.4</v>
      </c>
      <c r="V163" s="14">
        <f t="shared" si="20"/>
        <v>379559.2</v>
      </c>
      <c r="W163" s="13" t="str">
        <v>Low Stock</v>
      </c>
      <c r="X163" s="13" t="str">
        <v>Yes</v>
      </c>
      <c r="Y163" s="13">
        <v>1</v>
      </c>
    </row>
    <row r="164" spans="1:25" x14ac:dyDescent="0.3">
      <c r="A164" s="31" t="s">
        <v>350</v>
      </c>
      <c r="B164" s="31" t="s">
        <v>351</v>
      </c>
      <c r="C164" s="31" t="s">
        <v>28</v>
      </c>
      <c r="D164" s="31" t="s">
        <v>24</v>
      </c>
      <c r="E164" s="31">
        <v>122</v>
      </c>
      <c r="F164" s="31">
        <v>69</v>
      </c>
      <c r="G164" s="31">
        <v>17051.02</v>
      </c>
      <c r="H164" s="31">
        <v>2080224.44</v>
      </c>
      <c r="I164" s="32">
        <v>45782</v>
      </c>
      <c r="J164" s="32">
        <v>45925</v>
      </c>
      <c r="K164" s="31" t="s">
        <v>57</v>
      </c>
      <c r="L164" s="33" t="s">
        <v>30</v>
      </c>
      <c r="M164" s="13" t="str">
        <f>PROPER(TRIM(SUBSTITUTE(B164,"###"," ")))</f>
        <v>Already Max</v>
      </c>
      <c r="N164" s="13" t="str">
        <f>PROPER(TRIM(SUBSTITUTE(C164,"###"," ")))</f>
        <v>Furniture</v>
      </c>
      <c r="O164" s="13" t="str">
        <f>PROPER(TRIM(SUBSTITUTE(D164,"###"," ")))</f>
        <v>Omni Suppliers</v>
      </c>
      <c r="P164" s="13" t="str">
        <f t="shared" si="14"/>
        <v>Already Max</v>
      </c>
      <c r="Q164" s="34" t="str">
        <f t="shared" si="15"/>
        <v>Furniture</v>
      </c>
      <c r="R164" s="13" t="str">
        <f t="shared" si="16"/>
        <v>Omni Suppliers</v>
      </c>
      <c r="S164" s="35">
        <f t="shared" si="17"/>
        <v>122</v>
      </c>
      <c r="T164" s="35">
        <f t="shared" si="18"/>
        <v>69</v>
      </c>
      <c r="U164" s="14">
        <f t="shared" si="19"/>
        <v>17051.02</v>
      </c>
      <c r="V164" s="14">
        <f t="shared" si="20"/>
        <v>2080224.44</v>
      </c>
      <c r="W164" s="13" t="str">
        <v>In Stock</v>
      </c>
      <c r="X164" s="13" t="str">
        <v>No</v>
      </c>
      <c r="Y164" s="13">
        <v>0</v>
      </c>
    </row>
    <row r="165" spans="1:25" x14ac:dyDescent="0.3">
      <c r="A165" s="31" t="s">
        <v>352</v>
      </c>
      <c r="B165" s="31" t="s">
        <v>353</v>
      </c>
      <c r="C165" s="31" t="s">
        <v>14</v>
      </c>
      <c r="D165" s="31" t="s">
        <v>45</v>
      </c>
      <c r="E165" s="31">
        <v>132</v>
      </c>
      <c r="F165" s="31">
        <v>76</v>
      </c>
      <c r="G165" s="31">
        <v>11819.62</v>
      </c>
      <c r="H165" s="31">
        <v>1560189.84</v>
      </c>
      <c r="I165" s="32">
        <v>45669</v>
      </c>
      <c r="J165" s="32">
        <v>45854</v>
      </c>
      <c r="K165" s="13"/>
      <c r="L165" s="33" t="s">
        <v>33</v>
      </c>
      <c r="M165" s="13" t="str">
        <f>PROPER(TRIM(SUBSTITUTE(B165,"###"," ")))</f>
        <v>Billion Max</v>
      </c>
      <c r="N165" s="13" t="str">
        <f>PROPER(TRIM(SUBSTITUTE(C165,"###"," ")))</f>
        <v>Clothing</v>
      </c>
      <c r="O165" s="13" t="str">
        <f>PROPER(TRIM(SUBSTITUTE(D165,"###"," ")))</f>
        <v>Retailmart Inc</v>
      </c>
      <c r="P165" s="13" t="str">
        <f t="shared" si="14"/>
        <v>Billion Max</v>
      </c>
      <c r="Q165" s="34" t="str">
        <f t="shared" si="15"/>
        <v>Clothing</v>
      </c>
      <c r="R165" s="13" t="str">
        <f t="shared" si="16"/>
        <v>Retailmart Inc</v>
      </c>
      <c r="S165" s="35">
        <f t="shared" si="17"/>
        <v>132</v>
      </c>
      <c r="T165" s="35">
        <f t="shared" si="18"/>
        <v>76</v>
      </c>
      <c r="U165" s="14">
        <f t="shared" si="19"/>
        <v>11819.62</v>
      </c>
      <c r="V165" s="14">
        <f t="shared" si="20"/>
        <v>1560189.84</v>
      </c>
      <c r="W165" s="13" t="str">
        <v>In Stock</v>
      </c>
      <c r="X165" s="13" t="str">
        <v>No</v>
      </c>
      <c r="Y165" s="13">
        <v>0</v>
      </c>
    </row>
    <row r="166" spans="1:25" x14ac:dyDescent="0.3">
      <c r="A166" s="31" t="s">
        <v>354</v>
      </c>
      <c r="B166" s="31" t="s">
        <v>355</v>
      </c>
      <c r="C166" s="31" t="s">
        <v>14</v>
      </c>
      <c r="D166" s="31" t="s">
        <v>45</v>
      </c>
      <c r="E166" s="31">
        <v>46</v>
      </c>
      <c r="F166" s="31">
        <v>42</v>
      </c>
      <c r="G166" s="31">
        <v>15114.99</v>
      </c>
      <c r="H166" s="31">
        <v>695289.54</v>
      </c>
      <c r="I166" s="32">
        <v>45758</v>
      </c>
      <c r="J166" s="32">
        <v>45910</v>
      </c>
      <c r="K166" s="31" t="s">
        <v>16</v>
      </c>
      <c r="L166" s="33" t="s">
        <v>30</v>
      </c>
      <c r="M166" s="13" t="str">
        <f>PROPER(TRIM(SUBSTITUTE(B166,"###"," ")))</f>
        <v>Cell Max</v>
      </c>
      <c r="N166" s="13" t="str">
        <f>PROPER(TRIM(SUBSTITUTE(C166,"###"," ")))</f>
        <v>Clothing</v>
      </c>
      <c r="O166" s="13" t="str">
        <f>PROPER(TRIM(SUBSTITUTE(D166,"###"," ")))</f>
        <v>Retailmart Inc</v>
      </c>
      <c r="P166" s="13" t="str">
        <f t="shared" si="14"/>
        <v>Cell Max</v>
      </c>
      <c r="Q166" s="34" t="str">
        <f t="shared" si="15"/>
        <v>Clothing</v>
      </c>
      <c r="R166" s="13" t="str">
        <f t="shared" si="16"/>
        <v>Retailmart Inc</v>
      </c>
      <c r="S166" s="35">
        <f t="shared" si="17"/>
        <v>46</v>
      </c>
      <c r="T166" s="35">
        <f t="shared" si="18"/>
        <v>42</v>
      </c>
      <c r="U166" s="14">
        <f t="shared" si="19"/>
        <v>15114.99</v>
      </c>
      <c r="V166" s="14">
        <f t="shared" si="20"/>
        <v>695289.54</v>
      </c>
      <c r="W166" s="13" t="str">
        <v>In Stock</v>
      </c>
      <c r="X166" s="13" t="str">
        <v>No</v>
      </c>
      <c r="Y166" s="13">
        <v>0</v>
      </c>
    </row>
    <row r="167" spans="1:25" x14ac:dyDescent="0.3">
      <c r="A167" s="31" t="s">
        <v>356</v>
      </c>
      <c r="B167" s="31" t="s">
        <v>357</v>
      </c>
      <c r="C167" s="31" t="s">
        <v>40</v>
      </c>
      <c r="D167" s="31" t="s">
        <v>45</v>
      </c>
      <c r="E167" s="31">
        <v>141</v>
      </c>
      <c r="F167" s="31">
        <v>85</v>
      </c>
      <c r="G167" s="31">
        <v>16110.64</v>
      </c>
      <c r="H167" s="31">
        <v>2271600.2400000002</v>
      </c>
      <c r="I167" s="32">
        <v>45763</v>
      </c>
      <c r="J167" s="32">
        <v>45910</v>
      </c>
      <c r="K167" s="13"/>
      <c r="L167" s="33" t="s">
        <v>33</v>
      </c>
      <c r="M167" s="13" t="str">
        <f>PROPER(TRIM(SUBSTITUTE(B167,"###"," ")))</f>
        <v>Order Pro</v>
      </c>
      <c r="N167" s="13" t="str">
        <f>PROPER(TRIM(SUBSTITUTE(C167,"###"," ")))</f>
        <v>Electronics</v>
      </c>
      <c r="O167" s="13" t="str">
        <f>PROPER(TRIM(SUBSTITUTE(D167,"###"," ")))</f>
        <v>Retailmart Inc</v>
      </c>
      <c r="P167" s="13" t="str">
        <f t="shared" si="14"/>
        <v>Order Pro</v>
      </c>
      <c r="Q167" s="34" t="str">
        <f t="shared" si="15"/>
        <v>Electronics</v>
      </c>
      <c r="R167" s="13" t="str">
        <f t="shared" si="16"/>
        <v>Retailmart Inc</v>
      </c>
      <c r="S167" s="35">
        <f t="shared" si="17"/>
        <v>141</v>
      </c>
      <c r="T167" s="35">
        <f t="shared" si="18"/>
        <v>85</v>
      </c>
      <c r="U167" s="14">
        <f t="shared" si="19"/>
        <v>16110.64</v>
      </c>
      <c r="V167" s="14">
        <f t="shared" si="20"/>
        <v>2271600.2399999998</v>
      </c>
      <c r="W167" s="13" t="str">
        <v>In Stock</v>
      </c>
      <c r="X167" s="13" t="str">
        <v>No</v>
      </c>
      <c r="Y167" s="13">
        <v>0</v>
      </c>
    </row>
    <row r="168" spans="1:25" x14ac:dyDescent="0.3">
      <c r="A168" s="31" t="s">
        <v>358</v>
      </c>
      <c r="B168" s="31" t="s">
        <v>359</v>
      </c>
      <c r="C168" s="31" t="s">
        <v>28</v>
      </c>
      <c r="D168" s="31" t="s">
        <v>15</v>
      </c>
      <c r="E168" s="31">
        <v>37</v>
      </c>
      <c r="F168" s="31">
        <v>69</v>
      </c>
      <c r="G168" s="31">
        <v>11818.86</v>
      </c>
      <c r="H168" s="31">
        <v>437297.82</v>
      </c>
      <c r="I168" s="32">
        <v>45711</v>
      </c>
      <c r="J168" s="32">
        <v>45858</v>
      </c>
      <c r="K168" s="31" t="s">
        <v>16</v>
      </c>
      <c r="L168" s="33" t="s">
        <v>30</v>
      </c>
      <c r="M168" s="13" t="str">
        <f>PROPER(TRIM(SUBSTITUTE(B168,"###"," ")))</f>
        <v>Particularly Mini</v>
      </c>
      <c r="N168" s="13" t="str">
        <f>PROPER(TRIM(SUBSTITUTE(C168,"###"," ")))</f>
        <v>Furniture</v>
      </c>
      <c r="O168" s="13" t="str">
        <f>PROPER(TRIM(SUBSTITUTE(D168,"###"," ")))</f>
        <v>Global Traders</v>
      </c>
      <c r="P168" s="13" t="str">
        <f t="shared" si="14"/>
        <v>Particularly Mini</v>
      </c>
      <c r="Q168" s="34" t="str">
        <f t="shared" si="15"/>
        <v>Furniture</v>
      </c>
      <c r="R168" s="13" t="str">
        <f t="shared" si="16"/>
        <v>Global Traders</v>
      </c>
      <c r="S168" s="35">
        <f t="shared" si="17"/>
        <v>37</v>
      </c>
      <c r="T168" s="35">
        <f t="shared" si="18"/>
        <v>69</v>
      </c>
      <c r="U168" s="14">
        <f t="shared" si="19"/>
        <v>11818.86</v>
      </c>
      <c r="V168" s="14">
        <f t="shared" si="20"/>
        <v>437297.82</v>
      </c>
      <c r="W168" s="13" t="str">
        <v>Low Stock</v>
      </c>
      <c r="X168" s="13" t="str">
        <v>Yes</v>
      </c>
      <c r="Y168" s="13">
        <v>1</v>
      </c>
    </row>
    <row r="169" spans="1:25" x14ac:dyDescent="0.3">
      <c r="A169" s="31" t="s">
        <v>360</v>
      </c>
      <c r="B169" s="31" t="s">
        <v>361</v>
      </c>
      <c r="C169" s="31" t="s">
        <v>14</v>
      </c>
      <c r="D169" s="31" t="s">
        <v>53</v>
      </c>
      <c r="E169" s="31">
        <v>78</v>
      </c>
      <c r="F169" s="31">
        <v>70</v>
      </c>
      <c r="G169" s="31">
        <v>18087.97</v>
      </c>
      <c r="H169" s="31">
        <v>1410861.66</v>
      </c>
      <c r="I169" s="32">
        <v>45698</v>
      </c>
      <c r="J169" s="32">
        <v>45857</v>
      </c>
      <c r="K169" s="31" t="s">
        <v>54</v>
      </c>
      <c r="L169" s="33" t="s">
        <v>17</v>
      </c>
      <c r="M169" s="13" t="str">
        <f>PROPER(TRIM(SUBSTITUTE(B169,"###"," ")))</f>
        <v>Western Pro</v>
      </c>
      <c r="N169" s="13" t="str">
        <f>PROPER(TRIM(SUBSTITUTE(C169,"###"," ")))</f>
        <v>Clothing</v>
      </c>
      <c r="O169" s="13" t="str">
        <f>PROPER(TRIM(SUBSTITUTE(D169,"###"," ")))</f>
        <v>Abc Pvt Ltd</v>
      </c>
      <c r="P169" s="13" t="str">
        <f t="shared" si="14"/>
        <v>Western Pro</v>
      </c>
      <c r="Q169" s="34" t="str">
        <f t="shared" si="15"/>
        <v>Clothing</v>
      </c>
      <c r="R169" s="13" t="str">
        <f t="shared" si="16"/>
        <v>Abc Pvt Ltd</v>
      </c>
      <c r="S169" s="35">
        <f t="shared" si="17"/>
        <v>78</v>
      </c>
      <c r="T169" s="35">
        <f t="shared" si="18"/>
        <v>70</v>
      </c>
      <c r="U169" s="14">
        <f t="shared" si="19"/>
        <v>18087.97</v>
      </c>
      <c r="V169" s="14">
        <f t="shared" si="20"/>
        <v>1410861.6600000001</v>
      </c>
      <c r="W169" s="13" t="str">
        <v>In Stock</v>
      </c>
      <c r="X169" s="13" t="str">
        <v>No</v>
      </c>
      <c r="Y169" s="13">
        <v>0</v>
      </c>
    </row>
    <row r="170" spans="1:25" x14ac:dyDescent="0.3">
      <c r="A170" s="31" t="s">
        <v>362</v>
      </c>
      <c r="B170" s="31" t="s">
        <v>363</v>
      </c>
      <c r="C170" s="31" t="s">
        <v>40</v>
      </c>
      <c r="D170" s="31" t="s">
        <v>45</v>
      </c>
      <c r="E170" s="31">
        <v>165</v>
      </c>
      <c r="F170" s="31">
        <v>98</v>
      </c>
      <c r="G170" s="31">
        <v>7961.03</v>
      </c>
      <c r="H170" s="31">
        <v>1313569.95</v>
      </c>
      <c r="I170" s="32">
        <v>45751</v>
      </c>
      <c r="J170" s="32">
        <v>45891</v>
      </c>
      <c r="K170" s="31" t="s">
        <v>25</v>
      </c>
      <c r="L170" s="33" t="s">
        <v>30</v>
      </c>
      <c r="M170" s="13" t="str">
        <f>PROPER(TRIM(SUBSTITUTE(B170,"###"," ")))</f>
        <v>Congress Lite</v>
      </c>
      <c r="N170" s="13" t="str">
        <f>PROPER(TRIM(SUBSTITUTE(C170,"###"," ")))</f>
        <v>Electronics</v>
      </c>
      <c r="O170" s="13" t="str">
        <f>PROPER(TRIM(SUBSTITUTE(D170,"###"," ")))</f>
        <v>Retailmart Inc</v>
      </c>
      <c r="P170" s="13" t="str">
        <f t="shared" si="14"/>
        <v>Congress Lite</v>
      </c>
      <c r="Q170" s="34" t="str">
        <f t="shared" si="15"/>
        <v>Electronics</v>
      </c>
      <c r="R170" s="13" t="str">
        <f t="shared" si="16"/>
        <v>Retailmart Inc</v>
      </c>
      <c r="S170" s="35">
        <f t="shared" si="17"/>
        <v>165</v>
      </c>
      <c r="T170" s="35">
        <f t="shared" si="18"/>
        <v>98</v>
      </c>
      <c r="U170" s="14">
        <f t="shared" si="19"/>
        <v>7961.03</v>
      </c>
      <c r="V170" s="14">
        <f t="shared" si="20"/>
        <v>1313569.95</v>
      </c>
      <c r="W170" s="13" t="str">
        <v>In Stock</v>
      </c>
      <c r="X170" s="13" t="str">
        <v>No</v>
      </c>
      <c r="Y170" s="13">
        <v>0</v>
      </c>
    </row>
    <row r="171" spans="1:25" x14ac:dyDescent="0.3">
      <c r="A171" s="31" t="s">
        <v>364</v>
      </c>
      <c r="B171" s="31" t="s">
        <v>365</v>
      </c>
      <c r="C171" s="31" t="s">
        <v>44</v>
      </c>
      <c r="D171" s="31" t="s">
        <v>45</v>
      </c>
      <c r="E171" s="31">
        <v>105</v>
      </c>
      <c r="F171" s="31">
        <v>70</v>
      </c>
      <c r="G171" s="31">
        <v>13967.96</v>
      </c>
      <c r="H171" s="31">
        <v>1466635.8</v>
      </c>
      <c r="I171" s="32">
        <v>45844</v>
      </c>
      <c r="J171" s="32">
        <v>45910</v>
      </c>
      <c r="K171" s="31" t="s">
        <v>57</v>
      </c>
      <c r="L171" s="33" t="s">
        <v>58</v>
      </c>
      <c r="M171" s="13" t="str">
        <f>PROPER(TRIM(SUBSTITUTE(B171,"###"," ")))</f>
        <v>Why Lite</v>
      </c>
      <c r="N171" s="13" t="str">
        <f>PROPER(TRIM(SUBSTITUTE(C171,"###"," ")))</f>
        <v>Groceries</v>
      </c>
      <c r="O171" s="13" t="str">
        <f>PROPER(TRIM(SUBSTITUTE(D171,"###"," ")))</f>
        <v>Retailmart Inc</v>
      </c>
      <c r="P171" s="13" t="str">
        <f t="shared" si="14"/>
        <v>Why Lite</v>
      </c>
      <c r="Q171" s="34" t="str">
        <f t="shared" si="15"/>
        <v>Groceries</v>
      </c>
      <c r="R171" s="13" t="str">
        <f t="shared" si="16"/>
        <v>Retailmart Inc</v>
      </c>
      <c r="S171" s="35">
        <f t="shared" si="17"/>
        <v>105</v>
      </c>
      <c r="T171" s="35">
        <f t="shared" si="18"/>
        <v>70</v>
      </c>
      <c r="U171" s="14">
        <f t="shared" si="19"/>
        <v>13967.96</v>
      </c>
      <c r="V171" s="14">
        <f t="shared" si="20"/>
        <v>1466635.7999999998</v>
      </c>
      <c r="W171" s="13" t="str">
        <v>In Stock</v>
      </c>
      <c r="X171" s="13" t="str">
        <v>No</v>
      </c>
      <c r="Y171" s="13">
        <v>0</v>
      </c>
    </row>
    <row r="172" spans="1:25" x14ac:dyDescent="0.3">
      <c r="A172" s="31" t="s">
        <v>366</v>
      </c>
      <c r="B172" s="31" t="s">
        <v>367</v>
      </c>
      <c r="C172" s="31" t="s">
        <v>28</v>
      </c>
      <c r="D172" s="31" t="s">
        <v>15</v>
      </c>
      <c r="E172" s="31">
        <v>131</v>
      </c>
      <c r="F172" s="31">
        <v>29</v>
      </c>
      <c r="G172" s="31">
        <v>18535.419999999998</v>
      </c>
      <c r="H172" s="31">
        <v>2428140.02</v>
      </c>
      <c r="I172" s="32">
        <v>45750</v>
      </c>
      <c r="J172" s="32">
        <v>45862</v>
      </c>
      <c r="K172" s="31" t="s">
        <v>16</v>
      </c>
      <c r="L172" s="33" t="s">
        <v>58</v>
      </c>
      <c r="M172" s="13" t="str">
        <f>PROPER(TRIM(SUBSTITUTE(B172,"###"," ")))</f>
        <v>Realize Pro</v>
      </c>
      <c r="N172" s="13" t="str">
        <f>PROPER(TRIM(SUBSTITUTE(C172,"###"," ")))</f>
        <v>Furniture</v>
      </c>
      <c r="O172" s="13" t="str">
        <f>PROPER(TRIM(SUBSTITUTE(D172,"###"," ")))</f>
        <v>Global Traders</v>
      </c>
      <c r="P172" s="13" t="str">
        <f t="shared" si="14"/>
        <v>Realize Pro</v>
      </c>
      <c r="Q172" s="34" t="str">
        <f t="shared" si="15"/>
        <v>Furniture</v>
      </c>
      <c r="R172" s="13" t="str">
        <f t="shared" si="16"/>
        <v>Global Traders</v>
      </c>
      <c r="S172" s="35">
        <f t="shared" si="17"/>
        <v>131</v>
      </c>
      <c r="T172" s="35">
        <f t="shared" si="18"/>
        <v>29</v>
      </c>
      <c r="U172" s="14">
        <f t="shared" si="19"/>
        <v>18535.419999999998</v>
      </c>
      <c r="V172" s="14">
        <f t="shared" si="20"/>
        <v>2428140.0199999996</v>
      </c>
      <c r="W172" s="13" t="str">
        <v>In Stock</v>
      </c>
      <c r="X172" s="13" t="str">
        <v>No</v>
      </c>
      <c r="Y172" s="13">
        <v>0</v>
      </c>
    </row>
    <row r="173" spans="1:25" x14ac:dyDescent="0.3">
      <c r="A173" s="31" t="s">
        <v>368</v>
      </c>
      <c r="B173" s="31" t="s">
        <v>369</v>
      </c>
      <c r="C173" s="31" t="s">
        <v>14</v>
      </c>
      <c r="D173" s="31" t="s">
        <v>53</v>
      </c>
      <c r="E173" s="31">
        <v>16</v>
      </c>
      <c r="F173" s="31">
        <v>88</v>
      </c>
      <c r="G173" s="31">
        <v>19601.650000000001</v>
      </c>
      <c r="H173" s="31">
        <v>313626.40000000002</v>
      </c>
      <c r="I173" s="32">
        <v>45700</v>
      </c>
      <c r="J173" s="32">
        <v>45860</v>
      </c>
      <c r="K173" s="31" t="s">
        <v>16</v>
      </c>
      <c r="L173" s="33" t="s">
        <v>58</v>
      </c>
      <c r="M173" s="13" t="str">
        <f>PROPER(TRIM(SUBSTITUTE(B173,"###"," ")))</f>
        <v>Whole Pro</v>
      </c>
      <c r="N173" s="13" t="str">
        <f>PROPER(TRIM(SUBSTITUTE(C173,"###"," ")))</f>
        <v>Clothing</v>
      </c>
      <c r="O173" s="13" t="str">
        <f>PROPER(TRIM(SUBSTITUTE(D173,"###"," ")))</f>
        <v>Abc Pvt Ltd</v>
      </c>
      <c r="P173" s="13" t="str">
        <f t="shared" si="14"/>
        <v>Whole Pro</v>
      </c>
      <c r="Q173" s="34" t="str">
        <f t="shared" si="15"/>
        <v>Clothing</v>
      </c>
      <c r="R173" s="13" t="str">
        <f t="shared" si="16"/>
        <v>Abc Pvt Ltd</v>
      </c>
      <c r="S173" s="35">
        <f t="shared" si="17"/>
        <v>16</v>
      </c>
      <c r="T173" s="35">
        <f t="shared" si="18"/>
        <v>88</v>
      </c>
      <c r="U173" s="14">
        <f t="shared" si="19"/>
        <v>19601.650000000001</v>
      </c>
      <c r="V173" s="14">
        <f t="shared" si="20"/>
        <v>313626.40000000002</v>
      </c>
      <c r="W173" s="13" t="str">
        <v>Low Stock</v>
      </c>
      <c r="X173" s="13" t="str">
        <v>Yes</v>
      </c>
      <c r="Y173" s="13">
        <v>1</v>
      </c>
    </row>
    <row r="174" spans="1:25" x14ac:dyDescent="0.3">
      <c r="A174" s="31" t="s">
        <v>370</v>
      </c>
      <c r="B174" s="31" t="s">
        <v>371</v>
      </c>
      <c r="C174" s="31" t="s">
        <v>28</v>
      </c>
      <c r="D174" s="31" t="s">
        <v>41</v>
      </c>
      <c r="E174" s="31">
        <v>125</v>
      </c>
      <c r="F174" s="31">
        <v>62</v>
      </c>
      <c r="G174" s="31">
        <v>4840.91</v>
      </c>
      <c r="H174" s="31">
        <v>605113.75</v>
      </c>
      <c r="I174" s="32">
        <v>45763</v>
      </c>
      <c r="J174" s="32">
        <v>45885</v>
      </c>
      <c r="K174" s="31" t="s">
        <v>46</v>
      </c>
      <c r="L174" s="33" t="s">
        <v>21</v>
      </c>
      <c r="M174" s="13" t="str">
        <f>PROPER(TRIM(SUBSTITUTE(B174,"###"," ")))</f>
        <v>Option Lite</v>
      </c>
      <c r="N174" s="13" t="str">
        <f>PROPER(TRIM(SUBSTITUTE(C174,"###"," ")))</f>
        <v>Furniture</v>
      </c>
      <c r="O174" s="13" t="str">
        <f>PROPER(TRIM(SUBSTITUTE(D174,"###"," ")))</f>
        <v>Quickstock</v>
      </c>
      <c r="P174" s="13" t="str">
        <f t="shared" si="14"/>
        <v>Option Lite</v>
      </c>
      <c r="Q174" s="34" t="str">
        <f t="shared" si="15"/>
        <v>Furniture</v>
      </c>
      <c r="R174" s="13" t="str">
        <f t="shared" si="16"/>
        <v>Quickstock</v>
      </c>
      <c r="S174" s="35">
        <f t="shared" si="17"/>
        <v>125</v>
      </c>
      <c r="T174" s="35">
        <f t="shared" si="18"/>
        <v>62</v>
      </c>
      <c r="U174" s="14">
        <f t="shared" si="19"/>
        <v>4840.91</v>
      </c>
      <c r="V174" s="14">
        <f t="shared" si="20"/>
        <v>605113.75</v>
      </c>
      <c r="W174" s="13" t="str">
        <v>In Stock</v>
      </c>
      <c r="X174" s="13" t="str">
        <v>No</v>
      </c>
      <c r="Y174" s="13">
        <v>0</v>
      </c>
    </row>
    <row r="175" spans="1:25" x14ac:dyDescent="0.3">
      <c r="A175" s="31" t="s">
        <v>372</v>
      </c>
      <c r="B175" s="31" t="s">
        <v>373</v>
      </c>
      <c r="C175" s="31" t="s">
        <v>28</v>
      </c>
      <c r="D175" s="31" t="s">
        <v>41</v>
      </c>
      <c r="E175" s="31">
        <v>110</v>
      </c>
      <c r="F175" s="31">
        <v>42</v>
      </c>
      <c r="G175" s="31">
        <v>2604.5100000000002</v>
      </c>
      <c r="H175" s="31">
        <v>286496.09999999998</v>
      </c>
      <c r="I175" s="32">
        <v>45701</v>
      </c>
      <c r="J175" s="32">
        <v>45921</v>
      </c>
      <c r="K175" s="31" t="s">
        <v>54</v>
      </c>
      <c r="L175" s="33" t="s">
        <v>58</v>
      </c>
      <c r="M175" s="13" t="str">
        <f>PROPER(TRIM(SUBSTITUTE(B175,"###"," ")))</f>
        <v>Race Lite</v>
      </c>
      <c r="N175" s="13" t="str">
        <f>PROPER(TRIM(SUBSTITUTE(C175,"###"," ")))</f>
        <v>Furniture</v>
      </c>
      <c r="O175" s="13" t="str">
        <f>PROPER(TRIM(SUBSTITUTE(D175,"###"," ")))</f>
        <v>Quickstock</v>
      </c>
      <c r="P175" s="13" t="str">
        <f t="shared" si="14"/>
        <v>Race Lite</v>
      </c>
      <c r="Q175" s="34" t="str">
        <f t="shared" si="15"/>
        <v>Furniture</v>
      </c>
      <c r="R175" s="13" t="str">
        <f t="shared" si="16"/>
        <v>Quickstock</v>
      </c>
      <c r="S175" s="35">
        <f t="shared" si="17"/>
        <v>110</v>
      </c>
      <c r="T175" s="35">
        <f t="shared" si="18"/>
        <v>42</v>
      </c>
      <c r="U175" s="14">
        <f t="shared" si="19"/>
        <v>2604.5100000000002</v>
      </c>
      <c r="V175" s="14">
        <f t="shared" si="20"/>
        <v>286496.10000000003</v>
      </c>
      <c r="W175" s="13" t="str">
        <v>In Stock</v>
      </c>
      <c r="X175" s="13" t="str">
        <v>No</v>
      </c>
      <c r="Y175" s="13">
        <v>0</v>
      </c>
    </row>
    <row r="176" spans="1:25" x14ac:dyDescent="0.3">
      <c r="A176" s="31" t="s">
        <v>374</v>
      </c>
      <c r="B176" s="31" t="s">
        <v>375</v>
      </c>
      <c r="C176" s="31" t="s">
        <v>14</v>
      </c>
      <c r="D176" s="31" t="s">
        <v>41</v>
      </c>
      <c r="E176" s="31">
        <v>117</v>
      </c>
      <c r="F176" s="31">
        <v>35</v>
      </c>
      <c r="G176" s="31">
        <v>12835.45</v>
      </c>
      <c r="H176" s="31">
        <v>1501747.65</v>
      </c>
      <c r="I176" s="32">
        <v>45787</v>
      </c>
      <c r="J176" s="32">
        <v>45856</v>
      </c>
      <c r="K176" s="31" t="s">
        <v>16</v>
      </c>
      <c r="L176" s="33" t="s">
        <v>58</v>
      </c>
      <c r="M176" s="13" t="str">
        <f>PROPER(TRIM(SUBSTITUTE(B176,"###"," ")))</f>
        <v>Environment Lite</v>
      </c>
      <c r="N176" s="13" t="str">
        <f>PROPER(TRIM(SUBSTITUTE(C176,"###"," ")))</f>
        <v>Clothing</v>
      </c>
      <c r="O176" s="13" t="str">
        <f>PROPER(TRIM(SUBSTITUTE(D176,"###"," ")))</f>
        <v>Quickstock</v>
      </c>
      <c r="P176" s="13" t="str">
        <f t="shared" si="14"/>
        <v>Environment Lite</v>
      </c>
      <c r="Q176" s="34" t="str">
        <f t="shared" si="15"/>
        <v>Clothing</v>
      </c>
      <c r="R176" s="13" t="str">
        <f t="shared" si="16"/>
        <v>Quickstock</v>
      </c>
      <c r="S176" s="35">
        <f t="shared" si="17"/>
        <v>117</v>
      </c>
      <c r="T176" s="35">
        <f t="shared" si="18"/>
        <v>35</v>
      </c>
      <c r="U176" s="14">
        <f t="shared" si="19"/>
        <v>12835.45</v>
      </c>
      <c r="V176" s="14">
        <f t="shared" si="20"/>
        <v>1501747.6500000001</v>
      </c>
      <c r="W176" s="13" t="str">
        <v>In Stock</v>
      </c>
      <c r="X176" s="13" t="str">
        <v>No</v>
      </c>
      <c r="Y176" s="13">
        <v>0</v>
      </c>
    </row>
    <row r="177" spans="1:25" x14ac:dyDescent="0.3">
      <c r="A177" s="31" t="s">
        <v>376</v>
      </c>
      <c r="B177" s="31" t="s">
        <v>377</v>
      </c>
      <c r="C177" s="31" t="s">
        <v>14</v>
      </c>
      <c r="D177" s="31" t="s">
        <v>53</v>
      </c>
      <c r="E177" s="31">
        <v>194</v>
      </c>
      <c r="F177" s="31">
        <v>86</v>
      </c>
      <c r="G177" s="31">
        <v>10328.959999999999</v>
      </c>
      <c r="H177" s="31">
        <v>2003818.24</v>
      </c>
      <c r="I177" s="32">
        <v>45769</v>
      </c>
      <c r="J177" s="32">
        <v>45882</v>
      </c>
      <c r="K177" s="13"/>
      <c r="L177" s="33" t="s">
        <v>33</v>
      </c>
      <c r="M177" s="13" t="str">
        <f>PROPER(TRIM(SUBSTITUTE(B177,"###"," ")))</f>
        <v>Require Lite</v>
      </c>
      <c r="N177" s="13" t="str">
        <f>PROPER(TRIM(SUBSTITUTE(C177,"###"," ")))</f>
        <v>Clothing</v>
      </c>
      <c r="O177" s="13" t="str">
        <f>PROPER(TRIM(SUBSTITUTE(D177,"###"," ")))</f>
        <v>Abc Pvt Ltd</v>
      </c>
      <c r="P177" s="13" t="str">
        <f t="shared" si="14"/>
        <v>Require Lite</v>
      </c>
      <c r="Q177" s="34" t="str">
        <f t="shared" si="15"/>
        <v>Clothing</v>
      </c>
      <c r="R177" s="13" t="str">
        <f t="shared" si="16"/>
        <v>Abc Pvt Ltd</v>
      </c>
      <c r="S177" s="35">
        <f t="shared" si="17"/>
        <v>194</v>
      </c>
      <c r="T177" s="35">
        <f t="shared" si="18"/>
        <v>86</v>
      </c>
      <c r="U177" s="14">
        <f t="shared" si="19"/>
        <v>10328.959999999999</v>
      </c>
      <c r="V177" s="14">
        <f t="shared" si="20"/>
        <v>2003818.2399999998</v>
      </c>
      <c r="W177" s="13" t="str">
        <v>In Stock</v>
      </c>
      <c r="X177" s="13" t="str">
        <v>No</v>
      </c>
      <c r="Y177" s="13">
        <v>0</v>
      </c>
    </row>
    <row r="178" spans="1:25" x14ac:dyDescent="0.3">
      <c r="A178" s="31" t="s">
        <v>378</v>
      </c>
      <c r="B178" s="31" t="s">
        <v>379</v>
      </c>
      <c r="C178" s="31" t="s">
        <v>40</v>
      </c>
      <c r="D178" s="31" t="s">
        <v>45</v>
      </c>
      <c r="E178" s="31">
        <v>177</v>
      </c>
      <c r="F178" s="31">
        <v>80</v>
      </c>
      <c r="G178" s="31">
        <v>3886.17</v>
      </c>
      <c r="H178" s="31">
        <v>687852.09</v>
      </c>
      <c r="I178" s="32">
        <v>45774</v>
      </c>
      <c r="J178" s="32">
        <v>45884</v>
      </c>
      <c r="K178" s="31" t="s">
        <v>29</v>
      </c>
      <c r="L178" s="33" t="s">
        <v>21</v>
      </c>
      <c r="M178" s="13" t="str">
        <f>PROPER(TRIM(SUBSTITUTE(B178,"###"," ")))</f>
        <v>By Max</v>
      </c>
      <c r="N178" s="13" t="str">
        <f>PROPER(TRIM(SUBSTITUTE(C178,"###"," ")))</f>
        <v>Electronics</v>
      </c>
      <c r="O178" s="13" t="str">
        <f>PROPER(TRIM(SUBSTITUTE(D178,"###"," ")))</f>
        <v>Retailmart Inc</v>
      </c>
      <c r="P178" s="13" t="str">
        <f t="shared" si="14"/>
        <v>By Max</v>
      </c>
      <c r="Q178" s="34" t="str">
        <f t="shared" si="15"/>
        <v>Electronics</v>
      </c>
      <c r="R178" s="13" t="str">
        <f t="shared" si="16"/>
        <v>Retailmart Inc</v>
      </c>
      <c r="S178" s="35">
        <f t="shared" si="17"/>
        <v>177</v>
      </c>
      <c r="T178" s="35">
        <f t="shared" si="18"/>
        <v>80</v>
      </c>
      <c r="U178" s="14">
        <f t="shared" si="19"/>
        <v>3886.17</v>
      </c>
      <c r="V178" s="14">
        <f t="shared" si="20"/>
        <v>687852.09</v>
      </c>
      <c r="W178" s="13" t="str">
        <v>In Stock</v>
      </c>
      <c r="X178" s="13" t="str">
        <v>No</v>
      </c>
      <c r="Y178" s="13">
        <v>0</v>
      </c>
    </row>
    <row r="179" spans="1:25" x14ac:dyDescent="0.3">
      <c r="A179" s="31" t="s">
        <v>380</v>
      </c>
      <c r="B179" s="31" t="s">
        <v>381</v>
      </c>
      <c r="C179" s="31" t="s">
        <v>44</v>
      </c>
      <c r="D179" s="31" t="s">
        <v>41</v>
      </c>
      <c r="E179" s="31">
        <v>20</v>
      </c>
      <c r="F179" s="31">
        <v>24</v>
      </c>
      <c r="G179" s="31">
        <v>6934.4</v>
      </c>
      <c r="H179" s="31">
        <v>138688</v>
      </c>
      <c r="I179" s="32">
        <v>45803</v>
      </c>
      <c r="J179" s="32">
        <v>45909</v>
      </c>
      <c r="K179" s="31" t="s">
        <v>57</v>
      </c>
      <c r="L179" s="33" t="s">
        <v>30</v>
      </c>
      <c r="M179" s="13" t="str">
        <f>PROPER(TRIM(SUBSTITUTE(B179,"###"," ")))</f>
        <v>Field Max</v>
      </c>
      <c r="N179" s="13" t="str">
        <f>PROPER(TRIM(SUBSTITUTE(C179,"###"," ")))</f>
        <v>Groceries</v>
      </c>
      <c r="O179" s="13" t="str">
        <f>PROPER(TRIM(SUBSTITUTE(D179,"###"," ")))</f>
        <v>Quickstock</v>
      </c>
      <c r="P179" s="13" t="str">
        <f t="shared" si="14"/>
        <v>Field Max</v>
      </c>
      <c r="Q179" s="34" t="str">
        <f t="shared" si="15"/>
        <v>Groceries</v>
      </c>
      <c r="R179" s="13" t="str">
        <f t="shared" si="16"/>
        <v>Quickstock</v>
      </c>
      <c r="S179" s="35">
        <f t="shared" si="17"/>
        <v>20</v>
      </c>
      <c r="T179" s="35">
        <f t="shared" si="18"/>
        <v>24</v>
      </c>
      <c r="U179" s="14">
        <f t="shared" si="19"/>
        <v>6934.4</v>
      </c>
      <c r="V179" s="14">
        <f t="shared" si="20"/>
        <v>138688</v>
      </c>
      <c r="W179" s="13" t="str">
        <v>Low Stock</v>
      </c>
      <c r="X179" s="13" t="str">
        <v>Yes</v>
      </c>
      <c r="Y179" s="13">
        <v>1</v>
      </c>
    </row>
    <row r="180" spans="1:25" x14ac:dyDescent="0.3">
      <c r="A180" s="31" t="s">
        <v>383</v>
      </c>
      <c r="B180" s="31" t="s">
        <v>384</v>
      </c>
      <c r="C180" s="31" t="s">
        <v>20</v>
      </c>
      <c r="D180" s="31" t="s">
        <v>53</v>
      </c>
      <c r="E180" s="31">
        <v>11</v>
      </c>
      <c r="F180" s="31">
        <v>65</v>
      </c>
      <c r="G180" s="31">
        <v>7317.18</v>
      </c>
      <c r="H180" s="31">
        <v>80488.98000000001</v>
      </c>
      <c r="I180" s="32">
        <v>45775</v>
      </c>
      <c r="J180" s="32">
        <v>45929</v>
      </c>
      <c r="K180" s="31" t="s">
        <v>16</v>
      </c>
      <c r="L180" s="33" t="s">
        <v>21</v>
      </c>
      <c r="M180" s="13" t="str">
        <f>PROPER(TRIM(SUBSTITUTE(B180,"###"," ")))</f>
        <v>I Mini</v>
      </c>
      <c r="N180" s="13" t="str">
        <f>PROPER(TRIM(SUBSTITUTE(C180,"###"," ")))</f>
        <v>Toys</v>
      </c>
      <c r="O180" s="13" t="str">
        <f>PROPER(TRIM(SUBSTITUTE(D180,"###"," ")))</f>
        <v>Abc Pvt Ltd</v>
      </c>
      <c r="P180" s="13" t="str">
        <f t="shared" si="14"/>
        <v>I Mini</v>
      </c>
      <c r="Q180" s="34" t="str">
        <f t="shared" si="15"/>
        <v>Toys</v>
      </c>
      <c r="R180" s="13" t="str">
        <f t="shared" si="16"/>
        <v>Abc Pvt Ltd</v>
      </c>
      <c r="S180" s="35">
        <f t="shared" si="17"/>
        <v>11</v>
      </c>
      <c r="T180" s="35">
        <f t="shared" si="18"/>
        <v>65</v>
      </c>
      <c r="U180" s="14">
        <f t="shared" si="19"/>
        <v>7317.18</v>
      </c>
      <c r="V180" s="14">
        <f t="shared" si="20"/>
        <v>80488.98000000001</v>
      </c>
      <c r="W180" s="13" t="str">
        <v>Low Stock</v>
      </c>
      <c r="X180" s="13" t="str">
        <v>Yes</v>
      </c>
      <c r="Y180" s="13">
        <v>1</v>
      </c>
    </row>
    <row r="181" spans="1:25" x14ac:dyDescent="0.3">
      <c r="A181" s="31" t="s">
        <v>385</v>
      </c>
      <c r="B181" s="31" t="s">
        <v>386</v>
      </c>
      <c r="C181" s="31" t="s">
        <v>44</v>
      </c>
      <c r="D181" s="31" t="s">
        <v>53</v>
      </c>
      <c r="E181" s="31">
        <v>25</v>
      </c>
      <c r="F181" s="31">
        <v>66</v>
      </c>
      <c r="G181" s="31">
        <v>12576.61</v>
      </c>
      <c r="H181" s="31">
        <v>314415.25</v>
      </c>
      <c r="I181" s="32">
        <v>45736</v>
      </c>
      <c r="J181" s="32">
        <v>45887</v>
      </c>
      <c r="K181" s="13"/>
      <c r="L181" s="33" t="s">
        <v>58</v>
      </c>
      <c r="M181" s="13" t="str">
        <f>PROPER(TRIM(SUBSTITUTE(B181,"###"," ")))</f>
        <v>Success Plus</v>
      </c>
      <c r="N181" s="13" t="str">
        <f>PROPER(TRIM(SUBSTITUTE(C181,"###"," ")))</f>
        <v>Groceries</v>
      </c>
      <c r="O181" s="13" t="str">
        <f>PROPER(TRIM(SUBSTITUTE(D181,"###"," ")))</f>
        <v>Abc Pvt Ltd</v>
      </c>
      <c r="P181" s="13" t="str">
        <f t="shared" si="14"/>
        <v>Success Plus</v>
      </c>
      <c r="Q181" s="34" t="str">
        <f t="shared" si="15"/>
        <v>Groceries</v>
      </c>
      <c r="R181" s="13" t="str">
        <f t="shared" si="16"/>
        <v>Abc Pvt Ltd</v>
      </c>
      <c r="S181" s="35">
        <f t="shared" si="17"/>
        <v>25</v>
      </c>
      <c r="T181" s="35">
        <f t="shared" si="18"/>
        <v>66</v>
      </c>
      <c r="U181" s="14">
        <f t="shared" si="19"/>
        <v>12576.61</v>
      </c>
      <c r="V181" s="14">
        <f t="shared" si="20"/>
        <v>314415.25</v>
      </c>
      <c r="W181" s="13" t="str">
        <v>Low Stock</v>
      </c>
      <c r="X181" s="13" t="str">
        <v>Yes</v>
      </c>
      <c r="Y181" s="13">
        <v>1</v>
      </c>
    </row>
    <row r="182" spans="1:25" x14ac:dyDescent="0.3">
      <c r="A182" s="31" t="s">
        <v>387</v>
      </c>
      <c r="B182" s="31" t="s">
        <v>388</v>
      </c>
      <c r="C182" s="31" t="s">
        <v>44</v>
      </c>
      <c r="D182" s="13"/>
      <c r="E182" s="31">
        <v>106</v>
      </c>
      <c r="F182" s="31">
        <v>82</v>
      </c>
      <c r="G182" s="31">
        <v>7576.86</v>
      </c>
      <c r="H182" s="31">
        <v>803147.15999999992</v>
      </c>
      <c r="I182" s="32">
        <v>45753</v>
      </c>
      <c r="J182" s="32">
        <v>45908</v>
      </c>
      <c r="K182" s="31" t="s">
        <v>57</v>
      </c>
      <c r="L182" s="33" t="s">
        <v>21</v>
      </c>
      <c r="M182" s="13" t="str">
        <f>PROPER(TRIM(SUBSTITUTE(B182,"###"," ")))</f>
        <v>Father Plus</v>
      </c>
      <c r="N182" s="13" t="str">
        <f>PROPER(TRIM(SUBSTITUTE(C182,"###"," ")))</f>
        <v>Groceries</v>
      </c>
      <c r="O182" s="13" t="str">
        <f>PROPER(TRIM(SUBSTITUTE(D182,"###"," ")))</f>
        <v/>
      </c>
      <c r="P182" s="13" t="str">
        <f t="shared" si="14"/>
        <v>Father Plus</v>
      </c>
      <c r="Q182" s="34" t="str">
        <f t="shared" si="15"/>
        <v>Groceries</v>
      </c>
      <c r="R182" s="13" t="str">
        <f t="shared" si="16"/>
        <v>Others</v>
      </c>
      <c r="S182" s="35">
        <f t="shared" si="17"/>
        <v>106</v>
      </c>
      <c r="T182" s="35">
        <f t="shared" si="18"/>
        <v>82</v>
      </c>
      <c r="U182" s="14">
        <f t="shared" si="19"/>
        <v>7576.86</v>
      </c>
      <c r="V182" s="14">
        <f t="shared" si="20"/>
        <v>803147.15999999992</v>
      </c>
      <c r="W182" s="13" t="str">
        <v>In Stock</v>
      </c>
      <c r="X182" s="13" t="str">
        <v>No</v>
      </c>
      <c r="Y182" s="13">
        <v>0</v>
      </c>
    </row>
    <row r="183" spans="1:25" x14ac:dyDescent="0.3">
      <c r="A183" s="31" t="s">
        <v>389</v>
      </c>
      <c r="B183" s="31" t="s">
        <v>390</v>
      </c>
      <c r="C183" s="31" t="s">
        <v>20</v>
      </c>
      <c r="D183" s="31" t="s">
        <v>45</v>
      </c>
      <c r="E183" s="31">
        <v>25</v>
      </c>
      <c r="F183" s="31">
        <v>55</v>
      </c>
      <c r="G183" s="31">
        <v>16133.72</v>
      </c>
      <c r="H183" s="31">
        <v>403343</v>
      </c>
      <c r="I183" s="32">
        <v>45690</v>
      </c>
      <c r="J183" s="32">
        <v>45888</v>
      </c>
      <c r="K183" s="31" t="s">
        <v>29</v>
      </c>
      <c r="L183" s="33" t="s">
        <v>17</v>
      </c>
      <c r="M183" s="13" t="str">
        <f>PROPER(TRIM(SUBSTITUTE(B183,"###"," ")))</f>
        <v>Seek Lite</v>
      </c>
      <c r="N183" s="13" t="str">
        <f>PROPER(TRIM(SUBSTITUTE(C183,"###"," ")))</f>
        <v>Toys</v>
      </c>
      <c r="O183" s="13" t="str">
        <f>PROPER(TRIM(SUBSTITUTE(D183,"###"," ")))</f>
        <v>Retailmart Inc</v>
      </c>
      <c r="P183" s="13" t="str">
        <f t="shared" si="14"/>
        <v>Seek Lite</v>
      </c>
      <c r="Q183" s="34" t="str">
        <f t="shared" si="15"/>
        <v>Toys</v>
      </c>
      <c r="R183" s="13" t="str">
        <f t="shared" si="16"/>
        <v>Retailmart Inc</v>
      </c>
      <c r="S183" s="35">
        <f t="shared" si="17"/>
        <v>25</v>
      </c>
      <c r="T183" s="35">
        <f t="shared" si="18"/>
        <v>55</v>
      </c>
      <c r="U183" s="14">
        <f t="shared" si="19"/>
        <v>16133.72</v>
      </c>
      <c r="V183" s="14">
        <f t="shared" si="20"/>
        <v>403343</v>
      </c>
      <c r="W183" s="13" t="str">
        <v>Low Stock</v>
      </c>
      <c r="X183" s="13" t="str">
        <v>Yes</v>
      </c>
      <c r="Y183" s="13">
        <v>1</v>
      </c>
    </row>
    <row r="184" spans="1:25" x14ac:dyDescent="0.3">
      <c r="A184" s="31" t="s">
        <v>391</v>
      </c>
      <c r="B184" s="31" t="s">
        <v>392</v>
      </c>
      <c r="C184" s="31" t="s">
        <v>14</v>
      </c>
      <c r="D184" s="31" t="s">
        <v>53</v>
      </c>
      <c r="E184" s="31">
        <v>179</v>
      </c>
      <c r="F184" s="31">
        <v>98</v>
      </c>
      <c r="G184" s="31">
        <v>10754.98</v>
      </c>
      <c r="H184" s="31">
        <v>1925141.42</v>
      </c>
      <c r="I184" s="32">
        <v>45851</v>
      </c>
      <c r="J184" s="32">
        <v>45878</v>
      </c>
      <c r="K184" s="31" t="s">
        <v>57</v>
      </c>
      <c r="L184" s="33" t="s">
        <v>21</v>
      </c>
      <c r="M184" s="13" t="str">
        <f>PROPER(TRIM(SUBSTITUTE(B184,"###"," ")))</f>
        <v>Wall Max</v>
      </c>
      <c r="N184" s="13" t="str">
        <f>PROPER(TRIM(SUBSTITUTE(C184,"###"," ")))</f>
        <v>Clothing</v>
      </c>
      <c r="O184" s="13" t="str">
        <f>PROPER(TRIM(SUBSTITUTE(D184,"###"," ")))</f>
        <v>Abc Pvt Ltd</v>
      </c>
      <c r="P184" s="13" t="str">
        <f t="shared" si="14"/>
        <v>Wall Max</v>
      </c>
      <c r="Q184" s="34" t="str">
        <f t="shared" si="15"/>
        <v>Clothing</v>
      </c>
      <c r="R184" s="13" t="str">
        <f t="shared" si="16"/>
        <v>Abc Pvt Ltd</v>
      </c>
      <c r="S184" s="35">
        <f t="shared" si="17"/>
        <v>179</v>
      </c>
      <c r="T184" s="35">
        <f t="shared" si="18"/>
        <v>98</v>
      </c>
      <c r="U184" s="14">
        <f t="shared" si="19"/>
        <v>10754.98</v>
      </c>
      <c r="V184" s="14">
        <f t="shared" si="20"/>
        <v>1925141.42</v>
      </c>
      <c r="W184" s="13" t="str">
        <v>In Stock</v>
      </c>
      <c r="X184" s="13" t="str">
        <v>No</v>
      </c>
      <c r="Y184" s="13">
        <v>0</v>
      </c>
    </row>
    <row r="185" spans="1:25" x14ac:dyDescent="0.3">
      <c r="A185" s="31" t="s">
        <v>393</v>
      </c>
      <c r="B185" s="31" t="s">
        <v>394</v>
      </c>
      <c r="C185" s="31" t="s">
        <v>28</v>
      </c>
      <c r="D185" s="31" t="s">
        <v>53</v>
      </c>
      <c r="E185" s="31">
        <v>13</v>
      </c>
      <c r="F185" s="31">
        <v>47</v>
      </c>
      <c r="G185" s="31">
        <v>7409.83</v>
      </c>
      <c r="H185" s="31">
        <v>96327.79</v>
      </c>
      <c r="I185" s="32">
        <v>45757</v>
      </c>
      <c r="J185" s="32">
        <v>45895</v>
      </c>
      <c r="K185" s="31" t="s">
        <v>29</v>
      </c>
      <c r="L185" s="33" t="s">
        <v>17</v>
      </c>
      <c r="M185" s="13" t="str">
        <f>PROPER(TRIM(SUBSTITUTE(B185,"###"," ")))</f>
        <v>No Pro</v>
      </c>
      <c r="N185" s="13" t="str">
        <f>PROPER(TRIM(SUBSTITUTE(C185,"###"," ")))</f>
        <v>Furniture</v>
      </c>
      <c r="O185" s="13" t="str">
        <f>PROPER(TRIM(SUBSTITUTE(D185,"###"," ")))</f>
        <v>Abc Pvt Ltd</v>
      </c>
      <c r="P185" s="13" t="str">
        <f t="shared" si="14"/>
        <v>No Pro</v>
      </c>
      <c r="Q185" s="34" t="str">
        <f t="shared" si="15"/>
        <v>Furniture</v>
      </c>
      <c r="R185" s="13" t="str">
        <f t="shared" si="16"/>
        <v>Abc Pvt Ltd</v>
      </c>
      <c r="S185" s="35">
        <f t="shared" si="17"/>
        <v>13</v>
      </c>
      <c r="T185" s="35">
        <f t="shared" si="18"/>
        <v>47</v>
      </c>
      <c r="U185" s="14">
        <f t="shared" si="19"/>
        <v>7409.83</v>
      </c>
      <c r="V185" s="14">
        <f t="shared" si="20"/>
        <v>96327.79</v>
      </c>
      <c r="W185" s="13" t="str">
        <v>Low Stock</v>
      </c>
      <c r="X185" s="13" t="str">
        <v>Yes</v>
      </c>
      <c r="Y185" s="13">
        <v>1</v>
      </c>
    </row>
    <row r="186" spans="1:25" x14ac:dyDescent="0.3">
      <c r="A186" s="31" t="s">
        <v>395</v>
      </c>
      <c r="B186" s="31" t="s">
        <v>396</v>
      </c>
      <c r="C186" s="31" t="s">
        <v>40</v>
      </c>
      <c r="D186" s="31" t="s">
        <v>53</v>
      </c>
      <c r="E186" s="31">
        <v>153</v>
      </c>
      <c r="F186" s="13"/>
      <c r="G186" s="31">
        <v>2997.39</v>
      </c>
      <c r="H186" s="31">
        <v>458600.67</v>
      </c>
      <c r="I186" s="32">
        <v>45752</v>
      </c>
      <c r="J186" s="32">
        <v>45903</v>
      </c>
      <c r="K186" s="31" t="s">
        <v>57</v>
      </c>
      <c r="L186" s="33" t="s">
        <v>30</v>
      </c>
      <c r="M186" s="13" t="str">
        <f>PROPER(TRIM(SUBSTITUTE(B186,"###"," ")))</f>
        <v>Politics Mini</v>
      </c>
      <c r="N186" s="13" t="str">
        <f>PROPER(TRIM(SUBSTITUTE(C186,"###"," ")))</f>
        <v>Electronics</v>
      </c>
      <c r="O186" s="13" t="str">
        <f>PROPER(TRIM(SUBSTITUTE(D186,"###"," ")))</f>
        <v>Abc Pvt Ltd</v>
      </c>
      <c r="P186" s="13" t="str">
        <f t="shared" si="14"/>
        <v>Politics Mini</v>
      </c>
      <c r="Q186" s="34" t="str">
        <f t="shared" si="15"/>
        <v>Electronics</v>
      </c>
      <c r="R186" s="13" t="str">
        <f t="shared" si="16"/>
        <v>Abc Pvt Ltd</v>
      </c>
      <c r="S186" s="35">
        <f t="shared" si="17"/>
        <v>153</v>
      </c>
      <c r="T186" s="35">
        <f t="shared" si="18"/>
        <v>0</v>
      </c>
      <c r="U186" s="14">
        <f t="shared" si="19"/>
        <v>2997.39</v>
      </c>
      <c r="V186" s="14">
        <f t="shared" si="20"/>
        <v>458600.67</v>
      </c>
      <c r="W186" s="13" t="str">
        <v>In Stock</v>
      </c>
      <c r="X186" s="13" t="str">
        <v>No</v>
      </c>
      <c r="Y186" s="13">
        <v>0</v>
      </c>
    </row>
    <row r="187" spans="1:25" x14ac:dyDescent="0.3">
      <c r="A187" s="31" t="s">
        <v>397</v>
      </c>
      <c r="B187" s="31" t="s">
        <v>398</v>
      </c>
      <c r="C187" s="31" t="s">
        <v>44</v>
      </c>
      <c r="D187" s="31" t="s">
        <v>53</v>
      </c>
      <c r="E187" s="31">
        <v>2</v>
      </c>
      <c r="F187" s="31">
        <v>42</v>
      </c>
      <c r="G187" s="31">
        <v>10257.959999999999</v>
      </c>
      <c r="H187" s="31">
        <v>20515.919999999998</v>
      </c>
      <c r="I187" s="32">
        <v>45799</v>
      </c>
      <c r="J187" s="32">
        <v>45858</v>
      </c>
      <c r="K187" s="31" t="s">
        <v>54</v>
      </c>
      <c r="L187" s="33" t="s">
        <v>30</v>
      </c>
      <c r="M187" s="13" t="str">
        <f>PROPER(TRIM(SUBSTITUTE(B187,"###"," ")))</f>
        <v>Relationship X</v>
      </c>
      <c r="N187" s="13" t="str">
        <f>PROPER(TRIM(SUBSTITUTE(C187,"###"," ")))</f>
        <v>Groceries</v>
      </c>
      <c r="O187" s="13" t="str">
        <f>PROPER(TRIM(SUBSTITUTE(D187,"###"," ")))</f>
        <v>Abc Pvt Ltd</v>
      </c>
      <c r="P187" s="13" t="str">
        <f t="shared" si="14"/>
        <v>Relationship X</v>
      </c>
      <c r="Q187" s="34" t="str">
        <f t="shared" si="15"/>
        <v>Groceries</v>
      </c>
      <c r="R187" s="13" t="str">
        <f t="shared" si="16"/>
        <v>Abc Pvt Ltd</v>
      </c>
      <c r="S187" s="35">
        <f t="shared" si="17"/>
        <v>2</v>
      </c>
      <c r="T187" s="35">
        <f t="shared" si="18"/>
        <v>42</v>
      </c>
      <c r="U187" s="14">
        <f t="shared" si="19"/>
        <v>10257.959999999999</v>
      </c>
      <c r="V187" s="14">
        <f t="shared" si="20"/>
        <v>20515.919999999998</v>
      </c>
      <c r="W187" s="13" t="str">
        <v>Low Stock</v>
      </c>
      <c r="X187" s="13" t="str">
        <v>Yes</v>
      </c>
      <c r="Y187" s="13">
        <v>1</v>
      </c>
    </row>
    <row r="188" spans="1:25" x14ac:dyDescent="0.3">
      <c r="A188" s="31" t="s">
        <v>399</v>
      </c>
      <c r="B188" s="31" t="s">
        <v>400</v>
      </c>
      <c r="C188" s="31" t="s">
        <v>14</v>
      </c>
      <c r="D188" s="31" t="s">
        <v>45</v>
      </c>
      <c r="E188" s="31">
        <v>17</v>
      </c>
      <c r="F188" s="31">
        <v>57</v>
      </c>
      <c r="G188" s="31">
        <v>10675.71</v>
      </c>
      <c r="H188" s="31">
        <v>181487.07</v>
      </c>
      <c r="I188" s="32">
        <v>45688</v>
      </c>
      <c r="J188" s="32">
        <v>45942</v>
      </c>
      <c r="K188" s="31" t="s">
        <v>57</v>
      </c>
      <c r="L188" s="33" t="s">
        <v>33</v>
      </c>
      <c r="M188" s="13" t="str">
        <f>PROPER(TRIM(SUBSTITUTE(B188,"###"," ")))</f>
        <v>Door Pro</v>
      </c>
      <c r="N188" s="13" t="str">
        <f>PROPER(TRIM(SUBSTITUTE(C188,"###"," ")))</f>
        <v>Clothing</v>
      </c>
      <c r="O188" s="13" t="str">
        <f>PROPER(TRIM(SUBSTITUTE(D188,"###"," ")))</f>
        <v>Retailmart Inc</v>
      </c>
      <c r="P188" s="13" t="str">
        <f t="shared" si="14"/>
        <v>Door Pro</v>
      </c>
      <c r="Q188" s="34" t="str">
        <f t="shared" si="15"/>
        <v>Clothing</v>
      </c>
      <c r="R188" s="13" t="str">
        <f t="shared" si="16"/>
        <v>Retailmart Inc</v>
      </c>
      <c r="S188" s="35">
        <f t="shared" si="17"/>
        <v>17</v>
      </c>
      <c r="T188" s="35">
        <f t="shared" si="18"/>
        <v>57</v>
      </c>
      <c r="U188" s="14">
        <f t="shared" si="19"/>
        <v>10675.71</v>
      </c>
      <c r="V188" s="14">
        <f t="shared" si="20"/>
        <v>181487.06999999998</v>
      </c>
      <c r="W188" s="13" t="str">
        <v>Low Stock</v>
      </c>
      <c r="X188" s="13" t="str">
        <v>Yes</v>
      </c>
      <c r="Y188" s="13">
        <v>1</v>
      </c>
    </row>
    <row r="189" spans="1:25" x14ac:dyDescent="0.3">
      <c r="A189" s="31" t="s">
        <v>401</v>
      </c>
      <c r="B189" s="31" t="s">
        <v>402</v>
      </c>
      <c r="C189" s="31" t="s">
        <v>40</v>
      </c>
      <c r="D189" s="31" t="s">
        <v>53</v>
      </c>
      <c r="E189" s="31">
        <v>191</v>
      </c>
      <c r="F189" s="31">
        <v>47</v>
      </c>
      <c r="G189" s="31">
        <v>450.42</v>
      </c>
      <c r="H189" s="31">
        <v>86030.22</v>
      </c>
      <c r="I189" s="32">
        <v>45719</v>
      </c>
      <c r="J189" s="32">
        <v>45922</v>
      </c>
      <c r="K189" s="31" t="s">
        <v>29</v>
      </c>
      <c r="L189" s="33" t="s">
        <v>58</v>
      </c>
      <c r="M189" s="13" t="str">
        <f>PROPER(TRIM(SUBSTITUTE(B189,"###"," ")))</f>
        <v>Sign Max</v>
      </c>
      <c r="N189" s="13" t="str">
        <f>PROPER(TRIM(SUBSTITUTE(C189,"###"," ")))</f>
        <v>Electronics</v>
      </c>
      <c r="O189" s="13" t="str">
        <f>PROPER(TRIM(SUBSTITUTE(D189,"###"," ")))</f>
        <v>Abc Pvt Ltd</v>
      </c>
      <c r="P189" s="13" t="str">
        <f t="shared" si="14"/>
        <v>Sign Max</v>
      </c>
      <c r="Q189" s="34" t="str">
        <f t="shared" si="15"/>
        <v>Electronics</v>
      </c>
      <c r="R189" s="13" t="str">
        <f t="shared" si="16"/>
        <v>Abc Pvt Ltd</v>
      </c>
      <c r="S189" s="35">
        <f t="shared" si="17"/>
        <v>191</v>
      </c>
      <c r="T189" s="35">
        <f t="shared" si="18"/>
        <v>47</v>
      </c>
      <c r="U189" s="14">
        <f t="shared" si="19"/>
        <v>450.42</v>
      </c>
      <c r="V189" s="14">
        <f t="shared" si="20"/>
        <v>86030.22</v>
      </c>
      <c r="W189" s="13" t="str">
        <v>In Stock</v>
      </c>
      <c r="X189" s="13" t="str">
        <v>No</v>
      </c>
      <c r="Y189" s="13">
        <v>0</v>
      </c>
    </row>
    <row r="190" spans="1:25" x14ac:dyDescent="0.3">
      <c r="A190" s="31" t="s">
        <v>403</v>
      </c>
      <c r="B190" s="31" t="s">
        <v>404</v>
      </c>
      <c r="C190" s="31" t="s">
        <v>20</v>
      </c>
      <c r="D190" s="31" t="s">
        <v>41</v>
      </c>
      <c r="E190" s="31">
        <v>16</v>
      </c>
      <c r="F190" s="31">
        <v>63</v>
      </c>
      <c r="G190" s="31">
        <v>4702.67</v>
      </c>
      <c r="H190" s="31">
        <v>75242.720000000001</v>
      </c>
      <c r="I190" s="32">
        <v>45748</v>
      </c>
      <c r="J190" s="32">
        <v>45939</v>
      </c>
      <c r="K190" s="31" t="s">
        <v>16</v>
      </c>
      <c r="L190" s="33" t="s">
        <v>21</v>
      </c>
      <c r="M190" s="13" t="str">
        <f>PROPER(TRIM(SUBSTITUTE(B190,"###"," ")))</f>
        <v>Maintain Plus</v>
      </c>
      <c r="N190" s="13" t="str">
        <f>PROPER(TRIM(SUBSTITUTE(C190,"###"," ")))</f>
        <v>Toys</v>
      </c>
      <c r="O190" s="13" t="str">
        <f>PROPER(TRIM(SUBSTITUTE(D190,"###"," ")))</f>
        <v>Quickstock</v>
      </c>
      <c r="P190" s="13" t="str">
        <f t="shared" si="14"/>
        <v>Maintain Plus</v>
      </c>
      <c r="Q190" s="34" t="str">
        <f t="shared" si="15"/>
        <v>Toys</v>
      </c>
      <c r="R190" s="13" t="str">
        <f t="shared" si="16"/>
        <v>Quickstock</v>
      </c>
      <c r="S190" s="35">
        <f t="shared" si="17"/>
        <v>16</v>
      </c>
      <c r="T190" s="35">
        <f t="shared" si="18"/>
        <v>63</v>
      </c>
      <c r="U190" s="14">
        <f t="shared" si="19"/>
        <v>4702.67</v>
      </c>
      <c r="V190" s="14">
        <f t="shared" si="20"/>
        <v>75242.720000000001</v>
      </c>
      <c r="W190" s="13" t="str">
        <v>Low Stock</v>
      </c>
      <c r="X190" s="13" t="str">
        <v>Yes</v>
      </c>
      <c r="Y190" s="13">
        <v>1</v>
      </c>
    </row>
    <row r="191" spans="1:25" x14ac:dyDescent="0.3">
      <c r="A191" s="31" t="s">
        <v>405</v>
      </c>
      <c r="B191" s="31" t="s">
        <v>406</v>
      </c>
      <c r="C191" s="31" t="s">
        <v>44</v>
      </c>
      <c r="D191" s="31" t="s">
        <v>15</v>
      </c>
      <c r="E191" s="31">
        <v>24</v>
      </c>
      <c r="F191" s="31">
        <v>87</v>
      </c>
      <c r="G191" s="31">
        <v>7134.33</v>
      </c>
      <c r="H191" s="31">
        <v>171223.92</v>
      </c>
      <c r="I191" s="32">
        <v>45848</v>
      </c>
      <c r="J191" s="32">
        <v>45902</v>
      </c>
      <c r="K191" s="31" t="s">
        <v>54</v>
      </c>
      <c r="L191" s="33" t="s">
        <v>58</v>
      </c>
      <c r="M191" s="13" t="str">
        <f>PROPER(TRIM(SUBSTITUTE(B191,"###"," ")))</f>
        <v>Seat Pro</v>
      </c>
      <c r="N191" s="13" t="str">
        <f>PROPER(TRIM(SUBSTITUTE(C191,"###"," ")))</f>
        <v>Groceries</v>
      </c>
      <c r="O191" s="13" t="str">
        <f>PROPER(TRIM(SUBSTITUTE(D191,"###"," ")))</f>
        <v>Global Traders</v>
      </c>
      <c r="P191" s="13" t="str">
        <f t="shared" si="14"/>
        <v>Seat Pro</v>
      </c>
      <c r="Q191" s="34" t="str">
        <f t="shared" si="15"/>
        <v>Groceries</v>
      </c>
      <c r="R191" s="13" t="str">
        <f t="shared" si="16"/>
        <v>Global Traders</v>
      </c>
      <c r="S191" s="35">
        <f t="shared" si="17"/>
        <v>24</v>
      </c>
      <c r="T191" s="35">
        <f t="shared" si="18"/>
        <v>87</v>
      </c>
      <c r="U191" s="14">
        <f t="shared" si="19"/>
        <v>7134.33</v>
      </c>
      <c r="V191" s="14">
        <f t="shared" si="20"/>
        <v>171223.91999999998</v>
      </c>
      <c r="W191" s="13" t="str">
        <v>Low Stock</v>
      </c>
      <c r="X191" s="13" t="str">
        <v>Yes</v>
      </c>
      <c r="Y191" s="13">
        <v>1</v>
      </c>
    </row>
    <row r="192" spans="1:25" x14ac:dyDescent="0.3">
      <c r="A192" s="31" t="s">
        <v>407</v>
      </c>
      <c r="B192" s="31" t="s">
        <v>408</v>
      </c>
      <c r="C192" s="31" t="s">
        <v>20</v>
      </c>
      <c r="D192" s="31" t="s">
        <v>24</v>
      </c>
      <c r="E192" s="13"/>
      <c r="F192" s="31">
        <v>37</v>
      </c>
      <c r="G192" s="31">
        <v>1784.06</v>
      </c>
      <c r="H192" s="13"/>
      <c r="I192" s="32">
        <v>45690</v>
      </c>
      <c r="J192" s="32">
        <v>45871</v>
      </c>
      <c r="K192" s="31" t="s">
        <v>29</v>
      </c>
      <c r="L192" s="33" t="s">
        <v>30</v>
      </c>
      <c r="M192" s="13" t="str">
        <f>PROPER(TRIM(SUBSTITUTE(B192,"###"," ")))</f>
        <v>Dream Pro</v>
      </c>
      <c r="N192" s="13" t="str">
        <f>PROPER(TRIM(SUBSTITUTE(C192,"###"," ")))</f>
        <v>Toys</v>
      </c>
      <c r="O192" s="13" t="str">
        <f>PROPER(TRIM(SUBSTITUTE(D192,"###"," ")))</f>
        <v>Omni Suppliers</v>
      </c>
      <c r="P192" s="13" t="str">
        <f t="shared" si="14"/>
        <v>Dream Pro</v>
      </c>
      <c r="Q192" s="34" t="str">
        <f t="shared" si="15"/>
        <v>Toys</v>
      </c>
      <c r="R192" s="13" t="str">
        <f t="shared" si="16"/>
        <v>Omni Suppliers</v>
      </c>
      <c r="S192" s="35">
        <f t="shared" si="17"/>
        <v>0</v>
      </c>
      <c r="T192" s="35">
        <f t="shared" si="18"/>
        <v>37</v>
      </c>
      <c r="U192" s="14">
        <f t="shared" si="19"/>
        <v>1784.06</v>
      </c>
      <c r="V192" s="14">
        <f t="shared" si="20"/>
        <v>0</v>
      </c>
      <c r="W192" s="13" t="str">
        <v>Out of Stock</v>
      </c>
      <c r="X192" s="13" t="str">
        <v>Yes</v>
      </c>
      <c r="Y192" s="13">
        <v>1</v>
      </c>
    </row>
    <row r="193" spans="1:25" x14ac:dyDescent="0.3">
      <c r="A193" s="31" t="s">
        <v>409</v>
      </c>
      <c r="B193" s="31" t="s">
        <v>410</v>
      </c>
      <c r="C193" s="31" t="s">
        <v>14</v>
      </c>
      <c r="D193" s="31" t="s">
        <v>24</v>
      </c>
      <c r="E193" s="31">
        <v>33</v>
      </c>
      <c r="F193" s="31">
        <v>27</v>
      </c>
      <c r="G193" s="31">
        <v>11751.38</v>
      </c>
      <c r="H193" s="31">
        <v>387795.54</v>
      </c>
      <c r="I193" s="32">
        <v>45834</v>
      </c>
      <c r="J193" s="32">
        <v>45915</v>
      </c>
      <c r="K193" s="31" t="s">
        <v>54</v>
      </c>
      <c r="L193" s="33" t="s">
        <v>17</v>
      </c>
      <c r="M193" s="13" t="str">
        <f>PROPER(TRIM(SUBSTITUTE(B193,"###"," ")))</f>
        <v>Color Mini</v>
      </c>
      <c r="N193" s="13" t="str">
        <f>PROPER(TRIM(SUBSTITUTE(C193,"###"," ")))</f>
        <v>Clothing</v>
      </c>
      <c r="O193" s="13" t="str">
        <f>PROPER(TRIM(SUBSTITUTE(D193,"###"," ")))</f>
        <v>Omni Suppliers</v>
      </c>
      <c r="P193" s="13" t="str">
        <f t="shared" si="14"/>
        <v>Color Mini</v>
      </c>
      <c r="Q193" s="34" t="str">
        <f t="shared" si="15"/>
        <v>Clothing</v>
      </c>
      <c r="R193" s="13" t="str">
        <f t="shared" si="16"/>
        <v>Omni Suppliers</v>
      </c>
      <c r="S193" s="35">
        <f t="shared" si="17"/>
        <v>33</v>
      </c>
      <c r="T193" s="35">
        <f t="shared" si="18"/>
        <v>27</v>
      </c>
      <c r="U193" s="14">
        <f t="shared" si="19"/>
        <v>11751.38</v>
      </c>
      <c r="V193" s="14">
        <f t="shared" si="20"/>
        <v>387795.54</v>
      </c>
      <c r="W193" s="13" t="str">
        <v>In Stock</v>
      </c>
      <c r="X193" s="13" t="str">
        <v>No</v>
      </c>
      <c r="Y193" s="13">
        <v>0</v>
      </c>
    </row>
    <row r="194" spans="1:25" x14ac:dyDescent="0.3">
      <c r="A194" s="31" t="s">
        <v>411</v>
      </c>
      <c r="B194" s="31" t="s">
        <v>412</v>
      </c>
      <c r="C194" s="31" t="s">
        <v>40</v>
      </c>
      <c r="D194" s="31" t="s">
        <v>15</v>
      </c>
      <c r="E194" s="31">
        <v>82</v>
      </c>
      <c r="F194" s="31">
        <v>61</v>
      </c>
      <c r="G194" s="31">
        <v>5711.33</v>
      </c>
      <c r="H194" s="31">
        <v>468329.06</v>
      </c>
      <c r="I194" s="32">
        <v>45687</v>
      </c>
      <c r="J194" s="32">
        <v>45931</v>
      </c>
      <c r="K194" s="13"/>
      <c r="L194" s="33" t="s">
        <v>17</v>
      </c>
      <c r="M194" s="13" t="str">
        <f>PROPER(TRIM(SUBSTITUTE(B194,"###"," ")))</f>
        <v>Population Pro</v>
      </c>
      <c r="N194" s="13" t="str">
        <f>PROPER(TRIM(SUBSTITUTE(C194,"###"," ")))</f>
        <v>Electronics</v>
      </c>
      <c r="O194" s="13" t="str">
        <f>PROPER(TRIM(SUBSTITUTE(D194,"###"," ")))</f>
        <v>Global Traders</v>
      </c>
      <c r="P194" s="13" t="str">
        <f t="shared" si="14"/>
        <v>Population Pro</v>
      </c>
      <c r="Q194" s="34" t="str">
        <f t="shared" si="15"/>
        <v>Electronics</v>
      </c>
      <c r="R194" s="13" t="str">
        <f t="shared" si="16"/>
        <v>Global Traders</v>
      </c>
      <c r="S194" s="35">
        <f t="shared" si="17"/>
        <v>82</v>
      </c>
      <c r="T194" s="35">
        <f t="shared" si="18"/>
        <v>61</v>
      </c>
      <c r="U194" s="14">
        <f t="shared" si="19"/>
        <v>5711.33</v>
      </c>
      <c r="V194" s="14">
        <f t="shared" si="20"/>
        <v>468329.06</v>
      </c>
      <c r="W194" s="13" t="str">
        <v>In Stock</v>
      </c>
      <c r="X194" s="13" t="str">
        <v>No</v>
      </c>
      <c r="Y194" s="13">
        <v>0</v>
      </c>
    </row>
    <row r="195" spans="1:25" x14ac:dyDescent="0.3">
      <c r="A195" s="31" t="s">
        <v>413</v>
      </c>
      <c r="B195" s="31" t="s">
        <v>414</v>
      </c>
      <c r="C195" s="31" t="s">
        <v>28</v>
      </c>
      <c r="D195" s="31" t="s">
        <v>53</v>
      </c>
      <c r="E195" s="31">
        <v>25</v>
      </c>
      <c r="F195" s="31">
        <v>83</v>
      </c>
      <c r="G195" s="31">
        <v>11437.03</v>
      </c>
      <c r="H195" s="31">
        <v>285925.75</v>
      </c>
      <c r="I195" s="32">
        <v>45767</v>
      </c>
      <c r="J195" s="32">
        <v>45879</v>
      </c>
      <c r="K195" s="31" t="s">
        <v>25</v>
      </c>
      <c r="L195" s="33" t="s">
        <v>30</v>
      </c>
      <c r="M195" s="13" t="str">
        <f>PROPER(TRIM(SUBSTITUTE(B195,"###"," ")))</f>
        <v>Reduce Pro</v>
      </c>
      <c r="N195" s="13" t="str">
        <f>PROPER(TRIM(SUBSTITUTE(C195,"###"," ")))</f>
        <v>Furniture</v>
      </c>
      <c r="O195" s="13" t="str">
        <f>PROPER(TRIM(SUBSTITUTE(D195,"###"," ")))</f>
        <v>Abc Pvt Ltd</v>
      </c>
      <c r="P195" s="13" t="str">
        <f t="shared" ref="P195:P258" si="21">IF(M195="","Unknown",M195)</f>
        <v>Reduce Pro</v>
      </c>
      <c r="Q195" s="34" t="str">
        <f t="shared" ref="Q195:Q258" si="22">IF(N195="","Unknown",N195)</f>
        <v>Furniture</v>
      </c>
      <c r="R195" s="13" t="str">
        <f t="shared" ref="R195:R258" si="23">IF(O195="","Others",O195)</f>
        <v>Abc Pvt Ltd</v>
      </c>
      <c r="S195" s="35">
        <f t="shared" ref="S195:S258" si="24">VALUE(E195)</f>
        <v>25</v>
      </c>
      <c r="T195" s="35">
        <f t="shared" ref="T195:T258" si="25">VALUE(F195)</f>
        <v>83</v>
      </c>
      <c r="U195" s="14">
        <f t="shared" ref="U195:U258" si="26">VALUE(G195)</f>
        <v>11437.03</v>
      </c>
      <c r="V195" s="14">
        <f t="shared" ref="V195:V258" si="27">E195*G195</f>
        <v>285925.75</v>
      </c>
      <c r="W195" s="13" t="str">
        <v>Low Stock</v>
      </c>
      <c r="X195" s="13" t="str">
        <v>Yes</v>
      </c>
      <c r="Y195" s="13">
        <v>1</v>
      </c>
    </row>
    <row r="196" spans="1:25" x14ac:dyDescent="0.3">
      <c r="A196" s="31" t="s">
        <v>415</v>
      </c>
      <c r="B196" s="31" t="s">
        <v>416</v>
      </c>
      <c r="C196" s="31" t="s">
        <v>40</v>
      </c>
      <c r="D196" s="13"/>
      <c r="E196" s="31">
        <v>197</v>
      </c>
      <c r="F196" s="31">
        <v>52</v>
      </c>
      <c r="G196" s="31">
        <v>200.31</v>
      </c>
      <c r="H196" s="31">
        <v>39461.07</v>
      </c>
      <c r="I196" s="32">
        <v>45770</v>
      </c>
      <c r="J196" s="32">
        <v>45904</v>
      </c>
      <c r="K196" s="31" t="s">
        <v>46</v>
      </c>
      <c r="L196" s="33" t="s">
        <v>17</v>
      </c>
      <c r="M196" s="13" t="str">
        <f>PROPER(TRIM(SUBSTITUTE(B196,"###"," ")))</f>
        <v>Sort Pro</v>
      </c>
      <c r="N196" s="13" t="str">
        <f>PROPER(TRIM(SUBSTITUTE(C196,"###"," ")))</f>
        <v>Electronics</v>
      </c>
      <c r="O196" s="13" t="str">
        <f>PROPER(TRIM(SUBSTITUTE(D196,"###"," ")))</f>
        <v/>
      </c>
      <c r="P196" s="13" t="str">
        <f t="shared" si="21"/>
        <v>Sort Pro</v>
      </c>
      <c r="Q196" s="34" t="str">
        <f t="shared" si="22"/>
        <v>Electronics</v>
      </c>
      <c r="R196" s="13" t="str">
        <f t="shared" si="23"/>
        <v>Others</v>
      </c>
      <c r="S196" s="35">
        <f t="shared" si="24"/>
        <v>197</v>
      </c>
      <c r="T196" s="35">
        <f t="shared" si="25"/>
        <v>52</v>
      </c>
      <c r="U196" s="14">
        <f t="shared" si="26"/>
        <v>200.31</v>
      </c>
      <c r="V196" s="14">
        <f t="shared" si="27"/>
        <v>39461.07</v>
      </c>
      <c r="W196" s="13" t="str">
        <v>In Stock</v>
      </c>
      <c r="X196" s="13" t="str">
        <v>No</v>
      </c>
      <c r="Y196" s="13">
        <v>0</v>
      </c>
    </row>
    <row r="197" spans="1:25" x14ac:dyDescent="0.3">
      <c r="A197" s="31" t="s">
        <v>417</v>
      </c>
      <c r="B197" s="31" t="s">
        <v>418</v>
      </c>
      <c r="C197" s="31" t="s">
        <v>40</v>
      </c>
      <c r="D197" s="31" t="s">
        <v>24</v>
      </c>
      <c r="E197" s="31">
        <v>69</v>
      </c>
      <c r="F197" s="31">
        <v>23</v>
      </c>
      <c r="G197" s="31">
        <v>17023.810000000001</v>
      </c>
      <c r="H197" s="31">
        <v>1174642.8899999999</v>
      </c>
      <c r="I197" s="32">
        <v>45669</v>
      </c>
      <c r="J197" s="32">
        <v>45865</v>
      </c>
      <c r="K197" s="31" t="s">
        <v>29</v>
      </c>
      <c r="L197" s="33" t="s">
        <v>21</v>
      </c>
      <c r="M197" s="13" t="str">
        <f>PROPER(TRIM(SUBSTITUTE(B197,"###"," ")))</f>
        <v>Relate Max</v>
      </c>
      <c r="N197" s="13" t="str">
        <f>PROPER(TRIM(SUBSTITUTE(C197,"###"," ")))</f>
        <v>Electronics</v>
      </c>
      <c r="O197" s="13" t="str">
        <f>PROPER(TRIM(SUBSTITUTE(D197,"###"," ")))</f>
        <v>Omni Suppliers</v>
      </c>
      <c r="P197" s="13" t="str">
        <f t="shared" si="21"/>
        <v>Relate Max</v>
      </c>
      <c r="Q197" s="34" t="str">
        <f t="shared" si="22"/>
        <v>Electronics</v>
      </c>
      <c r="R197" s="13" t="str">
        <f t="shared" si="23"/>
        <v>Omni Suppliers</v>
      </c>
      <c r="S197" s="35">
        <f t="shared" si="24"/>
        <v>69</v>
      </c>
      <c r="T197" s="35">
        <f t="shared" si="25"/>
        <v>23</v>
      </c>
      <c r="U197" s="14">
        <f t="shared" si="26"/>
        <v>17023.810000000001</v>
      </c>
      <c r="V197" s="14">
        <f t="shared" si="27"/>
        <v>1174642.8900000001</v>
      </c>
      <c r="W197" s="13" t="str">
        <v>In Stock</v>
      </c>
      <c r="X197" s="13" t="str">
        <v>No</v>
      </c>
      <c r="Y197" s="13">
        <v>0</v>
      </c>
    </row>
    <row r="198" spans="1:25" x14ac:dyDescent="0.3">
      <c r="A198" s="31" t="s">
        <v>419</v>
      </c>
      <c r="B198" s="31" t="s">
        <v>420</v>
      </c>
      <c r="C198" s="31" t="s">
        <v>44</v>
      </c>
      <c r="D198" s="31" t="s">
        <v>15</v>
      </c>
      <c r="E198" s="31">
        <v>61</v>
      </c>
      <c r="F198" s="31">
        <v>43</v>
      </c>
      <c r="G198" s="31">
        <v>17940.47</v>
      </c>
      <c r="H198" s="31">
        <v>1094368.67</v>
      </c>
      <c r="I198" s="32">
        <v>45844</v>
      </c>
      <c r="J198" s="32">
        <v>45909</v>
      </c>
      <c r="K198" s="31" t="s">
        <v>29</v>
      </c>
      <c r="L198" s="33" t="s">
        <v>17</v>
      </c>
      <c r="M198" s="13" t="str">
        <f>PROPER(TRIM(SUBSTITUTE(B198,"###"," ")))</f>
        <v>Commercial X</v>
      </c>
      <c r="N198" s="13" t="str">
        <f>PROPER(TRIM(SUBSTITUTE(C198,"###"," ")))</f>
        <v>Groceries</v>
      </c>
      <c r="O198" s="13" t="str">
        <f>PROPER(TRIM(SUBSTITUTE(D198,"###"," ")))</f>
        <v>Global Traders</v>
      </c>
      <c r="P198" s="13" t="str">
        <f t="shared" si="21"/>
        <v>Commercial X</v>
      </c>
      <c r="Q198" s="34" t="str">
        <f t="shared" si="22"/>
        <v>Groceries</v>
      </c>
      <c r="R198" s="13" t="str">
        <f t="shared" si="23"/>
        <v>Global Traders</v>
      </c>
      <c r="S198" s="35">
        <f t="shared" si="24"/>
        <v>61</v>
      </c>
      <c r="T198" s="35">
        <f t="shared" si="25"/>
        <v>43</v>
      </c>
      <c r="U198" s="14">
        <f t="shared" si="26"/>
        <v>17940.47</v>
      </c>
      <c r="V198" s="14">
        <f t="shared" si="27"/>
        <v>1094368.6700000002</v>
      </c>
      <c r="W198" s="13" t="str">
        <v>In Stock</v>
      </c>
      <c r="X198" s="13" t="str">
        <v>No</v>
      </c>
      <c r="Y198" s="13">
        <v>0</v>
      </c>
    </row>
    <row r="199" spans="1:25" x14ac:dyDescent="0.3">
      <c r="A199" s="31" t="s">
        <v>421</v>
      </c>
      <c r="B199" s="31" t="s">
        <v>422</v>
      </c>
      <c r="C199" s="31" t="s">
        <v>44</v>
      </c>
      <c r="D199" s="31" t="s">
        <v>53</v>
      </c>
      <c r="E199" s="31">
        <v>30</v>
      </c>
      <c r="F199" s="31">
        <v>59</v>
      </c>
      <c r="G199" s="31">
        <v>13954.38</v>
      </c>
      <c r="H199" s="31">
        <v>418631.4</v>
      </c>
      <c r="I199" s="32">
        <v>45776</v>
      </c>
      <c r="J199" s="32">
        <v>45900</v>
      </c>
      <c r="K199" s="31" t="s">
        <v>16</v>
      </c>
      <c r="L199" s="33" t="s">
        <v>33</v>
      </c>
      <c r="M199" s="13" t="str">
        <f>PROPER(TRIM(SUBSTITUTE(B199,"###"," ")))</f>
        <v>Still Max</v>
      </c>
      <c r="N199" s="13" t="str">
        <f>PROPER(TRIM(SUBSTITUTE(C199,"###"," ")))</f>
        <v>Groceries</v>
      </c>
      <c r="O199" s="13" t="str">
        <f>PROPER(TRIM(SUBSTITUTE(D199,"###"," ")))</f>
        <v>Abc Pvt Ltd</v>
      </c>
      <c r="P199" s="13" t="str">
        <f t="shared" si="21"/>
        <v>Still Max</v>
      </c>
      <c r="Q199" s="34" t="str">
        <f t="shared" si="22"/>
        <v>Groceries</v>
      </c>
      <c r="R199" s="13" t="str">
        <f t="shared" si="23"/>
        <v>Abc Pvt Ltd</v>
      </c>
      <c r="S199" s="35">
        <f t="shared" si="24"/>
        <v>30</v>
      </c>
      <c r="T199" s="35">
        <f t="shared" si="25"/>
        <v>59</v>
      </c>
      <c r="U199" s="14">
        <f t="shared" si="26"/>
        <v>13954.38</v>
      </c>
      <c r="V199" s="14">
        <f t="shared" si="27"/>
        <v>418631.39999999997</v>
      </c>
      <c r="W199" s="13" t="str">
        <v>Low Stock</v>
      </c>
      <c r="X199" s="13" t="str">
        <v>Yes</v>
      </c>
      <c r="Y199" s="13">
        <v>1</v>
      </c>
    </row>
    <row r="200" spans="1:25" x14ac:dyDescent="0.3">
      <c r="A200" s="31" t="s">
        <v>423</v>
      </c>
      <c r="B200" s="31" t="s">
        <v>424</v>
      </c>
      <c r="C200" s="31" t="s">
        <v>14</v>
      </c>
      <c r="D200" s="31" t="s">
        <v>53</v>
      </c>
      <c r="E200" s="31">
        <v>5</v>
      </c>
      <c r="F200" s="31">
        <v>85</v>
      </c>
      <c r="G200" s="31">
        <v>11541.17</v>
      </c>
      <c r="H200" s="31">
        <v>57705.85</v>
      </c>
      <c r="I200" s="32">
        <v>45733</v>
      </c>
      <c r="J200" s="32">
        <v>45936</v>
      </c>
      <c r="K200" s="31" t="s">
        <v>46</v>
      </c>
      <c r="L200" s="33" t="s">
        <v>21</v>
      </c>
      <c r="M200" s="13" t="str">
        <f>PROPER(TRIM(SUBSTITUTE(B200,"###"," ")))</f>
        <v>Vote Max</v>
      </c>
      <c r="N200" s="13" t="str">
        <f>PROPER(TRIM(SUBSTITUTE(C200,"###"," ")))</f>
        <v>Clothing</v>
      </c>
      <c r="O200" s="13" t="str">
        <f>PROPER(TRIM(SUBSTITUTE(D200,"###"," ")))</f>
        <v>Abc Pvt Ltd</v>
      </c>
      <c r="P200" s="13" t="str">
        <f t="shared" si="21"/>
        <v>Vote Max</v>
      </c>
      <c r="Q200" s="34" t="str">
        <f t="shared" si="22"/>
        <v>Clothing</v>
      </c>
      <c r="R200" s="13" t="str">
        <f t="shared" si="23"/>
        <v>Abc Pvt Ltd</v>
      </c>
      <c r="S200" s="35">
        <f t="shared" si="24"/>
        <v>5</v>
      </c>
      <c r="T200" s="35">
        <f t="shared" si="25"/>
        <v>85</v>
      </c>
      <c r="U200" s="14">
        <f t="shared" si="26"/>
        <v>11541.17</v>
      </c>
      <c r="V200" s="14">
        <f t="shared" si="27"/>
        <v>57705.85</v>
      </c>
      <c r="W200" s="13" t="str">
        <v>Low Stock</v>
      </c>
      <c r="X200" s="13" t="str">
        <v>Yes</v>
      </c>
      <c r="Y200" s="13">
        <v>1</v>
      </c>
    </row>
    <row r="201" spans="1:25" x14ac:dyDescent="0.3">
      <c r="A201" s="31" t="s">
        <v>425</v>
      </c>
      <c r="B201" s="31" t="s">
        <v>426</v>
      </c>
      <c r="C201" s="31" t="s">
        <v>20</v>
      </c>
      <c r="D201" s="31" t="s">
        <v>24</v>
      </c>
      <c r="E201" s="31">
        <v>78</v>
      </c>
      <c r="F201" s="31">
        <v>25</v>
      </c>
      <c r="G201" s="31">
        <v>19502.59</v>
      </c>
      <c r="H201" s="31">
        <v>1521202.02</v>
      </c>
      <c r="I201" s="32">
        <v>45745</v>
      </c>
      <c r="J201" s="32">
        <v>45870</v>
      </c>
      <c r="K201" s="31" t="s">
        <v>46</v>
      </c>
      <c r="L201" s="33" t="s">
        <v>58</v>
      </c>
      <c r="M201" s="13" t="str">
        <f>PROPER(TRIM(SUBSTITUTE(B201,"###"," ")))</f>
        <v>Production Pro</v>
      </c>
      <c r="N201" s="13" t="str">
        <f>PROPER(TRIM(SUBSTITUTE(C201,"###"," ")))</f>
        <v>Toys</v>
      </c>
      <c r="O201" s="13" t="str">
        <f>PROPER(TRIM(SUBSTITUTE(D201,"###"," ")))</f>
        <v>Omni Suppliers</v>
      </c>
      <c r="P201" s="13" t="str">
        <f t="shared" si="21"/>
        <v>Production Pro</v>
      </c>
      <c r="Q201" s="34" t="str">
        <f t="shared" si="22"/>
        <v>Toys</v>
      </c>
      <c r="R201" s="13" t="str">
        <f t="shared" si="23"/>
        <v>Omni Suppliers</v>
      </c>
      <c r="S201" s="35">
        <f t="shared" si="24"/>
        <v>78</v>
      </c>
      <c r="T201" s="35">
        <f t="shared" si="25"/>
        <v>25</v>
      </c>
      <c r="U201" s="14">
        <f t="shared" si="26"/>
        <v>19502.59</v>
      </c>
      <c r="V201" s="14">
        <f t="shared" si="27"/>
        <v>1521202.02</v>
      </c>
      <c r="W201" s="13" t="str">
        <v>In Stock</v>
      </c>
      <c r="X201" s="13" t="str">
        <v>No</v>
      </c>
      <c r="Y201" s="13">
        <v>0</v>
      </c>
    </row>
    <row r="202" spans="1:25" x14ac:dyDescent="0.3">
      <c r="A202" s="31" t="s">
        <v>427</v>
      </c>
      <c r="B202" s="31" t="s">
        <v>428</v>
      </c>
      <c r="C202" s="31" t="s">
        <v>40</v>
      </c>
      <c r="D202" s="31" t="s">
        <v>53</v>
      </c>
      <c r="E202" s="31">
        <v>178</v>
      </c>
      <c r="F202" s="31">
        <v>81</v>
      </c>
      <c r="G202" s="31">
        <v>18591.05</v>
      </c>
      <c r="H202" s="31">
        <v>3309206.9</v>
      </c>
      <c r="I202" s="32">
        <v>45804</v>
      </c>
      <c r="J202" s="32">
        <v>45883</v>
      </c>
      <c r="K202" s="31" t="s">
        <v>25</v>
      </c>
      <c r="L202" s="33" t="s">
        <v>58</v>
      </c>
      <c r="M202" s="13" t="str">
        <f>PROPER(TRIM(SUBSTITUTE(B202,"###"," ")))</f>
        <v>Teach Lite</v>
      </c>
      <c r="N202" s="13" t="str">
        <f>PROPER(TRIM(SUBSTITUTE(C202,"###"," ")))</f>
        <v>Electronics</v>
      </c>
      <c r="O202" s="13" t="str">
        <f>PROPER(TRIM(SUBSTITUTE(D202,"###"," ")))</f>
        <v>Abc Pvt Ltd</v>
      </c>
      <c r="P202" s="13" t="str">
        <f t="shared" si="21"/>
        <v>Teach Lite</v>
      </c>
      <c r="Q202" s="34" t="str">
        <f t="shared" si="22"/>
        <v>Electronics</v>
      </c>
      <c r="R202" s="13" t="str">
        <f t="shared" si="23"/>
        <v>Abc Pvt Ltd</v>
      </c>
      <c r="S202" s="35">
        <f t="shared" si="24"/>
        <v>178</v>
      </c>
      <c r="T202" s="35">
        <f t="shared" si="25"/>
        <v>81</v>
      </c>
      <c r="U202" s="14">
        <f t="shared" si="26"/>
        <v>18591.05</v>
      </c>
      <c r="V202" s="14">
        <f t="shared" si="27"/>
        <v>3309206.9</v>
      </c>
      <c r="W202" s="13" t="str">
        <v>In Stock</v>
      </c>
      <c r="X202" s="13" t="str">
        <v>No</v>
      </c>
      <c r="Y202" s="13">
        <v>0</v>
      </c>
    </row>
    <row r="203" spans="1:25" x14ac:dyDescent="0.3">
      <c r="A203" s="31" t="s">
        <v>429</v>
      </c>
      <c r="B203" s="31" t="s">
        <v>430</v>
      </c>
      <c r="C203" s="31" t="s">
        <v>28</v>
      </c>
      <c r="D203" s="31" t="s">
        <v>24</v>
      </c>
      <c r="E203" s="31">
        <v>135</v>
      </c>
      <c r="F203" s="31">
        <v>45</v>
      </c>
      <c r="G203" s="31">
        <v>5635.58</v>
      </c>
      <c r="H203" s="31">
        <v>760803.3</v>
      </c>
      <c r="I203" s="32">
        <v>45777</v>
      </c>
      <c r="J203" s="32">
        <v>45929</v>
      </c>
      <c r="K203" s="31" t="s">
        <v>16</v>
      </c>
      <c r="L203" s="33" t="s">
        <v>30</v>
      </c>
      <c r="M203" s="13" t="str">
        <f>PROPER(TRIM(SUBSTITUTE(B203,"###"," ")))</f>
        <v>Nor Max</v>
      </c>
      <c r="N203" s="13" t="str">
        <f>PROPER(TRIM(SUBSTITUTE(C203,"###"," ")))</f>
        <v>Furniture</v>
      </c>
      <c r="O203" s="13" t="str">
        <f>PROPER(TRIM(SUBSTITUTE(D203,"###"," ")))</f>
        <v>Omni Suppliers</v>
      </c>
      <c r="P203" s="13" t="str">
        <f t="shared" si="21"/>
        <v>Nor Max</v>
      </c>
      <c r="Q203" s="34" t="str">
        <f t="shared" si="22"/>
        <v>Furniture</v>
      </c>
      <c r="R203" s="13" t="str">
        <f t="shared" si="23"/>
        <v>Omni Suppliers</v>
      </c>
      <c r="S203" s="35">
        <f t="shared" si="24"/>
        <v>135</v>
      </c>
      <c r="T203" s="35">
        <f t="shared" si="25"/>
        <v>45</v>
      </c>
      <c r="U203" s="14">
        <f t="shared" si="26"/>
        <v>5635.58</v>
      </c>
      <c r="V203" s="14">
        <f t="shared" si="27"/>
        <v>760803.3</v>
      </c>
      <c r="W203" s="13" t="str">
        <v>In Stock</v>
      </c>
      <c r="X203" s="13" t="str">
        <v>No</v>
      </c>
      <c r="Y203" s="13">
        <v>0</v>
      </c>
    </row>
    <row r="204" spans="1:25" x14ac:dyDescent="0.3">
      <c r="A204" s="31" t="s">
        <v>431</v>
      </c>
      <c r="B204" s="31" t="s">
        <v>432</v>
      </c>
      <c r="C204" s="31" t="s">
        <v>44</v>
      </c>
      <c r="D204" s="31" t="s">
        <v>53</v>
      </c>
      <c r="E204" s="31">
        <v>153</v>
      </c>
      <c r="F204" s="31">
        <v>87</v>
      </c>
      <c r="G204" s="31">
        <v>8537.4599999999991</v>
      </c>
      <c r="H204" s="31">
        <v>1306231.3799999999</v>
      </c>
      <c r="I204" s="32">
        <v>45799</v>
      </c>
      <c r="J204" s="32">
        <v>45893</v>
      </c>
      <c r="K204" s="31" t="s">
        <v>16</v>
      </c>
      <c r="L204" s="33" t="s">
        <v>58</v>
      </c>
      <c r="M204" s="13" t="str">
        <f>PROPER(TRIM(SUBSTITUTE(B204,"###"," ")))</f>
        <v>Door Plus</v>
      </c>
      <c r="N204" s="13" t="str">
        <f>PROPER(TRIM(SUBSTITUTE(C204,"###"," ")))</f>
        <v>Groceries</v>
      </c>
      <c r="O204" s="13" t="str">
        <f>PROPER(TRIM(SUBSTITUTE(D204,"###"," ")))</f>
        <v>Abc Pvt Ltd</v>
      </c>
      <c r="P204" s="13" t="str">
        <f t="shared" si="21"/>
        <v>Door Plus</v>
      </c>
      <c r="Q204" s="34" t="str">
        <f t="shared" si="22"/>
        <v>Groceries</v>
      </c>
      <c r="R204" s="13" t="str">
        <f t="shared" si="23"/>
        <v>Abc Pvt Ltd</v>
      </c>
      <c r="S204" s="35">
        <f t="shared" si="24"/>
        <v>153</v>
      </c>
      <c r="T204" s="35">
        <f t="shared" si="25"/>
        <v>87</v>
      </c>
      <c r="U204" s="14">
        <f t="shared" si="26"/>
        <v>8537.4599999999991</v>
      </c>
      <c r="V204" s="14">
        <f t="shared" si="27"/>
        <v>1306231.3799999999</v>
      </c>
      <c r="W204" s="13" t="str">
        <v>In Stock</v>
      </c>
      <c r="X204" s="13" t="str">
        <v>No</v>
      </c>
      <c r="Y204" s="13">
        <v>0</v>
      </c>
    </row>
    <row r="205" spans="1:25" x14ac:dyDescent="0.3">
      <c r="A205" s="31" t="s">
        <v>433</v>
      </c>
      <c r="B205" s="31" t="s">
        <v>434</v>
      </c>
      <c r="C205" s="31" t="s">
        <v>28</v>
      </c>
      <c r="D205" s="31" t="s">
        <v>45</v>
      </c>
      <c r="E205" s="31">
        <v>19</v>
      </c>
      <c r="F205" s="31">
        <v>31</v>
      </c>
      <c r="G205" s="31">
        <v>2340.9899999999998</v>
      </c>
      <c r="H205" s="31">
        <v>44478.81</v>
      </c>
      <c r="I205" s="32">
        <v>45715</v>
      </c>
      <c r="J205" s="32">
        <v>45892</v>
      </c>
      <c r="K205" s="13"/>
      <c r="L205" s="33" t="s">
        <v>21</v>
      </c>
      <c r="M205" s="13" t="str">
        <f>PROPER(TRIM(SUBSTITUTE(B205,"###"," ")))</f>
        <v>Life Mini</v>
      </c>
      <c r="N205" s="13" t="str">
        <f>PROPER(TRIM(SUBSTITUTE(C205,"###"," ")))</f>
        <v>Furniture</v>
      </c>
      <c r="O205" s="13" t="str">
        <f>PROPER(TRIM(SUBSTITUTE(D205,"###"," ")))</f>
        <v>Retailmart Inc</v>
      </c>
      <c r="P205" s="13" t="str">
        <f t="shared" si="21"/>
        <v>Life Mini</v>
      </c>
      <c r="Q205" s="34" t="str">
        <f t="shared" si="22"/>
        <v>Furniture</v>
      </c>
      <c r="R205" s="13" t="str">
        <f t="shared" si="23"/>
        <v>Retailmart Inc</v>
      </c>
      <c r="S205" s="35">
        <f t="shared" si="24"/>
        <v>19</v>
      </c>
      <c r="T205" s="35">
        <f t="shared" si="25"/>
        <v>31</v>
      </c>
      <c r="U205" s="14">
        <f t="shared" si="26"/>
        <v>2340.9899999999998</v>
      </c>
      <c r="V205" s="14">
        <f t="shared" si="27"/>
        <v>44478.81</v>
      </c>
      <c r="W205" s="13" t="str">
        <v>Low Stock</v>
      </c>
      <c r="X205" s="13" t="str">
        <v>Yes</v>
      </c>
      <c r="Y205" s="13">
        <v>1</v>
      </c>
    </row>
    <row r="206" spans="1:25" x14ac:dyDescent="0.3">
      <c r="A206" s="31" t="s">
        <v>435</v>
      </c>
      <c r="B206" s="31" t="s">
        <v>436</v>
      </c>
      <c r="C206" s="31" t="s">
        <v>28</v>
      </c>
      <c r="D206" s="31" t="s">
        <v>45</v>
      </c>
      <c r="E206" s="31">
        <v>141</v>
      </c>
      <c r="F206" s="31">
        <v>83</v>
      </c>
      <c r="G206" s="31">
        <v>1791.44</v>
      </c>
      <c r="H206" s="31">
        <v>252593.04</v>
      </c>
      <c r="I206" s="32">
        <v>45673</v>
      </c>
      <c r="J206" s="32">
        <v>45904</v>
      </c>
      <c r="K206" s="31" t="s">
        <v>25</v>
      </c>
      <c r="L206" s="33" t="s">
        <v>30</v>
      </c>
      <c r="M206" s="13" t="str">
        <f>PROPER(TRIM(SUBSTITUTE(B206,"###"," ")))</f>
        <v>She X</v>
      </c>
      <c r="N206" s="13" t="str">
        <f>PROPER(TRIM(SUBSTITUTE(C206,"###"," ")))</f>
        <v>Furniture</v>
      </c>
      <c r="O206" s="13" t="str">
        <f>PROPER(TRIM(SUBSTITUTE(D206,"###"," ")))</f>
        <v>Retailmart Inc</v>
      </c>
      <c r="P206" s="13" t="str">
        <f t="shared" si="21"/>
        <v>She X</v>
      </c>
      <c r="Q206" s="34" t="str">
        <f t="shared" si="22"/>
        <v>Furniture</v>
      </c>
      <c r="R206" s="13" t="str">
        <f t="shared" si="23"/>
        <v>Retailmart Inc</v>
      </c>
      <c r="S206" s="35">
        <f t="shared" si="24"/>
        <v>141</v>
      </c>
      <c r="T206" s="35">
        <f t="shared" si="25"/>
        <v>83</v>
      </c>
      <c r="U206" s="14">
        <f t="shared" si="26"/>
        <v>1791.44</v>
      </c>
      <c r="V206" s="14">
        <f t="shared" si="27"/>
        <v>252593.04</v>
      </c>
      <c r="W206" s="13" t="str">
        <v>In Stock</v>
      </c>
      <c r="X206" s="13" t="str">
        <v>No</v>
      </c>
      <c r="Y206" s="13">
        <v>0</v>
      </c>
    </row>
    <row r="207" spans="1:25" x14ac:dyDescent="0.3">
      <c r="A207" s="31" t="s">
        <v>437</v>
      </c>
      <c r="B207" s="31" t="s">
        <v>438</v>
      </c>
      <c r="C207" s="31" t="s">
        <v>14</v>
      </c>
      <c r="D207" s="31" t="s">
        <v>53</v>
      </c>
      <c r="E207" s="31">
        <v>138</v>
      </c>
      <c r="F207" s="31">
        <v>96</v>
      </c>
      <c r="G207" s="31">
        <v>10675.16</v>
      </c>
      <c r="H207" s="31">
        <v>1473172.08</v>
      </c>
      <c r="I207" s="32">
        <v>45740</v>
      </c>
      <c r="J207" s="32">
        <v>45904</v>
      </c>
      <c r="K207" s="31" t="s">
        <v>46</v>
      </c>
      <c r="L207" s="33" t="s">
        <v>33</v>
      </c>
      <c r="M207" s="13" t="str">
        <f>PROPER(TRIM(SUBSTITUTE(B207,"###"," ")))</f>
        <v>Attention Pro</v>
      </c>
      <c r="N207" s="13" t="str">
        <f>PROPER(TRIM(SUBSTITUTE(C207,"###"," ")))</f>
        <v>Clothing</v>
      </c>
      <c r="O207" s="13" t="str">
        <f>PROPER(TRIM(SUBSTITUTE(D207,"###"," ")))</f>
        <v>Abc Pvt Ltd</v>
      </c>
      <c r="P207" s="13" t="str">
        <f t="shared" si="21"/>
        <v>Attention Pro</v>
      </c>
      <c r="Q207" s="34" t="str">
        <f t="shared" si="22"/>
        <v>Clothing</v>
      </c>
      <c r="R207" s="13" t="str">
        <f t="shared" si="23"/>
        <v>Abc Pvt Ltd</v>
      </c>
      <c r="S207" s="35">
        <f t="shared" si="24"/>
        <v>138</v>
      </c>
      <c r="T207" s="35">
        <f t="shared" si="25"/>
        <v>96</v>
      </c>
      <c r="U207" s="14">
        <f t="shared" si="26"/>
        <v>10675.16</v>
      </c>
      <c r="V207" s="14">
        <f t="shared" si="27"/>
        <v>1473172.08</v>
      </c>
      <c r="W207" s="13" t="str">
        <v>In Stock</v>
      </c>
      <c r="X207" s="13" t="str">
        <v>No</v>
      </c>
      <c r="Y207" s="13">
        <v>0</v>
      </c>
    </row>
    <row r="208" spans="1:25" x14ac:dyDescent="0.3">
      <c r="A208" s="31" t="s">
        <v>439</v>
      </c>
      <c r="B208" s="31" t="s">
        <v>440</v>
      </c>
      <c r="C208" s="31" t="s">
        <v>28</v>
      </c>
      <c r="D208" s="31" t="s">
        <v>41</v>
      </c>
      <c r="E208" s="31">
        <v>133</v>
      </c>
      <c r="F208" s="31">
        <v>69</v>
      </c>
      <c r="G208" s="31">
        <v>9112.65</v>
      </c>
      <c r="H208" s="31">
        <v>1211982.45</v>
      </c>
      <c r="I208" s="32">
        <v>45808</v>
      </c>
      <c r="J208" s="32">
        <v>45939</v>
      </c>
      <c r="K208" s="13"/>
      <c r="L208" s="33" t="s">
        <v>58</v>
      </c>
      <c r="M208" s="13" t="str">
        <f>PROPER(TRIM(SUBSTITUTE(B208,"###"," ")))</f>
        <v>Give Plus</v>
      </c>
      <c r="N208" s="13" t="str">
        <f>PROPER(TRIM(SUBSTITUTE(C208,"###"," ")))</f>
        <v>Furniture</v>
      </c>
      <c r="O208" s="13" t="str">
        <f>PROPER(TRIM(SUBSTITUTE(D208,"###"," ")))</f>
        <v>Quickstock</v>
      </c>
      <c r="P208" s="13" t="str">
        <f t="shared" si="21"/>
        <v>Give Plus</v>
      </c>
      <c r="Q208" s="34" t="str">
        <f t="shared" si="22"/>
        <v>Furniture</v>
      </c>
      <c r="R208" s="13" t="str">
        <f t="shared" si="23"/>
        <v>Quickstock</v>
      </c>
      <c r="S208" s="35">
        <f t="shared" si="24"/>
        <v>133</v>
      </c>
      <c r="T208" s="35">
        <f t="shared" si="25"/>
        <v>69</v>
      </c>
      <c r="U208" s="14">
        <f t="shared" si="26"/>
        <v>9112.65</v>
      </c>
      <c r="V208" s="14">
        <f t="shared" si="27"/>
        <v>1211982.45</v>
      </c>
      <c r="W208" s="13" t="str">
        <v>In Stock</v>
      </c>
      <c r="X208" s="13" t="str">
        <v>No</v>
      </c>
      <c r="Y208" s="13">
        <v>0</v>
      </c>
    </row>
    <row r="209" spans="1:25" x14ac:dyDescent="0.3">
      <c r="A209" s="31" t="s">
        <v>441</v>
      </c>
      <c r="B209" s="31" t="s">
        <v>442</v>
      </c>
      <c r="C209" s="31" t="s">
        <v>14</v>
      </c>
      <c r="D209" s="31" t="s">
        <v>24</v>
      </c>
      <c r="E209" s="31">
        <v>150</v>
      </c>
      <c r="F209" s="31">
        <v>29</v>
      </c>
      <c r="G209" s="31">
        <v>19799.71</v>
      </c>
      <c r="H209" s="31">
        <v>2969956.5</v>
      </c>
      <c r="I209" s="32">
        <v>45760</v>
      </c>
      <c r="J209" s="32">
        <v>45859</v>
      </c>
      <c r="K209" s="31" t="s">
        <v>54</v>
      </c>
      <c r="L209" s="33" t="s">
        <v>21</v>
      </c>
      <c r="M209" s="13" t="str">
        <f>PROPER(TRIM(SUBSTITUTE(B209,"###"," ")))</f>
        <v>Hospital Lite</v>
      </c>
      <c r="N209" s="13" t="str">
        <f>PROPER(TRIM(SUBSTITUTE(C209,"###"," ")))</f>
        <v>Clothing</v>
      </c>
      <c r="O209" s="13" t="str">
        <f>PROPER(TRIM(SUBSTITUTE(D209,"###"," ")))</f>
        <v>Omni Suppliers</v>
      </c>
      <c r="P209" s="13" t="str">
        <f t="shared" si="21"/>
        <v>Hospital Lite</v>
      </c>
      <c r="Q209" s="34" t="str">
        <f t="shared" si="22"/>
        <v>Clothing</v>
      </c>
      <c r="R209" s="13" t="str">
        <f t="shared" si="23"/>
        <v>Omni Suppliers</v>
      </c>
      <c r="S209" s="35">
        <f t="shared" si="24"/>
        <v>150</v>
      </c>
      <c r="T209" s="35">
        <f t="shared" si="25"/>
        <v>29</v>
      </c>
      <c r="U209" s="14">
        <f t="shared" si="26"/>
        <v>19799.71</v>
      </c>
      <c r="V209" s="14">
        <f t="shared" si="27"/>
        <v>2969956.5</v>
      </c>
      <c r="W209" s="13" t="str">
        <v>In Stock</v>
      </c>
      <c r="X209" s="13" t="str">
        <v>No</v>
      </c>
      <c r="Y209" s="13">
        <v>0</v>
      </c>
    </row>
    <row r="210" spans="1:25" x14ac:dyDescent="0.3">
      <c r="A210" s="31" t="s">
        <v>443</v>
      </c>
      <c r="B210" s="31" t="s">
        <v>444</v>
      </c>
      <c r="C210" s="31" t="s">
        <v>20</v>
      </c>
      <c r="D210" s="31" t="s">
        <v>53</v>
      </c>
      <c r="E210" s="31">
        <v>167</v>
      </c>
      <c r="F210" s="31">
        <v>21</v>
      </c>
      <c r="G210" s="31">
        <v>1802.97</v>
      </c>
      <c r="H210" s="31">
        <v>301095.99</v>
      </c>
      <c r="I210" s="32">
        <v>45837</v>
      </c>
      <c r="J210" s="32">
        <v>45918</v>
      </c>
      <c r="K210" s="31" t="s">
        <v>57</v>
      </c>
      <c r="L210" s="33" t="s">
        <v>58</v>
      </c>
      <c r="M210" s="13" t="str">
        <f>PROPER(TRIM(SUBSTITUTE(B210,"###"," ")))</f>
        <v>Hour Max</v>
      </c>
      <c r="N210" s="13" t="str">
        <f>PROPER(TRIM(SUBSTITUTE(C210,"###"," ")))</f>
        <v>Toys</v>
      </c>
      <c r="O210" s="13" t="str">
        <f>PROPER(TRIM(SUBSTITUTE(D210,"###"," ")))</f>
        <v>Abc Pvt Ltd</v>
      </c>
      <c r="P210" s="13" t="str">
        <f t="shared" si="21"/>
        <v>Hour Max</v>
      </c>
      <c r="Q210" s="34" t="str">
        <f t="shared" si="22"/>
        <v>Toys</v>
      </c>
      <c r="R210" s="13" t="str">
        <f t="shared" si="23"/>
        <v>Abc Pvt Ltd</v>
      </c>
      <c r="S210" s="35">
        <f t="shared" si="24"/>
        <v>167</v>
      </c>
      <c r="T210" s="35">
        <f t="shared" si="25"/>
        <v>21</v>
      </c>
      <c r="U210" s="14">
        <f t="shared" si="26"/>
        <v>1802.97</v>
      </c>
      <c r="V210" s="14">
        <f t="shared" si="27"/>
        <v>301095.99</v>
      </c>
      <c r="W210" s="13" t="str">
        <v>In Stock</v>
      </c>
      <c r="X210" s="13" t="str">
        <v>No</v>
      </c>
      <c r="Y210" s="13">
        <v>0</v>
      </c>
    </row>
    <row r="211" spans="1:25" x14ac:dyDescent="0.3">
      <c r="A211" s="31" t="s">
        <v>445</v>
      </c>
      <c r="B211" s="31" t="s">
        <v>446</v>
      </c>
      <c r="C211" s="31" t="s">
        <v>44</v>
      </c>
      <c r="D211" s="31" t="s">
        <v>15</v>
      </c>
      <c r="E211" s="31">
        <v>100</v>
      </c>
      <c r="F211" s="13"/>
      <c r="G211" s="31">
        <v>15216.55</v>
      </c>
      <c r="H211" s="31">
        <v>1521655</v>
      </c>
      <c r="I211" s="32">
        <v>45698</v>
      </c>
      <c r="J211" s="32">
        <v>45894</v>
      </c>
      <c r="K211" s="31" t="s">
        <v>29</v>
      </c>
      <c r="L211" s="33" t="s">
        <v>17</v>
      </c>
      <c r="M211" s="13" t="str">
        <f>PROPER(TRIM(SUBSTITUTE(B211,"###"," ")))</f>
        <v>Economy Plus</v>
      </c>
      <c r="N211" s="13" t="str">
        <f>PROPER(TRIM(SUBSTITUTE(C211,"###"," ")))</f>
        <v>Groceries</v>
      </c>
      <c r="O211" s="13" t="str">
        <f>PROPER(TRIM(SUBSTITUTE(D211,"###"," ")))</f>
        <v>Global Traders</v>
      </c>
      <c r="P211" s="13" t="str">
        <f t="shared" si="21"/>
        <v>Economy Plus</v>
      </c>
      <c r="Q211" s="34" t="str">
        <f t="shared" si="22"/>
        <v>Groceries</v>
      </c>
      <c r="R211" s="13" t="str">
        <f t="shared" si="23"/>
        <v>Global Traders</v>
      </c>
      <c r="S211" s="35">
        <f t="shared" si="24"/>
        <v>100</v>
      </c>
      <c r="T211" s="35">
        <f t="shared" si="25"/>
        <v>0</v>
      </c>
      <c r="U211" s="14">
        <f t="shared" si="26"/>
        <v>15216.55</v>
      </c>
      <c r="V211" s="14">
        <f t="shared" si="27"/>
        <v>1521655</v>
      </c>
      <c r="W211" s="13" t="str">
        <v>In Stock</v>
      </c>
      <c r="X211" s="13" t="str">
        <v>No</v>
      </c>
      <c r="Y211" s="13">
        <v>0</v>
      </c>
    </row>
    <row r="212" spans="1:25" x14ac:dyDescent="0.3">
      <c r="A212" s="31" t="s">
        <v>447</v>
      </c>
      <c r="B212" s="31" t="s">
        <v>448</v>
      </c>
      <c r="C212" s="31" t="s">
        <v>20</v>
      </c>
      <c r="D212" s="31" t="s">
        <v>24</v>
      </c>
      <c r="E212" s="13"/>
      <c r="F212" s="31">
        <v>43</v>
      </c>
      <c r="G212" s="31">
        <v>12141.73</v>
      </c>
      <c r="H212" s="13"/>
      <c r="I212" s="32">
        <v>45802</v>
      </c>
      <c r="J212" s="32">
        <v>45896</v>
      </c>
      <c r="K212" s="31" t="s">
        <v>57</v>
      </c>
      <c r="L212" s="33" t="s">
        <v>30</v>
      </c>
      <c r="M212" s="13" t="str">
        <f>PROPER(TRIM(SUBSTITUTE(B212,"###"," ")))</f>
        <v>All Pro</v>
      </c>
      <c r="N212" s="13" t="str">
        <f>PROPER(TRIM(SUBSTITUTE(C212,"###"," ")))</f>
        <v>Toys</v>
      </c>
      <c r="O212" s="13" t="str">
        <f>PROPER(TRIM(SUBSTITUTE(D212,"###"," ")))</f>
        <v>Omni Suppliers</v>
      </c>
      <c r="P212" s="13" t="str">
        <f t="shared" si="21"/>
        <v>All Pro</v>
      </c>
      <c r="Q212" s="34" t="str">
        <f t="shared" si="22"/>
        <v>Toys</v>
      </c>
      <c r="R212" s="13" t="str">
        <f t="shared" si="23"/>
        <v>Omni Suppliers</v>
      </c>
      <c r="S212" s="35">
        <f t="shared" si="24"/>
        <v>0</v>
      </c>
      <c r="T212" s="35">
        <f t="shared" si="25"/>
        <v>43</v>
      </c>
      <c r="U212" s="14">
        <f t="shared" si="26"/>
        <v>12141.73</v>
      </c>
      <c r="V212" s="14">
        <f t="shared" si="27"/>
        <v>0</v>
      </c>
      <c r="W212" s="13" t="str">
        <v>Out of Stock</v>
      </c>
      <c r="X212" s="13" t="str">
        <v>Yes</v>
      </c>
      <c r="Y212" s="13">
        <v>1</v>
      </c>
    </row>
    <row r="213" spans="1:25" x14ac:dyDescent="0.3">
      <c r="A213" s="31" t="s">
        <v>449</v>
      </c>
      <c r="B213" s="31" t="s">
        <v>450</v>
      </c>
      <c r="C213" s="31" t="s">
        <v>44</v>
      </c>
      <c r="D213" s="31" t="s">
        <v>15</v>
      </c>
      <c r="E213" s="31">
        <v>93</v>
      </c>
      <c r="F213" s="31">
        <v>68</v>
      </c>
      <c r="G213" s="31">
        <v>17022.009999999998</v>
      </c>
      <c r="H213" s="31">
        <v>1583046.93</v>
      </c>
      <c r="I213" s="32">
        <v>45715</v>
      </c>
      <c r="J213" s="32">
        <v>45901</v>
      </c>
      <c r="K213" s="31" t="s">
        <v>46</v>
      </c>
      <c r="L213" s="33" t="s">
        <v>21</v>
      </c>
      <c r="M213" s="13" t="str">
        <f>PROPER(TRIM(SUBSTITUTE(B213,"###"," ")))</f>
        <v>Current Pro</v>
      </c>
      <c r="N213" s="13" t="str">
        <f>PROPER(TRIM(SUBSTITUTE(C213,"###"," ")))</f>
        <v>Groceries</v>
      </c>
      <c r="O213" s="13" t="str">
        <f>PROPER(TRIM(SUBSTITUTE(D213,"###"," ")))</f>
        <v>Global Traders</v>
      </c>
      <c r="P213" s="13" t="str">
        <f t="shared" si="21"/>
        <v>Current Pro</v>
      </c>
      <c r="Q213" s="34" t="str">
        <f t="shared" si="22"/>
        <v>Groceries</v>
      </c>
      <c r="R213" s="13" t="str">
        <f t="shared" si="23"/>
        <v>Global Traders</v>
      </c>
      <c r="S213" s="35">
        <f t="shared" si="24"/>
        <v>93</v>
      </c>
      <c r="T213" s="35">
        <f t="shared" si="25"/>
        <v>68</v>
      </c>
      <c r="U213" s="14">
        <f t="shared" si="26"/>
        <v>17022.009999999998</v>
      </c>
      <c r="V213" s="14">
        <f t="shared" si="27"/>
        <v>1583046.93</v>
      </c>
      <c r="W213" s="13" t="str">
        <v>In Stock</v>
      </c>
      <c r="X213" s="13" t="str">
        <v>No</v>
      </c>
      <c r="Y213" s="13">
        <v>0</v>
      </c>
    </row>
    <row r="214" spans="1:25" x14ac:dyDescent="0.3">
      <c r="A214" s="31" t="s">
        <v>451</v>
      </c>
      <c r="B214" s="31" t="s">
        <v>452</v>
      </c>
      <c r="C214" s="31" t="s">
        <v>20</v>
      </c>
      <c r="D214" s="31" t="s">
        <v>45</v>
      </c>
      <c r="E214" s="31">
        <v>177</v>
      </c>
      <c r="F214" s="31">
        <v>97</v>
      </c>
      <c r="G214" s="31">
        <v>18662.11</v>
      </c>
      <c r="H214" s="31">
        <v>3303193.47</v>
      </c>
      <c r="I214" s="32">
        <v>45765</v>
      </c>
      <c r="J214" s="32">
        <v>45882</v>
      </c>
      <c r="K214" s="31" t="s">
        <v>57</v>
      </c>
      <c r="L214" s="33" t="s">
        <v>30</v>
      </c>
      <c r="M214" s="13" t="str">
        <f>PROPER(TRIM(SUBSTITUTE(B214,"###"," ")))</f>
        <v>Consider X</v>
      </c>
      <c r="N214" s="13" t="str">
        <f>PROPER(TRIM(SUBSTITUTE(C214,"###"," ")))</f>
        <v>Toys</v>
      </c>
      <c r="O214" s="13" t="str">
        <f>PROPER(TRIM(SUBSTITUTE(D214,"###"," ")))</f>
        <v>Retailmart Inc</v>
      </c>
      <c r="P214" s="13" t="str">
        <f t="shared" si="21"/>
        <v>Consider X</v>
      </c>
      <c r="Q214" s="34" t="str">
        <f t="shared" si="22"/>
        <v>Toys</v>
      </c>
      <c r="R214" s="13" t="str">
        <f t="shared" si="23"/>
        <v>Retailmart Inc</v>
      </c>
      <c r="S214" s="35">
        <f t="shared" si="24"/>
        <v>177</v>
      </c>
      <c r="T214" s="35">
        <f t="shared" si="25"/>
        <v>97</v>
      </c>
      <c r="U214" s="14">
        <f t="shared" si="26"/>
        <v>18662.11</v>
      </c>
      <c r="V214" s="14">
        <f t="shared" si="27"/>
        <v>3303193.47</v>
      </c>
      <c r="W214" s="13" t="str">
        <v>In Stock</v>
      </c>
      <c r="X214" s="13" t="str">
        <v>No</v>
      </c>
      <c r="Y214" s="13">
        <v>0</v>
      </c>
    </row>
    <row r="215" spans="1:25" x14ac:dyDescent="0.3">
      <c r="A215" s="31" t="s">
        <v>453</v>
      </c>
      <c r="B215" s="31" t="s">
        <v>454</v>
      </c>
      <c r="C215" s="31" t="s">
        <v>44</v>
      </c>
      <c r="D215" s="31" t="s">
        <v>24</v>
      </c>
      <c r="E215" s="31">
        <v>136</v>
      </c>
      <c r="F215" s="31">
        <v>53</v>
      </c>
      <c r="G215" s="31">
        <v>3665.6</v>
      </c>
      <c r="H215" s="31">
        <v>498521.59999999998</v>
      </c>
      <c r="I215" s="32">
        <v>45828</v>
      </c>
      <c r="J215" s="32">
        <v>45872</v>
      </c>
      <c r="K215" s="31" t="s">
        <v>46</v>
      </c>
      <c r="L215" s="33" t="s">
        <v>30</v>
      </c>
      <c r="M215" s="13" t="str">
        <f>PROPER(TRIM(SUBSTITUTE(B215,"###"," ")))</f>
        <v>Easy Mini</v>
      </c>
      <c r="N215" s="13" t="str">
        <f>PROPER(TRIM(SUBSTITUTE(C215,"###"," ")))</f>
        <v>Groceries</v>
      </c>
      <c r="O215" s="13" t="str">
        <f>PROPER(TRIM(SUBSTITUTE(D215,"###"," ")))</f>
        <v>Omni Suppliers</v>
      </c>
      <c r="P215" s="13" t="str">
        <f t="shared" si="21"/>
        <v>Easy Mini</v>
      </c>
      <c r="Q215" s="34" t="str">
        <f t="shared" si="22"/>
        <v>Groceries</v>
      </c>
      <c r="R215" s="13" t="str">
        <f t="shared" si="23"/>
        <v>Omni Suppliers</v>
      </c>
      <c r="S215" s="35">
        <f t="shared" si="24"/>
        <v>136</v>
      </c>
      <c r="T215" s="35">
        <f t="shared" si="25"/>
        <v>53</v>
      </c>
      <c r="U215" s="14">
        <f t="shared" si="26"/>
        <v>3665.6</v>
      </c>
      <c r="V215" s="14">
        <f t="shared" si="27"/>
        <v>498521.59999999998</v>
      </c>
      <c r="W215" s="13" t="str">
        <v>In Stock</v>
      </c>
      <c r="X215" s="13" t="str">
        <v>No</v>
      </c>
      <c r="Y215" s="13">
        <v>0</v>
      </c>
    </row>
    <row r="216" spans="1:25" x14ac:dyDescent="0.3">
      <c r="A216" s="31" t="s">
        <v>455</v>
      </c>
      <c r="B216" s="31" t="s">
        <v>456</v>
      </c>
      <c r="C216" s="31" t="s">
        <v>44</v>
      </c>
      <c r="D216" s="31" t="s">
        <v>24</v>
      </c>
      <c r="E216" s="31">
        <v>39</v>
      </c>
      <c r="F216" s="31">
        <v>83</v>
      </c>
      <c r="G216" s="31">
        <v>11510.74</v>
      </c>
      <c r="H216" s="31">
        <v>448918.86</v>
      </c>
      <c r="I216" s="32">
        <v>45780</v>
      </c>
      <c r="J216" s="32">
        <v>45876</v>
      </c>
      <c r="K216" s="31" t="s">
        <v>25</v>
      </c>
      <c r="L216" s="33" t="s">
        <v>21</v>
      </c>
      <c r="M216" s="13" t="str">
        <f>PROPER(TRIM(SUBSTITUTE(B216,"###"," ")))</f>
        <v>Really Max</v>
      </c>
      <c r="N216" s="13" t="str">
        <f>PROPER(TRIM(SUBSTITUTE(C216,"###"," ")))</f>
        <v>Groceries</v>
      </c>
      <c r="O216" s="13" t="str">
        <f>PROPER(TRIM(SUBSTITUTE(D216,"###"," ")))</f>
        <v>Omni Suppliers</v>
      </c>
      <c r="P216" s="13" t="str">
        <f t="shared" si="21"/>
        <v>Really Max</v>
      </c>
      <c r="Q216" s="34" t="str">
        <f t="shared" si="22"/>
        <v>Groceries</v>
      </c>
      <c r="R216" s="13" t="str">
        <f t="shared" si="23"/>
        <v>Omni Suppliers</v>
      </c>
      <c r="S216" s="35">
        <f t="shared" si="24"/>
        <v>39</v>
      </c>
      <c r="T216" s="35">
        <f t="shared" si="25"/>
        <v>83</v>
      </c>
      <c r="U216" s="14">
        <f t="shared" si="26"/>
        <v>11510.74</v>
      </c>
      <c r="V216" s="14">
        <f t="shared" si="27"/>
        <v>448918.86</v>
      </c>
      <c r="W216" s="13" t="str">
        <v>Low Stock</v>
      </c>
      <c r="X216" s="13" t="str">
        <v>Yes</v>
      </c>
      <c r="Y216" s="13">
        <v>1</v>
      </c>
    </row>
    <row r="217" spans="1:25" x14ac:dyDescent="0.3">
      <c r="A217" s="31" t="s">
        <v>457</v>
      </c>
      <c r="B217" s="31" t="s">
        <v>458</v>
      </c>
      <c r="C217" s="31" t="s">
        <v>28</v>
      </c>
      <c r="D217" s="31" t="s">
        <v>24</v>
      </c>
      <c r="E217" s="31">
        <v>92</v>
      </c>
      <c r="F217" s="31">
        <v>91</v>
      </c>
      <c r="G217" s="31">
        <v>16567.419999999998</v>
      </c>
      <c r="H217" s="31">
        <v>1524202.64</v>
      </c>
      <c r="I217" s="32">
        <v>45705</v>
      </c>
      <c r="J217" s="32">
        <v>45935</v>
      </c>
      <c r="K217" s="31" t="s">
        <v>54</v>
      </c>
      <c r="L217" s="33" t="s">
        <v>17</v>
      </c>
      <c r="M217" s="13" t="str">
        <f>PROPER(TRIM(SUBSTITUTE(B217,"###"," ")))</f>
        <v>Pretty Plus</v>
      </c>
      <c r="N217" s="13" t="str">
        <f>PROPER(TRIM(SUBSTITUTE(C217,"###"," ")))</f>
        <v>Furniture</v>
      </c>
      <c r="O217" s="13" t="str">
        <f>PROPER(TRIM(SUBSTITUTE(D217,"###"," ")))</f>
        <v>Omni Suppliers</v>
      </c>
      <c r="P217" s="13" t="str">
        <f t="shared" si="21"/>
        <v>Pretty Plus</v>
      </c>
      <c r="Q217" s="34" t="str">
        <f t="shared" si="22"/>
        <v>Furniture</v>
      </c>
      <c r="R217" s="13" t="str">
        <f t="shared" si="23"/>
        <v>Omni Suppliers</v>
      </c>
      <c r="S217" s="35">
        <f t="shared" si="24"/>
        <v>92</v>
      </c>
      <c r="T217" s="35">
        <f t="shared" si="25"/>
        <v>91</v>
      </c>
      <c r="U217" s="14">
        <f t="shared" si="26"/>
        <v>16567.419999999998</v>
      </c>
      <c r="V217" s="14">
        <f t="shared" si="27"/>
        <v>1524202.64</v>
      </c>
      <c r="W217" s="13" t="str">
        <v>In Stock</v>
      </c>
      <c r="X217" s="13" t="str">
        <v>No</v>
      </c>
      <c r="Y217" s="13">
        <v>0</v>
      </c>
    </row>
    <row r="218" spans="1:25" x14ac:dyDescent="0.3">
      <c r="A218" s="31" t="s">
        <v>459</v>
      </c>
      <c r="B218" s="31" t="s">
        <v>460</v>
      </c>
      <c r="C218" s="31" t="s">
        <v>40</v>
      </c>
      <c r="D218" s="31" t="s">
        <v>53</v>
      </c>
      <c r="E218" s="13"/>
      <c r="F218" s="31">
        <v>49</v>
      </c>
      <c r="G218" s="31">
        <v>16511.400000000001</v>
      </c>
      <c r="H218" s="13"/>
      <c r="I218" s="32">
        <v>45695</v>
      </c>
      <c r="J218" s="32">
        <v>45913</v>
      </c>
      <c r="K218" s="31" t="s">
        <v>16</v>
      </c>
      <c r="L218" s="33" t="s">
        <v>33</v>
      </c>
      <c r="M218" s="13" t="str">
        <f>PROPER(TRIM(SUBSTITUTE(B218,"###"," ")))</f>
        <v>Executive Plus</v>
      </c>
      <c r="N218" s="13" t="str">
        <f>PROPER(TRIM(SUBSTITUTE(C218,"###"," ")))</f>
        <v>Electronics</v>
      </c>
      <c r="O218" s="13" t="str">
        <f>PROPER(TRIM(SUBSTITUTE(D218,"###"," ")))</f>
        <v>Abc Pvt Ltd</v>
      </c>
      <c r="P218" s="13" t="str">
        <f t="shared" si="21"/>
        <v>Executive Plus</v>
      </c>
      <c r="Q218" s="34" t="str">
        <f t="shared" si="22"/>
        <v>Electronics</v>
      </c>
      <c r="R218" s="13" t="str">
        <f t="shared" si="23"/>
        <v>Abc Pvt Ltd</v>
      </c>
      <c r="S218" s="35">
        <f t="shared" si="24"/>
        <v>0</v>
      </c>
      <c r="T218" s="35">
        <f t="shared" si="25"/>
        <v>49</v>
      </c>
      <c r="U218" s="14">
        <f t="shared" si="26"/>
        <v>16511.400000000001</v>
      </c>
      <c r="V218" s="14">
        <f t="shared" si="27"/>
        <v>0</v>
      </c>
      <c r="W218" s="13" t="str">
        <v>Out of Stock</v>
      </c>
      <c r="X218" s="13" t="str">
        <v>Yes</v>
      </c>
      <c r="Y218" s="13">
        <v>1</v>
      </c>
    </row>
    <row r="219" spans="1:25" x14ac:dyDescent="0.3">
      <c r="A219" s="31" t="s">
        <v>461</v>
      </c>
      <c r="B219" s="31" t="s">
        <v>462</v>
      </c>
      <c r="C219" s="31" t="s">
        <v>44</v>
      </c>
      <c r="D219" s="31" t="s">
        <v>24</v>
      </c>
      <c r="E219" s="31">
        <v>122</v>
      </c>
      <c r="F219" s="31">
        <v>97</v>
      </c>
      <c r="G219" s="31">
        <v>10485.16</v>
      </c>
      <c r="H219" s="31">
        <v>1279189.52</v>
      </c>
      <c r="I219" s="32">
        <v>45739</v>
      </c>
      <c r="J219" s="32">
        <v>45904</v>
      </c>
      <c r="K219" s="31" t="s">
        <v>46</v>
      </c>
      <c r="L219" s="33" t="s">
        <v>58</v>
      </c>
      <c r="M219" s="13" t="str">
        <f>PROPER(TRIM(SUBSTITUTE(B219,"###"," ")))</f>
        <v>Do X</v>
      </c>
      <c r="N219" s="13" t="str">
        <f>PROPER(TRIM(SUBSTITUTE(C219,"###"," ")))</f>
        <v>Groceries</v>
      </c>
      <c r="O219" s="13" t="str">
        <f>PROPER(TRIM(SUBSTITUTE(D219,"###"," ")))</f>
        <v>Omni Suppliers</v>
      </c>
      <c r="P219" s="13" t="str">
        <f t="shared" si="21"/>
        <v>Do X</v>
      </c>
      <c r="Q219" s="34" t="str">
        <f t="shared" si="22"/>
        <v>Groceries</v>
      </c>
      <c r="R219" s="13" t="str">
        <f t="shared" si="23"/>
        <v>Omni Suppliers</v>
      </c>
      <c r="S219" s="35">
        <f t="shared" si="24"/>
        <v>122</v>
      </c>
      <c r="T219" s="35">
        <f t="shared" si="25"/>
        <v>97</v>
      </c>
      <c r="U219" s="14">
        <f t="shared" si="26"/>
        <v>10485.16</v>
      </c>
      <c r="V219" s="14">
        <f t="shared" si="27"/>
        <v>1279189.52</v>
      </c>
      <c r="W219" s="13" t="str">
        <v>In Stock</v>
      </c>
      <c r="X219" s="13" t="str">
        <v>No</v>
      </c>
      <c r="Y219" s="13">
        <v>0</v>
      </c>
    </row>
    <row r="220" spans="1:25" x14ac:dyDescent="0.3">
      <c r="A220" s="31" t="s">
        <v>463</v>
      </c>
      <c r="B220" s="31" t="s">
        <v>464</v>
      </c>
      <c r="C220" s="31" t="s">
        <v>40</v>
      </c>
      <c r="D220" s="31" t="s">
        <v>45</v>
      </c>
      <c r="E220" s="31">
        <v>88</v>
      </c>
      <c r="F220" s="31">
        <v>61</v>
      </c>
      <c r="G220" s="31">
        <v>7879.28</v>
      </c>
      <c r="H220" s="31">
        <v>693376.64</v>
      </c>
      <c r="I220" s="32">
        <v>45826</v>
      </c>
      <c r="J220" s="32">
        <v>45937</v>
      </c>
      <c r="K220" s="31" t="s">
        <v>57</v>
      </c>
      <c r="L220" s="33" t="s">
        <v>58</v>
      </c>
      <c r="M220" s="13" t="str">
        <f>PROPER(TRIM(SUBSTITUTE(B220,"###"," ")))</f>
        <v>Protect Mini</v>
      </c>
      <c r="N220" s="13" t="str">
        <f>PROPER(TRIM(SUBSTITUTE(C220,"###"," ")))</f>
        <v>Electronics</v>
      </c>
      <c r="O220" s="13" t="str">
        <f>PROPER(TRIM(SUBSTITUTE(D220,"###"," ")))</f>
        <v>Retailmart Inc</v>
      </c>
      <c r="P220" s="13" t="str">
        <f t="shared" si="21"/>
        <v>Protect Mini</v>
      </c>
      <c r="Q220" s="34" t="str">
        <f t="shared" si="22"/>
        <v>Electronics</v>
      </c>
      <c r="R220" s="13" t="str">
        <f t="shared" si="23"/>
        <v>Retailmart Inc</v>
      </c>
      <c r="S220" s="35">
        <f t="shared" si="24"/>
        <v>88</v>
      </c>
      <c r="T220" s="35">
        <f t="shared" si="25"/>
        <v>61</v>
      </c>
      <c r="U220" s="14">
        <f t="shared" si="26"/>
        <v>7879.28</v>
      </c>
      <c r="V220" s="14">
        <f t="shared" si="27"/>
        <v>693376.64</v>
      </c>
      <c r="W220" s="13" t="str">
        <v>In Stock</v>
      </c>
      <c r="X220" s="13" t="str">
        <v>No</v>
      </c>
      <c r="Y220" s="13">
        <v>0</v>
      </c>
    </row>
    <row r="221" spans="1:25" x14ac:dyDescent="0.3">
      <c r="A221" s="31" t="s">
        <v>465</v>
      </c>
      <c r="B221" s="31" t="s">
        <v>466</v>
      </c>
      <c r="C221" s="31" t="s">
        <v>14</v>
      </c>
      <c r="D221" s="31" t="s">
        <v>24</v>
      </c>
      <c r="E221" s="31">
        <v>178</v>
      </c>
      <c r="F221" s="31">
        <v>57</v>
      </c>
      <c r="G221" s="31">
        <v>10818.63</v>
      </c>
      <c r="H221" s="31">
        <v>1925716.14</v>
      </c>
      <c r="I221" s="32">
        <v>45785</v>
      </c>
      <c r="J221" s="32">
        <v>45876</v>
      </c>
      <c r="K221" s="31" t="s">
        <v>25</v>
      </c>
      <c r="L221" s="33" t="s">
        <v>58</v>
      </c>
      <c r="M221" s="13" t="str">
        <f>PROPER(TRIM(SUBSTITUTE(B221,"###"," ")))</f>
        <v>Yourself Plus</v>
      </c>
      <c r="N221" s="13" t="str">
        <f>PROPER(TRIM(SUBSTITUTE(C221,"###"," ")))</f>
        <v>Clothing</v>
      </c>
      <c r="O221" s="13" t="str">
        <f>PROPER(TRIM(SUBSTITUTE(D221,"###"," ")))</f>
        <v>Omni Suppliers</v>
      </c>
      <c r="P221" s="13" t="str">
        <f t="shared" si="21"/>
        <v>Yourself Plus</v>
      </c>
      <c r="Q221" s="34" t="str">
        <f t="shared" si="22"/>
        <v>Clothing</v>
      </c>
      <c r="R221" s="13" t="str">
        <f t="shared" si="23"/>
        <v>Omni Suppliers</v>
      </c>
      <c r="S221" s="35">
        <f t="shared" si="24"/>
        <v>178</v>
      </c>
      <c r="T221" s="35">
        <f t="shared" si="25"/>
        <v>57</v>
      </c>
      <c r="U221" s="14">
        <f t="shared" si="26"/>
        <v>10818.63</v>
      </c>
      <c r="V221" s="14">
        <f t="shared" si="27"/>
        <v>1925716.14</v>
      </c>
      <c r="W221" s="13" t="str">
        <v>In Stock</v>
      </c>
      <c r="X221" s="13" t="str">
        <v>No</v>
      </c>
      <c r="Y221" s="13">
        <v>0</v>
      </c>
    </row>
    <row r="222" spans="1:25" x14ac:dyDescent="0.3">
      <c r="A222" s="31" t="s">
        <v>467</v>
      </c>
      <c r="B222" s="31" t="s">
        <v>468</v>
      </c>
      <c r="C222" s="31" t="s">
        <v>20</v>
      </c>
      <c r="D222" s="31" t="s">
        <v>45</v>
      </c>
      <c r="E222" s="31">
        <v>142</v>
      </c>
      <c r="F222" s="31">
        <v>44</v>
      </c>
      <c r="G222" s="31">
        <v>7139.48</v>
      </c>
      <c r="H222" s="31">
        <v>1013806.16</v>
      </c>
      <c r="I222" s="32">
        <v>45721</v>
      </c>
      <c r="J222" s="32">
        <v>45883</v>
      </c>
      <c r="K222" s="31" t="s">
        <v>16</v>
      </c>
      <c r="L222" s="33" t="s">
        <v>17</v>
      </c>
      <c r="M222" s="13" t="str">
        <f>PROPER(TRIM(SUBSTITUTE(B222,"###"," ")))</f>
        <v>Old Mini</v>
      </c>
      <c r="N222" s="13" t="str">
        <f>PROPER(TRIM(SUBSTITUTE(C222,"###"," ")))</f>
        <v>Toys</v>
      </c>
      <c r="O222" s="13" t="str">
        <f>PROPER(TRIM(SUBSTITUTE(D222,"###"," ")))</f>
        <v>Retailmart Inc</v>
      </c>
      <c r="P222" s="13" t="str">
        <f t="shared" si="21"/>
        <v>Old Mini</v>
      </c>
      <c r="Q222" s="34" t="str">
        <f t="shared" si="22"/>
        <v>Toys</v>
      </c>
      <c r="R222" s="13" t="str">
        <f t="shared" si="23"/>
        <v>Retailmart Inc</v>
      </c>
      <c r="S222" s="35">
        <f t="shared" si="24"/>
        <v>142</v>
      </c>
      <c r="T222" s="35">
        <f t="shared" si="25"/>
        <v>44</v>
      </c>
      <c r="U222" s="14">
        <f t="shared" si="26"/>
        <v>7139.48</v>
      </c>
      <c r="V222" s="14">
        <f t="shared" si="27"/>
        <v>1013806.1599999999</v>
      </c>
      <c r="W222" s="13" t="str">
        <v>In Stock</v>
      </c>
      <c r="X222" s="13" t="str">
        <v>No</v>
      </c>
      <c r="Y222" s="13">
        <v>0</v>
      </c>
    </row>
    <row r="223" spans="1:25" x14ac:dyDescent="0.3">
      <c r="A223" s="31" t="s">
        <v>469</v>
      </c>
      <c r="B223" s="31" t="s">
        <v>470</v>
      </c>
      <c r="C223" s="31" t="s">
        <v>40</v>
      </c>
      <c r="D223" s="31" t="s">
        <v>15</v>
      </c>
      <c r="E223" s="31">
        <v>52</v>
      </c>
      <c r="F223" s="31">
        <v>70</v>
      </c>
      <c r="G223" s="31">
        <v>10879.84</v>
      </c>
      <c r="H223" s="31">
        <v>565751.68000000005</v>
      </c>
      <c r="I223" s="32">
        <v>45736</v>
      </c>
      <c r="J223" s="32">
        <v>45859</v>
      </c>
      <c r="K223" s="31" t="s">
        <v>25</v>
      </c>
      <c r="L223" s="33" t="s">
        <v>33</v>
      </c>
      <c r="M223" s="13" t="str">
        <f>PROPER(TRIM(SUBSTITUTE(B223,"###"," ")))</f>
        <v>Color Lite</v>
      </c>
      <c r="N223" s="13" t="str">
        <f>PROPER(TRIM(SUBSTITUTE(C223,"###"," ")))</f>
        <v>Electronics</v>
      </c>
      <c r="O223" s="13" t="str">
        <f>PROPER(TRIM(SUBSTITUTE(D223,"###"," ")))</f>
        <v>Global Traders</v>
      </c>
      <c r="P223" s="13" t="str">
        <f t="shared" si="21"/>
        <v>Color Lite</v>
      </c>
      <c r="Q223" s="34" t="str">
        <f t="shared" si="22"/>
        <v>Electronics</v>
      </c>
      <c r="R223" s="13" t="str">
        <f t="shared" si="23"/>
        <v>Global Traders</v>
      </c>
      <c r="S223" s="35">
        <f t="shared" si="24"/>
        <v>52</v>
      </c>
      <c r="T223" s="35">
        <f t="shared" si="25"/>
        <v>70</v>
      </c>
      <c r="U223" s="14">
        <f t="shared" si="26"/>
        <v>10879.84</v>
      </c>
      <c r="V223" s="14">
        <f t="shared" si="27"/>
        <v>565751.68000000005</v>
      </c>
      <c r="W223" s="13" t="str">
        <v>Low Stock</v>
      </c>
      <c r="X223" s="13" t="str">
        <v>Yes</v>
      </c>
      <c r="Y223" s="13">
        <v>1</v>
      </c>
    </row>
    <row r="224" spans="1:25" x14ac:dyDescent="0.3">
      <c r="A224" s="31" t="s">
        <v>471</v>
      </c>
      <c r="B224" s="31" t="s">
        <v>472</v>
      </c>
      <c r="C224" s="31" t="s">
        <v>20</v>
      </c>
      <c r="D224" s="31" t="s">
        <v>24</v>
      </c>
      <c r="E224" s="31">
        <v>133</v>
      </c>
      <c r="F224" s="31">
        <v>86</v>
      </c>
      <c r="G224" s="31">
        <v>12572.78</v>
      </c>
      <c r="H224" s="31">
        <v>1672179.74</v>
      </c>
      <c r="I224" s="32">
        <v>45833</v>
      </c>
      <c r="J224" s="32">
        <v>45895</v>
      </c>
      <c r="K224" s="13"/>
      <c r="L224" s="33" t="s">
        <v>30</v>
      </c>
      <c r="M224" s="13" t="str">
        <f>PROPER(TRIM(SUBSTITUTE(B224,"###"," ")))</f>
        <v>Wife X</v>
      </c>
      <c r="N224" s="13" t="str">
        <f>PROPER(TRIM(SUBSTITUTE(C224,"###"," ")))</f>
        <v>Toys</v>
      </c>
      <c r="O224" s="13" t="str">
        <f>PROPER(TRIM(SUBSTITUTE(D224,"###"," ")))</f>
        <v>Omni Suppliers</v>
      </c>
      <c r="P224" s="13" t="str">
        <f t="shared" si="21"/>
        <v>Wife X</v>
      </c>
      <c r="Q224" s="34" t="str">
        <f t="shared" si="22"/>
        <v>Toys</v>
      </c>
      <c r="R224" s="13" t="str">
        <f t="shared" si="23"/>
        <v>Omni Suppliers</v>
      </c>
      <c r="S224" s="35">
        <f t="shared" si="24"/>
        <v>133</v>
      </c>
      <c r="T224" s="35">
        <f t="shared" si="25"/>
        <v>86</v>
      </c>
      <c r="U224" s="14">
        <f t="shared" si="26"/>
        <v>12572.78</v>
      </c>
      <c r="V224" s="14">
        <f t="shared" si="27"/>
        <v>1672179.74</v>
      </c>
      <c r="W224" s="13" t="str">
        <v>In Stock</v>
      </c>
      <c r="X224" s="13" t="str">
        <v>No</v>
      </c>
      <c r="Y224" s="13">
        <v>0</v>
      </c>
    </row>
    <row r="225" spans="1:25" x14ac:dyDescent="0.3">
      <c r="A225" s="31" t="s">
        <v>473</v>
      </c>
      <c r="B225" s="31" t="s">
        <v>474</v>
      </c>
      <c r="C225" s="31" t="s">
        <v>28</v>
      </c>
      <c r="D225" s="31" t="s">
        <v>15</v>
      </c>
      <c r="E225" s="31">
        <v>41</v>
      </c>
      <c r="F225" s="31">
        <v>83</v>
      </c>
      <c r="G225" s="31">
        <v>3376.28</v>
      </c>
      <c r="H225" s="31">
        <v>138427.48000000001</v>
      </c>
      <c r="I225" s="32">
        <v>45809</v>
      </c>
      <c r="J225" s="32">
        <v>45901</v>
      </c>
      <c r="K225" s="31" t="s">
        <v>46</v>
      </c>
      <c r="L225" s="33" t="s">
        <v>17</v>
      </c>
      <c r="M225" s="13" t="str">
        <f>PROPER(TRIM(SUBSTITUTE(B225,"###"," ")))</f>
        <v>Deep Mini</v>
      </c>
      <c r="N225" s="13" t="str">
        <f>PROPER(TRIM(SUBSTITUTE(C225,"###"," ")))</f>
        <v>Furniture</v>
      </c>
      <c r="O225" s="13" t="str">
        <f>PROPER(TRIM(SUBSTITUTE(D225,"###"," ")))</f>
        <v>Global Traders</v>
      </c>
      <c r="P225" s="13" t="str">
        <f t="shared" si="21"/>
        <v>Deep Mini</v>
      </c>
      <c r="Q225" s="34" t="str">
        <f t="shared" si="22"/>
        <v>Furniture</v>
      </c>
      <c r="R225" s="13" t="str">
        <f t="shared" si="23"/>
        <v>Global Traders</v>
      </c>
      <c r="S225" s="35">
        <f t="shared" si="24"/>
        <v>41</v>
      </c>
      <c r="T225" s="35">
        <f t="shared" si="25"/>
        <v>83</v>
      </c>
      <c r="U225" s="14">
        <f t="shared" si="26"/>
        <v>3376.28</v>
      </c>
      <c r="V225" s="14">
        <f t="shared" si="27"/>
        <v>138427.48000000001</v>
      </c>
      <c r="W225" s="13" t="str">
        <v>Low Stock</v>
      </c>
      <c r="X225" s="13" t="str">
        <v>Yes</v>
      </c>
      <c r="Y225" s="13">
        <v>1</v>
      </c>
    </row>
    <row r="226" spans="1:25" x14ac:dyDescent="0.3">
      <c r="A226" s="31" t="s">
        <v>475</v>
      </c>
      <c r="B226" s="31" t="s">
        <v>476</v>
      </c>
      <c r="C226" s="31" t="s">
        <v>20</v>
      </c>
      <c r="D226" s="31" t="s">
        <v>45</v>
      </c>
      <c r="E226" s="31">
        <v>156</v>
      </c>
      <c r="F226" s="31">
        <v>52</v>
      </c>
      <c r="G226" s="31">
        <v>10692.55</v>
      </c>
      <c r="H226" s="31">
        <v>1668037.8</v>
      </c>
      <c r="I226" s="32">
        <v>45681</v>
      </c>
      <c r="J226" s="32">
        <v>45862</v>
      </c>
      <c r="K226" s="13"/>
      <c r="L226" s="33" t="s">
        <v>17</v>
      </c>
      <c r="M226" s="13" t="str">
        <f>PROPER(TRIM(SUBSTITUTE(B226,"###"," ")))</f>
        <v>Risk Lite</v>
      </c>
      <c r="N226" s="13" t="str">
        <f>PROPER(TRIM(SUBSTITUTE(C226,"###"," ")))</f>
        <v>Toys</v>
      </c>
      <c r="O226" s="13" t="str">
        <f>PROPER(TRIM(SUBSTITUTE(D226,"###"," ")))</f>
        <v>Retailmart Inc</v>
      </c>
      <c r="P226" s="13" t="str">
        <f t="shared" si="21"/>
        <v>Risk Lite</v>
      </c>
      <c r="Q226" s="34" t="str">
        <f t="shared" si="22"/>
        <v>Toys</v>
      </c>
      <c r="R226" s="13" t="str">
        <f t="shared" si="23"/>
        <v>Retailmart Inc</v>
      </c>
      <c r="S226" s="35">
        <f t="shared" si="24"/>
        <v>156</v>
      </c>
      <c r="T226" s="35">
        <f t="shared" si="25"/>
        <v>52</v>
      </c>
      <c r="U226" s="14">
        <f t="shared" si="26"/>
        <v>10692.55</v>
      </c>
      <c r="V226" s="14">
        <f t="shared" si="27"/>
        <v>1668037.7999999998</v>
      </c>
      <c r="W226" s="13" t="str">
        <v>In Stock</v>
      </c>
      <c r="X226" s="13" t="str">
        <v>No</v>
      </c>
      <c r="Y226" s="13">
        <v>0</v>
      </c>
    </row>
    <row r="227" spans="1:25" x14ac:dyDescent="0.3">
      <c r="A227" s="31" t="s">
        <v>477</v>
      </c>
      <c r="B227" s="31" t="s">
        <v>478</v>
      </c>
      <c r="C227" s="31" t="s">
        <v>14</v>
      </c>
      <c r="D227" s="31" t="s">
        <v>45</v>
      </c>
      <c r="E227" s="31">
        <v>163</v>
      </c>
      <c r="F227" s="31">
        <v>48</v>
      </c>
      <c r="G227" s="31">
        <v>3075.91</v>
      </c>
      <c r="H227" s="31">
        <v>501373.33</v>
      </c>
      <c r="I227" s="32">
        <v>45697</v>
      </c>
      <c r="J227" s="32">
        <v>45914</v>
      </c>
      <c r="K227" s="31" t="s">
        <v>57</v>
      </c>
      <c r="L227" s="33" t="s">
        <v>30</v>
      </c>
      <c r="M227" s="13" t="str">
        <f>PROPER(TRIM(SUBSTITUTE(B227,"###"," ")))</f>
        <v>Without X</v>
      </c>
      <c r="N227" s="13" t="str">
        <f>PROPER(TRIM(SUBSTITUTE(C227,"###"," ")))</f>
        <v>Clothing</v>
      </c>
      <c r="O227" s="13" t="str">
        <f>PROPER(TRIM(SUBSTITUTE(D227,"###"," ")))</f>
        <v>Retailmart Inc</v>
      </c>
      <c r="P227" s="13" t="str">
        <f t="shared" si="21"/>
        <v>Without X</v>
      </c>
      <c r="Q227" s="34" t="str">
        <f t="shared" si="22"/>
        <v>Clothing</v>
      </c>
      <c r="R227" s="13" t="str">
        <f t="shared" si="23"/>
        <v>Retailmart Inc</v>
      </c>
      <c r="S227" s="35">
        <f t="shared" si="24"/>
        <v>163</v>
      </c>
      <c r="T227" s="35">
        <f t="shared" si="25"/>
        <v>48</v>
      </c>
      <c r="U227" s="14">
        <f t="shared" si="26"/>
        <v>3075.91</v>
      </c>
      <c r="V227" s="14">
        <f t="shared" si="27"/>
        <v>501373.32999999996</v>
      </c>
      <c r="W227" s="13" t="str">
        <v>In Stock</v>
      </c>
      <c r="X227" s="13" t="str">
        <v>No</v>
      </c>
      <c r="Y227" s="13">
        <v>0</v>
      </c>
    </row>
    <row r="228" spans="1:25" x14ac:dyDescent="0.3">
      <c r="A228" s="31" t="s">
        <v>479</v>
      </c>
      <c r="B228" s="31" t="s">
        <v>480</v>
      </c>
      <c r="C228" s="31" t="s">
        <v>44</v>
      </c>
      <c r="D228" s="31" t="s">
        <v>24</v>
      </c>
      <c r="E228" s="31">
        <v>154</v>
      </c>
      <c r="F228" s="31">
        <v>74</v>
      </c>
      <c r="G228" s="31">
        <v>2905.4</v>
      </c>
      <c r="H228" s="31">
        <v>447431.6</v>
      </c>
      <c r="I228" s="32">
        <v>45725</v>
      </c>
      <c r="J228" s="32">
        <v>45882</v>
      </c>
      <c r="K228" s="31" t="s">
        <v>29</v>
      </c>
      <c r="L228" s="33" t="s">
        <v>17</v>
      </c>
      <c r="M228" s="13" t="str">
        <f>PROPER(TRIM(SUBSTITUTE(B228,"###"," ")))</f>
        <v>Item Pro</v>
      </c>
      <c r="N228" s="13" t="str">
        <f>PROPER(TRIM(SUBSTITUTE(C228,"###"," ")))</f>
        <v>Groceries</v>
      </c>
      <c r="O228" s="13" t="str">
        <f>PROPER(TRIM(SUBSTITUTE(D228,"###"," ")))</f>
        <v>Omni Suppliers</v>
      </c>
      <c r="P228" s="13" t="str">
        <f t="shared" si="21"/>
        <v>Item Pro</v>
      </c>
      <c r="Q228" s="34" t="str">
        <f t="shared" si="22"/>
        <v>Groceries</v>
      </c>
      <c r="R228" s="13" t="str">
        <f t="shared" si="23"/>
        <v>Omni Suppliers</v>
      </c>
      <c r="S228" s="35">
        <f t="shared" si="24"/>
        <v>154</v>
      </c>
      <c r="T228" s="35">
        <f t="shared" si="25"/>
        <v>74</v>
      </c>
      <c r="U228" s="14">
        <f t="shared" si="26"/>
        <v>2905.4</v>
      </c>
      <c r="V228" s="14">
        <f t="shared" si="27"/>
        <v>447431.60000000003</v>
      </c>
      <c r="W228" s="13" t="str">
        <v>In Stock</v>
      </c>
      <c r="X228" s="13" t="str">
        <v>No</v>
      </c>
      <c r="Y228" s="13">
        <v>0</v>
      </c>
    </row>
    <row r="229" spans="1:25" x14ac:dyDescent="0.3">
      <c r="A229" s="31" t="s">
        <v>481</v>
      </c>
      <c r="B229" s="31" t="s">
        <v>482</v>
      </c>
      <c r="C229" s="31" t="s">
        <v>14</v>
      </c>
      <c r="D229" s="31" t="s">
        <v>41</v>
      </c>
      <c r="E229" s="31">
        <v>85</v>
      </c>
      <c r="F229" s="31">
        <v>85</v>
      </c>
      <c r="G229" s="31">
        <v>15261.05</v>
      </c>
      <c r="H229" s="31">
        <v>1297189.25</v>
      </c>
      <c r="I229" s="32">
        <v>45808</v>
      </c>
      <c r="J229" s="32">
        <v>45861</v>
      </c>
      <c r="K229" s="31" t="s">
        <v>25</v>
      </c>
      <c r="L229" s="33" t="s">
        <v>58</v>
      </c>
      <c r="M229" s="13" t="str">
        <f>PROPER(TRIM(SUBSTITUTE(B229,"###"," ")))</f>
        <v>Under Mini</v>
      </c>
      <c r="N229" s="13" t="str">
        <f>PROPER(TRIM(SUBSTITUTE(C229,"###"," ")))</f>
        <v>Clothing</v>
      </c>
      <c r="O229" s="13" t="str">
        <f>PROPER(TRIM(SUBSTITUTE(D229,"###"," ")))</f>
        <v>Quickstock</v>
      </c>
      <c r="P229" s="13" t="str">
        <f t="shared" si="21"/>
        <v>Under Mini</v>
      </c>
      <c r="Q229" s="34" t="str">
        <f t="shared" si="22"/>
        <v>Clothing</v>
      </c>
      <c r="R229" s="13" t="str">
        <f t="shared" si="23"/>
        <v>Quickstock</v>
      </c>
      <c r="S229" s="35">
        <f t="shared" si="24"/>
        <v>85</v>
      </c>
      <c r="T229" s="35">
        <f t="shared" si="25"/>
        <v>85</v>
      </c>
      <c r="U229" s="14">
        <f t="shared" si="26"/>
        <v>15261.05</v>
      </c>
      <c r="V229" s="14">
        <f t="shared" si="27"/>
        <v>1297189.25</v>
      </c>
      <c r="W229" s="13" t="str">
        <v>Low Stock</v>
      </c>
      <c r="X229" s="13" t="str">
        <v>No</v>
      </c>
      <c r="Y229" s="13">
        <v>1</v>
      </c>
    </row>
    <row r="230" spans="1:25" x14ac:dyDescent="0.3">
      <c r="A230" s="31" t="s">
        <v>483</v>
      </c>
      <c r="B230" s="31" t="s">
        <v>484</v>
      </c>
      <c r="C230" s="31" t="s">
        <v>28</v>
      </c>
      <c r="D230" s="31" t="s">
        <v>15</v>
      </c>
      <c r="E230" s="13"/>
      <c r="F230" s="31">
        <v>57</v>
      </c>
      <c r="G230" s="31">
        <v>10752.8</v>
      </c>
      <c r="H230" s="13"/>
      <c r="I230" s="32">
        <v>45707</v>
      </c>
      <c r="J230" s="32">
        <v>45861</v>
      </c>
      <c r="K230" s="31" t="s">
        <v>29</v>
      </c>
      <c r="L230" s="33" t="s">
        <v>58</v>
      </c>
      <c r="M230" s="13" t="str">
        <f>PROPER(TRIM(SUBSTITUTE(B230,"###"," ")))</f>
        <v>May X</v>
      </c>
      <c r="N230" s="13" t="str">
        <f>PROPER(TRIM(SUBSTITUTE(C230,"###"," ")))</f>
        <v>Furniture</v>
      </c>
      <c r="O230" s="13" t="str">
        <f>PROPER(TRIM(SUBSTITUTE(D230,"###"," ")))</f>
        <v>Global Traders</v>
      </c>
      <c r="P230" s="13" t="str">
        <f t="shared" si="21"/>
        <v>May X</v>
      </c>
      <c r="Q230" s="34" t="str">
        <f t="shared" si="22"/>
        <v>Furniture</v>
      </c>
      <c r="R230" s="13" t="str">
        <f t="shared" si="23"/>
        <v>Global Traders</v>
      </c>
      <c r="S230" s="35">
        <f t="shared" si="24"/>
        <v>0</v>
      </c>
      <c r="T230" s="35">
        <f t="shared" si="25"/>
        <v>57</v>
      </c>
      <c r="U230" s="14">
        <f t="shared" si="26"/>
        <v>10752.8</v>
      </c>
      <c r="V230" s="14">
        <f t="shared" si="27"/>
        <v>0</v>
      </c>
      <c r="W230" s="13" t="str">
        <v>Out of Stock</v>
      </c>
      <c r="X230" s="13" t="str">
        <v>Yes</v>
      </c>
      <c r="Y230" s="13">
        <v>1</v>
      </c>
    </row>
    <row r="231" spans="1:25" x14ac:dyDescent="0.3">
      <c r="A231" s="31" t="s">
        <v>485</v>
      </c>
      <c r="B231" s="31" t="s">
        <v>486</v>
      </c>
      <c r="C231" s="31" t="s">
        <v>44</v>
      </c>
      <c r="D231" s="31" t="s">
        <v>41</v>
      </c>
      <c r="E231" s="31">
        <v>108</v>
      </c>
      <c r="F231" s="13"/>
      <c r="G231" s="31">
        <v>7975.88</v>
      </c>
      <c r="H231" s="31">
        <v>861395.04</v>
      </c>
      <c r="I231" s="32">
        <v>45772</v>
      </c>
      <c r="J231" s="32">
        <v>45905</v>
      </c>
      <c r="K231" s="31" t="s">
        <v>29</v>
      </c>
      <c r="L231" s="33" t="s">
        <v>30</v>
      </c>
      <c r="M231" s="13" t="str">
        <f>PROPER(TRIM(SUBSTITUTE(B231,"###"," ")))</f>
        <v>Last Lite</v>
      </c>
      <c r="N231" s="13" t="str">
        <f>PROPER(TRIM(SUBSTITUTE(C231,"###"," ")))</f>
        <v>Groceries</v>
      </c>
      <c r="O231" s="13" t="str">
        <f>PROPER(TRIM(SUBSTITUTE(D231,"###"," ")))</f>
        <v>Quickstock</v>
      </c>
      <c r="P231" s="13" t="str">
        <f t="shared" si="21"/>
        <v>Last Lite</v>
      </c>
      <c r="Q231" s="34" t="str">
        <f t="shared" si="22"/>
        <v>Groceries</v>
      </c>
      <c r="R231" s="13" t="str">
        <f t="shared" si="23"/>
        <v>Quickstock</v>
      </c>
      <c r="S231" s="35">
        <f t="shared" si="24"/>
        <v>108</v>
      </c>
      <c r="T231" s="35">
        <f t="shared" si="25"/>
        <v>0</v>
      </c>
      <c r="U231" s="14">
        <f t="shared" si="26"/>
        <v>7975.88</v>
      </c>
      <c r="V231" s="14">
        <f t="shared" si="27"/>
        <v>861395.04</v>
      </c>
      <c r="W231" s="13" t="str">
        <v>In Stock</v>
      </c>
      <c r="X231" s="13" t="str">
        <v>No</v>
      </c>
      <c r="Y231" s="13">
        <v>0</v>
      </c>
    </row>
    <row r="232" spans="1:25" x14ac:dyDescent="0.3">
      <c r="A232" s="31" t="s">
        <v>487</v>
      </c>
      <c r="B232" s="31" t="s">
        <v>488</v>
      </c>
      <c r="C232" s="31" t="s">
        <v>14</v>
      </c>
      <c r="D232" s="31" t="s">
        <v>45</v>
      </c>
      <c r="E232" s="31">
        <v>135</v>
      </c>
      <c r="F232" s="31">
        <v>24</v>
      </c>
      <c r="G232" s="31">
        <v>9752.83</v>
      </c>
      <c r="H232" s="31">
        <v>1316632.05</v>
      </c>
      <c r="I232" s="32">
        <v>45736</v>
      </c>
      <c r="J232" s="32">
        <v>45928</v>
      </c>
      <c r="K232" s="31" t="s">
        <v>25</v>
      </c>
      <c r="L232" s="33" t="s">
        <v>21</v>
      </c>
      <c r="M232" s="13" t="str">
        <f>PROPER(TRIM(SUBSTITUTE(B232,"###"," ")))</f>
        <v>Whole Max</v>
      </c>
      <c r="N232" s="13" t="str">
        <f>PROPER(TRIM(SUBSTITUTE(C232,"###"," ")))</f>
        <v>Clothing</v>
      </c>
      <c r="O232" s="13" t="str">
        <f>PROPER(TRIM(SUBSTITUTE(D232,"###"," ")))</f>
        <v>Retailmart Inc</v>
      </c>
      <c r="P232" s="13" t="str">
        <f t="shared" si="21"/>
        <v>Whole Max</v>
      </c>
      <c r="Q232" s="34" t="str">
        <f t="shared" si="22"/>
        <v>Clothing</v>
      </c>
      <c r="R232" s="13" t="str">
        <f t="shared" si="23"/>
        <v>Retailmart Inc</v>
      </c>
      <c r="S232" s="35">
        <f t="shared" si="24"/>
        <v>135</v>
      </c>
      <c r="T232" s="35">
        <f t="shared" si="25"/>
        <v>24</v>
      </c>
      <c r="U232" s="14">
        <f t="shared" si="26"/>
        <v>9752.83</v>
      </c>
      <c r="V232" s="14">
        <f t="shared" si="27"/>
        <v>1316632.05</v>
      </c>
      <c r="W232" s="13" t="str">
        <v>In Stock</v>
      </c>
      <c r="X232" s="13" t="str">
        <v>No</v>
      </c>
      <c r="Y232" s="13">
        <v>0</v>
      </c>
    </row>
    <row r="233" spans="1:25" x14ac:dyDescent="0.3">
      <c r="A233" s="31" t="s">
        <v>489</v>
      </c>
      <c r="B233" s="31" t="s">
        <v>490</v>
      </c>
      <c r="C233" s="31" t="s">
        <v>40</v>
      </c>
      <c r="D233" s="31" t="s">
        <v>15</v>
      </c>
      <c r="E233" s="31">
        <v>75</v>
      </c>
      <c r="F233" s="31">
        <v>64</v>
      </c>
      <c r="G233" s="31">
        <v>14414.73</v>
      </c>
      <c r="H233" s="31">
        <v>1081104.75</v>
      </c>
      <c r="I233" s="32">
        <v>45835</v>
      </c>
      <c r="J233" s="32">
        <v>45924</v>
      </c>
      <c r="K233" s="31" t="s">
        <v>29</v>
      </c>
      <c r="L233" s="33" t="s">
        <v>21</v>
      </c>
      <c r="M233" s="13" t="str">
        <f>PROPER(TRIM(SUBSTITUTE(B233,"###"," ")))</f>
        <v>Them X</v>
      </c>
      <c r="N233" s="13" t="str">
        <f>PROPER(TRIM(SUBSTITUTE(C233,"###"," ")))</f>
        <v>Electronics</v>
      </c>
      <c r="O233" s="13" t="str">
        <f>PROPER(TRIM(SUBSTITUTE(D233,"###"," ")))</f>
        <v>Global Traders</v>
      </c>
      <c r="P233" s="13" t="str">
        <f t="shared" si="21"/>
        <v>Them X</v>
      </c>
      <c r="Q233" s="34" t="str">
        <f t="shared" si="22"/>
        <v>Electronics</v>
      </c>
      <c r="R233" s="13" t="str">
        <f t="shared" si="23"/>
        <v>Global Traders</v>
      </c>
      <c r="S233" s="35">
        <f t="shared" si="24"/>
        <v>75</v>
      </c>
      <c r="T233" s="35">
        <f t="shared" si="25"/>
        <v>64</v>
      </c>
      <c r="U233" s="14">
        <f t="shared" si="26"/>
        <v>14414.73</v>
      </c>
      <c r="V233" s="14">
        <f t="shared" si="27"/>
        <v>1081104.75</v>
      </c>
      <c r="W233" s="13" t="str">
        <v>In Stock</v>
      </c>
      <c r="X233" s="13" t="str">
        <v>No</v>
      </c>
      <c r="Y233" s="13">
        <v>0</v>
      </c>
    </row>
    <row r="234" spans="1:25" x14ac:dyDescent="0.3">
      <c r="A234" s="31" t="s">
        <v>491</v>
      </c>
      <c r="B234" s="31" t="s">
        <v>492</v>
      </c>
      <c r="C234" s="31" t="s">
        <v>44</v>
      </c>
      <c r="D234" s="31" t="s">
        <v>41</v>
      </c>
      <c r="E234" s="31">
        <v>114</v>
      </c>
      <c r="F234" s="31">
        <v>55</v>
      </c>
      <c r="G234" s="31">
        <v>10877.35</v>
      </c>
      <c r="H234" s="31">
        <v>1240017.8999999999</v>
      </c>
      <c r="I234" s="32">
        <v>45792</v>
      </c>
      <c r="J234" s="32">
        <v>45919</v>
      </c>
      <c r="K234" s="31" t="s">
        <v>16</v>
      </c>
      <c r="L234" s="33" t="s">
        <v>21</v>
      </c>
      <c r="M234" s="13" t="str">
        <f>PROPER(TRIM(SUBSTITUTE(B234,"###"," ")))</f>
        <v>Cup Pro</v>
      </c>
      <c r="N234" s="13" t="str">
        <f>PROPER(TRIM(SUBSTITUTE(C234,"###"," ")))</f>
        <v>Groceries</v>
      </c>
      <c r="O234" s="13" t="str">
        <f>PROPER(TRIM(SUBSTITUTE(D234,"###"," ")))</f>
        <v>Quickstock</v>
      </c>
      <c r="P234" s="13" t="str">
        <f t="shared" si="21"/>
        <v>Cup Pro</v>
      </c>
      <c r="Q234" s="34" t="str">
        <f t="shared" si="22"/>
        <v>Groceries</v>
      </c>
      <c r="R234" s="13" t="str">
        <f t="shared" si="23"/>
        <v>Quickstock</v>
      </c>
      <c r="S234" s="35">
        <f t="shared" si="24"/>
        <v>114</v>
      </c>
      <c r="T234" s="35">
        <f t="shared" si="25"/>
        <v>55</v>
      </c>
      <c r="U234" s="14">
        <f t="shared" si="26"/>
        <v>10877.35</v>
      </c>
      <c r="V234" s="14">
        <f t="shared" si="27"/>
        <v>1240017.9000000001</v>
      </c>
      <c r="W234" s="13" t="str">
        <v>In Stock</v>
      </c>
      <c r="X234" s="13" t="str">
        <v>No</v>
      </c>
      <c r="Y234" s="13">
        <v>0</v>
      </c>
    </row>
    <row r="235" spans="1:25" x14ac:dyDescent="0.3">
      <c r="A235" s="31" t="s">
        <v>493</v>
      </c>
      <c r="B235" s="31" t="s">
        <v>494</v>
      </c>
      <c r="C235" s="31" t="s">
        <v>44</v>
      </c>
      <c r="D235" s="31" t="s">
        <v>41</v>
      </c>
      <c r="E235" s="31">
        <v>147</v>
      </c>
      <c r="F235" s="31">
        <v>30</v>
      </c>
      <c r="G235" s="31">
        <v>19183.54</v>
      </c>
      <c r="H235" s="31">
        <v>2819980.38</v>
      </c>
      <c r="I235" s="32">
        <v>45774</v>
      </c>
      <c r="J235" s="32">
        <v>45861</v>
      </c>
      <c r="K235" s="31" t="s">
        <v>54</v>
      </c>
      <c r="L235" s="33" t="s">
        <v>30</v>
      </c>
      <c r="M235" s="13" t="str">
        <f>PROPER(TRIM(SUBSTITUTE(B235,"###"," ")))</f>
        <v>Mother Mini</v>
      </c>
      <c r="N235" s="13" t="str">
        <f>PROPER(TRIM(SUBSTITUTE(C235,"###"," ")))</f>
        <v>Groceries</v>
      </c>
      <c r="O235" s="13" t="str">
        <f>PROPER(TRIM(SUBSTITUTE(D235,"###"," ")))</f>
        <v>Quickstock</v>
      </c>
      <c r="P235" s="13" t="str">
        <f t="shared" si="21"/>
        <v>Mother Mini</v>
      </c>
      <c r="Q235" s="34" t="str">
        <f t="shared" si="22"/>
        <v>Groceries</v>
      </c>
      <c r="R235" s="13" t="str">
        <f t="shared" si="23"/>
        <v>Quickstock</v>
      </c>
      <c r="S235" s="35">
        <f t="shared" si="24"/>
        <v>147</v>
      </c>
      <c r="T235" s="35">
        <f t="shared" si="25"/>
        <v>30</v>
      </c>
      <c r="U235" s="14">
        <f t="shared" si="26"/>
        <v>19183.54</v>
      </c>
      <c r="V235" s="14">
        <f t="shared" si="27"/>
        <v>2819980.3800000004</v>
      </c>
      <c r="W235" s="13" t="str">
        <v>In Stock</v>
      </c>
      <c r="X235" s="13" t="str">
        <v>No</v>
      </c>
      <c r="Y235" s="13">
        <v>0</v>
      </c>
    </row>
    <row r="236" spans="1:25" x14ac:dyDescent="0.3">
      <c r="A236" s="31" t="s">
        <v>495</v>
      </c>
      <c r="B236" s="31" t="s">
        <v>496</v>
      </c>
      <c r="C236" s="31" t="s">
        <v>14</v>
      </c>
      <c r="D236" s="31" t="s">
        <v>45</v>
      </c>
      <c r="E236" s="31">
        <v>46</v>
      </c>
      <c r="F236" s="31">
        <v>65</v>
      </c>
      <c r="G236" s="31">
        <v>12318.26</v>
      </c>
      <c r="H236" s="31">
        <v>566639.96</v>
      </c>
      <c r="I236" s="32">
        <v>45838</v>
      </c>
      <c r="J236" s="32">
        <v>45924</v>
      </c>
      <c r="K236" s="13"/>
      <c r="L236" s="33" t="s">
        <v>21</v>
      </c>
      <c r="M236" s="13" t="str">
        <f>PROPER(TRIM(SUBSTITUTE(B236,"###"," ")))</f>
        <v>Must Max</v>
      </c>
      <c r="N236" s="13" t="str">
        <f>PROPER(TRIM(SUBSTITUTE(C236,"###"," ")))</f>
        <v>Clothing</v>
      </c>
      <c r="O236" s="13" t="str">
        <f>PROPER(TRIM(SUBSTITUTE(D236,"###"," ")))</f>
        <v>Retailmart Inc</v>
      </c>
      <c r="P236" s="13" t="str">
        <f t="shared" si="21"/>
        <v>Must Max</v>
      </c>
      <c r="Q236" s="34" t="str">
        <f t="shared" si="22"/>
        <v>Clothing</v>
      </c>
      <c r="R236" s="13" t="str">
        <f t="shared" si="23"/>
        <v>Retailmart Inc</v>
      </c>
      <c r="S236" s="35">
        <f t="shared" si="24"/>
        <v>46</v>
      </c>
      <c r="T236" s="35">
        <f t="shared" si="25"/>
        <v>65</v>
      </c>
      <c r="U236" s="14">
        <f t="shared" si="26"/>
        <v>12318.26</v>
      </c>
      <c r="V236" s="14">
        <f t="shared" si="27"/>
        <v>566639.96</v>
      </c>
      <c r="W236" s="13" t="str">
        <v>Low Stock</v>
      </c>
      <c r="X236" s="13" t="str">
        <v>Yes</v>
      </c>
      <c r="Y236" s="13">
        <v>1</v>
      </c>
    </row>
    <row r="237" spans="1:25" x14ac:dyDescent="0.3">
      <c r="A237" s="31" t="s">
        <v>497</v>
      </c>
      <c r="B237" s="31" t="s">
        <v>498</v>
      </c>
      <c r="C237" s="31" t="s">
        <v>40</v>
      </c>
      <c r="D237" s="31" t="s">
        <v>24</v>
      </c>
      <c r="E237" s="31">
        <v>189</v>
      </c>
      <c r="F237" s="31">
        <v>79</v>
      </c>
      <c r="G237" s="31">
        <v>11879.61</v>
      </c>
      <c r="H237" s="31">
        <v>2245246.29</v>
      </c>
      <c r="I237" s="32">
        <v>45686</v>
      </c>
      <c r="J237" s="32">
        <v>45909</v>
      </c>
      <c r="K237" s="31" t="s">
        <v>25</v>
      </c>
      <c r="L237" s="33" t="s">
        <v>33</v>
      </c>
      <c r="M237" s="13" t="str">
        <f>PROPER(TRIM(SUBSTITUTE(B237,"###"," ")))</f>
        <v>Marriage Mini</v>
      </c>
      <c r="N237" s="13" t="str">
        <f>PROPER(TRIM(SUBSTITUTE(C237,"###"," ")))</f>
        <v>Electronics</v>
      </c>
      <c r="O237" s="13" t="str">
        <f>PROPER(TRIM(SUBSTITUTE(D237,"###"," ")))</f>
        <v>Omni Suppliers</v>
      </c>
      <c r="P237" s="13" t="str">
        <f t="shared" si="21"/>
        <v>Marriage Mini</v>
      </c>
      <c r="Q237" s="34" t="str">
        <f t="shared" si="22"/>
        <v>Electronics</v>
      </c>
      <c r="R237" s="13" t="str">
        <f t="shared" si="23"/>
        <v>Omni Suppliers</v>
      </c>
      <c r="S237" s="35">
        <f t="shared" si="24"/>
        <v>189</v>
      </c>
      <c r="T237" s="35">
        <f t="shared" si="25"/>
        <v>79</v>
      </c>
      <c r="U237" s="14">
        <f t="shared" si="26"/>
        <v>11879.61</v>
      </c>
      <c r="V237" s="14">
        <f t="shared" si="27"/>
        <v>2245246.29</v>
      </c>
      <c r="W237" s="13" t="str">
        <v>In Stock</v>
      </c>
      <c r="X237" s="13" t="str">
        <v>No</v>
      </c>
      <c r="Y237" s="13">
        <v>0</v>
      </c>
    </row>
    <row r="238" spans="1:25" x14ac:dyDescent="0.3">
      <c r="A238" s="31" t="s">
        <v>499</v>
      </c>
      <c r="B238" s="31" t="s">
        <v>500</v>
      </c>
      <c r="C238" s="31" t="s">
        <v>14</v>
      </c>
      <c r="D238" s="31" t="s">
        <v>41</v>
      </c>
      <c r="E238" s="31">
        <v>99</v>
      </c>
      <c r="F238" s="31">
        <v>87</v>
      </c>
      <c r="G238" s="31">
        <v>15812.19</v>
      </c>
      <c r="H238" s="31">
        <v>1565406.81</v>
      </c>
      <c r="I238" s="32">
        <v>45683</v>
      </c>
      <c r="J238" s="32">
        <v>45897</v>
      </c>
      <c r="K238" s="31" t="s">
        <v>16</v>
      </c>
      <c r="L238" s="33" t="s">
        <v>30</v>
      </c>
      <c r="M238" s="13" t="str">
        <f>PROPER(TRIM(SUBSTITUTE(B238,"###"," ")))</f>
        <v>Go X</v>
      </c>
      <c r="N238" s="13" t="str">
        <f>PROPER(TRIM(SUBSTITUTE(C238,"###"," ")))</f>
        <v>Clothing</v>
      </c>
      <c r="O238" s="13" t="str">
        <f>PROPER(TRIM(SUBSTITUTE(D238,"###"," ")))</f>
        <v>Quickstock</v>
      </c>
      <c r="P238" s="13" t="str">
        <f t="shared" si="21"/>
        <v>Go X</v>
      </c>
      <c r="Q238" s="34" t="str">
        <f t="shared" si="22"/>
        <v>Clothing</v>
      </c>
      <c r="R238" s="13" t="str">
        <f t="shared" si="23"/>
        <v>Quickstock</v>
      </c>
      <c r="S238" s="35">
        <f t="shared" si="24"/>
        <v>99</v>
      </c>
      <c r="T238" s="35">
        <f t="shared" si="25"/>
        <v>87</v>
      </c>
      <c r="U238" s="14">
        <f t="shared" si="26"/>
        <v>15812.19</v>
      </c>
      <c r="V238" s="14">
        <f t="shared" si="27"/>
        <v>1565406.81</v>
      </c>
      <c r="W238" s="13" t="str">
        <v>In Stock</v>
      </c>
      <c r="X238" s="13" t="str">
        <v>No</v>
      </c>
      <c r="Y238" s="13">
        <v>0</v>
      </c>
    </row>
    <row r="239" spans="1:25" x14ac:dyDescent="0.3">
      <c r="A239" s="31" t="s">
        <v>501</v>
      </c>
      <c r="B239" s="31" t="s">
        <v>502</v>
      </c>
      <c r="C239" s="31" t="s">
        <v>44</v>
      </c>
      <c r="D239" s="31" t="s">
        <v>24</v>
      </c>
      <c r="E239" s="31">
        <v>71</v>
      </c>
      <c r="F239" s="31">
        <v>50</v>
      </c>
      <c r="G239" s="31">
        <v>12153.97</v>
      </c>
      <c r="H239" s="31">
        <v>862931.87</v>
      </c>
      <c r="I239" s="32">
        <v>45813</v>
      </c>
      <c r="J239" s="32">
        <v>45884</v>
      </c>
      <c r="K239" s="31" t="s">
        <v>25</v>
      </c>
      <c r="L239" s="33" t="s">
        <v>30</v>
      </c>
      <c r="M239" s="13" t="str">
        <f>PROPER(TRIM(SUBSTITUTE(B239,"###"," ")))</f>
        <v>None Lite</v>
      </c>
      <c r="N239" s="13" t="str">
        <f>PROPER(TRIM(SUBSTITUTE(C239,"###"," ")))</f>
        <v>Groceries</v>
      </c>
      <c r="O239" s="13" t="str">
        <f>PROPER(TRIM(SUBSTITUTE(D239,"###"," ")))</f>
        <v>Omni Suppliers</v>
      </c>
      <c r="P239" s="13" t="str">
        <f t="shared" si="21"/>
        <v>None Lite</v>
      </c>
      <c r="Q239" s="34" t="str">
        <f t="shared" si="22"/>
        <v>Groceries</v>
      </c>
      <c r="R239" s="13" t="str">
        <f t="shared" si="23"/>
        <v>Omni Suppliers</v>
      </c>
      <c r="S239" s="35">
        <f t="shared" si="24"/>
        <v>71</v>
      </c>
      <c r="T239" s="35">
        <f t="shared" si="25"/>
        <v>50</v>
      </c>
      <c r="U239" s="14">
        <f t="shared" si="26"/>
        <v>12153.97</v>
      </c>
      <c r="V239" s="14">
        <f t="shared" si="27"/>
        <v>862931.87</v>
      </c>
      <c r="W239" s="13" t="str">
        <v>In Stock</v>
      </c>
      <c r="X239" s="13" t="str">
        <v>No</v>
      </c>
      <c r="Y239" s="13">
        <v>0</v>
      </c>
    </row>
    <row r="240" spans="1:25" x14ac:dyDescent="0.3">
      <c r="A240" s="31" t="s">
        <v>503</v>
      </c>
      <c r="B240" s="31" t="s">
        <v>504</v>
      </c>
      <c r="C240" s="31" t="s">
        <v>44</v>
      </c>
      <c r="D240" s="31" t="s">
        <v>41</v>
      </c>
      <c r="E240" s="31">
        <v>50</v>
      </c>
      <c r="F240" s="31">
        <v>48</v>
      </c>
      <c r="G240" s="31">
        <v>2129.73</v>
      </c>
      <c r="H240" s="31">
        <v>106486.5</v>
      </c>
      <c r="I240" s="32">
        <v>45702</v>
      </c>
      <c r="J240" s="32">
        <v>45909</v>
      </c>
      <c r="K240" s="31" t="s">
        <v>25</v>
      </c>
      <c r="L240" s="33" t="s">
        <v>21</v>
      </c>
      <c r="M240" s="13" t="str">
        <f>PROPER(TRIM(SUBSTITUTE(B240,"###"," ")))</f>
        <v>Store Plus</v>
      </c>
      <c r="N240" s="13" t="str">
        <f>PROPER(TRIM(SUBSTITUTE(C240,"###"," ")))</f>
        <v>Groceries</v>
      </c>
      <c r="O240" s="13" t="str">
        <f>PROPER(TRIM(SUBSTITUTE(D240,"###"," ")))</f>
        <v>Quickstock</v>
      </c>
      <c r="P240" s="13" t="str">
        <f t="shared" si="21"/>
        <v>Store Plus</v>
      </c>
      <c r="Q240" s="34" t="str">
        <f t="shared" si="22"/>
        <v>Groceries</v>
      </c>
      <c r="R240" s="13" t="str">
        <f t="shared" si="23"/>
        <v>Quickstock</v>
      </c>
      <c r="S240" s="35">
        <f t="shared" si="24"/>
        <v>50</v>
      </c>
      <c r="T240" s="35">
        <f t="shared" si="25"/>
        <v>48</v>
      </c>
      <c r="U240" s="14">
        <f t="shared" si="26"/>
        <v>2129.73</v>
      </c>
      <c r="V240" s="14">
        <f t="shared" si="27"/>
        <v>106486.5</v>
      </c>
      <c r="W240" s="13" t="str">
        <v>In Stock</v>
      </c>
      <c r="X240" s="13" t="str">
        <v>No</v>
      </c>
      <c r="Y240" s="13">
        <v>0</v>
      </c>
    </row>
    <row r="241" spans="1:25" x14ac:dyDescent="0.3">
      <c r="A241" s="31" t="s">
        <v>505</v>
      </c>
      <c r="B241" s="31" t="s">
        <v>506</v>
      </c>
      <c r="C241" s="31" t="s">
        <v>14</v>
      </c>
      <c r="D241" s="31" t="s">
        <v>41</v>
      </c>
      <c r="E241" s="31">
        <v>10</v>
      </c>
      <c r="F241" s="31">
        <v>42</v>
      </c>
      <c r="G241" s="31">
        <v>2500.08</v>
      </c>
      <c r="H241" s="31">
        <v>25000.799999999999</v>
      </c>
      <c r="I241" s="32">
        <v>45805</v>
      </c>
      <c r="J241" s="32">
        <v>45925</v>
      </c>
      <c r="K241" s="31" t="s">
        <v>46</v>
      </c>
      <c r="L241" s="33" t="s">
        <v>17</v>
      </c>
      <c r="M241" s="13" t="str">
        <f>PROPER(TRIM(SUBSTITUTE(B241,"###"," ")))</f>
        <v>Better Pro</v>
      </c>
      <c r="N241" s="13" t="str">
        <f>PROPER(TRIM(SUBSTITUTE(C241,"###"," ")))</f>
        <v>Clothing</v>
      </c>
      <c r="O241" s="13" t="str">
        <f>PROPER(TRIM(SUBSTITUTE(D241,"###"," ")))</f>
        <v>Quickstock</v>
      </c>
      <c r="P241" s="13" t="str">
        <f t="shared" si="21"/>
        <v>Better Pro</v>
      </c>
      <c r="Q241" s="34" t="str">
        <f t="shared" si="22"/>
        <v>Clothing</v>
      </c>
      <c r="R241" s="13" t="str">
        <f t="shared" si="23"/>
        <v>Quickstock</v>
      </c>
      <c r="S241" s="35">
        <f t="shared" si="24"/>
        <v>10</v>
      </c>
      <c r="T241" s="35">
        <f t="shared" si="25"/>
        <v>42</v>
      </c>
      <c r="U241" s="14">
        <f t="shared" si="26"/>
        <v>2500.08</v>
      </c>
      <c r="V241" s="14">
        <f t="shared" si="27"/>
        <v>25000.799999999999</v>
      </c>
      <c r="W241" s="13" t="str">
        <v>Low Stock</v>
      </c>
      <c r="X241" s="13" t="str">
        <v>Yes</v>
      </c>
      <c r="Y241" s="13">
        <v>1</v>
      </c>
    </row>
    <row r="242" spans="1:25" x14ac:dyDescent="0.3">
      <c r="A242" s="31" t="s">
        <v>508</v>
      </c>
      <c r="B242" s="31" t="s">
        <v>509</v>
      </c>
      <c r="C242" s="31" t="s">
        <v>44</v>
      </c>
      <c r="D242" s="31" t="s">
        <v>24</v>
      </c>
      <c r="E242" s="31">
        <v>0</v>
      </c>
      <c r="F242" s="31">
        <v>82</v>
      </c>
      <c r="G242" s="31">
        <v>6263.31</v>
      </c>
      <c r="H242" s="31">
        <v>0</v>
      </c>
      <c r="I242" s="32">
        <v>45759</v>
      </c>
      <c r="J242" s="32">
        <v>45926</v>
      </c>
      <c r="K242" s="31" t="s">
        <v>29</v>
      </c>
      <c r="L242" s="33" t="s">
        <v>17</v>
      </c>
      <c r="M242" s="13" t="str">
        <f>PROPER(TRIM(SUBSTITUTE(B242,"###"," ")))</f>
        <v>Quality Pro</v>
      </c>
      <c r="N242" s="13" t="str">
        <f>PROPER(TRIM(SUBSTITUTE(C242,"###"," ")))</f>
        <v>Groceries</v>
      </c>
      <c r="O242" s="13" t="str">
        <f>PROPER(TRIM(SUBSTITUTE(D242,"###"," ")))</f>
        <v>Omni Suppliers</v>
      </c>
      <c r="P242" s="13" t="str">
        <f t="shared" si="21"/>
        <v>Quality Pro</v>
      </c>
      <c r="Q242" s="34" t="str">
        <f t="shared" si="22"/>
        <v>Groceries</v>
      </c>
      <c r="R242" s="13" t="str">
        <f t="shared" si="23"/>
        <v>Omni Suppliers</v>
      </c>
      <c r="S242" s="35">
        <f t="shared" si="24"/>
        <v>0</v>
      </c>
      <c r="T242" s="35">
        <f t="shared" si="25"/>
        <v>82</v>
      </c>
      <c r="U242" s="14">
        <f t="shared" si="26"/>
        <v>6263.31</v>
      </c>
      <c r="V242" s="14">
        <f t="shared" si="27"/>
        <v>0</v>
      </c>
      <c r="W242" s="13" t="str">
        <v>Out of Stock</v>
      </c>
      <c r="X242" s="13" t="str">
        <v>Yes</v>
      </c>
      <c r="Y242" s="13">
        <v>1</v>
      </c>
    </row>
    <row r="243" spans="1:25" x14ac:dyDescent="0.3">
      <c r="A243" s="31" t="s">
        <v>510</v>
      </c>
      <c r="B243" s="31" t="s">
        <v>511</v>
      </c>
      <c r="C243" s="31" t="s">
        <v>40</v>
      </c>
      <c r="D243" s="31" t="s">
        <v>41</v>
      </c>
      <c r="E243" s="31">
        <v>167</v>
      </c>
      <c r="F243" s="31">
        <v>34</v>
      </c>
      <c r="G243" s="31">
        <v>8010.1</v>
      </c>
      <c r="H243" s="31">
        <v>1337686.7</v>
      </c>
      <c r="I243" s="32">
        <v>45843</v>
      </c>
      <c r="J243" s="32">
        <v>45909</v>
      </c>
      <c r="K243" s="31" t="s">
        <v>25</v>
      </c>
      <c r="L243" s="33" t="s">
        <v>30</v>
      </c>
      <c r="M243" s="13" t="str">
        <f>PROPER(TRIM(SUBSTITUTE(B243,"###"," ")))</f>
        <v>Green Plus</v>
      </c>
      <c r="N243" s="13" t="str">
        <f>PROPER(TRIM(SUBSTITUTE(C243,"###"," ")))</f>
        <v>Electronics</v>
      </c>
      <c r="O243" s="13" t="str">
        <f>PROPER(TRIM(SUBSTITUTE(D243,"###"," ")))</f>
        <v>Quickstock</v>
      </c>
      <c r="P243" s="13" t="str">
        <f t="shared" si="21"/>
        <v>Green Plus</v>
      </c>
      <c r="Q243" s="34" t="str">
        <f t="shared" si="22"/>
        <v>Electronics</v>
      </c>
      <c r="R243" s="13" t="str">
        <f t="shared" si="23"/>
        <v>Quickstock</v>
      </c>
      <c r="S243" s="35">
        <f t="shared" si="24"/>
        <v>167</v>
      </c>
      <c r="T243" s="35">
        <f t="shared" si="25"/>
        <v>34</v>
      </c>
      <c r="U243" s="14">
        <f t="shared" si="26"/>
        <v>8010.1</v>
      </c>
      <c r="V243" s="14">
        <f t="shared" si="27"/>
        <v>1337686.7</v>
      </c>
      <c r="W243" s="13" t="str">
        <v>In Stock</v>
      </c>
      <c r="X243" s="13" t="str">
        <v>No</v>
      </c>
      <c r="Y243" s="13">
        <v>0</v>
      </c>
    </row>
    <row r="244" spans="1:25" x14ac:dyDescent="0.3">
      <c r="A244" s="31" t="s">
        <v>512</v>
      </c>
      <c r="B244" s="31" t="s">
        <v>513</v>
      </c>
      <c r="C244" s="31" t="s">
        <v>44</v>
      </c>
      <c r="D244" s="31" t="s">
        <v>53</v>
      </c>
      <c r="E244" s="31">
        <v>52</v>
      </c>
      <c r="F244" s="31">
        <v>28</v>
      </c>
      <c r="G244" s="31">
        <v>4151.32</v>
      </c>
      <c r="H244" s="31">
        <v>215868.64</v>
      </c>
      <c r="I244" s="32">
        <v>45850</v>
      </c>
      <c r="J244" s="32">
        <v>45925</v>
      </c>
      <c r="K244" s="31" t="s">
        <v>46</v>
      </c>
      <c r="L244" s="33" t="s">
        <v>30</v>
      </c>
      <c r="M244" s="13" t="str">
        <f>PROPER(TRIM(SUBSTITUTE(B244,"###"," ")))</f>
        <v>Painting Pro</v>
      </c>
      <c r="N244" s="13" t="str">
        <f>PROPER(TRIM(SUBSTITUTE(C244,"###"," ")))</f>
        <v>Groceries</v>
      </c>
      <c r="O244" s="13" t="str">
        <f>PROPER(TRIM(SUBSTITUTE(D244,"###"," ")))</f>
        <v>Abc Pvt Ltd</v>
      </c>
      <c r="P244" s="13" t="str">
        <f t="shared" si="21"/>
        <v>Painting Pro</v>
      </c>
      <c r="Q244" s="34" t="str">
        <f t="shared" si="22"/>
        <v>Groceries</v>
      </c>
      <c r="R244" s="13" t="str">
        <f t="shared" si="23"/>
        <v>Abc Pvt Ltd</v>
      </c>
      <c r="S244" s="35">
        <f t="shared" si="24"/>
        <v>52</v>
      </c>
      <c r="T244" s="35">
        <f t="shared" si="25"/>
        <v>28</v>
      </c>
      <c r="U244" s="14">
        <f t="shared" si="26"/>
        <v>4151.32</v>
      </c>
      <c r="V244" s="14">
        <f t="shared" si="27"/>
        <v>215868.63999999998</v>
      </c>
      <c r="W244" s="13" t="str">
        <v>In Stock</v>
      </c>
      <c r="X244" s="13" t="str">
        <v>No</v>
      </c>
      <c r="Y244" s="13">
        <v>0</v>
      </c>
    </row>
    <row r="245" spans="1:25" x14ac:dyDescent="0.3">
      <c r="A245" s="31" t="s">
        <v>514</v>
      </c>
      <c r="B245" s="31" t="s">
        <v>515</v>
      </c>
      <c r="C245" s="31" t="s">
        <v>28</v>
      </c>
      <c r="D245" s="13"/>
      <c r="E245" s="31">
        <v>116</v>
      </c>
      <c r="F245" s="13"/>
      <c r="G245" s="31">
        <v>6703.31</v>
      </c>
      <c r="H245" s="31">
        <v>777583.96000000008</v>
      </c>
      <c r="I245" s="32">
        <v>45675</v>
      </c>
      <c r="J245" s="32">
        <v>45906</v>
      </c>
      <c r="K245" s="31" t="s">
        <v>54</v>
      </c>
      <c r="L245" s="33" t="s">
        <v>58</v>
      </c>
      <c r="M245" s="13" t="str">
        <f>PROPER(TRIM(SUBSTITUTE(B245,"###"," ")))</f>
        <v>Phone Mini</v>
      </c>
      <c r="N245" s="13" t="str">
        <f>PROPER(TRIM(SUBSTITUTE(C245,"###"," ")))</f>
        <v>Furniture</v>
      </c>
      <c r="O245" s="13" t="str">
        <f>PROPER(TRIM(SUBSTITUTE(D245,"###"," ")))</f>
        <v/>
      </c>
      <c r="P245" s="13" t="str">
        <f t="shared" si="21"/>
        <v>Phone Mini</v>
      </c>
      <c r="Q245" s="34" t="str">
        <f t="shared" si="22"/>
        <v>Furniture</v>
      </c>
      <c r="R245" s="13" t="str">
        <f t="shared" si="23"/>
        <v>Others</v>
      </c>
      <c r="S245" s="35">
        <f t="shared" si="24"/>
        <v>116</v>
      </c>
      <c r="T245" s="35">
        <f t="shared" si="25"/>
        <v>0</v>
      </c>
      <c r="U245" s="14">
        <f t="shared" si="26"/>
        <v>6703.31</v>
      </c>
      <c r="V245" s="14">
        <f t="shared" si="27"/>
        <v>777583.96000000008</v>
      </c>
      <c r="W245" s="13" t="str">
        <v>In Stock</v>
      </c>
      <c r="X245" s="13" t="str">
        <v>No</v>
      </c>
      <c r="Y245" s="13">
        <v>0</v>
      </c>
    </row>
    <row r="246" spans="1:25" x14ac:dyDescent="0.3">
      <c r="A246" s="31" t="s">
        <v>516</v>
      </c>
      <c r="B246" s="31" t="s">
        <v>517</v>
      </c>
      <c r="C246" s="31" t="s">
        <v>40</v>
      </c>
      <c r="D246" s="31" t="s">
        <v>53</v>
      </c>
      <c r="E246" s="31">
        <v>24</v>
      </c>
      <c r="F246" s="31">
        <v>94</v>
      </c>
      <c r="G246" s="31">
        <v>18463.060000000001</v>
      </c>
      <c r="H246" s="31">
        <v>443113.44000000012</v>
      </c>
      <c r="I246" s="32">
        <v>45776</v>
      </c>
      <c r="J246" s="32">
        <v>45866</v>
      </c>
      <c r="K246" s="31" t="s">
        <v>25</v>
      </c>
      <c r="L246" s="33" t="s">
        <v>33</v>
      </c>
      <c r="M246" s="13" t="str">
        <f>PROPER(TRIM(SUBSTITUTE(B246,"###"," ")))</f>
        <v>Focus X</v>
      </c>
      <c r="N246" s="13" t="str">
        <f>PROPER(TRIM(SUBSTITUTE(C246,"###"," ")))</f>
        <v>Electronics</v>
      </c>
      <c r="O246" s="13" t="str">
        <f>PROPER(TRIM(SUBSTITUTE(D246,"###"," ")))</f>
        <v>Abc Pvt Ltd</v>
      </c>
      <c r="P246" s="13" t="str">
        <f t="shared" si="21"/>
        <v>Focus X</v>
      </c>
      <c r="Q246" s="34" t="str">
        <f t="shared" si="22"/>
        <v>Electronics</v>
      </c>
      <c r="R246" s="13" t="str">
        <f t="shared" si="23"/>
        <v>Abc Pvt Ltd</v>
      </c>
      <c r="S246" s="35">
        <f t="shared" si="24"/>
        <v>24</v>
      </c>
      <c r="T246" s="35">
        <f t="shared" si="25"/>
        <v>94</v>
      </c>
      <c r="U246" s="14">
        <f t="shared" si="26"/>
        <v>18463.060000000001</v>
      </c>
      <c r="V246" s="14">
        <f t="shared" si="27"/>
        <v>443113.44000000006</v>
      </c>
      <c r="W246" s="13" t="str">
        <v>Low Stock</v>
      </c>
      <c r="X246" s="13" t="str">
        <v>Yes</v>
      </c>
      <c r="Y246" s="13">
        <v>1</v>
      </c>
    </row>
    <row r="247" spans="1:25" x14ac:dyDescent="0.3">
      <c r="A247" s="31" t="s">
        <v>518</v>
      </c>
      <c r="B247" s="31" t="s">
        <v>519</v>
      </c>
      <c r="C247" s="31" t="s">
        <v>40</v>
      </c>
      <c r="D247" s="31" t="s">
        <v>15</v>
      </c>
      <c r="E247" s="31">
        <v>161</v>
      </c>
      <c r="F247" s="31">
        <v>36</v>
      </c>
      <c r="G247" s="31">
        <v>11762.01</v>
      </c>
      <c r="H247" s="31">
        <v>1893683.61</v>
      </c>
      <c r="I247" s="32">
        <v>45793</v>
      </c>
      <c r="J247" s="32">
        <v>45913</v>
      </c>
      <c r="K247" s="31" t="s">
        <v>57</v>
      </c>
      <c r="L247" s="33" t="s">
        <v>21</v>
      </c>
      <c r="M247" s="13" t="str">
        <f>PROPER(TRIM(SUBSTITUTE(B247,"###"," ")))</f>
        <v>Appear Plus</v>
      </c>
      <c r="N247" s="13" t="str">
        <f>PROPER(TRIM(SUBSTITUTE(C247,"###"," ")))</f>
        <v>Electronics</v>
      </c>
      <c r="O247" s="13" t="str">
        <f>PROPER(TRIM(SUBSTITUTE(D247,"###"," ")))</f>
        <v>Global Traders</v>
      </c>
      <c r="P247" s="13" t="str">
        <f t="shared" si="21"/>
        <v>Appear Plus</v>
      </c>
      <c r="Q247" s="34" t="str">
        <f t="shared" si="22"/>
        <v>Electronics</v>
      </c>
      <c r="R247" s="13" t="str">
        <f t="shared" si="23"/>
        <v>Global Traders</v>
      </c>
      <c r="S247" s="35">
        <f t="shared" si="24"/>
        <v>161</v>
      </c>
      <c r="T247" s="35">
        <f t="shared" si="25"/>
        <v>36</v>
      </c>
      <c r="U247" s="14">
        <f t="shared" si="26"/>
        <v>11762.01</v>
      </c>
      <c r="V247" s="14">
        <f t="shared" si="27"/>
        <v>1893683.61</v>
      </c>
      <c r="W247" s="13" t="str">
        <v>In Stock</v>
      </c>
      <c r="X247" s="13" t="str">
        <v>No</v>
      </c>
      <c r="Y247" s="13">
        <v>0</v>
      </c>
    </row>
    <row r="248" spans="1:25" x14ac:dyDescent="0.3">
      <c r="A248" s="31" t="s">
        <v>520</v>
      </c>
      <c r="B248" s="31" t="s">
        <v>521</v>
      </c>
      <c r="C248" s="31" t="s">
        <v>20</v>
      </c>
      <c r="D248" s="31" t="s">
        <v>41</v>
      </c>
      <c r="E248" s="31">
        <v>178</v>
      </c>
      <c r="F248" s="31">
        <v>73</v>
      </c>
      <c r="G248" s="31">
        <v>3568.92</v>
      </c>
      <c r="H248" s="31">
        <v>635267.76</v>
      </c>
      <c r="I248" s="32">
        <v>45768</v>
      </c>
      <c r="J248" s="32">
        <v>45903</v>
      </c>
      <c r="K248" s="31" t="s">
        <v>57</v>
      </c>
      <c r="L248" s="33" t="s">
        <v>58</v>
      </c>
      <c r="M248" s="13" t="str">
        <f>PROPER(TRIM(SUBSTITUTE(B248,"###"," ")))</f>
        <v>Hotel Pro</v>
      </c>
      <c r="N248" s="13" t="str">
        <f>PROPER(TRIM(SUBSTITUTE(C248,"###"," ")))</f>
        <v>Toys</v>
      </c>
      <c r="O248" s="13" t="str">
        <f>PROPER(TRIM(SUBSTITUTE(D248,"###"," ")))</f>
        <v>Quickstock</v>
      </c>
      <c r="P248" s="13" t="str">
        <f t="shared" si="21"/>
        <v>Hotel Pro</v>
      </c>
      <c r="Q248" s="34" t="str">
        <f t="shared" si="22"/>
        <v>Toys</v>
      </c>
      <c r="R248" s="13" t="str">
        <f t="shared" si="23"/>
        <v>Quickstock</v>
      </c>
      <c r="S248" s="35">
        <f t="shared" si="24"/>
        <v>178</v>
      </c>
      <c r="T248" s="35">
        <f t="shared" si="25"/>
        <v>73</v>
      </c>
      <c r="U248" s="14">
        <f t="shared" si="26"/>
        <v>3568.92</v>
      </c>
      <c r="V248" s="14">
        <f t="shared" si="27"/>
        <v>635267.76</v>
      </c>
      <c r="W248" s="13" t="str">
        <v>In Stock</v>
      </c>
      <c r="X248" s="13" t="str">
        <v>No</v>
      </c>
      <c r="Y248" s="13">
        <v>0</v>
      </c>
    </row>
    <row r="249" spans="1:25" x14ac:dyDescent="0.3">
      <c r="A249" s="31" t="s">
        <v>522</v>
      </c>
      <c r="B249" s="31" t="s">
        <v>523</v>
      </c>
      <c r="C249" s="31" t="s">
        <v>14</v>
      </c>
      <c r="D249" s="31" t="s">
        <v>24</v>
      </c>
      <c r="E249" s="31">
        <v>179</v>
      </c>
      <c r="F249" s="31">
        <v>89</v>
      </c>
      <c r="G249" s="31">
        <v>725.89</v>
      </c>
      <c r="H249" s="31">
        <v>129934.31</v>
      </c>
      <c r="I249" s="32">
        <v>45715</v>
      </c>
      <c r="J249" s="32">
        <v>45936</v>
      </c>
      <c r="K249" s="31" t="s">
        <v>54</v>
      </c>
      <c r="L249" s="33" t="s">
        <v>30</v>
      </c>
      <c r="M249" s="13" t="str">
        <f>PROPER(TRIM(SUBSTITUTE(B249,"###"," ")))</f>
        <v>Image Mini</v>
      </c>
      <c r="N249" s="13" t="str">
        <f>PROPER(TRIM(SUBSTITUTE(C249,"###"," ")))</f>
        <v>Clothing</v>
      </c>
      <c r="O249" s="13" t="str">
        <f>PROPER(TRIM(SUBSTITUTE(D249,"###"," ")))</f>
        <v>Omni Suppliers</v>
      </c>
      <c r="P249" s="13" t="str">
        <f t="shared" si="21"/>
        <v>Image Mini</v>
      </c>
      <c r="Q249" s="34" t="str">
        <f t="shared" si="22"/>
        <v>Clothing</v>
      </c>
      <c r="R249" s="13" t="str">
        <f t="shared" si="23"/>
        <v>Omni Suppliers</v>
      </c>
      <c r="S249" s="35">
        <f t="shared" si="24"/>
        <v>179</v>
      </c>
      <c r="T249" s="35">
        <f t="shared" si="25"/>
        <v>89</v>
      </c>
      <c r="U249" s="14">
        <f t="shared" si="26"/>
        <v>725.89</v>
      </c>
      <c r="V249" s="14">
        <f t="shared" si="27"/>
        <v>129934.31</v>
      </c>
      <c r="W249" s="13" t="str">
        <v>In Stock</v>
      </c>
      <c r="X249" s="13" t="str">
        <v>No</v>
      </c>
      <c r="Y249" s="13">
        <v>0</v>
      </c>
    </row>
    <row r="250" spans="1:25" x14ac:dyDescent="0.3">
      <c r="A250" s="31" t="s">
        <v>524</v>
      </c>
      <c r="B250" s="31" t="s">
        <v>525</v>
      </c>
      <c r="C250" s="31" t="s">
        <v>44</v>
      </c>
      <c r="D250" s="31" t="s">
        <v>15</v>
      </c>
      <c r="E250" s="31">
        <v>28</v>
      </c>
      <c r="F250" s="31">
        <v>82</v>
      </c>
      <c r="G250" s="31">
        <v>5587.86</v>
      </c>
      <c r="H250" s="31">
        <v>156460.07999999999</v>
      </c>
      <c r="I250" s="32">
        <v>45710</v>
      </c>
      <c r="J250" s="32">
        <v>45871</v>
      </c>
      <c r="K250" s="31" t="s">
        <v>57</v>
      </c>
      <c r="L250" s="33" t="s">
        <v>30</v>
      </c>
      <c r="M250" s="13" t="str">
        <f>PROPER(TRIM(SUBSTITUTE(B250,"###"," ")))</f>
        <v>Increase Lite</v>
      </c>
      <c r="N250" s="13" t="str">
        <f>PROPER(TRIM(SUBSTITUTE(C250,"###"," ")))</f>
        <v>Groceries</v>
      </c>
      <c r="O250" s="13" t="str">
        <f>PROPER(TRIM(SUBSTITUTE(D250,"###"," ")))</f>
        <v>Global Traders</v>
      </c>
      <c r="P250" s="13" t="str">
        <f t="shared" si="21"/>
        <v>Increase Lite</v>
      </c>
      <c r="Q250" s="34" t="str">
        <f t="shared" si="22"/>
        <v>Groceries</v>
      </c>
      <c r="R250" s="13" t="str">
        <f t="shared" si="23"/>
        <v>Global Traders</v>
      </c>
      <c r="S250" s="35">
        <f t="shared" si="24"/>
        <v>28</v>
      </c>
      <c r="T250" s="35">
        <f t="shared" si="25"/>
        <v>82</v>
      </c>
      <c r="U250" s="14">
        <f t="shared" si="26"/>
        <v>5587.86</v>
      </c>
      <c r="V250" s="14">
        <f t="shared" si="27"/>
        <v>156460.07999999999</v>
      </c>
      <c r="W250" s="13" t="str">
        <v>Low Stock</v>
      </c>
      <c r="X250" s="13" t="str">
        <v>Yes</v>
      </c>
      <c r="Y250" s="13">
        <v>1</v>
      </c>
    </row>
    <row r="251" spans="1:25" x14ac:dyDescent="0.3">
      <c r="A251" s="31" t="s">
        <v>526</v>
      </c>
      <c r="B251" s="31" t="s">
        <v>527</v>
      </c>
      <c r="C251" s="31" t="s">
        <v>20</v>
      </c>
      <c r="D251" s="31" t="s">
        <v>53</v>
      </c>
      <c r="E251" s="31">
        <v>155</v>
      </c>
      <c r="F251" s="31">
        <v>68</v>
      </c>
      <c r="G251" s="31">
        <v>3601.82</v>
      </c>
      <c r="H251" s="31">
        <v>558282.1</v>
      </c>
      <c r="I251" s="32">
        <v>45677</v>
      </c>
      <c r="J251" s="32">
        <v>45937</v>
      </c>
      <c r="K251" s="13"/>
      <c r="L251" s="33" t="s">
        <v>33</v>
      </c>
      <c r="M251" s="13" t="str">
        <f>PROPER(TRIM(SUBSTITUTE(B251,"###"," ")))</f>
        <v>Politics X</v>
      </c>
      <c r="N251" s="13" t="str">
        <f>PROPER(TRIM(SUBSTITUTE(C251,"###"," ")))</f>
        <v>Toys</v>
      </c>
      <c r="O251" s="13" t="str">
        <f>PROPER(TRIM(SUBSTITUTE(D251,"###"," ")))</f>
        <v>Abc Pvt Ltd</v>
      </c>
      <c r="P251" s="13" t="str">
        <f t="shared" si="21"/>
        <v>Politics X</v>
      </c>
      <c r="Q251" s="34" t="str">
        <f t="shared" si="22"/>
        <v>Toys</v>
      </c>
      <c r="R251" s="13" t="str">
        <f t="shared" si="23"/>
        <v>Abc Pvt Ltd</v>
      </c>
      <c r="S251" s="35">
        <f t="shared" si="24"/>
        <v>155</v>
      </c>
      <c r="T251" s="35">
        <f t="shared" si="25"/>
        <v>68</v>
      </c>
      <c r="U251" s="14">
        <f t="shared" si="26"/>
        <v>3601.82</v>
      </c>
      <c r="V251" s="14">
        <f t="shared" si="27"/>
        <v>558282.1</v>
      </c>
      <c r="W251" s="13" t="str">
        <v>In Stock</v>
      </c>
      <c r="X251" s="13" t="str">
        <v>No</v>
      </c>
      <c r="Y251" s="13">
        <v>0</v>
      </c>
    </row>
    <row r="252" spans="1:25" x14ac:dyDescent="0.3">
      <c r="A252" s="31" t="s">
        <v>528</v>
      </c>
      <c r="B252" s="31" t="s">
        <v>529</v>
      </c>
      <c r="C252" s="31" t="s">
        <v>20</v>
      </c>
      <c r="D252" s="31" t="s">
        <v>53</v>
      </c>
      <c r="E252" s="31">
        <v>176</v>
      </c>
      <c r="F252" s="31">
        <v>39</v>
      </c>
      <c r="G252" s="31">
        <v>8321.75</v>
      </c>
      <c r="H252" s="31">
        <v>1464628</v>
      </c>
      <c r="I252" s="32">
        <v>45718</v>
      </c>
      <c r="J252" s="32">
        <v>45920</v>
      </c>
      <c r="K252" s="31" t="s">
        <v>46</v>
      </c>
      <c r="L252" s="33" t="s">
        <v>30</v>
      </c>
      <c r="M252" s="13" t="str">
        <f>PROPER(TRIM(SUBSTITUTE(B252,"###"," ")))</f>
        <v>Catch X</v>
      </c>
      <c r="N252" s="13" t="str">
        <f>PROPER(TRIM(SUBSTITUTE(C252,"###"," ")))</f>
        <v>Toys</v>
      </c>
      <c r="O252" s="13" t="str">
        <f>PROPER(TRIM(SUBSTITUTE(D252,"###"," ")))</f>
        <v>Abc Pvt Ltd</v>
      </c>
      <c r="P252" s="13" t="str">
        <f t="shared" si="21"/>
        <v>Catch X</v>
      </c>
      <c r="Q252" s="34" t="str">
        <f t="shared" si="22"/>
        <v>Toys</v>
      </c>
      <c r="R252" s="13" t="str">
        <f t="shared" si="23"/>
        <v>Abc Pvt Ltd</v>
      </c>
      <c r="S252" s="35">
        <f t="shared" si="24"/>
        <v>176</v>
      </c>
      <c r="T252" s="35">
        <f t="shared" si="25"/>
        <v>39</v>
      </c>
      <c r="U252" s="14">
        <f t="shared" si="26"/>
        <v>8321.75</v>
      </c>
      <c r="V252" s="14">
        <f t="shared" si="27"/>
        <v>1464628</v>
      </c>
      <c r="W252" s="13" t="str">
        <v>In Stock</v>
      </c>
      <c r="X252" s="13" t="str">
        <v>No</v>
      </c>
      <c r="Y252" s="13">
        <v>0</v>
      </c>
    </row>
    <row r="253" spans="1:25" x14ac:dyDescent="0.3">
      <c r="A253" s="31" t="s">
        <v>530</v>
      </c>
      <c r="B253" s="31" t="s">
        <v>531</v>
      </c>
      <c r="C253" s="31" t="s">
        <v>14</v>
      </c>
      <c r="D253" s="31" t="s">
        <v>41</v>
      </c>
      <c r="E253" s="31">
        <v>188</v>
      </c>
      <c r="F253" s="31">
        <v>68</v>
      </c>
      <c r="G253" s="31">
        <v>6026.94</v>
      </c>
      <c r="H253" s="31">
        <v>1133064.72</v>
      </c>
      <c r="I253" s="32">
        <v>45805</v>
      </c>
      <c r="J253" s="32">
        <v>45922</v>
      </c>
      <c r="K253" s="31" t="s">
        <v>29</v>
      </c>
      <c r="L253" s="33" t="s">
        <v>33</v>
      </c>
      <c r="M253" s="13" t="str">
        <f>PROPER(TRIM(SUBSTITUTE(B253,"###"," ")))</f>
        <v>Lawyer Pro</v>
      </c>
      <c r="N253" s="13" t="str">
        <f>PROPER(TRIM(SUBSTITUTE(C253,"###"," ")))</f>
        <v>Clothing</v>
      </c>
      <c r="O253" s="13" t="str">
        <f>PROPER(TRIM(SUBSTITUTE(D253,"###"," ")))</f>
        <v>Quickstock</v>
      </c>
      <c r="P253" s="13" t="str">
        <f t="shared" si="21"/>
        <v>Lawyer Pro</v>
      </c>
      <c r="Q253" s="34" t="str">
        <f t="shared" si="22"/>
        <v>Clothing</v>
      </c>
      <c r="R253" s="13" t="str">
        <f t="shared" si="23"/>
        <v>Quickstock</v>
      </c>
      <c r="S253" s="35">
        <f t="shared" si="24"/>
        <v>188</v>
      </c>
      <c r="T253" s="35">
        <f t="shared" si="25"/>
        <v>68</v>
      </c>
      <c r="U253" s="14">
        <f t="shared" si="26"/>
        <v>6026.94</v>
      </c>
      <c r="V253" s="14">
        <f t="shared" si="27"/>
        <v>1133064.72</v>
      </c>
      <c r="W253" s="13" t="str">
        <v>In Stock</v>
      </c>
      <c r="X253" s="13" t="str">
        <v>No</v>
      </c>
      <c r="Y253" s="13">
        <v>0</v>
      </c>
    </row>
    <row r="254" spans="1:25" x14ac:dyDescent="0.3">
      <c r="A254" s="31" t="s">
        <v>532</v>
      </c>
      <c r="B254" s="31" t="s">
        <v>533</v>
      </c>
      <c r="C254" s="31" t="s">
        <v>44</v>
      </c>
      <c r="D254" s="31" t="s">
        <v>24</v>
      </c>
      <c r="E254" s="31">
        <v>140</v>
      </c>
      <c r="F254" s="31">
        <v>70</v>
      </c>
      <c r="G254" s="31">
        <v>4237.62</v>
      </c>
      <c r="H254" s="31">
        <v>593266.79999999993</v>
      </c>
      <c r="I254" s="32">
        <v>45758</v>
      </c>
      <c r="J254" s="32">
        <v>45915</v>
      </c>
      <c r="K254" s="31" t="s">
        <v>16</v>
      </c>
      <c r="L254" s="33" t="s">
        <v>58</v>
      </c>
      <c r="M254" s="13" t="str">
        <f>PROPER(TRIM(SUBSTITUTE(B254,"###"," ")))</f>
        <v>Player Pro</v>
      </c>
      <c r="N254" s="13" t="str">
        <f>PROPER(TRIM(SUBSTITUTE(C254,"###"," ")))</f>
        <v>Groceries</v>
      </c>
      <c r="O254" s="13" t="str">
        <f>PROPER(TRIM(SUBSTITUTE(D254,"###"," ")))</f>
        <v>Omni Suppliers</v>
      </c>
      <c r="P254" s="13" t="str">
        <f t="shared" si="21"/>
        <v>Player Pro</v>
      </c>
      <c r="Q254" s="34" t="str">
        <f t="shared" si="22"/>
        <v>Groceries</v>
      </c>
      <c r="R254" s="13" t="str">
        <f t="shared" si="23"/>
        <v>Omni Suppliers</v>
      </c>
      <c r="S254" s="35">
        <f t="shared" si="24"/>
        <v>140</v>
      </c>
      <c r="T254" s="35">
        <f t="shared" si="25"/>
        <v>70</v>
      </c>
      <c r="U254" s="14">
        <f t="shared" si="26"/>
        <v>4237.62</v>
      </c>
      <c r="V254" s="14">
        <f t="shared" si="27"/>
        <v>593266.79999999993</v>
      </c>
      <c r="W254" s="13" t="str">
        <v>In Stock</v>
      </c>
      <c r="X254" s="13" t="str">
        <v>No</v>
      </c>
      <c r="Y254" s="13">
        <v>0</v>
      </c>
    </row>
    <row r="255" spans="1:25" x14ac:dyDescent="0.3">
      <c r="A255" s="31" t="s">
        <v>534</v>
      </c>
      <c r="B255" s="31" t="s">
        <v>535</v>
      </c>
      <c r="C255" s="31" t="s">
        <v>44</v>
      </c>
      <c r="D255" s="31" t="s">
        <v>24</v>
      </c>
      <c r="E255" s="31">
        <v>61</v>
      </c>
      <c r="F255" s="31">
        <v>51</v>
      </c>
      <c r="G255" s="31">
        <v>9391.2199999999993</v>
      </c>
      <c r="H255" s="31">
        <v>572864.41999999993</v>
      </c>
      <c r="I255" s="32">
        <v>45699</v>
      </c>
      <c r="J255" s="32">
        <v>45897</v>
      </c>
      <c r="K255" s="31" t="s">
        <v>25</v>
      </c>
      <c r="L255" s="33" t="s">
        <v>21</v>
      </c>
      <c r="M255" s="13" t="str">
        <f>PROPER(TRIM(SUBSTITUTE(B255,"###"," ")))</f>
        <v>Health Lite</v>
      </c>
      <c r="N255" s="13" t="str">
        <f>PROPER(TRIM(SUBSTITUTE(C255,"###"," ")))</f>
        <v>Groceries</v>
      </c>
      <c r="O255" s="13" t="str">
        <f>PROPER(TRIM(SUBSTITUTE(D255,"###"," ")))</f>
        <v>Omni Suppliers</v>
      </c>
      <c r="P255" s="13" t="str">
        <f t="shared" si="21"/>
        <v>Health Lite</v>
      </c>
      <c r="Q255" s="34" t="str">
        <f t="shared" si="22"/>
        <v>Groceries</v>
      </c>
      <c r="R255" s="13" t="str">
        <f t="shared" si="23"/>
        <v>Omni Suppliers</v>
      </c>
      <c r="S255" s="35">
        <f t="shared" si="24"/>
        <v>61</v>
      </c>
      <c r="T255" s="35">
        <f t="shared" si="25"/>
        <v>51</v>
      </c>
      <c r="U255" s="14">
        <f t="shared" si="26"/>
        <v>9391.2199999999993</v>
      </c>
      <c r="V255" s="14">
        <f t="shared" si="27"/>
        <v>572864.41999999993</v>
      </c>
      <c r="W255" s="13" t="str">
        <v>In Stock</v>
      </c>
      <c r="X255" s="13" t="str">
        <v>No</v>
      </c>
      <c r="Y255" s="13">
        <v>0</v>
      </c>
    </row>
    <row r="256" spans="1:25" x14ac:dyDescent="0.3">
      <c r="A256" s="31" t="s">
        <v>536</v>
      </c>
      <c r="B256" s="31" t="s">
        <v>537</v>
      </c>
      <c r="C256" s="31" t="s">
        <v>28</v>
      </c>
      <c r="D256" s="31" t="s">
        <v>53</v>
      </c>
      <c r="E256" s="31">
        <v>29</v>
      </c>
      <c r="F256" s="31">
        <v>35</v>
      </c>
      <c r="G256" s="31">
        <v>11318.58</v>
      </c>
      <c r="H256" s="31">
        <v>328238.82</v>
      </c>
      <c r="I256" s="32">
        <v>45842</v>
      </c>
      <c r="J256" s="32">
        <v>45873</v>
      </c>
      <c r="K256" s="13"/>
      <c r="L256" s="33" t="s">
        <v>17</v>
      </c>
      <c r="M256" s="13" t="str">
        <f>PROPER(TRIM(SUBSTITUTE(B256,"###"," ")))</f>
        <v>Baby X</v>
      </c>
      <c r="N256" s="13" t="str">
        <f>PROPER(TRIM(SUBSTITUTE(C256,"###"," ")))</f>
        <v>Furniture</v>
      </c>
      <c r="O256" s="13" t="str">
        <f>PROPER(TRIM(SUBSTITUTE(D256,"###"," ")))</f>
        <v>Abc Pvt Ltd</v>
      </c>
      <c r="P256" s="13" t="str">
        <f t="shared" si="21"/>
        <v>Baby X</v>
      </c>
      <c r="Q256" s="34" t="str">
        <f t="shared" si="22"/>
        <v>Furniture</v>
      </c>
      <c r="R256" s="13" t="str">
        <f t="shared" si="23"/>
        <v>Abc Pvt Ltd</v>
      </c>
      <c r="S256" s="35">
        <f t="shared" si="24"/>
        <v>29</v>
      </c>
      <c r="T256" s="35">
        <f t="shared" si="25"/>
        <v>35</v>
      </c>
      <c r="U256" s="14">
        <f t="shared" si="26"/>
        <v>11318.58</v>
      </c>
      <c r="V256" s="14">
        <f t="shared" si="27"/>
        <v>328238.82</v>
      </c>
      <c r="W256" s="13" t="str">
        <v>Low Stock</v>
      </c>
      <c r="X256" s="13" t="str">
        <v>Yes</v>
      </c>
      <c r="Y256" s="13">
        <v>1</v>
      </c>
    </row>
    <row r="257" spans="1:25" x14ac:dyDescent="0.3">
      <c r="A257" s="31" t="s">
        <v>538</v>
      </c>
      <c r="B257" s="31" t="s">
        <v>539</v>
      </c>
      <c r="C257" s="31" t="s">
        <v>14</v>
      </c>
      <c r="D257" s="31" t="s">
        <v>53</v>
      </c>
      <c r="E257" s="31">
        <v>0</v>
      </c>
      <c r="F257" s="31">
        <v>97</v>
      </c>
      <c r="G257" s="31">
        <v>14295.48</v>
      </c>
      <c r="H257" s="31">
        <v>0</v>
      </c>
      <c r="I257" s="32">
        <v>45687</v>
      </c>
      <c r="J257" s="32">
        <v>45935</v>
      </c>
      <c r="K257" s="13"/>
      <c r="L257" s="33" t="s">
        <v>21</v>
      </c>
      <c r="M257" s="13" t="str">
        <f>PROPER(TRIM(SUBSTITUTE(B257,"###"," ")))</f>
        <v>Letter Mini</v>
      </c>
      <c r="N257" s="13" t="str">
        <f>PROPER(TRIM(SUBSTITUTE(C257,"###"," ")))</f>
        <v>Clothing</v>
      </c>
      <c r="O257" s="13" t="str">
        <f>PROPER(TRIM(SUBSTITUTE(D257,"###"," ")))</f>
        <v>Abc Pvt Ltd</v>
      </c>
      <c r="P257" s="13" t="str">
        <f t="shared" si="21"/>
        <v>Letter Mini</v>
      </c>
      <c r="Q257" s="34" t="str">
        <f t="shared" si="22"/>
        <v>Clothing</v>
      </c>
      <c r="R257" s="13" t="str">
        <f t="shared" si="23"/>
        <v>Abc Pvt Ltd</v>
      </c>
      <c r="S257" s="35">
        <f t="shared" si="24"/>
        <v>0</v>
      </c>
      <c r="T257" s="35">
        <f t="shared" si="25"/>
        <v>97</v>
      </c>
      <c r="U257" s="14">
        <f t="shared" si="26"/>
        <v>14295.48</v>
      </c>
      <c r="V257" s="14">
        <f t="shared" si="27"/>
        <v>0</v>
      </c>
      <c r="W257" s="13" t="str">
        <v>Out of Stock</v>
      </c>
      <c r="X257" s="13" t="str">
        <v>Yes</v>
      </c>
      <c r="Y257" s="13">
        <v>1</v>
      </c>
    </row>
    <row r="258" spans="1:25" x14ac:dyDescent="0.3">
      <c r="A258" s="31" t="s">
        <v>540</v>
      </c>
      <c r="B258" s="31" t="s">
        <v>541</v>
      </c>
      <c r="C258" s="31" t="s">
        <v>20</v>
      </c>
      <c r="D258" s="31" t="s">
        <v>24</v>
      </c>
      <c r="E258" s="31">
        <v>112</v>
      </c>
      <c r="F258" s="31">
        <v>57</v>
      </c>
      <c r="G258" s="31">
        <v>15318.86</v>
      </c>
      <c r="H258" s="31">
        <v>1715712.32</v>
      </c>
      <c r="I258" s="32">
        <v>45836</v>
      </c>
      <c r="J258" s="32">
        <v>45859</v>
      </c>
      <c r="K258" s="31" t="s">
        <v>46</v>
      </c>
      <c r="L258" s="33" t="s">
        <v>17</v>
      </c>
      <c r="M258" s="13" t="str">
        <f>PROPER(TRIM(SUBSTITUTE(B258,"###"," ")))</f>
        <v>Hand X</v>
      </c>
      <c r="N258" s="13" t="str">
        <f>PROPER(TRIM(SUBSTITUTE(C258,"###"," ")))</f>
        <v>Toys</v>
      </c>
      <c r="O258" s="13" t="str">
        <f>PROPER(TRIM(SUBSTITUTE(D258,"###"," ")))</f>
        <v>Omni Suppliers</v>
      </c>
      <c r="P258" s="13" t="str">
        <f t="shared" si="21"/>
        <v>Hand X</v>
      </c>
      <c r="Q258" s="34" t="str">
        <f t="shared" si="22"/>
        <v>Toys</v>
      </c>
      <c r="R258" s="13" t="str">
        <f t="shared" si="23"/>
        <v>Omni Suppliers</v>
      </c>
      <c r="S258" s="35">
        <f t="shared" si="24"/>
        <v>112</v>
      </c>
      <c r="T258" s="35">
        <f t="shared" si="25"/>
        <v>57</v>
      </c>
      <c r="U258" s="14">
        <f t="shared" si="26"/>
        <v>15318.86</v>
      </c>
      <c r="V258" s="14">
        <f t="shared" si="27"/>
        <v>1715712.32</v>
      </c>
      <c r="W258" s="13" t="str">
        <v>In Stock</v>
      </c>
      <c r="X258" s="13" t="str">
        <v>No</v>
      </c>
      <c r="Y258" s="13">
        <v>0</v>
      </c>
    </row>
    <row r="259" spans="1:25" x14ac:dyDescent="0.3">
      <c r="A259" s="31" t="s">
        <v>542</v>
      </c>
      <c r="B259" s="31" t="s">
        <v>269</v>
      </c>
      <c r="C259" s="31" t="s">
        <v>14</v>
      </c>
      <c r="D259" s="31" t="s">
        <v>24</v>
      </c>
      <c r="E259" s="31">
        <v>7</v>
      </c>
      <c r="F259" s="31">
        <v>48</v>
      </c>
      <c r="G259" s="31">
        <v>1556.29</v>
      </c>
      <c r="H259" s="31">
        <v>10894.03</v>
      </c>
      <c r="I259" s="32">
        <v>45750</v>
      </c>
      <c r="J259" s="32">
        <v>45924</v>
      </c>
      <c r="K259" s="31" t="s">
        <v>46</v>
      </c>
      <c r="L259" s="33" t="s">
        <v>21</v>
      </c>
      <c r="M259" s="13" t="str">
        <f>PROPER(TRIM(SUBSTITUTE(B259,"###"," ")))</f>
        <v>Way X</v>
      </c>
      <c r="N259" s="13" t="str">
        <f>PROPER(TRIM(SUBSTITUTE(C259,"###"," ")))</f>
        <v>Clothing</v>
      </c>
      <c r="O259" s="13" t="str">
        <f>PROPER(TRIM(SUBSTITUTE(D259,"###"," ")))</f>
        <v>Omni Suppliers</v>
      </c>
      <c r="P259" s="13" t="str">
        <f t="shared" ref="P259:P322" si="28">IF(M259="","Unknown",M259)</f>
        <v>Way X</v>
      </c>
      <c r="Q259" s="34" t="str">
        <f t="shared" ref="Q259:Q322" si="29">IF(N259="","Unknown",N259)</f>
        <v>Clothing</v>
      </c>
      <c r="R259" s="13" t="str">
        <f t="shared" ref="R259:R322" si="30">IF(O259="","Others",O259)</f>
        <v>Omni Suppliers</v>
      </c>
      <c r="S259" s="35">
        <f t="shared" ref="S259:S322" si="31">VALUE(E259)</f>
        <v>7</v>
      </c>
      <c r="T259" s="35">
        <f t="shared" ref="T259:T322" si="32">VALUE(F259)</f>
        <v>48</v>
      </c>
      <c r="U259" s="14">
        <f t="shared" ref="U259:U322" si="33">VALUE(G259)</f>
        <v>1556.29</v>
      </c>
      <c r="V259" s="14">
        <f t="shared" ref="V259:V322" si="34">E259*G259</f>
        <v>10894.029999999999</v>
      </c>
      <c r="W259" s="13" t="str">
        <v>Low Stock</v>
      </c>
      <c r="X259" s="13" t="str">
        <v>Yes</v>
      </c>
      <c r="Y259" s="13">
        <v>1</v>
      </c>
    </row>
    <row r="260" spans="1:25" x14ac:dyDescent="0.3">
      <c r="A260" s="31" t="s">
        <v>543</v>
      </c>
      <c r="B260" s="31" t="s">
        <v>544</v>
      </c>
      <c r="C260" s="31" t="s">
        <v>44</v>
      </c>
      <c r="D260" s="31" t="s">
        <v>24</v>
      </c>
      <c r="E260" s="31">
        <v>109</v>
      </c>
      <c r="F260" s="31">
        <v>53</v>
      </c>
      <c r="G260" s="31">
        <v>8204.25</v>
      </c>
      <c r="H260" s="31">
        <v>894263.25</v>
      </c>
      <c r="I260" s="32">
        <v>45756</v>
      </c>
      <c r="J260" s="32">
        <v>45875</v>
      </c>
      <c r="K260" s="31" t="s">
        <v>54</v>
      </c>
      <c r="L260" s="33" t="s">
        <v>30</v>
      </c>
      <c r="M260" s="13" t="str">
        <f>PROPER(TRIM(SUBSTITUTE(B260,"###"," ")))</f>
        <v>Site Max</v>
      </c>
      <c r="N260" s="13" t="str">
        <f>PROPER(TRIM(SUBSTITUTE(C260,"###"," ")))</f>
        <v>Groceries</v>
      </c>
      <c r="O260" s="13" t="str">
        <f>PROPER(TRIM(SUBSTITUTE(D260,"###"," ")))</f>
        <v>Omni Suppliers</v>
      </c>
      <c r="P260" s="13" t="str">
        <f t="shared" si="28"/>
        <v>Site Max</v>
      </c>
      <c r="Q260" s="34" t="str">
        <f t="shared" si="29"/>
        <v>Groceries</v>
      </c>
      <c r="R260" s="13" t="str">
        <f t="shared" si="30"/>
        <v>Omni Suppliers</v>
      </c>
      <c r="S260" s="35">
        <f t="shared" si="31"/>
        <v>109</v>
      </c>
      <c r="T260" s="35">
        <f t="shared" si="32"/>
        <v>53</v>
      </c>
      <c r="U260" s="14">
        <f t="shared" si="33"/>
        <v>8204.25</v>
      </c>
      <c r="V260" s="14">
        <f t="shared" si="34"/>
        <v>894263.25</v>
      </c>
      <c r="W260" s="13" t="str">
        <v>In Stock</v>
      </c>
      <c r="X260" s="13" t="str">
        <v>No</v>
      </c>
      <c r="Y260" s="13">
        <v>0</v>
      </c>
    </row>
    <row r="261" spans="1:25" x14ac:dyDescent="0.3">
      <c r="A261" s="31" t="s">
        <v>545</v>
      </c>
      <c r="B261" s="31" t="s">
        <v>546</v>
      </c>
      <c r="C261" s="31" t="s">
        <v>14</v>
      </c>
      <c r="D261" s="31" t="s">
        <v>53</v>
      </c>
      <c r="E261" s="31">
        <v>31</v>
      </c>
      <c r="F261" s="31">
        <v>69</v>
      </c>
      <c r="G261" s="31">
        <v>17346.53</v>
      </c>
      <c r="H261" s="31">
        <v>537742.42999999993</v>
      </c>
      <c r="I261" s="32">
        <v>45825</v>
      </c>
      <c r="J261" s="32">
        <v>45904</v>
      </c>
      <c r="K261" s="31" t="s">
        <v>57</v>
      </c>
      <c r="L261" s="33" t="s">
        <v>30</v>
      </c>
      <c r="M261" s="13" t="str">
        <f>PROPER(TRIM(SUBSTITUTE(B261,"###"," ")))</f>
        <v>Almost Pro</v>
      </c>
      <c r="N261" s="13" t="str">
        <f>PROPER(TRIM(SUBSTITUTE(C261,"###"," ")))</f>
        <v>Clothing</v>
      </c>
      <c r="O261" s="13" t="str">
        <f>PROPER(TRIM(SUBSTITUTE(D261,"###"," ")))</f>
        <v>Abc Pvt Ltd</v>
      </c>
      <c r="P261" s="13" t="str">
        <f t="shared" si="28"/>
        <v>Almost Pro</v>
      </c>
      <c r="Q261" s="34" t="str">
        <f t="shared" si="29"/>
        <v>Clothing</v>
      </c>
      <c r="R261" s="13" t="str">
        <f t="shared" si="30"/>
        <v>Abc Pvt Ltd</v>
      </c>
      <c r="S261" s="35">
        <f t="shared" si="31"/>
        <v>31</v>
      </c>
      <c r="T261" s="35">
        <f t="shared" si="32"/>
        <v>69</v>
      </c>
      <c r="U261" s="14">
        <f t="shared" si="33"/>
        <v>17346.53</v>
      </c>
      <c r="V261" s="14">
        <f t="shared" si="34"/>
        <v>537742.42999999993</v>
      </c>
      <c r="W261" s="13" t="str">
        <v>Low Stock</v>
      </c>
      <c r="X261" s="13" t="str">
        <v>Yes</v>
      </c>
      <c r="Y261" s="13">
        <v>1</v>
      </c>
    </row>
    <row r="262" spans="1:25" x14ac:dyDescent="0.3">
      <c r="A262" s="31" t="s">
        <v>547</v>
      </c>
      <c r="B262" s="31" t="s">
        <v>548</v>
      </c>
      <c r="C262" s="31" t="s">
        <v>14</v>
      </c>
      <c r="D262" s="31" t="s">
        <v>53</v>
      </c>
      <c r="E262" s="31">
        <v>56</v>
      </c>
      <c r="F262" s="31">
        <v>86</v>
      </c>
      <c r="G262" s="31">
        <v>4659.9399999999996</v>
      </c>
      <c r="H262" s="31">
        <v>260956.64</v>
      </c>
      <c r="I262" s="32">
        <v>45817</v>
      </c>
      <c r="J262" s="32">
        <v>45922</v>
      </c>
      <c r="K262" s="31" t="s">
        <v>25</v>
      </c>
      <c r="L262" s="33" t="s">
        <v>21</v>
      </c>
      <c r="M262" s="13" t="str">
        <f>PROPER(TRIM(SUBSTITUTE(B262,"###"," ")))</f>
        <v>Herself Pro</v>
      </c>
      <c r="N262" s="13" t="str">
        <f>PROPER(TRIM(SUBSTITUTE(C262,"###"," ")))</f>
        <v>Clothing</v>
      </c>
      <c r="O262" s="13" t="str">
        <f>PROPER(TRIM(SUBSTITUTE(D262,"###"," ")))</f>
        <v>Abc Pvt Ltd</v>
      </c>
      <c r="P262" s="13" t="str">
        <f t="shared" si="28"/>
        <v>Herself Pro</v>
      </c>
      <c r="Q262" s="34" t="str">
        <f t="shared" si="29"/>
        <v>Clothing</v>
      </c>
      <c r="R262" s="13" t="str">
        <f t="shared" si="30"/>
        <v>Abc Pvt Ltd</v>
      </c>
      <c r="S262" s="35">
        <f t="shared" si="31"/>
        <v>56</v>
      </c>
      <c r="T262" s="35">
        <f t="shared" si="32"/>
        <v>86</v>
      </c>
      <c r="U262" s="14">
        <f t="shared" si="33"/>
        <v>4659.9399999999996</v>
      </c>
      <c r="V262" s="14">
        <f t="shared" si="34"/>
        <v>260956.63999999998</v>
      </c>
      <c r="W262" s="13" t="str">
        <v>Low Stock</v>
      </c>
      <c r="X262" s="13" t="str">
        <v>Yes</v>
      </c>
      <c r="Y262" s="13">
        <v>1</v>
      </c>
    </row>
    <row r="263" spans="1:25" x14ac:dyDescent="0.3">
      <c r="A263" s="31" t="s">
        <v>549</v>
      </c>
      <c r="B263" s="31" t="s">
        <v>550</v>
      </c>
      <c r="C263" s="31" t="s">
        <v>28</v>
      </c>
      <c r="D263" s="31" t="s">
        <v>53</v>
      </c>
      <c r="E263" s="31">
        <v>53</v>
      </c>
      <c r="F263" s="31">
        <v>86</v>
      </c>
      <c r="G263" s="31">
        <v>17754.84</v>
      </c>
      <c r="H263" s="31">
        <v>941006.52</v>
      </c>
      <c r="I263" s="32">
        <v>45833</v>
      </c>
      <c r="J263" s="32">
        <v>45933</v>
      </c>
      <c r="K263" s="31" t="s">
        <v>57</v>
      </c>
      <c r="L263" s="33" t="s">
        <v>58</v>
      </c>
      <c r="M263" s="13" t="str">
        <f>PROPER(TRIM(SUBSTITUTE(B263,"###"," ")))</f>
        <v>Floor X</v>
      </c>
      <c r="N263" s="13" t="str">
        <f>PROPER(TRIM(SUBSTITUTE(C263,"###"," ")))</f>
        <v>Furniture</v>
      </c>
      <c r="O263" s="13" t="str">
        <f>PROPER(TRIM(SUBSTITUTE(D263,"###"," ")))</f>
        <v>Abc Pvt Ltd</v>
      </c>
      <c r="P263" s="13" t="str">
        <f t="shared" si="28"/>
        <v>Floor X</v>
      </c>
      <c r="Q263" s="34" t="str">
        <f t="shared" si="29"/>
        <v>Furniture</v>
      </c>
      <c r="R263" s="13" t="str">
        <f t="shared" si="30"/>
        <v>Abc Pvt Ltd</v>
      </c>
      <c r="S263" s="35">
        <f t="shared" si="31"/>
        <v>53</v>
      </c>
      <c r="T263" s="35">
        <f t="shared" si="32"/>
        <v>86</v>
      </c>
      <c r="U263" s="14">
        <f t="shared" si="33"/>
        <v>17754.84</v>
      </c>
      <c r="V263" s="14">
        <f t="shared" si="34"/>
        <v>941006.52</v>
      </c>
      <c r="W263" s="13" t="str">
        <v>Low Stock</v>
      </c>
      <c r="X263" s="13" t="str">
        <v>Yes</v>
      </c>
      <c r="Y263" s="13">
        <v>1</v>
      </c>
    </row>
    <row r="264" spans="1:25" x14ac:dyDescent="0.3">
      <c r="A264" s="31" t="s">
        <v>551</v>
      </c>
      <c r="B264" s="31" t="s">
        <v>552</v>
      </c>
      <c r="C264" s="31" t="s">
        <v>14</v>
      </c>
      <c r="D264" s="31" t="s">
        <v>41</v>
      </c>
      <c r="E264" s="31">
        <v>7</v>
      </c>
      <c r="F264" s="31">
        <v>53</v>
      </c>
      <c r="G264" s="31">
        <v>16116.03</v>
      </c>
      <c r="H264" s="31">
        <v>112812.21</v>
      </c>
      <c r="I264" s="32">
        <v>45795</v>
      </c>
      <c r="J264" s="32">
        <v>45879</v>
      </c>
      <c r="K264" s="31" t="s">
        <v>16</v>
      </c>
      <c r="L264" s="33" t="s">
        <v>30</v>
      </c>
      <c r="M264" s="13" t="str">
        <f>PROPER(TRIM(SUBSTITUTE(B264,"###"," ")))</f>
        <v>Word Mini</v>
      </c>
      <c r="N264" s="13" t="str">
        <f>PROPER(TRIM(SUBSTITUTE(C264,"###"," ")))</f>
        <v>Clothing</v>
      </c>
      <c r="O264" s="13" t="str">
        <f>PROPER(TRIM(SUBSTITUTE(D264,"###"," ")))</f>
        <v>Quickstock</v>
      </c>
      <c r="P264" s="13" t="str">
        <f t="shared" si="28"/>
        <v>Word Mini</v>
      </c>
      <c r="Q264" s="34" t="str">
        <f t="shared" si="29"/>
        <v>Clothing</v>
      </c>
      <c r="R264" s="13" t="str">
        <f t="shared" si="30"/>
        <v>Quickstock</v>
      </c>
      <c r="S264" s="35">
        <f t="shared" si="31"/>
        <v>7</v>
      </c>
      <c r="T264" s="35">
        <f t="shared" si="32"/>
        <v>53</v>
      </c>
      <c r="U264" s="14">
        <f t="shared" si="33"/>
        <v>16116.03</v>
      </c>
      <c r="V264" s="14">
        <f t="shared" si="34"/>
        <v>112812.21</v>
      </c>
      <c r="W264" s="13" t="str">
        <v>Low Stock</v>
      </c>
      <c r="X264" s="13" t="str">
        <v>Yes</v>
      </c>
      <c r="Y264" s="13">
        <v>1</v>
      </c>
    </row>
    <row r="265" spans="1:25" x14ac:dyDescent="0.3">
      <c r="A265" s="31" t="s">
        <v>553</v>
      </c>
      <c r="B265" s="31" t="s">
        <v>554</v>
      </c>
      <c r="C265" s="31" t="s">
        <v>40</v>
      </c>
      <c r="D265" s="31" t="s">
        <v>45</v>
      </c>
      <c r="E265" s="31">
        <v>77</v>
      </c>
      <c r="F265" s="31">
        <v>51</v>
      </c>
      <c r="G265" s="31">
        <v>17121.14</v>
      </c>
      <c r="H265" s="31">
        <v>1318327.78</v>
      </c>
      <c r="I265" s="32">
        <v>45710</v>
      </c>
      <c r="J265" s="32">
        <v>45859</v>
      </c>
      <c r="K265" s="13"/>
      <c r="L265" s="33" t="s">
        <v>21</v>
      </c>
      <c r="M265" s="13" t="str">
        <f>PROPER(TRIM(SUBSTITUTE(B265,"###"," ")))</f>
        <v>If Max</v>
      </c>
      <c r="N265" s="13" t="str">
        <f>PROPER(TRIM(SUBSTITUTE(C265,"###"," ")))</f>
        <v>Electronics</v>
      </c>
      <c r="O265" s="13" t="str">
        <f>PROPER(TRIM(SUBSTITUTE(D265,"###"," ")))</f>
        <v>Retailmart Inc</v>
      </c>
      <c r="P265" s="13" t="str">
        <f t="shared" si="28"/>
        <v>If Max</v>
      </c>
      <c r="Q265" s="34" t="str">
        <f t="shared" si="29"/>
        <v>Electronics</v>
      </c>
      <c r="R265" s="13" t="str">
        <f t="shared" si="30"/>
        <v>Retailmart Inc</v>
      </c>
      <c r="S265" s="35">
        <f t="shared" si="31"/>
        <v>77</v>
      </c>
      <c r="T265" s="35">
        <f t="shared" si="32"/>
        <v>51</v>
      </c>
      <c r="U265" s="14">
        <f t="shared" si="33"/>
        <v>17121.14</v>
      </c>
      <c r="V265" s="14">
        <f t="shared" si="34"/>
        <v>1318327.78</v>
      </c>
      <c r="W265" s="13" t="str">
        <v>In Stock</v>
      </c>
      <c r="X265" s="13" t="str">
        <v>No</v>
      </c>
      <c r="Y265" s="13">
        <v>0</v>
      </c>
    </row>
    <row r="266" spans="1:25" x14ac:dyDescent="0.3">
      <c r="A266" s="31" t="s">
        <v>555</v>
      </c>
      <c r="B266" s="31" t="s">
        <v>556</v>
      </c>
      <c r="C266" s="31" t="s">
        <v>44</v>
      </c>
      <c r="D266" s="31" t="s">
        <v>15</v>
      </c>
      <c r="E266" s="31">
        <v>143</v>
      </c>
      <c r="F266" s="31">
        <v>87</v>
      </c>
      <c r="G266" s="31">
        <v>18890.97</v>
      </c>
      <c r="H266" s="31">
        <v>2701408.71</v>
      </c>
      <c r="I266" s="32">
        <v>45842</v>
      </c>
      <c r="J266" s="32">
        <v>45854</v>
      </c>
      <c r="K266" s="13"/>
      <c r="L266" s="33" t="s">
        <v>21</v>
      </c>
      <c r="M266" s="13" t="str">
        <f>PROPER(TRIM(SUBSTITUTE(B266,"###"," ")))</f>
        <v>Pay Plus</v>
      </c>
      <c r="N266" s="13" t="str">
        <f>PROPER(TRIM(SUBSTITUTE(C266,"###"," ")))</f>
        <v>Groceries</v>
      </c>
      <c r="O266" s="13" t="str">
        <f>PROPER(TRIM(SUBSTITUTE(D266,"###"," ")))</f>
        <v>Global Traders</v>
      </c>
      <c r="P266" s="13" t="str">
        <f t="shared" si="28"/>
        <v>Pay Plus</v>
      </c>
      <c r="Q266" s="34" t="str">
        <f t="shared" si="29"/>
        <v>Groceries</v>
      </c>
      <c r="R266" s="13" t="str">
        <f t="shared" si="30"/>
        <v>Global Traders</v>
      </c>
      <c r="S266" s="35">
        <f t="shared" si="31"/>
        <v>143</v>
      </c>
      <c r="T266" s="35">
        <f t="shared" si="32"/>
        <v>87</v>
      </c>
      <c r="U266" s="14">
        <f t="shared" si="33"/>
        <v>18890.97</v>
      </c>
      <c r="V266" s="14">
        <f t="shared" si="34"/>
        <v>2701408.71</v>
      </c>
      <c r="W266" s="13" t="str">
        <v>In Stock</v>
      </c>
      <c r="X266" s="13" t="str">
        <v>No</v>
      </c>
      <c r="Y266" s="13">
        <v>0</v>
      </c>
    </row>
    <row r="267" spans="1:25" x14ac:dyDescent="0.3">
      <c r="A267" s="31" t="s">
        <v>557</v>
      </c>
      <c r="B267" s="31" t="s">
        <v>558</v>
      </c>
      <c r="C267" s="31" t="s">
        <v>40</v>
      </c>
      <c r="D267" s="31" t="s">
        <v>15</v>
      </c>
      <c r="E267" s="13"/>
      <c r="F267" s="31">
        <v>74</v>
      </c>
      <c r="G267" s="31">
        <v>17931.900000000001</v>
      </c>
      <c r="H267" s="13"/>
      <c r="I267" s="32">
        <v>45680</v>
      </c>
      <c r="J267" s="32">
        <v>45862</v>
      </c>
      <c r="K267" s="31" t="s">
        <v>54</v>
      </c>
      <c r="L267" s="33" t="s">
        <v>30</v>
      </c>
      <c r="M267" s="13" t="str">
        <f>PROPER(TRIM(SUBSTITUTE(B267,"###"," ")))</f>
        <v>Country Lite</v>
      </c>
      <c r="N267" s="13" t="str">
        <f>PROPER(TRIM(SUBSTITUTE(C267,"###"," ")))</f>
        <v>Electronics</v>
      </c>
      <c r="O267" s="13" t="str">
        <f>PROPER(TRIM(SUBSTITUTE(D267,"###"," ")))</f>
        <v>Global Traders</v>
      </c>
      <c r="P267" s="13" t="str">
        <f t="shared" si="28"/>
        <v>Country Lite</v>
      </c>
      <c r="Q267" s="34" t="str">
        <f t="shared" si="29"/>
        <v>Electronics</v>
      </c>
      <c r="R267" s="13" t="str">
        <f t="shared" si="30"/>
        <v>Global Traders</v>
      </c>
      <c r="S267" s="35">
        <f t="shared" si="31"/>
        <v>0</v>
      </c>
      <c r="T267" s="35">
        <f t="shared" si="32"/>
        <v>74</v>
      </c>
      <c r="U267" s="14">
        <f t="shared" si="33"/>
        <v>17931.900000000001</v>
      </c>
      <c r="V267" s="14">
        <f t="shared" si="34"/>
        <v>0</v>
      </c>
      <c r="W267" s="13" t="str">
        <v>Out of Stock</v>
      </c>
      <c r="X267" s="13" t="str">
        <v>Yes</v>
      </c>
      <c r="Y267" s="13">
        <v>1</v>
      </c>
    </row>
    <row r="268" spans="1:25" x14ac:dyDescent="0.3">
      <c r="A268" s="31" t="s">
        <v>559</v>
      </c>
      <c r="B268" s="31" t="s">
        <v>560</v>
      </c>
      <c r="C268" s="31" t="s">
        <v>28</v>
      </c>
      <c r="D268" s="31" t="s">
        <v>15</v>
      </c>
      <c r="E268" s="31">
        <v>73</v>
      </c>
      <c r="F268" s="31">
        <v>26</v>
      </c>
      <c r="G268" s="31">
        <v>14731.3</v>
      </c>
      <c r="H268" s="31">
        <v>1075384.8999999999</v>
      </c>
      <c r="I268" s="32">
        <v>45735</v>
      </c>
      <c r="J268" s="32">
        <v>45896</v>
      </c>
      <c r="K268" s="31" t="s">
        <v>16</v>
      </c>
      <c r="L268" s="33" t="s">
        <v>17</v>
      </c>
      <c r="M268" s="13" t="str">
        <f>PROPER(TRIM(SUBSTITUTE(B268,"###"," ")))</f>
        <v>Set Pro</v>
      </c>
      <c r="N268" s="13" t="str">
        <f>PROPER(TRIM(SUBSTITUTE(C268,"###"," ")))</f>
        <v>Furniture</v>
      </c>
      <c r="O268" s="13" t="str">
        <f>PROPER(TRIM(SUBSTITUTE(D268,"###"," ")))</f>
        <v>Global Traders</v>
      </c>
      <c r="P268" s="13" t="str">
        <f t="shared" si="28"/>
        <v>Set Pro</v>
      </c>
      <c r="Q268" s="34" t="str">
        <f t="shared" si="29"/>
        <v>Furniture</v>
      </c>
      <c r="R268" s="13" t="str">
        <f t="shared" si="30"/>
        <v>Global Traders</v>
      </c>
      <c r="S268" s="35">
        <f t="shared" si="31"/>
        <v>73</v>
      </c>
      <c r="T268" s="35">
        <f t="shared" si="32"/>
        <v>26</v>
      </c>
      <c r="U268" s="14">
        <f t="shared" si="33"/>
        <v>14731.3</v>
      </c>
      <c r="V268" s="14">
        <f t="shared" si="34"/>
        <v>1075384.8999999999</v>
      </c>
      <c r="W268" s="13" t="str">
        <v>In Stock</v>
      </c>
      <c r="X268" s="13" t="str">
        <v>No</v>
      </c>
      <c r="Y268" s="13">
        <v>0</v>
      </c>
    </row>
    <row r="269" spans="1:25" x14ac:dyDescent="0.3">
      <c r="A269" s="31" t="s">
        <v>561</v>
      </c>
      <c r="B269" s="31" t="s">
        <v>562</v>
      </c>
      <c r="C269" s="31" t="s">
        <v>14</v>
      </c>
      <c r="D269" s="31" t="s">
        <v>53</v>
      </c>
      <c r="E269" s="31">
        <v>111</v>
      </c>
      <c r="F269" s="31">
        <v>38</v>
      </c>
      <c r="G269" s="31">
        <v>11681.68</v>
      </c>
      <c r="H269" s="31">
        <v>1296666.48</v>
      </c>
      <c r="I269" s="32">
        <v>45775</v>
      </c>
      <c r="J269" s="32">
        <v>45883</v>
      </c>
      <c r="K269" s="31" t="s">
        <v>29</v>
      </c>
      <c r="L269" s="33" t="s">
        <v>21</v>
      </c>
      <c r="M269" s="13" t="str">
        <f>PROPER(TRIM(SUBSTITUTE(B269,"###"," ")))</f>
        <v>Under Pro</v>
      </c>
      <c r="N269" s="13" t="str">
        <f>PROPER(TRIM(SUBSTITUTE(C269,"###"," ")))</f>
        <v>Clothing</v>
      </c>
      <c r="O269" s="13" t="str">
        <f>PROPER(TRIM(SUBSTITUTE(D269,"###"," ")))</f>
        <v>Abc Pvt Ltd</v>
      </c>
      <c r="P269" s="13" t="str">
        <f t="shared" si="28"/>
        <v>Under Pro</v>
      </c>
      <c r="Q269" s="34" t="str">
        <f t="shared" si="29"/>
        <v>Clothing</v>
      </c>
      <c r="R269" s="13" t="str">
        <f t="shared" si="30"/>
        <v>Abc Pvt Ltd</v>
      </c>
      <c r="S269" s="35">
        <f t="shared" si="31"/>
        <v>111</v>
      </c>
      <c r="T269" s="35">
        <f t="shared" si="32"/>
        <v>38</v>
      </c>
      <c r="U269" s="14">
        <f t="shared" si="33"/>
        <v>11681.68</v>
      </c>
      <c r="V269" s="14">
        <f t="shared" si="34"/>
        <v>1296666.48</v>
      </c>
      <c r="W269" s="13" t="str">
        <v>In Stock</v>
      </c>
      <c r="X269" s="13" t="str">
        <v>No</v>
      </c>
      <c r="Y269" s="13">
        <v>0</v>
      </c>
    </row>
    <row r="270" spans="1:25" x14ac:dyDescent="0.3">
      <c r="A270" s="31" t="s">
        <v>563</v>
      </c>
      <c r="B270" s="31" t="s">
        <v>564</v>
      </c>
      <c r="C270" s="31" t="s">
        <v>40</v>
      </c>
      <c r="D270" s="31" t="s">
        <v>53</v>
      </c>
      <c r="E270" s="31">
        <v>1</v>
      </c>
      <c r="F270" s="31">
        <v>20</v>
      </c>
      <c r="G270" s="31">
        <v>16358</v>
      </c>
      <c r="H270" s="31">
        <v>16358</v>
      </c>
      <c r="I270" s="32">
        <v>45836</v>
      </c>
      <c r="J270" s="32">
        <v>45883</v>
      </c>
      <c r="K270" s="31" t="s">
        <v>57</v>
      </c>
      <c r="L270" s="33" t="s">
        <v>30</v>
      </c>
      <c r="M270" s="13" t="str">
        <f>PROPER(TRIM(SUBSTITUTE(B270,"###"," ")))</f>
        <v>Yet X</v>
      </c>
      <c r="N270" s="13" t="str">
        <f>PROPER(TRIM(SUBSTITUTE(C270,"###"," ")))</f>
        <v>Electronics</v>
      </c>
      <c r="O270" s="13" t="str">
        <f>PROPER(TRIM(SUBSTITUTE(D270,"###"," ")))</f>
        <v>Abc Pvt Ltd</v>
      </c>
      <c r="P270" s="13" t="str">
        <f t="shared" si="28"/>
        <v>Yet X</v>
      </c>
      <c r="Q270" s="34" t="str">
        <f t="shared" si="29"/>
        <v>Electronics</v>
      </c>
      <c r="R270" s="13" t="str">
        <f t="shared" si="30"/>
        <v>Abc Pvt Ltd</v>
      </c>
      <c r="S270" s="35">
        <f t="shared" si="31"/>
        <v>1</v>
      </c>
      <c r="T270" s="35">
        <f t="shared" si="32"/>
        <v>20</v>
      </c>
      <c r="U270" s="14">
        <f t="shared" si="33"/>
        <v>16358</v>
      </c>
      <c r="V270" s="14">
        <f t="shared" si="34"/>
        <v>16358</v>
      </c>
      <c r="W270" s="13" t="str">
        <v>Low Stock</v>
      </c>
      <c r="X270" s="13" t="str">
        <v>Yes</v>
      </c>
      <c r="Y270" s="13">
        <v>1</v>
      </c>
    </row>
    <row r="271" spans="1:25" x14ac:dyDescent="0.3">
      <c r="A271" s="31" t="s">
        <v>565</v>
      </c>
      <c r="B271" s="31" t="s">
        <v>566</v>
      </c>
      <c r="C271" s="31" t="s">
        <v>28</v>
      </c>
      <c r="D271" s="31" t="s">
        <v>24</v>
      </c>
      <c r="E271" s="31">
        <v>10</v>
      </c>
      <c r="F271" s="31">
        <v>21</v>
      </c>
      <c r="G271" s="31">
        <v>7293.03</v>
      </c>
      <c r="H271" s="31">
        <v>72930.3</v>
      </c>
      <c r="I271" s="32">
        <v>45694</v>
      </c>
      <c r="J271" s="32">
        <v>45866</v>
      </c>
      <c r="K271" s="31" t="s">
        <v>25</v>
      </c>
      <c r="L271" s="33" t="s">
        <v>58</v>
      </c>
      <c r="M271" s="13" t="str">
        <f>PROPER(TRIM(SUBSTITUTE(B271,"###"," ")))</f>
        <v>Contain X</v>
      </c>
      <c r="N271" s="13" t="str">
        <f>PROPER(TRIM(SUBSTITUTE(C271,"###"," ")))</f>
        <v>Furniture</v>
      </c>
      <c r="O271" s="13" t="str">
        <f>PROPER(TRIM(SUBSTITUTE(D271,"###"," ")))</f>
        <v>Omni Suppliers</v>
      </c>
      <c r="P271" s="13" t="str">
        <f t="shared" si="28"/>
        <v>Contain X</v>
      </c>
      <c r="Q271" s="34" t="str">
        <f t="shared" si="29"/>
        <v>Furniture</v>
      </c>
      <c r="R271" s="13" t="str">
        <f t="shared" si="30"/>
        <v>Omni Suppliers</v>
      </c>
      <c r="S271" s="35">
        <f t="shared" si="31"/>
        <v>10</v>
      </c>
      <c r="T271" s="35">
        <f t="shared" si="32"/>
        <v>21</v>
      </c>
      <c r="U271" s="14">
        <f t="shared" si="33"/>
        <v>7293.03</v>
      </c>
      <c r="V271" s="14">
        <f t="shared" si="34"/>
        <v>72930.3</v>
      </c>
      <c r="W271" s="13" t="str">
        <v>Low Stock</v>
      </c>
      <c r="X271" s="13" t="str">
        <v>Yes</v>
      </c>
      <c r="Y271" s="13">
        <v>1</v>
      </c>
    </row>
    <row r="272" spans="1:25" x14ac:dyDescent="0.3">
      <c r="A272" s="31" t="s">
        <v>567</v>
      </c>
      <c r="B272" s="31" t="s">
        <v>568</v>
      </c>
      <c r="C272" s="31" t="s">
        <v>40</v>
      </c>
      <c r="D272" s="31" t="s">
        <v>45</v>
      </c>
      <c r="E272" s="31">
        <v>19</v>
      </c>
      <c r="F272" s="31">
        <v>24</v>
      </c>
      <c r="G272" s="31">
        <v>6936.58</v>
      </c>
      <c r="H272" s="31">
        <v>131795.01999999999</v>
      </c>
      <c r="I272" s="32">
        <v>45675</v>
      </c>
      <c r="J272" s="32">
        <v>45872</v>
      </c>
      <c r="K272" s="31" t="s">
        <v>54</v>
      </c>
      <c r="L272" s="33" t="s">
        <v>30</v>
      </c>
      <c r="M272" s="13" t="str">
        <f>PROPER(TRIM(SUBSTITUTE(B272,"###"," ")))</f>
        <v>Form Max</v>
      </c>
      <c r="N272" s="13" t="str">
        <f>PROPER(TRIM(SUBSTITUTE(C272,"###"," ")))</f>
        <v>Electronics</v>
      </c>
      <c r="O272" s="13" t="str">
        <f>PROPER(TRIM(SUBSTITUTE(D272,"###"," ")))</f>
        <v>Retailmart Inc</v>
      </c>
      <c r="P272" s="13" t="str">
        <f t="shared" si="28"/>
        <v>Form Max</v>
      </c>
      <c r="Q272" s="34" t="str">
        <f t="shared" si="29"/>
        <v>Electronics</v>
      </c>
      <c r="R272" s="13" t="str">
        <f t="shared" si="30"/>
        <v>Retailmart Inc</v>
      </c>
      <c r="S272" s="35">
        <f t="shared" si="31"/>
        <v>19</v>
      </c>
      <c r="T272" s="35">
        <f t="shared" si="32"/>
        <v>24</v>
      </c>
      <c r="U272" s="14">
        <f t="shared" si="33"/>
        <v>6936.58</v>
      </c>
      <c r="V272" s="14">
        <f t="shared" si="34"/>
        <v>131795.01999999999</v>
      </c>
      <c r="W272" s="13" t="str">
        <v>Low Stock</v>
      </c>
      <c r="X272" s="13" t="str">
        <v>Yes</v>
      </c>
      <c r="Y272" s="13">
        <v>1</v>
      </c>
    </row>
    <row r="273" spans="1:25" x14ac:dyDescent="0.3">
      <c r="A273" s="31" t="s">
        <v>569</v>
      </c>
      <c r="B273" s="31" t="s">
        <v>570</v>
      </c>
      <c r="C273" s="31" t="s">
        <v>14</v>
      </c>
      <c r="D273" s="31" t="s">
        <v>15</v>
      </c>
      <c r="E273" s="31">
        <v>136</v>
      </c>
      <c r="F273" s="31">
        <v>72</v>
      </c>
      <c r="G273" s="31">
        <v>5924.59</v>
      </c>
      <c r="H273" s="31">
        <v>805744.24</v>
      </c>
      <c r="I273" s="32">
        <v>45729</v>
      </c>
      <c r="J273" s="32">
        <v>45941</v>
      </c>
      <c r="K273" s="31" t="s">
        <v>46</v>
      </c>
      <c r="L273" s="33" t="s">
        <v>58</v>
      </c>
      <c r="M273" s="13" t="str">
        <f>PROPER(TRIM(SUBSTITUTE(B273,"###"," ")))</f>
        <v>Take Pro</v>
      </c>
      <c r="N273" s="13" t="str">
        <f>PROPER(TRIM(SUBSTITUTE(C273,"###"," ")))</f>
        <v>Clothing</v>
      </c>
      <c r="O273" s="13" t="str">
        <f>PROPER(TRIM(SUBSTITUTE(D273,"###"," ")))</f>
        <v>Global Traders</v>
      </c>
      <c r="P273" s="13" t="str">
        <f t="shared" si="28"/>
        <v>Take Pro</v>
      </c>
      <c r="Q273" s="34" t="str">
        <f t="shared" si="29"/>
        <v>Clothing</v>
      </c>
      <c r="R273" s="13" t="str">
        <f t="shared" si="30"/>
        <v>Global Traders</v>
      </c>
      <c r="S273" s="35">
        <f t="shared" si="31"/>
        <v>136</v>
      </c>
      <c r="T273" s="35">
        <f t="shared" si="32"/>
        <v>72</v>
      </c>
      <c r="U273" s="14">
        <f t="shared" si="33"/>
        <v>5924.59</v>
      </c>
      <c r="V273" s="14">
        <f t="shared" si="34"/>
        <v>805744.24</v>
      </c>
      <c r="W273" s="13" t="str">
        <v>In Stock</v>
      </c>
      <c r="X273" s="13" t="str">
        <v>No</v>
      </c>
      <c r="Y273" s="13">
        <v>0</v>
      </c>
    </row>
    <row r="274" spans="1:25" x14ac:dyDescent="0.3">
      <c r="A274" s="31" t="s">
        <v>571</v>
      </c>
      <c r="B274" s="31" t="s">
        <v>572</v>
      </c>
      <c r="C274" s="31" t="s">
        <v>20</v>
      </c>
      <c r="D274" s="13"/>
      <c r="E274" s="31">
        <v>85</v>
      </c>
      <c r="F274" s="31">
        <v>43</v>
      </c>
      <c r="G274" s="31">
        <v>2329.0500000000002</v>
      </c>
      <c r="H274" s="31">
        <v>197969.25</v>
      </c>
      <c r="I274" s="32">
        <v>45727</v>
      </c>
      <c r="J274" s="32">
        <v>45869</v>
      </c>
      <c r="K274" s="31" t="s">
        <v>16</v>
      </c>
      <c r="L274" s="33" t="s">
        <v>33</v>
      </c>
      <c r="M274" s="13" t="str">
        <f>PROPER(TRIM(SUBSTITUTE(B274,"###"," ")))</f>
        <v>Think Lite</v>
      </c>
      <c r="N274" s="13" t="str">
        <f>PROPER(TRIM(SUBSTITUTE(C274,"###"," ")))</f>
        <v>Toys</v>
      </c>
      <c r="O274" s="13" t="str">
        <f>PROPER(TRIM(SUBSTITUTE(D274,"###"," ")))</f>
        <v/>
      </c>
      <c r="P274" s="13" t="str">
        <f t="shared" si="28"/>
        <v>Think Lite</v>
      </c>
      <c r="Q274" s="34" t="str">
        <f t="shared" si="29"/>
        <v>Toys</v>
      </c>
      <c r="R274" s="13" t="str">
        <f t="shared" si="30"/>
        <v>Others</v>
      </c>
      <c r="S274" s="35">
        <f t="shared" si="31"/>
        <v>85</v>
      </c>
      <c r="T274" s="35">
        <f t="shared" si="32"/>
        <v>43</v>
      </c>
      <c r="U274" s="14">
        <f t="shared" si="33"/>
        <v>2329.0500000000002</v>
      </c>
      <c r="V274" s="14">
        <f t="shared" si="34"/>
        <v>197969.25000000003</v>
      </c>
      <c r="W274" s="13" t="str">
        <v>In Stock</v>
      </c>
      <c r="X274" s="13" t="str">
        <v>No</v>
      </c>
      <c r="Y274" s="13">
        <v>0</v>
      </c>
    </row>
    <row r="275" spans="1:25" x14ac:dyDescent="0.3">
      <c r="A275" s="31" t="s">
        <v>573</v>
      </c>
      <c r="B275" s="31" t="s">
        <v>574</v>
      </c>
      <c r="C275" s="31" t="s">
        <v>14</v>
      </c>
      <c r="D275" s="31" t="s">
        <v>45</v>
      </c>
      <c r="E275" s="13"/>
      <c r="F275" s="31">
        <v>33</v>
      </c>
      <c r="G275" s="31">
        <v>14846.65</v>
      </c>
      <c r="H275" s="13"/>
      <c r="I275" s="32">
        <v>45775</v>
      </c>
      <c r="J275" s="32">
        <v>45852</v>
      </c>
      <c r="K275" s="31" t="s">
        <v>54</v>
      </c>
      <c r="L275" s="33" t="s">
        <v>30</v>
      </c>
      <c r="M275" s="13" t="str">
        <f>PROPER(TRIM(SUBSTITUTE(B275,"###"," ")))</f>
        <v>Card Max</v>
      </c>
      <c r="N275" s="13" t="str">
        <f>PROPER(TRIM(SUBSTITUTE(C275,"###"," ")))</f>
        <v>Clothing</v>
      </c>
      <c r="O275" s="13" t="str">
        <f>PROPER(TRIM(SUBSTITUTE(D275,"###"," ")))</f>
        <v>Retailmart Inc</v>
      </c>
      <c r="P275" s="13" t="str">
        <f t="shared" si="28"/>
        <v>Card Max</v>
      </c>
      <c r="Q275" s="34" t="str">
        <f t="shared" si="29"/>
        <v>Clothing</v>
      </c>
      <c r="R275" s="13" t="str">
        <f t="shared" si="30"/>
        <v>Retailmart Inc</v>
      </c>
      <c r="S275" s="35">
        <f t="shared" si="31"/>
        <v>0</v>
      </c>
      <c r="T275" s="35">
        <f t="shared" si="32"/>
        <v>33</v>
      </c>
      <c r="U275" s="14">
        <f t="shared" si="33"/>
        <v>14846.65</v>
      </c>
      <c r="V275" s="14">
        <f t="shared" si="34"/>
        <v>0</v>
      </c>
      <c r="W275" s="13" t="str">
        <v>Out of Stock</v>
      </c>
      <c r="X275" s="13" t="str">
        <v>Yes</v>
      </c>
      <c r="Y275" s="13">
        <v>1</v>
      </c>
    </row>
    <row r="276" spans="1:25" x14ac:dyDescent="0.3">
      <c r="A276" s="31" t="s">
        <v>576</v>
      </c>
      <c r="B276" s="31" t="s">
        <v>577</v>
      </c>
      <c r="C276" s="31" t="s">
        <v>28</v>
      </c>
      <c r="D276" s="31" t="s">
        <v>53</v>
      </c>
      <c r="E276" s="31">
        <v>3</v>
      </c>
      <c r="F276" s="31">
        <v>45</v>
      </c>
      <c r="G276" s="31">
        <v>10537.52</v>
      </c>
      <c r="H276" s="31">
        <v>31612.560000000001</v>
      </c>
      <c r="I276" s="32">
        <v>45747</v>
      </c>
      <c r="J276" s="32">
        <v>45884</v>
      </c>
      <c r="K276" s="31" t="s">
        <v>54</v>
      </c>
      <c r="L276" s="33" t="s">
        <v>17</v>
      </c>
      <c r="M276" s="13" t="str">
        <f>PROPER(TRIM(SUBSTITUTE(B276,"###"," ")))</f>
        <v>Marriage Lite</v>
      </c>
      <c r="N276" s="13" t="str">
        <f>PROPER(TRIM(SUBSTITUTE(C276,"###"," ")))</f>
        <v>Furniture</v>
      </c>
      <c r="O276" s="13" t="str">
        <f>PROPER(TRIM(SUBSTITUTE(D276,"###"," ")))</f>
        <v>Abc Pvt Ltd</v>
      </c>
      <c r="P276" s="13" t="str">
        <f t="shared" si="28"/>
        <v>Marriage Lite</v>
      </c>
      <c r="Q276" s="34" t="str">
        <f t="shared" si="29"/>
        <v>Furniture</v>
      </c>
      <c r="R276" s="13" t="str">
        <f t="shared" si="30"/>
        <v>Abc Pvt Ltd</v>
      </c>
      <c r="S276" s="35">
        <f t="shared" si="31"/>
        <v>3</v>
      </c>
      <c r="T276" s="35">
        <f t="shared" si="32"/>
        <v>45</v>
      </c>
      <c r="U276" s="14">
        <f t="shared" si="33"/>
        <v>10537.52</v>
      </c>
      <c r="V276" s="14">
        <f t="shared" si="34"/>
        <v>31612.560000000001</v>
      </c>
      <c r="W276" s="13" t="str">
        <v>Low Stock</v>
      </c>
      <c r="X276" s="13" t="str">
        <v>Yes</v>
      </c>
      <c r="Y276" s="13">
        <v>1</v>
      </c>
    </row>
    <row r="277" spans="1:25" x14ac:dyDescent="0.3">
      <c r="A277" s="31" t="s">
        <v>579</v>
      </c>
      <c r="B277" s="31" t="s">
        <v>580</v>
      </c>
      <c r="C277" s="31" t="s">
        <v>44</v>
      </c>
      <c r="D277" s="13"/>
      <c r="E277" s="31">
        <v>40</v>
      </c>
      <c r="F277" s="31">
        <v>57</v>
      </c>
      <c r="G277" s="31">
        <v>1390.15</v>
      </c>
      <c r="H277" s="31">
        <v>55606</v>
      </c>
      <c r="I277" s="32">
        <v>45818</v>
      </c>
      <c r="J277" s="32">
        <v>45881</v>
      </c>
      <c r="K277" s="31" t="s">
        <v>57</v>
      </c>
      <c r="L277" s="33" t="s">
        <v>21</v>
      </c>
      <c r="M277" s="13" t="str">
        <f>PROPER(TRIM(SUBSTITUTE(B277,"###"," ")))</f>
        <v>Relationship Mini</v>
      </c>
      <c r="N277" s="13" t="str">
        <f>PROPER(TRIM(SUBSTITUTE(C277,"###"," ")))</f>
        <v>Groceries</v>
      </c>
      <c r="O277" s="13" t="str">
        <f>PROPER(TRIM(SUBSTITUTE(D277,"###"," ")))</f>
        <v/>
      </c>
      <c r="P277" s="13" t="str">
        <f t="shared" si="28"/>
        <v>Relationship Mini</v>
      </c>
      <c r="Q277" s="34" t="str">
        <f t="shared" si="29"/>
        <v>Groceries</v>
      </c>
      <c r="R277" s="13" t="str">
        <f t="shared" si="30"/>
        <v>Others</v>
      </c>
      <c r="S277" s="35">
        <f t="shared" si="31"/>
        <v>40</v>
      </c>
      <c r="T277" s="35">
        <f t="shared" si="32"/>
        <v>57</v>
      </c>
      <c r="U277" s="14">
        <f t="shared" si="33"/>
        <v>1390.15</v>
      </c>
      <c r="V277" s="14">
        <f t="shared" si="34"/>
        <v>55606</v>
      </c>
      <c r="W277" s="13" t="str">
        <v>Low Stock</v>
      </c>
      <c r="X277" s="13" t="str">
        <v>Yes</v>
      </c>
      <c r="Y277" s="13">
        <v>1</v>
      </c>
    </row>
    <row r="278" spans="1:25" x14ac:dyDescent="0.3">
      <c r="A278" s="31" t="s">
        <v>581</v>
      </c>
      <c r="B278" s="31" t="s">
        <v>582</v>
      </c>
      <c r="C278" s="31" t="s">
        <v>14</v>
      </c>
      <c r="D278" s="31" t="s">
        <v>15</v>
      </c>
      <c r="E278" s="31">
        <v>152</v>
      </c>
      <c r="F278" s="31">
        <v>95</v>
      </c>
      <c r="G278" s="31">
        <v>4168.1000000000004</v>
      </c>
      <c r="H278" s="31">
        <v>633551.20000000007</v>
      </c>
      <c r="I278" s="32">
        <v>45847</v>
      </c>
      <c r="J278" s="32">
        <v>45880</v>
      </c>
      <c r="K278" s="13"/>
      <c r="L278" s="33" t="s">
        <v>21</v>
      </c>
      <c r="M278" s="13" t="str">
        <f>PROPER(TRIM(SUBSTITUTE(B278,"###"," ")))</f>
        <v>Report Mini</v>
      </c>
      <c r="N278" s="13" t="str">
        <f>PROPER(TRIM(SUBSTITUTE(C278,"###"," ")))</f>
        <v>Clothing</v>
      </c>
      <c r="O278" s="13" t="str">
        <f>PROPER(TRIM(SUBSTITUTE(D278,"###"," ")))</f>
        <v>Global Traders</v>
      </c>
      <c r="P278" s="13" t="str">
        <f t="shared" si="28"/>
        <v>Report Mini</v>
      </c>
      <c r="Q278" s="34" t="str">
        <f t="shared" si="29"/>
        <v>Clothing</v>
      </c>
      <c r="R278" s="13" t="str">
        <f t="shared" si="30"/>
        <v>Global Traders</v>
      </c>
      <c r="S278" s="35">
        <f t="shared" si="31"/>
        <v>152</v>
      </c>
      <c r="T278" s="35">
        <f t="shared" si="32"/>
        <v>95</v>
      </c>
      <c r="U278" s="14">
        <f t="shared" si="33"/>
        <v>4168.1000000000004</v>
      </c>
      <c r="V278" s="14">
        <f t="shared" si="34"/>
        <v>633551.20000000007</v>
      </c>
      <c r="W278" s="13" t="str">
        <v>In Stock</v>
      </c>
      <c r="X278" s="13" t="str">
        <v>No</v>
      </c>
      <c r="Y278" s="13">
        <v>0</v>
      </c>
    </row>
    <row r="279" spans="1:25" x14ac:dyDescent="0.3">
      <c r="A279" s="31" t="s">
        <v>583</v>
      </c>
      <c r="B279" s="31" t="s">
        <v>584</v>
      </c>
      <c r="C279" s="31" t="s">
        <v>44</v>
      </c>
      <c r="D279" s="31" t="s">
        <v>24</v>
      </c>
      <c r="E279" s="31">
        <v>85</v>
      </c>
      <c r="F279" s="31">
        <v>46</v>
      </c>
      <c r="G279" s="31">
        <v>18005.37</v>
      </c>
      <c r="H279" s="31">
        <v>1530456.45</v>
      </c>
      <c r="I279" s="32">
        <v>45696</v>
      </c>
      <c r="J279" s="32">
        <v>45891</v>
      </c>
      <c r="K279" s="31" t="s">
        <v>54</v>
      </c>
      <c r="L279" s="33" t="s">
        <v>17</v>
      </c>
      <c r="M279" s="13" t="str">
        <f>PROPER(TRIM(SUBSTITUTE(B279,"###"," ")))</f>
        <v>Capital Plus</v>
      </c>
      <c r="N279" s="13" t="str">
        <f>PROPER(TRIM(SUBSTITUTE(C279,"###"," ")))</f>
        <v>Groceries</v>
      </c>
      <c r="O279" s="13" t="str">
        <f>PROPER(TRIM(SUBSTITUTE(D279,"###"," ")))</f>
        <v>Omni Suppliers</v>
      </c>
      <c r="P279" s="13" t="str">
        <f t="shared" si="28"/>
        <v>Capital Plus</v>
      </c>
      <c r="Q279" s="34" t="str">
        <f t="shared" si="29"/>
        <v>Groceries</v>
      </c>
      <c r="R279" s="13" t="str">
        <f t="shared" si="30"/>
        <v>Omni Suppliers</v>
      </c>
      <c r="S279" s="35">
        <f t="shared" si="31"/>
        <v>85</v>
      </c>
      <c r="T279" s="35">
        <f t="shared" si="32"/>
        <v>46</v>
      </c>
      <c r="U279" s="14">
        <f t="shared" si="33"/>
        <v>18005.37</v>
      </c>
      <c r="V279" s="14">
        <f t="shared" si="34"/>
        <v>1530456.45</v>
      </c>
      <c r="W279" s="13" t="str">
        <v>In Stock</v>
      </c>
      <c r="X279" s="13" t="str">
        <v>No</v>
      </c>
      <c r="Y279" s="13">
        <v>0</v>
      </c>
    </row>
    <row r="280" spans="1:25" x14ac:dyDescent="0.3">
      <c r="A280" s="31" t="s">
        <v>585</v>
      </c>
      <c r="B280" s="31" t="s">
        <v>586</v>
      </c>
      <c r="C280" s="31" t="s">
        <v>44</v>
      </c>
      <c r="D280" s="31" t="s">
        <v>24</v>
      </c>
      <c r="E280" s="31">
        <v>167</v>
      </c>
      <c r="F280" s="31">
        <v>31</v>
      </c>
      <c r="G280" s="31">
        <v>12680.31</v>
      </c>
      <c r="H280" s="31">
        <v>2117611.77</v>
      </c>
      <c r="I280" s="32">
        <v>45707</v>
      </c>
      <c r="J280" s="32">
        <v>45910</v>
      </c>
      <c r="K280" s="31" t="s">
        <v>25</v>
      </c>
      <c r="L280" s="33" t="s">
        <v>58</v>
      </c>
      <c r="M280" s="13" t="str">
        <f>PROPER(TRIM(SUBSTITUTE(B280,"###"," ")))</f>
        <v>See Plus</v>
      </c>
      <c r="N280" s="13" t="str">
        <f>PROPER(TRIM(SUBSTITUTE(C280,"###"," ")))</f>
        <v>Groceries</v>
      </c>
      <c r="O280" s="13" t="str">
        <f>PROPER(TRIM(SUBSTITUTE(D280,"###"," ")))</f>
        <v>Omni Suppliers</v>
      </c>
      <c r="P280" s="13" t="str">
        <f t="shared" si="28"/>
        <v>See Plus</v>
      </c>
      <c r="Q280" s="34" t="str">
        <f t="shared" si="29"/>
        <v>Groceries</v>
      </c>
      <c r="R280" s="13" t="str">
        <f t="shared" si="30"/>
        <v>Omni Suppliers</v>
      </c>
      <c r="S280" s="35">
        <f t="shared" si="31"/>
        <v>167</v>
      </c>
      <c r="T280" s="35">
        <f t="shared" si="32"/>
        <v>31</v>
      </c>
      <c r="U280" s="14">
        <f t="shared" si="33"/>
        <v>12680.31</v>
      </c>
      <c r="V280" s="14">
        <f t="shared" si="34"/>
        <v>2117611.77</v>
      </c>
      <c r="W280" s="13" t="str">
        <v>In Stock</v>
      </c>
      <c r="X280" s="13" t="str">
        <v>No</v>
      </c>
      <c r="Y280" s="13">
        <v>0</v>
      </c>
    </row>
    <row r="281" spans="1:25" x14ac:dyDescent="0.3">
      <c r="A281" s="31" t="s">
        <v>587</v>
      </c>
      <c r="B281" s="31" t="s">
        <v>588</v>
      </c>
      <c r="C281" s="31" t="s">
        <v>20</v>
      </c>
      <c r="D281" s="31" t="s">
        <v>41</v>
      </c>
      <c r="E281" s="31">
        <v>137</v>
      </c>
      <c r="F281" s="31">
        <v>64</v>
      </c>
      <c r="G281" s="31">
        <v>16770.23</v>
      </c>
      <c r="H281" s="31">
        <v>2297521.5099999998</v>
      </c>
      <c r="I281" s="32">
        <v>45765</v>
      </c>
      <c r="J281" s="32">
        <v>45892</v>
      </c>
      <c r="K281" s="31" t="s">
        <v>29</v>
      </c>
      <c r="L281" s="33" t="s">
        <v>21</v>
      </c>
      <c r="M281" s="13" t="str">
        <f>PROPER(TRIM(SUBSTITUTE(B281,"###"," ")))</f>
        <v>Form Plus</v>
      </c>
      <c r="N281" s="13" t="str">
        <f>PROPER(TRIM(SUBSTITUTE(C281,"###"," ")))</f>
        <v>Toys</v>
      </c>
      <c r="O281" s="13" t="str">
        <f>PROPER(TRIM(SUBSTITUTE(D281,"###"," ")))</f>
        <v>Quickstock</v>
      </c>
      <c r="P281" s="13" t="str">
        <f t="shared" si="28"/>
        <v>Form Plus</v>
      </c>
      <c r="Q281" s="34" t="str">
        <f t="shared" si="29"/>
        <v>Toys</v>
      </c>
      <c r="R281" s="13" t="str">
        <f t="shared" si="30"/>
        <v>Quickstock</v>
      </c>
      <c r="S281" s="35">
        <f t="shared" si="31"/>
        <v>137</v>
      </c>
      <c r="T281" s="35">
        <f t="shared" si="32"/>
        <v>64</v>
      </c>
      <c r="U281" s="14">
        <f t="shared" si="33"/>
        <v>16770.23</v>
      </c>
      <c r="V281" s="14">
        <f t="shared" si="34"/>
        <v>2297521.5099999998</v>
      </c>
      <c r="W281" s="13" t="str">
        <v>In Stock</v>
      </c>
      <c r="X281" s="13" t="str">
        <v>No</v>
      </c>
      <c r="Y281" s="13">
        <v>0</v>
      </c>
    </row>
    <row r="282" spans="1:25" x14ac:dyDescent="0.3">
      <c r="A282" s="31" t="s">
        <v>589</v>
      </c>
      <c r="B282" s="31" t="s">
        <v>590</v>
      </c>
      <c r="C282" s="31" t="s">
        <v>14</v>
      </c>
      <c r="D282" s="13"/>
      <c r="E282" s="31">
        <v>189</v>
      </c>
      <c r="F282" s="31">
        <v>65</v>
      </c>
      <c r="G282" s="31">
        <v>986.97</v>
      </c>
      <c r="H282" s="31">
        <v>186537.33</v>
      </c>
      <c r="I282" s="32">
        <v>45719</v>
      </c>
      <c r="J282" s="32">
        <v>45894</v>
      </c>
      <c r="K282" s="31" t="s">
        <v>16</v>
      </c>
      <c r="L282" s="33" t="s">
        <v>17</v>
      </c>
      <c r="M282" s="13" t="str">
        <f>PROPER(TRIM(SUBSTITUTE(B282,"###"," ")))</f>
        <v>Movement Lite</v>
      </c>
      <c r="N282" s="13" t="str">
        <f>PROPER(TRIM(SUBSTITUTE(C282,"###"," ")))</f>
        <v>Clothing</v>
      </c>
      <c r="O282" s="13" t="str">
        <f>PROPER(TRIM(SUBSTITUTE(D282,"###"," ")))</f>
        <v/>
      </c>
      <c r="P282" s="13" t="str">
        <f t="shared" si="28"/>
        <v>Movement Lite</v>
      </c>
      <c r="Q282" s="34" t="str">
        <f t="shared" si="29"/>
        <v>Clothing</v>
      </c>
      <c r="R282" s="13" t="str">
        <f t="shared" si="30"/>
        <v>Others</v>
      </c>
      <c r="S282" s="35">
        <f t="shared" si="31"/>
        <v>189</v>
      </c>
      <c r="T282" s="35">
        <f t="shared" si="32"/>
        <v>65</v>
      </c>
      <c r="U282" s="14">
        <f t="shared" si="33"/>
        <v>986.97</v>
      </c>
      <c r="V282" s="14">
        <f t="shared" si="34"/>
        <v>186537.33000000002</v>
      </c>
      <c r="W282" s="13" t="str">
        <v>In Stock</v>
      </c>
      <c r="X282" s="13" t="str">
        <v>No</v>
      </c>
      <c r="Y282" s="13">
        <v>0</v>
      </c>
    </row>
    <row r="283" spans="1:25" x14ac:dyDescent="0.3">
      <c r="A283" s="31" t="s">
        <v>591</v>
      </c>
      <c r="B283" s="31" t="s">
        <v>592</v>
      </c>
      <c r="C283" s="31" t="s">
        <v>28</v>
      </c>
      <c r="D283" s="31" t="s">
        <v>24</v>
      </c>
      <c r="E283" s="31">
        <v>53</v>
      </c>
      <c r="F283" s="31">
        <v>84</v>
      </c>
      <c r="G283" s="31">
        <v>1701.83</v>
      </c>
      <c r="H283" s="31">
        <v>90196.989999999991</v>
      </c>
      <c r="I283" s="32">
        <v>45687</v>
      </c>
      <c r="J283" s="32">
        <v>45916</v>
      </c>
      <c r="K283" s="13"/>
      <c r="L283" s="33" t="s">
        <v>21</v>
      </c>
      <c r="M283" s="13" t="str">
        <f>PROPER(TRIM(SUBSTITUTE(B283,"###"," ")))</f>
        <v>Improve Mini</v>
      </c>
      <c r="N283" s="13" t="str">
        <f>PROPER(TRIM(SUBSTITUTE(C283,"###"," ")))</f>
        <v>Furniture</v>
      </c>
      <c r="O283" s="13" t="str">
        <f>PROPER(TRIM(SUBSTITUTE(D283,"###"," ")))</f>
        <v>Omni Suppliers</v>
      </c>
      <c r="P283" s="13" t="str">
        <f t="shared" si="28"/>
        <v>Improve Mini</v>
      </c>
      <c r="Q283" s="34" t="str">
        <f t="shared" si="29"/>
        <v>Furniture</v>
      </c>
      <c r="R283" s="13" t="str">
        <f t="shared" si="30"/>
        <v>Omni Suppliers</v>
      </c>
      <c r="S283" s="35">
        <f t="shared" si="31"/>
        <v>53</v>
      </c>
      <c r="T283" s="35">
        <f t="shared" si="32"/>
        <v>84</v>
      </c>
      <c r="U283" s="14">
        <f t="shared" si="33"/>
        <v>1701.83</v>
      </c>
      <c r="V283" s="14">
        <f t="shared" si="34"/>
        <v>90196.989999999991</v>
      </c>
      <c r="W283" s="13" t="str">
        <v>Low Stock</v>
      </c>
      <c r="X283" s="13" t="str">
        <v>Yes</v>
      </c>
      <c r="Y283" s="13">
        <v>1</v>
      </c>
    </row>
    <row r="284" spans="1:25" x14ac:dyDescent="0.3">
      <c r="A284" s="31" t="s">
        <v>593</v>
      </c>
      <c r="B284" s="31" t="s">
        <v>594</v>
      </c>
      <c r="C284" s="31" t="s">
        <v>14</v>
      </c>
      <c r="D284" s="31" t="s">
        <v>41</v>
      </c>
      <c r="E284" s="31">
        <v>25</v>
      </c>
      <c r="F284" s="31">
        <v>48</v>
      </c>
      <c r="G284" s="31">
        <v>7816.45</v>
      </c>
      <c r="H284" s="31">
        <v>195411.25</v>
      </c>
      <c r="I284" s="32">
        <v>45772</v>
      </c>
      <c r="J284" s="32">
        <v>45871</v>
      </c>
      <c r="K284" s="31" t="s">
        <v>16</v>
      </c>
      <c r="L284" s="33" t="s">
        <v>30</v>
      </c>
      <c r="M284" s="13" t="str">
        <f>PROPER(TRIM(SUBSTITUTE(B284,"###"," ")))</f>
        <v>Any Pro</v>
      </c>
      <c r="N284" s="13" t="str">
        <f>PROPER(TRIM(SUBSTITUTE(C284,"###"," ")))</f>
        <v>Clothing</v>
      </c>
      <c r="O284" s="13" t="str">
        <f>PROPER(TRIM(SUBSTITUTE(D284,"###"," ")))</f>
        <v>Quickstock</v>
      </c>
      <c r="P284" s="13" t="str">
        <f t="shared" si="28"/>
        <v>Any Pro</v>
      </c>
      <c r="Q284" s="34" t="str">
        <f t="shared" si="29"/>
        <v>Clothing</v>
      </c>
      <c r="R284" s="13" t="str">
        <f t="shared" si="30"/>
        <v>Quickstock</v>
      </c>
      <c r="S284" s="35">
        <f t="shared" si="31"/>
        <v>25</v>
      </c>
      <c r="T284" s="35">
        <f t="shared" si="32"/>
        <v>48</v>
      </c>
      <c r="U284" s="14">
        <f t="shared" si="33"/>
        <v>7816.45</v>
      </c>
      <c r="V284" s="14">
        <f t="shared" si="34"/>
        <v>195411.25</v>
      </c>
      <c r="W284" s="13" t="str">
        <v>Low Stock</v>
      </c>
      <c r="X284" s="13" t="str">
        <v>Yes</v>
      </c>
      <c r="Y284" s="13">
        <v>1</v>
      </c>
    </row>
    <row r="285" spans="1:25" x14ac:dyDescent="0.3">
      <c r="A285" s="31" t="s">
        <v>595</v>
      </c>
      <c r="B285" s="31" t="s">
        <v>596</v>
      </c>
      <c r="C285" s="31" t="s">
        <v>40</v>
      </c>
      <c r="D285" s="31" t="s">
        <v>41</v>
      </c>
      <c r="E285" s="31">
        <v>10</v>
      </c>
      <c r="F285" s="31">
        <v>55</v>
      </c>
      <c r="G285" s="31">
        <v>14394.97</v>
      </c>
      <c r="H285" s="31">
        <v>143949.70000000001</v>
      </c>
      <c r="I285" s="32">
        <v>45792</v>
      </c>
      <c r="J285" s="32">
        <v>45927</v>
      </c>
      <c r="K285" s="31" t="s">
        <v>29</v>
      </c>
      <c r="L285" s="33" t="s">
        <v>30</v>
      </c>
      <c r="M285" s="13" t="str">
        <f>PROPER(TRIM(SUBSTITUTE(B285,"###"," ")))</f>
        <v>Stay Max</v>
      </c>
      <c r="N285" s="13" t="str">
        <f>PROPER(TRIM(SUBSTITUTE(C285,"###"," ")))</f>
        <v>Electronics</v>
      </c>
      <c r="O285" s="13" t="str">
        <f>PROPER(TRIM(SUBSTITUTE(D285,"###"," ")))</f>
        <v>Quickstock</v>
      </c>
      <c r="P285" s="13" t="str">
        <f t="shared" si="28"/>
        <v>Stay Max</v>
      </c>
      <c r="Q285" s="34" t="str">
        <f t="shared" si="29"/>
        <v>Electronics</v>
      </c>
      <c r="R285" s="13" t="str">
        <f t="shared" si="30"/>
        <v>Quickstock</v>
      </c>
      <c r="S285" s="35">
        <f t="shared" si="31"/>
        <v>10</v>
      </c>
      <c r="T285" s="35">
        <f t="shared" si="32"/>
        <v>55</v>
      </c>
      <c r="U285" s="14">
        <f t="shared" si="33"/>
        <v>14394.97</v>
      </c>
      <c r="V285" s="14">
        <f t="shared" si="34"/>
        <v>143949.69999999998</v>
      </c>
      <c r="W285" s="13" t="str">
        <v>Low Stock</v>
      </c>
      <c r="X285" s="13" t="str">
        <v>Yes</v>
      </c>
      <c r="Y285" s="13">
        <v>1</v>
      </c>
    </row>
    <row r="286" spans="1:25" x14ac:dyDescent="0.3">
      <c r="A286" s="31" t="s">
        <v>597</v>
      </c>
      <c r="B286" s="31" t="s">
        <v>598</v>
      </c>
      <c r="C286" s="31" t="s">
        <v>28</v>
      </c>
      <c r="D286" s="31" t="s">
        <v>53</v>
      </c>
      <c r="E286" s="31">
        <v>97</v>
      </c>
      <c r="F286" s="31">
        <v>74</v>
      </c>
      <c r="G286" s="31">
        <v>13290.24</v>
      </c>
      <c r="H286" s="31">
        <v>1289153.28</v>
      </c>
      <c r="I286" s="32">
        <v>45791</v>
      </c>
      <c r="J286" s="32">
        <v>45938</v>
      </c>
      <c r="K286" s="31" t="s">
        <v>25</v>
      </c>
      <c r="L286" s="33" t="s">
        <v>30</v>
      </c>
      <c r="M286" s="13" t="str">
        <f>PROPER(TRIM(SUBSTITUTE(B286,"###"," ")))</f>
        <v>Radio Plus</v>
      </c>
      <c r="N286" s="13" t="str">
        <f>PROPER(TRIM(SUBSTITUTE(C286,"###"," ")))</f>
        <v>Furniture</v>
      </c>
      <c r="O286" s="13" t="str">
        <f>PROPER(TRIM(SUBSTITUTE(D286,"###"," ")))</f>
        <v>Abc Pvt Ltd</v>
      </c>
      <c r="P286" s="13" t="str">
        <f t="shared" si="28"/>
        <v>Radio Plus</v>
      </c>
      <c r="Q286" s="34" t="str">
        <f t="shared" si="29"/>
        <v>Furniture</v>
      </c>
      <c r="R286" s="13" t="str">
        <f t="shared" si="30"/>
        <v>Abc Pvt Ltd</v>
      </c>
      <c r="S286" s="35">
        <f t="shared" si="31"/>
        <v>97</v>
      </c>
      <c r="T286" s="35">
        <f t="shared" si="32"/>
        <v>74</v>
      </c>
      <c r="U286" s="14">
        <f t="shared" si="33"/>
        <v>13290.24</v>
      </c>
      <c r="V286" s="14">
        <f t="shared" si="34"/>
        <v>1289153.28</v>
      </c>
      <c r="W286" s="13" t="str">
        <v>In Stock</v>
      </c>
      <c r="X286" s="13" t="str">
        <v>No</v>
      </c>
      <c r="Y286" s="13">
        <v>0</v>
      </c>
    </row>
    <row r="287" spans="1:25" x14ac:dyDescent="0.3">
      <c r="A287" s="31" t="s">
        <v>599</v>
      </c>
      <c r="B287" s="31" t="s">
        <v>600</v>
      </c>
      <c r="C287" s="31" t="s">
        <v>40</v>
      </c>
      <c r="D287" s="31" t="s">
        <v>53</v>
      </c>
      <c r="E287" s="31">
        <v>149</v>
      </c>
      <c r="F287" s="31">
        <v>88</v>
      </c>
      <c r="G287" s="31">
        <v>9700.91</v>
      </c>
      <c r="H287" s="31">
        <v>1445435.59</v>
      </c>
      <c r="I287" s="32">
        <v>45690</v>
      </c>
      <c r="J287" s="32">
        <v>45858</v>
      </c>
      <c r="K287" s="13"/>
      <c r="L287" s="33" t="s">
        <v>30</v>
      </c>
      <c r="M287" s="13" t="str">
        <f>PROPER(TRIM(SUBSTITUTE(B287,"###"," ")))</f>
        <v>Technology X</v>
      </c>
      <c r="N287" s="13" t="str">
        <f>PROPER(TRIM(SUBSTITUTE(C287,"###"," ")))</f>
        <v>Electronics</v>
      </c>
      <c r="O287" s="13" t="str">
        <f>PROPER(TRIM(SUBSTITUTE(D287,"###"," ")))</f>
        <v>Abc Pvt Ltd</v>
      </c>
      <c r="P287" s="13" t="str">
        <f t="shared" si="28"/>
        <v>Technology X</v>
      </c>
      <c r="Q287" s="34" t="str">
        <f t="shared" si="29"/>
        <v>Electronics</v>
      </c>
      <c r="R287" s="13" t="str">
        <f t="shared" si="30"/>
        <v>Abc Pvt Ltd</v>
      </c>
      <c r="S287" s="35">
        <f t="shared" si="31"/>
        <v>149</v>
      </c>
      <c r="T287" s="35">
        <f t="shared" si="32"/>
        <v>88</v>
      </c>
      <c r="U287" s="14">
        <f t="shared" si="33"/>
        <v>9700.91</v>
      </c>
      <c r="V287" s="14">
        <f t="shared" si="34"/>
        <v>1445435.59</v>
      </c>
      <c r="W287" s="13" t="str">
        <v>In Stock</v>
      </c>
      <c r="X287" s="13" t="str">
        <v>No</v>
      </c>
      <c r="Y287" s="13">
        <v>0</v>
      </c>
    </row>
    <row r="288" spans="1:25" x14ac:dyDescent="0.3">
      <c r="A288" s="31" t="s">
        <v>601</v>
      </c>
      <c r="B288" s="31" t="s">
        <v>602</v>
      </c>
      <c r="C288" s="31" t="s">
        <v>40</v>
      </c>
      <c r="D288" s="31" t="s">
        <v>53</v>
      </c>
      <c r="E288" s="31">
        <v>147</v>
      </c>
      <c r="F288" s="31">
        <v>81</v>
      </c>
      <c r="G288" s="31">
        <v>19106.96</v>
      </c>
      <c r="H288" s="31">
        <v>2808723.12</v>
      </c>
      <c r="I288" s="32">
        <v>45737</v>
      </c>
      <c r="J288" s="32">
        <v>45881</v>
      </c>
      <c r="K288" s="31" t="s">
        <v>29</v>
      </c>
      <c r="L288" s="33" t="s">
        <v>17</v>
      </c>
      <c r="M288" s="13" t="str">
        <f>PROPER(TRIM(SUBSTITUTE(B288,"###"," ")))</f>
        <v>Agent Plus</v>
      </c>
      <c r="N288" s="13" t="str">
        <f>PROPER(TRIM(SUBSTITUTE(C288,"###"," ")))</f>
        <v>Electronics</v>
      </c>
      <c r="O288" s="13" t="str">
        <f>PROPER(TRIM(SUBSTITUTE(D288,"###"," ")))</f>
        <v>Abc Pvt Ltd</v>
      </c>
      <c r="P288" s="13" t="str">
        <f t="shared" si="28"/>
        <v>Agent Plus</v>
      </c>
      <c r="Q288" s="34" t="str">
        <f t="shared" si="29"/>
        <v>Electronics</v>
      </c>
      <c r="R288" s="13" t="str">
        <f t="shared" si="30"/>
        <v>Abc Pvt Ltd</v>
      </c>
      <c r="S288" s="35">
        <f t="shared" si="31"/>
        <v>147</v>
      </c>
      <c r="T288" s="35">
        <f t="shared" si="32"/>
        <v>81</v>
      </c>
      <c r="U288" s="14">
        <f t="shared" si="33"/>
        <v>19106.96</v>
      </c>
      <c r="V288" s="14">
        <f t="shared" si="34"/>
        <v>2808723.1199999996</v>
      </c>
      <c r="W288" s="13" t="str">
        <v>In Stock</v>
      </c>
      <c r="X288" s="13" t="str">
        <v>No</v>
      </c>
      <c r="Y288" s="13">
        <v>0</v>
      </c>
    </row>
    <row r="289" spans="1:25" x14ac:dyDescent="0.3">
      <c r="A289" s="31" t="s">
        <v>603</v>
      </c>
      <c r="B289" s="31" t="s">
        <v>604</v>
      </c>
      <c r="C289" s="31" t="s">
        <v>28</v>
      </c>
      <c r="D289" s="31" t="s">
        <v>53</v>
      </c>
      <c r="E289" s="31">
        <v>153</v>
      </c>
      <c r="F289" s="31">
        <v>85</v>
      </c>
      <c r="G289" s="31">
        <v>2176.64</v>
      </c>
      <c r="H289" s="31">
        <v>333025.91999999998</v>
      </c>
      <c r="I289" s="32">
        <v>45823</v>
      </c>
      <c r="J289" s="32">
        <v>45855</v>
      </c>
      <c r="K289" s="31" t="s">
        <v>25</v>
      </c>
      <c r="L289" s="33" t="s">
        <v>33</v>
      </c>
      <c r="M289" s="13" t="str">
        <f>PROPER(TRIM(SUBSTITUTE(B289,"###"," ")))</f>
        <v>Task Plus</v>
      </c>
      <c r="N289" s="13" t="str">
        <f>PROPER(TRIM(SUBSTITUTE(C289,"###"," ")))</f>
        <v>Furniture</v>
      </c>
      <c r="O289" s="13" t="str">
        <f>PROPER(TRIM(SUBSTITUTE(D289,"###"," ")))</f>
        <v>Abc Pvt Ltd</v>
      </c>
      <c r="P289" s="13" t="str">
        <f t="shared" si="28"/>
        <v>Task Plus</v>
      </c>
      <c r="Q289" s="34" t="str">
        <f t="shared" si="29"/>
        <v>Furniture</v>
      </c>
      <c r="R289" s="13" t="str">
        <f t="shared" si="30"/>
        <v>Abc Pvt Ltd</v>
      </c>
      <c r="S289" s="35">
        <f t="shared" si="31"/>
        <v>153</v>
      </c>
      <c r="T289" s="35">
        <f t="shared" si="32"/>
        <v>85</v>
      </c>
      <c r="U289" s="14">
        <f t="shared" si="33"/>
        <v>2176.64</v>
      </c>
      <c r="V289" s="14">
        <f t="shared" si="34"/>
        <v>333025.91999999998</v>
      </c>
      <c r="W289" s="13" t="str">
        <v>In Stock</v>
      </c>
      <c r="X289" s="13" t="str">
        <v>No</v>
      </c>
      <c r="Y289" s="13">
        <v>0</v>
      </c>
    </row>
    <row r="290" spans="1:25" x14ac:dyDescent="0.3">
      <c r="A290" s="31" t="s">
        <v>605</v>
      </c>
      <c r="B290" s="31" t="s">
        <v>606</v>
      </c>
      <c r="C290" s="31" t="s">
        <v>28</v>
      </c>
      <c r="D290" s="31" t="s">
        <v>45</v>
      </c>
      <c r="E290" s="31">
        <v>16</v>
      </c>
      <c r="F290" s="31">
        <v>20</v>
      </c>
      <c r="G290" s="31">
        <v>9935.0499999999993</v>
      </c>
      <c r="H290" s="31">
        <v>158960.79999999999</v>
      </c>
      <c r="I290" s="32">
        <v>45793</v>
      </c>
      <c r="J290" s="32">
        <v>45937</v>
      </c>
      <c r="K290" s="31" t="s">
        <v>57</v>
      </c>
      <c r="L290" s="33" t="s">
        <v>58</v>
      </c>
      <c r="M290" s="13" t="str">
        <f>PROPER(TRIM(SUBSTITUTE(B290,"###"," ")))</f>
        <v>Artist X</v>
      </c>
      <c r="N290" s="13" t="str">
        <f>PROPER(TRIM(SUBSTITUTE(C290,"###"," ")))</f>
        <v>Furniture</v>
      </c>
      <c r="O290" s="13" t="str">
        <f>PROPER(TRIM(SUBSTITUTE(D290,"###"," ")))</f>
        <v>Retailmart Inc</v>
      </c>
      <c r="P290" s="13" t="str">
        <f t="shared" si="28"/>
        <v>Artist X</v>
      </c>
      <c r="Q290" s="34" t="str">
        <f t="shared" si="29"/>
        <v>Furniture</v>
      </c>
      <c r="R290" s="13" t="str">
        <f t="shared" si="30"/>
        <v>Retailmart Inc</v>
      </c>
      <c r="S290" s="35">
        <f t="shared" si="31"/>
        <v>16</v>
      </c>
      <c r="T290" s="35">
        <f t="shared" si="32"/>
        <v>20</v>
      </c>
      <c r="U290" s="14">
        <f t="shared" si="33"/>
        <v>9935.0499999999993</v>
      </c>
      <c r="V290" s="14">
        <f t="shared" si="34"/>
        <v>158960.79999999999</v>
      </c>
      <c r="W290" s="13" t="str">
        <v>Low Stock</v>
      </c>
      <c r="X290" s="13" t="str">
        <v>Yes</v>
      </c>
      <c r="Y290" s="13">
        <v>1</v>
      </c>
    </row>
    <row r="291" spans="1:25" x14ac:dyDescent="0.3">
      <c r="A291" s="31" t="s">
        <v>607</v>
      </c>
      <c r="B291" s="31" t="s">
        <v>253</v>
      </c>
      <c r="C291" s="31" t="s">
        <v>28</v>
      </c>
      <c r="D291" s="31" t="s">
        <v>41</v>
      </c>
      <c r="E291" s="31">
        <v>41</v>
      </c>
      <c r="F291" s="31">
        <v>44</v>
      </c>
      <c r="G291" s="31">
        <v>4965.72</v>
      </c>
      <c r="H291" s="31">
        <v>203594.52</v>
      </c>
      <c r="I291" s="32">
        <v>45795</v>
      </c>
      <c r="J291" s="32">
        <v>45877</v>
      </c>
      <c r="K291" s="31" t="s">
        <v>46</v>
      </c>
      <c r="L291" s="33" t="s">
        <v>33</v>
      </c>
      <c r="M291" s="13" t="str">
        <f>PROPER(TRIM(SUBSTITUTE(B291,"###"," ")))</f>
        <v>Floor Lite</v>
      </c>
      <c r="N291" s="13" t="str">
        <f>PROPER(TRIM(SUBSTITUTE(C291,"###"," ")))</f>
        <v>Furniture</v>
      </c>
      <c r="O291" s="13" t="str">
        <f>PROPER(TRIM(SUBSTITUTE(D291,"###"," ")))</f>
        <v>Quickstock</v>
      </c>
      <c r="P291" s="13" t="str">
        <f t="shared" si="28"/>
        <v>Floor Lite</v>
      </c>
      <c r="Q291" s="34" t="str">
        <f t="shared" si="29"/>
        <v>Furniture</v>
      </c>
      <c r="R291" s="13" t="str">
        <f t="shared" si="30"/>
        <v>Quickstock</v>
      </c>
      <c r="S291" s="35">
        <f t="shared" si="31"/>
        <v>41</v>
      </c>
      <c r="T291" s="35">
        <f t="shared" si="32"/>
        <v>44</v>
      </c>
      <c r="U291" s="14">
        <f t="shared" si="33"/>
        <v>4965.72</v>
      </c>
      <c r="V291" s="14">
        <f t="shared" si="34"/>
        <v>203594.52000000002</v>
      </c>
      <c r="W291" s="13" t="str">
        <v>Low Stock</v>
      </c>
      <c r="X291" s="13" t="str">
        <v>Yes</v>
      </c>
      <c r="Y291" s="13">
        <v>1</v>
      </c>
    </row>
    <row r="292" spans="1:25" x14ac:dyDescent="0.3">
      <c r="A292" s="31" t="s">
        <v>608</v>
      </c>
      <c r="B292" s="31" t="s">
        <v>609</v>
      </c>
      <c r="C292" s="31" t="s">
        <v>20</v>
      </c>
      <c r="D292" s="31" t="s">
        <v>15</v>
      </c>
      <c r="E292" s="31">
        <v>107</v>
      </c>
      <c r="F292" s="31">
        <v>63</v>
      </c>
      <c r="G292" s="31">
        <v>19355.599999999999</v>
      </c>
      <c r="H292" s="31">
        <v>2071049.2</v>
      </c>
      <c r="I292" s="32">
        <v>45788</v>
      </c>
      <c r="J292" s="32">
        <v>45906</v>
      </c>
      <c r="K292" s="31" t="s">
        <v>16</v>
      </c>
      <c r="L292" s="33" t="s">
        <v>17</v>
      </c>
      <c r="M292" s="13" t="str">
        <f>PROPER(TRIM(SUBSTITUTE(B292,"###"," ")))</f>
        <v>Improve Lite</v>
      </c>
      <c r="N292" s="13" t="str">
        <f>PROPER(TRIM(SUBSTITUTE(C292,"###"," ")))</f>
        <v>Toys</v>
      </c>
      <c r="O292" s="13" t="str">
        <f>PROPER(TRIM(SUBSTITUTE(D292,"###"," ")))</f>
        <v>Global Traders</v>
      </c>
      <c r="P292" s="13" t="str">
        <f t="shared" si="28"/>
        <v>Improve Lite</v>
      </c>
      <c r="Q292" s="34" t="str">
        <f t="shared" si="29"/>
        <v>Toys</v>
      </c>
      <c r="R292" s="13" t="str">
        <f t="shared" si="30"/>
        <v>Global Traders</v>
      </c>
      <c r="S292" s="35">
        <f t="shared" si="31"/>
        <v>107</v>
      </c>
      <c r="T292" s="35">
        <f t="shared" si="32"/>
        <v>63</v>
      </c>
      <c r="U292" s="14">
        <f t="shared" si="33"/>
        <v>19355.599999999999</v>
      </c>
      <c r="V292" s="14">
        <f t="shared" si="34"/>
        <v>2071049.2</v>
      </c>
      <c r="W292" s="13" t="str">
        <v>In Stock</v>
      </c>
      <c r="X292" s="13" t="str">
        <v>No</v>
      </c>
      <c r="Y292" s="13">
        <v>0</v>
      </c>
    </row>
    <row r="293" spans="1:25" x14ac:dyDescent="0.3">
      <c r="A293" s="31" t="s">
        <v>610</v>
      </c>
      <c r="B293" s="31" t="s">
        <v>611</v>
      </c>
      <c r="C293" s="31" t="s">
        <v>44</v>
      </c>
      <c r="D293" s="31" t="s">
        <v>45</v>
      </c>
      <c r="E293" s="31">
        <v>97</v>
      </c>
      <c r="F293" s="13"/>
      <c r="G293" s="31">
        <v>7251.43</v>
      </c>
      <c r="H293" s="31">
        <v>703388.71000000008</v>
      </c>
      <c r="I293" s="32">
        <v>45738</v>
      </c>
      <c r="J293" s="32">
        <v>45940</v>
      </c>
      <c r="K293" s="31" t="s">
        <v>25</v>
      </c>
      <c r="L293" s="33" t="s">
        <v>21</v>
      </c>
      <c r="M293" s="13" t="str">
        <f>PROPER(TRIM(SUBSTITUTE(B293,"###"," ")))</f>
        <v>Industry Mini</v>
      </c>
      <c r="N293" s="13" t="str">
        <f>PROPER(TRIM(SUBSTITUTE(C293,"###"," ")))</f>
        <v>Groceries</v>
      </c>
      <c r="O293" s="13" t="str">
        <f>PROPER(TRIM(SUBSTITUTE(D293,"###"," ")))</f>
        <v>Retailmart Inc</v>
      </c>
      <c r="P293" s="13" t="str">
        <f t="shared" si="28"/>
        <v>Industry Mini</v>
      </c>
      <c r="Q293" s="34" t="str">
        <f t="shared" si="29"/>
        <v>Groceries</v>
      </c>
      <c r="R293" s="13" t="str">
        <f t="shared" si="30"/>
        <v>Retailmart Inc</v>
      </c>
      <c r="S293" s="35">
        <f t="shared" si="31"/>
        <v>97</v>
      </c>
      <c r="T293" s="35">
        <f t="shared" si="32"/>
        <v>0</v>
      </c>
      <c r="U293" s="14">
        <f t="shared" si="33"/>
        <v>7251.43</v>
      </c>
      <c r="V293" s="14">
        <f t="shared" si="34"/>
        <v>703388.71000000008</v>
      </c>
      <c r="W293" s="13" t="str">
        <v>In Stock</v>
      </c>
      <c r="X293" s="13" t="str">
        <v>No</v>
      </c>
      <c r="Y293" s="13">
        <v>0</v>
      </c>
    </row>
    <row r="294" spans="1:25" x14ac:dyDescent="0.3">
      <c r="A294" s="31" t="s">
        <v>612</v>
      </c>
      <c r="B294" s="31" t="s">
        <v>613</v>
      </c>
      <c r="C294" s="31" t="s">
        <v>44</v>
      </c>
      <c r="D294" s="31" t="s">
        <v>45</v>
      </c>
      <c r="E294" s="13"/>
      <c r="F294" s="31">
        <v>80</v>
      </c>
      <c r="G294" s="31">
        <v>15810.77</v>
      </c>
      <c r="H294" s="13"/>
      <c r="I294" s="32">
        <v>45693</v>
      </c>
      <c r="J294" s="32">
        <v>45926</v>
      </c>
      <c r="K294" s="31" t="s">
        <v>16</v>
      </c>
      <c r="L294" s="33" t="s">
        <v>21</v>
      </c>
      <c r="M294" s="13" t="str">
        <f>PROPER(TRIM(SUBSTITUTE(B294,"###"," ")))</f>
        <v>Cause Lite</v>
      </c>
      <c r="N294" s="13" t="str">
        <f>PROPER(TRIM(SUBSTITUTE(C294,"###"," ")))</f>
        <v>Groceries</v>
      </c>
      <c r="O294" s="13" t="str">
        <f>PROPER(TRIM(SUBSTITUTE(D294,"###"," ")))</f>
        <v>Retailmart Inc</v>
      </c>
      <c r="P294" s="13" t="str">
        <f t="shared" si="28"/>
        <v>Cause Lite</v>
      </c>
      <c r="Q294" s="34" t="str">
        <f t="shared" si="29"/>
        <v>Groceries</v>
      </c>
      <c r="R294" s="13" t="str">
        <f t="shared" si="30"/>
        <v>Retailmart Inc</v>
      </c>
      <c r="S294" s="35">
        <f t="shared" si="31"/>
        <v>0</v>
      </c>
      <c r="T294" s="35">
        <f t="shared" si="32"/>
        <v>80</v>
      </c>
      <c r="U294" s="14">
        <f t="shared" si="33"/>
        <v>15810.77</v>
      </c>
      <c r="V294" s="14">
        <f t="shared" si="34"/>
        <v>0</v>
      </c>
      <c r="W294" s="13" t="str">
        <v>Out of Stock</v>
      </c>
      <c r="X294" s="13" t="str">
        <v>Yes</v>
      </c>
      <c r="Y294" s="13">
        <v>1</v>
      </c>
    </row>
    <row r="295" spans="1:25" x14ac:dyDescent="0.3">
      <c r="A295" s="31" t="s">
        <v>614</v>
      </c>
      <c r="B295" s="31" t="s">
        <v>615</v>
      </c>
      <c r="C295" s="31" t="s">
        <v>28</v>
      </c>
      <c r="D295" s="31" t="s">
        <v>15</v>
      </c>
      <c r="E295" s="31">
        <v>54</v>
      </c>
      <c r="F295" s="31">
        <v>66</v>
      </c>
      <c r="G295" s="31">
        <v>1779.77</v>
      </c>
      <c r="H295" s="31">
        <v>96107.58</v>
      </c>
      <c r="I295" s="32">
        <v>45670</v>
      </c>
      <c r="J295" s="32">
        <v>45914</v>
      </c>
      <c r="K295" s="31" t="s">
        <v>25</v>
      </c>
      <c r="L295" s="33" t="s">
        <v>33</v>
      </c>
      <c r="M295" s="13" t="str">
        <f>PROPER(TRIM(SUBSTITUTE(B295,"###"," ")))</f>
        <v>Station Mini</v>
      </c>
      <c r="N295" s="13" t="str">
        <f>PROPER(TRIM(SUBSTITUTE(C295,"###"," ")))</f>
        <v>Furniture</v>
      </c>
      <c r="O295" s="13" t="str">
        <f>PROPER(TRIM(SUBSTITUTE(D295,"###"," ")))</f>
        <v>Global Traders</v>
      </c>
      <c r="P295" s="13" t="str">
        <f t="shared" si="28"/>
        <v>Station Mini</v>
      </c>
      <c r="Q295" s="34" t="str">
        <f t="shared" si="29"/>
        <v>Furniture</v>
      </c>
      <c r="R295" s="13" t="str">
        <f t="shared" si="30"/>
        <v>Global Traders</v>
      </c>
      <c r="S295" s="35">
        <f t="shared" si="31"/>
        <v>54</v>
      </c>
      <c r="T295" s="35">
        <f t="shared" si="32"/>
        <v>66</v>
      </c>
      <c r="U295" s="14">
        <f t="shared" si="33"/>
        <v>1779.77</v>
      </c>
      <c r="V295" s="14">
        <f t="shared" si="34"/>
        <v>96107.58</v>
      </c>
      <c r="W295" s="13" t="str">
        <v>Low Stock</v>
      </c>
      <c r="X295" s="13" t="str">
        <v>Yes</v>
      </c>
      <c r="Y295" s="13">
        <v>1</v>
      </c>
    </row>
    <row r="296" spans="1:25" x14ac:dyDescent="0.3">
      <c r="A296" s="31" t="s">
        <v>616</v>
      </c>
      <c r="B296" s="31" t="s">
        <v>617</v>
      </c>
      <c r="C296" s="31" t="s">
        <v>20</v>
      </c>
      <c r="D296" s="31" t="s">
        <v>24</v>
      </c>
      <c r="E296" s="13"/>
      <c r="F296" s="31">
        <v>27</v>
      </c>
      <c r="G296" s="31">
        <v>12797.04</v>
      </c>
      <c r="H296" s="13"/>
      <c r="I296" s="32">
        <v>45724</v>
      </c>
      <c r="J296" s="32">
        <v>45881</v>
      </c>
      <c r="K296" s="31" t="s">
        <v>16</v>
      </c>
      <c r="L296" s="33" t="s">
        <v>17</v>
      </c>
      <c r="M296" s="13" t="str">
        <f>PROPER(TRIM(SUBSTITUTE(B296,"###"," ")))</f>
        <v>Research X</v>
      </c>
      <c r="N296" s="13" t="str">
        <f>PROPER(TRIM(SUBSTITUTE(C296,"###"," ")))</f>
        <v>Toys</v>
      </c>
      <c r="O296" s="13" t="str">
        <f>PROPER(TRIM(SUBSTITUTE(D296,"###"," ")))</f>
        <v>Omni Suppliers</v>
      </c>
      <c r="P296" s="13" t="str">
        <f t="shared" si="28"/>
        <v>Research X</v>
      </c>
      <c r="Q296" s="34" t="str">
        <f t="shared" si="29"/>
        <v>Toys</v>
      </c>
      <c r="R296" s="13" t="str">
        <f t="shared" si="30"/>
        <v>Omni Suppliers</v>
      </c>
      <c r="S296" s="35">
        <f t="shared" si="31"/>
        <v>0</v>
      </c>
      <c r="T296" s="35">
        <f t="shared" si="32"/>
        <v>27</v>
      </c>
      <c r="U296" s="14">
        <f t="shared" si="33"/>
        <v>12797.04</v>
      </c>
      <c r="V296" s="14">
        <f t="shared" si="34"/>
        <v>0</v>
      </c>
      <c r="W296" s="13" t="str">
        <v>Out of Stock</v>
      </c>
      <c r="X296" s="13" t="str">
        <v>Yes</v>
      </c>
      <c r="Y296" s="13">
        <v>1</v>
      </c>
    </row>
    <row r="297" spans="1:25" x14ac:dyDescent="0.3">
      <c r="A297" s="31" t="s">
        <v>618</v>
      </c>
      <c r="B297" s="31" t="s">
        <v>554</v>
      </c>
      <c r="C297" s="31" t="s">
        <v>44</v>
      </c>
      <c r="D297" s="31" t="s">
        <v>15</v>
      </c>
      <c r="E297" s="31">
        <v>117</v>
      </c>
      <c r="F297" s="31">
        <v>99</v>
      </c>
      <c r="G297" s="31">
        <v>16991.45</v>
      </c>
      <c r="H297" s="31">
        <v>1987999.65</v>
      </c>
      <c r="I297" s="32">
        <v>45802</v>
      </c>
      <c r="J297" s="32">
        <v>45896</v>
      </c>
      <c r="K297" s="31" t="s">
        <v>54</v>
      </c>
      <c r="L297" s="33" t="s">
        <v>17</v>
      </c>
      <c r="M297" s="13" t="str">
        <f>PROPER(TRIM(SUBSTITUTE(B297,"###"," ")))</f>
        <v>If Max</v>
      </c>
      <c r="N297" s="13" t="str">
        <f>PROPER(TRIM(SUBSTITUTE(C297,"###"," ")))</f>
        <v>Groceries</v>
      </c>
      <c r="O297" s="13" t="str">
        <f>PROPER(TRIM(SUBSTITUTE(D297,"###"," ")))</f>
        <v>Global Traders</v>
      </c>
      <c r="P297" s="13" t="str">
        <f t="shared" si="28"/>
        <v>If Max</v>
      </c>
      <c r="Q297" s="34" t="str">
        <f t="shared" si="29"/>
        <v>Groceries</v>
      </c>
      <c r="R297" s="13" t="str">
        <f t="shared" si="30"/>
        <v>Global Traders</v>
      </c>
      <c r="S297" s="35">
        <f t="shared" si="31"/>
        <v>117</v>
      </c>
      <c r="T297" s="35">
        <f t="shared" si="32"/>
        <v>99</v>
      </c>
      <c r="U297" s="14">
        <f t="shared" si="33"/>
        <v>16991.45</v>
      </c>
      <c r="V297" s="14">
        <f t="shared" si="34"/>
        <v>1987999.6500000001</v>
      </c>
      <c r="W297" s="13" t="str">
        <v>In Stock</v>
      </c>
      <c r="X297" s="13" t="str">
        <v>No</v>
      </c>
      <c r="Y297" s="13">
        <v>0</v>
      </c>
    </row>
    <row r="298" spans="1:25" x14ac:dyDescent="0.3">
      <c r="A298" s="31" t="s">
        <v>619</v>
      </c>
      <c r="B298" s="31" t="s">
        <v>620</v>
      </c>
      <c r="C298" s="31" t="s">
        <v>44</v>
      </c>
      <c r="D298" s="31" t="s">
        <v>24</v>
      </c>
      <c r="E298" s="31">
        <v>88</v>
      </c>
      <c r="F298" s="31">
        <v>31</v>
      </c>
      <c r="G298" s="31">
        <v>4463.13</v>
      </c>
      <c r="H298" s="31">
        <v>392755.44</v>
      </c>
      <c r="I298" s="32">
        <v>45799</v>
      </c>
      <c r="J298" s="32">
        <v>45874</v>
      </c>
      <c r="K298" s="31" t="s">
        <v>57</v>
      </c>
      <c r="L298" s="33" t="s">
        <v>58</v>
      </c>
      <c r="M298" s="13" t="str">
        <f>PROPER(TRIM(SUBSTITUTE(B298,"###"," ")))</f>
        <v>Move Pro</v>
      </c>
      <c r="N298" s="13" t="str">
        <f>PROPER(TRIM(SUBSTITUTE(C298,"###"," ")))</f>
        <v>Groceries</v>
      </c>
      <c r="O298" s="13" t="str">
        <f>PROPER(TRIM(SUBSTITUTE(D298,"###"," ")))</f>
        <v>Omni Suppliers</v>
      </c>
      <c r="P298" s="13" t="str">
        <f t="shared" si="28"/>
        <v>Move Pro</v>
      </c>
      <c r="Q298" s="34" t="str">
        <f t="shared" si="29"/>
        <v>Groceries</v>
      </c>
      <c r="R298" s="13" t="str">
        <f t="shared" si="30"/>
        <v>Omni Suppliers</v>
      </c>
      <c r="S298" s="35">
        <f t="shared" si="31"/>
        <v>88</v>
      </c>
      <c r="T298" s="35">
        <f t="shared" si="32"/>
        <v>31</v>
      </c>
      <c r="U298" s="14">
        <f t="shared" si="33"/>
        <v>4463.13</v>
      </c>
      <c r="V298" s="14">
        <f t="shared" si="34"/>
        <v>392755.44</v>
      </c>
      <c r="W298" s="13" t="str">
        <v>In Stock</v>
      </c>
      <c r="X298" s="13" t="str">
        <v>No</v>
      </c>
      <c r="Y298" s="13">
        <v>0</v>
      </c>
    </row>
    <row r="299" spans="1:25" x14ac:dyDescent="0.3">
      <c r="A299" s="31" t="s">
        <v>621</v>
      </c>
      <c r="B299" s="31" t="s">
        <v>622</v>
      </c>
      <c r="C299" s="31" t="s">
        <v>44</v>
      </c>
      <c r="D299" s="31" t="s">
        <v>41</v>
      </c>
      <c r="E299" s="13"/>
      <c r="F299" s="31">
        <v>45</v>
      </c>
      <c r="G299" s="31">
        <v>836.56</v>
      </c>
      <c r="H299" s="13"/>
      <c r="I299" s="32">
        <v>45784</v>
      </c>
      <c r="J299" s="32">
        <v>45937</v>
      </c>
      <c r="K299" s="31" t="s">
        <v>46</v>
      </c>
      <c r="L299" s="33" t="s">
        <v>30</v>
      </c>
      <c r="M299" s="13" t="str">
        <f>PROPER(TRIM(SUBSTITUTE(B299,"###"," ")))</f>
        <v>One X</v>
      </c>
      <c r="N299" s="13" t="str">
        <f>PROPER(TRIM(SUBSTITUTE(C299,"###"," ")))</f>
        <v>Groceries</v>
      </c>
      <c r="O299" s="13" t="str">
        <f>PROPER(TRIM(SUBSTITUTE(D299,"###"," ")))</f>
        <v>Quickstock</v>
      </c>
      <c r="P299" s="13" t="str">
        <f t="shared" si="28"/>
        <v>One X</v>
      </c>
      <c r="Q299" s="34" t="str">
        <f t="shared" si="29"/>
        <v>Groceries</v>
      </c>
      <c r="R299" s="13" t="str">
        <f t="shared" si="30"/>
        <v>Quickstock</v>
      </c>
      <c r="S299" s="35">
        <f t="shared" si="31"/>
        <v>0</v>
      </c>
      <c r="T299" s="35">
        <f t="shared" si="32"/>
        <v>45</v>
      </c>
      <c r="U299" s="14">
        <f t="shared" si="33"/>
        <v>836.56</v>
      </c>
      <c r="V299" s="14">
        <f t="shared" si="34"/>
        <v>0</v>
      </c>
      <c r="W299" s="13" t="str">
        <v>Out of Stock</v>
      </c>
      <c r="X299" s="13" t="str">
        <v>Yes</v>
      </c>
      <c r="Y299" s="13">
        <v>1</v>
      </c>
    </row>
    <row r="300" spans="1:25" x14ac:dyDescent="0.3">
      <c r="A300" s="31" t="s">
        <v>624</v>
      </c>
      <c r="B300" s="31" t="s">
        <v>625</v>
      </c>
      <c r="C300" s="31" t="s">
        <v>14</v>
      </c>
      <c r="D300" s="31" t="s">
        <v>45</v>
      </c>
      <c r="E300" s="31">
        <v>85</v>
      </c>
      <c r="F300" s="31">
        <v>26</v>
      </c>
      <c r="G300" s="31">
        <v>727.22</v>
      </c>
      <c r="H300" s="31">
        <v>61813.7</v>
      </c>
      <c r="I300" s="32">
        <v>45716</v>
      </c>
      <c r="J300" s="32">
        <v>45923</v>
      </c>
      <c r="K300" s="31" t="s">
        <v>25</v>
      </c>
      <c r="L300" s="33" t="s">
        <v>58</v>
      </c>
      <c r="M300" s="13" t="str">
        <f>PROPER(TRIM(SUBSTITUTE(B300,"###"," ")))</f>
        <v>Guess Mini</v>
      </c>
      <c r="N300" s="13" t="str">
        <f>PROPER(TRIM(SUBSTITUTE(C300,"###"," ")))</f>
        <v>Clothing</v>
      </c>
      <c r="O300" s="13" t="str">
        <f>PROPER(TRIM(SUBSTITUTE(D300,"###"," ")))</f>
        <v>Retailmart Inc</v>
      </c>
      <c r="P300" s="13" t="str">
        <f t="shared" si="28"/>
        <v>Guess Mini</v>
      </c>
      <c r="Q300" s="34" t="str">
        <f t="shared" si="29"/>
        <v>Clothing</v>
      </c>
      <c r="R300" s="13" t="str">
        <f t="shared" si="30"/>
        <v>Retailmart Inc</v>
      </c>
      <c r="S300" s="35">
        <f t="shared" si="31"/>
        <v>85</v>
      </c>
      <c r="T300" s="35">
        <f t="shared" si="32"/>
        <v>26</v>
      </c>
      <c r="U300" s="14">
        <f t="shared" si="33"/>
        <v>727.22</v>
      </c>
      <c r="V300" s="14">
        <f t="shared" si="34"/>
        <v>61813.700000000004</v>
      </c>
      <c r="W300" s="13" t="str">
        <v>In Stock</v>
      </c>
      <c r="X300" s="13" t="str">
        <v>No</v>
      </c>
      <c r="Y300" s="13">
        <v>0</v>
      </c>
    </row>
    <row r="301" spans="1:25" x14ac:dyDescent="0.3">
      <c r="A301" s="31" t="s">
        <v>626</v>
      </c>
      <c r="B301" s="31" t="s">
        <v>627</v>
      </c>
      <c r="C301" s="31" t="s">
        <v>28</v>
      </c>
      <c r="D301" s="31" t="s">
        <v>15</v>
      </c>
      <c r="E301" s="31">
        <v>6</v>
      </c>
      <c r="F301" s="31">
        <v>28</v>
      </c>
      <c r="G301" s="31">
        <v>3892.35</v>
      </c>
      <c r="H301" s="31">
        <v>23354.1</v>
      </c>
      <c r="I301" s="32">
        <v>45771</v>
      </c>
      <c r="J301" s="32">
        <v>45931</v>
      </c>
      <c r="K301" s="31" t="s">
        <v>25</v>
      </c>
      <c r="L301" s="33" t="s">
        <v>30</v>
      </c>
      <c r="M301" s="13" t="str">
        <f>PROPER(TRIM(SUBSTITUTE(B301,"###"," ")))</f>
        <v>There Lite</v>
      </c>
      <c r="N301" s="13" t="str">
        <f>PROPER(TRIM(SUBSTITUTE(C301,"###"," ")))</f>
        <v>Furniture</v>
      </c>
      <c r="O301" s="13" t="str">
        <f>PROPER(TRIM(SUBSTITUTE(D301,"###"," ")))</f>
        <v>Global Traders</v>
      </c>
      <c r="P301" s="13" t="str">
        <f t="shared" si="28"/>
        <v>There Lite</v>
      </c>
      <c r="Q301" s="34" t="str">
        <f t="shared" si="29"/>
        <v>Furniture</v>
      </c>
      <c r="R301" s="13" t="str">
        <f t="shared" si="30"/>
        <v>Global Traders</v>
      </c>
      <c r="S301" s="35">
        <f t="shared" si="31"/>
        <v>6</v>
      </c>
      <c r="T301" s="35">
        <f t="shared" si="32"/>
        <v>28</v>
      </c>
      <c r="U301" s="14">
        <f t="shared" si="33"/>
        <v>3892.35</v>
      </c>
      <c r="V301" s="14">
        <f t="shared" si="34"/>
        <v>23354.1</v>
      </c>
      <c r="W301" s="13" t="str">
        <v>Low Stock</v>
      </c>
      <c r="X301" s="13" t="str">
        <v>Yes</v>
      </c>
      <c r="Y301" s="13">
        <v>1</v>
      </c>
    </row>
    <row r="302" spans="1:25" x14ac:dyDescent="0.3">
      <c r="A302" s="31" t="s">
        <v>628</v>
      </c>
      <c r="B302" s="31" t="s">
        <v>629</v>
      </c>
      <c r="C302" s="31" t="s">
        <v>20</v>
      </c>
      <c r="D302" s="31" t="s">
        <v>15</v>
      </c>
      <c r="E302" s="31">
        <v>58</v>
      </c>
      <c r="F302" s="31">
        <v>58</v>
      </c>
      <c r="G302" s="31">
        <v>9130.1200000000008</v>
      </c>
      <c r="H302" s="31">
        <v>529546.96000000008</v>
      </c>
      <c r="I302" s="32">
        <v>45695</v>
      </c>
      <c r="J302" s="32">
        <v>45894</v>
      </c>
      <c r="K302" s="31" t="s">
        <v>54</v>
      </c>
      <c r="L302" s="33" t="s">
        <v>17</v>
      </c>
      <c r="M302" s="13" t="str">
        <f>PROPER(TRIM(SUBSTITUTE(B302,"###"," ")))</f>
        <v>North X</v>
      </c>
      <c r="N302" s="13" t="str">
        <f>PROPER(TRIM(SUBSTITUTE(C302,"###"," ")))</f>
        <v>Toys</v>
      </c>
      <c r="O302" s="13" t="str">
        <f>PROPER(TRIM(SUBSTITUTE(D302,"###"," ")))</f>
        <v>Global Traders</v>
      </c>
      <c r="P302" s="13" t="str">
        <f t="shared" si="28"/>
        <v>North X</v>
      </c>
      <c r="Q302" s="34" t="str">
        <f t="shared" si="29"/>
        <v>Toys</v>
      </c>
      <c r="R302" s="13" t="str">
        <f t="shared" si="30"/>
        <v>Global Traders</v>
      </c>
      <c r="S302" s="35">
        <f t="shared" si="31"/>
        <v>58</v>
      </c>
      <c r="T302" s="35">
        <f t="shared" si="32"/>
        <v>58</v>
      </c>
      <c r="U302" s="14">
        <f t="shared" si="33"/>
        <v>9130.1200000000008</v>
      </c>
      <c r="V302" s="14">
        <f t="shared" si="34"/>
        <v>529546.96000000008</v>
      </c>
      <c r="W302" s="13" t="str">
        <v>Low Stock</v>
      </c>
      <c r="X302" s="13" t="str">
        <v>No</v>
      </c>
      <c r="Y302" s="13">
        <v>1</v>
      </c>
    </row>
    <row r="303" spans="1:25" x14ac:dyDescent="0.3">
      <c r="A303" s="31" t="s">
        <v>630</v>
      </c>
      <c r="B303" s="31" t="s">
        <v>631</v>
      </c>
      <c r="C303" s="31" t="s">
        <v>40</v>
      </c>
      <c r="D303" s="31" t="s">
        <v>24</v>
      </c>
      <c r="E303" s="31">
        <v>102</v>
      </c>
      <c r="F303" s="31">
        <v>36</v>
      </c>
      <c r="G303" s="31">
        <v>13020.84</v>
      </c>
      <c r="H303" s="31">
        <v>1328125.68</v>
      </c>
      <c r="I303" s="32">
        <v>45813</v>
      </c>
      <c r="J303" s="32">
        <v>45875</v>
      </c>
      <c r="K303" s="31" t="s">
        <v>46</v>
      </c>
      <c r="L303" s="33" t="s">
        <v>17</v>
      </c>
      <c r="M303" s="13" t="str">
        <f>PROPER(TRIM(SUBSTITUTE(B303,"###"," ")))</f>
        <v>Own Pro</v>
      </c>
      <c r="N303" s="13" t="str">
        <f>PROPER(TRIM(SUBSTITUTE(C303,"###"," ")))</f>
        <v>Electronics</v>
      </c>
      <c r="O303" s="13" t="str">
        <f>PROPER(TRIM(SUBSTITUTE(D303,"###"," ")))</f>
        <v>Omni Suppliers</v>
      </c>
      <c r="P303" s="13" t="str">
        <f t="shared" si="28"/>
        <v>Own Pro</v>
      </c>
      <c r="Q303" s="34" t="str">
        <f t="shared" si="29"/>
        <v>Electronics</v>
      </c>
      <c r="R303" s="13" t="str">
        <f t="shared" si="30"/>
        <v>Omni Suppliers</v>
      </c>
      <c r="S303" s="35">
        <f t="shared" si="31"/>
        <v>102</v>
      </c>
      <c r="T303" s="35">
        <f t="shared" si="32"/>
        <v>36</v>
      </c>
      <c r="U303" s="14">
        <f t="shared" si="33"/>
        <v>13020.84</v>
      </c>
      <c r="V303" s="14">
        <f t="shared" si="34"/>
        <v>1328125.68</v>
      </c>
      <c r="W303" s="13" t="str">
        <v>In Stock</v>
      </c>
      <c r="X303" s="13" t="str">
        <v>No</v>
      </c>
      <c r="Y303" s="13">
        <v>0</v>
      </c>
    </row>
    <row r="304" spans="1:25" x14ac:dyDescent="0.3">
      <c r="A304" s="31" t="s">
        <v>632</v>
      </c>
      <c r="B304" s="31" t="s">
        <v>633</v>
      </c>
      <c r="C304" s="31" t="s">
        <v>28</v>
      </c>
      <c r="D304" s="31" t="s">
        <v>15</v>
      </c>
      <c r="E304" s="31">
        <v>107</v>
      </c>
      <c r="F304" s="31">
        <v>79</v>
      </c>
      <c r="G304" s="31">
        <v>9647.18</v>
      </c>
      <c r="H304" s="31">
        <v>1032248.26</v>
      </c>
      <c r="I304" s="32">
        <v>45807</v>
      </c>
      <c r="J304" s="32">
        <v>45896</v>
      </c>
      <c r="K304" s="31" t="s">
        <v>46</v>
      </c>
      <c r="L304" s="33" t="s">
        <v>58</v>
      </c>
      <c r="M304" s="13" t="str">
        <f>PROPER(TRIM(SUBSTITUTE(B304,"###"," ")))</f>
        <v>Yard X</v>
      </c>
      <c r="N304" s="13" t="str">
        <f>PROPER(TRIM(SUBSTITUTE(C304,"###"," ")))</f>
        <v>Furniture</v>
      </c>
      <c r="O304" s="13" t="str">
        <f>PROPER(TRIM(SUBSTITUTE(D304,"###"," ")))</f>
        <v>Global Traders</v>
      </c>
      <c r="P304" s="13" t="str">
        <f t="shared" si="28"/>
        <v>Yard X</v>
      </c>
      <c r="Q304" s="34" t="str">
        <f t="shared" si="29"/>
        <v>Furniture</v>
      </c>
      <c r="R304" s="13" t="str">
        <f t="shared" si="30"/>
        <v>Global Traders</v>
      </c>
      <c r="S304" s="35">
        <f t="shared" si="31"/>
        <v>107</v>
      </c>
      <c r="T304" s="35">
        <f t="shared" si="32"/>
        <v>79</v>
      </c>
      <c r="U304" s="14">
        <f t="shared" si="33"/>
        <v>9647.18</v>
      </c>
      <c r="V304" s="14">
        <f t="shared" si="34"/>
        <v>1032248.26</v>
      </c>
      <c r="W304" s="13" t="str">
        <v>In Stock</v>
      </c>
      <c r="X304" s="13" t="str">
        <v>No</v>
      </c>
      <c r="Y304" s="13">
        <v>0</v>
      </c>
    </row>
    <row r="305" spans="1:25" x14ac:dyDescent="0.3">
      <c r="A305" s="31" t="s">
        <v>634</v>
      </c>
      <c r="B305" s="31" t="s">
        <v>635</v>
      </c>
      <c r="C305" s="31" t="s">
        <v>28</v>
      </c>
      <c r="D305" s="31" t="s">
        <v>45</v>
      </c>
      <c r="E305" s="31">
        <v>36</v>
      </c>
      <c r="F305" s="31">
        <v>62</v>
      </c>
      <c r="G305" s="31">
        <v>6830.51</v>
      </c>
      <c r="H305" s="31">
        <v>245898.36</v>
      </c>
      <c r="I305" s="32">
        <v>45696</v>
      </c>
      <c r="J305" s="32">
        <v>45937</v>
      </c>
      <c r="K305" s="31" t="s">
        <v>57</v>
      </c>
      <c r="L305" s="33" t="s">
        <v>58</v>
      </c>
      <c r="M305" s="13" t="str">
        <f>PROPER(TRIM(SUBSTITUTE(B305,"###"," ")))</f>
        <v>Mission Max</v>
      </c>
      <c r="N305" s="13" t="str">
        <f>PROPER(TRIM(SUBSTITUTE(C305,"###"," ")))</f>
        <v>Furniture</v>
      </c>
      <c r="O305" s="13" t="str">
        <f>PROPER(TRIM(SUBSTITUTE(D305,"###"," ")))</f>
        <v>Retailmart Inc</v>
      </c>
      <c r="P305" s="13" t="str">
        <f t="shared" si="28"/>
        <v>Mission Max</v>
      </c>
      <c r="Q305" s="34" t="str">
        <f t="shared" si="29"/>
        <v>Furniture</v>
      </c>
      <c r="R305" s="13" t="str">
        <f t="shared" si="30"/>
        <v>Retailmart Inc</v>
      </c>
      <c r="S305" s="35">
        <f t="shared" si="31"/>
        <v>36</v>
      </c>
      <c r="T305" s="35">
        <f t="shared" si="32"/>
        <v>62</v>
      </c>
      <c r="U305" s="14">
        <f t="shared" si="33"/>
        <v>6830.51</v>
      </c>
      <c r="V305" s="14">
        <f t="shared" si="34"/>
        <v>245898.36000000002</v>
      </c>
      <c r="W305" s="13" t="str">
        <v>Low Stock</v>
      </c>
      <c r="X305" s="13" t="str">
        <v>Yes</v>
      </c>
      <c r="Y305" s="13">
        <v>1</v>
      </c>
    </row>
    <row r="306" spans="1:25" x14ac:dyDescent="0.3">
      <c r="A306" s="31" t="s">
        <v>636</v>
      </c>
      <c r="B306" s="31" t="s">
        <v>637</v>
      </c>
      <c r="C306" s="31" t="s">
        <v>44</v>
      </c>
      <c r="D306" s="31" t="s">
        <v>45</v>
      </c>
      <c r="E306" s="31">
        <v>107</v>
      </c>
      <c r="F306" s="13"/>
      <c r="G306" s="31">
        <v>6340.04</v>
      </c>
      <c r="H306" s="31">
        <v>678384.28</v>
      </c>
      <c r="I306" s="32">
        <v>45836</v>
      </c>
      <c r="J306" s="32">
        <v>45856</v>
      </c>
      <c r="K306" s="13"/>
      <c r="L306" s="33" t="s">
        <v>58</v>
      </c>
      <c r="M306" s="13" t="str">
        <f>PROPER(TRIM(SUBSTITUTE(B306,"###"," ")))</f>
        <v>Consumer X</v>
      </c>
      <c r="N306" s="13" t="str">
        <f>PROPER(TRIM(SUBSTITUTE(C306,"###"," ")))</f>
        <v>Groceries</v>
      </c>
      <c r="O306" s="13" t="str">
        <f>PROPER(TRIM(SUBSTITUTE(D306,"###"," ")))</f>
        <v>Retailmart Inc</v>
      </c>
      <c r="P306" s="13" t="str">
        <f t="shared" si="28"/>
        <v>Consumer X</v>
      </c>
      <c r="Q306" s="34" t="str">
        <f t="shared" si="29"/>
        <v>Groceries</v>
      </c>
      <c r="R306" s="13" t="str">
        <f t="shared" si="30"/>
        <v>Retailmart Inc</v>
      </c>
      <c r="S306" s="35">
        <f t="shared" si="31"/>
        <v>107</v>
      </c>
      <c r="T306" s="35">
        <f t="shared" si="32"/>
        <v>0</v>
      </c>
      <c r="U306" s="14">
        <f t="shared" si="33"/>
        <v>6340.04</v>
      </c>
      <c r="V306" s="14">
        <f t="shared" si="34"/>
        <v>678384.28</v>
      </c>
      <c r="W306" s="13" t="str">
        <v>In Stock</v>
      </c>
      <c r="X306" s="13" t="str">
        <v>No</v>
      </c>
      <c r="Y306" s="13">
        <v>0</v>
      </c>
    </row>
    <row r="307" spans="1:25" x14ac:dyDescent="0.3">
      <c r="A307" s="31" t="s">
        <v>638</v>
      </c>
      <c r="B307" s="31" t="s">
        <v>639</v>
      </c>
      <c r="C307" s="31" t="s">
        <v>20</v>
      </c>
      <c r="D307" s="31" t="s">
        <v>15</v>
      </c>
      <c r="E307" s="31">
        <v>3</v>
      </c>
      <c r="F307" s="31">
        <v>44</v>
      </c>
      <c r="G307" s="31">
        <v>14770.22</v>
      </c>
      <c r="H307" s="31">
        <v>44310.66</v>
      </c>
      <c r="I307" s="32">
        <v>45793</v>
      </c>
      <c r="J307" s="32">
        <v>45929</v>
      </c>
      <c r="K307" s="31" t="s">
        <v>46</v>
      </c>
      <c r="L307" s="33" t="s">
        <v>58</v>
      </c>
      <c r="M307" s="13" t="str">
        <f>PROPER(TRIM(SUBSTITUTE(B307,"###"," ")))</f>
        <v>Central Plus</v>
      </c>
      <c r="N307" s="13" t="str">
        <f>PROPER(TRIM(SUBSTITUTE(C307,"###"," ")))</f>
        <v>Toys</v>
      </c>
      <c r="O307" s="13" t="str">
        <f>PROPER(TRIM(SUBSTITUTE(D307,"###"," ")))</f>
        <v>Global Traders</v>
      </c>
      <c r="P307" s="13" t="str">
        <f t="shared" si="28"/>
        <v>Central Plus</v>
      </c>
      <c r="Q307" s="34" t="str">
        <f t="shared" si="29"/>
        <v>Toys</v>
      </c>
      <c r="R307" s="13" t="str">
        <f t="shared" si="30"/>
        <v>Global Traders</v>
      </c>
      <c r="S307" s="35">
        <f t="shared" si="31"/>
        <v>3</v>
      </c>
      <c r="T307" s="35">
        <f t="shared" si="32"/>
        <v>44</v>
      </c>
      <c r="U307" s="14">
        <f t="shared" si="33"/>
        <v>14770.22</v>
      </c>
      <c r="V307" s="14">
        <f t="shared" si="34"/>
        <v>44310.659999999996</v>
      </c>
      <c r="W307" s="13" t="str">
        <v>Low Stock</v>
      </c>
      <c r="X307" s="13" t="str">
        <v>Yes</v>
      </c>
      <c r="Y307" s="13">
        <v>1</v>
      </c>
    </row>
    <row r="308" spans="1:25" x14ac:dyDescent="0.3">
      <c r="A308" s="31" t="s">
        <v>640</v>
      </c>
      <c r="B308" s="31" t="s">
        <v>641</v>
      </c>
      <c r="C308" s="31" t="s">
        <v>20</v>
      </c>
      <c r="D308" s="31" t="s">
        <v>15</v>
      </c>
      <c r="E308" s="31">
        <v>169</v>
      </c>
      <c r="F308" s="31">
        <v>85</v>
      </c>
      <c r="G308" s="31">
        <v>536.79999999999995</v>
      </c>
      <c r="H308" s="31">
        <v>90719.2</v>
      </c>
      <c r="I308" s="32">
        <v>45692</v>
      </c>
      <c r="J308" s="32">
        <v>45942</v>
      </c>
      <c r="K308" s="31" t="s">
        <v>57</v>
      </c>
      <c r="L308" s="33" t="s">
        <v>30</v>
      </c>
      <c r="M308" s="13" t="str">
        <f>PROPER(TRIM(SUBSTITUTE(B308,"###"," ")))</f>
        <v>Short Pro</v>
      </c>
      <c r="N308" s="13" t="str">
        <f>PROPER(TRIM(SUBSTITUTE(C308,"###"," ")))</f>
        <v>Toys</v>
      </c>
      <c r="O308" s="13" t="str">
        <f>PROPER(TRIM(SUBSTITUTE(D308,"###"," ")))</f>
        <v>Global Traders</v>
      </c>
      <c r="P308" s="13" t="str">
        <f t="shared" si="28"/>
        <v>Short Pro</v>
      </c>
      <c r="Q308" s="34" t="str">
        <f t="shared" si="29"/>
        <v>Toys</v>
      </c>
      <c r="R308" s="13" t="str">
        <f t="shared" si="30"/>
        <v>Global Traders</v>
      </c>
      <c r="S308" s="35">
        <f t="shared" si="31"/>
        <v>169</v>
      </c>
      <c r="T308" s="35">
        <f t="shared" si="32"/>
        <v>85</v>
      </c>
      <c r="U308" s="14">
        <f t="shared" si="33"/>
        <v>536.79999999999995</v>
      </c>
      <c r="V308" s="14">
        <f t="shared" si="34"/>
        <v>90719.2</v>
      </c>
      <c r="W308" s="13" t="str">
        <v>In Stock</v>
      </c>
      <c r="X308" s="13" t="str">
        <v>No</v>
      </c>
      <c r="Y308" s="13">
        <v>0</v>
      </c>
    </row>
    <row r="309" spans="1:25" x14ac:dyDescent="0.3">
      <c r="A309" s="31" t="s">
        <v>642</v>
      </c>
      <c r="B309" s="31" t="s">
        <v>643</v>
      </c>
      <c r="C309" s="31" t="s">
        <v>20</v>
      </c>
      <c r="D309" s="31" t="s">
        <v>24</v>
      </c>
      <c r="E309" s="31">
        <v>33</v>
      </c>
      <c r="F309" s="31">
        <v>49</v>
      </c>
      <c r="G309" s="31">
        <v>54.74</v>
      </c>
      <c r="H309" s="31">
        <v>1806.42</v>
      </c>
      <c r="I309" s="32">
        <v>45820</v>
      </c>
      <c r="J309" s="32">
        <v>45857</v>
      </c>
      <c r="K309" s="31" t="s">
        <v>16</v>
      </c>
      <c r="L309" s="33" t="s">
        <v>58</v>
      </c>
      <c r="M309" s="13" t="str">
        <f>PROPER(TRIM(SUBSTITUTE(B309,"###"," ")))</f>
        <v>Southern Mini</v>
      </c>
      <c r="N309" s="13" t="str">
        <f>PROPER(TRIM(SUBSTITUTE(C309,"###"," ")))</f>
        <v>Toys</v>
      </c>
      <c r="O309" s="13" t="str">
        <f>PROPER(TRIM(SUBSTITUTE(D309,"###"," ")))</f>
        <v>Omni Suppliers</v>
      </c>
      <c r="P309" s="13" t="str">
        <f t="shared" si="28"/>
        <v>Southern Mini</v>
      </c>
      <c r="Q309" s="34" t="str">
        <f t="shared" si="29"/>
        <v>Toys</v>
      </c>
      <c r="R309" s="13" t="str">
        <f t="shared" si="30"/>
        <v>Omni Suppliers</v>
      </c>
      <c r="S309" s="35">
        <f t="shared" si="31"/>
        <v>33</v>
      </c>
      <c r="T309" s="35">
        <f t="shared" si="32"/>
        <v>49</v>
      </c>
      <c r="U309" s="14">
        <f t="shared" si="33"/>
        <v>54.74</v>
      </c>
      <c r="V309" s="14">
        <f t="shared" si="34"/>
        <v>1806.42</v>
      </c>
      <c r="W309" s="13" t="str">
        <v>Low Stock</v>
      </c>
      <c r="X309" s="13" t="str">
        <v>Yes</v>
      </c>
      <c r="Y309" s="13">
        <v>1</v>
      </c>
    </row>
    <row r="310" spans="1:25" x14ac:dyDescent="0.3">
      <c r="A310" s="31" t="s">
        <v>644</v>
      </c>
      <c r="B310" s="31" t="s">
        <v>645</v>
      </c>
      <c r="C310" s="31" t="s">
        <v>20</v>
      </c>
      <c r="D310" s="13"/>
      <c r="E310" s="31">
        <v>122</v>
      </c>
      <c r="F310" s="31">
        <v>58</v>
      </c>
      <c r="G310" s="31">
        <v>239.23</v>
      </c>
      <c r="H310" s="31">
        <v>29186.06</v>
      </c>
      <c r="I310" s="32">
        <v>45831</v>
      </c>
      <c r="J310" s="32">
        <v>45877</v>
      </c>
      <c r="K310" s="31" t="s">
        <v>29</v>
      </c>
      <c r="L310" s="33" t="s">
        <v>58</v>
      </c>
      <c r="M310" s="13" t="str">
        <f>PROPER(TRIM(SUBSTITUTE(B310,"###"," ")))</f>
        <v>Day Mini</v>
      </c>
      <c r="N310" s="13" t="str">
        <f>PROPER(TRIM(SUBSTITUTE(C310,"###"," ")))</f>
        <v>Toys</v>
      </c>
      <c r="O310" s="13" t="str">
        <f>PROPER(TRIM(SUBSTITUTE(D310,"###"," ")))</f>
        <v/>
      </c>
      <c r="P310" s="13" t="str">
        <f t="shared" si="28"/>
        <v>Day Mini</v>
      </c>
      <c r="Q310" s="34" t="str">
        <f t="shared" si="29"/>
        <v>Toys</v>
      </c>
      <c r="R310" s="13" t="str">
        <f t="shared" si="30"/>
        <v>Others</v>
      </c>
      <c r="S310" s="35">
        <f t="shared" si="31"/>
        <v>122</v>
      </c>
      <c r="T310" s="35">
        <f t="shared" si="32"/>
        <v>58</v>
      </c>
      <c r="U310" s="14">
        <f t="shared" si="33"/>
        <v>239.23</v>
      </c>
      <c r="V310" s="14">
        <f t="shared" si="34"/>
        <v>29186.059999999998</v>
      </c>
      <c r="W310" s="13" t="str">
        <v>In Stock</v>
      </c>
      <c r="X310" s="13" t="str">
        <v>No</v>
      </c>
      <c r="Y310" s="13">
        <v>0</v>
      </c>
    </row>
    <row r="311" spans="1:25" x14ac:dyDescent="0.3">
      <c r="A311" s="31" t="s">
        <v>646</v>
      </c>
      <c r="B311" s="31" t="s">
        <v>647</v>
      </c>
      <c r="C311" s="31" t="s">
        <v>40</v>
      </c>
      <c r="D311" s="31" t="s">
        <v>53</v>
      </c>
      <c r="E311" s="31">
        <v>61</v>
      </c>
      <c r="F311" s="31">
        <v>76</v>
      </c>
      <c r="G311" s="31">
        <v>11636.11</v>
      </c>
      <c r="H311" s="31">
        <v>709802.71000000008</v>
      </c>
      <c r="I311" s="32">
        <v>45733</v>
      </c>
      <c r="J311" s="32">
        <v>45855</v>
      </c>
      <c r="K311" s="31" t="s">
        <v>25</v>
      </c>
      <c r="L311" s="33" t="s">
        <v>33</v>
      </c>
      <c r="M311" s="13" t="str">
        <f>PROPER(TRIM(SUBSTITUTE(B311,"###"," ")))</f>
        <v>Could X</v>
      </c>
      <c r="N311" s="13" t="str">
        <f>PROPER(TRIM(SUBSTITUTE(C311,"###"," ")))</f>
        <v>Electronics</v>
      </c>
      <c r="O311" s="13" t="str">
        <f>PROPER(TRIM(SUBSTITUTE(D311,"###"," ")))</f>
        <v>Abc Pvt Ltd</v>
      </c>
      <c r="P311" s="13" t="str">
        <f t="shared" si="28"/>
        <v>Could X</v>
      </c>
      <c r="Q311" s="34" t="str">
        <f t="shared" si="29"/>
        <v>Electronics</v>
      </c>
      <c r="R311" s="13" t="str">
        <f t="shared" si="30"/>
        <v>Abc Pvt Ltd</v>
      </c>
      <c r="S311" s="35">
        <f t="shared" si="31"/>
        <v>61</v>
      </c>
      <c r="T311" s="35">
        <f t="shared" si="32"/>
        <v>76</v>
      </c>
      <c r="U311" s="14">
        <f t="shared" si="33"/>
        <v>11636.11</v>
      </c>
      <c r="V311" s="14">
        <f t="shared" si="34"/>
        <v>709802.71000000008</v>
      </c>
      <c r="W311" s="13" t="str">
        <v>Low Stock</v>
      </c>
      <c r="X311" s="13" t="str">
        <v>Yes</v>
      </c>
      <c r="Y311" s="13">
        <v>1</v>
      </c>
    </row>
    <row r="312" spans="1:25" x14ac:dyDescent="0.3">
      <c r="A312" s="31" t="s">
        <v>648</v>
      </c>
      <c r="B312" s="31" t="s">
        <v>649</v>
      </c>
      <c r="C312" s="31" t="s">
        <v>44</v>
      </c>
      <c r="D312" s="31" t="s">
        <v>15</v>
      </c>
      <c r="E312" s="31">
        <v>120</v>
      </c>
      <c r="F312" s="31">
        <v>29</v>
      </c>
      <c r="G312" s="31">
        <v>1879.4</v>
      </c>
      <c r="H312" s="31">
        <v>225528</v>
      </c>
      <c r="I312" s="32">
        <v>45732</v>
      </c>
      <c r="J312" s="32">
        <v>45867</v>
      </c>
      <c r="K312" s="31" t="s">
        <v>29</v>
      </c>
      <c r="L312" s="33" t="s">
        <v>58</v>
      </c>
      <c r="M312" s="13" t="str">
        <f>PROPER(TRIM(SUBSTITUTE(B312,"###"," ")))</f>
        <v>Base Lite</v>
      </c>
      <c r="N312" s="13" t="str">
        <f>PROPER(TRIM(SUBSTITUTE(C312,"###"," ")))</f>
        <v>Groceries</v>
      </c>
      <c r="O312" s="13" t="str">
        <f>PROPER(TRIM(SUBSTITUTE(D312,"###"," ")))</f>
        <v>Global Traders</v>
      </c>
      <c r="P312" s="13" t="str">
        <f t="shared" si="28"/>
        <v>Base Lite</v>
      </c>
      <c r="Q312" s="34" t="str">
        <f t="shared" si="29"/>
        <v>Groceries</v>
      </c>
      <c r="R312" s="13" t="str">
        <f t="shared" si="30"/>
        <v>Global Traders</v>
      </c>
      <c r="S312" s="35">
        <f t="shared" si="31"/>
        <v>120</v>
      </c>
      <c r="T312" s="35">
        <f t="shared" si="32"/>
        <v>29</v>
      </c>
      <c r="U312" s="14">
        <f t="shared" si="33"/>
        <v>1879.4</v>
      </c>
      <c r="V312" s="14">
        <f t="shared" si="34"/>
        <v>225528</v>
      </c>
      <c r="W312" s="13" t="str">
        <v>In Stock</v>
      </c>
      <c r="X312" s="13" t="str">
        <v>No</v>
      </c>
      <c r="Y312" s="13">
        <v>0</v>
      </c>
    </row>
    <row r="313" spans="1:25" x14ac:dyDescent="0.3">
      <c r="A313" s="31" t="s">
        <v>650</v>
      </c>
      <c r="B313" s="31" t="s">
        <v>651</v>
      </c>
      <c r="C313" s="31" t="s">
        <v>40</v>
      </c>
      <c r="D313" s="31" t="s">
        <v>15</v>
      </c>
      <c r="E313" s="31">
        <v>102</v>
      </c>
      <c r="F313" s="31">
        <v>24</v>
      </c>
      <c r="G313" s="31">
        <v>14658.82</v>
      </c>
      <c r="H313" s="31">
        <v>1495199.64</v>
      </c>
      <c r="I313" s="32">
        <v>45708</v>
      </c>
      <c r="J313" s="32">
        <v>45859</v>
      </c>
      <c r="K313" s="31" t="s">
        <v>25</v>
      </c>
      <c r="L313" s="33" t="s">
        <v>33</v>
      </c>
      <c r="M313" s="13" t="str">
        <f>PROPER(TRIM(SUBSTITUTE(B313,"###"," ")))</f>
        <v>Service X</v>
      </c>
      <c r="N313" s="13" t="str">
        <f>PROPER(TRIM(SUBSTITUTE(C313,"###"," ")))</f>
        <v>Electronics</v>
      </c>
      <c r="O313" s="13" t="str">
        <f>PROPER(TRIM(SUBSTITUTE(D313,"###"," ")))</f>
        <v>Global Traders</v>
      </c>
      <c r="P313" s="13" t="str">
        <f t="shared" si="28"/>
        <v>Service X</v>
      </c>
      <c r="Q313" s="34" t="str">
        <f t="shared" si="29"/>
        <v>Electronics</v>
      </c>
      <c r="R313" s="13" t="str">
        <f t="shared" si="30"/>
        <v>Global Traders</v>
      </c>
      <c r="S313" s="35">
        <f t="shared" si="31"/>
        <v>102</v>
      </c>
      <c r="T313" s="35">
        <f t="shared" si="32"/>
        <v>24</v>
      </c>
      <c r="U313" s="14">
        <f t="shared" si="33"/>
        <v>14658.82</v>
      </c>
      <c r="V313" s="14">
        <f t="shared" si="34"/>
        <v>1495199.64</v>
      </c>
      <c r="W313" s="13" t="str">
        <v>In Stock</v>
      </c>
      <c r="X313" s="13" t="str">
        <v>No</v>
      </c>
      <c r="Y313" s="13">
        <v>0</v>
      </c>
    </row>
    <row r="314" spans="1:25" x14ac:dyDescent="0.3">
      <c r="A314" s="31" t="s">
        <v>652</v>
      </c>
      <c r="B314" s="31" t="s">
        <v>653</v>
      </c>
      <c r="C314" s="31" t="s">
        <v>20</v>
      </c>
      <c r="D314" s="31" t="s">
        <v>24</v>
      </c>
      <c r="E314" s="13"/>
      <c r="F314" s="31">
        <v>64</v>
      </c>
      <c r="G314" s="31">
        <v>7124.71</v>
      </c>
      <c r="H314" s="13"/>
      <c r="I314" s="32">
        <v>45708</v>
      </c>
      <c r="J314" s="32">
        <v>45905</v>
      </c>
      <c r="K314" s="13"/>
      <c r="L314" s="33" t="s">
        <v>21</v>
      </c>
      <c r="M314" s="13" t="str">
        <f>PROPER(TRIM(SUBSTITUTE(B314,"###"," ")))</f>
        <v>Democratic Mini</v>
      </c>
      <c r="N314" s="13" t="str">
        <f>PROPER(TRIM(SUBSTITUTE(C314,"###"," ")))</f>
        <v>Toys</v>
      </c>
      <c r="O314" s="13" t="str">
        <f>PROPER(TRIM(SUBSTITUTE(D314,"###"," ")))</f>
        <v>Omni Suppliers</v>
      </c>
      <c r="P314" s="13" t="str">
        <f t="shared" si="28"/>
        <v>Democratic Mini</v>
      </c>
      <c r="Q314" s="34" t="str">
        <f t="shared" si="29"/>
        <v>Toys</v>
      </c>
      <c r="R314" s="13" t="str">
        <f t="shared" si="30"/>
        <v>Omni Suppliers</v>
      </c>
      <c r="S314" s="35">
        <f t="shared" si="31"/>
        <v>0</v>
      </c>
      <c r="T314" s="35">
        <f t="shared" si="32"/>
        <v>64</v>
      </c>
      <c r="U314" s="14">
        <f t="shared" si="33"/>
        <v>7124.71</v>
      </c>
      <c r="V314" s="14">
        <f t="shared" si="34"/>
        <v>0</v>
      </c>
      <c r="W314" s="13" t="str">
        <v>Out of Stock</v>
      </c>
      <c r="X314" s="13" t="str">
        <v>Yes</v>
      </c>
      <c r="Y314" s="13">
        <v>1</v>
      </c>
    </row>
    <row r="315" spans="1:25" x14ac:dyDescent="0.3">
      <c r="A315" s="31" t="s">
        <v>654</v>
      </c>
      <c r="B315" s="31" t="s">
        <v>655</v>
      </c>
      <c r="C315" s="31" t="s">
        <v>20</v>
      </c>
      <c r="D315" s="31" t="s">
        <v>53</v>
      </c>
      <c r="E315" s="31">
        <v>67</v>
      </c>
      <c r="F315" s="31">
        <v>37</v>
      </c>
      <c r="G315" s="31">
        <v>4710.47</v>
      </c>
      <c r="H315" s="31">
        <v>315601.49</v>
      </c>
      <c r="I315" s="32">
        <v>45679</v>
      </c>
      <c r="J315" s="32">
        <v>45888</v>
      </c>
      <c r="K315" s="31" t="s">
        <v>16</v>
      </c>
      <c r="L315" s="33" t="s">
        <v>33</v>
      </c>
      <c r="M315" s="13" t="str">
        <f>PROPER(TRIM(SUBSTITUTE(B315,"###"," ")))</f>
        <v>Agent X</v>
      </c>
      <c r="N315" s="13" t="str">
        <f>PROPER(TRIM(SUBSTITUTE(C315,"###"," ")))</f>
        <v>Toys</v>
      </c>
      <c r="O315" s="13" t="str">
        <f>PROPER(TRIM(SUBSTITUTE(D315,"###"," ")))</f>
        <v>Abc Pvt Ltd</v>
      </c>
      <c r="P315" s="13" t="str">
        <f t="shared" si="28"/>
        <v>Agent X</v>
      </c>
      <c r="Q315" s="34" t="str">
        <f t="shared" si="29"/>
        <v>Toys</v>
      </c>
      <c r="R315" s="13" t="str">
        <f t="shared" si="30"/>
        <v>Abc Pvt Ltd</v>
      </c>
      <c r="S315" s="35">
        <f t="shared" si="31"/>
        <v>67</v>
      </c>
      <c r="T315" s="35">
        <f t="shared" si="32"/>
        <v>37</v>
      </c>
      <c r="U315" s="14">
        <f t="shared" si="33"/>
        <v>4710.47</v>
      </c>
      <c r="V315" s="14">
        <f t="shared" si="34"/>
        <v>315601.49</v>
      </c>
      <c r="W315" s="13" t="str">
        <v>In Stock</v>
      </c>
      <c r="X315" s="13" t="str">
        <v>No</v>
      </c>
      <c r="Y315" s="13">
        <v>0</v>
      </c>
    </row>
    <row r="316" spans="1:25" x14ac:dyDescent="0.3">
      <c r="A316" s="31" t="s">
        <v>656</v>
      </c>
      <c r="B316" s="31" t="s">
        <v>657</v>
      </c>
      <c r="C316" s="31" t="s">
        <v>14</v>
      </c>
      <c r="D316" s="31" t="s">
        <v>53</v>
      </c>
      <c r="E316" s="31">
        <v>175</v>
      </c>
      <c r="F316" s="31">
        <v>84</v>
      </c>
      <c r="G316" s="31">
        <v>18211.27</v>
      </c>
      <c r="H316" s="31">
        <v>3186972.25</v>
      </c>
      <c r="I316" s="32">
        <v>45819</v>
      </c>
      <c r="J316" s="32">
        <v>45859</v>
      </c>
      <c r="K316" s="31" t="s">
        <v>16</v>
      </c>
      <c r="L316" s="33" t="s">
        <v>33</v>
      </c>
      <c r="M316" s="13" t="str">
        <f>PROPER(TRIM(SUBSTITUTE(B316,"###"," ")))</f>
        <v>Hot X</v>
      </c>
      <c r="N316" s="13" t="str">
        <f>PROPER(TRIM(SUBSTITUTE(C316,"###"," ")))</f>
        <v>Clothing</v>
      </c>
      <c r="O316" s="13" t="str">
        <f>PROPER(TRIM(SUBSTITUTE(D316,"###"," ")))</f>
        <v>Abc Pvt Ltd</v>
      </c>
      <c r="P316" s="13" t="str">
        <f t="shared" si="28"/>
        <v>Hot X</v>
      </c>
      <c r="Q316" s="34" t="str">
        <f t="shared" si="29"/>
        <v>Clothing</v>
      </c>
      <c r="R316" s="13" t="str">
        <f t="shared" si="30"/>
        <v>Abc Pvt Ltd</v>
      </c>
      <c r="S316" s="35">
        <f t="shared" si="31"/>
        <v>175</v>
      </c>
      <c r="T316" s="35">
        <f t="shared" si="32"/>
        <v>84</v>
      </c>
      <c r="U316" s="14">
        <f t="shared" si="33"/>
        <v>18211.27</v>
      </c>
      <c r="V316" s="14">
        <f t="shared" si="34"/>
        <v>3186972.25</v>
      </c>
      <c r="W316" s="13" t="str">
        <v>In Stock</v>
      </c>
      <c r="X316" s="13" t="str">
        <v>No</v>
      </c>
      <c r="Y316" s="13">
        <v>0</v>
      </c>
    </row>
    <row r="317" spans="1:25" x14ac:dyDescent="0.3">
      <c r="A317" s="31" t="s">
        <v>658</v>
      </c>
      <c r="B317" s="31" t="s">
        <v>659</v>
      </c>
      <c r="C317" s="31" t="s">
        <v>28</v>
      </c>
      <c r="D317" s="31" t="s">
        <v>41</v>
      </c>
      <c r="E317" s="31">
        <v>142</v>
      </c>
      <c r="F317" s="31">
        <v>68</v>
      </c>
      <c r="G317" s="31">
        <v>7863.02</v>
      </c>
      <c r="H317" s="31">
        <v>1116548.8400000001</v>
      </c>
      <c r="I317" s="32">
        <v>45829</v>
      </c>
      <c r="J317" s="32">
        <v>45910</v>
      </c>
      <c r="K317" s="31" t="s">
        <v>29</v>
      </c>
      <c r="L317" s="33" t="s">
        <v>30</v>
      </c>
      <c r="M317" s="13" t="str">
        <f>PROPER(TRIM(SUBSTITUTE(B317,"###"," ")))</f>
        <v>Best Plus</v>
      </c>
      <c r="N317" s="13" t="str">
        <f>PROPER(TRIM(SUBSTITUTE(C317,"###"," ")))</f>
        <v>Furniture</v>
      </c>
      <c r="O317" s="13" t="str">
        <f>PROPER(TRIM(SUBSTITUTE(D317,"###"," ")))</f>
        <v>Quickstock</v>
      </c>
      <c r="P317" s="13" t="str">
        <f t="shared" si="28"/>
        <v>Best Plus</v>
      </c>
      <c r="Q317" s="34" t="str">
        <f t="shared" si="29"/>
        <v>Furniture</v>
      </c>
      <c r="R317" s="13" t="str">
        <f t="shared" si="30"/>
        <v>Quickstock</v>
      </c>
      <c r="S317" s="35">
        <f t="shared" si="31"/>
        <v>142</v>
      </c>
      <c r="T317" s="35">
        <f t="shared" si="32"/>
        <v>68</v>
      </c>
      <c r="U317" s="14">
        <f t="shared" si="33"/>
        <v>7863.02</v>
      </c>
      <c r="V317" s="14">
        <f t="shared" si="34"/>
        <v>1116548.8400000001</v>
      </c>
      <c r="W317" s="13" t="str">
        <v>In Stock</v>
      </c>
      <c r="X317" s="13" t="str">
        <v>No</v>
      </c>
      <c r="Y317" s="13">
        <v>0</v>
      </c>
    </row>
    <row r="318" spans="1:25" x14ac:dyDescent="0.3">
      <c r="A318" s="31" t="s">
        <v>660</v>
      </c>
      <c r="B318" s="31" t="s">
        <v>661</v>
      </c>
      <c r="C318" s="31" t="s">
        <v>14</v>
      </c>
      <c r="D318" s="13"/>
      <c r="E318" s="31">
        <v>60</v>
      </c>
      <c r="F318" s="31">
        <v>62</v>
      </c>
      <c r="G318" s="31">
        <v>11791.66</v>
      </c>
      <c r="H318" s="31">
        <v>707499.6</v>
      </c>
      <c r="I318" s="32">
        <v>45697</v>
      </c>
      <c r="J318" s="32">
        <v>45939</v>
      </c>
      <c r="K318" s="31" t="s">
        <v>16</v>
      </c>
      <c r="L318" s="33" t="s">
        <v>58</v>
      </c>
      <c r="M318" s="13" t="str">
        <f>PROPER(TRIM(SUBSTITUTE(B318,"###"," ")))</f>
        <v>Quickly Max</v>
      </c>
      <c r="N318" s="13" t="str">
        <f>PROPER(TRIM(SUBSTITUTE(C318,"###"," ")))</f>
        <v>Clothing</v>
      </c>
      <c r="O318" s="13" t="str">
        <f>PROPER(TRIM(SUBSTITUTE(D318,"###"," ")))</f>
        <v/>
      </c>
      <c r="P318" s="13" t="str">
        <f t="shared" si="28"/>
        <v>Quickly Max</v>
      </c>
      <c r="Q318" s="34" t="str">
        <f t="shared" si="29"/>
        <v>Clothing</v>
      </c>
      <c r="R318" s="13" t="str">
        <f t="shared" si="30"/>
        <v>Others</v>
      </c>
      <c r="S318" s="35">
        <f t="shared" si="31"/>
        <v>60</v>
      </c>
      <c r="T318" s="35">
        <f t="shared" si="32"/>
        <v>62</v>
      </c>
      <c r="U318" s="14">
        <f t="shared" si="33"/>
        <v>11791.66</v>
      </c>
      <c r="V318" s="14">
        <f t="shared" si="34"/>
        <v>707499.6</v>
      </c>
      <c r="W318" s="13" t="str">
        <v>Low Stock</v>
      </c>
      <c r="X318" s="13" t="str">
        <v>Yes</v>
      </c>
      <c r="Y318" s="13">
        <v>1</v>
      </c>
    </row>
    <row r="319" spans="1:25" x14ac:dyDescent="0.3">
      <c r="A319" s="31" t="s">
        <v>662</v>
      </c>
      <c r="B319" s="31" t="s">
        <v>663</v>
      </c>
      <c r="C319" s="31" t="s">
        <v>28</v>
      </c>
      <c r="D319" s="31" t="s">
        <v>41</v>
      </c>
      <c r="E319" s="31">
        <v>183</v>
      </c>
      <c r="F319" s="31">
        <v>82</v>
      </c>
      <c r="G319" s="31">
        <v>18897.400000000001</v>
      </c>
      <c r="H319" s="31">
        <v>3458224.2</v>
      </c>
      <c r="I319" s="32">
        <v>45797</v>
      </c>
      <c r="J319" s="32">
        <v>45895</v>
      </c>
      <c r="K319" s="31" t="s">
        <v>54</v>
      </c>
      <c r="L319" s="33" t="s">
        <v>58</v>
      </c>
      <c r="M319" s="13" t="str">
        <f>PROPER(TRIM(SUBSTITUTE(B319,"###"," ")))</f>
        <v>Success Lite</v>
      </c>
      <c r="N319" s="13" t="str">
        <f>PROPER(TRIM(SUBSTITUTE(C319,"###"," ")))</f>
        <v>Furniture</v>
      </c>
      <c r="O319" s="13" t="str">
        <f>PROPER(TRIM(SUBSTITUTE(D319,"###"," ")))</f>
        <v>Quickstock</v>
      </c>
      <c r="P319" s="13" t="str">
        <f t="shared" si="28"/>
        <v>Success Lite</v>
      </c>
      <c r="Q319" s="34" t="str">
        <f t="shared" si="29"/>
        <v>Furniture</v>
      </c>
      <c r="R319" s="13" t="str">
        <f t="shared" si="30"/>
        <v>Quickstock</v>
      </c>
      <c r="S319" s="35">
        <f t="shared" si="31"/>
        <v>183</v>
      </c>
      <c r="T319" s="35">
        <f t="shared" si="32"/>
        <v>82</v>
      </c>
      <c r="U319" s="14">
        <f t="shared" si="33"/>
        <v>18897.400000000001</v>
      </c>
      <c r="V319" s="14">
        <f t="shared" si="34"/>
        <v>3458224.2</v>
      </c>
      <c r="W319" s="13" t="str">
        <v>In Stock</v>
      </c>
      <c r="X319" s="13" t="str">
        <v>No</v>
      </c>
      <c r="Y319" s="13">
        <v>0</v>
      </c>
    </row>
    <row r="320" spans="1:25" x14ac:dyDescent="0.3">
      <c r="A320" s="31" t="s">
        <v>664</v>
      </c>
      <c r="B320" s="31" t="s">
        <v>665</v>
      </c>
      <c r="C320" s="31" t="s">
        <v>28</v>
      </c>
      <c r="D320" s="31" t="s">
        <v>24</v>
      </c>
      <c r="E320" s="31">
        <v>61</v>
      </c>
      <c r="F320" s="31">
        <v>96</v>
      </c>
      <c r="G320" s="31">
        <v>19784.240000000002</v>
      </c>
      <c r="H320" s="31">
        <v>1206838.6399999999</v>
      </c>
      <c r="I320" s="32">
        <v>45773</v>
      </c>
      <c r="J320" s="32">
        <v>45928</v>
      </c>
      <c r="K320" s="31" t="s">
        <v>25</v>
      </c>
      <c r="L320" s="33" t="s">
        <v>30</v>
      </c>
      <c r="M320" s="13" t="str">
        <f>PROPER(TRIM(SUBSTITUTE(B320,"###"," ")))</f>
        <v>Yeah Mini</v>
      </c>
      <c r="N320" s="13" t="str">
        <f>PROPER(TRIM(SUBSTITUTE(C320,"###"," ")))</f>
        <v>Furniture</v>
      </c>
      <c r="O320" s="13" t="str">
        <f>PROPER(TRIM(SUBSTITUTE(D320,"###"," ")))</f>
        <v>Omni Suppliers</v>
      </c>
      <c r="P320" s="13" t="str">
        <f t="shared" si="28"/>
        <v>Yeah Mini</v>
      </c>
      <c r="Q320" s="34" t="str">
        <f t="shared" si="29"/>
        <v>Furniture</v>
      </c>
      <c r="R320" s="13" t="str">
        <f t="shared" si="30"/>
        <v>Omni Suppliers</v>
      </c>
      <c r="S320" s="35">
        <f t="shared" si="31"/>
        <v>61</v>
      </c>
      <c r="T320" s="35">
        <f t="shared" si="32"/>
        <v>96</v>
      </c>
      <c r="U320" s="14">
        <f t="shared" si="33"/>
        <v>19784.240000000002</v>
      </c>
      <c r="V320" s="14">
        <f t="shared" si="34"/>
        <v>1206838.6400000001</v>
      </c>
      <c r="W320" s="13" t="str">
        <v>Low Stock</v>
      </c>
      <c r="X320" s="13" t="str">
        <v>Yes</v>
      </c>
      <c r="Y320" s="13">
        <v>1</v>
      </c>
    </row>
    <row r="321" spans="1:25" x14ac:dyDescent="0.3">
      <c r="A321" s="31" t="s">
        <v>666</v>
      </c>
      <c r="B321" s="31" t="s">
        <v>667</v>
      </c>
      <c r="C321" s="31" t="s">
        <v>28</v>
      </c>
      <c r="D321" s="31" t="s">
        <v>24</v>
      </c>
      <c r="E321" s="31">
        <v>51</v>
      </c>
      <c r="F321" s="31">
        <v>23</v>
      </c>
      <c r="G321" s="31">
        <v>4671.8500000000004</v>
      </c>
      <c r="H321" s="31">
        <v>238264.35</v>
      </c>
      <c r="I321" s="32">
        <v>45745</v>
      </c>
      <c r="J321" s="32">
        <v>45916</v>
      </c>
      <c r="K321" s="13"/>
      <c r="L321" s="33" t="s">
        <v>17</v>
      </c>
      <c r="M321" s="13" t="str">
        <f>PROPER(TRIM(SUBSTITUTE(B321,"###"," ")))</f>
        <v>Choice Lite</v>
      </c>
      <c r="N321" s="13" t="str">
        <f>PROPER(TRIM(SUBSTITUTE(C321,"###"," ")))</f>
        <v>Furniture</v>
      </c>
      <c r="O321" s="13" t="str">
        <f>PROPER(TRIM(SUBSTITUTE(D321,"###"," ")))</f>
        <v>Omni Suppliers</v>
      </c>
      <c r="P321" s="13" t="str">
        <f t="shared" si="28"/>
        <v>Choice Lite</v>
      </c>
      <c r="Q321" s="34" t="str">
        <f t="shared" si="29"/>
        <v>Furniture</v>
      </c>
      <c r="R321" s="13" t="str">
        <f t="shared" si="30"/>
        <v>Omni Suppliers</v>
      </c>
      <c r="S321" s="35">
        <f t="shared" si="31"/>
        <v>51</v>
      </c>
      <c r="T321" s="35">
        <f t="shared" si="32"/>
        <v>23</v>
      </c>
      <c r="U321" s="14">
        <f t="shared" si="33"/>
        <v>4671.8500000000004</v>
      </c>
      <c r="V321" s="14">
        <f t="shared" si="34"/>
        <v>238264.35</v>
      </c>
      <c r="W321" s="13" t="str">
        <v>In Stock</v>
      </c>
      <c r="X321" s="13" t="str">
        <v>No</v>
      </c>
      <c r="Y321" s="13">
        <v>0</v>
      </c>
    </row>
    <row r="322" spans="1:25" x14ac:dyDescent="0.3">
      <c r="A322" s="31" t="s">
        <v>668</v>
      </c>
      <c r="B322" s="31" t="s">
        <v>669</v>
      </c>
      <c r="C322" s="31" t="s">
        <v>20</v>
      </c>
      <c r="D322" s="31" t="s">
        <v>24</v>
      </c>
      <c r="E322" s="31">
        <v>92</v>
      </c>
      <c r="F322" s="31">
        <v>82</v>
      </c>
      <c r="G322" s="31">
        <v>4649.8599999999997</v>
      </c>
      <c r="H322" s="31">
        <v>427787.12</v>
      </c>
      <c r="I322" s="32">
        <v>45683</v>
      </c>
      <c r="J322" s="32">
        <v>45874</v>
      </c>
      <c r="K322" s="31" t="s">
        <v>57</v>
      </c>
      <c r="L322" s="33" t="s">
        <v>21</v>
      </c>
      <c r="M322" s="13" t="str">
        <f>PROPER(TRIM(SUBSTITUTE(B322,"###"," ")))</f>
        <v>Month Pro</v>
      </c>
      <c r="N322" s="13" t="str">
        <f>PROPER(TRIM(SUBSTITUTE(C322,"###"," ")))</f>
        <v>Toys</v>
      </c>
      <c r="O322" s="13" t="str">
        <f>PROPER(TRIM(SUBSTITUTE(D322,"###"," ")))</f>
        <v>Omni Suppliers</v>
      </c>
      <c r="P322" s="13" t="str">
        <f t="shared" si="28"/>
        <v>Month Pro</v>
      </c>
      <c r="Q322" s="34" t="str">
        <f t="shared" si="29"/>
        <v>Toys</v>
      </c>
      <c r="R322" s="13" t="str">
        <f t="shared" si="30"/>
        <v>Omni Suppliers</v>
      </c>
      <c r="S322" s="35">
        <f t="shared" si="31"/>
        <v>92</v>
      </c>
      <c r="T322" s="35">
        <f t="shared" si="32"/>
        <v>82</v>
      </c>
      <c r="U322" s="14">
        <f t="shared" si="33"/>
        <v>4649.8599999999997</v>
      </c>
      <c r="V322" s="14">
        <f t="shared" si="34"/>
        <v>427787.12</v>
      </c>
      <c r="W322" s="13" t="str">
        <v>In Stock</v>
      </c>
      <c r="X322" s="13" t="str">
        <v>No</v>
      </c>
      <c r="Y322" s="13">
        <v>0</v>
      </c>
    </row>
    <row r="323" spans="1:25" x14ac:dyDescent="0.3">
      <c r="A323" s="31" t="s">
        <v>670</v>
      </c>
      <c r="B323" s="31" t="s">
        <v>671</v>
      </c>
      <c r="C323" s="31" t="s">
        <v>20</v>
      </c>
      <c r="D323" s="31" t="s">
        <v>15</v>
      </c>
      <c r="E323" s="31">
        <v>109</v>
      </c>
      <c r="F323" s="31">
        <v>93</v>
      </c>
      <c r="G323" s="31">
        <v>986.56</v>
      </c>
      <c r="H323" s="31">
        <v>107535.03999999999</v>
      </c>
      <c r="I323" s="32">
        <v>45837</v>
      </c>
      <c r="J323" s="32">
        <v>45867</v>
      </c>
      <c r="K323" s="31" t="s">
        <v>54</v>
      </c>
      <c r="L323" s="33" t="s">
        <v>21</v>
      </c>
      <c r="M323" s="13" t="str">
        <f>PROPER(TRIM(SUBSTITUTE(B323,"###"," ")))</f>
        <v>Save X</v>
      </c>
      <c r="N323" s="13" t="str">
        <f>PROPER(TRIM(SUBSTITUTE(C323,"###"," ")))</f>
        <v>Toys</v>
      </c>
      <c r="O323" s="13" t="str">
        <f>PROPER(TRIM(SUBSTITUTE(D323,"###"," ")))</f>
        <v>Global Traders</v>
      </c>
      <c r="P323" s="13" t="str">
        <f t="shared" ref="P323:P386" si="35">IF(M323="","Unknown",M323)</f>
        <v>Save X</v>
      </c>
      <c r="Q323" s="34" t="str">
        <f t="shared" ref="Q323:Q386" si="36">IF(N323="","Unknown",N323)</f>
        <v>Toys</v>
      </c>
      <c r="R323" s="13" t="str">
        <f t="shared" ref="R323:R386" si="37">IF(O323="","Others",O323)</f>
        <v>Global Traders</v>
      </c>
      <c r="S323" s="35">
        <f t="shared" ref="S323:S386" si="38">VALUE(E323)</f>
        <v>109</v>
      </c>
      <c r="T323" s="35">
        <f t="shared" ref="T323:T386" si="39">VALUE(F323)</f>
        <v>93</v>
      </c>
      <c r="U323" s="14">
        <f t="shared" ref="U323:U386" si="40">VALUE(G323)</f>
        <v>986.56</v>
      </c>
      <c r="V323" s="14">
        <f t="shared" ref="V323:V386" si="41">E323*G323</f>
        <v>107535.03999999999</v>
      </c>
      <c r="W323" s="13" t="str">
        <v>In Stock</v>
      </c>
      <c r="X323" s="13" t="str">
        <v>No</v>
      </c>
      <c r="Y323" s="13">
        <v>0</v>
      </c>
    </row>
    <row r="324" spans="1:25" x14ac:dyDescent="0.3">
      <c r="A324" s="31" t="s">
        <v>672</v>
      </c>
      <c r="B324" s="31" t="s">
        <v>673</v>
      </c>
      <c r="C324" s="31" t="s">
        <v>28</v>
      </c>
      <c r="D324" s="31" t="s">
        <v>53</v>
      </c>
      <c r="E324" s="31">
        <v>168</v>
      </c>
      <c r="F324" s="31">
        <v>22</v>
      </c>
      <c r="G324" s="31">
        <v>16532.8</v>
      </c>
      <c r="H324" s="31">
        <v>2777510.4</v>
      </c>
      <c r="I324" s="32">
        <v>45780</v>
      </c>
      <c r="J324" s="32">
        <v>45935</v>
      </c>
      <c r="K324" s="31" t="s">
        <v>29</v>
      </c>
      <c r="L324" s="33" t="s">
        <v>17</v>
      </c>
      <c r="M324" s="13" t="str">
        <f>PROPER(TRIM(SUBSTITUTE(B324,"###"," ")))</f>
        <v>Me Mini</v>
      </c>
      <c r="N324" s="13" t="str">
        <f>PROPER(TRIM(SUBSTITUTE(C324,"###"," ")))</f>
        <v>Furniture</v>
      </c>
      <c r="O324" s="13" t="str">
        <f>PROPER(TRIM(SUBSTITUTE(D324,"###"," ")))</f>
        <v>Abc Pvt Ltd</v>
      </c>
      <c r="P324" s="13" t="str">
        <f t="shared" si="35"/>
        <v>Me Mini</v>
      </c>
      <c r="Q324" s="34" t="str">
        <f t="shared" si="36"/>
        <v>Furniture</v>
      </c>
      <c r="R324" s="13" t="str">
        <f t="shared" si="37"/>
        <v>Abc Pvt Ltd</v>
      </c>
      <c r="S324" s="35">
        <f t="shared" si="38"/>
        <v>168</v>
      </c>
      <c r="T324" s="35">
        <f t="shared" si="39"/>
        <v>22</v>
      </c>
      <c r="U324" s="14">
        <f t="shared" si="40"/>
        <v>16532.8</v>
      </c>
      <c r="V324" s="14">
        <f t="shared" si="41"/>
        <v>2777510.4</v>
      </c>
      <c r="W324" s="13" t="str">
        <v>In Stock</v>
      </c>
      <c r="X324" s="13" t="str">
        <v>No</v>
      </c>
      <c r="Y324" s="13">
        <v>0</v>
      </c>
    </row>
    <row r="325" spans="1:25" x14ac:dyDescent="0.3">
      <c r="A325" s="31" t="s">
        <v>674</v>
      </c>
      <c r="B325" s="31" t="s">
        <v>675</v>
      </c>
      <c r="C325" s="31" t="s">
        <v>20</v>
      </c>
      <c r="D325" s="31" t="s">
        <v>53</v>
      </c>
      <c r="E325" s="13"/>
      <c r="F325" s="31">
        <v>66</v>
      </c>
      <c r="G325" s="31">
        <v>4365.66</v>
      </c>
      <c r="H325" s="13"/>
      <c r="I325" s="32">
        <v>45763</v>
      </c>
      <c r="J325" s="32">
        <v>45940</v>
      </c>
      <c r="K325" s="31" t="s">
        <v>16</v>
      </c>
      <c r="L325" s="33" t="s">
        <v>58</v>
      </c>
      <c r="M325" s="13" t="str">
        <f>PROPER(TRIM(SUBSTITUTE(B325,"###"," ")))</f>
        <v>Ask Mini</v>
      </c>
      <c r="N325" s="13" t="str">
        <f>PROPER(TRIM(SUBSTITUTE(C325,"###"," ")))</f>
        <v>Toys</v>
      </c>
      <c r="O325" s="13" t="str">
        <f>PROPER(TRIM(SUBSTITUTE(D325,"###"," ")))</f>
        <v>Abc Pvt Ltd</v>
      </c>
      <c r="P325" s="13" t="str">
        <f t="shared" si="35"/>
        <v>Ask Mini</v>
      </c>
      <c r="Q325" s="34" t="str">
        <f t="shared" si="36"/>
        <v>Toys</v>
      </c>
      <c r="R325" s="13" t="str">
        <f t="shared" si="37"/>
        <v>Abc Pvt Ltd</v>
      </c>
      <c r="S325" s="35">
        <f t="shared" si="38"/>
        <v>0</v>
      </c>
      <c r="T325" s="35">
        <f t="shared" si="39"/>
        <v>66</v>
      </c>
      <c r="U325" s="14">
        <f t="shared" si="40"/>
        <v>4365.66</v>
      </c>
      <c r="V325" s="14">
        <f t="shared" si="41"/>
        <v>0</v>
      </c>
      <c r="W325" s="13" t="str">
        <v>Out of Stock</v>
      </c>
      <c r="X325" s="13" t="str">
        <v>Yes</v>
      </c>
      <c r="Y325" s="13">
        <v>1</v>
      </c>
    </row>
    <row r="326" spans="1:25" x14ac:dyDescent="0.3">
      <c r="A326" s="31" t="s">
        <v>676</v>
      </c>
      <c r="B326" s="31" t="s">
        <v>677</v>
      </c>
      <c r="C326" s="31" t="s">
        <v>20</v>
      </c>
      <c r="D326" s="13"/>
      <c r="E326" s="31">
        <v>60</v>
      </c>
      <c r="F326" s="31">
        <v>54</v>
      </c>
      <c r="G326" s="31">
        <v>15176.86</v>
      </c>
      <c r="H326" s="31">
        <v>910611.60000000009</v>
      </c>
      <c r="I326" s="32">
        <v>45742</v>
      </c>
      <c r="J326" s="32">
        <v>45913</v>
      </c>
      <c r="K326" s="13"/>
      <c r="L326" s="33" t="s">
        <v>30</v>
      </c>
      <c r="M326" s="13" t="str">
        <f>PROPER(TRIM(SUBSTITUTE(B326,"###"," ")))</f>
        <v>Above Pro</v>
      </c>
      <c r="N326" s="13" t="str">
        <f>PROPER(TRIM(SUBSTITUTE(C326,"###"," ")))</f>
        <v>Toys</v>
      </c>
      <c r="O326" s="13" t="str">
        <f>PROPER(TRIM(SUBSTITUTE(D326,"###"," ")))</f>
        <v/>
      </c>
      <c r="P326" s="13" t="str">
        <f t="shared" si="35"/>
        <v>Above Pro</v>
      </c>
      <c r="Q326" s="34" t="str">
        <f t="shared" si="36"/>
        <v>Toys</v>
      </c>
      <c r="R326" s="13" t="str">
        <f t="shared" si="37"/>
        <v>Others</v>
      </c>
      <c r="S326" s="35">
        <f t="shared" si="38"/>
        <v>60</v>
      </c>
      <c r="T326" s="35">
        <f t="shared" si="39"/>
        <v>54</v>
      </c>
      <c r="U326" s="14">
        <f t="shared" si="40"/>
        <v>15176.86</v>
      </c>
      <c r="V326" s="14">
        <f t="shared" si="41"/>
        <v>910611.60000000009</v>
      </c>
      <c r="W326" s="13" t="str">
        <v>In Stock</v>
      </c>
      <c r="X326" s="13" t="str">
        <v>No</v>
      </c>
      <c r="Y326" s="13">
        <v>0</v>
      </c>
    </row>
    <row r="327" spans="1:25" x14ac:dyDescent="0.3">
      <c r="A327" s="31" t="s">
        <v>678</v>
      </c>
      <c r="B327" s="31" t="s">
        <v>679</v>
      </c>
      <c r="C327" s="31" t="s">
        <v>14</v>
      </c>
      <c r="D327" s="31" t="s">
        <v>24</v>
      </c>
      <c r="E327" s="31">
        <v>2</v>
      </c>
      <c r="F327" s="31">
        <v>51</v>
      </c>
      <c r="G327" s="31">
        <v>9294.4500000000007</v>
      </c>
      <c r="H327" s="31">
        <v>18588.900000000001</v>
      </c>
      <c r="I327" s="32">
        <v>45709</v>
      </c>
      <c r="J327" s="32">
        <v>45888</v>
      </c>
      <c r="K327" s="31" t="s">
        <v>16</v>
      </c>
      <c r="L327" s="33" t="s">
        <v>33</v>
      </c>
      <c r="M327" s="13" t="str">
        <f>PROPER(TRIM(SUBSTITUTE(B327,"###"," ")))</f>
        <v>Tonight Plus</v>
      </c>
      <c r="N327" s="13" t="str">
        <f>PROPER(TRIM(SUBSTITUTE(C327,"###"," ")))</f>
        <v>Clothing</v>
      </c>
      <c r="O327" s="13" t="str">
        <f>PROPER(TRIM(SUBSTITUTE(D327,"###"," ")))</f>
        <v>Omni Suppliers</v>
      </c>
      <c r="P327" s="13" t="str">
        <f t="shared" si="35"/>
        <v>Tonight Plus</v>
      </c>
      <c r="Q327" s="34" t="str">
        <f t="shared" si="36"/>
        <v>Clothing</v>
      </c>
      <c r="R327" s="13" t="str">
        <f t="shared" si="37"/>
        <v>Omni Suppliers</v>
      </c>
      <c r="S327" s="35">
        <f t="shared" si="38"/>
        <v>2</v>
      </c>
      <c r="T327" s="35">
        <f t="shared" si="39"/>
        <v>51</v>
      </c>
      <c r="U327" s="14">
        <f t="shared" si="40"/>
        <v>9294.4500000000007</v>
      </c>
      <c r="V327" s="14">
        <f t="shared" si="41"/>
        <v>18588.900000000001</v>
      </c>
      <c r="W327" s="13" t="str">
        <v>Low Stock</v>
      </c>
      <c r="X327" s="13" t="str">
        <v>Yes</v>
      </c>
      <c r="Y327" s="13">
        <v>1</v>
      </c>
    </row>
    <row r="328" spans="1:25" x14ac:dyDescent="0.3">
      <c r="A328" s="31" t="s">
        <v>680</v>
      </c>
      <c r="B328" s="31" t="s">
        <v>681</v>
      </c>
      <c r="C328" s="31" t="s">
        <v>28</v>
      </c>
      <c r="D328" s="13"/>
      <c r="E328" s="31">
        <v>119</v>
      </c>
      <c r="F328" s="31">
        <v>92</v>
      </c>
      <c r="G328" s="31">
        <v>17903.68</v>
      </c>
      <c r="H328" s="31">
        <v>2130537.92</v>
      </c>
      <c r="I328" s="32">
        <v>45672</v>
      </c>
      <c r="J328" s="32">
        <v>45898</v>
      </c>
      <c r="K328" s="13"/>
      <c r="L328" s="33" t="s">
        <v>17</v>
      </c>
      <c r="M328" s="13" t="str">
        <f>PROPER(TRIM(SUBSTITUTE(B328,"###"," ")))</f>
        <v>Color Plus</v>
      </c>
      <c r="N328" s="13" t="str">
        <f>PROPER(TRIM(SUBSTITUTE(C328,"###"," ")))</f>
        <v>Furniture</v>
      </c>
      <c r="O328" s="13" t="str">
        <f>PROPER(TRIM(SUBSTITUTE(D328,"###"," ")))</f>
        <v/>
      </c>
      <c r="P328" s="13" t="str">
        <f t="shared" si="35"/>
        <v>Color Plus</v>
      </c>
      <c r="Q328" s="34" t="str">
        <f t="shared" si="36"/>
        <v>Furniture</v>
      </c>
      <c r="R328" s="13" t="str">
        <f t="shared" si="37"/>
        <v>Others</v>
      </c>
      <c r="S328" s="35">
        <f t="shared" si="38"/>
        <v>119</v>
      </c>
      <c r="T328" s="35">
        <f t="shared" si="39"/>
        <v>92</v>
      </c>
      <c r="U328" s="14">
        <f t="shared" si="40"/>
        <v>17903.68</v>
      </c>
      <c r="V328" s="14">
        <f t="shared" si="41"/>
        <v>2130537.92</v>
      </c>
      <c r="W328" s="13" t="str">
        <v>In Stock</v>
      </c>
      <c r="X328" s="13" t="str">
        <v>No</v>
      </c>
      <c r="Y328" s="13">
        <v>0</v>
      </c>
    </row>
    <row r="329" spans="1:25" x14ac:dyDescent="0.3">
      <c r="A329" s="31" t="s">
        <v>682</v>
      </c>
      <c r="B329" s="31" t="s">
        <v>683</v>
      </c>
      <c r="C329" s="31" t="s">
        <v>28</v>
      </c>
      <c r="D329" s="31" t="s">
        <v>45</v>
      </c>
      <c r="E329" s="31">
        <v>97</v>
      </c>
      <c r="F329" s="31">
        <v>30</v>
      </c>
      <c r="G329" s="31">
        <v>17555.34</v>
      </c>
      <c r="H329" s="31">
        <v>1702867.98</v>
      </c>
      <c r="I329" s="32">
        <v>45682</v>
      </c>
      <c r="J329" s="32">
        <v>45898</v>
      </c>
      <c r="K329" s="31" t="s">
        <v>54</v>
      </c>
      <c r="L329" s="33" t="s">
        <v>30</v>
      </c>
      <c r="M329" s="13" t="str">
        <f>PROPER(TRIM(SUBSTITUTE(B329,"###"," ")))</f>
        <v>Air Lite</v>
      </c>
      <c r="N329" s="13" t="str">
        <f>PROPER(TRIM(SUBSTITUTE(C329,"###"," ")))</f>
        <v>Furniture</v>
      </c>
      <c r="O329" s="13" t="str">
        <f>PROPER(TRIM(SUBSTITUTE(D329,"###"," ")))</f>
        <v>Retailmart Inc</v>
      </c>
      <c r="P329" s="13" t="str">
        <f t="shared" si="35"/>
        <v>Air Lite</v>
      </c>
      <c r="Q329" s="34" t="str">
        <f t="shared" si="36"/>
        <v>Furniture</v>
      </c>
      <c r="R329" s="13" t="str">
        <f t="shared" si="37"/>
        <v>Retailmart Inc</v>
      </c>
      <c r="S329" s="35">
        <f t="shared" si="38"/>
        <v>97</v>
      </c>
      <c r="T329" s="35">
        <f t="shared" si="39"/>
        <v>30</v>
      </c>
      <c r="U329" s="14">
        <f t="shared" si="40"/>
        <v>17555.34</v>
      </c>
      <c r="V329" s="14">
        <f t="shared" si="41"/>
        <v>1702867.98</v>
      </c>
      <c r="W329" s="13" t="str">
        <v>In Stock</v>
      </c>
      <c r="X329" s="13" t="str">
        <v>No</v>
      </c>
      <c r="Y329" s="13">
        <v>0</v>
      </c>
    </row>
    <row r="330" spans="1:25" x14ac:dyDescent="0.3">
      <c r="A330" s="31" t="s">
        <v>684</v>
      </c>
      <c r="B330" s="31" t="s">
        <v>685</v>
      </c>
      <c r="C330" s="31" t="s">
        <v>44</v>
      </c>
      <c r="D330" s="31" t="s">
        <v>45</v>
      </c>
      <c r="E330" s="31">
        <v>122</v>
      </c>
      <c r="F330" s="31">
        <v>48</v>
      </c>
      <c r="G330" s="31">
        <v>17780.52</v>
      </c>
      <c r="H330" s="31">
        <v>2169223.44</v>
      </c>
      <c r="I330" s="32">
        <v>45748</v>
      </c>
      <c r="J330" s="32">
        <v>45884</v>
      </c>
      <c r="K330" s="31" t="s">
        <v>25</v>
      </c>
      <c r="L330" s="33" t="s">
        <v>30</v>
      </c>
      <c r="M330" s="13" t="str">
        <f>PROPER(TRIM(SUBSTITUTE(B330,"###"," ")))</f>
        <v>Real Mini</v>
      </c>
      <c r="N330" s="13" t="str">
        <f>PROPER(TRIM(SUBSTITUTE(C330,"###"," ")))</f>
        <v>Groceries</v>
      </c>
      <c r="O330" s="13" t="str">
        <f>PROPER(TRIM(SUBSTITUTE(D330,"###"," ")))</f>
        <v>Retailmart Inc</v>
      </c>
      <c r="P330" s="13" t="str">
        <f t="shared" si="35"/>
        <v>Real Mini</v>
      </c>
      <c r="Q330" s="34" t="str">
        <f t="shared" si="36"/>
        <v>Groceries</v>
      </c>
      <c r="R330" s="13" t="str">
        <f t="shared" si="37"/>
        <v>Retailmart Inc</v>
      </c>
      <c r="S330" s="35">
        <f t="shared" si="38"/>
        <v>122</v>
      </c>
      <c r="T330" s="35">
        <f t="shared" si="39"/>
        <v>48</v>
      </c>
      <c r="U330" s="14">
        <f t="shared" si="40"/>
        <v>17780.52</v>
      </c>
      <c r="V330" s="14">
        <f t="shared" si="41"/>
        <v>2169223.44</v>
      </c>
      <c r="W330" s="13" t="str">
        <v>In Stock</v>
      </c>
      <c r="X330" s="13" t="str">
        <v>No</v>
      </c>
      <c r="Y330" s="13">
        <v>0</v>
      </c>
    </row>
    <row r="331" spans="1:25" x14ac:dyDescent="0.3">
      <c r="A331" s="31" t="s">
        <v>686</v>
      </c>
      <c r="B331" s="31" t="s">
        <v>687</v>
      </c>
      <c r="C331" s="31" t="s">
        <v>20</v>
      </c>
      <c r="D331" s="31" t="s">
        <v>24</v>
      </c>
      <c r="E331" s="31">
        <v>75</v>
      </c>
      <c r="F331" s="31">
        <v>61</v>
      </c>
      <c r="G331" s="31">
        <v>16199.85</v>
      </c>
      <c r="H331" s="31">
        <v>1214988.75</v>
      </c>
      <c r="I331" s="32">
        <v>45726</v>
      </c>
      <c r="J331" s="32">
        <v>45877</v>
      </c>
      <c r="K331" s="13"/>
      <c r="L331" s="33" t="s">
        <v>30</v>
      </c>
      <c r="M331" s="13" t="str">
        <f>PROPER(TRIM(SUBSTITUTE(B331,"###"," ")))</f>
        <v>Agree Pro</v>
      </c>
      <c r="N331" s="13" t="str">
        <f>PROPER(TRIM(SUBSTITUTE(C331,"###"," ")))</f>
        <v>Toys</v>
      </c>
      <c r="O331" s="13" t="str">
        <f>PROPER(TRIM(SUBSTITUTE(D331,"###"," ")))</f>
        <v>Omni Suppliers</v>
      </c>
      <c r="P331" s="13" t="str">
        <f t="shared" si="35"/>
        <v>Agree Pro</v>
      </c>
      <c r="Q331" s="34" t="str">
        <f t="shared" si="36"/>
        <v>Toys</v>
      </c>
      <c r="R331" s="13" t="str">
        <f t="shared" si="37"/>
        <v>Omni Suppliers</v>
      </c>
      <c r="S331" s="35">
        <f t="shared" si="38"/>
        <v>75</v>
      </c>
      <c r="T331" s="35">
        <f t="shared" si="39"/>
        <v>61</v>
      </c>
      <c r="U331" s="14">
        <f t="shared" si="40"/>
        <v>16199.85</v>
      </c>
      <c r="V331" s="14">
        <f t="shared" si="41"/>
        <v>1214988.75</v>
      </c>
      <c r="W331" s="13" t="str">
        <v>In Stock</v>
      </c>
      <c r="X331" s="13" t="str">
        <v>No</v>
      </c>
      <c r="Y331" s="13">
        <v>0</v>
      </c>
    </row>
    <row r="332" spans="1:25" x14ac:dyDescent="0.3">
      <c r="A332" s="31" t="s">
        <v>688</v>
      </c>
      <c r="B332" s="31" t="s">
        <v>689</v>
      </c>
      <c r="C332" s="31" t="s">
        <v>40</v>
      </c>
      <c r="D332" s="31" t="s">
        <v>15</v>
      </c>
      <c r="E332" s="13"/>
      <c r="F332" s="31">
        <v>98</v>
      </c>
      <c r="G332" s="31">
        <v>151.38999999999999</v>
      </c>
      <c r="H332" s="13"/>
      <c r="I332" s="32">
        <v>45816</v>
      </c>
      <c r="J332" s="32">
        <v>45901</v>
      </c>
      <c r="K332" s="31" t="s">
        <v>54</v>
      </c>
      <c r="L332" s="33" t="s">
        <v>33</v>
      </c>
      <c r="M332" s="13" t="str">
        <f>PROPER(TRIM(SUBSTITUTE(B332,"###"," ")))</f>
        <v>Draw Pro</v>
      </c>
      <c r="N332" s="13" t="str">
        <f>PROPER(TRIM(SUBSTITUTE(C332,"###"," ")))</f>
        <v>Electronics</v>
      </c>
      <c r="O332" s="13" t="str">
        <f>PROPER(TRIM(SUBSTITUTE(D332,"###"," ")))</f>
        <v>Global Traders</v>
      </c>
      <c r="P332" s="13" t="str">
        <f t="shared" si="35"/>
        <v>Draw Pro</v>
      </c>
      <c r="Q332" s="34" t="str">
        <f t="shared" si="36"/>
        <v>Electronics</v>
      </c>
      <c r="R332" s="13" t="str">
        <f t="shared" si="37"/>
        <v>Global Traders</v>
      </c>
      <c r="S332" s="35">
        <f t="shared" si="38"/>
        <v>0</v>
      </c>
      <c r="T332" s="35">
        <f t="shared" si="39"/>
        <v>98</v>
      </c>
      <c r="U332" s="14">
        <f t="shared" si="40"/>
        <v>151.38999999999999</v>
      </c>
      <c r="V332" s="14">
        <f t="shared" si="41"/>
        <v>0</v>
      </c>
      <c r="W332" s="13" t="str">
        <v>Out of Stock</v>
      </c>
      <c r="X332" s="13" t="str">
        <v>Yes</v>
      </c>
      <c r="Y332" s="13">
        <v>1</v>
      </c>
    </row>
    <row r="333" spans="1:25" x14ac:dyDescent="0.3">
      <c r="A333" s="31" t="s">
        <v>690</v>
      </c>
      <c r="B333" s="31" t="s">
        <v>691</v>
      </c>
      <c r="C333" s="31" t="s">
        <v>40</v>
      </c>
      <c r="D333" s="31" t="s">
        <v>24</v>
      </c>
      <c r="E333" s="31">
        <v>132</v>
      </c>
      <c r="F333" s="31">
        <v>67</v>
      </c>
      <c r="G333" s="31">
        <v>9942.7199999999993</v>
      </c>
      <c r="H333" s="31">
        <v>1312439.04</v>
      </c>
      <c r="I333" s="32">
        <v>45672</v>
      </c>
      <c r="J333" s="32">
        <v>45894</v>
      </c>
      <c r="K333" s="31" t="s">
        <v>16</v>
      </c>
      <c r="L333" s="33" t="s">
        <v>33</v>
      </c>
      <c r="M333" s="13" t="str">
        <f>PROPER(TRIM(SUBSTITUTE(B333,"###"," ")))</f>
        <v>Director Plus</v>
      </c>
      <c r="N333" s="13" t="str">
        <f>PROPER(TRIM(SUBSTITUTE(C333,"###"," ")))</f>
        <v>Electronics</v>
      </c>
      <c r="O333" s="13" t="str">
        <f>PROPER(TRIM(SUBSTITUTE(D333,"###"," ")))</f>
        <v>Omni Suppliers</v>
      </c>
      <c r="P333" s="13" t="str">
        <f t="shared" si="35"/>
        <v>Director Plus</v>
      </c>
      <c r="Q333" s="34" t="str">
        <f t="shared" si="36"/>
        <v>Electronics</v>
      </c>
      <c r="R333" s="13" t="str">
        <f t="shared" si="37"/>
        <v>Omni Suppliers</v>
      </c>
      <c r="S333" s="35">
        <f t="shared" si="38"/>
        <v>132</v>
      </c>
      <c r="T333" s="35">
        <f t="shared" si="39"/>
        <v>67</v>
      </c>
      <c r="U333" s="14">
        <f t="shared" si="40"/>
        <v>9942.7199999999993</v>
      </c>
      <c r="V333" s="14">
        <f t="shared" si="41"/>
        <v>1312439.0399999998</v>
      </c>
      <c r="W333" s="13" t="str">
        <v>In Stock</v>
      </c>
      <c r="X333" s="13" t="str">
        <v>No</v>
      </c>
      <c r="Y333" s="13">
        <v>0</v>
      </c>
    </row>
    <row r="334" spans="1:25" x14ac:dyDescent="0.3">
      <c r="A334" s="31" t="s">
        <v>692</v>
      </c>
      <c r="B334" s="31" t="s">
        <v>693</v>
      </c>
      <c r="C334" s="31" t="s">
        <v>14</v>
      </c>
      <c r="D334" s="31" t="s">
        <v>41</v>
      </c>
      <c r="E334" s="31">
        <v>59</v>
      </c>
      <c r="F334" s="31">
        <v>67</v>
      </c>
      <c r="G334" s="31">
        <v>13681.01</v>
      </c>
      <c r="H334" s="31">
        <v>807179.59</v>
      </c>
      <c r="I334" s="32">
        <v>45672</v>
      </c>
      <c r="J334" s="32">
        <v>45869</v>
      </c>
      <c r="K334" s="31" t="s">
        <v>57</v>
      </c>
      <c r="L334" s="33" t="s">
        <v>17</v>
      </c>
      <c r="M334" s="13" t="str">
        <f>PROPER(TRIM(SUBSTITUTE(B334,"###"," ")))</f>
        <v>National Plus</v>
      </c>
      <c r="N334" s="13" t="str">
        <f>PROPER(TRIM(SUBSTITUTE(C334,"###"," ")))</f>
        <v>Clothing</v>
      </c>
      <c r="O334" s="13" t="str">
        <f>PROPER(TRIM(SUBSTITUTE(D334,"###"," ")))</f>
        <v>Quickstock</v>
      </c>
      <c r="P334" s="13" t="str">
        <f t="shared" si="35"/>
        <v>National Plus</v>
      </c>
      <c r="Q334" s="34" t="str">
        <f t="shared" si="36"/>
        <v>Clothing</v>
      </c>
      <c r="R334" s="13" t="str">
        <f t="shared" si="37"/>
        <v>Quickstock</v>
      </c>
      <c r="S334" s="35">
        <f t="shared" si="38"/>
        <v>59</v>
      </c>
      <c r="T334" s="35">
        <f t="shared" si="39"/>
        <v>67</v>
      </c>
      <c r="U334" s="14">
        <f t="shared" si="40"/>
        <v>13681.01</v>
      </c>
      <c r="V334" s="14">
        <f t="shared" si="41"/>
        <v>807179.59</v>
      </c>
      <c r="W334" s="13" t="str">
        <v>Low Stock</v>
      </c>
      <c r="X334" s="13" t="str">
        <v>Yes</v>
      </c>
      <c r="Y334" s="13">
        <v>1</v>
      </c>
    </row>
    <row r="335" spans="1:25" x14ac:dyDescent="0.3">
      <c r="A335" s="31" t="s">
        <v>694</v>
      </c>
      <c r="B335" s="31" t="s">
        <v>695</v>
      </c>
      <c r="C335" s="31" t="s">
        <v>44</v>
      </c>
      <c r="D335" s="31" t="s">
        <v>53</v>
      </c>
      <c r="E335" s="31">
        <v>80</v>
      </c>
      <c r="F335" s="31">
        <v>59</v>
      </c>
      <c r="G335" s="31">
        <v>17663.98</v>
      </c>
      <c r="H335" s="31">
        <v>1413118.4</v>
      </c>
      <c r="I335" s="32">
        <v>45710</v>
      </c>
      <c r="J335" s="32">
        <v>45882</v>
      </c>
      <c r="K335" s="31" t="s">
        <v>16</v>
      </c>
      <c r="L335" s="33" t="s">
        <v>33</v>
      </c>
      <c r="M335" s="13" t="str">
        <f>PROPER(TRIM(SUBSTITUTE(B335,"###"," ")))</f>
        <v>Visit Lite</v>
      </c>
      <c r="N335" s="13" t="str">
        <f>PROPER(TRIM(SUBSTITUTE(C335,"###"," ")))</f>
        <v>Groceries</v>
      </c>
      <c r="O335" s="13" t="str">
        <f>PROPER(TRIM(SUBSTITUTE(D335,"###"," ")))</f>
        <v>Abc Pvt Ltd</v>
      </c>
      <c r="P335" s="13" t="str">
        <f t="shared" si="35"/>
        <v>Visit Lite</v>
      </c>
      <c r="Q335" s="34" t="str">
        <f t="shared" si="36"/>
        <v>Groceries</v>
      </c>
      <c r="R335" s="13" t="str">
        <f t="shared" si="37"/>
        <v>Abc Pvt Ltd</v>
      </c>
      <c r="S335" s="35">
        <f t="shared" si="38"/>
        <v>80</v>
      </c>
      <c r="T335" s="35">
        <f t="shared" si="39"/>
        <v>59</v>
      </c>
      <c r="U335" s="14">
        <f t="shared" si="40"/>
        <v>17663.98</v>
      </c>
      <c r="V335" s="14">
        <f t="shared" si="41"/>
        <v>1413118.4</v>
      </c>
      <c r="W335" s="13" t="str">
        <v>In Stock</v>
      </c>
      <c r="X335" s="13" t="str">
        <v>No</v>
      </c>
      <c r="Y335" s="13">
        <v>0</v>
      </c>
    </row>
    <row r="336" spans="1:25" x14ac:dyDescent="0.3">
      <c r="A336" s="31" t="s">
        <v>696</v>
      </c>
      <c r="B336" s="31" t="s">
        <v>697</v>
      </c>
      <c r="C336" s="31" t="s">
        <v>28</v>
      </c>
      <c r="D336" s="31" t="s">
        <v>15</v>
      </c>
      <c r="E336" s="13"/>
      <c r="F336" s="31">
        <v>77</v>
      </c>
      <c r="G336" s="31">
        <v>11447.81</v>
      </c>
      <c r="H336" s="13"/>
      <c r="I336" s="32">
        <v>45672</v>
      </c>
      <c r="J336" s="32">
        <v>45860</v>
      </c>
      <c r="K336" s="31" t="s">
        <v>46</v>
      </c>
      <c r="L336" s="33" t="s">
        <v>33</v>
      </c>
      <c r="M336" s="13" t="str">
        <f>PROPER(TRIM(SUBSTITUTE(B336,"###"," ")))</f>
        <v>Reduce Lite</v>
      </c>
      <c r="N336" s="13" t="str">
        <f>PROPER(TRIM(SUBSTITUTE(C336,"###"," ")))</f>
        <v>Furniture</v>
      </c>
      <c r="O336" s="13" t="str">
        <f>PROPER(TRIM(SUBSTITUTE(D336,"###"," ")))</f>
        <v>Global Traders</v>
      </c>
      <c r="P336" s="13" t="str">
        <f t="shared" si="35"/>
        <v>Reduce Lite</v>
      </c>
      <c r="Q336" s="34" t="str">
        <f t="shared" si="36"/>
        <v>Furniture</v>
      </c>
      <c r="R336" s="13" t="str">
        <f t="shared" si="37"/>
        <v>Global Traders</v>
      </c>
      <c r="S336" s="35">
        <f t="shared" si="38"/>
        <v>0</v>
      </c>
      <c r="T336" s="35">
        <f t="shared" si="39"/>
        <v>77</v>
      </c>
      <c r="U336" s="14">
        <f t="shared" si="40"/>
        <v>11447.81</v>
      </c>
      <c r="V336" s="14">
        <f t="shared" si="41"/>
        <v>0</v>
      </c>
      <c r="W336" s="13" t="str">
        <v>Out of Stock</v>
      </c>
      <c r="X336" s="13" t="str">
        <v>Yes</v>
      </c>
      <c r="Y336" s="13">
        <v>1</v>
      </c>
    </row>
    <row r="337" spans="1:25" x14ac:dyDescent="0.3">
      <c r="A337" s="31" t="s">
        <v>698</v>
      </c>
      <c r="B337" s="31" t="s">
        <v>699</v>
      </c>
      <c r="C337" s="31" t="s">
        <v>40</v>
      </c>
      <c r="D337" s="31" t="s">
        <v>24</v>
      </c>
      <c r="E337" s="31">
        <v>90</v>
      </c>
      <c r="F337" s="31">
        <v>96</v>
      </c>
      <c r="G337" s="31">
        <v>5377.21</v>
      </c>
      <c r="H337" s="31">
        <v>483948.9</v>
      </c>
      <c r="I337" s="32">
        <v>45692</v>
      </c>
      <c r="J337" s="32">
        <v>45937</v>
      </c>
      <c r="K337" s="13"/>
      <c r="L337" s="33" t="s">
        <v>33</v>
      </c>
      <c r="M337" s="13" t="str">
        <f>PROPER(TRIM(SUBSTITUTE(B337,"###"," ")))</f>
        <v>Step Mini</v>
      </c>
      <c r="N337" s="13" t="str">
        <f>PROPER(TRIM(SUBSTITUTE(C337,"###"," ")))</f>
        <v>Electronics</v>
      </c>
      <c r="O337" s="13" t="str">
        <f>PROPER(TRIM(SUBSTITUTE(D337,"###"," ")))</f>
        <v>Omni Suppliers</v>
      </c>
      <c r="P337" s="13" t="str">
        <f t="shared" si="35"/>
        <v>Step Mini</v>
      </c>
      <c r="Q337" s="34" t="str">
        <f t="shared" si="36"/>
        <v>Electronics</v>
      </c>
      <c r="R337" s="13" t="str">
        <f t="shared" si="37"/>
        <v>Omni Suppliers</v>
      </c>
      <c r="S337" s="35">
        <f t="shared" si="38"/>
        <v>90</v>
      </c>
      <c r="T337" s="35">
        <f t="shared" si="39"/>
        <v>96</v>
      </c>
      <c r="U337" s="14">
        <f t="shared" si="40"/>
        <v>5377.21</v>
      </c>
      <c r="V337" s="14">
        <f t="shared" si="41"/>
        <v>483948.9</v>
      </c>
      <c r="W337" s="13" t="str">
        <v>Low Stock</v>
      </c>
      <c r="X337" s="13" t="str">
        <v>Yes</v>
      </c>
      <c r="Y337" s="13">
        <v>1</v>
      </c>
    </row>
    <row r="338" spans="1:25" x14ac:dyDescent="0.3">
      <c r="A338" s="31" t="s">
        <v>700</v>
      </c>
      <c r="B338" s="31" t="s">
        <v>701</v>
      </c>
      <c r="C338" s="31" t="s">
        <v>44</v>
      </c>
      <c r="D338" s="31" t="s">
        <v>41</v>
      </c>
      <c r="E338" s="31">
        <v>146</v>
      </c>
      <c r="F338" s="31">
        <v>99</v>
      </c>
      <c r="G338" s="31">
        <v>13186.11</v>
      </c>
      <c r="H338" s="31">
        <v>1925172.06</v>
      </c>
      <c r="I338" s="32">
        <v>45691</v>
      </c>
      <c r="J338" s="32">
        <v>45934</v>
      </c>
      <c r="K338" s="31" t="s">
        <v>46</v>
      </c>
      <c r="L338" s="33" t="s">
        <v>33</v>
      </c>
      <c r="M338" s="13" t="str">
        <f>PROPER(TRIM(SUBSTITUTE(B338,"###"," ")))</f>
        <v>Which Max</v>
      </c>
      <c r="N338" s="13" t="str">
        <f>PROPER(TRIM(SUBSTITUTE(C338,"###"," ")))</f>
        <v>Groceries</v>
      </c>
      <c r="O338" s="13" t="str">
        <f>PROPER(TRIM(SUBSTITUTE(D338,"###"," ")))</f>
        <v>Quickstock</v>
      </c>
      <c r="P338" s="13" t="str">
        <f t="shared" si="35"/>
        <v>Which Max</v>
      </c>
      <c r="Q338" s="34" t="str">
        <f t="shared" si="36"/>
        <v>Groceries</v>
      </c>
      <c r="R338" s="13" t="str">
        <f t="shared" si="37"/>
        <v>Quickstock</v>
      </c>
      <c r="S338" s="35">
        <f t="shared" si="38"/>
        <v>146</v>
      </c>
      <c r="T338" s="35">
        <f t="shared" si="39"/>
        <v>99</v>
      </c>
      <c r="U338" s="14">
        <f t="shared" si="40"/>
        <v>13186.11</v>
      </c>
      <c r="V338" s="14">
        <f t="shared" si="41"/>
        <v>1925172.06</v>
      </c>
      <c r="W338" s="13" t="str">
        <v>In Stock</v>
      </c>
      <c r="X338" s="13" t="str">
        <v>No</v>
      </c>
      <c r="Y338" s="13">
        <v>0</v>
      </c>
    </row>
    <row r="339" spans="1:25" x14ac:dyDescent="0.3">
      <c r="A339" s="31" t="s">
        <v>702</v>
      </c>
      <c r="B339" s="31" t="s">
        <v>703</v>
      </c>
      <c r="C339" s="31" t="s">
        <v>28</v>
      </c>
      <c r="D339" s="31" t="s">
        <v>45</v>
      </c>
      <c r="E339" s="31">
        <v>12</v>
      </c>
      <c r="F339" s="31">
        <v>64</v>
      </c>
      <c r="G339" s="31">
        <v>13964.56</v>
      </c>
      <c r="H339" s="31">
        <v>167574.72</v>
      </c>
      <c r="I339" s="32">
        <v>45746</v>
      </c>
      <c r="J339" s="32">
        <v>45868</v>
      </c>
      <c r="K339" s="31" t="s">
        <v>54</v>
      </c>
      <c r="L339" s="33" t="s">
        <v>21</v>
      </c>
      <c r="M339" s="13" t="str">
        <f>PROPER(TRIM(SUBSTITUTE(B339,"###"," ")))</f>
        <v>Budget Max</v>
      </c>
      <c r="N339" s="13" t="str">
        <f>PROPER(TRIM(SUBSTITUTE(C339,"###"," ")))</f>
        <v>Furniture</v>
      </c>
      <c r="O339" s="13" t="str">
        <f>PROPER(TRIM(SUBSTITUTE(D339,"###"," ")))</f>
        <v>Retailmart Inc</v>
      </c>
      <c r="P339" s="13" t="str">
        <f t="shared" si="35"/>
        <v>Budget Max</v>
      </c>
      <c r="Q339" s="34" t="str">
        <f t="shared" si="36"/>
        <v>Furniture</v>
      </c>
      <c r="R339" s="13" t="str">
        <f t="shared" si="37"/>
        <v>Retailmart Inc</v>
      </c>
      <c r="S339" s="35">
        <f t="shared" si="38"/>
        <v>12</v>
      </c>
      <c r="T339" s="35">
        <f t="shared" si="39"/>
        <v>64</v>
      </c>
      <c r="U339" s="14">
        <f t="shared" si="40"/>
        <v>13964.56</v>
      </c>
      <c r="V339" s="14">
        <f t="shared" si="41"/>
        <v>167574.72</v>
      </c>
      <c r="W339" s="13" t="str">
        <v>Low Stock</v>
      </c>
      <c r="X339" s="13" t="str">
        <v>Yes</v>
      </c>
      <c r="Y339" s="13">
        <v>1</v>
      </c>
    </row>
    <row r="340" spans="1:25" x14ac:dyDescent="0.3">
      <c r="A340" s="31" t="s">
        <v>704</v>
      </c>
      <c r="B340" s="31" t="s">
        <v>705</v>
      </c>
      <c r="C340" s="31" t="s">
        <v>14</v>
      </c>
      <c r="D340" s="31" t="s">
        <v>24</v>
      </c>
      <c r="E340" s="31">
        <v>154</v>
      </c>
      <c r="F340" s="31">
        <v>57</v>
      </c>
      <c r="G340" s="31">
        <v>3824.97</v>
      </c>
      <c r="H340" s="31">
        <v>589045.38</v>
      </c>
      <c r="I340" s="32">
        <v>45716</v>
      </c>
      <c r="J340" s="32">
        <v>45904</v>
      </c>
      <c r="K340" s="31" t="s">
        <v>25</v>
      </c>
      <c r="L340" s="33" t="s">
        <v>21</v>
      </c>
      <c r="M340" s="13" t="str">
        <f>PROPER(TRIM(SUBSTITUTE(B340,"###"," ")))</f>
        <v>Strategy X</v>
      </c>
      <c r="N340" s="13" t="str">
        <f>PROPER(TRIM(SUBSTITUTE(C340,"###"," ")))</f>
        <v>Clothing</v>
      </c>
      <c r="O340" s="13" t="str">
        <f>PROPER(TRIM(SUBSTITUTE(D340,"###"," ")))</f>
        <v>Omni Suppliers</v>
      </c>
      <c r="P340" s="13" t="str">
        <f t="shared" si="35"/>
        <v>Strategy X</v>
      </c>
      <c r="Q340" s="34" t="str">
        <f t="shared" si="36"/>
        <v>Clothing</v>
      </c>
      <c r="R340" s="13" t="str">
        <f t="shared" si="37"/>
        <v>Omni Suppliers</v>
      </c>
      <c r="S340" s="35">
        <f t="shared" si="38"/>
        <v>154</v>
      </c>
      <c r="T340" s="35">
        <f t="shared" si="39"/>
        <v>57</v>
      </c>
      <c r="U340" s="14">
        <f t="shared" si="40"/>
        <v>3824.97</v>
      </c>
      <c r="V340" s="14">
        <f t="shared" si="41"/>
        <v>589045.38</v>
      </c>
      <c r="W340" s="13" t="str">
        <v>In Stock</v>
      </c>
      <c r="X340" s="13" t="str">
        <v>No</v>
      </c>
      <c r="Y340" s="13">
        <v>0</v>
      </c>
    </row>
    <row r="341" spans="1:25" x14ac:dyDescent="0.3">
      <c r="A341" s="31" t="s">
        <v>706</v>
      </c>
      <c r="B341" s="31" t="s">
        <v>707</v>
      </c>
      <c r="C341" s="31" t="s">
        <v>20</v>
      </c>
      <c r="D341" s="31" t="s">
        <v>41</v>
      </c>
      <c r="E341" s="31">
        <v>57</v>
      </c>
      <c r="F341" s="31">
        <v>50</v>
      </c>
      <c r="G341" s="31">
        <v>16525.04</v>
      </c>
      <c r="H341" s="31">
        <v>941927.28</v>
      </c>
      <c r="I341" s="32">
        <v>45841</v>
      </c>
      <c r="J341" s="32">
        <v>45932</v>
      </c>
      <c r="K341" s="31" t="s">
        <v>57</v>
      </c>
      <c r="L341" s="33" t="s">
        <v>58</v>
      </c>
      <c r="M341" s="13" t="str">
        <f>PROPER(TRIM(SUBSTITUTE(B341,"###"," ")))</f>
        <v>Above Lite</v>
      </c>
      <c r="N341" s="13" t="str">
        <f>PROPER(TRIM(SUBSTITUTE(C341,"###"," ")))</f>
        <v>Toys</v>
      </c>
      <c r="O341" s="13" t="str">
        <f>PROPER(TRIM(SUBSTITUTE(D341,"###"," ")))</f>
        <v>Quickstock</v>
      </c>
      <c r="P341" s="13" t="str">
        <f t="shared" si="35"/>
        <v>Above Lite</v>
      </c>
      <c r="Q341" s="34" t="str">
        <f t="shared" si="36"/>
        <v>Toys</v>
      </c>
      <c r="R341" s="13" t="str">
        <f t="shared" si="37"/>
        <v>Quickstock</v>
      </c>
      <c r="S341" s="35">
        <f t="shared" si="38"/>
        <v>57</v>
      </c>
      <c r="T341" s="35">
        <f t="shared" si="39"/>
        <v>50</v>
      </c>
      <c r="U341" s="14">
        <f t="shared" si="40"/>
        <v>16525.04</v>
      </c>
      <c r="V341" s="14">
        <f t="shared" si="41"/>
        <v>941927.28</v>
      </c>
      <c r="W341" s="13" t="str">
        <v>In Stock</v>
      </c>
      <c r="X341" s="13" t="str">
        <v>No</v>
      </c>
      <c r="Y341" s="13">
        <v>0</v>
      </c>
    </row>
    <row r="342" spans="1:25" x14ac:dyDescent="0.3">
      <c r="A342" s="31" t="s">
        <v>708</v>
      </c>
      <c r="B342" s="31" t="s">
        <v>709</v>
      </c>
      <c r="C342" s="31" t="s">
        <v>28</v>
      </c>
      <c r="D342" s="13"/>
      <c r="E342" s="31">
        <v>159</v>
      </c>
      <c r="F342" s="31">
        <v>72</v>
      </c>
      <c r="G342" s="31">
        <v>14882.99</v>
      </c>
      <c r="H342" s="31">
        <v>2366395.41</v>
      </c>
      <c r="I342" s="32">
        <v>45783</v>
      </c>
      <c r="J342" s="32">
        <v>45863</v>
      </c>
      <c r="K342" s="31" t="s">
        <v>25</v>
      </c>
      <c r="L342" s="33" t="s">
        <v>30</v>
      </c>
      <c r="M342" s="13" t="str">
        <f>PROPER(TRIM(SUBSTITUTE(B342,"###"," ")))</f>
        <v>Pattern X</v>
      </c>
      <c r="N342" s="13" t="str">
        <f>PROPER(TRIM(SUBSTITUTE(C342,"###"," ")))</f>
        <v>Furniture</v>
      </c>
      <c r="O342" s="13" t="str">
        <f>PROPER(TRIM(SUBSTITUTE(D342,"###"," ")))</f>
        <v/>
      </c>
      <c r="P342" s="13" t="str">
        <f t="shared" si="35"/>
        <v>Pattern X</v>
      </c>
      <c r="Q342" s="34" t="str">
        <f t="shared" si="36"/>
        <v>Furniture</v>
      </c>
      <c r="R342" s="13" t="str">
        <f t="shared" si="37"/>
        <v>Others</v>
      </c>
      <c r="S342" s="35">
        <f t="shared" si="38"/>
        <v>159</v>
      </c>
      <c r="T342" s="35">
        <f t="shared" si="39"/>
        <v>72</v>
      </c>
      <c r="U342" s="14">
        <f t="shared" si="40"/>
        <v>14882.99</v>
      </c>
      <c r="V342" s="14">
        <f t="shared" si="41"/>
        <v>2366395.41</v>
      </c>
      <c r="W342" s="13" t="str">
        <v>In Stock</v>
      </c>
      <c r="X342" s="13" t="str">
        <v>No</v>
      </c>
      <c r="Y342" s="13">
        <v>0</v>
      </c>
    </row>
    <row r="343" spans="1:25" x14ac:dyDescent="0.3">
      <c r="A343" s="31" t="s">
        <v>710</v>
      </c>
      <c r="B343" s="31" t="s">
        <v>711</v>
      </c>
      <c r="C343" s="31" t="s">
        <v>20</v>
      </c>
      <c r="D343" s="31" t="s">
        <v>15</v>
      </c>
      <c r="E343" s="31">
        <v>81</v>
      </c>
      <c r="F343" s="31">
        <v>21</v>
      </c>
      <c r="G343" s="31">
        <v>16651.080000000002</v>
      </c>
      <c r="H343" s="31">
        <v>1348737.48</v>
      </c>
      <c r="I343" s="32">
        <v>45803</v>
      </c>
      <c r="J343" s="32">
        <v>45853</v>
      </c>
      <c r="K343" s="31" t="s">
        <v>29</v>
      </c>
      <c r="L343" s="33" t="s">
        <v>58</v>
      </c>
      <c r="M343" s="13" t="str">
        <f>PROPER(TRIM(SUBSTITUTE(B343,"###"," ")))</f>
        <v>Owner Lite</v>
      </c>
      <c r="N343" s="13" t="str">
        <f>PROPER(TRIM(SUBSTITUTE(C343,"###"," ")))</f>
        <v>Toys</v>
      </c>
      <c r="O343" s="13" t="str">
        <f>PROPER(TRIM(SUBSTITUTE(D343,"###"," ")))</f>
        <v>Global Traders</v>
      </c>
      <c r="P343" s="13" t="str">
        <f t="shared" si="35"/>
        <v>Owner Lite</v>
      </c>
      <c r="Q343" s="34" t="str">
        <f t="shared" si="36"/>
        <v>Toys</v>
      </c>
      <c r="R343" s="13" t="str">
        <f t="shared" si="37"/>
        <v>Global Traders</v>
      </c>
      <c r="S343" s="35">
        <f t="shared" si="38"/>
        <v>81</v>
      </c>
      <c r="T343" s="35">
        <f t="shared" si="39"/>
        <v>21</v>
      </c>
      <c r="U343" s="14">
        <f t="shared" si="40"/>
        <v>16651.080000000002</v>
      </c>
      <c r="V343" s="14">
        <f t="shared" si="41"/>
        <v>1348737.4800000002</v>
      </c>
      <c r="W343" s="13" t="str">
        <v>In Stock</v>
      </c>
      <c r="X343" s="13" t="str">
        <v>No</v>
      </c>
      <c r="Y343" s="13">
        <v>0</v>
      </c>
    </row>
    <row r="344" spans="1:25" x14ac:dyDescent="0.3">
      <c r="A344" s="31" t="s">
        <v>712</v>
      </c>
      <c r="B344" s="31" t="s">
        <v>713</v>
      </c>
      <c r="C344" s="31" t="s">
        <v>28</v>
      </c>
      <c r="D344" s="31" t="s">
        <v>41</v>
      </c>
      <c r="E344" s="31">
        <v>193</v>
      </c>
      <c r="F344" s="31">
        <v>32</v>
      </c>
      <c r="G344" s="31">
        <v>12357.69</v>
      </c>
      <c r="H344" s="31">
        <v>2385034.17</v>
      </c>
      <c r="I344" s="32">
        <v>45789</v>
      </c>
      <c r="J344" s="32">
        <v>45860</v>
      </c>
      <c r="K344" s="31" t="s">
        <v>16</v>
      </c>
      <c r="L344" s="33" t="s">
        <v>21</v>
      </c>
      <c r="M344" s="13" t="str">
        <f>PROPER(TRIM(SUBSTITUTE(B344,"###"," ")))</f>
        <v>Miss X</v>
      </c>
      <c r="N344" s="13" t="str">
        <f>PROPER(TRIM(SUBSTITUTE(C344,"###"," ")))</f>
        <v>Furniture</v>
      </c>
      <c r="O344" s="13" t="str">
        <f>PROPER(TRIM(SUBSTITUTE(D344,"###"," ")))</f>
        <v>Quickstock</v>
      </c>
      <c r="P344" s="13" t="str">
        <f t="shared" si="35"/>
        <v>Miss X</v>
      </c>
      <c r="Q344" s="34" t="str">
        <f t="shared" si="36"/>
        <v>Furniture</v>
      </c>
      <c r="R344" s="13" t="str">
        <f t="shared" si="37"/>
        <v>Quickstock</v>
      </c>
      <c r="S344" s="35">
        <f t="shared" si="38"/>
        <v>193</v>
      </c>
      <c r="T344" s="35">
        <f t="shared" si="39"/>
        <v>32</v>
      </c>
      <c r="U344" s="14">
        <f t="shared" si="40"/>
        <v>12357.69</v>
      </c>
      <c r="V344" s="14">
        <f t="shared" si="41"/>
        <v>2385034.17</v>
      </c>
      <c r="W344" s="13" t="str">
        <v>In Stock</v>
      </c>
      <c r="X344" s="13" t="str">
        <v>No</v>
      </c>
      <c r="Y344" s="13">
        <v>0</v>
      </c>
    </row>
    <row r="345" spans="1:25" x14ac:dyDescent="0.3">
      <c r="A345" s="31" t="s">
        <v>714</v>
      </c>
      <c r="B345" s="31" t="s">
        <v>715</v>
      </c>
      <c r="C345" s="31" t="s">
        <v>20</v>
      </c>
      <c r="D345" s="31" t="s">
        <v>24</v>
      </c>
      <c r="E345" s="13"/>
      <c r="F345" s="31">
        <v>79</v>
      </c>
      <c r="G345" s="31">
        <v>230.99</v>
      </c>
      <c r="H345" s="13"/>
      <c r="I345" s="32">
        <v>45755</v>
      </c>
      <c r="J345" s="32">
        <v>45867</v>
      </c>
      <c r="K345" s="31" t="s">
        <v>54</v>
      </c>
      <c r="L345" s="33" t="s">
        <v>21</v>
      </c>
      <c r="M345" s="13" t="str">
        <f>PROPER(TRIM(SUBSTITUTE(B345,"###"," ")))</f>
        <v>Position Mini</v>
      </c>
      <c r="N345" s="13" t="str">
        <f>PROPER(TRIM(SUBSTITUTE(C345,"###"," ")))</f>
        <v>Toys</v>
      </c>
      <c r="O345" s="13" t="str">
        <f>PROPER(TRIM(SUBSTITUTE(D345,"###"," ")))</f>
        <v>Omni Suppliers</v>
      </c>
      <c r="P345" s="13" t="str">
        <f t="shared" si="35"/>
        <v>Position Mini</v>
      </c>
      <c r="Q345" s="34" t="str">
        <f t="shared" si="36"/>
        <v>Toys</v>
      </c>
      <c r="R345" s="13" t="str">
        <f t="shared" si="37"/>
        <v>Omni Suppliers</v>
      </c>
      <c r="S345" s="35">
        <f t="shared" si="38"/>
        <v>0</v>
      </c>
      <c r="T345" s="35">
        <f t="shared" si="39"/>
        <v>79</v>
      </c>
      <c r="U345" s="14">
        <f t="shared" si="40"/>
        <v>230.99</v>
      </c>
      <c r="V345" s="14">
        <f t="shared" si="41"/>
        <v>0</v>
      </c>
      <c r="W345" s="13" t="str">
        <v>Out of Stock</v>
      </c>
      <c r="X345" s="13" t="str">
        <v>Yes</v>
      </c>
      <c r="Y345" s="13">
        <v>1</v>
      </c>
    </row>
    <row r="346" spans="1:25" x14ac:dyDescent="0.3">
      <c r="A346" s="31" t="s">
        <v>716</v>
      </c>
      <c r="B346" s="31" t="s">
        <v>717</v>
      </c>
      <c r="C346" s="31" t="s">
        <v>28</v>
      </c>
      <c r="D346" s="31" t="s">
        <v>24</v>
      </c>
      <c r="E346" s="31">
        <v>69</v>
      </c>
      <c r="F346" s="31">
        <v>49</v>
      </c>
      <c r="G346" s="31">
        <v>417.63</v>
      </c>
      <c r="H346" s="31">
        <v>28816.47</v>
      </c>
      <c r="I346" s="32">
        <v>45815</v>
      </c>
      <c r="J346" s="32">
        <v>45853</v>
      </c>
      <c r="K346" s="31" t="s">
        <v>25</v>
      </c>
      <c r="L346" s="33" t="s">
        <v>58</v>
      </c>
      <c r="M346" s="13" t="str">
        <f>PROPER(TRIM(SUBSTITUTE(B346,"###"," ")))</f>
        <v>Option X</v>
      </c>
      <c r="N346" s="13" t="str">
        <f>PROPER(TRIM(SUBSTITUTE(C346,"###"," ")))</f>
        <v>Furniture</v>
      </c>
      <c r="O346" s="13" t="str">
        <f>PROPER(TRIM(SUBSTITUTE(D346,"###"," ")))</f>
        <v>Omni Suppliers</v>
      </c>
      <c r="P346" s="13" t="str">
        <f t="shared" si="35"/>
        <v>Option X</v>
      </c>
      <c r="Q346" s="34" t="str">
        <f t="shared" si="36"/>
        <v>Furniture</v>
      </c>
      <c r="R346" s="13" t="str">
        <f t="shared" si="37"/>
        <v>Omni Suppliers</v>
      </c>
      <c r="S346" s="35">
        <f t="shared" si="38"/>
        <v>69</v>
      </c>
      <c r="T346" s="35">
        <f t="shared" si="39"/>
        <v>49</v>
      </c>
      <c r="U346" s="14">
        <f t="shared" si="40"/>
        <v>417.63</v>
      </c>
      <c r="V346" s="14">
        <f t="shared" si="41"/>
        <v>28816.47</v>
      </c>
      <c r="W346" s="13" t="str">
        <v>In Stock</v>
      </c>
      <c r="X346" s="13" t="str">
        <v>No</v>
      </c>
      <c r="Y346" s="13">
        <v>0</v>
      </c>
    </row>
    <row r="347" spans="1:25" x14ac:dyDescent="0.3">
      <c r="A347" s="31" t="s">
        <v>718</v>
      </c>
      <c r="B347" s="31" t="s">
        <v>719</v>
      </c>
      <c r="C347" s="31" t="s">
        <v>40</v>
      </c>
      <c r="D347" s="31" t="s">
        <v>41</v>
      </c>
      <c r="E347" s="31">
        <v>62</v>
      </c>
      <c r="F347" s="31">
        <v>47</v>
      </c>
      <c r="G347" s="31">
        <v>12670.81</v>
      </c>
      <c r="H347" s="31">
        <v>785590.22</v>
      </c>
      <c r="I347" s="32">
        <v>45722</v>
      </c>
      <c r="J347" s="32">
        <v>45891</v>
      </c>
      <c r="K347" s="13"/>
      <c r="L347" s="33" t="s">
        <v>21</v>
      </c>
      <c r="M347" s="13" t="str">
        <f>PROPER(TRIM(SUBSTITUTE(B347,"###"," ")))</f>
        <v>Local Mini</v>
      </c>
      <c r="N347" s="13" t="str">
        <f>PROPER(TRIM(SUBSTITUTE(C347,"###"," ")))</f>
        <v>Electronics</v>
      </c>
      <c r="O347" s="13" t="str">
        <f>PROPER(TRIM(SUBSTITUTE(D347,"###"," ")))</f>
        <v>Quickstock</v>
      </c>
      <c r="P347" s="13" t="str">
        <f t="shared" si="35"/>
        <v>Local Mini</v>
      </c>
      <c r="Q347" s="34" t="str">
        <f t="shared" si="36"/>
        <v>Electronics</v>
      </c>
      <c r="R347" s="13" t="str">
        <f t="shared" si="37"/>
        <v>Quickstock</v>
      </c>
      <c r="S347" s="35">
        <f t="shared" si="38"/>
        <v>62</v>
      </c>
      <c r="T347" s="35">
        <f t="shared" si="39"/>
        <v>47</v>
      </c>
      <c r="U347" s="14">
        <f t="shared" si="40"/>
        <v>12670.81</v>
      </c>
      <c r="V347" s="14">
        <f t="shared" si="41"/>
        <v>785590.22</v>
      </c>
      <c r="W347" s="13" t="str">
        <v>In Stock</v>
      </c>
      <c r="X347" s="13" t="str">
        <v>No</v>
      </c>
      <c r="Y347" s="13">
        <v>0</v>
      </c>
    </row>
    <row r="348" spans="1:25" x14ac:dyDescent="0.3">
      <c r="A348" s="31" t="s">
        <v>720</v>
      </c>
      <c r="B348" s="31" t="s">
        <v>721</v>
      </c>
      <c r="C348" s="31" t="s">
        <v>28</v>
      </c>
      <c r="D348" s="31" t="s">
        <v>24</v>
      </c>
      <c r="E348" s="31">
        <v>21</v>
      </c>
      <c r="F348" s="13"/>
      <c r="G348" s="31">
        <v>3516.38</v>
      </c>
      <c r="H348" s="31">
        <v>73843.98</v>
      </c>
      <c r="I348" s="32">
        <v>45743</v>
      </c>
      <c r="J348" s="32">
        <v>45942</v>
      </c>
      <c r="K348" s="31" t="s">
        <v>16</v>
      </c>
      <c r="L348" s="33" t="s">
        <v>30</v>
      </c>
      <c r="M348" s="13" t="str">
        <f>PROPER(TRIM(SUBSTITUTE(B348,"###"," ")))</f>
        <v>Move X</v>
      </c>
      <c r="N348" s="13" t="str">
        <f>PROPER(TRIM(SUBSTITUTE(C348,"###"," ")))</f>
        <v>Furniture</v>
      </c>
      <c r="O348" s="13" t="str">
        <f>PROPER(TRIM(SUBSTITUTE(D348,"###"," ")))</f>
        <v>Omni Suppliers</v>
      </c>
      <c r="P348" s="13" t="str">
        <f t="shared" si="35"/>
        <v>Move X</v>
      </c>
      <c r="Q348" s="34" t="str">
        <f t="shared" si="36"/>
        <v>Furniture</v>
      </c>
      <c r="R348" s="13" t="str">
        <f t="shared" si="37"/>
        <v>Omni Suppliers</v>
      </c>
      <c r="S348" s="35">
        <f t="shared" si="38"/>
        <v>21</v>
      </c>
      <c r="T348" s="35">
        <f t="shared" si="39"/>
        <v>0</v>
      </c>
      <c r="U348" s="14">
        <f t="shared" si="40"/>
        <v>3516.38</v>
      </c>
      <c r="V348" s="14">
        <f t="shared" si="41"/>
        <v>73843.98</v>
      </c>
      <c r="W348" s="13" t="str">
        <v>In Stock</v>
      </c>
      <c r="X348" s="13" t="str">
        <v>No</v>
      </c>
      <c r="Y348" s="13">
        <v>0</v>
      </c>
    </row>
    <row r="349" spans="1:25" x14ac:dyDescent="0.3">
      <c r="A349" s="31" t="s">
        <v>722</v>
      </c>
      <c r="B349" s="31" t="s">
        <v>723</v>
      </c>
      <c r="C349" s="31" t="s">
        <v>44</v>
      </c>
      <c r="D349" s="31" t="s">
        <v>41</v>
      </c>
      <c r="E349" s="31">
        <v>67</v>
      </c>
      <c r="F349" s="31">
        <v>83</v>
      </c>
      <c r="G349" s="31">
        <v>14178.03</v>
      </c>
      <c r="H349" s="31">
        <v>949928.01</v>
      </c>
      <c r="I349" s="32">
        <v>45712</v>
      </c>
      <c r="J349" s="32">
        <v>45928</v>
      </c>
      <c r="K349" s="31" t="s">
        <v>46</v>
      </c>
      <c r="L349" s="33" t="s">
        <v>58</v>
      </c>
      <c r="M349" s="13" t="str">
        <f>PROPER(TRIM(SUBSTITUTE(B349,"###"," ")))</f>
        <v>Increase Max</v>
      </c>
      <c r="N349" s="13" t="str">
        <f>PROPER(TRIM(SUBSTITUTE(C349,"###"," ")))</f>
        <v>Groceries</v>
      </c>
      <c r="O349" s="13" t="str">
        <f>PROPER(TRIM(SUBSTITUTE(D349,"###"," ")))</f>
        <v>Quickstock</v>
      </c>
      <c r="P349" s="13" t="str">
        <f t="shared" si="35"/>
        <v>Increase Max</v>
      </c>
      <c r="Q349" s="34" t="str">
        <f t="shared" si="36"/>
        <v>Groceries</v>
      </c>
      <c r="R349" s="13" t="str">
        <f t="shared" si="37"/>
        <v>Quickstock</v>
      </c>
      <c r="S349" s="35">
        <f t="shared" si="38"/>
        <v>67</v>
      </c>
      <c r="T349" s="35">
        <f t="shared" si="39"/>
        <v>83</v>
      </c>
      <c r="U349" s="14">
        <f t="shared" si="40"/>
        <v>14178.03</v>
      </c>
      <c r="V349" s="14">
        <f t="shared" si="41"/>
        <v>949928.01</v>
      </c>
      <c r="W349" s="13" t="str">
        <v>Low Stock</v>
      </c>
      <c r="X349" s="13" t="str">
        <v>Yes</v>
      </c>
      <c r="Y349" s="13">
        <v>1</v>
      </c>
    </row>
    <row r="350" spans="1:25" x14ac:dyDescent="0.3">
      <c r="A350" s="31" t="s">
        <v>724</v>
      </c>
      <c r="B350" s="31" t="s">
        <v>725</v>
      </c>
      <c r="C350" s="31" t="s">
        <v>14</v>
      </c>
      <c r="D350" s="31" t="s">
        <v>41</v>
      </c>
      <c r="E350" s="31">
        <v>117</v>
      </c>
      <c r="F350" s="31">
        <v>84</v>
      </c>
      <c r="G350" s="31">
        <v>1205.51</v>
      </c>
      <c r="H350" s="31">
        <v>141044.67000000001</v>
      </c>
      <c r="I350" s="32">
        <v>45772</v>
      </c>
      <c r="J350" s="32">
        <v>45892</v>
      </c>
      <c r="K350" s="31" t="s">
        <v>25</v>
      </c>
      <c r="L350" s="33" t="s">
        <v>58</v>
      </c>
      <c r="M350" s="13" t="str">
        <f>PROPER(TRIM(SUBSTITUTE(B350,"###"," ")))</f>
        <v>Think X</v>
      </c>
      <c r="N350" s="13" t="str">
        <f>PROPER(TRIM(SUBSTITUTE(C350,"###"," ")))</f>
        <v>Clothing</v>
      </c>
      <c r="O350" s="13" t="str">
        <f>PROPER(TRIM(SUBSTITUTE(D350,"###"," ")))</f>
        <v>Quickstock</v>
      </c>
      <c r="P350" s="13" t="str">
        <f t="shared" si="35"/>
        <v>Think X</v>
      </c>
      <c r="Q350" s="34" t="str">
        <f t="shared" si="36"/>
        <v>Clothing</v>
      </c>
      <c r="R350" s="13" t="str">
        <f t="shared" si="37"/>
        <v>Quickstock</v>
      </c>
      <c r="S350" s="35">
        <f t="shared" si="38"/>
        <v>117</v>
      </c>
      <c r="T350" s="35">
        <f t="shared" si="39"/>
        <v>84</v>
      </c>
      <c r="U350" s="14">
        <f t="shared" si="40"/>
        <v>1205.51</v>
      </c>
      <c r="V350" s="14">
        <f t="shared" si="41"/>
        <v>141044.67000000001</v>
      </c>
      <c r="W350" s="13" t="str">
        <v>In Stock</v>
      </c>
      <c r="X350" s="13" t="str">
        <v>No</v>
      </c>
      <c r="Y350" s="13">
        <v>0</v>
      </c>
    </row>
    <row r="351" spans="1:25" x14ac:dyDescent="0.3">
      <c r="A351" s="31" t="s">
        <v>726</v>
      </c>
      <c r="B351" s="31" t="s">
        <v>727</v>
      </c>
      <c r="C351" s="31" t="s">
        <v>20</v>
      </c>
      <c r="D351" s="31" t="s">
        <v>24</v>
      </c>
      <c r="E351" s="31">
        <v>49</v>
      </c>
      <c r="F351" s="31">
        <v>33</v>
      </c>
      <c r="G351" s="31">
        <v>19471.099999999999</v>
      </c>
      <c r="H351" s="31">
        <v>954083.89999999991</v>
      </c>
      <c r="I351" s="32">
        <v>45800</v>
      </c>
      <c r="J351" s="32">
        <v>45867</v>
      </c>
      <c r="K351" s="31" t="s">
        <v>16</v>
      </c>
      <c r="L351" s="33" t="s">
        <v>58</v>
      </c>
      <c r="M351" s="13" t="str">
        <f>PROPER(TRIM(SUBSTITUTE(B351,"###"," ")))</f>
        <v>Late Lite</v>
      </c>
      <c r="N351" s="13" t="str">
        <f>PROPER(TRIM(SUBSTITUTE(C351,"###"," ")))</f>
        <v>Toys</v>
      </c>
      <c r="O351" s="13" t="str">
        <f>PROPER(TRIM(SUBSTITUTE(D351,"###"," ")))</f>
        <v>Omni Suppliers</v>
      </c>
      <c r="P351" s="13" t="str">
        <f t="shared" si="35"/>
        <v>Late Lite</v>
      </c>
      <c r="Q351" s="34" t="str">
        <f t="shared" si="36"/>
        <v>Toys</v>
      </c>
      <c r="R351" s="13" t="str">
        <f t="shared" si="37"/>
        <v>Omni Suppliers</v>
      </c>
      <c r="S351" s="35">
        <f t="shared" si="38"/>
        <v>49</v>
      </c>
      <c r="T351" s="35">
        <f t="shared" si="39"/>
        <v>33</v>
      </c>
      <c r="U351" s="14">
        <f t="shared" si="40"/>
        <v>19471.099999999999</v>
      </c>
      <c r="V351" s="14">
        <f t="shared" si="41"/>
        <v>954083.89999999991</v>
      </c>
      <c r="W351" s="13" t="str">
        <v>In Stock</v>
      </c>
      <c r="X351" s="13" t="str">
        <v>No</v>
      </c>
      <c r="Y351" s="13">
        <v>0</v>
      </c>
    </row>
    <row r="352" spans="1:25" x14ac:dyDescent="0.3">
      <c r="A352" s="31" t="s">
        <v>728</v>
      </c>
      <c r="B352" s="31" t="s">
        <v>729</v>
      </c>
      <c r="C352" s="31" t="s">
        <v>40</v>
      </c>
      <c r="D352" s="31" t="s">
        <v>45</v>
      </c>
      <c r="E352" s="31">
        <v>163</v>
      </c>
      <c r="F352" s="31">
        <v>71</v>
      </c>
      <c r="G352" s="31">
        <v>15177.35</v>
      </c>
      <c r="H352" s="31">
        <v>2473908.0499999998</v>
      </c>
      <c r="I352" s="32">
        <v>45786</v>
      </c>
      <c r="J352" s="32">
        <v>45874</v>
      </c>
      <c r="K352" s="31" t="s">
        <v>16</v>
      </c>
      <c r="L352" s="33" t="s">
        <v>58</v>
      </c>
      <c r="M352" s="13" t="str">
        <f>PROPER(TRIM(SUBSTITUTE(B352,"###"," ")))</f>
        <v>Memory X</v>
      </c>
      <c r="N352" s="13" t="str">
        <f>PROPER(TRIM(SUBSTITUTE(C352,"###"," ")))</f>
        <v>Electronics</v>
      </c>
      <c r="O352" s="13" t="str">
        <f>PROPER(TRIM(SUBSTITUTE(D352,"###"," ")))</f>
        <v>Retailmart Inc</v>
      </c>
      <c r="P352" s="13" t="str">
        <f t="shared" si="35"/>
        <v>Memory X</v>
      </c>
      <c r="Q352" s="34" t="str">
        <f t="shared" si="36"/>
        <v>Electronics</v>
      </c>
      <c r="R352" s="13" t="str">
        <f t="shared" si="37"/>
        <v>Retailmart Inc</v>
      </c>
      <c r="S352" s="35">
        <f t="shared" si="38"/>
        <v>163</v>
      </c>
      <c r="T352" s="35">
        <f t="shared" si="39"/>
        <v>71</v>
      </c>
      <c r="U352" s="14">
        <f t="shared" si="40"/>
        <v>15177.35</v>
      </c>
      <c r="V352" s="14">
        <f t="shared" si="41"/>
        <v>2473908.0500000003</v>
      </c>
      <c r="W352" s="13" t="str">
        <v>In Stock</v>
      </c>
      <c r="X352" s="13" t="str">
        <v>No</v>
      </c>
      <c r="Y352" s="13">
        <v>0</v>
      </c>
    </row>
    <row r="353" spans="1:25" x14ac:dyDescent="0.3">
      <c r="A353" s="31" t="s">
        <v>731</v>
      </c>
      <c r="B353" s="31" t="s">
        <v>732</v>
      </c>
      <c r="C353" s="31" t="s">
        <v>14</v>
      </c>
      <c r="D353" s="31" t="s">
        <v>41</v>
      </c>
      <c r="E353" s="31">
        <v>3</v>
      </c>
      <c r="F353" s="31">
        <v>32</v>
      </c>
      <c r="G353" s="31">
        <v>17091.490000000002</v>
      </c>
      <c r="H353" s="31">
        <v>51274.47</v>
      </c>
      <c r="I353" s="32">
        <v>45826</v>
      </c>
      <c r="J353" s="32">
        <v>45940</v>
      </c>
      <c r="K353" s="31" t="s">
        <v>46</v>
      </c>
      <c r="L353" s="33" t="s">
        <v>30</v>
      </c>
      <c r="M353" s="13" t="str">
        <f>PROPER(TRIM(SUBSTITUTE(B353,"###"," ")))</f>
        <v>Decade Max</v>
      </c>
      <c r="N353" s="13" t="str">
        <f>PROPER(TRIM(SUBSTITUTE(C353,"###"," ")))</f>
        <v>Clothing</v>
      </c>
      <c r="O353" s="13" t="str">
        <f>PROPER(TRIM(SUBSTITUTE(D353,"###"," ")))</f>
        <v>Quickstock</v>
      </c>
      <c r="P353" s="13" t="str">
        <f t="shared" si="35"/>
        <v>Decade Max</v>
      </c>
      <c r="Q353" s="34" t="str">
        <f t="shared" si="36"/>
        <v>Clothing</v>
      </c>
      <c r="R353" s="13" t="str">
        <f t="shared" si="37"/>
        <v>Quickstock</v>
      </c>
      <c r="S353" s="35">
        <f t="shared" si="38"/>
        <v>3</v>
      </c>
      <c r="T353" s="35">
        <f t="shared" si="39"/>
        <v>32</v>
      </c>
      <c r="U353" s="14">
        <f t="shared" si="40"/>
        <v>17091.490000000002</v>
      </c>
      <c r="V353" s="14">
        <f t="shared" si="41"/>
        <v>51274.47</v>
      </c>
      <c r="W353" s="13" t="str">
        <v>Low Stock</v>
      </c>
      <c r="X353" s="13" t="str">
        <v>Yes</v>
      </c>
      <c r="Y353" s="13">
        <v>1</v>
      </c>
    </row>
    <row r="354" spans="1:25" x14ac:dyDescent="0.3">
      <c r="A354" s="31" t="s">
        <v>733</v>
      </c>
      <c r="B354" s="31" t="s">
        <v>734</v>
      </c>
      <c r="C354" s="31" t="s">
        <v>44</v>
      </c>
      <c r="D354" s="31" t="s">
        <v>53</v>
      </c>
      <c r="E354" s="31">
        <v>118</v>
      </c>
      <c r="F354" s="31">
        <v>48</v>
      </c>
      <c r="G354" s="31">
        <v>13888.96</v>
      </c>
      <c r="H354" s="31">
        <v>1638897.28</v>
      </c>
      <c r="I354" s="32">
        <v>45775</v>
      </c>
      <c r="J354" s="32">
        <v>45913</v>
      </c>
      <c r="K354" s="31" t="s">
        <v>46</v>
      </c>
      <c r="L354" s="33" t="s">
        <v>30</v>
      </c>
      <c r="M354" s="13" t="str">
        <f>PROPER(TRIM(SUBSTITUTE(B354,"###"," ")))</f>
        <v>Respond Lite</v>
      </c>
      <c r="N354" s="13" t="str">
        <f>PROPER(TRIM(SUBSTITUTE(C354,"###"," ")))</f>
        <v>Groceries</v>
      </c>
      <c r="O354" s="13" t="str">
        <f>PROPER(TRIM(SUBSTITUTE(D354,"###"," ")))</f>
        <v>Abc Pvt Ltd</v>
      </c>
      <c r="P354" s="13" t="str">
        <f t="shared" si="35"/>
        <v>Respond Lite</v>
      </c>
      <c r="Q354" s="34" t="str">
        <f t="shared" si="36"/>
        <v>Groceries</v>
      </c>
      <c r="R354" s="13" t="str">
        <f t="shared" si="37"/>
        <v>Abc Pvt Ltd</v>
      </c>
      <c r="S354" s="35">
        <f t="shared" si="38"/>
        <v>118</v>
      </c>
      <c r="T354" s="35">
        <f t="shared" si="39"/>
        <v>48</v>
      </c>
      <c r="U354" s="14">
        <f t="shared" si="40"/>
        <v>13888.96</v>
      </c>
      <c r="V354" s="14">
        <f t="shared" si="41"/>
        <v>1638897.2799999998</v>
      </c>
      <c r="W354" s="13" t="str">
        <v>In Stock</v>
      </c>
      <c r="X354" s="13" t="str">
        <v>No</v>
      </c>
      <c r="Y354" s="13">
        <v>0</v>
      </c>
    </row>
    <row r="355" spans="1:25" x14ac:dyDescent="0.3">
      <c r="A355" s="31" t="s">
        <v>735</v>
      </c>
      <c r="B355" s="31" t="s">
        <v>80</v>
      </c>
      <c r="C355" s="31" t="s">
        <v>40</v>
      </c>
      <c r="D355" s="31" t="s">
        <v>24</v>
      </c>
      <c r="E355" s="31">
        <v>31</v>
      </c>
      <c r="F355" s="31">
        <v>21</v>
      </c>
      <c r="G355" s="31">
        <v>15467.81</v>
      </c>
      <c r="H355" s="31">
        <v>479502.11</v>
      </c>
      <c r="I355" s="32">
        <v>45721</v>
      </c>
      <c r="J355" s="32">
        <v>45919</v>
      </c>
      <c r="K355" s="31" t="s">
        <v>25</v>
      </c>
      <c r="L355" s="33" t="s">
        <v>30</v>
      </c>
      <c r="M355" s="13" t="str">
        <f>PROPER(TRIM(SUBSTITUTE(B355,"###"," ")))</f>
        <v>Those Lite</v>
      </c>
      <c r="N355" s="13" t="str">
        <f>PROPER(TRIM(SUBSTITUTE(C355,"###"," ")))</f>
        <v>Electronics</v>
      </c>
      <c r="O355" s="13" t="str">
        <f>PROPER(TRIM(SUBSTITUTE(D355,"###"," ")))</f>
        <v>Omni Suppliers</v>
      </c>
      <c r="P355" s="13" t="str">
        <f t="shared" si="35"/>
        <v>Those Lite</v>
      </c>
      <c r="Q355" s="34" t="str">
        <f t="shared" si="36"/>
        <v>Electronics</v>
      </c>
      <c r="R355" s="13" t="str">
        <f t="shared" si="37"/>
        <v>Omni Suppliers</v>
      </c>
      <c r="S355" s="35">
        <f t="shared" si="38"/>
        <v>31</v>
      </c>
      <c r="T355" s="35">
        <f t="shared" si="39"/>
        <v>21</v>
      </c>
      <c r="U355" s="14">
        <f t="shared" si="40"/>
        <v>15467.81</v>
      </c>
      <c r="V355" s="14">
        <f t="shared" si="41"/>
        <v>479502.11</v>
      </c>
      <c r="W355" s="13" t="str">
        <v>In Stock</v>
      </c>
      <c r="X355" s="13" t="str">
        <v>No</v>
      </c>
      <c r="Y355" s="13">
        <v>0</v>
      </c>
    </row>
    <row r="356" spans="1:25" x14ac:dyDescent="0.3">
      <c r="A356" s="31" t="s">
        <v>736</v>
      </c>
      <c r="B356" s="31" t="s">
        <v>737</v>
      </c>
      <c r="C356" s="31" t="s">
        <v>40</v>
      </c>
      <c r="D356" s="31" t="s">
        <v>24</v>
      </c>
      <c r="E356" s="31">
        <v>21</v>
      </c>
      <c r="F356" s="31">
        <v>94</v>
      </c>
      <c r="G356" s="31">
        <v>5501.53</v>
      </c>
      <c r="H356" s="31">
        <v>115532.13</v>
      </c>
      <c r="I356" s="32">
        <v>45842</v>
      </c>
      <c r="J356" s="32">
        <v>45892</v>
      </c>
      <c r="K356" s="31" t="s">
        <v>16</v>
      </c>
      <c r="L356" s="33" t="s">
        <v>21</v>
      </c>
      <c r="M356" s="13" t="str">
        <f>PROPER(TRIM(SUBSTITUTE(B356,"###"," ")))</f>
        <v>Policy Max</v>
      </c>
      <c r="N356" s="13" t="str">
        <f>PROPER(TRIM(SUBSTITUTE(C356,"###"," ")))</f>
        <v>Electronics</v>
      </c>
      <c r="O356" s="13" t="str">
        <f>PROPER(TRIM(SUBSTITUTE(D356,"###"," ")))</f>
        <v>Omni Suppliers</v>
      </c>
      <c r="P356" s="13" t="str">
        <f t="shared" si="35"/>
        <v>Policy Max</v>
      </c>
      <c r="Q356" s="34" t="str">
        <f t="shared" si="36"/>
        <v>Electronics</v>
      </c>
      <c r="R356" s="13" t="str">
        <f t="shared" si="37"/>
        <v>Omni Suppliers</v>
      </c>
      <c r="S356" s="35">
        <f t="shared" si="38"/>
        <v>21</v>
      </c>
      <c r="T356" s="35">
        <f t="shared" si="39"/>
        <v>94</v>
      </c>
      <c r="U356" s="14">
        <f t="shared" si="40"/>
        <v>5501.53</v>
      </c>
      <c r="V356" s="14">
        <f t="shared" si="41"/>
        <v>115532.12999999999</v>
      </c>
      <c r="W356" s="13" t="str">
        <v>Low Stock</v>
      </c>
      <c r="X356" s="13" t="str">
        <v>Yes</v>
      </c>
      <c r="Y356" s="13">
        <v>1</v>
      </c>
    </row>
    <row r="357" spans="1:25" x14ac:dyDescent="0.3">
      <c r="A357" s="31" t="s">
        <v>738</v>
      </c>
      <c r="B357" s="31" t="s">
        <v>739</v>
      </c>
      <c r="C357" s="31" t="s">
        <v>14</v>
      </c>
      <c r="D357" s="31" t="s">
        <v>41</v>
      </c>
      <c r="E357" s="31">
        <v>125</v>
      </c>
      <c r="F357" s="31">
        <v>75</v>
      </c>
      <c r="G357" s="31">
        <v>8675.08</v>
      </c>
      <c r="H357" s="31">
        <v>1084385</v>
      </c>
      <c r="I357" s="32">
        <v>45746</v>
      </c>
      <c r="J357" s="32">
        <v>45895</v>
      </c>
      <c r="K357" s="31" t="s">
        <v>29</v>
      </c>
      <c r="L357" s="33" t="s">
        <v>30</v>
      </c>
      <c r="M357" s="13" t="str">
        <f>PROPER(TRIM(SUBSTITUTE(B357,"###"," ")))</f>
        <v>Onto X</v>
      </c>
      <c r="N357" s="13" t="str">
        <f>PROPER(TRIM(SUBSTITUTE(C357,"###"," ")))</f>
        <v>Clothing</v>
      </c>
      <c r="O357" s="13" t="str">
        <f>PROPER(TRIM(SUBSTITUTE(D357,"###"," ")))</f>
        <v>Quickstock</v>
      </c>
      <c r="P357" s="13" t="str">
        <f t="shared" si="35"/>
        <v>Onto X</v>
      </c>
      <c r="Q357" s="34" t="str">
        <f t="shared" si="36"/>
        <v>Clothing</v>
      </c>
      <c r="R357" s="13" t="str">
        <f t="shared" si="37"/>
        <v>Quickstock</v>
      </c>
      <c r="S357" s="35">
        <f t="shared" si="38"/>
        <v>125</v>
      </c>
      <c r="T357" s="35">
        <f t="shared" si="39"/>
        <v>75</v>
      </c>
      <c r="U357" s="14">
        <f t="shared" si="40"/>
        <v>8675.08</v>
      </c>
      <c r="V357" s="14">
        <f t="shared" si="41"/>
        <v>1084385</v>
      </c>
      <c r="W357" s="13" t="str">
        <v>In Stock</v>
      </c>
      <c r="X357" s="13" t="str">
        <v>No</v>
      </c>
      <c r="Y357" s="13">
        <v>0</v>
      </c>
    </row>
    <row r="358" spans="1:25" x14ac:dyDescent="0.3">
      <c r="A358" s="31" t="s">
        <v>740</v>
      </c>
      <c r="B358" s="31" t="s">
        <v>741</v>
      </c>
      <c r="C358" s="31" t="s">
        <v>28</v>
      </c>
      <c r="D358" s="31" t="s">
        <v>15</v>
      </c>
      <c r="E358" s="31">
        <v>46</v>
      </c>
      <c r="F358" s="31">
        <v>99</v>
      </c>
      <c r="G358" s="31">
        <v>17154.330000000002</v>
      </c>
      <c r="H358" s="31">
        <v>789099.18</v>
      </c>
      <c r="I358" s="32">
        <v>45785</v>
      </c>
      <c r="J358" s="32">
        <v>45919</v>
      </c>
      <c r="K358" s="31" t="s">
        <v>25</v>
      </c>
      <c r="L358" s="33" t="s">
        <v>33</v>
      </c>
      <c r="M358" s="13" t="str">
        <f>PROPER(TRIM(SUBSTITUTE(B358,"###"," ")))</f>
        <v>Source Pro</v>
      </c>
      <c r="N358" s="13" t="str">
        <f>PROPER(TRIM(SUBSTITUTE(C358,"###"," ")))</f>
        <v>Furniture</v>
      </c>
      <c r="O358" s="13" t="str">
        <f>PROPER(TRIM(SUBSTITUTE(D358,"###"," ")))</f>
        <v>Global Traders</v>
      </c>
      <c r="P358" s="13" t="str">
        <f t="shared" si="35"/>
        <v>Source Pro</v>
      </c>
      <c r="Q358" s="34" t="str">
        <f t="shared" si="36"/>
        <v>Furniture</v>
      </c>
      <c r="R358" s="13" t="str">
        <f t="shared" si="37"/>
        <v>Global Traders</v>
      </c>
      <c r="S358" s="35">
        <f t="shared" si="38"/>
        <v>46</v>
      </c>
      <c r="T358" s="35">
        <f t="shared" si="39"/>
        <v>99</v>
      </c>
      <c r="U358" s="14">
        <f t="shared" si="40"/>
        <v>17154.330000000002</v>
      </c>
      <c r="V358" s="14">
        <f t="shared" si="41"/>
        <v>789099.18</v>
      </c>
      <c r="W358" s="13" t="str">
        <v>Low Stock</v>
      </c>
      <c r="X358" s="13" t="str">
        <v>Yes</v>
      </c>
      <c r="Y358" s="13">
        <v>1</v>
      </c>
    </row>
    <row r="359" spans="1:25" x14ac:dyDescent="0.3">
      <c r="A359" s="31" t="s">
        <v>742</v>
      </c>
      <c r="B359" s="31" t="s">
        <v>743</v>
      </c>
      <c r="C359" s="31" t="s">
        <v>14</v>
      </c>
      <c r="D359" s="31" t="s">
        <v>45</v>
      </c>
      <c r="E359" s="31">
        <v>5</v>
      </c>
      <c r="F359" s="31">
        <v>38</v>
      </c>
      <c r="G359" s="31">
        <v>5520.59</v>
      </c>
      <c r="H359" s="31">
        <v>27602.95</v>
      </c>
      <c r="I359" s="32">
        <v>45834</v>
      </c>
      <c r="J359" s="32">
        <v>45942</v>
      </c>
      <c r="K359" s="13"/>
      <c r="L359" s="33" t="s">
        <v>30</v>
      </c>
      <c r="M359" s="13" t="str">
        <f>PROPER(TRIM(SUBSTITUTE(B359,"###"," ")))</f>
        <v>Always Max</v>
      </c>
      <c r="N359" s="13" t="str">
        <f>PROPER(TRIM(SUBSTITUTE(C359,"###"," ")))</f>
        <v>Clothing</v>
      </c>
      <c r="O359" s="13" t="str">
        <f>PROPER(TRIM(SUBSTITUTE(D359,"###"," ")))</f>
        <v>Retailmart Inc</v>
      </c>
      <c r="P359" s="13" t="str">
        <f t="shared" si="35"/>
        <v>Always Max</v>
      </c>
      <c r="Q359" s="34" t="str">
        <f t="shared" si="36"/>
        <v>Clothing</v>
      </c>
      <c r="R359" s="13" t="str">
        <f t="shared" si="37"/>
        <v>Retailmart Inc</v>
      </c>
      <c r="S359" s="35">
        <f t="shared" si="38"/>
        <v>5</v>
      </c>
      <c r="T359" s="35">
        <f t="shared" si="39"/>
        <v>38</v>
      </c>
      <c r="U359" s="14">
        <f t="shared" si="40"/>
        <v>5520.59</v>
      </c>
      <c r="V359" s="14">
        <f t="shared" si="41"/>
        <v>27602.95</v>
      </c>
      <c r="W359" s="13" t="str">
        <v>Low Stock</v>
      </c>
      <c r="X359" s="13" t="str">
        <v>Yes</v>
      </c>
      <c r="Y359" s="13">
        <v>1</v>
      </c>
    </row>
    <row r="360" spans="1:25" x14ac:dyDescent="0.3">
      <c r="A360" s="31" t="s">
        <v>744</v>
      </c>
      <c r="B360" s="31" t="s">
        <v>745</v>
      </c>
      <c r="C360" s="31" t="s">
        <v>28</v>
      </c>
      <c r="D360" s="31" t="s">
        <v>53</v>
      </c>
      <c r="E360" s="31">
        <v>0</v>
      </c>
      <c r="F360" s="31">
        <v>77</v>
      </c>
      <c r="G360" s="31">
        <v>17887.28</v>
      </c>
      <c r="H360" s="31">
        <v>0</v>
      </c>
      <c r="I360" s="32">
        <v>45701</v>
      </c>
      <c r="J360" s="32">
        <v>45868</v>
      </c>
      <c r="K360" s="31" t="s">
        <v>16</v>
      </c>
      <c r="L360" s="33" t="s">
        <v>58</v>
      </c>
      <c r="M360" s="13" t="str">
        <f>PROPER(TRIM(SUBSTITUTE(B360,"###"," ")))</f>
        <v>Hold Pro</v>
      </c>
      <c r="N360" s="13" t="str">
        <f>PROPER(TRIM(SUBSTITUTE(C360,"###"," ")))</f>
        <v>Furniture</v>
      </c>
      <c r="O360" s="13" t="str">
        <f>PROPER(TRIM(SUBSTITUTE(D360,"###"," ")))</f>
        <v>Abc Pvt Ltd</v>
      </c>
      <c r="P360" s="13" t="str">
        <f t="shared" si="35"/>
        <v>Hold Pro</v>
      </c>
      <c r="Q360" s="34" t="str">
        <f t="shared" si="36"/>
        <v>Furniture</v>
      </c>
      <c r="R360" s="13" t="str">
        <f t="shared" si="37"/>
        <v>Abc Pvt Ltd</v>
      </c>
      <c r="S360" s="35">
        <f t="shared" si="38"/>
        <v>0</v>
      </c>
      <c r="T360" s="35">
        <f t="shared" si="39"/>
        <v>77</v>
      </c>
      <c r="U360" s="14">
        <f t="shared" si="40"/>
        <v>17887.28</v>
      </c>
      <c r="V360" s="14">
        <f t="shared" si="41"/>
        <v>0</v>
      </c>
      <c r="W360" s="13" t="str">
        <v>Out of Stock</v>
      </c>
      <c r="X360" s="13" t="str">
        <v>Yes</v>
      </c>
      <c r="Y360" s="13">
        <v>1</v>
      </c>
    </row>
    <row r="361" spans="1:25" x14ac:dyDescent="0.3">
      <c r="A361" s="31" t="s">
        <v>746</v>
      </c>
      <c r="B361" s="31" t="s">
        <v>747</v>
      </c>
      <c r="C361" s="31" t="s">
        <v>14</v>
      </c>
      <c r="D361" s="31" t="s">
        <v>41</v>
      </c>
      <c r="E361" s="31">
        <v>161</v>
      </c>
      <c r="F361" s="31">
        <v>80</v>
      </c>
      <c r="G361" s="31">
        <v>4047.16</v>
      </c>
      <c r="H361" s="31">
        <v>651592.76</v>
      </c>
      <c r="I361" s="32">
        <v>45683</v>
      </c>
      <c r="J361" s="32">
        <v>45884</v>
      </c>
      <c r="K361" s="31" t="s">
        <v>16</v>
      </c>
      <c r="L361" s="33" t="s">
        <v>33</v>
      </c>
      <c r="M361" s="13" t="str">
        <f>PROPER(TRIM(SUBSTITUTE(B361,"###"," ")))</f>
        <v>Effort Plus</v>
      </c>
      <c r="N361" s="13" t="str">
        <f>PROPER(TRIM(SUBSTITUTE(C361,"###"," ")))</f>
        <v>Clothing</v>
      </c>
      <c r="O361" s="13" t="str">
        <f>PROPER(TRIM(SUBSTITUTE(D361,"###"," ")))</f>
        <v>Quickstock</v>
      </c>
      <c r="P361" s="13" t="str">
        <f t="shared" si="35"/>
        <v>Effort Plus</v>
      </c>
      <c r="Q361" s="34" t="str">
        <f t="shared" si="36"/>
        <v>Clothing</v>
      </c>
      <c r="R361" s="13" t="str">
        <f t="shared" si="37"/>
        <v>Quickstock</v>
      </c>
      <c r="S361" s="35">
        <f t="shared" si="38"/>
        <v>161</v>
      </c>
      <c r="T361" s="35">
        <f t="shared" si="39"/>
        <v>80</v>
      </c>
      <c r="U361" s="14">
        <f t="shared" si="40"/>
        <v>4047.16</v>
      </c>
      <c r="V361" s="14">
        <f t="shared" si="41"/>
        <v>651592.76</v>
      </c>
      <c r="W361" s="13" t="str">
        <v>In Stock</v>
      </c>
      <c r="X361" s="13" t="str">
        <v>No</v>
      </c>
      <c r="Y361" s="13">
        <v>0</v>
      </c>
    </row>
    <row r="362" spans="1:25" x14ac:dyDescent="0.3">
      <c r="A362" s="31" t="s">
        <v>748</v>
      </c>
      <c r="B362" s="31" t="s">
        <v>749</v>
      </c>
      <c r="C362" s="31" t="s">
        <v>14</v>
      </c>
      <c r="D362" s="31" t="s">
        <v>15</v>
      </c>
      <c r="E362" s="31">
        <v>24</v>
      </c>
      <c r="F362" s="13"/>
      <c r="G362" s="31">
        <v>7402.1</v>
      </c>
      <c r="H362" s="31">
        <v>177650.4</v>
      </c>
      <c r="I362" s="32">
        <v>45695</v>
      </c>
      <c r="J362" s="32">
        <v>45898</v>
      </c>
      <c r="K362" s="31" t="s">
        <v>46</v>
      </c>
      <c r="L362" s="33" t="s">
        <v>21</v>
      </c>
      <c r="M362" s="13" t="str">
        <f>PROPER(TRIM(SUBSTITUTE(B362,"###"," ")))</f>
        <v>Among Lite</v>
      </c>
      <c r="N362" s="13" t="str">
        <f>PROPER(TRIM(SUBSTITUTE(C362,"###"," ")))</f>
        <v>Clothing</v>
      </c>
      <c r="O362" s="13" t="str">
        <f>PROPER(TRIM(SUBSTITUTE(D362,"###"," ")))</f>
        <v>Global Traders</v>
      </c>
      <c r="P362" s="13" t="str">
        <f t="shared" si="35"/>
        <v>Among Lite</v>
      </c>
      <c r="Q362" s="34" t="str">
        <f t="shared" si="36"/>
        <v>Clothing</v>
      </c>
      <c r="R362" s="13" t="str">
        <f t="shared" si="37"/>
        <v>Global Traders</v>
      </c>
      <c r="S362" s="35">
        <f t="shared" si="38"/>
        <v>24</v>
      </c>
      <c r="T362" s="35">
        <f t="shared" si="39"/>
        <v>0</v>
      </c>
      <c r="U362" s="14">
        <f t="shared" si="40"/>
        <v>7402.1</v>
      </c>
      <c r="V362" s="14">
        <f t="shared" si="41"/>
        <v>177650.40000000002</v>
      </c>
      <c r="W362" s="13" t="str">
        <v>In Stock</v>
      </c>
      <c r="X362" s="13" t="str">
        <v>No</v>
      </c>
      <c r="Y362" s="13">
        <v>0</v>
      </c>
    </row>
    <row r="363" spans="1:25" x14ac:dyDescent="0.3">
      <c r="A363" s="31" t="s">
        <v>750</v>
      </c>
      <c r="B363" s="31" t="s">
        <v>751</v>
      </c>
      <c r="C363" s="31" t="s">
        <v>40</v>
      </c>
      <c r="D363" s="31" t="s">
        <v>41</v>
      </c>
      <c r="E363" s="13"/>
      <c r="F363" s="31">
        <v>91</v>
      </c>
      <c r="G363" s="31">
        <v>3226.95</v>
      </c>
      <c r="H363" s="13"/>
      <c r="I363" s="32">
        <v>45851</v>
      </c>
      <c r="J363" s="32">
        <v>45899</v>
      </c>
      <c r="K363" s="31" t="s">
        <v>54</v>
      </c>
      <c r="L363" s="33" t="s">
        <v>33</v>
      </c>
      <c r="M363" s="13" t="str">
        <f>PROPER(TRIM(SUBSTITUTE(B363,"###"," ")))</f>
        <v>Support Lite</v>
      </c>
      <c r="N363" s="13" t="str">
        <f>PROPER(TRIM(SUBSTITUTE(C363,"###"," ")))</f>
        <v>Electronics</v>
      </c>
      <c r="O363" s="13" t="str">
        <f>PROPER(TRIM(SUBSTITUTE(D363,"###"," ")))</f>
        <v>Quickstock</v>
      </c>
      <c r="P363" s="13" t="str">
        <f t="shared" si="35"/>
        <v>Support Lite</v>
      </c>
      <c r="Q363" s="34" t="str">
        <f t="shared" si="36"/>
        <v>Electronics</v>
      </c>
      <c r="R363" s="13" t="str">
        <f t="shared" si="37"/>
        <v>Quickstock</v>
      </c>
      <c r="S363" s="35">
        <f t="shared" si="38"/>
        <v>0</v>
      </c>
      <c r="T363" s="35">
        <f t="shared" si="39"/>
        <v>91</v>
      </c>
      <c r="U363" s="14">
        <f t="shared" si="40"/>
        <v>3226.95</v>
      </c>
      <c r="V363" s="14">
        <f t="shared" si="41"/>
        <v>0</v>
      </c>
      <c r="W363" s="13" t="str">
        <v>Out of Stock</v>
      </c>
      <c r="X363" s="13" t="str">
        <v>Yes</v>
      </c>
      <c r="Y363" s="13">
        <v>1</v>
      </c>
    </row>
    <row r="364" spans="1:25" x14ac:dyDescent="0.3">
      <c r="A364" s="31" t="s">
        <v>752</v>
      </c>
      <c r="B364" s="31" t="s">
        <v>753</v>
      </c>
      <c r="C364" s="31" t="s">
        <v>20</v>
      </c>
      <c r="D364" s="31" t="s">
        <v>24</v>
      </c>
      <c r="E364" s="31">
        <v>144</v>
      </c>
      <c r="F364" s="31">
        <v>72</v>
      </c>
      <c r="G364" s="31">
        <v>3115.48</v>
      </c>
      <c r="H364" s="31">
        <v>448629.12</v>
      </c>
      <c r="I364" s="32">
        <v>45845</v>
      </c>
      <c r="J364" s="32">
        <v>45877</v>
      </c>
      <c r="K364" s="31" t="s">
        <v>16</v>
      </c>
      <c r="L364" s="33" t="s">
        <v>17</v>
      </c>
      <c r="M364" s="13" t="str">
        <f>PROPER(TRIM(SUBSTITUTE(B364,"###"," ")))</f>
        <v>School Max</v>
      </c>
      <c r="N364" s="13" t="str">
        <f>PROPER(TRIM(SUBSTITUTE(C364,"###"," ")))</f>
        <v>Toys</v>
      </c>
      <c r="O364" s="13" t="str">
        <f>PROPER(TRIM(SUBSTITUTE(D364,"###"," ")))</f>
        <v>Omni Suppliers</v>
      </c>
      <c r="P364" s="13" t="str">
        <f t="shared" si="35"/>
        <v>School Max</v>
      </c>
      <c r="Q364" s="34" t="str">
        <f t="shared" si="36"/>
        <v>Toys</v>
      </c>
      <c r="R364" s="13" t="str">
        <f t="shared" si="37"/>
        <v>Omni Suppliers</v>
      </c>
      <c r="S364" s="35">
        <f t="shared" si="38"/>
        <v>144</v>
      </c>
      <c r="T364" s="35">
        <f t="shared" si="39"/>
        <v>72</v>
      </c>
      <c r="U364" s="14">
        <f t="shared" si="40"/>
        <v>3115.48</v>
      </c>
      <c r="V364" s="14">
        <f t="shared" si="41"/>
        <v>448629.12</v>
      </c>
      <c r="W364" s="13" t="str">
        <v>In Stock</v>
      </c>
      <c r="X364" s="13" t="str">
        <v>No</v>
      </c>
      <c r="Y364" s="13">
        <v>0</v>
      </c>
    </row>
    <row r="365" spans="1:25" x14ac:dyDescent="0.3">
      <c r="A365" s="31" t="s">
        <v>754</v>
      </c>
      <c r="B365" s="31" t="s">
        <v>755</v>
      </c>
      <c r="C365" s="31" t="s">
        <v>40</v>
      </c>
      <c r="D365" s="31" t="s">
        <v>15</v>
      </c>
      <c r="E365" s="31">
        <v>173</v>
      </c>
      <c r="F365" s="31">
        <v>69</v>
      </c>
      <c r="G365" s="31">
        <v>15232.43</v>
      </c>
      <c r="H365" s="31">
        <v>2635210.39</v>
      </c>
      <c r="I365" s="32">
        <v>45709</v>
      </c>
      <c r="J365" s="32">
        <v>45902</v>
      </c>
      <c r="K365" s="31" t="s">
        <v>57</v>
      </c>
      <c r="L365" s="33" t="s">
        <v>30</v>
      </c>
      <c r="M365" s="13" t="str">
        <f>PROPER(TRIM(SUBSTITUTE(B365,"###"," ")))</f>
        <v>Surface Pro</v>
      </c>
      <c r="N365" s="13" t="str">
        <f>PROPER(TRIM(SUBSTITUTE(C365,"###"," ")))</f>
        <v>Electronics</v>
      </c>
      <c r="O365" s="13" t="str">
        <f>PROPER(TRIM(SUBSTITUTE(D365,"###"," ")))</f>
        <v>Global Traders</v>
      </c>
      <c r="P365" s="13" t="str">
        <f t="shared" si="35"/>
        <v>Surface Pro</v>
      </c>
      <c r="Q365" s="34" t="str">
        <f t="shared" si="36"/>
        <v>Electronics</v>
      </c>
      <c r="R365" s="13" t="str">
        <f t="shared" si="37"/>
        <v>Global Traders</v>
      </c>
      <c r="S365" s="35">
        <f t="shared" si="38"/>
        <v>173</v>
      </c>
      <c r="T365" s="35">
        <f t="shared" si="39"/>
        <v>69</v>
      </c>
      <c r="U365" s="14">
        <f t="shared" si="40"/>
        <v>15232.43</v>
      </c>
      <c r="V365" s="14">
        <f t="shared" si="41"/>
        <v>2635210.39</v>
      </c>
      <c r="W365" s="13" t="str">
        <v>In Stock</v>
      </c>
      <c r="X365" s="13" t="str">
        <v>No</v>
      </c>
      <c r="Y365" s="13">
        <v>0</v>
      </c>
    </row>
    <row r="366" spans="1:25" x14ac:dyDescent="0.3">
      <c r="A366" s="31" t="s">
        <v>756</v>
      </c>
      <c r="B366" s="31" t="s">
        <v>757</v>
      </c>
      <c r="C366" s="31" t="s">
        <v>28</v>
      </c>
      <c r="D366" s="31" t="s">
        <v>53</v>
      </c>
      <c r="E366" s="31">
        <v>171</v>
      </c>
      <c r="F366" s="31">
        <v>72</v>
      </c>
      <c r="G366" s="31">
        <v>18241.13</v>
      </c>
      <c r="H366" s="31">
        <v>3119233.23</v>
      </c>
      <c r="I366" s="32">
        <v>45707</v>
      </c>
      <c r="J366" s="32">
        <v>45910</v>
      </c>
      <c r="K366" s="31" t="s">
        <v>25</v>
      </c>
      <c r="L366" s="33" t="s">
        <v>30</v>
      </c>
      <c r="M366" s="13" t="str">
        <f>PROPER(TRIM(SUBSTITUTE(B366,"###"," ")))</f>
        <v>Building X</v>
      </c>
      <c r="N366" s="13" t="str">
        <f>PROPER(TRIM(SUBSTITUTE(C366,"###"," ")))</f>
        <v>Furniture</v>
      </c>
      <c r="O366" s="13" t="str">
        <f>PROPER(TRIM(SUBSTITUTE(D366,"###"," ")))</f>
        <v>Abc Pvt Ltd</v>
      </c>
      <c r="P366" s="13" t="str">
        <f t="shared" si="35"/>
        <v>Building X</v>
      </c>
      <c r="Q366" s="34" t="str">
        <f t="shared" si="36"/>
        <v>Furniture</v>
      </c>
      <c r="R366" s="13" t="str">
        <f t="shared" si="37"/>
        <v>Abc Pvt Ltd</v>
      </c>
      <c r="S366" s="35">
        <f t="shared" si="38"/>
        <v>171</v>
      </c>
      <c r="T366" s="35">
        <f t="shared" si="39"/>
        <v>72</v>
      </c>
      <c r="U366" s="14">
        <f t="shared" si="40"/>
        <v>18241.13</v>
      </c>
      <c r="V366" s="14">
        <f t="shared" si="41"/>
        <v>3119233.23</v>
      </c>
      <c r="W366" s="13" t="str">
        <v>In Stock</v>
      </c>
      <c r="X366" s="13" t="str">
        <v>No</v>
      </c>
      <c r="Y366" s="13">
        <v>0</v>
      </c>
    </row>
    <row r="367" spans="1:25" x14ac:dyDescent="0.3">
      <c r="A367" s="31" t="s">
        <v>758</v>
      </c>
      <c r="B367" s="31" t="s">
        <v>759</v>
      </c>
      <c r="C367" s="31" t="s">
        <v>20</v>
      </c>
      <c r="D367" s="31" t="s">
        <v>24</v>
      </c>
      <c r="E367" s="31">
        <v>130</v>
      </c>
      <c r="F367" s="31">
        <v>39</v>
      </c>
      <c r="G367" s="31">
        <v>15940.92</v>
      </c>
      <c r="H367" s="31">
        <v>2072319.6</v>
      </c>
      <c r="I367" s="32">
        <v>45763</v>
      </c>
      <c r="J367" s="32">
        <v>45897</v>
      </c>
      <c r="K367" s="31" t="s">
        <v>29</v>
      </c>
      <c r="L367" s="33" t="s">
        <v>58</v>
      </c>
      <c r="M367" s="13" t="str">
        <f>PROPER(TRIM(SUBSTITUTE(B367,"###"," ")))</f>
        <v>His Max</v>
      </c>
      <c r="N367" s="13" t="str">
        <f>PROPER(TRIM(SUBSTITUTE(C367,"###"," ")))</f>
        <v>Toys</v>
      </c>
      <c r="O367" s="13" t="str">
        <f>PROPER(TRIM(SUBSTITUTE(D367,"###"," ")))</f>
        <v>Omni Suppliers</v>
      </c>
      <c r="P367" s="13" t="str">
        <f t="shared" si="35"/>
        <v>His Max</v>
      </c>
      <c r="Q367" s="34" t="str">
        <f t="shared" si="36"/>
        <v>Toys</v>
      </c>
      <c r="R367" s="13" t="str">
        <f t="shared" si="37"/>
        <v>Omni Suppliers</v>
      </c>
      <c r="S367" s="35">
        <f t="shared" si="38"/>
        <v>130</v>
      </c>
      <c r="T367" s="35">
        <f t="shared" si="39"/>
        <v>39</v>
      </c>
      <c r="U367" s="14">
        <f t="shared" si="40"/>
        <v>15940.92</v>
      </c>
      <c r="V367" s="14">
        <f t="shared" si="41"/>
        <v>2072319.6</v>
      </c>
      <c r="W367" s="13" t="str">
        <v>In Stock</v>
      </c>
      <c r="X367" s="13" t="str">
        <v>No</v>
      </c>
      <c r="Y367" s="13">
        <v>0</v>
      </c>
    </row>
    <row r="368" spans="1:25" x14ac:dyDescent="0.3">
      <c r="A368" s="31" t="s">
        <v>760</v>
      </c>
      <c r="B368" s="31" t="s">
        <v>180</v>
      </c>
      <c r="C368" s="31" t="s">
        <v>40</v>
      </c>
      <c r="D368" s="31" t="s">
        <v>53</v>
      </c>
      <c r="E368" s="31">
        <v>198</v>
      </c>
      <c r="F368" s="31">
        <v>36</v>
      </c>
      <c r="G368" s="31">
        <v>12165.76</v>
      </c>
      <c r="H368" s="31">
        <v>2408820.48</v>
      </c>
      <c r="I368" s="32">
        <v>45797</v>
      </c>
      <c r="J368" s="32">
        <v>45916</v>
      </c>
      <c r="K368" s="31" t="s">
        <v>46</v>
      </c>
      <c r="L368" s="33" t="s">
        <v>21</v>
      </c>
      <c r="M368" s="13" t="str">
        <f>PROPER(TRIM(SUBSTITUTE(B368,"###"," ")))</f>
        <v>Forward X</v>
      </c>
      <c r="N368" s="13" t="str">
        <f>PROPER(TRIM(SUBSTITUTE(C368,"###"," ")))</f>
        <v>Electronics</v>
      </c>
      <c r="O368" s="13" t="str">
        <f>PROPER(TRIM(SUBSTITUTE(D368,"###"," ")))</f>
        <v>Abc Pvt Ltd</v>
      </c>
      <c r="P368" s="13" t="str">
        <f t="shared" si="35"/>
        <v>Forward X</v>
      </c>
      <c r="Q368" s="34" t="str">
        <f t="shared" si="36"/>
        <v>Electronics</v>
      </c>
      <c r="R368" s="13" t="str">
        <f t="shared" si="37"/>
        <v>Abc Pvt Ltd</v>
      </c>
      <c r="S368" s="35">
        <f t="shared" si="38"/>
        <v>198</v>
      </c>
      <c r="T368" s="35">
        <f t="shared" si="39"/>
        <v>36</v>
      </c>
      <c r="U368" s="14">
        <f t="shared" si="40"/>
        <v>12165.76</v>
      </c>
      <c r="V368" s="14">
        <f t="shared" si="41"/>
        <v>2408820.48</v>
      </c>
      <c r="W368" s="13" t="str">
        <v>In Stock</v>
      </c>
      <c r="X368" s="13" t="str">
        <v>No</v>
      </c>
      <c r="Y368" s="13">
        <v>0</v>
      </c>
    </row>
    <row r="369" spans="1:25" x14ac:dyDescent="0.3">
      <c r="A369" s="31" t="s">
        <v>761</v>
      </c>
      <c r="B369" s="31" t="s">
        <v>762</v>
      </c>
      <c r="C369" s="31" t="s">
        <v>28</v>
      </c>
      <c r="D369" s="31" t="s">
        <v>24</v>
      </c>
      <c r="E369" s="31">
        <v>8</v>
      </c>
      <c r="F369" s="31">
        <v>57</v>
      </c>
      <c r="G369" s="31">
        <v>4549.53</v>
      </c>
      <c r="H369" s="31">
        <v>36396.239999999998</v>
      </c>
      <c r="I369" s="32">
        <v>45825</v>
      </c>
      <c r="J369" s="32">
        <v>45905</v>
      </c>
      <c r="K369" s="13"/>
      <c r="L369" s="33" t="s">
        <v>17</v>
      </c>
      <c r="M369" s="13" t="str">
        <f>PROPER(TRIM(SUBSTITUTE(B369,"###"," ")))</f>
        <v>Lead Max</v>
      </c>
      <c r="N369" s="13" t="str">
        <f>PROPER(TRIM(SUBSTITUTE(C369,"###"," ")))</f>
        <v>Furniture</v>
      </c>
      <c r="O369" s="13" t="str">
        <f>PROPER(TRIM(SUBSTITUTE(D369,"###"," ")))</f>
        <v>Omni Suppliers</v>
      </c>
      <c r="P369" s="13" t="str">
        <f t="shared" si="35"/>
        <v>Lead Max</v>
      </c>
      <c r="Q369" s="34" t="str">
        <f t="shared" si="36"/>
        <v>Furniture</v>
      </c>
      <c r="R369" s="13" t="str">
        <f t="shared" si="37"/>
        <v>Omni Suppliers</v>
      </c>
      <c r="S369" s="35">
        <f t="shared" si="38"/>
        <v>8</v>
      </c>
      <c r="T369" s="35">
        <f t="shared" si="39"/>
        <v>57</v>
      </c>
      <c r="U369" s="14">
        <f t="shared" si="40"/>
        <v>4549.53</v>
      </c>
      <c r="V369" s="14">
        <f t="shared" si="41"/>
        <v>36396.239999999998</v>
      </c>
      <c r="W369" s="13" t="str">
        <v>Low Stock</v>
      </c>
      <c r="X369" s="13" t="str">
        <v>Yes</v>
      </c>
      <c r="Y369" s="13">
        <v>1</v>
      </c>
    </row>
    <row r="370" spans="1:25" x14ac:dyDescent="0.3">
      <c r="A370" s="31" t="s">
        <v>763</v>
      </c>
      <c r="B370" s="31" t="s">
        <v>560</v>
      </c>
      <c r="C370" s="31" t="s">
        <v>28</v>
      </c>
      <c r="D370" s="31" t="s">
        <v>24</v>
      </c>
      <c r="E370" s="31">
        <v>62</v>
      </c>
      <c r="F370" s="31">
        <v>21</v>
      </c>
      <c r="G370" s="31">
        <v>15961.3</v>
      </c>
      <c r="H370" s="31">
        <v>989600.6</v>
      </c>
      <c r="I370" s="32">
        <v>45827</v>
      </c>
      <c r="J370" s="32">
        <v>45894</v>
      </c>
      <c r="K370" s="31" t="s">
        <v>54</v>
      </c>
      <c r="L370" s="33" t="s">
        <v>17</v>
      </c>
      <c r="M370" s="13" t="str">
        <f>PROPER(TRIM(SUBSTITUTE(B370,"###"," ")))</f>
        <v>Set Pro</v>
      </c>
      <c r="N370" s="13" t="str">
        <f>PROPER(TRIM(SUBSTITUTE(C370,"###"," ")))</f>
        <v>Furniture</v>
      </c>
      <c r="O370" s="13" t="str">
        <f>PROPER(TRIM(SUBSTITUTE(D370,"###"," ")))</f>
        <v>Omni Suppliers</v>
      </c>
      <c r="P370" s="13" t="str">
        <f t="shared" si="35"/>
        <v>Set Pro</v>
      </c>
      <c r="Q370" s="34" t="str">
        <f t="shared" si="36"/>
        <v>Furniture</v>
      </c>
      <c r="R370" s="13" t="str">
        <f t="shared" si="37"/>
        <v>Omni Suppliers</v>
      </c>
      <c r="S370" s="35">
        <f t="shared" si="38"/>
        <v>62</v>
      </c>
      <c r="T370" s="35">
        <f t="shared" si="39"/>
        <v>21</v>
      </c>
      <c r="U370" s="14">
        <f t="shared" si="40"/>
        <v>15961.3</v>
      </c>
      <c r="V370" s="14">
        <f t="shared" si="41"/>
        <v>989600.6</v>
      </c>
      <c r="W370" s="13" t="str">
        <v>In Stock</v>
      </c>
      <c r="X370" s="13" t="str">
        <v>No</v>
      </c>
      <c r="Y370" s="13">
        <v>0</v>
      </c>
    </row>
    <row r="371" spans="1:25" x14ac:dyDescent="0.3">
      <c r="A371" s="31" t="s">
        <v>764</v>
      </c>
      <c r="B371" s="31" t="s">
        <v>400</v>
      </c>
      <c r="C371" s="31" t="s">
        <v>28</v>
      </c>
      <c r="D371" s="31" t="s">
        <v>24</v>
      </c>
      <c r="E371" s="31">
        <v>63</v>
      </c>
      <c r="F371" s="31">
        <v>96</v>
      </c>
      <c r="G371" s="31">
        <v>3034.13</v>
      </c>
      <c r="H371" s="31">
        <v>191150.19</v>
      </c>
      <c r="I371" s="32">
        <v>45827</v>
      </c>
      <c r="J371" s="32">
        <v>45884</v>
      </c>
      <c r="K371" s="31" t="s">
        <v>25</v>
      </c>
      <c r="L371" s="33" t="s">
        <v>58</v>
      </c>
      <c r="M371" s="13" t="str">
        <f>PROPER(TRIM(SUBSTITUTE(B371,"###"," ")))</f>
        <v>Door Pro</v>
      </c>
      <c r="N371" s="13" t="str">
        <f>PROPER(TRIM(SUBSTITUTE(C371,"###"," ")))</f>
        <v>Furniture</v>
      </c>
      <c r="O371" s="13" t="str">
        <f>PROPER(TRIM(SUBSTITUTE(D371,"###"," ")))</f>
        <v>Omni Suppliers</v>
      </c>
      <c r="P371" s="13" t="str">
        <f t="shared" si="35"/>
        <v>Door Pro</v>
      </c>
      <c r="Q371" s="34" t="str">
        <f t="shared" si="36"/>
        <v>Furniture</v>
      </c>
      <c r="R371" s="13" t="str">
        <f t="shared" si="37"/>
        <v>Omni Suppliers</v>
      </c>
      <c r="S371" s="35">
        <f t="shared" si="38"/>
        <v>63</v>
      </c>
      <c r="T371" s="35">
        <f t="shared" si="39"/>
        <v>96</v>
      </c>
      <c r="U371" s="14">
        <f t="shared" si="40"/>
        <v>3034.13</v>
      </c>
      <c r="V371" s="14">
        <f t="shared" si="41"/>
        <v>191150.19</v>
      </c>
      <c r="W371" s="13" t="str">
        <v>Low Stock</v>
      </c>
      <c r="X371" s="13" t="str">
        <v>Yes</v>
      </c>
      <c r="Y371" s="13">
        <v>1</v>
      </c>
    </row>
    <row r="372" spans="1:25" x14ac:dyDescent="0.3">
      <c r="A372" s="31" t="s">
        <v>765</v>
      </c>
      <c r="B372" s="31" t="s">
        <v>766</v>
      </c>
      <c r="C372" s="31" t="s">
        <v>20</v>
      </c>
      <c r="D372" s="31" t="s">
        <v>45</v>
      </c>
      <c r="E372" s="31">
        <v>63</v>
      </c>
      <c r="F372" s="31">
        <v>57</v>
      </c>
      <c r="G372" s="31">
        <v>5868.67</v>
      </c>
      <c r="H372" s="31">
        <v>369726.21</v>
      </c>
      <c r="I372" s="32">
        <v>45677</v>
      </c>
      <c r="J372" s="32">
        <v>45887</v>
      </c>
      <c r="K372" s="31" t="s">
        <v>16</v>
      </c>
      <c r="L372" s="33" t="s">
        <v>58</v>
      </c>
      <c r="M372" s="13" t="str">
        <f>PROPER(TRIM(SUBSTITUTE(B372,"###"," ")))</f>
        <v>Mother Max</v>
      </c>
      <c r="N372" s="13" t="str">
        <f>PROPER(TRIM(SUBSTITUTE(C372,"###"," ")))</f>
        <v>Toys</v>
      </c>
      <c r="O372" s="13" t="str">
        <f>PROPER(TRIM(SUBSTITUTE(D372,"###"," ")))</f>
        <v>Retailmart Inc</v>
      </c>
      <c r="P372" s="13" t="str">
        <f t="shared" si="35"/>
        <v>Mother Max</v>
      </c>
      <c r="Q372" s="34" t="str">
        <f t="shared" si="36"/>
        <v>Toys</v>
      </c>
      <c r="R372" s="13" t="str">
        <f t="shared" si="37"/>
        <v>Retailmart Inc</v>
      </c>
      <c r="S372" s="35">
        <f t="shared" si="38"/>
        <v>63</v>
      </c>
      <c r="T372" s="35">
        <f t="shared" si="39"/>
        <v>57</v>
      </c>
      <c r="U372" s="14">
        <f t="shared" si="40"/>
        <v>5868.67</v>
      </c>
      <c r="V372" s="14">
        <f t="shared" si="41"/>
        <v>369726.21</v>
      </c>
      <c r="W372" s="13" t="str">
        <v>In Stock</v>
      </c>
      <c r="X372" s="13" t="str">
        <v>No</v>
      </c>
      <c r="Y372" s="13">
        <v>0</v>
      </c>
    </row>
    <row r="373" spans="1:25" x14ac:dyDescent="0.3">
      <c r="A373" s="31" t="s">
        <v>767</v>
      </c>
      <c r="B373" s="31" t="s">
        <v>768</v>
      </c>
      <c r="C373" s="31" t="s">
        <v>40</v>
      </c>
      <c r="D373" s="31" t="s">
        <v>45</v>
      </c>
      <c r="E373" s="31">
        <v>32</v>
      </c>
      <c r="F373" s="31">
        <v>60</v>
      </c>
      <c r="G373" s="31">
        <v>840.4</v>
      </c>
      <c r="H373" s="31">
        <v>26892.799999999999</v>
      </c>
      <c r="I373" s="32">
        <v>45753</v>
      </c>
      <c r="J373" s="32">
        <v>45854</v>
      </c>
      <c r="K373" s="31" t="s">
        <v>25</v>
      </c>
      <c r="L373" s="33" t="s">
        <v>21</v>
      </c>
      <c r="M373" s="13" t="str">
        <f>PROPER(TRIM(SUBSTITUTE(B373,"###"," ")))</f>
        <v>Tough Max</v>
      </c>
      <c r="N373" s="13" t="str">
        <f>PROPER(TRIM(SUBSTITUTE(C373,"###"," ")))</f>
        <v>Electronics</v>
      </c>
      <c r="O373" s="13" t="str">
        <f>PROPER(TRIM(SUBSTITUTE(D373,"###"," ")))</f>
        <v>Retailmart Inc</v>
      </c>
      <c r="P373" s="13" t="str">
        <f t="shared" si="35"/>
        <v>Tough Max</v>
      </c>
      <c r="Q373" s="34" t="str">
        <f t="shared" si="36"/>
        <v>Electronics</v>
      </c>
      <c r="R373" s="13" t="str">
        <f t="shared" si="37"/>
        <v>Retailmart Inc</v>
      </c>
      <c r="S373" s="35">
        <f t="shared" si="38"/>
        <v>32</v>
      </c>
      <c r="T373" s="35">
        <f t="shared" si="39"/>
        <v>60</v>
      </c>
      <c r="U373" s="14">
        <f t="shared" si="40"/>
        <v>840.4</v>
      </c>
      <c r="V373" s="14">
        <f t="shared" si="41"/>
        <v>26892.799999999999</v>
      </c>
      <c r="W373" s="13" t="str">
        <v>Low Stock</v>
      </c>
      <c r="X373" s="13" t="str">
        <v>Yes</v>
      </c>
      <c r="Y373" s="13">
        <v>1</v>
      </c>
    </row>
    <row r="374" spans="1:25" x14ac:dyDescent="0.3">
      <c r="A374" s="31" t="s">
        <v>769</v>
      </c>
      <c r="B374" s="31" t="s">
        <v>770</v>
      </c>
      <c r="C374" s="31" t="s">
        <v>44</v>
      </c>
      <c r="D374" s="31" t="s">
        <v>45</v>
      </c>
      <c r="E374" s="31">
        <v>178</v>
      </c>
      <c r="F374" s="31">
        <v>60</v>
      </c>
      <c r="G374" s="31">
        <v>4878.8</v>
      </c>
      <c r="H374" s="31">
        <v>868426.4</v>
      </c>
      <c r="I374" s="32">
        <v>45844</v>
      </c>
      <c r="J374" s="32">
        <v>45855</v>
      </c>
      <c r="K374" s="31" t="s">
        <v>29</v>
      </c>
      <c r="L374" s="33" t="s">
        <v>58</v>
      </c>
      <c r="M374" s="13" t="str">
        <f>PROPER(TRIM(SUBSTITUTE(B374,"###"," ")))</f>
        <v>Heart X</v>
      </c>
      <c r="N374" s="13" t="str">
        <f>PROPER(TRIM(SUBSTITUTE(C374,"###"," ")))</f>
        <v>Groceries</v>
      </c>
      <c r="O374" s="13" t="str">
        <f>PROPER(TRIM(SUBSTITUTE(D374,"###"," ")))</f>
        <v>Retailmart Inc</v>
      </c>
      <c r="P374" s="13" t="str">
        <f t="shared" si="35"/>
        <v>Heart X</v>
      </c>
      <c r="Q374" s="34" t="str">
        <f t="shared" si="36"/>
        <v>Groceries</v>
      </c>
      <c r="R374" s="13" t="str">
        <f t="shared" si="37"/>
        <v>Retailmart Inc</v>
      </c>
      <c r="S374" s="35">
        <f t="shared" si="38"/>
        <v>178</v>
      </c>
      <c r="T374" s="35">
        <f t="shared" si="39"/>
        <v>60</v>
      </c>
      <c r="U374" s="14">
        <f t="shared" si="40"/>
        <v>4878.8</v>
      </c>
      <c r="V374" s="14">
        <f t="shared" si="41"/>
        <v>868426.4</v>
      </c>
      <c r="W374" s="13" t="str">
        <v>In Stock</v>
      </c>
      <c r="X374" s="13" t="str">
        <v>No</v>
      </c>
      <c r="Y374" s="13">
        <v>0</v>
      </c>
    </row>
    <row r="375" spans="1:25" x14ac:dyDescent="0.3">
      <c r="A375" s="31" t="s">
        <v>771</v>
      </c>
      <c r="B375" s="31" t="s">
        <v>772</v>
      </c>
      <c r="C375" s="31" t="s">
        <v>20</v>
      </c>
      <c r="D375" s="31" t="s">
        <v>45</v>
      </c>
      <c r="E375" s="31">
        <v>159</v>
      </c>
      <c r="F375" s="31">
        <v>98</v>
      </c>
      <c r="G375" s="31">
        <v>10002.82</v>
      </c>
      <c r="H375" s="31">
        <v>1590448.38</v>
      </c>
      <c r="I375" s="32">
        <v>45706</v>
      </c>
      <c r="J375" s="32">
        <v>45869</v>
      </c>
      <c r="K375" s="31" t="s">
        <v>16</v>
      </c>
      <c r="L375" s="33" t="s">
        <v>58</v>
      </c>
      <c r="M375" s="13" t="str">
        <f>PROPER(TRIM(SUBSTITUTE(B375,"###"," ")))</f>
        <v>About Mini</v>
      </c>
      <c r="N375" s="13" t="str">
        <f>PROPER(TRIM(SUBSTITUTE(C375,"###"," ")))</f>
        <v>Toys</v>
      </c>
      <c r="O375" s="13" t="str">
        <f>PROPER(TRIM(SUBSTITUTE(D375,"###"," ")))</f>
        <v>Retailmart Inc</v>
      </c>
      <c r="P375" s="13" t="str">
        <f t="shared" si="35"/>
        <v>About Mini</v>
      </c>
      <c r="Q375" s="34" t="str">
        <f t="shared" si="36"/>
        <v>Toys</v>
      </c>
      <c r="R375" s="13" t="str">
        <f t="shared" si="37"/>
        <v>Retailmart Inc</v>
      </c>
      <c r="S375" s="35">
        <f t="shared" si="38"/>
        <v>159</v>
      </c>
      <c r="T375" s="35">
        <f t="shared" si="39"/>
        <v>98</v>
      </c>
      <c r="U375" s="14">
        <f t="shared" si="40"/>
        <v>10002.82</v>
      </c>
      <c r="V375" s="14">
        <f t="shared" si="41"/>
        <v>1590448.38</v>
      </c>
      <c r="W375" s="13" t="str">
        <v>In Stock</v>
      </c>
      <c r="X375" s="13" t="str">
        <v>No</v>
      </c>
      <c r="Y375" s="13">
        <v>0</v>
      </c>
    </row>
    <row r="376" spans="1:25" x14ac:dyDescent="0.3">
      <c r="A376" s="31" t="s">
        <v>773</v>
      </c>
      <c r="B376" s="31" t="s">
        <v>774</v>
      </c>
      <c r="C376" s="31" t="s">
        <v>28</v>
      </c>
      <c r="D376" s="31" t="s">
        <v>15</v>
      </c>
      <c r="E376" s="31">
        <v>167</v>
      </c>
      <c r="F376" s="31">
        <v>51</v>
      </c>
      <c r="G376" s="31">
        <v>18827.689999999999</v>
      </c>
      <c r="H376" s="31">
        <v>3144224.23</v>
      </c>
      <c r="I376" s="32">
        <v>45782</v>
      </c>
      <c r="J376" s="32">
        <v>45940</v>
      </c>
      <c r="K376" s="31" t="s">
        <v>46</v>
      </c>
      <c r="L376" s="33" t="s">
        <v>33</v>
      </c>
      <c r="M376" s="13" t="str">
        <f>PROPER(TRIM(SUBSTITUTE(B376,"###"," ")))</f>
        <v>Wrong X</v>
      </c>
      <c r="N376" s="13" t="str">
        <f>PROPER(TRIM(SUBSTITUTE(C376,"###"," ")))</f>
        <v>Furniture</v>
      </c>
      <c r="O376" s="13" t="str">
        <f>PROPER(TRIM(SUBSTITUTE(D376,"###"," ")))</f>
        <v>Global Traders</v>
      </c>
      <c r="P376" s="13" t="str">
        <f t="shared" si="35"/>
        <v>Wrong X</v>
      </c>
      <c r="Q376" s="34" t="str">
        <f t="shared" si="36"/>
        <v>Furniture</v>
      </c>
      <c r="R376" s="13" t="str">
        <f t="shared" si="37"/>
        <v>Global Traders</v>
      </c>
      <c r="S376" s="35">
        <f t="shared" si="38"/>
        <v>167</v>
      </c>
      <c r="T376" s="35">
        <f t="shared" si="39"/>
        <v>51</v>
      </c>
      <c r="U376" s="14">
        <f t="shared" si="40"/>
        <v>18827.689999999999</v>
      </c>
      <c r="V376" s="14">
        <f t="shared" si="41"/>
        <v>3144224.23</v>
      </c>
      <c r="W376" s="13" t="str">
        <v>In Stock</v>
      </c>
      <c r="X376" s="13" t="str">
        <v>No</v>
      </c>
      <c r="Y376" s="13">
        <v>0</v>
      </c>
    </row>
    <row r="377" spans="1:25" x14ac:dyDescent="0.3">
      <c r="A377" s="31" t="s">
        <v>775</v>
      </c>
      <c r="B377" s="31" t="s">
        <v>776</v>
      </c>
      <c r="C377" s="31" t="s">
        <v>14</v>
      </c>
      <c r="D377" s="31" t="s">
        <v>45</v>
      </c>
      <c r="E377" s="31">
        <v>1</v>
      </c>
      <c r="F377" s="31">
        <v>52</v>
      </c>
      <c r="G377" s="31">
        <v>17656.54</v>
      </c>
      <c r="H377" s="31">
        <v>17656.54</v>
      </c>
      <c r="I377" s="32">
        <v>45673</v>
      </c>
      <c r="J377" s="32">
        <v>45933</v>
      </c>
      <c r="K377" s="13"/>
      <c r="L377" s="33" t="s">
        <v>30</v>
      </c>
      <c r="M377" s="13" t="str">
        <f>PROPER(TRIM(SUBSTITUTE(B377,"###"," ")))</f>
        <v>Place Plus</v>
      </c>
      <c r="N377" s="13" t="str">
        <f>PROPER(TRIM(SUBSTITUTE(C377,"###"," ")))</f>
        <v>Clothing</v>
      </c>
      <c r="O377" s="13" t="str">
        <f>PROPER(TRIM(SUBSTITUTE(D377,"###"," ")))</f>
        <v>Retailmart Inc</v>
      </c>
      <c r="P377" s="13" t="str">
        <f t="shared" si="35"/>
        <v>Place Plus</v>
      </c>
      <c r="Q377" s="34" t="str">
        <f t="shared" si="36"/>
        <v>Clothing</v>
      </c>
      <c r="R377" s="13" t="str">
        <f t="shared" si="37"/>
        <v>Retailmart Inc</v>
      </c>
      <c r="S377" s="35">
        <f t="shared" si="38"/>
        <v>1</v>
      </c>
      <c r="T377" s="35">
        <f t="shared" si="39"/>
        <v>52</v>
      </c>
      <c r="U377" s="14">
        <f t="shared" si="40"/>
        <v>17656.54</v>
      </c>
      <c r="V377" s="14">
        <f t="shared" si="41"/>
        <v>17656.54</v>
      </c>
      <c r="W377" s="13" t="str">
        <v>Low Stock</v>
      </c>
      <c r="X377" s="13" t="str">
        <v>Yes</v>
      </c>
      <c r="Y377" s="13">
        <v>1</v>
      </c>
    </row>
    <row r="378" spans="1:25" x14ac:dyDescent="0.3">
      <c r="A378" s="31" t="s">
        <v>777</v>
      </c>
      <c r="B378" s="31" t="s">
        <v>572</v>
      </c>
      <c r="C378" s="31" t="s">
        <v>20</v>
      </c>
      <c r="D378" s="31" t="s">
        <v>53</v>
      </c>
      <c r="E378" s="31">
        <v>160</v>
      </c>
      <c r="F378" s="31">
        <v>96</v>
      </c>
      <c r="G378" s="31">
        <v>1617.64</v>
      </c>
      <c r="H378" s="31">
        <v>258822.39999999999</v>
      </c>
      <c r="I378" s="32">
        <v>45814</v>
      </c>
      <c r="J378" s="32">
        <v>45925</v>
      </c>
      <c r="K378" s="31" t="s">
        <v>25</v>
      </c>
      <c r="L378" s="33" t="s">
        <v>58</v>
      </c>
      <c r="M378" s="13" t="str">
        <f>PROPER(TRIM(SUBSTITUTE(B378,"###"," ")))</f>
        <v>Think Lite</v>
      </c>
      <c r="N378" s="13" t="str">
        <f>PROPER(TRIM(SUBSTITUTE(C378,"###"," ")))</f>
        <v>Toys</v>
      </c>
      <c r="O378" s="13" t="str">
        <f>PROPER(TRIM(SUBSTITUTE(D378,"###"," ")))</f>
        <v>Abc Pvt Ltd</v>
      </c>
      <c r="P378" s="13" t="str">
        <f t="shared" si="35"/>
        <v>Think Lite</v>
      </c>
      <c r="Q378" s="34" t="str">
        <f t="shared" si="36"/>
        <v>Toys</v>
      </c>
      <c r="R378" s="13" t="str">
        <f t="shared" si="37"/>
        <v>Abc Pvt Ltd</v>
      </c>
      <c r="S378" s="35">
        <f t="shared" si="38"/>
        <v>160</v>
      </c>
      <c r="T378" s="35">
        <f t="shared" si="39"/>
        <v>96</v>
      </c>
      <c r="U378" s="14">
        <f t="shared" si="40"/>
        <v>1617.64</v>
      </c>
      <c r="V378" s="14">
        <f t="shared" si="41"/>
        <v>258822.40000000002</v>
      </c>
      <c r="W378" s="13" t="str">
        <v>In Stock</v>
      </c>
      <c r="X378" s="13" t="str">
        <v>No</v>
      </c>
      <c r="Y378" s="13">
        <v>0</v>
      </c>
    </row>
    <row r="379" spans="1:25" x14ac:dyDescent="0.3">
      <c r="A379" s="31" t="s">
        <v>778</v>
      </c>
      <c r="B379" s="31" t="s">
        <v>779</v>
      </c>
      <c r="C379" s="31" t="s">
        <v>20</v>
      </c>
      <c r="D379" s="31" t="s">
        <v>45</v>
      </c>
      <c r="E379" s="31">
        <v>102</v>
      </c>
      <c r="F379" s="31">
        <v>85</v>
      </c>
      <c r="G379" s="31">
        <v>19550.45</v>
      </c>
      <c r="H379" s="31">
        <v>1994145.9</v>
      </c>
      <c r="I379" s="32">
        <v>45748</v>
      </c>
      <c r="J379" s="32">
        <v>45929</v>
      </c>
      <c r="K379" s="31" t="s">
        <v>16</v>
      </c>
      <c r="L379" s="33" t="s">
        <v>21</v>
      </c>
      <c r="M379" s="13" t="str">
        <f>PROPER(TRIM(SUBSTITUTE(B379,"###"," ")))</f>
        <v>Pattern Max</v>
      </c>
      <c r="N379" s="13" t="str">
        <f>PROPER(TRIM(SUBSTITUTE(C379,"###"," ")))</f>
        <v>Toys</v>
      </c>
      <c r="O379" s="13" t="str">
        <f>PROPER(TRIM(SUBSTITUTE(D379,"###"," ")))</f>
        <v>Retailmart Inc</v>
      </c>
      <c r="P379" s="13" t="str">
        <f t="shared" si="35"/>
        <v>Pattern Max</v>
      </c>
      <c r="Q379" s="34" t="str">
        <f t="shared" si="36"/>
        <v>Toys</v>
      </c>
      <c r="R379" s="13" t="str">
        <f t="shared" si="37"/>
        <v>Retailmart Inc</v>
      </c>
      <c r="S379" s="35">
        <f t="shared" si="38"/>
        <v>102</v>
      </c>
      <c r="T379" s="35">
        <f t="shared" si="39"/>
        <v>85</v>
      </c>
      <c r="U379" s="14">
        <f t="shared" si="40"/>
        <v>19550.45</v>
      </c>
      <c r="V379" s="14">
        <f t="shared" si="41"/>
        <v>1994145.9000000001</v>
      </c>
      <c r="W379" s="13" t="str">
        <v>In Stock</v>
      </c>
      <c r="X379" s="13" t="str">
        <v>No</v>
      </c>
      <c r="Y379" s="13">
        <v>0</v>
      </c>
    </row>
    <row r="380" spans="1:25" x14ac:dyDescent="0.3">
      <c r="A380" s="31" t="s">
        <v>780</v>
      </c>
      <c r="B380" s="31" t="s">
        <v>781</v>
      </c>
      <c r="C380" s="31" t="s">
        <v>20</v>
      </c>
      <c r="D380" s="31" t="s">
        <v>15</v>
      </c>
      <c r="E380" s="31">
        <v>173</v>
      </c>
      <c r="F380" s="31">
        <v>34</v>
      </c>
      <c r="G380" s="31">
        <v>4043</v>
      </c>
      <c r="H380" s="31">
        <v>699439</v>
      </c>
      <c r="I380" s="32">
        <v>45747</v>
      </c>
      <c r="J380" s="32">
        <v>45903</v>
      </c>
      <c r="K380" s="31" t="s">
        <v>54</v>
      </c>
      <c r="L380" s="33" t="s">
        <v>17</v>
      </c>
      <c r="M380" s="13" t="str">
        <f>PROPER(TRIM(SUBSTITUTE(B380,"###"," ")))</f>
        <v>High Max</v>
      </c>
      <c r="N380" s="13" t="str">
        <f>PROPER(TRIM(SUBSTITUTE(C380,"###"," ")))</f>
        <v>Toys</v>
      </c>
      <c r="O380" s="13" t="str">
        <f>PROPER(TRIM(SUBSTITUTE(D380,"###"," ")))</f>
        <v>Global Traders</v>
      </c>
      <c r="P380" s="13" t="str">
        <f t="shared" si="35"/>
        <v>High Max</v>
      </c>
      <c r="Q380" s="34" t="str">
        <f t="shared" si="36"/>
        <v>Toys</v>
      </c>
      <c r="R380" s="13" t="str">
        <f t="shared" si="37"/>
        <v>Global Traders</v>
      </c>
      <c r="S380" s="35">
        <f t="shared" si="38"/>
        <v>173</v>
      </c>
      <c r="T380" s="35">
        <f t="shared" si="39"/>
        <v>34</v>
      </c>
      <c r="U380" s="14">
        <f t="shared" si="40"/>
        <v>4043</v>
      </c>
      <c r="V380" s="14">
        <f t="shared" si="41"/>
        <v>699439</v>
      </c>
      <c r="W380" s="13" t="str">
        <v>In Stock</v>
      </c>
      <c r="X380" s="13" t="str">
        <v>No</v>
      </c>
      <c r="Y380" s="13">
        <v>0</v>
      </c>
    </row>
    <row r="381" spans="1:25" x14ac:dyDescent="0.3">
      <c r="A381" s="31" t="s">
        <v>782</v>
      </c>
      <c r="B381" s="31" t="s">
        <v>783</v>
      </c>
      <c r="C381" s="31" t="s">
        <v>14</v>
      </c>
      <c r="D381" s="31" t="s">
        <v>15</v>
      </c>
      <c r="E381" s="31">
        <v>48</v>
      </c>
      <c r="F381" s="31">
        <v>94</v>
      </c>
      <c r="G381" s="31">
        <v>2528.19</v>
      </c>
      <c r="H381" s="31">
        <v>121353.12</v>
      </c>
      <c r="I381" s="32">
        <v>45842</v>
      </c>
      <c r="J381" s="32">
        <v>45899</v>
      </c>
      <c r="K381" s="31" t="s">
        <v>54</v>
      </c>
      <c r="L381" s="33" t="s">
        <v>17</v>
      </c>
      <c r="M381" s="13" t="str">
        <f>PROPER(TRIM(SUBSTITUTE(B381,"###"," ")))</f>
        <v>Occur Mini</v>
      </c>
      <c r="N381" s="13" t="str">
        <f>PROPER(TRIM(SUBSTITUTE(C381,"###"," ")))</f>
        <v>Clothing</v>
      </c>
      <c r="O381" s="13" t="str">
        <f>PROPER(TRIM(SUBSTITUTE(D381,"###"," ")))</f>
        <v>Global Traders</v>
      </c>
      <c r="P381" s="13" t="str">
        <f t="shared" si="35"/>
        <v>Occur Mini</v>
      </c>
      <c r="Q381" s="34" t="str">
        <f t="shared" si="36"/>
        <v>Clothing</v>
      </c>
      <c r="R381" s="13" t="str">
        <f t="shared" si="37"/>
        <v>Global Traders</v>
      </c>
      <c r="S381" s="35">
        <f t="shared" si="38"/>
        <v>48</v>
      </c>
      <c r="T381" s="35">
        <f t="shared" si="39"/>
        <v>94</v>
      </c>
      <c r="U381" s="14">
        <f t="shared" si="40"/>
        <v>2528.19</v>
      </c>
      <c r="V381" s="14">
        <f t="shared" si="41"/>
        <v>121353.12</v>
      </c>
      <c r="W381" s="13" t="str">
        <v>Low Stock</v>
      </c>
      <c r="X381" s="13" t="str">
        <v>Yes</v>
      </c>
      <c r="Y381" s="13">
        <v>1</v>
      </c>
    </row>
    <row r="382" spans="1:25" x14ac:dyDescent="0.3">
      <c r="A382" s="31" t="s">
        <v>784</v>
      </c>
      <c r="B382" s="31" t="s">
        <v>785</v>
      </c>
      <c r="C382" s="31" t="s">
        <v>44</v>
      </c>
      <c r="D382" s="31" t="s">
        <v>53</v>
      </c>
      <c r="E382" s="31">
        <v>133</v>
      </c>
      <c r="F382" s="31">
        <v>28</v>
      </c>
      <c r="G382" s="31">
        <v>18727.43</v>
      </c>
      <c r="H382" s="31">
        <v>2490748.19</v>
      </c>
      <c r="I382" s="32">
        <v>45740</v>
      </c>
      <c r="J382" s="32">
        <v>45885</v>
      </c>
      <c r="K382" s="13"/>
      <c r="L382" s="33" t="s">
        <v>21</v>
      </c>
      <c r="M382" s="13" t="str">
        <f>PROPER(TRIM(SUBSTITUTE(B382,"###"," ")))</f>
        <v>Relate X</v>
      </c>
      <c r="N382" s="13" t="str">
        <f>PROPER(TRIM(SUBSTITUTE(C382,"###"," ")))</f>
        <v>Groceries</v>
      </c>
      <c r="O382" s="13" t="str">
        <f>PROPER(TRIM(SUBSTITUTE(D382,"###"," ")))</f>
        <v>Abc Pvt Ltd</v>
      </c>
      <c r="P382" s="13" t="str">
        <f t="shared" si="35"/>
        <v>Relate X</v>
      </c>
      <c r="Q382" s="34" t="str">
        <f t="shared" si="36"/>
        <v>Groceries</v>
      </c>
      <c r="R382" s="13" t="str">
        <f t="shared" si="37"/>
        <v>Abc Pvt Ltd</v>
      </c>
      <c r="S382" s="35">
        <f t="shared" si="38"/>
        <v>133</v>
      </c>
      <c r="T382" s="35">
        <f t="shared" si="39"/>
        <v>28</v>
      </c>
      <c r="U382" s="14">
        <f t="shared" si="40"/>
        <v>18727.43</v>
      </c>
      <c r="V382" s="14">
        <f t="shared" si="41"/>
        <v>2490748.19</v>
      </c>
      <c r="W382" s="13" t="str">
        <v>In Stock</v>
      </c>
      <c r="X382" s="13" t="str">
        <v>No</v>
      </c>
      <c r="Y382" s="13">
        <v>0</v>
      </c>
    </row>
    <row r="383" spans="1:25" x14ac:dyDescent="0.3">
      <c r="A383" s="31" t="s">
        <v>786</v>
      </c>
      <c r="B383" s="31" t="s">
        <v>787</v>
      </c>
      <c r="C383" s="31" t="s">
        <v>40</v>
      </c>
      <c r="D383" s="31" t="s">
        <v>41</v>
      </c>
      <c r="E383" s="31">
        <v>113</v>
      </c>
      <c r="F383" s="31">
        <v>95</v>
      </c>
      <c r="G383" s="31">
        <v>17425.830000000002</v>
      </c>
      <c r="H383" s="31">
        <v>1969118.79</v>
      </c>
      <c r="I383" s="32">
        <v>45669</v>
      </c>
      <c r="J383" s="32">
        <v>45893</v>
      </c>
      <c r="K383" s="31" t="s">
        <v>25</v>
      </c>
      <c r="L383" s="33" t="s">
        <v>33</v>
      </c>
      <c r="M383" s="13" t="str">
        <f>PROPER(TRIM(SUBSTITUTE(B383,"###"," ")))</f>
        <v>Answer X</v>
      </c>
      <c r="N383" s="13" t="str">
        <f>PROPER(TRIM(SUBSTITUTE(C383,"###"," ")))</f>
        <v>Electronics</v>
      </c>
      <c r="O383" s="13" t="str">
        <f>PROPER(TRIM(SUBSTITUTE(D383,"###"," ")))</f>
        <v>Quickstock</v>
      </c>
      <c r="P383" s="13" t="str">
        <f t="shared" si="35"/>
        <v>Answer X</v>
      </c>
      <c r="Q383" s="34" t="str">
        <f t="shared" si="36"/>
        <v>Electronics</v>
      </c>
      <c r="R383" s="13" t="str">
        <f t="shared" si="37"/>
        <v>Quickstock</v>
      </c>
      <c r="S383" s="35">
        <f t="shared" si="38"/>
        <v>113</v>
      </c>
      <c r="T383" s="35">
        <f t="shared" si="39"/>
        <v>95</v>
      </c>
      <c r="U383" s="14">
        <f t="shared" si="40"/>
        <v>17425.830000000002</v>
      </c>
      <c r="V383" s="14">
        <f t="shared" si="41"/>
        <v>1969118.7900000003</v>
      </c>
      <c r="W383" s="13" t="str">
        <v>In Stock</v>
      </c>
      <c r="X383" s="13" t="str">
        <v>No</v>
      </c>
      <c r="Y383" s="13">
        <v>0</v>
      </c>
    </row>
    <row r="384" spans="1:25" x14ac:dyDescent="0.3">
      <c r="A384" s="31" t="s">
        <v>788</v>
      </c>
      <c r="B384" s="31" t="s">
        <v>789</v>
      </c>
      <c r="C384" s="31" t="s">
        <v>40</v>
      </c>
      <c r="D384" s="31" t="s">
        <v>53</v>
      </c>
      <c r="E384" s="13"/>
      <c r="F384" s="31">
        <v>81</v>
      </c>
      <c r="G384" s="31">
        <v>12264.55</v>
      </c>
      <c r="H384" s="13"/>
      <c r="I384" s="32">
        <v>45755</v>
      </c>
      <c r="J384" s="32">
        <v>45911</v>
      </c>
      <c r="K384" s="13"/>
      <c r="L384" s="33" t="s">
        <v>21</v>
      </c>
      <c r="M384" s="13" t="str">
        <f>PROPER(TRIM(SUBSTITUTE(B384,"###"," ")))</f>
        <v>Also Lite</v>
      </c>
      <c r="N384" s="13" t="str">
        <f>PROPER(TRIM(SUBSTITUTE(C384,"###"," ")))</f>
        <v>Electronics</v>
      </c>
      <c r="O384" s="13" t="str">
        <f>PROPER(TRIM(SUBSTITUTE(D384,"###"," ")))</f>
        <v>Abc Pvt Ltd</v>
      </c>
      <c r="P384" s="13" t="str">
        <f t="shared" si="35"/>
        <v>Also Lite</v>
      </c>
      <c r="Q384" s="34" t="str">
        <f t="shared" si="36"/>
        <v>Electronics</v>
      </c>
      <c r="R384" s="13" t="str">
        <f t="shared" si="37"/>
        <v>Abc Pvt Ltd</v>
      </c>
      <c r="S384" s="35">
        <f t="shared" si="38"/>
        <v>0</v>
      </c>
      <c r="T384" s="35">
        <f t="shared" si="39"/>
        <v>81</v>
      </c>
      <c r="U384" s="14">
        <f t="shared" si="40"/>
        <v>12264.55</v>
      </c>
      <c r="V384" s="14">
        <f t="shared" si="41"/>
        <v>0</v>
      </c>
      <c r="W384" s="13" t="str">
        <v>Out of Stock</v>
      </c>
      <c r="X384" s="13" t="str">
        <v>Yes</v>
      </c>
      <c r="Y384" s="13">
        <v>1</v>
      </c>
    </row>
    <row r="385" spans="1:25" x14ac:dyDescent="0.3">
      <c r="A385" s="31" t="s">
        <v>790</v>
      </c>
      <c r="B385" s="31" t="s">
        <v>791</v>
      </c>
      <c r="C385" s="31" t="s">
        <v>14</v>
      </c>
      <c r="D385" s="31" t="s">
        <v>24</v>
      </c>
      <c r="E385" s="31">
        <v>6</v>
      </c>
      <c r="F385" s="31">
        <v>94</v>
      </c>
      <c r="G385" s="31">
        <v>17901.59</v>
      </c>
      <c r="H385" s="31">
        <v>107409.54</v>
      </c>
      <c r="I385" s="32">
        <v>45790</v>
      </c>
      <c r="J385" s="32">
        <v>45898</v>
      </c>
      <c r="K385" s="13"/>
      <c r="L385" s="33" t="s">
        <v>33</v>
      </c>
      <c r="M385" s="13" t="str">
        <f>PROPER(TRIM(SUBSTITUTE(B385,"###"," ")))</f>
        <v>Police Max</v>
      </c>
      <c r="N385" s="13" t="str">
        <f>PROPER(TRIM(SUBSTITUTE(C385,"###"," ")))</f>
        <v>Clothing</v>
      </c>
      <c r="O385" s="13" t="str">
        <f>PROPER(TRIM(SUBSTITUTE(D385,"###"," ")))</f>
        <v>Omni Suppliers</v>
      </c>
      <c r="P385" s="13" t="str">
        <f t="shared" si="35"/>
        <v>Police Max</v>
      </c>
      <c r="Q385" s="34" t="str">
        <f t="shared" si="36"/>
        <v>Clothing</v>
      </c>
      <c r="R385" s="13" t="str">
        <f t="shared" si="37"/>
        <v>Omni Suppliers</v>
      </c>
      <c r="S385" s="35">
        <f t="shared" si="38"/>
        <v>6</v>
      </c>
      <c r="T385" s="35">
        <f t="shared" si="39"/>
        <v>94</v>
      </c>
      <c r="U385" s="14">
        <f t="shared" si="40"/>
        <v>17901.59</v>
      </c>
      <c r="V385" s="14">
        <f t="shared" si="41"/>
        <v>107409.54000000001</v>
      </c>
      <c r="W385" s="13" t="str">
        <v>Low Stock</v>
      </c>
      <c r="X385" s="13" t="str">
        <v>Yes</v>
      </c>
      <c r="Y385" s="13">
        <v>1</v>
      </c>
    </row>
    <row r="386" spans="1:25" x14ac:dyDescent="0.3">
      <c r="A386" s="31" t="s">
        <v>792</v>
      </c>
      <c r="B386" s="31" t="s">
        <v>793</v>
      </c>
      <c r="C386" s="31" t="s">
        <v>44</v>
      </c>
      <c r="D386" s="31" t="s">
        <v>15</v>
      </c>
      <c r="E386" s="31">
        <v>133</v>
      </c>
      <c r="F386" s="31">
        <v>77</v>
      </c>
      <c r="G386" s="31">
        <v>15687.46</v>
      </c>
      <c r="H386" s="31">
        <v>2086432.18</v>
      </c>
      <c r="I386" s="32">
        <v>45744</v>
      </c>
      <c r="J386" s="32">
        <v>45938</v>
      </c>
      <c r="K386" s="31" t="s">
        <v>54</v>
      </c>
      <c r="L386" s="33" t="s">
        <v>21</v>
      </c>
      <c r="M386" s="13" t="str">
        <f>PROPER(TRIM(SUBSTITUTE(B386,"###"," ")))</f>
        <v>Edge Mini</v>
      </c>
      <c r="N386" s="13" t="str">
        <f>PROPER(TRIM(SUBSTITUTE(C386,"###"," ")))</f>
        <v>Groceries</v>
      </c>
      <c r="O386" s="13" t="str">
        <f>PROPER(TRIM(SUBSTITUTE(D386,"###"," ")))</f>
        <v>Global Traders</v>
      </c>
      <c r="P386" s="13" t="str">
        <f t="shared" si="35"/>
        <v>Edge Mini</v>
      </c>
      <c r="Q386" s="34" t="str">
        <f t="shared" si="36"/>
        <v>Groceries</v>
      </c>
      <c r="R386" s="13" t="str">
        <f t="shared" si="37"/>
        <v>Global Traders</v>
      </c>
      <c r="S386" s="35">
        <f t="shared" si="38"/>
        <v>133</v>
      </c>
      <c r="T386" s="35">
        <f t="shared" si="39"/>
        <v>77</v>
      </c>
      <c r="U386" s="14">
        <f t="shared" si="40"/>
        <v>15687.46</v>
      </c>
      <c r="V386" s="14">
        <f t="shared" si="41"/>
        <v>2086432.18</v>
      </c>
      <c r="W386" s="13" t="str">
        <v>In Stock</v>
      </c>
      <c r="X386" s="13" t="str">
        <v>No</v>
      </c>
      <c r="Y386" s="13">
        <v>0</v>
      </c>
    </row>
    <row r="387" spans="1:25" x14ac:dyDescent="0.3">
      <c r="A387" s="31" t="s">
        <v>794</v>
      </c>
      <c r="B387" s="31" t="s">
        <v>795</v>
      </c>
      <c r="C387" s="31" t="s">
        <v>28</v>
      </c>
      <c r="D387" s="31" t="s">
        <v>24</v>
      </c>
      <c r="E387" s="31">
        <v>2</v>
      </c>
      <c r="F387" s="31">
        <v>60</v>
      </c>
      <c r="G387" s="31">
        <v>3321.79</v>
      </c>
      <c r="H387" s="31">
        <v>6643.58</v>
      </c>
      <c r="I387" s="32">
        <v>45778</v>
      </c>
      <c r="J387" s="32">
        <v>45930</v>
      </c>
      <c r="K387" s="31" t="s">
        <v>46</v>
      </c>
      <c r="L387" s="33" t="s">
        <v>21</v>
      </c>
      <c r="M387" s="13" t="str">
        <f>PROPER(TRIM(SUBSTITUTE(B387,"###"," ")))</f>
        <v>Scene Lite</v>
      </c>
      <c r="N387" s="13" t="str">
        <f>PROPER(TRIM(SUBSTITUTE(C387,"###"," ")))</f>
        <v>Furniture</v>
      </c>
      <c r="O387" s="13" t="str">
        <f>PROPER(TRIM(SUBSTITUTE(D387,"###"," ")))</f>
        <v>Omni Suppliers</v>
      </c>
      <c r="P387" s="13" t="str">
        <f t="shared" ref="P387:P450" si="42">IF(M387="","Unknown",M387)</f>
        <v>Scene Lite</v>
      </c>
      <c r="Q387" s="34" t="str">
        <f t="shared" ref="Q387:Q450" si="43">IF(N387="","Unknown",N387)</f>
        <v>Furniture</v>
      </c>
      <c r="R387" s="13" t="str">
        <f t="shared" ref="R387:R450" si="44">IF(O387="","Others",O387)</f>
        <v>Omni Suppliers</v>
      </c>
      <c r="S387" s="35">
        <f t="shared" ref="S387:S450" si="45">VALUE(E387)</f>
        <v>2</v>
      </c>
      <c r="T387" s="35">
        <f t="shared" ref="T387:T450" si="46">VALUE(F387)</f>
        <v>60</v>
      </c>
      <c r="U387" s="14">
        <f t="shared" ref="U387:U450" si="47">VALUE(G387)</f>
        <v>3321.79</v>
      </c>
      <c r="V387" s="14">
        <f t="shared" ref="V387:V450" si="48">E387*G387</f>
        <v>6643.58</v>
      </c>
      <c r="W387" s="13" t="str">
        <v>Low Stock</v>
      </c>
      <c r="X387" s="13" t="str">
        <v>Yes</v>
      </c>
      <c r="Y387" s="13">
        <v>1</v>
      </c>
    </row>
    <row r="388" spans="1:25" x14ac:dyDescent="0.3">
      <c r="A388" s="31" t="s">
        <v>796</v>
      </c>
      <c r="B388" s="31" t="s">
        <v>797</v>
      </c>
      <c r="C388" s="31" t="s">
        <v>40</v>
      </c>
      <c r="D388" s="31" t="s">
        <v>24</v>
      </c>
      <c r="E388" s="31">
        <v>11</v>
      </c>
      <c r="F388" s="31">
        <v>31</v>
      </c>
      <c r="G388" s="31">
        <v>3232.92</v>
      </c>
      <c r="H388" s="31">
        <v>35562.120000000003</v>
      </c>
      <c r="I388" s="32">
        <v>45695</v>
      </c>
      <c r="J388" s="32">
        <v>45906</v>
      </c>
      <c r="K388" s="31" t="s">
        <v>25</v>
      </c>
      <c r="L388" s="33" t="s">
        <v>58</v>
      </c>
      <c r="M388" s="13" t="str">
        <f>PROPER(TRIM(SUBSTITUTE(B388,"###"," ")))</f>
        <v>Manage X</v>
      </c>
      <c r="N388" s="13" t="str">
        <f>PROPER(TRIM(SUBSTITUTE(C388,"###"," ")))</f>
        <v>Electronics</v>
      </c>
      <c r="O388" s="13" t="str">
        <f>PROPER(TRIM(SUBSTITUTE(D388,"###"," ")))</f>
        <v>Omni Suppliers</v>
      </c>
      <c r="P388" s="13" t="str">
        <f t="shared" si="42"/>
        <v>Manage X</v>
      </c>
      <c r="Q388" s="34" t="str">
        <f t="shared" si="43"/>
        <v>Electronics</v>
      </c>
      <c r="R388" s="13" t="str">
        <f t="shared" si="44"/>
        <v>Omni Suppliers</v>
      </c>
      <c r="S388" s="35">
        <f t="shared" si="45"/>
        <v>11</v>
      </c>
      <c r="T388" s="35">
        <f t="shared" si="46"/>
        <v>31</v>
      </c>
      <c r="U388" s="14">
        <f t="shared" si="47"/>
        <v>3232.92</v>
      </c>
      <c r="V388" s="14">
        <f t="shared" si="48"/>
        <v>35562.120000000003</v>
      </c>
      <c r="W388" s="13" t="str">
        <v>Low Stock</v>
      </c>
      <c r="X388" s="13" t="str">
        <v>Yes</v>
      </c>
      <c r="Y388" s="13">
        <v>1</v>
      </c>
    </row>
    <row r="389" spans="1:25" x14ac:dyDescent="0.3">
      <c r="A389" s="31" t="s">
        <v>798</v>
      </c>
      <c r="B389" s="31" t="s">
        <v>799</v>
      </c>
      <c r="C389" s="31" t="s">
        <v>14</v>
      </c>
      <c r="D389" s="31" t="s">
        <v>24</v>
      </c>
      <c r="E389" s="31">
        <v>121</v>
      </c>
      <c r="F389" s="31">
        <v>38</v>
      </c>
      <c r="G389" s="31">
        <v>19518.509999999998</v>
      </c>
      <c r="H389" s="31">
        <v>2361739.71</v>
      </c>
      <c r="I389" s="32">
        <v>45702</v>
      </c>
      <c r="J389" s="32">
        <v>45918</v>
      </c>
      <c r="K389" s="31" t="s">
        <v>25</v>
      </c>
      <c r="L389" s="33" t="s">
        <v>33</v>
      </c>
      <c r="M389" s="13" t="str">
        <f>PROPER(TRIM(SUBSTITUTE(B389,"###"," ")))</f>
        <v>Play Lite</v>
      </c>
      <c r="N389" s="13" t="str">
        <f>PROPER(TRIM(SUBSTITUTE(C389,"###"," ")))</f>
        <v>Clothing</v>
      </c>
      <c r="O389" s="13" t="str">
        <f>PROPER(TRIM(SUBSTITUTE(D389,"###"," ")))</f>
        <v>Omni Suppliers</v>
      </c>
      <c r="P389" s="13" t="str">
        <f t="shared" si="42"/>
        <v>Play Lite</v>
      </c>
      <c r="Q389" s="34" t="str">
        <f t="shared" si="43"/>
        <v>Clothing</v>
      </c>
      <c r="R389" s="13" t="str">
        <f t="shared" si="44"/>
        <v>Omni Suppliers</v>
      </c>
      <c r="S389" s="35">
        <f t="shared" si="45"/>
        <v>121</v>
      </c>
      <c r="T389" s="35">
        <f t="shared" si="46"/>
        <v>38</v>
      </c>
      <c r="U389" s="14">
        <f t="shared" si="47"/>
        <v>19518.509999999998</v>
      </c>
      <c r="V389" s="14">
        <f t="shared" si="48"/>
        <v>2361739.71</v>
      </c>
      <c r="W389" s="13" t="str">
        <v>In Stock</v>
      </c>
      <c r="X389" s="13" t="str">
        <v>No</v>
      </c>
      <c r="Y389" s="13">
        <v>0</v>
      </c>
    </row>
    <row r="390" spans="1:25" x14ac:dyDescent="0.3">
      <c r="A390" s="31" t="s">
        <v>800</v>
      </c>
      <c r="B390" s="31" t="s">
        <v>801</v>
      </c>
      <c r="C390" s="31" t="s">
        <v>20</v>
      </c>
      <c r="D390" s="31" t="s">
        <v>45</v>
      </c>
      <c r="E390" s="31">
        <v>172</v>
      </c>
      <c r="F390" s="31">
        <v>27</v>
      </c>
      <c r="G390" s="31">
        <v>17443.060000000001</v>
      </c>
      <c r="H390" s="31">
        <v>3000206.32</v>
      </c>
      <c r="I390" s="32">
        <v>45763</v>
      </c>
      <c r="J390" s="32">
        <v>45903</v>
      </c>
      <c r="K390" s="31" t="s">
        <v>25</v>
      </c>
      <c r="L390" s="33" t="s">
        <v>17</v>
      </c>
      <c r="M390" s="13" t="str">
        <f>PROPER(TRIM(SUBSTITUTE(B390,"###"," ")))</f>
        <v>Also Max</v>
      </c>
      <c r="N390" s="13" t="str">
        <f>PROPER(TRIM(SUBSTITUTE(C390,"###"," ")))</f>
        <v>Toys</v>
      </c>
      <c r="O390" s="13" t="str">
        <f>PROPER(TRIM(SUBSTITUTE(D390,"###"," ")))</f>
        <v>Retailmart Inc</v>
      </c>
      <c r="P390" s="13" t="str">
        <f t="shared" si="42"/>
        <v>Also Max</v>
      </c>
      <c r="Q390" s="34" t="str">
        <f t="shared" si="43"/>
        <v>Toys</v>
      </c>
      <c r="R390" s="13" t="str">
        <f t="shared" si="44"/>
        <v>Retailmart Inc</v>
      </c>
      <c r="S390" s="35">
        <f t="shared" si="45"/>
        <v>172</v>
      </c>
      <c r="T390" s="35">
        <f t="shared" si="46"/>
        <v>27</v>
      </c>
      <c r="U390" s="14">
        <f t="shared" si="47"/>
        <v>17443.060000000001</v>
      </c>
      <c r="V390" s="14">
        <f t="shared" si="48"/>
        <v>3000206.3200000003</v>
      </c>
      <c r="W390" s="13" t="str">
        <v>In Stock</v>
      </c>
      <c r="X390" s="13" t="str">
        <v>No</v>
      </c>
      <c r="Y390" s="13">
        <v>0</v>
      </c>
    </row>
    <row r="391" spans="1:25" x14ac:dyDescent="0.3">
      <c r="A391" s="31" t="s">
        <v>802</v>
      </c>
      <c r="B391" s="31" t="s">
        <v>803</v>
      </c>
      <c r="C391" s="31" t="s">
        <v>40</v>
      </c>
      <c r="D391" s="31" t="s">
        <v>45</v>
      </c>
      <c r="E391" s="31">
        <v>182</v>
      </c>
      <c r="F391" s="31">
        <v>51</v>
      </c>
      <c r="G391" s="31">
        <v>9989</v>
      </c>
      <c r="H391" s="31">
        <v>1817998</v>
      </c>
      <c r="I391" s="32">
        <v>45752</v>
      </c>
      <c r="J391" s="32">
        <v>45893</v>
      </c>
      <c r="K391" s="31" t="s">
        <v>16</v>
      </c>
      <c r="L391" s="33" t="s">
        <v>33</v>
      </c>
      <c r="M391" s="13" t="str">
        <f>PROPER(TRIM(SUBSTITUTE(B391,"###"," ")))</f>
        <v>Recent Pro</v>
      </c>
      <c r="N391" s="13" t="str">
        <f>PROPER(TRIM(SUBSTITUTE(C391,"###"," ")))</f>
        <v>Electronics</v>
      </c>
      <c r="O391" s="13" t="str">
        <f>PROPER(TRIM(SUBSTITUTE(D391,"###"," ")))</f>
        <v>Retailmart Inc</v>
      </c>
      <c r="P391" s="13" t="str">
        <f t="shared" si="42"/>
        <v>Recent Pro</v>
      </c>
      <c r="Q391" s="34" t="str">
        <f t="shared" si="43"/>
        <v>Electronics</v>
      </c>
      <c r="R391" s="13" t="str">
        <f t="shared" si="44"/>
        <v>Retailmart Inc</v>
      </c>
      <c r="S391" s="35">
        <f t="shared" si="45"/>
        <v>182</v>
      </c>
      <c r="T391" s="35">
        <f t="shared" si="46"/>
        <v>51</v>
      </c>
      <c r="U391" s="14">
        <f t="shared" si="47"/>
        <v>9989</v>
      </c>
      <c r="V391" s="14">
        <f t="shared" si="48"/>
        <v>1817998</v>
      </c>
      <c r="W391" s="13" t="str">
        <v>In Stock</v>
      </c>
      <c r="X391" s="13" t="str">
        <v>No</v>
      </c>
      <c r="Y391" s="13">
        <v>0</v>
      </c>
    </row>
    <row r="392" spans="1:25" x14ac:dyDescent="0.3">
      <c r="A392" s="31" t="s">
        <v>804</v>
      </c>
      <c r="B392" s="31" t="s">
        <v>805</v>
      </c>
      <c r="C392" s="31" t="s">
        <v>14</v>
      </c>
      <c r="D392" s="31" t="s">
        <v>41</v>
      </c>
      <c r="E392" s="31">
        <v>197</v>
      </c>
      <c r="F392" s="31">
        <v>37</v>
      </c>
      <c r="G392" s="31">
        <v>13082.6</v>
      </c>
      <c r="H392" s="31">
        <v>2577272.2000000002</v>
      </c>
      <c r="I392" s="32">
        <v>45720</v>
      </c>
      <c r="J392" s="32">
        <v>45899</v>
      </c>
      <c r="K392" s="31" t="s">
        <v>57</v>
      </c>
      <c r="L392" s="33" t="s">
        <v>58</v>
      </c>
      <c r="M392" s="13" t="str">
        <f>PROPER(TRIM(SUBSTITUTE(B392,"###"," ")))</f>
        <v>Reality Plus</v>
      </c>
      <c r="N392" s="13" t="str">
        <f>PROPER(TRIM(SUBSTITUTE(C392,"###"," ")))</f>
        <v>Clothing</v>
      </c>
      <c r="O392" s="13" t="str">
        <f>PROPER(TRIM(SUBSTITUTE(D392,"###"," ")))</f>
        <v>Quickstock</v>
      </c>
      <c r="P392" s="13" t="str">
        <f t="shared" si="42"/>
        <v>Reality Plus</v>
      </c>
      <c r="Q392" s="34" t="str">
        <f t="shared" si="43"/>
        <v>Clothing</v>
      </c>
      <c r="R392" s="13" t="str">
        <f t="shared" si="44"/>
        <v>Quickstock</v>
      </c>
      <c r="S392" s="35">
        <f t="shared" si="45"/>
        <v>197</v>
      </c>
      <c r="T392" s="35">
        <f t="shared" si="46"/>
        <v>37</v>
      </c>
      <c r="U392" s="14">
        <f t="shared" si="47"/>
        <v>13082.6</v>
      </c>
      <c r="V392" s="14">
        <f t="shared" si="48"/>
        <v>2577272.2000000002</v>
      </c>
      <c r="W392" s="13" t="str">
        <v>In Stock</v>
      </c>
      <c r="X392" s="13" t="str">
        <v>No</v>
      </c>
      <c r="Y392" s="13">
        <v>0</v>
      </c>
    </row>
    <row r="393" spans="1:25" x14ac:dyDescent="0.3">
      <c r="A393" s="31" t="s">
        <v>806</v>
      </c>
      <c r="B393" s="31" t="s">
        <v>807</v>
      </c>
      <c r="C393" s="31" t="s">
        <v>14</v>
      </c>
      <c r="D393" s="31" t="s">
        <v>24</v>
      </c>
      <c r="E393" s="31">
        <v>95</v>
      </c>
      <c r="F393" s="31">
        <v>75</v>
      </c>
      <c r="G393" s="31">
        <v>19497.12</v>
      </c>
      <c r="H393" s="31">
        <v>1852226.4</v>
      </c>
      <c r="I393" s="32">
        <v>45722</v>
      </c>
      <c r="J393" s="32">
        <v>45910</v>
      </c>
      <c r="K393" s="31" t="s">
        <v>25</v>
      </c>
      <c r="L393" s="33" t="s">
        <v>58</v>
      </c>
      <c r="M393" s="13" t="str">
        <f>PROPER(TRIM(SUBSTITUTE(B393,"###"," ")))</f>
        <v>Indeed Pro</v>
      </c>
      <c r="N393" s="13" t="str">
        <f>PROPER(TRIM(SUBSTITUTE(C393,"###"," ")))</f>
        <v>Clothing</v>
      </c>
      <c r="O393" s="13" t="str">
        <f>PROPER(TRIM(SUBSTITUTE(D393,"###"," ")))</f>
        <v>Omni Suppliers</v>
      </c>
      <c r="P393" s="13" t="str">
        <f t="shared" si="42"/>
        <v>Indeed Pro</v>
      </c>
      <c r="Q393" s="34" t="str">
        <f t="shared" si="43"/>
        <v>Clothing</v>
      </c>
      <c r="R393" s="13" t="str">
        <f t="shared" si="44"/>
        <v>Omni Suppliers</v>
      </c>
      <c r="S393" s="35">
        <f t="shared" si="45"/>
        <v>95</v>
      </c>
      <c r="T393" s="35">
        <f t="shared" si="46"/>
        <v>75</v>
      </c>
      <c r="U393" s="14">
        <f t="shared" si="47"/>
        <v>19497.12</v>
      </c>
      <c r="V393" s="14">
        <f t="shared" si="48"/>
        <v>1852226.4</v>
      </c>
      <c r="W393" s="13" t="str">
        <v>In Stock</v>
      </c>
      <c r="X393" s="13" t="str">
        <v>No</v>
      </c>
      <c r="Y393" s="13">
        <v>0</v>
      </c>
    </row>
    <row r="394" spans="1:25" x14ac:dyDescent="0.3">
      <c r="A394" s="31" t="s">
        <v>808</v>
      </c>
      <c r="B394" s="31" t="s">
        <v>809</v>
      </c>
      <c r="C394" s="31" t="s">
        <v>20</v>
      </c>
      <c r="D394" s="31" t="s">
        <v>53</v>
      </c>
      <c r="E394" s="31">
        <v>34</v>
      </c>
      <c r="F394" s="31">
        <v>80</v>
      </c>
      <c r="G394" s="31">
        <v>1490.36</v>
      </c>
      <c r="H394" s="31">
        <v>50672.24</v>
      </c>
      <c r="I394" s="32">
        <v>45824</v>
      </c>
      <c r="J394" s="32">
        <v>45865</v>
      </c>
      <c r="K394" s="31" t="s">
        <v>25</v>
      </c>
      <c r="L394" s="33" t="s">
        <v>33</v>
      </c>
      <c r="M394" s="13" t="str">
        <f>PROPER(TRIM(SUBSTITUTE(B394,"###"," ")))</f>
        <v>Fast X</v>
      </c>
      <c r="N394" s="13" t="str">
        <f>PROPER(TRIM(SUBSTITUTE(C394,"###"," ")))</f>
        <v>Toys</v>
      </c>
      <c r="O394" s="13" t="str">
        <f>PROPER(TRIM(SUBSTITUTE(D394,"###"," ")))</f>
        <v>Abc Pvt Ltd</v>
      </c>
      <c r="P394" s="13" t="str">
        <f t="shared" si="42"/>
        <v>Fast X</v>
      </c>
      <c r="Q394" s="34" t="str">
        <f t="shared" si="43"/>
        <v>Toys</v>
      </c>
      <c r="R394" s="13" t="str">
        <f t="shared" si="44"/>
        <v>Abc Pvt Ltd</v>
      </c>
      <c r="S394" s="35">
        <f t="shared" si="45"/>
        <v>34</v>
      </c>
      <c r="T394" s="35">
        <f t="shared" si="46"/>
        <v>80</v>
      </c>
      <c r="U394" s="14">
        <f t="shared" si="47"/>
        <v>1490.36</v>
      </c>
      <c r="V394" s="14">
        <f t="shared" si="48"/>
        <v>50672.24</v>
      </c>
      <c r="W394" s="13" t="str">
        <v>Low Stock</v>
      </c>
      <c r="X394" s="13" t="str">
        <v>Yes</v>
      </c>
      <c r="Y394" s="13">
        <v>1</v>
      </c>
    </row>
    <row r="395" spans="1:25" x14ac:dyDescent="0.3">
      <c r="A395" s="31" t="s">
        <v>810</v>
      </c>
      <c r="B395" s="31" t="s">
        <v>811</v>
      </c>
      <c r="C395" s="31" t="s">
        <v>20</v>
      </c>
      <c r="D395" s="31" t="s">
        <v>41</v>
      </c>
      <c r="E395" s="31">
        <v>96</v>
      </c>
      <c r="F395" s="31">
        <v>26</v>
      </c>
      <c r="G395" s="31">
        <v>9279.33</v>
      </c>
      <c r="H395" s="31">
        <v>890815.67999999993</v>
      </c>
      <c r="I395" s="32">
        <v>45718</v>
      </c>
      <c r="J395" s="32">
        <v>45929</v>
      </c>
      <c r="K395" s="31" t="s">
        <v>54</v>
      </c>
      <c r="L395" s="33" t="s">
        <v>17</v>
      </c>
      <c r="M395" s="13" t="str">
        <f>PROPER(TRIM(SUBSTITUTE(B395,"###"," ")))</f>
        <v>Threat Lite</v>
      </c>
      <c r="N395" s="13" t="str">
        <f>PROPER(TRIM(SUBSTITUTE(C395,"###"," ")))</f>
        <v>Toys</v>
      </c>
      <c r="O395" s="13" t="str">
        <f>PROPER(TRIM(SUBSTITUTE(D395,"###"," ")))</f>
        <v>Quickstock</v>
      </c>
      <c r="P395" s="13" t="str">
        <f t="shared" si="42"/>
        <v>Threat Lite</v>
      </c>
      <c r="Q395" s="34" t="str">
        <f t="shared" si="43"/>
        <v>Toys</v>
      </c>
      <c r="R395" s="13" t="str">
        <f t="shared" si="44"/>
        <v>Quickstock</v>
      </c>
      <c r="S395" s="35">
        <f t="shared" si="45"/>
        <v>96</v>
      </c>
      <c r="T395" s="35">
        <f t="shared" si="46"/>
        <v>26</v>
      </c>
      <c r="U395" s="14">
        <f t="shared" si="47"/>
        <v>9279.33</v>
      </c>
      <c r="V395" s="14">
        <f t="shared" si="48"/>
        <v>890815.67999999993</v>
      </c>
      <c r="W395" s="13" t="str">
        <v>In Stock</v>
      </c>
      <c r="X395" s="13" t="str">
        <v>No</v>
      </c>
      <c r="Y395" s="13">
        <v>0</v>
      </c>
    </row>
    <row r="396" spans="1:25" x14ac:dyDescent="0.3">
      <c r="A396" s="31" t="s">
        <v>812</v>
      </c>
      <c r="B396" s="31" t="s">
        <v>813</v>
      </c>
      <c r="C396" s="31" t="s">
        <v>20</v>
      </c>
      <c r="D396" s="31" t="s">
        <v>53</v>
      </c>
      <c r="E396" s="31">
        <v>158</v>
      </c>
      <c r="F396" s="31">
        <v>77</v>
      </c>
      <c r="G396" s="31">
        <v>14867</v>
      </c>
      <c r="H396" s="31">
        <v>2348986</v>
      </c>
      <c r="I396" s="32">
        <v>45680</v>
      </c>
      <c r="J396" s="32">
        <v>45921</v>
      </c>
      <c r="K396" s="31" t="s">
        <v>29</v>
      </c>
      <c r="L396" s="33" t="s">
        <v>30</v>
      </c>
      <c r="M396" s="13" t="str">
        <f>PROPER(TRIM(SUBSTITUTE(B396,"###"," ")))</f>
        <v>Office Lite</v>
      </c>
      <c r="N396" s="13" t="str">
        <f>PROPER(TRIM(SUBSTITUTE(C396,"###"," ")))</f>
        <v>Toys</v>
      </c>
      <c r="O396" s="13" t="str">
        <f>PROPER(TRIM(SUBSTITUTE(D396,"###"," ")))</f>
        <v>Abc Pvt Ltd</v>
      </c>
      <c r="P396" s="13" t="str">
        <f t="shared" si="42"/>
        <v>Office Lite</v>
      </c>
      <c r="Q396" s="34" t="str">
        <f t="shared" si="43"/>
        <v>Toys</v>
      </c>
      <c r="R396" s="13" t="str">
        <f t="shared" si="44"/>
        <v>Abc Pvt Ltd</v>
      </c>
      <c r="S396" s="35">
        <f t="shared" si="45"/>
        <v>158</v>
      </c>
      <c r="T396" s="35">
        <f t="shared" si="46"/>
        <v>77</v>
      </c>
      <c r="U396" s="14">
        <f t="shared" si="47"/>
        <v>14867</v>
      </c>
      <c r="V396" s="14">
        <f t="shared" si="48"/>
        <v>2348986</v>
      </c>
      <c r="W396" s="13" t="str">
        <v>In Stock</v>
      </c>
      <c r="X396" s="13" t="str">
        <v>No</v>
      </c>
      <c r="Y396" s="13">
        <v>0</v>
      </c>
    </row>
    <row r="397" spans="1:25" x14ac:dyDescent="0.3">
      <c r="A397" s="31" t="s">
        <v>814</v>
      </c>
      <c r="B397" s="31" t="s">
        <v>815</v>
      </c>
      <c r="C397" s="31" t="s">
        <v>20</v>
      </c>
      <c r="D397" s="31" t="s">
        <v>15</v>
      </c>
      <c r="E397" s="31">
        <v>36</v>
      </c>
      <c r="F397" s="31">
        <v>23</v>
      </c>
      <c r="G397" s="31">
        <v>14720.24</v>
      </c>
      <c r="H397" s="31">
        <v>529928.64</v>
      </c>
      <c r="I397" s="32">
        <v>45825</v>
      </c>
      <c r="J397" s="32">
        <v>45873</v>
      </c>
      <c r="K397" s="31" t="s">
        <v>57</v>
      </c>
      <c r="L397" s="33" t="s">
        <v>58</v>
      </c>
      <c r="M397" s="13" t="str">
        <f>PROPER(TRIM(SUBSTITUTE(B397,"###"," ")))</f>
        <v>Use X</v>
      </c>
      <c r="N397" s="13" t="str">
        <f>PROPER(TRIM(SUBSTITUTE(C397,"###"," ")))</f>
        <v>Toys</v>
      </c>
      <c r="O397" s="13" t="str">
        <f>PROPER(TRIM(SUBSTITUTE(D397,"###"," ")))</f>
        <v>Global Traders</v>
      </c>
      <c r="P397" s="13" t="str">
        <f t="shared" si="42"/>
        <v>Use X</v>
      </c>
      <c r="Q397" s="34" t="str">
        <f t="shared" si="43"/>
        <v>Toys</v>
      </c>
      <c r="R397" s="13" t="str">
        <f t="shared" si="44"/>
        <v>Global Traders</v>
      </c>
      <c r="S397" s="35">
        <f t="shared" si="45"/>
        <v>36</v>
      </c>
      <c r="T397" s="35">
        <f t="shared" si="46"/>
        <v>23</v>
      </c>
      <c r="U397" s="14">
        <f t="shared" si="47"/>
        <v>14720.24</v>
      </c>
      <c r="V397" s="14">
        <f t="shared" si="48"/>
        <v>529928.64</v>
      </c>
      <c r="W397" s="13" t="str">
        <v>In Stock</v>
      </c>
      <c r="X397" s="13" t="str">
        <v>No</v>
      </c>
      <c r="Y397" s="13">
        <v>0</v>
      </c>
    </row>
    <row r="398" spans="1:25" x14ac:dyDescent="0.3">
      <c r="A398" s="31" t="s">
        <v>816</v>
      </c>
      <c r="B398" s="31" t="s">
        <v>817</v>
      </c>
      <c r="C398" s="31" t="s">
        <v>20</v>
      </c>
      <c r="D398" s="31" t="s">
        <v>41</v>
      </c>
      <c r="E398" s="31">
        <v>19</v>
      </c>
      <c r="F398" s="31">
        <v>79</v>
      </c>
      <c r="G398" s="31">
        <v>850.18</v>
      </c>
      <c r="H398" s="31">
        <v>16153.42</v>
      </c>
      <c r="I398" s="32">
        <v>45762</v>
      </c>
      <c r="J398" s="32">
        <v>45857</v>
      </c>
      <c r="K398" s="31" t="s">
        <v>25</v>
      </c>
      <c r="L398" s="33" t="s">
        <v>17</v>
      </c>
      <c r="M398" s="13" t="str">
        <f>PROPER(TRIM(SUBSTITUTE(B398,"###"," ")))</f>
        <v>Lot Lite</v>
      </c>
      <c r="N398" s="13" t="str">
        <f>PROPER(TRIM(SUBSTITUTE(C398,"###"," ")))</f>
        <v>Toys</v>
      </c>
      <c r="O398" s="13" t="str">
        <f>PROPER(TRIM(SUBSTITUTE(D398,"###"," ")))</f>
        <v>Quickstock</v>
      </c>
      <c r="P398" s="13" t="str">
        <f t="shared" si="42"/>
        <v>Lot Lite</v>
      </c>
      <c r="Q398" s="34" t="str">
        <f t="shared" si="43"/>
        <v>Toys</v>
      </c>
      <c r="R398" s="13" t="str">
        <f t="shared" si="44"/>
        <v>Quickstock</v>
      </c>
      <c r="S398" s="35">
        <f t="shared" si="45"/>
        <v>19</v>
      </c>
      <c r="T398" s="35">
        <f t="shared" si="46"/>
        <v>79</v>
      </c>
      <c r="U398" s="14">
        <f t="shared" si="47"/>
        <v>850.18</v>
      </c>
      <c r="V398" s="14">
        <f t="shared" si="48"/>
        <v>16153.419999999998</v>
      </c>
      <c r="W398" s="13" t="str">
        <v>Low Stock</v>
      </c>
      <c r="X398" s="13" t="str">
        <v>Yes</v>
      </c>
      <c r="Y398" s="13">
        <v>1</v>
      </c>
    </row>
    <row r="399" spans="1:25" x14ac:dyDescent="0.3">
      <c r="A399" s="31" t="s">
        <v>818</v>
      </c>
      <c r="B399" s="31" t="s">
        <v>819</v>
      </c>
      <c r="C399" s="31" t="s">
        <v>14</v>
      </c>
      <c r="D399" s="31" t="s">
        <v>24</v>
      </c>
      <c r="E399" s="31">
        <v>178</v>
      </c>
      <c r="F399" s="31">
        <v>55</v>
      </c>
      <c r="G399" s="31">
        <v>636.41999999999996</v>
      </c>
      <c r="H399" s="31">
        <v>113282.76</v>
      </c>
      <c r="I399" s="32">
        <v>45794</v>
      </c>
      <c r="J399" s="32">
        <v>45927</v>
      </c>
      <c r="K399" s="31" t="s">
        <v>29</v>
      </c>
      <c r="L399" s="33" t="s">
        <v>33</v>
      </c>
      <c r="M399" s="13" t="str">
        <f>PROPER(TRIM(SUBSTITUTE(B399,"###"," ")))</f>
        <v>Simple Mini</v>
      </c>
      <c r="N399" s="13" t="str">
        <f>PROPER(TRIM(SUBSTITUTE(C399,"###"," ")))</f>
        <v>Clothing</v>
      </c>
      <c r="O399" s="13" t="str">
        <f>PROPER(TRIM(SUBSTITUTE(D399,"###"," ")))</f>
        <v>Omni Suppliers</v>
      </c>
      <c r="P399" s="13" t="str">
        <f t="shared" si="42"/>
        <v>Simple Mini</v>
      </c>
      <c r="Q399" s="34" t="str">
        <f t="shared" si="43"/>
        <v>Clothing</v>
      </c>
      <c r="R399" s="13" t="str">
        <f t="shared" si="44"/>
        <v>Omni Suppliers</v>
      </c>
      <c r="S399" s="35">
        <f t="shared" si="45"/>
        <v>178</v>
      </c>
      <c r="T399" s="35">
        <f t="shared" si="46"/>
        <v>55</v>
      </c>
      <c r="U399" s="14">
        <f t="shared" si="47"/>
        <v>636.41999999999996</v>
      </c>
      <c r="V399" s="14">
        <f t="shared" si="48"/>
        <v>113282.76</v>
      </c>
      <c r="W399" s="13" t="str">
        <v>In Stock</v>
      </c>
      <c r="X399" s="13" t="str">
        <v>No</v>
      </c>
      <c r="Y399" s="13">
        <v>0</v>
      </c>
    </row>
    <row r="400" spans="1:25" x14ac:dyDescent="0.3">
      <c r="A400" s="31" t="s">
        <v>820</v>
      </c>
      <c r="B400" s="31" t="s">
        <v>821</v>
      </c>
      <c r="C400" s="31" t="s">
        <v>14</v>
      </c>
      <c r="D400" s="31" t="s">
        <v>41</v>
      </c>
      <c r="E400" s="31">
        <v>65</v>
      </c>
      <c r="F400" s="31">
        <v>98</v>
      </c>
      <c r="G400" s="31">
        <v>18019</v>
      </c>
      <c r="H400" s="31">
        <v>1171235</v>
      </c>
      <c r="I400" s="32">
        <v>45828</v>
      </c>
      <c r="J400" s="32">
        <v>45875</v>
      </c>
      <c r="K400" s="31" t="s">
        <v>29</v>
      </c>
      <c r="L400" s="33" t="s">
        <v>21</v>
      </c>
      <c r="M400" s="13" t="str">
        <f>PROPER(TRIM(SUBSTITUTE(B400,"###"," ")))</f>
        <v>Painting Mini</v>
      </c>
      <c r="N400" s="13" t="str">
        <f>PROPER(TRIM(SUBSTITUTE(C400,"###"," ")))</f>
        <v>Clothing</v>
      </c>
      <c r="O400" s="13" t="str">
        <f>PROPER(TRIM(SUBSTITUTE(D400,"###"," ")))</f>
        <v>Quickstock</v>
      </c>
      <c r="P400" s="13" t="str">
        <f t="shared" si="42"/>
        <v>Painting Mini</v>
      </c>
      <c r="Q400" s="34" t="str">
        <f t="shared" si="43"/>
        <v>Clothing</v>
      </c>
      <c r="R400" s="13" t="str">
        <f t="shared" si="44"/>
        <v>Quickstock</v>
      </c>
      <c r="S400" s="35">
        <f t="shared" si="45"/>
        <v>65</v>
      </c>
      <c r="T400" s="35">
        <f t="shared" si="46"/>
        <v>98</v>
      </c>
      <c r="U400" s="14">
        <f t="shared" si="47"/>
        <v>18019</v>
      </c>
      <c r="V400" s="14">
        <f t="shared" si="48"/>
        <v>1171235</v>
      </c>
      <c r="W400" s="13" t="str">
        <v>Low Stock</v>
      </c>
      <c r="X400" s="13" t="str">
        <v>Yes</v>
      </c>
      <c r="Y400" s="13">
        <v>1</v>
      </c>
    </row>
    <row r="401" spans="1:25" x14ac:dyDescent="0.3">
      <c r="A401" s="31" t="s">
        <v>822</v>
      </c>
      <c r="B401" s="31" t="s">
        <v>823</v>
      </c>
      <c r="C401" s="31" t="s">
        <v>20</v>
      </c>
      <c r="D401" s="31" t="s">
        <v>45</v>
      </c>
      <c r="E401" s="31">
        <v>185</v>
      </c>
      <c r="F401" s="31">
        <v>31</v>
      </c>
      <c r="G401" s="31">
        <v>7707.75</v>
      </c>
      <c r="H401" s="31">
        <v>1425933.75</v>
      </c>
      <c r="I401" s="32">
        <v>45835</v>
      </c>
      <c r="J401" s="32">
        <v>45914</v>
      </c>
      <c r="K401" s="31" t="s">
        <v>29</v>
      </c>
      <c r="L401" s="33" t="s">
        <v>30</v>
      </c>
      <c r="M401" s="13" t="str">
        <f>PROPER(TRIM(SUBSTITUTE(B401,"###"," ")))</f>
        <v>Six Plus</v>
      </c>
      <c r="N401" s="13" t="str">
        <f>PROPER(TRIM(SUBSTITUTE(C401,"###"," ")))</f>
        <v>Toys</v>
      </c>
      <c r="O401" s="13" t="str">
        <f>PROPER(TRIM(SUBSTITUTE(D401,"###"," ")))</f>
        <v>Retailmart Inc</v>
      </c>
      <c r="P401" s="13" t="str">
        <f t="shared" si="42"/>
        <v>Six Plus</v>
      </c>
      <c r="Q401" s="34" t="str">
        <f t="shared" si="43"/>
        <v>Toys</v>
      </c>
      <c r="R401" s="13" t="str">
        <f t="shared" si="44"/>
        <v>Retailmart Inc</v>
      </c>
      <c r="S401" s="35">
        <f t="shared" si="45"/>
        <v>185</v>
      </c>
      <c r="T401" s="35">
        <f t="shared" si="46"/>
        <v>31</v>
      </c>
      <c r="U401" s="14">
        <f t="shared" si="47"/>
        <v>7707.75</v>
      </c>
      <c r="V401" s="14">
        <f t="shared" si="48"/>
        <v>1425933.75</v>
      </c>
      <c r="W401" s="13" t="str">
        <v>In Stock</v>
      </c>
      <c r="X401" s="13" t="str">
        <v>No</v>
      </c>
      <c r="Y401" s="13">
        <v>0</v>
      </c>
    </row>
    <row r="402" spans="1:25" x14ac:dyDescent="0.3">
      <c r="A402" s="31" t="s">
        <v>824</v>
      </c>
      <c r="B402" s="31" t="s">
        <v>825</v>
      </c>
      <c r="C402" s="31" t="s">
        <v>28</v>
      </c>
      <c r="D402" s="31" t="s">
        <v>53</v>
      </c>
      <c r="E402" s="31">
        <v>39</v>
      </c>
      <c r="F402" s="31">
        <v>40</v>
      </c>
      <c r="G402" s="31">
        <v>14675.6</v>
      </c>
      <c r="H402" s="31">
        <v>572348.4</v>
      </c>
      <c r="I402" s="32">
        <v>45798</v>
      </c>
      <c r="J402" s="32">
        <v>45854</v>
      </c>
      <c r="K402" s="31" t="s">
        <v>16</v>
      </c>
      <c r="L402" s="33" t="s">
        <v>33</v>
      </c>
      <c r="M402" s="13" t="str">
        <f>PROPER(TRIM(SUBSTITUTE(B402,"###"," ")))</f>
        <v>Fly Max</v>
      </c>
      <c r="N402" s="13" t="str">
        <f>PROPER(TRIM(SUBSTITUTE(C402,"###"," ")))</f>
        <v>Furniture</v>
      </c>
      <c r="O402" s="13" t="str">
        <f>PROPER(TRIM(SUBSTITUTE(D402,"###"," ")))</f>
        <v>Abc Pvt Ltd</v>
      </c>
      <c r="P402" s="13" t="str">
        <f t="shared" si="42"/>
        <v>Fly Max</v>
      </c>
      <c r="Q402" s="34" t="str">
        <f t="shared" si="43"/>
        <v>Furniture</v>
      </c>
      <c r="R402" s="13" t="str">
        <f t="shared" si="44"/>
        <v>Abc Pvt Ltd</v>
      </c>
      <c r="S402" s="35">
        <f t="shared" si="45"/>
        <v>39</v>
      </c>
      <c r="T402" s="35">
        <f t="shared" si="46"/>
        <v>40</v>
      </c>
      <c r="U402" s="14">
        <f t="shared" si="47"/>
        <v>14675.6</v>
      </c>
      <c r="V402" s="14">
        <f t="shared" si="48"/>
        <v>572348.4</v>
      </c>
      <c r="W402" s="13" t="str">
        <v>Low Stock</v>
      </c>
      <c r="X402" s="13" t="str">
        <v>Yes</v>
      </c>
      <c r="Y402" s="13">
        <v>1</v>
      </c>
    </row>
    <row r="403" spans="1:25" x14ac:dyDescent="0.3">
      <c r="A403" s="31" t="s">
        <v>826</v>
      </c>
      <c r="B403" s="31" t="s">
        <v>827</v>
      </c>
      <c r="C403" s="31" t="s">
        <v>14</v>
      </c>
      <c r="D403" s="31" t="s">
        <v>15</v>
      </c>
      <c r="E403" s="31">
        <v>99</v>
      </c>
      <c r="F403" s="31">
        <v>61</v>
      </c>
      <c r="G403" s="31">
        <v>4788.99</v>
      </c>
      <c r="H403" s="31">
        <v>474110.01</v>
      </c>
      <c r="I403" s="32">
        <v>45767</v>
      </c>
      <c r="J403" s="32">
        <v>45865</v>
      </c>
      <c r="K403" s="13"/>
      <c r="L403" s="33" t="s">
        <v>21</v>
      </c>
      <c r="M403" s="13" t="str">
        <f>PROPER(TRIM(SUBSTITUTE(B403,"###"," ")))</f>
        <v>Word Max</v>
      </c>
      <c r="N403" s="13" t="str">
        <f>PROPER(TRIM(SUBSTITUTE(C403,"###"," ")))</f>
        <v>Clothing</v>
      </c>
      <c r="O403" s="13" t="str">
        <f>PROPER(TRIM(SUBSTITUTE(D403,"###"," ")))</f>
        <v>Global Traders</v>
      </c>
      <c r="P403" s="13" t="str">
        <f t="shared" si="42"/>
        <v>Word Max</v>
      </c>
      <c r="Q403" s="34" t="str">
        <f t="shared" si="43"/>
        <v>Clothing</v>
      </c>
      <c r="R403" s="13" t="str">
        <f t="shared" si="44"/>
        <v>Global Traders</v>
      </c>
      <c r="S403" s="35">
        <f t="shared" si="45"/>
        <v>99</v>
      </c>
      <c r="T403" s="35">
        <f t="shared" si="46"/>
        <v>61</v>
      </c>
      <c r="U403" s="14">
        <f t="shared" si="47"/>
        <v>4788.99</v>
      </c>
      <c r="V403" s="14">
        <f t="shared" si="48"/>
        <v>474110.00999999995</v>
      </c>
      <c r="W403" s="13" t="str">
        <v>In Stock</v>
      </c>
      <c r="X403" s="13" t="str">
        <v>No</v>
      </c>
      <c r="Y403" s="13">
        <v>0</v>
      </c>
    </row>
    <row r="404" spans="1:25" x14ac:dyDescent="0.3">
      <c r="A404" s="31" t="s">
        <v>828</v>
      </c>
      <c r="B404" s="31" t="s">
        <v>829</v>
      </c>
      <c r="C404" s="31" t="s">
        <v>14</v>
      </c>
      <c r="D404" s="31" t="s">
        <v>53</v>
      </c>
      <c r="E404" s="31">
        <v>1</v>
      </c>
      <c r="F404" s="31">
        <v>56</v>
      </c>
      <c r="G404" s="31">
        <v>17094.98</v>
      </c>
      <c r="H404" s="31">
        <v>17094.98</v>
      </c>
      <c r="I404" s="32">
        <v>45771</v>
      </c>
      <c r="J404" s="32">
        <v>45906</v>
      </c>
      <c r="K404" s="31" t="s">
        <v>25</v>
      </c>
      <c r="L404" s="33" t="s">
        <v>33</v>
      </c>
      <c r="M404" s="13" t="str">
        <f>PROPER(TRIM(SUBSTITUTE(B404,"###"," ")))</f>
        <v>Character Mini</v>
      </c>
      <c r="N404" s="13" t="str">
        <f>PROPER(TRIM(SUBSTITUTE(C404,"###"," ")))</f>
        <v>Clothing</v>
      </c>
      <c r="O404" s="13" t="str">
        <f>PROPER(TRIM(SUBSTITUTE(D404,"###"," ")))</f>
        <v>Abc Pvt Ltd</v>
      </c>
      <c r="P404" s="13" t="str">
        <f t="shared" si="42"/>
        <v>Character Mini</v>
      </c>
      <c r="Q404" s="34" t="str">
        <f t="shared" si="43"/>
        <v>Clothing</v>
      </c>
      <c r="R404" s="13" t="str">
        <f t="shared" si="44"/>
        <v>Abc Pvt Ltd</v>
      </c>
      <c r="S404" s="35">
        <f t="shared" si="45"/>
        <v>1</v>
      </c>
      <c r="T404" s="35">
        <f t="shared" si="46"/>
        <v>56</v>
      </c>
      <c r="U404" s="14">
        <f t="shared" si="47"/>
        <v>17094.98</v>
      </c>
      <c r="V404" s="14">
        <f t="shared" si="48"/>
        <v>17094.98</v>
      </c>
      <c r="W404" s="13" t="str">
        <v>Low Stock</v>
      </c>
      <c r="X404" s="13" t="str">
        <v>Yes</v>
      </c>
      <c r="Y404" s="13">
        <v>1</v>
      </c>
    </row>
    <row r="405" spans="1:25" x14ac:dyDescent="0.3">
      <c r="A405" s="31" t="s">
        <v>830</v>
      </c>
      <c r="B405" s="31" t="s">
        <v>831</v>
      </c>
      <c r="C405" s="31" t="s">
        <v>44</v>
      </c>
      <c r="D405" s="31" t="s">
        <v>45</v>
      </c>
      <c r="E405" s="31">
        <v>61</v>
      </c>
      <c r="F405" s="31">
        <v>79</v>
      </c>
      <c r="G405" s="31">
        <v>8130.16</v>
      </c>
      <c r="H405" s="31">
        <v>495939.76</v>
      </c>
      <c r="I405" s="32">
        <v>45786</v>
      </c>
      <c r="J405" s="32">
        <v>45887</v>
      </c>
      <c r="K405" s="31" t="s">
        <v>29</v>
      </c>
      <c r="L405" s="33" t="s">
        <v>30</v>
      </c>
      <c r="M405" s="13" t="str">
        <f>PROPER(TRIM(SUBSTITUTE(B405,"###"," ")))</f>
        <v>Thus Pro</v>
      </c>
      <c r="N405" s="13" t="str">
        <f>PROPER(TRIM(SUBSTITUTE(C405,"###"," ")))</f>
        <v>Groceries</v>
      </c>
      <c r="O405" s="13" t="str">
        <f>PROPER(TRIM(SUBSTITUTE(D405,"###"," ")))</f>
        <v>Retailmart Inc</v>
      </c>
      <c r="P405" s="13" t="str">
        <f t="shared" si="42"/>
        <v>Thus Pro</v>
      </c>
      <c r="Q405" s="34" t="str">
        <f t="shared" si="43"/>
        <v>Groceries</v>
      </c>
      <c r="R405" s="13" t="str">
        <f t="shared" si="44"/>
        <v>Retailmart Inc</v>
      </c>
      <c r="S405" s="35">
        <f t="shared" si="45"/>
        <v>61</v>
      </c>
      <c r="T405" s="35">
        <f t="shared" si="46"/>
        <v>79</v>
      </c>
      <c r="U405" s="14">
        <f t="shared" si="47"/>
        <v>8130.16</v>
      </c>
      <c r="V405" s="14">
        <f t="shared" si="48"/>
        <v>495939.76</v>
      </c>
      <c r="W405" s="13" t="str">
        <v>Low Stock</v>
      </c>
      <c r="X405" s="13" t="str">
        <v>Yes</v>
      </c>
      <c r="Y405" s="13">
        <v>1</v>
      </c>
    </row>
    <row r="406" spans="1:25" x14ac:dyDescent="0.3">
      <c r="A406" s="31" t="s">
        <v>832</v>
      </c>
      <c r="B406" s="31" t="s">
        <v>833</v>
      </c>
      <c r="C406" s="31" t="s">
        <v>14</v>
      </c>
      <c r="D406" s="31" t="s">
        <v>45</v>
      </c>
      <c r="E406" s="31">
        <v>83</v>
      </c>
      <c r="F406" s="31">
        <v>21</v>
      </c>
      <c r="G406" s="31">
        <v>1950.47</v>
      </c>
      <c r="H406" s="31">
        <v>161889.01</v>
      </c>
      <c r="I406" s="32">
        <v>45813</v>
      </c>
      <c r="J406" s="32">
        <v>45936</v>
      </c>
      <c r="K406" s="31" t="s">
        <v>57</v>
      </c>
      <c r="L406" s="33" t="s">
        <v>21</v>
      </c>
      <c r="M406" s="13" t="str">
        <f>PROPER(TRIM(SUBSTITUTE(B406,"###"," ")))</f>
        <v>Whole Lite</v>
      </c>
      <c r="N406" s="13" t="str">
        <f>PROPER(TRIM(SUBSTITUTE(C406,"###"," ")))</f>
        <v>Clothing</v>
      </c>
      <c r="O406" s="13" t="str">
        <f>PROPER(TRIM(SUBSTITUTE(D406,"###"," ")))</f>
        <v>Retailmart Inc</v>
      </c>
      <c r="P406" s="13" t="str">
        <f t="shared" si="42"/>
        <v>Whole Lite</v>
      </c>
      <c r="Q406" s="34" t="str">
        <f t="shared" si="43"/>
        <v>Clothing</v>
      </c>
      <c r="R406" s="13" t="str">
        <f t="shared" si="44"/>
        <v>Retailmart Inc</v>
      </c>
      <c r="S406" s="35">
        <f t="shared" si="45"/>
        <v>83</v>
      </c>
      <c r="T406" s="35">
        <f t="shared" si="46"/>
        <v>21</v>
      </c>
      <c r="U406" s="14">
        <f t="shared" si="47"/>
        <v>1950.47</v>
      </c>
      <c r="V406" s="14">
        <f t="shared" si="48"/>
        <v>161889.01</v>
      </c>
      <c r="W406" s="13" t="str">
        <v>In Stock</v>
      </c>
      <c r="X406" s="13" t="str">
        <v>No</v>
      </c>
      <c r="Y406" s="13">
        <v>0</v>
      </c>
    </row>
    <row r="407" spans="1:25" x14ac:dyDescent="0.3">
      <c r="A407" s="31" t="s">
        <v>834</v>
      </c>
      <c r="B407" s="31" t="s">
        <v>835</v>
      </c>
      <c r="C407" s="31" t="s">
        <v>14</v>
      </c>
      <c r="D407" s="31" t="s">
        <v>24</v>
      </c>
      <c r="E407" s="31">
        <v>122</v>
      </c>
      <c r="F407" s="31">
        <v>47</v>
      </c>
      <c r="G407" s="31">
        <v>5199.76</v>
      </c>
      <c r="H407" s="31">
        <v>634370.72</v>
      </c>
      <c r="I407" s="32">
        <v>45764</v>
      </c>
      <c r="J407" s="32">
        <v>45910</v>
      </c>
      <c r="K407" s="31" t="s">
        <v>54</v>
      </c>
      <c r="L407" s="33" t="s">
        <v>33</v>
      </c>
      <c r="M407" s="13" t="str">
        <f>PROPER(TRIM(SUBSTITUTE(B407,"###"," ")))</f>
        <v>Western Max</v>
      </c>
      <c r="N407" s="13" t="str">
        <f>PROPER(TRIM(SUBSTITUTE(C407,"###"," ")))</f>
        <v>Clothing</v>
      </c>
      <c r="O407" s="13" t="str">
        <f>PROPER(TRIM(SUBSTITUTE(D407,"###"," ")))</f>
        <v>Omni Suppliers</v>
      </c>
      <c r="P407" s="13" t="str">
        <f t="shared" si="42"/>
        <v>Western Max</v>
      </c>
      <c r="Q407" s="34" t="str">
        <f t="shared" si="43"/>
        <v>Clothing</v>
      </c>
      <c r="R407" s="13" t="str">
        <f t="shared" si="44"/>
        <v>Omni Suppliers</v>
      </c>
      <c r="S407" s="35">
        <f t="shared" si="45"/>
        <v>122</v>
      </c>
      <c r="T407" s="35">
        <f t="shared" si="46"/>
        <v>47</v>
      </c>
      <c r="U407" s="14">
        <f t="shared" si="47"/>
        <v>5199.76</v>
      </c>
      <c r="V407" s="14">
        <f t="shared" si="48"/>
        <v>634370.72</v>
      </c>
      <c r="W407" s="13" t="str">
        <v>In Stock</v>
      </c>
      <c r="X407" s="13" t="str">
        <v>No</v>
      </c>
      <c r="Y407" s="13">
        <v>0</v>
      </c>
    </row>
    <row r="408" spans="1:25" x14ac:dyDescent="0.3">
      <c r="A408" s="31" t="s">
        <v>836</v>
      </c>
      <c r="B408" s="31" t="s">
        <v>837</v>
      </c>
      <c r="C408" s="31" t="s">
        <v>40</v>
      </c>
      <c r="D408" s="31" t="s">
        <v>53</v>
      </c>
      <c r="E408" s="31">
        <v>192</v>
      </c>
      <c r="F408" s="31">
        <v>59</v>
      </c>
      <c r="G408" s="31">
        <v>11994.34</v>
      </c>
      <c r="H408" s="31">
        <v>2302913.2799999998</v>
      </c>
      <c r="I408" s="32">
        <v>45682</v>
      </c>
      <c r="J408" s="32">
        <v>45931</v>
      </c>
      <c r="K408" s="31" t="s">
        <v>16</v>
      </c>
      <c r="L408" s="33" t="s">
        <v>30</v>
      </c>
      <c r="M408" s="13" t="str">
        <f>PROPER(TRIM(SUBSTITUTE(B408,"###"," ")))</f>
        <v>Dinner X</v>
      </c>
      <c r="N408" s="13" t="str">
        <f>PROPER(TRIM(SUBSTITUTE(C408,"###"," ")))</f>
        <v>Electronics</v>
      </c>
      <c r="O408" s="13" t="str">
        <f>PROPER(TRIM(SUBSTITUTE(D408,"###"," ")))</f>
        <v>Abc Pvt Ltd</v>
      </c>
      <c r="P408" s="13" t="str">
        <f t="shared" si="42"/>
        <v>Dinner X</v>
      </c>
      <c r="Q408" s="34" t="str">
        <f t="shared" si="43"/>
        <v>Electronics</v>
      </c>
      <c r="R408" s="13" t="str">
        <f t="shared" si="44"/>
        <v>Abc Pvt Ltd</v>
      </c>
      <c r="S408" s="35">
        <f t="shared" si="45"/>
        <v>192</v>
      </c>
      <c r="T408" s="35">
        <f t="shared" si="46"/>
        <v>59</v>
      </c>
      <c r="U408" s="14">
        <f t="shared" si="47"/>
        <v>11994.34</v>
      </c>
      <c r="V408" s="14">
        <f t="shared" si="48"/>
        <v>2302913.2800000003</v>
      </c>
      <c r="W408" s="13" t="str">
        <v>In Stock</v>
      </c>
      <c r="X408" s="13" t="str">
        <v>No</v>
      </c>
      <c r="Y408" s="13">
        <v>0</v>
      </c>
    </row>
    <row r="409" spans="1:25" x14ac:dyDescent="0.3">
      <c r="A409" s="31" t="s">
        <v>838</v>
      </c>
      <c r="B409" s="31" t="s">
        <v>839</v>
      </c>
      <c r="C409" s="31" t="s">
        <v>40</v>
      </c>
      <c r="D409" s="31" t="s">
        <v>45</v>
      </c>
      <c r="E409" s="31">
        <v>46</v>
      </c>
      <c r="F409" s="31">
        <v>50</v>
      </c>
      <c r="G409" s="31">
        <v>4759.21</v>
      </c>
      <c r="H409" s="31">
        <v>218923.66</v>
      </c>
      <c r="I409" s="32">
        <v>45695</v>
      </c>
      <c r="J409" s="32">
        <v>45927</v>
      </c>
      <c r="K409" s="31" t="s">
        <v>16</v>
      </c>
      <c r="L409" s="33" t="s">
        <v>58</v>
      </c>
      <c r="M409" s="13" t="str">
        <f>PROPER(TRIM(SUBSTITUTE(B409,"###"," ")))</f>
        <v>Floor Plus</v>
      </c>
      <c r="N409" s="13" t="str">
        <f>PROPER(TRIM(SUBSTITUTE(C409,"###"," ")))</f>
        <v>Electronics</v>
      </c>
      <c r="O409" s="13" t="str">
        <f>PROPER(TRIM(SUBSTITUTE(D409,"###"," ")))</f>
        <v>Retailmart Inc</v>
      </c>
      <c r="P409" s="13" t="str">
        <f t="shared" si="42"/>
        <v>Floor Plus</v>
      </c>
      <c r="Q409" s="34" t="str">
        <f t="shared" si="43"/>
        <v>Electronics</v>
      </c>
      <c r="R409" s="13" t="str">
        <f t="shared" si="44"/>
        <v>Retailmart Inc</v>
      </c>
      <c r="S409" s="35">
        <f t="shared" si="45"/>
        <v>46</v>
      </c>
      <c r="T409" s="35">
        <f t="shared" si="46"/>
        <v>50</v>
      </c>
      <c r="U409" s="14">
        <f t="shared" si="47"/>
        <v>4759.21</v>
      </c>
      <c r="V409" s="14">
        <f t="shared" si="48"/>
        <v>218923.66</v>
      </c>
      <c r="W409" s="13" t="str">
        <v>Low Stock</v>
      </c>
      <c r="X409" s="13" t="str">
        <v>Yes</v>
      </c>
      <c r="Y409" s="13">
        <v>1</v>
      </c>
    </row>
    <row r="410" spans="1:25" x14ac:dyDescent="0.3">
      <c r="A410" s="31" t="s">
        <v>840</v>
      </c>
      <c r="B410" s="31" t="s">
        <v>841</v>
      </c>
      <c r="C410" s="31" t="s">
        <v>44</v>
      </c>
      <c r="D410" s="31" t="s">
        <v>15</v>
      </c>
      <c r="E410" s="31">
        <v>13</v>
      </c>
      <c r="F410" s="31">
        <v>99</v>
      </c>
      <c r="G410" s="31">
        <v>10419.49</v>
      </c>
      <c r="H410" s="31">
        <v>135453.37</v>
      </c>
      <c r="I410" s="32">
        <v>45784</v>
      </c>
      <c r="J410" s="32">
        <v>45858</v>
      </c>
      <c r="K410" s="31" t="s">
        <v>25</v>
      </c>
      <c r="L410" s="33" t="s">
        <v>33</v>
      </c>
      <c r="M410" s="13" t="str">
        <f>PROPER(TRIM(SUBSTITUTE(B410,"###"," ")))</f>
        <v>Sister Plus</v>
      </c>
      <c r="N410" s="13" t="str">
        <f>PROPER(TRIM(SUBSTITUTE(C410,"###"," ")))</f>
        <v>Groceries</v>
      </c>
      <c r="O410" s="13" t="str">
        <f>PROPER(TRIM(SUBSTITUTE(D410,"###"," ")))</f>
        <v>Global Traders</v>
      </c>
      <c r="P410" s="13" t="str">
        <f t="shared" si="42"/>
        <v>Sister Plus</v>
      </c>
      <c r="Q410" s="34" t="str">
        <f t="shared" si="43"/>
        <v>Groceries</v>
      </c>
      <c r="R410" s="13" t="str">
        <f t="shared" si="44"/>
        <v>Global Traders</v>
      </c>
      <c r="S410" s="35">
        <f t="shared" si="45"/>
        <v>13</v>
      </c>
      <c r="T410" s="35">
        <f t="shared" si="46"/>
        <v>99</v>
      </c>
      <c r="U410" s="14">
        <f t="shared" si="47"/>
        <v>10419.49</v>
      </c>
      <c r="V410" s="14">
        <f t="shared" si="48"/>
        <v>135453.37</v>
      </c>
      <c r="W410" s="13" t="str">
        <v>Low Stock</v>
      </c>
      <c r="X410" s="13" t="str">
        <v>Yes</v>
      </c>
      <c r="Y410" s="13">
        <v>1</v>
      </c>
    </row>
    <row r="411" spans="1:25" x14ac:dyDescent="0.3">
      <c r="A411" s="31" t="s">
        <v>842</v>
      </c>
      <c r="B411" s="31" t="s">
        <v>843</v>
      </c>
      <c r="C411" s="31" t="s">
        <v>20</v>
      </c>
      <c r="D411" s="31" t="s">
        <v>15</v>
      </c>
      <c r="E411" s="31">
        <v>75</v>
      </c>
      <c r="F411" s="31">
        <v>20</v>
      </c>
      <c r="G411" s="31">
        <v>9016.2099999999991</v>
      </c>
      <c r="H411" s="31">
        <v>676215.74999999988</v>
      </c>
      <c r="I411" s="32">
        <v>45786</v>
      </c>
      <c r="J411" s="32">
        <v>45883</v>
      </c>
      <c r="K411" s="31" t="s">
        <v>25</v>
      </c>
      <c r="L411" s="33" t="s">
        <v>21</v>
      </c>
      <c r="M411" s="13" t="str">
        <f>PROPER(TRIM(SUBSTITUTE(B411,"###"," ")))</f>
        <v>Either Max</v>
      </c>
      <c r="N411" s="13" t="str">
        <f>PROPER(TRIM(SUBSTITUTE(C411,"###"," ")))</f>
        <v>Toys</v>
      </c>
      <c r="O411" s="13" t="str">
        <f>PROPER(TRIM(SUBSTITUTE(D411,"###"," ")))</f>
        <v>Global Traders</v>
      </c>
      <c r="P411" s="13" t="str">
        <f t="shared" si="42"/>
        <v>Either Max</v>
      </c>
      <c r="Q411" s="34" t="str">
        <f t="shared" si="43"/>
        <v>Toys</v>
      </c>
      <c r="R411" s="13" t="str">
        <f t="shared" si="44"/>
        <v>Global Traders</v>
      </c>
      <c r="S411" s="35">
        <f t="shared" si="45"/>
        <v>75</v>
      </c>
      <c r="T411" s="35">
        <f t="shared" si="46"/>
        <v>20</v>
      </c>
      <c r="U411" s="14">
        <f t="shared" si="47"/>
        <v>9016.2099999999991</v>
      </c>
      <c r="V411" s="14">
        <f t="shared" si="48"/>
        <v>676215.74999999988</v>
      </c>
      <c r="W411" s="13" t="str">
        <v>In Stock</v>
      </c>
      <c r="X411" s="13" t="str">
        <v>No</v>
      </c>
      <c r="Y411" s="13">
        <v>0</v>
      </c>
    </row>
    <row r="412" spans="1:25" x14ac:dyDescent="0.3">
      <c r="A412" s="31" t="s">
        <v>844</v>
      </c>
      <c r="B412" s="31" t="s">
        <v>845</v>
      </c>
      <c r="C412" s="31" t="s">
        <v>28</v>
      </c>
      <c r="D412" s="31" t="s">
        <v>45</v>
      </c>
      <c r="E412" s="31">
        <v>170</v>
      </c>
      <c r="F412" s="13"/>
      <c r="G412" s="31">
        <v>14150.21</v>
      </c>
      <c r="H412" s="31">
        <v>2405535.7000000002</v>
      </c>
      <c r="I412" s="32">
        <v>45769</v>
      </c>
      <c r="J412" s="32">
        <v>45919</v>
      </c>
      <c r="K412" s="31" t="s">
        <v>54</v>
      </c>
      <c r="L412" s="33" t="s">
        <v>58</v>
      </c>
      <c r="M412" s="13" t="str">
        <f>PROPER(TRIM(SUBSTITUTE(B412,"###"," ")))</f>
        <v>Late Plus</v>
      </c>
      <c r="N412" s="13" t="str">
        <f>PROPER(TRIM(SUBSTITUTE(C412,"###"," ")))</f>
        <v>Furniture</v>
      </c>
      <c r="O412" s="13" t="str">
        <f>PROPER(TRIM(SUBSTITUTE(D412,"###"," ")))</f>
        <v>Retailmart Inc</v>
      </c>
      <c r="P412" s="13" t="str">
        <f t="shared" si="42"/>
        <v>Late Plus</v>
      </c>
      <c r="Q412" s="34" t="str">
        <f t="shared" si="43"/>
        <v>Furniture</v>
      </c>
      <c r="R412" s="13" t="str">
        <f t="shared" si="44"/>
        <v>Retailmart Inc</v>
      </c>
      <c r="S412" s="35">
        <f t="shared" si="45"/>
        <v>170</v>
      </c>
      <c r="T412" s="35">
        <f t="shared" si="46"/>
        <v>0</v>
      </c>
      <c r="U412" s="14">
        <f t="shared" si="47"/>
        <v>14150.21</v>
      </c>
      <c r="V412" s="14">
        <f t="shared" si="48"/>
        <v>2405535.6999999997</v>
      </c>
      <c r="W412" s="13" t="str">
        <v>In Stock</v>
      </c>
      <c r="X412" s="13" t="str">
        <v>No</v>
      </c>
      <c r="Y412" s="13">
        <v>0</v>
      </c>
    </row>
    <row r="413" spans="1:25" x14ac:dyDescent="0.3">
      <c r="A413" s="31" t="s">
        <v>846</v>
      </c>
      <c r="B413" s="31" t="s">
        <v>847</v>
      </c>
      <c r="C413" s="31" t="s">
        <v>40</v>
      </c>
      <c r="D413" s="31" t="s">
        <v>45</v>
      </c>
      <c r="E413" s="31">
        <v>117</v>
      </c>
      <c r="F413" s="31">
        <v>47</v>
      </c>
      <c r="G413" s="31">
        <v>781.59</v>
      </c>
      <c r="H413" s="31">
        <v>91446.03</v>
      </c>
      <c r="I413" s="32">
        <v>45710</v>
      </c>
      <c r="J413" s="32">
        <v>45921</v>
      </c>
      <c r="K413" s="31" t="s">
        <v>29</v>
      </c>
      <c r="L413" s="33" t="s">
        <v>17</v>
      </c>
      <c r="M413" s="13" t="str">
        <f>PROPER(TRIM(SUBSTITUTE(B413,"###"," ")))</f>
        <v>Factor Max</v>
      </c>
      <c r="N413" s="13" t="str">
        <f>PROPER(TRIM(SUBSTITUTE(C413,"###"," ")))</f>
        <v>Electronics</v>
      </c>
      <c r="O413" s="13" t="str">
        <f>PROPER(TRIM(SUBSTITUTE(D413,"###"," ")))</f>
        <v>Retailmart Inc</v>
      </c>
      <c r="P413" s="13" t="str">
        <f t="shared" si="42"/>
        <v>Factor Max</v>
      </c>
      <c r="Q413" s="34" t="str">
        <f t="shared" si="43"/>
        <v>Electronics</v>
      </c>
      <c r="R413" s="13" t="str">
        <f t="shared" si="44"/>
        <v>Retailmart Inc</v>
      </c>
      <c r="S413" s="35">
        <f t="shared" si="45"/>
        <v>117</v>
      </c>
      <c r="T413" s="35">
        <f t="shared" si="46"/>
        <v>47</v>
      </c>
      <c r="U413" s="14">
        <f t="shared" si="47"/>
        <v>781.59</v>
      </c>
      <c r="V413" s="14">
        <f t="shared" si="48"/>
        <v>91446.03</v>
      </c>
      <c r="W413" s="13" t="str">
        <v>In Stock</v>
      </c>
      <c r="X413" s="13" t="str">
        <v>No</v>
      </c>
      <c r="Y413" s="13">
        <v>0</v>
      </c>
    </row>
    <row r="414" spans="1:25" x14ac:dyDescent="0.3">
      <c r="A414" s="31" t="s">
        <v>848</v>
      </c>
      <c r="B414" s="31" t="s">
        <v>849</v>
      </c>
      <c r="C414" s="31" t="s">
        <v>20</v>
      </c>
      <c r="D414" s="31" t="s">
        <v>24</v>
      </c>
      <c r="E414" s="31">
        <v>174</v>
      </c>
      <c r="F414" s="31">
        <v>95</v>
      </c>
      <c r="G414" s="31">
        <v>9518.89</v>
      </c>
      <c r="H414" s="31">
        <v>1656286.86</v>
      </c>
      <c r="I414" s="32">
        <v>45786</v>
      </c>
      <c r="J414" s="32">
        <v>45865</v>
      </c>
      <c r="K414" s="31" t="s">
        <v>57</v>
      </c>
      <c r="L414" s="33" t="s">
        <v>33</v>
      </c>
      <c r="M414" s="13" t="str">
        <f>PROPER(TRIM(SUBSTITUTE(B414,"###"," ")))</f>
        <v>Art Lite</v>
      </c>
      <c r="N414" s="13" t="str">
        <f>PROPER(TRIM(SUBSTITUTE(C414,"###"," ")))</f>
        <v>Toys</v>
      </c>
      <c r="O414" s="13" t="str">
        <f>PROPER(TRIM(SUBSTITUTE(D414,"###"," ")))</f>
        <v>Omni Suppliers</v>
      </c>
      <c r="P414" s="13" t="str">
        <f t="shared" si="42"/>
        <v>Art Lite</v>
      </c>
      <c r="Q414" s="34" t="str">
        <f t="shared" si="43"/>
        <v>Toys</v>
      </c>
      <c r="R414" s="13" t="str">
        <f t="shared" si="44"/>
        <v>Omni Suppliers</v>
      </c>
      <c r="S414" s="35">
        <f t="shared" si="45"/>
        <v>174</v>
      </c>
      <c r="T414" s="35">
        <f t="shared" si="46"/>
        <v>95</v>
      </c>
      <c r="U414" s="14">
        <f t="shared" si="47"/>
        <v>9518.89</v>
      </c>
      <c r="V414" s="14">
        <f t="shared" si="48"/>
        <v>1656286.8599999999</v>
      </c>
      <c r="W414" s="13" t="str">
        <v>In Stock</v>
      </c>
      <c r="X414" s="13" t="str">
        <v>No</v>
      </c>
      <c r="Y414" s="13">
        <v>0</v>
      </c>
    </row>
    <row r="415" spans="1:25" x14ac:dyDescent="0.3">
      <c r="A415" s="31" t="s">
        <v>850</v>
      </c>
      <c r="B415" s="31" t="s">
        <v>851</v>
      </c>
      <c r="C415" s="31" t="s">
        <v>20</v>
      </c>
      <c r="D415" s="31" t="s">
        <v>24</v>
      </c>
      <c r="E415" s="31">
        <v>119</v>
      </c>
      <c r="F415" s="31">
        <v>63</v>
      </c>
      <c r="G415" s="31">
        <v>8955.0499999999993</v>
      </c>
      <c r="H415" s="31">
        <v>1065650.95</v>
      </c>
      <c r="I415" s="32">
        <v>45747</v>
      </c>
      <c r="J415" s="32">
        <v>45879</v>
      </c>
      <c r="K415" s="31" t="s">
        <v>25</v>
      </c>
      <c r="L415" s="33" t="s">
        <v>30</v>
      </c>
      <c r="M415" s="13" t="str">
        <f>PROPER(TRIM(SUBSTITUTE(B415,"###"," ")))</f>
        <v>How X</v>
      </c>
      <c r="N415" s="13" t="str">
        <f>PROPER(TRIM(SUBSTITUTE(C415,"###"," ")))</f>
        <v>Toys</v>
      </c>
      <c r="O415" s="13" t="str">
        <f>PROPER(TRIM(SUBSTITUTE(D415,"###"," ")))</f>
        <v>Omni Suppliers</v>
      </c>
      <c r="P415" s="13" t="str">
        <f t="shared" si="42"/>
        <v>How X</v>
      </c>
      <c r="Q415" s="34" t="str">
        <f t="shared" si="43"/>
        <v>Toys</v>
      </c>
      <c r="R415" s="13" t="str">
        <f t="shared" si="44"/>
        <v>Omni Suppliers</v>
      </c>
      <c r="S415" s="35">
        <f t="shared" si="45"/>
        <v>119</v>
      </c>
      <c r="T415" s="35">
        <f t="shared" si="46"/>
        <v>63</v>
      </c>
      <c r="U415" s="14">
        <f t="shared" si="47"/>
        <v>8955.0499999999993</v>
      </c>
      <c r="V415" s="14">
        <f t="shared" si="48"/>
        <v>1065650.95</v>
      </c>
      <c r="W415" s="13" t="str">
        <v>In Stock</v>
      </c>
      <c r="X415" s="13" t="str">
        <v>No</v>
      </c>
      <c r="Y415" s="13">
        <v>0</v>
      </c>
    </row>
    <row r="416" spans="1:25" x14ac:dyDescent="0.3">
      <c r="A416" s="31" t="s">
        <v>852</v>
      </c>
      <c r="B416" s="31" t="s">
        <v>853</v>
      </c>
      <c r="C416" s="31" t="s">
        <v>28</v>
      </c>
      <c r="D416" s="31" t="s">
        <v>53</v>
      </c>
      <c r="E416" s="31">
        <v>133</v>
      </c>
      <c r="F416" s="31">
        <v>80</v>
      </c>
      <c r="G416" s="31">
        <v>732.05</v>
      </c>
      <c r="H416" s="31">
        <v>97362.65</v>
      </c>
      <c r="I416" s="32">
        <v>45733</v>
      </c>
      <c r="J416" s="32">
        <v>45920</v>
      </c>
      <c r="K416" s="31" t="s">
        <v>29</v>
      </c>
      <c r="L416" s="33" t="s">
        <v>21</v>
      </c>
      <c r="M416" s="13" t="str">
        <f>PROPER(TRIM(SUBSTITUTE(B416,"###"," ")))</f>
        <v>High Pro</v>
      </c>
      <c r="N416" s="13" t="str">
        <f>PROPER(TRIM(SUBSTITUTE(C416,"###"," ")))</f>
        <v>Furniture</v>
      </c>
      <c r="O416" s="13" t="str">
        <f>PROPER(TRIM(SUBSTITUTE(D416,"###"," ")))</f>
        <v>Abc Pvt Ltd</v>
      </c>
      <c r="P416" s="13" t="str">
        <f t="shared" si="42"/>
        <v>High Pro</v>
      </c>
      <c r="Q416" s="34" t="str">
        <f t="shared" si="43"/>
        <v>Furniture</v>
      </c>
      <c r="R416" s="13" t="str">
        <f t="shared" si="44"/>
        <v>Abc Pvt Ltd</v>
      </c>
      <c r="S416" s="35">
        <f t="shared" si="45"/>
        <v>133</v>
      </c>
      <c r="T416" s="35">
        <f t="shared" si="46"/>
        <v>80</v>
      </c>
      <c r="U416" s="14">
        <f t="shared" si="47"/>
        <v>732.05</v>
      </c>
      <c r="V416" s="14">
        <f t="shared" si="48"/>
        <v>97362.65</v>
      </c>
      <c r="W416" s="13" t="str">
        <v>In Stock</v>
      </c>
      <c r="X416" s="13" t="str">
        <v>No</v>
      </c>
      <c r="Y416" s="13">
        <v>0</v>
      </c>
    </row>
    <row r="417" spans="1:25" x14ac:dyDescent="0.3">
      <c r="A417" s="31" t="s">
        <v>854</v>
      </c>
      <c r="B417" s="31" t="s">
        <v>855</v>
      </c>
      <c r="C417" s="31" t="s">
        <v>14</v>
      </c>
      <c r="D417" s="31" t="s">
        <v>41</v>
      </c>
      <c r="E417" s="31">
        <v>36</v>
      </c>
      <c r="F417" s="31">
        <v>39</v>
      </c>
      <c r="G417" s="31">
        <v>1081.3499999999999</v>
      </c>
      <c r="H417" s="31">
        <v>38928.6</v>
      </c>
      <c r="I417" s="32">
        <v>45698</v>
      </c>
      <c r="J417" s="32">
        <v>45875</v>
      </c>
      <c r="K417" s="31" t="s">
        <v>25</v>
      </c>
      <c r="L417" s="33" t="s">
        <v>17</v>
      </c>
      <c r="M417" s="13" t="str">
        <f>PROPER(TRIM(SUBSTITUTE(B417,"###"," ")))</f>
        <v>Rule Pro</v>
      </c>
      <c r="N417" s="13" t="str">
        <f>PROPER(TRIM(SUBSTITUTE(C417,"###"," ")))</f>
        <v>Clothing</v>
      </c>
      <c r="O417" s="13" t="str">
        <f>PROPER(TRIM(SUBSTITUTE(D417,"###"," ")))</f>
        <v>Quickstock</v>
      </c>
      <c r="P417" s="13" t="str">
        <f t="shared" si="42"/>
        <v>Rule Pro</v>
      </c>
      <c r="Q417" s="34" t="str">
        <f t="shared" si="43"/>
        <v>Clothing</v>
      </c>
      <c r="R417" s="13" t="str">
        <f t="shared" si="44"/>
        <v>Quickstock</v>
      </c>
      <c r="S417" s="35">
        <f t="shared" si="45"/>
        <v>36</v>
      </c>
      <c r="T417" s="35">
        <f t="shared" si="46"/>
        <v>39</v>
      </c>
      <c r="U417" s="14">
        <f t="shared" si="47"/>
        <v>1081.3499999999999</v>
      </c>
      <c r="V417" s="14">
        <f t="shared" si="48"/>
        <v>38928.6</v>
      </c>
      <c r="W417" s="13" t="str">
        <v>Low Stock</v>
      </c>
      <c r="X417" s="13" t="str">
        <v>Yes</v>
      </c>
      <c r="Y417" s="13">
        <v>1</v>
      </c>
    </row>
    <row r="418" spans="1:25" x14ac:dyDescent="0.3">
      <c r="A418" s="31" t="s">
        <v>856</v>
      </c>
      <c r="B418" s="31" t="s">
        <v>857</v>
      </c>
      <c r="C418" s="31" t="s">
        <v>28</v>
      </c>
      <c r="D418" s="31" t="s">
        <v>53</v>
      </c>
      <c r="E418" s="31">
        <v>34</v>
      </c>
      <c r="F418" s="31">
        <v>89</v>
      </c>
      <c r="G418" s="31">
        <v>3641.21</v>
      </c>
      <c r="H418" s="31">
        <v>123801.14</v>
      </c>
      <c r="I418" s="32">
        <v>45724</v>
      </c>
      <c r="J418" s="32">
        <v>45918</v>
      </c>
      <c r="K418" s="31" t="s">
        <v>25</v>
      </c>
      <c r="L418" s="33" t="s">
        <v>30</v>
      </c>
      <c r="M418" s="13" t="str">
        <f>PROPER(TRIM(SUBSTITUTE(B418,"###"," ")))</f>
        <v>Word Lite</v>
      </c>
      <c r="N418" s="13" t="str">
        <f>PROPER(TRIM(SUBSTITUTE(C418,"###"," ")))</f>
        <v>Furniture</v>
      </c>
      <c r="O418" s="13" t="str">
        <f>PROPER(TRIM(SUBSTITUTE(D418,"###"," ")))</f>
        <v>Abc Pvt Ltd</v>
      </c>
      <c r="P418" s="13" t="str">
        <f t="shared" si="42"/>
        <v>Word Lite</v>
      </c>
      <c r="Q418" s="34" t="str">
        <f t="shared" si="43"/>
        <v>Furniture</v>
      </c>
      <c r="R418" s="13" t="str">
        <f t="shared" si="44"/>
        <v>Abc Pvt Ltd</v>
      </c>
      <c r="S418" s="35">
        <f t="shared" si="45"/>
        <v>34</v>
      </c>
      <c r="T418" s="35">
        <f t="shared" si="46"/>
        <v>89</v>
      </c>
      <c r="U418" s="14">
        <f t="shared" si="47"/>
        <v>3641.21</v>
      </c>
      <c r="V418" s="14">
        <f t="shared" si="48"/>
        <v>123801.14</v>
      </c>
      <c r="W418" s="13" t="str">
        <v>Low Stock</v>
      </c>
      <c r="X418" s="13" t="str">
        <v>Yes</v>
      </c>
      <c r="Y418" s="13">
        <v>1</v>
      </c>
    </row>
    <row r="419" spans="1:25" x14ac:dyDescent="0.3">
      <c r="A419" s="31" t="s">
        <v>858</v>
      </c>
      <c r="B419" s="31" t="s">
        <v>859</v>
      </c>
      <c r="C419" s="31" t="s">
        <v>28</v>
      </c>
      <c r="D419" s="31" t="s">
        <v>15</v>
      </c>
      <c r="E419" s="31">
        <v>68</v>
      </c>
      <c r="F419" s="31">
        <v>52</v>
      </c>
      <c r="G419" s="31">
        <v>10169.33</v>
      </c>
      <c r="H419" s="31">
        <v>691514.44</v>
      </c>
      <c r="I419" s="32">
        <v>45709</v>
      </c>
      <c r="J419" s="32">
        <v>45919</v>
      </c>
      <c r="K419" s="13"/>
      <c r="L419" s="33" t="s">
        <v>30</v>
      </c>
      <c r="M419" s="13" t="str">
        <f>PROPER(TRIM(SUBSTITUTE(B419,"###"," ")))</f>
        <v>Professional Pro</v>
      </c>
      <c r="N419" s="13" t="str">
        <f>PROPER(TRIM(SUBSTITUTE(C419,"###"," ")))</f>
        <v>Furniture</v>
      </c>
      <c r="O419" s="13" t="str">
        <f>PROPER(TRIM(SUBSTITUTE(D419,"###"," ")))</f>
        <v>Global Traders</v>
      </c>
      <c r="P419" s="13" t="str">
        <f t="shared" si="42"/>
        <v>Professional Pro</v>
      </c>
      <c r="Q419" s="34" t="str">
        <f t="shared" si="43"/>
        <v>Furniture</v>
      </c>
      <c r="R419" s="13" t="str">
        <f t="shared" si="44"/>
        <v>Global Traders</v>
      </c>
      <c r="S419" s="35">
        <f t="shared" si="45"/>
        <v>68</v>
      </c>
      <c r="T419" s="35">
        <f t="shared" si="46"/>
        <v>52</v>
      </c>
      <c r="U419" s="14">
        <f t="shared" si="47"/>
        <v>10169.33</v>
      </c>
      <c r="V419" s="14">
        <f t="shared" si="48"/>
        <v>691514.44</v>
      </c>
      <c r="W419" s="13" t="str">
        <v>In Stock</v>
      </c>
      <c r="X419" s="13" t="str">
        <v>No</v>
      </c>
      <c r="Y419" s="13">
        <v>0</v>
      </c>
    </row>
    <row r="420" spans="1:25" x14ac:dyDescent="0.3">
      <c r="A420" s="31" t="s">
        <v>860</v>
      </c>
      <c r="B420" s="31" t="s">
        <v>861</v>
      </c>
      <c r="C420" s="31" t="s">
        <v>44</v>
      </c>
      <c r="D420" s="31" t="s">
        <v>15</v>
      </c>
      <c r="E420" s="31">
        <v>11</v>
      </c>
      <c r="F420" s="31">
        <v>39</v>
      </c>
      <c r="G420" s="31">
        <v>19733.27</v>
      </c>
      <c r="H420" s="31">
        <v>217065.97</v>
      </c>
      <c r="I420" s="32">
        <v>45687</v>
      </c>
      <c r="J420" s="32">
        <v>45935</v>
      </c>
      <c r="K420" s="31" t="s">
        <v>54</v>
      </c>
      <c r="L420" s="33" t="s">
        <v>58</v>
      </c>
      <c r="M420" s="13" t="str">
        <f>PROPER(TRIM(SUBSTITUTE(B420,"###"," ")))</f>
        <v>Size Lite</v>
      </c>
      <c r="N420" s="13" t="str">
        <f>PROPER(TRIM(SUBSTITUTE(C420,"###"," ")))</f>
        <v>Groceries</v>
      </c>
      <c r="O420" s="13" t="str">
        <f>PROPER(TRIM(SUBSTITUTE(D420,"###"," ")))</f>
        <v>Global Traders</v>
      </c>
      <c r="P420" s="13" t="str">
        <f t="shared" si="42"/>
        <v>Size Lite</v>
      </c>
      <c r="Q420" s="34" t="str">
        <f t="shared" si="43"/>
        <v>Groceries</v>
      </c>
      <c r="R420" s="13" t="str">
        <f t="shared" si="44"/>
        <v>Global Traders</v>
      </c>
      <c r="S420" s="35">
        <f t="shared" si="45"/>
        <v>11</v>
      </c>
      <c r="T420" s="35">
        <f t="shared" si="46"/>
        <v>39</v>
      </c>
      <c r="U420" s="14">
        <f t="shared" si="47"/>
        <v>19733.27</v>
      </c>
      <c r="V420" s="14">
        <f t="shared" si="48"/>
        <v>217065.97</v>
      </c>
      <c r="W420" s="13" t="str">
        <v>Low Stock</v>
      </c>
      <c r="X420" s="13" t="str">
        <v>Yes</v>
      </c>
      <c r="Y420" s="13">
        <v>1</v>
      </c>
    </row>
    <row r="421" spans="1:25" x14ac:dyDescent="0.3">
      <c r="A421" s="31" t="s">
        <v>862</v>
      </c>
      <c r="B421" s="31" t="s">
        <v>863</v>
      </c>
      <c r="C421" s="31" t="s">
        <v>14</v>
      </c>
      <c r="D421" s="31" t="s">
        <v>41</v>
      </c>
      <c r="E421" s="31">
        <v>42</v>
      </c>
      <c r="F421" s="31">
        <v>69</v>
      </c>
      <c r="G421" s="31">
        <v>19463.3</v>
      </c>
      <c r="H421" s="31">
        <v>817458.6</v>
      </c>
      <c r="I421" s="32">
        <v>45726</v>
      </c>
      <c r="J421" s="32">
        <v>45883</v>
      </c>
      <c r="K421" s="31" t="s">
        <v>54</v>
      </c>
      <c r="L421" s="33" t="s">
        <v>17</v>
      </c>
      <c r="M421" s="13" t="str">
        <f>PROPER(TRIM(SUBSTITUTE(B421,"###"," ")))</f>
        <v>Hospital Mini</v>
      </c>
      <c r="N421" s="13" t="str">
        <f>PROPER(TRIM(SUBSTITUTE(C421,"###"," ")))</f>
        <v>Clothing</v>
      </c>
      <c r="O421" s="13" t="str">
        <f>PROPER(TRIM(SUBSTITUTE(D421,"###"," ")))</f>
        <v>Quickstock</v>
      </c>
      <c r="P421" s="13" t="str">
        <f t="shared" si="42"/>
        <v>Hospital Mini</v>
      </c>
      <c r="Q421" s="34" t="str">
        <f t="shared" si="43"/>
        <v>Clothing</v>
      </c>
      <c r="R421" s="13" t="str">
        <f t="shared" si="44"/>
        <v>Quickstock</v>
      </c>
      <c r="S421" s="35">
        <f t="shared" si="45"/>
        <v>42</v>
      </c>
      <c r="T421" s="35">
        <f t="shared" si="46"/>
        <v>69</v>
      </c>
      <c r="U421" s="14">
        <f t="shared" si="47"/>
        <v>19463.3</v>
      </c>
      <c r="V421" s="14">
        <f t="shared" si="48"/>
        <v>817458.6</v>
      </c>
      <c r="W421" s="13" t="str">
        <v>Low Stock</v>
      </c>
      <c r="X421" s="13" t="str">
        <v>Yes</v>
      </c>
      <c r="Y421" s="13">
        <v>1</v>
      </c>
    </row>
    <row r="422" spans="1:25" x14ac:dyDescent="0.3">
      <c r="A422" s="31" t="s">
        <v>865</v>
      </c>
      <c r="B422" s="31" t="s">
        <v>866</v>
      </c>
      <c r="C422" s="31" t="s">
        <v>44</v>
      </c>
      <c r="D422" s="31" t="s">
        <v>41</v>
      </c>
      <c r="E422" s="31">
        <v>37</v>
      </c>
      <c r="F422" s="31">
        <v>42</v>
      </c>
      <c r="G422" s="31">
        <v>647.97</v>
      </c>
      <c r="H422" s="31">
        <v>23974.89</v>
      </c>
      <c r="I422" s="32">
        <v>45697</v>
      </c>
      <c r="J422" s="32">
        <v>45875</v>
      </c>
      <c r="K422" s="31" t="s">
        <v>25</v>
      </c>
      <c r="L422" s="33" t="s">
        <v>30</v>
      </c>
      <c r="M422" s="13" t="str">
        <f>PROPER(TRIM(SUBSTITUTE(B422,"###"," ")))</f>
        <v>Hour Pro</v>
      </c>
      <c r="N422" s="13" t="str">
        <f>PROPER(TRIM(SUBSTITUTE(C422,"###"," ")))</f>
        <v>Groceries</v>
      </c>
      <c r="O422" s="13" t="str">
        <f>PROPER(TRIM(SUBSTITUTE(D422,"###"," ")))</f>
        <v>Quickstock</v>
      </c>
      <c r="P422" s="13" t="str">
        <f t="shared" si="42"/>
        <v>Hour Pro</v>
      </c>
      <c r="Q422" s="34" t="str">
        <f t="shared" si="43"/>
        <v>Groceries</v>
      </c>
      <c r="R422" s="13" t="str">
        <f t="shared" si="44"/>
        <v>Quickstock</v>
      </c>
      <c r="S422" s="35">
        <f t="shared" si="45"/>
        <v>37</v>
      </c>
      <c r="T422" s="35">
        <f t="shared" si="46"/>
        <v>42</v>
      </c>
      <c r="U422" s="14">
        <f t="shared" si="47"/>
        <v>647.97</v>
      </c>
      <c r="V422" s="14">
        <f t="shared" si="48"/>
        <v>23974.89</v>
      </c>
      <c r="W422" s="13" t="str">
        <v>Low Stock</v>
      </c>
      <c r="X422" s="13" t="str">
        <v>Yes</v>
      </c>
      <c r="Y422" s="13">
        <v>1</v>
      </c>
    </row>
    <row r="423" spans="1:25" x14ac:dyDescent="0.3">
      <c r="A423" s="31" t="s">
        <v>867</v>
      </c>
      <c r="B423" s="31" t="s">
        <v>418</v>
      </c>
      <c r="C423" s="31" t="s">
        <v>44</v>
      </c>
      <c r="D423" s="31" t="s">
        <v>53</v>
      </c>
      <c r="E423" s="31">
        <v>123</v>
      </c>
      <c r="F423" s="31">
        <v>27</v>
      </c>
      <c r="G423" s="31">
        <v>19399.75</v>
      </c>
      <c r="H423" s="31">
        <v>2386169.25</v>
      </c>
      <c r="I423" s="32">
        <v>45826</v>
      </c>
      <c r="J423" s="32">
        <v>45914</v>
      </c>
      <c r="K423" s="13"/>
      <c r="L423" s="33" t="s">
        <v>30</v>
      </c>
      <c r="M423" s="13" t="str">
        <f>PROPER(TRIM(SUBSTITUTE(B423,"###"," ")))</f>
        <v>Relate Max</v>
      </c>
      <c r="N423" s="13" t="str">
        <f>PROPER(TRIM(SUBSTITUTE(C423,"###"," ")))</f>
        <v>Groceries</v>
      </c>
      <c r="O423" s="13" t="str">
        <f>PROPER(TRIM(SUBSTITUTE(D423,"###"," ")))</f>
        <v>Abc Pvt Ltd</v>
      </c>
      <c r="P423" s="13" t="str">
        <f t="shared" si="42"/>
        <v>Relate Max</v>
      </c>
      <c r="Q423" s="34" t="str">
        <f t="shared" si="43"/>
        <v>Groceries</v>
      </c>
      <c r="R423" s="13" t="str">
        <f t="shared" si="44"/>
        <v>Abc Pvt Ltd</v>
      </c>
      <c r="S423" s="35">
        <f t="shared" si="45"/>
        <v>123</v>
      </c>
      <c r="T423" s="35">
        <f t="shared" si="46"/>
        <v>27</v>
      </c>
      <c r="U423" s="14">
        <f t="shared" si="47"/>
        <v>19399.75</v>
      </c>
      <c r="V423" s="14">
        <f t="shared" si="48"/>
        <v>2386169.25</v>
      </c>
      <c r="W423" s="13" t="str">
        <v>In Stock</v>
      </c>
      <c r="X423" s="13" t="str">
        <v>No</v>
      </c>
      <c r="Y423" s="13">
        <v>0</v>
      </c>
    </row>
    <row r="424" spans="1:25" x14ac:dyDescent="0.3">
      <c r="A424" s="31" t="s">
        <v>868</v>
      </c>
      <c r="B424" s="31" t="s">
        <v>869</v>
      </c>
      <c r="C424" s="31" t="s">
        <v>14</v>
      </c>
      <c r="D424" s="31" t="s">
        <v>24</v>
      </c>
      <c r="E424" s="31">
        <v>7</v>
      </c>
      <c r="F424" s="31">
        <v>48</v>
      </c>
      <c r="G424" s="31">
        <v>8902.82</v>
      </c>
      <c r="H424" s="31">
        <v>62319.74</v>
      </c>
      <c r="I424" s="32">
        <v>45833</v>
      </c>
      <c r="J424" s="32">
        <v>45921</v>
      </c>
      <c r="K424" s="31" t="s">
        <v>16</v>
      </c>
      <c r="L424" s="33" t="s">
        <v>17</v>
      </c>
      <c r="M424" s="13" t="str">
        <f>PROPER(TRIM(SUBSTITUTE(B424,"###"," ")))</f>
        <v>Politics Lite</v>
      </c>
      <c r="N424" s="13" t="str">
        <f>PROPER(TRIM(SUBSTITUTE(C424,"###"," ")))</f>
        <v>Clothing</v>
      </c>
      <c r="O424" s="13" t="str">
        <f>PROPER(TRIM(SUBSTITUTE(D424,"###"," ")))</f>
        <v>Omni Suppliers</v>
      </c>
      <c r="P424" s="13" t="str">
        <f t="shared" si="42"/>
        <v>Politics Lite</v>
      </c>
      <c r="Q424" s="34" t="str">
        <f t="shared" si="43"/>
        <v>Clothing</v>
      </c>
      <c r="R424" s="13" t="str">
        <f t="shared" si="44"/>
        <v>Omni Suppliers</v>
      </c>
      <c r="S424" s="35">
        <f t="shared" si="45"/>
        <v>7</v>
      </c>
      <c r="T424" s="35">
        <f t="shared" si="46"/>
        <v>48</v>
      </c>
      <c r="U424" s="14">
        <f t="shared" si="47"/>
        <v>8902.82</v>
      </c>
      <c r="V424" s="14">
        <f t="shared" si="48"/>
        <v>62319.74</v>
      </c>
      <c r="W424" s="13" t="str">
        <v>Low Stock</v>
      </c>
      <c r="X424" s="13" t="str">
        <v>Yes</v>
      </c>
      <c r="Y424" s="13">
        <v>1</v>
      </c>
    </row>
    <row r="425" spans="1:25" x14ac:dyDescent="0.3">
      <c r="A425" s="31" t="s">
        <v>870</v>
      </c>
      <c r="B425" s="31" t="s">
        <v>871</v>
      </c>
      <c r="C425" s="31" t="s">
        <v>20</v>
      </c>
      <c r="D425" s="31" t="s">
        <v>15</v>
      </c>
      <c r="E425" s="31">
        <v>85</v>
      </c>
      <c r="F425" s="31">
        <v>66</v>
      </c>
      <c r="G425" s="31">
        <v>13867.89</v>
      </c>
      <c r="H425" s="31">
        <v>1178770.6499999999</v>
      </c>
      <c r="I425" s="32">
        <v>45724</v>
      </c>
      <c r="J425" s="32">
        <v>45863</v>
      </c>
      <c r="K425" s="31" t="s">
        <v>25</v>
      </c>
      <c r="L425" s="33" t="s">
        <v>21</v>
      </c>
      <c r="M425" s="13" t="str">
        <f>PROPER(TRIM(SUBSTITUTE(B425,"###"," ")))</f>
        <v>Usually Plus</v>
      </c>
      <c r="N425" s="13" t="str">
        <f>PROPER(TRIM(SUBSTITUTE(C425,"###"," ")))</f>
        <v>Toys</v>
      </c>
      <c r="O425" s="13" t="str">
        <f>PROPER(TRIM(SUBSTITUTE(D425,"###"," ")))</f>
        <v>Global Traders</v>
      </c>
      <c r="P425" s="13" t="str">
        <f t="shared" si="42"/>
        <v>Usually Plus</v>
      </c>
      <c r="Q425" s="34" t="str">
        <f t="shared" si="43"/>
        <v>Toys</v>
      </c>
      <c r="R425" s="13" t="str">
        <f t="shared" si="44"/>
        <v>Global Traders</v>
      </c>
      <c r="S425" s="35">
        <f t="shared" si="45"/>
        <v>85</v>
      </c>
      <c r="T425" s="35">
        <f t="shared" si="46"/>
        <v>66</v>
      </c>
      <c r="U425" s="14">
        <f t="shared" si="47"/>
        <v>13867.89</v>
      </c>
      <c r="V425" s="14">
        <f t="shared" si="48"/>
        <v>1178770.6499999999</v>
      </c>
      <c r="W425" s="13" t="str">
        <v>In Stock</v>
      </c>
      <c r="X425" s="13" t="str">
        <v>No</v>
      </c>
      <c r="Y425" s="13">
        <v>0</v>
      </c>
    </row>
    <row r="426" spans="1:25" x14ac:dyDescent="0.3">
      <c r="A426" s="31" t="s">
        <v>872</v>
      </c>
      <c r="B426" s="31" t="s">
        <v>873</v>
      </c>
      <c r="C426" s="31" t="s">
        <v>14</v>
      </c>
      <c r="D426" s="31" t="s">
        <v>45</v>
      </c>
      <c r="E426" s="31">
        <v>170</v>
      </c>
      <c r="F426" s="31">
        <v>93</v>
      </c>
      <c r="G426" s="31">
        <v>399.44</v>
      </c>
      <c r="H426" s="31">
        <v>67904.800000000003</v>
      </c>
      <c r="I426" s="32">
        <v>45820</v>
      </c>
      <c r="J426" s="32">
        <v>45917</v>
      </c>
      <c r="K426" s="13"/>
      <c r="L426" s="33" t="s">
        <v>33</v>
      </c>
      <c r="M426" s="13" t="str">
        <f>PROPER(TRIM(SUBSTITUTE(B426,"###"," ")))</f>
        <v>Radio Mini</v>
      </c>
      <c r="N426" s="13" t="str">
        <f>PROPER(TRIM(SUBSTITUTE(C426,"###"," ")))</f>
        <v>Clothing</v>
      </c>
      <c r="O426" s="13" t="str">
        <f>PROPER(TRIM(SUBSTITUTE(D426,"###"," ")))</f>
        <v>Retailmart Inc</v>
      </c>
      <c r="P426" s="13" t="str">
        <f t="shared" si="42"/>
        <v>Radio Mini</v>
      </c>
      <c r="Q426" s="34" t="str">
        <f t="shared" si="43"/>
        <v>Clothing</v>
      </c>
      <c r="R426" s="13" t="str">
        <f t="shared" si="44"/>
        <v>Retailmart Inc</v>
      </c>
      <c r="S426" s="35">
        <f t="shared" si="45"/>
        <v>170</v>
      </c>
      <c r="T426" s="35">
        <f t="shared" si="46"/>
        <v>93</v>
      </c>
      <c r="U426" s="14">
        <f t="shared" si="47"/>
        <v>399.44</v>
      </c>
      <c r="V426" s="14">
        <f t="shared" si="48"/>
        <v>67904.800000000003</v>
      </c>
      <c r="W426" s="13" t="str">
        <v>In Stock</v>
      </c>
      <c r="X426" s="13" t="str">
        <v>No</v>
      </c>
      <c r="Y426" s="13">
        <v>0</v>
      </c>
    </row>
    <row r="427" spans="1:25" x14ac:dyDescent="0.3">
      <c r="A427" s="31" t="s">
        <v>874</v>
      </c>
      <c r="B427" s="31" t="s">
        <v>875</v>
      </c>
      <c r="C427" s="31" t="s">
        <v>28</v>
      </c>
      <c r="D427" s="31" t="s">
        <v>24</v>
      </c>
      <c r="E427" s="13"/>
      <c r="F427" s="31">
        <v>66</v>
      </c>
      <c r="G427" s="31">
        <v>11433.66</v>
      </c>
      <c r="H427" s="13"/>
      <c r="I427" s="32">
        <v>45838</v>
      </c>
      <c r="J427" s="32">
        <v>45860</v>
      </c>
      <c r="K427" s="31" t="s">
        <v>54</v>
      </c>
      <c r="L427" s="33" t="s">
        <v>58</v>
      </c>
      <c r="M427" s="13" t="str">
        <f>PROPER(TRIM(SUBSTITUTE(B427,"###"," ")))</f>
        <v>Live Plus</v>
      </c>
      <c r="N427" s="13" t="str">
        <f>PROPER(TRIM(SUBSTITUTE(C427,"###"," ")))</f>
        <v>Furniture</v>
      </c>
      <c r="O427" s="13" t="str">
        <f>PROPER(TRIM(SUBSTITUTE(D427,"###"," ")))</f>
        <v>Omni Suppliers</v>
      </c>
      <c r="P427" s="13" t="str">
        <f t="shared" si="42"/>
        <v>Live Plus</v>
      </c>
      <c r="Q427" s="34" t="str">
        <f t="shared" si="43"/>
        <v>Furniture</v>
      </c>
      <c r="R427" s="13" t="str">
        <f t="shared" si="44"/>
        <v>Omni Suppliers</v>
      </c>
      <c r="S427" s="35">
        <f t="shared" si="45"/>
        <v>0</v>
      </c>
      <c r="T427" s="35">
        <f t="shared" si="46"/>
        <v>66</v>
      </c>
      <c r="U427" s="14">
        <f t="shared" si="47"/>
        <v>11433.66</v>
      </c>
      <c r="V427" s="14">
        <f t="shared" si="48"/>
        <v>0</v>
      </c>
      <c r="W427" s="13" t="str">
        <v>Out of Stock</v>
      </c>
      <c r="X427" s="13" t="str">
        <v>Yes</v>
      </c>
      <c r="Y427" s="13">
        <v>1</v>
      </c>
    </row>
    <row r="428" spans="1:25" x14ac:dyDescent="0.3">
      <c r="A428" s="31" t="s">
        <v>876</v>
      </c>
      <c r="B428" s="31" t="s">
        <v>877</v>
      </c>
      <c r="C428" s="31" t="s">
        <v>14</v>
      </c>
      <c r="D428" s="31" t="s">
        <v>24</v>
      </c>
      <c r="E428" s="31">
        <v>71</v>
      </c>
      <c r="F428" s="31">
        <v>65</v>
      </c>
      <c r="G428" s="31">
        <v>18377.62</v>
      </c>
      <c r="H428" s="31">
        <v>1304811.02</v>
      </c>
      <c r="I428" s="32">
        <v>45675</v>
      </c>
      <c r="J428" s="32">
        <v>45852</v>
      </c>
      <c r="K428" s="31" t="s">
        <v>46</v>
      </c>
      <c r="L428" s="33" t="s">
        <v>58</v>
      </c>
      <c r="M428" s="13" t="str">
        <f>PROPER(TRIM(SUBSTITUTE(B428,"###"," ")))</f>
        <v>Tell Lite</v>
      </c>
      <c r="N428" s="13" t="str">
        <f>PROPER(TRIM(SUBSTITUTE(C428,"###"," ")))</f>
        <v>Clothing</v>
      </c>
      <c r="O428" s="13" t="str">
        <f>PROPER(TRIM(SUBSTITUTE(D428,"###"," ")))</f>
        <v>Omni Suppliers</v>
      </c>
      <c r="P428" s="13" t="str">
        <f t="shared" si="42"/>
        <v>Tell Lite</v>
      </c>
      <c r="Q428" s="34" t="str">
        <f t="shared" si="43"/>
        <v>Clothing</v>
      </c>
      <c r="R428" s="13" t="str">
        <f t="shared" si="44"/>
        <v>Omni Suppliers</v>
      </c>
      <c r="S428" s="35">
        <f t="shared" si="45"/>
        <v>71</v>
      </c>
      <c r="T428" s="35">
        <f t="shared" si="46"/>
        <v>65</v>
      </c>
      <c r="U428" s="14">
        <f t="shared" si="47"/>
        <v>18377.62</v>
      </c>
      <c r="V428" s="14">
        <f t="shared" si="48"/>
        <v>1304811.02</v>
      </c>
      <c r="W428" s="13" t="str">
        <v>In Stock</v>
      </c>
      <c r="X428" s="13" t="str">
        <v>No</v>
      </c>
      <c r="Y428" s="13">
        <v>0</v>
      </c>
    </row>
    <row r="429" spans="1:25" x14ac:dyDescent="0.3">
      <c r="A429" s="31" t="s">
        <v>878</v>
      </c>
      <c r="B429" s="31" t="s">
        <v>879</v>
      </c>
      <c r="C429" s="31" t="s">
        <v>44</v>
      </c>
      <c r="D429" s="31" t="s">
        <v>41</v>
      </c>
      <c r="E429" s="31">
        <v>146</v>
      </c>
      <c r="F429" s="31">
        <v>50</v>
      </c>
      <c r="G429" s="31">
        <v>13194.77</v>
      </c>
      <c r="H429" s="31">
        <v>1926436.42</v>
      </c>
      <c r="I429" s="32">
        <v>45824</v>
      </c>
      <c r="J429" s="32">
        <v>45903</v>
      </c>
      <c r="K429" s="31" t="s">
        <v>57</v>
      </c>
      <c r="L429" s="33" t="s">
        <v>17</v>
      </c>
      <c r="M429" s="13" t="str">
        <f>PROPER(TRIM(SUBSTITUTE(B429,"###"," ")))</f>
        <v>Follow Plus</v>
      </c>
      <c r="N429" s="13" t="str">
        <f>PROPER(TRIM(SUBSTITUTE(C429,"###"," ")))</f>
        <v>Groceries</v>
      </c>
      <c r="O429" s="13" t="str">
        <f>PROPER(TRIM(SUBSTITUTE(D429,"###"," ")))</f>
        <v>Quickstock</v>
      </c>
      <c r="P429" s="13" t="str">
        <f t="shared" si="42"/>
        <v>Follow Plus</v>
      </c>
      <c r="Q429" s="34" t="str">
        <f t="shared" si="43"/>
        <v>Groceries</v>
      </c>
      <c r="R429" s="13" t="str">
        <f t="shared" si="44"/>
        <v>Quickstock</v>
      </c>
      <c r="S429" s="35">
        <f t="shared" si="45"/>
        <v>146</v>
      </c>
      <c r="T429" s="35">
        <f t="shared" si="46"/>
        <v>50</v>
      </c>
      <c r="U429" s="14">
        <f t="shared" si="47"/>
        <v>13194.77</v>
      </c>
      <c r="V429" s="14">
        <f t="shared" si="48"/>
        <v>1926436.4200000002</v>
      </c>
      <c r="W429" s="13" t="str">
        <v>In Stock</v>
      </c>
      <c r="X429" s="13" t="str">
        <v>No</v>
      </c>
      <c r="Y429" s="13">
        <v>0</v>
      </c>
    </row>
    <row r="430" spans="1:25" x14ac:dyDescent="0.3">
      <c r="A430" s="31" t="s">
        <v>880</v>
      </c>
      <c r="B430" s="31" t="s">
        <v>881</v>
      </c>
      <c r="C430" s="31" t="s">
        <v>28</v>
      </c>
      <c r="D430" s="31" t="s">
        <v>41</v>
      </c>
      <c r="E430" s="31">
        <v>47</v>
      </c>
      <c r="F430" s="31">
        <v>88</v>
      </c>
      <c r="G430" s="31">
        <v>11564.85</v>
      </c>
      <c r="H430" s="31">
        <v>543547.95000000007</v>
      </c>
      <c r="I430" s="32">
        <v>45734</v>
      </c>
      <c r="J430" s="32">
        <v>45880</v>
      </c>
      <c r="K430" s="31" t="s">
        <v>25</v>
      </c>
      <c r="L430" s="33" t="s">
        <v>58</v>
      </c>
      <c r="M430" s="13" t="str">
        <f>PROPER(TRIM(SUBSTITUTE(B430,"###"," ")))</f>
        <v>Ahead Plus</v>
      </c>
      <c r="N430" s="13" t="str">
        <f>PROPER(TRIM(SUBSTITUTE(C430,"###"," ")))</f>
        <v>Furniture</v>
      </c>
      <c r="O430" s="13" t="str">
        <f>PROPER(TRIM(SUBSTITUTE(D430,"###"," ")))</f>
        <v>Quickstock</v>
      </c>
      <c r="P430" s="13" t="str">
        <f t="shared" si="42"/>
        <v>Ahead Plus</v>
      </c>
      <c r="Q430" s="34" t="str">
        <f t="shared" si="43"/>
        <v>Furniture</v>
      </c>
      <c r="R430" s="13" t="str">
        <f t="shared" si="44"/>
        <v>Quickstock</v>
      </c>
      <c r="S430" s="35">
        <f t="shared" si="45"/>
        <v>47</v>
      </c>
      <c r="T430" s="35">
        <f t="shared" si="46"/>
        <v>88</v>
      </c>
      <c r="U430" s="14">
        <f t="shared" si="47"/>
        <v>11564.85</v>
      </c>
      <c r="V430" s="14">
        <f t="shared" si="48"/>
        <v>543547.95000000007</v>
      </c>
      <c r="W430" s="13" t="str">
        <v>Low Stock</v>
      </c>
      <c r="X430" s="13" t="str">
        <v>Yes</v>
      </c>
      <c r="Y430" s="13">
        <v>1</v>
      </c>
    </row>
    <row r="431" spans="1:25" x14ac:dyDescent="0.3">
      <c r="A431" s="31" t="s">
        <v>882</v>
      </c>
      <c r="B431" s="31" t="s">
        <v>883</v>
      </c>
      <c r="C431" s="31" t="s">
        <v>28</v>
      </c>
      <c r="D431" s="13"/>
      <c r="E431" s="31">
        <v>193</v>
      </c>
      <c r="F431" s="31">
        <v>83</v>
      </c>
      <c r="G431" s="31">
        <v>1011.83</v>
      </c>
      <c r="H431" s="31">
        <v>195283.19</v>
      </c>
      <c r="I431" s="32">
        <v>45775</v>
      </c>
      <c r="J431" s="32">
        <v>45896</v>
      </c>
      <c r="K431" s="31" t="s">
        <v>57</v>
      </c>
      <c r="L431" s="33" t="s">
        <v>17</v>
      </c>
      <c r="M431" s="13" t="str">
        <f>PROPER(TRIM(SUBSTITUTE(B431,"###"," ")))</f>
        <v>Safe Plus</v>
      </c>
      <c r="N431" s="13" t="str">
        <f>PROPER(TRIM(SUBSTITUTE(C431,"###"," ")))</f>
        <v>Furniture</v>
      </c>
      <c r="O431" s="13" t="str">
        <f>PROPER(TRIM(SUBSTITUTE(D431,"###"," ")))</f>
        <v/>
      </c>
      <c r="P431" s="13" t="str">
        <f t="shared" si="42"/>
        <v>Safe Plus</v>
      </c>
      <c r="Q431" s="34" t="str">
        <f t="shared" si="43"/>
        <v>Furniture</v>
      </c>
      <c r="R431" s="13" t="str">
        <f t="shared" si="44"/>
        <v>Others</v>
      </c>
      <c r="S431" s="35">
        <f t="shared" si="45"/>
        <v>193</v>
      </c>
      <c r="T431" s="35">
        <f t="shared" si="46"/>
        <v>83</v>
      </c>
      <c r="U431" s="14">
        <f t="shared" si="47"/>
        <v>1011.83</v>
      </c>
      <c r="V431" s="14">
        <f t="shared" si="48"/>
        <v>195283.19</v>
      </c>
      <c r="W431" s="13" t="str">
        <v>In Stock</v>
      </c>
      <c r="X431" s="13" t="str">
        <v>No</v>
      </c>
      <c r="Y431" s="13">
        <v>0</v>
      </c>
    </row>
    <row r="432" spans="1:25" x14ac:dyDescent="0.3">
      <c r="A432" s="31" t="s">
        <v>884</v>
      </c>
      <c r="B432" s="31" t="s">
        <v>885</v>
      </c>
      <c r="C432" s="31" t="s">
        <v>20</v>
      </c>
      <c r="D432" s="31" t="s">
        <v>53</v>
      </c>
      <c r="E432" s="31">
        <v>160</v>
      </c>
      <c r="F432" s="31">
        <v>60</v>
      </c>
      <c r="G432" s="31">
        <v>19867.07</v>
      </c>
      <c r="H432" s="31">
        <v>3178731.2</v>
      </c>
      <c r="I432" s="32">
        <v>45701</v>
      </c>
      <c r="J432" s="32">
        <v>45928</v>
      </c>
      <c r="K432" s="31" t="s">
        <v>54</v>
      </c>
      <c r="L432" s="33" t="s">
        <v>21</v>
      </c>
      <c r="M432" s="13" t="str">
        <f>PROPER(TRIM(SUBSTITUTE(B432,"###"," ")))</f>
        <v>Laugh X</v>
      </c>
      <c r="N432" s="13" t="str">
        <f>PROPER(TRIM(SUBSTITUTE(C432,"###"," ")))</f>
        <v>Toys</v>
      </c>
      <c r="O432" s="13" t="str">
        <f>PROPER(TRIM(SUBSTITUTE(D432,"###"," ")))</f>
        <v>Abc Pvt Ltd</v>
      </c>
      <c r="P432" s="13" t="str">
        <f t="shared" si="42"/>
        <v>Laugh X</v>
      </c>
      <c r="Q432" s="34" t="str">
        <f t="shared" si="43"/>
        <v>Toys</v>
      </c>
      <c r="R432" s="13" t="str">
        <f t="shared" si="44"/>
        <v>Abc Pvt Ltd</v>
      </c>
      <c r="S432" s="35">
        <f t="shared" si="45"/>
        <v>160</v>
      </c>
      <c r="T432" s="35">
        <f t="shared" si="46"/>
        <v>60</v>
      </c>
      <c r="U432" s="14">
        <f t="shared" si="47"/>
        <v>19867.07</v>
      </c>
      <c r="V432" s="14">
        <f t="shared" si="48"/>
        <v>3178731.2</v>
      </c>
      <c r="W432" s="13" t="str">
        <v>In Stock</v>
      </c>
      <c r="X432" s="13" t="str">
        <v>No</v>
      </c>
      <c r="Y432" s="13">
        <v>0</v>
      </c>
    </row>
    <row r="433" spans="1:25" x14ac:dyDescent="0.3">
      <c r="A433" s="31" t="s">
        <v>886</v>
      </c>
      <c r="B433" s="31" t="s">
        <v>887</v>
      </c>
      <c r="C433" s="31" t="s">
        <v>44</v>
      </c>
      <c r="D433" s="31" t="s">
        <v>45</v>
      </c>
      <c r="E433" s="31">
        <v>72</v>
      </c>
      <c r="F433" s="31">
        <v>96</v>
      </c>
      <c r="G433" s="31">
        <v>5809.28</v>
      </c>
      <c r="H433" s="31">
        <v>418268.15999999997</v>
      </c>
      <c r="I433" s="32">
        <v>45764</v>
      </c>
      <c r="J433" s="32">
        <v>45940</v>
      </c>
      <c r="K433" s="31" t="s">
        <v>16</v>
      </c>
      <c r="L433" s="33" t="s">
        <v>21</v>
      </c>
      <c r="M433" s="13" t="str">
        <f>PROPER(TRIM(SUBSTITUTE(B433,"###"," ")))</f>
        <v>Leave Max</v>
      </c>
      <c r="N433" s="13" t="str">
        <f>PROPER(TRIM(SUBSTITUTE(C433,"###"," ")))</f>
        <v>Groceries</v>
      </c>
      <c r="O433" s="13" t="str">
        <f>PROPER(TRIM(SUBSTITUTE(D433,"###"," ")))</f>
        <v>Retailmart Inc</v>
      </c>
      <c r="P433" s="13" t="str">
        <f t="shared" si="42"/>
        <v>Leave Max</v>
      </c>
      <c r="Q433" s="34" t="str">
        <f t="shared" si="43"/>
        <v>Groceries</v>
      </c>
      <c r="R433" s="13" t="str">
        <f t="shared" si="44"/>
        <v>Retailmart Inc</v>
      </c>
      <c r="S433" s="35">
        <f t="shared" si="45"/>
        <v>72</v>
      </c>
      <c r="T433" s="35">
        <f t="shared" si="46"/>
        <v>96</v>
      </c>
      <c r="U433" s="14">
        <f t="shared" si="47"/>
        <v>5809.28</v>
      </c>
      <c r="V433" s="14">
        <f t="shared" si="48"/>
        <v>418268.15999999997</v>
      </c>
      <c r="W433" s="13" t="str">
        <v>Low Stock</v>
      </c>
      <c r="X433" s="13" t="str">
        <v>Yes</v>
      </c>
      <c r="Y433" s="13">
        <v>1</v>
      </c>
    </row>
    <row r="434" spans="1:25" x14ac:dyDescent="0.3">
      <c r="A434" s="31" t="s">
        <v>888</v>
      </c>
      <c r="B434" s="31" t="s">
        <v>889</v>
      </c>
      <c r="C434" s="31" t="s">
        <v>40</v>
      </c>
      <c r="D434" s="31" t="s">
        <v>24</v>
      </c>
      <c r="E434" s="13"/>
      <c r="F434" s="31">
        <v>23</v>
      </c>
      <c r="G434" s="31">
        <v>13368.49</v>
      </c>
      <c r="H434" s="13"/>
      <c r="I434" s="32">
        <v>45836</v>
      </c>
      <c r="J434" s="32">
        <v>45896</v>
      </c>
      <c r="K434" s="31" t="s">
        <v>57</v>
      </c>
      <c r="L434" s="33" t="s">
        <v>33</v>
      </c>
      <c r="M434" s="13" t="str">
        <f>PROPER(TRIM(SUBSTITUTE(B434,"###"," ")))</f>
        <v>Phone Lite</v>
      </c>
      <c r="N434" s="13" t="str">
        <f>PROPER(TRIM(SUBSTITUTE(C434,"###"," ")))</f>
        <v>Electronics</v>
      </c>
      <c r="O434" s="13" t="str">
        <f>PROPER(TRIM(SUBSTITUTE(D434,"###"," ")))</f>
        <v>Omni Suppliers</v>
      </c>
      <c r="P434" s="13" t="str">
        <f t="shared" si="42"/>
        <v>Phone Lite</v>
      </c>
      <c r="Q434" s="34" t="str">
        <f t="shared" si="43"/>
        <v>Electronics</v>
      </c>
      <c r="R434" s="13" t="str">
        <f t="shared" si="44"/>
        <v>Omni Suppliers</v>
      </c>
      <c r="S434" s="35">
        <f t="shared" si="45"/>
        <v>0</v>
      </c>
      <c r="T434" s="35">
        <f t="shared" si="46"/>
        <v>23</v>
      </c>
      <c r="U434" s="14">
        <f t="shared" si="47"/>
        <v>13368.49</v>
      </c>
      <c r="V434" s="14">
        <f t="shared" si="48"/>
        <v>0</v>
      </c>
      <c r="W434" s="13" t="str">
        <v>Out of Stock</v>
      </c>
      <c r="X434" s="13" t="str">
        <v>Yes</v>
      </c>
      <c r="Y434" s="13">
        <v>1</v>
      </c>
    </row>
    <row r="435" spans="1:25" x14ac:dyDescent="0.3">
      <c r="A435" s="31" t="s">
        <v>890</v>
      </c>
      <c r="B435" s="31" t="s">
        <v>891</v>
      </c>
      <c r="C435" s="31" t="s">
        <v>14</v>
      </c>
      <c r="D435" s="31" t="s">
        <v>41</v>
      </c>
      <c r="E435" s="31">
        <v>81</v>
      </c>
      <c r="F435" s="31">
        <v>32</v>
      </c>
      <c r="G435" s="31">
        <v>15966.38</v>
      </c>
      <c r="H435" s="31">
        <v>1293276.78</v>
      </c>
      <c r="I435" s="32">
        <v>45775</v>
      </c>
      <c r="J435" s="32">
        <v>45869</v>
      </c>
      <c r="K435" s="31" t="s">
        <v>25</v>
      </c>
      <c r="L435" s="33" t="s">
        <v>21</v>
      </c>
      <c r="M435" s="13" t="str">
        <f>PROPER(TRIM(SUBSTITUTE(B435,"###"," ")))</f>
        <v>Woman X</v>
      </c>
      <c r="N435" s="13" t="str">
        <f>PROPER(TRIM(SUBSTITUTE(C435,"###"," ")))</f>
        <v>Clothing</v>
      </c>
      <c r="O435" s="13" t="str">
        <f>PROPER(TRIM(SUBSTITUTE(D435,"###"," ")))</f>
        <v>Quickstock</v>
      </c>
      <c r="P435" s="13" t="str">
        <f t="shared" si="42"/>
        <v>Woman X</v>
      </c>
      <c r="Q435" s="34" t="str">
        <f t="shared" si="43"/>
        <v>Clothing</v>
      </c>
      <c r="R435" s="13" t="str">
        <f t="shared" si="44"/>
        <v>Quickstock</v>
      </c>
      <c r="S435" s="35">
        <f t="shared" si="45"/>
        <v>81</v>
      </c>
      <c r="T435" s="35">
        <f t="shared" si="46"/>
        <v>32</v>
      </c>
      <c r="U435" s="14">
        <f t="shared" si="47"/>
        <v>15966.38</v>
      </c>
      <c r="V435" s="14">
        <f t="shared" si="48"/>
        <v>1293276.78</v>
      </c>
      <c r="W435" s="13" t="str">
        <v>In Stock</v>
      </c>
      <c r="X435" s="13" t="str">
        <v>No</v>
      </c>
      <c r="Y435" s="13">
        <v>0</v>
      </c>
    </row>
    <row r="436" spans="1:25" x14ac:dyDescent="0.3">
      <c r="A436" s="31" t="s">
        <v>892</v>
      </c>
      <c r="B436" s="31" t="s">
        <v>893</v>
      </c>
      <c r="C436" s="31" t="s">
        <v>40</v>
      </c>
      <c r="D436" s="31" t="s">
        <v>53</v>
      </c>
      <c r="E436" s="31">
        <v>74</v>
      </c>
      <c r="F436" s="13"/>
      <c r="G436" s="31">
        <v>2448.17</v>
      </c>
      <c r="H436" s="31">
        <v>181164.58</v>
      </c>
      <c r="I436" s="32">
        <v>45776</v>
      </c>
      <c r="J436" s="32">
        <v>45858</v>
      </c>
      <c r="K436" s="31" t="s">
        <v>57</v>
      </c>
      <c r="L436" s="33" t="s">
        <v>17</v>
      </c>
      <c r="M436" s="13" t="str">
        <f>PROPER(TRIM(SUBSTITUTE(B436,"###"," ")))</f>
        <v>Plan Mini</v>
      </c>
      <c r="N436" s="13" t="str">
        <f>PROPER(TRIM(SUBSTITUTE(C436,"###"," ")))</f>
        <v>Electronics</v>
      </c>
      <c r="O436" s="13" t="str">
        <f>PROPER(TRIM(SUBSTITUTE(D436,"###"," ")))</f>
        <v>Abc Pvt Ltd</v>
      </c>
      <c r="P436" s="13" t="str">
        <f t="shared" si="42"/>
        <v>Plan Mini</v>
      </c>
      <c r="Q436" s="34" t="str">
        <f t="shared" si="43"/>
        <v>Electronics</v>
      </c>
      <c r="R436" s="13" t="str">
        <f t="shared" si="44"/>
        <v>Abc Pvt Ltd</v>
      </c>
      <c r="S436" s="35">
        <f t="shared" si="45"/>
        <v>74</v>
      </c>
      <c r="T436" s="35">
        <f t="shared" si="46"/>
        <v>0</v>
      </c>
      <c r="U436" s="14">
        <f t="shared" si="47"/>
        <v>2448.17</v>
      </c>
      <c r="V436" s="14">
        <f t="shared" si="48"/>
        <v>181164.58000000002</v>
      </c>
      <c r="W436" s="13" t="str">
        <v>In Stock</v>
      </c>
      <c r="X436" s="13" t="str">
        <v>No</v>
      </c>
      <c r="Y436" s="13">
        <v>0</v>
      </c>
    </row>
    <row r="437" spans="1:25" x14ac:dyDescent="0.3">
      <c r="A437" s="31" t="s">
        <v>894</v>
      </c>
      <c r="B437" s="31" t="s">
        <v>895</v>
      </c>
      <c r="C437" s="31" t="s">
        <v>40</v>
      </c>
      <c r="D437" s="31" t="s">
        <v>15</v>
      </c>
      <c r="E437" s="31">
        <v>88</v>
      </c>
      <c r="F437" s="31">
        <v>34</v>
      </c>
      <c r="G437" s="31">
        <v>12622.66</v>
      </c>
      <c r="H437" s="31">
        <v>1110794.08</v>
      </c>
      <c r="I437" s="32">
        <v>45702</v>
      </c>
      <c r="J437" s="32">
        <v>45914</v>
      </c>
      <c r="K437" s="31" t="s">
        <v>54</v>
      </c>
      <c r="L437" s="33" t="s">
        <v>58</v>
      </c>
      <c r="M437" s="13" t="str">
        <f>PROPER(TRIM(SUBSTITUTE(B437,"###"," ")))</f>
        <v>Wife Max</v>
      </c>
      <c r="N437" s="13" t="str">
        <f>PROPER(TRIM(SUBSTITUTE(C437,"###"," ")))</f>
        <v>Electronics</v>
      </c>
      <c r="O437" s="13" t="str">
        <f>PROPER(TRIM(SUBSTITUTE(D437,"###"," ")))</f>
        <v>Global Traders</v>
      </c>
      <c r="P437" s="13" t="str">
        <f t="shared" si="42"/>
        <v>Wife Max</v>
      </c>
      <c r="Q437" s="34" t="str">
        <f t="shared" si="43"/>
        <v>Electronics</v>
      </c>
      <c r="R437" s="13" t="str">
        <f t="shared" si="44"/>
        <v>Global Traders</v>
      </c>
      <c r="S437" s="35">
        <f t="shared" si="45"/>
        <v>88</v>
      </c>
      <c r="T437" s="35">
        <f t="shared" si="46"/>
        <v>34</v>
      </c>
      <c r="U437" s="14">
        <f t="shared" si="47"/>
        <v>12622.66</v>
      </c>
      <c r="V437" s="14">
        <f t="shared" si="48"/>
        <v>1110794.08</v>
      </c>
      <c r="W437" s="13" t="str">
        <v>In Stock</v>
      </c>
      <c r="X437" s="13" t="str">
        <v>No</v>
      </c>
      <c r="Y437" s="13">
        <v>0</v>
      </c>
    </row>
    <row r="438" spans="1:25" x14ac:dyDescent="0.3">
      <c r="A438" s="31" t="s">
        <v>896</v>
      </c>
      <c r="B438" s="31" t="s">
        <v>897</v>
      </c>
      <c r="C438" s="31" t="s">
        <v>28</v>
      </c>
      <c r="D438" s="31" t="s">
        <v>45</v>
      </c>
      <c r="E438" s="31">
        <v>142</v>
      </c>
      <c r="F438" s="31">
        <v>40</v>
      </c>
      <c r="G438" s="31">
        <v>7639.37</v>
      </c>
      <c r="H438" s="31">
        <v>1084790.54</v>
      </c>
      <c r="I438" s="32">
        <v>45770</v>
      </c>
      <c r="J438" s="32">
        <v>45877</v>
      </c>
      <c r="K438" s="31" t="s">
        <v>57</v>
      </c>
      <c r="L438" s="33" t="s">
        <v>30</v>
      </c>
      <c r="M438" s="13" t="str">
        <f>PROPER(TRIM(SUBSTITUTE(B438,"###"," ")))</f>
        <v>Strong X</v>
      </c>
      <c r="N438" s="13" t="str">
        <f>PROPER(TRIM(SUBSTITUTE(C438,"###"," ")))</f>
        <v>Furniture</v>
      </c>
      <c r="O438" s="13" t="str">
        <f>PROPER(TRIM(SUBSTITUTE(D438,"###"," ")))</f>
        <v>Retailmart Inc</v>
      </c>
      <c r="P438" s="13" t="str">
        <f t="shared" si="42"/>
        <v>Strong X</v>
      </c>
      <c r="Q438" s="34" t="str">
        <f t="shared" si="43"/>
        <v>Furniture</v>
      </c>
      <c r="R438" s="13" t="str">
        <f t="shared" si="44"/>
        <v>Retailmart Inc</v>
      </c>
      <c r="S438" s="35">
        <f t="shared" si="45"/>
        <v>142</v>
      </c>
      <c r="T438" s="35">
        <f t="shared" si="46"/>
        <v>40</v>
      </c>
      <c r="U438" s="14">
        <f t="shared" si="47"/>
        <v>7639.37</v>
      </c>
      <c r="V438" s="14">
        <f t="shared" si="48"/>
        <v>1084790.54</v>
      </c>
      <c r="W438" s="13" t="str">
        <v>In Stock</v>
      </c>
      <c r="X438" s="13" t="str">
        <v>No</v>
      </c>
      <c r="Y438" s="13">
        <v>0</v>
      </c>
    </row>
    <row r="439" spans="1:25" x14ac:dyDescent="0.3">
      <c r="A439" s="31" t="s">
        <v>898</v>
      </c>
      <c r="B439" s="31" t="s">
        <v>899</v>
      </c>
      <c r="C439" s="31" t="s">
        <v>28</v>
      </c>
      <c r="D439" s="31" t="s">
        <v>41</v>
      </c>
      <c r="E439" s="31">
        <v>160</v>
      </c>
      <c r="F439" s="31">
        <v>68</v>
      </c>
      <c r="G439" s="31">
        <v>10936.45</v>
      </c>
      <c r="H439" s="31">
        <v>1749832</v>
      </c>
      <c r="I439" s="32">
        <v>45851</v>
      </c>
      <c r="J439" s="32">
        <v>45862</v>
      </c>
      <c r="K439" s="13"/>
      <c r="L439" s="33" t="s">
        <v>30</v>
      </c>
      <c r="M439" s="13" t="str">
        <f>PROPER(TRIM(SUBSTITUTE(B439,"###"," ")))</f>
        <v>Cold Plus</v>
      </c>
      <c r="N439" s="13" t="str">
        <f>PROPER(TRIM(SUBSTITUTE(C439,"###"," ")))</f>
        <v>Furniture</v>
      </c>
      <c r="O439" s="13" t="str">
        <f>PROPER(TRIM(SUBSTITUTE(D439,"###"," ")))</f>
        <v>Quickstock</v>
      </c>
      <c r="P439" s="13" t="str">
        <f t="shared" si="42"/>
        <v>Cold Plus</v>
      </c>
      <c r="Q439" s="34" t="str">
        <f t="shared" si="43"/>
        <v>Furniture</v>
      </c>
      <c r="R439" s="13" t="str">
        <f t="shared" si="44"/>
        <v>Quickstock</v>
      </c>
      <c r="S439" s="35">
        <f t="shared" si="45"/>
        <v>160</v>
      </c>
      <c r="T439" s="35">
        <f t="shared" si="46"/>
        <v>68</v>
      </c>
      <c r="U439" s="14">
        <f t="shared" si="47"/>
        <v>10936.45</v>
      </c>
      <c r="V439" s="14">
        <f t="shared" si="48"/>
        <v>1749832</v>
      </c>
      <c r="W439" s="13" t="str">
        <v>In Stock</v>
      </c>
      <c r="X439" s="13" t="str">
        <v>No</v>
      </c>
      <c r="Y439" s="13">
        <v>0</v>
      </c>
    </row>
    <row r="440" spans="1:25" x14ac:dyDescent="0.3">
      <c r="A440" s="31" t="s">
        <v>900</v>
      </c>
      <c r="B440" s="31" t="s">
        <v>901</v>
      </c>
      <c r="C440" s="31" t="s">
        <v>14</v>
      </c>
      <c r="D440" s="31" t="s">
        <v>41</v>
      </c>
      <c r="E440" s="31">
        <v>101</v>
      </c>
      <c r="F440" s="31">
        <v>30</v>
      </c>
      <c r="G440" s="31">
        <v>12088.8</v>
      </c>
      <c r="H440" s="31">
        <v>1220968.8</v>
      </c>
      <c r="I440" s="32">
        <v>45765</v>
      </c>
      <c r="J440" s="32">
        <v>45908</v>
      </c>
      <c r="K440" s="31" t="s">
        <v>16</v>
      </c>
      <c r="L440" s="33" t="s">
        <v>17</v>
      </c>
      <c r="M440" s="13" t="str">
        <f>PROPER(TRIM(SUBSTITUTE(B440,"###"," ")))</f>
        <v>Network X</v>
      </c>
      <c r="N440" s="13" t="str">
        <f>PROPER(TRIM(SUBSTITUTE(C440,"###"," ")))</f>
        <v>Clothing</v>
      </c>
      <c r="O440" s="13" t="str">
        <f>PROPER(TRIM(SUBSTITUTE(D440,"###"," ")))</f>
        <v>Quickstock</v>
      </c>
      <c r="P440" s="13" t="str">
        <f t="shared" si="42"/>
        <v>Network X</v>
      </c>
      <c r="Q440" s="34" t="str">
        <f t="shared" si="43"/>
        <v>Clothing</v>
      </c>
      <c r="R440" s="13" t="str">
        <f t="shared" si="44"/>
        <v>Quickstock</v>
      </c>
      <c r="S440" s="35">
        <f t="shared" si="45"/>
        <v>101</v>
      </c>
      <c r="T440" s="35">
        <f t="shared" si="46"/>
        <v>30</v>
      </c>
      <c r="U440" s="14">
        <f t="shared" si="47"/>
        <v>12088.8</v>
      </c>
      <c r="V440" s="14">
        <f t="shared" si="48"/>
        <v>1220968.7999999998</v>
      </c>
      <c r="W440" s="13" t="str">
        <v>In Stock</v>
      </c>
      <c r="X440" s="13" t="str">
        <v>No</v>
      </c>
      <c r="Y440" s="13">
        <v>0</v>
      </c>
    </row>
    <row r="441" spans="1:25" x14ac:dyDescent="0.3">
      <c r="A441" s="31" t="s">
        <v>902</v>
      </c>
      <c r="B441" s="31" t="s">
        <v>903</v>
      </c>
      <c r="C441" s="31" t="s">
        <v>14</v>
      </c>
      <c r="D441" s="31" t="s">
        <v>45</v>
      </c>
      <c r="E441" s="31">
        <v>73</v>
      </c>
      <c r="F441" s="31">
        <v>85</v>
      </c>
      <c r="G441" s="31">
        <v>9296.7099999999991</v>
      </c>
      <c r="H441" s="31">
        <v>678659.83</v>
      </c>
      <c r="I441" s="32">
        <v>45840</v>
      </c>
      <c r="J441" s="32">
        <v>45883</v>
      </c>
      <c r="K441" s="31" t="s">
        <v>16</v>
      </c>
      <c r="L441" s="33" t="s">
        <v>30</v>
      </c>
      <c r="M441" s="13" t="str">
        <f>PROPER(TRIM(SUBSTITUTE(B441,"###"," ")))</f>
        <v>Far X</v>
      </c>
      <c r="N441" s="13" t="str">
        <f>PROPER(TRIM(SUBSTITUTE(C441,"###"," ")))</f>
        <v>Clothing</v>
      </c>
      <c r="O441" s="13" t="str">
        <f>PROPER(TRIM(SUBSTITUTE(D441,"###"," ")))</f>
        <v>Retailmart Inc</v>
      </c>
      <c r="P441" s="13" t="str">
        <f t="shared" si="42"/>
        <v>Far X</v>
      </c>
      <c r="Q441" s="34" t="str">
        <f t="shared" si="43"/>
        <v>Clothing</v>
      </c>
      <c r="R441" s="13" t="str">
        <f t="shared" si="44"/>
        <v>Retailmart Inc</v>
      </c>
      <c r="S441" s="35">
        <f t="shared" si="45"/>
        <v>73</v>
      </c>
      <c r="T441" s="35">
        <f t="shared" si="46"/>
        <v>85</v>
      </c>
      <c r="U441" s="14">
        <f t="shared" si="47"/>
        <v>9296.7099999999991</v>
      </c>
      <c r="V441" s="14">
        <f t="shared" si="48"/>
        <v>678659.83</v>
      </c>
      <c r="W441" s="13" t="str">
        <v>Low Stock</v>
      </c>
      <c r="X441" s="13" t="str">
        <v>Yes</v>
      </c>
      <c r="Y441" s="13">
        <v>1</v>
      </c>
    </row>
    <row r="442" spans="1:25" x14ac:dyDescent="0.3">
      <c r="A442" s="31" t="s">
        <v>904</v>
      </c>
      <c r="B442" s="31" t="s">
        <v>905</v>
      </c>
      <c r="C442" s="31" t="s">
        <v>20</v>
      </c>
      <c r="D442" s="31" t="s">
        <v>45</v>
      </c>
      <c r="E442" s="31">
        <v>25</v>
      </c>
      <c r="F442" s="31">
        <v>91</v>
      </c>
      <c r="G442" s="31">
        <v>10405.68</v>
      </c>
      <c r="H442" s="31">
        <v>260142</v>
      </c>
      <c r="I442" s="32">
        <v>45803</v>
      </c>
      <c r="J442" s="32">
        <v>45933</v>
      </c>
      <c r="K442" s="31" t="s">
        <v>25</v>
      </c>
      <c r="L442" s="33" t="s">
        <v>17</v>
      </c>
      <c r="M442" s="13" t="str">
        <f>PROPER(TRIM(SUBSTITUTE(B442,"###"," ")))</f>
        <v>Information Lite</v>
      </c>
      <c r="N442" s="13" t="str">
        <f>PROPER(TRIM(SUBSTITUTE(C442,"###"," ")))</f>
        <v>Toys</v>
      </c>
      <c r="O442" s="13" t="str">
        <f>PROPER(TRIM(SUBSTITUTE(D442,"###"," ")))</f>
        <v>Retailmart Inc</v>
      </c>
      <c r="P442" s="13" t="str">
        <f t="shared" si="42"/>
        <v>Information Lite</v>
      </c>
      <c r="Q442" s="34" t="str">
        <f t="shared" si="43"/>
        <v>Toys</v>
      </c>
      <c r="R442" s="13" t="str">
        <f t="shared" si="44"/>
        <v>Retailmart Inc</v>
      </c>
      <c r="S442" s="35">
        <f t="shared" si="45"/>
        <v>25</v>
      </c>
      <c r="T442" s="35">
        <f t="shared" si="46"/>
        <v>91</v>
      </c>
      <c r="U442" s="14">
        <f t="shared" si="47"/>
        <v>10405.68</v>
      </c>
      <c r="V442" s="14">
        <f t="shared" si="48"/>
        <v>260142</v>
      </c>
      <c r="W442" s="13" t="str">
        <v>Low Stock</v>
      </c>
      <c r="X442" s="13" t="str">
        <v>Yes</v>
      </c>
      <c r="Y442" s="13">
        <v>1</v>
      </c>
    </row>
    <row r="443" spans="1:25" x14ac:dyDescent="0.3">
      <c r="A443" s="31" t="s">
        <v>906</v>
      </c>
      <c r="B443" s="31" t="s">
        <v>907</v>
      </c>
      <c r="C443" s="31" t="s">
        <v>28</v>
      </c>
      <c r="D443" s="31" t="s">
        <v>24</v>
      </c>
      <c r="E443" s="31">
        <v>152</v>
      </c>
      <c r="F443" s="31">
        <v>31</v>
      </c>
      <c r="G443" s="31">
        <v>3022.39</v>
      </c>
      <c r="H443" s="31">
        <v>459403.28</v>
      </c>
      <c r="I443" s="32">
        <v>45721</v>
      </c>
      <c r="J443" s="32">
        <v>45881</v>
      </c>
      <c r="K443" s="13"/>
      <c r="L443" s="33" t="s">
        <v>33</v>
      </c>
      <c r="M443" s="13" t="str">
        <f>PROPER(TRIM(SUBSTITUTE(B443,"###"," ")))</f>
        <v>Behavior Mini</v>
      </c>
      <c r="N443" s="13" t="str">
        <f>PROPER(TRIM(SUBSTITUTE(C443,"###"," ")))</f>
        <v>Furniture</v>
      </c>
      <c r="O443" s="13" t="str">
        <f>PROPER(TRIM(SUBSTITUTE(D443,"###"," ")))</f>
        <v>Omni Suppliers</v>
      </c>
      <c r="P443" s="13" t="str">
        <f t="shared" si="42"/>
        <v>Behavior Mini</v>
      </c>
      <c r="Q443" s="34" t="str">
        <f t="shared" si="43"/>
        <v>Furniture</v>
      </c>
      <c r="R443" s="13" t="str">
        <f t="shared" si="44"/>
        <v>Omni Suppliers</v>
      </c>
      <c r="S443" s="35">
        <f t="shared" si="45"/>
        <v>152</v>
      </c>
      <c r="T443" s="35">
        <f t="shared" si="46"/>
        <v>31</v>
      </c>
      <c r="U443" s="14">
        <f t="shared" si="47"/>
        <v>3022.39</v>
      </c>
      <c r="V443" s="14">
        <f t="shared" si="48"/>
        <v>459403.27999999997</v>
      </c>
      <c r="W443" s="13" t="str">
        <v>In Stock</v>
      </c>
      <c r="X443" s="13" t="str">
        <v>No</v>
      </c>
      <c r="Y443" s="13">
        <v>0</v>
      </c>
    </row>
    <row r="444" spans="1:25" x14ac:dyDescent="0.3">
      <c r="A444" s="31" t="s">
        <v>908</v>
      </c>
      <c r="B444" s="31" t="s">
        <v>909</v>
      </c>
      <c r="C444" s="31" t="s">
        <v>40</v>
      </c>
      <c r="D444" s="31" t="s">
        <v>53</v>
      </c>
      <c r="E444" s="31">
        <v>36</v>
      </c>
      <c r="F444" s="31">
        <v>98</v>
      </c>
      <c r="G444" s="31">
        <v>10695.37</v>
      </c>
      <c r="H444" s="31">
        <v>385033.32</v>
      </c>
      <c r="I444" s="32">
        <v>45765</v>
      </c>
      <c r="J444" s="32">
        <v>45889</v>
      </c>
      <c r="K444" s="31" t="s">
        <v>57</v>
      </c>
      <c r="L444" s="33" t="s">
        <v>58</v>
      </c>
      <c r="M444" s="13" t="str">
        <f>PROPER(TRIM(SUBSTITUTE(B444,"###"," ")))</f>
        <v>Ok Mini</v>
      </c>
      <c r="N444" s="13" t="str">
        <f>PROPER(TRIM(SUBSTITUTE(C444,"###"," ")))</f>
        <v>Electronics</v>
      </c>
      <c r="O444" s="13" t="str">
        <f>PROPER(TRIM(SUBSTITUTE(D444,"###"," ")))</f>
        <v>Abc Pvt Ltd</v>
      </c>
      <c r="P444" s="13" t="str">
        <f t="shared" si="42"/>
        <v>Ok Mini</v>
      </c>
      <c r="Q444" s="34" t="str">
        <f t="shared" si="43"/>
        <v>Electronics</v>
      </c>
      <c r="R444" s="13" t="str">
        <f t="shared" si="44"/>
        <v>Abc Pvt Ltd</v>
      </c>
      <c r="S444" s="35">
        <f t="shared" si="45"/>
        <v>36</v>
      </c>
      <c r="T444" s="35">
        <f t="shared" si="46"/>
        <v>98</v>
      </c>
      <c r="U444" s="14">
        <f t="shared" si="47"/>
        <v>10695.37</v>
      </c>
      <c r="V444" s="14">
        <f t="shared" si="48"/>
        <v>385033.32</v>
      </c>
      <c r="W444" s="13" t="str">
        <v>Low Stock</v>
      </c>
      <c r="X444" s="13" t="str">
        <v>Yes</v>
      </c>
      <c r="Y444" s="13">
        <v>1</v>
      </c>
    </row>
    <row r="445" spans="1:25" x14ac:dyDescent="0.3">
      <c r="A445" s="31" t="s">
        <v>910</v>
      </c>
      <c r="B445" s="31" t="s">
        <v>911</v>
      </c>
      <c r="C445" s="31" t="s">
        <v>14</v>
      </c>
      <c r="D445" s="31" t="s">
        <v>53</v>
      </c>
      <c r="E445" s="31">
        <v>175</v>
      </c>
      <c r="F445" s="31">
        <v>89</v>
      </c>
      <c r="G445" s="31">
        <v>14950.17</v>
      </c>
      <c r="H445" s="31">
        <v>2616279.75</v>
      </c>
      <c r="I445" s="32">
        <v>45778</v>
      </c>
      <c r="J445" s="32">
        <v>45872</v>
      </c>
      <c r="K445" s="31" t="s">
        <v>16</v>
      </c>
      <c r="L445" s="33" t="s">
        <v>33</v>
      </c>
      <c r="M445" s="13" t="str">
        <f>PROPER(TRIM(SUBSTITUTE(B445,"###"," ")))</f>
        <v>Support Pro</v>
      </c>
      <c r="N445" s="13" t="str">
        <f>PROPER(TRIM(SUBSTITUTE(C445,"###"," ")))</f>
        <v>Clothing</v>
      </c>
      <c r="O445" s="13" t="str">
        <f>PROPER(TRIM(SUBSTITUTE(D445,"###"," ")))</f>
        <v>Abc Pvt Ltd</v>
      </c>
      <c r="P445" s="13" t="str">
        <f t="shared" si="42"/>
        <v>Support Pro</v>
      </c>
      <c r="Q445" s="34" t="str">
        <f t="shared" si="43"/>
        <v>Clothing</v>
      </c>
      <c r="R445" s="13" t="str">
        <f t="shared" si="44"/>
        <v>Abc Pvt Ltd</v>
      </c>
      <c r="S445" s="35">
        <f t="shared" si="45"/>
        <v>175</v>
      </c>
      <c r="T445" s="35">
        <f t="shared" si="46"/>
        <v>89</v>
      </c>
      <c r="U445" s="14">
        <f t="shared" si="47"/>
        <v>14950.17</v>
      </c>
      <c r="V445" s="14">
        <f t="shared" si="48"/>
        <v>2616279.75</v>
      </c>
      <c r="W445" s="13" t="str">
        <v>In Stock</v>
      </c>
      <c r="X445" s="13" t="str">
        <v>No</v>
      </c>
      <c r="Y445" s="13">
        <v>0</v>
      </c>
    </row>
    <row r="446" spans="1:25" x14ac:dyDescent="0.3">
      <c r="A446" s="31" t="s">
        <v>912</v>
      </c>
      <c r="B446" s="31" t="s">
        <v>913</v>
      </c>
      <c r="C446" s="31" t="s">
        <v>20</v>
      </c>
      <c r="D446" s="31" t="s">
        <v>41</v>
      </c>
      <c r="E446" s="31">
        <v>20</v>
      </c>
      <c r="F446" s="31">
        <v>42</v>
      </c>
      <c r="G446" s="31">
        <v>8645.7000000000007</v>
      </c>
      <c r="H446" s="31">
        <v>172914</v>
      </c>
      <c r="I446" s="32">
        <v>45813</v>
      </c>
      <c r="J446" s="32">
        <v>45914</v>
      </c>
      <c r="K446" s="31" t="s">
        <v>54</v>
      </c>
      <c r="L446" s="33" t="s">
        <v>33</v>
      </c>
      <c r="M446" s="13" t="str">
        <f>PROPER(TRIM(SUBSTITUTE(B446,"###"," ")))</f>
        <v>Environmental Max</v>
      </c>
      <c r="N446" s="13" t="str">
        <f>PROPER(TRIM(SUBSTITUTE(C446,"###"," ")))</f>
        <v>Toys</v>
      </c>
      <c r="O446" s="13" t="str">
        <f>PROPER(TRIM(SUBSTITUTE(D446,"###"," ")))</f>
        <v>Quickstock</v>
      </c>
      <c r="P446" s="13" t="str">
        <f t="shared" si="42"/>
        <v>Environmental Max</v>
      </c>
      <c r="Q446" s="34" t="str">
        <f t="shared" si="43"/>
        <v>Toys</v>
      </c>
      <c r="R446" s="13" t="str">
        <f t="shared" si="44"/>
        <v>Quickstock</v>
      </c>
      <c r="S446" s="35">
        <f t="shared" si="45"/>
        <v>20</v>
      </c>
      <c r="T446" s="35">
        <f t="shared" si="46"/>
        <v>42</v>
      </c>
      <c r="U446" s="14">
        <f t="shared" si="47"/>
        <v>8645.7000000000007</v>
      </c>
      <c r="V446" s="14">
        <f t="shared" si="48"/>
        <v>172914</v>
      </c>
      <c r="W446" s="13" t="str">
        <v>Low Stock</v>
      </c>
      <c r="X446" s="13" t="str">
        <v>Yes</v>
      </c>
      <c r="Y446" s="13">
        <v>1</v>
      </c>
    </row>
    <row r="447" spans="1:25" x14ac:dyDescent="0.3">
      <c r="A447" s="31" t="s">
        <v>914</v>
      </c>
      <c r="B447" s="31" t="s">
        <v>915</v>
      </c>
      <c r="C447" s="31" t="s">
        <v>28</v>
      </c>
      <c r="D447" s="31" t="s">
        <v>15</v>
      </c>
      <c r="E447" s="31">
        <v>46</v>
      </c>
      <c r="F447" s="31">
        <v>34</v>
      </c>
      <c r="G447" s="31">
        <v>4907.47</v>
      </c>
      <c r="H447" s="31">
        <v>225743.62</v>
      </c>
      <c r="I447" s="32">
        <v>45822</v>
      </c>
      <c r="J447" s="32">
        <v>45913</v>
      </c>
      <c r="K447" s="31" t="s">
        <v>29</v>
      </c>
      <c r="L447" s="33" t="s">
        <v>30</v>
      </c>
      <c r="M447" s="13" t="str">
        <f>PROPER(TRIM(SUBSTITUTE(B447,"###"," ")))</f>
        <v>Too Max</v>
      </c>
      <c r="N447" s="13" t="str">
        <f>PROPER(TRIM(SUBSTITUTE(C447,"###"," ")))</f>
        <v>Furniture</v>
      </c>
      <c r="O447" s="13" t="str">
        <f>PROPER(TRIM(SUBSTITUTE(D447,"###"," ")))</f>
        <v>Global Traders</v>
      </c>
      <c r="P447" s="13" t="str">
        <f t="shared" si="42"/>
        <v>Too Max</v>
      </c>
      <c r="Q447" s="34" t="str">
        <f t="shared" si="43"/>
        <v>Furniture</v>
      </c>
      <c r="R447" s="13" t="str">
        <f t="shared" si="44"/>
        <v>Global Traders</v>
      </c>
      <c r="S447" s="35">
        <f t="shared" si="45"/>
        <v>46</v>
      </c>
      <c r="T447" s="35">
        <f t="shared" si="46"/>
        <v>34</v>
      </c>
      <c r="U447" s="14">
        <f t="shared" si="47"/>
        <v>4907.47</v>
      </c>
      <c r="V447" s="14">
        <f t="shared" si="48"/>
        <v>225743.62000000002</v>
      </c>
      <c r="W447" s="13" t="str">
        <v>In Stock</v>
      </c>
      <c r="X447" s="13" t="str">
        <v>No</v>
      </c>
      <c r="Y447" s="13">
        <v>0</v>
      </c>
    </row>
    <row r="448" spans="1:25" x14ac:dyDescent="0.3">
      <c r="A448" s="31" t="s">
        <v>916</v>
      </c>
      <c r="B448" s="31" t="s">
        <v>917</v>
      </c>
      <c r="C448" s="31" t="s">
        <v>28</v>
      </c>
      <c r="D448" s="31" t="s">
        <v>45</v>
      </c>
      <c r="E448" s="31">
        <v>50</v>
      </c>
      <c r="F448" s="31">
        <v>34</v>
      </c>
      <c r="G448" s="31">
        <v>3983.22</v>
      </c>
      <c r="H448" s="31">
        <v>199161</v>
      </c>
      <c r="I448" s="32">
        <v>45738</v>
      </c>
      <c r="J448" s="32">
        <v>45874</v>
      </c>
      <c r="K448" s="31" t="s">
        <v>57</v>
      </c>
      <c r="L448" s="33" t="s">
        <v>21</v>
      </c>
      <c r="M448" s="13" t="str">
        <f>PROPER(TRIM(SUBSTITUTE(B448,"###"," ")))</f>
        <v>Discussion Plus</v>
      </c>
      <c r="N448" s="13" t="str">
        <f>PROPER(TRIM(SUBSTITUTE(C448,"###"," ")))</f>
        <v>Furniture</v>
      </c>
      <c r="O448" s="13" t="str">
        <f>PROPER(TRIM(SUBSTITUTE(D448,"###"," ")))</f>
        <v>Retailmart Inc</v>
      </c>
      <c r="P448" s="13" t="str">
        <f t="shared" si="42"/>
        <v>Discussion Plus</v>
      </c>
      <c r="Q448" s="34" t="str">
        <f t="shared" si="43"/>
        <v>Furniture</v>
      </c>
      <c r="R448" s="13" t="str">
        <f t="shared" si="44"/>
        <v>Retailmart Inc</v>
      </c>
      <c r="S448" s="35">
        <f t="shared" si="45"/>
        <v>50</v>
      </c>
      <c r="T448" s="35">
        <f t="shared" si="46"/>
        <v>34</v>
      </c>
      <c r="U448" s="14">
        <f t="shared" si="47"/>
        <v>3983.22</v>
      </c>
      <c r="V448" s="14">
        <f t="shared" si="48"/>
        <v>199161</v>
      </c>
      <c r="W448" s="13" t="str">
        <v>In Stock</v>
      </c>
      <c r="X448" s="13" t="str">
        <v>No</v>
      </c>
      <c r="Y448" s="13">
        <v>0</v>
      </c>
    </row>
    <row r="449" spans="1:25" x14ac:dyDescent="0.3">
      <c r="A449" s="31" t="s">
        <v>918</v>
      </c>
      <c r="B449" s="31" t="s">
        <v>919</v>
      </c>
      <c r="C449" s="31" t="s">
        <v>44</v>
      </c>
      <c r="D449" s="31" t="s">
        <v>24</v>
      </c>
      <c r="E449" s="13"/>
      <c r="F449" s="31">
        <v>53</v>
      </c>
      <c r="G449" s="31">
        <v>3368.32</v>
      </c>
      <c r="H449" s="13"/>
      <c r="I449" s="32">
        <v>45740</v>
      </c>
      <c r="J449" s="32">
        <v>45864</v>
      </c>
      <c r="K449" s="13"/>
      <c r="L449" s="33" t="s">
        <v>33</v>
      </c>
      <c r="M449" s="13" t="str">
        <f>PROPER(TRIM(SUBSTITUTE(B449,"###"," ")))</f>
        <v>Person Lite</v>
      </c>
      <c r="N449" s="13" t="str">
        <f>PROPER(TRIM(SUBSTITUTE(C449,"###"," ")))</f>
        <v>Groceries</v>
      </c>
      <c r="O449" s="13" t="str">
        <f>PROPER(TRIM(SUBSTITUTE(D449,"###"," ")))</f>
        <v>Omni Suppliers</v>
      </c>
      <c r="P449" s="13" t="str">
        <f t="shared" si="42"/>
        <v>Person Lite</v>
      </c>
      <c r="Q449" s="34" t="str">
        <f t="shared" si="43"/>
        <v>Groceries</v>
      </c>
      <c r="R449" s="13" t="str">
        <f t="shared" si="44"/>
        <v>Omni Suppliers</v>
      </c>
      <c r="S449" s="35">
        <f t="shared" si="45"/>
        <v>0</v>
      </c>
      <c r="T449" s="35">
        <f t="shared" si="46"/>
        <v>53</v>
      </c>
      <c r="U449" s="14">
        <f t="shared" si="47"/>
        <v>3368.32</v>
      </c>
      <c r="V449" s="14">
        <f t="shared" si="48"/>
        <v>0</v>
      </c>
      <c r="W449" s="13" t="str">
        <v>Out of Stock</v>
      </c>
      <c r="X449" s="13" t="str">
        <v>Yes</v>
      </c>
      <c r="Y449" s="13">
        <v>1</v>
      </c>
    </row>
    <row r="450" spans="1:25" x14ac:dyDescent="0.3">
      <c r="A450" s="31" t="s">
        <v>920</v>
      </c>
      <c r="B450" s="31" t="s">
        <v>921</v>
      </c>
      <c r="C450" s="31" t="s">
        <v>14</v>
      </c>
      <c r="D450" s="31" t="s">
        <v>41</v>
      </c>
      <c r="E450" s="31">
        <v>116</v>
      </c>
      <c r="F450" s="31">
        <v>71</v>
      </c>
      <c r="G450" s="31">
        <v>13418.42</v>
      </c>
      <c r="H450" s="31">
        <v>1556536.72</v>
      </c>
      <c r="I450" s="32">
        <v>45725</v>
      </c>
      <c r="J450" s="32">
        <v>45853</v>
      </c>
      <c r="K450" s="31" t="s">
        <v>25</v>
      </c>
      <c r="L450" s="33" t="s">
        <v>30</v>
      </c>
      <c r="M450" s="13" t="str">
        <f>PROPER(TRIM(SUBSTITUTE(B450,"###"," ")))</f>
        <v>Order Mini</v>
      </c>
      <c r="N450" s="13" t="str">
        <f>PROPER(TRIM(SUBSTITUTE(C450,"###"," ")))</f>
        <v>Clothing</v>
      </c>
      <c r="O450" s="13" t="str">
        <f>PROPER(TRIM(SUBSTITUTE(D450,"###"," ")))</f>
        <v>Quickstock</v>
      </c>
      <c r="P450" s="13" t="str">
        <f t="shared" si="42"/>
        <v>Order Mini</v>
      </c>
      <c r="Q450" s="34" t="str">
        <f t="shared" si="43"/>
        <v>Clothing</v>
      </c>
      <c r="R450" s="13" t="str">
        <f t="shared" si="44"/>
        <v>Quickstock</v>
      </c>
      <c r="S450" s="35">
        <f t="shared" si="45"/>
        <v>116</v>
      </c>
      <c r="T450" s="35">
        <f t="shared" si="46"/>
        <v>71</v>
      </c>
      <c r="U450" s="14">
        <f t="shared" si="47"/>
        <v>13418.42</v>
      </c>
      <c r="V450" s="14">
        <f t="shared" si="48"/>
        <v>1556536.72</v>
      </c>
      <c r="W450" s="13" t="str">
        <v>In Stock</v>
      </c>
      <c r="X450" s="13" t="str">
        <v>No</v>
      </c>
      <c r="Y450" s="13">
        <v>0</v>
      </c>
    </row>
    <row r="451" spans="1:25" x14ac:dyDescent="0.3">
      <c r="A451" s="31" t="s">
        <v>922</v>
      </c>
      <c r="B451" s="31" t="s">
        <v>923</v>
      </c>
      <c r="C451" s="31" t="s">
        <v>20</v>
      </c>
      <c r="D451" s="31" t="s">
        <v>45</v>
      </c>
      <c r="E451" s="31">
        <v>155</v>
      </c>
      <c r="F451" s="31">
        <v>54</v>
      </c>
      <c r="G451" s="31">
        <v>11639.59</v>
      </c>
      <c r="H451" s="31">
        <v>1804136.45</v>
      </c>
      <c r="I451" s="32">
        <v>45832</v>
      </c>
      <c r="J451" s="32">
        <v>45888</v>
      </c>
      <c r="K451" s="31" t="s">
        <v>25</v>
      </c>
      <c r="L451" s="33" t="s">
        <v>58</v>
      </c>
      <c r="M451" s="13" t="str">
        <f>PROPER(TRIM(SUBSTITUTE(B451,"###"," ")))</f>
        <v>Response X</v>
      </c>
      <c r="N451" s="13" t="str">
        <f>PROPER(TRIM(SUBSTITUTE(C451,"###"," ")))</f>
        <v>Toys</v>
      </c>
      <c r="O451" s="13" t="str">
        <f>PROPER(TRIM(SUBSTITUTE(D451,"###"," ")))</f>
        <v>Retailmart Inc</v>
      </c>
      <c r="P451" s="13" t="str">
        <f t="shared" ref="P451:P514" si="49">IF(M451="","Unknown",M451)</f>
        <v>Response X</v>
      </c>
      <c r="Q451" s="34" t="str">
        <f t="shared" ref="Q451:Q514" si="50">IF(N451="","Unknown",N451)</f>
        <v>Toys</v>
      </c>
      <c r="R451" s="13" t="str">
        <f t="shared" ref="R451:R514" si="51">IF(O451="","Others",O451)</f>
        <v>Retailmart Inc</v>
      </c>
      <c r="S451" s="35">
        <f t="shared" ref="S451:S514" si="52">VALUE(E451)</f>
        <v>155</v>
      </c>
      <c r="T451" s="35">
        <f t="shared" ref="T451:T514" si="53">VALUE(F451)</f>
        <v>54</v>
      </c>
      <c r="U451" s="14">
        <f t="shared" ref="U451:U514" si="54">VALUE(G451)</f>
        <v>11639.59</v>
      </c>
      <c r="V451" s="14">
        <f t="shared" ref="V451:V514" si="55">E451*G451</f>
        <v>1804136.45</v>
      </c>
      <c r="W451" s="13" t="str">
        <v>In Stock</v>
      </c>
      <c r="X451" s="13" t="str">
        <v>No</v>
      </c>
      <c r="Y451" s="13">
        <v>0</v>
      </c>
    </row>
    <row r="452" spans="1:25" x14ac:dyDescent="0.3">
      <c r="A452" s="31" t="s">
        <v>924</v>
      </c>
      <c r="B452" s="31" t="s">
        <v>925</v>
      </c>
      <c r="C452" s="31" t="s">
        <v>20</v>
      </c>
      <c r="D452" s="31" t="s">
        <v>24</v>
      </c>
      <c r="E452" s="31">
        <v>163</v>
      </c>
      <c r="F452" s="31">
        <v>49</v>
      </c>
      <c r="G452" s="31">
        <v>14337.21</v>
      </c>
      <c r="H452" s="31">
        <v>2336965.23</v>
      </c>
      <c r="I452" s="32">
        <v>45789</v>
      </c>
      <c r="J452" s="32">
        <v>45868</v>
      </c>
      <c r="K452" s="31" t="s">
        <v>57</v>
      </c>
      <c r="L452" s="33" t="s">
        <v>33</v>
      </c>
      <c r="M452" s="13" t="str">
        <f>PROPER(TRIM(SUBSTITUTE(B452,"###"," ")))</f>
        <v>Member X</v>
      </c>
      <c r="N452" s="13" t="str">
        <f>PROPER(TRIM(SUBSTITUTE(C452,"###"," ")))</f>
        <v>Toys</v>
      </c>
      <c r="O452" s="13" t="str">
        <f>PROPER(TRIM(SUBSTITUTE(D452,"###"," ")))</f>
        <v>Omni Suppliers</v>
      </c>
      <c r="P452" s="13" t="str">
        <f t="shared" si="49"/>
        <v>Member X</v>
      </c>
      <c r="Q452" s="34" t="str">
        <f t="shared" si="50"/>
        <v>Toys</v>
      </c>
      <c r="R452" s="13" t="str">
        <f t="shared" si="51"/>
        <v>Omni Suppliers</v>
      </c>
      <c r="S452" s="35">
        <f t="shared" si="52"/>
        <v>163</v>
      </c>
      <c r="T452" s="35">
        <f t="shared" si="53"/>
        <v>49</v>
      </c>
      <c r="U452" s="14">
        <f t="shared" si="54"/>
        <v>14337.21</v>
      </c>
      <c r="V452" s="14">
        <f t="shared" si="55"/>
        <v>2336965.23</v>
      </c>
      <c r="W452" s="13" t="str">
        <v>In Stock</v>
      </c>
      <c r="X452" s="13" t="str">
        <v>No</v>
      </c>
      <c r="Y452" s="13">
        <v>0</v>
      </c>
    </row>
    <row r="453" spans="1:25" x14ac:dyDescent="0.3">
      <c r="A453" s="31" t="s">
        <v>926</v>
      </c>
      <c r="B453" s="31" t="s">
        <v>927</v>
      </c>
      <c r="C453" s="31" t="s">
        <v>28</v>
      </c>
      <c r="D453" s="31" t="s">
        <v>15</v>
      </c>
      <c r="E453" s="31">
        <v>89</v>
      </c>
      <c r="F453" s="31">
        <v>94</v>
      </c>
      <c r="G453" s="31">
        <v>2508.29</v>
      </c>
      <c r="H453" s="31">
        <v>223237.81</v>
      </c>
      <c r="I453" s="32">
        <v>45841</v>
      </c>
      <c r="J453" s="32">
        <v>45908</v>
      </c>
      <c r="K453" s="31" t="s">
        <v>57</v>
      </c>
      <c r="L453" s="33" t="s">
        <v>17</v>
      </c>
      <c r="M453" s="13" t="str">
        <f>PROPER(TRIM(SUBSTITUTE(B453,"###"," ")))</f>
        <v>Company Pro</v>
      </c>
      <c r="N453" s="13" t="str">
        <f>PROPER(TRIM(SUBSTITUTE(C453,"###"," ")))</f>
        <v>Furniture</v>
      </c>
      <c r="O453" s="13" t="str">
        <f>PROPER(TRIM(SUBSTITUTE(D453,"###"," ")))</f>
        <v>Global Traders</v>
      </c>
      <c r="P453" s="13" t="str">
        <f t="shared" si="49"/>
        <v>Company Pro</v>
      </c>
      <c r="Q453" s="34" t="str">
        <f t="shared" si="50"/>
        <v>Furniture</v>
      </c>
      <c r="R453" s="13" t="str">
        <f t="shared" si="51"/>
        <v>Global Traders</v>
      </c>
      <c r="S453" s="35">
        <f t="shared" si="52"/>
        <v>89</v>
      </c>
      <c r="T453" s="35">
        <f t="shared" si="53"/>
        <v>94</v>
      </c>
      <c r="U453" s="14">
        <f t="shared" si="54"/>
        <v>2508.29</v>
      </c>
      <c r="V453" s="14">
        <f t="shared" si="55"/>
        <v>223237.81</v>
      </c>
      <c r="W453" s="13" t="str">
        <v>Low Stock</v>
      </c>
      <c r="X453" s="13" t="str">
        <v>Yes</v>
      </c>
      <c r="Y453" s="13">
        <v>1</v>
      </c>
    </row>
    <row r="454" spans="1:25" x14ac:dyDescent="0.3">
      <c r="A454" s="31" t="s">
        <v>928</v>
      </c>
      <c r="B454" s="31" t="s">
        <v>929</v>
      </c>
      <c r="C454" s="31" t="s">
        <v>14</v>
      </c>
      <c r="D454" s="31" t="s">
        <v>41</v>
      </c>
      <c r="E454" s="31">
        <v>158</v>
      </c>
      <c r="F454" s="31">
        <v>90</v>
      </c>
      <c r="G454" s="31">
        <v>5940.8</v>
      </c>
      <c r="H454" s="31">
        <v>938646.4</v>
      </c>
      <c r="I454" s="32">
        <v>45765</v>
      </c>
      <c r="J454" s="32">
        <v>45915</v>
      </c>
      <c r="K454" s="31" t="s">
        <v>25</v>
      </c>
      <c r="L454" s="33" t="s">
        <v>33</v>
      </c>
      <c r="M454" s="13" t="str">
        <f>PROPER(TRIM(SUBSTITUTE(B454,"###"," ")))</f>
        <v>Itself X</v>
      </c>
      <c r="N454" s="13" t="str">
        <f>PROPER(TRIM(SUBSTITUTE(C454,"###"," ")))</f>
        <v>Clothing</v>
      </c>
      <c r="O454" s="13" t="str">
        <f>PROPER(TRIM(SUBSTITUTE(D454,"###"," ")))</f>
        <v>Quickstock</v>
      </c>
      <c r="P454" s="13" t="str">
        <f t="shared" si="49"/>
        <v>Itself X</v>
      </c>
      <c r="Q454" s="34" t="str">
        <f t="shared" si="50"/>
        <v>Clothing</v>
      </c>
      <c r="R454" s="13" t="str">
        <f t="shared" si="51"/>
        <v>Quickstock</v>
      </c>
      <c r="S454" s="35">
        <f t="shared" si="52"/>
        <v>158</v>
      </c>
      <c r="T454" s="35">
        <f t="shared" si="53"/>
        <v>90</v>
      </c>
      <c r="U454" s="14">
        <f t="shared" si="54"/>
        <v>5940.8</v>
      </c>
      <c r="V454" s="14">
        <f t="shared" si="55"/>
        <v>938646.4</v>
      </c>
      <c r="W454" s="13" t="str">
        <v>In Stock</v>
      </c>
      <c r="X454" s="13" t="str">
        <v>No</v>
      </c>
      <c r="Y454" s="13">
        <v>0</v>
      </c>
    </row>
    <row r="455" spans="1:25" x14ac:dyDescent="0.3">
      <c r="A455" s="31" t="s">
        <v>930</v>
      </c>
      <c r="B455" s="31" t="s">
        <v>931</v>
      </c>
      <c r="C455" s="31" t="s">
        <v>20</v>
      </c>
      <c r="D455" s="31" t="s">
        <v>41</v>
      </c>
      <c r="E455" s="31">
        <v>188</v>
      </c>
      <c r="F455" s="31">
        <v>61</v>
      </c>
      <c r="G455" s="31">
        <v>18359.16</v>
      </c>
      <c r="H455" s="31">
        <v>3451522.08</v>
      </c>
      <c r="I455" s="32">
        <v>45711</v>
      </c>
      <c r="J455" s="32">
        <v>45873</v>
      </c>
      <c r="K455" s="31" t="s">
        <v>57</v>
      </c>
      <c r="L455" s="33" t="s">
        <v>33</v>
      </c>
      <c r="M455" s="13" t="str">
        <f>PROPER(TRIM(SUBSTITUTE(B455,"###"," ")))</f>
        <v>Officer Max</v>
      </c>
      <c r="N455" s="13" t="str">
        <f>PROPER(TRIM(SUBSTITUTE(C455,"###"," ")))</f>
        <v>Toys</v>
      </c>
      <c r="O455" s="13" t="str">
        <f>PROPER(TRIM(SUBSTITUTE(D455,"###"," ")))</f>
        <v>Quickstock</v>
      </c>
      <c r="P455" s="13" t="str">
        <f t="shared" si="49"/>
        <v>Officer Max</v>
      </c>
      <c r="Q455" s="34" t="str">
        <f t="shared" si="50"/>
        <v>Toys</v>
      </c>
      <c r="R455" s="13" t="str">
        <f t="shared" si="51"/>
        <v>Quickstock</v>
      </c>
      <c r="S455" s="35">
        <f t="shared" si="52"/>
        <v>188</v>
      </c>
      <c r="T455" s="35">
        <f t="shared" si="53"/>
        <v>61</v>
      </c>
      <c r="U455" s="14">
        <f t="shared" si="54"/>
        <v>18359.16</v>
      </c>
      <c r="V455" s="14">
        <f t="shared" si="55"/>
        <v>3451522.08</v>
      </c>
      <c r="W455" s="13" t="str">
        <v>In Stock</v>
      </c>
      <c r="X455" s="13" t="str">
        <v>No</v>
      </c>
      <c r="Y455" s="13">
        <v>0</v>
      </c>
    </row>
    <row r="456" spans="1:25" x14ac:dyDescent="0.3">
      <c r="A456" s="31" t="s">
        <v>932</v>
      </c>
      <c r="B456" s="31" t="s">
        <v>933</v>
      </c>
      <c r="C456" s="31" t="s">
        <v>20</v>
      </c>
      <c r="D456" s="31" t="s">
        <v>45</v>
      </c>
      <c r="E456" s="31">
        <v>195</v>
      </c>
      <c r="F456" s="31">
        <v>26</v>
      </c>
      <c r="G456" s="31">
        <v>16324.19</v>
      </c>
      <c r="H456" s="31">
        <v>3183217.05</v>
      </c>
      <c r="I456" s="32">
        <v>45767</v>
      </c>
      <c r="J456" s="32">
        <v>45892</v>
      </c>
      <c r="K456" s="31" t="s">
        <v>25</v>
      </c>
      <c r="L456" s="33" t="s">
        <v>30</v>
      </c>
      <c r="M456" s="13" t="str">
        <f>PROPER(TRIM(SUBSTITUTE(B456,"###"," ")))</f>
        <v>Relationship Lite</v>
      </c>
      <c r="N456" s="13" t="str">
        <f>PROPER(TRIM(SUBSTITUTE(C456,"###"," ")))</f>
        <v>Toys</v>
      </c>
      <c r="O456" s="13" t="str">
        <f>PROPER(TRIM(SUBSTITUTE(D456,"###"," ")))</f>
        <v>Retailmart Inc</v>
      </c>
      <c r="P456" s="13" t="str">
        <f t="shared" si="49"/>
        <v>Relationship Lite</v>
      </c>
      <c r="Q456" s="34" t="str">
        <f t="shared" si="50"/>
        <v>Toys</v>
      </c>
      <c r="R456" s="13" t="str">
        <f t="shared" si="51"/>
        <v>Retailmart Inc</v>
      </c>
      <c r="S456" s="35">
        <f t="shared" si="52"/>
        <v>195</v>
      </c>
      <c r="T456" s="35">
        <f t="shared" si="53"/>
        <v>26</v>
      </c>
      <c r="U456" s="14">
        <f t="shared" si="54"/>
        <v>16324.19</v>
      </c>
      <c r="V456" s="14">
        <f t="shared" si="55"/>
        <v>3183217.0500000003</v>
      </c>
      <c r="W456" s="13" t="str">
        <v>In Stock</v>
      </c>
      <c r="X456" s="13" t="str">
        <v>No</v>
      </c>
      <c r="Y456" s="13">
        <v>0</v>
      </c>
    </row>
    <row r="457" spans="1:25" x14ac:dyDescent="0.3">
      <c r="A457" s="31" t="s">
        <v>934</v>
      </c>
      <c r="B457" s="31" t="s">
        <v>935</v>
      </c>
      <c r="C457" s="31" t="s">
        <v>20</v>
      </c>
      <c r="D457" s="31" t="s">
        <v>24</v>
      </c>
      <c r="E457" s="31">
        <v>119</v>
      </c>
      <c r="F457" s="31">
        <v>64</v>
      </c>
      <c r="G457" s="31">
        <v>12681.37</v>
      </c>
      <c r="H457" s="31">
        <v>1509083.03</v>
      </c>
      <c r="I457" s="32">
        <v>45799</v>
      </c>
      <c r="J457" s="32">
        <v>45906</v>
      </c>
      <c r="K457" s="31" t="s">
        <v>25</v>
      </c>
      <c r="L457" s="33" t="s">
        <v>33</v>
      </c>
      <c r="M457" s="13" t="str">
        <f>PROPER(TRIM(SUBSTITUTE(B457,"###"," ")))</f>
        <v>Sort Plus</v>
      </c>
      <c r="N457" s="13" t="str">
        <f>PROPER(TRIM(SUBSTITUTE(C457,"###"," ")))</f>
        <v>Toys</v>
      </c>
      <c r="O457" s="13" t="str">
        <f>PROPER(TRIM(SUBSTITUTE(D457,"###"," ")))</f>
        <v>Omni Suppliers</v>
      </c>
      <c r="P457" s="13" t="str">
        <f t="shared" si="49"/>
        <v>Sort Plus</v>
      </c>
      <c r="Q457" s="34" t="str">
        <f t="shared" si="50"/>
        <v>Toys</v>
      </c>
      <c r="R457" s="13" t="str">
        <f t="shared" si="51"/>
        <v>Omni Suppliers</v>
      </c>
      <c r="S457" s="35">
        <f t="shared" si="52"/>
        <v>119</v>
      </c>
      <c r="T457" s="35">
        <f t="shared" si="53"/>
        <v>64</v>
      </c>
      <c r="U457" s="14">
        <f t="shared" si="54"/>
        <v>12681.37</v>
      </c>
      <c r="V457" s="14">
        <f t="shared" si="55"/>
        <v>1509083.03</v>
      </c>
      <c r="W457" s="13" t="str">
        <v>In Stock</v>
      </c>
      <c r="X457" s="13" t="str">
        <v>No</v>
      </c>
      <c r="Y457" s="13">
        <v>0</v>
      </c>
    </row>
    <row r="458" spans="1:25" x14ac:dyDescent="0.3">
      <c r="A458" s="31" t="s">
        <v>936</v>
      </c>
      <c r="B458" s="31" t="s">
        <v>937</v>
      </c>
      <c r="C458" s="31" t="s">
        <v>28</v>
      </c>
      <c r="D458" s="31" t="s">
        <v>15</v>
      </c>
      <c r="E458" s="31">
        <v>118</v>
      </c>
      <c r="F458" s="31">
        <v>41</v>
      </c>
      <c r="G458" s="31">
        <v>16392.82</v>
      </c>
      <c r="H458" s="31">
        <v>1934352.76</v>
      </c>
      <c r="I458" s="32">
        <v>45794</v>
      </c>
      <c r="J458" s="32">
        <v>45902</v>
      </c>
      <c r="K458" s="13"/>
      <c r="L458" s="33" t="s">
        <v>17</v>
      </c>
      <c r="M458" s="13" t="str">
        <f>PROPER(TRIM(SUBSTITUTE(B458,"###"," ")))</f>
        <v>Table Plus</v>
      </c>
      <c r="N458" s="13" t="str">
        <f>PROPER(TRIM(SUBSTITUTE(C458,"###"," ")))</f>
        <v>Furniture</v>
      </c>
      <c r="O458" s="13" t="str">
        <f>PROPER(TRIM(SUBSTITUTE(D458,"###"," ")))</f>
        <v>Global Traders</v>
      </c>
      <c r="P458" s="13" t="str">
        <f t="shared" si="49"/>
        <v>Table Plus</v>
      </c>
      <c r="Q458" s="34" t="str">
        <f t="shared" si="50"/>
        <v>Furniture</v>
      </c>
      <c r="R458" s="13" t="str">
        <f t="shared" si="51"/>
        <v>Global Traders</v>
      </c>
      <c r="S458" s="35">
        <f t="shared" si="52"/>
        <v>118</v>
      </c>
      <c r="T458" s="35">
        <f t="shared" si="53"/>
        <v>41</v>
      </c>
      <c r="U458" s="14">
        <f t="shared" si="54"/>
        <v>16392.82</v>
      </c>
      <c r="V458" s="14">
        <f t="shared" si="55"/>
        <v>1934352.76</v>
      </c>
      <c r="W458" s="13" t="str">
        <v>In Stock</v>
      </c>
      <c r="X458" s="13" t="str">
        <v>No</v>
      </c>
      <c r="Y458" s="13">
        <v>0</v>
      </c>
    </row>
    <row r="459" spans="1:25" x14ac:dyDescent="0.3">
      <c r="A459" s="31" t="s">
        <v>938</v>
      </c>
      <c r="B459" s="31" t="s">
        <v>939</v>
      </c>
      <c r="C459" s="31" t="s">
        <v>44</v>
      </c>
      <c r="D459" s="31" t="s">
        <v>45</v>
      </c>
      <c r="E459" s="31">
        <v>136</v>
      </c>
      <c r="F459" s="31">
        <v>45</v>
      </c>
      <c r="G459" s="31">
        <v>4280.29</v>
      </c>
      <c r="H459" s="31">
        <v>582119.43999999994</v>
      </c>
      <c r="I459" s="32">
        <v>45764</v>
      </c>
      <c r="J459" s="32">
        <v>45886</v>
      </c>
      <c r="K459" s="31" t="s">
        <v>57</v>
      </c>
      <c r="L459" s="33" t="s">
        <v>33</v>
      </c>
      <c r="M459" s="13" t="str">
        <f>PROPER(TRIM(SUBSTITUTE(B459,"###"," ")))</f>
        <v>Result Plus</v>
      </c>
      <c r="N459" s="13" t="str">
        <f>PROPER(TRIM(SUBSTITUTE(C459,"###"," ")))</f>
        <v>Groceries</v>
      </c>
      <c r="O459" s="13" t="str">
        <f>PROPER(TRIM(SUBSTITUTE(D459,"###"," ")))</f>
        <v>Retailmart Inc</v>
      </c>
      <c r="P459" s="13" t="str">
        <f t="shared" si="49"/>
        <v>Result Plus</v>
      </c>
      <c r="Q459" s="34" t="str">
        <f t="shared" si="50"/>
        <v>Groceries</v>
      </c>
      <c r="R459" s="13" t="str">
        <f t="shared" si="51"/>
        <v>Retailmart Inc</v>
      </c>
      <c r="S459" s="35">
        <f t="shared" si="52"/>
        <v>136</v>
      </c>
      <c r="T459" s="35">
        <f t="shared" si="53"/>
        <v>45</v>
      </c>
      <c r="U459" s="14">
        <f t="shared" si="54"/>
        <v>4280.29</v>
      </c>
      <c r="V459" s="14">
        <f t="shared" si="55"/>
        <v>582119.43999999994</v>
      </c>
      <c r="W459" s="13" t="str">
        <v>In Stock</v>
      </c>
      <c r="X459" s="13" t="str">
        <v>No</v>
      </c>
      <c r="Y459" s="13">
        <v>0</v>
      </c>
    </row>
    <row r="460" spans="1:25" x14ac:dyDescent="0.3">
      <c r="A460" s="31" t="s">
        <v>941</v>
      </c>
      <c r="B460" s="31" t="s">
        <v>942</v>
      </c>
      <c r="C460" s="31" t="s">
        <v>44</v>
      </c>
      <c r="D460" s="31" t="s">
        <v>45</v>
      </c>
      <c r="E460" s="31">
        <v>48</v>
      </c>
      <c r="F460" s="13"/>
      <c r="G460" s="31">
        <v>5150.12</v>
      </c>
      <c r="H460" s="31">
        <v>247205.76000000001</v>
      </c>
      <c r="I460" s="32">
        <v>45699</v>
      </c>
      <c r="J460" s="32">
        <v>45928</v>
      </c>
      <c r="K460" s="31" t="s">
        <v>46</v>
      </c>
      <c r="L460" s="33" t="s">
        <v>30</v>
      </c>
      <c r="M460" s="13" t="str">
        <f>PROPER(TRIM(SUBSTITUTE(B460,"###"," ")))</f>
        <v>Three Plus</v>
      </c>
      <c r="N460" s="13" t="str">
        <f>PROPER(TRIM(SUBSTITUTE(C460,"###"," ")))</f>
        <v>Groceries</v>
      </c>
      <c r="O460" s="13" t="str">
        <f>PROPER(TRIM(SUBSTITUTE(D460,"###"," ")))</f>
        <v>Retailmart Inc</v>
      </c>
      <c r="P460" s="13" t="str">
        <f t="shared" si="49"/>
        <v>Three Plus</v>
      </c>
      <c r="Q460" s="34" t="str">
        <f t="shared" si="50"/>
        <v>Groceries</v>
      </c>
      <c r="R460" s="13" t="str">
        <f t="shared" si="51"/>
        <v>Retailmart Inc</v>
      </c>
      <c r="S460" s="35">
        <f t="shared" si="52"/>
        <v>48</v>
      </c>
      <c r="T460" s="35">
        <f t="shared" si="53"/>
        <v>0</v>
      </c>
      <c r="U460" s="14">
        <f t="shared" si="54"/>
        <v>5150.12</v>
      </c>
      <c r="V460" s="14">
        <f t="shared" si="55"/>
        <v>247205.76000000001</v>
      </c>
      <c r="W460" s="13" t="str">
        <v>In Stock</v>
      </c>
      <c r="X460" s="13" t="str">
        <v>No</v>
      </c>
      <c r="Y460" s="13">
        <v>0</v>
      </c>
    </row>
    <row r="461" spans="1:25" x14ac:dyDescent="0.3">
      <c r="A461" s="31" t="s">
        <v>943</v>
      </c>
      <c r="B461" s="31" t="s">
        <v>944</v>
      </c>
      <c r="C461" s="31" t="s">
        <v>28</v>
      </c>
      <c r="D461" s="31" t="s">
        <v>15</v>
      </c>
      <c r="E461" s="31">
        <v>49</v>
      </c>
      <c r="F461" s="31">
        <v>43</v>
      </c>
      <c r="G461" s="31">
        <v>16461.16</v>
      </c>
      <c r="H461" s="31">
        <v>806596.84</v>
      </c>
      <c r="I461" s="32">
        <v>45691</v>
      </c>
      <c r="J461" s="32">
        <v>45924</v>
      </c>
      <c r="K461" s="13"/>
      <c r="L461" s="33" t="s">
        <v>33</v>
      </c>
      <c r="M461" s="13" t="str">
        <f>PROPER(TRIM(SUBSTITUTE(B461,"###"," ")))</f>
        <v>Fine Lite</v>
      </c>
      <c r="N461" s="13" t="str">
        <f>PROPER(TRIM(SUBSTITUTE(C461,"###"," ")))</f>
        <v>Furniture</v>
      </c>
      <c r="O461" s="13" t="str">
        <f>PROPER(TRIM(SUBSTITUTE(D461,"###"," ")))</f>
        <v>Global Traders</v>
      </c>
      <c r="P461" s="13" t="str">
        <f t="shared" si="49"/>
        <v>Fine Lite</v>
      </c>
      <c r="Q461" s="34" t="str">
        <f t="shared" si="50"/>
        <v>Furniture</v>
      </c>
      <c r="R461" s="13" t="str">
        <f t="shared" si="51"/>
        <v>Global Traders</v>
      </c>
      <c r="S461" s="35">
        <f t="shared" si="52"/>
        <v>49</v>
      </c>
      <c r="T461" s="35">
        <f t="shared" si="53"/>
        <v>43</v>
      </c>
      <c r="U461" s="14">
        <f t="shared" si="54"/>
        <v>16461.16</v>
      </c>
      <c r="V461" s="14">
        <f t="shared" si="55"/>
        <v>806596.84</v>
      </c>
      <c r="W461" s="13" t="str">
        <v>In Stock</v>
      </c>
      <c r="X461" s="13" t="str">
        <v>No</v>
      </c>
      <c r="Y461" s="13">
        <v>0</v>
      </c>
    </row>
    <row r="462" spans="1:25" x14ac:dyDescent="0.3">
      <c r="A462" s="31" t="s">
        <v>945</v>
      </c>
      <c r="B462" s="31" t="s">
        <v>946</v>
      </c>
      <c r="C462" s="31" t="s">
        <v>20</v>
      </c>
      <c r="D462" s="31" t="s">
        <v>24</v>
      </c>
      <c r="E462" s="31">
        <v>166</v>
      </c>
      <c r="F462" s="31">
        <v>93</v>
      </c>
      <c r="G462" s="31">
        <v>16200.12</v>
      </c>
      <c r="H462" s="31">
        <v>2689219.92</v>
      </c>
      <c r="I462" s="32">
        <v>45746</v>
      </c>
      <c r="J462" s="32">
        <v>45908</v>
      </c>
      <c r="K462" s="31" t="s">
        <v>25</v>
      </c>
      <c r="L462" s="33" t="s">
        <v>30</v>
      </c>
      <c r="M462" s="13" t="str">
        <f>PROPER(TRIM(SUBSTITUTE(B462,"###"," ")))</f>
        <v>Hope X</v>
      </c>
      <c r="N462" s="13" t="str">
        <f>PROPER(TRIM(SUBSTITUTE(C462,"###"," ")))</f>
        <v>Toys</v>
      </c>
      <c r="O462" s="13" t="str">
        <f>PROPER(TRIM(SUBSTITUTE(D462,"###"," ")))</f>
        <v>Omni Suppliers</v>
      </c>
      <c r="P462" s="13" t="str">
        <f t="shared" si="49"/>
        <v>Hope X</v>
      </c>
      <c r="Q462" s="34" t="str">
        <f t="shared" si="50"/>
        <v>Toys</v>
      </c>
      <c r="R462" s="13" t="str">
        <f t="shared" si="51"/>
        <v>Omni Suppliers</v>
      </c>
      <c r="S462" s="35">
        <f t="shared" si="52"/>
        <v>166</v>
      </c>
      <c r="T462" s="35">
        <f t="shared" si="53"/>
        <v>93</v>
      </c>
      <c r="U462" s="14">
        <f t="shared" si="54"/>
        <v>16200.12</v>
      </c>
      <c r="V462" s="14">
        <f t="shared" si="55"/>
        <v>2689219.92</v>
      </c>
      <c r="W462" s="13" t="str">
        <v>In Stock</v>
      </c>
      <c r="X462" s="13" t="str">
        <v>No</v>
      </c>
      <c r="Y462" s="13">
        <v>0</v>
      </c>
    </row>
    <row r="463" spans="1:25" x14ac:dyDescent="0.3">
      <c r="A463" s="31" t="s">
        <v>947</v>
      </c>
      <c r="B463" s="31" t="s">
        <v>948</v>
      </c>
      <c r="C463" s="31" t="s">
        <v>20</v>
      </c>
      <c r="D463" s="31" t="s">
        <v>15</v>
      </c>
      <c r="E463" s="31">
        <v>163</v>
      </c>
      <c r="F463" s="31">
        <v>93</v>
      </c>
      <c r="G463" s="31">
        <v>9062.77</v>
      </c>
      <c r="H463" s="31">
        <v>1477231.51</v>
      </c>
      <c r="I463" s="32">
        <v>45849</v>
      </c>
      <c r="J463" s="32">
        <v>45934</v>
      </c>
      <c r="K463" s="31" t="s">
        <v>57</v>
      </c>
      <c r="L463" s="33" t="s">
        <v>17</v>
      </c>
      <c r="M463" s="13" t="str">
        <f>PROPER(TRIM(SUBSTITUTE(B463,"###"," ")))</f>
        <v>Eight Lite</v>
      </c>
      <c r="N463" s="13" t="str">
        <f>PROPER(TRIM(SUBSTITUTE(C463,"###"," ")))</f>
        <v>Toys</v>
      </c>
      <c r="O463" s="13" t="str">
        <f>PROPER(TRIM(SUBSTITUTE(D463,"###"," ")))</f>
        <v>Global Traders</v>
      </c>
      <c r="P463" s="13" t="str">
        <f t="shared" si="49"/>
        <v>Eight Lite</v>
      </c>
      <c r="Q463" s="34" t="str">
        <f t="shared" si="50"/>
        <v>Toys</v>
      </c>
      <c r="R463" s="13" t="str">
        <f t="shared" si="51"/>
        <v>Global Traders</v>
      </c>
      <c r="S463" s="35">
        <f t="shared" si="52"/>
        <v>163</v>
      </c>
      <c r="T463" s="35">
        <f t="shared" si="53"/>
        <v>93</v>
      </c>
      <c r="U463" s="14">
        <f t="shared" si="54"/>
        <v>9062.77</v>
      </c>
      <c r="V463" s="14">
        <f t="shared" si="55"/>
        <v>1477231.51</v>
      </c>
      <c r="W463" s="13" t="str">
        <v>In Stock</v>
      </c>
      <c r="X463" s="13" t="str">
        <v>No</v>
      </c>
      <c r="Y463" s="13">
        <v>0</v>
      </c>
    </row>
    <row r="464" spans="1:25" x14ac:dyDescent="0.3">
      <c r="A464" s="31" t="s">
        <v>949</v>
      </c>
      <c r="B464" s="31" t="s">
        <v>950</v>
      </c>
      <c r="C464" s="31" t="s">
        <v>14</v>
      </c>
      <c r="D464" s="31" t="s">
        <v>15</v>
      </c>
      <c r="E464" s="31">
        <v>107</v>
      </c>
      <c r="F464" s="31">
        <v>52</v>
      </c>
      <c r="G464" s="31">
        <v>4373.96</v>
      </c>
      <c r="H464" s="31">
        <v>468013.72</v>
      </c>
      <c r="I464" s="32">
        <v>45762</v>
      </c>
      <c r="J464" s="32">
        <v>45853</v>
      </c>
      <c r="K464" s="31" t="s">
        <v>29</v>
      </c>
      <c r="L464" s="33" t="s">
        <v>17</v>
      </c>
      <c r="M464" s="13" t="str">
        <f>PROPER(TRIM(SUBSTITUTE(B464,"###"," ")))</f>
        <v>Success Mini</v>
      </c>
      <c r="N464" s="13" t="str">
        <f>PROPER(TRIM(SUBSTITUTE(C464,"###"," ")))</f>
        <v>Clothing</v>
      </c>
      <c r="O464" s="13" t="str">
        <f>PROPER(TRIM(SUBSTITUTE(D464,"###"," ")))</f>
        <v>Global Traders</v>
      </c>
      <c r="P464" s="13" t="str">
        <f t="shared" si="49"/>
        <v>Success Mini</v>
      </c>
      <c r="Q464" s="34" t="str">
        <f t="shared" si="50"/>
        <v>Clothing</v>
      </c>
      <c r="R464" s="13" t="str">
        <f t="shared" si="51"/>
        <v>Global Traders</v>
      </c>
      <c r="S464" s="35">
        <f t="shared" si="52"/>
        <v>107</v>
      </c>
      <c r="T464" s="35">
        <f t="shared" si="53"/>
        <v>52</v>
      </c>
      <c r="U464" s="14">
        <f t="shared" si="54"/>
        <v>4373.96</v>
      </c>
      <c r="V464" s="14">
        <f t="shared" si="55"/>
        <v>468013.72000000003</v>
      </c>
      <c r="W464" s="13" t="str">
        <v>In Stock</v>
      </c>
      <c r="X464" s="13" t="str">
        <v>No</v>
      </c>
      <c r="Y464" s="13">
        <v>0</v>
      </c>
    </row>
    <row r="465" spans="1:25" x14ac:dyDescent="0.3">
      <c r="A465" s="31" t="s">
        <v>951</v>
      </c>
      <c r="B465" s="31" t="s">
        <v>952</v>
      </c>
      <c r="C465" s="31" t="s">
        <v>28</v>
      </c>
      <c r="D465" s="31" t="s">
        <v>41</v>
      </c>
      <c r="E465" s="31">
        <v>175</v>
      </c>
      <c r="F465" s="31">
        <v>56</v>
      </c>
      <c r="G465" s="31">
        <v>12857.33</v>
      </c>
      <c r="H465" s="31">
        <v>2250032.75</v>
      </c>
      <c r="I465" s="32">
        <v>45695</v>
      </c>
      <c r="J465" s="32">
        <v>45921</v>
      </c>
      <c r="K465" s="31" t="s">
        <v>54</v>
      </c>
      <c r="L465" s="33" t="s">
        <v>58</v>
      </c>
      <c r="M465" s="13" t="str">
        <f>PROPER(TRIM(SUBSTITUTE(B465,"###"," ")))</f>
        <v>Trip Plus</v>
      </c>
      <c r="N465" s="13" t="str">
        <f>PROPER(TRIM(SUBSTITUTE(C465,"###"," ")))</f>
        <v>Furniture</v>
      </c>
      <c r="O465" s="13" t="str">
        <f>PROPER(TRIM(SUBSTITUTE(D465,"###"," ")))</f>
        <v>Quickstock</v>
      </c>
      <c r="P465" s="13" t="str">
        <f t="shared" si="49"/>
        <v>Trip Plus</v>
      </c>
      <c r="Q465" s="34" t="str">
        <f t="shared" si="50"/>
        <v>Furniture</v>
      </c>
      <c r="R465" s="13" t="str">
        <f t="shared" si="51"/>
        <v>Quickstock</v>
      </c>
      <c r="S465" s="35">
        <f t="shared" si="52"/>
        <v>175</v>
      </c>
      <c r="T465" s="35">
        <f t="shared" si="53"/>
        <v>56</v>
      </c>
      <c r="U465" s="14">
        <f t="shared" si="54"/>
        <v>12857.33</v>
      </c>
      <c r="V465" s="14">
        <f t="shared" si="55"/>
        <v>2250032.75</v>
      </c>
      <c r="W465" s="13" t="str">
        <v>In Stock</v>
      </c>
      <c r="X465" s="13" t="str">
        <v>No</v>
      </c>
      <c r="Y465" s="13">
        <v>0</v>
      </c>
    </row>
    <row r="466" spans="1:25" x14ac:dyDescent="0.3">
      <c r="A466" s="31" t="s">
        <v>953</v>
      </c>
      <c r="B466" s="31" t="s">
        <v>954</v>
      </c>
      <c r="C466" s="31" t="s">
        <v>28</v>
      </c>
      <c r="D466" s="31" t="s">
        <v>41</v>
      </c>
      <c r="E466" s="13"/>
      <c r="F466" s="31">
        <v>51</v>
      </c>
      <c r="G466" s="31">
        <v>12777.32</v>
      </c>
      <c r="H466" s="13"/>
      <c r="I466" s="32">
        <v>45707</v>
      </c>
      <c r="J466" s="32">
        <v>45890</v>
      </c>
      <c r="K466" s="31" t="s">
        <v>29</v>
      </c>
      <c r="L466" s="33" t="s">
        <v>33</v>
      </c>
      <c r="M466" s="13" t="str">
        <f>PROPER(TRIM(SUBSTITUTE(B466,"###"," ")))</f>
        <v>Modern Lite</v>
      </c>
      <c r="N466" s="13" t="str">
        <f>PROPER(TRIM(SUBSTITUTE(C466,"###"," ")))</f>
        <v>Furniture</v>
      </c>
      <c r="O466" s="13" t="str">
        <f>PROPER(TRIM(SUBSTITUTE(D466,"###"," ")))</f>
        <v>Quickstock</v>
      </c>
      <c r="P466" s="13" t="str">
        <f t="shared" si="49"/>
        <v>Modern Lite</v>
      </c>
      <c r="Q466" s="34" t="str">
        <f t="shared" si="50"/>
        <v>Furniture</v>
      </c>
      <c r="R466" s="13" t="str">
        <f t="shared" si="51"/>
        <v>Quickstock</v>
      </c>
      <c r="S466" s="35">
        <f t="shared" si="52"/>
        <v>0</v>
      </c>
      <c r="T466" s="35">
        <f t="shared" si="53"/>
        <v>51</v>
      </c>
      <c r="U466" s="14">
        <f t="shared" si="54"/>
        <v>12777.32</v>
      </c>
      <c r="V466" s="14">
        <f t="shared" si="55"/>
        <v>0</v>
      </c>
      <c r="W466" s="13" t="str">
        <v>Out of Stock</v>
      </c>
      <c r="X466" s="13" t="str">
        <v>Yes</v>
      </c>
      <c r="Y466" s="13">
        <v>1</v>
      </c>
    </row>
    <row r="467" spans="1:25" x14ac:dyDescent="0.3">
      <c r="A467" s="31" t="s">
        <v>955</v>
      </c>
      <c r="B467" s="31" t="s">
        <v>134</v>
      </c>
      <c r="C467" s="31" t="s">
        <v>14</v>
      </c>
      <c r="D467" s="31" t="s">
        <v>24</v>
      </c>
      <c r="E467" s="31">
        <v>184</v>
      </c>
      <c r="F467" s="31">
        <v>44</v>
      </c>
      <c r="G467" s="31">
        <v>19756.32</v>
      </c>
      <c r="H467" s="31">
        <v>3635162.88</v>
      </c>
      <c r="I467" s="32">
        <v>45764</v>
      </c>
      <c r="J467" s="32">
        <v>45860</v>
      </c>
      <c r="K467" s="31" t="s">
        <v>16</v>
      </c>
      <c r="L467" s="33" t="s">
        <v>21</v>
      </c>
      <c r="M467" s="13" t="str">
        <f>PROPER(TRIM(SUBSTITUTE(B467,"###"," ")))</f>
        <v>Knowledge Pro</v>
      </c>
      <c r="N467" s="13" t="str">
        <f>PROPER(TRIM(SUBSTITUTE(C467,"###"," ")))</f>
        <v>Clothing</v>
      </c>
      <c r="O467" s="13" t="str">
        <f>PROPER(TRIM(SUBSTITUTE(D467,"###"," ")))</f>
        <v>Omni Suppliers</v>
      </c>
      <c r="P467" s="13" t="str">
        <f t="shared" si="49"/>
        <v>Knowledge Pro</v>
      </c>
      <c r="Q467" s="34" t="str">
        <f t="shared" si="50"/>
        <v>Clothing</v>
      </c>
      <c r="R467" s="13" t="str">
        <f t="shared" si="51"/>
        <v>Omni Suppliers</v>
      </c>
      <c r="S467" s="35">
        <f t="shared" si="52"/>
        <v>184</v>
      </c>
      <c r="T467" s="35">
        <f t="shared" si="53"/>
        <v>44</v>
      </c>
      <c r="U467" s="14">
        <f t="shared" si="54"/>
        <v>19756.32</v>
      </c>
      <c r="V467" s="14">
        <f t="shared" si="55"/>
        <v>3635162.88</v>
      </c>
      <c r="W467" s="13" t="str">
        <v>In Stock</v>
      </c>
      <c r="X467" s="13" t="str">
        <v>No</v>
      </c>
      <c r="Y467" s="13">
        <v>0</v>
      </c>
    </row>
    <row r="468" spans="1:25" x14ac:dyDescent="0.3">
      <c r="A468" s="31" t="s">
        <v>956</v>
      </c>
      <c r="B468" s="31" t="s">
        <v>957</v>
      </c>
      <c r="C468" s="31" t="s">
        <v>40</v>
      </c>
      <c r="D468" s="31" t="s">
        <v>15</v>
      </c>
      <c r="E468" s="31">
        <v>84</v>
      </c>
      <c r="F468" s="31">
        <v>37</v>
      </c>
      <c r="G468" s="31">
        <v>8116.16</v>
      </c>
      <c r="H468" s="31">
        <v>681757.44</v>
      </c>
      <c r="I468" s="32">
        <v>45720</v>
      </c>
      <c r="J468" s="32">
        <v>45918</v>
      </c>
      <c r="K468" s="13"/>
      <c r="L468" s="33" t="s">
        <v>33</v>
      </c>
      <c r="M468" s="13" t="str">
        <f>PROPER(TRIM(SUBSTITUTE(B468,"###"," ")))</f>
        <v>Hospital Pro</v>
      </c>
      <c r="N468" s="13" t="str">
        <f>PROPER(TRIM(SUBSTITUTE(C468,"###"," ")))</f>
        <v>Electronics</v>
      </c>
      <c r="O468" s="13" t="str">
        <f>PROPER(TRIM(SUBSTITUTE(D468,"###"," ")))</f>
        <v>Global Traders</v>
      </c>
      <c r="P468" s="13" t="str">
        <f t="shared" si="49"/>
        <v>Hospital Pro</v>
      </c>
      <c r="Q468" s="34" t="str">
        <f t="shared" si="50"/>
        <v>Electronics</v>
      </c>
      <c r="R468" s="13" t="str">
        <f t="shared" si="51"/>
        <v>Global Traders</v>
      </c>
      <c r="S468" s="35">
        <f t="shared" si="52"/>
        <v>84</v>
      </c>
      <c r="T468" s="35">
        <f t="shared" si="53"/>
        <v>37</v>
      </c>
      <c r="U468" s="14">
        <f t="shared" si="54"/>
        <v>8116.16</v>
      </c>
      <c r="V468" s="14">
        <f t="shared" si="55"/>
        <v>681757.44</v>
      </c>
      <c r="W468" s="13" t="str">
        <v>In Stock</v>
      </c>
      <c r="X468" s="13" t="str">
        <v>No</v>
      </c>
      <c r="Y468" s="13">
        <v>0</v>
      </c>
    </row>
    <row r="469" spans="1:25" x14ac:dyDescent="0.3">
      <c r="A469" s="31" t="s">
        <v>958</v>
      </c>
      <c r="B469" s="31" t="s">
        <v>959</v>
      </c>
      <c r="C469" s="31" t="s">
        <v>40</v>
      </c>
      <c r="D469" s="31" t="s">
        <v>45</v>
      </c>
      <c r="E469" s="31">
        <v>166</v>
      </c>
      <c r="F469" s="31">
        <v>60</v>
      </c>
      <c r="G469" s="31">
        <v>13864.1</v>
      </c>
      <c r="H469" s="31">
        <v>2301440.6</v>
      </c>
      <c r="I469" s="32">
        <v>45848</v>
      </c>
      <c r="J469" s="32">
        <v>45914</v>
      </c>
      <c r="K469" s="31" t="s">
        <v>29</v>
      </c>
      <c r="L469" s="33" t="s">
        <v>58</v>
      </c>
      <c r="M469" s="13" t="str">
        <f>PROPER(TRIM(SUBSTITUTE(B469,"###"," ")))</f>
        <v>Image X</v>
      </c>
      <c r="N469" s="13" t="str">
        <f>PROPER(TRIM(SUBSTITUTE(C469,"###"," ")))</f>
        <v>Electronics</v>
      </c>
      <c r="O469" s="13" t="str">
        <f>PROPER(TRIM(SUBSTITUTE(D469,"###"," ")))</f>
        <v>Retailmart Inc</v>
      </c>
      <c r="P469" s="13" t="str">
        <f t="shared" si="49"/>
        <v>Image X</v>
      </c>
      <c r="Q469" s="34" t="str">
        <f t="shared" si="50"/>
        <v>Electronics</v>
      </c>
      <c r="R469" s="13" t="str">
        <f t="shared" si="51"/>
        <v>Retailmart Inc</v>
      </c>
      <c r="S469" s="35">
        <f t="shared" si="52"/>
        <v>166</v>
      </c>
      <c r="T469" s="35">
        <f t="shared" si="53"/>
        <v>60</v>
      </c>
      <c r="U469" s="14">
        <f t="shared" si="54"/>
        <v>13864.1</v>
      </c>
      <c r="V469" s="14">
        <f t="shared" si="55"/>
        <v>2301440.6</v>
      </c>
      <c r="W469" s="13" t="str">
        <v>In Stock</v>
      </c>
      <c r="X469" s="13" t="str">
        <v>No</v>
      </c>
      <c r="Y469" s="13">
        <v>0</v>
      </c>
    </row>
    <row r="470" spans="1:25" x14ac:dyDescent="0.3">
      <c r="A470" s="31" t="s">
        <v>960</v>
      </c>
      <c r="B470" s="31" t="s">
        <v>961</v>
      </c>
      <c r="C470" s="31" t="s">
        <v>28</v>
      </c>
      <c r="D470" s="31" t="s">
        <v>53</v>
      </c>
      <c r="E470" s="31">
        <v>18</v>
      </c>
      <c r="F470" s="31">
        <v>87</v>
      </c>
      <c r="G470" s="31">
        <v>14500.56</v>
      </c>
      <c r="H470" s="31">
        <v>261010.08</v>
      </c>
      <c r="I470" s="32">
        <v>45819</v>
      </c>
      <c r="J470" s="32">
        <v>45873</v>
      </c>
      <c r="K470" s="31" t="s">
        <v>29</v>
      </c>
      <c r="L470" s="33" t="s">
        <v>21</v>
      </c>
      <c r="M470" s="13" t="str">
        <f>PROPER(TRIM(SUBSTITUTE(B470,"###"," ")))</f>
        <v>Us Max</v>
      </c>
      <c r="N470" s="13" t="str">
        <f>PROPER(TRIM(SUBSTITUTE(C470,"###"," ")))</f>
        <v>Furniture</v>
      </c>
      <c r="O470" s="13" t="str">
        <f>PROPER(TRIM(SUBSTITUTE(D470,"###"," ")))</f>
        <v>Abc Pvt Ltd</v>
      </c>
      <c r="P470" s="13" t="str">
        <f t="shared" si="49"/>
        <v>Us Max</v>
      </c>
      <c r="Q470" s="34" t="str">
        <f t="shared" si="50"/>
        <v>Furniture</v>
      </c>
      <c r="R470" s="13" t="str">
        <f t="shared" si="51"/>
        <v>Abc Pvt Ltd</v>
      </c>
      <c r="S470" s="35">
        <f t="shared" si="52"/>
        <v>18</v>
      </c>
      <c r="T470" s="35">
        <f t="shared" si="53"/>
        <v>87</v>
      </c>
      <c r="U470" s="14">
        <f t="shared" si="54"/>
        <v>14500.56</v>
      </c>
      <c r="V470" s="14">
        <f t="shared" si="55"/>
        <v>261010.08</v>
      </c>
      <c r="W470" s="13" t="str">
        <v>Low Stock</v>
      </c>
      <c r="X470" s="13" t="str">
        <v>Yes</v>
      </c>
      <c r="Y470" s="13">
        <v>1</v>
      </c>
    </row>
    <row r="471" spans="1:25" x14ac:dyDescent="0.3">
      <c r="A471" s="31" t="s">
        <v>962</v>
      </c>
      <c r="B471" s="31" t="s">
        <v>963</v>
      </c>
      <c r="C471" s="31" t="s">
        <v>44</v>
      </c>
      <c r="D471" s="31" t="s">
        <v>53</v>
      </c>
      <c r="E471" s="31">
        <v>35</v>
      </c>
      <c r="F471" s="31">
        <v>55</v>
      </c>
      <c r="G471" s="31">
        <v>3877.75</v>
      </c>
      <c r="H471" s="31">
        <v>135721.25</v>
      </c>
      <c r="I471" s="32">
        <v>45714</v>
      </c>
      <c r="J471" s="32">
        <v>45880</v>
      </c>
      <c r="K471" s="31" t="s">
        <v>25</v>
      </c>
      <c r="L471" s="33" t="s">
        <v>17</v>
      </c>
      <c r="M471" s="13" t="str">
        <f>PROPER(TRIM(SUBSTITUTE(B471,"###"," ")))</f>
        <v>A Plus</v>
      </c>
      <c r="N471" s="13" t="str">
        <f>PROPER(TRIM(SUBSTITUTE(C471,"###"," ")))</f>
        <v>Groceries</v>
      </c>
      <c r="O471" s="13" t="str">
        <f>PROPER(TRIM(SUBSTITUTE(D471,"###"," ")))</f>
        <v>Abc Pvt Ltd</v>
      </c>
      <c r="P471" s="13" t="str">
        <f t="shared" si="49"/>
        <v>A Plus</v>
      </c>
      <c r="Q471" s="34" t="str">
        <f t="shared" si="50"/>
        <v>Groceries</v>
      </c>
      <c r="R471" s="13" t="str">
        <f t="shared" si="51"/>
        <v>Abc Pvt Ltd</v>
      </c>
      <c r="S471" s="35">
        <f t="shared" si="52"/>
        <v>35</v>
      </c>
      <c r="T471" s="35">
        <f t="shared" si="53"/>
        <v>55</v>
      </c>
      <c r="U471" s="14">
        <f t="shared" si="54"/>
        <v>3877.75</v>
      </c>
      <c r="V471" s="14">
        <f t="shared" si="55"/>
        <v>135721.25</v>
      </c>
      <c r="W471" s="13" t="str">
        <v>Low Stock</v>
      </c>
      <c r="X471" s="13" t="str">
        <v>Yes</v>
      </c>
      <c r="Y471" s="13">
        <v>1</v>
      </c>
    </row>
    <row r="472" spans="1:25" x14ac:dyDescent="0.3">
      <c r="A472" s="31" t="s">
        <v>964</v>
      </c>
      <c r="B472" s="31" t="s">
        <v>584</v>
      </c>
      <c r="C472" s="31" t="s">
        <v>44</v>
      </c>
      <c r="D472" s="31" t="s">
        <v>24</v>
      </c>
      <c r="E472" s="31">
        <v>122</v>
      </c>
      <c r="F472" s="31">
        <v>89</v>
      </c>
      <c r="G472" s="31">
        <v>7132.18</v>
      </c>
      <c r="H472" s="31">
        <v>870125.96000000008</v>
      </c>
      <c r="I472" s="32">
        <v>45826</v>
      </c>
      <c r="J472" s="32">
        <v>45855</v>
      </c>
      <c r="K472" s="31" t="s">
        <v>46</v>
      </c>
      <c r="L472" s="33" t="s">
        <v>58</v>
      </c>
      <c r="M472" s="13" t="str">
        <f>PROPER(TRIM(SUBSTITUTE(B472,"###"," ")))</f>
        <v>Capital Plus</v>
      </c>
      <c r="N472" s="13" t="str">
        <f>PROPER(TRIM(SUBSTITUTE(C472,"###"," ")))</f>
        <v>Groceries</v>
      </c>
      <c r="O472" s="13" t="str">
        <f>PROPER(TRIM(SUBSTITUTE(D472,"###"," ")))</f>
        <v>Omni Suppliers</v>
      </c>
      <c r="P472" s="13" t="str">
        <f t="shared" si="49"/>
        <v>Capital Plus</v>
      </c>
      <c r="Q472" s="34" t="str">
        <f t="shared" si="50"/>
        <v>Groceries</v>
      </c>
      <c r="R472" s="13" t="str">
        <f t="shared" si="51"/>
        <v>Omni Suppliers</v>
      </c>
      <c r="S472" s="35">
        <f t="shared" si="52"/>
        <v>122</v>
      </c>
      <c r="T472" s="35">
        <f t="shared" si="53"/>
        <v>89</v>
      </c>
      <c r="U472" s="14">
        <f t="shared" si="54"/>
        <v>7132.18</v>
      </c>
      <c r="V472" s="14">
        <f t="shared" si="55"/>
        <v>870125.96000000008</v>
      </c>
      <c r="W472" s="13" t="str">
        <v>In Stock</v>
      </c>
      <c r="X472" s="13" t="str">
        <v>No</v>
      </c>
      <c r="Y472" s="13">
        <v>0</v>
      </c>
    </row>
    <row r="473" spans="1:25" x14ac:dyDescent="0.3">
      <c r="A473" s="31" t="s">
        <v>965</v>
      </c>
      <c r="B473" s="31" t="s">
        <v>966</v>
      </c>
      <c r="C473" s="31" t="s">
        <v>44</v>
      </c>
      <c r="D473" s="31" t="s">
        <v>24</v>
      </c>
      <c r="E473" s="31">
        <v>12</v>
      </c>
      <c r="F473" s="31">
        <v>68</v>
      </c>
      <c r="G473" s="31">
        <v>16645.669999999998</v>
      </c>
      <c r="H473" s="31">
        <v>199748.04</v>
      </c>
      <c r="I473" s="32">
        <v>45674</v>
      </c>
      <c r="J473" s="32">
        <v>45860</v>
      </c>
      <c r="K473" s="31" t="s">
        <v>57</v>
      </c>
      <c r="L473" s="33" t="s">
        <v>21</v>
      </c>
      <c r="M473" s="13" t="str">
        <f>PROPER(TRIM(SUBSTITUTE(B473,"###"," ")))</f>
        <v>Book Plus</v>
      </c>
      <c r="N473" s="13" t="str">
        <f>PROPER(TRIM(SUBSTITUTE(C473,"###"," ")))</f>
        <v>Groceries</v>
      </c>
      <c r="O473" s="13" t="str">
        <f>PROPER(TRIM(SUBSTITUTE(D473,"###"," ")))</f>
        <v>Omni Suppliers</v>
      </c>
      <c r="P473" s="13" t="str">
        <f t="shared" si="49"/>
        <v>Book Plus</v>
      </c>
      <c r="Q473" s="34" t="str">
        <f t="shared" si="50"/>
        <v>Groceries</v>
      </c>
      <c r="R473" s="13" t="str">
        <f t="shared" si="51"/>
        <v>Omni Suppliers</v>
      </c>
      <c r="S473" s="35">
        <f t="shared" si="52"/>
        <v>12</v>
      </c>
      <c r="T473" s="35">
        <f t="shared" si="53"/>
        <v>68</v>
      </c>
      <c r="U473" s="14">
        <f t="shared" si="54"/>
        <v>16645.669999999998</v>
      </c>
      <c r="V473" s="14">
        <f t="shared" si="55"/>
        <v>199748.03999999998</v>
      </c>
      <c r="W473" s="13" t="str">
        <v>Low Stock</v>
      </c>
      <c r="X473" s="13" t="str">
        <v>Yes</v>
      </c>
      <c r="Y473" s="13">
        <v>1</v>
      </c>
    </row>
    <row r="474" spans="1:25" x14ac:dyDescent="0.3">
      <c r="A474" s="31" t="s">
        <v>967</v>
      </c>
      <c r="B474" s="31" t="s">
        <v>968</v>
      </c>
      <c r="C474" s="31" t="s">
        <v>20</v>
      </c>
      <c r="D474" s="31" t="s">
        <v>41</v>
      </c>
      <c r="E474" s="31">
        <v>4</v>
      </c>
      <c r="F474" s="13"/>
      <c r="G474" s="31">
        <v>4712.5600000000004</v>
      </c>
      <c r="H474" s="31">
        <v>18850.240000000002</v>
      </c>
      <c r="I474" s="32">
        <v>45711</v>
      </c>
      <c r="J474" s="32">
        <v>45879</v>
      </c>
      <c r="K474" s="31" t="s">
        <v>16</v>
      </c>
      <c r="L474" s="33" t="s">
        <v>58</v>
      </c>
      <c r="M474" s="13" t="str">
        <f>PROPER(TRIM(SUBSTITUTE(B474,"###"," ")))</f>
        <v>Stuff Max</v>
      </c>
      <c r="N474" s="13" t="str">
        <f>PROPER(TRIM(SUBSTITUTE(C474,"###"," ")))</f>
        <v>Toys</v>
      </c>
      <c r="O474" s="13" t="str">
        <f>PROPER(TRIM(SUBSTITUTE(D474,"###"," ")))</f>
        <v>Quickstock</v>
      </c>
      <c r="P474" s="13" t="str">
        <f t="shared" si="49"/>
        <v>Stuff Max</v>
      </c>
      <c r="Q474" s="34" t="str">
        <f t="shared" si="50"/>
        <v>Toys</v>
      </c>
      <c r="R474" s="13" t="str">
        <f t="shared" si="51"/>
        <v>Quickstock</v>
      </c>
      <c r="S474" s="35">
        <f t="shared" si="52"/>
        <v>4</v>
      </c>
      <c r="T474" s="35">
        <f t="shared" si="53"/>
        <v>0</v>
      </c>
      <c r="U474" s="14">
        <f t="shared" si="54"/>
        <v>4712.5600000000004</v>
      </c>
      <c r="V474" s="14">
        <f t="shared" si="55"/>
        <v>18850.240000000002</v>
      </c>
      <c r="W474" s="13" t="str">
        <v>In Stock</v>
      </c>
      <c r="X474" s="13" t="str">
        <v>No</v>
      </c>
      <c r="Y474" s="13">
        <v>0</v>
      </c>
    </row>
    <row r="475" spans="1:25" x14ac:dyDescent="0.3">
      <c r="A475" s="31" t="s">
        <v>969</v>
      </c>
      <c r="B475" s="31" t="s">
        <v>970</v>
      </c>
      <c r="C475" s="31" t="s">
        <v>28</v>
      </c>
      <c r="D475" s="31" t="s">
        <v>53</v>
      </c>
      <c r="E475" s="31">
        <v>199</v>
      </c>
      <c r="F475" s="31">
        <v>69</v>
      </c>
      <c r="G475" s="31">
        <v>13618.63</v>
      </c>
      <c r="H475" s="31">
        <v>2710107.37</v>
      </c>
      <c r="I475" s="32">
        <v>45784</v>
      </c>
      <c r="J475" s="32">
        <v>45928</v>
      </c>
      <c r="K475" s="31" t="s">
        <v>16</v>
      </c>
      <c r="L475" s="33" t="s">
        <v>21</v>
      </c>
      <c r="M475" s="13" t="str">
        <f>PROPER(TRIM(SUBSTITUTE(B475,"###"," ")))</f>
        <v>Wide Max</v>
      </c>
      <c r="N475" s="13" t="str">
        <f>PROPER(TRIM(SUBSTITUTE(C475,"###"," ")))</f>
        <v>Furniture</v>
      </c>
      <c r="O475" s="13" t="str">
        <f>PROPER(TRIM(SUBSTITUTE(D475,"###"," ")))</f>
        <v>Abc Pvt Ltd</v>
      </c>
      <c r="P475" s="13" t="str">
        <f t="shared" si="49"/>
        <v>Wide Max</v>
      </c>
      <c r="Q475" s="34" t="str">
        <f t="shared" si="50"/>
        <v>Furniture</v>
      </c>
      <c r="R475" s="13" t="str">
        <f t="shared" si="51"/>
        <v>Abc Pvt Ltd</v>
      </c>
      <c r="S475" s="35">
        <f t="shared" si="52"/>
        <v>199</v>
      </c>
      <c r="T475" s="35">
        <f t="shared" si="53"/>
        <v>69</v>
      </c>
      <c r="U475" s="14">
        <f t="shared" si="54"/>
        <v>13618.63</v>
      </c>
      <c r="V475" s="14">
        <f t="shared" si="55"/>
        <v>2710107.3699999996</v>
      </c>
      <c r="W475" s="13" t="str">
        <v>In Stock</v>
      </c>
      <c r="X475" s="13" t="str">
        <v>No</v>
      </c>
      <c r="Y475" s="13">
        <v>0</v>
      </c>
    </row>
    <row r="476" spans="1:25" x14ac:dyDescent="0.3">
      <c r="A476" s="31" t="s">
        <v>971</v>
      </c>
      <c r="B476" s="31" t="s">
        <v>972</v>
      </c>
      <c r="C476" s="31" t="s">
        <v>14</v>
      </c>
      <c r="D476" s="31" t="s">
        <v>15</v>
      </c>
      <c r="E476" s="31">
        <v>124</v>
      </c>
      <c r="F476" s="31">
        <v>77</v>
      </c>
      <c r="G476" s="31">
        <v>6693.39</v>
      </c>
      <c r="H476" s="31">
        <v>829980.36</v>
      </c>
      <c r="I476" s="32">
        <v>45740</v>
      </c>
      <c r="J476" s="32">
        <v>45922</v>
      </c>
      <c r="K476" s="31" t="s">
        <v>54</v>
      </c>
      <c r="L476" s="33" t="s">
        <v>30</v>
      </c>
      <c r="M476" s="13" t="str">
        <f>PROPER(TRIM(SUBSTITUTE(B476,"###"," ")))</f>
        <v>Sing X</v>
      </c>
      <c r="N476" s="13" t="str">
        <f>PROPER(TRIM(SUBSTITUTE(C476,"###"," ")))</f>
        <v>Clothing</v>
      </c>
      <c r="O476" s="13" t="str">
        <f>PROPER(TRIM(SUBSTITUTE(D476,"###"," ")))</f>
        <v>Global Traders</v>
      </c>
      <c r="P476" s="13" t="str">
        <f t="shared" si="49"/>
        <v>Sing X</v>
      </c>
      <c r="Q476" s="34" t="str">
        <f t="shared" si="50"/>
        <v>Clothing</v>
      </c>
      <c r="R476" s="13" t="str">
        <f t="shared" si="51"/>
        <v>Global Traders</v>
      </c>
      <c r="S476" s="35">
        <f t="shared" si="52"/>
        <v>124</v>
      </c>
      <c r="T476" s="35">
        <f t="shared" si="53"/>
        <v>77</v>
      </c>
      <c r="U476" s="14">
        <f t="shared" si="54"/>
        <v>6693.39</v>
      </c>
      <c r="V476" s="14">
        <f t="shared" si="55"/>
        <v>829980.36</v>
      </c>
      <c r="W476" s="13" t="str">
        <v>In Stock</v>
      </c>
      <c r="X476" s="13" t="str">
        <v>No</v>
      </c>
      <c r="Y476" s="13">
        <v>0</v>
      </c>
    </row>
    <row r="477" spans="1:25" x14ac:dyDescent="0.3">
      <c r="A477" s="31" t="s">
        <v>974</v>
      </c>
      <c r="B477" s="31" t="s">
        <v>975</v>
      </c>
      <c r="C477" s="31" t="s">
        <v>40</v>
      </c>
      <c r="D477" s="31" t="s">
        <v>41</v>
      </c>
      <c r="E477" s="31">
        <v>97</v>
      </c>
      <c r="F477" s="31">
        <v>49</v>
      </c>
      <c r="G477" s="31">
        <v>6704.71</v>
      </c>
      <c r="H477" s="31">
        <v>650356.87</v>
      </c>
      <c r="I477" s="32">
        <v>45725</v>
      </c>
      <c r="J477" s="32">
        <v>45872</v>
      </c>
      <c r="K477" s="31" t="s">
        <v>54</v>
      </c>
      <c r="L477" s="33" t="s">
        <v>30</v>
      </c>
      <c r="M477" s="13" t="str">
        <f>PROPER(TRIM(SUBSTITUTE(B477,"###"," ")))</f>
        <v>Might X</v>
      </c>
      <c r="N477" s="13" t="str">
        <f>PROPER(TRIM(SUBSTITUTE(C477,"###"," ")))</f>
        <v>Electronics</v>
      </c>
      <c r="O477" s="13" t="str">
        <f>PROPER(TRIM(SUBSTITUTE(D477,"###"," ")))</f>
        <v>Quickstock</v>
      </c>
      <c r="P477" s="13" t="str">
        <f t="shared" si="49"/>
        <v>Might X</v>
      </c>
      <c r="Q477" s="34" t="str">
        <f t="shared" si="50"/>
        <v>Electronics</v>
      </c>
      <c r="R477" s="13" t="str">
        <f t="shared" si="51"/>
        <v>Quickstock</v>
      </c>
      <c r="S477" s="35">
        <f t="shared" si="52"/>
        <v>97</v>
      </c>
      <c r="T477" s="35">
        <f t="shared" si="53"/>
        <v>49</v>
      </c>
      <c r="U477" s="14">
        <f t="shared" si="54"/>
        <v>6704.71</v>
      </c>
      <c r="V477" s="14">
        <f t="shared" si="55"/>
        <v>650356.87</v>
      </c>
      <c r="W477" s="13" t="str">
        <v>In Stock</v>
      </c>
      <c r="X477" s="13" t="str">
        <v>No</v>
      </c>
      <c r="Y477" s="13">
        <v>0</v>
      </c>
    </row>
    <row r="478" spans="1:25" x14ac:dyDescent="0.3">
      <c r="A478" s="31" t="s">
        <v>976</v>
      </c>
      <c r="B478" s="31" t="s">
        <v>977</v>
      </c>
      <c r="C478" s="31" t="s">
        <v>14</v>
      </c>
      <c r="D478" s="31" t="s">
        <v>41</v>
      </c>
      <c r="E478" s="31">
        <v>43</v>
      </c>
      <c r="F478" s="13"/>
      <c r="G478" s="31">
        <v>19154.62</v>
      </c>
      <c r="H478" s="31">
        <v>823648.65999999992</v>
      </c>
      <c r="I478" s="32">
        <v>45741</v>
      </c>
      <c r="J478" s="32">
        <v>45917</v>
      </c>
      <c r="K478" s="31" t="s">
        <v>16</v>
      </c>
      <c r="L478" s="33" t="s">
        <v>33</v>
      </c>
      <c r="M478" s="13" t="str">
        <f>PROPER(TRIM(SUBSTITUTE(B478,"###"," ")))</f>
        <v>Art X</v>
      </c>
      <c r="N478" s="13" t="str">
        <f>PROPER(TRIM(SUBSTITUTE(C478,"###"," ")))</f>
        <v>Clothing</v>
      </c>
      <c r="O478" s="13" t="str">
        <f>PROPER(TRIM(SUBSTITUTE(D478,"###"," ")))</f>
        <v>Quickstock</v>
      </c>
      <c r="P478" s="13" t="str">
        <f t="shared" si="49"/>
        <v>Art X</v>
      </c>
      <c r="Q478" s="34" t="str">
        <f t="shared" si="50"/>
        <v>Clothing</v>
      </c>
      <c r="R478" s="13" t="str">
        <f t="shared" si="51"/>
        <v>Quickstock</v>
      </c>
      <c r="S478" s="35">
        <f t="shared" si="52"/>
        <v>43</v>
      </c>
      <c r="T478" s="35">
        <f t="shared" si="53"/>
        <v>0</v>
      </c>
      <c r="U478" s="14">
        <f t="shared" si="54"/>
        <v>19154.62</v>
      </c>
      <c r="V478" s="14">
        <f t="shared" si="55"/>
        <v>823648.65999999992</v>
      </c>
      <c r="W478" s="13" t="str">
        <v>In Stock</v>
      </c>
      <c r="X478" s="13" t="str">
        <v>No</v>
      </c>
      <c r="Y478" s="13">
        <v>0</v>
      </c>
    </row>
    <row r="479" spans="1:25" x14ac:dyDescent="0.3">
      <c r="A479" s="31" t="s">
        <v>978</v>
      </c>
      <c r="B479" s="31" t="s">
        <v>66</v>
      </c>
      <c r="C479" s="31" t="s">
        <v>28</v>
      </c>
      <c r="D479" s="31" t="s">
        <v>53</v>
      </c>
      <c r="E479" s="31">
        <v>54</v>
      </c>
      <c r="F479" s="31">
        <v>99</v>
      </c>
      <c r="G479" s="31">
        <v>8219.08</v>
      </c>
      <c r="H479" s="31">
        <v>443830.32</v>
      </c>
      <c r="I479" s="32">
        <v>45675</v>
      </c>
      <c r="J479" s="32">
        <v>45868</v>
      </c>
      <c r="K479" s="31" t="s">
        <v>16</v>
      </c>
      <c r="L479" s="33" t="s">
        <v>21</v>
      </c>
      <c r="M479" s="13" t="str">
        <f>PROPER(TRIM(SUBSTITUTE(B479,"###"," ")))</f>
        <v>Support Plus</v>
      </c>
      <c r="N479" s="13" t="str">
        <f>PROPER(TRIM(SUBSTITUTE(C479,"###"," ")))</f>
        <v>Furniture</v>
      </c>
      <c r="O479" s="13" t="str">
        <f>PROPER(TRIM(SUBSTITUTE(D479,"###"," ")))</f>
        <v>Abc Pvt Ltd</v>
      </c>
      <c r="P479" s="13" t="str">
        <f t="shared" si="49"/>
        <v>Support Plus</v>
      </c>
      <c r="Q479" s="34" t="str">
        <f t="shared" si="50"/>
        <v>Furniture</v>
      </c>
      <c r="R479" s="13" t="str">
        <f t="shared" si="51"/>
        <v>Abc Pvt Ltd</v>
      </c>
      <c r="S479" s="35">
        <f t="shared" si="52"/>
        <v>54</v>
      </c>
      <c r="T479" s="35">
        <f t="shared" si="53"/>
        <v>99</v>
      </c>
      <c r="U479" s="14">
        <f t="shared" si="54"/>
        <v>8219.08</v>
      </c>
      <c r="V479" s="14">
        <f t="shared" si="55"/>
        <v>443830.32</v>
      </c>
      <c r="W479" s="13" t="str">
        <v>Low Stock</v>
      </c>
      <c r="X479" s="13" t="str">
        <v>Yes</v>
      </c>
      <c r="Y479" s="13">
        <v>1</v>
      </c>
    </row>
    <row r="480" spans="1:25" x14ac:dyDescent="0.3">
      <c r="A480" s="31" t="s">
        <v>979</v>
      </c>
      <c r="B480" s="31" t="s">
        <v>980</v>
      </c>
      <c r="C480" s="31" t="s">
        <v>40</v>
      </c>
      <c r="D480" s="31" t="s">
        <v>15</v>
      </c>
      <c r="E480" s="31">
        <v>120</v>
      </c>
      <c r="F480" s="31">
        <v>74</v>
      </c>
      <c r="G480" s="31">
        <v>15135.46</v>
      </c>
      <c r="H480" s="31">
        <v>1816255.2</v>
      </c>
      <c r="I480" s="32">
        <v>45743</v>
      </c>
      <c r="J480" s="32">
        <v>45877</v>
      </c>
      <c r="K480" s="31" t="s">
        <v>46</v>
      </c>
      <c r="L480" s="33" t="s">
        <v>17</v>
      </c>
      <c r="M480" s="13" t="str">
        <f>PROPER(TRIM(SUBSTITUTE(B480,"###"," ")))</f>
        <v>First Lite</v>
      </c>
      <c r="N480" s="13" t="str">
        <f>PROPER(TRIM(SUBSTITUTE(C480,"###"," ")))</f>
        <v>Electronics</v>
      </c>
      <c r="O480" s="13" t="str">
        <f>PROPER(TRIM(SUBSTITUTE(D480,"###"," ")))</f>
        <v>Global Traders</v>
      </c>
      <c r="P480" s="13" t="str">
        <f t="shared" si="49"/>
        <v>First Lite</v>
      </c>
      <c r="Q480" s="34" t="str">
        <f t="shared" si="50"/>
        <v>Electronics</v>
      </c>
      <c r="R480" s="13" t="str">
        <f t="shared" si="51"/>
        <v>Global Traders</v>
      </c>
      <c r="S480" s="35">
        <f t="shared" si="52"/>
        <v>120</v>
      </c>
      <c r="T480" s="35">
        <f t="shared" si="53"/>
        <v>74</v>
      </c>
      <c r="U480" s="14">
        <f t="shared" si="54"/>
        <v>15135.46</v>
      </c>
      <c r="V480" s="14">
        <f t="shared" si="55"/>
        <v>1816255.2</v>
      </c>
      <c r="W480" s="13" t="str">
        <v>In Stock</v>
      </c>
      <c r="X480" s="13" t="str">
        <v>No</v>
      </c>
      <c r="Y480" s="13">
        <v>0</v>
      </c>
    </row>
    <row r="481" spans="1:25" x14ac:dyDescent="0.3">
      <c r="A481" s="31" t="s">
        <v>981</v>
      </c>
      <c r="B481" s="31" t="s">
        <v>982</v>
      </c>
      <c r="C481" s="31" t="s">
        <v>44</v>
      </c>
      <c r="D481" s="31" t="s">
        <v>53</v>
      </c>
      <c r="E481" s="31">
        <v>2</v>
      </c>
      <c r="F481" s="31">
        <v>35</v>
      </c>
      <c r="G481" s="31">
        <v>7681.4</v>
      </c>
      <c r="H481" s="31">
        <v>15362.8</v>
      </c>
      <c r="I481" s="32">
        <v>45709</v>
      </c>
      <c r="J481" s="32">
        <v>45861</v>
      </c>
      <c r="K481" s="31" t="s">
        <v>16</v>
      </c>
      <c r="L481" s="33" t="s">
        <v>30</v>
      </c>
      <c r="M481" s="13" t="str">
        <f>PROPER(TRIM(SUBSTITUTE(B481,"###"," ")))</f>
        <v>Fast Pro</v>
      </c>
      <c r="N481" s="13" t="str">
        <f>PROPER(TRIM(SUBSTITUTE(C481,"###"," ")))</f>
        <v>Groceries</v>
      </c>
      <c r="O481" s="13" t="str">
        <f>PROPER(TRIM(SUBSTITUTE(D481,"###"," ")))</f>
        <v>Abc Pvt Ltd</v>
      </c>
      <c r="P481" s="13" t="str">
        <f t="shared" si="49"/>
        <v>Fast Pro</v>
      </c>
      <c r="Q481" s="34" t="str">
        <f t="shared" si="50"/>
        <v>Groceries</v>
      </c>
      <c r="R481" s="13" t="str">
        <f t="shared" si="51"/>
        <v>Abc Pvt Ltd</v>
      </c>
      <c r="S481" s="35">
        <f t="shared" si="52"/>
        <v>2</v>
      </c>
      <c r="T481" s="35">
        <f t="shared" si="53"/>
        <v>35</v>
      </c>
      <c r="U481" s="14">
        <f t="shared" si="54"/>
        <v>7681.4</v>
      </c>
      <c r="V481" s="14">
        <f t="shared" si="55"/>
        <v>15362.8</v>
      </c>
      <c r="W481" s="13" t="str">
        <v>Low Stock</v>
      </c>
      <c r="X481" s="13" t="str">
        <v>Yes</v>
      </c>
      <c r="Y481" s="13">
        <v>1</v>
      </c>
    </row>
    <row r="482" spans="1:25" x14ac:dyDescent="0.3">
      <c r="A482" s="31" t="s">
        <v>983</v>
      </c>
      <c r="B482" s="31" t="s">
        <v>984</v>
      </c>
      <c r="C482" s="31" t="s">
        <v>28</v>
      </c>
      <c r="D482" s="31" t="s">
        <v>24</v>
      </c>
      <c r="E482" s="31">
        <v>91</v>
      </c>
      <c r="F482" s="31">
        <v>24</v>
      </c>
      <c r="G482" s="31">
        <v>14756.75</v>
      </c>
      <c r="H482" s="31">
        <v>1342864.25</v>
      </c>
      <c r="I482" s="32">
        <v>45710</v>
      </c>
      <c r="J482" s="32">
        <v>45920</v>
      </c>
      <c r="K482" s="13"/>
      <c r="L482" s="33" t="s">
        <v>17</v>
      </c>
      <c r="M482" s="13" t="str">
        <f>PROPER(TRIM(SUBSTITUTE(B482,"###"," ")))</f>
        <v>Language Plus</v>
      </c>
      <c r="N482" s="13" t="str">
        <f>PROPER(TRIM(SUBSTITUTE(C482,"###"," ")))</f>
        <v>Furniture</v>
      </c>
      <c r="O482" s="13" t="str">
        <f>PROPER(TRIM(SUBSTITUTE(D482,"###"," ")))</f>
        <v>Omni Suppliers</v>
      </c>
      <c r="P482" s="13" t="str">
        <f t="shared" si="49"/>
        <v>Language Plus</v>
      </c>
      <c r="Q482" s="34" t="str">
        <f t="shared" si="50"/>
        <v>Furniture</v>
      </c>
      <c r="R482" s="13" t="str">
        <f t="shared" si="51"/>
        <v>Omni Suppliers</v>
      </c>
      <c r="S482" s="35">
        <f t="shared" si="52"/>
        <v>91</v>
      </c>
      <c r="T482" s="35">
        <f t="shared" si="53"/>
        <v>24</v>
      </c>
      <c r="U482" s="14">
        <f t="shared" si="54"/>
        <v>14756.75</v>
      </c>
      <c r="V482" s="14">
        <f t="shared" si="55"/>
        <v>1342864.25</v>
      </c>
      <c r="W482" s="13" t="str">
        <v>In Stock</v>
      </c>
      <c r="X482" s="13" t="str">
        <v>No</v>
      </c>
      <c r="Y482" s="13">
        <v>0</v>
      </c>
    </row>
    <row r="483" spans="1:25" x14ac:dyDescent="0.3">
      <c r="A483" s="31" t="s">
        <v>985</v>
      </c>
      <c r="B483" s="31" t="s">
        <v>986</v>
      </c>
      <c r="C483" s="31" t="s">
        <v>20</v>
      </c>
      <c r="D483" s="31" t="s">
        <v>41</v>
      </c>
      <c r="E483" s="31">
        <v>64</v>
      </c>
      <c r="F483" s="31">
        <v>49</v>
      </c>
      <c r="G483" s="31">
        <v>10443.11</v>
      </c>
      <c r="H483" s="31">
        <v>668359.04</v>
      </c>
      <c r="I483" s="32">
        <v>45733</v>
      </c>
      <c r="J483" s="32">
        <v>45901</v>
      </c>
      <c r="K483" s="31" t="s">
        <v>25</v>
      </c>
      <c r="L483" s="33" t="s">
        <v>58</v>
      </c>
      <c r="M483" s="13" t="str">
        <f>PROPER(TRIM(SUBSTITUTE(B483,"###"," ")))</f>
        <v>Time Mini</v>
      </c>
      <c r="N483" s="13" t="str">
        <f>PROPER(TRIM(SUBSTITUTE(C483,"###"," ")))</f>
        <v>Toys</v>
      </c>
      <c r="O483" s="13" t="str">
        <f>PROPER(TRIM(SUBSTITUTE(D483,"###"," ")))</f>
        <v>Quickstock</v>
      </c>
      <c r="P483" s="13" t="str">
        <f t="shared" si="49"/>
        <v>Time Mini</v>
      </c>
      <c r="Q483" s="34" t="str">
        <f t="shared" si="50"/>
        <v>Toys</v>
      </c>
      <c r="R483" s="13" t="str">
        <f t="shared" si="51"/>
        <v>Quickstock</v>
      </c>
      <c r="S483" s="35">
        <f t="shared" si="52"/>
        <v>64</v>
      </c>
      <c r="T483" s="35">
        <f t="shared" si="53"/>
        <v>49</v>
      </c>
      <c r="U483" s="14">
        <f t="shared" si="54"/>
        <v>10443.11</v>
      </c>
      <c r="V483" s="14">
        <f t="shared" si="55"/>
        <v>668359.04</v>
      </c>
      <c r="W483" s="13" t="str">
        <v>In Stock</v>
      </c>
      <c r="X483" s="13" t="str">
        <v>No</v>
      </c>
      <c r="Y483" s="13">
        <v>0</v>
      </c>
    </row>
    <row r="484" spans="1:25" x14ac:dyDescent="0.3">
      <c r="A484" s="31" t="s">
        <v>987</v>
      </c>
      <c r="B484" s="31" t="s">
        <v>988</v>
      </c>
      <c r="C484" s="31" t="s">
        <v>20</v>
      </c>
      <c r="D484" s="31" t="s">
        <v>41</v>
      </c>
      <c r="E484" s="31">
        <v>149</v>
      </c>
      <c r="F484" s="31">
        <v>91</v>
      </c>
      <c r="G484" s="31">
        <v>15117.64</v>
      </c>
      <c r="H484" s="31">
        <v>2252528.36</v>
      </c>
      <c r="I484" s="32">
        <v>45781</v>
      </c>
      <c r="J484" s="32">
        <v>45907</v>
      </c>
      <c r="K484" s="31" t="s">
        <v>25</v>
      </c>
      <c r="L484" s="33" t="s">
        <v>33</v>
      </c>
      <c r="M484" s="13" t="str">
        <f>PROPER(TRIM(SUBSTITUTE(B484,"###"," ")))</f>
        <v>Another Lite</v>
      </c>
      <c r="N484" s="13" t="str">
        <f>PROPER(TRIM(SUBSTITUTE(C484,"###"," ")))</f>
        <v>Toys</v>
      </c>
      <c r="O484" s="13" t="str">
        <f>PROPER(TRIM(SUBSTITUTE(D484,"###"," ")))</f>
        <v>Quickstock</v>
      </c>
      <c r="P484" s="13" t="str">
        <f t="shared" si="49"/>
        <v>Another Lite</v>
      </c>
      <c r="Q484" s="34" t="str">
        <f t="shared" si="50"/>
        <v>Toys</v>
      </c>
      <c r="R484" s="13" t="str">
        <f t="shared" si="51"/>
        <v>Quickstock</v>
      </c>
      <c r="S484" s="35">
        <f t="shared" si="52"/>
        <v>149</v>
      </c>
      <c r="T484" s="35">
        <f t="shared" si="53"/>
        <v>91</v>
      </c>
      <c r="U484" s="14">
        <f t="shared" si="54"/>
        <v>15117.64</v>
      </c>
      <c r="V484" s="14">
        <f t="shared" si="55"/>
        <v>2252528.36</v>
      </c>
      <c r="W484" s="13" t="str">
        <v>In Stock</v>
      </c>
      <c r="X484" s="13" t="str">
        <v>No</v>
      </c>
      <c r="Y484" s="13">
        <v>0</v>
      </c>
    </row>
    <row r="485" spans="1:25" x14ac:dyDescent="0.3">
      <c r="A485" s="31" t="s">
        <v>989</v>
      </c>
      <c r="B485" s="31" t="s">
        <v>990</v>
      </c>
      <c r="C485" s="31" t="s">
        <v>28</v>
      </c>
      <c r="D485" s="31" t="s">
        <v>53</v>
      </c>
      <c r="E485" s="31">
        <v>15</v>
      </c>
      <c r="F485" s="31">
        <v>95</v>
      </c>
      <c r="G485" s="31">
        <v>15651.46</v>
      </c>
      <c r="H485" s="31">
        <v>234771.9</v>
      </c>
      <c r="I485" s="32">
        <v>45819</v>
      </c>
      <c r="J485" s="32">
        <v>45889</v>
      </c>
      <c r="K485" s="31" t="s">
        <v>54</v>
      </c>
      <c r="L485" s="33" t="s">
        <v>17</v>
      </c>
      <c r="M485" s="13" t="str">
        <f>PROPER(TRIM(SUBSTITUTE(B485,"###"," ")))</f>
        <v>Already Mini</v>
      </c>
      <c r="N485" s="13" t="str">
        <f>PROPER(TRIM(SUBSTITUTE(C485,"###"," ")))</f>
        <v>Furniture</v>
      </c>
      <c r="O485" s="13" t="str">
        <f>PROPER(TRIM(SUBSTITUTE(D485,"###"," ")))</f>
        <v>Abc Pvt Ltd</v>
      </c>
      <c r="P485" s="13" t="str">
        <f t="shared" si="49"/>
        <v>Already Mini</v>
      </c>
      <c r="Q485" s="34" t="str">
        <f t="shared" si="50"/>
        <v>Furniture</v>
      </c>
      <c r="R485" s="13" t="str">
        <f t="shared" si="51"/>
        <v>Abc Pvt Ltd</v>
      </c>
      <c r="S485" s="35">
        <f t="shared" si="52"/>
        <v>15</v>
      </c>
      <c r="T485" s="35">
        <f t="shared" si="53"/>
        <v>95</v>
      </c>
      <c r="U485" s="14">
        <f t="shared" si="54"/>
        <v>15651.46</v>
      </c>
      <c r="V485" s="14">
        <f t="shared" si="55"/>
        <v>234771.9</v>
      </c>
      <c r="W485" s="13" t="str">
        <v>Low Stock</v>
      </c>
      <c r="X485" s="13" t="str">
        <v>Yes</v>
      </c>
      <c r="Y485" s="13">
        <v>1</v>
      </c>
    </row>
    <row r="486" spans="1:25" x14ac:dyDescent="0.3">
      <c r="A486" s="31" t="s">
        <v>991</v>
      </c>
      <c r="B486" s="31" t="s">
        <v>992</v>
      </c>
      <c r="C486" s="31" t="s">
        <v>44</v>
      </c>
      <c r="D486" s="31" t="s">
        <v>45</v>
      </c>
      <c r="E486" s="31">
        <v>141</v>
      </c>
      <c r="F486" s="31">
        <v>55</v>
      </c>
      <c r="G486" s="31">
        <v>6097.41</v>
      </c>
      <c r="H486" s="31">
        <v>859734.80999999994</v>
      </c>
      <c r="I486" s="32">
        <v>45796</v>
      </c>
      <c r="J486" s="32">
        <v>45867</v>
      </c>
      <c r="K486" s="31" t="s">
        <v>16</v>
      </c>
      <c r="L486" s="33" t="s">
        <v>17</v>
      </c>
      <c r="M486" s="13" t="str">
        <f>PROPER(TRIM(SUBSTITUTE(B486,"###"," ")))</f>
        <v>Agree Lite</v>
      </c>
      <c r="N486" s="13" t="str">
        <f>PROPER(TRIM(SUBSTITUTE(C486,"###"," ")))</f>
        <v>Groceries</v>
      </c>
      <c r="O486" s="13" t="str">
        <f>PROPER(TRIM(SUBSTITUTE(D486,"###"," ")))</f>
        <v>Retailmart Inc</v>
      </c>
      <c r="P486" s="13" t="str">
        <f t="shared" si="49"/>
        <v>Agree Lite</v>
      </c>
      <c r="Q486" s="34" t="str">
        <f t="shared" si="50"/>
        <v>Groceries</v>
      </c>
      <c r="R486" s="13" t="str">
        <f t="shared" si="51"/>
        <v>Retailmart Inc</v>
      </c>
      <c r="S486" s="35">
        <f t="shared" si="52"/>
        <v>141</v>
      </c>
      <c r="T486" s="35">
        <f t="shared" si="53"/>
        <v>55</v>
      </c>
      <c r="U486" s="14">
        <f t="shared" si="54"/>
        <v>6097.41</v>
      </c>
      <c r="V486" s="14">
        <f t="shared" si="55"/>
        <v>859734.80999999994</v>
      </c>
      <c r="W486" s="13" t="str">
        <v>In Stock</v>
      </c>
      <c r="X486" s="13" t="str">
        <v>No</v>
      </c>
      <c r="Y486" s="13">
        <v>0</v>
      </c>
    </row>
    <row r="487" spans="1:25" x14ac:dyDescent="0.3">
      <c r="A487" s="31" t="s">
        <v>993</v>
      </c>
      <c r="B487" s="31" t="s">
        <v>994</v>
      </c>
      <c r="C487" s="31" t="s">
        <v>20</v>
      </c>
      <c r="D487" s="31" t="s">
        <v>41</v>
      </c>
      <c r="E487" s="31">
        <v>65</v>
      </c>
      <c r="F487" s="31">
        <v>21</v>
      </c>
      <c r="G487" s="31">
        <v>18742.310000000001</v>
      </c>
      <c r="H487" s="31">
        <v>1218250.1499999999</v>
      </c>
      <c r="I487" s="32">
        <v>45732</v>
      </c>
      <c r="J487" s="32">
        <v>45924</v>
      </c>
      <c r="K487" s="31" t="s">
        <v>29</v>
      </c>
      <c r="L487" s="33" t="s">
        <v>30</v>
      </c>
      <c r="M487" s="13" t="str">
        <f>PROPER(TRIM(SUBSTITUTE(B487,"###"," ")))</f>
        <v>Behind X</v>
      </c>
      <c r="N487" s="13" t="str">
        <f>PROPER(TRIM(SUBSTITUTE(C487,"###"," ")))</f>
        <v>Toys</v>
      </c>
      <c r="O487" s="13" t="str">
        <f>PROPER(TRIM(SUBSTITUTE(D487,"###"," ")))</f>
        <v>Quickstock</v>
      </c>
      <c r="P487" s="13" t="str">
        <f t="shared" si="49"/>
        <v>Behind X</v>
      </c>
      <c r="Q487" s="34" t="str">
        <f t="shared" si="50"/>
        <v>Toys</v>
      </c>
      <c r="R487" s="13" t="str">
        <f t="shared" si="51"/>
        <v>Quickstock</v>
      </c>
      <c r="S487" s="35">
        <f t="shared" si="52"/>
        <v>65</v>
      </c>
      <c r="T487" s="35">
        <f t="shared" si="53"/>
        <v>21</v>
      </c>
      <c r="U487" s="14">
        <f t="shared" si="54"/>
        <v>18742.310000000001</v>
      </c>
      <c r="V487" s="14">
        <f t="shared" si="55"/>
        <v>1218250.1500000001</v>
      </c>
      <c r="W487" s="13" t="str">
        <v>In Stock</v>
      </c>
      <c r="X487" s="13" t="str">
        <v>No</v>
      </c>
      <c r="Y487" s="13">
        <v>0</v>
      </c>
    </row>
    <row r="488" spans="1:25" x14ac:dyDescent="0.3">
      <c r="A488" s="31" t="s">
        <v>995</v>
      </c>
      <c r="B488" s="31" t="s">
        <v>996</v>
      </c>
      <c r="C488" s="31" t="s">
        <v>44</v>
      </c>
      <c r="D488" s="31" t="s">
        <v>53</v>
      </c>
      <c r="E488" s="31">
        <v>74</v>
      </c>
      <c r="F488" s="31">
        <v>86</v>
      </c>
      <c r="G488" s="31">
        <v>7969.78</v>
      </c>
      <c r="H488" s="31">
        <v>589763.72</v>
      </c>
      <c r="I488" s="32">
        <v>45789</v>
      </c>
      <c r="J488" s="32">
        <v>45937</v>
      </c>
      <c r="K488" s="13"/>
      <c r="L488" s="33" t="s">
        <v>21</v>
      </c>
      <c r="M488" s="13" t="str">
        <f>PROPER(TRIM(SUBSTITUTE(B488,"###"," ")))</f>
        <v>College Mini</v>
      </c>
      <c r="N488" s="13" t="str">
        <f>PROPER(TRIM(SUBSTITUTE(C488,"###"," ")))</f>
        <v>Groceries</v>
      </c>
      <c r="O488" s="13" t="str">
        <f>PROPER(TRIM(SUBSTITUTE(D488,"###"," ")))</f>
        <v>Abc Pvt Ltd</v>
      </c>
      <c r="P488" s="13" t="str">
        <f t="shared" si="49"/>
        <v>College Mini</v>
      </c>
      <c r="Q488" s="34" t="str">
        <f t="shared" si="50"/>
        <v>Groceries</v>
      </c>
      <c r="R488" s="13" t="str">
        <f t="shared" si="51"/>
        <v>Abc Pvt Ltd</v>
      </c>
      <c r="S488" s="35">
        <f t="shared" si="52"/>
        <v>74</v>
      </c>
      <c r="T488" s="35">
        <f t="shared" si="53"/>
        <v>86</v>
      </c>
      <c r="U488" s="14">
        <f t="shared" si="54"/>
        <v>7969.78</v>
      </c>
      <c r="V488" s="14">
        <f t="shared" si="55"/>
        <v>589763.72</v>
      </c>
      <c r="W488" s="13" t="str">
        <v>Low Stock</v>
      </c>
      <c r="X488" s="13" t="str">
        <v>Yes</v>
      </c>
      <c r="Y488" s="13">
        <v>1</v>
      </c>
    </row>
    <row r="489" spans="1:25" x14ac:dyDescent="0.3">
      <c r="A489" s="31" t="s">
        <v>997</v>
      </c>
      <c r="B489" s="31" t="s">
        <v>998</v>
      </c>
      <c r="C489" s="31" t="s">
        <v>40</v>
      </c>
      <c r="D489" s="31" t="s">
        <v>15</v>
      </c>
      <c r="E489" s="31">
        <v>153</v>
      </c>
      <c r="F489" s="31">
        <v>87</v>
      </c>
      <c r="G489" s="31">
        <v>17473.07</v>
      </c>
      <c r="H489" s="31">
        <v>2673379.71</v>
      </c>
      <c r="I489" s="32">
        <v>45790</v>
      </c>
      <c r="J489" s="32">
        <v>45931</v>
      </c>
      <c r="K489" s="31" t="s">
        <v>29</v>
      </c>
      <c r="L489" s="33" t="s">
        <v>33</v>
      </c>
      <c r="M489" s="13" t="str">
        <f>PROPER(TRIM(SUBSTITUTE(B489,"###"," ")))</f>
        <v>Story X</v>
      </c>
      <c r="N489" s="13" t="str">
        <f>PROPER(TRIM(SUBSTITUTE(C489,"###"," ")))</f>
        <v>Electronics</v>
      </c>
      <c r="O489" s="13" t="str">
        <f>PROPER(TRIM(SUBSTITUTE(D489,"###"," ")))</f>
        <v>Global Traders</v>
      </c>
      <c r="P489" s="13" t="str">
        <f t="shared" si="49"/>
        <v>Story X</v>
      </c>
      <c r="Q489" s="34" t="str">
        <f t="shared" si="50"/>
        <v>Electronics</v>
      </c>
      <c r="R489" s="13" t="str">
        <f t="shared" si="51"/>
        <v>Global Traders</v>
      </c>
      <c r="S489" s="35">
        <f t="shared" si="52"/>
        <v>153</v>
      </c>
      <c r="T489" s="35">
        <f t="shared" si="53"/>
        <v>87</v>
      </c>
      <c r="U489" s="14">
        <f t="shared" si="54"/>
        <v>17473.07</v>
      </c>
      <c r="V489" s="14">
        <f t="shared" si="55"/>
        <v>2673379.71</v>
      </c>
      <c r="W489" s="13" t="str">
        <v>In Stock</v>
      </c>
      <c r="X489" s="13" t="str">
        <v>No</v>
      </c>
      <c r="Y489" s="13">
        <v>0</v>
      </c>
    </row>
    <row r="490" spans="1:25" x14ac:dyDescent="0.3">
      <c r="A490" s="31" t="s">
        <v>999</v>
      </c>
      <c r="B490" s="31" t="s">
        <v>1000</v>
      </c>
      <c r="C490" s="31" t="s">
        <v>40</v>
      </c>
      <c r="D490" s="31" t="s">
        <v>45</v>
      </c>
      <c r="E490" s="31">
        <v>162</v>
      </c>
      <c r="F490" s="31">
        <v>41</v>
      </c>
      <c r="G490" s="31">
        <v>9964.42</v>
      </c>
      <c r="H490" s="31">
        <v>1614236.04</v>
      </c>
      <c r="I490" s="32">
        <v>45739</v>
      </c>
      <c r="J490" s="32">
        <v>45861</v>
      </c>
      <c r="K490" s="31" t="s">
        <v>29</v>
      </c>
      <c r="L490" s="33" t="s">
        <v>33</v>
      </c>
      <c r="M490" s="13" t="str">
        <f>PROPER(TRIM(SUBSTITUTE(B490,"###"," ")))</f>
        <v>Area X</v>
      </c>
      <c r="N490" s="13" t="str">
        <f>PROPER(TRIM(SUBSTITUTE(C490,"###"," ")))</f>
        <v>Electronics</v>
      </c>
      <c r="O490" s="13" t="str">
        <f>PROPER(TRIM(SUBSTITUTE(D490,"###"," ")))</f>
        <v>Retailmart Inc</v>
      </c>
      <c r="P490" s="13" t="str">
        <f t="shared" si="49"/>
        <v>Area X</v>
      </c>
      <c r="Q490" s="34" t="str">
        <f t="shared" si="50"/>
        <v>Electronics</v>
      </c>
      <c r="R490" s="13" t="str">
        <f t="shared" si="51"/>
        <v>Retailmart Inc</v>
      </c>
      <c r="S490" s="35">
        <f t="shared" si="52"/>
        <v>162</v>
      </c>
      <c r="T490" s="35">
        <f t="shared" si="53"/>
        <v>41</v>
      </c>
      <c r="U490" s="14">
        <f t="shared" si="54"/>
        <v>9964.42</v>
      </c>
      <c r="V490" s="14">
        <f t="shared" si="55"/>
        <v>1614236.04</v>
      </c>
      <c r="W490" s="13" t="str">
        <v>In Stock</v>
      </c>
      <c r="X490" s="13" t="str">
        <v>No</v>
      </c>
      <c r="Y490" s="13">
        <v>0</v>
      </c>
    </row>
    <row r="491" spans="1:25" x14ac:dyDescent="0.3">
      <c r="A491" s="31" t="s">
        <v>1001</v>
      </c>
      <c r="B491" s="31" t="s">
        <v>1002</v>
      </c>
      <c r="C491" s="31" t="s">
        <v>44</v>
      </c>
      <c r="D491" s="31" t="s">
        <v>53</v>
      </c>
      <c r="E491" s="31">
        <v>59</v>
      </c>
      <c r="F491" s="31">
        <v>31</v>
      </c>
      <c r="G491" s="31">
        <v>18615.37</v>
      </c>
      <c r="H491" s="31">
        <v>1098306.83</v>
      </c>
      <c r="I491" s="32">
        <v>45715</v>
      </c>
      <c r="J491" s="32">
        <v>45905</v>
      </c>
      <c r="K491" s="31" t="s">
        <v>25</v>
      </c>
      <c r="L491" s="33" t="s">
        <v>33</v>
      </c>
      <c r="M491" s="13" t="str">
        <f>PROPER(TRIM(SUBSTITUTE(B491,"###"," ")))</f>
        <v>Strategy Lite</v>
      </c>
      <c r="N491" s="13" t="str">
        <f>PROPER(TRIM(SUBSTITUTE(C491,"###"," ")))</f>
        <v>Groceries</v>
      </c>
      <c r="O491" s="13" t="str">
        <f>PROPER(TRIM(SUBSTITUTE(D491,"###"," ")))</f>
        <v>Abc Pvt Ltd</v>
      </c>
      <c r="P491" s="13" t="str">
        <f t="shared" si="49"/>
        <v>Strategy Lite</v>
      </c>
      <c r="Q491" s="34" t="str">
        <f t="shared" si="50"/>
        <v>Groceries</v>
      </c>
      <c r="R491" s="13" t="str">
        <f t="shared" si="51"/>
        <v>Abc Pvt Ltd</v>
      </c>
      <c r="S491" s="35">
        <f t="shared" si="52"/>
        <v>59</v>
      </c>
      <c r="T491" s="35">
        <f t="shared" si="53"/>
        <v>31</v>
      </c>
      <c r="U491" s="14">
        <f t="shared" si="54"/>
        <v>18615.37</v>
      </c>
      <c r="V491" s="14">
        <f t="shared" si="55"/>
        <v>1098306.8299999998</v>
      </c>
      <c r="W491" s="13" t="str">
        <v>In Stock</v>
      </c>
      <c r="X491" s="13" t="str">
        <v>No</v>
      </c>
      <c r="Y491" s="13">
        <v>0</v>
      </c>
    </row>
    <row r="492" spans="1:25" x14ac:dyDescent="0.3">
      <c r="A492" s="31" t="s">
        <v>1003</v>
      </c>
      <c r="B492" s="31" t="s">
        <v>1004</v>
      </c>
      <c r="C492" s="31" t="s">
        <v>20</v>
      </c>
      <c r="D492" s="31" t="s">
        <v>41</v>
      </c>
      <c r="E492" s="31">
        <v>172</v>
      </c>
      <c r="F492" s="31">
        <v>54</v>
      </c>
      <c r="G492" s="31">
        <v>13502.36</v>
      </c>
      <c r="H492" s="31">
        <v>2322405.92</v>
      </c>
      <c r="I492" s="32">
        <v>45709</v>
      </c>
      <c r="J492" s="32">
        <v>45898</v>
      </c>
      <c r="K492" s="13"/>
      <c r="L492" s="33" t="s">
        <v>30</v>
      </c>
      <c r="M492" s="13" t="str">
        <f>PROPER(TRIM(SUBSTITUTE(B492,"###"," ")))</f>
        <v>Mrs Plus</v>
      </c>
      <c r="N492" s="13" t="str">
        <f>PROPER(TRIM(SUBSTITUTE(C492,"###"," ")))</f>
        <v>Toys</v>
      </c>
      <c r="O492" s="13" t="str">
        <f>PROPER(TRIM(SUBSTITUTE(D492,"###"," ")))</f>
        <v>Quickstock</v>
      </c>
      <c r="P492" s="13" t="str">
        <f t="shared" si="49"/>
        <v>Mrs Plus</v>
      </c>
      <c r="Q492" s="34" t="str">
        <f t="shared" si="50"/>
        <v>Toys</v>
      </c>
      <c r="R492" s="13" t="str">
        <f t="shared" si="51"/>
        <v>Quickstock</v>
      </c>
      <c r="S492" s="35">
        <f t="shared" si="52"/>
        <v>172</v>
      </c>
      <c r="T492" s="35">
        <f t="shared" si="53"/>
        <v>54</v>
      </c>
      <c r="U492" s="14">
        <f t="shared" si="54"/>
        <v>13502.36</v>
      </c>
      <c r="V492" s="14">
        <f t="shared" si="55"/>
        <v>2322405.92</v>
      </c>
      <c r="W492" s="13" t="str">
        <v>In Stock</v>
      </c>
      <c r="X492" s="13" t="str">
        <v>No</v>
      </c>
      <c r="Y492" s="13">
        <v>0</v>
      </c>
    </row>
    <row r="493" spans="1:25" x14ac:dyDescent="0.3">
      <c r="A493" s="31" t="s">
        <v>1006</v>
      </c>
      <c r="B493" s="31" t="s">
        <v>1007</v>
      </c>
      <c r="C493" s="31" t="s">
        <v>44</v>
      </c>
      <c r="D493" s="31" t="s">
        <v>24</v>
      </c>
      <c r="E493" s="31">
        <v>72</v>
      </c>
      <c r="F493" s="31">
        <v>34</v>
      </c>
      <c r="G493" s="31">
        <v>8089.45</v>
      </c>
      <c r="H493" s="31">
        <v>582440.4</v>
      </c>
      <c r="I493" s="32">
        <v>45829</v>
      </c>
      <c r="J493" s="32">
        <v>45924</v>
      </c>
      <c r="K493" s="31" t="s">
        <v>46</v>
      </c>
      <c r="L493" s="33" t="s">
        <v>30</v>
      </c>
      <c r="M493" s="13" t="str">
        <f>PROPER(TRIM(SUBSTITUTE(B493,"###"," ")))</f>
        <v>Study Max</v>
      </c>
      <c r="N493" s="13" t="str">
        <f>PROPER(TRIM(SUBSTITUTE(C493,"###"," ")))</f>
        <v>Groceries</v>
      </c>
      <c r="O493" s="13" t="str">
        <f>PROPER(TRIM(SUBSTITUTE(D493,"###"," ")))</f>
        <v>Omni Suppliers</v>
      </c>
      <c r="P493" s="13" t="str">
        <f t="shared" si="49"/>
        <v>Study Max</v>
      </c>
      <c r="Q493" s="34" t="str">
        <f t="shared" si="50"/>
        <v>Groceries</v>
      </c>
      <c r="R493" s="13" t="str">
        <f t="shared" si="51"/>
        <v>Omni Suppliers</v>
      </c>
      <c r="S493" s="35">
        <f t="shared" si="52"/>
        <v>72</v>
      </c>
      <c r="T493" s="35">
        <f t="shared" si="53"/>
        <v>34</v>
      </c>
      <c r="U493" s="14">
        <f t="shared" si="54"/>
        <v>8089.45</v>
      </c>
      <c r="V493" s="14">
        <f t="shared" si="55"/>
        <v>582440.4</v>
      </c>
      <c r="W493" s="13" t="str">
        <v>In Stock</v>
      </c>
      <c r="X493" s="13" t="str">
        <v>No</v>
      </c>
      <c r="Y493" s="13">
        <v>0</v>
      </c>
    </row>
    <row r="494" spans="1:25" x14ac:dyDescent="0.3">
      <c r="A494" s="31" t="s">
        <v>1008</v>
      </c>
      <c r="B494" s="31" t="s">
        <v>1009</v>
      </c>
      <c r="C494" s="31" t="s">
        <v>40</v>
      </c>
      <c r="D494" s="31" t="s">
        <v>15</v>
      </c>
      <c r="E494" s="31">
        <v>90</v>
      </c>
      <c r="F494" s="31">
        <v>21</v>
      </c>
      <c r="G494" s="31">
        <v>4511.1099999999997</v>
      </c>
      <c r="H494" s="31">
        <v>405999.9</v>
      </c>
      <c r="I494" s="32">
        <v>45721</v>
      </c>
      <c r="J494" s="32">
        <v>45916</v>
      </c>
      <c r="K494" s="13"/>
      <c r="L494" s="33" t="s">
        <v>58</v>
      </c>
      <c r="M494" s="13" t="str">
        <f>PROPER(TRIM(SUBSTITUTE(B494,"###"," ")))</f>
        <v>Development Plus</v>
      </c>
      <c r="N494" s="13" t="str">
        <f>PROPER(TRIM(SUBSTITUTE(C494,"###"," ")))</f>
        <v>Electronics</v>
      </c>
      <c r="O494" s="13" t="str">
        <f>PROPER(TRIM(SUBSTITUTE(D494,"###"," ")))</f>
        <v>Global Traders</v>
      </c>
      <c r="P494" s="13" t="str">
        <f t="shared" si="49"/>
        <v>Development Plus</v>
      </c>
      <c r="Q494" s="34" t="str">
        <f t="shared" si="50"/>
        <v>Electronics</v>
      </c>
      <c r="R494" s="13" t="str">
        <f t="shared" si="51"/>
        <v>Global Traders</v>
      </c>
      <c r="S494" s="35">
        <f t="shared" si="52"/>
        <v>90</v>
      </c>
      <c r="T494" s="35">
        <f t="shared" si="53"/>
        <v>21</v>
      </c>
      <c r="U494" s="14">
        <f t="shared" si="54"/>
        <v>4511.1099999999997</v>
      </c>
      <c r="V494" s="14">
        <f t="shared" si="55"/>
        <v>405999.89999999997</v>
      </c>
      <c r="W494" s="13" t="str">
        <v>In Stock</v>
      </c>
      <c r="X494" s="13" t="str">
        <v>No</v>
      </c>
      <c r="Y494" s="13">
        <v>0</v>
      </c>
    </row>
    <row r="495" spans="1:25" x14ac:dyDescent="0.3">
      <c r="A495" s="31" t="s">
        <v>1010</v>
      </c>
      <c r="B495" s="31" t="s">
        <v>1011</v>
      </c>
      <c r="C495" s="31" t="s">
        <v>20</v>
      </c>
      <c r="D495" s="31" t="s">
        <v>24</v>
      </c>
      <c r="E495" s="31">
        <v>19</v>
      </c>
      <c r="F495" s="31">
        <v>29</v>
      </c>
      <c r="G495" s="31">
        <v>16458.490000000002</v>
      </c>
      <c r="H495" s="31">
        <v>312711.31000000011</v>
      </c>
      <c r="I495" s="32">
        <v>45801</v>
      </c>
      <c r="J495" s="32">
        <v>45934</v>
      </c>
      <c r="K495" s="13"/>
      <c r="L495" s="33" t="s">
        <v>58</v>
      </c>
      <c r="M495" s="13" t="str">
        <f>PROPER(TRIM(SUBSTITUTE(B495,"###"," ")))</f>
        <v>Rule X</v>
      </c>
      <c r="N495" s="13" t="str">
        <f>PROPER(TRIM(SUBSTITUTE(C495,"###"," ")))</f>
        <v>Toys</v>
      </c>
      <c r="O495" s="13" t="str">
        <f>PROPER(TRIM(SUBSTITUTE(D495,"###"," ")))</f>
        <v>Omni Suppliers</v>
      </c>
      <c r="P495" s="13" t="str">
        <f t="shared" si="49"/>
        <v>Rule X</v>
      </c>
      <c r="Q495" s="34" t="str">
        <f t="shared" si="50"/>
        <v>Toys</v>
      </c>
      <c r="R495" s="13" t="str">
        <f t="shared" si="51"/>
        <v>Omni Suppliers</v>
      </c>
      <c r="S495" s="35">
        <f t="shared" si="52"/>
        <v>19</v>
      </c>
      <c r="T495" s="35">
        <f t="shared" si="53"/>
        <v>29</v>
      </c>
      <c r="U495" s="14">
        <f t="shared" si="54"/>
        <v>16458.490000000002</v>
      </c>
      <c r="V495" s="14">
        <f t="shared" si="55"/>
        <v>312711.31000000006</v>
      </c>
      <c r="W495" s="13" t="str">
        <v>Low Stock</v>
      </c>
      <c r="X495" s="13" t="str">
        <v>Yes</v>
      </c>
      <c r="Y495" s="13">
        <v>1</v>
      </c>
    </row>
    <row r="496" spans="1:25" x14ac:dyDescent="0.3">
      <c r="A496" s="31" t="s">
        <v>1012</v>
      </c>
      <c r="B496" s="31" t="s">
        <v>1013</v>
      </c>
      <c r="C496" s="31" t="s">
        <v>14</v>
      </c>
      <c r="D496" s="31" t="s">
        <v>15</v>
      </c>
      <c r="E496" s="31">
        <v>53</v>
      </c>
      <c r="F496" s="31">
        <v>52</v>
      </c>
      <c r="G496" s="31">
        <v>18459.009999999998</v>
      </c>
      <c r="H496" s="31">
        <v>978327.52999999991</v>
      </c>
      <c r="I496" s="32">
        <v>45691</v>
      </c>
      <c r="J496" s="32">
        <v>45919</v>
      </c>
      <c r="K496" s="31" t="s">
        <v>29</v>
      </c>
      <c r="L496" s="33" t="s">
        <v>30</v>
      </c>
      <c r="M496" s="13" t="str">
        <f>PROPER(TRIM(SUBSTITUTE(B496,"###"," ")))</f>
        <v>Around Mini</v>
      </c>
      <c r="N496" s="13" t="str">
        <f>PROPER(TRIM(SUBSTITUTE(C496,"###"," ")))</f>
        <v>Clothing</v>
      </c>
      <c r="O496" s="13" t="str">
        <f>PROPER(TRIM(SUBSTITUTE(D496,"###"," ")))</f>
        <v>Global Traders</v>
      </c>
      <c r="P496" s="13" t="str">
        <f t="shared" si="49"/>
        <v>Around Mini</v>
      </c>
      <c r="Q496" s="34" t="str">
        <f t="shared" si="50"/>
        <v>Clothing</v>
      </c>
      <c r="R496" s="13" t="str">
        <f t="shared" si="51"/>
        <v>Global Traders</v>
      </c>
      <c r="S496" s="35">
        <f t="shared" si="52"/>
        <v>53</v>
      </c>
      <c r="T496" s="35">
        <f t="shared" si="53"/>
        <v>52</v>
      </c>
      <c r="U496" s="14">
        <f t="shared" si="54"/>
        <v>18459.009999999998</v>
      </c>
      <c r="V496" s="14">
        <f t="shared" si="55"/>
        <v>978327.52999999991</v>
      </c>
      <c r="W496" s="13" t="str">
        <v>In Stock</v>
      </c>
      <c r="X496" s="13" t="str">
        <v>No</v>
      </c>
      <c r="Y496" s="13">
        <v>0</v>
      </c>
    </row>
    <row r="497" spans="1:25" x14ac:dyDescent="0.3">
      <c r="A497" s="31" t="s">
        <v>1014</v>
      </c>
      <c r="B497" s="31" t="s">
        <v>1015</v>
      </c>
      <c r="C497" s="31" t="s">
        <v>44</v>
      </c>
      <c r="D497" s="31" t="s">
        <v>53</v>
      </c>
      <c r="E497" s="31">
        <v>64</v>
      </c>
      <c r="F497" s="31">
        <v>99</v>
      </c>
      <c r="G497" s="31">
        <v>15307.96</v>
      </c>
      <c r="H497" s="31">
        <v>979709.43999999994</v>
      </c>
      <c r="I497" s="32">
        <v>45684</v>
      </c>
      <c r="J497" s="32">
        <v>45941</v>
      </c>
      <c r="K497" s="31" t="s">
        <v>57</v>
      </c>
      <c r="L497" s="33" t="s">
        <v>58</v>
      </c>
      <c r="M497" s="13" t="str">
        <f>PROPER(TRIM(SUBSTITUTE(B497,"###"," ")))</f>
        <v>Main Plus</v>
      </c>
      <c r="N497" s="13" t="str">
        <f>PROPER(TRIM(SUBSTITUTE(C497,"###"," ")))</f>
        <v>Groceries</v>
      </c>
      <c r="O497" s="13" t="str">
        <f>PROPER(TRIM(SUBSTITUTE(D497,"###"," ")))</f>
        <v>Abc Pvt Ltd</v>
      </c>
      <c r="P497" s="13" t="str">
        <f t="shared" si="49"/>
        <v>Main Plus</v>
      </c>
      <c r="Q497" s="34" t="str">
        <f t="shared" si="50"/>
        <v>Groceries</v>
      </c>
      <c r="R497" s="13" t="str">
        <f t="shared" si="51"/>
        <v>Abc Pvt Ltd</v>
      </c>
      <c r="S497" s="35">
        <f t="shared" si="52"/>
        <v>64</v>
      </c>
      <c r="T497" s="35">
        <f t="shared" si="53"/>
        <v>99</v>
      </c>
      <c r="U497" s="14">
        <f t="shared" si="54"/>
        <v>15307.96</v>
      </c>
      <c r="V497" s="14">
        <f t="shared" si="55"/>
        <v>979709.43999999994</v>
      </c>
      <c r="W497" s="13" t="str">
        <v>Low Stock</v>
      </c>
      <c r="X497" s="13" t="str">
        <v>Yes</v>
      </c>
      <c r="Y497" s="13">
        <v>1</v>
      </c>
    </row>
    <row r="498" spans="1:25" x14ac:dyDescent="0.3">
      <c r="A498" s="31" t="s">
        <v>1016</v>
      </c>
      <c r="B498" s="31" t="s">
        <v>1017</v>
      </c>
      <c r="C498" s="31" t="s">
        <v>20</v>
      </c>
      <c r="D498" s="31" t="s">
        <v>53</v>
      </c>
      <c r="E498" s="31">
        <v>168</v>
      </c>
      <c r="F498" s="31">
        <v>25</v>
      </c>
      <c r="G498" s="31">
        <v>2970.16</v>
      </c>
      <c r="H498" s="31">
        <v>498986.88</v>
      </c>
      <c r="I498" s="32">
        <v>45806</v>
      </c>
      <c r="J498" s="32">
        <v>45865</v>
      </c>
      <c r="K498" s="31" t="s">
        <v>46</v>
      </c>
      <c r="L498" s="33" t="s">
        <v>17</v>
      </c>
      <c r="M498" s="13" t="str">
        <f>PROPER(TRIM(SUBSTITUTE(B498,"###"," ")))</f>
        <v>Central Mini</v>
      </c>
      <c r="N498" s="13" t="str">
        <f>PROPER(TRIM(SUBSTITUTE(C498,"###"," ")))</f>
        <v>Toys</v>
      </c>
      <c r="O498" s="13" t="str">
        <f>PROPER(TRIM(SUBSTITUTE(D498,"###"," ")))</f>
        <v>Abc Pvt Ltd</v>
      </c>
      <c r="P498" s="13" t="str">
        <f t="shared" si="49"/>
        <v>Central Mini</v>
      </c>
      <c r="Q498" s="34" t="str">
        <f t="shared" si="50"/>
        <v>Toys</v>
      </c>
      <c r="R498" s="13" t="str">
        <f t="shared" si="51"/>
        <v>Abc Pvt Ltd</v>
      </c>
      <c r="S498" s="35">
        <f t="shared" si="52"/>
        <v>168</v>
      </c>
      <c r="T498" s="35">
        <f t="shared" si="53"/>
        <v>25</v>
      </c>
      <c r="U498" s="14">
        <f t="shared" si="54"/>
        <v>2970.16</v>
      </c>
      <c r="V498" s="14">
        <f t="shared" si="55"/>
        <v>498986.88</v>
      </c>
      <c r="W498" s="13" t="str">
        <v>In Stock</v>
      </c>
      <c r="X498" s="13" t="str">
        <v>No</v>
      </c>
      <c r="Y498" s="13">
        <v>0</v>
      </c>
    </row>
    <row r="499" spans="1:25" x14ac:dyDescent="0.3">
      <c r="A499" s="31" t="s">
        <v>1018</v>
      </c>
      <c r="B499" s="31" t="s">
        <v>1019</v>
      </c>
      <c r="C499" s="31" t="s">
        <v>14</v>
      </c>
      <c r="D499" s="31" t="s">
        <v>53</v>
      </c>
      <c r="E499" s="31">
        <v>135</v>
      </c>
      <c r="F499" s="31">
        <v>40</v>
      </c>
      <c r="G499" s="31">
        <v>564.95000000000005</v>
      </c>
      <c r="H499" s="31">
        <v>76268.25</v>
      </c>
      <c r="I499" s="32">
        <v>45811</v>
      </c>
      <c r="J499" s="32">
        <v>45924</v>
      </c>
      <c r="K499" s="31" t="s">
        <v>57</v>
      </c>
      <c r="L499" s="33" t="s">
        <v>33</v>
      </c>
      <c r="M499" s="13" t="str">
        <f>PROPER(TRIM(SUBSTITUTE(B499,"###"," ")))</f>
        <v>Part Mini</v>
      </c>
      <c r="N499" s="13" t="str">
        <f>PROPER(TRIM(SUBSTITUTE(C499,"###"," ")))</f>
        <v>Clothing</v>
      </c>
      <c r="O499" s="13" t="str">
        <f>PROPER(TRIM(SUBSTITUTE(D499,"###"," ")))</f>
        <v>Abc Pvt Ltd</v>
      </c>
      <c r="P499" s="13" t="str">
        <f t="shared" si="49"/>
        <v>Part Mini</v>
      </c>
      <c r="Q499" s="34" t="str">
        <f t="shared" si="50"/>
        <v>Clothing</v>
      </c>
      <c r="R499" s="13" t="str">
        <f t="shared" si="51"/>
        <v>Abc Pvt Ltd</v>
      </c>
      <c r="S499" s="35">
        <f t="shared" si="52"/>
        <v>135</v>
      </c>
      <c r="T499" s="35">
        <f t="shared" si="53"/>
        <v>40</v>
      </c>
      <c r="U499" s="14">
        <f t="shared" si="54"/>
        <v>564.95000000000005</v>
      </c>
      <c r="V499" s="14">
        <f t="shared" si="55"/>
        <v>76268.25</v>
      </c>
      <c r="W499" s="13" t="str">
        <v>In Stock</v>
      </c>
      <c r="X499" s="13" t="str">
        <v>No</v>
      </c>
      <c r="Y499" s="13">
        <v>0</v>
      </c>
    </row>
    <row r="500" spans="1:25" x14ac:dyDescent="0.3">
      <c r="A500" s="31" t="s">
        <v>1020</v>
      </c>
      <c r="B500" s="31" t="s">
        <v>1021</v>
      </c>
      <c r="C500" s="31" t="s">
        <v>20</v>
      </c>
      <c r="D500" s="31" t="s">
        <v>24</v>
      </c>
      <c r="E500" s="31">
        <v>78</v>
      </c>
      <c r="F500" s="31">
        <v>87</v>
      </c>
      <c r="G500" s="31">
        <v>1645.31</v>
      </c>
      <c r="H500" s="31">
        <v>128334.18</v>
      </c>
      <c r="I500" s="32">
        <v>45712</v>
      </c>
      <c r="J500" s="32">
        <v>45893</v>
      </c>
      <c r="K500" s="31" t="s">
        <v>54</v>
      </c>
      <c r="L500" s="33" t="s">
        <v>33</v>
      </c>
      <c r="M500" s="13" t="str">
        <f>PROPER(TRIM(SUBSTITUTE(B500,"###"," ")))</f>
        <v>Lose Pro</v>
      </c>
      <c r="N500" s="13" t="str">
        <f>PROPER(TRIM(SUBSTITUTE(C500,"###"," ")))</f>
        <v>Toys</v>
      </c>
      <c r="O500" s="13" t="str">
        <f>PROPER(TRIM(SUBSTITUTE(D500,"###"," ")))</f>
        <v>Omni Suppliers</v>
      </c>
      <c r="P500" s="13" t="str">
        <f t="shared" si="49"/>
        <v>Lose Pro</v>
      </c>
      <c r="Q500" s="34" t="str">
        <f t="shared" si="50"/>
        <v>Toys</v>
      </c>
      <c r="R500" s="13" t="str">
        <f t="shared" si="51"/>
        <v>Omni Suppliers</v>
      </c>
      <c r="S500" s="35">
        <f t="shared" si="52"/>
        <v>78</v>
      </c>
      <c r="T500" s="35">
        <f t="shared" si="53"/>
        <v>87</v>
      </c>
      <c r="U500" s="14">
        <f t="shared" si="54"/>
        <v>1645.31</v>
      </c>
      <c r="V500" s="14">
        <f t="shared" si="55"/>
        <v>128334.18</v>
      </c>
      <c r="W500" s="13" t="str">
        <v>Low Stock</v>
      </c>
      <c r="X500" s="13" t="str">
        <v>Yes</v>
      </c>
      <c r="Y500" s="13">
        <v>1</v>
      </c>
    </row>
    <row r="501" spans="1:25" x14ac:dyDescent="0.3">
      <c r="A501" s="31" t="s">
        <v>1022</v>
      </c>
      <c r="B501" s="31" t="s">
        <v>1023</v>
      </c>
      <c r="C501" s="31" t="s">
        <v>14</v>
      </c>
      <c r="D501" s="31" t="s">
        <v>45</v>
      </c>
      <c r="E501" s="13"/>
      <c r="F501" s="31">
        <v>32</v>
      </c>
      <c r="G501" s="31">
        <v>18732.16</v>
      </c>
      <c r="H501" s="13"/>
      <c r="I501" s="32">
        <v>45828</v>
      </c>
      <c r="J501" s="32">
        <v>45903</v>
      </c>
      <c r="K501" s="31" t="s">
        <v>54</v>
      </c>
      <c r="L501" s="33" t="s">
        <v>17</v>
      </c>
      <c r="M501" s="13" t="str">
        <f>PROPER(TRIM(SUBSTITUTE(B501,"###"," ")))</f>
        <v>Son Lite</v>
      </c>
      <c r="N501" s="13" t="str">
        <f>PROPER(TRIM(SUBSTITUTE(C501,"###"," ")))</f>
        <v>Clothing</v>
      </c>
      <c r="O501" s="13" t="str">
        <f>PROPER(TRIM(SUBSTITUTE(D501,"###"," ")))</f>
        <v>Retailmart Inc</v>
      </c>
      <c r="P501" s="13" t="str">
        <f t="shared" si="49"/>
        <v>Son Lite</v>
      </c>
      <c r="Q501" s="34" t="str">
        <f t="shared" si="50"/>
        <v>Clothing</v>
      </c>
      <c r="R501" s="13" t="str">
        <f t="shared" si="51"/>
        <v>Retailmart Inc</v>
      </c>
      <c r="S501" s="35">
        <f t="shared" si="52"/>
        <v>0</v>
      </c>
      <c r="T501" s="35">
        <f t="shared" si="53"/>
        <v>32</v>
      </c>
      <c r="U501" s="14">
        <f t="shared" si="54"/>
        <v>18732.16</v>
      </c>
      <c r="V501" s="14">
        <f t="shared" si="55"/>
        <v>0</v>
      </c>
      <c r="W501" s="13" t="str">
        <v>Out of Stock</v>
      </c>
      <c r="X501" s="13" t="str">
        <v>Yes</v>
      </c>
      <c r="Y501" s="13">
        <v>1</v>
      </c>
    </row>
    <row r="502" spans="1:25" x14ac:dyDescent="0.3">
      <c r="A502" s="31" t="s">
        <v>1024</v>
      </c>
      <c r="B502" s="31" t="s">
        <v>1025</v>
      </c>
      <c r="C502" s="31" t="s">
        <v>20</v>
      </c>
      <c r="D502" s="31" t="s">
        <v>24</v>
      </c>
      <c r="E502" s="31">
        <v>59</v>
      </c>
      <c r="F502" s="31">
        <v>82</v>
      </c>
      <c r="G502" s="31">
        <v>12834.48</v>
      </c>
      <c r="H502" s="31">
        <v>757234.32</v>
      </c>
      <c r="I502" s="32">
        <v>45841</v>
      </c>
      <c r="J502" s="32">
        <v>45879</v>
      </c>
      <c r="K502" s="13"/>
      <c r="L502" s="33" t="s">
        <v>58</v>
      </c>
      <c r="M502" s="13" t="str">
        <f>PROPER(TRIM(SUBSTITUTE(B502,"###"," ")))</f>
        <v>Last Plus</v>
      </c>
      <c r="N502" s="13" t="str">
        <f>PROPER(TRIM(SUBSTITUTE(C502,"###"," ")))</f>
        <v>Toys</v>
      </c>
      <c r="O502" s="13" t="str">
        <f>PROPER(TRIM(SUBSTITUTE(D502,"###"," ")))</f>
        <v>Omni Suppliers</v>
      </c>
      <c r="P502" s="13" t="str">
        <f t="shared" si="49"/>
        <v>Last Plus</v>
      </c>
      <c r="Q502" s="34" t="str">
        <f t="shared" si="50"/>
        <v>Toys</v>
      </c>
      <c r="R502" s="13" t="str">
        <f t="shared" si="51"/>
        <v>Omni Suppliers</v>
      </c>
      <c r="S502" s="35">
        <f t="shared" si="52"/>
        <v>59</v>
      </c>
      <c r="T502" s="35">
        <f t="shared" si="53"/>
        <v>82</v>
      </c>
      <c r="U502" s="14">
        <f t="shared" si="54"/>
        <v>12834.48</v>
      </c>
      <c r="V502" s="14">
        <f t="shared" si="55"/>
        <v>757234.32</v>
      </c>
      <c r="W502" s="13" t="str">
        <v>Low Stock</v>
      </c>
      <c r="X502" s="13" t="str">
        <v>Yes</v>
      </c>
      <c r="Y502" s="13">
        <v>1</v>
      </c>
    </row>
    <row r="503" spans="1:25" x14ac:dyDescent="0.3">
      <c r="A503" s="31" t="s">
        <v>1026</v>
      </c>
      <c r="B503" s="31" t="s">
        <v>1027</v>
      </c>
      <c r="C503" s="31" t="s">
        <v>14</v>
      </c>
      <c r="D503" s="31" t="s">
        <v>45</v>
      </c>
      <c r="E503" s="31">
        <v>42</v>
      </c>
      <c r="F503" s="31">
        <v>21</v>
      </c>
      <c r="G503" s="31">
        <v>13021.51</v>
      </c>
      <c r="H503" s="31">
        <v>546903.42000000004</v>
      </c>
      <c r="I503" s="32">
        <v>45683</v>
      </c>
      <c r="J503" s="32">
        <v>45894</v>
      </c>
      <c r="K503" s="31" t="s">
        <v>54</v>
      </c>
      <c r="L503" s="33" t="s">
        <v>33</v>
      </c>
      <c r="M503" s="13" t="str">
        <f>PROPER(TRIM(SUBSTITUTE(B503,"###"," ")))</f>
        <v>Choose Lite</v>
      </c>
      <c r="N503" s="13" t="str">
        <f>PROPER(TRIM(SUBSTITUTE(C503,"###"," ")))</f>
        <v>Clothing</v>
      </c>
      <c r="O503" s="13" t="str">
        <f>PROPER(TRIM(SUBSTITUTE(D503,"###"," ")))</f>
        <v>Retailmart Inc</v>
      </c>
      <c r="P503" s="13" t="str">
        <f t="shared" si="49"/>
        <v>Choose Lite</v>
      </c>
      <c r="Q503" s="34" t="str">
        <f t="shared" si="50"/>
        <v>Clothing</v>
      </c>
      <c r="R503" s="13" t="str">
        <f t="shared" si="51"/>
        <v>Retailmart Inc</v>
      </c>
      <c r="S503" s="35">
        <f t="shared" si="52"/>
        <v>42</v>
      </c>
      <c r="T503" s="35">
        <f t="shared" si="53"/>
        <v>21</v>
      </c>
      <c r="U503" s="14">
        <f t="shared" si="54"/>
        <v>13021.51</v>
      </c>
      <c r="V503" s="14">
        <f t="shared" si="55"/>
        <v>546903.42000000004</v>
      </c>
      <c r="W503" s="13" t="str">
        <v>In Stock</v>
      </c>
      <c r="X503" s="13" t="str">
        <v>No</v>
      </c>
      <c r="Y503" s="13">
        <v>0</v>
      </c>
    </row>
    <row r="504" spans="1:25" x14ac:dyDescent="0.3">
      <c r="A504" s="31" t="s">
        <v>1028</v>
      </c>
      <c r="B504" s="31" t="s">
        <v>1029</v>
      </c>
      <c r="C504" s="31" t="s">
        <v>44</v>
      </c>
      <c r="D504" s="31" t="s">
        <v>41</v>
      </c>
      <c r="E504" s="31">
        <v>30</v>
      </c>
      <c r="F504" s="31">
        <v>24</v>
      </c>
      <c r="G504" s="31">
        <v>15626.19</v>
      </c>
      <c r="H504" s="31">
        <v>468785.7</v>
      </c>
      <c r="I504" s="32">
        <v>45825</v>
      </c>
      <c r="J504" s="32">
        <v>45931</v>
      </c>
      <c r="K504" s="31" t="s">
        <v>25</v>
      </c>
      <c r="L504" s="33" t="s">
        <v>30</v>
      </c>
      <c r="M504" s="13" t="str">
        <f>PROPER(TRIM(SUBSTITUTE(B504,"###"," ")))</f>
        <v>Trouble Mini</v>
      </c>
      <c r="N504" s="13" t="str">
        <f>PROPER(TRIM(SUBSTITUTE(C504,"###"," ")))</f>
        <v>Groceries</v>
      </c>
      <c r="O504" s="13" t="str">
        <f>PROPER(TRIM(SUBSTITUTE(D504,"###"," ")))</f>
        <v>Quickstock</v>
      </c>
      <c r="P504" s="13" t="str">
        <f t="shared" si="49"/>
        <v>Trouble Mini</v>
      </c>
      <c r="Q504" s="34" t="str">
        <f t="shared" si="50"/>
        <v>Groceries</v>
      </c>
      <c r="R504" s="13" t="str">
        <f t="shared" si="51"/>
        <v>Quickstock</v>
      </c>
      <c r="S504" s="35">
        <f t="shared" si="52"/>
        <v>30</v>
      </c>
      <c r="T504" s="35">
        <f t="shared" si="53"/>
        <v>24</v>
      </c>
      <c r="U504" s="14">
        <f t="shared" si="54"/>
        <v>15626.19</v>
      </c>
      <c r="V504" s="14">
        <f t="shared" si="55"/>
        <v>468785.7</v>
      </c>
      <c r="W504" s="13" t="str">
        <v>In Stock</v>
      </c>
      <c r="X504" s="13" t="str">
        <v>No</v>
      </c>
      <c r="Y504" s="13">
        <v>0</v>
      </c>
    </row>
    <row r="505" spans="1:25" x14ac:dyDescent="0.3">
      <c r="A505" s="31" t="s">
        <v>1030</v>
      </c>
      <c r="B505" s="31" t="s">
        <v>1031</v>
      </c>
      <c r="C505" s="31" t="s">
        <v>14</v>
      </c>
      <c r="D505" s="31" t="s">
        <v>41</v>
      </c>
      <c r="E505" s="31">
        <v>129</v>
      </c>
      <c r="F505" s="31">
        <v>30</v>
      </c>
      <c r="G505" s="31">
        <v>15097.36</v>
      </c>
      <c r="H505" s="31">
        <v>1947559.44</v>
      </c>
      <c r="I505" s="32">
        <v>45812</v>
      </c>
      <c r="J505" s="32">
        <v>45890</v>
      </c>
      <c r="K505" s="31" t="s">
        <v>46</v>
      </c>
      <c r="L505" s="33" t="s">
        <v>58</v>
      </c>
      <c r="M505" s="13" t="str">
        <f>PROPER(TRIM(SUBSTITUTE(B505,"###"," ")))</f>
        <v>Military X</v>
      </c>
      <c r="N505" s="13" t="str">
        <f>PROPER(TRIM(SUBSTITUTE(C505,"###"," ")))</f>
        <v>Clothing</v>
      </c>
      <c r="O505" s="13" t="str">
        <f>PROPER(TRIM(SUBSTITUTE(D505,"###"," ")))</f>
        <v>Quickstock</v>
      </c>
      <c r="P505" s="13" t="str">
        <f t="shared" si="49"/>
        <v>Military X</v>
      </c>
      <c r="Q505" s="34" t="str">
        <f t="shared" si="50"/>
        <v>Clothing</v>
      </c>
      <c r="R505" s="13" t="str">
        <f t="shared" si="51"/>
        <v>Quickstock</v>
      </c>
      <c r="S505" s="35">
        <f t="shared" si="52"/>
        <v>129</v>
      </c>
      <c r="T505" s="35">
        <f t="shared" si="53"/>
        <v>30</v>
      </c>
      <c r="U505" s="14">
        <f t="shared" si="54"/>
        <v>15097.36</v>
      </c>
      <c r="V505" s="14">
        <f t="shared" si="55"/>
        <v>1947559.4400000002</v>
      </c>
      <c r="W505" s="13" t="str">
        <v>In Stock</v>
      </c>
      <c r="X505" s="13" t="str">
        <v>No</v>
      </c>
      <c r="Y505" s="13">
        <v>0</v>
      </c>
    </row>
    <row r="506" spans="1:25" x14ac:dyDescent="0.3">
      <c r="A506" s="31" t="s">
        <v>1032</v>
      </c>
      <c r="B506" s="31" t="s">
        <v>1033</v>
      </c>
      <c r="C506" s="31" t="s">
        <v>44</v>
      </c>
      <c r="D506" s="31" t="s">
        <v>41</v>
      </c>
      <c r="E506" s="31">
        <v>82</v>
      </c>
      <c r="F506" s="31">
        <v>28</v>
      </c>
      <c r="G506" s="31">
        <v>2887.87</v>
      </c>
      <c r="H506" s="31">
        <v>236805.34</v>
      </c>
      <c r="I506" s="32">
        <v>45827</v>
      </c>
      <c r="J506" s="32">
        <v>45906</v>
      </c>
      <c r="K506" s="31" t="s">
        <v>29</v>
      </c>
      <c r="L506" s="33" t="s">
        <v>33</v>
      </c>
      <c r="M506" s="13" t="str">
        <f>PROPER(TRIM(SUBSTITUTE(B506,"###"," ")))</f>
        <v>Doctor X</v>
      </c>
      <c r="N506" s="13" t="str">
        <f>PROPER(TRIM(SUBSTITUTE(C506,"###"," ")))</f>
        <v>Groceries</v>
      </c>
      <c r="O506" s="13" t="str">
        <f>PROPER(TRIM(SUBSTITUTE(D506,"###"," ")))</f>
        <v>Quickstock</v>
      </c>
      <c r="P506" s="13" t="str">
        <f t="shared" si="49"/>
        <v>Doctor X</v>
      </c>
      <c r="Q506" s="34" t="str">
        <f t="shared" si="50"/>
        <v>Groceries</v>
      </c>
      <c r="R506" s="13" t="str">
        <f t="shared" si="51"/>
        <v>Quickstock</v>
      </c>
      <c r="S506" s="35">
        <f t="shared" si="52"/>
        <v>82</v>
      </c>
      <c r="T506" s="35">
        <f t="shared" si="53"/>
        <v>28</v>
      </c>
      <c r="U506" s="14">
        <f t="shared" si="54"/>
        <v>2887.87</v>
      </c>
      <c r="V506" s="14">
        <f t="shared" si="55"/>
        <v>236805.34</v>
      </c>
      <c r="W506" s="13" t="str">
        <v>In Stock</v>
      </c>
      <c r="X506" s="13" t="str">
        <v>No</v>
      </c>
      <c r="Y506" s="13">
        <v>0</v>
      </c>
    </row>
    <row r="507" spans="1:25" x14ac:dyDescent="0.3">
      <c r="A507" s="31" t="s">
        <v>1034</v>
      </c>
      <c r="B507" s="31" t="s">
        <v>1035</v>
      </c>
      <c r="C507" s="31" t="s">
        <v>20</v>
      </c>
      <c r="D507" s="13"/>
      <c r="E507" s="31">
        <v>155</v>
      </c>
      <c r="F507" s="31">
        <v>81</v>
      </c>
      <c r="G507" s="31">
        <v>5344.48</v>
      </c>
      <c r="H507" s="31">
        <v>828394.39999999991</v>
      </c>
      <c r="I507" s="32">
        <v>45764</v>
      </c>
      <c r="J507" s="32">
        <v>45940</v>
      </c>
      <c r="K507" s="31" t="s">
        <v>54</v>
      </c>
      <c r="L507" s="33" t="s">
        <v>58</v>
      </c>
      <c r="M507" s="13" t="str">
        <f>PROPER(TRIM(SUBSTITUTE(B507,"###"," ")))</f>
        <v>Four Pro</v>
      </c>
      <c r="N507" s="13" t="str">
        <f>PROPER(TRIM(SUBSTITUTE(C507,"###"," ")))</f>
        <v>Toys</v>
      </c>
      <c r="O507" s="13" t="str">
        <f>PROPER(TRIM(SUBSTITUTE(D507,"###"," ")))</f>
        <v/>
      </c>
      <c r="P507" s="13" t="str">
        <f t="shared" si="49"/>
        <v>Four Pro</v>
      </c>
      <c r="Q507" s="34" t="str">
        <f t="shared" si="50"/>
        <v>Toys</v>
      </c>
      <c r="R507" s="13" t="str">
        <f t="shared" si="51"/>
        <v>Others</v>
      </c>
      <c r="S507" s="35">
        <f t="shared" si="52"/>
        <v>155</v>
      </c>
      <c r="T507" s="35">
        <f t="shared" si="53"/>
        <v>81</v>
      </c>
      <c r="U507" s="14">
        <f t="shared" si="54"/>
        <v>5344.48</v>
      </c>
      <c r="V507" s="14">
        <f t="shared" si="55"/>
        <v>828394.39999999991</v>
      </c>
      <c r="W507" s="13" t="str">
        <v>In Stock</v>
      </c>
      <c r="X507" s="13" t="str">
        <v>No</v>
      </c>
      <c r="Y507" s="13">
        <v>0</v>
      </c>
    </row>
    <row r="508" spans="1:25" x14ac:dyDescent="0.3">
      <c r="A508" s="31" t="s">
        <v>1036</v>
      </c>
      <c r="B508" s="31" t="s">
        <v>1037</v>
      </c>
      <c r="C508" s="31" t="s">
        <v>20</v>
      </c>
      <c r="D508" s="31" t="s">
        <v>53</v>
      </c>
      <c r="E508" s="31">
        <v>79</v>
      </c>
      <c r="F508" s="13"/>
      <c r="G508" s="31">
        <v>1292.72</v>
      </c>
      <c r="H508" s="31">
        <v>102124.88</v>
      </c>
      <c r="I508" s="32">
        <v>45773</v>
      </c>
      <c r="J508" s="32">
        <v>45939</v>
      </c>
      <c r="K508" s="31" t="s">
        <v>16</v>
      </c>
      <c r="L508" s="33" t="s">
        <v>21</v>
      </c>
      <c r="M508" s="13" t="str">
        <f>PROPER(TRIM(SUBSTITUTE(B508,"###"," ")))</f>
        <v>Sign Mini</v>
      </c>
      <c r="N508" s="13" t="str">
        <f>PROPER(TRIM(SUBSTITUTE(C508,"###"," ")))</f>
        <v>Toys</v>
      </c>
      <c r="O508" s="13" t="str">
        <f>PROPER(TRIM(SUBSTITUTE(D508,"###"," ")))</f>
        <v>Abc Pvt Ltd</v>
      </c>
      <c r="P508" s="13" t="str">
        <f t="shared" si="49"/>
        <v>Sign Mini</v>
      </c>
      <c r="Q508" s="34" t="str">
        <f t="shared" si="50"/>
        <v>Toys</v>
      </c>
      <c r="R508" s="13" t="str">
        <f t="shared" si="51"/>
        <v>Abc Pvt Ltd</v>
      </c>
      <c r="S508" s="35">
        <f t="shared" si="52"/>
        <v>79</v>
      </c>
      <c r="T508" s="35">
        <f t="shared" si="53"/>
        <v>0</v>
      </c>
      <c r="U508" s="14">
        <f t="shared" si="54"/>
        <v>1292.72</v>
      </c>
      <c r="V508" s="14">
        <f t="shared" si="55"/>
        <v>102124.88</v>
      </c>
      <c r="W508" s="13" t="str">
        <v>In Stock</v>
      </c>
      <c r="X508" s="13" t="str">
        <v>No</v>
      </c>
      <c r="Y508" s="13">
        <v>0</v>
      </c>
    </row>
    <row r="509" spans="1:25" x14ac:dyDescent="0.3">
      <c r="A509" s="31" t="s">
        <v>1038</v>
      </c>
      <c r="B509" s="31" t="s">
        <v>27</v>
      </c>
      <c r="C509" s="31" t="s">
        <v>14</v>
      </c>
      <c r="D509" s="31" t="s">
        <v>41</v>
      </c>
      <c r="E509" s="31">
        <v>39</v>
      </c>
      <c r="F509" s="31">
        <v>36</v>
      </c>
      <c r="G509" s="31">
        <v>4691.28</v>
      </c>
      <c r="H509" s="31">
        <v>182959.92</v>
      </c>
      <c r="I509" s="32">
        <v>45835</v>
      </c>
      <c r="J509" s="32">
        <v>45889</v>
      </c>
      <c r="K509" s="13"/>
      <c r="L509" s="33" t="s">
        <v>17</v>
      </c>
      <c r="M509" s="13" t="str">
        <f>PROPER(TRIM(SUBSTITUTE(B509,"###"," ")))</f>
        <v>Kitchen Plus</v>
      </c>
      <c r="N509" s="13" t="str">
        <f>PROPER(TRIM(SUBSTITUTE(C509,"###"," ")))</f>
        <v>Clothing</v>
      </c>
      <c r="O509" s="13" t="str">
        <f>PROPER(TRIM(SUBSTITUTE(D509,"###"," ")))</f>
        <v>Quickstock</v>
      </c>
      <c r="P509" s="13" t="str">
        <f t="shared" si="49"/>
        <v>Kitchen Plus</v>
      </c>
      <c r="Q509" s="34" t="str">
        <f t="shared" si="50"/>
        <v>Clothing</v>
      </c>
      <c r="R509" s="13" t="str">
        <f t="shared" si="51"/>
        <v>Quickstock</v>
      </c>
      <c r="S509" s="35">
        <f t="shared" si="52"/>
        <v>39</v>
      </c>
      <c r="T509" s="35">
        <f t="shared" si="53"/>
        <v>36</v>
      </c>
      <c r="U509" s="14">
        <f t="shared" si="54"/>
        <v>4691.28</v>
      </c>
      <c r="V509" s="14">
        <f t="shared" si="55"/>
        <v>182959.91999999998</v>
      </c>
      <c r="W509" s="13" t="str">
        <v>In Stock</v>
      </c>
      <c r="X509" s="13" t="str">
        <v>No</v>
      </c>
      <c r="Y509" s="13">
        <v>0</v>
      </c>
    </row>
    <row r="510" spans="1:25" x14ac:dyDescent="0.3">
      <c r="A510" s="31" t="s">
        <v>1039</v>
      </c>
      <c r="B510" s="31" t="s">
        <v>1040</v>
      </c>
      <c r="C510" s="31" t="s">
        <v>40</v>
      </c>
      <c r="D510" s="31" t="s">
        <v>24</v>
      </c>
      <c r="E510" s="31">
        <v>51</v>
      </c>
      <c r="F510" s="31">
        <v>71</v>
      </c>
      <c r="G510" s="31">
        <v>13131.69</v>
      </c>
      <c r="H510" s="31">
        <v>669716.19000000006</v>
      </c>
      <c r="I510" s="32">
        <v>45747</v>
      </c>
      <c r="J510" s="32">
        <v>45928</v>
      </c>
      <c r="K510" s="31" t="s">
        <v>16</v>
      </c>
      <c r="L510" s="33" t="s">
        <v>33</v>
      </c>
      <c r="M510" s="13" t="str">
        <f>PROPER(TRIM(SUBSTITUTE(B510,"###"," ")))</f>
        <v>Child Mini</v>
      </c>
      <c r="N510" s="13" t="str">
        <f>PROPER(TRIM(SUBSTITUTE(C510,"###"," ")))</f>
        <v>Electronics</v>
      </c>
      <c r="O510" s="13" t="str">
        <f>PROPER(TRIM(SUBSTITUTE(D510,"###"," ")))</f>
        <v>Omni Suppliers</v>
      </c>
      <c r="P510" s="13" t="str">
        <f t="shared" si="49"/>
        <v>Child Mini</v>
      </c>
      <c r="Q510" s="34" t="str">
        <f t="shared" si="50"/>
        <v>Electronics</v>
      </c>
      <c r="R510" s="13" t="str">
        <f t="shared" si="51"/>
        <v>Omni Suppliers</v>
      </c>
      <c r="S510" s="35">
        <f t="shared" si="52"/>
        <v>51</v>
      </c>
      <c r="T510" s="35">
        <f t="shared" si="53"/>
        <v>71</v>
      </c>
      <c r="U510" s="14">
        <f t="shared" si="54"/>
        <v>13131.69</v>
      </c>
      <c r="V510" s="14">
        <f t="shared" si="55"/>
        <v>669716.19000000006</v>
      </c>
      <c r="W510" s="13" t="str">
        <v>Low Stock</v>
      </c>
      <c r="X510" s="13" t="str">
        <v>Yes</v>
      </c>
      <c r="Y510" s="13">
        <v>1</v>
      </c>
    </row>
    <row r="511" spans="1:25" x14ac:dyDescent="0.3">
      <c r="A511" s="31" t="s">
        <v>1041</v>
      </c>
      <c r="B511" s="31" t="s">
        <v>436</v>
      </c>
      <c r="C511" s="31" t="s">
        <v>20</v>
      </c>
      <c r="D511" s="31" t="s">
        <v>53</v>
      </c>
      <c r="E511" s="31">
        <v>177</v>
      </c>
      <c r="F511" s="31">
        <v>82</v>
      </c>
      <c r="G511" s="31">
        <v>15852.27</v>
      </c>
      <c r="H511" s="31">
        <v>2805851.79</v>
      </c>
      <c r="I511" s="32">
        <v>45732</v>
      </c>
      <c r="J511" s="32">
        <v>45864</v>
      </c>
      <c r="K511" s="31" t="s">
        <v>25</v>
      </c>
      <c r="L511" s="33" t="s">
        <v>30</v>
      </c>
      <c r="M511" s="13" t="str">
        <f>PROPER(TRIM(SUBSTITUTE(B511,"###"," ")))</f>
        <v>She X</v>
      </c>
      <c r="N511" s="13" t="str">
        <f>PROPER(TRIM(SUBSTITUTE(C511,"###"," ")))</f>
        <v>Toys</v>
      </c>
      <c r="O511" s="13" t="str">
        <f>PROPER(TRIM(SUBSTITUTE(D511,"###"," ")))</f>
        <v>Abc Pvt Ltd</v>
      </c>
      <c r="P511" s="13" t="str">
        <f t="shared" si="49"/>
        <v>She X</v>
      </c>
      <c r="Q511" s="34" t="str">
        <f t="shared" si="50"/>
        <v>Toys</v>
      </c>
      <c r="R511" s="13" t="str">
        <f t="shared" si="51"/>
        <v>Abc Pvt Ltd</v>
      </c>
      <c r="S511" s="35">
        <f t="shared" si="52"/>
        <v>177</v>
      </c>
      <c r="T511" s="35">
        <f t="shared" si="53"/>
        <v>82</v>
      </c>
      <c r="U511" s="14">
        <f t="shared" si="54"/>
        <v>15852.27</v>
      </c>
      <c r="V511" s="14">
        <f t="shared" si="55"/>
        <v>2805851.79</v>
      </c>
      <c r="W511" s="13" t="str">
        <v>In Stock</v>
      </c>
      <c r="X511" s="13" t="str">
        <v>No</v>
      </c>
      <c r="Y511" s="13">
        <v>0</v>
      </c>
    </row>
    <row r="512" spans="1:25" x14ac:dyDescent="0.3">
      <c r="A512" s="31" t="s">
        <v>1042</v>
      </c>
      <c r="B512" s="31" t="s">
        <v>1043</v>
      </c>
      <c r="C512" s="31" t="s">
        <v>28</v>
      </c>
      <c r="D512" s="31" t="s">
        <v>41</v>
      </c>
      <c r="E512" s="31">
        <v>61</v>
      </c>
      <c r="F512" s="31">
        <v>26</v>
      </c>
      <c r="G512" s="31">
        <v>10533.82</v>
      </c>
      <c r="H512" s="31">
        <v>642563.02</v>
      </c>
      <c r="I512" s="32">
        <v>45786</v>
      </c>
      <c r="J512" s="32">
        <v>45898</v>
      </c>
      <c r="K512" s="31" t="s">
        <v>16</v>
      </c>
      <c r="L512" s="33" t="s">
        <v>30</v>
      </c>
      <c r="M512" s="13" t="str">
        <f>PROPER(TRIM(SUBSTITUTE(B512,"###"," ")))</f>
        <v>Treat Plus</v>
      </c>
      <c r="N512" s="13" t="str">
        <f>PROPER(TRIM(SUBSTITUTE(C512,"###"," ")))</f>
        <v>Furniture</v>
      </c>
      <c r="O512" s="13" t="str">
        <f>PROPER(TRIM(SUBSTITUTE(D512,"###"," ")))</f>
        <v>Quickstock</v>
      </c>
      <c r="P512" s="13" t="str">
        <f t="shared" si="49"/>
        <v>Treat Plus</v>
      </c>
      <c r="Q512" s="34" t="str">
        <f t="shared" si="50"/>
        <v>Furniture</v>
      </c>
      <c r="R512" s="13" t="str">
        <f t="shared" si="51"/>
        <v>Quickstock</v>
      </c>
      <c r="S512" s="35">
        <f t="shared" si="52"/>
        <v>61</v>
      </c>
      <c r="T512" s="35">
        <f t="shared" si="53"/>
        <v>26</v>
      </c>
      <c r="U512" s="14">
        <f t="shared" si="54"/>
        <v>10533.82</v>
      </c>
      <c r="V512" s="14">
        <f t="shared" si="55"/>
        <v>642563.02</v>
      </c>
      <c r="W512" s="13" t="str">
        <v>In Stock</v>
      </c>
      <c r="X512" s="13" t="str">
        <v>No</v>
      </c>
      <c r="Y512" s="13">
        <v>0</v>
      </c>
    </row>
    <row r="513" spans="1:25" x14ac:dyDescent="0.3">
      <c r="A513" s="31" t="s">
        <v>1044</v>
      </c>
      <c r="B513" s="31" t="s">
        <v>541</v>
      </c>
      <c r="C513" s="31" t="s">
        <v>40</v>
      </c>
      <c r="D513" s="31" t="s">
        <v>24</v>
      </c>
      <c r="E513" s="31">
        <v>198</v>
      </c>
      <c r="F513" s="31">
        <v>24</v>
      </c>
      <c r="G513" s="31">
        <v>270.07</v>
      </c>
      <c r="H513" s="31">
        <v>53473.86</v>
      </c>
      <c r="I513" s="32">
        <v>45696</v>
      </c>
      <c r="J513" s="32">
        <v>45878</v>
      </c>
      <c r="K513" s="31" t="s">
        <v>57</v>
      </c>
      <c r="L513" s="33" t="s">
        <v>17</v>
      </c>
      <c r="M513" s="13" t="str">
        <f>PROPER(TRIM(SUBSTITUTE(B513,"###"," ")))</f>
        <v>Hand X</v>
      </c>
      <c r="N513" s="13" t="str">
        <f>PROPER(TRIM(SUBSTITUTE(C513,"###"," ")))</f>
        <v>Electronics</v>
      </c>
      <c r="O513" s="13" t="str">
        <f>PROPER(TRIM(SUBSTITUTE(D513,"###"," ")))</f>
        <v>Omni Suppliers</v>
      </c>
      <c r="P513" s="13" t="str">
        <f t="shared" si="49"/>
        <v>Hand X</v>
      </c>
      <c r="Q513" s="34" t="str">
        <f t="shared" si="50"/>
        <v>Electronics</v>
      </c>
      <c r="R513" s="13" t="str">
        <f t="shared" si="51"/>
        <v>Omni Suppliers</v>
      </c>
      <c r="S513" s="35">
        <f t="shared" si="52"/>
        <v>198</v>
      </c>
      <c r="T513" s="35">
        <f t="shared" si="53"/>
        <v>24</v>
      </c>
      <c r="U513" s="14">
        <f t="shared" si="54"/>
        <v>270.07</v>
      </c>
      <c r="V513" s="14">
        <f t="shared" si="55"/>
        <v>53473.86</v>
      </c>
      <c r="W513" s="13" t="str">
        <v>In Stock</v>
      </c>
      <c r="X513" s="13" t="str">
        <v>No</v>
      </c>
      <c r="Y513" s="13">
        <v>0</v>
      </c>
    </row>
    <row r="514" spans="1:25" x14ac:dyDescent="0.3">
      <c r="A514" s="31" t="s">
        <v>1045</v>
      </c>
      <c r="B514" s="31" t="s">
        <v>1046</v>
      </c>
      <c r="C514" s="31" t="s">
        <v>44</v>
      </c>
      <c r="D514" s="31" t="s">
        <v>24</v>
      </c>
      <c r="E514" s="31">
        <v>61</v>
      </c>
      <c r="F514" s="31">
        <v>40</v>
      </c>
      <c r="G514" s="31">
        <v>432.89</v>
      </c>
      <c r="H514" s="31">
        <v>26406.29</v>
      </c>
      <c r="I514" s="32">
        <v>45677</v>
      </c>
      <c r="J514" s="32">
        <v>45858</v>
      </c>
      <c r="K514" s="13"/>
      <c r="L514" s="33" t="s">
        <v>58</v>
      </c>
      <c r="M514" s="13" t="str">
        <f>PROPER(TRIM(SUBSTITUTE(B514,"###"," ")))</f>
        <v>Republican X</v>
      </c>
      <c r="N514" s="13" t="str">
        <f>PROPER(TRIM(SUBSTITUTE(C514,"###"," ")))</f>
        <v>Groceries</v>
      </c>
      <c r="O514" s="13" t="str">
        <f>PROPER(TRIM(SUBSTITUTE(D514,"###"," ")))</f>
        <v>Omni Suppliers</v>
      </c>
      <c r="P514" s="13" t="str">
        <f t="shared" si="49"/>
        <v>Republican X</v>
      </c>
      <c r="Q514" s="34" t="str">
        <f t="shared" si="50"/>
        <v>Groceries</v>
      </c>
      <c r="R514" s="13" t="str">
        <f t="shared" si="51"/>
        <v>Omni Suppliers</v>
      </c>
      <c r="S514" s="35">
        <f t="shared" si="52"/>
        <v>61</v>
      </c>
      <c r="T514" s="35">
        <f t="shared" si="53"/>
        <v>40</v>
      </c>
      <c r="U514" s="14">
        <f t="shared" si="54"/>
        <v>432.89</v>
      </c>
      <c r="V514" s="14">
        <f t="shared" si="55"/>
        <v>26406.29</v>
      </c>
      <c r="W514" s="13" t="str">
        <v>In Stock</v>
      </c>
      <c r="X514" s="13" t="str">
        <v>No</v>
      </c>
      <c r="Y514" s="13">
        <v>0</v>
      </c>
    </row>
    <row r="515" spans="1:25" x14ac:dyDescent="0.3">
      <c r="A515" s="31" t="s">
        <v>1047</v>
      </c>
      <c r="B515" s="31" t="s">
        <v>1048</v>
      </c>
      <c r="C515" s="31" t="s">
        <v>40</v>
      </c>
      <c r="D515" s="31" t="s">
        <v>41</v>
      </c>
      <c r="E515" s="31">
        <v>148</v>
      </c>
      <c r="F515" s="31">
        <v>29</v>
      </c>
      <c r="G515" s="31">
        <v>13635.45</v>
      </c>
      <c r="H515" s="31">
        <v>2018046.6</v>
      </c>
      <c r="I515" s="32">
        <v>45704</v>
      </c>
      <c r="J515" s="32">
        <v>45876</v>
      </c>
      <c r="K515" s="31" t="s">
        <v>29</v>
      </c>
      <c r="L515" s="33" t="s">
        <v>30</v>
      </c>
      <c r="M515" s="13" t="str">
        <f>PROPER(TRIM(SUBSTITUTE(B515,"###"," ")))</f>
        <v>Dream Pro</v>
      </c>
      <c r="N515" s="13" t="str">
        <f>PROPER(TRIM(SUBSTITUTE(C515,"###"," ")))</f>
        <v>Electronics</v>
      </c>
      <c r="O515" s="13" t="str">
        <f>PROPER(TRIM(SUBSTITUTE(D515,"###"," ")))</f>
        <v>Quickstock</v>
      </c>
      <c r="P515" s="13" t="str">
        <f t="shared" ref="P515:P578" si="56">IF(M515="","Unknown",M515)</f>
        <v>Dream Pro</v>
      </c>
      <c r="Q515" s="34" t="str">
        <f t="shared" ref="Q515:Q578" si="57">IF(N515="","Unknown",N515)</f>
        <v>Electronics</v>
      </c>
      <c r="R515" s="13" t="str">
        <f t="shared" ref="R515:R578" si="58">IF(O515="","Others",O515)</f>
        <v>Quickstock</v>
      </c>
      <c r="S515" s="35">
        <f t="shared" ref="S515:S578" si="59">VALUE(E515)</f>
        <v>148</v>
      </c>
      <c r="T515" s="35">
        <f t="shared" ref="T515:T578" si="60">VALUE(F515)</f>
        <v>29</v>
      </c>
      <c r="U515" s="14">
        <f t="shared" ref="U515:U578" si="61">VALUE(G515)</f>
        <v>13635.45</v>
      </c>
      <c r="V515" s="14">
        <f t="shared" ref="V515:V578" si="62">E515*G515</f>
        <v>2018046.6</v>
      </c>
      <c r="W515" s="13" t="str">
        <v>In Stock</v>
      </c>
      <c r="X515" s="13" t="str">
        <v>No</v>
      </c>
      <c r="Y515" s="13">
        <v>0</v>
      </c>
    </row>
    <row r="516" spans="1:25" x14ac:dyDescent="0.3">
      <c r="A516" s="31" t="s">
        <v>1049</v>
      </c>
      <c r="B516" s="31" t="s">
        <v>1050</v>
      </c>
      <c r="C516" s="31" t="s">
        <v>44</v>
      </c>
      <c r="D516" s="31" t="s">
        <v>45</v>
      </c>
      <c r="E516" s="31">
        <v>166</v>
      </c>
      <c r="F516" s="31">
        <v>24</v>
      </c>
      <c r="G516" s="31">
        <v>4343.28</v>
      </c>
      <c r="H516" s="31">
        <v>720984.48</v>
      </c>
      <c r="I516" s="32">
        <v>45743</v>
      </c>
      <c r="J516" s="32">
        <v>45924</v>
      </c>
      <c r="K516" s="13"/>
      <c r="L516" s="33" t="s">
        <v>58</v>
      </c>
      <c r="M516" s="13" t="str">
        <f>PROPER(TRIM(SUBSTITUTE(B516,"###"," ")))</f>
        <v>Cover Lite</v>
      </c>
      <c r="N516" s="13" t="str">
        <f>PROPER(TRIM(SUBSTITUTE(C516,"###"," ")))</f>
        <v>Groceries</v>
      </c>
      <c r="O516" s="13" t="str">
        <f>PROPER(TRIM(SUBSTITUTE(D516,"###"," ")))</f>
        <v>Retailmart Inc</v>
      </c>
      <c r="P516" s="13" t="str">
        <f t="shared" si="56"/>
        <v>Cover Lite</v>
      </c>
      <c r="Q516" s="34" t="str">
        <f t="shared" si="57"/>
        <v>Groceries</v>
      </c>
      <c r="R516" s="13" t="str">
        <f t="shared" si="58"/>
        <v>Retailmart Inc</v>
      </c>
      <c r="S516" s="35">
        <f t="shared" si="59"/>
        <v>166</v>
      </c>
      <c r="T516" s="35">
        <f t="shared" si="60"/>
        <v>24</v>
      </c>
      <c r="U516" s="14">
        <f t="shared" si="61"/>
        <v>4343.28</v>
      </c>
      <c r="V516" s="14">
        <f t="shared" si="62"/>
        <v>720984.48</v>
      </c>
      <c r="W516" s="13" t="str">
        <v>In Stock</v>
      </c>
      <c r="X516" s="13" t="str">
        <v>No</v>
      </c>
      <c r="Y516" s="13">
        <v>0</v>
      </c>
    </row>
    <row r="517" spans="1:25" x14ac:dyDescent="0.3">
      <c r="A517" s="31" t="s">
        <v>1051</v>
      </c>
      <c r="B517" s="31" t="s">
        <v>1052</v>
      </c>
      <c r="C517" s="31" t="s">
        <v>40</v>
      </c>
      <c r="D517" s="31" t="s">
        <v>45</v>
      </c>
      <c r="E517" s="31">
        <v>180</v>
      </c>
      <c r="F517" s="31">
        <v>64</v>
      </c>
      <c r="G517" s="31">
        <v>900.53</v>
      </c>
      <c r="H517" s="31">
        <v>162095.4</v>
      </c>
      <c r="I517" s="32">
        <v>45797</v>
      </c>
      <c r="J517" s="32">
        <v>45884</v>
      </c>
      <c r="K517" s="31" t="s">
        <v>25</v>
      </c>
      <c r="L517" s="33" t="s">
        <v>17</v>
      </c>
      <c r="M517" s="13" t="str">
        <f>PROPER(TRIM(SUBSTITUTE(B517,"###"," ")))</f>
        <v>Ten Max</v>
      </c>
      <c r="N517" s="13" t="str">
        <f>PROPER(TRIM(SUBSTITUTE(C517,"###"," ")))</f>
        <v>Electronics</v>
      </c>
      <c r="O517" s="13" t="str">
        <f>PROPER(TRIM(SUBSTITUTE(D517,"###"," ")))</f>
        <v>Retailmart Inc</v>
      </c>
      <c r="P517" s="13" t="str">
        <f t="shared" si="56"/>
        <v>Ten Max</v>
      </c>
      <c r="Q517" s="34" t="str">
        <f t="shared" si="57"/>
        <v>Electronics</v>
      </c>
      <c r="R517" s="13" t="str">
        <f t="shared" si="58"/>
        <v>Retailmart Inc</v>
      </c>
      <c r="S517" s="35">
        <f t="shared" si="59"/>
        <v>180</v>
      </c>
      <c r="T517" s="35">
        <f t="shared" si="60"/>
        <v>64</v>
      </c>
      <c r="U517" s="14">
        <f t="shared" si="61"/>
        <v>900.53</v>
      </c>
      <c r="V517" s="14">
        <f t="shared" si="62"/>
        <v>162095.4</v>
      </c>
      <c r="W517" s="13" t="str">
        <v>In Stock</v>
      </c>
      <c r="X517" s="13" t="str">
        <v>No</v>
      </c>
      <c r="Y517" s="13">
        <v>0</v>
      </c>
    </row>
    <row r="518" spans="1:25" x14ac:dyDescent="0.3">
      <c r="A518" s="31" t="s">
        <v>1053</v>
      </c>
      <c r="B518" s="31" t="s">
        <v>1054</v>
      </c>
      <c r="C518" s="31" t="s">
        <v>14</v>
      </c>
      <c r="D518" s="31" t="s">
        <v>53</v>
      </c>
      <c r="E518" s="31">
        <v>187</v>
      </c>
      <c r="F518" s="31">
        <v>30</v>
      </c>
      <c r="G518" s="31">
        <v>9114.83</v>
      </c>
      <c r="H518" s="31">
        <v>1704473.21</v>
      </c>
      <c r="I518" s="32">
        <v>45705</v>
      </c>
      <c r="J518" s="32">
        <v>45896</v>
      </c>
      <c r="K518" s="31" t="s">
        <v>54</v>
      </c>
      <c r="L518" s="33" t="s">
        <v>58</v>
      </c>
      <c r="M518" s="13" t="str">
        <f>PROPER(TRIM(SUBSTITUTE(B518,"###"," ")))</f>
        <v>Rather Max</v>
      </c>
      <c r="N518" s="13" t="str">
        <f>PROPER(TRIM(SUBSTITUTE(C518,"###"," ")))</f>
        <v>Clothing</v>
      </c>
      <c r="O518" s="13" t="str">
        <f>PROPER(TRIM(SUBSTITUTE(D518,"###"," ")))</f>
        <v>Abc Pvt Ltd</v>
      </c>
      <c r="P518" s="13" t="str">
        <f t="shared" si="56"/>
        <v>Rather Max</v>
      </c>
      <c r="Q518" s="34" t="str">
        <f t="shared" si="57"/>
        <v>Clothing</v>
      </c>
      <c r="R518" s="13" t="str">
        <f t="shared" si="58"/>
        <v>Abc Pvt Ltd</v>
      </c>
      <c r="S518" s="35">
        <f t="shared" si="59"/>
        <v>187</v>
      </c>
      <c r="T518" s="35">
        <f t="shared" si="60"/>
        <v>30</v>
      </c>
      <c r="U518" s="14">
        <f t="shared" si="61"/>
        <v>9114.83</v>
      </c>
      <c r="V518" s="14">
        <f t="shared" si="62"/>
        <v>1704473.21</v>
      </c>
      <c r="W518" s="13" t="str">
        <v>In Stock</v>
      </c>
      <c r="X518" s="13" t="str">
        <v>No</v>
      </c>
      <c r="Y518" s="13">
        <v>0</v>
      </c>
    </row>
    <row r="519" spans="1:25" x14ac:dyDescent="0.3">
      <c r="A519" s="31" t="s">
        <v>1055</v>
      </c>
      <c r="B519" s="31" t="s">
        <v>1056</v>
      </c>
      <c r="C519" s="31" t="s">
        <v>44</v>
      </c>
      <c r="D519" s="31" t="s">
        <v>24</v>
      </c>
      <c r="E519" s="31">
        <v>182</v>
      </c>
      <c r="F519" s="31">
        <v>45</v>
      </c>
      <c r="G519" s="31">
        <v>2587.64</v>
      </c>
      <c r="H519" s="31">
        <v>470950.48</v>
      </c>
      <c r="I519" s="32">
        <v>45811</v>
      </c>
      <c r="J519" s="32">
        <v>45905</v>
      </c>
      <c r="K519" s="31" t="s">
        <v>16</v>
      </c>
      <c r="L519" s="33" t="s">
        <v>21</v>
      </c>
      <c r="M519" s="13" t="str">
        <f>PROPER(TRIM(SUBSTITUTE(B519,"###"," ")))</f>
        <v>Tell Max</v>
      </c>
      <c r="N519" s="13" t="str">
        <f>PROPER(TRIM(SUBSTITUTE(C519,"###"," ")))</f>
        <v>Groceries</v>
      </c>
      <c r="O519" s="13" t="str">
        <f>PROPER(TRIM(SUBSTITUTE(D519,"###"," ")))</f>
        <v>Omni Suppliers</v>
      </c>
      <c r="P519" s="13" t="str">
        <f t="shared" si="56"/>
        <v>Tell Max</v>
      </c>
      <c r="Q519" s="34" t="str">
        <f t="shared" si="57"/>
        <v>Groceries</v>
      </c>
      <c r="R519" s="13" t="str">
        <f t="shared" si="58"/>
        <v>Omni Suppliers</v>
      </c>
      <c r="S519" s="35">
        <f t="shared" si="59"/>
        <v>182</v>
      </c>
      <c r="T519" s="35">
        <f t="shared" si="60"/>
        <v>45</v>
      </c>
      <c r="U519" s="14">
        <f t="shared" si="61"/>
        <v>2587.64</v>
      </c>
      <c r="V519" s="14">
        <f t="shared" si="62"/>
        <v>470950.48</v>
      </c>
      <c r="W519" s="13" t="str">
        <v>In Stock</v>
      </c>
      <c r="X519" s="13" t="str">
        <v>No</v>
      </c>
      <c r="Y519" s="13">
        <v>0</v>
      </c>
    </row>
    <row r="520" spans="1:25" x14ac:dyDescent="0.3">
      <c r="A520" s="31" t="s">
        <v>1057</v>
      </c>
      <c r="B520" s="31" t="s">
        <v>1058</v>
      </c>
      <c r="C520" s="31" t="s">
        <v>44</v>
      </c>
      <c r="D520" s="31" t="s">
        <v>41</v>
      </c>
      <c r="E520" s="31">
        <v>51</v>
      </c>
      <c r="F520" s="31">
        <v>71</v>
      </c>
      <c r="G520" s="31">
        <v>17198.330000000002</v>
      </c>
      <c r="H520" s="31">
        <v>877114.83000000007</v>
      </c>
      <c r="I520" s="32">
        <v>45761</v>
      </c>
      <c r="J520" s="32">
        <v>45902</v>
      </c>
      <c r="K520" s="31" t="s">
        <v>57</v>
      </c>
      <c r="L520" s="33" t="s">
        <v>33</v>
      </c>
      <c r="M520" s="13" t="str">
        <f>PROPER(TRIM(SUBSTITUTE(B520,"###"," ")))</f>
        <v>Turn Mini</v>
      </c>
      <c r="N520" s="13" t="str">
        <f>PROPER(TRIM(SUBSTITUTE(C520,"###"," ")))</f>
        <v>Groceries</v>
      </c>
      <c r="O520" s="13" t="str">
        <f>PROPER(TRIM(SUBSTITUTE(D520,"###"," ")))</f>
        <v>Quickstock</v>
      </c>
      <c r="P520" s="13" t="str">
        <f t="shared" si="56"/>
        <v>Turn Mini</v>
      </c>
      <c r="Q520" s="34" t="str">
        <f t="shared" si="57"/>
        <v>Groceries</v>
      </c>
      <c r="R520" s="13" t="str">
        <f t="shared" si="58"/>
        <v>Quickstock</v>
      </c>
      <c r="S520" s="35">
        <f t="shared" si="59"/>
        <v>51</v>
      </c>
      <c r="T520" s="35">
        <f t="shared" si="60"/>
        <v>71</v>
      </c>
      <c r="U520" s="14">
        <f t="shared" si="61"/>
        <v>17198.330000000002</v>
      </c>
      <c r="V520" s="14">
        <f t="shared" si="62"/>
        <v>877114.83000000007</v>
      </c>
      <c r="W520" s="13" t="str">
        <v>Low Stock</v>
      </c>
      <c r="X520" s="13" t="str">
        <v>Yes</v>
      </c>
      <c r="Y520" s="13">
        <v>1</v>
      </c>
    </row>
    <row r="521" spans="1:25" x14ac:dyDescent="0.3">
      <c r="A521" s="31" t="s">
        <v>1059</v>
      </c>
      <c r="B521" s="31" t="s">
        <v>1060</v>
      </c>
      <c r="C521" s="31" t="s">
        <v>44</v>
      </c>
      <c r="D521" s="31" t="s">
        <v>45</v>
      </c>
      <c r="E521" s="31">
        <v>41</v>
      </c>
      <c r="F521" s="31">
        <v>32</v>
      </c>
      <c r="G521" s="31">
        <v>2706.24</v>
      </c>
      <c r="H521" s="31">
        <v>110955.84</v>
      </c>
      <c r="I521" s="32">
        <v>45802</v>
      </c>
      <c r="J521" s="32">
        <v>45936</v>
      </c>
      <c r="K521" s="31" t="s">
        <v>29</v>
      </c>
      <c r="L521" s="33" t="s">
        <v>17</v>
      </c>
      <c r="M521" s="13" t="str">
        <f>PROPER(TRIM(SUBSTITUTE(B521,"###"," ")))</f>
        <v>Must Lite</v>
      </c>
      <c r="N521" s="13" t="str">
        <f>PROPER(TRIM(SUBSTITUTE(C521,"###"," ")))</f>
        <v>Groceries</v>
      </c>
      <c r="O521" s="13" t="str">
        <f>PROPER(TRIM(SUBSTITUTE(D521,"###"," ")))</f>
        <v>Retailmart Inc</v>
      </c>
      <c r="P521" s="13" t="str">
        <f t="shared" si="56"/>
        <v>Must Lite</v>
      </c>
      <c r="Q521" s="34" t="str">
        <f t="shared" si="57"/>
        <v>Groceries</v>
      </c>
      <c r="R521" s="13" t="str">
        <f t="shared" si="58"/>
        <v>Retailmart Inc</v>
      </c>
      <c r="S521" s="35">
        <f t="shared" si="59"/>
        <v>41</v>
      </c>
      <c r="T521" s="35">
        <f t="shared" si="60"/>
        <v>32</v>
      </c>
      <c r="U521" s="14">
        <f t="shared" si="61"/>
        <v>2706.24</v>
      </c>
      <c r="V521" s="14">
        <f t="shared" si="62"/>
        <v>110955.84</v>
      </c>
      <c r="W521" s="13" t="str">
        <v>In Stock</v>
      </c>
      <c r="X521" s="13" t="str">
        <v>No</v>
      </c>
      <c r="Y521" s="13">
        <v>0</v>
      </c>
    </row>
    <row r="522" spans="1:25" x14ac:dyDescent="0.3">
      <c r="A522" s="31" t="s">
        <v>1061</v>
      </c>
      <c r="B522" s="31" t="s">
        <v>1062</v>
      </c>
      <c r="C522" s="31" t="s">
        <v>44</v>
      </c>
      <c r="D522" s="31" t="s">
        <v>53</v>
      </c>
      <c r="E522" s="31">
        <v>119</v>
      </c>
      <c r="F522" s="31">
        <v>28</v>
      </c>
      <c r="G522" s="31">
        <v>18859.48</v>
      </c>
      <c r="H522" s="31">
        <v>2244278.12</v>
      </c>
      <c r="I522" s="32">
        <v>45845</v>
      </c>
      <c r="J522" s="32">
        <v>45881</v>
      </c>
      <c r="K522" s="31" t="s">
        <v>46</v>
      </c>
      <c r="L522" s="33" t="s">
        <v>21</v>
      </c>
      <c r="M522" s="13" t="str">
        <f>PROPER(TRIM(SUBSTITUTE(B522,"###"," ")))</f>
        <v>Possible Plus</v>
      </c>
      <c r="N522" s="13" t="str">
        <f>PROPER(TRIM(SUBSTITUTE(C522,"###"," ")))</f>
        <v>Groceries</v>
      </c>
      <c r="O522" s="13" t="str">
        <f>PROPER(TRIM(SUBSTITUTE(D522,"###"," ")))</f>
        <v>Abc Pvt Ltd</v>
      </c>
      <c r="P522" s="13" t="str">
        <f t="shared" si="56"/>
        <v>Possible Plus</v>
      </c>
      <c r="Q522" s="34" t="str">
        <f t="shared" si="57"/>
        <v>Groceries</v>
      </c>
      <c r="R522" s="13" t="str">
        <f t="shared" si="58"/>
        <v>Abc Pvt Ltd</v>
      </c>
      <c r="S522" s="35">
        <f t="shared" si="59"/>
        <v>119</v>
      </c>
      <c r="T522" s="35">
        <f t="shared" si="60"/>
        <v>28</v>
      </c>
      <c r="U522" s="14">
        <f t="shared" si="61"/>
        <v>18859.48</v>
      </c>
      <c r="V522" s="14">
        <f t="shared" si="62"/>
        <v>2244278.12</v>
      </c>
      <c r="W522" s="13" t="str">
        <v>In Stock</v>
      </c>
      <c r="X522" s="13" t="str">
        <v>No</v>
      </c>
      <c r="Y522" s="13">
        <v>0</v>
      </c>
    </row>
    <row r="523" spans="1:25" x14ac:dyDescent="0.3">
      <c r="A523" s="31" t="s">
        <v>1063</v>
      </c>
      <c r="B523" s="31" t="s">
        <v>1064</v>
      </c>
      <c r="C523" s="31" t="s">
        <v>20</v>
      </c>
      <c r="D523" s="31" t="s">
        <v>24</v>
      </c>
      <c r="E523" s="31">
        <v>47</v>
      </c>
      <c r="F523" s="31">
        <v>48</v>
      </c>
      <c r="G523" s="31">
        <v>5623.39</v>
      </c>
      <c r="H523" s="31">
        <v>264299.33</v>
      </c>
      <c r="I523" s="32">
        <v>45697</v>
      </c>
      <c r="J523" s="32">
        <v>45878</v>
      </c>
      <c r="K523" s="31" t="s">
        <v>57</v>
      </c>
      <c r="L523" s="33" t="s">
        <v>58</v>
      </c>
      <c r="M523" s="13" t="str">
        <f>PROPER(TRIM(SUBSTITUTE(B523,"###"," ")))</f>
        <v>Finally Mini</v>
      </c>
      <c r="N523" s="13" t="str">
        <f>PROPER(TRIM(SUBSTITUTE(C523,"###"," ")))</f>
        <v>Toys</v>
      </c>
      <c r="O523" s="13" t="str">
        <f>PROPER(TRIM(SUBSTITUTE(D523,"###"," ")))</f>
        <v>Omni Suppliers</v>
      </c>
      <c r="P523" s="13" t="str">
        <f t="shared" si="56"/>
        <v>Finally Mini</v>
      </c>
      <c r="Q523" s="34" t="str">
        <f t="shared" si="57"/>
        <v>Toys</v>
      </c>
      <c r="R523" s="13" t="str">
        <f t="shared" si="58"/>
        <v>Omni Suppliers</v>
      </c>
      <c r="S523" s="35">
        <f t="shared" si="59"/>
        <v>47</v>
      </c>
      <c r="T523" s="35">
        <f t="shared" si="60"/>
        <v>48</v>
      </c>
      <c r="U523" s="14">
        <f t="shared" si="61"/>
        <v>5623.39</v>
      </c>
      <c r="V523" s="14">
        <f t="shared" si="62"/>
        <v>264299.33</v>
      </c>
      <c r="W523" s="13" t="str">
        <v>Low Stock</v>
      </c>
      <c r="X523" s="13" t="str">
        <v>Yes</v>
      </c>
      <c r="Y523" s="13">
        <v>1</v>
      </c>
    </row>
    <row r="524" spans="1:25" x14ac:dyDescent="0.3">
      <c r="A524" s="31" t="s">
        <v>1065</v>
      </c>
      <c r="B524" s="31" t="s">
        <v>1066</v>
      </c>
      <c r="C524" s="31" t="s">
        <v>14</v>
      </c>
      <c r="D524" s="13"/>
      <c r="E524" s="31">
        <v>57</v>
      </c>
      <c r="F524" s="31">
        <v>79</v>
      </c>
      <c r="G524" s="31">
        <v>15634.35</v>
      </c>
      <c r="H524" s="31">
        <v>891157.95000000007</v>
      </c>
      <c r="I524" s="32">
        <v>45736</v>
      </c>
      <c r="J524" s="32">
        <v>45894</v>
      </c>
      <c r="K524" s="31" t="s">
        <v>57</v>
      </c>
      <c r="L524" s="33" t="s">
        <v>33</v>
      </c>
      <c r="M524" s="13" t="str">
        <f>PROPER(TRIM(SUBSTITUTE(B524,"###"," ")))</f>
        <v>Would Max</v>
      </c>
      <c r="N524" s="13" t="str">
        <f>PROPER(TRIM(SUBSTITUTE(C524,"###"," ")))</f>
        <v>Clothing</v>
      </c>
      <c r="O524" s="13" t="str">
        <f>PROPER(TRIM(SUBSTITUTE(D524,"###"," ")))</f>
        <v/>
      </c>
      <c r="P524" s="13" t="str">
        <f t="shared" si="56"/>
        <v>Would Max</v>
      </c>
      <c r="Q524" s="34" t="str">
        <f t="shared" si="57"/>
        <v>Clothing</v>
      </c>
      <c r="R524" s="13" t="str">
        <f t="shared" si="58"/>
        <v>Others</v>
      </c>
      <c r="S524" s="35">
        <f t="shared" si="59"/>
        <v>57</v>
      </c>
      <c r="T524" s="35">
        <f t="shared" si="60"/>
        <v>79</v>
      </c>
      <c r="U524" s="14">
        <f t="shared" si="61"/>
        <v>15634.35</v>
      </c>
      <c r="V524" s="14">
        <f t="shared" si="62"/>
        <v>891157.95000000007</v>
      </c>
      <c r="W524" s="13" t="str">
        <v>Low Stock</v>
      </c>
      <c r="X524" s="13" t="str">
        <v>Yes</v>
      </c>
      <c r="Y524" s="13">
        <v>1</v>
      </c>
    </row>
    <row r="525" spans="1:25" x14ac:dyDescent="0.3">
      <c r="A525" s="31" t="s">
        <v>1067</v>
      </c>
      <c r="B525" s="31" t="s">
        <v>1068</v>
      </c>
      <c r="C525" s="31" t="s">
        <v>14</v>
      </c>
      <c r="D525" s="31" t="s">
        <v>15</v>
      </c>
      <c r="E525" s="31">
        <v>33</v>
      </c>
      <c r="F525" s="31">
        <v>27</v>
      </c>
      <c r="G525" s="31">
        <v>17907.599999999999</v>
      </c>
      <c r="H525" s="31">
        <v>590950.79999999993</v>
      </c>
      <c r="I525" s="32">
        <v>45737</v>
      </c>
      <c r="J525" s="32">
        <v>45884</v>
      </c>
      <c r="K525" s="31" t="s">
        <v>25</v>
      </c>
      <c r="L525" s="33" t="s">
        <v>30</v>
      </c>
      <c r="M525" s="13" t="str">
        <f>PROPER(TRIM(SUBSTITUTE(B525,"###"," ")))</f>
        <v>Condition Lite</v>
      </c>
      <c r="N525" s="13" t="str">
        <f>PROPER(TRIM(SUBSTITUTE(C525,"###"," ")))</f>
        <v>Clothing</v>
      </c>
      <c r="O525" s="13" t="str">
        <f>PROPER(TRIM(SUBSTITUTE(D525,"###"," ")))</f>
        <v>Global Traders</v>
      </c>
      <c r="P525" s="13" t="str">
        <f t="shared" si="56"/>
        <v>Condition Lite</v>
      </c>
      <c r="Q525" s="34" t="str">
        <f t="shared" si="57"/>
        <v>Clothing</v>
      </c>
      <c r="R525" s="13" t="str">
        <f t="shared" si="58"/>
        <v>Global Traders</v>
      </c>
      <c r="S525" s="35">
        <f t="shared" si="59"/>
        <v>33</v>
      </c>
      <c r="T525" s="35">
        <f t="shared" si="60"/>
        <v>27</v>
      </c>
      <c r="U525" s="14">
        <f t="shared" si="61"/>
        <v>17907.599999999999</v>
      </c>
      <c r="V525" s="14">
        <f t="shared" si="62"/>
        <v>590950.79999999993</v>
      </c>
      <c r="W525" s="13" t="str">
        <v>In Stock</v>
      </c>
      <c r="X525" s="13" t="str">
        <v>No</v>
      </c>
      <c r="Y525" s="13">
        <v>0</v>
      </c>
    </row>
    <row r="526" spans="1:25" x14ac:dyDescent="0.3">
      <c r="A526" s="31" t="s">
        <v>1069</v>
      </c>
      <c r="B526" s="31" t="s">
        <v>1070</v>
      </c>
      <c r="C526" s="31" t="s">
        <v>28</v>
      </c>
      <c r="D526" s="31" t="s">
        <v>15</v>
      </c>
      <c r="E526" s="31">
        <v>176</v>
      </c>
      <c r="F526" s="31">
        <v>98</v>
      </c>
      <c r="G526" s="31">
        <v>17793.349999999999</v>
      </c>
      <c r="H526" s="31">
        <v>3131629.6</v>
      </c>
      <c r="I526" s="32">
        <v>45813</v>
      </c>
      <c r="J526" s="32">
        <v>45879</v>
      </c>
      <c r="K526" s="31" t="s">
        <v>25</v>
      </c>
      <c r="L526" s="33" t="s">
        <v>21</v>
      </c>
      <c r="M526" s="13" t="str">
        <f>PROPER(TRIM(SUBSTITUTE(B526,"###"," ")))</f>
        <v>Instead Lite</v>
      </c>
      <c r="N526" s="13" t="str">
        <f>PROPER(TRIM(SUBSTITUTE(C526,"###"," ")))</f>
        <v>Furniture</v>
      </c>
      <c r="O526" s="13" t="str">
        <f>PROPER(TRIM(SUBSTITUTE(D526,"###"," ")))</f>
        <v>Global Traders</v>
      </c>
      <c r="P526" s="13" t="str">
        <f t="shared" si="56"/>
        <v>Instead Lite</v>
      </c>
      <c r="Q526" s="34" t="str">
        <f t="shared" si="57"/>
        <v>Furniture</v>
      </c>
      <c r="R526" s="13" t="str">
        <f t="shared" si="58"/>
        <v>Global Traders</v>
      </c>
      <c r="S526" s="35">
        <f t="shared" si="59"/>
        <v>176</v>
      </c>
      <c r="T526" s="35">
        <f t="shared" si="60"/>
        <v>98</v>
      </c>
      <c r="U526" s="14">
        <f t="shared" si="61"/>
        <v>17793.349999999999</v>
      </c>
      <c r="V526" s="14">
        <f t="shared" si="62"/>
        <v>3131629.5999999996</v>
      </c>
      <c r="W526" s="13" t="str">
        <v>In Stock</v>
      </c>
      <c r="X526" s="13" t="str">
        <v>No</v>
      </c>
      <c r="Y526" s="13">
        <v>0</v>
      </c>
    </row>
    <row r="527" spans="1:25" x14ac:dyDescent="0.3">
      <c r="A527" s="31" t="s">
        <v>1071</v>
      </c>
      <c r="B527" s="31" t="s">
        <v>1072</v>
      </c>
      <c r="C527" s="31" t="s">
        <v>40</v>
      </c>
      <c r="D527" s="31" t="s">
        <v>41</v>
      </c>
      <c r="E527" s="31">
        <v>87</v>
      </c>
      <c r="F527" s="31">
        <v>64</v>
      </c>
      <c r="G527" s="31">
        <v>3045.87</v>
      </c>
      <c r="H527" s="31">
        <v>264990.69</v>
      </c>
      <c r="I527" s="32">
        <v>45808</v>
      </c>
      <c r="J527" s="32">
        <v>45879</v>
      </c>
      <c r="K527" s="31" t="s">
        <v>46</v>
      </c>
      <c r="L527" s="33" t="s">
        <v>21</v>
      </c>
      <c r="M527" s="13" t="str">
        <f>PROPER(TRIM(SUBSTITUTE(B527,"###"," ")))</f>
        <v>Various X</v>
      </c>
      <c r="N527" s="13" t="str">
        <f>PROPER(TRIM(SUBSTITUTE(C527,"###"," ")))</f>
        <v>Electronics</v>
      </c>
      <c r="O527" s="13" t="str">
        <f>PROPER(TRIM(SUBSTITUTE(D527,"###"," ")))</f>
        <v>Quickstock</v>
      </c>
      <c r="P527" s="13" t="str">
        <f t="shared" si="56"/>
        <v>Various X</v>
      </c>
      <c r="Q527" s="34" t="str">
        <f t="shared" si="57"/>
        <v>Electronics</v>
      </c>
      <c r="R527" s="13" t="str">
        <f t="shared" si="58"/>
        <v>Quickstock</v>
      </c>
      <c r="S527" s="35">
        <f t="shared" si="59"/>
        <v>87</v>
      </c>
      <c r="T527" s="35">
        <f t="shared" si="60"/>
        <v>64</v>
      </c>
      <c r="U527" s="14">
        <f t="shared" si="61"/>
        <v>3045.87</v>
      </c>
      <c r="V527" s="14">
        <f t="shared" si="62"/>
        <v>264990.69</v>
      </c>
      <c r="W527" s="13" t="str">
        <v>In Stock</v>
      </c>
      <c r="X527" s="13" t="str">
        <v>No</v>
      </c>
      <c r="Y527" s="13">
        <v>0</v>
      </c>
    </row>
    <row r="528" spans="1:25" x14ac:dyDescent="0.3">
      <c r="A528" s="31" t="s">
        <v>1073</v>
      </c>
      <c r="B528" s="31" t="s">
        <v>1074</v>
      </c>
      <c r="C528" s="31" t="s">
        <v>14</v>
      </c>
      <c r="D528" s="31" t="s">
        <v>53</v>
      </c>
      <c r="E528" s="31">
        <v>192</v>
      </c>
      <c r="F528" s="31">
        <v>27</v>
      </c>
      <c r="G528" s="31">
        <v>881.37</v>
      </c>
      <c r="H528" s="31">
        <v>169223.04000000001</v>
      </c>
      <c r="I528" s="32">
        <v>45771</v>
      </c>
      <c r="J528" s="32">
        <v>45870</v>
      </c>
      <c r="K528" s="31" t="s">
        <v>54</v>
      </c>
      <c r="L528" s="33" t="s">
        <v>21</v>
      </c>
      <c r="M528" s="13" t="str">
        <f>PROPER(TRIM(SUBSTITUTE(B528,"###"," ")))</f>
        <v>Moment Mini</v>
      </c>
      <c r="N528" s="13" t="str">
        <f>PROPER(TRIM(SUBSTITUTE(C528,"###"," ")))</f>
        <v>Clothing</v>
      </c>
      <c r="O528" s="13" t="str">
        <f>PROPER(TRIM(SUBSTITUTE(D528,"###"," ")))</f>
        <v>Abc Pvt Ltd</v>
      </c>
      <c r="P528" s="13" t="str">
        <f t="shared" si="56"/>
        <v>Moment Mini</v>
      </c>
      <c r="Q528" s="34" t="str">
        <f t="shared" si="57"/>
        <v>Clothing</v>
      </c>
      <c r="R528" s="13" t="str">
        <f t="shared" si="58"/>
        <v>Abc Pvt Ltd</v>
      </c>
      <c r="S528" s="35">
        <f t="shared" si="59"/>
        <v>192</v>
      </c>
      <c r="T528" s="35">
        <f t="shared" si="60"/>
        <v>27</v>
      </c>
      <c r="U528" s="14">
        <f t="shared" si="61"/>
        <v>881.37</v>
      </c>
      <c r="V528" s="14">
        <f t="shared" si="62"/>
        <v>169223.04000000001</v>
      </c>
      <c r="W528" s="13" t="str">
        <v>In Stock</v>
      </c>
      <c r="X528" s="13" t="str">
        <v>No</v>
      </c>
      <c r="Y528" s="13">
        <v>0</v>
      </c>
    </row>
    <row r="529" spans="1:25" x14ac:dyDescent="0.3">
      <c r="A529" s="31" t="s">
        <v>1075</v>
      </c>
      <c r="B529" s="31" t="s">
        <v>1076</v>
      </c>
      <c r="C529" s="31" t="s">
        <v>40</v>
      </c>
      <c r="D529" s="31" t="s">
        <v>41</v>
      </c>
      <c r="E529" s="31">
        <v>108</v>
      </c>
      <c r="F529" s="31">
        <v>70</v>
      </c>
      <c r="G529" s="31">
        <v>1471.57</v>
      </c>
      <c r="H529" s="31">
        <v>158929.56</v>
      </c>
      <c r="I529" s="32">
        <v>45698</v>
      </c>
      <c r="J529" s="32">
        <v>45933</v>
      </c>
      <c r="K529" s="31" t="s">
        <v>25</v>
      </c>
      <c r="L529" s="33" t="s">
        <v>33</v>
      </c>
      <c r="M529" s="13" t="str">
        <f>PROPER(TRIM(SUBSTITUTE(B529,"###"," ")))</f>
        <v>Choice Mini</v>
      </c>
      <c r="N529" s="13" t="str">
        <f>PROPER(TRIM(SUBSTITUTE(C529,"###"," ")))</f>
        <v>Electronics</v>
      </c>
      <c r="O529" s="13" t="str">
        <f>PROPER(TRIM(SUBSTITUTE(D529,"###"," ")))</f>
        <v>Quickstock</v>
      </c>
      <c r="P529" s="13" t="str">
        <f t="shared" si="56"/>
        <v>Choice Mini</v>
      </c>
      <c r="Q529" s="34" t="str">
        <f t="shared" si="57"/>
        <v>Electronics</v>
      </c>
      <c r="R529" s="13" t="str">
        <f t="shared" si="58"/>
        <v>Quickstock</v>
      </c>
      <c r="S529" s="35">
        <f t="shared" si="59"/>
        <v>108</v>
      </c>
      <c r="T529" s="35">
        <f t="shared" si="60"/>
        <v>70</v>
      </c>
      <c r="U529" s="14">
        <f t="shared" si="61"/>
        <v>1471.57</v>
      </c>
      <c r="V529" s="14">
        <f t="shared" si="62"/>
        <v>158929.56</v>
      </c>
      <c r="W529" s="13" t="str">
        <v>In Stock</v>
      </c>
      <c r="X529" s="13" t="str">
        <v>No</v>
      </c>
      <c r="Y529" s="13">
        <v>0</v>
      </c>
    </row>
    <row r="530" spans="1:25" x14ac:dyDescent="0.3">
      <c r="A530" s="31" t="s">
        <v>1077</v>
      </c>
      <c r="B530" s="31" t="s">
        <v>1078</v>
      </c>
      <c r="C530" s="31" t="s">
        <v>20</v>
      </c>
      <c r="D530" s="31" t="s">
        <v>24</v>
      </c>
      <c r="E530" s="31">
        <v>16</v>
      </c>
      <c r="F530" s="31">
        <v>24</v>
      </c>
      <c r="G530" s="31">
        <v>10196.16</v>
      </c>
      <c r="H530" s="31">
        <v>163138.56</v>
      </c>
      <c r="I530" s="32">
        <v>45827</v>
      </c>
      <c r="J530" s="32">
        <v>45887</v>
      </c>
      <c r="K530" s="31" t="s">
        <v>16</v>
      </c>
      <c r="L530" s="33" t="s">
        <v>30</v>
      </c>
      <c r="M530" s="13" t="str">
        <f>PROPER(TRIM(SUBSTITUTE(B530,"###"," ")))</f>
        <v>Laugh X</v>
      </c>
      <c r="N530" s="13" t="str">
        <f>PROPER(TRIM(SUBSTITUTE(C530,"###"," ")))</f>
        <v>Toys</v>
      </c>
      <c r="O530" s="13" t="str">
        <f>PROPER(TRIM(SUBSTITUTE(D530,"###"," ")))</f>
        <v>Omni Suppliers</v>
      </c>
      <c r="P530" s="13" t="str">
        <f t="shared" si="56"/>
        <v>Laugh X</v>
      </c>
      <c r="Q530" s="34" t="str">
        <f t="shared" si="57"/>
        <v>Toys</v>
      </c>
      <c r="R530" s="13" t="str">
        <f t="shared" si="58"/>
        <v>Omni Suppliers</v>
      </c>
      <c r="S530" s="35">
        <f t="shared" si="59"/>
        <v>16</v>
      </c>
      <c r="T530" s="35">
        <f t="shared" si="60"/>
        <v>24</v>
      </c>
      <c r="U530" s="14">
        <f t="shared" si="61"/>
        <v>10196.16</v>
      </c>
      <c r="V530" s="14">
        <f t="shared" si="62"/>
        <v>163138.56</v>
      </c>
      <c r="W530" s="13" t="str">
        <v>Low Stock</v>
      </c>
      <c r="X530" s="13" t="str">
        <v>Yes</v>
      </c>
      <c r="Y530" s="13">
        <v>1</v>
      </c>
    </row>
    <row r="531" spans="1:25" x14ac:dyDescent="0.3">
      <c r="A531" s="31" t="s">
        <v>1079</v>
      </c>
      <c r="B531" s="31" t="s">
        <v>1080</v>
      </c>
      <c r="C531" s="31" t="s">
        <v>28</v>
      </c>
      <c r="D531" s="31" t="s">
        <v>15</v>
      </c>
      <c r="E531" s="31">
        <v>138</v>
      </c>
      <c r="F531" s="31">
        <v>71</v>
      </c>
      <c r="G531" s="31">
        <v>15504.34</v>
      </c>
      <c r="H531" s="31">
        <v>2139598.92</v>
      </c>
      <c r="I531" s="32">
        <v>45741</v>
      </c>
      <c r="J531" s="32">
        <v>45928</v>
      </c>
      <c r="K531" s="31" t="s">
        <v>25</v>
      </c>
      <c r="L531" s="33" t="s">
        <v>58</v>
      </c>
      <c r="M531" s="13" t="str">
        <f>PROPER(TRIM(SUBSTITUTE(B531,"###"," ")))</f>
        <v>College Plus</v>
      </c>
      <c r="N531" s="13" t="str">
        <f>PROPER(TRIM(SUBSTITUTE(C531,"###"," ")))</f>
        <v>Furniture</v>
      </c>
      <c r="O531" s="13" t="str">
        <f>PROPER(TRIM(SUBSTITUTE(D531,"###"," ")))</f>
        <v>Global Traders</v>
      </c>
      <c r="P531" s="13" t="str">
        <f t="shared" si="56"/>
        <v>College Plus</v>
      </c>
      <c r="Q531" s="34" t="str">
        <f t="shared" si="57"/>
        <v>Furniture</v>
      </c>
      <c r="R531" s="13" t="str">
        <f t="shared" si="58"/>
        <v>Global Traders</v>
      </c>
      <c r="S531" s="35">
        <f t="shared" si="59"/>
        <v>138</v>
      </c>
      <c r="T531" s="35">
        <f t="shared" si="60"/>
        <v>71</v>
      </c>
      <c r="U531" s="14">
        <f t="shared" si="61"/>
        <v>15504.34</v>
      </c>
      <c r="V531" s="14">
        <f t="shared" si="62"/>
        <v>2139598.92</v>
      </c>
      <c r="W531" s="13" t="str">
        <v>In Stock</v>
      </c>
      <c r="X531" s="13" t="str">
        <v>No</v>
      </c>
      <c r="Y531" s="13">
        <v>0</v>
      </c>
    </row>
    <row r="532" spans="1:25" x14ac:dyDescent="0.3">
      <c r="A532" s="31" t="s">
        <v>1081</v>
      </c>
      <c r="B532" s="31" t="s">
        <v>1082</v>
      </c>
      <c r="C532" s="31" t="s">
        <v>20</v>
      </c>
      <c r="D532" s="31" t="s">
        <v>41</v>
      </c>
      <c r="E532" s="31">
        <v>27</v>
      </c>
      <c r="F532" s="31">
        <v>70</v>
      </c>
      <c r="G532" s="31">
        <v>3523.48</v>
      </c>
      <c r="H532" s="31">
        <v>95133.96</v>
      </c>
      <c r="I532" s="32">
        <v>45703</v>
      </c>
      <c r="J532" s="32">
        <v>45927</v>
      </c>
      <c r="K532" s="31" t="s">
        <v>54</v>
      </c>
      <c r="L532" s="33" t="s">
        <v>33</v>
      </c>
      <c r="M532" s="13" t="str">
        <f>PROPER(TRIM(SUBSTITUTE(B532,"###"," ")))</f>
        <v>Through Max</v>
      </c>
      <c r="N532" s="13" t="str">
        <f>PROPER(TRIM(SUBSTITUTE(C532,"###"," ")))</f>
        <v>Toys</v>
      </c>
      <c r="O532" s="13" t="str">
        <f>PROPER(TRIM(SUBSTITUTE(D532,"###"," ")))</f>
        <v>Quickstock</v>
      </c>
      <c r="P532" s="13" t="str">
        <f t="shared" si="56"/>
        <v>Through Max</v>
      </c>
      <c r="Q532" s="34" t="str">
        <f t="shared" si="57"/>
        <v>Toys</v>
      </c>
      <c r="R532" s="13" t="str">
        <f t="shared" si="58"/>
        <v>Quickstock</v>
      </c>
      <c r="S532" s="35">
        <f t="shared" si="59"/>
        <v>27</v>
      </c>
      <c r="T532" s="35">
        <f t="shared" si="60"/>
        <v>70</v>
      </c>
      <c r="U532" s="14">
        <f t="shared" si="61"/>
        <v>3523.48</v>
      </c>
      <c r="V532" s="14">
        <f t="shared" si="62"/>
        <v>95133.96</v>
      </c>
      <c r="W532" s="13" t="str">
        <v>Low Stock</v>
      </c>
      <c r="X532" s="13" t="str">
        <v>Yes</v>
      </c>
      <c r="Y532" s="13">
        <v>1</v>
      </c>
    </row>
    <row r="533" spans="1:25" x14ac:dyDescent="0.3">
      <c r="A533" s="31" t="s">
        <v>1083</v>
      </c>
      <c r="B533" s="31" t="s">
        <v>1084</v>
      </c>
      <c r="C533" s="31" t="s">
        <v>28</v>
      </c>
      <c r="D533" s="31" t="s">
        <v>15</v>
      </c>
      <c r="E533" s="31">
        <v>93</v>
      </c>
      <c r="F533" s="31">
        <v>27</v>
      </c>
      <c r="G533" s="31">
        <v>5337.68</v>
      </c>
      <c r="H533" s="31">
        <v>496404.24</v>
      </c>
      <c r="I533" s="32">
        <v>45766</v>
      </c>
      <c r="J533" s="32">
        <v>45928</v>
      </c>
      <c r="K533" s="31" t="s">
        <v>16</v>
      </c>
      <c r="L533" s="33" t="s">
        <v>33</v>
      </c>
      <c r="M533" s="13" t="str">
        <f>PROPER(TRIM(SUBSTITUTE(B533,"###"," ")))</f>
        <v>Work Pro</v>
      </c>
      <c r="N533" s="13" t="str">
        <f>PROPER(TRIM(SUBSTITUTE(C533,"###"," ")))</f>
        <v>Furniture</v>
      </c>
      <c r="O533" s="13" t="str">
        <f>PROPER(TRIM(SUBSTITUTE(D533,"###"," ")))</f>
        <v>Global Traders</v>
      </c>
      <c r="P533" s="13" t="str">
        <f t="shared" si="56"/>
        <v>Work Pro</v>
      </c>
      <c r="Q533" s="34" t="str">
        <f t="shared" si="57"/>
        <v>Furniture</v>
      </c>
      <c r="R533" s="13" t="str">
        <f t="shared" si="58"/>
        <v>Global Traders</v>
      </c>
      <c r="S533" s="35">
        <f t="shared" si="59"/>
        <v>93</v>
      </c>
      <c r="T533" s="35">
        <f t="shared" si="60"/>
        <v>27</v>
      </c>
      <c r="U533" s="14">
        <f t="shared" si="61"/>
        <v>5337.68</v>
      </c>
      <c r="V533" s="14">
        <f t="shared" si="62"/>
        <v>496404.24000000005</v>
      </c>
      <c r="W533" s="13" t="str">
        <v>In Stock</v>
      </c>
      <c r="X533" s="13" t="str">
        <v>No</v>
      </c>
      <c r="Y533" s="13">
        <v>0</v>
      </c>
    </row>
    <row r="534" spans="1:25" x14ac:dyDescent="0.3">
      <c r="A534" s="31" t="s">
        <v>1085</v>
      </c>
      <c r="B534" s="31" t="s">
        <v>1086</v>
      </c>
      <c r="C534" s="31" t="s">
        <v>28</v>
      </c>
      <c r="D534" s="31" t="s">
        <v>45</v>
      </c>
      <c r="E534" s="31">
        <v>80</v>
      </c>
      <c r="F534" s="31">
        <v>27</v>
      </c>
      <c r="G534" s="31">
        <v>15396</v>
      </c>
      <c r="H534" s="31">
        <v>1231680</v>
      </c>
      <c r="I534" s="32">
        <v>45817</v>
      </c>
      <c r="J534" s="32">
        <v>45852</v>
      </c>
      <c r="K534" s="13"/>
      <c r="L534" s="33" t="s">
        <v>58</v>
      </c>
      <c r="M534" s="13" t="str">
        <f>PROPER(TRIM(SUBSTITUTE(B534,"###"," ")))</f>
        <v>Hard Mini</v>
      </c>
      <c r="N534" s="13" t="str">
        <f>PROPER(TRIM(SUBSTITUTE(C534,"###"," ")))</f>
        <v>Furniture</v>
      </c>
      <c r="O534" s="13" t="str">
        <f>PROPER(TRIM(SUBSTITUTE(D534,"###"," ")))</f>
        <v>Retailmart Inc</v>
      </c>
      <c r="P534" s="13" t="str">
        <f t="shared" si="56"/>
        <v>Hard Mini</v>
      </c>
      <c r="Q534" s="34" t="str">
        <f t="shared" si="57"/>
        <v>Furniture</v>
      </c>
      <c r="R534" s="13" t="str">
        <f t="shared" si="58"/>
        <v>Retailmart Inc</v>
      </c>
      <c r="S534" s="35">
        <f t="shared" si="59"/>
        <v>80</v>
      </c>
      <c r="T534" s="35">
        <f t="shared" si="60"/>
        <v>27</v>
      </c>
      <c r="U534" s="14">
        <f t="shared" si="61"/>
        <v>15396</v>
      </c>
      <c r="V534" s="14">
        <f t="shared" si="62"/>
        <v>1231680</v>
      </c>
      <c r="W534" s="13" t="str">
        <v>In Stock</v>
      </c>
      <c r="X534" s="13" t="str">
        <v>No</v>
      </c>
      <c r="Y534" s="13">
        <v>0</v>
      </c>
    </row>
    <row r="535" spans="1:25" x14ac:dyDescent="0.3">
      <c r="A535" s="31" t="s">
        <v>1087</v>
      </c>
      <c r="B535" s="31" t="s">
        <v>1088</v>
      </c>
      <c r="C535" s="31" t="s">
        <v>20</v>
      </c>
      <c r="D535" s="31" t="s">
        <v>24</v>
      </c>
      <c r="E535" s="31">
        <v>193</v>
      </c>
      <c r="F535" s="31">
        <v>98</v>
      </c>
      <c r="G535" s="31">
        <v>4153.46</v>
      </c>
      <c r="H535" s="31">
        <v>801617.78</v>
      </c>
      <c r="I535" s="32">
        <v>45735</v>
      </c>
      <c r="J535" s="32">
        <v>45879</v>
      </c>
      <c r="K535" s="31" t="s">
        <v>16</v>
      </c>
      <c r="L535" s="33" t="s">
        <v>58</v>
      </c>
      <c r="M535" s="13" t="str">
        <f>PROPER(TRIM(SUBSTITUTE(B535,"###"," ")))</f>
        <v>Rise Lite</v>
      </c>
      <c r="N535" s="13" t="str">
        <f>PROPER(TRIM(SUBSTITUTE(C535,"###"," ")))</f>
        <v>Toys</v>
      </c>
      <c r="O535" s="13" t="str">
        <f>PROPER(TRIM(SUBSTITUTE(D535,"###"," ")))</f>
        <v>Omni Suppliers</v>
      </c>
      <c r="P535" s="13" t="str">
        <f t="shared" si="56"/>
        <v>Rise Lite</v>
      </c>
      <c r="Q535" s="34" t="str">
        <f t="shared" si="57"/>
        <v>Toys</v>
      </c>
      <c r="R535" s="13" t="str">
        <f t="shared" si="58"/>
        <v>Omni Suppliers</v>
      </c>
      <c r="S535" s="35">
        <f t="shared" si="59"/>
        <v>193</v>
      </c>
      <c r="T535" s="35">
        <f t="shared" si="60"/>
        <v>98</v>
      </c>
      <c r="U535" s="14">
        <f t="shared" si="61"/>
        <v>4153.46</v>
      </c>
      <c r="V535" s="14">
        <f t="shared" si="62"/>
        <v>801617.78</v>
      </c>
      <c r="W535" s="13" t="str">
        <v>In Stock</v>
      </c>
      <c r="X535" s="13" t="str">
        <v>No</v>
      </c>
      <c r="Y535" s="13">
        <v>0</v>
      </c>
    </row>
    <row r="536" spans="1:25" x14ac:dyDescent="0.3">
      <c r="A536" s="31" t="s">
        <v>1089</v>
      </c>
      <c r="B536" s="31" t="s">
        <v>1090</v>
      </c>
      <c r="C536" s="31" t="s">
        <v>40</v>
      </c>
      <c r="D536" s="31" t="s">
        <v>15</v>
      </c>
      <c r="E536" s="31">
        <v>125</v>
      </c>
      <c r="F536" s="31">
        <v>87</v>
      </c>
      <c r="G536" s="31">
        <v>15503.94</v>
      </c>
      <c r="H536" s="31">
        <v>1937992.5</v>
      </c>
      <c r="I536" s="32">
        <v>45812</v>
      </c>
      <c r="J536" s="32">
        <v>45887</v>
      </c>
      <c r="K536" s="31" t="s">
        <v>54</v>
      </c>
      <c r="L536" s="33" t="s">
        <v>58</v>
      </c>
      <c r="M536" s="13" t="str">
        <f>PROPER(TRIM(SUBSTITUTE(B536,"###"," ")))</f>
        <v>Prove X</v>
      </c>
      <c r="N536" s="13" t="str">
        <f>PROPER(TRIM(SUBSTITUTE(C536,"###"," ")))</f>
        <v>Electronics</v>
      </c>
      <c r="O536" s="13" t="str">
        <f>PROPER(TRIM(SUBSTITUTE(D536,"###"," ")))</f>
        <v>Global Traders</v>
      </c>
      <c r="P536" s="13" t="str">
        <f t="shared" si="56"/>
        <v>Prove X</v>
      </c>
      <c r="Q536" s="34" t="str">
        <f t="shared" si="57"/>
        <v>Electronics</v>
      </c>
      <c r="R536" s="13" t="str">
        <f t="shared" si="58"/>
        <v>Global Traders</v>
      </c>
      <c r="S536" s="35">
        <f t="shared" si="59"/>
        <v>125</v>
      </c>
      <c r="T536" s="35">
        <f t="shared" si="60"/>
        <v>87</v>
      </c>
      <c r="U536" s="14">
        <f t="shared" si="61"/>
        <v>15503.94</v>
      </c>
      <c r="V536" s="14">
        <f t="shared" si="62"/>
        <v>1937992.5</v>
      </c>
      <c r="W536" s="13" t="str">
        <v>In Stock</v>
      </c>
      <c r="X536" s="13" t="str">
        <v>No</v>
      </c>
      <c r="Y536" s="13">
        <v>0</v>
      </c>
    </row>
    <row r="537" spans="1:25" x14ac:dyDescent="0.3">
      <c r="A537" s="31" t="s">
        <v>1091</v>
      </c>
      <c r="B537" s="31" t="s">
        <v>1092</v>
      </c>
      <c r="C537" s="31" t="s">
        <v>40</v>
      </c>
      <c r="D537" s="31" t="s">
        <v>41</v>
      </c>
      <c r="E537" s="31">
        <v>118</v>
      </c>
      <c r="F537" s="31">
        <v>81</v>
      </c>
      <c r="G537" s="31">
        <v>17921.5</v>
      </c>
      <c r="H537" s="31">
        <v>2114737</v>
      </c>
      <c r="I537" s="32">
        <v>45820</v>
      </c>
      <c r="J537" s="32">
        <v>45920</v>
      </c>
      <c r="K537" s="13"/>
      <c r="L537" s="33" t="s">
        <v>30</v>
      </c>
      <c r="M537" s="13" t="str">
        <f>PROPER(TRIM(SUBSTITUTE(B537,"###"," ")))</f>
        <v>Two Max</v>
      </c>
      <c r="N537" s="13" t="str">
        <f>PROPER(TRIM(SUBSTITUTE(C537,"###"," ")))</f>
        <v>Electronics</v>
      </c>
      <c r="O537" s="13" t="str">
        <f>PROPER(TRIM(SUBSTITUTE(D537,"###"," ")))</f>
        <v>Quickstock</v>
      </c>
      <c r="P537" s="13" t="str">
        <f t="shared" si="56"/>
        <v>Two Max</v>
      </c>
      <c r="Q537" s="34" t="str">
        <f t="shared" si="57"/>
        <v>Electronics</v>
      </c>
      <c r="R537" s="13" t="str">
        <f t="shared" si="58"/>
        <v>Quickstock</v>
      </c>
      <c r="S537" s="35">
        <f t="shared" si="59"/>
        <v>118</v>
      </c>
      <c r="T537" s="35">
        <f t="shared" si="60"/>
        <v>81</v>
      </c>
      <c r="U537" s="14">
        <f t="shared" si="61"/>
        <v>17921.5</v>
      </c>
      <c r="V537" s="14">
        <f t="shared" si="62"/>
        <v>2114737</v>
      </c>
      <c r="W537" s="13" t="str">
        <v>In Stock</v>
      </c>
      <c r="X537" s="13" t="str">
        <v>No</v>
      </c>
      <c r="Y537" s="13">
        <v>0</v>
      </c>
    </row>
    <row r="538" spans="1:25" x14ac:dyDescent="0.3">
      <c r="A538" s="31" t="s">
        <v>1093</v>
      </c>
      <c r="B538" s="31" t="s">
        <v>1094</v>
      </c>
      <c r="C538" s="31" t="s">
        <v>40</v>
      </c>
      <c r="D538" s="31" t="s">
        <v>15</v>
      </c>
      <c r="E538" s="31">
        <v>163</v>
      </c>
      <c r="F538" s="31">
        <v>31</v>
      </c>
      <c r="G538" s="31">
        <v>9513.01</v>
      </c>
      <c r="H538" s="31">
        <v>1550620.63</v>
      </c>
      <c r="I538" s="32">
        <v>45789</v>
      </c>
      <c r="J538" s="32">
        <v>45928</v>
      </c>
      <c r="K538" s="31" t="s">
        <v>16</v>
      </c>
      <c r="L538" s="33" t="s">
        <v>58</v>
      </c>
      <c r="M538" s="13" t="str">
        <f>PROPER(TRIM(SUBSTITUTE(B538,"###"," ")))</f>
        <v>Also Plus</v>
      </c>
      <c r="N538" s="13" t="str">
        <f>PROPER(TRIM(SUBSTITUTE(C538,"###"," ")))</f>
        <v>Electronics</v>
      </c>
      <c r="O538" s="13" t="str">
        <f>PROPER(TRIM(SUBSTITUTE(D538,"###"," ")))</f>
        <v>Global Traders</v>
      </c>
      <c r="P538" s="13" t="str">
        <f t="shared" si="56"/>
        <v>Also Plus</v>
      </c>
      <c r="Q538" s="34" t="str">
        <f t="shared" si="57"/>
        <v>Electronics</v>
      </c>
      <c r="R538" s="13" t="str">
        <f t="shared" si="58"/>
        <v>Global Traders</v>
      </c>
      <c r="S538" s="35">
        <f t="shared" si="59"/>
        <v>163</v>
      </c>
      <c r="T538" s="35">
        <f t="shared" si="60"/>
        <v>31</v>
      </c>
      <c r="U538" s="14">
        <f t="shared" si="61"/>
        <v>9513.01</v>
      </c>
      <c r="V538" s="14">
        <f t="shared" si="62"/>
        <v>1550620.6300000001</v>
      </c>
      <c r="W538" s="13" t="str">
        <v>In Stock</v>
      </c>
      <c r="X538" s="13" t="str">
        <v>No</v>
      </c>
      <c r="Y538" s="13">
        <v>0</v>
      </c>
    </row>
    <row r="539" spans="1:25" x14ac:dyDescent="0.3">
      <c r="A539" s="31" t="s">
        <v>1095</v>
      </c>
      <c r="B539" s="31" t="s">
        <v>1096</v>
      </c>
      <c r="C539" s="31" t="s">
        <v>14</v>
      </c>
      <c r="D539" s="31" t="s">
        <v>45</v>
      </c>
      <c r="E539" s="31">
        <v>117</v>
      </c>
      <c r="F539" s="31">
        <v>32</v>
      </c>
      <c r="G539" s="31">
        <v>11669.33</v>
      </c>
      <c r="H539" s="31">
        <v>1365311.61</v>
      </c>
      <c r="I539" s="32">
        <v>45851</v>
      </c>
      <c r="J539" s="32">
        <v>45909</v>
      </c>
      <c r="K539" s="31" t="s">
        <v>54</v>
      </c>
      <c r="L539" s="33" t="s">
        <v>58</v>
      </c>
      <c r="M539" s="13" t="str">
        <f>PROPER(TRIM(SUBSTITUTE(B539,"###"," ")))</f>
        <v>Quality Plus</v>
      </c>
      <c r="N539" s="13" t="str">
        <f>PROPER(TRIM(SUBSTITUTE(C539,"###"," ")))</f>
        <v>Clothing</v>
      </c>
      <c r="O539" s="13" t="str">
        <f>PROPER(TRIM(SUBSTITUTE(D539,"###"," ")))</f>
        <v>Retailmart Inc</v>
      </c>
      <c r="P539" s="13" t="str">
        <f t="shared" si="56"/>
        <v>Quality Plus</v>
      </c>
      <c r="Q539" s="34" t="str">
        <f t="shared" si="57"/>
        <v>Clothing</v>
      </c>
      <c r="R539" s="13" t="str">
        <f t="shared" si="58"/>
        <v>Retailmart Inc</v>
      </c>
      <c r="S539" s="35">
        <f t="shared" si="59"/>
        <v>117</v>
      </c>
      <c r="T539" s="35">
        <f t="shared" si="60"/>
        <v>32</v>
      </c>
      <c r="U539" s="14">
        <f t="shared" si="61"/>
        <v>11669.33</v>
      </c>
      <c r="V539" s="14">
        <f t="shared" si="62"/>
        <v>1365311.61</v>
      </c>
      <c r="W539" s="13" t="str">
        <v>In Stock</v>
      </c>
      <c r="X539" s="13" t="str">
        <v>No</v>
      </c>
      <c r="Y539" s="13">
        <v>0</v>
      </c>
    </row>
    <row r="540" spans="1:25" x14ac:dyDescent="0.3">
      <c r="A540" s="31" t="s">
        <v>1097</v>
      </c>
      <c r="B540" s="31" t="s">
        <v>1098</v>
      </c>
      <c r="C540" s="31" t="s">
        <v>14</v>
      </c>
      <c r="D540" s="31" t="s">
        <v>15</v>
      </c>
      <c r="E540" s="31">
        <v>31</v>
      </c>
      <c r="F540" s="31">
        <v>51</v>
      </c>
      <c r="G540" s="31">
        <v>13146.75</v>
      </c>
      <c r="H540" s="31">
        <v>407549.25</v>
      </c>
      <c r="I540" s="32">
        <v>45688</v>
      </c>
      <c r="J540" s="32">
        <v>45906</v>
      </c>
      <c r="K540" s="31" t="s">
        <v>25</v>
      </c>
      <c r="L540" s="33" t="s">
        <v>58</v>
      </c>
      <c r="M540" s="13" t="str">
        <f>PROPER(TRIM(SUBSTITUTE(B540,"###"," ")))</f>
        <v>Administration X</v>
      </c>
      <c r="N540" s="13" t="str">
        <f>PROPER(TRIM(SUBSTITUTE(C540,"###"," ")))</f>
        <v>Clothing</v>
      </c>
      <c r="O540" s="13" t="str">
        <f>PROPER(TRIM(SUBSTITUTE(D540,"###"," ")))</f>
        <v>Global Traders</v>
      </c>
      <c r="P540" s="13" t="str">
        <f t="shared" si="56"/>
        <v>Administration X</v>
      </c>
      <c r="Q540" s="34" t="str">
        <f t="shared" si="57"/>
        <v>Clothing</v>
      </c>
      <c r="R540" s="13" t="str">
        <f t="shared" si="58"/>
        <v>Global Traders</v>
      </c>
      <c r="S540" s="35">
        <f t="shared" si="59"/>
        <v>31</v>
      </c>
      <c r="T540" s="35">
        <f t="shared" si="60"/>
        <v>51</v>
      </c>
      <c r="U540" s="14">
        <f t="shared" si="61"/>
        <v>13146.75</v>
      </c>
      <c r="V540" s="14">
        <f t="shared" si="62"/>
        <v>407549.25</v>
      </c>
      <c r="W540" s="13" t="str">
        <v>Low Stock</v>
      </c>
      <c r="X540" s="13" t="str">
        <v>Yes</v>
      </c>
      <c r="Y540" s="13">
        <v>1</v>
      </c>
    </row>
    <row r="541" spans="1:25" x14ac:dyDescent="0.3">
      <c r="A541" s="31" t="s">
        <v>1099</v>
      </c>
      <c r="B541" s="31" t="s">
        <v>1100</v>
      </c>
      <c r="C541" s="31" t="s">
        <v>44</v>
      </c>
      <c r="D541" s="31" t="s">
        <v>24</v>
      </c>
      <c r="E541" s="31">
        <v>9</v>
      </c>
      <c r="F541" s="31">
        <v>34</v>
      </c>
      <c r="G541" s="31">
        <v>2260.62</v>
      </c>
      <c r="H541" s="31">
        <v>20345.580000000002</v>
      </c>
      <c r="I541" s="32">
        <v>45796</v>
      </c>
      <c r="J541" s="32">
        <v>45942</v>
      </c>
      <c r="K541" s="31" t="s">
        <v>46</v>
      </c>
      <c r="L541" s="33" t="s">
        <v>30</v>
      </c>
      <c r="M541" s="13" t="str">
        <f>PROPER(TRIM(SUBSTITUTE(B541,"###"," ")))</f>
        <v>Huge Mini</v>
      </c>
      <c r="N541" s="13" t="str">
        <f>PROPER(TRIM(SUBSTITUTE(C541,"###"," ")))</f>
        <v>Groceries</v>
      </c>
      <c r="O541" s="13" t="str">
        <f>PROPER(TRIM(SUBSTITUTE(D541,"###"," ")))</f>
        <v>Omni Suppliers</v>
      </c>
      <c r="P541" s="13" t="str">
        <f t="shared" si="56"/>
        <v>Huge Mini</v>
      </c>
      <c r="Q541" s="34" t="str">
        <f t="shared" si="57"/>
        <v>Groceries</v>
      </c>
      <c r="R541" s="13" t="str">
        <f t="shared" si="58"/>
        <v>Omni Suppliers</v>
      </c>
      <c r="S541" s="35">
        <f t="shared" si="59"/>
        <v>9</v>
      </c>
      <c r="T541" s="35">
        <f t="shared" si="60"/>
        <v>34</v>
      </c>
      <c r="U541" s="14">
        <f t="shared" si="61"/>
        <v>2260.62</v>
      </c>
      <c r="V541" s="14">
        <f t="shared" si="62"/>
        <v>20345.579999999998</v>
      </c>
      <c r="W541" s="13" t="str">
        <v>Low Stock</v>
      </c>
      <c r="X541" s="13" t="str">
        <v>Yes</v>
      </c>
      <c r="Y541" s="13">
        <v>1</v>
      </c>
    </row>
    <row r="542" spans="1:25" x14ac:dyDescent="0.3">
      <c r="A542" s="31" t="s">
        <v>1101</v>
      </c>
      <c r="B542" s="31" t="s">
        <v>1102</v>
      </c>
      <c r="C542" s="31" t="s">
        <v>14</v>
      </c>
      <c r="D542" s="31" t="s">
        <v>15</v>
      </c>
      <c r="E542" s="31">
        <v>182</v>
      </c>
      <c r="F542" s="31">
        <v>92</v>
      </c>
      <c r="G542" s="31">
        <v>7474.73</v>
      </c>
      <c r="H542" s="31">
        <v>1360400.86</v>
      </c>
      <c r="I542" s="32">
        <v>45685</v>
      </c>
      <c r="J542" s="32">
        <v>45878</v>
      </c>
      <c r="K542" s="13"/>
      <c r="L542" s="33" t="s">
        <v>33</v>
      </c>
      <c r="M542" s="13" t="str">
        <f>PROPER(TRIM(SUBSTITUTE(B542,"###"," ")))</f>
        <v>Issue Mini</v>
      </c>
      <c r="N542" s="13" t="str">
        <f>PROPER(TRIM(SUBSTITUTE(C542,"###"," ")))</f>
        <v>Clothing</v>
      </c>
      <c r="O542" s="13" t="str">
        <f>PROPER(TRIM(SUBSTITUTE(D542,"###"," ")))</f>
        <v>Global Traders</v>
      </c>
      <c r="P542" s="13" t="str">
        <f t="shared" si="56"/>
        <v>Issue Mini</v>
      </c>
      <c r="Q542" s="34" t="str">
        <f t="shared" si="57"/>
        <v>Clothing</v>
      </c>
      <c r="R542" s="13" t="str">
        <f t="shared" si="58"/>
        <v>Global Traders</v>
      </c>
      <c r="S542" s="35">
        <f t="shared" si="59"/>
        <v>182</v>
      </c>
      <c r="T542" s="35">
        <f t="shared" si="60"/>
        <v>92</v>
      </c>
      <c r="U542" s="14">
        <f t="shared" si="61"/>
        <v>7474.73</v>
      </c>
      <c r="V542" s="14">
        <f t="shared" si="62"/>
        <v>1360400.8599999999</v>
      </c>
      <c r="W542" s="13" t="str">
        <v>In Stock</v>
      </c>
      <c r="X542" s="13" t="str">
        <v>No</v>
      </c>
      <c r="Y542" s="13">
        <v>0</v>
      </c>
    </row>
    <row r="543" spans="1:25" x14ac:dyDescent="0.3">
      <c r="A543" s="31" t="s">
        <v>1103</v>
      </c>
      <c r="B543" s="31" t="s">
        <v>1104</v>
      </c>
      <c r="C543" s="31" t="s">
        <v>20</v>
      </c>
      <c r="D543" s="31" t="s">
        <v>15</v>
      </c>
      <c r="E543" s="31">
        <v>77</v>
      </c>
      <c r="F543" s="31">
        <v>41</v>
      </c>
      <c r="G543" s="31">
        <v>5512.14</v>
      </c>
      <c r="H543" s="31">
        <v>424434.78</v>
      </c>
      <c r="I543" s="32">
        <v>45792</v>
      </c>
      <c r="J543" s="32">
        <v>45893</v>
      </c>
      <c r="K543" s="31" t="s">
        <v>16</v>
      </c>
      <c r="L543" s="33" t="s">
        <v>21</v>
      </c>
      <c r="M543" s="13" t="str">
        <f>PROPER(TRIM(SUBSTITUTE(B543,"###"," ")))</f>
        <v>Everybody Max</v>
      </c>
      <c r="N543" s="13" t="str">
        <f>PROPER(TRIM(SUBSTITUTE(C543,"###"," ")))</f>
        <v>Toys</v>
      </c>
      <c r="O543" s="13" t="str">
        <f>PROPER(TRIM(SUBSTITUTE(D543,"###"," ")))</f>
        <v>Global Traders</v>
      </c>
      <c r="P543" s="13" t="str">
        <f t="shared" si="56"/>
        <v>Everybody Max</v>
      </c>
      <c r="Q543" s="34" t="str">
        <f t="shared" si="57"/>
        <v>Toys</v>
      </c>
      <c r="R543" s="13" t="str">
        <f t="shared" si="58"/>
        <v>Global Traders</v>
      </c>
      <c r="S543" s="35">
        <f t="shared" si="59"/>
        <v>77</v>
      </c>
      <c r="T543" s="35">
        <f t="shared" si="60"/>
        <v>41</v>
      </c>
      <c r="U543" s="14">
        <f t="shared" si="61"/>
        <v>5512.14</v>
      </c>
      <c r="V543" s="14">
        <f t="shared" si="62"/>
        <v>424434.78</v>
      </c>
      <c r="W543" s="13" t="str">
        <v>In Stock</v>
      </c>
      <c r="X543" s="13" t="str">
        <v>No</v>
      </c>
      <c r="Y543" s="13">
        <v>0</v>
      </c>
    </row>
    <row r="544" spans="1:25" x14ac:dyDescent="0.3">
      <c r="A544" s="31" t="s">
        <v>1105</v>
      </c>
      <c r="B544" s="31" t="s">
        <v>1106</v>
      </c>
      <c r="C544" s="31" t="s">
        <v>14</v>
      </c>
      <c r="D544" s="13"/>
      <c r="E544" s="31">
        <v>112</v>
      </c>
      <c r="F544" s="31">
        <v>40</v>
      </c>
      <c r="G544" s="31">
        <v>5753.84</v>
      </c>
      <c r="H544" s="31">
        <v>644430.08000000007</v>
      </c>
      <c r="I544" s="32">
        <v>45727</v>
      </c>
      <c r="J544" s="32">
        <v>45887</v>
      </c>
      <c r="K544" s="31" t="s">
        <v>46</v>
      </c>
      <c r="L544" s="33" t="s">
        <v>58</v>
      </c>
      <c r="M544" s="13" t="str">
        <f>PROPER(TRIM(SUBSTITUTE(B544,"###"," ")))</f>
        <v>Few Lite</v>
      </c>
      <c r="N544" s="13" t="str">
        <f>PROPER(TRIM(SUBSTITUTE(C544,"###"," ")))</f>
        <v>Clothing</v>
      </c>
      <c r="O544" s="13" t="str">
        <f>PROPER(TRIM(SUBSTITUTE(D544,"###"," ")))</f>
        <v/>
      </c>
      <c r="P544" s="13" t="str">
        <f t="shared" si="56"/>
        <v>Few Lite</v>
      </c>
      <c r="Q544" s="34" t="str">
        <f t="shared" si="57"/>
        <v>Clothing</v>
      </c>
      <c r="R544" s="13" t="str">
        <f t="shared" si="58"/>
        <v>Others</v>
      </c>
      <c r="S544" s="35">
        <f t="shared" si="59"/>
        <v>112</v>
      </c>
      <c r="T544" s="35">
        <f t="shared" si="60"/>
        <v>40</v>
      </c>
      <c r="U544" s="14">
        <f t="shared" si="61"/>
        <v>5753.84</v>
      </c>
      <c r="V544" s="14">
        <f t="shared" si="62"/>
        <v>644430.08000000007</v>
      </c>
      <c r="W544" s="13" t="str">
        <v>In Stock</v>
      </c>
      <c r="X544" s="13" t="str">
        <v>No</v>
      </c>
      <c r="Y544" s="13">
        <v>0</v>
      </c>
    </row>
    <row r="545" spans="1:25" x14ac:dyDescent="0.3">
      <c r="A545" s="31" t="s">
        <v>1107</v>
      </c>
      <c r="B545" s="31" t="s">
        <v>1108</v>
      </c>
      <c r="C545" s="31" t="s">
        <v>20</v>
      </c>
      <c r="D545" s="31" t="s">
        <v>53</v>
      </c>
      <c r="E545" s="31">
        <v>118</v>
      </c>
      <c r="F545" s="31">
        <v>58</v>
      </c>
      <c r="G545" s="31">
        <v>16937.96</v>
      </c>
      <c r="H545" s="31">
        <v>1998679.28</v>
      </c>
      <c r="I545" s="32">
        <v>45757</v>
      </c>
      <c r="J545" s="32">
        <v>45911</v>
      </c>
      <c r="K545" s="31" t="s">
        <v>54</v>
      </c>
      <c r="L545" s="33" t="s">
        <v>58</v>
      </c>
      <c r="M545" s="13" t="str">
        <f>PROPER(TRIM(SUBSTITUTE(B545,"###"," ")))</f>
        <v>Court Max</v>
      </c>
      <c r="N545" s="13" t="str">
        <f>PROPER(TRIM(SUBSTITUTE(C545,"###"," ")))</f>
        <v>Toys</v>
      </c>
      <c r="O545" s="13" t="str">
        <f>PROPER(TRIM(SUBSTITUTE(D545,"###"," ")))</f>
        <v>Abc Pvt Ltd</v>
      </c>
      <c r="P545" s="13" t="str">
        <f t="shared" si="56"/>
        <v>Court Max</v>
      </c>
      <c r="Q545" s="34" t="str">
        <f t="shared" si="57"/>
        <v>Toys</v>
      </c>
      <c r="R545" s="13" t="str">
        <f t="shared" si="58"/>
        <v>Abc Pvt Ltd</v>
      </c>
      <c r="S545" s="35">
        <f t="shared" si="59"/>
        <v>118</v>
      </c>
      <c r="T545" s="35">
        <f t="shared" si="60"/>
        <v>58</v>
      </c>
      <c r="U545" s="14">
        <f t="shared" si="61"/>
        <v>16937.96</v>
      </c>
      <c r="V545" s="14">
        <f t="shared" si="62"/>
        <v>1998679.2799999998</v>
      </c>
      <c r="W545" s="13" t="str">
        <v>In Stock</v>
      </c>
      <c r="X545" s="13" t="str">
        <v>No</v>
      </c>
      <c r="Y545" s="13">
        <v>0</v>
      </c>
    </row>
    <row r="546" spans="1:25" x14ac:dyDescent="0.3">
      <c r="A546" s="31" t="s">
        <v>1109</v>
      </c>
      <c r="B546" s="31" t="s">
        <v>1110</v>
      </c>
      <c r="C546" s="31" t="s">
        <v>40</v>
      </c>
      <c r="D546" s="31" t="s">
        <v>15</v>
      </c>
      <c r="E546" s="31">
        <v>174</v>
      </c>
      <c r="F546" s="31">
        <v>37</v>
      </c>
      <c r="G546" s="31">
        <v>12739.61</v>
      </c>
      <c r="H546" s="31">
        <v>2216692.14</v>
      </c>
      <c r="I546" s="32">
        <v>45807</v>
      </c>
      <c r="J546" s="32">
        <v>45937</v>
      </c>
      <c r="K546" s="31" t="s">
        <v>16</v>
      </c>
      <c r="L546" s="33" t="s">
        <v>21</v>
      </c>
      <c r="M546" s="13" t="str">
        <f>PROPER(TRIM(SUBSTITUTE(B546,"###"," ")))</f>
        <v>Dinner Plus</v>
      </c>
      <c r="N546" s="13" t="str">
        <f>PROPER(TRIM(SUBSTITUTE(C546,"###"," ")))</f>
        <v>Electronics</v>
      </c>
      <c r="O546" s="13" t="str">
        <f>PROPER(TRIM(SUBSTITUTE(D546,"###"," ")))</f>
        <v>Global Traders</v>
      </c>
      <c r="P546" s="13" t="str">
        <f t="shared" si="56"/>
        <v>Dinner Plus</v>
      </c>
      <c r="Q546" s="34" t="str">
        <f t="shared" si="57"/>
        <v>Electronics</v>
      </c>
      <c r="R546" s="13" t="str">
        <f t="shared" si="58"/>
        <v>Global Traders</v>
      </c>
      <c r="S546" s="35">
        <f t="shared" si="59"/>
        <v>174</v>
      </c>
      <c r="T546" s="35">
        <f t="shared" si="60"/>
        <v>37</v>
      </c>
      <c r="U546" s="14">
        <f t="shared" si="61"/>
        <v>12739.61</v>
      </c>
      <c r="V546" s="14">
        <f t="shared" si="62"/>
        <v>2216692.14</v>
      </c>
      <c r="W546" s="13" t="str">
        <v>In Stock</v>
      </c>
      <c r="X546" s="13" t="str">
        <v>No</v>
      </c>
      <c r="Y546" s="13">
        <v>0</v>
      </c>
    </row>
    <row r="547" spans="1:25" x14ac:dyDescent="0.3">
      <c r="A547" s="31" t="s">
        <v>1111</v>
      </c>
      <c r="B547" s="31" t="s">
        <v>1112</v>
      </c>
      <c r="C547" s="31" t="s">
        <v>14</v>
      </c>
      <c r="D547" s="13"/>
      <c r="E547" s="31">
        <v>148</v>
      </c>
      <c r="F547" s="31">
        <v>27</v>
      </c>
      <c r="G547" s="31">
        <v>14976.43</v>
      </c>
      <c r="H547" s="31">
        <v>2216511.64</v>
      </c>
      <c r="I547" s="32">
        <v>45689</v>
      </c>
      <c r="J547" s="32">
        <v>45899</v>
      </c>
      <c r="K547" s="31" t="s">
        <v>16</v>
      </c>
      <c r="L547" s="33" t="s">
        <v>33</v>
      </c>
      <c r="M547" s="13" t="str">
        <f>PROPER(TRIM(SUBSTITUTE(B547,"###"," ")))</f>
        <v>Something X</v>
      </c>
      <c r="N547" s="13" t="str">
        <f>PROPER(TRIM(SUBSTITUTE(C547,"###"," ")))</f>
        <v>Clothing</v>
      </c>
      <c r="O547" s="13" t="str">
        <f>PROPER(TRIM(SUBSTITUTE(D547,"###"," ")))</f>
        <v/>
      </c>
      <c r="P547" s="13" t="str">
        <f t="shared" si="56"/>
        <v>Something X</v>
      </c>
      <c r="Q547" s="34" t="str">
        <f t="shared" si="57"/>
        <v>Clothing</v>
      </c>
      <c r="R547" s="13" t="str">
        <f t="shared" si="58"/>
        <v>Others</v>
      </c>
      <c r="S547" s="35">
        <f t="shared" si="59"/>
        <v>148</v>
      </c>
      <c r="T547" s="35">
        <f t="shared" si="60"/>
        <v>27</v>
      </c>
      <c r="U547" s="14">
        <f t="shared" si="61"/>
        <v>14976.43</v>
      </c>
      <c r="V547" s="14">
        <f t="shared" si="62"/>
        <v>2216511.64</v>
      </c>
      <c r="W547" s="13" t="str">
        <v>In Stock</v>
      </c>
      <c r="X547" s="13" t="str">
        <v>No</v>
      </c>
      <c r="Y547" s="13">
        <v>0</v>
      </c>
    </row>
    <row r="548" spans="1:25" x14ac:dyDescent="0.3">
      <c r="A548" s="31" t="s">
        <v>1113</v>
      </c>
      <c r="B548" s="31" t="s">
        <v>1114</v>
      </c>
      <c r="C548" s="31" t="s">
        <v>44</v>
      </c>
      <c r="D548" s="31" t="s">
        <v>45</v>
      </c>
      <c r="E548" s="31">
        <v>134</v>
      </c>
      <c r="F548" s="31">
        <v>42</v>
      </c>
      <c r="G548" s="31">
        <v>13140.43</v>
      </c>
      <c r="H548" s="31">
        <v>1760817.62</v>
      </c>
      <c r="I548" s="32">
        <v>45779</v>
      </c>
      <c r="J548" s="32">
        <v>45938</v>
      </c>
      <c r="K548" s="31" t="s">
        <v>46</v>
      </c>
      <c r="L548" s="33" t="s">
        <v>21</v>
      </c>
      <c r="M548" s="13" t="str">
        <f>PROPER(TRIM(SUBSTITUTE(B548,"###"," ")))</f>
        <v>Recently X</v>
      </c>
      <c r="N548" s="13" t="str">
        <f>PROPER(TRIM(SUBSTITUTE(C548,"###"," ")))</f>
        <v>Groceries</v>
      </c>
      <c r="O548" s="13" t="str">
        <f>PROPER(TRIM(SUBSTITUTE(D548,"###"," ")))</f>
        <v>Retailmart Inc</v>
      </c>
      <c r="P548" s="13" t="str">
        <f t="shared" si="56"/>
        <v>Recently X</v>
      </c>
      <c r="Q548" s="34" t="str">
        <f t="shared" si="57"/>
        <v>Groceries</v>
      </c>
      <c r="R548" s="13" t="str">
        <f t="shared" si="58"/>
        <v>Retailmart Inc</v>
      </c>
      <c r="S548" s="35">
        <f t="shared" si="59"/>
        <v>134</v>
      </c>
      <c r="T548" s="35">
        <f t="shared" si="60"/>
        <v>42</v>
      </c>
      <c r="U548" s="14">
        <f t="shared" si="61"/>
        <v>13140.43</v>
      </c>
      <c r="V548" s="14">
        <f t="shared" si="62"/>
        <v>1760817.62</v>
      </c>
      <c r="W548" s="13" t="str">
        <v>In Stock</v>
      </c>
      <c r="X548" s="13" t="str">
        <v>No</v>
      </c>
      <c r="Y548" s="13">
        <v>0</v>
      </c>
    </row>
    <row r="549" spans="1:25" x14ac:dyDescent="0.3">
      <c r="A549" s="31" t="s">
        <v>1115</v>
      </c>
      <c r="B549" s="31" t="s">
        <v>1116</v>
      </c>
      <c r="C549" s="31" t="s">
        <v>44</v>
      </c>
      <c r="D549" s="31" t="s">
        <v>15</v>
      </c>
      <c r="E549" s="31">
        <v>149</v>
      </c>
      <c r="F549" s="31">
        <v>41</v>
      </c>
      <c r="G549" s="31">
        <v>10814.15</v>
      </c>
      <c r="H549" s="31">
        <v>1611308.35</v>
      </c>
      <c r="I549" s="32">
        <v>45719</v>
      </c>
      <c r="J549" s="32">
        <v>45915</v>
      </c>
      <c r="K549" s="31" t="s">
        <v>16</v>
      </c>
      <c r="L549" s="33" t="s">
        <v>17</v>
      </c>
      <c r="M549" s="13" t="str">
        <f>PROPER(TRIM(SUBSTITUTE(B549,"###"," ")))</f>
        <v>Various Mini</v>
      </c>
      <c r="N549" s="13" t="str">
        <f>PROPER(TRIM(SUBSTITUTE(C549,"###"," ")))</f>
        <v>Groceries</v>
      </c>
      <c r="O549" s="13" t="str">
        <f>PROPER(TRIM(SUBSTITUTE(D549,"###"," ")))</f>
        <v>Global Traders</v>
      </c>
      <c r="P549" s="13" t="str">
        <f t="shared" si="56"/>
        <v>Various Mini</v>
      </c>
      <c r="Q549" s="34" t="str">
        <f t="shared" si="57"/>
        <v>Groceries</v>
      </c>
      <c r="R549" s="13" t="str">
        <f t="shared" si="58"/>
        <v>Global Traders</v>
      </c>
      <c r="S549" s="35">
        <f t="shared" si="59"/>
        <v>149</v>
      </c>
      <c r="T549" s="35">
        <f t="shared" si="60"/>
        <v>41</v>
      </c>
      <c r="U549" s="14">
        <f t="shared" si="61"/>
        <v>10814.15</v>
      </c>
      <c r="V549" s="14">
        <f t="shared" si="62"/>
        <v>1611308.3499999999</v>
      </c>
      <c r="W549" s="13" t="str">
        <v>In Stock</v>
      </c>
      <c r="X549" s="13" t="str">
        <v>No</v>
      </c>
      <c r="Y549" s="13">
        <v>0</v>
      </c>
    </row>
    <row r="550" spans="1:25" x14ac:dyDescent="0.3">
      <c r="A550" s="31" t="s">
        <v>1117</v>
      </c>
      <c r="B550" s="31" t="s">
        <v>1118</v>
      </c>
      <c r="C550" s="31" t="s">
        <v>40</v>
      </c>
      <c r="D550" s="31" t="s">
        <v>24</v>
      </c>
      <c r="E550" s="31">
        <v>1</v>
      </c>
      <c r="F550" s="31">
        <v>48</v>
      </c>
      <c r="G550" s="31">
        <v>13721.7</v>
      </c>
      <c r="H550" s="31">
        <v>13721.7</v>
      </c>
      <c r="I550" s="32">
        <v>45835</v>
      </c>
      <c r="J550" s="32">
        <v>45853</v>
      </c>
      <c r="K550" s="31" t="s">
        <v>29</v>
      </c>
      <c r="L550" s="33" t="s">
        <v>17</v>
      </c>
      <c r="M550" s="13" t="str">
        <f>PROPER(TRIM(SUBSTITUTE(B550,"###"," ")))</f>
        <v>Main Pro</v>
      </c>
      <c r="N550" s="13" t="str">
        <f>PROPER(TRIM(SUBSTITUTE(C550,"###"," ")))</f>
        <v>Electronics</v>
      </c>
      <c r="O550" s="13" t="str">
        <f>PROPER(TRIM(SUBSTITUTE(D550,"###"," ")))</f>
        <v>Omni Suppliers</v>
      </c>
      <c r="P550" s="13" t="str">
        <f t="shared" si="56"/>
        <v>Main Pro</v>
      </c>
      <c r="Q550" s="34" t="str">
        <f t="shared" si="57"/>
        <v>Electronics</v>
      </c>
      <c r="R550" s="13" t="str">
        <f t="shared" si="58"/>
        <v>Omni Suppliers</v>
      </c>
      <c r="S550" s="35">
        <f t="shared" si="59"/>
        <v>1</v>
      </c>
      <c r="T550" s="35">
        <f t="shared" si="60"/>
        <v>48</v>
      </c>
      <c r="U550" s="14">
        <f t="shared" si="61"/>
        <v>13721.7</v>
      </c>
      <c r="V550" s="14">
        <f t="shared" si="62"/>
        <v>13721.7</v>
      </c>
      <c r="W550" s="13" t="str">
        <v>Low Stock</v>
      </c>
      <c r="X550" s="13" t="str">
        <v>Yes</v>
      </c>
      <c r="Y550" s="13">
        <v>1</v>
      </c>
    </row>
    <row r="551" spans="1:25" x14ac:dyDescent="0.3">
      <c r="A551" s="31" t="s">
        <v>1119</v>
      </c>
      <c r="B551" s="31" t="s">
        <v>1120</v>
      </c>
      <c r="C551" s="31" t="s">
        <v>40</v>
      </c>
      <c r="D551" s="31" t="s">
        <v>53</v>
      </c>
      <c r="E551" s="31">
        <v>26</v>
      </c>
      <c r="F551" s="31">
        <v>69</v>
      </c>
      <c r="G551" s="31">
        <v>4309.55</v>
      </c>
      <c r="H551" s="31">
        <v>112048.3</v>
      </c>
      <c r="I551" s="32">
        <v>45811</v>
      </c>
      <c r="J551" s="32">
        <v>45915</v>
      </c>
      <c r="K551" s="31" t="s">
        <v>57</v>
      </c>
      <c r="L551" s="33" t="s">
        <v>58</v>
      </c>
      <c r="M551" s="13" t="str">
        <f>PROPER(TRIM(SUBSTITUTE(B551,"###"," ")))</f>
        <v>But Lite</v>
      </c>
      <c r="N551" s="13" t="str">
        <f>PROPER(TRIM(SUBSTITUTE(C551,"###"," ")))</f>
        <v>Electronics</v>
      </c>
      <c r="O551" s="13" t="str">
        <f>PROPER(TRIM(SUBSTITUTE(D551,"###"," ")))</f>
        <v>Abc Pvt Ltd</v>
      </c>
      <c r="P551" s="13" t="str">
        <f t="shared" si="56"/>
        <v>But Lite</v>
      </c>
      <c r="Q551" s="34" t="str">
        <f t="shared" si="57"/>
        <v>Electronics</v>
      </c>
      <c r="R551" s="13" t="str">
        <f t="shared" si="58"/>
        <v>Abc Pvt Ltd</v>
      </c>
      <c r="S551" s="35">
        <f t="shared" si="59"/>
        <v>26</v>
      </c>
      <c r="T551" s="35">
        <f t="shared" si="60"/>
        <v>69</v>
      </c>
      <c r="U551" s="14">
        <f t="shared" si="61"/>
        <v>4309.55</v>
      </c>
      <c r="V551" s="14">
        <f t="shared" si="62"/>
        <v>112048.3</v>
      </c>
      <c r="W551" s="13" t="str">
        <v>Low Stock</v>
      </c>
      <c r="X551" s="13" t="str">
        <v>Yes</v>
      </c>
      <c r="Y551" s="13">
        <v>1</v>
      </c>
    </row>
    <row r="552" spans="1:25" x14ac:dyDescent="0.3">
      <c r="A552" s="31" t="s">
        <v>1121</v>
      </c>
      <c r="B552" s="31" t="s">
        <v>1122</v>
      </c>
      <c r="C552" s="31" t="s">
        <v>14</v>
      </c>
      <c r="D552" s="31" t="s">
        <v>15</v>
      </c>
      <c r="E552" s="31">
        <v>150</v>
      </c>
      <c r="F552" s="31">
        <v>63</v>
      </c>
      <c r="G552" s="31">
        <v>14669.39</v>
      </c>
      <c r="H552" s="31">
        <v>2200408.5</v>
      </c>
      <c r="I552" s="32">
        <v>45781</v>
      </c>
      <c r="J552" s="32">
        <v>45908</v>
      </c>
      <c r="K552" s="31" t="s">
        <v>46</v>
      </c>
      <c r="L552" s="33" t="s">
        <v>58</v>
      </c>
      <c r="M552" s="13" t="str">
        <f>PROPER(TRIM(SUBSTITUTE(B552,"###"," ")))</f>
        <v>These Plus</v>
      </c>
      <c r="N552" s="13" t="str">
        <f>PROPER(TRIM(SUBSTITUTE(C552,"###"," ")))</f>
        <v>Clothing</v>
      </c>
      <c r="O552" s="13" t="str">
        <f>PROPER(TRIM(SUBSTITUTE(D552,"###"," ")))</f>
        <v>Global Traders</v>
      </c>
      <c r="P552" s="13" t="str">
        <f t="shared" si="56"/>
        <v>These Plus</v>
      </c>
      <c r="Q552" s="34" t="str">
        <f t="shared" si="57"/>
        <v>Clothing</v>
      </c>
      <c r="R552" s="13" t="str">
        <f t="shared" si="58"/>
        <v>Global Traders</v>
      </c>
      <c r="S552" s="35">
        <f t="shared" si="59"/>
        <v>150</v>
      </c>
      <c r="T552" s="35">
        <f t="shared" si="60"/>
        <v>63</v>
      </c>
      <c r="U552" s="14">
        <f t="shared" si="61"/>
        <v>14669.39</v>
      </c>
      <c r="V552" s="14">
        <f t="shared" si="62"/>
        <v>2200408.5</v>
      </c>
      <c r="W552" s="13" t="str">
        <v>In Stock</v>
      </c>
      <c r="X552" s="13" t="str">
        <v>No</v>
      </c>
      <c r="Y552" s="13">
        <v>0</v>
      </c>
    </row>
    <row r="553" spans="1:25" x14ac:dyDescent="0.3">
      <c r="A553" s="31" t="s">
        <v>1123</v>
      </c>
      <c r="B553" s="31" t="s">
        <v>1124</v>
      </c>
      <c r="C553" s="31" t="s">
        <v>20</v>
      </c>
      <c r="D553" s="31" t="s">
        <v>53</v>
      </c>
      <c r="E553" s="31">
        <v>164</v>
      </c>
      <c r="F553" s="31">
        <v>80</v>
      </c>
      <c r="G553" s="31">
        <v>14881.3</v>
      </c>
      <c r="H553" s="31">
        <v>2440533.2000000002</v>
      </c>
      <c r="I553" s="32">
        <v>45822</v>
      </c>
      <c r="J553" s="32">
        <v>45939</v>
      </c>
      <c r="K553" s="13"/>
      <c r="L553" s="33" t="s">
        <v>17</v>
      </c>
      <c r="M553" s="13" t="str">
        <f>PROPER(TRIM(SUBSTITUTE(B553,"###"," ")))</f>
        <v>Involve Pro</v>
      </c>
      <c r="N553" s="13" t="str">
        <f>PROPER(TRIM(SUBSTITUTE(C553,"###"," ")))</f>
        <v>Toys</v>
      </c>
      <c r="O553" s="13" t="str">
        <f>PROPER(TRIM(SUBSTITUTE(D553,"###"," ")))</f>
        <v>Abc Pvt Ltd</v>
      </c>
      <c r="P553" s="13" t="str">
        <f t="shared" si="56"/>
        <v>Involve Pro</v>
      </c>
      <c r="Q553" s="34" t="str">
        <f t="shared" si="57"/>
        <v>Toys</v>
      </c>
      <c r="R553" s="13" t="str">
        <f t="shared" si="58"/>
        <v>Abc Pvt Ltd</v>
      </c>
      <c r="S553" s="35">
        <f t="shared" si="59"/>
        <v>164</v>
      </c>
      <c r="T553" s="35">
        <f t="shared" si="60"/>
        <v>80</v>
      </c>
      <c r="U553" s="14">
        <f t="shared" si="61"/>
        <v>14881.3</v>
      </c>
      <c r="V553" s="14">
        <f t="shared" si="62"/>
        <v>2440533.1999999997</v>
      </c>
      <c r="W553" s="13" t="str">
        <v>In Stock</v>
      </c>
      <c r="X553" s="13" t="str">
        <v>No</v>
      </c>
      <c r="Y553" s="13">
        <v>0</v>
      </c>
    </row>
    <row r="554" spans="1:25" x14ac:dyDescent="0.3">
      <c r="A554" s="31" t="s">
        <v>1125</v>
      </c>
      <c r="B554" s="31" t="s">
        <v>1126</v>
      </c>
      <c r="C554" s="31" t="s">
        <v>28</v>
      </c>
      <c r="D554" s="31" t="s">
        <v>53</v>
      </c>
      <c r="E554" s="31">
        <v>190</v>
      </c>
      <c r="F554" s="31">
        <v>38</v>
      </c>
      <c r="G554" s="31">
        <v>3073.81</v>
      </c>
      <c r="H554" s="31">
        <v>584023.9</v>
      </c>
      <c r="I554" s="32">
        <v>45698</v>
      </c>
      <c r="J554" s="32">
        <v>45917</v>
      </c>
      <c r="K554" s="31" t="s">
        <v>57</v>
      </c>
      <c r="L554" s="33" t="s">
        <v>58</v>
      </c>
      <c r="M554" s="13" t="str">
        <f>PROPER(TRIM(SUBSTITUTE(B554,"###"," ")))</f>
        <v>Discussion Max</v>
      </c>
      <c r="N554" s="13" t="str">
        <f>PROPER(TRIM(SUBSTITUTE(C554,"###"," ")))</f>
        <v>Furniture</v>
      </c>
      <c r="O554" s="13" t="str">
        <f>PROPER(TRIM(SUBSTITUTE(D554,"###"," ")))</f>
        <v>Abc Pvt Ltd</v>
      </c>
      <c r="P554" s="13" t="str">
        <f t="shared" si="56"/>
        <v>Discussion Max</v>
      </c>
      <c r="Q554" s="34" t="str">
        <f t="shared" si="57"/>
        <v>Furniture</v>
      </c>
      <c r="R554" s="13" t="str">
        <f t="shared" si="58"/>
        <v>Abc Pvt Ltd</v>
      </c>
      <c r="S554" s="35">
        <f t="shared" si="59"/>
        <v>190</v>
      </c>
      <c r="T554" s="35">
        <f t="shared" si="60"/>
        <v>38</v>
      </c>
      <c r="U554" s="14">
        <f t="shared" si="61"/>
        <v>3073.81</v>
      </c>
      <c r="V554" s="14">
        <f t="shared" si="62"/>
        <v>584023.9</v>
      </c>
      <c r="W554" s="13" t="str">
        <v>In Stock</v>
      </c>
      <c r="X554" s="13" t="str">
        <v>No</v>
      </c>
      <c r="Y554" s="13">
        <v>0</v>
      </c>
    </row>
    <row r="555" spans="1:25" x14ac:dyDescent="0.3">
      <c r="A555" s="31" t="s">
        <v>1127</v>
      </c>
      <c r="B555" s="31" t="s">
        <v>622</v>
      </c>
      <c r="C555" s="31" t="s">
        <v>40</v>
      </c>
      <c r="D555" s="31" t="s">
        <v>15</v>
      </c>
      <c r="E555" s="31">
        <v>107</v>
      </c>
      <c r="F555" s="31">
        <v>44</v>
      </c>
      <c r="G555" s="31">
        <v>15234.37</v>
      </c>
      <c r="H555" s="31">
        <v>1630077.59</v>
      </c>
      <c r="I555" s="32">
        <v>45703</v>
      </c>
      <c r="J555" s="32">
        <v>45924</v>
      </c>
      <c r="K555" s="31" t="s">
        <v>54</v>
      </c>
      <c r="L555" s="33" t="s">
        <v>30</v>
      </c>
      <c r="M555" s="13" t="str">
        <f>PROPER(TRIM(SUBSTITUTE(B555,"###"," ")))</f>
        <v>One X</v>
      </c>
      <c r="N555" s="13" t="str">
        <f>PROPER(TRIM(SUBSTITUTE(C555,"###"," ")))</f>
        <v>Electronics</v>
      </c>
      <c r="O555" s="13" t="str">
        <f>PROPER(TRIM(SUBSTITUTE(D555,"###"," ")))</f>
        <v>Global Traders</v>
      </c>
      <c r="P555" s="13" t="str">
        <f t="shared" si="56"/>
        <v>One X</v>
      </c>
      <c r="Q555" s="34" t="str">
        <f t="shared" si="57"/>
        <v>Electronics</v>
      </c>
      <c r="R555" s="13" t="str">
        <f t="shared" si="58"/>
        <v>Global Traders</v>
      </c>
      <c r="S555" s="35">
        <f t="shared" si="59"/>
        <v>107</v>
      </c>
      <c r="T555" s="35">
        <f t="shared" si="60"/>
        <v>44</v>
      </c>
      <c r="U555" s="14">
        <f t="shared" si="61"/>
        <v>15234.37</v>
      </c>
      <c r="V555" s="14">
        <f t="shared" si="62"/>
        <v>1630077.59</v>
      </c>
      <c r="W555" s="13" t="str">
        <v>In Stock</v>
      </c>
      <c r="X555" s="13" t="str">
        <v>No</v>
      </c>
      <c r="Y555" s="13">
        <v>0</v>
      </c>
    </row>
    <row r="556" spans="1:25" x14ac:dyDescent="0.3">
      <c r="A556" s="31" t="s">
        <v>1128</v>
      </c>
      <c r="B556" s="31" t="s">
        <v>1129</v>
      </c>
      <c r="C556" s="31" t="s">
        <v>28</v>
      </c>
      <c r="D556" s="31" t="s">
        <v>53</v>
      </c>
      <c r="E556" s="31">
        <v>105</v>
      </c>
      <c r="F556" s="31">
        <v>77</v>
      </c>
      <c r="G556" s="31">
        <v>236.17</v>
      </c>
      <c r="H556" s="31">
        <v>24797.85</v>
      </c>
      <c r="I556" s="32">
        <v>45691</v>
      </c>
      <c r="J556" s="32">
        <v>45881</v>
      </c>
      <c r="K556" s="13"/>
      <c r="L556" s="33" t="s">
        <v>30</v>
      </c>
      <c r="M556" s="13" t="str">
        <f>PROPER(TRIM(SUBSTITUTE(B556,"###"," ")))</f>
        <v>Kind Lite</v>
      </c>
      <c r="N556" s="13" t="str">
        <f>PROPER(TRIM(SUBSTITUTE(C556,"###"," ")))</f>
        <v>Furniture</v>
      </c>
      <c r="O556" s="13" t="str">
        <f>PROPER(TRIM(SUBSTITUTE(D556,"###"," ")))</f>
        <v>Abc Pvt Ltd</v>
      </c>
      <c r="P556" s="13" t="str">
        <f t="shared" si="56"/>
        <v>Kind Lite</v>
      </c>
      <c r="Q556" s="34" t="str">
        <f t="shared" si="57"/>
        <v>Furniture</v>
      </c>
      <c r="R556" s="13" t="str">
        <f t="shared" si="58"/>
        <v>Abc Pvt Ltd</v>
      </c>
      <c r="S556" s="35">
        <f t="shared" si="59"/>
        <v>105</v>
      </c>
      <c r="T556" s="35">
        <f t="shared" si="60"/>
        <v>77</v>
      </c>
      <c r="U556" s="14">
        <f t="shared" si="61"/>
        <v>236.17</v>
      </c>
      <c r="V556" s="14">
        <f t="shared" si="62"/>
        <v>24797.85</v>
      </c>
      <c r="W556" s="13" t="str">
        <v>In Stock</v>
      </c>
      <c r="X556" s="13" t="str">
        <v>No</v>
      </c>
      <c r="Y556" s="13">
        <v>0</v>
      </c>
    </row>
    <row r="557" spans="1:25" x14ac:dyDescent="0.3">
      <c r="A557" s="31" t="s">
        <v>1130</v>
      </c>
      <c r="B557" s="31" t="s">
        <v>1131</v>
      </c>
      <c r="C557" s="31" t="s">
        <v>44</v>
      </c>
      <c r="D557" s="31" t="s">
        <v>24</v>
      </c>
      <c r="E557" s="31">
        <v>107</v>
      </c>
      <c r="F557" s="31">
        <v>24</v>
      </c>
      <c r="G557" s="31">
        <v>17634.939999999999</v>
      </c>
      <c r="H557" s="31">
        <v>1886938.58</v>
      </c>
      <c r="I557" s="32">
        <v>45711</v>
      </c>
      <c r="J557" s="32">
        <v>45852</v>
      </c>
      <c r="K557" s="31" t="s">
        <v>16</v>
      </c>
      <c r="L557" s="33" t="s">
        <v>33</v>
      </c>
      <c r="M557" s="13" t="str">
        <f>PROPER(TRIM(SUBSTITUTE(B557,"###"," ")))</f>
        <v>Almost Max</v>
      </c>
      <c r="N557" s="13" t="str">
        <f>PROPER(TRIM(SUBSTITUTE(C557,"###"," ")))</f>
        <v>Groceries</v>
      </c>
      <c r="O557" s="13" t="str">
        <f>PROPER(TRIM(SUBSTITUTE(D557,"###"," ")))</f>
        <v>Omni Suppliers</v>
      </c>
      <c r="P557" s="13" t="str">
        <f t="shared" si="56"/>
        <v>Almost Max</v>
      </c>
      <c r="Q557" s="34" t="str">
        <f t="shared" si="57"/>
        <v>Groceries</v>
      </c>
      <c r="R557" s="13" t="str">
        <f t="shared" si="58"/>
        <v>Omni Suppliers</v>
      </c>
      <c r="S557" s="35">
        <f t="shared" si="59"/>
        <v>107</v>
      </c>
      <c r="T557" s="35">
        <f t="shared" si="60"/>
        <v>24</v>
      </c>
      <c r="U557" s="14">
        <f t="shared" si="61"/>
        <v>17634.939999999999</v>
      </c>
      <c r="V557" s="14">
        <f t="shared" si="62"/>
        <v>1886938.5799999998</v>
      </c>
      <c r="W557" s="13" t="str">
        <v>In Stock</v>
      </c>
      <c r="X557" s="13" t="str">
        <v>No</v>
      </c>
      <c r="Y557" s="13">
        <v>0</v>
      </c>
    </row>
    <row r="558" spans="1:25" x14ac:dyDescent="0.3">
      <c r="A558" s="31" t="s">
        <v>1133</v>
      </c>
      <c r="B558" s="31" t="s">
        <v>1134</v>
      </c>
      <c r="C558" s="31" t="s">
        <v>28</v>
      </c>
      <c r="D558" s="31" t="s">
        <v>45</v>
      </c>
      <c r="E558" s="31">
        <v>9</v>
      </c>
      <c r="F558" s="31">
        <v>40</v>
      </c>
      <c r="G558" s="31">
        <v>14674.77</v>
      </c>
      <c r="H558" s="31">
        <v>132072.93</v>
      </c>
      <c r="I558" s="32">
        <v>45721</v>
      </c>
      <c r="J558" s="32">
        <v>45871</v>
      </c>
      <c r="K558" s="13"/>
      <c r="L558" s="33" t="s">
        <v>17</v>
      </c>
      <c r="M558" s="13" t="str">
        <f>PROPER(TRIM(SUBSTITUTE(B558,"###"," ")))</f>
        <v>Pressure Mini</v>
      </c>
      <c r="N558" s="13" t="str">
        <f>PROPER(TRIM(SUBSTITUTE(C558,"###"," ")))</f>
        <v>Furniture</v>
      </c>
      <c r="O558" s="13" t="str">
        <f>PROPER(TRIM(SUBSTITUTE(D558,"###"," ")))</f>
        <v>Retailmart Inc</v>
      </c>
      <c r="P558" s="13" t="str">
        <f t="shared" si="56"/>
        <v>Pressure Mini</v>
      </c>
      <c r="Q558" s="34" t="str">
        <f t="shared" si="57"/>
        <v>Furniture</v>
      </c>
      <c r="R558" s="13" t="str">
        <f t="shared" si="58"/>
        <v>Retailmart Inc</v>
      </c>
      <c r="S558" s="35">
        <f t="shared" si="59"/>
        <v>9</v>
      </c>
      <c r="T558" s="35">
        <f t="shared" si="60"/>
        <v>40</v>
      </c>
      <c r="U558" s="14">
        <f t="shared" si="61"/>
        <v>14674.77</v>
      </c>
      <c r="V558" s="14">
        <f t="shared" si="62"/>
        <v>132072.93</v>
      </c>
      <c r="W558" s="13" t="str">
        <v>Low Stock</v>
      </c>
      <c r="X558" s="13" t="str">
        <v>Yes</v>
      </c>
      <c r="Y558" s="13">
        <v>1</v>
      </c>
    </row>
    <row r="559" spans="1:25" x14ac:dyDescent="0.3">
      <c r="A559" s="31" t="s">
        <v>1135</v>
      </c>
      <c r="B559" s="31" t="s">
        <v>1136</v>
      </c>
      <c r="C559" s="31" t="s">
        <v>40</v>
      </c>
      <c r="D559" s="31" t="s">
        <v>45</v>
      </c>
      <c r="E559" s="31">
        <v>12</v>
      </c>
      <c r="F559" s="31">
        <v>28</v>
      </c>
      <c r="G559" s="31">
        <v>11106.82</v>
      </c>
      <c r="H559" s="31">
        <v>133281.84</v>
      </c>
      <c r="I559" s="32">
        <v>45785</v>
      </c>
      <c r="J559" s="32">
        <v>45905</v>
      </c>
      <c r="K559" s="31" t="s">
        <v>57</v>
      </c>
      <c r="L559" s="33" t="s">
        <v>33</v>
      </c>
      <c r="M559" s="13" t="str">
        <f>PROPER(TRIM(SUBSTITUTE(B559,"###"," ")))</f>
        <v>Popular X</v>
      </c>
      <c r="N559" s="13" t="str">
        <f>PROPER(TRIM(SUBSTITUTE(C559,"###"," ")))</f>
        <v>Electronics</v>
      </c>
      <c r="O559" s="13" t="str">
        <f>PROPER(TRIM(SUBSTITUTE(D559,"###"," ")))</f>
        <v>Retailmart Inc</v>
      </c>
      <c r="P559" s="13" t="str">
        <f t="shared" si="56"/>
        <v>Popular X</v>
      </c>
      <c r="Q559" s="34" t="str">
        <f t="shared" si="57"/>
        <v>Electronics</v>
      </c>
      <c r="R559" s="13" t="str">
        <f t="shared" si="58"/>
        <v>Retailmart Inc</v>
      </c>
      <c r="S559" s="35">
        <f t="shared" si="59"/>
        <v>12</v>
      </c>
      <c r="T559" s="35">
        <f t="shared" si="60"/>
        <v>28</v>
      </c>
      <c r="U559" s="14">
        <f t="shared" si="61"/>
        <v>11106.82</v>
      </c>
      <c r="V559" s="14">
        <f t="shared" si="62"/>
        <v>133281.84</v>
      </c>
      <c r="W559" s="13" t="str">
        <v>Low Stock</v>
      </c>
      <c r="X559" s="13" t="str">
        <v>Yes</v>
      </c>
      <c r="Y559" s="13">
        <v>1</v>
      </c>
    </row>
    <row r="560" spans="1:25" x14ac:dyDescent="0.3">
      <c r="A560" s="31" t="s">
        <v>1137</v>
      </c>
      <c r="B560" s="31" t="s">
        <v>1138</v>
      </c>
      <c r="C560" s="31" t="s">
        <v>28</v>
      </c>
      <c r="D560" s="31" t="s">
        <v>53</v>
      </c>
      <c r="E560" s="31">
        <v>57</v>
      </c>
      <c r="F560" s="31">
        <v>73</v>
      </c>
      <c r="G560" s="31">
        <v>16661.98</v>
      </c>
      <c r="H560" s="31">
        <v>949732.86</v>
      </c>
      <c r="I560" s="32">
        <v>45810</v>
      </c>
      <c r="J560" s="32">
        <v>45898</v>
      </c>
      <c r="K560" s="31" t="s">
        <v>16</v>
      </c>
      <c r="L560" s="33" t="s">
        <v>30</v>
      </c>
      <c r="M560" s="13" t="str">
        <f>PROPER(TRIM(SUBSTITUTE(B560,"###"," ")))</f>
        <v>Fish Lite</v>
      </c>
      <c r="N560" s="13" t="str">
        <f>PROPER(TRIM(SUBSTITUTE(C560,"###"," ")))</f>
        <v>Furniture</v>
      </c>
      <c r="O560" s="13" t="str">
        <f>PROPER(TRIM(SUBSTITUTE(D560,"###"," ")))</f>
        <v>Abc Pvt Ltd</v>
      </c>
      <c r="P560" s="13" t="str">
        <f t="shared" si="56"/>
        <v>Fish Lite</v>
      </c>
      <c r="Q560" s="34" t="str">
        <f t="shared" si="57"/>
        <v>Furniture</v>
      </c>
      <c r="R560" s="13" t="str">
        <f t="shared" si="58"/>
        <v>Abc Pvt Ltd</v>
      </c>
      <c r="S560" s="35">
        <f t="shared" si="59"/>
        <v>57</v>
      </c>
      <c r="T560" s="35">
        <f t="shared" si="60"/>
        <v>73</v>
      </c>
      <c r="U560" s="14">
        <f t="shared" si="61"/>
        <v>16661.98</v>
      </c>
      <c r="V560" s="14">
        <f t="shared" si="62"/>
        <v>949732.86</v>
      </c>
      <c r="W560" s="13" t="str">
        <v>Low Stock</v>
      </c>
      <c r="X560" s="13" t="str">
        <v>Yes</v>
      </c>
      <c r="Y560" s="13">
        <v>1</v>
      </c>
    </row>
    <row r="561" spans="1:25" x14ac:dyDescent="0.3">
      <c r="A561" s="31" t="s">
        <v>1139</v>
      </c>
      <c r="B561" s="31" t="s">
        <v>1140</v>
      </c>
      <c r="C561" s="31" t="s">
        <v>44</v>
      </c>
      <c r="D561" s="31" t="s">
        <v>15</v>
      </c>
      <c r="E561" s="31">
        <v>120</v>
      </c>
      <c r="F561" s="31">
        <v>53</v>
      </c>
      <c r="G561" s="31">
        <v>15185.59</v>
      </c>
      <c r="H561" s="31">
        <v>1822270.8</v>
      </c>
      <c r="I561" s="32">
        <v>45824</v>
      </c>
      <c r="J561" s="32">
        <v>45892</v>
      </c>
      <c r="K561" s="13"/>
      <c r="L561" s="33" t="s">
        <v>30</v>
      </c>
      <c r="M561" s="13" t="str">
        <f>PROPER(TRIM(SUBSTITUTE(B561,"###"," ")))</f>
        <v>Author Plus</v>
      </c>
      <c r="N561" s="13" t="str">
        <f>PROPER(TRIM(SUBSTITUTE(C561,"###"," ")))</f>
        <v>Groceries</v>
      </c>
      <c r="O561" s="13" t="str">
        <f>PROPER(TRIM(SUBSTITUTE(D561,"###"," ")))</f>
        <v>Global Traders</v>
      </c>
      <c r="P561" s="13" t="str">
        <f t="shared" si="56"/>
        <v>Author Plus</v>
      </c>
      <c r="Q561" s="34" t="str">
        <f t="shared" si="57"/>
        <v>Groceries</v>
      </c>
      <c r="R561" s="13" t="str">
        <f t="shared" si="58"/>
        <v>Global Traders</v>
      </c>
      <c r="S561" s="35">
        <f t="shared" si="59"/>
        <v>120</v>
      </c>
      <c r="T561" s="35">
        <f t="shared" si="60"/>
        <v>53</v>
      </c>
      <c r="U561" s="14">
        <f t="shared" si="61"/>
        <v>15185.59</v>
      </c>
      <c r="V561" s="14">
        <f t="shared" si="62"/>
        <v>1822270.8</v>
      </c>
      <c r="W561" s="13" t="str">
        <v>In Stock</v>
      </c>
      <c r="X561" s="13" t="str">
        <v>No</v>
      </c>
      <c r="Y561" s="13">
        <v>0</v>
      </c>
    </row>
    <row r="562" spans="1:25" x14ac:dyDescent="0.3">
      <c r="A562" s="31" t="s">
        <v>1141</v>
      </c>
      <c r="B562" s="31" t="s">
        <v>1142</v>
      </c>
      <c r="C562" s="31" t="s">
        <v>14</v>
      </c>
      <c r="D562" s="31" t="s">
        <v>53</v>
      </c>
      <c r="E562" s="31">
        <v>143</v>
      </c>
      <c r="F562" s="31">
        <v>89</v>
      </c>
      <c r="G562" s="31">
        <v>17539.18</v>
      </c>
      <c r="H562" s="31">
        <v>2508102.7400000002</v>
      </c>
      <c r="I562" s="32">
        <v>45773</v>
      </c>
      <c r="J562" s="32">
        <v>45894</v>
      </c>
      <c r="K562" s="31" t="s">
        <v>54</v>
      </c>
      <c r="L562" s="33" t="s">
        <v>21</v>
      </c>
      <c r="M562" s="13" t="str">
        <f>PROPER(TRIM(SUBSTITUTE(B562,"###"," ")))</f>
        <v>Green Plus</v>
      </c>
      <c r="N562" s="13" t="str">
        <f>PROPER(TRIM(SUBSTITUTE(C562,"###"," ")))</f>
        <v>Clothing</v>
      </c>
      <c r="O562" s="13" t="str">
        <f>PROPER(TRIM(SUBSTITUTE(D562,"###"," ")))</f>
        <v>Abc Pvt Ltd</v>
      </c>
      <c r="P562" s="13" t="str">
        <f t="shared" si="56"/>
        <v>Green Plus</v>
      </c>
      <c r="Q562" s="34" t="str">
        <f t="shared" si="57"/>
        <v>Clothing</v>
      </c>
      <c r="R562" s="13" t="str">
        <f t="shared" si="58"/>
        <v>Abc Pvt Ltd</v>
      </c>
      <c r="S562" s="35">
        <f t="shared" si="59"/>
        <v>143</v>
      </c>
      <c r="T562" s="35">
        <f t="shared" si="60"/>
        <v>89</v>
      </c>
      <c r="U562" s="14">
        <f t="shared" si="61"/>
        <v>17539.18</v>
      </c>
      <c r="V562" s="14">
        <f t="shared" si="62"/>
        <v>2508102.7400000002</v>
      </c>
      <c r="W562" s="13" t="str">
        <v>In Stock</v>
      </c>
      <c r="X562" s="13" t="str">
        <v>No</v>
      </c>
      <c r="Y562" s="13">
        <v>0</v>
      </c>
    </row>
    <row r="563" spans="1:25" x14ac:dyDescent="0.3">
      <c r="A563" s="31" t="s">
        <v>1143</v>
      </c>
      <c r="B563" s="31" t="s">
        <v>1144</v>
      </c>
      <c r="C563" s="31" t="s">
        <v>28</v>
      </c>
      <c r="D563" s="31" t="s">
        <v>53</v>
      </c>
      <c r="E563" s="31">
        <v>185</v>
      </c>
      <c r="F563" s="31">
        <v>23</v>
      </c>
      <c r="G563" s="31">
        <v>7738.25</v>
      </c>
      <c r="H563" s="31">
        <v>1431576.25</v>
      </c>
      <c r="I563" s="32">
        <v>45767</v>
      </c>
      <c r="J563" s="32">
        <v>45877</v>
      </c>
      <c r="K563" s="31" t="s">
        <v>57</v>
      </c>
      <c r="L563" s="33" t="s">
        <v>17</v>
      </c>
      <c r="M563" s="13" t="str">
        <f>PROPER(TRIM(SUBSTITUTE(B563,"###"," ")))</f>
        <v>Poor Mini</v>
      </c>
      <c r="N563" s="13" t="str">
        <f>PROPER(TRIM(SUBSTITUTE(C563,"###"," ")))</f>
        <v>Furniture</v>
      </c>
      <c r="O563" s="13" t="str">
        <f>PROPER(TRIM(SUBSTITUTE(D563,"###"," ")))</f>
        <v>Abc Pvt Ltd</v>
      </c>
      <c r="P563" s="13" t="str">
        <f t="shared" si="56"/>
        <v>Poor Mini</v>
      </c>
      <c r="Q563" s="34" t="str">
        <f t="shared" si="57"/>
        <v>Furniture</v>
      </c>
      <c r="R563" s="13" t="str">
        <f t="shared" si="58"/>
        <v>Abc Pvt Ltd</v>
      </c>
      <c r="S563" s="35">
        <f t="shared" si="59"/>
        <v>185</v>
      </c>
      <c r="T563" s="35">
        <f t="shared" si="60"/>
        <v>23</v>
      </c>
      <c r="U563" s="14">
        <f t="shared" si="61"/>
        <v>7738.25</v>
      </c>
      <c r="V563" s="14">
        <f t="shared" si="62"/>
        <v>1431576.25</v>
      </c>
      <c r="W563" s="13" t="str">
        <v>In Stock</v>
      </c>
      <c r="X563" s="13" t="str">
        <v>No</v>
      </c>
      <c r="Y563" s="13">
        <v>0</v>
      </c>
    </row>
    <row r="564" spans="1:25" x14ac:dyDescent="0.3">
      <c r="A564" s="31" t="s">
        <v>1145</v>
      </c>
      <c r="B564" s="31" t="s">
        <v>1146</v>
      </c>
      <c r="C564" s="31" t="s">
        <v>44</v>
      </c>
      <c r="D564" s="31" t="s">
        <v>41</v>
      </c>
      <c r="E564" s="31">
        <v>19</v>
      </c>
      <c r="F564" s="31">
        <v>29</v>
      </c>
      <c r="G564" s="31">
        <v>17729.61</v>
      </c>
      <c r="H564" s="31">
        <v>336862.59</v>
      </c>
      <c r="I564" s="32">
        <v>45737</v>
      </c>
      <c r="J564" s="32">
        <v>45904</v>
      </c>
      <c r="K564" s="31" t="s">
        <v>57</v>
      </c>
      <c r="L564" s="33" t="s">
        <v>58</v>
      </c>
      <c r="M564" s="13" t="str">
        <f>PROPER(TRIM(SUBSTITUTE(B564,"###"," ")))</f>
        <v>Strong Lite</v>
      </c>
      <c r="N564" s="13" t="str">
        <f>PROPER(TRIM(SUBSTITUTE(C564,"###"," ")))</f>
        <v>Groceries</v>
      </c>
      <c r="O564" s="13" t="str">
        <f>PROPER(TRIM(SUBSTITUTE(D564,"###"," ")))</f>
        <v>Quickstock</v>
      </c>
      <c r="P564" s="13" t="str">
        <f t="shared" si="56"/>
        <v>Strong Lite</v>
      </c>
      <c r="Q564" s="34" t="str">
        <f t="shared" si="57"/>
        <v>Groceries</v>
      </c>
      <c r="R564" s="13" t="str">
        <f t="shared" si="58"/>
        <v>Quickstock</v>
      </c>
      <c r="S564" s="35">
        <f t="shared" si="59"/>
        <v>19</v>
      </c>
      <c r="T564" s="35">
        <f t="shared" si="60"/>
        <v>29</v>
      </c>
      <c r="U564" s="14">
        <f t="shared" si="61"/>
        <v>17729.61</v>
      </c>
      <c r="V564" s="14">
        <f t="shared" si="62"/>
        <v>336862.59</v>
      </c>
      <c r="W564" s="13" t="str">
        <v>Low Stock</v>
      </c>
      <c r="X564" s="13" t="str">
        <v>Yes</v>
      </c>
      <c r="Y564" s="13">
        <v>1</v>
      </c>
    </row>
    <row r="565" spans="1:25" x14ac:dyDescent="0.3">
      <c r="A565" s="31" t="s">
        <v>1147</v>
      </c>
      <c r="B565" s="31" t="s">
        <v>373</v>
      </c>
      <c r="C565" s="31" t="s">
        <v>20</v>
      </c>
      <c r="D565" s="13"/>
      <c r="E565" s="31">
        <v>153</v>
      </c>
      <c r="F565" s="31">
        <v>56</v>
      </c>
      <c r="G565" s="31">
        <v>13277.69</v>
      </c>
      <c r="H565" s="31">
        <v>2031486.57</v>
      </c>
      <c r="I565" s="32">
        <v>45742</v>
      </c>
      <c r="J565" s="32">
        <v>45907</v>
      </c>
      <c r="K565" s="31" t="s">
        <v>25</v>
      </c>
      <c r="L565" s="33" t="s">
        <v>21</v>
      </c>
      <c r="M565" s="13" t="str">
        <f>PROPER(TRIM(SUBSTITUTE(B565,"###"," ")))</f>
        <v>Race Lite</v>
      </c>
      <c r="N565" s="13" t="str">
        <f>PROPER(TRIM(SUBSTITUTE(C565,"###"," ")))</f>
        <v>Toys</v>
      </c>
      <c r="O565" s="13" t="str">
        <f>PROPER(TRIM(SUBSTITUTE(D565,"###"," ")))</f>
        <v/>
      </c>
      <c r="P565" s="13" t="str">
        <f t="shared" si="56"/>
        <v>Race Lite</v>
      </c>
      <c r="Q565" s="34" t="str">
        <f t="shared" si="57"/>
        <v>Toys</v>
      </c>
      <c r="R565" s="13" t="str">
        <f t="shared" si="58"/>
        <v>Others</v>
      </c>
      <c r="S565" s="35">
        <f t="shared" si="59"/>
        <v>153</v>
      </c>
      <c r="T565" s="35">
        <f t="shared" si="60"/>
        <v>56</v>
      </c>
      <c r="U565" s="14">
        <f t="shared" si="61"/>
        <v>13277.69</v>
      </c>
      <c r="V565" s="14">
        <f t="shared" si="62"/>
        <v>2031486.57</v>
      </c>
      <c r="W565" s="13" t="str">
        <v>In Stock</v>
      </c>
      <c r="X565" s="13" t="str">
        <v>No</v>
      </c>
      <c r="Y565" s="13">
        <v>0</v>
      </c>
    </row>
    <row r="566" spans="1:25" x14ac:dyDescent="0.3">
      <c r="A566" s="31" t="s">
        <v>1148</v>
      </c>
      <c r="B566" s="31" t="s">
        <v>1149</v>
      </c>
      <c r="C566" s="31" t="s">
        <v>44</v>
      </c>
      <c r="D566" s="31" t="s">
        <v>45</v>
      </c>
      <c r="E566" s="31">
        <v>102</v>
      </c>
      <c r="F566" s="31">
        <v>40</v>
      </c>
      <c r="G566" s="31">
        <v>629.97</v>
      </c>
      <c r="H566" s="31">
        <v>64256.94</v>
      </c>
      <c r="I566" s="32">
        <v>45709</v>
      </c>
      <c r="J566" s="32">
        <v>45917</v>
      </c>
      <c r="K566" s="31" t="s">
        <v>29</v>
      </c>
      <c r="L566" s="33" t="s">
        <v>17</v>
      </c>
      <c r="M566" s="13" t="str">
        <f>PROPER(TRIM(SUBSTITUTE(B566,"###"," ")))</f>
        <v>Method Max</v>
      </c>
      <c r="N566" s="13" t="str">
        <f>PROPER(TRIM(SUBSTITUTE(C566,"###"," ")))</f>
        <v>Groceries</v>
      </c>
      <c r="O566" s="13" t="str">
        <f>PROPER(TRIM(SUBSTITUTE(D566,"###"," ")))</f>
        <v>Retailmart Inc</v>
      </c>
      <c r="P566" s="13" t="str">
        <f t="shared" si="56"/>
        <v>Method Max</v>
      </c>
      <c r="Q566" s="34" t="str">
        <f t="shared" si="57"/>
        <v>Groceries</v>
      </c>
      <c r="R566" s="13" t="str">
        <f t="shared" si="58"/>
        <v>Retailmart Inc</v>
      </c>
      <c r="S566" s="35">
        <f t="shared" si="59"/>
        <v>102</v>
      </c>
      <c r="T566" s="35">
        <f t="shared" si="60"/>
        <v>40</v>
      </c>
      <c r="U566" s="14">
        <f t="shared" si="61"/>
        <v>629.97</v>
      </c>
      <c r="V566" s="14">
        <f t="shared" si="62"/>
        <v>64256.94</v>
      </c>
      <c r="W566" s="13" t="str">
        <v>In Stock</v>
      </c>
      <c r="X566" s="13" t="str">
        <v>No</v>
      </c>
      <c r="Y566" s="13">
        <v>0</v>
      </c>
    </row>
    <row r="567" spans="1:25" x14ac:dyDescent="0.3">
      <c r="A567" s="31" t="s">
        <v>1150</v>
      </c>
      <c r="B567" s="31" t="s">
        <v>1151</v>
      </c>
      <c r="C567" s="31" t="s">
        <v>28</v>
      </c>
      <c r="D567" s="31" t="s">
        <v>15</v>
      </c>
      <c r="E567" s="31">
        <v>187</v>
      </c>
      <c r="F567" s="31">
        <v>76</v>
      </c>
      <c r="G567" s="31">
        <v>7784.09</v>
      </c>
      <c r="H567" s="31">
        <v>1455624.83</v>
      </c>
      <c r="I567" s="32">
        <v>45728</v>
      </c>
      <c r="J567" s="32">
        <v>45937</v>
      </c>
      <c r="K567" s="13"/>
      <c r="L567" s="33" t="s">
        <v>33</v>
      </c>
      <c r="M567" s="13" t="str">
        <f>PROPER(TRIM(SUBSTITUTE(B567,"###"," ")))</f>
        <v>Military Mini</v>
      </c>
      <c r="N567" s="13" t="str">
        <f>PROPER(TRIM(SUBSTITUTE(C567,"###"," ")))</f>
        <v>Furniture</v>
      </c>
      <c r="O567" s="13" t="str">
        <f>PROPER(TRIM(SUBSTITUTE(D567,"###"," ")))</f>
        <v>Global Traders</v>
      </c>
      <c r="P567" s="13" t="str">
        <f t="shared" si="56"/>
        <v>Military Mini</v>
      </c>
      <c r="Q567" s="34" t="str">
        <f t="shared" si="57"/>
        <v>Furniture</v>
      </c>
      <c r="R567" s="13" t="str">
        <f t="shared" si="58"/>
        <v>Global Traders</v>
      </c>
      <c r="S567" s="35">
        <f t="shared" si="59"/>
        <v>187</v>
      </c>
      <c r="T567" s="35">
        <f t="shared" si="60"/>
        <v>76</v>
      </c>
      <c r="U567" s="14">
        <f t="shared" si="61"/>
        <v>7784.09</v>
      </c>
      <c r="V567" s="14">
        <f t="shared" si="62"/>
        <v>1455624.83</v>
      </c>
      <c r="W567" s="13" t="str">
        <v>In Stock</v>
      </c>
      <c r="X567" s="13" t="str">
        <v>No</v>
      </c>
      <c r="Y567" s="13">
        <v>0</v>
      </c>
    </row>
    <row r="568" spans="1:25" x14ac:dyDescent="0.3">
      <c r="A568" s="31" t="s">
        <v>1152</v>
      </c>
      <c r="B568" s="31" t="s">
        <v>1153</v>
      </c>
      <c r="C568" s="31" t="s">
        <v>14</v>
      </c>
      <c r="D568" s="31" t="s">
        <v>24</v>
      </c>
      <c r="E568" s="31">
        <v>13</v>
      </c>
      <c r="F568" s="31">
        <v>22</v>
      </c>
      <c r="G568" s="31">
        <v>1343.83</v>
      </c>
      <c r="H568" s="31">
        <v>17469.79</v>
      </c>
      <c r="I568" s="32">
        <v>45758</v>
      </c>
      <c r="J568" s="32">
        <v>45886</v>
      </c>
      <c r="K568" s="31" t="s">
        <v>54</v>
      </c>
      <c r="L568" s="33" t="s">
        <v>21</v>
      </c>
      <c r="M568" s="13" t="str">
        <f>PROPER(TRIM(SUBSTITUTE(B568,"###"," ")))</f>
        <v>Collection Pro</v>
      </c>
      <c r="N568" s="13" t="str">
        <f>PROPER(TRIM(SUBSTITUTE(C568,"###"," ")))</f>
        <v>Clothing</v>
      </c>
      <c r="O568" s="13" t="str">
        <f>PROPER(TRIM(SUBSTITUTE(D568,"###"," ")))</f>
        <v>Omni Suppliers</v>
      </c>
      <c r="P568" s="13" t="str">
        <f t="shared" si="56"/>
        <v>Collection Pro</v>
      </c>
      <c r="Q568" s="34" t="str">
        <f t="shared" si="57"/>
        <v>Clothing</v>
      </c>
      <c r="R568" s="13" t="str">
        <f t="shared" si="58"/>
        <v>Omni Suppliers</v>
      </c>
      <c r="S568" s="35">
        <f t="shared" si="59"/>
        <v>13</v>
      </c>
      <c r="T568" s="35">
        <f t="shared" si="60"/>
        <v>22</v>
      </c>
      <c r="U568" s="14">
        <f t="shared" si="61"/>
        <v>1343.83</v>
      </c>
      <c r="V568" s="14">
        <f t="shared" si="62"/>
        <v>17469.79</v>
      </c>
      <c r="W568" s="13" t="str">
        <v>Low Stock</v>
      </c>
      <c r="X568" s="13" t="str">
        <v>Yes</v>
      </c>
      <c r="Y568" s="13">
        <v>1</v>
      </c>
    </row>
    <row r="569" spans="1:25" x14ac:dyDescent="0.3">
      <c r="A569" s="31" t="s">
        <v>1155</v>
      </c>
      <c r="B569" s="31" t="s">
        <v>1156</v>
      </c>
      <c r="C569" s="31" t="s">
        <v>20</v>
      </c>
      <c r="D569" s="31" t="s">
        <v>24</v>
      </c>
      <c r="E569" s="31">
        <v>23</v>
      </c>
      <c r="F569" s="31">
        <v>53</v>
      </c>
      <c r="G569" s="31">
        <v>12007.41</v>
      </c>
      <c r="H569" s="31">
        <v>276170.43</v>
      </c>
      <c r="I569" s="32">
        <v>45843</v>
      </c>
      <c r="J569" s="32">
        <v>45895</v>
      </c>
      <c r="K569" s="31" t="s">
        <v>57</v>
      </c>
      <c r="L569" s="33" t="s">
        <v>17</v>
      </c>
      <c r="M569" s="13" t="str">
        <f>PROPER(TRIM(SUBSTITUTE(B569,"###"," ")))</f>
        <v>Other Max</v>
      </c>
      <c r="N569" s="13" t="str">
        <f>PROPER(TRIM(SUBSTITUTE(C569,"###"," ")))</f>
        <v>Toys</v>
      </c>
      <c r="O569" s="13" t="str">
        <f>PROPER(TRIM(SUBSTITUTE(D569,"###"," ")))</f>
        <v>Omni Suppliers</v>
      </c>
      <c r="P569" s="13" t="str">
        <f t="shared" si="56"/>
        <v>Other Max</v>
      </c>
      <c r="Q569" s="34" t="str">
        <f t="shared" si="57"/>
        <v>Toys</v>
      </c>
      <c r="R569" s="13" t="str">
        <f t="shared" si="58"/>
        <v>Omni Suppliers</v>
      </c>
      <c r="S569" s="35">
        <f t="shared" si="59"/>
        <v>23</v>
      </c>
      <c r="T569" s="35">
        <f t="shared" si="60"/>
        <v>53</v>
      </c>
      <c r="U569" s="14">
        <f t="shared" si="61"/>
        <v>12007.41</v>
      </c>
      <c r="V569" s="14">
        <f t="shared" si="62"/>
        <v>276170.43</v>
      </c>
      <c r="W569" s="13" t="str">
        <v>Low Stock</v>
      </c>
      <c r="X569" s="13" t="str">
        <v>Yes</v>
      </c>
      <c r="Y569" s="13">
        <v>1</v>
      </c>
    </row>
    <row r="570" spans="1:25" x14ac:dyDescent="0.3">
      <c r="A570" s="31" t="s">
        <v>1157</v>
      </c>
      <c r="B570" s="31" t="s">
        <v>1158</v>
      </c>
      <c r="C570" s="31" t="s">
        <v>20</v>
      </c>
      <c r="D570" s="31" t="s">
        <v>45</v>
      </c>
      <c r="E570" s="31">
        <v>109</v>
      </c>
      <c r="F570" s="31">
        <v>41</v>
      </c>
      <c r="G570" s="31">
        <v>13923.54</v>
      </c>
      <c r="H570" s="31">
        <v>1517665.86</v>
      </c>
      <c r="I570" s="32">
        <v>45675</v>
      </c>
      <c r="J570" s="32">
        <v>45924</v>
      </c>
      <c r="K570" s="31" t="s">
        <v>57</v>
      </c>
      <c r="L570" s="33" t="s">
        <v>58</v>
      </c>
      <c r="M570" s="13" t="str">
        <f>PROPER(TRIM(SUBSTITUTE(B570,"###"," ")))</f>
        <v>Operation Pro</v>
      </c>
      <c r="N570" s="13" t="str">
        <f>PROPER(TRIM(SUBSTITUTE(C570,"###"," ")))</f>
        <v>Toys</v>
      </c>
      <c r="O570" s="13" t="str">
        <f>PROPER(TRIM(SUBSTITUTE(D570,"###"," ")))</f>
        <v>Retailmart Inc</v>
      </c>
      <c r="P570" s="13" t="str">
        <f t="shared" si="56"/>
        <v>Operation Pro</v>
      </c>
      <c r="Q570" s="34" t="str">
        <f t="shared" si="57"/>
        <v>Toys</v>
      </c>
      <c r="R570" s="13" t="str">
        <f t="shared" si="58"/>
        <v>Retailmart Inc</v>
      </c>
      <c r="S570" s="35">
        <f t="shared" si="59"/>
        <v>109</v>
      </c>
      <c r="T570" s="35">
        <f t="shared" si="60"/>
        <v>41</v>
      </c>
      <c r="U570" s="14">
        <f t="shared" si="61"/>
        <v>13923.54</v>
      </c>
      <c r="V570" s="14">
        <f t="shared" si="62"/>
        <v>1517665.86</v>
      </c>
      <c r="W570" s="13" t="str">
        <v>In Stock</v>
      </c>
      <c r="X570" s="13" t="str">
        <v>No</v>
      </c>
      <c r="Y570" s="13">
        <v>0</v>
      </c>
    </row>
    <row r="571" spans="1:25" x14ac:dyDescent="0.3">
      <c r="A571" s="31" t="s">
        <v>1159</v>
      </c>
      <c r="B571" s="31" t="s">
        <v>1160</v>
      </c>
      <c r="C571" s="31" t="s">
        <v>14</v>
      </c>
      <c r="D571" s="31" t="s">
        <v>15</v>
      </c>
      <c r="E571" s="31">
        <v>57</v>
      </c>
      <c r="F571" s="31">
        <v>50</v>
      </c>
      <c r="G571" s="31">
        <v>16511.36</v>
      </c>
      <c r="H571" s="31">
        <v>941147.52</v>
      </c>
      <c r="I571" s="32">
        <v>45742</v>
      </c>
      <c r="J571" s="32">
        <v>45853</v>
      </c>
      <c r="K571" s="13"/>
      <c r="L571" s="33" t="s">
        <v>30</v>
      </c>
      <c r="M571" s="13" t="str">
        <f>PROPER(TRIM(SUBSTITUTE(B571,"###"," ")))</f>
        <v>West Mini</v>
      </c>
      <c r="N571" s="13" t="str">
        <f>PROPER(TRIM(SUBSTITUTE(C571,"###"," ")))</f>
        <v>Clothing</v>
      </c>
      <c r="O571" s="13" t="str">
        <f>PROPER(TRIM(SUBSTITUTE(D571,"###"," ")))</f>
        <v>Global Traders</v>
      </c>
      <c r="P571" s="13" t="str">
        <f t="shared" si="56"/>
        <v>West Mini</v>
      </c>
      <c r="Q571" s="34" t="str">
        <f t="shared" si="57"/>
        <v>Clothing</v>
      </c>
      <c r="R571" s="13" t="str">
        <f t="shared" si="58"/>
        <v>Global Traders</v>
      </c>
      <c r="S571" s="35">
        <f t="shared" si="59"/>
        <v>57</v>
      </c>
      <c r="T571" s="35">
        <f t="shared" si="60"/>
        <v>50</v>
      </c>
      <c r="U571" s="14">
        <f t="shared" si="61"/>
        <v>16511.36</v>
      </c>
      <c r="V571" s="14">
        <f t="shared" si="62"/>
        <v>941147.52</v>
      </c>
      <c r="W571" s="13" t="str">
        <v>In Stock</v>
      </c>
      <c r="X571" s="13" t="str">
        <v>No</v>
      </c>
      <c r="Y571" s="13">
        <v>0</v>
      </c>
    </row>
    <row r="572" spans="1:25" x14ac:dyDescent="0.3">
      <c r="A572" s="31" t="s">
        <v>1161</v>
      </c>
      <c r="B572" s="31" t="s">
        <v>1162</v>
      </c>
      <c r="C572" s="31" t="s">
        <v>44</v>
      </c>
      <c r="D572" s="31" t="s">
        <v>41</v>
      </c>
      <c r="E572" s="31">
        <v>172</v>
      </c>
      <c r="F572" s="31">
        <v>74</v>
      </c>
      <c r="G572" s="31">
        <v>14723.34</v>
      </c>
      <c r="H572" s="31">
        <v>2532414.48</v>
      </c>
      <c r="I572" s="32">
        <v>45767</v>
      </c>
      <c r="J572" s="32">
        <v>45935</v>
      </c>
      <c r="K572" s="31" t="s">
        <v>54</v>
      </c>
      <c r="L572" s="33" t="s">
        <v>30</v>
      </c>
      <c r="M572" s="13" t="str">
        <f>PROPER(TRIM(SUBSTITUTE(B572,"###"," ")))</f>
        <v>Example Pro</v>
      </c>
      <c r="N572" s="13" t="str">
        <f>PROPER(TRIM(SUBSTITUTE(C572,"###"," ")))</f>
        <v>Groceries</v>
      </c>
      <c r="O572" s="13" t="str">
        <f>PROPER(TRIM(SUBSTITUTE(D572,"###"," ")))</f>
        <v>Quickstock</v>
      </c>
      <c r="P572" s="13" t="str">
        <f t="shared" si="56"/>
        <v>Example Pro</v>
      </c>
      <c r="Q572" s="34" t="str">
        <f t="shared" si="57"/>
        <v>Groceries</v>
      </c>
      <c r="R572" s="13" t="str">
        <f t="shared" si="58"/>
        <v>Quickstock</v>
      </c>
      <c r="S572" s="35">
        <f t="shared" si="59"/>
        <v>172</v>
      </c>
      <c r="T572" s="35">
        <f t="shared" si="60"/>
        <v>74</v>
      </c>
      <c r="U572" s="14">
        <f t="shared" si="61"/>
        <v>14723.34</v>
      </c>
      <c r="V572" s="14">
        <f t="shared" si="62"/>
        <v>2532414.48</v>
      </c>
      <c r="W572" s="13" t="str">
        <v>In Stock</v>
      </c>
      <c r="X572" s="13" t="str">
        <v>No</v>
      </c>
      <c r="Y572" s="13">
        <v>0</v>
      </c>
    </row>
    <row r="573" spans="1:25" x14ac:dyDescent="0.3">
      <c r="A573" s="31" t="s">
        <v>1163</v>
      </c>
      <c r="B573" s="31" t="s">
        <v>1164</v>
      </c>
      <c r="C573" s="31" t="s">
        <v>40</v>
      </c>
      <c r="D573" s="31" t="s">
        <v>24</v>
      </c>
      <c r="E573" s="31">
        <v>62</v>
      </c>
      <c r="F573" s="31">
        <v>66</v>
      </c>
      <c r="G573" s="31">
        <v>19967.03</v>
      </c>
      <c r="H573" s="31">
        <v>1237955.8600000001</v>
      </c>
      <c r="I573" s="32">
        <v>45691</v>
      </c>
      <c r="J573" s="32">
        <v>45884</v>
      </c>
      <c r="K573" s="31" t="s">
        <v>46</v>
      </c>
      <c r="L573" s="33" t="s">
        <v>33</v>
      </c>
      <c r="M573" s="13" t="str">
        <f>PROPER(TRIM(SUBSTITUTE(B573,"###"," ")))</f>
        <v>Street Max</v>
      </c>
      <c r="N573" s="13" t="str">
        <f>PROPER(TRIM(SUBSTITUTE(C573,"###"," ")))</f>
        <v>Electronics</v>
      </c>
      <c r="O573" s="13" t="str">
        <f>PROPER(TRIM(SUBSTITUTE(D573,"###"," ")))</f>
        <v>Omni Suppliers</v>
      </c>
      <c r="P573" s="13" t="str">
        <f t="shared" si="56"/>
        <v>Street Max</v>
      </c>
      <c r="Q573" s="34" t="str">
        <f t="shared" si="57"/>
        <v>Electronics</v>
      </c>
      <c r="R573" s="13" t="str">
        <f t="shared" si="58"/>
        <v>Omni Suppliers</v>
      </c>
      <c r="S573" s="35">
        <f t="shared" si="59"/>
        <v>62</v>
      </c>
      <c r="T573" s="35">
        <f t="shared" si="60"/>
        <v>66</v>
      </c>
      <c r="U573" s="14">
        <f t="shared" si="61"/>
        <v>19967.03</v>
      </c>
      <c r="V573" s="14">
        <f t="shared" si="62"/>
        <v>1237955.8599999999</v>
      </c>
      <c r="W573" s="13" t="str">
        <v>Low Stock</v>
      </c>
      <c r="X573" s="13" t="str">
        <v>Yes</v>
      </c>
      <c r="Y573" s="13">
        <v>1</v>
      </c>
    </row>
    <row r="574" spans="1:25" x14ac:dyDescent="0.3">
      <c r="A574" s="31" t="s">
        <v>1165</v>
      </c>
      <c r="B574" s="31" t="s">
        <v>1166</v>
      </c>
      <c r="C574" s="31" t="s">
        <v>40</v>
      </c>
      <c r="D574" s="13"/>
      <c r="E574" s="31">
        <v>117</v>
      </c>
      <c r="F574" s="31">
        <v>64</v>
      </c>
      <c r="G574" s="31">
        <v>3510.93</v>
      </c>
      <c r="H574" s="31">
        <v>410778.81</v>
      </c>
      <c r="I574" s="32">
        <v>45708</v>
      </c>
      <c r="J574" s="32">
        <v>45856</v>
      </c>
      <c r="K574" s="31" t="s">
        <v>29</v>
      </c>
      <c r="L574" s="33" t="s">
        <v>33</v>
      </c>
      <c r="M574" s="13" t="str">
        <f>PROPER(TRIM(SUBSTITUTE(B574,"###"," ")))</f>
        <v>Current X</v>
      </c>
      <c r="N574" s="13" t="str">
        <f>PROPER(TRIM(SUBSTITUTE(C574,"###"," ")))</f>
        <v>Electronics</v>
      </c>
      <c r="O574" s="13" t="str">
        <f>PROPER(TRIM(SUBSTITUTE(D574,"###"," ")))</f>
        <v/>
      </c>
      <c r="P574" s="13" t="str">
        <f t="shared" si="56"/>
        <v>Current X</v>
      </c>
      <c r="Q574" s="34" t="str">
        <f t="shared" si="57"/>
        <v>Electronics</v>
      </c>
      <c r="R574" s="13" t="str">
        <f t="shared" si="58"/>
        <v>Others</v>
      </c>
      <c r="S574" s="35">
        <f t="shared" si="59"/>
        <v>117</v>
      </c>
      <c r="T574" s="35">
        <f t="shared" si="60"/>
        <v>64</v>
      </c>
      <c r="U574" s="14">
        <f t="shared" si="61"/>
        <v>3510.93</v>
      </c>
      <c r="V574" s="14">
        <f t="shared" si="62"/>
        <v>410778.81</v>
      </c>
      <c r="W574" s="13" t="str">
        <v>In Stock</v>
      </c>
      <c r="X574" s="13" t="str">
        <v>No</v>
      </c>
      <c r="Y574" s="13">
        <v>0</v>
      </c>
    </row>
    <row r="575" spans="1:25" x14ac:dyDescent="0.3">
      <c r="A575" s="31" t="s">
        <v>1167</v>
      </c>
      <c r="B575" s="31" t="s">
        <v>1168</v>
      </c>
      <c r="C575" s="31" t="s">
        <v>44</v>
      </c>
      <c r="D575" s="31" t="s">
        <v>45</v>
      </c>
      <c r="E575" s="31">
        <v>147</v>
      </c>
      <c r="F575" s="13"/>
      <c r="G575" s="31">
        <v>2410.81</v>
      </c>
      <c r="H575" s="31">
        <v>354389.07</v>
      </c>
      <c r="I575" s="32">
        <v>45776</v>
      </c>
      <c r="J575" s="32">
        <v>45866</v>
      </c>
      <c r="K575" s="13"/>
      <c r="L575" s="33" t="s">
        <v>21</v>
      </c>
      <c r="M575" s="13" t="str">
        <f>PROPER(TRIM(SUBSTITUTE(B575,"###"," ")))</f>
        <v>Sign Pro</v>
      </c>
      <c r="N575" s="13" t="str">
        <f>PROPER(TRIM(SUBSTITUTE(C575,"###"," ")))</f>
        <v>Groceries</v>
      </c>
      <c r="O575" s="13" t="str">
        <f>PROPER(TRIM(SUBSTITUTE(D575,"###"," ")))</f>
        <v>Retailmart Inc</v>
      </c>
      <c r="P575" s="13" t="str">
        <f t="shared" si="56"/>
        <v>Sign Pro</v>
      </c>
      <c r="Q575" s="34" t="str">
        <f t="shared" si="57"/>
        <v>Groceries</v>
      </c>
      <c r="R575" s="13" t="str">
        <f t="shared" si="58"/>
        <v>Retailmart Inc</v>
      </c>
      <c r="S575" s="35">
        <f t="shared" si="59"/>
        <v>147</v>
      </c>
      <c r="T575" s="35">
        <f t="shared" si="60"/>
        <v>0</v>
      </c>
      <c r="U575" s="14">
        <f t="shared" si="61"/>
        <v>2410.81</v>
      </c>
      <c r="V575" s="14">
        <f t="shared" si="62"/>
        <v>354389.07</v>
      </c>
      <c r="W575" s="13" t="str">
        <v>In Stock</v>
      </c>
      <c r="X575" s="13" t="str">
        <v>No</v>
      </c>
      <c r="Y575" s="13">
        <v>0</v>
      </c>
    </row>
    <row r="576" spans="1:25" x14ac:dyDescent="0.3">
      <c r="A576" s="31" t="s">
        <v>1170</v>
      </c>
      <c r="B576" s="31" t="s">
        <v>1171</v>
      </c>
      <c r="C576" s="31" t="s">
        <v>40</v>
      </c>
      <c r="D576" s="31" t="s">
        <v>45</v>
      </c>
      <c r="E576" s="31">
        <v>68</v>
      </c>
      <c r="F576" s="31">
        <v>80</v>
      </c>
      <c r="G576" s="31">
        <v>19593.95</v>
      </c>
      <c r="H576" s="31">
        <v>1332388.6000000001</v>
      </c>
      <c r="I576" s="32">
        <v>45726</v>
      </c>
      <c r="J576" s="32">
        <v>45898</v>
      </c>
      <c r="K576" s="31" t="s">
        <v>57</v>
      </c>
      <c r="L576" s="33" t="s">
        <v>17</v>
      </c>
      <c r="M576" s="13" t="str">
        <f>PROPER(TRIM(SUBSTITUTE(B576,"###"," ")))</f>
        <v>War Max</v>
      </c>
      <c r="N576" s="13" t="str">
        <f>PROPER(TRIM(SUBSTITUTE(C576,"###"," ")))</f>
        <v>Electronics</v>
      </c>
      <c r="O576" s="13" t="str">
        <f>PROPER(TRIM(SUBSTITUTE(D576,"###"," ")))</f>
        <v>Retailmart Inc</v>
      </c>
      <c r="P576" s="13" t="str">
        <f t="shared" si="56"/>
        <v>War Max</v>
      </c>
      <c r="Q576" s="34" t="str">
        <f t="shared" si="57"/>
        <v>Electronics</v>
      </c>
      <c r="R576" s="13" t="str">
        <f t="shared" si="58"/>
        <v>Retailmart Inc</v>
      </c>
      <c r="S576" s="35">
        <f t="shared" si="59"/>
        <v>68</v>
      </c>
      <c r="T576" s="35">
        <f t="shared" si="60"/>
        <v>80</v>
      </c>
      <c r="U576" s="14">
        <f t="shared" si="61"/>
        <v>19593.95</v>
      </c>
      <c r="V576" s="14">
        <f t="shared" si="62"/>
        <v>1332388.6000000001</v>
      </c>
      <c r="W576" s="13" t="str">
        <v>Low Stock</v>
      </c>
      <c r="X576" s="13" t="str">
        <v>Yes</v>
      </c>
      <c r="Y576" s="13">
        <v>1</v>
      </c>
    </row>
    <row r="577" spans="1:25" x14ac:dyDescent="0.3">
      <c r="A577" s="31" t="s">
        <v>1172</v>
      </c>
      <c r="B577" s="31" t="s">
        <v>1173</v>
      </c>
      <c r="C577" s="31" t="s">
        <v>28</v>
      </c>
      <c r="D577" s="31" t="s">
        <v>24</v>
      </c>
      <c r="E577" s="31">
        <v>106</v>
      </c>
      <c r="F577" s="31">
        <v>89</v>
      </c>
      <c r="G577" s="31">
        <v>10385.67</v>
      </c>
      <c r="H577" s="31">
        <v>1100881.02</v>
      </c>
      <c r="I577" s="32">
        <v>45718</v>
      </c>
      <c r="J577" s="32">
        <v>45934</v>
      </c>
      <c r="K577" s="31" t="s">
        <v>46</v>
      </c>
      <c r="L577" s="33" t="s">
        <v>17</v>
      </c>
      <c r="M577" s="13" t="str">
        <f>PROPER(TRIM(SUBSTITUTE(B577,"###"," ")))</f>
        <v>More Plus</v>
      </c>
      <c r="N577" s="13" t="str">
        <f>PROPER(TRIM(SUBSTITUTE(C577,"###"," ")))</f>
        <v>Furniture</v>
      </c>
      <c r="O577" s="13" t="str">
        <f>PROPER(TRIM(SUBSTITUTE(D577,"###"," ")))</f>
        <v>Omni Suppliers</v>
      </c>
      <c r="P577" s="13" t="str">
        <f t="shared" si="56"/>
        <v>More Plus</v>
      </c>
      <c r="Q577" s="34" t="str">
        <f t="shared" si="57"/>
        <v>Furniture</v>
      </c>
      <c r="R577" s="13" t="str">
        <f t="shared" si="58"/>
        <v>Omni Suppliers</v>
      </c>
      <c r="S577" s="35">
        <f t="shared" si="59"/>
        <v>106</v>
      </c>
      <c r="T577" s="35">
        <f t="shared" si="60"/>
        <v>89</v>
      </c>
      <c r="U577" s="14">
        <f t="shared" si="61"/>
        <v>10385.67</v>
      </c>
      <c r="V577" s="14">
        <f t="shared" si="62"/>
        <v>1100881.02</v>
      </c>
      <c r="W577" s="13" t="str">
        <v>In Stock</v>
      </c>
      <c r="X577" s="13" t="str">
        <v>No</v>
      </c>
      <c r="Y577" s="13">
        <v>0</v>
      </c>
    </row>
    <row r="578" spans="1:25" x14ac:dyDescent="0.3">
      <c r="A578" s="31" t="s">
        <v>1174</v>
      </c>
      <c r="B578" s="31" t="s">
        <v>1175</v>
      </c>
      <c r="C578" s="31" t="s">
        <v>44</v>
      </c>
      <c r="D578" s="31" t="s">
        <v>24</v>
      </c>
      <c r="E578" s="31">
        <v>50</v>
      </c>
      <c r="F578" s="31">
        <v>38</v>
      </c>
      <c r="G578" s="31">
        <v>5222.97</v>
      </c>
      <c r="H578" s="31">
        <v>261148.5</v>
      </c>
      <c r="I578" s="32">
        <v>45696</v>
      </c>
      <c r="J578" s="32">
        <v>45854</v>
      </c>
      <c r="K578" s="31" t="s">
        <v>16</v>
      </c>
      <c r="L578" s="33" t="s">
        <v>30</v>
      </c>
      <c r="M578" s="13" t="str">
        <f>PROPER(TRIM(SUBSTITUTE(B578,"###"," ")))</f>
        <v>Whose Lite</v>
      </c>
      <c r="N578" s="13" t="str">
        <f>PROPER(TRIM(SUBSTITUTE(C578,"###"," ")))</f>
        <v>Groceries</v>
      </c>
      <c r="O578" s="13" t="str">
        <f>PROPER(TRIM(SUBSTITUTE(D578,"###"," ")))</f>
        <v>Omni Suppliers</v>
      </c>
      <c r="P578" s="13" t="str">
        <f t="shared" si="56"/>
        <v>Whose Lite</v>
      </c>
      <c r="Q578" s="34" t="str">
        <f t="shared" si="57"/>
        <v>Groceries</v>
      </c>
      <c r="R578" s="13" t="str">
        <f t="shared" si="58"/>
        <v>Omni Suppliers</v>
      </c>
      <c r="S578" s="35">
        <f t="shared" si="59"/>
        <v>50</v>
      </c>
      <c r="T578" s="35">
        <f t="shared" si="60"/>
        <v>38</v>
      </c>
      <c r="U578" s="14">
        <f t="shared" si="61"/>
        <v>5222.97</v>
      </c>
      <c r="V578" s="14">
        <f t="shared" si="62"/>
        <v>261148.5</v>
      </c>
      <c r="W578" s="13" t="str">
        <v>In Stock</v>
      </c>
      <c r="X578" s="13" t="str">
        <v>No</v>
      </c>
      <c r="Y578" s="13">
        <v>0</v>
      </c>
    </row>
    <row r="579" spans="1:25" x14ac:dyDescent="0.3">
      <c r="A579" s="31" t="s">
        <v>1176</v>
      </c>
      <c r="B579" s="31" t="s">
        <v>1177</v>
      </c>
      <c r="C579" s="31" t="s">
        <v>28</v>
      </c>
      <c r="D579" s="31" t="s">
        <v>45</v>
      </c>
      <c r="E579" s="13"/>
      <c r="F579" s="31">
        <v>83</v>
      </c>
      <c r="G579" s="31">
        <v>3762.72</v>
      </c>
      <c r="H579" s="13"/>
      <c r="I579" s="32">
        <v>45740</v>
      </c>
      <c r="J579" s="32">
        <v>45935</v>
      </c>
      <c r="K579" s="13"/>
      <c r="L579" s="33" t="s">
        <v>33</v>
      </c>
      <c r="M579" s="13" t="str">
        <f>PROPER(TRIM(SUBSTITUTE(B579,"###"," ")))</f>
        <v>Door X</v>
      </c>
      <c r="N579" s="13" t="str">
        <f>PROPER(TRIM(SUBSTITUTE(C579,"###"," ")))</f>
        <v>Furniture</v>
      </c>
      <c r="O579" s="13" t="str">
        <f>PROPER(TRIM(SUBSTITUTE(D579,"###"," ")))</f>
        <v>Retailmart Inc</v>
      </c>
      <c r="P579" s="13" t="str">
        <f t="shared" ref="P579:P642" si="63">IF(M579="","Unknown",M579)</f>
        <v>Door X</v>
      </c>
      <c r="Q579" s="34" t="str">
        <f t="shared" ref="Q579:Q642" si="64">IF(N579="","Unknown",N579)</f>
        <v>Furniture</v>
      </c>
      <c r="R579" s="13" t="str">
        <f t="shared" ref="R579:R642" si="65">IF(O579="","Others",O579)</f>
        <v>Retailmart Inc</v>
      </c>
      <c r="S579" s="35">
        <f t="shared" ref="S579:S642" si="66">VALUE(E579)</f>
        <v>0</v>
      </c>
      <c r="T579" s="35">
        <f t="shared" ref="T579:T642" si="67">VALUE(F579)</f>
        <v>83</v>
      </c>
      <c r="U579" s="14">
        <f t="shared" ref="U579:U642" si="68">VALUE(G579)</f>
        <v>3762.72</v>
      </c>
      <c r="V579" s="14">
        <f t="shared" ref="V579:V642" si="69">E579*G579</f>
        <v>0</v>
      </c>
      <c r="W579" s="13" t="str">
        <v>Out of Stock</v>
      </c>
      <c r="X579" s="13" t="str">
        <v>Yes</v>
      </c>
      <c r="Y579" s="13">
        <v>1</v>
      </c>
    </row>
    <row r="580" spans="1:25" x14ac:dyDescent="0.3">
      <c r="A580" s="31" t="s">
        <v>1178</v>
      </c>
      <c r="B580" s="31" t="s">
        <v>1179</v>
      </c>
      <c r="C580" s="31" t="s">
        <v>14</v>
      </c>
      <c r="D580" s="31" t="s">
        <v>53</v>
      </c>
      <c r="E580" s="31">
        <v>148</v>
      </c>
      <c r="F580" s="31">
        <v>93</v>
      </c>
      <c r="G580" s="31">
        <v>18750.2</v>
      </c>
      <c r="H580" s="31">
        <v>2775029.6</v>
      </c>
      <c r="I580" s="32">
        <v>45782</v>
      </c>
      <c r="J580" s="32">
        <v>45937</v>
      </c>
      <c r="K580" s="13"/>
      <c r="L580" s="33" t="s">
        <v>21</v>
      </c>
      <c r="M580" s="13" t="str">
        <f>PROPER(TRIM(SUBSTITUTE(B580,"###"," ")))</f>
        <v>Theory Max</v>
      </c>
      <c r="N580" s="13" t="str">
        <f>PROPER(TRIM(SUBSTITUTE(C580,"###"," ")))</f>
        <v>Clothing</v>
      </c>
      <c r="O580" s="13" t="str">
        <f>PROPER(TRIM(SUBSTITUTE(D580,"###"," ")))</f>
        <v>Abc Pvt Ltd</v>
      </c>
      <c r="P580" s="13" t="str">
        <f t="shared" si="63"/>
        <v>Theory Max</v>
      </c>
      <c r="Q580" s="34" t="str">
        <f t="shared" si="64"/>
        <v>Clothing</v>
      </c>
      <c r="R580" s="13" t="str">
        <f t="shared" si="65"/>
        <v>Abc Pvt Ltd</v>
      </c>
      <c r="S580" s="35">
        <f t="shared" si="66"/>
        <v>148</v>
      </c>
      <c r="T580" s="35">
        <f t="shared" si="67"/>
        <v>93</v>
      </c>
      <c r="U580" s="14">
        <f t="shared" si="68"/>
        <v>18750.2</v>
      </c>
      <c r="V580" s="14">
        <f t="shared" si="69"/>
        <v>2775029.6</v>
      </c>
      <c r="W580" s="13" t="str">
        <v>In Stock</v>
      </c>
      <c r="X580" s="13" t="str">
        <v>No</v>
      </c>
      <c r="Y580" s="13">
        <v>0</v>
      </c>
    </row>
    <row r="581" spans="1:25" x14ac:dyDescent="0.3">
      <c r="A581" s="31" t="s">
        <v>1180</v>
      </c>
      <c r="B581" s="31" t="s">
        <v>1181</v>
      </c>
      <c r="C581" s="31" t="s">
        <v>20</v>
      </c>
      <c r="D581" s="31" t="s">
        <v>53</v>
      </c>
      <c r="E581" s="31">
        <v>125</v>
      </c>
      <c r="F581" s="31">
        <v>58</v>
      </c>
      <c r="G581" s="31">
        <v>9954.4</v>
      </c>
      <c r="H581" s="31">
        <v>1244300</v>
      </c>
      <c r="I581" s="32">
        <v>45797</v>
      </c>
      <c r="J581" s="32">
        <v>45927</v>
      </c>
      <c r="K581" s="31" t="s">
        <v>46</v>
      </c>
      <c r="L581" s="33" t="s">
        <v>21</v>
      </c>
      <c r="M581" s="13" t="str">
        <f>PROPER(TRIM(SUBSTITUTE(B581,"###"," ")))</f>
        <v>Call Mini</v>
      </c>
      <c r="N581" s="13" t="str">
        <f>PROPER(TRIM(SUBSTITUTE(C581,"###"," ")))</f>
        <v>Toys</v>
      </c>
      <c r="O581" s="13" t="str">
        <f>PROPER(TRIM(SUBSTITUTE(D581,"###"," ")))</f>
        <v>Abc Pvt Ltd</v>
      </c>
      <c r="P581" s="13" t="str">
        <f t="shared" si="63"/>
        <v>Call Mini</v>
      </c>
      <c r="Q581" s="34" t="str">
        <f t="shared" si="64"/>
        <v>Toys</v>
      </c>
      <c r="R581" s="13" t="str">
        <f t="shared" si="65"/>
        <v>Abc Pvt Ltd</v>
      </c>
      <c r="S581" s="35">
        <f t="shared" si="66"/>
        <v>125</v>
      </c>
      <c r="T581" s="35">
        <f t="shared" si="67"/>
        <v>58</v>
      </c>
      <c r="U581" s="14">
        <f t="shared" si="68"/>
        <v>9954.4</v>
      </c>
      <c r="V581" s="14">
        <f t="shared" si="69"/>
        <v>1244300</v>
      </c>
      <c r="W581" s="13" t="str">
        <v>In Stock</v>
      </c>
      <c r="X581" s="13" t="str">
        <v>No</v>
      </c>
      <c r="Y581" s="13">
        <v>0</v>
      </c>
    </row>
    <row r="582" spans="1:25" x14ac:dyDescent="0.3">
      <c r="A582" s="31" t="s">
        <v>1182</v>
      </c>
      <c r="B582" s="31" t="s">
        <v>1183</v>
      </c>
      <c r="C582" s="31" t="s">
        <v>20</v>
      </c>
      <c r="D582" s="31" t="s">
        <v>15</v>
      </c>
      <c r="E582" s="31">
        <v>56</v>
      </c>
      <c r="F582" s="31">
        <v>89</v>
      </c>
      <c r="G582" s="31">
        <v>1192.74</v>
      </c>
      <c r="H582" s="31">
        <v>66793.440000000002</v>
      </c>
      <c r="I582" s="32">
        <v>45829</v>
      </c>
      <c r="J582" s="32">
        <v>45931</v>
      </c>
      <c r="K582" s="31" t="s">
        <v>46</v>
      </c>
      <c r="L582" s="33" t="s">
        <v>33</v>
      </c>
      <c r="M582" s="13" t="str">
        <f>PROPER(TRIM(SUBSTITUTE(B582,"###"," ")))</f>
        <v>Executive Max</v>
      </c>
      <c r="N582" s="13" t="str">
        <f>PROPER(TRIM(SUBSTITUTE(C582,"###"," ")))</f>
        <v>Toys</v>
      </c>
      <c r="O582" s="13" t="str">
        <f>PROPER(TRIM(SUBSTITUTE(D582,"###"," ")))</f>
        <v>Global Traders</v>
      </c>
      <c r="P582" s="13" t="str">
        <f t="shared" si="63"/>
        <v>Executive Max</v>
      </c>
      <c r="Q582" s="34" t="str">
        <f t="shared" si="64"/>
        <v>Toys</v>
      </c>
      <c r="R582" s="13" t="str">
        <f t="shared" si="65"/>
        <v>Global Traders</v>
      </c>
      <c r="S582" s="35">
        <f t="shared" si="66"/>
        <v>56</v>
      </c>
      <c r="T582" s="35">
        <f t="shared" si="67"/>
        <v>89</v>
      </c>
      <c r="U582" s="14">
        <f t="shared" si="68"/>
        <v>1192.74</v>
      </c>
      <c r="V582" s="14">
        <f t="shared" si="69"/>
        <v>66793.440000000002</v>
      </c>
      <c r="W582" s="13" t="str">
        <v>Low Stock</v>
      </c>
      <c r="X582" s="13" t="str">
        <v>Yes</v>
      </c>
      <c r="Y582" s="13">
        <v>1</v>
      </c>
    </row>
    <row r="583" spans="1:25" x14ac:dyDescent="0.3">
      <c r="A583" s="31" t="s">
        <v>1184</v>
      </c>
      <c r="B583" s="31" t="s">
        <v>1185</v>
      </c>
      <c r="C583" s="31" t="s">
        <v>40</v>
      </c>
      <c r="D583" s="31" t="s">
        <v>24</v>
      </c>
      <c r="E583" s="31">
        <v>151</v>
      </c>
      <c r="F583" s="31">
        <v>55</v>
      </c>
      <c r="G583" s="31">
        <v>317.38</v>
      </c>
      <c r="H583" s="31">
        <v>47924.38</v>
      </c>
      <c r="I583" s="32">
        <v>45681</v>
      </c>
      <c r="J583" s="32">
        <v>45930</v>
      </c>
      <c r="K583" s="31" t="s">
        <v>16</v>
      </c>
      <c r="L583" s="33" t="s">
        <v>17</v>
      </c>
      <c r="M583" s="13" t="str">
        <f>PROPER(TRIM(SUBSTITUTE(B583,"###"," ")))</f>
        <v>Behavior Plus</v>
      </c>
      <c r="N583" s="13" t="str">
        <f>PROPER(TRIM(SUBSTITUTE(C583,"###"," ")))</f>
        <v>Electronics</v>
      </c>
      <c r="O583" s="13" t="str">
        <f>PROPER(TRIM(SUBSTITUTE(D583,"###"," ")))</f>
        <v>Omni Suppliers</v>
      </c>
      <c r="P583" s="13" t="str">
        <f t="shared" si="63"/>
        <v>Behavior Plus</v>
      </c>
      <c r="Q583" s="34" t="str">
        <f t="shared" si="64"/>
        <v>Electronics</v>
      </c>
      <c r="R583" s="13" t="str">
        <f t="shared" si="65"/>
        <v>Omni Suppliers</v>
      </c>
      <c r="S583" s="35">
        <f t="shared" si="66"/>
        <v>151</v>
      </c>
      <c r="T583" s="35">
        <f t="shared" si="67"/>
        <v>55</v>
      </c>
      <c r="U583" s="14">
        <f t="shared" si="68"/>
        <v>317.38</v>
      </c>
      <c r="V583" s="14">
        <f t="shared" si="69"/>
        <v>47924.38</v>
      </c>
      <c r="W583" s="13" t="str">
        <v>In Stock</v>
      </c>
      <c r="X583" s="13" t="str">
        <v>No</v>
      </c>
      <c r="Y583" s="13">
        <v>0</v>
      </c>
    </row>
    <row r="584" spans="1:25" x14ac:dyDescent="0.3">
      <c r="A584" s="31" t="s">
        <v>1186</v>
      </c>
      <c r="B584" s="31" t="s">
        <v>1187</v>
      </c>
      <c r="C584" s="31" t="s">
        <v>40</v>
      </c>
      <c r="D584" s="31" t="s">
        <v>24</v>
      </c>
      <c r="E584" s="31">
        <v>107</v>
      </c>
      <c r="F584" s="31">
        <v>49</v>
      </c>
      <c r="G584" s="31">
        <v>773.94</v>
      </c>
      <c r="H584" s="31">
        <v>82811.58</v>
      </c>
      <c r="I584" s="32">
        <v>45686</v>
      </c>
      <c r="J584" s="32">
        <v>45913</v>
      </c>
      <c r="K584" s="31" t="s">
        <v>46</v>
      </c>
      <c r="L584" s="33" t="s">
        <v>30</v>
      </c>
      <c r="M584" s="13" t="str">
        <f>PROPER(TRIM(SUBSTITUTE(B584,"###"," ")))</f>
        <v>Result Mini</v>
      </c>
      <c r="N584" s="13" t="str">
        <f>PROPER(TRIM(SUBSTITUTE(C584,"###"," ")))</f>
        <v>Electronics</v>
      </c>
      <c r="O584" s="13" t="str">
        <f>PROPER(TRIM(SUBSTITUTE(D584,"###"," ")))</f>
        <v>Omni Suppliers</v>
      </c>
      <c r="P584" s="13" t="str">
        <f t="shared" si="63"/>
        <v>Result Mini</v>
      </c>
      <c r="Q584" s="34" t="str">
        <f t="shared" si="64"/>
        <v>Electronics</v>
      </c>
      <c r="R584" s="13" t="str">
        <f t="shared" si="65"/>
        <v>Omni Suppliers</v>
      </c>
      <c r="S584" s="35">
        <f t="shared" si="66"/>
        <v>107</v>
      </c>
      <c r="T584" s="35">
        <f t="shared" si="67"/>
        <v>49</v>
      </c>
      <c r="U584" s="14">
        <f t="shared" si="68"/>
        <v>773.94</v>
      </c>
      <c r="V584" s="14">
        <f t="shared" si="69"/>
        <v>82811.58</v>
      </c>
      <c r="W584" s="13" t="str">
        <v>In Stock</v>
      </c>
      <c r="X584" s="13" t="str">
        <v>No</v>
      </c>
      <c r="Y584" s="13">
        <v>0</v>
      </c>
    </row>
    <row r="585" spans="1:25" x14ac:dyDescent="0.3">
      <c r="A585" s="31" t="s">
        <v>1188</v>
      </c>
      <c r="B585" s="31" t="s">
        <v>1189</v>
      </c>
      <c r="C585" s="31" t="s">
        <v>44</v>
      </c>
      <c r="D585" s="31" t="s">
        <v>45</v>
      </c>
      <c r="E585" s="13"/>
      <c r="F585" s="31">
        <v>74</v>
      </c>
      <c r="G585" s="31">
        <v>18129.78</v>
      </c>
      <c r="H585" s="13"/>
      <c r="I585" s="32">
        <v>45676</v>
      </c>
      <c r="J585" s="32">
        <v>45890</v>
      </c>
      <c r="K585" s="31" t="s">
        <v>25</v>
      </c>
      <c r="L585" s="33" t="s">
        <v>58</v>
      </c>
      <c r="M585" s="13" t="str">
        <f>PROPER(TRIM(SUBSTITUTE(B585,"###"," ")))</f>
        <v>Bag Pro</v>
      </c>
      <c r="N585" s="13" t="str">
        <f>PROPER(TRIM(SUBSTITUTE(C585,"###"," ")))</f>
        <v>Groceries</v>
      </c>
      <c r="O585" s="13" t="str">
        <f>PROPER(TRIM(SUBSTITUTE(D585,"###"," ")))</f>
        <v>Retailmart Inc</v>
      </c>
      <c r="P585" s="13" t="str">
        <f t="shared" si="63"/>
        <v>Bag Pro</v>
      </c>
      <c r="Q585" s="34" t="str">
        <f t="shared" si="64"/>
        <v>Groceries</v>
      </c>
      <c r="R585" s="13" t="str">
        <f t="shared" si="65"/>
        <v>Retailmart Inc</v>
      </c>
      <c r="S585" s="35">
        <f t="shared" si="66"/>
        <v>0</v>
      </c>
      <c r="T585" s="35">
        <f t="shared" si="67"/>
        <v>74</v>
      </c>
      <c r="U585" s="14">
        <f t="shared" si="68"/>
        <v>18129.78</v>
      </c>
      <c r="V585" s="14">
        <f t="shared" si="69"/>
        <v>0</v>
      </c>
      <c r="W585" s="13" t="str">
        <v>Out of Stock</v>
      </c>
      <c r="X585" s="13" t="str">
        <v>Yes</v>
      </c>
      <c r="Y585" s="13">
        <v>1</v>
      </c>
    </row>
    <row r="586" spans="1:25" x14ac:dyDescent="0.3">
      <c r="A586" s="31" t="s">
        <v>1190</v>
      </c>
      <c r="B586" s="31" t="s">
        <v>1191</v>
      </c>
      <c r="C586" s="31" t="s">
        <v>44</v>
      </c>
      <c r="D586" s="31" t="s">
        <v>41</v>
      </c>
      <c r="E586" s="31">
        <v>137</v>
      </c>
      <c r="F586" s="31">
        <v>99</v>
      </c>
      <c r="G586" s="31">
        <v>7455.58</v>
      </c>
      <c r="H586" s="31">
        <v>1021414.46</v>
      </c>
      <c r="I586" s="32">
        <v>45831</v>
      </c>
      <c r="J586" s="32">
        <v>45903</v>
      </c>
      <c r="K586" s="31" t="s">
        <v>54</v>
      </c>
      <c r="L586" s="33" t="s">
        <v>30</v>
      </c>
      <c r="M586" s="13" t="str">
        <f>PROPER(TRIM(SUBSTITUTE(B586,"###"," ")))</f>
        <v>View Mini</v>
      </c>
      <c r="N586" s="13" t="str">
        <f>PROPER(TRIM(SUBSTITUTE(C586,"###"," ")))</f>
        <v>Groceries</v>
      </c>
      <c r="O586" s="13" t="str">
        <f>PROPER(TRIM(SUBSTITUTE(D586,"###"," ")))</f>
        <v>Quickstock</v>
      </c>
      <c r="P586" s="13" t="str">
        <f t="shared" si="63"/>
        <v>View Mini</v>
      </c>
      <c r="Q586" s="34" t="str">
        <f t="shared" si="64"/>
        <v>Groceries</v>
      </c>
      <c r="R586" s="13" t="str">
        <f t="shared" si="65"/>
        <v>Quickstock</v>
      </c>
      <c r="S586" s="35">
        <f t="shared" si="66"/>
        <v>137</v>
      </c>
      <c r="T586" s="35">
        <f t="shared" si="67"/>
        <v>99</v>
      </c>
      <c r="U586" s="14">
        <f t="shared" si="68"/>
        <v>7455.58</v>
      </c>
      <c r="V586" s="14">
        <f t="shared" si="69"/>
        <v>1021414.46</v>
      </c>
      <c r="W586" s="13" t="str">
        <v>In Stock</v>
      </c>
      <c r="X586" s="13" t="str">
        <v>No</v>
      </c>
      <c r="Y586" s="13">
        <v>0</v>
      </c>
    </row>
    <row r="587" spans="1:25" x14ac:dyDescent="0.3">
      <c r="A587" s="31" t="s">
        <v>1192</v>
      </c>
      <c r="B587" s="31" t="s">
        <v>1193</v>
      </c>
      <c r="C587" s="31" t="s">
        <v>14</v>
      </c>
      <c r="D587" s="31" t="s">
        <v>15</v>
      </c>
      <c r="E587" s="31">
        <v>105</v>
      </c>
      <c r="F587" s="31">
        <v>96</v>
      </c>
      <c r="G587" s="31">
        <v>5399.37</v>
      </c>
      <c r="H587" s="31">
        <v>566933.85</v>
      </c>
      <c r="I587" s="32">
        <v>45842</v>
      </c>
      <c r="J587" s="32">
        <v>45909</v>
      </c>
      <c r="K587" s="31" t="s">
        <v>16</v>
      </c>
      <c r="L587" s="33" t="s">
        <v>58</v>
      </c>
      <c r="M587" s="13" t="str">
        <f>PROPER(TRIM(SUBSTITUTE(B587,"###"," ")))</f>
        <v>Subject Lite</v>
      </c>
      <c r="N587" s="13" t="str">
        <f>PROPER(TRIM(SUBSTITUTE(C587,"###"," ")))</f>
        <v>Clothing</v>
      </c>
      <c r="O587" s="13" t="str">
        <f>PROPER(TRIM(SUBSTITUTE(D587,"###"," ")))</f>
        <v>Global Traders</v>
      </c>
      <c r="P587" s="13" t="str">
        <f t="shared" si="63"/>
        <v>Subject Lite</v>
      </c>
      <c r="Q587" s="34" t="str">
        <f t="shared" si="64"/>
        <v>Clothing</v>
      </c>
      <c r="R587" s="13" t="str">
        <f t="shared" si="65"/>
        <v>Global Traders</v>
      </c>
      <c r="S587" s="35">
        <f t="shared" si="66"/>
        <v>105</v>
      </c>
      <c r="T587" s="35">
        <f t="shared" si="67"/>
        <v>96</v>
      </c>
      <c r="U587" s="14">
        <f t="shared" si="68"/>
        <v>5399.37</v>
      </c>
      <c r="V587" s="14">
        <f t="shared" si="69"/>
        <v>566933.85</v>
      </c>
      <c r="W587" s="13" t="str">
        <v>In Stock</v>
      </c>
      <c r="X587" s="13" t="str">
        <v>No</v>
      </c>
      <c r="Y587" s="13">
        <v>0</v>
      </c>
    </row>
    <row r="588" spans="1:25" x14ac:dyDescent="0.3">
      <c r="A588" s="31" t="s">
        <v>1194</v>
      </c>
      <c r="B588" s="31" t="s">
        <v>1195</v>
      </c>
      <c r="C588" s="31" t="s">
        <v>14</v>
      </c>
      <c r="D588" s="31" t="s">
        <v>15</v>
      </c>
      <c r="E588" s="31">
        <v>183</v>
      </c>
      <c r="F588" s="31">
        <v>76</v>
      </c>
      <c r="G588" s="31">
        <v>6951.11</v>
      </c>
      <c r="H588" s="31">
        <v>1272053.1299999999</v>
      </c>
      <c r="I588" s="32">
        <v>45717</v>
      </c>
      <c r="J588" s="32">
        <v>45893</v>
      </c>
      <c r="K588" s="31" t="s">
        <v>25</v>
      </c>
      <c r="L588" s="33" t="s">
        <v>21</v>
      </c>
      <c r="M588" s="13" t="str">
        <f>PROPER(TRIM(SUBSTITUTE(B588,"###"," ")))</f>
        <v>Candidate Max</v>
      </c>
      <c r="N588" s="13" t="str">
        <f>PROPER(TRIM(SUBSTITUTE(C588,"###"," ")))</f>
        <v>Clothing</v>
      </c>
      <c r="O588" s="13" t="str">
        <f>PROPER(TRIM(SUBSTITUTE(D588,"###"," ")))</f>
        <v>Global Traders</v>
      </c>
      <c r="P588" s="13" t="str">
        <f t="shared" si="63"/>
        <v>Candidate Max</v>
      </c>
      <c r="Q588" s="34" t="str">
        <f t="shared" si="64"/>
        <v>Clothing</v>
      </c>
      <c r="R588" s="13" t="str">
        <f t="shared" si="65"/>
        <v>Global Traders</v>
      </c>
      <c r="S588" s="35">
        <f t="shared" si="66"/>
        <v>183</v>
      </c>
      <c r="T588" s="35">
        <f t="shared" si="67"/>
        <v>76</v>
      </c>
      <c r="U588" s="14">
        <f t="shared" si="68"/>
        <v>6951.11</v>
      </c>
      <c r="V588" s="14">
        <f t="shared" si="69"/>
        <v>1272053.1299999999</v>
      </c>
      <c r="W588" s="13" t="str">
        <v>In Stock</v>
      </c>
      <c r="X588" s="13" t="str">
        <v>No</v>
      </c>
      <c r="Y588" s="13">
        <v>0</v>
      </c>
    </row>
    <row r="589" spans="1:25" x14ac:dyDescent="0.3">
      <c r="A589" s="31" t="s">
        <v>1196</v>
      </c>
      <c r="B589" s="31" t="s">
        <v>1197</v>
      </c>
      <c r="C589" s="31" t="s">
        <v>40</v>
      </c>
      <c r="D589" s="31" t="s">
        <v>15</v>
      </c>
      <c r="E589" s="13"/>
      <c r="F589" s="31">
        <v>26</v>
      </c>
      <c r="G589" s="31">
        <v>1774.17</v>
      </c>
      <c r="H589" s="13"/>
      <c r="I589" s="32">
        <v>45728</v>
      </c>
      <c r="J589" s="32">
        <v>45858</v>
      </c>
      <c r="K589" s="31" t="s">
        <v>29</v>
      </c>
      <c r="L589" s="33" t="s">
        <v>21</v>
      </c>
      <c r="M589" s="13" t="str">
        <f>PROPER(TRIM(SUBSTITUTE(B589,"###"," ")))</f>
        <v>Tv Mini</v>
      </c>
      <c r="N589" s="13" t="str">
        <f>PROPER(TRIM(SUBSTITUTE(C589,"###"," ")))</f>
        <v>Electronics</v>
      </c>
      <c r="O589" s="13" t="str">
        <f>PROPER(TRIM(SUBSTITUTE(D589,"###"," ")))</f>
        <v>Global Traders</v>
      </c>
      <c r="P589" s="13" t="str">
        <f t="shared" si="63"/>
        <v>Tv Mini</v>
      </c>
      <c r="Q589" s="34" t="str">
        <f t="shared" si="64"/>
        <v>Electronics</v>
      </c>
      <c r="R589" s="13" t="str">
        <f t="shared" si="65"/>
        <v>Global Traders</v>
      </c>
      <c r="S589" s="35">
        <f t="shared" si="66"/>
        <v>0</v>
      </c>
      <c r="T589" s="35">
        <f t="shared" si="67"/>
        <v>26</v>
      </c>
      <c r="U589" s="14">
        <f t="shared" si="68"/>
        <v>1774.17</v>
      </c>
      <c r="V589" s="14">
        <f t="shared" si="69"/>
        <v>0</v>
      </c>
      <c r="W589" s="13" t="str">
        <v>Out of Stock</v>
      </c>
      <c r="X589" s="13" t="str">
        <v>Yes</v>
      </c>
      <c r="Y589" s="13">
        <v>1</v>
      </c>
    </row>
    <row r="590" spans="1:25" x14ac:dyDescent="0.3">
      <c r="A590" s="31" t="s">
        <v>1198</v>
      </c>
      <c r="B590" s="31" t="s">
        <v>1199</v>
      </c>
      <c r="C590" s="31" t="s">
        <v>40</v>
      </c>
      <c r="D590" s="31" t="s">
        <v>45</v>
      </c>
      <c r="E590" s="31">
        <v>153</v>
      </c>
      <c r="F590" s="31">
        <v>33</v>
      </c>
      <c r="G590" s="31">
        <v>14629.88</v>
      </c>
      <c r="H590" s="31">
        <v>2238371.64</v>
      </c>
      <c r="I590" s="32">
        <v>45751</v>
      </c>
      <c r="J590" s="32">
        <v>45916</v>
      </c>
      <c r="K590" s="13"/>
      <c r="L590" s="33" t="s">
        <v>33</v>
      </c>
      <c r="M590" s="13" t="str">
        <f>PROPER(TRIM(SUBSTITUTE(B590,"###"," ")))</f>
        <v>Purpose Pro</v>
      </c>
      <c r="N590" s="13" t="str">
        <f>PROPER(TRIM(SUBSTITUTE(C590,"###"," ")))</f>
        <v>Electronics</v>
      </c>
      <c r="O590" s="13" t="str">
        <f>PROPER(TRIM(SUBSTITUTE(D590,"###"," ")))</f>
        <v>Retailmart Inc</v>
      </c>
      <c r="P590" s="13" t="str">
        <f t="shared" si="63"/>
        <v>Purpose Pro</v>
      </c>
      <c r="Q590" s="34" t="str">
        <f t="shared" si="64"/>
        <v>Electronics</v>
      </c>
      <c r="R590" s="13" t="str">
        <f t="shared" si="65"/>
        <v>Retailmart Inc</v>
      </c>
      <c r="S590" s="35">
        <f t="shared" si="66"/>
        <v>153</v>
      </c>
      <c r="T590" s="35">
        <f t="shared" si="67"/>
        <v>33</v>
      </c>
      <c r="U590" s="14">
        <f t="shared" si="68"/>
        <v>14629.88</v>
      </c>
      <c r="V590" s="14">
        <f t="shared" si="69"/>
        <v>2238371.6399999997</v>
      </c>
      <c r="W590" s="13" t="str">
        <v>In Stock</v>
      </c>
      <c r="X590" s="13" t="str">
        <v>No</v>
      </c>
      <c r="Y590" s="13">
        <v>0</v>
      </c>
    </row>
    <row r="591" spans="1:25" x14ac:dyDescent="0.3">
      <c r="A591" s="31" t="s">
        <v>1200</v>
      </c>
      <c r="B591" s="31" t="s">
        <v>1201</v>
      </c>
      <c r="C591" s="31" t="s">
        <v>20</v>
      </c>
      <c r="D591" s="31" t="s">
        <v>53</v>
      </c>
      <c r="E591" s="31">
        <v>20</v>
      </c>
      <c r="F591" s="31">
        <v>88</v>
      </c>
      <c r="G591" s="31">
        <v>13100.78</v>
      </c>
      <c r="H591" s="31">
        <v>262015.6</v>
      </c>
      <c r="I591" s="32">
        <v>45763</v>
      </c>
      <c r="J591" s="32">
        <v>45904</v>
      </c>
      <c r="K591" s="31" t="s">
        <v>46</v>
      </c>
      <c r="L591" s="33" t="s">
        <v>58</v>
      </c>
      <c r="M591" s="13" t="str">
        <f>PROPER(TRIM(SUBSTITUTE(B591,"###"," ")))</f>
        <v>Their Plus</v>
      </c>
      <c r="N591" s="13" t="str">
        <f>PROPER(TRIM(SUBSTITUTE(C591,"###"," ")))</f>
        <v>Toys</v>
      </c>
      <c r="O591" s="13" t="str">
        <f>PROPER(TRIM(SUBSTITUTE(D591,"###"," ")))</f>
        <v>Abc Pvt Ltd</v>
      </c>
      <c r="P591" s="13" t="str">
        <f t="shared" si="63"/>
        <v>Their Plus</v>
      </c>
      <c r="Q591" s="34" t="str">
        <f t="shared" si="64"/>
        <v>Toys</v>
      </c>
      <c r="R591" s="13" t="str">
        <f t="shared" si="65"/>
        <v>Abc Pvt Ltd</v>
      </c>
      <c r="S591" s="35">
        <f t="shared" si="66"/>
        <v>20</v>
      </c>
      <c r="T591" s="35">
        <f t="shared" si="67"/>
        <v>88</v>
      </c>
      <c r="U591" s="14">
        <f t="shared" si="68"/>
        <v>13100.78</v>
      </c>
      <c r="V591" s="14">
        <f t="shared" si="69"/>
        <v>262015.6</v>
      </c>
      <c r="W591" s="13" t="str">
        <v>Low Stock</v>
      </c>
      <c r="X591" s="13" t="str">
        <v>Yes</v>
      </c>
      <c r="Y591" s="13">
        <v>1</v>
      </c>
    </row>
    <row r="592" spans="1:25" x14ac:dyDescent="0.3">
      <c r="A592" s="31" t="s">
        <v>1202</v>
      </c>
      <c r="B592" s="31" t="s">
        <v>1203</v>
      </c>
      <c r="C592" s="31" t="s">
        <v>20</v>
      </c>
      <c r="D592" s="31" t="s">
        <v>24</v>
      </c>
      <c r="E592" s="31">
        <v>164</v>
      </c>
      <c r="F592" s="31">
        <v>68</v>
      </c>
      <c r="G592" s="31">
        <v>9305.4500000000007</v>
      </c>
      <c r="H592" s="31">
        <v>1526093.8</v>
      </c>
      <c r="I592" s="32">
        <v>45843</v>
      </c>
      <c r="J592" s="32">
        <v>45913</v>
      </c>
      <c r="K592" s="31" t="s">
        <v>25</v>
      </c>
      <c r="L592" s="33" t="s">
        <v>58</v>
      </c>
      <c r="M592" s="13" t="str">
        <f>PROPER(TRIM(SUBSTITUTE(B592,"###"," ")))</f>
        <v>Early Lite</v>
      </c>
      <c r="N592" s="13" t="str">
        <f>PROPER(TRIM(SUBSTITUTE(C592,"###"," ")))</f>
        <v>Toys</v>
      </c>
      <c r="O592" s="13" t="str">
        <f>PROPER(TRIM(SUBSTITUTE(D592,"###"," ")))</f>
        <v>Omni Suppliers</v>
      </c>
      <c r="P592" s="13" t="str">
        <f t="shared" si="63"/>
        <v>Early Lite</v>
      </c>
      <c r="Q592" s="34" t="str">
        <f t="shared" si="64"/>
        <v>Toys</v>
      </c>
      <c r="R592" s="13" t="str">
        <f t="shared" si="65"/>
        <v>Omni Suppliers</v>
      </c>
      <c r="S592" s="35">
        <f t="shared" si="66"/>
        <v>164</v>
      </c>
      <c r="T592" s="35">
        <f t="shared" si="67"/>
        <v>68</v>
      </c>
      <c r="U592" s="14">
        <f t="shared" si="68"/>
        <v>9305.4500000000007</v>
      </c>
      <c r="V592" s="14">
        <f t="shared" si="69"/>
        <v>1526093.8</v>
      </c>
      <c r="W592" s="13" t="str">
        <v>In Stock</v>
      </c>
      <c r="X592" s="13" t="str">
        <v>No</v>
      </c>
      <c r="Y592" s="13">
        <v>0</v>
      </c>
    </row>
    <row r="593" spans="1:25" x14ac:dyDescent="0.3">
      <c r="A593" s="31" t="s">
        <v>1204</v>
      </c>
      <c r="B593" s="31" t="s">
        <v>1205</v>
      </c>
      <c r="C593" s="31" t="s">
        <v>44</v>
      </c>
      <c r="D593" s="13"/>
      <c r="E593" s="31">
        <v>84</v>
      </c>
      <c r="F593" s="13"/>
      <c r="G593" s="31">
        <v>7022.65</v>
      </c>
      <c r="H593" s="31">
        <v>589902.6</v>
      </c>
      <c r="I593" s="32">
        <v>45833</v>
      </c>
      <c r="J593" s="32">
        <v>45921</v>
      </c>
      <c r="K593" s="31" t="s">
        <v>16</v>
      </c>
      <c r="L593" s="33" t="s">
        <v>58</v>
      </c>
      <c r="M593" s="13" t="str">
        <f>PROPER(TRIM(SUBSTITUTE(B593,"###"," ")))</f>
        <v>Break Pro</v>
      </c>
      <c r="N593" s="13" t="str">
        <f>PROPER(TRIM(SUBSTITUTE(C593,"###"," ")))</f>
        <v>Groceries</v>
      </c>
      <c r="O593" s="13" t="str">
        <f>PROPER(TRIM(SUBSTITUTE(D593,"###"," ")))</f>
        <v/>
      </c>
      <c r="P593" s="13" t="str">
        <f t="shared" si="63"/>
        <v>Break Pro</v>
      </c>
      <c r="Q593" s="34" t="str">
        <f t="shared" si="64"/>
        <v>Groceries</v>
      </c>
      <c r="R593" s="13" t="str">
        <f t="shared" si="65"/>
        <v>Others</v>
      </c>
      <c r="S593" s="35">
        <f t="shared" si="66"/>
        <v>84</v>
      </c>
      <c r="T593" s="35">
        <f t="shared" si="67"/>
        <v>0</v>
      </c>
      <c r="U593" s="14">
        <f t="shared" si="68"/>
        <v>7022.65</v>
      </c>
      <c r="V593" s="14">
        <f t="shared" si="69"/>
        <v>589902.6</v>
      </c>
      <c r="W593" s="13" t="str">
        <v>In Stock</v>
      </c>
      <c r="X593" s="13" t="str">
        <v>No</v>
      </c>
      <c r="Y593" s="13">
        <v>0</v>
      </c>
    </row>
    <row r="594" spans="1:25" x14ac:dyDescent="0.3">
      <c r="A594" s="31" t="s">
        <v>1206</v>
      </c>
      <c r="B594" s="31" t="s">
        <v>1207</v>
      </c>
      <c r="C594" s="31" t="s">
        <v>40</v>
      </c>
      <c r="D594" s="31" t="s">
        <v>45</v>
      </c>
      <c r="E594" s="31">
        <v>160</v>
      </c>
      <c r="F594" s="31">
        <v>69</v>
      </c>
      <c r="G594" s="31">
        <v>14414.16</v>
      </c>
      <c r="H594" s="31">
        <v>2306265.6</v>
      </c>
      <c r="I594" s="32">
        <v>45671</v>
      </c>
      <c r="J594" s="32">
        <v>45909</v>
      </c>
      <c r="K594" s="31" t="s">
        <v>57</v>
      </c>
      <c r="L594" s="33" t="s">
        <v>30</v>
      </c>
      <c r="M594" s="13" t="str">
        <f>PROPER(TRIM(SUBSTITUTE(B594,"###"," ")))</f>
        <v>Push Mini</v>
      </c>
      <c r="N594" s="13" t="str">
        <f>PROPER(TRIM(SUBSTITUTE(C594,"###"," ")))</f>
        <v>Electronics</v>
      </c>
      <c r="O594" s="13" t="str">
        <f>PROPER(TRIM(SUBSTITUTE(D594,"###"," ")))</f>
        <v>Retailmart Inc</v>
      </c>
      <c r="P594" s="13" t="str">
        <f t="shared" si="63"/>
        <v>Push Mini</v>
      </c>
      <c r="Q594" s="34" t="str">
        <f t="shared" si="64"/>
        <v>Electronics</v>
      </c>
      <c r="R594" s="13" t="str">
        <f t="shared" si="65"/>
        <v>Retailmart Inc</v>
      </c>
      <c r="S594" s="35">
        <f t="shared" si="66"/>
        <v>160</v>
      </c>
      <c r="T594" s="35">
        <f t="shared" si="67"/>
        <v>69</v>
      </c>
      <c r="U594" s="14">
        <f t="shared" si="68"/>
        <v>14414.16</v>
      </c>
      <c r="V594" s="14">
        <f t="shared" si="69"/>
        <v>2306265.6</v>
      </c>
      <c r="W594" s="13" t="str">
        <v>In Stock</v>
      </c>
      <c r="X594" s="13" t="str">
        <v>No</v>
      </c>
      <c r="Y594" s="13">
        <v>0</v>
      </c>
    </row>
    <row r="595" spans="1:25" x14ac:dyDescent="0.3">
      <c r="A595" s="31" t="s">
        <v>1208</v>
      </c>
      <c r="B595" s="31" t="s">
        <v>1209</v>
      </c>
      <c r="C595" s="31" t="s">
        <v>20</v>
      </c>
      <c r="D595" s="31" t="s">
        <v>45</v>
      </c>
      <c r="E595" s="31">
        <v>70</v>
      </c>
      <c r="F595" s="31">
        <v>52</v>
      </c>
      <c r="G595" s="31">
        <v>10491.65</v>
      </c>
      <c r="H595" s="31">
        <v>734415.5</v>
      </c>
      <c r="I595" s="32">
        <v>45704</v>
      </c>
      <c r="J595" s="32">
        <v>45928</v>
      </c>
      <c r="K595" s="31" t="s">
        <v>29</v>
      </c>
      <c r="L595" s="33" t="s">
        <v>58</v>
      </c>
      <c r="M595" s="13" t="str">
        <f>PROPER(TRIM(SUBSTITUTE(B595,"###"," ")))</f>
        <v>Similar Plus</v>
      </c>
      <c r="N595" s="13" t="str">
        <f>PROPER(TRIM(SUBSTITUTE(C595,"###"," ")))</f>
        <v>Toys</v>
      </c>
      <c r="O595" s="13" t="str">
        <f>PROPER(TRIM(SUBSTITUTE(D595,"###"," ")))</f>
        <v>Retailmart Inc</v>
      </c>
      <c r="P595" s="13" t="str">
        <f t="shared" si="63"/>
        <v>Similar Plus</v>
      </c>
      <c r="Q595" s="34" t="str">
        <f t="shared" si="64"/>
        <v>Toys</v>
      </c>
      <c r="R595" s="13" t="str">
        <f t="shared" si="65"/>
        <v>Retailmart Inc</v>
      </c>
      <c r="S595" s="35">
        <f t="shared" si="66"/>
        <v>70</v>
      </c>
      <c r="T595" s="35">
        <f t="shared" si="67"/>
        <v>52</v>
      </c>
      <c r="U595" s="14">
        <f t="shared" si="68"/>
        <v>10491.65</v>
      </c>
      <c r="V595" s="14">
        <f t="shared" si="69"/>
        <v>734415.5</v>
      </c>
      <c r="W595" s="13" t="str">
        <v>In Stock</v>
      </c>
      <c r="X595" s="13" t="str">
        <v>No</v>
      </c>
      <c r="Y595" s="13">
        <v>0</v>
      </c>
    </row>
    <row r="596" spans="1:25" x14ac:dyDescent="0.3">
      <c r="A596" s="31" t="s">
        <v>1210</v>
      </c>
      <c r="B596" s="31" t="s">
        <v>1211</v>
      </c>
      <c r="C596" s="31" t="s">
        <v>40</v>
      </c>
      <c r="D596" s="31" t="s">
        <v>41</v>
      </c>
      <c r="E596" s="31">
        <v>97</v>
      </c>
      <c r="F596" s="31">
        <v>47</v>
      </c>
      <c r="G596" s="31">
        <v>14470.15</v>
      </c>
      <c r="H596" s="31">
        <v>1403604.55</v>
      </c>
      <c r="I596" s="32">
        <v>45728</v>
      </c>
      <c r="J596" s="32">
        <v>45873</v>
      </c>
      <c r="K596" s="31" t="s">
        <v>25</v>
      </c>
      <c r="L596" s="33" t="s">
        <v>30</v>
      </c>
      <c r="M596" s="13" t="str">
        <f>PROPER(TRIM(SUBSTITUTE(B596,"###"," ")))</f>
        <v>Other Plus</v>
      </c>
      <c r="N596" s="13" t="str">
        <f>PROPER(TRIM(SUBSTITUTE(C596,"###"," ")))</f>
        <v>Electronics</v>
      </c>
      <c r="O596" s="13" t="str">
        <f>PROPER(TRIM(SUBSTITUTE(D596,"###"," ")))</f>
        <v>Quickstock</v>
      </c>
      <c r="P596" s="13" t="str">
        <f t="shared" si="63"/>
        <v>Other Plus</v>
      </c>
      <c r="Q596" s="34" t="str">
        <f t="shared" si="64"/>
        <v>Electronics</v>
      </c>
      <c r="R596" s="13" t="str">
        <f t="shared" si="65"/>
        <v>Quickstock</v>
      </c>
      <c r="S596" s="35">
        <f t="shared" si="66"/>
        <v>97</v>
      </c>
      <c r="T596" s="35">
        <f t="shared" si="67"/>
        <v>47</v>
      </c>
      <c r="U596" s="14">
        <f t="shared" si="68"/>
        <v>14470.15</v>
      </c>
      <c r="V596" s="14">
        <f t="shared" si="69"/>
        <v>1403604.55</v>
      </c>
      <c r="W596" s="13" t="str">
        <v>In Stock</v>
      </c>
      <c r="X596" s="13" t="str">
        <v>No</v>
      </c>
      <c r="Y596" s="13">
        <v>0</v>
      </c>
    </row>
    <row r="597" spans="1:25" x14ac:dyDescent="0.3">
      <c r="A597" s="31" t="s">
        <v>1212</v>
      </c>
      <c r="B597" s="31" t="s">
        <v>1213</v>
      </c>
      <c r="C597" s="31" t="s">
        <v>28</v>
      </c>
      <c r="D597" s="31" t="s">
        <v>41</v>
      </c>
      <c r="E597" s="31">
        <v>85</v>
      </c>
      <c r="F597" s="31">
        <v>68</v>
      </c>
      <c r="G597" s="31">
        <v>10893.59</v>
      </c>
      <c r="H597" s="31">
        <v>925955.15</v>
      </c>
      <c r="I597" s="32">
        <v>45742</v>
      </c>
      <c r="J597" s="32">
        <v>45854</v>
      </c>
      <c r="K597" s="31" t="s">
        <v>16</v>
      </c>
      <c r="L597" s="33" t="s">
        <v>33</v>
      </c>
      <c r="M597" s="13" t="str">
        <f>PROPER(TRIM(SUBSTITUTE(B597,"###"," ")))</f>
        <v>Decision Max</v>
      </c>
      <c r="N597" s="13" t="str">
        <f>PROPER(TRIM(SUBSTITUTE(C597,"###"," ")))</f>
        <v>Furniture</v>
      </c>
      <c r="O597" s="13" t="str">
        <f>PROPER(TRIM(SUBSTITUTE(D597,"###"," ")))</f>
        <v>Quickstock</v>
      </c>
      <c r="P597" s="13" t="str">
        <f t="shared" si="63"/>
        <v>Decision Max</v>
      </c>
      <c r="Q597" s="34" t="str">
        <f t="shared" si="64"/>
        <v>Furniture</v>
      </c>
      <c r="R597" s="13" t="str">
        <f t="shared" si="65"/>
        <v>Quickstock</v>
      </c>
      <c r="S597" s="35">
        <f t="shared" si="66"/>
        <v>85</v>
      </c>
      <c r="T597" s="35">
        <f t="shared" si="67"/>
        <v>68</v>
      </c>
      <c r="U597" s="14">
        <f t="shared" si="68"/>
        <v>10893.59</v>
      </c>
      <c r="V597" s="14">
        <f t="shared" si="69"/>
        <v>925955.15</v>
      </c>
      <c r="W597" s="13" t="str">
        <v>In Stock</v>
      </c>
      <c r="X597" s="13" t="str">
        <v>No</v>
      </c>
      <c r="Y597" s="13">
        <v>0</v>
      </c>
    </row>
    <row r="598" spans="1:25" x14ac:dyDescent="0.3">
      <c r="A598" s="31" t="s">
        <v>1214</v>
      </c>
      <c r="B598" s="31" t="s">
        <v>1215</v>
      </c>
      <c r="C598" s="31" t="s">
        <v>40</v>
      </c>
      <c r="D598" s="31" t="s">
        <v>53</v>
      </c>
      <c r="E598" s="13"/>
      <c r="F598" s="31">
        <v>84</v>
      </c>
      <c r="G598" s="31">
        <v>8601.18</v>
      </c>
      <c r="H598" s="13"/>
      <c r="I598" s="32">
        <v>45676</v>
      </c>
      <c r="J598" s="32">
        <v>45855</v>
      </c>
      <c r="K598" s="31" t="s">
        <v>57</v>
      </c>
      <c r="L598" s="33" t="s">
        <v>33</v>
      </c>
      <c r="M598" s="13" t="str">
        <f>PROPER(TRIM(SUBSTITUTE(B598,"###"," ")))</f>
        <v>Majority Lite</v>
      </c>
      <c r="N598" s="13" t="str">
        <f>PROPER(TRIM(SUBSTITUTE(C598,"###"," ")))</f>
        <v>Electronics</v>
      </c>
      <c r="O598" s="13" t="str">
        <f>PROPER(TRIM(SUBSTITUTE(D598,"###"," ")))</f>
        <v>Abc Pvt Ltd</v>
      </c>
      <c r="P598" s="13" t="str">
        <f t="shared" si="63"/>
        <v>Majority Lite</v>
      </c>
      <c r="Q598" s="34" t="str">
        <f t="shared" si="64"/>
        <v>Electronics</v>
      </c>
      <c r="R598" s="13" t="str">
        <f t="shared" si="65"/>
        <v>Abc Pvt Ltd</v>
      </c>
      <c r="S598" s="35">
        <f t="shared" si="66"/>
        <v>0</v>
      </c>
      <c r="T598" s="35">
        <f t="shared" si="67"/>
        <v>84</v>
      </c>
      <c r="U598" s="14">
        <f t="shared" si="68"/>
        <v>8601.18</v>
      </c>
      <c r="V598" s="14">
        <f t="shared" si="69"/>
        <v>0</v>
      </c>
      <c r="W598" s="13" t="str">
        <v>Out of Stock</v>
      </c>
      <c r="X598" s="13" t="str">
        <v>Yes</v>
      </c>
      <c r="Y598" s="13">
        <v>1</v>
      </c>
    </row>
    <row r="599" spans="1:25" x14ac:dyDescent="0.3">
      <c r="A599" s="31" t="s">
        <v>1216</v>
      </c>
      <c r="B599" s="31" t="s">
        <v>1217</v>
      </c>
      <c r="C599" s="31" t="s">
        <v>40</v>
      </c>
      <c r="D599" s="31" t="s">
        <v>53</v>
      </c>
      <c r="E599" s="31">
        <v>21</v>
      </c>
      <c r="F599" s="31">
        <v>76</v>
      </c>
      <c r="G599" s="31">
        <v>13397</v>
      </c>
      <c r="H599" s="31">
        <v>281337</v>
      </c>
      <c r="I599" s="32">
        <v>45761</v>
      </c>
      <c r="J599" s="32">
        <v>45926</v>
      </c>
      <c r="K599" s="31" t="s">
        <v>57</v>
      </c>
      <c r="L599" s="33" t="s">
        <v>30</v>
      </c>
      <c r="M599" s="13" t="str">
        <f>PROPER(TRIM(SUBSTITUTE(B599,"###"," ")))</f>
        <v>Common Max</v>
      </c>
      <c r="N599" s="13" t="str">
        <f>PROPER(TRIM(SUBSTITUTE(C599,"###"," ")))</f>
        <v>Electronics</v>
      </c>
      <c r="O599" s="13" t="str">
        <f>PROPER(TRIM(SUBSTITUTE(D599,"###"," ")))</f>
        <v>Abc Pvt Ltd</v>
      </c>
      <c r="P599" s="13" t="str">
        <f t="shared" si="63"/>
        <v>Common Max</v>
      </c>
      <c r="Q599" s="34" t="str">
        <f t="shared" si="64"/>
        <v>Electronics</v>
      </c>
      <c r="R599" s="13" t="str">
        <f t="shared" si="65"/>
        <v>Abc Pvt Ltd</v>
      </c>
      <c r="S599" s="35">
        <f t="shared" si="66"/>
        <v>21</v>
      </c>
      <c r="T599" s="35">
        <f t="shared" si="67"/>
        <v>76</v>
      </c>
      <c r="U599" s="14">
        <f t="shared" si="68"/>
        <v>13397</v>
      </c>
      <c r="V599" s="14">
        <f t="shared" si="69"/>
        <v>281337</v>
      </c>
      <c r="W599" s="13" t="str">
        <v>Low Stock</v>
      </c>
      <c r="X599" s="13" t="str">
        <v>Yes</v>
      </c>
      <c r="Y599" s="13">
        <v>1</v>
      </c>
    </row>
    <row r="600" spans="1:25" x14ac:dyDescent="0.3">
      <c r="A600" s="31" t="s">
        <v>1218</v>
      </c>
      <c r="B600" s="31" t="s">
        <v>1219</v>
      </c>
      <c r="C600" s="31" t="s">
        <v>44</v>
      </c>
      <c r="D600" s="31" t="s">
        <v>15</v>
      </c>
      <c r="E600" s="31">
        <v>143</v>
      </c>
      <c r="F600" s="31">
        <v>70</v>
      </c>
      <c r="G600" s="31">
        <v>13036.92</v>
      </c>
      <c r="H600" s="31">
        <v>1864279.56</v>
      </c>
      <c r="I600" s="32">
        <v>45795</v>
      </c>
      <c r="J600" s="32">
        <v>45865</v>
      </c>
      <c r="K600" s="31" t="s">
        <v>46</v>
      </c>
      <c r="L600" s="33" t="s">
        <v>17</v>
      </c>
      <c r="M600" s="13" t="str">
        <f>PROPER(TRIM(SUBSTITUTE(B600,"###"," ")))</f>
        <v>Outside Plus</v>
      </c>
      <c r="N600" s="13" t="str">
        <f>PROPER(TRIM(SUBSTITUTE(C600,"###"," ")))</f>
        <v>Groceries</v>
      </c>
      <c r="O600" s="13" t="str">
        <f>PROPER(TRIM(SUBSTITUTE(D600,"###"," ")))</f>
        <v>Global Traders</v>
      </c>
      <c r="P600" s="13" t="str">
        <f t="shared" si="63"/>
        <v>Outside Plus</v>
      </c>
      <c r="Q600" s="34" t="str">
        <f t="shared" si="64"/>
        <v>Groceries</v>
      </c>
      <c r="R600" s="13" t="str">
        <f t="shared" si="65"/>
        <v>Global Traders</v>
      </c>
      <c r="S600" s="35">
        <f t="shared" si="66"/>
        <v>143</v>
      </c>
      <c r="T600" s="35">
        <f t="shared" si="67"/>
        <v>70</v>
      </c>
      <c r="U600" s="14">
        <f t="shared" si="68"/>
        <v>13036.92</v>
      </c>
      <c r="V600" s="14">
        <f t="shared" si="69"/>
        <v>1864279.56</v>
      </c>
      <c r="W600" s="13" t="str">
        <v>In Stock</v>
      </c>
      <c r="X600" s="13" t="str">
        <v>No</v>
      </c>
      <c r="Y600" s="13">
        <v>0</v>
      </c>
    </row>
    <row r="601" spans="1:25" x14ac:dyDescent="0.3">
      <c r="A601" s="31" t="s">
        <v>1220</v>
      </c>
      <c r="B601" s="31" t="s">
        <v>1221</v>
      </c>
      <c r="C601" s="31" t="s">
        <v>20</v>
      </c>
      <c r="D601" s="31" t="s">
        <v>15</v>
      </c>
      <c r="E601" s="31">
        <v>167</v>
      </c>
      <c r="F601" s="31">
        <v>57</v>
      </c>
      <c r="G601" s="31">
        <v>16137.75</v>
      </c>
      <c r="H601" s="31">
        <v>2695004.25</v>
      </c>
      <c r="I601" s="32">
        <v>45851</v>
      </c>
      <c r="J601" s="32">
        <v>45915</v>
      </c>
      <c r="K601" s="31" t="s">
        <v>57</v>
      </c>
      <c r="L601" s="33" t="s">
        <v>21</v>
      </c>
      <c r="M601" s="13" t="str">
        <f>PROPER(TRIM(SUBSTITUTE(B601,"###"," ")))</f>
        <v>Send Pro</v>
      </c>
      <c r="N601" s="13" t="str">
        <f>PROPER(TRIM(SUBSTITUTE(C601,"###"," ")))</f>
        <v>Toys</v>
      </c>
      <c r="O601" s="13" t="str">
        <f>PROPER(TRIM(SUBSTITUTE(D601,"###"," ")))</f>
        <v>Global Traders</v>
      </c>
      <c r="P601" s="13" t="str">
        <f t="shared" si="63"/>
        <v>Send Pro</v>
      </c>
      <c r="Q601" s="34" t="str">
        <f t="shared" si="64"/>
        <v>Toys</v>
      </c>
      <c r="R601" s="13" t="str">
        <f t="shared" si="65"/>
        <v>Global Traders</v>
      </c>
      <c r="S601" s="35">
        <f t="shared" si="66"/>
        <v>167</v>
      </c>
      <c r="T601" s="35">
        <f t="shared" si="67"/>
        <v>57</v>
      </c>
      <c r="U601" s="14">
        <f t="shared" si="68"/>
        <v>16137.75</v>
      </c>
      <c r="V601" s="14">
        <f t="shared" si="69"/>
        <v>2695004.25</v>
      </c>
      <c r="W601" s="13" t="str">
        <v>In Stock</v>
      </c>
      <c r="X601" s="13" t="str">
        <v>No</v>
      </c>
      <c r="Y601" s="13">
        <v>0</v>
      </c>
    </row>
    <row r="602" spans="1:25" x14ac:dyDescent="0.3">
      <c r="A602" s="31" t="s">
        <v>1222</v>
      </c>
      <c r="B602" s="31" t="s">
        <v>1223</v>
      </c>
      <c r="C602" s="31" t="s">
        <v>44</v>
      </c>
      <c r="D602" s="31" t="s">
        <v>15</v>
      </c>
      <c r="E602" s="31">
        <v>191</v>
      </c>
      <c r="F602" s="31">
        <v>82</v>
      </c>
      <c r="G602" s="31">
        <v>9970.26</v>
      </c>
      <c r="H602" s="31">
        <v>1904319.66</v>
      </c>
      <c r="I602" s="32">
        <v>45724</v>
      </c>
      <c r="J602" s="32">
        <v>45855</v>
      </c>
      <c r="K602" s="13"/>
      <c r="L602" s="33" t="s">
        <v>30</v>
      </c>
      <c r="M602" s="13" t="str">
        <f>PROPER(TRIM(SUBSTITUTE(B602,"###"," ")))</f>
        <v>What Max</v>
      </c>
      <c r="N602" s="13" t="str">
        <f>PROPER(TRIM(SUBSTITUTE(C602,"###"," ")))</f>
        <v>Groceries</v>
      </c>
      <c r="O602" s="13" t="str">
        <f>PROPER(TRIM(SUBSTITUTE(D602,"###"," ")))</f>
        <v>Global Traders</v>
      </c>
      <c r="P602" s="13" t="str">
        <f t="shared" si="63"/>
        <v>What Max</v>
      </c>
      <c r="Q602" s="34" t="str">
        <f t="shared" si="64"/>
        <v>Groceries</v>
      </c>
      <c r="R602" s="13" t="str">
        <f t="shared" si="65"/>
        <v>Global Traders</v>
      </c>
      <c r="S602" s="35">
        <f t="shared" si="66"/>
        <v>191</v>
      </c>
      <c r="T602" s="35">
        <f t="shared" si="67"/>
        <v>82</v>
      </c>
      <c r="U602" s="14">
        <f t="shared" si="68"/>
        <v>9970.26</v>
      </c>
      <c r="V602" s="14">
        <f t="shared" si="69"/>
        <v>1904319.6600000001</v>
      </c>
      <c r="W602" s="13" t="str">
        <v>In Stock</v>
      </c>
      <c r="X602" s="13" t="str">
        <v>No</v>
      </c>
      <c r="Y602" s="13">
        <v>0</v>
      </c>
    </row>
    <row r="603" spans="1:25" x14ac:dyDescent="0.3">
      <c r="A603" s="31" t="s">
        <v>1224</v>
      </c>
      <c r="B603" s="31" t="s">
        <v>1225</v>
      </c>
      <c r="C603" s="31" t="s">
        <v>28</v>
      </c>
      <c r="D603" s="31" t="s">
        <v>45</v>
      </c>
      <c r="E603" s="31">
        <v>19</v>
      </c>
      <c r="F603" s="31">
        <v>45</v>
      </c>
      <c r="G603" s="31">
        <v>6637.79</v>
      </c>
      <c r="H603" s="31">
        <v>126118.01</v>
      </c>
      <c r="I603" s="32">
        <v>45712</v>
      </c>
      <c r="J603" s="32">
        <v>45938</v>
      </c>
      <c r="K603" s="31" t="s">
        <v>25</v>
      </c>
      <c r="L603" s="33" t="s">
        <v>58</v>
      </c>
      <c r="M603" s="13" t="str">
        <f>PROPER(TRIM(SUBSTITUTE(B603,"###"," ")))</f>
        <v>For X</v>
      </c>
      <c r="N603" s="13" t="str">
        <f>PROPER(TRIM(SUBSTITUTE(C603,"###"," ")))</f>
        <v>Furniture</v>
      </c>
      <c r="O603" s="13" t="str">
        <f>PROPER(TRIM(SUBSTITUTE(D603,"###"," ")))</f>
        <v>Retailmart Inc</v>
      </c>
      <c r="P603" s="13" t="str">
        <f t="shared" si="63"/>
        <v>For X</v>
      </c>
      <c r="Q603" s="34" t="str">
        <f t="shared" si="64"/>
        <v>Furniture</v>
      </c>
      <c r="R603" s="13" t="str">
        <f t="shared" si="65"/>
        <v>Retailmart Inc</v>
      </c>
      <c r="S603" s="35">
        <f t="shared" si="66"/>
        <v>19</v>
      </c>
      <c r="T603" s="35">
        <f t="shared" si="67"/>
        <v>45</v>
      </c>
      <c r="U603" s="14">
        <f t="shared" si="68"/>
        <v>6637.79</v>
      </c>
      <c r="V603" s="14">
        <f t="shared" si="69"/>
        <v>126118.01</v>
      </c>
      <c r="W603" s="13" t="str">
        <v>Low Stock</v>
      </c>
      <c r="X603" s="13" t="str">
        <v>Yes</v>
      </c>
      <c r="Y603" s="13">
        <v>1</v>
      </c>
    </row>
    <row r="604" spans="1:25" x14ac:dyDescent="0.3">
      <c r="A604" s="31" t="s">
        <v>1226</v>
      </c>
      <c r="B604" s="31" t="s">
        <v>1227</v>
      </c>
      <c r="C604" s="31" t="s">
        <v>40</v>
      </c>
      <c r="D604" s="31" t="s">
        <v>53</v>
      </c>
      <c r="E604" s="31">
        <v>119</v>
      </c>
      <c r="F604" s="31">
        <v>98</v>
      </c>
      <c r="G604" s="31">
        <v>17597.66</v>
      </c>
      <c r="H604" s="31">
        <v>2094121.54</v>
      </c>
      <c r="I604" s="32">
        <v>45788</v>
      </c>
      <c r="J604" s="32">
        <v>45919</v>
      </c>
      <c r="K604" s="31" t="s">
        <v>29</v>
      </c>
      <c r="L604" s="33" t="s">
        <v>58</v>
      </c>
      <c r="M604" s="13" t="str">
        <f>PROPER(TRIM(SUBSTITUTE(B604,"###"," ")))</f>
        <v>North Mini</v>
      </c>
      <c r="N604" s="13" t="str">
        <f>PROPER(TRIM(SUBSTITUTE(C604,"###"," ")))</f>
        <v>Electronics</v>
      </c>
      <c r="O604" s="13" t="str">
        <f>PROPER(TRIM(SUBSTITUTE(D604,"###"," ")))</f>
        <v>Abc Pvt Ltd</v>
      </c>
      <c r="P604" s="13" t="str">
        <f t="shared" si="63"/>
        <v>North Mini</v>
      </c>
      <c r="Q604" s="34" t="str">
        <f t="shared" si="64"/>
        <v>Electronics</v>
      </c>
      <c r="R604" s="13" t="str">
        <f t="shared" si="65"/>
        <v>Abc Pvt Ltd</v>
      </c>
      <c r="S604" s="35">
        <f t="shared" si="66"/>
        <v>119</v>
      </c>
      <c r="T604" s="35">
        <f t="shared" si="67"/>
        <v>98</v>
      </c>
      <c r="U604" s="14">
        <f t="shared" si="68"/>
        <v>17597.66</v>
      </c>
      <c r="V604" s="14">
        <f t="shared" si="69"/>
        <v>2094121.54</v>
      </c>
      <c r="W604" s="13" t="str">
        <v>In Stock</v>
      </c>
      <c r="X604" s="13" t="str">
        <v>No</v>
      </c>
      <c r="Y604" s="13">
        <v>0</v>
      </c>
    </row>
    <row r="605" spans="1:25" x14ac:dyDescent="0.3">
      <c r="A605" s="31" t="s">
        <v>1228</v>
      </c>
      <c r="B605" s="31" t="s">
        <v>1229</v>
      </c>
      <c r="C605" s="31" t="s">
        <v>40</v>
      </c>
      <c r="D605" s="31" t="s">
        <v>45</v>
      </c>
      <c r="E605" s="13"/>
      <c r="F605" s="31">
        <v>59</v>
      </c>
      <c r="G605" s="31">
        <v>19700.54</v>
      </c>
      <c r="H605" s="13"/>
      <c r="I605" s="32">
        <v>45749</v>
      </c>
      <c r="J605" s="32">
        <v>45855</v>
      </c>
      <c r="K605" s="31" t="s">
        <v>57</v>
      </c>
      <c r="L605" s="33" t="s">
        <v>17</v>
      </c>
      <c r="M605" s="13" t="str">
        <f>PROPER(TRIM(SUBSTITUTE(B605,"###"," ")))</f>
        <v>Include Mini</v>
      </c>
      <c r="N605" s="13" t="str">
        <f>PROPER(TRIM(SUBSTITUTE(C605,"###"," ")))</f>
        <v>Electronics</v>
      </c>
      <c r="O605" s="13" t="str">
        <f>PROPER(TRIM(SUBSTITUTE(D605,"###"," ")))</f>
        <v>Retailmart Inc</v>
      </c>
      <c r="P605" s="13" t="str">
        <f t="shared" si="63"/>
        <v>Include Mini</v>
      </c>
      <c r="Q605" s="34" t="str">
        <f t="shared" si="64"/>
        <v>Electronics</v>
      </c>
      <c r="R605" s="13" t="str">
        <f t="shared" si="65"/>
        <v>Retailmart Inc</v>
      </c>
      <c r="S605" s="35">
        <f t="shared" si="66"/>
        <v>0</v>
      </c>
      <c r="T605" s="35">
        <f t="shared" si="67"/>
        <v>59</v>
      </c>
      <c r="U605" s="14">
        <f t="shared" si="68"/>
        <v>19700.54</v>
      </c>
      <c r="V605" s="14">
        <f t="shared" si="69"/>
        <v>0</v>
      </c>
      <c r="W605" s="13" t="str">
        <v>Out of Stock</v>
      </c>
      <c r="X605" s="13" t="str">
        <v>Yes</v>
      </c>
      <c r="Y605" s="13">
        <v>1</v>
      </c>
    </row>
    <row r="606" spans="1:25" x14ac:dyDescent="0.3">
      <c r="A606" s="31" t="s">
        <v>1230</v>
      </c>
      <c r="B606" s="31" t="s">
        <v>1231</v>
      </c>
      <c r="C606" s="31" t="s">
        <v>20</v>
      </c>
      <c r="D606" s="31" t="s">
        <v>53</v>
      </c>
      <c r="E606" s="31">
        <v>112</v>
      </c>
      <c r="F606" s="31">
        <v>82</v>
      </c>
      <c r="G606" s="31">
        <v>11072.65</v>
      </c>
      <c r="H606" s="31">
        <v>1240136.8</v>
      </c>
      <c r="I606" s="32">
        <v>45679</v>
      </c>
      <c r="J606" s="32">
        <v>45875</v>
      </c>
      <c r="K606" s="31" t="s">
        <v>57</v>
      </c>
      <c r="L606" s="33" t="s">
        <v>58</v>
      </c>
      <c r="M606" s="13" t="str">
        <f>PROPER(TRIM(SUBSTITUTE(B606,"###"," ")))</f>
        <v>Long Max</v>
      </c>
      <c r="N606" s="13" t="str">
        <f>PROPER(TRIM(SUBSTITUTE(C606,"###"," ")))</f>
        <v>Toys</v>
      </c>
      <c r="O606" s="13" t="str">
        <f>PROPER(TRIM(SUBSTITUTE(D606,"###"," ")))</f>
        <v>Abc Pvt Ltd</v>
      </c>
      <c r="P606" s="13" t="str">
        <f t="shared" si="63"/>
        <v>Long Max</v>
      </c>
      <c r="Q606" s="34" t="str">
        <f t="shared" si="64"/>
        <v>Toys</v>
      </c>
      <c r="R606" s="13" t="str">
        <f t="shared" si="65"/>
        <v>Abc Pvt Ltd</v>
      </c>
      <c r="S606" s="35">
        <f t="shared" si="66"/>
        <v>112</v>
      </c>
      <c r="T606" s="35">
        <f t="shared" si="67"/>
        <v>82</v>
      </c>
      <c r="U606" s="14">
        <f t="shared" si="68"/>
        <v>11072.65</v>
      </c>
      <c r="V606" s="14">
        <f t="shared" si="69"/>
        <v>1240136.8</v>
      </c>
      <c r="W606" s="13" t="str">
        <v>In Stock</v>
      </c>
      <c r="X606" s="13" t="str">
        <v>No</v>
      </c>
      <c r="Y606" s="13">
        <v>0</v>
      </c>
    </row>
    <row r="607" spans="1:25" x14ac:dyDescent="0.3">
      <c r="A607" s="31" t="s">
        <v>1232</v>
      </c>
      <c r="B607" s="31" t="s">
        <v>1233</v>
      </c>
      <c r="C607" s="31" t="s">
        <v>28</v>
      </c>
      <c r="D607" s="31" t="s">
        <v>45</v>
      </c>
      <c r="E607" s="31">
        <v>130</v>
      </c>
      <c r="F607" s="31">
        <v>91</v>
      </c>
      <c r="G607" s="31">
        <v>5684.5</v>
      </c>
      <c r="H607" s="31">
        <v>738985</v>
      </c>
      <c r="I607" s="32">
        <v>45714</v>
      </c>
      <c r="J607" s="32">
        <v>45866</v>
      </c>
      <c r="K607" s="31" t="s">
        <v>57</v>
      </c>
      <c r="L607" s="33" t="s">
        <v>30</v>
      </c>
      <c r="M607" s="13" t="str">
        <f>PROPER(TRIM(SUBSTITUTE(B607,"###"," ")))</f>
        <v>Me X</v>
      </c>
      <c r="N607" s="13" t="str">
        <f>PROPER(TRIM(SUBSTITUTE(C607,"###"," ")))</f>
        <v>Furniture</v>
      </c>
      <c r="O607" s="13" t="str">
        <f>PROPER(TRIM(SUBSTITUTE(D607,"###"," ")))</f>
        <v>Retailmart Inc</v>
      </c>
      <c r="P607" s="13" t="str">
        <f t="shared" si="63"/>
        <v>Me X</v>
      </c>
      <c r="Q607" s="34" t="str">
        <f t="shared" si="64"/>
        <v>Furniture</v>
      </c>
      <c r="R607" s="13" t="str">
        <f t="shared" si="65"/>
        <v>Retailmart Inc</v>
      </c>
      <c r="S607" s="35">
        <f t="shared" si="66"/>
        <v>130</v>
      </c>
      <c r="T607" s="35">
        <f t="shared" si="67"/>
        <v>91</v>
      </c>
      <c r="U607" s="14">
        <f t="shared" si="68"/>
        <v>5684.5</v>
      </c>
      <c r="V607" s="14">
        <f t="shared" si="69"/>
        <v>738985</v>
      </c>
      <c r="W607" s="13" t="str">
        <v>In Stock</v>
      </c>
      <c r="X607" s="13" t="str">
        <v>No</v>
      </c>
      <c r="Y607" s="13">
        <v>0</v>
      </c>
    </row>
    <row r="608" spans="1:25" x14ac:dyDescent="0.3">
      <c r="A608" s="31" t="s">
        <v>1234</v>
      </c>
      <c r="B608" s="31" t="s">
        <v>1235</v>
      </c>
      <c r="C608" s="31" t="s">
        <v>40</v>
      </c>
      <c r="D608" s="31" t="s">
        <v>41</v>
      </c>
      <c r="E608" s="31">
        <v>5</v>
      </c>
      <c r="F608" s="31">
        <v>58</v>
      </c>
      <c r="G608" s="31">
        <v>13152.76</v>
      </c>
      <c r="H608" s="31">
        <v>65763.8</v>
      </c>
      <c r="I608" s="32">
        <v>45845</v>
      </c>
      <c r="J608" s="32">
        <v>45918</v>
      </c>
      <c r="K608" s="31" t="s">
        <v>57</v>
      </c>
      <c r="L608" s="33" t="s">
        <v>33</v>
      </c>
      <c r="M608" s="13" t="str">
        <f>PROPER(TRIM(SUBSTITUTE(B608,"###"," ")))</f>
        <v>Pm Mini</v>
      </c>
      <c r="N608" s="13" t="str">
        <f>PROPER(TRIM(SUBSTITUTE(C608,"###"," ")))</f>
        <v>Electronics</v>
      </c>
      <c r="O608" s="13" t="str">
        <f>PROPER(TRIM(SUBSTITUTE(D608,"###"," ")))</f>
        <v>Quickstock</v>
      </c>
      <c r="P608" s="13" t="str">
        <f t="shared" si="63"/>
        <v>Pm Mini</v>
      </c>
      <c r="Q608" s="34" t="str">
        <f t="shared" si="64"/>
        <v>Electronics</v>
      </c>
      <c r="R608" s="13" t="str">
        <f t="shared" si="65"/>
        <v>Quickstock</v>
      </c>
      <c r="S608" s="35">
        <f t="shared" si="66"/>
        <v>5</v>
      </c>
      <c r="T608" s="35">
        <f t="shared" si="67"/>
        <v>58</v>
      </c>
      <c r="U608" s="14">
        <f t="shared" si="68"/>
        <v>13152.76</v>
      </c>
      <c r="V608" s="14">
        <f t="shared" si="69"/>
        <v>65763.8</v>
      </c>
      <c r="W608" s="13" t="str">
        <v>Low Stock</v>
      </c>
      <c r="X608" s="13" t="str">
        <v>Yes</v>
      </c>
      <c r="Y608" s="13">
        <v>1</v>
      </c>
    </row>
    <row r="609" spans="1:25" x14ac:dyDescent="0.3">
      <c r="A609" s="31" t="s">
        <v>1236</v>
      </c>
      <c r="B609" s="31" t="s">
        <v>1237</v>
      </c>
      <c r="C609" s="31" t="s">
        <v>20</v>
      </c>
      <c r="D609" s="31" t="s">
        <v>15</v>
      </c>
      <c r="E609" s="31">
        <v>122</v>
      </c>
      <c r="F609" s="31">
        <v>69</v>
      </c>
      <c r="G609" s="31">
        <v>1913.49</v>
      </c>
      <c r="H609" s="31">
        <v>233445.78</v>
      </c>
      <c r="I609" s="32">
        <v>45812</v>
      </c>
      <c r="J609" s="32">
        <v>45870</v>
      </c>
      <c r="K609" s="31" t="s">
        <v>54</v>
      </c>
      <c r="L609" s="33" t="s">
        <v>30</v>
      </c>
      <c r="M609" s="13" t="str">
        <f>PROPER(TRIM(SUBSTITUTE(B609,"###"," ")))</f>
        <v>Religious Mini</v>
      </c>
      <c r="N609" s="13" t="str">
        <f>PROPER(TRIM(SUBSTITUTE(C609,"###"," ")))</f>
        <v>Toys</v>
      </c>
      <c r="O609" s="13" t="str">
        <f>PROPER(TRIM(SUBSTITUTE(D609,"###"," ")))</f>
        <v>Global Traders</v>
      </c>
      <c r="P609" s="13" t="str">
        <f t="shared" si="63"/>
        <v>Religious Mini</v>
      </c>
      <c r="Q609" s="34" t="str">
        <f t="shared" si="64"/>
        <v>Toys</v>
      </c>
      <c r="R609" s="13" t="str">
        <f t="shared" si="65"/>
        <v>Global Traders</v>
      </c>
      <c r="S609" s="35">
        <f t="shared" si="66"/>
        <v>122</v>
      </c>
      <c r="T609" s="35">
        <f t="shared" si="67"/>
        <v>69</v>
      </c>
      <c r="U609" s="14">
        <f t="shared" si="68"/>
        <v>1913.49</v>
      </c>
      <c r="V609" s="14">
        <f t="shared" si="69"/>
        <v>233445.78</v>
      </c>
      <c r="W609" s="13" t="str">
        <v>In Stock</v>
      </c>
      <c r="X609" s="13" t="str">
        <v>No</v>
      </c>
      <c r="Y609" s="13">
        <v>0</v>
      </c>
    </row>
    <row r="610" spans="1:25" x14ac:dyDescent="0.3">
      <c r="A610" s="31" t="s">
        <v>1238</v>
      </c>
      <c r="B610" s="31" t="s">
        <v>1239</v>
      </c>
      <c r="C610" s="31" t="s">
        <v>20</v>
      </c>
      <c r="D610" s="31" t="s">
        <v>15</v>
      </c>
      <c r="E610" s="31">
        <v>50</v>
      </c>
      <c r="F610" s="31">
        <v>30</v>
      </c>
      <c r="G610" s="31">
        <v>4115.1400000000003</v>
      </c>
      <c r="H610" s="31">
        <v>205757</v>
      </c>
      <c r="I610" s="32">
        <v>45786</v>
      </c>
      <c r="J610" s="32">
        <v>45912</v>
      </c>
      <c r="K610" s="31" t="s">
        <v>57</v>
      </c>
      <c r="L610" s="33" t="s">
        <v>17</v>
      </c>
      <c r="M610" s="13" t="str">
        <f>PROPER(TRIM(SUBSTITUTE(B610,"###"," ")))</f>
        <v>Court Lite</v>
      </c>
      <c r="N610" s="13" t="str">
        <f>PROPER(TRIM(SUBSTITUTE(C610,"###"," ")))</f>
        <v>Toys</v>
      </c>
      <c r="O610" s="13" t="str">
        <f>PROPER(TRIM(SUBSTITUTE(D610,"###"," ")))</f>
        <v>Global Traders</v>
      </c>
      <c r="P610" s="13" t="str">
        <f t="shared" si="63"/>
        <v>Court Lite</v>
      </c>
      <c r="Q610" s="34" t="str">
        <f t="shared" si="64"/>
        <v>Toys</v>
      </c>
      <c r="R610" s="13" t="str">
        <f t="shared" si="65"/>
        <v>Global Traders</v>
      </c>
      <c r="S610" s="35">
        <f t="shared" si="66"/>
        <v>50</v>
      </c>
      <c r="T610" s="35">
        <f t="shared" si="67"/>
        <v>30</v>
      </c>
      <c r="U610" s="14">
        <f t="shared" si="68"/>
        <v>4115.1400000000003</v>
      </c>
      <c r="V610" s="14">
        <f t="shared" si="69"/>
        <v>205757.00000000003</v>
      </c>
      <c r="W610" s="13" t="str">
        <v>In Stock</v>
      </c>
      <c r="X610" s="13" t="str">
        <v>No</v>
      </c>
      <c r="Y610" s="13">
        <v>0</v>
      </c>
    </row>
    <row r="611" spans="1:25" x14ac:dyDescent="0.3">
      <c r="A611" s="31" t="s">
        <v>1240</v>
      </c>
      <c r="B611" s="31" t="s">
        <v>1241</v>
      </c>
      <c r="C611" s="31" t="s">
        <v>44</v>
      </c>
      <c r="D611" s="31" t="s">
        <v>15</v>
      </c>
      <c r="E611" s="31">
        <v>151</v>
      </c>
      <c r="F611" s="13"/>
      <c r="G611" s="31">
        <v>11572.99</v>
      </c>
      <c r="H611" s="31">
        <v>1747521.49</v>
      </c>
      <c r="I611" s="32">
        <v>45720</v>
      </c>
      <c r="J611" s="32">
        <v>45863</v>
      </c>
      <c r="K611" s="31" t="s">
        <v>25</v>
      </c>
      <c r="L611" s="33" t="s">
        <v>30</v>
      </c>
      <c r="M611" s="13" t="str">
        <f>PROPER(TRIM(SUBSTITUTE(B611,"###"," ")))</f>
        <v>Cut Max</v>
      </c>
      <c r="N611" s="13" t="str">
        <f>PROPER(TRIM(SUBSTITUTE(C611,"###"," ")))</f>
        <v>Groceries</v>
      </c>
      <c r="O611" s="13" t="str">
        <f>PROPER(TRIM(SUBSTITUTE(D611,"###"," ")))</f>
        <v>Global Traders</v>
      </c>
      <c r="P611" s="13" t="str">
        <f t="shared" si="63"/>
        <v>Cut Max</v>
      </c>
      <c r="Q611" s="34" t="str">
        <f t="shared" si="64"/>
        <v>Groceries</v>
      </c>
      <c r="R611" s="13" t="str">
        <f t="shared" si="65"/>
        <v>Global Traders</v>
      </c>
      <c r="S611" s="35">
        <f t="shared" si="66"/>
        <v>151</v>
      </c>
      <c r="T611" s="35">
        <f t="shared" si="67"/>
        <v>0</v>
      </c>
      <c r="U611" s="14">
        <f t="shared" si="68"/>
        <v>11572.99</v>
      </c>
      <c r="V611" s="14">
        <f t="shared" si="69"/>
        <v>1747521.49</v>
      </c>
      <c r="W611" s="13" t="str">
        <v>In Stock</v>
      </c>
      <c r="X611" s="13" t="str">
        <v>No</v>
      </c>
      <c r="Y611" s="13">
        <v>0</v>
      </c>
    </row>
    <row r="612" spans="1:25" x14ac:dyDescent="0.3">
      <c r="A612" s="31" t="s">
        <v>1243</v>
      </c>
      <c r="B612" s="31" t="s">
        <v>1244</v>
      </c>
      <c r="C612" s="31" t="s">
        <v>44</v>
      </c>
      <c r="D612" s="31" t="s">
        <v>45</v>
      </c>
      <c r="E612" s="31">
        <v>103</v>
      </c>
      <c r="F612" s="31">
        <v>61</v>
      </c>
      <c r="G612" s="31">
        <v>8979.68</v>
      </c>
      <c r="H612" s="31">
        <v>924907.04</v>
      </c>
      <c r="I612" s="32">
        <v>45734</v>
      </c>
      <c r="J612" s="32">
        <v>45934</v>
      </c>
      <c r="K612" s="31" t="s">
        <v>29</v>
      </c>
      <c r="L612" s="33" t="s">
        <v>17</v>
      </c>
      <c r="M612" s="13" t="str">
        <f>PROPER(TRIM(SUBSTITUTE(B612,"###"," ")))</f>
        <v>Partner Lite</v>
      </c>
      <c r="N612" s="13" t="str">
        <f>PROPER(TRIM(SUBSTITUTE(C612,"###"," ")))</f>
        <v>Groceries</v>
      </c>
      <c r="O612" s="13" t="str">
        <f>PROPER(TRIM(SUBSTITUTE(D612,"###"," ")))</f>
        <v>Retailmart Inc</v>
      </c>
      <c r="P612" s="13" t="str">
        <f t="shared" si="63"/>
        <v>Partner Lite</v>
      </c>
      <c r="Q612" s="34" t="str">
        <f t="shared" si="64"/>
        <v>Groceries</v>
      </c>
      <c r="R612" s="13" t="str">
        <f t="shared" si="65"/>
        <v>Retailmart Inc</v>
      </c>
      <c r="S612" s="35">
        <f t="shared" si="66"/>
        <v>103</v>
      </c>
      <c r="T612" s="35">
        <f t="shared" si="67"/>
        <v>61</v>
      </c>
      <c r="U612" s="14">
        <f t="shared" si="68"/>
        <v>8979.68</v>
      </c>
      <c r="V612" s="14">
        <f t="shared" si="69"/>
        <v>924907.04</v>
      </c>
      <c r="W612" s="13" t="str">
        <v>In Stock</v>
      </c>
      <c r="X612" s="13" t="str">
        <v>No</v>
      </c>
      <c r="Y612" s="13">
        <v>0</v>
      </c>
    </row>
    <row r="613" spans="1:25" x14ac:dyDescent="0.3">
      <c r="A613" s="31" t="s">
        <v>1245</v>
      </c>
      <c r="B613" s="31" t="s">
        <v>1246</v>
      </c>
      <c r="C613" s="31" t="s">
        <v>20</v>
      </c>
      <c r="D613" s="31" t="s">
        <v>41</v>
      </c>
      <c r="E613" s="31">
        <v>11</v>
      </c>
      <c r="F613" s="31">
        <v>21</v>
      </c>
      <c r="G613" s="31">
        <v>6369.4</v>
      </c>
      <c r="H613" s="31">
        <v>70063.399999999994</v>
      </c>
      <c r="I613" s="32">
        <v>45690</v>
      </c>
      <c r="J613" s="32">
        <v>45932</v>
      </c>
      <c r="K613" s="31" t="s">
        <v>54</v>
      </c>
      <c r="L613" s="33" t="s">
        <v>30</v>
      </c>
      <c r="M613" s="13" t="str">
        <f>PROPER(TRIM(SUBSTITUTE(B613,"###"," ")))</f>
        <v>Because Lite</v>
      </c>
      <c r="N613" s="13" t="str">
        <f>PROPER(TRIM(SUBSTITUTE(C613,"###"," ")))</f>
        <v>Toys</v>
      </c>
      <c r="O613" s="13" t="str">
        <f>PROPER(TRIM(SUBSTITUTE(D613,"###"," ")))</f>
        <v>Quickstock</v>
      </c>
      <c r="P613" s="13" t="str">
        <f t="shared" si="63"/>
        <v>Because Lite</v>
      </c>
      <c r="Q613" s="34" t="str">
        <f t="shared" si="64"/>
        <v>Toys</v>
      </c>
      <c r="R613" s="13" t="str">
        <f t="shared" si="65"/>
        <v>Quickstock</v>
      </c>
      <c r="S613" s="35">
        <f t="shared" si="66"/>
        <v>11</v>
      </c>
      <c r="T613" s="35">
        <f t="shared" si="67"/>
        <v>21</v>
      </c>
      <c r="U613" s="14">
        <f t="shared" si="68"/>
        <v>6369.4</v>
      </c>
      <c r="V613" s="14">
        <f t="shared" si="69"/>
        <v>70063.399999999994</v>
      </c>
      <c r="W613" s="13" t="str">
        <v>Low Stock</v>
      </c>
      <c r="X613" s="13" t="str">
        <v>Yes</v>
      </c>
      <c r="Y613" s="13">
        <v>1</v>
      </c>
    </row>
    <row r="614" spans="1:25" x14ac:dyDescent="0.3">
      <c r="A614" s="31" t="s">
        <v>1247</v>
      </c>
      <c r="B614" s="31" t="s">
        <v>1248</v>
      </c>
      <c r="C614" s="31" t="s">
        <v>44</v>
      </c>
      <c r="D614" s="31" t="s">
        <v>41</v>
      </c>
      <c r="E614" s="31">
        <v>108</v>
      </c>
      <c r="F614" s="31">
        <v>22</v>
      </c>
      <c r="G614" s="31">
        <v>17948.87</v>
      </c>
      <c r="H614" s="31">
        <v>1938477.96</v>
      </c>
      <c r="I614" s="32">
        <v>45669</v>
      </c>
      <c r="J614" s="32">
        <v>45908</v>
      </c>
      <c r="K614" s="31" t="s">
        <v>57</v>
      </c>
      <c r="L614" s="33" t="s">
        <v>30</v>
      </c>
      <c r="M614" s="13" t="str">
        <f>PROPER(TRIM(SUBSTITUTE(B614,"###"," ")))</f>
        <v>Environment X</v>
      </c>
      <c r="N614" s="13" t="str">
        <f>PROPER(TRIM(SUBSTITUTE(C614,"###"," ")))</f>
        <v>Groceries</v>
      </c>
      <c r="O614" s="13" t="str">
        <f>PROPER(TRIM(SUBSTITUTE(D614,"###"," ")))</f>
        <v>Quickstock</v>
      </c>
      <c r="P614" s="13" t="str">
        <f t="shared" si="63"/>
        <v>Environment X</v>
      </c>
      <c r="Q614" s="34" t="str">
        <f t="shared" si="64"/>
        <v>Groceries</v>
      </c>
      <c r="R614" s="13" t="str">
        <f t="shared" si="65"/>
        <v>Quickstock</v>
      </c>
      <c r="S614" s="35">
        <f t="shared" si="66"/>
        <v>108</v>
      </c>
      <c r="T614" s="35">
        <f t="shared" si="67"/>
        <v>22</v>
      </c>
      <c r="U614" s="14">
        <f t="shared" si="68"/>
        <v>17948.87</v>
      </c>
      <c r="V614" s="14">
        <f t="shared" si="69"/>
        <v>1938477.96</v>
      </c>
      <c r="W614" s="13" t="str">
        <v>In Stock</v>
      </c>
      <c r="X614" s="13" t="str">
        <v>No</v>
      </c>
      <c r="Y614" s="13">
        <v>0</v>
      </c>
    </row>
    <row r="615" spans="1:25" x14ac:dyDescent="0.3">
      <c r="A615" s="31" t="s">
        <v>1249</v>
      </c>
      <c r="B615" s="31" t="s">
        <v>1250</v>
      </c>
      <c r="C615" s="31" t="s">
        <v>40</v>
      </c>
      <c r="D615" s="31" t="s">
        <v>53</v>
      </c>
      <c r="E615" s="31">
        <v>39</v>
      </c>
      <c r="F615" s="31">
        <v>52</v>
      </c>
      <c r="G615" s="31">
        <v>11982.35</v>
      </c>
      <c r="H615" s="31">
        <v>467311.65</v>
      </c>
      <c r="I615" s="32">
        <v>45842</v>
      </c>
      <c r="J615" s="32">
        <v>45893</v>
      </c>
      <c r="K615" s="31" t="s">
        <v>16</v>
      </c>
      <c r="L615" s="33" t="s">
        <v>33</v>
      </c>
      <c r="M615" s="13" t="str">
        <f>PROPER(TRIM(SUBSTITUTE(B615,"###"," ")))</f>
        <v>Huge Max</v>
      </c>
      <c r="N615" s="13" t="str">
        <f>PROPER(TRIM(SUBSTITUTE(C615,"###"," ")))</f>
        <v>Electronics</v>
      </c>
      <c r="O615" s="13" t="str">
        <f>PROPER(TRIM(SUBSTITUTE(D615,"###"," ")))</f>
        <v>Abc Pvt Ltd</v>
      </c>
      <c r="P615" s="13" t="str">
        <f t="shared" si="63"/>
        <v>Huge Max</v>
      </c>
      <c r="Q615" s="34" t="str">
        <f t="shared" si="64"/>
        <v>Electronics</v>
      </c>
      <c r="R615" s="13" t="str">
        <f t="shared" si="65"/>
        <v>Abc Pvt Ltd</v>
      </c>
      <c r="S615" s="35">
        <f t="shared" si="66"/>
        <v>39</v>
      </c>
      <c r="T615" s="35">
        <f t="shared" si="67"/>
        <v>52</v>
      </c>
      <c r="U615" s="14">
        <f t="shared" si="68"/>
        <v>11982.35</v>
      </c>
      <c r="V615" s="14">
        <f t="shared" si="69"/>
        <v>467311.65</v>
      </c>
      <c r="W615" s="13" t="str">
        <v>Low Stock</v>
      </c>
      <c r="X615" s="13" t="str">
        <v>Yes</v>
      </c>
      <c r="Y615" s="13">
        <v>1</v>
      </c>
    </row>
    <row r="616" spans="1:25" x14ac:dyDescent="0.3">
      <c r="A616" s="31" t="s">
        <v>1251</v>
      </c>
      <c r="B616" s="31" t="s">
        <v>1252</v>
      </c>
      <c r="C616" s="31" t="s">
        <v>28</v>
      </c>
      <c r="D616" s="31" t="s">
        <v>53</v>
      </c>
      <c r="E616" s="31">
        <v>7</v>
      </c>
      <c r="F616" s="31">
        <v>51</v>
      </c>
      <c r="G616" s="31">
        <v>13103.14</v>
      </c>
      <c r="H616" s="31">
        <v>91721.98</v>
      </c>
      <c r="I616" s="32">
        <v>45672</v>
      </c>
      <c r="J616" s="32">
        <v>45874</v>
      </c>
      <c r="K616" s="31" t="s">
        <v>25</v>
      </c>
      <c r="L616" s="33" t="s">
        <v>30</v>
      </c>
      <c r="M616" s="13" t="str">
        <f>PROPER(TRIM(SUBSTITUTE(B616,"###"," ")))</f>
        <v>Fall Max</v>
      </c>
      <c r="N616" s="13" t="str">
        <f>PROPER(TRIM(SUBSTITUTE(C616,"###"," ")))</f>
        <v>Furniture</v>
      </c>
      <c r="O616" s="13" t="str">
        <f>PROPER(TRIM(SUBSTITUTE(D616,"###"," ")))</f>
        <v>Abc Pvt Ltd</v>
      </c>
      <c r="P616" s="13" t="str">
        <f t="shared" si="63"/>
        <v>Fall Max</v>
      </c>
      <c r="Q616" s="34" t="str">
        <f t="shared" si="64"/>
        <v>Furniture</v>
      </c>
      <c r="R616" s="13" t="str">
        <f t="shared" si="65"/>
        <v>Abc Pvt Ltd</v>
      </c>
      <c r="S616" s="35">
        <f t="shared" si="66"/>
        <v>7</v>
      </c>
      <c r="T616" s="35">
        <f t="shared" si="67"/>
        <v>51</v>
      </c>
      <c r="U616" s="14">
        <f t="shared" si="68"/>
        <v>13103.14</v>
      </c>
      <c r="V616" s="14">
        <f t="shared" si="69"/>
        <v>91721.98</v>
      </c>
      <c r="W616" s="13" t="str">
        <v>Low Stock</v>
      </c>
      <c r="X616" s="13" t="str">
        <v>Yes</v>
      </c>
      <c r="Y616" s="13">
        <v>1</v>
      </c>
    </row>
    <row r="617" spans="1:25" x14ac:dyDescent="0.3">
      <c r="A617" s="31" t="s">
        <v>1253</v>
      </c>
      <c r="B617" s="31" t="s">
        <v>1254</v>
      </c>
      <c r="C617" s="31" t="s">
        <v>28</v>
      </c>
      <c r="D617" s="31" t="s">
        <v>53</v>
      </c>
      <c r="E617" s="31">
        <v>100</v>
      </c>
      <c r="F617" s="31">
        <v>23</v>
      </c>
      <c r="G617" s="31">
        <v>15981.94</v>
      </c>
      <c r="H617" s="31">
        <v>1598194</v>
      </c>
      <c r="I617" s="32">
        <v>45723</v>
      </c>
      <c r="J617" s="32">
        <v>45888</v>
      </c>
      <c r="K617" s="13"/>
      <c r="L617" s="33" t="s">
        <v>21</v>
      </c>
      <c r="M617" s="13" t="str">
        <f>PROPER(TRIM(SUBSTITUTE(B617,"###"," ")))</f>
        <v>Machine Max</v>
      </c>
      <c r="N617" s="13" t="str">
        <f>PROPER(TRIM(SUBSTITUTE(C617,"###"," ")))</f>
        <v>Furniture</v>
      </c>
      <c r="O617" s="13" t="str">
        <f>PROPER(TRIM(SUBSTITUTE(D617,"###"," ")))</f>
        <v>Abc Pvt Ltd</v>
      </c>
      <c r="P617" s="13" t="str">
        <f t="shared" si="63"/>
        <v>Machine Max</v>
      </c>
      <c r="Q617" s="34" t="str">
        <f t="shared" si="64"/>
        <v>Furniture</v>
      </c>
      <c r="R617" s="13" t="str">
        <f t="shared" si="65"/>
        <v>Abc Pvt Ltd</v>
      </c>
      <c r="S617" s="35">
        <f t="shared" si="66"/>
        <v>100</v>
      </c>
      <c r="T617" s="35">
        <f t="shared" si="67"/>
        <v>23</v>
      </c>
      <c r="U617" s="14">
        <f t="shared" si="68"/>
        <v>15981.94</v>
      </c>
      <c r="V617" s="14">
        <f t="shared" si="69"/>
        <v>1598194</v>
      </c>
      <c r="W617" s="13" t="str">
        <v>In Stock</v>
      </c>
      <c r="X617" s="13" t="str">
        <v>No</v>
      </c>
      <c r="Y617" s="13">
        <v>0</v>
      </c>
    </row>
    <row r="618" spans="1:25" x14ac:dyDescent="0.3">
      <c r="A618" s="31" t="s">
        <v>1255</v>
      </c>
      <c r="B618" s="31" t="s">
        <v>1256</v>
      </c>
      <c r="C618" s="31" t="s">
        <v>44</v>
      </c>
      <c r="D618" s="31" t="s">
        <v>41</v>
      </c>
      <c r="E618" s="31">
        <v>18</v>
      </c>
      <c r="F618" s="31">
        <v>51</v>
      </c>
      <c r="G618" s="31">
        <v>2397</v>
      </c>
      <c r="H618" s="31">
        <v>43146</v>
      </c>
      <c r="I618" s="32">
        <v>45671</v>
      </c>
      <c r="J618" s="32">
        <v>45891</v>
      </c>
      <c r="K618" s="31" t="s">
        <v>16</v>
      </c>
      <c r="L618" s="33" t="s">
        <v>33</v>
      </c>
      <c r="M618" s="13" t="str">
        <f>PROPER(TRIM(SUBSTITUTE(B618,"###"," ")))</f>
        <v>Instead Plus</v>
      </c>
      <c r="N618" s="13" t="str">
        <f>PROPER(TRIM(SUBSTITUTE(C618,"###"," ")))</f>
        <v>Groceries</v>
      </c>
      <c r="O618" s="13" t="str">
        <f>PROPER(TRIM(SUBSTITUTE(D618,"###"," ")))</f>
        <v>Quickstock</v>
      </c>
      <c r="P618" s="13" t="str">
        <f t="shared" si="63"/>
        <v>Instead Plus</v>
      </c>
      <c r="Q618" s="34" t="str">
        <f t="shared" si="64"/>
        <v>Groceries</v>
      </c>
      <c r="R618" s="13" t="str">
        <f t="shared" si="65"/>
        <v>Quickstock</v>
      </c>
      <c r="S618" s="35">
        <f t="shared" si="66"/>
        <v>18</v>
      </c>
      <c r="T618" s="35">
        <f t="shared" si="67"/>
        <v>51</v>
      </c>
      <c r="U618" s="14">
        <f t="shared" si="68"/>
        <v>2397</v>
      </c>
      <c r="V618" s="14">
        <f t="shared" si="69"/>
        <v>43146</v>
      </c>
      <c r="W618" s="13" t="str">
        <v>Low Stock</v>
      </c>
      <c r="X618" s="13" t="str">
        <v>Yes</v>
      </c>
      <c r="Y618" s="13">
        <v>1</v>
      </c>
    </row>
    <row r="619" spans="1:25" x14ac:dyDescent="0.3">
      <c r="A619" s="31" t="s">
        <v>1257</v>
      </c>
      <c r="B619" s="31" t="s">
        <v>1258</v>
      </c>
      <c r="C619" s="31" t="s">
        <v>28</v>
      </c>
      <c r="D619" s="13"/>
      <c r="E619" s="31">
        <v>128</v>
      </c>
      <c r="F619" s="31">
        <v>82</v>
      </c>
      <c r="G619" s="31">
        <v>9732.91</v>
      </c>
      <c r="H619" s="31">
        <v>1245812.48</v>
      </c>
      <c r="I619" s="32">
        <v>45759</v>
      </c>
      <c r="J619" s="32">
        <v>45916</v>
      </c>
      <c r="K619" s="31" t="s">
        <v>46</v>
      </c>
      <c r="L619" s="33" t="s">
        <v>58</v>
      </c>
      <c r="M619" s="13" t="str">
        <f>PROPER(TRIM(SUBSTITUTE(B619,"###"," ")))</f>
        <v>On Plus</v>
      </c>
      <c r="N619" s="13" t="str">
        <f>PROPER(TRIM(SUBSTITUTE(C619,"###"," ")))</f>
        <v>Furniture</v>
      </c>
      <c r="O619" s="13" t="str">
        <f>PROPER(TRIM(SUBSTITUTE(D619,"###"," ")))</f>
        <v/>
      </c>
      <c r="P619" s="13" t="str">
        <f t="shared" si="63"/>
        <v>On Plus</v>
      </c>
      <c r="Q619" s="34" t="str">
        <f t="shared" si="64"/>
        <v>Furniture</v>
      </c>
      <c r="R619" s="13" t="str">
        <f t="shared" si="65"/>
        <v>Others</v>
      </c>
      <c r="S619" s="35">
        <f t="shared" si="66"/>
        <v>128</v>
      </c>
      <c r="T619" s="35">
        <f t="shared" si="67"/>
        <v>82</v>
      </c>
      <c r="U619" s="14">
        <f t="shared" si="68"/>
        <v>9732.91</v>
      </c>
      <c r="V619" s="14">
        <f t="shared" si="69"/>
        <v>1245812.48</v>
      </c>
      <c r="W619" s="13" t="str">
        <v>In Stock</v>
      </c>
      <c r="X619" s="13" t="str">
        <v>No</v>
      </c>
      <c r="Y619" s="13">
        <v>0</v>
      </c>
    </row>
    <row r="620" spans="1:25" x14ac:dyDescent="0.3">
      <c r="A620" s="31" t="s">
        <v>1259</v>
      </c>
      <c r="B620" s="31" t="s">
        <v>1260</v>
      </c>
      <c r="C620" s="31" t="s">
        <v>44</v>
      </c>
      <c r="D620" s="31" t="s">
        <v>53</v>
      </c>
      <c r="E620" s="31">
        <v>20</v>
      </c>
      <c r="F620" s="31">
        <v>49</v>
      </c>
      <c r="G620" s="31">
        <v>12711.69</v>
      </c>
      <c r="H620" s="31">
        <v>254233.8</v>
      </c>
      <c r="I620" s="32">
        <v>45669</v>
      </c>
      <c r="J620" s="32">
        <v>45887</v>
      </c>
      <c r="K620" s="13"/>
      <c r="L620" s="33" t="s">
        <v>30</v>
      </c>
      <c r="M620" s="13" t="str">
        <f>PROPER(TRIM(SUBSTITUTE(B620,"###"," ")))</f>
        <v>Throughout Max</v>
      </c>
      <c r="N620" s="13" t="str">
        <f>PROPER(TRIM(SUBSTITUTE(C620,"###"," ")))</f>
        <v>Groceries</v>
      </c>
      <c r="O620" s="13" t="str">
        <f>PROPER(TRIM(SUBSTITUTE(D620,"###"," ")))</f>
        <v>Abc Pvt Ltd</v>
      </c>
      <c r="P620" s="13" t="str">
        <f t="shared" si="63"/>
        <v>Throughout Max</v>
      </c>
      <c r="Q620" s="34" t="str">
        <f t="shared" si="64"/>
        <v>Groceries</v>
      </c>
      <c r="R620" s="13" t="str">
        <f t="shared" si="65"/>
        <v>Abc Pvt Ltd</v>
      </c>
      <c r="S620" s="35">
        <f t="shared" si="66"/>
        <v>20</v>
      </c>
      <c r="T620" s="35">
        <f t="shared" si="67"/>
        <v>49</v>
      </c>
      <c r="U620" s="14">
        <f t="shared" si="68"/>
        <v>12711.69</v>
      </c>
      <c r="V620" s="14">
        <f t="shared" si="69"/>
        <v>254233.80000000002</v>
      </c>
      <c r="W620" s="13" t="str">
        <v>Low Stock</v>
      </c>
      <c r="X620" s="13" t="str">
        <v>Yes</v>
      </c>
      <c r="Y620" s="13">
        <v>1</v>
      </c>
    </row>
    <row r="621" spans="1:25" x14ac:dyDescent="0.3">
      <c r="A621" s="31" t="s">
        <v>1262</v>
      </c>
      <c r="B621" s="31" t="s">
        <v>1263</v>
      </c>
      <c r="C621" s="31" t="s">
        <v>14</v>
      </c>
      <c r="D621" s="31" t="s">
        <v>24</v>
      </c>
      <c r="E621" s="31">
        <v>24</v>
      </c>
      <c r="F621" s="31">
        <v>22</v>
      </c>
      <c r="G621" s="31">
        <v>10571.62</v>
      </c>
      <c r="H621" s="31">
        <v>253718.88</v>
      </c>
      <c r="I621" s="32">
        <v>45689</v>
      </c>
      <c r="J621" s="32">
        <v>45916</v>
      </c>
      <c r="K621" s="13"/>
      <c r="L621" s="33" t="s">
        <v>17</v>
      </c>
      <c r="M621" s="13" t="str">
        <f>PROPER(TRIM(SUBSTITUTE(B621,"###"," ")))</f>
        <v>Able Mini</v>
      </c>
      <c r="N621" s="13" t="str">
        <f>PROPER(TRIM(SUBSTITUTE(C621,"###"," ")))</f>
        <v>Clothing</v>
      </c>
      <c r="O621" s="13" t="str">
        <f>PROPER(TRIM(SUBSTITUTE(D621,"###"," ")))</f>
        <v>Omni Suppliers</v>
      </c>
      <c r="P621" s="13" t="str">
        <f t="shared" si="63"/>
        <v>Able Mini</v>
      </c>
      <c r="Q621" s="34" t="str">
        <f t="shared" si="64"/>
        <v>Clothing</v>
      </c>
      <c r="R621" s="13" t="str">
        <f t="shared" si="65"/>
        <v>Omni Suppliers</v>
      </c>
      <c r="S621" s="35">
        <f t="shared" si="66"/>
        <v>24</v>
      </c>
      <c r="T621" s="35">
        <f t="shared" si="67"/>
        <v>22</v>
      </c>
      <c r="U621" s="14">
        <f t="shared" si="68"/>
        <v>10571.62</v>
      </c>
      <c r="V621" s="14">
        <f t="shared" si="69"/>
        <v>253718.88</v>
      </c>
      <c r="W621" s="13" t="str">
        <v>In Stock</v>
      </c>
      <c r="X621" s="13" t="str">
        <v>No</v>
      </c>
      <c r="Y621" s="13">
        <v>0</v>
      </c>
    </row>
    <row r="622" spans="1:25" x14ac:dyDescent="0.3">
      <c r="A622" s="31" t="s">
        <v>1264</v>
      </c>
      <c r="B622" s="31" t="s">
        <v>1265</v>
      </c>
      <c r="C622" s="31" t="s">
        <v>40</v>
      </c>
      <c r="D622" s="31" t="s">
        <v>45</v>
      </c>
      <c r="E622" s="31">
        <v>147</v>
      </c>
      <c r="F622" s="13"/>
      <c r="G622" s="31">
        <v>4234.57</v>
      </c>
      <c r="H622" s="31">
        <v>622481.78999999992</v>
      </c>
      <c r="I622" s="32">
        <v>45684</v>
      </c>
      <c r="J622" s="32">
        <v>45854</v>
      </c>
      <c r="K622" s="31" t="s">
        <v>25</v>
      </c>
      <c r="L622" s="33" t="s">
        <v>33</v>
      </c>
      <c r="M622" s="13" t="str">
        <f>PROPER(TRIM(SUBSTITUTE(B622,"###"," ")))</f>
        <v>These X</v>
      </c>
      <c r="N622" s="13" t="str">
        <f>PROPER(TRIM(SUBSTITUTE(C622,"###"," ")))</f>
        <v>Electronics</v>
      </c>
      <c r="O622" s="13" t="str">
        <f>PROPER(TRIM(SUBSTITUTE(D622,"###"," ")))</f>
        <v>Retailmart Inc</v>
      </c>
      <c r="P622" s="13" t="str">
        <f t="shared" si="63"/>
        <v>These X</v>
      </c>
      <c r="Q622" s="34" t="str">
        <f t="shared" si="64"/>
        <v>Electronics</v>
      </c>
      <c r="R622" s="13" t="str">
        <f t="shared" si="65"/>
        <v>Retailmart Inc</v>
      </c>
      <c r="S622" s="35">
        <f t="shared" si="66"/>
        <v>147</v>
      </c>
      <c r="T622" s="35">
        <f t="shared" si="67"/>
        <v>0</v>
      </c>
      <c r="U622" s="14">
        <f t="shared" si="68"/>
        <v>4234.57</v>
      </c>
      <c r="V622" s="14">
        <f t="shared" si="69"/>
        <v>622481.78999999992</v>
      </c>
      <c r="W622" s="13" t="str">
        <v>In Stock</v>
      </c>
      <c r="X622" s="13" t="str">
        <v>No</v>
      </c>
      <c r="Y622" s="13">
        <v>0</v>
      </c>
    </row>
    <row r="623" spans="1:25" x14ac:dyDescent="0.3">
      <c r="A623" s="31" t="s">
        <v>1266</v>
      </c>
      <c r="B623" s="31" t="s">
        <v>1267</v>
      </c>
      <c r="C623" s="31" t="s">
        <v>40</v>
      </c>
      <c r="D623" s="31" t="s">
        <v>45</v>
      </c>
      <c r="E623" s="31">
        <v>188</v>
      </c>
      <c r="F623" s="31">
        <v>28</v>
      </c>
      <c r="G623" s="31">
        <v>16390.32</v>
      </c>
      <c r="H623" s="31">
        <v>3081380.16</v>
      </c>
      <c r="I623" s="32">
        <v>45756</v>
      </c>
      <c r="J623" s="32">
        <v>45905</v>
      </c>
      <c r="K623" s="31" t="s">
        <v>25</v>
      </c>
      <c r="L623" s="33" t="s">
        <v>30</v>
      </c>
      <c r="M623" s="13" t="str">
        <f>PROPER(TRIM(SUBSTITUTE(B623,"###"," ")))</f>
        <v>Once X</v>
      </c>
      <c r="N623" s="13" t="str">
        <f>PROPER(TRIM(SUBSTITUTE(C623,"###"," ")))</f>
        <v>Electronics</v>
      </c>
      <c r="O623" s="13" t="str">
        <f>PROPER(TRIM(SUBSTITUTE(D623,"###"," ")))</f>
        <v>Retailmart Inc</v>
      </c>
      <c r="P623" s="13" t="str">
        <f t="shared" si="63"/>
        <v>Once X</v>
      </c>
      <c r="Q623" s="34" t="str">
        <f t="shared" si="64"/>
        <v>Electronics</v>
      </c>
      <c r="R623" s="13" t="str">
        <f t="shared" si="65"/>
        <v>Retailmart Inc</v>
      </c>
      <c r="S623" s="35">
        <f t="shared" si="66"/>
        <v>188</v>
      </c>
      <c r="T623" s="35">
        <f t="shared" si="67"/>
        <v>28</v>
      </c>
      <c r="U623" s="14">
        <f t="shared" si="68"/>
        <v>16390.32</v>
      </c>
      <c r="V623" s="14">
        <f t="shared" si="69"/>
        <v>3081380.16</v>
      </c>
      <c r="W623" s="13" t="str">
        <v>In Stock</v>
      </c>
      <c r="X623" s="13" t="str">
        <v>No</v>
      </c>
      <c r="Y623" s="13">
        <v>0</v>
      </c>
    </row>
    <row r="624" spans="1:25" x14ac:dyDescent="0.3">
      <c r="A624" s="31" t="s">
        <v>1270</v>
      </c>
      <c r="B624" s="31" t="s">
        <v>1271</v>
      </c>
      <c r="C624" s="31" t="s">
        <v>20</v>
      </c>
      <c r="D624" s="31" t="s">
        <v>24</v>
      </c>
      <c r="E624" s="31">
        <v>29</v>
      </c>
      <c r="F624" s="31">
        <v>40</v>
      </c>
      <c r="G624" s="31">
        <v>2303.2199999999998</v>
      </c>
      <c r="H624" s="31">
        <v>66793.37999999999</v>
      </c>
      <c r="I624" s="32">
        <v>45822</v>
      </c>
      <c r="J624" s="32">
        <v>45926</v>
      </c>
      <c r="K624" s="31" t="s">
        <v>46</v>
      </c>
      <c r="L624" s="33" t="s">
        <v>33</v>
      </c>
      <c r="M624" s="13" t="str">
        <f>PROPER(TRIM(SUBSTITUTE(B624,"###"," ")))</f>
        <v>Close Plus</v>
      </c>
      <c r="N624" s="13" t="str">
        <f>PROPER(TRIM(SUBSTITUTE(C624,"###"," ")))</f>
        <v>Toys</v>
      </c>
      <c r="O624" s="13" t="str">
        <f>PROPER(TRIM(SUBSTITUTE(D624,"###"," ")))</f>
        <v>Omni Suppliers</v>
      </c>
      <c r="P624" s="13" t="str">
        <f t="shared" si="63"/>
        <v>Close Plus</v>
      </c>
      <c r="Q624" s="34" t="str">
        <f t="shared" si="64"/>
        <v>Toys</v>
      </c>
      <c r="R624" s="13" t="str">
        <f t="shared" si="65"/>
        <v>Omni Suppliers</v>
      </c>
      <c r="S624" s="35">
        <f t="shared" si="66"/>
        <v>29</v>
      </c>
      <c r="T624" s="35">
        <f t="shared" si="67"/>
        <v>40</v>
      </c>
      <c r="U624" s="14">
        <f t="shared" si="68"/>
        <v>2303.2199999999998</v>
      </c>
      <c r="V624" s="14">
        <f t="shared" si="69"/>
        <v>66793.37999999999</v>
      </c>
      <c r="W624" s="13" t="str">
        <v>Low Stock</v>
      </c>
      <c r="X624" s="13" t="str">
        <v>Yes</v>
      </c>
      <c r="Y624" s="13">
        <v>1</v>
      </c>
    </row>
    <row r="625" spans="1:25" x14ac:dyDescent="0.3">
      <c r="A625" s="31" t="s">
        <v>1272</v>
      </c>
      <c r="B625" s="31" t="s">
        <v>1273</v>
      </c>
      <c r="C625" s="31" t="s">
        <v>44</v>
      </c>
      <c r="D625" s="31" t="s">
        <v>41</v>
      </c>
      <c r="E625" s="31">
        <v>160</v>
      </c>
      <c r="F625" s="31">
        <v>54</v>
      </c>
      <c r="G625" s="31">
        <v>2882.34</v>
      </c>
      <c r="H625" s="31">
        <v>461174.4</v>
      </c>
      <c r="I625" s="32">
        <v>45816</v>
      </c>
      <c r="J625" s="32">
        <v>45934</v>
      </c>
      <c r="K625" s="31" t="s">
        <v>29</v>
      </c>
      <c r="L625" s="33" t="s">
        <v>58</v>
      </c>
      <c r="M625" s="13" t="str">
        <f>PROPER(TRIM(SUBSTITUTE(B625,"###"," ")))</f>
        <v>Story Plus</v>
      </c>
      <c r="N625" s="13" t="str">
        <f>PROPER(TRIM(SUBSTITUTE(C625,"###"," ")))</f>
        <v>Groceries</v>
      </c>
      <c r="O625" s="13" t="str">
        <f>PROPER(TRIM(SUBSTITUTE(D625,"###"," ")))</f>
        <v>Quickstock</v>
      </c>
      <c r="P625" s="13" t="str">
        <f t="shared" si="63"/>
        <v>Story Plus</v>
      </c>
      <c r="Q625" s="34" t="str">
        <f t="shared" si="64"/>
        <v>Groceries</v>
      </c>
      <c r="R625" s="13" t="str">
        <f t="shared" si="65"/>
        <v>Quickstock</v>
      </c>
      <c r="S625" s="35">
        <f t="shared" si="66"/>
        <v>160</v>
      </c>
      <c r="T625" s="35">
        <f t="shared" si="67"/>
        <v>54</v>
      </c>
      <c r="U625" s="14">
        <f t="shared" si="68"/>
        <v>2882.34</v>
      </c>
      <c r="V625" s="14">
        <f t="shared" si="69"/>
        <v>461174.4</v>
      </c>
      <c r="W625" s="13" t="str">
        <v>In Stock</v>
      </c>
      <c r="X625" s="13" t="str">
        <v>No</v>
      </c>
      <c r="Y625" s="13">
        <v>0</v>
      </c>
    </row>
    <row r="626" spans="1:25" x14ac:dyDescent="0.3">
      <c r="A626" s="31" t="s">
        <v>1274</v>
      </c>
      <c r="B626" s="31" t="s">
        <v>1275</v>
      </c>
      <c r="C626" s="31" t="s">
        <v>20</v>
      </c>
      <c r="D626" s="31" t="s">
        <v>24</v>
      </c>
      <c r="E626" s="31">
        <v>174</v>
      </c>
      <c r="F626" s="31">
        <v>77</v>
      </c>
      <c r="G626" s="31">
        <v>12294.86</v>
      </c>
      <c r="H626" s="31">
        <v>2139305.64</v>
      </c>
      <c r="I626" s="32">
        <v>45849</v>
      </c>
      <c r="J626" s="32">
        <v>45871</v>
      </c>
      <c r="K626" s="13"/>
      <c r="L626" s="33" t="s">
        <v>21</v>
      </c>
      <c r="M626" s="13" t="str">
        <f>PROPER(TRIM(SUBSTITUTE(B626,"###"," ")))</f>
        <v>Scientist Max</v>
      </c>
      <c r="N626" s="13" t="str">
        <f>PROPER(TRIM(SUBSTITUTE(C626,"###"," ")))</f>
        <v>Toys</v>
      </c>
      <c r="O626" s="13" t="str">
        <f>PROPER(TRIM(SUBSTITUTE(D626,"###"," ")))</f>
        <v>Omni Suppliers</v>
      </c>
      <c r="P626" s="13" t="str">
        <f t="shared" si="63"/>
        <v>Scientist Max</v>
      </c>
      <c r="Q626" s="34" t="str">
        <f t="shared" si="64"/>
        <v>Toys</v>
      </c>
      <c r="R626" s="13" t="str">
        <f t="shared" si="65"/>
        <v>Omni Suppliers</v>
      </c>
      <c r="S626" s="35">
        <f t="shared" si="66"/>
        <v>174</v>
      </c>
      <c r="T626" s="35">
        <f t="shared" si="67"/>
        <v>77</v>
      </c>
      <c r="U626" s="14">
        <f t="shared" si="68"/>
        <v>12294.86</v>
      </c>
      <c r="V626" s="14">
        <f t="shared" si="69"/>
        <v>2139305.64</v>
      </c>
      <c r="W626" s="13" t="str">
        <v>In Stock</v>
      </c>
      <c r="X626" s="13" t="str">
        <v>No</v>
      </c>
      <c r="Y626" s="13">
        <v>0</v>
      </c>
    </row>
    <row r="627" spans="1:25" x14ac:dyDescent="0.3">
      <c r="A627" s="31" t="s">
        <v>1276</v>
      </c>
      <c r="B627" s="31" t="s">
        <v>1277</v>
      </c>
      <c r="C627" s="31" t="s">
        <v>14</v>
      </c>
      <c r="D627" s="31" t="s">
        <v>53</v>
      </c>
      <c r="E627" s="31">
        <v>175</v>
      </c>
      <c r="F627" s="31">
        <v>41</v>
      </c>
      <c r="G627" s="31">
        <v>14774.48</v>
      </c>
      <c r="H627" s="31">
        <v>2585534</v>
      </c>
      <c r="I627" s="32">
        <v>45789</v>
      </c>
      <c r="J627" s="32">
        <v>45868</v>
      </c>
      <c r="K627" s="31" t="s">
        <v>54</v>
      </c>
      <c r="L627" s="33" t="s">
        <v>33</v>
      </c>
      <c r="M627" s="13" t="str">
        <f>PROPER(TRIM(SUBSTITUTE(B627,"###"," ")))</f>
        <v>Its Mini</v>
      </c>
      <c r="N627" s="13" t="str">
        <f>PROPER(TRIM(SUBSTITUTE(C627,"###"," ")))</f>
        <v>Clothing</v>
      </c>
      <c r="O627" s="13" t="str">
        <f>PROPER(TRIM(SUBSTITUTE(D627,"###"," ")))</f>
        <v>Abc Pvt Ltd</v>
      </c>
      <c r="P627" s="13" t="str">
        <f t="shared" si="63"/>
        <v>Its Mini</v>
      </c>
      <c r="Q627" s="34" t="str">
        <f t="shared" si="64"/>
        <v>Clothing</v>
      </c>
      <c r="R627" s="13" t="str">
        <f t="shared" si="65"/>
        <v>Abc Pvt Ltd</v>
      </c>
      <c r="S627" s="35">
        <f t="shared" si="66"/>
        <v>175</v>
      </c>
      <c r="T627" s="35">
        <f t="shared" si="67"/>
        <v>41</v>
      </c>
      <c r="U627" s="14">
        <f t="shared" si="68"/>
        <v>14774.48</v>
      </c>
      <c r="V627" s="14">
        <f t="shared" si="69"/>
        <v>2585534</v>
      </c>
      <c r="W627" s="13" t="str">
        <v>In Stock</v>
      </c>
      <c r="X627" s="13" t="str">
        <v>No</v>
      </c>
      <c r="Y627" s="13">
        <v>0</v>
      </c>
    </row>
    <row r="628" spans="1:25" x14ac:dyDescent="0.3">
      <c r="A628" s="31" t="s">
        <v>1278</v>
      </c>
      <c r="B628" s="31" t="s">
        <v>1279</v>
      </c>
      <c r="C628" s="31" t="s">
        <v>44</v>
      </c>
      <c r="D628" s="31" t="s">
        <v>41</v>
      </c>
      <c r="E628" s="31">
        <v>138</v>
      </c>
      <c r="F628" s="31">
        <v>34</v>
      </c>
      <c r="G628" s="31">
        <v>5116.8</v>
      </c>
      <c r="H628" s="31">
        <v>706118.4</v>
      </c>
      <c r="I628" s="32">
        <v>45742</v>
      </c>
      <c r="J628" s="32">
        <v>45933</v>
      </c>
      <c r="K628" s="31" t="s">
        <v>25</v>
      </c>
      <c r="L628" s="33" t="s">
        <v>30</v>
      </c>
      <c r="M628" s="13" t="str">
        <f>PROPER(TRIM(SUBSTITUTE(B628,"###"," ")))</f>
        <v>Among Mini</v>
      </c>
      <c r="N628" s="13" t="str">
        <f>PROPER(TRIM(SUBSTITUTE(C628,"###"," ")))</f>
        <v>Groceries</v>
      </c>
      <c r="O628" s="13" t="str">
        <f>PROPER(TRIM(SUBSTITUTE(D628,"###"," ")))</f>
        <v>Quickstock</v>
      </c>
      <c r="P628" s="13" t="str">
        <f t="shared" si="63"/>
        <v>Among Mini</v>
      </c>
      <c r="Q628" s="34" t="str">
        <f t="shared" si="64"/>
        <v>Groceries</v>
      </c>
      <c r="R628" s="13" t="str">
        <f t="shared" si="65"/>
        <v>Quickstock</v>
      </c>
      <c r="S628" s="35">
        <f t="shared" si="66"/>
        <v>138</v>
      </c>
      <c r="T628" s="35">
        <f t="shared" si="67"/>
        <v>34</v>
      </c>
      <c r="U628" s="14">
        <f t="shared" si="68"/>
        <v>5116.8</v>
      </c>
      <c r="V628" s="14">
        <f t="shared" si="69"/>
        <v>706118.4</v>
      </c>
      <c r="W628" s="13" t="str">
        <v>In Stock</v>
      </c>
      <c r="X628" s="13" t="str">
        <v>No</v>
      </c>
      <c r="Y628" s="13">
        <v>0</v>
      </c>
    </row>
    <row r="629" spans="1:25" x14ac:dyDescent="0.3">
      <c r="A629" s="31" t="s">
        <v>1280</v>
      </c>
      <c r="B629" s="31" t="s">
        <v>1281</v>
      </c>
      <c r="C629" s="31" t="s">
        <v>28</v>
      </c>
      <c r="D629" s="31" t="s">
        <v>53</v>
      </c>
      <c r="E629" s="31">
        <v>124</v>
      </c>
      <c r="F629" s="13"/>
      <c r="G629" s="31">
        <v>2171.56</v>
      </c>
      <c r="H629" s="31">
        <v>269273.44</v>
      </c>
      <c r="I629" s="32">
        <v>45708</v>
      </c>
      <c r="J629" s="32">
        <v>45901</v>
      </c>
      <c r="K629" s="31" t="s">
        <v>29</v>
      </c>
      <c r="L629" s="33" t="s">
        <v>58</v>
      </c>
      <c r="M629" s="13" t="str">
        <f>PROPER(TRIM(SUBSTITUTE(B629,"###"," ")))</f>
        <v>Statement Mini</v>
      </c>
      <c r="N629" s="13" t="str">
        <f>PROPER(TRIM(SUBSTITUTE(C629,"###"," ")))</f>
        <v>Furniture</v>
      </c>
      <c r="O629" s="13" t="str">
        <f>PROPER(TRIM(SUBSTITUTE(D629,"###"," ")))</f>
        <v>Abc Pvt Ltd</v>
      </c>
      <c r="P629" s="13" t="str">
        <f t="shared" si="63"/>
        <v>Statement Mini</v>
      </c>
      <c r="Q629" s="34" t="str">
        <f t="shared" si="64"/>
        <v>Furniture</v>
      </c>
      <c r="R629" s="13" t="str">
        <f t="shared" si="65"/>
        <v>Abc Pvt Ltd</v>
      </c>
      <c r="S629" s="35">
        <f t="shared" si="66"/>
        <v>124</v>
      </c>
      <c r="T629" s="35">
        <f t="shared" si="67"/>
        <v>0</v>
      </c>
      <c r="U629" s="14">
        <f t="shared" si="68"/>
        <v>2171.56</v>
      </c>
      <c r="V629" s="14">
        <f t="shared" si="69"/>
        <v>269273.44</v>
      </c>
      <c r="W629" s="13" t="str">
        <v>In Stock</v>
      </c>
      <c r="X629" s="13" t="str">
        <v>No</v>
      </c>
      <c r="Y629" s="13">
        <v>0</v>
      </c>
    </row>
    <row r="630" spans="1:25" x14ac:dyDescent="0.3">
      <c r="A630" s="31" t="s">
        <v>1282</v>
      </c>
      <c r="B630" s="31" t="s">
        <v>1283</v>
      </c>
      <c r="C630" s="31" t="s">
        <v>14</v>
      </c>
      <c r="D630" s="31" t="s">
        <v>53</v>
      </c>
      <c r="E630" s="31">
        <v>167</v>
      </c>
      <c r="F630" s="31">
        <v>47</v>
      </c>
      <c r="G630" s="31">
        <v>13649.31</v>
      </c>
      <c r="H630" s="31">
        <v>2279434.77</v>
      </c>
      <c r="I630" s="32">
        <v>45706</v>
      </c>
      <c r="J630" s="32">
        <v>45937</v>
      </c>
      <c r="K630" s="31" t="s">
        <v>57</v>
      </c>
      <c r="L630" s="33" t="s">
        <v>58</v>
      </c>
      <c r="M630" s="13" t="str">
        <f>PROPER(TRIM(SUBSTITUTE(B630,"###"," ")))</f>
        <v>Authority X</v>
      </c>
      <c r="N630" s="13" t="str">
        <f>PROPER(TRIM(SUBSTITUTE(C630,"###"," ")))</f>
        <v>Clothing</v>
      </c>
      <c r="O630" s="13" t="str">
        <f>PROPER(TRIM(SUBSTITUTE(D630,"###"," ")))</f>
        <v>Abc Pvt Ltd</v>
      </c>
      <c r="P630" s="13" t="str">
        <f t="shared" si="63"/>
        <v>Authority X</v>
      </c>
      <c r="Q630" s="34" t="str">
        <f t="shared" si="64"/>
        <v>Clothing</v>
      </c>
      <c r="R630" s="13" t="str">
        <f t="shared" si="65"/>
        <v>Abc Pvt Ltd</v>
      </c>
      <c r="S630" s="35">
        <f t="shared" si="66"/>
        <v>167</v>
      </c>
      <c r="T630" s="35">
        <f t="shared" si="67"/>
        <v>47</v>
      </c>
      <c r="U630" s="14">
        <f t="shared" si="68"/>
        <v>13649.31</v>
      </c>
      <c r="V630" s="14">
        <f t="shared" si="69"/>
        <v>2279434.77</v>
      </c>
      <c r="W630" s="13" t="str">
        <v>In Stock</v>
      </c>
      <c r="X630" s="13" t="str">
        <v>No</v>
      </c>
      <c r="Y630" s="13">
        <v>0</v>
      </c>
    </row>
    <row r="631" spans="1:25" x14ac:dyDescent="0.3">
      <c r="A631" s="31" t="s">
        <v>1284</v>
      </c>
      <c r="B631" s="31" t="s">
        <v>1285</v>
      </c>
      <c r="C631" s="31" t="s">
        <v>40</v>
      </c>
      <c r="D631" s="31" t="s">
        <v>24</v>
      </c>
      <c r="E631" s="31">
        <v>147</v>
      </c>
      <c r="F631" s="31">
        <v>20</v>
      </c>
      <c r="G631" s="31">
        <v>16748.97</v>
      </c>
      <c r="H631" s="31">
        <v>2462098.59</v>
      </c>
      <c r="I631" s="32">
        <v>45748</v>
      </c>
      <c r="J631" s="32">
        <v>45880</v>
      </c>
      <c r="K631" s="31" t="s">
        <v>29</v>
      </c>
      <c r="L631" s="33" t="s">
        <v>21</v>
      </c>
      <c r="M631" s="13" t="str">
        <f>PROPER(TRIM(SUBSTITUTE(B631,"###"," ")))</f>
        <v>Teach Max</v>
      </c>
      <c r="N631" s="13" t="str">
        <f>PROPER(TRIM(SUBSTITUTE(C631,"###"," ")))</f>
        <v>Electronics</v>
      </c>
      <c r="O631" s="13" t="str">
        <f>PROPER(TRIM(SUBSTITUTE(D631,"###"," ")))</f>
        <v>Omni Suppliers</v>
      </c>
      <c r="P631" s="13" t="str">
        <f t="shared" si="63"/>
        <v>Teach Max</v>
      </c>
      <c r="Q631" s="34" t="str">
        <f t="shared" si="64"/>
        <v>Electronics</v>
      </c>
      <c r="R631" s="13" t="str">
        <f t="shared" si="65"/>
        <v>Omni Suppliers</v>
      </c>
      <c r="S631" s="35">
        <f t="shared" si="66"/>
        <v>147</v>
      </c>
      <c r="T631" s="35">
        <f t="shared" si="67"/>
        <v>20</v>
      </c>
      <c r="U631" s="14">
        <f t="shared" si="68"/>
        <v>16748.97</v>
      </c>
      <c r="V631" s="14">
        <f t="shared" si="69"/>
        <v>2462098.5900000003</v>
      </c>
      <c r="W631" s="13" t="str">
        <v>In Stock</v>
      </c>
      <c r="X631" s="13" t="str">
        <v>No</v>
      </c>
      <c r="Y631" s="13">
        <v>0</v>
      </c>
    </row>
    <row r="632" spans="1:25" x14ac:dyDescent="0.3">
      <c r="A632" s="31" t="s">
        <v>1286</v>
      </c>
      <c r="B632" s="31" t="s">
        <v>1287</v>
      </c>
      <c r="C632" s="31" t="s">
        <v>40</v>
      </c>
      <c r="D632" s="31" t="s">
        <v>45</v>
      </c>
      <c r="E632" s="31">
        <v>190</v>
      </c>
      <c r="F632" s="31">
        <v>86</v>
      </c>
      <c r="G632" s="31">
        <v>13898.3</v>
      </c>
      <c r="H632" s="31">
        <v>2640677</v>
      </c>
      <c r="I632" s="32">
        <v>45761</v>
      </c>
      <c r="J632" s="32">
        <v>45887</v>
      </c>
      <c r="K632" s="13"/>
      <c r="L632" s="33" t="s">
        <v>17</v>
      </c>
      <c r="M632" s="13" t="str">
        <f>PROPER(TRIM(SUBSTITUTE(B632,"###"," ")))</f>
        <v>Difference Pro</v>
      </c>
      <c r="N632" s="13" t="str">
        <f>PROPER(TRIM(SUBSTITUTE(C632,"###"," ")))</f>
        <v>Electronics</v>
      </c>
      <c r="O632" s="13" t="str">
        <f>PROPER(TRIM(SUBSTITUTE(D632,"###"," ")))</f>
        <v>Retailmart Inc</v>
      </c>
      <c r="P632" s="13" t="str">
        <f t="shared" si="63"/>
        <v>Difference Pro</v>
      </c>
      <c r="Q632" s="34" t="str">
        <f t="shared" si="64"/>
        <v>Electronics</v>
      </c>
      <c r="R632" s="13" t="str">
        <f t="shared" si="65"/>
        <v>Retailmart Inc</v>
      </c>
      <c r="S632" s="35">
        <f t="shared" si="66"/>
        <v>190</v>
      </c>
      <c r="T632" s="35">
        <f t="shared" si="67"/>
        <v>86</v>
      </c>
      <c r="U632" s="14">
        <f t="shared" si="68"/>
        <v>13898.3</v>
      </c>
      <c r="V632" s="14">
        <f t="shared" si="69"/>
        <v>2640677</v>
      </c>
      <c r="W632" s="13" t="str">
        <v>In Stock</v>
      </c>
      <c r="X632" s="13" t="str">
        <v>No</v>
      </c>
      <c r="Y632" s="13">
        <v>0</v>
      </c>
    </row>
    <row r="633" spans="1:25" x14ac:dyDescent="0.3">
      <c r="A633" s="31" t="s">
        <v>1288</v>
      </c>
      <c r="B633" s="31" t="s">
        <v>1289</v>
      </c>
      <c r="C633" s="31" t="s">
        <v>44</v>
      </c>
      <c r="D633" s="31" t="s">
        <v>15</v>
      </c>
      <c r="E633" s="31">
        <v>46</v>
      </c>
      <c r="F633" s="31">
        <v>57</v>
      </c>
      <c r="G633" s="31">
        <v>7239.54</v>
      </c>
      <c r="H633" s="31">
        <v>333018.84000000003</v>
      </c>
      <c r="I633" s="32">
        <v>45802</v>
      </c>
      <c r="J633" s="32">
        <v>45862</v>
      </c>
      <c r="K633" s="31" t="s">
        <v>46</v>
      </c>
      <c r="L633" s="33" t="s">
        <v>17</v>
      </c>
      <c r="M633" s="13" t="str">
        <f>PROPER(TRIM(SUBSTITUTE(B633,"###"," ")))</f>
        <v>Development Max</v>
      </c>
      <c r="N633" s="13" t="str">
        <f>PROPER(TRIM(SUBSTITUTE(C633,"###"," ")))</f>
        <v>Groceries</v>
      </c>
      <c r="O633" s="13" t="str">
        <f>PROPER(TRIM(SUBSTITUTE(D633,"###"," ")))</f>
        <v>Global Traders</v>
      </c>
      <c r="P633" s="13" t="str">
        <f t="shared" si="63"/>
        <v>Development Max</v>
      </c>
      <c r="Q633" s="34" t="str">
        <f t="shared" si="64"/>
        <v>Groceries</v>
      </c>
      <c r="R633" s="13" t="str">
        <f t="shared" si="65"/>
        <v>Global Traders</v>
      </c>
      <c r="S633" s="35">
        <f t="shared" si="66"/>
        <v>46</v>
      </c>
      <c r="T633" s="35">
        <f t="shared" si="67"/>
        <v>57</v>
      </c>
      <c r="U633" s="14">
        <f t="shared" si="68"/>
        <v>7239.54</v>
      </c>
      <c r="V633" s="14">
        <f t="shared" si="69"/>
        <v>333018.84000000003</v>
      </c>
      <c r="W633" s="13" t="str">
        <v>Low Stock</v>
      </c>
      <c r="X633" s="13" t="str">
        <v>Yes</v>
      </c>
      <c r="Y633" s="13">
        <v>1</v>
      </c>
    </row>
    <row r="634" spans="1:25" x14ac:dyDescent="0.3">
      <c r="A634" s="31" t="s">
        <v>1290</v>
      </c>
      <c r="B634" s="31" t="s">
        <v>1291</v>
      </c>
      <c r="C634" s="31" t="s">
        <v>14</v>
      </c>
      <c r="D634" s="31" t="s">
        <v>15</v>
      </c>
      <c r="E634" s="31">
        <v>56</v>
      </c>
      <c r="F634" s="31">
        <v>72</v>
      </c>
      <c r="G634" s="31">
        <v>13080.6</v>
      </c>
      <c r="H634" s="31">
        <v>732513.6</v>
      </c>
      <c r="I634" s="32">
        <v>45831</v>
      </c>
      <c r="J634" s="32">
        <v>45922</v>
      </c>
      <c r="K634" s="31" t="s">
        <v>25</v>
      </c>
      <c r="L634" s="33" t="s">
        <v>21</v>
      </c>
      <c r="M634" s="13" t="str">
        <f>PROPER(TRIM(SUBSTITUTE(B634,"###"," ")))</f>
        <v>Light Plus</v>
      </c>
      <c r="N634" s="13" t="str">
        <f>PROPER(TRIM(SUBSTITUTE(C634,"###"," ")))</f>
        <v>Clothing</v>
      </c>
      <c r="O634" s="13" t="str">
        <f>PROPER(TRIM(SUBSTITUTE(D634,"###"," ")))</f>
        <v>Global Traders</v>
      </c>
      <c r="P634" s="13" t="str">
        <f t="shared" si="63"/>
        <v>Light Plus</v>
      </c>
      <c r="Q634" s="34" t="str">
        <f t="shared" si="64"/>
        <v>Clothing</v>
      </c>
      <c r="R634" s="13" t="str">
        <f t="shared" si="65"/>
        <v>Global Traders</v>
      </c>
      <c r="S634" s="35">
        <f t="shared" si="66"/>
        <v>56</v>
      </c>
      <c r="T634" s="35">
        <f t="shared" si="67"/>
        <v>72</v>
      </c>
      <c r="U634" s="14">
        <f t="shared" si="68"/>
        <v>13080.6</v>
      </c>
      <c r="V634" s="14">
        <f t="shared" si="69"/>
        <v>732513.6</v>
      </c>
      <c r="W634" s="13" t="str">
        <v>Low Stock</v>
      </c>
      <c r="X634" s="13" t="str">
        <v>Yes</v>
      </c>
      <c r="Y634" s="13">
        <v>1</v>
      </c>
    </row>
    <row r="635" spans="1:25" x14ac:dyDescent="0.3">
      <c r="A635" s="31" t="s">
        <v>1292</v>
      </c>
      <c r="B635" s="31" t="s">
        <v>1293</v>
      </c>
      <c r="C635" s="31" t="s">
        <v>44</v>
      </c>
      <c r="D635" s="31" t="s">
        <v>41</v>
      </c>
      <c r="E635" s="31">
        <v>144</v>
      </c>
      <c r="F635" s="31">
        <v>58</v>
      </c>
      <c r="G635" s="31">
        <v>16157.55</v>
      </c>
      <c r="H635" s="31">
        <v>2326687.2000000002</v>
      </c>
      <c r="I635" s="32">
        <v>45712</v>
      </c>
      <c r="J635" s="32">
        <v>45942</v>
      </c>
      <c r="K635" s="31" t="s">
        <v>46</v>
      </c>
      <c r="L635" s="33" t="s">
        <v>21</v>
      </c>
      <c r="M635" s="13" t="str">
        <f>PROPER(TRIM(SUBSTITUTE(B635,"###"," ")))</f>
        <v>Take X</v>
      </c>
      <c r="N635" s="13" t="str">
        <f>PROPER(TRIM(SUBSTITUTE(C635,"###"," ")))</f>
        <v>Groceries</v>
      </c>
      <c r="O635" s="13" t="str">
        <f>PROPER(TRIM(SUBSTITUTE(D635,"###"," ")))</f>
        <v>Quickstock</v>
      </c>
      <c r="P635" s="13" t="str">
        <f t="shared" si="63"/>
        <v>Take X</v>
      </c>
      <c r="Q635" s="34" t="str">
        <f t="shared" si="64"/>
        <v>Groceries</v>
      </c>
      <c r="R635" s="13" t="str">
        <f t="shared" si="65"/>
        <v>Quickstock</v>
      </c>
      <c r="S635" s="35">
        <f t="shared" si="66"/>
        <v>144</v>
      </c>
      <c r="T635" s="35">
        <f t="shared" si="67"/>
        <v>58</v>
      </c>
      <c r="U635" s="14">
        <f t="shared" si="68"/>
        <v>16157.55</v>
      </c>
      <c r="V635" s="14">
        <f t="shared" si="69"/>
        <v>2326687.1999999997</v>
      </c>
      <c r="W635" s="13" t="str">
        <v>In Stock</v>
      </c>
      <c r="X635" s="13" t="str">
        <v>No</v>
      </c>
      <c r="Y635" s="13">
        <v>0</v>
      </c>
    </row>
    <row r="636" spans="1:25" x14ac:dyDescent="0.3">
      <c r="A636" s="31" t="s">
        <v>1294</v>
      </c>
      <c r="B636" s="31" t="s">
        <v>1295</v>
      </c>
      <c r="C636" s="31" t="s">
        <v>20</v>
      </c>
      <c r="D636" s="31" t="s">
        <v>53</v>
      </c>
      <c r="E636" s="31">
        <v>76</v>
      </c>
      <c r="F636" s="31">
        <v>98</v>
      </c>
      <c r="G636" s="31">
        <v>5242.72</v>
      </c>
      <c r="H636" s="31">
        <v>398446.72</v>
      </c>
      <c r="I636" s="32">
        <v>45818</v>
      </c>
      <c r="J636" s="32">
        <v>45875</v>
      </c>
      <c r="K636" s="31" t="s">
        <v>54</v>
      </c>
      <c r="L636" s="33" t="s">
        <v>21</v>
      </c>
      <c r="M636" s="13" t="str">
        <f>PROPER(TRIM(SUBSTITUTE(B636,"###"," ")))</f>
        <v>Strategy Lite</v>
      </c>
      <c r="N636" s="13" t="str">
        <f>PROPER(TRIM(SUBSTITUTE(C636,"###"," ")))</f>
        <v>Toys</v>
      </c>
      <c r="O636" s="13" t="str">
        <f>PROPER(TRIM(SUBSTITUTE(D636,"###"," ")))</f>
        <v>Abc Pvt Ltd</v>
      </c>
      <c r="P636" s="13" t="str">
        <f t="shared" si="63"/>
        <v>Strategy Lite</v>
      </c>
      <c r="Q636" s="34" t="str">
        <f t="shared" si="64"/>
        <v>Toys</v>
      </c>
      <c r="R636" s="13" t="str">
        <f t="shared" si="65"/>
        <v>Abc Pvt Ltd</v>
      </c>
      <c r="S636" s="35">
        <f t="shared" si="66"/>
        <v>76</v>
      </c>
      <c r="T636" s="35">
        <f t="shared" si="67"/>
        <v>98</v>
      </c>
      <c r="U636" s="14">
        <f t="shared" si="68"/>
        <v>5242.72</v>
      </c>
      <c r="V636" s="14">
        <f t="shared" si="69"/>
        <v>398446.72000000003</v>
      </c>
      <c r="W636" s="13" t="str">
        <v>Low Stock</v>
      </c>
      <c r="X636" s="13" t="str">
        <v>Yes</v>
      </c>
      <c r="Y636" s="13">
        <v>1</v>
      </c>
    </row>
    <row r="637" spans="1:25" x14ac:dyDescent="0.3">
      <c r="A637" s="31" t="s">
        <v>1296</v>
      </c>
      <c r="B637" s="31" t="s">
        <v>1297</v>
      </c>
      <c r="C637" s="31" t="s">
        <v>14</v>
      </c>
      <c r="D637" s="31" t="s">
        <v>24</v>
      </c>
      <c r="E637" s="31">
        <v>150</v>
      </c>
      <c r="F637" s="31">
        <v>78</v>
      </c>
      <c r="G637" s="31">
        <v>2264.2399999999998</v>
      </c>
      <c r="H637" s="31">
        <v>339635.99999999988</v>
      </c>
      <c r="I637" s="32">
        <v>45849</v>
      </c>
      <c r="J637" s="32">
        <v>45919</v>
      </c>
      <c r="K637" s="31" t="s">
        <v>29</v>
      </c>
      <c r="L637" s="33" t="s">
        <v>58</v>
      </c>
      <c r="M637" s="13" t="str">
        <f>PROPER(TRIM(SUBSTITUTE(B637,"###"," ")))</f>
        <v>Place Pro</v>
      </c>
      <c r="N637" s="13" t="str">
        <f>PROPER(TRIM(SUBSTITUTE(C637,"###"," ")))</f>
        <v>Clothing</v>
      </c>
      <c r="O637" s="13" t="str">
        <f>PROPER(TRIM(SUBSTITUTE(D637,"###"," ")))</f>
        <v>Omni Suppliers</v>
      </c>
      <c r="P637" s="13" t="str">
        <f t="shared" si="63"/>
        <v>Place Pro</v>
      </c>
      <c r="Q637" s="34" t="str">
        <f t="shared" si="64"/>
        <v>Clothing</v>
      </c>
      <c r="R637" s="13" t="str">
        <f t="shared" si="65"/>
        <v>Omni Suppliers</v>
      </c>
      <c r="S637" s="35">
        <f t="shared" si="66"/>
        <v>150</v>
      </c>
      <c r="T637" s="35">
        <f t="shared" si="67"/>
        <v>78</v>
      </c>
      <c r="U637" s="14">
        <f t="shared" si="68"/>
        <v>2264.2399999999998</v>
      </c>
      <c r="V637" s="14">
        <f t="shared" si="69"/>
        <v>339635.99999999994</v>
      </c>
      <c r="W637" s="13" t="str">
        <v>In Stock</v>
      </c>
      <c r="X637" s="13" t="str">
        <v>No</v>
      </c>
      <c r="Y637" s="13">
        <v>0</v>
      </c>
    </row>
    <row r="638" spans="1:25" x14ac:dyDescent="0.3">
      <c r="A638" s="31" t="s">
        <v>1298</v>
      </c>
      <c r="B638" s="31" t="s">
        <v>1299</v>
      </c>
      <c r="C638" s="31" t="s">
        <v>44</v>
      </c>
      <c r="D638" s="13"/>
      <c r="E638" s="13"/>
      <c r="F638" s="31">
        <v>33</v>
      </c>
      <c r="G638" s="31">
        <v>17298.04</v>
      </c>
      <c r="H638" s="13"/>
      <c r="I638" s="32">
        <v>45725</v>
      </c>
      <c r="J638" s="32">
        <v>45870</v>
      </c>
      <c r="K638" s="13"/>
      <c r="L638" s="33" t="s">
        <v>58</v>
      </c>
      <c r="M638" s="13" t="str">
        <f>PROPER(TRIM(SUBSTITUTE(B638,"###"," ")))</f>
        <v>Former Lite</v>
      </c>
      <c r="N638" s="13" t="str">
        <f>PROPER(TRIM(SUBSTITUTE(C638,"###"," ")))</f>
        <v>Groceries</v>
      </c>
      <c r="O638" s="13" t="str">
        <f>PROPER(TRIM(SUBSTITUTE(D638,"###"," ")))</f>
        <v/>
      </c>
      <c r="P638" s="13" t="str">
        <f t="shared" si="63"/>
        <v>Former Lite</v>
      </c>
      <c r="Q638" s="34" t="str">
        <f t="shared" si="64"/>
        <v>Groceries</v>
      </c>
      <c r="R638" s="13" t="str">
        <f t="shared" si="65"/>
        <v>Others</v>
      </c>
      <c r="S638" s="35">
        <f t="shared" si="66"/>
        <v>0</v>
      </c>
      <c r="T638" s="35">
        <f t="shared" si="67"/>
        <v>33</v>
      </c>
      <c r="U638" s="14">
        <f t="shared" si="68"/>
        <v>17298.04</v>
      </c>
      <c r="V638" s="14">
        <f t="shared" si="69"/>
        <v>0</v>
      </c>
      <c r="W638" s="13" t="str">
        <v>Out of Stock</v>
      </c>
      <c r="X638" s="13" t="str">
        <v>Yes</v>
      </c>
      <c r="Y638" s="13">
        <v>1</v>
      </c>
    </row>
    <row r="639" spans="1:25" x14ac:dyDescent="0.3">
      <c r="A639" s="31" t="s">
        <v>1300</v>
      </c>
      <c r="B639" s="31" t="s">
        <v>1301</v>
      </c>
      <c r="C639" s="31" t="s">
        <v>14</v>
      </c>
      <c r="D639" s="31" t="s">
        <v>24</v>
      </c>
      <c r="E639" s="31">
        <v>77</v>
      </c>
      <c r="F639" s="31">
        <v>44</v>
      </c>
      <c r="G639" s="31">
        <v>8457.81</v>
      </c>
      <c r="H639" s="31">
        <v>651251.37</v>
      </c>
      <c r="I639" s="32">
        <v>45775</v>
      </c>
      <c r="J639" s="32">
        <v>45910</v>
      </c>
      <c r="K639" s="31" t="s">
        <v>54</v>
      </c>
      <c r="L639" s="33" t="s">
        <v>33</v>
      </c>
      <c r="M639" s="13" t="str">
        <f>PROPER(TRIM(SUBSTITUTE(B639,"###"," ")))</f>
        <v>Point Pro</v>
      </c>
      <c r="N639" s="13" t="str">
        <f>PROPER(TRIM(SUBSTITUTE(C639,"###"," ")))</f>
        <v>Clothing</v>
      </c>
      <c r="O639" s="13" t="str">
        <f>PROPER(TRIM(SUBSTITUTE(D639,"###"," ")))</f>
        <v>Omni Suppliers</v>
      </c>
      <c r="P639" s="13" t="str">
        <f t="shared" si="63"/>
        <v>Point Pro</v>
      </c>
      <c r="Q639" s="34" t="str">
        <f t="shared" si="64"/>
        <v>Clothing</v>
      </c>
      <c r="R639" s="13" t="str">
        <f t="shared" si="65"/>
        <v>Omni Suppliers</v>
      </c>
      <c r="S639" s="35">
        <f t="shared" si="66"/>
        <v>77</v>
      </c>
      <c r="T639" s="35">
        <f t="shared" si="67"/>
        <v>44</v>
      </c>
      <c r="U639" s="14">
        <f t="shared" si="68"/>
        <v>8457.81</v>
      </c>
      <c r="V639" s="14">
        <f t="shared" si="69"/>
        <v>651251.37</v>
      </c>
      <c r="W639" s="13" t="str">
        <v>In Stock</v>
      </c>
      <c r="X639" s="13" t="str">
        <v>No</v>
      </c>
      <c r="Y639" s="13">
        <v>0</v>
      </c>
    </row>
    <row r="640" spans="1:25" x14ac:dyDescent="0.3">
      <c r="A640" s="31" t="s">
        <v>1302</v>
      </c>
      <c r="B640" s="31" t="s">
        <v>1303</v>
      </c>
      <c r="C640" s="31" t="s">
        <v>28</v>
      </c>
      <c r="D640" s="31" t="s">
        <v>41</v>
      </c>
      <c r="E640" s="31">
        <v>101</v>
      </c>
      <c r="F640" s="31">
        <v>41</v>
      </c>
      <c r="G640" s="31">
        <v>17173.919999999998</v>
      </c>
      <c r="H640" s="31">
        <v>1734565.92</v>
      </c>
      <c r="I640" s="32">
        <v>45805</v>
      </c>
      <c r="J640" s="32">
        <v>45906</v>
      </c>
      <c r="K640" s="13"/>
      <c r="L640" s="33" t="s">
        <v>21</v>
      </c>
      <c r="M640" s="13" t="str">
        <f>PROPER(TRIM(SUBSTITUTE(B640,"###"," ")))</f>
        <v>Easy Max</v>
      </c>
      <c r="N640" s="13" t="str">
        <f>PROPER(TRIM(SUBSTITUTE(C640,"###"," ")))</f>
        <v>Furniture</v>
      </c>
      <c r="O640" s="13" t="str">
        <f>PROPER(TRIM(SUBSTITUTE(D640,"###"," ")))</f>
        <v>Quickstock</v>
      </c>
      <c r="P640" s="13" t="str">
        <f t="shared" si="63"/>
        <v>Easy Max</v>
      </c>
      <c r="Q640" s="34" t="str">
        <f t="shared" si="64"/>
        <v>Furniture</v>
      </c>
      <c r="R640" s="13" t="str">
        <f t="shared" si="65"/>
        <v>Quickstock</v>
      </c>
      <c r="S640" s="35">
        <f t="shared" si="66"/>
        <v>101</v>
      </c>
      <c r="T640" s="35">
        <f t="shared" si="67"/>
        <v>41</v>
      </c>
      <c r="U640" s="14">
        <f t="shared" si="68"/>
        <v>17173.919999999998</v>
      </c>
      <c r="V640" s="14">
        <f t="shared" si="69"/>
        <v>1734565.92</v>
      </c>
      <c r="W640" s="13" t="str">
        <v>In Stock</v>
      </c>
      <c r="X640" s="13" t="str">
        <v>No</v>
      </c>
      <c r="Y640" s="13">
        <v>0</v>
      </c>
    </row>
    <row r="641" spans="1:25" x14ac:dyDescent="0.3">
      <c r="A641" s="31" t="s">
        <v>1305</v>
      </c>
      <c r="B641" s="31" t="s">
        <v>1306</v>
      </c>
      <c r="C641" s="31" t="s">
        <v>28</v>
      </c>
      <c r="D641" s="31" t="s">
        <v>24</v>
      </c>
      <c r="E641" s="31">
        <v>27</v>
      </c>
      <c r="F641" s="31">
        <v>64</v>
      </c>
      <c r="G641" s="31">
        <v>19258.07</v>
      </c>
      <c r="H641" s="31">
        <v>519967.89</v>
      </c>
      <c r="I641" s="32">
        <v>45827</v>
      </c>
      <c r="J641" s="32">
        <v>45917</v>
      </c>
      <c r="K641" s="31" t="s">
        <v>16</v>
      </c>
      <c r="L641" s="33" t="s">
        <v>58</v>
      </c>
      <c r="M641" s="13" t="str">
        <f>PROPER(TRIM(SUBSTITUTE(B641,"###"," ")))</f>
        <v>Pretty X</v>
      </c>
      <c r="N641" s="13" t="str">
        <f>PROPER(TRIM(SUBSTITUTE(C641,"###"," ")))</f>
        <v>Furniture</v>
      </c>
      <c r="O641" s="13" t="str">
        <f>PROPER(TRIM(SUBSTITUTE(D641,"###"," ")))</f>
        <v>Omni Suppliers</v>
      </c>
      <c r="P641" s="13" t="str">
        <f t="shared" si="63"/>
        <v>Pretty X</v>
      </c>
      <c r="Q641" s="34" t="str">
        <f t="shared" si="64"/>
        <v>Furniture</v>
      </c>
      <c r="R641" s="13" t="str">
        <f t="shared" si="65"/>
        <v>Omni Suppliers</v>
      </c>
      <c r="S641" s="35">
        <f t="shared" si="66"/>
        <v>27</v>
      </c>
      <c r="T641" s="35">
        <f t="shared" si="67"/>
        <v>64</v>
      </c>
      <c r="U641" s="14">
        <f t="shared" si="68"/>
        <v>19258.07</v>
      </c>
      <c r="V641" s="14">
        <f t="shared" si="69"/>
        <v>519967.89</v>
      </c>
      <c r="W641" s="13" t="str">
        <v>Low Stock</v>
      </c>
      <c r="X641" s="13" t="str">
        <v>Yes</v>
      </c>
      <c r="Y641" s="13">
        <v>1</v>
      </c>
    </row>
    <row r="642" spans="1:25" x14ac:dyDescent="0.3">
      <c r="A642" s="31" t="s">
        <v>1307</v>
      </c>
      <c r="B642" s="31" t="s">
        <v>208</v>
      </c>
      <c r="C642" s="31" t="s">
        <v>20</v>
      </c>
      <c r="D642" s="31" t="s">
        <v>41</v>
      </c>
      <c r="E642" s="31">
        <v>72</v>
      </c>
      <c r="F642" s="31">
        <v>38</v>
      </c>
      <c r="G642" s="31">
        <v>17461.439999999999</v>
      </c>
      <c r="H642" s="31">
        <v>1257223.6799999999</v>
      </c>
      <c r="I642" s="32">
        <v>45779</v>
      </c>
      <c r="J642" s="32">
        <v>45915</v>
      </c>
      <c r="K642" s="31" t="s">
        <v>25</v>
      </c>
      <c r="L642" s="33" t="s">
        <v>30</v>
      </c>
      <c r="M642" s="13" t="str">
        <f>PROPER(TRIM(SUBSTITUTE(B642,"###"," ")))</f>
        <v>Discover Plus</v>
      </c>
      <c r="N642" s="13" t="str">
        <f>PROPER(TRIM(SUBSTITUTE(C642,"###"," ")))</f>
        <v>Toys</v>
      </c>
      <c r="O642" s="13" t="str">
        <f>PROPER(TRIM(SUBSTITUTE(D642,"###"," ")))</f>
        <v>Quickstock</v>
      </c>
      <c r="P642" s="13" t="str">
        <f t="shared" si="63"/>
        <v>Discover Plus</v>
      </c>
      <c r="Q642" s="34" t="str">
        <f t="shared" si="64"/>
        <v>Toys</v>
      </c>
      <c r="R642" s="13" t="str">
        <f t="shared" si="65"/>
        <v>Quickstock</v>
      </c>
      <c r="S642" s="35">
        <f t="shared" si="66"/>
        <v>72</v>
      </c>
      <c r="T642" s="35">
        <f t="shared" si="67"/>
        <v>38</v>
      </c>
      <c r="U642" s="14">
        <f t="shared" si="68"/>
        <v>17461.439999999999</v>
      </c>
      <c r="V642" s="14">
        <f t="shared" si="69"/>
        <v>1257223.6799999999</v>
      </c>
      <c r="W642" s="13" t="str">
        <v>In Stock</v>
      </c>
      <c r="X642" s="13" t="str">
        <v>No</v>
      </c>
      <c r="Y642" s="13">
        <v>0</v>
      </c>
    </row>
    <row r="643" spans="1:25" x14ac:dyDescent="0.3">
      <c r="A643" s="31" t="s">
        <v>1309</v>
      </c>
      <c r="B643" s="31" t="s">
        <v>1310</v>
      </c>
      <c r="C643" s="31" t="s">
        <v>14</v>
      </c>
      <c r="D643" s="31" t="s">
        <v>15</v>
      </c>
      <c r="E643" s="31">
        <v>167</v>
      </c>
      <c r="F643" s="31">
        <v>49</v>
      </c>
      <c r="G643" s="31">
        <v>970.17</v>
      </c>
      <c r="H643" s="31">
        <v>162018.39000000001</v>
      </c>
      <c r="I643" s="32">
        <v>45749</v>
      </c>
      <c r="J643" s="32">
        <v>45928</v>
      </c>
      <c r="K643" s="31" t="s">
        <v>16</v>
      </c>
      <c r="L643" s="33" t="s">
        <v>30</v>
      </c>
      <c r="M643" s="13" t="str">
        <f>PROPER(TRIM(SUBSTITUTE(B643,"###"," ")))</f>
        <v>Fear X</v>
      </c>
      <c r="N643" s="13" t="str">
        <f>PROPER(TRIM(SUBSTITUTE(C643,"###"," ")))</f>
        <v>Clothing</v>
      </c>
      <c r="O643" s="13" t="str">
        <f>PROPER(TRIM(SUBSTITUTE(D643,"###"," ")))</f>
        <v>Global Traders</v>
      </c>
      <c r="P643" s="13" t="str">
        <f t="shared" ref="P643:P706" si="70">IF(M643="","Unknown",M643)</f>
        <v>Fear X</v>
      </c>
      <c r="Q643" s="34" t="str">
        <f t="shared" ref="Q643:Q706" si="71">IF(N643="","Unknown",N643)</f>
        <v>Clothing</v>
      </c>
      <c r="R643" s="13" t="str">
        <f t="shared" ref="R643:R706" si="72">IF(O643="","Others",O643)</f>
        <v>Global Traders</v>
      </c>
      <c r="S643" s="35">
        <f t="shared" ref="S643:S706" si="73">VALUE(E643)</f>
        <v>167</v>
      </c>
      <c r="T643" s="35">
        <f t="shared" ref="T643:T706" si="74">VALUE(F643)</f>
        <v>49</v>
      </c>
      <c r="U643" s="14">
        <f t="shared" ref="U643:U706" si="75">VALUE(G643)</f>
        <v>970.17</v>
      </c>
      <c r="V643" s="14">
        <f t="shared" ref="V643:V706" si="76">E643*G643</f>
        <v>162018.38999999998</v>
      </c>
      <c r="W643" s="13" t="str">
        <v>In Stock</v>
      </c>
      <c r="X643" s="13" t="str">
        <v>No</v>
      </c>
      <c r="Y643" s="13">
        <v>0</v>
      </c>
    </row>
    <row r="644" spans="1:25" x14ac:dyDescent="0.3">
      <c r="A644" s="31" t="s">
        <v>1311</v>
      </c>
      <c r="B644" s="31" t="s">
        <v>1312</v>
      </c>
      <c r="C644" s="31" t="s">
        <v>28</v>
      </c>
      <c r="D644" s="31" t="s">
        <v>24</v>
      </c>
      <c r="E644" s="31">
        <v>119</v>
      </c>
      <c r="F644" s="31">
        <v>71</v>
      </c>
      <c r="G644" s="31">
        <v>6060.24</v>
      </c>
      <c r="H644" s="31">
        <v>721168.55999999994</v>
      </c>
      <c r="I644" s="32">
        <v>45758</v>
      </c>
      <c r="J644" s="32">
        <v>45900</v>
      </c>
      <c r="K644" s="13"/>
      <c r="L644" s="33" t="s">
        <v>17</v>
      </c>
      <c r="M644" s="13" t="str">
        <f>PROPER(TRIM(SUBSTITUTE(B644,"###"," ")))</f>
        <v>Near Max</v>
      </c>
      <c r="N644" s="13" t="str">
        <f>PROPER(TRIM(SUBSTITUTE(C644,"###"," ")))</f>
        <v>Furniture</v>
      </c>
      <c r="O644" s="13" t="str">
        <f>PROPER(TRIM(SUBSTITUTE(D644,"###"," ")))</f>
        <v>Omni Suppliers</v>
      </c>
      <c r="P644" s="13" t="str">
        <f t="shared" si="70"/>
        <v>Near Max</v>
      </c>
      <c r="Q644" s="34" t="str">
        <f t="shared" si="71"/>
        <v>Furniture</v>
      </c>
      <c r="R644" s="13" t="str">
        <f t="shared" si="72"/>
        <v>Omni Suppliers</v>
      </c>
      <c r="S644" s="35">
        <f t="shared" si="73"/>
        <v>119</v>
      </c>
      <c r="T644" s="35">
        <f t="shared" si="74"/>
        <v>71</v>
      </c>
      <c r="U644" s="14">
        <f t="shared" si="75"/>
        <v>6060.24</v>
      </c>
      <c r="V644" s="14">
        <f t="shared" si="76"/>
        <v>721168.55999999994</v>
      </c>
      <c r="W644" s="13" t="str">
        <v>In Stock</v>
      </c>
      <c r="X644" s="13" t="str">
        <v>No</v>
      </c>
      <c r="Y644" s="13">
        <v>0</v>
      </c>
    </row>
    <row r="645" spans="1:25" x14ac:dyDescent="0.3">
      <c r="A645" s="31" t="s">
        <v>1313</v>
      </c>
      <c r="B645" s="31" t="s">
        <v>1314</v>
      </c>
      <c r="C645" s="31" t="s">
        <v>44</v>
      </c>
      <c r="D645" s="31" t="s">
        <v>41</v>
      </c>
      <c r="E645" s="31">
        <v>186</v>
      </c>
      <c r="F645" s="31">
        <v>97</v>
      </c>
      <c r="G645" s="31">
        <v>14876.7</v>
      </c>
      <c r="H645" s="31">
        <v>2767066.2</v>
      </c>
      <c r="I645" s="32">
        <v>45735</v>
      </c>
      <c r="J645" s="32">
        <v>45927</v>
      </c>
      <c r="K645" s="31" t="s">
        <v>25</v>
      </c>
      <c r="L645" s="33" t="s">
        <v>17</v>
      </c>
      <c r="M645" s="13" t="str">
        <f>PROPER(TRIM(SUBSTITUTE(B645,"###"," ")))</f>
        <v>Pm Max</v>
      </c>
      <c r="N645" s="13" t="str">
        <f>PROPER(TRIM(SUBSTITUTE(C645,"###"," ")))</f>
        <v>Groceries</v>
      </c>
      <c r="O645" s="13" t="str">
        <f>PROPER(TRIM(SUBSTITUTE(D645,"###"," ")))</f>
        <v>Quickstock</v>
      </c>
      <c r="P645" s="13" t="str">
        <f t="shared" si="70"/>
        <v>Pm Max</v>
      </c>
      <c r="Q645" s="34" t="str">
        <f t="shared" si="71"/>
        <v>Groceries</v>
      </c>
      <c r="R645" s="13" t="str">
        <f t="shared" si="72"/>
        <v>Quickstock</v>
      </c>
      <c r="S645" s="35">
        <f t="shared" si="73"/>
        <v>186</v>
      </c>
      <c r="T645" s="35">
        <f t="shared" si="74"/>
        <v>97</v>
      </c>
      <c r="U645" s="14">
        <f t="shared" si="75"/>
        <v>14876.7</v>
      </c>
      <c r="V645" s="14">
        <f t="shared" si="76"/>
        <v>2767066.2</v>
      </c>
      <c r="W645" s="13" t="str">
        <v>In Stock</v>
      </c>
      <c r="X645" s="13" t="str">
        <v>No</v>
      </c>
      <c r="Y645" s="13">
        <v>0</v>
      </c>
    </row>
    <row r="646" spans="1:25" x14ac:dyDescent="0.3">
      <c r="A646" s="31" t="s">
        <v>1315</v>
      </c>
      <c r="B646" s="31" t="s">
        <v>1316</v>
      </c>
      <c r="C646" s="31" t="s">
        <v>44</v>
      </c>
      <c r="D646" s="31" t="s">
        <v>15</v>
      </c>
      <c r="E646" s="31">
        <v>67</v>
      </c>
      <c r="F646" s="31">
        <v>27</v>
      </c>
      <c r="G646" s="31">
        <v>17551.37</v>
      </c>
      <c r="H646" s="31">
        <v>1175941.79</v>
      </c>
      <c r="I646" s="32">
        <v>45684</v>
      </c>
      <c r="J646" s="32">
        <v>45878</v>
      </c>
      <c r="K646" s="31" t="s">
        <v>25</v>
      </c>
      <c r="L646" s="33" t="s">
        <v>30</v>
      </c>
      <c r="M646" s="13" t="str">
        <f>PROPER(TRIM(SUBSTITUTE(B646,"###"," ")))</f>
        <v>Remember X</v>
      </c>
      <c r="N646" s="13" t="str">
        <f>PROPER(TRIM(SUBSTITUTE(C646,"###"," ")))</f>
        <v>Groceries</v>
      </c>
      <c r="O646" s="13" t="str">
        <f>PROPER(TRIM(SUBSTITUTE(D646,"###"," ")))</f>
        <v>Global Traders</v>
      </c>
      <c r="P646" s="13" t="str">
        <f t="shared" si="70"/>
        <v>Remember X</v>
      </c>
      <c r="Q646" s="34" t="str">
        <f t="shared" si="71"/>
        <v>Groceries</v>
      </c>
      <c r="R646" s="13" t="str">
        <f t="shared" si="72"/>
        <v>Global Traders</v>
      </c>
      <c r="S646" s="35">
        <f t="shared" si="73"/>
        <v>67</v>
      </c>
      <c r="T646" s="35">
        <f t="shared" si="74"/>
        <v>27</v>
      </c>
      <c r="U646" s="14">
        <f t="shared" si="75"/>
        <v>17551.37</v>
      </c>
      <c r="V646" s="14">
        <f t="shared" si="76"/>
        <v>1175941.79</v>
      </c>
      <c r="W646" s="13" t="str">
        <v>In Stock</v>
      </c>
      <c r="X646" s="13" t="str">
        <v>No</v>
      </c>
      <c r="Y646" s="13">
        <v>0</v>
      </c>
    </row>
    <row r="647" spans="1:25" x14ac:dyDescent="0.3">
      <c r="A647" s="31" t="s">
        <v>1317</v>
      </c>
      <c r="B647" s="31" t="s">
        <v>1318</v>
      </c>
      <c r="C647" s="31" t="s">
        <v>28</v>
      </c>
      <c r="D647" s="31" t="s">
        <v>24</v>
      </c>
      <c r="E647" s="31">
        <v>109</v>
      </c>
      <c r="F647" s="31">
        <v>60</v>
      </c>
      <c r="G647" s="31">
        <v>19781.12</v>
      </c>
      <c r="H647" s="31">
        <v>2156142.08</v>
      </c>
      <c r="I647" s="32">
        <v>45778</v>
      </c>
      <c r="J647" s="32">
        <v>45902</v>
      </c>
      <c r="K647" s="31" t="s">
        <v>46</v>
      </c>
      <c r="L647" s="33" t="s">
        <v>17</v>
      </c>
      <c r="M647" s="13" t="str">
        <f>PROPER(TRIM(SUBSTITUTE(B647,"###"," ")))</f>
        <v>Challenge Max</v>
      </c>
      <c r="N647" s="13" t="str">
        <f>PROPER(TRIM(SUBSTITUTE(C647,"###"," ")))</f>
        <v>Furniture</v>
      </c>
      <c r="O647" s="13" t="str">
        <f>PROPER(TRIM(SUBSTITUTE(D647,"###"," ")))</f>
        <v>Omni Suppliers</v>
      </c>
      <c r="P647" s="13" t="str">
        <f t="shared" si="70"/>
        <v>Challenge Max</v>
      </c>
      <c r="Q647" s="34" t="str">
        <f t="shared" si="71"/>
        <v>Furniture</v>
      </c>
      <c r="R647" s="13" t="str">
        <f t="shared" si="72"/>
        <v>Omni Suppliers</v>
      </c>
      <c r="S647" s="35">
        <f t="shared" si="73"/>
        <v>109</v>
      </c>
      <c r="T647" s="35">
        <f t="shared" si="74"/>
        <v>60</v>
      </c>
      <c r="U647" s="14">
        <f t="shared" si="75"/>
        <v>19781.12</v>
      </c>
      <c r="V647" s="14">
        <f t="shared" si="76"/>
        <v>2156142.08</v>
      </c>
      <c r="W647" s="13" t="str">
        <v>In Stock</v>
      </c>
      <c r="X647" s="13" t="str">
        <v>No</v>
      </c>
      <c r="Y647" s="13">
        <v>0</v>
      </c>
    </row>
    <row r="648" spans="1:25" x14ac:dyDescent="0.3">
      <c r="A648" s="31" t="s">
        <v>1319</v>
      </c>
      <c r="B648" s="31" t="s">
        <v>1320</v>
      </c>
      <c r="C648" s="31" t="s">
        <v>28</v>
      </c>
      <c r="D648" s="31" t="s">
        <v>24</v>
      </c>
      <c r="E648" s="31">
        <v>182</v>
      </c>
      <c r="F648" s="31">
        <v>35</v>
      </c>
      <c r="G648" s="31">
        <v>4828.2299999999996</v>
      </c>
      <c r="H648" s="31">
        <v>878737.85999999987</v>
      </c>
      <c r="I648" s="32">
        <v>45786</v>
      </c>
      <c r="J648" s="32">
        <v>45896</v>
      </c>
      <c r="K648" s="31" t="s">
        <v>46</v>
      </c>
      <c r="L648" s="33" t="s">
        <v>58</v>
      </c>
      <c r="M648" s="13" t="str">
        <f>PROPER(TRIM(SUBSTITUTE(B648,"###"," ")))</f>
        <v>Lot Max</v>
      </c>
      <c r="N648" s="13" t="str">
        <f>PROPER(TRIM(SUBSTITUTE(C648,"###"," ")))</f>
        <v>Furniture</v>
      </c>
      <c r="O648" s="13" t="str">
        <f>PROPER(TRIM(SUBSTITUTE(D648,"###"," ")))</f>
        <v>Omni Suppliers</v>
      </c>
      <c r="P648" s="13" t="str">
        <f t="shared" si="70"/>
        <v>Lot Max</v>
      </c>
      <c r="Q648" s="34" t="str">
        <f t="shared" si="71"/>
        <v>Furniture</v>
      </c>
      <c r="R648" s="13" t="str">
        <f t="shared" si="72"/>
        <v>Omni Suppliers</v>
      </c>
      <c r="S648" s="35">
        <f t="shared" si="73"/>
        <v>182</v>
      </c>
      <c r="T648" s="35">
        <f t="shared" si="74"/>
        <v>35</v>
      </c>
      <c r="U648" s="14">
        <f t="shared" si="75"/>
        <v>4828.2299999999996</v>
      </c>
      <c r="V648" s="14">
        <f t="shared" si="76"/>
        <v>878737.85999999987</v>
      </c>
      <c r="W648" s="13" t="str">
        <v>In Stock</v>
      </c>
      <c r="X648" s="13" t="str">
        <v>No</v>
      </c>
      <c r="Y648" s="13">
        <v>0</v>
      </c>
    </row>
    <row r="649" spans="1:25" x14ac:dyDescent="0.3">
      <c r="A649" s="31" t="s">
        <v>1321</v>
      </c>
      <c r="B649" s="31" t="s">
        <v>1322</v>
      </c>
      <c r="C649" s="31" t="s">
        <v>44</v>
      </c>
      <c r="D649" s="31" t="s">
        <v>45</v>
      </c>
      <c r="E649" s="31">
        <v>157</v>
      </c>
      <c r="F649" s="31">
        <v>31</v>
      </c>
      <c r="G649" s="31">
        <v>11677</v>
      </c>
      <c r="H649" s="31">
        <v>1833289</v>
      </c>
      <c r="I649" s="32">
        <v>45697</v>
      </c>
      <c r="J649" s="32">
        <v>45896</v>
      </c>
      <c r="K649" s="13"/>
      <c r="L649" s="33" t="s">
        <v>33</v>
      </c>
      <c r="M649" s="13" t="str">
        <f>PROPER(TRIM(SUBSTITUTE(B649,"###"," ")))</f>
        <v>Live Mini</v>
      </c>
      <c r="N649" s="13" t="str">
        <f>PROPER(TRIM(SUBSTITUTE(C649,"###"," ")))</f>
        <v>Groceries</v>
      </c>
      <c r="O649" s="13" t="str">
        <f>PROPER(TRIM(SUBSTITUTE(D649,"###"," ")))</f>
        <v>Retailmart Inc</v>
      </c>
      <c r="P649" s="13" t="str">
        <f t="shared" si="70"/>
        <v>Live Mini</v>
      </c>
      <c r="Q649" s="34" t="str">
        <f t="shared" si="71"/>
        <v>Groceries</v>
      </c>
      <c r="R649" s="13" t="str">
        <f t="shared" si="72"/>
        <v>Retailmart Inc</v>
      </c>
      <c r="S649" s="35">
        <f t="shared" si="73"/>
        <v>157</v>
      </c>
      <c r="T649" s="35">
        <f t="shared" si="74"/>
        <v>31</v>
      </c>
      <c r="U649" s="14">
        <f t="shared" si="75"/>
        <v>11677</v>
      </c>
      <c r="V649" s="14">
        <f t="shared" si="76"/>
        <v>1833289</v>
      </c>
      <c r="W649" s="13" t="str">
        <v>In Stock</v>
      </c>
      <c r="X649" s="13" t="str">
        <v>No</v>
      </c>
      <c r="Y649" s="13">
        <v>0</v>
      </c>
    </row>
    <row r="650" spans="1:25" x14ac:dyDescent="0.3">
      <c r="A650" s="31" t="s">
        <v>1323</v>
      </c>
      <c r="B650" s="31" t="s">
        <v>643</v>
      </c>
      <c r="C650" s="31" t="s">
        <v>28</v>
      </c>
      <c r="D650" s="31" t="s">
        <v>45</v>
      </c>
      <c r="E650" s="31">
        <v>148</v>
      </c>
      <c r="F650" s="31">
        <v>88</v>
      </c>
      <c r="G650" s="31">
        <v>5083.53</v>
      </c>
      <c r="H650" s="31">
        <v>752362.44</v>
      </c>
      <c r="I650" s="32">
        <v>45690</v>
      </c>
      <c r="J650" s="32">
        <v>45896</v>
      </c>
      <c r="K650" s="31" t="s">
        <v>25</v>
      </c>
      <c r="L650" s="33" t="s">
        <v>30</v>
      </c>
      <c r="M650" s="13" t="str">
        <f>PROPER(TRIM(SUBSTITUTE(B650,"###"," ")))</f>
        <v>Southern Mini</v>
      </c>
      <c r="N650" s="13" t="str">
        <f>PROPER(TRIM(SUBSTITUTE(C650,"###"," ")))</f>
        <v>Furniture</v>
      </c>
      <c r="O650" s="13" t="str">
        <f>PROPER(TRIM(SUBSTITUTE(D650,"###"," ")))</f>
        <v>Retailmart Inc</v>
      </c>
      <c r="P650" s="13" t="str">
        <f t="shared" si="70"/>
        <v>Southern Mini</v>
      </c>
      <c r="Q650" s="34" t="str">
        <f t="shared" si="71"/>
        <v>Furniture</v>
      </c>
      <c r="R650" s="13" t="str">
        <f t="shared" si="72"/>
        <v>Retailmart Inc</v>
      </c>
      <c r="S650" s="35">
        <f t="shared" si="73"/>
        <v>148</v>
      </c>
      <c r="T650" s="35">
        <f t="shared" si="74"/>
        <v>88</v>
      </c>
      <c r="U650" s="14">
        <f t="shared" si="75"/>
        <v>5083.53</v>
      </c>
      <c r="V650" s="14">
        <f t="shared" si="76"/>
        <v>752362.44</v>
      </c>
      <c r="W650" s="13" t="str">
        <v>In Stock</v>
      </c>
      <c r="X650" s="13" t="str">
        <v>No</v>
      </c>
      <c r="Y650" s="13">
        <v>0</v>
      </c>
    </row>
    <row r="651" spans="1:25" x14ac:dyDescent="0.3">
      <c r="A651" s="31" t="s">
        <v>1324</v>
      </c>
      <c r="B651" s="31" t="s">
        <v>1325</v>
      </c>
      <c r="C651" s="31" t="s">
        <v>44</v>
      </c>
      <c r="D651" s="31" t="s">
        <v>41</v>
      </c>
      <c r="E651" s="31">
        <v>160</v>
      </c>
      <c r="F651" s="31">
        <v>92</v>
      </c>
      <c r="G651" s="31">
        <v>18197.060000000001</v>
      </c>
      <c r="H651" s="31">
        <v>2911529.6</v>
      </c>
      <c r="I651" s="32">
        <v>45737</v>
      </c>
      <c r="J651" s="32">
        <v>45937</v>
      </c>
      <c r="K651" s="31" t="s">
        <v>46</v>
      </c>
      <c r="L651" s="33" t="s">
        <v>17</v>
      </c>
      <c r="M651" s="13" t="str">
        <f>PROPER(TRIM(SUBSTITUTE(B651,"###"," ")))</f>
        <v>Real Lite</v>
      </c>
      <c r="N651" s="13" t="str">
        <f>PROPER(TRIM(SUBSTITUTE(C651,"###"," ")))</f>
        <v>Groceries</v>
      </c>
      <c r="O651" s="13" t="str">
        <f>PROPER(TRIM(SUBSTITUTE(D651,"###"," ")))</f>
        <v>Quickstock</v>
      </c>
      <c r="P651" s="13" t="str">
        <f t="shared" si="70"/>
        <v>Real Lite</v>
      </c>
      <c r="Q651" s="34" t="str">
        <f t="shared" si="71"/>
        <v>Groceries</v>
      </c>
      <c r="R651" s="13" t="str">
        <f t="shared" si="72"/>
        <v>Quickstock</v>
      </c>
      <c r="S651" s="35">
        <f t="shared" si="73"/>
        <v>160</v>
      </c>
      <c r="T651" s="35">
        <f t="shared" si="74"/>
        <v>92</v>
      </c>
      <c r="U651" s="14">
        <f t="shared" si="75"/>
        <v>18197.060000000001</v>
      </c>
      <c r="V651" s="14">
        <f t="shared" si="76"/>
        <v>2911529.6</v>
      </c>
      <c r="W651" s="13" t="str">
        <v>In Stock</v>
      </c>
      <c r="X651" s="13" t="str">
        <v>No</v>
      </c>
      <c r="Y651" s="13">
        <v>0</v>
      </c>
    </row>
    <row r="652" spans="1:25" x14ac:dyDescent="0.3">
      <c r="A652" s="31" t="s">
        <v>1326</v>
      </c>
      <c r="B652" s="31" t="s">
        <v>1327</v>
      </c>
      <c r="C652" s="31" t="s">
        <v>40</v>
      </c>
      <c r="D652" s="31" t="s">
        <v>41</v>
      </c>
      <c r="E652" s="31">
        <v>64</v>
      </c>
      <c r="F652" s="31">
        <v>27</v>
      </c>
      <c r="G652" s="31">
        <v>10373.049999999999</v>
      </c>
      <c r="H652" s="31">
        <v>663875.19999999995</v>
      </c>
      <c r="I652" s="32">
        <v>45757</v>
      </c>
      <c r="J652" s="32">
        <v>45877</v>
      </c>
      <c r="K652" s="31" t="s">
        <v>16</v>
      </c>
      <c r="L652" s="33" t="s">
        <v>30</v>
      </c>
      <c r="M652" s="13" t="str">
        <f>PROPER(TRIM(SUBSTITUTE(B652,"###"," ")))</f>
        <v>Sometimes Plus</v>
      </c>
      <c r="N652" s="13" t="str">
        <f>PROPER(TRIM(SUBSTITUTE(C652,"###"," ")))</f>
        <v>Electronics</v>
      </c>
      <c r="O652" s="13" t="str">
        <f>PROPER(TRIM(SUBSTITUTE(D652,"###"," ")))</f>
        <v>Quickstock</v>
      </c>
      <c r="P652" s="13" t="str">
        <f t="shared" si="70"/>
        <v>Sometimes Plus</v>
      </c>
      <c r="Q652" s="34" t="str">
        <f t="shared" si="71"/>
        <v>Electronics</v>
      </c>
      <c r="R652" s="13" t="str">
        <f t="shared" si="72"/>
        <v>Quickstock</v>
      </c>
      <c r="S652" s="35">
        <f t="shared" si="73"/>
        <v>64</v>
      </c>
      <c r="T652" s="35">
        <f t="shared" si="74"/>
        <v>27</v>
      </c>
      <c r="U652" s="14">
        <f t="shared" si="75"/>
        <v>10373.049999999999</v>
      </c>
      <c r="V652" s="14">
        <f t="shared" si="76"/>
        <v>663875.19999999995</v>
      </c>
      <c r="W652" s="13" t="str">
        <v>In Stock</v>
      </c>
      <c r="X652" s="13" t="str">
        <v>No</v>
      </c>
      <c r="Y652" s="13">
        <v>0</v>
      </c>
    </row>
    <row r="653" spans="1:25" x14ac:dyDescent="0.3">
      <c r="A653" s="31" t="s">
        <v>1328</v>
      </c>
      <c r="B653" s="31" t="s">
        <v>1329</v>
      </c>
      <c r="C653" s="31" t="s">
        <v>20</v>
      </c>
      <c r="D653" s="31" t="s">
        <v>45</v>
      </c>
      <c r="E653" s="31">
        <v>75</v>
      </c>
      <c r="F653" s="31">
        <v>73</v>
      </c>
      <c r="G653" s="31">
        <v>8720.19</v>
      </c>
      <c r="H653" s="31">
        <v>654014.25</v>
      </c>
      <c r="I653" s="32">
        <v>45841</v>
      </c>
      <c r="J653" s="32">
        <v>45930</v>
      </c>
      <c r="K653" s="31" t="s">
        <v>16</v>
      </c>
      <c r="L653" s="33" t="s">
        <v>58</v>
      </c>
      <c r="M653" s="13" t="str">
        <f>PROPER(TRIM(SUBSTITUTE(B653,"###"," ")))</f>
        <v>Travel Max</v>
      </c>
      <c r="N653" s="13" t="str">
        <f>PROPER(TRIM(SUBSTITUTE(C653,"###"," ")))</f>
        <v>Toys</v>
      </c>
      <c r="O653" s="13" t="str">
        <f>PROPER(TRIM(SUBSTITUTE(D653,"###"," ")))</f>
        <v>Retailmart Inc</v>
      </c>
      <c r="P653" s="13" t="str">
        <f t="shared" si="70"/>
        <v>Travel Max</v>
      </c>
      <c r="Q653" s="34" t="str">
        <f t="shared" si="71"/>
        <v>Toys</v>
      </c>
      <c r="R653" s="13" t="str">
        <f t="shared" si="72"/>
        <v>Retailmart Inc</v>
      </c>
      <c r="S653" s="35">
        <f t="shared" si="73"/>
        <v>75</v>
      </c>
      <c r="T653" s="35">
        <f t="shared" si="74"/>
        <v>73</v>
      </c>
      <c r="U653" s="14">
        <f t="shared" si="75"/>
        <v>8720.19</v>
      </c>
      <c r="V653" s="14">
        <f t="shared" si="76"/>
        <v>654014.25</v>
      </c>
      <c r="W653" s="13" t="str">
        <v>In Stock</v>
      </c>
      <c r="X653" s="13" t="str">
        <v>No</v>
      </c>
      <c r="Y653" s="13">
        <v>0</v>
      </c>
    </row>
    <row r="654" spans="1:25" x14ac:dyDescent="0.3">
      <c r="A654" s="31" t="s">
        <v>1330</v>
      </c>
      <c r="B654" s="31" t="s">
        <v>1331</v>
      </c>
      <c r="C654" s="31" t="s">
        <v>44</v>
      </c>
      <c r="D654" s="31" t="s">
        <v>15</v>
      </c>
      <c r="E654" s="31">
        <v>104</v>
      </c>
      <c r="F654" s="31">
        <v>38</v>
      </c>
      <c r="G654" s="31">
        <v>17855.84</v>
      </c>
      <c r="H654" s="31">
        <v>1857007.36</v>
      </c>
      <c r="I654" s="32">
        <v>45678</v>
      </c>
      <c r="J654" s="32">
        <v>45860</v>
      </c>
      <c r="K654" s="31" t="s">
        <v>29</v>
      </c>
      <c r="L654" s="33" t="s">
        <v>17</v>
      </c>
      <c r="M654" s="13" t="str">
        <f>PROPER(TRIM(SUBSTITUTE(B654,"###"," ")))</f>
        <v>Quickly X</v>
      </c>
      <c r="N654" s="13" t="str">
        <f>PROPER(TRIM(SUBSTITUTE(C654,"###"," ")))</f>
        <v>Groceries</v>
      </c>
      <c r="O654" s="13" t="str">
        <f>PROPER(TRIM(SUBSTITUTE(D654,"###"," ")))</f>
        <v>Global Traders</v>
      </c>
      <c r="P654" s="13" t="str">
        <f t="shared" si="70"/>
        <v>Quickly X</v>
      </c>
      <c r="Q654" s="34" t="str">
        <f t="shared" si="71"/>
        <v>Groceries</v>
      </c>
      <c r="R654" s="13" t="str">
        <f t="shared" si="72"/>
        <v>Global Traders</v>
      </c>
      <c r="S654" s="35">
        <f t="shared" si="73"/>
        <v>104</v>
      </c>
      <c r="T654" s="35">
        <f t="shared" si="74"/>
        <v>38</v>
      </c>
      <c r="U654" s="14">
        <f t="shared" si="75"/>
        <v>17855.84</v>
      </c>
      <c r="V654" s="14">
        <f t="shared" si="76"/>
        <v>1857007.36</v>
      </c>
      <c r="W654" s="13" t="str">
        <v>In Stock</v>
      </c>
      <c r="X654" s="13" t="str">
        <v>No</v>
      </c>
      <c r="Y654" s="13">
        <v>0</v>
      </c>
    </row>
    <row r="655" spans="1:25" x14ac:dyDescent="0.3">
      <c r="A655" s="31" t="s">
        <v>1332</v>
      </c>
      <c r="B655" s="31" t="s">
        <v>873</v>
      </c>
      <c r="C655" s="31" t="s">
        <v>20</v>
      </c>
      <c r="D655" s="31" t="s">
        <v>15</v>
      </c>
      <c r="E655" s="31">
        <v>149</v>
      </c>
      <c r="F655" s="13"/>
      <c r="G655" s="31">
        <v>12644.59</v>
      </c>
      <c r="H655" s="31">
        <v>1884043.91</v>
      </c>
      <c r="I655" s="32">
        <v>45779</v>
      </c>
      <c r="J655" s="32">
        <v>45866</v>
      </c>
      <c r="K655" s="31" t="s">
        <v>25</v>
      </c>
      <c r="L655" s="33" t="s">
        <v>58</v>
      </c>
      <c r="M655" s="13" t="str">
        <f>PROPER(TRIM(SUBSTITUTE(B655,"###"," ")))</f>
        <v>Radio Mini</v>
      </c>
      <c r="N655" s="13" t="str">
        <f>PROPER(TRIM(SUBSTITUTE(C655,"###"," ")))</f>
        <v>Toys</v>
      </c>
      <c r="O655" s="13" t="str">
        <f>PROPER(TRIM(SUBSTITUTE(D655,"###"," ")))</f>
        <v>Global Traders</v>
      </c>
      <c r="P655" s="13" t="str">
        <f t="shared" si="70"/>
        <v>Radio Mini</v>
      </c>
      <c r="Q655" s="34" t="str">
        <f t="shared" si="71"/>
        <v>Toys</v>
      </c>
      <c r="R655" s="13" t="str">
        <f t="shared" si="72"/>
        <v>Global Traders</v>
      </c>
      <c r="S655" s="35">
        <f t="shared" si="73"/>
        <v>149</v>
      </c>
      <c r="T655" s="35">
        <f t="shared" si="74"/>
        <v>0</v>
      </c>
      <c r="U655" s="14">
        <f t="shared" si="75"/>
        <v>12644.59</v>
      </c>
      <c r="V655" s="14">
        <f t="shared" si="76"/>
        <v>1884043.91</v>
      </c>
      <c r="W655" s="13" t="str">
        <v>In Stock</v>
      </c>
      <c r="X655" s="13" t="str">
        <v>No</v>
      </c>
      <c r="Y655" s="13">
        <v>0</v>
      </c>
    </row>
    <row r="656" spans="1:25" x14ac:dyDescent="0.3">
      <c r="A656" s="31" t="s">
        <v>1333</v>
      </c>
      <c r="B656" s="31" t="s">
        <v>84</v>
      </c>
      <c r="C656" s="31" t="s">
        <v>20</v>
      </c>
      <c r="D656" s="31" t="s">
        <v>24</v>
      </c>
      <c r="E656" s="31">
        <v>178</v>
      </c>
      <c r="F656" s="31">
        <v>23</v>
      </c>
      <c r="G656" s="31">
        <v>13544.71</v>
      </c>
      <c r="H656" s="31">
        <v>2410958.38</v>
      </c>
      <c r="I656" s="32">
        <v>45742</v>
      </c>
      <c r="J656" s="32">
        <v>45925</v>
      </c>
      <c r="K656" s="31" t="s">
        <v>29</v>
      </c>
      <c r="L656" s="33" t="s">
        <v>30</v>
      </c>
      <c r="M656" s="13" t="str">
        <f>PROPER(TRIM(SUBSTITUTE(B656,"###"," ")))</f>
        <v>Table Pro</v>
      </c>
      <c r="N656" s="13" t="str">
        <f>PROPER(TRIM(SUBSTITUTE(C656,"###"," ")))</f>
        <v>Toys</v>
      </c>
      <c r="O656" s="13" t="str">
        <f>PROPER(TRIM(SUBSTITUTE(D656,"###"," ")))</f>
        <v>Omni Suppliers</v>
      </c>
      <c r="P656" s="13" t="str">
        <f t="shared" si="70"/>
        <v>Table Pro</v>
      </c>
      <c r="Q656" s="34" t="str">
        <f t="shared" si="71"/>
        <v>Toys</v>
      </c>
      <c r="R656" s="13" t="str">
        <f t="shared" si="72"/>
        <v>Omni Suppliers</v>
      </c>
      <c r="S656" s="35">
        <f t="shared" si="73"/>
        <v>178</v>
      </c>
      <c r="T656" s="35">
        <f t="shared" si="74"/>
        <v>23</v>
      </c>
      <c r="U656" s="14">
        <f t="shared" si="75"/>
        <v>13544.71</v>
      </c>
      <c r="V656" s="14">
        <f t="shared" si="76"/>
        <v>2410958.38</v>
      </c>
      <c r="W656" s="13" t="str">
        <v>In Stock</v>
      </c>
      <c r="X656" s="13" t="str">
        <v>No</v>
      </c>
      <c r="Y656" s="13">
        <v>0</v>
      </c>
    </row>
    <row r="657" spans="1:25" x14ac:dyDescent="0.3">
      <c r="A657" s="31" t="s">
        <v>1334</v>
      </c>
      <c r="B657" s="31" t="s">
        <v>1335</v>
      </c>
      <c r="C657" s="31" t="s">
        <v>28</v>
      </c>
      <c r="D657" s="31" t="s">
        <v>24</v>
      </c>
      <c r="E657" s="31">
        <v>149</v>
      </c>
      <c r="F657" s="31">
        <v>95</v>
      </c>
      <c r="G657" s="31">
        <v>9778.9599999999991</v>
      </c>
      <c r="H657" s="31">
        <v>1457065.04</v>
      </c>
      <c r="I657" s="32">
        <v>45725</v>
      </c>
      <c r="J657" s="32">
        <v>45894</v>
      </c>
      <c r="K657" s="31" t="s">
        <v>25</v>
      </c>
      <c r="L657" s="33" t="s">
        <v>33</v>
      </c>
      <c r="M657" s="13" t="str">
        <f>PROPER(TRIM(SUBSTITUTE(B657,"###"," ")))</f>
        <v>International Lite</v>
      </c>
      <c r="N657" s="13" t="str">
        <f>PROPER(TRIM(SUBSTITUTE(C657,"###"," ")))</f>
        <v>Furniture</v>
      </c>
      <c r="O657" s="13" t="str">
        <f>PROPER(TRIM(SUBSTITUTE(D657,"###"," ")))</f>
        <v>Omni Suppliers</v>
      </c>
      <c r="P657" s="13" t="str">
        <f t="shared" si="70"/>
        <v>International Lite</v>
      </c>
      <c r="Q657" s="34" t="str">
        <f t="shared" si="71"/>
        <v>Furniture</v>
      </c>
      <c r="R657" s="13" t="str">
        <f t="shared" si="72"/>
        <v>Omni Suppliers</v>
      </c>
      <c r="S657" s="35">
        <f t="shared" si="73"/>
        <v>149</v>
      </c>
      <c r="T657" s="35">
        <f t="shared" si="74"/>
        <v>95</v>
      </c>
      <c r="U657" s="14">
        <f t="shared" si="75"/>
        <v>9778.9599999999991</v>
      </c>
      <c r="V657" s="14">
        <f t="shared" si="76"/>
        <v>1457065.0399999998</v>
      </c>
      <c r="W657" s="13" t="str">
        <v>In Stock</v>
      </c>
      <c r="X657" s="13" t="str">
        <v>No</v>
      </c>
      <c r="Y657" s="13">
        <v>0</v>
      </c>
    </row>
    <row r="658" spans="1:25" x14ac:dyDescent="0.3">
      <c r="A658" s="31" t="s">
        <v>1336</v>
      </c>
      <c r="B658" s="31" t="s">
        <v>1337</v>
      </c>
      <c r="C658" s="31" t="s">
        <v>44</v>
      </c>
      <c r="D658" s="31" t="s">
        <v>15</v>
      </c>
      <c r="E658" s="31">
        <v>161</v>
      </c>
      <c r="F658" s="31">
        <v>74</v>
      </c>
      <c r="G658" s="31">
        <v>19677.61</v>
      </c>
      <c r="H658" s="31">
        <v>3168095.21</v>
      </c>
      <c r="I658" s="32">
        <v>45676</v>
      </c>
      <c r="J658" s="32">
        <v>45874</v>
      </c>
      <c r="K658" s="31" t="s">
        <v>57</v>
      </c>
      <c r="L658" s="33" t="s">
        <v>30</v>
      </c>
      <c r="M658" s="13" t="str">
        <f>PROPER(TRIM(SUBSTITUTE(B658,"###"," ")))</f>
        <v>Authority Lite</v>
      </c>
      <c r="N658" s="13" t="str">
        <f>PROPER(TRIM(SUBSTITUTE(C658,"###"," ")))</f>
        <v>Groceries</v>
      </c>
      <c r="O658" s="13" t="str">
        <f>PROPER(TRIM(SUBSTITUTE(D658,"###"," ")))</f>
        <v>Global Traders</v>
      </c>
      <c r="P658" s="13" t="str">
        <f t="shared" si="70"/>
        <v>Authority Lite</v>
      </c>
      <c r="Q658" s="34" t="str">
        <f t="shared" si="71"/>
        <v>Groceries</v>
      </c>
      <c r="R658" s="13" t="str">
        <f t="shared" si="72"/>
        <v>Global Traders</v>
      </c>
      <c r="S658" s="35">
        <f t="shared" si="73"/>
        <v>161</v>
      </c>
      <c r="T658" s="35">
        <f t="shared" si="74"/>
        <v>74</v>
      </c>
      <c r="U658" s="14">
        <f t="shared" si="75"/>
        <v>19677.61</v>
      </c>
      <c r="V658" s="14">
        <f t="shared" si="76"/>
        <v>3168095.21</v>
      </c>
      <c r="W658" s="13" t="str">
        <v>In Stock</v>
      </c>
      <c r="X658" s="13" t="str">
        <v>No</v>
      </c>
      <c r="Y658" s="13">
        <v>0</v>
      </c>
    </row>
    <row r="659" spans="1:25" x14ac:dyDescent="0.3">
      <c r="A659" s="31" t="s">
        <v>1338</v>
      </c>
      <c r="B659" s="31" t="s">
        <v>1339</v>
      </c>
      <c r="C659" s="31" t="s">
        <v>20</v>
      </c>
      <c r="D659" s="31" t="s">
        <v>45</v>
      </c>
      <c r="E659" s="31">
        <v>5</v>
      </c>
      <c r="F659" s="13"/>
      <c r="G659" s="31">
        <v>108.27</v>
      </c>
      <c r="H659" s="31">
        <v>541.35</v>
      </c>
      <c r="I659" s="32">
        <v>45736</v>
      </c>
      <c r="J659" s="32">
        <v>45870</v>
      </c>
      <c r="K659" s="31" t="s">
        <v>29</v>
      </c>
      <c r="L659" s="33" t="s">
        <v>58</v>
      </c>
      <c r="M659" s="13" t="str">
        <f>PROPER(TRIM(SUBSTITUTE(B659,"###"," ")))</f>
        <v>Degree Mini</v>
      </c>
      <c r="N659" s="13" t="str">
        <f>PROPER(TRIM(SUBSTITUTE(C659,"###"," ")))</f>
        <v>Toys</v>
      </c>
      <c r="O659" s="13" t="str">
        <f>PROPER(TRIM(SUBSTITUTE(D659,"###"," ")))</f>
        <v>Retailmart Inc</v>
      </c>
      <c r="P659" s="13" t="str">
        <f t="shared" si="70"/>
        <v>Degree Mini</v>
      </c>
      <c r="Q659" s="34" t="str">
        <f t="shared" si="71"/>
        <v>Toys</v>
      </c>
      <c r="R659" s="13" t="str">
        <f t="shared" si="72"/>
        <v>Retailmart Inc</v>
      </c>
      <c r="S659" s="35">
        <f t="shared" si="73"/>
        <v>5</v>
      </c>
      <c r="T659" s="35">
        <f t="shared" si="74"/>
        <v>0</v>
      </c>
      <c r="U659" s="14">
        <f t="shared" si="75"/>
        <v>108.27</v>
      </c>
      <c r="V659" s="14">
        <f t="shared" si="76"/>
        <v>541.35</v>
      </c>
      <c r="W659" s="13" t="str">
        <v>In Stock</v>
      </c>
      <c r="X659" s="13" t="str">
        <v>No</v>
      </c>
      <c r="Y659" s="13">
        <v>0</v>
      </c>
    </row>
    <row r="660" spans="1:25" x14ac:dyDescent="0.3">
      <c r="A660" s="31" t="s">
        <v>1340</v>
      </c>
      <c r="B660" s="31" t="s">
        <v>992</v>
      </c>
      <c r="C660" s="31" t="s">
        <v>40</v>
      </c>
      <c r="D660" s="31" t="s">
        <v>45</v>
      </c>
      <c r="E660" s="31">
        <v>11</v>
      </c>
      <c r="F660" s="31">
        <v>25</v>
      </c>
      <c r="G660" s="31">
        <v>960.69</v>
      </c>
      <c r="H660" s="31">
        <v>10567.59</v>
      </c>
      <c r="I660" s="32">
        <v>45715</v>
      </c>
      <c r="J660" s="32">
        <v>45883</v>
      </c>
      <c r="K660" s="13"/>
      <c r="L660" s="33" t="s">
        <v>21</v>
      </c>
      <c r="M660" s="13" t="str">
        <f>PROPER(TRIM(SUBSTITUTE(B660,"###"," ")))</f>
        <v>Agree Lite</v>
      </c>
      <c r="N660" s="13" t="str">
        <f>PROPER(TRIM(SUBSTITUTE(C660,"###"," ")))</f>
        <v>Electronics</v>
      </c>
      <c r="O660" s="13" t="str">
        <f>PROPER(TRIM(SUBSTITUTE(D660,"###"," ")))</f>
        <v>Retailmart Inc</v>
      </c>
      <c r="P660" s="13" t="str">
        <f t="shared" si="70"/>
        <v>Agree Lite</v>
      </c>
      <c r="Q660" s="34" t="str">
        <f t="shared" si="71"/>
        <v>Electronics</v>
      </c>
      <c r="R660" s="13" t="str">
        <f t="shared" si="72"/>
        <v>Retailmart Inc</v>
      </c>
      <c r="S660" s="35">
        <f t="shared" si="73"/>
        <v>11</v>
      </c>
      <c r="T660" s="35">
        <f t="shared" si="74"/>
        <v>25</v>
      </c>
      <c r="U660" s="14">
        <f t="shared" si="75"/>
        <v>960.69</v>
      </c>
      <c r="V660" s="14">
        <f t="shared" si="76"/>
        <v>10567.59</v>
      </c>
      <c r="W660" s="13" t="str">
        <v>Low Stock</v>
      </c>
      <c r="X660" s="13" t="str">
        <v>Yes</v>
      </c>
      <c r="Y660" s="13">
        <v>1</v>
      </c>
    </row>
    <row r="661" spans="1:25" x14ac:dyDescent="0.3">
      <c r="A661" s="31" t="s">
        <v>1341</v>
      </c>
      <c r="B661" s="31" t="s">
        <v>1342</v>
      </c>
      <c r="C661" s="31" t="s">
        <v>20</v>
      </c>
      <c r="D661" s="31" t="s">
        <v>15</v>
      </c>
      <c r="E661" s="31">
        <v>123</v>
      </c>
      <c r="F661" s="31">
        <v>84</v>
      </c>
      <c r="G661" s="31">
        <v>9036.7800000000007</v>
      </c>
      <c r="H661" s="31">
        <v>1111523.94</v>
      </c>
      <c r="I661" s="32">
        <v>45709</v>
      </c>
      <c r="J661" s="32">
        <v>45935</v>
      </c>
      <c r="K661" s="31" t="s">
        <v>46</v>
      </c>
      <c r="L661" s="33" t="s">
        <v>17</v>
      </c>
      <c r="M661" s="13" t="str">
        <f>PROPER(TRIM(SUBSTITUTE(B661,"###"," ")))</f>
        <v>Shake X</v>
      </c>
      <c r="N661" s="13" t="str">
        <f>PROPER(TRIM(SUBSTITUTE(C661,"###"," ")))</f>
        <v>Toys</v>
      </c>
      <c r="O661" s="13" t="str">
        <f>PROPER(TRIM(SUBSTITUTE(D661,"###"," ")))</f>
        <v>Global Traders</v>
      </c>
      <c r="P661" s="13" t="str">
        <f t="shared" si="70"/>
        <v>Shake X</v>
      </c>
      <c r="Q661" s="34" t="str">
        <f t="shared" si="71"/>
        <v>Toys</v>
      </c>
      <c r="R661" s="13" t="str">
        <f t="shared" si="72"/>
        <v>Global Traders</v>
      </c>
      <c r="S661" s="35">
        <f t="shared" si="73"/>
        <v>123</v>
      </c>
      <c r="T661" s="35">
        <f t="shared" si="74"/>
        <v>84</v>
      </c>
      <c r="U661" s="14">
        <f t="shared" si="75"/>
        <v>9036.7800000000007</v>
      </c>
      <c r="V661" s="14">
        <f t="shared" si="76"/>
        <v>1111523.9400000002</v>
      </c>
      <c r="W661" s="13" t="str">
        <v>In Stock</v>
      </c>
      <c r="X661" s="13" t="str">
        <v>No</v>
      </c>
      <c r="Y661" s="13">
        <v>0</v>
      </c>
    </row>
    <row r="662" spans="1:25" x14ac:dyDescent="0.3">
      <c r="A662" s="31" t="s">
        <v>1343</v>
      </c>
      <c r="B662" s="31" t="s">
        <v>1344</v>
      </c>
      <c r="C662" s="31" t="s">
        <v>44</v>
      </c>
      <c r="D662" s="31" t="s">
        <v>15</v>
      </c>
      <c r="E662" s="31">
        <v>98</v>
      </c>
      <c r="F662" s="31">
        <v>59</v>
      </c>
      <c r="G662" s="31">
        <v>9421.39</v>
      </c>
      <c r="H662" s="31">
        <v>923296.22</v>
      </c>
      <c r="I662" s="32">
        <v>45717</v>
      </c>
      <c r="J662" s="32">
        <v>45908</v>
      </c>
      <c r="K662" s="31" t="s">
        <v>29</v>
      </c>
      <c r="L662" s="33" t="s">
        <v>58</v>
      </c>
      <c r="M662" s="13" t="str">
        <f>PROPER(TRIM(SUBSTITUTE(B662,"###"," ")))</f>
        <v>Within Pro</v>
      </c>
      <c r="N662" s="13" t="str">
        <f>PROPER(TRIM(SUBSTITUTE(C662,"###"," ")))</f>
        <v>Groceries</v>
      </c>
      <c r="O662" s="13" t="str">
        <f>PROPER(TRIM(SUBSTITUTE(D662,"###"," ")))</f>
        <v>Global Traders</v>
      </c>
      <c r="P662" s="13" t="str">
        <f t="shared" si="70"/>
        <v>Within Pro</v>
      </c>
      <c r="Q662" s="34" t="str">
        <f t="shared" si="71"/>
        <v>Groceries</v>
      </c>
      <c r="R662" s="13" t="str">
        <f t="shared" si="72"/>
        <v>Global Traders</v>
      </c>
      <c r="S662" s="35">
        <f t="shared" si="73"/>
        <v>98</v>
      </c>
      <c r="T662" s="35">
        <f t="shared" si="74"/>
        <v>59</v>
      </c>
      <c r="U662" s="14">
        <f t="shared" si="75"/>
        <v>9421.39</v>
      </c>
      <c r="V662" s="14">
        <f t="shared" si="76"/>
        <v>923296.22</v>
      </c>
      <c r="W662" s="13" t="str">
        <v>In Stock</v>
      </c>
      <c r="X662" s="13" t="str">
        <v>No</v>
      </c>
      <c r="Y662" s="13">
        <v>0</v>
      </c>
    </row>
    <row r="663" spans="1:25" x14ac:dyDescent="0.3">
      <c r="A663" s="31" t="s">
        <v>1345</v>
      </c>
      <c r="B663" s="31" t="s">
        <v>1346</v>
      </c>
      <c r="C663" s="31" t="s">
        <v>20</v>
      </c>
      <c r="D663" s="31" t="s">
        <v>24</v>
      </c>
      <c r="E663" s="31">
        <v>83</v>
      </c>
      <c r="F663" s="31">
        <v>75</v>
      </c>
      <c r="G663" s="31">
        <v>11837.81</v>
      </c>
      <c r="H663" s="31">
        <v>982538.23</v>
      </c>
      <c r="I663" s="32">
        <v>45720</v>
      </c>
      <c r="J663" s="32">
        <v>45891</v>
      </c>
      <c r="K663" s="31" t="s">
        <v>46</v>
      </c>
      <c r="L663" s="33" t="s">
        <v>17</v>
      </c>
      <c r="M663" s="13" t="str">
        <f>PROPER(TRIM(SUBSTITUTE(B663,"###"," ")))</f>
        <v>Idea Pro</v>
      </c>
      <c r="N663" s="13" t="str">
        <f>PROPER(TRIM(SUBSTITUTE(C663,"###"," ")))</f>
        <v>Toys</v>
      </c>
      <c r="O663" s="13" t="str">
        <f>PROPER(TRIM(SUBSTITUTE(D663,"###"," ")))</f>
        <v>Omni Suppliers</v>
      </c>
      <c r="P663" s="13" t="str">
        <f t="shared" si="70"/>
        <v>Idea Pro</v>
      </c>
      <c r="Q663" s="34" t="str">
        <f t="shared" si="71"/>
        <v>Toys</v>
      </c>
      <c r="R663" s="13" t="str">
        <f t="shared" si="72"/>
        <v>Omni Suppliers</v>
      </c>
      <c r="S663" s="35">
        <f t="shared" si="73"/>
        <v>83</v>
      </c>
      <c r="T663" s="35">
        <f t="shared" si="74"/>
        <v>75</v>
      </c>
      <c r="U663" s="14">
        <f t="shared" si="75"/>
        <v>11837.81</v>
      </c>
      <c r="V663" s="14">
        <f t="shared" si="76"/>
        <v>982538.23</v>
      </c>
      <c r="W663" s="13" t="str">
        <v>In Stock</v>
      </c>
      <c r="X663" s="13" t="str">
        <v>No</v>
      </c>
      <c r="Y663" s="13">
        <v>0</v>
      </c>
    </row>
    <row r="664" spans="1:25" x14ac:dyDescent="0.3">
      <c r="A664" s="31" t="s">
        <v>1347</v>
      </c>
      <c r="B664" s="31" t="s">
        <v>1348</v>
      </c>
      <c r="C664" s="31" t="s">
        <v>14</v>
      </c>
      <c r="D664" s="31" t="s">
        <v>41</v>
      </c>
      <c r="E664" s="31">
        <v>48</v>
      </c>
      <c r="F664" s="31">
        <v>65</v>
      </c>
      <c r="G664" s="31">
        <v>1037.46</v>
      </c>
      <c r="H664" s="31">
        <v>49798.080000000002</v>
      </c>
      <c r="I664" s="32">
        <v>45804</v>
      </c>
      <c r="J664" s="32">
        <v>45925</v>
      </c>
      <c r="K664" s="31" t="s">
        <v>16</v>
      </c>
      <c r="L664" s="33" t="s">
        <v>33</v>
      </c>
      <c r="M664" s="13" t="str">
        <f>PROPER(TRIM(SUBSTITUTE(B664,"###"," ")))</f>
        <v>Similar Max</v>
      </c>
      <c r="N664" s="13" t="str">
        <f>PROPER(TRIM(SUBSTITUTE(C664,"###"," ")))</f>
        <v>Clothing</v>
      </c>
      <c r="O664" s="13" t="str">
        <f>PROPER(TRIM(SUBSTITUTE(D664,"###"," ")))</f>
        <v>Quickstock</v>
      </c>
      <c r="P664" s="13" t="str">
        <f t="shared" si="70"/>
        <v>Similar Max</v>
      </c>
      <c r="Q664" s="34" t="str">
        <f t="shared" si="71"/>
        <v>Clothing</v>
      </c>
      <c r="R664" s="13" t="str">
        <f t="shared" si="72"/>
        <v>Quickstock</v>
      </c>
      <c r="S664" s="35">
        <f t="shared" si="73"/>
        <v>48</v>
      </c>
      <c r="T664" s="35">
        <f t="shared" si="74"/>
        <v>65</v>
      </c>
      <c r="U664" s="14">
        <f t="shared" si="75"/>
        <v>1037.46</v>
      </c>
      <c r="V664" s="14">
        <f t="shared" si="76"/>
        <v>49798.080000000002</v>
      </c>
      <c r="W664" s="13" t="str">
        <v>Low Stock</v>
      </c>
      <c r="X664" s="13" t="str">
        <v>Yes</v>
      </c>
      <c r="Y664" s="13">
        <v>1</v>
      </c>
    </row>
    <row r="665" spans="1:25" x14ac:dyDescent="0.3">
      <c r="A665" s="31" t="s">
        <v>1349</v>
      </c>
      <c r="B665" s="31" t="s">
        <v>1350</v>
      </c>
      <c r="C665" s="31" t="s">
        <v>40</v>
      </c>
      <c r="D665" s="31" t="s">
        <v>24</v>
      </c>
      <c r="E665" s="31">
        <v>42</v>
      </c>
      <c r="F665" s="31">
        <v>39</v>
      </c>
      <c r="G665" s="31">
        <v>2205.11</v>
      </c>
      <c r="H665" s="31">
        <v>92614.62000000001</v>
      </c>
      <c r="I665" s="32">
        <v>45691</v>
      </c>
      <c r="J665" s="32">
        <v>45898</v>
      </c>
      <c r="K665" s="31" t="s">
        <v>46</v>
      </c>
      <c r="L665" s="33" t="s">
        <v>58</v>
      </c>
      <c r="M665" s="13" t="str">
        <f>PROPER(TRIM(SUBSTITUTE(B665,"###"," ")))</f>
        <v>Oil X</v>
      </c>
      <c r="N665" s="13" t="str">
        <f>PROPER(TRIM(SUBSTITUTE(C665,"###"," ")))</f>
        <v>Electronics</v>
      </c>
      <c r="O665" s="13" t="str">
        <f>PROPER(TRIM(SUBSTITUTE(D665,"###"," ")))</f>
        <v>Omni Suppliers</v>
      </c>
      <c r="P665" s="13" t="str">
        <f t="shared" si="70"/>
        <v>Oil X</v>
      </c>
      <c r="Q665" s="34" t="str">
        <f t="shared" si="71"/>
        <v>Electronics</v>
      </c>
      <c r="R665" s="13" t="str">
        <f t="shared" si="72"/>
        <v>Omni Suppliers</v>
      </c>
      <c r="S665" s="35">
        <f t="shared" si="73"/>
        <v>42</v>
      </c>
      <c r="T665" s="35">
        <f t="shared" si="74"/>
        <v>39</v>
      </c>
      <c r="U665" s="14">
        <f t="shared" si="75"/>
        <v>2205.11</v>
      </c>
      <c r="V665" s="14">
        <f t="shared" si="76"/>
        <v>92614.62000000001</v>
      </c>
      <c r="W665" s="13" t="str">
        <v>In Stock</v>
      </c>
      <c r="X665" s="13" t="str">
        <v>No</v>
      </c>
      <c r="Y665" s="13">
        <v>0</v>
      </c>
    </row>
    <row r="666" spans="1:25" x14ac:dyDescent="0.3">
      <c r="A666" s="31" t="s">
        <v>1351</v>
      </c>
      <c r="B666" s="31" t="s">
        <v>783</v>
      </c>
      <c r="C666" s="31" t="s">
        <v>40</v>
      </c>
      <c r="D666" s="31" t="s">
        <v>53</v>
      </c>
      <c r="E666" s="31">
        <v>38</v>
      </c>
      <c r="F666" s="31">
        <v>68</v>
      </c>
      <c r="G666" s="31">
        <v>4409.2700000000004</v>
      </c>
      <c r="H666" s="31">
        <v>167552.26</v>
      </c>
      <c r="I666" s="32">
        <v>45778</v>
      </c>
      <c r="J666" s="32">
        <v>45927</v>
      </c>
      <c r="K666" s="31" t="s">
        <v>54</v>
      </c>
      <c r="L666" s="33" t="s">
        <v>21</v>
      </c>
      <c r="M666" s="13" t="str">
        <f>PROPER(TRIM(SUBSTITUTE(B666,"###"," ")))</f>
        <v>Occur Mini</v>
      </c>
      <c r="N666" s="13" t="str">
        <f>PROPER(TRIM(SUBSTITUTE(C666,"###"," ")))</f>
        <v>Electronics</v>
      </c>
      <c r="O666" s="13" t="str">
        <f>PROPER(TRIM(SUBSTITUTE(D666,"###"," ")))</f>
        <v>Abc Pvt Ltd</v>
      </c>
      <c r="P666" s="13" t="str">
        <f t="shared" si="70"/>
        <v>Occur Mini</v>
      </c>
      <c r="Q666" s="34" t="str">
        <f t="shared" si="71"/>
        <v>Electronics</v>
      </c>
      <c r="R666" s="13" t="str">
        <f t="shared" si="72"/>
        <v>Abc Pvt Ltd</v>
      </c>
      <c r="S666" s="35">
        <f t="shared" si="73"/>
        <v>38</v>
      </c>
      <c r="T666" s="35">
        <f t="shared" si="74"/>
        <v>68</v>
      </c>
      <c r="U666" s="14">
        <f t="shared" si="75"/>
        <v>4409.2700000000004</v>
      </c>
      <c r="V666" s="14">
        <f t="shared" si="76"/>
        <v>167552.26</v>
      </c>
      <c r="W666" s="13" t="str">
        <v>Low Stock</v>
      </c>
      <c r="X666" s="13" t="str">
        <v>Yes</v>
      </c>
      <c r="Y666" s="13">
        <v>1</v>
      </c>
    </row>
    <row r="667" spans="1:25" x14ac:dyDescent="0.3">
      <c r="A667" s="31" t="s">
        <v>1352</v>
      </c>
      <c r="B667" s="31" t="s">
        <v>1353</v>
      </c>
      <c r="C667" s="31" t="s">
        <v>14</v>
      </c>
      <c r="D667" s="31" t="s">
        <v>45</v>
      </c>
      <c r="E667" s="31">
        <v>53</v>
      </c>
      <c r="F667" s="31">
        <v>28</v>
      </c>
      <c r="G667" s="31">
        <v>16342.81</v>
      </c>
      <c r="H667" s="31">
        <v>866168.92999999993</v>
      </c>
      <c r="I667" s="32">
        <v>45761</v>
      </c>
      <c r="J667" s="32">
        <v>45905</v>
      </c>
      <c r="K667" s="31" t="s">
        <v>16</v>
      </c>
      <c r="L667" s="33" t="s">
        <v>21</v>
      </c>
      <c r="M667" s="13" t="str">
        <f>PROPER(TRIM(SUBSTITUTE(B667,"###"," ")))</f>
        <v>Peace Max</v>
      </c>
      <c r="N667" s="13" t="str">
        <f>PROPER(TRIM(SUBSTITUTE(C667,"###"," ")))</f>
        <v>Clothing</v>
      </c>
      <c r="O667" s="13" t="str">
        <f>PROPER(TRIM(SUBSTITUTE(D667,"###"," ")))</f>
        <v>Retailmart Inc</v>
      </c>
      <c r="P667" s="13" t="str">
        <f t="shared" si="70"/>
        <v>Peace Max</v>
      </c>
      <c r="Q667" s="34" t="str">
        <f t="shared" si="71"/>
        <v>Clothing</v>
      </c>
      <c r="R667" s="13" t="str">
        <f t="shared" si="72"/>
        <v>Retailmart Inc</v>
      </c>
      <c r="S667" s="35">
        <f t="shared" si="73"/>
        <v>53</v>
      </c>
      <c r="T667" s="35">
        <f t="shared" si="74"/>
        <v>28</v>
      </c>
      <c r="U667" s="14">
        <f t="shared" si="75"/>
        <v>16342.81</v>
      </c>
      <c r="V667" s="14">
        <f t="shared" si="76"/>
        <v>866168.92999999993</v>
      </c>
      <c r="W667" s="13" t="str">
        <v>In Stock</v>
      </c>
      <c r="X667" s="13" t="str">
        <v>No</v>
      </c>
      <c r="Y667" s="13">
        <v>0</v>
      </c>
    </row>
    <row r="668" spans="1:25" x14ac:dyDescent="0.3">
      <c r="A668" s="31" t="s">
        <v>1354</v>
      </c>
      <c r="B668" s="31" t="s">
        <v>1355</v>
      </c>
      <c r="C668" s="31" t="s">
        <v>44</v>
      </c>
      <c r="D668" s="31" t="s">
        <v>41</v>
      </c>
      <c r="E668" s="13"/>
      <c r="F668" s="31">
        <v>36</v>
      </c>
      <c r="G668" s="31">
        <v>2321.08</v>
      </c>
      <c r="H668" s="13"/>
      <c r="I668" s="32">
        <v>45709</v>
      </c>
      <c r="J668" s="32">
        <v>45920</v>
      </c>
      <c r="K668" s="31" t="s">
        <v>25</v>
      </c>
      <c r="L668" s="33" t="s">
        <v>17</v>
      </c>
      <c r="M668" s="13" t="str">
        <f>PROPER(TRIM(SUBSTITUTE(B668,"###"," ")))</f>
        <v>Should Max</v>
      </c>
      <c r="N668" s="13" t="str">
        <f>PROPER(TRIM(SUBSTITUTE(C668,"###"," ")))</f>
        <v>Groceries</v>
      </c>
      <c r="O668" s="13" t="str">
        <f>PROPER(TRIM(SUBSTITUTE(D668,"###"," ")))</f>
        <v>Quickstock</v>
      </c>
      <c r="P668" s="13" t="str">
        <f t="shared" si="70"/>
        <v>Should Max</v>
      </c>
      <c r="Q668" s="34" t="str">
        <f t="shared" si="71"/>
        <v>Groceries</v>
      </c>
      <c r="R668" s="13" t="str">
        <f t="shared" si="72"/>
        <v>Quickstock</v>
      </c>
      <c r="S668" s="35">
        <f t="shared" si="73"/>
        <v>0</v>
      </c>
      <c r="T668" s="35">
        <f t="shared" si="74"/>
        <v>36</v>
      </c>
      <c r="U668" s="14">
        <f t="shared" si="75"/>
        <v>2321.08</v>
      </c>
      <c r="V668" s="14">
        <f t="shared" si="76"/>
        <v>0</v>
      </c>
      <c r="W668" s="13" t="str">
        <v>Out of Stock</v>
      </c>
      <c r="X668" s="13" t="str">
        <v>Yes</v>
      </c>
      <c r="Y668" s="13">
        <v>1</v>
      </c>
    </row>
    <row r="669" spans="1:25" x14ac:dyDescent="0.3">
      <c r="A669" s="31" t="s">
        <v>1356</v>
      </c>
      <c r="B669" s="31" t="s">
        <v>1357</v>
      </c>
      <c r="C669" s="31" t="s">
        <v>28</v>
      </c>
      <c r="D669" s="31" t="s">
        <v>15</v>
      </c>
      <c r="E669" s="31">
        <v>58</v>
      </c>
      <c r="F669" s="31">
        <v>58</v>
      </c>
      <c r="G669" s="31">
        <v>11516.85</v>
      </c>
      <c r="H669" s="31">
        <v>667977.30000000005</v>
      </c>
      <c r="I669" s="32">
        <v>45737</v>
      </c>
      <c r="J669" s="32">
        <v>45940</v>
      </c>
      <c r="K669" s="31" t="s">
        <v>57</v>
      </c>
      <c r="L669" s="33" t="s">
        <v>30</v>
      </c>
      <c r="M669" s="13" t="str">
        <f>PROPER(TRIM(SUBSTITUTE(B669,"###"," ")))</f>
        <v>Three Plus</v>
      </c>
      <c r="N669" s="13" t="str">
        <f>PROPER(TRIM(SUBSTITUTE(C669,"###"," ")))</f>
        <v>Furniture</v>
      </c>
      <c r="O669" s="13" t="str">
        <f>PROPER(TRIM(SUBSTITUTE(D669,"###"," ")))</f>
        <v>Global Traders</v>
      </c>
      <c r="P669" s="13" t="str">
        <f t="shared" si="70"/>
        <v>Three Plus</v>
      </c>
      <c r="Q669" s="34" t="str">
        <f t="shared" si="71"/>
        <v>Furniture</v>
      </c>
      <c r="R669" s="13" t="str">
        <f t="shared" si="72"/>
        <v>Global Traders</v>
      </c>
      <c r="S669" s="35">
        <f t="shared" si="73"/>
        <v>58</v>
      </c>
      <c r="T669" s="35">
        <f t="shared" si="74"/>
        <v>58</v>
      </c>
      <c r="U669" s="14">
        <f t="shared" si="75"/>
        <v>11516.85</v>
      </c>
      <c r="V669" s="14">
        <f t="shared" si="76"/>
        <v>667977.30000000005</v>
      </c>
      <c r="W669" s="13" t="str">
        <v>Low Stock</v>
      </c>
      <c r="X669" s="13" t="str">
        <v>No</v>
      </c>
      <c r="Y669" s="13">
        <v>1</v>
      </c>
    </row>
    <row r="670" spans="1:25" x14ac:dyDescent="0.3">
      <c r="A670" s="31" t="s">
        <v>1358</v>
      </c>
      <c r="B670" s="31" t="s">
        <v>1359</v>
      </c>
      <c r="C670" s="31" t="s">
        <v>14</v>
      </c>
      <c r="D670" s="31" t="s">
        <v>53</v>
      </c>
      <c r="E670" s="31">
        <v>140</v>
      </c>
      <c r="F670" s="31">
        <v>83</v>
      </c>
      <c r="G670" s="31">
        <v>14060.06</v>
      </c>
      <c r="H670" s="31">
        <v>1968408.4</v>
      </c>
      <c r="I670" s="32">
        <v>45846</v>
      </c>
      <c r="J670" s="32">
        <v>45887</v>
      </c>
      <c r="K670" s="31" t="s">
        <v>25</v>
      </c>
      <c r="L670" s="33" t="s">
        <v>17</v>
      </c>
      <c r="M670" s="13" t="str">
        <f>PROPER(TRIM(SUBSTITUTE(B670,"###"," ")))</f>
        <v>Will Pro</v>
      </c>
      <c r="N670" s="13" t="str">
        <f>PROPER(TRIM(SUBSTITUTE(C670,"###"," ")))</f>
        <v>Clothing</v>
      </c>
      <c r="O670" s="13" t="str">
        <f>PROPER(TRIM(SUBSTITUTE(D670,"###"," ")))</f>
        <v>Abc Pvt Ltd</v>
      </c>
      <c r="P670" s="13" t="str">
        <f t="shared" si="70"/>
        <v>Will Pro</v>
      </c>
      <c r="Q670" s="34" t="str">
        <f t="shared" si="71"/>
        <v>Clothing</v>
      </c>
      <c r="R670" s="13" t="str">
        <f t="shared" si="72"/>
        <v>Abc Pvt Ltd</v>
      </c>
      <c r="S670" s="35">
        <f t="shared" si="73"/>
        <v>140</v>
      </c>
      <c r="T670" s="35">
        <f t="shared" si="74"/>
        <v>83</v>
      </c>
      <c r="U670" s="14">
        <f t="shared" si="75"/>
        <v>14060.06</v>
      </c>
      <c r="V670" s="14">
        <f t="shared" si="76"/>
        <v>1968408.4</v>
      </c>
      <c r="W670" s="13" t="str">
        <v>In Stock</v>
      </c>
      <c r="X670" s="13" t="str">
        <v>No</v>
      </c>
      <c r="Y670" s="13">
        <v>0</v>
      </c>
    </row>
    <row r="671" spans="1:25" x14ac:dyDescent="0.3">
      <c r="A671" s="31" t="s">
        <v>1360</v>
      </c>
      <c r="B671" s="31" t="s">
        <v>1361</v>
      </c>
      <c r="C671" s="31" t="s">
        <v>40</v>
      </c>
      <c r="D671" s="31" t="s">
        <v>15</v>
      </c>
      <c r="E671" s="31">
        <v>76</v>
      </c>
      <c r="F671" s="31">
        <v>65</v>
      </c>
      <c r="G671" s="31">
        <v>3345.82</v>
      </c>
      <c r="H671" s="31">
        <v>254282.32</v>
      </c>
      <c r="I671" s="32">
        <v>45833</v>
      </c>
      <c r="J671" s="32">
        <v>45913</v>
      </c>
      <c r="K671" s="13"/>
      <c r="L671" s="33" t="s">
        <v>17</v>
      </c>
      <c r="M671" s="13" t="str">
        <f>PROPER(TRIM(SUBSTITUTE(B671,"###"," ")))</f>
        <v>Kind X</v>
      </c>
      <c r="N671" s="13" t="str">
        <f>PROPER(TRIM(SUBSTITUTE(C671,"###"," ")))</f>
        <v>Electronics</v>
      </c>
      <c r="O671" s="13" t="str">
        <f>PROPER(TRIM(SUBSTITUTE(D671,"###"," ")))</f>
        <v>Global Traders</v>
      </c>
      <c r="P671" s="13" t="str">
        <f t="shared" si="70"/>
        <v>Kind X</v>
      </c>
      <c r="Q671" s="34" t="str">
        <f t="shared" si="71"/>
        <v>Electronics</v>
      </c>
      <c r="R671" s="13" t="str">
        <f t="shared" si="72"/>
        <v>Global Traders</v>
      </c>
      <c r="S671" s="35">
        <f t="shared" si="73"/>
        <v>76</v>
      </c>
      <c r="T671" s="35">
        <f t="shared" si="74"/>
        <v>65</v>
      </c>
      <c r="U671" s="14">
        <f t="shared" si="75"/>
        <v>3345.82</v>
      </c>
      <c r="V671" s="14">
        <f t="shared" si="76"/>
        <v>254282.32</v>
      </c>
      <c r="W671" s="13" t="str">
        <v>In Stock</v>
      </c>
      <c r="X671" s="13" t="str">
        <v>No</v>
      </c>
      <c r="Y671" s="13">
        <v>0</v>
      </c>
    </row>
    <row r="672" spans="1:25" x14ac:dyDescent="0.3">
      <c r="A672" s="31" t="s">
        <v>1362</v>
      </c>
      <c r="B672" s="31" t="s">
        <v>1363</v>
      </c>
      <c r="C672" s="31" t="s">
        <v>20</v>
      </c>
      <c r="D672" s="31" t="s">
        <v>24</v>
      </c>
      <c r="E672" s="31">
        <v>75</v>
      </c>
      <c r="F672" s="31">
        <v>91</v>
      </c>
      <c r="G672" s="31">
        <v>18156.84</v>
      </c>
      <c r="H672" s="31">
        <v>1361763</v>
      </c>
      <c r="I672" s="32">
        <v>45798</v>
      </c>
      <c r="J672" s="32">
        <v>45860</v>
      </c>
      <c r="K672" s="31" t="s">
        <v>54</v>
      </c>
      <c r="L672" s="33" t="s">
        <v>30</v>
      </c>
      <c r="M672" s="13" t="str">
        <f>PROPER(TRIM(SUBSTITUTE(B672,"###"," ")))</f>
        <v>Away Plus</v>
      </c>
      <c r="N672" s="13" t="str">
        <f>PROPER(TRIM(SUBSTITUTE(C672,"###"," ")))</f>
        <v>Toys</v>
      </c>
      <c r="O672" s="13" t="str">
        <f>PROPER(TRIM(SUBSTITUTE(D672,"###"," ")))</f>
        <v>Omni Suppliers</v>
      </c>
      <c r="P672" s="13" t="str">
        <f t="shared" si="70"/>
        <v>Away Plus</v>
      </c>
      <c r="Q672" s="34" t="str">
        <f t="shared" si="71"/>
        <v>Toys</v>
      </c>
      <c r="R672" s="13" t="str">
        <f t="shared" si="72"/>
        <v>Omni Suppliers</v>
      </c>
      <c r="S672" s="35">
        <f t="shared" si="73"/>
        <v>75</v>
      </c>
      <c r="T672" s="35">
        <f t="shared" si="74"/>
        <v>91</v>
      </c>
      <c r="U672" s="14">
        <f t="shared" si="75"/>
        <v>18156.84</v>
      </c>
      <c r="V672" s="14">
        <f t="shared" si="76"/>
        <v>1361763</v>
      </c>
      <c r="W672" s="13" t="str">
        <v>Low Stock</v>
      </c>
      <c r="X672" s="13" t="str">
        <v>Yes</v>
      </c>
      <c r="Y672" s="13">
        <v>1</v>
      </c>
    </row>
    <row r="673" spans="1:25" x14ac:dyDescent="0.3">
      <c r="A673" s="31" t="s">
        <v>1364</v>
      </c>
      <c r="B673" s="31" t="s">
        <v>1365</v>
      </c>
      <c r="C673" s="31" t="s">
        <v>14</v>
      </c>
      <c r="D673" s="31" t="s">
        <v>15</v>
      </c>
      <c r="E673" s="31">
        <v>108</v>
      </c>
      <c r="F673" s="31">
        <v>31</v>
      </c>
      <c r="G673" s="31">
        <v>13508.43</v>
      </c>
      <c r="H673" s="31">
        <v>1458910.44</v>
      </c>
      <c r="I673" s="32">
        <v>45754</v>
      </c>
      <c r="J673" s="32">
        <v>45887</v>
      </c>
      <c r="K673" s="31" t="s">
        <v>16</v>
      </c>
      <c r="L673" s="33" t="s">
        <v>30</v>
      </c>
      <c r="M673" s="13" t="str">
        <f>PROPER(TRIM(SUBSTITUTE(B673,"###"," ")))</f>
        <v>Center X</v>
      </c>
      <c r="N673" s="13" t="str">
        <f>PROPER(TRIM(SUBSTITUTE(C673,"###"," ")))</f>
        <v>Clothing</v>
      </c>
      <c r="O673" s="13" t="str">
        <f>PROPER(TRIM(SUBSTITUTE(D673,"###"," ")))</f>
        <v>Global Traders</v>
      </c>
      <c r="P673" s="13" t="str">
        <f t="shared" si="70"/>
        <v>Center X</v>
      </c>
      <c r="Q673" s="34" t="str">
        <f t="shared" si="71"/>
        <v>Clothing</v>
      </c>
      <c r="R673" s="13" t="str">
        <f t="shared" si="72"/>
        <v>Global Traders</v>
      </c>
      <c r="S673" s="35">
        <f t="shared" si="73"/>
        <v>108</v>
      </c>
      <c r="T673" s="35">
        <f t="shared" si="74"/>
        <v>31</v>
      </c>
      <c r="U673" s="14">
        <f t="shared" si="75"/>
        <v>13508.43</v>
      </c>
      <c r="V673" s="14">
        <f t="shared" si="76"/>
        <v>1458910.44</v>
      </c>
      <c r="W673" s="13" t="str">
        <v>In Stock</v>
      </c>
      <c r="X673" s="13" t="str">
        <v>No</v>
      </c>
      <c r="Y673" s="13">
        <v>0</v>
      </c>
    </row>
    <row r="674" spans="1:25" x14ac:dyDescent="0.3">
      <c r="A674" s="31" t="s">
        <v>1366</v>
      </c>
      <c r="B674" s="31" t="s">
        <v>1367</v>
      </c>
      <c r="C674" s="31" t="s">
        <v>40</v>
      </c>
      <c r="D674" s="31" t="s">
        <v>15</v>
      </c>
      <c r="E674" s="31">
        <v>44</v>
      </c>
      <c r="F674" s="31">
        <v>88</v>
      </c>
      <c r="G674" s="31">
        <v>81.22</v>
      </c>
      <c r="H674" s="31">
        <v>3573.68</v>
      </c>
      <c r="I674" s="32">
        <v>45720</v>
      </c>
      <c r="J674" s="32">
        <v>45894</v>
      </c>
      <c r="K674" s="31" t="s">
        <v>57</v>
      </c>
      <c r="L674" s="33" t="s">
        <v>30</v>
      </c>
      <c r="M674" s="13" t="str">
        <f>PROPER(TRIM(SUBSTITUTE(B674,"###"," ")))</f>
        <v>Race X</v>
      </c>
      <c r="N674" s="13" t="str">
        <f>PROPER(TRIM(SUBSTITUTE(C674,"###"," ")))</f>
        <v>Electronics</v>
      </c>
      <c r="O674" s="13" t="str">
        <f>PROPER(TRIM(SUBSTITUTE(D674,"###"," ")))</f>
        <v>Global Traders</v>
      </c>
      <c r="P674" s="13" t="str">
        <f t="shared" si="70"/>
        <v>Race X</v>
      </c>
      <c r="Q674" s="34" t="str">
        <f t="shared" si="71"/>
        <v>Electronics</v>
      </c>
      <c r="R674" s="13" t="str">
        <f t="shared" si="72"/>
        <v>Global Traders</v>
      </c>
      <c r="S674" s="35">
        <f t="shared" si="73"/>
        <v>44</v>
      </c>
      <c r="T674" s="35">
        <f t="shared" si="74"/>
        <v>88</v>
      </c>
      <c r="U674" s="14">
        <f t="shared" si="75"/>
        <v>81.22</v>
      </c>
      <c r="V674" s="14">
        <f t="shared" si="76"/>
        <v>3573.68</v>
      </c>
      <c r="W674" s="13" t="str">
        <v>Low Stock</v>
      </c>
      <c r="X674" s="13" t="str">
        <v>Yes</v>
      </c>
      <c r="Y674" s="13">
        <v>1</v>
      </c>
    </row>
    <row r="675" spans="1:25" x14ac:dyDescent="0.3">
      <c r="A675" s="31" t="s">
        <v>1368</v>
      </c>
      <c r="B675" s="31" t="s">
        <v>1369</v>
      </c>
      <c r="C675" s="31" t="s">
        <v>28</v>
      </c>
      <c r="D675" s="31" t="s">
        <v>24</v>
      </c>
      <c r="E675" s="31">
        <v>86</v>
      </c>
      <c r="F675" s="31">
        <v>49</v>
      </c>
      <c r="G675" s="31">
        <v>5189.26</v>
      </c>
      <c r="H675" s="31">
        <v>446276.36</v>
      </c>
      <c r="I675" s="32">
        <v>45701</v>
      </c>
      <c r="J675" s="32">
        <v>45938</v>
      </c>
      <c r="K675" s="31" t="s">
        <v>16</v>
      </c>
      <c r="L675" s="33" t="s">
        <v>30</v>
      </c>
      <c r="M675" s="13" t="str">
        <f>PROPER(TRIM(SUBSTITUTE(B675,"###"," ")))</f>
        <v>Kid Pro</v>
      </c>
      <c r="N675" s="13" t="str">
        <f>PROPER(TRIM(SUBSTITUTE(C675,"###"," ")))</f>
        <v>Furniture</v>
      </c>
      <c r="O675" s="13" t="str">
        <f>PROPER(TRIM(SUBSTITUTE(D675,"###"," ")))</f>
        <v>Omni Suppliers</v>
      </c>
      <c r="P675" s="13" t="str">
        <f t="shared" si="70"/>
        <v>Kid Pro</v>
      </c>
      <c r="Q675" s="34" t="str">
        <f t="shared" si="71"/>
        <v>Furniture</v>
      </c>
      <c r="R675" s="13" t="str">
        <f t="shared" si="72"/>
        <v>Omni Suppliers</v>
      </c>
      <c r="S675" s="35">
        <f t="shared" si="73"/>
        <v>86</v>
      </c>
      <c r="T675" s="35">
        <f t="shared" si="74"/>
        <v>49</v>
      </c>
      <c r="U675" s="14">
        <f t="shared" si="75"/>
        <v>5189.26</v>
      </c>
      <c r="V675" s="14">
        <f t="shared" si="76"/>
        <v>446276.36000000004</v>
      </c>
      <c r="W675" s="13" t="str">
        <v>In Stock</v>
      </c>
      <c r="X675" s="13" t="str">
        <v>No</v>
      </c>
      <c r="Y675" s="13">
        <v>0</v>
      </c>
    </row>
    <row r="676" spans="1:25" x14ac:dyDescent="0.3">
      <c r="A676" s="31" t="s">
        <v>1370</v>
      </c>
      <c r="B676" s="31" t="s">
        <v>1371</v>
      </c>
      <c r="C676" s="31" t="s">
        <v>14</v>
      </c>
      <c r="D676" s="31" t="s">
        <v>41</v>
      </c>
      <c r="E676" s="31">
        <v>176</v>
      </c>
      <c r="F676" s="31">
        <v>66</v>
      </c>
      <c r="G676" s="31">
        <v>17438.37</v>
      </c>
      <c r="H676" s="31">
        <v>3069153.12</v>
      </c>
      <c r="I676" s="32">
        <v>45740</v>
      </c>
      <c r="J676" s="32">
        <v>45874</v>
      </c>
      <c r="K676" s="31" t="s">
        <v>54</v>
      </c>
      <c r="L676" s="33" t="s">
        <v>17</v>
      </c>
      <c r="M676" s="13" t="str">
        <f>PROPER(TRIM(SUBSTITUTE(B676,"###"," ")))</f>
        <v>Ground Plus</v>
      </c>
      <c r="N676" s="13" t="str">
        <f>PROPER(TRIM(SUBSTITUTE(C676,"###"," ")))</f>
        <v>Clothing</v>
      </c>
      <c r="O676" s="13" t="str">
        <f>PROPER(TRIM(SUBSTITUTE(D676,"###"," ")))</f>
        <v>Quickstock</v>
      </c>
      <c r="P676" s="13" t="str">
        <f t="shared" si="70"/>
        <v>Ground Plus</v>
      </c>
      <c r="Q676" s="34" t="str">
        <f t="shared" si="71"/>
        <v>Clothing</v>
      </c>
      <c r="R676" s="13" t="str">
        <f t="shared" si="72"/>
        <v>Quickstock</v>
      </c>
      <c r="S676" s="35">
        <f t="shared" si="73"/>
        <v>176</v>
      </c>
      <c r="T676" s="35">
        <f t="shared" si="74"/>
        <v>66</v>
      </c>
      <c r="U676" s="14">
        <f t="shared" si="75"/>
        <v>17438.37</v>
      </c>
      <c r="V676" s="14">
        <f t="shared" si="76"/>
        <v>3069153.1199999996</v>
      </c>
      <c r="W676" s="13" t="str">
        <v>In Stock</v>
      </c>
      <c r="X676" s="13" t="str">
        <v>No</v>
      </c>
      <c r="Y676" s="13">
        <v>0</v>
      </c>
    </row>
    <row r="677" spans="1:25" x14ac:dyDescent="0.3">
      <c r="A677" s="31" t="s">
        <v>1373</v>
      </c>
      <c r="B677" s="31" t="s">
        <v>1374</v>
      </c>
      <c r="C677" s="31" t="s">
        <v>44</v>
      </c>
      <c r="D677" s="31" t="s">
        <v>15</v>
      </c>
      <c r="E677" s="31">
        <v>146</v>
      </c>
      <c r="F677" s="31">
        <v>47</v>
      </c>
      <c r="G677" s="31">
        <v>11014.19</v>
      </c>
      <c r="H677" s="31">
        <v>1608071.74</v>
      </c>
      <c r="I677" s="32">
        <v>45815</v>
      </c>
      <c r="J677" s="32">
        <v>45890</v>
      </c>
      <c r="K677" s="31" t="s">
        <v>54</v>
      </c>
      <c r="L677" s="33" t="s">
        <v>30</v>
      </c>
      <c r="M677" s="13" t="str">
        <f>PROPER(TRIM(SUBSTITUTE(B677,"###"," ")))</f>
        <v>Author Max</v>
      </c>
      <c r="N677" s="13" t="str">
        <f>PROPER(TRIM(SUBSTITUTE(C677,"###"," ")))</f>
        <v>Groceries</v>
      </c>
      <c r="O677" s="13" t="str">
        <f>PROPER(TRIM(SUBSTITUTE(D677,"###"," ")))</f>
        <v>Global Traders</v>
      </c>
      <c r="P677" s="13" t="str">
        <f t="shared" si="70"/>
        <v>Author Max</v>
      </c>
      <c r="Q677" s="34" t="str">
        <f t="shared" si="71"/>
        <v>Groceries</v>
      </c>
      <c r="R677" s="13" t="str">
        <f t="shared" si="72"/>
        <v>Global Traders</v>
      </c>
      <c r="S677" s="35">
        <f t="shared" si="73"/>
        <v>146</v>
      </c>
      <c r="T677" s="35">
        <f t="shared" si="74"/>
        <v>47</v>
      </c>
      <c r="U677" s="14">
        <f t="shared" si="75"/>
        <v>11014.19</v>
      </c>
      <c r="V677" s="14">
        <f t="shared" si="76"/>
        <v>1608071.74</v>
      </c>
      <c r="W677" s="13" t="str">
        <v>In Stock</v>
      </c>
      <c r="X677" s="13" t="str">
        <v>No</v>
      </c>
      <c r="Y677" s="13">
        <v>0</v>
      </c>
    </row>
    <row r="678" spans="1:25" x14ac:dyDescent="0.3">
      <c r="A678" s="31" t="s">
        <v>1375</v>
      </c>
      <c r="B678" s="31" t="s">
        <v>428</v>
      </c>
      <c r="C678" s="31" t="s">
        <v>28</v>
      </c>
      <c r="D678" s="31" t="s">
        <v>24</v>
      </c>
      <c r="E678" s="31">
        <v>75</v>
      </c>
      <c r="F678" s="31">
        <v>34</v>
      </c>
      <c r="G678" s="31">
        <v>15009.52</v>
      </c>
      <c r="H678" s="31">
        <v>1125714</v>
      </c>
      <c r="I678" s="32">
        <v>45816</v>
      </c>
      <c r="J678" s="32">
        <v>45887</v>
      </c>
      <c r="K678" s="31" t="s">
        <v>46</v>
      </c>
      <c r="L678" s="33" t="s">
        <v>17</v>
      </c>
      <c r="M678" s="13" t="str">
        <f>PROPER(TRIM(SUBSTITUTE(B678,"###"," ")))</f>
        <v>Teach Lite</v>
      </c>
      <c r="N678" s="13" t="str">
        <f>PROPER(TRIM(SUBSTITUTE(C678,"###"," ")))</f>
        <v>Furniture</v>
      </c>
      <c r="O678" s="13" t="str">
        <f>PROPER(TRIM(SUBSTITUTE(D678,"###"," ")))</f>
        <v>Omni Suppliers</v>
      </c>
      <c r="P678" s="13" t="str">
        <f t="shared" si="70"/>
        <v>Teach Lite</v>
      </c>
      <c r="Q678" s="34" t="str">
        <f t="shared" si="71"/>
        <v>Furniture</v>
      </c>
      <c r="R678" s="13" t="str">
        <f t="shared" si="72"/>
        <v>Omni Suppliers</v>
      </c>
      <c r="S678" s="35">
        <f t="shared" si="73"/>
        <v>75</v>
      </c>
      <c r="T678" s="35">
        <f t="shared" si="74"/>
        <v>34</v>
      </c>
      <c r="U678" s="14">
        <f t="shared" si="75"/>
        <v>15009.52</v>
      </c>
      <c r="V678" s="14">
        <f t="shared" si="76"/>
        <v>1125714</v>
      </c>
      <c r="W678" s="13" t="str">
        <v>In Stock</v>
      </c>
      <c r="X678" s="13" t="str">
        <v>No</v>
      </c>
      <c r="Y678" s="13">
        <v>0</v>
      </c>
    </row>
    <row r="679" spans="1:25" x14ac:dyDescent="0.3">
      <c r="A679" s="31" t="s">
        <v>1376</v>
      </c>
      <c r="B679" s="31" t="s">
        <v>1377</v>
      </c>
      <c r="C679" s="31" t="s">
        <v>28</v>
      </c>
      <c r="D679" s="31" t="s">
        <v>41</v>
      </c>
      <c r="E679" s="31">
        <v>190</v>
      </c>
      <c r="F679" s="13"/>
      <c r="G679" s="31">
        <v>13589.47</v>
      </c>
      <c r="H679" s="31">
        <v>2581999.2999999998</v>
      </c>
      <c r="I679" s="32">
        <v>45770</v>
      </c>
      <c r="J679" s="32">
        <v>45918</v>
      </c>
      <c r="K679" s="31" t="s">
        <v>29</v>
      </c>
      <c r="L679" s="33" t="s">
        <v>58</v>
      </c>
      <c r="M679" s="13" t="str">
        <f>PROPER(TRIM(SUBSTITUTE(B679,"###"," ")))</f>
        <v>Public Max</v>
      </c>
      <c r="N679" s="13" t="str">
        <f>PROPER(TRIM(SUBSTITUTE(C679,"###"," ")))</f>
        <v>Furniture</v>
      </c>
      <c r="O679" s="13" t="str">
        <f>PROPER(TRIM(SUBSTITUTE(D679,"###"," ")))</f>
        <v>Quickstock</v>
      </c>
      <c r="P679" s="13" t="str">
        <f t="shared" si="70"/>
        <v>Public Max</v>
      </c>
      <c r="Q679" s="34" t="str">
        <f t="shared" si="71"/>
        <v>Furniture</v>
      </c>
      <c r="R679" s="13" t="str">
        <f t="shared" si="72"/>
        <v>Quickstock</v>
      </c>
      <c r="S679" s="35">
        <f t="shared" si="73"/>
        <v>190</v>
      </c>
      <c r="T679" s="35">
        <f t="shared" si="74"/>
        <v>0</v>
      </c>
      <c r="U679" s="14">
        <f t="shared" si="75"/>
        <v>13589.47</v>
      </c>
      <c r="V679" s="14">
        <f t="shared" si="76"/>
        <v>2581999.2999999998</v>
      </c>
      <c r="W679" s="13" t="str">
        <v>In Stock</v>
      </c>
      <c r="X679" s="13" t="str">
        <v>No</v>
      </c>
      <c r="Y679" s="13">
        <v>0</v>
      </c>
    </row>
    <row r="680" spans="1:25" x14ac:dyDescent="0.3">
      <c r="A680" s="31" t="s">
        <v>1378</v>
      </c>
      <c r="B680" s="31" t="s">
        <v>1379</v>
      </c>
      <c r="C680" s="31" t="s">
        <v>44</v>
      </c>
      <c r="D680" s="31" t="s">
        <v>53</v>
      </c>
      <c r="E680" s="31">
        <v>50</v>
      </c>
      <c r="F680" s="31">
        <v>94</v>
      </c>
      <c r="G680" s="31">
        <v>11993.91</v>
      </c>
      <c r="H680" s="31">
        <v>599695.5</v>
      </c>
      <c r="I680" s="32">
        <v>45703</v>
      </c>
      <c r="J680" s="32">
        <v>45855</v>
      </c>
      <c r="K680" s="31" t="s">
        <v>54</v>
      </c>
      <c r="L680" s="33" t="s">
        <v>17</v>
      </c>
      <c r="M680" s="13" t="str">
        <f>PROPER(TRIM(SUBSTITUTE(B680,"###"," ")))</f>
        <v>Memory Max</v>
      </c>
      <c r="N680" s="13" t="str">
        <f>PROPER(TRIM(SUBSTITUTE(C680,"###"," ")))</f>
        <v>Groceries</v>
      </c>
      <c r="O680" s="13" t="str">
        <f>PROPER(TRIM(SUBSTITUTE(D680,"###"," ")))</f>
        <v>Abc Pvt Ltd</v>
      </c>
      <c r="P680" s="13" t="str">
        <f t="shared" si="70"/>
        <v>Memory Max</v>
      </c>
      <c r="Q680" s="34" t="str">
        <f t="shared" si="71"/>
        <v>Groceries</v>
      </c>
      <c r="R680" s="13" t="str">
        <f t="shared" si="72"/>
        <v>Abc Pvt Ltd</v>
      </c>
      <c r="S680" s="35">
        <f t="shared" si="73"/>
        <v>50</v>
      </c>
      <c r="T680" s="35">
        <f t="shared" si="74"/>
        <v>94</v>
      </c>
      <c r="U680" s="14">
        <f t="shared" si="75"/>
        <v>11993.91</v>
      </c>
      <c r="V680" s="14">
        <f t="shared" si="76"/>
        <v>599695.5</v>
      </c>
      <c r="W680" s="13" t="str">
        <v>Low Stock</v>
      </c>
      <c r="X680" s="13" t="str">
        <v>Yes</v>
      </c>
      <c r="Y680" s="13">
        <v>1</v>
      </c>
    </row>
    <row r="681" spans="1:25" x14ac:dyDescent="0.3">
      <c r="A681" s="31" t="s">
        <v>1380</v>
      </c>
      <c r="B681" s="31" t="s">
        <v>1381</v>
      </c>
      <c r="C681" s="31" t="s">
        <v>44</v>
      </c>
      <c r="D681" s="31" t="s">
        <v>45</v>
      </c>
      <c r="E681" s="31">
        <v>117</v>
      </c>
      <c r="F681" s="31">
        <v>92</v>
      </c>
      <c r="G681" s="31">
        <v>12270.84</v>
      </c>
      <c r="H681" s="31">
        <v>1435688.28</v>
      </c>
      <c r="I681" s="32">
        <v>45817</v>
      </c>
      <c r="J681" s="32">
        <v>45928</v>
      </c>
      <c r="K681" s="13"/>
      <c r="L681" s="33" t="s">
        <v>30</v>
      </c>
      <c r="M681" s="13" t="str">
        <f>PROPER(TRIM(SUBSTITUTE(B681,"###"," ")))</f>
        <v>Decide Lite</v>
      </c>
      <c r="N681" s="13" t="str">
        <f>PROPER(TRIM(SUBSTITUTE(C681,"###"," ")))</f>
        <v>Groceries</v>
      </c>
      <c r="O681" s="13" t="str">
        <f>PROPER(TRIM(SUBSTITUTE(D681,"###"," ")))</f>
        <v>Retailmart Inc</v>
      </c>
      <c r="P681" s="13" t="str">
        <f t="shared" si="70"/>
        <v>Decide Lite</v>
      </c>
      <c r="Q681" s="34" t="str">
        <f t="shared" si="71"/>
        <v>Groceries</v>
      </c>
      <c r="R681" s="13" t="str">
        <f t="shared" si="72"/>
        <v>Retailmart Inc</v>
      </c>
      <c r="S681" s="35">
        <f t="shared" si="73"/>
        <v>117</v>
      </c>
      <c r="T681" s="35">
        <f t="shared" si="74"/>
        <v>92</v>
      </c>
      <c r="U681" s="14">
        <f t="shared" si="75"/>
        <v>12270.84</v>
      </c>
      <c r="V681" s="14">
        <f t="shared" si="76"/>
        <v>1435688.28</v>
      </c>
      <c r="W681" s="13" t="str">
        <v>In Stock</v>
      </c>
      <c r="X681" s="13" t="str">
        <v>No</v>
      </c>
      <c r="Y681" s="13">
        <v>0</v>
      </c>
    </row>
    <row r="682" spans="1:25" x14ac:dyDescent="0.3">
      <c r="A682" s="31" t="s">
        <v>1383</v>
      </c>
      <c r="B682" s="31" t="s">
        <v>1384</v>
      </c>
      <c r="C682" s="31" t="s">
        <v>14</v>
      </c>
      <c r="D682" s="31" t="s">
        <v>45</v>
      </c>
      <c r="E682" s="31">
        <v>165</v>
      </c>
      <c r="F682" s="13"/>
      <c r="G682" s="31">
        <v>10702.65</v>
      </c>
      <c r="H682" s="31">
        <v>1765937.25</v>
      </c>
      <c r="I682" s="32">
        <v>45791</v>
      </c>
      <c r="J682" s="32">
        <v>45915</v>
      </c>
      <c r="K682" s="13"/>
      <c r="L682" s="33" t="s">
        <v>33</v>
      </c>
      <c r="M682" s="13" t="str">
        <f>PROPER(TRIM(SUBSTITUTE(B682,"###"," ")))</f>
        <v>Somebody Pro</v>
      </c>
      <c r="N682" s="13" t="str">
        <f>PROPER(TRIM(SUBSTITUTE(C682,"###"," ")))</f>
        <v>Clothing</v>
      </c>
      <c r="O682" s="13" t="str">
        <f>PROPER(TRIM(SUBSTITUTE(D682,"###"," ")))</f>
        <v>Retailmart Inc</v>
      </c>
      <c r="P682" s="13" t="str">
        <f t="shared" si="70"/>
        <v>Somebody Pro</v>
      </c>
      <c r="Q682" s="34" t="str">
        <f t="shared" si="71"/>
        <v>Clothing</v>
      </c>
      <c r="R682" s="13" t="str">
        <f t="shared" si="72"/>
        <v>Retailmart Inc</v>
      </c>
      <c r="S682" s="35">
        <f t="shared" si="73"/>
        <v>165</v>
      </c>
      <c r="T682" s="35">
        <f t="shared" si="74"/>
        <v>0</v>
      </c>
      <c r="U682" s="14">
        <f t="shared" si="75"/>
        <v>10702.65</v>
      </c>
      <c r="V682" s="14">
        <f t="shared" si="76"/>
        <v>1765937.25</v>
      </c>
      <c r="W682" s="13" t="str">
        <v>In Stock</v>
      </c>
      <c r="X682" s="13" t="str">
        <v>No</v>
      </c>
      <c r="Y682" s="13">
        <v>0</v>
      </c>
    </row>
    <row r="683" spans="1:25" x14ac:dyDescent="0.3">
      <c r="A683" s="31" t="s">
        <v>1385</v>
      </c>
      <c r="B683" s="31" t="s">
        <v>1386</v>
      </c>
      <c r="C683" s="31" t="s">
        <v>20</v>
      </c>
      <c r="D683" s="31" t="s">
        <v>53</v>
      </c>
      <c r="E683" s="31">
        <v>1</v>
      </c>
      <c r="F683" s="31">
        <v>60</v>
      </c>
      <c r="G683" s="31">
        <v>8469.58</v>
      </c>
      <c r="H683" s="31">
        <v>8469.58</v>
      </c>
      <c r="I683" s="32">
        <v>45685</v>
      </c>
      <c r="J683" s="32">
        <v>45918</v>
      </c>
      <c r="K683" s="31" t="s">
        <v>57</v>
      </c>
      <c r="L683" s="33" t="s">
        <v>21</v>
      </c>
      <c r="M683" s="13" t="str">
        <f>PROPER(TRIM(SUBSTITUTE(B683,"###"," ")))</f>
        <v>Discussion Pro</v>
      </c>
      <c r="N683" s="13" t="str">
        <f>PROPER(TRIM(SUBSTITUTE(C683,"###"," ")))</f>
        <v>Toys</v>
      </c>
      <c r="O683" s="13" t="str">
        <f>PROPER(TRIM(SUBSTITUTE(D683,"###"," ")))</f>
        <v>Abc Pvt Ltd</v>
      </c>
      <c r="P683" s="13" t="str">
        <f t="shared" si="70"/>
        <v>Discussion Pro</v>
      </c>
      <c r="Q683" s="34" t="str">
        <f t="shared" si="71"/>
        <v>Toys</v>
      </c>
      <c r="R683" s="13" t="str">
        <f t="shared" si="72"/>
        <v>Abc Pvt Ltd</v>
      </c>
      <c r="S683" s="35">
        <f t="shared" si="73"/>
        <v>1</v>
      </c>
      <c r="T683" s="35">
        <f t="shared" si="74"/>
        <v>60</v>
      </c>
      <c r="U683" s="14">
        <f t="shared" si="75"/>
        <v>8469.58</v>
      </c>
      <c r="V683" s="14">
        <f t="shared" si="76"/>
        <v>8469.58</v>
      </c>
      <c r="W683" s="13" t="str">
        <v>Low Stock</v>
      </c>
      <c r="X683" s="13" t="str">
        <v>Yes</v>
      </c>
      <c r="Y683" s="13">
        <v>1</v>
      </c>
    </row>
    <row r="684" spans="1:25" x14ac:dyDescent="0.3">
      <c r="A684" s="31" t="s">
        <v>1387</v>
      </c>
      <c r="B684" s="31" t="s">
        <v>602</v>
      </c>
      <c r="C684" s="31" t="s">
        <v>14</v>
      </c>
      <c r="D684" s="31" t="s">
        <v>41</v>
      </c>
      <c r="E684" s="31">
        <v>64</v>
      </c>
      <c r="F684" s="31">
        <v>74</v>
      </c>
      <c r="G684" s="31">
        <v>11565.14</v>
      </c>
      <c r="H684" s="31">
        <v>740168.96</v>
      </c>
      <c r="I684" s="32">
        <v>45799</v>
      </c>
      <c r="J684" s="32">
        <v>45856</v>
      </c>
      <c r="K684" s="31" t="s">
        <v>46</v>
      </c>
      <c r="L684" s="33" t="s">
        <v>58</v>
      </c>
      <c r="M684" s="13" t="str">
        <f>PROPER(TRIM(SUBSTITUTE(B684,"###"," ")))</f>
        <v>Agent Plus</v>
      </c>
      <c r="N684" s="13" t="str">
        <f>PROPER(TRIM(SUBSTITUTE(C684,"###"," ")))</f>
        <v>Clothing</v>
      </c>
      <c r="O684" s="13" t="str">
        <f>PROPER(TRIM(SUBSTITUTE(D684,"###"," ")))</f>
        <v>Quickstock</v>
      </c>
      <c r="P684" s="13" t="str">
        <f t="shared" si="70"/>
        <v>Agent Plus</v>
      </c>
      <c r="Q684" s="34" t="str">
        <f t="shared" si="71"/>
        <v>Clothing</v>
      </c>
      <c r="R684" s="13" t="str">
        <f t="shared" si="72"/>
        <v>Quickstock</v>
      </c>
      <c r="S684" s="35">
        <f t="shared" si="73"/>
        <v>64</v>
      </c>
      <c r="T684" s="35">
        <f t="shared" si="74"/>
        <v>74</v>
      </c>
      <c r="U684" s="14">
        <f t="shared" si="75"/>
        <v>11565.14</v>
      </c>
      <c r="V684" s="14">
        <f t="shared" si="76"/>
        <v>740168.96</v>
      </c>
      <c r="W684" s="13" t="str">
        <v>Low Stock</v>
      </c>
      <c r="X684" s="13" t="str">
        <v>Yes</v>
      </c>
      <c r="Y684" s="13">
        <v>1</v>
      </c>
    </row>
    <row r="685" spans="1:25" x14ac:dyDescent="0.3">
      <c r="A685" s="31" t="s">
        <v>1388</v>
      </c>
      <c r="B685" s="31" t="s">
        <v>1389</v>
      </c>
      <c r="C685" s="31" t="s">
        <v>14</v>
      </c>
      <c r="D685" s="31" t="s">
        <v>45</v>
      </c>
      <c r="E685" s="13"/>
      <c r="F685" s="13"/>
      <c r="G685" s="31">
        <v>4360.22</v>
      </c>
      <c r="H685" s="13"/>
      <c r="I685" s="32">
        <v>45749</v>
      </c>
      <c r="J685" s="32">
        <v>45936</v>
      </c>
      <c r="K685" s="31" t="s">
        <v>25</v>
      </c>
      <c r="L685" s="33" t="s">
        <v>33</v>
      </c>
      <c r="M685" s="13" t="str">
        <f>PROPER(TRIM(SUBSTITUTE(B685,"###"," ")))</f>
        <v>Such Plus</v>
      </c>
      <c r="N685" s="13" t="str">
        <f>PROPER(TRIM(SUBSTITUTE(C685,"###"," ")))</f>
        <v>Clothing</v>
      </c>
      <c r="O685" s="13" t="str">
        <f>PROPER(TRIM(SUBSTITUTE(D685,"###"," ")))</f>
        <v>Retailmart Inc</v>
      </c>
      <c r="P685" s="13" t="str">
        <f t="shared" si="70"/>
        <v>Such Plus</v>
      </c>
      <c r="Q685" s="34" t="str">
        <f t="shared" si="71"/>
        <v>Clothing</v>
      </c>
      <c r="R685" s="13" t="str">
        <f t="shared" si="72"/>
        <v>Retailmart Inc</v>
      </c>
      <c r="S685" s="35">
        <f t="shared" si="73"/>
        <v>0</v>
      </c>
      <c r="T685" s="35">
        <f t="shared" si="74"/>
        <v>0</v>
      </c>
      <c r="U685" s="14">
        <f t="shared" si="75"/>
        <v>4360.22</v>
      </c>
      <c r="V685" s="14">
        <f t="shared" si="76"/>
        <v>0</v>
      </c>
      <c r="W685" s="13" t="str">
        <v>Out of Stock</v>
      </c>
      <c r="X685" s="13" t="str">
        <v>No</v>
      </c>
      <c r="Y685" s="13">
        <v>1</v>
      </c>
    </row>
    <row r="686" spans="1:25" x14ac:dyDescent="0.3">
      <c r="A686" s="31" t="s">
        <v>1390</v>
      </c>
      <c r="B686" s="31" t="s">
        <v>1391</v>
      </c>
      <c r="C686" s="31" t="s">
        <v>20</v>
      </c>
      <c r="D686" s="31" t="s">
        <v>45</v>
      </c>
      <c r="E686" s="31">
        <v>22</v>
      </c>
      <c r="F686" s="31">
        <v>43</v>
      </c>
      <c r="G686" s="31">
        <v>13063.22</v>
      </c>
      <c r="H686" s="31">
        <v>287390.84000000003</v>
      </c>
      <c r="I686" s="32">
        <v>45801</v>
      </c>
      <c r="J686" s="32">
        <v>45932</v>
      </c>
      <c r="K686" s="31" t="s">
        <v>57</v>
      </c>
      <c r="L686" s="33" t="s">
        <v>17</v>
      </c>
      <c r="M686" s="13" t="str">
        <f>PROPER(TRIM(SUBSTITUTE(B686,"###"," ")))</f>
        <v>Song Lite</v>
      </c>
      <c r="N686" s="13" t="str">
        <f>PROPER(TRIM(SUBSTITUTE(C686,"###"," ")))</f>
        <v>Toys</v>
      </c>
      <c r="O686" s="13" t="str">
        <f>PROPER(TRIM(SUBSTITUTE(D686,"###"," ")))</f>
        <v>Retailmart Inc</v>
      </c>
      <c r="P686" s="13" t="str">
        <f t="shared" si="70"/>
        <v>Song Lite</v>
      </c>
      <c r="Q686" s="34" t="str">
        <f t="shared" si="71"/>
        <v>Toys</v>
      </c>
      <c r="R686" s="13" t="str">
        <f t="shared" si="72"/>
        <v>Retailmart Inc</v>
      </c>
      <c r="S686" s="35">
        <f t="shared" si="73"/>
        <v>22</v>
      </c>
      <c r="T686" s="35">
        <f t="shared" si="74"/>
        <v>43</v>
      </c>
      <c r="U686" s="14">
        <f t="shared" si="75"/>
        <v>13063.22</v>
      </c>
      <c r="V686" s="14">
        <f t="shared" si="76"/>
        <v>287390.83999999997</v>
      </c>
      <c r="W686" s="13" t="str">
        <v>Low Stock</v>
      </c>
      <c r="X686" s="13" t="str">
        <v>Yes</v>
      </c>
      <c r="Y686" s="13">
        <v>1</v>
      </c>
    </row>
    <row r="687" spans="1:25" x14ac:dyDescent="0.3">
      <c r="A687" s="31" t="s">
        <v>1392</v>
      </c>
      <c r="B687" s="31" t="s">
        <v>1393</v>
      </c>
      <c r="C687" s="31" t="s">
        <v>44</v>
      </c>
      <c r="D687" s="31" t="s">
        <v>53</v>
      </c>
      <c r="E687" s="31">
        <v>20</v>
      </c>
      <c r="F687" s="31">
        <v>73</v>
      </c>
      <c r="G687" s="31">
        <v>17044.23</v>
      </c>
      <c r="H687" s="31">
        <v>340884.6</v>
      </c>
      <c r="I687" s="32">
        <v>45716</v>
      </c>
      <c r="J687" s="32">
        <v>45903</v>
      </c>
      <c r="K687" s="31" t="s">
        <v>46</v>
      </c>
      <c r="L687" s="33" t="s">
        <v>30</v>
      </c>
      <c r="M687" s="13" t="str">
        <f>PROPER(TRIM(SUBSTITUTE(B687,"###"," ")))</f>
        <v>Already Max</v>
      </c>
      <c r="N687" s="13" t="str">
        <f>PROPER(TRIM(SUBSTITUTE(C687,"###"," ")))</f>
        <v>Groceries</v>
      </c>
      <c r="O687" s="13" t="str">
        <f>PROPER(TRIM(SUBSTITUTE(D687,"###"," ")))</f>
        <v>Abc Pvt Ltd</v>
      </c>
      <c r="P687" s="13" t="str">
        <f t="shared" si="70"/>
        <v>Already Max</v>
      </c>
      <c r="Q687" s="34" t="str">
        <f t="shared" si="71"/>
        <v>Groceries</v>
      </c>
      <c r="R687" s="13" t="str">
        <f t="shared" si="72"/>
        <v>Abc Pvt Ltd</v>
      </c>
      <c r="S687" s="35">
        <f t="shared" si="73"/>
        <v>20</v>
      </c>
      <c r="T687" s="35">
        <f t="shared" si="74"/>
        <v>73</v>
      </c>
      <c r="U687" s="14">
        <f t="shared" si="75"/>
        <v>17044.23</v>
      </c>
      <c r="V687" s="14">
        <f t="shared" si="76"/>
        <v>340884.6</v>
      </c>
      <c r="W687" s="13" t="str">
        <v>Low Stock</v>
      </c>
      <c r="X687" s="13" t="str">
        <v>Yes</v>
      </c>
      <c r="Y687" s="13">
        <v>1</v>
      </c>
    </row>
    <row r="688" spans="1:25" x14ac:dyDescent="0.3">
      <c r="A688" s="31" t="s">
        <v>1394</v>
      </c>
      <c r="B688" s="31" t="s">
        <v>1395</v>
      </c>
      <c r="C688" s="31" t="s">
        <v>44</v>
      </c>
      <c r="D688" s="31" t="s">
        <v>53</v>
      </c>
      <c r="E688" s="31">
        <v>98</v>
      </c>
      <c r="F688" s="31">
        <v>64</v>
      </c>
      <c r="G688" s="31">
        <v>5543.85</v>
      </c>
      <c r="H688" s="31">
        <v>543297.30000000005</v>
      </c>
      <c r="I688" s="32">
        <v>45790</v>
      </c>
      <c r="J688" s="32">
        <v>45868</v>
      </c>
      <c r="K688" s="31" t="s">
        <v>25</v>
      </c>
      <c r="L688" s="33" t="s">
        <v>58</v>
      </c>
      <c r="M688" s="13" t="str">
        <f>PROPER(TRIM(SUBSTITUTE(B688,"###"," ")))</f>
        <v>Whom Plus</v>
      </c>
      <c r="N688" s="13" t="str">
        <f>PROPER(TRIM(SUBSTITUTE(C688,"###"," ")))</f>
        <v>Groceries</v>
      </c>
      <c r="O688" s="13" t="str">
        <f>PROPER(TRIM(SUBSTITUTE(D688,"###"," ")))</f>
        <v>Abc Pvt Ltd</v>
      </c>
      <c r="P688" s="13" t="str">
        <f t="shared" si="70"/>
        <v>Whom Plus</v>
      </c>
      <c r="Q688" s="34" t="str">
        <f t="shared" si="71"/>
        <v>Groceries</v>
      </c>
      <c r="R688" s="13" t="str">
        <f t="shared" si="72"/>
        <v>Abc Pvt Ltd</v>
      </c>
      <c r="S688" s="35">
        <f t="shared" si="73"/>
        <v>98</v>
      </c>
      <c r="T688" s="35">
        <f t="shared" si="74"/>
        <v>64</v>
      </c>
      <c r="U688" s="14">
        <f t="shared" si="75"/>
        <v>5543.85</v>
      </c>
      <c r="V688" s="14">
        <f t="shared" si="76"/>
        <v>543297.30000000005</v>
      </c>
      <c r="W688" s="13" t="str">
        <v>In Stock</v>
      </c>
      <c r="X688" s="13" t="str">
        <v>No</v>
      </c>
      <c r="Y688" s="13">
        <v>0</v>
      </c>
    </row>
    <row r="689" spans="1:25" x14ac:dyDescent="0.3">
      <c r="A689" s="31" t="s">
        <v>1396</v>
      </c>
      <c r="B689" s="31" t="s">
        <v>1397</v>
      </c>
      <c r="C689" s="31" t="s">
        <v>44</v>
      </c>
      <c r="D689" s="13"/>
      <c r="E689" s="31">
        <v>121</v>
      </c>
      <c r="F689" s="31">
        <v>49</v>
      </c>
      <c r="G689" s="31">
        <v>8956.07</v>
      </c>
      <c r="H689" s="31">
        <v>1083684.47</v>
      </c>
      <c r="I689" s="32">
        <v>45835</v>
      </c>
      <c r="J689" s="32">
        <v>45893</v>
      </c>
      <c r="K689" s="31" t="s">
        <v>57</v>
      </c>
      <c r="L689" s="33" t="s">
        <v>33</v>
      </c>
      <c r="M689" s="13" t="str">
        <f>PROPER(TRIM(SUBSTITUTE(B689,"###"," ")))</f>
        <v>Protect Max</v>
      </c>
      <c r="N689" s="13" t="str">
        <f>PROPER(TRIM(SUBSTITUTE(C689,"###"," ")))</f>
        <v>Groceries</v>
      </c>
      <c r="O689" s="13" t="str">
        <f>PROPER(TRIM(SUBSTITUTE(D689,"###"," ")))</f>
        <v/>
      </c>
      <c r="P689" s="13" t="str">
        <f t="shared" si="70"/>
        <v>Protect Max</v>
      </c>
      <c r="Q689" s="34" t="str">
        <f t="shared" si="71"/>
        <v>Groceries</v>
      </c>
      <c r="R689" s="13" t="str">
        <f t="shared" si="72"/>
        <v>Others</v>
      </c>
      <c r="S689" s="35">
        <f t="shared" si="73"/>
        <v>121</v>
      </c>
      <c r="T689" s="35">
        <f t="shared" si="74"/>
        <v>49</v>
      </c>
      <c r="U689" s="14">
        <f t="shared" si="75"/>
        <v>8956.07</v>
      </c>
      <c r="V689" s="14">
        <f t="shared" si="76"/>
        <v>1083684.47</v>
      </c>
      <c r="W689" s="13" t="str">
        <v>In Stock</v>
      </c>
      <c r="X689" s="13" t="str">
        <v>No</v>
      </c>
      <c r="Y689" s="13">
        <v>0</v>
      </c>
    </row>
    <row r="690" spans="1:25" x14ac:dyDescent="0.3">
      <c r="A690" s="31" t="s">
        <v>1398</v>
      </c>
      <c r="B690" s="31" t="s">
        <v>1399</v>
      </c>
      <c r="C690" s="31" t="s">
        <v>40</v>
      </c>
      <c r="D690" s="31" t="s">
        <v>41</v>
      </c>
      <c r="E690" s="31">
        <v>194</v>
      </c>
      <c r="F690" s="31">
        <v>86</v>
      </c>
      <c r="G690" s="31">
        <v>17158.37</v>
      </c>
      <c r="H690" s="31">
        <v>3328723.78</v>
      </c>
      <c r="I690" s="32">
        <v>45827</v>
      </c>
      <c r="J690" s="32">
        <v>45931</v>
      </c>
      <c r="K690" s="31" t="s">
        <v>16</v>
      </c>
      <c r="L690" s="33" t="s">
        <v>33</v>
      </c>
      <c r="M690" s="13" t="str">
        <f>PROPER(TRIM(SUBSTITUTE(B690,"###"," ")))</f>
        <v>Worry Mini</v>
      </c>
      <c r="N690" s="13" t="str">
        <f>PROPER(TRIM(SUBSTITUTE(C690,"###"," ")))</f>
        <v>Electronics</v>
      </c>
      <c r="O690" s="13" t="str">
        <f>PROPER(TRIM(SUBSTITUTE(D690,"###"," ")))</f>
        <v>Quickstock</v>
      </c>
      <c r="P690" s="13" t="str">
        <f t="shared" si="70"/>
        <v>Worry Mini</v>
      </c>
      <c r="Q690" s="34" t="str">
        <f t="shared" si="71"/>
        <v>Electronics</v>
      </c>
      <c r="R690" s="13" t="str">
        <f t="shared" si="72"/>
        <v>Quickstock</v>
      </c>
      <c r="S690" s="35">
        <f t="shared" si="73"/>
        <v>194</v>
      </c>
      <c r="T690" s="35">
        <f t="shared" si="74"/>
        <v>86</v>
      </c>
      <c r="U690" s="14">
        <f t="shared" si="75"/>
        <v>17158.37</v>
      </c>
      <c r="V690" s="14">
        <f t="shared" si="76"/>
        <v>3328723.78</v>
      </c>
      <c r="W690" s="13" t="str">
        <v>In Stock</v>
      </c>
      <c r="X690" s="13" t="str">
        <v>No</v>
      </c>
      <c r="Y690" s="13">
        <v>0</v>
      </c>
    </row>
    <row r="691" spans="1:25" x14ac:dyDescent="0.3">
      <c r="A691" s="31" t="s">
        <v>1400</v>
      </c>
      <c r="B691" s="31" t="s">
        <v>1401</v>
      </c>
      <c r="C691" s="31" t="s">
        <v>28</v>
      </c>
      <c r="D691" s="31" t="s">
        <v>41</v>
      </c>
      <c r="E691" s="31">
        <v>40</v>
      </c>
      <c r="F691" s="31">
        <v>82</v>
      </c>
      <c r="G691" s="31">
        <v>2022.53</v>
      </c>
      <c r="H691" s="31">
        <v>80901.2</v>
      </c>
      <c r="I691" s="32">
        <v>45768</v>
      </c>
      <c r="J691" s="32">
        <v>45883</v>
      </c>
      <c r="K691" s="31" t="s">
        <v>16</v>
      </c>
      <c r="L691" s="33" t="s">
        <v>30</v>
      </c>
      <c r="M691" s="13" t="str">
        <f>PROPER(TRIM(SUBSTITUTE(B691,"###"," ")))</f>
        <v>Clear Pro</v>
      </c>
      <c r="N691" s="13" t="str">
        <f>PROPER(TRIM(SUBSTITUTE(C691,"###"," ")))</f>
        <v>Furniture</v>
      </c>
      <c r="O691" s="13" t="str">
        <f>PROPER(TRIM(SUBSTITUTE(D691,"###"," ")))</f>
        <v>Quickstock</v>
      </c>
      <c r="P691" s="13" t="str">
        <f t="shared" si="70"/>
        <v>Clear Pro</v>
      </c>
      <c r="Q691" s="34" t="str">
        <f t="shared" si="71"/>
        <v>Furniture</v>
      </c>
      <c r="R691" s="13" t="str">
        <f t="shared" si="72"/>
        <v>Quickstock</v>
      </c>
      <c r="S691" s="35">
        <f t="shared" si="73"/>
        <v>40</v>
      </c>
      <c r="T691" s="35">
        <f t="shared" si="74"/>
        <v>82</v>
      </c>
      <c r="U691" s="14">
        <f t="shared" si="75"/>
        <v>2022.53</v>
      </c>
      <c r="V691" s="14">
        <f t="shared" si="76"/>
        <v>80901.2</v>
      </c>
      <c r="W691" s="13" t="str">
        <v>Low Stock</v>
      </c>
      <c r="X691" s="13" t="str">
        <v>Yes</v>
      </c>
      <c r="Y691" s="13">
        <v>1</v>
      </c>
    </row>
    <row r="692" spans="1:25" x14ac:dyDescent="0.3">
      <c r="A692" s="31" t="s">
        <v>1402</v>
      </c>
      <c r="B692" s="31" t="s">
        <v>1403</v>
      </c>
      <c r="C692" s="31" t="s">
        <v>44</v>
      </c>
      <c r="D692" s="31" t="s">
        <v>15</v>
      </c>
      <c r="E692" s="13"/>
      <c r="F692" s="31">
        <v>52</v>
      </c>
      <c r="G692" s="31">
        <v>10539.96</v>
      </c>
      <c r="H692" s="13"/>
      <c r="I692" s="32">
        <v>45721</v>
      </c>
      <c r="J692" s="32">
        <v>45907</v>
      </c>
      <c r="K692" s="31" t="s">
        <v>25</v>
      </c>
      <c r="L692" s="33" t="s">
        <v>21</v>
      </c>
      <c r="M692" s="13" t="str">
        <f>PROPER(TRIM(SUBSTITUTE(B692,"###"," ")))</f>
        <v>Run X</v>
      </c>
      <c r="N692" s="13" t="str">
        <f>PROPER(TRIM(SUBSTITUTE(C692,"###"," ")))</f>
        <v>Groceries</v>
      </c>
      <c r="O692" s="13" t="str">
        <f>PROPER(TRIM(SUBSTITUTE(D692,"###"," ")))</f>
        <v>Global Traders</v>
      </c>
      <c r="P692" s="13" t="str">
        <f t="shared" si="70"/>
        <v>Run X</v>
      </c>
      <c r="Q692" s="34" t="str">
        <f t="shared" si="71"/>
        <v>Groceries</v>
      </c>
      <c r="R692" s="13" t="str">
        <f t="shared" si="72"/>
        <v>Global Traders</v>
      </c>
      <c r="S692" s="35">
        <f t="shared" si="73"/>
        <v>0</v>
      </c>
      <c r="T692" s="35">
        <f t="shared" si="74"/>
        <v>52</v>
      </c>
      <c r="U692" s="14">
        <f t="shared" si="75"/>
        <v>10539.96</v>
      </c>
      <c r="V692" s="14">
        <f t="shared" si="76"/>
        <v>0</v>
      </c>
      <c r="W692" s="13" t="str">
        <v>Out of Stock</v>
      </c>
      <c r="X692" s="13" t="str">
        <v>Yes</v>
      </c>
      <c r="Y692" s="13">
        <v>1</v>
      </c>
    </row>
    <row r="693" spans="1:25" x14ac:dyDescent="0.3">
      <c r="A693" s="31" t="s">
        <v>1404</v>
      </c>
      <c r="B693" s="31" t="s">
        <v>1405</v>
      </c>
      <c r="C693" s="31" t="s">
        <v>28</v>
      </c>
      <c r="D693" s="31" t="s">
        <v>53</v>
      </c>
      <c r="E693" s="31">
        <v>183</v>
      </c>
      <c r="F693" s="31">
        <v>47</v>
      </c>
      <c r="G693" s="31">
        <v>8639.06</v>
      </c>
      <c r="H693" s="31">
        <v>1580947.98</v>
      </c>
      <c r="I693" s="32">
        <v>45802</v>
      </c>
      <c r="J693" s="32">
        <v>45934</v>
      </c>
      <c r="K693" s="31" t="s">
        <v>46</v>
      </c>
      <c r="L693" s="33" t="s">
        <v>17</v>
      </c>
      <c r="M693" s="13" t="str">
        <f>PROPER(TRIM(SUBSTITUTE(B693,"###"," ")))</f>
        <v>Wait Max</v>
      </c>
      <c r="N693" s="13" t="str">
        <f>PROPER(TRIM(SUBSTITUTE(C693,"###"," ")))</f>
        <v>Furniture</v>
      </c>
      <c r="O693" s="13" t="str">
        <f>PROPER(TRIM(SUBSTITUTE(D693,"###"," ")))</f>
        <v>Abc Pvt Ltd</v>
      </c>
      <c r="P693" s="13" t="str">
        <f t="shared" si="70"/>
        <v>Wait Max</v>
      </c>
      <c r="Q693" s="34" t="str">
        <f t="shared" si="71"/>
        <v>Furniture</v>
      </c>
      <c r="R693" s="13" t="str">
        <f t="shared" si="72"/>
        <v>Abc Pvt Ltd</v>
      </c>
      <c r="S693" s="35">
        <f t="shared" si="73"/>
        <v>183</v>
      </c>
      <c r="T693" s="35">
        <f t="shared" si="74"/>
        <v>47</v>
      </c>
      <c r="U693" s="14">
        <f t="shared" si="75"/>
        <v>8639.06</v>
      </c>
      <c r="V693" s="14">
        <f t="shared" si="76"/>
        <v>1580947.98</v>
      </c>
      <c r="W693" s="13" t="str">
        <v>In Stock</v>
      </c>
      <c r="X693" s="13" t="str">
        <v>No</v>
      </c>
      <c r="Y693" s="13">
        <v>0</v>
      </c>
    </row>
    <row r="694" spans="1:25" x14ac:dyDescent="0.3">
      <c r="A694" s="31" t="s">
        <v>1406</v>
      </c>
      <c r="B694" s="31" t="s">
        <v>1407</v>
      </c>
      <c r="C694" s="31" t="s">
        <v>14</v>
      </c>
      <c r="D694" s="31" t="s">
        <v>53</v>
      </c>
      <c r="E694" s="31">
        <v>164</v>
      </c>
      <c r="F694" s="31">
        <v>75</v>
      </c>
      <c r="G694" s="31">
        <v>15250.04</v>
      </c>
      <c r="H694" s="31">
        <v>2501006.56</v>
      </c>
      <c r="I694" s="32">
        <v>45790</v>
      </c>
      <c r="J694" s="32">
        <v>45920</v>
      </c>
      <c r="K694" s="31" t="s">
        <v>29</v>
      </c>
      <c r="L694" s="33" t="s">
        <v>17</v>
      </c>
      <c r="M694" s="13" t="str">
        <f>PROPER(TRIM(SUBSTITUTE(B694,"###"," ")))</f>
        <v>Forward Max</v>
      </c>
      <c r="N694" s="13" t="str">
        <f>PROPER(TRIM(SUBSTITUTE(C694,"###"," ")))</f>
        <v>Clothing</v>
      </c>
      <c r="O694" s="13" t="str">
        <f>PROPER(TRIM(SUBSTITUTE(D694,"###"," ")))</f>
        <v>Abc Pvt Ltd</v>
      </c>
      <c r="P694" s="13" t="str">
        <f t="shared" si="70"/>
        <v>Forward Max</v>
      </c>
      <c r="Q694" s="34" t="str">
        <f t="shared" si="71"/>
        <v>Clothing</v>
      </c>
      <c r="R694" s="13" t="str">
        <f t="shared" si="72"/>
        <v>Abc Pvt Ltd</v>
      </c>
      <c r="S694" s="35">
        <f t="shared" si="73"/>
        <v>164</v>
      </c>
      <c r="T694" s="35">
        <f t="shared" si="74"/>
        <v>75</v>
      </c>
      <c r="U694" s="14">
        <f t="shared" si="75"/>
        <v>15250.04</v>
      </c>
      <c r="V694" s="14">
        <f t="shared" si="76"/>
        <v>2501006.56</v>
      </c>
      <c r="W694" s="13" t="str">
        <v>In Stock</v>
      </c>
      <c r="X694" s="13" t="str">
        <v>No</v>
      </c>
      <c r="Y694" s="13">
        <v>0</v>
      </c>
    </row>
    <row r="695" spans="1:25" x14ac:dyDescent="0.3">
      <c r="A695" s="31" t="s">
        <v>1408</v>
      </c>
      <c r="B695" s="31" t="s">
        <v>1131</v>
      </c>
      <c r="C695" s="31" t="s">
        <v>40</v>
      </c>
      <c r="D695" s="31" t="s">
        <v>15</v>
      </c>
      <c r="E695" s="31">
        <v>147</v>
      </c>
      <c r="F695" s="31">
        <v>38</v>
      </c>
      <c r="G695" s="31">
        <v>557.67999999999995</v>
      </c>
      <c r="H695" s="31">
        <v>81978.959999999992</v>
      </c>
      <c r="I695" s="32">
        <v>45744</v>
      </c>
      <c r="J695" s="32">
        <v>45880</v>
      </c>
      <c r="K695" s="31" t="s">
        <v>46</v>
      </c>
      <c r="L695" s="33" t="s">
        <v>30</v>
      </c>
      <c r="M695" s="13" t="str">
        <f>PROPER(TRIM(SUBSTITUTE(B695,"###"," ")))</f>
        <v>Almost Max</v>
      </c>
      <c r="N695" s="13" t="str">
        <f>PROPER(TRIM(SUBSTITUTE(C695,"###"," ")))</f>
        <v>Electronics</v>
      </c>
      <c r="O695" s="13" t="str">
        <f>PROPER(TRIM(SUBSTITUTE(D695,"###"," ")))</f>
        <v>Global Traders</v>
      </c>
      <c r="P695" s="13" t="str">
        <f t="shared" si="70"/>
        <v>Almost Max</v>
      </c>
      <c r="Q695" s="34" t="str">
        <f t="shared" si="71"/>
        <v>Electronics</v>
      </c>
      <c r="R695" s="13" t="str">
        <f t="shared" si="72"/>
        <v>Global Traders</v>
      </c>
      <c r="S695" s="35">
        <f t="shared" si="73"/>
        <v>147</v>
      </c>
      <c r="T695" s="35">
        <f t="shared" si="74"/>
        <v>38</v>
      </c>
      <c r="U695" s="14">
        <f t="shared" si="75"/>
        <v>557.67999999999995</v>
      </c>
      <c r="V695" s="14">
        <f t="shared" si="76"/>
        <v>81978.959999999992</v>
      </c>
      <c r="W695" s="13" t="str">
        <v>In Stock</v>
      </c>
      <c r="X695" s="13" t="str">
        <v>No</v>
      </c>
      <c r="Y695" s="13">
        <v>0</v>
      </c>
    </row>
    <row r="696" spans="1:25" x14ac:dyDescent="0.3">
      <c r="A696" s="31" t="s">
        <v>1409</v>
      </c>
      <c r="B696" s="31" t="s">
        <v>1410</v>
      </c>
      <c r="C696" s="31" t="s">
        <v>28</v>
      </c>
      <c r="D696" s="31" t="s">
        <v>15</v>
      </c>
      <c r="E696" s="31">
        <v>145</v>
      </c>
      <c r="F696" s="31">
        <v>54</v>
      </c>
      <c r="G696" s="31">
        <v>6845.05</v>
      </c>
      <c r="H696" s="31">
        <v>992532.25</v>
      </c>
      <c r="I696" s="32">
        <v>45734</v>
      </c>
      <c r="J696" s="32">
        <v>45893</v>
      </c>
      <c r="K696" s="31" t="s">
        <v>29</v>
      </c>
      <c r="L696" s="33" t="s">
        <v>17</v>
      </c>
      <c r="M696" s="13" t="str">
        <f>PROPER(TRIM(SUBSTITUTE(B696,"###"," ")))</f>
        <v>Degree Pro</v>
      </c>
      <c r="N696" s="13" t="str">
        <f>PROPER(TRIM(SUBSTITUTE(C696,"###"," ")))</f>
        <v>Furniture</v>
      </c>
      <c r="O696" s="13" t="str">
        <f>PROPER(TRIM(SUBSTITUTE(D696,"###"," ")))</f>
        <v>Global Traders</v>
      </c>
      <c r="P696" s="13" t="str">
        <f t="shared" si="70"/>
        <v>Degree Pro</v>
      </c>
      <c r="Q696" s="34" t="str">
        <f t="shared" si="71"/>
        <v>Furniture</v>
      </c>
      <c r="R696" s="13" t="str">
        <f t="shared" si="72"/>
        <v>Global Traders</v>
      </c>
      <c r="S696" s="35">
        <f t="shared" si="73"/>
        <v>145</v>
      </c>
      <c r="T696" s="35">
        <f t="shared" si="74"/>
        <v>54</v>
      </c>
      <c r="U696" s="14">
        <f t="shared" si="75"/>
        <v>6845.05</v>
      </c>
      <c r="V696" s="14">
        <f t="shared" si="76"/>
        <v>992532.25</v>
      </c>
      <c r="W696" s="13" t="str">
        <v>In Stock</v>
      </c>
      <c r="X696" s="13" t="str">
        <v>No</v>
      </c>
      <c r="Y696" s="13">
        <v>0</v>
      </c>
    </row>
    <row r="697" spans="1:25" x14ac:dyDescent="0.3">
      <c r="A697" s="31" t="s">
        <v>1411</v>
      </c>
      <c r="B697" s="31" t="s">
        <v>1412</v>
      </c>
      <c r="C697" s="31" t="s">
        <v>40</v>
      </c>
      <c r="D697" s="13"/>
      <c r="E697" s="31">
        <v>63</v>
      </c>
      <c r="F697" s="31">
        <v>88</v>
      </c>
      <c r="G697" s="31">
        <v>10645.15</v>
      </c>
      <c r="H697" s="31">
        <v>670644.44999999995</v>
      </c>
      <c r="I697" s="32">
        <v>45779</v>
      </c>
      <c r="J697" s="32">
        <v>45870</v>
      </c>
      <c r="K697" s="31" t="s">
        <v>29</v>
      </c>
      <c r="L697" s="33" t="s">
        <v>17</v>
      </c>
      <c r="M697" s="13" t="str">
        <f>PROPER(TRIM(SUBSTITUTE(B697,"###"," ")))</f>
        <v>Threat Max</v>
      </c>
      <c r="N697" s="13" t="str">
        <f>PROPER(TRIM(SUBSTITUTE(C697,"###"," ")))</f>
        <v>Electronics</v>
      </c>
      <c r="O697" s="13" t="str">
        <f>PROPER(TRIM(SUBSTITUTE(D697,"###"," ")))</f>
        <v/>
      </c>
      <c r="P697" s="13" t="str">
        <f t="shared" si="70"/>
        <v>Threat Max</v>
      </c>
      <c r="Q697" s="34" t="str">
        <f t="shared" si="71"/>
        <v>Electronics</v>
      </c>
      <c r="R697" s="13" t="str">
        <f t="shared" si="72"/>
        <v>Others</v>
      </c>
      <c r="S697" s="35">
        <f t="shared" si="73"/>
        <v>63</v>
      </c>
      <c r="T697" s="35">
        <f t="shared" si="74"/>
        <v>88</v>
      </c>
      <c r="U697" s="14">
        <f t="shared" si="75"/>
        <v>10645.15</v>
      </c>
      <c r="V697" s="14">
        <f t="shared" si="76"/>
        <v>670644.44999999995</v>
      </c>
      <c r="W697" s="13" t="str">
        <v>Low Stock</v>
      </c>
      <c r="X697" s="13" t="str">
        <v>Yes</v>
      </c>
      <c r="Y697" s="13">
        <v>1</v>
      </c>
    </row>
    <row r="698" spans="1:25" x14ac:dyDescent="0.3">
      <c r="A698" s="31" t="s">
        <v>1413</v>
      </c>
      <c r="B698" s="31" t="s">
        <v>1414</v>
      </c>
      <c r="C698" s="31" t="s">
        <v>44</v>
      </c>
      <c r="D698" s="31" t="s">
        <v>53</v>
      </c>
      <c r="E698" s="31">
        <v>183</v>
      </c>
      <c r="F698" s="31">
        <v>95</v>
      </c>
      <c r="G698" s="31">
        <v>11215.78</v>
      </c>
      <c r="H698" s="31">
        <v>2052487.74</v>
      </c>
      <c r="I698" s="32">
        <v>45692</v>
      </c>
      <c r="J698" s="32">
        <v>45932</v>
      </c>
      <c r="K698" s="31" t="s">
        <v>29</v>
      </c>
      <c r="L698" s="33" t="s">
        <v>33</v>
      </c>
      <c r="M698" s="13" t="str">
        <f>PROPER(TRIM(SUBSTITUTE(B698,"###"," ")))</f>
        <v>Often Pro</v>
      </c>
      <c r="N698" s="13" t="str">
        <f>PROPER(TRIM(SUBSTITUTE(C698,"###"," ")))</f>
        <v>Groceries</v>
      </c>
      <c r="O698" s="13" t="str">
        <f>PROPER(TRIM(SUBSTITUTE(D698,"###"," ")))</f>
        <v>Abc Pvt Ltd</v>
      </c>
      <c r="P698" s="13" t="str">
        <f t="shared" si="70"/>
        <v>Often Pro</v>
      </c>
      <c r="Q698" s="34" t="str">
        <f t="shared" si="71"/>
        <v>Groceries</v>
      </c>
      <c r="R698" s="13" t="str">
        <f t="shared" si="72"/>
        <v>Abc Pvt Ltd</v>
      </c>
      <c r="S698" s="35">
        <f t="shared" si="73"/>
        <v>183</v>
      </c>
      <c r="T698" s="35">
        <f t="shared" si="74"/>
        <v>95</v>
      </c>
      <c r="U698" s="14">
        <f t="shared" si="75"/>
        <v>11215.78</v>
      </c>
      <c r="V698" s="14">
        <f t="shared" si="76"/>
        <v>2052487.7400000002</v>
      </c>
      <c r="W698" s="13" t="str">
        <v>In Stock</v>
      </c>
      <c r="X698" s="13" t="str">
        <v>No</v>
      </c>
      <c r="Y698" s="13">
        <v>0</v>
      </c>
    </row>
    <row r="699" spans="1:25" x14ac:dyDescent="0.3">
      <c r="A699" s="31" t="s">
        <v>1415</v>
      </c>
      <c r="B699" s="31" t="s">
        <v>1416</v>
      </c>
      <c r="C699" s="31" t="s">
        <v>28</v>
      </c>
      <c r="D699" s="31" t="s">
        <v>24</v>
      </c>
      <c r="E699" s="31">
        <v>131</v>
      </c>
      <c r="F699" s="31">
        <v>69</v>
      </c>
      <c r="G699" s="31">
        <v>9737.51</v>
      </c>
      <c r="H699" s="31">
        <v>1275613.81</v>
      </c>
      <c r="I699" s="32">
        <v>45731</v>
      </c>
      <c r="J699" s="32">
        <v>45887</v>
      </c>
      <c r="K699" s="31" t="s">
        <v>54</v>
      </c>
      <c r="L699" s="33" t="s">
        <v>33</v>
      </c>
      <c r="M699" s="13" t="str">
        <f>PROPER(TRIM(SUBSTITUTE(B699,"###"," ")))</f>
        <v>Expert X</v>
      </c>
      <c r="N699" s="13" t="str">
        <f>PROPER(TRIM(SUBSTITUTE(C699,"###"," ")))</f>
        <v>Furniture</v>
      </c>
      <c r="O699" s="13" t="str">
        <f>PROPER(TRIM(SUBSTITUTE(D699,"###"," ")))</f>
        <v>Omni Suppliers</v>
      </c>
      <c r="P699" s="13" t="str">
        <f t="shared" si="70"/>
        <v>Expert X</v>
      </c>
      <c r="Q699" s="34" t="str">
        <f t="shared" si="71"/>
        <v>Furniture</v>
      </c>
      <c r="R699" s="13" t="str">
        <f t="shared" si="72"/>
        <v>Omni Suppliers</v>
      </c>
      <c r="S699" s="35">
        <f t="shared" si="73"/>
        <v>131</v>
      </c>
      <c r="T699" s="35">
        <f t="shared" si="74"/>
        <v>69</v>
      </c>
      <c r="U699" s="14">
        <f t="shared" si="75"/>
        <v>9737.51</v>
      </c>
      <c r="V699" s="14">
        <f t="shared" si="76"/>
        <v>1275613.81</v>
      </c>
      <c r="W699" s="13" t="str">
        <v>In Stock</v>
      </c>
      <c r="X699" s="13" t="str">
        <v>No</v>
      </c>
      <c r="Y699" s="13">
        <v>0</v>
      </c>
    </row>
    <row r="700" spans="1:25" x14ac:dyDescent="0.3">
      <c r="A700" s="31" t="s">
        <v>1417</v>
      </c>
      <c r="B700" s="31" t="s">
        <v>1418</v>
      </c>
      <c r="C700" s="31" t="s">
        <v>40</v>
      </c>
      <c r="D700" s="31" t="s">
        <v>15</v>
      </c>
      <c r="E700" s="13"/>
      <c r="F700" s="31">
        <v>86</v>
      </c>
      <c r="G700" s="31">
        <v>19282.150000000001</v>
      </c>
      <c r="H700" s="13"/>
      <c r="I700" s="32">
        <v>45749</v>
      </c>
      <c r="J700" s="32">
        <v>45881</v>
      </c>
      <c r="K700" s="31" t="s">
        <v>29</v>
      </c>
      <c r="L700" s="33" t="s">
        <v>33</v>
      </c>
      <c r="M700" s="13" t="str">
        <f>PROPER(TRIM(SUBSTITUTE(B700,"###"," ")))</f>
        <v>Food Lite</v>
      </c>
      <c r="N700" s="13" t="str">
        <f>PROPER(TRIM(SUBSTITUTE(C700,"###"," ")))</f>
        <v>Electronics</v>
      </c>
      <c r="O700" s="13" t="str">
        <f>PROPER(TRIM(SUBSTITUTE(D700,"###"," ")))</f>
        <v>Global Traders</v>
      </c>
      <c r="P700" s="13" t="str">
        <f t="shared" si="70"/>
        <v>Food Lite</v>
      </c>
      <c r="Q700" s="34" t="str">
        <f t="shared" si="71"/>
        <v>Electronics</v>
      </c>
      <c r="R700" s="13" t="str">
        <f t="shared" si="72"/>
        <v>Global Traders</v>
      </c>
      <c r="S700" s="35">
        <f t="shared" si="73"/>
        <v>0</v>
      </c>
      <c r="T700" s="35">
        <f t="shared" si="74"/>
        <v>86</v>
      </c>
      <c r="U700" s="14">
        <f t="shared" si="75"/>
        <v>19282.150000000001</v>
      </c>
      <c r="V700" s="14">
        <f t="shared" si="76"/>
        <v>0</v>
      </c>
      <c r="W700" s="13" t="str">
        <v>Out of Stock</v>
      </c>
      <c r="X700" s="13" t="str">
        <v>Yes</v>
      </c>
      <c r="Y700" s="13">
        <v>1</v>
      </c>
    </row>
    <row r="701" spans="1:25" x14ac:dyDescent="0.3">
      <c r="A701" s="31" t="s">
        <v>1419</v>
      </c>
      <c r="B701" s="31" t="s">
        <v>1420</v>
      </c>
      <c r="C701" s="31" t="s">
        <v>28</v>
      </c>
      <c r="D701" s="31" t="s">
        <v>15</v>
      </c>
      <c r="E701" s="31">
        <v>153</v>
      </c>
      <c r="F701" s="31">
        <v>46</v>
      </c>
      <c r="G701" s="31">
        <v>4216.84</v>
      </c>
      <c r="H701" s="31">
        <v>645176.52</v>
      </c>
      <c r="I701" s="32">
        <v>45779</v>
      </c>
      <c r="J701" s="32">
        <v>45909</v>
      </c>
      <c r="K701" s="13"/>
      <c r="L701" s="33" t="s">
        <v>33</v>
      </c>
      <c r="M701" s="13" t="str">
        <f>PROPER(TRIM(SUBSTITUTE(B701,"###"," ")))</f>
        <v>Fast Pro</v>
      </c>
      <c r="N701" s="13" t="str">
        <f>PROPER(TRIM(SUBSTITUTE(C701,"###"," ")))</f>
        <v>Furniture</v>
      </c>
      <c r="O701" s="13" t="str">
        <f>PROPER(TRIM(SUBSTITUTE(D701,"###"," ")))</f>
        <v>Global Traders</v>
      </c>
      <c r="P701" s="13" t="str">
        <f t="shared" si="70"/>
        <v>Fast Pro</v>
      </c>
      <c r="Q701" s="34" t="str">
        <f t="shared" si="71"/>
        <v>Furniture</v>
      </c>
      <c r="R701" s="13" t="str">
        <f t="shared" si="72"/>
        <v>Global Traders</v>
      </c>
      <c r="S701" s="35">
        <f t="shared" si="73"/>
        <v>153</v>
      </c>
      <c r="T701" s="35">
        <f t="shared" si="74"/>
        <v>46</v>
      </c>
      <c r="U701" s="14">
        <f t="shared" si="75"/>
        <v>4216.84</v>
      </c>
      <c r="V701" s="14">
        <f t="shared" si="76"/>
        <v>645176.52</v>
      </c>
      <c r="W701" s="13" t="str">
        <v>In Stock</v>
      </c>
      <c r="X701" s="13" t="str">
        <v>No</v>
      </c>
      <c r="Y701" s="13">
        <v>0</v>
      </c>
    </row>
    <row r="702" spans="1:25" x14ac:dyDescent="0.3">
      <c r="A702" s="31" t="s">
        <v>1421</v>
      </c>
      <c r="B702" s="31" t="s">
        <v>1422</v>
      </c>
      <c r="C702" s="31" t="s">
        <v>44</v>
      </c>
      <c r="D702" s="31" t="s">
        <v>45</v>
      </c>
      <c r="E702" s="31">
        <v>191</v>
      </c>
      <c r="F702" s="31">
        <v>70</v>
      </c>
      <c r="G702" s="31">
        <v>515.87</v>
      </c>
      <c r="H702" s="31">
        <v>98531.17</v>
      </c>
      <c r="I702" s="32">
        <v>45787</v>
      </c>
      <c r="J702" s="32">
        <v>45900</v>
      </c>
      <c r="K702" s="31" t="s">
        <v>29</v>
      </c>
      <c r="L702" s="33" t="s">
        <v>58</v>
      </c>
      <c r="M702" s="13" t="str">
        <f>PROPER(TRIM(SUBSTITUTE(B702,"###"," ")))</f>
        <v>Within Lite</v>
      </c>
      <c r="N702" s="13" t="str">
        <f>PROPER(TRIM(SUBSTITUTE(C702,"###"," ")))</f>
        <v>Groceries</v>
      </c>
      <c r="O702" s="13" t="str">
        <f>PROPER(TRIM(SUBSTITUTE(D702,"###"," ")))</f>
        <v>Retailmart Inc</v>
      </c>
      <c r="P702" s="13" t="str">
        <f t="shared" si="70"/>
        <v>Within Lite</v>
      </c>
      <c r="Q702" s="34" t="str">
        <f t="shared" si="71"/>
        <v>Groceries</v>
      </c>
      <c r="R702" s="13" t="str">
        <f t="shared" si="72"/>
        <v>Retailmart Inc</v>
      </c>
      <c r="S702" s="35">
        <f t="shared" si="73"/>
        <v>191</v>
      </c>
      <c r="T702" s="35">
        <f t="shared" si="74"/>
        <v>70</v>
      </c>
      <c r="U702" s="14">
        <f t="shared" si="75"/>
        <v>515.87</v>
      </c>
      <c r="V702" s="14">
        <f t="shared" si="76"/>
        <v>98531.17</v>
      </c>
      <c r="W702" s="13" t="str">
        <v>In Stock</v>
      </c>
      <c r="X702" s="13" t="str">
        <v>No</v>
      </c>
      <c r="Y702" s="13">
        <v>0</v>
      </c>
    </row>
    <row r="703" spans="1:25" x14ac:dyDescent="0.3">
      <c r="A703" s="31" t="s">
        <v>1423</v>
      </c>
      <c r="B703" s="31" t="s">
        <v>1424</v>
      </c>
      <c r="C703" s="31" t="s">
        <v>44</v>
      </c>
      <c r="D703" s="31" t="s">
        <v>45</v>
      </c>
      <c r="E703" s="31">
        <v>142</v>
      </c>
      <c r="F703" s="13"/>
      <c r="G703" s="31">
        <v>2644.45</v>
      </c>
      <c r="H703" s="31">
        <v>375511.9</v>
      </c>
      <c r="I703" s="32">
        <v>45772</v>
      </c>
      <c r="J703" s="32">
        <v>45876</v>
      </c>
      <c r="K703" s="31" t="s">
        <v>16</v>
      </c>
      <c r="L703" s="33" t="s">
        <v>21</v>
      </c>
      <c r="M703" s="13" t="str">
        <f>PROPER(TRIM(SUBSTITUTE(B703,"###"," ")))</f>
        <v>Prove Lite</v>
      </c>
      <c r="N703" s="13" t="str">
        <f>PROPER(TRIM(SUBSTITUTE(C703,"###"," ")))</f>
        <v>Groceries</v>
      </c>
      <c r="O703" s="13" t="str">
        <f>PROPER(TRIM(SUBSTITUTE(D703,"###"," ")))</f>
        <v>Retailmart Inc</v>
      </c>
      <c r="P703" s="13" t="str">
        <f t="shared" si="70"/>
        <v>Prove Lite</v>
      </c>
      <c r="Q703" s="34" t="str">
        <f t="shared" si="71"/>
        <v>Groceries</v>
      </c>
      <c r="R703" s="13" t="str">
        <f t="shared" si="72"/>
        <v>Retailmart Inc</v>
      </c>
      <c r="S703" s="35">
        <f t="shared" si="73"/>
        <v>142</v>
      </c>
      <c r="T703" s="35">
        <f t="shared" si="74"/>
        <v>0</v>
      </c>
      <c r="U703" s="14">
        <f t="shared" si="75"/>
        <v>2644.45</v>
      </c>
      <c r="V703" s="14">
        <f t="shared" si="76"/>
        <v>375511.89999999997</v>
      </c>
      <c r="W703" s="13" t="str">
        <v>In Stock</v>
      </c>
      <c r="X703" s="13" t="str">
        <v>No</v>
      </c>
      <c r="Y703" s="13">
        <v>0</v>
      </c>
    </row>
    <row r="704" spans="1:25" x14ac:dyDescent="0.3">
      <c r="A704" s="31" t="s">
        <v>1425</v>
      </c>
      <c r="B704" s="31" t="s">
        <v>1426</v>
      </c>
      <c r="C704" s="31" t="s">
        <v>20</v>
      </c>
      <c r="D704" s="31" t="s">
        <v>53</v>
      </c>
      <c r="E704" s="13"/>
      <c r="F704" s="31">
        <v>56</v>
      </c>
      <c r="G704" s="31">
        <v>19120.580000000002</v>
      </c>
      <c r="H704" s="13"/>
      <c r="I704" s="32">
        <v>45769</v>
      </c>
      <c r="J704" s="32">
        <v>45894</v>
      </c>
      <c r="K704" s="31" t="s">
        <v>29</v>
      </c>
      <c r="L704" s="33" t="s">
        <v>17</v>
      </c>
      <c r="M704" s="13" t="str">
        <f>PROPER(TRIM(SUBSTITUTE(B704,"###"," ")))</f>
        <v>Itself Plus</v>
      </c>
      <c r="N704" s="13" t="str">
        <f>PROPER(TRIM(SUBSTITUTE(C704,"###"," ")))</f>
        <v>Toys</v>
      </c>
      <c r="O704" s="13" t="str">
        <f>PROPER(TRIM(SUBSTITUTE(D704,"###"," ")))</f>
        <v>Abc Pvt Ltd</v>
      </c>
      <c r="P704" s="13" t="str">
        <f t="shared" si="70"/>
        <v>Itself Plus</v>
      </c>
      <c r="Q704" s="34" t="str">
        <f t="shared" si="71"/>
        <v>Toys</v>
      </c>
      <c r="R704" s="13" t="str">
        <f t="shared" si="72"/>
        <v>Abc Pvt Ltd</v>
      </c>
      <c r="S704" s="35">
        <f t="shared" si="73"/>
        <v>0</v>
      </c>
      <c r="T704" s="35">
        <f t="shared" si="74"/>
        <v>56</v>
      </c>
      <c r="U704" s="14">
        <f t="shared" si="75"/>
        <v>19120.580000000002</v>
      </c>
      <c r="V704" s="14">
        <f t="shared" si="76"/>
        <v>0</v>
      </c>
      <c r="W704" s="13" t="str">
        <v>Out of Stock</v>
      </c>
      <c r="X704" s="13" t="str">
        <v>Yes</v>
      </c>
      <c r="Y704" s="13">
        <v>1</v>
      </c>
    </row>
    <row r="705" spans="1:25" x14ac:dyDescent="0.3">
      <c r="A705" s="31" t="s">
        <v>1427</v>
      </c>
      <c r="B705" s="31" t="s">
        <v>1428</v>
      </c>
      <c r="C705" s="31" t="s">
        <v>14</v>
      </c>
      <c r="D705" s="31" t="s">
        <v>15</v>
      </c>
      <c r="E705" s="31">
        <v>34</v>
      </c>
      <c r="F705" s="31">
        <v>25</v>
      </c>
      <c r="G705" s="31">
        <v>12078.71</v>
      </c>
      <c r="H705" s="31">
        <v>410676.14</v>
      </c>
      <c r="I705" s="32">
        <v>45794</v>
      </c>
      <c r="J705" s="32">
        <v>45890</v>
      </c>
      <c r="K705" s="31" t="s">
        <v>46</v>
      </c>
      <c r="L705" s="33" t="s">
        <v>58</v>
      </c>
      <c r="M705" s="13" t="str">
        <f>PROPER(TRIM(SUBSTITUTE(B705,"###"," ")))</f>
        <v>Pick Plus</v>
      </c>
      <c r="N705" s="13" t="str">
        <f>PROPER(TRIM(SUBSTITUTE(C705,"###"," ")))</f>
        <v>Clothing</v>
      </c>
      <c r="O705" s="13" t="str">
        <f>PROPER(TRIM(SUBSTITUTE(D705,"###"," ")))</f>
        <v>Global Traders</v>
      </c>
      <c r="P705" s="13" t="str">
        <f t="shared" si="70"/>
        <v>Pick Plus</v>
      </c>
      <c r="Q705" s="34" t="str">
        <f t="shared" si="71"/>
        <v>Clothing</v>
      </c>
      <c r="R705" s="13" t="str">
        <f t="shared" si="72"/>
        <v>Global Traders</v>
      </c>
      <c r="S705" s="35">
        <f t="shared" si="73"/>
        <v>34</v>
      </c>
      <c r="T705" s="35">
        <f t="shared" si="74"/>
        <v>25</v>
      </c>
      <c r="U705" s="14">
        <f t="shared" si="75"/>
        <v>12078.71</v>
      </c>
      <c r="V705" s="14">
        <f t="shared" si="76"/>
        <v>410676.13999999996</v>
      </c>
      <c r="W705" s="13" t="str">
        <v>In Stock</v>
      </c>
      <c r="X705" s="13" t="str">
        <v>No</v>
      </c>
      <c r="Y705" s="13">
        <v>0</v>
      </c>
    </row>
    <row r="706" spans="1:25" x14ac:dyDescent="0.3">
      <c r="A706" s="31" t="s">
        <v>1429</v>
      </c>
      <c r="B706" s="31" t="s">
        <v>1430</v>
      </c>
      <c r="C706" s="31" t="s">
        <v>44</v>
      </c>
      <c r="D706" s="31" t="s">
        <v>45</v>
      </c>
      <c r="E706" s="31">
        <v>112</v>
      </c>
      <c r="F706" s="31">
        <v>48</v>
      </c>
      <c r="G706" s="31">
        <v>5803.69</v>
      </c>
      <c r="H706" s="31">
        <v>650013.27999999991</v>
      </c>
      <c r="I706" s="32">
        <v>45768</v>
      </c>
      <c r="J706" s="32">
        <v>45872</v>
      </c>
      <c r="K706" s="31" t="s">
        <v>29</v>
      </c>
      <c r="L706" s="33" t="s">
        <v>17</v>
      </c>
      <c r="M706" s="13" t="str">
        <f>PROPER(TRIM(SUBSTITUTE(B706,"###"," ")))</f>
        <v>Minute Pro</v>
      </c>
      <c r="N706" s="13" t="str">
        <f>PROPER(TRIM(SUBSTITUTE(C706,"###"," ")))</f>
        <v>Groceries</v>
      </c>
      <c r="O706" s="13" t="str">
        <f>PROPER(TRIM(SUBSTITUTE(D706,"###"," ")))</f>
        <v>Retailmart Inc</v>
      </c>
      <c r="P706" s="13" t="str">
        <f t="shared" si="70"/>
        <v>Minute Pro</v>
      </c>
      <c r="Q706" s="34" t="str">
        <f t="shared" si="71"/>
        <v>Groceries</v>
      </c>
      <c r="R706" s="13" t="str">
        <f t="shared" si="72"/>
        <v>Retailmart Inc</v>
      </c>
      <c r="S706" s="35">
        <f t="shared" si="73"/>
        <v>112</v>
      </c>
      <c r="T706" s="35">
        <f t="shared" si="74"/>
        <v>48</v>
      </c>
      <c r="U706" s="14">
        <f t="shared" si="75"/>
        <v>5803.69</v>
      </c>
      <c r="V706" s="14">
        <f t="shared" si="76"/>
        <v>650013.27999999991</v>
      </c>
      <c r="W706" s="13" t="str">
        <v>In Stock</v>
      </c>
      <c r="X706" s="13" t="str">
        <v>No</v>
      </c>
      <c r="Y706" s="13">
        <v>0</v>
      </c>
    </row>
    <row r="707" spans="1:25" x14ac:dyDescent="0.3">
      <c r="A707" s="31" t="s">
        <v>1432</v>
      </c>
      <c r="B707" s="31" t="s">
        <v>1433</v>
      </c>
      <c r="C707" s="31" t="s">
        <v>44</v>
      </c>
      <c r="D707" s="31" t="s">
        <v>24</v>
      </c>
      <c r="E707" s="31">
        <v>48</v>
      </c>
      <c r="F707" s="31">
        <v>32</v>
      </c>
      <c r="G707" s="31">
        <v>10857.01</v>
      </c>
      <c r="H707" s="31">
        <v>521136.48</v>
      </c>
      <c r="I707" s="32">
        <v>45808</v>
      </c>
      <c r="J707" s="32">
        <v>45889</v>
      </c>
      <c r="K707" s="31" t="s">
        <v>46</v>
      </c>
      <c r="L707" s="33" t="s">
        <v>17</v>
      </c>
      <c r="M707" s="13" t="str">
        <f>PROPER(TRIM(SUBSTITUTE(B707,"###"," ")))</f>
        <v>Marriage Max</v>
      </c>
      <c r="N707" s="13" t="str">
        <f>PROPER(TRIM(SUBSTITUTE(C707,"###"," ")))</f>
        <v>Groceries</v>
      </c>
      <c r="O707" s="13" t="str">
        <f>PROPER(TRIM(SUBSTITUTE(D707,"###"," ")))</f>
        <v>Omni Suppliers</v>
      </c>
      <c r="P707" s="13" t="str">
        <f t="shared" ref="P707:P770" si="77">IF(M707="","Unknown",M707)</f>
        <v>Marriage Max</v>
      </c>
      <c r="Q707" s="34" t="str">
        <f t="shared" ref="Q707:Q770" si="78">IF(N707="","Unknown",N707)</f>
        <v>Groceries</v>
      </c>
      <c r="R707" s="13" t="str">
        <f t="shared" ref="R707:R770" si="79">IF(O707="","Others",O707)</f>
        <v>Omni Suppliers</v>
      </c>
      <c r="S707" s="35">
        <f t="shared" ref="S707:S770" si="80">VALUE(E707)</f>
        <v>48</v>
      </c>
      <c r="T707" s="35">
        <f t="shared" ref="T707:T770" si="81">VALUE(F707)</f>
        <v>32</v>
      </c>
      <c r="U707" s="14">
        <f t="shared" ref="U707:U770" si="82">VALUE(G707)</f>
        <v>10857.01</v>
      </c>
      <c r="V707" s="14">
        <f t="shared" ref="V707:V770" si="83">E707*G707</f>
        <v>521136.48</v>
      </c>
      <c r="W707" s="13" t="str">
        <v>In Stock</v>
      </c>
      <c r="X707" s="13" t="str">
        <v>No</v>
      </c>
      <c r="Y707" s="13">
        <v>0</v>
      </c>
    </row>
    <row r="708" spans="1:25" x14ac:dyDescent="0.3">
      <c r="A708" s="31" t="s">
        <v>1434</v>
      </c>
      <c r="B708" s="31" t="s">
        <v>1435</v>
      </c>
      <c r="C708" s="31" t="s">
        <v>20</v>
      </c>
      <c r="D708" s="31" t="s">
        <v>24</v>
      </c>
      <c r="E708" s="31">
        <v>122</v>
      </c>
      <c r="F708" s="31">
        <v>70</v>
      </c>
      <c r="G708" s="31">
        <v>7155.9</v>
      </c>
      <c r="H708" s="31">
        <v>873019.79999999993</v>
      </c>
      <c r="I708" s="32">
        <v>45786</v>
      </c>
      <c r="J708" s="32">
        <v>45937</v>
      </c>
      <c r="K708" s="31" t="s">
        <v>29</v>
      </c>
      <c r="L708" s="33" t="s">
        <v>21</v>
      </c>
      <c r="M708" s="13" t="str">
        <f>PROPER(TRIM(SUBSTITUTE(B708,"###"," ")))</f>
        <v>Hair Mini</v>
      </c>
      <c r="N708" s="13" t="str">
        <f>PROPER(TRIM(SUBSTITUTE(C708,"###"," ")))</f>
        <v>Toys</v>
      </c>
      <c r="O708" s="13" t="str">
        <f>PROPER(TRIM(SUBSTITUTE(D708,"###"," ")))</f>
        <v>Omni Suppliers</v>
      </c>
      <c r="P708" s="13" t="str">
        <f t="shared" si="77"/>
        <v>Hair Mini</v>
      </c>
      <c r="Q708" s="34" t="str">
        <f t="shared" si="78"/>
        <v>Toys</v>
      </c>
      <c r="R708" s="13" t="str">
        <f t="shared" si="79"/>
        <v>Omni Suppliers</v>
      </c>
      <c r="S708" s="35">
        <f t="shared" si="80"/>
        <v>122</v>
      </c>
      <c r="T708" s="35">
        <f t="shared" si="81"/>
        <v>70</v>
      </c>
      <c r="U708" s="14">
        <f t="shared" si="82"/>
        <v>7155.9</v>
      </c>
      <c r="V708" s="14">
        <f t="shared" si="83"/>
        <v>873019.79999999993</v>
      </c>
      <c r="W708" s="13" t="str">
        <v>In Stock</v>
      </c>
      <c r="X708" s="13" t="str">
        <v>No</v>
      </c>
      <c r="Y708" s="13">
        <v>0</v>
      </c>
    </row>
    <row r="709" spans="1:25" x14ac:dyDescent="0.3">
      <c r="A709" s="31" t="s">
        <v>1436</v>
      </c>
      <c r="B709" s="31" t="s">
        <v>1437</v>
      </c>
      <c r="C709" s="31" t="s">
        <v>44</v>
      </c>
      <c r="D709" s="31" t="s">
        <v>15</v>
      </c>
      <c r="E709" s="31">
        <v>108</v>
      </c>
      <c r="F709" s="31">
        <v>70</v>
      </c>
      <c r="G709" s="31">
        <v>3584.56</v>
      </c>
      <c r="H709" s="31">
        <v>387132.48</v>
      </c>
      <c r="I709" s="32">
        <v>45788</v>
      </c>
      <c r="J709" s="32">
        <v>45857</v>
      </c>
      <c r="K709" s="31" t="s">
        <v>46</v>
      </c>
      <c r="L709" s="33" t="s">
        <v>17</v>
      </c>
      <c r="M709" s="13" t="str">
        <f>PROPER(TRIM(SUBSTITUTE(B709,"###"," ")))</f>
        <v>Shoulder X</v>
      </c>
      <c r="N709" s="13" t="str">
        <f>PROPER(TRIM(SUBSTITUTE(C709,"###"," ")))</f>
        <v>Groceries</v>
      </c>
      <c r="O709" s="13" t="str">
        <f>PROPER(TRIM(SUBSTITUTE(D709,"###"," ")))</f>
        <v>Global Traders</v>
      </c>
      <c r="P709" s="13" t="str">
        <f t="shared" si="77"/>
        <v>Shoulder X</v>
      </c>
      <c r="Q709" s="34" t="str">
        <f t="shared" si="78"/>
        <v>Groceries</v>
      </c>
      <c r="R709" s="13" t="str">
        <f t="shared" si="79"/>
        <v>Global Traders</v>
      </c>
      <c r="S709" s="35">
        <f t="shared" si="80"/>
        <v>108</v>
      </c>
      <c r="T709" s="35">
        <f t="shared" si="81"/>
        <v>70</v>
      </c>
      <c r="U709" s="14">
        <f t="shared" si="82"/>
        <v>3584.56</v>
      </c>
      <c r="V709" s="14">
        <f t="shared" si="83"/>
        <v>387132.48</v>
      </c>
      <c r="W709" s="13" t="str">
        <v>In Stock</v>
      </c>
      <c r="X709" s="13" t="str">
        <v>No</v>
      </c>
      <c r="Y709" s="13">
        <v>0</v>
      </c>
    </row>
    <row r="710" spans="1:25" x14ac:dyDescent="0.3">
      <c r="A710" s="31" t="s">
        <v>1438</v>
      </c>
      <c r="B710" s="31" t="s">
        <v>1439</v>
      </c>
      <c r="C710" s="31" t="s">
        <v>14</v>
      </c>
      <c r="D710" s="31" t="s">
        <v>24</v>
      </c>
      <c r="E710" s="31">
        <v>173</v>
      </c>
      <c r="F710" s="31">
        <v>40</v>
      </c>
      <c r="G710" s="31">
        <v>19330.03</v>
      </c>
      <c r="H710" s="31">
        <v>3344095.19</v>
      </c>
      <c r="I710" s="32">
        <v>45797</v>
      </c>
      <c r="J710" s="32">
        <v>45899</v>
      </c>
      <c r="K710" s="31" t="s">
        <v>57</v>
      </c>
      <c r="L710" s="33" t="s">
        <v>33</v>
      </c>
      <c r="M710" s="13" t="str">
        <f>PROPER(TRIM(SUBSTITUTE(B710,"###"," ")))</f>
        <v>Nature Pro</v>
      </c>
      <c r="N710" s="13" t="str">
        <f>PROPER(TRIM(SUBSTITUTE(C710,"###"," ")))</f>
        <v>Clothing</v>
      </c>
      <c r="O710" s="13" t="str">
        <f>PROPER(TRIM(SUBSTITUTE(D710,"###"," ")))</f>
        <v>Omni Suppliers</v>
      </c>
      <c r="P710" s="13" t="str">
        <f t="shared" si="77"/>
        <v>Nature Pro</v>
      </c>
      <c r="Q710" s="34" t="str">
        <f t="shared" si="78"/>
        <v>Clothing</v>
      </c>
      <c r="R710" s="13" t="str">
        <f t="shared" si="79"/>
        <v>Omni Suppliers</v>
      </c>
      <c r="S710" s="35">
        <f t="shared" si="80"/>
        <v>173</v>
      </c>
      <c r="T710" s="35">
        <f t="shared" si="81"/>
        <v>40</v>
      </c>
      <c r="U710" s="14">
        <f t="shared" si="82"/>
        <v>19330.03</v>
      </c>
      <c r="V710" s="14">
        <f t="shared" si="83"/>
        <v>3344095.19</v>
      </c>
      <c r="W710" s="13" t="str">
        <v>In Stock</v>
      </c>
      <c r="X710" s="13" t="str">
        <v>No</v>
      </c>
      <c r="Y710" s="13">
        <v>0</v>
      </c>
    </row>
    <row r="711" spans="1:25" x14ac:dyDescent="0.3">
      <c r="A711" s="31" t="s">
        <v>1440</v>
      </c>
      <c r="B711" s="31" t="s">
        <v>1441</v>
      </c>
      <c r="C711" s="31" t="s">
        <v>44</v>
      </c>
      <c r="D711" s="31" t="s">
        <v>15</v>
      </c>
      <c r="E711" s="31">
        <v>67</v>
      </c>
      <c r="F711" s="31">
        <v>20</v>
      </c>
      <c r="G711" s="31">
        <v>11630.33</v>
      </c>
      <c r="H711" s="31">
        <v>779232.11</v>
      </c>
      <c r="I711" s="32">
        <v>45678</v>
      </c>
      <c r="J711" s="32">
        <v>45930</v>
      </c>
      <c r="K711" s="31" t="s">
        <v>29</v>
      </c>
      <c r="L711" s="33" t="s">
        <v>33</v>
      </c>
      <c r="M711" s="13" t="str">
        <f>PROPER(TRIM(SUBSTITUTE(B711,"###"," ")))</f>
        <v>Talk Lite</v>
      </c>
      <c r="N711" s="13" t="str">
        <f>PROPER(TRIM(SUBSTITUTE(C711,"###"," ")))</f>
        <v>Groceries</v>
      </c>
      <c r="O711" s="13" t="str">
        <f>PROPER(TRIM(SUBSTITUTE(D711,"###"," ")))</f>
        <v>Global Traders</v>
      </c>
      <c r="P711" s="13" t="str">
        <f t="shared" si="77"/>
        <v>Talk Lite</v>
      </c>
      <c r="Q711" s="34" t="str">
        <f t="shared" si="78"/>
        <v>Groceries</v>
      </c>
      <c r="R711" s="13" t="str">
        <f t="shared" si="79"/>
        <v>Global Traders</v>
      </c>
      <c r="S711" s="35">
        <f t="shared" si="80"/>
        <v>67</v>
      </c>
      <c r="T711" s="35">
        <f t="shared" si="81"/>
        <v>20</v>
      </c>
      <c r="U711" s="14">
        <f t="shared" si="82"/>
        <v>11630.33</v>
      </c>
      <c r="V711" s="14">
        <f t="shared" si="83"/>
        <v>779232.11</v>
      </c>
      <c r="W711" s="13" t="str">
        <v>In Stock</v>
      </c>
      <c r="X711" s="13" t="str">
        <v>No</v>
      </c>
      <c r="Y711" s="13">
        <v>0</v>
      </c>
    </row>
    <row r="712" spans="1:25" x14ac:dyDescent="0.3">
      <c r="A712" s="31" t="s">
        <v>1442</v>
      </c>
      <c r="B712" s="31" t="s">
        <v>498</v>
      </c>
      <c r="C712" s="31" t="s">
        <v>14</v>
      </c>
      <c r="D712" s="31" t="s">
        <v>41</v>
      </c>
      <c r="E712" s="13"/>
      <c r="F712" s="31">
        <v>30</v>
      </c>
      <c r="G712" s="31">
        <v>4185.8100000000004</v>
      </c>
      <c r="H712" s="13"/>
      <c r="I712" s="32">
        <v>45845</v>
      </c>
      <c r="J712" s="32">
        <v>45927</v>
      </c>
      <c r="K712" s="13"/>
      <c r="L712" s="33" t="s">
        <v>33</v>
      </c>
      <c r="M712" s="13" t="str">
        <f>PROPER(TRIM(SUBSTITUTE(B712,"###"," ")))</f>
        <v>Marriage Mini</v>
      </c>
      <c r="N712" s="13" t="str">
        <f>PROPER(TRIM(SUBSTITUTE(C712,"###"," ")))</f>
        <v>Clothing</v>
      </c>
      <c r="O712" s="13" t="str">
        <f>PROPER(TRIM(SUBSTITUTE(D712,"###"," ")))</f>
        <v>Quickstock</v>
      </c>
      <c r="P712" s="13" t="str">
        <f t="shared" si="77"/>
        <v>Marriage Mini</v>
      </c>
      <c r="Q712" s="34" t="str">
        <f t="shared" si="78"/>
        <v>Clothing</v>
      </c>
      <c r="R712" s="13" t="str">
        <f t="shared" si="79"/>
        <v>Quickstock</v>
      </c>
      <c r="S712" s="35">
        <f t="shared" si="80"/>
        <v>0</v>
      </c>
      <c r="T712" s="35">
        <f t="shared" si="81"/>
        <v>30</v>
      </c>
      <c r="U712" s="14">
        <f t="shared" si="82"/>
        <v>4185.8100000000004</v>
      </c>
      <c r="V712" s="14">
        <f t="shared" si="83"/>
        <v>0</v>
      </c>
      <c r="W712" s="13" t="str">
        <v>Out of Stock</v>
      </c>
      <c r="X712" s="13" t="str">
        <v>Yes</v>
      </c>
      <c r="Y712" s="13">
        <v>1</v>
      </c>
    </row>
    <row r="713" spans="1:25" x14ac:dyDescent="0.3">
      <c r="A713" s="31" t="s">
        <v>1443</v>
      </c>
      <c r="B713" s="31" t="s">
        <v>1444</v>
      </c>
      <c r="C713" s="31" t="s">
        <v>14</v>
      </c>
      <c r="D713" s="31" t="s">
        <v>15</v>
      </c>
      <c r="E713" s="31">
        <v>16</v>
      </c>
      <c r="F713" s="31">
        <v>43</v>
      </c>
      <c r="G713" s="31">
        <v>12432.18</v>
      </c>
      <c r="H713" s="31">
        <v>198914.88</v>
      </c>
      <c r="I713" s="32">
        <v>45676</v>
      </c>
      <c r="J713" s="32">
        <v>45922</v>
      </c>
      <c r="K713" s="31" t="s">
        <v>16</v>
      </c>
      <c r="L713" s="33" t="s">
        <v>21</v>
      </c>
      <c r="M713" s="13" t="str">
        <f>PROPER(TRIM(SUBSTITUTE(B713,"###"," ")))</f>
        <v>Though Plus</v>
      </c>
      <c r="N713" s="13" t="str">
        <f>PROPER(TRIM(SUBSTITUTE(C713,"###"," ")))</f>
        <v>Clothing</v>
      </c>
      <c r="O713" s="13" t="str">
        <f>PROPER(TRIM(SUBSTITUTE(D713,"###"," ")))</f>
        <v>Global Traders</v>
      </c>
      <c r="P713" s="13" t="str">
        <f t="shared" si="77"/>
        <v>Though Plus</v>
      </c>
      <c r="Q713" s="34" t="str">
        <f t="shared" si="78"/>
        <v>Clothing</v>
      </c>
      <c r="R713" s="13" t="str">
        <f t="shared" si="79"/>
        <v>Global Traders</v>
      </c>
      <c r="S713" s="35">
        <f t="shared" si="80"/>
        <v>16</v>
      </c>
      <c r="T713" s="35">
        <f t="shared" si="81"/>
        <v>43</v>
      </c>
      <c r="U713" s="14">
        <f t="shared" si="82"/>
        <v>12432.18</v>
      </c>
      <c r="V713" s="14">
        <f t="shared" si="83"/>
        <v>198914.88</v>
      </c>
      <c r="W713" s="13" t="str">
        <v>Low Stock</v>
      </c>
      <c r="X713" s="13" t="str">
        <v>Yes</v>
      </c>
      <c r="Y713" s="13">
        <v>1</v>
      </c>
    </row>
    <row r="714" spans="1:25" x14ac:dyDescent="0.3">
      <c r="A714" s="31" t="s">
        <v>1445</v>
      </c>
      <c r="B714" s="31" t="s">
        <v>1446</v>
      </c>
      <c r="C714" s="31" t="s">
        <v>40</v>
      </c>
      <c r="D714" s="31" t="s">
        <v>15</v>
      </c>
      <c r="E714" s="31">
        <v>27</v>
      </c>
      <c r="F714" s="31">
        <v>24</v>
      </c>
      <c r="G714" s="31">
        <v>9537.14</v>
      </c>
      <c r="H714" s="31">
        <v>257502.78</v>
      </c>
      <c r="I714" s="32">
        <v>45747</v>
      </c>
      <c r="J714" s="32">
        <v>45931</v>
      </c>
      <c r="K714" s="31" t="s">
        <v>46</v>
      </c>
      <c r="L714" s="33" t="s">
        <v>33</v>
      </c>
      <c r="M714" s="13" t="str">
        <f>PROPER(TRIM(SUBSTITUTE(B714,"###"," ")))</f>
        <v>Fast Mini</v>
      </c>
      <c r="N714" s="13" t="str">
        <f>PROPER(TRIM(SUBSTITUTE(C714,"###"," ")))</f>
        <v>Electronics</v>
      </c>
      <c r="O714" s="13" t="str">
        <f>PROPER(TRIM(SUBSTITUTE(D714,"###"," ")))</f>
        <v>Global Traders</v>
      </c>
      <c r="P714" s="13" t="str">
        <f t="shared" si="77"/>
        <v>Fast Mini</v>
      </c>
      <c r="Q714" s="34" t="str">
        <f t="shared" si="78"/>
        <v>Electronics</v>
      </c>
      <c r="R714" s="13" t="str">
        <f t="shared" si="79"/>
        <v>Global Traders</v>
      </c>
      <c r="S714" s="35">
        <f t="shared" si="80"/>
        <v>27</v>
      </c>
      <c r="T714" s="35">
        <f t="shared" si="81"/>
        <v>24</v>
      </c>
      <c r="U714" s="14">
        <f t="shared" si="82"/>
        <v>9537.14</v>
      </c>
      <c r="V714" s="14">
        <f t="shared" si="83"/>
        <v>257502.77999999997</v>
      </c>
      <c r="W714" s="13" t="str">
        <v>In Stock</v>
      </c>
      <c r="X714" s="13" t="str">
        <v>No</v>
      </c>
      <c r="Y714" s="13">
        <v>0</v>
      </c>
    </row>
    <row r="715" spans="1:25" x14ac:dyDescent="0.3">
      <c r="A715" s="31" t="s">
        <v>1447</v>
      </c>
      <c r="B715" s="31" t="s">
        <v>1448</v>
      </c>
      <c r="C715" s="31" t="s">
        <v>14</v>
      </c>
      <c r="D715" s="31" t="s">
        <v>15</v>
      </c>
      <c r="E715" s="31">
        <v>63</v>
      </c>
      <c r="F715" s="13"/>
      <c r="G715" s="31">
        <v>7101.54</v>
      </c>
      <c r="H715" s="31">
        <v>447397.02</v>
      </c>
      <c r="I715" s="32">
        <v>45704</v>
      </c>
      <c r="J715" s="32">
        <v>45913</v>
      </c>
      <c r="K715" s="31" t="s">
        <v>25</v>
      </c>
      <c r="L715" s="33" t="s">
        <v>30</v>
      </c>
      <c r="M715" s="13" t="str">
        <f>PROPER(TRIM(SUBSTITUTE(B715,"###"," ")))</f>
        <v>Camera Mini</v>
      </c>
      <c r="N715" s="13" t="str">
        <f>PROPER(TRIM(SUBSTITUTE(C715,"###"," ")))</f>
        <v>Clothing</v>
      </c>
      <c r="O715" s="13" t="str">
        <f>PROPER(TRIM(SUBSTITUTE(D715,"###"," ")))</f>
        <v>Global Traders</v>
      </c>
      <c r="P715" s="13" t="str">
        <f t="shared" si="77"/>
        <v>Camera Mini</v>
      </c>
      <c r="Q715" s="34" t="str">
        <f t="shared" si="78"/>
        <v>Clothing</v>
      </c>
      <c r="R715" s="13" t="str">
        <f t="shared" si="79"/>
        <v>Global Traders</v>
      </c>
      <c r="S715" s="35">
        <f t="shared" si="80"/>
        <v>63</v>
      </c>
      <c r="T715" s="35">
        <f t="shared" si="81"/>
        <v>0</v>
      </c>
      <c r="U715" s="14">
        <f t="shared" si="82"/>
        <v>7101.54</v>
      </c>
      <c r="V715" s="14">
        <f t="shared" si="83"/>
        <v>447397.02</v>
      </c>
      <c r="W715" s="13" t="str">
        <v>In Stock</v>
      </c>
      <c r="X715" s="13" t="str">
        <v>No</v>
      </c>
      <c r="Y715" s="13">
        <v>0</v>
      </c>
    </row>
    <row r="716" spans="1:25" x14ac:dyDescent="0.3">
      <c r="A716" s="31" t="s">
        <v>1449</v>
      </c>
      <c r="B716" s="31" t="s">
        <v>1450</v>
      </c>
      <c r="C716" s="31" t="s">
        <v>40</v>
      </c>
      <c r="D716" s="31" t="s">
        <v>53</v>
      </c>
      <c r="E716" s="13"/>
      <c r="F716" s="31">
        <v>40</v>
      </c>
      <c r="G716" s="31">
        <v>14929.91</v>
      </c>
      <c r="H716" s="13"/>
      <c r="I716" s="32">
        <v>45809</v>
      </c>
      <c r="J716" s="32">
        <v>45866</v>
      </c>
      <c r="K716" s="31" t="s">
        <v>29</v>
      </c>
      <c r="L716" s="33" t="s">
        <v>33</v>
      </c>
      <c r="M716" s="13" t="str">
        <f>PROPER(TRIM(SUBSTITUTE(B716,"###"," ")))</f>
        <v>Voice Max</v>
      </c>
      <c r="N716" s="13" t="str">
        <f>PROPER(TRIM(SUBSTITUTE(C716,"###"," ")))</f>
        <v>Electronics</v>
      </c>
      <c r="O716" s="13" t="str">
        <f>PROPER(TRIM(SUBSTITUTE(D716,"###"," ")))</f>
        <v>Abc Pvt Ltd</v>
      </c>
      <c r="P716" s="13" t="str">
        <f t="shared" si="77"/>
        <v>Voice Max</v>
      </c>
      <c r="Q716" s="34" t="str">
        <f t="shared" si="78"/>
        <v>Electronics</v>
      </c>
      <c r="R716" s="13" t="str">
        <f t="shared" si="79"/>
        <v>Abc Pvt Ltd</v>
      </c>
      <c r="S716" s="35">
        <f t="shared" si="80"/>
        <v>0</v>
      </c>
      <c r="T716" s="35">
        <f t="shared" si="81"/>
        <v>40</v>
      </c>
      <c r="U716" s="14">
        <f t="shared" si="82"/>
        <v>14929.91</v>
      </c>
      <c r="V716" s="14">
        <f t="shared" si="83"/>
        <v>0</v>
      </c>
      <c r="W716" s="13" t="str">
        <v>Out of Stock</v>
      </c>
      <c r="X716" s="13" t="str">
        <v>Yes</v>
      </c>
      <c r="Y716" s="13">
        <v>1</v>
      </c>
    </row>
    <row r="717" spans="1:25" x14ac:dyDescent="0.3">
      <c r="A717" s="31" t="s">
        <v>1451</v>
      </c>
      <c r="B717" s="31" t="s">
        <v>1452</v>
      </c>
      <c r="C717" s="31" t="s">
        <v>44</v>
      </c>
      <c r="D717" s="31" t="s">
        <v>15</v>
      </c>
      <c r="E717" s="31">
        <v>4</v>
      </c>
      <c r="F717" s="13"/>
      <c r="G717" s="31">
        <v>5551.56</v>
      </c>
      <c r="H717" s="31">
        <v>22206.240000000002</v>
      </c>
      <c r="I717" s="32">
        <v>45757</v>
      </c>
      <c r="J717" s="32">
        <v>45861</v>
      </c>
      <c r="K717" s="31" t="s">
        <v>25</v>
      </c>
      <c r="L717" s="33" t="s">
        <v>58</v>
      </c>
      <c r="M717" s="13" t="str">
        <f>PROPER(TRIM(SUBSTITUTE(B717,"###"," ")))</f>
        <v>This Plus</v>
      </c>
      <c r="N717" s="13" t="str">
        <f>PROPER(TRIM(SUBSTITUTE(C717,"###"," ")))</f>
        <v>Groceries</v>
      </c>
      <c r="O717" s="13" t="str">
        <f>PROPER(TRIM(SUBSTITUTE(D717,"###"," ")))</f>
        <v>Global Traders</v>
      </c>
      <c r="P717" s="13" t="str">
        <f t="shared" si="77"/>
        <v>This Plus</v>
      </c>
      <c r="Q717" s="34" t="str">
        <f t="shared" si="78"/>
        <v>Groceries</v>
      </c>
      <c r="R717" s="13" t="str">
        <f t="shared" si="79"/>
        <v>Global Traders</v>
      </c>
      <c r="S717" s="35">
        <f t="shared" si="80"/>
        <v>4</v>
      </c>
      <c r="T717" s="35">
        <f t="shared" si="81"/>
        <v>0</v>
      </c>
      <c r="U717" s="14">
        <f t="shared" si="82"/>
        <v>5551.56</v>
      </c>
      <c r="V717" s="14">
        <f t="shared" si="83"/>
        <v>22206.240000000002</v>
      </c>
      <c r="W717" s="13" t="str">
        <v>In Stock</v>
      </c>
      <c r="X717" s="13" t="str">
        <v>No</v>
      </c>
      <c r="Y717" s="13">
        <v>0</v>
      </c>
    </row>
    <row r="718" spans="1:25" x14ac:dyDescent="0.3">
      <c r="A718" s="31" t="s">
        <v>1453</v>
      </c>
      <c r="B718" s="31" t="s">
        <v>1454</v>
      </c>
      <c r="C718" s="31" t="s">
        <v>28</v>
      </c>
      <c r="D718" s="31" t="s">
        <v>15</v>
      </c>
      <c r="E718" s="31">
        <v>11</v>
      </c>
      <c r="F718" s="31">
        <v>89</v>
      </c>
      <c r="G718" s="31">
        <v>3018.48</v>
      </c>
      <c r="H718" s="31">
        <v>33203.279999999999</v>
      </c>
      <c r="I718" s="32">
        <v>45748</v>
      </c>
      <c r="J718" s="32">
        <v>45888</v>
      </c>
      <c r="K718" s="31" t="s">
        <v>29</v>
      </c>
      <c r="L718" s="33" t="s">
        <v>33</v>
      </c>
      <c r="M718" s="13" t="str">
        <f>PROPER(TRIM(SUBSTITUTE(B718,"###"," ")))</f>
        <v>Wait Mini</v>
      </c>
      <c r="N718" s="13" t="str">
        <f>PROPER(TRIM(SUBSTITUTE(C718,"###"," ")))</f>
        <v>Furniture</v>
      </c>
      <c r="O718" s="13" t="str">
        <f>PROPER(TRIM(SUBSTITUTE(D718,"###"," ")))</f>
        <v>Global Traders</v>
      </c>
      <c r="P718" s="13" t="str">
        <f t="shared" si="77"/>
        <v>Wait Mini</v>
      </c>
      <c r="Q718" s="34" t="str">
        <f t="shared" si="78"/>
        <v>Furniture</v>
      </c>
      <c r="R718" s="13" t="str">
        <f t="shared" si="79"/>
        <v>Global Traders</v>
      </c>
      <c r="S718" s="35">
        <f t="shared" si="80"/>
        <v>11</v>
      </c>
      <c r="T718" s="35">
        <f t="shared" si="81"/>
        <v>89</v>
      </c>
      <c r="U718" s="14">
        <f t="shared" si="82"/>
        <v>3018.48</v>
      </c>
      <c r="V718" s="14">
        <f t="shared" si="83"/>
        <v>33203.279999999999</v>
      </c>
      <c r="W718" s="13" t="str">
        <v>Low Stock</v>
      </c>
      <c r="X718" s="13" t="str">
        <v>Yes</v>
      </c>
      <c r="Y718" s="13">
        <v>1</v>
      </c>
    </row>
    <row r="719" spans="1:25" x14ac:dyDescent="0.3">
      <c r="A719" s="31" t="s">
        <v>1455</v>
      </c>
      <c r="B719" s="31" t="s">
        <v>1456</v>
      </c>
      <c r="C719" s="31" t="s">
        <v>14</v>
      </c>
      <c r="D719" s="31" t="s">
        <v>45</v>
      </c>
      <c r="E719" s="31">
        <v>47</v>
      </c>
      <c r="F719" s="31">
        <v>71</v>
      </c>
      <c r="G719" s="31">
        <v>17277.77</v>
      </c>
      <c r="H719" s="31">
        <v>812055.19000000006</v>
      </c>
      <c r="I719" s="32">
        <v>45808</v>
      </c>
      <c r="J719" s="32">
        <v>45864</v>
      </c>
      <c r="K719" s="31" t="s">
        <v>29</v>
      </c>
      <c r="L719" s="33" t="s">
        <v>33</v>
      </c>
      <c r="M719" s="13" t="str">
        <f>PROPER(TRIM(SUBSTITUTE(B719,"###"," ")))</f>
        <v>Shake Lite</v>
      </c>
      <c r="N719" s="13" t="str">
        <f>PROPER(TRIM(SUBSTITUTE(C719,"###"," ")))</f>
        <v>Clothing</v>
      </c>
      <c r="O719" s="13" t="str">
        <f>PROPER(TRIM(SUBSTITUTE(D719,"###"," ")))</f>
        <v>Retailmart Inc</v>
      </c>
      <c r="P719" s="13" t="str">
        <f t="shared" si="77"/>
        <v>Shake Lite</v>
      </c>
      <c r="Q719" s="34" t="str">
        <f t="shared" si="78"/>
        <v>Clothing</v>
      </c>
      <c r="R719" s="13" t="str">
        <f t="shared" si="79"/>
        <v>Retailmart Inc</v>
      </c>
      <c r="S719" s="35">
        <f t="shared" si="80"/>
        <v>47</v>
      </c>
      <c r="T719" s="35">
        <f t="shared" si="81"/>
        <v>71</v>
      </c>
      <c r="U719" s="14">
        <f t="shared" si="82"/>
        <v>17277.77</v>
      </c>
      <c r="V719" s="14">
        <f t="shared" si="83"/>
        <v>812055.19000000006</v>
      </c>
      <c r="W719" s="13" t="str">
        <v>Low Stock</v>
      </c>
      <c r="X719" s="13" t="str">
        <v>Yes</v>
      </c>
      <c r="Y719" s="13">
        <v>1</v>
      </c>
    </row>
    <row r="720" spans="1:25" x14ac:dyDescent="0.3">
      <c r="A720" s="31" t="s">
        <v>1457</v>
      </c>
      <c r="B720" s="31" t="s">
        <v>1458</v>
      </c>
      <c r="C720" s="31" t="s">
        <v>44</v>
      </c>
      <c r="D720" s="31" t="s">
        <v>24</v>
      </c>
      <c r="E720" s="31">
        <v>182</v>
      </c>
      <c r="F720" s="31">
        <v>94</v>
      </c>
      <c r="G720" s="31">
        <v>4104.3</v>
      </c>
      <c r="H720" s="31">
        <v>746982.6</v>
      </c>
      <c r="I720" s="32">
        <v>45828</v>
      </c>
      <c r="J720" s="32">
        <v>45860</v>
      </c>
      <c r="K720" s="31" t="s">
        <v>57</v>
      </c>
      <c r="L720" s="33" t="s">
        <v>17</v>
      </c>
      <c r="M720" s="13" t="str">
        <f>PROPER(TRIM(SUBSTITUTE(B720,"###"," ")))</f>
        <v>Owner Mini</v>
      </c>
      <c r="N720" s="13" t="str">
        <f>PROPER(TRIM(SUBSTITUTE(C720,"###"," ")))</f>
        <v>Groceries</v>
      </c>
      <c r="O720" s="13" t="str">
        <f>PROPER(TRIM(SUBSTITUTE(D720,"###"," ")))</f>
        <v>Omni Suppliers</v>
      </c>
      <c r="P720" s="13" t="str">
        <f t="shared" si="77"/>
        <v>Owner Mini</v>
      </c>
      <c r="Q720" s="34" t="str">
        <f t="shared" si="78"/>
        <v>Groceries</v>
      </c>
      <c r="R720" s="13" t="str">
        <f t="shared" si="79"/>
        <v>Omni Suppliers</v>
      </c>
      <c r="S720" s="35">
        <f t="shared" si="80"/>
        <v>182</v>
      </c>
      <c r="T720" s="35">
        <f t="shared" si="81"/>
        <v>94</v>
      </c>
      <c r="U720" s="14">
        <f t="shared" si="82"/>
        <v>4104.3</v>
      </c>
      <c r="V720" s="14">
        <f t="shared" si="83"/>
        <v>746982.6</v>
      </c>
      <c r="W720" s="13" t="str">
        <v>In Stock</v>
      </c>
      <c r="X720" s="13" t="str">
        <v>No</v>
      </c>
      <c r="Y720" s="13">
        <v>0</v>
      </c>
    </row>
    <row r="721" spans="1:25" x14ac:dyDescent="0.3">
      <c r="A721" s="31" t="s">
        <v>1459</v>
      </c>
      <c r="B721" s="31" t="s">
        <v>1460</v>
      </c>
      <c r="C721" s="31" t="s">
        <v>20</v>
      </c>
      <c r="D721" s="31" t="s">
        <v>41</v>
      </c>
      <c r="E721" s="31">
        <v>142</v>
      </c>
      <c r="F721" s="31">
        <v>46</v>
      </c>
      <c r="G721" s="31">
        <v>10249.950000000001</v>
      </c>
      <c r="H721" s="31">
        <v>1455492.9</v>
      </c>
      <c r="I721" s="32">
        <v>45679</v>
      </c>
      <c r="J721" s="32">
        <v>45923</v>
      </c>
      <c r="K721" s="31" t="s">
        <v>29</v>
      </c>
      <c r="L721" s="33" t="s">
        <v>33</v>
      </c>
      <c r="M721" s="13" t="str">
        <f>PROPER(TRIM(SUBSTITUTE(B721,"###"," ")))</f>
        <v>Ahead Pro</v>
      </c>
      <c r="N721" s="13" t="str">
        <f>PROPER(TRIM(SUBSTITUTE(C721,"###"," ")))</f>
        <v>Toys</v>
      </c>
      <c r="O721" s="13" t="str">
        <f>PROPER(TRIM(SUBSTITUTE(D721,"###"," ")))</f>
        <v>Quickstock</v>
      </c>
      <c r="P721" s="13" t="str">
        <f t="shared" si="77"/>
        <v>Ahead Pro</v>
      </c>
      <c r="Q721" s="34" t="str">
        <f t="shared" si="78"/>
        <v>Toys</v>
      </c>
      <c r="R721" s="13" t="str">
        <f t="shared" si="79"/>
        <v>Quickstock</v>
      </c>
      <c r="S721" s="35">
        <f t="shared" si="80"/>
        <v>142</v>
      </c>
      <c r="T721" s="35">
        <f t="shared" si="81"/>
        <v>46</v>
      </c>
      <c r="U721" s="14">
        <f t="shared" si="82"/>
        <v>10249.950000000001</v>
      </c>
      <c r="V721" s="14">
        <f t="shared" si="83"/>
        <v>1455492.9000000001</v>
      </c>
      <c r="W721" s="13" t="str">
        <v>In Stock</v>
      </c>
      <c r="X721" s="13" t="str">
        <v>No</v>
      </c>
      <c r="Y721" s="13">
        <v>0</v>
      </c>
    </row>
    <row r="722" spans="1:25" x14ac:dyDescent="0.3">
      <c r="A722" s="31" t="s">
        <v>1461</v>
      </c>
      <c r="B722" s="31" t="s">
        <v>1462</v>
      </c>
      <c r="C722" s="31" t="s">
        <v>28</v>
      </c>
      <c r="D722" s="31" t="s">
        <v>15</v>
      </c>
      <c r="E722" s="31">
        <v>178</v>
      </c>
      <c r="F722" s="31">
        <v>72</v>
      </c>
      <c r="G722" s="31">
        <v>19615.75</v>
      </c>
      <c r="H722" s="31">
        <v>3491603.5</v>
      </c>
      <c r="I722" s="32">
        <v>45723</v>
      </c>
      <c r="J722" s="32">
        <v>45853</v>
      </c>
      <c r="K722" s="31" t="s">
        <v>57</v>
      </c>
      <c r="L722" s="33" t="s">
        <v>30</v>
      </c>
      <c r="M722" s="13" t="str">
        <f>PROPER(TRIM(SUBSTITUTE(B722,"###"," ")))</f>
        <v>This Max</v>
      </c>
      <c r="N722" s="13" t="str">
        <f>PROPER(TRIM(SUBSTITUTE(C722,"###"," ")))</f>
        <v>Furniture</v>
      </c>
      <c r="O722" s="13" t="str">
        <f>PROPER(TRIM(SUBSTITUTE(D722,"###"," ")))</f>
        <v>Global Traders</v>
      </c>
      <c r="P722" s="13" t="str">
        <f t="shared" si="77"/>
        <v>This Max</v>
      </c>
      <c r="Q722" s="34" t="str">
        <f t="shared" si="78"/>
        <v>Furniture</v>
      </c>
      <c r="R722" s="13" t="str">
        <f t="shared" si="79"/>
        <v>Global Traders</v>
      </c>
      <c r="S722" s="35">
        <f t="shared" si="80"/>
        <v>178</v>
      </c>
      <c r="T722" s="35">
        <f t="shared" si="81"/>
        <v>72</v>
      </c>
      <c r="U722" s="14">
        <f t="shared" si="82"/>
        <v>19615.75</v>
      </c>
      <c r="V722" s="14">
        <f t="shared" si="83"/>
        <v>3491603.5</v>
      </c>
      <c r="W722" s="13" t="str">
        <v>In Stock</v>
      </c>
      <c r="X722" s="13" t="str">
        <v>No</v>
      </c>
      <c r="Y722" s="13">
        <v>0</v>
      </c>
    </row>
    <row r="723" spans="1:25" x14ac:dyDescent="0.3">
      <c r="A723" s="31" t="s">
        <v>1463</v>
      </c>
      <c r="B723" s="31" t="s">
        <v>1464</v>
      </c>
      <c r="C723" s="31" t="s">
        <v>14</v>
      </c>
      <c r="D723" s="31" t="s">
        <v>41</v>
      </c>
      <c r="E723" s="31">
        <v>178</v>
      </c>
      <c r="F723" s="31">
        <v>66</v>
      </c>
      <c r="G723" s="31">
        <v>15302.33</v>
      </c>
      <c r="H723" s="31">
        <v>2723814.74</v>
      </c>
      <c r="I723" s="32">
        <v>45839</v>
      </c>
      <c r="J723" s="32">
        <v>45917</v>
      </c>
      <c r="K723" s="13"/>
      <c r="L723" s="33" t="s">
        <v>33</v>
      </c>
      <c r="M723" s="13" t="str">
        <f>PROPER(TRIM(SUBSTITUTE(B723,"###"," ")))</f>
        <v>Her Pro</v>
      </c>
      <c r="N723" s="13" t="str">
        <f>PROPER(TRIM(SUBSTITUTE(C723,"###"," ")))</f>
        <v>Clothing</v>
      </c>
      <c r="O723" s="13" t="str">
        <f>PROPER(TRIM(SUBSTITUTE(D723,"###"," ")))</f>
        <v>Quickstock</v>
      </c>
      <c r="P723" s="13" t="str">
        <f t="shared" si="77"/>
        <v>Her Pro</v>
      </c>
      <c r="Q723" s="34" t="str">
        <f t="shared" si="78"/>
        <v>Clothing</v>
      </c>
      <c r="R723" s="13" t="str">
        <f t="shared" si="79"/>
        <v>Quickstock</v>
      </c>
      <c r="S723" s="35">
        <f t="shared" si="80"/>
        <v>178</v>
      </c>
      <c r="T723" s="35">
        <f t="shared" si="81"/>
        <v>66</v>
      </c>
      <c r="U723" s="14">
        <f t="shared" si="82"/>
        <v>15302.33</v>
      </c>
      <c r="V723" s="14">
        <f t="shared" si="83"/>
        <v>2723814.7399999998</v>
      </c>
      <c r="W723" s="13" t="str">
        <v>In Stock</v>
      </c>
      <c r="X723" s="13" t="str">
        <v>No</v>
      </c>
      <c r="Y723" s="13">
        <v>0</v>
      </c>
    </row>
    <row r="724" spans="1:25" x14ac:dyDescent="0.3">
      <c r="A724" s="31" t="s">
        <v>1465</v>
      </c>
      <c r="B724" s="31" t="s">
        <v>1466</v>
      </c>
      <c r="C724" s="31" t="s">
        <v>44</v>
      </c>
      <c r="D724" s="31" t="s">
        <v>41</v>
      </c>
      <c r="E724" s="31">
        <v>134</v>
      </c>
      <c r="F724" s="31">
        <v>54</v>
      </c>
      <c r="G724" s="31">
        <v>4049.47</v>
      </c>
      <c r="H724" s="31">
        <v>542628.98</v>
      </c>
      <c r="I724" s="32">
        <v>45708</v>
      </c>
      <c r="J724" s="32">
        <v>45906</v>
      </c>
      <c r="K724" s="13"/>
      <c r="L724" s="33" t="s">
        <v>58</v>
      </c>
      <c r="M724" s="13" t="str">
        <f>PROPER(TRIM(SUBSTITUTE(B724,"###"," ")))</f>
        <v>Plan Max</v>
      </c>
      <c r="N724" s="13" t="str">
        <f>PROPER(TRIM(SUBSTITUTE(C724,"###"," ")))</f>
        <v>Groceries</v>
      </c>
      <c r="O724" s="13" t="str">
        <f>PROPER(TRIM(SUBSTITUTE(D724,"###"," ")))</f>
        <v>Quickstock</v>
      </c>
      <c r="P724" s="13" t="str">
        <f t="shared" si="77"/>
        <v>Plan Max</v>
      </c>
      <c r="Q724" s="34" t="str">
        <f t="shared" si="78"/>
        <v>Groceries</v>
      </c>
      <c r="R724" s="13" t="str">
        <f t="shared" si="79"/>
        <v>Quickstock</v>
      </c>
      <c r="S724" s="35">
        <f t="shared" si="80"/>
        <v>134</v>
      </c>
      <c r="T724" s="35">
        <f t="shared" si="81"/>
        <v>54</v>
      </c>
      <c r="U724" s="14">
        <f t="shared" si="82"/>
        <v>4049.47</v>
      </c>
      <c r="V724" s="14">
        <f t="shared" si="83"/>
        <v>542628.98</v>
      </c>
      <c r="W724" s="13" t="str">
        <v>In Stock</v>
      </c>
      <c r="X724" s="13" t="str">
        <v>No</v>
      </c>
      <c r="Y724" s="13">
        <v>0</v>
      </c>
    </row>
    <row r="725" spans="1:25" x14ac:dyDescent="0.3">
      <c r="A725" s="31" t="s">
        <v>1467</v>
      </c>
      <c r="B725" s="31" t="s">
        <v>1468</v>
      </c>
      <c r="C725" s="31" t="s">
        <v>14</v>
      </c>
      <c r="D725" s="31" t="s">
        <v>45</v>
      </c>
      <c r="E725" s="31">
        <v>115</v>
      </c>
      <c r="F725" s="31">
        <v>64</v>
      </c>
      <c r="G725" s="31">
        <v>8811.0400000000009</v>
      </c>
      <c r="H725" s="31">
        <v>1013269.6</v>
      </c>
      <c r="I725" s="32">
        <v>45723</v>
      </c>
      <c r="J725" s="32">
        <v>45890</v>
      </c>
      <c r="K725" s="31" t="s">
        <v>57</v>
      </c>
      <c r="L725" s="33" t="s">
        <v>21</v>
      </c>
      <c r="M725" s="13" t="str">
        <f>PROPER(TRIM(SUBSTITUTE(B725,"###"," ")))</f>
        <v>Drug Max</v>
      </c>
      <c r="N725" s="13" t="str">
        <f>PROPER(TRIM(SUBSTITUTE(C725,"###"," ")))</f>
        <v>Clothing</v>
      </c>
      <c r="O725" s="13" t="str">
        <f>PROPER(TRIM(SUBSTITUTE(D725,"###"," ")))</f>
        <v>Retailmart Inc</v>
      </c>
      <c r="P725" s="13" t="str">
        <f t="shared" si="77"/>
        <v>Drug Max</v>
      </c>
      <c r="Q725" s="34" t="str">
        <f t="shared" si="78"/>
        <v>Clothing</v>
      </c>
      <c r="R725" s="13" t="str">
        <f t="shared" si="79"/>
        <v>Retailmart Inc</v>
      </c>
      <c r="S725" s="35">
        <f t="shared" si="80"/>
        <v>115</v>
      </c>
      <c r="T725" s="35">
        <f t="shared" si="81"/>
        <v>64</v>
      </c>
      <c r="U725" s="14">
        <f t="shared" si="82"/>
        <v>8811.0400000000009</v>
      </c>
      <c r="V725" s="14">
        <f t="shared" si="83"/>
        <v>1013269.6000000001</v>
      </c>
      <c r="W725" s="13" t="str">
        <v>In Stock</v>
      </c>
      <c r="X725" s="13" t="str">
        <v>No</v>
      </c>
      <c r="Y725" s="13">
        <v>0</v>
      </c>
    </row>
    <row r="726" spans="1:25" x14ac:dyDescent="0.3">
      <c r="A726" s="31" t="s">
        <v>1469</v>
      </c>
      <c r="B726" s="31" t="s">
        <v>1470</v>
      </c>
      <c r="C726" s="31" t="s">
        <v>40</v>
      </c>
      <c r="D726" s="13"/>
      <c r="E726" s="31">
        <v>71</v>
      </c>
      <c r="F726" s="31">
        <v>38</v>
      </c>
      <c r="G726" s="31">
        <v>6272.39</v>
      </c>
      <c r="H726" s="31">
        <v>445339.69</v>
      </c>
      <c r="I726" s="32">
        <v>45838</v>
      </c>
      <c r="J726" s="32">
        <v>45926</v>
      </c>
      <c r="K726" s="13"/>
      <c r="L726" s="33" t="s">
        <v>17</v>
      </c>
      <c r="M726" s="13" t="str">
        <f>PROPER(TRIM(SUBSTITUTE(B726,"###"," ")))</f>
        <v>Red Max</v>
      </c>
      <c r="N726" s="13" t="str">
        <f>PROPER(TRIM(SUBSTITUTE(C726,"###"," ")))</f>
        <v>Electronics</v>
      </c>
      <c r="O726" s="13" t="str">
        <f>PROPER(TRIM(SUBSTITUTE(D726,"###"," ")))</f>
        <v/>
      </c>
      <c r="P726" s="13" t="str">
        <f t="shared" si="77"/>
        <v>Red Max</v>
      </c>
      <c r="Q726" s="34" t="str">
        <f t="shared" si="78"/>
        <v>Electronics</v>
      </c>
      <c r="R726" s="13" t="str">
        <f t="shared" si="79"/>
        <v>Others</v>
      </c>
      <c r="S726" s="35">
        <f t="shared" si="80"/>
        <v>71</v>
      </c>
      <c r="T726" s="35">
        <f t="shared" si="81"/>
        <v>38</v>
      </c>
      <c r="U726" s="14">
        <f t="shared" si="82"/>
        <v>6272.39</v>
      </c>
      <c r="V726" s="14">
        <f t="shared" si="83"/>
        <v>445339.69</v>
      </c>
      <c r="W726" s="13" t="str">
        <v>In Stock</v>
      </c>
      <c r="X726" s="13" t="str">
        <v>No</v>
      </c>
      <c r="Y726" s="13">
        <v>0</v>
      </c>
    </row>
    <row r="727" spans="1:25" x14ac:dyDescent="0.3">
      <c r="A727" s="31" t="s">
        <v>1471</v>
      </c>
      <c r="B727" s="31" t="s">
        <v>1472</v>
      </c>
      <c r="C727" s="31" t="s">
        <v>20</v>
      </c>
      <c r="D727" s="31" t="s">
        <v>41</v>
      </c>
      <c r="E727" s="31">
        <v>186</v>
      </c>
      <c r="F727" s="31">
        <v>88</v>
      </c>
      <c r="G727" s="31">
        <v>10233.129999999999</v>
      </c>
      <c r="H727" s="31">
        <v>1903362.18</v>
      </c>
      <c r="I727" s="32">
        <v>45692</v>
      </c>
      <c r="J727" s="32">
        <v>45927</v>
      </c>
      <c r="K727" s="31" t="s">
        <v>46</v>
      </c>
      <c r="L727" s="33" t="s">
        <v>21</v>
      </c>
      <c r="M727" s="13" t="str">
        <f>PROPER(TRIM(SUBSTITUTE(B727,"###"," ")))</f>
        <v>Month Pro</v>
      </c>
      <c r="N727" s="13" t="str">
        <f>PROPER(TRIM(SUBSTITUTE(C727,"###"," ")))</f>
        <v>Toys</v>
      </c>
      <c r="O727" s="13" t="str">
        <f>PROPER(TRIM(SUBSTITUTE(D727,"###"," ")))</f>
        <v>Quickstock</v>
      </c>
      <c r="P727" s="13" t="str">
        <f t="shared" si="77"/>
        <v>Month Pro</v>
      </c>
      <c r="Q727" s="34" t="str">
        <f t="shared" si="78"/>
        <v>Toys</v>
      </c>
      <c r="R727" s="13" t="str">
        <f t="shared" si="79"/>
        <v>Quickstock</v>
      </c>
      <c r="S727" s="35">
        <f t="shared" si="80"/>
        <v>186</v>
      </c>
      <c r="T727" s="35">
        <f t="shared" si="81"/>
        <v>88</v>
      </c>
      <c r="U727" s="14">
        <f t="shared" si="82"/>
        <v>10233.129999999999</v>
      </c>
      <c r="V727" s="14">
        <f t="shared" si="83"/>
        <v>1903362.18</v>
      </c>
      <c r="W727" s="13" t="str">
        <v>In Stock</v>
      </c>
      <c r="X727" s="13" t="str">
        <v>No</v>
      </c>
      <c r="Y727" s="13">
        <v>0</v>
      </c>
    </row>
    <row r="728" spans="1:25" x14ac:dyDescent="0.3">
      <c r="A728" s="31" t="s">
        <v>1473</v>
      </c>
      <c r="B728" s="31" t="s">
        <v>1474</v>
      </c>
      <c r="C728" s="31" t="s">
        <v>14</v>
      </c>
      <c r="D728" s="31" t="s">
        <v>45</v>
      </c>
      <c r="E728" s="31">
        <v>188</v>
      </c>
      <c r="F728" s="31">
        <v>50</v>
      </c>
      <c r="G728" s="31">
        <v>14693.89</v>
      </c>
      <c r="H728" s="31">
        <v>2762451.32</v>
      </c>
      <c r="I728" s="32">
        <v>45760</v>
      </c>
      <c r="J728" s="32">
        <v>45879</v>
      </c>
      <c r="K728" s="31" t="s">
        <v>57</v>
      </c>
      <c r="L728" s="33" t="s">
        <v>21</v>
      </c>
      <c r="M728" s="13" t="str">
        <f>PROPER(TRIM(SUBSTITUTE(B728,"###"," ")))</f>
        <v>Continue Max</v>
      </c>
      <c r="N728" s="13" t="str">
        <f>PROPER(TRIM(SUBSTITUTE(C728,"###"," ")))</f>
        <v>Clothing</v>
      </c>
      <c r="O728" s="13" t="str">
        <f>PROPER(TRIM(SUBSTITUTE(D728,"###"," ")))</f>
        <v>Retailmart Inc</v>
      </c>
      <c r="P728" s="13" t="str">
        <f t="shared" si="77"/>
        <v>Continue Max</v>
      </c>
      <c r="Q728" s="34" t="str">
        <f t="shared" si="78"/>
        <v>Clothing</v>
      </c>
      <c r="R728" s="13" t="str">
        <f t="shared" si="79"/>
        <v>Retailmart Inc</v>
      </c>
      <c r="S728" s="35">
        <f t="shared" si="80"/>
        <v>188</v>
      </c>
      <c r="T728" s="35">
        <f t="shared" si="81"/>
        <v>50</v>
      </c>
      <c r="U728" s="14">
        <f t="shared" si="82"/>
        <v>14693.89</v>
      </c>
      <c r="V728" s="14">
        <f t="shared" si="83"/>
        <v>2762451.32</v>
      </c>
      <c r="W728" s="13" t="str">
        <v>In Stock</v>
      </c>
      <c r="X728" s="13" t="str">
        <v>No</v>
      </c>
      <c r="Y728" s="13">
        <v>0</v>
      </c>
    </row>
    <row r="729" spans="1:25" x14ac:dyDescent="0.3">
      <c r="A729" s="31" t="s">
        <v>1475</v>
      </c>
      <c r="B729" s="31" t="s">
        <v>1476</v>
      </c>
      <c r="C729" s="31" t="s">
        <v>28</v>
      </c>
      <c r="D729" s="31" t="s">
        <v>15</v>
      </c>
      <c r="E729" s="31">
        <v>21</v>
      </c>
      <c r="F729" s="31">
        <v>62</v>
      </c>
      <c r="G729" s="31">
        <v>17447.36</v>
      </c>
      <c r="H729" s="31">
        <v>366394.56</v>
      </c>
      <c r="I729" s="32">
        <v>45817</v>
      </c>
      <c r="J729" s="32">
        <v>45931</v>
      </c>
      <c r="K729" s="31" t="s">
        <v>57</v>
      </c>
      <c r="L729" s="33" t="s">
        <v>30</v>
      </c>
      <c r="M729" s="13" t="str">
        <f>PROPER(TRIM(SUBSTITUTE(B729,"###"," ")))</f>
        <v>Language Pro</v>
      </c>
      <c r="N729" s="13" t="str">
        <f>PROPER(TRIM(SUBSTITUTE(C729,"###"," ")))</f>
        <v>Furniture</v>
      </c>
      <c r="O729" s="13" t="str">
        <f>PROPER(TRIM(SUBSTITUTE(D729,"###"," ")))</f>
        <v>Global Traders</v>
      </c>
      <c r="P729" s="13" t="str">
        <f t="shared" si="77"/>
        <v>Language Pro</v>
      </c>
      <c r="Q729" s="34" t="str">
        <f t="shared" si="78"/>
        <v>Furniture</v>
      </c>
      <c r="R729" s="13" t="str">
        <f t="shared" si="79"/>
        <v>Global Traders</v>
      </c>
      <c r="S729" s="35">
        <f t="shared" si="80"/>
        <v>21</v>
      </c>
      <c r="T729" s="35">
        <f t="shared" si="81"/>
        <v>62</v>
      </c>
      <c r="U729" s="14">
        <f t="shared" si="82"/>
        <v>17447.36</v>
      </c>
      <c r="V729" s="14">
        <f t="shared" si="83"/>
        <v>366394.56</v>
      </c>
      <c r="W729" s="13" t="str">
        <v>Low Stock</v>
      </c>
      <c r="X729" s="13" t="str">
        <v>Yes</v>
      </c>
      <c r="Y729" s="13">
        <v>1</v>
      </c>
    </row>
    <row r="730" spans="1:25" x14ac:dyDescent="0.3">
      <c r="A730" s="31" t="s">
        <v>1477</v>
      </c>
      <c r="B730" s="31" t="s">
        <v>1478</v>
      </c>
      <c r="C730" s="31" t="s">
        <v>20</v>
      </c>
      <c r="D730" s="31" t="s">
        <v>24</v>
      </c>
      <c r="E730" s="31">
        <v>41</v>
      </c>
      <c r="F730" s="31">
        <v>83</v>
      </c>
      <c r="G730" s="31">
        <v>6022.94</v>
      </c>
      <c r="H730" s="31">
        <v>246940.54</v>
      </c>
      <c r="I730" s="32">
        <v>45816</v>
      </c>
      <c r="J730" s="32">
        <v>45918</v>
      </c>
      <c r="K730" s="31" t="s">
        <v>57</v>
      </c>
      <c r="L730" s="33" t="s">
        <v>30</v>
      </c>
      <c r="M730" s="13" t="str">
        <f>PROPER(TRIM(SUBSTITUTE(B730,"###"," ")))</f>
        <v>Business X</v>
      </c>
      <c r="N730" s="13" t="str">
        <f>PROPER(TRIM(SUBSTITUTE(C730,"###"," ")))</f>
        <v>Toys</v>
      </c>
      <c r="O730" s="13" t="str">
        <f>PROPER(TRIM(SUBSTITUTE(D730,"###"," ")))</f>
        <v>Omni Suppliers</v>
      </c>
      <c r="P730" s="13" t="str">
        <f t="shared" si="77"/>
        <v>Business X</v>
      </c>
      <c r="Q730" s="34" t="str">
        <f t="shared" si="78"/>
        <v>Toys</v>
      </c>
      <c r="R730" s="13" t="str">
        <f t="shared" si="79"/>
        <v>Omni Suppliers</v>
      </c>
      <c r="S730" s="35">
        <f t="shared" si="80"/>
        <v>41</v>
      </c>
      <c r="T730" s="35">
        <f t="shared" si="81"/>
        <v>83</v>
      </c>
      <c r="U730" s="14">
        <f t="shared" si="82"/>
        <v>6022.94</v>
      </c>
      <c r="V730" s="14">
        <f t="shared" si="83"/>
        <v>246940.53999999998</v>
      </c>
      <c r="W730" s="13" t="str">
        <v>Low Stock</v>
      </c>
      <c r="X730" s="13" t="str">
        <v>Yes</v>
      </c>
      <c r="Y730" s="13">
        <v>1</v>
      </c>
    </row>
    <row r="731" spans="1:25" x14ac:dyDescent="0.3">
      <c r="A731" s="31" t="s">
        <v>1479</v>
      </c>
      <c r="B731" s="31" t="s">
        <v>1480</v>
      </c>
      <c r="C731" s="31" t="s">
        <v>14</v>
      </c>
      <c r="D731" s="31" t="s">
        <v>53</v>
      </c>
      <c r="E731" s="31">
        <v>193</v>
      </c>
      <c r="F731" s="31">
        <v>60</v>
      </c>
      <c r="G731" s="31">
        <v>5611.26</v>
      </c>
      <c r="H731" s="31">
        <v>1082973.18</v>
      </c>
      <c r="I731" s="32">
        <v>45710</v>
      </c>
      <c r="J731" s="32">
        <v>45873</v>
      </c>
      <c r="K731" s="31" t="s">
        <v>57</v>
      </c>
      <c r="L731" s="33" t="s">
        <v>21</v>
      </c>
      <c r="M731" s="13" t="str">
        <f>PROPER(TRIM(SUBSTITUTE(B731,"###"," ")))</f>
        <v>In Mini</v>
      </c>
      <c r="N731" s="13" t="str">
        <f>PROPER(TRIM(SUBSTITUTE(C731,"###"," ")))</f>
        <v>Clothing</v>
      </c>
      <c r="O731" s="13" t="str">
        <f>PROPER(TRIM(SUBSTITUTE(D731,"###"," ")))</f>
        <v>Abc Pvt Ltd</v>
      </c>
      <c r="P731" s="13" t="str">
        <f t="shared" si="77"/>
        <v>In Mini</v>
      </c>
      <c r="Q731" s="34" t="str">
        <f t="shared" si="78"/>
        <v>Clothing</v>
      </c>
      <c r="R731" s="13" t="str">
        <f t="shared" si="79"/>
        <v>Abc Pvt Ltd</v>
      </c>
      <c r="S731" s="35">
        <f t="shared" si="80"/>
        <v>193</v>
      </c>
      <c r="T731" s="35">
        <f t="shared" si="81"/>
        <v>60</v>
      </c>
      <c r="U731" s="14">
        <f t="shared" si="82"/>
        <v>5611.26</v>
      </c>
      <c r="V731" s="14">
        <f t="shared" si="83"/>
        <v>1082973.18</v>
      </c>
      <c r="W731" s="13" t="str">
        <v>In Stock</v>
      </c>
      <c r="X731" s="13" t="str">
        <v>No</v>
      </c>
      <c r="Y731" s="13">
        <v>0</v>
      </c>
    </row>
    <row r="732" spans="1:25" x14ac:dyDescent="0.3">
      <c r="A732" s="31" t="s">
        <v>1481</v>
      </c>
      <c r="B732" s="31" t="s">
        <v>1223</v>
      </c>
      <c r="C732" s="31" t="s">
        <v>20</v>
      </c>
      <c r="D732" s="31" t="s">
        <v>15</v>
      </c>
      <c r="E732" s="31">
        <v>29</v>
      </c>
      <c r="F732" s="31">
        <v>76</v>
      </c>
      <c r="G732" s="31">
        <v>15878.21</v>
      </c>
      <c r="H732" s="31">
        <v>460468.09</v>
      </c>
      <c r="I732" s="32">
        <v>45739</v>
      </c>
      <c r="J732" s="32">
        <v>45893</v>
      </c>
      <c r="K732" s="31" t="s">
        <v>54</v>
      </c>
      <c r="L732" s="33" t="s">
        <v>33</v>
      </c>
      <c r="M732" s="13" t="str">
        <f>PROPER(TRIM(SUBSTITUTE(B732,"###"," ")))</f>
        <v>What Max</v>
      </c>
      <c r="N732" s="13" t="str">
        <f>PROPER(TRIM(SUBSTITUTE(C732,"###"," ")))</f>
        <v>Toys</v>
      </c>
      <c r="O732" s="13" t="str">
        <f>PROPER(TRIM(SUBSTITUTE(D732,"###"," ")))</f>
        <v>Global Traders</v>
      </c>
      <c r="P732" s="13" t="str">
        <f t="shared" si="77"/>
        <v>What Max</v>
      </c>
      <c r="Q732" s="34" t="str">
        <f t="shared" si="78"/>
        <v>Toys</v>
      </c>
      <c r="R732" s="13" t="str">
        <f t="shared" si="79"/>
        <v>Global Traders</v>
      </c>
      <c r="S732" s="35">
        <f t="shared" si="80"/>
        <v>29</v>
      </c>
      <c r="T732" s="35">
        <f t="shared" si="81"/>
        <v>76</v>
      </c>
      <c r="U732" s="14">
        <f t="shared" si="82"/>
        <v>15878.21</v>
      </c>
      <c r="V732" s="14">
        <f t="shared" si="83"/>
        <v>460468.08999999997</v>
      </c>
      <c r="W732" s="13" t="str">
        <v>Low Stock</v>
      </c>
      <c r="X732" s="13" t="str">
        <v>Yes</v>
      </c>
      <c r="Y732" s="13">
        <v>1</v>
      </c>
    </row>
    <row r="733" spans="1:25" x14ac:dyDescent="0.3">
      <c r="A733" s="31" t="s">
        <v>1482</v>
      </c>
      <c r="B733" s="31" t="s">
        <v>1483</v>
      </c>
      <c r="C733" s="31" t="s">
        <v>28</v>
      </c>
      <c r="D733" s="31" t="s">
        <v>53</v>
      </c>
      <c r="E733" s="31">
        <v>7</v>
      </c>
      <c r="F733" s="31">
        <v>45</v>
      </c>
      <c r="G733" s="31">
        <v>16577.96</v>
      </c>
      <c r="H733" s="31">
        <v>116045.72</v>
      </c>
      <c r="I733" s="32">
        <v>45702</v>
      </c>
      <c r="J733" s="32">
        <v>45873</v>
      </c>
      <c r="K733" s="31" t="s">
        <v>57</v>
      </c>
      <c r="L733" s="33" t="s">
        <v>33</v>
      </c>
      <c r="M733" s="13" t="str">
        <f>PROPER(TRIM(SUBSTITUTE(B733,"###"," ")))</f>
        <v>Per Plus</v>
      </c>
      <c r="N733" s="13" t="str">
        <f>PROPER(TRIM(SUBSTITUTE(C733,"###"," ")))</f>
        <v>Furniture</v>
      </c>
      <c r="O733" s="13" t="str">
        <f>PROPER(TRIM(SUBSTITUTE(D733,"###"," ")))</f>
        <v>Abc Pvt Ltd</v>
      </c>
      <c r="P733" s="13" t="str">
        <f t="shared" si="77"/>
        <v>Per Plus</v>
      </c>
      <c r="Q733" s="34" t="str">
        <f t="shared" si="78"/>
        <v>Furniture</v>
      </c>
      <c r="R733" s="13" t="str">
        <f t="shared" si="79"/>
        <v>Abc Pvt Ltd</v>
      </c>
      <c r="S733" s="35">
        <f t="shared" si="80"/>
        <v>7</v>
      </c>
      <c r="T733" s="35">
        <f t="shared" si="81"/>
        <v>45</v>
      </c>
      <c r="U733" s="14">
        <f t="shared" si="82"/>
        <v>16577.96</v>
      </c>
      <c r="V733" s="14">
        <f t="shared" si="83"/>
        <v>116045.72</v>
      </c>
      <c r="W733" s="13" t="str">
        <v>Low Stock</v>
      </c>
      <c r="X733" s="13" t="str">
        <v>Yes</v>
      </c>
      <c r="Y733" s="13">
        <v>1</v>
      </c>
    </row>
    <row r="734" spans="1:25" x14ac:dyDescent="0.3">
      <c r="A734" s="31" t="s">
        <v>1484</v>
      </c>
      <c r="B734" s="31" t="s">
        <v>1485</v>
      </c>
      <c r="C734" s="31" t="s">
        <v>44</v>
      </c>
      <c r="D734" s="31" t="s">
        <v>53</v>
      </c>
      <c r="E734" s="31">
        <v>134</v>
      </c>
      <c r="F734" s="31">
        <v>86</v>
      </c>
      <c r="G734" s="31">
        <v>14770.5</v>
      </c>
      <c r="H734" s="31">
        <v>1979247</v>
      </c>
      <c r="I734" s="32">
        <v>45678</v>
      </c>
      <c r="J734" s="32">
        <v>45866</v>
      </c>
      <c r="K734" s="13"/>
      <c r="L734" s="33" t="s">
        <v>17</v>
      </c>
      <c r="M734" s="13" t="str">
        <f>PROPER(TRIM(SUBSTITUTE(B734,"###"," ")))</f>
        <v>Easy Plus</v>
      </c>
      <c r="N734" s="13" t="str">
        <f>PROPER(TRIM(SUBSTITUTE(C734,"###"," ")))</f>
        <v>Groceries</v>
      </c>
      <c r="O734" s="13" t="str">
        <f>PROPER(TRIM(SUBSTITUTE(D734,"###"," ")))</f>
        <v>Abc Pvt Ltd</v>
      </c>
      <c r="P734" s="13" t="str">
        <f t="shared" si="77"/>
        <v>Easy Plus</v>
      </c>
      <c r="Q734" s="34" t="str">
        <f t="shared" si="78"/>
        <v>Groceries</v>
      </c>
      <c r="R734" s="13" t="str">
        <f t="shared" si="79"/>
        <v>Abc Pvt Ltd</v>
      </c>
      <c r="S734" s="35">
        <f t="shared" si="80"/>
        <v>134</v>
      </c>
      <c r="T734" s="35">
        <f t="shared" si="81"/>
        <v>86</v>
      </c>
      <c r="U734" s="14">
        <f t="shared" si="82"/>
        <v>14770.5</v>
      </c>
      <c r="V734" s="14">
        <f t="shared" si="83"/>
        <v>1979247</v>
      </c>
      <c r="W734" s="13" t="str">
        <v>In Stock</v>
      </c>
      <c r="X734" s="13" t="str">
        <v>No</v>
      </c>
      <c r="Y734" s="13">
        <v>0</v>
      </c>
    </row>
    <row r="735" spans="1:25" x14ac:dyDescent="0.3">
      <c r="A735" s="31" t="s">
        <v>1486</v>
      </c>
      <c r="B735" s="31" t="s">
        <v>444</v>
      </c>
      <c r="C735" s="31" t="s">
        <v>20</v>
      </c>
      <c r="D735" s="31" t="s">
        <v>45</v>
      </c>
      <c r="E735" s="31">
        <v>36</v>
      </c>
      <c r="F735" s="31">
        <v>20</v>
      </c>
      <c r="G735" s="31">
        <v>1427.14</v>
      </c>
      <c r="H735" s="31">
        <v>51377.04</v>
      </c>
      <c r="I735" s="32">
        <v>45797</v>
      </c>
      <c r="J735" s="32">
        <v>45928</v>
      </c>
      <c r="K735" s="31" t="s">
        <v>16</v>
      </c>
      <c r="L735" s="33" t="s">
        <v>17</v>
      </c>
      <c r="M735" s="13" t="str">
        <f>PROPER(TRIM(SUBSTITUTE(B735,"###"," ")))</f>
        <v>Hour Max</v>
      </c>
      <c r="N735" s="13" t="str">
        <f>PROPER(TRIM(SUBSTITUTE(C735,"###"," ")))</f>
        <v>Toys</v>
      </c>
      <c r="O735" s="13" t="str">
        <f>PROPER(TRIM(SUBSTITUTE(D735,"###"," ")))</f>
        <v>Retailmart Inc</v>
      </c>
      <c r="P735" s="13" t="str">
        <f t="shared" si="77"/>
        <v>Hour Max</v>
      </c>
      <c r="Q735" s="34" t="str">
        <f t="shared" si="78"/>
        <v>Toys</v>
      </c>
      <c r="R735" s="13" t="str">
        <f t="shared" si="79"/>
        <v>Retailmart Inc</v>
      </c>
      <c r="S735" s="35">
        <f t="shared" si="80"/>
        <v>36</v>
      </c>
      <c r="T735" s="35">
        <f t="shared" si="81"/>
        <v>20</v>
      </c>
      <c r="U735" s="14">
        <f t="shared" si="82"/>
        <v>1427.14</v>
      </c>
      <c r="V735" s="14">
        <f t="shared" si="83"/>
        <v>51377.04</v>
      </c>
      <c r="W735" s="13" t="str">
        <v>In Stock</v>
      </c>
      <c r="X735" s="13" t="str">
        <v>No</v>
      </c>
      <c r="Y735" s="13">
        <v>0</v>
      </c>
    </row>
    <row r="736" spans="1:25" x14ac:dyDescent="0.3">
      <c r="A736" s="31" t="s">
        <v>1487</v>
      </c>
      <c r="B736" s="31" t="s">
        <v>1488</v>
      </c>
      <c r="C736" s="31" t="s">
        <v>14</v>
      </c>
      <c r="D736" s="31" t="s">
        <v>41</v>
      </c>
      <c r="E736" s="31">
        <v>135</v>
      </c>
      <c r="F736" s="31">
        <v>24</v>
      </c>
      <c r="G736" s="31">
        <v>16447.439999999999</v>
      </c>
      <c r="H736" s="31">
        <v>2220404.4</v>
      </c>
      <c r="I736" s="32">
        <v>45831</v>
      </c>
      <c r="J736" s="32">
        <v>45933</v>
      </c>
      <c r="K736" s="13"/>
      <c r="L736" s="33" t="s">
        <v>58</v>
      </c>
      <c r="M736" s="13" t="str">
        <f>PROPER(TRIM(SUBSTITUTE(B736,"###"," ")))</f>
        <v>Read Lite</v>
      </c>
      <c r="N736" s="13" t="str">
        <f>PROPER(TRIM(SUBSTITUTE(C736,"###"," ")))</f>
        <v>Clothing</v>
      </c>
      <c r="O736" s="13" t="str">
        <f>PROPER(TRIM(SUBSTITUTE(D736,"###"," ")))</f>
        <v>Quickstock</v>
      </c>
      <c r="P736" s="13" t="str">
        <f t="shared" si="77"/>
        <v>Read Lite</v>
      </c>
      <c r="Q736" s="34" t="str">
        <f t="shared" si="78"/>
        <v>Clothing</v>
      </c>
      <c r="R736" s="13" t="str">
        <f t="shared" si="79"/>
        <v>Quickstock</v>
      </c>
      <c r="S736" s="35">
        <f t="shared" si="80"/>
        <v>135</v>
      </c>
      <c r="T736" s="35">
        <f t="shared" si="81"/>
        <v>24</v>
      </c>
      <c r="U736" s="14">
        <f t="shared" si="82"/>
        <v>16447.439999999999</v>
      </c>
      <c r="V736" s="14">
        <f t="shared" si="83"/>
        <v>2220404.4</v>
      </c>
      <c r="W736" s="13" t="str">
        <v>In Stock</v>
      </c>
      <c r="X736" s="13" t="str">
        <v>No</v>
      </c>
      <c r="Y736" s="13">
        <v>0</v>
      </c>
    </row>
    <row r="737" spans="1:25" x14ac:dyDescent="0.3">
      <c r="A737" s="31" t="s">
        <v>1489</v>
      </c>
      <c r="B737" s="31" t="s">
        <v>1490</v>
      </c>
      <c r="C737" s="31" t="s">
        <v>44</v>
      </c>
      <c r="D737" s="31" t="s">
        <v>24</v>
      </c>
      <c r="E737" s="31">
        <v>126</v>
      </c>
      <c r="F737" s="31">
        <v>20</v>
      </c>
      <c r="G737" s="31">
        <v>16926.13</v>
      </c>
      <c r="H737" s="31">
        <v>2132692.38</v>
      </c>
      <c r="I737" s="32">
        <v>45778</v>
      </c>
      <c r="J737" s="32">
        <v>45932</v>
      </c>
      <c r="K737" s="13"/>
      <c r="L737" s="33" t="s">
        <v>33</v>
      </c>
      <c r="M737" s="13" t="str">
        <f>PROPER(TRIM(SUBSTITUTE(B737,"###"," ")))</f>
        <v>These Mini</v>
      </c>
      <c r="N737" s="13" t="str">
        <f>PROPER(TRIM(SUBSTITUTE(C737,"###"," ")))</f>
        <v>Groceries</v>
      </c>
      <c r="O737" s="13" t="str">
        <f>PROPER(TRIM(SUBSTITUTE(D737,"###"," ")))</f>
        <v>Omni Suppliers</v>
      </c>
      <c r="P737" s="13" t="str">
        <f t="shared" si="77"/>
        <v>These Mini</v>
      </c>
      <c r="Q737" s="34" t="str">
        <f t="shared" si="78"/>
        <v>Groceries</v>
      </c>
      <c r="R737" s="13" t="str">
        <f t="shared" si="79"/>
        <v>Omni Suppliers</v>
      </c>
      <c r="S737" s="35">
        <f t="shared" si="80"/>
        <v>126</v>
      </c>
      <c r="T737" s="35">
        <f t="shared" si="81"/>
        <v>20</v>
      </c>
      <c r="U737" s="14">
        <f t="shared" si="82"/>
        <v>16926.13</v>
      </c>
      <c r="V737" s="14">
        <f t="shared" si="83"/>
        <v>2132692.3800000004</v>
      </c>
      <c r="W737" s="13" t="str">
        <v>In Stock</v>
      </c>
      <c r="X737" s="13" t="str">
        <v>No</v>
      </c>
      <c r="Y737" s="13">
        <v>0</v>
      </c>
    </row>
    <row r="738" spans="1:25" x14ac:dyDescent="0.3">
      <c r="A738" s="31" t="s">
        <v>1491</v>
      </c>
      <c r="B738" s="31" t="s">
        <v>1492</v>
      </c>
      <c r="C738" s="31" t="s">
        <v>44</v>
      </c>
      <c r="D738" s="31" t="s">
        <v>45</v>
      </c>
      <c r="E738" s="31">
        <v>22</v>
      </c>
      <c r="F738" s="31">
        <v>28</v>
      </c>
      <c r="G738" s="31">
        <v>14476.83</v>
      </c>
      <c r="H738" s="31">
        <v>318490.26</v>
      </c>
      <c r="I738" s="32">
        <v>45709</v>
      </c>
      <c r="J738" s="32">
        <v>45866</v>
      </c>
      <c r="K738" s="31" t="s">
        <v>54</v>
      </c>
      <c r="L738" s="33" t="s">
        <v>30</v>
      </c>
      <c r="M738" s="13" t="str">
        <f>PROPER(TRIM(SUBSTITUTE(B738,"###"," ")))</f>
        <v>Face X</v>
      </c>
      <c r="N738" s="13" t="str">
        <f>PROPER(TRIM(SUBSTITUTE(C738,"###"," ")))</f>
        <v>Groceries</v>
      </c>
      <c r="O738" s="13" t="str">
        <f>PROPER(TRIM(SUBSTITUTE(D738,"###"," ")))</f>
        <v>Retailmart Inc</v>
      </c>
      <c r="P738" s="13" t="str">
        <f t="shared" si="77"/>
        <v>Face X</v>
      </c>
      <c r="Q738" s="34" t="str">
        <f t="shared" si="78"/>
        <v>Groceries</v>
      </c>
      <c r="R738" s="13" t="str">
        <f t="shared" si="79"/>
        <v>Retailmart Inc</v>
      </c>
      <c r="S738" s="35">
        <f t="shared" si="80"/>
        <v>22</v>
      </c>
      <c r="T738" s="35">
        <f t="shared" si="81"/>
        <v>28</v>
      </c>
      <c r="U738" s="14">
        <f t="shared" si="82"/>
        <v>14476.83</v>
      </c>
      <c r="V738" s="14">
        <f t="shared" si="83"/>
        <v>318490.26</v>
      </c>
      <c r="W738" s="13" t="str">
        <v>Low Stock</v>
      </c>
      <c r="X738" s="13" t="str">
        <v>Yes</v>
      </c>
      <c r="Y738" s="13">
        <v>1</v>
      </c>
    </row>
    <row r="739" spans="1:25" x14ac:dyDescent="0.3">
      <c r="A739" s="31" t="s">
        <v>1493</v>
      </c>
      <c r="B739" s="31" t="s">
        <v>1494</v>
      </c>
      <c r="C739" s="31" t="s">
        <v>40</v>
      </c>
      <c r="D739" s="31" t="s">
        <v>24</v>
      </c>
      <c r="E739" s="31">
        <v>157</v>
      </c>
      <c r="F739" s="31">
        <v>94</v>
      </c>
      <c r="G739" s="31">
        <v>7008.97</v>
      </c>
      <c r="H739" s="31">
        <v>1100408.29</v>
      </c>
      <c r="I739" s="32">
        <v>45780</v>
      </c>
      <c r="J739" s="32">
        <v>45884</v>
      </c>
      <c r="K739" s="31" t="s">
        <v>57</v>
      </c>
      <c r="L739" s="33" t="s">
        <v>58</v>
      </c>
      <c r="M739" s="13" t="str">
        <f>PROPER(TRIM(SUBSTITUTE(B739,"###"," ")))</f>
        <v>Theory X</v>
      </c>
      <c r="N739" s="13" t="str">
        <f>PROPER(TRIM(SUBSTITUTE(C739,"###"," ")))</f>
        <v>Electronics</v>
      </c>
      <c r="O739" s="13" t="str">
        <f>PROPER(TRIM(SUBSTITUTE(D739,"###"," ")))</f>
        <v>Omni Suppliers</v>
      </c>
      <c r="P739" s="13" t="str">
        <f t="shared" si="77"/>
        <v>Theory X</v>
      </c>
      <c r="Q739" s="34" t="str">
        <f t="shared" si="78"/>
        <v>Electronics</v>
      </c>
      <c r="R739" s="13" t="str">
        <f t="shared" si="79"/>
        <v>Omni Suppliers</v>
      </c>
      <c r="S739" s="35">
        <f t="shared" si="80"/>
        <v>157</v>
      </c>
      <c r="T739" s="35">
        <f t="shared" si="81"/>
        <v>94</v>
      </c>
      <c r="U739" s="14">
        <f t="shared" si="82"/>
        <v>7008.97</v>
      </c>
      <c r="V739" s="14">
        <f t="shared" si="83"/>
        <v>1100408.29</v>
      </c>
      <c r="W739" s="13" t="str">
        <v>In Stock</v>
      </c>
      <c r="X739" s="13" t="str">
        <v>No</v>
      </c>
      <c r="Y739" s="13">
        <v>0</v>
      </c>
    </row>
    <row r="740" spans="1:25" x14ac:dyDescent="0.3">
      <c r="A740" s="31" t="s">
        <v>1495</v>
      </c>
      <c r="B740" s="31" t="s">
        <v>1496</v>
      </c>
      <c r="C740" s="31" t="s">
        <v>20</v>
      </c>
      <c r="D740" s="31" t="s">
        <v>15</v>
      </c>
      <c r="E740" s="31">
        <v>141</v>
      </c>
      <c r="F740" s="31">
        <v>79</v>
      </c>
      <c r="G740" s="31">
        <v>11561.96</v>
      </c>
      <c r="H740" s="31">
        <v>1630236.36</v>
      </c>
      <c r="I740" s="32">
        <v>45779</v>
      </c>
      <c r="J740" s="32">
        <v>45891</v>
      </c>
      <c r="K740" s="31" t="s">
        <v>25</v>
      </c>
      <c r="L740" s="33" t="s">
        <v>58</v>
      </c>
      <c r="M740" s="13" t="str">
        <f>PROPER(TRIM(SUBSTITUTE(B740,"###"," ")))</f>
        <v>List Max</v>
      </c>
      <c r="N740" s="13" t="str">
        <f>PROPER(TRIM(SUBSTITUTE(C740,"###"," ")))</f>
        <v>Toys</v>
      </c>
      <c r="O740" s="13" t="str">
        <f>PROPER(TRIM(SUBSTITUTE(D740,"###"," ")))</f>
        <v>Global Traders</v>
      </c>
      <c r="P740" s="13" t="str">
        <f t="shared" si="77"/>
        <v>List Max</v>
      </c>
      <c r="Q740" s="34" t="str">
        <f t="shared" si="78"/>
        <v>Toys</v>
      </c>
      <c r="R740" s="13" t="str">
        <f t="shared" si="79"/>
        <v>Global Traders</v>
      </c>
      <c r="S740" s="35">
        <f t="shared" si="80"/>
        <v>141</v>
      </c>
      <c r="T740" s="35">
        <f t="shared" si="81"/>
        <v>79</v>
      </c>
      <c r="U740" s="14">
        <f t="shared" si="82"/>
        <v>11561.96</v>
      </c>
      <c r="V740" s="14">
        <f t="shared" si="83"/>
        <v>1630236.3599999999</v>
      </c>
      <c r="W740" s="13" t="str">
        <v>In Stock</v>
      </c>
      <c r="X740" s="13" t="str">
        <v>No</v>
      </c>
      <c r="Y740" s="13">
        <v>0</v>
      </c>
    </row>
    <row r="741" spans="1:25" x14ac:dyDescent="0.3">
      <c r="A741" s="31" t="s">
        <v>1497</v>
      </c>
      <c r="B741" s="31" t="s">
        <v>1498</v>
      </c>
      <c r="C741" s="31" t="s">
        <v>40</v>
      </c>
      <c r="D741" s="31" t="s">
        <v>24</v>
      </c>
      <c r="E741" s="31">
        <v>44</v>
      </c>
      <c r="F741" s="31">
        <v>80</v>
      </c>
      <c r="G741" s="31">
        <v>2063.7800000000002</v>
      </c>
      <c r="H741" s="31">
        <v>90806.32</v>
      </c>
      <c r="I741" s="32">
        <v>45699</v>
      </c>
      <c r="J741" s="32">
        <v>45936</v>
      </c>
      <c r="K741" s="31" t="s">
        <v>54</v>
      </c>
      <c r="L741" s="33" t="s">
        <v>17</v>
      </c>
      <c r="M741" s="13" t="str">
        <f>PROPER(TRIM(SUBSTITUTE(B741,"###"," ")))</f>
        <v>Reason Max</v>
      </c>
      <c r="N741" s="13" t="str">
        <f>PROPER(TRIM(SUBSTITUTE(C741,"###"," ")))</f>
        <v>Electronics</v>
      </c>
      <c r="O741" s="13" t="str">
        <f>PROPER(TRIM(SUBSTITUTE(D741,"###"," ")))</f>
        <v>Omni Suppliers</v>
      </c>
      <c r="P741" s="13" t="str">
        <f t="shared" si="77"/>
        <v>Reason Max</v>
      </c>
      <c r="Q741" s="34" t="str">
        <f t="shared" si="78"/>
        <v>Electronics</v>
      </c>
      <c r="R741" s="13" t="str">
        <f t="shared" si="79"/>
        <v>Omni Suppliers</v>
      </c>
      <c r="S741" s="35">
        <f t="shared" si="80"/>
        <v>44</v>
      </c>
      <c r="T741" s="35">
        <f t="shared" si="81"/>
        <v>80</v>
      </c>
      <c r="U741" s="14">
        <f t="shared" si="82"/>
        <v>2063.7800000000002</v>
      </c>
      <c r="V741" s="14">
        <f t="shared" si="83"/>
        <v>90806.32</v>
      </c>
      <c r="W741" s="13" t="str">
        <v>Low Stock</v>
      </c>
      <c r="X741" s="13" t="str">
        <v>Yes</v>
      </c>
      <c r="Y741" s="13">
        <v>1</v>
      </c>
    </row>
    <row r="742" spans="1:25" x14ac:dyDescent="0.3">
      <c r="A742" s="31" t="s">
        <v>1499</v>
      </c>
      <c r="B742" s="31" t="s">
        <v>1500</v>
      </c>
      <c r="C742" s="31" t="s">
        <v>44</v>
      </c>
      <c r="D742" s="31" t="s">
        <v>41</v>
      </c>
      <c r="E742" s="31">
        <v>15</v>
      </c>
      <c r="F742" s="31">
        <v>85</v>
      </c>
      <c r="G742" s="31">
        <v>1583.4</v>
      </c>
      <c r="H742" s="31">
        <v>23751</v>
      </c>
      <c r="I742" s="32">
        <v>45812</v>
      </c>
      <c r="J742" s="32">
        <v>45885</v>
      </c>
      <c r="K742" s="31" t="s">
        <v>57</v>
      </c>
      <c r="L742" s="33" t="s">
        <v>30</v>
      </c>
      <c r="M742" s="13" t="str">
        <f>PROPER(TRIM(SUBSTITUTE(B742,"###"," ")))</f>
        <v>Until Max</v>
      </c>
      <c r="N742" s="13" t="str">
        <f>PROPER(TRIM(SUBSTITUTE(C742,"###"," ")))</f>
        <v>Groceries</v>
      </c>
      <c r="O742" s="13" t="str">
        <f>PROPER(TRIM(SUBSTITUTE(D742,"###"," ")))</f>
        <v>Quickstock</v>
      </c>
      <c r="P742" s="13" t="str">
        <f t="shared" si="77"/>
        <v>Until Max</v>
      </c>
      <c r="Q742" s="34" t="str">
        <f t="shared" si="78"/>
        <v>Groceries</v>
      </c>
      <c r="R742" s="13" t="str">
        <f t="shared" si="79"/>
        <v>Quickstock</v>
      </c>
      <c r="S742" s="35">
        <f t="shared" si="80"/>
        <v>15</v>
      </c>
      <c r="T742" s="35">
        <f t="shared" si="81"/>
        <v>85</v>
      </c>
      <c r="U742" s="14">
        <f t="shared" si="82"/>
        <v>1583.4</v>
      </c>
      <c r="V742" s="14">
        <f t="shared" si="83"/>
        <v>23751</v>
      </c>
      <c r="W742" s="13" t="str">
        <v>Low Stock</v>
      </c>
      <c r="X742" s="13" t="str">
        <v>Yes</v>
      </c>
      <c r="Y742" s="13">
        <v>1</v>
      </c>
    </row>
    <row r="743" spans="1:25" x14ac:dyDescent="0.3">
      <c r="A743" s="31" t="s">
        <v>1501</v>
      </c>
      <c r="B743" s="31" t="s">
        <v>1502</v>
      </c>
      <c r="C743" s="31" t="s">
        <v>44</v>
      </c>
      <c r="D743" s="31" t="s">
        <v>15</v>
      </c>
      <c r="E743" s="31">
        <v>123</v>
      </c>
      <c r="F743" s="31">
        <v>35</v>
      </c>
      <c r="G743" s="31">
        <v>9591.2800000000007</v>
      </c>
      <c r="H743" s="31">
        <v>1179727.44</v>
      </c>
      <c r="I743" s="32">
        <v>45725</v>
      </c>
      <c r="J743" s="32">
        <v>45908</v>
      </c>
      <c r="K743" s="31" t="s">
        <v>29</v>
      </c>
      <c r="L743" s="33" t="s">
        <v>17</v>
      </c>
      <c r="M743" s="13" t="str">
        <f>PROPER(TRIM(SUBSTITUTE(B743,"###"," ")))</f>
        <v>Foot Max</v>
      </c>
      <c r="N743" s="13" t="str">
        <f>PROPER(TRIM(SUBSTITUTE(C743,"###"," ")))</f>
        <v>Groceries</v>
      </c>
      <c r="O743" s="13" t="str">
        <f>PROPER(TRIM(SUBSTITUTE(D743,"###"," ")))</f>
        <v>Global Traders</v>
      </c>
      <c r="P743" s="13" t="str">
        <f t="shared" si="77"/>
        <v>Foot Max</v>
      </c>
      <c r="Q743" s="34" t="str">
        <f t="shared" si="78"/>
        <v>Groceries</v>
      </c>
      <c r="R743" s="13" t="str">
        <f t="shared" si="79"/>
        <v>Global Traders</v>
      </c>
      <c r="S743" s="35">
        <f t="shared" si="80"/>
        <v>123</v>
      </c>
      <c r="T743" s="35">
        <f t="shared" si="81"/>
        <v>35</v>
      </c>
      <c r="U743" s="14">
        <f t="shared" si="82"/>
        <v>9591.2800000000007</v>
      </c>
      <c r="V743" s="14">
        <f t="shared" si="83"/>
        <v>1179727.4400000002</v>
      </c>
      <c r="W743" s="13" t="str">
        <v>In Stock</v>
      </c>
      <c r="X743" s="13" t="str">
        <v>No</v>
      </c>
      <c r="Y743" s="13">
        <v>0</v>
      </c>
    </row>
    <row r="744" spans="1:25" x14ac:dyDescent="0.3">
      <c r="A744" s="31" t="s">
        <v>1503</v>
      </c>
      <c r="B744" s="31" t="s">
        <v>1504</v>
      </c>
      <c r="C744" s="31" t="s">
        <v>20</v>
      </c>
      <c r="D744" s="31" t="s">
        <v>24</v>
      </c>
      <c r="E744" s="31">
        <v>193</v>
      </c>
      <c r="F744" s="31">
        <v>32</v>
      </c>
      <c r="G744" s="31">
        <v>13353.75</v>
      </c>
      <c r="H744" s="31">
        <v>2577273.75</v>
      </c>
      <c r="I744" s="32">
        <v>45673</v>
      </c>
      <c r="J744" s="32">
        <v>45942</v>
      </c>
      <c r="K744" s="31" t="s">
        <v>16</v>
      </c>
      <c r="L744" s="33" t="s">
        <v>33</v>
      </c>
      <c r="M744" s="13" t="str">
        <f>PROPER(TRIM(SUBSTITUTE(B744,"###"," ")))</f>
        <v>Leader Plus</v>
      </c>
      <c r="N744" s="13" t="str">
        <f>PROPER(TRIM(SUBSTITUTE(C744,"###"," ")))</f>
        <v>Toys</v>
      </c>
      <c r="O744" s="13" t="str">
        <f>PROPER(TRIM(SUBSTITUTE(D744,"###"," ")))</f>
        <v>Omni Suppliers</v>
      </c>
      <c r="P744" s="13" t="str">
        <f t="shared" si="77"/>
        <v>Leader Plus</v>
      </c>
      <c r="Q744" s="34" t="str">
        <f t="shared" si="78"/>
        <v>Toys</v>
      </c>
      <c r="R744" s="13" t="str">
        <f t="shared" si="79"/>
        <v>Omni Suppliers</v>
      </c>
      <c r="S744" s="35">
        <f t="shared" si="80"/>
        <v>193</v>
      </c>
      <c r="T744" s="35">
        <f t="shared" si="81"/>
        <v>32</v>
      </c>
      <c r="U744" s="14">
        <f t="shared" si="82"/>
        <v>13353.75</v>
      </c>
      <c r="V744" s="14">
        <f t="shared" si="83"/>
        <v>2577273.75</v>
      </c>
      <c r="W744" s="13" t="str">
        <v>In Stock</v>
      </c>
      <c r="X744" s="13" t="str">
        <v>No</v>
      </c>
      <c r="Y744" s="13">
        <v>0</v>
      </c>
    </row>
    <row r="745" spans="1:25" x14ac:dyDescent="0.3">
      <c r="A745" s="31" t="s">
        <v>1505</v>
      </c>
      <c r="B745" s="31" t="s">
        <v>1506</v>
      </c>
      <c r="C745" s="31" t="s">
        <v>14</v>
      </c>
      <c r="D745" s="31" t="s">
        <v>45</v>
      </c>
      <c r="E745" s="31">
        <v>33</v>
      </c>
      <c r="F745" s="31">
        <v>58</v>
      </c>
      <c r="G745" s="31">
        <v>8056.06</v>
      </c>
      <c r="H745" s="31">
        <v>265849.98</v>
      </c>
      <c r="I745" s="32">
        <v>45731</v>
      </c>
      <c r="J745" s="32">
        <v>45901</v>
      </c>
      <c r="K745" s="31" t="s">
        <v>16</v>
      </c>
      <c r="L745" s="33" t="s">
        <v>21</v>
      </c>
      <c r="M745" s="13" t="str">
        <f>PROPER(TRIM(SUBSTITUTE(B745,"###"," ")))</f>
        <v>Guy X</v>
      </c>
      <c r="N745" s="13" t="str">
        <f>PROPER(TRIM(SUBSTITUTE(C745,"###"," ")))</f>
        <v>Clothing</v>
      </c>
      <c r="O745" s="13" t="str">
        <f>PROPER(TRIM(SUBSTITUTE(D745,"###"," ")))</f>
        <v>Retailmart Inc</v>
      </c>
      <c r="P745" s="13" t="str">
        <f t="shared" si="77"/>
        <v>Guy X</v>
      </c>
      <c r="Q745" s="34" t="str">
        <f t="shared" si="78"/>
        <v>Clothing</v>
      </c>
      <c r="R745" s="13" t="str">
        <f t="shared" si="79"/>
        <v>Retailmart Inc</v>
      </c>
      <c r="S745" s="35">
        <f t="shared" si="80"/>
        <v>33</v>
      </c>
      <c r="T745" s="35">
        <f t="shared" si="81"/>
        <v>58</v>
      </c>
      <c r="U745" s="14">
        <f t="shared" si="82"/>
        <v>8056.06</v>
      </c>
      <c r="V745" s="14">
        <f t="shared" si="83"/>
        <v>265849.98000000004</v>
      </c>
      <c r="W745" s="13" t="str">
        <v>Low Stock</v>
      </c>
      <c r="X745" s="13" t="str">
        <v>Yes</v>
      </c>
      <c r="Y745" s="13">
        <v>1</v>
      </c>
    </row>
    <row r="746" spans="1:25" x14ac:dyDescent="0.3">
      <c r="A746" s="31" t="s">
        <v>1507</v>
      </c>
      <c r="B746" s="31" t="s">
        <v>1508</v>
      </c>
      <c r="C746" s="31" t="s">
        <v>44</v>
      </c>
      <c r="D746" s="31" t="s">
        <v>24</v>
      </c>
      <c r="E746" s="31">
        <v>119</v>
      </c>
      <c r="F746" s="31">
        <v>74</v>
      </c>
      <c r="G746" s="31">
        <v>18126.91</v>
      </c>
      <c r="H746" s="31">
        <v>2157102.29</v>
      </c>
      <c r="I746" s="32">
        <v>45707</v>
      </c>
      <c r="J746" s="32">
        <v>45898</v>
      </c>
      <c r="K746" s="31" t="s">
        <v>16</v>
      </c>
      <c r="L746" s="33" t="s">
        <v>58</v>
      </c>
      <c r="M746" s="13" t="str">
        <f>PROPER(TRIM(SUBSTITUTE(B746,"###"," ")))</f>
        <v>What Plus</v>
      </c>
      <c r="N746" s="13" t="str">
        <f>PROPER(TRIM(SUBSTITUTE(C746,"###"," ")))</f>
        <v>Groceries</v>
      </c>
      <c r="O746" s="13" t="str">
        <f>PROPER(TRIM(SUBSTITUTE(D746,"###"," ")))</f>
        <v>Omni Suppliers</v>
      </c>
      <c r="P746" s="13" t="str">
        <f t="shared" si="77"/>
        <v>What Plus</v>
      </c>
      <c r="Q746" s="34" t="str">
        <f t="shared" si="78"/>
        <v>Groceries</v>
      </c>
      <c r="R746" s="13" t="str">
        <f t="shared" si="79"/>
        <v>Omni Suppliers</v>
      </c>
      <c r="S746" s="35">
        <f t="shared" si="80"/>
        <v>119</v>
      </c>
      <c r="T746" s="35">
        <f t="shared" si="81"/>
        <v>74</v>
      </c>
      <c r="U746" s="14">
        <f t="shared" si="82"/>
        <v>18126.91</v>
      </c>
      <c r="V746" s="14">
        <f t="shared" si="83"/>
        <v>2157102.29</v>
      </c>
      <c r="W746" s="13" t="str">
        <v>In Stock</v>
      </c>
      <c r="X746" s="13" t="str">
        <v>No</v>
      </c>
      <c r="Y746" s="13">
        <v>0</v>
      </c>
    </row>
    <row r="747" spans="1:25" x14ac:dyDescent="0.3">
      <c r="A747" s="31" t="s">
        <v>1509</v>
      </c>
      <c r="B747" s="31" t="s">
        <v>629</v>
      </c>
      <c r="C747" s="31" t="s">
        <v>28</v>
      </c>
      <c r="D747" s="31" t="s">
        <v>53</v>
      </c>
      <c r="E747" s="31">
        <v>52</v>
      </c>
      <c r="F747" s="31">
        <v>58</v>
      </c>
      <c r="G747" s="31">
        <v>4559.28</v>
      </c>
      <c r="H747" s="31">
        <v>237082.56</v>
      </c>
      <c r="I747" s="32">
        <v>45773</v>
      </c>
      <c r="J747" s="32">
        <v>45920</v>
      </c>
      <c r="K747" s="31" t="s">
        <v>25</v>
      </c>
      <c r="L747" s="33" t="s">
        <v>30</v>
      </c>
      <c r="M747" s="13" t="str">
        <f>PROPER(TRIM(SUBSTITUTE(B747,"###"," ")))</f>
        <v>North X</v>
      </c>
      <c r="N747" s="13" t="str">
        <f>PROPER(TRIM(SUBSTITUTE(C747,"###"," ")))</f>
        <v>Furniture</v>
      </c>
      <c r="O747" s="13" t="str">
        <f>PROPER(TRIM(SUBSTITUTE(D747,"###"," ")))</f>
        <v>Abc Pvt Ltd</v>
      </c>
      <c r="P747" s="13" t="str">
        <f t="shared" si="77"/>
        <v>North X</v>
      </c>
      <c r="Q747" s="34" t="str">
        <f t="shared" si="78"/>
        <v>Furniture</v>
      </c>
      <c r="R747" s="13" t="str">
        <f t="shared" si="79"/>
        <v>Abc Pvt Ltd</v>
      </c>
      <c r="S747" s="35">
        <f t="shared" si="80"/>
        <v>52</v>
      </c>
      <c r="T747" s="35">
        <f t="shared" si="81"/>
        <v>58</v>
      </c>
      <c r="U747" s="14">
        <f t="shared" si="82"/>
        <v>4559.28</v>
      </c>
      <c r="V747" s="14">
        <f t="shared" si="83"/>
        <v>237082.56</v>
      </c>
      <c r="W747" s="13" t="str">
        <v>Low Stock</v>
      </c>
      <c r="X747" s="13" t="str">
        <v>Yes</v>
      </c>
      <c r="Y747" s="13">
        <v>1</v>
      </c>
    </row>
    <row r="748" spans="1:25" x14ac:dyDescent="0.3">
      <c r="A748" s="31" t="s">
        <v>1510</v>
      </c>
      <c r="B748" s="31" t="s">
        <v>1511</v>
      </c>
      <c r="C748" s="31" t="s">
        <v>44</v>
      </c>
      <c r="D748" s="13"/>
      <c r="E748" s="31">
        <v>180</v>
      </c>
      <c r="F748" s="31">
        <v>32</v>
      </c>
      <c r="G748" s="31">
        <v>12089.69</v>
      </c>
      <c r="H748" s="31">
        <v>2176144.2000000002</v>
      </c>
      <c r="I748" s="32">
        <v>45838</v>
      </c>
      <c r="J748" s="32">
        <v>45912</v>
      </c>
      <c r="K748" s="31" t="s">
        <v>16</v>
      </c>
      <c r="L748" s="33" t="s">
        <v>30</v>
      </c>
      <c r="M748" s="13" t="str">
        <f>PROPER(TRIM(SUBSTITUTE(B748,"###"," ")))</f>
        <v>Congress Max</v>
      </c>
      <c r="N748" s="13" t="str">
        <f>PROPER(TRIM(SUBSTITUTE(C748,"###"," ")))</f>
        <v>Groceries</v>
      </c>
      <c r="O748" s="13" t="str">
        <f>PROPER(TRIM(SUBSTITUTE(D748,"###"," ")))</f>
        <v/>
      </c>
      <c r="P748" s="13" t="str">
        <f t="shared" si="77"/>
        <v>Congress Max</v>
      </c>
      <c r="Q748" s="34" t="str">
        <f t="shared" si="78"/>
        <v>Groceries</v>
      </c>
      <c r="R748" s="13" t="str">
        <f t="shared" si="79"/>
        <v>Others</v>
      </c>
      <c r="S748" s="35">
        <f t="shared" si="80"/>
        <v>180</v>
      </c>
      <c r="T748" s="35">
        <f t="shared" si="81"/>
        <v>32</v>
      </c>
      <c r="U748" s="14">
        <f t="shared" si="82"/>
        <v>12089.69</v>
      </c>
      <c r="V748" s="14">
        <f t="shared" si="83"/>
        <v>2176144.2000000002</v>
      </c>
      <c r="W748" s="13" t="str">
        <v>In Stock</v>
      </c>
      <c r="X748" s="13" t="str">
        <v>No</v>
      </c>
      <c r="Y748" s="13">
        <v>0</v>
      </c>
    </row>
    <row r="749" spans="1:25" x14ac:dyDescent="0.3">
      <c r="A749" s="31" t="s">
        <v>1512</v>
      </c>
      <c r="B749" s="31" t="s">
        <v>1513</v>
      </c>
      <c r="C749" s="31" t="s">
        <v>14</v>
      </c>
      <c r="D749" s="31" t="s">
        <v>15</v>
      </c>
      <c r="E749" s="31">
        <v>24</v>
      </c>
      <c r="F749" s="31">
        <v>50</v>
      </c>
      <c r="G749" s="31">
        <v>17778.75</v>
      </c>
      <c r="H749" s="31">
        <v>426690</v>
      </c>
      <c r="I749" s="32">
        <v>45738</v>
      </c>
      <c r="J749" s="32">
        <v>45878</v>
      </c>
      <c r="K749" s="31" t="s">
        <v>25</v>
      </c>
      <c r="L749" s="33" t="s">
        <v>33</v>
      </c>
      <c r="M749" s="13" t="str">
        <f>PROPER(TRIM(SUBSTITUTE(B749,"###"," ")))</f>
        <v>Ever X</v>
      </c>
      <c r="N749" s="13" t="str">
        <f>PROPER(TRIM(SUBSTITUTE(C749,"###"," ")))</f>
        <v>Clothing</v>
      </c>
      <c r="O749" s="13" t="str">
        <f>PROPER(TRIM(SUBSTITUTE(D749,"###"," ")))</f>
        <v>Global Traders</v>
      </c>
      <c r="P749" s="13" t="str">
        <f t="shared" si="77"/>
        <v>Ever X</v>
      </c>
      <c r="Q749" s="34" t="str">
        <f t="shared" si="78"/>
        <v>Clothing</v>
      </c>
      <c r="R749" s="13" t="str">
        <f t="shared" si="79"/>
        <v>Global Traders</v>
      </c>
      <c r="S749" s="35">
        <f t="shared" si="80"/>
        <v>24</v>
      </c>
      <c r="T749" s="35">
        <f t="shared" si="81"/>
        <v>50</v>
      </c>
      <c r="U749" s="14">
        <f t="shared" si="82"/>
        <v>17778.75</v>
      </c>
      <c r="V749" s="14">
        <f t="shared" si="83"/>
        <v>426690</v>
      </c>
      <c r="W749" s="13" t="str">
        <v>Low Stock</v>
      </c>
      <c r="X749" s="13" t="str">
        <v>Yes</v>
      </c>
      <c r="Y749" s="13">
        <v>1</v>
      </c>
    </row>
    <row r="750" spans="1:25" x14ac:dyDescent="0.3">
      <c r="A750" s="31" t="s">
        <v>1514</v>
      </c>
      <c r="B750" s="31" t="s">
        <v>1515</v>
      </c>
      <c r="C750" s="31" t="s">
        <v>44</v>
      </c>
      <c r="D750" s="31" t="s">
        <v>15</v>
      </c>
      <c r="E750" s="31">
        <v>31</v>
      </c>
      <c r="F750" s="31">
        <v>81</v>
      </c>
      <c r="G750" s="31">
        <v>9106.24</v>
      </c>
      <c r="H750" s="31">
        <v>282293.44</v>
      </c>
      <c r="I750" s="32">
        <v>45673</v>
      </c>
      <c r="J750" s="32">
        <v>45854</v>
      </c>
      <c r="K750" s="31" t="s">
        <v>54</v>
      </c>
      <c r="L750" s="33" t="s">
        <v>17</v>
      </c>
      <c r="M750" s="13" t="str">
        <f>PROPER(TRIM(SUBSTITUTE(B750,"###"," ")))</f>
        <v>If X</v>
      </c>
      <c r="N750" s="13" t="str">
        <f>PROPER(TRIM(SUBSTITUTE(C750,"###"," ")))</f>
        <v>Groceries</v>
      </c>
      <c r="O750" s="13" t="str">
        <f>PROPER(TRIM(SUBSTITUTE(D750,"###"," ")))</f>
        <v>Global Traders</v>
      </c>
      <c r="P750" s="13" t="str">
        <f t="shared" si="77"/>
        <v>If X</v>
      </c>
      <c r="Q750" s="34" t="str">
        <f t="shared" si="78"/>
        <v>Groceries</v>
      </c>
      <c r="R750" s="13" t="str">
        <f t="shared" si="79"/>
        <v>Global Traders</v>
      </c>
      <c r="S750" s="35">
        <f t="shared" si="80"/>
        <v>31</v>
      </c>
      <c r="T750" s="35">
        <f t="shared" si="81"/>
        <v>81</v>
      </c>
      <c r="U750" s="14">
        <f t="shared" si="82"/>
        <v>9106.24</v>
      </c>
      <c r="V750" s="14">
        <f t="shared" si="83"/>
        <v>282293.44</v>
      </c>
      <c r="W750" s="13" t="str">
        <v>Low Stock</v>
      </c>
      <c r="X750" s="13" t="str">
        <v>Yes</v>
      </c>
      <c r="Y750" s="13">
        <v>1</v>
      </c>
    </row>
    <row r="751" spans="1:25" x14ac:dyDescent="0.3">
      <c r="A751" s="31" t="s">
        <v>1516</v>
      </c>
      <c r="B751" s="31" t="s">
        <v>1517</v>
      </c>
      <c r="C751" s="31" t="s">
        <v>28</v>
      </c>
      <c r="D751" s="31" t="s">
        <v>24</v>
      </c>
      <c r="E751" s="13"/>
      <c r="F751" s="31">
        <v>73</v>
      </c>
      <c r="G751" s="31">
        <v>1481.93</v>
      </c>
      <c r="H751" s="13"/>
      <c r="I751" s="32">
        <v>45850</v>
      </c>
      <c r="J751" s="32">
        <v>45907</v>
      </c>
      <c r="K751" s="31" t="s">
        <v>57</v>
      </c>
      <c r="L751" s="33" t="s">
        <v>33</v>
      </c>
      <c r="M751" s="13" t="str">
        <f>PROPER(TRIM(SUBSTITUTE(B751,"###"," ")))</f>
        <v>Commercial Plus</v>
      </c>
      <c r="N751" s="13" t="str">
        <f>PROPER(TRIM(SUBSTITUTE(C751,"###"," ")))</f>
        <v>Furniture</v>
      </c>
      <c r="O751" s="13" t="str">
        <f>PROPER(TRIM(SUBSTITUTE(D751,"###"," ")))</f>
        <v>Omni Suppliers</v>
      </c>
      <c r="P751" s="13" t="str">
        <f t="shared" si="77"/>
        <v>Commercial Plus</v>
      </c>
      <c r="Q751" s="34" t="str">
        <f t="shared" si="78"/>
        <v>Furniture</v>
      </c>
      <c r="R751" s="13" t="str">
        <f t="shared" si="79"/>
        <v>Omni Suppliers</v>
      </c>
      <c r="S751" s="35">
        <f t="shared" si="80"/>
        <v>0</v>
      </c>
      <c r="T751" s="35">
        <f t="shared" si="81"/>
        <v>73</v>
      </c>
      <c r="U751" s="14">
        <f t="shared" si="82"/>
        <v>1481.93</v>
      </c>
      <c r="V751" s="14">
        <f t="shared" si="83"/>
        <v>0</v>
      </c>
      <c r="W751" s="13" t="str">
        <v>Out of Stock</v>
      </c>
      <c r="X751" s="13" t="str">
        <v>Yes</v>
      </c>
      <c r="Y751" s="13">
        <v>1</v>
      </c>
    </row>
    <row r="752" spans="1:25" x14ac:dyDescent="0.3">
      <c r="A752" s="31" t="s">
        <v>1518</v>
      </c>
      <c r="B752" s="31" t="s">
        <v>1519</v>
      </c>
      <c r="C752" s="31" t="s">
        <v>40</v>
      </c>
      <c r="D752" s="31" t="s">
        <v>24</v>
      </c>
      <c r="E752" s="31">
        <v>113</v>
      </c>
      <c r="F752" s="13"/>
      <c r="G752" s="31">
        <v>9290.2999999999993</v>
      </c>
      <c r="H752" s="31">
        <v>1049803.8999999999</v>
      </c>
      <c r="I752" s="32">
        <v>45721</v>
      </c>
      <c r="J752" s="32">
        <v>45929</v>
      </c>
      <c r="K752" s="31" t="s">
        <v>16</v>
      </c>
      <c r="L752" s="33" t="s">
        <v>33</v>
      </c>
      <c r="M752" s="13" t="str">
        <f>PROPER(TRIM(SUBSTITUTE(B752,"###"," ")))</f>
        <v>Test Lite</v>
      </c>
      <c r="N752" s="13" t="str">
        <f>PROPER(TRIM(SUBSTITUTE(C752,"###"," ")))</f>
        <v>Electronics</v>
      </c>
      <c r="O752" s="13" t="str">
        <f>PROPER(TRIM(SUBSTITUTE(D752,"###"," ")))</f>
        <v>Omni Suppliers</v>
      </c>
      <c r="P752" s="13" t="str">
        <f t="shared" si="77"/>
        <v>Test Lite</v>
      </c>
      <c r="Q752" s="34" t="str">
        <f t="shared" si="78"/>
        <v>Electronics</v>
      </c>
      <c r="R752" s="13" t="str">
        <f t="shared" si="79"/>
        <v>Omni Suppliers</v>
      </c>
      <c r="S752" s="35">
        <f t="shared" si="80"/>
        <v>113</v>
      </c>
      <c r="T752" s="35">
        <f t="shared" si="81"/>
        <v>0</v>
      </c>
      <c r="U752" s="14">
        <f t="shared" si="82"/>
        <v>9290.2999999999993</v>
      </c>
      <c r="V752" s="14">
        <f t="shared" si="83"/>
        <v>1049803.8999999999</v>
      </c>
      <c r="W752" s="13" t="str">
        <v>In Stock</v>
      </c>
      <c r="X752" s="13" t="str">
        <v>No</v>
      </c>
      <c r="Y752" s="13">
        <v>0</v>
      </c>
    </row>
    <row r="753" spans="1:25" x14ac:dyDescent="0.3">
      <c r="A753" s="31" t="s">
        <v>1520</v>
      </c>
      <c r="B753" s="31" t="s">
        <v>1521</v>
      </c>
      <c r="C753" s="31" t="s">
        <v>14</v>
      </c>
      <c r="D753" s="31" t="s">
        <v>15</v>
      </c>
      <c r="E753" s="31">
        <v>151</v>
      </c>
      <c r="F753" s="31">
        <v>98</v>
      </c>
      <c r="G753" s="31">
        <v>11072.39</v>
      </c>
      <c r="H753" s="31">
        <v>1671930.89</v>
      </c>
      <c r="I753" s="32">
        <v>45807</v>
      </c>
      <c r="J753" s="32">
        <v>45931</v>
      </c>
      <c r="K753" s="31" t="s">
        <v>46</v>
      </c>
      <c r="L753" s="33" t="s">
        <v>30</v>
      </c>
      <c r="M753" s="13" t="str">
        <f>PROPER(TRIM(SUBSTITUTE(B753,"###"," ")))</f>
        <v>Deal X</v>
      </c>
      <c r="N753" s="13" t="str">
        <f>PROPER(TRIM(SUBSTITUTE(C753,"###"," ")))</f>
        <v>Clothing</v>
      </c>
      <c r="O753" s="13" t="str">
        <f>PROPER(TRIM(SUBSTITUTE(D753,"###"," ")))</f>
        <v>Global Traders</v>
      </c>
      <c r="P753" s="13" t="str">
        <f t="shared" si="77"/>
        <v>Deal X</v>
      </c>
      <c r="Q753" s="34" t="str">
        <f t="shared" si="78"/>
        <v>Clothing</v>
      </c>
      <c r="R753" s="13" t="str">
        <f t="shared" si="79"/>
        <v>Global Traders</v>
      </c>
      <c r="S753" s="35">
        <f t="shared" si="80"/>
        <v>151</v>
      </c>
      <c r="T753" s="35">
        <f t="shared" si="81"/>
        <v>98</v>
      </c>
      <c r="U753" s="14">
        <f t="shared" si="82"/>
        <v>11072.39</v>
      </c>
      <c r="V753" s="14">
        <f t="shared" si="83"/>
        <v>1671930.89</v>
      </c>
      <c r="W753" s="13" t="str">
        <v>In Stock</v>
      </c>
      <c r="X753" s="13" t="str">
        <v>No</v>
      </c>
      <c r="Y753" s="13">
        <v>0</v>
      </c>
    </row>
    <row r="754" spans="1:25" x14ac:dyDescent="0.3">
      <c r="A754" s="31" t="s">
        <v>1522</v>
      </c>
      <c r="B754" s="31" t="s">
        <v>1523</v>
      </c>
      <c r="C754" s="31" t="s">
        <v>20</v>
      </c>
      <c r="D754" s="31" t="s">
        <v>45</v>
      </c>
      <c r="E754" s="31">
        <v>3</v>
      </c>
      <c r="F754" s="31">
        <v>96</v>
      </c>
      <c r="G754" s="31">
        <v>18339.990000000002</v>
      </c>
      <c r="H754" s="31">
        <v>55019.97</v>
      </c>
      <c r="I754" s="32">
        <v>45794</v>
      </c>
      <c r="J754" s="32">
        <v>45859</v>
      </c>
      <c r="K754" s="31" t="s">
        <v>54</v>
      </c>
      <c r="L754" s="33" t="s">
        <v>21</v>
      </c>
      <c r="M754" s="13" t="str">
        <f>PROPER(TRIM(SUBSTITUTE(B754,"###"," ")))</f>
        <v>Market Pro</v>
      </c>
      <c r="N754" s="13" t="str">
        <f>PROPER(TRIM(SUBSTITUTE(C754,"###"," ")))</f>
        <v>Toys</v>
      </c>
      <c r="O754" s="13" t="str">
        <f>PROPER(TRIM(SUBSTITUTE(D754,"###"," ")))</f>
        <v>Retailmart Inc</v>
      </c>
      <c r="P754" s="13" t="str">
        <f t="shared" si="77"/>
        <v>Market Pro</v>
      </c>
      <c r="Q754" s="34" t="str">
        <f t="shared" si="78"/>
        <v>Toys</v>
      </c>
      <c r="R754" s="13" t="str">
        <f t="shared" si="79"/>
        <v>Retailmart Inc</v>
      </c>
      <c r="S754" s="35">
        <f t="shared" si="80"/>
        <v>3</v>
      </c>
      <c r="T754" s="35">
        <f t="shared" si="81"/>
        <v>96</v>
      </c>
      <c r="U754" s="14">
        <f t="shared" si="82"/>
        <v>18339.990000000002</v>
      </c>
      <c r="V754" s="14">
        <f t="shared" si="83"/>
        <v>55019.97</v>
      </c>
      <c r="W754" s="13" t="str">
        <v>Low Stock</v>
      </c>
      <c r="X754" s="13" t="str">
        <v>Yes</v>
      </c>
      <c r="Y754" s="13">
        <v>1</v>
      </c>
    </row>
    <row r="755" spans="1:25" x14ac:dyDescent="0.3">
      <c r="A755" s="31" t="s">
        <v>1524</v>
      </c>
      <c r="B755" s="31" t="s">
        <v>803</v>
      </c>
      <c r="C755" s="31" t="s">
        <v>44</v>
      </c>
      <c r="D755" s="31" t="s">
        <v>45</v>
      </c>
      <c r="E755" s="31">
        <v>11</v>
      </c>
      <c r="F755" s="31">
        <v>50</v>
      </c>
      <c r="G755" s="31">
        <v>5721.27</v>
      </c>
      <c r="H755" s="31">
        <v>62933.97</v>
      </c>
      <c r="I755" s="32">
        <v>45695</v>
      </c>
      <c r="J755" s="32">
        <v>45913</v>
      </c>
      <c r="K755" s="31" t="s">
        <v>46</v>
      </c>
      <c r="L755" s="33" t="s">
        <v>33</v>
      </c>
      <c r="M755" s="13" t="str">
        <f>PROPER(TRIM(SUBSTITUTE(B755,"###"," ")))</f>
        <v>Recent Pro</v>
      </c>
      <c r="N755" s="13" t="str">
        <f>PROPER(TRIM(SUBSTITUTE(C755,"###"," ")))</f>
        <v>Groceries</v>
      </c>
      <c r="O755" s="13" t="str">
        <f>PROPER(TRIM(SUBSTITUTE(D755,"###"," ")))</f>
        <v>Retailmart Inc</v>
      </c>
      <c r="P755" s="13" t="str">
        <f t="shared" si="77"/>
        <v>Recent Pro</v>
      </c>
      <c r="Q755" s="34" t="str">
        <f t="shared" si="78"/>
        <v>Groceries</v>
      </c>
      <c r="R755" s="13" t="str">
        <f t="shared" si="79"/>
        <v>Retailmart Inc</v>
      </c>
      <c r="S755" s="35">
        <f t="shared" si="80"/>
        <v>11</v>
      </c>
      <c r="T755" s="35">
        <f t="shared" si="81"/>
        <v>50</v>
      </c>
      <c r="U755" s="14">
        <f t="shared" si="82"/>
        <v>5721.27</v>
      </c>
      <c r="V755" s="14">
        <f t="shared" si="83"/>
        <v>62933.97</v>
      </c>
      <c r="W755" s="13" t="str">
        <v>Low Stock</v>
      </c>
      <c r="X755" s="13" t="str">
        <v>Yes</v>
      </c>
      <c r="Y755" s="13">
        <v>1</v>
      </c>
    </row>
    <row r="756" spans="1:25" x14ac:dyDescent="0.3">
      <c r="A756" s="31" t="s">
        <v>1525</v>
      </c>
      <c r="B756" s="31" t="s">
        <v>1526</v>
      </c>
      <c r="C756" s="31" t="s">
        <v>14</v>
      </c>
      <c r="D756" s="31" t="s">
        <v>45</v>
      </c>
      <c r="E756" s="31">
        <v>97</v>
      </c>
      <c r="F756" s="31">
        <v>94</v>
      </c>
      <c r="G756" s="31">
        <v>5467.36</v>
      </c>
      <c r="H756" s="31">
        <v>530333.91999999993</v>
      </c>
      <c r="I756" s="32">
        <v>45760</v>
      </c>
      <c r="J756" s="32">
        <v>45867</v>
      </c>
      <c r="K756" s="31" t="s">
        <v>16</v>
      </c>
      <c r="L756" s="33" t="s">
        <v>58</v>
      </c>
      <c r="M756" s="13" t="str">
        <f>PROPER(TRIM(SUBSTITUTE(B756,"###"," ")))</f>
        <v>Moment Lite</v>
      </c>
      <c r="N756" s="13" t="str">
        <f>PROPER(TRIM(SUBSTITUTE(C756,"###"," ")))</f>
        <v>Clothing</v>
      </c>
      <c r="O756" s="13" t="str">
        <f>PROPER(TRIM(SUBSTITUTE(D756,"###"," ")))</f>
        <v>Retailmart Inc</v>
      </c>
      <c r="P756" s="13" t="str">
        <f t="shared" si="77"/>
        <v>Moment Lite</v>
      </c>
      <c r="Q756" s="34" t="str">
        <f t="shared" si="78"/>
        <v>Clothing</v>
      </c>
      <c r="R756" s="13" t="str">
        <f t="shared" si="79"/>
        <v>Retailmart Inc</v>
      </c>
      <c r="S756" s="35">
        <f t="shared" si="80"/>
        <v>97</v>
      </c>
      <c r="T756" s="35">
        <f t="shared" si="81"/>
        <v>94</v>
      </c>
      <c r="U756" s="14">
        <f t="shared" si="82"/>
        <v>5467.36</v>
      </c>
      <c r="V756" s="14">
        <f t="shared" si="83"/>
        <v>530333.91999999993</v>
      </c>
      <c r="W756" s="13" t="str">
        <v>In Stock</v>
      </c>
      <c r="X756" s="13" t="str">
        <v>No</v>
      </c>
      <c r="Y756" s="13">
        <v>0</v>
      </c>
    </row>
    <row r="757" spans="1:25" x14ac:dyDescent="0.3">
      <c r="A757" s="31" t="s">
        <v>1528</v>
      </c>
      <c r="B757" s="31" t="s">
        <v>1529</v>
      </c>
      <c r="C757" s="31" t="s">
        <v>14</v>
      </c>
      <c r="D757" s="31" t="s">
        <v>41</v>
      </c>
      <c r="E757" s="31">
        <v>86</v>
      </c>
      <c r="F757" s="31">
        <v>69</v>
      </c>
      <c r="G757" s="31">
        <v>9366.01</v>
      </c>
      <c r="H757" s="31">
        <v>805476.86</v>
      </c>
      <c r="I757" s="32">
        <v>45810</v>
      </c>
      <c r="J757" s="32">
        <v>45865</v>
      </c>
      <c r="K757" s="31" t="s">
        <v>46</v>
      </c>
      <c r="L757" s="33" t="s">
        <v>33</v>
      </c>
      <c r="M757" s="13" t="str">
        <f>PROPER(TRIM(SUBSTITUTE(B757,"###"," ")))</f>
        <v>Decade X</v>
      </c>
      <c r="N757" s="13" t="str">
        <f>PROPER(TRIM(SUBSTITUTE(C757,"###"," ")))</f>
        <v>Clothing</v>
      </c>
      <c r="O757" s="13" t="str">
        <f>PROPER(TRIM(SUBSTITUTE(D757,"###"," ")))</f>
        <v>Quickstock</v>
      </c>
      <c r="P757" s="13" t="str">
        <f t="shared" si="77"/>
        <v>Decade X</v>
      </c>
      <c r="Q757" s="34" t="str">
        <f t="shared" si="78"/>
        <v>Clothing</v>
      </c>
      <c r="R757" s="13" t="str">
        <f t="shared" si="79"/>
        <v>Quickstock</v>
      </c>
      <c r="S757" s="35">
        <f t="shared" si="80"/>
        <v>86</v>
      </c>
      <c r="T757" s="35">
        <f t="shared" si="81"/>
        <v>69</v>
      </c>
      <c r="U757" s="14">
        <f t="shared" si="82"/>
        <v>9366.01</v>
      </c>
      <c r="V757" s="14">
        <f t="shared" si="83"/>
        <v>805476.86</v>
      </c>
      <c r="W757" s="13" t="str">
        <v>In Stock</v>
      </c>
      <c r="X757" s="13" t="str">
        <v>No</v>
      </c>
      <c r="Y757" s="13">
        <v>0</v>
      </c>
    </row>
    <row r="758" spans="1:25" x14ac:dyDescent="0.3">
      <c r="A758" s="31" t="s">
        <v>1530</v>
      </c>
      <c r="B758" s="31" t="s">
        <v>1531</v>
      </c>
      <c r="C758" s="31" t="s">
        <v>44</v>
      </c>
      <c r="D758" s="31" t="s">
        <v>15</v>
      </c>
      <c r="E758" s="31">
        <v>68</v>
      </c>
      <c r="F758" s="31">
        <v>63</v>
      </c>
      <c r="G758" s="31">
        <v>14831.04</v>
      </c>
      <c r="H758" s="31">
        <v>1008510.72</v>
      </c>
      <c r="I758" s="32">
        <v>45725</v>
      </c>
      <c r="J758" s="32">
        <v>45913</v>
      </c>
      <c r="K758" s="31" t="s">
        <v>57</v>
      </c>
      <c r="L758" s="33" t="s">
        <v>21</v>
      </c>
      <c r="M758" s="13" t="str">
        <f>PROPER(TRIM(SUBSTITUTE(B758,"###"," ")))</f>
        <v>Line Mini</v>
      </c>
      <c r="N758" s="13" t="str">
        <f>PROPER(TRIM(SUBSTITUTE(C758,"###"," ")))</f>
        <v>Groceries</v>
      </c>
      <c r="O758" s="13" t="str">
        <f>PROPER(TRIM(SUBSTITUTE(D758,"###"," ")))</f>
        <v>Global Traders</v>
      </c>
      <c r="P758" s="13" t="str">
        <f t="shared" si="77"/>
        <v>Line Mini</v>
      </c>
      <c r="Q758" s="34" t="str">
        <f t="shared" si="78"/>
        <v>Groceries</v>
      </c>
      <c r="R758" s="13" t="str">
        <f t="shared" si="79"/>
        <v>Global Traders</v>
      </c>
      <c r="S758" s="35">
        <f t="shared" si="80"/>
        <v>68</v>
      </c>
      <c r="T758" s="35">
        <f t="shared" si="81"/>
        <v>63</v>
      </c>
      <c r="U758" s="14">
        <f t="shared" si="82"/>
        <v>14831.04</v>
      </c>
      <c r="V758" s="14">
        <f t="shared" si="83"/>
        <v>1008510.7200000001</v>
      </c>
      <c r="W758" s="13" t="str">
        <v>In Stock</v>
      </c>
      <c r="X758" s="13" t="str">
        <v>No</v>
      </c>
      <c r="Y758" s="13">
        <v>0</v>
      </c>
    </row>
    <row r="759" spans="1:25" x14ac:dyDescent="0.3">
      <c r="A759" s="31" t="s">
        <v>1532</v>
      </c>
      <c r="B759" s="31" t="s">
        <v>1533</v>
      </c>
      <c r="C759" s="31" t="s">
        <v>40</v>
      </c>
      <c r="D759" s="31" t="s">
        <v>24</v>
      </c>
      <c r="E759" s="31">
        <v>155</v>
      </c>
      <c r="F759" s="31">
        <v>30</v>
      </c>
      <c r="G759" s="31">
        <v>16542.96</v>
      </c>
      <c r="H759" s="31">
        <v>2564158.7999999998</v>
      </c>
      <c r="I759" s="32">
        <v>45702</v>
      </c>
      <c r="J759" s="32">
        <v>45860</v>
      </c>
      <c r="K759" s="31" t="s">
        <v>29</v>
      </c>
      <c r="L759" s="33" t="s">
        <v>17</v>
      </c>
      <c r="M759" s="13" t="str">
        <f>PROPER(TRIM(SUBSTITUTE(B759,"###"," ")))</f>
        <v>Night Mini</v>
      </c>
      <c r="N759" s="13" t="str">
        <f>PROPER(TRIM(SUBSTITUTE(C759,"###"," ")))</f>
        <v>Electronics</v>
      </c>
      <c r="O759" s="13" t="str">
        <f>PROPER(TRIM(SUBSTITUTE(D759,"###"," ")))</f>
        <v>Omni Suppliers</v>
      </c>
      <c r="P759" s="13" t="str">
        <f t="shared" si="77"/>
        <v>Night Mini</v>
      </c>
      <c r="Q759" s="34" t="str">
        <f t="shared" si="78"/>
        <v>Electronics</v>
      </c>
      <c r="R759" s="13" t="str">
        <f t="shared" si="79"/>
        <v>Omni Suppliers</v>
      </c>
      <c r="S759" s="35">
        <f t="shared" si="80"/>
        <v>155</v>
      </c>
      <c r="T759" s="35">
        <f t="shared" si="81"/>
        <v>30</v>
      </c>
      <c r="U759" s="14">
        <f t="shared" si="82"/>
        <v>16542.96</v>
      </c>
      <c r="V759" s="14">
        <f t="shared" si="83"/>
        <v>2564158.7999999998</v>
      </c>
      <c r="W759" s="13" t="str">
        <v>In Stock</v>
      </c>
      <c r="X759" s="13" t="str">
        <v>No</v>
      </c>
      <c r="Y759" s="13">
        <v>0</v>
      </c>
    </row>
    <row r="760" spans="1:25" x14ac:dyDescent="0.3">
      <c r="A760" s="31" t="s">
        <v>1534</v>
      </c>
      <c r="B760" s="31" t="s">
        <v>1535</v>
      </c>
      <c r="C760" s="31" t="s">
        <v>28</v>
      </c>
      <c r="D760" s="31" t="s">
        <v>15</v>
      </c>
      <c r="E760" s="31">
        <v>146</v>
      </c>
      <c r="F760" s="31">
        <v>28</v>
      </c>
      <c r="G760" s="31">
        <v>16862.099999999999</v>
      </c>
      <c r="H760" s="31">
        <v>2461866.6</v>
      </c>
      <c r="I760" s="32">
        <v>45833</v>
      </c>
      <c r="J760" s="32">
        <v>45890</v>
      </c>
      <c r="K760" s="31" t="s">
        <v>29</v>
      </c>
      <c r="L760" s="33" t="s">
        <v>30</v>
      </c>
      <c r="M760" s="13" t="str">
        <f>PROPER(TRIM(SUBSTITUTE(B760,"###"," ")))</f>
        <v>Foreign Mini</v>
      </c>
      <c r="N760" s="13" t="str">
        <f>PROPER(TRIM(SUBSTITUTE(C760,"###"," ")))</f>
        <v>Furniture</v>
      </c>
      <c r="O760" s="13" t="str">
        <f>PROPER(TRIM(SUBSTITUTE(D760,"###"," ")))</f>
        <v>Global Traders</v>
      </c>
      <c r="P760" s="13" t="str">
        <f t="shared" si="77"/>
        <v>Foreign Mini</v>
      </c>
      <c r="Q760" s="34" t="str">
        <f t="shared" si="78"/>
        <v>Furniture</v>
      </c>
      <c r="R760" s="13" t="str">
        <f t="shared" si="79"/>
        <v>Global Traders</v>
      </c>
      <c r="S760" s="35">
        <f t="shared" si="80"/>
        <v>146</v>
      </c>
      <c r="T760" s="35">
        <f t="shared" si="81"/>
        <v>28</v>
      </c>
      <c r="U760" s="14">
        <f t="shared" si="82"/>
        <v>16862.099999999999</v>
      </c>
      <c r="V760" s="14">
        <f t="shared" si="83"/>
        <v>2461866.5999999996</v>
      </c>
      <c r="W760" s="13" t="str">
        <v>In Stock</v>
      </c>
      <c r="X760" s="13" t="str">
        <v>No</v>
      </c>
      <c r="Y760" s="13">
        <v>0</v>
      </c>
    </row>
    <row r="761" spans="1:25" x14ac:dyDescent="0.3">
      <c r="A761" s="31" t="s">
        <v>1536</v>
      </c>
      <c r="B761" s="31" t="s">
        <v>1537</v>
      </c>
      <c r="C761" s="31" t="s">
        <v>44</v>
      </c>
      <c r="D761" s="31" t="s">
        <v>24</v>
      </c>
      <c r="E761" s="13"/>
      <c r="F761" s="31">
        <v>34</v>
      </c>
      <c r="G761" s="31">
        <v>18862.53</v>
      </c>
      <c r="H761" s="13"/>
      <c r="I761" s="32">
        <v>45763</v>
      </c>
      <c r="J761" s="32">
        <v>45918</v>
      </c>
      <c r="K761" s="31" t="s">
        <v>29</v>
      </c>
      <c r="L761" s="33" t="s">
        <v>30</v>
      </c>
      <c r="M761" s="13" t="str">
        <f>PROPER(TRIM(SUBSTITUTE(B761,"###"," ")))</f>
        <v>Specific Plus</v>
      </c>
      <c r="N761" s="13" t="str">
        <f>PROPER(TRIM(SUBSTITUTE(C761,"###"," ")))</f>
        <v>Groceries</v>
      </c>
      <c r="O761" s="13" t="str">
        <f>PROPER(TRIM(SUBSTITUTE(D761,"###"," ")))</f>
        <v>Omni Suppliers</v>
      </c>
      <c r="P761" s="13" t="str">
        <f t="shared" si="77"/>
        <v>Specific Plus</v>
      </c>
      <c r="Q761" s="34" t="str">
        <f t="shared" si="78"/>
        <v>Groceries</v>
      </c>
      <c r="R761" s="13" t="str">
        <f t="shared" si="79"/>
        <v>Omni Suppliers</v>
      </c>
      <c r="S761" s="35">
        <f t="shared" si="80"/>
        <v>0</v>
      </c>
      <c r="T761" s="35">
        <f t="shared" si="81"/>
        <v>34</v>
      </c>
      <c r="U761" s="14">
        <f t="shared" si="82"/>
        <v>18862.53</v>
      </c>
      <c r="V761" s="14">
        <f t="shared" si="83"/>
        <v>0</v>
      </c>
      <c r="W761" s="13" t="str">
        <v>Out of Stock</v>
      </c>
      <c r="X761" s="13" t="str">
        <v>Yes</v>
      </c>
      <c r="Y761" s="13">
        <v>1</v>
      </c>
    </row>
    <row r="762" spans="1:25" x14ac:dyDescent="0.3">
      <c r="A762" s="31" t="s">
        <v>1538</v>
      </c>
      <c r="B762" s="31" t="s">
        <v>1539</v>
      </c>
      <c r="C762" s="31" t="s">
        <v>44</v>
      </c>
      <c r="D762" s="31" t="s">
        <v>24</v>
      </c>
      <c r="E762" s="31">
        <v>197</v>
      </c>
      <c r="F762" s="31">
        <v>75</v>
      </c>
      <c r="G762" s="31">
        <v>19283.36</v>
      </c>
      <c r="H762" s="31">
        <v>3798821.92</v>
      </c>
      <c r="I762" s="32">
        <v>45811</v>
      </c>
      <c r="J762" s="32">
        <v>45934</v>
      </c>
      <c r="K762" s="31" t="s">
        <v>54</v>
      </c>
      <c r="L762" s="33" t="s">
        <v>58</v>
      </c>
      <c r="M762" s="13" t="str">
        <f>PROPER(TRIM(SUBSTITUTE(B762,"###"," ")))</f>
        <v>Dinner Lite</v>
      </c>
      <c r="N762" s="13" t="str">
        <f>PROPER(TRIM(SUBSTITUTE(C762,"###"," ")))</f>
        <v>Groceries</v>
      </c>
      <c r="O762" s="13" t="str">
        <f>PROPER(TRIM(SUBSTITUTE(D762,"###"," ")))</f>
        <v>Omni Suppliers</v>
      </c>
      <c r="P762" s="13" t="str">
        <f t="shared" si="77"/>
        <v>Dinner Lite</v>
      </c>
      <c r="Q762" s="34" t="str">
        <f t="shared" si="78"/>
        <v>Groceries</v>
      </c>
      <c r="R762" s="13" t="str">
        <f t="shared" si="79"/>
        <v>Omni Suppliers</v>
      </c>
      <c r="S762" s="35">
        <f t="shared" si="80"/>
        <v>197</v>
      </c>
      <c r="T762" s="35">
        <f t="shared" si="81"/>
        <v>75</v>
      </c>
      <c r="U762" s="14">
        <f t="shared" si="82"/>
        <v>19283.36</v>
      </c>
      <c r="V762" s="14">
        <f t="shared" si="83"/>
        <v>3798821.92</v>
      </c>
      <c r="W762" s="13" t="str">
        <v>In Stock</v>
      </c>
      <c r="X762" s="13" t="str">
        <v>No</v>
      </c>
      <c r="Y762" s="13">
        <v>0</v>
      </c>
    </row>
    <row r="763" spans="1:25" x14ac:dyDescent="0.3">
      <c r="A763" s="31" t="s">
        <v>1540</v>
      </c>
      <c r="B763" s="31" t="s">
        <v>1541</v>
      </c>
      <c r="C763" s="31" t="s">
        <v>28</v>
      </c>
      <c r="D763" s="31" t="s">
        <v>45</v>
      </c>
      <c r="E763" s="31">
        <v>156</v>
      </c>
      <c r="F763" s="31">
        <v>52</v>
      </c>
      <c r="G763" s="31">
        <v>18606.91</v>
      </c>
      <c r="H763" s="31">
        <v>2902677.96</v>
      </c>
      <c r="I763" s="32">
        <v>45847</v>
      </c>
      <c r="J763" s="32">
        <v>45857</v>
      </c>
      <c r="K763" s="31" t="s">
        <v>29</v>
      </c>
      <c r="L763" s="33" t="s">
        <v>17</v>
      </c>
      <c r="M763" s="13" t="str">
        <f>PROPER(TRIM(SUBSTITUTE(B763,"###"," ")))</f>
        <v>Discover Lite</v>
      </c>
      <c r="N763" s="13" t="str">
        <f>PROPER(TRIM(SUBSTITUTE(C763,"###"," ")))</f>
        <v>Furniture</v>
      </c>
      <c r="O763" s="13" t="str">
        <f>PROPER(TRIM(SUBSTITUTE(D763,"###"," ")))</f>
        <v>Retailmart Inc</v>
      </c>
      <c r="P763" s="13" t="str">
        <f t="shared" si="77"/>
        <v>Discover Lite</v>
      </c>
      <c r="Q763" s="34" t="str">
        <f t="shared" si="78"/>
        <v>Furniture</v>
      </c>
      <c r="R763" s="13" t="str">
        <f t="shared" si="79"/>
        <v>Retailmart Inc</v>
      </c>
      <c r="S763" s="35">
        <f t="shared" si="80"/>
        <v>156</v>
      </c>
      <c r="T763" s="35">
        <f t="shared" si="81"/>
        <v>52</v>
      </c>
      <c r="U763" s="14">
        <f t="shared" si="82"/>
        <v>18606.91</v>
      </c>
      <c r="V763" s="14">
        <f t="shared" si="83"/>
        <v>2902677.96</v>
      </c>
      <c r="W763" s="13" t="str">
        <v>In Stock</v>
      </c>
      <c r="X763" s="13" t="str">
        <v>No</v>
      </c>
      <c r="Y763" s="13">
        <v>0</v>
      </c>
    </row>
    <row r="764" spans="1:25" x14ac:dyDescent="0.3">
      <c r="A764" s="31" t="s">
        <v>1542</v>
      </c>
      <c r="B764" s="31" t="s">
        <v>525</v>
      </c>
      <c r="C764" s="31" t="s">
        <v>14</v>
      </c>
      <c r="D764" s="31" t="s">
        <v>41</v>
      </c>
      <c r="E764" s="31">
        <v>137</v>
      </c>
      <c r="F764" s="31">
        <v>66</v>
      </c>
      <c r="G764" s="31">
        <v>3380.71</v>
      </c>
      <c r="H764" s="31">
        <v>463157.27</v>
      </c>
      <c r="I764" s="32">
        <v>45687</v>
      </c>
      <c r="J764" s="32">
        <v>45870</v>
      </c>
      <c r="K764" s="31" t="s">
        <v>46</v>
      </c>
      <c r="L764" s="33" t="s">
        <v>33</v>
      </c>
      <c r="M764" s="13" t="str">
        <f>PROPER(TRIM(SUBSTITUTE(B764,"###"," ")))</f>
        <v>Increase Lite</v>
      </c>
      <c r="N764" s="13" t="str">
        <f>PROPER(TRIM(SUBSTITUTE(C764,"###"," ")))</f>
        <v>Clothing</v>
      </c>
      <c r="O764" s="13" t="str">
        <f>PROPER(TRIM(SUBSTITUTE(D764,"###"," ")))</f>
        <v>Quickstock</v>
      </c>
      <c r="P764" s="13" t="str">
        <f t="shared" si="77"/>
        <v>Increase Lite</v>
      </c>
      <c r="Q764" s="34" t="str">
        <f t="shared" si="78"/>
        <v>Clothing</v>
      </c>
      <c r="R764" s="13" t="str">
        <f t="shared" si="79"/>
        <v>Quickstock</v>
      </c>
      <c r="S764" s="35">
        <f t="shared" si="80"/>
        <v>137</v>
      </c>
      <c r="T764" s="35">
        <f t="shared" si="81"/>
        <v>66</v>
      </c>
      <c r="U764" s="14">
        <f t="shared" si="82"/>
        <v>3380.71</v>
      </c>
      <c r="V764" s="14">
        <f t="shared" si="83"/>
        <v>463157.27</v>
      </c>
      <c r="W764" s="13" t="str">
        <v>In Stock</v>
      </c>
      <c r="X764" s="13" t="str">
        <v>No</v>
      </c>
      <c r="Y764" s="13">
        <v>0</v>
      </c>
    </row>
    <row r="765" spans="1:25" x14ac:dyDescent="0.3">
      <c r="A765" s="31" t="s">
        <v>1543</v>
      </c>
      <c r="B765" s="31" t="s">
        <v>1544</v>
      </c>
      <c r="C765" s="31" t="s">
        <v>14</v>
      </c>
      <c r="D765" s="31" t="s">
        <v>24</v>
      </c>
      <c r="E765" s="31">
        <v>12</v>
      </c>
      <c r="F765" s="13"/>
      <c r="G765" s="31">
        <v>5604.87</v>
      </c>
      <c r="H765" s="31">
        <v>67258.44</v>
      </c>
      <c r="I765" s="32">
        <v>45677</v>
      </c>
      <c r="J765" s="32">
        <v>45905</v>
      </c>
      <c r="K765" s="31" t="s">
        <v>54</v>
      </c>
      <c r="L765" s="33" t="s">
        <v>58</v>
      </c>
      <c r="M765" s="13" t="str">
        <f>PROPER(TRIM(SUBSTITUTE(B765,"###"," ")))</f>
        <v>Star Pro</v>
      </c>
      <c r="N765" s="13" t="str">
        <f>PROPER(TRIM(SUBSTITUTE(C765,"###"," ")))</f>
        <v>Clothing</v>
      </c>
      <c r="O765" s="13" t="str">
        <f>PROPER(TRIM(SUBSTITUTE(D765,"###"," ")))</f>
        <v>Omni Suppliers</v>
      </c>
      <c r="P765" s="13" t="str">
        <f t="shared" si="77"/>
        <v>Star Pro</v>
      </c>
      <c r="Q765" s="34" t="str">
        <f t="shared" si="78"/>
        <v>Clothing</v>
      </c>
      <c r="R765" s="13" t="str">
        <f t="shared" si="79"/>
        <v>Omni Suppliers</v>
      </c>
      <c r="S765" s="35">
        <f t="shared" si="80"/>
        <v>12</v>
      </c>
      <c r="T765" s="35">
        <f t="shared" si="81"/>
        <v>0</v>
      </c>
      <c r="U765" s="14">
        <f t="shared" si="82"/>
        <v>5604.87</v>
      </c>
      <c r="V765" s="14">
        <f t="shared" si="83"/>
        <v>67258.44</v>
      </c>
      <c r="W765" s="13" t="str">
        <v>In Stock</v>
      </c>
      <c r="X765" s="13" t="str">
        <v>No</v>
      </c>
      <c r="Y765" s="13">
        <v>0</v>
      </c>
    </row>
    <row r="766" spans="1:25" x14ac:dyDescent="0.3">
      <c r="A766" s="31" t="s">
        <v>1545</v>
      </c>
      <c r="B766" s="31" t="s">
        <v>1546</v>
      </c>
      <c r="C766" s="31" t="s">
        <v>40</v>
      </c>
      <c r="D766" s="31" t="s">
        <v>24</v>
      </c>
      <c r="E766" s="31">
        <v>16</v>
      </c>
      <c r="F766" s="31">
        <v>87</v>
      </c>
      <c r="G766" s="31">
        <v>14065.68</v>
      </c>
      <c r="H766" s="31">
        <v>225050.88</v>
      </c>
      <c r="I766" s="32">
        <v>45717</v>
      </c>
      <c r="J766" s="32">
        <v>45941</v>
      </c>
      <c r="K766" s="31" t="s">
        <v>29</v>
      </c>
      <c r="L766" s="33" t="s">
        <v>17</v>
      </c>
      <c r="M766" s="13" t="str">
        <f>PROPER(TRIM(SUBSTITUTE(B766,"###"," ")))</f>
        <v>Special Max</v>
      </c>
      <c r="N766" s="13" t="str">
        <f>PROPER(TRIM(SUBSTITUTE(C766,"###"," ")))</f>
        <v>Electronics</v>
      </c>
      <c r="O766" s="13" t="str">
        <f>PROPER(TRIM(SUBSTITUTE(D766,"###"," ")))</f>
        <v>Omni Suppliers</v>
      </c>
      <c r="P766" s="13" t="str">
        <f t="shared" si="77"/>
        <v>Special Max</v>
      </c>
      <c r="Q766" s="34" t="str">
        <f t="shared" si="78"/>
        <v>Electronics</v>
      </c>
      <c r="R766" s="13" t="str">
        <f t="shared" si="79"/>
        <v>Omni Suppliers</v>
      </c>
      <c r="S766" s="35">
        <f t="shared" si="80"/>
        <v>16</v>
      </c>
      <c r="T766" s="35">
        <f t="shared" si="81"/>
        <v>87</v>
      </c>
      <c r="U766" s="14">
        <f t="shared" si="82"/>
        <v>14065.68</v>
      </c>
      <c r="V766" s="14">
        <f t="shared" si="83"/>
        <v>225050.88</v>
      </c>
      <c r="W766" s="13" t="str">
        <v>Low Stock</v>
      </c>
      <c r="X766" s="13" t="str">
        <v>Yes</v>
      </c>
      <c r="Y766" s="13">
        <v>1</v>
      </c>
    </row>
    <row r="767" spans="1:25" x14ac:dyDescent="0.3">
      <c r="A767" s="31" t="s">
        <v>1547</v>
      </c>
      <c r="B767" s="31" t="s">
        <v>1548</v>
      </c>
      <c r="C767" s="31" t="s">
        <v>40</v>
      </c>
      <c r="D767" s="31" t="s">
        <v>53</v>
      </c>
      <c r="E767" s="31">
        <v>20</v>
      </c>
      <c r="F767" s="31">
        <v>31</v>
      </c>
      <c r="G767" s="31">
        <v>19989.349999999999</v>
      </c>
      <c r="H767" s="31">
        <v>399787</v>
      </c>
      <c r="I767" s="32">
        <v>45760</v>
      </c>
      <c r="J767" s="32">
        <v>45883</v>
      </c>
      <c r="K767" s="31" t="s">
        <v>57</v>
      </c>
      <c r="L767" s="33" t="s">
        <v>58</v>
      </c>
      <c r="M767" s="13" t="str">
        <f>PROPER(TRIM(SUBSTITUTE(B767,"###"," ")))</f>
        <v>Ask Pro</v>
      </c>
      <c r="N767" s="13" t="str">
        <f>PROPER(TRIM(SUBSTITUTE(C767,"###"," ")))</f>
        <v>Electronics</v>
      </c>
      <c r="O767" s="13" t="str">
        <f>PROPER(TRIM(SUBSTITUTE(D767,"###"," ")))</f>
        <v>Abc Pvt Ltd</v>
      </c>
      <c r="P767" s="13" t="str">
        <f t="shared" si="77"/>
        <v>Ask Pro</v>
      </c>
      <c r="Q767" s="34" t="str">
        <f t="shared" si="78"/>
        <v>Electronics</v>
      </c>
      <c r="R767" s="13" t="str">
        <f t="shared" si="79"/>
        <v>Abc Pvt Ltd</v>
      </c>
      <c r="S767" s="35">
        <f t="shared" si="80"/>
        <v>20</v>
      </c>
      <c r="T767" s="35">
        <f t="shared" si="81"/>
        <v>31</v>
      </c>
      <c r="U767" s="14">
        <f t="shared" si="82"/>
        <v>19989.349999999999</v>
      </c>
      <c r="V767" s="14">
        <f t="shared" si="83"/>
        <v>399787</v>
      </c>
      <c r="W767" s="13" t="str">
        <v>Low Stock</v>
      </c>
      <c r="X767" s="13" t="str">
        <v>Yes</v>
      </c>
      <c r="Y767" s="13">
        <v>1</v>
      </c>
    </row>
    <row r="768" spans="1:25" x14ac:dyDescent="0.3">
      <c r="A768" s="31" t="s">
        <v>1550</v>
      </c>
      <c r="B768" s="31" t="s">
        <v>386</v>
      </c>
      <c r="C768" s="31" t="s">
        <v>44</v>
      </c>
      <c r="D768" s="31" t="s">
        <v>15</v>
      </c>
      <c r="E768" s="31">
        <v>46</v>
      </c>
      <c r="F768" s="31">
        <v>37</v>
      </c>
      <c r="G768" s="31">
        <v>12706.76</v>
      </c>
      <c r="H768" s="31">
        <v>584510.96</v>
      </c>
      <c r="I768" s="32">
        <v>45728</v>
      </c>
      <c r="J768" s="32">
        <v>45879</v>
      </c>
      <c r="K768" s="31" t="s">
        <v>16</v>
      </c>
      <c r="L768" s="33" t="s">
        <v>21</v>
      </c>
      <c r="M768" s="13" t="str">
        <f>PROPER(TRIM(SUBSTITUTE(B768,"###"," ")))</f>
        <v>Success Plus</v>
      </c>
      <c r="N768" s="13" t="str">
        <f>PROPER(TRIM(SUBSTITUTE(C768,"###"," ")))</f>
        <v>Groceries</v>
      </c>
      <c r="O768" s="13" t="str">
        <f>PROPER(TRIM(SUBSTITUTE(D768,"###"," ")))</f>
        <v>Global Traders</v>
      </c>
      <c r="P768" s="13" t="str">
        <f t="shared" si="77"/>
        <v>Success Plus</v>
      </c>
      <c r="Q768" s="34" t="str">
        <f t="shared" si="78"/>
        <v>Groceries</v>
      </c>
      <c r="R768" s="13" t="str">
        <f t="shared" si="79"/>
        <v>Global Traders</v>
      </c>
      <c r="S768" s="35">
        <f t="shared" si="80"/>
        <v>46</v>
      </c>
      <c r="T768" s="35">
        <f t="shared" si="81"/>
        <v>37</v>
      </c>
      <c r="U768" s="14">
        <f t="shared" si="82"/>
        <v>12706.76</v>
      </c>
      <c r="V768" s="14">
        <f t="shared" si="83"/>
        <v>584510.96</v>
      </c>
      <c r="W768" s="13" t="str">
        <v>In Stock</v>
      </c>
      <c r="X768" s="13" t="str">
        <v>No</v>
      </c>
      <c r="Y768" s="13">
        <v>0</v>
      </c>
    </row>
    <row r="769" spans="1:25" x14ac:dyDescent="0.3">
      <c r="A769" s="31" t="s">
        <v>1551</v>
      </c>
      <c r="B769" s="31" t="s">
        <v>1552</v>
      </c>
      <c r="C769" s="31" t="s">
        <v>14</v>
      </c>
      <c r="D769" s="31" t="s">
        <v>41</v>
      </c>
      <c r="E769" s="31">
        <v>104</v>
      </c>
      <c r="F769" s="31">
        <v>90</v>
      </c>
      <c r="G769" s="31">
        <v>15362.97</v>
      </c>
      <c r="H769" s="31">
        <v>1597748.88</v>
      </c>
      <c r="I769" s="32">
        <v>45750</v>
      </c>
      <c r="J769" s="32">
        <v>45863</v>
      </c>
      <c r="K769" s="31" t="s">
        <v>25</v>
      </c>
      <c r="L769" s="33" t="s">
        <v>17</v>
      </c>
      <c r="M769" s="13" t="str">
        <f>PROPER(TRIM(SUBSTITUTE(B769,"###"," ")))</f>
        <v>Four Lite</v>
      </c>
      <c r="N769" s="13" t="str">
        <f>PROPER(TRIM(SUBSTITUTE(C769,"###"," ")))</f>
        <v>Clothing</v>
      </c>
      <c r="O769" s="13" t="str">
        <f>PROPER(TRIM(SUBSTITUTE(D769,"###"," ")))</f>
        <v>Quickstock</v>
      </c>
      <c r="P769" s="13" t="str">
        <f t="shared" si="77"/>
        <v>Four Lite</v>
      </c>
      <c r="Q769" s="34" t="str">
        <f t="shared" si="78"/>
        <v>Clothing</v>
      </c>
      <c r="R769" s="13" t="str">
        <f t="shared" si="79"/>
        <v>Quickstock</v>
      </c>
      <c r="S769" s="35">
        <f t="shared" si="80"/>
        <v>104</v>
      </c>
      <c r="T769" s="35">
        <f t="shared" si="81"/>
        <v>90</v>
      </c>
      <c r="U769" s="14">
        <f t="shared" si="82"/>
        <v>15362.97</v>
      </c>
      <c r="V769" s="14">
        <f t="shared" si="83"/>
        <v>1597748.88</v>
      </c>
      <c r="W769" s="13" t="str">
        <v>In Stock</v>
      </c>
      <c r="X769" s="13" t="str">
        <v>No</v>
      </c>
      <c r="Y769" s="13">
        <v>0</v>
      </c>
    </row>
    <row r="770" spans="1:25" x14ac:dyDescent="0.3">
      <c r="A770" s="31" t="s">
        <v>1553</v>
      </c>
      <c r="B770" s="31" t="s">
        <v>1554</v>
      </c>
      <c r="C770" s="31" t="s">
        <v>44</v>
      </c>
      <c r="D770" s="31" t="s">
        <v>45</v>
      </c>
      <c r="E770" s="31">
        <v>140</v>
      </c>
      <c r="F770" s="31">
        <v>50</v>
      </c>
      <c r="G770" s="31">
        <v>14407.09</v>
      </c>
      <c r="H770" s="31">
        <v>2016992.6</v>
      </c>
      <c r="I770" s="32">
        <v>45801</v>
      </c>
      <c r="J770" s="32">
        <v>45919</v>
      </c>
      <c r="K770" s="31" t="s">
        <v>57</v>
      </c>
      <c r="L770" s="33" t="s">
        <v>58</v>
      </c>
      <c r="M770" s="13" t="str">
        <f>PROPER(TRIM(SUBSTITUTE(B770,"###"," ")))</f>
        <v>Fund Lite</v>
      </c>
      <c r="N770" s="13" t="str">
        <f>PROPER(TRIM(SUBSTITUTE(C770,"###"," ")))</f>
        <v>Groceries</v>
      </c>
      <c r="O770" s="13" t="str">
        <f>PROPER(TRIM(SUBSTITUTE(D770,"###"," ")))</f>
        <v>Retailmart Inc</v>
      </c>
      <c r="P770" s="13" t="str">
        <f t="shared" si="77"/>
        <v>Fund Lite</v>
      </c>
      <c r="Q770" s="34" t="str">
        <f t="shared" si="78"/>
        <v>Groceries</v>
      </c>
      <c r="R770" s="13" t="str">
        <f t="shared" si="79"/>
        <v>Retailmart Inc</v>
      </c>
      <c r="S770" s="35">
        <f t="shared" si="80"/>
        <v>140</v>
      </c>
      <c r="T770" s="35">
        <f t="shared" si="81"/>
        <v>50</v>
      </c>
      <c r="U770" s="14">
        <f t="shared" si="82"/>
        <v>14407.09</v>
      </c>
      <c r="V770" s="14">
        <f t="shared" si="83"/>
        <v>2016992.6</v>
      </c>
      <c r="W770" s="13" t="str">
        <v>In Stock</v>
      </c>
      <c r="X770" s="13" t="str">
        <v>No</v>
      </c>
      <c r="Y770" s="13">
        <v>0</v>
      </c>
    </row>
    <row r="771" spans="1:25" x14ac:dyDescent="0.3">
      <c r="A771" s="31" t="s">
        <v>1555</v>
      </c>
      <c r="B771" s="31" t="s">
        <v>1556</v>
      </c>
      <c r="C771" s="31" t="s">
        <v>44</v>
      </c>
      <c r="D771" s="31" t="s">
        <v>15</v>
      </c>
      <c r="E771" s="13"/>
      <c r="F771" s="31">
        <v>94</v>
      </c>
      <c r="G771" s="31">
        <v>14623.4</v>
      </c>
      <c r="H771" s="13"/>
      <c r="I771" s="32">
        <v>45737</v>
      </c>
      <c r="J771" s="32">
        <v>45864</v>
      </c>
      <c r="K771" s="31" t="s">
        <v>25</v>
      </c>
      <c r="L771" s="33" t="s">
        <v>17</v>
      </c>
      <c r="M771" s="13" t="str">
        <f>PROPER(TRIM(SUBSTITUTE(B771,"###"," ")))</f>
        <v>Its Plus</v>
      </c>
      <c r="N771" s="13" t="str">
        <f>PROPER(TRIM(SUBSTITUTE(C771,"###"," ")))</f>
        <v>Groceries</v>
      </c>
      <c r="O771" s="13" t="str">
        <f>PROPER(TRIM(SUBSTITUTE(D771,"###"," ")))</f>
        <v>Global Traders</v>
      </c>
      <c r="P771" s="13" t="str">
        <f t="shared" ref="P771:P834" si="84">IF(M771="","Unknown",M771)</f>
        <v>Its Plus</v>
      </c>
      <c r="Q771" s="34" t="str">
        <f t="shared" ref="Q771:Q834" si="85">IF(N771="","Unknown",N771)</f>
        <v>Groceries</v>
      </c>
      <c r="R771" s="13" t="str">
        <f t="shared" ref="R771:R834" si="86">IF(O771="","Others",O771)</f>
        <v>Global Traders</v>
      </c>
      <c r="S771" s="35">
        <f t="shared" ref="S771:S834" si="87">VALUE(E771)</f>
        <v>0</v>
      </c>
      <c r="T771" s="35">
        <f t="shared" ref="T771:T834" si="88">VALUE(F771)</f>
        <v>94</v>
      </c>
      <c r="U771" s="14">
        <f t="shared" ref="U771:U834" si="89">VALUE(G771)</f>
        <v>14623.4</v>
      </c>
      <c r="V771" s="14">
        <f t="shared" ref="V771:V834" si="90">E771*G771</f>
        <v>0</v>
      </c>
      <c r="W771" s="13" t="str">
        <v>Out of Stock</v>
      </c>
      <c r="X771" s="13" t="str">
        <v>Yes</v>
      </c>
      <c r="Y771" s="13">
        <v>1</v>
      </c>
    </row>
    <row r="772" spans="1:25" x14ac:dyDescent="0.3">
      <c r="A772" s="31" t="s">
        <v>1557</v>
      </c>
      <c r="B772" s="31" t="s">
        <v>1558</v>
      </c>
      <c r="C772" s="31" t="s">
        <v>44</v>
      </c>
      <c r="D772" s="31" t="s">
        <v>41</v>
      </c>
      <c r="E772" s="31">
        <v>99</v>
      </c>
      <c r="F772" s="31">
        <v>64</v>
      </c>
      <c r="G772" s="31">
        <v>766.98</v>
      </c>
      <c r="H772" s="31">
        <v>75931.02</v>
      </c>
      <c r="I772" s="32">
        <v>45728</v>
      </c>
      <c r="J772" s="32">
        <v>45940</v>
      </c>
      <c r="K772" s="31" t="s">
        <v>57</v>
      </c>
      <c r="L772" s="33" t="s">
        <v>33</v>
      </c>
      <c r="M772" s="13" t="str">
        <f>PROPER(TRIM(SUBSTITUTE(B772,"###"," ")))</f>
        <v>Myself Plus</v>
      </c>
      <c r="N772" s="13" t="str">
        <f>PROPER(TRIM(SUBSTITUTE(C772,"###"," ")))</f>
        <v>Groceries</v>
      </c>
      <c r="O772" s="13" t="str">
        <f>PROPER(TRIM(SUBSTITUTE(D772,"###"," ")))</f>
        <v>Quickstock</v>
      </c>
      <c r="P772" s="13" t="str">
        <f t="shared" si="84"/>
        <v>Myself Plus</v>
      </c>
      <c r="Q772" s="34" t="str">
        <f t="shared" si="85"/>
        <v>Groceries</v>
      </c>
      <c r="R772" s="13" t="str">
        <f t="shared" si="86"/>
        <v>Quickstock</v>
      </c>
      <c r="S772" s="35">
        <f t="shared" si="87"/>
        <v>99</v>
      </c>
      <c r="T772" s="35">
        <f t="shared" si="88"/>
        <v>64</v>
      </c>
      <c r="U772" s="14">
        <f t="shared" si="89"/>
        <v>766.98</v>
      </c>
      <c r="V772" s="14">
        <f t="shared" si="90"/>
        <v>75931.02</v>
      </c>
      <c r="W772" s="13" t="str">
        <v>In Stock</v>
      </c>
      <c r="X772" s="13" t="str">
        <v>No</v>
      </c>
      <c r="Y772" s="13">
        <v>0</v>
      </c>
    </row>
    <row r="773" spans="1:25" x14ac:dyDescent="0.3">
      <c r="A773" s="31" t="s">
        <v>1559</v>
      </c>
      <c r="B773" s="31" t="s">
        <v>1560</v>
      </c>
      <c r="C773" s="31" t="s">
        <v>28</v>
      </c>
      <c r="D773" s="31" t="s">
        <v>24</v>
      </c>
      <c r="E773" s="31">
        <v>7</v>
      </c>
      <c r="F773" s="31">
        <v>26</v>
      </c>
      <c r="G773" s="31">
        <v>2558.1999999999998</v>
      </c>
      <c r="H773" s="31">
        <v>17907.400000000001</v>
      </c>
      <c r="I773" s="32">
        <v>45679</v>
      </c>
      <c r="J773" s="32">
        <v>45915</v>
      </c>
      <c r="K773" s="31" t="s">
        <v>16</v>
      </c>
      <c r="L773" s="33" t="s">
        <v>58</v>
      </c>
      <c r="M773" s="13" t="str">
        <f>PROPER(TRIM(SUBSTITUTE(B773,"###"," ")))</f>
        <v>But Plus</v>
      </c>
      <c r="N773" s="13" t="str">
        <f>PROPER(TRIM(SUBSTITUTE(C773,"###"," ")))</f>
        <v>Furniture</v>
      </c>
      <c r="O773" s="13" t="str">
        <f>PROPER(TRIM(SUBSTITUTE(D773,"###"," ")))</f>
        <v>Omni Suppliers</v>
      </c>
      <c r="P773" s="13" t="str">
        <f t="shared" si="84"/>
        <v>But Plus</v>
      </c>
      <c r="Q773" s="34" t="str">
        <f t="shared" si="85"/>
        <v>Furniture</v>
      </c>
      <c r="R773" s="13" t="str">
        <f t="shared" si="86"/>
        <v>Omni Suppliers</v>
      </c>
      <c r="S773" s="35">
        <f t="shared" si="87"/>
        <v>7</v>
      </c>
      <c r="T773" s="35">
        <f t="shared" si="88"/>
        <v>26</v>
      </c>
      <c r="U773" s="14">
        <f t="shared" si="89"/>
        <v>2558.1999999999998</v>
      </c>
      <c r="V773" s="14">
        <f t="shared" si="90"/>
        <v>17907.399999999998</v>
      </c>
      <c r="W773" s="13" t="str">
        <v>Low Stock</v>
      </c>
      <c r="X773" s="13" t="str">
        <v>Yes</v>
      </c>
      <c r="Y773" s="13">
        <v>1</v>
      </c>
    </row>
    <row r="774" spans="1:25" x14ac:dyDescent="0.3">
      <c r="A774" s="31" t="s">
        <v>1561</v>
      </c>
      <c r="B774" s="31" t="s">
        <v>1562</v>
      </c>
      <c r="C774" s="31" t="s">
        <v>28</v>
      </c>
      <c r="D774" s="31" t="s">
        <v>24</v>
      </c>
      <c r="E774" s="31">
        <v>27</v>
      </c>
      <c r="F774" s="31">
        <v>89</v>
      </c>
      <c r="G774" s="31">
        <v>12914.41</v>
      </c>
      <c r="H774" s="31">
        <v>348689.07</v>
      </c>
      <c r="I774" s="32">
        <v>45682</v>
      </c>
      <c r="J774" s="32">
        <v>45892</v>
      </c>
      <c r="K774" s="13"/>
      <c r="L774" s="33" t="s">
        <v>33</v>
      </c>
      <c r="M774" s="13" t="str">
        <f>PROPER(TRIM(SUBSTITUTE(B774,"###"," ")))</f>
        <v>Possible Pro</v>
      </c>
      <c r="N774" s="13" t="str">
        <f>PROPER(TRIM(SUBSTITUTE(C774,"###"," ")))</f>
        <v>Furniture</v>
      </c>
      <c r="O774" s="13" t="str">
        <f>PROPER(TRIM(SUBSTITUTE(D774,"###"," ")))</f>
        <v>Omni Suppliers</v>
      </c>
      <c r="P774" s="13" t="str">
        <f t="shared" si="84"/>
        <v>Possible Pro</v>
      </c>
      <c r="Q774" s="34" t="str">
        <f t="shared" si="85"/>
        <v>Furniture</v>
      </c>
      <c r="R774" s="13" t="str">
        <f t="shared" si="86"/>
        <v>Omni Suppliers</v>
      </c>
      <c r="S774" s="35">
        <f t="shared" si="87"/>
        <v>27</v>
      </c>
      <c r="T774" s="35">
        <f t="shared" si="88"/>
        <v>89</v>
      </c>
      <c r="U774" s="14">
        <f t="shared" si="89"/>
        <v>12914.41</v>
      </c>
      <c r="V774" s="14">
        <f t="shared" si="90"/>
        <v>348689.07</v>
      </c>
      <c r="W774" s="13" t="str">
        <v>Low Stock</v>
      </c>
      <c r="X774" s="13" t="str">
        <v>Yes</v>
      </c>
      <c r="Y774" s="13">
        <v>1</v>
      </c>
    </row>
    <row r="775" spans="1:25" x14ac:dyDescent="0.3">
      <c r="A775" s="31" t="s">
        <v>1563</v>
      </c>
      <c r="B775" s="31" t="s">
        <v>1564</v>
      </c>
      <c r="C775" s="31" t="s">
        <v>14</v>
      </c>
      <c r="D775" s="31" t="s">
        <v>53</v>
      </c>
      <c r="E775" s="31">
        <v>27</v>
      </c>
      <c r="F775" s="31">
        <v>73</v>
      </c>
      <c r="G775" s="31">
        <v>4024.34</v>
      </c>
      <c r="H775" s="31">
        <v>108657.18</v>
      </c>
      <c r="I775" s="32">
        <v>45790</v>
      </c>
      <c r="J775" s="32">
        <v>45930</v>
      </c>
      <c r="K775" s="31" t="s">
        <v>16</v>
      </c>
      <c r="L775" s="33" t="s">
        <v>21</v>
      </c>
      <c r="M775" s="13" t="str">
        <f>PROPER(TRIM(SUBSTITUTE(B775,"###"," ")))</f>
        <v>Their Pro</v>
      </c>
      <c r="N775" s="13" t="str">
        <f>PROPER(TRIM(SUBSTITUTE(C775,"###"," ")))</f>
        <v>Clothing</v>
      </c>
      <c r="O775" s="13" t="str">
        <f>PROPER(TRIM(SUBSTITUTE(D775,"###"," ")))</f>
        <v>Abc Pvt Ltd</v>
      </c>
      <c r="P775" s="13" t="str">
        <f t="shared" si="84"/>
        <v>Their Pro</v>
      </c>
      <c r="Q775" s="34" t="str">
        <f t="shared" si="85"/>
        <v>Clothing</v>
      </c>
      <c r="R775" s="13" t="str">
        <f t="shared" si="86"/>
        <v>Abc Pvt Ltd</v>
      </c>
      <c r="S775" s="35">
        <f t="shared" si="87"/>
        <v>27</v>
      </c>
      <c r="T775" s="35">
        <f t="shared" si="88"/>
        <v>73</v>
      </c>
      <c r="U775" s="14">
        <f t="shared" si="89"/>
        <v>4024.34</v>
      </c>
      <c r="V775" s="14">
        <f t="shared" si="90"/>
        <v>108657.18000000001</v>
      </c>
      <c r="W775" s="13" t="str">
        <v>Low Stock</v>
      </c>
      <c r="X775" s="13" t="str">
        <v>Yes</v>
      </c>
      <c r="Y775" s="13">
        <v>1</v>
      </c>
    </row>
    <row r="776" spans="1:25" x14ac:dyDescent="0.3">
      <c r="A776" s="31" t="s">
        <v>1565</v>
      </c>
      <c r="B776" s="31" t="s">
        <v>1566</v>
      </c>
      <c r="C776" s="31" t="s">
        <v>40</v>
      </c>
      <c r="D776" s="31" t="s">
        <v>45</v>
      </c>
      <c r="E776" s="31">
        <v>20</v>
      </c>
      <c r="F776" s="31">
        <v>32</v>
      </c>
      <c r="G776" s="31">
        <v>1208.93</v>
      </c>
      <c r="H776" s="31">
        <v>24178.6</v>
      </c>
      <c r="I776" s="32">
        <v>45684</v>
      </c>
      <c r="J776" s="32">
        <v>45921</v>
      </c>
      <c r="K776" s="31" t="s">
        <v>25</v>
      </c>
      <c r="L776" s="33" t="s">
        <v>30</v>
      </c>
      <c r="M776" s="13" t="str">
        <f>PROPER(TRIM(SUBSTITUTE(B776,"###"," ")))</f>
        <v>Space Max</v>
      </c>
      <c r="N776" s="13" t="str">
        <f>PROPER(TRIM(SUBSTITUTE(C776,"###"," ")))</f>
        <v>Electronics</v>
      </c>
      <c r="O776" s="13" t="str">
        <f>PROPER(TRIM(SUBSTITUTE(D776,"###"," ")))</f>
        <v>Retailmart Inc</v>
      </c>
      <c r="P776" s="13" t="str">
        <f t="shared" si="84"/>
        <v>Space Max</v>
      </c>
      <c r="Q776" s="34" t="str">
        <f t="shared" si="85"/>
        <v>Electronics</v>
      </c>
      <c r="R776" s="13" t="str">
        <f t="shared" si="86"/>
        <v>Retailmart Inc</v>
      </c>
      <c r="S776" s="35">
        <f t="shared" si="87"/>
        <v>20</v>
      </c>
      <c r="T776" s="35">
        <f t="shared" si="88"/>
        <v>32</v>
      </c>
      <c r="U776" s="14">
        <f t="shared" si="89"/>
        <v>1208.93</v>
      </c>
      <c r="V776" s="14">
        <f t="shared" si="90"/>
        <v>24178.600000000002</v>
      </c>
      <c r="W776" s="13" t="str">
        <v>Low Stock</v>
      </c>
      <c r="X776" s="13" t="str">
        <v>Yes</v>
      </c>
      <c r="Y776" s="13">
        <v>1</v>
      </c>
    </row>
    <row r="777" spans="1:25" x14ac:dyDescent="0.3">
      <c r="A777" s="31" t="s">
        <v>1567</v>
      </c>
      <c r="B777" s="31" t="s">
        <v>1568</v>
      </c>
      <c r="C777" s="31" t="s">
        <v>14</v>
      </c>
      <c r="D777" s="31" t="s">
        <v>41</v>
      </c>
      <c r="E777" s="31">
        <v>53</v>
      </c>
      <c r="F777" s="31">
        <v>29</v>
      </c>
      <c r="G777" s="31">
        <v>10898.92</v>
      </c>
      <c r="H777" s="31">
        <v>577642.76</v>
      </c>
      <c r="I777" s="32">
        <v>45824</v>
      </c>
      <c r="J777" s="32">
        <v>45876</v>
      </c>
      <c r="K777" s="31" t="s">
        <v>16</v>
      </c>
      <c r="L777" s="33" t="s">
        <v>21</v>
      </c>
      <c r="M777" s="13" t="str">
        <f>PROPER(TRIM(SUBSTITUTE(B777,"###"," ")))</f>
        <v>Quickly Pro</v>
      </c>
      <c r="N777" s="13" t="str">
        <f>PROPER(TRIM(SUBSTITUTE(C777,"###"," ")))</f>
        <v>Clothing</v>
      </c>
      <c r="O777" s="13" t="str">
        <f>PROPER(TRIM(SUBSTITUTE(D777,"###"," ")))</f>
        <v>Quickstock</v>
      </c>
      <c r="P777" s="13" t="str">
        <f t="shared" si="84"/>
        <v>Quickly Pro</v>
      </c>
      <c r="Q777" s="34" t="str">
        <f t="shared" si="85"/>
        <v>Clothing</v>
      </c>
      <c r="R777" s="13" t="str">
        <f t="shared" si="86"/>
        <v>Quickstock</v>
      </c>
      <c r="S777" s="35">
        <f t="shared" si="87"/>
        <v>53</v>
      </c>
      <c r="T777" s="35">
        <f t="shared" si="88"/>
        <v>29</v>
      </c>
      <c r="U777" s="14">
        <f t="shared" si="89"/>
        <v>10898.92</v>
      </c>
      <c r="V777" s="14">
        <f t="shared" si="90"/>
        <v>577642.76</v>
      </c>
      <c r="W777" s="13" t="str">
        <v>In Stock</v>
      </c>
      <c r="X777" s="13" t="str">
        <v>No</v>
      </c>
      <c r="Y777" s="13">
        <v>0</v>
      </c>
    </row>
    <row r="778" spans="1:25" x14ac:dyDescent="0.3">
      <c r="A778" s="31" t="s">
        <v>1569</v>
      </c>
      <c r="B778" s="31" t="s">
        <v>1570</v>
      </c>
      <c r="C778" s="31" t="s">
        <v>40</v>
      </c>
      <c r="D778" s="31" t="s">
        <v>15</v>
      </c>
      <c r="E778" s="31">
        <v>52</v>
      </c>
      <c r="F778" s="31">
        <v>93</v>
      </c>
      <c r="G778" s="31">
        <v>343.13</v>
      </c>
      <c r="H778" s="31">
        <v>17842.759999999998</v>
      </c>
      <c r="I778" s="32">
        <v>45751</v>
      </c>
      <c r="J778" s="32">
        <v>45852</v>
      </c>
      <c r="K778" s="31" t="s">
        <v>29</v>
      </c>
      <c r="L778" s="33" t="s">
        <v>30</v>
      </c>
      <c r="M778" s="13" t="str">
        <f>PROPER(TRIM(SUBSTITUTE(B778,"###"," ")))</f>
        <v>Small Plus</v>
      </c>
      <c r="N778" s="13" t="str">
        <f>PROPER(TRIM(SUBSTITUTE(C778,"###"," ")))</f>
        <v>Electronics</v>
      </c>
      <c r="O778" s="13" t="str">
        <f>PROPER(TRIM(SUBSTITUTE(D778,"###"," ")))</f>
        <v>Global Traders</v>
      </c>
      <c r="P778" s="13" t="str">
        <f t="shared" si="84"/>
        <v>Small Plus</v>
      </c>
      <c r="Q778" s="34" t="str">
        <f t="shared" si="85"/>
        <v>Electronics</v>
      </c>
      <c r="R778" s="13" t="str">
        <f t="shared" si="86"/>
        <v>Global Traders</v>
      </c>
      <c r="S778" s="35">
        <f t="shared" si="87"/>
        <v>52</v>
      </c>
      <c r="T778" s="35">
        <f t="shared" si="88"/>
        <v>93</v>
      </c>
      <c r="U778" s="14">
        <f t="shared" si="89"/>
        <v>343.13</v>
      </c>
      <c r="V778" s="14">
        <f t="shared" si="90"/>
        <v>17842.759999999998</v>
      </c>
      <c r="W778" s="13" t="str">
        <v>Low Stock</v>
      </c>
      <c r="X778" s="13" t="str">
        <v>Yes</v>
      </c>
      <c r="Y778" s="13">
        <v>1</v>
      </c>
    </row>
    <row r="779" spans="1:25" x14ac:dyDescent="0.3">
      <c r="A779" s="31" t="s">
        <v>1571</v>
      </c>
      <c r="B779" s="31" t="s">
        <v>1572</v>
      </c>
      <c r="C779" s="31" t="s">
        <v>20</v>
      </c>
      <c r="D779" s="31" t="s">
        <v>45</v>
      </c>
      <c r="E779" s="31">
        <v>101</v>
      </c>
      <c r="F779" s="31">
        <v>43</v>
      </c>
      <c r="G779" s="31">
        <v>16773.39</v>
      </c>
      <c r="H779" s="31">
        <v>1694112.39</v>
      </c>
      <c r="I779" s="32">
        <v>45688</v>
      </c>
      <c r="J779" s="32">
        <v>45915</v>
      </c>
      <c r="K779" s="31" t="s">
        <v>29</v>
      </c>
      <c r="L779" s="33" t="s">
        <v>33</v>
      </c>
      <c r="M779" s="13" t="str">
        <f>PROPER(TRIM(SUBSTITUTE(B779,"###"," ")))</f>
        <v>Near Mini</v>
      </c>
      <c r="N779" s="13" t="str">
        <f>PROPER(TRIM(SUBSTITUTE(C779,"###"," ")))</f>
        <v>Toys</v>
      </c>
      <c r="O779" s="13" t="str">
        <f>PROPER(TRIM(SUBSTITUTE(D779,"###"," ")))</f>
        <v>Retailmart Inc</v>
      </c>
      <c r="P779" s="13" t="str">
        <f t="shared" si="84"/>
        <v>Near Mini</v>
      </c>
      <c r="Q779" s="34" t="str">
        <f t="shared" si="85"/>
        <v>Toys</v>
      </c>
      <c r="R779" s="13" t="str">
        <f t="shared" si="86"/>
        <v>Retailmart Inc</v>
      </c>
      <c r="S779" s="35">
        <f t="shared" si="87"/>
        <v>101</v>
      </c>
      <c r="T779" s="35">
        <f t="shared" si="88"/>
        <v>43</v>
      </c>
      <c r="U779" s="14">
        <f t="shared" si="89"/>
        <v>16773.39</v>
      </c>
      <c r="V779" s="14">
        <f t="shared" si="90"/>
        <v>1694112.39</v>
      </c>
      <c r="W779" s="13" t="str">
        <v>In Stock</v>
      </c>
      <c r="X779" s="13" t="str">
        <v>No</v>
      </c>
      <c r="Y779" s="13">
        <v>0</v>
      </c>
    </row>
    <row r="780" spans="1:25" x14ac:dyDescent="0.3">
      <c r="A780" s="31" t="s">
        <v>1573</v>
      </c>
      <c r="B780" s="31" t="s">
        <v>770</v>
      </c>
      <c r="C780" s="31" t="s">
        <v>44</v>
      </c>
      <c r="D780" s="31" t="s">
        <v>41</v>
      </c>
      <c r="E780" s="31">
        <v>99</v>
      </c>
      <c r="F780" s="31">
        <v>33</v>
      </c>
      <c r="G780" s="31">
        <v>8302.17</v>
      </c>
      <c r="H780" s="31">
        <v>821914.83</v>
      </c>
      <c r="I780" s="32">
        <v>45772</v>
      </c>
      <c r="J780" s="32">
        <v>45904</v>
      </c>
      <c r="K780" s="31" t="s">
        <v>25</v>
      </c>
      <c r="L780" s="33" t="s">
        <v>33</v>
      </c>
      <c r="M780" s="13" t="str">
        <f>PROPER(TRIM(SUBSTITUTE(B780,"###"," ")))</f>
        <v>Heart X</v>
      </c>
      <c r="N780" s="13" t="str">
        <f>PROPER(TRIM(SUBSTITUTE(C780,"###"," ")))</f>
        <v>Groceries</v>
      </c>
      <c r="O780" s="13" t="str">
        <f>PROPER(TRIM(SUBSTITUTE(D780,"###"," ")))</f>
        <v>Quickstock</v>
      </c>
      <c r="P780" s="13" t="str">
        <f t="shared" si="84"/>
        <v>Heart X</v>
      </c>
      <c r="Q780" s="34" t="str">
        <f t="shared" si="85"/>
        <v>Groceries</v>
      </c>
      <c r="R780" s="13" t="str">
        <f t="shared" si="86"/>
        <v>Quickstock</v>
      </c>
      <c r="S780" s="35">
        <f t="shared" si="87"/>
        <v>99</v>
      </c>
      <c r="T780" s="35">
        <f t="shared" si="88"/>
        <v>33</v>
      </c>
      <c r="U780" s="14">
        <f t="shared" si="89"/>
        <v>8302.17</v>
      </c>
      <c r="V780" s="14">
        <f t="shared" si="90"/>
        <v>821914.83</v>
      </c>
      <c r="W780" s="13" t="str">
        <v>In Stock</v>
      </c>
      <c r="X780" s="13" t="str">
        <v>No</v>
      </c>
      <c r="Y780" s="13">
        <v>0</v>
      </c>
    </row>
    <row r="781" spans="1:25" x14ac:dyDescent="0.3">
      <c r="A781" s="31" t="s">
        <v>1574</v>
      </c>
      <c r="B781" s="31" t="s">
        <v>1575</v>
      </c>
      <c r="C781" s="31" t="s">
        <v>28</v>
      </c>
      <c r="D781" s="31" t="s">
        <v>15</v>
      </c>
      <c r="E781" s="31">
        <v>130</v>
      </c>
      <c r="F781" s="31">
        <v>36</v>
      </c>
      <c r="G781" s="31">
        <v>18126.009999999998</v>
      </c>
      <c r="H781" s="31">
        <v>2356381.2999999998</v>
      </c>
      <c r="I781" s="32">
        <v>45797</v>
      </c>
      <c r="J781" s="32">
        <v>45889</v>
      </c>
      <c r="K781" s="31" t="s">
        <v>29</v>
      </c>
      <c r="L781" s="33" t="s">
        <v>58</v>
      </c>
      <c r="M781" s="13" t="str">
        <f>PROPER(TRIM(SUBSTITUTE(B781,"###"," ")))</f>
        <v>Ok Pro</v>
      </c>
      <c r="N781" s="13" t="str">
        <f>PROPER(TRIM(SUBSTITUTE(C781,"###"," ")))</f>
        <v>Furniture</v>
      </c>
      <c r="O781" s="13" t="str">
        <f>PROPER(TRIM(SUBSTITUTE(D781,"###"," ")))</f>
        <v>Global Traders</v>
      </c>
      <c r="P781" s="13" t="str">
        <f t="shared" si="84"/>
        <v>Ok Pro</v>
      </c>
      <c r="Q781" s="34" t="str">
        <f t="shared" si="85"/>
        <v>Furniture</v>
      </c>
      <c r="R781" s="13" t="str">
        <f t="shared" si="86"/>
        <v>Global Traders</v>
      </c>
      <c r="S781" s="35">
        <f t="shared" si="87"/>
        <v>130</v>
      </c>
      <c r="T781" s="35">
        <f t="shared" si="88"/>
        <v>36</v>
      </c>
      <c r="U781" s="14">
        <f t="shared" si="89"/>
        <v>18126.009999999998</v>
      </c>
      <c r="V781" s="14">
        <f t="shared" si="90"/>
        <v>2356381.2999999998</v>
      </c>
      <c r="W781" s="13" t="str">
        <v>In Stock</v>
      </c>
      <c r="X781" s="13" t="str">
        <v>No</v>
      </c>
      <c r="Y781" s="13">
        <v>0</v>
      </c>
    </row>
    <row r="782" spans="1:25" x14ac:dyDescent="0.3">
      <c r="A782" s="31" t="s">
        <v>1576</v>
      </c>
      <c r="B782" s="31" t="s">
        <v>1577</v>
      </c>
      <c r="C782" s="31" t="s">
        <v>28</v>
      </c>
      <c r="D782" s="31" t="s">
        <v>53</v>
      </c>
      <c r="E782" s="31">
        <v>23</v>
      </c>
      <c r="F782" s="31">
        <v>48</v>
      </c>
      <c r="G782" s="31">
        <v>9308.7000000000007</v>
      </c>
      <c r="H782" s="31">
        <v>214100.1</v>
      </c>
      <c r="I782" s="32">
        <v>45780</v>
      </c>
      <c r="J782" s="32">
        <v>45888</v>
      </c>
      <c r="K782" s="31" t="s">
        <v>29</v>
      </c>
      <c r="L782" s="33" t="s">
        <v>58</v>
      </c>
      <c r="M782" s="13" t="str">
        <f>PROPER(TRIM(SUBSTITUTE(B782,"###"," ")))</f>
        <v>Send X</v>
      </c>
      <c r="N782" s="13" t="str">
        <f>PROPER(TRIM(SUBSTITUTE(C782,"###"," ")))</f>
        <v>Furniture</v>
      </c>
      <c r="O782" s="13" t="str">
        <f>PROPER(TRIM(SUBSTITUTE(D782,"###"," ")))</f>
        <v>Abc Pvt Ltd</v>
      </c>
      <c r="P782" s="13" t="str">
        <f t="shared" si="84"/>
        <v>Send X</v>
      </c>
      <c r="Q782" s="34" t="str">
        <f t="shared" si="85"/>
        <v>Furniture</v>
      </c>
      <c r="R782" s="13" t="str">
        <f t="shared" si="86"/>
        <v>Abc Pvt Ltd</v>
      </c>
      <c r="S782" s="35">
        <f t="shared" si="87"/>
        <v>23</v>
      </c>
      <c r="T782" s="35">
        <f t="shared" si="88"/>
        <v>48</v>
      </c>
      <c r="U782" s="14">
        <f t="shared" si="89"/>
        <v>9308.7000000000007</v>
      </c>
      <c r="V782" s="14">
        <f t="shared" si="90"/>
        <v>214100.1</v>
      </c>
      <c r="W782" s="13" t="str">
        <v>Low Stock</v>
      </c>
      <c r="X782" s="13" t="str">
        <v>Yes</v>
      </c>
      <c r="Y782" s="13">
        <v>1</v>
      </c>
    </row>
    <row r="783" spans="1:25" x14ac:dyDescent="0.3">
      <c r="A783" s="31" t="s">
        <v>1578</v>
      </c>
      <c r="B783" s="31" t="s">
        <v>1579</v>
      </c>
      <c r="C783" s="31" t="s">
        <v>44</v>
      </c>
      <c r="D783" s="31" t="s">
        <v>15</v>
      </c>
      <c r="E783" s="31">
        <v>121</v>
      </c>
      <c r="F783" s="31">
        <v>79</v>
      </c>
      <c r="G783" s="31">
        <v>7983.07</v>
      </c>
      <c r="H783" s="31">
        <v>965951.47</v>
      </c>
      <c r="I783" s="32">
        <v>45678</v>
      </c>
      <c r="J783" s="32">
        <v>45881</v>
      </c>
      <c r="K783" s="31" t="s">
        <v>16</v>
      </c>
      <c r="L783" s="33" t="s">
        <v>30</v>
      </c>
      <c r="M783" s="13" t="str">
        <f>PROPER(TRIM(SUBSTITUTE(B783,"###"," ")))</f>
        <v>Election Plus</v>
      </c>
      <c r="N783" s="13" t="str">
        <f>PROPER(TRIM(SUBSTITUTE(C783,"###"," ")))</f>
        <v>Groceries</v>
      </c>
      <c r="O783" s="13" t="str">
        <f>PROPER(TRIM(SUBSTITUTE(D783,"###"," ")))</f>
        <v>Global Traders</v>
      </c>
      <c r="P783" s="13" t="str">
        <f t="shared" si="84"/>
        <v>Election Plus</v>
      </c>
      <c r="Q783" s="34" t="str">
        <f t="shared" si="85"/>
        <v>Groceries</v>
      </c>
      <c r="R783" s="13" t="str">
        <f t="shared" si="86"/>
        <v>Global Traders</v>
      </c>
      <c r="S783" s="35">
        <f t="shared" si="87"/>
        <v>121</v>
      </c>
      <c r="T783" s="35">
        <f t="shared" si="88"/>
        <v>79</v>
      </c>
      <c r="U783" s="14">
        <f t="shared" si="89"/>
        <v>7983.07</v>
      </c>
      <c r="V783" s="14">
        <f t="shared" si="90"/>
        <v>965951.47</v>
      </c>
      <c r="W783" s="13" t="str">
        <v>In Stock</v>
      </c>
      <c r="X783" s="13" t="str">
        <v>No</v>
      </c>
      <c r="Y783" s="13">
        <v>0</v>
      </c>
    </row>
    <row r="784" spans="1:25" x14ac:dyDescent="0.3">
      <c r="A784" s="31" t="s">
        <v>1580</v>
      </c>
      <c r="B784" s="31" t="s">
        <v>1177</v>
      </c>
      <c r="C784" s="31" t="s">
        <v>44</v>
      </c>
      <c r="D784" s="31" t="s">
        <v>15</v>
      </c>
      <c r="E784" s="31">
        <v>118</v>
      </c>
      <c r="F784" s="31">
        <v>47</v>
      </c>
      <c r="G784" s="31">
        <v>5381.69</v>
      </c>
      <c r="H784" s="31">
        <v>635039.41999999993</v>
      </c>
      <c r="I784" s="32">
        <v>45801</v>
      </c>
      <c r="J784" s="32">
        <v>45922</v>
      </c>
      <c r="K784" s="31" t="s">
        <v>46</v>
      </c>
      <c r="L784" s="33" t="s">
        <v>33</v>
      </c>
      <c r="M784" s="13" t="str">
        <f>PROPER(TRIM(SUBSTITUTE(B784,"###"," ")))</f>
        <v>Door X</v>
      </c>
      <c r="N784" s="13" t="str">
        <f>PROPER(TRIM(SUBSTITUTE(C784,"###"," ")))</f>
        <v>Groceries</v>
      </c>
      <c r="O784" s="13" t="str">
        <f>PROPER(TRIM(SUBSTITUTE(D784,"###"," ")))</f>
        <v>Global Traders</v>
      </c>
      <c r="P784" s="13" t="str">
        <f t="shared" si="84"/>
        <v>Door X</v>
      </c>
      <c r="Q784" s="34" t="str">
        <f t="shared" si="85"/>
        <v>Groceries</v>
      </c>
      <c r="R784" s="13" t="str">
        <f t="shared" si="86"/>
        <v>Global Traders</v>
      </c>
      <c r="S784" s="35">
        <f t="shared" si="87"/>
        <v>118</v>
      </c>
      <c r="T784" s="35">
        <f t="shared" si="88"/>
        <v>47</v>
      </c>
      <c r="U784" s="14">
        <f t="shared" si="89"/>
        <v>5381.69</v>
      </c>
      <c r="V784" s="14">
        <f t="shared" si="90"/>
        <v>635039.41999999993</v>
      </c>
      <c r="W784" s="13" t="str">
        <v>In Stock</v>
      </c>
      <c r="X784" s="13" t="str">
        <v>No</v>
      </c>
      <c r="Y784" s="13">
        <v>0</v>
      </c>
    </row>
    <row r="785" spans="1:25" x14ac:dyDescent="0.3">
      <c r="A785" s="31" t="s">
        <v>1582</v>
      </c>
      <c r="B785" s="31" t="s">
        <v>1583</v>
      </c>
      <c r="C785" s="31" t="s">
        <v>44</v>
      </c>
      <c r="D785" s="31" t="s">
        <v>45</v>
      </c>
      <c r="E785" s="31">
        <v>161</v>
      </c>
      <c r="F785" s="31">
        <v>56</v>
      </c>
      <c r="G785" s="31">
        <v>5348.38</v>
      </c>
      <c r="H785" s="31">
        <v>861089.18</v>
      </c>
      <c r="I785" s="32">
        <v>45814</v>
      </c>
      <c r="J785" s="32">
        <v>45893</v>
      </c>
      <c r="K785" s="31" t="s">
        <v>46</v>
      </c>
      <c r="L785" s="33" t="s">
        <v>17</v>
      </c>
      <c r="M785" s="13" t="str">
        <f>PROPER(TRIM(SUBSTITUTE(B785,"###"," ")))</f>
        <v>Of X</v>
      </c>
      <c r="N785" s="13" t="str">
        <f>PROPER(TRIM(SUBSTITUTE(C785,"###"," ")))</f>
        <v>Groceries</v>
      </c>
      <c r="O785" s="13" t="str">
        <f>PROPER(TRIM(SUBSTITUTE(D785,"###"," ")))</f>
        <v>Retailmart Inc</v>
      </c>
      <c r="P785" s="13" t="str">
        <f t="shared" si="84"/>
        <v>Of X</v>
      </c>
      <c r="Q785" s="34" t="str">
        <f t="shared" si="85"/>
        <v>Groceries</v>
      </c>
      <c r="R785" s="13" t="str">
        <f t="shared" si="86"/>
        <v>Retailmart Inc</v>
      </c>
      <c r="S785" s="35">
        <f t="shared" si="87"/>
        <v>161</v>
      </c>
      <c r="T785" s="35">
        <f t="shared" si="88"/>
        <v>56</v>
      </c>
      <c r="U785" s="14">
        <f t="shared" si="89"/>
        <v>5348.38</v>
      </c>
      <c r="V785" s="14">
        <f t="shared" si="90"/>
        <v>861089.18</v>
      </c>
      <c r="W785" s="13" t="str">
        <v>In Stock</v>
      </c>
      <c r="X785" s="13" t="str">
        <v>No</v>
      </c>
      <c r="Y785" s="13">
        <v>0</v>
      </c>
    </row>
    <row r="786" spans="1:25" x14ac:dyDescent="0.3">
      <c r="A786" s="31" t="s">
        <v>1584</v>
      </c>
      <c r="B786" s="31" t="s">
        <v>1585</v>
      </c>
      <c r="C786" s="31" t="s">
        <v>40</v>
      </c>
      <c r="D786" s="31" t="s">
        <v>15</v>
      </c>
      <c r="E786" s="31">
        <v>152</v>
      </c>
      <c r="F786" s="31">
        <v>52</v>
      </c>
      <c r="G786" s="31">
        <v>14793.58</v>
      </c>
      <c r="H786" s="31">
        <v>2248624.16</v>
      </c>
      <c r="I786" s="32">
        <v>45700</v>
      </c>
      <c r="J786" s="32">
        <v>45932</v>
      </c>
      <c r="K786" s="31" t="s">
        <v>25</v>
      </c>
      <c r="L786" s="33" t="s">
        <v>58</v>
      </c>
      <c r="M786" s="13" t="str">
        <f>PROPER(TRIM(SUBSTITUTE(B786,"###"," ")))</f>
        <v>Institution Mini</v>
      </c>
      <c r="N786" s="13" t="str">
        <f>PROPER(TRIM(SUBSTITUTE(C786,"###"," ")))</f>
        <v>Electronics</v>
      </c>
      <c r="O786" s="13" t="str">
        <f>PROPER(TRIM(SUBSTITUTE(D786,"###"," ")))</f>
        <v>Global Traders</v>
      </c>
      <c r="P786" s="13" t="str">
        <f t="shared" si="84"/>
        <v>Institution Mini</v>
      </c>
      <c r="Q786" s="34" t="str">
        <f t="shared" si="85"/>
        <v>Electronics</v>
      </c>
      <c r="R786" s="13" t="str">
        <f t="shared" si="86"/>
        <v>Global Traders</v>
      </c>
      <c r="S786" s="35">
        <f t="shared" si="87"/>
        <v>152</v>
      </c>
      <c r="T786" s="35">
        <f t="shared" si="88"/>
        <v>52</v>
      </c>
      <c r="U786" s="14">
        <f t="shared" si="89"/>
        <v>14793.58</v>
      </c>
      <c r="V786" s="14">
        <f t="shared" si="90"/>
        <v>2248624.16</v>
      </c>
      <c r="W786" s="13" t="str">
        <v>In Stock</v>
      </c>
      <c r="X786" s="13" t="str">
        <v>No</v>
      </c>
      <c r="Y786" s="13">
        <v>0</v>
      </c>
    </row>
    <row r="787" spans="1:25" x14ac:dyDescent="0.3">
      <c r="A787" s="31" t="s">
        <v>1586</v>
      </c>
      <c r="B787" s="31" t="s">
        <v>1587</v>
      </c>
      <c r="C787" s="31" t="s">
        <v>28</v>
      </c>
      <c r="D787" s="31" t="s">
        <v>24</v>
      </c>
      <c r="E787" s="31">
        <v>56</v>
      </c>
      <c r="F787" s="31">
        <v>31</v>
      </c>
      <c r="G787" s="31">
        <v>77</v>
      </c>
      <c r="H787" s="31">
        <v>4312</v>
      </c>
      <c r="I787" s="32">
        <v>45806</v>
      </c>
      <c r="J787" s="32">
        <v>45876</v>
      </c>
      <c r="K787" s="31" t="s">
        <v>25</v>
      </c>
      <c r="L787" s="33" t="s">
        <v>30</v>
      </c>
      <c r="M787" s="13" t="str">
        <f>PROPER(TRIM(SUBSTITUTE(B787,"###"," ")))</f>
        <v>Window Max</v>
      </c>
      <c r="N787" s="13" t="str">
        <f>PROPER(TRIM(SUBSTITUTE(C787,"###"," ")))</f>
        <v>Furniture</v>
      </c>
      <c r="O787" s="13" t="str">
        <f>PROPER(TRIM(SUBSTITUTE(D787,"###"," ")))</f>
        <v>Omni Suppliers</v>
      </c>
      <c r="P787" s="13" t="str">
        <f t="shared" si="84"/>
        <v>Window Max</v>
      </c>
      <c r="Q787" s="34" t="str">
        <f t="shared" si="85"/>
        <v>Furniture</v>
      </c>
      <c r="R787" s="13" t="str">
        <f t="shared" si="86"/>
        <v>Omni Suppliers</v>
      </c>
      <c r="S787" s="35">
        <f t="shared" si="87"/>
        <v>56</v>
      </c>
      <c r="T787" s="35">
        <f t="shared" si="88"/>
        <v>31</v>
      </c>
      <c r="U787" s="14">
        <f t="shared" si="89"/>
        <v>77</v>
      </c>
      <c r="V787" s="14">
        <f t="shared" si="90"/>
        <v>4312</v>
      </c>
      <c r="W787" s="13" t="str">
        <v>In Stock</v>
      </c>
      <c r="X787" s="13" t="str">
        <v>No</v>
      </c>
      <c r="Y787" s="13">
        <v>0</v>
      </c>
    </row>
    <row r="788" spans="1:25" x14ac:dyDescent="0.3">
      <c r="A788" s="31" t="s">
        <v>1588</v>
      </c>
      <c r="B788" s="31" t="s">
        <v>1589</v>
      </c>
      <c r="C788" s="31" t="s">
        <v>40</v>
      </c>
      <c r="D788" s="31" t="s">
        <v>41</v>
      </c>
      <c r="E788" s="31">
        <v>134</v>
      </c>
      <c r="F788" s="31">
        <v>70</v>
      </c>
      <c r="G788" s="31">
        <v>520.72</v>
      </c>
      <c r="H788" s="31">
        <v>69776.48000000001</v>
      </c>
      <c r="I788" s="32">
        <v>45769</v>
      </c>
      <c r="J788" s="32">
        <v>45866</v>
      </c>
      <c r="K788" s="13"/>
      <c r="L788" s="33" t="s">
        <v>58</v>
      </c>
      <c r="M788" s="13" t="str">
        <f>PROPER(TRIM(SUBSTITUTE(B788,"###"," ")))</f>
        <v>Kind Max</v>
      </c>
      <c r="N788" s="13" t="str">
        <f>PROPER(TRIM(SUBSTITUTE(C788,"###"," ")))</f>
        <v>Electronics</v>
      </c>
      <c r="O788" s="13" t="str">
        <f>PROPER(TRIM(SUBSTITUTE(D788,"###"," ")))</f>
        <v>Quickstock</v>
      </c>
      <c r="P788" s="13" t="str">
        <f t="shared" si="84"/>
        <v>Kind Max</v>
      </c>
      <c r="Q788" s="34" t="str">
        <f t="shared" si="85"/>
        <v>Electronics</v>
      </c>
      <c r="R788" s="13" t="str">
        <f t="shared" si="86"/>
        <v>Quickstock</v>
      </c>
      <c r="S788" s="35">
        <f t="shared" si="87"/>
        <v>134</v>
      </c>
      <c r="T788" s="35">
        <f t="shared" si="88"/>
        <v>70</v>
      </c>
      <c r="U788" s="14">
        <f t="shared" si="89"/>
        <v>520.72</v>
      </c>
      <c r="V788" s="14">
        <f t="shared" si="90"/>
        <v>69776.48000000001</v>
      </c>
      <c r="W788" s="13" t="str">
        <v>In Stock</v>
      </c>
      <c r="X788" s="13" t="str">
        <v>No</v>
      </c>
      <c r="Y788" s="13">
        <v>0</v>
      </c>
    </row>
    <row r="789" spans="1:25" x14ac:dyDescent="0.3">
      <c r="A789" s="31" t="s">
        <v>1590</v>
      </c>
      <c r="B789" s="31" t="s">
        <v>1591</v>
      </c>
      <c r="C789" s="31" t="s">
        <v>44</v>
      </c>
      <c r="D789" s="31" t="s">
        <v>24</v>
      </c>
      <c r="E789" s="31">
        <v>7</v>
      </c>
      <c r="F789" s="31">
        <v>91</v>
      </c>
      <c r="G789" s="31">
        <v>4181.54</v>
      </c>
      <c r="H789" s="31">
        <v>29270.78</v>
      </c>
      <c r="I789" s="32">
        <v>45757</v>
      </c>
      <c r="J789" s="32">
        <v>45874</v>
      </c>
      <c r="K789" s="13"/>
      <c r="L789" s="33" t="s">
        <v>21</v>
      </c>
      <c r="M789" s="13" t="str">
        <f>PROPER(TRIM(SUBSTITUTE(B789,"###"," ")))</f>
        <v>Civil Plus</v>
      </c>
      <c r="N789" s="13" t="str">
        <f>PROPER(TRIM(SUBSTITUTE(C789,"###"," ")))</f>
        <v>Groceries</v>
      </c>
      <c r="O789" s="13" t="str">
        <f>PROPER(TRIM(SUBSTITUTE(D789,"###"," ")))</f>
        <v>Omni Suppliers</v>
      </c>
      <c r="P789" s="13" t="str">
        <f t="shared" si="84"/>
        <v>Civil Plus</v>
      </c>
      <c r="Q789" s="34" t="str">
        <f t="shared" si="85"/>
        <v>Groceries</v>
      </c>
      <c r="R789" s="13" t="str">
        <f t="shared" si="86"/>
        <v>Omni Suppliers</v>
      </c>
      <c r="S789" s="35">
        <f t="shared" si="87"/>
        <v>7</v>
      </c>
      <c r="T789" s="35">
        <f t="shared" si="88"/>
        <v>91</v>
      </c>
      <c r="U789" s="14">
        <f t="shared" si="89"/>
        <v>4181.54</v>
      </c>
      <c r="V789" s="14">
        <f t="shared" si="90"/>
        <v>29270.78</v>
      </c>
      <c r="W789" s="13" t="str">
        <v>Low Stock</v>
      </c>
      <c r="X789" s="13" t="str">
        <v>Yes</v>
      </c>
      <c r="Y789" s="13">
        <v>1</v>
      </c>
    </row>
    <row r="790" spans="1:25" x14ac:dyDescent="0.3">
      <c r="A790" s="31" t="s">
        <v>1592</v>
      </c>
      <c r="B790" s="31" t="s">
        <v>1593</v>
      </c>
      <c r="C790" s="31" t="s">
        <v>28</v>
      </c>
      <c r="D790" s="31" t="s">
        <v>53</v>
      </c>
      <c r="E790" s="31">
        <v>103</v>
      </c>
      <c r="F790" s="31">
        <v>86</v>
      </c>
      <c r="G790" s="31">
        <v>14217.2</v>
      </c>
      <c r="H790" s="31">
        <v>1464371.6</v>
      </c>
      <c r="I790" s="32">
        <v>45706</v>
      </c>
      <c r="J790" s="32">
        <v>45933</v>
      </c>
      <c r="K790" s="13"/>
      <c r="L790" s="33" t="s">
        <v>58</v>
      </c>
      <c r="M790" s="13" t="str">
        <f>PROPER(TRIM(SUBSTITUTE(B790,"###"," ")))</f>
        <v>Participant Mini</v>
      </c>
      <c r="N790" s="13" t="str">
        <f>PROPER(TRIM(SUBSTITUTE(C790,"###"," ")))</f>
        <v>Furniture</v>
      </c>
      <c r="O790" s="13" t="str">
        <f>PROPER(TRIM(SUBSTITUTE(D790,"###"," ")))</f>
        <v>Abc Pvt Ltd</v>
      </c>
      <c r="P790" s="13" t="str">
        <f t="shared" si="84"/>
        <v>Participant Mini</v>
      </c>
      <c r="Q790" s="34" t="str">
        <f t="shared" si="85"/>
        <v>Furniture</v>
      </c>
      <c r="R790" s="13" t="str">
        <f t="shared" si="86"/>
        <v>Abc Pvt Ltd</v>
      </c>
      <c r="S790" s="35">
        <f t="shared" si="87"/>
        <v>103</v>
      </c>
      <c r="T790" s="35">
        <f t="shared" si="88"/>
        <v>86</v>
      </c>
      <c r="U790" s="14">
        <f t="shared" si="89"/>
        <v>14217.2</v>
      </c>
      <c r="V790" s="14">
        <f t="shared" si="90"/>
        <v>1464371.6</v>
      </c>
      <c r="W790" s="13" t="str">
        <v>In Stock</v>
      </c>
      <c r="X790" s="13" t="str">
        <v>No</v>
      </c>
      <c r="Y790" s="13">
        <v>0</v>
      </c>
    </row>
    <row r="791" spans="1:25" x14ac:dyDescent="0.3">
      <c r="A791" s="31" t="s">
        <v>1594</v>
      </c>
      <c r="B791" s="31" t="s">
        <v>1595</v>
      </c>
      <c r="C791" s="31" t="s">
        <v>20</v>
      </c>
      <c r="D791" s="31" t="s">
        <v>53</v>
      </c>
      <c r="E791" s="31">
        <v>97</v>
      </c>
      <c r="F791" s="31">
        <v>47</v>
      </c>
      <c r="G791" s="31">
        <v>9494.35</v>
      </c>
      <c r="H791" s="31">
        <v>920951.95000000007</v>
      </c>
      <c r="I791" s="32">
        <v>45844</v>
      </c>
      <c r="J791" s="32">
        <v>45906</v>
      </c>
      <c r="K791" s="31" t="s">
        <v>25</v>
      </c>
      <c r="L791" s="33" t="s">
        <v>58</v>
      </c>
      <c r="M791" s="13" t="str">
        <f>PROPER(TRIM(SUBSTITUTE(B791,"###"," ")))</f>
        <v>Seem Max</v>
      </c>
      <c r="N791" s="13" t="str">
        <f>PROPER(TRIM(SUBSTITUTE(C791,"###"," ")))</f>
        <v>Toys</v>
      </c>
      <c r="O791" s="13" t="str">
        <f>PROPER(TRIM(SUBSTITUTE(D791,"###"," ")))</f>
        <v>Abc Pvt Ltd</v>
      </c>
      <c r="P791" s="13" t="str">
        <f t="shared" si="84"/>
        <v>Seem Max</v>
      </c>
      <c r="Q791" s="34" t="str">
        <f t="shared" si="85"/>
        <v>Toys</v>
      </c>
      <c r="R791" s="13" t="str">
        <f t="shared" si="86"/>
        <v>Abc Pvt Ltd</v>
      </c>
      <c r="S791" s="35">
        <f t="shared" si="87"/>
        <v>97</v>
      </c>
      <c r="T791" s="35">
        <f t="shared" si="88"/>
        <v>47</v>
      </c>
      <c r="U791" s="14">
        <f t="shared" si="89"/>
        <v>9494.35</v>
      </c>
      <c r="V791" s="14">
        <f t="shared" si="90"/>
        <v>920951.95000000007</v>
      </c>
      <c r="W791" s="13" t="str">
        <v>In Stock</v>
      </c>
      <c r="X791" s="13" t="str">
        <v>No</v>
      </c>
      <c r="Y791" s="13">
        <v>0</v>
      </c>
    </row>
    <row r="792" spans="1:25" x14ac:dyDescent="0.3">
      <c r="A792" s="31" t="s">
        <v>1596</v>
      </c>
      <c r="B792" s="31" t="s">
        <v>1597</v>
      </c>
      <c r="C792" s="31" t="s">
        <v>44</v>
      </c>
      <c r="D792" s="31" t="s">
        <v>53</v>
      </c>
      <c r="E792" s="31">
        <v>171</v>
      </c>
      <c r="F792" s="31">
        <v>23</v>
      </c>
      <c r="G792" s="31">
        <v>19157.91</v>
      </c>
      <c r="H792" s="31">
        <v>3276002.61</v>
      </c>
      <c r="I792" s="32">
        <v>45768</v>
      </c>
      <c r="J792" s="32">
        <v>45893</v>
      </c>
      <c r="K792" s="31" t="s">
        <v>54</v>
      </c>
      <c r="L792" s="33" t="s">
        <v>17</v>
      </c>
      <c r="M792" s="13" t="str">
        <f>PROPER(TRIM(SUBSTITUTE(B792,"###"," ")))</f>
        <v>Various Lite</v>
      </c>
      <c r="N792" s="13" t="str">
        <f>PROPER(TRIM(SUBSTITUTE(C792,"###"," ")))</f>
        <v>Groceries</v>
      </c>
      <c r="O792" s="13" t="str">
        <f>PROPER(TRIM(SUBSTITUTE(D792,"###"," ")))</f>
        <v>Abc Pvt Ltd</v>
      </c>
      <c r="P792" s="13" t="str">
        <f t="shared" si="84"/>
        <v>Various Lite</v>
      </c>
      <c r="Q792" s="34" t="str">
        <f t="shared" si="85"/>
        <v>Groceries</v>
      </c>
      <c r="R792" s="13" t="str">
        <f t="shared" si="86"/>
        <v>Abc Pvt Ltd</v>
      </c>
      <c r="S792" s="35">
        <f t="shared" si="87"/>
        <v>171</v>
      </c>
      <c r="T792" s="35">
        <f t="shared" si="88"/>
        <v>23</v>
      </c>
      <c r="U792" s="14">
        <f t="shared" si="89"/>
        <v>19157.91</v>
      </c>
      <c r="V792" s="14">
        <f t="shared" si="90"/>
        <v>3276002.61</v>
      </c>
      <c r="W792" s="13" t="str">
        <v>In Stock</v>
      </c>
      <c r="X792" s="13" t="str">
        <v>No</v>
      </c>
      <c r="Y792" s="13">
        <v>0</v>
      </c>
    </row>
    <row r="793" spans="1:25" x14ac:dyDescent="0.3">
      <c r="A793" s="31" t="s">
        <v>1598</v>
      </c>
      <c r="B793" s="31" t="s">
        <v>1599</v>
      </c>
      <c r="C793" s="31" t="s">
        <v>28</v>
      </c>
      <c r="D793" s="31" t="s">
        <v>53</v>
      </c>
      <c r="E793" s="13"/>
      <c r="F793" s="31">
        <v>24</v>
      </c>
      <c r="G793" s="31">
        <v>10638.21</v>
      </c>
      <c r="H793" s="13"/>
      <c r="I793" s="32">
        <v>45835</v>
      </c>
      <c r="J793" s="32">
        <v>45905</v>
      </c>
      <c r="K793" s="31" t="s">
        <v>54</v>
      </c>
      <c r="L793" s="33" t="s">
        <v>58</v>
      </c>
      <c r="M793" s="13" t="str">
        <f>PROPER(TRIM(SUBSTITUTE(B793,"###"," ")))</f>
        <v>Window Pro</v>
      </c>
      <c r="N793" s="13" t="str">
        <f>PROPER(TRIM(SUBSTITUTE(C793,"###"," ")))</f>
        <v>Furniture</v>
      </c>
      <c r="O793" s="13" t="str">
        <f>PROPER(TRIM(SUBSTITUTE(D793,"###"," ")))</f>
        <v>Abc Pvt Ltd</v>
      </c>
      <c r="P793" s="13" t="str">
        <f t="shared" si="84"/>
        <v>Window Pro</v>
      </c>
      <c r="Q793" s="34" t="str">
        <f t="shared" si="85"/>
        <v>Furniture</v>
      </c>
      <c r="R793" s="13" t="str">
        <f t="shared" si="86"/>
        <v>Abc Pvt Ltd</v>
      </c>
      <c r="S793" s="35">
        <f t="shared" si="87"/>
        <v>0</v>
      </c>
      <c r="T793" s="35">
        <f t="shared" si="88"/>
        <v>24</v>
      </c>
      <c r="U793" s="14">
        <f t="shared" si="89"/>
        <v>10638.21</v>
      </c>
      <c r="V793" s="14">
        <f t="shared" si="90"/>
        <v>0</v>
      </c>
      <c r="W793" s="13" t="str">
        <v>Out of Stock</v>
      </c>
      <c r="X793" s="13" t="str">
        <v>Yes</v>
      </c>
      <c r="Y793" s="13">
        <v>1</v>
      </c>
    </row>
    <row r="794" spans="1:25" x14ac:dyDescent="0.3">
      <c r="A794" s="31" t="s">
        <v>1600</v>
      </c>
      <c r="B794" s="31" t="s">
        <v>1601</v>
      </c>
      <c r="C794" s="31" t="s">
        <v>28</v>
      </c>
      <c r="D794" s="31" t="s">
        <v>41</v>
      </c>
      <c r="E794" s="31">
        <v>21</v>
      </c>
      <c r="F794" s="31">
        <v>36</v>
      </c>
      <c r="G794" s="31">
        <v>4546.3599999999997</v>
      </c>
      <c r="H794" s="31">
        <v>95473.56</v>
      </c>
      <c r="I794" s="32">
        <v>45703</v>
      </c>
      <c r="J794" s="32">
        <v>45920</v>
      </c>
      <c r="K794" s="31" t="s">
        <v>46</v>
      </c>
      <c r="L794" s="33" t="s">
        <v>21</v>
      </c>
      <c r="M794" s="13" t="str">
        <f>PROPER(TRIM(SUBSTITUTE(B794,"###"," ")))</f>
        <v>Certain Pro</v>
      </c>
      <c r="N794" s="13" t="str">
        <f>PROPER(TRIM(SUBSTITUTE(C794,"###"," ")))</f>
        <v>Furniture</v>
      </c>
      <c r="O794" s="13" t="str">
        <f>PROPER(TRIM(SUBSTITUTE(D794,"###"," ")))</f>
        <v>Quickstock</v>
      </c>
      <c r="P794" s="13" t="str">
        <f t="shared" si="84"/>
        <v>Certain Pro</v>
      </c>
      <c r="Q794" s="34" t="str">
        <f t="shared" si="85"/>
        <v>Furniture</v>
      </c>
      <c r="R794" s="13" t="str">
        <f t="shared" si="86"/>
        <v>Quickstock</v>
      </c>
      <c r="S794" s="35">
        <f t="shared" si="87"/>
        <v>21</v>
      </c>
      <c r="T794" s="35">
        <f t="shared" si="88"/>
        <v>36</v>
      </c>
      <c r="U794" s="14">
        <f t="shared" si="89"/>
        <v>4546.3599999999997</v>
      </c>
      <c r="V794" s="14">
        <f t="shared" si="90"/>
        <v>95473.56</v>
      </c>
      <c r="W794" s="13" t="str">
        <v>Low Stock</v>
      </c>
      <c r="X794" s="13" t="str">
        <v>Yes</v>
      </c>
      <c r="Y794" s="13">
        <v>1</v>
      </c>
    </row>
    <row r="795" spans="1:25" x14ac:dyDescent="0.3">
      <c r="A795" s="31" t="s">
        <v>1602</v>
      </c>
      <c r="B795" s="31" t="s">
        <v>1603</v>
      </c>
      <c r="C795" s="31" t="s">
        <v>28</v>
      </c>
      <c r="D795" s="31" t="s">
        <v>53</v>
      </c>
      <c r="E795" s="31">
        <v>198</v>
      </c>
      <c r="F795" s="31">
        <v>76</v>
      </c>
      <c r="G795" s="31">
        <v>12467.15</v>
      </c>
      <c r="H795" s="31">
        <v>2468495.7000000002</v>
      </c>
      <c r="I795" s="32">
        <v>45761</v>
      </c>
      <c r="J795" s="32">
        <v>45901</v>
      </c>
      <c r="K795" s="31" t="s">
        <v>16</v>
      </c>
      <c r="L795" s="33" t="s">
        <v>21</v>
      </c>
      <c r="M795" s="13" t="str">
        <f>PROPER(TRIM(SUBSTITUTE(B795,"###"," ")))</f>
        <v>Similar Lite</v>
      </c>
      <c r="N795" s="13" t="str">
        <f>PROPER(TRIM(SUBSTITUTE(C795,"###"," ")))</f>
        <v>Furniture</v>
      </c>
      <c r="O795" s="13" t="str">
        <f>PROPER(TRIM(SUBSTITUTE(D795,"###"," ")))</f>
        <v>Abc Pvt Ltd</v>
      </c>
      <c r="P795" s="13" t="str">
        <f t="shared" si="84"/>
        <v>Similar Lite</v>
      </c>
      <c r="Q795" s="34" t="str">
        <f t="shared" si="85"/>
        <v>Furniture</v>
      </c>
      <c r="R795" s="13" t="str">
        <f t="shared" si="86"/>
        <v>Abc Pvt Ltd</v>
      </c>
      <c r="S795" s="35">
        <f t="shared" si="87"/>
        <v>198</v>
      </c>
      <c r="T795" s="35">
        <f t="shared" si="88"/>
        <v>76</v>
      </c>
      <c r="U795" s="14">
        <f t="shared" si="89"/>
        <v>12467.15</v>
      </c>
      <c r="V795" s="14">
        <f t="shared" si="90"/>
        <v>2468495.6999999997</v>
      </c>
      <c r="W795" s="13" t="str">
        <v>In Stock</v>
      </c>
      <c r="X795" s="13" t="str">
        <v>No</v>
      </c>
      <c r="Y795" s="13">
        <v>0</v>
      </c>
    </row>
    <row r="796" spans="1:25" x14ac:dyDescent="0.3">
      <c r="A796" s="31" t="s">
        <v>1604</v>
      </c>
      <c r="B796" s="31" t="s">
        <v>450</v>
      </c>
      <c r="C796" s="31" t="s">
        <v>28</v>
      </c>
      <c r="D796" s="31" t="s">
        <v>15</v>
      </c>
      <c r="E796" s="31">
        <v>82</v>
      </c>
      <c r="F796" s="31">
        <v>30</v>
      </c>
      <c r="G796" s="31">
        <v>19633.98</v>
      </c>
      <c r="H796" s="31">
        <v>1609986.36</v>
      </c>
      <c r="I796" s="32">
        <v>45809</v>
      </c>
      <c r="J796" s="32">
        <v>45930</v>
      </c>
      <c r="K796" s="31" t="s">
        <v>16</v>
      </c>
      <c r="L796" s="33" t="s">
        <v>58</v>
      </c>
      <c r="M796" s="13" t="str">
        <f>PROPER(TRIM(SUBSTITUTE(B796,"###"," ")))</f>
        <v>Current Pro</v>
      </c>
      <c r="N796" s="13" t="str">
        <f>PROPER(TRIM(SUBSTITUTE(C796,"###"," ")))</f>
        <v>Furniture</v>
      </c>
      <c r="O796" s="13" t="str">
        <f>PROPER(TRIM(SUBSTITUTE(D796,"###"," ")))</f>
        <v>Global Traders</v>
      </c>
      <c r="P796" s="13" t="str">
        <f t="shared" si="84"/>
        <v>Current Pro</v>
      </c>
      <c r="Q796" s="34" t="str">
        <f t="shared" si="85"/>
        <v>Furniture</v>
      </c>
      <c r="R796" s="13" t="str">
        <f t="shared" si="86"/>
        <v>Global Traders</v>
      </c>
      <c r="S796" s="35">
        <f t="shared" si="87"/>
        <v>82</v>
      </c>
      <c r="T796" s="35">
        <f t="shared" si="88"/>
        <v>30</v>
      </c>
      <c r="U796" s="14">
        <f t="shared" si="89"/>
        <v>19633.98</v>
      </c>
      <c r="V796" s="14">
        <f t="shared" si="90"/>
        <v>1609986.3599999999</v>
      </c>
      <c r="W796" s="13" t="str">
        <v>In Stock</v>
      </c>
      <c r="X796" s="13" t="str">
        <v>No</v>
      </c>
      <c r="Y796" s="13">
        <v>0</v>
      </c>
    </row>
    <row r="797" spans="1:25" x14ac:dyDescent="0.3">
      <c r="A797" s="31" t="s">
        <v>1605</v>
      </c>
      <c r="B797" s="31" t="s">
        <v>1606</v>
      </c>
      <c r="C797" s="31" t="s">
        <v>28</v>
      </c>
      <c r="D797" s="31" t="s">
        <v>41</v>
      </c>
      <c r="E797" s="31">
        <v>103</v>
      </c>
      <c r="F797" s="31">
        <v>87</v>
      </c>
      <c r="G797" s="31">
        <v>7793.91</v>
      </c>
      <c r="H797" s="31">
        <v>802772.73</v>
      </c>
      <c r="I797" s="32">
        <v>45677</v>
      </c>
      <c r="J797" s="32">
        <v>45883</v>
      </c>
      <c r="K797" s="31" t="s">
        <v>29</v>
      </c>
      <c r="L797" s="33" t="s">
        <v>21</v>
      </c>
      <c r="M797" s="13" t="str">
        <f>PROPER(TRIM(SUBSTITUTE(B797,"###"," ")))</f>
        <v>Rest Mini</v>
      </c>
      <c r="N797" s="13" t="str">
        <f>PROPER(TRIM(SUBSTITUTE(C797,"###"," ")))</f>
        <v>Furniture</v>
      </c>
      <c r="O797" s="13" t="str">
        <f>PROPER(TRIM(SUBSTITUTE(D797,"###"," ")))</f>
        <v>Quickstock</v>
      </c>
      <c r="P797" s="13" t="str">
        <f t="shared" si="84"/>
        <v>Rest Mini</v>
      </c>
      <c r="Q797" s="34" t="str">
        <f t="shared" si="85"/>
        <v>Furniture</v>
      </c>
      <c r="R797" s="13" t="str">
        <f t="shared" si="86"/>
        <v>Quickstock</v>
      </c>
      <c r="S797" s="35">
        <f t="shared" si="87"/>
        <v>103</v>
      </c>
      <c r="T797" s="35">
        <f t="shared" si="88"/>
        <v>87</v>
      </c>
      <c r="U797" s="14">
        <f t="shared" si="89"/>
        <v>7793.91</v>
      </c>
      <c r="V797" s="14">
        <f t="shared" si="90"/>
        <v>802772.73</v>
      </c>
      <c r="W797" s="13" t="str">
        <v>In Stock</v>
      </c>
      <c r="X797" s="13" t="str">
        <v>No</v>
      </c>
      <c r="Y797" s="13">
        <v>0</v>
      </c>
    </row>
    <row r="798" spans="1:25" x14ac:dyDescent="0.3">
      <c r="A798" s="31" t="s">
        <v>1607</v>
      </c>
      <c r="B798" s="31" t="s">
        <v>1608</v>
      </c>
      <c r="C798" s="31" t="s">
        <v>14</v>
      </c>
      <c r="D798" s="31" t="s">
        <v>15</v>
      </c>
      <c r="E798" s="31">
        <v>64</v>
      </c>
      <c r="F798" s="31">
        <v>68</v>
      </c>
      <c r="G798" s="31">
        <v>18950.54</v>
      </c>
      <c r="H798" s="31">
        <v>1212834.56</v>
      </c>
      <c r="I798" s="32">
        <v>45678</v>
      </c>
      <c r="J798" s="32">
        <v>45879</v>
      </c>
      <c r="K798" s="13"/>
      <c r="L798" s="33" t="s">
        <v>21</v>
      </c>
      <c r="M798" s="13" t="str">
        <f>PROPER(TRIM(SUBSTITUTE(B798,"###"," ")))</f>
        <v>Listen Max</v>
      </c>
      <c r="N798" s="13" t="str">
        <f>PROPER(TRIM(SUBSTITUTE(C798,"###"," ")))</f>
        <v>Clothing</v>
      </c>
      <c r="O798" s="13" t="str">
        <f>PROPER(TRIM(SUBSTITUTE(D798,"###"," ")))</f>
        <v>Global Traders</v>
      </c>
      <c r="P798" s="13" t="str">
        <f t="shared" si="84"/>
        <v>Listen Max</v>
      </c>
      <c r="Q798" s="34" t="str">
        <f t="shared" si="85"/>
        <v>Clothing</v>
      </c>
      <c r="R798" s="13" t="str">
        <f t="shared" si="86"/>
        <v>Global Traders</v>
      </c>
      <c r="S798" s="35">
        <f t="shared" si="87"/>
        <v>64</v>
      </c>
      <c r="T798" s="35">
        <f t="shared" si="88"/>
        <v>68</v>
      </c>
      <c r="U798" s="14">
        <f t="shared" si="89"/>
        <v>18950.54</v>
      </c>
      <c r="V798" s="14">
        <f t="shared" si="90"/>
        <v>1212834.56</v>
      </c>
      <c r="W798" s="13" t="str">
        <v>Low Stock</v>
      </c>
      <c r="X798" s="13" t="str">
        <v>Yes</v>
      </c>
      <c r="Y798" s="13">
        <v>1</v>
      </c>
    </row>
    <row r="799" spans="1:25" x14ac:dyDescent="0.3">
      <c r="A799" s="31" t="s">
        <v>1609</v>
      </c>
      <c r="B799" s="31" t="s">
        <v>1610</v>
      </c>
      <c r="C799" s="31" t="s">
        <v>14</v>
      </c>
      <c r="D799" s="31" t="s">
        <v>15</v>
      </c>
      <c r="E799" s="31">
        <v>181</v>
      </c>
      <c r="F799" s="31">
        <v>79</v>
      </c>
      <c r="G799" s="31">
        <v>10799.32</v>
      </c>
      <c r="H799" s="31">
        <v>1954676.92</v>
      </c>
      <c r="I799" s="32">
        <v>45685</v>
      </c>
      <c r="J799" s="32">
        <v>45860</v>
      </c>
      <c r="K799" s="31" t="s">
        <v>29</v>
      </c>
      <c r="L799" s="33" t="s">
        <v>33</v>
      </c>
      <c r="M799" s="13" t="str">
        <f>PROPER(TRIM(SUBSTITUTE(B799,"###"," ")))</f>
        <v>Reality X</v>
      </c>
      <c r="N799" s="13" t="str">
        <f>PROPER(TRIM(SUBSTITUTE(C799,"###"," ")))</f>
        <v>Clothing</v>
      </c>
      <c r="O799" s="13" t="str">
        <f>PROPER(TRIM(SUBSTITUTE(D799,"###"," ")))</f>
        <v>Global Traders</v>
      </c>
      <c r="P799" s="13" t="str">
        <f t="shared" si="84"/>
        <v>Reality X</v>
      </c>
      <c r="Q799" s="34" t="str">
        <f t="shared" si="85"/>
        <v>Clothing</v>
      </c>
      <c r="R799" s="13" t="str">
        <f t="shared" si="86"/>
        <v>Global Traders</v>
      </c>
      <c r="S799" s="35">
        <f t="shared" si="87"/>
        <v>181</v>
      </c>
      <c r="T799" s="35">
        <f t="shared" si="88"/>
        <v>79</v>
      </c>
      <c r="U799" s="14">
        <f t="shared" si="89"/>
        <v>10799.32</v>
      </c>
      <c r="V799" s="14">
        <f t="shared" si="90"/>
        <v>1954676.92</v>
      </c>
      <c r="W799" s="13" t="str">
        <v>In Stock</v>
      </c>
      <c r="X799" s="13" t="str">
        <v>No</v>
      </c>
      <c r="Y799" s="13">
        <v>0</v>
      </c>
    </row>
    <row r="800" spans="1:25" x14ac:dyDescent="0.3">
      <c r="A800" s="31" t="s">
        <v>1611</v>
      </c>
      <c r="B800" s="31" t="s">
        <v>120</v>
      </c>
      <c r="C800" s="31" t="s">
        <v>14</v>
      </c>
      <c r="D800" s="31" t="s">
        <v>41</v>
      </c>
      <c r="E800" s="31">
        <v>173</v>
      </c>
      <c r="F800" s="31">
        <v>45</v>
      </c>
      <c r="G800" s="31">
        <v>2988.7</v>
      </c>
      <c r="H800" s="31">
        <v>517045.1</v>
      </c>
      <c r="I800" s="32">
        <v>45840</v>
      </c>
      <c r="J800" s="32">
        <v>45870</v>
      </c>
      <c r="K800" s="31" t="s">
        <v>54</v>
      </c>
      <c r="L800" s="33" t="s">
        <v>21</v>
      </c>
      <c r="M800" s="13" t="str">
        <f>PROPER(TRIM(SUBSTITUTE(B800,"###"," ")))</f>
        <v>History X</v>
      </c>
      <c r="N800" s="13" t="str">
        <f>PROPER(TRIM(SUBSTITUTE(C800,"###"," ")))</f>
        <v>Clothing</v>
      </c>
      <c r="O800" s="13" t="str">
        <f>PROPER(TRIM(SUBSTITUTE(D800,"###"," ")))</f>
        <v>Quickstock</v>
      </c>
      <c r="P800" s="13" t="str">
        <f t="shared" si="84"/>
        <v>History X</v>
      </c>
      <c r="Q800" s="34" t="str">
        <f t="shared" si="85"/>
        <v>Clothing</v>
      </c>
      <c r="R800" s="13" t="str">
        <f t="shared" si="86"/>
        <v>Quickstock</v>
      </c>
      <c r="S800" s="35">
        <f t="shared" si="87"/>
        <v>173</v>
      </c>
      <c r="T800" s="35">
        <f t="shared" si="88"/>
        <v>45</v>
      </c>
      <c r="U800" s="14">
        <f t="shared" si="89"/>
        <v>2988.7</v>
      </c>
      <c r="V800" s="14">
        <f t="shared" si="90"/>
        <v>517045.1</v>
      </c>
      <c r="W800" s="13" t="str">
        <v>In Stock</v>
      </c>
      <c r="X800" s="13" t="str">
        <v>No</v>
      </c>
      <c r="Y800" s="13">
        <v>0</v>
      </c>
    </row>
    <row r="801" spans="1:25" x14ac:dyDescent="0.3">
      <c r="A801" s="31" t="s">
        <v>1612</v>
      </c>
      <c r="B801" s="31" t="s">
        <v>1613</v>
      </c>
      <c r="C801" s="31" t="s">
        <v>44</v>
      </c>
      <c r="D801" s="31" t="s">
        <v>24</v>
      </c>
      <c r="E801" s="31">
        <v>51</v>
      </c>
      <c r="F801" s="31">
        <v>94</v>
      </c>
      <c r="G801" s="31">
        <v>939.05</v>
      </c>
      <c r="H801" s="31">
        <v>47891.55</v>
      </c>
      <c r="I801" s="32">
        <v>45746</v>
      </c>
      <c r="J801" s="32">
        <v>45880</v>
      </c>
      <c r="K801" s="31" t="s">
        <v>57</v>
      </c>
      <c r="L801" s="33" t="s">
        <v>33</v>
      </c>
      <c r="M801" s="13" t="str">
        <f>PROPER(TRIM(SUBSTITUTE(B801,"###"," ")))</f>
        <v>Will Mini</v>
      </c>
      <c r="N801" s="13" t="str">
        <f>PROPER(TRIM(SUBSTITUTE(C801,"###"," ")))</f>
        <v>Groceries</v>
      </c>
      <c r="O801" s="13" t="str">
        <f>PROPER(TRIM(SUBSTITUTE(D801,"###"," ")))</f>
        <v>Omni Suppliers</v>
      </c>
      <c r="P801" s="13" t="str">
        <f t="shared" si="84"/>
        <v>Will Mini</v>
      </c>
      <c r="Q801" s="34" t="str">
        <f t="shared" si="85"/>
        <v>Groceries</v>
      </c>
      <c r="R801" s="13" t="str">
        <f t="shared" si="86"/>
        <v>Omni Suppliers</v>
      </c>
      <c r="S801" s="35">
        <f t="shared" si="87"/>
        <v>51</v>
      </c>
      <c r="T801" s="35">
        <f t="shared" si="88"/>
        <v>94</v>
      </c>
      <c r="U801" s="14">
        <f t="shared" si="89"/>
        <v>939.05</v>
      </c>
      <c r="V801" s="14">
        <f t="shared" si="90"/>
        <v>47891.549999999996</v>
      </c>
      <c r="W801" s="13" t="str">
        <v>Low Stock</v>
      </c>
      <c r="X801" s="13" t="str">
        <v>Yes</v>
      </c>
      <c r="Y801" s="13">
        <v>1</v>
      </c>
    </row>
    <row r="802" spans="1:25" x14ac:dyDescent="0.3">
      <c r="A802" s="31" t="s">
        <v>1614</v>
      </c>
      <c r="B802" s="31" t="s">
        <v>1615</v>
      </c>
      <c r="C802" s="31" t="s">
        <v>14</v>
      </c>
      <c r="D802" s="31" t="s">
        <v>53</v>
      </c>
      <c r="E802" s="31">
        <v>177</v>
      </c>
      <c r="F802" s="31">
        <v>57</v>
      </c>
      <c r="G802" s="31">
        <v>10616.71</v>
      </c>
      <c r="H802" s="31">
        <v>1879157.67</v>
      </c>
      <c r="I802" s="32">
        <v>45671</v>
      </c>
      <c r="J802" s="32">
        <v>45895</v>
      </c>
      <c r="K802" s="31" t="s">
        <v>46</v>
      </c>
      <c r="L802" s="33" t="s">
        <v>30</v>
      </c>
      <c r="M802" s="13" t="str">
        <f>PROPER(TRIM(SUBSTITUTE(B802,"###"," ")))</f>
        <v>Year Lite</v>
      </c>
      <c r="N802" s="13" t="str">
        <f>PROPER(TRIM(SUBSTITUTE(C802,"###"," ")))</f>
        <v>Clothing</v>
      </c>
      <c r="O802" s="13" t="str">
        <f>PROPER(TRIM(SUBSTITUTE(D802,"###"," ")))</f>
        <v>Abc Pvt Ltd</v>
      </c>
      <c r="P802" s="13" t="str">
        <f t="shared" si="84"/>
        <v>Year Lite</v>
      </c>
      <c r="Q802" s="34" t="str">
        <f t="shared" si="85"/>
        <v>Clothing</v>
      </c>
      <c r="R802" s="13" t="str">
        <f t="shared" si="86"/>
        <v>Abc Pvt Ltd</v>
      </c>
      <c r="S802" s="35">
        <f t="shared" si="87"/>
        <v>177</v>
      </c>
      <c r="T802" s="35">
        <f t="shared" si="88"/>
        <v>57</v>
      </c>
      <c r="U802" s="14">
        <f t="shared" si="89"/>
        <v>10616.71</v>
      </c>
      <c r="V802" s="14">
        <f t="shared" si="90"/>
        <v>1879157.67</v>
      </c>
      <c r="W802" s="13" t="str">
        <v>In Stock</v>
      </c>
      <c r="X802" s="13" t="str">
        <v>No</v>
      </c>
      <c r="Y802" s="13">
        <v>0</v>
      </c>
    </row>
    <row r="803" spans="1:25" x14ac:dyDescent="0.3">
      <c r="A803" s="31" t="s">
        <v>1616</v>
      </c>
      <c r="B803" s="31" t="s">
        <v>1617</v>
      </c>
      <c r="C803" s="31" t="s">
        <v>28</v>
      </c>
      <c r="D803" s="31" t="s">
        <v>15</v>
      </c>
      <c r="E803" s="31">
        <v>60</v>
      </c>
      <c r="F803" s="31">
        <v>40</v>
      </c>
      <c r="G803" s="31">
        <v>19248.09</v>
      </c>
      <c r="H803" s="31">
        <v>1154885.3999999999</v>
      </c>
      <c r="I803" s="32">
        <v>45771</v>
      </c>
      <c r="J803" s="32">
        <v>45912</v>
      </c>
      <c r="K803" s="31" t="s">
        <v>46</v>
      </c>
      <c r="L803" s="33" t="s">
        <v>30</v>
      </c>
      <c r="M803" s="13" t="str">
        <f>PROPER(TRIM(SUBSTITUTE(B803,"###"," ")))</f>
        <v>Hand Mini</v>
      </c>
      <c r="N803" s="13" t="str">
        <f>PROPER(TRIM(SUBSTITUTE(C803,"###"," ")))</f>
        <v>Furniture</v>
      </c>
      <c r="O803" s="13" t="str">
        <f>PROPER(TRIM(SUBSTITUTE(D803,"###"," ")))</f>
        <v>Global Traders</v>
      </c>
      <c r="P803" s="13" t="str">
        <f t="shared" si="84"/>
        <v>Hand Mini</v>
      </c>
      <c r="Q803" s="34" t="str">
        <f t="shared" si="85"/>
        <v>Furniture</v>
      </c>
      <c r="R803" s="13" t="str">
        <f t="shared" si="86"/>
        <v>Global Traders</v>
      </c>
      <c r="S803" s="35">
        <f t="shared" si="87"/>
        <v>60</v>
      </c>
      <c r="T803" s="35">
        <f t="shared" si="88"/>
        <v>40</v>
      </c>
      <c r="U803" s="14">
        <f t="shared" si="89"/>
        <v>19248.09</v>
      </c>
      <c r="V803" s="14">
        <f t="shared" si="90"/>
        <v>1154885.3999999999</v>
      </c>
      <c r="W803" s="13" t="str">
        <v>In Stock</v>
      </c>
      <c r="X803" s="13" t="str">
        <v>No</v>
      </c>
      <c r="Y803" s="13">
        <v>0</v>
      </c>
    </row>
    <row r="804" spans="1:25" x14ac:dyDescent="0.3">
      <c r="A804" s="31" t="s">
        <v>1618</v>
      </c>
      <c r="B804" s="31" t="s">
        <v>1619</v>
      </c>
      <c r="C804" s="31" t="s">
        <v>40</v>
      </c>
      <c r="D804" s="31" t="s">
        <v>24</v>
      </c>
      <c r="E804" s="31">
        <v>37</v>
      </c>
      <c r="F804" s="31">
        <v>81</v>
      </c>
      <c r="G804" s="31">
        <v>16148.96</v>
      </c>
      <c r="H804" s="31">
        <v>597511.52</v>
      </c>
      <c r="I804" s="32">
        <v>45733</v>
      </c>
      <c r="J804" s="32">
        <v>45868</v>
      </c>
      <c r="K804" s="31" t="s">
        <v>46</v>
      </c>
      <c r="L804" s="33" t="s">
        <v>21</v>
      </c>
      <c r="M804" s="13" t="str">
        <f>PROPER(TRIM(SUBSTITUTE(B804,"###"," ")))</f>
        <v>Candidate Mini</v>
      </c>
      <c r="N804" s="13" t="str">
        <f>PROPER(TRIM(SUBSTITUTE(C804,"###"," ")))</f>
        <v>Electronics</v>
      </c>
      <c r="O804" s="13" t="str">
        <f>PROPER(TRIM(SUBSTITUTE(D804,"###"," ")))</f>
        <v>Omni Suppliers</v>
      </c>
      <c r="P804" s="13" t="str">
        <f t="shared" si="84"/>
        <v>Candidate Mini</v>
      </c>
      <c r="Q804" s="34" t="str">
        <f t="shared" si="85"/>
        <v>Electronics</v>
      </c>
      <c r="R804" s="13" t="str">
        <f t="shared" si="86"/>
        <v>Omni Suppliers</v>
      </c>
      <c r="S804" s="35">
        <f t="shared" si="87"/>
        <v>37</v>
      </c>
      <c r="T804" s="35">
        <f t="shared" si="88"/>
        <v>81</v>
      </c>
      <c r="U804" s="14">
        <f t="shared" si="89"/>
        <v>16148.96</v>
      </c>
      <c r="V804" s="14">
        <f t="shared" si="90"/>
        <v>597511.52</v>
      </c>
      <c r="W804" s="13" t="str">
        <v>Low Stock</v>
      </c>
      <c r="X804" s="13" t="str">
        <v>Yes</v>
      </c>
      <c r="Y804" s="13">
        <v>1</v>
      </c>
    </row>
    <row r="805" spans="1:25" x14ac:dyDescent="0.3">
      <c r="A805" s="31" t="s">
        <v>1621</v>
      </c>
      <c r="B805" s="31" t="s">
        <v>1622</v>
      </c>
      <c r="C805" s="31" t="s">
        <v>20</v>
      </c>
      <c r="D805" s="31" t="s">
        <v>15</v>
      </c>
      <c r="E805" s="31">
        <v>2</v>
      </c>
      <c r="F805" s="31">
        <v>25</v>
      </c>
      <c r="G805" s="31">
        <v>8938.56</v>
      </c>
      <c r="H805" s="31">
        <v>17877.12</v>
      </c>
      <c r="I805" s="32">
        <v>45712</v>
      </c>
      <c r="J805" s="32">
        <v>45886</v>
      </c>
      <c r="K805" s="13"/>
      <c r="L805" s="33" t="s">
        <v>30</v>
      </c>
      <c r="M805" s="13" t="str">
        <f>PROPER(TRIM(SUBSTITUTE(B805,"###"," ")))</f>
        <v>Recognize Lite</v>
      </c>
      <c r="N805" s="13" t="str">
        <f>PROPER(TRIM(SUBSTITUTE(C805,"###"," ")))</f>
        <v>Toys</v>
      </c>
      <c r="O805" s="13" t="str">
        <f>PROPER(TRIM(SUBSTITUTE(D805,"###"," ")))</f>
        <v>Global Traders</v>
      </c>
      <c r="P805" s="13" t="str">
        <f t="shared" si="84"/>
        <v>Recognize Lite</v>
      </c>
      <c r="Q805" s="34" t="str">
        <f t="shared" si="85"/>
        <v>Toys</v>
      </c>
      <c r="R805" s="13" t="str">
        <f t="shared" si="86"/>
        <v>Global Traders</v>
      </c>
      <c r="S805" s="35">
        <f t="shared" si="87"/>
        <v>2</v>
      </c>
      <c r="T805" s="35">
        <f t="shared" si="88"/>
        <v>25</v>
      </c>
      <c r="U805" s="14">
        <f t="shared" si="89"/>
        <v>8938.56</v>
      </c>
      <c r="V805" s="14">
        <f t="shared" si="90"/>
        <v>17877.12</v>
      </c>
      <c r="W805" s="13" t="str">
        <v>Low Stock</v>
      </c>
      <c r="X805" s="13" t="str">
        <v>Yes</v>
      </c>
      <c r="Y805" s="13">
        <v>1</v>
      </c>
    </row>
    <row r="806" spans="1:25" x14ac:dyDescent="0.3">
      <c r="A806" s="31" t="s">
        <v>1623</v>
      </c>
      <c r="B806" s="31" t="s">
        <v>198</v>
      </c>
      <c r="C806" s="31" t="s">
        <v>28</v>
      </c>
      <c r="D806" s="31" t="s">
        <v>53</v>
      </c>
      <c r="E806" s="31">
        <v>107</v>
      </c>
      <c r="F806" s="31">
        <v>52</v>
      </c>
      <c r="G806" s="31">
        <v>2783.13</v>
      </c>
      <c r="H806" s="31">
        <v>297794.90999999997</v>
      </c>
      <c r="I806" s="32">
        <v>45774</v>
      </c>
      <c r="J806" s="32">
        <v>45872</v>
      </c>
      <c r="K806" s="31" t="s">
        <v>46</v>
      </c>
      <c r="L806" s="33" t="s">
        <v>21</v>
      </c>
      <c r="M806" s="13" t="str">
        <f>PROPER(TRIM(SUBSTITUTE(B806,"###"," ")))</f>
        <v>Girl Mini</v>
      </c>
      <c r="N806" s="13" t="str">
        <f>PROPER(TRIM(SUBSTITUTE(C806,"###"," ")))</f>
        <v>Furniture</v>
      </c>
      <c r="O806" s="13" t="str">
        <f>PROPER(TRIM(SUBSTITUTE(D806,"###"," ")))</f>
        <v>Abc Pvt Ltd</v>
      </c>
      <c r="P806" s="13" t="str">
        <f t="shared" si="84"/>
        <v>Girl Mini</v>
      </c>
      <c r="Q806" s="34" t="str">
        <f t="shared" si="85"/>
        <v>Furniture</v>
      </c>
      <c r="R806" s="13" t="str">
        <f t="shared" si="86"/>
        <v>Abc Pvt Ltd</v>
      </c>
      <c r="S806" s="35">
        <f t="shared" si="87"/>
        <v>107</v>
      </c>
      <c r="T806" s="35">
        <f t="shared" si="88"/>
        <v>52</v>
      </c>
      <c r="U806" s="14">
        <f t="shared" si="89"/>
        <v>2783.13</v>
      </c>
      <c r="V806" s="14">
        <f t="shared" si="90"/>
        <v>297794.91000000003</v>
      </c>
      <c r="W806" s="13" t="str">
        <v>In Stock</v>
      </c>
      <c r="X806" s="13" t="str">
        <v>No</v>
      </c>
      <c r="Y806" s="13">
        <v>0</v>
      </c>
    </row>
    <row r="807" spans="1:25" x14ac:dyDescent="0.3">
      <c r="A807" s="31" t="s">
        <v>1624</v>
      </c>
      <c r="B807" s="31" t="s">
        <v>1625</v>
      </c>
      <c r="C807" s="31" t="s">
        <v>28</v>
      </c>
      <c r="D807" s="31" t="s">
        <v>24</v>
      </c>
      <c r="E807" s="31">
        <v>76</v>
      </c>
      <c r="F807" s="31">
        <v>69</v>
      </c>
      <c r="G807" s="31">
        <v>17083.009999999998</v>
      </c>
      <c r="H807" s="31">
        <v>1298308.76</v>
      </c>
      <c r="I807" s="32">
        <v>45839</v>
      </c>
      <c r="J807" s="32">
        <v>45914</v>
      </c>
      <c r="K807" s="31" t="s">
        <v>16</v>
      </c>
      <c r="L807" s="33" t="s">
        <v>33</v>
      </c>
      <c r="M807" s="13" t="str">
        <f>PROPER(TRIM(SUBSTITUTE(B807,"###"," ")))</f>
        <v>Put Lite</v>
      </c>
      <c r="N807" s="13" t="str">
        <f>PROPER(TRIM(SUBSTITUTE(C807,"###"," ")))</f>
        <v>Furniture</v>
      </c>
      <c r="O807" s="13" t="str">
        <f>PROPER(TRIM(SUBSTITUTE(D807,"###"," ")))</f>
        <v>Omni Suppliers</v>
      </c>
      <c r="P807" s="13" t="str">
        <f t="shared" si="84"/>
        <v>Put Lite</v>
      </c>
      <c r="Q807" s="34" t="str">
        <f t="shared" si="85"/>
        <v>Furniture</v>
      </c>
      <c r="R807" s="13" t="str">
        <f t="shared" si="86"/>
        <v>Omni Suppliers</v>
      </c>
      <c r="S807" s="35">
        <f t="shared" si="87"/>
        <v>76</v>
      </c>
      <c r="T807" s="35">
        <f t="shared" si="88"/>
        <v>69</v>
      </c>
      <c r="U807" s="14">
        <f t="shared" si="89"/>
        <v>17083.009999999998</v>
      </c>
      <c r="V807" s="14">
        <f t="shared" si="90"/>
        <v>1298308.7599999998</v>
      </c>
      <c r="W807" s="13" t="str">
        <v>In Stock</v>
      </c>
      <c r="X807" s="13" t="str">
        <v>No</v>
      </c>
      <c r="Y807" s="13">
        <v>0</v>
      </c>
    </row>
    <row r="808" spans="1:25" x14ac:dyDescent="0.3">
      <c r="A808" s="31" t="s">
        <v>1626</v>
      </c>
      <c r="B808" s="31" t="s">
        <v>1627</v>
      </c>
      <c r="C808" s="31" t="s">
        <v>14</v>
      </c>
      <c r="D808" s="31" t="s">
        <v>45</v>
      </c>
      <c r="E808" s="31">
        <v>63</v>
      </c>
      <c r="F808" s="31">
        <v>78</v>
      </c>
      <c r="G808" s="31">
        <v>19623.82</v>
      </c>
      <c r="H808" s="31">
        <v>1236300.6599999999</v>
      </c>
      <c r="I808" s="32">
        <v>45841</v>
      </c>
      <c r="J808" s="32">
        <v>45890</v>
      </c>
      <c r="K808" s="31" t="s">
        <v>54</v>
      </c>
      <c r="L808" s="33" t="s">
        <v>58</v>
      </c>
      <c r="M808" s="13" t="str">
        <f>PROPER(TRIM(SUBSTITUTE(B808,"###"," ")))</f>
        <v>Fight Max</v>
      </c>
      <c r="N808" s="13" t="str">
        <f>PROPER(TRIM(SUBSTITUTE(C808,"###"," ")))</f>
        <v>Clothing</v>
      </c>
      <c r="O808" s="13" t="str">
        <f>PROPER(TRIM(SUBSTITUTE(D808,"###"," ")))</f>
        <v>Retailmart Inc</v>
      </c>
      <c r="P808" s="13" t="str">
        <f t="shared" si="84"/>
        <v>Fight Max</v>
      </c>
      <c r="Q808" s="34" t="str">
        <f t="shared" si="85"/>
        <v>Clothing</v>
      </c>
      <c r="R808" s="13" t="str">
        <f t="shared" si="86"/>
        <v>Retailmart Inc</v>
      </c>
      <c r="S808" s="35">
        <f t="shared" si="87"/>
        <v>63</v>
      </c>
      <c r="T808" s="35">
        <f t="shared" si="88"/>
        <v>78</v>
      </c>
      <c r="U808" s="14">
        <f t="shared" si="89"/>
        <v>19623.82</v>
      </c>
      <c r="V808" s="14">
        <f t="shared" si="90"/>
        <v>1236300.6599999999</v>
      </c>
      <c r="W808" s="13" t="str">
        <v>Low Stock</v>
      </c>
      <c r="X808" s="13" t="str">
        <v>Yes</v>
      </c>
      <c r="Y808" s="13">
        <v>1</v>
      </c>
    </row>
    <row r="809" spans="1:25" x14ac:dyDescent="0.3">
      <c r="A809" s="31" t="s">
        <v>1628</v>
      </c>
      <c r="B809" s="31" t="s">
        <v>1629</v>
      </c>
      <c r="C809" s="31" t="s">
        <v>40</v>
      </c>
      <c r="D809" s="31" t="s">
        <v>45</v>
      </c>
      <c r="E809" s="31">
        <v>75</v>
      </c>
      <c r="F809" s="31">
        <v>30</v>
      </c>
      <c r="G809" s="31">
        <v>9206.32</v>
      </c>
      <c r="H809" s="31">
        <v>690474</v>
      </c>
      <c r="I809" s="32">
        <v>45756</v>
      </c>
      <c r="J809" s="32">
        <v>45882</v>
      </c>
      <c r="K809" s="31" t="s">
        <v>54</v>
      </c>
      <c r="L809" s="33" t="s">
        <v>21</v>
      </c>
      <c r="M809" s="13" t="str">
        <f>PROPER(TRIM(SUBSTITUTE(B809,"###"," ")))</f>
        <v>Recent X</v>
      </c>
      <c r="N809" s="13" t="str">
        <f>PROPER(TRIM(SUBSTITUTE(C809,"###"," ")))</f>
        <v>Electronics</v>
      </c>
      <c r="O809" s="13" t="str">
        <f>PROPER(TRIM(SUBSTITUTE(D809,"###"," ")))</f>
        <v>Retailmart Inc</v>
      </c>
      <c r="P809" s="13" t="str">
        <f t="shared" si="84"/>
        <v>Recent X</v>
      </c>
      <c r="Q809" s="34" t="str">
        <f t="shared" si="85"/>
        <v>Electronics</v>
      </c>
      <c r="R809" s="13" t="str">
        <f t="shared" si="86"/>
        <v>Retailmart Inc</v>
      </c>
      <c r="S809" s="35">
        <f t="shared" si="87"/>
        <v>75</v>
      </c>
      <c r="T809" s="35">
        <f t="shared" si="88"/>
        <v>30</v>
      </c>
      <c r="U809" s="14">
        <f t="shared" si="89"/>
        <v>9206.32</v>
      </c>
      <c r="V809" s="14">
        <f t="shared" si="90"/>
        <v>690474</v>
      </c>
      <c r="W809" s="13" t="str">
        <v>In Stock</v>
      </c>
      <c r="X809" s="13" t="str">
        <v>No</v>
      </c>
      <c r="Y809" s="13">
        <v>0</v>
      </c>
    </row>
    <row r="810" spans="1:25" x14ac:dyDescent="0.3">
      <c r="A810" s="31" t="s">
        <v>1630</v>
      </c>
      <c r="B810" s="31" t="s">
        <v>1631</v>
      </c>
      <c r="C810" s="31" t="s">
        <v>28</v>
      </c>
      <c r="D810" s="31" t="s">
        <v>24</v>
      </c>
      <c r="E810" s="31">
        <v>54</v>
      </c>
      <c r="F810" s="31">
        <v>45</v>
      </c>
      <c r="G810" s="31">
        <v>333.09</v>
      </c>
      <c r="H810" s="31">
        <v>17986.86</v>
      </c>
      <c r="I810" s="32">
        <v>45727</v>
      </c>
      <c r="J810" s="32">
        <v>45877</v>
      </c>
      <c r="K810" s="31" t="s">
        <v>29</v>
      </c>
      <c r="L810" s="33" t="s">
        <v>21</v>
      </c>
      <c r="M810" s="13" t="str">
        <f>PROPER(TRIM(SUBSTITUTE(B810,"###"," ")))</f>
        <v>Card Plus</v>
      </c>
      <c r="N810" s="13" t="str">
        <f>PROPER(TRIM(SUBSTITUTE(C810,"###"," ")))</f>
        <v>Furniture</v>
      </c>
      <c r="O810" s="13" t="str">
        <f>PROPER(TRIM(SUBSTITUTE(D810,"###"," ")))</f>
        <v>Omni Suppliers</v>
      </c>
      <c r="P810" s="13" t="str">
        <f t="shared" si="84"/>
        <v>Card Plus</v>
      </c>
      <c r="Q810" s="34" t="str">
        <f t="shared" si="85"/>
        <v>Furniture</v>
      </c>
      <c r="R810" s="13" t="str">
        <f t="shared" si="86"/>
        <v>Omni Suppliers</v>
      </c>
      <c r="S810" s="35">
        <f t="shared" si="87"/>
        <v>54</v>
      </c>
      <c r="T810" s="35">
        <f t="shared" si="88"/>
        <v>45</v>
      </c>
      <c r="U810" s="14">
        <f t="shared" si="89"/>
        <v>333.09</v>
      </c>
      <c r="V810" s="14">
        <f t="shared" si="90"/>
        <v>17986.859999999997</v>
      </c>
      <c r="W810" s="13" t="str">
        <v>In Stock</v>
      </c>
      <c r="X810" s="13" t="str">
        <v>No</v>
      </c>
      <c r="Y810" s="13">
        <v>0</v>
      </c>
    </row>
    <row r="811" spans="1:25" x14ac:dyDescent="0.3">
      <c r="A811" s="31" t="s">
        <v>1632</v>
      </c>
      <c r="B811" s="31" t="s">
        <v>1633</v>
      </c>
      <c r="C811" s="31" t="s">
        <v>28</v>
      </c>
      <c r="D811" s="31" t="s">
        <v>41</v>
      </c>
      <c r="E811" s="31">
        <v>114</v>
      </c>
      <c r="F811" s="31">
        <v>48</v>
      </c>
      <c r="G811" s="31">
        <v>18162.580000000002</v>
      </c>
      <c r="H811" s="31">
        <v>2070534.12</v>
      </c>
      <c r="I811" s="32">
        <v>45786</v>
      </c>
      <c r="J811" s="32">
        <v>45941</v>
      </c>
      <c r="K811" s="31" t="s">
        <v>57</v>
      </c>
      <c r="L811" s="33" t="s">
        <v>58</v>
      </c>
      <c r="M811" s="13" t="str">
        <f>PROPER(TRIM(SUBSTITUTE(B811,"###"," ")))</f>
        <v>Pull Plus</v>
      </c>
      <c r="N811" s="13" t="str">
        <f>PROPER(TRIM(SUBSTITUTE(C811,"###"," ")))</f>
        <v>Furniture</v>
      </c>
      <c r="O811" s="13" t="str">
        <f>PROPER(TRIM(SUBSTITUTE(D811,"###"," ")))</f>
        <v>Quickstock</v>
      </c>
      <c r="P811" s="13" t="str">
        <f t="shared" si="84"/>
        <v>Pull Plus</v>
      </c>
      <c r="Q811" s="34" t="str">
        <f t="shared" si="85"/>
        <v>Furniture</v>
      </c>
      <c r="R811" s="13" t="str">
        <f t="shared" si="86"/>
        <v>Quickstock</v>
      </c>
      <c r="S811" s="35">
        <f t="shared" si="87"/>
        <v>114</v>
      </c>
      <c r="T811" s="35">
        <f t="shared" si="88"/>
        <v>48</v>
      </c>
      <c r="U811" s="14">
        <f t="shared" si="89"/>
        <v>18162.580000000002</v>
      </c>
      <c r="V811" s="14">
        <f t="shared" si="90"/>
        <v>2070534.12</v>
      </c>
      <c r="W811" s="13" t="str">
        <v>In Stock</v>
      </c>
      <c r="X811" s="13" t="str">
        <v>No</v>
      </c>
      <c r="Y811" s="13">
        <v>0</v>
      </c>
    </row>
    <row r="812" spans="1:25" x14ac:dyDescent="0.3">
      <c r="A812" s="31" t="s">
        <v>1634</v>
      </c>
      <c r="B812" s="31" t="s">
        <v>1635</v>
      </c>
      <c r="C812" s="31" t="s">
        <v>20</v>
      </c>
      <c r="D812" s="31" t="s">
        <v>41</v>
      </c>
      <c r="E812" s="31">
        <v>106</v>
      </c>
      <c r="F812" s="31">
        <v>62</v>
      </c>
      <c r="G812" s="31">
        <v>10453.120000000001</v>
      </c>
      <c r="H812" s="31">
        <v>1108030.72</v>
      </c>
      <c r="I812" s="32">
        <v>45735</v>
      </c>
      <c r="J812" s="32">
        <v>45898</v>
      </c>
      <c r="K812" s="31" t="s">
        <v>16</v>
      </c>
      <c r="L812" s="33" t="s">
        <v>58</v>
      </c>
      <c r="M812" s="13" t="str">
        <f>PROPER(TRIM(SUBSTITUTE(B812,"###"," ")))</f>
        <v>Close Lite</v>
      </c>
      <c r="N812" s="13" t="str">
        <f>PROPER(TRIM(SUBSTITUTE(C812,"###"," ")))</f>
        <v>Toys</v>
      </c>
      <c r="O812" s="13" t="str">
        <f>PROPER(TRIM(SUBSTITUTE(D812,"###"," ")))</f>
        <v>Quickstock</v>
      </c>
      <c r="P812" s="13" t="str">
        <f t="shared" si="84"/>
        <v>Close Lite</v>
      </c>
      <c r="Q812" s="34" t="str">
        <f t="shared" si="85"/>
        <v>Toys</v>
      </c>
      <c r="R812" s="13" t="str">
        <f t="shared" si="86"/>
        <v>Quickstock</v>
      </c>
      <c r="S812" s="35">
        <f t="shared" si="87"/>
        <v>106</v>
      </c>
      <c r="T812" s="35">
        <f t="shared" si="88"/>
        <v>62</v>
      </c>
      <c r="U812" s="14">
        <f t="shared" si="89"/>
        <v>10453.120000000001</v>
      </c>
      <c r="V812" s="14">
        <f t="shared" si="90"/>
        <v>1108030.72</v>
      </c>
      <c r="W812" s="13" t="str">
        <v>In Stock</v>
      </c>
      <c r="X812" s="13" t="str">
        <v>No</v>
      </c>
      <c r="Y812" s="13">
        <v>0</v>
      </c>
    </row>
    <row r="813" spans="1:25" x14ac:dyDescent="0.3">
      <c r="A813" s="31" t="s">
        <v>1636</v>
      </c>
      <c r="B813" s="31" t="s">
        <v>1637</v>
      </c>
      <c r="C813" s="31" t="s">
        <v>20</v>
      </c>
      <c r="D813" s="31" t="s">
        <v>24</v>
      </c>
      <c r="E813" s="31">
        <v>161</v>
      </c>
      <c r="F813" s="31">
        <v>27</v>
      </c>
      <c r="G813" s="31">
        <v>3275.35</v>
      </c>
      <c r="H813" s="31">
        <v>527331.35</v>
      </c>
      <c r="I813" s="32">
        <v>45800</v>
      </c>
      <c r="J813" s="32">
        <v>45910</v>
      </c>
      <c r="K813" s="31" t="s">
        <v>57</v>
      </c>
      <c r="L813" s="33" t="s">
        <v>33</v>
      </c>
      <c r="M813" s="13" t="str">
        <f>PROPER(TRIM(SUBSTITUTE(B813,"###"," ")))</f>
        <v>Him Mini</v>
      </c>
      <c r="N813" s="13" t="str">
        <f>PROPER(TRIM(SUBSTITUTE(C813,"###"," ")))</f>
        <v>Toys</v>
      </c>
      <c r="O813" s="13" t="str">
        <f>PROPER(TRIM(SUBSTITUTE(D813,"###"," ")))</f>
        <v>Omni Suppliers</v>
      </c>
      <c r="P813" s="13" t="str">
        <f t="shared" si="84"/>
        <v>Him Mini</v>
      </c>
      <c r="Q813" s="34" t="str">
        <f t="shared" si="85"/>
        <v>Toys</v>
      </c>
      <c r="R813" s="13" t="str">
        <f t="shared" si="86"/>
        <v>Omni Suppliers</v>
      </c>
      <c r="S813" s="35">
        <f t="shared" si="87"/>
        <v>161</v>
      </c>
      <c r="T813" s="35">
        <f t="shared" si="88"/>
        <v>27</v>
      </c>
      <c r="U813" s="14">
        <f t="shared" si="89"/>
        <v>3275.35</v>
      </c>
      <c r="V813" s="14">
        <f t="shared" si="90"/>
        <v>527331.35</v>
      </c>
      <c r="W813" s="13" t="str">
        <v>In Stock</v>
      </c>
      <c r="X813" s="13" t="str">
        <v>No</v>
      </c>
      <c r="Y813" s="13">
        <v>0</v>
      </c>
    </row>
    <row r="814" spans="1:25" x14ac:dyDescent="0.3">
      <c r="A814" s="31" t="s">
        <v>1638</v>
      </c>
      <c r="B814" s="31" t="s">
        <v>1639</v>
      </c>
      <c r="C814" s="31" t="s">
        <v>44</v>
      </c>
      <c r="D814" s="13"/>
      <c r="E814" s="31">
        <v>95</v>
      </c>
      <c r="F814" s="31">
        <v>84</v>
      </c>
      <c r="G814" s="31">
        <v>9191.7800000000007</v>
      </c>
      <c r="H814" s="31">
        <v>873219.10000000009</v>
      </c>
      <c r="I814" s="32">
        <v>45714</v>
      </c>
      <c r="J814" s="32">
        <v>45904</v>
      </c>
      <c r="K814" s="31" t="s">
        <v>16</v>
      </c>
      <c r="L814" s="33" t="s">
        <v>30</v>
      </c>
      <c r="M814" s="13" t="str">
        <f>PROPER(TRIM(SUBSTITUTE(B814,"###"," ")))</f>
        <v>Community X</v>
      </c>
      <c r="N814" s="13" t="str">
        <f>PROPER(TRIM(SUBSTITUTE(C814,"###"," ")))</f>
        <v>Groceries</v>
      </c>
      <c r="O814" s="13" t="str">
        <f>PROPER(TRIM(SUBSTITUTE(D814,"###"," ")))</f>
        <v/>
      </c>
      <c r="P814" s="13" t="str">
        <f t="shared" si="84"/>
        <v>Community X</v>
      </c>
      <c r="Q814" s="34" t="str">
        <f t="shared" si="85"/>
        <v>Groceries</v>
      </c>
      <c r="R814" s="13" t="str">
        <f t="shared" si="86"/>
        <v>Others</v>
      </c>
      <c r="S814" s="35">
        <f t="shared" si="87"/>
        <v>95</v>
      </c>
      <c r="T814" s="35">
        <f t="shared" si="88"/>
        <v>84</v>
      </c>
      <c r="U814" s="14">
        <f t="shared" si="89"/>
        <v>9191.7800000000007</v>
      </c>
      <c r="V814" s="14">
        <f t="shared" si="90"/>
        <v>873219.10000000009</v>
      </c>
      <c r="W814" s="13" t="str">
        <v>In Stock</v>
      </c>
      <c r="X814" s="13" t="str">
        <v>No</v>
      </c>
      <c r="Y814" s="13">
        <v>0</v>
      </c>
    </row>
    <row r="815" spans="1:25" x14ac:dyDescent="0.3">
      <c r="A815" s="31" t="s">
        <v>1640</v>
      </c>
      <c r="B815" s="31" t="s">
        <v>1641</v>
      </c>
      <c r="C815" s="31" t="s">
        <v>44</v>
      </c>
      <c r="D815" s="31" t="s">
        <v>24</v>
      </c>
      <c r="E815" s="31">
        <v>87</v>
      </c>
      <c r="F815" s="31">
        <v>63</v>
      </c>
      <c r="G815" s="31">
        <v>291.45999999999998</v>
      </c>
      <c r="H815" s="31">
        <v>25357.02</v>
      </c>
      <c r="I815" s="32">
        <v>45738</v>
      </c>
      <c r="J815" s="32">
        <v>45917</v>
      </c>
      <c r="K815" s="31" t="s">
        <v>25</v>
      </c>
      <c r="L815" s="33" t="s">
        <v>17</v>
      </c>
      <c r="M815" s="13" t="str">
        <f>PROPER(TRIM(SUBSTITUTE(B815,"###"," ")))</f>
        <v>Team Max</v>
      </c>
      <c r="N815" s="13" t="str">
        <f>PROPER(TRIM(SUBSTITUTE(C815,"###"," ")))</f>
        <v>Groceries</v>
      </c>
      <c r="O815" s="13" t="str">
        <f>PROPER(TRIM(SUBSTITUTE(D815,"###"," ")))</f>
        <v>Omni Suppliers</v>
      </c>
      <c r="P815" s="13" t="str">
        <f t="shared" si="84"/>
        <v>Team Max</v>
      </c>
      <c r="Q815" s="34" t="str">
        <f t="shared" si="85"/>
        <v>Groceries</v>
      </c>
      <c r="R815" s="13" t="str">
        <f t="shared" si="86"/>
        <v>Omni Suppliers</v>
      </c>
      <c r="S815" s="35">
        <f t="shared" si="87"/>
        <v>87</v>
      </c>
      <c r="T815" s="35">
        <f t="shared" si="88"/>
        <v>63</v>
      </c>
      <c r="U815" s="14">
        <f t="shared" si="89"/>
        <v>291.45999999999998</v>
      </c>
      <c r="V815" s="14">
        <f t="shared" si="90"/>
        <v>25357.019999999997</v>
      </c>
      <c r="W815" s="13" t="str">
        <v>In Stock</v>
      </c>
      <c r="X815" s="13" t="str">
        <v>No</v>
      </c>
      <c r="Y815" s="13">
        <v>0</v>
      </c>
    </row>
    <row r="816" spans="1:25" x14ac:dyDescent="0.3">
      <c r="A816" s="31" t="s">
        <v>1642</v>
      </c>
      <c r="B816" s="31" t="s">
        <v>1643</v>
      </c>
      <c r="C816" s="31" t="s">
        <v>14</v>
      </c>
      <c r="D816" s="13"/>
      <c r="E816" s="31">
        <v>35</v>
      </c>
      <c r="F816" s="31">
        <v>47</v>
      </c>
      <c r="G816" s="31">
        <v>4612.1000000000004</v>
      </c>
      <c r="H816" s="31">
        <v>161423.5</v>
      </c>
      <c r="I816" s="32">
        <v>45800</v>
      </c>
      <c r="J816" s="32">
        <v>45885</v>
      </c>
      <c r="K816" s="13"/>
      <c r="L816" s="33" t="s">
        <v>21</v>
      </c>
      <c r="M816" s="13" t="str">
        <f>PROPER(TRIM(SUBSTITUTE(B816,"###"," ")))</f>
        <v>Budget Lite</v>
      </c>
      <c r="N816" s="13" t="str">
        <f>PROPER(TRIM(SUBSTITUTE(C816,"###"," ")))</f>
        <v>Clothing</v>
      </c>
      <c r="O816" s="13" t="str">
        <f>PROPER(TRIM(SUBSTITUTE(D816,"###"," ")))</f>
        <v/>
      </c>
      <c r="P816" s="13" t="str">
        <f t="shared" si="84"/>
        <v>Budget Lite</v>
      </c>
      <c r="Q816" s="34" t="str">
        <f t="shared" si="85"/>
        <v>Clothing</v>
      </c>
      <c r="R816" s="13" t="str">
        <f t="shared" si="86"/>
        <v>Others</v>
      </c>
      <c r="S816" s="35">
        <f t="shared" si="87"/>
        <v>35</v>
      </c>
      <c r="T816" s="35">
        <f t="shared" si="88"/>
        <v>47</v>
      </c>
      <c r="U816" s="14">
        <f t="shared" si="89"/>
        <v>4612.1000000000004</v>
      </c>
      <c r="V816" s="14">
        <f t="shared" si="90"/>
        <v>161423.5</v>
      </c>
      <c r="W816" s="13" t="str">
        <v>Low Stock</v>
      </c>
      <c r="X816" s="13" t="str">
        <v>Yes</v>
      </c>
      <c r="Y816" s="13">
        <v>1</v>
      </c>
    </row>
    <row r="817" spans="1:25" x14ac:dyDescent="0.3">
      <c r="A817" s="31" t="s">
        <v>1644</v>
      </c>
      <c r="B817" s="31" t="s">
        <v>1645</v>
      </c>
      <c r="C817" s="31" t="s">
        <v>20</v>
      </c>
      <c r="D817" s="31" t="s">
        <v>53</v>
      </c>
      <c r="E817" s="31">
        <v>169</v>
      </c>
      <c r="F817" s="31">
        <v>85</v>
      </c>
      <c r="G817" s="31">
        <v>10317.94</v>
      </c>
      <c r="H817" s="31">
        <v>1743731.86</v>
      </c>
      <c r="I817" s="32">
        <v>45693</v>
      </c>
      <c r="J817" s="32">
        <v>45917</v>
      </c>
      <c r="K817" s="31" t="s">
        <v>29</v>
      </c>
      <c r="L817" s="33" t="s">
        <v>30</v>
      </c>
      <c r="M817" s="13" t="str">
        <f>PROPER(TRIM(SUBSTITUTE(B817,"###"," ")))</f>
        <v>Live Pro</v>
      </c>
      <c r="N817" s="13" t="str">
        <f>PROPER(TRIM(SUBSTITUTE(C817,"###"," ")))</f>
        <v>Toys</v>
      </c>
      <c r="O817" s="13" t="str">
        <f>PROPER(TRIM(SUBSTITUTE(D817,"###"," ")))</f>
        <v>Abc Pvt Ltd</v>
      </c>
      <c r="P817" s="13" t="str">
        <f t="shared" si="84"/>
        <v>Live Pro</v>
      </c>
      <c r="Q817" s="34" t="str">
        <f t="shared" si="85"/>
        <v>Toys</v>
      </c>
      <c r="R817" s="13" t="str">
        <f t="shared" si="86"/>
        <v>Abc Pvt Ltd</v>
      </c>
      <c r="S817" s="35">
        <f t="shared" si="87"/>
        <v>169</v>
      </c>
      <c r="T817" s="35">
        <f t="shared" si="88"/>
        <v>85</v>
      </c>
      <c r="U817" s="14">
        <f t="shared" si="89"/>
        <v>10317.94</v>
      </c>
      <c r="V817" s="14">
        <f t="shared" si="90"/>
        <v>1743731.86</v>
      </c>
      <c r="W817" s="13" t="str">
        <v>In Stock</v>
      </c>
      <c r="X817" s="13" t="str">
        <v>No</v>
      </c>
      <c r="Y817" s="13">
        <v>0</v>
      </c>
    </row>
    <row r="818" spans="1:25" x14ac:dyDescent="0.3">
      <c r="A818" s="31" t="s">
        <v>1646</v>
      </c>
      <c r="B818" s="31" t="s">
        <v>1647</v>
      </c>
      <c r="C818" s="31" t="s">
        <v>28</v>
      </c>
      <c r="D818" s="31" t="s">
        <v>45</v>
      </c>
      <c r="E818" s="31">
        <v>21</v>
      </c>
      <c r="F818" s="31">
        <v>46</v>
      </c>
      <c r="G818" s="31">
        <v>631.94000000000005</v>
      </c>
      <c r="H818" s="31">
        <v>13270.74</v>
      </c>
      <c r="I818" s="32">
        <v>45676</v>
      </c>
      <c r="J818" s="32">
        <v>45906</v>
      </c>
      <c r="K818" s="31" t="s">
        <v>46</v>
      </c>
      <c r="L818" s="33" t="s">
        <v>33</v>
      </c>
      <c r="M818" s="13" t="str">
        <f>PROPER(TRIM(SUBSTITUTE(B818,"###"," ")))</f>
        <v>Both X</v>
      </c>
      <c r="N818" s="13" t="str">
        <f>PROPER(TRIM(SUBSTITUTE(C818,"###"," ")))</f>
        <v>Furniture</v>
      </c>
      <c r="O818" s="13" t="str">
        <f>PROPER(TRIM(SUBSTITUTE(D818,"###"," ")))</f>
        <v>Retailmart Inc</v>
      </c>
      <c r="P818" s="13" t="str">
        <f t="shared" si="84"/>
        <v>Both X</v>
      </c>
      <c r="Q818" s="34" t="str">
        <f t="shared" si="85"/>
        <v>Furniture</v>
      </c>
      <c r="R818" s="13" t="str">
        <f t="shared" si="86"/>
        <v>Retailmart Inc</v>
      </c>
      <c r="S818" s="35">
        <f t="shared" si="87"/>
        <v>21</v>
      </c>
      <c r="T818" s="35">
        <f t="shared" si="88"/>
        <v>46</v>
      </c>
      <c r="U818" s="14">
        <f t="shared" si="89"/>
        <v>631.94000000000005</v>
      </c>
      <c r="V818" s="14">
        <f t="shared" si="90"/>
        <v>13270.740000000002</v>
      </c>
      <c r="W818" s="13" t="str">
        <v>Low Stock</v>
      </c>
      <c r="X818" s="13" t="str">
        <v>Yes</v>
      </c>
      <c r="Y818" s="13">
        <v>1</v>
      </c>
    </row>
    <row r="819" spans="1:25" x14ac:dyDescent="0.3">
      <c r="A819" s="31" t="s">
        <v>1648</v>
      </c>
      <c r="B819" s="31" t="s">
        <v>1649</v>
      </c>
      <c r="C819" s="31" t="s">
        <v>14</v>
      </c>
      <c r="D819" s="31" t="s">
        <v>41</v>
      </c>
      <c r="E819" s="31">
        <v>107</v>
      </c>
      <c r="F819" s="31">
        <v>32</v>
      </c>
      <c r="G819" s="31">
        <v>58.83</v>
      </c>
      <c r="H819" s="31">
        <v>6294.8099999999986</v>
      </c>
      <c r="I819" s="32">
        <v>45748</v>
      </c>
      <c r="J819" s="32">
        <v>45888</v>
      </c>
      <c r="K819" s="31" t="s">
        <v>54</v>
      </c>
      <c r="L819" s="33" t="s">
        <v>21</v>
      </c>
      <c r="M819" s="13" t="str">
        <f>PROPER(TRIM(SUBSTITUTE(B819,"###"," ")))</f>
        <v>Me Lite</v>
      </c>
      <c r="N819" s="13" t="str">
        <f>PROPER(TRIM(SUBSTITUTE(C819,"###"," ")))</f>
        <v>Clothing</v>
      </c>
      <c r="O819" s="13" t="str">
        <f>PROPER(TRIM(SUBSTITUTE(D819,"###"," ")))</f>
        <v>Quickstock</v>
      </c>
      <c r="P819" s="13" t="str">
        <f t="shared" si="84"/>
        <v>Me Lite</v>
      </c>
      <c r="Q819" s="34" t="str">
        <f t="shared" si="85"/>
        <v>Clothing</v>
      </c>
      <c r="R819" s="13" t="str">
        <f t="shared" si="86"/>
        <v>Quickstock</v>
      </c>
      <c r="S819" s="35">
        <f t="shared" si="87"/>
        <v>107</v>
      </c>
      <c r="T819" s="35">
        <f t="shared" si="88"/>
        <v>32</v>
      </c>
      <c r="U819" s="14">
        <f t="shared" si="89"/>
        <v>58.83</v>
      </c>
      <c r="V819" s="14">
        <f t="shared" si="90"/>
        <v>6294.8099999999995</v>
      </c>
      <c r="W819" s="13" t="str">
        <v>In Stock</v>
      </c>
      <c r="X819" s="13" t="str">
        <v>No</v>
      </c>
      <c r="Y819" s="13">
        <v>0</v>
      </c>
    </row>
    <row r="820" spans="1:25" x14ac:dyDescent="0.3">
      <c r="A820" s="31" t="s">
        <v>1650</v>
      </c>
      <c r="B820" s="31" t="s">
        <v>1651</v>
      </c>
      <c r="C820" s="31" t="s">
        <v>44</v>
      </c>
      <c r="D820" s="31" t="s">
        <v>24</v>
      </c>
      <c r="E820" s="31">
        <v>8</v>
      </c>
      <c r="F820" s="31">
        <v>73</v>
      </c>
      <c r="G820" s="31">
        <v>7986.84</v>
      </c>
      <c r="H820" s="31">
        <v>63894.720000000001</v>
      </c>
      <c r="I820" s="32">
        <v>45750</v>
      </c>
      <c r="J820" s="32">
        <v>45936</v>
      </c>
      <c r="K820" s="13"/>
      <c r="L820" s="33" t="s">
        <v>21</v>
      </c>
      <c r="M820" s="13" t="str">
        <f>PROPER(TRIM(SUBSTITUTE(B820,"###"," ")))</f>
        <v>Thought Mini</v>
      </c>
      <c r="N820" s="13" t="str">
        <f>PROPER(TRIM(SUBSTITUTE(C820,"###"," ")))</f>
        <v>Groceries</v>
      </c>
      <c r="O820" s="13" t="str">
        <f>PROPER(TRIM(SUBSTITUTE(D820,"###"," ")))</f>
        <v>Omni Suppliers</v>
      </c>
      <c r="P820" s="13" t="str">
        <f t="shared" si="84"/>
        <v>Thought Mini</v>
      </c>
      <c r="Q820" s="34" t="str">
        <f t="shared" si="85"/>
        <v>Groceries</v>
      </c>
      <c r="R820" s="13" t="str">
        <f t="shared" si="86"/>
        <v>Omni Suppliers</v>
      </c>
      <c r="S820" s="35">
        <f t="shared" si="87"/>
        <v>8</v>
      </c>
      <c r="T820" s="35">
        <f t="shared" si="88"/>
        <v>73</v>
      </c>
      <c r="U820" s="14">
        <f t="shared" si="89"/>
        <v>7986.84</v>
      </c>
      <c r="V820" s="14">
        <f t="shared" si="90"/>
        <v>63894.720000000001</v>
      </c>
      <c r="W820" s="13" t="str">
        <v>Low Stock</v>
      </c>
      <c r="X820" s="13" t="str">
        <v>Yes</v>
      </c>
      <c r="Y820" s="13">
        <v>1</v>
      </c>
    </row>
    <row r="821" spans="1:25" x14ac:dyDescent="0.3">
      <c r="A821" s="31" t="s">
        <v>1652</v>
      </c>
      <c r="B821" s="31" t="s">
        <v>1653</v>
      </c>
      <c r="C821" s="31" t="s">
        <v>14</v>
      </c>
      <c r="D821" s="31" t="s">
        <v>45</v>
      </c>
      <c r="E821" s="31">
        <v>33</v>
      </c>
      <c r="F821" s="31">
        <v>20</v>
      </c>
      <c r="G821" s="31">
        <v>945.98</v>
      </c>
      <c r="H821" s="31">
        <v>31217.34</v>
      </c>
      <c r="I821" s="32">
        <v>45801</v>
      </c>
      <c r="J821" s="32">
        <v>45867</v>
      </c>
      <c r="K821" s="31" t="s">
        <v>29</v>
      </c>
      <c r="L821" s="33" t="s">
        <v>33</v>
      </c>
      <c r="M821" s="13" t="str">
        <f>PROPER(TRIM(SUBSTITUTE(B821,"###"," ")))</f>
        <v>Training Lite</v>
      </c>
      <c r="N821" s="13" t="str">
        <f>PROPER(TRIM(SUBSTITUTE(C821,"###"," ")))</f>
        <v>Clothing</v>
      </c>
      <c r="O821" s="13" t="str">
        <f>PROPER(TRIM(SUBSTITUTE(D821,"###"," ")))</f>
        <v>Retailmart Inc</v>
      </c>
      <c r="P821" s="13" t="str">
        <f t="shared" si="84"/>
        <v>Training Lite</v>
      </c>
      <c r="Q821" s="34" t="str">
        <f t="shared" si="85"/>
        <v>Clothing</v>
      </c>
      <c r="R821" s="13" t="str">
        <f t="shared" si="86"/>
        <v>Retailmart Inc</v>
      </c>
      <c r="S821" s="35">
        <f t="shared" si="87"/>
        <v>33</v>
      </c>
      <c r="T821" s="35">
        <f t="shared" si="88"/>
        <v>20</v>
      </c>
      <c r="U821" s="14">
        <f t="shared" si="89"/>
        <v>945.98</v>
      </c>
      <c r="V821" s="14">
        <f t="shared" si="90"/>
        <v>31217.34</v>
      </c>
      <c r="W821" s="13" t="str">
        <v>In Stock</v>
      </c>
      <c r="X821" s="13" t="str">
        <v>No</v>
      </c>
      <c r="Y821" s="13">
        <v>0</v>
      </c>
    </row>
    <row r="822" spans="1:25" x14ac:dyDescent="0.3">
      <c r="A822" s="31" t="s">
        <v>1654</v>
      </c>
      <c r="B822" s="31" t="s">
        <v>1655</v>
      </c>
      <c r="C822" s="31" t="s">
        <v>20</v>
      </c>
      <c r="D822" s="31" t="s">
        <v>15</v>
      </c>
      <c r="E822" s="31">
        <v>66</v>
      </c>
      <c r="F822" s="13"/>
      <c r="G822" s="31">
        <v>15097.59</v>
      </c>
      <c r="H822" s="31">
        <v>996440.94000000006</v>
      </c>
      <c r="I822" s="32">
        <v>45731</v>
      </c>
      <c r="J822" s="32">
        <v>45901</v>
      </c>
      <c r="K822" s="31" t="s">
        <v>25</v>
      </c>
      <c r="L822" s="33" t="s">
        <v>58</v>
      </c>
      <c r="M822" s="13" t="str">
        <f>PROPER(TRIM(SUBSTITUTE(B822,"###"," ")))</f>
        <v>Enter Plus</v>
      </c>
      <c r="N822" s="13" t="str">
        <f>PROPER(TRIM(SUBSTITUTE(C822,"###"," ")))</f>
        <v>Toys</v>
      </c>
      <c r="O822" s="13" t="str">
        <f>PROPER(TRIM(SUBSTITUTE(D822,"###"," ")))</f>
        <v>Global Traders</v>
      </c>
      <c r="P822" s="13" t="str">
        <f t="shared" si="84"/>
        <v>Enter Plus</v>
      </c>
      <c r="Q822" s="34" t="str">
        <f t="shared" si="85"/>
        <v>Toys</v>
      </c>
      <c r="R822" s="13" t="str">
        <f t="shared" si="86"/>
        <v>Global Traders</v>
      </c>
      <c r="S822" s="35">
        <f t="shared" si="87"/>
        <v>66</v>
      </c>
      <c r="T822" s="35">
        <f t="shared" si="88"/>
        <v>0</v>
      </c>
      <c r="U822" s="14">
        <f t="shared" si="89"/>
        <v>15097.59</v>
      </c>
      <c r="V822" s="14">
        <f t="shared" si="90"/>
        <v>996440.94000000006</v>
      </c>
      <c r="W822" s="13" t="str">
        <v>In Stock</v>
      </c>
      <c r="X822" s="13" t="str">
        <v>No</v>
      </c>
      <c r="Y822" s="13">
        <v>0</v>
      </c>
    </row>
    <row r="823" spans="1:25" x14ac:dyDescent="0.3">
      <c r="A823" s="31" t="s">
        <v>1656</v>
      </c>
      <c r="B823" s="31" t="s">
        <v>1657</v>
      </c>
      <c r="C823" s="31" t="s">
        <v>28</v>
      </c>
      <c r="D823" s="31" t="s">
        <v>45</v>
      </c>
      <c r="E823" s="31">
        <v>112</v>
      </c>
      <c r="F823" s="31">
        <v>97</v>
      </c>
      <c r="G823" s="31">
        <v>12459.69</v>
      </c>
      <c r="H823" s="31">
        <v>1395485.28</v>
      </c>
      <c r="I823" s="32">
        <v>45776</v>
      </c>
      <c r="J823" s="32">
        <v>45861</v>
      </c>
      <c r="K823" s="31" t="s">
        <v>16</v>
      </c>
      <c r="L823" s="33" t="s">
        <v>21</v>
      </c>
      <c r="M823" s="13" t="str">
        <f>PROPER(TRIM(SUBSTITUTE(B823,"###"," ")))</f>
        <v>Establish Plus</v>
      </c>
      <c r="N823" s="13" t="str">
        <f>PROPER(TRIM(SUBSTITUTE(C823,"###"," ")))</f>
        <v>Furniture</v>
      </c>
      <c r="O823" s="13" t="str">
        <f>PROPER(TRIM(SUBSTITUTE(D823,"###"," ")))</f>
        <v>Retailmart Inc</v>
      </c>
      <c r="P823" s="13" t="str">
        <f t="shared" si="84"/>
        <v>Establish Plus</v>
      </c>
      <c r="Q823" s="34" t="str">
        <f t="shared" si="85"/>
        <v>Furniture</v>
      </c>
      <c r="R823" s="13" t="str">
        <f t="shared" si="86"/>
        <v>Retailmart Inc</v>
      </c>
      <c r="S823" s="35">
        <f t="shared" si="87"/>
        <v>112</v>
      </c>
      <c r="T823" s="35">
        <f t="shared" si="88"/>
        <v>97</v>
      </c>
      <c r="U823" s="14">
        <f t="shared" si="89"/>
        <v>12459.69</v>
      </c>
      <c r="V823" s="14">
        <f t="shared" si="90"/>
        <v>1395485.28</v>
      </c>
      <c r="W823" s="13" t="str">
        <v>In Stock</v>
      </c>
      <c r="X823" s="13" t="str">
        <v>No</v>
      </c>
      <c r="Y823" s="13">
        <v>0</v>
      </c>
    </row>
    <row r="824" spans="1:25" x14ac:dyDescent="0.3">
      <c r="A824" s="31" t="s">
        <v>1658</v>
      </c>
      <c r="B824" s="31" t="s">
        <v>1659</v>
      </c>
      <c r="C824" s="31" t="s">
        <v>28</v>
      </c>
      <c r="D824" s="31" t="s">
        <v>45</v>
      </c>
      <c r="E824" s="31">
        <v>92</v>
      </c>
      <c r="F824" s="31">
        <v>72</v>
      </c>
      <c r="G824" s="31">
        <v>7203.64</v>
      </c>
      <c r="H824" s="31">
        <v>662734.88</v>
      </c>
      <c r="I824" s="32">
        <v>45700</v>
      </c>
      <c r="J824" s="32">
        <v>45886</v>
      </c>
      <c r="K824" s="31" t="s">
        <v>54</v>
      </c>
      <c r="L824" s="33" t="s">
        <v>58</v>
      </c>
      <c r="M824" s="13" t="str">
        <f>PROPER(TRIM(SUBSTITUTE(B824,"###"," ")))</f>
        <v>War X</v>
      </c>
      <c r="N824" s="13" t="str">
        <f>PROPER(TRIM(SUBSTITUTE(C824,"###"," ")))</f>
        <v>Furniture</v>
      </c>
      <c r="O824" s="13" t="str">
        <f>PROPER(TRIM(SUBSTITUTE(D824,"###"," ")))</f>
        <v>Retailmart Inc</v>
      </c>
      <c r="P824" s="13" t="str">
        <f t="shared" si="84"/>
        <v>War X</v>
      </c>
      <c r="Q824" s="34" t="str">
        <f t="shared" si="85"/>
        <v>Furniture</v>
      </c>
      <c r="R824" s="13" t="str">
        <f t="shared" si="86"/>
        <v>Retailmart Inc</v>
      </c>
      <c r="S824" s="35">
        <f t="shared" si="87"/>
        <v>92</v>
      </c>
      <c r="T824" s="35">
        <f t="shared" si="88"/>
        <v>72</v>
      </c>
      <c r="U824" s="14">
        <f t="shared" si="89"/>
        <v>7203.64</v>
      </c>
      <c r="V824" s="14">
        <f t="shared" si="90"/>
        <v>662734.88</v>
      </c>
      <c r="W824" s="13" t="str">
        <v>In Stock</v>
      </c>
      <c r="X824" s="13" t="str">
        <v>No</v>
      </c>
      <c r="Y824" s="13">
        <v>0</v>
      </c>
    </row>
    <row r="825" spans="1:25" x14ac:dyDescent="0.3">
      <c r="A825" s="31" t="s">
        <v>1660</v>
      </c>
      <c r="B825" s="31" t="s">
        <v>1661</v>
      </c>
      <c r="C825" s="31" t="s">
        <v>44</v>
      </c>
      <c r="D825" s="31" t="s">
        <v>15</v>
      </c>
      <c r="E825" s="31">
        <v>113</v>
      </c>
      <c r="F825" s="31">
        <v>20</v>
      </c>
      <c r="G825" s="31">
        <v>3872.28</v>
      </c>
      <c r="H825" s="31">
        <v>437567.64</v>
      </c>
      <c r="I825" s="32">
        <v>45733</v>
      </c>
      <c r="J825" s="32">
        <v>45896</v>
      </c>
      <c r="K825" s="31" t="s">
        <v>16</v>
      </c>
      <c r="L825" s="33" t="s">
        <v>33</v>
      </c>
      <c r="M825" s="13" t="str">
        <f>PROPER(TRIM(SUBSTITUTE(B825,"###"," ")))</f>
        <v>Record Lite</v>
      </c>
      <c r="N825" s="13" t="str">
        <f>PROPER(TRIM(SUBSTITUTE(C825,"###"," ")))</f>
        <v>Groceries</v>
      </c>
      <c r="O825" s="13" t="str">
        <f>PROPER(TRIM(SUBSTITUTE(D825,"###"," ")))</f>
        <v>Global Traders</v>
      </c>
      <c r="P825" s="13" t="str">
        <f t="shared" si="84"/>
        <v>Record Lite</v>
      </c>
      <c r="Q825" s="34" t="str">
        <f t="shared" si="85"/>
        <v>Groceries</v>
      </c>
      <c r="R825" s="13" t="str">
        <f t="shared" si="86"/>
        <v>Global Traders</v>
      </c>
      <c r="S825" s="35">
        <f t="shared" si="87"/>
        <v>113</v>
      </c>
      <c r="T825" s="35">
        <f t="shared" si="88"/>
        <v>20</v>
      </c>
      <c r="U825" s="14">
        <f t="shared" si="89"/>
        <v>3872.28</v>
      </c>
      <c r="V825" s="14">
        <f t="shared" si="90"/>
        <v>437567.64</v>
      </c>
      <c r="W825" s="13" t="str">
        <v>In Stock</v>
      </c>
      <c r="X825" s="13" t="str">
        <v>No</v>
      </c>
      <c r="Y825" s="13">
        <v>0</v>
      </c>
    </row>
    <row r="826" spans="1:25" x14ac:dyDescent="0.3">
      <c r="A826" s="31" t="s">
        <v>1663</v>
      </c>
      <c r="B826" s="31" t="s">
        <v>1664</v>
      </c>
      <c r="C826" s="31" t="s">
        <v>20</v>
      </c>
      <c r="D826" s="31" t="s">
        <v>45</v>
      </c>
      <c r="E826" s="31">
        <v>132</v>
      </c>
      <c r="F826" s="31">
        <v>84</v>
      </c>
      <c r="G826" s="31">
        <v>3545.67</v>
      </c>
      <c r="H826" s="31">
        <v>468028.44</v>
      </c>
      <c r="I826" s="32">
        <v>45768</v>
      </c>
      <c r="J826" s="32">
        <v>45938</v>
      </c>
      <c r="K826" s="31" t="s">
        <v>16</v>
      </c>
      <c r="L826" s="33" t="s">
        <v>17</v>
      </c>
      <c r="M826" s="13" t="str">
        <f>PROPER(TRIM(SUBSTITUTE(B826,"###"," ")))</f>
        <v>Group Plus</v>
      </c>
      <c r="N826" s="13" t="str">
        <f>PROPER(TRIM(SUBSTITUTE(C826,"###"," ")))</f>
        <v>Toys</v>
      </c>
      <c r="O826" s="13" t="str">
        <f>PROPER(TRIM(SUBSTITUTE(D826,"###"," ")))</f>
        <v>Retailmart Inc</v>
      </c>
      <c r="P826" s="13" t="str">
        <f t="shared" si="84"/>
        <v>Group Plus</v>
      </c>
      <c r="Q826" s="34" t="str">
        <f t="shared" si="85"/>
        <v>Toys</v>
      </c>
      <c r="R826" s="13" t="str">
        <f t="shared" si="86"/>
        <v>Retailmart Inc</v>
      </c>
      <c r="S826" s="35">
        <f t="shared" si="87"/>
        <v>132</v>
      </c>
      <c r="T826" s="35">
        <f t="shared" si="88"/>
        <v>84</v>
      </c>
      <c r="U826" s="14">
        <f t="shared" si="89"/>
        <v>3545.67</v>
      </c>
      <c r="V826" s="14">
        <f t="shared" si="90"/>
        <v>468028.44</v>
      </c>
      <c r="W826" s="13" t="str">
        <v>In Stock</v>
      </c>
      <c r="X826" s="13" t="str">
        <v>No</v>
      </c>
      <c r="Y826" s="13">
        <v>0</v>
      </c>
    </row>
    <row r="827" spans="1:25" x14ac:dyDescent="0.3">
      <c r="A827" s="31" t="s">
        <v>1665</v>
      </c>
      <c r="B827" s="31" t="s">
        <v>1666</v>
      </c>
      <c r="C827" s="31" t="s">
        <v>28</v>
      </c>
      <c r="D827" s="31" t="s">
        <v>53</v>
      </c>
      <c r="E827" s="31">
        <v>168</v>
      </c>
      <c r="F827" s="13"/>
      <c r="G827" s="31">
        <v>11653.36</v>
      </c>
      <c r="H827" s="31">
        <v>1957764.48</v>
      </c>
      <c r="I827" s="32">
        <v>45706</v>
      </c>
      <c r="J827" s="32">
        <v>45874</v>
      </c>
      <c r="K827" s="31" t="s">
        <v>46</v>
      </c>
      <c r="L827" s="33" t="s">
        <v>17</v>
      </c>
      <c r="M827" s="13" t="str">
        <f>PROPER(TRIM(SUBSTITUTE(B827,"###"," ")))</f>
        <v>Law Mini</v>
      </c>
      <c r="N827" s="13" t="str">
        <f>PROPER(TRIM(SUBSTITUTE(C827,"###"," ")))</f>
        <v>Furniture</v>
      </c>
      <c r="O827" s="13" t="str">
        <f>PROPER(TRIM(SUBSTITUTE(D827,"###"," ")))</f>
        <v>Abc Pvt Ltd</v>
      </c>
      <c r="P827" s="13" t="str">
        <f t="shared" si="84"/>
        <v>Law Mini</v>
      </c>
      <c r="Q827" s="34" t="str">
        <f t="shared" si="85"/>
        <v>Furniture</v>
      </c>
      <c r="R827" s="13" t="str">
        <f t="shared" si="86"/>
        <v>Abc Pvt Ltd</v>
      </c>
      <c r="S827" s="35">
        <f t="shared" si="87"/>
        <v>168</v>
      </c>
      <c r="T827" s="35">
        <f t="shared" si="88"/>
        <v>0</v>
      </c>
      <c r="U827" s="14">
        <f t="shared" si="89"/>
        <v>11653.36</v>
      </c>
      <c r="V827" s="14">
        <f t="shared" si="90"/>
        <v>1957764.48</v>
      </c>
      <c r="W827" s="13" t="str">
        <v>In Stock</v>
      </c>
      <c r="X827" s="13" t="str">
        <v>No</v>
      </c>
      <c r="Y827" s="13">
        <v>0</v>
      </c>
    </row>
    <row r="828" spans="1:25" x14ac:dyDescent="0.3">
      <c r="A828" s="31" t="s">
        <v>1667</v>
      </c>
      <c r="B828" s="31" t="s">
        <v>1668</v>
      </c>
      <c r="C828" s="31" t="s">
        <v>44</v>
      </c>
      <c r="D828" s="31" t="s">
        <v>24</v>
      </c>
      <c r="E828" s="31">
        <v>178</v>
      </c>
      <c r="F828" s="31">
        <v>40</v>
      </c>
      <c r="G828" s="31">
        <v>10358.129999999999</v>
      </c>
      <c r="H828" s="31">
        <v>1843747.14</v>
      </c>
      <c r="I828" s="32">
        <v>45694</v>
      </c>
      <c r="J828" s="32">
        <v>45915</v>
      </c>
      <c r="K828" s="31" t="s">
        <v>46</v>
      </c>
      <c r="L828" s="33" t="s">
        <v>33</v>
      </c>
      <c r="M828" s="13" t="str">
        <f>PROPER(TRIM(SUBSTITUTE(B828,"###"," ")))</f>
        <v>Against Lite</v>
      </c>
      <c r="N828" s="13" t="str">
        <f>PROPER(TRIM(SUBSTITUTE(C828,"###"," ")))</f>
        <v>Groceries</v>
      </c>
      <c r="O828" s="13" t="str">
        <f>PROPER(TRIM(SUBSTITUTE(D828,"###"," ")))</f>
        <v>Omni Suppliers</v>
      </c>
      <c r="P828" s="13" t="str">
        <f t="shared" si="84"/>
        <v>Against Lite</v>
      </c>
      <c r="Q828" s="34" t="str">
        <f t="shared" si="85"/>
        <v>Groceries</v>
      </c>
      <c r="R828" s="13" t="str">
        <f t="shared" si="86"/>
        <v>Omni Suppliers</v>
      </c>
      <c r="S828" s="35">
        <f t="shared" si="87"/>
        <v>178</v>
      </c>
      <c r="T828" s="35">
        <f t="shared" si="88"/>
        <v>40</v>
      </c>
      <c r="U828" s="14">
        <f t="shared" si="89"/>
        <v>10358.129999999999</v>
      </c>
      <c r="V828" s="14">
        <f t="shared" si="90"/>
        <v>1843747.14</v>
      </c>
      <c r="W828" s="13" t="str">
        <v>In Stock</v>
      </c>
      <c r="X828" s="13" t="str">
        <v>No</v>
      </c>
      <c r="Y828" s="13">
        <v>0</v>
      </c>
    </row>
    <row r="829" spans="1:25" x14ac:dyDescent="0.3">
      <c r="A829" s="31" t="s">
        <v>1669</v>
      </c>
      <c r="B829" s="31" t="s">
        <v>1670</v>
      </c>
      <c r="C829" s="31" t="s">
        <v>44</v>
      </c>
      <c r="D829" s="31" t="s">
        <v>24</v>
      </c>
      <c r="E829" s="31">
        <v>187</v>
      </c>
      <c r="F829" s="31">
        <v>90</v>
      </c>
      <c r="G829" s="31">
        <v>17887.18</v>
      </c>
      <c r="H829" s="31">
        <v>3344902.66</v>
      </c>
      <c r="I829" s="32">
        <v>45745</v>
      </c>
      <c r="J829" s="32">
        <v>45924</v>
      </c>
      <c r="K829" s="31" t="s">
        <v>25</v>
      </c>
      <c r="L829" s="33" t="s">
        <v>21</v>
      </c>
      <c r="M829" s="13" t="str">
        <f>PROPER(TRIM(SUBSTITUTE(B829,"###"," ")))</f>
        <v>Pass Pro</v>
      </c>
      <c r="N829" s="13" t="str">
        <f>PROPER(TRIM(SUBSTITUTE(C829,"###"," ")))</f>
        <v>Groceries</v>
      </c>
      <c r="O829" s="13" t="str">
        <f>PROPER(TRIM(SUBSTITUTE(D829,"###"," ")))</f>
        <v>Omni Suppliers</v>
      </c>
      <c r="P829" s="13" t="str">
        <f t="shared" si="84"/>
        <v>Pass Pro</v>
      </c>
      <c r="Q829" s="34" t="str">
        <f t="shared" si="85"/>
        <v>Groceries</v>
      </c>
      <c r="R829" s="13" t="str">
        <f t="shared" si="86"/>
        <v>Omni Suppliers</v>
      </c>
      <c r="S829" s="35">
        <f t="shared" si="87"/>
        <v>187</v>
      </c>
      <c r="T829" s="35">
        <f t="shared" si="88"/>
        <v>90</v>
      </c>
      <c r="U829" s="14">
        <f t="shared" si="89"/>
        <v>17887.18</v>
      </c>
      <c r="V829" s="14">
        <f t="shared" si="90"/>
        <v>3344902.66</v>
      </c>
      <c r="W829" s="13" t="str">
        <v>In Stock</v>
      </c>
      <c r="X829" s="13" t="str">
        <v>No</v>
      </c>
      <c r="Y829" s="13">
        <v>0</v>
      </c>
    </row>
    <row r="830" spans="1:25" x14ac:dyDescent="0.3">
      <c r="A830" s="31" t="s">
        <v>1671</v>
      </c>
      <c r="B830" s="31" t="s">
        <v>1672</v>
      </c>
      <c r="C830" s="31" t="s">
        <v>14</v>
      </c>
      <c r="D830" s="31" t="s">
        <v>41</v>
      </c>
      <c r="E830" s="31">
        <v>39</v>
      </c>
      <c r="F830" s="31">
        <v>24</v>
      </c>
      <c r="G830" s="31">
        <v>8417.99</v>
      </c>
      <c r="H830" s="31">
        <v>328301.61</v>
      </c>
      <c r="I830" s="32">
        <v>45731</v>
      </c>
      <c r="J830" s="32">
        <v>45921</v>
      </c>
      <c r="K830" s="31" t="s">
        <v>16</v>
      </c>
      <c r="L830" s="33" t="s">
        <v>33</v>
      </c>
      <c r="M830" s="13" t="str">
        <f>PROPER(TRIM(SUBSTITUTE(B830,"###"," ")))</f>
        <v>Worry Lite</v>
      </c>
      <c r="N830" s="13" t="str">
        <f>PROPER(TRIM(SUBSTITUTE(C830,"###"," ")))</f>
        <v>Clothing</v>
      </c>
      <c r="O830" s="13" t="str">
        <f>PROPER(TRIM(SUBSTITUTE(D830,"###"," ")))</f>
        <v>Quickstock</v>
      </c>
      <c r="P830" s="13" t="str">
        <f t="shared" si="84"/>
        <v>Worry Lite</v>
      </c>
      <c r="Q830" s="34" t="str">
        <f t="shared" si="85"/>
        <v>Clothing</v>
      </c>
      <c r="R830" s="13" t="str">
        <f t="shared" si="86"/>
        <v>Quickstock</v>
      </c>
      <c r="S830" s="35">
        <f t="shared" si="87"/>
        <v>39</v>
      </c>
      <c r="T830" s="35">
        <f t="shared" si="88"/>
        <v>24</v>
      </c>
      <c r="U830" s="14">
        <f t="shared" si="89"/>
        <v>8417.99</v>
      </c>
      <c r="V830" s="14">
        <f t="shared" si="90"/>
        <v>328301.61</v>
      </c>
      <c r="W830" s="13" t="str">
        <v>In Stock</v>
      </c>
      <c r="X830" s="13" t="str">
        <v>No</v>
      </c>
      <c r="Y830" s="13">
        <v>0</v>
      </c>
    </row>
    <row r="831" spans="1:25" x14ac:dyDescent="0.3">
      <c r="A831" s="31" t="s">
        <v>1673</v>
      </c>
      <c r="B831" s="31" t="s">
        <v>1256</v>
      </c>
      <c r="C831" s="31" t="s">
        <v>28</v>
      </c>
      <c r="D831" s="31" t="s">
        <v>45</v>
      </c>
      <c r="E831" s="31">
        <v>22</v>
      </c>
      <c r="F831" s="31">
        <v>34</v>
      </c>
      <c r="G831" s="31">
        <v>10912.89</v>
      </c>
      <c r="H831" s="31">
        <v>240083.58</v>
      </c>
      <c r="I831" s="32">
        <v>45840</v>
      </c>
      <c r="J831" s="32">
        <v>45898</v>
      </c>
      <c r="K831" s="13"/>
      <c r="L831" s="33" t="s">
        <v>17</v>
      </c>
      <c r="M831" s="13" t="str">
        <f>PROPER(TRIM(SUBSTITUTE(B831,"###"," ")))</f>
        <v>Instead Plus</v>
      </c>
      <c r="N831" s="13" t="str">
        <f>PROPER(TRIM(SUBSTITUTE(C831,"###"," ")))</f>
        <v>Furniture</v>
      </c>
      <c r="O831" s="13" t="str">
        <f>PROPER(TRIM(SUBSTITUTE(D831,"###"," ")))</f>
        <v>Retailmart Inc</v>
      </c>
      <c r="P831" s="13" t="str">
        <f t="shared" si="84"/>
        <v>Instead Plus</v>
      </c>
      <c r="Q831" s="34" t="str">
        <f t="shared" si="85"/>
        <v>Furniture</v>
      </c>
      <c r="R831" s="13" t="str">
        <f t="shared" si="86"/>
        <v>Retailmart Inc</v>
      </c>
      <c r="S831" s="35">
        <f t="shared" si="87"/>
        <v>22</v>
      </c>
      <c r="T831" s="35">
        <f t="shared" si="88"/>
        <v>34</v>
      </c>
      <c r="U831" s="14">
        <f t="shared" si="89"/>
        <v>10912.89</v>
      </c>
      <c r="V831" s="14">
        <f t="shared" si="90"/>
        <v>240083.58</v>
      </c>
      <c r="W831" s="13" t="str">
        <v>Low Stock</v>
      </c>
      <c r="X831" s="13" t="str">
        <v>Yes</v>
      </c>
      <c r="Y831" s="13">
        <v>1</v>
      </c>
    </row>
    <row r="832" spans="1:25" x14ac:dyDescent="0.3">
      <c r="A832" s="31" t="s">
        <v>1674</v>
      </c>
      <c r="B832" s="31" t="s">
        <v>1675</v>
      </c>
      <c r="C832" s="31" t="s">
        <v>20</v>
      </c>
      <c r="D832" s="31" t="s">
        <v>53</v>
      </c>
      <c r="E832" s="31">
        <v>135</v>
      </c>
      <c r="F832" s="31">
        <v>60</v>
      </c>
      <c r="G832" s="31">
        <v>5949.11</v>
      </c>
      <c r="H832" s="31">
        <v>803129.85</v>
      </c>
      <c r="I832" s="32">
        <v>45839</v>
      </c>
      <c r="J832" s="32">
        <v>45915</v>
      </c>
      <c r="K832" s="31" t="s">
        <v>29</v>
      </c>
      <c r="L832" s="33" t="s">
        <v>21</v>
      </c>
      <c r="M832" s="13" t="str">
        <f>PROPER(TRIM(SUBSTITUTE(B832,"###"," ")))</f>
        <v>Establish Mini</v>
      </c>
      <c r="N832" s="13" t="str">
        <f>PROPER(TRIM(SUBSTITUTE(C832,"###"," ")))</f>
        <v>Toys</v>
      </c>
      <c r="O832" s="13" t="str">
        <f>PROPER(TRIM(SUBSTITUTE(D832,"###"," ")))</f>
        <v>Abc Pvt Ltd</v>
      </c>
      <c r="P832" s="13" t="str">
        <f t="shared" si="84"/>
        <v>Establish Mini</v>
      </c>
      <c r="Q832" s="34" t="str">
        <f t="shared" si="85"/>
        <v>Toys</v>
      </c>
      <c r="R832" s="13" t="str">
        <f t="shared" si="86"/>
        <v>Abc Pvt Ltd</v>
      </c>
      <c r="S832" s="35">
        <f t="shared" si="87"/>
        <v>135</v>
      </c>
      <c r="T832" s="35">
        <f t="shared" si="88"/>
        <v>60</v>
      </c>
      <c r="U832" s="14">
        <f t="shared" si="89"/>
        <v>5949.11</v>
      </c>
      <c r="V832" s="14">
        <f t="shared" si="90"/>
        <v>803129.85</v>
      </c>
      <c r="W832" s="13" t="str">
        <v>In Stock</v>
      </c>
      <c r="X832" s="13" t="str">
        <v>No</v>
      </c>
      <c r="Y832" s="13">
        <v>0</v>
      </c>
    </row>
    <row r="833" spans="1:25" x14ac:dyDescent="0.3">
      <c r="A833" s="31" t="s">
        <v>1676</v>
      </c>
      <c r="B833" s="31" t="s">
        <v>1677</v>
      </c>
      <c r="C833" s="31" t="s">
        <v>40</v>
      </c>
      <c r="D833" s="31" t="s">
        <v>41</v>
      </c>
      <c r="E833" s="31">
        <v>45</v>
      </c>
      <c r="F833" s="31">
        <v>47</v>
      </c>
      <c r="G833" s="31">
        <v>12739.05</v>
      </c>
      <c r="H833" s="31">
        <v>573257.25</v>
      </c>
      <c r="I833" s="32">
        <v>45846</v>
      </c>
      <c r="J833" s="32">
        <v>45877</v>
      </c>
      <c r="K833" s="31" t="s">
        <v>46</v>
      </c>
      <c r="L833" s="33" t="s">
        <v>33</v>
      </c>
      <c r="M833" s="13" t="str">
        <f>PROPER(TRIM(SUBSTITUTE(B833,"###"," ")))</f>
        <v>Less Mini</v>
      </c>
      <c r="N833" s="13" t="str">
        <f>PROPER(TRIM(SUBSTITUTE(C833,"###"," ")))</f>
        <v>Electronics</v>
      </c>
      <c r="O833" s="13" t="str">
        <f>PROPER(TRIM(SUBSTITUTE(D833,"###"," ")))</f>
        <v>Quickstock</v>
      </c>
      <c r="P833" s="13" t="str">
        <f t="shared" si="84"/>
        <v>Less Mini</v>
      </c>
      <c r="Q833" s="34" t="str">
        <f t="shared" si="85"/>
        <v>Electronics</v>
      </c>
      <c r="R833" s="13" t="str">
        <f t="shared" si="86"/>
        <v>Quickstock</v>
      </c>
      <c r="S833" s="35">
        <f t="shared" si="87"/>
        <v>45</v>
      </c>
      <c r="T833" s="35">
        <f t="shared" si="88"/>
        <v>47</v>
      </c>
      <c r="U833" s="14">
        <f t="shared" si="89"/>
        <v>12739.05</v>
      </c>
      <c r="V833" s="14">
        <f t="shared" si="90"/>
        <v>573257.25</v>
      </c>
      <c r="W833" s="13" t="str">
        <v>Low Stock</v>
      </c>
      <c r="X833" s="13" t="str">
        <v>Yes</v>
      </c>
      <c r="Y833" s="13">
        <v>1</v>
      </c>
    </row>
    <row r="834" spans="1:25" x14ac:dyDescent="0.3">
      <c r="A834" s="31" t="s">
        <v>1678</v>
      </c>
      <c r="B834" s="31" t="s">
        <v>1679</v>
      </c>
      <c r="C834" s="31" t="s">
        <v>28</v>
      </c>
      <c r="D834" s="31" t="s">
        <v>45</v>
      </c>
      <c r="E834" s="31">
        <v>67</v>
      </c>
      <c r="F834" s="31">
        <v>34</v>
      </c>
      <c r="G834" s="31">
        <v>17595.96</v>
      </c>
      <c r="H834" s="31">
        <v>1178929.32</v>
      </c>
      <c r="I834" s="32">
        <v>45739</v>
      </c>
      <c r="J834" s="32">
        <v>45889</v>
      </c>
      <c r="K834" s="31" t="s">
        <v>54</v>
      </c>
      <c r="L834" s="33" t="s">
        <v>17</v>
      </c>
      <c r="M834" s="13" t="str">
        <f>PROPER(TRIM(SUBSTITUTE(B834,"###"," ")))</f>
        <v>Value Lite</v>
      </c>
      <c r="N834" s="13" t="str">
        <f>PROPER(TRIM(SUBSTITUTE(C834,"###"," ")))</f>
        <v>Furniture</v>
      </c>
      <c r="O834" s="13" t="str">
        <f>PROPER(TRIM(SUBSTITUTE(D834,"###"," ")))</f>
        <v>Retailmart Inc</v>
      </c>
      <c r="P834" s="13" t="str">
        <f t="shared" si="84"/>
        <v>Value Lite</v>
      </c>
      <c r="Q834" s="34" t="str">
        <f t="shared" si="85"/>
        <v>Furniture</v>
      </c>
      <c r="R834" s="13" t="str">
        <f t="shared" si="86"/>
        <v>Retailmart Inc</v>
      </c>
      <c r="S834" s="35">
        <f t="shared" si="87"/>
        <v>67</v>
      </c>
      <c r="T834" s="35">
        <f t="shared" si="88"/>
        <v>34</v>
      </c>
      <c r="U834" s="14">
        <f t="shared" si="89"/>
        <v>17595.96</v>
      </c>
      <c r="V834" s="14">
        <f t="shared" si="90"/>
        <v>1178929.3199999998</v>
      </c>
      <c r="W834" s="13" t="str">
        <v>In Stock</v>
      </c>
      <c r="X834" s="13" t="str">
        <v>No</v>
      </c>
      <c r="Y834" s="13">
        <v>0</v>
      </c>
    </row>
    <row r="835" spans="1:25" x14ac:dyDescent="0.3">
      <c r="A835" s="31" t="s">
        <v>1680</v>
      </c>
      <c r="B835" s="31" t="s">
        <v>1681</v>
      </c>
      <c r="C835" s="31" t="s">
        <v>14</v>
      </c>
      <c r="D835" s="31" t="s">
        <v>24</v>
      </c>
      <c r="E835" s="31">
        <v>23</v>
      </c>
      <c r="F835" s="31">
        <v>23</v>
      </c>
      <c r="G835" s="31">
        <v>3074.32</v>
      </c>
      <c r="H835" s="31">
        <v>70709.36</v>
      </c>
      <c r="I835" s="32">
        <v>45760</v>
      </c>
      <c r="J835" s="32">
        <v>45871</v>
      </c>
      <c r="K835" s="31" t="s">
        <v>54</v>
      </c>
      <c r="L835" s="33" t="s">
        <v>33</v>
      </c>
      <c r="M835" s="13" t="str">
        <f>PROPER(TRIM(SUBSTITUTE(B835,"###"," ")))</f>
        <v>Total X</v>
      </c>
      <c r="N835" s="13" t="str">
        <f>PROPER(TRIM(SUBSTITUTE(C835,"###"," ")))</f>
        <v>Clothing</v>
      </c>
      <c r="O835" s="13" t="str">
        <f>PROPER(TRIM(SUBSTITUTE(D835,"###"," ")))</f>
        <v>Omni Suppliers</v>
      </c>
      <c r="P835" s="13" t="str">
        <f t="shared" ref="P835:P898" si="91">IF(M835="","Unknown",M835)</f>
        <v>Total X</v>
      </c>
      <c r="Q835" s="34" t="str">
        <f t="shared" ref="Q835:Q898" si="92">IF(N835="","Unknown",N835)</f>
        <v>Clothing</v>
      </c>
      <c r="R835" s="13" t="str">
        <f t="shared" ref="R835:R898" si="93">IF(O835="","Others",O835)</f>
        <v>Omni Suppliers</v>
      </c>
      <c r="S835" s="35">
        <f t="shared" ref="S835:S898" si="94">VALUE(E835)</f>
        <v>23</v>
      </c>
      <c r="T835" s="35">
        <f t="shared" ref="T835:T898" si="95">VALUE(F835)</f>
        <v>23</v>
      </c>
      <c r="U835" s="14">
        <f t="shared" ref="U835:U898" si="96">VALUE(G835)</f>
        <v>3074.32</v>
      </c>
      <c r="V835" s="14">
        <f t="shared" ref="V835:V898" si="97">E835*G835</f>
        <v>70709.36</v>
      </c>
      <c r="W835" s="13" t="str">
        <v>Low Stock</v>
      </c>
      <c r="X835" s="13" t="str">
        <v>No</v>
      </c>
      <c r="Y835" s="13">
        <v>1</v>
      </c>
    </row>
    <row r="836" spans="1:25" x14ac:dyDescent="0.3">
      <c r="A836" s="31" t="s">
        <v>1682</v>
      </c>
      <c r="B836" s="31" t="s">
        <v>1683</v>
      </c>
      <c r="C836" s="31" t="s">
        <v>20</v>
      </c>
      <c r="D836" s="31" t="s">
        <v>53</v>
      </c>
      <c r="E836" s="31">
        <v>176</v>
      </c>
      <c r="F836" s="31">
        <v>72</v>
      </c>
      <c r="G836" s="31">
        <v>5685.32</v>
      </c>
      <c r="H836" s="31">
        <v>1000616.32</v>
      </c>
      <c r="I836" s="32">
        <v>45763</v>
      </c>
      <c r="J836" s="32">
        <v>45858</v>
      </c>
      <c r="K836" s="31" t="s">
        <v>57</v>
      </c>
      <c r="L836" s="33" t="s">
        <v>33</v>
      </c>
      <c r="M836" s="13" t="str">
        <f>PROPER(TRIM(SUBSTITUTE(B836,"###"," ")))</f>
        <v>Her X</v>
      </c>
      <c r="N836" s="13" t="str">
        <f>PROPER(TRIM(SUBSTITUTE(C836,"###"," ")))</f>
        <v>Toys</v>
      </c>
      <c r="O836" s="13" t="str">
        <f>PROPER(TRIM(SUBSTITUTE(D836,"###"," ")))</f>
        <v>Abc Pvt Ltd</v>
      </c>
      <c r="P836" s="13" t="str">
        <f t="shared" si="91"/>
        <v>Her X</v>
      </c>
      <c r="Q836" s="34" t="str">
        <f t="shared" si="92"/>
        <v>Toys</v>
      </c>
      <c r="R836" s="13" t="str">
        <f t="shared" si="93"/>
        <v>Abc Pvt Ltd</v>
      </c>
      <c r="S836" s="35">
        <f t="shared" si="94"/>
        <v>176</v>
      </c>
      <c r="T836" s="35">
        <f t="shared" si="95"/>
        <v>72</v>
      </c>
      <c r="U836" s="14">
        <f t="shared" si="96"/>
        <v>5685.32</v>
      </c>
      <c r="V836" s="14">
        <f t="shared" si="97"/>
        <v>1000616.32</v>
      </c>
      <c r="W836" s="13" t="str">
        <v>In Stock</v>
      </c>
      <c r="X836" s="13" t="str">
        <v>No</v>
      </c>
      <c r="Y836" s="13">
        <v>0</v>
      </c>
    </row>
    <row r="837" spans="1:25" x14ac:dyDescent="0.3">
      <c r="A837" s="31" t="s">
        <v>1684</v>
      </c>
      <c r="B837" s="31" t="s">
        <v>1685</v>
      </c>
      <c r="C837" s="31" t="s">
        <v>40</v>
      </c>
      <c r="D837" s="31" t="s">
        <v>41</v>
      </c>
      <c r="E837" s="31">
        <v>108</v>
      </c>
      <c r="F837" s="31">
        <v>88</v>
      </c>
      <c r="G837" s="31">
        <v>7866.89</v>
      </c>
      <c r="H837" s="31">
        <v>849624.12</v>
      </c>
      <c r="I837" s="32">
        <v>45673</v>
      </c>
      <c r="J837" s="32">
        <v>45897</v>
      </c>
      <c r="K837" s="31" t="s">
        <v>46</v>
      </c>
      <c r="L837" s="33" t="s">
        <v>21</v>
      </c>
      <c r="M837" s="13" t="str">
        <f>PROPER(TRIM(SUBSTITUTE(B837,"###"," ")))</f>
        <v>Suffer Lite</v>
      </c>
      <c r="N837" s="13" t="str">
        <f>PROPER(TRIM(SUBSTITUTE(C837,"###"," ")))</f>
        <v>Electronics</v>
      </c>
      <c r="O837" s="13" t="str">
        <f>PROPER(TRIM(SUBSTITUTE(D837,"###"," ")))</f>
        <v>Quickstock</v>
      </c>
      <c r="P837" s="13" t="str">
        <f t="shared" si="91"/>
        <v>Suffer Lite</v>
      </c>
      <c r="Q837" s="34" t="str">
        <f t="shared" si="92"/>
        <v>Electronics</v>
      </c>
      <c r="R837" s="13" t="str">
        <f t="shared" si="93"/>
        <v>Quickstock</v>
      </c>
      <c r="S837" s="35">
        <f t="shared" si="94"/>
        <v>108</v>
      </c>
      <c r="T837" s="35">
        <f t="shared" si="95"/>
        <v>88</v>
      </c>
      <c r="U837" s="14">
        <f t="shared" si="96"/>
        <v>7866.89</v>
      </c>
      <c r="V837" s="14">
        <f t="shared" si="97"/>
        <v>849624.12</v>
      </c>
      <c r="W837" s="13" t="str">
        <v>In Stock</v>
      </c>
      <c r="X837" s="13" t="str">
        <v>No</v>
      </c>
      <c r="Y837" s="13">
        <v>0</v>
      </c>
    </row>
    <row r="838" spans="1:25" x14ac:dyDescent="0.3">
      <c r="A838" s="31" t="s">
        <v>1686</v>
      </c>
      <c r="B838" s="31" t="s">
        <v>1687</v>
      </c>
      <c r="C838" s="31" t="s">
        <v>20</v>
      </c>
      <c r="D838" s="31" t="s">
        <v>45</v>
      </c>
      <c r="E838" s="31">
        <v>61</v>
      </c>
      <c r="F838" s="31">
        <v>60</v>
      </c>
      <c r="G838" s="31">
        <v>50.23</v>
      </c>
      <c r="H838" s="31">
        <v>3064.03</v>
      </c>
      <c r="I838" s="32">
        <v>45805</v>
      </c>
      <c r="J838" s="32">
        <v>45922</v>
      </c>
      <c r="K838" s="31" t="s">
        <v>29</v>
      </c>
      <c r="L838" s="33" t="s">
        <v>58</v>
      </c>
      <c r="M838" s="13" t="str">
        <f>PROPER(TRIM(SUBSTITUTE(B838,"###"," ")))</f>
        <v>Material Plus</v>
      </c>
      <c r="N838" s="13" t="str">
        <f>PROPER(TRIM(SUBSTITUTE(C838,"###"," ")))</f>
        <v>Toys</v>
      </c>
      <c r="O838" s="13" t="str">
        <f>PROPER(TRIM(SUBSTITUTE(D838,"###"," ")))</f>
        <v>Retailmart Inc</v>
      </c>
      <c r="P838" s="13" t="str">
        <f t="shared" si="91"/>
        <v>Material Plus</v>
      </c>
      <c r="Q838" s="34" t="str">
        <f t="shared" si="92"/>
        <v>Toys</v>
      </c>
      <c r="R838" s="13" t="str">
        <f t="shared" si="93"/>
        <v>Retailmart Inc</v>
      </c>
      <c r="S838" s="35">
        <f t="shared" si="94"/>
        <v>61</v>
      </c>
      <c r="T838" s="35">
        <f t="shared" si="95"/>
        <v>60</v>
      </c>
      <c r="U838" s="14">
        <f t="shared" si="96"/>
        <v>50.23</v>
      </c>
      <c r="V838" s="14">
        <f t="shared" si="97"/>
        <v>3064.0299999999997</v>
      </c>
      <c r="W838" s="13" t="str">
        <v>In Stock</v>
      </c>
      <c r="X838" s="13" t="str">
        <v>No</v>
      </c>
      <c r="Y838" s="13">
        <v>0</v>
      </c>
    </row>
    <row r="839" spans="1:25" x14ac:dyDescent="0.3">
      <c r="A839" s="31" t="s">
        <v>1688</v>
      </c>
      <c r="B839" s="31" t="s">
        <v>1689</v>
      </c>
      <c r="C839" s="31" t="s">
        <v>14</v>
      </c>
      <c r="D839" s="31" t="s">
        <v>41</v>
      </c>
      <c r="E839" s="31">
        <v>187</v>
      </c>
      <c r="F839" s="13"/>
      <c r="G839" s="31">
        <v>7275.42</v>
      </c>
      <c r="H839" s="31">
        <v>1360503.54</v>
      </c>
      <c r="I839" s="32">
        <v>45785</v>
      </c>
      <c r="J839" s="32">
        <v>45911</v>
      </c>
      <c r="K839" s="31" t="s">
        <v>57</v>
      </c>
      <c r="L839" s="33" t="s">
        <v>33</v>
      </c>
      <c r="M839" s="13" t="str">
        <f>PROPER(TRIM(SUBSTITUTE(B839,"###"," ")))</f>
        <v>Responsibility Pro</v>
      </c>
      <c r="N839" s="13" t="str">
        <f>PROPER(TRIM(SUBSTITUTE(C839,"###"," ")))</f>
        <v>Clothing</v>
      </c>
      <c r="O839" s="13" t="str">
        <f>PROPER(TRIM(SUBSTITUTE(D839,"###"," ")))</f>
        <v>Quickstock</v>
      </c>
      <c r="P839" s="13" t="str">
        <f t="shared" si="91"/>
        <v>Responsibility Pro</v>
      </c>
      <c r="Q839" s="34" t="str">
        <f t="shared" si="92"/>
        <v>Clothing</v>
      </c>
      <c r="R839" s="13" t="str">
        <f t="shared" si="93"/>
        <v>Quickstock</v>
      </c>
      <c r="S839" s="35">
        <f t="shared" si="94"/>
        <v>187</v>
      </c>
      <c r="T839" s="35">
        <f t="shared" si="95"/>
        <v>0</v>
      </c>
      <c r="U839" s="14">
        <f t="shared" si="96"/>
        <v>7275.42</v>
      </c>
      <c r="V839" s="14">
        <f t="shared" si="97"/>
        <v>1360503.54</v>
      </c>
      <c r="W839" s="13" t="str">
        <v>In Stock</v>
      </c>
      <c r="X839" s="13" t="str">
        <v>No</v>
      </c>
      <c r="Y839" s="13">
        <v>0</v>
      </c>
    </row>
    <row r="840" spans="1:25" x14ac:dyDescent="0.3">
      <c r="A840" s="31" t="s">
        <v>1690</v>
      </c>
      <c r="B840" s="31" t="s">
        <v>1691</v>
      </c>
      <c r="C840" s="31" t="s">
        <v>14</v>
      </c>
      <c r="D840" s="31" t="s">
        <v>15</v>
      </c>
      <c r="E840" s="31">
        <v>102</v>
      </c>
      <c r="F840" s="31">
        <v>57</v>
      </c>
      <c r="G840" s="31">
        <v>251.31</v>
      </c>
      <c r="H840" s="31">
        <v>25633.62</v>
      </c>
      <c r="I840" s="32">
        <v>45830</v>
      </c>
      <c r="J840" s="32">
        <v>45899</v>
      </c>
      <c r="K840" s="31" t="s">
        <v>46</v>
      </c>
      <c r="L840" s="33" t="s">
        <v>58</v>
      </c>
      <c r="M840" s="13" t="str">
        <f>PROPER(TRIM(SUBSTITUTE(B840,"###"," ")))</f>
        <v>Education X</v>
      </c>
      <c r="N840" s="13" t="str">
        <f>PROPER(TRIM(SUBSTITUTE(C840,"###"," ")))</f>
        <v>Clothing</v>
      </c>
      <c r="O840" s="13" t="str">
        <f>PROPER(TRIM(SUBSTITUTE(D840,"###"," ")))</f>
        <v>Global Traders</v>
      </c>
      <c r="P840" s="13" t="str">
        <f t="shared" si="91"/>
        <v>Education X</v>
      </c>
      <c r="Q840" s="34" t="str">
        <f t="shared" si="92"/>
        <v>Clothing</v>
      </c>
      <c r="R840" s="13" t="str">
        <f t="shared" si="93"/>
        <v>Global Traders</v>
      </c>
      <c r="S840" s="35">
        <f t="shared" si="94"/>
        <v>102</v>
      </c>
      <c r="T840" s="35">
        <f t="shared" si="95"/>
        <v>57</v>
      </c>
      <c r="U840" s="14">
        <f t="shared" si="96"/>
        <v>251.31</v>
      </c>
      <c r="V840" s="14">
        <f t="shared" si="97"/>
        <v>25633.62</v>
      </c>
      <c r="W840" s="13" t="str">
        <v>In Stock</v>
      </c>
      <c r="X840" s="13" t="str">
        <v>No</v>
      </c>
      <c r="Y840" s="13">
        <v>0</v>
      </c>
    </row>
    <row r="841" spans="1:25" x14ac:dyDescent="0.3">
      <c r="A841" s="31" t="s">
        <v>1692</v>
      </c>
      <c r="B841" s="31" t="s">
        <v>1693</v>
      </c>
      <c r="C841" s="31" t="s">
        <v>44</v>
      </c>
      <c r="D841" s="31" t="s">
        <v>45</v>
      </c>
      <c r="E841" s="31">
        <v>2</v>
      </c>
      <c r="F841" s="31">
        <v>70</v>
      </c>
      <c r="G841" s="31">
        <v>1085.42</v>
      </c>
      <c r="H841" s="31">
        <v>2170.84</v>
      </c>
      <c r="I841" s="32">
        <v>45738</v>
      </c>
      <c r="J841" s="32">
        <v>45905</v>
      </c>
      <c r="K841" s="13"/>
      <c r="L841" s="33" t="s">
        <v>30</v>
      </c>
      <c r="M841" s="13" t="str">
        <f>PROPER(TRIM(SUBSTITUTE(B841,"###"," ")))</f>
        <v>Wonder Max</v>
      </c>
      <c r="N841" s="13" t="str">
        <f>PROPER(TRIM(SUBSTITUTE(C841,"###"," ")))</f>
        <v>Groceries</v>
      </c>
      <c r="O841" s="13" t="str">
        <f>PROPER(TRIM(SUBSTITUTE(D841,"###"," ")))</f>
        <v>Retailmart Inc</v>
      </c>
      <c r="P841" s="13" t="str">
        <f t="shared" si="91"/>
        <v>Wonder Max</v>
      </c>
      <c r="Q841" s="34" t="str">
        <f t="shared" si="92"/>
        <v>Groceries</v>
      </c>
      <c r="R841" s="13" t="str">
        <f t="shared" si="93"/>
        <v>Retailmart Inc</v>
      </c>
      <c r="S841" s="35">
        <f t="shared" si="94"/>
        <v>2</v>
      </c>
      <c r="T841" s="35">
        <f t="shared" si="95"/>
        <v>70</v>
      </c>
      <c r="U841" s="14">
        <f t="shared" si="96"/>
        <v>1085.42</v>
      </c>
      <c r="V841" s="14">
        <f t="shared" si="97"/>
        <v>2170.84</v>
      </c>
      <c r="W841" s="13" t="str">
        <v>Low Stock</v>
      </c>
      <c r="X841" s="13" t="str">
        <v>Yes</v>
      </c>
      <c r="Y841" s="13">
        <v>1</v>
      </c>
    </row>
    <row r="842" spans="1:25" x14ac:dyDescent="0.3">
      <c r="A842" s="31" t="s">
        <v>1694</v>
      </c>
      <c r="B842" s="31" t="s">
        <v>1082</v>
      </c>
      <c r="C842" s="31" t="s">
        <v>40</v>
      </c>
      <c r="D842" s="31" t="s">
        <v>15</v>
      </c>
      <c r="E842" s="31">
        <v>163</v>
      </c>
      <c r="F842" s="31">
        <v>60</v>
      </c>
      <c r="G842" s="31">
        <v>16976.09</v>
      </c>
      <c r="H842" s="31">
        <v>2767102.67</v>
      </c>
      <c r="I842" s="32">
        <v>45729</v>
      </c>
      <c r="J842" s="32">
        <v>45890</v>
      </c>
      <c r="K842" s="31" t="s">
        <v>25</v>
      </c>
      <c r="L842" s="33" t="s">
        <v>30</v>
      </c>
      <c r="M842" s="13" t="str">
        <f>PROPER(TRIM(SUBSTITUTE(B842,"###"," ")))</f>
        <v>Through Max</v>
      </c>
      <c r="N842" s="13" t="str">
        <f>PROPER(TRIM(SUBSTITUTE(C842,"###"," ")))</f>
        <v>Electronics</v>
      </c>
      <c r="O842" s="13" t="str">
        <f>PROPER(TRIM(SUBSTITUTE(D842,"###"," ")))</f>
        <v>Global Traders</v>
      </c>
      <c r="P842" s="13" t="str">
        <f t="shared" si="91"/>
        <v>Through Max</v>
      </c>
      <c r="Q842" s="34" t="str">
        <f t="shared" si="92"/>
        <v>Electronics</v>
      </c>
      <c r="R842" s="13" t="str">
        <f t="shared" si="93"/>
        <v>Global Traders</v>
      </c>
      <c r="S842" s="35">
        <f t="shared" si="94"/>
        <v>163</v>
      </c>
      <c r="T842" s="35">
        <f t="shared" si="95"/>
        <v>60</v>
      </c>
      <c r="U842" s="14">
        <f t="shared" si="96"/>
        <v>16976.09</v>
      </c>
      <c r="V842" s="14">
        <f t="shared" si="97"/>
        <v>2767102.67</v>
      </c>
      <c r="W842" s="13" t="str">
        <v>In Stock</v>
      </c>
      <c r="X842" s="13" t="str">
        <v>No</v>
      </c>
      <c r="Y842" s="13">
        <v>0</v>
      </c>
    </row>
    <row r="843" spans="1:25" x14ac:dyDescent="0.3">
      <c r="A843" s="31" t="s">
        <v>1695</v>
      </c>
      <c r="B843" s="31" t="s">
        <v>1696</v>
      </c>
      <c r="C843" s="31" t="s">
        <v>40</v>
      </c>
      <c r="D843" s="31" t="s">
        <v>41</v>
      </c>
      <c r="E843" s="31">
        <v>49</v>
      </c>
      <c r="F843" s="31">
        <v>49</v>
      </c>
      <c r="G843" s="31">
        <v>6539.64</v>
      </c>
      <c r="H843" s="31">
        <v>320442.36</v>
      </c>
      <c r="I843" s="32">
        <v>45826</v>
      </c>
      <c r="J843" s="32">
        <v>45894</v>
      </c>
      <c r="K843" s="31" t="s">
        <v>57</v>
      </c>
      <c r="L843" s="33" t="s">
        <v>30</v>
      </c>
      <c r="M843" s="13" t="str">
        <f>PROPER(TRIM(SUBSTITUTE(B843,"###"," ")))</f>
        <v>Hear Pro</v>
      </c>
      <c r="N843" s="13" t="str">
        <f>PROPER(TRIM(SUBSTITUTE(C843,"###"," ")))</f>
        <v>Electronics</v>
      </c>
      <c r="O843" s="13" t="str">
        <f>PROPER(TRIM(SUBSTITUTE(D843,"###"," ")))</f>
        <v>Quickstock</v>
      </c>
      <c r="P843" s="13" t="str">
        <f t="shared" si="91"/>
        <v>Hear Pro</v>
      </c>
      <c r="Q843" s="34" t="str">
        <f t="shared" si="92"/>
        <v>Electronics</v>
      </c>
      <c r="R843" s="13" t="str">
        <f t="shared" si="93"/>
        <v>Quickstock</v>
      </c>
      <c r="S843" s="35">
        <f t="shared" si="94"/>
        <v>49</v>
      </c>
      <c r="T843" s="35">
        <f t="shared" si="95"/>
        <v>49</v>
      </c>
      <c r="U843" s="14">
        <f t="shared" si="96"/>
        <v>6539.64</v>
      </c>
      <c r="V843" s="14">
        <f t="shared" si="97"/>
        <v>320442.36000000004</v>
      </c>
      <c r="W843" s="13" t="str">
        <v>Low Stock</v>
      </c>
      <c r="X843" s="13" t="str">
        <v>No</v>
      </c>
      <c r="Y843" s="13">
        <v>1</v>
      </c>
    </row>
    <row r="844" spans="1:25" x14ac:dyDescent="0.3">
      <c r="A844" s="31" t="s">
        <v>1697</v>
      </c>
      <c r="B844" s="31" t="s">
        <v>1698</v>
      </c>
      <c r="C844" s="31" t="s">
        <v>14</v>
      </c>
      <c r="D844" s="31" t="s">
        <v>24</v>
      </c>
      <c r="E844" s="31">
        <v>111</v>
      </c>
      <c r="F844" s="31">
        <v>46</v>
      </c>
      <c r="G844" s="31">
        <v>5465.2</v>
      </c>
      <c r="H844" s="31">
        <v>606637.19999999995</v>
      </c>
      <c r="I844" s="32">
        <v>45682</v>
      </c>
      <c r="J844" s="32">
        <v>45911</v>
      </c>
      <c r="K844" s="13"/>
      <c r="L844" s="33" t="s">
        <v>33</v>
      </c>
      <c r="M844" s="13" t="str">
        <f>PROPER(TRIM(SUBSTITUTE(B844,"###"," ")))</f>
        <v>Current Plus</v>
      </c>
      <c r="N844" s="13" t="str">
        <f>PROPER(TRIM(SUBSTITUTE(C844,"###"," ")))</f>
        <v>Clothing</v>
      </c>
      <c r="O844" s="13" t="str">
        <f>PROPER(TRIM(SUBSTITUTE(D844,"###"," ")))</f>
        <v>Omni Suppliers</v>
      </c>
      <c r="P844" s="13" t="str">
        <f t="shared" si="91"/>
        <v>Current Plus</v>
      </c>
      <c r="Q844" s="34" t="str">
        <f t="shared" si="92"/>
        <v>Clothing</v>
      </c>
      <c r="R844" s="13" t="str">
        <f t="shared" si="93"/>
        <v>Omni Suppliers</v>
      </c>
      <c r="S844" s="35">
        <f t="shared" si="94"/>
        <v>111</v>
      </c>
      <c r="T844" s="35">
        <f t="shared" si="95"/>
        <v>46</v>
      </c>
      <c r="U844" s="14">
        <f t="shared" si="96"/>
        <v>5465.2</v>
      </c>
      <c r="V844" s="14">
        <f t="shared" si="97"/>
        <v>606637.19999999995</v>
      </c>
      <c r="W844" s="13" t="str">
        <v>In Stock</v>
      </c>
      <c r="X844" s="13" t="str">
        <v>No</v>
      </c>
      <c r="Y844" s="13">
        <v>0</v>
      </c>
    </row>
    <row r="845" spans="1:25" x14ac:dyDescent="0.3">
      <c r="A845" s="31" t="s">
        <v>1699</v>
      </c>
      <c r="B845" s="31" t="s">
        <v>1700</v>
      </c>
      <c r="C845" s="31" t="s">
        <v>20</v>
      </c>
      <c r="D845" s="31" t="s">
        <v>53</v>
      </c>
      <c r="E845" s="31">
        <v>125</v>
      </c>
      <c r="F845" s="31">
        <v>66</v>
      </c>
      <c r="G845" s="31">
        <v>16143.54</v>
      </c>
      <c r="H845" s="31">
        <v>2017942.5</v>
      </c>
      <c r="I845" s="32">
        <v>45754</v>
      </c>
      <c r="J845" s="32">
        <v>45869</v>
      </c>
      <c r="K845" s="31" t="s">
        <v>16</v>
      </c>
      <c r="L845" s="33" t="s">
        <v>58</v>
      </c>
      <c r="M845" s="13" t="str">
        <f>PROPER(TRIM(SUBSTITUTE(B845,"###"," ")))</f>
        <v>And X</v>
      </c>
      <c r="N845" s="13" t="str">
        <f>PROPER(TRIM(SUBSTITUTE(C845,"###"," ")))</f>
        <v>Toys</v>
      </c>
      <c r="O845" s="13" t="str">
        <f>PROPER(TRIM(SUBSTITUTE(D845,"###"," ")))</f>
        <v>Abc Pvt Ltd</v>
      </c>
      <c r="P845" s="13" t="str">
        <f t="shared" si="91"/>
        <v>And X</v>
      </c>
      <c r="Q845" s="34" t="str">
        <f t="shared" si="92"/>
        <v>Toys</v>
      </c>
      <c r="R845" s="13" t="str">
        <f t="shared" si="93"/>
        <v>Abc Pvt Ltd</v>
      </c>
      <c r="S845" s="35">
        <f t="shared" si="94"/>
        <v>125</v>
      </c>
      <c r="T845" s="35">
        <f t="shared" si="95"/>
        <v>66</v>
      </c>
      <c r="U845" s="14">
        <f t="shared" si="96"/>
        <v>16143.54</v>
      </c>
      <c r="V845" s="14">
        <f t="shared" si="97"/>
        <v>2017942.5</v>
      </c>
      <c r="W845" s="13" t="str">
        <v>In Stock</v>
      </c>
      <c r="X845" s="13" t="str">
        <v>No</v>
      </c>
      <c r="Y845" s="13">
        <v>0</v>
      </c>
    </row>
    <row r="846" spans="1:25" x14ac:dyDescent="0.3">
      <c r="A846" s="31" t="s">
        <v>1701</v>
      </c>
      <c r="B846" s="31" t="s">
        <v>1702</v>
      </c>
      <c r="C846" s="31" t="s">
        <v>20</v>
      </c>
      <c r="D846" s="31" t="s">
        <v>41</v>
      </c>
      <c r="E846" s="31">
        <v>53</v>
      </c>
      <c r="F846" s="31">
        <v>40</v>
      </c>
      <c r="G846" s="31">
        <v>3034.55</v>
      </c>
      <c r="H846" s="31">
        <v>160831.15</v>
      </c>
      <c r="I846" s="32">
        <v>45753</v>
      </c>
      <c r="J846" s="32">
        <v>45926</v>
      </c>
      <c r="K846" s="31" t="s">
        <v>25</v>
      </c>
      <c r="L846" s="33" t="s">
        <v>17</v>
      </c>
      <c r="M846" s="13" t="str">
        <f>PROPER(TRIM(SUBSTITUTE(B846,"###"," ")))</f>
        <v>Hotel Max</v>
      </c>
      <c r="N846" s="13" t="str">
        <f>PROPER(TRIM(SUBSTITUTE(C846,"###"," ")))</f>
        <v>Toys</v>
      </c>
      <c r="O846" s="13" t="str">
        <f>PROPER(TRIM(SUBSTITUTE(D846,"###"," ")))</f>
        <v>Quickstock</v>
      </c>
      <c r="P846" s="13" t="str">
        <f t="shared" si="91"/>
        <v>Hotel Max</v>
      </c>
      <c r="Q846" s="34" t="str">
        <f t="shared" si="92"/>
        <v>Toys</v>
      </c>
      <c r="R846" s="13" t="str">
        <f t="shared" si="93"/>
        <v>Quickstock</v>
      </c>
      <c r="S846" s="35">
        <f t="shared" si="94"/>
        <v>53</v>
      </c>
      <c r="T846" s="35">
        <f t="shared" si="95"/>
        <v>40</v>
      </c>
      <c r="U846" s="14">
        <f t="shared" si="96"/>
        <v>3034.55</v>
      </c>
      <c r="V846" s="14">
        <f t="shared" si="97"/>
        <v>160831.15000000002</v>
      </c>
      <c r="W846" s="13" t="str">
        <v>In Stock</v>
      </c>
      <c r="X846" s="13" t="str">
        <v>No</v>
      </c>
      <c r="Y846" s="13">
        <v>0</v>
      </c>
    </row>
    <row r="847" spans="1:25" x14ac:dyDescent="0.3">
      <c r="A847" s="31" t="s">
        <v>1703</v>
      </c>
      <c r="B847" s="31" t="s">
        <v>1704</v>
      </c>
      <c r="C847" s="31" t="s">
        <v>20</v>
      </c>
      <c r="D847" s="31" t="s">
        <v>53</v>
      </c>
      <c r="E847" s="31">
        <v>58</v>
      </c>
      <c r="F847" s="31">
        <v>50</v>
      </c>
      <c r="G847" s="31">
        <v>15088.9</v>
      </c>
      <c r="H847" s="31">
        <v>875156.2</v>
      </c>
      <c r="I847" s="32">
        <v>45702</v>
      </c>
      <c r="J847" s="32">
        <v>45870</v>
      </c>
      <c r="K847" s="31" t="s">
        <v>16</v>
      </c>
      <c r="L847" s="33" t="s">
        <v>58</v>
      </c>
      <c r="M847" s="13" t="str">
        <f>PROPER(TRIM(SUBSTITUTE(B847,"###"," ")))</f>
        <v>Force Max</v>
      </c>
      <c r="N847" s="13" t="str">
        <f>PROPER(TRIM(SUBSTITUTE(C847,"###"," ")))</f>
        <v>Toys</v>
      </c>
      <c r="O847" s="13" t="str">
        <f>PROPER(TRIM(SUBSTITUTE(D847,"###"," ")))</f>
        <v>Abc Pvt Ltd</v>
      </c>
      <c r="P847" s="13" t="str">
        <f t="shared" si="91"/>
        <v>Force Max</v>
      </c>
      <c r="Q847" s="34" t="str">
        <f t="shared" si="92"/>
        <v>Toys</v>
      </c>
      <c r="R847" s="13" t="str">
        <f t="shared" si="93"/>
        <v>Abc Pvt Ltd</v>
      </c>
      <c r="S847" s="35">
        <f t="shared" si="94"/>
        <v>58</v>
      </c>
      <c r="T847" s="35">
        <f t="shared" si="95"/>
        <v>50</v>
      </c>
      <c r="U847" s="14">
        <f t="shared" si="96"/>
        <v>15088.9</v>
      </c>
      <c r="V847" s="14">
        <f t="shared" si="97"/>
        <v>875156.2</v>
      </c>
      <c r="W847" s="13" t="str">
        <v>In Stock</v>
      </c>
      <c r="X847" s="13" t="str">
        <v>No</v>
      </c>
      <c r="Y847" s="13">
        <v>0</v>
      </c>
    </row>
    <row r="848" spans="1:25" x14ac:dyDescent="0.3">
      <c r="A848" s="31" t="s">
        <v>1705</v>
      </c>
      <c r="B848" s="31" t="s">
        <v>1706</v>
      </c>
      <c r="C848" s="31" t="s">
        <v>44</v>
      </c>
      <c r="D848" s="31" t="s">
        <v>15</v>
      </c>
      <c r="E848" s="31">
        <v>161</v>
      </c>
      <c r="F848" s="31">
        <v>28</v>
      </c>
      <c r="G848" s="31">
        <v>5413.49</v>
      </c>
      <c r="H848" s="31">
        <v>871571.89</v>
      </c>
      <c r="I848" s="32">
        <v>45757</v>
      </c>
      <c r="J848" s="32">
        <v>45918</v>
      </c>
      <c r="K848" s="13"/>
      <c r="L848" s="33" t="s">
        <v>17</v>
      </c>
      <c r="M848" s="13" t="str">
        <f>PROPER(TRIM(SUBSTITUTE(B848,"###"," ")))</f>
        <v>Outside X</v>
      </c>
      <c r="N848" s="13" t="str">
        <f>PROPER(TRIM(SUBSTITUTE(C848,"###"," ")))</f>
        <v>Groceries</v>
      </c>
      <c r="O848" s="13" t="str">
        <f>PROPER(TRIM(SUBSTITUTE(D848,"###"," ")))</f>
        <v>Global Traders</v>
      </c>
      <c r="P848" s="13" t="str">
        <f t="shared" si="91"/>
        <v>Outside X</v>
      </c>
      <c r="Q848" s="34" t="str">
        <f t="shared" si="92"/>
        <v>Groceries</v>
      </c>
      <c r="R848" s="13" t="str">
        <f t="shared" si="93"/>
        <v>Global Traders</v>
      </c>
      <c r="S848" s="35">
        <f t="shared" si="94"/>
        <v>161</v>
      </c>
      <c r="T848" s="35">
        <f t="shared" si="95"/>
        <v>28</v>
      </c>
      <c r="U848" s="14">
        <f t="shared" si="96"/>
        <v>5413.49</v>
      </c>
      <c r="V848" s="14">
        <f t="shared" si="97"/>
        <v>871571.89</v>
      </c>
      <c r="W848" s="13" t="str">
        <v>In Stock</v>
      </c>
      <c r="X848" s="13" t="str">
        <v>No</v>
      </c>
      <c r="Y848" s="13">
        <v>0</v>
      </c>
    </row>
    <row r="849" spans="1:25" x14ac:dyDescent="0.3">
      <c r="A849" s="31" t="s">
        <v>1707</v>
      </c>
      <c r="B849" s="31" t="s">
        <v>1708</v>
      </c>
      <c r="C849" s="31" t="s">
        <v>40</v>
      </c>
      <c r="D849" s="31" t="s">
        <v>53</v>
      </c>
      <c r="E849" s="31">
        <v>9</v>
      </c>
      <c r="F849" s="31">
        <v>36</v>
      </c>
      <c r="G849" s="31">
        <v>12051</v>
      </c>
      <c r="H849" s="31">
        <v>108459</v>
      </c>
      <c r="I849" s="32">
        <v>45776</v>
      </c>
      <c r="J849" s="32">
        <v>45861</v>
      </c>
      <c r="K849" s="31" t="s">
        <v>46</v>
      </c>
      <c r="L849" s="33" t="s">
        <v>21</v>
      </c>
      <c r="M849" s="13" t="str">
        <f>PROPER(TRIM(SUBSTITUTE(B849,"###"," ")))</f>
        <v>Several Plus</v>
      </c>
      <c r="N849" s="13" t="str">
        <f>PROPER(TRIM(SUBSTITUTE(C849,"###"," ")))</f>
        <v>Electronics</v>
      </c>
      <c r="O849" s="13" t="str">
        <f>PROPER(TRIM(SUBSTITUTE(D849,"###"," ")))</f>
        <v>Abc Pvt Ltd</v>
      </c>
      <c r="P849" s="13" t="str">
        <f t="shared" si="91"/>
        <v>Several Plus</v>
      </c>
      <c r="Q849" s="34" t="str">
        <f t="shared" si="92"/>
        <v>Electronics</v>
      </c>
      <c r="R849" s="13" t="str">
        <f t="shared" si="93"/>
        <v>Abc Pvt Ltd</v>
      </c>
      <c r="S849" s="35">
        <f t="shared" si="94"/>
        <v>9</v>
      </c>
      <c r="T849" s="35">
        <f t="shared" si="95"/>
        <v>36</v>
      </c>
      <c r="U849" s="14">
        <f t="shared" si="96"/>
        <v>12051</v>
      </c>
      <c r="V849" s="14">
        <f t="shared" si="97"/>
        <v>108459</v>
      </c>
      <c r="W849" s="13" t="str">
        <v>Low Stock</v>
      </c>
      <c r="X849" s="13" t="str">
        <v>Yes</v>
      </c>
      <c r="Y849" s="13">
        <v>1</v>
      </c>
    </row>
    <row r="850" spans="1:25" x14ac:dyDescent="0.3">
      <c r="A850" s="31" t="s">
        <v>1711</v>
      </c>
      <c r="B850" s="31" t="s">
        <v>1712</v>
      </c>
      <c r="C850" s="31" t="s">
        <v>28</v>
      </c>
      <c r="D850" s="13"/>
      <c r="E850" s="31">
        <v>126</v>
      </c>
      <c r="F850" s="31">
        <v>85</v>
      </c>
      <c r="G850" s="31">
        <v>13959.33</v>
      </c>
      <c r="H850" s="31">
        <v>1758875.58</v>
      </c>
      <c r="I850" s="32">
        <v>45802</v>
      </c>
      <c r="J850" s="32">
        <v>45898</v>
      </c>
      <c r="K850" s="31" t="s">
        <v>25</v>
      </c>
      <c r="L850" s="33" t="s">
        <v>33</v>
      </c>
      <c r="M850" s="13" t="str">
        <f>PROPER(TRIM(SUBSTITUTE(B850,"###"," ")))</f>
        <v>Head Pro</v>
      </c>
      <c r="N850" s="13" t="str">
        <f>PROPER(TRIM(SUBSTITUTE(C850,"###"," ")))</f>
        <v>Furniture</v>
      </c>
      <c r="O850" s="13" t="str">
        <f>PROPER(TRIM(SUBSTITUTE(D850,"###"," ")))</f>
        <v/>
      </c>
      <c r="P850" s="13" t="str">
        <f t="shared" si="91"/>
        <v>Head Pro</v>
      </c>
      <c r="Q850" s="34" t="str">
        <f t="shared" si="92"/>
        <v>Furniture</v>
      </c>
      <c r="R850" s="13" t="str">
        <f t="shared" si="93"/>
        <v>Others</v>
      </c>
      <c r="S850" s="35">
        <f t="shared" si="94"/>
        <v>126</v>
      </c>
      <c r="T850" s="35">
        <f t="shared" si="95"/>
        <v>85</v>
      </c>
      <c r="U850" s="14">
        <f t="shared" si="96"/>
        <v>13959.33</v>
      </c>
      <c r="V850" s="14">
        <f t="shared" si="97"/>
        <v>1758875.58</v>
      </c>
      <c r="W850" s="13" t="str">
        <v>In Stock</v>
      </c>
      <c r="X850" s="13" t="str">
        <v>No</v>
      </c>
      <c r="Y850" s="13">
        <v>0</v>
      </c>
    </row>
    <row r="851" spans="1:25" x14ac:dyDescent="0.3">
      <c r="A851" s="31" t="s">
        <v>1713</v>
      </c>
      <c r="B851" s="31" t="s">
        <v>1714</v>
      </c>
      <c r="C851" s="31" t="s">
        <v>40</v>
      </c>
      <c r="D851" s="31" t="s">
        <v>15</v>
      </c>
      <c r="E851" s="31">
        <v>166</v>
      </c>
      <c r="F851" s="31">
        <v>89</v>
      </c>
      <c r="G851" s="31">
        <v>18423.84</v>
      </c>
      <c r="H851" s="31">
        <v>3058357.44</v>
      </c>
      <c r="I851" s="32">
        <v>45687</v>
      </c>
      <c r="J851" s="32">
        <v>45865</v>
      </c>
      <c r="K851" s="31" t="s">
        <v>46</v>
      </c>
      <c r="L851" s="33" t="s">
        <v>33</v>
      </c>
      <c r="M851" s="13" t="str">
        <f>PROPER(TRIM(SUBSTITUTE(B851,"###"," ")))</f>
        <v>Recently Pro</v>
      </c>
      <c r="N851" s="13" t="str">
        <f>PROPER(TRIM(SUBSTITUTE(C851,"###"," ")))</f>
        <v>Electronics</v>
      </c>
      <c r="O851" s="13" t="str">
        <f>PROPER(TRIM(SUBSTITUTE(D851,"###"," ")))</f>
        <v>Global Traders</v>
      </c>
      <c r="P851" s="13" t="str">
        <f t="shared" si="91"/>
        <v>Recently Pro</v>
      </c>
      <c r="Q851" s="34" t="str">
        <f t="shared" si="92"/>
        <v>Electronics</v>
      </c>
      <c r="R851" s="13" t="str">
        <f t="shared" si="93"/>
        <v>Global Traders</v>
      </c>
      <c r="S851" s="35">
        <f t="shared" si="94"/>
        <v>166</v>
      </c>
      <c r="T851" s="35">
        <f t="shared" si="95"/>
        <v>89</v>
      </c>
      <c r="U851" s="14">
        <f t="shared" si="96"/>
        <v>18423.84</v>
      </c>
      <c r="V851" s="14">
        <f t="shared" si="97"/>
        <v>3058357.44</v>
      </c>
      <c r="W851" s="13" t="str">
        <v>In Stock</v>
      </c>
      <c r="X851" s="13" t="str">
        <v>No</v>
      </c>
      <c r="Y851" s="13">
        <v>0</v>
      </c>
    </row>
    <row r="852" spans="1:25" x14ac:dyDescent="0.3">
      <c r="A852" s="31" t="s">
        <v>1715</v>
      </c>
      <c r="B852" s="31" t="s">
        <v>1716</v>
      </c>
      <c r="C852" s="31" t="s">
        <v>14</v>
      </c>
      <c r="D852" s="31" t="s">
        <v>41</v>
      </c>
      <c r="E852" s="31">
        <v>121</v>
      </c>
      <c r="F852" s="31">
        <v>58</v>
      </c>
      <c r="G852" s="31">
        <v>17016.91</v>
      </c>
      <c r="H852" s="31">
        <v>2059046.11</v>
      </c>
      <c r="I852" s="32">
        <v>45696</v>
      </c>
      <c r="J852" s="32">
        <v>45894</v>
      </c>
      <c r="K852" s="31" t="s">
        <v>16</v>
      </c>
      <c r="L852" s="33" t="s">
        <v>30</v>
      </c>
      <c r="M852" s="13" t="str">
        <f>PROPER(TRIM(SUBSTITUTE(B852,"###"," ")))</f>
        <v>Behind Max</v>
      </c>
      <c r="N852" s="13" t="str">
        <f>PROPER(TRIM(SUBSTITUTE(C852,"###"," ")))</f>
        <v>Clothing</v>
      </c>
      <c r="O852" s="13" t="str">
        <f>PROPER(TRIM(SUBSTITUTE(D852,"###"," ")))</f>
        <v>Quickstock</v>
      </c>
      <c r="P852" s="13" t="str">
        <f t="shared" si="91"/>
        <v>Behind Max</v>
      </c>
      <c r="Q852" s="34" t="str">
        <f t="shared" si="92"/>
        <v>Clothing</v>
      </c>
      <c r="R852" s="13" t="str">
        <f t="shared" si="93"/>
        <v>Quickstock</v>
      </c>
      <c r="S852" s="35">
        <f t="shared" si="94"/>
        <v>121</v>
      </c>
      <c r="T852" s="35">
        <f t="shared" si="95"/>
        <v>58</v>
      </c>
      <c r="U852" s="14">
        <f t="shared" si="96"/>
        <v>17016.91</v>
      </c>
      <c r="V852" s="14">
        <f t="shared" si="97"/>
        <v>2059046.1099999999</v>
      </c>
      <c r="W852" s="13" t="str">
        <v>In Stock</v>
      </c>
      <c r="X852" s="13" t="str">
        <v>No</v>
      </c>
      <c r="Y852" s="13">
        <v>0</v>
      </c>
    </row>
    <row r="853" spans="1:25" x14ac:dyDescent="0.3">
      <c r="A853" s="31" t="s">
        <v>1717</v>
      </c>
      <c r="B853" s="31" t="s">
        <v>1718</v>
      </c>
      <c r="C853" s="31" t="s">
        <v>20</v>
      </c>
      <c r="D853" s="31" t="s">
        <v>24</v>
      </c>
      <c r="E853" s="31">
        <v>161</v>
      </c>
      <c r="F853" s="31">
        <v>60</v>
      </c>
      <c r="G853" s="31">
        <v>3945.05</v>
      </c>
      <c r="H853" s="31">
        <v>635153.05000000005</v>
      </c>
      <c r="I853" s="32">
        <v>45728</v>
      </c>
      <c r="J853" s="32">
        <v>45922</v>
      </c>
      <c r="K853" s="31" t="s">
        <v>57</v>
      </c>
      <c r="L853" s="33" t="s">
        <v>17</v>
      </c>
      <c r="M853" s="13" t="str">
        <f>PROPER(TRIM(SUBSTITUTE(B853,"###"," ")))</f>
        <v>Occur Pro</v>
      </c>
      <c r="N853" s="13" t="str">
        <f>PROPER(TRIM(SUBSTITUTE(C853,"###"," ")))</f>
        <v>Toys</v>
      </c>
      <c r="O853" s="13" t="str">
        <f>PROPER(TRIM(SUBSTITUTE(D853,"###"," ")))</f>
        <v>Omni Suppliers</v>
      </c>
      <c r="P853" s="13" t="str">
        <f t="shared" si="91"/>
        <v>Occur Pro</v>
      </c>
      <c r="Q853" s="34" t="str">
        <f t="shared" si="92"/>
        <v>Toys</v>
      </c>
      <c r="R853" s="13" t="str">
        <f t="shared" si="93"/>
        <v>Omni Suppliers</v>
      </c>
      <c r="S853" s="35">
        <f t="shared" si="94"/>
        <v>161</v>
      </c>
      <c r="T853" s="35">
        <f t="shared" si="95"/>
        <v>60</v>
      </c>
      <c r="U853" s="14">
        <f t="shared" si="96"/>
        <v>3945.05</v>
      </c>
      <c r="V853" s="14">
        <f t="shared" si="97"/>
        <v>635153.05000000005</v>
      </c>
      <c r="W853" s="13" t="str">
        <v>In Stock</v>
      </c>
      <c r="X853" s="13" t="str">
        <v>No</v>
      </c>
      <c r="Y853" s="13">
        <v>0</v>
      </c>
    </row>
    <row r="854" spans="1:25" x14ac:dyDescent="0.3">
      <c r="A854" s="31" t="s">
        <v>1719</v>
      </c>
      <c r="B854" s="31" t="s">
        <v>1720</v>
      </c>
      <c r="C854" s="31" t="s">
        <v>44</v>
      </c>
      <c r="D854" s="31" t="s">
        <v>53</v>
      </c>
      <c r="E854" s="31">
        <v>69</v>
      </c>
      <c r="F854" s="31">
        <v>25</v>
      </c>
      <c r="G854" s="31">
        <v>13319.67</v>
      </c>
      <c r="H854" s="31">
        <v>919057.23</v>
      </c>
      <c r="I854" s="32">
        <v>45733</v>
      </c>
      <c r="J854" s="32">
        <v>45930</v>
      </c>
      <c r="K854" s="31" t="s">
        <v>57</v>
      </c>
      <c r="L854" s="33" t="s">
        <v>17</v>
      </c>
      <c r="M854" s="13" t="str">
        <f>PROPER(TRIM(SUBSTITUTE(B854,"###"," ")))</f>
        <v>Which Mini</v>
      </c>
      <c r="N854" s="13" t="str">
        <f>PROPER(TRIM(SUBSTITUTE(C854,"###"," ")))</f>
        <v>Groceries</v>
      </c>
      <c r="O854" s="13" t="str">
        <f>PROPER(TRIM(SUBSTITUTE(D854,"###"," ")))</f>
        <v>Abc Pvt Ltd</v>
      </c>
      <c r="P854" s="13" t="str">
        <f t="shared" si="91"/>
        <v>Which Mini</v>
      </c>
      <c r="Q854" s="34" t="str">
        <f t="shared" si="92"/>
        <v>Groceries</v>
      </c>
      <c r="R854" s="13" t="str">
        <f t="shared" si="93"/>
        <v>Abc Pvt Ltd</v>
      </c>
      <c r="S854" s="35">
        <f t="shared" si="94"/>
        <v>69</v>
      </c>
      <c r="T854" s="35">
        <f t="shared" si="95"/>
        <v>25</v>
      </c>
      <c r="U854" s="14">
        <f t="shared" si="96"/>
        <v>13319.67</v>
      </c>
      <c r="V854" s="14">
        <f t="shared" si="97"/>
        <v>919057.23</v>
      </c>
      <c r="W854" s="13" t="str">
        <v>In Stock</v>
      </c>
      <c r="X854" s="13" t="str">
        <v>No</v>
      </c>
      <c r="Y854" s="13">
        <v>0</v>
      </c>
    </row>
    <row r="855" spans="1:25" x14ac:dyDescent="0.3">
      <c r="A855" s="31" t="s">
        <v>1721</v>
      </c>
      <c r="B855" s="31" t="s">
        <v>1722</v>
      </c>
      <c r="C855" s="31" t="s">
        <v>14</v>
      </c>
      <c r="D855" s="31" t="s">
        <v>41</v>
      </c>
      <c r="E855" s="31">
        <v>2</v>
      </c>
      <c r="F855" s="31">
        <v>82</v>
      </c>
      <c r="G855" s="31">
        <v>15306.15</v>
      </c>
      <c r="H855" s="31">
        <v>30612.3</v>
      </c>
      <c r="I855" s="32">
        <v>45764</v>
      </c>
      <c r="J855" s="32">
        <v>45917</v>
      </c>
      <c r="K855" s="31" t="s">
        <v>46</v>
      </c>
      <c r="L855" s="33" t="s">
        <v>21</v>
      </c>
      <c r="M855" s="13" t="str">
        <f>PROPER(TRIM(SUBSTITUTE(B855,"###"," ")))</f>
        <v>Establish Lite</v>
      </c>
      <c r="N855" s="13" t="str">
        <f>PROPER(TRIM(SUBSTITUTE(C855,"###"," ")))</f>
        <v>Clothing</v>
      </c>
      <c r="O855" s="13" t="str">
        <f>PROPER(TRIM(SUBSTITUTE(D855,"###"," ")))</f>
        <v>Quickstock</v>
      </c>
      <c r="P855" s="13" t="str">
        <f t="shared" si="91"/>
        <v>Establish Lite</v>
      </c>
      <c r="Q855" s="34" t="str">
        <f t="shared" si="92"/>
        <v>Clothing</v>
      </c>
      <c r="R855" s="13" t="str">
        <f t="shared" si="93"/>
        <v>Quickstock</v>
      </c>
      <c r="S855" s="35">
        <f t="shared" si="94"/>
        <v>2</v>
      </c>
      <c r="T855" s="35">
        <f t="shared" si="95"/>
        <v>82</v>
      </c>
      <c r="U855" s="14">
        <f t="shared" si="96"/>
        <v>15306.15</v>
      </c>
      <c r="V855" s="14">
        <f t="shared" si="97"/>
        <v>30612.3</v>
      </c>
      <c r="W855" s="13" t="str">
        <v>Low Stock</v>
      </c>
      <c r="X855" s="13" t="str">
        <v>Yes</v>
      </c>
      <c r="Y855" s="13">
        <v>1</v>
      </c>
    </row>
    <row r="856" spans="1:25" x14ac:dyDescent="0.3">
      <c r="A856" s="31" t="s">
        <v>1723</v>
      </c>
      <c r="B856" s="31" t="s">
        <v>1724</v>
      </c>
      <c r="C856" s="31" t="s">
        <v>28</v>
      </c>
      <c r="D856" s="31" t="s">
        <v>24</v>
      </c>
      <c r="E856" s="31">
        <v>174</v>
      </c>
      <c r="F856" s="31">
        <v>74</v>
      </c>
      <c r="G856" s="31">
        <v>11008.73</v>
      </c>
      <c r="H856" s="31">
        <v>1915519.02</v>
      </c>
      <c r="I856" s="32">
        <v>45677</v>
      </c>
      <c r="J856" s="32">
        <v>45858</v>
      </c>
      <c r="K856" s="31" t="s">
        <v>29</v>
      </c>
      <c r="L856" s="33" t="s">
        <v>21</v>
      </c>
      <c r="M856" s="13" t="str">
        <f>PROPER(TRIM(SUBSTITUTE(B856,"###"," ")))</f>
        <v>Simply Pro</v>
      </c>
      <c r="N856" s="13" t="str">
        <f>PROPER(TRIM(SUBSTITUTE(C856,"###"," ")))</f>
        <v>Furniture</v>
      </c>
      <c r="O856" s="13" t="str">
        <f>PROPER(TRIM(SUBSTITUTE(D856,"###"," ")))</f>
        <v>Omni Suppliers</v>
      </c>
      <c r="P856" s="13" t="str">
        <f t="shared" si="91"/>
        <v>Simply Pro</v>
      </c>
      <c r="Q856" s="34" t="str">
        <f t="shared" si="92"/>
        <v>Furniture</v>
      </c>
      <c r="R856" s="13" t="str">
        <f t="shared" si="93"/>
        <v>Omni Suppliers</v>
      </c>
      <c r="S856" s="35">
        <f t="shared" si="94"/>
        <v>174</v>
      </c>
      <c r="T856" s="35">
        <f t="shared" si="95"/>
        <v>74</v>
      </c>
      <c r="U856" s="14">
        <f t="shared" si="96"/>
        <v>11008.73</v>
      </c>
      <c r="V856" s="14">
        <f t="shared" si="97"/>
        <v>1915519.02</v>
      </c>
      <c r="W856" s="13" t="str">
        <v>In Stock</v>
      </c>
      <c r="X856" s="13" t="str">
        <v>No</v>
      </c>
      <c r="Y856" s="13">
        <v>0</v>
      </c>
    </row>
    <row r="857" spans="1:25" x14ac:dyDescent="0.3">
      <c r="A857" s="31" t="s">
        <v>1725</v>
      </c>
      <c r="B857" s="31" t="s">
        <v>1726</v>
      </c>
      <c r="C857" s="31" t="s">
        <v>20</v>
      </c>
      <c r="D857" s="31" t="s">
        <v>41</v>
      </c>
      <c r="E857" s="31">
        <v>14</v>
      </c>
      <c r="F857" s="31">
        <v>51</v>
      </c>
      <c r="G857" s="31">
        <v>7775.38</v>
      </c>
      <c r="H857" s="31">
        <v>108855.32</v>
      </c>
      <c r="I857" s="32">
        <v>45733</v>
      </c>
      <c r="J857" s="32">
        <v>45918</v>
      </c>
      <c r="K857" s="31" t="s">
        <v>46</v>
      </c>
      <c r="L857" s="33" t="s">
        <v>30</v>
      </c>
      <c r="M857" s="13" t="str">
        <f>PROPER(TRIM(SUBSTITUTE(B857,"###"," ")))</f>
        <v>Establish Max</v>
      </c>
      <c r="N857" s="13" t="str">
        <f>PROPER(TRIM(SUBSTITUTE(C857,"###"," ")))</f>
        <v>Toys</v>
      </c>
      <c r="O857" s="13" t="str">
        <f>PROPER(TRIM(SUBSTITUTE(D857,"###"," ")))</f>
        <v>Quickstock</v>
      </c>
      <c r="P857" s="13" t="str">
        <f t="shared" si="91"/>
        <v>Establish Max</v>
      </c>
      <c r="Q857" s="34" t="str">
        <f t="shared" si="92"/>
        <v>Toys</v>
      </c>
      <c r="R857" s="13" t="str">
        <f t="shared" si="93"/>
        <v>Quickstock</v>
      </c>
      <c r="S857" s="35">
        <f t="shared" si="94"/>
        <v>14</v>
      </c>
      <c r="T857" s="35">
        <f t="shared" si="95"/>
        <v>51</v>
      </c>
      <c r="U857" s="14">
        <f t="shared" si="96"/>
        <v>7775.38</v>
      </c>
      <c r="V857" s="14">
        <f t="shared" si="97"/>
        <v>108855.32</v>
      </c>
      <c r="W857" s="13" t="str">
        <v>Low Stock</v>
      </c>
      <c r="X857" s="13" t="str">
        <v>Yes</v>
      </c>
      <c r="Y857" s="13">
        <v>1</v>
      </c>
    </row>
    <row r="858" spans="1:25" x14ac:dyDescent="0.3">
      <c r="A858" s="31" t="s">
        <v>1727</v>
      </c>
      <c r="B858" s="31" t="s">
        <v>1728</v>
      </c>
      <c r="C858" s="31" t="s">
        <v>28</v>
      </c>
      <c r="D858" s="31" t="s">
        <v>24</v>
      </c>
      <c r="E858" s="13"/>
      <c r="F858" s="31">
        <v>62</v>
      </c>
      <c r="G858" s="31">
        <v>16788</v>
      </c>
      <c r="H858" s="13"/>
      <c r="I858" s="32">
        <v>45821</v>
      </c>
      <c r="J858" s="32">
        <v>45863</v>
      </c>
      <c r="K858" s="31" t="s">
        <v>46</v>
      </c>
      <c r="L858" s="33" t="s">
        <v>33</v>
      </c>
      <c r="M858" s="13" t="str">
        <f>PROPER(TRIM(SUBSTITUTE(B858,"###"," ")))</f>
        <v>Create X</v>
      </c>
      <c r="N858" s="13" t="str">
        <f>PROPER(TRIM(SUBSTITUTE(C858,"###"," ")))</f>
        <v>Furniture</v>
      </c>
      <c r="O858" s="13" t="str">
        <f>PROPER(TRIM(SUBSTITUTE(D858,"###"," ")))</f>
        <v>Omni Suppliers</v>
      </c>
      <c r="P858" s="13" t="str">
        <f t="shared" si="91"/>
        <v>Create X</v>
      </c>
      <c r="Q858" s="34" t="str">
        <f t="shared" si="92"/>
        <v>Furniture</v>
      </c>
      <c r="R858" s="13" t="str">
        <f t="shared" si="93"/>
        <v>Omni Suppliers</v>
      </c>
      <c r="S858" s="35">
        <f t="shared" si="94"/>
        <v>0</v>
      </c>
      <c r="T858" s="35">
        <f t="shared" si="95"/>
        <v>62</v>
      </c>
      <c r="U858" s="14">
        <f t="shared" si="96"/>
        <v>16788</v>
      </c>
      <c r="V858" s="14">
        <f t="shared" si="97"/>
        <v>0</v>
      </c>
      <c r="W858" s="13" t="str">
        <v>Out of Stock</v>
      </c>
      <c r="X858" s="13" t="str">
        <v>Yes</v>
      </c>
      <c r="Y858" s="13">
        <v>1</v>
      </c>
    </row>
    <row r="859" spans="1:25" x14ac:dyDescent="0.3">
      <c r="A859" s="31" t="s">
        <v>1729</v>
      </c>
      <c r="B859" s="31" t="s">
        <v>1277</v>
      </c>
      <c r="C859" s="31" t="s">
        <v>40</v>
      </c>
      <c r="D859" s="31" t="s">
        <v>45</v>
      </c>
      <c r="E859" s="31">
        <v>77</v>
      </c>
      <c r="F859" s="13"/>
      <c r="G859" s="31">
        <v>12337.44</v>
      </c>
      <c r="H859" s="31">
        <v>949982.88</v>
      </c>
      <c r="I859" s="32">
        <v>45752</v>
      </c>
      <c r="J859" s="32">
        <v>45873</v>
      </c>
      <c r="K859" s="31" t="s">
        <v>57</v>
      </c>
      <c r="L859" s="33" t="s">
        <v>21</v>
      </c>
      <c r="M859" s="13" t="str">
        <f>PROPER(TRIM(SUBSTITUTE(B859,"###"," ")))</f>
        <v>Its Mini</v>
      </c>
      <c r="N859" s="13" t="str">
        <f>PROPER(TRIM(SUBSTITUTE(C859,"###"," ")))</f>
        <v>Electronics</v>
      </c>
      <c r="O859" s="13" t="str">
        <f>PROPER(TRIM(SUBSTITUTE(D859,"###"," ")))</f>
        <v>Retailmart Inc</v>
      </c>
      <c r="P859" s="13" t="str">
        <f t="shared" si="91"/>
        <v>Its Mini</v>
      </c>
      <c r="Q859" s="34" t="str">
        <f t="shared" si="92"/>
        <v>Electronics</v>
      </c>
      <c r="R859" s="13" t="str">
        <f t="shared" si="93"/>
        <v>Retailmart Inc</v>
      </c>
      <c r="S859" s="35">
        <f t="shared" si="94"/>
        <v>77</v>
      </c>
      <c r="T859" s="35">
        <f t="shared" si="95"/>
        <v>0</v>
      </c>
      <c r="U859" s="14">
        <f t="shared" si="96"/>
        <v>12337.44</v>
      </c>
      <c r="V859" s="14">
        <f t="shared" si="97"/>
        <v>949982.88</v>
      </c>
      <c r="W859" s="13" t="str">
        <v>In Stock</v>
      </c>
      <c r="X859" s="13" t="str">
        <v>No</v>
      </c>
      <c r="Y859" s="13">
        <v>0</v>
      </c>
    </row>
    <row r="860" spans="1:25" x14ac:dyDescent="0.3">
      <c r="A860" s="31" t="s">
        <v>1730</v>
      </c>
      <c r="B860" s="31" t="s">
        <v>1731</v>
      </c>
      <c r="C860" s="31" t="s">
        <v>20</v>
      </c>
      <c r="D860" s="31" t="s">
        <v>45</v>
      </c>
      <c r="E860" s="31">
        <v>188</v>
      </c>
      <c r="F860" s="31">
        <v>23</v>
      </c>
      <c r="G860" s="31">
        <v>11201.66</v>
      </c>
      <c r="H860" s="31">
        <v>2105912.08</v>
      </c>
      <c r="I860" s="32">
        <v>45810</v>
      </c>
      <c r="J860" s="32">
        <v>45860</v>
      </c>
      <c r="K860" s="31" t="s">
        <v>16</v>
      </c>
      <c r="L860" s="33" t="s">
        <v>17</v>
      </c>
      <c r="M860" s="13" t="str">
        <f>PROPER(TRIM(SUBSTITUTE(B860,"###"," ")))</f>
        <v>Carry Plus</v>
      </c>
      <c r="N860" s="13" t="str">
        <f>PROPER(TRIM(SUBSTITUTE(C860,"###"," ")))</f>
        <v>Toys</v>
      </c>
      <c r="O860" s="13" t="str">
        <f>PROPER(TRIM(SUBSTITUTE(D860,"###"," ")))</f>
        <v>Retailmart Inc</v>
      </c>
      <c r="P860" s="13" t="str">
        <f t="shared" si="91"/>
        <v>Carry Plus</v>
      </c>
      <c r="Q860" s="34" t="str">
        <f t="shared" si="92"/>
        <v>Toys</v>
      </c>
      <c r="R860" s="13" t="str">
        <f t="shared" si="93"/>
        <v>Retailmart Inc</v>
      </c>
      <c r="S860" s="35">
        <f t="shared" si="94"/>
        <v>188</v>
      </c>
      <c r="T860" s="35">
        <f t="shared" si="95"/>
        <v>23</v>
      </c>
      <c r="U860" s="14">
        <f t="shared" si="96"/>
        <v>11201.66</v>
      </c>
      <c r="V860" s="14">
        <f t="shared" si="97"/>
        <v>2105912.08</v>
      </c>
      <c r="W860" s="13" t="str">
        <v>In Stock</v>
      </c>
      <c r="X860" s="13" t="str">
        <v>No</v>
      </c>
      <c r="Y860" s="13">
        <v>0</v>
      </c>
    </row>
    <row r="861" spans="1:25" x14ac:dyDescent="0.3">
      <c r="A861" s="31" t="s">
        <v>1732</v>
      </c>
      <c r="B861" s="31" t="s">
        <v>1733</v>
      </c>
      <c r="C861" s="31" t="s">
        <v>20</v>
      </c>
      <c r="D861" s="31" t="s">
        <v>15</v>
      </c>
      <c r="E861" s="31">
        <v>82</v>
      </c>
      <c r="F861" s="31">
        <v>25</v>
      </c>
      <c r="G861" s="31">
        <v>10951.28</v>
      </c>
      <c r="H861" s="31">
        <v>898004.96000000008</v>
      </c>
      <c r="I861" s="32">
        <v>45692</v>
      </c>
      <c r="J861" s="32">
        <v>45932</v>
      </c>
      <c r="K861" s="13"/>
      <c r="L861" s="33" t="s">
        <v>17</v>
      </c>
      <c r="M861" s="13" t="str">
        <f>PROPER(TRIM(SUBSTITUTE(B861,"###"," ")))</f>
        <v>Require Max</v>
      </c>
      <c r="N861" s="13" t="str">
        <f>PROPER(TRIM(SUBSTITUTE(C861,"###"," ")))</f>
        <v>Toys</v>
      </c>
      <c r="O861" s="13" t="str">
        <f>PROPER(TRIM(SUBSTITUTE(D861,"###"," ")))</f>
        <v>Global Traders</v>
      </c>
      <c r="P861" s="13" t="str">
        <f t="shared" si="91"/>
        <v>Require Max</v>
      </c>
      <c r="Q861" s="34" t="str">
        <f t="shared" si="92"/>
        <v>Toys</v>
      </c>
      <c r="R861" s="13" t="str">
        <f t="shared" si="93"/>
        <v>Global Traders</v>
      </c>
      <c r="S861" s="35">
        <f t="shared" si="94"/>
        <v>82</v>
      </c>
      <c r="T861" s="35">
        <f t="shared" si="95"/>
        <v>25</v>
      </c>
      <c r="U861" s="14">
        <f t="shared" si="96"/>
        <v>10951.28</v>
      </c>
      <c r="V861" s="14">
        <f t="shared" si="97"/>
        <v>898004.96000000008</v>
      </c>
      <c r="W861" s="13" t="str">
        <v>In Stock</v>
      </c>
      <c r="X861" s="13" t="str">
        <v>No</v>
      </c>
      <c r="Y861" s="13">
        <v>0</v>
      </c>
    </row>
    <row r="862" spans="1:25" x14ac:dyDescent="0.3">
      <c r="A862" s="31" t="s">
        <v>1734</v>
      </c>
      <c r="B862" s="31" t="s">
        <v>1439</v>
      </c>
      <c r="C862" s="31" t="s">
        <v>14</v>
      </c>
      <c r="D862" s="31" t="s">
        <v>41</v>
      </c>
      <c r="E862" s="31">
        <v>167</v>
      </c>
      <c r="F862" s="31">
        <v>84</v>
      </c>
      <c r="G862" s="31">
        <v>6211.25</v>
      </c>
      <c r="H862" s="31">
        <v>1037278.75</v>
      </c>
      <c r="I862" s="32">
        <v>45796</v>
      </c>
      <c r="J862" s="32">
        <v>45888</v>
      </c>
      <c r="K862" s="31" t="s">
        <v>29</v>
      </c>
      <c r="L862" s="33" t="s">
        <v>21</v>
      </c>
      <c r="M862" s="13" t="str">
        <f>PROPER(TRIM(SUBSTITUTE(B862,"###"," ")))</f>
        <v>Nature Pro</v>
      </c>
      <c r="N862" s="13" t="str">
        <f>PROPER(TRIM(SUBSTITUTE(C862,"###"," ")))</f>
        <v>Clothing</v>
      </c>
      <c r="O862" s="13" t="str">
        <f>PROPER(TRIM(SUBSTITUTE(D862,"###"," ")))</f>
        <v>Quickstock</v>
      </c>
      <c r="P862" s="13" t="str">
        <f t="shared" si="91"/>
        <v>Nature Pro</v>
      </c>
      <c r="Q862" s="34" t="str">
        <f t="shared" si="92"/>
        <v>Clothing</v>
      </c>
      <c r="R862" s="13" t="str">
        <f t="shared" si="93"/>
        <v>Quickstock</v>
      </c>
      <c r="S862" s="35">
        <f t="shared" si="94"/>
        <v>167</v>
      </c>
      <c r="T862" s="35">
        <f t="shared" si="95"/>
        <v>84</v>
      </c>
      <c r="U862" s="14">
        <f t="shared" si="96"/>
        <v>6211.25</v>
      </c>
      <c r="V862" s="14">
        <f t="shared" si="97"/>
        <v>1037278.75</v>
      </c>
      <c r="W862" s="13" t="str">
        <v>In Stock</v>
      </c>
      <c r="X862" s="13" t="str">
        <v>No</v>
      </c>
      <c r="Y862" s="13">
        <v>0</v>
      </c>
    </row>
    <row r="863" spans="1:25" x14ac:dyDescent="0.3">
      <c r="A863" s="31" t="s">
        <v>1735</v>
      </c>
      <c r="B863" s="31" t="s">
        <v>1736</v>
      </c>
      <c r="C863" s="31" t="s">
        <v>44</v>
      </c>
      <c r="D863" s="31" t="s">
        <v>24</v>
      </c>
      <c r="E863" s="31">
        <v>12</v>
      </c>
      <c r="F863" s="31">
        <v>83</v>
      </c>
      <c r="G863" s="31">
        <v>14302.49</v>
      </c>
      <c r="H863" s="31">
        <v>171629.88</v>
      </c>
      <c r="I863" s="32">
        <v>45795</v>
      </c>
      <c r="J863" s="32">
        <v>45878</v>
      </c>
      <c r="K863" s="31" t="s">
        <v>46</v>
      </c>
      <c r="L863" s="33" t="s">
        <v>17</v>
      </c>
      <c r="M863" s="13" t="str">
        <f>PROPER(TRIM(SUBSTITUTE(B863,"###"," ")))</f>
        <v>Pass Lite</v>
      </c>
      <c r="N863" s="13" t="str">
        <f>PROPER(TRIM(SUBSTITUTE(C863,"###"," ")))</f>
        <v>Groceries</v>
      </c>
      <c r="O863" s="13" t="str">
        <f>PROPER(TRIM(SUBSTITUTE(D863,"###"," ")))</f>
        <v>Omni Suppliers</v>
      </c>
      <c r="P863" s="13" t="str">
        <f t="shared" si="91"/>
        <v>Pass Lite</v>
      </c>
      <c r="Q863" s="34" t="str">
        <f t="shared" si="92"/>
        <v>Groceries</v>
      </c>
      <c r="R863" s="13" t="str">
        <f t="shared" si="93"/>
        <v>Omni Suppliers</v>
      </c>
      <c r="S863" s="35">
        <f t="shared" si="94"/>
        <v>12</v>
      </c>
      <c r="T863" s="35">
        <f t="shared" si="95"/>
        <v>83</v>
      </c>
      <c r="U863" s="14">
        <f t="shared" si="96"/>
        <v>14302.49</v>
      </c>
      <c r="V863" s="14">
        <f t="shared" si="97"/>
        <v>171629.88</v>
      </c>
      <c r="W863" s="13" t="str">
        <v>Low Stock</v>
      </c>
      <c r="X863" s="13" t="str">
        <v>Yes</v>
      </c>
      <c r="Y863" s="13">
        <v>1</v>
      </c>
    </row>
    <row r="864" spans="1:25" x14ac:dyDescent="0.3">
      <c r="A864" s="31" t="s">
        <v>1737</v>
      </c>
      <c r="B864" s="31" t="s">
        <v>1738</v>
      </c>
      <c r="C864" s="31" t="s">
        <v>14</v>
      </c>
      <c r="D864" s="31" t="s">
        <v>53</v>
      </c>
      <c r="E864" s="31">
        <v>79</v>
      </c>
      <c r="F864" s="31">
        <v>62</v>
      </c>
      <c r="G864" s="31">
        <v>17312.650000000001</v>
      </c>
      <c r="H864" s="31">
        <v>1367699.35</v>
      </c>
      <c r="I864" s="32">
        <v>45742</v>
      </c>
      <c r="J864" s="32">
        <v>45942</v>
      </c>
      <c r="K864" s="13"/>
      <c r="L864" s="33" t="s">
        <v>21</v>
      </c>
      <c r="M864" s="13" t="str">
        <f>PROPER(TRIM(SUBSTITUTE(B864,"###"," ")))</f>
        <v>Practice Lite</v>
      </c>
      <c r="N864" s="13" t="str">
        <f>PROPER(TRIM(SUBSTITUTE(C864,"###"," ")))</f>
        <v>Clothing</v>
      </c>
      <c r="O864" s="13" t="str">
        <f>PROPER(TRIM(SUBSTITUTE(D864,"###"," ")))</f>
        <v>Abc Pvt Ltd</v>
      </c>
      <c r="P864" s="13" t="str">
        <f t="shared" si="91"/>
        <v>Practice Lite</v>
      </c>
      <c r="Q864" s="34" t="str">
        <f t="shared" si="92"/>
        <v>Clothing</v>
      </c>
      <c r="R864" s="13" t="str">
        <f t="shared" si="93"/>
        <v>Abc Pvt Ltd</v>
      </c>
      <c r="S864" s="35">
        <f t="shared" si="94"/>
        <v>79</v>
      </c>
      <c r="T864" s="35">
        <f t="shared" si="95"/>
        <v>62</v>
      </c>
      <c r="U864" s="14">
        <f t="shared" si="96"/>
        <v>17312.650000000001</v>
      </c>
      <c r="V864" s="14">
        <f t="shared" si="97"/>
        <v>1367699.35</v>
      </c>
      <c r="W864" s="13" t="str">
        <v>In Stock</v>
      </c>
      <c r="X864" s="13" t="str">
        <v>No</v>
      </c>
      <c r="Y864" s="13">
        <v>0</v>
      </c>
    </row>
    <row r="865" spans="1:25" x14ac:dyDescent="0.3">
      <c r="A865" s="31" t="s">
        <v>1739</v>
      </c>
      <c r="B865" s="31" t="s">
        <v>1740</v>
      </c>
      <c r="C865" s="31" t="s">
        <v>20</v>
      </c>
      <c r="D865" s="31" t="s">
        <v>53</v>
      </c>
      <c r="E865" s="31">
        <v>94</v>
      </c>
      <c r="F865" s="31">
        <v>87</v>
      </c>
      <c r="G865" s="31">
        <v>12519.33</v>
      </c>
      <c r="H865" s="31">
        <v>1176817.02</v>
      </c>
      <c r="I865" s="32">
        <v>45692</v>
      </c>
      <c r="J865" s="32">
        <v>45867</v>
      </c>
      <c r="K865" s="31" t="s">
        <v>46</v>
      </c>
      <c r="L865" s="33" t="s">
        <v>33</v>
      </c>
      <c r="M865" s="13" t="str">
        <f>PROPER(TRIM(SUBSTITUTE(B865,"###"," ")))</f>
        <v>System Pro</v>
      </c>
      <c r="N865" s="13" t="str">
        <f>PROPER(TRIM(SUBSTITUTE(C865,"###"," ")))</f>
        <v>Toys</v>
      </c>
      <c r="O865" s="13" t="str">
        <f>PROPER(TRIM(SUBSTITUTE(D865,"###"," ")))</f>
        <v>Abc Pvt Ltd</v>
      </c>
      <c r="P865" s="13" t="str">
        <f t="shared" si="91"/>
        <v>System Pro</v>
      </c>
      <c r="Q865" s="34" t="str">
        <f t="shared" si="92"/>
        <v>Toys</v>
      </c>
      <c r="R865" s="13" t="str">
        <f t="shared" si="93"/>
        <v>Abc Pvt Ltd</v>
      </c>
      <c r="S865" s="35">
        <f t="shared" si="94"/>
        <v>94</v>
      </c>
      <c r="T865" s="35">
        <f t="shared" si="95"/>
        <v>87</v>
      </c>
      <c r="U865" s="14">
        <f t="shared" si="96"/>
        <v>12519.33</v>
      </c>
      <c r="V865" s="14">
        <f t="shared" si="97"/>
        <v>1176817.02</v>
      </c>
      <c r="W865" s="13" t="str">
        <v>In Stock</v>
      </c>
      <c r="X865" s="13" t="str">
        <v>No</v>
      </c>
      <c r="Y865" s="13">
        <v>0</v>
      </c>
    </row>
    <row r="866" spans="1:25" x14ac:dyDescent="0.3">
      <c r="A866" s="31" t="s">
        <v>1741</v>
      </c>
      <c r="B866" s="31" t="s">
        <v>1742</v>
      </c>
      <c r="C866" s="31" t="s">
        <v>20</v>
      </c>
      <c r="D866" s="31" t="s">
        <v>53</v>
      </c>
      <c r="E866" s="31">
        <v>114</v>
      </c>
      <c r="F866" s="31">
        <v>76</v>
      </c>
      <c r="G866" s="31">
        <v>15943.79</v>
      </c>
      <c r="H866" s="31">
        <v>1817592.06</v>
      </c>
      <c r="I866" s="32">
        <v>45813</v>
      </c>
      <c r="J866" s="32">
        <v>45857</v>
      </c>
      <c r="K866" s="31" t="s">
        <v>29</v>
      </c>
      <c r="L866" s="33" t="s">
        <v>21</v>
      </c>
      <c r="M866" s="13" t="str">
        <f>PROPER(TRIM(SUBSTITUTE(B866,"###"," ")))</f>
        <v>Sometimes X</v>
      </c>
      <c r="N866" s="13" t="str">
        <f>PROPER(TRIM(SUBSTITUTE(C866,"###"," ")))</f>
        <v>Toys</v>
      </c>
      <c r="O866" s="13" t="str">
        <f>PROPER(TRIM(SUBSTITUTE(D866,"###"," ")))</f>
        <v>Abc Pvt Ltd</v>
      </c>
      <c r="P866" s="13" t="str">
        <f t="shared" si="91"/>
        <v>Sometimes X</v>
      </c>
      <c r="Q866" s="34" t="str">
        <f t="shared" si="92"/>
        <v>Toys</v>
      </c>
      <c r="R866" s="13" t="str">
        <f t="shared" si="93"/>
        <v>Abc Pvt Ltd</v>
      </c>
      <c r="S866" s="35">
        <f t="shared" si="94"/>
        <v>114</v>
      </c>
      <c r="T866" s="35">
        <f t="shared" si="95"/>
        <v>76</v>
      </c>
      <c r="U866" s="14">
        <f t="shared" si="96"/>
        <v>15943.79</v>
      </c>
      <c r="V866" s="14">
        <f t="shared" si="97"/>
        <v>1817592.06</v>
      </c>
      <c r="W866" s="13" t="str">
        <v>In Stock</v>
      </c>
      <c r="X866" s="13" t="str">
        <v>No</v>
      </c>
      <c r="Y866" s="13">
        <v>0</v>
      </c>
    </row>
    <row r="867" spans="1:25" x14ac:dyDescent="0.3">
      <c r="A867" s="31" t="s">
        <v>1743</v>
      </c>
      <c r="B867" s="31" t="s">
        <v>1325</v>
      </c>
      <c r="C867" s="31" t="s">
        <v>44</v>
      </c>
      <c r="D867" s="31" t="s">
        <v>15</v>
      </c>
      <c r="E867" s="31">
        <v>183</v>
      </c>
      <c r="F867" s="13"/>
      <c r="G867" s="31">
        <v>17021.07</v>
      </c>
      <c r="H867" s="31">
        <v>3114855.81</v>
      </c>
      <c r="I867" s="32">
        <v>45818</v>
      </c>
      <c r="J867" s="32">
        <v>45894</v>
      </c>
      <c r="K867" s="31" t="s">
        <v>54</v>
      </c>
      <c r="L867" s="33" t="s">
        <v>21</v>
      </c>
      <c r="M867" s="13" t="str">
        <f>PROPER(TRIM(SUBSTITUTE(B867,"###"," ")))</f>
        <v>Real Lite</v>
      </c>
      <c r="N867" s="13" t="str">
        <f>PROPER(TRIM(SUBSTITUTE(C867,"###"," ")))</f>
        <v>Groceries</v>
      </c>
      <c r="O867" s="13" t="str">
        <f>PROPER(TRIM(SUBSTITUTE(D867,"###"," ")))</f>
        <v>Global Traders</v>
      </c>
      <c r="P867" s="13" t="str">
        <f t="shared" si="91"/>
        <v>Real Lite</v>
      </c>
      <c r="Q867" s="34" t="str">
        <f t="shared" si="92"/>
        <v>Groceries</v>
      </c>
      <c r="R867" s="13" t="str">
        <f t="shared" si="93"/>
        <v>Global Traders</v>
      </c>
      <c r="S867" s="35">
        <f t="shared" si="94"/>
        <v>183</v>
      </c>
      <c r="T867" s="35">
        <f t="shared" si="95"/>
        <v>0</v>
      </c>
      <c r="U867" s="14">
        <f t="shared" si="96"/>
        <v>17021.07</v>
      </c>
      <c r="V867" s="14">
        <f t="shared" si="97"/>
        <v>3114855.81</v>
      </c>
      <c r="W867" s="13" t="str">
        <v>In Stock</v>
      </c>
      <c r="X867" s="13" t="str">
        <v>No</v>
      </c>
      <c r="Y867" s="13">
        <v>0</v>
      </c>
    </row>
    <row r="868" spans="1:25" x14ac:dyDescent="0.3">
      <c r="A868" s="31" t="s">
        <v>1744</v>
      </c>
      <c r="B868" s="31" t="s">
        <v>1745</v>
      </c>
      <c r="C868" s="31" t="s">
        <v>28</v>
      </c>
      <c r="D868" s="31" t="s">
        <v>41</v>
      </c>
      <c r="E868" s="31">
        <v>178</v>
      </c>
      <c r="F868" s="31">
        <v>99</v>
      </c>
      <c r="G868" s="31">
        <v>3298.16</v>
      </c>
      <c r="H868" s="31">
        <v>587072.48</v>
      </c>
      <c r="I868" s="32">
        <v>45765</v>
      </c>
      <c r="J868" s="32">
        <v>45888</v>
      </c>
      <c r="K868" s="31" t="s">
        <v>29</v>
      </c>
      <c r="L868" s="33" t="s">
        <v>33</v>
      </c>
      <c r="M868" s="13" t="str">
        <f>PROPER(TRIM(SUBSTITUTE(B868,"###"," ")))</f>
        <v>Assume Plus</v>
      </c>
      <c r="N868" s="13" t="str">
        <f>PROPER(TRIM(SUBSTITUTE(C868,"###"," ")))</f>
        <v>Furniture</v>
      </c>
      <c r="O868" s="13" t="str">
        <f>PROPER(TRIM(SUBSTITUTE(D868,"###"," ")))</f>
        <v>Quickstock</v>
      </c>
      <c r="P868" s="13" t="str">
        <f t="shared" si="91"/>
        <v>Assume Plus</v>
      </c>
      <c r="Q868" s="34" t="str">
        <f t="shared" si="92"/>
        <v>Furniture</v>
      </c>
      <c r="R868" s="13" t="str">
        <f t="shared" si="93"/>
        <v>Quickstock</v>
      </c>
      <c r="S868" s="35">
        <f t="shared" si="94"/>
        <v>178</v>
      </c>
      <c r="T868" s="35">
        <f t="shared" si="95"/>
        <v>99</v>
      </c>
      <c r="U868" s="14">
        <f t="shared" si="96"/>
        <v>3298.16</v>
      </c>
      <c r="V868" s="14">
        <f t="shared" si="97"/>
        <v>587072.48</v>
      </c>
      <c r="W868" s="13" t="str">
        <v>In Stock</v>
      </c>
      <c r="X868" s="13" t="str">
        <v>No</v>
      </c>
      <c r="Y868" s="13">
        <v>0</v>
      </c>
    </row>
    <row r="869" spans="1:25" x14ac:dyDescent="0.3">
      <c r="A869" s="31" t="s">
        <v>1746</v>
      </c>
      <c r="B869" s="31" t="s">
        <v>1747</v>
      </c>
      <c r="C869" s="31" t="s">
        <v>28</v>
      </c>
      <c r="D869" s="31" t="s">
        <v>53</v>
      </c>
      <c r="E869" s="31">
        <v>112</v>
      </c>
      <c r="F869" s="31">
        <v>31</v>
      </c>
      <c r="G869" s="31">
        <v>5788.27</v>
      </c>
      <c r="H869" s="31">
        <v>648286.24</v>
      </c>
      <c r="I869" s="32">
        <v>45677</v>
      </c>
      <c r="J869" s="32">
        <v>45920</v>
      </c>
      <c r="K869" s="31" t="s">
        <v>29</v>
      </c>
      <c r="L869" s="33" t="s">
        <v>30</v>
      </c>
      <c r="M869" s="13" t="str">
        <f>PROPER(TRIM(SUBSTITUTE(B869,"###"," ")))</f>
        <v>Garden Mini</v>
      </c>
      <c r="N869" s="13" t="str">
        <f>PROPER(TRIM(SUBSTITUTE(C869,"###"," ")))</f>
        <v>Furniture</v>
      </c>
      <c r="O869" s="13" t="str">
        <f>PROPER(TRIM(SUBSTITUTE(D869,"###"," ")))</f>
        <v>Abc Pvt Ltd</v>
      </c>
      <c r="P869" s="13" t="str">
        <f t="shared" si="91"/>
        <v>Garden Mini</v>
      </c>
      <c r="Q869" s="34" t="str">
        <f t="shared" si="92"/>
        <v>Furniture</v>
      </c>
      <c r="R869" s="13" t="str">
        <f t="shared" si="93"/>
        <v>Abc Pvt Ltd</v>
      </c>
      <c r="S869" s="35">
        <f t="shared" si="94"/>
        <v>112</v>
      </c>
      <c r="T869" s="35">
        <f t="shared" si="95"/>
        <v>31</v>
      </c>
      <c r="U869" s="14">
        <f t="shared" si="96"/>
        <v>5788.27</v>
      </c>
      <c r="V869" s="14">
        <f t="shared" si="97"/>
        <v>648286.24</v>
      </c>
      <c r="W869" s="13" t="str">
        <v>In Stock</v>
      </c>
      <c r="X869" s="13" t="str">
        <v>No</v>
      </c>
      <c r="Y869" s="13">
        <v>0</v>
      </c>
    </row>
    <row r="870" spans="1:25" x14ac:dyDescent="0.3">
      <c r="A870" s="31" t="s">
        <v>1748</v>
      </c>
      <c r="B870" s="31" t="s">
        <v>1749</v>
      </c>
      <c r="C870" s="31" t="s">
        <v>44</v>
      </c>
      <c r="D870" s="13"/>
      <c r="E870" s="13"/>
      <c r="F870" s="31">
        <v>25</v>
      </c>
      <c r="G870" s="31">
        <v>6714.3</v>
      </c>
      <c r="H870" s="13"/>
      <c r="I870" s="32">
        <v>45708</v>
      </c>
      <c r="J870" s="32">
        <v>45883</v>
      </c>
      <c r="K870" s="13"/>
      <c r="L870" s="33" t="s">
        <v>21</v>
      </c>
      <c r="M870" s="13" t="str">
        <f>PROPER(TRIM(SUBSTITUTE(B870,"###"," ")))</f>
        <v>Reduce X</v>
      </c>
      <c r="N870" s="13" t="str">
        <f>PROPER(TRIM(SUBSTITUTE(C870,"###"," ")))</f>
        <v>Groceries</v>
      </c>
      <c r="O870" s="13" t="str">
        <f>PROPER(TRIM(SUBSTITUTE(D870,"###"," ")))</f>
        <v/>
      </c>
      <c r="P870" s="13" t="str">
        <f t="shared" si="91"/>
        <v>Reduce X</v>
      </c>
      <c r="Q870" s="34" t="str">
        <f t="shared" si="92"/>
        <v>Groceries</v>
      </c>
      <c r="R870" s="13" t="str">
        <f t="shared" si="93"/>
        <v>Others</v>
      </c>
      <c r="S870" s="35">
        <f t="shared" si="94"/>
        <v>0</v>
      </c>
      <c r="T870" s="35">
        <f t="shared" si="95"/>
        <v>25</v>
      </c>
      <c r="U870" s="14">
        <f t="shared" si="96"/>
        <v>6714.3</v>
      </c>
      <c r="V870" s="14">
        <f t="shared" si="97"/>
        <v>0</v>
      </c>
      <c r="W870" s="13" t="str">
        <v>Out of Stock</v>
      </c>
      <c r="X870" s="13" t="str">
        <v>Yes</v>
      </c>
      <c r="Y870" s="13">
        <v>1</v>
      </c>
    </row>
    <row r="871" spans="1:25" x14ac:dyDescent="0.3">
      <c r="A871" s="31" t="s">
        <v>1750</v>
      </c>
      <c r="B871" s="31" t="s">
        <v>1751</v>
      </c>
      <c r="C871" s="31" t="s">
        <v>14</v>
      </c>
      <c r="D871" s="31" t="s">
        <v>53</v>
      </c>
      <c r="E871" s="31">
        <v>77</v>
      </c>
      <c r="F871" s="31">
        <v>88</v>
      </c>
      <c r="G871" s="31">
        <v>1413.65</v>
      </c>
      <c r="H871" s="31">
        <v>108851.05</v>
      </c>
      <c r="I871" s="32">
        <v>45727</v>
      </c>
      <c r="J871" s="32">
        <v>45913</v>
      </c>
      <c r="K871" s="31" t="s">
        <v>16</v>
      </c>
      <c r="L871" s="33" t="s">
        <v>21</v>
      </c>
      <c r="M871" s="13" t="str">
        <f>PROPER(TRIM(SUBSTITUTE(B871,"###"," ")))</f>
        <v>Federal Lite</v>
      </c>
      <c r="N871" s="13" t="str">
        <f>PROPER(TRIM(SUBSTITUTE(C871,"###"," ")))</f>
        <v>Clothing</v>
      </c>
      <c r="O871" s="13" t="str">
        <f>PROPER(TRIM(SUBSTITUTE(D871,"###"," ")))</f>
        <v>Abc Pvt Ltd</v>
      </c>
      <c r="P871" s="13" t="str">
        <f t="shared" si="91"/>
        <v>Federal Lite</v>
      </c>
      <c r="Q871" s="34" t="str">
        <f t="shared" si="92"/>
        <v>Clothing</v>
      </c>
      <c r="R871" s="13" t="str">
        <f t="shared" si="93"/>
        <v>Abc Pvt Ltd</v>
      </c>
      <c r="S871" s="35">
        <f t="shared" si="94"/>
        <v>77</v>
      </c>
      <c r="T871" s="35">
        <f t="shared" si="95"/>
        <v>88</v>
      </c>
      <c r="U871" s="14">
        <f t="shared" si="96"/>
        <v>1413.65</v>
      </c>
      <c r="V871" s="14">
        <f t="shared" si="97"/>
        <v>108851.05</v>
      </c>
      <c r="W871" s="13" t="str">
        <v>Low Stock</v>
      </c>
      <c r="X871" s="13" t="str">
        <v>Yes</v>
      </c>
      <c r="Y871" s="13">
        <v>1</v>
      </c>
    </row>
    <row r="872" spans="1:25" x14ac:dyDescent="0.3">
      <c r="A872" s="31" t="s">
        <v>1753</v>
      </c>
      <c r="B872" s="31" t="s">
        <v>1754</v>
      </c>
      <c r="C872" s="31" t="s">
        <v>44</v>
      </c>
      <c r="D872" s="31" t="s">
        <v>45</v>
      </c>
      <c r="E872" s="13"/>
      <c r="F872" s="31">
        <v>85</v>
      </c>
      <c r="G872" s="31">
        <v>4147.76</v>
      </c>
      <c r="H872" s="13"/>
      <c r="I872" s="32">
        <v>45673</v>
      </c>
      <c r="J872" s="32">
        <v>45879</v>
      </c>
      <c r="K872" s="31" t="s">
        <v>16</v>
      </c>
      <c r="L872" s="33" t="s">
        <v>58</v>
      </c>
      <c r="M872" s="13" t="str">
        <f>PROPER(TRIM(SUBSTITUTE(B872,"###"," ")))</f>
        <v>Air Max</v>
      </c>
      <c r="N872" s="13" t="str">
        <f>PROPER(TRIM(SUBSTITUTE(C872,"###"," ")))</f>
        <v>Groceries</v>
      </c>
      <c r="O872" s="13" t="str">
        <f>PROPER(TRIM(SUBSTITUTE(D872,"###"," ")))</f>
        <v>Retailmart Inc</v>
      </c>
      <c r="P872" s="13" t="str">
        <f t="shared" si="91"/>
        <v>Air Max</v>
      </c>
      <c r="Q872" s="34" t="str">
        <f t="shared" si="92"/>
        <v>Groceries</v>
      </c>
      <c r="R872" s="13" t="str">
        <f t="shared" si="93"/>
        <v>Retailmart Inc</v>
      </c>
      <c r="S872" s="35">
        <f t="shared" si="94"/>
        <v>0</v>
      </c>
      <c r="T872" s="35">
        <f t="shared" si="95"/>
        <v>85</v>
      </c>
      <c r="U872" s="14">
        <f t="shared" si="96"/>
        <v>4147.76</v>
      </c>
      <c r="V872" s="14">
        <f t="shared" si="97"/>
        <v>0</v>
      </c>
      <c r="W872" s="13" t="str">
        <v>Out of Stock</v>
      </c>
      <c r="X872" s="13" t="str">
        <v>Yes</v>
      </c>
      <c r="Y872" s="13">
        <v>1</v>
      </c>
    </row>
    <row r="873" spans="1:25" x14ac:dyDescent="0.3">
      <c r="A873" s="31" t="s">
        <v>1755</v>
      </c>
      <c r="B873" s="31" t="s">
        <v>1756</v>
      </c>
      <c r="C873" s="31" t="s">
        <v>14</v>
      </c>
      <c r="D873" s="31" t="s">
        <v>24</v>
      </c>
      <c r="E873" s="31">
        <v>195</v>
      </c>
      <c r="F873" s="31">
        <v>52</v>
      </c>
      <c r="G873" s="31">
        <v>12852.6</v>
      </c>
      <c r="H873" s="31">
        <v>2506257</v>
      </c>
      <c r="I873" s="32">
        <v>45774</v>
      </c>
      <c r="J873" s="32">
        <v>45887</v>
      </c>
      <c r="K873" s="31" t="s">
        <v>25</v>
      </c>
      <c r="L873" s="33" t="s">
        <v>58</v>
      </c>
      <c r="M873" s="13" t="str">
        <f>PROPER(TRIM(SUBSTITUTE(B873,"###"," ")))</f>
        <v>Major Plus</v>
      </c>
      <c r="N873" s="13" t="str">
        <f>PROPER(TRIM(SUBSTITUTE(C873,"###"," ")))</f>
        <v>Clothing</v>
      </c>
      <c r="O873" s="13" t="str">
        <f>PROPER(TRIM(SUBSTITUTE(D873,"###"," ")))</f>
        <v>Omni Suppliers</v>
      </c>
      <c r="P873" s="13" t="str">
        <f t="shared" si="91"/>
        <v>Major Plus</v>
      </c>
      <c r="Q873" s="34" t="str">
        <f t="shared" si="92"/>
        <v>Clothing</v>
      </c>
      <c r="R873" s="13" t="str">
        <f t="shared" si="93"/>
        <v>Omni Suppliers</v>
      </c>
      <c r="S873" s="35">
        <f t="shared" si="94"/>
        <v>195</v>
      </c>
      <c r="T873" s="35">
        <f t="shared" si="95"/>
        <v>52</v>
      </c>
      <c r="U873" s="14">
        <f t="shared" si="96"/>
        <v>12852.6</v>
      </c>
      <c r="V873" s="14">
        <f t="shared" si="97"/>
        <v>2506257</v>
      </c>
      <c r="W873" s="13" t="str">
        <v>In Stock</v>
      </c>
      <c r="X873" s="13" t="str">
        <v>No</v>
      </c>
      <c r="Y873" s="13">
        <v>0</v>
      </c>
    </row>
    <row r="874" spans="1:25" x14ac:dyDescent="0.3">
      <c r="A874" s="31" t="s">
        <v>1757</v>
      </c>
      <c r="B874" s="31" t="s">
        <v>1758</v>
      </c>
      <c r="C874" s="31" t="s">
        <v>20</v>
      </c>
      <c r="D874" s="31" t="s">
        <v>41</v>
      </c>
      <c r="E874" s="31">
        <v>134</v>
      </c>
      <c r="F874" s="31">
        <v>98</v>
      </c>
      <c r="G874" s="31">
        <v>2368.0100000000002</v>
      </c>
      <c r="H874" s="31">
        <v>317313.34000000003</v>
      </c>
      <c r="I874" s="32">
        <v>45780</v>
      </c>
      <c r="J874" s="32">
        <v>45926</v>
      </c>
      <c r="K874" s="31" t="s">
        <v>29</v>
      </c>
      <c r="L874" s="33" t="s">
        <v>30</v>
      </c>
      <c r="M874" s="13" t="str">
        <f>PROPER(TRIM(SUBSTITUTE(B874,"###"," ")))</f>
        <v>Policy Lite</v>
      </c>
      <c r="N874" s="13" t="str">
        <f>PROPER(TRIM(SUBSTITUTE(C874,"###"," ")))</f>
        <v>Toys</v>
      </c>
      <c r="O874" s="13" t="str">
        <f>PROPER(TRIM(SUBSTITUTE(D874,"###"," ")))</f>
        <v>Quickstock</v>
      </c>
      <c r="P874" s="13" t="str">
        <f t="shared" si="91"/>
        <v>Policy Lite</v>
      </c>
      <c r="Q874" s="34" t="str">
        <f t="shared" si="92"/>
        <v>Toys</v>
      </c>
      <c r="R874" s="13" t="str">
        <f t="shared" si="93"/>
        <v>Quickstock</v>
      </c>
      <c r="S874" s="35">
        <f t="shared" si="94"/>
        <v>134</v>
      </c>
      <c r="T874" s="35">
        <f t="shared" si="95"/>
        <v>98</v>
      </c>
      <c r="U874" s="14">
        <f t="shared" si="96"/>
        <v>2368.0100000000002</v>
      </c>
      <c r="V874" s="14">
        <f t="shared" si="97"/>
        <v>317313.34000000003</v>
      </c>
      <c r="W874" s="13" t="str">
        <v>In Stock</v>
      </c>
      <c r="X874" s="13" t="str">
        <v>No</v>
      </c>
      <c r="Y874" s="13">
        <v>0</v>
      </c>
    </row>
    <row r="875" spans="1:25" x14ac:dyDescent="0.3">
      <c r="A875" s="31" t="s">
        <v>1759</v>
      </c>
      <c r="B875" s="31" t="s">
        <v>1094</v>
      </c>
      <c r="C875" s="31" t="s">
        <v>20</v>
      </c>
      <c r="D875" s="31" t="s">
        <v>15</v>
      </c>
      <c r="E875" s="31">
        <v>146</v>
      </c>
      <c r="F875" s="31">
        <v>73</v>
      </c>
      <c r="G875" s="31">
        <v>12042</v>
      </c>
      <c r="H875" s="31">
        <v>1758132</v>
      </c>
      <c r="I875" s="32">
        <v>45818</v>
      </c>
      <c r="J875" s="32">
        <v>45861</v>
      </c>
      <c r="K875" s="31" t="s">
        <v>16</v>
      </c>
      <c r="L875" s="33" t="s">
        <v>21</v>
      </c>
      <c r="M875" s="13" t="str">
        <f>PROPER(TRIM(SUBSTITUTE(B875,"###"," ")))</f>
        <v>Also Plus</v>
      </c>
      <c r="N875" s="13" t="str">
        <f>PROPER(TRIM(SUBSTITUTE(C875,"###"," ")))</f>
        <v>Toys</v>
      </c>
      <c r="O875" s="13" t="str">
        <f>PROPER(TRIM(SUBSTITUTE(D875,"###"," ")))</f>
        <v>Global Traders</v>
      </c>
      <c r="P875" s="13" t="str">
        <f t="shared" si="91"/>
        <v>Also Plus</v>
      </c>
      <c r="Q875" s="34" t="str">
        <f t="shared" si="92"/>
        <v>Toys</v>
      </c>
      <c r="R875" s="13" t="str">
        <f t="shared" si="93"/>
        <v>Global Traders</v>
      </c>
      <c r="S875" s="35">
        <f t="shared" si="94"/>
        <v>146</v>
      </c>
      <c r="T875" s="35">
        <f t="shared" si="95"/>
        <v>73</v>
      </c>
      <c r="U875" s="14">
        <f t="shared" si="96"/>
        <v>12042</v>
      </c>
      <c r="V875" s="14">
        <f t="shared" si="97"/>
        <v>1758132</v>
      </c>
      <c r="W875" s="13" t="str">
        <v>In Stock</v>
      </c>
      <c r="X875" s="13" t="str">
        <v>No</v>
      </c>
      <c r="Y875" s="13">
        <v>0</v>
      </c>
    </row>
    <row r="876" spans="1:25" x14ac:dyDescent="0.3">
      <c r="A876" s="31" t="s">
        <v>1760</v>
      </c>
      <c r="B876" s="31" t="s">
        <v>1761</v>
      </c>
      <c r="C876" s="31" t="s">
        <v>40</v>
      </c>
      <c r="D876" s="31" t="s">
        <v>41</v>
      </c>
      <c r="E876" s="31">
        <v>28</v>
      </c>
      <c r="F876" s="31">
        <v>43</v>
      </c>
      <c r="G876" s="31">
        <v>5562.57</v>
      </c>
      <c r="H876" s="31">
        <v>155751.96</v>
      </c>
      <c r="I876" s="32">
        <v>45688</v>
      </c>
      <c r="J876" s="32">
        <v>45886</v>
      </c>
      <c r="K876" s="31" t="s">
        <v>29</v>
      </c>
      <c r="L876" s="33" t="s">
        <v>30</v>
      </c>
      <c r="M876" s="13" t="str">
        <f>PROPER(TRIM(SUBSTITUTE(B876,"###"," ")))</f>
        <v>Reach Plus</v>
      </c>
      <c r="N876" s="13" t="str">
        <f>PROPER(TRIM(SUBSTITUTE(C876,"###"," ")))</f>
        <v>Electronics</v>
      </c>
      <c r="O876" s="13" t="str">
        <f>PROPER(TRIM(SUBSTITUTE(D876,"###"," ")))</f>
        <v>Quickstock</v>
      </c>
      <c r="P876" s="13" t="str">
        <f t="shared" si="91"/>
        <v>Reach Plus</v>
      </c>
      <c r="Q876" s="34" t="str">
        <f t="shared" si="92"/>
        <v>Electronics</v>
      </c>
      <c r="R876" s="13" t="str">
        <f t="shared" si="93"/>
        <v>Quickstock</v>
      </c>
      <c r="S876" s="35">
        <f t="shared" si="94"/>
        <v>28</v>
      </c>
      <c r="T876" s="35">
        <f t="shared" si="95"/>
        <v>43</v>
      </c>
      <c r="U876" s="14">
        <f t="shared" si="96"/>
        <v>5562.57</v>
      </c>
      <c r="V876" s="14">
        <f t="shared" si="97"/>
        <v>155751.96</v>
      </c>
      <c r="W876" s="13" t="str">
        <v>Low Stock</v>
      </c>
      <c r="X876" s="13" t="str">
        <v>Yes</v>
      </c>
      <c r="Y876" s="13">
        <v>1</v>
      </c>
    </row>
    <row r="877" spans="1:25" x14ac:dyDescent="0.3">
      <c r="A877" s="31" t="s">
        <v>1762</v>
      </c>
      <c r="B877" s="31" t="s">
        <v>1763</v>
      </c>
      <c r="C877" s="31" t="s">
        <v>20</v>
      </c>
      <c r="D877" s="31" t="s">
        <v>45</v>
      </c>
      <c r="E877" s="31">
        <v>104</v>
      </c>
      <c r="F877" s="31">
        <v>76</v>
      </c>
      <c r="G877" s="31">
        <v>279.04000000000002</v>
      </c>
      <c r="H877" s="31">
        <v>29020.16</v>
      </c>
      <c r="I877" s="32">
        <v>45727</v>
      </c>
      <c r="J877" s="32">
        <v>45909</v>
      </c>
      <c r="K877" s="31" t="s">
        <v>29</v>
      </c>
      <c r="L877" s="33" t="s">
        <v>30</v>
      </c>
      <c r="M877" s="13" t="str">
        <f>PROPER(TRIM(SUBSTITUTE(B877,"###"," ")))</f>
        <v>Majority Pro</v>
      </c>
      <c r="N877" s="13" t="str">
        <f>PROPER(TRIM(SUBSTITUTE(C877,"###"," ")))</f>
        <v>Toys</v>
      </c>
      <c r="O877" s="13" t="str">
        <f>PROPER(TRIM(SUBSTITUTE(D877,"###"," ")))</f>
        <v>Retailmart Inc</v>
      </c>
      <c r="P877" s="13" t="str">
        <f t="shared" si="91"/>
        <v>Majority Pro</v>
      </c>
      <c r="Q877" s="34" t="str">
        <f t="shared" si="92"/>
        <v>Toys</v>
      </c>
      <c r="R877" s="13" t="str">
        <f t="shared" si="93"/>
        <v>Retailmart Inc</v>
      </c>
      <c r="S877" s="35">
        <f t="shared" si="94"/>
        <v>104</v>
      </c>
      <c r="T877" s="35">
        <f t="shared" si="95"/>
        <v>76</v>
      </c>
      <c r="U877" s="14">
        <f t="shared" si="96"/>
        <v>279.04000000000002</v>
      </c>
      <c r="V877" s="14">
        <f t="shared" si="97"/>
        <v>29020.160000000003</v>
      </c>
      <c r="W877" s="13" t="str">
        <v>In Stock</v>
      </c>
      <c r="X877" s="13" t="str">
        <v>No</v>
      </c>
      <c r="Y877" s="13">
        <v>0</v>
      </c>
    </row>
    <row r="878" spans="1:25" x14ac:dyDescent="0.3">
      <c r="A878" s="31" t="s">
        <v>1764</v>
      </c>
      <c r="B878" s="31" t="s">
        <v>1765</v>
      </c>
      <c r="C878" s="31" t="s">
        <v>40</v>
      </c>
      <c r="D878" s="31" t="s">
        <v>15</v>
      </c>
      <c r="E878" s="31">
        <v>156</v>
      </c>
      <c r="F878" s="31">
        <v>93</v>
      </c>
      <c r="G878" s="31">
        <v>3628.33</v>
      </c>
      <c r="H878" s="31">
        <v>566019.48</v>
      </c>
      <c r="I878" s="32">
        <v>45801</v>
      </c>
      <c r="J878" s="32">
        <v>45895</v>
      </c>
      <c r="K878" s="13"/>
      <c r="L878" s="33" t="s">
        <v>30</v>
      </c>
      <c r="M878" s="13" t="str">
        <f>PROPER(TRIM(SUBSTITUTE(B878,"###"," ")))</f>
        <v>Information X</v>
      </c>
      <c r="N878" s="13" t="str">
        <f>PROPER(TRIM(SUBSTITUTE(C878,"###"," ")))</f>
        <v>Electronics</v>
      </c>
      <c r="O878" s="13" t="str">
        <f>PROPER(TRIM(SUBSTITUTE(D878,"###"," ")))</f>
        <v>Global Traders</v>
      </c>
      <c r="P878" s="13" t="str">
        <f t="shared" si="91"/>
        <v>Information X</v>
      </c>
      <c r="Q878" s="34" t="str">
        <f t="shared" si="92"/>
        <v>Electronics</v>
      </c>
      <c r="R878" s="13" t="str">
        <f t="shared" si="93"/>
        <v>Global Traders</v>
      </c>
      <c r="S878" s="35">
        <f t="shared" si="94"/>
        <v>156</v>
      </c>
      <c r="T878" s="35">
        <f t="shared" si="95"/>
        <v>93</v>
      </c>
      <c r="U878" s="14">
        <f t="shared" si="96"/>
        <v>3628.33</v>
      </c>
      <c r="V878" s="14">
        <f t="shared" si="97"/>
        <v>566019.48</v>
      </c>
      <c r="W878" s="13" t="str">
        <v>In Stock</v>
      </c>
      <c r="X878" s="13" t="str">
        <v>No</v>
      </c>
      <c r="Y878" s="13">
        <v>0</v>
      </c>
    </row>
    <row r="879" spans="1:25" x14ac:dyDescent="0.3">
      <c r="A879" s="31" t="s">
        <v>1766</v>
      </c>
      <c r="B879" s="31" t="s">
        <v>1767</v>
      </c>
      <c r="C879" s="31" t="s">
        <v>20</v>
      </c>
      <c r="D879" s="31" t="s">
        <v>45</v>
      </c>
      <c r="E879" s="31">
        <v>57</v>
      </c>
      <c r="F879" s="31">
        <v>88</v>
      </c>
      <c r="G879" s="31">
        <v>19580.2</v>
      </c>
      <c r="H879" s="31">
        <v>1116071.3999999999</v>
      </c>
      <c r="I879" s="32">
        <v>45741</v>
      </c>
      <c r="J879" s="32">
        <v>45916</v>
      </c>
      <c r="K879" s="31" t="s">
        <v>57</v>
      </c>
      <c r="L879" s="33" t="s">
        <v>33</v>
      </c>
      <c r="M879" s="13" t="str">
        <f>PROPER(TRIM(SUBSTITUTE(B879,"###"," ")))</f>
        <v>Side Pro</v>
      </c>
      <c r="N879" s="13" t="str">
        <f>PROPER(TRIM(SUBSTITUTE(C879,"###"," ")))</f>
        <v>Toys</v>
      </c>
      <c r="O879" s="13" t="str">
        <f>PROPER(TRIM(SUBSTITUTE(D879,"###"," ")))</f>
        <v>Retailmart Inc</v>
      </c>
      <c r="P879" s="13" t="str">
        <f t="shared" si="91"/>
        <v>Side Pro</v>
      </c>
      <c r="Q879" s="34" t="str">
        <f t="shared" si="92"/>
        <v>Toys</v>
      </c>
      <c r="R879" s="13" t="str">
        <f t="shared" si="93"/>
        <v>Retailmart Inc</v>
      </c>
      <c r="S879" s="35">
        <f t="shared" si="94"/>
        <v>57</v>
      </c>
      <c r="T879" s="35">
        <f t="shared" si="95"/>
        <v>88</v>
      </c>
      <c r="U879" s="14">
        <f t="shared" si="96"/>
        <v>19580.2</v>
      </c>
      <c r="V879" s="14">
        <f t="shared" si="97"/>
        <v>1116071.4000000001</v>
      </c>
      <c r="W879" s="13" t="str">
        <v>Low Stock</v>
      </c>
      <c r="X879" s="13" t="str">
        <v>Yes</v>
      </c>
      <c r="Y879" s="13">
        <v>1</v>
      </c>
    </row>
    <row r="880" spans="1:25" x14ac:dyDescent="0.3">
      <c r="A880" s="31" t="s">
        <v>1768</v>
      </c>
      <c r="B880" s="31" t="s">
        <v>1769</v>
      </c>
      <c r="C880" s="31" t="s">
        <v>28</v>
      </c>
      <c r="D880" s="13"/>
      <c r="E880" s="31">
        <v>81</v>
      </c>
      <c r="F880" s="31">
        <v>60</v>
      </c>
      <c r="G880" s="31">
        <v>4128.59</v>
      </c>
      <c r="H880" s="31">
        <v>334415.78999999998</v>
      </c>
      <c r="I880" s="32">
        <v>45677</v>
      </c>
      <c r="J880" s="32">
        <v>45877</v>
      </c>
      <c r="K880" s="31" t="s">
        <v>29</v>
      </c>
      <c r="L880" s="33" t="s">
        <v>58</v>
      </c>
      <c r="M880" s="13" t="str">
        <f>PROPER(TRIM(SUBSTITUTE(B880,"###"," ")))</f>
        <v>Surface Mini</v>
      </c>
      <c r="N880" s="13" t="str">
        <f>PROPER(TRIM(SUBSTITUTE(C880,"###"," ")))</f>
        <v>Furniture</v>
      </c>
      <c r="O880" s="13" t="str">
        <f>PROPER(TRIM(SUBSTITUTE(D880,"###"," ")))</f>
        <v/>
      </c>
      <c r="P880" s="13" t="str">
        <f t="shared" si="91"/>
        <v>Surface Mini</v>
      </c>
      <c r="Q880" s="34" t="str">
        <f t="shared" si="92"/>
        <v>Furniture</v>
      </c>
      <c r="R880" s="13" t="str">
        <f t="shared" si="93"/>
        <v>Others</v>
      </c>
      <c r="S880" s="35">
        <f t="shared" si="94"/>
        <v>81</v>
      </c>
      <c r="T880" s="35">
        <f t="shared" si="95"/>
        <v>60</v>
      </c>
      <c r="U880" s="14">
        <f t="shared" si="96"/>
        <v>4128.59</v>
      </c>
      <c r="V880" s="14">
        <f t="shared" si="97"/>
        <v>334415.79000000004</v>
      </c>
      <c r="W880" s="13" t="str">
        <v>In Stock</v>
      </c>
      <c r="X880" s="13" t="str">
        <v>No</v>
      </c>
      <c r="Y880" s="13">
        <v>0</v>
      </c>
    </row>
    <row r="881" spans="1:25" x14ac:dyDescent="0.3">
      <c r="A881" s="31" t="s">
        <v>1770</v>
      </c>
      <c r="B881" s="31" t="s">
        <v>1771</v>
      </c>
      <c r="C881" s="31" t="s">
        <v>40</v>
      </c>
      <c r="D881" s="13"/>
      <c r="E881" s="31">
        <v>70</v>
      </c>
      <c r="F881" s="31">
        <v>22</v>
      </c>
      <c r="G881" s="31">
        <v>4146.3900000000003</v>
      </c>
      <c r="H881" s="31">
        <v>290247.3</v>
      </c>
      <c r="I881" s="32">
        <v>45778</v>
      </c>
      <c r="J881" s="32">
        <v>45866</v>
      </c>
      <c r="K881" s="31" t="s">
        <v>54</v>
      </c>
      <c r="L881" s="33" t="s">
        <v>17</v>
      </c>
      <c r="M881" s="13" t="str">
        <f>PROPER(TRIM(SUBSTITUTE(B881,"###"," ")))</f>
        <v>Tonight Mini</v>
      </c>
      <c r="N881" s="13" t="str">
        <f>PROPER(TRIM(SUBSTITUTE(C881,"###"," ")))</f>
        <v>Electronics</v>
      </c>
      <c r="O881" s="13" t="str">
        <f>PROPER(TRIM(SUBSTITUTE(D881,"###"," ")))</f>
        <v/>
      </c>
      <c r="P881" s="13" t="str">
        <f t="shared" si="91"/>
        <v>Tonight Mini</v>
      </c>
      <c r="Q881" s="34" t="str">
        <f t="shared" si="92"/>
        <v>Electronics</v>
      </c>
      <c r="R881" s="13" t="str">
        <f t="shared" si="93"/>
        <v>Others</v>
      </c>
      <c r="S881" s="35">
        <f t="shared" si="94"/>
        <v>70</v>
      </c>
      <c r="T881" s="35">
        <f t="shared" si="95"/>
        <v>22</v>
      </c>
      <c r="U881" s="14">
        <f t="shared" si="96"/>
        <v>4146.3900000000003</v>
      </c>
      <c r="V881" s="14">
        <f t="shared" si="97"/>
        <v>290247.30000000005</v>
      </c>
      <c r="W881" s="13" t="str">
        <v>In Stock</v>
      </c>
      <c r="X881" s="13" t="str">
        <v>No</v>
      </c>
      <c r="Y881" s="13">
        <v>0</v>
      </c>
    </row>
    <row r="882" spans="1:25" x14ac:dyDescent="0.3">
      <c r="A882" s="31" t="s">
        <v>1772</v>
      </c>
      <c r="B882" s="31" t="s">
        <v>1773</v>
      </c>
      <c r="C882" s="31" t="s">
        <v>20</v>
      </c>
      <c r="D882" s="31" t="s">
        <v>45</v>
      </c>
      <c r="E882" s="31">
        <v>1</v>
      </c>
      <c r="F882" s="31">
        <v>43</v>
      </c>
      <c r="G882" s="31">
        <v>13152.28</v>
      </c>
      <c r="H882" s="31">
        <v>13152.28</v>
      </c>
      <c r="I882" s="32">
        <v>45813</v>
      </c>
      <c r="J882" s="32">
        <v>45925</v>
      </c>
      <c r="K882" s="31" t="s">
        <v>57</v>
      </c>
      <c r="L882" s="33" t="s">
        <v>58</v>
      </c>
      <c r="M882" s="13" t="str">
        <f>PROPER(TRIM(SUBSTITUTE(B882,"###"," ")))</f>
        <v>Minute Pro</v>
      </c>
      <c r="N882" s="13" t="str">
        <f>PROPER(TRIM(SUBSTITUTE(C882,"###"," ")))</f>
        <v>Toys</v>
      </c>
      <c r="O882" s="13" t="str">
        <f>PROPER(TRIM(SUBSTITUTE(D882,"###"," ")))</f>
        <v>Retailmart Inc</v>
      </c>
      <c r="P882" s="13" t="str">
        <f t="shared" si="91"/>
        <v>Minute Pro</v>
      </c>
      <c r="Q882" s="34" t="str">
        <f t="shared" si="92"/>
        <v>Toys</v>
      </c>
      <c r="R882" s="13" t="str">
        <f t="shared" si="93"/>
        <v>Retailmart Inc</v>
      </c>
      <c r="S882" s="35">
        <f t="shared" si="94"/>
        <v>1</v>
      </c>
      <c r="T882" s="35">
        <f t="shared" si="95"/>
        <v>43</v>
      </c>
      <c r="U882" s="14">
        <f t="shared" si="96"/>
        <v>13152.28</v>
      </c>
      <c r="V882" s="14">
        <f t="shared" si="97"/>
        <v>13152.28</v>
      </c>
      <c r="W882" s="13" t="str">
        <v>Low Stock</v>
      </c>
      <c r="X882" s="13" t="str">
        <v>Yes</v>
      </c>
      <c r="Y882" s="13">
        <v>1</v>
      </c>
    </row>
    <row r="883" spans="1:25" x14ac:dyDescent="0.3">
      <c r="A883" s="31" t="s">
        <v>1774</v>
      </c>
      <c r="B883" s="31" t="s">
        <v>245</v>
      </c>
      <c r="C883" s="31" t="s">
        <v>40</v>
      </c>
      <c r="D883" s="31" t="s">
        <v>41</v>
      </c>
      <c r="E883" s="31">
        <v>153</v>
      </c>
      <c r="F883" s="31">
        <v>62</v>
      </c>
      <c r="G883" s="31">
        <v>11927.43</v>
      </c>
      <c r="H883" s="31">
        <v>1824896.79</v>
      </c>
      <c r="I883" s="32">
        <v>45824</v>
      </c>
      <c r="J883" s="32">
        <v>45872</v>
      </c>
      <c r="K883" s="31" t="s">
        <v>46</v>
      </c>
      <c r="L883" s="33" t="s">
        <v>58</v>
      </c>
      <c r="M883" s="13" t="str">
        <f>PROPER(TRIM(SUBSTITUTE(B883,"###"," ")))</f>
        <v>Nation Max</v>
      </c>
      <c r="N883" s="13" t="str">
        <f>PROPER(TRIM(SUBSTITUTE(C883,"###"," ")))</f>
        <v>Electronics</v>
      </c>
      <c r="O883" s="13" t="str">
        <f>PROPER(TRIM(SUBSTITUTE(D883,"###"," ")))</f>
        <v>Quickstock</v>
      </c>
      <c r="P883" s="13" t="str">
        <f t="shared" si="91"/>
        <v>Nation Max</v>
      </c>
      <c r="Q883" s="34" t="str">
        <f t="shared" si="92"/>
        <v>Electronics</v>
      </c>
      <c r="R883" s="13" t="str">
        <f t="shared" si="93"/>
        <v>Quickstock</v>
      </c>
      <c r="S883" s="35">
        <f t="shared" si="94"/>
        <v>153</v>
      </c>
      <c r="T883" s="35">
        <f t="shared" si="95"/>
        <v>62</v>
      </c>
      <c r="U883" s="14">
        <f t="shared" si="96"/>
        <v>11927.43</v>
      </c>
      <c r="V883" s="14">
        <f t="shared" si="97"/>
        <v>1824896.79</v>
      </c>
      <c r="W883" s="13" t="str">
        <v>In Stock</v>
      </c>
      <c r="X883" s="13" t="str">
        <v>No</v>
      </c>
      <c r="Y883" s="13">
        <v>0</v>
      </c>
    </row>
    <row r="884" spans="1:25" x14ac:dyDescent="0.3">
      <c r="A884" s="31" t="s">
        <v>1775</v>
      </c>
      <c r="B884" s="31" t="s">
        <v>1776</v>
      </c>
      <c r="C884" s="31" t="s">
        <v>20</v>
      </c>
      <c r="D884" s="31" t="s">
        <v>41</v>
      </c>
      <c r="E884" s="31">
        <v>19</v>
      </c>
      <c r="F884" s="13"/>
      <c r="G884" s="31">
        <v>1886.74</v>
      </c>
      <c r="H884" s="31">
        <v>35848.06</v>
      </c>
      <c r="I884" s="32">
        <v>45722</v>
      </c>
      <c r="J884" s="32">
        <v>45860</v>
      </c>
      <c r="K884" s="31" t="s">
        <v>25</v>
      </c>
      <c r="L884" s="33" t="s">
        <v>33</v>
      </c>
      <c r="M884" s="13" t="str">
        <f>PROPER(TRIM(SUBSTITUTE(B884,"###"," ")))</f>
        <v>Teach Max</v>
      </c>
      <c r="N884" s="13" t="str">
        <f>PROPER(TRIM(SUBSTITUTE(C884,"###"," ")))</f>
        <v>Toys</v>
      </c>
      <c r="O884" s="13" t="str">
        <f>PROPER(TRIM(SUBSTITUTE(D884,"###"," ")))</f>
        <v>Quickstock</v>
      </c>
      <c r="P884" s="13" t="str">
        <f t="shared" si="91"/>
        <v>Teach Max</v>
      </c>
      <c r="Q884" s="34" t="str">
        <f t="shared" si="92"/>
        <v>Toys</v>
      </c>
      <c r="R884" s="13" t="str">
        <f t="shared" si="93"/>
        <v>Quickstock</v>
      </c>
      <c r="S884" s="35">
        <f t="shared" si="94"/>
        <v>19</v>
      </c>
      <c r="T884" s="35">
        <f t="shared" si="95"/>
        <v>0</v>
      </c>
      <c r="U884" s="14">
        <f t="shared" si="96"/>
        <v>1886.74</v>
      </c>
      <c r="V884" s="14">
        <f t="shared" si="97"/>
        <v>35848.06</v>
      </c>
      <c r="W884" s="13" t="str">
        <v>In Stock</v>
      </c>
      <c r="X884" s="13" t="str">
        <v>No</v>
      </c>
      <c r="Y884" s="13">
        <v>0</v>
      </c>
    </row>
    <row r="885" spans="1:25" x14ac:dyDescent="0.3">
      <c r="A885" s="31" t="s">
        <v>1777</v>
      </c>
      <c r="B885" s="31" t="s">
        <v>1778</v>
      </c>
      <c r="C885" s="31" t="s">
        <v>40</v>
      </c>
      <c r="D885" s="31" t="s">
        <v>15</v>
      </c>
      <c r="E885" s="31">
        <v>110</v>
      </c>
      <c r="F885" s="31">
        <v>85</v>
      </c>
      <c r="G885" s="31">
        <v>5384.67</v>
      </c>
      <c r="H885" s="31">
        <v>592313.69999999995</v>
      </c>
      <c r="I885" s="32">
        <v>45844</v>
      </c>
      <c r="J885" s="32">
        <v>45859</v>
      </c>
      <c r="K885" s="13"/>
      <c r="L885" s="33" t="s">
        <v>30</v>
      </c>
      <c r="M885" s="13" t="str">
        <f>PROPER(TRIM(SUBSTITUTE(B885,"###"," ")))</f>
        <v>Police Lite</v>
      </c>
      <c r="N885" s="13" t="str">
        <f>PROPER(TRIM(SUBSTITUTE(C885,"###"," ")))</f>
        <v>Electronics</v>
      </c>
      <c r="O885" s="13" t="str">
        <f>PROPER(TRIM(SUBSTITUTE(D885,"###"," ")))</f>
        <v>Global Traders</v>
      </c>
      <c r="P885" s="13" t="str">
        <f t="shared" si="91"/>
        <v>Police Lite</v>
      </c>
      <c r="Q885" s="34" t="str">
        <f t="shared" si="92"/>
        <v>Electronics</v>
      </c>
      <c r="R885" s="13" t="str">
        <f t="shared" si="93"/>
        <v>Global Traders</v>
      </c>
      <c r="S885" s="35">
        <f t="shared" si="94"/>
        <v>110</v>
      </c>
      <c r="T885" s="35">
        <f t="shared" si="95"/>
        <v>85</v>
      </c>
      <c r="U885" s="14">
        <f t="shared" si="96"/>
        <v>5384.67</v>
      </c>
      <c r="V885" s="14">
        <f t="shared" si="97"/>
        <v>592313.69999999995</v>
      </c>
      <c r="W885" s="13" t="str">
        <v>In Stock</v>
      </c>
      <c r="X885" s="13" t="str">
        <v>No</v>
      </c>
      <c r="Y885" s="13">
        <v>0</v>
      </c>
    </row>
    <row r="886" spans="1:25" x14ac:dyDescent="0.3">
      <c r="A886" s="31" t="s">
        <v>1780</v>
      </c>
      <c r="B886" s="31" t="s">
        <v>1363</v>
      </c>
      <c r="C886" s="31" t="s">
        <v>28</v>
      </c>
      <c r="D886" s="31" t="s">
        <v>45</v>
      </c>
      <c r="E886" s="31">
        <v>58</v>
      </c>
      <c r="F886" s="31">
        <v>21</v>
      </c>
      <c r="G886" s="31">
        <v>17328.61</v>
      </c>
      <c r="H886" s="31">
        <v>1005059.38</v>
      </c>
      <c r="I886" s="32">
        <v>45778</v>
      </c>
      <c r="J886" s="32">
        <v>45934</v>
      </c>
      <c r="K886" s="13"/>
      <c r="L886" s="33" t="s">
        <v>17</v>
      </c>
      <c r="M886" s="13" t="str">
        <f>PROPER(TRIM(SUBSTITUTE(B886,"###"," ")))</f>
        <v>Away Plus</v>
      </c>
      <c r="N886" s="13" t="str">
        <f>PROPER(TRIM(SUBSTITUTE(C886,"###"," ")))</f>
        <v>Furniture</v>
      </c>
      <c r="O886" s="13" t="str">
        <f>PROPER(TRIM(SUBSTITUTE(D886,"###"," ")))</f>
        <v>Retailmart Inc</v>
      </c>
      <c r="P886" s="13" t="str">
        <f t="shared" si="91"/>
        <v>Away Plus</v>
      </c>
      <c r="Q886" s="34" t="str">
        <f t="shared" si="92"/>
        <v>Furniture</v>
      </c>
      <c r="R886" s="13" t="str">
        <f t="shared" si="93"/>
        <v>Retailmart Inc</v>
      </c>
      <c r="S886" s="35">
        <f t="shared" si="94"/>
        <v>58</v>
      </c>
      <c r="T886" s="35">
        <f t="shared" si="95"/>
        <v>21</v>
      </c>
      <c r="U886" s="14">
        <f t="shared" si="96"/>
        <v>17328.61</v>
      </c>
      <c r="V886" s="14">
        <f t="shared" si="97"/>
        <v>1005059.38</v>
      </c>
      <c r="W886" s="13" t="str">
        <v>In Stock</v>
      </c>
      <c r="X886" s="13" t="str">
        <v>No</v>
      </c>
      <c r="Y886" s="13">
        <v>0</v>
      </c>
    </row>
    <row r="887" spans="1:25" x14ac:dyDescent="0.3">
      <c r="A887" s="31" t="s">
        <v>1781</v>
      </c>
      <c r="B887" s="31" t="s">
        <v>1782</v>
      </c>
      <c r="C887" s="31" t="s">
        <v>40</v>
      </c>
      <c r="D887" s="31" t="s">
        <v>45</v>
      </c>
      <c r="E887" s="31">
        <v>153</v>
      </c>
      <c r="F887" s="31">
        <v>29</v>
      </c>
      <c r="G887" s="31">
        <v>12264.55</v>
      </c>
      <c r="H887" s="31">
        <v>1876476.15</v>
      </c>
      <c r="I887" s="32">
        <v>45763</v>
      </c>
      <c r="J887" s="32">
        <v>45939</v>
      </c>
      <c r="K887" s="31" t="s">
        <v>54</v>
      </c>
      <c r="L887" s="33" t="s">
        <v>33</v>
      </c>
      <c r="M887" s="13" t="str">
        <f>PROPER(TRIM(SUBSTITUTE(B887,"###"," ")))</f>
        <v>Change Lite</v>
      </c>
      <c r="N887" s="13" t="str">
        <f>PROPER(TRIM(SUBSTITUTE(C887,"###"," ")))</f>
        <v>Electronics</v>
      </c>
      <c r="O887" s="13" t="str">
        <f>PROPER(TRIM(SUBSTITUTE(D887,"###"," ")))</f>
        <v>Retailmart Inc</v>
      </c>
      <c r="P887" s="13" t="str">
        <f t="shared" si="91"/>
        <v>Change Lite</v>
      </c>
      <c r="Q887" s="34" t="str">
        <f t="shared" si="92"/>
        <v>Electronics</v>
      </c>
      <c r="R887" s="13" t="str">
        <f t="shared" si="93"/>
        <v>Retailmart Inc</v>
      </c>
      <c r="S887" s="35">
        <f t="shared" si="94"/>
        <v>153</v>
      </c>
      <c r="T887" s="35">
        <f t="shared" si="95"/>
        <v>29</v>
      </c>
      <c r="U887" s="14">
        <f t="shared" si="96"/>
        <v>12264.55</v>
      </c>
      <c r="V887" s="14">
        <f t="shared" si="97"/>
        <v>1876476.15</v>
      </c>
      <c r="W887" s="13" t="str">
        <v>In Stock</v>
      </c>
      <c r="X887" s="13" t="str">
        <v>No</v>
      </c>
      <c r="Y887" s="13">
        <v>0</v>
      </c>
    </row>
    <row r="888" spans="1:25" x14ac:dyDescent="0.3">
      <c r="A888" s="31" t="s">
        <v>1783</v>
      </c>
      <c r="B888" s="31" t="s">
        <v>1784</v>
      </c>
      <c r="C888" s="31" t="s">
        <v>14</v>
      </c>
      <c r="D888" s="31" t="s">
        <v>24</v>
      </c>
      <c r="E888" s="31">
        <v>178</v>
      </c>
      <c r="F888" s="31">
        <v>67</v>
      </c>
      <c r="G888" s="31">
        <v>183.31</v>
      </c>
      <c r="H888" s="31">
        <v>32629.18</v>
      </c>
      <c r="I888" s="32">
        <v>45766</v>
      </c>
      <c r="J888" s="32">
        <v>45871</v>
      </c>
      <c r="K888" s="31" t="s">
        <v>25</v>
      </c>
      <c r="L888" s="33" t="s">
        <v>17</v>
      </c>
      <c r="M888" s="13" t="str">
        <f>PROPER(TRIM(SUBSTITUTE(B888,"###"," ")))</f>
        <v>Their Plus</v>
      </c>
      <c r="N888" s="13" t="str">
        <f>PROPER(TRIM(SUBSTITUTE(C888,"###"," ")))</f>
        <v>Clothing</v>
      </c>
      <c r="O888" s="13" t="str">
        <f>PROPER(TRIM(SUBSTITUTE(D888,"###"," ")))</f>
        <v>Omni Suppliers</v>
      </c>
      <c r="P888" s="13" t="str">
        <f t="shared" si="91"/>
        <v>Their Plus</v>
      </c>
      <c r="Q888" s="34" t="str">
        <f t="shared" si="92"/>
        <v>Clothing</v>
      </c>
      <c r="R888" s="13" t="str">
        <f t="shared" si="93"/>
        <v>Omni Suppliers</v>
      </c>
      <c r="S888" s="35">
        <f t="shared" si="94"/>
        <v>178</v>
      </c>
      <c r="T888" s="35">
        <f t="shared" si="95"/>
        <v>67</v>
      </c>
      <c r="U888" s="14">
        <f t="shared" si="96"/>
        <v>183.31</v>
      </c>
      <c r="V888" s="14">
        <f t="shared" si="97"/>
        <v>32629.18</v>
      </c>
      <c r="W888" s="13" t="str">
        <v>In Stock</v>
      </c>
      <c r="X888" s="13" t="str">
        <v>No</v>
      </c>
      <c r="Y888" s="13">
        <v>0</v>
      </c>
    </row>
    <row r="889" spans="1:25" x14ac:dyDescent="0.3">
      <c r="A889" s="31" t="s">
        <v>1785</v>
      </c>
      <c r="B889" s="31" t="s">
        <v>1786</v>
      </c>
      <c r="C889" s="31" t="s">
        <v>40</v>
      </c>
      <c r="D889" s="31" t="s">
        <v>24</v>
      </c>
      <c r="E889" s="31">
        <v>21</v>
      </c>
      <c r="F889" s="31">
        <v>49</v>
      </c>
      <c r="G889" s="31">
        <v>13618.23</v>
      </c>
      <c r="H889" s="31">
        <v>285982.83</v>
      </c>
      <c r="I889" s="32">
        <v>45727</v>
      </c>
      <c r="J889" s="32">
        <v>45870</v>
      </c>
      <c r="K889" s="31" t="s">
        <v>46</v>
      </c>
      <c r="L889" s="33" t="s">
        <v>17</v>
      </c>
      <c r="M889" s="13" t="str">
        <f>PROPER(TRIM(SUBSTITUTE(B889,"###"," ")))</f>
        <v>Expect Lite</v>
      </c>
      <c r="N889" s="13" t="str">
        <f>PROPER(TRIM(SUBSTITUTE(C889,"###"," ")))</f>
        <v>Electronics</v>
      </c>
      <c r="O889" s="13" t="str">
        <f>PROPER(TRIM(SUBSTITUTE(D889,"###"," ")))</f>
        <v>Omni Suppliers</v>
      </c>
      <c r="P889" s="13" t="str">
        <f t="shared" si="91"/>
        <v>Expect Lite</v>
      </c>
      <c r="Q889" s="34" t="str">
        <f t="shared" si="92"/>
        <v>Electronics</v>
      </c>
      <c r="R889" s="13" t="str">
        <f t="shared" si="93"/>
        <v>Omni Suppliers</v>
      </c>
      <c r="S889" s="35">
        <f t="shared" si="94"/>
        <v>21</v>
      </c>
      <c r="T889" s="35">
        <f t="shared" si="95"/>
        <v>49</v>
      </c>
      <c r="U889" s="14">
        <f t="shared" si="96"/>
        <v>13618.23</v>
      </c>
      <c r="V889" s="14">
        <f t="shared" si="97"/>
        <v>285982.83</v>
      </c>
      <c r="W889" s="13" t="str">
        <v>Low Stock</v>
      </c>
      <c r="X889" s="13" t="str">
        <v>Yes</v>
      </c>
      <c r="Y889" s="13">
        <v>1</v>
      </c>
    </row>
    <row r="890" spans="1:25" x14ac:dyDescent="0.3">
      <c r="A890" s="31" t="s">
        <v>1787</v>
      </c>
      <c r="B890" s="31" t="s">
        <v>1788</v>
      </c>
      <c r="C890" s="31" t="s">
        <v>28</v>
      </c>
      <c r="D890" s="31" t="s">
        <v>24</v>
      </c>
      <c r="E890" s="31">
        <v>192</v>
      </c>
      <c r="F890" s="31">
        <v>64</v>
      </c>
      <c r="G890" s="31">
        <v>11679.37</v>
      </c>
      <c r="H890" s="31">
        <v>2242439.04</v>
      </c>
      <c r="I890" s="32">
        <v>45752</v>
      </c>
      <c r="J890" s="32">
        <v>45857</v>
      </c>
      <c r="K890" s="31" t="s">
        <v>54</v>
      </c>
      <c r="L890" s="33" t="s">
        <v>58</v>
      </c>
      <c r="M890" s="13" t="str">
        <f>PROPER(TRIM(SUBSTITUTE(B890,"###"," ")))</f>
        <v>Thought X</v>
      </c>
      <c r="N890" s="13" t="str">
        <f>PROPER(TRIM(SUBSTITUTE(C890,"###"," ")))</f>
        <v>Furniture</v>
      </c>
      <c r="O890" s="13" t="str">
        <f>PROPER(TRIM(SUBSTITUTE(D890,"###"," ")))</f>
        <v>Omni Suppliers</v>
      </c>
      <c r="P890" s="13" t="str">
        <f t="shared" si="91"/>
        <v>Thought X</v>
      </c>
      <c r="Q890" s="34" t="str">
        <f t="shared" si="92"/>
        <v>Furniture</v>
      </c>
      <c r="R890" s="13" t="str">
        <f t="shared" si="93"/>
        <v>Omni Suppliers</v>
      </c>
      <c r="S890" s="35">
        <f t="shared" si="94"/>
        <v>192</v>
      </c>
      <c r="T890" s="35">
        <f t="shared" si="95"/>
        <v>64</v>
      </c>
      <c r="U890" s="14">
        <f t="shared" si="96"/>
        <v>11679.37</v>
      </c>
      <c r="V890" s="14">
        <f t="shared" si="97"/>
        <v>2242439.04</v>
      </c>
      <c r="W890" s="13" t="str">
        <v>In Stock</v>
      </c>
      <c r="X890" s="13" t="str">
        <v>No</v>
      </c>
      <c r="Y890" s="13">
        <v>0</v>
      </c>
    </row>
    <row r="891" spans="1:25" x14ac:dyDescent="0.3">
      <c r="A891" s="31" t="s">
        <v>1789</v>
      </c>
      <c r="B891" s="31" t="s">
        <v>1790</v>
      </c>
      <c r="C891" s="31" t="s">
        <v>14</v>
      </c>
      <c r="D891" s="31" t="s">
        <v>24</v>
      </c>
      <c r="E891" s="31">
        <v>136</v>
      </c>
      <c r="F891" s="31">
        <v>55</v>
      </c>
      <c r="G891" s="31">
        <v>18796.05</v>
      </c>
      <c r="H891" s="31">
        <v>2556262.7999999998</v>
      </c>
      <c r="I891" s="32">
        <v>45817</v>
      </c>
      <c r="J891" s="32">
        <v>45877</v>
      </c>
      <c r="K891" s="31" t="s">
        <v>57</v>
      </c>
      <c r="L891" s="33" t="s">
        <v>21</v>
      </c>
      <c r="M891" s="13" t="str">
        <f>PROPER(TRIM(SUBSTITUTE(B891,"###"," ")))</f>
        <v>Law X</v>
      </c>
      <c r="N891" s="13" t="str">
        <f>PROPER(TRIM(SUBSTITUTE(C891,"###"," ")))</f>
        <v>Clothing</v>
      </c>
      <c r="O891" s="13" t="str">
        <f>PROPER(TRIM(SUBSTITUTE(D891,"###"," ")))</f>
        <v>Omni Suppliers</v>
      </c>
      <c r="P891" s="13" t="str">
        <f t="shared" si="91"/>
        <v>Law X</v>
      </c>
      <c r="Q891" s="34" t="str">
        <f t="shared" si="92"/>
        <v>Clothing</v>
      </c>
      <c r="R891" s="13" t="str">
        <f t="shared" si="93"/>
        <v>Omni Suppliers</v>
      </c>
      <c r="S891" s="35">
        <f t="shared" si="94"/>
        <v>136</v>
      </c>
      <c r="T891" s="35">
        <f t="shared" si="95"/>
        <v>55</v>
      </c>
      <c r="U891" s="14">
        <f t="shared" si="96"/>
        <v>18796.05</v>
      </c>
      <c r="V891" s="14">
        <f t="shared" si="97"/>
        <v>2556262.7999999998</v>
      </c>
      <c r="W891" s="13" t="str">
        <v>In Stock</v>
      </c>
      <c r="X891" s="13" t="str">
        <v>No</v>
      </c>
      <c r="Y891" s="13">
        <v>0</v>
      </c>
    </row>
    <row r="892" spans="1:25" x14ac:dyDescent="0.3">
      <c r="A892" s="31" t="s">
        <v>1791</v>
      </c>
      <c r="B892" s="31" t="s">
        <v>1154</v>
      </c>
      <c r="C892" s="31" t="s">
        <v>40</v>
      </c>
      <c r="D892" s="31" t="s">
        <v>41</v>
      </c>
      <c r="E892" s="31">
        <v>163</v>
      </c>
      <c r="F892" s="31">
        <v>92</v>
      </c>
      <c r="G892" s="31">
        <v>16804.04</v>
      </c>
      <c r="H892" s="31">
        <v>2739058.52</v>
      </c>
      <c r="I892" s="32">
        <v>45709</v>
      </c>
      <c r="J892" s="32">
        <v>45935</v>
      </c>
      <c r="K892" s="31" t="s">
        <v>54</v>
      </c>
      <c r="L892" s="33" t="s">
        <v>17</v>
      </c>
      <c r="M892" s="13" t="str">
        <f>PROPER(TRIM(SUBSTITUTE(B892,"###"," ")))</f>
        <v>Position Plus</v>
      </c>
      <c r="N892" s="13" t="str">
        <f>PROPER(TRIM(SUBSTITUTE(C892,"###"," ")))</f>
        <v>Electronics</v>
      </c>
      <c r="O892" s="13" t="str">
        <f>PROPER(TRIM(SUBSTITUTE(D892,"###"," ")))</f>
        <v>Quickstock</v>
      </c>
      <c r="P892" s="13" t="str">
        <f t="shared" si="91"/>
        <v>Position Plus</v>
      </c>
      <c r="Q892" s="34" t="str">
        <f t="shared" si="92"/>
        <v>Electronics</v>
      </c>
      <c r="R892" s="13" t="str">
        <f t="shared" si="93"/>
        <v>Quickstock</v>
      </c>
      <c r="S892" s="35">
        <f t="shared" si="94"/>
        <v>163</v>
      </c>
      <c r="T892" s="35">
        <f t="shared" si="95"/>
        <v>92</v>
      </c>
      <c r="U892" s="14">
        <f t="shared" si="96"/>
        <v>16804.04</v>
      </c>
      <c r="V892" s="14">
        <f t="shared" si="97"/>
        <v>2739058.52</v>
      </c>
      <c r="W892" s="13" t="str">
        <v>In Stock</v>
      </c>
      <c r="X892" s="13" t="str">
        <v>No</v>
      </c>
      <c r="Y892" s="13">
        <v>0</v>
      </c>
    </row>
    <row r="893" spans="1:25" x14ac:dyDescent="0.3">
      <c r="A893" s="31" t="s">
        <v>1792</v>
      </c>
      <c r="B893" s="31" t="s">
        <v>1793</v>
      </c>
      <c r="C893" s="31" t="s">
        <v>44</v>
      </c>
      <c r="D893" s="31" t="s">
        <v>53</v>
      </c>
      <c r="E893" s="31">
        <v>31</v>
      </c>
      <c r="F893" s="31">
        <v>25</v>
      </c>
      <c r="G893" s="31">
        <v>19541.29</v>
      </c>
      <c r="H893" s="31">
        <v>605779.99</v>
      </c>
      <c r="I893" s="32">
        <v>45812</v>
      </c>
      <c r="J893" s="32">
        <v>45884</v>
      </c>
      <c r="K893" s="31" t="s">
        <v>46</v>
      </c>
      <c r="L893" s="33" t="s">
        <v>30</v>
      </c>
      <c r="M893" s="13" t="str">
        <f>PROPER(TRIM(SUBSTITUTE(B893,"###"," ")))</f>
        <v>Event Pro</v>
      </c>
      <c r="N893" s="13" t="str">
        <f>PROPER(TRIM(SUBSTITUTE(C893,"###"," ")))</f>
        <v>Groceries</v>
      </c>
      <c r="O893" s="13" t="str">
        <f>PROPER(TRIM(SUBSTITUTE(D893,"###"," ")))</f>
        <v>Abc Pvt Ltd</v>
      </c>
      <c r="P893" s="13" t="str">
        <f t="shared" si="91"/>
        <v>Event Pro</v>
      </c>
      <c r="Q893" s="34" t="str">
        <f t="shared" si="92"/>
        <v>Groceries</v>
      </c>
      <c r="R893" s="13" t="str">
        <f t="shared" si="93"/>
        <v>Abc Pvt Ltd</v>
      </c>
      <c r="S893" s="35">
        <f t="shared" si="94"/>
        <v>31</v>
      </c>
      <c r="T893" s="35">
        <f t="shared" si="95"/>
        <v>25</v>
      </c>
      <c r="U893" s="14">
        <f t="shared" si="96"/>
        <v>19541.29</v>
      </c>
      <c r="V893" s="14">
        <f t="shared" si="97"/>
        <v>605779.99</v>
      </c>
      <c r="W893" s="13" t="str">
        <v>In Stock</v>
      </c>
      <c r="X893" s="13" t="str">
        <v>No</v>
      </c>
      <c r="Y893" s="13">
        <v>0</v>
      </c>
    </row>
    <row r="894" spans="1:25" x14ac:dyDescent="0.3">
      <c r="A894" s="31" t="s">
        <v>1794</v>
      </c>
      <c r="B894" s="31" t="s">
        <v>1795</v>
      </c>
      <c r="C894" s="31" t="s">
        <v>40</v>
      </c>
      <c r="D894" s="31" t="s">
        <v>15</v>
      </c>
      <c r="E894" s="31">
        <v>113</v>
      </c>
      <c r="F894" s="31">
        <v>46</v>
      </c>
      <c r="G894" s="31">
        <v>8699.98</v>
      </c>
      <c r="H894" s="31">
        <v>983097.74</v>
      </c>
      <c r="I894" s="32">
        <v>45769</v>
      </c>
      <c r="J894" s="32">
        <v>45903</v>
      </c>
      <c r="K894" s="31" t="s">
        <v>54</v>
      </c>
      <c r="L894" s="33" t="s">
        <v>30</v>
      </c>
      <c r="M894" s="13" t="str">
        <f>PROPER(TRIM(SUBSTITUTE(B894,"###"," ")))</f>
        <v>Girl Plus</v>
      </c>
      <c r="N894" s="13" t="str">
        <f>PROPER(TRIM(SUBSTITUTE(C894,"###"," ")))</f>
        <v>Electronics</v>
      </c>
      <c r="O894" s="13" t="str">
        <f>PROPER(TRIM(SUBSTITUTE(D894,"###"," ")))</f>
        <v>Global Traders</v>
      </c>
      <c r="P894" s="13" t="str">
        <f t="shared" si="91"/>
        <v>Girl Plus</v>
      </c>
      <c r="Q894" s="34" t="str">
        <f t="shared" si="92"/>
        <v>Electronics</v>
      </c>
      <c r="R894" s="13" t="str">
        <f t="shared" si="93"/>
        <v>Global Traders</v>
      </c>
      <c r="S894" s="35">
        <f t="shared" si="94"/>
        <v>113</v>
      </c>
      <c r="T894" s="35">
        <f t="shared" si="95"/>
        <v>46</v>
      </c>
      <c r="U894" s="14">
        <f t="shared" si="96"/>
        <v>8699.98</v>
      </c>
      <c r="V894" s="14">
        <f t="shared" si="97"/>
        <v>983097.74</v>
      </c>
      <c r="W894" s="13" t="str">
        <v>In Stock</v>
      </c>
      <c r="X894" s="13" t="str">
        <v>No</v>
      </c>
      <c r="Y894" s="13">
        <v>0</v>
      </c>
    </row>
    <row r="895" spans="1:25" x14ac:dyDescent="0.3">
      <c r="A895" s="31" t="s">
        <v>1796</v>
      </c>
      <c r="B895" s="31" t="s">
        <v>1797</v>
      </c>
      <c r="C895" s="31" t="s">
        <v>14</v>
      </c>
      <c r="D895" s="31" t="s">
        <v>45</v>
      </c>
      <c r="E895" s="13"/>
      <c r="F895" s="31">
        <v>92</v>
      </c>
      <c r="G895" s="31">
        <v>8795.7800000000007</v>
      </c>
      <c r="H895" s="13"/>
      <c r="I895" s="32">
        <v>45841</v>
      </c>
      <c r="J895" s="32">
        <v>45891</v>
      </c>
      <c r="K895" s="13"/>
      <c r="L895" s="33" t="s">
        <v>58</v>
      </c>
      <c r="M895" s="13" t="str">
        <f>PROPER(TRIM(SUBSTITUTE(B895,"###"," ")))</f>
        <v>Sing Lite</v>
      </c>
      <c r="N895" s="13" t="str">
        <f>PROPER(TRIM(SUBSTITUTE(C895,"###"," ")))</f>
        <v>Clothing</v>
      </c>
      <c r="O895" s="13" t="str">
        <f>PROPER(TRIM(SUBSTITUTE(D895,"###"," ")))</f>
        <v>Retailmart Inc</v>
      </c>
      <c r="P895" s="13" t="str">
        <f t="shared" si="91"/>
        <v>Sing Lite</v>
      </c>
      <c r="Q895" s="34" t="str">
        <f t="shared" si="92"/>
        <v>Clothing</v>
      </c>
      <c r="R895" s="13" t="str">
        <f t="shared" si="93"/>
        <v>Retailmart Inc</v>
      </c>
      <c r="S895" s="35">
        <f t="shared" si="94"/>
        <v>0</v>
      </c>
      <c r="T895" s="35">
        <f t="shared" si="95"/>
        <v>92</v>
      </c>
      <c r="U895" s="14">
        <f t="shared" si="96"/>
        <v>8795.7800000000007</v>
      </c>
      <c r="V895" s="14">
        <f t="shared" si="97"/>
        <v>0</v>
      </c>
      <c r="W895" s="13" t="str">
        <v>Out of Stock</v>
      </c>
      <c r="X895" s="13" t="str">
        <v>Yes</v>
      </c>
      <c r="Y895" s="13">
        <v>1</v>
      </c>
    </row>
    <row r="896" spans="1:25" x14ac:dyDescent="0.3">
      <c r="A896" s="31" t="s">
        <v>1798</v>
      </c>
      <c r="B896" s="31" t="s">
        <v>1799</v>
      </c>
      <c r="C896" s="31" t="s">
        <v>28</v>
      </c>
      <c r="D896" s="31" t="s">
        <v>15</v>
      </c>
      <c r="E896" s="31">
        <v>91</v>
      </c>
      <c r="F896" s="31">
        <v>36</v>
      </c>
      <c r="G896" s="31">
        <v>10960.18</v>
      </c>
      <c r="H896" s="31">
        <v>997376.38</v>
      </c>
      <c r="I896" s="32">
        <v>45719</v>
      </c>
      <c r="J896" s="32">
        <v>45885</v>
      </c>
      <c r="K896" s="31" t="s">
        <v>54</v>
      </c>
      <c r="L896" s="33" t="s">
        <v>58</v>
      </c>
      <c r="M896" s="13" t="str">
        <f>PROPER(TRIM(SUBSTITUTE(B896,"###"," ")))</f>
        <v>Cut Plus</v>
      </c>
      <c r="N896" s="13" t="str">
        <f>PROPER(TRIM(SUBSTITUTE(C896,"###"," ")))</f>
        <v>Furniture</v>
      </c>
      <c r="O896" s="13" t="str">
        <f>PROPER(TRIM(SUBSTITUTE(D896,"###"," ")))</f>
        <v>Global Traders</v>
      </c>
      <c r="P896" s="13" t="str">
        <f t="shared" si="91"/>
        <v>Cut Plus</v>
      </c>
      <c r="Q896" s="34" t="str">
        <f t="shared" si="92"/>
        <v>Furniture</v>
      </c>
      <c r="R896" s="13" t="str">
        <f t="shared" si="93"/>
        <v>Global Traders</v>
      </c>
      <c r="S896" s="35">
        <f t="shared" si="94"/>
        <v>91</v>
      </c>
      <c r="T896" s="35">
        <f t="shared" si="95"/>
        <v>36</v>
      </c>
      <c r="U896" s="14">
        <f t="shared" si="96"/>
        <v>10960.18</v>
      </c>
      <c r="V896" s="14">
        <f t="shared" si="97"/>
        <v>997376.38</v>
      </c>
      <c r="W896" s="13" t="str">
        <v>In Stock</v>
      </c>
      <c r="X896" s="13" t="str">
        <v>No</v>
      </c>
      <c r="Y896" s="13">
        <v>0</v>
      </c>
    </row>
    <row r="897" spans="1:25" x14ac:dyDescent="0.3">
      <c r="A897" s="31" t="s">
        <v>1800</v>
      </c>
      <c r="B897" s="31" t="s">
        <v>1801</v>
      </c>
      <c r="C897" s="31" t="s">
        <v>20</v>
      </c>
      <c r="D897" s="31" t="s">
        <v>45</v>
      </c>
      <c r="E897" s="31">
        <v>167</v>
      </c>
      <c r="F897" s="31">
        <v>58</v>
      </c>
      <c r="G897" s="31">
        <v>4025.44</v>
      </c>
      <c r="H897" s="31">
        <v>672248.48</v>
      </c>
      <c r="I897" s="32">
        <v>45807</v>
      </c>
      <c r="J897" s="32">
        <v>45897</v>
      </c>
      <c r="K897" s="31" t="s">
        <v>57</v>
      </c>
      <c r="L897" s="33" t="s">
        <v>30</v>
      </c>
      <c r="M897" s="13" t="str">
        <f>PROPER(TRIM(SUBSTITUTE(B897,"###"," ")))</f>
        <v>Floor Mini</v>
      </c>
      <c r="N897" s="13" t="str">
        <f>PROPER(TRIM(SUBSTITUTE(C897,"###"," ")))</f>
        <v>Toys</v>
      </c>
      <c r="O897" s="13" t="str">
        <f>PROPER(TRIM(SUBSTITUTE(D897,"###"," ")))</f>
        <v>Retailmart Inc</v>
      </c>
      <c r="P897" s="13" t="str">
        <f t="shared" si="91"/>
        <v>Floor Mini</v>
      </c>
      <c r="Q897" s="34" t="str">
        <f t="shared" si="92"/>
        <v>Toys</v>
      </c>
      <c r="R897" s="13" t="str">
        <f t="shared" si="93"/>
        <v>Retailmart Inc</v>
      </c>
      <c r="S897" s="35">
        <f t="shared" si="94"/>
        <v>167</v>
      </c>
      <c r="T897" s="35">
        <f t="shared" si="95"/>
        <v>58</v>
      </c>
      <c r="U897" s="14">
        <f t="shared" si="96"/>
        <v>4025.44</v>
      </c>
      <c r="V897" s="14">
        <f t="shared" si="97"/>
        <v>672248.48</v>
      </c>
      <c r="W897" s="13" t="str">
        <v>In Stock</v>
      </c>
      <c r="X897" s="13" t="str">
        <v>No</v>
      </c>
      <c r="Y897" s="13">
        <v>0</v>
      </c>
    </row>
    <row r="898" spans="1:25" x14ac:dyDescent="0.3">
      <c r="A898" s="31" t="s">
        <v>1802</v>
      </c>
      <c r="B898" s="31" t="s">
        <v>1803</v>
      </c>
      <c r="C898" s="31" t="s">
        <v>14</v>
      </c>
      <c r="D898" s="31" t="s">
        <v>15</v>
      </c>
      <c r="E898" s="31">
        <v>110</v>
      </c>
      <c r="F898" s="31">
        <v>71</v>
      </c>
      <c r="G898" s="31">
        <v>324.22000000000003</v>
      </c>
      <c r="H898" s="31">
        <v>35664.199999999997</v>
      </c>
      <c r="I898" s="32">
        <v>45694</v>
      </c>
      <c r="J898" s="32">
        <v>45937</v>
      </c>
      <c r="K898" s="31" t="s">
        <v>16</v>
      </c>
      <c r="L898" s="33" t="s">
        <v>33</v>
      </c>
      <c r="M898" s="13" t="str">
        <f>PROPER(TRIM(SUBSTITUTE(B898,"###"," ")))</f>
        <v>Probably Plus</v>
      </c>
      <c r="N898" s="13" t="str">
        <f>PROPER(TRIM(SUBSTITUTE(C898,"###"," ")))</f>
        <v>Clothing</v>
      </c>
      <c r="O898" s="13" t="str">
        <f>PROPER(TRIM(SUBSTITUTE(D898,"###"," ")))</f>
        <v>Global Traders</v>
      </c>
      <c r="P898" s="13" t="str">
        <f t="shared" si="91"/>
        <v>Probably Plus</v>
      </c>
      <c r="Q898" s="34" t="str">
        <f t="shared" si="92"/>
        <v>Clothing</v>
      </c>
      <c r="R898" s="13" t="str">
        <f t="shared" si="93"/>
        <v>Global Traders</v>
      </c>
      <c r="S898" s="35">
        <f t="shared" si="94"/>
        <v>110</v>
      </c>
      <c r="T898" s="35">
        <f t="shared" si="95"/>
        <v>71</v>
      </c>
      <c r="U898" s="14">
        <f t="shared" si="96"/>
        <v>324.22000000000003</v>
      </c>
      <c r="V898" s="14">
        <f t="shared" si="97"/>
        <v>35664.200000000004</v>
      </c>
      <c r="W898" s="13" t="str">
        <v>In Stock</v>
      </c>
      <c r="X898" s="13" t="str">
        <v>No</v>
      </c>
      <c r="Y898" s="13">
        <v>0</v>
      </c>
    </row>
    <row r="899" spans="1:25" x14ac:dyDescent="0.3">
      <c r="A899" s="31" t="s">
        <v>1804</v>
      </c>
      <c r="B899" s="31" t="s">
        <v>1805</v>
      </c>
      <c r="C899" s="31" t="s">
        <v>14</v>
      </c>
      <c r="D899" s="31" t="s">
        <v>53</v>
      </c>
      <c r="E899" s="31">
        <v>109</v>
      </c>
      <c r="F899" s="31">
        <v>88</v>
      </c>
      <c r="G899" s="31">
        <v>1589.05</v>
      </c>
      <c r="H899" s="31">
        <v>173206.45</v>
      </c>
      <c r="I899" s="32">
        <v>45804</v>
      </c>
      <c r="J899" s="32">
        <v>45910</v>
      </c>
      <c r="K899" s="31" t="s">
        <v>57</v>
      </c>
      <c r="L899" s="33" t="s">
        <v>17</v>
      </c>
      <c r="M899" s="13" t="str">
        <f>PROPER(TRIM(SUBSTITUTE(B899,"###"," ")))</f>
        <v>Economic Pro</v>
      </c>
      <c r="N899" s="13" t="str">
        <f>PROPER(TRIM(SUBSTITUTE(C899,"###"," ")))</f>
        <v>Clothing</v>
      </c>
      <c r="O899" s="13" t="str">
        <f>PROPER(TRIM(SUBSTITUTE(D899,"###"," ")))</f>
        <v>Abc Pvt Ltd</v>
      </c>
      <c r="P899" s="13" t="str">
        <f t="shared" ref="P899:P962" si="98">IF(M899="","Unknown",M899)</f>
        <v>Economic Pro</v>
      </c>
      <c r="Q899" s="34" t="str">
        <f t="shared" ref="Q899:Q962" si="99">IF(N899="","Unknown",N899)</f>
        <v>Clothing</v>
      </c>
      <c r="R899" s="13" t="str">
        <f t="shared" ref="R899:R962" si="100">IF(O899="","Others",O899)</f>
        <v>Abc Pvt Ltd</v>
      </c>
      <c r="S899" s="35">
        <f t="shared" ref="S899:S962" si="101">VALUE(E899)</f>
        <v>109</v>
      </c>
      <c r="T899" s="35">
        <f t="shared" ref="T899:T962" si="102">VALUE(F899)</f>
        <v>88</v>
      </c>
      <c r="U899" s="14">
        <f t="shared" ref="U899:U962" si="103">VALUE(G899)</f>
        <v>1589.05</v>
      </c>
      <c r="V899" s="14">
        <f t="shared" ref="V899:V962" si="104">E899*G899</f>
        <v>173206.44999999998</v>
      </c>
      <c r="W899" s="13" t="str">
        <v>In Stock</v>
      </c>
      <c r="X899" s="13" t="str">
        <v>No</v>
      </c>
      <c r="Y899" s="13">
        <v>0</v>
      </c>
    </row>
    <row r="900" spans="1:25" x14ac:dyDescent="0.3">
      <c r="A900" s="31" t="s">
        <v>1806</v>
      </c>
      <c r="B900" s="31" t="s">
        <v>1807</v>
      </c>
      <c r="C900" s="31" t="s">
        <v>20</v>
      </c>
      <c r="D900" s="31" t="s">
        <v>41</v>
      </c>
      <c r="E900" s="31">
        <v>39</v>
      </c>
      <c r="F900" s="31">
        <v>94</v>
      </c>
      <c r="G900" s="31">
        <v>9205.86</v>
      </c>
      <c r="H900" s="31">
        <v>359028.54</v>
      </c>
      <c r="I900" s="32">
        <v>45772</v>
      </c>
      <c r="J900" s="32">
        <v>45872</v>
      </c>
      <c r="K900" s="31" t="s">
        <v>46</v>
      </c>
      <c r="L900" s="33" t="s">
        <v>30</v>
      </c>
      <c r="M900" s="13" t="str">
        <f>PROPER(TRIM(SUBSTITUTE(B900,"###"," ")))</f>
        <v>Drug X</v>
      </c>
      <c r="N900" s="13" t="str">
        <f>PROPER(TRIM(SUBSTITUTE(C900,"###"," ")))</f>
        <v>Toys</v>
      </c>
      <c r="O900" s="13" t="str">
        <f>PROPER(TRIM(SUBSTITUTE(D900,"###"," ")))</f>
        <v>Quickstock</v>
      </c>
      <c r="P900" s="13" t="str">
        <f t="shared" si="98"/>
        <v>Drug X</v>
      </c>
      <c r="Q900" s="34" t="str">
        <f t="shared" si="99"/>
        <v>Toys</v>
      </c>
      <c r="R900" s="13" t="str">
        <f t="shared" si="100"/>
        <v>Quickstock</v>
      </c>
      <c r="S900" s="35">
        <f t="shared" si="101"/>
        <v>39</v>
      </c>
      <c r="T900" s="35">
        <f t="shared" si="102"/>
        <v>94</v>
      </c>
      <c r="U900" s="14">
        <f t="shared" si="103"/>
        <v>9205.86</v>
      </c>
      <c r="V900" s="14">
        <f t="shared" si="104"/>
        <v>359028.54000000004</v>
      </c>
      <c r="W900" s="13" t="str">
        <v>Low Stock</v>
      </c>
      <c r="X900" s="13" t="str">
        <v>Yes</v>
      </c>
      <c r="Y900" s="13">
        <v>1</v>
      </c>
    </row>
    <row r="901" spans="1:25" x14ac:dyDescent="0.3">
      <c r="A901" s="31" t="s">
        <v>1808</v>
      </c>
      <c r="B901" s="31" t="s">
        <v>1809</v>
      </c>
      <c r="C901" s="31" t="s">
        <v>44</v>
      </c>
      <c r="D901" s="31" t="s">
        <v>53</v>
      </c>
      <c r="E901" s="31">
        <v>57</v>
      </c>
      <c r="F901" s="31">
        <v>52</v>
      </c>
      <c r="G901" s="31">
        <v>13473.79</v>
      </c>
      <c r="H901" s="31">
        <v>768006.03</v>
      </c>
      <c r="I901" s="32">
        <v>45727</v>
      </c>
      <c r="J901" s="32">
        <v>45894</v>
      </c>
      <c r="K901" s="31" t="s">
        <v>16</v>
      </c>
      <c r="L901" s="33" t="s">
        <v>33</v>
      </c>
      <c r="M901" s="13" t="str">
        <f>PROPER(TRIM(SUBSTITUTE(B901,"###"," ")))</f>
        <v>Movement Plus</v>
      </c>
      <c r="N901" s="13" t="str">
        <f>PROPER(TRIM(SUBSTITUTE(C901,"###"," ")))</f>
        <v>Groceries</v>
      </c>
      <c r="O901" s="13" t="str">
        <f>PROPER(TRIM(SUBSTITUTE(D901,"###"," ")))</f>
        <v>Abc Pvt Ltd</v>
      </c>
      <c r="P901" s="13" t="str">
        <f t="shared" si="98"/>
        <v>Movement Plus</v>
      </c>
      <c r="Q901" s="34" t="str">
        <f t="shared" si="99"/>
        <v>Groceries</v>
      </c>
      <c r="R901" s="13" t="str">
        <f t="shared" si="100"/>
        <v>Abc Pvt Ltd</v>
      </c>
      <c r="S901" s="35">
        <f t="shared" si="101"/>
        <v>57</v>
      </c>
      <c r="T901" s="35">
        <f t="shared" si="102"/>
        <v>52</v>
      </c>
      <c r="U901" s="14">
        <f t="shared" si="103"/>
        <v>13473.79</v>
      </c>
      <c r="V901" s="14">
        <f t="shared" si="104"/>
        <v>768006.03</v>
      </c>
      <c r="W901" s="13" t="str">
        <v>In Stock</v>
      </c>
      <c r="X901" s="13" t="str">
        <v>No</v>
      </c>
      <c r="Y901" s="13">
        <v>0</v>
      </c>
    </row>
    <row r="902" spans="1:25" x14ac:dyDescent="0.3">
      <c r="A902" s="31" t="s">
        <v>1810</v>
      </c>
      <c r="B902" s="31" t="s">
        <v>1040</v>
      </c>
      <c r="C902" s="31" t="s">
        <v>40</v>
      </c>
      <c r="D902" s="31" t="s">
        <v>24</v>
      </c>
      <c r="E902" s="31">
        <v>47</v>
      </c>
      <c r="F902" s="31">
        <v>29</v>
      </c>
      <c r="G902" s="31">
        <v>17705.04</v>
      </c>
      <c r="H902" s="31">
        <v>832136.88</v>
      </c>
      <c r="I902" s="32">
        <v>45671</v>
      </c>
      <c r="J902" s="32">
        <v>45898</v>
      </c>
      <c r="K902" s="31" t="s">
        <v>29</v>
      </c>
      <c r="L902" s="33" t="s">
        <v>33</v>
      </c>
      <c r="M902" s="13" t="str">
        <f>PROPER(TRIM(SUBSTITUTE(B902,"###"," ")))</f>
        <v>Child Mini</v>
      </c>
      <c r="N902" s="13" t="str">
        <f>PROPER(TRIM(SUBSTITUTE(C902,"###"," ")))</f>
        <v>Electronics</v>
      </c>
      <c r="O902" s="13" t="str">
        <f>PROPER(TRIM(SUBSTITUTE(D902,"###"," ")))</f>
        <v>Omni Suppliers</v>
      </c>
      <c r="P902" s="13" t="str">
        <f t="shared" si="98"/>
        <v>Child Mini</v>
      </c>
      <c r="Q902" s="34" t="str">
        <f t="shared" si="99"/>
        <v>Electronics</v>
      </c>
      <c r="R902" s="13" t="str">
        <f t="shared" si="100"/>
        <v>Omni Suppliers</v>
      </c>
      <c r="S902" s="35">
        <f t="shared" si="101"/>
        <v>47</v>
      </c>
      <c r="T902" s="35">
        <f t="shared" si="102"/>
        <v>29</v>
      </c>
      <c r="U902" s="14">
        <f t="shared" si="103"/>
        <v>17705.04</v>
      </c>
      <c r="V902" s="14">
        <f t="shared" si="104"/>
        <v>832136.88</v>
      </c>
      <c r="W902" s="13" t="str">
        <v>In Stock</v>
      </c>
      <c r="X902" s="13" t="str">
        <v>No</v>
      </c>
      <c r="Y902" s="13">
        <v>0</v>
      </c>
    </row>
    <row r="903" spans="1:25" x14ac:dyDescent="0.3">
      <c r="A903" s="31" t="s">
        <v>1811</v>
      </c>
      <c r="B903" s="31" t="s">
        <v>1812</v>
      </c>
      <c r="C903" s="31" t="s">
        <v>14</v>
      </c>
      <c r="D903" s="31" t="s">
        <v>53</v>
      </c>
      <c r="E903" s="31">
        <v>163</v>
      </c>
      <c r="F903" s="31">
        <v>78</v>
      </c>
      <c r="G903" s="31">
        <v>5701.93</v>
      </c>
      <c r="H903" s="31">
        <v>929414.59000000008</v>
      </c>
      <c r="I903" s="32">
        <v>45779</v>
      </c>
      <c r="J903" s="32">
        <v>45898</v>
      </c>
      <c r="K903" s="31" t="s">
        <v>29</v>
      </c>
      <c r="L903" s="33" t="s">
        <v>58</v>
      </c>
      <c r="M903" s="13" t="str">
        <f>PROPER(TRIM(SUBSTITUTE(B903,"###"," ")))</f>
        <v>Near X</v>
      </c>
      <c r="N903" s="13" t="str">
        <f>PROPER(TRIM(SUBSTITUTE(C903,"###"," ")))</f>
        <v>Clothing</v>
      </c>
      <c r="O903" s="13" t="str">
        <f>PROPER(TRIM(SUBSTITUTE(D903,"###"," ")))</f>
        <v>Abc Pvt Ltd</v>
      </c>
      <c r="P903" s="13" t="str">
        <f t="shared" si="98"/>
        <v>Near X</v>
      </c>
      <c r="Q903" s="34" t="str">
        <f t="shared" si="99"/>
        <v>Clothing</v>
      </c>
      <c r="R903" s="13" t="str">
        <f t="shared" si="100"/>
        <v>Abc Pvt Ltd</v>
      </c>
      <c r="S903" s="35">
        <f t="shared" si="101"/>
        <v>163</v>
      </c>
      <c r="T903" s="35">
        <f t="shared" si="102"/>
        <v>78</v>
      </c>
      <c r="U903" s="14">
        <f t="shared" si="103"/>
        <v>5701.93</v>
      </c>
      <c r="V903" s="14">
        <f t="shared" si="104"/>
        <v>929414.59000000008</v>
      </c>
      <c r="W903" s="13" t="str">
        <v>In Stock</v>
      </c>
      <c r="X903" s="13" t="str">
        <v>No</v>
      </c>
      <c r="Y903" s="13">
        <v>0</v>
      </c>
    </row>
    <row r="904" spans="1:25" x14ac:dyDescent="0.3">
      <c r="A904" s="31" t="s">
        <v>1813</v>
      </c>
      <c r="B904" s="31" t="s">
        <v>1814</v>
      </c>
      <c r="C904" s="31" t="s">
        <v>40</v>
      </c>
      <c r="D904" s="31" t="s">
        <v>41</v>
      </c>
      <c r="E904" s="31">
        <v>101</v>
      </c>
      <c r="F904" s="31">
        <v>84</v>
      </c>
      <c r="G904" s="31">
        <v>5104.4799999999996</v>
      </c>
      <c r="H904" s="31">
        <v>515552.48</v>
      </c>
      <c r="I904" s="32">
        <v>45838</v>
      </c>
      <c r="J904" s="32">
        <v>45924</v>
      </c>
      <c r="K904" s="31" t="s">
        <v>46</v>
      </c>
      <c r="L904" s="33" t="s">
        <v>58</v>
      </c>
      <c r="M904" s="13" t="str">
        <f>PROPER(TRIM(SUBSTITUTE(B904,"###"," ")))</f>
        <v>Discover X</v>
      </c>
      <c r="N904" s="13" t="str">
        <f>PROPER(TRIM(SUBSTITUTE(C904,"###"," ")))</f>
        <v>Electronics</v>
      </c>
      <c r="O904" s="13" t="str">
        <f>PROPER(TRIM(SUBSTITUTE(D904,"###"," ")))</f>
        <v>Quickstock</v>
      </c>
      <c r="P904" s="13" t="str">
        <f t="shared" si="98"/>
        <v>Discover X</v>
      </c>
      <c r="Q904" s="34" t="str">
        <f t="shared" si="99"/>
        <v>Electronics</v>
      </c>
      <c r="R904" s="13" t="str">
        <f t="shared" si="100"/>
        <v>Quickstock</v>
      </c>
      <c r="S904" s="35">
        <f t="shared" si="101"/>
        <v>101</v>
      </c>
      <c r="T904" s="35">
        <f t="shared" si="102"/>
        <v>84</v>
      </c>
      <c r="U904" s="14">
        <f t="shared" si="103"/>
        <v>5104.4799999999996</v>
      </c>
      <c r="V904" s="14">
        <f t="shared" si="104"/>
        <v>515552.48</v>
      </c>
      <c r="W904" s="13" t="str">
        <v>In Stock</v>
      </c>
      <c r="X904" s="13" t="str">
        <v>No</v>
      </c>
      <c r="Y904" s="13">
        <v>0</v>
      </c>
    </row>
    <row r="905" spans="1:25" x14ac:dyDescent="0.3">
      <c r="A905" s="31" t="s">
        <v>1815</v>
      </c>
      <c r="B905" s="31" t="s">
        <v>1816</v>
      </c>
      <c r="C905" s="31" t="s">
        <v>20</v>
      </c>
      <c r="D905" s="31" t="s">
        <v>15</v>
      </c>
      <c r="E905" s="31">
        <v>7</v>
      </c>
      <c r="F905" s="31">
        <v>70</v>
      </c>
      <c r="G905" s="31">
        <v>15426.31</v>
      </c>
      <c r="H905" s="31">
        <v>107984.17</v>
      </c>
      <c r="I905" s="32">
        <v>45706</v>
      </c>
      <c r="J905" s="32">
        <v>45933</v>
      </c>
      <c r="K905" s="31" t="s">
        <v>54</v>
      </c>
      <c r="L905" s="33" t="s">
        <v>33</v>
      </c>
      <c r="M905" s="13" t="str">
        <f>PROPER(TRIM(SUBSTITUTE(B905,"###"," ")))</f>
        <v>Effort Lite</v>
      </c>
      <c r="N905" s="13" t="str">
        <f>PROPER(TRIM(SUBSTITUTE(C905,"###"," ")))</f>
        <v>Toys</v>
      </c>
      <c r="O905" s="13" t="str">
        <f>PROPER(TRIM(SUBSTITUTE(D905,"###"," ")))</f>
        <v>Global Traders</v>
      </c>
      <c r="P905" s="13" t="str">
        <f t="shared" si="98"/>
        <v>Effort Lite</v>
      </c>
      <c r="Q905" s="34" t="str">
        <f t="shared" si="99"/>
        <v>Toys</v>
      </c>
      <c r="R905" s="13" t="str">
        <f t="shared" si="100"/>
        <v>Global Traders</v>
      </c>
      <c r="S905" s="35">
        <f t="shared" si="101"/>
        <v>7</v>
      </c>
      <c r="T905" s="35">
        <f t="shared" si="102"/>
        <v>70</v>
      </c>
      <c r="U905" s="14">
        <f t="shared" si="103"/>
        <v>15426.31</v>
      </c>
      <c r="V905" s="14">
        <f t="shared" si="104"/>
        <v>107984.17</v>
      </c>
      <c r="W905" s="13" t="str">
        <v>Low Stock</v>
      </c>
      <c r="X905" s="13" t="str">
        <v>Yes</v>
      </c>
      <c r="Y905" s="13">
        <v>1</v>
      </c>
    </row>
    <row r="906" spans="1:25" x14ac:dyDescent="0.3">
      <c r="A906" s="31" t="s">
        <v>1817</v>
      </c>
      <c r="B906" s="31" t="s">
        <v>653</v>
      </c>
      <c r="C906" s="31" t="s">
        <v>28</v>
      </c>
      <c r="D906" s="31" t="s">
        <v>15</v>
      </c>
      <c r="E906" s="31">
        <v>72</v>
      </c>
      <c r="F906" s="31">
        <v>25</v>
      </c>
      <c r="G906" s="31">
        <v>16004.39</v>
      </c>
      <c r="H906" s="31">
        <v>1152316.08</v>
      </c>
      <c r="I906" s="32">
        <v>45747</v>
      </c>
      <c r="J906" s="32">
        <v>45873</v>
      </c>
      <c r="K906" s="31" t="s">
        <v>16</v>
      </c>
      <c r="L906" s="33" t="s">
        <v>17</v>
      </c>
      <c r="M906" s="13" t="str">
        <f>PROPER(TRIM(SUBSTITUTE(B906,"###"," ")))</f>
        <v>Democratic Mini</v>
      </c>
      <c r="N906" s="13" t="str">
        <f>PROPER(TRIM(SUBSTITUTE(C906,"###"," ")))</f>
        <v>Furniture</v>
      </c>
      <c r="O906" s="13" t="str">
        <f>PROPER(TRIM(SUBSTITUTE(D906,"###"," ")))</f>
        <v>Global Traders</v>
      </c>
      <c r="P906" s="13" t="str">
        <f t="shared" si="98"/>
        <v>Democratic Mini</v>
      </c>
      <c r="Q906" s="34" t="str">
        <f t="shared" si="99"/>
        <v>Furniture</v>
      </c>
      <c r="R906" s="13" t="str">
        <f t="shared" si="100"/>
        <v>Global Traders</v>
      </c>
      <c r="S906" s="35">
        <f t="shared" si="101"/>
        <v>72</v>
      </c>
      <c r="T906" s="35">
        <f t="shared" si="102"/>
        <v>25</v>
      </c>
      <c r="U906" s="14">
        <f t="shared" si="103"/>
        <v>16004.39</v>
      </c>
      <c r="V906" s="14">
        <f t="shared" si="104"/>
        <v>1152316.08</v>
      </c>
      <c r="W906" s="13" t="str">
        <v>In Stock</v>
      </c>
      <c r="X906" s="13" t="str">
        <v>No</v>
      </c>
      <c r="Y906" s="13">
        <v>0</v>
      </c>
    </row>
    <row r="907" spans="1:25" x14ac:dyDescent="0.3">
      <c r="A907" s="31" t="s">
        <v>1819</v>
      </c>
      <c r="B907" s="31" t="s">
        <v>1820</v>
      </c>
      <c r="C907" s="31" t="s">
        <v>14</v>
      </c>
      <c r="D907" s="31" t="s">
        <v>24</v>
      </c>
      <c r="E907" s="31">
        <v>81</v>
      </c>
      <c r="F907" s="31">
        <v>75</v>
      </c>
      <c r="G907" s="31">
        <v>15758.1</v>
      </c>
      <c r="H907" s="31">
        <v>1276406.1000000001</v>
      </c>
      <c r="I907" s="32">
        <v>45693</v>
      </c>
      <c r="J907" s="32">
        <v>45881</v>
      </c>
      <c r="K907" s="31" t="s">
        <v>57</v>
      </c>
      <c r="L907" s="33" t="s">
        <v>30</v>
      </c>
      <c r="M907" s="13" t="str">
        <f>PROPER(TRIM(SUBSTITUTE(B907,"###"," ")))</f>
        <v>Two Pro</v>
      </c>
      <c r="N907" s="13" t="str">
        <f>PROPER(TRIM(SUBSTITUTE(C907,"###"," ")))</f>
        <v>Clothing</v>
      </c>
      <c r="O907" s="13" t="str">
        <f>PROPER(TRIM(SUBSTITUTE(D907,"###"," ")))</f>
        <v>Omni Suppliers</v>
      </c>
      <c r="P907" s="13" t="str">
        <f t="shared" si="98"/>
        <v>Two Pro</v>
      </c>
      <c r="Q907" s="34" t="str">
        <f t="shared" si="99"/>
        <v>Clothing</v>
      </c>
      <c r="R907" s="13" t="str">
        <f t="shared" si="100"/>
        <v>Omni Suppliers</v>
      </c>
      <c r="S907" s="35">
        <f t="shared" si="101"/>
        <v>81</v>
      </c>
      <c r="T907" s="35">
        <f t="shared" si="102"/>
        <v>75</v>
      </c>
      <c r="U907" s="14">
        <f t="shared" si="103"/>
        <v>15758.1</v>
      </c>
      <c r="V907" s="14">
        <f t="shared" si="104"/>
        <v>1276406.1000000001</v>
      </c>
      <c r="W907" s="13" t="str">
        <v>In Stock</v>
      </c>
      <c r="X907" s="13" t="str">
        <v>No</v>
      </c>
      <c r="Y907" s="13">
        <v>0</v>
      </c>
    </row>
    <row r="908" spans="1:25" x14ac:dyDescent="0.3">
      <c r="A908" s="31" t="s">
        <v>1821</v>
      </c>
      <c r="B908" s="31" t="s">
        <v>1822</v>
      </c>
      <c r="C908" s="31" t="s">
        <v>44</v>
      </c>
      <c r="D908" s="31" t="s">
        <v>41</v>
      </c>
      <c r="E908" s="31">
        <v>188</v>
      </c>
      <c r="F908" s="31">
        <v>77</v>
      </c>
      <c r="G908" s="31">
        <v>5005.25</v>
      </c>
      <c r="H908" s="31">
        <v>940987</v>
      </c>
      <c r="I908" s="32">
        <v>45732</v>
      </c>
      <c r="J908" s="32">
        <v>45907</v>
      </c>
      <c r="K908" s="31" t="s">
        <v>29</v>
      </c>
      <c r="L908" s="33" t="s">
        <v>17</v>
      </c>
      <c r="M908" s="13" t="str">
        <f>PROPER(TRIM(SUBSTITUTE(B908,"###"," ")))</f>
        <v>Each Max</v>
      </c>
      <c r="N908" s="13" t="str">
        <f>PROPER(TRIM(SUBSTITUTE(C908,"###"," ")))</f>
        <v>Groceries</v>
      </c>
      <c r="O908" s="13" t="str">
        <f>PROPER(TRIM(SUBSTITUTE(D908,"###"," ")))</f>
        <v>Quickstock</v>
      </c>
      <c r="P908" s="13" t="str">
        <f t="shared" si="98"/>
        <v>Each Max</v>
      </c>
      <c r="Q908" s="34" t="str">
        <f t="shared" si="99"/>
        <v>Groceries</v>
      </c>
      <c r="R908" s="13" t="str">
        <f t="shared" si="100"/>
        <v>Quickstock</v>
      </c>
      <c r="S908" s="35">
        <f t="shared" si="101"/>
        <v>188</v>
      </c>
      <c r="T908" s="35">
        <f t="shared" si="102"/>
        <v>77</v>
      </c>
      <c r="U908" s="14">
        <f t="shared" si="103"/>
        <v>5005.25</v>
      </c>
      <c r="V908" s="14">
        <f t="shared" si="104"/>
        <v>940987</v>
      </c>
      <c r="W908" s="13" t="str">
        <v>In Stock</v>
      </c>
      <c r="X908" s="13" t="str">
        <v>No</v>
      </c>
      <c r="Y908" s="13">
        <v>0</v>
      </c>
    </row>
    <row r="909" spans="1:25" x14ac:dyDescent="0.3">
      <c r="A909" s="31" t="s">
        <v>1823</v>
      </c>
      <c r="B909" s="31" t="s">
        <v>1824</v>
      </c>
      <c r="C909" s="31" t="s">
        <v>28</v>
      </c>
      <c r="D909" s="31" t="s">
        <v>53</v>
      </c>
      <c r="E909" s="31">
        <v>167</v>
      </c>
      <c r="F909" s="31">
        <v>55</v>
      </c>
      <c r="G909" s="31">
        <v>10723.76</v>
      </c>
      <c r="H909" s="31">
        <v>1790867.92</v>
      </c>
      <c r="I909" s="32">
        <v>45845</v>
      </c>
      <c r="J909" s="32">
        <v>45860</v>
      </c>
      <c r="K909" s="31" t="s">
        <v>54</v>
      </c>
      <c r="L909" s="33" t="s">
        <v>58</v>
      </c>
      <c r="M909" s="13" t="str">
        <f>PROPER(TRIM(SUBSTITUTE(B909,"###"," ")))</f>
        <v>Individual Plus</v>
      </c>
      <c r="N909" s="13" t="str">
        <f>PROPER(TRIM(SUBSTITUTE(C909,"###"," ")))</f>
        <v>Furniture</v>
      </c>
      <c r="O909" s="13" t="str">
        <f>PROPER(TRIM(SUBSTITUTE(D909,"###"," ")))</f>
        <v>Abc Pvt Ltd</v>
      </c>
      <c r="P909" s="13" t="str">
        <f t="shared" si="98"/>
        <v>Individual Plus</v>
      </c>
      <c r="Q909" s="34" t="str">
        <f t="shared" si="99"/>
        <v>Furniture</v>
      </c>
      <c r="R909" s="13" t="str">
        <f t="shared" si="100"/>
        <v>Abc Pvt Ltd</v>
      </c>
      <c r="S909" s="35">
        <f t="shared" si="101"/>
        <v>167</v>
      </c>
      <c r="T909" s="35">
        <f t="shared" si="102"/>
        <v>55</v>
      </c>
      <c r="U909" s="14">
        <f t="shared" si="103"/>
        <v>10723.76</v>
      </c>
      <c r="V909" s="14">
        <f t="shared" si="104"/>
        <v>1790867.92</v>
      </c>
      <c r="W909" s="13" t="str">
        <v>In Stock</v>
      </c>
      <c r="X909" s="13" t="str">
        <v>No</v>
      </c>
      <c r="Y909" s="13">
        <v>0</v>
      </c>
    </row>
    <row r="910" spans="1:25" x14ac:dyDescent="0.3">
      <c r="A910" s="31" t="s">
        <v>1826</v>
      </c>
      <c r="B910" s="31" t="s">
        <v>1827</v>
      </c>
      <c r="C910" s="31" t="s">
        <v>44</v>
      </c>
      <c r="D910" s="31" t="s">
        <v>41</v>
      </c>
      <c r="E910" s="31">
        <v>62</v>
      </c>
      <c r="F910" s="31">
        <v>41</v>
      </c>
      <c r="G910" s="31">
        <v>15712.7</v>
      </c>
      <c r="H910" s="31">
        <v>974187.4</v>
      </c>
      <c r="I910" s="32">
        <v>45734</v>
      </c>
      <c r="J910" s="32">
        <v>45858</v>
      </c>
      <c r="K910" s="13"/>
      <c r="L910" s="33" t="s">
        <v>33</v>
      </c>
      <c r="M910" s="13" t="str">
        <f>PROPER(TRIM(SUBSTITUTE(B910,"###"," ")))</f>
        <v>Gas Max</v>
      </c>
      <c r="N910" s="13" t="str">
        <f>PROPER(TRIM(SUBSTITUTE(C910,"###"," ")))</f>
        <v>Groceries</v>
      </c>
      <c r="O910" s="13" t="str">
        <f>PROPER(TRIM(SUBSTITUTE(D910,"###"," ")))</f>
        <v>Quickstock</v>
      </c>
      <c r="P910" s="13" t="str">
        <f t="shared" si="98"/>
        <v>Gas Max</v>
      </c>
      <c r="Q910" s="34" t="str">
        <f t="shared" si="99"/>
        <v>Groceries</v>
      </c>
      <c r="R910" s="13" t="str">
        <f t="shared" si="100"/>
        <v>Quickstock</v>
      </c>
      <c r="S910" s="35">
        <f t="shared" si="101"/>
        <v>62</v>
      </c>
      <c r="T910" s="35">
        <f t="shared" si="102"/>
        <v>41</v>
      </c>
      <c r="U910" s="14">
        <f t="shared" si="103"/>
        <v>15712.7</v>
      </c>
      <c r="V910" s="14">
        <f t="shared" si="104"/>
        <v>974187.4</v>
      </c>
      <c r="W910" s="13" t="str">
        <v>In Stock</v>
      </c>
      <c r="X910" s="13" t="str">
        <v>No</v>
      </c>
      <c r="Y910" s="13">
        <v>0</v>
      </c>
    </row>
    <row r="911" spans="1:25" x14ac:dyDescent="0.3">
      <c r="A911" s="31" t="s">
        <v>1828</v>
      </c>
      <c r="B911" s="31" t="s">
        <v>1829</v>
      </c>
      <c r="C911" s="31" t="s">
        <v>28</v>
      </c>
      <c r="D911" s="31" t="s">
        <v>41</v>
      </c>
      <c r="E911" s="31">
        <v>128</v>
      </c>
      <c r="F911" s="31">
        <v>74</v>
      </c>
      <c r="G911" s="31">
        <v>14273.55</v>
      </c>
      <c r="H911" s="31">
        <v>1827014.4</v>
      </c>
      <c r="I911" s="32">
        <v>45806</v>
      </c>
      <c r="J911" s="32">
        <v>45938</v>
      </c>
      <c r="K911" s="31" t="s">
        <v>46</v>
      </c>
      <c r="L911" s="33" t="s">
        <v>17</v>
      </c>
      <c r="M911" s="13" t="str">
        <f>PROPER(TRIM(SUBSTITUTE(B911,"###"," ")))</f>
        <v>Significant Mini</v>
      </c>
      <c r="N911" s="13" t="str">
        <f>PROPER(TRIM(SUBSTITUTE(C911,"###"," ")))</f>
        <v>Furniture</v>
      </c>
      <c r="O911" s="13" t="str">
        <f>PROPER(TRIM(SUBSTITUTE(D911,"###"," ")))</f>
        <v>Quickstock</v>
      </c>
      <c r="P911" s="13" t="str">
        <f t="shared" si="98"/>
        <v>Significant Mini</v>
      </c>
      <c r="Q911" s="34" t="str">
        <f t="shared" si="99"/>
        <v>Furniture</v>
      </c>
      <c r="R911" s="13" t="str">
        <f t="shared" si="100"/>
        <v>Quickstock</v>
      </c>
      <c r="S911" s="35">
        <f t="shared" si="101"/>
        <v>128</v>
      </c>
      <c r="T911" s="35">
        <f t="shared" si="102"/>
        <v>74</v>
      </c>
      <c r="U911" s="14">
        <f t="shared" si="103"/>
        <v>14273.55</v>
      </c>
      <c r="V911" s="14">
        <f t="shared" si="104"/>
        <v>1827014.4</v>
      </c>
      <c r="W911" s="13" t="str">
        <v>In Stock</v>
      </c>
      <c r="X911" s="13" t="str">
        <v>No</v>
      </c>
      <c r="Y911" s="13">
        <v>0</v>
      </c>
    </row>
    <row r="912" spans="1:25" x14ac:dyDescent="0.3">
      <c r="A912" s="31" t="s">
        <v>1830</v>
      </c>
      <c r="B912" s="31" t="s">
        <v>1831</v>
      </c>
      <c r="C912" s="31" t="s">
        <v>40</v>
      </c>
      <c r="D912" s="31" t="s">
        <v>45</v>
      </c>
      <c r="E912" s="31">
        <v>128</v>
      </c>
      <c r="F912" s="31">
        <v>57</v>
      </c>
      <c r="G912" s="31">
        <v>2282.02</v>
      </c>
      <c r="H912" s="31">
        <v>292098.56</v>
      </c>
      <c r="I912" s="32">
        <v>45753</v>
      </c>
      <c r="J912" s="32">
        <v>45920</v>
      </c>
      <c r="K912" s="31" t="s">
        <v>46</v>
      </c>
      <c r="L912" s="33" t="s">
        <v>33</v>
      </c>
      <c r="M912" s="13" t="str">
        <f>PROPER(TRIM(SUBSTITUTE(B912,"###"," ")))</f>
        <v>Car Pro</v>
      </c>
      <c r="N912" s="13" t="str">
        <f>PROPER(TRIM(SUBSTITUTE(C912,"###"," ")))</f>
        <v>Electronics</v>
      </c>
      <c r="O912" s="13" t="str">
        <f>PROPER(TRIM(SUBSTITUTE(D912,"###"," ")))</f>
        <v>Retailmart Inc</v>
      </c>
      <c r="P912" s="13" t="str">
        <f t="shared" si="98"/>
        <v>Car Pro</v>
      </c>
      <c r="Q912" s="34" t="str">
        <f t="shared" si="99"/>
        <v>Electronics</v>
      </c>
      <c r="R912" s="13" t="str">
        <f t="shared" si="100"/>
        <v>Retailmart Inc</v>
      </c>
      <c r="S912" s="35">
        <f t="shared" si="101"/>
        <v>128</v>
      </c>
      <c r="T912" s="35">
        <f t="shared" si="102"/>
        <v>57</v>
      </c>
      <c r="U912" s="14">
        <f t="shared" si="103"/>
        <v>2282.02</v>
      </c>
      <c r="V912" s="14">
        <f t="shared" si="104"/>
        <v>292098.56</v>
      </c>
      <c r="W912" s="13" t="str">
        <v>In Stock</v>
      </c>
      <c r="X912" s="13" t="str">
        <v>No</v>
      </c>
      <c r="Y912" s="13">
        <v>0</v>
      </c>
    </row>
    <row r="913" spans="1:25" x14ac:dyDescent="0.3">
      <c r="A913" s="31" t="s">
        <v>1832</v>
      </c>
      <c r="B913" s="31" t="s">
        <v>1833</v>
      </c>
      <c r="C913" s="31" t="s">
        <v>20</v>
      </c>
      <c r="D913" s="31" t="s">
        <v>15</v>
      </c>
      <c r="E913" s="31">
        <v>91</v>
      </c>
      <c r="F913" s="31">
        <v>40</v>
      </c>
      <c r="G913" s="31">
        <v>14948.19</v>
      </c>
      <c r="H913" s="31">
        <v>1360285.29</v>
      </c>
      <c r="I913" s="32">
        <v>45846</v>
      </c>
      <c r="J913" s="32">
        <v>45872</v>
      </c>
      <c r="K913" s="31" t="s">
        <v>16</v>
      </c>
      <c r="L913" s="33" t="s">
        <v>17</v>
      </c>
      <c r="M913" s="13" t="str">
        <f>PROPER(TRIM(SUBSTITUTE(B913,"###"," ")))</f>
        <v>Suddenly Mini</v>
      </c>
      <c r="N913" s="13" t="str">
        <f>PROPER(TRIM(SUBSTITUTE(C913,"###"," ")))</f>
        <v>Toys</v>
      </c>
      <c r="O913" s="13" t="str">
        <f>PROPER(TRIM(SUBSTITUTE(D913,"###"," ")))</f>
        <v>Global Traders</v>
      </c>
      <c r="P913" s="13" t="str">
        <f t="shared" si="98"/>
        <v>Suddenly Mini</v>
      </c>
      <c r="Q913" s="34" t="str">
        <f t="shared" si="99"/>
        <v>Toys</v>
      </c>
      <c r="R913" s="13" t="str">
        <f t="shared" si="100"/>
        <v>Global Traders</v>
      </c>
      <c r="S913" s="35">
        <f t="shared" si="101"/>
        <v>91</v>
      </c>
      <c r="T913" s="35">
        <f t="shared" si="102"/>
        <v>40</v>
      </c>
      <c r="U913" s="14">
        <f t="shared" si="103"/>
        <v>14948.19</v>
      </c>
      <c r="V913" s="14">
        <f t="shared" si="104"/>
        <v>1360285.29</v>
      </c>
      <c r="W913" s="13" t="str">
        <v>In Stock</v>
      </c>
      <c r="X913" s="13" t="str">
        <v>No</v>
      </c>
      <c r="Y913" s="13">
        <v>0</v>
      </c>
    </row>
    <row r="914" spans="1:25" x14ac:dyDescent="0.3">
      <c r="A914" s="31" t="s">
        <v>1834</v>
      </c>
      <c r="B914" s="31" t="s">
        <v>1835</v>
      </c>
      <c r="C914" s="31" t="s">
        <v>14</v>
      </c>
      <c r="D914" s="13"/>
      <c r="E914" s="31">
        <v>46</v>
      </c>
      <c r="F914" s="31">
        <v>54</v>
      </c>
      <c r="G914" s="31">
        <v>16126.6</v>
      </c>
      <c r="H914" s="31">
        <v>741823.6</v>
      </c>
      <c r="I914" s="32">
        <v>45843</v>
      </c>
      <c r="J914" s="32">
        <v>45915</v>
      </c>
      <c r="K914" s="31" t="s">
        <v>54</v>
      </c>
      <c r="L914" s="33" t="s">
        <v>17</v>
      </c>
      <c r="M914" s="13" t="str">
        <f>PROPER(TRIM(SUBSTITUTE(B914,"###"," ")))</f>
        <v>Employee Lite</v>
      </c>
      <c r="N914" s="13" t="str">
        <f>PROPER(TRIM(SUBSTITUTE(C914,"###"," ")))</f>
        <v>Clothing</v>
      </c>
      <c r="O914" s="13" t="str">
        <f>PROPER(TRIM(SUBSTITUTE(D914,"###"," ")))</f>
        <v/>
      </c>
      <c r="P914" s="13" t="str">
        <f t="shared" si="98"/>
        <v>Employee Lite</v>
      </c>
      <c r="Q914" s="34" t="str">
        <f t="shared" si="99"/>
        <v>Clothing</v>
      </c>
      <c r="R914" s="13" t="str">
        <f t="shared" si="100"/>
        <v>Others</v>
      </c>
      <c r="S914" s="35">
        <f t="shared" si="101"/>
        <v>46</v>
      </c>
      <c r="T914" s="35">
        <f t="shared" si="102"/>
        <v>54</v>
      </c>
      <c r="U914" s="14">
        <f t="shared" si="103"/>
        <v>16126.6</v>
      </c>
      <c r="V914" s="14">
        <f t="shared" si="104"/>
        <v>741823.6</v>
      </c>
      <c r="W914" s="13" t="str">
        <v>Low Stock</v>
      </c>
      <c r="X914" s="13" t="str">
        <v>Yes</v>
      </c>
      <c r="Y914" s="13">
        <v>1</v>
      </c>
    </row>
    <row r="915" spans="1:25" x14ac:dyDescent="0.3">
      <c r="A915" s="31" t="s">
        <v>1836</v>
      </c>
      <c r="B915" s="31" t="s">
        <v>1837</v>
      </c>
      <c r="C915" s="31" t="s">
        <v>28</v>
      </c>
      <c r="D915" s="31" t="s">
        <v>24</v>
      </c>
      <c r="E915" s="31">
        <v>139</v>
      </c>
      <c r="F915" s="31">
        <v>79</v>
      </c>
      <c r="G915" s="31">
        <v>8893.9599999999991</v>
      </c>
      <c r="H915" s="31">
        <v>1236260.44</v>
      </c>
      <c r="I915" s="32">
        <v>45718</v>
      </c>
      <c r="J915" s="32">
        <v>45937</v>
      </c>
      <c r="K915" s="13"/>
      <c r="L915" s="33" t="s">
        <v>21</v>
      </c>
      <c r="M915" s="13" t="str">
        <f>PROPER(TRIM(SUBSTITUTE(B915,"###"," ")))</f>
        <v>Score Mini</v>
      </c>
      <c r="N915" s="13" t="str">
        <f>PROPER(TRIM(SUBSTITUTE(C915,"###"," ")))</f>
        <v>Furniture</v>
      </c>
      <c r="O915" s="13" t="str">
        <f>PROPER(TRIM(SUBSTITUTE(D915,"###"," ")))</f>
        <v>Omni Suppliers</v>
      </c>
      <c r="P915" s="13" t="str">
        <f t="shared" si="98"/>
        <v>Score Mini</v>
      </c>
      <c r="Q915" s="34" t="str">
        <f t="shared" si="99"/>
        <v>Furniture</v>
      </c>
      <c r="R915" s="13" t="str">
        <f t="shared" si="100"/>
        <v>Omni Suppliers</v>
      </c>
      <c r="S915" s="35">
        <f t="shared" si="101"/>
        <v>139</v>
      </c>
      <c r="T915" s="35">
        <f t="shared" si="102"/>
        <v>79</v>
      </c>
      <c r="U915" s="14">
        <f t="shared" si="103"/>
        <v>8893.9599999999991</v>
      </c>
      <c r="V915" s="14">
        <f t="shared" si="104"/>
        <v>1236260.44</v>
      </c>
      <c r="W915" s="13" t="str">
        <v>In Stock</v>
      </c>
      <c r="X915" s="13" t="str">
        <v>No</v>
      </c>
      <c r="Y915" s="13">
        <v>0</v>
      </c>
    </row>
    <row r="916" spans="1:25" x14ac:dyDescent="0.3">
      <c r="A916" s="31" t="s">
        <v>1838</v>
      </c>
      <c r="B916" s="31" t="s">
        <v>1839</v>
      </c>
      <c r="C916" s="31" t="s">
        <v>20</v>
      </c>
      <c r="D916" s="31" t="s">
        <v>24</v>
      </c>
      <c r="E916" s="31">
        <v>22</v>
      </c>
      <c r="F916" s="31">
        <v>44</v>
      </c>
      <c r="G916" s="31">
        <v>7169.88</v>
      </c>
      <c r="H916" s="31">
        <v>157737.35999999999</v>
      </c>
      <c r="I916" s="32">
        <v>45792</v>
      </c>
      <c r="J916" s="32">
        <v>45852</v>
      </c>
      <c r="K916" s="31" t="s">
        <v>16</v>
      </c>
      <c r="L916" s="33" t="s">
        <v>21</v>
      </c>
      <c r="M916" s="13" t="str">
        <f>PROPER(TRIM(SUBSTITUTE(B916,"###"," ")))</f>
        <v>Win Pro</v>
      </c>
      <c r="N916" s="13" t="str">
        <f>PROPER(TRIM(SUBSTITUTE(C916,"###"," ")))</f>
        <v>Toys</v>
      </c>
      <c r="O916" s="13" t="str">
        <f>PROPER(TRIM(SUBSTITUTE(D916,"###"," ")))</f>
        <v>Omni Suppliers</v>
      </c>
      <c r="P916" s="13" t="str">
        <f t="shared" si="98"/>
        <v>Win Pro</v>
      </c>
      <c r="Q916" s="34" t="str">
        <f t="shared" si="99"/>
        <v>Toys</v>
      </c>
      <c r="R916" s="13" t="str">
        <f t="shared" si="100"/>
        <v>Omni Suppliers</v>
      </c>
      <c r="S916" s="35">
        <f t="shared" si="101"/>
        <v>22</v>
      </c>
      <c r="T916" s="35">
        <f t="shared" si="102"/>
        <v>44</v>
      </c>
      <c r="U916" s="14">
        <f t="shared" si="103"/>
        <v>7169.88</v>
      </c>
      <c r="V916" s="14">
        <f t="shared" si="104"/>
        <v>157737.36000000002</v>
      </c>
      <c r="W916" s="13" t="str">
        <v>Low Stock</v>
      </c>
      <c r="X916" s="13" t="str">
        <v>Yes</v>
      </c>
      <c r="Y916" s="13">
        <v>1</v>
      </c>
    </row>
    <row r="917" spans="1:25" x14ac:dyDescent="0.3">
      <c r="A917" s="31" t="s">
        <v>1840</v>
      </c>
      <c r="B917" s="31" t="s">
        <v>118</v>
      </c>
      <c r="C917" s="31" t="s">
        <v>40</v>
      </c>
      <c r="D917" s="31" t="s">
        <v>45</v>
      </c>
      <c r="E917" s="13"/>
      <c r="F917" s="31">
        <v>74</v>
      </c>
      <c r="G917" s="31">
        <v>4360.3999999999996</v>
      </c>
      <c r="H917" s="13"/>
      <c r="I917" s="32">
        <v>45758</v>
      </c>
      <c r="J917" s="32">
        <v>45872</v>
      </c>
      <c r="K917" s="31" t="s">
        <v>57</v>
      </c>
      <c r="L917" s="33" t="s">
        <v>33</v>
      </c>
      <c r="M917" s="13" t="str">
        <f>PROPER(TRIM(SUBSTITUTE(B917,"###"," ")))</f>
        <v>Exist Pro</v>
      </c>
      <c r="N917" s="13" t="str">
        <f>PROPER(TRIM(SUBSTITUTE(C917,"###"," ")))</f>
        <v>Electronics</v>
      </c>
      <c r="O917" s="13" t="str">
        <f>PROPER(TRIM(SUBSTITUTE(D917,"###"," ")))</f>
        <v>Retailmart Inc</v>
      </c>
      <c r="P917" s="13" t="str">
        <f t="shared" si="98"/>
        <v>Exist Pro</v>
      </c>
      <c r="Q917" s="34" t="str">
        <f t="shared" si="99"/>
        <v>Electronics</v>
      </c>
      <c r="R917" s="13" t="str">
        <f t="shared" si="100"/>
        <v>Retailmart Inc</v>
      </c>
      <c r="S917" s="35">
        <f t="shared" si="101"/>
        <v>0</v>
      </c>
      <c r="T917" s="35">
        <f t="shared" si="102"/>
        <v>74</v>
      </c>
      <c r="U917" s="14">
        <f t="shared" si="103"/>
        <v>4360.3999999999996</v>
      </c>
      <c r="V917" s="14">
        <f t="shared" si="104"/>
        <v>0</v>
      </c>
      <c r="W917" s="13" t="str">
        <v>Out of Stock</v>
      </c>
      <c r="X917" s="13" t="str">
        <v>Yes</v>
      </c>
      <c r="Y917" s="13">
        <v>1</v>
      </c>
    </row>
    <row r="918" spans="1:25" x14ac:dyDescent="0.3">
      <c r="A918" s="31" t="s">
        <v>1841</v>
      </c>
      <c r="B918" s="31" t="s">
        <v>1842</v>
      </c>
      <c r="C918" s="31" t="s">
        <v>20</v>
      </c>
      <c r="D918" s="31" t="s">
        <v>53</v>
      </c>
      <c r="E918" s="31">
        <v>95</v>
      </c>
      <c r="F918" s="31">
        <v>24</v>
      </c>
      <c r="G918" s="31">
        <v>6568.51</v>
      </c>
      <c r="H918" s="31">
        <v>624008.45000000007</v>
      </c>
      <c r="I918" s="32">
        <v>45674</v>
      </c>
      <c r="J918" s="32">
        <v>45909</v>
      </c>
      <c r="K918" s="31" t="s">
        <v>16</v>
      </c>
      <c r="L918" s="33" t="s">
        <v>17</v>
      </c>
      <c r="M918" s="13" t="str">
        <f>PROPER(TRIM(SUBSTITUTE(B918,"###"," ")))</f>
        <v>True Lite</v>
      </c>
      <c r="N918" s="13" t="str">
        <f>PROPER(TRIM(SUBSTITUTE(C918,"###"," ")))</f>
        <v>Toys</v>
      </c>
      <c r="O918" s="13" t="str">
        <f>PROPER(TRIM(SUBSTITUTE(D918,"###"," ")))</f>
        <v>Abc Pvt Ltd</v>
      </c>
      <c r="P918" s="13" t="str">
        <f t="shared" si="98"/>
        <v>True Lite</v>
      </c>
      <c r="Q918" s="34" t="str">
        <f t="shared" si="99"/>
        <v>Toys</v>
      </c>
      <c r="R918" s="13" t="str">
        <f t="shared" si="100"/>
        <v>Abc Pvt Ltd</v>
      </c>
      <c r="S918" s="35">
        <f t="shared" si="101"/>
        <v>95</v>
      </c>
      <c r="T918" s="35">
        <f t="shared" si="102"/>
        <v>24</v>
      </c>
      <c r="U918" s="14">
        <f t="shared" si="103"/>
        <v>6568.51</v>
      </c>
      <c r="V918" s="14">
        <f t="shared" si="104"/>
        <v>624008.45000000007</v>
      </c>
      <c r="W918" s="13" t="str">
        <v>In Stock</v>
      </c>
      <c r="X918" s="13" t="str">
        <v>No</v>
      </c>
      <c r="Y918" s="13">
        <v>0</v>
      </c>
    </row>
    <row r="919" spans="1:25" x14ac:dyDescent="0.3">
      <c r="A919" s="31" t="s">
        <v>1843</v>
      </c>
      <c r="B919" s="31" t="s">
        <v>1153</v>
      </c>
      <c r="C919" s="31" t="s">
        <v>44</v>
      </c>
      <c r="D919" s="31" t="s">
        <v>53</v>
      </c>
      <c r="E919" s="31">
        <v>176</v>
      </c>
      <c r="F919" s="31">
        <v>77</v>
      </c>
      <c r="G919" s="31">
        <v>18825.36</v>
      </c>
      <c r="H919" s="31">
        <v>3313263.36</v>
      </c>
      <c r="I919" s="32">
        <v>45734</v>
      </c>
      <c r="J919" s="32">
        <v>45918</v>
      </c>
      <c r="K919" s="31" t="s">
        <v>29</v>
      </c>
      <c r="L919" s="33" t="s">
        <v>21</v>
      </c>
      <c r="M919" s="13" t="str">
        <f>PROPER(TRIM(SUBSTITUTE(B919,"###"," ")))</f>
        <v>Collection Pro</v>
      </c>
      <c r="N919" s="13" t="str">
        <f>PROPER(TRIM(SUBSTITUTE(C919,"###"," ")))</f>
        <v>Groceries</v>
      </c>
      <c r="O919" s="13" t="str">
        <f>PROPER(TRIM(SUBSTITUTE(D919,"###"," ")))</f>
        <v>Abc Pvt Ltd</v>
      </c>
      <c r="P919" s="13" t="str">
        <f t="shared" si="98"/>
        <v>Collection Pro</v>
      </c>
      <c r="Q919" s="34" t="str">
        <f t="shared" si="99"/>
        <v>Groceries</v>
      </c>
      <c r="R919" s="13" t="str">
        <f t="shared" si="100"/>
        <v>Abc Pvt Ltd</v>
      </c>
      <c r="S919" s="35">
        <f t="shared" si="101"/>
        <v>176</v>
      </c>
      <c r="T919" s="35">
        <f t="shared" si="102"/>
        <v>77</v>
      </c>
      <c r="U919" s="14">
        <f t="shared" si="103"/>
        <v>18825.36</v>
      </c>
      <c r="V919" s="14">
        <f t="shared" si="104"/>
        <v>3313263.3600000003</v>
      </c>
      <c r="W919" s="13" t="str">
        <v>In Stock</v>
      </c>
      <c r="X919" s="13" t="str">
        <v>No</v>
      </c>
      <c r="Y919" s="13">
        <v>0</v>
      </c>
    </row>
    <row r="920" spans="1:25" x14ac:dyDescent="0.3">
      <c r="A920" s="31" t="s">
        <v>1844</v>
      </c>
      <c r="B920" s="31" t="s">
        <v>1845</v>
      </c>
      <c r="C920" s="31" t="s">
        <v>28</v>
      </c>
      <c r="D920" s="31" t="s">
        <v>41</v>
      </c>
      <c r="E920" s="31">
        <v>60</v>
      </c>
      <c r="F920" s="31">
        <v>28</v>
      </c>
      <c r="G920" s="31">
        <v>1598.93</v>
      </c>
      <c r="H920" s="31">
        <v>95935.8</v>
      </c>
      <c r="I920" s="32">
        <v>45844</v>
      </c>
      <c r="J920" s="32">
        <v>45910</v>
      </c>
      <c r="K920" s="31" t="s">
        <v>57</v>
      </c>
      <c r="L920" s="33" t="s">
        <v>17</v>
      </c>
      <c r="M920" s="13" t="str">
        <f>PROPER(TRIM(SUBSTITUTE(B920,"###"," ")))</f>
        <v>Responsibility Max</v>
      </c>
      <c r="N920" s="13" t="str">
        <f>PROPER(TRIM(SUBSTITUTE(C920,"###"," ")))</f>
        <v>Furniture</v>
      </c>
      <c r="O920" s="13" t="str">
        <f>PROPER(TRIM(SUBSTITUTE(D920,"###"," ")))</f>
        <v>Quickstock</v>
      </c>
      <c r="P920" s="13" t="str">
        <f t="shared" si="98"/>
        <v>Responsibility Max</v>
      </c>
      <c r="Q920" s="34" t="str">
        <f t="shared" si="99"/>
        <v>Furniture</v>
      </c>
      <c r="R920" s="13" t="str">
        <f t="shared" si="100"/>
        <v>Quickstock</v>
      </c>
      <c r="S920" s="35">
        <f t="shared" si="101"/>
        <v>60</v>
      </c>
      <c r="T920" s="35">
        <f t="shared" si="102"/>
        <v>28</v>
      </c>
      <c r="U920" s="14">
        <f t="shared" si="103"/>
        <v>1598.93</v>
      </c>
      <c r="V920" s="14">
        <f t="shared" si="104"/>
        <v>95935.8</v>
      </c>
      <c r="W920" s="13" t="str">
        <v>In Stock</v>
      </c>
      <c r="X920" s="13" t="str">
        <v>No</v>
      </c>
      <c r="Y920" s="13">
        <v>0</v>
      </c>
    </row>
    <row r="921" spans="1:25" x14ac:dyDescent="0.3">
      <c r="A921" s="31" t="s">
        <v>1846</v>
      </c>
      <c r="B921" s="31" t="s">
        <v>1847</v>
      </c>
      <c r="C921" s="31" t="s">
        <v>14</v>
      </c>
      <c r="D921" s="31" t="s">
        <v>53</v>
      </c>
      <c r="E921" s="31">
        <v>38</v>
      </c>
      <c r="F921" s="31">
        <v>41</v>
      </c>
      <c r="G921" s="31">
        <v>10455.91</v>
      </c>
      <c r="H921" s="31">
        <v>397324.58</v>
      </c>
      <c r="I921" s="32">
        <v>45780</v>
      </c>
      <c r="J921" s="32">
        <v>45873</v>
      </c>
      <c r="K921" s="31" t="s">
        <v>46</v>
      </c>
      <c r="L921" s="33" t="s">
        <v>58</v>
      </c>
      <c r="M921" s="13" t="str">
        <f>PROPER(TRIM(SUBSTITUTE(B921,"###"," ")))</f>
        <v>Certainly X</v>
      </c>
      <c r="N921" s="13" t="str">
        <f>PROPER(TRIM(SUBSTITUTE(C921,"###"," ")))</f>
        <v>Clothing</v>
      </c>
      <c r="O921" s="13" t="str">
        <f>PROPER(TRIM(SUBSTITUTE(D921,"###"," ")))</f>
        <v>Abc Pvt Ltd</v>
      </c>
      <c r="P921" s="13" t="str">
        <f t="shared" si="98"/>
        <v>Certainly X</v>
      </c>
      <c r="Q921" s="34" t="str">
        <f t="shared" si="99"/>
        <v>Clothing</v>
      </c>
      <c r="R921" s="13" t="str">
        <f t="shared" si="100"/>
        <v>Abc Pvt Ltd</v>
      </c>
      <c r="S921" s="35">
        <f t="shared" si="101"/>
        <v>38</v>
      </c>
      <c r="T921" s="35">
        <f t="shared" si="102"/>
        <v>41</v>
      </c>
      <c r="U921" s="14">
        <f t="shared" si="103"/>
        <v>10455.91</v>
      </c>
      <c r="V921" s="14">
        <f t="shared" si="104"/>
        <v>397324.58</v>
      </c>
      <c r="W921" s="13" t="str">
        <v>Low Stock</v>
      </c>
      <c r="X921" s="13" t="str">
        <v>Yes</v>
      </c>
      <c r="Y921" s="13">
        <v>1</v>
      </c>
    </row>
    <row r="922" spans="1:25" x14ac:dyDescent="0.3">
      <c r="A922" s="31" t="s">
        <v>1848</v>
      </c>
      <c r="B922" s="31" t="s">
        <v>1849</v>
      </c>
      <c r="C922" s="31" t="s">
        <v>20</v>
      </c>
      <c r="D922" s="31" t="s">
        <v>53</v>
      </c>
      <c r="E922" s="31">
        <v>75</v>
      </c>
      <c r="F922" s="31">
        <v>99</v>
      </c>
      <c r="G922" s="31">
        <v>14979.7</v>
      </c>
      <c r="H922" s="31">
        <v>1123477.5</v>
      </c>
      <c r="I922" s="32">
        <v>45834</v>
      </c>
      <c r="J922" s="32">
        <v>45920</v>
      </c>
      <c r="K922" s="31" t="s">
        <v>54</v>
      </c>
      <c r="L922" s="33" t="s">
        <v>30</v>
      </c>
      <c r="M922" s="13" t="str">
        <f>PROPER(TRIM(SUBSTITUTE(B922,"###"," ")))</f>
        <v>Suggest Lite</v>
      </c>
      <c r="N922" s="13" t="str">
        <f>PROPER(TRIM(SUBSTITUTE(C922,"###"," ")))</f>
        <v>Toys</v>
      </c>
      <c r="O922" s="13" t="str">
        <f>PROPER(TRIM(SUBSTITUTE(D922,"###"," ")))</f>
        <v>Abc Pvt Ltd</v>
      </c>
      <c r="P922" s="13" t="str">
        <f t="shared" si="98"/>
        <v>Suggest Lite</v>
      </c>
      <c r="Q922" s="34" t="str">
        <f t="shared" si="99"/>
        <v>Toys</v>
      </c>
      <c r="R922" s="13" t="str">
        <f t="shared" si="100"/>
        <v>Abc Pvt Ltd</v>
      </c>
      <c r="S922" s="35">
        <f t="shared" si="101"/>
        <v>75</v>
      </c>
      <c r="T922" s="35">
        <f t="shared" si="102"/>
        <v>99</v>
      </c>
      <c r="U922" s="14">
        <f t="shared" si="103"/>
        <v>14979.7</v>
      </c>
      <c r="V922" s="14">
        <f t="shared" si="104"/>
        <v>1123477.5</v>
      </c>
      <c r="W922" s="13" t="str">
        <v>Low Stock</v>
      </c>
      <c r="X922" s="13" t="str">
        <v>Yes</v>
      </c>
      <c r="Y922" s="13">
        <v>1</v>
      </c>
    </row>
    <row r="923" spans="1:25" x14ac:dyDescent="0.3">
      <c r="A923" s="31" t="s">
        <v>1850</v>
      </c>
      <c r="B923" s="31" t="s">
        <v>1265</v>
      </c>
      <c r="C923" s="31" t="s">
        <v>44</v>
      </c>
      <c r="D923" s="31" t="s">
        <v>45</v>
      </c>
      <c r="E923" s="31">
        <v>126</v>
      </c>
      <c r="F923" s="31">
        <v>92</v>
      </c>
      <c r="G923" s="31">
        <v>3249.29</v>
      </c>
      <c r="H923" s="31">
        <v>409410.54</v>
      </c>
      <c r="I923" s="32">
        <v>45684</v>
      </c>
      <c r="J923" s="32">
        <v>45896</v>
      </c>
      <c r="K923" s="31" t="s">
        <v>54</v>
      </c>
      <c r="L923" s="33" t="s">
        <v>17</v>
      </c>
      <c r="M923" s="13" t="str">
        <f>PROPER(TRIM(SUBSTITUTE(B923,"###"," ")))</f>
        <v>These X</v>
      </c>
      <c r="N923" s="13" t="str">
        <f>PROPER(TRIM(SUBSTITUTE(C923,"###"," ")))</f>
        <v>Groceries</v>
      </c>
      <c r="O923" s="13" t="str">
        <f>PROPER(TRIM(SUBSTITUTE(D923,"###"," ")))</f>
        <v>Retailmart Inc</v>
      </c>
      <c r="P923" s="13" t="str">
        <f t="shared" si="98"/>
        <v>These X</v>
      </c>
      <c r="Q923" s="34" t="str">
        <f t="shared" si="99"/>
        <v>Groceries</v>
      </c>
      <c r="R923" s="13" t="str">
        <f t="shared" si="100"/>
        <v>Retailmart Inc</v>
      </c>
      <c r="S923" s="35">
        <f t="shared" si="101"/>
        <v>126</v>
      </c>
      <c r="T923" s="35">
        <f t="shared" si="102"/>
        <v>92</v>
      </c>
      <c r="U923" s="14">
        <f t="shared" si="103"/>
        <v>3249.29</v>
      </c>
      <c r="V923" s="14">
        <f t="shared" si="104"/>
        <v>409410.54</v>
      </c>
      <c r="W923" s="13" t="str">
        <v>In Stock</v>
      </c>
      <c r="X923" s="13" t="str">
        <v>No</v>
      </c>
      <c r="Y923" s="13">
        <v>0</v>
      </c>
    </row>
    <row r="924" spans="1:25" x14ac:dyDescent="0.3">
      <c r="A924" s="31" t="s">
        <v>1851</v>
      </c>
      <c r="B924" s="31" t="s">
        <v>1852</v>
      </c>
      <c r="C924" s="31" t="s">
        <v>40</v>
      </c>
      <c r="D924" s="13"/>
      <c r="E924" s="31">
        <v>86</v>
      </c>
      <c r="F924" s="31">
        <v>32</v>
      </c>
      <c r="G924" s="31">
        <v>14452.49</v>
      </c>
      <c r="H924" s="31">
        <v>1242914.1399999999</v>
      </c>
      <c r="I924" s="32">
        <v>45791</v>
      </c>
      <c r="J924" s="32">
        <v>45856</v>
      </c>
      <c r="K924" s="13"/>
      <c r="L924" s="33" t="s">
        <v>30</v>
      </c>
      <c r="M924" s="13" t="str">
        <f>PROPER(TRIM(SUBSTITUTE(B924,"###"," ")))</f>
        <v>Mention Mini</v>
      </c>
      <c r="N924" s="13" t="str">
        <f>PROPER(TRIM(SUBSTITUTE(C924,"###"," ")))</f>
        <v>Electronics</v>
      </c>
      <c r="O924" s="13" t="str">
        <f>PROPER(TRIM(SUBSTITUTE(D924,"###"," ")))</f>
        <v/>
      </c>
      <c r="P924" s="13" t="str">
        <f t="shared" si="98"/>
        <v>Mention Mini</v>
      </c>
      <c r="Q924" s="34" t="str">
        <f t="shared" si="99"/>
        <v>Electronics</v>
      </c>
      <c r="R924" s="13" t="str">
        <f t="shared" si="100"/>
        <v>Others</v>
      </c>
      <c r="S924" s="35">
        <f t="shared" si="101"/>
        <v>86</v>
      </c>
      <c r="T924" s="35">
        <f t="shared" si="102"/>
        <v>32</v>
      </c>
      <c r="U924" s="14">
        <f t="shared" si="103"/>
        <v>14452.49</v>
      </c>
      <c r="V924" s="14">
        <f t="shared" si="104"/>
        <v>1242914.1399999999</v>
      </c>
      <c r="W924" s="13" t="str">
        <v>In Stock</v>
      </c>
      <c r="X924" s="13" t="str">
        <v>No</v>
      </c>
      <c r="Y924" s="13">
        <v>0</v>
      </c>
    </row>
    <row r="925" spans="1:25" x14ac:dyDescent="0.3">
      <c r="A925" s="31" t="s">
        <v>1853</v>
      </c>
      <c r="B925" s="31" t="s">
        <v>1854</v>
      </c>
      <c r="C925" s="31" t="s">
        <v>20</v>
      </c>
      <c r="D925" s="13"/>
      <c r="E925" s="31">
        <v>150</v>
      </c>
      <c r="F925" s="31">
        <v>64</v>
      </c>
      <c r="G925" s="31">
        <v>3347.43</v>
      </c>
      <c r="H925" s="31">
        <v>502114.5</v>
      </c>
      <c r="I925" s="32">
        <v>45701</v>
      </c>
      <c r="J925" s="32">
        <v>45941</v>
      </c>
      <c r="K925" s="31" t="s">
        <v>29</v>
      </c>
      <c r="L925" s="33" t="s">
        <v>30</v>
      </c>
      <c r="M925" s="13" t="str">
        <f>PROPER(TRIM(SUBSTITUTE(B925,"###"," ")))</f>
        <v>Two Mini</v>
      </c>
      <c r="N925" s="13" t="str">
        <f>PROPER(TRIM(SUBSTITUTE(C925,"###"," ")))</f>
        <v>Toys</v>
      </c>
      <c r="O925" s="13" t="str">
        <f>PROPER(TRIM(SUBSTITUTE(D925,"###"," ")))</f>
        <v/>
      </c>
      <c r="P925" s="13" t="str">
        <f t="shared" si="98"/>
        <v>Two Mini</v>
      </c>
      <c r="Q925" s="34" t="str">
        <f t="shared" si="99"/>
        <v>Toys</v>
      </c>
      <c r="R925" s="13" t="str">
        <f t="shared" si="100"/>
        <v>Others</v>
      </c>
      <c r="S925" s="35">
        <f t="shared" si="101"/>
        <v>150</v>
      </c>
      <c r="T925" s="35">
        <f t="shared" si="102"/>
        <v>64</v>
      </c>
      <c r="U925" s="14">
        <f t="shared" si="103"/>
        <v>3347.43</v>
      </c>
      <c r="V925" s="14">
        <f t="shared" si="104"/>
        <v>502114.5</v>
      </c>
      <c r="W925" s="13" t="str">
        <v>In Stock</v>
      </c>
      <c r="X925" s="13" t="str">
        <v>No</v>
      </c>
      <c r="Y925" s="13">
        <v>0</v>
      </c>
    </row>
    <row r="926" spans="1:25" x14ac:dyDescent="0.3">
      <c r="A926" s="31" t="s">
        <v>1855</v>
      </c>
      <c r="B926" s="31" t="s">
        <v>1856</v>
      </c>
      <c r="C926" s="31" t="s">
        <v>14</v>
      </c>
      <c r="D926" s="31" t="s">
        <v>15</v>
      </c>
      <c r="E926" s="31">
        <v>84</v>
      </c>
      <c r="F926" s="31">
        <v>85</v>
      </c>
      <c r="G926" s="31">
        <v>10661.19</v>
      </c>
      <c r="H926" s="31">
        <v>895539.96000000008</v>
      </c>
      <c r="I926" s="32">
        <v>45798</v>
      </c>
      <c r="J926" s="32">
        <v>45939</v>
      </c>
      <c r="K926" s="13"/>
      <c r="L926" s="33" t="s">
        <v>21</v>
      </c>
      <c r="M926" s="13" t="str">
        <f>PROPER(TRIM(SUBSTITUTE(B926,"###"," ")))</f>
        <v>Themselves Max</v>
      </c>
      <c r="N926" s="13" t="str">
        <f>PROPER(TRIM(SUBSTITUTE(C926,"###"," ")))</f>
        <v>Clothing</v>
      </c>
      <c r="O926" s="13" t="str">
        <f>PROPER(TRIM(SUBSTITUTE(D926,"###"," ")))</f>
        <v>Global Traders</v>
      </c>
      <c r="P926" s="13" t="str">
        <f t="shared" si="98"/>
        <v>Themselves Max</v>
      </c>
      <c r="Q926" s="34" t="str">
        <f t="shared" si="99"/>
        <v>Clothing</v>
      </c>
      <c r="R926" s="13" t="str">
        <f t="shared" si="100"/>
        <v>Global Traders</v>
      </c>
      <c r="S926" s="35">
        <f t="shared" si="101"/>
        <v>84</v>
      </c>
      <c r="T926" s="35">
        <f t="shared" si="102"/>
        <v>85</v>
      </c>
      <c r="U926" s="14">
        <f t="shared" si="103"/>
        <v>10661.19</v>
      </c>
      <c r="V926" s="14">
        <f t="shared" si="104"/>
        <v>895539.96000000008</v>
      </c>
      <c r="W926" s="13" t="str">
        <v>Low Stock</v>
      </c>
      <c r="X926" s="13" t="str">
        <v>Yes</v>
      </c>
      <c r="Y926" s="13">
        <v>1</v>
      </c>
    </row>
    <row r="927" spans="1:25" x14ac:dyDescent="0.3">
      <c r="A927" s="31" t="s">
        <v>1858</v>
      </c>
      <c r="B927" s="31" t="s">
        <v>1859</v>
      </c>
      <c r="C927" s="31" t="s">
        <v>20</v>
      </c>
      <c r="D927" s="13"/>
      <c r="E927" s="31">
        <v>121</v>
      </c>
      <c r="F927" s="31">
        <v>29</v>
      </c>
      <c r="G927" s="31">
        <v>12711.05</v>
      </c>
      <c r="H927" s="31">
        <v>1538037.05</v>
      </c>
      <c r="I927" s="32">
        <v>45747</v>
      </c>
      <c r="J927" s="32">
        <v>45860</v>
      </c>
      <c r="K927" s="13"/>
      <c r="L927" s="33" t="s">
        <v>33</v>
      </c>
      <c r="M927" s="13" t="str">
        <f>PROPER(TRIM(SUBSTITUTE(B927,"###"," ")))</f>
        <v>Behind Lite</v>
      </c>
      <c r="N927" s="13" t="str">
        <f>PROPER(TRIM(SUBSTITUTE(C927,"###"," ")))</f>
        <v>Toys</v>
      </c>
      <c r="O927" s="13" t="str">
        <f>PROPER(TRIM(SUBSTITUTE(D927,"###"," ")))</f>
        <v/>
      </c>
      <c r="P927" s="13" t="str">
        <f t="shared" si="98"/>
        <v>Behind Lite</v>
      </c>
      <c r="Q927" s="34" t="str">
        <f t="shared" si="99"/>
        <v>Toys</v>
      </c>
      <c r="R927" s="13" t="str">
        <f t="shared" si="100"/>
        <v>Others</v>
      </c>
      <c r="S927" s="35">
        <f t="shared" si="101"/>
        <v>121</v>
      </c>
      <c r="T927" s="35">
        <f t="shared" si="102"/>
        <v>29</v>
      </c>
      <c r="U927" s="14">
        <f t="shared" si="103"/>
        <v>12711.05</v>
      </c>
      <c r="V927" s="14">
        <f t="shared" si="104"/>
        <v>1538037.0499999998</v>
      </c>
      <c r="W927" s="13" t="str">
        <v>In Stock</v>
      </c>
      <c r="X927" s="13" t="str">
        <v>No</v>
      </c>
      <c r="Y927" s="13">
        <v>0</v>
      </c>
    </row>
    <row r="928" spans="1:25" x14ac:dyDescent="0.3">
      <c r="A928" s="31" t="s">
        <v>1860</v>
      </c>
      <c r="B928" s="31" t="s">
        <v>1861</v>
      </c>
      <c r="C928" s="31" t="s">
        <v>20</v>
      </c>
      <c r="D928" s="31" t="s">
        <v>15</v>
      </c>
      <c r="E928" s="31">
        <v>163</v>
      </c>
      <c r="F928" s="31">
        <v>53</v>
      </c>
      <c r="G928" s="31">
        <v>10408.530000000001</v>
      </c>
      <c r="H928" s="31">
        <v>1696590.39</v>
      </c>
      <c r="I928" s="32">
        <v>45837</v>
      </c>
      <c r="J928" s="32">
        <v>45906</v>
      </c>
      <c r="K928" s="31" t="s">
        <v>46</v>
      </c>
      <c r="L928" s="33" t="s">
        <v>21</v>
      </c>
      <c r="M928" s="13" t="str">
        <f>PROPER(TRIM(SUBSTITUTE(B928,"###"," ")))</f>
        <v>Baby Mini</v>
      </c>
      <c r="N928" s="13" t="str">
        <f>PROPER(TRIM(SUBSTITUTE(C928,"###"," ")))</f>
        <v>Toys</v>
      </c>
      <c r="O928" s="13" t="str">
        <f>PROPER(TRIM(SUBSTITUTE(D928,"###"," ")))</f>
        <v>Global Traders</v>
      </c>
      <c r="P928" s="13" t="str">
        <f t="shared" si="98"/>
        <v>Baby Mini</v>
      </c>
      <c r="Q928" s="34" t="str">
        <f t="shared" si="99"/>
        <v>Toys</v>
      </c>
      <c r="R928" s="13" t="str">
        <f t="shared" si="100"/>
        <v>Global Traders</v>
      </c>
      <c r="S928" s="35">
        <f t="shared" si="101"/>
        <v>163</v>
      </c>
      <c r="T928" s="35">
        <f t="shared" si="102"/>
        <v>53</v>
      </c>
      <c r="U928" s="14">
        <f t="shared" si="103"/>
        <v>10408.530000000001</v>
      </c>
      <c r="V928" s="14">
        <f t="shared" si="104"/>
        <v>1696590.3900000001</v>
      </c>
      <c r="W928" s="13" t="str">
        <v>In Stock</v>
      </c>
      <c r="X928" s="13" t="str">
        <v>No</v>
      </c>
      <c r="Y928" s="13">
        <v>0</v>
      </c>
    </row>
    <row r="929" spans="1:25" x14ac:dyDescent="0.3">
      <c r="A929" s="31" t="s">
        <v>1862</v>
      </c>
      <c r="B929" s="31" t="s">
        <v>1863</v>
      </c>
      <c r="C929" s="31" t="s">
        <v>14</v>
      </c>
      <c r="D929" s="13"/>
      <c r="E929" s="31">
        <v>166</v>
      </c>
      <c r="F929" s="31">
        <v>66</v>
      </c>
      <c r="G929" s="31">
        <v>7851.11</v>
      </c>
      <c r="H929" s="31">
        <v>1303284.26</v>
      </c>
      <c r="I929" s="32">
        <v>45765</v>
      </c>
      <c r="J929" s="32">
        <v>45901</v>
      </c>
      <c r="K929" s="31" t="s">
        <v>25</v>
      </c>
      <c r="L929" s="33" t="s">
        <v>21</v>
      </c>
      <c r="M929" s="13" t="str">
        <f>PROPER(TRIM(SUBSTITUTE(B929,"###"," ")))</f>
        <v>Move Mini</v>
      </c>
      <c r="N929" s="13" t="str">
        <f>PROPER(TRIM(SUBSTITUTE(C929,"###"," ")))</f>
        <v>Clothing</v>
      </c>
      <c r="O929" s="13" t="str">
        <f>PROPER(TRIM(SUBSTITUTE(D929,"###"," ")))</f>
        <v/>
      </c>
      <c r="P929" s="13" t="str">
        <f t="shared" si="98"/>
        <v>Move Mini</v>
      </c>
      <c r="Q929" s="34" t="str">
        <f t="shared" si="99"/>
        <v>Clothing</v>
      </c>
      <c r="R929" s="13" t="str">
        <f t="shared" si="100"/>
        <v>Others</v>
      </c>
      <c r="S929" s="35">
        <f t="shared" si="101"/>
        <v>166</v>
      </c>
      <c r="T929" s="35">
        <f t="shared" si="102"/>
        <v>66</v>
      </c>
      <c r="U929" s="14">
        <f t="shared" si="103"/>
        <v>7851.11</v>
      </c>
      <c r="V929" s="14">
        <f t="shared" si="104"/>
        <v>1303284.26</v>
      </c>
      <c r="W929" s="13" t="str">
        <v>In Stock</v>
      </c>
      <c r="X929" s="13" t="str">
        <v>No</v>
      </c>
      <c r="Y929" s="13">
        <v>0</v>
      </c>
    </row>
    <row r="930" spans="1:25" x14ac:dyDescent="0.3">
      <c r="A930" s="31" t="s">
        <v>1864</v>
      </c>
      <c r="B930" s="31" t="s">
        <v>1865</v>
      </c>
      <c r="C930" s="31" t="s">
        <v>40</v>
      </c>
      <c r="D930" s="31" t="s">
        <v>15</v>
      </c>
      <c r="E930" s="31">
        <v>117</v>
      </c>
      <c r="F930" s="31">
        <v>34</v>
      </c>
      <c r="G930" s="31">
        <v>15000.34</v>
      </c>
      <c r="H930" s="31">
        <v>1755039.78</v>
      </c>
      <c r="I930" s="32">
        <v>45848</v>
      </c>
      <c r="J930" s="32">
        <v>45929</v>
      </c>
      <c r="K930" s="31" t="s">
        <v>25</v>
      </c>
      <c r="L930" s="33" t="s">
        <v>21</v>
      </c>
      <c r="M930" s="13" t="str">
        <f>PROPER(TRIM(SUBSTITUTE(B930,"###"," ")))</f>
        <v>Day X</v>
      </c>
      <c r="N930" s="13" t="str">
        <f>PROPER(TRIM(SUBSTITUTE(C930,"###"," ")))</f>
        <v>Electronics</v>
      </c>
      <c r="O930" s="13" t="str">
        <f>PROPER(TRIM(SUBSTITUTE(D930,"###"," ")))</f>
        <v>Global Traders</v>
      </c>
      <c r="P930" s="13" t="str">
        <f t="shared" si="98"/>
        <v>Day X</v>
      </c>
      <c r="Q930" s="34" t="str">
        <f t="shared" si="99"/>
        <v>Electronics</v>
      </c>
      <c r="R930" s="13" t="str">
        <f t="shared" si="100"/>
        <v>Global Traders</v>
      </c>
      <c r="S930" s="35">
        <f t="shared" si="101"/>
        <v>117</v>
      </c>
      <c r="T930" s="35">
        <f t="shared" si="102"/>
        <v>34</v>
      </c>
      <c r="U930" s="14">
        <f t="shared" si="103"/>
        <v>15000.34</v>
      </c>
      <c r="V930" s="14">
        <f t="shared" si="104"/>
        <v>1755039.78</v>
      </c>
      <c r="W930" s="13" t="str">
        <v>In Stock</v>
      </c>
      <c r="X930" s="13" t="str">
        <v>No</v>
      </c>
      <c r="Y930" s="13">
        <v>0</v>
      </c>
    </row>
    <row r="931" spans="1:25" x14ac:dyDescent="0.3">
      <c r="A931" s="31" t="s">
        <v>1866</v>
      </c>
      <c r="B931" s="31" t="s">
        <v>1867</v>
      </c>
      <c r="C931" s="31" t="s">
        <v>14</v>
      </c>
      <c r="D931" s="31" t="s">
        <v>41</v>
      </c>
      <c r="E931" s="31">
        <v>71</v>
      </c>
      <c r="F931" s="31">
        <v>28</v>
      </c>
      <c r="G931" s="31">
        <v>8344.7099999999991</v>
      </c>
      <c r="H931" s="31">
        <v>592474.40999999992</v>
      </c>
      <c r="I931" s="32">
        <v>45750</v>
      </c>
      <c r="J931" s="32">
        <v>45908</v>
      </c>
      <c r="K931" s="31" t="s">
        <v>57</v>
      </c>
      <c r="L931" s="33" t="s">
        <v>21</v>
      </c>
      <c r="M931" s="13" t="str">
        <f>PROPER(TRIM(SUBSTITUTE(B931,"###"," ")))</f>
        <v>Name Pro</v>
      </c>
      <c r="N931" s="13" t="str">
        <f>PROPER(TRIM(SUBSTITUTE(C931,"###"," ")))</f>
        <v>Clothing</v>
      </c>
      <c r="O931" s="13" t="str">
        <f>PROPER(TRIM(SUBSTITUTE(D931,"###"," ")))</f>
        <v>Quickstock</v>
      </c>
      <c r="P931" s="13" t="str">
        <f t="shared" si="98"/>
        <v>Name Pro</v>
      </c>
      <c r="Q931" s="34" t="str">
        <f t="shared" si="99"/>
        <v>Clothing</v>
      </c>
      <c r="R931" s="13" t="str">
        <f t="shared" si="100"/>
        <v>Quickstock</v>
      </c>
      <c r="S931" s="35">
        <f t="shared" si="101"/>
        <v>71</v>
      </c>
      <c r="T931" s="35">
        <f t="shared" si="102"/>
        <v>28</v>
      </c>
      <c r="U931" s="14">
        <f t="shared" si="103"/>
        <v>8344.7099999999991</v>
      </c>
      <c r="V931" s="14">
        <f t="shared" si="104"/>
        <v>592474.40999999992</v>
      </c>
      <c r="W931" s="13" t="str">
        <v>In Stock</v>
      </c>
      <c r="X931" s="13" t="str">
        <v>No</v>
      </c>
      <c r="Y931" s="13">
        <v>0</v>
      </c>
    </row>
    <row r="932" spans="1:25" x14ac:dyDescent="0.3">
      <c r="A932" s="31" t="s">
        <v>1869</v>
      </c>
      <c r="B932" s="31" t="s">
        <v>1870</v>
      </c>
      <c r="C932" s="31" t="s">
        <v>44</v>
      </c>
      <c r="D932" s="31" t="s">
        <v>24</v>
      </c>
      <c r="E932" s="31">
        <v>192</v>
      </c>
      <c r="F932" s="31">
        <v>48</v>
      </c>
      <c r="G932" s="31">
        <v>10027.25</v>
      </c>
      <c r="H932" s="31">
        <v>1925232</v>
      </c>
      <c r="I932" s="32">
        <v>45825</v>
      </c>
      <c r="J932" s="32">
        <v>45895</v>
      </c>
      <c r="K932" s="31" t="s">
        <v>46</v>
      </c>
      <c r="L932" s="33" t="s">
        <v>21</v>
      </c>
      <c r="M932" s="13" t="str">
        <f>PROPER(TRIM(SUBSTITUTE(B932,"###"," ")))</f>
        <v>Tv Mini</v>
      </c>
      <c r="N932" s="13" t="str">
        <f>PROPER(TRIM(SUBSTITUTE(C932,"###"," ")))</f>
        <v>Groceries</v>
      </c>
      <c r="O932" s="13" t="str">
        <f>PROPER(TRIM(SUBSTITUTE(D932,"###"," ")))</f>
        <v>Omni Suppliers</v>
      </c>
      <c r="P932" s="13" t="str">
        <f t="shared" si="98"/>
        <v>Tv Mini</v>
      </c>
      <c r="Q932" s="34" t="str">
        <f t="shared" si="99"/>
        <v>Groceries</v>
      </c>
      <c r="R932" s="13" t="str">
        <f t="shared" si="100"/>
        <v>Omni Suppliers</v>
      </c>
      <c r="S932" s="35">
        <f t="shared" si="101"/>
        <v>192</v>
      </c>
      <c r="T932" s="35">
        <f t="shared" si="102"/>
        <v>48</v>
      </c>
      <c r="U932" s="14">
        <f t="shared" si="103"/>
        <v>10027.25</v>
      </c>
      <c r="V932" s="14">
        <f t="shared" si="104"/>
        <v>1925232</v>
      </c>
      <c r="W932" s="13" t="str">
        <v>In Stock</v>
      </c>
      <c r="X932" s="13" t="str">
        <v>No</v>
      </c>
      <c r="Y932" s="13">
        <v>0</v>
      </c>
    </row>
    <row r="933" spans="1:25" x14ac:dyDescent="0.3">
      <c r="A933" s="31" t="s">
        <v>1871</v>
      </c>
      <c r="B933" s="31" t="s">
        <v>1872</v>
      </c>
      <c r="C933" s="31" t="s">
        <v>14</v>
      </c>
      <c r="D933" s="31" t="s">
        <v>24</v>
      </c>
      <c r="E933" s="31">
        <v>140</v>
      </c>
      <c r="F933" s="31">
        <v>20</v>
      </c>
      <c r="G933" s="31">
        <v>12646.81</v>
      </c>
      <c r="H933" s="31">
        <v>1770553.4</v>
      </c>
      <c r="I933" s="32">
        <v>45805</v>
      </c>
      <c r="J933" s="32">
        <v>45911</v>
      </c>
      <c r="K933" s="31" t="s">
        <v>25</v>
      </c>
      <c r="L933" s="33" t="s">
        <v>17</v>
      </c>
      <c r="M933" s="13" t="str">
        <f>PROPER(TRIM(SUBSTITUTE(B933,"###"," ")))</f>
        <v>Accept X</v>
      </c>
      <c r="N933" s="13" t="str">
        <f>PROPER(TRIM(SUBSTITUTE(C933,"###"," ")))</f>
        <v>Clothing</v>
      </c>
      <c r="O933" s="13" t="str">
        <f>PROPER(TRIM(SUBSTITUTE(D933,"###"," ")))</f>
        <v>Omni Suppliers</v>
      </c>
      <c r="P933" s="13" t="str">
        <f t="shared" si="98"/>
        <v>Accept X</v>
      </c>
      <c r="Q933" s="34" t="str">
        <f t="shared" si="99"/>
        <v>Clothing</v>
      </c>
      <c r="R933" s="13" t="str">
        <f t="shared" si="100"/>
        <v>Omni Suppliers</v>
      </c>
      <c r="S933" s="35">
        <f t="shared" si="101"/>
        <v>140</v>
      </c>
      <c r="T933" s="35">
        <f t="shared" si="102"/>
        <v>20</v>
      </c>
      <c r="U933" s="14">
        <f t="shared" si="103"/>
        <v>12646.81</v>
      </c>
      <c r="V933" s="14">
        <f t="shared" si="104"/>
        <v>1770553.4</v>
      </c>
      <c r="W933" s="13" t="str">
        <v>In Stock</v>
      </c>
      <c r="X933" s="13" t="str">
        <v>No</v>
      </c>
      <c r="Y933" s="13">
        <v>0</v>
      </c>
    </row>
    <row r="934" spans="1:25" x14ac:dyDescent="0.3">
      <c r="A934" s="31" t="s">
        <v>1873</v>
      </c>
      <c r="B934" s="31" t="s">
        <v>1874</v>
      </c>
      <c r="C934" s="31" t="s">
        <v>20</v>
      </c>
      <c r="D934" s="31" t="s">
        <v>53</v>
      </c>
      <c r="E934" s="13"/>
      <c r="F934" s="31">
        <v>68</v>
      </c>
      <c r="G934" s="31">
        <v>9939.2900000000009</v>
      </c>
      <c r="H934" s="13"/>
      <c r="I934" s="32">
        <v>45805</v>
      </c>
      <c r="J934" s="32">
        <v>45903</v>
      </c>
      <c r="K934" s="31" t="s">
        <v>25</v>
      </c>
      <c r="L934" s="33" t="s">
        <v>30</v>
      </c>
      <c r="M934" s="13" t="str">
        <f>PROPER(TRIM(SUBSTITUTE(B934,"###"," ")))</f>
        <v>Three Mini</v>
      </c>
      <c r="N934" s="13" t="str">
        <f>PROPER(TRIM(SUBSTITUTE(C934,"###"," ")))</f>
        <v>Toys</v>
      </c>
      <c r="O934" s="13" t="str">
        <f>PROPER(TRIM(SUBSTITUTE(D934,"###"," ")))</f>
        <v>Abc Pvt Ltd</v>
      </c>
      <c r="P934" s="13" t="str">
        <f t="shared" si="98"/>
        <v>Three Mini</v>
      </c>
      <c r="Q934" s="34" t="str">
        <f t="shared" si="99"/>
        <v>Toys</v>
      </c>
      <c r="R934" s="13" t="str">
        <f t="shared" si="100"/>
        <v>Abc Pvt Ltd</v>
      </c>
      <c r="S934" s="35">
        <f t="shared" si="101"/>
        <v>0</v>
      </c>
      <c r="T934" s="35">
        <f t="shared" si="102"/>
        <v>68</v>
      </c>
      <c r="U934" s="14">
        <f t="shared" si="103"/>
        <v>9939.2900000000009</v>
      </c>
      <c r="V934" s="14">
        <f t="shared" si="104"/>
        <v>0</v>
      </c>
      <c r="W934" s="13" t="str">
        <v>Out of Stock</v>
      </c>
      <c r="X934" s="13" t="str">
        <v>Yes</v>
      </c>
      <c r="Y934" s="13">
        <v>1</v>
      </c>
    </row>
    <row r="935" spans="1:25" x14ac:dyDescent="0.3">
      <c r="A935" s="31" t="s">
        <v>1875</v>
      </c>
      <c r="B935" s="31" t="s">
        <v>1876</v>
      </c>
      <c r="C935" s="31" t="s">
        <v>44</v>
      </c>
      <c r="D935" s="31" t="s">
        <v>24</v>
      </c>
      <c r="E935" s="31">
        <v>127</v>
      </c>
      <c r="F935" s="31">
        <v>45</v>
      </c>
      <c r="G935" s="31">
        <v>10270.08</v>
      </c>
      <c r="H935" s="31">
        <v>1304300.1599999999</v>
      </c>
      <c r="I935" s="32">
        <v>45818</v>
      </c>
      <c r="J935" s="32">
        <v>45852</v>
      </c>
      <c r="K935" s="31" t="s">
        <v>29</v>
      </c>
      <c r="L935" s="33" t="s">
        <v>21</v>
      </c>
      <c r="M935" s="13" t="str">
        <f>PROPER(TRIM(SUBSTITUTE(B935,"###"," ")))</f>
        <v>Both Plus</v>
      </c>
      <c r="N935" s="13" t="str">
        <f>PROPER(TRIM(SUBSTITUTE(C935,"###"," ")))</f>
        <v>Groceries</v>
      </c>
      <c r="O935" s="13" t="str">
        <f>PROPER(TRIM(SUBSTITUTE(D935,"###"," ")))</f>
        <v>Omni Suppliers</v>
      </c>
      <c r="P935" s="13" t="str">
        <f t="shared" si="98"/>
        <v>Both Plus</v>
      </c>
      <c r="Q935" s="34" t="str">
        <f t="shared" si="99"/>
        <v>Groceries</v>
      </c>
      <c r="R935" s="13" t="str">
        <f t="shared" si="100"/>
        <v>Omni Suppliers</v>
      </c>
      <c r="S935" s="35">
        <f t="shared" si="101"/>
        <v>127</v>
      </c>
      <c r="T935" s="35">
        <f t="shared" si="102"/>
        <v>45</v>
      </c>
      <c r="U935" s="14">
        <f t="shared" si="103"/>
        <v>10270.08</v>
      </c>
      <c r="V935" s="14">
        <f t="shared" si="104"/>
        <v>1304300.1599999999</v>
      </c>
      <c r="W935" s="13" t="str">
        <v>In Stock</v>
      </c>
      <c r="X935" s="13" t="str">
        <v>No</v>
      </c>
      <c r="Y935" s="13">
        <v>0</v>
      </c>
    </row>
    <row r="936" spans="1:25" x14ac:dyDescent="0.3">
      <c r="A936" s="31" t="s">
        <v>1877</v>
      </c>
      <c r="B936" s="31" t="s">
        <v>1878</v>
      </c>
      <c r="C936" s="31" t="s">
        <v>20</v>
      </c>
      <c r="D936" s="31" t="s">
        <v>53</v>
      </c>
      <c r="E936" s="31">
        <v>68</v>
      </c>
      <c r="F936" s="31">
        <v>45</v>
      </c>
      <c r="G936" s="31">
        <v>17918.71</v>
      </c>
      <c r="H936" s="31">
        <v>1218472.28</v>
      </c>
      <c r="I936" s="32">
        <v>45818</v>
      </c>
      <c r="J936" s="32">
        <v>45884</v>
      </c>
      <c r="K936" s="31" t="s">
        <v>16</v>
      </c>
      <c r="L936" s="33" t="s">
        <v>33</v>
      </c>
      <c r="M936" s="13" t="str">
        <f>PROPER(TRIM(SUBSTITUTE(B936,"###"," ")))</f>
        <v>Improve Mini</v>
      </c>
      <c r="N936" s="13" t="str">
        <f>PROPER(TRIM(SUBSTITUTE(C936,"###"," ")))</f>
        <v>Toys</v>
      </c>
      <c r="O936" s="13" t="str">
        <f>PROPER(TRIM(SUBSTITUTE(D936,"###"," ")))</f>
        <v>Abc Pvt Ltd</v>
      </c>
      <c r="P936" s="13" t="str">
        <f t="shared" si="98"/>
        <v>Improve Mini</v>
      </c>
      <c r="Q936" s="34" t="str">
        <f t="shared" si="99"/>
        <v>Toys</v>
      </c>
      <c r="R936" s="13" t="str">
        <f t="shared" si="100"/>
        <v>Abc Pvt Ltd</v>
      </c>
      <c r="S936" s="35">
        <f t="shared" si="101"/>
        <v>68</v>
      </c>
      <c r="T936" s="35">
        <f t="shared" si="102"/>
        <v>45</v>
      </c>
      <c r="U936" s="14">
        <f t="shared" si="103"/>
        <v>17918.71</v>
      </c>
      <c r="V936" s="14">
        <f t="shared" si="104"/>
        <v>1218472.28</v>
      </c>
      <c r="W936" s="13" t="str">
        <v>In Stock</v>
      </c>
      <c r="X936" s="13" t="str">
        <v>No</v>
      </c>
      <c r="Y936" s="13">
        <v>0</v>
      </c>
    </row>
    <row r="937" spans="1:25" x14ac:dyDescent="0.3">
      <c r="A937" s="31" t="s">
        <v>1880</v>
      </c>
      <c r="B937" s="31" t="s">
        <v>1881</v>
      </c>
      <c r="C937" s="31" t="s">
        <v>44</v>
      </c>
      <c r="D937" s="31" t="s">
        <v>53</v>
      </c>
      <c r="E937" s="31">
        <v>61</v>
      </c>
      <c r="F937" s="31">
        <v>36</v>
      </c>
      <c r="G937" s="31">
        <v>17153.310000000001</v>
      </c>
      <c r="H937" s="31">
        <v>1046351.91</v>
      </c>
      <c r="I937" s="32">
        <v>45774</v>
      </c>
      <c r="J937" s="32">
        <v>45921</v>
      </c>
      <c r="K937" s="31" t="s">
        <v>54</v>
      </c>
      <c r="L937" s="33" t="s">
        <v>21</v>
      </c>
      <c r="M937" s="13" t="str">
        <f>PROPER(TRIM(SUBSTITUTE(B937,"###"," ")))</f>
        <v>Individual Max</v>
      </c>
      <c r="N937" s="13" t="str">
        <f>PROPER(TRIM(SUBSTITUTE(C937,"###"," ")))</f>
        <v>Groceries</v>
      </c>
      <c r="O937" s="13" t="str">
        <f>PROPER(TRIM(SUBSTITUTE(D937,"###"," ")))</f>
        <v>Abc Pvt Ltd</v>
      </c>
      <c r="P937" s="13" t="str">
        <f t="shared" si="98"/>
        <v>Individual Max</v>
      </c>
      <c r="Q937" s="34" t="str">
        <f t="shared" si="99"/>
        <v>Groceries</v>
      </c>
      <c r="R937" s="13" t="str">
        <f t="shared" si="100"/>
        <v>Abc Pvt Ltd</v>
      </c>
      <c r="S937" s="35">
        <f t="shared" si="101"/>
        <v>61</v>
      </c>
      <c r="T937" s="35">
        <f t="shared" si="102"/>
        <v>36</v>
      </c>
      <c r="U937" s="14">
        <f t="shared" si="103"/>
        <v>17153.310000000001</v>
      </c>
      <c r="V937" s="14">
        <f t="shared" si="104"/>
        <v>1046351.91</v>
      </c>
      <c r="W937" s="13" t="str">
        <v>In Stock</v>
      </c>
      <c r="X937" s="13" t="str">
        <v>No</v>
      </c>
      <c r="Y937" s="13">
        <v>0</v>
      </c>
    </row>
    <row r="938" spans="1:25" x14ac:dyDescent="0.3">
      <c r="A938" s="31" t="s">
        <v>1882</v>
      </c>
      <c r="B938" s="31" t="s">
        <v>1883</v>
      </c>
      <c r="C938" s="31" t="s">
        <v>44</v>
      </c>
      <c r="D938" s="31" t="s">
        <v>45</v>
      </c>
      <c r="E938" s="31">
        <v>130</v>
      </c>
      <c r="F938" s="31">
        <v>98</v>
      </c>
      <c r="G938" s="31">
        <v>17718.11</v>
      </c>
      <c r="H938" s="31">
        <v>2303354.2999999998</v>
      </c>
      <c r="I938" s="32">
        <v>45746</v>
      </c>
      <c r="J938" s="32">
        <v>45881</v>
      </c>
      <c r="K938" s="31" t="s">
        <v>54</v>
      </c>
      <c r="L938" s="33" t="s">
        <v>21</v>
      </c>
      <c r="M938" s="13" t="str">
        <f>PROPER(TRIM(SUBSTITUTE(B938,"###"," ")))</f>
        <v>If Pro</v>
      </c>
      <c r="N938" s="13" t="str">
        <f>PROPER(TRIM(SUBSTITUTE(C938,"###"," ")))</f>
        <v>Groceries</v>
      </c>
      <c r="O938" s="13" t="str">
        <f>PROPER(TRIM(SUBSTITUTE(D938,"###"," ")))</f>
        <v>Retailmart Inc</v>
      </c>
      <c r="P938" s="13" t="str">
        <f t="shared" si="98"/>
        <v>If Pro</v>
      </c>
      <c r="Q938" s="34" t="str">
        <f t="shared" si="99"/>
        <v>Groceries</v>
      </c>
      <c r="R938" s="13" t="str">
        <f t="shared" si="100"/>
        <v>Retailmart Inc</v>
      </c>
      <c r="S938" s="35">
        <f t="shared" si="101"/>
        <v>130</v>
      </c>
      <c r="T938" s="35">
        <f t="shared" si="102"/>
        <v>98</v>
      </c>
      <c r="U938" s="14">
        <f t="shared" si="103"/>
        <v>17718.11</v>
      </c>
      <c r="V938" s="14">
        <f t="shared" si="104"/>
        <v>2303354.3000000003</v>
      </c>
      <c r="W938" s="13" t="str">
        <v>In Stock</v>
      </c>
      <c r="X938" s="13" t="str">
        <v>No</v>
      </c>
      <c r="Y938" s="13">
        <v>0</v>
      </c>
    </row>
    <row r="939" spans="1:25" x14ac:dyDescent="0.3">
      <c r="A939" s="31" t="s">
        <v>1884</v>
      </c>
      <c r="B939" s="31" t="s">
        <v>1885</v>
      </c>
      <c r="C939" s="31" t="s">
        <v>40</v>
      </c>
      <c r="D939" s="31" t="s">
        <v>15</v>
      </c>
      <c r="E939" s="31">
        <v>155</v>
      </c>
      <c r="F939" s="31">
        <v>92</v>
      </c>
      <c r="G939" s="31">
        <v>10736.35</v>
      </c>
      <c r="H939" s="31">
        <v>1664134.25</v>
      </c>
      <c r="I939" s="32">
        <v>45698</v>
      </c>
      <c r="J939" s="32">
        <v>45853</v>
      </c>
      <c r="K939" s="31" t="s">
        <v>29</v>
      </c>
      <c r="L939" s="33" t="s">
        <v>58</v>
      </c>
      <c r="M939" s="13" t="str">
        <f>PROPER(TRIM(SUBSTITUTE(B939,"###"," ")))</f>
        <v>While X</v>
      </c>
      <c r="N939" s="13" t="str">
        <f>PROPER(TRIM(SUBSTITUTE(C939,"###"," ")))</f>
        <v>Electronics</v>
      </c>
      <c r="O939" s="13" t="str">
        <f>PROPER(TRIM(SUBSTITUTE(D939,"###"," ")))</f>
        <v>Global Traders</v>
      </c>
      <c r="P939" s="13" t="str">
        <f t="shared" si="98"/>
        <v>While X</v>
      </c>
      <c r="Q939" s="34" t="str">
        <f t="shared" si="99"/>
        <v>Electronics</v>
      </c>
      <c r="R939" s="13" t="str">
        <f t="shared" si="100"/>
        <v>Global Traders</v>
      </c>
      <c r="S939" s="35">
        <f t="shared" si="101"/>
        <v>155</v>
      </c>
      <c r="T939" s="35">
        <f t="shared" si="102"/>
        <v>92</v>
      </c>
      <c r="U939" s="14">
        <f t="shared" si="103"/>
        <v>10736.35</v>
      </c>
      <c r="V939" s="14">
        <f t="shared" si="104"/>
        <v>1664134.25</v>
      </c>
      <c r="W939" s="13" t="str">
        <v>In Stock</v>
      </c>
      <c r="X939" s="13" t="str">
        <v>No</v>
      </c>
      <c r="Y939" s="13">
        <v>0</v>
      </c>
    </row>
    <row r="940" spans="1:25" x14ac:dyDescent="0.3">
      <c r="A940" s="31" t="s">
        <v>1886</v>
      </c>
      <c r="B940" s="31" t="s">
        <v>1887</v>
      </c>
      <c r="C940" s="31" t="s">
        <v>20</v>
      </c>
      <c r="D940" s="31" t="s">
        <v>53</v>
      </c>
      <c r="E940" s="31">
        <v>92</v>
      </c>
      <c r="F940" s="31">
        <v>99</v>
      </c>
      <c r="G940" s="31">
        <v>4108.5600000000004</v>
      </c>
      <c r="H940" s="31">
        <v>377987.52</v>
      </c>
      <c r="I940" s="32">
        <v>45770</v>
      </c>
      <c r="J940" s="32">
        <v>45876</v>
      </c>
      <c r="K940" s="31" t="s">
        <v>16</v>
      </c>
      <c r="L940" s="33" t="s">
        <v>33</v>
      </c>
      <c r="M940" s="13" t="str">
        <f>PROPER(TRIM(SUBSTITUTE(B940,"###"," ")))</f>
        <v>Surface Lite</v>
      </c>
      <c r="N940" s="13" t="str">
        <f>PROPER(TRIM(SUBSTITUTE(C940,"###"," ")))</f>
        <v>Toys</v>
      </c>
      <c r="O940" s="13" t="str">
        <f>PROPER(TRIM(SUBSTITUTE(D940,"###"," ")))</f>
        <v>Abc Pvt Ltd</v>
      </c>
      <c r="P940" s="13" t="str">
        <f t="shared" si="98"/>
        <v>Surface Lite</v>
      </c>
      <c r="Q940" s="34" t="str">
        <f t="shared" si="99"/>
        <v>Toys</v>
      </c>
      <c r="R940" s="13" t="str">
        <f t="shared" si="100"/>
        <v>Abc Pvt Ltd</v>
      </c>
      <c r="S940" s="35">
        <f t="shared" si="101"/>
        <v>92</v>
      </c>
      <c r="T940" s="35">
        <f t="shared" si="102"/>
        <v>99</v>
      </c>
      <c r="U940" s="14">
        <f t="shared" si="103"/>
        <v>4108.5600000000004</v>
      </c>
      <c r="V940" s="14">
        <f t="shared" si="104"/>
        <v>377987.52</v>
      </c>
      <c r="W940" s="13" t="str">
        <v>Low Stock</v>
      </c>
      <c r="X940" s="13" t="str">
        <v>Yes</v>
      </c>
      <c r="Y940" s="13">
        <v>1</v>
      </c>
    </row>
    <row r="941" spans="1:25" x14ac:dyDescent="0.3">
      <c r="A941" s="31" t="s">
        <v>1888</v>
      </c>
      <c r="B941" s="31" t="s">
        <v>1889</v>
      </c>
      <c r="C941" s="31" t="s">
        <v>28</v>
      </c>
      <c r="D941" s="31" t="s">
        <v>53</v>
      </c>
      <c r="E941" s="31">
        <v>198</v>
      </c>
      <c r="F941" s="31">
        <v>97</v>
      </c>
      <c r="G941" s="31">
        <v>10235.709999999999</v>
      </c>
      <c r="H941" s="31">
        <v>2026670.58</v>
      </c>
      <c r="I941" s="32">
        <v>45822</v>
      </c>
      <c r="J941" s="32">
        <v>45918</v>
      </c>
      <c r="K941" s="13"/>
      <c r="L941" s="33" t="s">
        <v>17</v>
      </c>
      <c r="M941" s="13" t="str">
        <f>PROPER(TRIM(SUBSTITUTE(B941,"###"," ")))</f>
        <v>Participant Plus</v>
      </c>
      <c r="N941" s="13" t="str">
        <f>PROPER(TRIM(SUBSTITUTE(C941,"###"," ")))</f>
        <v>Furniture</v>
      </c>
      <c r="O941" s="13" t="str">
        <f>PROPER(TRIM(SUBSTITUTE(D941,"###"," ")))</f>
        <v>Abc Pvt Ltd</v>
      </c>
      <c r="P941" s="13" t="str">
        <f t="shared" si="98"/>
        <v>Participant Plus</v>
      </c>
      <c r="Q941" s="34" t="str">
        <f t="shared" si="99"/>
        <v>Furniture</v>
      </c>
      <c r="R941" s="13" t="str">
        <f t="shared" si="100"/>
        <v>Abc Pvt Ltd</v>
      </c>
      <c r="S941" s="35">
        <f t="shared" si="101"/>
        <v>198</v>
      </c>
      <c r="T941" s="35">
        <f t="shared" si="102"/>
        <v>97</v>
      </c>
      <c r="U941" s="14">
        <f t="shared" si="103"/>
        <v>10235.709999999999</v>
      </c>
      <c r="V941" s="14">
        <f t="shared" si="104"/>
        <v>2026670.5799999998</v>
      </c>
      <c r="W941" s="13" t="str">
        <v>In Stock</v>
      </c>
      <c r="X941" s="13" t="str">
        <v>No</v>
      </c>
      <c r="Y941" s="13">
        <v>0</v>
      </c>
    </row>
    <row r="942" spans="1:25" x14ac:dyDescent="0.3">
      <c r="A942" s="31" t="s">
        <v>1890</v>
      </c>
      <c r="B942" s="31" t="s">
        <v>1891</v>
      </c>
      <c r="C942" s="31" t="s">
        <v>20</v>
      </c>
      <c r="D942" s="31" t="s">
        <v>15</v>
      </c>
      <c r="E942" s="31">
        <v>193</v>
      </c>
      <c r="F942" s="31">
        <v>60</v>
      </c>
      <c r="G942" s="31">
        <v>17657.07</v>
      </c>
      <c r="H942" s="31">
        <v>3407814.51</v>
      </c>
      <c r="I942" s="32">
        <v>45692</v>
      </c>
      <c r="J942" s="32">
        <v>45896</v>
      </c>
      <c r="K942" s="31" t="s">
        <v>57</v>
      </c>
      <c r="L942" s="33" t="s">
        <v>17</v>
      </c>
      <c r="M942" s="13" t="str">
        <f>PROPER(TRIM(SUBSTITUTE(B942,"###"," ")))</f>
        <v>Into Mini</v>
      </c>
      <c r="N942" s="13" t="str">
        <f>PROPER(TRIM(SUBSTITUTE(C942,"###"," ")))</f>
        <v>Toys</v>
      </c>
      <c r="O942" s="13" t="str">
        <f>PROPER(TRIM(SUBSTITUTE(D942,"###"," ")))</f>
        <v>Global Traders</v>
      </c>
      <c r="P942" s="13" t="str">
        <f t="shared" si="98"/>
        <v>Into Mini</v>
      </c>
      <c r="Q942" s="34" t="str">
        <f t="shared" si="99"/>
        <v>Toys</v>
      </c>
      <c r="R942" s="13" t="str">
        <f t="shared" si="100"/>
        <v>Global Traders</v>
      </c>
      <c r="S942" s="35">
        <f t="shared" si="101"/>
        <v>193</v>
      </c>
      <c r="T942" s="35">
        <f t="shared" si="102"/>
        <v>60</v>
      </c>
      <c r="U942" s="14">
        <f t="shared" si="103"/>
        <v>17657.07</v>
      </c>
      <c r="V942" s="14">
        <f t="shared" si="104"/>
        <v>3407814.51</v>
      </c>
      <c r="W942" s="13" t="str">
        <v>In Stock</v>
      </c>
      <c r="X942" s="13" t="str">
        <v>No</v>
      </c>
      <c r="Y942" s="13">
        <v>0</v>
      </c>
    </row>
    <row r="943" spans="1:25" x14ac:dyDescent="0.3">
      <c r="A943" s="31" t="s">
        <v>1892</v>
      </c>
      <c r="B943" s="31" t="s">
        <v>1893</v>
      </c>
      <c r="C943" s="31" t="s">
        <v>40</v>
      </c>
      <c r="D943" s="31" t="s">
        <v>24</v>
      </c>
      <c r="E943" s="31">
        <v>138</v>
      </c>
      <c r="F943" s="31">
        <v>72</v>
      </c>
      <c r="G943" s="31">
        <v>8224.2999999999993</v>
      </c>
      <c r="H943" s="31">
        <v>1134953.3999999999</v>
      </c>
      <c r="I943" s="32">
        <v>45801</v>
      </c>
      <c r="J943" s="32">
        <v>45940</v>
      </c>
      <c r="K943" s="31" t="s">
        <v>16</v>
      </c>
      <c r="L943" s="33" t="s">
        <v>30</v>
      </c>
      <c r="M943" s="13" t="str">
        <f>PROPER(TRIM(SUBSTITUTE(B943,"###"," ")))</f>
        <v>College Mini</v>
      </c>
      <c r="N943" s="13" t="str">
        <f>PROPER(TRIM(SUBSTITUTE(C943,"###"," ")))</f>
        <v>Electronics</v>
      </c>
      <c r="O943" s="13" t="str">
        <f>PROPER(TRIM(SUBSTITUTE(D943,"###"," ")))</f>
        <v>Omni Suppliers</v>
      </c>
      <c r="P943" s="13" t="str">
        <f t="shared" si="98"/>
        <v>College Mini</v>
      </c>
      <c r="Q943" s="34" t="str">
        <f t="shared" si="99"/>
        <v>Electronics</v>
      </c>
      <c r="R943" s="13" t="str">
        <f t="shared" si="100"/>
        <v>Omni Suppliers</v>
      </c>
      <c r="S943" s="35">
        <f t="shared" si="101"/>
        <v>138</v>
      </c>
      <c r="T943" s="35">
        <f t="shared" si="102"/>
        <v>72</v>
      </c>
      <c r="U943" s="14">
        <f t="shared" si="103"/>
        <v>8224.2999999999993</v>
      </c>
      <c r="V943" s="14">
        <f t="shared" si="104"/>
        <v>1134953.3999999999</v>
      </c>
      <c r="W943" s="13" t="str">
        <v>In Stock</v>
      </c>
      <c r="X943" s="13" t="str">
        <v>No</v>
      </c>
      <c r="Y943" s="13">
        <v>0</v>
      </c>
    </row>
    <row r="944" spans="1:25" x14ac:dyDescent="0.3">
      <c r="A944" s="31" t="s">
        <v>1894</v>
      </c>
      <c r="B944" s="31" t="s">
        <v>1895</v>
      </c>
      <c r="C944" s="31" t="s">
        <v>28</v>
      </c>
      <c r="D944" s="31" t="s">
        <v>45</v>
      </c>
      <c r="E944" s="31">
        <v>145</v>
      </c>
      <c r="F944" s="31">
        <v>70</v>
      </c>
      <c r="G944" s="31">
        <v>5653.6</v>
      </c>
      <c r="H944" s="31">
        <v>819772</v>
      </c>
      <c r="I944" s="32">
        <v>45716</v>
      </c>
      <c r="J944" s="32">
        <v>45902</v>
      </c>
      <c r="K944" s="31" t="s">
        <v>54</v>
      </c>
      <c r="L944" s="33" t="s">
        <v>17</v>
      </c>
      <c r="M944" s="13" t="str">
        <f>PROPER(TRIM(SUBSTITUTE(B944,"###"," ")))</f>
        <v>Surface X</v>
      </c>
      <c r="N944" s="13" t="str">
        <f>PROPER(TRIM(SUBSTITUTE(C944,"###"," ")))</f>
        <v>Furniture</v>
      </c>
      <c r="O944" s="13" t="str">
        <f>PROPER(TRIM(SUBSTITUTE(D944,"###"," ")))</f>
        <v>Retailmart Inc</v>
      </c>
      <c r="P944" s="13" t="str">
        <f t="shared" si="98"/>
        <v>Surface X</v>
      </c>
      <c r="Q944" s="34" t="str">
        <f t="shared" si="99"/>
        <v>Furniture</v>
      </c>
      <c r="R944" s="13" t="str">
        <f t="shared" si="100"/>
        <v>Retailmart Inc</v>
      </c>
      <c r="S944" s="35">
        <f t="shared" si="101"/>
        <v>145</v>
      </c>
      <c r="T944" s="35">
        <f t="shared" si="102"/>
        <v>70</v>
      </c>
      <c r="U944" s="14">
        <f t="shared" si="103"/>
        <v>5653.6</v>
      </c>
      <c r="V944" s="14">
        <f t="shared" si="104"/>
        <v>819772</v>
      </c>
      <c r="W944" s="13" t="str">
        <v>In Stock</v>
      </c>
      <c r="X944" s="13" t="str">
        <v>No</v>
      </c>
      <c r="Y944" s="13">
        <v>0</v>
      </c>
    </row>
    <row r="945" spans="1:25" x14ac:dyDescent="0.3">
      <c r="A945" s="31" t="s">
        <v>1896</v>
      </c>
      <c r="B945" s="31" t="s">
        <v>1897</v>
      </c>
      <c r="C945" s="31" t="s">
        <v>44</v>
      </c>
      <c r="D945" s="31" t="s">
        <v>24</v>
      </c>
      <c r="E945" s="31">
        <v>135</v>
      </c>
      <c r="F945" s="31">
        <v>41</v>
      </c>
      <c r="G945" s="31">
        <v>9611.24</v>
      </c>
      <c r="H945" s="31">
        <v>1297517.3999999999</v>
      </c>
      <c r="I945" s="32">
        <v>45785</v>
      </c>
      <c r="J945" s="32">
        <v>45888</v>
      </c>
      <c r="K945" s="31" t="s">
        <v>46</v>
      </c>
      <c r="L945" s="33" t="s">
        <v>21</v>
      </c>
      <c r="M945" s="13" t="str">
        <f>PROPER(TRIM(SUBSTITUTE(B945,"###"," ")))</f>
        <v>Week X</v>
      </c>
      <c r="N945" s="13" t="str">
        <f>PROPER(TRIM(SUBSTITUTE(C945,"###"," ")))</f>
        <v>Groceries</v>
      </c>
      <c r="O945" s="13" t="str">
        <f>PROPER(TRIM(SUBSTITUTE(D945,"###"," ")))</f>
        <v>Omni Suppliers</v>
      </c>
      <c r="P945" s="13" t="str">
        <f t="shared" si="98"/>
        <v>Week X</v>
      </c>
      <c r="Q945" s="34" t="str">
        <f t="shared" si="99"/>
        <v>Groceries</v>
      </c>
      <c r="R945" s="13" t="str">
        <f t="shared" si="100"/>
        <v>Omni Suppliers</v>
      </c>
      <c r="S945" s="35">
        <f t="shared" si="101"/>
        <v>135</v>
      </c>
      <c r="T945" s="35">
        <f t="shared" si="102"/>
        <v>41</v>
      </c>
      <c r="U945" s="14">
        <f t="shared" si="103"/>
        <v>9611.24</v>
      </c>
      <c r="V945" s="14">
        <f t="shared" si="104"/>
        <v>1297517.3999999999</v>
      </c>
      <c r="W945" s="13" t="str">
        <v>In Stock</v>
      </c>
      <c r="X945" s="13" t="str">
        <v>No</v>
      </c>
      <c r="Y945" s="13">
        <v>0</v>
      </c>
    </row>
    <row r="946" spans="1:25" x14ac:dyDescent="0.3">
      <c r="A946" s="31" t="s">
        <v>1898</v>
      </c>
      <c r="B946" s="31" t="s">
        <v>1899</v>
      </c>
      <c r="C946" s="31" t="s">
        <v>20</v>
      </c>
      <c r="D946" s="31" t="s">
        <v>45</v>
      </c>
      <c r="E946" s="31">
        <v>103</v>
      </c>
      <c r="F946" s="31">
        <v>55</v>
      </c>
      <c r="G946" s="31">
        <v>16966.16</v>
      </c>
      <c r="H946" s="31">
        <v>1747514.48</v>
      </c>
      <c r="I946" s="32">
        <v>45686</v>
      </c>
      <c r="J946" s="32">
        <v>45919</v>
      </c>
      <c r="K946" s="31" t="s">
        <v>29</v>
      </c>
      <c r="L946" s="33" t="s">
        <v>21</v>
      </c>
      <c r="M946" s="13" t="str">
        <f>PROPER(TRIM(SUBSTITUTE(B946,"###"," ")))</f>
        <v>Professional Mini</v>
      </c>
      <c r="N946" s="13" t="str">
        <f>PROPER(TRIM(SUBSTITUTE(C946,"###"," ")))</f>
        <v>Toys</v>
      </c>
      <c r="O946" s="13" t="str">
        <f>PROPER(TRIM(SUBSTITUTE(D946,"###"," ")))</f>
        <v>Retailmart Inc</v>
      </c>
      <c r="P946" s="13" t="str">
        <f t="shared" si="98"/>
        <v>Professional Mini</v>
      </c>
      <c r="Q946" s="34" t="str">
        <f t="shared" si="99"/>
        <v>Toys</v>
      </c>
      <c r="R946" s="13" t="str">
        <f t="shared" si="100"/>
        <v>Retailmart Inc</v>
      </c>
      <c r="S946" s="35">
        <f t="shared" si="101"/>
        <v>103</v>
      </c>
      <c r="T946" s="35">
        <f t="shared" si="102"/>
        <v>55</v>
      </c>
      <c r="U946" s="14">
        <f t="shared" si="103"/>
        <v>16966.16</v>
      </c>
      <c r="V946" s="14">
        <f t="shared" si="104"/>
        <v>1747514.48</v>
      </c>
      <c r="W946" s="13" t="str">
        <v>In Stock</v>
      </c>
      <c r="X946" s="13" t="str">
        <v>No</v>
      </c>
      <c r="Y946" s="13">
        <v>0</v>
      </c>
    </row>
    <row r="947" spans="1:25" x14ac:dyDescent="0.3">
      <c r="A947" s="31" t="s">
        <v>1900</v>
      </c>
      <c r="B947" s="31" t="s">
        <v>1901</v>
      </c>
      <c r="C947" s="31" t="s">
        <v>40</v>
      </c>
      <c r="D947" s="13"/>
      <c r="E947" s="31">
        <v>81</v>
      </c>
      <c r="F947" s="31">
        <v>85</v>
      </c>
      <c r="G947" s="31">
        <v>10291.700000000001</v>
      </c>
      <c r="H947" s="31">
        <v>833627.70000000007</v>
      </c>
      <c r="I947" s="32">
        <v>45833</v>
      </c>
      <c r="J947" s="32">
        <v>45860</v>
      </c>
      <c r="K947" s="31" t="s">
        <v>46</v>
      </c>
      <c r="L947" s="33" t="s">
        <v>17</v>
      </c>
      <c r="M947" s="13" t="str">
        <f>PROPER(TRIM(SUBSTITUTE(B947,"###"," ")))</f>
        <v>Laugh Pro</v>
      </c>
      <c r="N947" s="13" t="str">
        <f>PROPER(TRIM(SUBSTITUTE(C947,"###"," ")))</f>
        <v>Electronics</v>
      </c>
      <c r="O947" s="13" t="str">
        <f>PROPER(TRIM(SUBSTITUTE(D947,"###"," ")))</f>
        <v/>
      </c>
      <c r="P947" s="13" t="str">
        <f t="shared" si="98"/>
        <v>Laugh Pro</v>
      </c>
      <c r="Q947" s="34" t="str">
        <f t="shared" si="99"/>
        <v>Electronics</v>
      </c>
      <c r="R947" s="13" t="str">
        <f t="shared" si="100"/>
        <v>Others</v>
      </c>
      <c r="S947" s="35">
        <f t="shared" si="101"/>
        <v>81</v>
      </c>
      <c r="T947" s="35">
        <f t="shared" si="102"/>
        <v>85</v>
      </c>
      <c r="U947" s="14">
        <f t="shared" si="103"/>
        <v>10291.700000000001</v>
      </c>
      <c r="V947" s="14">
        <f t="shared" si="104"/>
        <v>833627.70000000007</v>
      </c>
      <c r="W947" s="13" t="str">
        <v>Low Stock</v>
      </c>
      <c r="X947" s="13" t="str">
        <v>Yes</v>
      </c>
      <c r="Y947" s="13">
        <v>1</v>
      </c>
    </row>
    <row r="948" spans="1:25" x14ac:dyDescent="0.3">
      <c r="A948" s="31" t="s">
        <v>1902</v>
      </c>
      <c r="B948" s="31" t="s">
        <v>1088</v>
      </c>
      <c r="C948" s="31" t="s">
        <v>28</v>
      </c>
      <c r="D948" s="31" t="s">
        <v>41</v>
      </c>
      <c r="E948" s="31">
        <v>78</v>
      </c>
      <c r="F948" s="31">
        <v>39</v>
      </c>
      <c r="G948" s="31">
        <v>19943.79</v>
      </c>
      <c r="H948" s="31">
        <v>1555615.62</v>
      </c>
      <c r="I948" s="32">
        <v>45790</v>
      </c>
      <c r="J948" s="32">
        <v>45870</v>
      </c>
      <c r="K948" s="31" t="s">
        <v>46</v>
      </c>
      <c r="L948" s="33" t="s">
        <v>58</v>
      </c>
      <c r="M948" s="13" t="str">
        <f>PROPER(TRIM(SUBSTITUTE(B948,"###"," ")))</f>
        <v>Rise Lite</v>
      </c>
      <c r="N948" s="13" t="str">
        <f>PROPER(TRIM(SUBSTITUTE(C948,"###"," ")))</f>
        <v>Furniture</v>
      </c>
      <c r="O948" s="13" t="str">
        <f>PROPER(TRIM(SUBSTITUTE(D948,"###"," ")))</f>
        <v>Quickstock</v>
      </c>
      <c r="P948" s="13" t="str">
        <f t="shared" si="98"/>
        <v>Rise Lite</v>
      </c>
      <c r="Q948" s="34" t="str">
        <f t="shared" si="99"/>
        <v>Furniture</v>
      </c>
      <c r="R948" s="13" t="str">
        <f t="shared" si="100"/>
        <v>Quickstock</v>
      </c>
      <c r="S948" s="35">
        <f t="shared" si="101"/>
        <v>78</v>
      </c>
      <c r="T948" s="35">
        <f t="shared" si="102"/>
        <v>39</v>
      </c>
      <c r="U948" s="14">
        <f t="shared" si="103"/>
        <v>19943.79</v>
      </c>
      <c r="V948" s="14">
        <f t="shared" si="104"/>
        <v>1555615.62</v>
      </c>
      <c r="W948" s="13" t="str">
        <v>In Stock</v>
      </c>
      <c r="X948" s="13" t="str">
        <v>No</v>
      </c>
      <c r="Y948" s="13">
        <v>0</v>
      </c>
    </row>
    <row r="949" spans="1:25" x14ac:dyDescent="0.3">
      <c r="A949" s="31" t="s">
        <v>1906</v>
      </c>
      <c r="B949" s="31" t="s">
        <v>1907</v>
      </c>
      <c r="C949" s="31" t="s">
        <v>20</v>
      </c>
      <c r="D949" s="31" t="s">
        <v>45</v>
      </c>
      <c r="E949" s="31">
        <v>90</v>
      </c>
      <c r="F949" s="31">
        <v>49</v>
      </c>
      <c r="G949" s="31">
        <v>4392.46</v>
      </c>
      <c r="H949" s="31">
        <v>395321.4</v>
      </c>
      <c r="I949" s="32">
        <v>45809</v>
      </c>
      <c r="J949" s="32">
        <v>45855</v>
      </c>
      <c r="K949" s="31" t="s">
        <v>57</v>
      </c>
      <c r="L949" s="33" t="s">
        <v>21</v>
      </c>
      <c r="M949" s="13" t="str">
        <f>PROPER(TRIM(SUBSTITUTE(B949,"###"," ")))</f>
        <v>Citizen Plus</v>
      </c>
      <c r="N949" s="13" t="str">
        <f>PROPER(TRIM(SUBSTITUTE(C949,"###"," ")))</f>
        <v>Toys</v>
      </c>
      <c r="O949" s="13" t="str">
        <f>PROPER(TRIM(SUBSTITUTE(D949,"###"," ")))</f>
        <v>Retailmart Inc</v>
      </c>
      <c r="P949" s="13" t="str">
        <f t="shared" si="98"/>
        <v>Citizen Plus</v>
      </c>
      <c r="Q949" s="34" t="str">
        <f t="shared" si="99"/>
        <v>Toys</v>
      </c>
      <c r="R949" s="13" t="str">
        <f t="shared" si="100"/>
        <v>Retailmart Inc</v>
      </c>
      <c r="S949" s="35">
        <f t="shared" si="101"/>
        <v>90</v>
      </c>
      <c r="T949" s="35">
        <f t="shared" si="102"/>
        <v>49</v>
      </c>
      <c r="U949" s="14">
        <f t="shared" si="103"/>
        <v>4392.46</v>
      </c>
      <c r="V949" s="14">
        <f t="shared" si="104"/>
        <v>395321.4</v>
      </c>
      <c r="W949" s="13" t="str">
        <v>In Stock</v>
      </c>
      <c r="X949" s="13" t="str">
        <v>No</v>
      </c>
      <c r="Y949" s="13">
        <v>0</v>
      </c>
    </row>
    <row r="950" spans="1:25" x14ac:dyDescent="0.3">
      <c r="A950" s="31" t="s">
        <v>1908</v>
      </c>
      <c r="B950" s="31" t="s">
        <v>1909</v>
      </c>
      <c r="C950" s="31" t="s">
        <v>28</v>
      </c>
      <c r="D950" s="31" t="s">
        <v>41</v>
      </c>
      <c r="E950" s="31">
        <v>123</v>
      </c>
      <c r="F950" s="31">
        <v>80</v>
      </c>
      <c r="G950" s="31">
        <v>2118.39</v>
      </c>
      <c r="H950" s="31">
        <v>260561.97</v>
      </c>
      <c r="I950" s="32">
        <v>45707</v>
      </c>
      <c r="J950" s="32">
        <v>45868</v>
      </c>
      <c r="K950" s="31" t="s">
        <v>16</v>
      </c>
      <c r="L950" s="33" t="s">
        <v>58</v>
      </c>
      <c r="M950" s="13" t="str">
        <f>PROPER(TRIM(SUBSTITUTE(B950,"###"," ")))</f>
        <v>Citizen X</v>
      </c>
      <c r="N950" s="13" t="str">
        <f>PROPER(TRIM(SUBSTITUTE(C950,"###"," ")))</f>
        <v>Furniture</v>
      </c>
      <c r="O950" s="13" t="str">
        <f>PROPER(TRIM(SUBSTITUTE(D950,"###"," ")))</f>
        <v>Quickstock</v>
      </c>
      <c r="P950" s="13" t="str">
        <f t="shared" si="98"/>
        <v>Citizen X</v>
      </c>
      <c r="Q950" s="34" t="str">
        <f t="shared" si="99"/>
        <v>Furniture</v>
      </c>
      <c r="R950" s="13" t="str">
        <f t="shared" si="100"/>
        <v>Quickstock</v>
      </c>
      <c r="S950" s="35">
        <f t="shared" si="101"/>
        <v>123</v>
      </c>
      <c r="T950" s="35">
        <f t="shared" si="102"/>
        <v>80</v>
      </c>
      <c r="U950" s="14">
        <f t="shared" si="103"/>
        <v>2118.39</v>
      </c>
      <c r="V950" s="14">
        <f t="shared" si="104"/>
        <v>260561.96999999997</v>
      </c>
      <c r="W950" s="13" t="str">
        <v>In Stock</v>
      </c>
      <c r="X950" s="13" t="str">
        <v>No</v>
      </c>
      <c r="Y950" s="13">
        <v>0</v>
      </c>
    </row>
    <row r="951" spans="1:25" x14ac:dyDescent="0.3">
      <c r="A951" s="31" t="s">
        <v>1910</v>
      </c>
      <c r="B951" s="31" t="s">
        <v>1911</v>
      </c>
      <c r="C951" s="31" t="s">
        <v>40</v>
      </c>
      <c r="D951" s="31" t="s">
        <v>24</v>
      </c>
      <c r="E951" s="31">
        <v>152</v>
      </c>
      <c r="F951" s="31">
        <v>55</v>
      </c>
      <c r="G951" s="31">
        <v>15341.98</v>
      </c>
      <c r="H951" s="31">
        <v>2331980.96</v>
      </c>
      <c r="I951" s="32">
        <v>45680</v>
      </c>
      <c r="J951" s="32">
        <v>45901</v>
      </c>
      <c r="K951" s="31" t="s">
        <v>16</v>
      </c>
      <c r="L951" s="33" t="s">
        <v>33</v>
      </c>
      <c r="M951" s="13" t="str">
        <f>PROPER(TRIM(SUBSTITUTE(B951,"###"," ")))</f>
        <v>Skill Pro</v>
      </c>
      <c r="N951" s="13" t="str">
        <f>PROPER(TRIM(SUBSTITUTE(C951,"###"," ")))</f>
        <v>Electronics</v>
      </c>
      <c r="O951" s="13" t="str">
        <f>PROPER(TRIM(SUBSTITUTE(D951,"###"," ")))</f>
        <v>Omni Suppliers</v>
      </c>
      <c r="P951" s="13" t="str">
        <f t="shared" si="98"/>
        <v>Skill Pro</v>
      </c>
      <c r="Q951" s="34" t="str">
        <f t="shared" si="99"/>
        <v>Electronics</v>
      </c>
      <c r="R951" s="13" t="str">
        <f t="shared" si="100"/>
        <v>Omni Suppliers</v>
      </c>
      <c r="S951" s="35">
        <f t="shared" si="101"/>
        <v>152</v>
      </c>
      <c r="T951" s="35">
        <f t="shared" si="102"/>
        <v>55</v>
      </c>
      <c r="U951" s="14">
        <f t="shared" si="103"/>
        <v>15341.98</v>
      </c>
      <c r="V951" s="14">
        <f t="shared" si="104"/>
        <v>2331980.96</v>
      </c>
      <c r="W951" s="13" t="str">
        <v>In Stock</v>
      </c>
      <c r="X951" s="13" t="str">
        <v>No</v>
      </c>
      <c r="Y951" s="13">
        <v>0</v>
      </c>
    </row>
    <row r="952" spans="1:25" x14ac:dyDescent="0.3">
      <c r="A952" s="31" t="s">
        <v>1912</v>
      </c>
      <c r="B952" s="31" t="s">
        <v>1913</v>
      </c>
      <c r="C952" s="31" t="s">
        <v>40</v>
      </c>
      <c r="D952" s="13"/>
      <c r="E952" s="31">
        <v>57</v>
      </c>
      <c r="F952" s="31">
        <v>64</v>
      </c>
      <c r="G952" s="31">
        <v>7036.55</v>
      </c>
      <c r="H952" s="31">
        <v>401083.35</v>
      </c>
      <c r="I952" s="32">
        <v>45674</v>
      </c>
      <c r="J952" s="32">
        <v>45866</v>
      </c>
      <c r="K952" s="13"/>
      <c r="L952" s="33" t="s">
        <v>21</v>
      </c>
      <c r="M952" s="13" t="str">
        <f>PROPER(TRIM(SUBSTITUTE(B952,"###"," ")))</f>
        <v>Walk Plus</v>
      </c>
      <c r="N952" s="13" t="str">
        <f>PROPER(TRIM(SUBSTITUTE(C952,"###"," ")))</f>
        <v>Electronics</v>
      </c>
      <c r="O952" s="13" t="str">
        <f>PROPER(TRIM(SUBSTITUTE(D952,"###"," ")))</f>
        <v/>
      </c>
      <c r="P952" s="13" t="str">
        <f t="shared" si="98"/>
        <v>Walk Plus</v>
      </c>
      <c r="Q952" s="34" t="str">
        <f t="shared" si="99"/>
        <v>Electronics</v>
      </c>
      <c r="R952" s="13" t="str">
        <f t="shared" si="100"/>
        <v>Others</v>
      </c>
      <c r="S952" s="35">
        <f t="shared" si="101"/>
        <v>57</v>
      </c>
      <c r="T952" s="35">
        <f t="shared" si="102"/>
        <v>64</v>
      </c>
      <c r="U952" s="14">
        <f t="shared" si="103"/>
        <v>7036.55</v>
      </c>
      <c r="V952" s="14">
        <f t="shared" si="104"/>
        <v>401083.35000000003</v>
      </c>
      <c r="W952" s="13" t="str">
        <v>Low Stock</v>
      </c>
      <c r="X952" s="13" t="str">
        <v>Yes</v>
      </c>
      <c r="Y952" s="13">
        <v>1</v>
      </c>
    </row>
    <row r="953" spans="1:25" x14ac:dyDescent="0.3">
      <c r="A953" s="31" t="s">
        <v>1914</v>
      </c>
      <c r="B953" s="31" t="s">
        <v>1915</v>
      </c>
      <c r="C953" s="31" t="s">
        <v>14</v>
      </c>
      <c r="D953" s="31" t="s">
        <v>41</v>
      </c>
      <c r="E953" s="31">
        <v>98</v>
      </c>
      <c r="F953" s="31">
        <v>83</v>
      </c>
      <c r="G953" s="31">
        <v>14279.06</v>
      </c>
      <c r="H953" s="31">
        <v>1399347.88</v>
      </c>
      <c r="I953" s="32">
        <v>45712</v>
      </c>
      <c r="J953" s="32">
        <v>45920</v>
      </c>
      <c r="K953" s="31" t="s">
        <v>16</v>
      </c>
      <c r="L953" s="33" t="s">
        <v>58</v>
      </c>
      <c r="M953" s="13" t="str">
        <f>PROPER(TRIM(SUBSTITUTE(B953,"###"," ")))</f>
        <v>Clear X</v>
      </c>
      <c r="N953" s="13" t="str">
        <f>PROPER(TRIM(SUBSTITUTE(C953,"###"," ")))</f>
        <v>Clothing</v>
      </c>
      <c r="O953" s="13" t="str">
        <f>PROPER(TRIM(SUBSTITUTE(D953,"###"," ")))</f>
        <v>Quickstock</v>
      </c>
      <c r="P953" s="13" t="str">
        <f t="shared" si="98"/>
        <v>Clear X</v>
      </c>
      <c r="Q953" s="34" t="str">
        <f t="shared" si="99"/>
        <v>Clothing</v>
      </c>
      <c r="R953" s="13" t="str">
        <f t="shared" si="100"/>
        <v>Quickstock</v>
      </c>
      <c r="S953" s="35">
        <f t="shared" si="101"/>
        <v>98</v>
      </c>
      <c r="T953" s="35">
        <f t="shared" si="102"/>
        <v>83</v>
      </c>
      <c r="U953" s="14">
        <f t="shared" si="103"/>
        <v>14279.06</v>
      </c>
      <c r="V953" s="14">
        <f t="shared" si="104"/>
        <v>1399347.88</v>
      </c>
      <c r="W953" s="13" t="str">
        <v>In Stock</v>
      </c>
      <c r="X953" s="13" t="str">
        <v>No</v>
      </c>
      <c r="Y953" s="13">
        <v>0</v>
      </c>
    </row>
    <row r="954" spans="1:25" x14ac:dyDescent="0.3">
      <c r="A954" s="31" t="s">
        <v>1916</v>
      </c>
      <c r="B954" s="31" t="s">
        <v>1917</v>
      </c>
      <c r="C954" s="31" t="s">
        <v>20</v>
      </c>
      <c r="D954" s="31" t="s">
        <v>41</v>
      </c>
      <c r="E954" s="31">
        <v>70</v>
      </c>
      <c r="F954" s="31">
        <v>28</v>
      </c>
      <c r="G954" s="31">
        <v>6971.91</v>
      </c>
      <c r="H954" s="31">
        <v>488033.7</v>
      </c>
      <c r="I954" s="32">
        <v>45686</v>
      </c>
      <c r="J954" s="32">
        <v>45899</v>
      </c>
      <c r="K954" s="31" t="s">
        <v>46</v>
      </c>
      <c r="L954" s="33" t="s">
        <v>17</v>
      </c>
      <c r="M954" s="13" t="str">
        <f>PROPER(TRIM(SUBSTITUTE(B954,"###"," ")))</f>
        <v>Yeah X</v>
      </c>
      <c r="N954" s="13" t="str">
        <f>PROPER(TRIM(SUBSTITUTE(C954,"###"," ")))</f>
        <v>Toys</v>
      </c>
      <c r="O954" s="13" t="str">
        <f>PROPER(TRIM(SUBSTITUTE(D954,"###"," ")))</f>
        <v>Quickstock</v>
      </c>
      <c r="P954" s="13" t="str">
        <f t="shared" si="98"/>
        <v>Yeah X</v>
      </c>
      <c r="Q954" s="34" t="str">
        <f t="shared" si="99"/>
        <v>Toys</v>
      </c>
      <c r="R954" s="13" t="str">
        <f t="shared" si="100"/>
        <v>Quickstock</v>
      </c>
      <c r="S954" s="35">
        <f t="shared" si="101"/>
        <v>70</v>
      </c>
      <c r="T954" s="35">
        <f t="shared" si="102"/>
        <v>28</v>
      </c>
      <c r="U954" s="14">
        <f t="shared" si="103"/>
        <v>6971.91</v>
      </c>
      <c r="V954" s="14">
        <f t="shared" si="104"/>
        <v>488033.7</v>
      </c>
      <c r="W954" s="13" t="str">
        <v>In Stock</v>
      </c>
      <c r="X954" s="13" t="str">
        <v>No</v>
      </c>
      <c r="Y954" s="13">
        <v>0</v>
      </c>
    </row>
    <row r="955" spans="1:25" x14ac:dyDescent="0.3">
      <c r="A955" s="31" t="s">
        <v>1918</v>
      </c>
      <c r="B955" s="31" t="s">
        <v>1758</v>
      </c>
      <c r="C955" s="31" t="s">
        <v>40</v>
      </c>
      <c r="D955" s="31" t="s">
        <v>53</v>
      </c>
      <c r="E955" s="31">
        <v>156</v>
      </c>
      <c r="F955" s="31">
        <v>77</v>
      </c>
      <c r="G955" s="31">
        <v>18169.16</v>
      </c>
      <c r="H955" s="31">
        <v>2834388.96</v>
      </c>
      <c r="I955" s="32">
        <v>45725</v>
      </c>
      <c r="J955" s="32">
        <v>45903</v>
      </c>
      <c r="K955" s="31" t="s">
        <v>57</v>
      </c>
      <c r="L955" s="33" t="s">
        <v>17</v>
      </c>
      <c r="M955" s="13" t="str">
        <f>PROPER(TRIM(SUBSTITUTE(B955,"###"," ")))</f>
        <v>Policy Lite</v>
      </c>
      <c r="N955" s="13" t="str">
        <f>PROPER(TRIM(SUBSTITUTE(C955,"###"," ")))</f>
        <v>Electronics</v>
      </c>
      <c r="O955" s="13" t="str">
        <f>PROPER(TRIM(SUBSTITUTE(D955,"###"," ")))</f>
        <v>Abc Pvt Ltd</v>
      </c>
      <c r="P955" s="13" t="str">
        <f t="shared" si="98"/>
        <v>Policy Lite</v>
      </c>
      <c r="Q955" s="34" t="str">
        <f t="shared" si="99"/>
        <v>Electronics</v>
      </c>
      <c r="R955" s="13" t="str">
        <f t="shared" si="100"/>
        <v>Abc Pvt Ltd</v>
      </c>
      <c r="S955" s="35">
        <f t="shared" si="101"/>
        <v>156</v>
      </c>
      <c r="T955" s="35">
        <f t="shared" si="102"/>
        <v>77</v>
      </c>
      <c r="U955" s="14">
        <f t="shared" si="103"/>
        <v>18169.16</v>
      </c>
      <c r="V955" s="14">
        <f t="shared" si="104"/>
        <v>2834388.96</v>
      </c>
      <c r="W955" s="13" t="str">
        <v>In Stock</v>
      </c>
      <c r="X955" s="13" t="str">
        <v>No</v>
      </c>
      <c r="Y955" s="13">
        <v>0</v>
      </c>
    </row>
    <row r="956" spans="1:25" x14ac:dyDescent="0.3">
      <c r="A956" s="31" t="s">
        <v>1919</v>
      </c>
      <c r="B956" s="31" t="s">
        <v>1920</v>
      </c>
      <c r="C956" s="31" t="s">
        <v>28</v>
      </c>
      <c r="D956" s="31" t="s">
        <v>53</v>
      </c>
      <c r="E956" s="31">
        <v>130</v>
      </c>
      <c r="F956" s="31">
        <v>40</v>
      </c>
      <c r="G956" s="31">
        <v>13099.95</v>
      </c>
      <c r="H956" s="31">
        <v>1702993.5</v>
      </c>
      <c r="I956" s="32">
        <v>45822</v>
      </c>
      <c r="J956" s="32">
        <v>45879</v>
      </c>
      <c r="K956" s="13"/>
      <c r="L956" s="33" t="s">
        <v>21</v>
      </c>
      <c r="M956" s="13" t="str">
        <f>PROPER(TRIM(SUBSTITUTE(B956,"###"," ")))</f>
        <v>If X</v>
      </c>
      <c r="N956" s="13" t="str">
        <f>PROPER(TRIM(SUBSTITUTE(C956,"###"," ")))</f>
        <v>Furniture</v>
      </c>
      <c r="O956" s="13" t="str">
        <f>PROPER(TRIM(SUBSTITUTE(D956,"###"," ")))</f>
        <v>Abc Pvt Ltd</v>
      </c>
      <c r="P956" s="13" t="str">
        <f t="shared" si="98"/>
        <v>If X</v>
      </c>
      <c r="Q956" s="34" t="str">
        <f t="shared" si="99"/>
        <v>Furniture</v>
      </c>
      <c r="R956" s="13" t="str">
        <f t="shared" si="100"/>
        <v>Abc Pvt Ltd</v>
      </c>
      <c r="S956" s="35">
        <f t="shared" si="101"/>
        <v>130</v>
      </c>
      <c r="T956" s="35">
        <f t="shared" si="102"/>
        <v>40</v>
      </c>
      <c r="U956" s="14">
        <f t="shared" si="103"/>
        <v>13099.95</v>
      </c>
      <c r="V956" s="14">
        <f t="shared" si="104"/>
        <v>1702993.5</v>
      </c>
      <c r="W956" s="13" t="str">
        <v>In Stock</v>
      </c>
      <c r="X956" s="13" t="str">
        <v>No</v>
      </c>
      <c r="Y956" s="13">
        <v>0</v>
      </c>
    </row>
    <row r="957" spans="1:25" x14ac:dyDescent="0.3">
      <c r="A957" s="31" t="s">
        <v>1921</v>
      </c>
      <c r="B957" s="31" t="s">
        <v>1922</v>
      </c>
      <c r="C957" s="31" t="s">
        <v>44</v>
      </c>
      <c r="D957" s="31" t="s">
        <v>24</v>
      </c>
      <c r="E957" s="31">
        <v>61</v>
      </c>
      <c r="F957" s="31">
        <v>61</v>
      </c>
      <c r="G957" s="31">
        <v>6172.75</v>
      </c>
      <c r="H957" s="31">
        <v>376537.75</v>
      </c>
      <c r="I957" s="32">
        <v>45824</v>
      </c>
      <c r="J957" s="32">
        <v>45904</v>
      </c>
      <c r="K957" s="31" t="s">
        <v>46</v>
      </c>
      <c r="L957" s="33" t="s">
        <v>30</v>
      </c>
      <c r="M957" s="13" t="str">
        <f>PROPER(TRIM(SUBSTITUTE(B957,"###"," ")))</f>
        <v>Accept Mini</v>
      </c>
      <c r="N957" s="13" t="str">
        <f>PROPER(TRIM(SUBSTITUTE(C957,"###"," ")))</f>
        <v>Groceries</v>
      </c>
      <c r="O957" s="13" t="str">
        <f>PROPER(TRIM(SUBSTITUTE(D957,"###"," ")))</f>
        <v>Omni Suppliers</v>
      </c>
      <c r="P957" s="13" t="str">
        <f t="shared" si="98"/>
        <v>Accept Mini</v>
      </c>
      <c r="Q957" s="34" t="str">
        <f t="shared" si="99"/>
        <v>Groceries</v>
      </c>
      <c r="R957" s="13" t="str">
        <f t="shared" si="100"/>
        <v>Omni Suppliers</v>
      </c>
      <c r="S957" s="35">
        <f t="shared" si="101"/>
        <v>61</v>
      </c>
      <c r="T957" s="35">
        <f t="shared" si="102"/>
        <v>61</v>
      </c>
      <c r="U957" s="14">
        <f t="shared" si="103"/>
        <v>6172.75</v>
      </c>
      <c r="V957" s="14">
        <f t="shared" si="104"/>
        <v>376537.75</v>
      </c>
      <c r="W957" s="13" t="str">
        <v>Low Stock</v>
      </c>
      <c r="X957" s="13" t="str">
        <v>No</v>
      </c>
      <c r="Y957" s="13">
        <v>1</v>
      </c>
    </row>
    <row r="958" spans="1:25" x14ac:dyDescent="0.3">
      <c r="A958" s="31" t="s">
        <v>1923</v>
      </c>
      <c r="B958" s="31" t="s">
        <v>1924</v>
      </c>
      <c r="C958" s="31" t="s">
        <v>44</v>
      </c>
      <c r="D958" s="31" t="s">
        <v>24</v>
      </c>
      <c r="E958" s="31">
        <v>12</v>
      </c>
      <c r="F958" s="13"/>
      <c r="G958" s="31">
        <v>5455.31</v>
      </c>
      <c r="H958" s="31">
        <v>65463.72</v>
      </c>
      <c r="I958" s="32">
        <v>45795</v>
      </c>
      <c r="J958" s="32">
        <v>45934</v>
      </c>
      <c r="K958" s="13"/>
      <c r="L958" s="33" t="s">
        <v>30</v>
      </c>
      <c r="M958" s="13" t="str">
        <f>PROPER(TRIM(SUBSTITUTE(B958,"###"," ")))</f>
        <v>Body Lite</v>
      </c>
      <c r="N958" s="13" t="str">
        <f>PROPER(TRIM(SUBSTITUTE(C958,"###"," ")))</f>
        <v>Groceries</v>
      </c>
      <c r="O958" s="13" t="str">
        <f>PROPER(TRIM(SUBSTITUTE(D958,"###"," ")))</f>
        <v>Omni Suppliers</v>
      </c>
      <c r="P958" s="13" t="str">
        <f t="shared" si="98"/>
        <v>Body Lite</v>
      </c>
      <c r="Q958" s="34" t="str">
        <f t="shared" si="99"/>
        <v>Groceries</v>
      </c>
      <c r="R958" s="13" t="str">
        <f t="shared" si="100"/>
        <v>Omni Suppliers</v>
      </c>
      <c r="S958" s="35">
        <f t="shared" si="101"/>
        <v>12</v>
      </c>
      <c r="T958" s="35">
        <f t="shared" si="102"/>
        <v>0</v>
      </c>
      <c r="U958" s="14">
        <f t="shared" si="103"/>
        <v>5455.31</v>
      </c>
      <c r="V958" s="14">
        <f t="shared" si="104"/>
        <v>65463.72</v>
      </c>
      <c r="W958" s="13" t="str">
        <v>In Stock</v>
      </c>
      <c r="X958" s="13" t="str">
        <v>No</v>
      </c>
      <c r="Y958" s="13">
        <v>0</v>
      </c>
    </row>
    <row r="959" spans="1:25" x14ac:dyDescent="0.3">
      <c r="A959" s="31" t="s">
        <v>1925</v>
      </c>
      <c r="B959" s="31" t="s">
        <v>817</v>
      </c>
      <c r="C959" s="31" t="s">
        <v>44</v>
      </c>
      <c r="D959" s="31" t="s">
        <v>41</v>
      </c>
      <c r="E959" s="31">
        <v>58</v>
      </c>
      <c r="F959" s="31">
        <v>76</v>
      </c>
      <c r="G959" s="31">
        <v>4867.9399999999996</v>
      </c>
      <c r="H959" s="31">
        <v>282340.52</v>
      </c>
      <c r="I959" s="32">
        <v>45822</v>
      </c>
      <c r="J959" s="32">
        <v>45855</v>
      </c>
      <c r="K959" s="31" t="s">
        <v>16</v>
      </c>
      <c r="L959" s="33" t="s">
        <v>17</v>
      </c>
      <c r="M959" s="13" t="str">
        <f>PROPER(TRIM(SUBSTITUTE(B959,"###"," ")))</f>
        <v>Lot Lite</v>
      </c>
      <c r="N959" s="13" t="str">
        <f>PROPER(TRIM(SUBSTITUTE(C959,"###"," ")))</f>
        <v>Groceries</v>
      </c>
      <c r="O959" s="13" t="str">
        <f>PROPER(TRIM(SUBSTITUTE(D959,"###"," ")))</f>
        <v>Quickstock</v>
      </c>
      <c r="P959" s="13" t="str">
        <f t="shared" si="98"/>
        <v>Lot Lite</v>
      </c>
      <c r="Q959" s="34" t="str">
        <f t="shared" si="99"/>
        <v>Groceries</v>
      </c>
      <c r="R959" s="13" t="str">
        <f t="shared" si="100"/>
        <v>Quickstock</v>
      </c>
      <c r="S959" s="35">
        <f t="shared" si="101"/>
        <v>58</v>
      </c>
      <c r="T959" s="35">
        <f t="shared" si="102"/>
        <v>76</v>
      </c>
      <c r="U959" s="14">
        <f t="shared" si="103"/>
        <v>4867.9399999999996</v>
      </c>
      <c r="V959" s="14">
        <f t="shared" si="104"/>
        <v>282340.51999999996</v>
      </c>
      <c r="W959" s="13" t="str">
        <v>Low Stock</v>
      </c>
      <c r="X959" s="13" t="str">
        <v>Yes</v>
      </c>
      <c r="Y959" s="13">
        <v>1</v>
      </c>
    </row>
    <row r="960" spans="1:25" x14ac:dyDescent="0.3">
      <c r="A960" s="31" t="s">
        <v>1927</v>
      </c>
      <c r="B960" s="31" t="s">
        <v>1928</v>
      </c>
      <c r="C960" s="31" t="s">
        <v>14</v>
      </c>
      <c r="D960" s="31" t="s">
        <v>15</v>
      </c>
      <c r="E960" s="31">
        <v>79</v>
      </c>
      <c r="F960" s="31">
        <v>21</v>
      </c>
      <c r="G960" s="31">
        <v>2716.33</v>
      </c>
      <c r="H960" s="31">
        <v>214590.07</v>
      </c>
      <c r="I960" s="32">
        <v>45789</v>
      </c>
      <c r="J960" s="32">
        <v>45923</v>
      </c>
      <c r="K960" s="31" t="s">
        <v>16</v>
      </c>
      <c r="L960" s="33" t="s">
        <v>21</v>
      </c>
      <c r="M960" s="13" t="str">
        <f>PROPER(TRIM(SUBSTITUTE(B960,"###"," ")))</f>
        <v>Training Mini</v>
      </c>
      <c r="N960" s="13" t="str">
        <f>PROPER(TRIM(SUBSTITUTE(C960,"###"," ")))</f>
        <v>Clothing</v>
      </c>
      <c r="O960" s="13" t="str">
        <f>PROPER(TRIM(SUBSTITUTE(D960,"###"," ")))</f>
        <v>Global Traders</v>
      </c>
      <c r="P960" s="13" t="str">
        <f t="shared" si="98"/>
        <v>Training Mini</v>
      </c>
      <c r="Q960" s="34" t="str">
        <f t="shared" si="99"/>
        <v>Clothing</v>
      </c>
      <c r="R960" s="13" t="str">
        <f t="shared" si="100"/>
        <v>Global Traders</v>
      </c>
      <c r="S960" s="35">
        <f t="shared" si="101"/>
        <v>79</v>
      </c>
      <c r="T960" s="35">
        <f t="shared" si="102"/>
        <v>21</v>
      </c>
      <c r="U960" s="14">
        <f t="shared" si="103"/>
        <v>2716.33</v>
      </c>
      <c r="V960" s="14">
        <f t="shared" si="104"/>
        <v>214590.07</v>
      </c>
      <c r="W960" s="13" t="str">
        <v>In Stock</v>
      </c>
      <c r="X960" s="13" t="str">
        <v>No</v>
      </c>
      <c r="Y960" s="13">
        <v>0</v>
      </c>
    </row>
    <row r="961" spans="1:25" x14ac:dyDescent="0.3">
      <c r="A961" s="31" t="s">
        <v>1929</v>
      </c>
      <c r="B961" s="31" t="s">
        <v>192</v>
      </c>
      <c r="C961" s="31" t="s">
        <v>28</v>
      </c>
      <c r="D961" s="31" t="s">
        <v>15</v>
      </c>
      <c r="E961" s="31">
        <v>89</v>
      </c>
      <c r="F961" s="31">
        <v>42</v>
      </c>
      <c r="G961" s="31">
        <v>13207.24</v>
      </c>
      <c r="H961" s="31">
        <v>1175444.3600000001</v>
      </c>
      <c r="I961" s="32">
        <v>45744</v>
      </c>
      <c r="J961" s="32">
        <v>45915</v>
      </c>
      <c r="K961" s="31" t="s">
        <v>16</v>
      </c>
      <c r="L961" s="33" t="s">
        <v>21</v>
      </c>
      <c r="M961" s="13" t="str">
        <f>PROPER(TRIM(SUBSTITUTE(B961,"###"," ")))</f>
        <v>Last Max</v>
      </c>
      <c r="N961" s="13" t="str">
        <f>PROPER(TRIM(SUBSTITUTE(C961,"###"," ")))</f>
        <v>Furniture</v>
      </c>
      <c r="O961" s="13" t="str">
        <f>PROPER(TRIM(SUBSTITUTE(D961,"###"," ")))</f>
        <v>Global Traders</v>
      </c>
      <c r="P961" s="13" t="str">
        <f t="shared" si="98"/>
        <v>Last Max</v>
      </c>
      <c r="Q961" s="34" t="str">
        <f t="shared" si="99"/>
        <v>Furniture</v>
      </c>
      <c r="R961" s="13" t="str">
        <f t="shared" si="100"/>
        <v>Global Traders</v>
      </c>
      <c r="S961" s="35">
        <f t="shared" si="101"/>
        <v>89</v>
      </c>
      <c r="T961" s="35">
        <f t="shared" si="102"/>
        <v>42</v>
      </c>
      <c r="U961" s="14">
        <f t="shared" si="103"/>
        <v>13207.24</v>
      </c>
      <c r="V961" s="14">
        <f t="shared" si="104"/>
        <v>1175444.3599999999</v>
      </c>
      <c r="W961" s="13" t="str">
        <v>In Stock</v>
      </c>
      <c r="X961" s="13" t="str">
        <v>No</v>
      </c>
      <c r="Y961" s="13">
        <v>0</v>
      </c>
    </row>
    <row r="962" spans="1:25" x14ac:dyDescent="0.3">
      <c r="A962" s="31" t="s">
        <v>1930</v>
      </c>
      <c r="B962" s="31" t="s">
        <v>1931</v>
      </c>
      <c r="C962" s="31" t="s">
        <v>44</v>
      </c>
      <c r="D962" s="31" t="s">
        <v>53</v>
      </c>
      <c r="E962" s="31">
        <v>61</v>
      </c>
      <c r="F962" s="13"/>
      <c r="G962" s="31">
        <v>10688.37</v>
      </c>
      <c r="H962" s="31">
        <v>651990.57000000007</v>
      </c>
      <c r="I962" s="32">
        <v>45804</v>
      </c>
      <c r="J962" s="32">
        <v>45881</v>
      </c>
      <c r="K962" s="31" t="s">
        <v>46</v>
      </c>
      <c r="L962" s="33" t="s">
        <v>58</v>
      </c>
      <c r="M962" s="13" t="str">
        <f>PROPER(TRIM(SUBSTITUTE(B962,"###"," ")))</f>
        <v>Doctor Lite</v>
      </c>
      <c r="N962" s="13" t="str">
        <f>PROPER(TRIM(SUBSTITUTE(C962,"###"," ")))</f>
        <v>Groceries</v>
      </c>
      <c r="O962" s="13" t="str">
        <f>PROPER(TRIM(SUBSTITUTE(D962,"###"," ")))</f>
        <v>Abc Pvt Ltd</v>
      </c>
      <c r="P962" s="13" t="str">
        <f t="shared" si="98"/>
        <v>Doctor Lite</v>
      </c>
      <c r="Q962" s="34" t="str">
        <f t="shared" si="99"/>
        <v>Groceries</v>
      </c>
      <c r="R962" s="13" t="str">
        <f t="shared" si="100"/>
        <v>Abc Pvt Ltd</v>
      </c>
      <c r="S962" s="35">
        <f t="shared" si="101"/>
        <v>61</v>
      </c>
      <c r="T962" s="35">
        <f t="shared" si="102"/>
        <v>0</v>
      </c>
      <c r="U962" s="14">
        <f t="shared" si="103"/>
        <v>10688.37</v>
      </c>
      <c r="V962" s="14">
        <f t="shared" si="104"/>
        <v>651990.57000000007</v>
      </c>
      <c r="W962" s="13" t="str">
        <v>In Stock</v>
      </c>
      <c r="X962" s="13" t="str">
        <v>No</v>
      </c>
      <c r="Y962" s="13">
        <v>0</v>
      </c>
    </row>
    <row r="963" spans="1:25" x14ac:dyDescent="0.3">
      <c r="A963" s="31" t="s">
        <v>1932</v>
      </c>
      <c r="B963" s="31" t="s">
        <v>1933</v>
      </c>
      <c r="C963" s="31" t="s">
        <v>40</v>
      </c>
      <c r="D963" s="31" t="s">
        <v>41</v>
      </c>
      <c r="E963" s="31">
        <v>165</v>
      </c>
      <c r="F963" s="31">
        <v>86</v>
      </c>
      <c r="G963" s="31">
        <v>12745.67</v>
      </c>
      <c r="H963" s="31">
        <v>2103035.5499999998</v>
      </c>
      <c r="I963" s="32">
        <v>45749</v>
      </c>
      <c r="J963" s="32">
        <v>45866</v>
      </c>
      <c r="K963" s="31" t="s">
        <v>54</v>
      </c>
      <c r="L963" s="33" t="s">
        <v>58</v>
      </c>
      <c r="M963" s="13" t="str">
        <f>PROPER(TRIM(SUBSTITUTE(B963,"###"," ")))</f>
        <v>Something Mini</v>
      </c>
      <c r="N963" s="13" t="str">
        <f>PROPER(TRIM(SUBSTITUTE(C963,"###"," ")))</f>
        <v>Electronics</v>
      </c>
      <c r="O963" s="13" t="str">
        <f>PROPER(TRIM(SUBSTITUTE(D963,"###"," ")))</f>
        <v>Quickstock</v>
      </c>
      <c r="P963" s="13" t="str">
        <f t="shared" ref="P963:P1026" si="105">IF(M963="","Unknown",M963)</f>
        <v>Something Mini</v>
      </c>
      <c r="Q963" s="34" t="str">
        <f t="shared" ref="Q963:Q1026" si="106">IF(N963="","Unknown",N963)</f>
        <v>Electronics</v>
      </c>
      <c r="R963" s="13" t="str">
        <f t="shared" ref="R963:R1026" si="107">IF(O963="","Others",O963)</f>
        <v>Quickstock</v>
      </c>
      <c r="S963" s="35">
        <f t="shared" ref="S963:S1026" si="108">VALUE(E963)</f>
        <v>165</v>
      </c>
      <c r="T963" s="35">
        <f t="shared" ref="T963:T1026" si="109">VALUE(F963)</f>
        <v>86</v>
      </c>
      <c r="U963" s="14">
        <f t="shared" ref="U963:U1026" si="110">VALUE(G963)</f>
        <v>12745.67</v>
      </c>
      <c r="V963" s="14">
        <f t="shared" ref="V963:V1026" si="111">E963*G963</f>
        <v>2103035.5499999998</v>
      </c>
      <c r="W963" s="13" t="str">
        <v>In Stock</v>
      </c>
      <c r="X963" s="13" t="str">
        <v>No</v>
      </c>
      <c r="Y963" s="13">
        <v>0</v>
      </c>
    </row>
    <row r="964" spans="1:25" x14ac:dyDescent="0.3">
      <c r="A964" s="31" t="s">
        <v>1934</v>
      </c>
      <c r="B964" s="31" t="s">
        <v>1935</v>
      </c>
      <c r="C964" s="31" t="s">
        <v>40</v>
      </c>
      <c r="D964" s="31" t="s">
        <v>24</v>
      </c>
      <c r="E964" s="31">
        <v>155</v>
      </c>
      <c r="F964" s="31">
        <v>40</v>
      </c>
      <c r="G964" s="31">
        <v>13908.09</v>
      </c>
      <c r="H964" s="31">
        <v>2155753.9500000002</v>
      </c>
      <c r="I964" s="32">
        <v>45812</v>
      </c>
      <c r="J964" s="32">
        <v>45910</v>
      </c>
      <c r="K964" s="31" t="s">
        <v>29</v>
      </c>
      <c r="L964" s="33" t="s">
        <v>21</v>
      </c>
      <c r="M964" s="13" t="str">
        <f>PROPER(TRIM(SUBSTITUTE(B964,"###"," ")))</f>
        <v>Beat Pro</v>
      </c>
      <c r="N964" s="13" t="str">
        <f>PROPER(TRIM(SUBSTITUTE(C964,"###"," ")))</f>
        <v>Electronics</v>
      </c>
      <c r="O964" s="13" t="str">
        <f>PROPER(TRIM(SUBSTITUTE(D964,"###"," ")))</f>
        <v>Omni Suppliers</v>
      </c>
      <c r="P964" s="13" t="str">
        <f t="shared" si="105"/>
        <v>Beat Pro</v>
      </c>
      <c r="Q964" s="34" t="str">
        <f t="shared" si="106"/>
        <v>Electronics</v>
      </c>
      <c r="R964" s="13" t="str">
        <f t="shared" si="107"/>
        <v>Omni Suppliers</v>
      </c>
      <c r="S964" s="35">
        <f t="shared" si="108"/>
        <v>155</v>
      </c>
      <c r="T964" s="35">
        <f t="shared" si="109"/>
        <v>40</v>
      </c>
      <c r="U964" s="14">
        <f t="shared" si="110"/>
        <v>13908.09</v>
      </c>
      <c r="V964" s="14">
        <f t="shared" si="111"/>
        <v>2155753.9500000002</v>
      </c>
      <c r="W964" s="13" t="str">
        <v>In Stock</v>
      </c>
      <c r="X964" s="13" t="str">
        <v>No</v>
      </c>
      <c r="Y964" s="13">
        <v>0</v>
      </c>
    </row>
    <row r="965" spans="1:25" x14ac:dyDescent="0.3">
      <c r="A965" s="31" t="s">
        <v>1937</v>
      </c>
      <c r="B965" s="31" t="s">
        <v>1938</v>
      </c>
      <c r="C965" s="31" t="s">
        <v>44</v>
      </c>
      <c r="D965" s="31" t="s">
        <v>45</v>
      </c>
      <c r="E965" s="31">
        <v>180</v>
      </c>
      <c r="F965" s="31">
        <v>98</v>
      </c>
      <c r="G965" s="31">
        <v>16441.88</v>
      </c>
      <c r="H965" s="31">
        <v>2959538.4</v>
      </c>
      <c r="I965" s="32">
        <v>45823</v>
      </c>
      <c r="J965" s="32">
        <v>45855</v>
      </c>
      <c r="K965" s="31" t="s">
        <v>57</v>
      </c>
      <c r="L965" s="33" t="s">
        <v>17</v>
      </c>
      <c r="M965" s="13" t="str">
        <f>PROPER(TRIM(SUBSTITUTE(B965,"###"," ")))</f>
        <v>Party Mini</v>
      </c>
      <c r="N965" s="13" t="str">
        <f>PROPER(TRIM(SUBSTITUTE(C965,"###"," ")))</f>
        <v>Groceries</v>
      </c>
      <c r="O965" s="13" t="str">
        <f>PROPER(TRIM(SUBSTITUTE(D965,"###"," ")))</f>
        <v>Retailmart Inc</v>
      </c>
      <c r="P965" s="13" t="str">
        <f t="shared" si="105"/>
        <v>Party Mini</v>
      </c>
      <c r="Q965" s="34" t="str">
        <f t="shared" si="106"/>
        <v>Groceries</v>
      </c>
      <c r="R965" s="13" t="str">
        <f t="shared" si="107"/>
        <v>Retailmart Inc</v>
      </c>
      <c r="S965" s="35">
        <f t="shared" si="108"/>
        <v>180</v>
      </c>
      <c r="T965" s="35">
        <f t="shared" si="109"/>
        <v>98</v>
      </c>
      <c r="U965" s="14">
        <f t="shared" si="110"/>
        <v>16441.88</v>
      </c>
      <c r="V965" s="14">
        <f t="shared" si="111"/>
        <v>2959538.4000000004</v>
      </c>
      <c r="W965" s="13" t="str">
        <v>In Stock</v>
      </c>
      <c r="X965" s="13" t="str">
        <v>No</v>
      </c>
      <c r="Y965" s="13">
        <v>0</v>
      </c>
    </row>
    <row r="966" spans="1:25" x14ac:dyDescent="0.3">
      <c r="A966" s="31" t="s">
        <v>1939</v>
      </c>
      <c r="B966" s="31" t="s">
        <v>1940</v>
      </c>
      <c r="C966" s="31" t="s">
        <v>40</v>
      </c>
      <c r="D966" s="31" t="s">
        <v>45</v>
      </c>
      <c r="E966" s="31">
        <v>22</v>
      </c>
      <c r="F966" s="31">
        <v>89</v>
      </c>
      <c r="G966" s="31">
        <v>15744.83</v>
      </c>
      <c r="H966" s="31">
        <v>346386.26</v>
      </c>
      <c r="I966" s="32">
        <v>45708</v>
      </c>
      <c r="J966" s="32">
        <v>45920</v>
      </c>
      <c r="K966" s="31" t="s">
        <v>57</v>
      </c>
      <c r="L966" s="33" t="s">
        <v>30</v>
      </c>
      <c r="M966" s="13" t="str">
        <f>PROPER(TRIM(SUBSTITUTE(B966,"###"," ")))</f>
        <v>Technology Plus</v>
      </c>
      <c r="N966" s="13" t="str">
        <f>PROPER(TRIM(SUBSTITUTE(C966,"###"," ")))</f>
        <v>Electronics</v>
      </c>
      <c r="O966" s="13" t="str">
        <f>PROPER(TRIM(SUBSTITUTE(D966,"###"," ")))</f>
        <v>Retailmart Inc</v>
      </c>
      <c r="P966" s="13" t="str">
        <f t="shared" si="105"/>
        <v>Technology Plus</v>
      </c>
      <c r="Q966" s="34" t="str">
        <f t="shared" si="106"/>
        <v>Electronics</v>
      </c>
      <c r="R966" s="13" t="str">
        <f t="shared" si="107"/>
        <v>Retailmart Inc</v>
      </c>
      <c r="S966" s="35">
        <f t="shared" si="108"/>
        <v>22</v>
      </c>
      <c r="T966" s="35">
        <f t="shared" si="109"/>
        <v>89</v>
      </c>
      <c r="U966" s="14">
        <f t="shared" si="110"/>
        <v>15744.83</v>
      </c>
      <c r="V966" s="14">
        <f t="shared" si="111"/>
        <v>346386.26</v>
      </c>
      <c r="W966" s="13" t="str">
        <v>Low Stock</v>
      </c>
      <c r="X966" s="13" t="str">
        <v>Yes</v>
      </c>
      <c r="Y966" s="13">
        <v>1</v>
      </c>
    </row>
    <row r="967" spans="1:25" x14ac:dyDescent="0.3">
      <c r="A967" s="31" t="s">
        <v>1941</v>
      </c>
      <c r="B967" s="31" t="s">
        <v>1942</v>
      </c>
      <c r="C967" s="31" t="s">
        <v>20</v>
      </c>
      <c r="D967" s="31" t="s">
        <v>15</v>
      </c>
      <c r="E967" s="31">
        <v>83</v>
      </c>
      <c r="F967" s="31">
        <v>95</v>
      </c>
      <c r="G967" s="31">
        <v>3054.63</v>
      </c>
      <c r="H967" s="31">
        <v>253534.29</v>
      </c>
      <c r="I967" s="32">
        <v>45826</v>
      </c>
      <c r="J967" s="32">
        <v>45892</v>
      </c>
      <c r="K967" s="31" t="s">
        <v>54</v>
      </c>
      <c r="L967" s="33" t="s">
        <v>17</v>
      </c>
      <c r="M967" s="13" t="str">
        <f>PROPER(TRIM(SUBSTITUTE(B967,"###"," ")))</f>
        <v>Road Pro</v>
      </c>
      <c r="N967" s="13" t="str">
        <f>PROPER(TRIM(SUBSTITUTE(C967,"###"," ")))</f>
        <v>Toys</v>
      </c>
      <c r="O967" s="13" t="str">
        <f>PROPER(TRIM(SUBSTITUTE(D967,"###"," ")))</f>
        <v>Global Traders</v>
      </c>
      <c r="P967" s="13" t="str">
        <f t="shared" si="105"/>
        <v>Road Pro</v>
      </c>
      <c r="Q967" s="34" t="str">
        <f t="shared" si="106"/>
        <v>Toys</v>
      </c>
      <c r="R967" s="13" t="str">
        <f t="shared" si="107"/>
        <v>Global Traders</v>
      </c>
      <c r="S967" s="35">
        <f t="shared" si="108"/>
        <v>83</v>
      </c>
      <c r="T967" s="35">
        <f t="shared" si="109"/>
        <v>95</v>
      </c>
      <c r="U967" s="14">
        <f t="shared" si="110"/>
        <v>3054.63</v>
      </c>
      <c r="V967" s="14">
        <f t="shared" si="111"/>
        <v>253534.29</v>
      </c>
      <c r="W967" s="13" t="str">
        <v>Low Stock</v>
      </c>
      <c r="X967" s="13" t="str">
        <v>Yes</v>
      </c>
      <c r="Y967" s="13">
        <v>1</v>
      </c>
    </row>
    <row r="968" spans="1:25" x14ac:dyDescent="0.3">
      <c r="A968" s="31" t="s">
        <v>1943</v>
      </c>
      <c r="B968" s="31" t="s">
        <v>1944</v>
      </c>
      <c r="C968" s="31" t="s">
        <v>44</v>
      </c>
      <c r="D968" s="13"/>
      <c r="E968" s="31">
        <v>164</v>
      </c>
      <c r="F968" s="31">
        <v>82</v>
      </c>
      <c r="G968" s="31">
        <v>5316.89</v>
      </c>
      <c r="H968" s="31">
        <v>871969.96000000008</v>
      </c>
      <c r="I968" s="32">
        <v>45685</v>
      </c>
      <c r="J968" s="32">
        <v>45906</v>
      </c>
      <c r="K968" s="31" t="s">
        <v>29</v>
      </c>
      <c r="L968" s="33" t="s">
        <v>21</v>
      </c>
      <c r="M968" s="13" t="str">
        <f>PROPER(TRIM(SUBSTITUTE(B968,"###"," ")))</f>
        <v>Eye Mini</v>
      </c>
      <c r="N968" s="13" t="str">
        <f>PROPER(TRIM(SUBSTITUTE(C968,"###"," ")))</f>
        <v>Groceries</v>
      </c>
      <c r="O968" s="13" t="str">
        <f>PROPER(TRIM(SUBSTITUTE(D968,"###"," ")))</f>
        <v/>
      </c>
      <c r="P968" s="13" t="str">
        <f t="shared" si="105"/>
        <v>Eye Mini</v>
      </c>
      <c r="Q968" s="34" t="str">
        <f t="shared" si="106"/>
        <v>Groceries</v>
      </c>
      <c r="R968" s="13" t="str">
        <f t="shared" si="107"/>
        <v>Others</v>
      </c>
      <c r="S968" s="35">
        <f t="shared" si="108"/>
        <v>164</v>
      </c>
      <c r="T968" s="35">
        <f t="shared" si="109"/>
        <v>82</v>
      </c>
      <c r="U968" s="14">
        <f t="shared" si="110"/>
        <v>5316.89</v>
      </c>
      <c r="V968" s="14">
        <f t="shared" si="111"/>
        <v>871969.96000000008</v>
      </c>
      <c r="W968" s="13" t="str">
        <v>In Stock</v>
      </c>
      <c r="X968" s="13" t="str">
        <v>No</v>
      </c>
      <c r="Y968" s="13">
        <v>0</v>
      </c>
    </row>
    <row r="969" spans="1:25" x14ac:dyDescent="0.3">
      <c r="A969" s="31" t="s">
        <v>1945</v>
      </c>
      <c r="B969" s="31" t="s">
        <v>1946</v>
      </c>
      <c r="C969" s="31" t="s">
        <v>44</v>
      </c>
      <c r="D969" s="31" t="s">
        <v>41</v>
      </c>
      <c r="E969" s="31">
        <v>95</v>
      </c>
      <c r="F969" s="31">
        <v>54</v>
      </c>
      <c r="G969" s="31">
        <v>16495.32</v>
      </c>
      <c r="H969" s="31">
        <v>1567055.4</v>
      </c>
      <c r="I969" s="32">
        <v>45776</v>
      </c>
      <c r="J969" s="32">
        <v>45873</v>
      </c>
      <c r="K969" s="31" t="s">
        <v>25</v>
      </c>
      <c r="L969" s="33" t="s">
        <v>33</v>
      </c>
      <c r="M969" s="13" t="str">
        <f>PROPER(TRIM(SUBSTITUTE(B969,"###"," ")))</f>
        <v>Purpose X</v>
      </c>
      <c r="N969" s="13" t="str">
        <f>PROPER(TRIM(SUBSTITUTE(C969,"###"," ")))</f>
        <v>Groceries</v>
      </c>
      <c r="O969" s="13" t="str">
        <f>PROPER(TRIM(SUBSTITUTE(D969,"###"," ")))</f>
        <v>Quickstock</v>
      </c>
      <c r="P969" s="13" t="str">
        <f t="shared" si="105"/>
        <v>Purpose X</v>
      </c>
      <c r="Q969" s="34" t="str">
        <f t="shared" si="106"/>
        <v>Groceries</v>
      </c>
      <c r="R969" s="13" t="str">
        <f t="shared" si="107"/>
        <v>Quickstock</v>
      </c>
      <c r="S969" s="35">
        <f t="shared" si="108"/>
        <v>95</v>
      </c>
      <c r="T969" s="35">
        <f t="shared" si="109"/>
        <v>54</v>
      </c>
      <c r="U969" s="14">
        <f t="shared" si="110"/>
        <v>16495.32</v>
      </c>
      <c r="V969" s="14">
        <f t="shared" si="111"/>
        <v>1567055.4</v>
      </c>
      <c r="W969" s="13" t="str">
        <v>In Stock</v>
      </c>
      <c r="X969" s="13" t="str">
        <v>No</v>
      </c>
      <c r="Y969" s="13">
        <v>0</v>
      </c>
    </row>
    <row r="970" spans="1:25" x14ac:dyDescent="0.3">
      <c r="A970" s="31" t="s">
        <v>1947</v>
      </c>
      <c r="B970" s="31" t="s">
        <v>1948</v>
      </c>
      <c r="C970" s="31" t="s">
        <v>20</v>
      </c>
      <c r="D970" s="31" t="s">
        <v>53</v>
      </c>
      <c r="E970" s="13"/>
      <c r="F970" s="31">
        <v>65</v>
      </c>
      <c r="G970" s="31">
        <v>13353.61</v>
      </c>
      <c r="H970" s="13"/>
      <c r="I970" s="32">
        <v>45842</v>
      </c>
      <c r="J970" s="32">
        <v>45939</v>
      </c>
      <c r="K970" s="31" t="s">
        <v>54</v>
      </c>
      <c r="L970" s="33" t="s">
        <v>33</v>
      </c>
      <c r="M970" s="13" t="str">
        <f>PROPER(TRIM(SUBSTITUTE(B970,"###"," ")))</f>
        <v>Where Plus</v>
      </c>
      <c r="N970" s="13" t="str">
        <f>PROPER(TRIM(SUBSTITUTE(C970,"###"," ")))</f>
        <v>Toys</v>
      </c>
      <c r="O970" s="13" t="str">
        <f>PROPER(TRIM(SUBSTITUTE(D970,"###"," ")))</f>
        <v>Abc Pvt Ltd</v>
      </c>
      <c r="P970" s="13" t="str">
        <f t="shared" si="105"/>
        <v>Where Plus</v>
      </c>
      <c r="Q970" s="34" t="str">
        <f t="shared" si="106"/>
        <v>Toys</v>
      </c>
      <c r="R970" s="13" t="str">
        <f t="shared" si="107"/>
        <v>Abc Pvt Ltd</v>
      </c>
      <c r="S970" s="35">
        <f t="shared" si="108"/>
        <v>0</v>
      </c>
      <c r="T970" s="35">
        <f t="shared" si="109"/>
        <v>65</v>
      </c>
      <c r="U970" s="14">
        <f t="shared" si="110"/>
        <v>13353.61</v>
      </c>
      <c r="V970" s="14">
        <f t="shared" si="111"/>
        <v>0</v>
      </c>
      <c r="W970" s="13" t="str">
        <v>Out of Stock</v>
      </c>
      <c r="X970" s="13" t="str">
        <v>Yes</v>
      </c>
      <c r="Y970" s="13">
        <v>1</v>
      </c>
    </row>
    <row r="971" spans="1:25" x14ac:dyDescent="0.3">
      <c r="A971" s="31" t="s">
        <v>1949</v>
      </c>
      <c r="B971" s="31" t="s">
        <v>1950</v>
      </c>
      <c r="C971" s="31" t="s">
        <v>44</v>
      </c>
      <c r="D971" s="13"/>
      <c r="E971" s="31">
        <v>109</v>
      </c>
      <c r="F971" s="13"/>
      <c r="G971" s="31">
        <v>10308.31</v>
      </c>
      <c r="H971" s="31">
        <v>1123605.79</v>
      </c>
      <c r="I971" s="32">
        <v>45758</v>
      </c>
      <c r="J971" s="32">
        <v>45882</v>
      </c>
      <c r="K971" s="31" t="s">
        <v>54</v>
      </c>
      <c r="L971" s="33" t="s">
        <v>30</v>
      </c>
      <c r="M971" s="13" t="str">
        <f>PROPER(TRIM(SUBSTITUTE(B971,"###"," ")))</f>
        <v>Little Plus</v>
      </c>
      <c r="N971" s="13" t="str">
        <f>PROPER(TRIM(SUBSTITUTE(C971,"###"," ")))</f>
        <v>Groceries</v>
      </c>
      <c r="O971" s="13" t="str">
        <f>PROPER(TRIM(SUBSTITUTE(D971,"###"," ")))</f>
        <v/>
      </c>
      <c r="P971" s="13" t="str">
        <f t="shared" si="105"/>
        <v>Little Plus</v>
      </c>
      <c r="Q971" s="34" t="str">
        <f t="shared" si="106"/>
        <v>Groceries</v>
      </c>
      <c r="R971" s="13" t="str">
        <f t="shared" si="107"/>
        <v>Others</v>
      </c>
      <c r="S971" s="35">
        <f t="shared" si="108"/>
        <v>109</v>
      </c>
      <c r="T971" s="35">
        <f t="shared" si="109"/>
        <v>0</v>
      </c>
      <c r="U971" s="14">
        <f t="shared" si="110"/>
        <v>10308.31</v>
      </c>
      <c r="V971" s="14">
        <f t="shared" si="111"/>
        <v>1123605.79</v>
      </c>
      <c r="W971" s="13" t="str">
        <v>In Stock</v>
      </c>
      <c r="X971" s="13" t="str">
        <v>No</v>
      </c>
      <c r="Y971" s="13">
        <v>0</v>
      </c>
    </row>
    <row r="972" spans="1:25" x14ac:dyDescent="0.3">
      <c r="A972" s="31" t="s">
        <v>1951</v>
      </c>
      <c r="B972" s="31" t="s">
        <v>1952</v>
      </c>
      <c r="C972" s="31" t="s">
        <v>14</v>
      </c>
      <c r="D972" s="31" t="s">
        <v>45</v>
      </c>
      <c r="E972" s="31">
        <v>198</v>
      </c>
      <c r="F972" s="31">
        <v>96</v>
      </c>
      <c r="G972" s="31">
        <v>16517.04</v>
      </c>
      <c r="H972" s="31">
        <v>3270373.92</v>
      </c>
      <c r="I972" s="32">
        <v>45763</v>
      </c>
      <c r="J972" s="32">
        <v>45901</v>
      </c>
      <c r="K972" s="31" t="s">
        <v>54</v>
      </c>
      <c r="L972" s="33" t="s">
        <v>30</v>
      </c>
      <c r="M972" s="13" t="str">
        <f>PROPER(TRIM(SUBSTITUTE(B972,"###"," ")))</f>
        <v>On X</v>
      </c>
      <c r="N972" s="13" t="str">
        <f>PROPER(TRIM(SUBSTITUTE(C972,"###"," ")))</f>
        <v>Clothing</v>
      </c>
      <c r="O972" s="13" t="str">
        <f>PROPER(TRIM(SUBSTITUTE(D972,"###"," ")))</f>
        <v>Retailmart Inc</v>
      </c>
      <c r="P972" s="13" t="str">
        <f t="shared" si="105"/>
        <v>On X</v>
      </c>
      <c r="Q972" s="34" t="str">
        <f t="shared" si="106"/>
        <v>Clothing</v>
      </c>
      <c r="R972" s="13" t="str">
        <f t="shared" si="107"/>
        <v>Retailmart Inc</v>
      </c>
      <c r="S972" s="35">
        <f t="shared" si="108"/>
        <v>198</v>
      </c>
      <c r="T972" s="35">
        <f t="shared" si="109"/>
        <v>96</v>
      </c>
      <c r="U972" s="14">
        <f t="shared" si="110"/>
        <v>16517.04</v>
      </c>
      <c r="V972" s="14">
        <f t="shared" si="111"/>
        <v>3270373.9200000004</v>
      </c>
      <c r="W972" s="13" t="str">
        <v>In Stock</v>
      </c>
      <c r="X972" s="13" t="str">
        <v>No</v>
      </c>
      <c r="Y972" s="13">
        <v>0</v>
      </c>
    </row>
    <row r="973" spans="1:25" x14ac:dyDescent="0.3">
      <c r="A973" s="31" t="s">
        <v>1953</v>
      </c>
      <c r="B973" s="31" t="s">
        <v>1954</v>
      </c>
      <c r="C973" s="31" t="s">
        <v>20</v>
      </c>
      <c r="D973" s="31" t="s">
        <v>41</v>
      </c>
      <c r="E973" s="31">
        <v>181</v>
      </c>
      <c r="F973" s="31">
        <v>57</v>
      </c>
      <c r="G973" s="31">
        <v>1943.61</v>
      </c>
      <c r="H973" s="31">
        <v>351793.41</v>
      </c>
      <c r="I973" s="32">
        <v>45785</v>
      </c>
      <c r="J973" s="32">
        <v>45889</v>
      </c>
      <c r="K973" s="31" t="s">
        <v>54</v>
      </c>
      <c r="L973" s="33" t="s">
        <v>58</v>
      </c>
      <c r="M973" s="13" t="str">
        <f>PROPER(TRIM(SUBSTITUTE(B973,"###"," ")))</f>
        <v>Sure Mini</v>
      </c>
      <c r="N973" s="13" t="str">
        <f>PROPER(TRIM(SUBSTITUTE(C973,"###"," ")))</f>
        <v>Toys</v>
      </c>
      <c r="O973" s="13" t="str">
        <f>PROPER(TRIM(SUBSTITUTE(D973,"###"," ")))</f>
        <v>Quickstock</v>
      </c>
      <c r="P973" s="13" t="str">
        <f t="shared" si="105"/>
        <v>Sure Mini</v>
      </c>
      <c r="Q973" s="34" t="str">
        <f t="shared" si="106"/>
        <v>Toys</v>
      </c>
      <c r="R973" s="13" t="str">
        <f t="shared" si="107"/>
        <v>Quickstock</v>
      </c>
      <c r="S973" s="35">
        <f t="shared" si="108"/>
        <v>181</v>
      </c>
      <c r="T973" s="35">
        <f t="shared" si="109"/>
        <v>57</v>
      </c>
      <c r="U973" s="14">
        <f t="shared" si="110"/>
        <v>1943.61</v>
      </c>
      <c r="V973" s="14">
        <f t="shared" si="111"/>
        <v>351793.41</v>
      </c>
      <c r="W973" s="13" t="str">
        <v>In Stock</v>
      </c>
      <c r="X973" s="13" t="str">
        <v>No</v>
      </c>
      <c r="Y973" s="13">
        <v>0</v>
      </c>
    </row>
    <row r="974" spans="1:25" x14ac:dyDescent="0.3">
      <c r="A974" s="31" t="s">
        <v>1955</v>
      </c>
      <c r="B974" s="31" t="s">
        <v>1956</v>
      </c>
      <c r="C974" s="31" t="s">
        <v>40</v>
      </c>
      <c r="D974" s="31" t="s">
        <v>15</v>
      </c>
      <c r="E974" s="31">
        <v>188</v>
      </c>
      <c r="F974" s="31">
        <v>50</v>
      </c>
      <c r="G974" s="31">
        <v>16036.89</v>
      </c>
      <c r="H974" s="31">
        <v>3014935.32</v>
      </c>
      <c r="I974" s="32">
        <v>45759</v>
      </c>
      <c r="J974" s="32">
        <v>45910</v>
      </c>
      <c r="K974" s="13"/>
      <c r="L974" s="33" t="s">
        <v>33</v>
      </c>
      <c r="M974" s="13" t="str">
        <f>PROPER(TRIM(SUBSTITUTE(B974,"###"," ")))</f>
        <v>Gas Pro</v>
      </c>
      <c r="N974" s="13" t="str">
        <f>PROPER(TRIM(SUBSTITUTE(C974,"###"," ")))</f>
        <v>Electronics</v>
      </c>
      <c r="O974" s="13" t="str">
        <f>PROPER(TRIM(SUBSTITUTE(D974,"###"," ")))</f>
        <v>Global Traders</v>
      </c>
      <c r="P974" s="13" t="str">
        <f t="shared" si="105"/>
        <v>Gas Pro</v>
      </c>
      <c r="Q974" s="34" t="str">
        <f t="shared" si="106"/>
        <v>Electronics</v>
      </c>
      <c r="R974" s="13" t="str">
        <f t="shared" si="107"/>
        <v>Global Traders</v>
      </c>
      <c r="S974" s="35">
        <f t="shared" si="108"/>
        <v>188</v>
      </c>
      <c r="T974" s="35">
        <f t="shared" si="109"/>
        <v>50</v>
      </c>
      <c r="U974" s="14">
        <f t="shared" si="110"/>
        <v>16036.89</v>
      </c>
      <c r="V974" s="14">
        <f t="shared" si="111"/>
        <v>3014935.32</v>
      </c>
      <c r="W974" s="13" t="str">
        <v>In Stock</v>
      </c>
      <c r="X974" s="13" t="str">
        <v>No</v>
      </c>
      <c r="Y974" s="13">
        <v>0</v>
      </c>
    </row>
    <row r="975" spans="1:25" x14ac:dyDescent="0.3">
      <c r="A975" s="31" t="s">
        <v>1957</v>
      </c>
      <c r="B975" s="31" t="s">
        <v>1839</v>
      </c>
      <c r="C975" s="31" t="s">
        <v>44</v>
      </c>
      <c r="D975" s="31" t="s">
        <v>24</v>
      </c>
      <c r="E975" s="31">
        <v>108</v>
      </c>
      <c r="F975" s="31">
        <v>54</v>
      </c>
      <c r="G975" s="31">
        <v>11444.69</v>
      </c>
      <c r="H975" s="31">
        <v>1236026.52</v>
      </c>
      <c r="I975" s="32">
        <v>45681</v>
      </c>
      <c r="J975" s="32">
        <v>45865</v>
      </c>
      <c r="K975" s="31" t="s">
        <v>16</v>
      </c>
      <c r="L975" s="33" t="s">
        <v>58</v>
      </c>
      <c r="M975" s="13" t="str">
        <f>PROPER(TRIM(SUBSTITUTE(B975,"###"," ")))</f>
        <v>Win Pro</v>
      </c>
      <c r="N975" s="13" t="str">
        <f>PROPER(TRIM(SUBSTITUTE(C975,"###"," ")))</f>
        <v>Groceries</v>
      </c>
      <c r="O975" s="13" t="str">
        <f>PROPER(TRIM(SUBSTITUTE(D975,"###"," ")))</f>
        <v>Omni Suppliers</v>
      </c>
      <c r="P975" s="13" t="str">
        <f t="shared" si="105"/>
        <v>Win Pro</v>
      </c>
      <c r="Q975" s="34" t="str">
        <f t="shared" si="106"/>
        <v>Groceries</v>
      </c>
      <c r="R975" s="13" t="str">
        <f t="shared" si="107"/>
        <v>Omni Suppliers</v>
      </c>
      <c r="S975" s="35">
        <f t="shared" si="108"/>
        <v>108</v>
      </c>
      <c r="T975" s="35">
        <f t="shared" si="109"/>
        <v>54</v>
      </c>
      <c r="U975" s="14">
        <f t="shared" si="110"/>
        <v>11444.69</v>
      </c>
      <c r="V975" s="14">
        <f t="shared" si="111"/>
        <v>1236026.52</v>
      </c>
      <c r="W975" s="13" t="str">
        <v>In Stock</v>
      </c>
      <c r="X975" s="13" t="str">
        <v>No</v>
      </c>
      <c r="Y975" s="13">
        <v>0</v>
      </c>
    </row>
    <row r="976" spans="1:25" x14ac:dyDescent="0.3">
      <c r="A976" s="31" t="s">
        <v>1958</v>
      </c>
      <c r="B976" s="31" t="s">
        <v>1959</v>
      </c>
      <c r="C976" s="31" t="s">
        <v>44</v>
      </c>
      <c r="D976" s="31" t="s">
        <v>41</v>
      </c>
      <c r="E976" s="31">
        <v>12</v>
      </c>
      <c r="F976" s="31">
        <v>54</v>
      </c>
      <c r="G976" s="31">
        <v>497.4</v>
      </c>
      <c r="H976" s="31">
        <v>5968.7999999999993</v>
      </c>
      <c r="I976" s="32">
        <v>45711</v>
      </c>
      <c r="J976" s="32">
        <v>45887</v>
      </c>
      <c r="K976" s="31" t="s">
        <v>16</v>
      </c>
      <c r="L976" s="33" t="s">
        <v>21</v>
      </c>
      <c r="M976" s="13" t="str">
        <f>PROPER(TRIM(SUBSTITUTE(B976,"###"," ")))</f>
        <v>Red Max</v>
      </c>
      <c r="N976" s="13" t="str">
        <f>PROPER(TRIM(SUBSTITUTE(C976,"###"," ")))</f>
        <v>Groceries</v>
      </c>
      <c r="O976" s="13" t="str">
        <f>PROPER(TRIM(SUBSTITUTE(D976,"###"," ")))</f>
        <v>Quickstock</v>
      </c>
      <c r="P976" s="13" t="str">
        <f t="shared" si="105"/>
        <v>Red Max</v>
      </c>
      <c r="Q976" s="34" t="str">
        <f t="shared" si="106"/>
        <v>Groceries</v>
      </c>
      <c r="R976" s="13" t="str">
        <f t="shared" si="107"/>
        <v>Quickstock</v>
      </c>
      <c r="S976" s="35">
        <f t="shared" si="108"/>
        <v>12</v>
      </c>
      <c r="T976" s="35">
        <f t="shared" si="109"/>
        <v>54</v>
      </c>
      <c r="U976" s="14">
        <f t="shared" si="110"/>
        <v>497.4</v>
      </c>
      <c r="V976" s="14">
        <f t="shared" si="111"/>
        <v>5968.7999999999993</v>
      </c>
      <c r="W976" s="13" t="str">
        <v>Low Stock</v>
      </c>
      <c r="X976" s="13" t="str">
        <v>Yes</v>
      </c>
      <c r="Y976" s="13">
        <v>1</v>
      </c>
    </row>
    <row r="977" spans="1:25" x14ac:dyDescent="0.3">
      <c r="A977" s="31" t="s">
        <v>1960</v>
      </c>
      <c r="B977" s="31" t="s">
        <v>1961</v>
      </c>
      <c r="C977" s="31" t="s">
        <v>14</v>
      </c>
      <c r="D977" s="31" t="s">
        <v>15</v>
      </c>
      <c r="E977" s="31">
        <v>181</v>
      </c>
      <c r="F977" s="31">
        <v>94</v>
      </c>
      <c r="G977" s="31">
        <v>323.29000000000002</v>
      </c>
      <c r="H977" s="31">
        <v>58515.490000000013</v>
      </c>
      <c r="I977" s="32">
        <v>45720</v>
      </c>
      <c r="J977" s="32">
        <v>45939</v>
      </c>
      <c r="K977" s="31" t="s">
        <v>29</v>
      </c>
      <c r="L977" s="33" t="s">
        <v>21</v>
      </c>
      <c r="M977" s="13" t="str">
        <f>PROPER(TRIM(SUBSTITUTE(B977,"###"," ")))</f>
        <v>Back Lite</v>
      </c>
      <c r="N977" s="13" t="str">
        <f>PROPER(TRIM(SUBSTITUTE(C977,"###"," ")))</f>
        <v>Clothing</v>
      </c>
      <c r="O977" s="13" t="str">
        <f>PROPER(TRIM(SUBSTITUTE(D977,"###"," ")))</f>
        <v>Global Traders</v>
      </c>
      <c r="P977" s="13" t="str">
        <f t="shared" si="105"/>
        <v>Back Lite</v>
      </c>
      <c r="Q977" s="34" t="str">
        <f t="shared" si="106"/>
        <v>Clothing</v>
      </c>
      <c r="R977" s="13" t="str">
        <f t="shared" si="107"/>
        <v>Global Traders</v>
      </c>
      <c r="S977" s="35">
        <f t="shared" si="108"/>
        <v>181</v>
      </c>
      <c r="T977" s="35">
        <f t="shared" si="109"/>
        <v>94</v>
      </c>
      <c r="U977" s="14">
        <f t="shared" si="110"/>
        <v>323.29000000000002</v>
      </c>
      <c r="V977" s="14">
        <f t="shared" si="111"/>
        <v>58515.490000000005</v>
      </c>
      <c r="W977" s="13" t="str">
        <v>In Stock</v>
      </c>
      <c r="X977" s="13" t="str">
        <v>No</v>
      </c>
      <c r="Y977" s="13">
        <v>0</v>
      </c>
    </row>
    <row r="978" spans="1:25" x14ac:dyDescent="0.3">
      <c r="A978" s="31" t="s">
        <v>1962</v>
      </c>
      <c r="B978" s="31" t="s">
        <v>1963</v>
      </c>
      <c r="C978" s="31" t="s">
        <v>40</v>
      </c>
      <c r="D978" s="31" t="s">
        <v>53</v>
      </c>
      <c r="E978" s="31">
        <v>34</v>
      </c>
      <c r="F978" s="31">
        <v>57</v>
      </c>
      <c r="G978" s="31">
        <v>392.14</v>
      </c>
      <c r="H978" s="31">
        <v>13332.76</v>
      </c>
      <c r="I978" s="32">
        <v>45738</v>
      </c>
      <c r="J978" s="32">
        <v>45912</v>
      </c>
      <c r="K978" s="31" t="s">
        <v>29</v>
      </c>
      <c r="L978" s="33" t="s">
        <v>30</v>
      </c>
      <c r="M978" s="13" t="str">
        <f>PROPER(TRIM(SUBSTITUTE(B978,"###"," ")))</f>
        <v>Education Mini</v>
      </c>
      <c r="N978" s="13" t="str">
        <f>PROPER(TRIM(SUBSTITUTE(C978,"###"," ")))</f>
        <v>Electronics</v>
      </c>
      <c r="O978" s="13" t="str">
        <f>PROPER(TRIM(SUBSTITUTE(D978,"###"," ")))</f>
        <v>Abc Pvt Ltd</v>
      </c>
      <c r="P978" s="13" t="str">
        <f t="shared" si="105"/>
        <v>Education Mini</v>
      </c>
      <c r="Q978" s="34" t="str">
        <f t="shared" si="106"/>
        <v>Electronics</v>
      </c>
      <c r="R978" s="13" t="str">
        <f t="shared" si="107"/>
        <v>Abc Pvt Ltd</v>
      </c>
      <c r="S978" s="35">
        <f t="shared" si="108"/>
        <v>34</v>
      </c>
      <c r="T978" s="35">
        <f t="shared" si="109"/>
        <v>57</v>
      </c>
      <c r="U978" s="14">
        <f t="shared" si="110"/>
        <v>392.14</v>
      </c>
      <c r="V978" s="14">
        <f t="shared" si="111"/>
        <v>13332.76</v>
      </c>
      <c r="W978" s="13" t="str">
        <v>Low Stock</v>
      </c>
      <c r="X978" s="13" t="str">
        <v>Yes</v>
      </c>
      <c r="Y978" s="13">
        <v>1</v>
      </c>
    </row>
    <row r="979" spans="1:25" x14ac:dyDescent="0.3">
      <c r="A979" s="31" t="s">
        <v>1964</v>
      </c>
      <c r="B979" s="31" t="s">
        <v>1185</v>
      </c>
      <c r="C979" s="31" t="s">
        <v>14</v>
      </c>
      <c r="D979" s="31" t="s">
        <v>53</v>
      </c>
      <c r="E979" s="31">
        <v>113</v>
      </c>
      <c r="F979" s="31">
        <v>68</v>
      </c>
      <c r="G979" s="31">
        <v>15257.94</v>
      </c>
      <c r="H979" s="31">
        <v>1724147.22</v>
      </c>
      <c r="I979" s="32">
        <v>45850</v>
      </c>
      <c r="J979" s="32">
        <v>45858</v>
      </c>
      <c r="K979" s="31" t="s">
        <v>57</v>
      </c>
      <c r="L979" s="33" t="s">
        <v>58</v>
      </c>
      <c r="M979" s="13" t="str">
        <f>PROPER(TRIM(SUBSTITUTE(B979,"###"," ")))</f>
        <v>Behavior Plus</v>
      </c>
      <c r="N979" s="13" t="str">
        <f>PROPER(TRIM(SUBSTITUTE(C979,"###"," ")))</f>
        <v>Clothing</v>
      </c>
      <c r="O979" s="13" t="str">
        <f>PROPER(TRIM(SUBSTITUTE(D979,"###"," ")))</f>
        <v>Abc Pvt Ltd</v>
      </c>
      <c r="P979" s="13" t="str">
        <f t="shared" si="105"/>
        <v>Behavior Plus</v>
      </c>
      <c r="Q979" s="34" t="str">
        <f t="shared" si="106"/>
        <v>Clothing</v>
      </c>
      <c r="R979" s="13" t="str">
        <f t="shared" si="107"/>
        <v>Abc Pvt Ltd</v>
      </c>
      <c r="S979" s="35">
        <f t="shared" si="108"/>
        <v>113</v>
      </c>
      <c r="T979" s="35">
        <f t="shared" si="109"/>
        <v>68</v>
      </c>
      <c r="U979" s="14">
        <f t="shared" si="110"/>
        <v>15257.94</v>
      </c>
      <c r="V979" s="14">
        <f t="shared" si="111"/>
        <v>1724147.22</v>
      </c>
      <c r="W979" s="13" t="str">
        <v>In Stock</v>
      </c>
      <c r="X979" s="13" t="str">
        <v>No</v>
      </c>
      <c r="Y979" s="13">
        <v>0</v>
      </c>
    </row>
    <row r="980" spans="1:25" x14ac:dyDescent="0.3">
      <c r="A980" s="31" t="s">
        <v>1965</v>
      </c>
      <c r="B980" s="31" t="s">
        <v>1966</v>
      </c>
      <c r="C980" s="31" t="s">
        <v>44</v>
      </c>
      <c r="D980" s="31" t="s">
        <v>24</v>
      </c>
      <c r="E980" s="31">
        <v>182</v>
      </c>
      <c r="F980" s="31">
        <v>98</v>
      </c>
      <c r="G980" s="31">
        <v>10257.129999999999</v>
      </c>
      <c r="H980" s="31">
        <v>1866797.66</v>
      </c>
      <c r="I980" s="32">
        <v>45830</v>
      </c>
      <c r="J980" s="32">
        <v>45929</v>
      </c>
      <c r="K980" s="31" t="s">
        <v>16</v>
      </c>
      <c r="L980" s="33" t="s">
        <v>30</v>
      </c>
      <c r="M980" s="13" t="str">
        <f>PROPER(TRIM(SUBSTITUTE(B980,"###"," ")))</f>
        <v>Financial Max</v>
      </c>
      <c r="N980" s="13" t="str">
        <f>PROPER(TRIM(SUBSTITUTE(C980,"###"," ")))</f>
        <v>Groceries</v>
      </c>
      <c r="O980" s="13" t="str">
        <f>PROPER(TRIM(SUBSTITUTE(D980,"###"," ")))</f>
        <v>Omni Suppliers</v>
      </c>
      <c r="P980" s="13" t="str">
        <f t="shared" si="105"/>
        <v>Financial Max</v>
      </c>
      <c r="Q980" s="34" t="str">
        <f t="shared" si="106"/>
        <v>Groceries</v>
      </c>
      <c r="R980" s="13" t="str">
        <f t="shared" si="107"/>
        <v>Omni Suppliers</v>
      </c>
      <c r="S980" s="35">
        <f t="shared" si="108"/>
        <v>182</v>
      </c>
      <c r="T980" s="35">
        <f t="shared" si="109"/>
        <v>98</v>
      </c>
      <c r="U980" s="14">
        <f t="shared" si="110"/>
        <v>10257.129999999999</v>
      </c>
      <c r="V980" s="14">
        <f t="shared" si="111"/>
        <v>1866797.66</v>
      </c>
      <c r="W980" s="13" t="str">
        <v>In Stock</v>
      </c>
      <c r="X980" s="13" t="str">
        <v>No</v>
      </c>
      <c r="Y980" s="13">
        <v>0</v>
      </c>
    </row>
    <row r="981" spans="1:25" x14ac:dyDescent="0.3">
      <c r="A981" s="31" t="s">
        <v>1967</v>
      </c>
      <c r="B981" s="31" t="s">
        <v>1968</v>
      </c>
      <c r="C981" s="31" t="s">
        <v>28</v>
      </c>
      <c r="D981" s="31" t="s">
        <v>41</v>
      </c>
      <c r="E981" s="31">
        <v>98</v>
      </c>
      <c r="F981" s="31">
        <v>22</v>
      </c>
      <c r="G981" s="31">
        <v>12511.05</v>
      </c>
      <c r="H981" s="31">
        <v>1226082.8999999999</v>
      </c>
      <c r="I981" s="32">
        <v>45701</v>
      </c>
      <c r="J981" s="32">
        <v>45862</v>
      </c>
      <c r="K981" s="31" t="s">
        <v>54</v>
      </c>
      <c r="L981" s="33" t="s">
        <v>33</v>
      </c>
      <c r="M981" s="13" t="str">
        <f>PROPER(TRIM(SUBSTITUTE(B981,"###"," ")))</f>
        <v>Argue Pro</v>
      </c>
      <c r="N981" s="13" t="str">
        <f>PROPER(TRIM(SUBSTITUTE(C981,"###"," ")))</f>
        <v>Furniture</v>
      </c>
      <c r="O981" s="13" t="str">
        <f>PROPER(TRIM(SUBSTITUTE(D981,"###"," ")))</f>
        <v>Quickstock</v>
      </c>
      <c r="P981" s="13" t="str">
        <f t="shared" si="105"/>
        <v>Argue Pro</v>
      </c>
      <c r="Q981" s="34" t="str">
        <f t="shared" si="106"/>
        <v>Furniture</v>
      </c>
      <c r="R981" s="13" t="str">
        <f t="shared" si="107"/>
        <v>Quickstock</v>
      </c>
      <c r="S981" s="35">
        <f t="shared" si="108"/>
        <v>98</v>
      </c>
      <c r="T981" s="35">
        <f t="shared" si="109"/>
        <v>22</v>
      </c>
      <c r="U981" s="14">
        <f t="shared" si="110"/>
        <v>12511.05</v>
      </c>
      <c r="V981" s="14">
        <f t="shared" si="111"/>
        <v>1226082.8999999999</v>
      </c>
      <c r="W981" s="13" t="str">
        <v>In Stock</v>
      </c>
      <c r="X981" s="13" t="str">
        <v>No</v>
      </c>
      <c r="Y981" s="13">
        <v>0</v>
      </c>
    </row>
    <row r="982" spans="1:25" x14ac:dyDescent="0.3">
      <c r="A982" s="31" t="s">
        <v>1969</v>
      </c>
      <c r="B982" s="31" t="s">
        <v>1970</v>
      </c>
      <c r="C982" s="31" t="s">
        <v>44</v>
      </c>
      <c r="D982" s="31" t="s">
        <v>24</v>
      </c>
      <c r="E982" s="31">
        <v>60</v>
      </c>
      <c r="F982" s="31">
        <v>48</v>
      </c>
      <c r="G982" s="31">
        <v>15146.77</v>
      </c>
      <c r="H982" s="31">
        <v>908806.20000000007</v>
      </c>
      <c r="I982" s="32">
        <v>45808</v>
      </c>
      <c r="J982" s="32">
        <v>45866</v>
      </c>
      <c r="K982" s="31" t="s">
        <v>25</v>
      </c>
      <c r="L982" s="33" t="s">
        <v>30</v>
      </c>
      <c r="M982" s="13" t="str">
        <f>PROPER(TRIM(SUBSTITUTE(B982,"###"," ")))</f>
        <v>Act X</v>
      </c>
      <c r="N982" s="13" t="str">
        <f>PROPER(TRIM(SUBSTITUTE(C982,"###"," ")))</f>
        <v>Groceries</v>
      </c>
      <c r="O982" s="13" t="str">
        <f>PROPER(TRIM(SUBSTITUTE(D982,"###"," ")))</f>
        <v>Omni Suppliers</v>
      </c>
      <c r="P982" s="13" t="str">
        <f t="shared" si="105"/>
        <v>Act X</v>
      </c>
      <c r="Q982" s="34" t="str">
        <f t="shared" si="106"/>
        <v>Groceries</v>
      </c>
      <c r="R982" s="13" t="str">
        <f t="shared" si="107"/>
        <v>Omni Suppliers</v>
      </c>
      <c r="S982" s="35">
        <f t="shared" si="108"/>
        <v>60</v>
      </c>
      <c r="T982" s="35">
        <f t="shared" si="109"/>
        <v>48</v>
      </c>
      <c r="U982" s="14">
        <f t="shared" si="110"/>
        <v>15146.77</v>
      </c>
      <c r="V982" s="14">
        <f t="shared" si="111"/>
        <v>908806.20000000007</v>
      </c>
      <c r="W982" s="13" t="str">
        <v>In Stock</v>
      </c>
      <c r="X982" s="13" t="str">
        <v>No</v>
      </c>
      <c r="Y982" s="13">
        <v>0</v>
      </c>
    </row>
    <row r="983" spans="1:25" x14ac:dyDescent="0.3">
      <c r="A983" s="31" t="s">
        <v>1971</v>
      </c>
      <c r="B983" s="31" t="s">
        <v>1972</v>
      </c>
      <c r="C983" s="31" t="s">
        <v>28</v>
      </c>
      <c r="D983" s="31" t="s">
        <v>53</v>
      </c>
      <c r="E983" s="31">
        <v>73</v>
      </c>
      <c r="F983" s="31">
        <v>80</v>
      </c>
      <c r="G983" s="31">
        <v>7815.15</v>
      </c>
      <c r="H983" s="31">
        <v>570505.94999999995</v>
      </c>
      <c r="I983" s="32">
        <v>45800</v>
      </c>
      <c r="J983" s="32">
        <v>45893</v>
      </c>
      <c r="K983" s="31" t="s">
        <v>25</v>
      </c>
      <c r="L983" s="33" t="s">
        <v>58</v>
      </c>
      <c r="M983" s="13" t="str">
        <f>PROPER(TRIM(SUBSTITUTE(B983,"###"," ")))</f>
        <v>Television Pro</v>
      </c>
      <c r="N983" s="13" t="str">
        <f>PROPER(TRIM(SUBSTITUTE(C983,"###"," ")))</f>
        <v>Furniture</v>
      </c>
      <c r="O983" s="13" t="str">
        <f>PROPER(TRIM(SUBSTITUTE(D983,"###"," ")))</f>
        <v>Abc Pvt Ltd</v>
      </c>
      <c r="P983" s="13" t="str">
        <f t="shared" si="105"/>
        <v>Television Pro</v>
      </c>
      <c r="Q983" s="34" t="str">
        <f t="shared" si="106"/>
        <v>Furniture</v>
      </c>
      <c r="R983" s="13" t="str">
        <f t="shared" si="107"/>
        <v>Abc Pvt Ltd</v>
      </c>
      <c r="S983" s="35">
        <f t="shared" si="108"/>
        <v>73</v>
      </c>
      <c r="T983" s="35">
        <f t="shared" si="109"/>
        <v>80</v>
      </c>
      <c r="U983" s="14">
        <f t="shared" si="110"/>
        <v>7815.15</v>
      </c>
      <c r="V983" s="14">
        <f t="shared" si="111"/>
        <v>570505.94999999995</v>
      </c>
      <c r="W983" s="13" t="str">
        <v>Low Stock</v>
      </c>
      <c r="X983" s="13" t="str">
        <v>Yes</v>
      </c>
      <c r="Y983" s="13">
        <v>1</v>
      </c>
    </row>
    <row r="984" spans="1:25" x14ac:dyDescent="0.3">
      <c r="A984" s="31" t="s">
        <v>1973</v>
      </c>
      <c r="B984" s="31" t="s">
        <v>1974</v>
      </c>
      <c r="C984" s="31" t="s">
        <v>14</v>
      </c>
      <c r="D984" s="31" t="s">
        <v>24</v>
      </c>
      <c r="E984" s="31">
        <v>47</v>
      </c>
      <c r="F984" s="31">
        <v>43</v>
      </c>
      <c r="G984" s="31">
        <v>7613.6</v>
      </c>
      <c r="H984" s="31">
        <v>357839.2</v>
      </c>
      <c r="I984" s="32">
        <v>45674</v>
      </c>
      <c r="J984" s="32">
        <v>45862</v>
      </c>
      <c r="K984" s="31" t="s">
        <v>16</v>
      </c>
      <c r="L984" s="33" t="s">
        <v>33</v>
      </c>
      <c r="M984" s="13" t="str">
        <f>PROPER(TRIM(SUBSTITUTE(B984,"###"," ")))</f>
        <v>Mention Pro</v>
      </c>
      <c r="N984" s="13" t="str">
        <f>PROPER(TRIM(SUBSTITUTE(C984,"###"," ")))</f>
        <v>Clothing</v>
      </c>
      <c r="O984" s="13" t="str">
        <f>PROPER(TRIM(SUBSTITUTE(D984,"###"," ")))</f>
        <v>Omni Suppliers</v>
      </c>
      <c r="P984" s="13" t="str">
        <f t="shared" si="105"/>
        <v>Mention Pro</v>
      </c>
      <c r="Q984" s="34" t="str">
        <f t="shared" si="106"/>
        <v>Clothing</v>
      </c>
      <c r="R984" s="13" t="str">
        <f t="shared" si="107"/>
        <v>Omni Suppliers</v>
      </c>
      <c r="S984" s="35">
        <f t="shared" si="108"/>
        <v>47</v>
      </c>
      <c r="T984" s="35">
        <f t="shared" si="109"/>
        <v>43</v>
      </c>
      <c r="U984" s="14">
        <f t="shared" si="110"/>
        <v>7613.6</v>
      </c>
      <c r="V984" s="14">
        <f t="shared" si="111"/>
        <v>357839.2</v>
      </c>
      <c r="W984" s="13" t="str">
        <v>In Stock</v>
      </c>
      <c r="X984" s="13" t="str">
        <v>No</v>
      </c>
      <c r="Y984" s="13">
        <v>0</v>
      </c>
    </row>
    <row r="985" spans="1:25" x14ac:dyDescent="0.3">
      <c r="A985" s="31" t="s">
        <v>1975</v>
      </c>
      <c r="B985" s="31" t="s">
        <v>1976</v>
      </c>
      <c r="C985" s="31" t="s">
        <v>14</v>
      </c>
      <c r="D985" s="31" t="s">
        <v>53</v>
      </c>
      <c r="E985" s="31">
        <v>27</v>
      </c>
      <c r="F985" s="31">
        <v>88</v>
      </c>
      <c r="G985" s="31">
        <v>12679.8</v>
      </c>
      <c r="H985" s="31">
        <v>342354.6</v>
      </c>
      <c r="I985" s="32">
        <v>45845</v>
      </c>
      <c r="J985" s="32">
        <v>45918</v>
      </c>
      <c r="K985" s="31" t="s">
        <v>29</v>
      </c>
      <c r="L985" s="33" t="s">
        <v>58</v>
      </c>
      <c r="M985" s="13" t="str">
        <f>PROPER(TRIM(SUBSTITUTE(B985,"###"," ")))</f>
        <v>Civil Max</v>
      </c>
      <c r="N985" s="13" t="str">
        <f>PROPER(TRIM(SUBSTITUTE(C985,"###"," ")))</f>
        <v>Clothing</v>
      </c>
      <c r="O985" s="13" t="str">
        <f>PROPER(TRIM(SUBSTITUTE(D985,"###"," ")))</f>
        <v>Abc Pvt Ltd</v>
      </c>
      <c r="P985" s="13" t="str">
        <f t="shared" si="105"/>
        <v>Civil Max</v>
      </c>
      <c r="Q985" s="34" t="str">
        <f t="shared" si="106"/>
        <v>Clothing</v>
      </c>
      <c r="R985" s="13" t="str">
        <f t="shared" si="107"/>
        <v>Abc Pvt Ltd</v>
      </c>
      <c r="S985" s="35">
        <f t="shared" si="108"/>
        <v>27</v>
      </c>
      <c r="T985" s="35">
        <f t="shared" si="109"/>
        <v>88</v>
      </c>
      <c r="U985" s="14">
        <f t="shared" si="110"/>
        <v>12679.8</v>
      </c>
      <c r="V985" s="14">
        <f t="shared" si="111"/>
        <v>342354.6</v>
      </c>
      <c r="W985" s="13" t="str">
        <v>Low Stock</v>
      </c>
      <c r="X985" s="13" t="str">
        <v>Yes</v>
      </c>
      <c r="Y985" s="13">
        <v>1</v>
      </c>
    </row>
    <row r="986" spans="1:25" x14ac:dyDescent="0.3">
      <c r="A986" s="31" t="s">
        <v>1977</v>
      </c>
      <c r="B986" s="31" t="s">
        <v>1978</v>
      </c>
      <c r="C986" s="31" t="s">
        <v>44</v>
      </c>
      <c r="D986" s="31" t="s">
        <v>15</v>
      </c>
      <c r="E986" s="31">
        <v>50</v>
      </c>
      <c r="F986" s="31">
        <v>40</v>
      </c>
      <c r="G986" s="31">
        <v>19623.3</v>
      </c>
      <c r="H986" s="31">
        <v>981165</v>
      </c>
      <c r="I986" s="32">
        <v>45835</v>
      </c>
      <c r="J986" s="32">
        <v>45913</v>
      </c>
      <c r="K986" s="31" t="s">
        <v>46</v>
      </c>
      <c r="L986" s="33" t="s">
        <v>30</v>
      </c>
      <c r="M986" s="13" t="str">
        <f>PROPER(TRIM(SUBSTITUTE(B986,"###"," ")))</f>
        <v>Share Pro</v>
      </c>
      <c r="N986" s="13" t="str">
        <f>PROPER(TRIM(SUBSTITUTE(C986,"###"," ")))</f>
        <v>Groceries</v>
      </c>
      <c r="O986" s="13" t="str">
        <f>PROPER(TRIM(SUBSTITUTE(D986,"###"," ")))</f>
        <v>Global Traders</v>
      </c>
      <c r="P986" s="13" t="str">
        <f t="shared" si="105"/>
        <v>Share Pro</v>
      </c>
      <c r="Q986" s="34" t="str">
        <f t="shared" si="106"/>
        <v>Groceries</v>
      </c>
      <c r="R986" s="13" t="str">
        <f t="shared" si="107"/>
        <v>Global Traders</v>
      </c>
      <c r="S986" s="35">
        <f t="shared" si="108"/>
        <v>50</v>
      </c>
      <c r="T986" s="35">
        <f t="shared" si="109"/>
        <v>40</v>
      </c>
      <c r="U986" s="14">
        <f t="shared" si="110"/>
        <v>19623.3</v>
      </c>
      <c r="V986" s="14">
        <f t="shared" si="111"/>
        <v>981165</v>
      </c>
      <c r="W986" s="13" t="str">
        <v>In Stock</v>
      </c>
      <c r="X986" s="13" t="str">
        <v>No</v>
      </c>
      <c r="Y986" s="13">
        <v>0</v>
      </c>
    </row>
    <row r="987" spans="1:25" x14ac:dyDescent="0.3">
      <c r="A987" s="31" t="s">
        <v>1979</v>
      </c>
      <c r="B987" s="31" t="s">
        <v>1980</v>
      </c>
      <c r="C987" s="31" t="s">
        <v>44</v>
      </c>
      <c r="D987" s="31" t="s">
        <v>24</v>
      </c>
      <c r="E987" s="31">
        <v>169</v>
      </c>
      <c r="F987" s="31">
        <v>57</v>
      </c>
      <c r="G987" s="31">
        <v>11883.51</v>
      </c>
      <c r="H987" s="31">
        <v>2008313.19</v>
      </c>
      <c r="I987" s="32">
        <v>45669</v>
      </c>
      <c r="J987" s="32">
        <v>45897</v>
      </c>
      <c r="K987" s="31" t="s">
        <v>25</v>
      </c>
      <c r="L987" s="33" t="s">
        <v>33</v>
      </c>
      <c r="M987" s="13" t="str">
        <f>PROPER(TRIM(SUBSTITUTE(B987,"###"," ")))</f>
        <v>Performance Lite</v>
      </c>
      <c r="N987" s="13" t="str">
        <f>PROPER(TRIM(SUBSTITUTE(C987,"###"," ")))</f>
        <v>Groceries</v>
      </c>
      <c r="O987" s="13" t="str">
        <f>PROPER(TRIM(SUBSTITUTE(D987,"###"," ")))</f>
        <v>Omni Suppliers</v>
      </c>
      <c r="P987" s="13" t="str">
        <f t="shared" si="105"/>
        <v>Performance Lite</v>
      </c>
      <c r="Q987" s="34" t="str">
        <f t="shared" si="106"/>
        <v>Groceries</v>
      </c>
      <c r="R987" s="13" t="str">
        <f t="shared" si="107"/>
        <v>Omni Suppliers</v>
      </c>
      <c r="S987" s="35">
        <f t="shared" si="108"/>
        <v>169</v>
      </c>
      <c r="T987" s="35">
        <f t="shared" si="109"/>
        <v>57</v>
      </c>
      <c r="U987" s="14">
        <f t="shared" si="110"/>
        <v>11883.51</v>
      </c>
      <c r="V987" s="14">
        <f t="shared" si="111"/>
        <v>2008313.19</v>
      </c>
      <c r="W987" s="13" t="str">
        <v>In Stock</v>
      </c>
      <c r="X987" s="13" t="str">
        <v>No</v>
      </c>
      <c r="Y987" s="13">
        <v>0</v>
      </c>
    </row>
    <row r="988" spans="1:25" x14ac:dyDescent="0.3">
      <c r="A988" s="31" t="s">
        <v>1981</v>
      </c>
      <c r="B988" s="31" t="s">
        <v>1982</v>
      </c>
      <c r="C988" s="31" t="s">
        <v>20</v>
      </c>
      <c r="D988" s="31" t="s">
        <v>53</v>
      </c>
      <c r="E988" s="31">
        <v>138</v>
      </c>
      <c r="F988" s="31">
        <v>80</v>
      </c>
      <c r="G988" s="31">
        <v>13511.99</v>
      </c>
      <c r="H988" s="31">
        <v>1864654.62</v>
      </c>
      <c r="I988" s="32">
        <v>45696</v>
      </c>
      <c r="J988" s="32">
        <v>45860</v>
      </c>
      <c r="K988" s="31" t="s">
        <v>16</v>
      </c>
      <c r="L988" s="33" t="s">
        <v>30</v>
      </c>
      <c r="M988" s="13" t="str">
        <f>PROPER(TRIM(SUBSTITUTE(B988,"###"," ")))</f>
        <v>Yes Lite</v>
      </c>
      <c r="N988" s="13" t="str">
        <f>PROPER(TRIM(SUBSTITUTE(C988,"###"," ")))</f>
        <v>Toys</v>
      </c>
      <c r="O988" s="13" t="str">
        <f>PROPER(TRIM(SUBSTITUTE(D988,"###"," ")))</f>
        <v>Abc Pvt Ltd</v>
      </c>
      <c r="P988" s="13" t="str">
        <f t="shared" si="105"/>
        <v>Yes Lite</v>
      </c>
      <c r="Q988" s="34" t="str">
        <f t="shared" si="106"/>
        <v>Toys</v>
      </c>
      <c r="R988" s="13" t="str">
        <f t="shared" si="107"/>
        <v>Abc Pvt Ltd</v>
      </c>
      <c r="S988" s="35">
        <f t="shared" si="108"/>
        <v>138</v>
      </c>
      <c r="T988" s="35">
        <f t="shared" si="109"/>
        <v>80</v>
      </c>
      <c r="U988" s="14">
        <f t="shared" si="110"/>
        <v>13511.99</v>
      </c>
      <c r="V988" s="14">
        <f t="shared" si="111"/>
        <v>1864654.6199999999</v>
      </c>
      <c r="W988" s="13" t="str">
        <v>In Stock</v>
      </c>
      <c r="X988" s="13" t="str">
        <v>No</v>
      </c>
      <c r="Y988" s="13">
        <v>0</v>
      </c>
    </row>
    <row r="989" spans="1:25" x14ac:dyDescent="0.3">
      <c r="A989" s="31" t="s">
        <v>1983</v>
      </c>
      <c r="B989" s="31" t="s">
        <v>1984</v>
      </c>
      <c r="C989" s="31" t="s">
        <v>28</v>
      </c>
      <c r="D989" s="31" t="s">
        <v>41</v>
      </c>
      <c r="E989" s="31">
        <v>119</v>
      </c>
      <c r="F989" s="31">
        <v>94</v>
      </c>
      <c r="G989" s="31">
        <v>3388.77</v>
      </c>
      <c r="H989" s="31">
        <v>403263.63</v>
      </c>
      <c r="I989" s="32">
        <v>45704</v>
      </c>
      <c r="J989" s="32">
        <v>45896</v>
      </c>
      <c r="K989" s="31" t="s">
        <v>29</v>
      </c>
      <c r="L989" s="33" t="s">
        <v>58</v>
      </c>
      <c r="M989" s="13" t="str">
        <f>PROPER(TRIM(SUBSTITUTE(B989,"###"," ")))</f>
        <v>Within Mini</v>
      </c>
      <c r="N989" s="13" t="str">
        <f>PROPER(TRIM(SUBSTITUTE(C989,"###"," ")))</f>
        <v>Furniture</v>
      </c>
      <c r="O989" s="13" t="str">
        <f>PROPER(TRIM(SUBSTITUTE(D989,"###"," ")))</f>
        <v>Quickstock</v>
      </c>
      <c r="P989" s="13" t="str">
        <f t="shared" si="105"/>
        <v>Within Mini</v>
      </c>
      <c r="Q989" s="34" t="str">
        <f t="shared" si="106"/>
        <v>Furniture</v>
      </c>
      <c r="R989" s="13" t="str">
        <f t="shared" si="107"/>
        <v>Quickstock</v>
      </c>
      <c r="S989" s="35">
        <f t="shared" si="108"/>
        <v>119</v>
      </c>
      <c r="T989" s="35">
        <f t="shared" si="109"/>
        <v>94</v>
      </c>
      <c r="U989" s="14">
        <f t="shared" si="110"/>
        <v>3388.77</v>
      </c>
      <c r="V989" s="14">
        <f t="shared" si="111"/>
        <v>403263.63</v>
      </c>
      <c r="W989" s="13" t="str">
        <v>In Stock</v>
      </c>
      <c r="X989" s="13" t="str">
        <v>No</v>
      </c>
      <c r="Y989" s="13">
        <v>0</v>
      </c>
    </row>
    <row r="990" spans="1:25" x14ac:dyDescent="0.3">
      <c r="A990" s="31" t="s">
        <v>1985</v>
      </c>
      <c r="B990" s="31" t="s">
        <v>1986</v>
      </c>
      <c r="C990" s="31" t="s">
        <v>20</v>
      </c>
      <c r="D990" s="31" t="s">
        <v>45</v>
      </c>
      <c r="E990" s="31">
        <v>86</v>
      </c>
      <c r="F990" s="31">
        <v>60</v>
      </c>
      <c r="G990" s="31">
        <v>12902.92</v>
      </c>
      <c r="H990" s="31">
        <v>1109651.1200000001</v>
      </c>
      <c r="I990" s="32">
        <v>45673</v>
      </c>
      <c r="J990" s="32">
        <v>45855</v>
      </c>
      <c r="K990" s="31" t="s">
        <v>25</v>
      </c>
      <c r="L990" s="33" t="s">
        <v>33</v>
      </c>
      <c r="M990" s="13" t="str">
        <f>PROPER(TRIM(SUBSTITUTE(B990,"###"," ")))</f>
        <v>Win X</v>
      </c>
      <c r="N990" s="13" t="str">
        <f>PROPER(TRIM(SUBSTITUTE(C990,"###"," ")))</f>
        <v>Toys</v>
      </c>
      <c r="O990" s="13" t="str">
        <f>PROPER(TRIM(SUBSTITUTE(D990,"###"," ")))</f>
        <v>Retailmart Inc</v>
      </c>
      <c r="P990" s="13" t="str">
        <f t="shared" si="105"/>
        <v>Win X</v>
      </c>
      <c r="Q990" s="34" t="str">
        <f t="shared" si="106"/>
        <v>Toys</v>
      </c>
      <c r="R990" s="13" t="str">
        <f t="shared" si="107"/>
        <v>Retailmart Inc</v>
      </c>
      <c r="S990" s="35">
        <f t="shared" si="108"/>
        <v>86</v>
      </c>
      <c r="T990" s="35">
        <f t="shared" si="109"/>
        <v>60</v>
      </c>
      <c r="U990" s="14">
        <f t="shared" si="110"/>
        <v>12902.92</v>
      </c>
      <c r="V990" s="14">
        <f t="shared" si="111"/>
        <v>1109651.1200000001</v>
      </c>
      <c r="W990" s="13" t="str">
        <v>In Stock</v>
      </c>
      <c r="X990" s="13" t="str">
        <v>No</v>
      </c>
      <c r="Y990" s="13">
        <v>0</v>
      </c>
    </row>
    <row r="991" spans="1:25" x14ac:dyDescent="0.3">
      <c r="A991" s="31" t="s">
        <v>1987</v>
      </c>
      <c r="B991" s="31" t="s">
        <v>1988</v>
      </c>
      <c r="C991" s="31" t="s">
        <v>44</v>
      </c>
      <c r="D991" s="31" t="s">
        <v>15</v>
      </c>
      <c r="E991" s="31">
        <v>181</v>
      </c>
      <c r="F991" s="31">
        <v>93</v>
      </c>
      <c r="G991" s="31">
        <v>11116.02</v>
      </c>
      <c r="H991" s="31">
        <v>2011999.62</v>
      </c>
      <c r="I991" s="32">
        <v>45764</v>
      </c>
      <c r="J991" s="32">
        <v>45857</v>
      </c>
      <c r="K991" s="31" t="s">
        <v>25</v>
      </c>
      <c r="L991" s="33" t="s">
        <v>17</v>
      </c>
      <c r="M991" s="13" t="str">
        <f>PROPER(TRIM(SUBSTITUTE(B991,"###"," ")))</f>
        <v>Site Max</v>
      </c>
      <c r="N991" s="13" t="str">
        <f>PROPER(TRIM(SUBSTITUTE(C991,"###"," ")))</f>
        <v>Groceries</v>
      </c>
      <c r="O991" s="13" t="str">
        <f>PROPER(TRIM(SUBSTITUTE(D991,"###"," ")))</f>
        <v>Global Traders</v>
      </c>
      <c r="P991" s="13" t="str">
        <f t="shared" si="105"/>
        <v>Site Max</v>
      </c>
      <c r="Q991" s="34" t="str">
        <f t="shared" si="106"/>
        <v>Groceries</v>
      </c>
      <c r="R991" s="13" t="str">
        <f t="shared" si="107"/>
        <v>Global Traders</v>
      </c>
      <c r="S991" s="35">
        <f t="shared" si="108"/>
        <v>181</v>
      </c>
      <c r="T991" s="35">
        <f t="shared" si="109"/>
        <v>93</v>
      </c>
      <c r="U991" s="14">
        <f t="shared" si="110"/>
        <v>11116.02</v>
      </c>
      <c r="V991" s="14">
        <f t="shared" si="111"/>
        <v>2011999.62</v>
      </c>
      <c r="W991" s="13" t="str">
        <v>In Stock</v>
      </c>
      <c r="X991" s="13" t="str">
        <v>No</v>
      </c>
      <c r="Y991" s="13">
        <v>0</v>
      </c>
    </row>
    <row r="992" spans="1:25" x14ac:dyDescent="0.3">
      <c r="A992" s="31" t="s">
        <v>1989</v>
      </c>
      <c r="B992" s="31" t="s">
        <v>1968</v>
      </c>
      <c r="C992" s="31" t="s">
        <v>28</v>
      </c>
      <c r="D992" s="31" t="s">
        <v>24</v>
      </c>
      <c r="E992" s="31">
        <v>3</v>
      </c>
      <c r="F992" s="31">
        <v>84</v>
      </c>
      <c r="G992" s="31">
        <v>3628.15</v>
      </c>
      <c r="H992" s="31">
        <v>10884.45</v>
      </c>
      <c r="I992" s="32">
        <v>45673</v>
      </c>
      <c r="J992" s="32">
        <v>45884</v>
      </c>
      <c r="K992" s="31" t="s">
        <v>54</v>
      </c>
      <c r="L992" s="33" t="s">
        <v>21</v>
      </c>
      <c r="M992" s="13" t="str">
        <f>PROPER(TRIM(SUBSTITUTE(B992,"###"," ")))</f>
        <v>Argue Pro</v>
      </c>
      <c r="N992" s="13" t="str">
        <f>PROPER(TRIM(SUBSTITUTE(C992,"###"," ")))</f>
        <v>Furniture</v>
      </c>
      <c r="O992" s="13" t="str">
        <f>PROPER(TRIM(SUBSTITUTE(D992,"###"," ")))</f>
        <v>Omni Suppliers</v>
      </c>
      <c r="P992" s="13" t="str">
        <f t="shared" si="105"/>
        <v>Argue Pro</v>
      </c>
      <c r="Q992" s="34" t="str">
        <f t="shared" si="106"/>
        <v>Furniture</v>
      </c>
      <c r="R992" s="13" t="str">
        <f t="shared" si="107"/>
        <v>Omni Suppliers</v>
      </c>
      <c r="S992" s="35">
        <f t="shared" si="108"/>
        <v>3</v>
      </c>
      <c r="T992" s="35">
        <f t="shared" si="109"/>
        <v>84</v>
      </c>
      <c r="U992" s="14">
        <f t="shared" si="110"/>
        <v>3628.15</v>
      </c>
      <c r="V992" s="14">
        <f t="shared" si="111"/>
        <v>10884.45</v>
      </c>
      <c r="W992" s="13" t="str">
        <v>Low Stock</v>
      </c>
      <c r="X992" s="13" t="str">
        <v>Yes</v>
      </c>
      <c r="Y992" s="13">
        <v>1</v>
      </c>
    </row>
    <row r="993" spans="1:25" x14ac:dyDescent="0.3">
      <c r="A993" s="31" t="s">
        <v>1990</v>
      </c>
      <c r="B993" s="31" t="s">
        <v>963</v>
      </c>
      <c r="C993" s="31" t="s">
        <v>20</v>
      </c>
      <c r="D993" s="31" t="s">
        <v>24</v>
      </c>
      <c r="E993" s="31">
        <v>92</v>
      </c>
      <c r="F993" s="31">
        <v>65</v>
      </c>
      <c r="G993" s="31">
        <v>3436.08</v>
      </c>
      <c r="H993" s="31">
        <v>316119.36</v>
      </c>
      <c r="I993" s="32">
        <v>45718</v>
      </c>
      <c r="J993" s="32">
        <v>45937</v>
      </c>
      <c r="K993" s="31" t="s">
        <v>29</v>
      </c>
      <c r="L993" s="33" t="s">
        <v>33</v>
      </c>
      <c r="M993" s="13" t="str">
        <f>PROPER(TRIM(SUBSTITUTE(B993,"###"," ")))</f>
        <v>A Plus</v>
      </c>
      <c r="N993" s="13" t="str">
        <f>PROPER(TRIM(SUBSTITUTE(C993,"###"," ")))</f>
        <v>Toys</v>
      </c>
      <c r="O993" s="13" t="str">
        <f>PROPER(TRIM(SUBSTITUTE(D993,"###"," ")))</f>
        <v>Omni Suppliers</v>
      </c>
      <c r="P993" s="13" t="str">
        <f t="shared" si="105"/>
        <v>A Plus</v>
      </c>
      <c r="Q993" s="34" t="str">
        <f t="shared" si="106"/>
        <v>Toys</v>
      </c>
      <c r="R993" s="13" t="str">
        <f t="shared" si="107"/>
        <v>Omni Suppliers</v>
      </c>
      <c r="S993" s="35">
        <f t="shared" si="108"/>
        <v>92</v>
      </c>
      <c r="T993" s="35">
        <f t="shared" si="109"/>
        <v>65</v>
      </c>
      <c r="U993" s="14">
        <f t="shared" si="110"/>
        <v>3436.08</v>
      </c>
      <c r="V993" s="14">
        <f t="shared" si="111"/>
        <v>316119.36</v>
      </c>
      <c r="W993" s="13" t="str">
        <v>In Stock</v>
      </c>
      <c r="X993" s="13" t="str">
        <v>No</v>
      </c>
      <c r="Y993" s="13">
        <v>0</v>
      </c>
    </row>
    <row r="994" spans="1:25" x14ac:dyDescent="0.3">
      <c r="A994" s="31" t="s">
        <v>1991</v>
      </c>
      <c r="B994" s="31" t="s">
        <v>1992</v>
      </c>
      <c r="C994" s="31" t="s">
        <v>14</v>
      </c>
      <c r="D994" s="31" t="s">
        <v>45</v>
      </c>
      <c r="E994" s="31">
        <v>111</v>
      </c>
      <c r="F994" s="31">
        <v>52</v>
      </c>
      <c r="G994" s="31">
        <v>12213.46</v>
      </c>
      <c r="H994" s="31">
        <v>1355694.06</v>
      </c>
      <c r="I994" s="32">
        <v>45733</v>
      </c>
      <c r="J994" s="32">
        <v>45909</v>
      </c>
      <c r="K994" s="31" t="s">
        <v>54</v>
      </c>
      <c r="L994" s="33" t="s">
        <v>33</v>
      </c>
      <c r="M994" s="13" t="str">
        <f>PROPER(TRIM(SUBSTITUTE(B994,"###"," ")))</f>
        <v>Clearly Lite</v>
      </c>
      <c r="N994" s="13" t="str">
        <f>PROPER(TRIM(SUBSTITUTE(C994,"###"," ")))</f>
        <v>Clothing</v>
      </c>
      <c r="O994" s="13" t="str">
        <f>PROPER(TRIM(SUBSTITUTE(D994,"###"," ")))</f>
        <v>Retailmart Inc</v>
      </c>
      <c r="P994" s="13" t="str">
        <f t="shared" si="105"/>
        <v>Clearly Lite</v>
      </c>
      <c r="Q994" s="34" t="str">
        <f t="shared" si="106"/>
        <v>Clothing</v>
      </c>
      <c r="R994" s="13" t="str">
        <f t="shared" si="107"/>
        <v>Retailmart Inc</v>
      </c>
      <c r="S994" s="35">
        <f t="shared" si="108"/>
        <v>111</v>
      </c>
      <c r="T994" s="35">
        <f t="shared" si="109"/>
        <v>52</v>
      </c>
      <c r="U994" s="14">
        <f t="shared" si="110"/>
        <v>12213.46</v>
      </c>
      <c r="V994" s="14">
        <f t="shared" si="111"/>
        <v>1355694.0599999998</v>
      </c>
      <c r="W994" s="13" t="str">
        <v>In Stock</v>
      </c>
      <c r="X994" s="13" t="str">
        <v>No</v>
      </c>
      <c r="Y994" s="13">
        <v>0</v>
      </c>
    </row>
    <row r="995" spans="1:25" x14ac:dyDescent="0.3">
      <c r="A995" s="31" t="s">
        <v>1993</v>
      </c>
      <c r="B995" s="31" t="s">
        <v>1994</v>
      </c>
      <c r="C995" s="31" t="s">
        <v>44</v>
      </c>
      <c r="D995" s="31" t="s">
        <v>41</v>
      </c>
      <c r="E995" s="31">
        <v>11</v>
      </c>
      <c r="F995" s="31">
        <v>59</v>
      </c>
      <c r="G995" s="31">
        <v>16066.08</v>
      </c>
      <c r="H995" s="31">
        <v>176726.88</v>
      </c>
      <c r="I995" s="32">
        <v>45849</v>
      </c>
      <c r="J995" s="32">
        <v>45879</v>
      </c>
      <c r="K995" s="31" t="s">
        <v>25</v>
      </c>
      <c r="L995" s="33" t="s">
        <v>17</v>
      </c>
      <c r="M995" s="13" t="str">
        <f>PROPER(TRIM(SUBSTITUTE(B995,"###"," ")))</f>
        <v>Heart Max</v>
      </c>
      <c r="N995" s="13" t="str">
        <f>PROPER(TRIM(SUBSTITUTE(C995,"###"," ")))</f>
        <v>Groceries</v>
      </c>
      <c r="O995" s="13" t="str">
        <f>PROPER(TRIM(SUBSTITUTE(D995,"###"," ")))</f>
        <v>Quickstock</v>
      </c>
      <c r="P995" s="13" t="str">
        <f t="shared" si="105"/>
        <v>Heart Max</v>
      </c>
      <c r="Q995" s="34" t="str">
        <f t="shared" si="106"/>
        <v>Groceries</v>
      </c>
      <c r="R995" s="13" t="str">
        <f t="shared" si="107"/>
        <v>Quickstock</v>
      </c>
      <c r="S995" s="35">
        <f t="shared" si="108"/>
        <v>11</v>
      </c>
      <c r="T995" s="35">
        <f t="shared" si="109"/>
        <v>59</v>
      </c>
      <c r="U995" s="14">
        <f t="shared" si="110"/>
        <v>16066.08</v>
      </c>
      <c r="V995" s="14">
        <f t="shared" si="111"/>
        <v>176726.88</v>
      </c>
      <c r="W995" s="13" t="str">
        <v>Low Stock</v>
      </c>
      <c r="X995" s="13" t="str">
        <v>Yes</v>
      </c>
      <c r="Y995" s="13">
        <v>1</v>
      </c>
    </row>
    <row r="996" spans="1:25" x14ac:dyDescent="0.3">
      <c r="A996" s="31" t="s">
        <v>1995</v>
      </c>
      <c r="B996" s="31" t="s">
        <v>1996</v>
      </c>
      <c r="C996" s="31" t="s">
        <v>20</v>
      </c>
      <c r="D996" s="31" t="s">
        <v>53</v>
      </c>
      <c r="E996" s="31">
        <v>165</v>
      </c>
      <c r="F996" s="31">
        <v>22</v>
      </c>
      <c r="G996" s="31">
        <v>12798.69</v>
      </c>
      <c r="H996" s="31">
        <v>2111783.85</v>
      </c>
      <c r="I996" s="32">
        <v>45830</v>
      </c>
      <c r="J996" s="32">
        <v>45859</v>
      </c>
      <c r="K996" s="31" t="s">
        <v>29</v>
      </c>
      <c r="L996" s="33" t="s">
        <v>30</v>
      </c>
      <c r="M996" s="13" t="str">
        <f>PROPER(TRIM(SUBSTITUTE(B996,"###"," ")))</f>
        <v>Week Pro</v>
      </c>
      <c r="N996" s="13" t="str">
        <f>PROPER(TRIM(SUBSTITUTE(C996,"###"," ")))</f>
        <v>Toys</v>
      </c>
      <c r="O996" s="13" t="str">
        <f>PROPER(TRIM(SUBSTITUTE(D996,"###"," ")))</f>
        <v>Abc Pvt Ltd</v>
      </c>
      <c r="P996" s="13" t="str">
        <f t="shared" si="105"/>
        <v>Week Pro</v>
      </c>
      <c r="Q996" s="34" t="str">
        <f t="shared" si="106"/>
        <v>Toys</v>
      </c>
      <c r="R996" s="13" t="str">
        <f t="shared" si="107"/>
        <v>Abc Pvt Ltd</v>
      </c>
      <c r="S996" s="35">
        <f t="shared" si="108"/>
        <v>165</v>
      </c>
      <c r="T996" s="35">
        <f t="shared" si="109"/>
        <v>22</v>
      </c>
      <c r="U996" s="14">
        <f t="shared" si="110"/>
        <v>12798.69</v>
      </c>
      <c r="V996" s="14">
        <f t="shared" si="111"/>
        <v>2111783.85</v>
      </c>
      <c r="W996" s="13" t="str">
        <v>In Stock</v>
      </c>
      <c r="X996" s="13" t="str">
        <v>No</v>
      </c>
      <c r="Y996" s="13">
        <v>0</v>
      </c>
    </row>
    <row r="997" spans="1:25" x14ac:dyDescent="0.3">
      <c r="A997" s="31" t="s">
        <v>1997</v>
      </c>
      <c r="B997" s="31" t="s">
        <v>1998</v>
      </c>
      <c r="C997" s="31" t="s">
        <v>40</v>
      </c>
      <c r="D997" s="31" t="s">
        <v>53</v>
      </c>
      <c r="E997" s="31">
        <v>93</v>
      </c>
      <c r="F997" s="31">
        <v>32</v>
      </c>
      <c r="G997" s="31">
        <v>3116.14</v>
      </c>
      <c r="H997" s="31">
        <v>289801.02</v>
      </c>
      <c r="I997" s="32">
        <v>45690</v>
      </c>
      <c r="J997" s="32">
        <v>45893</v>
      </c>
      <c r="K997" s="31" t="s">
        <v>57</v>
      </c>
      <c r="L997" s="33" t="s">
        <v>21</v>
      </c>
      <c r="M997" s="13" t="str">
        <f>PROPER(TRIM(SUBSTITUTE(B997,"###"," ")))</f>
        <v>Physical X</v>
      </c>
      <c r="N997" s="13" t="str">
        <f>PROPER(TRIM(SUBSTITUTE(C997,"###"," ")))</f>
        <v>Electronics</v>
      </c>
      <c r="O997" s="13" t="str">
        <f>PROPER(TRIM(SUBSTITUTE(D997,"###"," ")))</f>
        <v>Abc Pvt Ltd</v>
      </c>
      <c r="P997" s="13" t="str">
        <f t="shared" si="105"/>
        <v>Physical X</v>
      </c>
      <c r="Q997" s="34" t="str">
        <f t="shared" si="106"/>
        <v>Electronics</v>
      </c>
      <c r="R997" s="13" t="str">
        <f t="shared" si="107"/>
        <v>Abc Pvt Ltd</v>
      </c>
      <c r="S997" s="35">
        <f t="shared" si="108"/>
        <v>93</v>
      </c>
      <c r="T997" s="35">
        <f t="shared" si="109"/>
        <v>32</v>
      </c>
      <c r="U997" s="14">
        <f t="shared" si="110"/>
        <v>3116.14</v>
      </c>
      <c r="V997" s="14">
        <f t="shared" si="111"/>
        <v>289801.01999999996</v>
      </c>
      <c r="W997" s="13" t="str">
        <v>In Stock</v>
      </c>
      <c r="X997" s="13" t="str">
        <v>No</v>
      </c>
      <c r="Y997" s="13">
        <v>0</v>
      </c>
    </row>
    <row r="998" spans="1:25" x14ac:dyDescent="0.3">
      <c r="A998" s="31" t="s">
        <v>2001</v>
      </c>
      <c r="B998" s="31" t="s">
        <v>2002</v>
      </c>
      <c r="C998" s="31" t="s">
        <v>20</v>
      </c>
      <c r="D998" s="31" t="s">
        <v>24</v>
      </c>
      <c r="E998" s="31">
        <v>28</v>
      </c>
      <c r="F998" s="31">
        <v>59</v>
      </c>
      <c r="G998" s="31">
        <v>4654.3500000000004</v>
      </c>
      <c r="H998" s="31">
        <v>130321.8</v>
      </c>
      <c r="I998" s="32">
        <v>45758</v>
      </c>
      <c r="J998" s="32">
        <v>45921</v>
      </c>
      <c r="K998" s="31" t="s">
        <v>25</v>
      </c>
      <c r="L998" s="33" t="s">
        <v>17</v>
      </c>
      <c r="M998" s="13" t="str">
        <f>PROPER(TRIM(SUBSTITUTE(B998,"###"," ")))</f>
        <v>Charge Pro</v>
      </c>
      <c r="N998" s="13" t="str">
        <f>PROPER(TRIM(SUBSTITUTE(C998,"###"," ")))</f>
        <v>Toys</v>
      </c>
      <c r="O998" s="13" t="str">
        <f>PROPER(TRIM(SUBSTITUTE(D998,"###"," ")))</f>
        <v>Omni Suppliers</v>
      </c>
      <c r="P998" s="13" t="str">
        <f t="shared" si="105"/>
        <v>Charge Pro</v>
      </c>
      <c r="Q998" s="34" t="str">
        <f t="shared" si="106"/>
        <v>Toys</v>
      </c>
      <c r="R998" s="13" t="str">
        <f t="shared" si="107"/>
        <v>Omni Suppliers</v>
      </c>
      <c r="S998" s="35">
        <f t="shared" si="108"/>
        <v>28</v>
      </c>
      <c r="T998" s="35">
        <f t="shared" si="109"/>
        <v>59</v>
      </c>
      <c r="U998" s="14">
        <f t="shared" si="110"/>
        <v>4654.3500000000004</v>
      </c>
      <c r="V998" s="14">
        <f t="shared" si="111"/>
        <v>130321.80000000002</v>
      </c>
      <c r="W998" s="13" t="str">
        <v>Low Stock</v>
      </c>
      <c r="X998" s="13" t="str">
        <v>Yes</v>
      </c>
      <c r="Y998" s="13">
        <v>1</v>
      </c>
    </row>
    <row r="999" spans="1:25" x14ac:dyDescent="0.3">
      <c r="A999" s="31" t="s">
        <v>2003</v>
      </c>
      <c r="B999" s="31" t="s">
        <v>161</v>
      </c>
      <c r="C999" s="31" t="s">
        <v>40</v>
      </c>
      <c r="D999" s="31" t="s">
        <v>53</v>
      </c>
      <c r="E999" s="31">
        <v>6</v>
      </c>
      <c r="F999" s="31">
        <v>99</v>
      </c>
      <c r="G999" s="31">
        <v>17266.79</v>
      </c>
      <c r="H999" s="31">
        <v>103600.74</v>
      </c>
      <c r="I999" s="32">
        <v>45834</v>
      </c>
      <c r="J999" s="32">
        <v>45906</v>
      </c>
      <c r="K999" s="31" t="s">
        <v>25</v>
      </c>
      <c r="L999" s="33" t="s">
        <v>58</v>
      </c>
      <c r="M999" s="13" t="str">
        <f>PROPER(TRIM(SUBSTITUTE(B999,"###"," ")))</f>
        <v>Name X</v>
      </c>
      <c r="N999" s="13" t="str">
        <f>PROPER(TRIM(SUBSTITUTE(C999,"###"," ")))</f>
        <v>Electronics</v>
      </c>
      <c r="O999" s="13" t="str">
        <f>PROPER(TRIM(SUBSTITUTE(D999,"###"," ")))</f>
        <v>Abc Pvt Ltd</v>
      </c>
      <c r="P999" s="13" t="str">
        <f t="shared" si="105"/>
        <v>Name X</v>
      </c>
      <c r="Q999" s="34" t="str">
        <f t="shared" si="106"/>
        <v>Electronics</v>
      </c>
      <c r="R999" s="13" t="str">
        <f t="shared" si="107"/>
        <v>Abc Pvt Ltd</v>
      </c>
      <c r="S999" s="35">
        <f t="shared" si="108"/>
        <v>6</v>
      </c>
      <c r="T999" s="35">
        <f t="shared" si="109"/>
        <v>99</v>
      </c>
      <c r="U999" s="14">
        <f t="shared" si="110"/>
        <v>17266.79</v>
      </c>
      <c r="V999" s="14">
        <f t="shared" si="111"/>
        <v>103600.74</v>
      </c>
      <c r="W999" s="13" t="str">
        <v>Low Stock</v>
      </c>
      <c r="X999" s="13" t="str">
        <v>Yes</v>
      </c>
      <c r="Y999" s="13">
        <v>1</v>
      </c>
    </row>
    <row r="1000" spans="1:25" x14ac:dyDescent="0.3">
      <c r="A1000" s="31" t="s">
        <v>2004</v>
      </c>
      <c r="B1000" s="31" t="s">
        <v>2005</v>
      </c>
      <c r="C1000" s="31" t="s">
        <v>28</v>
      </c>
      <c r="D1000" s="31" t="s">
        <v>45</v>
      </c>
      <c r="E1000" s="31">
        <v>183</v>
      </c>
      <c r="F1000" s="31">
        <v>67</v>
      </c>
      <c r="G1000" s="31">
        <v>7540.05</v>
      </c>
      <c r="H1000" s="31">
        <v>1379829.15</v>
      </c>
      <c r="I1000" s="32">
        <v>45802</v>
      </c>
      <c r="J1000" s="32">
        <v>45900</v>
      </c>
      <c r="K1000" s="31" t="s">
        <v>25</v>
      </c>
      <c r="L1000" s="33" t="s">
        <v>21</v>
      </c>
      <c r="M1000" s="13" t="str">
        <f>PROPER(TRIM(SUBSTITUTE(B1000,"###"," ")))</f>
        <v>Her Mini</v>
      </c>
      <c r="N1000" s="13" t="str">
        <f>PROPER(TRIM(SUBSTITUTE(C1000,"###"," ")))</f>
        <v>Furniture</v>
      </c>
      <c r="O1000" s="13" t="str">
        <f>PROPER(TRIM(SUBSTITUTE(D1000,"###"," ")))</f>
        <v>Retailmart Inc</v>
      </c>
      <c r="P1000" s="13" t="str">
        <f t="shared" si="105"/>
        <v>Her Mini</v>
      </c>
      <c r="Q1000" s="34" t="str">
        <f t="shared" si="106"/>
        <v>Furniture</v>
      </c>
      <c r="R1000" s="13" t="str">
        <f t="shared" si="107"/>
        <v>Retailmart Inc</v>
      </c>
      <c r="S1000" s="35">
        <f t="shared" si="108"/>
        <v>183</v>
      </c>
      <c r="T1000" s="35">
        <f t="shared" si="109"/>
        <v>67</v>
      </c>
      <c r="U1000" s="14">
        <f t="shared" si="110"/>
        <v>7540.05</v>
      </c>
      <c r="V1000" s="14">
        <f t="shared" si="111"/>
        <v>1379829.1500000001</v>
      </c>
      <c r="W1000" s="13" t="str">
        <v>In Stock</v>
      </c>
      <c r="X1000" s="13" t="str">
        <v>No</v>
      </c>
      <c r="Y1000" s="13">
        <v>0</v>
      </c>
    </row>
    <row r="1001" spans="1:25" x14ac:dyDescent="0.3">
      <c r="A1001" s="31" t="s">
        <v>2006</v>
      </c>
      <c r="B1001" s="31" t="s">
        <v>2007</v>
      </c>
      <c r="C1001" s="31" t="s">
        <v>44</v>
      </c>
      <c r="D1001" s="31" t="s">
        <v>41</v>
      </c>
      <c r="E1001" s="31">
        <v>87</v>
      </c>
      <c r="F1001" s="31">
        <v>92</v>
      </c>
      <c r="G1001" s="31">
        <v>19944.900000000001</v>
      </c>
      <c r="H1001" s="31">
        <v>1735206.3</v>
      </c>
      <c r="I1001" s="32">
        <v>45683</v>
      </c>
      <c r="J1001" s="32">
        <v>45925</v>
      </c>
      <c r="K1001" s="31" t="s">
        <v>54</v>
      </c>
      <c r="L1001" s="33" t="s">
        <v>21</v>
      </c>
      <c r="M1001" s="13" t="str">
        <f>PROPER(TRIM(SUBSTITUTE(B1001,"###"," ")))</f>
        <v>Away Mini</v>
      </c>
      <c r="N1001" s="13" t="str">
        <f>PROPER(TRIM(SUBSTITUTE(C1001,"###"," ")))</f>
        <v>Groceries</v>
      </c>
      <c r="O1001" s="13" t="str">
        <f>PROPER(TRIM(SUBSTITUTE(D1001,"###"," ")))</f>
        <v>Quickstock</v>
      </c>
      <c r="P1001" s="13" t="str">
        <f t="shared" si="105"/>
        <v>Away Mini</v>
      </c>
      <c r="Q1001" s="34" t="str">
        <f t="shared" si="106"/>
        <v>Groceries</v>
      </c>
      <c r="R1001" s="13" t="str">
        <f t="shared" si="107"/>
        <v>Quickstock</v>
      </c>
      <c r="S1001" s="35">
        <f t="shared" si="108"/>
        <v>87</v>
      </c>
      <c r="T1001" s="35">
        <f t="shared" si="109"/>
        <v>92</v>
      </c>
      <c r="U1001" s="14">
        <f t="shared" si="110"/>
        <v>19944.900000000001</v>
      </c>
      <c r="V1001" s="14">
        <f t="shared" si="111"/>
        <v>1735206.3</v>
      </c>
      <c r="W1001" s="13" t="str">
        <v>Low Stock</v>
      </c>
      <c r="X1001" s="13" t="str">
        <v>Yes</v>
      </c>
      <c r="Y1001" s="13">
        <v>1</v>
      </c>
    </row>
    <row r="1002" spans="1:25" x14ac:dyDescent="0.3">
      <c r="A1002" s="31" t="s">
        <v>2008</v>
      </c>
      <c r="B1002" s="31" t="s">
        <v>2009</v>
      </c>
      <c r="C1002" s="31" t="s">
        <v>44</v>
      </c>
      <c r="D1002" s="31" t="s">
        <v>45</v>
      </c>
      <c r="E1002" s="31">
        <v>36</v>
      </c>
      <c r="F1002" s="31">
        <v>76</v>
      </c>
      <c r="G1002" s="31">
        <v>9326.94</v>
      </c>
      <c r="H1002" s="31">
        <v>335769.84</v>
      </c>
      <c r="I1002" s="32">
        <v>45689</v>
      </c>
      <c r="J1002" s="32">
        <v>45891</v>
      </c>
      <c r="K1002" s="13"/>
      <c r="L1002" s="33" t="s">
        <v>30</v>
      </c>
      <c r="M1002" s="13" t="str">
        <f>PROPER(TRIM(SUBSTITUTE(B1002,"###"," ")))</f>
        <v>Glass Pro</v>
      </c>
      <c r="N1002" s="13" t="str">
        <f>PROPER(TRIM(SUBSTITUTE(C1002,"###"," ")))</f>
        <v>Groceries</v>
      </c>
      <c r="O1002" s="13" t="str">
        <f>PROPER(TRIM(SUBSTITUTE(D1002,"###"," ")))</f>
        <v>Retailmart Inc</v>
      </c>
      <c r="P1002" s="13" t="str">
        <f t="shared" si="105"/>
        <v>Glass Pro</v>
      </c>
      <c r="Q1002" s="34" t="str">
        <f t="shared" si="106"/>
        <v>Groceries</v>
      </c>
      <c r="R1002" s="13" t="str">
        <f t="shared" si="107"/>
        <v>Retailmart Inc</v>
      </c>
      <c r="S1002" s="35">
        <f t="shared" si="108"/>
        <v>36</v>
      </c>
      <c r="T1002" s="35">
        <f t="shared" si="109"/>
        <v>76</v>
      </c>
      <c r="U1002" s="14">
        <f t="shared" si="110"/>
        <v>9326.94</v>
      </c>
      <c r="V1002" s="14">
        <f t="shared" si="111"/>
        <v>335769.84</v>
      </c>
      <c r="W1002" s="13" t="str">
        <v>Low Stock</v>
      </c>
      <c r="X1002" s="13" t="str">
        <v>Yes</v>
      </c>
      <c r="Y1002" s="13">
        <v>1</v>
      </c>
    </row>
    <row r="1003" spans="1:25" x14ac:dyDescent="0.3">
      <c r="A1003" s="31" t="s">
        <v>2010</v>
      </c>
      <c r="B1003" s="31" t="s">
        <v>2011</v>
      </c>
      <c r="C1003" s="31" t="s">
        <v>28</v>
      </c>
      <c r="D1003" s="31" t="s">
        <v>24</v>
      </c>
      <c r="E1003" s="31">
        <v>109</v>
      </c>
      <c r="F1003" s="31">
        <v>39</v>
      </c>
      <c r="G1003" s="31">
        <v>6982.77</v>
      </c>
      <c r="H1003" s="31">
        <v>761121.93</v>
      </c>
      <c r="I1003" s="32">
        <v>45744</v>
      </c>
      <c r="J1003" s="32">
        <v>45893</v>
      </c>
      <c r="K1003" s="31" t="s">
        <v>54</v>
      </c>
      <c r="L1003" s="33" t="s">
        <v>30</v>
      </c>
      <c r="M1003" s="13" t="str">
        <f>PROPER(TRIM(SUBSTITUTE(B1003,"###"," ")))</f>
        <v>Shoulder Plus</v>
      </c>
      <c r="N1003" s="13" t="str">
        <f>PROPER(TRIM(SUBSTITUTE(C1003,"###"," ")))</f>
        <v>Furniture</v>
      </c>
      <c r="O1003" s="13" t="str">
        <f>PROPER(TRIM(SUBSTITUTE(D1003,"###"," ")))</f>
        <v>Omni Suppliers</v>
      </c>
      <c r="P1003" s="13" t="str">
        <f t="shared" si="105"/>
        <v>Shoulder Plus</v>
      </c>
      <c r="Q1003" s="34" t="str">
        <f t="shared" si="106"/>
        <v>Furniture</v>
      </c>
      <c r="R1003" s="13" t="str">
        <f t="shared" si="107"/>
        <v>Omni Suppliers</v>
      </c>
      <c r="S1003" s="35">
        <f t="shared" si="108"/>
        <v>109</v>
      </c>
      <c r="T1003" s="35">
        <f t="shared" si="109"/>
        <v>39</v>
      </c>
      <c r="U1003" s="14">
        <f t="shared" si="110"/>
        <v>6982.77</v>
      </c>
      <c r="V1003" s="14">
        <f t="shared" si="111"/>
        <v>761121.93</v>
      </c>
      <c r="W1003" s="13" t="str">
        <v>In Stock</v>
      </c>
      <c r="X1003" s="13" t="str">
        <v>No</v>
      </c>
      <c r="Y1003" s="13">
        <v>0</v>
      </c>
    </row>
    <row r="1004" spans="1:25" x14ac:dyDescent="0.3">
      <c r="A1004" s="31" t="s">
        <v>2012</v>
      </c>
      <c r="B1004" s="31" t="s">
        <v>2013</v>
      </c>
      <c r="C1004" s="31" t="s">
        <v>20</v>
      </c>
      <c r="D1004" s="31" t="s">
        <v>15</v>
      </c>
      <c r="E1004" s="13"/>
      <c r="F1004" s="31">
        <v>68</v>
      </c>
      <c r="G1004" s="31">
        <v>13402.71</v>
      </c>
      <c r="H1004" s="13"/>
      <c r="I1004" s="32">
        <v>45686</v>
      </c>
      <c r="J1004" s="32">
        <v>45896</v>
      </c>
      <c r="K1004" s="31" t="s">
        <v>46</v>
      </c>
      <c r="L1004" s="33" t="s">
        <v>17</v>
      </c>
      <c r="M1004" s="13" t="str">
        <f>PROPER(TRIM(SUBSTITUTE(B1004,"###"," ")))</f>
        <v>Development Pro</v>
      </c>
      <c r="N1004" s="13" t="str">
        <f>PROPER(TRIM(SUBSTITUTE(C1004,"###"," ")))</f>
        <v>Toys</v>
      </c>
      <c r="O1004" s="13" t="str">
        <f>PROPER(TRIM(SUBSTITUTE(D1004,"###"," ")))</f>
        <v>Global Traders</v>
      </c>
      <c r="P1004" s="13" t="str">
        <f t="shared" si="105"/>
        <v>Development Pro</v>
      </c>
      <c r="Q1004" s="34" t="str">
        <f t="shared" si="106"/>
        <v>Toys</v>
      </c>
      <c r="R1004" s="13" t="str">
        <f t="shared" si="107"/>
        <v>Global Traders</v>
      </c>
      <c r="S1004" s="35">
        <f t="shared" si="108"/>
        <v>0</v>
      </c>
      <c r="T1004" s="35">
        <f t="shared" si="109"/>
        <v>68</v>
      </c>
      <c r="U1004" s="14">
        <f t="shared" si="110"/>
        <v>13402.71</v>
      </c>
      <c r="V1004" s="14">
        <f t="shared" si="111"/>
        <v>0</v>
      </c>
      <c r="W1004" s="13" t="str">
        <v>Out of Stock</v>
      </c>
      <c r="X1004" s="13" t="str">
        <v>Yes</v>
      </c>
      <c r="Y1004" s="13">
        <v>1</v>
      </c>
    </row>
    <row r="1005" spans="1:25" x14ac:dyDescent="0.3">
      <c r="A1005" s="31" t="s">
        <v>2014</v>
      </c>
      <c r="B1005" s="31" t="s">
        <v>2015</v>
      </c>
      <c r="C1005" s="31" t="s">
        <v>28</v>
      </c>
      <c r="D1005" s="31" t="s">
        <v>15</v>
      </c>
      <c r="E1005" s="31">
        <v>93</v>
      </c>
      <c r="F1005" s="13"/>
      <c r="G1005" s="31">
        <v>1747.81</v>
      </c>
      <c r="H1005" s="31">
        <v>162546.32999999999</v>
      </c>
      <c r="I1005" s="32">
        <v>45753</v>
      </c>
      <c r="J1005" s="32">
        <v>45930</v>
      </c>
      <c r="K1005" s="31" t="s">
        <v>54</v>
      </c>
      <c r="L1005" s="33" t="s">
        <v>17</v>
      </c>
      <c r="M1005" s="13" t="str">
        <f>PROPER(TRIM(SUBSTITUTE(B1005,"###"," ")))</f>
        <v>Career X</v>
      </c>
      <c r="N1005" s="13" t="str">
        <f>PROPER(TRIM(SUBSTITUTE(C1005,"###"," ")))</f>
        <v>Furniture</v>
      </c>
      <c r="O1005" s="13" t="str">
        <f>PROPER(TRIM(SUBSTITUTE(D1005,"###"," ")))</f>
        <v>Global Traders</v>
      </c>
      <c r="P1005" s="13" t="str">
        <f t="shared" si="105"/>
        <v>Career X</v>
      </c>
      <c r="Q1005" s="34" t="str">
        <f t="shared" si="106"/>
        <v>Furniture</v>
      </c>
      <c r="R1005" s="13" t="str">
        <f t="shared" si="107"/>
        <v>Global Traders</v>
      </c>
      <c r="S1005" s="35">
        <f t="shared" si="108"/>
        <v>93</v>
      </c>
      <c r="T1005" s="35">
        <f t="shared" si="109"/>
        <v>0</v>
      </c>
      <c r="U1005" s="14">
        <f t="shared" si="110"/>
        <v>1747.81</v>
      </c>
      <c r="V1005" s="14">
        <f t="shared" si="111"/>
        <v>162546.32999999999</v>
      </c>
      <c r="W1005" s="13" t="str">
        <v>In Stock</v>
      </c>
      <c r="X1005" s="13" t="str">
        <v>No</v>
      </c>
      <c r="Y1005" s="13">
        <v>0</v>
      </c>
    </row>
    <row r="1006" spans="1:25" x14ac:dyDescent="0.3">
      <c r="A1006" s="31" t="s">
        <v>2016</v>
      </c>
      <c r="B1006" s="31" t="s">
        <v>785</v>
      </c>
      <c r="C1006" s="31" t="s">
        <v>20</v>
      </c>
      <c r="D1006" s="31" t="s">
        <v>45</v>
      </c>
      <c r="E1006" s="31">
        <v>97</v>
      </c>
      <c r="F1006" s="31">
        <v>69</v>
      </c>
      <c r="G1006" s="31">
        <v>8353.5499999999993</v>
      </c>
      <c r="H1006" s="31">
        <v>810294.35</v>
      </c>
      <c r="I1006" s="32">
        <v>45750</v>
      </c>
      <c r="J1006" s="32">
        <v>45898</v>
      </c>
      <c r="K1006" s="31" t="s">
        <v>57</v>
      </c>
      <c r="L1006" s="33" t="s">
        <v>58</v>
      </c>
      <c r="M1006" s="13" t="str">
        <f>PROPER(TRIM(SUBSTITUTE(B1006,"###"," ")))</f>
        <v>Relate X</v>
      </c>
      <c r="N1006" s="13" t="str">
        <f>PROPER(TRIM(SUBSTITUTE(C1006,"###"," ")))</f>
        <v>Toys</v>
      </c>
      <c r="O1006" s="13" t="str">
        <f>PROPER(TRIM(SUBSTITUTE(D1006,"###"," ")))</f>
        <v>Retailmart Inc</v>
      </c>
      <c r="P1006" s="13" t="str">
        <f t="shared" si="105"/>
        <v>Relate X</v>
      </c>
      <c r="Q1006" s="34" t="str">
        <f t="shared" si="106"/>
        <v>Toys</v>
      </c>
      <c r="R1006" s="13" t="str">
        <f t="shared" si="107"/>
        <v>Retailmart Inc</v>
      </c>
      <c r="S1006" s="35">
        <f t="shared" si="108"/>
        <v>97</v>
      </c>
      <c r="T1006" s="35">
        <f t="shared" si="109"/>
        <v>69</v>
      </c>
      <c r="U1006" s="14">
        <f t="shared" si="110"/>
        <v>8353.5499999999993</v>
      </c>
      <c r="V1006" s="14">
        <f t="shared" si="111"/>
        <v>810294.35</v>
      </c>
      <c r="W1006" s="13" t="str">
        <v>In Stock</v>
      </c>
      <c r="X1006" s="13" t="str">
        <v>No</v>
      </c>
      <c r="Y1006" s="13">
        <v>0</v>
      </c>
    </row>
    <row r="1007" spans="1:25" x14ac:dyDescent="0.3">
      <c r="A1007" s="31" t="s">
        <v>2017</v>
      </c>
      <c r="B1007" s="31" t="s">
        <v>623</v>
      </c>
      <c r="C1007" s="31" t="s">
        <v>28</v>
      </c>
      <c r="D1007" s="31" t="s">
        <v>53</v>
      </c>
      <c r="E1007" s="31">
        <v>33</v>
      </c>
      <c r="F1007" s="31">
        <v>39</v>
      </c>
      <c r="G1007" s="31">
        <v>1151.69</v>
      </c>
      <c r="H1007" s="31">
        <v>38005.769999999997</v>
      </c>
      <c r="I1007" s="32">
        <v>45822</v>
      </c>
      <c r="J1007" s="32">
        <v>45896</v>
      </c>
      <c r="K1007" s="31" t="s">
        <v>46</v>
      </c>
      <c r="L1007" s="33" t="s">
        <v>58</v>
      </c>
      <c r="M1007" s="13" t="str">
        <f>PROPER(TRIM(SUBSTITUTE(B1007,"###"," ")))</f>
        <v>Peace X</v>
      </c>
      <c r="N1007" s="13" t="str">
        <f>PROPER(TRIM(SUBSTITUTE(C1007,"###"," ")))</f>
        <v>Furniture</v>
      </c>
      <c r="O1007" s="13" t="str">
        <f>PROPER(TRIM(SUBSTITUTE(D1007,"###"," ")))</f>
        <v>Abc Pvt Ltd</v>
      </c>
      <c r="P1007" s="13" t="str">
        <f t="shared" si="105"/>
        <v>Peace X</v>
      </c>
      <c r="Q1007" s="34" t="str">
        <f t="shared" si="106"/>
        <v>Furniture</v>
      </c>
      <c r="R1007" s="13" t="str">
        <f t="shared" si="107"/>
        <v>Abc Pvt Ltd</v>
      </c>
      <c r="S1007" s="35">
        <f t="shared" si="108"/>
        <v>33</v>
      </c>
      <c r="T1007" s="35">
        <f t="shared" si="109"/>
        <v>39</v>
      </c>
      <c r="U1007" s="14">
        <f t="shared" si="110"/>
        <v>1151.69</v>
      </c>
      <c r="V1007" s="14">
        <f t="shared" si="111"/>
        <v>38005.770000000004</v>
      </c>
      <c r="W1007" s="13" t="str">
        <v>Low Stock</v>
      </c>
      <c r="X1007" s="13" t="str">
        <v>Yes</v>
      </c>
      <c r="Y1007" s="13">
        <v>1</v>
      </c>
    </row>
    <row r="1008" spans="1:25" x14ac:dyDescent="0.3">
      <c r="A1008" s="31" t="s">
        <v>2018</v>
      </c>
      <c r="B1008" s="31" t="s">
        <v>2019</v>
      </c>
      <c r="C1008" s="31" t="s">
        <v>44</v>
      </c>
      <c r="D1008" s="31" t="s">
        <v>41</v>
      </c>
      <c r="E1008" s="31">
        <v>137</v>
      </c>
      <c r="F1008" s="31">
        <v>51</v>
      </c>
      <c r="G1008" s="31">
        <v>3391.45</v>
      </c>
      <c r="H1008" s="31">
        <v>464628.65</v>
      </c>
      <c r="I1008" s="32">
        <v>45784</v>
      </c>
      <c r="J1008" s="32">
        <v>45932</v>
      </c>
      <c r="K1008" s="31" t="s">
        <v>29</v>
      </c>
      <c r="L1008" s="33" t="s">
        <v>33</v>
      </c>
      <c r="M1008" s="13" t="str">
        <f>PROPER(TRIM(SUBSTITUTE(B1008,"###"," ")))</f>
        <v>True X</v>
      </c>
      <c r="N1008" s="13" t="str">
        <f>PROPER(TRIM(SUBSTITUTE(C1008,"###"," ")))</f>
        <v>Groceries</v>
      </c>
      <c r="O1008" s="13" t="str">
        <f>PROPER(TRIM(SUBSTITUTE(D1008,"###"," ")))</f>
        <v>Quickstock</v>
      </c>
      <c r="P1008" s="13" t="str">
        <f t="shared" si="105"/>
        <v>True X</v>
      </c>
      <c r="Q1008" s="34" t="str">
        <f t="shared" si="106"/>
        <v>Groceries</v>
      </c>
      <c r="R1008" s="13" t="str">
        <f t="shared" si="107"/>
        <v>Quickstock</v>
      </c>
      <c r="S1008" s="35">
        <f t="shared" si="108"/>
        <v>137</v>
      </c>
      <c r="T1008" s="35">
        <f t="shared" si="109"/>
        <v>51</v>
      </c>
      <c r="U1008" s="14">
        <f t="shared" si="110"/>
        <v>3391.45</v>
      </c>
      <c r="V1008" s="14">
        <f t="shared" si="111"/>
        <v>464628.64999999997</v>
      </c>
      <c r="W1008" s="13" t="str">
        <v>In Stock</v>
      </c>
      <c r="X1008" s="13" t="str">
        <v>No</v>
      </c>
      <c r="Y1008" s="13">
        <v>0</v>
      </c>
    </row>
    <row r="1009" spans="1:25" x14ac:dyDescent="0.3">
      <c r="A1009" s="31" t="s">
        <v>2020</v>
      </c>
      <c r="B1009" s="31" t="s">
        <v>2021</v>
      </c>
      <c r="C1009" s="31" t="s">
        <v>40</v>
      </c>
      <c r="D1009" s="31" t="s">
        <v>53</v>
      </c>
      <c r="E1009" s="31">
        <v>83</v>
      </c>
      <c r="F1009" s="13"/>
      <c r="G1009" s="31">
        <v>19706.810000000001</v>
      </c>
      <c r="H1009" s="31">
        <v>1635665.23</v>
      </c>
      <c r="I1009" s="32">
        <v>45759</v>
      </c>
      <c r="J1009" s="32">
        <v>45886</v>
      </c>
      <c r="K1009" s="13"/>
      <c r="L1009" s="33" t="s">
        <v>33</v>
      </c>
      <c r="M1009" s="13" t="str">
        <f>PROPER(TRIM(SUBSTITUTE(B1009,"###"," ")))</f>
        <v>Dinner Max</v>
      </c>
      <c r="N1009" s="13" t="str">
        <f>PROPER(TRIM(SUBSTITUTE(C1009,"###"," ")))</f>
        <v>Electronics</v>
      </c>
      <c r="O1009" s="13" t="str">
        <f>PROPER(TRIM(SUBSTITUTE(D1009,"###"," ")))</f>
        <v>Abc Pvt Ltd</v>
      </c>
      <c r="P1009" s="13" t="str">
        <f t="shared" si="105"/>
        <v>Dinner Max</v>
      </c>
      <c r="Q1009" s="34" t="str">
        <f t="shared" si="106"/>
        <v>Electronics</v>
      </c>
      <c r="R1009" s="13" t="str">
        <f t="shared" si="107"/>
        <v>Abc Pvt Ltd</v>
      </c>
      <c r="S1009" s="35">
        <f t="shared" si="108"/>
        <v>83</v>
      </c>
      <c r="T1009" s="35">
        <f t="shared" si="109"/>
        <v>0</v>
      </c>
      <c r="U1009" s="14">
        <f t="shared" si="110"/>
        <v>19706.810000000001</v>
      </c>
      <c r="V1009" s="14">
        <f t="shared" si="111"/>
        <v>1635665.2300000002</v>
      </c>
      <c r="W1009" s="13" t="str">
        <v>In Stock</v>
      </c>
      <c r="X1009" s="13" t="str">
        <v>No</v>
      </c>
      <c r="Y1009" s="13">
        <v>0</v>
      </c>
    </row>
    <row r="1010" spans="1:25" x14ac:dyDescent="0.3">
      <c r="A1010" s="31" t="s">
        <v>2022</v>
      </c>
      <c r="B1010" s="31" t="s">
        <v>2023</v>
      </c>
      <c r="C1010" s="31" t="s">
        <v>28</v>
      </c>
      <c r="D1010" s="31" t="s">
        <v>15</v>
      </c>
      <c r="E1010" s="31">
        <v>39</v>
      </c>
      <c r="F1010" s="31">
        <v>75</v>
      </c>
      <c r="G1010" s="31">
        <v>3153.65</v>
      </c>
      <c r="H1010" s="31">
        <v>122992.35</v>
      </c>
      <c r="I1010" s="32">
        <v>45680</v>
      </c>
      <c r="J1010" s="32">
        <v>45914</v>
      </c>
      <c r="K1010" s="31" t="s">
        <v>25</v>
      </c>
      <c r="L1010" s="33" t="s">
        <v>21</v>
      </c>
      <c r="M1010" s="13" t="str">
        <f>PROPER(TRIM(SUBSTITUTE(B1010,"###"," ")))</f>
        <v>Laugh Max</v>
      </c>
      <c r="N1010" s="13" t="str">
        <f>PROPER(TRIM(SUBSTITUTE(C1010,"###"," ")))</f>
        <v>Furniture</v>
      </c>
      <c r="O1010" s="13" t="str">
        <f>PROPER(TRIM(SUBSTITUTE(D1010,"###"," ")))</f>
        <v>Global Traders</v>
      </c>
      <c r="P1010" s="13" t="str">
        <f t="shared" si="105"/>
        <v>Laugh Max</v>
      </c>
      <c r="Q1010" s="34" t="str">
        <f t="shared" si="106"/>
        <v>Furniture</v>
      </c>
      <c r="R1010" s="13" t="str">
        <f t="shared" si="107"/>
        <v>Global Traders</v>
      </c>
      <c r="S1010" s="35">
        <f t="shared" si="108"/>
        <v>39</v>
      </c>
      <c r="T1010" s="35">
        <f t="shared" si="109"/>
        <v>75</v>
      </c>
      <c r="U1010" s="14">
        <f t="shared" si="110"/>
        <v>3153.65</v>
      </c>
      <c r="V1010" s="14">
        <f t="shared" si="111"/>
        <v>122992.35</v>
      </c>
      <c r="W1010" s="13" t="str">
        <v>Low Stock</v>
      </c>
      <c r="X1010" s="13" t="str">
        <v>Yes</v>
      </c>
      <c r="Y1010" s="13">
        <v>1</v>
      </c>
    </row>
    <row r="1011" spans="1:25" x14ac:dyDescent="0.3">
      <c r="A1011" s="31" t="s">
        <v>2024</v>
      </c>
      <c r="B1011" s="31" t="s">
        <v>2025</v>
      </c>
      <c r="C1011" s="31" t="s">
        <v>28</v>
      </c>
      <c r="D1011" s="31" t="s">
        <v>45</v>
      </c>
      <c r="E1011" s="31">
        <v>109</v>
      </c>
      <c r="F1011" s="31">
        <v>83</v>
      </c>
      <c r="G1011" s="31">
        <v>6022.7</v>
      </c>
      <c r="H1011" s="31">
        <v>656474.29999999993</v>
      </c>
      <c r="I1011" s="32">
        <v>45751</v>
      </c>
      <c r="J1011" s="32">
        <v>45900</v>
      </c>
      <c r="K1011" s="13"/>
      <c r="L1011" s="33" t="s">
        <v>33</v>
      </c>
      <c r="M1011" s="13" t="str">
        <f>PROPER(TRIM(SUBSTITUTE(B1011,"###"," ")))</f>
        <v>Current Lite</v>
      </c>
      <c r="N1011" s="13" t="str">
        <f>PROPER(TRIM(SUBSTITUTE(C1011,"###"," ")))</f>
        <v>Furniture</v>
      </c>
      <c r="O1011" s="13" t="str">
        <f>PROPER(TRIM(SUBSTITUTE(D1011,"###"," ")))</f>
        <v>Retailmart Inc</v>
      </c>
      <c r="P1011" s="13" t="str">
        <f t="shared" si="105"/>
        <v>Current Lite</v>
      </c>
      <c r="Q1011" s="34" t="str">
        <f t="shared" si="106"/>
        <v>Furniture</v>
      </c>
      <c r="R1011" s="13" t="str">
        <f t="shared" si="107"/>
        <v>Retailmart Inc</v>
      </c>
      <c r="S1011" s="35">
        <f t="shared" si="108"/>
        <v>109</v>
      </c>
      <c r="T1011" s="35">
        <f t="shared" si="109"/>
        <v>83</v>
      </c>
      <c r="U1011" s="14">
        <f t="shared" si="110"/>
        <v>6022.7</v>
      </c>
      <c r="V1011" s="14">
        <f t="shared" si="111"/>
        <v>656474.29999999993</v>
      </c>
      <c r="W1011" s="13" t="str">
        <v>In Stock</v>
      </c>
      <c r="X1011" s="13" t="str">
        <v>No</v>
      </c>
      <c r="Y1011" s="13">
        <v>0</v>
      </c>
    </row>
    <row r="1012" spans="1:25" x14ac:dyDescent="0.3">
      <c r="A1012" s="31" t="s">
        <v>2026</v>
      </c>
      <c r="B1012" s="31" t="s">
        <v>2027</v>
      </c>
      <c r="C1012" s="31" t="s">
        <v>44</v>
      </c>
      <c r="D1012" s="31" t="s">
        <v>45</v>
      </c>
      <c r="E1012" s="31">
        <v>55</v>
      </c>
      <c r="F1012" s="31">
        <v>79</v>
      </c>
      <c r="G1012" s="31">
        <v>16541.04</v>
      </c>
      <c r="H1012" s="31">
        <v>909757.20000000007</v>
      </c>
      <c r="I1012" s="32">
        <v>45706</v>
      </c>
      <c r="J1012" s="32">
        <v>45922</v>
      </c>
      <c r="K1012" s="31" t="s">
        <v>46</v>
      </c>
      <c r="L1012" s="33" t="s">
        <v>58</v>
      </c>
      <c r="M1012" s="13" t="str">
        <f>PROPER(TRIM(SUBSTITUTE(B1012,"###"," ")))</f>
        <v>Cut Pro</v>
      </c>
      <c r="N1012" s="13" t="str">
        <f>PROPER(TRIM(SUBSTITUTE(C1012,"###"," ")))</f>
        <v>Groceries</v>
      </c>
      <c r="O1012" s="13" t="str">
        <f>PROPER(TRIM(SUBSTITUTE(D1012,"###"," ")))</f>
        <v>Retailmart Inc</v>
      </c>
      <c r="P1012" s="13" t="str">
        <f t="shared" si="105"/>
        <v>Cut Pro</v>
      </c>
      <c r="Q1012" s="34" t="str">
        <f t="shared" si="106"/>
        <v>Groceries</v>
      </c>
      <c r="R1012" s="13" t="str">
        <f t="shared" si="107"/>
        <v>Retailmart Inc</v>
      </c>
      <c r="S1012" s="35">
        <f t="shared" si="108"/>
        <v>55</v>
      </c>
      <c r="T1012" s="35">
        <f t="shared" si="109"/>
        <v>79</v>
      </c>
      <c r="U1012" s="14">
        <f t="shared" si="110"/>
        <v>16541.04</v>
      </c>
      <c r="V1012" s="14">
        <f t="shared" si="111"/>
        <v>909757.20000000007</v>
      </c>
      <c r="W1012" s="13" t="str">
        <v>Low Stock</v>
      </c>
      <c r="X1012" s="13" t="str">
        <v>Yes</v>
      </c>
      <c r="Y1012" s="13">
        <v>1</v>
      </c>
    </row>
    <row r="1013" spans="1:25" x14ac:dyDescent="0.3">
      <c r="A1013" s="31" t="s">
        <v>2029</v>
      </c>
      <c r="B1013" s="31" t="s">
        <v>2030</v>
      </c>
      <c r="C1013" s="31" t="s">
        <v>14</v>
      </c>
      <c r="D1013" s="31" t="s">
        <v>53</v>
      </c>
      <c r="E1013" s="31">
        <v>25</v>
      </c>
      <c r="F1013" s="31">
        <v>23</v>
      </c>
      <c r="G1013" s="31">
        <v>2981.09</v>
      </c>
      <c r="H1013" s="31">
        <v>74527.25</v>
      </c>
      <c r="I1013" s="32">
        <v>45791</v>
      </c>
      <c r="J1013" s="32">
        <v>45918</v>
      </c>
      <c r="K1013" s="31" t="s">
        <v>46</v>
      </c>
      <c r="L1013" s="33" t="s">
        <v>33</v>
      </c>
      <c r="M1013" s="13" t="str">
        <f>PROPER(TRIM(SUBSTITUTE(B1013,"###"," ")))</f>
        <v>Likely Mini</v>
      </c>
      <c r="N1013" s="13" t="str">
        <f>PROPER(TRIM(SUBSTITUTE(C1013,"###"," ")))</f>
        <v>Clothing</v>
      </c>
      <c r="O1013" s="13" t="str">
        <f>PROPER(TRIM(SUBSTITUTE(D1013,"###"," ")))</f>
        <v>Abc Pvt Ltd</v>
      </c>
      <c r="P1013" s="13" t="str">
        <f t="shared" si="105"/>
        <v>Likely Mini</v>
      </c>
      <c r="Q1013" s="34" t="str">
        <f t="shared" si="106"/>
        <v>Clothing</v>
      </c>
      <c r="R1013" s="13" t="str">
        <f t="shared" si="107"/>
        <v>Abc Pvt Ltd</v>
      </c>
      <c r="S1013" s="35">
        <f t="shared" si="108"/>
        <v>25</v>
      </c>
      <c r="T1013" s="35">
        <f t="shared" si="109"/>
        <v>23</v>
      </c>
      <c r="U1013" s="14">
        <f t="shared" si="110"/>
        <v>2981.09</v>
      </c>
      <c r="V1013" s="14">
        <f t="shared" si="111"/>
        <v>74527.25</v>
      </c>
      <c r="W1013" s="13" t="str">
        <v>In Stock</v>
      </c>
      <c r="X1013" s="13" t="str">
        <v>No</v>
      </c>
      <c r="Y1013" s="13">
        <v>0</v>
      </c>
    </row>
    <row r="1014" spans="1:25" x14ac:dyDescent="0.3">
      <c r="A1014" s="31" t="s">
        <v>2031</v>
      </c>
      <c r="B1014" s="31" t="s">
        <v>2032</v>
      </c>
      <c r="C1014" s="31" t="s">
        <v>40</v>
      </c>
      <c r="D1014" s="31" t="s">
        <v>41</v>
      </c>
      <c r="E1014" s="31">
        <v>165</v>
      </c>
      <c r="F1014" s="31">
        <v>41</v>
      </c>
      <c r="G1014" s="31">
        <v>9716.5300000000007</v>
      </c>
      <c r="H1014" s="31">
        <v>1603227.45</v>
      </c>
      <c r="I1014" s="32">
        <v>45723</v>
      </c>
      <c r="J1014" s="32">
        <v>45886</v>
      </c>
      <c r="K1014" s="13"/>
      <c r="L1014" s="33" t="s">
        <v>21</v>
      </c>
      <c r="M1014" s="13" t="str">
        <f>PROPER(TRIM(SUBSTITUTE(B1014,"###"," ")))</f>
        <v>Degree Pro</v>
      </c>
      <c r="N1014" s="13" t="str">
        <f>PROPER(TRIM(SUBSTITUTE(C1014,"###"," ")))</f>
        <v>Electronics</v>
      </c>
      <c r="O1014" s="13" t="str">
        <f>PROPER(TRIM(SUBSTITUTE(D1014,"###"," ")))</f>
        <v>Quickstock</v>
      </c>
      <c r="P1014" s="13" t="str">
        <f t="shared" si="105"/>
        <v>Degree Pro</v>
      </c>
      <c r="Q1014" s="34" t="str">
        <f t="shared" si="106"/>
        <v>Electronics</v>
      </c>
      <c r="R1014" s="13" t="str">
        <f t="shared" si="107"/>
        <v>Quickstock</v>
      </c>
      <c r="S1014" s="35">
        <f t="shared" si="108"/>
        <v>165</v>
      </c>
      <c r="T1014" s="35">
        <f t="shared" si="109"/>
        <v>41</v>
      </c>
      <c r="U1014" s="14">
        <f t="shared" si="110"/>
        <v>9716.5300000000007</v>
      </c>
      <c r="V1014" s="14">
        <f t="shared" si="111"/>
        <v>1603227.4500000002</v>
      </c>
      <c r="W1014" s="13" t="str">
        <v>In Stock</v>
      </c>
      <c r="X1014" s="13" t="str">
        <v>No</v>
      </c>
      <c r="Y1014" s="13">
        <v>0</v>
      </c>
    </row>
    <row r="1015" spans="1:25" x14ac:dyDescent="0.3">
      <c r="A1015" s="31" t="s">
        <v>2033</v>
      </c>
      <c r="B1015" s="31" t="s">
        <v>2034</v>
      </c>
      <c r="C1015" s="31" t="s">
        <v>14</v>
      </c>
      <c r="D1015" s="31" t="s">
        <v>45</v>
      </c>
      <c r="E1015" s="13"/>
      <c r="F1015" s="31">
        <v>65</v>
      </c>
      <c r="G1015" s="31">
        <v>16085.91</v>
      </c>
      <c r="H1015" s="13"/>
      <c r="I1015" s="32">
        <v>45760</v>
      </c>
      <c r="J1015" s="32">
        <v>45852</v>
      </c>
      <c r="K1015" s="31" t="s">
        <v>46</v>
      </c>
      <c r="L1015" s="33" t="s">
        <v>33</v>
      </c>
      <c r="M1015" s="13" t="str">
        <f>PROPER(TRIM(SUBSTITUTE(B1015,"###"," ")))</f>
        <v>Simple Plus</v>
      </c>
      <c r="N1015" s="13" t="str">
        <f>PROPER(TRIM(SUBSTITUTE(C1015,"###"," ")))</f>
        <v>Clothing</v>
      </c>
      <c r="O1015" s="13" t="str">
        <f>PROPER(TRIM(SUBSTITUTE(D1015,"###"," ")))</f>
        <v>Retailmart Inc</v>
      </c>
      <c r="P1015" s="13" t="str">
        <f t="shared" si="105"/>
        <v>Simple Plus</v>
      </c>
      <c r="Q1015" s="34" t="str">
        <f t="shared" si="106"/>
        <v>Clothing</v>
      </c>
      <c r="R1015" s="13" t="str">
        <f t="shared" si="107"/>
        <v>Retailmart Inc</v>
      </c>
      <c r="S1015" s="35">
        <f t="shared" si="108"/>
        <v>0</v>
      </c>
      <c r="T1015" s="35">
        <f t="shared" si="109"/>
        <v>65</v>
      </c>
      <c r="U1015" s="14">
        <f t="shared" si="110"/>
        <v>16085.91</v>
      </c>
      <c r="V1015" s="14">
        <f t="shared" si="111"/>
        <v>0</v>
      </c>
      <c r="W1015" s="13" t="str">
        <v>Out of Stock</v>
      </c>
      <c r="X1015" s="13" t="str">
        <v>Yes</v>
      </c>
      <c r="Y1015" s="13">
        <v>1</v>
      </c>
    </row>
    <row r="1016" spans="1:25" x14ac:dyDescent="0.3">
      <c r="A1016" s="31" t="s">
        <v>2035</v>
      </c>
      <c r="B1016" s="31" t="s">
        <v>2036</v>
      </c>
      <c r="C1016" s="31" t="s">
        <v>28</v>
      </c>
      <c r="D1016" s="31" t="s">
        <v>45</v>
      </c>
      <c r="E1016" s="31">
        <v>167</v>
      </c>
      <c r="F1016" s="31">
        <v>43</v>
      </c>
      <c r="G1016" s="31">
        <v>12498.77</v>
      </c>
      <c r="H1016" s="31">
        <v>2087294.59</v>
      </c>
      <c r="I1016" s="32">
        <v>45812</v>
      </c>
      <c r="J1016" s="32">
        <v>45890</v>
      </c>
      <c r="K1016" s="31" t="s">
        <v>54</v>
      </c>
      <c r="L1016" s="33" t="s">
        <v>30</v>
      </c>
      <c r="M1016" s="13" t="str">
        <f>PROPER(TRIM(SUBSTITUTE(B1016,"###"," ")))</f>
        <v>Think Plus</v>
      </c>
      <c r="N1016" s="13" t="str">
        <f>PROPER(TRIM(SUBSTITUTE(C1016,"###"," ")))</f>
        <v>Furniture</v>
      </c>
      <c r="O1016" s="13" t="str">
        <f>PROPER(TRIM(SUBSTITUTE(D1016,"###"," ")))</f>
        <v>Retailmart Inc</v>
      </c>
      <c r="P1016" s="13" t="str">
        <f t="shared" si="105"/>
        <v>Think Plus</v>
      </c>
      <c r="Q1016" s="34" t="str">
        <f t="shared" si="106"/>
        <v>Furniture</v>
      </c>
      <c r="R1016" s="13" t="str">
        <f t="shared" si="107"/>
        <v>Retailmart Inc</v>
      </c>
      <c r="S1016" s="35">
        <f t="shared" si="108"/>
        <v>167</v>
      </c>
      <c r="T1016" s="35">
        <f t="shared" si="109"/>
        <v>43</v>
      </c>
      <c r="U1016" s="14">
        <f t="shared" si="110"/>
        <v>12498.77</v>
      </c>
      <c r="V1016" s="14">
        <f t="shared" si="111"/>
        <v>2087294.59</v>
      </c>
      <c r="W1016" s="13" t="str">
        <v>In Stock</v>
      </c>
      <c r="X1016" s="13" t="str">
        <v>No</v>
      </c>
      <c r="Y1016" s="13">
        <v>0</v>
      </c>
    </row>
    <row r="1017" spans="1:25" x14ac:dyDescent="0.3">
      <c r="A1017" s="31" t="s">
        <v>2037</v>
      </c>
      <c r="B1017" s="31" t="s">
        <v>2038</v>
      </c>
      <c r="C1017" s="31" t="s">
        <v>14</v>
      </c>
      <c r="D1017" s="31" t="s">
        <v>24</v>
      </c>
      <c r="E1017" s="31">
        <v>59</v>
      </c>
      <c r="F1017" s="31">
        <v>81</v>
      </c>
      <c r="G1017" s="31">
        <v>17514.34</v>
      </c>
      <c r="H1017" s="31">
        <v>1033346.06</v>
      </c>
      <c r="I1017" s="32">
        <v>45718</v>
      </c>
      <c r="J1017" s="32">
        <v>45879</v>
      </c>
      <c r="K1017" s="31" t="s">
        <v>57</v>
      </c>
      <c r="L1017" s="33" t="s">
        <v>33</v>
      </c>
      <c r="M1017" s="13" t="str">
        <f>PROPER(TRIM(SUBSTITUTE(B1017,"###"," ")))</f>
        <v>Eat X</v>
      </c>
      <c r="N1017" s="13" t="str">
        <f>PROPER(TRIM(SUBSTITUTE(C1017,"###"," ")))</f>
        <v>Clothing</v>
      </c>
      <c r="O1017" s="13" t="str">
        <f>PROPER(TRIM(SUBSTITUTE(D1017,"###"," ")))</f>
        <v>Omni Suppliers</v>
      </c>
      <c r="P1017" s="13" t="str">
        <f t="shared" si="105"/>
        <v>Eat X</v>
      </c>
      <c r="Q1017" s="34" t="str">
        <f t="shared" si="106"/>
        <v>Clothing</v>
      </c>
      <c r="R1017" s="13" t="str">
        <f t="shared" si="107"/>
        <v>Omni Suppliers</v>
      </c>
      <c r="S1017" s="35">
        <f t="shared" si="108"/>
        <v>59</v>
      </c>
      <c r="T1017" s="35">
        <f t="shared" si="109"/>
        <v>81</v>
      </c>
      <c r="U1017" s="14">
        <f t="shared" si="110"/>
        <v>17514.34</v>
      </c>
      <c r="V1017" s="14">
        <f t="shared" si="111"/>
        <v>1033346.06</v>
      </c>
      <c r="W1017" s="13" t="str">
        <v>Low Stock</v>
      </c>
      <c r="X1017" s="13" t="str">
        <v>Yes</v>
      </c>
      <c r="Y1017" s="13">
        <v>1</v>
      </c>
    </row>
    <row r="1018" spans="1:25" x14ac:dyDescent="0.3">
      <c r="A1018" s="31" t="s">
        <v>2039</v>
      </c>
      <c r="B1018" s="31" t="s">
        <v>2040</v>
      </c>
      <c r="C1018" s="31" t="s">
        <v>44</v>
      </c>
      <c r="D1018" s="31" t="s">
        <v>45</v>
      </c>
      <c r="E1018" s="31">
        <v>56</v>
      </c>
      <c r="F1018" s="31">
        <v>74</v>
      </c>
      <c r="G1018" s="31">
        <v>1186.73</v>
      </c>
      <c r="H1018" s="31">
        <v>66456.88</v>
      </c>
      <c r="I1018" s="32">
        <v>45701</v>
      </c>
      <c r="J1018" s="32">
        <v>45856</v>
      </c>
      <c r="K1018" s="31" t="s">
        <v>29</v>
      </c>
      <c r="L1018" s="33" t="s">
        <v>21</v>
      </c>
      <c r="M1018" s="13" t="str">
        <f>PROPER(TRIM(SUBSTITUTE(B1018,"###"," ")))</f>
        <v>Either X</v>
      </c>
      <c r="N1018" s="13" t="str">
        <f>PROPER(TRIM(SUBSTITUTE(C1018,"###"," ")))</f>
        <v>Groceries</v>
      </c>
      <c r="O1018" s="13" t="str">
        <f>PROPER(TRIM(SUBSTITUTE(D1018,"###"," ")))</f>
        <v>Retailmart Inc</v>
      </c>
      <c r="P1018" s="13" t="str">
        <f t="shared" si="105"/>
        <v>Either X</v>
      </c>
      <c r="Q1018" s="34" t="str">
        <f t="shared" si="106"/>
        <v>Groceries</v>
      </c>
      <c r="R1018" s="13" t="str">
        <f t="shared" si="107"/>
        <v>Retailmart Inc</v>
      </c>
      <c r="S1018" s="35">
        <f t="shared" si="108"/>
        <v>56</v>
      </c>
      <c r="T1018" s="35">
        <f t="shared" si="109"/>
        <v>74</v>
      </c>
      <c r="U1018" s="14">
        <f t="shared" si="110"/>
        <v>1186.73</v>
      </c>
      <c r="V1018" s="14">
        <f t="shared" si="111"/>
        <v>66456.88</v>
      </c>
      <c r="W1018" s="13" t="str">
        <v>Low Stock</v>
      </c>
      <c r="X1018" s="13" t="str">
        <v>Yes</v>
      </c>
      <c r="Y1018" s="13">
        <v>1</v>
      </c>
    </row>
    <row r="1019" spans="1:25" x14ac:dyDescent="0.3">
      <c r="A1019" s="31" t="s">
        <v>2041</v>
      </c>
      <c r="B1019" s="31" t="s">
        <v>2042</v>
      </c>
      <c r="C1019" s="31" t="s">
        <v>44</v>
      </c>
      <c r="D1019" s="13"/>
      <c r="E1019" s="31">
        <v>8</v>
      </c>
      <c r="F1019" s="31">
        <v>41</v>
      </c>
      <c r="G1019" s="31">
        <v>14513.87</v>
      </c>
      <c r="H1019" s="31">
        <v>116110.96</v>
      </c>
      <c r="I1019" s="32">
        <v>45725</v>
      </c>
      <c r="J1019" s="32">
        <v>45861</v>
      </c>
      <c r="K1019" s="31" t="s">
        <v>25</v>
      </c>
      <c r="L1019" s="33" t="s">
        <v>21</v>
      </c>
      <c r="M1019" s="13" t="str">
        <f>PROPER(TRIM(SUBSTITUTE(B1019,"###"," ")))</f>
        <v>Memory Plus</v>
      </c>
      <c r="N1019" s="13" t="str">
        <f>PROPER(TRIM(SUBSTITUTE(C1019,"###"," ")))</f>
        <v>Groceries</v>
      </c>
      <c r="O1019" s="13" t="str">
        <f>PROPER(TRIM(SUBSTITUTE(D1019,"###"," ")))</f>
        <v/>
      </c>
      <c r="P1019" s="13" t="str">
        <f t="shared" si="105"/>
        <v>Memory Plus</v>
      </c>
      <c r="Q1019" s="34" t="str">
        <f t="shared" si="106"/>
        <v>Groceries</v>
      </c>
      <c r="R1019" s="13" t="str">
        <f t="shared" si="107"/>
        <v>Others</v>
      </c>
      <c r="S1019" s="35">
        <f t="shared" si="108"/>
        <v>8</v>
      </c>
      <c r="T1019" s="35">
        <f t="shared" si="109"/>
        <v>41</v>
      </c>
      <c r="U1019" s="14">
        <f t="shared" si="110"/>
        <v>14513.87</v>
      </c>
      <c r="V1019" s="14">
        <f t="shared" si="111"/>
        <v>116110.96</v>
      </c>
      <c r="W1019" s="13" t="str">
        <v>Low Stock</v>
      </c>
      <c r="X1019" s="13" t="str">
        <v>Yes</v>
      </c>
      <c r="Y1019" s="13">
        <v>1</v>
      </c>
    </row>
    <row r="1020" spans="1:25" x14ac:dyDescent="0.3">
      <c r="A1020" s="31" t="s">
        <v>2043</v>
      </c>
      <c r="B1020" s="31" t="s">
        <v>2044</v>
      </c>
      <c r="C1020" s="31" t="s">
        <v>14</v>
      </c>
      <c r="D1020" s="31" t="s">
        <v>15</v>
      </c>
      <c r="E1020" s="31">
        <v>17</v>
      </c>
      <c r="F1020" s="31">
        <v>95</v>
      </c>
      <c r="G1020" s="31">
        <v>15552.13</v>
      </c>
      <c r="H1020" s="31">
        <v>264386.21000000002</v>
      </c>
      <c r="I1020" s="32">
        <v>45710</v>
      </c>
      <c r="J1020" s="32">
        <v>45936</v>
      </c>
      <c r="K1020" s="31" t="s">
        <v>25</v>
      </c>
      <c r="L1020" s="33" t="s">
        <v>58</v>
      </c>
      <c r="M1020" s="13" t="str">
        <f>PROPER(TRIM(SUBSTITUTE(B1020,"###"," ")))</f>
        <v>Former Mini</v>
      </c>
      <c r="N1020" s="13" t="str">
        <f>PROPER(TRIM(SUBSTITUTE(C1020,"###"," ")))</f>
        <v>Clothing</v>
      </c>
      <c r="O1020" s="13" t="str">
        <f>PROPER(TRIM(SUBSTITUTE(D1020,"###"," ")))</f>
        <v>Global Traders</v>
      </c>
      <c r="P1020" s="13" t="str">
        <f t="shared" si="105"/>
        <v>Former Mini</v>
      </c>
      <c r="Q1020" s="34" t="str">
        <f t="shared" si="106"/>
        <v>Clothing</v>
      </c>
      <c r="R1020" s="13" t="str">
        <f t="shared" si="107"/>
        <v>Global Traders</v>
      </c>
      <c r="S1020" s="35">
        <f t="shared" si="108"/>
        <v>17</v>
      </c>
      <c r="T1020" s="35">
        <f t="shared" si="109"/>
        <v>95</v>
      </c>
      <c r="U1020" s="14">
        <f t="shared" si="110"/>
        <v>15552.13</v>
      </c>
      <c r="V1020" s="14">
        <f t="shared" si="111"/>
        <v>264386.20999999996</v>
      </c>
      <c r="W1020" s="13" t="str">
        <v>Low Stock</v>
      </c>
      <c r="X1020" s="13" t="str">
        <v>Yes</v>
      </c>
      <c r="Y1020" s="13">
        <v>1</v>
      </c>
    </row>
    <row r="1021" spans="1:25" x14ac:dyDescent="0.3">
      <c r="A1021" s="31" t="s">
        <v>2045</v>
      </c>
      <c r="B1021" s="31" t="s">
        <v>2046</v>
      </c>
      <c r="C1021" s="31" t="s">
        <v>28</v>
      </c>
      <c r="D1021" s="31" t="s">
        <v>15</v>
      </c>
      <c r="E1021" s="31">
        <v>105</v>
      </c>
      <c r="F1021" s="31">
        <v>34</v>
      </c>
      <c r="G1021" s="31">
        <v>946.98</v>
      </c>
      <c r="H1021" s="31">
        <v>99432.900000000009</v>
      </c>
      <c r="I1021" s="32">
        <v>45718</v>
      </c>
      <c r="J1021" s="32">
        <v>45881</v>
      </c>
      <c r="K1021" s="31" t="s">
        <v>46</v>
      </c>
      <c r="L1021" s="33" t="s">
        <v>21</v>
      </c>
      <c r="M1021" s="13" t="str">
        <f>PROPER(TRIM(SUBSTITUTE(B1021,"###"," ")))</f>
        <v>Entire Pro</v>
      </c>
      <c r="N1021" s="13" t="str">
        <f>PROPER(TRIM(SUBSTITUTE(C1021,"###"," ")))</f>
        <v>Furniture</v>
      </c>
      <c r="O1021" s="13" t="str">
        <f>PROPER(TRIM(SUBSTITUTE(D1021,"###"," ")))</f>
        <v>Global Traders</v>
      </c>
      <c r="P1021" s="13" t="str">
        <f t="shared" si="105"/>
        <v>Entire Pro</v>
      </c>
      <c r="Q1021" s="34" t="str">
        <f t="shared" si="106"/>
        <v>Furniture</v>
      </c>
      <c r="R1021" s="13" t="str">
        <f t="shared" si="107"/>
        <v>Global Traders</v>
      </c>
      <c r="S1021" s="35">
        <f t="shared" si="108"/>
        <v>105</v>
      </c>
      <c r="T1021" s="35">
        <f t="shared" si="109"/>
        <v>34</v>
      </c>
      <c r="U1021" s="14">
        <f t="shared" si="110"/>
        <v>946.98</v>
      </c>
      <c r="V1021" s="14">
        <f t="shared" si="111"/>
        <v>99432.900000000009</v>
      </c>
      <c r="W1021" s="13" t="str">
        <v>In Stock</v>
      </c>
      <c r="X1021" s="13" t="str">
        <v>No</v>
      </c>
      <c r="Y1021" s="13">
        <v>0</v>
      </c>
    </row>
    <row r="1022" spans="1:25" x14ac:dyDescent="0.3">
      <c r="A1022" s="31" t="s">
        <v>2047</v>
      </c>
      <c r="B1022" s="31" t="s">
        <v>2048</v>
      </c>
      <c r="C1022" s="31" t="s">
        <v>14</v>
      </c>
      <c r="D1022" s="31" t="s">
        <v>24</v>
      </c>
      <c r="E1022" s="31">
        <v>12</v>
      </c>
      <c r="F1022" s="31">
        <v>51</v>
      </c>
      <c r="G1022" s="31">
        <v>17795.91</v>
      </c>
      <c r="H1022" s="31">
        <v>213550.92</v>
      </c>
      <c r="I1022" s="32">
        <v>45771</v>
      </c>
      <c r="J1022" s="32">
        <v>45902</v>
      </c>
      <c r="K1022" s="31" t="s">
        <v>54</v>
      </c>
      <c r="L1022" s="33" t="s">
        <v>30</v>
      </c>
      <c r="M1022" s="13" t="str">
        <f>PROPER(TRIM(SUBSTITUTE(B1022,"###"," ")))</f>
        <v>Yard Lite</v>
      </c>
      <c r="N1022" s="13" t="str">
        <f>PROPER(TRIM(SUBSTITUTE(C1022,"###"," ")))</f>
        <v>Clothing</v>
      </c>
      <c r="O1022" s="13" t="str">
        <f>PROPER(TRIM(SUBSTITUTE(D1022,"###"," ")))</f>
        <v>Omni Suppliers</v>
      </c>
      <c r="P1022" s="13" t="str">
        <f t="shared" si="105"/>
        <v>Yard Lite</v>
      </c>
      <c r="Q1022" s="34" t="str">
        <f t="shared" si="106"/>
        <v>Clothing</v>
      </c>
      <c r="R1022" s="13" t="str">
        <f t="shared" si="107"/>
        <v>Omni Suppliers</v>
      </c>
      <c r="S1022" s="35">
        <f t="shared" si="108"/>
        <v>12</v>
      </c>
      <c r="T1022" s="35">
        <f t="shared" si="109"/>
        <v>51</v>
      </c>
      <c r="U1022" s="14">
        <f t="shared" si="110"/>
        <v>17795.91</v>
      </c>
      <c r="V1022" s="14">
        <f t="shared" si="111"/>
        <v>213550.91999999998</v>
      </c>
      <c r="W1022" s="13" t="str">
        <v>Low Stock</v>
      </c>
      <c r="X1022" s="13" t="str">
        <v>Yes</v>
      </c>
      <c r="Y1022" s="13">
        <v>1</v>
      </c>
    </row>
    <row r="1023" spans="1:25" x14ac:dyDescent="0.3">
      <c r="A1023" s="31" t="s">
        <v>2049</v>
      </c>
      <c r="B1023" s="31" t="s">
        <v>2050</v>
      </c>
      <c r="C1023" s="31" t="s">
        <v>28</v>
      </c>
      <c r="D1023" s="31" t="s">
        <v>41</v>
      </c>
      <c r="E1023" s="31">
        <v>81</v>
      </c>
      <c r="F1023" s="31">
        <v>96</v>
      </c>
      <c r="G1023" s="31">
        <v>14845.75</v>
      </c>
      <c r="H1023" s="31">
        <v>1202505.75</v>
      </c>
      <c r="I1023" s="32">
        <v>45818</v>
      </c>
      <c r="J1023" s="32">
        <v>45887</v>
      </c>
      <c r="K1023" s="31" t="s">
        <v>25</v>
      </c>
      <c r="L1023" s="33" t="s">
        <v>33</v>
      </c>
      <c r="M1023" s="13" t="str">
        <f>PROPER(TRIM(SUBSTITUTE(B1023,"###"," ")))</f>
        <v>Suggest Plus</v>
      </c>
      <c r="N1023" s="13" t="str">
        <f>PROPER(TRIM(SUBSTITUTE(C1023,"###"," ")))</f>
        <v>Furniture</v>
      </c>
      <c r="O1023" s="13" t="str">
        <f>PROPER(TRIM(SUBSTITUTE(D1023,"###"," ")))</f>
        <v>Quickstock</v>
      </c>
      <c r="P1023" s="13" t="str">
        <f t="shared" si="105"/>
        <v>Suggest Plus</v>
      </c>
      <c r="Q1023" s="34" t="str">
        <f t="shared" si="106"/>
        <v>Furniture</v>
      </c>
      <c r="R1023" s="13" t="str">
        <f t="shared" si="107"/>
        <v>Quickstock</v>
      </c>
      <c r="S1023" s="35">
        <f t="shared" si="108"/>
        <v>81</v>
      </c>
      <c r="T1023" s="35">
        <f t="shared" si="109"/>
        <v>96</v>
      </c>
      <c r="U1023" s="14">
        <f t="shared" si="110"/>
        <v>14845.75</v>
      </c>
      <c r="V1023" s="14">
        <f t="shared" si="111"/>
        <v>1202505.75</v>
      </c>
      <c r="W1023" s="13" t="str">
        <v>Low Stock</v>
      </c>
      <c r="X1023" s="13" t="str">
        <v>Yes</v>
      </c>
      <c r="Y1023" s="13">
        <v>1</v>
      </c>
    </row>
    <row r="1024" spans="1:25" x14ac:dyDescent="0.3">
      <c r="A1024" s="31" t="s">
        <v>2051</v>
      </c>
      <c r="B1024" s="31" t="s">
        <v>2052</v>
      </c>
      <c r="C1024" s="31" t="s">
        <v>40</v>
      </c>
      <c r="D1024" s="31" t="s">
        <v>41</v>
      </c>
      <c r="E1024" s="31">
        <v>75</v>
      </c>
      <c r="F1024" s="31">
        <v>63</v>
      </c>
      <c r="G1024" s="31">
        <v>13756.43</v>
      </c>
      <c r="H1024" s="31">
        <v>1031732.25</v>
      </c>
      <c r="I1024" s="32">
        <v>45689</v>
      </c>
      <c r="J1024" s="32">
        <v>45928</v>
      </c>
      <c r="K1024" s="31" t="s">
        <v>29</v>
      </c>
      <c r="L1024" s="33" t="s">
        <v>33</v>
      </c>
      <c r="M1024" s="13" t="str">
        <f>PROPER(TRIM(SUBSTITUTE(B1024,"###"," ")))</f>
        <v>Interest Plus</v>
      </c>
      <c r="N1024" s="13" t="str">
        <f>PROPER(TRIM(SUBSTITUTE(C1024,"###"," ")))</f>
        <v>Electronics</v>
      </c>
      <c r="O1024" s="13" t="str">
        <f>PROPER(TRIM(SUBSTITUTE(D1024,"###"," ")))</f>
        <v>Quickstock</v>
      </c>
      <c r="P1024" s="13" t="str">
        <f t="shared" si="105"/>
        <v>Interest Plus</v>
      </c>
      <c r="Q1024" s="34" t="str">
        <f t="shared" si="106"/>
        <v>Electronics</v>
      </c>
      <c r="R1024" s="13" t="str">
        <f t="shared" si="107"/>
        <v>Quickstock</v>
      </c>
      <c r="S1024" s="35">
        <f t="shared" si="108"/>
        <v>75</v>
      </c>
      <c r="T1024" s="35">
        <f t="shared" si="109"/>
        <v>63</v>
      </c>
      <c r="U1024" s="14">
        <f t="shared" si="110"/>
        <v>13756.43</v>
      </c>
      <c r="V1024" s="14">
        <f t="shared" si="111"/>
        <v>1031732.25</v>
      </c>
      <c r="W1024" s="13" t="str">
        <v>In Stock</v>
      </c>
      <c r="X1024" s="13" t="str">
        <v>No</v>
      </c>
      <c r="Y1024" s="13">
        <v>0</v>
      </c>
    </row>
    <row r="1025" spans="1:25" x14ac:dyDescent="0.3">
      <c r="A1025" s="31" t="s">
        <v>2053</v>
      </c>
      <c r="B1025" s="31" t="s">
        <v>2054</v>
      </c>
      <c r="C1025" s="31" t="s">
        <v>14</v>
      </c>
      <c r="D1025" s="13"/>
      <c r="E1025" s="31">
        <v>70</v>
      </c>
      <c r="F1025" s="31">
        <v>67</v>
      </c>
      <c r="G1025" s="31">
        <v>8165.76</v>
      </c>
      <c r="H1025" s="31">
        <v>571603.20000000007</v>
      </c>
      <c r="I1025" s="32">
        <v>45697</v>
      </c>
      <c r="J1025" s="32">
        <v>45887</v>
      </c>
      <c r="K1025" s="13"/>
      <c r="L1025" s="33" t="s">
        <v>17</v>
      </c>
      <c r="M1025" s="13" t="str">
        <f>PROPER(TRIM(SUBSTITUTE(B1025,"###"," ")))</f>
        <v>Worker Max</v>
      </c>
      <c r="N1025" s="13" t="str">
        <f>PROPER(TRIM(SUBSTITUTE(C1025,"###"," ")))</f>
        <v>Clothing</v>
      </c>
      <c r="O1025" s="13" t="str">
        <f>PROPER(TRIM(SUBSTITUTE(D1025,"###"," ")))</f>
        <v/>
      </c>
      <c r="P1025" s="13" t="str">
        <f t="shared" si="105"/>
        <v>Worker Max</v>
      </c>
      <c r="Q1025" s="34" t="str">
        <f t="shared" si="106"/>
        <v>Clothing</v>
      </c>
      <c r="R1025" s="13" t="str">
        <f t="shared" si="107"/>
        <v>Others</v>
      </c>
      <c r="S1025" s="35">
        <f t="shared" si="108"/>
        <v>70</v>
      </c>
      <c r="T1025" s="35">
        <f t="shared" si="109"/>
        <v>67</v>
      </c>
      <c r="U1025" s="14">
        <f t="shared" si="110"/>
        <v>8165.76</v>
      </c>
      <c r="V1025" s="14">
        <f t="shared" si="111"/>
        <v>571603.20000000007</v>
      </c>
      <c r="W1025" s="13" t="str">
        <v>In Stock</v>
      </c>
      <c r="X1025" s="13" t="str">
        <v>No</v>
      </c>
      <c r="Y1025" s="13">
        <v>0</v>
      </c>
    </row>
    <row r="1026" spans="1:25" x14ac:dyDescent="0.3">
      <c r="A1026" s="31" t="s">
        <v>2055</v>
      </c>
      <c r="B1026" s="31" t="s">
        <v>2056</v>
      </c>
      <c r="C1026" s="31" t="s">
        <v>28</v>
      </c>
      <c r="D1026" s="31" t="s">
        <v>15</v>
      </c>
      <c r="E1026" s="31">
        <v>38</v>
      </c>
      <c r="F1026" s="31">
        <v>87</v>
      </c>
      <c r="G1026" s="31">
        <v>8352.1</v>
      </c>
      <c r="H1026" s="31">
        <v>317379.8</v>
      </c>
      <c r="I1026" s="32">
        <v>45837</v>
      </c>
      <c r="J1026" s="32">
        <v>45907</v>
      </c>
      <c r="K1026" s="31" t="s">
        <v>25</v>
      </c>
      <c r="L1026" s="33" t="s">
        <v>17</v>
      </c>
      <c r="M1026" s="13" t="str">
        <f>PROPER(TRIM(SUBSTITUTE(B1026,"###"," ")))</f>
        <v>Long Pro</v>
      </c>
      <c r="N1026" s="13" t="str">
        <f>PROPER(TRIM(SUBSTITUTE(C1026,"###"," ")))</f>
        <v>Furniture</v>
      </c>
      <c r="O1026" s="13" t="str">
        <f>PROPER(TRIM(SUBSTITUTE(D1026,"###"," ")))</f>
        <v>Global Traders</v>
      </c>
      <c r="P1026" s="13" t="str">
        <f t="shared" si="105"/>
        <v>Long Pro</v>
      </c>
      <c r="Q1026" s="34" t="str">
        <f t="shared" si="106"/>
        <v>Furniture</v>
      </c>
      <c r="R1026" s="13" t="str">
        <f t="shared" si="107"/>
        <v>Global Traders</v>
      </c>
      <c r="S1026" s="35">
        <f t="shared" si="108"/>
        <v>38</v>
      </c>
      <c r="T1026" s="35">
        <f t="shared" si="109"/>
        <v>87</v>
      </c>
      <c r="U1026" s="14">
        <f t="shared" si="110"/>
        <v>8352.1</v>
      </c>
      <c r="V1026" s="14">
        <f t="shared" si="111"/>
        <v>317379.8</v>
      </c>
      <c r="W1026" s="13" t="str">
        <v>Low Stock</v>
      </c>
      <c r="X1026" s="13" t="str">
        <v>Yes</v>
      </c>
      <c r="Y1026" s="13">
        <v>1</v>
      </c>
    </row>
    <row r="1027" spans="1:25" x14ac:dyDescent="0.3">
      <c r="A1027" s="31" t="s">
        <v>2057</v>
      </c>
      <c r="B1027" s="31" t="s">
        <v>2058</v>
      </c>
      <c r="C1027" s="31" t="s">
        <v>44</v>
      </c>
      <c r="D1027" s="31" t="s">
        <v>41</v>
      </c>
      <c r="E1027" s="31">
        <v>13</v>
      </c>
      <c r="F1027" s="31">
        <v>73</v>
      </c>
      <c r="G1027" s="31">
        <v>4635.04</v>
      </c>
      <c r="H1027" s="31">
        <v>60255.519999999997</v>
      </c>
      <c r="I1027" s="32">
        <v>45674</v>
      </c>
      <c r="J1027" s="32">
        <v>45920</v>
      </c>
      <c r="K1027" s="31" t="s">
        <v>29</v>
      </c>
      <c r="L1027" s="33" t="s">
        <v>30</v>
      </c>
      <c r="M1027" s="13" t="str">
        <f>PROPER(TRIM(SUBSTITUTE(B1027,"###"," ")))</f>
        <v>Own X</v>
      </c>
      <c r="N1027" s="13" t="str">
        <f>PROPER(TRIM(SUBSTITUTE(C1027,"###"," ")))</f>
        <v>Groceries</v>
      </c>
      <c r="O1027" s="13" t="str">
        <f>PROPER(TRIM(SUBSTITUTE(D1027,"###"," ")))</f>
        <v>Quickstock</v>
      </c>
      <c r="P1027" s="13" t="str">
        <f t="shared" ref="P1027:P1090" si="112">IF(M1027="","Unknown",M1027)</f>
        <v>Own X</v>
      </c>
      <c r="Q1027" s="34" t="str">
        <f t="shared" ref="Q1027:Q1090" si="113">IF(N1027="","Unknown",N1027)</f>
        <v>Groceries</v>
      </c>
      <c r="R1027" s="13" t="str">
        <f t="shared" ref="R1027:R1090" si="114">IF(O1027="","Others",O1027)</f>
        <v>Quickstock</v>
      </c>
      <c r="S1027" s="35">
        <f t="shared" ref="S1027:S1090" si="115">VALUE(E1027)</f>
        <v>13</v>
      </c>
      <c r="T1027" s="35">
        <f t="shared" ref="T1027:T1090" si="116">VALUE(F1027)</f>
        <v>73</v>
      </c>
      <c r="U1027" s="14">
        <f t="shared" ref="U1027:U1090" si="117">VALUE(G1027)</f>
        <v>4635.04</v>
      </c>
      <c r="V1027" s="14">
        <f t="shared" ref="V1027:V1090" si="118">E1027*G1027</f>
        <v>60255.519999999997</v>
      </c>
      <c r="W1027" s="13" t="str">
        <v>Low Stock</v>
      </c>
      <c r="X1027" s="13" t="str">
        <v>Yes</v>
      </c>
      <c r="Y1027" s="13">
        <v>1</v>
      </c>
    </row>
    <row r="1028" spans="1:25" x14ac:dyDescent="0.3">
      <c r="A1028" s="31" t="s">
        <v>2059</v>
      </c>
      <c r="B1028" s="31" t="s">
        <v>2060</v>
      </c>
      <c r="C1028" s="31" t="s">
        <v>20</v>
      </c>
      <c r="D1028" s="31" t="s">
        <v>41</v>
      </c>
      <c r="E1028" s="13"/>
      <c r="F1028" s="31">
        <v>44</v>
      </c>
      <c r="G1028" s="31">
        <v>14844.97</v>
      </c>
      <c r="H1028" s="13"/>
      <c r="I1028" s="32">
        <v>45691</v>
      </c>
      <c r="J1028" s="32">
        <v>45863</v>
      </c>
      <c r="K1028" s="13"/>
      <c r="L1028" s="33" t="s">
        <v>33</v>
      </c>
      <c r="M1028" s="13" t="str">
        <f>PROPER(TRIM(SUBSTITUTE(B1028,"###"," ")))</f>
        <v>Care Max</v>
      </c>
      <c r="N1028" s="13" t="str">
        <f>PROPER(TRIM(SUBSTITUTE(C1028,"###"," ")))</f>
        <v>Toys</v>
      </c>
      <c r="O1028" s="13" t="str">
        <f>PROPER(TRIM(SUBSTITUTE(D1028,"###"," ")))</f>
        <v>Quickstock</v>
      </c>
      <c r="P1028" s="13" t="str">
        <f t="shared" si="112"/>
        <v>Care Max</v>
      </c>
      <c r="Q1028" s="34" t="str">
        <f t="shared" si="113"/>
        <v>Toys</v>
      </c>
      <c r="R1028" s="13" t="str">
        <f t="shared" si="114"/>
        <v>Quickstock</v>
      </c>
      <c r="S1028" s="35">
        <f t="shared" si="115"/>
        <v>0</v>
      </c>
      <c r="T1028" s="35">
        <f t="shared" si="116"/>
        <v>44</v>
      </c>
      <c r="U1028" s="14">
        <f t="shared" si="117"/>
        <v>14844.97</v>
      </c>
      <c r="V1028" s="14">
        <f t="shared" si="118"/>
        <v>0</v>
      </c>
      <c r="W1028" s="13" t="str">
        <v>Out of Stock</v>
      </c>
      <c r="X1028" s="13" t="str">
        <v>Yes</v>
      </c>
      <c r="Y1028" s="13">
        <v>1</v>
      </c>
    </row>
    <row r="1029" spans="1:25" x14ac:dyDescent="0.3">
      <c r="A1029" s="31" t="s">
        <v>2061</v>
      </c>
      <c r="B1029" s="31" t="s">
        <v>2062</v>
      </c>
      <c r="C1029" s="31" t="s">
        <v>14</v>
      </c>
      <c r="D1029" s="31" t="s">
        <v>41</v>
      </c>
      <c r="E1029" s="31">
        <v>190</v>
      </c>
      <c r="F1029" s="31">
        <v>57</v>
      </c>
      <c r="G1029" s="31">
        <v>17101.330000000002</v>
      </c>
      <c r="H1029" s="31">
        <v>3249252.7</v>
      </c>
      <c r="I1029" s="32">
        <v>45804</v>
      </c>
      <c r="J1029" s="32">
        <v>45893</v>
      </c>
      <c r="K1029" s="31" t="s">
        <v>46</v>
      </c>
      <c r="L1029" s="33" t="s">
        <v>17</v>
      </c>
      <c r="M1029" s="13" t="str">
        <f>PROPER(TRIM(SUBSTITUTE(B1029,"###"," ")))</f>
        <v>Else X</v>
      </c>
      <c r="N1029" s="13" t="str">
        <f>PROPER(TRIM(SUBSTITUTE(C1029,"###"," ")))</f>
        <v>Clothing</v>
      </c>
      <c r="O1029" s="13" t="str">
        <f>PROPER(TRIM(SUBSTITUTE(D1029,"###"," ")))</f>
        <v>Quickstock</v>
      </c>
      <c r="P1029" s="13" t="str">
        <f t="shared" si="112"/>
        <v>Else X</v>
      </c>
      <c r="Q1029" s="34" t="str">
        <f t="shared" si="113"/>
        <v>Clothing</v>
      </c>
      <c r="R1029" s="13" t="str">
        <f t="shared" si="114"/>
        <v>Quickstock</v>
      </c>
      <c r="S1029" s="35">
        <f t="shared" si="115"/>
        <v>190</v>
      </c>
      <c r="T1029" s="35">
        <f t="shared" si="116"/>
        <v>57</v>
      </c>
      <c r="U1029" s="14">
        <f t="shared" si="117"/>
        <v>17101.330000000002</v>
      </c>
      <c r="V1029" s="14">
        <f t="shared" si="118"/>
        <v>3249252.7</v>
      </c>
      <c r="W1029" s="13" t="str">
        <v>In Stock</v>
      </c>
      <c r="X1029" s="13" t="str">
        <v>No</v>
      </c>
      <c r="Y1029" s="13">
        <v>0</v>
      </c>
    </row>
    <row r="1030" spans="1:25" x14ac:dyDescent="0.3">
      <c r="A1030" s="31" t="s">
        <v>2063</v>
      </c>
      <c r="B1030" s="31" t="s">
        <v>2064</v>
      </c>
      <c r="C1030" s="31" t="s">
        <v>20</v>
      </c>
      <c r="D1030" s="31" t="s">
        <v>41</v>
      </c>
      <c r="E1030" s="31">
        <v>194</v>
      </c>
      <c r="F1030" s="31">
        <v>47</v>
      </c>
      <c r="G1030" s="31">
        <v>9840.76</v>
      </c>
      <c r="H1030" s="31">
        <v>1909107.44</v>
      </c>
      <c r="I1030" s="32">
        <v>45838</v>
      </c>
      <c r="J1030" s="32">
        <v>45858</v>
      </c>
      <c r="K1030" s="13"/>
      <c r="L1030" s="33" t="s">
        <v>21</v>
      </c>
      <c r="M1030" s="13" t="str">
        <f>PROPER(TRIM(SUBSTITUTE(B1030,"###"," ")))</f>
        <v>Book Pro</v>
      </c>
      <c r="N1030" s="13" t="str">
        <f>PROPER(TRIM(SUBSTITUTE(C1030,"###"," ")))</f>
        <v>Toys</v>
      </c>
      <c r="O1030" s="13" t="str">
        <f>PROPER(TRIM(SUBSTITUTE(D1030,"###"," ")))</f>
        <v>Quickstock</v>
      </c>
      <c r="P1030" s="13" t="str">
        <f t="shared" si="112"/>
        <v>Book Pro</v>
      </c>
      <c r="Q1030" s="34" t="str">
        <f t="shared" si="113"/>
        <v>Toys</v>
      </c>
      <c r="R1030" s="13" t="str">
        <f t="shared" si="114"/>
        <v>Quickstock</v>
      </c>
      <c r="S1030" s="35">
        <f t="shared" si="115"/>
        <v>194</v>
      </c>
      <c r="T1030" s="35">
        <f t="shared" si="116"/>
        <v>47</v>
      </c>
      <c r="U1030" s="14">
        <f t="shared" si="117"/>
        <v>9840.76</v>
      </c>
      <c r="V1030" s="14">
        <f t="shared" si="118"/>
        <v>1909107.44</v>
      </c>
      <c r="W1030" s="13" t="str">
        <v>In Stock</v>
      </c>
      <c r="X1030" s="13" t="str">
        <v>No</v>
      </c>
      <c r="Y1030" s="13">
        <v>0</v>
      </c>
    </row>
    <row r="1031" spans="1:25" x14ac:dyDescent="0.3">
      <c r="A1031" s="31" t="s">
        <v>2065</v>
      </c>
      <c r="B1031" s="31" t="s">
        <v>2066</v>
      </c>
      <c r="C1031" s="31" t="s">
        <v>44</v>
      </c>
      <c r="D1031" s="31" t="s">
        <v>53</v>
      </c>
      <c r="E1031" s="31">
        <v>149</v>
      </c>
      <c r="F1031" s="13"/>
      <c r="G1031" s="31">
        <v>19400.03</v>
      </c>
      <c r="H1031" s="31">
        <v>2890604.47</v>
      </c>
      <c r="I1031" s="32">
        <v>45801</v>
      </c>
      <c r="J1031" s="32">
        <v>45883</v>
      </c>
      <c r="K1031" s="13"/>
      <c r="L1031" s="33" t="s">
        <v>21</v>
      </c>
      <c r="M1031" s="13" t="str">
        <f>PROPER(TRIM(SUBSTITUTE(B1031,"###"," ")))</f>
        <v>Theory Lite</v>
      </c>
      <c r="N1031" s="13" t="str">
        <f>PROPER(TRIM(SUBSTITUTE(C1031,"###"," ")))</f>
        <v>Groceries</v>
      </c>
      <c r="O1031" s="13" t="str">
        <f>PROPER(TRIM(SUBSTITUTE(D1031,"###"," ")))</f>
        <v>Abc Pvt Ltd</v>
      </c>
      <c r="P1031" s="13" t="str">
        <f t="shared" si="112"/>
        <v>Theory Lite</v>
      </c>
      <c r="Q1031" s="34" t="str">
        <f t="shared" si="113"/>
        <v>Groceries</v>
      </c>
      <c r="R1031" s="13" t="str">
        <f t="shared" si="114"/>
        <v>Abc Pvt Ltd</v>
      </c>
      <c r="S1031" s="35">
        <f t="shared" si="115"/>
        <v>149</v>
      </c>
      <c r="T1031" s="35">
        <f t="shared" si="116"/>
        <v>0</v>
      </c>
      <c r="U1031" s="14">
        <f t="shared" si="117"/>
        <v>19400.03</v>
      </c>
      <c r="V1031" s="14">
        <f t="shared" si="118"/>
        <v>2890604.4699999997</v>
      </c>
      <c r="W1031" s="13" t="str">
        <v>In Stock</v>
      </c>
      <c r="X1031" s="13" t="str">
        <v>No</v>
      </c>
      <c r="Y1031" s="13">
        <v>0</v>
      </c>
    </row>
    <row r="1032" spans="1:25" x14ac:dyDescent="0.3">
      <c r="A1032" s="31" t="s">
        <v>2067</v>
      </c>
      <c r="B1032" s="31" t="s">
        <v>2068</v>
      </c>
      <c r="C1032" s="31" t="s">
        <v>40</v>
      </c>
      <c r="D1032" s="31" t="s">
        <v>24</v>
      </c>
      <c r="E1032" s="31">
        <v>61</v>
      </c>
      <c r="F1032" s="31">
        <v>76</v>
      </c>
      <c r="G1032" s="31">
        <v>15723.58</v>
      </c>
      <c r="H1032" s="31">
        <v>959138.38</v>
      </c>
      <c r="I1032" s="32">
        <v>45774</v>
      </c>
      <c r="J1032" s="32">
        <v>45856</v>
      </c>
      <c r="K1032" s="31" t="s">
        <v>25</v>
      </c>
      <c r="L1032" s="33" t="s">
        <v>21</v>
      </c>
      <c r="M1032" s="13" t="str">
        <f>PROPER(TRIM(SUBSTITUTE(B1032,"###"," ")))</f>
        <v>Thank Lite</v>
      </c>
      <c r="N1032" s="13" t="str">
        <f>PROPER(TRIM(SUBSTITUTE(C1032,"###"," ")))</f>
        <v>Electronics</v>
      </c>
      <c r="O1032" s="13" t="str">
        <f>PROPER(TRIM(SUBSTITUTE(D1032,"###"," ")))</f>
        <v>Omni Suppliers</v>
      </c>
      <c r="P1032" s="13" t="str">
        <f t="shared" si="112"/>
        <v>Thank Lite</v>
      </c>
      <c r="Q1032" s="34" t="str">
        <f t="shared" si="113"/>
        <v>Electronics</v>
      </c>
      <c r="R1032" s="13" t="str">
        <f t="shared" si="114"/>
        <v>Omni Suppliers</v>
      </c>
      <c r="S1032" s="35">
        <f t="shared" si="115"/>
        <v>61</v>
      </c>
      <c r="T1032" s="35">
        <f t="shared" si="116"/>
        <v>76</v>
      </c>
      <c r="U1032" s="14">
        <f t="shared" si="117"/>
        <v>15723.58</v>
      </c>
      <c r="V1032" s="14">
        <f t="shared" si="118"/>
        <v>959138.38</v>
      </c>
      <c r="W1032" s="13" t="str">
        <v>Low Stock</v>
      </c>
      <c r="X1032" s="13" t="str">
        <v>Yes</v>
      </c>
      <c r="Y1032" s="13">
        <v>1</v>
      </c>
    </row>
    <row r="1033" spans="1:25" x14ac:dyDescent="0.3">
      <c r="A1033" s="31" t="s">
        <v>2069</v>
      </c>
      <c r="B1033" s="31" t="s">
        <v>2070</v>
      </c>
      <c r="C1033" s="31" t="s">
        <v>20</v>
      </c>
      <c r="D1033" s="31" t="s">
        <v>41</v>
      </c>
      <c r="E1033" s="31">
        <v>186</v>
      </c>
      <c r="F1033" s="31">
        <v>95</v>
      </c>
      <c r="G1033" s="31">
        <v>11157.86</v>
      </c>
      <c r="H1033" s="31">
        <v>2075361.96</v>
      </c>
      <c r="I1033" s="32">
        <v>45787</v>
      </c>
      <c r="J1033" s="32">
        <v>45864</v>
      </c>
      <c r="K1033" s="31" t="s">
        <v>29</v>
      </c>
      <c r="L1033" s="33" t="s">
        <v>30</v>
      </c>
      <c r="M1033" s="13" t="str">
        <f>PROPER(TRIM(SUBSTITUTE(B1033,"###"," ")))</f>
        <v>Sea X</v>
      </c>
      <c r="N1033" s="13" t="str">
        <f>PROPER(TRIM(SUBSTITUTE(C1033,"###"," ")))</f>
        <v>Toys</v>
      </c>
      <c r="O1033" s="13" t="str">
        <f>PROPER(TRIM(SUBSTITUTE(D1033,"###"," ")))</f>
        <v>Quickstock</v>
      </c>
      <c r="P1033" s="13" t="str">
        <f t="shared" si="112"/>
        <v>Sea X</v>
      </c>
      <c r="Q1033" s="34" t="str">
        <f t="shared" si="113"/>
        <v>Toys</v>
      </c>
      <c r="R1033" s="13" t="str">
        <f t="shared" si="114"/>
        <v>Quickstock</v>
      </c>
      <c r="S1033" s="35">
        <f t="shared" si="115"/>
        <v>186</v>
      </c>
      <c r="T1033" s="35">
        <f t="shared" si="116"/>
        <v>95</v>
      </c>
      <c r="U1033" s="14">
        <f t="shared" si="117"/>
        <v>11157.86</v>
      </c>
      <c r="V1033" s="14">
        <f t="shared" si="118"/>
        <v>2075361.9600000002</v>
      </c>
      <c r="W1033" s="13" t="str">
        <v>In Stock</v>
      </c>
      <c r="X1033" s="13" t="str">
        <v>No</v>
      </c>
      <c r="Y1033" s="13">
        <v>0</v>
      </c>
    </row>
    <row r="1034" spans="1:25" x14ac:dyDescent="0.3">
      <c r="A1034" s="31" t="s">
        <v>2071</v>
      </c>
      <c r="B1034" s="31" t="s">
        <v>2072</v>
      </c>
      <c r="C1034" s="31" t="s">
        <v>20</v>
      </c>
      <c r="D1034" s="31" t="s">
        <v>53</v>
      </c>
      <c r="E1034" s="31">
        <v>92</v>
      </c>
      <c r="F1034" s="13"/>
      <c r="G1034" s="31">
        <v>3543.71</v>
      </c>
      <c r="H1034" s="31">
        <v>326021.32</v>
      </c>
      <c r="I1034" s="32">
        <v>45806</v>
      </c>
      <c r="J1034" s="32">
        <v>45889</v>
      </c>
      <c r="K1034" s="13"/>
      <c r="L1034" s="33" t="s">
        <v>58</v>
      </c>
      <c r="M1034" s="13" t="str">
        <f>PROPER(TRIM(SUBSTITUTE(B1034,"###"," ")))</f>
        <v>Simple X</v>
      </c>
      <c r="N1034" s="13" t="str">
        <f>PROPER(TRIM(SUBSTITUTE(C1034,"###"," ")))</f>
        <v>Toys</v>
      </c>
      <c r="O1034" s="13" t="str">
        <f>PROPER(TRIM(SUBSTITUTE(D1034,"###"," ")))</f>
        <v>Abc Pvt Ltd</v>
      </c>
      <c r="P1034" s="13" t="str">
        <f t="shared" si="112"/>
        <v>Simple X</v>
      </c>
      <c r="Q1034" s="34" t="str">
        <f t="shared" si="113"/>
        <v>Toys</v>
      </c>
      <c r="R1034" s="13" t="str">
        <f t="shared" si="114"/>
        <v>Abc Pvt Ltd</v>
      </c>
      <c r="S1034" s="35">
        <f t="shared" si="115"/>
        <v>92</v>
      </c>
      <c r="T1034" s="35">
        <f t="shared" si="116"/>
        <v>0</v>
      </c>
      <c r="U1034" s="14">
        <f t="shared" si="117"/>
        <v>3543.71</v>
      </c>
      <c r="V1034" s="14">
        <f t="shared" si="118"/>
        <v>326021.32</v>
      </c>
      <c r="W1034" s="13" t="str">
        <v>In Stock</v>
      </c>
      <c r="X1034" s="13" t="str">
        <v>No</v>
      </c>
      <c r="Y1034" s="13">
        <v>0</v>
      </c>
    </row>
    <row r="1035" spans="1:25" x14ac:dyDescent="0.3">
      <c r="A1035" s="31" t="s">
        <v>2073</v>
      </c>
      <c r="B1035" s="31" t="s">
        <v>2074</v>
      </c>
      <c r="C1035" s="31" t="s">
        <v>44</v>
      </c>
      <c r="D1035" s="31" t="s">
        <v>45</v>
      </c>
      <c r="E1035" s="31">
        <v>126</v>
      </c>
      <c r="F1035" s="31">
        <v>60</v>
      </c>
      <c r="G1035" s="31">
        <v>5090.29</v>
      </c>
      <c r="H1035" s="31">
        <v>641376.54</v>
      </c>
      <c r="I1035" s="32">
        <v>45701</v>
      </c>
      <c r="J1035" s="32">
        <v>45934</v>
      </c>
      <c r="K1035" s="31" t="s">
        <v>16</v>
      </c>
      <c r="L1035" s="33" t="s">
        <v>17</v>
      </c>
      <c r="M1035" s="13" t="str">
        <f>PROPER(TRIM(SUBSTITUTE(B1035,"###"," ")))</f>
        <v>Girl Pro</v>
      </c>
      <c r="N1035" s="13" t="str">
        <f>PROPER(TRIM(SUBSTITUTE(C1035,"###"," ")))</f>
        <v>Groceries</v>
      </c>
      <c r="O1035" s="13" t="str">
        <f>PROPER(TRIM(SUBSTITUTE(D1035,"###"," ")))</f>
        <v>Retailmart Inc</v>
      </c>
      <c r="P1035" s="13" t="str">
        <f t="shared" si="112"/>
        <v>Girl Pro</v>
      </c>
      <c r="Q1035" s="34" t="str">
        <f t="shared" si="113"/>
        <v>Groceries</v>
      </c>
      <c r="R1035" s="13" t="str">
        <f t="shared" si="114"/>
        <v>Retailmart Inc</v>
      </c>
      <c r="S1035" s="35">
        <f t="shared" si="115"/>
        <v>126</v>
      </c>
      <c r="T1035" s="35">
        <f t="shared" si="116"/>
        <v>60</v>
      </c>
      <c r="U1035" s="14">
        <f t="shared" si="117"/>
        <v>5090.29</v>
      </c>
      <c r="V1035" s="14">
        <f t="shared" si="118"/>
        <v>641376.54</v>
      </c>
      <c r="W1035" s="13" t="str">
        <v>In Stock</v>
      </c>
      <c r="X1035" s="13" t="str">
        <v>No</v>
      </c>
      <c r="Y1035" s="13">
        <v>0</v>
      </c>
    </row>
    <row r="1036" spans="1:25" x14ac:dyDescent="0.3">
      <c r="A1036" s="31" t="s">
        <v>2075</v>
      </c>
      <c r="B1036" s="31" t="s">
        <v>2076</v>
      </c>
      <c r="C1036" s="31" t="s">
        <v>44</v>
      </c>
      <c r="D1036" s="31" t="s">
        <v>45</v>
      </c>
      <c r="E1036" s="31">
        <v>83</v>
      </c>
      <c r="F1036" s="31">
        <v>41</v>
      </c>
      <c r="G1036" s="31">
        <v>15045.94</v>
      </c>
      <c r="H1036" s="31">
        <v>1248813.02</v>
      </c>
      <c r="I1036" s="32">
        <v>45838</v>
      </c>
      <c r="J1036" s="32">
        <v>45919</v>
      </c>
      <c r="K1036" s="31" t="s">
        <v>16</v>
      </c>
      <c r="L1036" s="33" t="s">
        <v>21</v>
      </c>
      <c r="M1036" s="13" t="str">
        <f>PROPER(TRIM(SUBSTITUTE(B1036,"###"," ")))</f>
        <v>Vote Pro</v>
      </c>
      <c r="N1036" s="13" t="str">
        <f>PROPER(TRIM(SUBSTITUTE(C1036,"###"," ")))</f>
        <v>Groceries</v>
      </c>
      <c r="O1036" s="13" t="str">
        <f>PROPER(TRIM(SUBSTITUTE(D1036,"###"," ")))</f>
        <v>Retailmart Inc</v>
      </c>
      <c r="P1036" s="13" t="str">
        <f t="shared" si="112"/>
        <v>Vote Pro</v>
      </c>
      <c r="Q1036" s="34" t="str">
        <f t="shared" si="113"/>
        <v>Groceries</v>
      </c>
      <c r="R1036" s="13" t="str">
        <f t="shared" si="114"/>
        <v>Retailmart Inc</v>
      </c>
      <c r="S1036" s="35">
        <f t="shared" si="115"/>
        <v>83</v>
      </c>
      <c r="T1036" s="35">
        <f t="shared" si="116"/>
        <v>41</v>
      </c>
      <c r="U1036" s="14">
        <f t="shared" si="117"/>
        <v>15045.94</v>
      </c>
      <c r="V1036" s="14">
        <f t="shared" si="118"/>
        <v>1248813.02</v>
      </c>
      <c r="W1036" s="13" t="str">
        <v>In Stock</v>
      </c>
      <c r="X1036" s="13" t="str">
        <v>No</v>
      </c>
      <c r="Y1036" s="13">
        <v>0</v>
      </c>
    </row>
    <row r="1037" spans="1:25" x14ac:dyDescent="0.3">
      <c r="A1037" s="31" t="s">
        <v>2077</v>
      </c>
      <c r="B1037" s="31" t="s">
        <v>2078</v>
      </c>
      <c r="C1037" s="31" t="s">
        <v>20</v>
      </c>
      <c r="D1037" s="31" t="s">
        <v>45</v>
      </c>
      <c r="E1037" s="31">
        <v>113</v>
      </c>
      <c r="F1037" s="31">
        <v>68</v>
      </c>
      <c r="G1037" s="31">
        <v>12565.21</v>
      </c>
      <c r="H1037" s="31">
        <v>1419868.73</v>
      </c>
      <c r="I1037" s="32">
        <v>45729</v>
      </c>
      <c r="J1037" s="32">
        <v>45904</v>
      </c>
      <c r="K1037" s="31" t="s">
        <v>46</v>
      </c>
      <c r="L1037" s="33" t="s">
        <v>58</v>
      </c>
      <c r="M1037" s="13" t="str">
        <f>PROPER(TRIM(SUBSTITUTE(B1037,"###"," ")))</f>
        <v>Throughout Plus</v>
      </c>
      <c r="N1037" s="13" t="str">
        <f>PROPER(TRIM(SUBSTITUTE(C1037,"###"," ")))</f>
        <v>Toys</v>
      </c>
      <c r="O1037" s="13" t="str">
        <f>PROPER(TRIM(SUBSTITUTE(D1037,"###"," ")))</f>
        <v>Retailmart Inc</v>
      </c>
      <c r="P1037" s="13" t="str">
        <f t="shared" si="112"/>
        <v>Throughout Plus</v>
      </c>
      <c r="Q1037" s="34" t="str">
        <f t="shared" si="113"/>
        <v>Toys</v>
      </c>
      <c r="R1037" s="13" t="str">
        <f t="shared" si="114"/>
        <v>Retailmart Inc</v>
      </c>
      <c r="S1037" s="35">
        <f t="shared" si="115"/>
        <v>113</v>
      </c>
      <c r="T1037" s="35">
        <f t="shared" si="116"/>
        <v>68</v>
      </c>
      <c r="U1037" s="14">
        <f t="shared" si="117"/>
        <v>12565.21</v>
      </c>
      <c r="V1037" s="14">
        <f t="shared" si="118"/>
        <v>1419868.73</v>
      </c>
      <c r="W1037" s="13" t="str">
        <v>In Stock</v>
      </c>
      <c r="X1037" s="13" t="str">
        <v>No</v>
      </c>
      <c r="Y1037" s="13">
        <v>0</v>
      </c>
    </row>
    <row r="1038" spans="1:25" x14ac:dyDescent="0.3">
      <c r="A1038" s="31" t="s">
        <v>2079</v>
      </c>
      <c r="B1038" s="31" t="s">
        <v>2080</v>
      </c>
      <c r="C1038" s="31" t="s">
        <v>14</v>
      </c>
      <c r="D1038" s="31" t="s">
        <v>45</v>
      </c>
      <c r="E1038" s="31">
        <v>181</v>
      </c>
      <c r="F1038" s="31">
        <v>55</v>
      </c>
      <c r="G1038" s="31">
        <v>9193.56</v>
      </c>
      <c r="H1038" s="31">
        <v>1664034.36</v>
      </c>
      <c r="I1038" s="32">
        <v>45724</v>
      </c>
      <c r="J1038" s="32">
        <v>45856</v>
      </c>
      <c r="K1038" s="31" t="s">
        <v>16</v>
      </c>
      <c r="L1038" s="33" t="s">
        <v>21</v>
      </c>
      <c r="M1038" s="13" t="str">
        <f>PROPER(TRIM(SUBSTITUTE(B1038,"###"," ")))</f>
        <v>Spring X</v>
      </c>
      <c r="N1038" s="13" t="str">
        <f>PROPER(TRIM(SUBSTITUTE(C1038,"###"," ")))</f>
        <v>Clothing</v>
      </c>
      <c r="O1038" s="13" t="str">
        <f>PROPER(TRIM(SUBSTITUTE(D1038,"###"," ")))</f>
        <v>Retailmart Inc</v>
      </c>
      <c r="P1038" s="13" t="str">
        <f t="shared" si="112"/>
        <v>Spring X</v>
      </c>
      <c r="Q1038" s="34" t="str">
        <f t="shared" si="113"/>
        <v>Clothing</v>
      </c>
      <c r="R1038" s="13" t="str">
        <f t="shared" si="114"/>
        <v>Retailmart Inc</v>
      </c>
      <c r="S1038" s="35">
        <f t="shared" si="115"/>
        <v>181</v>
      </c>
      <c r="T1038" s="35">
        <f t="shared" si="116"/>
        <v>55</v>
      </c>
      <c r="U1038" s="14">
        <f t="shared" si="117"/>
        <v>9193.56</v>
      </c>
      <c r="V1038" s="14">
        <f t="shared" si="118"/>
        <v>1664034.3599999999</v>
      </c>
      <c r="W1038" s="13" t="str">
        <v>In Stock</v>
      </c>
      <c r="X1038" s="13" t="str">
        <v>No</v>
      </c>
      <c r="Y1038" s="13">
        <v>0</v>
      </c>
    </row>
    <row r="1039" spans="1:25" x14ac:dyDescent="0.3">
      <c r="A1039" s="31" t="s">
        <v>2081</v>
      </c>
      <c r="B1039" s="31" t="s">
        <v>2082</v>
      </c>
      <c r="C1039" s="31" t="s">
        <v>20</v>
      </c>
      <c r="D1039" s="31" t="s">
        <v>24</v>
      </c>
      <c r="E1039" s="31">
        <v>16</v>
      </c>
      <c r="F1039" s="31">
        <v>43</v>
      </c>
      <c r="G1039" s="31">
        <v>9748.2999999999993</v>
      </c>
      <c r="H1039" s="31">
        <v>155972.79999999999</v>
      </c>
      <c r="I1039" s="32">
        <v>45845</v>
      </c>
      <c r="J1039" s="32">
        <v>45883</v>
      </c>
      <c r="K1039" s="31" t="s">
        <v>57</v>
      </c>
      <c r="L1039" s="33" t="s">
        <v>21</v>
      </c>
      <c r="M1039" s="13" t="str">
        <f>PROPER(TRIM(SUBSTITUTE(B1039,"###"," ")))</f>
        <v>Again Plus</v>
      </c>
      <c r="N1039" s="13" t="str">
        <f>PROPER(TRIM(SUBSTITUTE(C1039,"###"," ")))</f>
        <v>Toys</v>
      </c>
      <c r="O1039" s="13" t="str">
        <f>PROPER(TRIM(SUBSTITUTE(D1039,"###"," ")))</f>
        <v>Omni Suppliers</v>
      </c>
      <c r="P1039" s="13" t="str">
        <f t="shared" si="112"/>
        <v>Again Plus</v>
      </c>
      <c r="Q1039" s="34" t="str">
        <f t="shared" si="113"/>
        <v>Toys</v>
      </c>
      <c r="R1039" s="13" t="str">
        <f t="shared" si="114"/>
        <v>Omni Suppliers</v>
      </c>
      <c r="S1039" s="35">
        <f t="shared" si="115"/>
        <v>16</v>
      </c>
      <c r="T1039" s="35">
        <f t="shared" si="116"/>
        <v>43</v>
      </c>
      <c r="U1039" s="14">
        <f t="shared" si="117"/>
        <v>9748.2999999999993</v>
      </c>
      <c r="V1039" s="14">
        <f t="shared" si="118"/>
        <v>155972.79999999999</v>
      </c>
      <c r="W1039" s="13" t="str">
        <v>Low Stock</v>
      </c>
      <c r="X1039" s="13" t="str">
        <v>Yes</v>
      </c>
      <c r="Y1039" s="13">
        <v>1</v>
      </c>
    </row>
    <row r="1040" spans="1:25" x14ac:dyDescent="0.3">
      <c r="A1040" s="31" t="s">
        <v>2083</v>
      </c>
      <c r="B1040" s="31" t="s">
        <v>2084</v>
      </c>
      <c r="C1040" s="31" t="s">
        <v>40</v>
      </c>
      <c r="D1040" s="31" t="s">
        <v>45</v>
      </c>
      <c r="E1040" s="31">
        <v>108</v>
      </c>
      <c r="F1040" s="31">
        <v>42</v>
      </c>
      <c r="G1040" s="31">
        <v>5864.65</v>
      </c>
      <c r="H1040" s="31">
        <v>633382.19999999995</v>
      </c>
      <c r="I1040" s="32">
        <v>45817</v>
      </c>
      <c r="J1040" s="32">
        <v>45861</v>
      </c>
      <c r="K1040" s="31" t="s">
        <v>54</v>
      </c>
      <c r="L1040" s="33" t="s">
        <v>58</v>
      </c>
      <c r="M1040" s="13" t="str">
        <f>PROPER(TRIM(SUBSTITUTE(B1040,"###"," ")))</f>
        <v>Owner X</v>
      </c>
      <c r="N1040" s="13" t="str">
        <f>PROPER(TRIM(SUBSTITUTE(C1040,"###"," ")))</f>
        <v>Electronics</v>
      </c>
      <c r="O1040" s="13" t="str">
        <f>PROPER(TRIM(SUBSTITUTE(D1040,"###"," ")))</f>
        <v>Retailmart Inc</v>
      </c>
      <c r="P1040" s="13" t="str">
        <f t="shared" si="112"/>
        <v>Owner X</v>
      </c>
      <c r="Q1040" s="34" t="str">
        <f t="shared" si="113"/>
        <v>Electronics</v>
      </c>
      <c r="R1040" s="13" t="str">
        <f t="shared" si="114"/>
        <v>Retailmart Inc</v>
      </c>
      <c r="S1040" s="35">
        <f t="shared" si="115"/>
        <v>108</v>
      </c>
      <c r="T1040" s="35">
        <f t="shared" si="116"/>
        <v>42</v>
      </c>
      <c r="U1040" s="14">
        <f t="shared" si="117"/>
        <v>5864.65</v>
      </c>
      <c r="V1040" s="14">
        <f t="shared" si="118"/>
        <v>633382.19999999995</v>
      </c>
      <c r="W1040" s="13" t="str">
        <v>In Stock</v>
      </c>
      <c r="X1040" s="13" t="str">
        <v>No</v>
      </c>
      <c r="Y1040" s="13">
        <v>0</v>
      </c>
    </row>
    <row r="1041" spans="1:25" x14ac:dyDescent="0.3">
      <c r="A1041" s="31" t="s">
        <v>2085</v>
      </c>
      <c r="B1041" s="31" t="s">
        <v>2086</v>
      </c>
      <c r="C1041" s="31" t="s">
        <v>44</v>
      </c>
      <c r="D1041" s="31" t="s">
        <v>41</v>
      </c>
      <c r="E1041" s="31">
        <v>110</v>
      </c>
      <c r="F1041" s="31">
        <v>78</v>
      </c>
      <c r="G1041" s="31">
        <v>11819.46</v>
      </c>
      <c r="H1041" s="31">
        <v>1300140.6000000001</v>
      </c>
      <c r="I1041" s="32">
        <v>45795</v>
      </c>
      <c r="J1041" s="32">
        <v>45904</v>
      </c>
      <c r="K1041" s="31" t="s">
        <v>46</v>
      </c>
      <c r="L1041" s="33" t="s">
        <v>58</v>
      </c>
      <c r="M1041" s="13" t="str">
        <f>PROPER(TRIM(SUBSTITUTE(B1041,"###"," ")))</f>
        <v>Computer Mini</v>
      </c>
      <c r="N1041" s="13" t="str">
        <f>PROPER(TRIM(SUBSTITUTE(C1041,"###"," ")))</f>
        <v>Groceries</v>
      </c>
      <c r="O1041" s="13" t="str">
        <f>PROPER(TRIM(SUBSTITUTE(D1041,"###"," ")))</f>
        <v>Quickstock</v>
      </c>
      <c r="P1041" s="13" t="str">
        <f t="shared" si="112"/>
        <v>Computer Mini</v>
      </c>
      <c r="Q1041" s="34" t="str">
        <f t="shared" si="113"/>
        <v>Groceries</v>
      </c>
      <c r="R1041" s="13" t="str">
        <f t="shared" si="114"/>
        <v>Quickstock</v>
      </c>
      <c r="S1041" s="35">
        <f t="shared" si="115"/>
        <v>110</v>
      </c>
      <c r="T1041" s="35">
        <f t="shared" si="116"/>
        <v>78</v>
      </c>
      <c r="U1041" s="14">
        <f t="shared" si="117"/>
        <v>11819.46</v>
      </c>
      <c r="V1041" s="14">
        <f t="shared" si="118"/>
        <v>1300140.5999999999</v>
      </c>
      <c r="W1041" s="13" t="str">
        <v>In Stock</v>
      </c>
      <c r="X1041" s="13" t="str">
        <v>No</v>
      </c>
      <c r="Y1041" s="13">
        <v>0</v>
      </c>
    </row>
    <row r="1042" spans="1:25" x14ac:dyDescent="0.3">
      <c r="A1042" s="31" t="s">
        <v>2087</v>
      </c>
      <c r="B1042" s="31" t="s">
        <v>2088</v>
      </c>
      <c r="C1042" s="31" t="s">
        <v>44</v>
      </c>
      <c r="D1042" s="13"/>
      <c r="E1042" s="31">
        <v>188</v>
      </c>
      <c r="F1042" s="31">
        <v>35</v>
      </c>
      <c r="G1042" s="31">
        <v>12324.31</v>
      </c>
      <c r="H1042" s="31">
        <v>2316970.2799999998</v>
      </c>
      <c r="I1042" s="32">
        <v>45756</v>
      </c>
      <c r="J1042" s="32">
        <v>45889</v>
      </c>
      <c r="K1042" s="31" t="s">
        <v>16</v>
      </c>
      <c r="L1042" s="33" t="s">
        <v>17</v>
      </c>
      <c r="M1042" s="13" t="str">
        <f>PROPER(TRIM(SUBSTITUTE(B1042,"###"," ")))</f>
        <v>Night Lite</v>
      </c>
      <c r="N1042" s="13" t="str">
        <f>PROPER(TRIM(SUBSTITUTE(C1042,"###"," ")))</f>
        <v>Groceries</v>
      </c>
      <c r="O1042" s="13" t="str">
        <f>PROPER(TRIM(SUBSTITUTE(D1042,"###"," ")))</f>
        <v/>
      </c>
      <c r="P1042" s="13" t="str">
        <f t="shared" si="112"/>
        <v>Night Lite</v>
      </c>
      <c r="Q1042" s="34" t="str">
        <f t="shared" si="113"/>
        <v>Groceries</v>
      </c>
      <c r="R1042" s="13" t="str">
        <f t="shared" si="114"/>
        <v>Others</v>
      </c>
      <c r="S1042" s="35">
        <f t="shared" si="115"/>
        <v>188</v>
      </c>
      <c r="T1042" s="35">
        <f t="shared" si="116"/>
        <v>35</v>
      </c>
      <c r="U1042" s="14">
        <f t="shared" si="117"/>
        <v>12324.31</v>
      </c>
      <c r="V1042" s="14">
        <f t="shared" si="118"/>
        <v>2316970.2799999998</v>
      </c>
      <c r="W1042" s="13" t="str">
        <v>In Stock</v>
      </c>
      <c r="X1042" s="13" t="str">
        <v>No</v>
      </c>
      <c r="Y1042" s="13">
        <v>0</v>
      </c>
    </row>
    <row r="1043" spans="1:25" x14ac:dyDescent="0.3">
      <c r="A1043" s="31" t="s">
        <v>2089</v>
      </c>
      <c r="B1043" s="31" t="s">
        <v>2090</v>
      </c>
      <c r="C1043" s="31" t="s">
        <v>40</v>
      </c>
      <c r="D1043" s="31" t="s">
        <v>41</v>
      </c>
      <c r="E1043" s="31">
        <v>144</v>
      </c>
      <c r="F1043" s="31">
        <v>49</v>
      </c>
      <c r="G1043" s="31">
        <v>19991.18</v>
      </c>
      <c r="H1043" s="31">
        <v>2878729.92</v>
      </c>
      <c r="I1043" s="32">
        <v>45738</v>
      </c>
      <c r="J1043" s="32">
        <v>45888</v>
      </c>
      <c r="K1043" s="31" t="s">
        <v>46</v>
      </c>
      <c r="L1043" s="33" t="s">
        <v>30</v>
      </c>
      <c r="M1043" s="13" t="str">
        <f>PROPER(TRIM(SUBSTITUTE(B1043,"###"," ")))</f>
        <v>Behind Max</v>
      </c>
      <c r="N1043" s="13" t="str">
        <f>PROPER(TRIM(SUBSTITUTE(C1043,"###"," ")))</f>
        <v>Electronics</v>
      </c>
      <c r="O1043" s="13" t="str">
        <f>PROPER(TRIM(SUBSTITUTE(D1043,"###"," ")))</f>
        <v>Quickstock</v>
      </c>
      <c r="P1043" s="13" t="str">
        <f t="shared" si="112"/>
        <v>Behind Max</v>
      </c>
      <c r="Q1043" s="34" t="str">
        <f t="shared" si="113"/>
        <v>Electronics</v>
      </c>
      <c r="R1043" s="13" t="str">
        <f t="shared" si="114"/>
        <v>Quickstock</v>
      </c>
      <c r="S1043" s="35">
        <f t="shared" si="115"/>
        <v>144</v>
      </c>
      <c r="T1043" s="35">
        <f t="shared" si="116"/>
        <v>49</v>
      </c>
      <c r="U1043" s="14">
        <f t="shared" si="117"/>
        <v>19991.18</v>
      </c>
      <c r="V1043" s="14">
        <f t="shared" si="118"/>
        <v>2878729.92</v>
      </c>
      <c r="W1043" s="13" t="str">
        <v>In Stock</v>
      </c>
      <c r="X1043" s="13" t="str">
        <v>No</v>
      </c>
      <c r="Y1043" s="13">
        <v>0</v>
      </c>
    </row>
    <row r="1044" spans="1:25" x14ac:dyDescent="0.3">
      <c r="A1044" s="31" t="s">
        <v>2091</v>
      </c>
      <c r="B1044" s="31" t="s">
        <v>2092</v>
      </c>
      <c r="C1044" s="31" t="s">
        <v>40</v>
      </c>
      <c r="D1044" s="13"/>
      <c r="E1044" s="31">
        <v>93</v>
      </c>
      <c r="F1044" s="31">
        <v>32</v>
      </c>
      <c r="G1044" s="31">
        <v>13504.27</v>
      </c>
      <c r="H1044" s="31">
        <v>1255897.1100000001</v>
      </c>
      <c r="I1044" s="32">
        <v>45690</v>
      </c>
      <c r="J1044" s="32">
        <v>45890</v>
      </c>
      <c r="K1044" s="31" t="s">
        <v>29</v>
      </c>
      <c r="L1044" s="33" t="s">
        <v>21</v>
      </c>
      <c r="M1044" s="13" t="str">
        <f>PROPER(TRIM(SUBSTITUTE(B1044,"###"," ")))</f>
        <v>Black Pro</v>
      </c>
      <c r="N1044" s="13" t="str">
        <f>PROPER(TRIM(SUBSTITUTE(C1044,"###"," ")))</f>
        <v>Electronics</v>
      </c>
      <c r="O1044" s="13" t="str">
        <f>PROPER(TRIM(SUBSTITUTE(D1044,"###"," ")))</f>
        <v/>
      </c>
      <c r="P1044" s="13" t="str">
        <f t="shared" si="112"/>
        <v>Black Pro</v>
      </c>
      <c r="Q1044" s="34" t="str">
        <f t="shared" si="113"/>
        <v>Electronics</v>
      </c>
      <c r="R1044" s="13" t="str">
        <f t="shared" si="114"/>
        <v>Others</v>
      </c>
      <c r="S1044" s="35">
        <f t="shared" si="115"/>
        <v>93</v>
      </c>
      <c r="T1044" s="35">
        <f t="shared" si="116"/>
        <v>32</v>
      </c>
      <c r="U1044" s="14">
        <f t="shared" si="117"/>
        <v>13504.27</v>
      </c>
      <c r="V1044" s="14">
        <f t="shared" si="118"/>
        <v>1255897.1100000001</v>
      </c>
      <c r="W1044" s="13" t="str">
        <v>In Stock</v>
      </c>
      <c r="X1044" s="13" t="str">
        <v>No</v>
      </c>
      <c r="Y1044" s="13">
        <v>0</v>
      </c>
    </row>
    <row r="1045" spans="1:25" x14ac:dyDescent="0.3">
      <c r="A1045" s="31" t="s">
        <v>2094</v>
      </c>
      <c r="B1045" s="31" t="s">
        <v>2095</v>
      </c>
      <c r="C1045" s="31" t="s">
        <v>20</v>
      </c>
      <c r="D1045" s="31" t="s">
        <v>53</v>
      </c>
      <c r="E1045" s="31">
        <v>179</v>
      </c>
      <c r="F1045" s="31">
        <v>93</v>
      </c>
      <c r="G1045" s="31">
        <v>15482.38</v>
      </c>
      <c r="H1045" s="31">
        <v>2771346.02</v>
      </c>
      <c r="I1045" s="32">
        <v>45681</v>
      </c>
      <c r="J1045" s="32">
        <v>45878</v>
      </c>
      <c r="K1045" s="31" t="s">
        <v>16</v>
      </c>
      <c r="L1045" s="33" t="s">
        <v>17</v>
      </c>
      <c r="M1045" s="13" t="str">
        <f>PROPER(TRIM(SUBSTITUTE(B1045,"###"," ")))</f>
        <v>Stuff X</v>
      </c>
      <c r="N1045" s="13" t="str">
        <f>PROPER(TRIM(SUBSTITUTE(C1045,"###"," ")))</f>
        <v>Toys</v>
      </c>
      <c r="O1045" s="13" t="str">
        <f>PROPER(TRIM(SUBSTITUTE(D1045,"###"," ")))</f>
        <v>Abc Pvt Ltd</v>
      </c>
      <c r="P1045" s="13" t="str">
        <f t="shared" si="112"/>
        <v>Stuff X</v>
      </c>
      <c r="Q1045" s="34" t="str">
        <f t="shared" si="113"/>
        <v>Toys</v>
      </c>
      <c r="R1045" s="13" t="str">
        <f t="shared" si="114"/>
        <v>Abc Pvt Ltd</v>
      </c>
      <c r="S1045" s="35">
        <f t="shared" si="115"/>
        <v>179</v>
      </c>
      <c r="T1045" s="35">
        <f t="shared" si="116"/>
        <v>93</v>
      </c>
      <c r="U1045" s="14">
        <f t="shared" si="117"/>
        <v>15482.38</v>
      </c>
      <c r="V1045" s="14">
        <f t="shared" si="118"/>
        <v>2771346.02</v>
      </c>
      <c r="W1045" s="13" t="str">
        <v>In Stock</v>
      </c>
      <c r="X1045" s="13" t="str">
        <v>No</v>
      </c>
      <c r="Y1045" s="13">
        <v>0</v>
      </c>
    </row>
    <row r="1046" spans="1:25" x14ac:dyDescent="0.3">
      <c r="A1046" s="31" t="s">
        <v>2096</v>
      </c>
      <c r="B1046" s="31" t="s">
        <v>2097</v>
      </c>
      <c r="C1046" s="31" t="s">
        <v>28</v>
      </c>
      <c r="D1046" s="31" t="s">
        <v>24</v>
      </c>
      <c r="E1046" s="31">
        <v>160</v>
      </c>
      <c r="F1046" s="31">
        <v>76</v>
      </c>
      <c r="G1046" s="31">
        <v>8791.66</v>
      </c>
      <c r="H1046" s="31">
        <v>1406665.6</v>
      </c>
      <c r="I1046" s="32">
        <v>45712</v>
      </c>
      <c r="J1046" s="32">
        <v>45931</v>
      </c>
      <c r="K1046" s="31" t="s">
        <v>57</v>
      </c>
      <c r="L1046" s="33" t="s">
        <v>33</v>
      </c>
      <c r="M1046" s="13" t="str">
        <f>PROPER(TRIM(SUBSTITUTE(B1046,"###"," ")))</f>
        <v>Wear Max</v>
      </c>
      <c r="N1046" s="13" t="str">
        <f>PROPER(TRIM(SUBSTITUTE(C1046,"###"," ")))</f>
        <v>Furniture</v>
      </c>
      <c r="O1046" s="13" t="str">
        <f>PROPER(TRIM(SUBSTITUTE(D1046,"###"," ")))</f>
        <v>Omni Suppliers</v>
      </c>
      <c r="P1046" s="13" t="str">
        <f t="shared" si="112"/>
        <v>Wear Max</v>
      </c>
      <c r="Q1046" s="34" t="str">
        <f t="shared" si="113"/>
        <v>Furniture</v>
      </c>
      <c r="R1046" s="13" t="str">
        <f t="shared" si="114"/>
        <v>Omni Suppliers</v>
      </c>
      <c r="S1046" s="35">
        <f t="shared" si="115"/>
        <v>160</v>
      </c>
      <c r="T1046" s="35">
        <f t="shared" si="116"/>
        <v>76</v>
      </c>
      <c r="U1046" s="14">
        <f t="shared" si="117"/>
        <v>8791.66</v>
      </c>
      <c r="V1046" s="14">
        <f t="shared" si="118"/>
        <v>1406665.6</v>
      </c>
      <c r="W1046" s="13" t="str">
        <v>In Stock</v>
      </c>
      <c r="X1046" s="13" t="str">
        <v>No</v>
      </c>
      <c r="Y1046" s="13">
        <v>0</v>
      </c>
    </row>
    <row r="1047" spans="1:25" x14ac:dyDescent="0.3">
      <c r="A1047" s="31" t="s">
        <v>2098</v>
      </c>
      <c r="B1047" s="31" t="s">
        <v>2099</v>
      </c>
      <c r="C1047" s="31" t="s">
        <v>44</v>
      </c>
      <c r="D1047" s="31" t="s">
        <v>15</v>
      </c>
      <c r="E1047" s="13"/>
      <c r="F1047" s="31">
        <v>20</v>
      </c>
      <c r="G1047" s="31">
        <v>15930.35</v>
      </c>
      <c r="H1047" s="13"/>
      <c r="I1047" s="32">
        <v>45770</v>
      </c>
      <c r="J1047" s="32">
        <v>45882</v>
      </c>
      <c r="K1047" s="31" t="s">
        <v>29</v>
      </c>
      <c r="L1047" s="33" t="s">
        <v>21</v>
      </c>
      <c r="M1047" s="13" t="str">
        <f>PROPER(TRIM(SUBSTITUTE(B1047,"###"," ")))</f>
        <v>Trouble Plus</v>
      </c>
      <c r="N1047" s="13" t="str">
        <f>PROPER(TRIM(SUBSTITUTE(C1047,"###"," ")))</f>
        <v>Groceries</v>
      </c>
      <c r="O1047" s="13" t="str">
        <f>PROPER(TRIM(SUBSTITUTE(D1047,"###"," ")))</f>
        <v>Global Traders</v>
      </c>
      <c r="P1047" s="13" t="str">
        <f t="shared" si="112"/>
        <v>Trouble Plus</v>
      </c>
      <c r="Q1047" s="34" t="str">
        <f t="shared" si="113"/>
        <v>Groceries</v>
      </c>
      <c r="R1047" s="13" t="str">
        <f t="shared" si="114"/>
        <v>Global Traders</v>
      </c>
      <c r="S1047" s="35">
        <f t="shared" si="115"/>
        <v>0</v>
      </c>
      <c r="T1047" s="35">
        <f t="shared" si="116"/>
        <v>20</v>
      </c>
      <c r="U1047" s="14">
        <f t="shared" si="117"/>
        <v>15930.35</v>
      </c>
      <c r="V1047" s="14">
        <f t="shared" si="118"/>
        <v>0</v>
      </c>
      <c r="W1047" s="13" t="str">
        <v>Out of Stock</v>
      </c>
      <c r="X1047" s="13" t="str">
        <v>Yes</v>
      </c>
      <c r="Y1047" s="13">
        <v>1</v>
      </c>
    </row>
    <row r="1048" spans="1:25" x14ac:dyDescent="0.3">
      <c r="A1048" s="31" t="s">
        <v>2100</v>
      </c>
      <c r="B1048" s="31" t="s">
        <v>2101</v>
      </c>
      <c r="C1048" s="31" t="s">
        <v>14</v>
      </c>
      <c r="D1048" s="31" t="s">
        <v>15</v>
      </c>
      <c r="E1048" s="31">
        <v>8</v>
      </c>
      <c r="F1048" s="31">
        <v>51</v>
      </c>
      <c r="G1048" s="31">
        <v>1039.81</v>
      </c>
      <c r="H1048" s="31">
        <v>8318.48</v>
      </c>
      <c r="I1048" s="32">
        <v>45791</v>
      </c>
      <c r="J1048" s="32">
        <v>45899</v>
      </c>
      <c r="K1048" s="13"/>
      <c r="L1048" s="33" t="s">
        <v>17</v>
      </c>
      <c r="M1048" s="13" t="str">
        <f>PROPER(TRIM(SUBSTITUTE(B1048,"###"," ")))</f>
        <v>Technology Max</v>
      </c>
      <c r="N1048" s="13" t="str">
        <f>PROPER(TRIM(SUBSTITUTE(C1048,"###"," ")))</f>
        <v>Clothing</v>
      </c>
      <c r="O1048" s="13" t="str">
        <f>PROPER(TRIM(SUBSTITUTE(D1048,"###"," ")))</f>
        <v>Global Traders</v>
      </c>
      <c r="P1048" s="13" t="str">
        <f t="shared" si="112"/>
        <v>Technology Max</v>
      </c>
      <c r="Q1048" s="34" t="str">
        <f t="shared" si="113"/>
        <v>Clothing</v>
      </c>
      <c r="R1048" s="13" t="str">
        <f t="shared" si="114"/>
        <v>Global Traders</v>
      </c>
      <c r="S1048" s="35">
        <f t="shared" si="115"/>
        <v>8</v>
      </c>
      <c r="T1048" s="35">
        <f t="shared" si="116"/>
        <v>51</v>
      </c>
      <c r="U1048" s="14">
        <f t="shared" si="117"/>
        <v>1039.81</v>
      </c>
      <c r="V1048" s="14">
        <f t="shared" si="118"/>
        <v>8318.48</v>
      </c>
      <c r="W1048" s="13" t="str">
        <v>Low Stock</v>
      </c>
      <c r="X1048" s="13" t="str">
        <v>Yes</v>
      </c>
      <c r="Y1048" s="13">
        <v>1</v>
      </c>
    </row>
    <row r="1049" spans="1:25" x14ac:dyDescent="0.3">
      <c r="A1049" s="31" t="s">
        <v>2102</v>
      </c>
      <c r="B1049" s="31" t="s">
        <v>1809</v>
      </c>
      <c r="C1049" s="31" t="s">
        <v>40</v>
      </c>
      <c r="D1049" s="31" t="s">
        <v>53</v>
      </c>
      <c r="E1049" s="31">
        <v>184</v>
      </c>
      <c r="F1049" s="31">
        <v>27</v>
      </c>
      <c r="G1049" s="31">
        <v>5656.94</v>
      </c>
      <c r="H1049" s="31">
        <v>1040876.96</v>
      </c>
      <c r="I1049" s="32">
        <v>45710</v>
      </c>
      <c r="J1049" s="32">
        <v>45914</v>
      </c>
      <c r="K1049" s="13"/>
      <c r="L1049" s="33" t="s">
        <v>58</v>
      </c>
      <c r="M1049" s="13" t="str">
        <f>PROPER(TRIM(SUBSTITUTE(B1049,"###"," ")))</f>
        <v>Movement Plus</v>
      </c>
      <c r="N1049" s="13" t="str">
        <f>PROPER(TRIM(SUBSTITUTE(C1049,"###"," ")))</f>
        <v>Electronics</v>
      </c>
      <c r="O1049" s="13" t="str">
        <f>PROPER(TRIM(SUBSTITUTE(D1049,"###"," ")))</f>
        <v>Abc Pvt Ltd</v>
      </c>
      <c r="P1049" s="13" t="str">
        <f t="shared" si="112"/>
        <v>Movement Plus</v>
      </c>
      <c r="Q1049" s="34" t="str">
        <f t="shared" si="113"/>
        <v>Electronics</v>
      </c>
      <c r="R1049" s="13" t="str">
        <f t="shared" si="114"/>
        <v>Abc Pvt Ltd</v>
      </c>
      <c r="S1049" s="35">
        <f t="shared" si="115"/>
        <v>184</v>
      </c>
      <c r="T1049" s="35">
        <f t="shared" si="116"/>
        <v>27</v>
      </c>
      <c r="U1049" s="14">
        <f t="shared" si="117"/>
        <v>5656.94</v>
      </c>
      <c r="V1049" s="14">
        <f t="shared" si="118"/>
        <v>1040876.96</v>
      </c>
      <c r="W1049" s="13" t="str">
        <v>In Stock</v>
      </c>
      <c r="X1049" s="13" t="str">
        <v>No</v>
      </c>
      <c r="Y1049" s="13">
        <v>0</v>
      </c>
    </row>
    <row r="1050" spans="1:25" x14ac:dyDescent="0.3">
      <c r="A1050" s="31" t="s">
        <v>2103</v>
      </c>
      <c r="B1050" s="31" t="s">
        <v>2104</v>
      </c>
      <c r="C1050" s="31" t="s">
        <v>44</v>
      </c>
      <c r="D1050" s="31" t="s">
        <v>15</v>
      </c>
      <c r="E1050" s="31">
        <v>41</v>
      </c>
      <c r="F1050" s="31">
        <v>81</v>
      </c>
      <c r="G1050" s="31">
        <v>1157.72</v>
      </c>
      <c r="H1050" s="31">
        <v>47466.52</v>
      </c>
      <c r="I1050" s="32">
        <v>45686</v>
      </c>
      <c r="J1050" s="32">
        <v>45855</v>
      </c>
      <c r="K1050" s="13"/>
      <c r="L1050" s="33" t="s">
        <v>30</v>
      </c>
      <c r="M1050" s="13" t="str">
        <f>PROPER(TRIM(SUBSTITUTE(B1050,"###"," ")))</f>
        <v>There Pro</v>
      </c>
      <c r="N1050" s="13" t="str">
        <f>PROPER(TRIM(SUBSTITUTE(C1050,"###"," ")))</f>
        <v>Groceries</v>
      </c>
      <c r="O1050" s="13" t="str">
        <f>PROPER(TRIM(SUBSTITUTE(D1050,"###"," ")))</f>
        <v>Global Traders</v>
      </c>
      <c r="P1050" s="13" t="str">
        <f t="shared" si="112"/>
        <v>There Pro</v>
      </c>
      <c r="Q1050" s="34" t="str">
        <f t="shared" si="113"/>
        <v>Groceries</v>
      </c>
      <c r="R1050" s="13" t="str">
        <f t="shared" si="114"/>
        <v>Global Traders</v>
      </c>
      <c r="S1050" s="35">
        <f t="shared" si="115"/>
        <v>41</v>
      </c>
      <c r="T1050" s="35">
        <f t="shared" si="116"/>
        <v>81</v>
      </c>
      <c r="U1050" s="14">
        <f t="shared" si="117"/>
        <v>1157.72</v>
      </c>
      <c r="V1050" s="14">
        <f t="shared" si="118"/>
        <v>47466.520000000004</v>
      </c>
      <c r="W1050" s="13" t="str">
        <v>Low Stock</v>
      </c>
      <c r="X1050" s="13" t="str">
        <v>Yes</v>
      </c>
      <c r="Y1050" s="13">
        <v>1</v>
      </c>
    </row>
    <row r="1051" spans="1:25" x14ac:dyDescent="0.3">
      <c r="A1051" s="31" t="s">
        <v>2105</v>
      </c>
      <c r="B1051" s="31" t="s">
        <v>2106</v>
      </c>
      <c r="C1051" s="31" t="s">
        <v>14</v>
      </c>
      <c r="D1051" s="31" t="s">
        <v>15</v>
      </c>
      <c r="E1051" s="31">
        <v>94</v>
      </c>
      <c r="F1051" s="31">
        <v>36</v>
      </c>
      <c r="G1051" s="31">
        <v>4255.09</v>
      </c>
      <c r="H1051" s="31">
        <v>399978.46</v>
      </c>
      <c r="I1051" s="32">
        <v>45740</v>
      </c>
      <c r="J1051" s="32">
        <v>45890</v>
      </c>
      <c r="K1051" s="31" t="s">
        <v>29</v>
      </c>
      <c r="L1051" s="33" t="s">
        <v>33</v>
      </c>
      <c r="M1051" s="13" t="str">
        <f>PROPER(TRIM(SUBSTITUTE(B1051,"###"," ")))</f>
        <v>Physical Plus</v>
      </c>
      <c r="N1051" s="13" t="str">
        <f>PROPER(TRIM(SUBSTITUTE(C1051,"###"," ")))</f>
        <v>Clothing</v>
      </c>
      <c r="O1051" s="13" t="str">
        <f>PROPER(TRIM(SUBSTITUTE(D1051,"###"," ")))</f>
        <v>Global Traders</v>
      </c>
      <c r="P1051" s="13" t="str">
        <f t="shared" si="112"/>
        <v>Physical Plus</v>
      </c>
      <c r="Q1051" s="34" t="str">
        <f t="shared" si="113"/>
        <v>Clothing</v>
      </c>
      <c r="R1051" s="13" t="str">
        <f t="shared" si="114"/>
        <v>Global Traders</v>
      </c>
      <c r="S1051" s="35">
        <f t="shared" si="115"/>
        <v>94</v>
      </c>
      <c r="T1051" s="35">
        <f t="shared" si="116"/>
        <v>36</v>
      </c>
      <c r="U1051" s="14">
        <f t="shared" si="117"/>
        <v>4255.09</v>
      </c>
      <c r="V1051" s="14">
        <f t="shared" si="118"/>
        <v>399978.46</v>
      </c>
      <c r="W1051" s="13" t="str">
        <v>In Stock</v>
      </c>
      <c r="X1051" s="13" t="str">
        <v>No</v>
      </c>
      <c r="Y1051" s="13">
        <v>0</v>
      </c>
    </row>
    <row r="1052" spans="1:25" x14ac:dyDescent="0.3">
      <c r="A1052" s="31" t="s">
        <v>2108</v>
      </c>
      <c r="B1052" s="31" t="s">
        <v>2109</v>
      </c>
      <c r="C1052" s="31" t="s">
        <v>40</v>
      </c>
      <c r="D1052" s="31" t="s">
        <v>41</v>
      </c>
      <c r="E1052" s="31">
        <v>85</v>
      </c>
      <c r="F1052" s="31">
        <v>69</v>
      </c>
      <c r="G1052" s="31">
        <v>6395.09</v>
      </c>
      <c r="H1052" s="31">
        <v>543582.65</v>
      </c>
      <c r="I1052" s="32">
        <v>45829</v>
      </c>
      <c r="J1052" s="32">
        <v>45898</v>
      </c>
      <c r="K1052" s="31" t="s">
        <v>29</v>
      </c>
      <c r="L1052" s="33" t="s">
        <v>21</v>
      </c>
      <c r="M1052" s="13" t="str">
        <f>PROPER(TRIM(SUBSTITUTE(B1052,"###"," ")))</f>
        <v>Meet Lite</v>
      </c>
      <c r="N1052" s="13" t="str">
        <f>PROPER(TRIM(SUBSTITUTE(C1052,"###"," ")))</f>
        <v>Electronics</v>
      </c>
      <c r="O1052" s="13" t="str">
        <f>PROPER(TRIM(SUBSTITUTE(D1052,"###"," ")))</f>
        <v>Quickstock</v>
      </c>
      <c r="P1052" s="13" t="str">
        <f t="shared" si="112"/>
        <v>Meet Lite</v>
      </c>
      <c r="Q1052" s="34" t="str">
        <f t="shared" si="113"/>
        <v>Electronics</v>
      </c>
      <c r="R1052" s="13" t="str">
        <f t="shared" si="114"/>
        <v>Quickstock</v>
      </c>
      <c r="S1052" s="35">
        <f t="shared" si="115"/>
        <v>85</v>
      </c>
      <c r="T1052" s="35">
        <f t="shared" si="116"/>
        <v>69</v>
      </c>
      <c r="U1052" s="14">
        <f t="shared" si="117"/>
        <v>6395.09</v>
      </c>
      <c r="V1052" s="14">
        <f t="shared" si="118"/>
        <v>543582.65</v>
      </c>
      <c r="W1052" s="13" t="str">
        <v>In Stock</v>
      </c>
      <c r="X1052" s="13" t="str">
        <v>No</v>
      </c>
      <c r="Y1052" s="13">
        <v>0</v>
      </c>
    </row>
    <row r="1053" spans="1:25" x14ac:dyDescent="0.3">
      <c r="A1053" s="31" t="s">
        <v>2111</v>
      </c>
      <c r="B1053" s="31" t="s">
        <v>2112</v>
      </c>
      <c r="C1053" s="31" t="s">
        <v>40</v>
      </c>
      <c r="D1053" s="31" t="s">
        <v>53</v>
      </c>
      <c r="E1053" s="31">
        <v>114</v>
      </c>
      <c r="F1053" s="31">
        <v>30</v>
      </c>
      <c r="G1053" s="31">
        <v>5885.7</v>
      </c>
      <c r="H1053" s="31">
        <v>670969.79999999993</v>
      </c>
      <c r="I1053" s="32">
        <v>45705</v>
      </c>
      <c r="J1053" s="32">
        <v>45937</v>
      </c>
      <c r="K1053" s="31" t="s">
        <v>57</v>
      </c>
      <c r="L1053" s="33" t="s">
        <v>17</v>
      </c>
      <c r="M1053" s="13" t="str">
        <f>PROPER(TRIM(SUBSTITUTE(B1053,"###"," ")))</f>
        <v>Minute Max</v>
      </c>
      <c r="N1053" s="13" t="str">
        <f>PROPER(TRIM(SUBSTITUTE(C1053,"###"," ")))</f>
        <v>Electronics</v>
      </c>
      <c r="O1053" s="13" t="str">
        <f>PROPER(TRIM(SUBSTITUTE(D1053,"###"," ")))</f>
        <v>Abc Pvt Ltd</v>
      </c>
      <c r="P1053" s="13" t="str">
        <f t="shared" si="112"/>
        <v>Minute Max</v>
      </c>
      <c r="Q1053" s="34" t="str">
        <f t="shared" si="113"/>
        <v>Electronics</v>
      </c>
      <c r="R1053" s="13" t="str">
        <f t="shared" si="114"/>
        <v>Abc Pvt Ltd</v>
      </c>
      <c r="S1053" s="35">
        <f t="shared" si="115"/>
        <v>114</v>
      </c>
      <c r="T1053" s="35">
        <f t="shared" si="116"/>
        <v>30</v>
      </c>
      <c r="U1053" s="14">
        <f t="shared" si="117"/>
        <v>5885.7</v>
      </c>
      <c r="V1053" s="14">
        <f t="shared" si="118"/>
        <v>670969.79999999993</v>
      </c>
      <c r="W1053" s="13" t="str">
        <v>In Stock</v>
      </c>
      <c r="X1053" s="13" t="str">
        <v>No</v>
      </c>
      <c r="Y1053" s="13">
        <v>0</v>
      </c>
    </row>
    <row r="1054" spans="1:25" x14ac:dyDescent="0.3">
      <c r="A1054" s="31" t="s">
        <v>2113</v>
      </c>
      <c r="B1054" s="31" t="s">
        <v>2114</v>
      </c>
      <c r="C1054" s="31" t="s">
        <v>40</v>
      </c>
      <c r="D1054" s="31" t="s">
        <v>41</v>
      </c>
      <c r="E1054" s="31">
        <v>193</v>
      </c>
      <c r="F1054" s="31">
        <v>82</v>
      </c>
      <c r="G1054" s="31">
        <v>877.91</v>
      </c>
      <c r="H1054" s="31">
        <v>169436.63</v>
      </c>
      <c r="I1054" s="32">
        <v>45757</v>
      </c>
      <c r="J1054" s="32">
        <v>45885</v>
      </c>
      <c r="K1054" s="13"/>
      <c r="L1054" s="33" t="s">
        <v>30</v>
      </c>
      <c r="M1054" s="13" t="str">
        <f>PROPER(TRIM(SUBSTITUTE(B1054,"###"," ")))</f>
        <v>Structure Pro</v>
      </c>
      <c r="N1054" s="13" t="str">
        <f>PROPER(TRIM(SUBSTITUTE(C1054,"###"," ")))</f>
        <v>Electronics</v>
      </c>
      <c r="O1054" s="13" t="str">
        <f>PROPER(TRIM(SUBSTITUTE(D1054,"###"," ")))</f>
        <v>Quickstock</v>
      </c>
      <c r="P1054" s="13" t="str">
        <f t="shared" si="112"/>
        <v>Structure Pro</v>
      </c>
      <c r="Q1054" s="34" t="str">
        <f t="shared" si="113"/>
        <v>Electronics</v>
      </c>
      <c r="R1054" s="13" t="str">
        <f t="shared" si="114"/>
        <v>Quickstock</v>
      </c>
      <c r="S1054" s="35">
        <f t="shared" si="115"/>
        <v>193</v>
      </c>
      <c r="T1054" s="35">
        <f t="shared" si="116"/>
        <v>82</v>
      </c>
      <c r="U1054" s="14">
        <f t="shared" si="117"/>
        <v>877.91</v>
      </c>
      <c r="V1054" s="14">
        <f t="shared" si="118"/>
        <v>169436.63</v>
      </c>
      <c r="W1054" s="13" t="str">
        <v>In Stock</v>
      </c>
      <c r="X1054" s="13" t="str">
        <v>No</v>
      </c>
      <c r="Y1054" s="13">
        <v>0</v>
      </c>
    </row>
    <row r="1055" spans="1:25" x14ac:dyDescent="0.3">
      <c r="A1055" s="31" t="s">
        <v>2115</v>
      </c>
      <c r="B1055" s="31" t="s">
        <v>2116</v>
      </c>
      <c r="C1055" s="31" t="s">
        <v>14</v>
      </c>
      <c r="D1055" s="31" t="s">
        <v>53</v>
      </c>
      <c r="E1055" s="31">
        <v>16</v>
      </c>
      <c r="F1055" s="31">
        <v>25</v>
      </c>
      <c r="G1055" s="31">
        <v>13586.07</v>
      </c>
      <c r="H1055" s="31">
        <v>217377.12</v>
      </c>
      <c r="I1055" s="32">
        <v>45739</v>
      </c>
      <c r="J1055" s="32">
        <v>45913</v>
      </c>
      <c r="K1055" s="31" t="s">
        <v>25</v>
      </c>
      <c r="L1055" s="33" t="s">
        <v>33</v>
      </c>
      <c r="M1055" s="13" t="str">
        <f>PROPER(TRIM(SUBSTITUTE(B1055,"###"," ")))</f>
        <v>Bed Mini</v>
      </c>
      <c r="N1055" s="13" t="str">
        <f>PROPER(TRIM(SUBSTITUTE(C1055,"###"," ")))</f>
        <v>Clothing</v>
      </c>
      <c r="O1055" s="13" t="str">
        <f>PROPER(TRIM(SUBSTITUTE(D1055,"###"," ")))</f>
        <v>Abc Pvt Ltd</v>
      </c>
      <c r="P1055" s="13" t="str">
        <f t="shared" si="112"/>
        <v>Bed Mini</v>
      </c>
      <c r="Q1055" s="34" t="str">
        <f t="shared" si="113"/>
        <v>Clothing</v>
      </c>
      <c r="R1055" s="13" t="str">
        <f t="shared" si="114"/>
        <v>Abc Pvt Ltd</v>
      </c>
      <c r="S1055" s="35">
        <f t="shared" si="115"/>
        <v>16</v>
      </c>
      <c r="T1055" s="35">
        <f t="shared" si="116"/>
        <v>25</v>
      </c>
      <c r="U1055" s="14">
        <f t="shared" si="117"/>
        <v>13586.07</v>
      </c>
      <c r="V1055" s="14">
        <f t="shared" si="118"/>
        <v>217377.12</v>
      </c>
      <c r="W1055" s="13" t="str">
        <v>Low Stock</v>
      </c>
      <c r="X1055" s="13" t="str">
        <v>Yes</v>
      </c>
      <c r="Y1055" s="13">
        <v>1</v>
      </c>
    </row>
    <row r="1056" spans="1:25" x14ac:dyDescent="0.3">
      <c r="A1056" s="31" t="s">
        <v>2117</v>
      </c>
      <c r="B1056" s="31" t="s">
        <v>2118</v>
      </c>
      <c r="C1056" s="31" t="s">
        <v>28</v>
      </c>
      <c r="D1056" s="31" t="s">
        <v>15</v>
      </c>
      <c r="E1056" s="31">
        <v>193</v>
      </c>
      <c r="F1056" s="31">
        <v>57</v>
      </c>
      <c r="G1056" s="31">
        <v>18945.87</v>
      </c>
      <c r="H1056" s="31">
        <v>3656552.91</v>
      </c>
      <c r="I1056" s="32">
        <v>45722</v>
      </c>
      <c r="J1056" s="32">
        <v>45879</v>
      </c>
      <c r="K1056" s="31" t="s">
        <v>57</v>
      </c>
      <c r="L1056" s="33" t="s">
        <v>17</v>
      </c>
      <c r="M1056" s="13" t="str">
        <f>PROPER(TRIM(SUBSTITUTE(B1056,"###"," ")))</f>
        <v>Recently Lite</v>
      </c>
      <c r="N1056" s="13" t="str">
        <f>PROPER(TRIM(SUBSTITUTE(C1056,"###"," ")))</f>
        <v>Furniture</v>
      </c>
      <c r="O1056" s="13" t="str">
        <f>PROPER(TRIM(SUBSTITUTE(D1056,"###"," ")))</f>
        <v>Global Traders</v>
      </c>
      <c r="P1056" s="13" t="str">
        <f t="shared" si="112"/>
        <v>Recently Lite</v>
      </c>
      <c r="Q1056" s="34" t="str">
        <f t="shared" si="113"/>
        <v>Furniture</v>
      </c>
      <c r="R1056" s="13" t="str">
        <f t="shared" si="114"/>
        <v>Global Traders</v>
      </c>
      <c r="S1056" s="35">
        <f t="shared" si="115"/>
        <v>193</v>
      </c>
      <c r="T1056" s="35">
        <f t="shared" si="116"/>
        <v>57</v>
      </c>
      <c r="U1056" s="14">
        <f t="shared" si="117"/>
        <v>18945.87</v>
      </c>
      <c r="V1056" s="14">
        <f t="shared" si="118"/>
        <v>3656552.9099999997</v>
      </c>
      <c r="W1056" s="13" t="str">
        <v>In Stock</v>
      </c>
      <c r="X1056" s="13" t="str">
        <v>No</v>
      </c>
      <c r="Y1056" s="13">
        <v>0</v>
      </c>
    </row>
    <row r="1057" spans="1:25" x14ac:dyDescent="0.3">
      <c r="A1057" s="31" t="s">
        <v>2119</v>
      </c>
      <c r="B1057" s="31" t="s">
        <v>2120</v>
      </c>
      <c r="C1057" s="31" t="s">
        <v>44</v>
      </c>
      <c r="D1057" s="31" t="s">
        <v>45</v>
      </c>
      <c r="E1057" s="31">
        <v>67</v>
      </c>
      <c r="F1057" s="31">
        <v>68</v>
      </c>
      <c r="G1057" s="31">
        <v>5668.24</v>
      </c>
      <c r="H1057" s="31">
        <v>379772.08</v>
      </c>
      <c r="I1057" s="32">
        <v>45700</v>
      </c>
      <c r="J1057" s="32">
        <v>45865</v>
      </c>
      <c r="K1057" s="31" t="s">
        <v>25</v>
      </c>
      <c r="L1057" s="33" t="s">
        <v>58</v>
      </c>
      <c r="M1057" s="13" t="str">
        <f>PROPER(TRIM(SUBSTITUTE(B1057,"###"," ")))</f>
        <v>Put Plus</v>
      </c>
      <c r="N1057" s="13" t="str">
        <f>PROPER(TRIM(SUBSTITUTE(C1057,"###"," ")))</f>
        <v>Groceries</v>
      </c>
      <c r="O1057" s="13" t="str">
        <f>PROPER(TRIM(SUBSTITUTE(D1057,"###"," ")))</f>
        <v>Retailmart Inc</v>
      </c>
      <c r="P1057" s="13" t="str">
        <f t="shared" si="112"/>
        <v>Put Plus</v>
      </c>
      <c r="Q1057" s="34" t="str">
        <f t="shared" si="113"/>
        <v>Groceries</v>
      </c>
      <c r="R1057" s="13" t="str">
        <f t="shared" si="114"/>
        <v>Retailmart Inc</v>
      </c>
      <c r="S1057" s="35">
        <f t="shared" si="115"/>
        <v>67</v>
      </c>
      <c r="T1057" s="35">
        <f t="shared" si="116"/>
        <v>68</v>
      </c>
      <c r="U1057" s="14">
        <f t="shared" si="117"/>
        <v>5668.24</v>
      </c>
      <c r="V1057" s="14">
        <f t="shared" si="118"/>
        <v>379772.07999999996</v>
      </c>
      <c r="W1057" s="13" t="str">
        <v>Low Stock</v>
      </c>
      <c r="X1057" s="13" t="str">
        <v>Yes</v>
      </c>
      <c r="Y1057" s="13">
        <v>1</v>
      </c>
    </row>
    <row r="1058" spans="1:25" x14ac:dyDescent="0.3">
      <c r="A1058" s="31" t="s">
        <v>2121</v>
      </c>
      <c r="B1058" s="31" t="s">
        <v>2122</v>
      </c>
      <c r="C1058" s="31" t="s">
        <v>44</v>
      </c>
      <c r="D1058" s="31" t="s">
        <v>15</v>
      </c>
      <c r="E1058" s="31">
        <v>12</v>
      </c>
      <c r="F1058" s="31">
        <v>71</v>
      </c>
      <c r="G1058" s="31">
        <v>13578.37</v>
      </c>
      <c r="H1058" s="31">
        <v>162940.44</v>
      </c>
      <c r="I1058" s="32">
        <v>45775</v>
      </c>
      <c r="J1058" s="32">
        <v>45908</v>
      </c>
      <c r="K1058" s="31" t="s">
        <v>54</v>
      </c>
      <c r="L1058" s="33" t="s">
        <v>58</v>
      </c>
      <c r="M1058" s="13" t="str">
        <f>PROPER(TRIM(SUBSTITUTE(B1058,"###"," ")))</f>
        <v>Cost Plus</v>
      </c>
      <c r="N1058" s="13" t="str">
        <f>PROPER(TRIM(SUBSTITUTE(C1058,"###"," ")))</f>
        <v>Groceries</v>
      </c>
      <c r="O1058" s="13" t="str">
        <f>PROPER(TRIM(SUBSTITUTE(D1058,"###"," ")))</f>
        <v>Global Traders</v>
      </c>
      <c r="P1058" s="13" t="str">
        <f t="shared" si="112"/>
        <v>Cost Plus</v>
      </c>
      <c r="Q1058" s="34" t="str">
        <f t="shared" si="113"/>
        <v>Groceries</v>
      </c>
      <c r="R1058" s="13" t="str">
        <f t="shared" si="114"/>
        <v>Global Traders</v>
      </c>
      <c r="S1058" s="35">
        <f t="shared" si="115"/>
        <v>12</v>
      </c>
      <c r="T1058" s="35">
        <f t="shared" si="116"/>
        <v>71</v>
      </c>
      <c r="U1058" s="14">
        <f t="shared" si="117"/>
        <v>13578.37</v>
      </c>
      <c r="V1058" s="14">
        <f t="shared" si="118"/>
        <v>162940.44</v>
      </c>
      <c r="W1058" s="13" t="str">
        <v>Low Stock</v>
      </c>
      <c r="X1058" s="13" t="str">
        <v>Yes</v>
      </c>
      <c r="Y1058" s="13">
        <v>1</v>
      </c>
    </row>
    <row r="1059" spans="1:25" x14ac:dyDescent="0.3">
      <c r="A1059" s="31" t="s">
        <v>2123</v>
      </c>
      <c r="B1059" s="31" t="s">
        <v>371</v>
      </c>
      <c r="C1059" s="31" t="s">
        <v>20</v>
      </c>
      <c r="D1059" s="31" t="s">
        <v>24</v>
      </c>
      <c r="E1059" s="13"/>
      <c r="F1059" s="31">
        <v>77</v>
      </c>
      <c r="G1059" s="31">
        <v>5598.68</v>
      </c>
      <c r="H1059" s="13"/>
      <c r="I1059" s="32">
        <v>45734</v>
      </c>
      <c r="J1059" s="32">
        <v>45914</v>
      </c>
      <c r="K1059" s="31" t="s">
        <v>16</v>
      </c>
      <c r="L1059" s="33" t="s">
        <v>33</v>
      </c>
      <c r="M1059" s="13" t="str">
        <f>PROPER(TRIM(SUBSTITUTE(B1059,"###"," ")))</f>
        <v>Option Lite</v>
      </c>
      <c r="N1059" s="13" t="str">
        <f>PROPER(TRIM(SUBSTITUTE(C1059,"###"," ")))</f>
        <v>Toys</v>
      </c>
      <c r="O1059" s="13" t="str">
        <f>PROPER(TRIM(SUBSTITUTE(D1059,"###"," ")))</f>
        <v>Omni Suppliers</v>
      </c>
      <c r="P1059" s="13" t="str">
        <f t="shared" si="112"/>
        <v>Option Lite</v>
      </c>
      <c r="Q1059" s="34" t="str">
        <f t="shared" si="113"/>
        <v>Toys</v>
      </c>
      <c r="R1059" s="13" t="str">
        <f t="shared" si="114"/>
        <v>Omni Suppliers</v>
      </c>
      <c r="S1059" s="35">
        <f t="shared" si="115"/>
        <v>0</v>
      </c>
      <c r="T1059" s="35">
        <f t="shared" si="116"/>
        <v>77</v>
      </c>
      <c r="U1059" s="14">
        <f t="shared" si="117"/>
        <v>5598.68</v>
      </c>
      <c r="V1059" s="14">
        <f t="shared" si="118"/>
        <v>0</v>
      </c>
      <c r="W1059" s="13" t="str">
        <v>Out of Stock</v>
      </c>
      <c r="X1059" s="13" t="str">
        <v>Yes</v>
      </c>
      <c r="Y1059" s="13">
        <v>1</v>
      </c>
    </row>
    <row r="1060" spans="1:25" x14ac:dyDescent="0.3">
      <c r="A1060" s="31" t="s">
        <v>2124</v>
      </c>
      <c r="B1060" s="31" t="s">
        <v>2125</v>
      </c>
      <c r="C1060" s="31" t="s">
        <v>40</v>
      </c>
      <c r="D1060" s="31" t="s">
        <v>24</v>
      </c>
      <c r="E1060" s="31">
        <v>103</v>
      </c>
      <c r="F1060" s="31">
        <v>75</v>
      </c>
      <c r="G1060" s="31">
        <v>8883.82</v>
      </c>
      <c r="H1060" s="31">
        <v>915033.46</v>
      </c>
      <c r="I1060" s="32">
        <v>45719</v>
      </c>
      <c r="J1060" s="32">
        <v>45855</v>
      </c>
      <c r="K1060" s="31" t="s">
        <v>46</v>
      </c>
      <c r="L1060" s="33" t="s">
        <v>33</v>
      </c>
      <c r="M1060" s="13" t="str">
        <f>PROPER(TRIM(SUBSTITUTE(B1060,"###"," ")))</f>
        <v>Team X</v>
      </c>
      <c r="N1060" s="13" t="str">
        <f>PROPER(TRIM(SUBSTITUTE(C1060,"###"," ")))</f>
        <v>Electronics</v>
      </c>
      <c r="O1060" s="13" t="str">
        <f>PROPER(TRIM(SUBSTITUTE(D1060,"###"," ")))</f>
        <v>Omni Suppliers</v>
      </c>
      <c r="P1060" s="13" t="str">
        <f t="shared" si="112"/>
        <v>Team X</v>
      </c>
      <c r="Q1060" s="34" t="str">
        <f t="shared" si="113"/>
        <v>Electronics</v>
      </c>
      <c r="R1060" s="13" t="str">
        <f t="shared" si="114"/>
        <v>Omni Suppliers</v>
      </c>
      <c r="S1060" s="35">
        <f t="shared" si="115"/>
        <v>103</v>
      </c>
      <c r="T1060" s="35">
        <f t="shared" si="116"/>
        <v>75</v>
      </c>
      <c r="U1060" s="14">
        <f t="shared" si="117"/>
        <v>8883.82</v>
      </c>
      <c r="V1060" s="14">
        <f t="shared" si="118"/>
        <v>915033.46</v>
      </c>
      <c r="W1060" s="13" t="str">
        <v>In Stock</v>
      </c>
      <c r="X1060" s="13" t="str">
        <v>No</v>
      </c>
      <c r="Y1060" s="13">
        <v>0</v>
      </c>
    </row>
    <row r="1061" spans="1:25" x14ac:dyDescent="0.3">
      <c r="A1061" s="31" t="s">
        <v>2126</v>
      </c>
      <c r="B1061" s="31" t="s">
        <v>2127</v>
      </c>
      <c r="C1061" s="31" t="s">
        <v>14</v>
      </c>
      <c r="D1061" s="31" t="s">
        <v>45</v>
      </c>
      <c r="E1061" s="31">
        <v>169</v>
      </c>
      <c r="F1061" s="31">
        <v>67</v>
      </c>
      <c r="G1061" s="31">
        <v>16699.71</v>
      </c>
      <c r="H1061" s="31">
        <v>2822250.99</v>
      </c>
      <c r="I1061" s="32">
        <v>45830</v>
      </c>
      <c r="J1061" s="32">
        <v>45924</v>
      </c>
      <c r="K1061" s="31" t="s">
        <v>29</v>
      </c>
      <c r="L1061" s="33" t="s">
        <v>58</v>
      </c>
      <c r="M1061" s="13" t="str">
        <f>PROPER(TRIM(SUBSTITUTE(B1061,"###"," ")))</f>
        <v>Kitchen Mini</v>
      </c>
      <c r="N1061" s="13" t="str">
        <f>PROPER(TRIM(SUBSTITUTE(C1061,"###"," ")))</f>
        <v>Clothing</v>
      </c>
      <c r="O1061" s="13" t="str">
        <f>PROPER(TRIM(SUBSTITUTE(D1061,"###"," ")))</f>
        <v>Retailmart Inc</v>
      </c>
      <c r="P1061" s="13" t="str">
        <f t="shared" si="112"/>
        <v>Kitchen Mini</v>
      </c>
      <c r="Q1061" s="34" t="str">
        <f t="shared" si="113"/>
        <v>Clothing</v>
      </c>
      <c r="R1061" s="13" t="str">
        <f t="shared" si="114"/>
        <v>Retailmart Inc</v>
      </c>
      <c r="S1061" s="35">
        <f t="shared" si="115"/>
        <v>169</v>
      </c>
      <c r="T1061" s="35">
        <f t="shared" si="116"/>
        <v>67</v>
      </c>
      <c r="U1061" s="14">
        <f t="shared" si="117"/>
        <v>16699.71</v>
      </c>
      <c r="V1061" s="14">
        <f t="shared" si="118"/>
        <v>2822250.9899999998</v>
      </c>
      <c r="W1061" s="13" t="str">
        <v>In Stock</v>
      </c>
      <c r="X1061" s="13" t="str">
        <v>No</v>
      </c>
      <c r="Y1061" s="13">
        <v>0</v>
      </c>
    </row>
    <row r="1062" spans="1:25" x14ac:dyDescent="0.3">
      <c r="A1062" s="31" t="s">
        <v>2128</v>
      </c>
      <c r="B1062" s="31" t="s">
        <v>2129</v>
      </c>
      <c r="C1062" s="31" t="s">
        <v>28</v>
      </c>
      <c r="D1062" s="31" t="s">
        <v>24</v>
      </c>
      <c r="E1062" s="31">
        <v>199</v>
      </c>
      <c r="F1062" s="31">
        <v>99</v>
      </c>
      <c r="G1062" s="31">
        <v>9083.6299999999992</v>
      </c>
      <c r="H1062" s="31">
        <v>1807642.37</v>
      </c>
      <c r="I1062" s="32">
        <v>45791</v>
      </c>
      <c r="J1062" s="32">
        <v>45875</v>
      </c>
      <c r="K1062" s="31" t="s">
        <v>57</v>
      </c>
      <c r="L1062" s="33" t="s">
        <v>17</v>
      </c>
      <c r="M1062" s="13" t="str">
        <f>PROPER(TRIM(SUBSTITUTE(B1062,"###"," ")))</f>
        <v>Evidence Plus</v>
      </c>
      <c r="N1062" s="13" t="str">
        <f>PROPER(TRIM(SUBSTITUTE(C1062,"###"," ")))</f>
        <v>Furniture</v>
      </c>
      <c r="O1062" s="13" t="str">
        <f>PROPER(TRIM(SUBSTITUTE(D1062,"###"," ")))</f>
        <v>Omni Suppliers</v>
      </c>
      <c r="P1062" s="13" t="str">
        <f t="shared" si="112"/>
        <v>Evidence Plus</v>
      </c>
      <c r="Q1062" s="34" t="str">
        <f t="shared" si="113"/>
        <v>Furniture</v>
      </c>
      <c r="R1062" s="13" t="str">
        <f t="shared" si="114"/>
        <v>Omni Suppliers</v>
      </c>
      <c r="S1062" s="35">
        <f t="shared" si="115"/>
        <v>199</v>
      </c>
      <c r="T1062" s="35">
        <f t="shared" si="116"/>
        <v>99</v>
      </c>
      <c r="U1062" s="14">
        <f t="shared" si="117"/>
        <v>9083.6299999999992</v>
      </c>
      <c r="V1062" s="14">
        <f t="shared" si="118"/>
        <v>1807642.3699999999</v>
      </c>
      <c r="W1062" s="13" t="str">
        <v>In Stock</v>
      </c>
      <c r="X1062" s="13" t="str">
        <v>No</v>
      </c>
      <c r="Y1062" s="13">
        <v>0</v>
      </c>
    </row>
    <row r="1063" spans="1:25" x14ac:dyDescent="0.3">
      <c r="A1063" s="31" t="s">
        <v>2131</v>
      </c>
      <c r="B1063" s="31" t="s">
        <v>2132</v>
      </c>
      <c r="C1063" s="31" t="s">
        <v>40</v>
      </c>
      <c r="D1063" s="13"/>
      <c r="E1063" s="31">
        <v>75</v>
      </c>
      <c r="F1063" s="31">
        <v>50</v>
      </c>
      <c r="G1063" s="31">
        <v>3051.92</v>
      </c>
      <c r="H1063" s="31">
        <v>228894</v>
      </c>
      <c r="I1063" s="32">
        <v>45801</v>
      </c>
      <c r="J1063" s="32">
        <v>45908</v>
      </c>
      <c r="K1063" s="31" t="s">
        <v>16</v>
      </c>
      <c r="L1063" s="33" t="s">
        <v>33</v>
      </c>
      <c r="M1063" s="13" t="str">
        <f>PROPER(TRIM(SUBSTITUTE(B1063,"###"," ")))</f>
        <v>Style Mini</v>
      </c>
      <c r="N1063" s="13" t="str">
        <f>PROPER(TRIM(SUBSTITUTE(C1063,"###"," ")))</f>
        <v>Electronics</v>
      </c>
      <c r="O1063" s="13" t="str">
        <f>PROPER(TRIM(SUBSTITUTE(D1063,"###"," ")))</f>
        <v/>
      </c>
      <c r="P1063" s="13" t="str">
        <f t="shared" si="112"/>
        <v>Style Mini</v>
      </c>
      <c r="Q1063" s="34" t="str">
        <f t="shared" si="113"/>
        <v>Electronics</v>
      </c>
      <c r="R1063" s="13" t="str">
        <f t="shared" si="114"/>
        <v>Others</v>
      </c>
      <c r="S1063" s="35">
        <f t="shared" si="115"/>
        <v>75</v>
      </c>
      <c r="T1063" s="35">
        <f t="shared" si="116"/>
        <v>50</v>
      </c>
      <c r="U1063" s="14">
        <f t="shared" si="117"/>
        <v>3051.92</v>
      </c>
      <c r="V1063" s="14">
        <f t="shared" si="118"/>
        <v>228894</v>
      </c>
      <c r="W1063" s="13" t="str">
        <v>In Stock</v>
      </c>
      <c r="X1063" s="13" t="str">
        <v>No</v>
      </c>
      <c r="Y1063" s="13">
        <v>0</v>
      </c>
    </row>
    <row r="1064" spans="1:25" x14ac:dyDescent="0.3">
      <c r="A1064" s="31" t="s">
        <v>2133</v>
      </c>
      <c r="B1064" s="31" t="s">
        <v>2134</v>
      </c>
      <c r="C1064" s="31" t="s">
        <v>44</v>
      </c>
      <c r="D1064" s="31" t="s">
        <v>15</v>
      </c>
      <c r="E1064" s="31">
        <v>24</v>
      </c>
      <c r="F1064" s="31">
        <v>53</v>
      </c>
      <c r="G1064" s="31">
        <v>3828.4</v>
      </c>
      <c r="H1064" s="31">
        <v>91881.600000000006</v>
      </c>
      <c r="I1064" s="32">
        <v>45815</v>
      </c>
      <c r="J1064" s="32">
        <v>45857</v>
      </c>
      <c r="K1064" s="13"/>
      <c r="L1064" s="33" t="s">
        <v>21</v>
      </c>
      <c r="M1064" s="13" t="str">
        <f>PROPER(TRIM(SUBSTITUTE(B1064,"###"," ")))</f>
        <v>Dream X</v>
      </c>
      <c r="N1064" s="13" t="str">
        <f>PROPER(TRIM(SUBSTITUTE(C1064,"###"," ")))</f>
        <v>Groceries</v>
      </c>
      <c r="O1064" s="13" t="str">
        <f>PROPER(TRIM(SUBSTITUTE(D1064,"###"," ")))</f>
        <v>Global Traders</v>
      </c>
      <c r="P1064" s="13" t="str">
        <f t="shared" si="112"/>
        <v>Dream X</v>
      </c>
      <c r="Q1064" s="34" t="str">
        <f t="shared" si="113"/>
        <v>Groceries</v>
      </c>
      <c r="R1064" s="13" t="str">
        <f t="shared" si="114"/>
        <v>Global Traders</v>
      </c>
      <c r="S1064" s="35">
        <f t="shared" si="115"/>
        <v>24</v>
      </c>
      <c r="T1064" s="35">
        <f t="shared" si="116"/>
        <v>53</v>
      </c>
      <c r="U1064" s="14">
        <f t="shared" si="117"/>
        <v>3828.4</v>
      </c>
      <c r="V1064" s="14">
        <f t="shared" si="118"/>
        <v>91881.600000000006</v>
      </c>
      <c r="W1064" s="13" t="str">
        <v>Low Stock</v>
      </c>
      <c r="X1064" s="13" t="str">
        <v>Yes</v>
      </c>
      <c r="Y1064" s="13">
        <v>1</v>
      </c>
    </row>
    <row r="1065" spans="1:25" x14ac:dyDescent="0.3">
      <c r="A1065" s="31" t="s">
        <v>2135</v>
      </c>
      <c r="B1065" s="31" t="s">
        <v>2136</v>
      </c>
      <c r="C1065" s="31" t="s">
        <v>14</v>
      </c>
      <c r="D1065" s="31" t="s">
        <v>15</v>
      </c>
      <c r="E1065" s="31">
        <v>117</v>
      </c>
      <c r="F1065" s="31">
        <v>92</v>
      </c>
      <c r="G1065" s="31">
        <v>15035.98</v>
      </c>
      <c r="H1065" s="31">
        <v>1759209.66</v>
      </c>
      <c r="I1065" s="32">
        <v>45754</v>
      </c>
      <c r="J1065" s="32">
        <v>45860</v>
      </c>
      <c r="K1065" s="31" t="s">
        <v>29</v>
      </c>
      <c r="L1065" s="33" t="s">
        <v>17</v>
      </c>
      <c r="M1065" s="13" t="str">
        <f>PROPER(TRIM(SUBSTITUTE(B1065,"###"," ")))</f>
        <v>National Lite</v>
      </c>
      <c r="N1065" s="13" t="str">
        <f>PROPER(TRIM(SUBSTITUTE(C1065,"###"," ")))</f>
        <v>Clothing</v>
      </c>
      <c r="O1065" s="13" t="str">
        <f>PROPER(TRIM(SUBSTITUTE(D1065,"###"," ")))</f>
        <v>Global Traders</v>
      </c>
      <c r="P1065" s="13" t="str">
        <f t="shared" si="112"/>
        <v>National Lite</v>
      </c>
      <c r="Q1065" s="34" t="str">
        <f t="shared" si="113"/>
        <v>Clothing</v>
      </c>
      <c r="R1065" s="13" t="str">
        <f t="shared" si="114"/>
        <v>Global Traders</v>
      </c>
      <c r="S1065" s="35">
        <f t="shared" si="115"/>
        <v>117</v>
      </c>
      <c r="T1065" s="35">
        <f t="shared" si="116"/>
        <v>92</v>
      </c>
      <c r="U1065" s="14">
        <f t="shared" si="117"/>
        <v>15035.98</v>
      </c>
      <c r="V1065" s="14">
        <f t="shared" si="118"/>
        <v>1759209.66</v>
      </c>
      <c r="W1065" s="13" t="str">
        <v>In Stock</v>
      </c>
      <c r="X1065" s="13" t="str">
        <v>No</v>
      </c>
      <c r="Y1065" s="13">
        <v>0</v>
      </c>
    </row>
    <row r="1066" spans="1:25" x14ac:dyDescent="0.3">
      <c r="A1066" s="31" t="s">
        <v>2137</v>
      </c>
      <c r="B1066" s="31" t="s">
        <v>2138</v>
      </c>
      <c r="C1066" s="31" t="s">
        <v>14</v>
      </c>
      <c r="D1066" s="31" t="s">
        <v>24</v>
      </c>
      <c r="E1066" s="31">
        <v>151</v>
      </c>
      <c r="F1066" s="31">
        <v>24</v>
      </c>
      <c r="G1066" s="31">
        <v>2340.1999999999998</v>
      </c>
      <c r="H1066" s="31">
        <v>353370.2</v>
      </c>
      <c r="I1066" s="32">
        <v>45688</v>
      </c>
      <c r="J1066" s="32">
        <v>45875</v>
      </c>
      <c r="K1066" s="31" t="s">
        <v>54</v>
      </c>
      <c r="L1066" s="33" t="s">
        <v>33</v>
      </c>
      <c r="M1066" s="13" t="str">
        <f>PROPER(TRIM(SUBSTITUTE(B1066,"###"," ")))</f>
        <v>Step Lite</v>
      </c>
      <c r="N1066" s="13" t="str">
        <f>PROPER(TRIM(SUBSTITUTE(C1066,"###"," ")))</f>
        <v>Clothing</v>
      </c>
      <c r="O1066" s="13" t="str">
        <f>PROPER(TRIM(SUBSTITUTE(D1066,"###"," ")))</f>
        <v>Omni Suppliers</v>
      </c>
      <c r="P1066" s="13" t="str">
        <f t="shared" si="112"/>
        <v>Step Lite</v>
      </c>
      <c r="Q1066" s="34" t="str">
        <f t="shared" si="113"/>
        <v>Clothing</v>
      </c>
      <c r="R1066" s="13" t="str">
        <f t="shared" si="114"/>
        <v>Omni Suppliers</v>
      </c>
      <c r="S1066" s="35">
        <f t="shared" si="115"/>
        <v>151</v>
      </c>
      <c r="T1066" s="35">
        <f t="shared" si="116"/>
        <v>24</v>
      </c>
      <c r="U1066" s="14">
        <f t="shared" si="117"/>
        <v>2340.1999999999998</v>
      </c>
      <c r="V1066" s="14">
        <f t="shared" si="118"/>
        <v>353370.19999999995</v>
      </c>
      <c r="W1066" s="13" t="str">
        <v>In Stock</v>
      </c>
      <c r="X1066" s="13" t="str">
        <v>No</v>
      </c>
      <c r="Y1066" s="13">
        <v>0</v>
      </c>
    </row>
    <row r="1067" spans="1:25" x14ac:dyDescent="0.3">
      <c r="A1067" s="31" t="s">
        <v>2139</v>
      </c>
      <c r="B1067" s="31" t="s">
        <v>2140</v>
      </c>
      <c r="C1067" s="31" t="s">
        <v>20</v>
      </c>
      <c r="D1067" s="31" t="s">
        <v>24</v>
      </c>
      <c r="E1067" s="13"/>
      <c r="F1067" s="31">
        <v>34</v>
      </c>
      <c r="G1067" s="31">
        <v>9274.7000000000007</v>
      </c>
      <c r="H1067" s="13"/>
      <c r="I1067" s="32">
        <v>45789</v>
      </c>
      <c r="J1067" s="32">
        <v>45938</v>
      </c>
      <c r="K1067" s="31" t="s">
        <v>54</v>
      </c>
      <c r="L1067" s="33" t="s">
        <v>33</v>
      </c>
      <c r="M1067" s="13" t="str">
        <f>PROPER(TRIM(SUBSTITUTE(B1067,"###"," ")))</f>
        <v>And Pro</v>
      </c>
      <c r="N1067" s="13" t="str">
        <f>PROPER(TRIM(SUBSTITUTE(C1067,"###"," ")))</f>
        <v>Toys</v>
      </c>
      <c r="O1067" s="13" t="str">
        <f>PROPER(TRIM(SUBSTITUTE(D1067,"###"," ")))</f>
        <v>Omni Suppliers</v>
      </c>
      <c r="P1067" s="13" t="str">
        <f t="shared" si="112"/>
        <v>And Pro</v>
      </c>
      <c r="Q1067" s="34" t="str">
        <f t="shared" si="113"/>
        <v>Toys</v>
      </c>
      <c r="R1067" s="13" t="str">
        <f t="shared" si="114"/>
        <v>Omni Suppliers</v>
      </c>
      <c r="S1067" s="35">
        <f t="shared" si="115"/>
        <v>0</v>
      </c>
      <c r="T1067" s="35">
        <f t="shared" si="116"/>
        <v>34</v>
      </c>
      <c r="U1067" s="14">
        <f t="shared" si="117"/>
        <v>9274.7000000000007</v>
      </c>
      <c r="V1067" s="14">
        <f t="shared" si="118"/>
        <v>0</v>
      </c>
      <c r="W1067" s="13" t="str">
        <v>Out of Stock</v>
      </c>
      <c r="X1067" s="13" t="str">
        <v>Yes</v>
      </c>
      <c r="Y1067" s="13">
        <v>1</v>
      </c>
    </row>
    <row r="1068" spans="1:25" x14ac:dyDescent="0.3">
      <c r="A1068" s="31" t="s">
        <v>2141</v>
      </c>
      <c r="B1068" s="31" t="s">
        <v>2142</v>
      </c>
      <c r="C1068" s="31" t="s">
        <v>28</v>
      </c>
      <c r="D1068" s="13"/>
      <c r="E1068" s="31">
        <v>94</v>
      </c>
      <c r="F1068" s="31">
        <v>69</v>
      </c>
      <c r="G1068" s="31">
        <v>17916.48</v>
      </c>
      <c r="H1068" s="31">
        <v>1684149.12</v>
      </c>
      <c r="I1068" s="32">
        <v>45718</v>
      </c>
      <c r="J1068" s="32">
        <v>45859</v>
      </c>
      <c r="K1068" s="31" t="s">
        <v>54</v>
      </c>
      <c r="L1068" s="33" t="s">
        <v>33</v>
      </c>
      <c r="M1068" s="13" t="str">
        <f>PROPER(TRIM(SUBSTITUTE(B1068,"###"," ")))</f>
        <v>Ready Mini</v>
      </c>
      <c r="N1068" s="13" t="str">
        <f>PROPER(TRIM(SUBSTITUTE(C1068,"###"," ")))</f>
        <v>Furniture</v>
      </c>
      <c r="O1068" s="13" t="str">
        <f>PROPER(TRIM(SUBSTITUTE(D1068,"###"," ")))</f>
        <v/>
      </c>
      <c r="P1068" s="13" t="str">
        <f t="shared" si="112"/>
        <v>Ready Mini</v>
      </c>
      <c r="Q1068" s="34" t="str">
        <f t="shared" si="113"/>
        <v>Furniture</v>
      </c>
      <c r="R1068" s="13" t="str">
        <f t="shared" si="114"/>
        <v>Others</v>
      </c>
      <c r="S1068" s="35">
        <f t="shared" si="115"/>
        <v>94</v>
      </c>
      <c r="T1068" s="35">
        <f t="shared" si="116"/>
        <v>69</v>
      </c>
      <c r="U1068" s="14">
        <f t="shared" si="117"/>
        <v>17916.48</v>
      </c>
      <c r="V1068" s="14">
        <f t="shared" si="118"/>
        <v>1684149.1199999999</v>
      </c>
      <c r="W1068" s="13" t="str">
        <v>In Stock</v>
      </c>
      <c r="X1068" s="13" t="str">
        <v>No</v>
      </c>
      <c r="Y1068" s="13">
        <v>0</v>
      </c>
    </row>
    <row r="1069" spans="1:25" x14ac:dyDescent="0.3">
      <c r="A1069" s="31" t="s">
        <v>2143</v>
      </c>
      <c r="B1069" s="31" t="s">
        <v>2144</v>
      </c>
      <c r="C1069" s="31" t="s">
        <v>44</v>
      </c>
      <c r="D1069" s="31" t="s">
        <v>41</v>
      </c>
      <c r="E1069" s="31">
        <v>86</v>
      </c>
      <c r="F1069" s="31">
        <v>67</v>
      </c>
      <c r="G1069" s="31">
        <v>13836.56</v>
      </c>
      <c r="H1069" s="31">
        <v>1189944.1599999999</v>
      </c>
      <c r="I1069" s="32">
        <v>45765</v>
      </c>
      <c r="J1069" s="32">
        <v>45890</v>
      </c>
      <c r="K1069" s="13"/>
      <c r="L1069" s="33" t="s">
        <v>33</v>
      </c>
      <c r="M1069" s="13" t="str">
        <f>PROPER(TRIM(SUBSTITUTE(B1069,"###"," ")))</f>
        <v>Kid Mini</v>
      </c>
      <c r="N1069" s="13" t="str">
        <f>PROPER(TRIM(SUBSTITUTE(C1069,"###"," ")))</f>
        <v>Groceries</v>
      </c>
      <c r="O1069" s="13" t="str">
        <f>PROPER(TRIM(SUBSTITUTE(D1069,"###"," ")))</f>
        <v>Quickstock</v>
      </c>
      <c r="P1069" s="13" t="str">
        <f t="shared" si="112"/>
        <v>Kid Mini</v>
      </c>
      <c r="Q1069" s="34" t="str">
        <f t="shared" si="113"/>
        <v>Groceries</v>
      </c>
      <c r="R1069" s="13" t="str">
        <f t="shared" si="114"/>
        <v>Quickstock</v>
      </c>
      <c r="S1069" s="35">
        <f t="shared" si="115"/>
        <v>86</v>
      </c>
      <c r="T1069" s="35">
        <f t="shared" si="116"/>
        <v>67</v>
      </c>
      <c r="U1069" s="14">
        <f t="shared" si="117"/>
        <v>13836.56</v>
      </c>
      <c r="V1069" s="14">
        <f t="shared" si="118"/>
        <v>1189944.1599999999</v>
      </c>
      <c r="W1069" s="13" t="str">
        <v>In Stock</v>
      </c>
      <c r="X1069" s="13" t="str">
        <v>No</v>
      </c>
      <c r="Y1069" s="13">
        <v>0</v>
      </c>
    </row>
    <row r="1070" spans="1:25" x14ac:dyDescent="0.3">
      <c r="A1070" s="31" t="s">
        <v>2145</v>
      </c>
      <c r="B1070" s="31" t="s">
        <v>2146</v>
      </c>
      <c r="C1070" s="31" t="s">
        <v>28</v>
      </c>
      <c r="D1070" s="31" t="s">
        <v>53</v>
      </c>
      <c r="E1070" s="31">
        <v>88</v>
      </c>
      <c r="F1070" s="31">
        <v>85</v>
      </c>
      <c r="G1070" s="31">
        <v>3733.42</v>
      </c>
      <c r="H1070" s="31">
        <v>328540.96000000002</v>
      </c>
      <c r="I1070" s="32">
        <v>45692</v>
      </c>
      <c r="J1070" s="32">
        <v>45916</v>
      </c>
      <c r="K1070" s="31" t="s">
        <v>29</v>
      </c>
      <c r="L1070" s="33" t="s">
        <v>33</v>
      </c>
      <c r="M1070" s="13" t="str">
        <f>PROPER(TRIM(SUBSTITUTE(B1070,"###"," ")))</f>
        <v>Where X</v>
      </c>
      <c r="N1070" s="13" t="str">
        <f>PROPER(TRIM(SUBSTITUTE(C1070,"###"," ")))</f>
        <v>Furniture</v>
      </c>
      <c r="O1070" s="13" t="str">
        <f>PROPER(TRIM(SUBSTITUTE(D1070,"###"," ")))</f>
        <v>Abc Pvt Ltd</v>
      </c>
      <c r="P1070" s="13" t="str">
        <f t="shared" si="112"/>
        <v>Where X</v>
      </c>
      <c r="Q1070" s="34" t="str">
        <f t="shared" si="113"/>
        <v>Furniture</v>
      </c>
      <c r="R1070" s="13" t="str">
        <f t="shared" si="114"/>
        <v>Abc Pvt Ltd</v>
      </c>
      <c r="S1070" s="35">
        <f t="shared" si="115"/>
        <v>88</v>
      </c>
      <c r="T1070" s="35">
        <f t="shared" si="116"/>
        <v>85</v>
      </c>
      <c r="U1070" s="14">
        <f t="shared" si="117"/>
        <v>3733.42</v>
      </c>
      <c r="V1070" s="14">
        <f t="shared" si="118"/>
        <v>328540.96000000002</v>
      </c>
      <c r="W1070" s="13" t="str">
        <v>In Stock</v>
      </c>
      <c r="X1070" s="13" t="str">
        <v>No</v>
      </c>
      <c r="Y1070" s="13">
        <v>0</v>
      </c>
    </row>
    <row r="1071" spans="1:25" x14ac:dyDescent="0.3">
      <c r="A1071" s="31" t="s">
        <v>2147</v>
      </c>
      <c r="B1071" s="31" t="s">
        <v>2148</v>
      </c>
      <c r="C1071" s="31" t="s">
        <v>20</v>
      </c>
      <c r="D1071" s="31" t="s">
        <v>45</v>
      </c>
      <c r="E1071" s="31">
        <v>148</v>
      </c>
      <c r="F1071" s="31">
        <v>68</v>
      </c>
      <c r="G1071" s="31">
        <v>16458.77</v>
      </c>
      <c r="H1071" s="31">
        <v>2435897.96</v>
      </c>
      <c r="I1071" s="32">
        <v>45720</v>
      </c>
      <c r="J1071" s="32">
        <v>45909</v>
      </c>
      <c r="K1071" s="31" t="s">
        <v>46</v>
      </c>
      <c r="L1071" s="33" t="s">
        <v>58</v>
      </c>
      <c r="M1071" s="13" t="str">
        <f>PROPER(TRIM(SUBSTITUTE(B1071,"###"," ")))</f>
        <v>Feeling Max</v>
      </c>
      <c r="N1071" s="13" t="str">
        <f>PROPER(TRIM(SUBSTITUTE(C1071,"###"," ")))</f>
        <v>Toys</v>
      </c>
      <c r="O1071" s="13" t="str">
        <f>PROPER(TRIM(SUBSTITUTE(D1071,"###"," ")))</f>
        <v>Retailmart Inc</v>
      </c>
      <c r="P1071" s="13" t="str">
        <f t="shared" si="112"/>
        <v>Feeling Max</v>
      </c>
      <c r="Q1071" s="34" t="str">
        <f t="shared" si="113"/>
        <v>Toys</v>
      </c>
      <c r="R1071" s="13" t="str">
        <f t="shared" si="114"/>
        <v>Retailmart Inc</v>
      </c>
      <c r="S1071" s="35">
        <f t="shared" si="115"/>
        <v>148</v>
      </c>
      <c r="T1071" s="35">
        <f t="shared" si="116"/>
        <v>68</v>
      </c>
      <c r="U1071" s="14">
        <f t="shared" si="117"/>
        <v>16458.77</v>
      </c>
      <c r="V1071" s="14">
        <f t="shared" si="118"/>
        <v>2435897.96</v>
      </c>
      <c r="W1071" s="13" t="str">
        <v>In Stock</v>
      </c>
      <c r="X1071" s="13" t="str">
        <v>No</v>
      </c>
      <c r="Y1071" s="13">
        <v>0</v>
      </c>
    </row>
    <row r="1072" spans="1:25" x14ac:dyDescent="0.3">
      <c r="A1072" s="31" t="s">
        <v>2149</v>
      </c>
      <c r="B1072" s="31" t="s">
        <v>2150</v>
      </c>
      <c r="C1072" s="31" t="s">
        <v>28</v>
      </c>
      <c r="D1072" s="31" t="s">
        <v>53</v>
      </c>
      <c r="E1072" s="31">
        <v>115</v>
      </c>
      <c r="F1072" s="31">
        <v>57</v>
      </c>
      <c r="G1072" s="31">
        <v>13658.96</v>
      </c>
      <c r="H1072" s="31">
        <v>1570780.4</v>
      </c>
      <c r="I1072" s="32">
        <v>45691</v>
      </c>
      <c r="J1072" s="32">
        <v>45916</v>
      </c>
      <c r="K1072" s="31" t="s">
        <v>29</v>
      </c>
      <c r="L1072" s="33" t="s">
        <v>58</v>
      </c>
      <c r="M1072" s="13" t="str">
        <f>PROPER(TRIM(SUBSTITUTE(B1072,"###"," ")))</f>
        <v>Better Mini</v>
      </c>
      <c r="N1072" s="13" t="str">
        <f>PROPER(TRIM(SUBSTITUTE(C1072,"###"," ")))</f>
        <v>Furniture</v>
      </c>
      <c r="O1072" s="13" t="str">
        <f>PROPER(TRIM(SUBSTITUTE(D1072,"###"," ")))</f>
        <v>Abc Pvt Ltd</v>
      </c>
      <c r="P1072" s="13" t="str">
        <f t="shared" si="112"/>
        <v>Better Mini</v>
      </c>
      <c r="Q1072" s="34" t="str">
        <f t="shared" si="113"/>
        <v>Furniture</v>
      </c>
      <c r="R1072" s="13" t="str">
        <f t="shared" si="114"/>
        <v>Abc Pvt Ltd</v>
      </c>
      <c r="S1072" s="35">
        <f t="shared" si="115"/>
        <v>115</v>
      </c>
      <c r="T1072" s="35">
        <f t="shared" si="116"/>
        <v>57</v>
      </c>
      <c r="U1072" s="14">
        <f t="shared" si="117"/>
        <v>13658.96</v>
      </c>
      <c r="V1072" s="14">
        <f t="shared" si="118"/>
        <v>1570780.4</v>
      </c>
      <c r="W1072" s="13" t="str">
        <v>In Stock</v>
      </c>
      <c r="X1072" s="13" t="str">
        <v>No</v>
      </c>
      <c r="Y1072" s="13">
        <v>0</v>
      </c>
    </row>
    <row r="1073" spans="1:25" x14ac:dyDescent="0.3">
      <c r="A1073" s="31" t="s">
        <v>2151</v>
      </c>
      <c r="B1073" s="31" t="s">
        <v>2152</v>
      </c>
      <c r="C1073" s="31" t="s">
        <v>28</v>
      </c>
      <c r="D1073" s="31" t="s">
        <v>15</v>
      </c>
      <c r="E1073" s="31">
        <v>109</v>
      </c>
      <c r="F1073" s="31">
        <v>71</v>
      </c>
      <c r="G1073" s="31">
        <v>14690.97</v>
      </c>
      <c r="H1073" s="31">
        <v>1601315.73</v>
      </c>
      <c r="I1073" s="32">
        <v>45716</v>
      </c>
      <c r="J1073" s="32">
        <v>45890</v>
      </c>
      <c r="K1073" s="31" t="s">
        <v>29</v>
      </c>
      <c r="L1073" s="33" t="s">
        <v>30</v>
      </c>
      <c r="M1073" s="13" t="str">
        <f>PROPER(TRIM(SUBSTITUTE(B1073,"###"," ")))</f>
        <v>Successful Mini</v>
      </c>
      <c r="N1073" s="13" t="str">
        <f>PROPER(TRIM(SUBSTITUTE(C1073,"###"," ")))</f>
        <v>Furniture</v>
      </c>
      <c r="O1073" s="13" t="str">
        <f>PROPER(TRIM(SUBSTITUTE(D1073,"###"," ")))</f>
        <v>Global Traders</v>
      </c>
      <c r="P1073" s="13" t="str">
        <f t="shared" si="112"/>
        <v>Successful Mini</v>
      </c>
      <c r="Q1073" s="34" t="str">
        <f t="shared" si="113"/>
        <v>Furniture</v>
      </c>
      <c r="R1073" s="13" t="str">
        <f t="shared" si="114"/>
        <v>Global Traders</v>
      </c>
      <c r="S1073" s="35">
        <f t="shared" si="115"/>
        <v>109</v>
      </c>
      <c r="T1073" s="35">
        <f t="shared" si="116"/>
        <v>71</v>
      </c>
      <c r="U1073" s="14">
        <f t="shared" si="117"/>
        <v>14690.97</v>
      </c>
      <c r="V1073" s="14">
        <f t="shared" si="118"/>
        <v>1601315.73</v>
      </c>
      <c r="W1073" s="13" t="str">
        <v>In Stock</v>
      </c>
      <c r="X1073" s="13" t="str">
        <v>No</v>
      </c>
      <c r="Y1073" s="13">
        <v>0</v>
      </c>
    </row>
    <row r="1074" spans="1:25" x14ac:dyDescent="0.3">
      <c r="A1074" s="31" t="s">
        <v>2153</v>
      </c>
      <c r="B1074" s="31" t="s">
        <v>2154</v>
      </c>
      <c r="C1074" s="31" t="s">
        <v>20</v>
      </c>
      <c r="D1074" s="31" t="s">
        <v>45</v>
      </c>
      <c r="E1074" s="31">
        <v>20</v>
      </c>
      <c r="F1074" s="31">
        <v>24</v>
      </c>
      <c r="G1074" s="31">
        <v>7134.88</v>
      </c>
      <c r="H1074" s="31">
        <v>142697.60000000001</v>
      </c>
      <c r="I1074" s="32">
        <v>45759</v>
      </c>
      <c r="J1074" s="32">
        <v>45881</v>
      </c>
      <c r="K1074" s="31" t="s">
        <v>16</v>
      </c>
      <c r="L1074" s="33" t="s">
        <v>33</v>
      </c>
      <c r="M1074" s="13" t="str">
        <f>PROPER(TRIM(SUBSTITUTE(B1074,"###"," ")))</f>
        <v>Director Plus</v>
      </c>
      <c r="N1074" s="13" t="str">
        <f>PROPER(TRIM(SUBSTITUTE(C1074,"###"," ")))</f>
        <v>Toys</v>
      </c>
      <c r="O1074" s="13" t="str">
        <f>PROPER(TRIM(SUBSTITUTE(D1074,"###"," ")))</f>
        <v>Retailmart Inc</v>
      </c>
      <c r="P1074" s="13" t="str">
        <f t="shared" si="112"/>
        <v>Director Plus</v>
      </c>
      <c r="Q1074" s="34" t="str">
        <f t="shared" si="113"/>
        <v>Toys</v>
      </c>
      <c r="R1074" s="13" t="str">
        <f t="shared" si="114"/>
        <v>Retailmart Inc</v>
      </c>
      <c r="S1074" s="35">
        <f t="shared" si="115"/>
        <v>20</v>
      </c>
      <c r="T1074" s="35">
        <f t="shared" si="116"/>
        <v>24</v>
      </c>
      <c r="U1074" s="14">
        <f t="shared" si="117"/>
        <v>7134.88</v>
      </c>
      <c r="V1074" s="14">
        <f t="shared" si="118"/>
        <v>142697.60000000001</v>
      </c>
      <c r="W1074" s="13" t="str">
        <v>Low Stock</v>
      </c>
      <c r="X1074" s="13" t="str">
        <v>Yes</v>
      </c>
      <c r="Y1074" s="13">
        <v>1</v>
      </c>
    </row>
    <row r="1075" spans="1:25" x14ac:dyDescent="0.3">
      <c r="A1075" s="31" t="s">
        <v>2155</v>
      </c>
      <c r="B1075" s="31" t="s">
        <v>2156</v>
      </c>
      <c r="C1075" s="31" t="s">
        <v>14</v>
      </c>
      <c r="D1075" s="31" t="s">
        <v>45</v>
      </c>
      <c r="E1075" s="31">
        <v>107</v>
      </c>
      <c r="F1075" s="31">
        <v>66</v>
      </c>
      <c r="G1075" s="31">
        <v>352.78</v>
      </c>
      <c r="H1075" s="31">
        <v>37747.46</v>
      </c>
      <c r="I1075" s="32">
        <v>45758</v>
      </c>
      <c r="J1075" s="32">
        <v>45935</v>
      </c>
      <c r="K1075" s="31" t="s">
        <v>29</v>
      </c>
      <c r="L1075" s="33" t="s">
        <v>17</v>
      </c>
      <c r="M1075" s="13" t="str">
        <f>PROPER(TRIM(SUBSTITUTE(B1075,"###"," ")))</f>
        <v>Religious Plus</v>
      </c>
      <c r="N1075" s="13" t="str">
        <f>PROPER(TRIM(SUBSTITUTE(C1075,"###"," ")))</f>
        <v>Clothing</v>
      </c>
      <c r="O1075" s="13" t="str">
        <f>PROPER(TRIM(SUBSTITUTE(D1075,"###"," ")))</f>
        <v>Retailmart Inc</v>
      </c>
      <c r="P1075" s="13" t="str">
        <f t="shared" si="112"/>
        <v>Religious Plus</v>
      </c>
      <c r="Q1075" s="34" t="str">
        <f t="shared" si="113"/>
        <v>Clothing</v>
      </c>
      <c r="R1075" s="13" t="str">
        <f t="shared" si="114"/>
        <v>Retailmart Inc</v>
      </c>
      <c r="S1075" s="35">
        <f t="shared" si="115"/>
        <v>107</v>
      </c>
      <c r="T1075" s="35">
        <f t="shared" si="116"/>
        <v>66</v>
      </c>
      <c r="U1075" s="14">
        <f t="shared" si="117"/>
        <v>352.78</v>
      </c>
      <c r="V1075" s="14">
        <f t="shared" si="118"/>
        <v>37747.46</v>
      </c>
      <c r="W1075" s="13" t="str">
        <v>In Stock</v>
      </c>
      <c r="X1075" s="13" t="str">
        <v>No</v>
      </c>
      <c r="Y1075" s="13">
        <v>0</v>
      </c>
    </row>
    <row r="1076" spans="1:25" x14ac:dyDescent="0.3">
      <c r="A1076" s="31" t="s">
        <v>2157</v>
      </c>
      <c r="B1076" s="31" t="s">
        <v>2158</v>
      </c>
      <c r="C1076" s="31" t="s">
        <v>14</v>
      </c>
      <c r="D1076" s="31" t="s">
        <v>24</v>
      </c>
      <c r="E1076" s="31">
        <v>17</v>
      </c>
      <c r="F1076" s="31">
        <v>40</v>
      </c>
      <c r="G1076" s="31">
        <v>16428.57</v>
      </c>
      <c r="H1076" s="31">
        <v>279285.69</v>
      </c>
      <c r="I1076" s="32">
        <v>45679</v>
      </c>
      <c r="J1076" s="32">
        <v>45934</v>
      </c>
      <c r="K1076" s="31" t="s">
        <v>57</v>
      </c>
      <c r="L1076" s="33" t="s">
        <v>21</v>
      </c>
      <c r="M1076" s="13" t="str">
        <f>PROPER(TRIM(SUBSTITUTE(B1076,"###"," ")))</f>
        <v>Field Plus</v>
      </c>
      <c r="N1076" s="13" t="str">
        <f>PROPER(TRIM(SUBSTITUTE(C1076,"###"," ")))</f>
        <v>Clothing</v>
      </c>
      <c r="O1076" s="13" t="str">
        <f>PROPER(TRIM(SUBSTITUTE(D1076,"###"," ")))</f>
        <v>Omni Suppliers</v>
      </c>
      <c r="P1076" s="13" t="str">
        <f t="shared" si="112"/>
        <v>Field Plus</v>
      </c>
      <c r="Q1076" s="34" t="str">
        <f t="shared" si="113"/>
        <v>Clothing</v>
      </c>
      <c r="R1076" s="13" t="str">
        <f t="shared" si="114"/>
        <v>Omni Suppliers</v>
      </c>
      <c r="S1076" s="35">
        <f t="shared" si="115"/>
        <v>17</v>
      </c>
      <c r="T1076" s="35">
        <f t="shared" si="116"/>
        <v>40</v>
      </c>
      <c r="U1076" s="14">
        <f t="shared" si="117"/>
        <v>16428.57</v>
      </c>
      <c r="V1076" s="14">
        <f t="shared" si="118"/>
        <v>279285.69</v>
      </c>
      <c r="W1076" s="13" t="str">
        <v>Low Stock</v>
      </c>
      <c r="X1076" s="13" t="str">
        <v>Yes</v>
      </c>
      <c r="Y1076" s="13">
        <v>1</v>
      </c>
    </row>
    <row r="1077" spans="1:25" x14ac:dyDescent="0.3">
      <c r="A1077" s="31" t="s">
        <v>2159</v>
      </c>
      <c r="B1077" s="31" t="s">
        <v>689</v>
      </c>
      <c r="C1077" s="31" t="s">
        <v>20</v>
      </c>
      <c r="D1077" s="31" t="s">
        <v>24</v>
      </c>
      <c r="E1077" s="31">
        <v>103</v>
      </c>
      <c r="F1077" s="31">
        <v>42</v>
      </c>
      <c r="G1077" s="31">
        <v>14008.81</v>
      </c>
      <c r="H1077" s="31">
        <v>1442907.43</v>
      </c>
      <c r="I1077" s="32">
        <v>45849</v>
      </c>
      <c r="J1077" s="32">
        <v>45930</v>
      </c>
      <c r="K1077" s="13"/>
      <c r="L1077" s="33" t="s">
        <v>33</v>
      </c>
      <c r="M1077" s="13" t="str">
        <f>PROPER(TRIM(SUBSTITUTE(B1077,"###"," ")))</f>
        <v>Draw Pro</v>
      </c>
      <c r="N1077" s="13" t="str">
        <f>PROPER(TRIM(SUBSTITUTE(C1077,"###"," ")))</f>
        <v>Toys</v>
      </c>
      <c r="O1077" s="13" t="str">
        <f>PROPER(TRIM(SUBSTITUTE(D1077,"###"," ")))</f>
        <v>Omni Suppliers</v>
      </c>
      <c r="P1077" s="13" t="str">
        <f t="shared" si="112"/>
        <v>Draw Pro</v>
      </c>
      <c r="Q1077" s="34" t="str">
        <f t="shared" si="113"/>
        <v>Toys</v>
      </c>
      <c r="R1077" s="13" t="str">
        <f t="shared" si="114"/>
        <v>Omni Suppliers</v>
      </c>
      <c r="S1077" s="35">
        <f t="shared" si="115"/>
        <v>103</v>
      </c>
      <c r="T1077" s="35">
        <f t="shared" si="116"/>
        <v>42</v>
      </c>
      <c r="U1077" s="14">
        <f t="shared" si="117"/>
        <v>14008.81</v>
      </c>
      <c r="V1077" s="14">
        <f t="shared" si="118"/>
        <v>1442907.43</v>
      </c>
      <c r="W1077" s="13" t="str">
        <v>In Stock</v>
      </c>
      <c r="X1077" s="13" t="str">
        <v>No</v>
      </c>
      <c r="Y1077" s="13">
        <v>0</v>
      </c>
    </row>
    <row r="1078" spans="1:25" x14ac:dyDescent="0.3">
      <c r="A1078" s="31" t="s">
        <v>2160</v>
      </c>
      <c r="B1078" s="31" t="s">
        <v>2161</v>
      </c>
      <c r="C1078" s="31" t="s">
        <v>20</v>
      </c>
      <c r="D1078" s="31" t="s">
        <v>53</v>
      </c>
      <c r="E1078" s="31">
        <v>137</v>
      </c>
      <c r="F1078" s="31">
        <v>71</v>
      </c>
      <c r="G1078" s="31">
        <v>265.68</v>
      </c>
      <c r="H1078" s="31">
        <v>36398.160000000003</v>
      </c>
      <c r="I1078" s="32">
        <v>45757</v>
      </c>
      <c r="J1078" s="32">
        <v>45885</v>
      </c>
      <c r="K1078" s="31" t="s">
        <v>25</v>
      </c>
      <c r="L1078" s="33" t="s">
        <v>58</v>
      </c>
      <c r="M1078" s="13" t="str">
        <f>PROPER(TRIM(SUBSTITUTE(B1078,"###"," ")))</f>
        <v>Radio X</v>
      </c>
      <c r="N1078" s="13" t="str">
        <f>PROPER(TRIM(SUBSTITUTE(C1078,"###"," ")))</f>
        <v>Toys</v>
      </c>
      <c r="O1078" s="13" t="str">
        <f>PROPER(TRIM(SUBSTITUTE(D1078,"###"," ")))</f>
        <v>Abc Pvt Ltd</v>
      </c>
      <c r="P1078" s="13" t="str">
        <f t="shared" si="112"/>
        <v>Radio X</v>
      </c>
      <c r="Q1078" s="34" t="str">
        <f t="shared" si="113"/>
        <v>Toys</v>
      </c>
      <c r="R1078" s="13" t="str">
        <f t="shared" si="114"/>
        <v>Abc Pvt Ltd</v>
      </c>
      <c r="S1078" s="35">
        <f t="shared" si="115"/>
        <v>137</v>
      </c>
      <c r="T1078" s="35">
        <f t="shared" si="116"/>
        <v>71</v>
      </c>
      <c r="U1078" s="14">
        <f t="shared" si="117"/>
        <v>265.68</v>
      </c>
      <c r="V1078" s="14">
        <f t="shared" si="118"/>
        <v>36398.160000000003</v>
      </c>
      <c r="W1078" s="13" t="str">
        <v>In Stock</v>
      </c>
      <c r="X1078" s="13" t="str">
        <v>No</v>
      </c>
      <c r="Y1078" s="13">
        <v>0</v>
      </c>
    </row>
    <row r="1079" spans="1:25" x14ac:dyDescent="0.3">
      <c r="A1079" s="31" t="s">
        <v>2162</v>
      </c>
      <c r="B1079" s="31" t="s">
        <v>2163</v>
      </c>
      <c r="C1079" s="31" t="s">
        <v>20</v>
      </c>
      <c r="D1079" s="31" t="s">
        <v>53</v>
      </c>
      <c r="E1079" s="31">
        <v>60</v>
      </c>
      <c r="F1079" s="31">
        <v>83</v>
      </c>
      <c r="G1079" s="31">
        <v>2133.87</v>
      </c>
      <c r="H1079" s="31">
        <v>128032.2</v>
      </c>
      <c r="I1079" s="32">
        <v>45688</v>
      </c>
      <c r="J1079" s="32">
        <v>45904</v>
      </c>
      <c r="K1079" s="31" t="s">
        <v>29</v>
      </c>
      <c r="L1079" s="33" t="s">
        <v>30</v>
      </c>
      <c r="M1079" s="13" t="str">
        <f>PROPER(TRIM(SUBSTITUTE(B1079,"###"," ")))</f>
        <v>Year Plus</v>
      </c>
      <c r="N1079" s="13" t="str">
        <f>PROPER(TRIM(SUBSTITUTE(C1079,"###"," ")))</f>
        <v>Toys</v>
      </c>
      <c r="O1079" s="13" t="str">
        <f>PROPER(TRIM(SUBSTITUTE(D1079,"###"," ")))</f>
        <v>Abc Pvt Ltd</v>
      </c>
      <c r="P1079" s="13" t="str">
        <f t="shared" si="112"/>
        <v>Year Plus</v>
      </c>
      <c r="Q1079" s="34" t="str">
        <f t="shared" si="113"/>
        <v>Toys</v>
      </c>
      <c r="R1079" s="13" t="str">
        <f t="shared" si="114"/>
        <v>Abc Pvt Ltd</v>
      </c>
      <c r="S1079" s="35">
        <f t="shared" si="115"/>
        <v>60</v>
      </c>
      <c r="T1079" s="35">
        <f t="shared" si="116"/>
        <v>83</v>
      </c>
      <c r="U1079" s="14">
        <f t="shared" si="117"/>
        <v>2133.87</v>
      </c>
      <c r="V1079" s="14">
        <f t="shared" si="118"/>
        <v>128032.2</v>
      </c>
      <c r="W1079" s="13" t="str">
        <v>Low Stock</v>
      </c>
      <c r="X1079" s="13" t="str">
        <v>Yes</v>
      </c>
      <c r="Y1079" s="13">
        <v>1</v>
      </c>
    </row>
    <row r="1080" spans="1:25" x14ac:dyDescent="0.3">
      <c r="A1080" s="31" t="s">
        <v>2164</v>
      </c>
      <c r="B1080" s="31" t="s">
        <v>2165</v>
      </c>
      <c r="C1080" s="31" t="s">
        <v>20</v>
      </c>
      <c r="D1080" s="31" t="s">
        <v>41</v>
      </c>
      <c r="E1080" s="31">
        <v>54</v>
      </c>
      <c r="F1080" s="31">
        <v>56</v>
      </c>
      <c r="G1080" s="31">
        <v>2418.25</v>
      </c>
      <c r="H1080" s="31">
        <v>130585.5</v>
      </c>
      <c r="I1080" s="32">
        <v>45775</v>
      </c>
      <c r="J1080" s="32">
        <v>45864</v>
      </c>
      <c r="K1080" s="31" t="s">
        <v>57</v>
      </c>
      <c r="L1080" s="33" t="s">
        <v>21</v>
      </c>
      <c r="M1080" s="13" t="str">
        <f>PROPER(TRIM(SUBSTITUTE(B1080,"###"," ")))</f>
        <v>Expert Mini</v>
      </c>
      <c r="N1080" s="13" t="str">
        <f>PROPER(TRIM(SUBSTITUTE(C1080,"###"," ")))</f>
        <v>Toys</v>
      </c>
      <c r="O1080" s="13" t="str">
        <f>PROPER(TRIM(SUBSTITUTE(D1080,"###"," ")))</f>
        <v>Quickstock</v>
      </c>
      <c r="P1080" s="13" t="str">
        <f t="shared" si="112"/>
        <v>Expert Mini</v>
      </c>
      <c r="Q1080" s="34" t="str">
        <f t="shared" si="113"/>
        <v>Toys</v>
      </c>
      <c r="R1080" s="13" t="str">
        <f t="shared" si="114"/>
        <v>Quickstock</v>
      </c>
      <c r="S1080" s="35">
        <f t="shared" si="115"/>
        <v>54</v>
      </c>
      <c r="T1080" s="35">
        <f t="shared" si="116"/>
        <v>56</v>
      </c>
      <c r="U1080" s="14">
        <f t="shared" si="117"/>
        <v>2418.25</v>
      </c>
      <c r="V1080" s="14">
        <f t="shared" si="118"/>
        <v>130585.5</v>
      </c>
      <c r="W1080" s="13" t="str">
        <v>Low Stock</v>
      </c>
      <c r="X1080" s="13" t="str">
        <v>Yes</v>
      </c>
      <c r="Y1080" s="13">
        <v>1</v>
      </c>
    </row>
    <row r="1081" spans="1:25" x14ac:dyDescent="0.3">
      <c r="A1081" s="31" t="s">
        <v>2166</v>
      </c>
      <c r="B1081" s="31" t="s">
        <v>2167</v>
      </c>
      <c r="C1081" s="31" t="s">
        <v>28</v>
      </c>
      <c r="D1081" s="31" t="s">
        <v>41</v>
      </c>
      <c r="E1081" s="13"/>
      <c r="F1081" s="31">
        <v>88</v>
      </c>
      <c r="G1081" s="31">
        <v>1391.32</v>
      </c>
      <c r="H1081" s="13"/>
      <c r="I1081" s="32">
        <v>45812</v>
      </c>
      <c r="J1081" s="32">
        <v>45925</v>
      </c>
      <c r="K1081" s="31" t="s">
        <v>57</v>
      </c>
      <c r="L1081" s="33" t="s">
        <v>17</v>
      </c>
      <c r="M1081" s="13" t="str">
        <f>PROPER(TRIM(SUBSTITUTE(B1081,"###"," ")))</f>
        <v>Speak Pro</v>
      </c>
      <c r="N1081" s="13" t="str">
        <f>PROPER(TRIM(SUBSTITUTE(C1081,"###"," ")))</f>
        <v>Furniture</v>
      </c>
      <c r="O1081" s="13" t="str">
        <f>PROPER(TRIM(SUBSTITUTE(D1081,"###"," ")))</f>
        <v>Quickstock</v>
      </c>
      <c r="P1081" s="13" t="str">
        <f t="shared" si="112"/>
        <v>Speak Pro</v>
      </c>
      <c r="Q1081" s="34" t="str">
        <f t="shared" si="113"/>
        <v>Furniture</v>
      </c>
      <c r="R1081" s="13" t="str">
        <f t="shared" si="114"/>
        <v>Quickstock</v>
      </c>
      <c r="S1081" s="35">
        <f t="shared" si="115"/>
        <v>0</v>
      </c>
      <c r="T1081" s="35">
        <f t="shared" si="116"/>
        <v>88</v>
      </c>
      <c r="U1081" s="14">
        <f t="shared" si="117"/>
        <v>1391.32</v>
      </c>
      <c r="V1081" s="14">
        <f t="shared" si="118"/>
        <v>0</v>
      </c>
      <c r="W1081" s="13" t="str">
        <v>Out of Stock</v>
      </c>
      <c r="X1081" s="13" t="str">
        <v>Yes</v>
      </c>
      <c r="Y1081" s="13">
        <v>1</v>
      </c>
    </row>
    <row r="1082" spans="1:25" x14ac:dyDescent="0.3">
      <c r="A1082" s="31" t="s">
        <v>2168</v>
      </c>
      <c r="B1082" s="31" t="s">
        <v>2169</v>
      </c>
      <c r="C1082" s="31" t="s">
        <v>40</v>
      </c>
      <c r="D1082" s="31" t="s">
        <v>45</v>
      </c>
      <c r="E1082" s="31">
        <v>103</v>
      </c>
      <c r="F1082" s="31">
        <v>79</v>
      </c>
      <c r="G1082" s="31">
        <v>12358.03</v>
      </c>
      <c r="H1082" s="31">
        <v>1272877.0900000001</v>
      </c>
      <c r="I1082" s="32">
        <v>45698</v>
      </c>
      <c r="J1082" s="32">
        <v>45938</v>
      </c>
      <c r="K1082" s="31" t="s">
        <v>25</v>
      </c>
      <c r="L1082" s="33" t="s">
        <v>33</v>
      </c>
      <c r="M1082" s="13" t="str">
        <f>PROPER(TRIM(SUBSTITUTE(B1082,"###"," ")))</f>
        <v>Wind Lite</v>
      </c>
      <c r="N1082" s="13" t="str">
        <f>PROPER(TRIM(SUBSTITUTE(C1082,"###"," ")))</f>
        <v>Electronics</v>
      </c>
      <c r="O1082" s="13" t="str">
        <f>PROPER(TRIM(SUBSTITUTE(D1082,"###"," ")))</f>
        <v>Retailmart Inc</v>
      </c>
      <c r="P1082" s="13" t="str">
        <f t="shared" si="112"/>
        <v>Wind Lite</v>
      </c>
      <c r="Q1082" s="34" t="str">
        <f t="shared" si="113"/>
        <v>Electronics</v>
      </c>
      <c r="R1082" s="13" t="str">
        <f t="shared" si="114"/>
        <v>Retailmart Inc</v>
      </c>
      <c r="S1082" s="35">
        <f t="shared" si="115"/>
        <v>103</v>
      </c>
      <c r="T1082" s="35">
        <f t="shared" si="116"/>
        <v>79</v>
      </c>
      <c r="U1082" s="14">
        <f t="shared" si="117"/>
        <v>12358.03</v>
      </c>
      <c r="V1082" s="14">
        <f t="shared" si="118"/>
        <v>1272877.0900000001</v>
      </c>
      <c r="W1082" s="13" t="str">
        <v>In Stock</v>
      </c>
      <c r="X1082" s="13" t="str">
        <v>No</v>
      </c>
      <c r="Y1082" s="13">
        <v>0</v>
      </c>
    </row>
    <row r="1083" spans="1:25" x14ac:dyDescent="0.3">
      <c r="A1083" s="31" t="s">
        <v>2170</v>
      </c>
      <c r="B1083" s="31" t="s">
        <v>2171</v>
      </c>
      <c r="C1083" s="31" t="s">
        <v>40</v>
      </c>
      <c r="D1083" s="31" t="s">
        <v>15</v>
      </c>
      <c r="E1083" s="31">
        <v>107</v>
      </c>
      <c r="F1083" s="31">
        <v>95</v>
      </c>
      <c r="G1083" s="31">
        <v>17468.52</v>
      </c>
      <c r="H1083" s="31">
        <v>1869131.64</v>
      </c>
      <c r="I1083" s="32">
        <v>45701</v>
      </c>
      <c r="J1083" s="32">
        <v>45940</v>
      </c>
      <c r="K1083" s="13"/>
      <c r="L1083" s="33" t="s">
        <v>30</v>
      </c>
      <c r="M1083" s="13" t="str">
        <f>PROPER(TRIM(SUBSTITUTE(B1083,"###"," ")))</f>
        <v>Fight Pro</v>
      </c>
      <c r="N1083" s="13" t="str">
        <f>PROPER(TRIM(SUBSTITUTE(C1083,"###"," ")))</f>
        <v>Electronics</v>
      </c>
      <c r="O1083" s="13" t="str">
        <f>PROPER(TRIM(SUBSTITUTE(D1083,"###"," ")))</f>
        <v>Global Traders</v>
      </c>
      <c r="P1083" s="13" t="str">
        <f t="shared" si="112"/>
        <v>Fight Pro</v>
      </c>
      <c r="Q1083" s="34" t="str">
        <f t="shared" si="113"/>
        <v>Electronics</v>
      </c>
      <c r="R1083" s="13" t="str">
        <f t="shared" si="114"/>
        <v>Global Traders</v>
      </c>
      <c r="S1083" s="35">
        <f t="shared" si="115"/>
        <v>107</v>
      </c>
      <c r="T1083" s="35">
        <f t="shared" si="116"/>
        <v>95</v>
      </c>
      <c r="U1083" s="14">
        <f t="shared" si="117"/>
        <v>17468.52</v>
      </c>
      <c r="V1083" s="14">
        <f t="shared" si="118"/>
        <v>1869131.6400000001</v>
      </c>
      <c r="W1083" s="13" t="str">
        <v>In Stock</v>
      </c>
      <c r="X1083" s="13" t="str">
        <v>No</v>
      </c>
      <c r="Y1083" s="13">
        <v>0</v>
      </c>
    </row>
    <row r="1084" spans="1:25" x14ac:dyDescent="0.3">
      <c r="A1084" s="31" t="s">
        <v>2172</v>
      </c>
      <c r="B1084" s="31" t="s">
        <v>2173</v>
      </c>
      <c r="C1084" s="31" t="s">
        <v>14</v>
      </c>
      <c r="D1084" s="31" t="s">
        <v>53</v>
      </c>
      <c r="E1084" s="31">
        <v>199</v>
      </c>
      <c r="F1084" s="31">
        <v>82</v>
      </c>
      <c r="G1084" s="31">
        <v>11247.05</v>
      </c>
      <c r="H1084" s="31">
        <v>2238162.9500000002</v>
      </c>
      <c r="I1084" s="32">
        <v>45724</v>
      </c>
      <c r="J1084" s="32">
        <v>45873</v>
      </c>
      <c r="K1084" s="13"/>
      <c r="L1084" s="33" t="s">
        <v>21</v>
      </c>
      <c r="M1084" s="13" t="str">
        <f>PROPER(TRIM(SUBSTITUTE(B1084,"###"," ")))</f>
        <v>Because Plus</v>
      </c>
      <c r="N1084" s="13" t="str">
        <f>PROPER(TRIM(SUBSTITUTE(C1084,"###"," ")))</f>
        <v>Clothing</v>
      </c>
      <c r="O1084" s="13" t="str">
        <f>PROPER(TRIM(SUBSTITUTE(D1084,"###"," ")))</f>
        <v>Abc Pvt Ltd</v>
      </c>
      <c r="P1084" s="13" t="str">
        <f t="shared" si="112"/>
        <v>Because Plus</v>
      </c>
      <c r="Q1084" s="34" t="str">
        <f t="shared" si="113"/>
        <v>Clothing</v>
      </c>
      <c r="R1084" s="13" t="str">
        <f t="shared" si="114"/>
        <v>Abc Pvt Ltd</v>
      </c>
      <c r="S1084" s="35">
        <f t="shared" si="115"/>
        <v>199</v>
      </c>
      <c r="T1084" s="35">
        <f t="shared" si="116"/>
        <v>82</v>
      </c>
      <c r="U1084" s="14">
        <f t="shared" si="117"/>
        <v>11247.05</v>
      </c>
      <c r="V1084" s="14">
        <f t="shared" si="118"/>
        <v>2238162.9499999997</v>
      </c>
      <c r="W1084" s="13" t="str">
        <v>In Stock</v>
      </c>
      <c r="X1084" s="13" t="str">
        <v>No</v>
      </c>
      <c r="Y1084" s="13">
        <v>0</v>
      </c>
    </row>
    <row r="1085" spans="1:25" x14ac:dyDescent="0.3">
      <c r="A1085" s="31" t="s">
        <v>2174</v>
      </c>
      <c r="B1085" s="31" t="s">
        <v>2175</v>
      </c>
      <c r="C1085" s="31" t="s">
        <v>20</v>
      </c>
      <c r="D1085" s="31" t="s">
        <v>45</v>
      </c>
      <c r="E1085" s="13"/>
      <c r="F1085" s="31">
        <v>92</v>
      </c>
      <c r="G1085" s="31">
        <v>683.98</v>
      </c>
      <c r="H1085" s="13"/>
      <c r="I1085" s="32">
        <v>45758</v>
      </c>
      <c r="J1085" s="32">
        <v>45910</v>
      </c>
      <c r="K1085" s="31" t="s">
        <v>16</v>
      </c>
      <c r="L1085" s="33" t="s">
        <v>21</v>
      </c>
      <c r="M1085" s="13" t="str">
        <f>PROPER(TRIM(SUBSTITUTE(B1085,"###"," ")))</f>
        <v>Baby Mini</v>
      </c>
      <c r="N1085" s="13" t="str">
        <f>PROPER(TRIM(SUBSTITUTE(C1085,"###"," ")))</f>
        <v>Toys</v>
      </c>
      <c r="O1085" s="13" t="str">
        <f>PROPER(TRIM(SUBSTITUTE(D1085,"###"," ")))</f>
        <v>Retailmart Inc</v>
      </c>
      <c r="P1085" s="13" t="str">
        <f t="shared" si="112"/>
        <v>Baby Mini</v>
      </c>
      <c r="Q1085" s="34" t="str">
        <f t="shared" si="113"/>
        <v>Toys</v>
      </c>
      <c r="R1085" s="13" t="str">
        <f t="shared" si="114"/>
        <v>Retailmart Inc</v>
      </c>
      <c r="S1085" s="35">
        <f t="shared" si="115"/>
        <v>0</v>
      </c>
      <c r="T1085" s="35">
        <f t="shared" si="116"/>
        <v>92</v>
      </c>
      <c r="U1085" s="14">
        <f t="shared" si="117"/>
        <v>683.98</v>
      </c>
      <c r="V1085" s="14">
        <f t="shared" si="118"/>
        <v>0</v>
      </c>
      <c r="W1085" s="13" t="str">
        <v>Out of Stock</v>
      </c>
      <c r="X1085" s="13" t="str">
        <v>Yes</v>
      </c>
      <c r="Y1085" s="13">
        <v>1</v>
      </c>
    </row>
    <row r="1086" spans="1:25" x14ac:dyDescent="0.3">
      <c r="A1086" s="31" t="s">
        <v>2176</v>
      </c>
      <c r="B1086" s="31" t="s">
        <v>1720</v>
      </c>
      <c r="C1086" s="31" t="s">
        <v>20</v>
      </c>
      <c r="D1086" s="31" t="s">
        <v>45</v>
      </c>
      <c r="E1086" s="31">
        <v>183</v>
      </c>
      <c r="F1086" s="31">
        <v>53</v>
      </c>
      <c r="G1086" s="31">
        <v>1054.47</v>
      </c>
      <c r="H1086" s="31">
        <v>192968.01</v>
      </c>
      <c r="I1086" s="32">
        <v>45702</v>
      </c>
      <c r="J1086" s="32">
        <v>45904</v>
      </c>
      <c r="K1086" s="31" t="s">
        <v>29</v>
      </c>
      <c r="L1086" s="33" t="s">
        <v>21</v>
      </c>
      <c r="M1086" s="13" t="str">
        <f>PROPER(TRIM(SUBSTITUTE(B1086,"###"," ")))</f>
        <v>Which Mini</v>
      </c>
      <c r="N1086" s="13" t="str">
        <f>PROPER(TRIM(SUBSTITUTE(C1086,"###"," ")))</f>
        <v>Toys</v>
      </c>
      <c r="O1086" s="13" t="str">
        <f>PROPER(TRIM(SUBSTITUTE(D1086,"###"," ")))</f>
        <v>Retailmart Inc</v>
      </c>
      <c r="P1086" s="13" t="str">
        <f t="shared" si="112"/>
        <v>Which Mini</v>
      </c>
      <c r="Q1086" s="34" t="str">
        <f t="shared" si="113"/>
        <v>Toys</v>
      </c>
      <c r="R1086" s="13" t="str">
        <f t="shared" si="114"/>
        <v>Retailmart Inc</v>
      </c>
      <c r="S1086" s="35">
        <f t="shared" si="115"/>
        <v>183</v>
      </c>
      <c r="T1086" s="35">
        <f t="shared" si="116"/>
        <v>53</v>
      </c>
      <c r="U1086" s="14">
        <f t="shared" si="117"/>
        <v>1054.47</v>
      </c>
      <c r="V1086" s="14">
        <f t="shared" si="118"/>
        <v>192968.01</v>
      </c>
      <c r="W1086" s="13" t="str">
        <v>In Stock</v>
      </c>
      <c r="X1086" s="13" t="str">
        <v>No</v>
      </c>
      <c r="Y1086" s="13">
        <v>0</v>
      </c>
    </row>
    <row r="1087" spans="1:25" x14ac:dyDescent="0.3">
      <c r="A1087" s="31" t="s">
        <v>2177</v>
      </c>
      <c r="B1087" s="31" t="s">
        <v>1809</v>
      </c>
      <c r="C1087" s="31" t="s">
        <v>28</v>
      </c>
      <c r="D1087" s="31" t="s">
        <v>53</v>
      </c>
      <c r="E1087" s="31">
        <v>88</v>
      </c>
      <c r="F1087" s="31">
        <v>95</v>
      </c>
      <c r="G1087" s="31">
        <v>10495.55</v>
      </c>
      <c r="H1087" s="31">
        <v>923608.39999999991</v>
      </c>
      <c r="I1087" s="32">
        <v>45736</v>
      </c>
      <c r="J1087" s="32">
        <v>45866</v>
      </c>
      <c r="K1087" s="31" t="s">
        <v>16</v>
      </c>
      <c r="L1087" s="33" t="s">
        <v>58</v>
      </c>
      <c r="M1087" s="13" t="str">
        <f>PROPER(TRIM(SUBSTITUTE(B1087,"###"," ")))</f>
        <v>Movement Plus</v>
      </c>
      <c r="N1087" s="13" t="str">
        <f>PROPER(TRIM(SUBSTITUTE(C1087,"###"," ")))</f>
        <v>Furniture</v>
      </c>
      <c r="O1087" s="13" t="str">
        <f>PROPER(TRIM(SUBSTITUTE(D1087,"###"," ")))</f>
        <v>Abc Pvt Ltd</v>
      </c>
      <c r="P1087" s="13" t="str">
        <f t="shared" si="112"/>
        <v>Movement Plus</v>
      </c>
      <c r="Q1087" s="34" t="str">
        <f t="shared" si="113"/>
        <v>Furniture</v>
      </c>
      <c r="R1087" s="13" t="str">
        <f t="shared" si="114"/>
        <v>Abc Pvt Ltd</v>
      </c>
      <c r="S1087" s="35">
        <f t="shared" si="115"/>
        <v>88</v>
      </c>
      <c r="T1087" s="35">
        <f t="shared" si="116"/>
        <v>95</v>
      </c>
      <c r="U1087" s="14">
        <f t="shared" si="117"/>
        <v>10495.55</v>
      </c>
      <c r="V1087" s="14">
        <f t="shared" si="118"/>
        <v>923608.39999999991</v>
      </c>
      <c r="W1087" s="13" t="str">
        <v>Low Stock</v>
      </c>
      <c r="X1087" s="13" t="str">
        <v>Yes</v>
      </c>
      <c r="Y1087" s="13">
        <v>1</v>
      </c>
    </row>
    <row r="1088" spans="1:25" x14ac:dyDescent="0.3">
      <c r="A1088" s="31" t="s">
        <v>2178</v>
      </c>
      <c r="B1088" s="31" t="s">
        <v>2179</v>
      </c>
      <c r="C1088" s="31" t="s">
        <v>40</v>
      </c>
      <c r="D1088" s="31" t="s">
        <v>53</v>
      </c>
      <c r="E1088" s="31">
        <v>39</v>
      </c>
      <c r="F1088" s="31">
        <v>20</v>
      </c>
      <c r="G1088" s="31">
        <v>5094.5200000000004</v>
      </c>
      <c r="H1088" s="31">
        <v>198686.28</v>
      </c>
      <c r="I1088" s="32">
        <v>45730</v>
      </c>
      <c r="J1088" s="32">
        <v>45879</v>
      </c>
      <c r="K1088" s="31" t="s">
        <v>54</v>
      </c>
      <c r="L1088" s="33" t="s">
        <v>58</v>
      </c>
      <c r="M1088" s="13" t="str">
        <f>PROPER(TRIM(SUBSTITUTE(B1088,"###"," ")))</f>
        <v>Purpose Mini</v>
      </c>
      <c r="N1088" s="13" t="str">
        <f>PROPER(TRIM(SUBSTITUTE(C1088,"###"," ")))</f>
        <v>Electronics</v>
      </c>
      <c r="O1088" s="13" t="str">
        <f>PROPER(TRIM(SUBSTITUTE(D1088,"###"," ")))</f>
        <v>Abc Pvt Ltd</v>
      </c>
      <c r="P1088" s="13" t="str">
        <f t="shared" si="112"/>
        <v>Purpose Mini</v>
      </c>
      <c r="Q1088" s="34" t="str">
        <f t="shared" si="113"/>
        <v>Electronics</v>
      </c>
      <c r="R1088" s="13" t="str">
        <f t="shared" si="114"/>
        <v>Abc Pvt Ltd</v>
      </c>
      <c r="S1088" s="35">
        <f t="shared" si="115"/>
        <v>39</v>
      </c>
      <c r="T1088" s="35">
        <f t="shared" si="116"/>
        <v>20</v>
      </c>
      <c r="U1088" s="14">
        <f t="shared" si="117"/>
        <v>5094.5200000000004</v>
      </c>
      <c r="V1088" s="14">
        <f t="shared" si="118"/>
        <v>198686.28000000003</v>
      </c>
      <c r="W1088" s="13" t="str">
        <v>In Stock</v>
      </c>
      <c r="X1088" s="13" t="str">
        <v>No</v>
      </c>
      <c r="Y1088" s="13">
        <v>0</v>
      </c>
    </row>
    <row r="1089" spans="1:25" x14ac:dyDescent="0.3">
      <c r="A1089" s="31" t="s">
        <v>2182</v>
      </c>
      <c r="B1089" s="31" t="s">
        <v>2183</v>
      </c>
      <c r="C1089" s="31" t="s">
        <v>20</v>
      </c>
      <c r="D1089" s="31" t="s">
        <v>53</v>
      </c>
      <c r="E1089" s="31">
        <v>16</v>
      </c>
      <c r="F1089" s="31">
        <v>36</v>
      </c>
      <c r="G1089" s="31">
        <v>11168.35</v>
      </c>
      <c r="H1089" s="31">
        <v>178693.6</v>
      </c>
      <c r="I1089" s="32">
        <v>45771</v>
      </c>
      <c r="J1089" s="32">
        <v>45905</v>
      </c>
      <c r="K1089" s="31" t="s">
        <v>29</v>
      </c>
      <c r="L1089" s="33" t="s">
        <v>17</v>
      </c>
      <c r="M1089" s="13" t="str">
        <f>PROPER(TRIM(SUBSTITUTE(B1089,"###"," ")))</f>
        <v>Call Pro</v>
      </c>
      <c r="N1089" s="13" t="str">
        <f>PROPER(TRIM(SUBSTITUTE(C1089,"###"," ")))</f>
        <v>Toys</v>
      </c>
      <c r="O1089" s="13" t="str">
        <f>PROPER(TRIM(SUBSTITUTE(D1089,"###"," ")))</f>
        <v>Abc Pvt Ltd</v>
      </c>
      <c r="P1089" s="13" t="str">
        <f t="shared" si="112"/>
        <v>Call Pro</v>
      </c>
      <c r="Q1089" s="34" t="str">
        <f t="shared" si="113"/>
        <v>Toys</v>
      </c>
      <c r="R1089" s="13" t="str">
        <f t="shared" si="114"/>
        <v>Abc Pvt Ltd</v>
      </c>
      <c r="S1089" s="35">
        <f t="shared" si="115"/>
        <v>16</v>
      </c>
      <c r="T1089" s="35">
        <f t="shared" si="116"/>
        <v>36</v>
      </c>
      <c r="U1089" s="14">
        <f t="shared" si="117"/>
        <v>11168.35</v>
      </c>
      <c r="V1089" s="14">
        <f t="shared" si="118"/>
        <v>178693.6</v>
      </c>
      <c r="W1089" s="13" t="str">
        <v>Low Stock</v>
      </c>
      <c r="X1089" s="13" t="str">
        <v>Yes</v>
      </c>
      <c r="Y1089" s="13">
        <v>1</v>
      </c>
    </row>
    <row r="1090" spans="1:25" x14ac:dyDescent="0.3">
      <c r="A1090" s="31" t="s">
        <v>2184</v>
      </c>
      <c r="B1090" s="31" t="s">
        <v>2185</v>
      </c>
      <c r="C1090" s="31" t="s">
        <v>14</v>
      </c>
      <c r="D1090" s="13"/>
      <c r="E1090" s="31">
        <v>165</v>
      </c>
      <c r="F1090" s="31">
        <v>97</v>
      </c>
      <c r="G1090" s="31">
        <v>18262.2</v>
      </c>
      <c r="H1090" s="31">
        <v>3013263</v>
      </c>
      <c r="I1090" s="32">
        <v>45713</v>
      </c>
      <c r="J1090" s="32">
        <v>45918</v>
      </c>
      <c r="K1090" s="31" t="s">
        <v>54</v>
      </c>
      <c r="L1090" s="33" t="s">
        <v>33</v>
      </c>
      <c r="M1090" s="13" t="str">
        <f>PROPER(TRIM(SUBSTITUTE(B1090,"###"," ")))</f>
        <v>Try Plus</v>
      </c>
      <c r="N1090" s="13" t="str">
        <f>PROPER(TRIM(SUBSTITUTE(C1090,"###"," ")))</f>
        <v>Clothing</v>
      </c>
      <c r="O1090" s="13" t="str">
        <f>PROPER(TRIM(SUBSTITUTE(D1090,"###"," ")))</f>
        <v/>
      </c>
      <c r="P1090" s="13" t="str">
        <f t="shared" si="112"/>
        <v>Try Plus</v>
      </c>
      <c r="Q1090" s="34" t="str">
        <f t="shared" si="113"/>
        <v>Clothing</v>
      </c>
      <c r="R1090" s="13" t="str">
        <f t="shared" si="114"/>
        <v>Others</v>
      </c>
      <c r="S1090" s="35">
        <f t="shared" si="115"/>
        <v>165</v>
      </c>
      <c r="T1090" s="35">
        <f t="shared" si="116"/>
        <v>97</v>
      </c>
      <c r="U1090" s="14">
        <f t="shared" si="117"/>
        <v>18262.2</v>
      </c>
      <c r="V1090" s="14">
        <f t="shared" si="118"/>
        <v>3013263</v>
      </c>
      <c r="W1090" s="13" t="str">
        <v>In Stock</v>
      </c>
      <c r="X1090" s="13" t="str">
        <v>No</v>
      </c>
      <c r="Y1090" s="13">
        <v>0</v>
      </c>
    </row>
    <row r="1091" spans="1:25" x14ac:dyDescent="0.3">
      <c r="A1091" s="31" t="s">
        <v>2187</v>
      </c>
      <c r="B1091" s="31" t="s">
        <v>2188</v>
      </c>
      <c r="C1091" s="31" t="s">
        <v>40</v>
      </c>
      <c r="D1091" s="31" t="s">
        <v>53</v>
      </c>
      <c r="E1091" s="31">
        <v>26</v>
      </c>
      <c r="F1091" s="31">
        <v>32</v>
      </c>
      <c r="G1091" s="31">
        <v>9209.52</v>
      </c>
      <c r="H1091" s="31">
        <v>239447.52</v>
      </c>
      <c r="I1091" s="32">
        <v>45671</v>
      </c>
      <c r="J1091" s="32">
        <v>45885</v>
      </c>
      <c r="K1091" s="31" t="s">
        <v>16</v>
      </c>
      <c r="L1091" s="33" t="s">
        <v>33</v>
      </c>
      <c r="M1091" s="13" t="str">
        <f>PROPER(TRIM(SUBSTITUTE(B1091,"###"," ")))</f>
        <v>Management Max</v>
      </c>
      <c r="N1091" s="13" t="str">
        <f>PROPER(TRIM(SUBSTITUTE(C1091,"###"," ")))</f>
        <v>Electronics</v>
      </c>
      <c r="O1091" s="13" t="str">
        <f>PROPER(TRIM(SUBSTITUTE(D1091,"###"," ")))</f>
        <v>Abc Pvt Ltd</v>
      </c>
      <c r="P1091" s="13" t="str">
        <f t="shared" ref="P1091:P1154" si="119">IF(M1091="","Unknown",M1091)</f>
        <v>Management Max</v>
      </c>
      <c r="Q1091" s="34" t="str">
        <f t="shared" ref="Q1091:Q1154" si="120">IF(N1091="","Unknown",N1091)</f>
        <v>Electronics</v>
      </c>
      <c r="R1091" s="13" t="str">
        <f t="shared" ref="R1091:R1154" si="121">IF(O1091="","Others",O1091)</f>
        <v>Abc Pvt Ltd</v>
      </c>
      <c r="S1091" s="35">
        <f t="shared" ref="S1091:S1154" si="122">VALUE(E1091)</f>
        <v>26</v>
      </c>
      <c r="T1091" s="35">
        <f t="shared" ref="T1091:T1154" si="123">VALUE(F1091)</f>
        <v>32</v>
      </c>
      <c r="U1091" s="14">
        <f t="shared" ref="U1091:U1154" si="124">VALUE(G1091)</f>
        <v>9209.52</v>
      </c>
      <c r="V1091" s="14">
        <f t="shared" ref="V1091:V1154" si="125">E1091*G1091</f>
        <v>239447.52000000002</v>
      </c>
      <c r="W1091" s="13" t="str">
        <v>Low Stock</v>
      </c>
      <c r="X1091" s="13" t="str">
        <v>Yes</v>
      </c>
      <c r="Y1091" s="13">
        <v>1</v>
      </c>
    </row>
    <row r="1092" spans="1:25" x14ac:dyDescent="0.3">
      <c r="A1092" s="31" t="s">
        <v>2189</v>
      </c>
      <c r="B1092" s="31" t="s">
        <v>671</v>
      </c>
      <c r="C1092" s="31" t="s">
        <v>20</v>
      </c>
      <c r="D1092" s="31" t="s">
        <v>53</v>
      </c>
      <c r="E1092" s="31">
        <v>162</v>
      </c>
      <c r="F1092" s="31">
        <v>79</v>
      </c>
      <c r="G1092" s="31">
        <v>2416.94</v>
      </c>
      <c r="H1092" s="31">
        <v>391544.28</v>
      </c>
      <c r="I1092" s="32">
        <v>45679</v>
      </c>
      <c r="J1092" s="32">
        <v>45930</v>
      </c>
      <c r="K1092" s="31" t="s">
        <v>16</v>
      </c>
      <c r="L1092" s="33" t="s">
        <v>33</v>
      </c>
      <c r="M1092" s="13" t="str">
        <f>PROPER(TRIM(SUBSTITUTE(B1092,"###"," ")))</f>
        <v>Save X</v>
      </c>
      <c r="N1092" s="13" t="str">
        <f>PROPER(TRIM(SUBSTITUTE(C1092,"###"," ")))</f>
        <v>Toys</v>
      </c>
      <c r="O1092" s="13" t="str">
        <f>PROPER(TRIM(SUBSTITUTE(D1092,"###"," ")))</f>
        <v>Abc Pvt Ltd</v>
      </c>
      <c r="P1092" s="13" t="str">
        <f t="shared" si="119"/>
        <v>Save X</v>
      </c>
      <c r="Q1092" s="34" t="str">
        <f t="shared" si="120"/>
        <v>Toys</v>
      </c>
      <c r="R1092" s="13" t="str">
        <f t="shared" si="121"/>
        <v>Abc Pvt Ltd</v>
      </c>
      <c r="S1092" s="35">
        <f t="shared" si="122"/>
        <v>162</v>
      </c>
      <c r="T1092" s="35">
        <f t="shared" si="123"/>
        <v>79</v>
      </c>
      <c r="U1092" s="14">
        <f t="shared" si="124"/>
        <v>2416.94</v>
      </c>
      <c r="V1092" s="14">
        <f t="shared" si="125"/>
        <v>391544.28</v>
      </c>
      <c r="W1092" s="13" t="str">
        <v>In Stock</v>
      </c>
      <c r="X1092" s="13" t="str">
        <v>No</v>
      </c>
      <c r="Y1092" s="13">
        <v>0</v>
      </c>
    </row>
    <row r="1093" spans="1:25" x14ac:dyDescent="0.3">
      <c r="A1093" s="31" t="s">
        <v>2190</v>
      </c>
      <c r="B1093" s="31" t="s">
        <v>2191</v>
      </c>
      <c r="C1093" s="31" t="s">
        <v>40</v>
      </c>
      <c r="D1093" s="31" t="s">
        <v>53</v>
      </c>
      <c r="E1093" s="31">
        <v>150</v>
      </c>
      <c r="F1093" s="31">
        <v>53</v>
      </c>
      <c r="G1093" s="31">
        <v>701.55</v>
      </c>
      <c r="H1093" s="31">
        <v>105232.5</v>
      </c>
      <c r="I1093" s="32">
        <v>45706</v>
      </c>
      <c r="J1093" s="32">
        <v>45911</v>
      </c>
      <c r="K1093" s="31" t="s">
        <v>57</v>
      </c>
      <c r="L1093" s="33" t="s">
        <v>30</v>
      </c>
      <c r="M1093" s="13" t="str">
        <f>PROPER(TRIM(SUBSTITUTE(B1093,"###"," ")))</f>
        <v>President X</v>
      </c>
      <c r="N1093" s="13" t="str">
        <f>PROPER(TRIM(SUBSTITUTE(C1093,"###"," ")))</f>
        <v>Electronics</v>
      </c>
      <c r="O1093" s="13" t="str">
        <f>PROPER(TRIM(SUBSTITUTE(D1093,"###"," ")))</f>
        <v>Abc Pvt Ltd</v>
      </c>
      <c r="P1093" s="13" t="str">
        <f t="shared" si="119"/>
        <v>President X</v>
      </c>
      <c r="Q1093" s="34" t="str">
        <f t="shared" si="120"/>
        <v>Electronics</v>
      </c>
      <c r="R1093" s="13" t="str">
        <f t="shared" si="121"/>
        <v>Abc Pvt Ltd</v>
      </c>
      <c r="S1093" s="35">
        <f t="shared" si="122"/>
        <v>150</v>
      </c>
      <c r="T1093" s="35">
        <f t="shared" si="123"/>
        <v>53</v>
      </c>
      <c r="U1093" s="14">
        <f t="shared" si="124"/>
        <v>701.55</v>
      </c>
      <c r="V1093" s="14">
        <f t="shared" si="125"/>
        <v>105232.5</v>
      </c>
      <c r="W1093" s="13" t="str">
        <v>In Stock</v>
      </c>
      <c r="X1093" s="13" t="str">
        <v>No</v>
      </c>
      <c r="Y1093" s="13">
        <v>0</v>
      </c>
    </row>
    <row r="1094" spans="1:25" x14ac:dyDescent="0.3">
      <c r="A1094" s="31" t="s">
        <v>2192</v>
      </c>
      <c r="B1094" s="31" t="s">
        <v>1446</v>
      </c>
      <c r="C1094" s="31" t="s">
        <v>40</v>
      </c>
      <c r="D1094" s="31" t="s">
        <v>45</v>
      </c>
      <c r="E1094" s="31">
        <v>19</v>
      </c>
      <c r="F1094" s="31">
        <v>25</v>
      </c>
      <c r="G1094" s="31">
        <v>3266.32</v>
      </c>
      <c r="H1094" s="31">
        <v>62060.08</v>
      </c>
      <c r="I1094" s="32">
        <v>45828</v>
      </c>
      <c r="J1094" s="32">
        <v>45915</v>
      </c>
      <c r="K1094" s="31" t="s">
        <v>46</v>
      </c>
      <c r="L1094" s="33" t="s">
        <v>30</v>
      </c>
      <c r="M1094" s="13" t="str">
        <f>PROPER(TRIM(SUBSTITUTE(B1094,"###"," ")))</f>
        <v>Fast Mini</v>
      </c>
      <c r="N1094" s="13" t="str">
        <f>PROPER(TRIM(SUBSTITUTE(C1094,"###"," ")))</f>
        <v>Electronics</v>
      </c>
      <c r="O1094" s="13" t="str">
        <f>PROPER(TRIM(SUBSTITUTE(D1094,"###"," ")))</f>
        <v>Retailmart Inc</v>
      </c>
      <c r="P1094" s="13" t="str">
        <f t="shared" si="119"/>
        <v>Fast Mini</v>
      </c>
      <c r="Q1094" s="34" t="str">
        <f t="shared" si="120"/>
        <v>Electronics</v>
      </c>
      <c r="R1094" s="13" t="str">
        <f t="shared" si="121"/>
        <v>Retailmart Inc</v>
      </c>
      <c r="S1094" s="35">
        <f t="shared" si="122"/>
        <v>19</v>
      </c>
      <c r="T1094" s="35">
        <f t="shared" si="123"/>
        <v>25</v>
      </c>
      <c r="U1094" s="14">
        <f t="shared" si="124"/>
        <v>3266.32</v>
      </c>
      <c r="V1094" s="14">
        <f t="shared" si="125"/>
        <v>62060.08</v>
      </c>
      <c r="W1094" s="13" t="str">
        <v>Low Stock</v>
      </c>
      <c r="X1094" s="13" t="str">
        <v>Yes</v>
      </c>
      <c r="Y1094" s="13">
        <v>1</v>
      </c>
    </row>
    <row r="1095" spans="1:25" x14ac:dyDescent="0.3">
      <c r="A1095" s="31" t="s">
        <v>2193</v>
      </c>
      <c r="B1095" s="31" t="s">
        <v>2194</v>
      </c>
      <c r="C1095" s="31" t="s">
        <v>44</v>
      </c>
      <c r="D1095" s="31" t="s">
        <v>15</v>
      </c>
      <c r="E1095" s="31">
        <v>131</v>
      </c>
      <c r="F1095" s="31">
        <v>36</v>
      </c>
      <c r="G1095" s="31">
        <v>18565.63</v>
      </c>
      <c r="H1095" s="31">
        <v>2432097.5299999998</v>
      </c>
      <c r="I1095" s="32">
        <v>45846</v>
      </c>
      <c r="J1095" s="32">
        <v>45898</v>
      </c>
      <c r="K1095" s="31" t="s">
        <v>54</v>
      </c>
      <c r="L1095" s="33" t="s">
        <v>30</v>
      </c>
      <c r="M1095" s="13" t="str">
        <f>PROPER(TRIM(SUBSTITUTE(B1095,"###"," ")))</f>
        <v>Daughter Pro</v>
      </c>
      <c r="N1095" s="13" t="str">
        <f>PROPER(TRIM(SUBSTITUTE(C1095,"###"," ")))</f>
        <v>Groceries</v>
      </c>
      <c r="O1095" s="13" t="str">
        <f>PROPER(TRIM(SUBSTITUTE(D1095,"###"," ")))</f>
        <v>Global Traders</v>
      </c>
      <c r="P1095" s="13" t="str">
        <f t="shared" si="119"/>
        <v>Daughter Pro</v>
      </c>
      <c r="Q1095" s="34" t="str">
        <f t="shared" si="120"/>
        <v>Groceries</v>
      </c>
      <c r="R1095" s="13" t="str">
        <f t="shared" si="121"/>
        <v>Global Traders</v>
      </c>
      <c r="S1095" s="35">
        <f t="shared" si="122"/>
        <v>131</v>
      </c>
      <c r="T1095" s="35">
        <f t="shared" si="123"/>
        <v>36</v>
      </c>
      <c r="U1095" s="14">
        <f t="shared" si="124"/>
        <v>18565.63</v>
      </c>
      <c r="V1095" s="14">
        <f t="shared" si="125"/>
        <v>2432097.5300000003</v>
      </c>
      <c r="W1095" s="13" t="str">
        <v>In Stock</v>
      </c>
      <c r="X1095" s="13" t="str">
        <v>No</v>
      </c>
      <c r="Y1095" s="13">
        <v>0</v>
      </c>
    </row>
    <row r="1096" spans="1:25" x14ac:dyDescent="0.3">
      <c r="A1096" s="31" t="s">
        <v>2195</v>
      </c>
      <c r="B1096" s="31" t="s">
        <v>2196</v>
      </c>
      <c r="C1096" s="31" t="s">
        <v>44</v>
      </c>
      <c r="D1096" s="31" t="s">
        <v>53</v>
      </c>
      <c r="E1096" s="31">
        <v>18</v>
      </c>
      <c r="F1096" s="13"/>
      <c r="G1096" s="31">
        <v>18772.72</v>
      </c>
      <c r="H1096" s="31">
        <v>337908.96</v>
      </c>
      <c r="I1096" s="32">
        <v>45768</v>
      </c>
      <c r="J1096" s="32">
        <v>45933</v>
      </c>
      <c r="K1096" s="31" t="s">
        <v>16</v>
      </c>
      <c r="L1096" s="33" t="s">
        <v>17</v>
      </c>
      <c r="M1096" s="13" t="str">
        <f>PROPER(TRIM(SUBSTITUTE(B1096,"###"," ")))</f>
        <v>Figure X</v>
      </c>
      <c r="N1096" s="13" t="str">
        <f>PROPER(TRIM(SUBSTITUTE(C1096,"###"," ")))</f>
        <v>Groceries</v>
      </c>
      <c r="O1096" s="13" t="str">
        <f>PROPER(TRIM(SUBSTITUTE(D1096,"###"," ")))</f>
        <v>Abc Pvt Ltd</v>
      </c>
      <c r="P1096" s="13" t="str">
        <f t="shared" si="119"/>
        <v>Figure X</v>
      </c>
      <c r="Q1096" s="34" t="str">
        <f t="shared" si="120"/>
        <v>Groceries</v>
      </c>
      <c r="R1096" s="13" t="str">
        <f t="shared" si="121"/>
        <v>Abc Pvt Ltd</v>
      </c>
      <c r="S1096" s="35">
        <f t="shared" si="122"/>
        <v>18</v>
      </c>
      <c r="T1096" s="35">
        <f t="shared" si="123"/>
        <v>0</v>
      </c>
      <c r="U1096" s="14">
        <f t="shared" si="124"/>
        <v>18772.72</v>
      </c>
      <c r="V1096" s="14">
        <f t="shared" si="125"/>
        <v>337908.96</v>
      </c>
      <c r="W1096" s="13" t="str">
        <v>In Stock</v>
      </c>
      <c r="X1096" s="13" t="str">
        <v>No</v>
      </c>
      <c r="Y1096" s="13">
        <v>0</v>
      </c>
    </row>
    <row r="1097" spans="1:25" x14ac:dyDescent="0.3">
      <c r="A1097" s="31" t="s">
        <v>2197</v>
      </c>
      <c r="B1097" s="31" t="s">
        <v>2198</v>
      </c>
      <c r="C1097" s="31" t="s">
        <v>28</v>
      </c>
      <c r="D1097" s="31" t="s">
        <v>15</v>
      </c>
      <c r="E1097" s="31">
        <v>162</v>
      </c>
      <c r="F1097" s="31">
        <v>54</v>
      </c>
      <c r="G1097" s="31">
        <v>7125.59</v>
      </c>
      <c r="H1097" s="31">
        <v>1154345.58</v>
      </c>
      <c r="I1097" s="32">
        <v>45742</v>
      </c>
      <c r="J1097" s="32">
        <v>45892</v>
      </c>
      <c r="K1097" s="31" t="s">
        <v>25</v>
      </c>
      <c r="L1097" s="33" t="s">
        <v>33</v>
      </c>
      <c r="M1097" s="13" t="str">
        <f>PROPER(TRIM(SUBSTITUTE(B1097,"###"," ")))</f>
        <v>Increase X</v>
      </c>
      <c r="N1097" s="13" t="str">
        <f>PROPER(TRIM(SUBSTITUTE(C1097,"###"," ")))</f>
        <v>Furniture</v>
      </c>
      <c r="O1097" s="13" t="str">
        <f>PROPER(TRIM(SUBSTITUTE(D1097,"###"," ")))</f>
        <v>Global Traders</v>
      </c>
      <c r="P1097" s="13" t="str">
        <f t="shared" si="119"/>
        <v>Increase X</v>
      </c>
      <c r="Q1097" s="34" t="str">
        <f t="shared" si="120"/>
        <v>Furniture</v>
      </c>
      <c r="R1097" s="13" t="str">
        <f t="shared" si="121"/>
        <v>Global Traders</v>
      </c>
      <c r="S1097" s="35">
        <f t="shared" si="122"/>
        <v>162</v>
      </c>
      <c r="T1097" s="35">
        <f t="shared" si="123"/>
        <v>54</v>
      </c>
      <c r="U1097" s="14">
        <f t="shared" si="124"/>
        <v>7125.59</v>
      </c>
      <c r="V1097" s="14">
        <f t="shared" si="125"/>
        <v>1154345.58</v>
      </c>
      <c r="W1097" s="13" t="str">
        <v>In Stock</v>
      </c>
      <c r="X1097" s="13" t="str">
        <v>No</v>
      </c>
      <c r="Y1097" s="13">
        <v>0</v>
      </c>
    </row>
    <row r="1098" spans="1:25" x14ac:dyDescent="0.3">
      <c r="A1098" s="31" t="s">
        <v>2199</v>
      </c>
      <c r="B1098" s="31" t="s">
        <v>911</v>
      </c>
      <c r="C1098" s="31" t="s">
        <v>40</v>
      </c>
      <c r="D1098" s="31" t="s">
        <v>41</v>
      </c>
      <c r="E1098" s="31">
        <v>162</v>
      </c>
      <c r="F1098" s="31">
        <v>51</v>
      </c>
      <c r="G1098" s="31">
        <v>18806.650000000001</v>
      </c>
      <c r="H1098" s="31">
        <v>3046677.3</v>
      </c>
      <c r="I1098" s="32">
        <v>45672</v>
      </c>
      <c r="J1098" s="32">
        <v>45921</v>
      </c>
      <c r="K1098" s="13"/>
      <c r="L1098" s="33" t="s">
        <v>33</v>
      </c>
      <c r="M1098" s="13" t="str">
        <f>PROPER(TRIM(SUBSTITUTE(B1098,"###"," ")))</f>
        <v>Support Pro</v>
      </c>
      <c r="N1098" s="13" t="str">
        <f>PROPER(TRIM(SUBSTITUTE(C1098,"###"," ")))</f>
        <v>Electronics</v>
      </c>
      <c r="O1098" s="13" t="str">
        <f>PROPER(TRIM(SUBSTITUTE(D1098,"###"," ")))</f>
        <v>Quickstock</v>
      </c>
      <c r="P1098" s="13" t="str">
        <f t="shared" si="119"/>
        <v>Support Pro</v>
      </c>
      <c r="Q1098" s="34" t="str">
        <f t="shared" si="120"/>
        <v>Electronics</v>
      </c>
      <c r="R1098" s="13" t="str">
        <f t="shared" si="121"/>
        <v>Quickstock</v>
      </c>
      <c r="S1098" s="35">
        <f t="shared" si="122"/>
        <v>162</v>
      </c>
      <c r="T1098" s="35">
        <f t="shared" si="123"/>
        <v>51</v>
      </c>
      <c r="U1098" s="14">
        <f t="shared" si="124"/>
        <v>18806.650000000001</v>
      </c>
      <c r="V1098" s="14">
        <f t="shared" si="125"/>
        <v>3046677.3000000003</v>
      </c>
      <c r="W1098" s="13" t="str">
        <v>In Stock</v>
      </c>
      <c r="X1098" s="13" t="str">
        <v>No</v>
      </c>
      <c r="Y1098" s="13">
        <v>0</v>
      </c>
    </row>
    <row r="1099" spans="1:25" x14ac:dyDescent="0.3">
      <c r="A1099" s="31" t="s">
        <v>2200</v>
      </c>
      <c r="B1099" s="31" t="s">
        <v>2201</v>
      </c>
      <c r="C1099" s="31" t="s">
        <v>20</v>
      </c>
      <c r="D1099" s="31" t="s">
        <v>45</v>
      </c>
      <c r="E1099" s="31">
        <v>151</v>
      </c>
      <c r="F1099" s="31">
        <v>80</v>
      </c>
      <c r="G1099" s="31">
        <v>8791.6299999999992</v>
      </c>
      <c r="H1099" s="31">
        <v>1327536.1299999999</v>
      </c>
      <c r="I1099" s="32">
        <v>45801</v>
      </c>
      <c r="J1099" s="32">
        <v>45906</v>
      </c>
      <c r="K1099" s="31" t="s">
        <v>25</v>
      </c>
      <c r="L1099" s="33" t="s">
        <v>17</v>
      </c>
      <c r="M1099" s="13" t="str">
        <f>PROPER(TRIM(SUBSTITUTE(B1099,"###"," ")))</f>
        <v>Thank X</v>
      </c>
      <c r="N1099" s="13" t="str">
        <f>PROPER(TRIM(SUBSTITUTE(C1099,"###"," ")))</f>
        <v>Toys</v>
      </c>
      <c r="O1099" s="13" t="str">
        <f>PROPER(TRIM(SUBSTITUTE(D1099,"###"," ")))</f>
        <v>Retailmart Inc</v>
      </c>
      <c r="P1099" s="13" t="str">
        <f t="shared" si="119"/>
        <v>Thank X</v>
      </c>
      <c r="Q1099" s="34" t="str">
        <f t="shared" si="120"/>
        <v>Toys</v>
      </c>
      <c r="R1099" s="13" t="str">
        <f t="shared" si="121"/>
        <v>Retailmart Inc</v>
      </c>
      <c r="S1099" s="35">
        <f t="shared" si="122"/>
        <v>151</v>
      </c>
      <c r="T1099" s="35">
        <f t="shared" si="123"/>
        <v>80</v>
      </c>
      <c r="U1099" s="14">
        <f t="shared" si="124"/>
        <v>8791.6299999999992</v>
      </c>
      <c r="V1099" s="14">
        <f t="shared" si="125"/>
        <v>1327536.1299999999</v>
      </c>
      <c r="W1099" s="13" t="str">
        <v>In Stock</v>
      </c>
      <c r="X1099" s="13" t="str">
        <v>No</v>
      </c>
      <c r="Y1099" s="13">
        <v>0</v>
      </c>
    </row>
    <row r="1100" spans="1:25" x14ac:dyDescent="0.3">
      <c r="A1100" s="31" t="s">
        <v>2202</v>
      </c>
      <c r="B1100" s="31" t="s">
        <v>2203</v>
      </c>
      <c r="C1100" s="31" t="s">
        <v>40</v>
      </c>
      <c r="D1100" s="31" t="s">
        <v>41</v>
      </c>
      <c r="E1100" s="31">
        <v>64</v>
      </c>
      <c r="F1100" s="31">
        <v>51</v>
      </c>
      <c r="G1100" s="31">
        <v>15013.07</v>
      </c>
      <c r="H1100" s="31">
        <v>960836.48</v>
      </c>
      <c r="I1100" s="32">
        <v>45749</v>
      </c>
      <c r="J1100" s="32">
        <v>45875</v>
      </c>
      <c r="K1100" s="31" t="s">
        <v>16</v>
      </c>
      <c r="L1100" s="33" t="s">
        <v>58</v>
      </c>
      <c r="M1100" s="13" t="str">
        <f>PROPER(TRIM(SUBSTITUTE(B1100,"###"," ")))</f>
        <v>Military Max</v>
      </c>
      <c r="N1100" s="13" t="str">
        <f>PROPER(TRIM(SUBSTITUTE(C1100,"###"," ")))</f>
        <v>Electronics</v>
      </c>
      <c r="O1100" s="13" t="str">
        <f>PROPER(TRIM(SUBSTITUTE(D1100,"###"," ")))</f>
        <v>Quickstock</v>
      </c>
      <c r="P1100" s="13" t="str">
        <f t="shared" si="119"/>
        <v>Military Max</v>
      </c>
      <c r="Q1100" s="34" t="str">
        <f t="shared" si="120"/>
        <v>Electronics</v>
      </c>
      <c r="R1100" s="13" t="str">
        <f t="shared" si="121"/>
        <v>Quickstock</v>
      </c>
      <c r="S1100" s="35">
        <f t="shared" si="122"/>
        <v>64</v>
      </c>
      <c r="T1100" s="35">
        <f t="shared" si="123"/>
        <v>51</v>
      </c>
      <c r="U1100" s="14">
        <f t="shared" si="124"/>
        <v>15013.07</v>
      </c>
      <c r="V1100" s="14">
        <f t="shared" si="125"/>
        <v>960836.48</v>
      </c>
      <c r="W1100" s="13" t="str">
        <v>In Stock</v>
      </c>
      <c r="X1100" s="13" t="str">
        <v>No</v>
      </c>
      <c r="Y1100" s="13">
        <v>0</v>
      </c>
    </row>
    <row r="1101" spans="1:25" x14ac:dyDescent="0.3">
      <c r="A1101" s="31" t="s">
        <v>2204</v>
      </c>
      <c r="B1101" s="31" t="s">
        <v>2205</v>
      </c>
      <c r="C1101" s="31" t="s">
        <v>20</v>
      </c>
      <c r="D1101" s="31" t="s">
        <v>24</v>
      </c>
      <c r="E1101" s="31">
        <v>111</v>
      </c>
      <c r="F1101" s="31">
        <v>98</v>
      </c>
      <c r="G1101" s="31">
        <v>7935.42</v>
      </c>
      <c r="H1101" s="31">
        <v>880831.62</v>
      </c>
      <c r="I1101" s="32">
        <v>45710</v>
      </c>
      <c r="J1101" s="32">
        <v>45859</v>
      </c>
      <c r="K1101" s="31" t="s">
        <v>54</v>
      </c>
      <c r="L1101" s="33" t="s">
        <v>58</v>
      </c>
      <c r="M1101" s="13" t="str">
        <f>PROPER(TRIM(SUBSTITUTE(B1101,"###"," ")))</f>
        <v>Source Plus</v>
      </c>
      <c r="N1101" s="13" t="str">
        <f>PROPER(TRIM(SUBSTITUTE(C1101,"###"," ")))</f>
        <v>Toys</v>
      </c>
      <c r="O1101" s="13" t="str">
        <f>PROPER(TRIM(SUBSTITUTE(D1101,"###"," ")))</f>
        <v>Omni Suppliers</v>
      </c>
      <c r="P1101" s="13" t="str">
        <f t="shared" si="119"/>
        <v>Source Plus</v>
      </c>
      <c r="Q1101" s="34" t="str">
        <f t="shared" si="120"/>
        <v>Toys</v>
      </c>
      <c r="R1101" s="13" t="str">
        <f t="shared" si="121"/>
        <v>Omni Suppliers</v>
      </c>
      <c r="S1101" s="35">
        <f t="shared" si="122"/>
        <v>111</v>
      </c>
      <c r="T1101" s="35">
        <f t="shared" si="123"/>
        <v>98</v>
      </c>
      <c r="U1101" s="14">
        <f t="shared" si="124"/>
        <v>7935.42</v>
      </c>
      <c r="V1101" s="14">
        <f t="shared" si="125"/>
        <v>880831.62</v>
      </c>
      <c r="W1101" s="13" t="str">
        <v>In Stock</v>
      </c>
      <c r="X1101" s="13" t="str">
        <v>No</v>
      </c>
      <c r="Y1101" s="13">
        <v>0</v>
      </c>
    </row>
    <row r="1102" spans="1:25" x14ac:dyDescent="0.3">
      <c r="A1102" s="31" t="s">
        <v>2206</v>
      </c>
      <c r="B1102" s="31" t="s">
        <v>2207</v>
      </c>
      <c r="C1102" s="31" t="s">
        <v>14</v>
      </c>
      <c r="D1102" s="31" t="s">
        <v>45</v>
      </c>
      <c r="E1102" s="31">
        <v>39</v>
      </c>
      <c r="F1102" s="31">
        <v>78</v>
      </c>
      <c r="G1102" s="31">
        <v>631.65</v>
      </c>
      <c r="H1102" s="31">
        <v>24634.35</v>
      </c>
      <c r="I1102" s="32">
        <v>45822</v>
      </c>
      <c r="J1102" s="32">
        <v>45926</v>
      </c>
      <c r="K1102" s="31" t="s">
        <v>29</v>
      </c>
      <c r="L1102" s="33" t="s">
        <v>58</v>
      </c>
      <c r="M1102" s="13" t="str">
        <f>PROPER(TRIM(SUBSTITUTE(B1102,"###"," ")))</f>
        <v>Leave Lite</v>
      </c>
      <c r="N1102" s="13" t="str">
        <f>PROPER(TRIM(SUBSTITUTE(C1102,"###"," ")))</f>
        <v>Clothing</v>
      </c>
      <c r="O1102" s="13" t="str">
        <f>PROPER(TRIM(SUBSTITUTE(D1102,"###"," ")))</f>
        <v>Retailmart Inc</v>
      </c>
      <c r="P1102" s="13" t="str">
        <f t="shared" si="119"/>
        <v>Leave Lite</v>
      </c>
      <c r="Q1102" s="34" t="str">
        <f t="shared" si="120"/>
        <v>Clothing</v>
      </c>
      <c r="R1102" s="13" t="str">
        <f t="shared" si="121"/>
        <v>Retailmart Inc</v>
      </c>
      <c r="S1102" s="35">
        <f t="shared" si="122"/>
        <v>39</v>
      </c>
      <c r="T1102" s="35">
        <f t="shared" si="123"/>
        <v>78</v>
      </c>
      <c r="U1102" s="14">
        <f t="shared" si="124"/>
        <v>631.65</v>
      </c>
      <c r="V1102" s="14">
        <f t="shared" si="125"/>
        <v>24634.35</v>
      </c>
      <c r="W1102" s="13" t="str">
        <v>Low Stock</v>
      </c>
      <c r="X1102" s="13" t="str">
        <v>Yes</v>
      </c>
      <c r="Y1102" s="13">
        <v>1</v>
      </c>
    </row>
    <row r="1103" spans="1:25" x14ac:dyDescent="0.3">
      <c r="A1103" s="31" t="s">
        <v>2209</v>
      </c>
      <c r="B1103" s="31" t="s">
        <v>2210</v>
      </c>
      <c r="C1103" s="31" t="s">
        <v>40</v>
      </c>
      <c r="D1103" s="31" t="s">
        <v>53</v>
      </c>
      <c r="E1103" s="31">
        <v>30</v>
      </c>
      <c r="F1103" s="31">
        <v>22</v>
      </c>
      <c r="G1103" s="31">
        <v>4666.04</v>
      </c>
      <c r="H1103" s="31">
        <v>139981.20000000001</v>
      </c>
      <c r="I1103" s="32">
        <v>45711</v>
      </c>
      <c r="J1103" s="32">
        <v>45861</v>
      </c>
      <c r="K1103" s="31" t="s">
        <v>46</v>
      </c>
      <c r="L1103" s="33" t="s">
        <v>33</v>
      </c>
      <c r="M1103" s="13" t="str">
        <f>PROPER(TRIM(SUBSTITUTE(B1103,"###"," ")))</f>
        <v>Your Mini</v>
      </c>
      <c r="N1103" s="13" t="str">
        <f>PROPER(TRIM(SUBSTITUTE(C1103,"###"," ")))</f>
        <v>Electronics</v>
      </c>
      <c r="O1103" s="13" t="str">
        <f>PROPER(TRIM(SUBSTITUTE(D1103,"###"," ")))</f>
        <v>Abc Pvt Ltd</v>
      </c>
      <c r="P1103" s="13" t="str">
        <f t="shared" si="119"/>
        <v>Your Mini</v>
      </c>
      <c r="Q1103" s="34" t="str">
        <f t="shared" si="120"/>
        <v>Electronics</v>
      </c>
      <c r="R1103" s="13" t="str">
        <f t="shared" si="121"/>
        <v>Abc Pvt Ltd</v>
      </c>
      <c r="S1103" s="35">
        <f t="shared" si="122"/>
        <v>30</v>
      </c>
      <c r="T1103" s="35">
        <f t="shared" si="123"/>
        <v>22</v>
      </c>
      <c r="U1103" s="14">
        <f t="shared" si="124"/>
        <v>4666.04</v>
      </c>
      <c r="V1103" s="14">
        <f t="shared" si="125"/>
        <v>139981.20000000001</v>
      </c>
      <c r="W1103" s="13" t="str">
        <v>In Stock</v>
      </c>
      <c r="X1103" s="13" t="str">
        <v>No</v>
      </c>
      <c r="Y1103" s="13">
        <v>0</v>
      </c>
    </row>
    <row r="1104" spans="1:25" x14ac:dyDescent="0.3">
      <c r="A1104" s="31" t="s">
        <v>2211</v>
      </c>
      <c r="B1104" s="31" t="s">
        <v>2212</v>
      </c>
      <c r="C1104" s="31" t="s">
        <v>28</v>
      </c>
      <c r="D1104" s="31" t="s">
        <v>41</v>
      </c>
      <c r="E1104" s="31">
        <v>14</v>
      </c>
      <c r="F1104" s="31">
        <v>62</v>
      </c>
      <c r="G1104" s="31">
        <v>5283.74</v>
      </c>
      <c r="H1104" s="31">
        <v>73972.36</v>
      </c>
      <c r="I1104" s="32">
        <v>45833</v>
      </c>
      <c r="J1104" s="32">
        <v>45859</v>
      </c>
      <c r="K1104" s="13"/>
      <c r="L1104" s="33" t="s">
        <v>21</v>
      </c>
      <c r="M1104" s="13" t="str">
        <f>PROPER(TRIM(SUBSTITUTE(B1104,"###"," ")))</f>
        <v>Course Plus</v>
      </c>
      <c r="N1104" s="13" t="str">
        <f>PROPER(TRIM(SUBSTITUTE(C1104,"###"," ")))</f>
        <v>Furniture</v>
      </c>
      <c r="O1104" s="13" t="str">
        <f>PROPER(TRIM(SUBSTITUTE(D1104,"###"," ")))</f>
        <v>Quickstock</v>
      </c>
      <c r="P1104" s="13" t="str">
        <f t="shared" si="119"/>
        <v>Course Plus</v>
      </c>
      <c r="Q1104" s="34" t="str">
        <f t="shared" si="120"/>
        <v>Furniture</v>
      </c>
      <c r="R1104" s="13" t="str">
        <f t="shared" si="121"/>
        <v>Quickstock</v>
      </c>
      <c r="S1104" s="35">
        <f t="shared" si="122"/>
        <v>14</v>
      </c>
      <c r="T1104" s="35">
        <f t="shared" si="123"/>
        <v>62</v>
      </c>
      <c r="U1104" s="14">
        <f t="shared" si="124"/>
        <v>5283.74</v>
      </c>
      <c r="V1104" s="14">
        <f t="shared" si="125"/>
        <v>73972.36</v>
      </c>
      <c r="W1104" s="13" t="str">
        <v>Low Stock</v>
      </c>
      <c r="X1104" s="13" t="str">
        <v>Yes</v>
      </c>
      <c r="Y1104" s="13">
        <v>1</v>
      </c>
    </row>
    <row r="1105" spans="1:25" x14ac:dyDescent="0.3">
      <c r="A1105" s="31" t="s">
        <v>2213</v>
      </c>
      <c r="B1105" s="31" t="s">
        <v>2214</v>
      </c>
      <c r="C1105" s="31" t="s">
        <v>44</v>
      </c>
      <c r="D1105" s="31" t="s">
        <v>53</v>
      </c>
      <c r="E1105" s="31">
        <v>44</v>
      </c>
      <c r="F1105" s="31">
        <v>85</v>
      </c>
      <c r="G1105" s="31">
        <v>17729.330000000002</v>
      </c>
      <c r="H1105" s="31">
        <v>780090.52</v>
      </c>
      <c r="I1105" s="32">
        <v>45777</v>
      </c>
      <c r="J1105" s="32">
        <v>45929</v>
      </c>
      <c r="K1105" s="31" t="s">
        <v>29</v>
      </c>
      <c r="L1105" s="33" t="s">
        <v>58</v>
      </c>
      <c r="M1105" s="13" t="str">
        <f>PROPER(TRIM(SUBSTITUTE(B1105,"###"," ")))</f>
        <v>White Pro</v>
      </c>
      <c r="N1105" s="13" t="str">
        <f>PROPER(TRIM(SUBSTITUTE(C1105,"###"," ")))</f>
        <v>Groceries</v>
      </c>
      <c r="O1105" s="13" t="str">
        <f>PROPER(TRIM(SUBSTITUTE(D1105,"###"," ")))</f>
        <v>Abc Pvt Ltd</v>
      </c>
      <c r="P1105" s="13" t="str">
        <f t="shared" si="119"/>
        <v>White Pro</v>
      </c>
      <c r="Q1105" s="34" t="str">
        <f t="shared" si="120"/>
        <v>Groceries</v>
      </c>
      <c r="R1105" s="13" t="str">
        <f t="shared" si="121"/>
        <v>Abc Pvt Ltd</v>
      </c>
      <c r="S1105" s="35">
        <f t="shared" si="122"/>
        <v>44</v>
      </c>
      <c r="T1105" s="35">
        <f t="shared" si="123"/>
        <v>85</v>
      </c>
      <c r="U1105" s="14">
        <f t="shared" si="124"/>
        <v>17729.330000000002</v>
      </c>
      <c r="V1105" s="14">
        <f t="shared" si="125"/>
        <v>780090.52</v>
      </c>
      <c r="W1105" s="13" t="str">
        <v>Low Stock</v>
      </c>
      <c r="X1105" s="13" t="str">
        <v>Yes</v>
      </c>
      <c r="Y1105" s="13">
        <v>1</v>
      </c>
    </row>
    <row r="1106" spans="1:25" x14ac:dyDescent="0.3">
      <c r="A1106" s="31" t="s">
        <v>2215</v>
      </c>
      <c r="B1106" s="31" t="s">
        <v>1655</v>
      </c>
      <c r="C1106" s="31" t="s">
        <v>28</v>
      </c>
      <c r="D1106" s="31" t="s">
        <v>41</v>
      </c>
      <c r="E1106" s="31">
        <v>107</v>
      </c>
      <c r="F1106" s="31">
        <v>76</v>
      </c>
      <c r="G1106" s="31">
        <v>5749.71</v>
      </c>
      <c r="H1106" s="31">
        <v>615218.97</v>
      </c>
      <c r="I1106" s="32">
        <v>45803</v>
      </c>
      <c r="J1106" s="32">
        <v>45866</v>
      </c>
      <c r="K1106" s="31" t="s">
        <v>29</v>
      </c>
      <c r="L1106" s="33" t="s">
        <v>21</v>
      </c>
      <c r="M1106" s="13" t="str">
        <f>PROPER(TRIM(SUBSTITUTE(B1106,"###"," ")))</f>
        <v>Enter Plus</v>
      </c>
      <c r="N1106" s="13" t="str">
        <f>PROPER(TRIM(SUBSTITUTE(C1106,"###"," ")))</f>
        <v>Furniture</v>
      </c>
      <c r="O1106" s="13" t="str">
        <f>PROPER(TRIM(SUBSTITUTE(D1106,"###"," ")))</f>
        <v>Quickstock</v>
      </c>
      <c r="P1106" s="13" t="str">
        <f t="shared" si="119"/>
        <v>Enter Plus</v>
      </c>
      <c r="Q1106" s="34" t="str">
        <f t="shared" si="120"/>
        <v>Furniture</v>
      </c>
      <c r="R1106" s="13" t="str">
        <f t="shared" si="121"/>
        <v>Quickstock</v>
      </c>
      <c r="S1106" s="35">
        <f t="shared" si="122"/>
        <v>107</v>
      </c>
      <c r="T1106" s="35">
        <f t="shared" si="123"/>
        <v>76</v>
      </c>
      <c r="U1106" s="14">
        <f t="shared" si="124"/>
        <v>5749.71</v>
      </c>
      <c r="V1106" s="14">
        <f t="shared" si="125"/>
        <v>615218.97</v>
      </c>
      <c r="W1106" s="13" t="str">
        <v>In Stock</v>
      </c>
      <c r="X1106" s="13" t="str">
        <v>No</v>
      </c>
      <c r="Y1106" s="13">
        <v>0</v>
      </c>
    </row>
    <row r="1107" spans="1:25" x14ac:dyDescent="0.3">
      <c r="A1107" s="31" t="s">
        <v>2216</v>
      </c>
      <c r="B1107" s="31" t="s">
        <v>2217</v>
      </c>
      <c r="C1107" s="31" t="s">
        <v>14</v>
      </c>
      <c r="D1107" s="31" t="s">
        <v>15</v>
      </c>
      <c r="E1107" s="31">
        <v>145</v>
      </c>
      <c r="F1107" s="31">
        <v>88</v>
      </c>
      <c r="G1107" s="31">
        <v>15630.23</v>
      </c>
      <c r="H1107" s="31">
        <v>2266383.35</v>
      </c>
      <c r="I1107" s="32">
        <v>45689</v>
      </c>
      <c r="J1107" s="32">
        <v>45922</v>
      </c>
      <c r="K1107" s="31" t="s">
        <v>25</v>
      </c>
      <c r="L1107" s="33" t="s">
        <v>33</v>
      </c>
      <c r="M1107" s="13" t="str">
        <f>PROPER(TRIM(SUBSTITUTE(B1107,"###"," ")))</f>
        <v>Power Mini</v>
      </c>
      <c r="N1107" s="13" t="str">
        <f>PROPER(TRIM(SUBSTITUTE(C1107,"###"," ")))</f>
        <v>Clothing</v>
      </c>
      <c r="O1107" s="13" t="str">
        <f>PROPER(TRIM(SUBSTITUTE(D1107,"###"," ")))</f>
        <v>Global Traders</v>
      </c>
      <c r="P1107" s="13" t="str">
        <f t="shared" si="119"/>
        <v>Power Mini</v>
      </c>
      <c r="Q1107" s="34" t="str">
        <f t="shared" si="120"/>
        <v>Clothing</v>
      </c>
      <c r="R1107" s="13" t="str">
        <f t="shared" si="121"/>
        <v>Global Traders</v>
      </c>
      <c r="S1107" s="35">
        <f t="shared" si="122"/>
        <v>145</v>
      </c>
      <c r="T1107" s="35">
        <f t="shared" si="123"/>
        <v>88</v>
      </c>
      <c r="U1107" s="14">
        <f t="shared" si="124"/>
        <v>15630.23</v>
      </c>
      <c r="V1107" s="14">
        <f t="shared" si="125"/>
        <v>2266383.35</v>
      </c>
      <c r="W1107" s="13" t="str">
        <v>In Stock</v>
      </c>
      <c r="X1107" s="13" t="str">
        <v>No</v>
      </c>
      <c r="Y1107" s="13">
        <v>0</v>
      </c>
    </row>
    <row r="1108" spans="1:25" x14ac:dyDescent="0.3">
      <c r="A1108" s="31" t="s">
        <v>2218</v>
      </c>
      <c r="B1108" s="31" t="s">
        <v>2219</v>
      </c>
      <c r="C1108" s="31" t="s">
        <v>44</v>
      </c>
      <c r="D1108" s="31" t="s">
        <v>53</v>
      </c>
      <c r="E1108" s="31">
        <v>59</v>
      </c>
      <c r="F1108" s="31">
        <v>62</v>
      </c>
      <c r="G1108" s="31">
        <v>17877.21</v>
      </c>
      <c r="H1108" s="31">
        <v>1054755.3899999999</v>
      </c>
      <c r="I1108" s="32">
        <v>45806</v>
      </c>
      <c r="J1108" s="32">
        <v>45896</v>
      </c>
      <c r="K1108" s="31" t="s">
        <v>54</v>
      </c>
      <c r="L1108" s="33" t="s">
        <v>58</v>
      </c>
      <c r="M1108" s="13" t="str">
        <f>PROPER(TRIM(SUBSTITUTE(B1108,"###"," ")))</f>
        <v>Person Max</v>
      </c>
      <c r="N1108" s="13" t="str">
        <f>PROPER(TRIM(SUBSTITUTE(C1108,"###"," ")))</f>
        <v>Groceries</v>
      </c>
      <c r="O1108" s="13" t="str">
        <f>PROPER(TRIM(SUBSTITUTE(D1108,"###"," ")))</f>
        <v>Abc Pvt Ltd</v>
      </c>
      <c r="P1108" s="13" t="str">
        <f t="shared" si="119"/>
        <v>Person Max</v>
      </c>
      <c r="Q1108" s="34" t="str">
        <f t="shared" si="120"/>
        <v>Groceries</v>
      </c>
      <c r="R1108" s="13" t="str">
        <f t="shared" si="121"/>
        <v>Abc Pvt Ltd</v>
      </c>
      <c r="S1108" s="35">
        <f t="shared" si="122"/>
        <v>59</v>
      </c>
      <c r="T1108" s="35">
        <f t="shared" si="123"/>
        <v>62</v>
      </c>
      <c r="U1108" s="14">
        <f t="shared" si="124"/>
        <v>17877.21</v>
      </c>
      <c r="V1108" s="14">
        <f t="shared" si="125"/>
        <v>1054755.3899999999</v>
      </c>
      <c r="W1108" s="13" t="str">
        <v>Low Stock</v>
      </c>
      <c r="X1108" s="13" t="str">
        <v>Yes</v>
      </c>
      <c r="Y1108" s="13">
        <v>1</v>
      </c>
    </row>
    <row r="1109" spans="1:25" x14ac:dyDescent="0.3">
      <c r="A1109" s="31" t="s">
        <v>2220</v>
      </c>
      <c r="B1109" s="31" t="s">
        <v>2221</v>
      </c>
      <c r="C1109" s="31" t="s">
        <v>14</v>
      </c>
      <c r="D1109" s="31" t="s">
        <v>24</v>
      </c>
      <c r="E1109" s="31">
        <v>196</v>
      </c>
      <c r="F1109" s="31">
        <v>25</v>
      </c>
      <c r="G1109" s="31">
        <v>18866.34</v>
      </c>
      <c r="H1109" s="31">
        <v>3697802.64</v>
      </c>
      <c r="I1109" s="32">
        <v>45835</v>
      </c>
      <c r="J1109" s="32">
        <v>45854</v>
      </c>
      <c r="K1109" s="31" t="s">
        <v>57</v>
      </c>
      <c r="L1109" s="33" t="s">
        <v>17</v>
      </c>
      <c r="M1109" s="13" t="str">
        <f>PROPER(TRIM(SUBSTITUTE(B1109,"###"," ")))</f>
        <v>Measure X</v>
      </c>
      <c r="N1109" s="13" t="str">
        <f>PROPER(TRIM(SUBSTITUTE(C1109,"###"," ")))</f>
        <v>Clothing</v>
      </c>
      <c r="O1109" s="13" t="str">
        <f>PROPER(TRIM(SUBSTITUTE(D1109,"###"," ")))</f>
        <v>Omni Suppliers</v>
      </c>
      <c r="P1109" s="13" t="str">
        <f t="shared" si="119"/>
        <v>Measure X</v>
      </c>
      <c r="Q1109" s="34" t="str">
        <f t="shared" si="120"/>
        <v>Clothing</v>
      </c>
      <c r="R1109" s="13" t="str">
        <f t="shared" si="121"/>
        <v>Omni Suppliers</v>
      </c>
      <c r="S1109" s="35">
        <f t="shared" si="122"/>
        <v>196</v>
      </c>
      <c r="T1109" s="35">
        <f t="shared" si="123"/>
        <v>25</v>
      </c>
      <c r="U1109" s="14">
        <f t="shared" si="124"/>
        <v>18866.34</v>
      </c>
      <c r="V1109" s="14">
        <f t="shared" si="125"/>
        <v>3697802.64</v>
      </c>
      <c r="W1109" s="13" t="str">
        <v>In Stock</v>
      </c>
      <c r="X1109" s="13" t="str">
        <v>No</v>
      </c>
      <c r="Y1109" s="13">
        <v>0</v>
      </c>
    </row>
    <row r="1110" spans="1:25" x14ac:dyDescent="0.3">
      <c r="A1110" s="31" t="s">
        <v>2223</v>
      </c>
      <c r="B1110" s="31" t="s">
        <v>2224</v>
      </c>
      <c r="C1110" s="31" t="s">
        <v>44</v>
      </c>
      <c r="D1110" s="31" t="s">
        <v>53</v>
      </c>
      <c r="E1110" s="13"/>
      <c r="F1110" s="31">
        <v>37</v>
      </c>
      <c r="G1110" s="31">
        <v>5027.59</v>
      </c>
      <c r="H1110" s="13"/>
      <c r="I1110" s="32">
        <v>45850</v>
      </c>
      <c r="J1110" s="32">
        <v>45895</v>
      </c>
      <c r="K1110" s="31" t="s">
        <v>54</v>
      </c>
      <c r="L1110" s="33" t="s">
        <v>33</v>
      </c>
      <c r="M1110" s="13" t="str">
        <f>PROPER(TRIM(SUBSTITUTE(B1110,"###"," ")))</f>
        <v>Security Max</v>
      </c>
      <c r="N1110" s="13" t="str">
        <f>PROPER(TRIM(SUBSTITUTE(C1110,"###"," ")))</f>
        <v>Groceries</v>
      </c>
      <c r="O1110" s="13" t="str">
        <f>PROPER(TRIM(SUBSTITUTE(D1110,"###"," ")))</f>
        <v>Abc Pvt Ltd</v>
      </c>
      <c r="P1110" s="13" t="str">
        <f t="shared" si="119"/>
        <v>Security Max</v>
      </c>
      <c r="Q1110" s="34" t="str">
        <f t="shared" si="120"/>
        <v>Groceries</v>
      </c>
      <c r="R1110" s="13" t="str">
        <f t="shared" si="121"/>
        <v>Abc Pvt Ltd</v>
      </c>
      <c r="S1110" s="35">
        <f t="shared" si="122"/>
        <v>0</v>
      </c>
      <c r="T1110" s="35">
        <f t="shared" si="123"/>
        <v>37</v>
      </c>
      <c r="U1110" s="14">
        <f t="shared" si="124"/>
        <v>5027.59</v>
      </c>
      <c r="V1110" s="14">
        <f t="shared" si="125"/>
        <v>0</v>
      </c>
      <c r="W1110" s="13" t="str">
        <v>Out of Stock</v>
      </c>
      <c r="X1110" s="13" t="str">
        <v>Yes</v>
      </c>
      <c r="Y1110" s="13">
        <v>1</v>
      </c>
    </row>
    <row r="1111" spans="1:25" x14ac:dyDescent="0.3">
      <c r="A1111" s="31" t="s">
        <v>2225</v>
      </c>
      <c r="B1111" s="31" t="s">
        <v>2226</v>
      </c>
      <c r="C1111" s="31" t="s">
        <v>28</v>
      </c>
      <c r="D1111" s="31" t="s">
        <v>24</v>
      </c>
      <c r="E1111" s="31">
        <v>95</v>
      </c>
      <c r="F1111" s="31">
        <v>92</v>
      </c>
      <c r="G1111" s="31">
        <v>6203.94</v>
      </c>
      <c r="H1111" s="31">
        <v>589374.29999999993</v>
      </c>
      <c r="I1111" s="32">
        <v>45718</v>
      </c>
      <c r="J1111" s="32">
        <v>45895</v>
      </c>
      <c r="K1111" s="31" t="s">
        <v>57</v>
      </c>
      <c r="L1111" s="33" t="s">
        <v>21</v>
      </c>
      <c r="M1111" s="13" t="str">
        <f>PROPER(TRIM(SUBSTITUTE(B1111,"###"," ")))</f>
        <v>Nature Plus</v>
      </c>
      <c r="N1111" s="13" t="str">
        <f>PROPER(TRIM(SUBSTITUTE(C1111,"###"," ")))</f>
        <v>Furniture</v>
      </c>
      <c r="O1111" s="13" t="str">
        <f>PROPER(TRIM(SUBSTITUTE(D1111,"###"," ")))</f>
        <v>Omni Suppliers</v>
      </c>
      <c r="P1111" s="13" t="str">
        <f t="shared" si="119"/>
        <v>Nature Plus</v>
      </c>
      <c r="Q1111" s="34" t="str">
        <f t="shared" si="120"/>
        <v>Furniture</v>
      </c>
      <c r="R1111" s="13" t="str">
        <f t="shared" si="121"/>
        <v>Omni Suppliers</v>
      </c>
      <c r="S1111" s="35">
        <f t="shared" si="122"/>
        <v>95</v>
      </c>
      <c r="T1111" s="35">
        <f t="shared" si="123"/>
        <v>92</v>
      </c>
      <c r="U1111" s="14">
        <f t="shared" si="124"/>
        <v>6203.94</v>
      </c>
      <c r="V1111" s="14">
        <f t="shared" si="125"/>
        <v>589374.29999999993</v>
      </c>
      <c r="W1111" s="13" t="str">
        <v>In Stock</v>
      </c>
      <c r="X1111" s="13" t="str">
        <v>No</v>
      </c>
      <c r="Y1111" s="13">
        <v>0</v>
      </c>
    </row>
    <row r="1112" spans="1:25" x14ac:dyDescent="0.3">
      <c r="A1112" s="31" t="s">
        <v>2227</v>
      </c>
      <c r="B1112" s="31" t="s">
        <v>2228</v>
      </c>
      <c r="C1112" s="31" t="s">
        <v>28</v>
      </c>
      <c r="D1112" s="31" t="s">
        <v>24</v>
      </c>
      <c r="E1112" s="31">
        <v>119</v>
      </c>
      <c r="F1112" s="31">
        <v>82</v>
      </c>
      <c r="G1112" s="31">
        <v>5476.37</v>
      </c>
      <c r="H1112" s="31">
        <v>651688.03</v>
      </c>
      <c r="I1112" s="32">
        <v>45687</v>
      </c>
      <c r="J1112" s="32">
        <v>45888</v>
      </c>
      <c r="K1112" s="13"/>
      <c r="L1112" s="33" t="s">
        <v>30</v>
      </c>
      <c r="M1112" s="13" t="str">
        <f>PROPER(TRIM(SUBSTITUTE(B1112,"###"," ")))</f>
        <v>Student Lite</v>
      </c>
      <c r="N1112" s="13" t="str">
        <f>PROPER(TRIM(SUBSTITUTE(C1112,"###"," ")))</f>
        <v>Furniture</v>
      </c>
      <c r="O1112" s="13" t="str">
        <f>PROPER(TRIM(SUBSTITUTE(D1112,"###"," ")))</f>
        <v>Omni Suppliers</v>
      </c>
      <c r="P1112" s="13" t="str">
        <f t="shared" si="119"/>
        <v>Student Lite</v>
      </c>
      <c r="Q1112" s="34" t="str">
        <f t="shared" si="120"/>
        <v>Furniture</v>
      </c>
      <c r="R1112" s="13" t="str">
        <f t="shared" si="121"/>
        <v>Omni Suppliers</v>
      </c>
      <c r="S1112" s="35">
        <f t="shared" si="122"/>
        <v>119</v>
      </c>
      <c r="T1112" s="35">
        <f t="shared" si="123"/>
        <v>82</v>
      </c>
      <c r="U1112" s="14">
        <f t="shared" si="124"/>
        <v>5476.37</v>
      </c>
      <c r="V1112" s="14">
        <f t="shared" si="125"/>
        <v>651688.03</v>
      </c>
      <c r="W1112" s="13" t="str">
        <v>In Stock</v>
      </c>
      <c r="X1112" s="13" t="str">
        <v>No</v>
      </c>
      <c r="Y1112" s="13">
        <v>0</v>
      </c>
    </row>
    <row r="1113" spans="1:25" x14ac:dyDescent="0.3">
      <c r="A1113" s="31" t="s">
        <v>2229</v>
      </c>
      <c r="B1113" s="31" t="s">
        <v>2230</v>
      </c>
      <c r="C1113" s="31" t="s">
        <v>14</v>
      </c>
      <c r="D1113" s="31" t="s">
        <v>45</v>
      </c>
      <c r="E1113" s="31">
        <v>42</v>
      </c>
      <c r="F1113" s="31">
        <v>36</v>
      </c>
      <c r="G1113" s="31">
        <v>13949.07</v>
      </c>
      <c r="H1113" s="31">
        <v>585860.93999999994</v>
      </c>
      <c r="I1113" s="32">
        <v>45851</v>
      </c>
      <c r="J1113" s="32">
        <v>45853</v>
      </c>
      <c r="K1113" s="31" t="s">
        <v>25</v>
      </c>
      <c r="L1113" s="33" t="s">
        <v>33</v>
      </c>
      <c r="M1113" s="13" t="str">
        <f>PROPER(TRIM(SUBSTITUTE(B1113,"###"," ")))</f>
        <v>My X</v>
      </c>
      <c r="N1113" s="13" t="str">
        <f>PROPER(TRIM(SUBSTITUTE(C1113,"###"," ")))</f>
        <v>Clothing</v>
      </c>
      <c r="O1113" s="13" t="str">
        <f>PROPER(TRIM(SUBSTITUTE(D1113,"###"," ")))</f>
        <v>Retailmart Inc</v>
      </c>
      <c r="P1113" s="13" t="str">
        <f t="shared" si="119"/>
        <v>My X</v>
      </c>
      <c r="Q1113" s="34" t="str">
        <f t="shared" si="120"/>
        <v>Clothing</v>
      </c>
      <c r="R1113" s="13" t="str">
        <f t="shared" si="121"/>
        <v>Retailmart Inc</v>
      </c>
      <c r="S1113" s="35">
        <f t="shared" si="122"/>
        <v>42</v>
      </c>
      <c r="T1113" s="35">
        <f t="shared" si="123"/>
        <v>36</v>
      </c>
      <c r="U1113" s="14">
        <f t="shared" si="124"/>
        <v>13949.07</v>
      </c>
      <c r="V1113" s="14">
        <f t="shared" si="125"/>
        <v>585860.93999999994</v>
      </c>
      <c r="W1113" s="13" t="str">
        <v>In Stock</v>
      </c>
      <c r="X1113" s="13" t="str">
        <v>No</v>
      </c>
      <c r="Y1113" s="13">
        <v>0</v>
      </c>
    </row>
    <row r="1114" spans="1:25" x14ac:dyDescent="0.3">
      <c r="A1114" s="31" t="s">
        <v>2231</v>
      </c>
      <c r="B1114" s="31" t="s">
        <v>2232</v>
      </c>
      <c r="C1114" s="31" t="s">
        <v>14</v>
      </c>
      <c r="D1114" s="31" t="s">
        <v>53</v>
      </c>
      <c r="E1114" s="31">
        <v>195</v>
      </c>
      <c r="F1114" s="13"/>
      <c r="G1114" s="31">
        <v>4257.18</v>
      </c>
      <c r="H1114" s="31">
        <v>830150.10000000009</v>
      </c>
      <c r="I1114" s="32">
        <v>45813</v>
      </c>
      <c r="J1114" s="32">
        <v>45904</v>
      </c>
      <c r="K1114" s="31" t="s">
        <v>29</v>
      </c>
      <c r="L1114" s="33" t="s">
        <v>33</v>
      </c>
      <c r="M1114" s="13" t="str">
        <f>PROPER(TRIM(SUBSTITUTE(B1114,"###"," ")))</f>
        <v>They Max</v>
      </c>
      <c r="N1114" s="13" t="str">
        <f>PROPER(TRIM(SUBSTITUTE(C1114,"###"," ")))</f>
        <v>Clothing</v>
      </c>
      <c r="O1114" s="13" t="str">
        <f>PROPER(TRIM(SUBSTITUTE(D1114,"###"," ")))</f>
        <v>Abc Pvt Ltd</v>
      </c>
      <c r="P1114" s="13" t="str">
        <f t="shared" si="119"/>
        <v>They Max</v>
      </c>
      <c r="Q1114" s="34" t="str">
        <f t="shared" si="120"/>
        <v>Clothing</v>
      </c>
      <c r="R1114" s="13" t="str">
        <f t="shared" si="121"/>
        <v>Abc Pvt Ltd</v>
      </c>
      <c r="S1114" s="35">
        <f t="shared" si="122"/>
        <v>195</v>
      </c>
      <c r="T1114" s="35">
        <f t="shared" si="123"/>
        <v>0</v>
      </c>
      <c r="U1114" s="14">
        <f t="shared" si="124"/>
        <v>4257.18</v>
      </c>
      <c r="V1114" s="14">
        <f t="shared" si="125"/>
        <v>830150.10000000009</v>
      </c>
      <c r="W1114" s="13" t="str">
        <v>In Stock</v>
      </c>
      <c r="X1114" s="13" t="str">
        <v>No</v>
      </c>
      <c r="Y1114" s="13">
        <v>0</v>
      </c>
    </row>
    <row r="1115" spans="1:25" x14ac:dyDescent="0.3">
      <c r="A1115" s="31" t="s">
        <v>2233</v>
      </c>
      <c r="B1115" s="31" t="s">
        <v>2234</v>
      </c>
      <c r="C1115" s="31" t="s">
        <v>44</v>
      </c>
      <c r="D1115" s="31" t="s">
        <v>24</v>
      </c>
      <c r="E1115" s="31">
        <v>197</v>
      </c>
      <c r="F1115" s="31">
        <v>54</v>
      </c>
      <c r="G1115" s="31">
        <v>18937.79</v>
      </c>
      <c r="H1115" s="31">
        <v>3730744.63</v>
      </c>
      <c r="I1115" s="32">
        <v>45710</v>
      </c>
      <c r="J1115" s="32">
        <v>45886</v>
      </c>
      <c r="K1115" s="31" t="s">
        <v>25</v>
      </c>
      <c r="L1115" s="33" t="s">
        <v>30</v>
      </c>
      <c r="M1115" s="13" t="str">
        <f>PROPER(TRIM(SUBSTITUTE(B1115,"###"," ")))</f>
        <v>Rich Pro</v>
      </c>
      <c r="N1115" s="13" t="str">
        <f>PROPER(TRIM(SUBSTITUTE(C1115,"###"," ")))</f>
        <v>Groceries</v>
      </c>
      <c r="O1115" s="13" t="str">
        <f>PROPER(TRIM(SUBSTITUTE(D1115,"###"," ")))</f>
        <v>Omni Suppliers</v>
      </c>
      <c r="P1115" s="13" t="str">
        <f t="shared" si="119"/>
        <v>Rich Pro</v>
      </c>
      <c r="Q1115" s="34" t="str">
        <f t="shared" si="120"/>
        <v>Groceries</v>
      </c>
      <c r="R1115" s="13" t="str">
        <f t="shared" si="121"/>
        <v>Omni Suppliers</v>
      </c>
      <c r="S1115" s="35">
        <f t="shared" si="122"/>
        <v>197</v>
      </c>
      <c r="T1115" s="35">
        <f t="shared" si="123"/>
        <v>54</v>
      </c>
      <c r="U1115" s="14">
        <f t="shared" si="124"/>
        <v>18937.79</v>
      </c>
      <c r="V1115" s="14">
        <f t="shared" si="125"/>
        <v>3730744.6300000004</v>
      </c>
      <c r="W1115" s="13" t="str">
        <v>In Stock</v>
      </c>
      <c r="X1115" s="13" t="str">
        <v>No</v>
      </c>
      <c r="Y1115" s="13">
        <v>0</v>
      </c>
    </row>
    <row r="1116" spans="1:25" x14ac:dyDescent="0.3">
      <c r="A1116" s="31" t="s">
        <v>2235</v>
      </c>
      <c r="B1116" s="31" t="s">
        <v>2236</v>
      </c>
      <c r="C1116" s="31" t="s">
        <v>44</v>
      </c>
      <c r="D1116" s="31" t="s">
        <v>41</v>
      </c>
      <c r="E1116" s="13"/>
      <c r="F1116" s="31">
        <v>30</v>
      </c>
      <c r="G1116" s="31">
        <v>9115.34</v>
      </c>
      <c r="H1116" s="13"/>
      <c r="I1116" s="32">
        <v>45846</v>
      </c>
      <c r="J1116" s="32">
        <v>45899</v>
      </c>
      <c r="K1116" s="31" t="s">
        <v>54</v>
      </c>
      <c r="L1116" s="33" t="s">
        <v>33</v>
      </c>
      <c r="M1116" s="13" t="str">
        <f>PROPER(TRIM(SUBSTITUTE(B1116,"###"," ")))</f>
        <v>Know Max</v>
      </c>
      <c r="N1116" s="13" t="str">
        <f>PROPER(TRIM(SUBSTITUTE(C1116,"###"," ")))</f>
        <v>Groceries</v>
      </c>
      <c r="O1116" s="13" t="str">
        <f>PROPER(TRIM(SUBSTITUTE(D1116,"###"," ")))</f>
        <v>Quickstock</v>
      </c>
      <c r="P1116" s="13" t="str">
        <f t="shared" si="119"/>
        <v>Know Max</v>
      </c>
      <c r="Q1116" s="34" t="str">
        <f t="shared" si="120"/>
        <v>Groceries</v>
      </c>
      <c r="R1116" s="13" t="str">
        <f t="shared" si="121"/>
        <v>Quickstock</v>
      </c>
      <c r="S1116" s="35">
        <f t="shared" si="122"/>
        <v>0</v>
      </c>
      <c r="T1116" s="35">
        <f t="shared" si="123"/>
        <v>30</v>
      </c>
      <c r="U1116" s="14">
        <f t="shared" si="124"/>
        <v>9115.34</v>
      </c>
      <c r="V1116" s="14">
        <f t="shared" si="125"/>
        <v>0</v>
      </c>
      <c r="W1116" s="13" t="str">
        <v>Out of Stock</v>
      </c>
      <c r="X1116" s="13" t="str">
        <v>Yes</v>
      </c>
      <c r="Y1116" s="13">
        <v>1</v>
      </c>
    </row>
    <row r="1117" spans="1:25" x14ac:dyDescent="0.3">
      <c r="A1117" s="31" t="s">
        <v>2237</v>
      </c>
      <c r="B1117" s="31" t="s">
        <v>2238</v>
      </c>
      <c r="C1117" s="31" t="s">
        <v>14</v>
      </c>
      <c r="D1117" s="31" t="s">
        <v>24</v>
      </c>
      <c r="E1117" s="31">
        <v>136</v>
      </c>
      <c r="F1117" s="31">
        <v>79</v>
      </c>
      <c r="G1117" s="31">
        <v>3863.09</v>
      </c>
      <c r="H1117" s="31">
        <v>525380.24</v>
      </c>
      <c r="I1117" s="32">
        <v>45819</v>
      </c>
      <c r="J1117" s="32">
        <v>45855</v>
      </c>
      <c r="K1117" s="31" t="s">
        <v>25</v>
      </c>
      <c r="L1117" s="33" t="s">
        <v>33</v>
      </c>
      <c r="M1117" s="13" t="str">
        <f>PROPER(TRIM(SUBSTITUTE(B1117,"###"," ")))</f>
        <v>Rather X</v>
      </c>
      <c r="N1117" s="13" t="str">
        <f>PROPER(TRIM(SUBSTITUTE(C1117,"###"," ")))</f>
        <v>Clothing</v>
      </c>
      <c r="O1117" s="13" t="str">
        <f>PROPER(TRIM(SUBSTITUTE(D1117,"###"," ")))</f>
        <v>Omni Suppliers</v>
      </c>
      <c r="P1117" s="13" t="str">
        <f t="shared" si="119"/>
        <v>Rather X</v>
      </c>
      <c r="Q1117" s="34" t="str">
        <f t="shared" si="120"/>
        <v>Clothing</v>
      </c>
      <c r="R1117" s="13" t="str">
        <f t="shared" si="121"/>
        <v>Omni Suppliers</v>
      </c>
      <c r="S1117" s="35">
        <f t="shared" si="122"/>
        <v>136</v>
      </c>
      <c r="T1117" s="35">
        <f t="shared" si="123"/>
        <v>79</v>
      </c>
      <c r="U1117" s="14">
        <f t="shared" si="124"/>
        <v>3863.09</v>
      </c>
      <c r="V1117" s="14">
        <f t="shared" si="125"/>
        <v>525380.24</v>
      </c>
      <c r="W1117" s="13" t="str">
        <v>In Stock</v>
      </c>
      <c r="X1117" s="13" t="str">
        <v>No</v>
      </c>
      <c r="Y1117" s="13">
        <v>0</v>
      </c>
    </row>
    <row r="1118" spans="1:25" x14ac:dyDescent="0.3">
      <c r="A1118" s="31" t="s">
        <v>2240</v>
      </c>
      <c r="B1118" s="31" t="s">
        <v>2241</v>
      </c>
      <c r="C1118" s="31" t="s">
        <v>44</v>
      </c>
      <c r="D1118" s="31" t="s">
        <v>45</v>
      </c>
      <c r="E1118" s="31">
        <v>124</v>
      </c>
      <c r="F1118" s="31">
        <v>66</v>
      </c>
      <c r="G1118" s="31">
        <v>8425.98</v>
      </c>
      <c r="H1118" s="31">
        <v>1044821.52</v>
      </c>
      <c r="I1118" s="32">
        <v>45835</v>
      </c>
      <c r="J1118" s="32">
        <v>45911</v>
      </c>
      <c r="K1118" s="31" t="s">
        <v>29</v>
      </c>
      <c r="L1118" s="33" t="s">
        <v>21</v>
      </c>
      <c r="M1118" s="13" t="str">
        <f>PROPER(TRIM(SUBSTITUTE(B1118,"###"," ")))</f>
        <v>Mr X</v>
      </c>
      <c r="N1118" s="13" t="str">
        <f>PROPER(TRIM(SUBSTITUTE(C1118,"###"," ")))</f>
        <v>Groceries</v>
      </c>
      <c r="O1118" s="13" t="str">
        <f>PROPER(TRIM(SUBSTITUTE(D1118,"###"," ")))</f>
        <v>Retailmart Inc</v>
      </c>
      <c r="P1118" s="13" t="str">
        <f t="shared" si="119"/>
        <v>Mr X</v>
      </c>
      <c r="Q1118" s="34" t="str">
        <f t="shared" si="120"/>
        <v>Groceries</v>
      </c>
      <c r="R1118" s="13" t="str">
        <f t="shared" si="121"/>
        <v>Retailmart Inc</v>
      </c>
      <c r="S1118" s="35">
        <f t="shared" si="122"/>
        <v>124</v>
      </c>
      <c r="T1118" s="35">
        <f t="shared" si="123"/>
        <v>66</v>
      </c>
      <c r="U1118" s="14">
        <f t="shared" si="124"/>
        <v>8425.98</v>
      </c>
      <c r="V1118" s="14">
        <f t="shared" si="125"/>
        <v>1044821.5199999999</v>
      </c>
      <c r="W1118" s="13" t="str">
        <v>In Stock</v>
      </c>
      <c r="X1118" s="13" t="str">
        <v>No</v>
      </c>
      <c r="Y1118" s="13">
        <v>0</v>
      </c>
    </row>
    <row r="1119" spans="1:25" x14ac:dyDescent="0.3">
      <c r="A1119" s="31" t="s">
        <v>2243</v>
      </c>
      <c r="B1119" s="31" t="s">
        <v>2244</v>
      </c>
      <c r="C1119" s="31" t="s">
        <v>20</v>
      </c>
      <c r="D1119" s="31" t="s">
        <v>53</v>
      </c>
      <c r="E1119" s="31">
        <v>111</v>
      </c>
      <c r="F1119" s="31">
        <v>44</v>
      </c>
      <c r="G1119" s="31">
        <v>15954.36</v>
      </c>
      <c r="H1119" s="31">
        <v>1770933.96</v>
      </c>
      <c r="I1119" s="32">
        <v>45761</v>
      </c>
      <c r="J1119" s="32">
        <v>45935</v>
      </c>
      <c r="K1119" s="31" t="s">
        <v>16</v>
      </c>
      <c r="L1119" s="33" t="s">
        <v>58</v>
      </c>
      <c r="M1119" s="13" t="str">
        <f>PROPER(TRIM(SUBSTITUTE(B1119,"###"," ")))</f>
        <v>School Mini</v>
      </c>
      <c r="N1119" s="13" t="str">
        <f>PROPER(TRIM(SUBSTITUTE(C1119,"###"," ")))</f>
        <v>Toys</v>
      </c>
      <c r="O1119" s="13" t="str">
        <f>PROPER(TRIM(SUBSTITUTE(D1119,"###"," ")))</f>
        <v>Abc Pvt Ltd</v>
      </c>
      <c r="P1119" s="13" t="str">
        <f t="shared" si="119"/>
        <v>School Mini</v>
      </c>
      <c r="Q1119" s="34" t="str">
        <f t="shared" si="120"/>
        <v>Toys</v>
      </c>
      <c r="R1119" s="13" t="str">
        <f t="shared" si="121"/>
        <v>Abc Pvt Ltd</v>
      </c>
      <c r="S1119" s="35">
        <f t="shared" si="122"/>
        <v>111</v>
      </c>
      <c r="T1119" s="35">
        <f t="shared" si="123"/>
        <v>44</v>
      </c>
      <c r="U1119" s="14">
        <f t="shared" si="124"/>
        <v>15954.36</v>
      </c>
      <c r="V1119" s="14">
        <f t="shared" si="125"/>
        <v>1770933.96</v>
      </c>
      <c r="W1119" s="13" t="str">
        <v>In Stock</v>
      </c>
      <c r="X1119" s="13" t="str">
        <v>No</v>
      </c>
      <c r="Y1119" s="13">
        <v>0</v>
      </c>
    </row>
    <row r="1120" spans="1:25" x14ac:dyDescent="0.3">
      <c r="A1120" s="31" t="s">
        <v>2245</v>
      </c>
      <c r="B1120" s="31" t="s">
        <v>2181</v>
      </c>
      <c r="C1120" s="31" t="s">
        <v>14</v>
      </c>
      <c r="D1120" s="31" t="s">
        <v>45</v>
      </c>
      <c r="E1120" s="31">
        <v>57</v>
      </c>
      <c r="F1120" s="31">
        <v>60</v>
      </c>
      <c r="G1120" s="31">
        <v>1095.21</v>
      </c>
      <c r="H1120" s="31">
        <v>62426.97</v>
      </c>
      <c r="I1120" s="32">
        <v>45838</v>
      </c>
      <c r="J1120" s="32">
        <v>45877</v>
      </c>
      <c r="K1120" s="31" t="s">
        <v>57</v>
      </c>
      <c r="L1120" s="33" t="s">
        <v>17</v>
      </c>
      <c r="M1120" s="13" t="str">
        <f>PROPER(TRIM(SUBSTITUTE(B1120,"###"," ")))</f>
        <v>Economic Lite</v>
      </c>
      <c r="N1120" s="13" t="str">
        <f>PROPER(TRIM(SUBSTITUTE(C1120,"###"," ")))</f>
        <v>Clothing</v>
      </c>
      <c r="O1120" s="13" t="str">
        <f>PROPER(TRIM(SUBSTITUTE(D1120,"###"," ")))</f>
        <v>Retailmart Inc</v>
      </c>
      <c r="P1120" s="13" t="str">
        <f t="shared" si="119"/>
        <v>Economic Lite</v>
      </c>
      <c r="Q1120" s="34" t="str">
        <f t="shared" si="120"/>
        <v>Clothing</v>
      </c>
      <c r="R1120" s="13" t="str">
        <f t="shared" si="121"/>
        <v>Retailmart Inc</v>
      </c>
      <c r="S1120" s="35">
        <f t="shared" si="122"/>
        <v>57</v>
      </c>
      <c r="T1120" s="35">
        <f t="shared" si="123"/>
        <v>60</v>
      </c>
      <c r="U1120" s="14">
        <f t="shared" si="124"/>
        <v>1095.21</v>
      </c>
      <c r="V1120" s="14">
        <f t="shared" si="125"/>
        <v>62426.97</v>
      </c>
      <c r="W1120" s="13" t="str">
        <v>Low Stock</v>
      </c>
      <c r="X1120" s="13" t="str">
        <v>Yes</v>
      </c>
      <c r="Y1120" s="13">
        <v>1</v>
      </c>
    </row>
    <row r="1121" spans="1:25" x14ac:dyDescent="0.3">
      <c r="A1121" s="31" t="s">
        <v>2247</v>
      </c>
      <c r="B1121" s="31" t="s">
        <v>2248</v>
      </c>
      <c r="C1121" s="31" t="s">
        <v>44</v>
      </c>
      <c r="D1121" s="31" t="s">
        <v>53</v>
      </c>
      <c r="E1121" s="31">
        <v>148</v>
      </c>
      <c r="F1121" s="31">
        <v>64</v>
      </c>
      <c r="G1121" s="31">
        <v>6126.82</v>
      </c>
      <c r="H1121" s="31">
        <v>906769.36</v>
      </c>
      <c r="I1121" s="32">
        <v>45804</v>
      </c>
      <c r="J1121" s="32">
        <v>45915</v>
      </c>
      <c r="K1121" s="31" t="s">
        <v>46</v>
      </c>
      <c r="L1121" s="33" t="s">
        <v>33</v>
      </c>
      <c r="M1121" s="13" t="str">
        <f>PROPER(TRIM(SUBSTITUTE(B1121,"###"," ")))</f>
        <v>Wind Pro</v>
      </c>
      <c r="N1121" s="13" t="str">
        <f>PROPER(TRIM(SUBSTITUTE(C1121,"###"," ")))</f>
        <v>Groceries</v>
      </c>
      <c r="O1121" s="13" t="str">
        <f>PROPER(TRIM(SUBSTITUTE(D1121,"###"," ")))</f>
        <v>Abc Pvt Ltd</v>
      </c>
      <c r="P1121" s="13" t="str">
        <f t="shared" si="119"/>
        <v>Wind Pro</v>
      </c>
      <c r="Q1121" s="34" t="str">
        <f t="shared" si="120"/>
        <v>Groceries</v>
      </c>
      <c r="R1121" s="13" t="str">
        <f t="shared" si="121"/>
        <v>Abc Pvt Ltd</v>
      </c>
      <c r="S1121" s="35">
        <f t="shared" si="122"/>
        <v>148</v>
      </c>
      <c r="T1121" s="35">
        <f t="shared" si="123"/>
        <v>64</v>
      </c>
      <c r="U1121" s="14">
        <f t="shared" si="124"/>
        <v>6126.82</v>
      </c>
      <c r="V1121" s="14">
        <f t="shared" si="125"/>
        <v>906769.36</v>
      </c>
      <c r="W1121" s="13" t="str">
        <v>In Stock</v>
      </c>
      <c r="X1121" s="13" t="str">
        <v>No</v>
      </c>
      <c r="Y1121" s="13">
        <v>0</v>
      </c>
    </row>
    <row r="1122" spans="1:25" x14ac:dyDescent="0.3">
      <c r="A1122" s="31" t="s">
        <v>2250</v>
      </c>
      <c r="B1122" s="31" t="s">
        <v>1013</v>
      </c>
      <c r="C1122" s="31" t="s">
        <v>40</v>
      </c>
      <c r="D1122" s="31" t="s">
        <v>53</v>
      </c>
      <c r="E1122" s="31">
        <v>74</v>
      </c>
      <c r="F1122" s="31">
        <v>35</v>
      </c>
      <c r="G1122" s="31">
        <v>11500.3</v>
      </c>
      <c r="H1122" s="31">
        <v>851022.2</v>
      </c>
      <c r="I1122" s="32">
        <v>45847</v>
      </c>
      <c r="J1122" s="32">
        <v>45941</v>
      </c>
      <c r="K1122" s="31" t="s">
        <v>25</v>
      </c>
      <c r="L1122" s="33" t="s">
        <v>58</v>
      </c>
      <c r="M1122" s="13" t="str">
        <f>PROPER(TRIM(SUBSTITUTE(B1122,"###"," ")))</f>
        <v>Around Mini</v>
      </c>
      <c r="N1122" s="13" t="str">
        <f>PROPER(TRIM(SUBSTITUTE(C1122,"###"," ")))</f>
        <v>Electronics</v>
      </c>
      <c r="O1122" s="13" t="str">
        <f>PROPER(TRIM(SUBSTITUTE(D1122,"###"," ")))</f>
        <v>Abc Pvt Ltd</v>
      </c>
      <c r="P1122" s="13" t="str">
        <f t="shared" si="119"/>
        <v>Around Mini</v>
      </c>
      <c r="Q1122" s="34" t="str">
        <f t="shared" si="120"/>
        <v>Electronics</v>
      </c>
      <c r="R1122" s="13" t="str">
        <f t="shared" si="121"/>
        <v>Abc Pvt Ltd</v>
      </c>
      <c r="S1122" s="35">
        <f t="shared" si="122"/>
        <v>74</v>
      </c>
      <c r="T1122" s="35">
        <f t="shared" si="123"/>
        <v>35</v>
      </c>
      <c r="U1122" s="14">
        <f t="shared" si="124"/>
        <v>11500.3</v>
      </c>
      <c r="V1122" s="14">
        <f t="shared" si="125"/>
        <v>851022.2</v>
      </c>
      <c r="W1122" s="13" t="str">
        <v>In Stock</v>
      </c>
      <c r="X1122" s="13" t="str">
        <v>No</v>
      </c>
      <c r="Y1122" s="13">
        <v>0</v>
      </c>
    </row>
    <row r="1123" spans="1:25" x14ac:dyDescent="0.3">
      <c r="A1123" s="31" t="s">
        <v>2251</v>
      </c>
      <c r="B1123" s="31" t="s">
        <v>2252</v>
      </c>
      <c r="C1123" s="31" t="s">
        <v>40</v>
      </c>
      <c r="D1123" s="31" t="s">
        <v>15</v>
      </c>
      <c r="E1123" s="31">
        <v>186</v>
      </c>
      <c r="F1123" s="31">
        <v>35</v>
      </c>
      <c r="G1123" s="31">
        <v>275.49</v>
      </c>
      <c r="H1123" s="31">
        <v>51241.14</v>
      </c>
      <c r="I1123" s="32">
        <v>45687</v>
      </c>
      <c r="J1123" s="32">
        <v>45857</v>
      </c>
      <c r="K1123" s="31" t="s">
        <v>25</v>
      </c>
      <c r="L1123" s="33" t="s">
        <v>33</v>
      </c>
      <c r="M1123" s="13" t="str">
        <f>PROPER(TRIM(SUBSTITUTE(B1123,"###"," ")))</f>
        <v>Feeling Max</v>
      </c>
      <c r="N1123" s="13" t="str">
        <f>PROPER(TRIM(SUBSTITUTE(C1123,"###"," ")))</f>
        <v>Electronics</v>
      </c>
      <c r="O1123" s="13" t="str">
        <f>PROPER(TRIM(SUBSTITUTE(D1123,"###"," ")))</f>
        <v>Global Traders</v>
      </c>
      <c r="P1123" s="13" t="str">
        <f t="shared" si="119"/>
        <v>Feeling Max</v>
      </c>
      <c r="Q1123" s="34" t="str">
        <f t="shared" si="120"/>
        <v>Electronics</v>
      </c>
      <c r="R1123" s="13" t="str">
        <f t="shared" si="121"/>
        <v>Global Traders</v>
      </c>
      <c r="S1123" s="35">
        <f t="shared" si="122"/>
        <v>186</v>
      </c>
      <c r="T1123" s="35">
        <f t="shared" si="123"/>
        <v>35</v>
      </c>
      <c r="U1123" s="14">
        <f t="shared" si="124"/>
        <v>275.49</v>
      </c>
      <c r="V1123" s="14">
        <f t="shared" si="125"/>
        <v>51241.14</v>
      </c>
      <c r="W1123" s="13" t="str">
        <v>In Stock</v>
      </c>
      <c r="X1123" s="13" t="str">
        <v>No</v>
      </c>
      <c r="Y1123" s="13">
        <v>0</v>
      </c>
    </row>
    <row r="1124" spans="1:25" x14ac:dyDescent="0.3">
      <c r="A1124" s="31" t="s">
        <v>2253</v>
      </c>
      <c r="B1124" s="31" t="s">
        <v>2254</v>
      </c>
      <c r="C1124" s="31" t="s">
        <v>28</v>
      </c>
      <c r="D1124" s="31" t="s">
        <v>41</v>
      </c>
      <c r="E1124" s="31">
        <v>174</v>
      </c>
      <c r="F1124" s="31">
        <v>67</v>
      </c>
      <c r="G1124" s="31">
        <v>13969.44</v>
      </c>
      <c r="H1124" s="31">
        <v>2430682.56</v>
      </c>
      <c r="I1124" s="32">
        <v>45841</v>
      </c>
      <c r="J1124" s="32">
        <v>45857</v>
      </c>
      <c r="K1124" s="31" t="s">
        <v>57</v>
      </c>
      <c r="L1124" s="33" t="s">
        <v>58</v>
      </c>
      <c r="M1124" s="13" t="str">
        <f>PROPER(TRIM(SUBSTITUTE(B1124,"###"," ")))</f>
        <v>Method X</v>
      </c>
      <c r="N1124" s="13" t="str">
        <f>PROPER(TRIM(SUBSTITUTE(C1124,"###"," ")))</f>
        <v>Furniture</v>
      </c>
      <c r="O1124" s="13" t="str">
        <f>PROPER(TRIM(SUBSTITUTE(D1124,"###"," ")))</f>
        <v>Quickstock</v>
      </c>
      <c r="P1124" s="13" t="str">
        <f t="shared" si="119"/>
        <v>Method X</v>
      </c>
      <c r="Q1124" s="34" t="str">
        <f t="shared" si="120"/>
        <v>Furniture</v>
      </c>
      <c r="R1124" s="13" t="str">
        <f t="shared" si="121"/>
        <v>Quickstock</v>
      </c>
      <c r="S1124" s="35">
        <f t="shared" si="122"/>
        <v>174</v>
      </c>
      <c r="T1124" s="35">
        <f t="shared" si="123"/>
        <v>67</v>
      </c>
      <c r="U1124" s="14">
        <f t="shared" si="124"/>
        <v>13969.44</v>
      </c>
      <c r="V1124" s="14">
        <f t="shared" si="125"/>
        <v>2430682.56</v>
      </c>
      <c r="W1124" s="13" t="str">
        <v>In Stock</v>
      </c>
      <c r="X1124" s="13" t="str">
        <v>No</v>
      </c>
      <c r="Y1124" s="13">
        <v>0</v>
      </c>
    </row>
    <row r="1125" spans="1:25" x14ac:dyDescent="0.3">
      <c r="A1125" s="31" t="s">
        <v>2255</v>
      </c>
      <c r="B1125" s="31" t="s">
        <v>2256</v>
      </c>
      <c r="C1125" s="31" t="s">
        <v>28</v>
      </c>
      <c r="D1125" s="31" t="s">
        <v>15</v>
      </c>
      <c r="E1125" s="31">
        <v>129</v>
      </c>
      <c r="F1125" s="31">
        <v>78</v>
      </c>
      <c r="G1125" s="31">
        <v>10730.59</v>
      </c>
      <c r="H1125" s="31">
        <v>1384246.11</v>
      </c>
      <c r="I1125" s="32">
        <v>45737</v>
      </c>
      <c r="J1125" s="32">
        <v>45914</v>
      </c>
      <c r="K1125" s="31" t="s">
        <v>16</v>
      </c>
      <c r="L1125" s="33" t="s">
        <v>17</v>
      </c>
      <c r="M1125" s="13" t="str">
        <f>PROPER(TRIM(SUBSTITUTE(B1125,"###"," ")))</f>
        <v>Identify Max</v>
      </c>
      <c r="N1125" s="13" t="str">
        <f>PROPER(TRIM(SUBSTITUTE(C1125,"###"," ")))</f>
        <v>Furniture</v>
      </c>
      <c r="O1125" s="13" t="str">
        <f>PROPER(TRIM(SUBSTITUTE(D1125,"###"," ")))</f>
        <v>Global Traders</v>
      </c>
      <c r="P1125" s="13" t="str">
        <f t="shared" si="119"/>
        <v>Identify Max</v>
      </c>
      <c r="Q1125" s="34" t="str">
        <f t="shared" si="120"/>
        <v>Furniture</v>
      </c>
      <c r="R1125" s="13" t="str">
        <f t="shared" si="121"/>
        <v>Global Traders</v>
      </c>
      <c r="S1125" s="35">
        <f t="shared" si="122"/>
        <v>129</v>
      </c>
      <c r="T1125" s="35">
        <f t="shared" si="123"/>
        <v>78</v>
      </c>
      <c r="U1125" s="14">
        <f t="shared" si="124"/>
        <v>10730.59</v>
      </c>
      <c r="V1125" s="14">
        <f t="shared" si="125"/>
        <v>1384246.11</v>
      </c>
      <c r="W1125" s="13" t="str">
        <v>In Stock</v>
      </c>
      <c r="X1125" s="13" t="str">
        <v>No</v>
      </c>
      <c r="Y1125" s="13">
        <v>0</v>
      </c>
    </row>
    <row r="1126" spans="1:25" x14ac:dyDescent="0.3">
      <c r="A1126" s="31" t="s">
        <v>2257</v>
      </c>
      <c r="B1126" s="31" t="s">
        <v>2258</v>
      </c>
      <c r="C1126" s="31" t="s">
        <v>14</v>
      </c>
      <c r="D1126" s="31" t="s">
        <v>45</v>
      </c>
      <c r="E1126" s="31">
        <v>71</v>
      </c>
      <c r="F1126" s="31">
        <v>26</v>
      </c>
      <c r="G1126" s="31">
        <v>2682.71</v>
      </c>
      <c r="H1126" s="31">
        <v>190472.41</v>
      </c>
      <c r="I1126" s="32">
        <v>45827</v>
      </c>
      <c r="J1126" s="32">
        <v>45938</v>
      </c>
      <c r="K1126" s="31" t="s">
        <v>57</v>
      </c>
      <c r="L1126" s="33" t="s">
        <v>30</v>
      </c>
      <c r="M1126" s="13" t="str">
        <f>PROPER(TRIM(SUBSTITUTE(B1126,"###"," ")))</f>
        <v>Fear Mini</v>
      </c>
      <c r="N1126" s="13" t="str">
        <f>PROPER(TRIM(SUBSTITUTE(C1126,"###"," ")))</f>
        <v>Clothing</v>
      </c>
      <c r="O1126" s="13" t="str">
        <f>PROPER(TRIM(SUBSTITUTE(D1126,"###"," ")))</f>
        <v>Retailmart Inc</v>
      </c>
      <c r="P1126" s="13" t="str">
        <f t="shared" si="119"/>
        <v>Fear Mini</v>
      </c>
      <c r="Q1126" s="34" t="str">
        <f t="shared" si="120"/>
        <v>Clothing</v>
      </c>
      <c r="R1126" s="13" t="str">
        <f t="shared" si="121"/>
        <v>Retailmart Inc</v>
      </c>
      <c r="S1126" s="35">
        <f t="shared" si="122"/>
        <v>71</v>
      </c>
      <c r="T1126" s="35">
        <f t="shared" si="123"/>
        <v>26</v>
      </c>
      <c r="U1126" s="14">
        <f t="shared" si="124"/>
        <v>2682.71</v>
      </c>
      <c r="V1126" s="14">
        <f t="shared" si="125"/>
        <v>190472.41</v>
      </c>
      <c r="W1126" s="13" t="str">
        <v>In Stock</v>
      </c>
      <c r="X1126" s="13" t="str">
        <v>No</v>
      </c>
      <c r="Y1126" s="13">
        <v>0</v>
      </c>
    </row>
    <row r="1127" spans="1:25" x14ac:dyDescent="0.3">
      <c r="A1127" s="31" t="s">
        <v>2261</v>
      </c>
      <c r="B1127" s="31" t="s">
        <v>2262</v>
      </c>
      <c r="C1127" s="31" t="s">
        <v>28</v>
      </c>
      <c r="D1127" s="31" t="s">
        <v>24</v>
      </c>
      <c r="E1127" s="31">
        <v>89</v>
      </c>
      <c r="F1127" s="31">
        <v>99</v>
      </c>
      <c r="G1127" s="31">
        <v>3905.33</v>
      </c>
      <c r="H1127" s="31">
        <v>347574.37</v>
      </c>
      <c r="I1127" s="32">
        <v>45687</v>
      </c>
      <c r="J1127" s="32">
        <v>45892</v>
      </c>
      <c r="K1127" s="31" t="s">
        <v>25</v>
      </c>
      <c r="L1127" s="33" t="s">
        <v>30</v>
      </c>
      <c r="M1127" s="13" t="str">
        <f>PROPER(TRIM(SUBSTITUTE(B1127,"###"," ")))</f>
        <v>President Pro</v>
      </c>
      <c r="N1127" s="13" t="str">
        <f>PROPER(TRIM(SUBSTITUTE(C1127,"###"," ")))</f>
        <v>Furniture</v>
      </c>
      <c r="O1127" s="13" t="str">
        <f>PROPER(TRIM(SUBSTITUTE(D1127,"###"," ")))</f>
        <v>Omni Suppliers</v>
      </c>
      <c r="P1127" s="13" t="str">
        <f t="shared" si="119"/>
        <v>President Pro</v>
      </c>
      <c r="Q1127" s="34" t="str">
        <f t="shared" si="120"/>
        <v>Furniture</v>
      </c>
      <c r="R1127" s="13" t="str">
        <f t="shared" si="121"/>
        <v>Omni Suppliers</v>
      </c>
      <c r="S1127" s="35">
        <f t="shared" si="122"/>
        <v>89</v>
      </c>
      <c r="T1127" s="35">
        <f t="shared" si="123"/>
        <v>99</v>
      </c>
      <c r="U1127" s="14">
        <f t="shared" si="124"/>
        <v>3905.33</v>
      </c>
      <c r="V1127" s="14">
        <f t="shared" si="125"/>
        <v>347574.37</v>
      </c>
      <c r="W1127" s="13" t="str">
        <v>Low Stock</v>
      </c>
      <c r="X1127" s="13" t="str">
        <v>Yes</v>
      </c>
      <c r="Y1127" s="13">
        <v>1</v>
      </c>
    </row>
    <row r="1128" spans="1:25" x14ac:dyDescent="0.3">
      <c r="A1128" s="31" t="s">
        <v>2263</v>
      </c>
      <c r="B1128" s="31" t="s">
        <v>2264</v>
      </c>
      <c r="C1128" s="31" t="s">
        <v>20</v>
      </c>
      <c r="D1128" s="31" t="s">
        <v>41</v>
      </c>
      <c r="E1128" s="31">
        <v>13</v>
      </c>
      <c r="F1128" s="31">
        <v>93</v>
      </c>
      <c r="G1128" s="31">
        <v>13272.79</v>
      </c>
      <c r="H1128" s="31">
        <v>172546.27</v>
      </c>
      <c r="I1128" s="32">
        <v>45752</v>
      </c>
      <c r="J1128" s="32">
        <v>45899</v>
      </c>
      <c r="K1128" s="31" t="s">
        <v>46</v>
      </c>
      <c r="L1128" s="33" t="s">
        <v>30</v>
      </c>
      <c r="M1128" s="13" t="str">
        <f>PROPER(TRIM(SUBSTITUTE(B1128,"###"," ")))</f>
        <v>Approach Plus</v>
      </c>
      <c r="N1128" s="13" t="str">
        <f>PROPER(TRIM(SUBSTITUTE(C1128,"###"," ")))</f>
        <v>Toys</v>
      </c>
      <c r="O1128" s="13" t="str">
        <f>PROPER(TRIM(SUBSTITUTE(D1128,"###"," ")))</f>
        <v>Quickstock</v>
      </c>
      <c r="P1128" s="13" t="str">
        <f t="shared" si="119"/>
        <v>Approach Plus</v>
      </c>
      <c r="Q1128" s="34" t="str">
        <f t="shared" si="120"/>
        <v>Toys</v>
      </c>
      <c r="R1128" s="13" t="str">
        <f t="shared" si="121"/>
        <v>Quickstock</v>
      </c>
      <c r="S1128" s="35">
        <f t="shared" si="122"/>
        <v>13</v>
      </c>
      <c r="T1128" s="35">
        <f t="shared" si="123"/>
        <v>93</v>
      </c>
      <c r="U1128" s="14">
        <f t="shared" si="124"/>
        <v>13272.79</v>
      </c>
      <c r="V1128" s="14">
        <f t="shared" si="125"/>
        <v>172546.27000000002</v>
      </c>
      <c r="W1128" s="13" t="str">
        <v>Low Stock</v>
      </c>
      <c r="X1128" s="13" t="str">
        <v>Yes</v>
      </c>
      <c r="Y1128" s="13">
        <v>1</v>
      </c>
    </row>
    <row r="1129" spans="1:25" x14ac:dyDescent="0.3">
      <c r="A1129" s="31" t="s">
        <v>2265</v>
      </c>
      <c r="B1129" s="31" t="s">
        <v>2266</v>
      </c>
      <c r="C1129" s="31" t="s">
        <v>40</v>
      </c>
      <c r="D1129" s="31" t="s">
        <v>45</v>
      </c>
      <c r="E1129" s="31">
        <v>123</v>
      </c>
      <c r="F1129" s="31">
        <v>56</v>
      </c>
      <c r="G1129" s="31">
        <v>14564.21</v>
      </c>
      <c r="H1129" s="31">
        <v>1791397.83</v>
      </c>
      <c r="I1129" s="32">
        <v>45789</v>
      </c>
      <c r="J1129" s="32">
        <v>45897</v>
      </c>
      <c r="K1129" s="31" t="s">
        <v>46</v>
      </c>
      <c r="L1129" s="33" t="s">
        <v>33</v>
      </c>
      <c r="M1129" s="13" t="str">
        <f>PROPER(TRIM(SUBSTITUTE(B1129,"###"," ")))</f>
        <v>Information Mini</v>
      </c>
      <c r="N1129" s="13" t="str">
        <f>PROPER(TRIM(SUBSTITUTE(C1129,"###"," ")))</f>
        <v>Electronics</v>
      </c>
      <c r="O1129" s="13" t="str">
        <f>PROPER(TRIM(SUBSTITUTE(D1129,"###"," ")))</f>
        <v>Retailmart Inc</v>
      </c>
      <c r="P1129" s="13" t="str">
        <f t="shared" si="119"/>
        <v>Information Mini</v>
      </c>
      <c r="Q1129" s="34" t="str">
        <f t="shared" si="120"/>
        <v>Electronics</v>
      </c>
      <c r="R1129" s="13" t="str">
        <f t="shared" si="121"/>
        <v>Retailmart Inc</v>
      </c>
      <c r="S1129" s="35">
        <f t="shared" si="122"/>
        <v>123</v>
      </c>
      <c r="T1129" s="35">
        <f t="shared" si="123"/>
        <v>56</v>
      </c>
      <c r="U1129" s="14">
        <f t="shared" si="124"/>
        <v>14564.21</v>
      </c>
      <c r="V1129" s="14">
        <f t="shared" si="125"/>
        <v>1791397.8299999998</v>
      </c>
      <c r="W1129" s="13" t="str">
        <v>In Stock</v>
      </c>
      <c r="X1129" s="13" t="str">
        <v>No</v>
      </c>
      <c r="Y1129" s="13">
        <v>0</v>
      </c>
    </row>
    <row r="1130" spans="1:25" x14ac:dyDescent="0.3">
      <c r="A1130" s="31" t="s">
        <v>2267</v>
      </c>
      <c r="B1130" s="31" t="s">
        <v>2268</v>
      </c>
      <c r="C1130" s="31" t="s">
        <v>14</v>
      </c>
      <c r="D1130" s="31" t="s">
        <v>53</v>
      </c>
      <c r="E1130" s="31">
        <v>174</v>
      </c>
      <c r="F1130" s="13"/>
      <c r="G1130" s="31">
        <v>11077.61</v>
      </c>
      <c r="H1130" s="31">
        <v>1927504.14</v>
      </c>
      <c r="I1130" s="32">
        <v>45767</v>
      </c>
      <c r="J1130" s="32">
        <v>45908</v>
      </c>
      <c r="K1130" s="31" t="s">
        <v>16</v>
      </c>
      <c r="L1130" s="33" t="s">
        <v>21</v>
      </c>
      <c r="M1130" s="13" t="str">
        <f>PROPER(TRIM(SUBSTITUTE(B1130,"###"," ")))</f>
        <v>Share Mini</v>
      </c>
      <c r="N1130" s="13" t="str">
        <f>PROPER(TRIM(SUBSTITUTE(C1130,"###"," ")))</f>
        <v>Clothing</v>
      </c>
      <c r="O1130" s="13" t="str">
        <f>PROPER(TRIM(SUBSTITUTE(D1130,"###"," ")))</f>
        <v>Abc Pvt Ltd</v>
      </c>
      <c r="P1130" s="13" t="str">
        <f t="shared" si="119"/>
        <v>Share Mini</v>
      </c>
      <c r="Q1130" s="34" t="str">
        <f t="shared" si="120"/>
        <v>Clothing</v>
      </c>
      <c r="R1130" s="13" t="str">
        <f t="shared" si="121"/>
        <v>Abc Pvt Ltd</v>
      </c>
      <c r="S1130" s="35">
        <f t="shared" si="122"/>
        <v>174</v>
      </c>
      <c r="T1130" s="35">
        <f t="shared" si="123"/>
        <v>0</v>
      </c>
      <c r="U1130" s="14">
        <f t="shared" si="124"/>
        <v>11077.61</v>
      </c>
      <c r="V1130" s="14">
        <f t="shared" si="125"/>
        <v>1927504.1400000001</v>
      </c>
      <c r="W1130" s="13" t="str">
        <v>In Stock</v>
      </c>
      <c r="X1130" s="13" t="str">
        <v>No</v>
      </c>
      <c r="Y1130" s="13">
        <v>0</v>
      </c>
    </row>
    <row r="1131" spans="1:25" x14ac:dyDescent="0.3">
      <c r="A1131" s="31" t="s">
        <v>2269</v>
      </c>
      <c r="B1131" s="31" t="s">
        <v>2270</v>
      </c>
      <c r="C1131" s="31" t="s">
        <v>44</v>
      </c>
      <c r="D1131" s="31" t="s">
        <v>41</v>
      </c>
      <c r="E1131" s="31">
        <v>20</v>
      </c>
      <c r="F1131" s="31">
        <v>83</v>
      </c>
      <c r="G1131" s="31">
        <v>5963.02</v>
      </c>
      <c r="H1131" s="31">
        <v>119260.4</v>
      </c>
      <c r="I1131" s="32">
        <v>45785</v>
      </c>
      <c r="J1131" s="32">
        <v>45880</v>
      </c>
      <c r="K1131" s="31" t="s">
        <v>16</v>
      </c>
      <c r="L1131" s="33" t="s">
        <v>58</v>
      </c>
      <c r="M1131" s="13" t="str">
        <f>PROPER(TRIM(SUBSTITUTE(B1131,"###"," ")))</f>
        <v>Exist Mini</v>
      </c>
      <c r="N1131" s="13" t="str">
        <f>PROPER(TRIM(SUBSTITUTE(C1131,"###"," ")))</f>
        <v>Groceries</v>
      </c>
      <c r="O1131" s="13" t="str">
        <f>PROPER(TRIM(SUBSTITUTE(D1131,"###"," ")))</f>
        <v>Quickstock</v>
      </c>
      <c r="P1131" s="13" t="str">
        <f t="shared" si="119"/>
        <v>Exist Mini</v>
      </c>
      <c r="Q1131" s="34" t="str">
        <f t="shared" si="120"/>
        <v>Groceries</v>
      </c>
      <c r="R1131" s="13" t="str">
        <f t="shared" si="121"/>
        <v>Quickstock</v>
      </c>
      <c r="S1131" s="35">
        <f t="shared" si="122"/>
        <v>20</v>
      </c>
      <c r="T1131" s="35">
        <f t="shared" si="123"/>
        <v>83</v>
      </c>
      <c r="U1131" s="14">
        <f t="shared" si="124"/>
        <v>5963.02</v>
      </c>
      <c r="V1131" s="14">
        <f t="shared" si="125"/>
        <v>119260.40000000001</v>
      </c>
      <c r="W1131" s="13" t="str">
        <v>Low Stock</v>
      </c>
      <c r="X1131" s="13" t="str">
        <v>Yes</v>
      </c>
      <c r="Y1131" s="13">
        <v>1</v>
      </c>
    </row>
    <row r="1132" spans="1:25" x14ac:dyDescent="0.3">
      <c r="A1132" s="31" t="s">
        <v>2271</v>
      </c>
      <c r="B1132" s="31" t="s">
        <v>2272</v>
      </c>
      <c r="C1132" s="31" t="s">
        <v>44</v>
      </c>
      <c r="D1132" s="31" t="s">
        <v>24</v>
      </c>
      <c r="E1132" s="31">
        <v>28</v>
      </c>
      <c r="F1132" s="31">
        <v>39</v>
      </c>
      <c r="G1132" s="31">
        <v>14691.41</v>
      </c>
      <c r="H1132" s="31">
        <v>411359.48</v>
      </c>
      <c r="I1132" s="32">
        <v>45755</v>
      </c>
      <c r="J1132" s="32">
        <v>45927</v>
      </c>
      <c r="K1132" s="31" t="s">
        <v>25</v>
      </c>
      <c r="L1132" s="33" t="s">
        <v>33</v>
      </c>
      <c r="M1132" s="13" t="str">
        <f>PROPER(TRIM(SUBSTITUTE(B1132,"###"," ")))</f>
        <v>Song X</v>
      </c>
      <c r="N1132" s="13" t="str">
        <f>PROPER(TRIM(SUBSTITUTE(C1132,"###"," ")))</f>
        <v>Groceries</v>
      </c>
      <c r="O1132" s="13" t="str">
        <f>PROPER(TRIM(SUBSTITUTE(D1132,"###"," ")))</f>
        <v>Omni Suppliers</v>
      </c>
      <c r="P1132" s="13" t="str">
        <f t="shared" si="119"/>
        <v>Song X</v>
      </c>
      <c r="Q1132" s="34" t="str">
        <f t="shared" si="120"/>
        <v>Groceries</v>
      </c>
      <c r="R1132" s="13" t="str">
        <f t="shared" si="121"/>
        <v>Omni Suppliers</v>
      </c>
      <c r="S1132" s="35">
        <f t="shared" si="122"/>
        <v>28</v>
      </c>
      <c r="T1132" s="35">
        <f t="shared" si="123"/>
        <v>39</v>
      </c>
      <c r="U1132" s="14">
        <f t="shared" si="124"/>
        <v>14691.41</v>
      </c>
      <c r="V1132" s="14">
        <f t="shared" si="125"/>
        <v>411359.48</v>
      </c>
      <c r="W1132" s="13" t="str">
        <v>Low Stock</v>
      </c>
      <c r="X1132" s="13" t="str">
        <v>Yes</v>
      </c>
      <c r="Y1132" s="13">
        <v>1</v>
      </c>
    </row>
    <row r="1133" spans="1:25" x14ac:dyDescent="0.3">
      <c r="A1133" s="31" t="s">
        <v>2273</v>
      </c>
      <c r="B1133" s="31" t="s">
        <v>2274</v>
      </c>
      <c r="C1133" s="31" t="s">
        <v>40</v>
      </c>
      <c r="D1133" s="31" t="s">
        <v>24</v>
      </c>
      <c r="E1133" s="31">
        <v>163</v>
      </c>
      <c r="F1133" s="13"/>
      <c r="G1133" s="31">
        <v>8198.69</v>
      </c>
      <c r="H1133" s="31">
        <v>1336386.47</v>
      </c>
      <c r="I1133" s="32">
        <v>45742</v>
      </c>
      <c r="J1133" s="32">
        <v>45913</v>
      </c>
      <c r="K1133" s="31" t="s">
        <v>46</v>
      </c>
      <c r="L1133" s="33" t="s">
        <v>33</v>
      </c>
      <c r="M1133" s="13" t="str">
        <f>PROPER(TRIM(SUBSTITUTE(B1133,"###"," ")))</f>
        <v>Public X</v>
      </c>
      <c r="N1133" s="13" t="str">
        <f>PROPER(TRIM(SUBSTITUTE(C1133,"###"," ")))</f>
        <v>Electronics</v>
      </c>
      <c r="O1133" s="13" t="str">
        <f>PROPER(TRIM(SUBSTITUTE(D1133,"###"," ")))</f>
        <v>Omni Suppliers</v>
      </c>
      <c r="P1133" s="13" t="str">
        <f t="shared" si="119"/>
        <v>Public X</v>
      </c>
      <c r="Q1133" s="34" t="str">
        <f t="shared" si="120"/>
        <v>Electronics</v>
      </c>
      <c r="R1133" s="13" t="str">
        <f t="shared" si="121"/>
        <v>Omni Suppliers</v>
      </c>
      <c r="S1133" s="35">
        <f t="shared" si="122"/>
        <v>163</v>
      </c>
      <c r="T1133" s="35">
        <f t="shared" si="123"/>
        <v>0</v>
      </c>
      <c r="U1133" s="14">
        <f t="shared" si="124"/>
        <v>8198.69</v>
      </c>
      <c r="V1133" s="14">
        <f t="shared" si="125"/>
        <v>1336386.47</v>
      </c>
      <c r="W1133" s="13" t="str">
        <v>In Stock</v>
      </c>
      <c r="X1133" s="13" t="str">
        <v>No</v>
      </c>
      <c r="Y1133" s="13">
        <v>0</v>
      </c>
    </row>
    <row r="1134" spans="1:25" x14ac:dyDescent="0.3">
      <c r="A1134" s="31" t="s">
        <v>2275</v>
      </c>
      <c r="B1134" s="31" t="s">
        <v>2276</v>
      </c>
      <c r="C1134" s="31" t="s">
        <v>20</v>
      </c>
      <c r="D1134" s="31" t="s">
        <v>53</v>
      </c>
      <c r="E1134" s="31">
        <v>145</v>
      </c>
      <c r="F1134" s="31">
        <v>88</v>
      </c>
      <c r="G1134" s="31">
        <v>16555.759999999998</v>
      </c>
      <c r="H1134" s="31">
        <v>2400585.2000000002</v>
      </c>
      <c r="I1134" s="32">
        <v>45688</v>
      </c>
      <c r="J1134" s="32">
        <v>45877</v>
      </c>
      <c r="K1134" s="31" t="s">
        <v>57</v>
      </c>
      <c r="L1134" s="33" t="s">
        <v>33</v>
      </c>
      <c r="M1134" s="13" t="str">
        <f>PROPER(TRIM(SUBSTITUTE(B1134,"###"," ")))</f>
        <v>Easy Pro</v>
      </c>
      <c r="N1134" s="13" t="str">
        <f>PROPER(TRIM(SUBSTITUTE(C1134,"###"," ")))</f>
        <v>Toys</v>
      </c>
      <c r="O1134" s="13" t="str">
        <f>PROPER(TRIM(SUBSTITUTE(D1134,"###"," ")))</f>
        <v>Abc Pvt Ltd</v>
      </c>
      <c r="P1134" s="13" t="str">
        <f t="shared" si="119"/>
        <v>Easy Pro</v>
      </c>
      <c r="Q1134" s="34" t="str">
        <f t="shared" si="120"/>
        <v>Toys</v>
      </c>
      <c r="R1134" s="13" t="str">
        <f t="shared" si="121"/>
        <v>Abc Pvt Ltd</v>
      </c>
      <c r="S1134" s="35">
        <f t="shared" si="122"/>
        <v>145</v>
      </c>
      <c r="T1134" s="35">
        <f t="shared" si="123"/>
        <v>88</v>
      </c>
      <c r="U1134" s="14">
        <f t="shared" si="124"/>
        <v>16555.759999999998</v>
      </c>
      <c r="V1134" s="14">
        <f t="shared" si="125"/>
        <v>2400585.1999999997</v>
      </c>
      <c r="W1134" s="13" t="str">
        <v>In Stock</v>
      </c>
      <c r="X1134" s="13" t="str">
        <v>No</v>
      </c>
      <c r="Y1134" s="13">
        <v>0</v>
      </c>
    </row>
    <row r="1135" spans="1:25" x14ac:dyDescent="0.3">
      <c r="A1135" s="31" t="s">
        <v>2277</v>
      </c>
      <c r="B1135" s="31" t="s">
        <v>2278</v>
      </c>
      <c r="C1135" s="31" t="s">
        <v>28</v>
      </c>
      <c r="D1135" s="13"/>
      <c r="E1135" s="31">
        <v>18</v>
      </c>
      <c r="F1135" s="31">
        <v>53</v>
      </c>
      <c r="G1135" s="31">
        <v>3909.04</v>
      </c>
      <c r="H1135" s="31">
        <v>70362.720000000001</v>
      </c>
      <c r="I1135" s="32">
        <v>45698</v>
      </c>
      <c r="J1135" s="32">
        <v>45899</v>
      </c>
      <c r="K1135" s="31" t="s">
        <v>25</v>
      </c>
      <c r="L1135" s="33" t="s">
        <v>58</v>
      </c>
      <c r="M1135" s="13" t="str">
        <f>PROPER(TRIM(SUBSTITUTE(B1135,"###"," ")))</f>
        <v>Back Plus</v>
      </c>
      <c r="N1135" s="13" t="str">
        <f>PROPER(TRIM(SUBSTITUTE(C1135,"###"," ")))</f>
        <v>Furniture</v>
      </c>
      <c r="O1135" s="13" t="str">
        <f>PROPER(TRIM(SUBSTITUTE(D1135,"###"," ")))</f>
        <v/>
      </c>
      <c r="P1135" s="13" t="str">
        <f t="shared" si="119"/>
        <v>Back Plus</v>
      </c>
      <c r="Q1135" s="34" t="str">
        <f t="shared" si="120"/>
        <v>Furniture</v>
      </c>
      <c r="R1135" s="13" t="str">
        <f t="shared" si="121"/>
        <v>Others</v>
      </c>
      <c r="S1135" s="35">
        <f t="shared" si="122"/>
        <v>18</v>
      </c>
      <c r="T1135" s="35">
        <f t="shared" si="123"/>
        <v>53</v>
      </c>
      <c r="U1135" s="14">
        <f t="shared" si="124"/>
        <v>3909.04</v>
      </c>
      <c r="V1135" s="14">
        <f t="shared" si="125"/>
        <v>70362.720000000001</v>
      </c>
      <c r="W1135" s="13" t="str">
        <v>Low Stock</v>
      </c>
      <c r="X1135" s="13" t="str">
        <v>Yes</v>
      </c>
      <c r="Y1135" s="13">
        <v>1</v>
      </c>
    </row>
    <row r="1136" spans="1:25" x14ac:dyDescent="0.3">
      <c r="A1136" s="31" t="s">
        <v>2279</v>
      </c>
      <c r="B1136" s="31" t="s">
        <v>2280</v>
      </c>
      <c r="C1136" s="31" t="s">
        <v>20</v>
      </c>
      <c r="D1136" s="31" t="s">
        <v>15</v>
      </c>
      <c r="E1136" s="31">
        <v>99</v>
      </c>
      <c r="F1136" s="31">
        <v>41</v>
      </c>
      <c r="G1136" s="31">
        <v>6779.35</v>
      </c>
      <c r="H1136" s="31">
        <v>671155.65</v>
      </c>
      <c r="I1136" s="32">
        <v>45672</v>
      </c>
      <c r="J1136" s="32">
        <v>45907</v>
      </c>
      <c r="K1136" s="31" t="s">
        <v>54</v>
      </c>
      <c r="L1136" s="33" t="s">
        <v>21</v>
      </c>
      <c r="M1136" s="13" t="str">
        <f>PROPER(TRIM(SUBSTITUTE(B1136,"###"," ")))</f>
        <v>Anyone Lite</v>
      </c>
      <c r="N1136" s="13" t="str">
        <f>PROPER(TRIM(SUBSTITUTE(C1136,"###"," ")))</f>
        <v>Toys</v>
      </c>
      <c r="O1136" s="13" t="str">
        <f>PROPER(TRIM(SUBSTITUTE(D1136,"###"," ")))</f>
        <v>Global Traders</v>
      </c>
      <c r="P1136" s="13" t="str">
        <f t="shared" si="119"/>
        <v>Anyone Lite</v>
      </c>
      <c r="Q1136" s="34" t="str">
        <f t="shared" si="120"/>
        <v>Toys</v>
      </c>
      <c r="R1136" s="13" t="str">
        <f t="shared" si="121"/>
        <v>Global Traders</v>
      </c>
      <c r="S1136" s="35">
        <f t="shared" si="122"/>
        <v>99</v>
      </c>
      <c r="T1136" s="35">
        <f t="shared" si="123"/>
        <v>41</v>
      </c>
      <c r="U1136" s="14">
        <f t="shared" si="124"/>
        <v>6779.35</v>
      </c>
      <c r="V1136" s="14">
        <f t="shared" si="125"/>
        <v>671155.65</v>
      </c>
      <c r="W1136" s="13" t="str">
        <v>In Stock</v>
      </c>
      <c r="X1136" s="13" t="str">
        <v>No</v>
      </c>
      <c r="Y1136" s="13">
        <v>0</v>
      </c>
    </row>
    <row r="1137" spans="1:25" x14ac:dyDescent="0.3">
      <c r="A1137" s="31" t="s">
        <v>2281</v>
      </c>
      <c r="B1137" s="31" t="s">
        <v>2282</v>
      </c>
      <c r="C1137" s="31" t="s">
        <v>44</v>
      </c>
      <c r="D1137" s="31" t="s">
        <v>24</v>
      </c>
      <c r="E1137" s="31">
        <v>72</v>
      </c>
      <c r="F1137" s="31">
        <v>38</v>
      </c>
      <c r="G1137" s="31">
        <v>12979.7</v>
      </c>
      <c r="H1137" s="31">
        <v>934538.4</v>
      </c>
      <c r="I1137" s="32">
        <v>45791</v>
      </c>
      <c r="J1137" s="32">
        <v>45911</v>
      </c>
      <c r="K1137" s="31" t="s">
        <v>29</v>
      </c>
      <c r="L1137" s="33" t="s">
        <v>21</v>
      </c>
      <c r="M1137" s="13" t="str">
        <f>PROPER(TRIM(SUBSTITUTE(B1137,"###"," ")))</f>
        <v>Card Lite</v>
      </c>
      <c r="N1137" s="13" t="str">
        <f>PROPER(TRIM(SUBSTITUTE(C1137,"###"," ")))</f>
        <v>Groceries</v>
      </c>
      <c r="O1137" s="13" t="str">
        <f>PROPER(TRIM(SUBSTITUTE(D1137,"###"," ")))</f>
        <v>Omni Suppliers</v>
      </c>
      <c r="P1137" s="13" t="str">
        <f t="shared" si="119"/>
        <v>Card Lite</v>
      </c>
      <c r="Q1137" s="34" t="str">
        <f t="shared" si="120"/>
        <v>Groceries</v>
      </c>
      <c r="R1137" s="13" t="str">
        <f t="shared" si="121"/>
        <v>Omni Suppliers</v>
      </c>
      <c r="S1137" s="35">
        <f t="shared" si="122"/>
        <v>72</v>
      </c>
      <c r="T1137" s="35">
        <f t="shared" si="123"/>
        <v>38</v>
      </c>
      <c r="U1137" s="14">
        <f t="shared" si="124"/>
        <v>12979.7</v>
      </c>
      <c r="V1137" s="14">
        <f t="shared" si="125"/>
        <v>934538.4</v>
      </c>
      <c r="W1137" s="13" t="str">
        <v>In Stock</v>
      </c>
      <c r="X1137" s="13" t="str">
        <v>No</v>
      </c>
      <c r="Y1137" s="13">
        <v>0</v>
      </c>
    </row>
    <row r="1138" spans="1:25" x14ac:dyDescent="0.3">
      <c r="A1138" s="31" t="s">
        <v>2283</v>
      </c>
      <c r="B1138" s="31" t="s">
        <v>2284</v>
      </c>
      <c r="C1138" s="31" t="s">
        <v>14</v>
      </c>
      <c r="D1138" s="31" t="s">
        <v>41</v>
      </c>
      <c r="E1138" s="31">
        <v>78</v>
      </c>
      <c r="F1138" s="31">
        <v>76</v>
      </c>
      <c r="G1138" s="31">
        <v>2865.1</v>
      </c>
      <c r="H1138" s="31">
        <v>223477.8</v>
      </c>
      <c r="I1138" s="32">
        <v>45715</v>
      </c>
      <c r="J1138" s="32">
        <v>45910</v>
      </c>
      <c r="K1138" s="13"/>
      <c r="L1138" s="33" t="s">
        <v>30</v>
      </c>
      <c r="M1138" s="13" t="str">
        <f>PROPER(TRIM(SUBSTITUTE(B1138,"###"," ")))</f>
        <v>Carry Pro</v>
      </c>
      <c r="N1138" s="13" t="str">
        <f>PROPER(TRIM(SUBSTITUTE(C1138,"###"," ")))</f>
        <v>Clothing</v>
      </c>
      <c r="O1138" s="13" t="str">
        <f>PROPER(TRIM(SUBSTITUTE(D1138,"###"," ")))</f>
        <v>Quickstock</v>
      </c>
      <c r="P1138" s="13" t="str">
        <f t="shared" si="119"/>
        <v>Carry Pro</v>
      </c>
      <c r="Q1138" s="34" t="str">
        <f t="shared" si="120"/>
        <v>Clothing</v>
      </c>
      <c r="R1138" s="13" t="str">
        <f t="shared" si="121"/>
        <v>Quickstock</v>
      </c>
      <c r="S1138" s="35">
        <f t="shared" si="122"/>
        <v>78</v>
      </c>
      <c r="T1138" s="35">
        <f t="shared" si="123"/>
        <v>76</v>
      </c>
      <c r="U1138" s="14">
        <f t="shared" si="124"/>
        <v>2865.1</v>
      </c>
      <c r="V1138" s="14">
        <f t="shared" si="125"/>
        <v>223477.8</v>
      </c>
      <c r="W1138" s="13" t="str">
        <v>In Stock</v>
      </c>
      <c r="X1138" s="13" t="str">
        <v>No</v>
      </c>
      <c r="Y1138" s="13">
        <v>0</v>
      </c>
    </row>
    <row r="1139" spans="1:25" x14ac:dyDescent="0.3">
      <c r="A1139" s="31" t="s">
        <v>2285</v>
      </c>
      <c r="B1139" s="31" t="s">
        <v>2286</v>
      </c>
      <c r="C1139" s="31" t="s">
        <v>28</v>
      </c>
      <c r="D1139" s="13"/>
      <c r="E1139" s="31">
        <v>131</v>
      </c>
      <c r="F1139" s="31">
        <v>69</v>
      </c>
      <c r="G1139" s="31">
        <v>7969.99</v>
      </c>
      <c r="H1139" s="31">
        <v>1044068.69</v>
      </c>
      <c r="I1139" s="32">
        <v>45722</v>
      </c>
      <c r="J1139" s="32">
        <v>45928</v>
      </c>
      <c r="K1139" s="31" t="s">
        <v>54</v>
      </c>
      <c r="L1139" s="33" t="s">
        <v>30</v>
      </c>
      <c r="M1139" s="13" t="str">
        <f>PROPER(TRIM(SUBSTITUTE(B1139,"###"," ")))</f>
        <v>Significant Plus</v>
      </c>
      <c r="N1139" s="13" t="str">
        <f>PROPER(TRIM(SUBSTITUTE(C1139,"###"," ")))</f>
        <v>Furniture</v>
      </c>
      <c r="O1139" s="13" t="str">
        <f>PROPER(TRIM(SUBSTITUTE(D1139,"###"," ")))</f>
        <v/>
      </c>
      <c r="P1139" s="13" t="str">
        <f t="shared" si="119"/>
        <v>Significant Plus</v>
      </c>
      <c r="Q1139" s="34" t="str">
        <f t="shared" si="120"/>
        <v>Furniture</v>
      </c>
      <c r="R1139" s="13" t="str">
        <f t="shared" si="121"/>
        <v>Others</v>
      </c>
      <c r="S1139" s="35">
        <f t="shared" si="122"/>
        <v>131</v>
      </c>
      <c r="T1139" s="35">
        <f t="shared" si="123"/>
        <v>69</v>
      </c>
      <c r="U1139" s="14">
        <f t="shared" si="124"/>
        <v>7969.99</v>
      </c>
      <c r="V1139" s="14">
        <f t="shared" si="125"/>
        <v>1044068.69</v>
      </c>
      <c r="W1139" s="13" t="str">
        <v>In Stock</v>
      </c>
      <c r="X1139" s="13" t="str">
        <v>No</v>
      </c>
      <c r="Y1139" s="13">
        <v>0</v>
      </c>
    </row>
    <row r="1140" spans="1:25" x14ac:dyDescent="0.3">
      <c r="A1140" s="31" t="s">
        <v>2287</v>
      </c>
      <c r="B1140" s="31" t="s">
        <v>2288</v>
      </c>
      <c r="C1140" s="31" t="s">
        <v>28</v>
      </c>
      <c r="D1140" s="31" t="s">
        <v>41</v>
      </c>
      <c r="E1140" s="31">
        <v>74</v>
      </c>
      <c r="F1140" s="31">
        <v>56</v>
      </c>
      <c r="G1140" s="31">
        <v>1686.37</v>
      </c>
      <c r="H1140" s="31">
        <v>124791.38</v>
      </c>
      <c r="I1140" s="32">
        <v>45750</v>
      </c>
      <c r="J1140" s="32">
        <v>45919</v>
      </c>
      <c r="K1140" s="31" t="s">
        <v>54</v>
      </c>
      <c r="L1140" s="33" t="s">
        <v>58</v>
      </c>
      <c r="M1140" s="13" t="str">
        <f>PROPER(TRIM(SUBSTITUTE(B1140,"###"," ")))</f>
        <v>Oil Pro</v>
      </c>
      <c r="N1140" s="13" t="str">
        <f>PROPER(TRIM(SUBSTITUTE(C1140,"###"," ")))</f>
        <v>Furniture</v>
      </c>
      <c r="O1140" s="13" t="str">
        <f>PROPER(TRIM(SUBSTITUTE(D1140,"###"," ")))</f>
        <v>Quickstock</v>
      </c>
      <c r="P1140" s="13" t="str">
        <f t="shared" si="119"/>
        <v>Oil Pro</v>
      </c>
      <c r="Q1140" s="34" t="str">
        <f t="shared" si="120"/>
        <v>Furniture</v>
      </c>
      <c r="R1140" s="13" t="str">
        <f t="shared" si="121"/>
        <v>Quickstock</v>
      </c>
      <c r="S1140" s="35">
        <f t="shared" si="122"/>
        <v>74</v>
      </c>
      <c r="T1140" s="35">
        <f t="shared" si="123"/>
        <v>56</v>
      </c>
      <c r="U1140" s="14">
        <f t="shared" si="124"/>
        <v>1686.37</v>
      </c>
      <c r="V1140" s="14">
        <f t="shared" si="125"/>
        <v>124791.37999999999</v>
      </c>
      <c r="W1140" s="13" t="str">
        <v>In Stock</v>
      </c>
      <c r="X1140" s="13" t="str">
        <v>No</v>
      </c>
      <c r="Y1140" s="13">
        <v>0</v>
      </c>
    </row>
    <row r="1141" spans="1:25" x14ac:dyDescent="0.3">
      <c r="A1141" s="31" t="s">
        <v>2289</v>
      </c>
      <c r="B1141" s="31" t="s">
        <v>2290</v>
      </c>
      <c r="C1141" s="31" t="s">
        <v>14</v>
      </c>
      <c r="D1141" s="31" t="s">
        <v>15</v>
      </c>
      <c r="E1141" s="31">
        <v>43</v>
      </c>
      <c r="F1141" s="31">
        <v>53</v>
      </c>
      <c r="G1141" s="31">
        <v>648.92999999999995</v>
      </c>
      <c r="H1141" s="31">
        <v>27903.99</v>
      </c>
      <c r="I1141" s="32">
        <v>45770</v>
      </c>
      <c r="J1141" s="32">
        <v>45857</v>
      </c>
      <c r="K1141" s="31" t="s">
        <v>16</v>
      </c>
      <c r="L1141" s="33" t="s">
        <v>33</v>
      </c>
      <c r="M1141" s="13" t="str">
        <f>PROPER(TRIM(SUBSTITUTE(B1141,"###"," ")))</f>
        <v>Laugh Plus</v>
      </c>
      <c r="N1141" s="13" t="str">
        <f>PROPER(TRIM(SUBSTITUTE(C1141,"###"," ")))</f>
        <v>Clothing</v>
      </c>
      <c r="O1141" s="13" t="str">
        <f>PROPER(TRIM(SUBSTITUTE(D1141,"###"," ")))</f>
        <v>Global Traders</v>
      </c>
      <c r="P1141" s="13" t="str">
        <f t="shared" si="119"/>
        <v>Laugh Plus</v>
      </c>
      <c r="Q1141" s="34" t="str">
        <f t="shared" si="120"/>
        <v>Clothing</v>
      </c>
      <c r="R1141" s="13" t="str">
        <f t="shared" si="121"/>
        <v>Global Traders</v>
      </c>
      <c r="S1141" s="35">
        <f t="shared" si="122"/>
        <v>43</v>
      </c>
      <c r="T1141" s="35">
        <f t="shared" si="123"/>
        <v>53</v>
      </c>
      <c r="U1141" s="14">
        <f t="shared" si="124"/>
        <v>648.92999999999995</v>
      </c>
      <c r="V1141" s="14">
        <f t="shared" si="125"/>
        <v>27903.989999999998</v>
      </c>
      <c r="W1141" s="13" t="str">
        <v>Low Stock</v>
      </c>
      <c r="X1141" s="13" t="str">
        <v>Yes</v>
      </c>
      <c r="Y1141" s="13">
        <v>1</v>
      </c>
    </row>
    <row r="1142" spans="1:25" x14ac:dyDescent="0.3">
      <c r="A1142" s="31" t="s">
        <v>2291</v>
      </c>
      <c r="B1142" s="31" t="s">
        <v>2292</v>
      </c>
      <c r="C1142" s="31" t="s">
        <v>28</v>
      </c>
      <c r="D1142" s="31" t="s">
        <v>53</v>
      </c>
      <c r="E1142" s="31">
        <v>105</v>
      </c>
      <c r="F1142" s="31">
        <v>26</v>
      </c>
      <c r="G1142" s="31">
        <v>2389.7399999999998</v>
      </c>
      <c r="H1142" s="31">
        <v>250922.7</v>
      </c>
      <c r="I1142" s="32">
        <v>45788</v>
      </c>
      <c r="J1142" s="32">
        <v>45923</v>
      </c>
      <c r="K1142" s="31" t="s">
        <v>16</v>
      </c>
      <c r="L1142" s="33" t="s">
        <v>21</v>
      </c>
      <c r="M1142" s="13" t="str">
        <f>PROPER(TRIM(SUBSTITUTE(B1142,"###"," ")))</f>
        <v>Figure Max</v>
      </c>
      <c r="N1142" s="13" t="str">
        <f>PROPER(TRIM(SUBSTITUTE(C1142,"###"," ")))</f>
        <v>Furniture</v>
      </c>
      <c r="O1142" s="13" t="str">
        <f>PROPER(TRIM(SUBSTITUTE(D1142,"###"," ")))</f>
        <v>Abc Pvt Ltd</v>
      </c>
      <c r="P1142" s="13" t="str">
        <f t="shared" si="119"/>
        <v>Figure Max</v>
      </c>
      <c r="Q1142" s="34" t="str">
        <f t="shared" si="120"/>
        <v>Furniture</v>
      </c>
      <c r="R1142" s="13" t="str">
        <f t="shared" si="121"/>
        <v>Abc Pvt Ltd</v>
      </c>
      <c r="S1142" s="35">
        <f t="shared" si="122"/>
        <v>105</v>
      </c>
      <c r="T1142" s="35">
        <f t="shared" si="123"/>
        <v>26</v>
      </c>
      <c r="U1142" s="14">
        <f t="shared" si="124"/>
        <v>2389.7399999999998</v>
      </c>
      <c r="V1142" s="14">
        <f t="shared" si="125"/>
        <v>250922.69999999998</v>
      </c>
      <c r="W1142" s="13" t="str">
        <v>In Stock</v>
      </c>
      <c r="X1142" s="13" t="str">
        <v>No</v>
      </c>
      <c r="Y1142" s="13">
        <v>0</v>
      </c>
    </row>
    <row r="1143" spans="1:25" x14ac:dyDescent="0.3">
      <c r="A1143" s="31" t="s">
        <v>2293</v>
      </c>
      <c r="B1143" s="31" t="s">
        <v>2294</v>
      </c>
      <c r="C1143" s="31" t="s">
        <v>14</v>
      </c>
      <c r="D1143" s="31" t="s">
        <v>15</v>
      </c>
      <c r="E1143" s="31">
        <v>158</v>
      </c>
      <c r="F1143" s="31">
        <v>54</v>
      </c>
      <c r="G1143" s="31">
        <v>11577.25</v>
      </c>
      <c r="H1143" s="31">
        <v>1829205.5</v>
      </c>
      <c r="I1143" s="32">
        <v>45771</v>
      </c>
      <c r="J1143" s="32">
        <v>45896</v>
      </c>
      <c r="K1143" s="13"/>
      <c r="L1143" s="33" t="s">
        <v>33</v>
      </c>
      <c r="M1143" s="13" t="str">
        <f>PROPER(TRIM(SUBSTITUTE(B1143,"###"," ")))</f>
        <v>Gun Plus</v>
      </c>
      <c r="N1143" s="13" t="str">
        <f>PROPER(TRIM(SUBSTITUTE(C1143,"###"," ")))</f>
        <v>Clothing</v>
      </c>
      <c r="O1143" s="13" t="str">
        <f>PROPER(TRIM(SUBSTITUTE(D1143,"###"," ")))</f>
        <v>Global Traders</v>
      </c>
      <c r="P1143" s="13" t="str">
        <f t="shared" si="119"/>
        <v>Gun Plus</v>
      </c>
      <c r="Q1143" s="34" t="str">
        <f t="shared" si="120"/>
        <v>Clothing</v>
      </c>
      <c r="R1143" s="13" t="str">
        <f t="shared" si="121"/>
        <v>Global Traders</v>
      </c>
      <c r="S1143" s="35">
        <f t="shared" si="122"/>
        <v>158</v>
      </c>
      <c r="T1143" s="35">
        <f t="shared" si="123"/>
        <v>54</v>
      </c>
      <c r="U1143" s="14">
        <f t="shared" si="124"/>
        <v>11577.25</v>
      </c>
      <c r="V1143" s="14">
        <f t="shared" si="125"/>
        <v>1829205.5</v>
      </c>
      <c r="W1143" s="13" t="str">
        <v>In Stock</v>
      </c>
      <c r="X1143" s="13" t="str">
        <v>No</v>
      </c>
      <c r="Y1143" s="13">
        <v>0</v>
      </c>
    </row>
    <row r="1144" spans="1:25" x14ac:dyDescent="0.3">
      <c r="A1144" s="31" t="s">
        <v>2295</v>
      </c>
      <c r="B1144" s="31" t="s">
        <v>2296</v>
      </c>
      <c r="C1144" s="31" t="s">
        <v>28</v>
      </c>
      <c r="D1144" s="31" t="s">
        <v>15</v>
      </c>
      <c r="E1144" s="31">
        <v>158</v>
      </c>
      <c r="F1144" s="31">
        <v>72</v>
      </c>
      <c r="G1144" s="31">
        <v>15371.71</v>
      </c>
      <c r="H1144" s="31">
        <v>2428730.1800000002</v>
      </c>
      <c r="I1144" s="32">
        <v>45806</v>
      </c>
      <c r="J1144" s="32">
        <v>45919</v>
      </c>
      <c r="K1144" s="31" t="s">
        <v>29</v>
      </c>
      <c r="L1144" s="33" t="s">
        <v>17</v>
      </c>
      <c r="M1144" s="13" t="str">
        <f>PROPER(TRIM(SUBSTITUTE(B1144,"###"," ")))</f>
        <v>Argue Max</v>
      </c>
      <c r="N1144" s="13" t="str">
        <f>PROPER(TRIM(SUBSTITUTE(C1144,"###"," ")))</f>
        <v>Furniture</v>
      </c>
      <c r="O1144" s="13" t="str">
        <f>PROPER(TRIM(SUBSTITUTE(D1144,"###"," ")))</f>
        <v>Global Traders</v>
      </c>
      <c r="P1144" s="13" t="str">
        <f t="shared" si="119"/>
        <v>Argue Max</v>
      </c>
      <c r="Q1144" s="34" t="str">
        <f t="shared" si="120"/>
        <v>Furniture</v>
      </c>
      <c r="R1144" s="13" t="str">
        <f t="shared" si="121"/>
        <v>Global Traders</v>
      </c>
      <c r="S1144" s="35">
        <f t="shared" si="122"/>
        <v>158</v>
      </c>
      <c r="T1144" s="35">
        <f t="shared" si="123"/>
        <v>72</v>
      </c>
      <c r="U1144" s="14">
        <f t="shared" si="124"/>
        <v>15371.71</v>
      </c>
      <c r="V1144" s="14">
        <f t="shared" si="125"/>
        <v>2428730.1799999997</v>
      </c>
      <c r="W1144" s="13" t="str">
        <v>In Stock</v>
      </c>
      <c r="X1144" s="13" t="str">
        <v>No</v>
      </c>
      <c r="Y1144" s="13">
        <v>0</v>
      </c>
    </row>
    <row r="1145" spans="1:25" x14ac:dyDescent="0.3">
      <c r="A1145" s="31" t="s">
        <v>2297</v>
      </c>
      <c r="B1145" s="31" t="s">
        <v>2298</v>
      </c>
      <c r="C1145" s="31" t="s">
        <v>28</v>
      </c>
      <c r="D1145" s="31" t="s">
        <v>41</v>
      </c>
      <c r="E1145" s="31">
        <v>115</v>
      </c>
      <c r="F1145" s="13"/>
      <c r="G1145" s="31">
        <v>8578.35</v>
      </c>
      <c r="H1145" s="31">
        <v>986510.25</v>
      </c>
      <c r="I1145" s="32">
        <v>45828</v>
      </c>
      <c r="J1145" s="32">
        <v>45863</v>
      </c>
      <c r="K1145" s="31" t="s">
        <v>25</v>
      </c>
      <c r="L1145" s="33" t="s">
        <v>30</v>
      </c>
      <c r="M1145" s="13" t="str">
        <f>PROPER(TRIM(SUBSTITUTE(B1145,"###"," ")))</f>
        <v>Instead Max</v>
      </c>
      <c r="N1145" s="13" t="str">
        <f>PROPER(TRIM(SUBSTITUTE(C1145,"###"," ")))</f>
        <v>Furniture</v>
      </c>
      <c r="O1145" s="13" t="str">
        <f>PROPER(TRIM(SUBSTITUTE(D1145,"###"," ")))</f>
        <v>Quickstock</v>
      </c>
      <c r="P1145" s="13" t="str">
        <f t="shared" si="119"/>
        <v>Instead Max</v>
      </c>
      <c r="Q1145" s="34" t="str">
        <f t="shared" si="120"/>
        <v>Furniture</v>
      </c>
      <c r="R1145" s="13" t="str">
        <f t="shared" si="121"/>
        <v>Quickstock</v>
      </c>
      <c r="S1145" s="35">
        <f t="shared" si="122"/>
        <v>115</v>
      </c>
      <c r="T1145" s="35">
        <f t="shared" si="123"/>
        <v>0</v>
      </c>
      <c r="U1145" s="14">
        <f t="shared" si="124"/>
        <v>8578.35</v>
      </c>
      <c r="V1145" s="14">
        <f t="shared" si="125"/>
        <v>986510.25</v>
      </c>
      <c r="W1145" s="13" t="str">
        <v>In Stock</v>
      </c>
      <c r="X1145" s="13" t="str">
        <v>No</v>
      </c>
      <c r="Y1145" s="13">
        <v>0</v>
      </c>
    </row>
    <row r="1146" spans="1:25" x14ac:dyDescent="0.3">
      <c r="A1146" s="31" t="s">
        <v>2299</v>
      </c>
      <c r="B1146" s="31" t="s">
        <v>2300</v>
      </c>
      <c r="C1146" s="31" t="s">
        <v>20</v>
      </c>
      <c r="D1146" s="31" t="s">
        <v>45</v>
      </c>
      <c r="E1146" s="31">
        <v>16</v>
      </c>
      <c r="F1146" s="31">
        <v>35</v>
      </c>
      <c r="G1146" s="31">
        <v>12914.98</v>
      </c>
      <c r="H1146" s="31">
        <v>206639.68</v>
      </c>
      <c r="I1146" s="32">
        <v>45809</v>
      </c>
      <c r="J1146" s="32">
        <v>45915</v>
      </c>
      <c r="K1146" s="31" t="s">
        <v>46</v>
      </c>
      <c r="L1146" s="33" t="s">
        <v>21</v>
      </c>
      <c r="M1146" s="13" t="str">
        <f>PROPER(TRIM(SUBSTITUTE(B1146,"###"," ")))</f>
        <v>Bed Max</v>
      </c>
      <c r="N1146" s="13" t="str">
        <f>PROPER(TRIM(SUBSTITUTE(C1146,"###"," ")))</f>
        <v>Toys</v>
      </c>
      <c r="O1146" s="13" t="str">
        <f>PROPER(TRIM(SUBSTITUTE(D1146,"###"," ")))</f>
        <v>Retailmart Inc</v>
      </c>
      <c r="P1146" s="13" t="str">
        <f t="shared" si="119"/>
        <v>Bed Max</v>
      </c>
      <c r="Q1146" s="34" t="str">
        <f t="shared" si="120"/>
        <v>Toys</v>
      </c>
      <c r="R1146" s="13" t="str">
        <f t="shared" si="121"/>
        <v>Retailmart Inc</v>
      </c>
      <c r="S1146" s="35">
        <f t="shared" si="122"/>
        <v>16</v>
      </c>
      <c r="T1146" s="35">
        <f t="shared" si="123"/>
        <v>35</v>
      </c>
      <c r="U1146" s="14">
        <f t="shared" si="124"/>
        <v>12914.98</v>
      </c>
      <c r="V1146" s="14">
        <f t="shared" si="125"/>
        <v>206639.68</v>
      </c>
      <c r="W1146" s="13" t="str">
        <v>Low Stock</v>
      </c>
      <c r="X1146" s="13" t="str">
        <v>Yes</v>
      </c>
      <c r="Y1146" s="13">
        <v>1</v>
      </c>
    </row>
    <row r="1147" spans="1:25" x14ac:dyDescent="0.3">
      <c r="A1147" s="31" t="s">
        <v>2301</v>
      </c>
      <c r="B1147" s="31" t="s">
        <v>2302</v>
      </c>
      <c r="C1147" s="31" t="s">
        <v>20</v>
      </c>
      <c r="D1147" s="31" t="s">
        <v>53</v>
      </c>
      <c r="E1147" s="31">
        <v>158</v>
      </c>
      <c r="F1147" s="31">
        <v>20</v>
      </c>
      <c r="G1147" s="31">
        <v>2627.03</v>
      </c>
      <c r="H1147" s="31">
        <v>415070.74</v>
      </c>
      <c r="I1147" s="32">
        <v>45725</v>
      </c>
      <c r="J1147" s="32">
        <v>45883</v>
      </c>
      <c r="K1147" s="31" t="s">
        <v>29</v>
      </c>
      <c r="L1147" s="33" t="s">
        <v>17</v>
      </c>
      <c r="M1147" s="13" t="str">
        <f>PROPER(TRIM(SUBSTITUTE(B1147,"###"," ")))</f>
        <v>World Max</v>
      </c>
      <c r="N1147" s="13" t="str">
        <f>PROPER(TRIM(SUBSTITUTE(C1147,"###"," ")))</f>
        <v>Toys</v>
      </c>
      <c r="O1147" s="13" t="str">
        <f>PROPER(TRIM(SUBSTITUTE(D1147,"###"," ")))</f>
        <v>Abc Pvt Ltd</v>
      </c>
      <c r="P1147" s="13" t="str">
        <f t="shared" si="119"/>
        <v>World Max</v>
      </c>
      <c r="Q1147" s="34" t="str">
        <f t="shared" si="120"/>
        <v>Toys</v>
      </c>
      <c r="R1147" s="13" t="str">
        <f t="shared" si="121"/>
        <v>Abc Pvt Ltd</v>
      </c>
      <c r="S1147" s="35">
        <f t="shared" si="122"/>
        <v>158</v>
      </c>
      <c r="T1147" s="35">
        <f t="shared" si="123"/>
        <v>20</v>
      </c>
      <c r="U1147" s="14">
        <f t="shared" si="124"/>
        <v>2627.03</v>
      </c>
      <c r="V1147" s="14">
        <f t="shared" si="125"/>
        <v>415070.74000000005</v>
      </c>
      <c r="W1147" s="13" t="str">
        <v>In Stock</v>
      </c>
      <c r="X1147" s="13" t="str">
        <v>No</v>
      </c>
      <c r="Y1147" s="13">
        <v>0</v>
      </c>
    </row>
    <row r="1148" spans="1:25" x14ac:dyDescent="0.3">
      <c r="A1148" s="31" t="s">
        <v>2303</v>
      </c>
      <c r="B1148" s="31" t="s">
        <v>2304</v>
      </c>
      <c r="C1148" s="31" t="s">
        <v>44</v>
      </c>
      <c r="D1148" s="31" t="s">
        <v>15</v>
      </c>
      <c r="E1148" s="31">
        <v>3</v>
      </c>
      <c r="F1148" s="31">
        <v>90</v>
      </c>
      <c r="G1148" s="31">
        <v>373.2</v>
      </c>
      <c r="H1148" s="31">
        <v>1119.5999999999999</v>
      </c>
      <c r="I1148" s="32">
        <v>45704</v>
      </c>
      <c r="J1148" s="32">
        <v>45878</v>
      </c>
      <c r="K1148" s="31" t="s">
        <v>57</v>
      </c>
      <c r="L1148" s="33" t="s">
        <v>33</v>
      </c>
      <c r="M1148" s="13" t="str">
        <f>PROPER(TRIM(SUBSTITUTE(B1148,"###"," ")))</f>
        <v>Arrive Mini</v>
      </c>
      <c r="N1148" s="13" t="str">
        <f>PROPER(TRIM(SUBSTITUTE(C1148,"###"," ")))</f>
        <v>Groceries</v>
      </c>
      <c r="O1148" s="13" t="str">
        <f>PROPER(TRIM(SUBSTITUTE(D1148,"###"," ")))</f>
        <v>Global Traders</v>
      </c>
      <c r="P1148" s="13" t="str">
        <f t="shared" si="119"/>
        <v>Arrive Mini</v>
      </c>
      <c r="Q1148" s="34" t="str">
        <f t="shared" si="120"/>
        <v>Groceries</v>
      </c>
      <c r="R1148" s="13" t="str">
        <f t="shared" si="121"/>
        <v>Global Traders</v>
      </c>
      <c r="S1148" s="35">
        <f t="shared" si="122"/>
        <v>3</v>
      </c>
      <c r="T1148" s="35">
        <f t="shared" si="123"/>
        <v>90</v>
      </c>
      <c r="U1148" s="14">
        <f t="shared" si="124"/>
        <v>373.2</v>
      </c>
      <c r="V1148" s="14">
        <f t="shared" si="125"/>
        <v>1119.5999999999999</v>
      </c>
      <c r="W1148" s="13" t="str">
        <v>Low Stock</v>
      </c>
      <c r="X1148" s="13" t="str">
        <v>Yes</v>
      </c>
      <c r="Y1148" s="13">
        <v>1</v>
      </c>
    </row>
    <row r="1149" spans="1:25" x14ac:dyDescent="0.3">
      <c r="A1149" s="31" t="s">
        <v>2305</v>
      </c>
      <c r="B1149" s="31" t="s">
        <v>2306</v>
      </c>
      <c r="C1149" s="31" t="s">
        <v>44</v>
      </c>
      <c r="D1149" s="31" t="s">
        <v>24</v>
      </c>
      <c r="E1149" s="31">
        <v>139</v>
      </c>
      <c r="F1149" s="31">
        <v>94</v>
      </c>
      <c r="G1149" s="31">
        <v>19839.66</v>
      </c>
      <c r="H1149" s="31">
        <v>2757712.74</v>
      </c>
      <c r="I1149" s="32">
        <v>45670</v>
      </c>
      <c r="J1149" s="32">
        <v>45870</v>
      </c>
      <c r="K1149" s="31" t="s">
        <v>16</v>
      </c>
      <c r="L1149" s="33" t="s">
        <v>21</v>
      </c>
      <c r="M1149" s="13" t="str">
        <f>PROPER(TRIM(SUBSTITUTE(B1149,"###"," ")))</f>
        <v>Idea Mini</v>
      </c>
      <c r="N1149" s="13" t="str">
        <f>PROPER(TRIM(SUBSTITUTE(C1149,"###"," ")))</f>
        <v>Groceries</v>
      </c>
      <c r="O1149" s="13" t="str">
        <f>PROPER(TRIM(SUBSTITUTE(D1149,"###"," ")))</f>
        <v>Omni Suppliers</v>
      </c>
      <c r="P1149" s="13" t="str">
        <f t="shared" si="119"/>
        <v>Idea Mini</v>
      </c>
      <c r="Q1149" s="34" t="str">
        <f t="shared" si="120"/>
        <v>Groceries</v>
      </c>
      <c r="R1149" s="13" t="str">
        <f t="shared" si="121"/>
        <v>Omni Suppliers</v>
      </c>
      <c r="S1149" s="35">
        <f t="shared" si="122"/>
        <v>139</v>
      </c>
      <c r="T1149" s="35">
        <f t="shared" si="123"/>
        <v>94</v>
      </c>
      <c r="U1149" s="14">
        <f t="shared" si="124"/>
        <v>19839.66</v>
      </c>
      <c r="V1149" s="14">
        <f t="shared" si="125"/>
        <v>2757712.7399999998</v>
      </c>
      <c r="W1149" s="13" t="str">
        <v>In Stock</v>
      </c>
      <c r="X1149" s="13" t="str">
        <v>No</v>
      </c>
      <c r="Y1149" s="13">
        <v>0</v>
      </c>
    </row>
    <row r="1150" spans="1:25" x14ac:dyDescent="0.3">
      <c r="A1150" s="31" t="s">
        <v>2307</v>
      </c>
      <c r="B1150" s="31" t="s">
        <v>2308</v>
      </c>
      <c r="C1150" s="31" t="s">
        <v>44</v>
      </c>
      <c r="D1150" s="31" t="s">
        <v>41</v>
      </c>
      <c r="E1150" s="31">
        <v>46</v>
      </c>
      <c r="F1150" s="31">
        <v>72</v>
      </c>
      <c r="G1150" s="31">
        <v>15319</v>
      </c>
      <c r="H1150" s="31">
        <v>704674</v>
      </c>
      <c r="I1150" s="32">
        <v>45807</v>
      </c>
      <c r="J1150" s="32">
        <v>45927</v>
      </c>
      <c r="K1150" s="31" t="s">
        <v>57</v>
      </c>
      <c r="L1150" s="33" t="s">
        <v>58</v>
      </c>
      <c r="M1150" s="13" t="str">
        <f>PROPER(TRIM(SUBSTITUTE(B1150,"###"," ")))</f>
        <v>Though Lite</v>
      </c>
      <c r="N1150" s="13" t="str">
        <f>PROPER(TRIM(SUBSTITUTE(C1150,"###"," ")))</f>
        <v>Groceries</v>
      </c>
      <c r="O1150" s="13" t="str">
        <f>PROPER(TRIM(SUBSTITUTE(D1150,"###"," ")))</f>
        <v>Quickstock</v>
      </c>
      <c r="P1150" s="13" t="str">
        <f t="shared" si="119"/>
        <v>Though Lite</v>
      </c>
      <c r="Q1150" s="34" t="str">
        <f t="shared" si="120"/>
        <v>Groceries</v>
      </c>
      <c r="R1150" s="13" t="str">
        <f t="shared" si="121"/>
        <v>Quickstock</v>
      </c>
      <c r="S1150" s="35">
        <f t="shared" si="122"/>
        <v>46</v>
      </c>
      <c r="T1150" s="35">
        <f t="shared" si="123"/>
        <v>72</v>
      </c>
      <c r="U1150" s="14">
        <f t="shared" si="124"/>
        <v>15319</v>
      </c>
      <c r="V1150" s="14">
        <f t="shared" si="125"/>
        <v>704674</v>
      </c>
      <c r="W1150" s="13" t="str">
        <v>Low Stock</v>
      </c>
      <c r="X1150" s="13" t="str">
        <v>Yes</v>
      </c>
      <c r="Y1150" s="13">
        <v>1</v>
      </c>
    </row>
    <row r="1151" spans="1:25" x14ac:dyDescent="0.3">
      <c r="A1151" s="31" t="s">
        <v>2309</v>
      </c>
      <c r="B1151" s="31" t="s">
        <v>2310</v>
      </c>
      <c r="C1151" s="31" t="s">
        <v>20</v>
      </c>
      <c r="D1151" s="31" t="s">
        <v>53</v>
      </c>
      <c r="E1151" s="31">
        <v>105</v>
      </c>
      <c r="F1151" s="31">
        <v>43</v>
      </c>
      <c r="G1151" s="31">
        <v>10257.19</v>
      </c>
      <c r="H1151" s="31">
        <v>1077004.95</v>
      </c>
      <c r="I1151" s="32">
        <v>45672</v>
      </c>
      <c r="J1151" s="32">
        <v>45925</v>
      </c>
      <c r="K1151" s="31" t="s">
        <v>16</v>
      </c>
      <c r="L1151" s="33" t="s">
        <v>21</v>
      </c>
      <c r="M1151" s="13" t="str">
        <f>PROPER(TRIM(SUBSTITUTE(B1151,"###"," ")))</f>
        <v>Others Lite</v>
      </c>
      <c r="N1151" s="13" t="str">
        <f>PROPER(TRIM(SUBSTITUTE(C1151,"###"," ")))</f>
        <v>Toys</v>
      </c>
      <c r="O1151" s="13" t="str">
        <f>PROPER(TRIM(SUBSTITUTE(D1151,"###"," ")))</f>
        <v>Abc Pvt Ltd</v>
      </c>
      <c r="P1151" s="13" t="str">
        <f t="shared" si="119"/>
        <v>Others Lite</v>
      </c>
      <c r="Q1151" s="34" t="str">
        <f t="shared" si="120"/>
        <v>Toys</v>
      </c>
      <c r="R1151" s="13" t="str">
        <f t="shared" si="121"/>
        <v>Abc Pvt Ltd</v>
      </c>
      <c r="S1151" s="35">
        <f t="shared" si="122"/>
        <v>105</v>
      </c>
      <c r="T1151" s="35">
        <f t="shared" si="123"/>
        <v>43</v>
      </c>
      <c r="U1151" s="14">
        <f t="shared" si="124"/>
        <v>10257.19</v>
      </c>
      <c r="V1151" s="14">
        <f t="shared" si="125"/>
        <v>1077004.95</v>
      </c>
      <c r="W1151" s="13" t="str">
        <v>In Stock</v>
      </c>
      <c r="X1151" s="13" t="str">
        <v>No</v>
      </c>
      <c r="Y1151" s="13">
        <v>0</v>
      </c>
    </row>
    <row r="1152" spans="1:25" x14ac:dyDescent="0.3">
      <c r="A1152" s="31" t="s">
        <v>2311</v>
      </c>
      <c r="B1152" s="31" t="s">
        <v>2312</v>
      </c>
      <c r="C1152" s="31" t="s">
        <v>20</v>
      </c>
      <c r="D1152" s="31" t="s">
        <v>24</v>
      </c>
      <c r="E1152" s="31">
        <v>39</v>
      </c>
      <c r="F1152" s="31">
        <v>69</v>
      </c>
      <c r="G1152" s="31">
        <v>13493.09</v>
      </c>
      <c r="H1152" s="31">
        <v>526230.51</v>
      </c>
      <c r="I1152" s="32">
        <v>45789</v>
      </c>
      <c r="J1152" s="32">
        <v>45892</v>
      </c>
      <c r="K1152" s="31" t="s">
        <v>46</v>
      </c>
      <c r="L1152" s="33" t="s">
        <v>21</v>
      </c>
      <c r="M1152" s="13" t="str">
        <f>PROPER(TRIM(SUBSTITUTE(B1152,"###"," ")))</f>
        <v>And Lite</v>
      </c>
      <c r="N1152" s="13" t="str">
        <f>PROPER(TRIM(SUBSTITUTE(C1152,"###"," ")))</f>
        <v>Toys</v>
      </c>
      <c r="O1152" s="13" t="str">
        <f>PROPER(TRIM(SUBSTITUTE(D1152,"###"," ")))</f>
        <v>Omni Suppliers</v>
      </c>
      <c r="P1152" s="13" t="str">
        <f t="shared" si="119"/>
        <v>And Lite</v>
      </c>
      <c r="Q1152" s="34" t="str">
        <f t="shared" si="120"/>
        <v>Toys</v>
      </c>
      <c r="R1152" s="13" t="str">
        <f t="shared" si="121"/>
        <v>Omni Suppliers</v>
      </c>
      <c r="S1152" s="35">
        <f t="shared" si="122"/>
        <v>39</v>
      </c>
      <c r="T1152" s="35">
        <f t="shared" si="123"/>
        <v>69</v>
      </c>
      <c r="U1152" s="14">
        <f t="shared" si="124"/>
        <v>13493.09</v>
      </c>
      <c r="V1152" s="14">
        <f t="shared" si="125"/>
        <v>526230.51</v>
      </c>
      <c r="W1152" s="13" t="str">
        <v>Low Stock</v>
      </c>
      <c r="X1152" s="13" t="str">
        <v>Yes</v>
      </c>
      <c r="Y1152" s="13">
        <v>1</v>
      </c>
    </row>
    <row r="1153" spans="1:25" x14ac:dyDescent="0.3">
      <c r="A1153" s="31" t="s">
        <v>2313</v>
      </c>
      <c r="B1153" s="31" t="s">
        <v>2314</v>
      </c>
      <c r="C1153" s="31" t="s">
        <v>28</v>
      </c>
      <c r="D1153" s="31" t="s">
        <v>15</v>
      </c>
      <c r="E1153" s="31">
        <v>194</v>
      </c>
      <c r="F1153" s="13"/>
      <c r="G1153" s="31">
        <v>3077.92</v>
      </c>
      <c r="H1153" s="31">
        <v>597116.48</v>
      </c>
      <c r="I1153" s="32">
        <v>45682</v>
      </c>
      <c r="J1153" s="32">
        <v>45933</v>
      </c>
      <c r="K1153" s="31" t="s">
        <v>54</v>
      </c>
      <c r="L1153" s="33" t="s">
        <v>58</v>
      </c>
      <c r="M1153" s="13" t="str">
        <f>PROPER(TRIM(SUBSTITUTE(B1153,"###"," ")))</f>
        <v>Religious X</v>
      </c>
      <c r="N1153" s="13" t="str">
        <f>PROPER(TRIM(SUBSTITUTE(C1153,"###"," ")))</f>
        <v>Furniture</v>
      </c>
      <c r="O1153" s="13" t="str">
        <f>PROPER(TRIM(SUBSTITUTE(D1153,"###"," ")))</f>
        <v>Global Traders</v>
      </c>
      <c r="P1153" s="13" t="str">
        <f t="shared" si="119"/>
        <v>Religious X</v>
      </c>
      <c r="Q1153" s="34" t="str">
        <f t="shared" si="120"/>
        <v>Furniture</v>
      </c>
      <c r="R1153" s="13" t="str">
        <f t="shared" si="121"/>
        <v>Global Traders</v>
      </c>
      <c r="S1153" s="35">
        <f t="shared" si="122"/>
        <v>194</v>
      </c>
      <c r="T1153" s="35">
        <f t="shared" si="123"/>
        <v>0</v>
      </c>
      <c r="U1153" s="14">
        <f t="shared" si="124"/>
        <v>3077.92</v>
      </c>
      <c r="V1153" s="14">
        <f t="shared" si="125"/>
        <v>597116.48</v>
      </c>
      <c r="W1153" s="13" t="str">
        <v>In Stock</v>
      </c>
      <c r="X1153" s="13" t="str">
        <v>No</v>
      </c>
      <c r="Y1153" s="13">
        <v>0</v>
      </c>
    </row>
    <row r="1154" spans="1:25" x14ac:dyDescent="0.3">
      <c r="A1154" s="31" t="s">
        <v>2315</v>
      </c>
      <c r="B1154" s="31" t="s">
        <v>2316</v>
      </c>
      <c r="C1154" s="31" t="s">
        <v>20</v>
      </c>
      <c r="D1154" s="13"/>
      <c r="E1154" s="31">
        <v>112</v>
      </c>
      <c r="F1154" s="31">
        <v>73</v>
      </c>
      <c r="G1154" s="31">
        <v>12082.84</v>
      </c>
      <c r="H1154" s="31">
        <v>1353278.08</v>
      </c>
      <c r="I1154" s="32">
        <v>45779</v>
      </c>
      <c r="J1154" s="32">
        <v>45893</v>
      </c>
      <c r="K1154" s="31" t="s">
        <v>57</v>
      </c>
      <c r="L1154" s="33" t="s">
        <v>17</v>
      </c>
      <c r="M1154" s="13" t="str">
        <f>PROPER(TRIM(SUBSTITUTE(B1154,"###"," ")))</f>
        <v>Audience Lite</v>
      </c>
      <c r="N1154" s="13" t="str">
        <f>PROPER(TRIM(SUBSTITUTE(C1154,"###"," ")))</f>
        <v>Toys</v>
      </c>
      <c r="O1154" s="13" t="str">
        <f>PROPER(TRIM(SUBSTITUTE(D1154,"###"," ")))</f>
        <v/>
      </c>
      <c r="P1154" s="13" t="str">
        <f t="shared" si="119"/>
        <v>Audience Lite</v>
      </c>
      <c r="Q1154" s="34" t="str">
        <f t="shared" si="120"/>
        <v>Toys</v>
      </c>
      <c r="R1154" s="13" t="str">
        <f t="shared" si="121"/>
        <v>Others</v>
      </c>
      <c r="S1154" s="35">
        <f t="shared" si="122"/>
        <v>112</v>
      </c>
      <c r="T1154" s="35">
        <f t="shared" si="123"/>
        <v>73</v>
      </c>
      <c r="U1154" s="14">
        <f t="shared" si="124"/>
        <v>12082.84</v>
      </c>
      <c r="V1154" s="14">
        <f t="shared" si="125"/>
        <v>1353278.08</v>
      </c>
      <c r="W1154" s="13" t="str">
        <v>In Stock</v>
      </c>
      <c r="X1154" s="13" t="str">
        <v>No</v>
      </c>
      <c r="Y1154" s="13">
        <v>0</v>
      </c>
    </row>
    <row r="1155" spans="1:25" x14ac:dyDescent="0.3">
      <c r="A1155" s="31" t="s">
        <v>2317</v>
      </c>
      <c r="B1155" s="31" t="s">
        <v>2318</v>
      </c>
      <c r="C1155" s="31" t="s">
        <v>40</v>
      </c>
      <c r="D1155" s="31" t="s">
        <v>53</v>
      </c>
      <c r="E1155" s="31">
        <v>83</v>
      </c>
      <c r="F1155" s="31">
        <v>57</v>
      </c>
      <c r="G1155" s="31">
        <v>2910.74</v>
      </c>
      <c r="H1155" s="31">
        <v>241591.42</v>
      </c>
      <c r="I1155" s="32">
        <v>45847</v>
      </c>
      <c r="J1155" s="32">
        <v>45895</v>
      </c>
      <c r="K1155" s="31" t="s">
        <v>57</v>
      </c>
      <c r="L1155" s="33" t="s">
        <v>58</v>
      </c>
      <c r="M1155" s="13" t="str">
        <f>PROPER(TRIM(SUBSTITUTE(B1155,"###"," ")))</f>
        <v>Black Lite</v>
      </c>
      <c r="N1155" s="13" t="str">
        <f>PROPER(TRIM(SUBSTITUTE(C1155,"###"," ")))</f>
        <v>Electronics</v>
      </c>
      <c r="O1155" s="13" t="str">
        <f>PROPER(TRIM(SUBSTITUTE(D1155,"###"," ")))</f>
        <v>Abc Pvt Ltd</v>
      </c>
      <c r="P1155" s="13" t="str">
        <f t="shared" ref="P1155:P1218" si="126">IF(M1155="","Unknown",M1155)</f>
        <v>Black Lite</v>
      </c>
      <c r="Q1155" s="34" t="str">
        <f t="shared" ref="Q1155:Q1218" si="127">IF(N1155="","Unknown",N1155)</f>
        <v>Electronics</v>
      </c>
      <c r="R1155" s="13" t="str">
        <f t="shared" ref="R1155:R1218" si="128">IF(O1155="","Others",O1155)</f>
        <v>Abc Pvt Ltd</v>
      </c>
      <c r="S1155" s="35">
        <f t="shared" ref="S1155:S1218" si="129">VALUE(E1155)</f>
        <v>83</v>
      </c>
      <c r="T1155" s="35">
        <f t="shared" ref="T1155:T1218" si="130">VALUE(F1155)</f>
        <v>57</v>
      </c>
      <c r="U1155" s="14">
        <f t="shared" ref="U1155:U1218" si="131">VALUE(G1155)</f>
        <v>2910.74</v>
      </c>
      <c r="V1155" s="14">
        <f t="shared" ref="V1155:V1218" si="132">E1155*G1155</f>
        <v>241591.41999999998</v>
      </c>
      <c r="W1155" s="13" t="str">
        <v>In Stock</v>
      </c>
      <c r="X1155" s="13" t="str">
        <v>No</v>
      </c>
      <c r="Y1155" s="13">
        <v>0</v>
      </c>
    </row>
    <row r="1156" spans="1:25" x14ac:dyDescent="0.3">
      <c r="A1156" s="31" t="s">
        <v>2320</v>
      </c>
      <c r="B1156" s="31" t="s">
        <v>2321</v>
      </c>
      <c r="C1156" s="31" t="s">
        <v>14</v>
      </c>
      <c r="D1156" s="31" t="s">
        <v>53</v>
      </c>
      <c r="E1156" s="31">
        <v>21</v>
      </c>
      <c r="F1156" s="31">
        <v>76</v>
      </c>
      <c r="G1156" s="31">
        <v>16996.46</v>
      </c>
      <c r="H1156" s="31">
        <v>356925.66</v>
      </c>
      <c r="I1156" s="32">
        <v>45818</v>
      </c>
      <c r="J1156" s="32">
        <v>45903</v>
      </c>
      <c r="K1156" s="31" t="s">
        <v>16</v>
      </c>
      <c r="L1156" s="33" t="s">
        <v>17</v>
      </c>
      <c r="M1156" s="13" t="str">
        <f>PROPER(TRIM(SUBSTITUTE(B1156,"###"," ")))</f>
        <v>Land Mini</v>
      </c>
      <c r="N1156" s="13" t="str">
        <f>PROPER(TRIM(SUBSTITUTE(C1156,"###"," ")))</f>
        <v>Clothing</v>
      </c>
      <c r="O1156" s="13" t="str">
        <f>PROPER(TRIM(SUBSTITUTE(D1156,"###"," ")))</f>
        <v>Abc Pvt Ltd</v>
      </c>
      <c r="P1156" s="13" t="str">
        <f t="shared" si="126"/>
        <v>Land Mini</v>
      </c>
      <c r="Q1156" s="34" t="str">
        <f t="shared" si="127"/>
        <v>Clothing</v>
      </c>
      <c r="R1156" s="13" t="str">
        <f t="shared" si="128"/>
        <v>Abc Pvt Ltd</v>
      </c>
      <c r="S1156" s="35">
        <f t="shared" si="129"/>
        <v>21</v>
      </c>
      <c r="T1156" s="35">
        <f t="shared" si="130"/>
        <v>76</v>
      </c>
      <c r="U1156" s="14">
        <f t="shared" si="131"/>
        <v>16996.46</v>
      </c>
      <c r="V1156" s="14">
        <f t="shared" si="132"/>
        <v>356925.66</v>
      </c>
      <c r="W1156" s="13" t="str">
        <v>Low Stock</v>
      </c>
      <c r="X1156" s="13" t="str">
        <v>Yes</v>
      </c>
      <c r="Y1156" s="13">
        <v>1</v>
      </c>
    </row>
    <row r="1157" spans="1:25" x14ac:dyDescent="0.3">
      <c r="A1157" s="31" t="s">
        <v>2322</v>
      </c>
      <c r="B1157" s="31" t="s">
        <v>2323</v>
      </c>
      <c r="C1157" s="31" t="s">
        <v>20</v>
      </c>
      <c r="D1157" s="31" t="s">
        <v>41</v>
      </c>
      <c r="E1157" s="31">
        <v>79</v>
      </c>
      <c r="F1157" s="31">
        <v>53</v>
      </c>
      <c r="G1157" s="31">
        <v>3709.88</v>
      </c>
      <c r="H1157" s="31">
        <v>293080.52</v>
      </c>
      <c r="I1157" s="32">
        <v>45681</v>
      </c>
      <c r="J1157" s="32">
        <v>45867</v>
      </c>
      <c r="K1157" s="31" t="s">
        <v>54</v>
      </c>
      <c r="L1157" s="33" t="s">
        <v>17</v>
      </c>
      <c r="M1157" s="13" t="str">
        <f>PROPER(TRIM(SUBSTITUTE(B1157,"###"," ")))</f>
        <v>Would Plus</v>
      </c>
      <c r="N1157" s="13" t="str">
        <f>PROPER(TRIM(SUBSTITUTE(C1157,"###"," ")))</f>
        <v>Toys</v>
      </c>
      <c r="O1157" s="13" t="str">
        <f>PROPER(TRIM(SUBSTITUTE(D1157,"###"," ")))</f>
        <v>Quickstock</v>
      </c>
      <c r="P1157" s="13" t="str">
        <f t="shared" si="126"/>
        <v>Would Plus</v>
      </c>
      <c r="Q1157" s="34" t="str">
        <f t="shared" si="127"/>
        <v>Toys</v>
      </c>
      <c r="R1157" s="13" t="str">
        <f t="shared" si="128"/>
        <v>Quickstock</v>
      </c>
      <c r="S1157" s="35">
        <f t="shared" si="129"/>
        <v>79</v>
      </c>
      <c r="T1157" s="35">
        <f t="shared" si="130"/>
        <v>53</v>
      </c>
      <c r="U1157" s="14">
        <f t="shared" si="131"/>
        <v>3709.88</v>
      </c>
      <c r="V1157" s="14">
        <f t="shared" si="132"/>
        <v>293080.52</v>
      </c>
      <c r="W1157" s="13" t="str">
        <v>In Stock</v>
      </c>
      <c r="X1157" s="13" t="str">
        <v>No</v>
      </c>
      <c r="Y1157" s="13">
        <v>0</v>
      </c>
    </row>
    <row r="1158" spans="1:25" x14ac:dyDescent="0.3">
      <c r="A1158" s="31" t="s">
        <v>2324</v>
      </c>
      <c r="B1158" s="31" t="s">
        <v>1201</v>
      </c>
      <c r="C1158" s="31" t="s">
        <v>44</v>
      </c>
      <c r="D1158" s="31" t="s">
        <v>41</v>
      </c>
      <c r="E1158" s="31">
        <v>167</v>
      </c>
      <c r="F1158" s="31">
        <v>92</v>
      </c>
      <c r="G1158" s="31">
        <v>9333.4699999999993</v>
      </c>
      <c r="H1158" s="31">
        <v>1558689.49</v>
      </c>
      <c r="I1158" s="32">
        <v>45734</v>
      </c>
      <c r="J1158" s="32">
        <v>45909</v>
      </c>
      <c r="K1158" s="31" t="s">
        <v>46</v>
      </c>
      <c r="L1158" s="33" t="s">
        <v>33</v>
      </c>
      <c r="M1158" s="13" t="str">
        <f>PROPER(TRIM(SUBSTITUTE(B1158,"###"," ")))</f>
        <v>Their Plus</v>
      </c>
      <c r="N1158" s="13" t="str">
        <f>PROPER(TRIM(SUBSTITUTE(C1158,"###"," ")))</f>
        <v>Groceries</v>
      </c>
      <c r="O1158" s="13" t="str">
        <f>PROPER(TRIM(SUBSTITUTE(D1158,"###"," ")))</f>
        <v>Quickstock</v>
      </c>
      <c r="P1158" s="13" t="str">
        <f t="shared" si="126"/>
        <v>Their Plus</v>
      </c>
      <c r="Q1158" s="34" t="str">
        <f t="shared" si="127"/>
        <v>Groceries</v>
      </c>
      <c r="R1158" s="13" t="str">
        <f t="shared" si="128"/>
        <v>Quickstock</v>
      </c>
      <c r="S1158" s="35">
        <f t="shared" si="129"/>
        <v>167</v>
      </c>
      <c r="T1158" s="35">
        <f t="shared" si="130"/>
        <v>92</v>
      </c>
      <c r="U1158" s="14">
        <f t="shared" si="131"/>
        <v>9333.4699999999993</v>
      </c>
      <c r="V1158" s="14">
        <f t="shared" si="132"/>
        <v>1558689.49</v>
      </c>
      <c r="W1158" s="13" t="str">
        <v>In Stock</v>
      </c>
      <c r="X1158" s="13" t="str">
        <v>No</v>
      </c>
      <c r="Y1158" s="13">
        <v>0</v>
      </c>
    </row>
    <row r="1159" spans="1:25" x14ac:dyDescent="0.3">
      <c r="A1159" s="31" t="s">
        <v>2325</v>
      </c>
      <c r="B1159" s="31" t="s">
        <v>390</v>
      </c>
      <c r="C1159" s="31" t="s">
        <v>20</v>
      </c>
      <c r="D1159" s="31" t="s">
        <v>45</v>
      </c>
      <c r="E1159" s="31">
        <v>95</v>
      </c>
      <c r="F1159" s="31">
        <v>67</v>
      </c>
      <c r="G1159" s="31">
        <v>605.65</v>
      </c>
      <c r="H1159" s="31">
        <v>57536.75</v>
      </c>
      <c r="I1159" s="32">
        <v>45822</v>
      </c>
      <c r="J1159" s="32">
        <v>45876</v>
      </c>
      <c r="K1159" s="13"/>
      <c r="L1159" s="33" t="s">
        <v>17</v>
      </c>
      <c r="M1159" s="13" t="str">
        <f>PROPER(TRIM(SUBSTITUTE(B1159,"###"," ")))</f>
        <v>Seek Lite</v>
      </c>
      <c r="N1159" s="13" t="str">
        <f>PROPER(TRIM(SUBSTITUTE(C1159,"###"," ")))</f>
        <v>Toys</v>
      </c>
      <c r="O1159" s="13" t="str">
        <f>PROPER(TRIM(SUBSTITUTE(D1159,"###"," ")))</f>
        <v>Retailmart Inc</v>
      </c>
      <c r="P1159" s="13" t="str">
        <f t="shared" si="126"/>
        <v>Seek Lite</v>
      </c>
      <c r="Q1159" s="34" t="str">
        <f t="shared" si="127"/>
        <v>Toys</v>
      </c>
      <c r="R1159" s="13" t="str">
        <f t="shared" si="128"/>
        <v>Retailmart Inc</v>
      </c>
      <c r="S1159" s="35">
        <f t="shared" si="129"/>
        <v>95</v>
      </c>
      <c r="T1159" s="35">
        <f t="shared" si="130"/>
        <v>67</v>
      </c>
      <c r="U1159" s="14">
        <f t="shared" si="131"/>
        <v>605.65</v>
      </c>
      <c r="V1159" s="14">
        <f t="shared" si="132"/>
        <v>57536.75</v>
      </c>
      <c r="W1159" s="13" t="str">
        <v>In Stock</v>
      </c>
      <c r="X1159" s="13" t="str">
        <v>No</v>
      </c>
      <c r="Y1159" s="13">
        <v>0</v>
      </c>
    </row>
    <row r="1160" spans="1:25" x14ac:dyDescent="0.3">
      <c r="A1160" s="31" t="s">
        <v>2326</v>
      </c>
      <c r="B1160" s="31" t="s">
        <v>2327</v>
      </c>
      <c r="C1160" s="31" t="s">
        <v>40</v>
      </c>
      <c r="D1160" s="31" t="s">
        <v>45</v>
      </c>
      <c r="E1160" s="31">
        <v>65</v>
      </c>
      <c r="F1160" s="31">
        <v>84</v>
      </c>
      <c r="G1160" s="31">
        <v>13473.3</v>
      </c>
      <c r="H1160" s="31">
        <v>875764.5</v>
      </c>
      <c r="I1160" s="32">
        <v>45778</v>
      </c>
      <c r="J1160" s="32">
        <v>45852</v>
      </c>
      <c r="K1160" s="31" t="s">
        <v>57</v>
      </c>
      <c r="L1160" s="33" t="s">
        <v>17</v>
      </c>
      <c r="M1160" s="13" t="str">
        <f>PROPER(TRIM(SUBSTITUTE(B1160,"###"," ")))</f>
        <v>Sell Pro</v>
      </c>
      <c r="N1160" s="13" t="str">
        <f>PROPER(TRIM(SUBSTITUTE(C1160,"###"," ")))</f>
        <v>Electronics</v>
      </c>
      <c r="O1160" s="13" t="str">
        <f>PROPER(TRIM(SUBSTITUTE(D1160,"###"," ")))</f>
        <v>Retailmart Inc</v>
      </c>
      <c r="P1160" s="13" t="str">
        <f t="shared" si="126"/>
        <v>Sell Pro</v>
      </c>
      <c r="Q1160" s="34" t="str">
        <f t="shared" si="127"/>
        <v>Electronics</v>
      </c>
      <c r="R1160" s="13" t="str">
        <f t="shared" si="128"/>
        <v>Retailmart Inc</v>
      </c>
      <c r="S1160" s="35">
        <f t="shared" si="129"/>
        <v>65</v>
      </c>
      <c r="T1160" s="35">
        <f t="shared" si="130"/>
        <v>84</v>
      </c>
      <c r="U1160" s="14">
        <f t="shared" si="131"/>
        <v>13473.3</v>
      </c>
      <c r="V1160" s="14">
        <f t="shared" si="132"/>
        <v>875764.5</v>
      </c>
      <c r="W1160" s="13" t="str">
        <v>Low Stock</v>
      </c>
      <c r="X1160" s="13" t="str">
        <v>Yes</v>
      </c>
      <c r="Y1160" s="13">
        <v>1</v>
      </c>
    </row>
    <row r="1161" spans="1:25" x14ac:dyDescent="0.3">
      <c r="A1161" s="31" t="s">
        <v>2328</v>
      </c>
      <c r="B1161" s="31" t="s">
        <v>2329</v>
      </c>
      <c r="C1161" s="31" t="s">
        <v>44</v>
      </c>
      <c r="D1161" s="31" t="s">
        <v>53</v>
      </c>
      <c r="E1161" s="31">
        <v>158</v>
      </c>
      <c r="F1161" s="31">
        <v>76</v>
      </c>
      <c r="G1161" s="31">
        <v>19307.79</v>
      </c>
      <c r="H1161" s="31">
        <v>3050630.82</v>
      </c>
      <c r="I1161" s="32">
        <v>45696</v>
      </c>
      <c r="J1161" s="32">
        <v>45909</v>
      </c>
      <c r="K1161" s="13"/>
      <c r="L1161" s="33" t="s">
        <v>33</v>
      </c>
      <c r="M1161" s="13" t="str">
        <f>PROPER(TRIM(SUBSTITUTE(B1161,"###"," ")))</f>
        <v>News Plus</v>
      </c>
      <c r="N1161" s="13" t="str">
        <f>PROPER(TRIM(SUBSTITUTE(C1161,"###"," ")))</f>
        <v>Groceries</v>
      </c>
      <c r="O1161" s="13" t="str">
        <f>PROPER(TRIM(SUBSTITUTE(D1161,"###"," ")))</f>
        <v>Abc Pvt Ltd</v>
      </c>
      <c r="P1161" s="13" t="str">
        <f t="shared" si="126"/>
        <v>News Plus</v>
      </c>
      <c r="Q1161" s="34" t="str">
        <f t="shared" si="127"/>
        <v>Groceries</v>
      </c>
      <c r="R1161" s="13" t="str">
        <f t="shared" si="128"/>
        <v>Abc Pvt Ltd</v>
      </c>
      <c r="S1161" s="35">
        <f t="shared" si="129"/>
        <v>158</v>
      </c>
      <c r="T1161" s="35">
        <f t="shared" si="130"/>
        <v>76</v>
      </c>
      <c r="U1161" s="14">
        <f t="shared" si="131"/>
        <v>19307.79</v>
      </c>
      <c r="V1161" s="14">
        <f t="shared" si="132"/>
        <v>3050630.8200000003</v>
      </c>
      <c r="W1161" s="13" t="str">
        <v>In Stock</v>
      </c>
      <c r="X1161" s="13" t="str">
        <v>No</v>
      </c>
      <c r="Y1161" s="13">
        <v>0</v>
      </c>
    </row>
    <row r="1162" spans="1:25" x14ac:dyDescent="0.3">
      <c r="A1162" s="31" t="s">
        <v>2330</v>
      </c>
      <c r="B1162" s="31" t="s">
        <v>2331</v>
      </c>
      <c r="C1162" s="31" t="s">
        <v>20</v>
      </c>
      <c r="D1162" s="31" t="s">
        <v>15</v>
      </c>
      <c r="E1162" s="31">
        <v>14</v>
      </c>
      <c r="F1162" s="31">
        <v>31</v>
      </c>
      <c r="G1162" s="31">
        <v>11860.74</v>
      </c>
      <c r="H1162" s="31">
        <v>166050.35999999999</v>
      </c>
      <c r="I1162" s="32">
        <v>45843</v>
      </c>
      <c r="J1162" s="32">
        <v>45938</v>
      </c>
      <c r="K1162" s="31" t="s">
        <v>54</v>
      </c>
      <c r="L1162" s="33" t="s">
        <v>33</v>
      </c>
      <c r="M1162" s="13" t="str">
        <f>PROPER(TRIM(SUBSTITUTE(B1162,"###"," ")))</f>
        <v>Hope Plus</v>
      </c>
      <c r="N1162" s="13" t="str">
        <f>PROPER(TRIM(SUBSTITUTE(C1162,"###"," ")))</f>
        <v>Toys</v>
      </c>
      <c r="O1162" s="13" t="str">
        <f>PROPER(TRIM(SUBSTITUTE(D1162,"###"," ")))</f>
        <v>Global Traders</v>
      </c>
      <c r="P1162" s="13" t="str">
        <f t="shared" si="126"/>
        <v>Hope Plus</v>
      </c>
      <c r="Q1162" s="34" t="str">
        <f t="shared" si="127"/>
        <v>Toys</v>
      </c>
      <c r="R1162" s="13" t="str">
        <f t="shared" si="128"/>
        <v>Global Traders</v>
      </c>
      <c r="S1162" s="35">
        <f t="shared" si="129"/>
        <v>14</v>
      </c>
      <c r="T1162" s="35">
        <f t="shared" si="130"/>
        <v>31</v>
      </c>
      <c r="U1162" s="14">
        <f t="shared" si="131"/>
        <v>11860.74</v>
      </c>
      <c r="V1162" s="14">
        <f t="shared" si="132"/>
        <v>166050.35999999999</v>
      </c>
      <c r="W1162" s="13" t="str">
        <v>Low Stock</v>
      </c>
      <c r="X1162" s="13" t="str">
        <v>Yes</v>
      </c>
      <c r="Y1162" s="13">
        <v>1</v>
      </c>
    </row>
    <row r="1163" spans="1:25" x14ac:dyDescent="0.3">
      <c r="A1163" s="31" t="s">
        <v>2332</v>
      </c>
      <c r="B1163" s="31" t="s">
        <v>1029</v>
      </c>
      <c r="C1163" s="31" t="s">
        <v>20</v>
      </c>
      <c r="D1163" s="31" t="s">
        <v>15</v>
      </c>
      <c r="E1163" s="31">
        <v>102</v>
      </c>
      <c r="F1163" s="31">
        <v>43</v>
      </c>
      <c r="G1163" s="31">
        <v>7286.93</v>
      </c>
      <c r="H1163" s="31">
        <v>743266.86</v>
      </c>
      <c r="I1163" s="32">
        <v>45743</v>
      </c>
      <c r="J1163" s="32">
        <v>45920</v>
      </c>
      <c r="K1163" s="31" t="s">
        <v>54</v>
      </c>
      <c r="L1163" s="33" t="s">
        <v>58</v>
      </c>
      <c r="M1163" s="13" t="str">
        <f>PROPER(TRIM(SUBSTITUTE(B1163,"###"," ")))</f>
        <v>Trouble Mini</v>
      </c>
      <c r="N1163" s="13" t="str">
        <f>PROPER(TRIM(SUBSTITUTE(C1163,"###"," ")))</f>
        <v>Toys</v>
      </c>
      <c r="O1163" s="13" t="str">
        <f>PROPER(TRIM(SUBSTITUTE(D1163,"###"," ")))</f>
        <v>Global Traders</v>
      </c>
      <c r="P1163" s="13" t="str">
        <f t="shared" si="126"/>
        <v>Trouble Mini</v>
      </c>
      <c r="Q1163" s="34" t="str">
        <f t="shared" si="127"/>
        <v>Toys</v>
      </c>
      <c r="R1163" s="13" t="str">
        <f t="shared" si="128"/>
        <v>Global Traders</v>
      </c>
      <c r="S1163" s="35">
        <f t="shared" si="129"/>
        <v>102</v>
      </c>
      <c r="T1163" s="35">
        <f t="shared" si="130"/>
        <v>43</v>
      </c>
      <c r="U1163" s="14">
        <f t="shared" si="131"/>
        <v>7286.93</v>
      </c>
      <c r="V1163" s="14">
        <f t="shared" si="132"/>
        <v>743266.86</v>
      </c>
      <c r="W1163" s="13" t="str">
        <v>In Stock</v>
      </c>
      <c r="X1163" s="13" t="str">
        <v>No</v>
      </c>
      <c r="Y1163" s="13">
        <v>0</v>
      </c>
    </row>
    <row r="1164" spans="1:25" x14ac:dyDescent="0.3">
      <c r="A1164" s="31" t="s">
        <v>2333</v>
      </c>
      <c r="B1164" s="31" t="s">
        <v>1627</v>
      </c>
      <c r="C1164" s="31" t="s">
        <v>20</v>
      </c>
      <c r="D1164" s="31" t="s">
        <v>53</v>
      </c>
      <c r="E1164" s="31">
        <v>77</v>
      </c>
      <c r="F1164" s="31">
        <v>37</v>
      </c>
      <c r="G1164" s="31">
        <v>2593.34</v>
      </c>
      <c r="H1164" s="31">
        <v>199687.18</v>
      </c>
      <c r="I1164" s="32">
        <v>45688</v>
      </c>
      <c r="J1164" s="32">
        <v>45901</v>
      </c>
      <c r="K1164" s="31" t="s">
        <v>54</v>
      </c>
      <c r="L1164" s="33" t="s">
        <v>17</v>
      </c>
      <c r="M1164" s="13" t="str">
        <f>PROPER(TRIM(SUBSTITUTE(B1164,"###"," ")))</f>
        <v>Fight Max</v>
      </c>
      <c r="N1164" s="13" t="str">
        <f>PROPER(TRIM(SUBSTITUTE(C1164,"###"," ")))</f>
        <v>Toys</v>
      </c>
      <c r="O1164" s="13" t="str">
        <f>PROPER(TRIM(SUBSTITUTE(D1164,"###"," ")))</f>
        <v>Abc Pvt Ltd</v>
      </c>
      <c r="P1164" s="13" t="str">
        <f t="shared" si="126"/>
        <v>Fight Max</v>
      </c>
      <c r="Q1164" s="34" t="str">
        <f t="shared" si="127"/>
        <v>Toys</v>
      </c>
      <c r="R1164" s="13" t="str">
        <f t="shared" si="128"/>
        <v>Abc Pvt Ltd</v>
      </c>
      <c r="S1164" s="35">
        <f t="shared" si="129"/>
        <v>77</v>
      </c>
      <c r="T1164" s="35">
        <f t="shared" si="130"/>
        <v>37</v>
      </c>
      <c r="U1164" s="14">
        <f t="shared" si="131"/>
        <v>2593.34</v>
      </c>
      <c r="V1164" s="14">
        <f t="shared" si="132"/>
        <v>199687.18000000002</v>
      </c>
      <c r="W1164" s="13" t="str">
        <v>In Stock</v>
      </c>
      <c r="X1164" s="13" t="str">
        <v>No</v>
      </c>
      <c r="Y1164" s="13">
        <v>0</v>
      </c>
    </row>
    <row r="1165" spans="1:25" x14ac:dyDescent="0.3">
      <c r="A1165" s="31" t="s">
        <v>2335</v>
      </c>
      <c r="B1165" s="31" t="s">
        <v>2336</v>
      </c>
      <c r="C1165" s="31" t="s">
        <v>20</v>
      </c>
      <c r="D1165" s="31" t="s">
        <v>53</v>
      </c>
      <c r="E1165" s="31">
        <v>197</v>
      </c>
      <c r="F1165" s="31">
        <v>55</v>
      </c>
      <c r="G1165" s="31">
        <v>19829.5</v>
      </c>
      <c r="H1165" s="31">
        <v>3906411.5</v>
      </c>
      <c r="I1165" s="32">
        <v>45785</v>
      </c>
      <c r="J1165" s="32">
        <v>45908</v>
      </c>
      <c r="K1165" s="31" t="s">
        <v>16</v>
      </c>
      <c r="L1165" s="33" t="s">
        <v>30</v>
      </c>
      <c r="M1165" s="13" t="str">
        <f>PROPER(TRIM(SUBSTITUTE(B1165,"###"," ")))</f>
        <v>Fire Plus</v>
      </c>
      <c r="N1165" s="13" t="str">
        <f>PROPER(TRIM(SUBSTITUTE(C1165,"###"," ")))</f>
        <v>Toys</v>
      </c>
      <c r="O1165" s="13" t="str">
        <f>PROPER(TRIM(SUBSTITUTE(D1165,"###"," ")))</f>
        <v>Abc Pvt Ltd</v>
      </c>
      <c r="P1165" s="13" t="str">
        <f t="shared" si="126"/>
        <v>Fire Plus</v>
      </c>
      <c r="Q1165" s="34" t="str">
        <f t="shared" si="127"/>
        <v>Toys</v>
      </c>
      <c r="R1165" s="13" t="str">
        <f t="shared" si="128"/>
        <v>Abc Pvt Ltd</v>
      </c>
      <c r="S1165" s="35">
        <f t="shared" si="129"/>
        <v>197</v>
      </c>
      <c r="T1165" s="35">
        <f t="shared" si="130"/>
        <v>55</v>
      </c>
      <c r="U1165" s="14">
        <f t="shared" si="131"/>
        <v>19829.5</v>
      </c>
      <c r="V1165" s="14">
        <f t="shared" si="132"/>
        <v>3906411.5</v>
      </c>
      <c r="W1165" s="13" t="str">
        <v>In Stock</v>
      </c>
      <c r="X1165" s="13" t="str">
        <v>No</v>
      </c>
      <c r="Y1165" s="13">
        <v>0</v>
      </c>
    </row>
    <row r="1166" spans="1:25" x14ac:dyDescent="0.3">
      <c r="A1166" s="31" t="s">
        <v>2337</v>
      </c>
      <c r="B1166" s="31" t="s">
        <v>2338</v>
      </c>
      <c r="C1166" s="31" t="s">
        <v>44</v>
      </c>
      <c r="D1166" s="31" t="s">
        <v>15</v>
      </c>
      <c r="E1166" s="31">
        <v>126</v>
      </c>
      <c r="F1166" s="31">
        <v>99</v>
      </c>
      <c r="G1166" s="31">
        <v>19888.580000000002</v>
      </c>
      <c r="H1166" s="31">
        <v>2505961.08</v>
      </c>
      <c r="I1166" s="32">
        <v>45752</v>
      </c>
      <c r="J1166" s="32">
        <v>45895</v>
      </c>
      <c r="K1166" s="31" t="s">
        <v>25</v>
      </c>
      <c r="L1166" s="33" t="s">
        <v>30</v>
      </c>
      <c r="M1166" s="13" t="str">
        <f>PROPER(TRIM(SUBSTITUTE(B1166,"###"," ")))</f>
        <v>Surface Max</v>
      </c>
      <c r="N1166" s="13" t="str">
        <f>PROPER(TRIM(SUBSTITUTE(C1166,"###"," ")))</f>
        <v>Groceries</v>
      </c>
      <c r="O1166" s="13" t="str">
        <f>PROPER(TRIM(SUBSTITUTE(D1166,"###"," ")))</f>
        <v>Global Traders</v>
      </c>
      <c r="P1166" s="13" t="str">
        <f t="shared" si="126"/>
        <v>Surface Max</v>
      </c>
      <c r="Q1166" s="34" t="str">
        <f t="shared" si="127"/>
        <v>Groceries</v>
      </c>
      <c r="R1166" s="13" t="str">
        <f t="shared" si="128"/>
        <v>Global Traders</v>
      </c>
      <c r="S1166" s="35">
        <f t="shared" si="129"/>
        <v>126</v>
      </c>
      <c r="T1166" s="35">
        <f t="shared" si="130"/>
        <v>99</v>
      </c>
      <c r="U1166" s="14">
        <f t="shared" si="131"/>
        <v>19888.580000000002</v>
      </c>
      <c r="V1166" s="14">
        <f t="shared" si="132"/>
        <v>2505961.08</v>
      </c>
      <c r="W1166" s="13" t="str">
        <v>In Stock</v>
      </c>
      <c r="X1166" s="13" t="str">
        <v>No</v>
      </c>
      <c r="Y1166" s="13">
        <v>0</v>
      </c>
    </row>
    <row r="1167" spans="1:25" x14ac:dyDescent="0.3">
      <c r="A1167" s="31" t="s">
        <v>2339</v>
      </c>
      <c r="B1167" s="31" t="s">
        <v>2340</v>
      </c>
      <c r="C1167" s="31" t="s">
        <v>20</v>
      </c>
      <c r="D1167" s="31" t="s">
        <v>41</v>
      </c>
      <c r="E1167" s="31">
        <v>95</v>
      </c>
      <c r="F1167" s="31">
        <v>52</v>
      </c>
      <c r="G1167" s="31">
        <v>16758.740000000002</v>
      </c>
      <c r="H1167" s="31">
        <v>1592080.3</v>
      </c>
      <c r="I1167" s="32">
        <v>45768</v>
      </c>
      <c r="J1167" s="32">
        <v>45871</v>
      </c>
      <c r="K1167" s="31" t="s">
        <v>29</v>
      </c>
      <c r="L1167" s="33" t="s">
        <v>33</v>
      </c>
      <c r="M1167" s="13" t="str">
        <f>PROPER(TRIM(SUBSTITUTE(B1167,"###"," ")))</f>
        <v>Animal Pro</v>
      </c>
      <c r="N1167" s="13" t="str">
        <f>PROPER(TRIM(SUBSTITUTE(C1167,"###"," ")))</f>
        <v>Toys</v>
      </c>
      <c r="O1167" s="13" t="str">
        <f>PROPER(TRIM(SUBSTITUTE(D1167,"###"," ")))</f>
        <v>Quickstock</v>
      </c>
      <c r="P1167" s="13" t="str">
        <f t="shared" si="126"/>
        <v>Animal Pro</v>
      </c>
      <c r="Q1167" s="34" t="str">
        <f t="shared" si="127"/>
        <v>Toys</v>
      </c>
      <c r="R1167" s="13" t="str">
        <f t="shared" si="128"/>
        <v>Quickstock</v>
      </c>
      <c r="S1167" s="35">
        <f t="shared" si="129"/>
        <v>95</v>
      </c>
      <c r="T1167" s="35">
        <f t="shared" si="130"/>
        <v>52</v>
      </c>
      <c r="U1167" s="14">
        <f t="shared" si="131"/>
        <v>16758.740000000002</v>
      </c>
      <c r="V1167" s="14">
        <f t="shared" si="132"/>
        <v>1592080.3</v>
      </c>
      <c r="W1167" s="13" t="str">
        <v>In Stock</v>
      </c>
      <c r="X1167" s="13" t="str">
        <v>No</v>
      </c>
      <c r="Y1167" s="13">
        <v>0</v>
      </c>
    </row>
    <row r="1168" spans="1:25" x14ac:dyDescent="0.3">
      <c r="A1168" s="31" t="s">
        <v>2341</v>
      </c>
      <c r="B1168" s="31" t="s">
        <v>2342</v>
      </c>
      <c r="C1168" s="31" t="s">
        <v>28</v>
      </c>
      <c r="D1168" s="31" t="s">
        <v>41</v>
      </c>
      <c r="E1168" s="31">
        <v>37</v>
      </c>
      <c r="F1168" s="31">
        <v>86</v>
      </c>
      <c r="G1168" s="31">
        <v>5110.03</v>
      </c>
      <c r="H1168" s="31">
        <v>189071.11</v>
      </c>
      <c r="I1168" s="32">
        <v>45830</v>
      </c>
      <c r="J1168" s="32">
        <v>45882</v>
      </c>
      <c r="K1168" s="31" t="s">
        <v>29</v>
      </c>
      <c r="L1168" s="33" t="s">
        <v>33</v>
      </c>
      <c r="M1168" s="13" t="str">
        <f>PROPER(TRIM(SUBSTITUTE(B1168,"###"," ")))</f>
        <v>Debate X</v>
      </c>
      <c r="N1168" s="13" t="str">
        <f>PROPER(TRIM(SUBSTITUTE(C1168,"###"," ")))</f>
        <v>Furniture</v>
      </c>
      <c r="O1168" s="13" t="str">
        <f>PROPER(TRIM(SUBSTITUTE(D1168,"###"," ")))</f>
        <v>Quickstock</v>
      </c>
      <c r="P1168" s="13" t="str">
        <f t="shared" si="126"/>
        <v>Debate X</v>
      </c>
      <c r="Q1168" s="34" t="str">
        <f t="shared" si="127"/>
        <v>Furniture</v>
      </c>
      <c r="R1168" s="13" t="str">
        <f t="shared" si="128"/>
        <v>Quickstock</v>
      </c>
      <c r="S1168" s="35">
        <f t="shared" si="129"/>
        <v>37</v>
      </c>
      <c r="T1168" s="35">
        <f t="shared" si="130"/>
        <v>86</v>
      </c>
      <c r="U1168" s="14">
        <f t="shared" si="131"/>
        <v>5110.03</v>
      </c>
      <c r="V1168" s="14">
        <f t="shared" si="132"/>
        <v>189071.11</v>
      </c>
      <c r="W1168" s="13" t="str">
        <v>Low Stock</v>
      </c>
      <c r="X1168" s="13" t="str">
        <v>Yes</v>
      </c>
      <c r="Y1168" s="13">
        <v>1</v>
      </c>
    </row>
    <row r="1169" spans="1:25" x14ac:dyDescent="0.3">
      <c r="A1169" s="31" t="s">
        <v>2343</v>
      </c>
      <c r="B1169" s="31" t="s">
        <v>452</v>
      </c>
      <c r="C1169" s="31" t="s">
        <v>40</v>
      </c>
      <c r="D1169" s="31" t="s">
        <v>45</v>
      </c>
      <c r="E1169" s="31">
        <v>122</v>
      </c>
      <c r="F1169" s="31">
        <v>35</v>
      </c>
      <c r="G1169" s="31">
        <v>4396.93</v>
      </c>
      <c r="H1169" s="31">
        <v>536425.46000000008</v>
      </c>
      <c r="I1169" s="32">
        <v>45717</v>
      </c>
      <c r="J1169" s="32">
        <v>45931</v>
      </c>
      <c r="K1169" s="31" t="s">
        <v>29</v>
      </c>
      <c r="L1169" s="33" t="s">
        <v>30</v>
      </c>
      <c r="M1169" s="13" t="str">
        <f>PROPER(TRIM(SUBSTITUTE(B1169,"###"," ")))</f>
        <v>Consider X</v>
      </c>
      <c r="N1169" s="13" t="str">
        <f>PROPER(TRIM(SUBSTITUTE(C1169,"###"," ")))</f>
        <v>Electronics</v>
      </c>
      <c r="O1169" s="13" t="str">
        <f>PROPER(TRIM(SUBSTITUTE(D1169,"###"," ")))</f>
        <v>Retailmart Inc</v>
      </c>
      <c r="P1169" s="13" t="str">
        <f t="shared" si="126"/>
        <v>Consider X</v>
      </c>
      <c r="Q1169" s="34" t="str">
        <f t="shared" si="127"/>
        <v>Electronics</v>
      </c>
      <c r="R1169" s="13" t="str">
        <f t="shared" si="128"/>
        <v>Retailmart Inc</v>
      </c>
      <c r="S1169" s="35">
        <f t="shared" si="129"/>
        <v>122</v>
      </c>
      <c r="T1169" s="35">
        <f t="shared" si="130"/>
        <v>35</v>
      </c>
      <c r="U1169" s="14">
        <f t="shared" si="131"/>
        <v>4396.93</v>
      </c>
      <c r="V1169" s="14">
        <f t="shared" si="132"/>
        <v>536425.46000000008</v>
      </c>
      <c r="W1169" s="13" t="str">
        <v>In Stock</v>
      </c>
      <c r="X1169" s="13" t="str">
        <v>No</v>
      </c>
      <c r="Y1169" s="13">
        <v>0</v>
      </c>
    </row>
    <row r="1170" spans="1:25" x14ac:dyDescent="0.3">
      <c r="A1170" s="31" t="s">
        <v>2344</v>
      </c>
      <c r="B1170" s="31" t="s">
        <v>2345</v>
      </c>
      <c r="C1170" s="31" t="s">
        <v>44</v>
      </c>
      <c r="D1170" s="31" t="s">
        <v>24</v>
      </c>
      <c r="E1170" s="31">
        <v>197</v>
      </c>
      <c r="F1170" s="31">
        <v>31</v>
      </c>
      <c r="G1170" s="31">
        <v>6504.43</v>
      </c>
      <c r="H1170" s="31">
        <v>1281372.71</v>
      </c>
      <c r="I1170" s="32">
        <v>45796</v>
      </c>
      <c r="J1170" s="32">
        <v>45900</v>
      </c>
      <c r="K1170" s="31" t="s">
        <v>57</v>
      </c>
      <c r="L1170" s="33" t="s">
        <v>30</v>
      </c>
      <c r="M1170" s="13" t="str">
        <f>PROPER(TRIM(SUBSTITUTE(B1170,"###"," ")))</f>
        <v>Provide Mini</v>
      </c>
      <c r="N1170" s="13" t="str">
        <f>PROPER(TRIM(SUBSTITUTE(C1170,"###"," ")))</f>
        <v>Groceries</v>
      </c>
      <c r="O1170" s="13" t="str">
        <f>PROPER(TRIM(SUBSTITUTE(D1170,"###"," ")))</f>
        <v>Omni Suppliers</v>
      </c>
      <c r="P1170" s="13" t="str">
        <f t="shared" si="126"/>
        <v>Provide Mini</v>
      </c>
      <c r="Q1170" s="34" t="str">
        <f t="shared" si="127"/>
        <v>Groceries</v>
      </c>
      <c r="R1170" s="13" t="str">
        <f t="shared" si="128"/>
        <v>Omni Suppliers</v>
      </c>
      <c r="S1170" s="35">
        <f t="shared" si="129"/>
        <v>197</v>
      </c>
      <c r="T1170" s="35">
        <f t="shared" si="130"/>
        <v>31</v>
      </c>
      <c r="U1170" s="14">
        <f t="shared" si="131"/>
        <v>6504.43</v>
      </c>
      <c r="V1170" s="14">
        <f t="shared" si="132"/>
        <v>1281372.71</v>
      </c>
      <c r="W1170" s="13" t="str">
        <v>In Stock</v>
      </c>
      <c r="X1170" s="13" t="str">
        <v>No</v>
      </c>
      <c r="Y1170" s="13">
        <v>0</v>
      </c>
    </row>
    <row r="1171" spans="1:25" x14ac:dyDescent="0.3">
      <c r="A1171" s="31" t="s">
        <v>2346</v>
      </c>
      <c r="B1171" s="31" t="s">
        <v>2152</v>
      </c>
      <c r="C1171" s="31" t="s">
        <v>14</v>
      </c>
      <c r="D1171" s="31" t="s">
        <v>24</v>
      </c>
      <c r="E1171" s="31">
        <v>86</v>
      </c>
      <c r="F1171" s="13"/>
      <c r="G1171" s="31">
        <v>2591.02</v>
      </c>
      <c r="H1171" s="31">
        <v>222827.72</v>
      </c>
      <c r="I1171" s="32">
        <v>45768</v>
      </c>
      <c r="J1171" s="32">
        <v>45878</v>
      </c>
      <c r="K1171" s="31" t="s">
        <v>54</v>
      </c>
      <c r="L1171" s="33" t="s">
        <v>58</v>
      </c>
      <c r="M1171" s="13" t="str">
        <f>PROPER(TRIM(SUBSTITUTE(B1171,"###"," ")))</f>
        <v>Successful Mini</v>
      </c>
      <c r="N1171" s="13" t="str">
        <f>PROPER(TRIM(SUBSTITUTE(C1171,"###"," ")))</f>
        <v>Clothing</v>
      </c>
      <c r="O1171" s="13" t="str">
        <f>PROPER(TRIM(SUBSTITUTE(D1171,"###"," ")))</f>
        <v>Omni Suppliers</v>
      </c>
      <c r="P1171" s="13" t="str">
        <f t="shared" si="126"/>
        <v>Successful Mini</v>
      </c>
      <c r="Q1171" s="34" t="str">
        <f t="shared" si="127"/>
        <v>Clothing</v>
      </c>
      <c r="R1171" s="13" t="str">
        <f t="shared" si="128"/>
        <v>Omni Suppliers</v>
      </c>
      <c r="S1171" s="35">
        <f t="shared" si="129"/>
        <v>86</v>
      </c>
      <c r="T1171" s="35">
        <f t="shared" si="130"/>
        <v>0</v>
      </c>
      <c r="U1171" s="14">
        <f t="shared" si="131"/>
        <v>2591.02</v>
      </c>
      <c r="V1171" s="14">
        <f t="shared" si="132"/>
        <v>222827.72</v>
      </c>
      <c r="W1171" s="13" t="str">
        <v>In Stock</v>
      </c>
      <c r="X1171" s="13" t="str">
        <v>No</v>
      </c>
      <c r="Y1171" s="13">
        <v>0</v>
      </c>
    </row>
    <row r="1172" spans="1:25" x14ac:dyDescent="0.3">
      <c r="A1172" s="31" t="s">
        <v>2347</v>
      </c>
      <c r="B1172" s="31" t="s">
        <v>2348</v>
      </c>
      <c r="C1172" s="31" t="s">
        <v>28</v>
      </c>
      <c r="D1172" s="31" t="s">
        <v>41</v>
      </c>
      <c r="E1172" s="31">
        <v>31</v>
      </c>
      <c r="F1172" s="31">
        <v>34</v>
      </c>
      <c r="G1172" s="31">
        <v>1933.66</v>
      </c>
      <c r="H1172" s="31">
        <v>59943.46</v>
      </c>
      <c r="I1172" s="32">
        <v>45818</v>
      </c>
      <c r="J1172" s="32">
        <v>45935</v>
      </c>
      <c r="K1172" s="31" t="s">
        <v>54</v>
      </c>
      <c r="L1172" s="33" t="s">
        <v>17</v>
      </c>
      <c r="M1172" s="13" t="str">
        <f>PROPER(TRIM(SUBSTITUTE(B1172,"###"," ")))</f>
        <v>Campaign Max</v>
      </c>
      <c r="N1172" s="13" t="str">
        <f>PROPER(TRIM(SUBSTITUTE(C1172,"###"," ")))</f>
        <v>Furniture</v>
      </c>
      <c r="O1172" s="13" t="str">
        <f>PROPER(TRIM(SUBSTITUTE(D1172,"###"," ")))</f>
        <v>Quickstock</v>
      </c>
      <c r="P1172" s="13" t="str">
        <f t="shared" si="126"/>
        <v>Campaign Max</v>
      </c>
      <c r="Q1172" s="34" t="str">
        <f t="shared" si="127"/>
        <v>Furniture</v>
      </c>
      <c r="R1172" s="13" t="str">
        <f t="shared" si="128"/>
        <v>Quickstock</v>
      </c>
      <c r="S1172" s="35">
        <f t="shared" si="129"/>
        <v>31</v>
      </c>
      <c r="T1172" s="35">
        <f t="shared" si="130"/>
        <v>34</v>
      </c>
      <c r="U1172" s="14">
        <f t="shared" si="131"/>
        <v>1933.66</v>
      </c>
      <c r="V1172" s="14">
        <f t="shared" si="132"/>
        <v>59943.46</v>
      </c>
      <c r="W1172" s="13" t="str">
        <v>Low Stock</v>
      </c>
      <c r="X1172" s="13" t="str">
        <v>Yes</v>
      </c>
      <c r="Y1172" s="13">
        <v>1</v>
      </c>
    </row>
    <row r="1173" spans="1:25" x14ac:dyDescent="0.3">
      <c r="A1173" s="31" t="s">
        <v>2349</v>
      </c>
      <c r="B1173" s="31" t="s">
        <v>2350</v>
      </c>
      <c r="C1173" s="31" t="s">
        <v>14</v>
      </c>
      <c r="D1173" s="31" t="s">
        <v>41</v>
      </c>
      <c r="E1173" s="31">
        <v>53</v>
      </c>
      <c r="F1173" s="13"/>
      <c r="G1173" s="31">
        <v>13013.27</v>
      </c>
      <c r="H1173" s="31">
        <v>689703.31</v>
      </c>
      <c r="I1173" s="32">
        <v>45736</v>
      </c>
      <c r="J1173" s="32">
        <v>45914</v>
      </c>
      <c r="K1173" s="31" t="s">
        <v>57</v>
      </c>
      <c r="L1173" s="33" t="s">
        <v>17</v>
      </c>
      <c r="M1173" s="13" t="str">
        <f>PROPER(TRIM(SUBSTITUTE(B1173,"###"," ")))</f>
        <v>Seat Mini</v>
      </c>
      <c r="N1173" s="13" t="str">
        <f>PROPER(TRIM(SUBSTITUTE(C1173,"###"," ")))</f>
        <v>Clothing</v>
      </c>
      <c r="O1173" s="13" t="str">
        <f>PROPER(TRIM(SUBSTITUTE(D1173,"###"," ")))</f>
        <v>Quickstock</v>
      </c>
      <c r="P1173" s="13" t="str">
        <f t="shared" si="126"/>
        <v>Seat Mini</v>
      </c>
      <c r="Q1173" s="34" t="str">
        <f t="shared" si="127"/>
        <v>Clothing</v>
      </c>
      <c r="R1173" s="13" t="str">
        <f t="shared" si="128"/>
        <v>Quickstock</v>
      </c>
      <c r="S1173" s="35">
        <f t="shared" si="129"/>
        <v>53</v>
      </c>
      <c r="T1173" s="35">
        <f t="shared" si="130"/>
        <v>0</v>
      </c>
      <c r="U1173" s="14">
        <f t="shared" si="131"/>
        <v>13013.27</v>
      </c>
      <c r="V1173" s="14">
        <f t="shared" si="132"/>
        <v>689703.31</v>
      </c>
      <c r="W1173" s="13" t="str">
        <v>In Stock</v>
      </c>
      <c r="X1173" s="13" t="str">
        <v>No</v>
      </c>
      <c r="Y1173" s="13">
        <v>0</v>
      </c>
    </row>
    <row r="1174" spans="1:25" x14ac:dyDescent="0.3">
      <c r="A1174" s="31" t="s">
        <v>2351</v>
      </c>
      <c r="B1174" s="31" t="s">
        <v>2352</v>
      </c>
      <c r="C1174" s="31" t="s">
        <v>44</v>
      </c>
      <c r="D1174" s="31" t="s">
        <v>15</v>
      </c>
      <c r="E1174" s="31">
        <v>115</v>
      </c>
      <c r="F1174" s="31">
        <v>97</v>
      </c>
      <c r="G1174" s="31">
        <v>2408.46</v>
      </c>
      <c r="H1174" s="31">
        <v>276972.90000000002</v>
      </c>
      <c r="I1174" s="32">
        <v>45804</v>
      </c>
      <c r="J1174" s="32">
        <v>45918</v>
      </c>
      <c r="K1174" s="31" t="s">
        <v>25</v>
      </c>
      <c r="L1174" s="33" t="s">
        <v>30</v>
      </c>
      <c r="M1174" s="13" t="str">
        <f>PROPER(TRIM(SUBSTITUTE(B1174,"###"," ")))</f>
        <v>Sing Max</v>
      </c>
      <c r="N1174" s="13" t="str">
        <f>PROPER(TRIM(SUBSTITUTE(C1174,"###"," ")))</f>
        <v>Groceries</v>
      </c>
      <c r="O1174" s="13" t="str">
        <f>PROPER(TRIM(SUBSTITUTE(D1174,"###"," ")))</f>
        <v>Global Traders</v>
      </c>
      <c r="P1174" s="13" t="str">
        <f t="shared" si="126"/>
        <v>Sing Max</v>
      </c>
      <c r="Q1174" s="34" t="str">
        <f t="shared" si="127"/>
        <v>Groceries</v>
      </c>
      <c r="R1174" s="13" t="str">
        <f t="shared" si="128"/>
        <v>Global Traders</v>
      </c>
      <c r="S1174" s="35">
        <f t="shared" si="129"/>
        <v>115</v>
      </c>
      <c r="T1174" s="35">
        <f t="shared" si="130"/>
        <v>97</v>
      </c>
      <c r="U1174" s="14">
        <f t="shared" si="131"/>
        <v>2408.46</v>
      </c>
      <c r="V1174" s="14">
        <f t="shared" si="132"/>
        <v>276972.90000000002</v>
      </c>
      <c r="W1174" s="13" t="str">
        <v>In Stock</v>
      </c>
      <c r="X1174" s="13" t="str">
        <v>No</v>
      </c>
      <c r="Y1174" s="13">
        <v>0</v>
      </c>
    </row>
    <row r="1175" spans="1:25" x14ac:dyDescent="0.3">
      <c r="A1175" s="31" t="s">
        <v>2353</v>
      </c>
      <c r="B1175" s="31" t="s">
        <v>2354</v>
      </c>
      <c r="C1175" s="31" t="s">
        <v>20</v>
      </c>
      <c r="D1175" s="31" t="s">
        <v>45</v>
      </c>
      <c r="E1175" s="31">
        <v>30</v>
      </c>
      <c r="F1175" s="31">
        <v>36</v>
      </c>
      <c r="G1175" s="31">
        <v>11109.42</v>
      </c>
      <c r="H1175" s="31">
        <v>333282.59999999998</v>
      </c>
      <c r="I1175" s="32">
        <v>45851</v>
      </c>
      <c r="J1175" s="32">
        <v>45919</v>
      </c>
      <c r="K1175" s="31" t="s">
        <v>25</v>
      </c>
      <c r="L1175" s="33" t="s">
        <v>21</v>
      </c>
      <c r="M1175" s="13" t="str">
        <f>PROPER(TRIM(SUBSTITUTE(B1175,"###"," ")))</f>
        <v>Day Mini</v>
      </c>
      <c r="N1175" s="13" t="str">
        <f>PROPER(TRIM(SUBSTITUTE(C1175,"###"," ")))</f>
        <v>Toys</v>
      </c>
      <c r="O1175" s="13" t="str">
        <f>PROPER(TRIM(SUBSTITUTE(D1175,"###"," ")))</f>
        <v>Retailmart Inc</v>
      </c>
      <c r="P1175" s="13" t="str">
        <f t="shared" si="126"/>
        <v>Day Mini</v>
      </c>
      <c r="Q1175" s="34" t="str">
        <f t="shared" si="127"/>
        <v>Toys</v>
      </c>
      <c r="R1175" s="13" t="str">
        <f t="shared" si="128"/>
        <v>Retailmart Inc</v>
      </c>
      <c r="S1175" s="35">
        <f t="shared" si="129"/>
        <v>30</v>
      </c>
      <c r="T1175" s="35">
        <f t="shared" si="130"/>
        <v>36</v>
      </c>
      <c r="U1175" s="14">
        <f t="shared" si="131"/>
        <v>11109.42</v>
      </c>
      <c r="V1175" s="14">
        <f t="shared" si="132"/>
        <v>333282.59999999998</v>
      </c>
      <c r="W1175" s="13" t="str">
        <v>Low Stock</v>
      </c>
      <c r="X1175" s="13" t="str">
        <v>Yes</v>
      </c>
      <c r="Y1175" s="13">
        <v>1</v>
      </c>
    </row>
    <row r="1176" spans="1:25" x14ac:dyDescent="0.3">
      <c r="A1176" s="31" t="s">
        <v>2355</v>
      </c>
      <c r="B1176" s="31" t="s">
        <v>1329</v>
      </c>
      <c r="C1176" s="31" t="s">
        <v>40</v>
      </c>
      <c r="D1176" s="31" t="s">
        <v>24</v>
      </c>
      <c r="E1176" s="13"/>
      <c r="F1176" s="31">
        <v>81</v>
      </c>
      <c r="G1176" s="31">
        <v>10828.97</v>
      </c>
      <c r="H1176" s="13"/>
      <c r="I1176" s="32">
        <v>45833</v>
      </c>
      <c r="J1176" s="32">
        <v>45919</v>
      </c>
      <c r="K1176" s="31" t="s">
        <v>54</v>
      </c>
      <c r="L1176" s="33" t="s">
        <v>33</v>
      </c>
      <c r="M1176" s="13" t="str">
        <f>PROPER(TRIM(SUBSTITUTE(B1176,"###"," ")))</f>
        <v>Travel Max</v>
      </c>
      <c r="N1176" s="13" t="str">
        <f>PROPER(TRIM(SUBSTITUTE(C1176,"###"," ")))</f>
        <v>Electronics</v>
      </c>
      <c r="O1176" s="13" t="str">
        <f>PROPER(TRIM(SUBSTITUTE(D1176,"###"," ")))</f>
        <v>Omni Suppliers</v>
      </c>
      <c r="P1176" s="13" t="str">
        <f t="shared" si="126"/>
        <v>Travel Max</v>
      </c>
      <c r="Q1176" s="34" t="str">
        <f t="shared" si="127"/>
        <v>Electronics</v>
      </c>
      <c r="R1176" s="13" t="str">
        <f t="shared" si="128"/>
        <v>Omni Suppliers</v>
      </c>
      <c r="S1176" s="35">
        <f t="shared" si="129"/>
        <v>0</v>
      </c>
      <c r="T1176" s="35">
        <f t="shared" si="130"/>
        <v>81</v>
      </c>
      <c r="U1176" s="14">
        <f t="shared" si="131"/>
        <v>10828.97</v>
      </c>
      <c r="V1176" s="14">
        <f t="shared" si="132"/>
        <v>0</v>
      </c>
      <c r="W1176" s="13" t="str">
        <v>Out of Stock</v>
      </c>
      <c r="X1176" s="13" t="str">
        <v>Yes</v>
      </c>
      <c r="Y1176" s="13">
        <v>1</v>
      </c>
    </row>
    <row r="1177" spans="1:25" x14ac:dyDescent="0.3">
      <c r="A1177" s="31" t="s">
        <v>2356</v>
      </c>
      <c r="B1177" s="31" t="s">
        <v>2357</v>
      </c>
      <c r="C1177" s="31" t="s">
        <v>40</v>
      </c>
      <c r="D1177" s="31" t="s">
        <v>41</v>
      </c>
      <c r="E1177" s="31">
        <v>140</v>
      </c>
      <c r="F1177" s="31">
        <v>54</v>
      </c>
      <c r="G1177" s="31">
        <v>17980.82</v>
      </c>
      <c r="H1177" s="31">
        <v>2517314.7999999998</v>
      </c>
      <c r="I1177" s="32">
        <v>45823</v>
      </c>
      <c r="J1177" s="32">
        <v>45868</v>
      </c>
      <c r="K1177" s="13"/>
      <c r="L1177" s="33" t="s">
        <v>30</v>
      </c>
      <c r="M1177" s="13" t="str">
        <f>PROPER(TRIM(SUBSTITUTE(B1177,"###"," ")))</f>
        <v>Until Mini</v>
      </c>
      <c r="N1177" s="13" t="str">
        <f>PROPER(TRIM(SUBSTITUTE(C1177,"###"," ")))</f>
        <v>Electronics</v>
      </c>
      <c r="O1177" s="13" t="str">
        <f>PROPER(TRIM(SUBSTITUTE(D1177,"###"," ")))</f>
        <v>Quickstock</v>
      </c>
      <c r="P1177" s="13" t="str">
        <f t="shared" si="126"/>
        <v>Until Mini</v>
      </c>
      <c r="Q1177" s="34" t="str">
        <f t="shared" si="127"/>
        <v>Electronics</v>
      </c>
      <c r="R1177" s="13" t="str">
        <f t="shared" si="128"/>
        <v>Quickstock</v>
      </c>
      <c r="S1177" s="35">
        <f t="shared" si="129"/>
        <v>140</v>
      </c>
      <c r="T1177" s="35">
        <f t="shared" si="130"/>
        <v>54</v>
      </c>
      <c r="U1177" s="14">
        <f t="shared" si="131"/>
        <v>17980.82</v>
      </c>
      <c r="V1177" s="14">
        <f t="shared" si="132"/>
        <v>2517314.7999999998</v>
      </c>
      <c r="W1177" s="13" t="str">
        <v>In Stock</v>
      </c>
      <c r="X1177" s="13" t="str">
        <v>No</v>
      </c>
      <c r="Y1177" s="13">
        <v>0</v>
      </c>
    </row>
    <row r="1178" spans="1:25" x14ac:dyDescent="0.3">
      <c r="A1178" s="31" t="s">
        <v>2358</v>
      </c>
      <c r="B1178" s="31" t="s">
        <v>2359</v>
      </c>
      <c r="C1178" s="31" t="s">
        <v>28</v>
      </c>
      <c r="D1178" s="31" t="s">
        <v>53</v>
      </c>
      <c r="E1178" s="31">
        <v>152</v>
      </c>
      <c r="F1178" s="31">
        <v>41</v>
      </c>
      <c r="G1178" s="31">
        <v>13342.04</v>
      </c>
      <c r="H1178" s="31">
        <v>2027990.08</v>
      </c>
      <c r="I1178" s="32">
        <v>45699</v>
      </c>
      <c r="J1178" s="32">
        <v>45876</v>
      </c>
      <c r="K1178" s="31" t="s">
        <v>16</v>
      </c>
      <c r="L1178" s="33" t="s">
        <v>33</v>
      </c>
      <c r="M1178" s="13" t="str">
        <f>PROPER(TRIM(SUBSTITUTE(B1178,"###"," ")))</f>
        <v>Oil Max</v>
      </c>
      <c r="N1178" s="13" t="str">
        <f>PROPER(TRIM(SUBSTITUTE(C1178,"###"," ")))</f>
        <v>Furniture</v>
      </c>
      <c r="O1178" s="13" t="str">
        <f>PROPER(TRIM(SUBSTITUTE(D1178,"###"," ")))</f>
        <v>Abc Pvt Ltd</v>
      </c>
      <c r="P1178" s="13" t="str">
        <f t="shared" si="126"/>
        <v>Oil Max</v>
      </c>
      <c r="Q1178" s="34" t="str">
        <f t="shared" si="127"/>
        <v>Furniture</v>
      </c>
      <c r="R1178" s="13" t="str">
        <f t="shared" si="128"/>
        <v>Abc Pvt Ltd</v>
      </c>
      <c r="S1178" s="35">
        <f t="shared" si="129"/>
        <v>152</v>
      </c>
      <c r="T1178" s="35">
        <f t="shared" si="130"/>
        <v>41</v>
      </c>
      <c r="U1178" s="14">
        <f t="shared" si="131"/>
        <v>13342.04</v>
      </c>
      <c r="V1178" s="14">
        <f t="shared" si="132"/>
        <v>2027990.08</v>
      </c>
      <c r="W1178" s="13" t="str">
        <v>In Stock</v>
      </c>
      <c r="X1178" s="13" t="str">
        <v>No</v>
      </c>
      <c r="Y1178" s="13">
        <v>0</v>
      </c>
    </row>
    <row r="1179" spans="1:25" x14ac:dyDescent="0.3">
      <c r="A1179" s="31" t="s">
        <v>2360</v>
      </c>
      <c r="B1179" s="31" t="s">
        <v>2361</v>
      </c>
      <c r="C1179" s="31" t="s">
        <v>40</v>
      </c>
      <c r="D1179" s="31" t="s">
        <v>41</v>
      </c>
      <c r="E1179" s="31">
        <v>88</v>
      </c>
      <c r="F1179" s="31">
        <v>91</v>
      </c>
      <c r="G1179" s="31">
        <v>1944.56</v>
      </c>
      <c r="H1179" s="31">
        <v>171121.28</v>
      </c>
      <c r="I1179" s="32">
        <v>45710</v>
      </c>
      <c r="J1179" s="32">
        <v>45858</v>
      </c>
      <c r="K1179" s="31" t="s">
        <v>29</v>
      </c>
      <c r="L1179" s="33" t="s">
        <v>21</v>
      </c>
      <c r="M1179" s="13" t="str">
        <f>PROPER(TRIM(SUBSTITUTE(B1179,"###"," ")))</f>
        <v>Letter Pro</v>
      </c>
      <c r="N1179" s="13" t="str">
        <f>PROPER(TRIM(SUBSTITUTE(C1179,"###"," ")))</f>
        <v>Electronics</v>
      </c>
      <c r="O1179" s="13" t="str">
        <f>PROPER(TRIM(SUBSTITUTE(D1179,"###"," ")))</f>
        <v>Quickstock</v>
      </c>
      <c r="P1179" s="13" t="str">
        <f t="shared" si="126"/>
        <v>Letter Pro</v>
      </c>
      <c r="Q1179" s="34" t="str">
        <f t="shared" si="127"/>
        <v>Electronics</v>
      </c>
      <c r="R1179" s="13" t="str">
        <f t="shared" si="128"/>
        <v>Quickstock</v>
      </c>
      <c r="S1179" s="35">
        <f t="shared" si="129"/>
        <v>88</v>
      </c>
      <c r="T1179" s="35">
        <f t="shared" si="130"/>
        <v>91</v>
      </c>
      <c r="U1179" s="14">
        <f t="shared" si="131"/>
        <v>1944.56</v>
      </c>
      <c r="V1179" s="14">
        <f t="shared" si="132"/>
        <v>171121.28</v>
      </c>
      <c r="W1179" s="13" t="str">
        <v>Low Stock</v>
      </c>
      <c r="X1179" s="13" t="str">
        <v>Yes</v>
      </c>
      <c r="Y1179" s="13">
        <v>1</v>
      </c>
    </row>
    <row r="1180" spans="1:25" x14ac:dyDescent="0.3">
      <c r="A1180" s="31" t="s">
        <v>2362</v>
      </c>
      <c r="B1180" s="31" t="s">
        <v>2363</v>
      </c>
      <c r="C1180" s="31" t="s">
        <v>44</v>
      </c>
      <c r="D1180" s="31" t="s">
        <v>15</v>
      </c>
      <c r="E1180" s="31">
        <v>166</v>
      </c>
      <c r="F1180" s="13"/>
      <c r="G1180" s="31">
        <v>8909.8700000000008</v>
      </c>
      <c r="H1180" s="31">
        <v>1479038.42</v>
      </c>
      <c r="I1180" s="32">
        <v>45837</v>
      </c>
      <c r="J1180" s="32">
        <v>45901</v>
      </c>
      <c r="K1180" s="31" t="s">
        <v>25</v>
      </c>
      <c r="L1180" s="33" t="s">
        <v>58</v>
      </c>
      <c r="M1180" s="13" t="str">
        <f>PROPER(TRIM(SUBSTITUTE(B1180,"###"," ")))</f>
        <v>Focus Pro</v>
      </c>
      <c r="N1180" s="13" t="str">
        <f>PROPER(TRIM(SUBSTITUTE(C1180,"###"," ")))</f>
        <v>Groceries</v>
      </c>
      <c r="O1180" s="13" t="str">
        <f>PROPER(TRIM(SUBSTITUTE(D1180,"###"," ")))</f>
        <v>Global Traders</v>
      </c>
      <c r="P1180" s="13" t="str">
        <f t="shared" si="126"/>
        <v>Focus Pro</v>
      </c>
      <c r="Q1180" s="34" t="str">
        <f t="shared" si="127"/>
        <v>Groceries</v>
      </c>
      <c r="R1180" s="13" t="str">
        <f t="shared" si="128"/>
        <v>Global Traders</v>
      </c>
      <c r="S1180" s="35">
        <f t="shared" si="129"/>
        <v>166</v>
      </c>
      <c r="T1180" s="35">
        <f t="shared" si="130"/>
        <v>0</v>
      </c>
      <c r="U1180" s="14">
        <f t="shared" si="131"/>
        <v>8909.8700000000008</v>
      </c>
      <c r="V1180" s="14">
        <f t="shared" si="132"/>
        <v>1479038.4200000002</v>
      </c>
      <c r="W1180" s="13" t="str">
        <v>In Stock</v>
      </c>
      <c r="X1180" s="13" t="str">
        <v>No</v>
      </c>
      <c r="Y1180" s="13">
        <v>0</v>
      </c>
    </row>
    <row r="1181" spans="1:25" x14ac:dyDescent="0.3">
      <c r="A1181" s="31" t="s">
        <v>2364</v>
      </c>
      <c r="B1181" s="31" t="s">
        <v>2365</v>
      </c>
      <c r="C1181" s="31" t="s">
        <v>44</v>
      </c>
      <c r="D1181" s="31" t="s">
        <v>41</v>
      </c>
      <c r="E1181" s="31">
        <v>98</v>
      </c>
      <c r="F1181" s="31">
        <v>39</v>
      </c>
      <c r="G1181" s="31">
        <v>11675.15</v>
      </c>
      <c r="H1181" s="31">
        <v>1144164.7</v>
      </c>
      <c r="I1181" s="32">
        <v>45749</v>
      </c>
      <c r="J1181" s="32">
        <v>45866</v>
      </c>
      <c r="K1181" s="31" t="s">
        <v>46</v>
      </c>
      <c r="L1181" s="33" t="s">
        <v>21</v>
      </c>
      <c r="M1181" s="13" t="str">
        <f>PROPER(TRIM(SUBSTITUTE(B1181,"###"," ")))</f>
        <v>World Plus</v>
      </c>
      <c r="N1181" s="13" t="str">
        <f>PROPER(TRIM(SUBSTITUTE(C1181,"###"," ")))</f>
        <v>Groceries</v>
      </c>
      <c r="O1181" s="13" t="str">
        <f>PROPER(TRIM(SUBSTITUTE(D1181,"###"," ")))</f>
        <v>Quickstock</v>
      </c>
      <c r="P1181" s="13" t="str">
        <f t="shared" si="126"/>
        <v>World Plus</v>
      </c>
      <c r="Q1181" s="34" t="str">
        <f t="shared" si="127"/>
        <v>Groceries</v>
      </c>
      <c r="R1181" s="13" t="str">
        <f t="shared" si="128"/>
        <v>Quickstock</v>
      </c>
      <c r="S1181" s="35">
        <f t="shared" si="129"/>
        <v>98</v>
      </c>
      <c r="T1181" s="35">
        <f t="shared" si="130"/>
        <v>39</v>
      </c>
      <c r="U1181" s="14">
        <f t="shared" si="131"/>
        <v>11675.15</v>
      </c>
      <c r="V1181" s="14">
        <f t="shared" si="132"/>
        <v>1144164.7</v>
      </c>
      <c r="W1181" s="13" t="str">
        <v>In Stock</v>
      </c>
      <c r="X1181" s="13" t="str">
        <v>No</v>
      </c>
      <c r="Y1181" s="13">
        <v>0</v>
      </c>
    </row>
    <row r="1182" spans="1:25" x14ac:dyDescent="0.3">
      <c r="A1182" s="31" t="s">
        <v>2366</v>
      </c>
      <c r="B1182" s="31" t="s">
        <v>2367</v>
      </c>
      <c r="C1182" s="31" t="s">
        <v>20</v>
      </c>
      <c r="D1182" s="31" t="s">
        <v>24</v>
      </c>
      <c r="E1182" s="31">
        <v>126</v>
      </c>
      <c r="F1182" s="31">
        <v>77</v>
      </c>
      <c r="G1182" s="31">
        <v>9555.4</v>
      </c>
      <c r="H1182" s="31">
        <v>1203980.3999999999</v>
      </c>
      <c r="I1182" s="32">
        <v>45787</v>
      </c>
      <c r="J1182" s="32">
        <v>45881</v>
      </c>
      <c r="K1182" s="31" t="s">
        <v>16</v>
      </c>
      <c r="L1182" s="33" t="s">
        <v>58</v>
      </c>
      <c r="M1182" s="13" t="str">
        <f>PROPER(TRIM(SUBSTITUTE(B1182,"###"," ")))</f>
        <v>To Plus</v>
      </c>
      <c r="N1182" s="13" t="str">
        <f>PROPER(TRIM(SUBSTITUTE(C1182,"###"," ")))</f>
        <v>Toys</v>
      </c>
      <c r="O1182" s="13" t="str">
        <f>PROPER(TRIM(SUBSTITUTE(D1182,"###"," ")))</f>
        <v>Omni Suppliers</v>
      </c>
      <c r="P1182" s="13" t="str">
        <f t="shared" si="126"/>
        <v>To Plus</v>
      </c>
      <c r="Q1182" s="34" t="str">
        <f t="shared" si="127"/>
        <v>Toys</v>
      </c>
      <c r="R1182" s="13" t="str">
        <f t="shared" si="128"/>
        <v>Omni Suppliers</v>
      </c>
      <c r="S1182" s="35">
        <f t="shared" si="129"/>
        <v>126</v>
      </c>
      <c r="T1182" s="35">
        <f t="shared" si="130"/>
        <v>77</v>
      </c>
      <c r="U1182" s="14">
        <f t="shared" si="131"/>
        <v>9555.4</v>
      </c>
      <c r="V1182" s="14">
        <f t="shared" si="132"/>
        <v>1203980.3999999999</v>
      </c>
      <c r="W1182" s="13" t="str">
        <v>In Stock</v>
      </c>
      <c r="X1182" s="13" t="str">
        <v>No</v>
      </c>
      <c r="Y1182" s="13">
        <v>0</v>
      </c>
    </row>
    <row r="1183" spans="1:25" x14ac:dyDescent="0.3">
      <c r="A1183" s="31" t="s">
        <v>2369</v>
      </c>
      <c r="B1183" s="31" t="s">
        <v>1591</v>
      </c>
      <c r="C1183" s="31" t="s">
        <v>44</v>
      </c>
      <c r="D1183" s="31" t="s">
        <v>45</v>
      </c>
      <c r="E1183" s="31">
        <v>7</v>
      </c>
      <c r="F1183" s="31">
        <v>48</v>
      </c>
      <c r="G1183" s="31">
        <v>13908.34</v>
      </c>
      <c r="H1183" s="31">
        <v>97358.38</v>
      </c>
      <c r="I1183" s="32">
        <v>45820</v>
      </c>
      <c r="J1183" s="32">
        <v>45904</v>
      </c>
      <c r="K1183" s="31" t="s">
        <v>25</v>
      </c>
      <c r="L1183" s="33" t="s">
        <v>33</v>
      </c>
      <c r="M1183" s="13" t="str">
        <f>PROPER(TRIM(SUBSTITUTE(B1183,"###"," ")))</f>
        <v>Civil Plus</v>
      </c>
      <c r="N1183" s="13" t="str">
        <f>PROPER(TRIM(SUBSTITUTE(C1183,"###"," ")))</f>
        <v>Groceries</v>
      </c>
      <c r="O1183" s="13" t="str">
        <f>PROPER(TRIM(SUBSTITUTE(D1183,"###"," ")))</f>
        <v>Retailmart Inc</v>
      </c>
      <c r="P1183" s="13" t="str">
        <f t="shared" si="126"/>
        <v>Civil Plus</v>
      </c>
      <c r="Q1183" s="34" t="str">
        <f t="shared" si="127"/>
        <v>Groceries</v>
      </c>
      <c r="R1183" s="13" t="str">
        <f t="shared" si="128"/>
        <v>Retailmart Inc</v>
      </c>
      <c r="S1183" s="35">
        <f t="shared" si="129"/>
        <v>7</v>
      </c>
      <c r="T1183" s="35">
        <f t="shared" si="130"/>
        <v>48</v>
      </c>
      <c r="U1183" s="14">
        <f t="shared" si="131"/>
        <v>13908.34</v>
      </c>
      <c r="V1183" s="14">
        <f t="shared" si="132"/>
        <v>97358.38</v>
      </c>
      <c r="W1183" s="13" t="str">
        <v>Low Stock</v>
      </c>
      <c r="X1183" s="13" t="str">
        <v>Yes</v>
      </c>
      <c r="Y1183" s="13">
        <v>1</v>
      </c>
    </row>
    <row r="1184" spans="1:25" x14ac:dyDescent="0.3">
      <c r="A1184" s="31" t="s">
        <v>2371</v>
      </c>
      <c r="B1184" s="31" t="s">
        <v>2372</v>
      </c>
      <c r="C1184" s="31" t="s">
        <v>28</v>
      </c>
      <c r="D1184" s="31" t="s">
        <v>41</v>
      </c>
      <c r="E1184" s="31">
        <v>107</v>
      </c>
      <c r="F1184" s="31">
        <v>95</v>
      </c>
      <c r="G1184" s="31">
        <v>11474.22</v>
      </c>
      <c r="H1184" s="31">
        <v>1227741.54</v>
      </c>
      <c r="I1184" s="32">
        <v>45782</v>
      </c>
      <c r="J1184" s="32">
        <v>45922</v>
      </c>
      <c r="K1184" s="31" t="s">
        <v>46</v>
      </c>
      <c r="L1184" s="33" t="s">
        <v>33</v>
      </c>
      <c r="M1184" s="13" t="str">
        <f>PROPER(TRIM(SUBSTITUTE(B1184,"###"," ")))</f>
        <v>Season Plus</v>
      </c>
      <c r="N1184" s="13" t="str">
        <f>PROPER(TRIM(SUBSTITUTE(C1184,"###"," ")))</f>
        <v>Furniture</v>
      </c>
      <c r="O1184" s="13" t="str">
        <f>PROPER(TRIM(SUBSTITUTE(D1184,"###"," ")))</f>
        <v>Quickstock</v>
      </c>
      <c r="P1184" s="13" t="str">
        <f t="shared" si="126"/>
        <v>Season Plus</v>
      </c>
      <c r="Q1184" s="34" t="str">
        <f t="shared" si="127"/>
        <v>Furniture</v>
      </c>
      <c r="R1184" s="13" t="str">
        <f t="shared" si="128"/>
        <v>Quickstock</v>
      </c>
      <c r="S1184" s="35">
        <f t="shared" si="129"/>
        <v>107</v>
      </c>
      <c r="T1184" s="35">
        <f t="shared" si="130"/>
        <v>95</v>
      </c>
      <c r="U1184" s="14">
        <f t="shared" si="131"/>
        <v>11474.22</v>
      </c>
      <c r="V1184" s="14">
        <f t="shared" si="132"/>
        <v>1227741.54</v>
      </c>
      <c r="W1184" s="13" t="str">
        <v>In Stock</v>
      </c>
      <c r="X1184" s="13" t="str">
        <v>No</v>
      </c>
      <c r="Y1184" s="13">
        <v>0</v>
      </c>
    </row>
    <row r="1185" spans="1:25" x14ac:dyDescent="0.3">
      <c r="A1185" s="31" t="s">
        <v>2373</v>
      </c>
      <c r="B1185" s="31" t="s">
        <v>791</v>
      </c>
      <c r="C1185" s="31" t="s">
        <v>20</v>
      </c>
      <c r="D1185" s="31" t="s">
        <v>41</v>
      </c>
      <c r="E1185" s="31">
        <v>166</v>
      </c>
      <c r="F1185" s="31">
        <v>23</v>
      </c>
      <c r="G1185" s="31">
        <v>8547.4599999999991</v>
      </c>
      <c r="H1185" s="31">
        <v>1418878.36</v>
      </c>
      <c r="I1185" s="32">
        <v>45693</v>
      </c>
      <c r="J1185" s="32">
        <v>45854</v>
      </c>
      <c r="K1185" s="13"/>
      <c r="L1185" s="33" t="s">
        <v>17</v>
      </c>
      <c r="M1185" s="13" t="str">
        <f>PROPER(TRIM(SUBSTITUTE(B1185,"###"," ")))</f>
        <v>Police Max</v>
      </c>
      <c r="N1185" s="13" t="str">
        <f>PROPER(TRIM(SUBSTITUTE(C1185,"###"," ")))</f>
        <v>Toys</v>
      </c>
      <c r="O1185" s="13" t="str">
        <f>PROPER(TRIM(SUBSTITUTE(D1185,"###"," ")))</f>
        <v>Quickstock</v>
      </c>
      <c r="P1185" s="13" t="str">
        <f t="shared" si="126"/>
        <v>Police Max</v>
      </c>
      <c r="Q1185" s="34" t="str">
        <f t="shared" si="127"/>
        <v>Toys</v>
      </c>
      <c r="R1185" s="13" t="str">
        <f t="shared" si="128"/>
        <v>Quickstock</v>
      </c>
      <c r="S1185" s="35">
        <f t="shared" si="129"/>
        <v>166</v>
      </c>
      <c r="T1185" s="35">
        <f t="shared" si="130"/>
        <v>23</v>
      </c>
      <c r="U1185" s="14">
        <f t="shared" si="131"/>
        <v>8547.4599999999991</v>
      </c>
      <c r="V1185" s="14">
        <f t="shared" si="132"/>
        <v>1418878.3599999999</v>
      </c>
      <c r="W1185" s="13" t="str">
        <v>In Stock</v>
      </c>
      <c r="X1185" s="13" t="str">
        <v>No</v>
      </c>
      <c r="Y1185" s="13">
        <v>0</v>
      </c>
    </row>
    <row r="1186" spans="1:25" x14ac:dyDescent="0.3">
      <c r="A1186" s="31" t="s">
        <v>2374</v>
      </c>
      <c r="B1186" s="31" t="s">
        <v>1763</v>
      </c>
      <c r="C1186" s="31" t="s">
        <v>20</v>
      </c>
      <c r="D1186" s="31" t="s">
        <v>24</v>
      </c>
      <c r="E1186" s="31">
        <v>101</v>
      </c>
      <c r="F1186" s="31">
        <v>64</v>
      </c>
      <c r="G1186" s="31">
        <v>15617.94</v>
      </c>
      <c r="H1186" s="31">
        <v>1577411.94</v>
      </c>
      <c r="I1186" s="32">
        <v>45722</v>
      </c>
      <c r="J1186" s="32">
        <v>45893</v>
      </c>
      <c r="K1186" s="31" t="s">
        <v>16</v>
      </c>
      <c r="L1186" s="33" t="s">
        <v>33</v>
      </c>
      <c r="M1186" s="13" t="str">
        <f>PROPER(TRIM(SUBSTITUTE(B1186,"###"," ")))</f>
        <v>Majority Pro</v>
      </c>
      <c r="N1186" s="13" t="str">
        <f>PROPER(TRIM(SUBSTITUTE(C1186,"###"," ")))</f>
        <v>Toys</v>
      </c>
      <c r="O1186" s="13" t="str">
        <f>PROPER(TRIM(SUBSTITUTE(D1186,"###"," ")))</f>
        <v>Omni Suppliers</v>
      </c>
      <c r="P1186" s="13" t="str">
        <f t="shared" si="126"/>
        <v>Majority Pro</v>
      </c>
      <c r="Q1186" s="34" t="str">
        <f t="shared" si="127"/>
        <v>Toys</v>
      </c>
      <c r="R1186" s="13" t="str">
        <f t="shared" si="128"/>
        <v>Omni Suppliers</v>
      </c>
      <c r="S1186" s="35">
        <f t="shared" si="129"/>
        <v>101</v>
      </c>
      <c r="T1186" s="35">
        <f t="shared" si="130"/>
        <v>64</v>
      </c>
      <c r="U1186" s="14">
        <f t="shared" si="131"/>
        <v>15617.94</v>
      </c>
      <c r="V1186" s="14">
        <f t="shared" si="132"/>
        <v>1577411.94</v>
      </c>
      <c r="W1186" s="13" t="str">
        <v>In Stock</v>
      </c>
      <c r="X1186" s="13" t="str">
        <v>No</v>
      </c>
      <c r="Y1186" s="13">
        <v>0</v>
      </c>
    </row>
    <row r="1187" spans="1:25" x14ac:dyDescent="0.3">
      <c r="A1187" s="31" t="s">
        <v>2375</v>
      </c>
      <c r="B1187" s="31" t="s">
        <v>2376</v>
      </c>
      <c r="C1187" s="31" t="s">
        <v>40</v>
      </c>
      <c r="D1187" s="13"/>
      <c r="E1187" s="31">
        <v>184</v>
      </c>
      <c r="F1187" s="31">
        <v>71</v>
      </c>
      <c r="G1187" s="31">
        <v>9866.49</v>
      </c>
      <c r="H1187" s="31">
        <v>1815434.16</v>
      </c>
      <c r="I1187" s="32">
        <v>45813</v>
      </c>
      <c r="J1187" s="32">
        <v>45876</v>
      </c>
      <c r="K1187" s="31" t="s">
        <v>16</v>
      </c>
      <c r="L1187" s="33" t="s">
        <v>21</v>
      </c>
      <c r="M1187" s="13" t="str">
        <f>PROPER(TRIM(SUBSTITUTE(B1187,"###"," ")))</f>
        <v>Control Lite</v>
      </c>
      <c r="N1187" s="13" t="str">
        <f>PROPER(TRIM(SUBSTITUTE(C1187,"###"," ")))</f>
        <v>Electronics</v>
      </c>
      <c r="O1187" s="13" t="str">
        <f>PROPER(TRIM(SUBSTITUTE(D1187,"###"," ")))</f>
        <v/>
      </c>
      <c r="P1187" s="13" t="str">
        <f t="shared" si="126"/>
        <v>Control Lite</v>
      </c>
      <c r="Q1187" s="34" t="str">
        <f t="shared" si="127"/>
        <v>Electronics</v>
      </c>
      <c r="R1187" s="13" t="str">
        <f t="shared" si="128"/>
        <v>Others</v>
      </c>
      <c r="S1187" s="35">
        <f t="shared" si="129"/>
        <v>184</v>
      </c>
      <c r="T1187" s="35">
        <f t="shared" si="130"/>
        <v>71</v>
      </c>
      <c r="U1187" s="14">
        <f t="shared" si="131"/>
        <v>9866.49</v>
      </c>
      <c r="V1187" s="14">
        <f t="shared" si="132"/>
        <v>1815434.16</v>
      </c>
      <c r="W1187" s="13" t="str">
        <v>In Stock</v>
      </c>
      <c r="X1187" s="13" t="str">
        <v>No</v>
      </c>
      <c r="Y1187" s="13">
        <v>0</v>
      </c>
    </row>
    <row r="1188" spans="1:25" x14ac:dyDescent="0.3">
      <c r="A1188" s="31" t="s">
        <v>2378</v>
      </c>
      <c r="B1188" s="31" t="s">
        <v>2379</v>
      </c>
      <c r="C1188" s="31" t="s">
        <v>40</v>
      </c>
      <c r="D1188" s="31" t="s">
        <v>41</v>
      </c>
      <c r="E1188" s="31">
        <v>114</v>
      </c>
      <c r="F1188" s="13"/>
      <c r="G1188" s="31">
        <v>5996.61</v>
      </c>
      <c r="H1188" s="31">
        <v>683613.53999999992</v>
      </c>
      <c r="I1188" s="32">
        <v>45806</v>
      </c>
      <c r="J1188" s="32">
        <v>45925</v>
      </c>
      <c r="K1188" s="31" t="s">
        <v>29</v>
      </c>
      <c r="L1188" s="33" t="s">
        <v>33</v>
      </c>
      <c r="M1188" s="13" t="str">
        <f>PROPER(TRIM(SUBSTITUTE(B1188,"###"," ")))</f>
        <v>Four Max</v>
      </c>
      <c r="N1188" s="13" t="str">
        <f>PROPER(TRIM(SUBSTITUTE(C1188,"###"," ")))</f>
        <v>Electronics</v>
      </c>
      <c r="O1188" s="13" t="str">
        <f>PROPER(TRIM(SUBSTITUTE(D1188,"###"," ")))</f>
        <v>Quickstock</v>
      </c>
      <c r="P1188" s="13" t="str">
        <f t="shared" si="126"/>
        <v>Four Max</v>
      </c>
      <c r="Q1188" s="34" t="str">
        <f t="shared" si="127"/>
        <v>Electronics</v>
      </c>
      <c r="R1188" s="13" t="str">
        <f t="shared" si="128"/>
        <v>Quickstock</v>
      </c>
      <c r="S1188" s="35">
        <f t="shared" si="129"/>
        <v>114</v>
      </c>
      <c r="T1188" s="35">
        <f t="shared" si="130"/>
        <v>0</v>
      </c>
      <c r="U1188" s="14">
        <f t="shared" si="131"/>
        <v>5996.61</v>
      </c>
      <c r="V1188" s="14">
        <f t="shared" si="132"/>
        <v>683613.53999999992</v>
      </c>
      <c r="W1188" s="13" t="str">
        <v>In Stock</v>
      </c>
      <c r="X1188" s="13" t="str">
        <v>No</v>
      </c>
      <c r="Y1188" s="13">
        <v>0</v>
      </c>
    </row>
    <row r="1189" spans="1:25" x14ac:dyDescent="0.3">
      <c r="A1189" s="31" t="s">
        <v>2380</v>
      </c>
      <c r="B1189" s="31" t="s">
        <v>2381</v>
      </c>
      <c r="C1189" s="31" t="s">
        <v>44</v>
      </c>
      <c r="D1189" s="31" t="s">
        <v>24</v>
      </c>
      <c r="E1189" s="31">
        <v>155</v>
      </c>
      <c r="F1189" s="31">
        <v>28</v>
      </c>
      <c r="G1189" s="31">
        <v>1766.34</v>
      </c>
      <c r="H1189" s="31">
        <v>273782.7</v>
      </c>
      <c r="I1189" s="32">
        <v>45760</v>
      </c>
      <c r="J1189" s="32">
        <v>45927</v>
      </c>
      <c r="K1189" s="31" t="s">
        <v>29</v>
      </c>
      <c r="L1189" s="33" t="s">
        <v>30</v>
      </c>
      <c r="M1189" s="13" t="str">
        <f>PROPER(TRIM(SUBSTITUTE(B1189,"###"," ")))</f>
        <v>And Lite</v>
      </c>
      <c r="N1189" s="13" t="str">
        <f>PROPER(TRIM(SUBSTITUTE(C1189,"###"," ")))</f>
        <v>Groceries</v>
      </c>
      <c r="O1189" s="13" t="str">
        <f>PROPER(TRIM(SUBSTITUTE(D1189,"###"," ")))</f>
        <v>Omni Suppliers</v>
      </c>
      <c r="P1189" s="13" t="str">
        <f t="shared" si="126"/>
        <v>And Lite</v>
      </c>
      <c r="Q1189" s="34" t="str">
        <f t="shared" si="127"/>
        <v>Groceries</v>
      </c>
      <c r="R1189" s="13" t="str">
        <f t="shared" si="128"/>
        <v>Omni Suppliers</v>
      </c>
      <c r="S1189" s="35">
        <f t="shared" si="129"/>
        <v>155</v>
      </c>
      <c r="T1189" s="35">
        <f t="shared" si="130"/>
        <v>28</v>
      </c>
      <c r="U1189" s="14">
        <f t="shared" si="131"/>
        <v>1766.34</v>
      </c>
      <c r="V1189" s="14">
        <f t="shared" si="132"/>
        <v>273782.7</v>
      </c>
      <c r="W1189" s="13" t="str">
        <v>In Stock</v>
      </c>
      <c r="X1189" s="13" t="str">
        <v>No</v>
      </c>
      <c r="Y1189" s="13">
        <v>0</v>
      </c>
    </row>
    <row r="1190" spans="1:25" x14ac:dyDescent="0.3">
      <c r="A1190" s="31" t="s">
        <v>2382</v>
      </c>
      <c r="B1190" s="31" t="s">
        <v>2383</v>
      </c>
      <c r="C1190" s="31" t="s">
        <v>14</v>
      </c>
      <c r="D1190" s="31" t="s">
        <v>45</v>
      </c>
      <c r="E1190" s="31">
        <v>38</v>
      </c>
      <c r="F1190" s="31">
        <v>70</v>
      </c>
      <c r="G1190" s="31">
        <v>11732.47</v>
      </c>
      <c r="H1190" s="31">
        <v>445833.86</v>
      </c>
      <c r="I1190" s="32">
        <v>45851</v>
      </c>
      <c r="J1190" s="32">
        <v>45891</v>
      </c>
      <c r="K1190" s="31" t="s">
        <v>54</v>
      </c>
      <c r="L1190" s="33" t="s">
        <v>33</v>
      </c>
      <c r="M1190" s="13" t="str">
        <f>PROPER(TRIM(SUBSTITUTE(B1190,"###"," ")))</f>
        <v>Camera Lite</v>
      </c>
      <c r="N1190" s="13" t="str">
        <f>PROPER(TRIM(SUBSTITUTE(C1190,"###"," ")))</f>
        <v>Clothing</v>
      </c>
      <c r="O1190" s="13" t="str">
        <f>PROPER(TRIM(SUBSTITUTE(D1190,"###"," ")))</f>
        <v>Retailmart Inc</v>
      </c>
      <c r="P1190" s="13" t="str">
        <f t="shared" si="126"/>
        <v>Camera Lite</v>
      </c>
      <c r="Q1190" s="34" t="str">
        <f t="shared" si="127"/>
        <v>Clothing</v>
      </c>
      <c r="R1190" s="13" t="str">
        <f t="shared" si="128"/>
        <v>Retailmart Inc</v>
      </c>
      <c r="S1190" s="35">
        <f t="shared" si="129"/>
        <v>38</v>
      </c>
      <c r="T1190" s="35">
        <f t="shared" si="130"/>
        <v>70</v>
      </c>
      <c r="U1190" s="14">
        <f t="shared" si="131"/>
        <v>11732.47</v>
      </c>
      <c r="V1190" s="14">
        <f t="shared" si="132"/>
        <v>445833.86</v>
      </c>
      <c r="W1190" s="13" t="str">
        <v>Low Stock</v>
      </c>
      <c r="X1190" s="13" t="str">
        <v>Yes</v>
      </c>
      <c r="Y1190" s="13">
        <v>1</v>
      </c>
    </row>
    <row r="1191" spans="1:25" x14ac:dyDescent="0.3">
      <c r="A1191" s="31" t="s">
        <v>2384</v>
      </c>
      <c r="B1191" s="31" t="s">
        <v>2385</v>
      </c>
      <c r="C1191" s="31" t="s">
        <v>44</v>
      </c>
      <c r="D1191" s="31" t="s">
        <v>24</v>
      </c>
      <c r="E1191" s="13"/>
      <c r="F1191" s="31">
        <v>45</v>
      </c>
      <c r="G1191" s="31">
        <v>5948.52</v>
      </c>
      <c r="H1191" s="13"/>
      <c r="I1191" s="32">
        <v>45680</v>
      </c>
      <c r="J1191" s="32">
        <v>45904</v>
      </c>
      <c r="K1191" s="31" t="s">
        <v>54</v>
      </c>
      <c r="L1191" s="33" t="s">
        <v>17</v>
      </c>
      <c r="M1191" s="13" t="str">
        <f>PROPER(TRIM(SUBSTITUTE(B1191,"###"," ")))</f>
        <v>Stand Max</v>
      </c>
      <c r="N1191" s="13" t="str">
        <f>PROPER(TRIM(SUBSTITUTE(C1191,"###"," ")))</f>
        <v>Groceries</v>
      </c>
      <c r="O1191" s="13" t="str">
        <f>PROPER(TRIM(SUBSTITUTE(D1191,"###"," ")))</f>
        <v>Omni Suppliers</v>
      </c>
      <c r="P1191" s="13" t="str">
        <f t="shared" si="126"/>
        <v>Stand Max</v>
      </c>
      <c r="Q1191" s="34" t="str">
        <f t="shared" si="127"/>
        <v>Groceries</v>
      </c>
      <c r="R1191" s="13" t="str">
        <f t="shared" si="128"/>
        <v>Omni Suppliers</v>
      </c>
      <c r="S1191" s="35">
        <f t="shared" si="129"/>
        <v>0</v>
      </c>
      <c r="T1191" s="35">
        <f t="shared" si="130"/>
        <v>45</v>
      </c>
      <c r="U1191" s="14">
        <f t="shared" si="131"/>
        <v>5948.52</v>
      </c>
      <c r="V1191" s="14">
        <f t="shared" si="132"/>
        <v>0</v>
      </c>
      <c r="W1191" s="13" t="str">
        <v>Out of Stock</v>
      </c>
      <c r="X1191" s="13" t="str">
        <v>Yes</v>
      </c>
      <c r="Y1191" s="13">
        <v>1</v>
      </c>
    </row>
    <row r="1192" spans="1:25" x14ac:dyDescent="0.3">
      <c r="A1192" s="31" t="s">
        <v>2386</v>
      </c>
      <c r="B1192" s="31" t="s">
        <v>2387</v>
      </c>
      <c r="C1192" s="31" t="s">
        <v>28</v>
      </c>
      <c r="D1192" s="31" t="s">
        <v>24</v>
      </c>
      <c r="E1192" s="31">
        <v>170</v>
      </c>
      <c r="F1192" s="31">
        <v>38</v>
      </c>
      <c r="G1192" s="31">
        <v>13801.74</v>
      </c>
      <c r="H1192" s="31">
        <v>2346295.7999999998</v>
      </c>
      <c r="I1192" s="32">
        <v>45846</v>
      </c>
      <c r="J1192" s="32">
        <v>45884</v>
      </c>
      <c r="K1192" s="31" t="s">
        <v>16</v>
      </c>
      <c r="L1192" s="33" t="s">
        <v>58</v>
      </c>
      <c r="M1192" s="13" t="str">
        <f>PROPER(TRIM(SUBSTITUTE(B1192,"###"," ")))</f>
        <v>Scene Mini</v>
      </c>
      <c r="N1192" s="13" t="str">
        <f>PROPER(TRIM(SUBSTITUTE(C1192,"###"," ")))</f>
        <v>Furniture</v>
      </c>
      <c r="O1192" s="13" t="str">
        <f>PROPER(TRIM(SUBSTITUTE(D1192,"###"," ")))</f>
        <v>Omni Suppliers</v>
      </c>
      <c r="P1192" s="13" t="str">
        <f t="shared" si="126"/>
        <v>Scene Mini</v>
      </c>
      <c r="Q1192" s="34" t="str">
        <f t="shared" si="127"/>
        <v>Furniture</v>
      </c>
      <c r="R1192" s="13" t="str">
        <f t="shared" si="128"/>
        <v>Omni Suppliers</v>
      </c>
      <c r="S1192" s="35">
        <f t="shared" si="129"/>
        <v>170</v>
      </c>
      <c r="T1192" s="35">
        <f t="shared" si="130"/>
        <v>38</v>
      </c>
      <c r="U1192" s="14">
        <f t="shared" si="131"/>
        <v>13801.74</v>
      </c>
      <c r="V1192" s="14">
        <f t="shared" si="132"/>
        <v>2346295.7999999998</v>
      </c>
      <c r="W1192" s="13" t="str">
        <v>In Stock</v>
      </c>
      <c r="X1192" s="13" t="str">
        <v>No</v>
      </c>
      <c r="Y1192" s="13">
        <v>0</v>
      </c>
    </row>
    <row r="1193" spans="1:25" x14ac:dyDescent="0.3">
      <c r="A1193" s="31" t="s">
        <v>2388</v>
      </c>
      <c r="B1193" s="31" t="s">
        <v>2389</v>
      </c>
      <c r="C1193" s="31" t="s">
        <v>44</v>
      </c>
      <c r="D1193" s="31" t="s">
        <v>45</v>
      </c>
      <c r="E1193" s="31">
        <v>115</v>
      </c>
      <c r="F1193" s="31">
        <v>61</v>
      </c>
      <c r="G1193" s="31">
        <v>3120.69</v>
      </c>
      <c r="H1193" s="31">
        <v>358879.35</v>
      </c>
      <c r="I1193" s="32">
        <v>45695</v>
      </c>
      <c r="J1193" s="32">
        <v>45867</v>
      </c>
      <c r="K1193" s="13"/>
      <c r="L1193" s="33" t="s">
        <v>30</v>
      </c>
      <c r="M1193" s="13" t="str">
        <f>PROPER(TRIM(SUBSTITUTE(B1193,"###"," ")))</f>
        <v>Reality Max</v>
      </c>
      <c r="N1193" s="13" t="str">
        <f>PROPER(TRIM(SUBSTITUTE(C1193,"###"," ")))</f>
        <v>Groceries</v>
      </c>
      <c r="O1193" s="13" t="str">
        <f>PROPER(TRIM(SUBSTITUTE(D1193,"###"," ")))</f>
        <v>Retailmart Inc</v>
      </c>
      <c r="P1193" s="13" t="str">
        <f t="shared" si="126"/>
        <v>Reality Max</v>
      </c>
      <c r="Q1193" s="34" t="str">
        <f t="shared" si="127"/>
        <v>Groceries</v>
      </c>
      <c r="R1193" s="13" t="str">
        <f t="shared" si="128"/>
        <v>Retailmart Inc</v>
      </c>
      <c r="S1193" s="35">
        <f t="shared" si="129"/>
        <v>115</v>
      </c>
      <c r="T1193" s="35">
        <f t="shared" si="130"/>
        <v>61</v>
      </c>
      <c r="U1193" s="14">
        <f t="shared" si="131"/>
        <v>3120.69</v>
      </c>
      <c r="V1193" s="14">
        <f t="shared" si="132"/>
        <v>358879.35000000003</v>
      </c>
      <c r="W1193" s="13" t="str">
        <v>In Stock</v>
      </c>
      <c r="X1193" s="13" t="str">
        <v>No</v>
      </c>
      <c r="Y1193" s="13">
        <v>0</v>
      </c>
    </row>
    <row r="1194" spans="1:25" x14ac:dyDescent="0.3">
      <c r="A1194" s="31" t="s">
        <v>2391</v>
      </c>
      <c r="B1194" s="31" t="s">
        <v>2392</v>
      </c>
      <c r="C1194" s="31" t="s">
        <v>20</v>
      </c>
      <c r="D1194" s="31" t="s">
        <v>45</v>
      </c>
      <c r="E1194" s="31">
        <v>102</v>
      </c>
      <c r="F1194" s="31">
        <v>80</v>
      </c>
      <c r="G1194" s="31">
        <v>19931.48</v>
      </c>
      <c r="H1194" s="31">
        <v>2033010.96</v>
      </c>
      <c r="I1194" s="32">
        <v>45688</v>
      </c>
      <c r="J1194" s="32">
        <v>45874</v>
      </c>
      <c r="K1194" s="13"/>
      <c r="L1194" s="33" t="s">
        <v>21</v>
      </c>
      <c r="M1194" s="13" t="str">
        <f>PROPER(TRIM(SUBSTITUTE(B1194,"###"," ")))</f>
        <v>Modern Pro</v>
      </c>
      <c r="N1194" s="13" t="str">
        <f>PROPER(TRIM(SUBSTITUTE(C1194,"###"," ")))</f>
        <v>Toys</v>
      </c>
      <c r="O1194" s="13" t="str">
        <f>PROPER(TRIM(SUBSTITUTE(D1194,"###"," ")))</f>
        <v>Retailmart Inc</v>
      </c>
      <c r="P1194" s="13" t="str">
        <f t="shared" si="126"/>
        <v>Modern Pro</v>
      </c>
      <c r="Q1194" s="34" t="str">
        <f t="shared" si="127"/>
        <v>Toys</v>
      </c>
      <c r="R1194" s="13" t="str">
        <f t="shared" si="128"/>
        <v>Retailmart Inc</v>
      </c>
      <c r="S1194" s="35">
        <f t="shared" si="129"/>
        <v>102</v>
      </c>
      <c r="T1194" s="35">
        <f t="shared" si="130"/>
        <v>80</v>
      </c>
      <c r="U1194" s="14">
        <f t="shared" si="131"/>
        <v>19931.48</v>
      </c>
      <c r="V1194" s="14">
        <f t="shared" si="132"/>
        <v>2033010.96</v>
      </c>
      <c r="W1194" s="13" t="str">
        <v>In Stock</v>
      </c>
      <c r="X1194" s="13" t="str">
        <v>No</v>
      </c>
      <c r="Y1194" s="13">
        <v>0</v>
      </c>
    </row>
    <row r="1195" spans="1:25" x14ac:dyDescent="0.3">
      <c r="A1195" s="31" t="s">
        <v>2393</v>
      </c>
      <c r="B1195" s="31" t="s">
        <v>2394</v>
      </c>
      <c r="C1195" s="31" t="s">
        <v>40</v>
      </c>
      <c r="D1195" s="31" t="s">
        <v>15</v>
      </c>
      <c r="E1195" s="31">
        <v>101</v>
      </c>
      <c r="F1195" s="31">
        <v>31</v>
      </c>
      <c r="G1195" s="31">
        <v>7204.5</v>
      </c>
      <c r="H1195" s="31">
        <v>727654.5</v>
      </c>
      <c r="I1195" s="32">
        <v>45705</v>
      </c>
      <c r="J1195" s="32">
        <v>45934</v>
      </c>
      <c r="K1195" s="31" t="s">
        <v>57</v>
      </c>
      <c r="L1195" s="33" t="s">
        <v>58</v>
      </c>
      <c r="M1195" s="13" t="str">
        <f>PROPER(TRIM(SUBSTITUTE(B1195,"###"," ")))</f>
        <v>Market X</v>
      </c>
      <c r="N1195" s="13" t="str">
        <f>PROPER(TRIM(SUBSTITUTE(C1195,"###"," ")))</f>
        <v>Electronics</v>
      </c>
      <c r="O1195" s="13" t="str">
        <f>PROPER(TRIM(SUBSTITUTE(D1195,"###"," ")))</f>
        <v>Global Traders</v>
      </c>
      <c r="P1195" s="13" t="str">
        <f t="shared" si="126"/>
        <v>Market X</v>
      </c>
      <c r="Q1195" s="34" t="str">
        <f t="shared" si="127"/>
        <v>Electronics</v>
      </c>
      <c r="R1195" s="13" t="str">
        <f t="shared" si="128"/>
        <v>Global Traders</v>
      </c>
      <c r="S1195" s="35">
        <f t="shared" si="129"/>
        <v>101</v>
      </c>
      <c r="T1195" s="35">
        <f t="shared" si="130"/>
        <v>31</v>
      </c>
      <c r="U1195" s="14">
        <f t="shared" si="131"/>
        <v>7204.5</v>
      </c>
      <c r="V1195" s="14">
        <f t="shared" si="132"/>
        <v>727654.5</v>
      </c>
      <c r="W1195" s="13" t="str">
        <v>In Stock</v>
      </c>
      <c r="X1195" s="13" t="str">
        <v>No</v>
      </c>
      <c r="Y1195" s="13">
        <v>0</v>
      </c>
    </row>
    <row r="1196" spans="1:25" x14ac:dyDescent="0.3">
      <c r="A1196" s="31" t="s">
        <v>2395</v>
      </c>
      <c r="B1196" s="31" t="s">
        <v>2396</v>
      </c>
      <c r="C1196" s="31" t="s">
        <v>40</v>
      </c>
      <c r="D1196" s="31" t="s">
        <v>41</v>
      </c>
      <c r="E1196" s="13"/>
      <c r="F1196" s="31">
        <v>65</v>
      </c>
      <c r="G1196" s="31">
        <v>14661.15</v>
      </c>
      <c r="H1196" s="13"/>
      <c r="I1196" s="32">
        <v>45788</v>
      </c>
      <c r="J1196" s="32">
        <v>45871</v>
      </c>
      <c r="K1196" s="13"/>
      <c r="L1196" s="33" t="s">
        <v>17</v>
      </c>
      <c r="M1196" s="13" t="str">
        <f>PROPER(TRIM(SUBSTITUTE(B1196,"###"," ")))</f>
        <v>Why Plus</v>
      </c>
      <c r="N1196" s="13" t="str">
        <f>PROPER(TRIM(SUBSTITUTE(C1196,"###"," ")))</f>
        <v>Electronics</v>
      </c>
      <c r="O1196" s="13" t="str">
        <f>PROPER(TRIM(SUBSTITUTE(D1196,"###"," ")))</f>
        <v>Quickstock</v>
      </c>
      <c r="P1196" s="13" t="str">
        <f t="shared" si="126"/>
        <v>Why Plus</v>
      </c>
      <c r="Q1196" s="34" t="str">
        <f t="shared" si="127"/>
        <v>Electronics</v>
      </c>
      <c r="R1196" s="13" t="str">
        <f t="shared" si="128"/>
        <v>Quickstock</v>
      </c>
      <c r="S1196" s="35">
        <f t="shared" si="129"/>
        <v>0</v>
      </c>
      <c r="T1196" s="35">
        <f t="shared" si="130"/>
        <v>65</v>
      </c>
      <c r="U1196" s="14">
        <f t="shared" si="131"/>
        <v>14661.15</v>
      </c>
      <c r="V1196" s="14">
        <f t="shared" si="132"/>
        <v>0</v>
      </c>
      <c r="W1196" s="13" t="str">
        <v>Out of Stock</v>
      </c>
      <c r="X1196" s="13" t="str">
        <v>Yes</v>
      </c>
      <c r="Y1196" s="13">
        <v>1</v>
      </c>
    </row>
    <row r="1197" spans="1:25" x14ac:dyDescent="0.3">
      <c r="A1197" s="31" t="s">
        <v>2399</v>
      </c>
      <c r="B1197" s="31" t="s">
        <v>2400</v>
      </c>
      <c r="C1197" s="31" t="s">
        <v>28</v>
      </c>
      <c r="D1197" s="31" t="s">
        <v>15</v>
      </c>
      <c r="E1197" s="31">
        <v>48</v>
      </c>
      <c r="F1197" s="31">
        <v>26</v>
      </c>
      <c r="G1197" s="31">
        <v>9110.9599999999991</v>
      </c>
      <c r="H1197" s="31">
        <v>437326.08000000002</v>
      </c>
      <c r="I1197" s="32">
        <v>45792</v>
      </c>
      <c r="J1197" s="32">
        <v>45894</v>
      </c>
      <c r="K1197" s="31" t="s">
        <v>54</v>
      </c>
      <c r="L1197" s="33" t="s">
        <v>58</v>
      </c>
      <c r="M1197" s="13" t="str">
        <f>PROPER(TRIM(SUBSTITUTE(B1197,"###"," ")))</f>
        <v>Only X</v>
      </c>
      <c r="N1197" s="13" t="str">
        <f>PROPER(TRIM(SUBSTITUTE(C1197,"###"," ")))</f>
        <v>Furniture</v>
      </c>
      <c r="O1197" s="13" t="str">
        <f>PROPER(TRIM(SUBSTITUTE(D1197,"###"," ")))</f>
        <v>Global Traders</v>
      </c>
      <c r="P1197" s="13" t="str">
        <f t="shared" si="126"/>
        <v>Only X</v>
      </c>
      <c r="Q1197" s="34" t="str">
        <f t="shared" si="127"/>
        <v>Furniture</v>
      </c>
      <c r="R1197" s="13" t="str">
        <f t="shared" si="128"/>
        <v>Global Traders</v>
      </c>
      <c r="S1197" s="35">
        <f t="shared" si="129"/>
        <v>48</v>
      </c>
      <c r="T1197" s="35">
        <f t="shared" si="130"/>
        <v>26</v>
      </c>
      <c r="U1197" s="14">
        <f t="shared" si="131"/>
        <v>9110.9599999999991</v>
      </c>
      <c r="V1197" s="14">
        <f t="shared" si="132"/>
        <v>437326.07999999996</v>
      </c>
      <c r="W1197" s="13" t="str">
        <v>In Stock</v>
      </c>
      <c r="X1197" s="13" t="str">
        <v>No</v>
      </c>
      <c r="Y1197" s="13">
        <v>0</v>
      </c>
    </row>
    <row r="1198" spans="1:25" x14ac:dyDescent="0.3">
      <c r="A1198" s="31" t="s">
        <v>2402</v>
      </c>
      <c r="B1198" s="31" t="s">
        <v>701</v>
      </c>
      <c r="C1198" s="31" t="s">
        <v>28</v>
      </c>
      <c r="D1198" s="13"/>
      <c r="E1198" s="31">
        <v>110</v>
      </c>
      <c r="F1198" s="31">
        <v>76</v>
      </c>
      <c r="G1198" s="31">
        <v>7587.89</v>
      </c>
      <c r="H1198" s="31">
        <v>834667.9</v>
      </c>
      <c r="I1198" s="32">
        <v>45733</v>
      </c>
      <c r="J1198" s="32">
        <v>45858</v>
      </c>
      <c r="K1198" s="13"/>
      <c r="L1198" s="33" t="s">
        <v>30</v>
      </c>
      <c r="M1198" s="13" t="str">
        <f>PROPER(TRIM(SUBSTITUTE(B1198,"###"," ")))</f>
        <v>Which Max</v>
      </c>
      <c r="N1198" s="13" t="str">
        <f>PROPER(TRIM(SUBSTITUTE(C1198,"###"," ")))</f>
        <v>Furniture</v>
      </c>
      <c r="O1198" s="13" t="str">
        <f>PROPER(TRIM(SUBSTITUTE(D1198,"###"," ")))</f>
        <v/>
      </c>
      <c r="P1198" s="13" t="str">
        <f t="shared" si="126"/>
        <v>Which Max</v>
      </c>
      <c r="Q1198" s="34" t="str">
        <f t="shared" si="127"/>
        <v>Furniture</v>
      </c>
      <c r="R1198" s="13" t="str">
        <f t="shared" si="128"/>
        <v>Others</v>
      </c>
      <c r="S1198" s="35">
        <f t="shared" si="129"/>
        <v>110</v>
      </c>
      <c r="T1198" s="35">
        <f t="shared" si="130"/>
        <v>76</v>
      </c>
      <c r="U1198" s="14">
        <f t="shared" si="131"/>
        <v>7587.89</v>
      </c>
      <c r="V1198" s="14">
        <f t="shared" si="132"/>
        <v>834667.9</v>
      </c>
      <c r="W1198" s="13" t="str">
        <v>In Stock</v>
      </c>
      <c r="X1198" s="13" t="str">
        <v>No</v>
      </c>
      <c r="Y1198" s="13">
        <v>0</v>
      </c>
    </row>
    <row r="1199" spans="1:25" x14ac:dyDescent="0.3">
      <c r="A1199" s="31" t="s">
        <v>2403</v>
      </c>
      <c r="B1199" s="31" t="s">
        <v>2404</v>
      </c>
      <c r="C1199" s="31" t="s">
        <v>28</v>
      </c>
      <c r="D1199" s="31" t="s">
        <v>41</v>
      </c>
      <c r="E1199" s="31">
        <v>163</v>
      </c>
      <c r="F1199" s="31">
        <v>33</v>
      </c>
      <c r="G1199" s="31">
        <v>3280.36</v>
      </c>
      <c r="H1199" s="31">
        <v>534698.68000000005</v>
      </c>
      <c r="I1199" s="32">
        <v>45748</v>
      </c>
      <c r="J1199" s="32">
        <v>45904</v>
      </c>
      <c r="K1199" s="31" t="s">
        <v>46</v>
      </c>
      <c r="L1199" s="33" t="s">
        <v>33</v>
      </c>
      <c r="M1199" s="13" t="str">
        <f>PROPER(TRIM(SUBSTITUTE(B1199,"###"," ")))</f>
        <v>Wonder Lite</v>
      </c>
      <c r="N1199" s="13" t="str">
        <f>PROPER(TRIM(SUBSTITUTE(C1199,"###"," ")))</f>
        <v>Furniture</v>
      </c>
      <c r="O1199" s="13" t="str">
        <f>PROPER(TRIM(SUBSTITUTE(D1199,"###"," ")))</f>
        <v>Quickstock</v>
      </c>
      <c r="P1199" s="13" t="str">
        <f t="shared" si="126"/>
        <v>Wonder Lite</v>
      </c>
      <c r="Q1199" s="34" t="str">
        <f t="shared" si="127"/>
        <v>Furniture</v>
      </c>
      <c r="R1199" s="13" t="str">
        <f t="shared" si="128"/>
        <v>Quickstock</v>
      </c>
      <c r="S1199" s="35">
        <f t="shared" si="129"/>
        <v>163</v>
      </c>
      <c r="T1199" s="35">
        <f t="shared" si="130"/>
        <v>33</v>
      </c>
      <c r="U1199" s="14">
        <f t="shared" si="131"/>
        <v>3280.36</v>
      </c>
      <c r="V1199" s="14">
        <f t="shared" si="132"/>
        <v>534698.68000000005</v>
      </c>
      <c r="W1199" s="13" t="str">
        <v>In Stock</v>
      </c>
      <c r="X1199" s="13" t="str">
        <v>No</v>
      </c>
      <c r="Y1199" s="13">
        <v>0</v>
      </c>
    </row>
    <row r="1200" spans="1:25" x14ac:dyDescent="0.3">
      <c r="A1200" s="31" t="s">
        <v>2405</v>
      </c>
      <c r="B1200" s="31" t="s">
        <v>2406</v>
      </c>
      <c r="C1200" s="31" t="s">
        <v>14</v>
      </c>
      <c r="D1200" s="31" t="s">
        <v>53</v>
      </c>
      <c r="E1200" s="31">
        <v>91</v>
      </c>
      <c r="F1200" s="31">
        <v>36</v>
      </c>
      <c r="G1200" s="31">
        <v>2171.4299999999998</v>
      </c>
      <c r="H1200" s="31">
        <v>197600.13</v>
      </c>
      <c r="I1200" s="32">
        <v>45782</v>
      </c>
      <c r="J1200" s="32">
        <v>45941</v>
      </c>
      <c r="K1200" s="31" t="s">
        <v>16</v>
      </c>
      <c r="L1200" s="33" t="s">
        <v>17</v>
      </c>
      <c r="M1200" s="13" t="str">
        <f>PROPER(TRIM(SUBSTITUTE(B1200,"###"," ")))</f>
        <v>Want Lite</v>
      </c>
      <c r="N1200" s="13" t="str">
        <f>PROPER(TRIM(SUBSTITUTE(C1200,"###"," ")))</f>
        <v>Clothing</v>
      </c>
      <c r="O1200" s="13" t="str">
        <f>PROPER(TRIM(SUBSTITUTE(D1200,"###"," ")))</f>
        <v>Abc Pvt Ltd</v>
      </c>
      <c r="P1200" s="13" t="str">
        <f t="shared" si="126"/>
        <v>Want Lite</v>
      </c>
      <c r="Q1200" s="34" t="str">
        <f t="shared" si="127"/>
        <v>Clothing</v>
      </c>
      <c r="R1200" s="13" t="str">
        <f t="shared" si="128"/>
        <v>Abc Pvt Ltd</v>
      </c>
      <c r="S1200" s="35">
        <f t="shared" si="129"/>
        <v>91</v>
      </c>
      <c r="T1200" s="35">
        <f t="shared" si="130"/>
        <v>36</v>
      </c>
      <c r="U1200" s="14">
        <f t="shared" si="131"/>
        <v>2171.4299999999998</v>
      </c>
      <c r="V1200" s="14">
        <f t="shared" si="132"/>
        <v>197600.12999999998</v>
      </c>
      <c r="W1200" s="13" t="str">
        <v>In Stock</v>
      </c>
      <c r="X1200" s="13" t="str">
        <v>No</v>
      </c>
      <c r="Y1200" s="13">
        <v>0</v>
      </c>
    </row>
    <row r="1201" spans="1:25" x14ac:dyDescent="0.3">
      <c r="A1201" s="31" t="s">
        <v>2407</v>
      </c>
      <c r="B1201" s="31" t="s">
        <v>611</v>
      </c>
      <c r="C1201" s="31" t="s">
        <v>20</v>
      </c>
      <c r="D1201" s="31" t="s">
        <v>41</v>
      </c>
      <c r="E1201" s="31">
        <v>157</v>
      </c>
      <c r="F1201" s="31">
        <v>64</v>
      </c>
      <c r="G1201" s="31">
        <v>2347.17</v>
      </c>
      <c r="H1201" s="31">
        <v>368505.69</v>
      </c>
      <c r="I1201" s="32">
        <v>45816</v>
      </c>
      <c r="J1201" s="32">
        <v>45909</v>
      </c>
      <c r="K1201" s="31" t="s">
        <v>16</v>
      </c>
      <c r="L1201" s="33" t="s">
        <v>21</v>
      </c>
      <c r="M1201" s="13" t="str">
        <f>PROPER(TRIM(SUBSTITUTE(B1201,"###"," ")))</f>
        <v>Industry Mini</v>
      </c>
      <c r="N1201" s="13" t="str">
        <f>PROPER(TRIM(SUBSTITUTE(C1201,"###"," ")))</f>
        <v>Toys</v>
      </c>
      <c r="O1201" s="13" t="str">
        <f>PROPER(TRIM(SUBSTITUTE(D1201,"###"," ")))</f>
        <v>Quickstock</v>
      </c>
      <c r="P1201" s="13" t="str">
        <f t="shared" si="126"/>
        <v>Industry Mini</v>
      </c>
      <c r="Q1201" s="34" t="str">
        <f t="shared" si="127"/>
        <v>Toys</v>
      </c>
      <c r="R1201" s="13" t="str">
        <f t="shared" si="128"/>
        <v>Quickstock</v>
      </c>
      <c r="S1201" s="35">
        <f t="shared" si="129"/>
        <v>157</v>
      </c>
      <c r="T1201" s="35">
        <f t="shared" si="130"/>
        <v>64</v>
      </c>
      <c r="U1201" s="14">
        <f t="shared" si="131"/>
        <v>2347.17</v>
      </c>
      <c r="V1201" s="14">
        <f t="shared" si="132"/>
        <v>368505.69</v>
      </c>
      <c r="W1201" s="13" t="str">
        <v>In Stock</v>
      </c>
      <c r="X1201" s="13" t="str">
        <v>No</v>
      </c>
      <c r="Y1201" s="13">
        <v>0</v>
      </c>
    </row>
    <row r="1202" spans="1:25" x14ac:dyDescent="0.3">
      <c r="A1202" s="31" t="s">
        <v>2408</v>
      </c>
      <c r="B1202" s="31" t="s">
        <v>1657</v>
      </c>
      <c r="C1202" s="31" t="s">
        <v>40</v>
      </c>
      <c r="D1202" s="31" t="s">
        <v>15</v>
      </c>
      <c r="E1202" s="31">
        <v>101</v>
      </c>
      <c r="F1202" s="31">
        <v>66</v>
      </c>
      <c r="G1202" s="31">
        <v>12347.74</v>
      </c>
      <c r="H1202" s="31">
        <v>1247121.74</v>
      </c>
      <c r="I1202" s="32">
        <v>45767</v>
      </c>
      <c r="J1202" s="32">
        <v>45900</v>
      </c>
      <c r="K1202" s="31" t="s">
        <v>57</v>
      </c>
      <c r="L1202" s="33" t="s">
        <v>58</v>
      </c>
      <c r="M1202" s="13" t="str">
        <f>PROPER(TRIM(SUBSTITUTE(B1202,"###"," ")))</f>
        <v>Establish Plus</v>
      </c>
      <c r="N1202" s="13" t="str">
        <f>PROPER(TRIM(SUBSTITUTE(C1202,"###"," ")))</f>
        <v>Electronics</v>
      </c>
      <c r="O1202" s="13" t="str">
        <f>PROPER(TRIM(SUBSTITUTE(D1202,"###"," ")))</f>
        <v>Global Traders</v>
      </c>
      <c r="P1202" s="13" t="str">
        <f t="shared" si="126"/>
        <v>Establish Plus</v>
      </c>
      <c r="Q1202" s="34" t="str">
        <f t="shared" si="127"/>
        <v>Electronics</v>
      </c>
      <c r="R1202" s="13" t="str">
        <f t="shared" si="128"/>
        <v>Global Traders</v>
      </c>
      <c r="S1202" s="35">
        <f t="shared" si="129"/>
        <v>101</v>
      </c>
      <c r="T1202" s="35">
        <f t="shared" si="130"/>
        <v>66</v>
      </c>
      <c r="U1202" s="14">
        <f t="shared" si="131"/>
        <v>12347.74</v>
      </c>
      <c r="V1202" s="14">
        <f t="shared" si="132"/>
        <v>1247121.74</v>
      </c>
      <c r="W1202" s="13" t="str">
        <v>In Stock</v>
      </c>
      <c r="X1202" s="13" t="str">
        <v>No</v>
      </c>
      <c r="Y1202" s="13">
        <v>0</v>
      </c>
    </row>
    <row r="1203" spans="1:25" x14ac:dyDescent="0.3">
      <c r="A1203" s="31" t="s">
        <v>2409</v>
      </c>
      <c r="B1203" s="31" t="s">
        <v>2410</v>
      </c>
      <c r="C1203" s="31" t="s">
        <v>28</v>
      </c>
      <c r="D1203" s="31" t="s">
        <v>53</v>
      </c>
      <c r="E1203" s="31">
        <v>165</v>
      </c>
      <c r="F1203" s="31">
        <v>83</v>
      </c>
      <c r="G1203" s="31">
        <v>16283.78</v>
      </c>
      <c r="H1203" s="31">
        <v>2686823.7</v>
      </c>
      <c r="I1203" s="32">
        <v>45756</v>
      </c>
      <c r="J1203" s="32">
        <v>45882</v>
      </c>
      <c r="K1203" s="31" t="s">
        <v>25</v>
      </c>
      <c r="L1203" s="33" t="s">
        <v>21</v>
      </c>
      <c r="M1203" s="13" t="str">
        <f>PROPER(TRIM(SUBSTITUTE(B1203,"###"," ")))</f>
        <v>Five Mini</v>
      </c>
      <c r="N1203" s="13" t="str">
        <f>PROPER(TRIM(SUBSTITUTE(C1203,"###"," ")))</f>
        <v>Furniture</v>
      </c>
      <c r="O1203" s="13" t="str">
        <f>PROPER(TRIM(SUBSTITUTE(D1203,"###"," ")))</f>
        <v>Abc Pvt Ltd</v>
      </c>
      <c r="P1203" s="13" t="str">
        <f t="shared" si="126"/>
        <v>Five Mini</v>
      </c>
      <c r="Q1203" s="34" t="str">
        <f t="shared" si="127"/>
        <v>Furniture</v>
      </c>
      <c r="R1203" s="13" t="str">
        <f t="shared" si="128"/>
        <v>Abc Pvt Ltd</v>
      </c>
      <c r="S1203" s="35">
        <f t="shared" si="129"/>
        <v>165</v>
      </c>
      <c r="T1203" s="35">
        <f t="shared" si="130"/>
        <v>83</v>
      </c>
      <c r="U1203" s="14">
        <f t="shared" si="131"/>
        <v>16283.78</v>
      </c>
      <c r="V1203" s="14">
        <f t="shared" si="132"/>
        <v>2686823.7</v>
      </c>
      <c r="W1203" s="13" t="str">
        <v>In Stock</v>
      </c>
      <c r="X1203" s="13" t="str">
        <v>No</v>
      </c>
      <c r="Y1203" s="13">
        <v>0</v>
      </c>
    </row>
    <row r="1204" spans="1:25" x14ac:dyDescent="0.3">
      <c r="A1204" s="31" t="s">
        <v>2411</v>
      </c>
      <c r="B1204" s="31" t="s">
        <v>2412</v>
      </c>
      <c r="C1204" s="31" t="s">
        <v>44</v>
      </c>
      <c r="D1204" s="31" t="s">
        <v>15</v>
      </c>
      <c r="E1204" s="31">
        <v>6</v>
      </c>
      <c r="F1204" s="31">
        <v>41</v>
      </c>
      <c r="G1204" s="31">
        <v>2750.34</v>
      </c>
      <c r="H1204" s="31">
        <v>16502.04</v>
      </c>
      <c r="I1204" s="32">
        <v>45761</v>
      </c>
      <c r="J1204" s="32">
        <v>45934</v>
      </c>
      <c r="K1204" s="31" t="s">
        <v>16</v>
      </c>
      <c r="L1204" s="33" t="s">
        <v>58</v>
      </c>
      <c r="M1204" s="13" t="str">
        <f>PROPER(TRIM(SUBSTITUTE(B1204,"###"," ")))</f>
        <v>Office Plus</v>
      </c>
      <c r="N1204" s="13" t="str">
        <f>PROPER(TRIM(SUBSTITUTE(C1204,"###"," ")))</f>
        <v>Groceries</v>
      </c>
      <c r="O1204" s="13" t="str">
        <f>PROPER(TRIM(SUBSTITUTE(D1204,"###"," ")))</f>
        <v>Global Traders</v>
      </c>
      <c r="P1204" s="13" t="str">
        <f t="shared" si="126"/>
        <v>Office Plus</v>
      </c>
      <c r="Q1204" s="34" t="str">
        <f t="shared" si="127"/>
        <v>Groceries</v>
      </c>
      <c r="R1204" s="13" t="str">
        <f t="shared" si="128"/>
        <v>Global Traders</v>
      </c>
      <c r="S1204" s="35">
        <f t="shared" si="129"/>
        <v>6</v>
      </c>
      <c r="T1204" s="35">
        <f t="shared" si="130"/>
        <v>41</v>
      </c>
      <c r="U1204" s="14">
        <f t="shared" si="131"/>
        <v>2750.34</v>
      </c>
      <c r="V1204" s="14">
        <f t="shared" si="132"/>
        <v>16502.04</v>
      </c>
      <c r="W1204" s="13" t="str">
        <v>Low Stock</v>
      </c>
      <c r="X1204" s="13" t="str">
        <v>Yes</v>
      </c>
      <c r="Y1204" s="13">
        <v>1</v>
      </c>
    </row>
    <row r="1205" spans="1:25" x14ac:dyDescent="0.3">
      <c r="A1205" s="31" t="s">
        <v>2413</v>
      </c>
      <c r="B1205" s="31" t="s">
        <v>2414</v>
      </c>
      <c r="C1205" s="31" t="s">
        <v>28</v>
      </c>
      <c r="D1205" s="31" t="s">
        <v>24</v>
      </c>
      <c r="E1205" s="31">
        <v>73</v>
      </c>
      <c r="F1205" s="31">
        <v>29</v>
      </c>
      <c r="G1205" s="31">
        <v>5286.29</v>
      </c>
      <c r="H1205" s="31">
        <v>385899.17</v>
      </c>
      <c r="I1205" s="32">
        <v>45702</v>
      </c>
      <c r="J1205" s="32">
        <v>45856</v>
      </c>
      <c r="K1205" s="31" t="s">
        <v>29</v>
      </c>
      <c r="L1205" s="33" t="s">
        <v>17</v>
      </c>
      <c r="M1205" s="13" t="str">
        <f>PROPER(TRIM(SUBSTITUTE(B1205,"###"," ")))</f>
        <v>Raise X</v>
      </c>
      <c r="N1205" s="13" t="str">
        <f>PROPER(TRIM(SUBSTITUTE(C1205,"###"," ")))</f>
        <v>Furniture</v>
      </c>
      <c r="O1205" s="13" t="str">
        <f>PROPER(TRIM(SUBSTITUTE(D1205,"###"," ")))</f>
        <v>Omni Suppliers</v>
      </c>
      <c r="P1205" s="13" t="str">
        <f t="shared" si="126"/>
        <v>Raise X</v>
      </c>
      <c r="Q1205" s="34" t="str">
        <f t="shared" si="127"/>
        <v>Furniture</v>
      </c>
      <c r="R1205" s="13" t="str">
        <f t="shared" si="128"/>
        <v>Omni Suppliers</v>
      </c>
      <c r="S1205" s="35">
        <f t="shared" si="129"/>
        <v>73</v>
      </c>
      <c r="T1205" s="35">
        <f t="shared" si="130"/>
        <v>29</v>
      </c>
      <c r="U1205" s="14">
        <f t="shared" si="131"/>
        <v>5286.29</v>
      </c>
      <c r="V1205" s="14">
        <f t="shared" si="132"/>
        <v>385899.17</v>
      </c>
      <c r="W1205" s="13" t="str">
        <v>In Stock</v>
      </c>
      <c r="X1205" s="13" t="str">
        <v>No</v>
      </c>
      <c r="Y1205" s="13">
        <v>0</v>
      </c>
    </row>
    <row r="1206" spans="1:25" x14ac:dyDescent="0.3">
      <c r="A1206" s="31" t="s">
        <v>2415</v>
      </c>
      <c r="B1206" s="31" t="s">
        <v>779</v>
      </c>
      <c r="C1206" s="31" t="s">
        <v>40</v>
      </c>
      <c r="D1206" s="31" t="s">
        <v>24</v>
      </c>
      <c r="E1206" s="31">
        <v>124</v>
      </c>
      <c r="F1206" s="31">
        <v>69</v>
      </c>
      <c r="G1206" s="31">
        <v>8059.16</v>
      </c>
      <c r="H1206" s="31">
        <v>999335.84</v>
      </c>
      <c r="I1206" s="32">
        <v>45837</v>
      </c>
      <c r="J1206" s="32">
        <v>45922</v>
      </c>
      <c r="K1206" s="13"/>
      <c r="L1206" s="33" t="s">
        <v>17</v>
      </c>
      <c r="M1206" s="13" t="str">
        <f>PROPER(TRIM(SUBSTITUTE(B1206,"###"," ")))</f>
        <v>Pattern Max</v>
      </c>
      <c r="N1206" s="13" t="str">
        <f>PROPER(TRIM(SUBSTITUTE(C1206,"###"," ")))</f>
        <v>Electronics</v>
      </c>
      <c r="O1206" s="13" t="str">
        <f>PROPER(TRIM(SUBSTITUTE(D1206,"###"," ")))</f>
        <v>Omni Suppliers</v>
      </c>
      <c r="P1206" s="13" t="str">
        <f t="shared" si="126"/>
        <v>Pattern Max</v>
      </c>
      <c r="Q1206" s="34" t="str">
        <f t="shared" si="127"/>
        <v>Electronics</v>
      </c>
      <c r="R1206" s="13" t="str">
        <f t="shared" si="128"/>
        <v>Omni Suppliers</v>
      </c>
      <c r="S1206" s="35">
        <f t="shared" si="129"/>
        <v>124</v>
      </c>
      <c r="T1206" s="35">
        <f t="shared" si="130"/>
        <v>69</v>
      </c>
      <c r="U1206" s="14">
        <f t="shared" si="131"/>
        <v>8059.16</v>
      </c>
      <c r="V1206" s="14">
        <f t="shared" si="132"/>
        <v>999335.84</v>
      </c>
      <c r="W1206" s="13" t="str">
        <v>In Stock</v>
      </c>
      <c r="X1206" s="13" t="str">
        <v>No</v>
      </c>
      <c r="Y1206" s="13">
        <v>0</v>
      </c>
    </row>
    <row r="1207" spans="1:25" x14ac:dyDescent="0.3">
      <c r="A1207" s="31" t="s">
        <v>2416</v>
      </c>
      <c r="B1207" s="31" t="s">
        <v>2417</v>
      </c>
      <c r="C1207" s="31" t="s">
        <v>40</v>
      </c>
      <c r="D1207" s="31" t="s">
        <v>41</v>
      </c>
      <c r="E1207" s="31">
        <v>0</v>
      </c>
      <c r="F1207" s="31">
        <v>72</v>
      </c>
      <c r="G1207" s="31">
        <v>13528.65</v>
      </c>
      <c r="H1207" s="31">
        <v>0</v>
      </c>
      <c r="I1207" s="32">
        <v>45786</v>
      </c>
      <c r="J1207" s="32">
        <v>45921</v>
      </c>
      <c r="K1207" s="31" t="s">
        <v>29</v>
      </c>
      <c r="L1207" s="33" t="s">
        <v>30</v>
      </c>
      <c r="M1207" s="13" t="str">
        <f>PROPER(TRIM(SUBSTITUTE(B1207,"###"," ")))</f>
        <v>Wish X</v>
      </c>
      <c r="N1207" s="13" t="str">
        <f>PROPER(TRIM(SUBSTITUTE(C1207,"###"," ")))</f>
        <v>Electronics</v>
      </c>
      <c r="O1207" s="13" t="str">
        <f>PROPER(TRIM(SUBSTITUTE(D1207,"###"," ")))</f>
        <v>Quickstock</v>
      </c>
      <c r="P1207" s="13" t="str">
        <f t="shared" si="126"/>
        <v>Wish X</v>
      </c>
      <c r="Q1207" s="34" t="str">
        <f t="shared" si="127"/>
        <v>Electronics</v>
      </c>
      <c r="R1207" s="13" t="str">
        <f t="shared" si="128"/>
        <v>Quickstock</v>
      </c>
      <c r="S1207" s="35">
        <f t="shared" si="129"/>
        <v>0</v>
      </c>
      <c r="T1207" s="35">
        <f t="shared" si="130"/>
        <v>72</v>
      </c>
      <c r="U1207" s="14">
        <f t="shared" si="131"/>
        <v>13528.65</v>
      </c>
      <c r="V1207" s="14">
        <f t="shared" si="132"/>
        <v>0</v>
      </c>
      <c r="W1207" s="13" t="str">
        <v>Out of Stock</v>
      </c>
      <c r="X1207" s="13" t="str">
        <v>Yes</v>
      </c>
      <c r="Y1207" s="13">
        <v>1</v>
      </c>
    </row>
    <row r="1208" spans="1:25" x14ac:dyDescent="0.3">
      <c r="A1208" s="31" t="s">
        <v>2418</v>
      </c>
      <c r="B1208" s="31" t="s">
        <v>1197</v>
      </c>
      <c r="C1208" s="31" t="s">
        <v>28</v>
      </c>
      <c r="D1208" s="31" t="s">
        <v>45</v>
      </c>
      <c r="E1208" s="31">
        <v>144</v>
      </c>
      <c r="F1208" s="31">
        <v>23</v>
      </c>
      <c r="G1208" s="31">
        <v>4216.18</v>
      </c>
      <c r="H1208" s="31">
        <v>607129.92000000004</v>
      </c>
      <c r="I1208" s="32">
        <v>45702</v>
      </c>
      <c r="J1208" s="32">
        <v>45870</v>
      </c>
      <c r="K1208" s="31" t="s">
        <v>54</v>
      </c>
      <c r="L1208" s="33" t="s">
        <v>58</v>
      </c>
      <c r="M1208" s="13" t="str">
        <f>PROPER(TRIM(SUBSTITUTE(B1208,"###"," ")))</f>
        <v>Tv Mini</v>
      </c>
      <c r="N1208" s="13" t="str">
        <f>PROPER(TRIM(SUBSTITUTE(C1208,"###"," ")))</f>
        <v>Furniture</v>
      </c>
      <c r="O1208" s="13" t="str">
        <f>PROPER(TRIM(SUBSTITUTE(D1208,"###"," ")))</f>
        <v>Retailmart Inc</v>
      </c>
      <c r="P1208" s="13" t="str">
        <f t="shared" si="126"/>
        <v>Tv Mini</v>
      </c>
      <c r="Q1208" s="34" t="str">
        <f t="shared" si="127"/>
        <v>Furniture</v>
      </c>
      <c r="R1208" s="13" t="str">
        <f t="shared" si="128"/>
        <v>Retailmart Inc</v>
      </c>
      <c r="S1208" s="35">
        <f t="shared" si="129"/>
        <v>144</v>
      </c>
      <c r="T1208" s="35">
        <f t="shared" si="130"/>
        <v>23</v>
      </c>
      <c r="U1208" s="14">
        <f t="shared" si="131"/>
        <v>4216.18</v>
      </c>
      <c r="V1208" s="14">
        <f t="shared" si="132"/>
        <v>607129.92000000004</v>
      </c>
      <c r="W1208" s="13" t="str">
        <v>In Stock</v>
      </c>
      <c r="X1208" s="13" t="str">
        <v>No</v>
      </c>
      <c r="Y1208" s="13">
        <v>0</v>
      </c>
    </row>
    <row r="1209" spans="1:25" x14ac:dyDescent="0.3">
      <c r="A1209" s="31" t="s">
        <v>2419</v>
      </c>
      <c r="B1209" s="31" t="s">
        <v>2420</v>
      </c>
      <c r="C1209" s="31" t="s">
        <v>44</v>
      </c>
      <c r="D1209" s="31" t="s">
        <v>24</v>
      </c>
      <c r="E1209" s="31">
        <v>3</v>
      </c>
      <c r="F1209" s="31">
        <v>20</v>
      </c>
      <c r="G1209" s="31">
        <v>887.18</v>
      </c>
      <c r="H1209" s="31">
        <v>2661.54</v>
      </c>
      <c r="I1209" s="32">
        <v>45777</v>
      </c>
      <c r="J1209" s="32">
        <v>45852</v>
      </c>
      <c r="K1209" s="13"/>
      <c r="L1209" s="33" t="s">
        <v>58</v>
      </c>
      <c r="M1209" s="13" t="str">
        <f>PROPER(TRIM(SUBSTITUTE(B1209,"###"," ")))</f>
        <v>Up X</v>
      </c>
      <c r="N1209" s="13" t="str">
        <f>PROPER(TRIM(SUBSTITUTE(C1209,"###"," ")))</f>
        <v>Groceries</v>
      </c>
      <c r="O1209" s="13" t="str">
        <f>PROPER(TRIM(SUBSTITUTE(D1209,"###"," ")))</f>
        <v>Omni Suppliers</v>
      </c>
      <c r="P1209" s="13" t="str">
        <f t="shared" si="126"/>
        <v>Up X</v>
      </c>
      <c r="Q1209" s="34" t="str">
        <f t="shared" si="127"/>
        <v>Groceries</v>
      </c>
      <c r="R1209" s="13" t="str">
        <f t="shared" si="128"/>
        <v>Omni Suppliers</v>
      </c>
      <c r="S1209" s="35">
        <f t="shared" si="129"/>
        <v>3</v>
      </c>
      <c r="T1209" s="35">
        <f t="shared" si="130"/>
        <v>20</v>
      </c>
      <c r="U1209" s="14">
        <f t="shared" si="131"/>
        <v>887.18</v>
      </c>
      <c r="V1209" s="14">
        <f t="shared" si="132"/>
        <v>2661.54</v>
      </c>
      <c r="W1209" s="13" t="str">
        <v>Low Stock</v>
      </c>
      <c r="X1209" s="13" t="str">
        <v>Yes</v>
      </c>
      <c r="Y1209" s="13">
        <v>1</v>
      </c>
    </row>
    <row r="1210" spans="1:25" x14ac:dyDescent="0.3">
      <c r="A1210" s="31" t="s">
        <v>2421</v>
      </c>
      <c r="B1210" s="31" t="s">
        <v>2422</v>
      </c>
      <c r="C1210" s="31" t="s">
        <v>44</v>
      </c>
      <c r="D1210" s="31" t="s">
        <v>45</v>
      </c>
      <c r="E1210" s="31">
        <v>188</v>
      </c>
      <c r="F1210" s="31">
        <v>54</v>
      </c>
      <c r="G1210" s="31">
        <v>2373.73</v>
      </c>
      <c r="H1210" s="31">
        <v>446261.24</v>
      </c>
      <c r="I1210" s="32">
        <v>45681</v>
      </c>
      <c r="J1210" s="32">
        <v>45913</v>
      </c>
      <c r="K1210" s="31" t="s">
        <v>54</v>
      </c>
      <c r="L1210" s="33" t="s">
        <v>33</v>
      </c>
      <c r="M1210" s="13" t="str">
        <f>PROPER(TRIM(SUBSTITUTE(B1210,"###"," ")))</f>
        <v>Law Max</v>
      </c>
      <c r="N1210" s="13" t="str">
        <f>PROPER(TRIM(SUBSTITUTE(C1210,"###"," ")))</f>
        <v>Groceries</v>
      </c>
      <c r="O1210" s="13" t="str">
        <f>PROPER(TRIM(SUBSTITUTE(D1210,"###"," ")))</f>
        <v>Retailmart Inc</v>
      </c>
      <c r="P1210" s="13" t="str">
        <f t="shared" si="126"/>
        <v>Law Max</v>
      </c>
      <c r="Q1210" s="34" t="str">
        <f t="shared" si="127"/>
        <v>Groceries</v>
      </c>
      <c r="R1210" s="13" t="str">
        <f t="shared" si="128"/>
        <v>Retailmart Inc</v>
      </c>
      <c r="S1210" s="35">
        <f t="shared" si="129"/>
        <v>188</v>
      </c>
      <c r="T1210" s="35">
        <f t="shared" si="130"/>
        <v>54</v>
      </c>
      <c r="U1210" s="14">
        <f t="shared" si="131"/>
        <v>2373.73</v>
      </c>
      <c r="V1210" s="14">
        <f t="shared" si="132"/>
        <v>446261.24</v>
      </c>
      <c r="W1210" s="13" t="str">
        <v>In Stock</v>
      </c>
      <c r="X1210" s="13" t="str">
        <v>No</v>
      </c>
      <c r="Y1210" s="13">
        <v>0</v>
      </c>
    </row>
    <row r="1211" spans="1:25" x14ac:dyDescent="0.3">
      <c r="A1211" s="31" t="s">
        <v>2424</v>
      </c>
      <c r="B1211" s="31" t="s">
        <v>2425</v>
      </c>
      <c r="C1211" s="31" t="s">
        <v>14</v>
      </c>
      <c r="D1211" s="31" t="s">
        <v>41</v>
      </c>
      <c r="E1211" s="31">
        <v>26</v>
      </c>
      <c r="F1211" s="31">
        <v>51</v>
      </c>
      <c r="G1211" s="31">
        <v>18164.97</v>
      </c>
      <c r="H1211" s="31">
        <v>472289.22</v>
      </c>
      <c r="I1211" s="32">
        <v>45845</v>
      </c>
      <c r="J1211" s="32">
        <v>45891</v>
      </c>
      <c r="K1211" s="31" t="s">
        <v>54</v>
      </c>
      <c r="L1211" s="33" t="s">
        <v>17</v>
      </c>
      <c r="M1211" s="13" t="str">
        <f>PROPER(TRIM(SUBSTITUTE(B1211,"###"," ")))</f>
        <v>Because X</v>
      </c>
      <c r="N1211" s="13" t="str">
        <f>PROPER(TRIM(SUBSTITUTE(C1211,"###"," ")))</f>
        <v>Clothing</v>
      </c>
      <c r="O1211" s="13" t="str">
        <f>PROPER(TRIM(SUBSTITUTE(D1211,"###"," ")))</f>
        <v>Quickstock</v>
      </c>
      <c r="P1211" s="13" t="str">
        <f t="shared" si="126"/>
        <v>Because X</v>
      </c>
      <c r="Q1211" s="34" t="str">
        <f t="shared" si="127"/>
        <v>Clothing</v>
      </c>
      <c r="R1211" s="13" t="str">
        <f t="shared" si="128"/>
        <v>Quickstock</v>
      </c>
      <c r="S1211" s="35">
        <f t="shared" si="129"/>
        <v>26</v>
      </c>
      <c r="T1211" s="35">
        <f t="shared" si="130"/>
        <v>51</v>
      </c>
      <c r="U1211" s="14">
        <f t="shared" si="131"/>
        <v>18164.97</v>
      </c>
      <c r="V1211" s="14">
        <f t="shared" si="132"/>
        <v>472289.22000000003</v>
      </c>
      <c r="W1211" s="13" t="str">
        <v>Low Stock</v>
      </c>
      <c r="X1211" s="13" t="str">
        <v>Yes</v>
      </c>
      <c r="Y1211" s="13">
        <v>1</v>
      </c>
    </row>
    <row r="1212" spans="1:25" x14ac:dyDescent="0.3">
      <c r="A1212" s="31" t="s">
        <v>2426</v>
      </c>
      <c r="B1212" s="31" t="s">
        <v>2427</v>
      </c>
      <c r="C1212" s="31" t="s">
        <v>40</v>
      </c>
      <c r="D1212" s="31" t="s">
        <v>45</v>
      </c>
      <c r="E1212" s="31">
        <v>156</v>
      </c>
      <c r="F1212" s="31">
        <v>35</v>
      </c>
      <c r="G1212" s="31">
        <v>11189.13</v>
      </c>
      <c r="H1212" s="31">
        <v>1745504.28</v>
      </c>
      <c r="I1212" s="32">
        <v>45739</v>
      </c>
      <c r="J1212" s="32">
        <v>45926</v>
      </c>
      <c r="K1212" s="31" t="s">
        <v>54</v>
      </c>
      <c r="L1212" s="33" t="s">
        <v>33</v>
      </c>
      <c r="M1212" s="13" t="str">
        <f>PROPER(TRIM(SUBSTITUTE(B1212,"###"," ")))</f>
        <v>Local Max</v>
      </c>
      <c r="N1212" s="13" t="str">
        <f>PROPER(TRIM(SUBSTITUTE(C1212,"###"," ")))</f>
        <v>Electronics</v>
      </c>
      <c r="O1212" s="13" t="str">
        <f>PROPER(TRIM(SUBSTITUTE(D1212,"###"," ")))</f>
        <v>Retailmart Inc</v>
      </c>
      <c r="P1212" s="13" t="str">
        <f t="shared" si="126"/>
        <v>Local Max</v>
      </c>
      <c r="Q1212" s="34" t="str">
        <f t="shared" si="127"/>
        <v>Electronics</v>
      </c>
      <c r="R1212" s="13" t="str">
        <f t="shared" si="128"/>
        <v>Retailmart Inc</v>
      </c>
      <c r="S1212" s="35">
        <f t="shared" si="129"/>
        <v>156</v>
      </c>
      <c r="T1212" s="35">
        <f t="shared" si="130"/>
        <v>35</v>
      </c>
      <c r="U1212" s="14">
        <f t="shared" si="131"/>
        <v>11189.13</v>
      </c>
      <c r="V1212" s="14">
        <f t="shared" si="132"/>
        <v>1745504.2799999998</v>
      </c>
      <c r="W1212" s="13" t="str">
        <v>In Stock</v>
      </c>
      <c r="X1212" s="13" t="str">
        <v>No</v>
      </c>
      <c r="Y1212" s="13">
        <v>0</v>
      </c>
    </row>
    <row r="1213" spans="1:25" x14ac:dyDescent="0.3">
      <c r="A1213" s="31" t="s">
        <v>2428</v>
      </c>
      <c r="B1213" s="31" t="s">
        <v>2429</v>
      </c>
      <c r="C1213" s="31" t="s">
        <v>20</v>
      </c>
      <c r="D1213" s="31" t="s">
        <v>41</v>
      </c>
      <c r="E1213" s="31">
        <v>30</v>
      </c>
      <c r="F1213" s="31">
        <v>23</v>
      </c>
      <c r="G1213" s="31">
        <v>12307.28</v>
      </c>
      <c r="H1213" s="31">
        <v>369218.4</v>
      </c>
      <c r="I1213" s="32">
        <v>45759</v>
      </c>
      <c r="J1213" s="32">
        <v>45941</v>
      </c>
      <c r="K1213" s="31" t="s">
        <v>57</v>
      </c>
      <c r="L1213" s="33" t="s">
        <v>17</v>
      </c>
      <c r="M1213" s="13" t="str">
        <f>PROPER(TRIM(SUBSTITUTE(B1213,"###"," ")))</f>
        <v>Anything Pro</v>
      </c>
      <c r="N1213" s="13" t="str">
        <f>PROPER(TRIM(SUBSTITUTE(C1213,"###"," ")))</f>
        <v>Toys</v>
      </c>
      <c r="O1213" s="13" t="str">
        <f>PROPER(TRIM(SUBSTITUTE(D1213,"###"," ")))</f>
        <v>Quickstock</v>
      </c>
      <c r="P1213" s="13" t="str">
        <f t="shared" si="126"/>
        <v>Anything Pro</v>
      </c>
      <c r="Q1213" s="34" t="str">
        <f t="shared" si="127"/>
        <v>Toys</v>
      </c>
      <c r="R1213" s="13" t="str">
        <f t="shared" si="128"/>
        <v>Quickstock</v>
      </c>
      <c r="S1213" s="35">
        <f t="shared" si="129"/>
        <v>30</v>
      </c>
      <c r="T1213" s="35">
        <f t="shared" si="130"/>
        <v>23</v>
      </c>
      <c r="U1213" s="14">
        <f t="shared" si="131"/>
        <v>12307.28</v>
      </c>
      <c r="V1213" s="14">
        <f t="shared" si="132"/>
        <v>369218.4</v>
      </c>
      <c r="W1213" s="13" t="str">
        <v>In Stock</v>
      </c>
      <c r="X1213" s="13" t="str">
        <v>No</v>
      </c>
      <c r="Y1213" s="13">
        <v>0</v>
      </c>
    </row>
    <row r="1214" spans="1:25" x14ac:dyDescent="0.3">
      <c r="A1214" s="31" t="s">
        <v>2430</v>
      </c>
      <c r="B1214" s="31" t="s">
        <v>1412</v>
      </c>
      <c r="C1214" s="31" t="s">
        <v>44</v>
      </c>
      <c r="D1214" s="31" t="s">
        <v>41</v>
      </c>
      <c r="E1214" s="31">
        <v>47</v>
      </c>
      <c r="F1214" s="31">
        <v>65</v>
      </c>
      <c r="G1214" s="31">
        <v>15114.92</v>
      </c>
      <c r="H1214" s="31">
        <v>710401.24</v>
      </c>
      <c r="I1214" s="32">
        <v>45848</v>
      </c>
      <c r="J1214" s="32">
        <v>45925</v>
      </c>
      <c r="K1214" s="31" t="s">
        <v>54</v>
      </c>
      <c r="L1214" s="33" t="s">
        <v>33</v>
      </c>
      <c r="M1214" s="13" t="str">
        <f>PROPER(TRIM(SUBSTITUTE(B1214,"###"," ")))</f>
        <v>Threat Max</v>
      </c>
      <c r="N1214" s="13" t="str">
        <f>PROPER(TRIM(SUBSTITUTE(C1214,"###"," ")))</f>
        <v>Groceries</v>
      </c>
      <c r="O1214" s="13" t="str">
        <f>PROPER(TRIM(SUBSTITUTE(D1214,"###"," ")))</f>
        <v>Quickstock</v>
      </c>
      <c r="P1214" s="13" t="str">
        <f t="shared" si="126"/>
        <v>Threat Max</v>
      </c>
      <c r="Q1214" s="34" t="str">
        <f t="shared" si="127"/>
        <v>Groceries</v>
      </c>
      <c r="R1214" s="13" t="str">
        <f t="shared" si="128"/>
        <v>Quickstock</v>
      </c>
      <c r="S1214" s="35">
        <f t="shared" si="129"/>
        <v>47</v>
      </c>
      <c r="T1214" s="35">
        <f t="shared" si="130"/>
        <v>65</v>
      </c>
      <c r="U1214" s="14">
        <f t="shared" si="131"/>
        <v>15114.92</v>
      </c>
      <c r="V1214" s="14">
        <f t="shared" si="132"/>
        <v>710401.24</v>
      </c>
      <c r="W1214" s="13" t="str">
        <v>Low Stock</v>
      </c>
      <c r="X1214" s="13" t="str">
        <v>Yes</v>
      </c>
      <c r="Y1214" s="13">
        <v>1</v>
      </c>
    </row>
    <row r="1215" spans="1:25" x14ac:dyDescent="0.3">
      <c r="A1215" s="31" t="s">
        <v>2431</v>
      </c>
      <c r="B1215" s="31" t="s">
        <v>2432</v>
      </c>
      <c r="C1215" s="31" t="s">
        <v>28</v>
      </c>
      <c r="D1215" s="31" t="s">
        <v>41</v>
      </c>
      <c r="E1215" s="31">
        <v>29</v>
      </c>
      <c r="F1215" s="31">
        <v>49</v>
      </c>
      <c r="G1215" s="31">
        <v>6334.46</v>
      </c>
      <c r="H1215" s="31">
        <v>183699.34</v>
      </c>
      <c r="I1215" s="32">
        <v>45711</v>
      </c>
      <c r="J1215" s="32">
        <v>45861</v>
      </c>
      <c r="K1215" s="31" t="s">
        <v>29</v>
      </c>
      <c r="L1215" s="33" t="s">
        <v>58</v>
      </c>
      <c r="M1215" s="13" t="str">
        <f>PROPER(TRIM(SUBSTITUTE(B1215,"###"," ")))</f>
        <v>Make Plus</v>
      </c>
      <c r="N1215" s="13" t="str">
        <f>PROPER(TRIM(SUBSTITUTE(C1215,"###"," ")))</f>
        <v>Furniture</v>
      </c>
      <c r="O1215" s="13" t="str">
        <f>PROPER(TRIM(SUBSTITUTE(D1215,"###"," ")))</f>
        <v>Quickstock</v>
      </c>
      <c r="P1215" s="13" t="str">
        <f t="shared" si="126"/>
        <v>Make Plus</v>
      </c>
      <c r="Q1215" s="34" t="str">
        <f t="shared" si="127"/>
        <v>Furniture</v>
      </c>
      <c r="R1215" s="13" t="str">
        <f t="shared" si="128"/>
        <v>Quickstock</v>
      </c>
      <c r="S1215" s="35">
        <f t="shared" si="129"/>
        <v>29</v>
      </c>
      <c r="T1215" s="35">
        <f t="shared" si="130"/>
        <v>49</v>
      </c>
      <c r="U1215" s="14">
        <f t="shared" si="131"/>
        <v>6334.46</v>
      </c>
      <c r="V1215" s="14">
        <f t="shared" si="132"/>
        <v>183699.34</v>
      </c>
      <c r="W1215" s="13" t="str">
        <v>Low Stock</v>
      </c>
      <c r="X1215" s="13" t="str">
        <v>Yes</v>
      </c>
      <c r="Y1215" s="13">
        <v>1</v>
      </c>
    </row>
    <row r="1216" spans="1:25" x14ac:dyDescent="0.3">
      <c r="A1216" s="31" t="s">
        <v>2433</v>
      </c>
      <c r="B1216" s="31" t="s">
        <v>2434</v>
      </c>
      <c r="C1216" s="31" t="s">
        <v>44</v>
      </c>
      <c r="D1216" s="31" t="s">
        <v>45</v>
      </c>
      <c r="E1216" s="31">
        <v>107</v>
      </c>
      <c r="F1216" s="31">
        <v>31</v>
      </c>
      <c r="G1216" s="31">
        <v>16581.63</v>
      </c>
      <c r="H1216" s="31">
        <v>1774234.41</v>
      </c>
      <c r="I1216" s="32">
        <v>45673</v>
      </c>
      <c r="J1216" s="32">
        <v>45854</v>
      </c>
      <c r="K1216" s="31" t="s">
        <v>25</v>
      </c>
      <c r="L1216" s="33" t="s">
        <v>21</v>
      </c>
      <c r="M1216" s="13" t="str">
        <f>PROPER(TRIM(SUBSTITUTE(B1216,"###"," ")))</f>
        <v>Help X</v>
      </c>
      <c r="N1216" s="13" t="str">
        <f>PROPER(TRIM(SUBSTITUTE(C1216,"###"," ")))</f>
        <v>Groceries</v>
      </c>
      <c r="O1216" s="13" t="str">
        <f>PROPER(TRIM(SUBSTITUTE(D1216,"###"," ")))</f>
        <v>Retailmart Inc</v>
      </c>
      <c r="P1216" s="13" t="str">
        <f t="shared" si="126"/>
        <v>Help X</v>
      </c>
      <c r="Q1216" s="34" t="str">
        <f t="shared" si="127"/>
        <v>Groceries</v>
      </c>
      <c r="R1216" s="13" t="str">
        <f t="shared" si="128"/>
        <v>Retailmart Inc</v>
      </c>
      <c r="S1216" s="35">
        <f t="shared" si="129"/>
        <v>107</v>
      </c>
      <c r="T1216" s="35">
        <f t="shared" si="130"/>
        <v>31</v>
      </c>
      <c r="U1216" s="14">
        <f t="shared" si="131"/>
        <v>16581.63</v>
      </c>
      <c r="V1216" s="14">
        <f t="shared" si="132"/>
        <v>1774234.4100000001</v>
      </c>
      <c r="W1216" s="13" t="str">
        <v>In Stock</v>
      </c>
      <c r="X1216" s="13" t="str">
        <v>No</v>
      </c>
      <c r="Y1216" s="13">
        <v>0</v>
      </c>
    </row>
    <row r="1217" spans="1:25" x14ac:dyDescent="0.3">
      <c r="A1217" s="31" t="s">
        <v>2435</v>
      </c>
      <c r="B1217" s="31" t="s">
        <v>2436</v>
      </c>
      <c r="C1217" s="31" t="s">
        <v>40</v>
      </c>
      <c r="D1217" s="31" t="s">
        <v>41</v>
      </c>
      <c r="E1217" s="31">
        <v>198</v>
      </c>
      <c r="F1217" s="31">
        <v>20</v>
      </c>
      <c r="G1217" s="31">
        <v>6495.84</v>
      </c>
      <c r="H1217" s="31">
        <v>1286176.32</v>
      </c>
      <c r="I1217" s="32">
        <v>45788</v>
      </c>
      <c r="J1217" s="32">
        <v>45890</v>
      </c>
      <c r="K1217" s="31" t="s">
        <v>16</v>
      </c>
      <c r="L1217" s="33" t="s">
        <v>58</v>
      </c>
      <c r="M1217" s="13" t="str">
        <f>PROPER(TRIM(SUBSTITUTE(B1217,"###"," ")))</f>
        <v>Player Plus</v>
      </c>
      <c r="N1217" s="13" t="str">
        <f>PROPER(TRIM(SUBSTITUTE(C1217,"###"," ")))</f>
        <v>Electronics</v>
      </c>
      <c r="O1217" s="13" t="str">
        <f>PROPER(TRIM(SUBSTITUTE(D1217,"###"," ")))</f>
        <v>Quickstock</v>
      </c>
      <c r="P1217" s="13" t="str">
        <f t="shared" si="126"/>
        <v>Player Plus</v>
      </c>
      <c r="Q1217" s="34" t="str">
        <f t="shared" si="127"/>
        <v>Electronics</v>
      </c>
      <c r="R1217" s="13" t="str">
        <f t="shared" si="128"/>
        <v>Quickstock</v>
      </c>
      <c r="S1217" s="35">
        <f t="shared" si="129"/>
        <v>198</v>
      </c>
      <c r="T1217" s="35">
        <f t="shared" si="130"/>
        <v>20</v>
      </c>
      <c r="U1217" s="14">
        <f t="shared" si="131"/>
        <v>6495.84</v>
      </c>
      <c r="V1217" s="14">
        <f t="shared" si="132"/>
        <v>1286176.32</v>
      </c>
      <c r="W1217" s="13" t="str">
        <v>In Stock</v>
      </c>
      <c r="X1217" s="13" t="str">
        <v>No</v>
      </c>
      <c r="Y1217" s="13">
        <v>0</v>
      </c>
    </row>
    <row r="1218" spans="1:25" x14ac:dyDescent="0.3">
      <c r="A1218" s="31" t="s">
        <v>2437</v>
      </c>
      <c r="B1218" s="31" t="s">
        <v>629</v>
      </c>
      <c r="C1218" s="31" t="s">
        <v>14</v>
      </c>
      <c r="D1218" s="31" t="s">
        <v>41</v>
      </c>
      <c r="E1218" s="31">
        <v>89</v>
      </c>
      <c r="F1218" s="31">
        <v>25</v>
      </c>
      <c r="G1218" s="31">
        <v>14455.22</v>
      </c>
      <c r="H1218" s="31">
        <v>1286514.58</v>
      </c>
      <c r="I1218" s="32">
        <v>45782</v>
      </c>
      <c r="J1218" s="32">
        <v>45858</v>
      </c>
      <c r="K1218" s="31" t="s">
        <v>54</v>
      </c>
      <c r="L1218" s="33" t="s">
        <v>21</v>
      </c>
      <c r="M1218" s="13" t="str">
        <f>PROPER(TRIM(SUBSTITUTE(B1218,"###"," ")))</f>
        <v>North X</v>
      </c>
      <c r="N1218" s="13" t="str">
        <f>PROPER(TRIM(SUBSTITUTE(C1218,"###"," ")))</f>
        <v>Clothing</v>
      </c>
      <c r="O1218" s="13" t="str">
        <f>PROPER(TRIM(SUBSTITUTE(D1218,"###"," ")))</f>
        <v>Quickstock</v>
      </c>
      <c r="P1218" s="13" t="str">
        <f t="shared" si="126"/>
        <v>North X</v>
      </c>
      <c r="Q1218" s="34" t="str">
        <f t="shared" si="127"/>
        <v>Clothing</v>
      </c>
      <c r="R1218" s="13" t="str">
        <f t="shared" si="128"/>
        <v>Quickstock</v>
      </c>
      <c r="S1218" s="35">
        <f t="shared" si="129"/>
        <v>89</v>
      </c>
      <c r="T1218" s="35">
        <f t="shared" si="130"/>
        <v>25</v>
      </c>
      <c r="U1218" s="14">
        <f t="shared" si="131"/>
        <v>14455.22</v>
      </c>
      <c r="V1218" s="14">
        <f t="shared" si="132"/>
        <v>1286514.5799999998</v>
      </c>
      <c r="W1218" s="13" t="str">
        <v>In Stock</v>
      </c>
      <c r="X1218" s="13" t="str">
        <v>No</v>
      </c>
      <c r="Y1218" s="13">
        <v>0</v>
      </c>
    </row>
    <row r="1219" spans="1:25" x14ac:dyDescent="0.3">
      <c r="A1219" s="31" t="s">
        <v>2438</v>
      </c>
      <c r="B1219" s="31" t="s">
        <v>2439</v>
      </c>
      <c r="C1219" s="31" t="s">
        <v>20</v>
      </c>
      <c r="D1219" s="31" t="s">
        <v>41</v>
      </c>
      <c r="E1219" s="31">
        <v>18</v>
      </c>
      <c r="F1219" s="31">
        <v>37</v>
      </c>
      <c r="G1219" s="31">
        <v>11633.87</v>
      </c>
      <c r="H1219" s="31">
        <v>209409.66</v>
      </c>
      <c r="I1219" s="32">
        <v>45677</v>
      </c>
      <c r="J1219" s="32">
        <v>45858</v>
      </c>
      <c r="K1219" s="31" t="s">
        <v>25</v>
      </c>
      <c r="L1219" s="33" t="s">
        <v>30</v>
      </c>
      <c r="M1219" s="13" t="str">
        <f>PROPER(TRIM(SUBSTITUTE(B1219,"###"," ")))</f>
        <v>Media Plus</v>
      </c>
      <c r="N1219" s="13" t="str">
        <f>PROPER(TRIM(SUBSTITUTE(C1219,"###"," ")))</f>
        <v>Toys</v>
      </c>
      <c r="O1219" s="13" t="str">
        <f>PROPER(TRIM(SUBSTITUTE(D1219,"###"," ")))</f>
        <v>Quickstock</v>
      </c>
      <c r="P1219" s="13" t="str">
        <f t="shared" ref="P1219:P1282" si="133">IF(M1219="","Unknown",M1219)</f>
        <v>Media Plus</v>
      </c>
      <c r="Q1219" s="34" t="str">
        <f t="shared" ref="Q1219:Q1282" si="134">IF(N1219="","Unknown",N1219)</f>
        <v>Toys</v>
      </c>
      <c r="R1219" s="13" t="str">
        <f t="shared" ref="R1219:R1282" si="135">IF(O1219="","Others",O1219)</f>
        <v>Quickstock</v>
      </c>
      <c r="S1219" s="35">
        <f t="shared" ref="S1219:S1282" si="136">VALUE(E1219)</f>
        <v>18</v>
      </c>
      <c r="T1219" s="35">
        <f t="shared" ref="T1219:T1282" si="137">VALUE(F1219)</f>
        <v>37</v>
      </c>
      <c r="U1219" s="14">
        <f t="shared" ref="U1219:U1282" si="138">VALUE(G1219)</f>
        <v>11633.87</v>
      </c>
      <c r="V1219" s="14">
        <f t="shared" ref="V1219:V1282" si="139">E1219*G1219</f>
        <v>209409.66</v>
      </c>
      <c r="W1219" s="13" t="str">
        <v>Low Stock</v>
      </c>
      <c r="X1219" s="13" t="str">
        <v>Yes</v>
      </c>
      <c r="Y1219" s="13">
        <v>1</v>
      </c>
    </row>
    <row r="1220" spans="1:25" x14ac:dyDescent="0.3">
      <c r="A1220" s="31" t="s">
        <v>2441</v>
      </c>
      <c r="B1220" s="31" t="s">
        <v>2442</v>
      </c>
      <c r="C1220" s="31" t="s">
        <v>44</v>
      </c>
      <c r="D1220" s="31" t="s">
        <v>45</v>
      </c>
      <c r="E1220" s="31">
        <v>11</v>
      </c>
      <c r="F1220" s="31">
        <v>46</v>
      </c>
      <c r="G1220" s="31">
        <v>6869.85</v>
      </c>
      <c r="H1220" s="31">
        <v>75568.350000000006</v>
      </c>
      <c r="I1220" s="32">
        <v>45693</v>
      </c>
      <c r="J1220" s="32">
        <v>45880</v>
      </c>
      <c r="K1220" s="31" t="s">
        <v>54</v>
      </c>
      <c r="L1220" s="33" t="s">
        <v>58</v>
      </c>
      <c r="M1220" s="13" t="str">
        <f>PROPER(TRIM(SUBSTITUTE(B1220,"###"," ")))</f>
        <v>Picture Pro</v>
      </c>
      <c r="N1220" s="13" t="str">
        <f>PROPER(TRIM(SUBSTITUTE(C1220,"###"," ")))</f>
        <v>Groceries</v>
      </c>
      <c r="O1220" s="13" t="str">
        <f>PROPER(TRIM(SUBSTITUTE(D1220,"###"," ")))</f>
        <v>Retailmart Inc</v>
      </c>
      <c r="P1220" s="13" t="str">
        <f t="shared" si="133"/>
        <v>Picture Pro</v>
      </c>
      <c r="Q1220" s="34" t="str">
        <f t="shared" si="134"/>
        <v>Groceries</v>
      </c>
      <c r="R1220" s="13" t="str">
        <f t="shared" si="135"/>
        <v>Retailmart Inc</v>
      </c>
      <c r="S1220" s="35">
        <f t="shared" si="136"/>
        <v>11</v>
      </c>
      <c r="T1220" s="35">
        <f t="shared" si="137"/>
        <v>46</v>
      </c>
      <c r="U1220" s="14">
        <f t="shared" si="138"/>
        <v>6869.85</v>
      </c>
      <c r="V1220" s="14">
        <f t="shared" si="139"/>
        <v>75568.350000000006</v>
      </c>
      <c r="W1220" s="13" t="str">
        <v>Low Stock</v>
      </c>
      <c r="X1220" s="13" t="str">
        <v>Yes</v>
      </c>
      <c r="Y1220" s="13">
        <v>1</v>
      </c>
    </row>
    <row r="1221" spans="1:25" x14ac:dyDescent="0.3">
      <c r="A1221" s="31" t="s">
        <v>2445</v>
      </c>
      <c r="B1221" s="31" t="s">
        <v>2072</v>
      </c>
      <c r="C1221" s="31" t="s">
        <v>40</v>
      </c>
      <c r="D1221" s="31" t="s">
        <v>53</v>
      </c>
      <c r="E1221" s="31">
        <v>116</v>
      </c>
      <c r="F1221" s="31">
        <v>63</v>
      </c>
      <c r="G1221" s="31">
        <v>1138.58</v>
      </c>
      <c r="H1221" s="31">
        <v>132075.28</v>
      </c>
      <c r="I1221" s="32">
        <v>45836</v>
      </c>
      <c r="J1221" s="32">
        <v>45910</v>
      </c>
      <c r="K1221" s="31" t="s">
        <v>25</v>
      </c>
      <c r="L1221" s="33" t="s">
        <v>58</v>
      </c>
      <c r="M1221" s="13" t="str">
        <f>PROPER(TRIM(SUBSTITUTE(B1221,"###"," ")))</f>
        <v>Simple X</v>
      </c>
      <c r="N1221" s="13" t="str">
        <f>PROPER(TRIM(SUBSTITUTE(C1221,"###"," ")))</f>
        <v>Electronics</v>
      </c>
      <c r="O1221" s="13" t="str">
        <f>PROPER(TRIM(SUBSTITUTE(D1221,"###"," ")))</f>
        <v>Abc Pvt Ltd</v>
      </c>
      <c r="P1221" s="13" t="str">
        <f t="shared" si="133"/>
        <v>Simple X</v>
      </c>
      <c r="Q1221" s="34" t="str">
        <f t="shared" si="134"/>
        <v>Electronics</v>
      </c>
      <c r="R1221" s="13" t="str">
        <f t="shared" si="135"/>
        <v>Abc Pvt Ltd</v>
      </c>
      <c r="S1221" s="35">
        <f t="shared" si="136"/>
        <v>116</v>
      </c>
      <c r="T1221" s="35">
        <f t="shared" si="137"/>
        <v>63</v>
      </c>
      <c r="U1221" s="14">
        <f t="shared" si="138"/>
        <v>1138.58</v>
      </c>
      <c r="V1221" s="14">
        <f t="shared" si="139"/>
        <v>132075.28</v>
      </c>
      <c r="W1221" s="13" t="str">
        <v>In Stock</v>
      </c>
      <c r="X1221" s="13" t="str">
        <v>No</v>
      </c>
      <c r="Y1221" s="13">
        <v>0</v>
      </c>
    </row>
    <row r="1222" spans="1:25" x14ac:dyDescent="0.3">
      <c r="A1222" s="31" t="s">
        <v>2446</v>
      </c>
      <c r="B1222" s="31" t="s">
        <v>2447</v>
      </c>
      <c r="C1222" s="31" t="s">
        <v>20</v>
      </c>
      <c r="D1222" s="31" t="s">
        <v>15</v>
      </c>
      <c r="E1222" s="31">
        <v>134</v>
      </c>
      <c r="F1222" s="31">
        <v>62</v>
      </c>
      <c r="G1222" s="31">
        <v>9213.66</v>
      </c>
      <c r="H1222" s="31">
        <v>1234630.44</v>
      </c>
      <c r="I1222" s="32">
        <v>45795</v>
      </c>
      <c r="J1222" s="32">
        <v>45898</v>
      </c>
      <c r="K1222" s="31" t="s">
        <v>25</v>
      </c>
      <c r="L1222" s="33" t="s">
        <v>17</v>
      </c>
      <c r="M1222" s="13" t="str">
        <f>PROPER(TRIM(SUBSTITUTE(B1222,"###"," ")))</f>
        <v>Interesting Mini</v>
      </c>
      <c r="N1222" s="13" t="str">
        <f>PROPER(TRIM(SUBSTITUTE(C1222,"###"," ")))</f>
        <v>Toys</v>
      </c>
      <c r="O1222" s="13" t="str">
        <f>PROPER(TRIM(SUBSTITUTE(D1222,"###"," ")))</f>
        <v>Global Traders</v>
      </c>
      <c r="P1222" s="13" t="str">
        <f t="shared" si="133"/>
        <v>Interesting Mini</v>
      </c>
      <c r="Q1222" s="34" t="str">
        <f t="shared" si="134"/>
        <v>Toys</v>
      </c>
      <c r="R1222" s="13" t="str">
        <f t="shared" si="135"/>
        <v>Global Traders</v>
      </c>
      <c r="S1222" s="35">
        <f t="shared" si="136"/>
        <v>134</v>
      </c>
      <c r="T1222" s="35">
        <f t="shared" si="137"/>
        <v>62</v>
      </c>
      <c r="U1222" s="14">
        <f t="shared" si="138"/>
        <v>9213.66</v>
      </c>
      <c r="V1222" s="14">
        <f t="shared" si="139"/>
        <v>1234630.44</v>
      </c>
      <c r="W1222" s="13" t="str">
        <v>In Stock</v>
      </c>
      <c r="X1222" s="13" t="str">
        <v>No</v>
      </c>
      <c r="Y1222" s="13">
        <v>0</v>
      </c>
    </row>
    <row r="1223" spans="1:25" x14ac:dyDescent="0.3">
      <c r="A1223" s="31" t="s">
        <v>2448</v>
      </c>
      <c r="B1223" s="31" t="s">
        <v>2449</v>
      </c>
      <c r="C1223" s="31" t="s">
        <v>14</v>
      </c>
      <c r="D1223" s="31" t="s">
        <v>53</v>
      </c>
      <c r="E1223" s="31">
        <v>164</v>
      </c>
      <c r="F1223" s="31">
        <v>77</v>
      </c>
      <c r="G1223" s="31">
        <v>8879.42</v>
      </c>
      <c r="H1223" s="31">
        <v>1456224.88</v>
      </c>
      <c r="I1223" s="32">
        <v>45755</v>
      </c>
      <c r="J1223" s="32">
        <v>45879</v>
      </c>
      <c r="K1223" s="31" t="s">
        <v>25</v>
      </c>
      <c r="L1223" s="33" t="s">
        <v>33</v>
      </c>
      <c r="M1223" s="13" t="str">
        <f>PROPER(TRIM(SUBSTITUTE(B1223,"###"," ")))</f>
        <v>Stand X</v>
      </c>
      <c r="N1223" s="13" t="str">
        <f>PROPER(TRIM(SUBSTITUTE(C1223,"###"," ")))</f>
        <v>Clothing</v>
      </c>
      <c r="O1223" s="13" t="str">
        <f>PROPER(TRIM(SUBSTITUTE(D1223,"###"," ")))</f>
        <v>Abc Pvt Ltd</v>
      </c>
      <c r="P1223" s="13" t="str">
        <f t="shared" si="133"/>
        <v>Stand X</v>
      </c>
      <c r="Q1223" s="34" t="str">
        <f t="shared" si="134"/>
        <v>Clothing</v>
      </c>
      <c r="R1223" s="13" t="str">
        <f t="shared" si="135"/>
        <v>Abc Pvt Ltd</v>
      </c>
      <c r="S1223" s="35">
        <f t="shared" si="136"/>
        <v>164</v>
      </c>
      <c r="T1223" s="35">
        <f t="shared" si="137"/>
        <v>77</v>
      </c>
      <c r="U1223" s="14">
        <f t="shared" si="138"/>
        <v>8879.42</v>
      </c>
      <c r="V1223" s="14">
        <f t="shared" si="139"/>
        <v>1456224.8800000001</v>
      </c>
      <c r="W1223" s="13" t="str">
        <v>In Stock</v>
      </c>
      <c r="X1223" s="13" t="str">
        <v>No</v>
      </c>
      <c r="Y1223" s="13">
        <v>0</v>
      </c>
    </row>
    <row r="1224" spans="1:25" x14ac:dyDescent="0.3">
      <c r="A1224" s="31" t="s">
        <v>2450</v>
      </c>
      <c r="B1224" s="31" t="s">
        <v>2451</v>
      </c>
      <c r="C1224" s="31" t="s">
        <v>44</v>
      </c>
      <c r="D1224" s="31" t="s">
        <v>45</v>
      </c>
      <c r="E1224" s="31">
        <v>122</v>
      </c>
      <c r="F1224" s="31">
        <v>87</v>
      </c>
      <c r="G1224" s="31">
        <v>7094.4</v>
      </c>
      <c r="H1224" s="31">
        <v>865516.79999999993</v>
      </c>
      <c r="I1224" s="32">
        <v>45736</v>
      </c>
      <c r="J1224" s="32">
        <v>45876</v>
      </c>
      <c r="K1224" s="13"/>
      <c r="L1224" s="33" t="s">
        <v>21</v>
      </c>
      <c r="M1224" s="13" t="str">
        <f>PROPER(TRIM(SUBSTITUTE(B1224,"###"," ")))</f>
        <v>Alone Max</v>
      </c>
      <c r="N1224" s="13" t="str">
        <f>PROPER(TRIM(SUBSTITUTE(C1224,"###"," ")))</f>
        <v>Groceries</v>
      </c>
      <c r="O1224" s="13" t="str">
        <f>PROPER(TRIM(SUBSTITUTE(D1224,"###"," ")))</f>
        <v>Retailmart Inc</v>
      </c>
      <c r="P1224" s="13" t="str">
        <f t="shared" si="133"/>
        <v>Alone Max</v>
      </c>
      <c r="Q1224" s="34" t="str">
        <f t="shared" si="134"/>
        <v>Groceries</v>
      </c>
      <c r="R1224" s="13" t="str">
        <f t="shared" si="135"/>
        <v>Retailmart Inc</v>
      </c>
      <c r="S1224" s="35">
        <f t="shared" si="136"/>
        <v>122</v>
      </c>
      <c r="T1224" s="35">
        <f t="shared" si="137"/>
        <v>87</v>
      </c>
      <c r="U1224" s="14">
        <f t="shared" si="138"/>
        <v>7094.4</v>
      </c>
      <c r="V1224" s="14">
        <f t="shared" si="139"/>
        <v>865516.79999999993</v>
      </c>
      <c r="W1224" s="13" t="str">
        <v>In Stock</v>
      </c>
      <c r="X1224" s="13" t="str">
        <v>No</v>
      </c>
      <c r="Y1224" s="13">
        <v>0</v>
      </c>
    </row>
    <row r="1225" spans="1:25" x14ac:dyDescent="0.3">
      <c r="A1225" s="31" t="s">
        <v>2453</v>
      </c>
      <c r="B1225" s="31" t="s">
        <v>2454</v>
      </c>
      <c r="C1225" s="31" t="s">
        <v>28</v>
      </c>
      <c r="D1225" s="31" t="s">
        <v>15</v>
      </c>
      <c r="E1225" s="31">
        <v>169</v>
      </c>
      <c r="F1225" s="31">
        <v>44</v>
      </c>
      <c r="G1225" s="31">
        <v>8935.4599999999991</v>
      </c>
      <c r="H1225" s="31">
        <v>1510092.74</v>
      </c>
      <c r="I1225" s="32">
        <v>45747</v>
      </c>
      <c r="J1225" s="32">
        <v>45867</v>
      </c>
      <c r="K1225" s="31" t="s">
        <v>57</v>
      </c>
      <c r="L1225" s="33" t="s">
        <v>33</v>
      </c>
      <c r="M1225" s="13" t="str">
        <f>PROPER(TRIM(SUBSTITUTE(B1225,"###"," ")))</f>
        <v>There Plus</v>
      </c>
      <c r="N1225" s="13" t="str">
        <f>PROPER(TRIM(SUBSTITUTE(C1225,"###"," ")))</f>
        <v>Furniture</v>
      </c>
      <c r="O1225" s="13" t="str">
        <f>PROPER(TRIM(SUBSTITUTE(D1225,"###"," ")))</f>
        <v>Global Traders</v>
      </c>
      <c r="P1225" s="13" t="str">
        <f t="shared" si="133"/>
        <v>There Plus</v>
      </c>
      <c r="Q1225" s="34" t="str">
        <f t="shared" si="134"/>
        <v>Furniture</v>
      </c>
      <c r="R1225" s="13" t="str">
        <f t="shared" si="135"/>
        <v>Global Traders</v>
      </c>
      <c r="S1225" s="35">
        <f t="shared" si="136"/>
        <v>169</v>
      </c>
      <c r="T1225" s="35">
        <f t="shared" si="137"/>
        <v>44</v>
      </c>
      <c r="U1225" s="14">
        <f t="shared" si="138"/>
        <v>8935.4599999999991</v>
      </c>
      <c r="V1225" s="14">
        <f t="shared" si="139"/>
        <v>1510092.7399999998</v>
      </c>
      <c r="W1225" s="13" t="str">
        <v>In Stock</v>
      </c>
      <c r="X1225" s="13" t="str">
        <v>No</v>
      </c>
      <c r="Y1225" s="13">
        <v>0</v>
      </c>
    </row>
    <row r="1226" spans="1:25" x14ac:dyDescent="0.3">
      <c r="A1226" s="31" t="s">
        <v>2455</v>
      </c>
      <c r="B1226" s="31" t="s">
        <v>2456</v>
      </c>
      <c r="C1226" s="31" t="s">
        <v>40</v>
      </c>
      <c r="D1226" s="31" t="s">
        <v>41</v>
      </c>
      <c r="E1226" s="31">
        <v>143</v>
      </c>
      <c r="F1226" s="31">
        <v>33</v>
      </c>
      <c r="G1226" s="31">
        <v>3334.34</v>
      </c>
      <c r="H1226" s="31">
        <v>476810.62</v>
      </c>
      <c r="I1226" s="32">
        <v>45763</v>
      </c>
      <c r="J1226" s="32">
        <v>45919</v>
      </c>
      <c r="K1226" s="31" t="s">
        <v>54</v>
      </c>
      <c r="L1226" s="33" t="s">
        <v>30</v>
      </c>
      <c r="M1226" s="13" t="str">
        <f>PROPER(TRIM(SUBSTITUTE(B1226,"###"," ")))</f>
        <v>Mouth Plus</v>
      </c>
      <c r="N1226" s="13" t="str">
        <f>PROPER(TRIM(SUBSTITUTE(C1226,"###"," ")))</f>
        <v>Electronics</v>
      </c>
      <c r="O1226" s="13" t="str">
        <f>PROPER(TRIM(SUBSTITUTE(D1226,"###"," ")))</f>
        <v>Quickstock</v>
      </c>
      <c r="P1226" s="13" t="str">
        <f t="shared" si="133"/>
        <v>Mouth Plus</v>
      </c>
      <c r="Q1226" s="34" t="str">
        <f t="shared" si="134"/>
        <v>Electronics</v>
      </c>
      <c r="R1226" s="13" t="str">
        <f t="shared" si="135"/>
        <v>Quickstock</v>
      </c>
      <c r="S1226" s="35">
        <f t="shared" si="136"/>
        <v>143</v>
      </c>
      <c r="T1226" s="35">
        <f t="shared" si="137"/>
        <v>33</v>
      </c>
      <c r="U1226" s="14">
        <f t="shared" si="138"/>
        <v>3334.34</v>
      </c>
      <c r="V1226" s="14">
        <f t="shared" si="139"/>
        <v>476810.62</v>
      </c>
      <c r="W1226" s="13" t="str">
        <v>In Stock</v>
      </c>
      <c r="X1226" s="13" t="str">
        <v>No</v>
      </c>
      <c r="Y1226" s="13">
        <v>0</v>
      </c>
    </row>
    <row r="1227" spans="1:25" x14ac:dyDescent="0.3">
      <c r="A1227" s="31" t="s">
        <v>2457</v>
      </c>
      <c r="B1227" s="31" t="s">
        <v>2458</v>
      </c>
      <c r="C1227" s="31" t="s">
        <v>40</v>
      </c>
      <c r="D1227" s="31" t="s">
        <v>45</v>
      </c>
      <c r="E1227" s="31">
        <v>178</v>
      </c>
      <c r="F1227" s="31">
        <v>68</v>
      </c>
      <c r="G1227" s="31">
        <v>11453.57</v>
      </c>
      <c r="H1227" s="31">
        <v>2038735.46</v>
      </c>
      <c r="I1227" s="32">
        <v>45685</v>
      </c>
      <c r="J1227" s="32">
        <v>45942</v>
      </c>
      <c r="K1227" s="31" t="s">
        <v>54</v>
      </c>
      <c r="L1227" s="33" t="s">
        <v>17</v>
      </c>
      <c r="M1227" s="13" t="str">
        <f>PROPER(TRIM(SUBSTITUTE(B1227,"###"," ")))</f>
        <v>Itself Max</v>
      </c>
      <c r="N1227" s="13" t="str">
        <f>PROPER(TRIM(SUBSTITUTE(C1227,"###"," ")))</f>
        <v>Electronics</v>
      </c>
      <c r="O1227" s="13" t="str">
        <f>PROPER(TRIM(SUBSTITUTE(D1227,"###"," ")))</f>
        <v>Retailmart Inc</v>
      </c>
      <c r="P1227" s="13" t="str">
        <f t="shared" si="133"/>
        <v>Itself Max</v>
      </c>
      <c r="Q1227" s="34" t="str">
        <f t="shared" si="134"/>
        <v>Electronics</v>
      </c>
      <c r="R1227" s="13" t="str">
        <f t="shared" si="135"/>
        <v>Retailmart Inc</v>
      </c>
      <c r="S1227" s="35">
        <f t="shared" si="136"/>
        <v>178</v>
      </c>
      <c r="T1227" s="35">
        <f t="shared" si="137"/>
        <v>68</v>
      </c>
      <c r="U1227" s="14">
        <f t="shared" si="138"/>
        <v>11453.57</v>
      </c>
      <c r="V1227" s="14">
        <f t="shared" si="139"/>
        <v>2038735.46</v>
      </c>
      <c r="W1227" s="13" t="str">
        <v>In Stock</v>
      </c>
      <c r="X1227" s="13" t="str">
        <v>No</v>
      </c>
      <c r="Y1227" s="13">
        <v>0</v>
      </c>
    </row>
    <row r="1228" spans="1:25" x14ac:dyDescent="0.3">
      <c r="A1228" s="31" t="s">
        <v>2460</v>
      </c>
      <c r="B1228" s="31" t="s">
        <v>2461</v>
      </c>
      <c r="C1228" s="31" t="s">
        <v>20</v>
      </c>
      <c r="D1228" s="31" t="s">
        <v>45</v>
      </c>
      <c r="E1228" s="31">
        <v>52</v>
      </c>
      <c r="F1228" s="31">
        <v>78</v>
      </c>
      <c r="G1228" s="31">
        <v>4574.1099999999997</v>
      </c>
      <c r="H1228" s="31">
        <v>237853.72</v>
      </c>
      <c r="I1228" s="32">
        <v>45795</v>
      </c>
      <c r="J1228" s="32">
        <v>45891</v>
      </c>
      <c r="K1228" s="31" t="s">
        <v>25</v>
      </c>
      <c r="L1228" s="33" t="s">
        <v>30</v>
      </c>
      <c r="M1228" s="13" t="str">
        <f>PROPER(TRIM(SUBSTITUTE(B1228,"###"," ")))</f>
        <v>Suffer Lite</v>
      </c>
      <c r="N1228" s="13" t="str">
        <f>PROPER(TRIM(SUBSTITUTE(C1228,"###"," ")))</f>
        <v>Toys</v>
      </c>
      <c r="O1228" s="13" t="str">
        <f>PROPER(TRIM(SUBSTITUTE(D1228,"###"," ")))</f>
        <v>Retailmart Inc</v>
      </c>
      <c r="P1228" s="13" t="str">
        <f t="shared" si="133"/>
        <v>Suffer Lite</v>
      </c>
      <c r="Q1228" s="34" t="str">
        <f t="shared" si="134"/>
        <v>Toys</v>
      </c>
      <c r="R1228" s="13" t="str">
        <f t="shared" si="135"/>
        <v>Retailmart Inc</v>
      </c>
      <c r="S1228" s="35">
        <f t="shared" si="136"/>
        <v>52</v>
      </c>
      <c r="T1228" s="35">
        <f t="shared" si="137"/>
        <v>78</v>
      </c>
      <c r="U1228" s="14">
        <f t="shared" si="138"/>
        <v>4574.1099999999997</v>
      </c>
      <c r="V1228" s="14">
        <f t="shared" si="139"/>
        <v>237853.71999999997</v>
      </c>
      <c r="W1228" s="13" t="str">
        <v>Low Stock</v>
      </c>
      <c r="X1228" s="13" t="str">
        <v>Yes</v>
      </c>
      <c r="Y1228" s="13">
        <v>1</v>
      </c>
    </row>
    <row r="1229" spans="1:25" x14ac:dyDescent="0.3">
      <c r="A1229" s="31" t="s">
        <v>2462</v>
      </c>
      <c r="B1229" s="31" t="s">
        <v>2463</v>
      </c>
      <c r="C1229" s="31" t="s">
        <v>44</v>
      </c>
      <c r="D1229" s="31" t="s">
        <v>53</v>
      </c>
      <c r="E1229" s="31">
        <v>198</v>
      </c>
      <c r="F1229" s="31">
        <v>48</v>
      </c>
      <c r="G1229" s="31">
        <v>296.2</v>
      </c>
      <c r="H1229" s="31">
        <v>58647.6</v>
      </c>
      <c r="I1229" s="32">
        <v>45750</v>
      </c>
      <c r="J1229" s="32">
        <v>45867</v>
      </c>
      <c r="K1229" s="31" t="s">
        <v>25</v>
      </c>
      <c r="L1229" s="33" t="s">
        <v>17</v>
      </c>
      <c r="M1229" s="13" t="str">
        <f>PROPER(TRIM(SUBSTITUTE(B1229,"###"," ")))</f>
        <v>You Mini</v>
      </c>
      <c r="N1229" s="13" t="str">
        <f>PROPER(TRIM(SUBSTITUTE(C1229,"###"," ")))</f>
        <v>Groceries</v>
      </c>
      <c r="O1229" s="13" t="str">
        <f>PROPER(TRIM(SUBSTITUTE(D1229,"###"," ")))</f>
        <v>Abc Pvt Ltd</v>
      </c>
      <c r="P1229" s="13" t="str">
        <f t="shared" si="133"/>
        <v>You Mini</v>
      </c>
      <c r="Q1229" s="34" t="str">
        <f t="shared" si="134"/>
        <v>Groceries</v>
      </c>
      <c r="R1229" s="13" t="str">
        <f t="shared" si="135"/>
        <v>Abc Pvt Ltd</v>
      </c>
      <c r="S1229" s="35">
        <f t="shared" si="136"/>
        <v>198</v>
      </c>
      <c r="T1229" s="35">
        <f t="shared" si="137"/>
        <v>48</v>
      </c>
      <c r="U1229" s="14">
        <f t="shared" si="138"/>
        <v>296.2</v>
      </c>
      <c r="V1229" s="14">
        <f t="shared" si="139"/>
        <v>58647.6</v>
      </c>
      <c r="W1229" s="13" t="str">
        <v>In Stock</v>
      </c>
      <c r="X1229" s="13" t="str">
        <v>No</v>
      </c>
      <c r="Y1229" s="13">
        <v>0</v>
      </c>
    </row>
    <row r="1230" spans="1:25" x14ac:dyDescent="0.3">
      <c r="A1230" s="31" t="s">
        <v>2464</v>
      </c>
      <c r="B1230" s="31" t="s">
        <v>2465</v>
      </c>
      <c r="C1230" s="31" t="s">
        <v>44</v>
      </c>
      <c r="D1230" s="31" t="s">
        <v>53</v>
      </c>
      <c r="E1230" s="31">
        <v>82</v>
      </c>
      <c r="F1230" s="31">
        <v>29</v>
      </c>
      <c r="G1230" s="31">
        <v>4085.76</v>
      </c>
      <c r="H1230" s="31">
        <v>335032.32000000001</v>
      </c>
      <c r="I1230" s="32">
        <v>45749</v>
      </c>
      <c r="J1230" s="32">
        <v>45907</v>
      </c>
      <c r="K1230" s="31" t="s">
        <v>29</v>
      </c>
      <c r="L1230" s="33" t="s">
        <v>58</v>
      </c>
      <c r="M1230" s="13" t="str">
        <f>PROPER(TRIM(SUBSTITUTE(B1230,"###"," ")))</f>
        <v>Assume X</v>
      </c>
      <c r="N1230" s="13" t="str">
        <f>PROPER(TRIM(SUBSTITUTE(C1230,"###"," ")))</f>
        <v>Groceries</v>
      </c>
      <c r="O1230" s="13" t="str">
        <f>PROPER(TRIM(SUBSTITUTE(D1230,"###"," ")))</f>
        <v>Abc Pvt Ltd</v>
      </c>
      <c r="P1230" s="13" t="str">
        <f t="shared" si="133"/>
        <v>Assume X</v>
      </c>
      <c r="Q1230" s="34" t="str">
        <f t="shared" si="134"/>
        <v>Groceries</v>
      </c>
      <c r="R1230" s="13" t="str">
        <f t="shared" si="135"/>
        <v>Abc Pvt Ltd</v>
      </c>
      <c r="S1230" s="35">
        <f t="shared" si="136"/>
        <v>82</v>
      </c>
      <c r="T1230" s="35">
        <f t="shared" si="137"/>
        <v>29</v>
      </c>
      <c r="U1230" s="14">
        <f t="shared" si="138"/>
        <v>4085.76</v>
      </c>
      <c r="V1230" s="14">
        <f t="shared" si="139"/>
        <v>335032.32000000001</v>
      </c>
      <c r="W1230" s="13" t="str">
        <v>In Stock</v>
      </c>
      <c r="X1230" s="13" t="str">
        <v>No</v>
      </c>
      <c r="Y1230" s="13">
        <v>0</v>
      </c>
    </row>
    <row r="1231" spans="1:25" x14ac:dyDescent="0.3">
      <c r="A1231" s="31" t="s">
        <v>2466</v>
      </c>
      <c r="B1231" s="31" t="s">
        <v>2467</v>
      </c>
      <c r="C1231" s="31" t="s">
        <v>44</v>
      </c>
      <c r="D1231" s="31" t="s">
        <v>41</v>
      </c>
      <c r="E1231" s="31">
        <v>5</v>
      </c>
      <c r="F1231" s="31">
        <v>31</v>
      </c>
      <c r="G1231" s="31">
        <v>7985.98</v>
      </c>
      <c r="H1231" s="31">
        <v>39929.899999999987</v>
      </c>
      <c r="I1231" s="32">
        <v>45788</v>
      </c>
      <c r="J1231" s="32">
        <v>45905</v>
      </c>
      <c r="K1231" s="31" t="s">
        <v>25</v>
      </c>
      <c r="L1231" s="33" t="s">
        <v>17</v>
      </c>
      <c r="M1231" s="13" t="str">
        <f>PROPER(TRIM(SUBSTITUTE(B1231,"###"," ")))</f>
        <v>Value Max</v>
      </c>
      <c r="N1231" s="13" t="str">
        <f>PROPER(TRIM(SUBSTITUTE(C1231,"###"," ")))</f>
        <v>Groceries</v>
      </c>
      <c r="O1231" s="13" t="str">
        <f>PROPER(TRIM(SUBSTITUTE(D1231,"###"," ")))</f>
        <v>Quickstock</v>
      </c>
      <c r="P1231" s="13" t="str">
        <f t="shared" si="133"/>
        <v>Value Max</v>
      </c>
      <c r="Q1231" s="34" t="str">
        <f t="shared" si="134"/>
        <v>Groceries</v>
      </c>
      <c r="R1231" s="13" t="str">
        <f t="shared" si="135"/>
        <v>Quickstock</v>
      </c>
      <c r="S1231" s="35">
        <f t="shared" si="136"/>
        <v>5</v>
      </c>
      <c r="T1231" s="35">
        <f t="shared" si="137"/>
        <v>31</v>
      </c>
      <c r="U1231" s="14">
        <f t="shared" si="138"/>
        <v>7985.98</v>
      </c>
      <c r="V1231" s="14">
        <f t="shared" si="139"/>
        <v>39929.899999999994</v>
      </c>
      <c r="W1231" s="13" t="str">
        <v>Low Stock</v>
      </c>
      <c r="X1231" s="13" t="str">
        <v>Yes</v>
      </c>
      <c r="Y1231" s="13">
        <v>1</v>
      </c>
    </row>
    <row r="1232" spans="1:25" x14ac:dyDescent="0.3">
      <c r="A1232" s="31" t="s">
        <v>2468</v>
      </c>
      <c r="B1232" s="31" t="s">
        <v>2469</v>
      </c>
      <c r="C1232" s="31" t="s">
        <v>20</v>
      </c>
      <c r="D1232" s="31" t="s">
        <v>41</v>
      </c>
      <c r="E1232" s="31">
        <v>92</v>
      </c>
      <c r="F1232" s="31">
        <v>38</v>
      </c>
      <c r="G1232" s="31">
        <v>17677.12</v>
      </c>
      <c r="H1232" s="31">
        <v>1626295.04</v>
      </c>
      <c r="I1232" s="32">
        <v>45732</v>
      </c>
      <c r="J1232" s="32">
        <v>45924</v>
      </c>
      <c r="K1232" s="31" t="s">
        <v>25</v>
      </c>
      <c r="L1232" s="33" t="s">
        <v>17</v>
      </c>
      <c r="M1232" s="13" t="str">
        <f>PROPER(TRIM(SUBSTITUTE(B1232,"###"," ")))</f>
        <v>Out Mini</v>
      </c>
      <c r="N1232" s="13" t="str">
        <f>PROPER(TRIM(SUBSTITUTE(C1232,"###"," ")))</f>
        <v>Toys</v>
      </c>
      <c r="O1232" s="13" t="str">
        <f>PROPER(TRIM(SUBSTITUTE(D1232,"###"," ")))</f>
        <v>Quickstock</v>
      </c>
      <c r="P1232" s="13" t="str">
        <f t="shared" si="133"/>
        <v>Out Mini</v>
      </c>
      <c r="Q1232" s="34" t="str">
        <f t="shared" si="134"/>
        <v>Toys</v>
      </c>
      <c r="R1232" s="13" t="str">
        <f t="shared" si="135"/>
        <v>Quickstock</v>
      </c>
      <c r="S1232" s="35">
        <f t="shared" si="136"/>
        <v>92</v>
      </c>
      <c r="T1232" s="35">
        <f t="shared" si="137"/>
        <v>38</v>
      </c>
      <c r="U1232" s="14">
        <f t="shared" si="138"/>
        <v>17677.12</v>
      </c>
      <c r="V1232" s="14">
        <f t="shared" si="139"/>
        <v>1626295.0399999998</v>
      </c>
      <c r="W1232" s="13" t="str">
        <v>In Stock</v>
      </c>
      <c r="X1232" s="13" t="str">
        <v>No</v>
      </c>
      <c r="Y1232" s="13">
        <v>0</v>
      </c>
    </row>
    <row r="1233" spans="1:25" x14ac:dyDescent="0.3">
      <c r="A1233" s="31" t="s">
        <v>2470</v>
      </c>
      <c r="B1233" s="31" t="s">
        <v>2471</v>
      </c>
      <c r="C1233" s="31" t="s">
        <v>44</v>
      </c>
      <c r="D1233" s="31" t="s">
        <v>53</v>
      </c>
      <c r="E1233" s="31">
        <v>121</v>
      </c>
      <c r="F1233" s="31">
        <v>66</v>
      </c>
      <c r="G1233" s="31">
        <v>10138.65</v>
      </c>
      <c r="H1233" s="31">
        <v>1226776.6499999999</v>
      </c>
      <c r="I1233" s="32">
        <v>45690</v>
      </c>
      <c r="J1233" s="32">
        <v>45912</v>
      </c>
      <c r="K1233" s="31" t="s">
        <v>54</v>
      </c>
      <c r="L1233" s="33" t="s">
        <v>21</v>
      </c>
      <c r="M1233" s="13" t="str">
        <f>PROPER(TRIM(SUBSTITUTE(B1233,"###"," ")))</f>
        <v>Check Max</v>
      </c>
      <c r="N1233" s="13" t="str">
        <f>PROPER(TRIM(SUBSTITUTE(C1233,"###"," ")))</f>
        <v>Groceries</v>
      </c>
      <c r="O1233" s="13" t="str">
        <f>PROPER(TRIM(SUBSTITUTE(D1233,"###"," ")))</f>
        <v>Abc Pvt Ltd</v>
      </c>
      <c r="P1233" s="13" t="str">
        <f t="shared" si="133"/>
        <v>Check Max</v>
      </c>
      <c r="Q1233" s="34" t="str">
        <f t="shared" si="134"/>
        <v>Groceries</v>
      </c>
      <c r="R1233" s="13" t="str">
        <f t="shared" si="135"/>
        <v>Abc Pvt Ltd</v>
      </c>
      <c r="S1233" s="35">
        <f t="shared" si="136"/>
        <v>121</v>
      </c>
      <c r="T1233" s="35">
        <f t="shared" si="137"/>
        <v>66</v>
      </c>
      <c r="U1233" s="14">
        <f t="shared" si="138"/>
        <v>10138.65</v>
      </c>
      <c r="V1233" s="14">
        <f t="shared" si="139"/>
        <v>1226776.6499999999</v>
      </c>
      <c r="W1233" s="13" t="str">
        <v>In Stock</v>
      </c>
      <c r="X1233" s="13" t="str">
        <v>No</v>
      </c>
      <c r="Y1233" s="13">
        <v>0</v>
      </c>
    </row>
    <row r="1234" spans="1:25" x14ac:dyDescent="0.3">
      <c r="A1234" s="31" t="s">
        <v>2473</v>
      </c>
      <c r="B1234" s="31" t="s">
        <v>2474</v>
      </c>
      <c r="C1234" s="31" t="s">
        <v>14</v>
      </c>
      <c r="D1234" s="31" t="s">
        <v>41</v>
      </c>
      <c r="E1234" s="31">
        <v>8</v>
      </c>
      <c r="F1234" s="31">
        <v>79</v>
      </c>
      <c r="G1234" s="31">
        <v>5199.17</v>
      </c>
      <c r="H1234" s="31">
        <v>41593.360000000001</v>
      </c>
      <c r="I1234" s="32">
        <v>45844</v>
      </c>
      <c r="J1234" s="32">
        <v>45887</v>
      </c>
      <c r="K1234" s="31" t="s">
        <v>25</v>
      </c>
      <c r="L1234" s="33" t="s">
        <v>58</v>
      </c>
      <c r="M1234" s="13" t="str">
        <f>PROPER(TRIM(SUBSTITUTE(B1234,"###"," ")))</f>
        <v>Especially Lite</v>
      </c>
      <c r="N1234" s="13" t="str">
        <f>PROPER(TRIM(SUBSTITUTE(C1234,"###"," ")))</f>
        <v>Clothing</v>
      </c>
      <c r="O1234" s="13" t="str">
        <f>PROPER(TRIM(SUBSTITUTE(D1234,"###"," ")))</f>
        <v>Quickstock</v>
      </c>
      <c r="P1234" s="13" t="str">
        <f t="shared" si="133"/>
        <v>Especially Lite</v>
      </c>
      <c r="Q1234" s="34" t="str">
        <f t="shared" si="134"/>
        <v>Clothing</v>
      </c>
      <c r="R1234" s="13" t="str">
        <f t="shared" si="135"/>
        <v>Quickstock</v>
      </c>
      <c r="S1234" s="35">
        <f t="shared" si="136"/>
        <v>8</v>
      </c>
      <c r="T1234" s="35">
        <f t="shared" si="137"/>
        <v>79</v>
      </c>
      <c r="U1234" s="14">
        <f t="shared" si="138"/>
        <v>5199.17</v>
      </c>
      <c r="V1234" s="14">
        <f t="shared" si="139"/>
        <v>41593.360000000001</v>
      </c>
      <c r="W1234" s="13" t="str">
        <v>Low Stock</v>
      </c>
      <c r="X1234" s="13" t="str">
        <v>Yes</v>
      </c>
      <c r="Y1234" s="13">
        <v>1</v>
      </c>
    </row>
    <row r="1235" spans="1:25" x14ac:dyDescent="0.3">
      <c r="A1235" s="31" t="s">
        <v>2475</v>
      </c>
      <c r="B1235" s="31" t="s">
        <v>2476</v>
      </c>
      <c r="C1235" s="31" t="s">
        <v>14</v>
      </c>
      <c r="D1235" s="31" t="s">
        <v>53</v>
      </c>
      <c r="E1235" s="31">
        <v>70</v>
      </c>
      <c r="F1235" s="31">
        <v>34</v>
      </c>
      <c r="G1235" s="31">
        <v>15567.33</v>
      </c>
      <c r="H1235" s="31">
        <v>1089713.1000000001</v>
      </c>
      <c r="I1235" s="32">
        <v>45718</v>
      </c>
      <c r="J1235" s="32">
        <v>45858</v>
      </c>
      <c r="K1235" s="31" t="s">
        <v>54</v>
      </c>
      <c r="L1235" s="33" t="s">
        <v>21</v>
      </c>
      <c r="M1235" s="13" t="str">
        <f>PROPER(TRIM(SUBSTITUTE(B1235,"###"," ")))</f>
        <v>House Mini</v>
      </c>
      <c r="N1235" s="13" t="str">
        <f>PROPER(TRIM(SUBSTITUTE(C1235,"###"," ")))</f>
        <v>Clothing</v>
      </c>
      <c r="O1235" s="13" t="str">
        <f>PROPER(TRIM(SUBSTITUTE(D1235,"###"," ")))</f>
        <v>Abc Pvt Ltd</v>
      </c>
      <c r="P1235" s="13" t="str">
        <f t="shared" si="133"/>
        <v>House Mini</v>
      </c>
      <c r="Q1235" s="34" t="str">
        <f t="shared" si="134"/>
        <v>Clothing</v>
      </c>
      <c r="R1235" s="13" t="str">
        <f t="shared" si="135"/>
        <v>Abc Pvt Ltd</v>
      </c>
      <c r="S1235" s="35">
        <f t="shared" si="136"/>
        <v>70</v>
      </c>
      <c r="T1235" s="35">
        <f t="shared" si="137"/>
        <v>34</v>
      </c>
      <c r="U1235" s="14">
        <f t="shared" si="138"/>
        <v>15567.33</v>
      </c>
      <c r="V1235" s="14">
        <f t="shared" si="139"/>
        <v>1089713.1000000001</v>
      </c>
      <c r="W1235" s="13" t="str">
        <v>In Stock</v>
      </c>
      <c r="X1235" s="13" t="str">
        <v>No</v>
      </c>
      <c r="Y1235" s="13">
        <v>0</v>
      </c>
    </row>
    <row r="1236" spans="1:25" x14ac:dyDescent="0.3">
      <c r="A1236" s="31" t="s">
        <v>2477</v>
      </c>
      <c r="B1236" s="31" t="s">
        <v>2478</v>
      </c>
      <c r="C1236" s="31" t="s">
        <v>28</v>
      </c>
      <c r="D1236" s="31" t="s">
        <v>45</v>
      </c>
      <c r="E1236" s="31">
        <v>168</v>
      </c>
      <c r="F1236" s="31">
        <v>41</v>
      </c>
      <c r="G1236" s="31">
        <v>10848.34</v>
      </c>
      <c r="H1236" s="31">
        <v>1822521.12</v>
      </c>
      <c r="I1236" s="32">
        <v>45785</v>
      </c>
      <c r="J1236" s="32">
        <v>45934</v>
      </c>
      <c r="K1236" s="31" t="s">
        <v>57</v>
      </c>
      <c r="L1236" s="33" t="s">
        <v>30</v>
      </c>
      <c r="M1236" s="13" t="str">
        <f>PROPER(TRIM(SUBSTITUTE(B1236,"###"," ")))</f>
        <v>Management Pro</v>
      </c>
      <c r="N1236" s="13" t="str">
        <f>PROPER(TRIM(SUBSTITUTE(C1236,"###"," ")))</f>
        <v>Furniture</v>
      </c>
      <c r="O1236" s="13" t="str">
        <f>PROPER(TRIM(SUBSTITUTE(D1236,"###"," ")))</f>
        <v>Retailmart Inc</v>
      </c>
      <c r="P1236" s="13" t="str">
        <f t="shared" si="133"/>
        <v>Management Pro</v>
      </c>
      <c r="Q1236" s="34" t="str">
        <f t="shared" si="134"/>
        <v>Furniture</v>
      </c>
      <c r="R1236" s="13" t="str">
        <f t="shared" si="135"/>
        <v>Retailmart Inc</v>
      </c>
      <c r="S1236" s="35">
        <f t="shared" si="136"/>
        <v>168</v>
      </c>
      <c r="T1236" s="35">
        <f t="shared" si="137"/>
        <v>41</v>
      </c>
      <c r="U1236" s="14">
        <f t="shared" si="138"/>
        <v>10848.34</v>
      </c>
      <c r="V1236" s="14">
        <f t="shared" si="139"/>
        <v>1822521.12</v>
      </c>
      <c r="W1236" s="13" t="str">
        <v>In Stock</v>
      </c>
      <c r="X1236" s="13" t="str">
        <v>No</v>
      </c>
      <c r="Y1236" s="13">
        <v>0</v>
      </c>
    </row>
    <row r="1237" spans="1:25" x14ac:dyDescent="0.3">
      <c r="A1237" s="31" t="s">
        <v>2479</v>
      </c>
      <c r="B1237" s="31" t="s">
        <v>2480</v>
      </c>
      <c r="C1237" s="31" t="s">
        <v>44</v>
      </c>
      <c r="D1237" s="13"/>
      <c r="E1237" s="31">
        <v>109</v>
      </c>
      <c r="F1237" s="31">
        <v>91</v>
      </c>
      <c r="G1237" s="31">
        <v>5967.42</v>
      </c>
      <c r="H1237" s="31">
        <v>650448.78</v>
      </c>
      <c r="I1237" s="32">
        <v>45798</v>
      </c>
      <c r="J1237" s="32">
        <v>45904</v>
      </c>
      <c r="K1237" s="31" t="s">
        <v>29</v>
      </c>
      <c r="L1237" s="33" t="s">
        <v>17</v>
      </c>
      <c r="M1237" s="13" t="str">
        <f>PROPER(TRIM(SUBSTITUTE(B1237,"###"," ")))</f>
        <v>Little Max</v>
      </c>
      <c r="N1237" s="13" t="str">
        <f>PROPER(TRIM(SUBSTITUTE(C1237,"###"," ")))</f>
        <v>Groceries</v>
      </c>
      <c r="O1237" s="13" t="str">
        <f>PROPER(TRIM(SUBSTITUTE(D1237,"###"," ")))</f>
        <v/>
      </c>
      <c r="P1237" s="13" t="str">
        <f t="shared" si="133"/>
        <v>Little Max</v>
      </c>
      <c r="Q1237" s="34" t="str">
        <f t="shared" si="134"/>
        <v>Groceries</v>
      </c>
      <c r="R1237" s="13" t="str">
        <f t="shared" si="135"/>
        <v>Others</v>
      </c>
      <c r="S1237" s="35">
        <f t="shared" si="136"/>
        <v>109</v>
      </c>
      <c r="T1237" s="35">
        <f t="shared" si="137"/>
        <v>91</v>
      </c>
      <c r="U1237" s="14">
        <f t="shared" si="138"/>
        <v>5967.42</v>
      </c>
      <c r="V1237" s="14">
        <f t="shared" si="139"/>
        <v>650448.78</v>
      </c>
      <c r="W1237" s="13" t="str">
        <v>In Stock</v>
      </c>
      <c r="X1237" s="13" t="str">
        <v>No</v>
      </c>
      <c r="Y1237" s="13">
        <v>0</v>
      </c>
    </row>
    <row r="1238" spans="1:25" x14ac:dyDescent="0.3">
      <c r="A1238" s="31" t="s">
        <v>2481</v>
      </c>
      <c r="B1238" s="31" t="s">
        <v>2482</v>
      </c>
      <c r="C1238" s="31" t="s">
        <v>14</v>
      </c>
      <c r="D1238" s="31" t="s">
        <v>53</v>
      </c>
      <c r="E1238" s="31">
        <v>49</v>
      </c>
      <c r="F1238" s="31">
        <v>31</v>
      </c>
      <c r="G1238" s="31">
        <v>19681.43</v>
      </c>
      <c r="H1238" s="31">
        <v>964390.07000000007</v>
      </c>
      <c r="I1238" s="32">
        <v>45778</v>
      </c>
      <c r="J1238" s="32">
        <v>45921</v>
      </c>
      <c r="K1238" s="31" t="s">
        <v>46</v>
      </c>
      <c r="L1238" s="33" t="s">
        <v>33</v>
      </c>
      <c r="M1238" s="13" t="str">
        <f>PROPER(TRIM(SUBSTITUTE(B1238,"###"," ")))</f>
        <v>Interest Max</v>
      </c>
      <c r="N1238" s="13" t="str">
        <f>PROPER(TRIM(SUBSTITUTE(C1238,"###"," ")))</f>
        <v>Clothing</v>
      </c>
      <c r="O1238" s="13" t="str">
        <f>PROPER(TRIM(SUBSTITUTE(D1238,"###"," ")))</f>
        <v>Abc Pvt Ltd</v>
      </c>
      <c r="P1238" s="13" t="str">
        <f t="shared" si="133"/>
        <v>Interest Max</v>
      </c>
      <c r="Q1238" s="34" t="str">
        <f t="shared" si="134"/>
        <v>Clothing</v>
      </c>
      <c r="R1238" s="13" t="str">
        <f t="shared" si="135"/>
        <v>Abc Pvt Ltd</v>
      </c>
      <c r="S1238" s="35">
        <f t="shared" si="136"/>
        <v>49</v>
      </c>
      <c r="T1238" s="35">
        <f t="shared" si="137"/>
        <v>31</v>
      </c>
      <c r="U1238" s="14">
        <f t="shared" si="138"/>
        <v>19681.43</v>
      </c>
      <c r="V1238" s="14">
        <f t="shared" si="139"/>
        <v>964390.07000000007</v>
      </c>
      <c r="W1238" s="13" t="str">
        <v>In Stock</v>
      </c>
      <c r="X1238" s="13" t="str">
        <v>No</v>
      </c>
      <c r="Y1238" s="13">
        <v>0</v>
      </c>
    </row>
    <row r="1239" spans="1:25" x14ac:dyDescent="0.3">
      <c r="A1239" s="31" t="s">
        <v>2483</v>
      </c>
      <c r="B1239" s="31" t="s">
        <v>2484</v>
      </c>
      <c r="C1239" s="31" t="s">
        <v>20</v>
      </c>
      <c r="D1239" s="31" t="s">
        <v>41</v>
      </c>
      <c r="E1239" s="31">
        <v>111</v>
      </c>
      <c r="F1239" s="31">
        <v>97</v>
      </c>
      <c r="G1239" s="31">
        <v>4954.66</v>
      </c>
      <c r="H1239" s="31">
        <v>549967.26</v>
      </c>
      <c r="I1239" s="32">
        <v>45827</v>
      </c>
      <c r="J1239" s="32">
        <v>45861</v>
      </c>
      <c r="K1239" s="31" t="s">
        <v>16</v>
      </c>
      <c r="L1239" s="33" t="s">
        <v>17</v>
      </c>
      <c r="M1239" s="13" t="str">
        <f>PROPER(TRIM(SUBSTITUTE(B1239,"###"," ")))</f>
        <v>Thousand Lite</v>
      </c>
      <c r="N1239" s="13" t="str">
        <f>PROPER(TRIM(SUBSTITUTE(C1239,"###"," ")))</f>
        <v>Toys</v>
      </c>
      <c r="O1239" s="13" t="str">
        <f>PROPER(TRIM(SUBSTITUTE(D1239,"###"," ")))</f>
        <v>Quickstock</v>
      </c>
      <c r="P1239" s="13" t="str">
        <f t="shared" si="133"/>
        <v>Thousand Lite</v>
      </c>
      <c r="Q1239" s="34" t="str">
        <f t="shared" si="134"/>
        <v>Toys</v>
      </c>
      <c r="R1239" s="13" t="str">
        <f t="shared" si="135"/>
        <v>Quickstock</v>
      </c>
      <c r="S1239" s="35">
        <f t="shared" si="136"/>
        <v>111</v>
      </c>
      <c r="T1239" s="35">
        <f t="shared" si="137"/>
        <v>97</v>
      </c>
      <c r="U1239" s="14">
        <f t="shared" si="138"/>
        <v>4954.66</v>
      </c>
      <c r="V1239" s="14">
        <f t="shared" si="139"/>
        <v>549967.26</v>
      </c>
      <c r="W1239" s="13" t="str">
        <v>In Stock</v>
      </c>
      <c r="X1239" s="13" t="str">
        <v>No</v>
      </c>
      <c r="Y1239" s="13">
        <v>0</v>
      </c>
    </row>
    <row r="1240" spans="1:25" x14ac:dyDescent="0.3">
      <c r="A1240" s="31" t="s">
        <v>2485</v>
      </c>
      <c r="B1240" s="31" t="s">
        <v>2486</v>
      </c>
      <c r="C1240" s="31" t="s">
        <v>44</v>
      </c>
      <c r="D1240" s="31" t="s">
        <v>41</v>
      </c>
      <c r="E1240" s="31">
        <v>22</v>
      </c>
      <c r="F1240" s="31">
        <v>62</v>
      </c>
      <c r="G1240" s="31">
        <v>13829.99</v>
      </c>
      <c r="H1240" s="31">
        <v>304259.78000000003</v>
      </c>
      <c r="I1240" s="32">
        <v>45682</v>
      </c>
      <c r="J1240" s="32">
        <v>45941</v>
      </c>
      <c r="K1240" s="13"/>
      <c r="L1240" s="33" t="s">
        <v>30</v>
      </c>
      <c r="M1240" s="13" t="str">
        <f>PROPER(TRIM(SUBSTITUTE(B1240,"###"," ")))</f>
        <v>Interesting Lite</v>
      </c>
      <c r="N1240" s="13" t="str">
        <f>PROPER(TRIM(SUBSTITUTE(C1240,"###"," ")))</f>
        <v>Groceries</v>
      </c>
      <c r="O1240" s="13" t="str">
        <f>PROPER(TRIM(SUBSTITUTE(D1240,"###"," ")))</f>
        <v>Quickstock</v>
      </c>
      <c r="P1240" s="13" t="str">
        <f t="shared" si="133"/>
        <v>Interesting Lite</v>
      </c>
      <c r="Q1240" s="34" t="str">
        <f t="shared" si="134"/>
        <v>Groceries</v>
      </c>
      <c r="R1240" s="13" t="str">
        <f t="shared" si="135"/>
        <v>Quickstock</v>
      </c>
      <c r="S1240" s="35">
        <f t="shared" si="136"/>
        <v>22</v>
      </c>
      <c r="T1240" s="35">
        <f t="shared" si="137"/>
        <v>62</v>
      </c>
      <c r="U1240" s="14">
        <f t="shared" si="138"/>
        <v>13829.99</v>
      </c>
      <c r="V1240" s="14">
        <f t="shared" si="139"/>
        <v>304259.77999999997</v>
      </c>
      <c r="W1240" s="13" t="str">
        <v>Low Stock</v>
      </c>
      <c r="X1240" s="13" t="str">
        <v>Yes</v>
      </c>
      <c r="Y1240" s="13">
        <v>1</v>
      </c>
    </row>
    <row r="1241" spans="1:25" x14ac:dyDescent="0.3">
      <c r="A1241" s="31" t="s">
        <v>2487</v>
      </c>
      <c r="B1241" s="31" t="s">
        <v>2488</v>
      </c>
      <c r="C1241" s="31" t="s">
        <v>20</v>
      </c>
      <c r="D1241" s="31" t="s">
        <v>24</v>
      </c>
      <c r="E1241" s="31">
        <v>189</v>
      </c>
      <c r="F1241" s="31">
        <v>32</v>
      </c>
      <c r="G1241" s="31">
        <v>1868.26</v>
      </c>
      <c r="H1241" s="31">
        <v>353101.14</v>
      </c>
      <c r="I1241" s="32">
        <v>45669</v>
      </c>
      <c r="J1241" s="32">
        <v>45886</v>
      </c>
      <c r="K1241" s="31" t="s">
        <v>54</v>
      </c>
      <c r="L1241" s="33" t="s">
        <v>17</v>
      </c>
      <c r="M1241" s="13" t="str">
        <f>PROPER(TRIM(SUBSTITUTE(B1241,"###"," ")))</f>
        <v>Different Plus</v>
      </c>
      <c r="N1241" s="13" t="str">
        <f>PROPER(TRIM(SUBSTITUTE(C1241,"###"," ")))</f>
        <v>Toys</v>
      </c>
      <c r="O1241" s="13" t="str">
        <f>PROPER(TRIM(SUBSTITUTE(D1241,"###"," ")))</f>
        <v>Omni Suppliers</v>
      </c>
      <c r="P1241" s="13" t="str">
        <f t="shared" si="133"/>
        <v>Different Plus</v>
      </c>
      <c r="Q1241" s="34" t="str">
        <f t="shared" si="134"/>
        <v>Toys</v>
      </c>
      <c r="R1241" s="13" t="str">
        <f t="shared" si="135"/>
        <v>Omni Suppliers</v>
      </c>
      <c r="S1241" s="35">
        <f t="shared" si="136"/>
        <v>189</v>
      </c>
      <c r="T1241" s="35">
        <f t="shared" si="137"/>
        <v>32</v>
      </c>
      <c r="U1241" s="14">
        <f t="shared" si="138"/>
        <v>1868.26</v>
      </c>
      <c r="V1241" s="14">
        <f t="shared" si="139"/>
        <v>353101.14</v>
      </c>
      <c r="W1241" s="13" t="str">
        <v>In Stock</v>
      </c>
      <c r="X1241" s="13" t="str">
        <v>No</v>
      </c>
      <c r="Y1241" s="13">
        <v>0</v>
      </c>
    </row>
    <row r="1242" spans="1:25" x14ac:dyDescent="0.3">
      <c r="A1242" s="31" t="s">
        <v>2489</v>
      </c>
      <c r="B1242" s="31" t="s">
        <v>2490</v>
      </c>
      <c r="C1242" s="31" t="s">
        <v>28</v>
      </c>
      <c r="D1242" s="31" t="s">
        <v>53</v>
      </c>
      <c r="E1242" s="31">
        <v>91</v>
      </c>
      <c r="F1242" s="31">
        <v>70</v>
      </c>
      <c r="G1242" s="31">
        <v>6656.37</v>
      </c>
      <c r="H1242" s="31">
        <v>605729.67000000004</v>
      </c>
      <c r="I1242" s="32">
        <v>45775</v>
      </c>
      <c r="J1242" s="32">
        <v>45884</v>
      </c>
      <c r="K1242" s="31" t="s">
        <v>46</v>
      </c>
      <c r="L1242" s="33" t="s">
        <v>58</v>
      </c>
      <c r="M1242" s="13" t="str">
        <f>PROPER(TRIM(SUBSTITUTE(B1242,"###"," ")))</f>
        <v>Strategy Mini</v>
      </c>
      <c r="N1242" s="13" t="str">
        <f>PROPER(TRIM(SUBSTITUTE(C1242,"###"," ")))</f>
        <v>Furniture</v>
      </c>
      <c r="O1242" s="13" t="str">
        <f>PROPER(TRIM(SUBSTITUTE(D1242,"###"," ")))</f>
        <v>Abc Pvt Ltd</v>
      </c>
      <c r="P1242" s="13" t="str">
        <f t="shared" si="133"/>
        <v>Strategy Mini</v>
      </c>
      <c r="Q1242" s="34" t="str">
        <f t="shared" si="134"/>
        <v>Furniture</v>
      </c>
      <c r="R1242" s="13" t="str">
        <f t="shared" si="135"/>
        <v>Abc Pvt Ltd</v>
      </c>
      <c r="S1242" s="35">
        <f t="shared" si="136"/>
        <v>91</v>
      </c>
      <c r="T1242" s="35">
        <f t="shared" si="137"/>
        <v>70</v>
      </c>
      <c r="U1242" s="14">
        <f t="shared" si="138"/>
        <v>6656.37</v>
      </c>
      <c r="V1242" s="14">
        <f t="shared" si="139"/>
        <v>605729.67000000004</v>
      </c>
      <c r="W1242" s="13" t="str">
        <v>In Stock</v>
      </c>
      <c r="X1242" s="13" t="str">
        <v>No</v>
      </c>
      <c r="Y1242" s="13">
        <v>0</v>
      </c>
    </row>
    <row r="1243" spans="1:25" x14ac:dyDescent="0.3">
      <c r="A1243" s="31" t="s">
        <v>2492</v>
      </c>
      <c r="B1243" s="31" t="s">
        <v>2493</v>
      </c>
      <c r="C1243" s="31" t="s">
        <v>40</v>
      </c>
      <c r="D1243" s="31" t="s">
        <v>53</v>
      </c>
      <c r="E1243" s="31">
        <v>66</v>
      </c>
      <c r="F1243" s="31">
        <v>45</v>
      </c>
      <c r="G1243" s="31">
        <v>12007.23</v>
      </c>
      <c r="H1243" s="31">
        <v>792477.17999999993</v>
      </c>
      <c r="I1243" s="32">
        <v>45850</v>
      </c>
      <c r="J1243" s="32">
        <v>45871</v>
      </c>
      <c r="K1243" s="31" t="s">
        <v>29</v>
      </c>
      <c r="L1243" s="33" t="s">
        <v>33</v>
      </c>
      <c r="M1243" s="13" t="str">
        <f>PROPER(TRIM(SUBSTITUTE(B1243,"###"," ")))</f>
        <v>Human Max</v>
      </c>
      <c r="N1243" s="13" t="str">
        <f>PROPER(TRIM(SUBSTITUTE(C1243,"###"," ")))</f>
        <v>Electronics</v>
      </c>
      <c r="O1243" s="13" t="str">
        <f>PROPER(TRIM(SUBSTITUTE(D1243,"###"," ")))</f>
        <v>Abc Pvt Ltd</v>
      </c>
      <c r="P1243" s="13" t="str">
        <f t="shared" si="133"/>
        <v>Human Max</v>
      </c>
      <c r="Q1243" s="34" t="str">
        <f t="shared" si="134"/>
        <v>Electronics</v>
      </c>
      <c r="R1243" s="13" t="str">
        <f t="shared" si="135"/>
        <v>Abc Pvt Ltd</v>
      </c>
      <c r="S1243" s="35">
        <f t="shared" si="136"/>
        <v>66</v>
      </c>
      <c r="T1243" s="35">
        <f t="shared" si="137"/>
        <v>45</v>
      </c>
      <c r="U1243" s="14">
        <f t="shared" si="138"/>
        <v>12007.23</v>
      </c>
      <c r="V1243" s="14">
        <f t="shared" si="139"/>
        <v>792477.17999999993</v>
      </c>
      <c r="W1243" s="13" t="str">
        <v>In Stock</v>
      </c>
      <c r="X1243" s="13" t="str">
        <v>No</v>
      </c>
      <c r="Y1243" s="13">
        <v>0</v>
      </c>
    </row>
    <row r="1244" spans="1:25" x14ac:dyDescent="0.3">
      <c r="A1244" s="31" t="s">
        <v>2494</v>
      </c>
      <c r="B1244" s="31" t="s">
        <v>2495</v>
      </c>
      <c r="C1244" s="31" t="s">
        <v>20</v>
      </c>
      <c r="D1244" s="31" t="s">
        <v>41</v>
      </c>
      <c r="E1244" s="31">
        <v>175</v>
      </c>
      <c r="F1244" s="31">
        <v>64</v>
      </c>
      <c r="G1244" s="31">
        <v>4776.63</v>
      </c>
      <c r="H1244" s="31">
        <v>835910.25</v>
      </c>
      <c r="I1244" s="32">
        <v>45749</v>
      </c>
      <c r="J1244" s="32">
        <v>45906</v>
      </c>
      <c r="K1244" s="31" t="s">
        <v>29</v>
      </c>
      <c r="L1244" s="33" t="s">
        <v>30</v>
      </c>
      <c r="M1244" s="13" t="str">
        <f>PROPER(TRIM(SUBSTITUTE(B1244,"###"," ")))</f>
        <v>Great Lite</v>
      </c>
      <c r="N1244" s="13" t="str">
        <f>PROPER(TRIM(SUBSTITUTE(C1244,"###"," ")))</f>
        <v>Toys</v>
      </c>
      <c r="O1244" s="13" t="str">
        <f>PROPER(TRIM(SUBSTITUTE(D1244,"###"," ")))</f>
        <v>Quickstock</v>
      </c>
      <c r="P1244" s="13" t="str">
        <f t="shared" si="133"/>
        <v>Great Lite</v>
      </c>
      <c r="Q1244" s="34" t="str">
        <f t="shared" si="134"/>
        <v>Toys</v>
      </c>
      <c r="R1244" s="13" t="str">
        <f t="shared" si="135"/>
        <v>Quickstock</v>
      </c>
      <c r="S1244" s="35">
        <f t="shared" si="136"/>
        <v>175</v>
      </c>
      <c r="T1244" s="35">
        <f t="shared" si="137"/>
        <v>64</v>
      </c>
      <c r="U1244" s="14">
        <f t="shared" si="138"/>
        <v>4776.63</v>
      </c>
      <c r="V1244" s="14">
        <f t="shared" si="139"/>
        <v>835910.25</v>
      </c>
      <c r="W1244" s="13" t="str">
        <v>In Stock</v>
      </c>
      <c r="X1244" s="13" t="str">
        <v>No</v>
      </c>
      <c r="Y1244" s="13">
        <v>0</v>
      </c>
    </row>
    <row r="1245" spans="1:25" x14ac:dyDescent="0.3">
      <c r="A1245" s="31" t="s">
        <v>2497</v>
      </c>
      <c r="B1245" s="31" t="s">
        <v>2498</v>
      </c>
      <c r="C1245" s="31" t="s">
        <v>14</v>
      </c>
      <c r="D1245" s="31" t="s">
        <v>45</v>
      </c>
      <c r="E1245" s="31">
        <v>62</v>
      </c>
      <c r="F1245" s="31">
        <v>95</v>
      </c>
      <c r="G1245" s="31">
        <v>1501.06</v>
      </c>
      <c r="H1245" s="31">
        <v>93065.72</v>
      </c>
      <c r="I1245" s="32">
        <v>45692</v>
      </c>
      <c r="J1245" s="32">
        <v>45939</v>
      </c>
      <c r="K1245" s="31" t="s">
        <v>29</v>
      </c>
      <c r="L1245" s="33" t="s">
        <v>33</v>
      </c>
      <c r="M1245" s="13" t="str">
        <f>PROPER(TRIM(SUBSTITUTE(B1245,"###"," ")))</f>
        <v>Star Max</v>
      </c>
      <c r="N1245" s="13" t="str">
        <f>PROPER(TRIM(SUBSTITUTE(C1245,"###"," ")))</f>
        <v>Clothing</v>
      </c>
      <c r="O1245" s="13" t="str">
        <f>PROPER(TRIM(SUBSTITUTE(D1245,"###"," ")))</f>
        <v>Retailmart Inc</v>
      </c>
      <c r="P1245" s="13" t="str">
        <f t="shared" si="133"/>
        <v>Star Max</v>
      </c>
      <c r="Q1245" s="34" t="str">
        <f t="shared" si="134"/>
        <v>Clothing</v>
      </c>
      <c r="R1245" s="13" t="str">
        <f t="shared" si="135"/>
        <v>Retailmart Inc</v>
      </c>
      <c r="S1245" s="35">
        <f t="shared" si="136"/>
        <v>62</v>
      </c>
      <c r="T1245" s="35">
        <f t="shared" si="137"/>
        <v>95</v>
      </c>
      <c r="U1245" s="14">
        <f t="shared" si="138"/>
        <v>1501.06</v>
      </c>
      <c r="V1245" s="14">
        <f t="shared" si="139"/>
        <v>93065.72</v>
      </c>
      <c r="W1245" s="13" t="str">
        <v>Low Stock</v>
      </c>
      <c r="X1245" s="13" t="str">
        <v>Yes</v>
      </c>
      <c r="Y1245" s="13">
        <v>1</v>
      </c>
    </row>
    <row r="1246" spans="1:25" x14ac:dyDescent="0.3">
      <c r="A1246" s="31" t="s">
        <v>2499</v>
      </c>
      <c r="B1246" s="31" t="s">
        <v>2500</v>
      </c>
      <c r="C1246" s="31" t="s">
        <v>20</v>
      </c>
      <c r="D1246" s="31" t="s">
        <v>41</v>
      </c>
      <c r="E1246" s="31">
        <v>182</v>
      </c>
      <c r="F1246" s="31">
        <v>94</v>
      </c>
      <c r="G1246" s="31">
        <v>16882.91</v>
      </c>
      <c r="H1246" s="31">
        <v>3072689.62</v>
      </c>
      <c r="I1246" s="32">
        <v>45794</v>
      </c>
      <c r="J1246" s="32">
        <v>45862</v>
      </c>
      <c r="K1246" s="31" t="s">
        <v>46</v>
      </c>
      <c r="L1246" s="33" t="s">
        <v>30</v>
      </c>
      <c r="M1246" s="13" t="str">
        <f>PROPER(TRIM(SUBSTITUTE(B1246,"###"," ")))</f>
        <v>Start Pro</v>
      </c>
      <c r="N1246" s="13" t="str">
        <f>PROPER(TRIM(SUBSTITUTE(C1246,"###"," ")))</f>
        <v>Toys</v>
      </c>
      <c r="O1246" s="13" t="str">
        <f>PROPER(TRIM(SUBSTITUTE(D1246,"###"," ")))</f>
        <v>Quickstock</v>
      </c>
      <c r="P1246" s="13" t="str">
        <f t="shared" si="133"/>
        <v>Start Pro</v>
      </c>
      <c r="Q1246" s="34" t="str">
        <f t="shared" si="134"/>
        <v>Toys</v>
      </c>
      <c r="R1246" s="13" t="str">
        <f t="shared" si="135"/>
        <v>Quickstock</v>
      </c>
      <c r="S1246" s="35">
        <f t="shared" si="136"/>
        <v>182</v>
      </c>
      <c r="T1246" s="35">
        <f t="shared" si="137"/>
        <v>94</v>
      </c>
      <c r="U1246" s="14">
        <f t="shared" si="138"/>
        <v>16882.91</v>
      </c>
      <c r="V1246" s="14">
        <f t="shared" si="139"/>
        <v>3072689.62</v>
      </c>
      <c r="W1246" s="13" t="str">
        <v>In Stock</v>
      </c>
      <c r="X1246" s="13" t="str">
        <v>No</v>
      </c>
      <c r="Y1246" s="13">
        <v>0</v>
      </c>
    </row>
    <row r="1247" spans="1:25" x14ac:dyDescent="0.3">
      <c r="A1247" s="31" t="s">
        <v>2501</v>
      </c>
      <c r="B1247" s="31" t="s">
        <v>2502</v>
      </c>
      <c r="C1247" s="31" t="s">
        <v>28</v>
      </c>
      <c r="D1247" s="31" t="s">
        <v>45</v>
      </c>
      <c r="E1247" s="31">
        <v>25</v>
      </c>
      <c r="F1247" s="31">
        <v>33</v>
      </c>
      <c r="G1247" s="31">
        <v>16620.919999999998</v>
      </c>
      <c r="H1247" s="31">
        <v>415522.99999999988</v>
      </c>
      <c r="I1247" s="32">
        <v>45711</v>
      </c>
      <c r="J1247" s="32">
        <v>45920</v>
      </c>
      <c r="K1247" s="13"/>
      <c r="L1247" s="33" t="s">
        <v>17</v>
      </c>
      <c r="M1247" s="13" t="str">
        <f>PROPER(TRIM(SUBSTITUTE(B1247,"###"," ")))</f>
        <v>From X</v>
      </c>
      <c r="N1247" s="13" t="str">
        <f>PROPER(TRIM(SUBSTITUTE(C1247,"###"," ")))</f>
        <v>Furniture</v>
      </c>
      <c r="O1247" s="13" t="str">
        <f>PROPER(TRIM(SUBSTITUTE(D1247,"###"," ")))</f>
        <v>Retailmart Inc</v>
      </c>
      <c r="P1247" s="13" t="str">
        <f t="shared" si="133"/>
        <v>From X</v>
      </c>
      <c r="Q1247" s="34" t="str">
        <f t="shared" si="134"/>
        <v>Furniture</v>
      </c>
      <c r="R1247" s="13" t="str">
        <f t="shared" si="135"/>
        <v>Retailmart Inc</v>
      </c>
      <c r="S1247" s="35">
        <f t="shared" si="136"/>
        <v>25</v>
      </c>
      <c r="T1247" s="35">
        <f t="shared" si="137"/>
        <v>33</v>
      </c>
      <c r="U1247" s="14">
        <f t="shared" si="138"/>
        <v>16620.919999999998</v>
      </c>
      <c r="V1247" s="14">
        <f t="shared" si="139"/>
        <v>415522.99999999994</v>
      </c>
      <c r="W1247" s="13" t="str">
        <v>Low Stock</v>
      </c>
      <c r="X1247" s="13" t="str">
        <v>Yes</v>
      </c>
      <c r="Y1247" s="13">
        <v>1</v>
      </c>
    </row>
    <row r="1248" spans="1:25" x14ac:dyDescent="0.3">
      <c r="A1248" s="31" t="s">
        <v>2504</v>
      </c>
      <c r="B1248" s="31" t="s">
        <v>2505</v>
      </c>
      <c r="C1248" s="31" t="s">
        <v>20</v>
      </c>
      <c r="D1248" s="31" t="s">
        <v>41</v>
      </c>
      <c r="E1248" s="31">
        <v>182</v>
      </c>
      <c r="F1248" s="31">
        <v>79</v>
      </c>
      <c r="G1248" s="31">
        <v>11588.28</v>
      </c>
      <c r="H1248" s="31">
        <v>2109066.96</v>
      </c>
      <c r="I1248" s="32">
        <v>45687</v>
      </c>
      <c r="J1248" s="32">
        <v>45938</v>
      </c>
      <c r="K1248" s="31" t="s">
        <v>16</v>
      </c>
      <c r="L1248" s="33" t="s">
        <v>17</v>
      </c>
      <c r="M1248" s="13" t="str">
        <f>PROPER(TRIM(SUBSTITUTE(B1248,"###"," ")))</f>
        <v>Any Mini</v>
      </c>
      <c r="N1248" s="13" t="str">
        <f>PROPER(TRIM(SUBSTITUTE(C1248,"###"," ")))</f>
        <v>Toys</v>
      </c>
      <c r="O1248" s="13" t="str">
        <f>PROPER(TRIM(SUBSTITUTE(D1248,"###"," ")))</f>
        <v>Quickstock</v>
      </c>
      <c r="P1248" s="13" t="str">
        <f t="shared" si="133"/>
        <v>Any Mini</v>
      </c>
      <c r="Q1248" s="34" t="str">
        <f t="shared" si="134"/>
        <v>Toys</v>
      </c>
      <c r="R1248" s="13" t="str">
        <f t="shared" si="135"/>
        <v>Quickstock</v>
      </c>
      <c r="S1248" s="35">
        <f t="shared" si="136"/>
        <v>182</v>
      </c>
      <c r="T1248" s="35">
        <f t="shared" si="137"/>
        <v>79</v>
      </c>
      <c r="U1248" s="14">
        <f t="shared" si="138"/>
        <v>11588.28</v>
      </c>
      <c r="V1248" s="14">
        <f t="shared" si="139"/>
        <v>2109066.96</v>
      </c>
      <c r="W1248" s="13" t="str">
        <v>In Stock</v>
      </c>
      <c r="X1248" s="13" t="str">
        <v>No</v>
      </c>
      <c r="Y1248" s="13">
        <v>0</v>
      </c>
    </row>
    <row r="1249" spans="1:25" x14ac:dyDescent="0.3">
      <c r="A1249" s="31" t="s">
        <v>2506</v>
      </c>
      <c r="B1249" s="31" t="s">
        <v>2507</v>
      </c>
      <c r="C1249" s="31" t="s">
        <v>20</v>
      </c>
      <c r="D1249" s="31" t="s">
        <v>45</v>
      </c>
      <c r="E1249" s="31">
        <v>36</v>
      </c>
      <c r="F1249" s="31">
        <v>45</v>
      </c>
      <c r="G1249" s="31">
        <v>17808.25</v>
      </c>
      <c r="H1249" s="31">
        <v>641097</v>
      </c>
      <c r="I1249" s="32">
        <v>45729</v>
      </c>
      <c r="J1249" s="32">
        <v>45921</v>
      </c>
      <c r="K1249" s="13"/>
      <c r="L1249" s="33" t="s">
        <v>30</v>
      </c>
      <c r="M1249" s="13" t="str">
        <f>PROPER(TRIM(SUBSTITUTE(B1249,"###"," ")))</f>
        <v>Address Plus</v>
      </c>
      <c r="N1249" s="13" t="str">
        <f>PROPER(TRIM(SUBSTITUTE(C1249,"###"," ")))</f>
        <v>Toys</v>
      </c>
      <c r="O1249" s="13" t="str">
        <f>PROPER(TRIM(SUBSTITUTE(D1249,"###"," ")))</f>
        <v>Retailmart Inc</v>
      </c>
      <c r="P1249" s="13" t="str">
        <f t="shared" si="133"/>
        <v>Address Plus</v>
      </c>
      <c r="Q1249" s="34" t="str">
        <f t="shared" si="134"/>
        <v>Toys</v>
      </c>
      <c r="R1249" s="13" t="str">
        <f t="shared" si="135"/>
        <v>Retailmart Inc</v>
      </c>
      <c r="S1249" s="35">
        <f t="shared" si="136"/>
        <v>36</v>
      </c>
      <c r="T1249" s="35">
        <f t="shared" si="137"/>
        <v>45</v>
      </c>
      <c r="U1249" s="14">
        <f t="shared" si="138"/>
        <v>17808.25</v>
      </c>
      <c r="V1249" s="14">
        <f t="shared" si="139"/>
        <v>641097</v>
      </c>
      <c r="W1249" s="13" t="str">
        <v>Low Stock</v>
      </c>
      <c r="X1249" s="13" t="str">
        <v>Yes</v>
      </c>
      <c r="Y1249" s="13">
        <v>1</v>
      </c>
    </row>
    <row r="1250" spans="1:25" x14ac:dyDescent="0.3">
      <c r="A1250" s="31" t="s">
        <v>2508</v>
      </c>
      <c r="B1250" s="31" t="s">
        <v>2509</v>
      </c>
      <c r="C1250" s="31" t="s">
        <v>28</v>
      </c>
      <c r="D1250" s="31" t="s">
        <v>45</v>
      </c>
      <c r="E1250" s="31">
        <v>167</v>
      </c>
      <c r="F1250" s="31">
        <v>99</v>
      </c>
      <c r="G1250" s="31">
        <v>13531.44</v>
      </c>
      <c r="H1250" s="31">
        <v>2259750.48</v>
      </c>
      <c r="I1250" s="32">
        <v>45782</v>
      </c>
      <c r="J1250" s="32">
        <v>45900</v>
      </c>
      <c r="K1250" s="31" t="s">
        <v>46</v>
      </c>
      <c r="L1250" s="33" t="s">
        <v>30</v>
      </c>
      <c r="M1250" s="13" t="str">
        <f>PROPER(TRIM(SUBSTITUTE(B1250,"###"," ")))</f>
        <v>Box Plus</v>
      </c>
      <c r="N1250" s="13" t="str">
        <f>PROPER(TRIM(SUBSTITUTE(C1250,"###"," ")))</f>
        <v>Furniture</v>
      </c>
      <c r="O1250" s="13" t="str">
        <f>PROPER(TRIM(SUBSTITUTE(D1250,"###"," ")))</f>
        <v>Retailmart Inc</v>
      </c>
      <c r="P1250" s="13" t="str">
        <f t="shared" si="133"/>
        <v>Box Plus</v>
      </c>
      <c r="Q1250" s="34" t="str">
        <f t="shared" si="134"/>
        <v>Furniture</v>
      </c>
      <c r="R1250" s="13" t="str">
        <f t="shared" si="135"/>
        <v>Retailmart Inc</v>
      </c>
      <c r="S1250" s="35">
        <f t="shared" si="136"/>
        <v>167</v>
      </c>
      <c r="T1250" s="35">
        <f t="shared" si="137"/>
        <v>99</v>
      </c>
      <c r="U1250" s="14">
        <f t="shared" si="138"/>
        <v>13531.44</v>
      </c>
      <c r="V1250" s="14">
        <f t="shared" si="139"/>
        <v>2259750.48</v>
      </c>
      <c r="W1250" s="13" t="str">
        <v>In Stock</v>
      </c>
      <c r="X1250" s="13" t="str">
        <v>No</v>
      </c>
      <c r="Y1250" s="13">
        <v>0</v>
      </c>
    </row>
    <row r="1251" spans="1:25" x14ac:dyDescent="0.3">
      <c r="A1251" s="31" t="s">
        <v>2510</v>
      </c>
      <c r="B1251" s="31" t="s">
        <v>2052</v>
      </c>
      <c r="C1251" s="31" t="s">
        <v>44</v>
      </c>
      <c r="D1251" s="31" t="s">
        <v>41</v>
      </c>
      <c r="E1251" s="31">
        <v>53</v>
      </c>
      <c r="F1251" s="31">
        <v>41</v>
      </c>
      <c r="G1251" s="31">
        <v>2747.59</v>
      </c>
      <c r="H1251" s="31">
        <v>145622.26999999999</v>
      </c>
      <c r="I1251" s="32">
        <v>45705</v>
      </c>
      <c r="J1251" s="32">
        <v>45856</v>
      </c>
      <c r="K1251" s="31" t="s">
        <v>57</v>
      </c>
      <c r="L1251" s="33" t="s">
        <v>30</v>
      </c>
      <c r="M1251" s="13" t="str">
        <f>PROPER(TRIM(SUBSTITUTE(B1251,"###"," ")))</f>
        <v>Interest Plus</v>
      </c>
      <c r="N1251" s="13" t="str">
        <f>PROPER(TRIM(SUBSTITUTE(C1251,"###"," ")))</f>
        <v>Groceries</v>
      </c>
      <c r="O1251" s="13" t="str">
        <f>PROPER(TRIM(SUBSTITUTE(D1251,"###"," ")))</f>
        <v>Quickstock</v>
      </c>
      <c r="P1251" s="13" t="str">
        <f t="shared" si="133"/>
        <v>Interest Plus</v>
      </c>
      <c r="Q1251" s="34" t="str">
        <f t="shared" si="134"/>
        <v>Groceries</v>
      </c>
      <c r="R1251" s="13" t="str">
        <f t="shared" si="135"/>
        <v>Quickstock</v>
      </c>
      <c r="S1251" s="35">
        <f t="shared" si="136"/>
        <v>53</v>
      </c>
      <c r="T1251" s="35">
        <f t="shared" si="137"/>
        <v>41</v>
      </c>
      <c r="U1251" s="14">
        <f t="shared" si="138"/>
        <v>2747.59</v>
      </c>
      <c r="V1251" s="14">
        <f t="shared" si="139"/>
        <v>145622.27000000002</v>
      </c>
      <c r="W1251" s="13" t="str">
        <v>In Stock</v>
      </c>
      <c r="X1251" s="13" t="str">
        <v>No</v>
      </c>
      <c r="Y1251" s="13">
        <v>0</v>
      </c>
    </row>
    <row r="1252" spans="1:25" x14ac:dyDescent="0.3">
      <c r="A1252" s="31" t="s">
        <v>2511</v>
      </c>
      <c r="B1252" s="31" t="s">
        <v>2512</v>
      </c>
      <c r="C1252" s="31" t="s">
        <v>28</v>
      </c>
      <c r="D1252" s="31" t="s">
        <v>45</v>
      </c>
      <c r="E1252" s="31">
        <v>172</v>
      </c>
      <c r="F1252" s="31">
        <v>65</v>
      </c>
      <c r="G1252" s="31">
        <v>271.02</v>
      </c>
      <c r="H1252" s="31">
        <v>46615.44</v>
      </c>
      <c r="I1252" s="32">
        <v>45851</v>
      </c>
      <c r="J1252" s="32">
        <v>45919</v>
      </c>
      <c r="K1252" s="13"/>
      <c r="L1252" s="33" t="s">
        <v>17</v>
      </c>
      <c r="M1252" s="13" t="str">
        <f>PROPER(TRIM(SUBSTITUTE(B1252,"###"," ")))</f>
        <v>Drug X</v>
      </c>
      <c r="N1252" s="13" t="str">
        <f>PROPER(TRIM(SUBSTITUTE(C1252,"###"," ")))</f>
        <v>Furniture</v>
      </c>
      <c r="O1252" s="13" t="str">
        <f>PROPER(TRIM(SUBSTITUTE(D1252,"###"," ")))</f>
        <v>Retailmart Inc</v>
      </c>
      <c r="P1252" s="13" t="str">
        <f t="shared" si="133"/>
        <v>Drug X</v>
      </c>
      <c r="Q1252" s="34" t="str">
        <f t="shared" si="134"/>
        <v>Furniture</v>
      </c>
      <c r="R1252" s="13" t="str">
        <f t="shared" si="135"/>
        <v>Retailmart Inc</v>
      </c>
      <c r="S1252" s="35">
        <f t="shared" si="136"/>
        <v>172</v>
      </c>
      <c r="T1252" s="35">
        <f t="shared" si="137"/>
        <v>65</v>
      </c>
      <c r="U1252" s="14">
        <f t="shared" si="138"/>
        <v>271.02</v>
      </c>
      <c r="V1252" s="14">
        <f t="shared" si="139"/>
        <v>46615.439999999995</v>
      </c>
      <c r="W1252" s="13" t="str">
        <v>In Stock</v>
      </c>
      <c r="X1252" s="13" t="str">
        <v>No</v>
      </c>
      <c r="Y1252" s="13">
        <v>0</v>
      </c>
    </row>
    <row r="1253" spans="1:25" x14ac:dyDescent="0.3">
      <c r="A1253" s="31" t="s">
        <v>2513</v>
      </c>
      <c r="B1253" s="31" t="s">
        <v>2514</v>
      </c>
      <c r="C1253" s="31" t="s">
        <v>44</v>
      </c>
      <c r="D1253" s="31" t="s">
        <v>41</v>
      </c>
      <c r="E1253" s="31">
        <v>84</v>
      </c>
      <c r="F1253" s="31">
        <v>45</v>
      </c>
      <c r="G1253" s="31">
        <v>18145.490000000002</v>
      </c>
      <c r="H1253" s="31">
        <v>1524221.16</v>
      </c>
      <c r="I1253" s="32">
        <v>45721</v>
      </c>
      <c r="J1253" s="32">
        <v>45888</v>
      </c>
      <c r="K1253" s="31" t="s">
        <v>25</v>
      </c>
      <c r="L1253" s="33" t="s">
        <v>33</v>
      </c>
      <c r="M1253" s="13" t="str">
        <f>PROPER(TRIM(SUBSTITUTE(B1253,"###"," ")))</f>
        <v>Order X</v>
      </c>
      <c r="N1253" s="13" t="str">
        <f>PROPER(TRIM(SUBSTITUTE(C1253,"###"," ")))</f>
        <v>Groceries</v>
      </c>
      <c r="O1253" s="13" t="str">
        <f>PROPER(TRIM(SUBSTITUTE(D1253,"###"," ")))</f>
        <v>Quickstock</v>
      </c>
      <c r="P1253" s="13" t="str">
        <f t="shared" si="133"/>
        <v>Order X</v>
      </c>
      <c r="Q1253" s="34" t="str">
        <f t="shared" si="134"/>
        <v>Groceries</v>
      </c>
      <c r="R1253" s="13" t="str">
        <f t="shared" si="135"/>
        <v>Quickstock</v>
      </c>
      <c r="S1253" s="35">
        <f t="shared" si="136"/>
        <v>84</v>
      </c>
      <c r="T1253" s="35">
        <f t="shared" si="137"/>
        <v>45</v>
      </c>
      <c r="U1253" s="14">
        <f t="shared" si="138"/>
        <v>18145.490000000002</v>
      </c>
      <c r="V1253" s="14">
        <f t="shared" si="139"/>
        <v>1524221.1600000001</v>
      </c>
      <c r="W1253" s="13" t="str">
        <v>In Stock</v>
      </c>
      <c r="X1253" s="13" t="str">
        <v>No</v>
      </c>
      <c r="Y1253" s="13">
        <v>0</v>
      </c>
    </row>
    <row r="1254" spans="1:25" x14ac:dyDescent="0.3">
      <c r="A1254" s="31" t="s">
        <v>2516</v>
      </c>
      <c r="B1254" s="31" t="s">
        <v>2517</v>
      </c>
      <c r="C1254" s="31" t="s">
        <v>44</v>
      </c>
      <c r="D1254" s="31" t="s">
        <v>41</v>
      </c>
      <c r="E1254" s="31">
        <v>95</v>
      </c>
      <c r="F1254" s="31">
        <v>49</v>
      </c>
      <c r="G1254" s="31">
        <v>18776.36</v>
      </c>
      <c r="H1254" s="31">
        <v>1783754.2</v>
      </c>
      <c r="I1254" s="32">
        <v>45825</v>
      </c>
      <c r="J1254" s="32">
        <v>45864</v>
      </c>
      <c r="K1254" s="31" t="s">
        <v>57</v>
      </c>
      <c r="L1254" s="33" t="s">
        <v>33</v>
      </c>
      <c r="M1254" s="13" t="str">
        <f>PROPER(TRIM(SUBSTITUTE(B1254,"###"," ")))</f>
        <v>Force Pro</v>
      </c>
      <c r="N1254" s="13" t="str">
        <f>PROPER(TRIM(SUBSTITUTE(C1254,"###"," ")))</f>
        <v>Groceries</v>
      </c>
      <c r="O1254" s="13" t="str">
        <f>PROPER(TRIM(SUBSTITUTE(D1254,"###"," ")))</f>
        <v>Quickstock</v>
      </c>
      <c r="P1254" s="13" t="str">
        <f t="shared" si="133"/>
        <v>Force Pro</v>
      </c>
      <c r="Q1254" s="34" t="str">
        <f t="shared" si="134"/>
        <v>Groceries</v>
      </c>
      <c r="R1254" s="13" t="str">
        <f t="shared" si="135"/>
        <v>Quickstock</v>
      </c>
      <c r="S1254" s="35">
        <f t="shared" si="136"/>
        <v>95</v>
      </c>
      <c r="T1254" s="35">
        <f t="shared" si="137"/>
        <v>49</v>
      </c>
      <c r="U1254" s="14">
        <f t="shared" si="138"/>
        <v>18776.36</v>
      </c>
      <c r="V1254" s="14">
        <f t="shared" si="139"/>
        <v>1783754.2</v>
      </c>
      <c r="W1254" s="13" t="str">
        <v>In Stock</v>
      </c>
      <c r="X1254" s="13" t="str">
        <v>No</v>
      </c>
      <c r="Y1254" s="13">
        <v>0</v>
      </c>
    </row>
    <row r="1255" spans="1:25" x14ac:dyDescent="0.3">
      <c r="A1255" s="31" t="s">
        <v>2518</v>
      </c>
      <c r="B1255" s="31" t="s">
        <v>2519</v>
      </c>
      <c r="C1255" s="31" t="s">
        <v>28</v>
      </c>
      <c r="D1255" s="31" t="s">
        <v>41</v>
      </c>
      <c r="E1255" s="31">
        <v>86</v>
      </c>
      <c r="F1255" s="31">
        <v>98</v>
      </c>
      <c r="G1255" s="31">
        <v>3271.08</v>
      </c>
      <c r="H1255" s="31">
        <v>281312.88</v>
      </c>
      <c r="I1255" s="32">
        <v>45748</v>
      </c>
      <c r="J1255" s="32">
        <v>45890</v>
      </c>
      <c r="K1255" s="31" t="s">
        <v>29</v>
      </c>
      <c r="L1255" s="33" t="s">
        <v>33</v>
      </c>
      <c r="M1255" s="13" t="str">
        <f>PROPER(TRIM(SUBSTITUTE(B1255,"###"," ")))</f>
        <v>New Pro</v>
      </c>
      <c r="N1255" s="13" t="str">
        <f>PROPER(TRIM(SUBSTITUTE(C1255,"###"," ")))</f>
        <v>Furniture</v>
      </c>
      <c r="O1255" s="13" t="str">
        <f>PROPER(TRIM(SUBSTITUTE(D1255,"###"," ")))</f>
        <v>Quickstock</v>
      </c>
      <c r="P1255" s="13" t="str">
        <f t="shared" si="133"/>
        <v>New Pro</v>
      </c>
      <c r="Q1255" s="34" t="str">
        <f t="shared" si="134"/>
        <v>Furniture</v>
      </c>
      <c r="R1255" s="13" t="str">
        <f t="shared" si="135"/>
        <v>Quickstock</v>
      </c>
      <c r="S1255" s="35">
        <f t="shared" si="136"/>
        <v>86</v>
      </c>
      <c r="T1255" s="35">
        <f t="shared" si="137"/>
        <v>98</v>
      </c>
      <c r="U1255" s="14">
        <f t="shared" si="138"/>
        <v>3271.08</v>
      </c>
      <c r="V1255" s="14">
        <f t="shared" si="139"/>
        <v>281312.88</v>
      </c>
      <c r="W1255" s="13" t="str">
        <v>Low Stock</v>
      </c>
      <c r="X1255" s="13" t="str">
        <v>Yes</v>
      </c>
      <c r="Y1255" s="13">
        <v>1</v>
      </c>
    </row>
    <row r="1256" spans="1:25" x14ac:dyDescent="0.3">
      <c r="A1256" s="31" t="s">
        <v>2521</v>
      </c>
      <c r="B1256" s="31" t="s">
        <v>2522</v>
      </c>
      <c r="C1256" s="31" t="s">
        <v>40</v>
      </c>
      <c r="D1256" s="31" t="s">
        <v>15</v>
      </c>
      <c r="E1256" s="31">
        <v>114</v>
      </c>
      <c r="F1256" s="31">
        <v>66</v>
      </c>
      <c r="G1256" s="31">
        <v>552.72</v>
      </c>
      <c r="H1256" s="31">
        <v>63010.080000000002</v>
      </c>
      <c r="I1256" s="32">
        <v>45842</v>
      </c>
      <c r="J1256" s="32">
        <v>45897</v>
      </c>
      <c r="K1256" s="31" t="s">
        <v>29</v>
      </c>
      <c r="L1256" s="33" t="s">
        <v>33</v>
      </c>
      <c r="M1256" s="13" t="str">
        <f>PROPER(TRIM(SUBSTITUTE(B1256,"###"," ")))</f>
        <v>Far Mini</v>
      </c>
      <c r="N1256" s="13" t="str">
        <f>PROPER(TRIM(SUBSTITUTE(C1256,"###"," ")))</f>
        <v>Electronics</v>
      </c>
      <c r="O1256" s="13" t="str">
        <f>PROPER(TRIM(SUBSTITUTE(D1256,"###"," ")))</f>
        <v>Global Traders</v>
      </c>
      <c r="P1256" s="13" t="str">
        <f t="shared" si="133"/>
        <v>Far Mini</v>
      </c>
      <c r="Q1256" s="34" t="str">
        <f t="shared" si="134"/>
        <v>Electronics</v>
      </c>
      <c r="R1256" s="13" t="str">
        <f t="shared" si="135"/>
        <v>Global Traders</v>
      </c>
      <c r="S1256" s="35">
        <f t="shared" si="136"/>
        <v>114</v>
      </c>
      <c r="T1256" s="35">
        <f t="shared" si="137"/>
        <v>66</v>
      </c>
      <c r="U1256" s="14">
        <f t="shared" si="138"/>
        <v>552.72</v>
      </c>
      <c r="V1256" s="14">
        <f t="shared" si="139"/>
        <v>63010.080000000002</v>
      </c>
      <c r="W1256" s="13" t="str">
        <v>In Stock</v>
      </c>
      <c r="X1256" s="13" t="str">
        <v>No</v>
      </c>
      <c r="Y1256" s="13">
        <v>0</v>
      </c>
    </row>
    <row r="1257" spans="1:25" x14ac:dyDescent="0.3">
      <c r="A1257" s="31" t="s">
        <v>2523</v>
      </c>
      <c r="B1257" s="31" t="s">
        <v>2524</v>
      </c>
      <c r="C1257" s="31" t="s">
        <v>40</v>
      </c>
      <c r="D1257" s="31" t="s">
        <v>53</v>
      </c>
      <c r="E1257" s="31">
        <v>134</v>
      </c>
      <c r="F1257" s="31">
        <v>69</v>
      </c>
      <c r="G1257" s="31">
        <v>914.14</v>
      </c>
      <c r="H1257" s="31">
        <v>122494.76</v>
      </c>
      <c r="I1257" s="32">
        <v>45814</v>
      </c>
      <c r="J1257" s="32">
        <v>45862</v>
      </c>
      <c r="K1257" s="31" t="s">
        <v>54</v>
      </c>
      <c r="L1257" s="33" t="s">
        <v>30</v>
      </c>
      <c r="M1257" s="13" t="str">
        <f>PROPER(TRIM(SUBSTITUTE(B1257,"###"," ")))</f>
        <v>Ball Pro</v>
      </c>
      <c r="N1257" s="13" t="str">
        <f>PROPER(TRIM(SUBSTITUTE(C1257,"###"," ")))</f>
        <v>Electronics</v>
      </c>
      <c r="O1257" s="13" t="str">
        <f>PROPER(TRIM(SUBSTITUTE(D1257,"###"," ")))</f>
        <v>Abc Pvt Ltd</v>
      </c>
      <c r="P1257" s="13" t="str">
        <f t="shared" si="133"/>
        <v>Ball Pro</v>
      </c>
      <c r="Q1257" s="34" t="str">
        <f t="shared" si="134"/>
        <v>Electronics</v>
      </c>
      <c r="R1257" s="13" t="str">
        <f t="shared" si="135"/>
        <v>Abc Pvt Ltd</v>
      </c>
      <c r="S1257" s="35">
        <f t="shared" si="136"/>
        <v>134</v>
      </c>
      <c r="T1257" s="35">
        <f t="shared" si="137"/>
        <v>69</v>
      </c>
      <c r="U1257" s="14">
        <f t="shared" si="138"/>
        <v>914.14</v>
      </c>
      <c r="V1257" s="14">
        <f t="shared" si="139"/>
        <v>122494.76</v>
      </c>
      <c r="W1257" s="13" t="str">
        <v>In Stock</v>
      </c>
      <c r="X1257" s="13" t="str">
        <v>No</v>
      </c>
      <c r="Y1257" s="13">
        <v>0</v>
      </c>
    </row>
    <row r="1258" spans="1:25" x14ac:dyDescent="0.3">
      <c r="A1258" s="31" t="s">
        <v>2525</v>
      </c>
      <c r="B1258" s="31" t="s">
        <v>873</v>
      </c>
      <c r="C1258" s="31" t="s">
        <v>28</v>
      </c>
      <c r="D1258" s="31" t="s">
        <v>15</v>
      </c>
      <c r="E1258" s="31">
        <v>20</v>
      </c>
      <c r="F1258" s="31">
        <v>59</v>
      </c>
      <c r="G1258" s="31">
        <v>12221.65</v>
      </c>
      <c r="H1258" s="31">
        <v>244433</v>
      </c>
      <c r="I1258" s="32">
        <v>45676</v>
      </c>
      <c r="J1258" s="32">
        <v>45936</v>
      </c>
      <c r="K1258" s="31" t="s">
        <v>25</v>
      </c>
      <c r="L1258" s="33" t="s">
        <v>58</v>
      </c>
      <c r="M1258" s="13" t="str">
        <f>PROPER(TRIM(SUBSTITUTE(B1258,"###"," ")))</f>
        <v>Radio Mini</v>
      </c>
      <c r="N1258" s="13" t="str">
        <f>PROPER(TRIM(SUBSTITUTE(C1258,"###"," ")))</f>
        <v>Furniture</v>
      </c>
      <c r="O1258" s="13" t="str">
        <f>PROPER(TRIM(SUBSTITUTE(D1258,"###"," ")))</f>
        <v>Global Traders</v>
      </c>
      <c r="P1258" s="13" t="str">
        <f t="shared" si="133"/>
        <v>Radio Mini</v>
      </c>
      <c r="Q1258" s="34" t="str">
        <f t="shared" si="134"/>
        <v>Furniture</v>
      </c>
      <c r="R1258" s="13" t="str">
        <f t="shared" si="135"/>
        <v>Global Traders</v>
      </c>
      <c r="S1258" s="35">
        <f t="shared" si="136"/>
        <v>20</v>
      </c>
      <c r="T1258" s="35">
        <f t="shared" si="137"/>
        <v>59</v>
      </c>
      <c r="U1258" s="14">
        <f t="shared" si="138"/>
        <v>12221.65</v>
      </c>
      <c r="V1258" s="14">
        <f t="shared" si="139"/>
        <v>244433</v>
      </c>
      <c r="W1258" s="13" t="str">
        <v>Low Stock</v>
      </c>
      <c r="X1258" s="13" t="str">
        <v>Yes</v>
      </c>
      <c r="Y1258" s="13">
        <v>1</v>
      </c>
    </row>
    <row r="1259" spans="1:25" x14ac:dyDescent="0.3">
      <c r="A1259" s="31" t="s">
        <v>2526</v>
      </c>
      <c r="B1259" s="31" t="s">
        <v>2527</v>
      </c>
      <c r="C1259" s="31" t="s">
        <v>14</v>
      </c>
      <c r="D1259" s="31" t="s">
        <v>15</v>
      </c>
      <c r="E1259" s="31">
        <v>91</v>
      </c>
      <c r="F1259" s="31">
        <v>36</v>
      </c>
      <c r="G1259" s="31">
        <v>13895.65</v>
      </c>
      <c r="H1259" s="31">
        <v>1264504.1499999999</v>
      </c>
      <c r="I1259" s="32">
        <v>45728</v>
      </c>
      <c r="J1259" s="32">
        <v>45915</v>
      </c>
      <c r="K1259" s="31" t="s">
        <v>16</v>
      </c>
      <c r="L1259" s="33" t="s">
        <v>58</v>
      </c>
      <c r="M1259" s="13" t="str">
        <f>PROPER(TRIM(SUBSTITUTE(B1259,"###"," ")))</f>
        <v>Wear Plus</v>
      </c>
      <c r="N1259" s="13" t="str">
        <f>PROPER(TRIM(SUBSTITUTE(C1259,"###"," ")))</f>
        <v>Clothing</v>
      </c>
      <c r="O1259" s="13" t="str">
        <f>PROPER(TRIM(SUBSTITUTE(D1259,"###"," ")))</f>
        <v>Global Traders</v>
      </c>
      <c r="P1259" s="13" t="str">
        <f t="shared" si="133"/>
        <v>Wear Plus</v>
      </c>
      <c r="Q1259" s="34" t="str">
        <f t="shared" si="134"/>
        <v>Clothing</v>
      </c>
      <c r="R1259" s="13" t="str">
        <f t="shared" si="135"/>
        <v>Global Traders</v>
      </c>
      <c r="S1259" s="35">
        <f t="shared" si="136"/>
        <v>91</v>
      </c>
      <c r="T1259" s="35">
        <f t="shared" si="137"/>
        <v>36</v>
      </c>
      <c r="U1259" s="14">
        <f t="shared" si="138"/>
        <v>13895.65</v>
      </c>
      <c r="V1259" s="14">
        <f t="shared" si="139"/>
        <v>1264504.1499999999</v>
      </c>
      <c r="W1259" s="13" t="str">
        <v>In Stock</v>
      </c>
      <c r="X1259" s="13" t="str">
        <v>No</v>
      </c>
      <c r="Y1259" s="13">
        <v>0</v>
      </c>
    </row>
    <row r="1260" spans="1:25" x14ac:dyDescent="0.3">
      <c r="A1260" s="31" t="s">
        <v>2528</v>
      </c>
      <c r="B1260" s="31" t="s">
        <v>2529</v>
      </c>
      <c r="C1260" s="31" t="s">
        <v>14</v>
      </c>
      <c r="D1260" s="31" t="s">
        <v>53</v>
      </c>
      <c r="E1260" s="31">
        <v>24</v>
      </c>
      <c r="F1260" s="31">
        <v>77</v>
      </c>
      <c r="G1260" s="31">
        <v>178.96</v>
      </c>
      <c r="H1260" s="31">
        <v>4295.04</v>
      </c>
      <c r="I1260" s="32">
        <v>45740</v>
      </c>
      <c r="J1260" s="32">
        <v>45872</v>
      </c>
      <c r="K1260" s="31" t="s">
        <v>16</v>
      </c>
      <c r="L1260" s="33" t="s">
        <v>17</v>
      </c>
      <c r="M1260" s="13" t="str">
        <f>PROPER(TRIM(SUBSTITUTE(B1260,"###"," ")))</f>
        <v>Recent Mini</v>
      </c>
      <c r="N1260" s="13" t="str">
        <f>PROPER(TRIM(SUBSTITUTE(C1260,"###"," ")))</f>
        <v>Clothing</v>
      </c>
      <c r="O1260" s="13" t="str">
        <f>PROPER(TRIM(SUBSTITUTE(D1260,"###"," ")))</f>
        <v>Abc Pvt Ltd</v>
      </c>
      <c r="P1260" s="13" t="str">
        <f t="shared" si="133"/>
        <v>Recent Mini</v>
      </c>
      <c r="Q1260" s="34" t="str">
        <f t="shared" si="134"/>
        <v>Clothing</v>
      </c>
      <c r="R1260" s="13" t="str">
        <f t="shared" si="135"/>
        <v>Abc Pvt Ltd</v>
      </c>
      <c r="S1260" s="35">
        <f t="shared" si="136"/>
        <v>24</v>
      </c>
      <c r="T1260" s="35">
        <f t="shared" si="137"/>
        <v>77</v>
      </c>
      <c r="U1260" s="14">
        <f t="shared" si="138"/>
        <v>178.96</v>
      </c>
      <c r="V1260" s="14">
        <f t="shared" si="139"/>
        <v>4295.04</v>
      </c>
      <c r="W1260" s="13" t="str">
        <v>Low Stock</v>
      </c>
      <c r="X1260" s="13" t="str">
        <v>Yes</v>
      </c>
      <c r="Y1260" s="13">
        <v>1</v>
      </c>
    </row>
    <row r="1261" spans="1:25" x14ac:dyDescent="0.3">
      <c r="A1261" s="31" t="s">
        <v>2531</v>
      </c>
      <c r="B1261" s="31" t="s">
        <v>2532</v>
      </c>
      <c r="C1261" s="31" t="s">
        <v>14</v>
      </c>
      <c r="D1261" s="31" t="s">
        <v>15</v>
      </c>
      <c r="E1261" s="31">
        <v>65</v>
      </c>
      <c r="F1261" s="31">
        <v>59</v>
      </c>
      <c r="G1261" s="31">
        <v>2615.5</v>
      </c>
      <c r="H1261" s="31">
        <v>170007.5</v>
      </c>
      <c r="I1261" s="32">
        <v>45830</v>
      </c>
      <c r="J1261" s="32">
        <v>45861</v>
      </c>
      <c r="K1261" s="13"/>
      <c r="L1261" s="33" t="s">
        <v>17</v>
      </c>
      <c r="M1261" s="13" t="str">
        <f>PROPER(TRIM(SUBSTITUTE(B1261,"###"," ")))</f>
        <v>Nice Lite</v>
      </c>
      <c r="N1261" s="13" t="str">
        <f>PROPER(TRIM(SUBSTITUTE(C1261,"###"," ")))</f>
        <v>Clothing</v>
      </c>
      <c r="O1261" s="13" t="str">
        <f>PROPER(TRIM(SUBSTITUTE(D1261,"###"," ")))</f>
        <v>Global Traders</v>
      </c>
      <c r="P1261" s="13" t="str">
        <f t="shared" si="133"/>
        <v>Nice Lite</v>
      </c>
      <c r="Q1261" s="34" t="str">
        <f t="shared" si="134"/>
        <v>Clothing</v>
      </c>
      <c r="R1261" s="13" t="str">
        <f t="shared" si="135"/>
        <v>Global Traders</v>
      </c>
      <c r="S1261" s="35">
        <f t="shared" si="136"/>
        <v>65</v>
      </c>
      <c r="T1261" s="35">
        <f t="shared" si="137"/>
        <v>59</v>
      </c>
      <c r="U1261" s="14">
        <f t="shared" si="138"/>
        <v>2615.5</v>
      </c>
      <c r="V1261" s="14">
        <f t="shared" si="139"/>
        <v>170007.5</v>
      </c>
      <c r="W1261" s="13" t="str">
        <v>In Stock</v>
      </c>
      <c r="X1261" s="13" t="str">
        <v>No</v>
      </c>
      <c r="Y1261" s="13">
        <v>0</v>
      </c>
    </row>
    <row r="1262" spans="1:25" x14ac:dyDescent="0.3">
      <c r="A1262" s="31" t="s">
        <v>2533</v>
      </c>
      <c r="B1262" s="31" t="s">
        <v>2534</v>
      </c>
      <c r="C1262" s="31" t="s">
        <v>44</v>
      </c>
      <c r="D1262" s="31" t="s">
        <v>53</v>
      </c>
      <c r="E1262" s="31">
        <v>98</v>
      </c>
      <c r="F1262" s="31">
        <v>43</v>
      </c>
      <c r="G1262" s="31">
        <v>667.07</v>
      </c>
      <c r="H1262" s="31">
        <v>65372.860000000008</v>
      </c>
      <c r="I1262" s="32">
        <v>45739</v>
      </c>
      <c r="J1262" s="32">
        <v>45859</v>
      </c>
      <c r="K1262" s="31" t="s">
        <v>25</v>
      </c>
      <c r="L1262" s="33" t="s">
        <v>58</v>
      </c>
      <c r="M1262" s="13" t="str">
        <f>PROPER(TRIM(SUBSTITUTE(B1262,"###"," ")))</f>
        <v>Experience Mini</v>
      </c>
      <c r="N1262" s="13" t="str">
        <f>PROPER(TRIM(SUBSTITUTE(C1262,"###"," ")))</f>
        <v>Groceries</v>
      </c>
      <c r="O1262" s="13" t="str">
        <f>PROPER(TRIM(SUBSTITUTE(D1262,"###"," ")))</f>
        <v>Abc Pvt Ltd</v>
      </c>
      <c r="P1262" s="13" t="str">
        <f t="shared" si="133"/>
        <v>Experience Mini</v>
      </c>
      <c r="Q1262" s="34" t="str">
        <f t="shared" si="134"/>
        <v>Groceries</v>
      </c>
      <c r="R1262" s="13" t="str">
        <f t="shared" si="135"/>
        <v>Abc Pvt Ltd</v>
      </c>
      <c r="S1262" s="35">
        <f t="shared" si="136"/>
        <v>98</v>
      </c>
      <c r="T1262" s="35">
        <f t="shared" si="137"/>
        <v>43</v>
      </c>
      <c r="U1262" s="14">
        <f t="shared" si="138"/>
        <v>667.07</v>
      </c>
      <c r="V1262" s="14">
        <f t="shared" si="139"/>
        <v>65372.860000000008</v>
      </c>
      <c r="W1262" s="13" t="str">
        <v>In Stock</v>
      </c>
      <c r="X1262" s="13" t="str">
        <v>No</v>
      </c>
      <c r="Y1262" s="13">
        <v>0</v>
      </c>
    </row>
    <row r="1263" spans="1:25" x14ac:dyDescent="0.3">
      <c r="A1263" s="31" t="s">
        <v>2538</v>
      </c>
      <c r="B1263" s="31" t="s">
        <v>2539</v>
      </c>
      <c r="C1263" s="31" t="s">
        <v>28</v>
      </c>
      <c r="D1263" s="31" t="s">
        <v>45</v>
      </c>
      <c r="E1263" s="31">
        <v>24</v>
      </c>
      <c r="F1263" s="31">
        <v>35</v>
      </c>
      <c r="G1263" s="31">
        <v>5950.16</v>
      </c>
      <c r="H1263" s="31">
        <v>142803.84</v>
      </c>
      <c r="I1263" s="32">
        <v>45804</v>
      </c>
      <c r="J1263" s="32">
        <v>45876</v>
      </c>
      <c r="K1263" s="31" t="s">
        <v>29</v>
      </c>
      <c r="L1263" s="33" t="s">
        <v>30</v>
      </c>
      <c r="M1263" s="13" t="str">
        <f>PROPER(TRIM(SUBSTITUTE(B1263,"###"," ")))</f>
        <v>Draw X</v>
      </c>
      <c r="N1263" s="13" t="str">
        <f>PROPER(TRIM(SUBSTITUTE(C1263,"###"," ")))</f>
        <v>Furniture</v>
      </c>
      <c r="O1263" s="13" t="str">
        <f>PROPER(TRIM(SUBSTITUTE(D1263,"###"," ")))</f>
        <v>Retailmart Inc</v>
      </c>
      <c r="P1263" s="13" t="str">
        <f t="shared" si="133"/>
        <v>Draw X</v>
      </c>
      <c r="Q1263" s="34" t="str">
        <f t="shared" si="134"/>
        <v>Furniture</v>
      </c>
      <c r="R1263" s="13" t="str">
        <f t="shared" si="135"/>
        <v>Retailmart Inc</v>
      </c>
      <c r="S1263" s="35">
        <f t="shared" si="136"/>
        <v>24</v>
      </c>
      <c r="T1263" s="35">
        <f t="shared" si="137"/>
        <v>35</v>
      </c>
      <c r="U1263" s="14">
        <f t="shared" si="138"/>
        <v>5950.16</v>
      </c>
      <c r="V1263" s="14">
        <f t="shared" si="139"/>
        <v>142803.84</v>
      </c>
      <c r="W1263" s="13" t="str">
        <v>Low Stock</v>
      </c>
      <c r="X1263" s="13" t="str">
        <v>Yes</v>
      </c>
      <c r="Y1263" s="13">
        <v>1</v>
      </c>
    </row>
    <row r="1264" spans="1:25" x14ac:dyDescent="0.3">
      <c r="A1264" s="31" t="s">
        <v>2540</v>
      </c>
      <c r="B1264" s="31" t="s">
        <v>2541</v>
      </c>
      <c r="C1264" s="31" t="s">
        <v>28</v>
      </c>
      <c r="D1264" s="31" t="s">
        <v>45</v>
      </c>
      <c r="E1264" s="31">
        <v>146</v>
      </c>
      <c r="F1264" s="31">
        <v>53</v>
      </c>
      <c r="G1264" s="31">
        <v>3664.38</v>
      </c>
      <c r="H1264" s="31">
        <v>534999.48</v>
      </c>
      <c r="I1264" s="32">
        <v>45681</v>
      </c>
      <c r="J1264" s="32">
        <v>45865</v>
      </c>
      <c r="K1264" s="13"/>
      <c r="L1264" s="33" t="s">
        <v>58</v>
      </c>
      <c r="M1264" s="13" t="str">
        <f>PROPER(TRIM(SUBSTITUTE(B1264,"###"," ")))</f>
        <v>Explain Pro</v>
      </c>
      <c r="N1264" s="13" t="str">
        <f>PROPER(TRIM(SUBSTITUTE(C1264,"###"," ")))</f>
        <v>Furniture</v>
      </c>
      <c r="O1264" s="13" t="str">
        <f>PROPER(TRIM(SUBSTITUTE(D1264,"###"," ")))</f>
        <v>Retailmart Inc</v>
      </c>
      <c r="P1264" s="13" t="str">
        <f t="shared" si="133"/>
        <v>Explain Pro</v>
      </c>
      <c r="Q1264" s="34" t="str">
        <f t="shared" si="134"/>
        <v>Furniture</v>
      </c>
      <c r="R1264" s="13" t="str">
        <f t="shared" si="135"/>
        <v>Retailmart Inc</v>
      </c>
      <c r="S1264" s="35">
        <f t="shared" si="136"/>
        <v>146</v>
      </c>
      <c r="T1264" s="35">
        <f t="shared" si="137"/>
        <v>53</v>
      </c>
      <c r="U1264" s="14">
        <f t="shared" si="138"/>
        <v>3664.38</v>
      </c>
      <c r="V1264" s="14">
        <f t="shared" si="139"/>
        <v>534999.48</v>
      </c>
      <c r="W1264" s="13" t="str">
        <v>In Stock</v>
      </c>
      <c r="X1264" s="13" t="str">
        <v>No</v>
      </c>
      <c r="Y1264" s="13">
        <v>0</v>
      </c>
    </row>
    <row r="1265" spans="1:25" x14ac:dyDescent="0.3">
      <c r="A1265" s="31" t="s">
        <v>2542</v>
      </c>
      <c r="B1265" s="31" t="s">
        <v>2543</v>
      </c>
      <c r="C1265" s="31" t="s">
        <v>40</v>
      </c>
      <c r="D1265" s="31" t="s">
        <v>24</v>
      </c>
      <c r="E1265" s="31">
        <v>145</v>
      </c>
      <c r="F1265" s="31">
        <v>53</v>
      </c>
      <c r="G1265" s="31">
        <v>8748.1</v>
      </c>
      <c r="H1265" s="31">
        <v>1268474.5</v>
      </c>
      <c r="I1265" s="32">
        <v>45809</v>
      </c>
      <c r="J1265" s="32">
        <v>45906</v>
      </c>
      <c r="K1265" s="31" t="s">
        <v>29</v>
      </c>
      <c r="L1265" s="33" t="s">
        <v>21</v>
      </c>
      <c r="M1265" s="13" t="str">
        <f>PROPER(TRIM(SUBSTITUTE(B1265,"###"," ")))</f>
        <v>Indicate Mini</v>
      </c>
      <c r="N1265" s="13" t="str">
        <f>PROPER(TRIM(SUBSTITUTE(C1265,"###"," ")))</f>
        <v>Electronics</v>
      </c>
      <c r="O1265" s="13" t="str">
        <f>PROPER(TRIM(SUBSTITUTE(D1265,"###"," ")))</f>
        <v>Omni Suppliers</v>
      </c>
      <c r="P1265" s="13" t="str">
        <f t="shared" si="133"/>
        <v>Indicate Mini</v>
      </c>
      <c r="Q1265" s="34" t="str">
        <f t="shared" si="134"/>
        <v>Electronics</v>
      </c>
      <c r="R1265" s="13" t="str">
        <f t="shared" si="135"/>
        <v>Omni Suppliers</v>
      </c>
      <c r="S1265" s="35">
        <f t="shared" si="136"/>
        <v>145</v>
      </c>
      <c r="T1265" s="35">
        <f t="shared" si="137"/>
        <v>53</v>
      </c>
      <c r="U1265" s="14">
        <f t="shared" si="138"/>
        <v>8748.1</v>
      </c>
      <c r="V1265" s="14">
        <f t="shared" si="139"/>
        <v>1268474.5</v>
      </c>
      <c r="W1265" s="13" t="str">
        <v>In Stock</v>
      </c>
      <c r="X1265" s="13" t="str">
        <v>No</v>
      </c>
      <c r="Y1265" s="13">
        <v>0</v>
      </c>
    </row>
    <row r="1266" spans="1:25" x14ac:dyDescent="0.3">
      <c r="A1266" s="31" t="s">
        <v>2544</v>
      </c>
      <c r="B1266" s="31" t="s">
        <v>506</v>
      </c>
      <c r="C1266" s="31" t="s">
        <v>28</v>
      </c>
      <c r="D1266" s="31" t="s">
        <v>41</v>
      </c>
      <c r="E1266" s="31">
        <v>133</v>
      </c>
      <c r="F1266" s="31">
        <v>40</v>
      </c>
      <c r="G1266" s="31">
        <v>8558.67</v>
      </c>
      <c r="H1266" s="31">
        <v>1138303.1100000001</v>
      </c>
      <c r="I1266" s="32">
        <v>45722</v>
      </c>
      <c r="J1266" s="32">
        <v>45931</v>
      </c>
      <c r="K1266" s="31" t="s">
        <v>25</v>
      </c>
      <c r="L1266" s="33" t="s">
        <v>58</v>
      </c>
      <c r="M1266" s="13" t="str">
        <f>PROPER(TRIM(SUBSTITUTE(B1266,"###"," ")))</f>
        <v>Better Pro</v>
      </c>
      <c r="N1266" s="13" t="str">
        <f>PROPER(TRIM(SUBSTITUTE(C1266,"###"," ")))</f>
        <v>Furniture</v>
      </c>
      <c r="O1266" s="13" t="str">
        <f>PROPER(TRIM(SUBSTITUTE(D1266,"###"," ")))</f>
        <v>Quickstock</v>
      </c>
      <c r="P1266" s="13" t="str">
        <f t="shared" si="133"/>
        <v>Better Pro</v>
      </c>
      <c r="Q1266" s="34" t="str">
        <f t="shared" si="134"/>
        <v>Furniture</v>
      </c>
      <c r="R1266" s="13" t="str">
        <f t="shared" si="135"/>
        <v>Quickstock</v>
      </c>
      <c r="S1266" s="35">
        <f t="shared" si="136"/>
        <v>133</v>
      </c>
      <c r="T1266" s="35">
        <f t="shared" si="137"/>
        <v>40</v>
      </c>
      <c r="U1266" s="14">
        <f t="shared" si="138"/>
        <v>8558.67</v>
      </c>
      <c r="V1266" s="14">
        <f t="shared" si="139"/>
        <v>1138303.1100000001</v>
      </c>
      <c r="W1266" s="13" t="str">
        <v>In Stock</v>
      </c>
      <c r="X1266" s="13" t="str">
        <v>No</v>
      </c>
      <c r="Y1266" s="13">
        <v>0</v>
      </c>
    </row>
    <row r="1267" spans="1:25" x14ac:dyDescent="0.3">
      <c r="A1267" s="31" t="s">
        <v>2545</v>
      </c>
      <c r="B1267" s="31" t="s">
        <v>2546</v>
      </c>
      <c r="C1267" s="31" t="s">
        <v>40</v>
      </c>
      <c r="D1267" s="31" t="s">
        <v>45</v>
      </c>
      <c r="E1267" s="31">
        <v>47</v>
      </c>
      <c r="F1267" s="31">
        <v>58</v>
      </c>
      <c r="G1267" s="31">
        <v>14475.28</v>
      </c>
      <c r="H1267" s="31">
        <v>680338.16</v>
      </c>
      <c r="I1267" s="32">
        <v>45828</v>
      </c>
      <c r="J1267" s="32">
        <v>45920</v>
      </c>
      <c r="K1267" s="13"/>
      <c r="L1267" s="33" t="s">
        <v>30</v>
      </c>
      <c r="M1267" s="13" t="str">
        <f>PROPER(TRIM(SUBSTITUTE(B1267,"###"," ")))</f>
        <v>Radio Lite</v>
      </c>
      <c r="N1267" s="13" t="str">
        <f>PROPER(TRIM(SUBSTITUTE(C1267,"###"," ")))</f>
        <v>Electronics</v>
      </c>
      <c r="O1267" s="13" t="str">
        <f>PROPER(TRIM(SUBSTITUTE(D1267,"###"," ")))</f>
        <v>Retailmart Inc</v>
      </c>
      <c r="P1267" s="13" t="str">
        <f t="shared" si="133"/>
        <v>Radio Lite</v>
      </c>
      <c r="Q1267" s="34" t="str">
        <f t="shared" si="134"/>
        <v>Electronics</v>
      </c>
      <c r="R1267" s="13" t="str">
        <f t="shared" si="135"/>
        <v>Retailmart Inc</v>
      </c>
      <c r="S1267" s="35">
        <f t="shared" si="136"/>
        <v>47</v>
      </c>
      <c r="T1267" s="35">
        <f t="shared" si="137"/>
        <v>58</v>
      </c>
      <c r="U1267" s="14">
        <f t="shared" si="138"/>
        <v>14475.28</v>
      </c>
      <c r="V1267" s="14">
        <f t="shared" si="139"/>
        <v>680338.16</v>
      </c>
      <c r="W1267" s="13" t="str">
        <v>Low Stock</v>
      </c>
      <c r="X1267" s="13" t="str">
        <v>Yes</v>
      </c>
      <c r="Y1267" s="13">
        <v>1</v>
      </c>
    </row>
    <row r="1268" spans="1:25" x14ac:dyDescent="0.3">
      <c r="A1268" s="31" t="s">
        <v>2547</v>
      </c>
      <c r="B1268" s="31" t="s">
        <v>1928</v>
      </c>
      <c r="C1268" s="31" t="s">
        <v>44</v>
      </c>
      <c r="D1268" s="31" t="s">
        <v>45</v>
      </c>
      <c r="E1268" s="31">
        <v>29</v>
      </c>
      <c r="F1268" s="31">
        <v>37</v>
      </c>
      <c r="G1268" s="31">
        <v>5701.52</v>
      </c>
      <c r="H1268" s="31">
        <v>165344.07999999999</v>
      </c>
      <c r="I1268" s="32">
        <v>45775</v>
      </c>
      <c r="J1268" s="32">
        <v>45934</v>
      </c>
      <c r="K1268" s="31" t="s">
        <v>16</v>
      </c>
      <c r="L1268" s="33" t="s">
        <v>33</v>
      </c>
      <c r="M1268" s="13" t="str">
        <f>PROPER(TRIM(SUBSTITUTE(B1268,"###"," ")))</f>
        <v>Training Mini</v>
      </c>
      <c r="N1268" s="13" t="str">
        <f>PROPER(TRIM(SUBSTITUTE(C1268,"###"," ")))</f>
        <v>Groceries</v>
      </c>
      <c r="O1268" s="13" t="str">
        <f>PROPER(TRIM(SUBSTITUTE(D1268,"###"," ")))</f>
        <v>Retailmart Inc</v>
      </c>
      <c r="P1268" s="13" t="str">
        <f t="shared" si="133"/>
        <v>Training Mini</v>
      </c>
      <c r="Q1268" s="34" t="str">
        <f t="shared" si="134"/>
        <v>Groceries</v>
      </c>
      <c r="R1268" s="13" t="str">
        <f t="shared" si="135"/>
        <v>Retailmart Inc</v>
      </c>
      <c r="S1268" s="35">
        <f t="shared" si="136"/>
        <v>29</v>
      </c>
      <c r="T1268" s="35">
        <f t="shared" si="137"/>
        <v>37</v>
      </c>
      <c r="U1268" s="14">
        <f t="shared" si="138"/>
        <v>5701.52</v>
      </c>
      <c r="V1268" s="14">
        <f t="shared" si="139"/>
        <v>165344.08000000002</v>
      </c>
      <c r="W1268" s="13" t="str">
        <v>Low Stock</v>
      </c>
      <c r="X1268" s="13" t="str">
        <v>Yes</v>
      </c>
      <c r="Y1268" s="13">
        <v>1</v>
      </c>
    </row>
    <row r="1269" spans="1:25" x14ac:dyDescent="0.3">
      <c r="A1269" s="31" t="s">
        <v>2548</v>
      </c>
      <c r="B1269" s="31" t="s">
        <v>2549</v>
      </c>
      <c r="C1269" s="31" t="s">
        <v>40</v>
      </c>
      <c r="D1269" s="31" t="s">
        <v>45</v>
      </c>
      <c r="E1269" s="31">
        <v>72</v>
      </c>
      <c r="F1269" s="31">
        <v>34</v>
      </c>
      <c r="G1269" s="31">
        <v>7779.65</v>
      </c>
      <c r="H1269" s="31">
        <v>560134.79999999993</v>
      </c>
      <c r="I1269" s="32">
        <v>45804</v>
      </c>
      <c r="J1269" s="32">
        <v>45876</v>
      </c>
      <c r="K1269" s="31" t="s">
        <v>16</v>
      </c>
      <c r="L1269" s="33" t="s">
        <v>21</v>
      </c>
      <c r="M1269" s="13" t="str">
        <f>PROPER(TRIM(SUBSTITUTE(B1269,"###"," ")))</f>
        <v>Summer Plus</v>
      </c>
      <c r="N1269" s="13" t="str">
        <f>PROPER(TRIM(SUBSTITUTE(C1269,"###"," ")))</f>
        <v>Electronics</v>
      </c>
      <c r="O1269" s="13" t="str">
        <f>PROPER(TRIM(SUBSTITUTE(D1269,"###"," ")))</f>
        <v>Retailmart Inc</v>
      </c>
      <c r="P1269" s="13" t="str">
        <f t="shared" si="133"/>
        <v>Summer Plus</v>
      </c>
      <c r="Q1269" s="34" t="str">
        <f t="shared" si="134"/>
        <v>Electronics</v>
      </c>
      <c r="R1269" s="13" t="str">
        <f t="shared" si="135"/>
        <v>Retailmart Inc</v>
      </c>
      <c r="S1269" s="35">
        <f t="shared" si="136"/>
        <v>72</v>
      </c>
      <c r="T1269" s="35">
        <f t="shared" si="137"/>
        <v>34</v>
      </c>
      <c r="U1269" s="14">
        <f t="shared" si="138"/>
        <v>7779.65</v>
      </c>
      <c r="V1269" s="14">
        <f t="shared" si="139"/>
        <v>560134.79999999993</v>
      </c>
      <c r="W1269" s="13" t="str">
        <v>In Stock</v>
      </c>
      <c r="X1269" s="13" t="str">
        <v>No</v>
      </c>
      <c r="Y1269" s="13">
        <v>0</v>
      </c>
    </row>
    <row r="1270" spans="1:25" x14ac:dyDescent="0.3">
      <c r="A1270" s="31" t="s">
        <v>2550</v>
      </c>
      <c r="B1270" s="31" t="s">
        <v>2551</v>
      </c>
      <c r="C1270" s="31" t="s">
        <v>40</v>
      </c>
      <c r="D1270" s="31" t="s">
        <v>41</v>
      </c>
      <c r="E1270" s="31">
        <v>8</v>
      </c>
      <c r="F1270" s="31">
        <v>28</v>
      </c>
      <c r="G1270" s="31">
        <v>5906.02</v>
      </c>
      <c r="H1270" s="31">
        <v>47248.160000000003</v>
      </c>
      <c r="I1270" s="32">
        <v>45729</v>
      </c>
      <c r="J1270" s="32">
        <v>45896</v>
      </c>
      <c r="K1270" s="31" t="s">
        <v>54</v>
      </c>
      <c r="L1270" s="33" t="s">
        <v>21</v>
      </c>
      <c r="M1270" s="13" t="str">
        <f>PROPER(TRIM(SUBSTITUTE(B1270,"###"," ")))</f>
        <v>Certain Lite</v>
      </c>
      <c r="N1270" s="13" t="str">
        <f>PROPER(TRIM(SUBSTITUTE(C1270,"###"," ")))</f>
        <v>Electronics</v>
      </c>
      <c r="O1270" s="13" t="str">
        <f>PROPER(TRIM(SUBSTITUTE(D1270,"###"," ")))</f>
        <v>Quickstock</v>
      </c>
      <c r="P1270" s="13" t="str">
        <f t="shared" si="133"/>
        <v>Certain Lite</v>
      </c>
      <c r="Q1270" s="34" t="str">
        <f t="shared" si="134"/>
        <v>Electronics</v>
      </c>
      <c r="R1270" s="13" t="str">
        <f t="shared" si="135"/>
        <v>Quickstock</v>
      </c>
      <c r="S1270" s="35">
        <f t="shared" si="136"/>
        <v>8</v>
      </c>
      <c r="T1270" s="35">
        <f t="shared" si="137"/>
        <v>28</v>
      </c>
      <c r="U1270" s="14">
        <f t="shared" si="138"/>
        <v>5906.02</v>
      </c>
      <c r="V1270" s="14">
        <f t="shared" si="139"/>
        <v>47248.160000000003</v>
      </c>
      <c r="W1270" s="13" t="str">
        <v>Low Stock</v>
      </c>
      <c r="X1270" s="13" t="str">
        <v>Yes</v>
      </c>
      <c r="Y1270" s="13">
        <v>1</v>
      </c>
    </row>
    <row r="1271" spans="1:25" x14ac:dyDescent="0.3">
      <c r="A1271" s="31" t="s">
        <v>2552</v>
      </c>
      <c r="B1271" s="31" t="s">
        <v>2553</v>
      </c>
      <c r="C1271" s="31" t="s">
        <v>28</v>
      </c>
      <c r="D1271" s="31" t="s">
        <v>41</v>
      </c>
      <c r="E1271" s="13"/>
      <c r="F1271" s="31">
        <v>71</v>
      </c>
      <c r="G1271" s="31">
        <v>14154.96</v>
      </c>
      <c r="H1271" s="13"/>
      <c r="I1271" s="32">
        <v>45699</v>
      </c>
      <c r="J1271" s="32">
        <v>45899</v>
      </c>
      <c r="K1271" s="31" t="s">
        <v>46</v>
      </c>
      <c r="L1271" s="33" t="s">
        <v>21</v>
      </c>
      <c r="M1271" s="13" t="str">
        <f>PROPER(TRIM(SUBSTITUTE(B1271,"###"," ")))</f>
        <v>Adult Plus</v>
      </c>
      <c r="N1271" s="13" t="str">
        <f>PROPER(TRIM(SUBSTITUTE(C1271,"###"," ")))</f>
        <v>Furniture</v>
      </c>
      <c r="O1271" s="13" t="str">
        <f>PROPER(TRIM(SUBSTITUTE(D1271,"###"," ")))</f>
        <v>Quickstock</v>
      </c>
      <c r="P1271" s="13" t="str">
        <f t="shared" si="133"/>
        <v>Adult Plus</v>
      </c>
      <c r="Q1271" s="34" t="str">
        <f t="shared" si="134"/>
        <v>Furniture</v>
      </c>
      <c r="R1271" s="13" t="str">
        <f t="shared" si="135"/>
        <v>Quickstock</v>
      </c>
      <c r="S1271" s="35">
        <f t="shared" si="136"/>
        <v>0</v>
      </c>
      <c r="T1271" s="35">
        <f t="shared" si="137"/>
        <v>71</v>
      </c>
      <c r="U1271" s="14">
        <f t="shared" si="138"/>
        <v>14154.96</v>
      </c>
      <c r="V1271" s="14">
        <f t="shared" si="139"/>
        <v>0</v>
      </c>
      <c r="W1271" s="13" t="str">
        <v>Out of Stock</v>
      </c>
      <c r="X1271" s="13" t="str">
        <v>Yes</v>
      </c>
      <c r="Y1271" s="13">
        <v>1</v>
      </c>
    </row>
    <row r="1272" spans="1:25" x14ac:dyDescent="0.3">
      <c r="A1272" s="31" t="s">
        <v>2554</v>
      </c>
      <c r="B1272" s="31" t="s">
        <v>917</v>
      </c>
      <c r="C1272" s="31" t="s">
        <v>28</v>
      </c>
      <c r="D1272" s="31" t="s">
        <v>41</v>
      </c>
      <c r="E1272" s="31">
        <v>19</v>
      </c>
      <c r="F1272" s="31">
        <v>98</v>
      </c>
      <c r="G1272" s="31">
        <v>13277.39</v>
      </c>
      <c r="H1272" s="31">
        <v>252270.41</v>
      </c>
      <c r="I1272" s="32">
        <v>45793</v>
      </c>
      <c r="J1272" s="32">
        <v>45862</v>
      </c>
      <c r="K1272" s="31" t="s">
        <v>29</v>
      </c>
      <c r="L1272" s="33" t="s">
        <v>33</v>
      </c>
      <c r="M1272" s="13" t="str">
        <f>PROPER(TRIM(SUBSTITUTE(B1272,"###"," ")))</f>
        <v>Discussion Plus</v>
      </c>
      <c r="N1272" s="13" t="str">
        <f>PROPER(TRIM(SUBSTITUTE(C1272,"###"," ")))</f>
        <v>Furniture</v>
      </c>
      <c r="O1272" s="13" t="str">
        <f>PROPER(TRIM(SUBSTITUTE(D1272,"###"," ")))</f>
        <v>Quickstock</v>
      </c>
      <c r="P1272" s="13" t="str">
        <f t="shared" si="133"/>
        <v>Discussion Plus</v>
      </c>
      <c r="Q1272" s="34" t="str">
        <f t="shared" si="134"/>
        <v>Furniture</v>
      </c>
      <c r="R1272" s="13" t="str">
        <f t="shared" si="135"/>
        <v>Quickstock</v>
      </c>
      <c r="S1272" s="35">
        <f t="shared" si="136"/>
        <v>19</v>
      </c>
      <c r="T1272" s="35">
        <f t="shared" si="137"/>
        <v>98</v>
      </c>
      <c r="U1272" s="14">
        <f t="shared" si="138"/>
        <v>13277.39</v>
      </c>
      <c r="V1272" s="14">
        <f t="shared" si="139"/>
        <v>252270.40999999997</v>
      </c>
      <c r="W1272" s="13" t="str">
        <v>Low Stock</v>
      </c>
      <c r="X1272" s="13" t="str">
        <v>Yes</v>
      </c>
      <c r="Y1272" s="13">
        <v>1</v>
      </c>
    </row>
    <row r="1273" spans="1:25" x14ac:dyDescent="0.3">
      <c r="A1273" s="31" t="s">
        <v>2555</v>
      </c>
      <c r="B1273" s="31" t="s">
        <v>2556</v>
      </c>
      <c r="C1273" s="31" t="s">
        <v>28</v>
      </c>
      <c r="D1273" s="31" t="s">
        <v>45</v>
      </c>
      <c r="E1273" s="31">
        <v>92</v>
      </c>
      <c r="F1273" s="31">
        <v>32</v>
      </c>
      <c r="G1273" s="31">
        <v>427.96</v>
      </c>
      <c r="H1273" s="31">
        <v>39372.32</v>
      </c>
      <c r="I1273" s="32">
        <v>45816</v>
      </c>
      <c r="J1273" s="32">
        <v>45884</v>
      </c>
      <c r="K1273" s="31" t="s">
        <v>57</v>
      </c>
      <c r="L1273" s="33" t="s">
        <v>58</v>
      </c>
      <c r="M1273" s="13" t="str">
        <f>PROPER(TRIM(SUBSTITUTE(B1273,"###"," ")))</f>
        <v>Sell Plus</v>
      </c>
      <c r="N1273" s="13" t="str">
        <f>PROPER(TRIM(SUBSTITUTE(C1273,"###"," ")))</f>
        <v>Furniture</v>
      </c>
      <c r="O1273" s="13" t="str">
        <f>PROPER(TRIM(SUBSTITUTE(D1273,"###"," ")))</f>
        <v>Retailmart Inc</v>
      </c>
      <c r="P1273" s="13" t="str">
        <f t="shared" si="133"/>
        <v>Sell Plus</v>
      </c>
      <c r="Q1273" s="34" t="str">
        <f t="shared" si="134"/>
        <v>Furniture</v>
      </c>
      <c r="R1273" s="13" t="str">
        <f t="shared" si="135"/>
        <v>Retailmart Inc</v>
      </c>
      <c r="S1273" s="35">
        <f t="shared" si="136"/>
        <v>92</v>
      </c>
      <c r="T1273" s="35">
        <f t="shared" si="137"/>
        <v>32</v>
      </c>
      <c r="U1273" s="14">
        <f t="shared" si="138"/>
        <v>427.96</v>
      </c>
      <c r="V1273" s="14">
        <f t="shared" si="139"/>
        <v>39372.32</v>
      </c>
      <c r="W1273" s="13" t="str">
        <v>In Stock</v>
      </c>
      <c r="X1273" s="13" t="str">
        <v>No</v>
      </c>
      <c r="Y1273" s="13">
        <v>0</v>
      </c>
    </row>
    <row r="1274" spans="1:25" x14ac:dyDescent="0.3">
      <c r="A1274" s="31" t="s">
        <v>2557</v>
      </c>
      <c r="B1274" s="31" t="s">
        <v>2558</v>
      </c>
      <c r="C1274" s="31" t="s">
        <v>20</v>
      </c>
      <c r="D1274" s="31" t="s">
        <v>15</v>
      </c>
      <c r="E1274" s="31">
        <v>73</v>
      </c>
      <c r="F1274" s="31">
        <v>80</v>
      </c>
      <c r="G1274" s="31">
        <v>5780.06</v>
      </c>
      <c r="H1274" s="31">
        <v>421944.38</v>
      </c>
      <c r="I1274" s="32">
        <v>45705</v>
      </c>
      <c r="J1274" s="32">
        <v>45907</v>
      </c>
      <c r="K1274" s="31" t="s">
        <v>16</v>
      </c>
      <c r="L1274" s="33" t="s">
        <v>30</v>
      </c>
      <c r="M1274" s="13" t="str">
        <f>PROPER(TRIM(SUBSTITUTE(B1274,"###"," ")))</f>
        <v>Himself Plus</v>
      </c>
      <c r="N1274" s="13" t="str">
        <f>PROPER(TRIM(SUBSTITUTE(C1274,"###"," ")))</f>
        <v>Toys</v>
      </c>
      <c r="O1274" s="13" t="str">
        <f>PROPER(TRIM(SUBSTITUTE(D1274,"###"," ")))</f>
        <v>Global Traders</v>
      </c>
      <c r="P1274" s="13" t="str">
        <f t="shared" si="133"/>
        <v>Himself Plus</v>
      </c>
      <c r="Q1274" s="34" t="str">
        <f t="shared" si="134"/>
        <v>Toys</v>
      </c>
      <c r="R1274" s="13" t="str">
        <f t="shared" si="135"/>
        <v>Global Traders</v>
      </c>
      <c r="S1274" s="35">
        <f t="shared" si="136"/>
        <v>73</v>
      </c>
      <c r="T1274" s="35">
        <f t="shared" si="137"/>
        <v>80</v>
      </c>
      <c r="U1274" s="14">
        <f t="shared" si="138"/>
        <v>5780.06</v>
      </c>
      <c r="V1274" s="14">
        <f t="shared" si="139"/>
        <v>421944.38</v>
      </c>
      <c r="W1274" s="13" t="str">
        <v>Low Stock</v>
      </c>
      <c r="X1274" s="13" t="str">
        <v>Yes</v>
      </c>
      <c r="Y1274" s="13">
        <v>1</v>
      </c>
    </row>
    <row r="1275" spans="1:25" x14ac:dyDescent="0.3">
      <c r="A1275" s="31" t="s">
        <v>2559</v>
      </c>
      <c r="B1275" s="31" t="s">
        <v>2560</v>
      </c>
      <c r="C1275" s="31" t="s">
        <v>14</v>
      </c>
      <c r="D1275" s="31" t="s">
        <v>15</v>
      </c>
      <c r="E1275" s="31">
        <v>190</v>
      </c>
      <c r="F1275" s="31">
        <v>28</v>
      </c>
      <c r="G1275" s="31">
        <v>2795.71</v>
      </c>
      <c r="H1275" s="31">
        <v>531184.9</v>
      </c>
      <c r="I1275" s="32">
        <v>45719</v>
      </c>
      <c r="J1275" s="32">
        <v>45888</v>
      </c>
      <c r="K1275" s="31" t="s">
        <v>46</v>
      </c>
      <c r="L1275" s="33" t="s">
        <v>17</v>
      </c>
      <c r="M1275" s="13" t="str">
        <f>PROPER(TRIM(SUBSTITUTE(B1275,"###"," ")))</f>
        <v>Produce Pro</v>
      </c>
      <c r="N1275" s="13" t="str">
        <f>PROPER(TRIM(SUBSTITUTE(C1275,"###"," ")))</f>
        <v>Clothing</v>
      </c>
      <c r="O1275" s="13" t="str">
        <f>PROPER(TRIM(SUBSTITUTE(D1275,"###"," ")))</f>
        <v>Global Traders</v>
      </c>
      <c r="P1275" s="13" t="str">
        <f t="shared" si="133"/>
        <v>Produce Pro</v>
      </c>
      <c r="Q1275" s="34" t="str">
        <f t="shared" si="134"/>
        <v>Clothing</v>
      </c>
      <c r="R1275" s="13" t="str">
        <f t="shared" si="135"/>
        <v>Global Traders</v>
      </c>
      <c r="S1275" s="35">
        <f t="shared" si="136"/>
        <v>190</v>
      </c>
      <c r="T1275" s="35">
        <f t="shared" si="137"/>
        <v>28</v>
      </c>
      <c r="U1275" s="14">
        <f t="shared" si="138"/>
        <v>2795.71</v>
      </c>
      <c r="V1275" s="14">
        <f t="shared" si="139"/>
        <v>531184.9</v>
      </c>
      <c r="W1275" s="13" t="str">
        <v>In Stock</v>
      </c>
      <c r="X1275" s="13" t="str">
        <v>No</v>
      </c>
      <c r="Y1275" s="13">
        <v>0</v>
      </c>
    </row>
    <row r="1276" spans="1:25" x14ac:dyDescent="0.3">
      <c r="A1276" s="31" t="s">
        <v>2561</v>
      </c>
      <c r="B1276" s="31" t="s">
        <v>1570</v>
      </c>
      <c r="C1276" s="31" t="s">
        <v>40</v>
      </c>
      <c r="D1276" s="31" t="s">
        <v>41</v>
      </c>
      <c r="E1276" s="31">
        <v>41</v>
      </c>
      <c r="F1276" s="31">
        <v>32</v>
      </c>
      <c r="G1276" s="31">
        <v>4228.6400000000003</v>
      </c>
      <c r="H1276" s="31">
        <v>173374.24</v>
      </c>
      <c r="I1276" s="32">
        <v>45788</v>
      </c>
      <c r="J1276" s="32">
        <v>45925</v>
      </c>
      <c r="K1276" s="31" t="s">
        <v>16</v>
      </c>
      <c r="L1276" s="33" t="s">
        <v>30</v>
      </c>
      <c r="M1276" s="13" t="str">
        <f>PROPER(TRIM(SUBSTITUTE(B1276,"###"," ")))</f>
        <v>Small Plus</v>
      </c>
      <c r="N1276" s="13" t="str">
        <f>PROPER(TRIM(SUBSTITUTE(C1276,"###"," ")))</f>
        <v>Electronics</v>
      </c>
      <c r="O1276" s="13" t="str">
        <f>PROPER(TRIM(SUBSTITUTE(D1276,"###"," ")))</f>
        <v>Quickstock</v>
      </c>
      <c r="P1276" s="13" t="str">
        <f t="shared" si="133"/>
        <v>Small Plus</v>
      </c>
      <c r="Q1276" s="34" t="str">
        <f t="shared" si="134"/>
        <v>Electronics</v>
      </c>
      <c r="R1276" s="13" t="str">
        <f t="shared" si="135"/>
        <v>Quickstock</v>
      </c>
      <c r="S1276" s="35">
        <f t="shared" si="136"/>
        <v>41</v>
      </c>
      <c r="T1276" s="35">
        <f t="shared" si="137"/>
        <v>32</v>
      </c>
      <c r="U1276" s="14">
        <f t="shared" si="138"/>
        <v>4228.6400000000003</v>
      </c>
      <c r="V1276" s="14">
        <f t="shared" si="139"/>
        <v>173374.24000000002</v>
      </c>
      <c r="W1276" s="13" t="str">
        <v>In Stock</v>
      </c>
      <c r="X1276" s="13" t="str">
        <v>No</v>
      </c>
      <c r="Y1276" s="13">
        <v>0</v>
      </c>
    </row>
    <row r="1277" spans="1:25" x14ac:dyDescent="0.3">
      <c r="A1277" s="31" t="s">
        <v>2562</v>
      </c>
      <c r="B1277" s="31" t="s">
        <v>2563</v>
      </c>
      <c r="C1277" s="31" t="s">
        <v>20</v>
      </c>
      <c r="D1277" s="31" t="s">
        <v>15</v>
      </c>
      <c r="E1277" s="31">
        <v>36</v>
      </c>
      <c r="F1277" s="31">
        <v>93</v>
      </c>
      <c r="G1277" s="31">
        <v>18238.93</v>
      </c>
      <c r="H1277" s="31">
        <v>656601.48</v>
      </c>
      <c r="I1277" s="32">
        <v>45675</v>
      </c>
      <c r="J1277" s="32">
        <v>45878</v>
      </c>
      <c r="K1277" s="31" t="s">
        <v>25</v>
      </c>
      <c r="L1277" s="33" t="s">
        <v>58</v>
      </c>
      <c r="M1277" s="13" t="str">
        <f>PROPER(TRIM(SUBSTITUTE(B1277,"###"," ")))</f>
        <v>Memory Mini</v>
      </c>
      <c r="N1277" s="13" t="str">
        <f>PROPER(TRIM(SUBSTITUTE(C1277,"###"," ")))</f>
        <v>Toys</v>
      </c>
      <c r="O1277" s="13" t="str">
        <f>PROPER(TRIM(SUBSTITUTE(D1277,"###"," ")))</f>
        <v>Global Traders</v>
      </c>
      <c r="P1277" s="13" t="str">
        <f t="shared" si="133"/>
        <v>Memory Mini</v>
      </c>
      <c r="Q1277" s="34" t="str">
        <f t="shared" si="134"/>
        <v>Toys</v>
      </c>
      <c r="R1277" s="13" t="str">
        <f t="shared" si="135"/>
        <v>Global Traders</v>
      </c>
      <c r="S1277" s="35">
        <f t="shared" si="136"/>
        <v>36</v>
      </c>
      <c r="T1277" s="35">
        <f t="shared" si="137"/>
        <v>93</v>
      </c>
      <c r="U1277" s="14">
        <f t="shared" si="138"/>
        <v>18238.93</v>
      </c>
      <c r="V1277" s="14">
        <f t="shared" si="139"/>
        <v>656601.48</v>
      </c>
      <c r="W1277" s="13" t="str">
        <v>Low Stock</v>
      </c>
      <c r="X1277" s="13" t="str">
        <v>Yes</v>
      </c>
      <c r="Y1277" s="13">
        <v>1</v>
      </c>
    </row>
    <row r="1278" spans="1:25" x14ac:dyDescent="0.3">
      <c r="A1278" s="31" t="s">
        <v>2564</v>
      </c>
      <c r="B1278" s="31" t="s">
        <v>2565</v>
      </c>
      <c r="C1278" s="31" t="s">
        <v>28</v>
      </c>
      <c r="D1278" s="31" t="s">
        <v>41</v>
      </c>
      <c r="E1278" s="13"/>
      <c r="F1278" s="31">
        <v>90</v>
      </c>
      <c r="G1278" s="31">
        <v>6286.33</v>
      </c>
      <c r="H1278" s="13"/>
      <c r="I1278" s="32">
        <v>45811</v>
      </c>
      <c r="J1278" s="32">
        <v>45917</v>
      </c>
      <c r="K1278" s="31" t="s">
        <v>16</v>
      </c>
      <c r="L1278" s="33" t="s">
        <v>30</v>
      </c>
      <c r="M1278" s="13" t="str">
        <f>PROPER(TRIM(SUBSTITUTE(B1278,"###"," ")))</f>
        <v>Party Max</v>
      </c>
      <c r="N1278" s="13" t="str">
        <f>PROPER(TRIM(SUBSTITUTE(C1278,"###"," ")))</f>
        <v>Furniture</v>
      </c>
      <c r="O1278" s="13" t="str">
        <f>PROPER(TRIM(SUBSTITUTE(D1278,"###"," ")))</f>
        <v>Quickstock</v>
      </c>
      <c r="P1278" s="13" t="str">
        <f t="shared" si="133"/>
        <v>Party Max</v>
      </c>
      <c r="Q1278" s="34" t="str">
        <f t="shared" si="134"/>
        <v>Furniture</v>
      </c>
      <c r="R1278" s="13" t="str">
        <f t="shared" si="135"/>
        <v>Quickstock</v>
      </c>
      <c r="S1278" s="35">
        <f t="shared" si="136"/>
        <v>0</v>
      </c>
      <c r="T1278" s="35">
        <f t="shared" si="137"/>
        <v>90</v>
      </c>
      <c r="U1278" s="14">
        <f t="shared" si="138"/>
        <v>6286.33</v>
      </c>
      <c r="V1278" s="14">
        <f t="shared" si="139"/>
        <v>0</v>
      </c>
      <c r="W1278" s="13" t="str">
        <v>Out of Stock</v>
      </c>
      <c r="X1278" s="13" t="str">
        <v>Yes</v>
      </c>
      <c r="Y1278" s="13">
        <v>1</v>
      </c>
    </row>
    <row r="1279" spans="1:25" x14ac:dyDescent="0.3">
      <c r="A1279" s="31" t="s">
        <v>2567</v>
      </c>
      <c r="B1279" s="31" t="s">
        <v>2568</v>
      </c>
      <c r="C1279" s="31" t="s">
        <v>14</v>
      </c>
      <c r="D1279" s="31" t="s">
        <v>41</v>
      </c>
      <c r="E1279" s="31">
        <v>156</v>
      </c>
      <c r="F1279" s="31">
        <v>97</v>
      </c>
      <c r="G1279" s="31">
        <v>7510.25</v>
      </c>
      <c r="H1279" s="31">
        <v>1171599</v>
      </c>
      <c r="I1279" s="32">
        <v>45793</v>
      </c>
      <c r="J1279" s="32">
        <v>45870</v>
      </c>
      <c r="K1279" s="31" t="s">
        <v>16</v>
      </c>
      <c r="L1279" s="33" t="s">
        <v>30</v>
      </c>
      <c r="M1279" s="13" t="str">
        <f>PROPER(TRIM(SUBSTITUTE(B1279,"###"," ")))</f>
        <v>Five Mini</v>
      </c>
      <c r="N1279" s="13" t="str">
        <f>PROPER(TRIM(SUBSTITUTE(C1279,"###"," ")))</f>
        <v>Clothing</v>
      </c>
      <c r="O1279" s="13" t="str">
        <f>PROPER(TRIM(SUBSTITUTE(D1279,"###"," ")))</f>
        <v>Quickstock</v>
      </c>
      <c r="P1279" s="13" t="str">
        <f t="shared" si="133"/>
        <v>Five Mini</v>
      </c>
      <c r="Q1279" s="34" t="str">
        <f t="shared" si="134"/>
        <v>Clothing</v>
      </c>
      <c r="R1279" s="13" t="str">
        <f t="shared" si="135"/>
        <v>Quickstock</v>
      </c>
      <c r="S1279" s="35">
        <f t="shared" si="136"/>
        <v>156</v>
      </c>
      <c r="T1279" s="35">
        <f t="shared" si="137"/>
        <v>97</v>
      </c>
      <c r="U1279" s="14">
        <f t="shared" si="138"/>
        <v>7510.25</v>
      </c>
      <c r="V1279" s="14">
        <f t="shared" si="139"/>
        <v>1171599</v>
      </c>
      <c r="W1279" s="13" t="str">
        <v>In Stock</v>
      </c>
      <c r="X1279" s="13" t="str">
        <v>No</v>
      </c>
      <c r="Y1279" s="13">
        <v>0</v>
      </c>
    </row>
    <row r="1280" spans="1:25" x14ac:dyDescent="0.3">
      <c r="A1280" s="31" t="s">
        <v>2569</v>
      </c>
      <c r="B1280" s="31" t="s">
        <v>2570</v>
      </c>
      <c r="C1280" s="31" t="s">
        <v>28</v>
      </c>
      <c r="D1280" s="31" t="s">
        <v>15</v>
      </c>
      <c r="E1280" s="31">
        <v>88</v>
      </c>
      <c r="F1280" s="31">
        <v>50</v>
      </c>
      <c r="G1280" s="31">
        <v>19314.5</v>
      </c>
      <c r="H1280" s="31">
        <v>1699676</v>
      </c>
      <c r="I1280" s="32">
        <v>45700</v>
      </c>
      <c r="J1280" s="32">
        <v>45942</v>
      </c>
      <c r="K1280" s="31" t="s">
        <v>46</v>
      </c>
      <c r="L1280" s="33" t="s">
        <v>33</v>
      </c>
      <c r="M1280" s="13" t="str">
        <f>PROPER(TRIM(SUBSTITUTE(B1280,"###"," ")))</f>
        <v>Skill Max</v>
      </c>
      <c r="N1280" s="13" t="str">
        <f>PROPER(TRIM(SUBSTITUTE(C1280,"###"," ")))</f>
        <v>Furniture</v>
      </c>
      <c r="O1280" s="13" t="str">
        <f>PROPER(TRIM(SUBSTITUTE(D1280,"###"," ")))</f>
        <v>Global Traders</v>
      </c>
      <c r="P1280" s="13" t="str">
        <f t="shared" si="133"/>
        <v>Skill Max</v>
      </c>
      <c r="Q1280" s="34" t="str">
        <f t="shared" si="134"/>
        <v>Furniture</v>
      </c>
      <c r="R1280" s="13" t="str">
        <f t="shared" si="135"/>
        <v>Global Traders</v>
      </c>
      <c r="S1280" s="35">
        <f t="shared" si="136"/>
        <v>88</v>
      </c>
      <c r="T1280" s="35">
        <f t="shared" si="137"/>
        <v>50</v>
      </c>
      <c r="U1280" s="14">
        <f t="shared" si="138"/>
        <v>19314.5</v>
      </c>
      <c r="V1280" s="14">
        <f t="shared" si="139"/>
        <v>1699676</v>
      </c>
      <c r="W1280" s="13" t="str">
        <v>In Stock</v>
      </c>
      <c r="X1280" s="13" t="str">
        <v>No</v>
      </c>
      <c r="Y1280" s="13">
        <v>0</v>
      </c>
    </row>
    <row r="1281" spans="1:25" x14ac:dyDescent="0.3">
      <c r="A1281" s="31" t="s">
        <v>2571</v>
      </c>
      <c r="B1281" s="31" t="s">
        <v>2572</v>
      </c>
      <c r="C1281" s="31" t="s">
        <v>14</v>
      </c>
      <c r="D1281" s="31" t="s">
        <v>53</v>
      </c>
      <c r="E1281" s="31">
        <v>182</v>
      </c>
      <c r="F1281" s="31">
        <v>21</v>
      </c>
      <c r="G1281" s="31">
        <v>19305.93</v>
      </c>
      <c r="H1281" s="31">
        <v>3513679.26</v>
      </c>
      <c r="I1281" s="32">
        <v>45787</v>
      </c>
      <c r="J1281" s="32">
        <v>45913</v>
      </c>
      <c r="K1281" s="31" t="s">
        <v>54</v>
      </c>
      <c r="L1281" s="33" t="s">
        <v>17</v>
      </c>
      <c r="M1281" s="13" t="str">
        <f>PROPER(TRIM(SUBSTITUTE(B1281,"###"," ")))</f>
        <v>Decade Pro</v>
      </c>
      <c r="N1281" s="13" t="str">
        <f>PROPER(TRIM(SUBSTITUTE(C1281,"###"," ")))</f>
        <v>Clothing</v>
      </c>
      <c r="O1281" s="13" t="str">
        <f>PROPER(TRIM(SUBSTITUTE(D1281,"###"," ")))</f>
        <v>Abc Pvt Ltd</v>
      </c>
      <c r="P1281" s="13" t="str">
        <f t="shared" si="133"/>
        <v>Decade Pro</v>
      </c>
      <c r="Q1281" s="34" t="str">
        <f t="shared" si="134"/>
        <v>Clothing</v>
      </c>
      <c r="R1281" s="13" t="str">
        <f t="shared" si="135"/>
        <v>Abc Pvt Ltd</v>
      </c>
      <c r="S1281" s="35">
        <f t="shared" si="136"/>
        <v>182</v>
      </c>
      <c r="T1281" s="35">
        <f t="shared" si="137"/>
        <v>21</v>
      </c>
      <c r="U1281" s="14">
        <f t="shared" si="138"/>
        <v>19305.93</v>
      </c>
      <c r="V1281" s="14">
        <f t="shared" si="139"/>
        <v>3513679.2600000002</v>
      </c>
      <c r="W1281" s="13" t="str">
        <v>In Stock</v>
      </c>
      <c r="X1281" s="13" t="str">
        <v>No</v>
      </c>
      <c r="Y1281" s="13">
        <v>0</v>
      </c>
    </row>
    <row r="1282" spans="1:25" x14ac:dyDescent="0.3">
      <c r="A1282" s="31" t="s">
        <v>2573</v>
      </c>
      <c r="B1282" s="31" t="s">
        <v>2574</v>
      </c>
      <c r="C1282" s="31" t="s">
        <v>14</v>
      </c>
      <c r="D1282" s="31" t="s">
        <v>15</v>
      </c>
      <c r="E1282" s="31">
        <v>105</v>
      </c>
      <c r="F1282" s="31">
        <v>89</v>
      </c>
      <c r="G1282" s="31">
        <v>7370.88</v>
      </c>
      <c r="H1282" s="31">
        <v>773942.4</v>
      </c>
      <c r="I1282" s="32">
        <v>45721</v>
      </c>
      <c r="J1282" s="32">
        <v>45870</v>
      </c>
      <c r="K1282" s="31" t="s">
        <v>57</v>
      </c>
      <c r="L1282" s="33" t="s">
        <v>21</v>
      </c>
      <c r="M1282" s="13" t="str">
        <f>PROPER(TRIM(SUBSTITUTE(B1282,"###"," ")))</f>
        <v>Exist Max</v>
      </c>
      <c r="N1282" s="13" t="str">
        <f>PROPER(TRIM(SUBSTITUTE(C1282,"###"," ")))</f>
        <v>Clothing</v>
      </c>
      <c r="O1282" s="13" t="str">
        <f>PROPER(TRIM(SUBSTITUTE(D1282,"###"," ")))</f>
        <v>Global Traders</v>
      </c>
      <c r="P1282" s="13" t="str">
        <f t="shared" si="133"/>
        <v>Exist Max</v>
      </c>
      <c r="Q1282" s="34" t="str">
        <f t="shared" si="134"/>
        <v>Clothing</v>
      </c>
      <c r="R1282" s="13" t="str">
        <f t="shared" si="135"/>
        <v>Global Traders</v>
      </c>
      <c r="S1282" s="35">
        <f t="shared" si="136"/>
        <v>105</v>
      </c>
      <c r="T1282" s="35">
        <f t="shared" si="137"/>
        <v>89</v>
      </c>
      <c r="U1282" s="14">
        <f t="shared" si="138"/>
        <v>7370.88</v>
      </c>
      <c r="V1282" s="14">
        <f t="shared" si="139"/>
        <v>773942.4</v>
      </c>
      <c r="W1282" s="13" t="str">
        <v>In Stock</v>
      </c>
      <c r="X1282" s="13" t="str">
        <v>No</v>
      </c>
      <c r="Y1282" s="13">
        <v>0</v>
      </c>
    </row>
    <row r="1283" spans="1:25" x14ac:dyDescent="0.3">
      <c r="A1283" s="31" t="s">
        <v>2575</v>
      </c>
      <c r="B1283" s="31" t="s">
        <v>317</v>
      </c>
      <c r="C1283" s="31" t="s">
        <v>40</v>
      </c>
      <c r="D1283" s="31" t="s">
        <v>24</v>
      </c>
      <c r="E1283" s="31">
        <v>83</v>
      </c>
      <c r="F1283" s="31">
        <v>83</v>
      </c>
      <c r="G1283" s="31">
        <v>12739.56</v>
      </c>
      <c r="H1283" s="31">
        <v>1057383.48</v>
      </c>
      <c r="I1283" s="32">
        <v>45803</v>
      </c>
      <c r="J1283" s="32">
        <v>45933</v>
      </c>
      <c r="K1283" s="31" t="s">
        <v>57</v>
      </c>
      <c r="L1283" s="33" t="s">
        <v>58</v>
      </c>
      <c r="M1283" s="13" t="str">
        <f>PROPER(TRIM(SUBSTITUTE(B1283,"###"," ")))</f>
        <v>Activity Plus</v>
      </c>
      <c r="N1283" s="13" t="str">
        <f>PROPER(TRIM(SUBSTITUTE(C1283,"###"," ")))</f>
        <v>Electronics</v>
      </c>
      <c r="O1283" s="13" t="str">
        <f>PROPER(TRIM(SUBSTITUTE(D1283,"###"," ")))</f>
        <v>Omni Suppliers</v>
      </c>
      <c r="P1283" s="13" t="str">
        <f t="shared" ref="P1283:P1346" si="140">IF(M1283="","Unknown",M1283)</f>
        <v>Activity Plus</v>
      </c>
      <c r="Q1283" s="34" t="str">
        <f t="shared" ref="Q1283:Q1346" si="141">IF(N1283="","Unknown",N1283)</f>
        <v>Electronics</v>
      </c>
      <c r="R1283" s="13" t="str">
        <f t="shared" ref="R1283:R1346" si="142">IF(O1283="","Others",O1283)</f>
        <v>Omni Suppliers</v>
      </c>
      <c r="S1283" s="35">
        <f t="shared" ref="S1283:S1346" si="143">VALUE(E1283)</f>
        <v>83</v>
      </c>
      <c r="T1283" s="35">
        <f t="shared" ref="T1283:T1346" si="144">VALUE(F1283)</f>
        <v>83</v>
      </c>
      <c r="U1283" s="14">
        <f t="shared" ref="U1283:U1346" si="145">VALUE(G1283)</f>
        <v>12739.56</v>
      </c>
      <c r="V1283" s="14">
        <f t="shared" ref="V1283:V1346" si="146">E1283*G1283</f>
        <v>1057383.48</v>
      </c>
      <c r="W1283" s="13" t="str">
        <v>Low Stock</v>
      </c>
      <c r="X1283" s="13" t="str">
        <v>No</v>
      </c>
      <c r="Y1283" s="13">
        <v>1</v>
      </c>
    </row>
    <row r="1284" spans="1:25" x14ac:dyDescent="0.3">
      <c r="A1284" s="31" t="s">
        <v>2577</v>
      </c>
      <c r="B1284" s="31" t="s">
        <v>2578</v>
      </c>
      <c r="C1284" s="31" t="s">
        <v>20</v>
      </c>
      <c r="D1284" s="31" t="s">
        <v>41</v>
      </c>
      <c r="E1284" s="31">
        <v>104</v>
      </c>
      <c r="F1284" s="31">
        <v>87</v>
      </c>
      <c r="G1284" s="31">
        <v>15911.41</v>
      </c>
      <c r="H1284" s="31">
        <v>1654786.64</v>
      </c>
      <c r="I1284" s="32">
        <v>45719</v>
      </c>
      <c r="J1284" s="32">
        <v>45874</v>
      </c>
      <c r="K1284" s="31" t="s">
        <v>29</v>
      </c>
      <c r="L1284" s="33" t="s">
        <v>30</v>
      </c>
      <c r="M1284" s="13" t="str">
        <f>PROPER(TRIM(SUBSTITUTE(B1284,"###"," ")))</f>
        <v>Seat Max</v>
      </c>
      <c r="N1284" s="13" t="str">
        <f>PROPER(TRIM(SUBSTITUTE(C1284,"###"," ")))</f>
        <v>Toys</v>
      </c>
      <c r="O1284" s="13" t="str">
        <f>PROPER(TRIM(SUBSTITUTE(D1284,"###"," ")))</f>
        <v>Quickstock</v>
      </c>
      <c r="P1284" s="13" t="str">
        <f t="shared" si="140"/>
        <v>Seat Max</v>
      </c>
      <c r="Q1284" s="34" t="str">
        <f t="shared" si="141"/>
        <v>Toys</v>
      </c>
      <c r="R1284" s="13" t="str">
        <f t="shared" si="142"/>
        <v>Quickstock</v>
      </c>
      <c r="S1284" s="35">
        <f t="shared" si="143"/>
        <v>104</v>
      </c>
      <c r="T1284" s="35">
        <f t="shared" si="144"/>
        <v>87</v>
      </c>
      <c r="U1284" s="14">
        <f t="shared" si="145"/>
        <v>15911.41</v>
      </c>
      <c r="V1284" s="14">
        <f t="shared" si="146"/>
        <v>1654786.64</v>
      </c>
      <c r="W1284" s="13" t="str">
        <v>In Stock</v>
      </c>
      <c r="X1284" s="13" t="str">
        <v>No</v>
      </c>
      <c r="Y1284" s="13">
        <v>0</v>
      </c>
    </row>
    <row r="1285" spans="1:25" x14ac:dyDescent="0.3">
      <c r="A1285" s="31" t="s">
        <v>2579</v>
      </c>
      <c r="B1285" s="31" t="s">
        <v>2580</v>
      </c>
      <c r="C1285" s="31" t="s">
        <v>44</v>
      </c>
      <c r="D1285" s="31" t="s">
        <v>45</v>
      </c>
      <c r="E1285" s="31">
        <v>182</v>
      </c>
      <c r="F1285" s="31">
        <v>54</v>
      </c>
      <c r="G1285" s="31">
        <v>16930.18</v>
      </c>
      <c r="H1285" s="31">
        <v>3081292.76</v>
      </c>
      <c r="I1285" s="32">
        <v>45838</v>
      </c>
      <c r="J1285" s="32">
        <v>45932</v>
      </c>
      <c r="K1285" s="31" t="s">
        <v>16</v>
      </c>
      <c r="L1285" s="33" t="s">
        <v>17</v>
      </c>
      <c r="M1285" s="13" t="str">
        <f>PROPER(TRIM(SUBSTITUTE(B1285,"###"," ")))</f>
        <v>Official Lite</v>
      </c>
      <c r="N1285" s="13" t="str">
        <f>PROPER(TRIM(SUBSTITUTE(C1285,"###"," ")))</f>
        <v>Groceries</v>
      </c>
      <c r="O1285" s="13" t="str">
        <f>PROPER(TRIM(SUBSTITUTE(D1285,"###"," ")))</f>
        <v>Retailmart Inc</v>
      </c>
      <c r="P1285" s="13" t="str">
        <f t="shared" si="140"/>
        <v>Official Lite</v>
      </c>
      <c r="Q1285" s="34" t="str">
        <f t="shared" si="141"/>
        <v>Groceries</v>
      </c>
      <c r="R1285" s="13" t="str">
        <f t="shared" si="142"/>
        <v>Retailmart Inc</v>
      </c>
      <c r="S1285" s="35">
        <f t="shared" si="143"/>
        <v>182</v>
      </c>
      <c r="T1285" s="35">
        <f t="shared" si="144"/>
        <v>54</v>
      </c>
      <c r="U1285" s="14">
        <f t="shared" si="145"/>
        <v>16930.18</v>
      </c>
      <c r="V1285" s="14">
        <f t="shared" si="146"/>
        <v>3081292.7600000002</v>
      </c>
      <c r="W1285" s="13" t="str">
        <v>In Stock</v>
      </c>
      <c r="X1285" s="13" t="str">
        <v>No</v>
      </c>
      <c r="Y1285" s="13">
        <v>0</v>
      </c>
    </row>
    <row r="1286" spans="1:25" x14ac:dyDescent="0.3">
      <c r="A1286" s="31" t="s">
        <v>2581</v>
      </c>
      <c r="B1286" s="31" t="s">
        <v>2582</v>
      </c>
      <c r="C1286" s="31" t="s">
        <v>44</v>
      </c>
      <c r="D1286" s="31" t="s">
        <v>41</v>
      </c>
      <c r="E1286" s="31">
        <v>101</v>
      </c>
      <c r="F1286" s="31">
        <v>26</v>
      </c>
      <c r="G1286" s="31">
        <v>560.12</v>
      </c>
      <c r="H1286" s="31">
        <v>56572.12</v>
      </c>
      <c r="I1286" s="32">
        <v>45739</v>
      </c>
      <c r="J1286" s="32">
        <v>45866</v>
      </c>
      <c r="K1286" s="31" t="s">
        <v>54</v>
      </c>
      <c r="L1286" s="33" t="s">
        <v>17</v>
      </c>
      <c r="M1286" s="13" t="str">
        <f>PROPER(TRIM(SUBSTITUTE(B1286,"###"," ")))</f>
        <v>Traditional Pro</v>
      </c>
      <c r="N1286" s="13" t="str">
        <f>PROPER(TRIM(SUBSTITUTE(C1286,"###"," ")))</f>
        <v>Groceries</v>
      </c>
      <c r="O1286" s="13" t="str">
        <f>PROPER(TRIM(SUBSTITUTE(D1286,"###"," ")))</f>
        <v>Quickstock</v>
      </c>
      <c r="P1286" s="13" t="str">
        <f t="shared" si="140"/>
        <v>Traditional Pro</v>
      </c>
      <c r="Q1286" s="34" t="str">
        <f t="shared" si="141"/>
        <v>Groceries</v>
      </c>
      <c r="R1286" s="13" t="str">
        <f t="shared" si="142"/>
        <v>Quickstock</v>
      </c>
      <c r="S1286" s="35">
        <f t="shared" si="143"/>
        <v>101</v>
      </c>
      <c r="T1286" s="35">
        <f t="shared" si="144"/>
        <v>26</v>
      </c>
      <c r="U1286" s="14">
        <f t="shared" si="145"/>
        <v>560.12</v>
      </c>
      <c r="V1286" s="14">
        <f t="shared" si="146"/>
        <v>56572.12</v>
      </c>
      <c r="W1286" s="13" t="str">
        <v>In Stock</v>
      </c>
      <c r="X1286" s="13" t="str">
        <v>No</v>
      </c>
      <c r="Y1286" s="13">
        <v>0</v>
      </c>
    </row>
    <row r="1287" spans="1:25" x14ac:dyDescent="0.3">
      <c r="A1287" s="31" t="s">
        <v>2583</v>
      </c>
      <c r="B1287" s="31" t="s">
        <v>2584</v>
      </c>
      <c r="C1287" s="31" t="s">
        <v>20</v>
      </c>
      <c r="D1287" s="31" t="s">
        <v>53</v>
      </c>
      <c r="E1287" s="31">
        <v>110</v>
      </c>
      <c r="F1287" s="31">
        <v>70</v>
      </c>
      <c r="G1287" s="31">
        <v>5008.37</v>
      </c>
      <c r="H1287" s="31">
        <v>550920.69999999995</v>
      </c>
      <c r="I1287" s="32">
        <v>45689</v>
      </c>
      <c r="J1287" s="32">
        <v>45919</v>
      </c>
      <c r="K1287" s="31" t="s">
        <v>16</v>
      </c>
      <c r="L1287" s="33" t="s">
        <v>58</v>
      </c>
      <c r="M1287" s="13" t="str">
        <f>PROPER(TRIM(SUBSTITUTE(B1287,"###"," ")))</f>
        <v>Decision Mini</v>
      </c>
      <c r="N1287" s="13" t="str">
        <f>PROPER(TRIM(SUBSTITUTE(C1287,"###"," ")))</f>
        <v>Toys</v>
      </c>
      <c r="O1287" s="13" t="str">
        <f>PROPER(TRIM(SUBSTITUTE(D1287,"###"," ")))</f>
        <v>Abc Pvt Ltd</v>
      </c>
      <c r="P1287" s="13" t="str">
        <f t="shared" si="140"/>
        <v>Decision Mini</v>
      </c>
      <c r="Q1287" s="34" t="str">
        <f t="shared" si="141"/>
        <v>Toys</v>
      </c>
      <c r="R1287" s="13" t="str">
        <f t="shared" si="142"/>
        <v>Abc Pvt Ltd</v>
      </c>
      <c r="S1287" s="35">
        <f t="shared" si="143"/>
        <v>110</v>
      </c>
      <c r="T1287" s="35">
        <f t="shared" si="144"/>
        <v>70</v>
      </c>
      <c r="U1287" s="14">
        <f t="shared" si="145"/>
        <v>5008.37</v>
      </c>
      <c r="V1287" s="14">
        <f t="shared" si="146"/>
        <v>550920.69999999995</v>
      </c>
      <c r="W1287" s="13" t="str">
        <v>In Stock</v>
      </c>
      <c r="X1287" s="13" t="str">
        <v>No</v>
      </c>
      <c r="Y1287" s="13">
        <v>0</v>
      </c>
    </row>
    <row r="1288" spans="1:25" x14ac:dyDescent="0.3">
      <c r="A1288" s="31" t="s">
        <v>2585</v>
      </c>
      <c r="B1288" s="31" t="s">
        <v>2586</v>
      </c>
      <c r="C1288" s="31" t="s">
        <v>14</v>
      </c>
      <c r="D1288" s="31" t="s">
        <v>15</v>
      </c>
      <c r="E1288" s="31">
        <v>41</v>
      </c>
      <c r="F1288" s="31">
        <v>36</v>
      </c>
      <c r="G1288" s="31">
        <v>6084.2</v>
      </c>
      <c r="H1288" s="31">
        <v>249452.2</v>
      </c>
      <c r="I1288" s="32">
        <v>45679</v>
      </c>
      <c r="J1288" s="32">
        <v>45899</v>
      </c>
      <c r="K1288" s="31" t="s">
        <v>29</v>
      </c>
      <c r="L1288" s="33" t="s">
        <v>17</v>
      </c>
      <c r="M1288" s="13" t="str">
        <f>PROPER(TRIM(SUBSTITUTE(B1288,"###"," ")))</f>
        <v>Another Pro</v>
      </c>
      <c r="N1288" s="13" t="str">
        <f>PROPER(TRIM(SUBSTITUTE(C1288,"###"," ")))</f>
        <v>Clothing</v>
      </c>
      <c r="O1288" s="13" t="str">
        <f>PROPER(TRIM(SUBSTITUTE(D1288,"###"," ")))</f>
        <v>Global Traders</v>
      </c>
      <c r="P1288" s="13" t="str">
        <f t="shared" si="140"/>
        <v>Another Pro</v>
      </c>
      <c r="Q1288" s="34" t="str">
        <f t="shared" si="141"/>
        <v>Clothing</v>
      </c>
      <c r="R1288" s="13" t="str">
        <f t="shared" si="142"/>
        <v>Global Traders</v>
      </c>
      <c r="S1288" s="35">
        <f t="shared" si="143"/>
        <v>41</v>
      </c>
      <c r="T1288" s="35">
        <f t="shared" si="144"/>
        <v>36</v>
      </c>
      <c r="U1288" s="14">
        <f t="shared" si="145"/>
        <v>6084.2</v>
      </c>
      <c r="V1288" s="14">
        <f t="shared" si="146"/>
        <v>249452.19999999998</v>
      </c>
      <c r="W1288" s="13" t="str">
        <v>In Stock</v>
      </c>
      <c r="X1288" s="13" t="str">
        <v>No</v>
      </c>
      <c r="Y1288" s="13">
        <v>0</v>
      </c>
    </row>
    <row r="1289" spans="1:25" x14ac:dyDescent="0.3">
      <c r="A1289" s="31" t="s">
        <v>2587</v>
      </c>
      <c r="B1289" s="31" t="s">
        <v>1615</v>
      </c>
      <c r="C1289" s="31" t="s">
        <v>20</v>
      </c>
      <c r="D1289" s="31" t="s">
        <v>53</v>
      </c>
      <c r="E1289" s="31">
        <v>154</v>
      </c>
      <c r="F1289" s="31">
        <v>29</v>
      </c>
      <c r="G1289" s="31">
        <v>15304.79</v>
      </c>
      <c r="H1289" s="31">
        <v>2356937.66</v>
      </c>
      <c r="I1289" s="32">
        <v>45807</v>
      </c>
      <c r="J1289" s="32">
        <v>45856</v>
      </c>
      <c r="K1289" s="31" t="s">
        <v>25</v>
      </c>
      <c r="L1289" s="33" t="s">
        <v>21</v>
      </c>
      <c r="M1289" s="13" t="str">
        <f>PROPER(TRIM(SUBSTITUTE(B1289,"###"," ")))</f>
        <v>Year Lite</v>
      </c>
      <c r="N1289" s="13" t="str">
        <f>PROPER(TRIM(SUBSTITUTE(C1289,"###"," ")))</f>
        <v>Toys</v>
      </c>
      <c r="O1289" s="13" t="str">
        <f>PROPER(TRIM(SUBSTITUTE(D1289,"###"," ")))</f>
        <v>Abc Pvt Ltd</v>
      </c>
      <c r="P1289" s="13" t="str">
        <f t="shared" si="140"/>
        <v>Year Lite</v>
      </c>
      <c r="Q1289" s="34" t="str">
        <f t="shared" si="141"/>
        <v>Toys</v>
      </c>
      <c r="R1289" s="13" t="str">
        <f t="shared" si="142"/>
        <v>Abc Pvt Ltd</v>
      </c>
      <c r="S1289" s="35">
        <f t="shared" si="143"/>
        <v>154</v>
      </c>
      <c r="T1289" s="35">
        <f t="shared" si="144"/>
        <v>29</v>
      </c>
      <c r="U1289" s="14">
        <f t="shared" si="145"/>
        <v>15304.79</v>
      </c>
      <c r="V1289" s="14">
        <f t="shared" si="146"/>
        <v>2356937.66</v>
      </c>
      <c r="W1289" s="13" t="str">
        <v>In Stock</v>
      </c>
      <c r="X1289" s="13" t="str">
        <v>No</v>
      </c>
      <c r="Y1289" s="13">
        <v>0</v>
      </c>
    </row>
    <row r="1290" spans="1:25" x14ac:dyDescent="0.3">
      <c r="A1290" s="31" t="s">
        <v>2588</v>
      </c>
      <c r="B1290" s="31" t="s">
        <v>2589</v>
      </c>
      <c r="C1290" s="31" t="s">
        <v>28</v>
      </c>
      <c r="D1290" s="31" t="s">
        <v>45</v>
      </c>
      <c r="E1290" s="31">
        <v>5</v>
      </c>
      <c r="F1290" s="31">
        <v>43</v>
      </c>
      <c r="G1290" s="31">
        <v>1995.28</v>
      </c>
      <c r="H1290" s="31">
        <v>9976.4</v>
      </c>
      <c r="I1290" s="32">
        <v>45765</v>
      </c>
      <c r="J1290" s="32">
        <v>45890</v>
      </c>
      <c r="K1290" s="31" t="s">
        <v>46</v>
      </c>
      <c r="L1290" s="33" t="s">
        <v>33</v>
      </c>
      <c r="M1290" s="13" t="str">
        <f>PROPER(TRIM(SUBSTITUTE(B1290,"###"," ")))</f>
        <v>Full Plus</v>
      </c>
      <c r="N1290" s="13" t="str">
        <f>PROPER(TRIM(SUBSTITUTE(C1290,"###"," ")))</f>
        <v>Furniture</v>
      </c>
      <c r="O1290" s="13" t="str">
        <f>PROPER(TRIM(SUBSTITUTE(D1290,"###"," ")))</f>
        <v>Retailmart Inc</v>
      </c>
      <c r="P1290" s="13" t="str">
        <f t="shared" si="140"/>
        <v>Full Plus</v>
      </c>
      <c r="Q1290" s="34" t="str">
        <f t="shared" si="141"/>
        <v>Furniture</v>
      </c>
      <c r="R1290" s="13" t="str">
        <f t="shared" si="142"/>
        <v>Retailmart Inc</v>
      </c>
      <c r="S1290" s="35">
        <f t="shared" si="143"/>
        <v>5</v>
      </c>
      <c r="T1290" s="35">
        <f t="shared" si="144"/>
        <v>43</v>
      </c>
      <c r="U1290" s="14">
        <f t="shared" si="145"/>
        <v>1995.28</v>
      </c>
      <c r="V1290" s="14">
        <f t="shared" si="146"/>
        <v>9976.4</v>
      </c>
      <c r="W1290" s="13" t="str">
        <v>Low Stock</v>
      </c>
      <c r="X1290" s="13" t="str">
        <v>Yes</v>
      </c>
      <c r="Y1290" s="13">
        <v>1</v>
      </c>
    </row>
    <row r="1291" spans="1:25" x14ac:dyDescent="0.3">
      <c r="A1291" s="31" t="s">
        <v>2591</v>
      </c>
      <c r="B1291" s="31" t="s">
        <v>2592</v>
      </c>
      <c r="C1291" s="31" t="s">
        <v>44</v>
      </c>
      <c r="D1291" s="31" t="s">
        <v>24</v>
      </c>
      <c r="E1291" s="31">
        <v>27</v>
      </c>
      <c r="F1291" s="31">
        <v>22</v>
      </c>
      <c r="G1291" s="31">
        <v>3583.69</v>
      </c>
      <c r="H1291" s="31">
        <v>96759.63</v>
      </c>
      <c r="I1291" s="32">
        <v>45750</v>
      </c>
      <c r="J1291" s="32">
        <v>45919</v>
      </c>
      <c r="K1291" s="31" t="s">
        <v>16</v>
      </c>
      <c r="L1291" s="33" t="s">
        <v>58</v>
      </c>
      <c r="M1291" s="13" t="str">
        <f>PROPER(TRIM(SUBSTITUTE(B1291,"###"," ")))</f>
        <v>Same Pro</v>
      </c>
      <c r="N1291" s="13" t="str">
        <f>PROPER(TRIM(SUBSTITUTE(C1291,"###"," ")))</f>
        <v>Groceries</v>
      </c>
      <c r="O1291" s="13" t="str">
        <f>PROPER(TRIM(SUBSTITUTE(D1291,"###"," ")))</f>
        <v>Omni Suppliers</v>
      </c>
      <c r="P1291" s="13" t="str">
        <f t="shared" si="140"/>
        <v>Same Pro</v>
      </c>
      <c r="Q1291" s="34" t="str">
        <f t="shared" si="141"/>
        <v>Groceries</v>
      </c>
      <c r="R1291" s="13" t="str">
        <f t="shared" si="142"/>
        <v>Omni Suppliers</v>
      </c>
      <c r="S1291" s="35">
        <f t="shared" si="143"/>
        <v>27</v>
      </c>
      <c r="T1291" s="35">
        <f t="shared" si="144"/>
        <v>22</v>
      </c>
      <c r="U1291" s="14">
        <f t="shared" si="145"/>
        <v>3583.69</v>
      </c>
      <c r="V1291" s="14">
        <f t="shared" si="146"/>
        <v>96759.63</v>
      </c>
      <c r="W1291" s="13" t="str">
        <v>In Stock</v>
      </c>
      <c r="X1291" s="13" t="str">
        <v>No</v>
      </c>
      <c r="Y1291" s="13">
        <v>0</v>
      </c>
    </row>
    <row r="1292" spans="1:25" x14ac:dyDescent="0.3">
      <c r="A1292" s="31" t="s">
        <v>2594</v>
      </c>
      <c r="B1292" s="31" t="s">
        <v>2595</v>
      </c>
      <c r="C1292" s="31" t="s">
        <v>40</v>
      </c>
      <c r="D1292" s="31" t="s">
        <v>45</v>
      </c>
      <c r="E1292" s="31">
        <v>183</v>
      </c>
      <c r="F1292" s="31">
        <v>78</v>
      </c>
      <c r="G1292" s="31">
        <v>16248.33</v>
      </c>
      <c r="H1292" s="31">
        <v>2973444.39</v>
      </c>
      <c r="I1292" s="32">
        <v>45767</v>
      </c>
      <c r="J1292" s="32">
        <v>45867</v>
      </c>
      <c r="K1292" s="31" t="s">
        <v>16</v>
      </c>
      <c r="L1292" s="33" t="s">
        <v>30</v>
      </c>
      <c r="M1292" s="13" t="str">
        <f>PROPER(TRIM(SUBSTITUTE(B1292,"###"," ")))</f>
        <v>Old X</v>
      </c>
      <c r="N1292" s="13" t="str">
        <f>PROPER(TRIM(SUBSTITUTE(C1292,"###"," ")))</f>
        <v>Electronics</v>
      </c>
      <c r="O1292" s="13" t="str">
        <f>PROPER(TRIM(SUBSTITUTE(D1292,"###"," ")))</f>
        <v>Retailmart Inc</v>
      </c>
      <c r="P1292" s="13" t="str">
        <f t="shared" si="140"/>
        <v>Old X</v>
      </c>
      <c r="Q1292" s="34" t="str">
        <f t="shared" si="141"/>
        <v>Electronics</v>
      </c>
      <c r="R1292" s="13" t="str">
        <f t="shared" si="142"/>
        <v>Retailmart Inc</v>
      </c>
      <c r="S1292" s="35">
        <f t="shared" si="143"/>
        <v>183</v>
      </c>
      <c r="T1292" s="35">
        <f t="shared" si="144"/>
        <v>78</v>
      </c>
      <c r="U1292" s="14">
        <f t="shared" si="145"/>
        <v>16248.33</v>
      </c>
      <c r="V1292" s="14">
        <f t="shared" si="146"/>
        <v>2973444.39</v>
      </c>
      <c r="W1292" s="13" t="str">
        <v>In Stock</v>
      </c>
      <c r="X1292" s="13" t="str">
        <v>No</v>
      </c>
      <c r="Y1292" s="13">
        <v>0</v>
      </c>
    </row>
    <row r="1293" spans="1:25" x14ac:dyDescent="0.3">
      <c r="A1293" s="31" t="s">
        <v>2597</v>
      </c>
      <c r="B1293" s="31" t="s">
        <v>2598</v>
      </c>
      <c r="C1293" s="31" t="s">
        <v>44</v>
      </c>
      <c r="D1293" s="13"/>
      <c r="E1293" s="31">
        <v>156</v>
      </c>
      <c r="F1293" s="31">
        <v>82</v>
      </c>
      <c r="G1293" s="31">
        <v>1685.22</v>
      </c>
      <c r="H1293" s="31">
        <v>262894.32</v>
      </c>
      <c r="I1293" s="32">
        <v>45803</v>
      </c>
      <c r="J1293" s="32">
        <v>45861</v>
      </c>
      <c r="K1293" s="31" t="s">
        <v>54</v>
      </c>
      <c r="L1293" s="33" t="s">
        <v>21</v>
      </c>
      <c r="M1293" s="13" t="str">
        <f>PROPER(TRIM(SUBSTITUTE(B1293,"###"," ")))</f>
        <v>Recently Max</v>
      </c>
      <c r="N1293" s="13" t="str">
        <f>PROPER(TRIM(SUBSTITUTE(C1293,"###"," ")))</f>
        <v>Groceries</v>
      </c>
      <c r="O1293" s="13" t="str">
        <f>PROPER(TRIM(SUBSTITUTE(D1293,"###"," ")))</f>
        <v/>
      </c>
      <c r="P1293" s="13" t="str">
        <f t="shared" si="140"/>
        <v>Recently Max</v>
      </c>
      <c r="Q1293" s="34" t="str">
        <f t="shared" si="141"/>
        <v>Groceries</v>
      </c>
      <c r="R1293" s="13" t="str">
        <f t="shared" si="142"/>
        <v>Others</v>
      </c>
      <c r="S1293" s="35">
        <f t="shared" si="143"/>
        <v>156</v>
      </c>
      <c r="T1293" s="35">
        <f t="shared" si="144"/>
        <v>82</v>
      </c>
      <c r="U1293" s="14">
        <f t="shared" si="145"/>
        <v>1685.22</v>
      </c>
      <c r="V1293" s="14">
        <f t="shared" si="146"/>
        <v>262894.32</v>
      </c>
      <c r="W1293" s="13" t="str">
        <v>In Stock</v>
      </c>
      <c r="X1293" s="13" t="str">
        <v>No</v>
      </c>
      <c r="Y1293" s="13">
        <v>0</v>
      </c>
    </row>
    <row r="1294" spans="1:25" x14ac:dyDescent="0.3">
      <c r="A1294" s="31" t="s">
        <v>2600</v>
      </c>
      <c r="B1294" s="31" t="s">
        <v>2601</v>
      </c>
      <c r="C1294" s="31" t="s">
        <v>14</v>
      </c>
      <c r="D1294" s="31" t="s">
        <v>45</v>
      </c>
      <c r="E1294" s="31">
        <v>103</v>
      </c>
      <c r="F1294" s="31">
        <v>26</v>
      </c>
      <c r="G1294" s="31">
        <v>14363.43</v>
      </c>
      <c r="H1294" s="31">
        <v>1479433.29</v>
      </c>
      <c r="I1294" s="32">
        <v>45797</v>
      </c>
      <c r="J1294" s="32">
        <v>45867</v>
      </c>
      <c r="K1294" s="31" t="s">
        <v>16</v>
      </c>
      <c r="L1294" s="33" t="s">
        <v>17</v>
      </c>
      <c r="M1294" s="13" t="str">
        <f>PROPER(TRIM(SUBSTITUTE(B1294,"###"," ")))</f>
        <v>Culture X</v>
      </c>
      <c r="N1294" s="13" t="str">
        <f>PROPER(TRIM(SUBSTITUTE(C1294,"###"," ")))</f>
        <v>Clothing</v>
      </c>
      <c r="O1294" s="13" t="str">
        <f>PROPER(TRIM(SUBSTITUTE(D1294,"###"," ")))</f>
        <v>Retailmart Inc</v>
      </c>
      <c r="P1294" s="13" t="str">
        <f t="shared" si="140"/>
        <v>Culture X</v>
      </c>
      <c r="Q1294" s="34" t="str">
        <f t="shared" si="141"/>
        <v>Clothing</v>
      </c>
      <c r="R1294" s="13" t="str">
        <f t="shared" si="142"/>
        <v>Retailmart Inc</v>
      </c>
      <c r="S1294" s="35">
        <f t="shared" si="143"/>
        <v>103</v>
      </c>
      <c r="T1294" s="35">
        <f t="shared" si="144"/>
        <v>26</v>
      </c>
      <c r="U1294" s="14">
        <f t="shared" si="145"/>
        <v>14363.43</v>
      </c>
      <c r="V1294" s="14">
        <f t="shared" si="146"/>
        <v>1479433.29</v>
      </c>
      <c r="W1294" s="13" t="str">
        <v>In Stock</v>
      </c>
      <c r="X1294" s="13" t="str">
        <v>No</v>
      </c>
      <c r="Y1294" s="13">
        <v>0</v>
      </c>
    </row>
    <row r="1295" spans="1:25" x14ac:dyDescent="0.3">
      <c r="A1295" s="31" t="s">
        <v>2602</v>
      </c>
      <c r="B1295" s="31" t="s">
        <v>2228</v>
      </c>
      <c r="C1295" s="31" t="s">
        <v>20</v>
      </c>
      <c r="D1295" s="31" t="s">
        <v>24</v>
      </c>
      <c r="E1295" s="31">
        <v>198</v>
      </c>
      <c r="F1295" s="31">
        <v>63</v>
      </c>
      <c r="G1295" s="31">
        <v>3930.97</v>
      </c>
      <c r="H1295" s="31">
        <v>778332.05999999994</v>
      </c>
      <c r="I1295" s="32">
        <v>45759</v>
      </c>
      <c r="J1295" s="32">
        <v>45892</v>
      </c>
      <c r="K1295" s="31" t="s">
        <v>29</v>
      </c>
      <c r="L1295" s="33" t="s">
        <v>30</v>
      </c>
      <c r="M1295" s="13" t="str">
        <f>PROPER(TRIM(SUBSTITUTE(B1295,"###"," ")))</f>
        <v>Student Lite</v>
      </c>
      <c r="N1295" s="13" t="str">
        <f>PROPER(TRIM(SUBSTITUTE(C1295,"###"," ")))</f>
        <v>Toys</v>
      </c>
      <c r="O1295" s="13" t="str">
        <f>PROPER(TRIM(SUBSTITUTE(D1295,"###"," ")))</f>
        <v>Omni Suppliers</v>
      </c>
      <c r="P1295" s="13" t="str">
        <f t="shared" si="140"/>
        <v>Student Lite</v>
      </c>
      <c r="Q1295" s="34" t="str">
        <f t="shared" si="141"/>
        <v>Toys</v>
      </c>
      <c r="R1295" s="13" t="str">
        <f t="shared" si="142"/>
        <v>Omni Suppliers</v>
      </c>
      <c r="S1295" s="35">
        <f t="shared" si="143"/>
        <v>198</v>
      </c>
      <c r="T1295" s="35">
        <f t="shared" si="144"/>
        <v>63</v>
      </c>
      <c r="U1295" s="14">
        <f t="shared" si="145"/>
        <v>3930.97</v>
      </c>
      <c r="V1295" s="14">
        <f t="shared" si="146"/>
        <v>778332.05999999994</v>
      </c>
      <c r="W1295" s="13" t="str">
        <v>In Stock</v>
      </c>
      <c r="X1295" s="13" t="str">
        <v>No</v>
      </c>
      <c r="Y1295" s="13">
        <v>0</v>
      </c>
    </row>
    <row r="1296" spans="1:25" x14ac:dyDescent="0.3">
      <c r="A1296" s="31" t="s">
        <v>2603</v>
      </c>
      <c r="B1296" s="31" t="s">
        <v>50</v>
      </c>
      <c r="C1296" s="31" t="s">
        <v>44</v>
      </c>
      <c r="D1296" s="31" t="s">
        <v>53</v>
      </c>
      <c r="E1296" s="31">
        <v>41</v>
      </c>
      <c r="F1296" s="31">
        <v>52</v>
      </c>
      <c r="G1296" s="31">
        <v>3824.46</v>
      </c>
      <c r="H1296" s="31">
        <v>156802.85999999999</v>
      </c>
      <c r="I1296" s="32">
        <v>45717</v>
      </c>
      <c r="J1296" s="32">
        <v>45933</v>
      </c>
      <c r="K1296" s="31" t="s">
        <v>46</v>
      </c>
      <c r="L1296" s="33" t="s">
        <v>30</v>
      </c>
      <c r="M1296" s="13" t="str">
        <f>PROPER(TRIM(SUBSTITUTE(B1296,"###"," ")))</f>
        <v>Deep Max</v>
      </c>
      <c r="N1296" s="13" t="str">
        <f>PROPER(TRIM(SUBSTITUTE(C1296,"###"," ")))</f>
        <v>Groceries</v>
      </c>
      <c r="O1296" s="13" t="str">
        <f>PROPER(TRIM(SUBSTITUTE(D1296,"###"," ")))</f>
        <v>Abc Pvt Ltd</v>
      </c>
      <c r="P1296" s="13" t="str">
        <f t="shared" si="140"/>
        <v>Deep Max</v>
      </c>
      <c r="Q1296" s="34" t="str">
        <f t="shared" si="141"/>
        <v>Groceries</v>
      </c>
      <c r="R1296" s="13" t="str">
        <f t="shared" si="142"/>
        <v>Abc Pvt Ltd</v>
      </c>
      <c r="S1296" s="35">
        <f t="shared" si="143"/>
        <v>41</v>
      </c>
      <c r="T1296" s="35">
        <f t="shared" si="144"/>
        <v>52</v>
      </c>
      <c r="U1296" s="14">
        <f t="shared" si="145"/>
        <v>3824.46</v>
      </c>
      <c r="V1296" s="14">
        <f t="shared" si="146"/>
        <v>156802.86000000002</v>
      </c>
      <c r="W1296" s="13" t="str">
        <v>Low Stock</v>
      </c>
      <c r="X1296" s="13" t="str">
        <v>Yes</v>
      </c>
      <c r="Y1296" s="13">
        <v>1</v>
      </c>
    </row>
    <row r="1297" spans="1:25" x14ac:dyDescent="0.3">
      <c r="A1297" s="31" t="s">
        <v>2604</v>
      </c>
      <c r="B1297" s="31" t="s">
        <v>2605</v>
      </c>
      <c r="C1297" s="31" t="s">
        <v>28</v>
      </c>
      <c r="D1297" s="31" t="s">
        <v>45</v>
      </c>
      <c r="E1297" s="31">
        <v>164</v>
      </c>
      <c r="F1297" s="31">
        <v>78</v>
      </c>
      <c r="G1297" s="31">
        <v>12106.04</v>
      </c>
      <c r="H1297" s="31">
        <v>1985390.56</v>
      </c>
      <c r="I1297" s="32">
        <v>45838</v>
      </c>
      <c r="J1297" s="32">
        <v>45864</v>
      </c>
      <c r="K1297" s="31" t="s">
        <v>16</v>
      </c>
      <c r="L1297" s="33" t="s">
        <v>33</v>
      </c>
      <c r="M1297" s="13" t="str">
        <f>PROPER(TRIM(SUBSTITUTE(B1297,"###"," ")))</f>
        <v>Anything Max</v>
      </c>
      <c r="N1297" s="13" t="str">
        <f>PROPER(TRIM(SUBSTITUTE(C1297,"###"," ")))</f>
        <v>Furniture</v>
      </c>
      <c r="O1297" s="13" t="str">
        <f>PROPER(TRIM(SUBSTITUTE(D1297,"###"," ")))</f>
        <v>Retailmart Inc</v>
      </c>
      <c r="P1297" s="13" t="str">
        <f t="shared" si="140"/>
        <v>Anything Max</v>
      </c>
      <c r="Q1297" s="34" t="str">
        <f t="shared" si="141"/>
        <v>Furniture</v>
      </c>
      <c r="R1297" s="13" t="str">
        <f t="shared" si="142"/>
        <v>Retailmart Inc</v>
      </c>
      <c r="S1297" s="35">
        <f t="shared" si="143"/>
        <v>164</v>
      </c>
      <c r="T1297" s="35">
        <f t="shared" si="144"/>
        <v>78</v>
      </c>
      <c r="U1297" s="14">
        <f t="shared" si="145"/>
        <v>12106.04</v>
      </c>
      <c r="V1297" s="14">
        <f t="shared" si="146"/>
        <v>1985390.56</v>
      </c>
      <c r="W1297" s="13" t="str">
        <v>In Stock</v>
      </c>
      <c r="X1297" s="13" t="str">
        <v>No</v>
      </c>
      <c r="Y1297" s="13">
        <v>0</v>
      </c>
    </row>
    <row r="1298" spans="1:25" x14ac:dyDescent="0.3">
      <c r="A1298" s="31" t="s">
        <v>2606</v>
      </c>
      <c r="B1298" s="31" t="s">
        <v>2607</v>
      </c>
      <c r="C1298" s="31" t="s">
        <v>44</v>
      </c>
      <c r="D1298" s="31" t="s">
        <v>15</v>
      </c>
      <c r="E1298" s="31">
        <v>47</v>
      </c>
      <c r="F1298" s="31">
        <v>22</v>
      </c>
      <c r="G1298" s="31">
        <v>14202.31</v>
      </c>
      <c r="H1298" s="31">
        <v>667508.56999999995</v>
      </c>
      <c r="I1298" s="32">
        <v>45781</v>
      </c>
      <c r="J1298" s="32">
        <v>45897</v>
      </c>
      <c r="K1298" s="31" t="s">
        <v>57</v>
      </c>
      <c r="L1298" s="33" t="s">
        <v>21</v>
      </c>
      <c r="M1298" s="13" t="str">
        <f>PROPER(TRIM(SUBSTITUTE(B1298,"###"," ")))</f>
        <v>Vote X</v>
      </c>
      <c r="N1298" s="13" t="str">
        <f>PROPER(TRIM(SUBSTITUTE(C1298,"###"," ")))</f>
        <v>Groceries</v>
      </c>
      <c r="O1298" s="13" t="str">
        <f>PROPER(TRIM(SUBSTITUTE(D1298,"###"," ")))</f>
        <v>Global Traders</v>
      </c>
      <c r="P1298" s="13" t="str">
        <f t="shared" si="140"/>
        <v>Vote X</v>
      </c>
      <c r="Q1298" s="34" t="str">
        <f t="shared" si="141"/>
        <v>Groceries</v>
      </c>
      <c r="R1298" s="13" t="str">
        <f t="shared" si="142"/>
        <v>Global Traders</v>
      </c>
      <c r="S1298" s="35">
        <f t="shared" si="143"/>
        <v>47</v>
      </c>
      <c r="T1298" s="35">
        <f t="shared" si="144"/>
        <v>22</v>
      </c>
      <c r="U1298" s="14">
        <f t="shared" si="145"/>
        <v>14202.31</v>
      </c>
      <c r="V1298" s="14">
        <f t="shared" si="146"/>
        <v>667508.56999999995</v>
      </c>
      <c r="W1298" s="13" t="str">
        <v>In Stock</v>
      </c>
      <c r="X1298" s="13" t="str">
        <v>No</v>
      </c>
      <c r="Y1298" s="13">
        <v>0</v>
      </c>
    </row>
    <row r="1299" spans="1:25" x14ac:dyDescent="0.3">
      <c r="A1299" s="31" t="s">
        <v>2609</v>
      </c>
      <c r="B1299" s="31" t="s">
        <v>697</v>
      </c>
      <c r="C1299" s="31" t="s">
        <v>44</v>
      </c>
      <c r="D1299" s="31" t="s">
        <v>24</v>
      </c>
      <c r="E1299" s="31">
        <v>158</v>
      </c>
      <c r="F1299" s="31">
        <v>36</v>
      </c>
      <c r="G1299" s="31">
        <v>6119.63</v>
      </c>
      <c r="H1299" s="31">
        <v>966901.54</v>
      </c>
      <c r="I1299" s="32">
        <v>45715</v>
      </c>
      <c r="J1299" s="32">
        <v>45856</v>
      </c>
      <c r="K1299" s="31" t="s">
        <v>16</v>
      </c>
      <c r="L1299" s="33" t="s">
        <v>21</v>
      </c>
      <c r="M1299" s="13" t="str">
        <f>PROPER(TRIM(SUBSTITUTE(B1299,"###"," ")))</f>
        <v>Reduce Lite</v>
      </c>
      <c r="N1299" s="13" t="str">
        <f>PROPER(TRIM(SUBSTITUTE(C1299,"###"," ")))</f>
        <v>Groceries</v>
      </c>
      <c r="O1299" s="13" t="str">
        <f>PROPER(TRIM(SUBSTITUTE(D1299,"###"," ")))</f>
        <v>Omni Suppliers</v>
      </c>
      <c r="P1299" s="13" t="str">
        <f t="shared" si="140"/>
        <v>Reduce Lite</v>
      </c>
      <c r="Q1299" s="34" t="str">
        <f t="shared" si="141"/>
        <v>Groceries</v>
      </c>
      <c r="R1299" s="13" t="str">
        <f t="shared" si="142"/>
        <v>Omni Suppliers</v>
      </c>
      <c r="S1299" s="35">
        <f t="shared" si="143"/>
        <v>158</v>
      </c>
      <c r="T1299" s="35">
        <f t="shared" si="144"/>
        <v>36</v>
      </c>
      <c r="U1299" s="14">
        <f t="shared" si="145"/>
        <v>6119.63</v>
      </c>
      <c r="V1299" s="14">
        <f t="shared" si="146"/>
        <v>966901.54</v>
      </c>
      <c r="W1299" s="13" t="str">
        <v>In Stock</v>
      </c>
      <c r="X1299" s="13" t="str">
        <v>No</v>
      </c>
      <c r="Y1299" s="13">
        <v>0</v>
      </c>
    </row>
    <row r="1300" spans="1:25" x14ac:dyDescent="0.3">
      <c r="A1300" s="31" t="s">
        <v>2610</v>
      </c>
      <c r="B1300" s="31" t="s">
        <v>2611</v>
      </c>
      <c r="C1300" s="31" t="s">
        <v>40</v>
      </c>
      <c r="D1300" s="31" t="s">
        <v>41</v>
      </c>
      <c r="E1300" s="31">
        <v>49</v>
      </c>
      <c r="F1300" s="31">
        <v>97</v>
      </c>
      <c r="G1300" s="31">
        <v>6555.85</v>
      </c>
      <c r="H1300" s="31">
        <v>321236.65000000002</v>
      </c>
      <c r="I1300" s="32">
        <v>45815</v>
      </c>
      <c r="J1300" s="32">
        <v>45927</v>
      </c>
      <c r="K1300" s="13"/>
      <c r="L1300" s="33" t="s">
        <v>17</v>
      </c>
      <c r="M1300" s="13" t="str">
        <f>PROPER(TRIM(SUBSTITUTE(B1300,"###"," ")))</f>
        <v>Against X</v>
      </c>
      <c r="N1300" s="13" t="str">
        <f>PROPER(TRIM(SUBSTITUTE(C1300,"###"," ")))</f>
        <v>Electronics</v>
      </c>
      <c r="O1300" s="13" t="str">
        <f>PROPER(TRIM(SUBSTITUTE(D1300,"###"," ")))</f>
        <v>Quickstock</v>
      </c>
      <c r="P1300" s="13" t="str">
        <f t="shared" si="140"/>
        <v>Against X</v>
      </c>
      <c r="Q1300" s="34" t="str">
        <f t="shared" si="141"/>
        <v>Electronics</v>
      </c>
      <c r="R1300" s="13" t="str">
        <f t="shared" si="142"/>
        <v>Quickstock</v>
      </c>
      <c r="S1300" s="35">
        <f t="shared" si="143"/>
        <v>49</v>
      </c>
      <c r="T1300" s="35">
        <f t="shared" si="144"/>
        <v>97</v>
      </c>
      <c r="U1300" s="14">
        <f t="shared" si="145"/>
        <v>6555.85</v>
      </c>
      <c r="V1300" s="14">
        <f t="shared" si="146"/>
        <v>321236.65000000002</v>
      </c>
      <c r="W1300" s="13" t="str">
        <v>Low Stock</v>
      </c>
      <c r="X1300" s="13" t="str">
        <v>Yes</v>
      </c>
      <c r="Y1300" s="13">
        <v>1</v>
      </c>
    </row>
    <row r="1301" spans="1:25" x14ac:dyDescent="0.3">
      <c r="A1301" s="31" t="s">
        <v>2612</v>
      </c>
      <c r="B1301" s="31" t="s">
        <v>2613</v>
      </c>
      <c r="C1301" s="31" t="s">
        <v>28</v>
      </c>
      <c r="D1301" s="31" t="s">
        <v>45</v>
      </c>
      <c r="E1301" s="31">
        <v>69</v>
      </c>
      <c r="F1301" s="31">
        <v>46</v>
      </c>
      <c r="G1301" s="31">
        <v>13599.29</v>
      </c>
      <c r="H1301" s="31">
        <v>938351.01</v>
      </c>
      <c r="I1301" s="32">
        <v>45709</v>
      </c>
      <c r="J1301" s="32">
        <v>45896</v>
      </c>
      <c r="K1301" s="31" t="s">
        <v>46</v>
      </c>
      <c r="L1301" s="33" t="s">
        <v>33</v>
      </c>
      <c r="M1301" s="13" t="str">
        <f>PROPER(TRIM(SUBSTITUTE(B1301,"###"," ")))</f>
        <v>Rest X</v>
      </c>
      <c r="N1301" s="13" t="str">
        <f>PROPER(TRIM(SUBSTITUTE(C1301,"###"," ")))</f>
        <v>Furniture</v>
      </c>
      <c r="O1301" s="13" t="str">
        <f>PROPER(TRIM(SUBSTITUTE(D1301,"###"," ")))</f>
        <v>Retailmart Inc</v>
      </c>
      <c r="P1301" s="13" t="str">
        <f t="shared" si="140"/>
        <v>Rest X</v>
      </c>
      <c r="Q1301" s="34" t="str">
        <f t="shared" si="141"/>
        <v>Furniture</v>
      </c>
      <c r="R1301" s="13" t="str">
        <f t="shared" si="142"/>
        <v>Retailmart Inc</v>
      </c>
      <c r="S1301" s="35">
        <f t="shared" si="143"/>
        <v>69</v>
      </c>
      <c r="T1301" s="35">
        <f t="shared" si="144"/>
        <v>46</v>
      </c>
      <c r="U1301" s="14">
        <f t="shared" si="145"/>
        <v>13599.29</v>
      </c>
      <c r="V1301" s="14">
        <f t="shared" si="146"/>
        <v>938351.01</v>
      </c>
      <c r="W1301" s="13" t="str">
        <v>In Stock</v>
      </c>
      <c r="X1301" s="13" t="str">
        <v>No</v>
      </c>
      <c r="Y1301" s="13">
        <v>0</v>
      </c>
    </row>
    <row r="1302" spans="1:25" x14ac:dyDescent="0.3">
      <c r="A1302" s="31" t="s">
        <v>2614</v>
      </c>
      <c r="B1302" s="31" t="s">
        <v>2615</v>
      </c>
      <c r="C1302" s="31" t="s">
        <v>44</v>
      </c>
      <c r="D1302" s="31" t="s">
        <v>53</v>
      </c>
      <c r="E1302" s="31">
        <v>7</v>
      </c>
      <c r="F1302" s="31">
        <v>98</v>
      </c>
      <c r="G1302" s="31">
        <v>5013.3999999999996</v>
      </c>
      <c r="H1302" s="31">
        <v>35093.800000000003</v>
      </c>
      <c r="I1302" s="32">
        <v>45826</v>
      </c>
      <c r="J1302" s="32">
        <v>45856</v>
      </c>
      <c r="K1302" s="31" t="s">
        <v>25</v>
      </c>
      <c r="L1302" s="33" t="s">
        <v>17</v>
      </c>
      <c r="M1302" s="13" t="str">
        <f>PROPER(TRIM(SUBSTITUTE(B1302,"###"," ")))</f>
        <v>Author Lite</v>
      </c>
      <c r="N1302" s="13" t="str">
        <f>PROPER(TRIM(SUBSTITUTE(C1302,"###"," ")))</f>
        <v>Groceries</v>
      </c>
      <c r="O1302" s="13" t="str">
        <f>PROPER(TRIM(SUBSTITUTE(D1302,"###"," ")))</f>
        <v>Abc Pvt Ltd</v>
      </c>
      <c r="P1302" s="13" t="str">
        <f t="shared" si="140"/>
        <v>Author Lite</v>
      </c>
      <c r="Q1302" s="34" t="str">
        <f t="shared" si="141"/>
        <v>Groceries</v>
      </c>
      <c r="R1302" s="13" t="str">
        <f t="shared" si="142"/>
        <v>Abc Pvt Ltd</v>
      </c>
      <c r="S1302" s="35">
        <f t="shared" si="143"/>
        <v>7</v>
      </c>
      <c r="T1302" s="35">
        <f t="shared" si="144"/>
        <v>98</v>
      </c>
      <c r="U1302" s="14">
        <f t="shared" si="145"/>
        <v>5013.3999999999996</v>
      </c>
      <c r="V1302" s="14">
        <f t="shared" si="146"/>
        <v>35093.799999999996</v>
      </c>
      <c r="W1302" s="13" t="str">
        <v>Low Stock</v>
      </c>
      <c r="X1302" s="13" t="str">
        <v>Yes</v>
      </c>
      <c r="Y1302" s="13">
        <v>1</v>
      </c>
    </row>
    <row r="1303" spans="1:25" x14ac:dyDescent="0.3">
      <c r="A1303" s="31" t="s">
        <v>2617</v>
      </c>
      <c r="B1303" s="31" t="s">
        <v>2618</v>
      </c>
      <c r="C1303" s="31" t="s">
        <v>28</v>
      </c>
      <c r="D1303" s="31" t="s">
        <v>15</v>
      </c>
      <c r="E1303" s="31">
        <v>12</v>
      </c>
      <c r="F1303" s="31">
        <v>20</v>
      </c>
      <c r="G1303" s="31">
        <v>1170.43</v>
      </c>
      <c r="H1303" s="31">
        <v>14045.16</v>
      </c>
      <c r="I1303" s="32">
        <v>45675</v>
      </c>
      <c r="J1303" s="32">
        <v>45859</v>
      </c>
      <c r="K1303" s="31" t="s">
        <v>54</v>
      </c>
      <c r="L1303" s="33" t="s">
        <v>58</v>
      </c>
      <c r="M1303" s="13" t="str">
        <f>PROPER(TRIM(SUBSTITUTE(B1303,"###"," ")))</f>
        <v>Early Max</v>
      </c>
      <c r="N1303" s="13" t="str">
        <f>PROPER(TRIM(SUBSTITUTE(C1303,"###"," ")))</f>
        <v>Furniture</v>
      </c>
      <c r="O1303" s="13" t="str">
        <f>PROPER(TRIM(SUBSTITUTE(D1303,"###"," ")))</f>
        <v>Global Traders</v>
      </c>
      <c r="P1303" s="13" t="str">
        <f t="shared" si="140"/>
        <v>Early Max</v>
      </c>
      <c r="Q1303" s="34" t="str">
        <f t="shared" si="141"/>
        <v>Furniture</v>
      </c>
      <c r="R1303" s="13" t="str">
        <f t="shared" si="142"/>
        <v>Global Traders</v>
      </c>
      <c r="S1303" s="35">
        <f t="shared" si="143"/>
        <v>12</v>
      </c>
      <c r="T1303" s="35">
        <f t="shared" si="144"/>
        <v>20</v>
      </c>
      <c r="U1303" s="14">
        <f t="shared" si="145"/>
        <v>1170.43</v>
      </c>
      <c r="V1303" s="14">
        <f t="shared" si="146"/>
        <v>14045.16</v>
      </c>
      <c r="W1303" s="13" t="str">
        <v>Low Stock</v>
      </c>
      <c r="X1303" s="13" t="str">
        <v>Yes</v>
      </c>
      <c r="Y1303" s="13">
        <v>1</v>
      </c>
    </row>
    <row r="1304" spans="1:25" x14ac:dyDescent="0.3">
      <c r="A1304" s="31" t="s">
        <v>2619</v>
      </c>
      <c r="B1304" s="31" t="s">
        <v>2620</v>
      </c>
      <c r="C1304" s="31" t="s">
        <v>28</v>
      </c>
      <c r="D1304" s="31" t="s">
        <v>24</v>
      </c>
      <c r="E1304" s="31">
        <v>77</v>
      </c>
      <c r="F1304" s="31">
        <v>90</v>
      </c>
      <c r="G1304" s="31">
        <v>17604.3</v>
      </c>
      <c r="H1304" s="31">
        <v>1355531.1</v>
      </c>
      <c r="I1304" s="32">
        <v>45786</v>
      </c>
      <c r="J1304" s="32">
        <v>45905</v>
      </c>
      <c r="K1304" s="31" t="s">
        <v>46</v>
      </c>
      <c r="L1304" s="33" t="s">
        <v>30</v>
      </c>
      <c r="M1304" s="13" t="str">
        <f>PROPER(TRIM(SUBSTITUTE(B1304,"###"," ")))</f>
        <v>Security Plus</v>
      </c>
      <c r="N1304" s="13" t="str">
        <f>PROPER(TRIM(SUBSTITUTE(C1304,"###"," ")))</f>
        <v>Furniture</v>
      </c>
      <c r="O1304" s="13" t="str">
        <f>PROPER(TRIM(SUBSTITUTE(D1304,"###"," ")))</f>
        <v>Omni Suppliers</v>
      </c>
      <c r="P1304" s="13" t="str">
        <f t="shared" si="140"/>
        <v>Security Plus</v>
      </c>
      <c r="Q1304" s="34" t="str">
        <f t="shared" si="141"/>
        <v>Furniture</v>
      </c>
      <c r="R1304" s="13" t="str">
        <f t="shared" si="142"/>
        <v>Omni Suppliers</v>
      </c>
      <c r="S1304" s="35">
        <f t="shared" si="143"/>
        <v>77</v>
      </c>
      <c r="T1304" s="35">
        <f t="shared" si="144"/>
        <v>90</v>
      </c>
      <c r="U1304" s="14">
        <f t="shared" si="145"/>
        <v>17604.3</v>
      </c>
      <c r="V1304" s="14">
        <f t="shared" si="146"/>
        <v>1355531.0999999999</v>
      </c>
      <c r="W1304" s="13" t="str">
        <v>Low Stock</v>
      </c>
      <c r="X1304" s="13" t="str">
        <v>Yes</v>
      </c>
      <c r="Y1304" s="13">
        <v>1</v>
      </c>
    </row>
    <row r="1305" spans="1:25" x14ac:dyDescent="0.3">
      <c r="A1305" s="31" t="s">
        <v>2622</v>
      </c>
      <c r="B1305" s="31" t="s">
        <v>2623</v>
      </c>
      <c r="C1305" s="31" t="s">
        <v>14</v>
      </c>
      <c r="D1305" s="31" t="s">
        <v>53</v>
      </c>
      <c r="E1305" s="31">
        <v>90</v>
      </c>
      <c r="F1305" s="31">
        <v>73</v>
      </c>
      <c r="G1305" s="31">
        <v>9506.43</v>
      </c>
      <c r="H1305" s="31">
        <v>855578.70000000007</v>
      </c>
      <c r="I1305" s="32">
        <v>45839</v>
      </c>
      <c r="J1305" s="32">
        <v>45872</v>
      </c>
      <c r="K1305" s="31" t="s">
        <v>54</v>
      </c>
      <c r="L1305" s="33" t="s">
        <v>33</v>
      </c>
      <c r="M1305" s="13" t="str">
        <f>PROPER(TRIM(SUBSTITUTE(B1305,"###"," ")))</f>
        <v>Ability X</v>
      </c>
      <c r="N1305" s="13" t="str">
        <f>PROPER(TRIM(SUBSTITUTE(C1305,"###"," ")))</f>
        <v>Clothing</v>
      </c>
      <c r="O1305" s="13" t="str">
        <f>PROPER(TRIM(SUBSTITUTE(D1305,"###"," ")))</f>
        <v>Abc Pvt Ltd</v>
      </c>
      <c r="P1305" s="13" t="str">
        <f t="shared" si="140"/>
        <v>Ability X</v>
      </c>
      <c r="Q1305" s="34" t="str">
        <f t="shared" si="141"/>
        <v>Clothing</v>
      </c>
      <c r="R1305" s="13" t="str">
        <f t="shared" si="142"/>
        <v>Abc Pvt Ltd</v>
      </c>
      <c r="S1305" s="35">
        <f t="shared" si="143"/>
        <v>90</v>
      </c>
      <c r="T1305" s="35">
        <f t="shared" si="144"/>
        <v>73</v>
      </c>
      <c r="U1305" s="14">
        <f t="shared" si="145"/>
        <v>9506.43</v>
      </c>
      <c r="V1305" s="14">
        <f t="shared" si="146"/>
        <v>855578.70000000007</v>
      </c>
      <c r="W1305" s="13" t="str">
        <v>In Stock</v>
      </c>
      <c r="X1305" s="13" t="str">
        <v>No</v>
      </c>
      <c r="Y1305" s="13">
        <v>0</v>
      </c>
    </row>
    <row r="1306" spans="1:25" x14ac:dyDescent="0.3">
      <c r="A1306" s="31" t="s">
        <v>2624</v>
      </c>
      <c r="B1306" s="31" t="s">
        <v>2625</v>
      </c>
      <c r="C1306" s="31" t="s">
        <v>14</v>
      </c>
      <c r="D1306" s="31" t="s">
        <v>24</v>
      </c>
      <c r="E1306" s="31">
        <v>84</v>
      </c>
      <c r="F1306" s="31">
        <v>80</v>
      </c>
      <c r="G1306" s="31">
        <v>15712.03</v>
      </c>
      <c r="H1306" s="31">
        <v>1319810.52</v>
      </c>
      <c r="I1306" s="32">
        <v>45683</v>
      </c>
      <c r="J1306" s="32">
        <v>45918</v>
      </c>
      <c r="K1306" s="31" t="s">
        <v>16</v>
      </c>
      <c r="L1306" s="33" t="s">
        <v>33</v>
      </c>
      <c r="M1306" s="13" t="str">
        <f>PROPER(TRIM(SUBSTITUTE(B1306,"###"," ")))</f>
        <v>Onto Max</v>
      </c>
      <c r="N1306" s="13" t="str">
        <f>PROPER(TRIM(SUBSTITUTE(C1306,"###"," ")))</f>
        <v>Clothing</v>
      </c>
      <c r="O1306" s="13" t="str">
        <f>PROPER(TRIM(SUBSTITUTE(D1306,"###"," ")))</f>
        <v>Omni Suppliers</v>
      </c>
      <c r="P1306" s="13" t="str">
        <f t="shared" si="140"/>
        <v>Onto Max</v>
      </c>
      <c r="Q1306" s="34" t="str">
        <f t="shared" si="141"/>
        <v>Clothing</v>
      </c>
      <c r="R1306" s="13" t="str">
        <f t="shared" si="142"/>
        <v>Omni Suppliers</v>
      </c>
      <c r="S1306" s="35">
        <f t="shared" si="143"/>
        <v>84</v>
      </c>
      <c r="T1306" s="35">
        <f t="shared" si="144"/>
        <v>80</v>
      </c>
      <c r="U1306" s="14">
        <f t="shared" si="145"/>
        <v>15712.03</v>
      </c>
      <c r="V1306" s="14">
        <f t="shared" si="146"/>
        <v>1319810.52</v>
      </c>
      <c r="W1306" s="13" t="str">
        <v>In Stock</v>
      </c>
      <c r="X1306" s="13" t="str">
        <v>No</v>
      </c>
      <c r="Y1306" s="13">
        <v>0</v>
      </c>
    </row>
    <row r="1307" spans="1:25" x14ac:dyDescent="0.3">
      <c r="A1307" s="31" t="s">
        <v>2626</v>
      </c>
      <c r="B1307" s="31" t="s">
        <v>2627</v>
      </c>
      <c r="C1307" s="31" t="s">
        <v>40</v>
      </c>
      <c r="D1307" s="31" t="s">
        <v>41</v>
      </c>
      <c r="E1307" s="31">
        <v>49</v>
      </c>
      <c r="F1307" s="31">
        <v>62</v>
      </c>
      <c r="G1307" s="31">
        <v>9187.67</v>
      </c>
      <c r="H1307" s="31">
        <v>450195.83</v>
      </c>
      <c r="I1307" s="32">
        <v>45726</v>
      </c>
      <c r="J1307" s="32">
        <v>45912</v>
      </c>
      <c r="K1307" s="31" t="s">
        <v>16</v>
      </c>
      <c r="L1307" s="33" t="s">
        <v>30</v>
      </c>
      <c r="M1307" s="13" t="str">
        <f>PROPER(TRIM(SUBSTITUTE(B1307,"###"," ")))</f>
        <v>Explain Max</v>
      </c>
      <c r="N1307" s="13" t="str">
        <f>PROPER(TRIM(SUBSTITUTE(C1307,"###"," ")))</f>
        <v>Electronics</v>
      </c>
      <c r="O1307" s="13" t="str">
        <f>PROPER(TRIM(SUBSTITUTE(D1307,"###"," ")))</f>
        <v>Quickstock</v>
      </c>
      <c r="P1307" s="13" t="str">
        <f t="shared" si="140"/>
        <v>Explain Max</v>
      </c>
      <c r="Q1307" s="34" t="str">
        <f t="shared" si="141"/>
        <v>Electronics</v>
      </c>
      <c r="R1307" s="13" t="str">
        <f t="shared" si="142"/>
        <v>Quickstock</v>
      </c>
      <c r="S1307" s="35">
        <f t="shared" si="143"/>
        <v>49</v>
      </c>
      <c r="T1307" s="35">
        <f t="shared" si="144"/>
        <v>62</v>
      </c>
      <c r="U1307" s="14">
        <f t="shared" si="145"/>
        <v>9187.67</v>
      </c>
      <c r="V1307" s="14">
        <f t="shared" si="146"/>
        <v>450195.83</v>
      </c>
      <c r="W1307" s="13" t="str">
        <v>Low Stock</v>
      </c>
      <c r="X1307" s="13" t="str">
        <v>Yes</v>
      </c>
      <c r="Y1307" s="13">
        <v>1</v>
      </c>
    </row>
    <row r="1308" spans="1:25" x14ac:dyDescent="0.3">
      <c r="A1308" s="31" t="s">
        <v>2628</v>
      </c>
      <c r="B1308" s="31" t="s">
        <v>2629</v>
      </c>
      <c r="C1308" s="31" t="s">
        <v>44</v>
      </c>
      <c r="D1308" s="31" t="s">
        <v>45</v>
      </c>
      <c r="E1308" s="31">
        <v>129</v>
      </c>
      <c r="F1308" s="31">
        <v>23</v>
      </c>
      <c r="G1308" s="31">
        <v>10281.85</v>
      </c>
      <c r="H1308" s="31">
        <v>1326358.6499999999</v>
      </c>
      <c r="I1308" s="32">
        <v>45807</v>
      </c>
      <c r="J1308" s="32">
        <v>45936</v>
      </c>
      <c r="K1308" s="31" t="s">
        <v>25</v>
      </c>
      <c r="L1308" s="33" t="s">
        <v>33</v>
      </c>
      <c r="M1308" s="13" t="str">
        <f>PROPER(TRIM(SUBSTITUTE(B1308,"###"," ")))</f>
        <v>Sea Mini</v>
      </c>
      <c r="N1308" s="13" t="str">
        <f>PROPER(TRIM(SUBSTITUTE(C1308,"###"," ")))</f>
        <v>Groceries</v>
      </c>
      <c r="O1308" s="13" t="str">
        <f>PROPER(TRIM(SUBSTITUTE(D1308,"###"," ")))</f>
        <v>Retailmart Inc</v>
      </c>
      <c r="P1308" s="13" t="str">
        <f t="shared" si="140"/>
        <v>Sea Mini</v>
      </c>
      <c r="Q1308" s="34" t="str">
        <f t="shared" si="141"/>
        <v>Groceries</v>
      </c>
      <c r="R1308" s="13" t="str">
        <f t="shared" si="142"/>
        <v>Retailmart Inc</v>
      </c>
      <c r="S1308" s="35">
        <f t="shared" si="143"/>
        <v>129</v>
      </c>
      <c r="T1308" s="35">
        <f t="shared" si="144"/>
        <v>23</v>
      </c>
      <c r="U1308" s="14">
        <f t="shared" si="145"/>
        <v>10281.85</v>
      </c>
      <c r="V1308" s="14">
        <f t="shared" si="146"/>
        <v>1326358.6500000001</v>
      </c>
      <c r="W1308" s="13" t="str">
        <v>In Stock</v>
      </c>
      <c r="X1308" s="13" t="str">
        <v>No</v>
      </c>
      <c r="Y1308" s="13">
        <v>0</v>
      </c>
    </row>
    <row r="1309" spans="1:25" x14ac:dyDescent="0.3">
      <c r="A1309" s="31" t="s">
        <v>2630</v>
      </c>
      <c r="B1309" s="31" t="s">
        <v>2631</v>
      </c>
      <c r="C1309" s="31" t="s">
        <v>28</v>
      </c>
      <c r="D1309" s="31" t="s">
        <v>15</v>
      </c>
      <c r="E1309" s="31">
        <v>93</v>
      </c>
      <c r="F1309" s="31">
        <v>25</v>
      </c>
      <c r="G1309" s="31">
        <v>6265.86</v>
      </c>
      <c r="H1309" s="31">
        <v>582724.98</v>
      </c>
      <c r="I1309" s="32">
        <v>45837</v>
      </c>
      <c r="J1309" s="32">
        <v>45856</v>
      </c>
      <c r="K1309" s="31" t="s">
        <v>29</v>
      </c>
      <c r="L1309" s="33" t="s">
        <v>33</v>
      </c>
      <c r="M1309" s="13" t="str">
        <f>PROPER(TRIM(SUBSTITUTE(B1309,"###"," ")))</f>
        <v>Career Pro</v>
      </c>
      <c r="N1309" s="13" t="str">
        <f>PROPER(TRIM(SUBSTITUTE(C1309,"###"," ")))</f>
        <v>Furniture</v>
      </c>
      <c r="O1309" s="13" t="str">
        <f>PROPER(TRIM(SUBSTITUTE(D1309,"###"," ")))</f>
        <v>Global Traders</v>
      </c>
      <c r="P1309" s="13" t="str">
        <f t="shared" si="140"/>
        <v>Career Pro</v>
      </c>
      <c r="Q1309" s="34" t="str">
        <f t="shared" si="141"/>
        <v>Furniture</v>
      </c>
      <c r="R1309" s="13" t="str">
        <f t="shared" si="142"/>
        <v>Global Traders</v>
      </c>
      <c r="S1309" s="35">
        <f t="shared" si="143"/>
        <v>93</v>
      </c>
      <c r="T1309" s="35">
        <f t="shared" si="144"/>
        <v>25</v>
      </c>
      <c r="U1309" s="14">
        <f t="shared" si="145"/>
        <v>6265.86</v>
      </c>
      <c r="V1309" s="14">
        <f t="shared" si="146"/>
        <v>582724.98</v>
      </c>
      <c r="W1309" s="13" t="str">
        <v>In Stock</v>
      </c>
      <c r="X1309" s="13" t="str">
        <v>No</v>
      </c>
      <c r="Y1309" s="13">
        <v>0</v>
      </c>
    </row>
    <row r="1310" spans="1:25" x14ac:dyDescent="0.3">
      <c r="A1310" s="31" t="s">
        <v>2632</v>
      </c>
      <c r="B1310" s="31" t="s">
        <v>2633</v>
      </c>
      <c r="C1310" s="31" t="s">
        <v>20</v>
      </c>
      <c r="D1310" s="31" t="s">
        <v>15</v>
      </c>
      <c r="E1310" s="31">
        <v>68</v>
      </c>
      <c r="F1310" s="31">
        <v>39</v>
      </c>
      <c r="G1310" s="31">
        <v>82.79</v>
      </c>
      <c r="H1310" s="31">
        <v>5629.72</v>
      </c>
      <c r="I1310" s="32">
        <v>45685</v>
      </c>
      <c r="J1310" s="32">
        <v>45922</v>
      </c>
      <c r="K1310" s="31" t="s">
        <v>46</v>
      </c>
      <c r="L1310" s="33" t="s">
        <v>17</v>
      </c>
      <c r="M1310" s="13" t="str">
        <f>PROPER(TRIM(SUBSTITUTE(B1310,"###"," ")))</f>
        <v>Real Plus</v>
      </c>
      <c r="N1310" s="13" t="str">
        <f>PROPER(TRIM(SUBSTITUTE(C1310,"###"," ")))</f>
        <v>Toys</v>
      </c>
      <c r="O1310" s="13" t="str">
        <f>PROPER(TRIM(SUBSTITUTE(D1310,"###"," ")))</f>
        <v>Global Traders</v>
      </c>
      <c r="P1310" s="13" t="str">
        <f t="shared" si="140"/>
        <v>Real Plus</v>
      </c>
      <c r="Q1310" s="34" t="str">
        <f t="shared" si="141"/>
        <v>Toys</v>
      </c>
      <c r="R1310" s="13" t="str">
        <f t="shared" si="142"/>
        <v>Global Traders</v>
      </c>
      <c r="S1310" s="35">
        <f t="shared" si="143"/>
        <v>68</v>
      </c>
      <c r="T1310" s="35">
        <f t="shared" si="144"/>
        <v>39</v>
      </c>
      <c r="U1310" s="14">
        <f t="shared" si="145"/>
        <v>82.79</v>
      </c>
      <c r="V1310" s="14">
        <f t="shared" si="146"/>
        <v>5629.72</v>
      </c>
      <c r="W1310" s="13" t="str">
        <v>In Stock</v>
      </c>
      <c r="X1310" s="13" t="str">
        <v>No</v>
      </c>
      <c r="Y1310" s="13">
        <v>0</v>
      </c>
    </row>
    <row r="1311" spans="1:25" x14ac:dyDescent="0.3">
      <c r="A1311" s="31" t="s">
        <v>2635</v>
      </c>
      <c r="B1311" s="31" t="s">
        <v>2636</v>
      </c>
      <c r="C1311" s="31" t="s">
        <v>40</v>
      </c>
      <c r="D1311" s="31" t="s">
        <v>41</v>
      </c>
      <c r="E1311" s="31">
        <v>99</v>
      </c>
      <c r="F1311" s="31">
        <v>83</v>
      </c>
      <c r="G1311" s="31">
        <v>5663.79</v>
      </c>
      <c r="H1311" s="31">
        <v>560715.21</v>
      </c>
      <c r="I1311" s="32">
        <v>45797</v>
      </c>
      <c r="J1311" s="32">
        <v>45884</v>
      </c>
      <c r="K1311" s="31" t="s">
        <v>16</v>
      </c>
      <c r="L1311" s="33" t="s">
        <v>30</v>
      </c>
      <c r="M1311" s="13" t="str">
        <f>PROPER(TRIM(SUBSTITUTE(B1311,"###"," ")))</f>
        <v>Data X</v>
      </c>
      <c r="N1311" s="13" t="str">
        <f>PROPER(TRIM(SUBSTITUTE(C1311,"###"," ")))</f>
        <v>Electronics</v>
      </c>
      <c r="O1311" s="13" t="str">
        <f>PROPER(TRIM(SUBSTITUTE(D1311,"###"," ")))</f>
        <v>Quickstock</v>
      </c>
      <c r="P1311" s="13" t="str">
        <f t="shared" si="140"/>
        <v>Data X</v>
      </c>
      <c r="Q1311" s="34" t="str">
        <f t="shared" si="141"/>
        <v>Electronics</v>
      </c>
      <c r="R1311" s="13" t="str">
        <f t="shared" si="142"/>
        <v>Quickstock</v>
      </c>
      <c r="S1311" s="35">
        <f t="shared" si="143"/>
        <v>99</v>
      </c>
      <c r="T1311" s="35">
        <f t="shared" si="144"/>
        <v>83</v>
      </c>
      <c r="U1311" s="14">
        <f t="shared" si="145"/>
        <v>5663.79</v>
      </c>
      <c r="V1311" s="14">
        <f t="shared" si="146"/>
        <v>560715.21</v>
      </c>
      <c r="W1311" s="13" t="str">
        <v>In Stock</v>
      </c>
      <c r="X1311" s="13" t="str">
        <v>No</v>
      </c>
      <c r="Y1311" s="13">
        <v>0</v>
      </c>
    </row>
    <row r="1312" spans="1:25" x14ac:dyDescent="0.3">
      <c r="A1312" s="31" t="s">
        <v>2637</v>
      </c>
      <c r="B1312" s="31" t="s">
        <v>952</v>
      </c>
      <c r="C1312" s="31" t="s">
        <v>44</v>
      </c>
      <c r="D1312" s="31" t="s">
        <v>53</v>
      </c>
      <c r="E1312" s="31">
        <v>182</v>
      </c>
      <c r="F1312" s="31">
        <v>48</v>
      </c>
      <c r="G1312" s="31">
        <v>2451.25</v>
      </c>
      <c r="H1312" s="31">
        <v>446127.5</v>
      </c>
      <c r="I1312" s="32">
        <v>45669</v>
      </c>
      <c r="J1312" s="32">
        <v>45918</v>
      </c>
      <c r="K1312" s="31" t="s">
        <v>57</v>
      </c>
      <c r="L1312" s="33" t="s">
        <v>17</v>
      </c>
      <c r="M1312" s="13" t="str">
        <f>PROPER(TRIM(SUBSTITUTE(B1312,"###"," ")))</f>
        <v>Trip Plus</v>
      </c>
      <c r="N1312" s="13" t="str">
        <f>PROPER(TRIM(SUBSTITUTE(C1312,"###"," ")))</f>
        <v>Groceries</v>
      </c>
      <c r="O1312" s="13" t="str">
        <f>PROPER(TRIM(SUBSTITUTE(D1312,"###"," ")))</f>
        <v>Abc Pvt Ltd</v>
      </c>
      <c r="P1312" s="13" t="str">
        <f t="shared" si="140"/>
        <v>Trip Plus</v>
      </c>
      <c r="Q1312" s="34" t="str">
        <f t="shared" si="141"/>
        <v>Groceries</v>
      </c>
      <c r="R1312" s="13" t="str">
        <f t="shared" si="142"/>
        <v>Abc Pvt Ltd</v>
      </c>
      <c r="S1312" s="35">
        <f t="shared" si="143"/>
        <v>182</v>
      </c>
      <c r="T1312" s="35">
        <f t="shared" si="144"/>
        <v>48</v>
      </c>
      <c r="U1312" s="14">
        <f t="shared" si="145"/>
        <v>2451.25</v>
      </c>
      <c r="V1312" s="14">
        <f t="shared" si="146"/>
        <v>446127.5</v>
      </c>
      <c r="W1312" s="13" t="str">
        <v>In Stock</v>
      </c>
      <c r="X1312" s="13" t="str">
        <v>No</v>
      </c>
      <c r="Y1312" s="13">
        <v>0</v>
      </c>
    </row>
    <row r="1313" spans="1:25" x14ac:dyDescent="0.3">
      <c r="A1313" s="31" t="s">
        <v>2638</v>
      </c>
      <c r="B1313" s="31" t="s">
        <v>2639</v>
      </c>
      <c r="C1313" s="31" t="s">
        <v>14</v>
      </c>
      <c r="D1313" s="13"/>
      <c r="E1313" s="31">
        <v>96</v>
      </c>
      <c r="F1313" s="31">
        <v>37</v>
      </c>
      <c r="G1313" s="31">
        <v>14469.55</v>
      </c>
      <c r="H1313" s="31">
        <v>1389076.8</v>
      </c>
      <c r="I1313" s="32">
        <v>45736</v>
      </c>
      <c r="J1313" s="32">
        <v>45918</v>
      </c>
      <c r="K1313" s="31" t="s">
        <v>57</v>
      </c>
      <c r="L1313" s="33" t="s">
        <v>21</v>
      </c>
      <c r="M1313" s="13" t="str">
        <f>PROPER(TRIM(SUBSTITUTE(B1313,"###"," ")))</f>
        <v>Back X</v>
      </c>
      <c r="N1313" s="13" t="str">
        <f>PROPER(TRIM(SUBSTITUTE(C1313,"###"," ")))</f>
        <v>Clothing</v>
      </c>
      <c r="O1313" s="13" t="str">
        <f>PROPER(TRIM(SUBSTITUTE(D1313,"###"," ")))</f>
        <v/>
      </c>
      <c r="P1313" s="13" t="str">
        <f t="shared" si="140"/>
        <v>Back X</v>
      </c>
      <c r="Q1313" s="34" t="str">
        <f t="shared" si="141"/>
        <v>Clothing</v>
      </c>
      <c r="R1313" s="13" t="str">
        <f t="shared" si="142"/>
        <v>Others</v>
      </c>
      <c r="S1313" s="35">
        <f t="shared" si="143"/>
        <v>96</v>
      </c>
      <c r="T1313" s="35">
        <f t="shared" si="144"/>
        <v>37</v>
      </c>
      <c r="U1313" s="14">
        <f t="shared" si="145"/>
        <v>14469.55</v>
      </c>
      <c r="V1313" s="14">
        <f t="shared" si="146"/>
        <v>1389076.7999999998</v>
      </c>
      <c r="W1313" s="13" t="str">
        <v>In Stock</v>
      </c>
      <c r="X1313" s="13" t="str">
        <v>No</v>
      </c>
      <c r="Y1313" s="13">
        <v>0</v>
      </c>
    </row>
    <row r="1314" spans="1:25" x14ac:dyDescent="0.3">
      <c r="A1314" s="31" t="s">
        <v>2640</v>
      </c>
      <c r="B1314" s="31" t="s">
        <v>2641</v>
      </c>
      <c r="C1314" s="31" t="s">
        <v>40</v>
      </c>
      <c r="D1314" s="31" t="s">
        <v>15</v>
      </c>
      <c r="E1314" s="31">
        <v>0</v>
      </c>
      <c r="F1314" s="31">
        <v>23</v>
      </c>
      <c r="G1314" s="31">
        <v>10272.24</v>
      </c>
      <c r="H1314" s="31">
        <v>0</v>
      </c>
      <c r="I1314" s="32">
        <v>45704</v>
      </c>
      <c r="J1314" s="32">
        <v>45877</v>
      </c>
      <c r="K1314" s="31" t="s">
        <v>57</v>
      </c>
      <c r="L1314" s="33" t="s">
        <v>30</v>
      </c>
      <c r="M1314" s="13" t="str">
        <f>PROPER(TRIM(SUBSTITUTE(B1314,"###"," ")))</f>
        <v>Carry Max</v>
      </c>
      <c r="N1314" s="13" t="str">
        <f>PROPER(TRIM(SUBSTITUTE(C1314,"###"," ")))</f>
        <v>Electronics</v>
      </c>
      <c r="O1314" s="13" t="str">
        <f>PROPER(TRIM(SUBSTITUTE(D1314,"###"," ")))</f>
        <v>Global Traders</v>
      </c>
      <c r="P1314" s="13" t="str">
        <f t="shared" si="140"/>
        <v>Carry Max</v>
      </c>
      <c r="Q1314" s="34" t="str">
        <f t="shared" si="141"/>
        <v>Electronics</v>
      </c>
      <c r="R1314" s="13" t="str">
        <f t="shared" si="142"/>
        <v>Global Traders</v>
      </c>
      <c r="S1314" s="35">
        <f t="shared" si="143"/>
        <v>0</v>
      </c>
      <c r="T1314" s="35">
        <f t="shared" si="144"/>
        <v>23</v>
      </c>
      <c r="U1314" s="14">
        <f t="shared" si="145"/>
        <v>10272.24</v>
      </c>
      <c r="V1314" s="14">
        <f t="shared" si="146"/>
        <v>0</v>
      </c>
      <c r="W1314" s="13" t="str">
        <v>Out of Stock</v>
      </c>
      <c r="X1314" s="13" t="str">
        <v>Yes</v>
      </c>
      <c r="Y1314" s="13">
        <v>1</v>
      </c>
    </row>
    <row r="1315" spans="1:25" x14ac:dyDescent="0.3">
      <c r="A1315" s="31" t="s">
        <v>2642</v>
      </c>
      <c r="B1315" s="31" t="s">
        <v>2643</v>
      </c>
      <c r="C1315" s="31" t="s">
        <v>14</v>
      </c>
      <c r="D1315" s="31" t="s">
        <v>45</v>
      </c>
      <c r="E1315" s="31">
        <v>26</v>
      </c>
      <c r="F1315" s="31">
        <v>62</v>
      </c>
      <c r="G1315" s="31">
        <v>14893.37</v>
      </c>
      <c r="H1315" s="31">
        <v>387227.62</v>
      </c>
      <c r="I1315" s="32">
        <v>45729</v>
      </c>
      <c r="J1315" s="32">
        <v>45866</v>
      </c>
      <c r="K1315" s="13"/>
      <c r="L1315" s="33" t="s">
        <v>17</v>
      </c>
      <c r="M1315" s="13" t="str">
        <f>PROPER(TRIM(SUBSTITUTE(B1315,"###"," ")))</f>
        <v>Mrs Lite</v>
      </c>
      <c r="N1315" s="13" t="str">
        <f>PROPER(TRIM(SUBSTITUTE(C1315,"###"," ")))</f>
        <v>Clothing</v>
      </c>
      <c r="O1315" s="13" t="str">
        <f>PROPER(TRIM(SUBSTITUTE(D1315,"###"," ")))</f>
        <v>Retailmart Inc</v>
      </c>
      <c r="P1315" s="13" t="str">
        <f t="shared" si="140"/>
        <v>Mrs Lite</v>
      </c>
      <c r="Q1315" s="34" t="str">
        <f t="shared" si="141"/>
        <v>Clothing</v>
      </c>
      <c r="R1315" s="13" t="str">
        <f t="shared" si="142"/>
        <v>Retailmart Inc</v>
      </c>
      <c r="S1315" s="35">
        <f t="shared" si="143"/>
        <v>26</v>
      </c>
      <c r="T1315" s="35">
        <f t="shared" si="144"/>
        <v>62</v>
      </c>
      <c r="U1315" s="14">
        <f t="shared" si="145"/>
        <v>14893.37</v>
      </c>
      <c r="V1315" s="14">
        <f t="shared" si="146"/>
        <v>387227.62</v>
      </c>
      <c r="W1315" s="13" t="str">
        <v>Low Stock</v>
      </c>
      <c r="X1315" s="13" t="str">
        <v>Yes</v>
      </c>
      <c r="Y1315" s="13">
        <v>1</v>
      </c>
    </row>
    <row r="1316" spans="1:25" x14ac:dyDescent="0.3">
      <c r="A1316" s="31" t="s">
        <v>2644</v>
      </c>
      <c r="B1316" s="31" t="s">
        <v>575</v>
      </c>
      <c r="C1316" s="31" t="s">
        <v>40</v>
      </c>
      <c r="D1316" s="31" t="s">
        <v>53</v>
      </c>
      <c r="E1316" s="31">
        <v>182</v>
      </c>
      <c r="F1316" s="31">
        <v>79</v>
      </c>
      <c r="G1316" s="31">
        <v>19886.89</v>
      </c>
      <c r="H1316" s="31">
        <v>3619413.98</v>
      </c>
      <c r="I1316" s="32">
        <v>45680</v>
      </c>
      <c r="J1316" s="32">
        <v>45942</v>
      </c>
      <c r="K1316" s="31" t="s">
        <v>54</v>
      </c>
      <c r="L1316" s="33" t="s">
        <v>21</v>
      </c>
      <c r="M1316" s="13" t="str">
        <f>PROPER(TRIM(SUBSTITUTE(B1316,"###"," ")))</f>
        <v>Soldier Mini</v>
      </c>
      <c r="N1316" s="13" t="str">
        <f>PROPER(TRIM(SUBSTITUTE(C1316,"###"," ")))</f>
        <v>Electronics</v>
      </c>
      <c r="O1316" s="13" t="str">
        <f>PROPER(TRIM(SUBSTITUTE(D1316,"###"," ")))</f>
        <v>Abc Pvt Ltd</v>
      </c>
      <c r="P1316" s="13" t="str">
        <f t="shared" si="140"/>
        <v>Soldier Mini</v>
      </c>
      <c r="Q1316" s="34" t="str">
        <f t="shared" si="141"/>
        <v>Electronics</v>
      </c>
      <c r="R1316" s="13" t="str">
        <f t="shared" si="142"/>
        <v>Abc Pvt Ltd</v>
      </c>
      <c r="S1316" s="35">
        <f t="shared" si="143"/>
        <v>182</v>
      </c>
      <c r="T1316" s="35">
        <f t="shared" si="144"/>
        <v>79</v>
      </c>
      <c r="U1316" s="14">
        <f t="shared" si="145"/>
        <v>19886.89</v>
      </c>
      <c r="V1316" s="14">
        <f t="shared" si="146"/>
        <v>3619413.98</v>
      </c>
      <c r="W1316" s="13" t="str">
        <v>In Stock</v>
      </c>
      <c r="X1316" s="13" t="str">
        <v>No</v>
      </c>
      <c r="Y1316" s="13">
        <v>0</v>
      </c>
    </row>
    <row r="1317" spans="1:25" x14ac:dyDescent="0.3">
      <c r="A1317" s="31" t="s">
        <v>2645</v>
      </c>
      <c r="B1317" s="31" t="s">
        <v>2646</v>
      </c>
      <c r="C1317" s="31" t="s">
        <v>40</v>
      </c>
      <c r="D1317" s="31" t="s">
        <v>53</v>
      </c>
      <c r="E1317" s="13"/>
      <c r="F1317" s="31">
        <v>75</v>
      </c>
      <c r="G1317" s="31">
        <v>12512.05</v>
      </c>
      <c r="H1317" s="13"/>
      <c r="I1317" s="32">
        <v>45675</v>
      </c>
      <c r="J1317" s="32">
        <v>45919</v>
      </c>
      <c r="K1317" s="31" t="s">
        <v>46</v>
      </c>
      <c r="L1317" s="33" t="s">
        <v>58</v>
      </c>
      <c r="M1317" s="13" t="str">
        <f>PROPER(TRIM(SUBSTITUTE(B1317,"###"," ")))</f>
        <v>Down Max</v>
      </c>
      <c r="N1317" s="13" t="str">
        <f>PROPER(TRIM(SUBSTITUTE(C1317,"###"," ")))</f>
        <v>Electronics</v>
      </c>
      <c r="O1317" s="13" t="str">
        <f>PROPER(TRIM(SUBSTITUTE(D1317,"###"," ")))</f>
        <v>Abc Pvt Ltd</v>
      </c>
      <c r="P1317" s="13" t="str">
        <f t="shared" si="140"/>
        <v>Down Max</v>
      </c>
      <c r="Q1317" s="34" t="str">
        <f t="shared" si="141"/>
        <v>Electronics</v>
      </c>
      <c r="R1317" s="13" t="str">
        <f t="shared" si="142"/>
        <v>Abc Pvt Ltd</v>
      </c>
      <c r="S1317" s="35">
        <f t="shared" si="143"/>
        <v>0</v>
      </c>
      <c r="T1317" s="35">
        <f t="shared" si="144"/>
        <v>75</v>
      </c>
      <c r="U1317" s="14">
        <f t="shared" si="145"/>
        <v>12512.05</v>
      </c>
      <c r="V1317" s="14">
        <f t="shared" si="146"/>
        <v>0</v>
      </c>
      <c r="W1317" s="13" t="str">
        <v>Out of Stock</v>
      </c>
      <c r="X1317" s="13" t="str">
        <v>Yes</v>
      </c>
      <c r="Y1317" s="13">
        <v>1</v>
      </c>
    </row>
    <row r="1318" spans="1:25" x14ac:dyDescent="0.3">
      <c r="A1318" s="31" t="s">
        <v>2647</v>
      </c>
      <c r="B1318" s="31" t="s">
        <v>2648</v>
      </c>
      <c r="C1318" s="31" t="s">
        <v>44</v>
      </c>
      <c r="D1318" s="31" t="s">
        <v>53</v>
      </c>
      <c r="E1318" s="31">
        <v>112</v>
      </c>
      <c r="F1318" s="31">
        <v>62</v>
      </c>
      <c r="G1318" s="31">
        <v>13527.96</v>
      </c>
      <c r="H1318" s="31">
        <v>1515131.52</v>
      </c>
      <c r="I1318" s="32">
        <v>45742</v>
      </c>
      <c r="J1318" s="32">
        <v>45904</v>
      </c>
      <c r="K1318" s="31" t="s">
        <v>57</v>
      </c>
      <c r="L1318" s="33" t="s">
        <v>30</v>
      </c>
      <c r="M1318" s="13" t="str">
        <f>PROPER(TRIM(SUBSTITUTE(B1318,"###"," ")))</f>
        <v>Suffer Pro</v>
      </c>
      <c r="N1318" s="13" t="str">
        <f>PROPER(TRIM(SUBSTITUTE(C1318,"###"," ")))</f>
        <v>Groceries</v>
      </c>
      <c r="O1318" s="13" t="str">
        <f>PROPER(TRIM(SUBSTITUTE(D1318,"###"," ")))</f>
        <v>Abc Pvt Ltd</v>
      </c>
      <c r="P1318" s="13" t="str">
        <f t="shared" si="140"/>
        <v>Suffer Pro</v>
      </c>
      <c r="Q1318" s="34" t="str">
        <f t="shared" si="141"/>
        <v>Groceries</v>
      </c>
      <c r="R1318" s="13" t="str">
        <f t="shared" si="142"/>
        <v>Abc Pvt Ltd</v>
      </c>
      <c r="S1318" s="35">
        <f t="shared" si="143"/>
        <v>112</v>
      </c>
      <c r="T1318" s="35">
        <f t="shared" si="144"/>
        <v>62</v>
      </c>
      <c r="U1318" s="14">
        <f t="shared" si="145"/>
        <v>13527.96</v>
      </c>
      <c r="V1318" s="14">
        <f t="shared" si="146"/>
        <v>1515131.52</v>
      </c>
      <c r="W1318" s="13" t="str">
        <v>In Stock</v>
      </c>
      <c r="X1318" s="13" t="str">
        <v>No</v>
      </c>
      <c r="Y1318" s="13">
        <v>0</v>
      </c>
    </row>
    <row r="1319" spans="1:25" x14ac:dyDescent="0.3">
      <c r="A1319" s="31" t="s">
        <v>2649</v>
      </c>
      <c r="B1319" s="31" t="s">
        <v>2650</v>
      </c>
      <c r="C1319" s="31" t="s">
        <v>28</v>
      </c>
      <c r="D1319" s="31" t="s">
        <v>45</v>
      </c>
      <c r="E1319" s="31">
        <v>78</v>
      </c>
      <c r="F1319" s="31">
        <v>37</v>
      </c>
      <c r="G1319" s="31">
        <v>17327.41</v>
      </c>
      <c r="H1319" s="31">
        <v>1351537.98</v>
      </c>
      <c r="I1319" s="32">
        <v>45816</v>
      </c>
      <c r="J1319" s="32">
        <v>45881</v>
      </c>
      <c r="K1319" s="31" t="s">
        <v>16</v>
      </c>
      <c r="L1319" s="33" t="s">
        <v>33</v>
      </c>
      <c r="M1319" s="13" t="str">
        <f>PROPER(TRIM(SUBSTITUTE(B1319,"###"," ")))</f>
        <v>Hard Pro</v>
      </c>
      <c r="N1319" s="13" t="str">
        <f>PROPER(TRIM(SUBSTITUTE(C1319,"###"," ")))</f>
        <v>Furniture</v>
      </c>
      <c r="O1319" s="13" t="str">
        <f>PROPER(TRIM(SUBSTITUTE(D1319,"###"," ")))</f>
        <v>Retailmart Inc</v>
      </c>
      <c r="P1319" s="13" t="str">
        <f t="shared" si="140"/>
        <v>Hard Pro</v>
      </c>
      <c r="Q1319" s="34" t="str">
        <f t="shared" si="141"/>
        <v>Furniture</v>
      </c>
      <c r="R1319" s="13" t="str">
        <f t="shared" si="142"/>
        <v>Retailmart Inc</v>
      </c>
      <c r="S1319" s="35">
        <f t="shared" si="143"/>
        <v>78</v>
      </c>
      <c r="T1319" s="35">
        <f t="shared" si="144"/>
        <v>37</v>
      </c>
      <c r="U1319" s="14">
        <f t="shared" si="145"/>
        <v>17327.41</v>
      </c>
      <c r="V1319" s="14">
        <f t="shared" si="146"/>
        <v>1351537.98</v>
      </c>
      <c r="W1319" s="13" t="str">
        <v>In Stock</v>
      </c>
      <c r="X1319" s="13" t="str">
        <v>No</v>
      </c>
      <c r="Y1319" s="13">
        <v>0</v>
      </c>
    </row>
    <row r="1320" spans="1:25" x14ac:dyDescent="0.3">
      <c r="A1320" s="31" t="s">
        <v>2651</v>
      </c>
      <c r="B1320" s="31" t="s">
        <v>2652</v>
      </c>
      <c r="C1320" s="31" t="s">
        <v>20</v>
      </c>
      <c r="D1320" s="31" t="s">
        <v>45</v>
      </c>
      <c r="E1320" s="31">
        <v>29</v>
      </c>
      <c r="F1320" s="31">
        <v>77</v>
      </c>
      <c r="G1320" s="31">
        <v>802.07</v>
      </c>
      <c r="H1320" s="31">
        <v>23260.03</v>
      </c>
      <c r="I1320" s="32">
        <v>45679</v>
      </c>
      <c r="J1320" s="32">
        <v>45861</v>
      </c>
      <c r="K1320" s="31" t="s">
        <v>54</v>
      </c>
      <c r="L1320" s="33" t="s">
        <v>33</v>
      </c>
      <c r="M1320" s="13" t="str">
        <f>PROPER(TRIM(SUBSTITUTE(B1320,"###"," ")))</f>
        <v>Stage Lite</v>
      </c>
      <c r="N1320" s="13" t="str">
        <f>PROPER(TRIM(SUBSTITUTE(C1320,"###"," ")))</f>
        <v>Toys</v>
      </c>
      <c r="O1320" s="13" t="str">
        <f>PROPER(TRIM(SUBSTITUTE(D1320,"###"," ")))</f>
        <v>Retailmart Inc</v>
      </c>
      <c r="P1320" s="13" t="str">
        <f t="shared" si="140"/>
        <v>Stage Lite</v>
      </c>
      <c r="Q1320" s="34" t="str">
        <f t="shared" si="141"/>
        <v>Toys</v>
      </c>
      <c r="R1320" s="13" t="str">
        <f t="shared" si="142"/>
        <v>Retailmart Inc</v>
      </c>
      <c r="S1320" s="35">
        <f t="shared" si="143"/>
        <v>29</v>
      </c>
      <c r="T1320" s="35">
        <f t="shared" si="144"/>
        <v>77</v>
      </c>
      <c r="U1320" s="14">
        <f t="shared" si="145"/>
        <v>802.07</v>
      </c>
      <c r="V1320" s="14">
        <f t="shared" si="146"/>
        <v>23260.030000000002</v>
      </c>
      <c r="W1320" s="13" t="str">
        <v>Low Stock</v>
      </c>
      <c r="X1320" s="13" t="str">
        <v>Yes</v>
      </c>
      <c r="Y1320" s="13">
        <v>1</v>
      </c>
    </row>
    <row r="1321" spans="1:25" x14ac:dyDescent="0.3">
      <c r="A1321" s="31" t="s">
        <v>2653</v>
      </c>
      <c r="B1321" s="31" t="s">
        <v>2654</v>
      </c>
      <c r="C1321" s="31" t="s">
        <v>20</v>
      </c>
      <c r="D1321" s="31" t="s">
        <v>15</v>
      </c>
      <c r="E1321" s="31">
        <v>145</v>
      </c>
      <c r="F1321" s="31">
        <v>26</v>
      </c>
      <c r="G1321" s="31">
        <v>15103.66</v>
      </c>
      <c r="H1321" s="31">
        <v>2190030.7000000002</v>
      </c>
      <c r="I1321" s="32">
        <v>45767</v>
      </c>
      <c r="J1321" s="32">
        <v>45858</v>
      </c>
      <c r="K1321" s="31" t="s">
        <v>29</v>
      </c>
      <c r="L1321" s="33" t="s">
        <v>30</v>
      </c>
      <c r="M1321" s="13" t="str">
        <f>PROPER(TRIM(SUBSTITUTE(B1321,"###"," ")))</f>
        <v>Sound X</v>
      </c>
      <c r="N1321" s="13" t="str">
        <f>PROPER(TRIM(SUBSTITUTE(C1321,"###"," ")))</f>
        <v>Toys</v>
      </c>
      <c r="O1321" s="13" t="str">
        <f>PROPER(TRIM(SUBSTITUTE(D1321,"###"," ")))</f>
        <v>Global Traders</v>
      </c>
      <c r="P1321" s="13" t="str">
        <f t="shared" si="140"/>
        <v>Sound X</v>
      </c>
      <c r="Q1321" s="34" t="str">
        <f t="shared" si="141"/>
        <v>Toys</v>
      </c>
      <c r="R1321" s="13" t="str">
        <f t="shared" si="142"/>
        <v>Global Traders</v>
      </c>
      <c r="S1321" s="35">
        <f t="shared" si="143"/>
        <v>145</v>
      </c>
      <c r="T1321" s="35">
        <f t="shared" si="144"/>
        <v>26</v>
      </c>
      <c r="U1321" s="14">
        <f t="shared" si="145"/>
        <v>15103.66</v>
      </c>
      <c r="V1321" s="14">
        <f t="shared" si="146"/>
        <v>2190030.7000000002</v>
      </c>
      <c r="W1321" s="13" t="str">
        <v>In Stock</v>
      </c>
      <c r="X1321" s="13" t="str">
        <v>No</v>
      </c>
      <c r="Y1321" s="13">
        <v>0</v>
      </c>
    </row>
    <row r="1322" spans="1:25" x14ac:dyDescent="0.3">
      <c r="A1322" s="31" t="s">
        <v>2655</v>
      </c>
      <c r="B1322" s="31" t="s">
        <v>2656</v>
      </c>
      <c r="C1322" s="31" t="s">
        <v>28</v>
      </c>
      <c r="D1322" s="13"/>
      <c r="E1322" s="31">
        <v>192</v>
      </c>
      <c r="F1322" s="31">
        <v>87</v>
      </c>
      <c r="G1322" s="31">
        <v>19843.11</v>
      </c>
      <c r="H1322" s="31">
        <v>3809877.12</v>
      </c>
      <c r="I1322" s="32">
        <v>45849</v>
      </c>
      <c r="J1322" s="32">
        <v>45876</v>
      </c>
      <c r="K1322" s="31" t="s">
        <v>46</v>
      </c>
      <c r="L1322" s="33" t="s">
        <v>21</v>
      </c>
      <c r="M1322" s="13" t="str">
        <f>PROPER(TRIM(SUBSTITUTE(B1322,"###"," ")))</f>
        <v>Music Plus</v>
      </c>
      <c r="N1322" s="13" t="str">
        <f>PROPER(TRIM(SUBSTITUTE(C1322,"###"," ")))</f>
        <v>Furniture</v>
      </c>
      <c r="O1322" s="13" t="str">
        <f>PROPER(TRIM(SUBSTITUTE(D1322,"###"," ")))</f>
        <v/>
      </c>
      <c r="P1322" s="13" t="str">
        <f t="shared" si="140"/>
        <v>Music Plus</v>
      </c>
      <c r="Q1322" s="34" t="str">
        <f t="shared" si="141"/>
        <v>Furniture</v>
      </c>
      <c r="R1322" s="13" t="str">
        <f t="shared" si="142"/>
        <v>Others</v>
      </c>
      <c r="S1322" s="35">
        <f t="shared" si="143"/>
        <v>192</v>
      </c>
      <c r="T1322" s="35">
        <f t="shared" si="144"/>
        <v>87</v>
      </c>
      <c r="U1322" s="14">
        <f t="shared" si="145"/>
        <v>19843.11</v>
      </c>
      <c r="V1322" s="14">
        <f t="shared" si="146"/>
        <v>3809877.12</v>
      </c>
      <c r="W1322" s="13" t="str">
        <v>In Stock</v>
      </c>
      <c r="X1322" s="13" t="str">
        <v>No</v>
      </c>
      <c r="Y1322" s="13">
        <v>0</v>
      </c>
    </row>
    <row r="1323" spans="1:25" x14ac:dyDescent="0.3">
      <c r="A1323" s="31" t="s">
        <v>2657</v>
      </c>
      <c r="B1323" s="31" t="s">
        <v>2658</v>
      </c>
      <c r="C1323" s="31" t="s">
        <v>14</v>
      </c>
      <c r="D1323" s="13"/>
      <c r="E1323" s="31">
        <v>113</v>
      </c>
      <c r="F1323" s="31">
        <v>48</v>
      </c>
      <c r="G1323" s="31">
        <v>14142.12</v>
      </c>
      <c r="H1323" s="31">
        <v>1598059.56</v>
      </c>
      <c r="I1323" s="32">
        <v>45729</v>
      </c>
      <c r="J1323" s="32">
        <v>45883</v>
      </c>
      <c r="K1323" s="31" t="s">
        <v>16</v>
      </c>
      <c r="L1323" s="33" t="s">
        <v>33</v>
      </c>
      <c r="M1323" s="13" t="str">
        <f>PROPER(TRIM(SUBSTITUTE(B1323,"###"," ")))</f>
        <v>Protect Lite</v>
      </c>
      <c r="N1323" s="13" t="str">
        <f>PROPER(TRIM(SUBSTITUTE(C1323,"###"," ")))</f>
        <v>Clothing</v>
      </c>
      <c r="O1323" s="13" t="str">
        <f>PROPER(TRIM(SUBSTITUTE(D1323,"###"," ")))</f>
        <v/>
      </c>
      <c r="P1323" s="13" t="str">
        <f t="shared" si="140"/>
        <v>Protect Lite</v>
      </c>
      <c r="Q1323" s="34" t="str">
        <f t="shared" si="141"/>
        <v>Clothing</v>
      </c>
      <c r="R1323" s="13" t="str">
        <f t="shared" si="142"/>
        <v>Others</v>
      </c>
      <c r="S1323" s="35">
        <f t="shared" si="143"/>
        <v>113</v>
      </c>
      <c r="T1323" s="35">
        <f t="shared" si="144"/>
        <v>48</v>
      </c>
      <c r="U1323" s="14">
        <f t="shared" si="145"/>
        <v>14142.12</v>
      </c>
      <c r="V1323" s="14">
        <f t="shared" si="146"/>
        <v>1598059.56</v>
      </c>
      <c r="W1323" s="13" t="str">
        <v>In Stock</v>
      </c>
      <c r="X1323" s="13" t="str">
        <v>No</v>
      </c>
      <c r="Y1323" s="13">
        <v>0</v>
      </c>
    </row>
    <row r="1324" spans="1:25" x14ac:dyDescent="0.3">
      <c r="A1324" s="31" t="s">
        <v>2659</v>
      </c>
      <c r="B1324" s="31" t="s">
        <v>2660</v>
      </c>
      <c r="C1324" s="31" t="s">
        <v>28</v>
      </c>
      <c r="D1324" s="31" t="s">
        <v>15</v>
      </c>
      <c r="E1324" s="13"/>
      <c r="F1324" s="31">
        <v>95</v>
      </c>
      <c r="G1324" s="31">
        <v>19083.14</v>
      </c>
      <c r="H1324" s="13"/>
      <c r="I1324" s="32">
        <v>45706</v>
      </c>
      <c r="J1324" s="32">
        <v>45880</v>
      </c>
      <c r="K1324" s="31" t="s">
        <v>46</v>
      </c>
      <c r="L1324" s="33" t="s">
        <v>17</v>
      </c>
      <c r="M1324" s="13" t="str">
        <f>PROPER(TRIM(SUBSTITUTE(B1324,"###"," ")))</f>
        <v>Machine X</v>
      </c>
      <c r="N1324" s="13" t="str">
        <f>PROPER(TRIM(SUBSTITUTE(C1324,"###"," ")))</f>
        <v>Furniture</v>
      </c>
      <c r="O1324" s="13" t="str">
        <f>PROPER(TRIM(SUBSTITUTE(D1324,"###"," ")))</f>
        <v>Global Traders</v>
      </c>
      <c r="P1324" s="13" t="str">
        <f t="shared" si="140"/>
        <v>Machine X</v>
      </c>
      <c r="Q1324" s="34" t="str">
        <f t="shared" si="141"/>
        <v>Furniture</v>
      </c>
      <c r="R1324" s="13" t="str">
        <f t="shared" si="142"/>
        <v>Global Traders</v>
      </c>
      <c r="S1324" s="35">
        <f t="shared" si="143"/>
        <v>0</v>
      </c>
      <c r="T1324" s="35">
        <f t="shared" si="144"/>
        <v>95</v>
      </c>
      <c r="U1324" s="14">
        <f t="shared" si="145"/>
        <v>19083.14</v>
      </c>
      <c r="V1324" s="14">
        <f t="shared" si="146"/>
        <v>0</v>
      </c>
      <c r="W1324" s="13" t="str">
        <v>Out of Stock</v>
      </c>
      <c r="X1324" s="13" t="str">
        <v>Yes</v>
      </c>
      <c r="Y1324" s="13">
        <v>1</v>
      </c>
    </row>
    <row r="1325" spans="1:25" x14ac:dyDescent="0.3">
      <c r="A1325" s="31" t="s">
        <v>2661</v>
      </c>
      <c r="B1325" s="31" t="s">
        <v>2662</v>
      </c>
      <c r="C1325" s="31" t="s">
        <v>14</v>
      </c>
      <c r="D1325" s="31" t="s">
        <v>53</v>
      </c>
      <c r="E1325" s="31">
        <v>19</v>
      </c>
      <c r="F1325" s="31">
        <v>46</v>
      </c>
      <c r="G1325" s="31">
        <v>61.93</v>
      </c>
      <c r="H1325" s="31">
        <v>1176.67</v>
      </c>
      <c r="I1325" s="32">
        <v>45704</v>
      </c>
      <c r="J1325" s="32">
        <v>45895</v>
      </c>
      <c r="K1325" s="31" t="s">
        <v>25</v>
      </c>
      <c r="L1325" s="33" t="s">
        <v>58</v>
      </c>
      <c r="M1325" s="13" t="str">
        <f>PROPER(TRIM(SUBSTITUTE(B1325,"###"," ")))</f>
        <v>Medical Pro</v>
      </c>
      <c r="N1325" s="13" t="str">
        <f>PROPER(TRIM(SUBSTITUTE(C1325,"###"," ")))</f>
        <v>Clothing</v>
      </c>
      <c r="O1325" s="13" t="str">
        <f>PROPER(TRIM(SUBSTITUTE(D1325,"###"," ")))</f>
        <v>Abc Pvt Ltd</v>
      </c>
      <c r="P1325" s="13" t="str">
        <f t="shared" si="140"/>
        <v>Medical Pro</v>
      </c>
      <c r="Q1325" s="34" t="str">
        <f t="shared" si="141"/>
        <v>Clothing</v>
      </c>
      <c r="R1325" s="13" t="str">
        <f t="shared" si="142"/>
        <v>Abc Pvt Ltd</v>
      </c>
      <c r="S1325" s="35">
        <f t="shared" si="143"/>
        <v>19</v>
      </c>
      <c r="T1325" s="35">
        <f t="shared" si="144"/>
        <v>46</v>
      </c>
      <c r="U1325" s="14">
        <f t="shared" si="145"/>
        <v>61.93</v>
      </c>
      <c r="V1325" s="14">
        <f t="shared" si="146"/>
        <v>1176.67</v>
      </c>
      <c r="W1325" s="13" t="str">
        <v>Low Stock</v>
      </c>
      <c r="X1325" s="13" t="str">
        <v>Yes</v>
      </c>
      <c r="Y1325" s="13">
        <v>1</v>
      </c>
    </row>
    <row r="1326" spans="1:25" x14ac:dyDescent="0.3">
      <c r="A1326" s="31" t="s">
        <v>2663</v>
      </c>
      <c r="B1326" s="31" t="s">
        <v>2664</v>
      </c>
      <c r="C1326" s="31" t="s">
        <v>40</v>
      </c>
      <c r="D1326" s="31" t="s">
        <v>15</v>
      </c>
      <c r="E1326" s="31">
        <v>112</v>
      </c>
      <c r="F1326" s="31">
        <v>43</v>
      </c>
      <c r="G1326" s="31">
        <v>10774.81</v>
      </c>
      <c r="H1326" s="31">
        <v>1206778.72</v>
      </c>
      <c r="I1326" s="32">
        <v>45837</v>
      </c>
      <c r="J1326" s="32">
        <v>45933</v>
      </c>
      <c r="K1326" s="31" t="s">
        <v>25</v>
      </c>
      <c r="L1326" s="33" t="s">
        <v>21</v>
      </c>
      <c r="M1326" s="13" t="str">
        <f>PROPER(TRIM(SUBSTITUTE(B1326,"###"," ")))</f>
        <v>Second Max</v>
      </c>
      <c r="N1326" s="13" t="str">
        <f>PROPER(TRIM(SUBSTITUTE(C1326,"###"," ")))</f>
        <v>Electronics</v>
      </c>
      <c r="O1326" s="13" t="str">
        <f>PROPER(TRIM(SUBSTITUTE(D1326,"###"," ")))</f>
        <v>Global Traders</v>
      </c>
      <c r="P1326" s="13" t="str">
        <f t="shared" si="140"/>
        <v>Second Max</v>
      </c>
      <c r="Q1326" s="34" t="str">
        <f t="shared" si="141"/>
        <v>Electronics</v>
      </c>
      <c r="R1326" s="13" t="str">
        <f t="shared" si="142"/>
        <v>Global Traders</v>
      </c>
      <c r="S1326" s="35">
        <f t="shared" si="143"/>
        <v>112</v>
      </c>
      <c r="T1326" s="35">
        <f t="shared" si="144"/>
        <v>43</v>
      </c>
      <c r="U1326" s="14">
        <f t="shared" si="145"/>
        <v>10774.81</v>
      </c>
      <c r="V1326" s="14">
        <f t="shared" si="146"/>
        <v>1206778.72</v>
      </c>
      <c r="W1326" s="13" t="str">
        <v>In Stock</v>
      </c>
      <c r="X1326" s="13" t="str">
        <v>No</v>
      </c>
      <c r="Y1326" s="13">
        <v>0</v>
      </c>
    </row>
    <row r="1327" spans="1:25" x14ac:dyDescent="0.3">
      <c r="A1327" s="31" t="s">
        <v>2665</v>
      </c>
      <c r="B1327" s="31" t="s">
        <v>2666</v>
      </c>
      <c r="C1327" s="31" t="s">
        <v>14</v>
      </c>
      <c r="D1327" s="31" t="s">
        <v>45</v>
      </c>
      <c r="E1327" s="31">
        <v>62</v>
      </c>
      <c r="F1327" s="31">
        <v>76</v>
      </c>
      <c r="G1327" s="31">
        <v>5862.65</v>
      </c>
      <c r="H1327" s="31">
        <v>363484.3</v>
      </c>
      <c r="I1327" s="32">
        <v>45737</v>
      </c>
      <c r="J1327" s="32">
        <v>45922</v>
      </c>
      <c r="K1327" s="31" t="s">
        <v>57</v>
      </c>
      <c r="L1327" s="33" t="s">
        <v>21</v>
      </c>
      <c r="M1327" s="13" t="str">
        <f>PROPER(TRIM(SUBSTITUTE(B1327,"###"," ")))</f>
        <v>Or Plus</v>
      </c>
      <c r="N1327" s="13" t="str">
        <f>PROPER(TRIM(SUBSTITUTE(C1327,"###"," ")))</f>
        <v>Clothing</v>
      </c>
      <c r="O1327" s="13" t="str">
        <f>PROPER(TRIM(SUBSTITUTE(D1327,"###"," ")))</f>
        <v>Retailmart Inc</v>
      </c>
      <c r="P1327" s="13" t="str">
        <f t="shared" si="140"/>
        <v>Or Plus</v>
      </c>
      <c r="Q1327" s="34" t="str">
        <f t="shared" si="141"/>
        <v>Clothing</v>
      </c>
      <c r="R1327" s="13" t="str">
        <f t="shared" si="142"/>
        <v>Retailmart Inc</v>
      </c>
      <c r="S1327" s="35">
        <f t="shared" si="143"/>
        <v>62</v>
      </c>
      <c r="T1327" s="35">
        <f t="shared" si="144"/>
        <v>76</v>
      </c>
      <c r="U1327" s="14">
        <f t="shared" si="145"/>
        <v>5862.65</v>
      </c>
      <c r="V1327" s="14">
        <f t="shared" si="146"/>
        <v>363484.3</v>
      </c>
      <c r="W1327" s="13" t="str">
        <v>Low Stock</v>
      </c>
      <c r="X1327" s="13" t="str">
        <v>Yes</v>
      </c>
      <c r="Y1327" s="13">
        <v>1</v>
      </c>
    </row>
    <row r="1328" spans="1:25" x14ac:dyDescent="0.3">
      <c r="A1328" s="31" t="s">
        <v>2667</v>
      </c>
      <c r="B1328" s="31" t="s">
        <v>701</v>
      </c>
      <c r="C1328" s="31" t="s">
        <v>28</v>
      </c>
      <c r="D1328" s="31" t="s">
        <v>41</v>
      </c>
      <c r="E1328" s="31">
        <v>61</v>
      </c>
      <c r="F1328" s="31">
        <v>49</v>
      </c>
      <c r="G1328" s="31">
        <v>8801.02</v>
      </c>
      <c r="H1328" s="31">
        <v>536862.22</v>
      </c>
      <c r="I1328" s="32">
        <v>45783</v>
      </c>
      <c r="J1328" s="32">
        <v>45853</v>
      </c>
      <c r="K1328" s="13"/>
      <c r="L1328" s="33" t="s">
        <v>21</v>
      </c>
      <c r="M1328" s="13" t="str">
        <f>PROPER(TRIM(SUBSTITUTE(B1328,"###"," ")))</f>
        <v>Which Max</v>
      </c>
      <c r="N1328" s="13" t="str">
        <f>PROPER(TRIM(SUBSTITUTE(C1328,"###"," ")))</f>
        <v>Furniture</v>
      </c>
      <c r="O1328" s="13" t="str">
        <f>PROPER(TRIM(SUBSTITUTE(D1328,"###"," ")))</f>
        <v>Quickstock</v>
      </c>
      <c r="P1328" s="13" t="str">
        <f t="shared" si="140"/>
        <v>Which Max</v>
      </c>
      <c r="Q1328" s="34" t="str">
        <f t="shared" si="141"/>
        <v>Furniture</v>
      </c>
      <c r="R1328" s="13" t="str">
        <f t="shared" si="142"/>
        <v>Quickstock</v>
      </c>
      <c r="S1328" s="35">
        <f t="shared" si="143"/>
        <v>61</v>
      </c>
      <c r="T1328" s="35">
        <f t="shared" si="144"/>
        <v>49</v>
      </c>
      <c r="U1328" s="14">
        <f t="shared" si="145"/>
        <v>8801.02</v>
      </c>
      <c r="V1328" s="14">
        <f t="shared" si="146"/>
        <v>536862.22</v>
      </c>
      <c r="W1328" s="13" t="str">
        <v>In Stock</v>
      </c>
      <c r="X1328" s="13" t="str">
        <v>No</v>
      </c>
      <c r="Y1328" s="13">
        <v>0</v>
      </c>
    </row>
    <row r="1329" spans="1:25" x14ac:dyDescent="0.3">
      <c r="A1329" s="31" t="s">
        <v>2668</v>
      </c>
      <c r="B1329" s="31" t="s">
        <v>2669</v>
      </c>
      <c r="C1329" s="31" t="s">
        <v>20</v>
      </c>
      <c r="D1329" s="31" t="s">
        <v>41</v>
      </c>
      <c r="E1329" s="31">
        <v>156</v>
      </c>
      <c r="F1329" s="31">
        <v>60</v>
      </c>
      <c r="G1329" s="31">
        <v>10763.97</v>
      </c>
      <c r="H1329" s="31">
        <v>1679179.32</v>
      </c>
      <c r="I1329" s="32">
        <v>45819</v>
      </c>
      <c r="J1329" s="32">
        <v>45913</v>
      </c>
      <c r="K1329" s="31" t="s">
        <v>29</v>
      </c>
      <c r="L1329" s="33" t="s">
        <v>33</v>
      </c>
      <c r="M1329" s="13" t="str">
        <f>PROPER(TRIM(SUBSTITUTE(B1329,"###"," ")))</f>
        <v>Behavior Pro</v>
      </c>
      <c r="N1329" s="13" t="str">
        <f>PROPER(TRIM(SUBSTITUTE(C1329,"###"," ")))</f>
        <v>Toys</v>
      </c>
      <c r="O1329" s="13" t="str">
        <f>PROPER(TRIM(SUBSTITUTE(D1329,"###"," ")))</f>
        <v>Quickstock</v>
      </c>
      <c r="P1329" s="13" t="str">
        <f t="shared" si="140"/>
        <v>Behavior Pro</v>
      </c>
      <c r="Q1329" s="34" t="str">
        <f t="shared" si="141"/>
        <v>Toys</v>
      </c>
      <c r="R1329" s="13" t="str">
        <f t="shared" si="142"/>
        <v>Quickstock</v>
      </c>
      <c r="S1329" s="35">
        <f t="shared" si="143"/>
        <v>156</v>
      </c>
      <c r="T1329" s="35">
        <f t="shared" si="144"/>
        <v>60</v>
      </c>
      <c r="U1329" s="14">
        <f t="shared" si="145"/>
        <v>10763.97</v>
      </c>
      <c r="V1329" s="14">
        <f t="shared" si="146"/>
        <v>1679179.3199999998</v>
      </c>
      <c r="W1329" s="13" t="str">
        <v>In Stock</v>
      </c>
      <c r="X1329" s="13" t="str">
        <v>No</v>
      </c>
      <c r="Y1329" s="13">
        <v>0</v>
      </c>
    </row>
    <row r="1330" spans="1:25" x14ac:dyDescent="0.3">
      <c r="A1330" s="31" t="s">
        <v>2670</v>
      </c>
      <c r="B1330" s="31" t="s">
        <v>2671</v>
      </c>
      <c r="C1330" s="31" t="s">
        <v>14</v>
      </c>
      <c r="D1330" s="31" t="s">
        <v>53</v>
      </c>
      <c r="E1330" s="31">
        <v>30</v>
      </c>
      <c r="F1330" s="31">
        <v>49</v>
      </c>
      <c r="G1330" s="31">
        <v>1251.53</v>
      </c>
      <c r="H1330" s="31">
        <v>37545.9</v>
      </c>
      <c r="I1330" s="32">
        <v>45734</v>
      </c>
      <c r="J1330" s="32">
        <v>45892</v>
      </c>
      <c r="K1330" s="31" t="s">
        <v>29</v>
      </c>
      <c r="L1330" s="33" t="s">
        <v>30</v>
      </c>
      <c r="M1330" s="13" t="str">
        <f>PROPER(TRIM(SUBSTITUTE(B1330,"###"," ")))</f>
        <v>Still X</v>
      </c>
      <c r="N1330" s="13" t="str">
        <f>PROPER(TRIM(SUBSTITUTE(C1330,"###"," ")))</f>
        <v>Clothing</v>
      </c>
      <c r="O1330" s="13" t="str">
        <f>PROPER(TRIM(SUBSTITUTE(D1330,"###"," ")))</f>
        <v>Abc Pvt Ltd</v>
      </c>
      <c r="P1330" s="13" t="str">
        <f t="shared" si="140"/>
        <v>Still X</v>
      </c>
      <c r="Q1330" s="34" t="str">
        <f t="shared" si="141"/>
        <v>Clothing</v>
      </c>
      <c r="R1330" s="13" t="str">
        <f t="shared" si="142"/>
        <v>Abc Pvt Ltd</v>
      </c>
      <c r="S1330" s="35">
        <f t="shared" si="143"/>
        <v>30</v>
      </c>
      <c r="T1330" s="35">
        <f t="shared" si="144"/>
        <v>49</v>
      </c>
      <c r="U1330" s="14">
        <f t="shared" si="145"/>
        <v>1251.53</v>
      </c>
      <c r="V1330" s="14">
        <f t="shared" si="146"/>
        <v>37545.9</v>
      </c>
      <c r="W1330" s="13" t="str">
        <v>Low Stock</v>
      </c>
      <c r="X1330" s="13" t="str">
        <v>Yes</v>
      </c>
      <c r="Y1330" s="13">
        <v>1</v>
      </c>
    </row>
    <row r="1331" spans="1:25" x14ac:dyDescent="0.3">
      <c r="A1331" s="31" t="s">
        <v>2672</v>
      </c>
      <c r="B1331" s="31" t="s">
        <v>2673</v>
      </c>
      <c r="C1331" s="31" t="s">
        <v>40</v>
      </c>
      <c r="D1331" s="31" t="s">
        <v>15</v>
      </c>
      <c r="E1331" s="31">
        <v>121</v>
      </c>
      <c r="F1331" s="31">
        <v>36</v>
      </c>
      <c r="G1331" s="31">
        <v>6326.85</v>
      </c>
      <c r="H1331" s="31">
        <v>765548.85000000009</v>
      </c>
      <c r="I1331" s="32">
        <v>45851</v>
      </c>
      <c r="J1331" s="32">
        <v>45888</v>
      </c>
      <c r="K1331" s="31" t="s">
        <v>25</v>
      </c>
      <c r="L1331" s="33" t="s">
        <v>30</v>
      </c>
      <c r="M1331" s="13" t="str">
        <f>PROPER(TRIM(SUBSTITUTE(B1331,"###"," ")))</f>
        <v>At Lite</v>
      </c>
      <c r="N1331" s="13" t="str">
        <f>PROPER(TRIM(SUBSTITUTE(C1331,"###"," ")))</f>
        <v>Electronics</v>
      </c>
      <c r="O1331" s="13" t="str">
        <f>PROPER(TRIM(SUBSTITUTE(D1331,"###"," ")))</f>
        <v>Global Traders</v>
      </c>
      <c r="P1331" s="13" t="str">
        <f t="shared" si="140"/>
        <v>At Lite</v>
      </c>
      <c r="Q1331" s="34" t="str">
        <f t="shared" si="141"/>
        <v>Electronics</v>
      </c>
      <c r="R1331" s="13" t="str">
        <f t="shared" si="142"/>
        <v>Global Traders</v>
      </c>
      <c r="S1331" s="35">
        <f t="shared" si="143"/>
        <v>121</v>
      </c>
      <c r="T1331" s="35">
        <f t="shared" si="144"/>
        <v>36</v>
      </c>
      <c r="U1331" s="14">
        <f t="shared" si="145"/>
        <v>6326.85</v>
      </c>
      <c r="V1331" s="14">
        <f t="shared" si="146"/>
        <v>765548.85000000009</v>
      </c>
      <c r="W1331" s="13" t="str">
        <v>In Stock</v>
      </c>
      <c r="X1331" s="13" t="str">
        <v>No</v>
      </c>
      <c r="Y1331" s="13">
        <v>0</v>
      </c>
    </row>
    <row r="1332" spans="1:25" x14ac:dyDescent="0.3">
      <c r="A1332" s="31" t="s">
        <v>2674</v>
      </c>
      <c r="B1332" s="31" t="s">
        <v>2675</v>
      </c>
      <c r="C1332" s="31" t="s">
        <v>14</v>
      </c>
      <c r="D1332" s="31" t="s">
        <v>53</v>
      </c>
      <c r="E1332" s="31">
        <v>109</v>
      </c>
      <c r="F1332" s="31">
        <v>75</v>
      </c>
      <c r="G1332" s="31">
        <v>2493.83</v>
      </c>
      <c r="H1332" s="31">
        <v>271827.46999999997</v>
      </c>
      <c r="I1332" s="32">
        <v>45697</v>
      </c>
      <c r="J1332" s="32">
        <v>45940</v>
      </c>
      <c r="K1332" s="31" t="s">
        <v>16</v>
      </c>
      <c r="L1332" s="33" t="s">
        <v>33</v>
      </c>
      <c r="M1332" s="13" t="str">
        <f>PROPER(TRIM(SUBSTITUTE(B1332,"###"," ")))</f>
        <v>Expert Plus</v>
      </c>
      <c r="N1332" s="13" t="str">
        <f>PROPER(TRIM(SUBSTITUTE(C1332,"###"," ")))</f>
        <v>Clothing</v>
      </c>
      <c r="O1332" s="13" t="str">
        <f>PROPER(TRIM(SUBSTITUTE(D1332,"###"," ")))</f>
        <v>Abc Pvt Ltd</v>
      </c>
      <c r="P1332" s="13" t="str">
        <f t="shared" si="140"/>
        <v>Expert Plus</v>
      </c>
      <c r="Q1332" s="34" t="str">
        <f t="shared" si="141"/>
        <v>Clothing</v>
      </c>
      <c r="R1332" s="13" t="str">
        <f t="shared" si="142"/>
        <v>Abc Pvt Ltd</v>
      </c>
      <c r="S1332" s="35">
        <f t="shared" si="143"/>
        <v>109</v>
      </c>
      <c r="T1332" s="35">
        <f t="shared" si="144"/>
        <v>75</v>
      </c>
      <c r="U1332" s="14">
        <f t="shared" si="145"/>
        <v>2493.83</v>
      </c>
      <c r="V1332" s="14">
        <f t="shared" si="146"/>
        <v>271827.46999999997</v>
      </c>
      <c r="W1332" s="13" t="str">
        <v>In Stock</v>
      </c>
      <c r="X1332" s="13" t="str">
        <v>No</v>
      </c>
      <c r="Y1332" s="13">
        <v>0</v>
      </c>
    </row>
    <row r="1333" spans="1:25" x14ac:dyDescent="0.3">
      <c r="A1333" s="31" t="s">
        <v>2676</v>
      </c>
      <c r="B1333" s="31" t="s">
        <v>821</v>
      </c>
      <c r="C1333" s="31" t="s">
        <v>44</v>
      </c>
      <c r="D1333" s="31" t="s">
        <v>45</v>
      </c>
      <c r="E1333" s="31">
        <v>146</v>
      </c>
      <c r="F1333" s="31">
        <v>76</v>
      </c>
      <c r="G1333" s="31">
        <v>1457.19</v>
      </c>
      <c r="H1333" s="31">
        <v>212749.74</v>
      </c>
      <c r="I1333" s="32">
        <v>45685</v>
      </c>
      <c r="J1333" s="32">
        <v>45858</v>
      </c>
      <c r="K1333" s="31" t="s">
        <v>54</v>
      </c>
      <c r="L1333" s="33" t="s">
        <v>58</v>
      </c>
      <c r="M1333" s="13" t="str">
        <f>PROPER(TRIM(SUBSTITUTE(B1333,"###"," ")))</f>
        <v>Painting Mini</v>
      </c>
      <c r="N1333" s="13" t="str">
        <f>PROPER(TRIM(SUBSTITUTE(C1333,"###"," ")))</f>
        <v>Groceries</v>
      </c>
      <c r="O1333" s="13" t="str">
        <f>PROPER(TRIM(SUBSTITUTE(D1333,"###"," ")))</f>
        <v>Retailmart Inc</v>
      </c>
      <c r="P1333" s="13" t="str">
        <f t="shared" si="140"/>
        <v>Painting Mini</v>
      </c>
      <c r="Q1333" s="34" t="str">
        <f t="shared" si="141"/>
        <v>Groceries</v>
      </c>
      <c r="R1333" s="13" t="str">
        <f t="shared" si="142"/>
        <v>Retailmart Inc</v>
      </c>
      <c r="S1333" s="35">
        <f t="shared" si="143"/>
        <v>146</v>
      </c>
      <c r="T1333" s="35">
        <f t="shared" si="144"/>
        <v>76</v>
      </c>
      <c r="U1333" s="14">
        <f t="shared" si="145"/>
        <v>1457.19</v>
      </c>
      <c r="V1333" s="14">
        <f t="shared" si="146"/>
        <v>212749.74000000002</v>
      </c>
      <c r="W1333" s="13" t="str">
        <v>In Stock</v>
      </c>
      <c r="X1333" s="13" t="str">
        <v>No</v>
      </c>
      <c r="Y1333" s="13">
        <v>0</v>
      </c>
    </row>
    <row r="1334" spans="1:25" x14ac:dyDescent="0.3">
      <c r="A1334" s="31" t="s">
        <v>2677</v>
      </c>
      <c r="B1334" s="31" t="s">
        <v>2678</v>
      </c>
      <c r="C1334" s="31" t="s">
        <v>28</v>
      </c>
      <c r="D1334" s="31" t="s">
        <v>41</v>
      </c>
      <c r="E1334" s="31">
        <v>113</v>
      </c>
      <c r="F1334" s="31">
        <v>20</v>
      </c>
      <c r="G1334" s="31">
        <v>16433.939999999999</v>
      </c>
      <c r="H1334" s="31">
        <v>1857035.22</v>
      </c>
      <c r="I1334" s="32">
        <v>45725</v>
      </c>
      <c r="J1334" s="32">
        <v>45889</v>
      </c>
      <c r="K1334" s="31" t="s">
        <v>46</v>
      </c>
      <c r="L1334" s="33" t="s">
        <v>58</v>
      </c>
      <c r="M1334" s="13" t="str">
        <f>PROPER(TRIM(SUBSTITUTE(B1334,"###"," ")))</f>
        <v>Player Max</v>
      </c>
      <c r="N1334" s="13" t="str">
        <f>PROPER(TRIM(SUBSTITUTE(C1334,"###"," ")))</f>
        <v>Furniture</v>
      </c>
      <c r="O1334" s="13" t="str">
        <f>PROPER(TRIM(SUBSTITUTE(D1334,"###"," ")))</f>
        <v>Quickstock</v>
      </c>
      <c r="P1334" s="13" t="str">
        <f t="shared" si="140"/>
        <v>Player Max</v>
      </c>
      <c r="Q1334" s="34" t="str">
        <f t="shared" si="141"/>
        <v>Furniture</v>
      </c>
      <c r="R1334" s="13" t="str">
        <f t="shared" si="142"/>
        <v>Quickstock</v>
      </c>
      <c r="S1334" s="35">
        <f t="shared" si="143"/>
        <v>113</v>
      </c>
      <c r="T1334" s="35">
        <f t="shared" si="144"/>
        <v>20</v>
      </c>
      <c r="U1334" s="14">
        <f t="shared" si="145"/>
        <v>16433.939999999999</v>
      </c>
      <c r="V1334" s="14">
        <f t="shared" si="146"/>
        <v>1857035.2199999997</v>
      </c>
      <c r="W1334" s="13" t="str">
        <v>In Stock</v>
      </c>
      <c r="X1334" s="13" t="str">
        <v>No</v>
      </c>
      <c r="Y1334" s="13">
        <v>0</v>
      </c>
    </row>
    <row r="1335" spans="1:25" x14ac:dyDescent="0.3">
      <c r="A1335" s="31" t="s">
        <v>2679</v>
      </c>
      <c r="B1335" s="31" t="s">
        <v>1189</v>
      </c>
      <c r="C1335" s="31" t="s">
        <v>40</v>
      </c>
      <c r="D1335" s="31" t="s">
        <v>45</v>
      </c>
      <c r="E1335" s="13"/>
      <c r="F1335" s="31">
        <v>84</v>
      </c>
      <c r="G1335" s="31">
        <v>19111.189999999999</v>
      </c>
      <c r="H1335" s="13"/>
      <c r="I1335" s="32">
        <v>45730</v>
      </c>
      <c r="J1335" s="32">
        <v>45901</v>
      </c>
      <c r="K1335" s="13"/>
      <c r="L1335" s="33" t="s">
        <v>17</v>
      </c>
      <c r="M1335" s="13" t="str">
        <f>PROPER(TRIM(SUBSTITUTE(B1335,"###"," ")))</f>
        <v>Bag Pro</v>
      </c>
      <c r="N1335" s="13" t="str">
        <f>PROPER(TRIM(SUBSTITUTE(C1335,"###"," ")))</f>
        <v>Electronics</v>
      </c>
      <c r="O1335" s="13" t="str">
        <f>PROPER(TRIM(SUBSTITUTE(D1335,"###"," ")))</f>
        <v>Retailmart Inc</v>
      </c>
      <c r="P1335" s="13" t="str">
        <f t="shared" si="140"/>
        <v>Bag Pro</v>
      </c>
      <c r="Q1335" s="34" t="str">
        <f t="shared" si="141"/>
        <v>Electronics</v>
      </c>
      <c r="R1335" s="13" t="str">
        <f t="shared" si="142"/>
        <v>Retailmart Inc</v>
      </c>
      <c r="S1335" s="35">
        <f t="shared" si="143"/>
        <v>0</v>
      </c>
      <c r="T1335" s="35">
        <f t="shared" si="144"/>
        <v>84</v>
      </c>
      <c r="U1335" s="14">
        <f t="shared" si="145"/>
        <v>19111.189999999999</v>
      </c>
      <c r="V1335" s="14">
        <f t="shared" si="146"/>
        <v>0</v>
      </c>
      <c r="W1335" s="13" t="str">
        <v>Out of Stock</v>
      </c>
      <c r="X1335" s="13" t="str">
        <v>Yes</v>
      </c>
      <c r="Y1335" s="13">
        <v>1</v>
      </c>
    </row>
    <row r="1336" spans="1:25" x14ac:dyDescent="0.3">
      <c r="A1336" s="31" t="s">
        <v>2680</v>
      </c>
      <c r="B1336" s="31" t="s">
        <v>2681</v>
      </c>
      <c r="C1336" s="31" t="s">
        <v>14</v>
      </c>
      <c r="D1336" s="31" t="s">
        <v>24</v>
      </c>
      <c r="E1336" s="31">
        <v>20</v>
      </c>
      <c r="F1336" s="31">
        <v>72</v>
      </c>
      <c r="G1336" s="31">
        <v>2823.09</v>
      </c>
      <c r="H1336" s="31">
        <v>56461.8</v>
      </c>
      <c r="I1336" s="32">
        <v>45835</v>
      </c>
      <c r="J1336" s="32">
        <v>45866</v>
      </c>
      <c r="K1336" s="31" t="s">
        <v>25</v>
      </c>
      <c r="L1336" s="33" t="s">
        <v>21</v>
      </c>
      <c r="M1336" s="13" t="str">
        <f>PROPER(TRIM(SUBSTITUTE(B1336,"###"," ")))</f>
        <v>Why Mini</v>
      </c>
      <c r="N1336" s="13" t="str">
        <f>PROPER(TRIM(SUBSTITUTE(C1336,"###"," ")))</f>
        <v>Clothing</v>
      </c>
      <c r="O1336" s="13" t="str">
        <f>PROPER(TRIM(SUBSTITUTE(D1336,"###"," ")))</f>
        <v>Omni Suppliers</v>
      </c>
      <c r="P1336" s="13" t="str">
        <f t="shared" si="140"/>
        <v>Why Mini</v>
      </c>
      <c r="Q1336" s="34" t="str">
        <f t="shared" si="141"/>
        <v>Clothing</v>
      </c>
      <c r="R1336" s="13" t="str">
        <f t="shared" si="142"/>
        <v>Omni Suppliers</v>
      </c>
      <c r="S1336" s="35">
        <f t="shared" si="143"/>
        <v>20</v>
      </c>
      <c r="T1336" s="35">
        <f t="shared" si="144"/>
        <v>72</v>
      </c>
      <c r="U1336" s="14">
        <f t="shared" si="145"/>
        <v>2823.09</v>
      </c>
      <c r="V1336" s="14">
        <f t="shared" si="146"/>
        <v>56461.8</v>
      </c>
      <c r="W1336" s="13" t="str">
        <v>Low Stock</v>
      </c>
      <c r="X1336" s="13" t="str">
        <v>Yes</v>
      </c>
      <c r="Y1336" s="13">
        <v>1</v>
      </c>
    </row>
    <row r="1337" spans="1:25" x14ac:dyDescent="0.3">
      <c r="A1337" s="31" t="s">
        <v>2682</v>
      </c>
      <c r="B1337" s="31" t="s">
        <v>2683</v>
      </c>
      <c r="C1337" s="31" t="s">
        <v>40</v>
      </c>
      <c r="D1337" s="31" t="s">
        <v>24</v>
      </c>
      <c r="E1337" s="31">
        <v>53</v>
      </c>
      <c r="F1337" s="13"/>
      <c r="G1337" s="31">
        <v>4285.1000000000004</v>
      </c>
      <c r="H1337" s="31">
        <v>227110.3</v>
      </c>
      <c r="I1337" s="32">
        <v>45783</v>
      </c>
      <c r="J1337" s="32">
        <v>45942</v>
      </c>
      <c r="K1337" s="31" t="s">
        <v>25</v>
      </c>
      <c r="L1337" s="33" t="s">
        <v>30</v>
      </c>
      <c r="M1337" s="13" t="str">
        <f>PROPER(TRIM(SUBSTITUTE(B1337,"###"," ")))</f>
        <v>Class X</v>
      </c>
      <c r="N1337" s="13" t="str">
        <f>PROPER(TRIM(SUBSTITUTE(C1337,"###"," ")))</f>
        <v>Electronics</v>
      </c>
      <c r="O1337" s="13" t="str">
        <f>PROPER(TRIM(SUBSTITUTE(D1337,"###"," ")))</f>
        <v>Omni Suppliers</v>
      </c>
      <c r="P1337" s="13" t="str">
        <f t="shared" si="140"/>
        <v>Class X</v>
      </c>
      <c r="Q1337" s="34" t="str">
        <f t="shared" si="141"/>
        <v>Electronics</v>
      </c>
      <c r="R1337" s="13" t="str">
        <f t="shared" si="142"/>
        <v>Omni Suppliers</v>
      </c>
      <c r="S1337" s="35">
        <f t="shared" si="143"/>
        <v>53</v>
      </c>
      <c r="T1337" s="35">
        <f t="shared" si="144"/>
        <v>0</v>
      </c>
      <c r="U1337" s="14">
        <f t="shared" si="145"/>
        <v>4285.1000000000004</v>
      </c>
      <c r="V1337" s="14">
        <f t="shared" si="146"/>
        <v>227110.30000000002</v>
      </c>
      <c r="W1337" s="13" t="str">
        <v>In Stock</v>
      </c>
      <c r="X1337" s="13" t="str">
        <v>No</v>
      </c>
      <c r="Y1337" s="13">
        <v>0</v>
      </c>
    </row>
    <row r="1338" spans="1:25" x14ac:dyDescent="0.3">
      <c r="A1338" s="31" t="s">
        <v>2684</v>
      </c>
      <c r="B1338" s="31" t="s">
        <v>1874</v>
      </c>
      <c r="C1338" s="31" t="s">
        <v>20</v>
      </c>
      <c r="D1338" s="31" t="s">
        <v>15</v>
      </c>
      <c r="E1338" s="31">
        <v>191</v>
      </c>
      <c r="F1338" s="31">
        <v>62</v>
      </c>
      <c r="G1338" s="31">
        <v>336.91</v>
      </c>
      <c r="H1338" s="31">
        <v>64349.81</v>
      </c>
      <c r="I1338" s="32">
        <v>45775</v>
      </c>
      <c r="J1338" s="32">
        <v>45880</v>
      </c>
      <c r="K1338" s="31" t="s">
        <v>16</v>
      </c>
      <c r="L1338" s="33" t="s">
        <v>17</v>
      </c>
      <c r="M1338" s="13" t="str">
        <f>PROPER(TRIM(SUBSTITUTE(B1338,"###"," ")))</f>
        <v>Three Mini</v>
      </c>
      <c r="N1338" s="13" t="str">
        <f>PROPER(TRIM(SUBSTITUTE(C1338,"###"," ")))</f>
        <v>Toys</v>
      </c>
      <c r="O1338" s="13" t="str">
        <f>PROPER(TRIM(SUBSTITUTE(D1338,"###"," ")))</f>
        <v>Global Traders</v>
      </c>
      <c r="P1338" s="13" t="str">
        <f t="shared" si="140"/>
        <v>Three Mini</v>
      </c>
      <c r="Q1338" s="34" t="str">
        <f t="shared" si="141"/>
        <v>Toys</v>
      </c>
      <c r="R1338" s="13" t="str">
        <f t="shared" si="142"/>
        <v>Global Traders</v>
      </c>
      <c r="S1338" s="35">
        <f t="shared" si="143"/>
        <v>191</v>
      </c>
      <c r="T1338" s="35">
        <f t="shared" si="144"/>
        <v>62</v>
      </c>
      <c r="U1338" s="14">
        <f t="shared" si="145"/>
        <v>336.91</v>
      </c>
      <c r="V1338" s="14">
        <f t="shared" si="146"/>
        <v>64349.810000000005</v>
      </c>
      <c r="W1338" s="13" t="str">
        <v>In Stock</v>
      </c>
      <c r="X1338" s="13" t="str">
        <v>No</v>
      </c>
      <c r="Y1338" s="13">
        <v>0</v>
      </c>
    </row>
    <row r="1339" spans="1:25" x14ac:dyDescent="0.3">
      <c r="A1339" s="31" t="s">
        <v>2685</v>
      </c>
      <c r="B1339" s="31" t="s">
        <v>2686</v>
      </c>
      <c r="C1339" s="31" t="s">
        <v>28</v>
      </c>
      <c r="D1339" s="31" t="s">
        <v>24</v>
      </c>
      <c r="E1339" s="31">
        <v>134</v>
      </c>
      <c r="F1339" s="31">
        <v>63</v>
      </c>
      <c r="G1339" s="31">
        <v>12138.23</v>
      </c>
      <c r="H1339" s="31">
        <v>1626522.82</v>
      </c>
      <c r="I1339" s="32">
        <v>45730</v>
      </c>
      <c r="J1339" s="32">
        <v>45869</v>
      </c>
      <c r="K1339" s="31" t="s">
        <v>57</v>
      </c>
      <c r="L1339" s="33" t="s">
        <v>30</v>
      </c>
      <c r="M1339" s="13" t="str">
        <f>PROPER(TRIM(SUBSTITUTE(B1339,"###"," ")))</f>
        <v>Test Pro</v>
      </c>
      <c r="N1339" s="13" t="str">
        <f>PROPER(TRIM(SUBSTITUTE(C1339,"###"," ")))</f>
        <v>Furniture</v>
      </c>
      <c r="O1339" s="13" t="str">
        <f>PROPER(TRIM(SUBSTITUTE(D1339,"###"," ")))</f>
        <v>Omni Suppliers</v>
      </c>
      <c r="P1339" s="13" t="str">
        <f t="shared" si="140"/>
        <v>Test Pro</v>
      </c>
      <c r="Q1339" s="34" t="str">
        <f t="shared" si="141"/>
        <v>Furniture</v>
      </c>
      <c r="R1339" s="13" t="str">
        <f t="shared" si="142"/>
        <v>Omni Suppliers</v>
      </c>
      <c r="S1339" s="35">
        <f t="shared" si="143"/>
        <v>134</v>
      </c>
      <c r="T1339" s="35">
        <f t="shared" si="144"/>
        <v>63</v>
      </c>
      <c r="U1339" s="14">
        <f t="shared" si="145"/>
        <v>12138.23</v>
      </c>
      <c r="V1339" s="14">
        <f t="shared" si="146"/>
        <v>1626522.8199999998</v>
      </c>
      <c r="W1339" s="13" t="str">
        <v>In Stock</v>
      </c>
      <c r="X1339" s="13" t="str">
        <v>No</v>
      </c>
      <c r="Y1339" s="13">
        <v>0</v>
      </c>
    </row>
    <row r="1340" spans="1:25" x14ac:dyDescent="0.3">
      <c r="A1340" s="31" t="s">
        <v>2687</v>
      </c>
      <c r="B1340" s="31" t="s">
        <v>2688</v>
      </c>
      <c r="C1340" s="31" t="s">
        <v>40</v>
      </c>
      <c r="D1340" s="31" t="s">
        <v>45</v>
      </c>
      <c r="E1340" s="31">
        <v>78</v>
      </c>
      <c r="F1340" s="31">
        <v>53</v>
      </c>
      <c r="G1340" s="31">
        <v>7572.23</v>
      </c>
      <c r="H1340" s="31">
        <v>590633.93999999994</v>
      </c>
      <c r="I1340" s="32">
        <v>45760</v>
      </c>
      <c r="J1340" s="32">
        <v>45887</v>
      </c>
      <c r="K1340" s="31" t="s">
        <v>57</v>
      </c>
      <c r="L1340" s="33" t="s">
        <v>21</v>
      </c>
      <c r="M1340" s="13" t="str">
        <f>PROPER(TRIM(SUBSTITUTE(B1340,"###"," ")))</f>
        <v>Life Max</v>
      </c>
      <c r="N1340" s="13" t="str">
        <f>PROPER(TRIM(SUBSTITUTE(C1340,"###"," ")))</f>
        <v>Electronics</v>
      </c>
      <c r="O1340" s="13" t="str">
        <f>PROPER(TRIM(SUBSTITUTE(D1340,"###"," ")))</f>
        <v>Retailmart Inc</v>
      </c>
      <c r="P1340" s="13" t="str">
        <f t="shared" si="140"/>
        <v>Life Max</v>
      </c>
      <c r="Q1340" s="34" t="str">
        <f t="shared" si="141"/>
        <v>Electronics</v>
      </c>
      <c r="R1340" s="13" t="str">
        <f t="shared" si="142"/>
        <v>Retailmart Inc</v>
      </c>
      <c r="S1340" s="35">
        <f t="shared" si="143"/>
        <v>78</v>
      </c>
      <c r="T1340" s="35">
        <f t="shared" si="144"/>
        <v>53</v>
      </c>
      <c r="U1340" s="14">
        <f t="shared" si="145"/>
        <v>7572.23</v>
      </c>
      <c r="V1340" s="14">
        <f t="shared" si="146"/>
        <v>590633.93999999994</v>
      </c>
      <c r="W1340" s="13" t="str">
        <v>In Stock</v>
      </c>
      <c r="X1340" s="13" t="str">
        <v>No</v>
      </c>
      <c r="Y1340" s="13">
        <v>0</v>
      </c>
    </row>
    <row r="1341" spans="1:25" x14ac:dyDescent="0.3">
      <c r="A1341" s="31" t="s">
        <v>2689</v>
      </c>
      <c r="B1341" s="31" t="s">
        <v>2690</v>
      </c>
      <c r="C1341" s="31" t="s">
        <v>44</v>
      </c>
      <c r="D1341" s="31" t="s">
        <v>15</v>
      </c>
      <c r="E1341" s="31">
        <v>77</v>
      </c>
      <c r="F1341" s="31">
        <v>35</v>
      </c>
      <c r="G1341" s="31">
        <v>3239.6</v>
      </c>
      <c r="H1341" s="31">
        <v>249449.2</v>
      </c>
      <c r="I1341" s="32">
        <v>45786</v>
      </c>
      <c r="J1341" s="32">
        <v>45861</v>
      </c>
      <c r="K1341" s="31" t="s">
        <v>54</v>
      </c>
      <c r="L1341" s="33" t="s">
        <v>58</v>
      </c>
      <c r="M1341" s="13" t="str">
        <f>PROPER(TRIM(SUBSTITUTE(B1341,"###"," ")))</f>
        <v>Ten Lite</v>
      </c>
      <c r="N1341" s="13" t="str">
        <f>PROPER(TRIM(SUBSTITUTE(C1341,"###"," ")))</f>
        <v>Groceries</v>
      </c>
      <c r="O1341" s="13" t="str">
        <f>PROPER(TRIM(SUBSTITUTE(D1341,"###"," ")))</f>
        <v>Global Traders</v>
      </c>
      <c r="P1341" s="13" t="str">
        <f t="shared" si="140"/>
        <v>Ten Lite</v>
      </c>
      <c r="Q1341" s="34" t="str">
        <f t="shared" si="141"/>
        <v>Groceries</v>
      </c>
      <c r="R1341" s="13" t="str">
        <f t="shared" si="142"/>
        <v>Global Traders</v>
      </c>
      <c r="S1341" s="35">
        <f t="shared" si="143"/>
        <v>77</v>
      </c>
      <c r="T1341" s="35">
        <f t="shared" si="144"/>
        <v>35</v>
      </c>
      <c r="U1341" s="14">
        <f t="shared" si="145"/>
        <v>3239.6</v>
      </c>
      <c r="V1341" s="14">
        <f t="shared" si="146"/>
        <v>249449.19999999998</v>
      </c>
      <c r="W1341" s="13" t="str">
        <v>In Stock</v>
      </c>
      <c r="X1341" s="13" t="str">
        <v>No</v>
      </c>
      <c r="Y1341" s="13">
        <v>0</v>
      </c>
    </row>
    <row r="1342" spans="1:25" x14ac:dyDescent="0.3">
      <c r="A1342" s="31" t="s">
        <v>2691</v>
      </c>
      <c r="B1342" s="31" t="s">
        <v>2692</v>
      </c>
      <c r="C1342" s="31" t="s">
        <v>28</v>
      </c>
      <c r="D1342" s="31" t="s">
        <v>45</v>
      </c>
      <c r="E1342" s="31">
        <v>1</v>
      </c>
      <c r="F1342" s="31">
        <v>29</v>
      </c>
      <c r="G1342" s="31">
        <v>3925.76</v>
      </c>
      <c r="H1342" s="31">
        <v>3925.76</v>
      </c>
      <c r="I1342" s="32">
        <v>45722</v>
      </c>
      <c r="J1342" s="32">
        <v>45913</v>
      </c>
      <c r="K1342" s="13"/>
      <c r="L1342" s="33" t="s">
        <v>33</v>
      </c>
      <c r="M1342" s="13" t="str">
        <f>PROPER(TRIM(SUBSTITUTE(B1342,"###"," ")))</f>
        <v>Concern Mini</v>
      </c>
      <c r="N1342" s="13" t="str">
        <f>PROPER(TRIM(SUBSTITUTE(C1342,"###"," ")))</f>
        <v>Furniture</v>
      </c>
      <c r="O1342" s="13" t="str">
        <f>PROPER(TRIM(SUBSTITUTE(D1342,"###"," ")))</f>
        <v>Retailmart Inc</v>
      </c>
      <c r="P1342" s="13" t="str">
        <f t="shared" si="140"/>
        <v>Concern Mini</v>
      </c>
      <c r="Q1342" s="34" t="str">
        <f t="shared" si="141"/>
        <v>Furniture</v>
      </c>
      <c r="R1342" s="13" t="str">
        <f t="shared" si="142"/>
        <v>Retailmart Inc</v>
      </c>
      <c r="S1342" s="35">
        <f t="shared" si="143"/>
        <v>1</v>
      </c>
      <c r="T1342" s="35">
        <f t="shared" si="144"/>
        <v>29</v>
      </c>
      <c r="U1342" s="14">
        <f t="shared" si="145"/>
        <v>3925.76</v>
      </c>
      <c r="V1342" s="14">
        <f t="shared" si="146"/>
        <v>3925.76</v>
      </c>
      <c r="W1342" s="13" t="str">
        <v>Low Stock</v>
      </c>
      <c r="X1342" s="13" t="str">
        <v>Yes</v>
      </c>
      <c r="Y1342" s="13">
        <v>1</v>
      </c>
    </row>
    <row r="1343" spans="1:25" x14ac:dyDescent="0.3">
      <c r="A1343" s="31" t="s">
        <v>2694</v>
      </c>
      <c r="B1343" s="31" t="s">
        <v>2695</v>
      </c>
      <c r="C1343" s="31" t="s">
        <v>28</v>
      </c>
      <c r="D1343" s="31" t="s">
        <v>45</v>
      </c>
      <c r="E1343" s="31">
        <v>133</v>
      </c>
      <c r="F1343" s="31">
        <v>64</v>
      </c>
      <c r="G1343" s="31">
        <v>3759.93</v>
      </c>
      <c r="H1343" s="31">
        <v>500070.69</v>
      </c>
      <c r="I1343" s="32">
        <v>45727</v>
      </c>
      <c r="J1343" s="32">
        <v>45860</v>
      </c>
      <c r="K1343" s="31" t="s">
        <v>29</v>
      </c>
      <c r="L1343" s="33" t="s">
        <v>21</v>
      </c>
      <c r="M1343" s="13" t="str">
        <f>PROPER(TRIM(SUBSTITUTE(B1343,"###"," ")))</f>
        <v>Figure Lite</v>
      </c>
      <c r="N1343" s="13" t="str">
        <f>PROPER(TRIM(SUBSTITUTE(C1343,"###"," ")))</f>
        <v>Furniture</v>
      </c>
      <c r="O1343" s="13" t="str">
        <f>PROPER(TRIM(SUBSTITUTE(D1343,"###"," ")))</f>
        <v>Retailmart Inc</v>
      </c>
      <c r="P1343" s="13" t="str">
        <f t="shared" si="140"/>
        <v>Figure Lite</v>
      </c>
      <c r="Q1343" s="34" t="str">
        <f t="shared" si="141"/>
        <v>Furniture</v>
      </c>
      <c r="R1343" s="13" t="str">
        <f t="shared" si="142"/>
        <v>Retailmart Inc</v>
      </c>
      <c r="S1343" s="35">
        <f t="shared" si="143"/>
        <v>133</v>
      </c>
      <c r="T1343" s="35">
        <f t="shared" si="144"/>
        <v>64</v>
      </c>
      <c r="U1343" s="14">
        <f t="shared" si="145"/>
        <v>3759.93</v>
      </c>
      <c r="V1343" s="14">
        <f t="shared" si="146"/>
        <v>500070.69</v>
      </c>
      <c r="W1343" s="13" t="str">
        <v>In Stock</v>
      </c>
      <c r="X1343" s="13" t="str">
        <v>No</v>
      </c>
      <c r="Y1343" s="13">
        <v>0</v>
      </c>
    </row>
    <row r="1344" spans="1:25" x14ac:dyDescent="0.3">
      <c r="A1344" s="31" t="s">
        <v>2696</v>
      </c>
      <c r="B1344" s="31" t="s">
        <v>2697</v>
      </c>
      <c r="C1344" s="31" t="s">
        <v>40</v>
      </c>
      <c r="D1344" s="31" t="s">
        <v>45</v>
      </c>
      <c r="E1344" s="31">
        <v>153</v>
      </c>
      <c r="F1344" s="31">
        <v>96</v>
      </c>
      <c r="G1344" s="31">
        <v>19115.21</v>
      </c>
      <c r="H1344" s="31">
        <v>2924627.13</v>
      </c>
      <c r="I1344" s="32">
        <v>45694</v>
      </c>
      <c r="J1344" s="32">
        <v>45905</v>
      </c>
      <c r="K1344" s="31" t="s">
        <v>57</v>
      </c>
      <c r="L1344" s="33" t="s">
        <v>30</v>
      </c>
      <c r="M1344" s="13" t="str">
        <f>PROPER(TRIM(SUBSTITUTE(B1344,"###"," ")))</f>
        <v>Player Lite</v>
      </c>
      <c r="N1344" s="13" t="str">
        <f>PROPER(TRIM(SUBSTITUTE(C1344,"###"," ")))</f>
        <v>Electronics</v>
      </c>
      <c r="O1344" s="13" t="str">
        <f>PROPER(TRIM(SUBSTITUTE(D1344,"###"," ")))</f>
        <v>Retailmart Inc</v>
      </c>
      <c r="P1344" s="13" t="str">
        <f t="shared" si="140"/>
        <v>Player Lite</v>
      </c>
      <c r="Q1344" s="34" t="str">
        <f t="shared" si="141"/>
        <v>Electronics</v>
      </c>
      <c r="R1344" s="13" t="str">
        <f t="shared" si="142"/>
        <v>Retailmart Inc</v>
      </c>
      <c r="S1344" s="35">
        <f t="shared" si="143"/>
        <v>153</v>
      </c>
      <c r="T1344" s="35">
        <f t="shared" si="144"/>
        <v>96</v>
      </c>
      <c r="U1344" s="14">
        <f t="shared" si="145"/>
        <v>19115.21</v>
      </c>
      <c r="V1344" s="14">
        <f t="shared" si="146"/>
        <v>2924627.13</v>
      </c>
      <c r="W1344" s="13" t="str">
        <v>In Stock</v>
      </c>
      <c r="X1344" s="13" t="str">
        <v>No</v>
      </c>
      <c r="Y1344" s="13">
        <v>0</v>
      </c>
    </row>
    <row r="1345" spans="1:25" x14ac:dyDescent="0.3">
      <c r="A1345" s="31" t="s">
        <v>2698</v>
      </c>
      <c r="B1345" s="31" t="s">
        <v>2699</v>
      </c>
      <c r="C1345" s="31" t="s">
        <v>40</v>
      </c>
      <c r="D1345" s="31" t="s">
        <v>45</v>
      </c>
      <c r="E1345" s="31">
        <v>26</v>
      </c>
      <c r="F1345" s="31">
        <v>45</v>
      </c>
      <c r="G1345" s="31">
        <v>14707.44</v>
      </c>
      <c r="H1345" s="31">
        <v>382393.44</v>
      </c>
      <c r="I1345" s="32">
        <v>45735</v>
      </c>
      <c r="J1345" s="32">
        <v>45934</v>
      </c>
      <c r="K1345" s="31" t="s">
        <v>16</v>
      </c>
      <c r="L1345" s="33" t="s">
        <v>30</v>
      </c>
      <c r="M1345" s="13" t="str">
        <f>PROPER(TRIM(SUBSTITUTE(B1345,"###"," ")))</f>
        <v>Remain Mini</v>
      </c>
      <c r="N1345" s="13" t="str">
        <f>PROPER(TRIM(SUBSTITUTE(C1345,"###"," ")))</f>
        <v>Electronics</v>
      </c>
      <c r="O1345" s="13" t="str">
        <f>PROPER(TRIM(SUBSTITUTE(D1345,"###"," ")))</f>
        <v>Retailmart Inc</v>
      </c>
      <c r="P1345" s="13" t="str">
        <f t="shared" si="140"/>
        <v>Remain Mini</v>
      </c>
      <c r="Q1345" s="34" t="str">
        <f t="shared" si="141"/>
        <v>Electronics</v>
      </c>
      <c r="R1345" s="13" t="str">
        <f t="shared" si="142"/>
        <v>Retailmart Inc</v>
      </c>
      <c r="S1345" s="35">
        <f t="shared" si="143"/>
        <v>26</v>
      </c>
      <c r="T1345" s="35">
        <f t="shared" si="144"/>
        <v>45</v>
      </c>
      <c r="U1345" s="14">
        <f t="shared" si="145"/>
        <v>14707.44</v>
      </c>
      <c r="V1345" s="14">
        <f t="shared" si="146"/>
        <v>382393.44</v>
      </c>
      <c r="W1345" s="13" t="str">
        <v>Low Stock</v>
      </c>
      <c r="X1345" s="13" t="str">
        <v>Yes</v>
      </c>
      <c r="Y1345" s="13">
        <v>1</v>
      </c>
    </row>
    <row r="1346" spans="1:25" x14ac:dyDescent="0.3">
      <c r="A1346" s="31" t="s">
        <v>2700</v>
      </c>
      <c r="B1346" s="31" t="s">
        <v>1865</v>
      </c>
      <c r="C1346" s="31" t="s">
        <v>28</v>
      </c>
      <c r="D1346" s="31" t="s">
        <v>41</v>
      </c>
      <c r="E1346" s="31">
        <v>108</v>
      </c>
      <c r="F1346" s="31">
        <v>74</v>
      </c>
      <c r="G1346" s="31">
        <v>7874.74</v>
      </c>
      <c r="H1346" s="31">
        <v>850471.91999999993</v>
      </c>
      <c r="I1346" s="32">
        <v>45696</v>
      </c>
      <c r="J1346" s="32">
        <v>45898</v>
      </c>
      <c r="K1346" s="31" t="s">
        <v>54</v>
      </c>
      <c r="L1346" s="33" t="s">
        <v>30</v>
      </c>
      <c r="M1346" s="13" t="str">
        <f>PROPER(TRIM(SUBSTITUTE(B1346,"###"," ")))</f>
        <v>Day X</v>
      </c>
      <c r="N1346" s="13" t="str">
        <f>PROPER(TRIM(SUBSTITUTE(C1346,"###"," ")))</f>
        <v>Furniture</v>
      </c>
      <c r="O1346" s="13" t="str">
        <f>PROPER(TRIM(SUBSTITUTE(D1346,"###"," ")))</f>
        <v>Quickstock</v>
      </c>
      <c r="P1346" s="13" t="str">
        <f t="shared" si="140"/>
        <v>Day X</v>
      </c>
      <c r="Q1346" s="34" t="str">
        <f t="shared" si="141"/>
        <v>Furniture</v>
      </c>
      <c r="R1346" s="13" t="str">
        <f t="shared" si="142"/>
        <v>Quickstock</v>
      </c>
      <c r="S1346" s="35">
        <f t="shared" si="143"/>
        <v>108</v>
      </c>
      <c r="T1346" s="35">
        <f t="shared" si="144"/>
        <v>74</v>
      </c>
      <c r="U1346" s="14">
        <f t="shared" si="145"/>
        <v>7874.74</v>
      </c>
      <c r="V1346" s="14">
        <f t="shared" si="146"/>
        <v>850471.91999999993</v>
      </c>
      <c r="W1346" s="13" t="str">
        <v>In Stock</v>
      </c>
      <c r="X1346" s="13" t="str">
        <v>No</v>
      </c>
      <c r="Y1346" s="13">
        <v>0</v>
      </c>
    </row>
    <row r="1347" spans="1:25" x14ac:dyDescent="0.3">
      <c r="A1347" s="31" t="s">
        <v>2701</v>
      </c>
      <c r="B1347" s="31" t="s">
        <v>2702</v>
      </c>
      <c r="C1347" s="31" t="s">
        <v>40</v>
      </c>
      <c r="D1347" s="31" t="s">
        <v>41</v>
      </c>
      <c r="E1347" s="31">
        <v>60</v>
      </c>
      <c r="F1347" s="31">
        <v>21</v>
      </c>
      <c r="G1347" s="31">
        <v>15282.14</v>
      </c>
      <c r="H1347" s="31">
        <v>916928.39999999991</v>
      </c>
      <c r="I1347" s="32">
        <v>45750</v>
      </c>
      <c r="J1347" s="32">
        <v>45896</v>
      </c>
      <c r="K1347" s="31" t="s">
        <v>57</v>
      </c>
      <c r="L1347" s="33" t="s">
        <v>30</v>
      </c>
      <c r="M1347" s="13" t="str">
        <f>PROPER(TRIM(SUBSTITUTE(B1347,"###"," ")))</f>
        <v>Someone Mini</v>
      </c>
      <c r="N1347" s="13" t="str">
        <f>PROPER(TRIM(SUBSTITUTE(C1347,"###"," ")))</f>
        <v>Electronics</v>
      </c>
      <c r="O1347" s="13" t="str">
        <f>PROPER(TRIM(SUBSTITUTE(D1347,"###"," ")))</f>
        <v>Quickstock</v>
      </c>
      <c r="P1347" s="13" t="str">
        <f t="shared" ref="P1347:P1410" si="147">IF(M1347="","Unknown",M1347)</f>
        <v>Someone Mini</v>
      </c>
      <c r="Q1347" s="34" t="str">
        <f t="shared" ref="Q1347:Q1410" si="148">IF(N1347="","Unknown",N1347)</f>
        <v>Electronics</v>
      </c>
      <c r="R1347" s="13" t="str">
        <f t="shared" ref="R1347:R1410" si="149">IF(O1347="","Others",O1347)</f>
        <v>Quickstock</v>
      </c>
      <c r="S1347" s="35">
        <f t="shared" ref="S1347:S1410" si="150">VALUE(E1347)</f>
        <v>60</v>
      </c>
      <c r="T1347" s="35">
        <f t="shared" ref="T1347:T1410" si="151">VALUE(F1347)</f>
        <v>21</v>
      </c>
      <c r="U1347" s="14">
        <f t="shared" ref="U1347:U1410" si="152">VALUE(G1347)</f>
        <v>15282.14</v>
      </c>
      <c r="V1347" s="14">
        <f t="shared" ref="V1347:V1410" si="153">E1347*G1347</f>
        <v>916928.39999999991</v>
      </c>
      <c r="W1347" s="13" t="str">
        <v>In Stock</v>
      </c>
      <c r="X1347" s="13" t="str">
        <v>No</v>
      </c>
      <c r="Y1347" s="13">
        <v>0</v>
      </c>
    </row>
    <row r="1348" spans="1:25" x14ac:dyDescent="0.3">
      <c r="A1348" s="31" t="s">
        <v>2703</v>
      </c>
      <c r="B1348" s="31" t="s">
        <v>2704</v>
      </c>
      <c r="C1348" s="31" t="s">
        <v>20</v>
      </c>
      <c r="D1348" s="31" t="s">
        <v>53</v>
      </c>
      <c r="E1348" s="31">
        <v>79</v>
      </c>
      <c r="F1348" s="31">
        <v>57</v>
      </c>
      <c r="G1348" s="31">
        <v>7663.25</v>
      </c>
      <c r="H1348" s="31">
        <v>605396.75</v>
      </c>
      <c r="I1348" s="32">
        <v>45670</v>
      </c>
      <c r="J1348" s="32">
        <v>45889</v>
      </c>
      <c r="K1348" s="31" t="s">
        <v>54</v>
      </c>
      <c r="L1348" s="33" t="s">
        <v>17</v>
      </c>
      <c r="M1348" s="13" t="str">
        <f>PROPER(TRIM(SUBSTITUTE(B1348,"###"," ")))</f>
        <v>Minute Lite</v>
      </c>
      <c r="N1348" s="13" t="str">
        <f>PROPER(TRIM(SUBSTITUTE(C1348,"###"," ")))</f>
        <v>Toys</v>
      </c>
      <c r="O1348" s="13" t="str">
        <f>PROPER(TRIM(SUBSTITUTE(D1348,"###"," ")))</f>
        <v>Abc Pvt Ltd</v>
      </c>
      <c r="P1348" s="13" t="str">
        <f t="shared" si="147"/>
        <v>Minute Lite</v>
      </c>
      <c r="Q1348" s="34" t="str">
        <f t="shared" si="148"/>
        <v>Toys</v>
      </c>
      <c r="R1348" s="13" t="str">
        <f t="shared" si="149"/>
        <v>Abc Pvt Ltd</v>
      </c>
      <c r="S1348" s="35">
        <f t="shared" si="150"/>
        <v>79</v>
      </c>
      <c r="T1348" s="35">
        <f t="shared" si="151"/>
        <v>57</v>
      </c>
      <c r="U1348" s="14">
        <f t="shared" si="152"/>
        <v>7663.25</v>
      </c>
      <c r="V1348" s="14">
        <f t="shared" si="153"/>
        <v>605396.75</v>
      </c>
      <c r="W1348" s="13" t="str">
        <v>In Stock</v>
      </c>
      <c r="X1348" s="13" t="str">
        <v>No</v>
      </c>
      <c r="Y1348" s="13">
        <v>0</v>
      </c>
    </row>
    <row r="1349" spans="1:25" x14ac:dyDescent="0.3">
      <c r="A1349" s="31" t="s">
        <v>2705</v>
      </c>
      <c r="B1349" s="31" t="s">
        <v>353</v>
      </c>
      <c r="C1349" s="31" t="s">
        <v>14</v>
      </c>
      <c r="D1349" s="13"/>
      <c r="E1349" s="31">
        <v>156</v>
      </c>
      <c r="F1349" s="31">
        <v>45</v>
      </c>
      <c r="G1349" s="31">
        <v>15371</v>
      </c>
      <c r="H1349" s="31">
        <v>2397876</v>
      </c>
      <c r="I1349" s="32">
        <v>45729</v>
      </c>
      <c r="J1349" s="32">
        <v>45871</v>
      </c>
      <c r="K1349" s="31" t="s">
        <v>57</v>
      </c>
      <c r="L1349" s="33" t="s">
        <v>17</v>
      </c>
      <c r="M1349" s="13" t="str">
        <f>PROPER(TRIM(SUBSTITUTE(B1349,"###"," ")))</f>
        <v>Billion Max</v>
      </c>
      <c r="N1349" s="13" t="str">
        <f>PROPER(TRIM(SUBSTITUTE(C1349,"###"," ")))</f>
        <v>Clothing</v>
      </c>
      <c r="O1349" s="13" t="str">
        <f>PROPER(TRIM(SUBSTITUTE(D1349,"###"," ")))</f>
        <v/>
      </c>
      <c r="P1349" s="13" t="str">
        <f t="shared" si="147"/>
        <v>Billion Max</v>
      </c>
      <c r="Q1349" s="34" t="str">
        <f t="shared" si="148"/>
        <v>Clothing</v>
      </c>
      <c r="R1349" s="13" t="str">
        <f t="shared" si="149"/>
        <v>Others</v>
      </c>
      <c r="S1349" s="35">
        <f t="shared" si="150"/>
        <v>156</v>
      </c>
      <c r="T1349" s="35">
        <f t="shared" si="151"/>
        <v>45</v>
      </c>
      <c r="U1349" s="14">
        <f t="shared" si="152"/>
        <v>15371</v>
      </c>
      <c r="V1349" s="14">
        <f t="shared" si="153"/>
        <v>2397876</v>
      </c>
      <c r="W1349" s="13" t="str">
        <v>In Stock</v>
      </c>
      <c r="X1349" s="13" t="str">
        <v>No</v>
      </c>
      <c r="Y1349" s="13">
        <v>0</v>
      </c>
    </row>
    <row r="1350" spans="1:25" x14ac:dyDescent="0.3">
      <c r="A1350" s="31" t="s">
        <v>2706</v>
      </c>
      <c r="B1350" s="31" t="s">
        <v>2707</v>
      </c>
      <c r="C1350" s="31" t="s">
        <v>40</v>
      </c>
      <c r="D1350" s="31" t="s">
        <v>53</v>
      </c>
      <c r="E1350" s="31">
        <v>33</v>
      </c>
      <c r="F1350" s="31">
        <v>60</v>
      </c>
      <c r="G1350" s="31">
        <v>10645.63</v>
      </c>
      <c r="H1350" s="31">
        <v>351305.79</v>
      </c>
      <c r="I1350" s="32">
        <v>45815</v>
      </c>
      <c r="J1350" s="32">
        <v>45872</v>
      </c>
      <c r="K1350" s="31" t="s">
        <v>29</v>
      </c>
      <c r="L1350" s="33" t="s">
        <v>30</v>
      </c>
      <c r="M1350" s="13" t="str">
        <f>PROPER(TRIM(SUBSTITUTE(B1350,"###"," ")))</f>
        <v>Statement Pro</v>
      </c>
      <c r="N1350" s="13" t="str">
        <f>PROPER(TRIM(SUBSTITUTE(C1350,"###"," ")))</f>
        <v>Electronics</v>
      </c>
      <c r="O1350" s="13" t="str">
        <f>PROPER(TRIM(SUBSTITUTE(D1350,"###"," ")))</f>
        <v>Abc Pvt Ltd</v>
      </c>
      <c r="P1350" s="13" t="str">
        <f t="shared" si="147"/>
        <v>Statement Pro</v>
      </c>
      <c r="Q1350" s="34" t="str">
        <f t="shared" si="148"/>
        <v>Electronics</v>
      </c>
      <c r="R1350" s="13" t="str">
        <f t="shared" si="149"/>
        <v>Abc Pvt Ltd</v>
      </c>
      <c r="S1350" s="35">
        <f t="shared" si="150"/>
        <v>33</v>
      </c>
      <c r="T1350" s="35">
        <f t="shared" si="151"/>
        <v>60</v>
      </c>
      <c r="U1350" s="14">
        <f t="shared" si="152"/>
        <v>10645.63</v>
      </c>
      <c r="V1350" s="14">
        <f t="shared" si="153"/>
        <v>351305.79</v>
      </c>
      <c r="W1350" s="13" t="str">
        <v>Low Stock</v>
      </c>
      <c r="X1350" s="13" t="str">
        <v>Yes</v>
      </c>
      <c r="Y1350" s="13">
        <v>1</v>
      </c>
    </row>
    <row r="1351" spans="1:25" x14ac:dyDescent="0.3">
      <c r="A1351" s="31" t="s">
        <v>2708</v>
      </c>
      <c r="B1351" s="31" t="s">
        <v>1158</v>
      </c>
      <c r="C1351" s="31" t="s">
        <v>20</v>
      </c>
      <c r="D1351" s="31" t="s">
        <v>45</v>
      </c>
      <c r="E1351" s="31">
        <v>2</v>
      </c>
      <c r="F1351" s="31">
        <v>77</v>
      </c>
      <c r="G1351" s="31">
        <v>12527.4</v>
      </c>
      <c r="H1351" s="31">
        <v>25054.799999999999</v>
      </c>
      <c r="I1351" s="32">
        <v>45829</v>
      </c>
      <c r="J1351" s="32">
        <v>45889</v>
      </c>
      <c r="K1351" s="31" t="s">
        <v>46</v>
      </c>
      <c r="L1351" s="33" t="s">
        <v>58</v>
      </c>
      <c r="M1351" s="13" t="str">
        <f>PROPER(TRIM(SUBSTITUTE(B1351,"###"," ")))</f>
        <v>Operation Pro</v>
      </c>
      <c r="N1351" s="13" t="str">
        <f>PROPER(TRIM(SUBSTITUTE(C1351,"###"," ")))</f>
        <v>Toys</v>
      </c>
      <c r="O1351" s="13" t="str">
        <f>PROPER(TRIM(SUBSTITUTE(D1351,"###"," ")))</f>
        <v>Retailmart Inc</v>
      </c>
      <c r="P1351" s="13" t="str">
        <f t="shared" si="147"/>
        <v>Operation Pro</v>
      </c>
      <c r="Q1351" s="34" t="str">
        <f t="shared" si="148"/>
        <v>Toys</v>
      </c>
      <c r="R1351" s="13" t="str">
        <f t="shared" si="149"/>
        <v>Retailmart Inc</v>
      </c>
      <c r="S1351" s="35">
        <f t="shared" si="150"/>
        <v>2</v>
      </c>
      <c r="T1351" s="35">
        <f t="shared" si="151"/>
        <v>77</v>
      </c>
      <c r="U1351" s="14">
        <f t="shared" si="152"/>
        <v>12527.4</v>
      </c>
      <c r="V1351" s="14">
        <f t="shared" si="153"/>
        <v>25054.799999999999</v>
      </c>
      <c r="W1351" s="13" t="str">
        <v>Low Stock</v>
      </c>
      <c r="X1351" s="13" t="str">
        <v>Yes</v>
      </c>
      <c r="Y1351" s="13">
        <v>1</v>
      </c>
    </row>
    <row r="1352" spans="1:25" x14ac:dyDescent="0.3">
      <c r="A1352" s="31" t="s">
        <v>2709</v>
      </c>
      <c r="B1352" s="31" t="s">
        <v>1273</v>
      </c>
      <c r="C1352" s="31" t="s">
        <v>44</v>
      </c>
      <c r="D1352" s="31" t="s">
        <v>15</v>
      </c>
      <c r="E1352" s="31">
        <v>134</v>
      </c>
      <c r="F1352" s="31">
        <v>20</v>
      </c>
      <c r="G1352" s="31">
        <v>11259.18</v>
      </c>
      <c r="H1352" s="31">
        <v>1508730.12</v>
      </c>
      <c r="I1352" s="32">
        <v>45739</v>
      </c>
      <c r="J1352" s="32">
        <v>45909</v>
      </c>
      <c r="K1352" s="31" t="s">
        <v>57</v>
      </c>
      <c r="L1352" s="33" t="s">
        <v>33</v>
      </c>
      <c r="M1352" s="13" t="str">
        <f>PROPER(TRIM(SUBSTITUTE(B1352,"###"," ")))</f>
        <v>Story Plus</v>
      </c>
      <c r="N1352" s="13" t="str">
        <f>PROPER(TRIM(SUBSTITUTE(C1352,"###"," ")))</f>
        <v>Groceries</v>
      </c>
      <c r="O1352" s="13" t="str">
        <f>PROPER(TRIM(SUBSTITUTE(D1352,"###"," ")))</f>
        <v>Global Traders</v>
      </c>
      <c r="P1352" s="13" t="str">
        <f t="shared" si="147"/>
        <v>Story Plus</v>
      </c>
      <c r="Q1352" s="34" t="str">
        <f t="shared" si="148"/>
        <v>Groceries</v>
      </c>
      <c r="R1352" s="13" t="str">
        <f t="shared" si="149"/>
        <v>Global Traders</v>
      </c>
      <c r="S1352" s="35">
        <f t="shared" si="150"/>
        <v>134</v>
      </c>
      <c r="T1352" s="35">
        <f t="shared" si="151"/>
        <v>20</v>
      </c>
      <c r="U1352" s="14">
        <f t="shared" si="152"/>
        <v>11259.18</v>
      </c>
      <c r="V1352" s="14">
        <f t="shared" si="153"/>
        <v>1508730.12</v>
      </c>
      <c r="W1352" s="13" t="str">
        <v>In Stock</v>
      </c>
      <c r="X1352" s="13" t="str">
        <v>No</v>
      </c>
      <c r="Y1352" s="13">
        <v>0</v>
      </c>
    </row>
    <row r="1353" spans="1:25" x14ac:dyDescent="0.3">
      <c r="A1353" s="31" t="s">
        <v>2710</v>
      </c>
      <c r="B1353" s="31" t="s">
        <v>2711</v>
      </c>
      <c r="C1353" s="31" t="s">
        <v>28</v>
      </c>
      <c r="D1353" s="31" t="s">
        <v>24</v>
      </c>
      <c r="E1353" s="31">
        <v>5</v>
      </c>
      <c r="F1353" s="31">
        <v>29</v>
      </c>
      <c r="G1353" s="31">
        <v>3012.71</v>
      </c>
      <c r="H1353" s="31">
        <v>15063.55</v>
      </c>
      <c r="I1353" s="32">
        <v>45752</v>
      </c>
      <c r="J1353" s="32">
        <v>45888</v>
      </c>
      <c r="K1353" s="31" t="s">
        <v>54</v>
      </c>
      <c r="L1353" s="33" t="s">
        <v>58</v>
      </c>
      <c r="M1353" s="13" t="str">
        <f>PROPER(TRIM(SUBSTITUTE(B1353,"###"," ")))</f>
        <v>Not X</v>
      </c>
      <c r="N1353" s="13" t="str">
        <f>PROPER(TRIM(SUBSTITUTE(C1353,"###"," ")))</f>
        <v>Furniture</v>
      </c>
      <c r="O1353" s="13" t="str">
        <f>PROPER(TRIM(SUBSTITUTE(D1353,"###"," ")))</f>
        <v>Omni Suppliers</v>
      </c>
      <c r="P1353" s="13" t="str">
        <f t="shared" si="147"/>
        <v>Not X</v>
      </c>
      <c r="Q1353" s="34" t="str">
        <f t="shared" si="148"/>
        <v>Furniture</v>
      </c>
      <c r="R1353" s="13" t="str">
        <f t="shared" si="149"/>
        <v>Omni Suppliers</v>
      </c>
      <c r="S1353" s="35">
        <f t="shared" si="150"/>
        <v>5</v>
      </c>
      <c r="T1353" s="35">
        <f t="shared" si="151"/>
        <v>29</v>
      </c>
      <c r="U1353" s="14">
        <f t="shared" si="152"/>
        <v>3012.71</v>
      </c>
      <c r="V1353" s="14">
        <f t="shared" si="153"/>
        <v>15063.55</v>
      </c>
      <c r="W1353" s="13" t="str">
        <v>Low Stock</v>
      </c>
      <c r="X1353" s="13" t="str">
        <v>Yes</v>
      </c>
      <c r="Y1353" s="13">
        <v>1</v>
      </c>
    </row>
    <row r="1354" spans="1:25" x14ac:dyDescent="0.3">
      <c r="A1354" s="31" t="s">
        <v>2713</v>
      </c>
      <c r="B1354" s="31" t="s">
        <v>2714</v>
      </c>
      <c r="C1354" s="31" t="s">
        <v>14</v>
      </c>
      <c r="D1354" s="31" t="s">
        <v>24</v>
      </c>
      <c r="E1354" s="31">
        <v>96</v>
      </c>
      <c r="F1354" s="31">
        <v>93</v>
      </c>
      <c r="G1354" s="31">
        <v>19356.47</v>
      </c>
      <c r="H1354" s="31">
        <v>1858221.12</v>
      </c>
      <c r="I1354" s="32">
        <v>45693</v>
      </c>
      <c r="J1354" s="32">
        <v>45937</v>
      </c>
      <c r="K1354" s="31" t="s">
        <v>29</v>
      </c>
      <c r="L1354" s="33" t="s">
        <v>33</v>
      </c>
      <c r="M1354" s="13" t="str">
        <f>PROPER(TRIM(SUBSTITUTE(B1354,"###"," ")))</f>
        <v>Type Mini</v>
      </c>
      <c r="N1354" s="13" t="str">
        <f>PROPER(TRIM(SUBSTITUTE(C1354,"###"," ")))</f>
        <v>Clothing</v>
      </c>
      <c r="O1354" s="13" t="str">
        <f>PROPER(TRIM(SUBSTITUTE(D1354,"###"," ")))</f>
        <v>Omni Suppliers</v>
      </c>
      <c r="P1354" s="13" t="str">
        <f t="shared" si="147"/>
        <v>Type Mini</v>
      </c>
      <c r="Q1354" s="34" t="str">
        <f t="shared" si="148"/>
        <v>Clothing</v>
      </c>
      <c r="R1354" s="13" t="str">
        <f t="shared" si="149"/>
        <v>Omni Suppliers</v>
      </c>
      <c r="S1354" s="35">
        <f t="shared" si="150"/>
        <v>96</v>
      </c>
      <c r="T1354" s="35">
        <f t="shared" si="151"/>
        <v>93</v>
      </c>
      <c r="U1354" s="14">
        <f t="shared" si="152"/>
        <v>19356.47</v>
      </c>
      <c r="V1354" s="14">
        <f t="shared" si="153"/>
        <v>1858221.12</v>
      </c>
      <c r="W1354" s="13" t="str">
        <v>In Stock</v>
      </c>
      <c r="X1354" s="13" t="str">
        <v>No</v>
      </c>
      <c r="Y1354" s="13">
        <v>0</v>
      </c>
    </row>
    <row r="1355" spans="1:25" x14ac:dyDescent="0.3">
      <c r="A1355" s="31" t="s">
        <v>2715</v>
      </c>
      <c r="B1355" s="31" t="s">
        <v>2716</v>
      </c>
      <c r="C1355" s="31" t="s">
        <v>20</v>
      </c>
      <c r="D1355" s="31" t="s">
        <v>15</v>
      </c>
      <c r="E1355" s="31">
        <v>169</v>
      </c>
      <c r="F1355" s="31">
        <v>70</v>
      </c>
      <c r="G1355" s="31">
        <v>12873.76</v>
      </c>
      <c r="H1355" s="31">
        <v>2175665.44</v>
      </c>
      <c r="I1355" s="32">
        <v>45719</v>
      </c>
      <c r="J1355" s="32">
        <v>45905</v>
      </c>
      <c r="K1355" s="31" t="s">
        <v>54</v>
      </c>
      <c r="L1355" s="33" t="s">
        <v>21</v>
      </c>
      <c r="M1355" s="13" t="str">
        <f>PROPER(TRIM(SUBSTITUTE(B1355,"###"," ")))</f>
        <v>Matter X</v>
      </c>
      <c r="N1355" s="13" t="str">
        <f>PROPER(TRIM(SUBSTITUTE(C1355,"###"," ")))</f>
        <v>Toys</v>
      </c>
      <c r="O1355" s="13" t="str">
        <f>PROPER(TRIM(SUBSTITUTE(D1355,"###"," ")))</f>
        <v>Global Traders</v>
      </c>
      <c r="P1355" s="13" t="str">
        <f t="shared" si="147"/>
        <v>Matter X</v>
      </c>
      <c r="Q1355" s="34" t="str">
        <f t="shared" si="148"/>
        <v>Toys</v>
      </c>
      <c r="R1355" s="13" t="str">
        <f t="shared" si="149"/>
        <v>Global Traders</v>
      </c>
      <c r="S1355" s="35">
        <f t="shared" si="150"/>
        <v>169</v>
      </c>
      <c r="T1355" s="35">
        <f t="shared" si="151"/>
        <v>70</v>
      </c>
      <c r="U1355" s="14">
        <f t="shared" si="152"/>
        <v>12873.76</v>
      </c>
      <c r="V1355" s="14">
        <f t="shared" si="153"/>
        <v>2175665.44</v>
      </c>
      <c r="W1355" s="13" t="str">
        <v>In Stock</v>
      </c>
      <c r="X1355" s="13" t="str">
        <v>No</v>
      </c>
      <c r="Y1355" s="13">
        <v>0</v>
      </c>
    </row>
    <row r="1356" spans="1:25" x14ac:dyDescent="0.3">
      <c r="A1356" s="31" t="s">
        <v>2717</v>
      </c>
      <c r="B1356" s="31" t="s">
        <v>2718</v>
      </c>
      <c r="C1356" s="31" t="s">
        <v>14</v>
      </c>
      <c r="D1356" s="31" t="s">
        <v>53</v>
      </c>
      <c r="E1356" s="31">
        <v>40</v>
      </c>
      <c r="F1356" s="31">
        <v>51</v>
      </c>
      <c r="G1356" s="31">
        <v>7281.91</v>
      </c>
      <c r="H1356" s="31">
        <v>291276.40000000002</v>
      </c>
      <c r="I1356" s="32">
        <v>45728</v>
      </c>
      <c r="J1356" s="32">
        <v>45942</v>
      </c>
      <c r="K1356" s="31" t="s">
        <v>16</v>
      </c>
      <c r="L1356" s="33" t="s">
        <v>33</v>
      </c>
      <c r="M1356" s="13" t="str">
        <f>PROPER(TRIM(SUBSTITUTE(B1356,"###"," ")))</f>
        <v>Girl Max</v>
      </c>
      <c r="N1356" s="13" t="str">
        <f>PROPER(TRIM(SUBSTITUTE(C1356,"###"," ")))</f>
        <v>Clothing</v>
      </c>
      <c r="O1356" s="13" t="str">
        <f>PROPER(TRIM(SUBSTITUTE(D1356,"###"," ")))</f>
        <v>Abc Pvt Ltd</v>
      </c>
      <c r="P1356" s="13" t="str">
        <f t="shared" si="147"/>
        <v>Girl Max</v>
      </c>
      <c r="Q1356" s="34" t="str">
        <f t="shared" si="148"/>
        <v>Clothing</v>
      </c>
      <c r="R1356" s="13" t="str">
        <f t="shared" si="149"/>
        <v>Abc Pvt Ltd</v>
      </c>
      <c r="S1356" s="35">
        <f t="shared" si="150"/>
        <v>40</v>
      </c>
      <c r="T1356" s="35">
        <f t="shared" si="151"/>
        <v>51</v>
      </c>
      <c r="U1356" s="14">
        <f t="shared" si="152"/>
        <v>7281.91</v>
      </c>
      <c r="V1356" s="14">
        <f t="shared" si="153"/>
        <v>291276.40000000002</v>
      </c>
      <c r="W1356" s="13" t="str">
        <v>Low Stock</v>
      </c>
      <c r="X1356" s="13" t="str">
        <v>Yes</v>
      </c>
      <c r="Y1356" s="13">
        <v>1</v>
      </c>
    </row>
    <row r="1357" spans="1:25" x14ac:dyDescent="0.3">
      <c r="A1357" s="31" t="s">
        <v>2719</v>
      </c>
      <c r="B1357" s="31" t="s">
        <v>2720</v>
      </c>
      <c r="C1357" s="31" t="s">
        <v>20</v>
      </c>
      <c r="D1357" s="31" t="s">
        <v>53</v>
      </c>
      <c r="E1357" s="31">
        <v>27</v>
      </c>
      <c r="F1357" s="31">
        <v>83</v>
      </c>
      <c r="G1357" s="31">
        <v>9407.36</v>
      </c>
      <c r="H1357" s="31">
        <v>253998.72</v>
      </c>
      <c r="I1357" s="32">
        <v>45724</v>
      </c>
      <c r="J1357" s="32">
        <v>45902</v>
      </c>
      <c r="K1357" s="13"/>
      <c r="L1357" s="33" t="s">
        <v>33</v>
      </c>
      <c r="M1357" s="13" t="str">
        <f>PROPER(TRIM(SUBSTITUTE(B1357,"###"," ")))</f>
        <v>Travel Plus</v>
      </c>
      <c r="N1357" s="13" t="str">
        <f>PROPER(TRIM(SUBSTITUTE(C1357,"###"," ")))</f>
        <v>Toys</v>
      </c>
      <c r="O1357" s="13" t="str">
        <f>PROPER(TRIM(SUBSTITUTE(D1357,"###"," ")))</f>
        <v>Abc Pvt Ltd</v>
      </c>
      <c r="P1357" s="13" t="str">
        <f t="shared" si="147"/>
        <v>Travel Plus</v>
      </c>
      <c r="Q1357" s="34" t="str">
        <f t="shared" si="148"/>
        <v>Toys</v>
      </c>
      <c r="R1357" s="13" t="str">
        <f t="shared" si="149"/>
        <v>Abc Pvt Ltd</v>
      </c>
      <c r="S1357" s="35">
        <f t="shared" si="150"/>
        <v>27</v>
      </c>
      <c r="T1357" s="35">
        <f t="shared" si="151"/>
        <v>83</v>
      </c>
      <c r="U1357" s="14">
        <f t="shared" si="152"/>
        <v>9407.36</v>
      </c>
      <c r="V1357" s="14">
        <f t="shared" si="153"/>
        <v>253998.72000000003</v>
      </c>
      <c r="W1357" s="13" t="str">
        <v>Low Stock</v>
      </c>
      <c r="X1357" s="13" t="str">
        <v>Yes</v>
      </c>
      <c r="Y1357" s="13">
        <v>1</v>
      </c>
    </row>
    <row r="1358" spans="1:25" x14ac:dyDescent="0.3">
      <c r="A1358" s="31" t="s">
        <v>2721</v>
      </c>
      <c r="B1358" s="31" t="s">
        <v>2722</v>
      </c>
      <c r="C1358" s="31" t="s">
        <v>44</v>
      </c>
      <c r="D1358" s="31" t="s">
        <v>45</v>
      </c>
      <c r="E1358" s="31">
        <v>185</v>
      </c>
      <c r="F1358" s="31">
        <v>21</v>
      </c>
      <c r="G1358" s="31">
        <v>7595.58</v>
      </c>
      <c r="H1358" s="31">
        <v>1405182.3</v>
      </c>
      <c r="I1358" s="32">
        <v>45849</v>
      </c>
      <c r="J1358" s="32">
        <v>45871</v>
      </c>
      <c r="K1358" s="31" t="s">
        <v>29</v>
      </c>
      <c r="L1358" s="33" t="s">
        <v>17</v>
      </c>
      <c r="M1358" s="13" t="str">
        <f>PROPER(TRIM(SUBSTITUTE(B1358,"###"," ")))</f>
        <v>War Plus</v>
      </c>
      <c r="N1358" s="13" t="str">
        <f>PROPER(TRIM(SUBSTITUTE(C1358,"###"," ")))</f>
        <v>Groceries</v>
      </c>
      <c r="O1358" s="13" t="str">
        <f>PROPER(TRIM(SUBSTITUTE(D1358,"###"," ")))</f>
        <v>Retailmart Inc</v>
      </c>
      <c r="P1358" s="13" t="str">
        <f t="shared" si="147"/>
        <v>War Plus</v>
      </c>
      <c r="Q1358" s="34" t="str">
        <f t="shared" si="148"/>
        <v>Groceries</v>
      </c>
      <c r="R1358" s="13" t="str">
        <f t="shared" si="149"/>
        <v>Retailmart Inc</v>
      </c>
      <c r="S1358" s="35">
        <f t="shared" si="150"/>
        <v>185</v>
      </c>
      <c r="T1358" s="35">
        <f t="shared" si="151"/>
        <v>21</v>
      </c>
      <c r="U1358" s="14">
        <f t="shared" si="152"/>
        <v>7595.58</v>
      </c>
      <c r="V1358" s="14">
        <f t="shared" si="153"/>
        <v>1405182.3</v>
      </c>
      <c r="W1358" s="13" t="str">
        <v>In Stock</v>
      </c>
      <c r="X1358" s="13" t="str">
        <v>No</v>
      </c>
      <c r="Y1358" s="13">
        <v>0</v>
      </c>
    </row>
    <row r="1359" spans="1:25" x14ac:dyDescent="0.3">
      <c r="A1359" s="31" t="s">
        <v>2724</v>
      </c>
      <c r="B1359" s="31" t="s">
        <v>396</v>
      </c>
      <c r="C1359" s="31" t="s">
        <v>14</v>
      </c>
      <c r="D1359" s="31" t="s">
        <v>24</v>
      </c>
      <c r="E1359" s="31">
        <v>73</v>
      </c>
      <c r="F1359" s="31">
        <v>44</v>
      </c>
      <c r="G1359" s="31">
        <v>12215.76</v>
      </c>
      <c r="H1359" s="31">
        <v>891750.48</v>
      </c>
      <c r="I1359" s="32">
        <v>45697</v>
      </c>
      <c r="J1359" s="32">
        <v>45915</v>
      </c>
      <c r="K1359" s="31" t="s">
        <v>29</v>
      </c>
      <c r="L1359" s="33" t="s">
        <v>17</v>
      </c>
      <c r="M1359" s="13" t="str">
        <f>PROPER(TRIM(SUBSTITUTE(B1359,"###"," ")))</f>
        <v>Politics Mini</v>
      </c>
      <c r="N1359" s="13" t="str">
        <f>PROPER(TRIM(SUBSTITUTE(C1359,"###"," ")))</f>
        <v>Clothing</v>
      </c>
      <c r="O1359" s="13" t="str">
        <f>PROPER(TRIM(SUBSTITUTE(D1359,"###"," ")))</f>
        <v>Omni Suppliers</v>
      </c>
      <c r="P1359" s="13" t="str">
        <f t="shared" si="147"/>
        <v>Politics Mini</v>
      </c>
      <c r="Q1359" s="34" t="str">
        <f t="shared" si="148"/>
        <v>Clothing</v>
      </c>
      <c r="R1359" s="13" t="str">
        <f t="shared" si="149"/>
        <v>Omni Suppliers</v>
      </c>
      <c r="S1359" s="35">
        <f t="shared" si="150"/>
        <v>73</v>
      </c>
      <c r="T1359" s="35">
        <f t="shared" si="151"/>
        <v>44</v>
      </c>
      <c r="U1359" s="14">
        <f t="shared" si="152"/>
        <v>12215.76</v>
      </c>
      <c r="V1359" s="14">
        <f t="shared" si="153"/>
        <v>891750.48</v>
      </c>
      <c r="W1359" s="13" t="str">
        <v>In Stock</v>
      </c>
      <c r="X1359" s="13" t="str">
        <v>No</v>
      </c>
      <c r="Y1359" s="13">
        <v>0</v>
      </c>
    </row>
    <row r="1360" spans="1:25" x14ac:dyDescent="0.3">
      <c r="A1360" s="31" t="s">
        <v>2725</v>
      </c>
      <c r="B1360" s="31" t="s">
        <v>2726</v>
      </c>
      <c r="C1360" s="31" t="s">
        <v>14</v>
      </c>
      <c r="D1360" s="31" t="s">
        <v>45</v>
      </c>
      <c r="E1360" s="31">
        <v>116</v>
      </c>
      <c r="F1360" s="31">
        <v>57</v>
      </c>
      <c r="G1360" s="31">
        <v>4082.88</v>
      </c>
      <c r="H1360" s="31">
        <v>473614.08000000002</v>
      </c>
      <c r="I1360" s="32">
        <v>45670</v>
      </c>
      <c r="J1360" s="32">
        <v>45855</v>
      </c>
      <c r="K1360" s="31" t="s">
        <v>46</v>
      </c>
      <c r="L1360" s="33" t="s">
        <v>58</v>
      </c>
      <c r="M1360" s="13" t="str">
        <f>PROPER(TRIM(SUBSTITUTE(B1360,"###"," ")))</f>
        <v>Quite Lite</v>
      </c>
      <c r="N1360" s="13" t="str">
        <f>PROPER(TRIM(SUBSTITUTE(C1360,"###"," ")))</f>
        <v>Clothing</v>
      </c>
      <c r="O1360" s="13" t="str">
        <f>PROPER(TRIM(SUBSTITUTE(D1360,"###"," ")))</f>
        <v>Retailmart Inc</v>
      </c>
      <c r="P1360" s="13" t="str">
        <f t="shared" si="147"/>
        <v>Quite Lite</v>
      </c>
      <c r="Q1360" s="34" t="str">
        <f t="shared" si="148"/>
        <v>Clothing</v>
      </c>
      <c r="R1360" s="13" t="str">
        <f t="shared" si="149"/>
        <v>Retailmart Inc</v>
      </c>
      <c r="S1360" s="35">
        <f t="shared" si="150"/>
        <v>116</v>
      </c>
      <c r="T1360" s="35">
        <f t="shared" si="151"/>
        <v>57</v>
      </c>
      <c r="U1360" s="14">
        <f t="shared" si="152"/>
        <v>4082.88</v>
      </c>
      <c r="V1360" s="14">
        <f t="shared" si="153"/>
        <v>473614.08000000002</v>
      </c>
      <c r="W1360" s="13" t="str">
        <v>In Stock</v>
      </c>
      <c r="X1360" s="13" t="str">
        <v>No</v>
      </c>
      <c r="Y1360" s="13">
        <v>0</v>
      </c>
    </row>
    <row r="1361" spans="1:25" x14ac:dyDescent="0.3">
      <c r="A1361" s="31" t="s">
        <v>2727</v>
      </c>
      <c r="B1361" s="31" t="s">
        <v>2728</v>
      </c>
      <c r="C1361" s="31" t="s">
        <v>40</v>
      </c>
      <c r="D1361" s="31" t="s">
        <v>45</v>
      </c>
      <c r="E1361" s="31">
        <v>167</v>
      </c>
      <c r="F1361" s="31">
        <v>36</v>
      </c>
      <c r="G1361" s="31">
        <v>4670.3999999999996</v>
      </c>
      <c r="H1361" s="31">
        <v>779956.79999999993</v>
      </c>
      <c r="I1361" s="32">
        <v>45816</v>
      </c>
      <c r="J1361" s="32">
        <v>45883</v>
      </c>
      <c r="K1361" s="31" t="s">
        <v>25</v>
      </c>
      <c r="L1361" s="33" t="s">
        <v>30</v>
      </c>
      <c r="M1361" s="13" t="str">
        <f>PROPER(TRIM(SUBSTITUTE(B1361,"###"," ")))</f>
        <v>Together X</v>
      </c>
      <c r="N1361" s="13" t="str">
        <f>PROPER(TRIM(SUBSTITUTE(C1361,"###"," ")))</f>
        <v>Electronics</v>
      </c>
      <c r="O1361" s="13" t="str">
        <f>PROPER(TRIM(SUBSTITUTE(D1361,"###"," ")))</f>
        <v>Retailmart Inc</v>
      </c>
      <c r="P1361" s="13" t="str">
        <f t="shared" si="147"/>
        <v>Together X</v>
      </c>
      <c r="Q1361" s="34" t="str">
        <f t="shared" si="148"/>
        <v>Electronics</v>
      </c>
      <c r="R1361" s="13" t="str">
        <f t="shared" si="149"/>
        <v>Retailmart Inc</v>
      </c>
      <c r="S1361" s="35">
        <f t="shared" si="150"/>
        <v>167</v>
      </c>
      <c r="T1361" s="35">
        <f t="shared" si="151"/>
        <v>36</v>
      </c>
      <c r="U1361" s="14">
        <f t="shared" si="152"/>
        <v>4670.3999999999996</v>
      </c>
      <c r="V1361" s="14">
        <f t="shared" si="153"/>
        <v>779956.79999999993</v>
      </c>
      <c r="W1361" s="13" t="str">
        <v>In Stock</v>
      </c>
      <c r="X1361" s="13" t="str">
        <v>No</v>
      </c>
      <c r="Y1361" s="13">
        <v>0</v>
      </c>
    </row>
    <row r="1362" spans="1:25" x14ac:dyDescent="0.3">
      <c r="A1362" s="31" t="s">
        <v>2729</v>
      </c>
      <c r="B1362" s="31" t="s">
        <v>2730</v>
      </c>
      <c r="C1362" s="31" t="s">
        <v>14</v>
      </c>
      <c r="D1362" s="31" t="s">
        <v>53</v>
      </c>
      <c r="E1362" s="31">
        <v>129</v>
      </c>
      <c r="F1362" s="31">
        <v>81</v>
      </c>
      <c r="G1362" s="31">
        <v>16255.91</v>
      </c>
      <c r="H1362" s="31">
        <v>2097012.39</v>
      </c>
      <c r="I1362" s="32">
        <v>45835</v>
      </c>
      <c r="J1362" s="32">
        <v>45937</v>
      </c>
      <c r="K1362" s="31" t="s">
        <v>29</v>
      </c>
      <c r="L1362" s="33" t="s">
        <v>17</v>
      </c>
      <c r="M1362" s="13" t="str">
        <f>PROPER(TRIM(SUBSTITUTE(B1362,"###"," ")))</f>
        <v>Take Mini</v>
      </c>
      <c r="N1362" s="13" t="str">
        <f>PROPER(TRIM(SUBSTITUTE(C1362,"###"," ")))</f>
        <v>Clothing</v>
      </c>
      <c r="O1362" s="13" t="str">
        <f>PROPER(TRIM(SUBSTITUTE(D1362,"###"," ")))</f>
        <v>Abc Pvt Ltd</v>
      </c>
      <c r="P1362" s="13" t="str">
        <f t="shared" si="147"/>
        <v>Take Mini</v>
      </c>
      <c r="Q1362" s="34" t="str">
        <f t="shared" si="148"/>
        <v>Clothing</v>
      </c>
      <c r="R1362" s="13" t="str">
        <f t="shared" si="149"/>
        <v>Abc Pvt Ltd</v>
      </c>
      <c r="S1362" s="35">
        <f t="shared" si="150"/>
        <v>129</v>
      </c>
      <c r="T1362" s="35">
        <f t="shared" si="151"/>
        <v>81</v>
      </c>
      <c r="U1362" s="14">
        <f t="shared" si="152"/>
        <v>16255.91</v>
      </c>
      <c r="V1362" s="14">
        <f t="shared" si="153"/>
        <v>2097012.39</v>
      </c>
      <c r="W1362" s="13" t="str">
        <v>In Stock</v>
      </c>
      <c r="X1362" s="13" t="str">
        <v>No</v>
      </c>
      <c r="Y1362" s="13">
        <v>0</v>
      </c>
    </row>
    <row r="1363" spans="1:25" x14ac:dyDescent="0.3">
      <c r="A1363" s="31" t="s">
        <v>2731</v>
      </c>
      <c r="B1363" s="31" t="s">
        <v>2732</v>
      </c>
      <c r="C1363" s="31" t="s">
        <v>28</v>
      </c>
      <c r="D1363" s="13"/>
      <c r="E1363" s="31">
        <v>80</v>
      </c>
      <c r="F1363" s="31">
        <v>36</v>
      </c>
      <c r="G1363" s="31">
        <v>3275.81</v>
      </c>
      <c r="H1363" s="31">
        <v>262064.8</v>
      </c>
      <c r="I1363" s="32">
        <v>45682</v>
      </c>
      <c r="J1363" s="32">
        <v>45859</v>
      </c>
      <c r="K1363" s="31" t="s">
        <v>54</v>
      </c>
      <c r="L1363" s="33" t="s">
        <v>30</v>
      </c>
      <c r="M1363" s="13" t="str">
        <f>PROPER(TRIM(SUBSTITUTE(B1363,"###"," ")))</f>
        <v>Create Lite</v>
      </c>
      <c r="N1363" s="13" t="str">
        <f>PROPER(TRIM(SUBSTITUTE(C1363,"###"," ")))</f>
        <v>Furniture</v>
      </c>
      <c r="O1363" s="13" t="str">
        <f>PROPER(TRIM(SUBSTITUTE(D1363,"###"," ")))</f>
        <v/>
      </c>
      <c r="P1363" s="13" t="str">
        <f t="shared" si="147"/>
        <v>Create Lite</v>
      </c>
      <c r="Q1363" s="34" t="str">
        <f t="shared" si="148"/>
        <v>Furniture</v>
      </c>
      <c r="R1363" s="13" t="str">
        <f t="shared" si="149"/>
        <v>Others</v>
      </c>
      <c r="S1363" s="35">
        <f t="shared" si="150"/>
        <v>80</v>
      </c>
      <c r="T1363" s="35">
        <f t="shared" si="151"/>
        <v>36</v>
      </c>
      <c r="U1363" s="14">
        <f t="shared" si="152"/>
        <v>3275.81</v>
      </c>
      <c r="V1363" s="14">
        <f t="shared" si="153"/>
        <v>262064.8</v>
      </c>
      <c r="W1363" s="13" t="str">
        <v>In Stock</v>
      </c>
      <c r="X1363" s="13" t="str">
        <v>No</v>
      </c>
      <c r="Y1363" s="13">
        <v>0</v>
      </c>
    </row>
    <row r="1364" spans="1:25" x14ac:dyDescent="0.3">
      <c r="A1364" s="31" t="s">
        <v>2733</v>
      </c>
      <c r="B1364" s="31" t="s">
        <v>2734</v>
      </c>
      <c r="C1364" s="31" t="s">
        <v>14</v>
      </c>
      <c r="D1364" s="31" t="s">
        <v>24</v>
      </c>
      <c r="E1364" s="31">
        <v>93</v>
      </c>
      <c r="F1364" s="31">
        <v>59</v>
      </c>
      <c r="G1364" s="31">
        <v>14308.18</v>
      </c>
      <c r="H1364" s="31">
        <v>1330660.74</v>
      </c>
      <c r="I1364" s="32">
        <v>45817</v>
      </c>
      <c r="J1364" s="32">
        <v>45902</v>
      </c>
      <c r="K1364" s="31" t="s">
        <v>54</v>
      </c>
      <c r="L1364" s="33" t="s">
        <v>58</v>
      </c>
      <c r="M1364" s="13" t="str">
        <f>PROPER(TRIM(SUBSTITUTE(B1364,"###"," ")))</f>
        <v>Loss Max</v>
      </c>
      <c r="N1364" s="13" t="str">
        <f>PROPER(TRIM(SUBSTITUTE(C1364,"###"," ")))</f>
        <v>Clothing</v>
      </c>
      <c r="O1364" s="13" t="str">
        <f>PROPER(TRIM(SUBSTITUTE(D1364,"###"," ")))</f>
        <v>Omni Suppliers</v>
      </c>
      <c r="P1364" s="13" t="str">
        <f t="shared" si="147"/>
        <v>Loss Max</v>
      </c>
      <c r="Q1364" s="34" t="str">
        <f t="shared" si="148"/>
        <v>Clothing</v>
      </c>
      <c r="R1364" s="13" t="str">
        <f t="shared" si="149"/>
        <v>Omni Suppliers</v>
      </c>
      <c r="S1364" s="35">
        <f t="shared" si="150"/>
        <v>93</v>
      </c>
      <c r="T1364" s="35">
        <f t="shared" si="151"/>
        <v>59</v>
      </c>
      <c r="U1364" s="14">
        <f t="shared" si="152"/>
        <v>14308.18</v>
      </c>
      <c r="V1364" s="14">
        <f t="shared" si="153"/>
        <v>1330660.74</v>
      </c>
      <c r="W1364" s="13" t="str">
        <v>In Stock</v>
      </c>
      <c r="X1364" s="13" t="str">
        <v>No</v>
      </c>
      <c r="Y1364" s="13">
        <v>0</v>
      </c>
    </row>
    <row r="1365" spans="1:25" x14ac:dyDescent="0.3">
      <c r="A1365" s="31" t="s">
        <v>2735</v>
      </c>
      <c r="B1365" s="31" t="s">
        <v>2736</v>
      </c>
      <c r="C1365" s="31" t="s">
        <v>28</v>
      </c>
      <c r="D1365" s="31" t="s">
        <v>53</v>
      </c>
      <c r="E1365" s="31">
        <v>148</v>
      </c>
      <c r="F1365" s="31">
        <v>37</v>
      </c>
      <c r="G1365" s="31">
        <v>17695.349999999999</v>
      </c>
      <c r="H1365" s="31">
        <v>2618911.7999999998</v>
      </c>
      <c r="I1365" s="32">
        <v>45840</v>
      </c>
      <c r="J1365" s="32">
        <v>45926</v>
      </c>
      <c r="K1365" s="31" t="s">
        <v>16</v>
      </c>
      <c r="L1365" s="33" t="s">
        <v>30</v>
      </c>
      <c r="M1365" s="13" t="str">
        <f>PROPER(TRIM(SUBSTITUTE(B1365,"###"," ")))</f>
        <v>Week Plus</v>
      </c>
      <c r="N1365" s="13" t="str">
        <f>PROPER(TRIM(SUBSTITUTE(C1365,"###"," ")))</f>
        <v>Furniture</v>
      </c>
      <c r="O1365" s="13" t="str">
        <f>PROPER(TRIM(SUBSTITUTE(D1365,"###"," ")))</f>
        <v>Abc Pvt Ltd</v>
      </c>
      <c r="P1365" s="13" t="str">
        <f t="shared" si="147"/>
        <v>Week Plus</v>
      </c>
      <c r="Q1365" s="34" t="str">
        <f t="shared" si="148"/>
        <v>Furniture</v>
      </c>
      <c r="R1365" s="13" t="str">
        <f t="shared" si="149"/>
        <v>Abc Pvt Ltd</v>
      </c>
      <c r="S1365" s="35">
        <f t="shared" si="150"/>
        <v>148</v>
      </c>
      <c r="T1365" s="35">
        <f t="shared" si="151"/>
        <v>37</v>
      </c>
      <c r="U1365" s="14">
        <f t="shared" si="152"/>
        <v>17695.349999999999</v>
      </c>
      <c r="V1365" s="14">
        <f t="shared" si="153"/>
        <v>2618911.7999999998</v>
      </c>
      <c r="W1365" s="13" t="str">
        <v>In Stock</v>
      </c>
      <c r="X1365" s="13" t="str">
        <v>No</v>
      </c>
      <c r="Y1365" s="13">
        <v>0</v>
      </c>
    </row>
    <row r="1366" spans="1:25" x14ac:dyDescent="0.3">
      <c r="A1366" s="31" t="s">
        <v>2737</v>
      </c>
      <c r="B1366" s="31" t="s">
        <v>2738</v>
      </c>
      <c r="C1366" s="31" t="s">
        <v>40</v>
      </c>
      <c r="D1366" s="31" t="s">
        <v>53</v>
      </c>
      <c r="E1366" s="31">
        <v>73</v>
      </c>
      <c r="F1366" s="31">
        <v>36</v>
      </c>
      <c r="G1366" s="31">
        <v>3949.39</v>
      </c>
      <c r="H1366" s="31">
        <v>288305.46999999997</v>
      </c>
      <c r="I1366" s="32">
        <v>45754</v>
      </c>
      <c r="J1366" s="32">
        <v>45938</v>
      </c>
      <c r="K1366" s="31" t="s">
        <v>46</v>
      </c>
      <c r="L1366" s="33" t="s">
        <v>58</v>
      </c>
      <c r="M1366" s="13" t="str">
        <f>PROPER(TRIM(SUBSTITUTE(B1366,"###"," ")))</f>
        <v>Employee Max</v>
      </c>
      <c r="N1366" s="13" t="str">
        <f>PROPER(TRIM(SUBSTITUTE(C1366,"###"," ")))</f>
        <v>Electronics</v>
      </c>
      <c r="O1366" s="13" t="str">
        <f>PROPER(TRIM(SUBSTITUTE(D1366,"###"," ")))</f>
        <v>Abc Pvt Ltd</v>
      </c>
      <c r="P1366" s="13" t="str">
        <f t="shared" si="147"/>
        <v>Employee Max</v>
      </c>
      <c r="Q1366" s="34" t="str">
        <f t="shared" si="148"/>
        <v>Electronics</v>
      </c>
      <c r="R1366" s="13" t="str">
        <f t="shared" si="149"/>
        <v>Abc Pvt Ltd</v>
      </c>
      <c r="S1366" s="35">
        <f t="shared" si="150"/>
        <v>73</v>
      </c>
      <c r="T1366" s="35">
        <f t="shared" si="151"/>
        <v>36</v>
      </c>
      <c r="U1366" s="14">
        <f t="shared" si="152"/>
        <v>3949.39</v>
      </c>
      <c r="V1366" s="14">
        <f t="shared" si="153"/>
        <v>288305.46999999997</v>
      </c>
      <c r="W1366" s="13" t="str">
        <v>In Stock</v>
      </c>
      <c r="X1366" s="13" t="str">
        <v>No</v>
      </c>
      <c r="Y1366" s="13">
        <v>0</v>
      </c>
    </row>
    <row r="1367" spans="1:25" x14ac:dyDescent="0.3">
      <c r="A1367" s="31" t="s">
        <v>2739</v>
      </c>
      <c r="B1367" s="31" t="s">
        <v>1369</v>
      </c>
      <c r="C1367" s="31" t="s">
        <v>40</v>
      </c>
      <c r="D1367" s="31" t="s">
        <v>24</v>
      </c>
      <c r="E1367" s="31">
        <v>100</v>
      </c>
      <c r="F1367" s="31">
        <v>64</v>
      </c>
      <c r="G1367" s="31">
        <v>6590.37</v>
      </c>
      <c r="H1367" s="31">
        <v>659037</v>
      </c>
      <c r="I1367" s="32">
        <v>45696</v>
      </c>
      <c r="J1367" s="32">
        <v>45905</v>
      </c>
      <c r="K1367" s="31" t="s">
        <v>25</v>
      </c>
      <c r="L1367" s="33" t="s">
        <v>58</v>
      </c>
      <c r="M1367" s="13" t="str">
        <f>PROPER(TRIM(SUBSTITUTE(B1367,"###"," ")))</f>
        <v>Kid Pro</v>
      </c>
      <c r="N1367" s="13" t="str">
        <f>PROPER(TRIM(SUBSTITUTE(C1367,"###"," ")))</f>
        <v>Electronics</v>
      </c>
      <c r="O1367" s="13" t="str">
        <f>PROPER(TRIM(SUBSTITUTE(D1367,"###"," ")))</f>
        <v>Omni Suppliers</v>
      </c>
      <c r="P1367" s="13" t="str">
        <f t="shared" si="147"/>
        <v>Kid Pro</v>
      </c>
      <c r="Q1367" s="34" t="str">
        <f t="shared" si="148"/>
        <v>Electronics</v>
      </c>
      <c r="R1367" s="13" t="str">
        <f t="shared" si="149"/>
        <v>Omni Suppliers</v>
      </c>
      <c r="S1367" s="35">
        <f t="shared" si="150"/>
        <v>100</v>
      </c>
      <c r="T1367" s="35">
        <f t="shared" si="151"/>
        <v>64</v>
      </c>
      <c r="U1367" s="14">
        <f t="shared" si="152"/>
        <v>6590.37</v>
      </c>
      <c r="V1367" s="14">
        <f t="shared" si="153"/>
        <v>659037</v>
      </c>
      <c r="W1367" s="13" t="str">
        <v>In Stock</v>
      </c>
      <c r="X1367" s="13" t="str">
        <v>No</v>
      </c>
      <c r="Y1367" s="13">
        <v>0</v>
      </c>
    </row>
    <row r="1368" spans="1:25" x14ac:dyDescent="0.3">
      <c r="A1368" s="31" t="s">
        <v>2740</v>
      </c>
      <c r="B1368" s="31" t="s">
        <v>2741</v>
      </c>
      <c r="C1368" s="31" t="s">
        <v>14</v>
      </c>
      <c r="D1368" s="31" t="s">
        <v>24</v>
      </c>
      <c r="E1368" s="31">
        <v>13</v>
      </c>
      <c r="F1368" s="31">
        <v>68</v>
      </c>
      <c r="G1368" s="31">
        <v>2342.38</v>
      </c>
      <c r="H1368" s="31">
        <v>30450.94</v>
      </c>
      <c r="I1368" s="32">
        <v>45694</v>
      </c>
      <c r="J1368" s="32">
        <v>45863</v>
      </c>
      <c r="K1368" s="31" t="s">
        <v>57</v>
      </c>
      <c r="L1368" s="33" t="s">
        <v>30</v>
      </c>
      <c r="M1368" s="13" t="str">
        <f>PROPER(TRIM(SUBSTITUTE(B1368,"###"," ")))</f>
        <v>Staff Pro</v>
      </c>
      <c r="N1368" s="13" t="str">
        <f>PROPER(TRIM(SUBSTITUTE(C1368,"###"," ")))</f>
        <v>Clothing</v>
      </c>
      <c r="O1368" s="13" t="str">
        <f>PROPER(TRIM(SUBSTITUTE(D1368,"###"," ")))</f>
        <v>Omni Suppliers</v>
      </c>
      <c r="P1368" s="13" t="str">
        <f t="shared" si="147"/>
        <v>Staff Pro</v>
      </c>
      <c r="Q1368" s="34" t="str">
        <f t="shared" si="148"/>
        <v>Clothing</v>
      </c>
      <c r="R1368" s="13" t="str">
        <f t="shared" si="149"/>
        <v>Omni Suppliers</v>
      </c>
      <c r="S1368" s="35">
        <f t="shared" si="150"/>
        <v>13</v>
      </c>
      <c r="T1368" s="35">
        <f t="shared" si="151"/>
        <v>68</v>
      </c>
      <c r="U1368" s="14">
        <f t="shared" si="152"/>
        <v>2342.38</v>
      </c>
      <c r="V1368" s="14">
        <f t="shared" si="153"/>
        <v>30450.940000000002</v>
      </c>
      <c r="W1368" s="13" t="str">
        <v>Low Stock</v>
      </c>
      <c r="X1368" s="13" t="str">
        <v>Yes</v>
      </c>
      <c r="Y1368" s="13">
        <v>1</v>
      </c>
    </row>
    <row r="1369" spans="1:25" x14ac:dyDescent="0.3">
      <c r="A1369" s="31" t="s">
        <v>2742</v>
      </c>
      <c r="B1369" s="31" t="s">
        <v>2629</v>
      </c>
      <c r="C1369" s="31" t="s">
        <v>28</v>
      </c>
      <c r="D1369" s="31" t="s">
        <v>24</v>
      </c>
      <c r="E1369" s="31">
        <v>147</v>
      </c>
      <c r="F1369" s="31">
        <v>66</v>
      </c>
      <c r="G1369" s="31">
        <v>17623.86</v>
      </c>
      <c r="H1369" s="31">
        <v>2590707.42</v>
      </c>
      <c r="I1369" s="32">
        <v>45762</v>
      </c>
      <c r="J1369" s="32">
        <v>45932</v>
      </c>
      <c r="K1369" s="31" t="s">
        <v>46</v>
      </c>
      <c r="L1369" s="33" t="s">
        <v>30</v>
      </c>
      <c r="M1369" s="13" t="str">
        <f>PROPER(TRIM(SUBSTITUTE(B1369,"###"," ")))</f>
        <v>Sea Mini</v>
      </c>
      <c r="N1369" s="13" t="str">
        <f>PROPER(TRIM(SUBSTITUTE(C1369,"###"," ")))</f>
        <v>Furniture</v>
      </c>
      <c r="O1369" s="13" t="str">
        <f>PROPER(TRIM(SUBSTITUTE(D1369,"###"," ")))</f>
        <v>Omni Suppliers</v>
      </c>
      <c r="P1369" s="13" t="str">
        <f t="shared" si="147"/>
        <v>Sea Mini</v>
      </c>
      <c r="Q1369" s="34" t="str">
        <f t="shared" si="148"/>
        <v>Furniture</v>
      </c>
      <c r="R1369" s="13" t="str">
        <f t="shared" si="149"/>
        <v>Omni Suppliers</v>
      </c>
      <c r="S1369" s="35">
        <f t="shared" si="150"/>
        <v>147</v>
      </c>
      <c r="T1369" s="35">
        <f t="shared" si="151"/>
        <v>66</v>
      </c>
      <c r="U1369" s="14">
        <f t="shared" si="152"/>
        <v>17623.86</v>
      </c>
      <c r="V1369" s="14">
        <f t="shared" si="153"/>
        <v>2590707.42</v>
      </c>
      <c r="W1369" s="13" t="str">
        <v>In Stock</v>
      </c>
      <c r="X1369" s="13" t="str">
        <v>No</v>
      </c>
      <c r="Y1369" s="13">
        <v>0</v>
      </c>
    </row>
    <row r="1370" spans="1:25" x14ac:dyDescent="0.3">
      <c r="A1370" s="31" t="s">
        <v>2743</v>
      </c>
      <c r="B1370" s="31" t="s">
        <v>2744</v>
      </c>
      <c r="C1370" s="31" t="s">
        <v>14</v>
      </c>
      <c r="D1370" s="31" t="s">
        <v>24</v>
      </c>
      <c r="E1370" s="31">
        <v>154</v>
      </c>
      <c r="F1370" s="31">
        <v>34</v>
      </c>
      <c r="G1370" s="31">
        <v>4370.75</v>
      </c>
      <c r="H1370" s="31">
        <v>673095.5</v>
      </c>
      <c r="I1370" s="32">
        <v>45815</v>
      </c>
      <c r="J1370" s="32">
        <v>45876</v>
      </c>
      <c r="K1370" s="31" t="s">
        <v>16</v>
      </c>
      <c r="L1370" s="33" t="s">
        <v>21</v>
      </c>
      <c r="M1370" s="13" t="str">
        <f>PROPER(TRIM(SUBSTITUTE(B1370,"###"," ")))</f>
        <v>Result Lite</v>
      </c>
      <c r="N1370" s="13" t="str">
        <f>PROPER(TRIM(SUBSTITUTE(C1370,"###"," ")))</f>
        <v>Clothing</v>
      </c>
      <c r="O1370" s="13" t="str">
        <f>PROPER(TRIM(SUBSTITUTE(D1370,"###"," ")))</f>
        <v>Omni Suppliers</v>
      </c>
      <c r="P1370" s="13" t="str">
        <f t="shared" si="147"/>
        <v>Result Lite</v>
      </c>
      <c r="Q1370" s="34" t="str">
        <f t="shared" si="148"/>
        <v>Clothing</v>
      </c>
      <c r="R1370" s="13" t="str">
        <f t="shared" si="149"/>
        <v>Omni Suppliers</v>
      </c>
      <c r="S1370" s="35">
        <f t="shared" si="150"/>
        <v>154</v>
      </c>
      <c r="T1370" s="35">
        <f t="shared" si="151"/>
        <v>34</v>
      </c>
      <c r="U1370" s="14">
        <f t="shared" si="152"/>
        <v>4370.75</v>
      </c>
      <c r="V1370" s="14">
        <f t="shared" si="153"/>
        <v>673095.5</v>
      </c>
      <c r="W1370" s="13" t="str">
        <v>In Stock</v>
      </c>
      <c r="X1370" s="13" t="str">
        <v>No</v>
      </c>
      <c r="Y1370" s="13">
        <v>0</v>
      </c>
    </row>
    <row r="1371" spans="1:25" x14ac:dyDescent="0.3">
      <c r="A1371" s="31" t="s">
        <v>2745</v>
      </c>
      <c r="B1371" s="31" t="s">
        <v>1833</v>
      </c>
      <c r="C1371" s="31" t="s">
        <v>20</v>
      </c>
      <c r="D1371" s="31" t="s">
        <v>24</v>
      </c>
      <c r="E1371" s="31">
        <v>89</v>
      </c>
      <c r="F1371" s="31">
        <v>71</v>
      </c>
      <c r="G1371" s="31">
        <v>9773.32</v>
      </c>
      <c r="H1371" s="31">
        <v>869825.48</v>
      </c>
      <c r="I1371" s="32">
        <v>45800</v>
      </c>
      <c r="J1371" s="32">
        <v>45929</v>
      </c>
      <c r="K1371" s="31" t="s">
        <v>29</v>
      </c>
      <c r="L1371" s="33" t="s">
        <v>17</v>
      </c>
      <c r="M1371" s="13" t="str">
        <f>PROPER(TRIM(SUBSTITUTE(B1371,"###"," ")))</f>
        <v>Suddenly Mini</v>
      </c>
      <c r="N1371" s="13" t="str">
        <f>PROPER(TRIM(SUBSTITUTE(C1371,"###"," ")))</f>
        <v>Toys</v>
      </c>
      <c r="O1371" s="13" t="str">
        <f>PROPER(TRIM(SUBSTITUTE(D1371,"###"," ")))</f>
        <v>Omni Suppliers</v>
      </c>
      <c r="P1371" s="13" t="str">
        <f t="shared" si="147"/>
        <v>Suddenly Mini</v>
      </c>
      <c r="Q1371" s="34" t="str">
        <f t="shared" si="148"/>
        <v>Toys</v>
      </c>
      <c r="R1371" s="13" t="str">
        <f t="shared" si="149"/>
        <v>Omni Suppliers</v>
      </c>
      <c r="S1371" s="35">
        <f t="shared" si="150"/>
        <v>89</v>
      </c>
      <c r="T1371" s="35">
        <f t="shared" si="151"/>
        <v>71</v>
      </c>
      <c r="U1371" s="14">
        <f t="shared" si="152"/>
        <v>9773.32</v>
      </c>
      <c r="V1371" s="14">
        <f t="shared" si="153"/>
        <v>869825.48</v>
      </c>
      <c r="W1371" s="13" t="str">
        <v>In Stock</v>
      </c>
      <c r="X1371" s="13" t="str">
        <v>No</v>
      </c>
      <c r="Y1371" s="13">
        <v>0</v>
      </c>
    </row>
    <row r="1372" spans="1:25" x14ac:dyDescent="0.3">
      <c r="A1372" s="31" t="s">
        <v>2746</v>
      </c>
      <c r="B1372" s="31" t="s">
        <v>2747</v>
      </c>
      <c r="C1372" s="31" t="s">
        <v>44</v>
      </c>
      <c r="D1372" s="31" t="s">
        <v>24</v>
      </c>
      <c r="E1372" s="31">
        <v>173</v>
      </c>
      <c r="F1372" s="31">
        <v>68</v>
      </c>
      <c r="G1372" s="31">
        <v>8924.81</v>
      </c>
      <c r="H1372" s="31">
        <v>1543992.13</v>
      </c>
      <c r="I1372" s="32">
        <v>45724</v>
      </c>
      <c r="J1372" s="32">
        <v>45865</v>
      </c>
      <c r="K1372" s="13"/>
      <c r="L1372" s="33" t="s">
        <v>17</v>
      </c>
      <c r="M1372" s="13" t="str">
        <f>PROPER(TRIM(SUBSTITUTE(B1372,"###"," ")))</f>
        <v>Public Mini</v>
      </c>
      <c r="N1372" s="13" t="str">
        <f>PROPER(TRIM(SUBSTITUTE(C1372,"###"," ")))</f>
        <v>Groceries</v>
      </c>
      <c r="O1372" s="13" t="str">
        <f>PROPER(TRIM(SUBSTITUTE(D1372,"###"," ")))</f>
        <v>Omni Suppliers</v>
      </c>
      <c r="P1372" s="13" t="str">
        <f t="shared" si="147"/>
        <v>Public Mini</v>
      </c>
      <c r="Q1372" s="34" t="str">
        <f t="shared" si="148"/>
        <v>Groceries</v>
      </c>
      <c r="R1372" s="13" t="str">
        <f t="shared" si="149"/>
        <v>Omni Suppliers</v>
      </c>
      <c r="S1372" s="35">
        <f t="shared" si="150"/>
        <v>173</v>
      </c>
      <c r="T1372" s="35">
        <f t="shared" si="151"/>
        <v>68</v>
      </c>
      <c r="U1372" s="14">
        <f t="shared" si="152"/>
        <v>8924.81</v>
      </c>
      <c r="V1372" s="14">
        <f t="shared" si="153"/>
        <v>1543992.13</v>
      </c>
      <c r="W1372" s="13" t="str">
        <v>In Stock</v>
      </c>
      <c r="X1372" s="13" t="str">
        <v>No</v>
      </c>
      <c r="Y1372" s="13">
        <v>0</v>
      </c>
    </row>
    <row r="1373" spans="1:25" x14ac:dyDescent="0.3">
      <c r="A1373" s="31" t="s">
        <v>2749</v>
      </c>
      <c r="B1373" s="31" t="s">
        <v>2750</v>
      </c>
      <c r="C1373" s="31" t="s">
        <v>40</v>
      </c>
      <c r="D1373" s="31" t="s">
        <v>24</v>
      </c>
      <c r="E1373" s="31">
        <v>16</v>
      </c>
      <c r="F1373" s="31">
        <v>52</v>
      </c>
      <c r="G1373" s="31">
        <v>8645.6200000000008</v>
      </c>
      <c r="H1373" s="31">
        <v>138329.92000000001</v>
      </c>
      <c r="I1373" s="32">
        <v>45712</v>
      </c>
      <c r="J1373" s="32">
        <v>45868</v>
      </c>
      <c r="K1373" s="31" t="s">
        <v>25</v>
      </c>
      <c r="L1373" s="33" t="s">
        <v>17</v>
      </c>
      <c r="M1373" s="13" t="str">
        <f>PROPER(TRIM(SUBSTITUTE(B1373,"###"," ")))</f>
        <v>Eight Pro</v>
      </c>
      <c r="N1373" s="13" t="str">
        <f>PROPER(TRIM(SUBSTITUTE(C1373,"###"," ")))</f>
        <v>Electronics</v>
      </c>
      <c r="O1373" s="13" t="str">
        <f>PROPER(TRIM(SUBSTITUTE(D1373,"###"," ")))</f>
        <v>Omni Suppliers</v>
      </c>
      <c r="P1373" s="13" t="str">
        <f t="shared" si="147"/>
        <v>Eight Pro</v>
      </c>
      <c r="Q1373" s="34" t="str">
        <f t="shared" si="148"/>
        <v>Electronics</v>
      </c>
      <c r="R1373" s="13" t="str">
        <f t="shared" si="149"/>
        <v>Omni Suppliers</v>
      </c>
      <c r="S1373" s="35">
        <f t="shared" si="150"/>
        <v>16</v>
      </c>
      <c r="T1373" s="35">
        <f t="shared" si="151"/>
        <v>52</v>
      </c>
      <c r="U1373" s="14">
        <f t="shared" si="152"/>
        <v>8645.6200000000008</v>
      </c>
      <c r="V1373" s="14">
        <f t="shared" si="153"/>
        <v>138329.92000000001</v>
      </c>
      <c r="W1373" s="13" t="str">
        <v>Low Stock</v>
      </c>
      <c r="X1373" s="13" t="str">
        <v>Yes</v>
      </c>
      <c r="Y1373" s="13">
        <v>1</v>
      </c>
    </row>
    <row r="1374" spans="1:25" x14ac:dyDescent="0.3">
      <c r="A1374" s="31" t="s">
        <v>2751</v>
      </c>
      <c r="B1374" s="31" t="s">
        <v>2752</v>
      </c>
      <c r="C1374" s="31" t="s">
        <v>20</v>
      </c>
      <c r="D1374" s="31" t="s">
        <v>45</v>
      </c>
      <c r="E1374" s="31">
        <v>62</v>
      </c>
      <c r="F1374" s="31">
        <v>22</v>
      </c>
      <c r="G1374" s="31">
        <v>8702.2000000000007</v>
      </c>
      <c r="H1374" s="31">
        <v>539536.4</v>
      </c>
      <c r="I1374" s="32">
        <v>45788</v>
      </c>
      <c r="J1374" s="32">
        <v>45883</v>
      </c>
      <c r="K1374" s="31" t="s">
        <v>57</v>
      </c>
      <c r="L1374" s="33" t="s">
        <v>58</v>
      </c>
      <c r="M1374" s="13" t="str">
        <f>PROPER(TRIM(SUBSTITUTE(B1374,"###"," ")))</f>
        <v>Require X</v>
      </c>
      <c r="N1374" s="13" t="str">
        <f>PROPER(TRIM(SUBSTITUTE(C1374,"###"," ")))</f>
        <v>Toys</v>
      </c>
      <c r="O1374" s="13" t="str">
        <f>PROPER(TRIM(SUBSTITUTE(D1374,"###"," ")))</f>
        <v>Retailmart Inc</v>
      </c>
      <c r="P1374" s="13" t="str">
        <f t="shared" si="147"/>
        <v>Require X</v>
      </c>
      <c r="Q1374" s="34" t="str">
        <f t="shared" si="148"/>
        <v>Toys</v>
      </c>
      <c r="R1374" s="13" t="str">
        <f t="shared" si="149"/>
        <v>Retailmart Inc</v>
      </c>
      <c r="S1374" s="35">
        <f t="shared" si="150"/>
        <v>62</v>
      </c>
      <c r="T1374" s="35">
        <f t="shared" si="151"/>
        <v>22</v>
      </c>
      <c r="U1374" s="14">
        <f t="shared" si="152"/>
        <v>8702.2000000000007</v>
      </c>
      <c r="V1374" s="14">
        <f t="shared" si="153"/>
        <v>539536.4</v>
      </c>
      <c r="W1374" s="13" t="str">
        <v>In Stock</v>
      </c>
      <c r="X1374" s="13" t="str">
        <v>No</v>
      </c>
      <c r="Y1374" s="13">
        <v>0</v>
      </c>
    </row>
    <row r="1375" spans="1:25" x14ac:dyDescent="0.3">
      <c r="A1375" s="31" t="s">
        <v>2753</v>
      </c>
      <c r="B1375" s="31" t="s">
        <v>2754</v>
      </c>
      <c r="C1375" s="31" t="s">
        <v>20</v>
      </c>
      <c r="D1375" s="31" t="s">
        <v>53</v>
      </c>
      <c r="E1375" s="31">
        <v>98</v>
      </c>
      <c r="F1375" s="31">
        <v>91</v>
      </c>
      <c r="G1375" s="31">
        <v>15889.01</v>
      </c>
      <c r="H1375" s="31">
        <v>1557122.98</v>
      </c>
      <c r="I1375" s="32">
        <v>45793</v>
      </c>
      <c r="J1375" s="32">
        <v>45860</v>
      </c>
      <c r="K1375" s="31" t="s">
        <v>25</v>
      </c>
      <c r="L1375" s="33" t="s">
        <v>30</v>
      </c>
      <c r="M1375" s="13" t="str">
        <f>PROPER(TRIM(SUBSTITUTE(B1375,"###"," ")))</f>
        <v>Sense Plus</v>
      </c>
      <c r="N1375" s="13" t="str">
        <f>PROPER(TRIM(SUBSTITUTE(C1375,"###"," ")))</f>
        <v>Toys</v>
      </c>
      <c r="O1375" s="13" t="str">
        <f>PROPER(TRIM(SUBSTITUTE(D1375,"###"," ")))</f>
        <v>Abc Pvt Ltd</v>
      </c>
      <c r="P1375" s="13" t="str">
        <f t="shared" si="147"/>
        <v>Sense Plus</v>
      </c>
      <c r="Q1375" s="34" t="str">
        <f t="shared" si="148"/>
        <v>Toys</v>
      </c>
      <c r="R1375" s="13" t="str">
        <f t="shared" si="149"/>
        <v>Abc Pvt Ltd</v>
      </c>
      <c r="S1375" s="35">
        <f t="shared" si="150"/>
        <v>98</v>
      </c>
      <c r="T1375" s="35">
        <f t="shared" si="151"/>
        <v>91</v>
      </c>
      <c r="U1375" s="14">
        <f t="shared" si="152"/>
        <v>15889.01</v>
      </c>
      <c r="V1375" s="14">
        <f t="shared" si="153"/>
        <v>1557122.98</v>
      </c>
      <c r="W1375" s="13" t="str">
        <v>In Stock</v>
      </c>
      <c r="X1375" s="13" t="str">
        <v>No</v>
      </c>
      <c r="Y1375" s="13">
        <v>0</v>
      </c>
    </row>
    <row r="1376" spans="1:25" x14ac:dyDescent="0.3">
      <c r="A1376" s="31" t="s">
        <v>2756</v>
      </c>
      <c r="B1376" s="31" t="s">
        <v>2757</v>
      </c>
      <c r="C1376" s="31" t="s">
        <v>14</v>
      </c>
      <c r="D1376" s="31" t="s">
        <v>45</v>
      </c>
      <c r="E1376" s="31">
        <v>143</v>
      </c>
      <c r="F1376" s="31">
        <v>43</v>
      </c>
      <c r="G1376" s="31">
        <v>16908.54</v>
      </c>
      <c r="H1376" s="31">
        <v>2417921.2200000002</v>
      </c>
      <c r="I1376" s="32">
        <v>45725</v>
      </c>
      <c r="J1376" s="32">
        <v>45891</v>
      </c>
      <c r="K1376" s="31" t="s">
        <v>16</v>
      </c>
      <c r="L1376" s="33" t="s">
        <v>33</v>
      </c>
      <c r="M1376" s="13" t="str">
        <f>PROPER(TRIM(SUBSTITUTE(B1376,"###"," ")))</f>
        <v>Building Plus</v>
      </c>
      <c r="N1376" s="13" t="str">
        <f>PROPER(TRIM(SUBSTITUTE(C1376,"###"," ")))</f>
        <v>Clothing</v>
      </c>
      <c r="O1376" s="13" t="str">
        <f>PROPER(TRIM(SUBSTITUTE(D1376,"###"," ")))</f>
        <v>Retailmart Inc</v>
      </c>
      <c r="P1376" s="13" t="str">
        <f t="shared" si="147"/>
        <v>Building Plus</v>
      </c>
      <c r="Q1376" s="34" t="str">
        <f t="shared" si="148"/>
        <v>Clothing</v>
      </c>
      <c r="R1376" s="13" t="str">
        <f t="shared" si="149"/>
        <v>Retailmart Inc</v>
      </c>
      <c r="S1376" s="35">
        <f t="shared" si="150"/>
        <v>143</v>
      </c>
      <c r="T1376" s="35">
        <f t="shared" si="151"/>
        <v>43</v>
      </c>
      <c r="U1376" s="14">
        <f t="shared" si="152"/>
        <v>16908.54</v>
      </c>
      <c r="V1376" s="14">
        <f t="shared" si="153"/>
        <v>2417921.2200000002</v>
      </c>
      <c r="W1376" s="13" t="str">
        <v>In Stock</v>
      </c>
      <c r="X1376" s="13" t="str">
        <v>No</v>
      </c>
      <c r="Y1376" s="13">
        <v>0</v>
      </c>
    </row>
    <row r="1377" spans="1:25" x14ac:dyDescent="0.3">
      <c r="A1377" s="31" t="s">
        <v>2758</v>
      </c>
      <c r="B1377" s="31" t="s">
        <v>2759</v>
      </c>
      <c r="C1377" s="31" t="s">
        <v>14</v>
      </c>
      <c r="D1377" s="31" t="s">
        <v>41</v>
      </c>
      <c r="E1377" s="31">
        <v>24</v>
      </c>
      <c r="F1377" s="31">
        <v>29</v>
      </c>
      <c r="G1377" s="31">
        <v>1297.01</v>
      </c>
      <c r="H1377" s="31">
        <v>31128.240000000002</v>
      </c>
      <c r="I1377" s="32">
        <v>45799</v>
      </c>
      <c r="J1377" s="32">
        <v>45920</v>
      </c>
      <c r="K1377" s="31" t="s">
        <v>16</v>
      </c>
      <c r="L1377" s="33" t="s">
        <v>33</v>
      </c>
      <c r="M1377" s="13" t="str">
        <f>PROPER(TRIM(SUBSTITUTE(B1377,"###"," ")))</f>
        <v>Firm Lite</v>
      </c>
      <c r="N1377" s="13" t="str">
        <f>PROPER(TRIM(SUBSTITUTE(C1377,"###"," ")))</f>
        <v>Clothing</v>
      </c>
      <c r="O1377" s="13" t="str">
        <f>PROPER(TRIM(SUBSTITUTE(D1377,"###"," ")))</f>
        <v>Quickstock</v>
      </c>
      <c r="P1377" s="13" t="str">
        <f t="shared" si="147"/>
        <v>Firm Lite</v>
      </c>
      <c r="Q1377" s="34" t="str">
        <f t="shared" si="148"/>
        <v>Clothing</v>
      </c>
      <c r="R1377" s="13" t="str">
        <f t="shared" si="149"/>
        <v>Quickstock</v>
      </c>
      <c r="S1377" s="35">
        <f t="shared" si="150"/>
        <v>24</v>
      </c>
      <c r="T1377" s="35">
        <f t="shared" si="151"/>
        <v>29</v>
      </c>
      <c r="U1377" s="14">
        <f t="shared" si="152"/>
        <v>1297.01</v>
      </c>
      <c r="V1377" s="14">
        <f t="shared" si="153"/>
        <v>31128.239999999998</v>
      </c>
      <c r="W1377" s="13" t="str">
        <v>Low Stock</v>
      </c>
      <c r="X1377" s="13" t="str">
        <v>Yes</v>
      </c>
      <c r="Y1377" s="13">
        <v>1</v>
      </c>
    </row>
    <row r="1378" spans="1:25" x14ac:dyDescent="0.3">
      <c r="A1378" s="31" t="s">
        <v>2760</v>
      </c>
      <c r="B1378" s="31" t="s">
        <v>2761</v>
      </c>
      <c r="C1378" s="31" t="s">
        <v>20</v>
      </c>
      <c r="D1378" s="31" t="s">
        <v>15</v>
      </c>
      <c r="E1378" s="13"/>
      <c r="F1378" s="31">
        <v>91</v>
      </c>
      <c r="G1378" s="31">
        <v>14991.81</v>
      </c>
      <c r="H1378" s="13"/>
      <c r="I1378" s="32">
        <v>45831</v>
      </c>
      <c r="J1378" s="32">
        <v>45857</v>
      </c>
      <c r="K1378" s="31" t="s">
        <v>29</v>
      </c>
      <c r="L1378" s="33" t="s">
        <v>30</v>
      </c>
      <c r="M1378" s="13" t="str">
        <f>PROPER(TRIM(SUBSTITUTE(B1378,"###"," ")))</f>
        <v>Allow Max</v>
      </c>
      <c r="N1378" s="13" t="str">
        <f>PROPER(TRIM(SUBSTITUTE(C1378,"###"," ")))</f>
        <v>Toys</v>
      </c>
      <c r="O1378" s="13" t="str">
        <f>PROPER(TRIM(SUBSTITUTE(D1378,"###"," ")))</f>
        <v>Global Traders</v>
      </c>
      <c r="P1378" s="13" t="str">
        <f t="shared" si="147"/>
        <v>Allow Max</v>
      </c>
      <c r="Q1378" s="34" t="str">
        <f t="shared" si="148"/>
        <v>Toys</v>
      </c>
      <c r="R1378" s="13" t="str">
        <f t="shared" si="149"/>
        <v>Global Traders</v>
      </c>
      <c r="S1378" s="35">
        <f t="shared" si="150"/>
        <v>0</v>
      </c>
      <c r="T1378" s="35">
        <f t="shared" si="151"/>
        <v>91</v>
      </c>
      <c r="U1378" s="14">
        <f t="shared" si="152"/>
        <v>14991.81</v>
      </c>
      <c r="V1378" s="14">
        <f t="shared" si="153"/>
        <v>0</v>
      </c>
      <c r="W1378" s="13" t="str">
        <v>Out of Stock</v>
      </c>
      <c r="X1378" s="13" t="str">
        <v>Yes</v>
      </c>
      <c r="Y1378" s="13">
        <v>1</v>
      </c>
    </row>
    <row r="1379" spans="1:25" x14ac:dyDescent="0.3">
      <c r="A1379" s="31" t="s">
        <v>2762</v>
      </c>
      <c r="B1379" s="31" t="s">
        <v>2763</v>
      </c>
      <c r="C1379" s="31" t="s">
        <v>14</v>
      </c>
      <c r="D1379" s="31" t="s">
        <v>15</v>
      </c>
      <c r="E1379" s="31">
        <v>147</v>
      </c>
      <c r="F1379" s="31">
        <v>99</v>
      </c>
      <c r="G1379" s="31">
        <v>13250.99</v>
      </c>
      <c r="H1379" s="31">
        <v>1947895.53</v>
      </c>
      <c r="I1379" s="32">
        <v>45758</v>
      </c>
      <c r="J1379" s="32">
        <v>45878</v>
      </c>
      <c r="K1379" s="31" t="s">
        <v>54</v>
      </c>
      <c r="L1379" s="33" t="s">
        <v>21</v>
      </c>
      <c r="M1379" s="13" t="str">
        <f>PROPER(TRIM(SUBSTITUTE(B1379,"###"," ")))</f>
        <v>Wish Max</v>
      </c>
      <c r="N1379" s="13" t="str">
        <f>PROPER(TRIM(SUBSTITUTE(C1379,"###"," ")))</f>
        <v>Clothing</v>
      </c>
      <c r="O1379" s="13" t="str">
        <f>PROPER(TRIM(SUBSTITUTE(D1379,"###"," ")))</f>
        <v>Global Traders</v>
      </c>
      <c r="P1379" s="13" t="str">
        <f t="shared" si="147"/>
        <v>Wish Max</v>
      </c>
      <c r="Q1379" s="34" t="str">
        <f t="shared" si="148"/>
        <v>Clothing</v>
      </c>
      <c r="R1379" s="13" t="str">
        <f t="shared" si="149"/>
        <v>Global Traders</v>
      </c>
      <c r="S1379" s="35">
        <f t="shared" si="150"/>
        <v>147</v>
      </c>
      <c r="T1379" s="35">
        <f t="shared" si="151"/>
        <v>99</v>
      </c>
      <c r="U1379" s="14">
        <f t="shared" si="152"/>
        <v>13250.99</v>
      </c>
      <c r="V1379" s="14">
        <f t="shared" si="153"/>
        <v>1947895.53</v>
      </c>
      <c r="W1379" s="13" t="str">
        <v>In Stock</v>
      </c>
      <c r="X1379" s="13" t="str">
        <v>No</v>
      </c>
      <c r="Y1379" s="13">
        <v>0</v>
      </c>
    </row>
    <row r="1380" spans="1:25" x14ac:dyDescent="0.3">
      <c r="A1380" s="31" t="s">
        <v>2765</v>
      </c>
      <c r="B1380" s="31" t="s">
        <v>2298</v>
      </c>
      <c r="C1380" s="31" t="s">
        <v>14</v>
      </c>
      <c r="D1380" s="31" t="s">
        <v>41</v>
      </c>
      <c r="E1380" s="31">
        <v>120</v>
      </c>
      <c r="F1380" s="31">
        <v>64</v>
      </c>
      <c r="G1380" s="31">
        <v>7640.61</v>
      </c>
      <c r="H1380" s="31">
        <v>916873.2</v>
      </c>
      <c r="I1380" s="32">
        <v>45741</v>
      </c>
      <c r="J1380" s="32">
        <v>45885</v>
      </c>
      <c r="K1380" s="31" t="s">
        <v>29</v>
      </c>
      <c r="L1380" s="33" t="s">
        <v>33</v>
      </c>
      <c r="M1380" s="13" t="str">
        <f>PROPER(TRIM(SUBSTITUTE(B1380,"###"," ")))</f>
        <v>Instead Max</v>
      </c>
      <c r="N1380" s="13" t="str">
        <f>PROPER(TRIM(SUBSTITUTE(C1380,"###"," ")))</f>
        <v>Clothing</v>
      </c>
      <c r="O1380" s="13" t="str">
        <f>PROPER(TRIM(SUBSTITUTE(D1380,"###"," ")))</f>
        <v>Quickstock</v>
      </c>
      <c r="P1380" s="13" t="str">
        <f t="shared" si="147"/>
        <v>Instead Max</v>
      </c>
      <c r="Q1380" s="34" t="str">
        <f t="shared" si="148"/>
        <v>Clothing</v>
      </c>
      <c r="R1380" s="13" t="str">
        <f t="shared" si="149"/>
        <v>Quickstock</v>
      </c>
      <c r="S1380" s="35">
        <f t="shared" si="150"/>
        <v>120</v>
      </c>
      <c r="T1380" s="35">
        <f t="shared" si="151"/>
        <v>64</v>
      </c>
      <c r="U1380" s="14">
        <f t="shared" si="152"/>
        <v>7640.61</v>
      </c>
      <c r="V1380" s="14">
        <f t="shared" si="153"/>
        <v>916873.2</v>
      </c>
      <c r="W1380" s="13" t="str">
        <v>In Stock</v>
      </c>
      <c r="X1380" s="13" t="str">
        <v>No</v>
      </c>
      <c r="Y1380" s="13">
        <v>0</v>
      </c>
    </row>
    <row r="1381" spans="1:25" x14ac:dyDescent="0.3">
      <c r="A1381" s="31" t="s">
        <v>2766</v>
      </c>
      <c r="B1381" s="31" t="s">
        <v>76</v>
      </c>
      <c r="C1381" s="31" t="s">
        <v>40</v>
      </c>
      <c r="D1381" s="31" t="s">
        <v>53</v>
      </c>
      <c r="E1381" s="31">
        <v>179</v>
      </c>
      <c r="F1381" s="31">
        <v>87</v>
      </c>
      <c r="G1381" s="31">
        <v>14316.74</v>
      </c>
      <c r="H1381" s="31">
        <v>2562696.46</v>
      </c>
      <c r="I1381" s="32">
        <v>45704</v>
      </c>
      <c r="J1381" s="32">
        <v>45879</v>
      </c>
      <c r="K1381" s="31" t="s">
        <v>57</v>
      </c>
      <c r="L1381" s="33" t="s">
        <v>33</v>
      </c>
      <c r="M1381" s="13" t="str">
        <f>PROPER(TRIM(SUBSTITUTE(B1381,"###"," ")))</f>
        <v>Eat Plus</v>
      </c>
      <c r="N1381" s="13" t="str">
        <f>PROPER(TRIM(SUBSTITUTE(C1381,"###"," ")))</f>
        <v>Electronics</v>
      </c>
      <c r="O1381" s="13" t="str">
        <f>PROPER(TRIM(SUBSTITUTE(D1381,"###"," ")))</f>
        <v>Abc Pvt Ltd</v>
      </c>
      <c r="P1381" s="13" t="str">
        <f t="shared" si="147"/>
        <v>Eat Plus</v>
      </c>
      <c r="Q1381" s="34" t="str">
        <f t="shared" si="148"/>
        <v>Electronics</v>
      </c>
      <c r="R1381" s="13" t="str">
        <f t="shared" si="149"/>
        <v>Abc Pvt Ltd</v>
      </c>
      <c r="S1381" s="35">
        <f t="shared" si="150"/>
        <v>179</v>
      </c>
      <c r="T1381" s="35">
        <f t="shared" si="151"/>
        <v>87</v>
      </c>
      <c r="U1381" s="14">
        <f t="shared" si="152"/>
        <v>14316.74</v>
      </c>
      <c r="V1381" s="14">
        <f t="shared" si="153"/>
        <v>2562696.46</v>
      </c>
      <c r="W1381" s="13" t="str">
        <v>In Stock</v>
      </c>
      <c r="X1381" s="13" t="str">
        <v>No</v>
      </c>
      <c r="Y1381" s="13">
        <v>0</v>
      </c>
    </row>
    <row r="1382" spans="1:25" x14ac:dyDescent="0.3">
      <c r="A1382" s="31" t="s">
        <v>2767</v>
      </c>
      <c r="B1382" s="31" t="s">
        <v>2768</v>
      </c>
      <c r="C1382" s="31" t="s">
        <v>44</v>
      </c>
      <c r="D1382" s="31" t="s">
        <v>24</v>
      </c>
      <c r="E1382" s="31">
        <v>1</v>
      </c>
      <c r="F1382" s="31">
        <v>33</v>
      </c>
      <c r="G1382" s="31">
        <v>16121.76</v>
      </c>
      <c r="H1382" s="31">
        <v>16121.76</v>
      </c>
      <c r="I1382" s="32">
        <v>45813</v>
      </c>
      <c r="J1382" s="32">
        <v>45861</v>
      </c>
      <c r="K1382" s="31" t="s">
        <v>46</v>
      </c>
      <c r="L1382" s="33" t="s">
        <v>30</v>
      </c>
      <c r="M1382" s="13" t="str">
        <f>PROPER(TRIM(SUBSTITUTE(B1382,"###"," ")))</f>
        <v>Determine Max</v>
      </c>
      <c r="N1382" s="13" t="str">
        <f>PROPER(TRIM(SUBSTITUTE(C1382,"###"," ")))</f>
        <v>Groceries</v>
      </c>
      <c r="O1382" s="13" t="str">
        <f>PROPER(TRIM(SUBSTITUTE(D1382,"###"," ")))</f>
        <v>Omni Suppliers</v>
      </c>
      <c r="P1382" s="13" t="str">
        <f t="shared" si="147"/>
        <v>Determine Max</v>
      </c>
      <c r="Q1382" s="34" t="str">
        <f t="shared" si="148"/>
        <v>Groceries</v>
      </c>
      <c r="R1382" s="13" t="str">
        <f t="shared" si="149"/>
        <v>Omni Suppliers</v>
      </c>
      <c r="S1382" s="35">
        <f t="shared" si="150"/>
        <v>1</v>
      </c>
      <c r="T1382" s="35">
        <f t="shared" si="151"/>
        <v>33</v>
      </c>
      <c r="U1382" s="14">
        <f t="shared" si="152"/>
        <v>16121.76</v>
      </c>
      <c r="V1382" s="14">
        <f t="shared" si="153"/>
        <v>16121.76</v>
      </c>
      <c r="W1382" s="13" t="str">
        <v>Low Stock</v>
      </c>
      <c r="X1382" s="13" t="str">
        <v>Yes</v>
      </c>
      <c r="Y1382" s="13">
        <v>1</v>
      </c>
    </row>
    <row r="1383" spans="1:25" x14ac:dyDescent="0.3">
      <c r="A1383" s="31" t="s">
        <v>2769</v>
      </c>
      <c r="B1383" s="31" t="s">
        <v>2770</v>
      </c>
      <c r="C1383" s="31" t="s">
        <v>14</v>
      </c>
      <c r="D1383" s="31" t="s">
        <v>45</v>
      </c>
      <c r="E1383" s="31">
        <v>139</v>
      </c>
      <c r="F1383" s="31">
        <v>63</v>
      </c>
      <c r="G1383" s="31">
        <v>10735.91</v>
      </c>
      <c r="H1383" s="31">
        <v>1492291.49</v>
      </c>
      <c r="I1383" s="32">
        <v>45841</v>
      </c>
      <c r="J1383" s="32">
        <v>45887</v>
      </c>
      <c r="K1383" s="13"/>
      <c r="L1383" s="33" t="s">
        <v>58</v>
      </c>
      <c r="M1383" s="13" t="str">
        <f>PROPER(TRIM(SUBSTITUTE(B1383,"###"," ")))</f>
        <v>Pay Mini</v>
      </c>
      <c r="N1383" s="13" t="str">
        <f>PROPER(TRIM(SUBSTITUTE(C1383,"###"," ")))</f>
        <v>Clothing</v>
      </c>
      <c r="O1383" s="13" t="str">
        <f>PROPER(TRIM(SUBSTITUTE(D1383,"###"," ")))</f>
        <v>Retailmart Inc</v>
      </c>
      <c r="P1383" s="13" t="str">
        <f t="shared" si="147"/>
        <v>Pay Mini</v>
      </c>
      <c r="Q1383" s="34" t="str">
        <f t="shared" si="148"/>
        <v>Clothing</v>
      </c>
      <c r="R1383" s="13" t="str">
        <f t="shared" si="149"/>
        <v>Retailmart Inc</v>
      </c>
      <c r="S1383" s="35">
        <f t="shared" si="150"/>
        <v>139</v>
      </c>
      <c r="T1383" s="35">
        <f t="shared" si="151"/>
        <v>63</v>
      </c>
      <c r="U1383" s="14">
        <f t="shared" si="152"/>
        <v>10735.91</v>
      </c>
      <c r="V1383" s="14">
        <f t="shared" si="153"/>
        <v>1492291.49</v>
      </c>
      <c r="W1383" s="13" t="str">
        <v>In Stock</v>
      </c>
      <c r="X1383" s="13" t="str">
        <v>No</v>
      </c>
      <c r="Y1383" s="13">
        <v>0</v>
      </c>
    </row>
    <row r="1384" spans="1:25" x14ac:dyDescent="0.3">
      <c r="A1384" s="31" t="s">
        <v>2771</v>
      </c>
      <c r="B1384" s="31" t="s">
        <v>657</v>
      </c>
      <c r="C1384" s="31" t="s">
        <v>20</v>
      </c>
      <c r="D1384" s="31" t="s">
        <v>53</v>
      </c>
      <c r="E1384" s="31">
        <v>125</v>
      </c>
      <c r="F1384" s="31">
        <v>45</v>
      </c>
      <c r="G1384" s="31">
        <v>10243.870000000001</v>
      </c>
      <c r="H1384" s="31">
        <v>1280483.75</v>
      </c>
      <c r="I1384" s="32">
        <v>45706</v>
      </c>
      <c r="J1384" s="32">
        <v>45920</v>
      </c>
      <c r="K1384" s="31" t="s">
        <v>25</v>
      </c>
      <c r="L1384" s="33" t="s">
        <v>17</v>
      </c>
      <c r="M1384" s="13" t="str">
        <f>PROPER(TRIM(SUBSTITUTE(B1384,"###"," ")))</f>
        <v>Hot X</v>
      </c>
      <c r="N1384" s="13" t="str">
        <f>PROPER(TRIM(SUBSTITUTE(C1384,"###"," ")))</f>
        <v>Toys</v>
      </c>
      <c r="O1384" s="13" t="str">
        <f>PROPER(TRIM(SUBSTITUTE(D1384,"###"," ")))</f>
        <v>Abc Pvt Ltd</v>
      </c>
      <c r="P1384" s="13" t="str">
        <f t="shared" si="147"/>
        <v>Hot X</v>
      </c>
      <c r="Q1384" s="34" t="str">
        <f t="shared" si="148"/>
        <v>Toys</v>
      </c>
      <c r="R1384" s="13" t="str">
        <f t="shared" si="149"/>
        <v>Abc Pvt Ltd</v>
      </c>
      <c r="S1384" s="35">
        <f t="shared" si="150"/>
        <v>125</v>
      </c>
      <c r="T1384" s="35">
        <f t="shared" si="151"/>
        <v>45</v>
      </c>
      <c r="U1384" s="14">
        <f t="shared" si="152"/>
        <v>10243.870000000001</v>
      </c>
      <c r="V1384" s="14">
        <f t="shared" si="153"/>
        <v>1280483.75</v>
      </c>
      <c r="W1384" s="13" t="str">
        <v>In Stock</v>
      </c>
      <c r="X1384" s="13" t="str">
        <v>No</v>
      </c>
      <c r="Y1384" s="13">
        <v>0</v>
      </c>
    </row>
    <row r="1385" spans="1:25" x14ac:dyDescent="0.3">
      <c r="A1385" s="31" t="s">
        <v>2772</v>
      </c>
      <c r="B1385" s="31" t="s">
        <v>2773</v>
      </c>
      <c r="C1385" s="31" t="s">
        <v>14</v>
      </c>
      <c r="D1385" s="31" t="s">
        <v>15</v>
      </c>
      <c r="E1385" s="31">
        <v>167</v>
      </c>
      <c r="F1385" s="31">
        <v>85</v>
      </c>
      <c r="G1385" s="31">
        <v>490.61</v>
      </c>
      <c r="H1385" s="31">
        <v>81931.87</v>
      </c>
      <c r="I1385" s="32">
        <v>45689</v>
      </c>
      <c r="J1385" s="32">
        <v>45925</v>
      </c>
      <c r="K1385" s="31" t="s">
        <v>57</v>
      </c>
      <c r="L1385" s="33" t="s">
        <v>21</v>
      </c>
      <c r="M1385" s="13" t="str">
        <f>PROPER(TRIM(SUBSTITUTE(B1385,"###"," ")))</f>
        <v>Not Mini</v>
      </c>
      <c r="N1385" s="13" t="str">
        <f>PROPER(TRIM(SUBSTITUTE(C1385,"###"," ")))</f>
        <v>Clothing</v>
      </c>
      <c r="O1385" s="13" t="str">
        <f>PROPER(TRIM(SUBSTITUTE(D1385,"###"," ")))</f>
        <v>Global Traders</v>
      </c>
      <c r="P1385" s="13" t="str">
        <f t="shared" si="147"/>
        <v>Not Mini</v>
      </c>
      <c r="Q1385" s="34" t="str">
        <f t="shared" si="148"/>
        <v>Clothing</v>
      </c>
      <c r="R1385" s="13" t="str">
        <f t="shared" si="149"/>
        <v>Global Traders</v>
      </c>
      <c r="S1385" s="35">
        <f t="shared" si="150"/>
        <v>167</v>
      </c>
      <c r="T1385" s="35">
        <f t="shared" si="151"/>
        <v>85</v>
      </c>
      <c r="U1385" s="14">
        <f t="shared" si="152"/>
        <v>490.61</v>
      </c>
      <c r="V1385" s="14">
        <f t="shared" si="153"/>
        <v>81931.87</v>
      </c>
      <c r="W1385" s="13" t="str">
        <v>In Stock</v>
      </c>
      <c r="X1385" s="13" t="str">
        <v>No</v>
      </c>
      <c r="Y1385" s="13">
        <v>0</v>
      </c>
    </row>
    <row r="1386" spans="1:25" x14ac:dyDescent="0.3">
      <c r="A1386" s="31" t="s">
        <v>2774</v>
      </c>
      <c r="B1386" s="31" t="s">
        <v>2775</v>
      </c>
      <c r="C1386" s="31" t="s">
        <v>14</v>
      </c>
      <c r="D1386" s="13"/>
      <c r="E1386" s="31">
        <v>78</v>
      </c>
      <c r="F1386" s="31">
        <v>96</v>
      </c>
      <c r="G1386" s="31">
        <v>13283.05</v>
      </c>
      <c r="H1386" s="31">
        <v>1036077.9</v>
      </c>
      <c r="I1386" s="32">
        <v>45710</v>
      </c>
      <c r="J1386" s="32">
        <v>45920</v>
      </c>
      <c r="K1386" s="13"/>
      <c r="L1386" s="33" t="s">
        <v>21</v>
      </c>
      <c r="M1386" s="13" t="str">
        <f>PROPER(TRIM(SUBSTITUTE(B1386,"###"," ")))</f>
        <v>Former Plus</v>
      </c>
      <c r="N1386" s="13" t="str">
        <f>PROPER(TRIM(SUBSTITUTE(C1386,"###"," ")))</f>
        <v>Clothing</v>
      </c>
      <c r="O1386" s="13" t="str">
        <f>PROPER(TRIM(SUBSTITUTE(D1386,"###"," ")))</f>
        <v/>
      </c>
      <c r="P1386" s="13" t="str">
        <f t="shared" si="147"/>
        <v>Former Plus</v>
      </c>
      <c r="Q1386" s="34" t="str">
        <f t="shared" si="148"/>
        <v>Clothing</v>
      </c>
      <c r="R1386" s="13" t="str">
        <f t="shared" si="149"/>
        <v>Others</v>
      </c>
      <c r="S1386" s="35">
        <f t="shared" si="150"/>
        <v>78</v>
      </c>
      <c r="T1386" s="35">
        <f t="shared" si="151"/>
        <v>96</v>
      </c>
      <c r="U1386" s="14">
        <f t="shared" si="152"/>
        <v>13283.05</v>
      </c>
      <c r="V1386" s="14">
        <f t="shared" si="153"/>
        <v>1036077.8999999999</v>
      </c>
      <c r="W1386" s="13" t="str">
        <v>Low Stock</v>
      </c>
      <c r="X1386" s="13" t="str">
        <v>Yes</v>
      </c>
      <c r="Y1386" s="13">
        <v>1</v>
      </c>
    </row>
    <row r="1387" spans="1:25" x14ac:dyDescent="0.3">
      <c r="A1387" s="31" t="s">
        <v>2776</v>
      </c>
      <c r="B1387" s="31" t="s">
        <v>2777</v>
      </c>
      <c r="C1387" s="31" t="s">
        <v>40</v>
      </c>
      <c r="D1387" s="31" t="s">
        <v>53</v>
      </c>
      <c r="E1387" s="31">
        <v>123</v>
      </c>
      <c r="F1387" s="31">
        <v>21</v>
      </c>
      <c r="G1387" s="31">
        <v>3105.23</v>
      </c>
      <c r="H1387" s="31">
        <v>381943.29</v>
      </c>
      <c r="I1387" s="32">
        <v>45737</v>
      </c>
      <c r="J1387" s="32">
        <v>45928</v>
      </c>
      <c r="K1387" s="13"/>
      <c r="L1387" s="33" t="s">
        <v>58</v>
      </c>
      <c r="M1387" s="13" t="str">
        <f>PROPER(TRIM(SUBSTITUTE(B1387,"###"," ")))</f>
        <v>Camera Pro</v>
      </c>
      <c r="N1387" s="13" t="str">
        <f>PROPER(TRIM(SUBSTITUTE(C1387,"###"," ")))</f>
        <v>Electronics</v>
      </c>
      <c r="O1387" s="13" t="str">
        <f>PROPER(TRIM(SUBSTITUTE(D1387,"###"," ")))</f>
        <v>Abc Pvt Ltd</v>
      </c>
      <c r="P1387" s="13" t="str">
        <f t="shared" si="147"/>
        <v>Camera Pro</v>
      </c>
      <c r="Q1387" s="34" t="str">
        <f t="shared" si="148"/>
        <v>Electronics</v>
      </c>
      <c r="R1387" s="13" t="str">
        <f t="shared" si="149"/>
        <v>Abc Pvt Ltd</v>
      </c>
      <c r="S1387" s="35">
        <f t="shared" si="150"/>
        <v>123</v>
      </c>
      <c r="T1387" s="35">
        <f t="shared" si="151"/>
        <v>21</v>
      </c>
      <c r="U1387" s="14">
        <f t="shared" si="152"/>
        <v>3105.23</v>
      </c>
      <c r="V1387" s="14">
        <f t="shared" si="153"/>
        <v>381943.29</v>
      </c>
      <c r="W1387" s="13" t="str">
        <v>In Stock</v>
      </c>
      <c r="X1387" s="13" t="str">
        <v>No</v>
      </c>
      <c r="Y1387" s="13">
        <v>0</v>
      </c>
    </row>
    <row r="1388" spans="1:25" x14ac:dyDescent="0.3">
      <c r="A1388" s="31" t="s">
        <v>2778</v>
      </c>
      <c r="B1388" s="31" t="s">
        <v>2779</v>
      </c>
      <c r="C1388" s="31" t="s">
        <v>20</v>
      </c>
      <c r="D1388" s="31" t="s">
        <v>53</v>
      </c>
      <c r="E1388" s="31">
        <v>45</v>
      </c>
      <c r="F1388" s="31">
        <v>22</v>
      </c>
      <c r="G1388" s="31">
        <v>9872.6299999999992</v>
      </c>
      <c r="H1388" s="31">
        <v>444268.35</v>
      </c>
      <c r="I1388" s="32">
        <v>45728</v>
      </c>
      <c r="J1388" s="32">
        <v>45918</v>
      </c>
      <c r="K1388" s="31" t="s">
        <v>46</v>
      </c>
      <c r="L1388" s="33" t="s">
        <v>33</v>
      </c>
      <c r="M1388" s="13" t="str">
        <f>PROPER(TRIM(SUBSTITUTE(B1388,"###"," ")))</f>
        <v>Especially X</v>
      </c>
      <c r="N1388" s="13" t="str">
        <f>PROPER(TRIM(SUBSTITUTE(C1388,"###"," ")))</f>
        <v>Toys</v>
      </c>
      <c r="O1388" s="13" t="str">
        <f>PROPER(TRIM(SUBSTITUTE(D1388,"###"," ")))</f>
        <v>Abc Pvt Ltd</v>
      </c>
      <c r="P1388" s="13" t="str">
        <f t="shared" si="147"/>
        <v>Especially X</v>
      </c>
      <c r="Q1388" s="34" t="str">
        <f t="shared" si="148"/>
        <v>Toys</v>
      </c>
      <c r="R1388" s="13" t="str">
        <f t="shared" si="149"/>
        <v>Abc Pvt Ltd</v>
      </c>
      <c r="S1388" s="35">
        <f t="shared" si="150"/>
        <v>45</v>
      </c>
      <c r="T1388" s="35">
        <f t="shared" si="151"/>
        <v>22</v>
      </c>
      <c r="U1388" s="14">
        <f t="shared" si="152"/>
        <v>9872.6299999999992</v>
      </c>
      <c r="V1388" s="14">
        <f t="shared" si="153"/>
        <v>444268.35</v>
      </c>
      <c r="W1388" s="13" t="str">
        <v>In Stock</v>
      </c>
      <c r="X1388" s="13" t="str">
        <v>No</v>
      </c>
      <c r="Y1388" s="13">
        <v>0</v>
      </c>
    </row>
    <row r="1389" spans="1:25" x14ac:dyDescent="0.3">
      <c r="A1389" s="31" t="s">
        <v>2780</v>
      </c>
      <c r="B1389" s="31" t="s">
        <v>2781</v>
      </c>
      <c r="C1389" s="31" t="s">
        <v>20</v>
      </c>
      <c r="D1389" s="31" t="s">
        <v>24</v>
      </c>
      <c r="E1389" s="31">
        <v>99</v>
      </c>
      <c r="F1389" s="31">
        <v>97</v>
      </c>
      <c r="G1389" s="31">
        <v>11492.59</v>
      </c>
      <c r="H1389" s="31">
        <v>1137766.4099999999</v>
      </c>
      <c r="I1389" s="32">
        <v>45789</v>
      </c>
      <c r="J1389" s="32">
        <v>45931</v>
      </c>
      <c r="K1389" s="31" t="s">
        <v>57</v>
      </c>
      <c r="L1389" s="33" t="s">
        <v>30</v>
      </c>
      <c r="M1389" s="13" t="str">
        <f>PROPER(TRIM(SUBSTITUTE(B1389,"###"," ")))</f>
        <v>Throw Mini</v>
      </c>
      <c r="N1389" s="13" t="str">
        <f>PROPER(TRIM(SUBSTITUTE(C1389,"###"," ")))</f>
        <v>Toys</v>
      </c>
      <c r="O1389" s="13" t="str">
        <f>PROPER(TRIM(SUBSTITUTE(D1389,"###"," ")))</f>
        <v>Omni Suppliers</v>
      </c>
      <c r="P1389" s="13" t="str">
        <f t="shared" si="147"/>
        <v>Throw Mini</v>
      </c>
      <c r="Q1389" s="34" t="str">
        <f t="shared" si="148"/>
        <v>Toys</v>
      </c>
      <c r="R1389" s="13" t="str">
        <f t="shared" si="149"/>
        <v>Omni Suppliers</v>
      </c>
      <c r="S1389" s="35">
        <f t="shared" si="150"/>
        <v>99</v>
      </c>
      <c r="T1389" s="35">
        <f t="shared" si="151"/>
        <v>97</v>
      </c>
      <c r="U1389" s="14">
        <f t="shared" si="152"/>
        <v>11492.59</v>
      </c>
      <c r="V1389" s="14">
        <f t="shared" si="153"/>
        <v>1137766.4099999999</v>
      </c>
      <c r="W1389" s="13" t="str">
        <v>In Stock</v>
      </c>
      <c r="X1389" s="13" t="str">
        <v>No</v>
      </c>
      <c r="Y1389" s="13">
        <v>0</v>
      </c>
    </row>
    <row r="1390" spans="1:25" x14ac:dyDescent="0.3">
      <c r="A1390" s="31" t="s">
        <v>2783</v>
      </c>
      <c r="B1390" s="31" t="s">
        <v>2784</v>
      </c>
      <c r="C1390" s="31" t="s">
        <v>20</v>
      </c>
      <c r="D1390" s="31" t="s">
        <v>45</v>
      </c>
      <c r="E1390" s="31">
        <v>17</v>
      </c>
      <c r="F1390" s="31">
        <v>31</v>
      </c>
      <c r="G1390" s="31">
        <v>16850.03</v>
      </c>
      <c r="H1390" s="31">
        <v>286450.51</v>
      </c>
      <c r="I1390" s="32">
        <v>45675</v>
      </c>
      <c r="J1390" s="32">
        <v>45890</v>
      </c>
      <c r="K1390" s="31" t="s">
        <v>46</v>
      </c>
      <c r="L1390" s="33" t="s">
        <v>58</v>
      </c>
      <c r="M1390" s="13" t="str">
        <f>PROPER(TRIM(SUBSTITUTE(B1390,"###"," ")))</f>
        <v>Network Mini</v>
      </c>
      <c r="N1390" s="13" t="str">
        <f>PROPER(TRIM(SUBSTITUTE(C1390,"###"," ")))</f>
        <v>Toys</v>
      </c>
      <c r="O1390" s="13" t="str">
        <f>PROPER(TRIM(SUBSTITUTE(D1390,"###"," ")))</f>
        <v>Retailmart Inc</v>
      </c>
      <c r="P1390" s="13" t="str">
        <f t="shared" si="147"/>
        <v>Network Mini</v>
      </c>
      <c r="Q1390" s="34" t="str">
        <f t="shared" si="148"/>
        <v>Toys</v>
      </c>
      <c r="R1390" s="13" t="str">
        <f t="shared" si="149"/>
        <v>Retailmart Inc</v>
      </c>
      <c r="S1390" s="35">
        <f t="shared" si="150"/>
        <v>17</v>
      </c>
      <c r="T1390" s="35">
        <f t="shared" si="151"/>
        <v>31</v>
      </c>
      <c r="U1390" s="14">
        <f t="shared" si="152"/>
        <v>16850.03</v>
      </c>
      <c r="V1390" s="14">
        <f t="shared" si="153"/>
        <v>286450.51</v>
      </c>
      <c r="W1390" s="13" t="str">
        <v>Low Stock</v>
      </c>
      <c r="X1390" s="13" t="str">
        <v>Yes</v>
      </c>
      <c r="Y1390" s="13">
        <v>1</v>
      </c>
    </row>
    <row r="1391" spans="1:25" x14ac:dyDescent="0.3">
      <c r="A1391" s="31" t="s">
        <v>2785</v>
      </c>
      <c r="B1391" s="31" t="s">
        <v>2312</v>
      </c>
      <c r="C1391" s="31" t="s">
        <v>44</v>
      </c>
      <c r="D1391" s="31" t="s">
        <v>41</v>
      </c>
      <c r="E1391" s="31">
        <v>116</v>
      </c>
      <c r="F1391" s="31">
        <v>70</v>
      </c>
      <c r="G1391" s="31">
        <v>3875.14</v>
      </c>
      <c r="H1391" s="31">
        <v>449516.24</v>
      </c>
      <c r="I1391" s="32">
        <v>45849</v>
      </c>
      <c r="J1391" s="32">
        <v>45900</v>
      </c>
      <c r="K1391" s="13"/>
      <c r="L1391" s="33" t="s">
        <v>33</v>
      </c>
      <c r="M1391" s="13" t="str">
        <f>PROPER(TRIM(SUBSTITUTE(B1391,"###"," ")))</f>
        <v>And Lite</v>
      </c>
      <c r="N1391" s="13" t="str">
        <f>PROPER(TRIM(SUBSTITUTE(C1391,"###"," ")))</f>
        <v>Groceries</v>
      </c>
      <c r="O1391" s="13" t="str">
        <f>PROPER(TRIM(SUBSTITUTE(D1391,"###"," ")))</f>
        <v>Quickstock</v>
      </c>
      <c r="P1391" s="13" t="str">
        <f t="shared" si="147"/>
        <v>And Lite</v>
      </c>
      <c r="Q1391" s="34" t="str">
        <f t="shared" si="148"/>
        <v>Groceries</v>
      </c>
      <c r="R1391" s="13" t="str">
        <f t="shared" si="149"/>
        <v>Quickstock</v>
      </c>
      <c r="S1391" s="35">
        <f t="shared" si="150"/>
        <v>116</v>
      </c>
      <c r="T1391" s="35">
        <f t="shared" si="151"/>
        <v>70</v>
      </c>
      <c r="U1391" s="14">
        <f t="shared" si="152"/>
        <v>3875.14</v>
      </c>
      <c r="V1391" s="14">
        <f t="shared" si="153"/>
        <v>449516.24</v>
      </c>
      <c r="W1391" s="13" t="str">
        <v>In Stock</v>
      </c>
      <c r="X1391" s="13" t="str">
        <v>No</v>
      </c>
      <c r="Y1391" s="13">
        <v>0</v>
      </c>
    </row>
    <row r="1392" spans="1:25" x14ac:dyDescent="0.3">
      <c r="A1392" s="31" t="s">
        <v>2786</v>
      </c>
      <c r="B1392" s="31" t="s">
        <v>2787</v>
      </c>
      <c r="C1392" s="31" t="s">
        <v>14</v>
      </c>
      <c r="D1392" s="31" t="s">
        <v>24</v>
      </c>
      <c r="E1392" s="31">
        <v>47</v>
      </c>
      <c r="F1392" s="31">
        <v>38</v>
      </c>
      <c r="G1392" s="31">
        <v>6833.09</v>
      </c>
      <c r="H1392" s="31">
        <v>321155.23</v>
      </c>
      <c r="I1392" s="32">
        <v>45710</v>
      </c>
      <c r="J1392" s="32">
        <v>45886</v>
      </c>
      <c r="K1392" s="31" t="s">
        <v>29</v>
      </c>
      <c r="L1392" s="33" t="s">
        <v>30</v>
      </c>
      <c r="M1392" s="13" t="str">
        <f>PROPER(TRIM(SUBSTITUTE(B1392,"###"," ")))</f>
        <v>The Lite</v>
      </c>
      <c r="N1392" s="13" t="str">
        <f>PROPER(TRIM(SUBSTITUTE(C1392,"###"," ")))</f>
        <v>Clothing</v>
      </c>
      <c r="O1392" s="13" t="str">
        <f>PROPER(TRIM(SUBSTITUTE(D1392,"###"," ")))</f>
        <v>Omni Suppliers</v>
      </c>
      <c r="P1392" s="13" t="str">
        <f t="shared" si="147"/>
        <v>The Lite</v>
      </c>
      <c r="Q1392" s="34" t="str">
        <f t="shared" si="148"/>
        <v>Clothing</v>
      </c>
      <c r="R1392" s="13" t="str">
        <f t="shared" si="149"/>
        <v>Omni Suppliers</v>
      </c>
      <c r="S1392" s="35">
        <f t="shared" si="150"/>
        <v>47</v>
      </c>
      <c r="T1392" s="35">
        <f t="shared" si="151"/>
        <v>38</v>
      </c>
      <c r="U1392" s="14">
        <f t="shared" si="152"/>
        <v>6833.09</v>
      </c>
      <c r="V1392" s="14">
        <f t="shared" si="153"/>
        <v>321155.23</v>
      </c>
      <c r="W1392" s="13" t="str">
        <v>In Stock</v>
      </c>
      <c r="X1392" s="13" t="str">
        <v>No</v>
      </c>
      <c r="Y1392" s="13">
        <v>0</v>
      </c>
    </row>
    <row r="1393" spans="1:25" x14ac:dyDescent="0.3">
      <c r="A1393" s="31" t="s">
        <v>2788</v>
      </c>
      <c r="B1393" s="31" t="s">
        <v>2789</v>
      </c>
      <c r="C1393" s="31" t="s">
        <v>14</v>
      </c>
      <c r="D1393" s="31" t="s">
        <v>45</v>
      </c>
      <c r="E1393" s="31">
        <v>52</v>
      </c>
      <c r="F1393" s="13"/>
      <c r="G1393" s="31">
        <v>7154.06</v>
      </c>
      <c r="H1393" s="31">
        <v>372011.12</v>
      </c>
      <c r="I1393" s="32">
        <v>45816</v>
      </c>
      <c r="J1393" s="32">
        <v>45928</v>
      </c>
      <c r="K1393" s="31" t="s">
        <v>16</v>
      </c>
      <c r="L1393" s="33" t="s">
        <v>58</v>
      </c>
      <c r="M1393" s="13" t="str">
        <f>PROPER(TRIM(SUBSTITUTE(B1393,"###"," ")))</f>
        <v>Religious Lite</v>
      </c>
      <c r="N1393" s="13" t="str">
        <f>PROPER(TRIM(SUBSTITUTE(C1393,"###"," ")))</f>
        <v>Clothing</v>
      </c>
      <c r="O1393" s="13" t="str">
        <f>PROPER(TRIM(SUBSTITUTE(D1393,"###"," ")))</f>
        <v>Retailmart Inc</v>
      </c>
      <c r="P1393" s="13" t="str">
        <f t="shared" si="147"/>
        <v>Religious Lite</v>
      </c>
      <c r="Q1393" s="34" t="str">
        <f t="shared" si="148"/>
        <v>Clothing</v>
      </c>
      <c r="R1393" s="13" t="str">
        <f t="shared" si="149"/>
        <v>Retailmart Inc</v>
      </c>
      <c r="S1393" s="35">
        <f t="shared" si="150"/>
        <v>52</v>
      </c>
      <c r="T1393" s="35">
        <f t="shared" si="151"/>
        <v>0</v>
      </c>
      <c r="U1393" s="14">
        <f t="shared" si="152"/>
        <v>7154.06</v>
      </c>
      <c r="V1393" s="14">
        <f t="shared" si="153"/>
        <v>372011.12</v>
      </c>
      <c r="W1393" s="13" t="str">
        <v>In Stock</v>
      </c>
      <c r="X1393" s="13" t="str">
        <v>No</v>
      </c>
      <c r="Y1393" s="13">
        <v>0</v>
      </c>
    </row>
    <row r="1394" spans="1:25" x14ac:dyDescent="0.3">
      <c r="A1394" s="31" t="s">
        <v>2790</v>
      </c>
      <c r="B1394" s="31" t="s">
        <v>1136</v>
      </c>
      <c r="C1394" s="31" t="s">
        <v>14</v>
      </c>
      <c r="D1394" s="31" t="s">
        <v>45</v>
      </c>
      <c r="E1394" s="31">
        <v>142</v>
      </c>
      <c r="F1394" s="31">
        <v>83</v>
      </c>
      <c r="G1394" s="31">
        <v>16562.12</v>
      </c>
      <c r="H1394" s="31">
        <v>2351821.04</v>
      </c>
      <c r="I1394" s="32">
        <v>45804</v>
      </c>
      <c r="J1394" s="32">
        <v>45857</v>
      </c>
      <c r="K1394" s="31" t="s">
        <v>16</v>
      </c>
      <c r="L1394" s="33" t="s">
        <v>30</v>
      </c>
      <c r="M1394" s="13" t="str">
        <f>PROPER(TRIM(SUBSTITUTE(B1394,"###"," ")))</f>
        <v>Popular X</v>
      </c>
      <c r="N1394" s="13" t="str">
        <f>PROPER(TRIM(SUBSTITUTE(C1394,"###"," ")))</f>
        <v>Clothing</v>
      </c>
      <c r="O1394" s="13" t="str">
        <f>PROPER(TRIM(SUBSTITUTE(D1394,"###"," ")))</f>
        <v>Retailmart Inc</v>
      </c>
      <c r="P1394" s="13" t="str">
        <f t="shared" si="147"/>
        <v>Popular X</v>
      </c>
      <c r="Q1394" s="34" t="str">
        <f t="shared" si="148"/>
        <v>Clothing</v>
      </c>
      <c r="R1394" s="13" t="str">
        <f t="shared" si="149"/>
        <v>Retailmart Inc</v>
      </c>
      <c r="S1394" s="35">
        <f t="shared" si="150"/>
        <v>142</v>
      </c>
      <c r="T1394" s="35">
        <f t="shared" si="151"/>
        <v>83</v>
      </c>
      <c r="U1394" s="14">
        <f t="shared" si="152"/>
        <v>16562.12</v>
      </c>
      <c r="V1394" s="14">
        <f t="shared" si="153"/>
        <v>2351821.04</v>
      </c>
      <c r="W1394" s="13" t="str">
        <v>In Stock</v>
      </c>
      <c r="X1394" s="13" t="str">
        <v>No</v>
      </c>
      <c r="Y1394" s="13">
        <v>0</v>
      </c>
    </row>
    <row r="1395" spans="1:25" x14ac:dyDescent="0.3">
      <c r="A1395" s="31" t="s">
        <v>2792</v>
      </c>
      <c r="B1395" s="31" t="s">
        <v>2793</v>
      </c>
      <c r="C1395" s="31" t="s">
        <v>40</v>
      </c>
      <c r="D1395" s="31" t="s">
        <v>24</v>
      </c>
      <c r="E1395" s="31">
        <v>16</v>
      </c>
      <c r="F1395" s="31">
        <v>45</v>
      </c>
      <c r="G1395" s="31">
        <v>877.87</v>
      </c>
      <c r="H1395" s="31">
        <v>14045.92</v>
      </c>
      <c r="I1395" s="32">
        <v>45680</v>
      </c>
      <c r="J1395" s="32">
        <v>45883</v>
      </c>
      <c r="K1395" s="31" t="s">
        <v>29</v>
      </c>
      <c r="L1395" s="33" t="s">
        <v>17</v>
      </c>
      <c r="M1395" s="13" t="str">
        <f>PROPER(TRIM(SUBSTITUTE(B1395,"###"," ")))</f>
        <v>Pretty Mini</v>
      </c>
      <c r="N1395" s="13" t="str">
        <f>PROPER(TRIM(SUBSTITUTE(C1395,"###"," ")))</f>
        <v>Electronics</v>
      </c>
      <c r="O1395" s="13" t="str">
        <f>PROPER(TRIM(SUBSTITUTE(D1395,"###"," ")))</f>
        <v>Omni Suppliers</v>
      </c>
      <c r="P1395" s="13" t="str">
        <f t="shared" si="147"/>
        <v>Pretty Mini</v>
      </c>
      <c r="Q1395" s="34" t="str">
        <f t="shared" si="148"/>
        <v>Electronics</v>
      </c>
      <c r="R1395" s="13" t="str">
        <f t="shared" si="149"/>
        <v>Omni Suppliers</v>
      </c>
      <c r="S1395" s="35">
        <f t="shared" si="150"/>
        <v>16</v>
      </c>
      <c r="T1395" s="35">
        <f t="shared" si="151"/>
        <v>45</v>
      </c>
      <c r="U1395" s="14">
        <f t="shared" si="152"/>
        <v>877.87</v>
      </c>
      <c r="V1395" s="14">
        <f t="shared" si="153"/>
        <v>14045.92</v>
      </c>
      <c r="W1395" s="13" t="str">
        <v>Low Stock</v>
      </c>
      <c r="X1395" s="13" t="str">
        <v>Yes</v>
      </c>
      <c r="Y1395" s="13">
        <v>1</v>
      </c>
    </row>
    <row r="1396" spans="1:25" x14ac:dyDescent="0.3">
      <c r="A1396" s="31" t="s">
        <v>2794</v>
      </c>
      <c r="B1396" s="31" t="s">
        <v>2795</v>
      </c>
      <c r="C1396" s="31" t="s">
        <v>28</v>
      </c>
      <c r="D1396" s="31" t="s">
        <v>45</v>
      </c>
      <c r="E1396" s="31">
        <v>120</v>
      </c>
      <c r="F1396" s="31">
        <v>30</v>
      </c>
      <c r="G1396" s="31">
        <v>14101.49</v>
      </c>
      <c r="H1396" s="31">
        <v>1692178.8</v>
      </c>
      <c r="I1396" s="32">
        <v>45769</v>
      </c>
      <c r="J1396" s="32">
        <v>45861</v>
      </c>
      <c r="K1396" s="31" t="s">
        <v>46</v>
      </c>
      <c r="L1396" s="33" t="s">
        <v>58</v>
      </c>
      <c r="M1396" s="13" t="str">
        <f>PROPER(TRIM(SUBSTITUTE(B1396,"###"," ")))</f>
        <v>This Pro</v>
      </c>
      <c r="N1396" s="13" t="str">
        <f>PROPER(TRIM(SUBSTITUTE(C1396,"###"," ")))</f>
        <v>Furniture</v>
      </c>
      <c r="O1396" s="13" t="str">
        <f>PROPER(TRIM(SUBSTITUTE(D1396,"###"," ")))</f>
        <v>Retailmart Inc</v>
      </c>
      <c r="P1396" s="13" t="str">
        <f t="shared" si="147"/>
        <v>This Pro</v>
      </c>
      <c r="Q1396" s="34" t="str">
        <f t="shared" si="148"/>
        <v>Furniture</v>
      </c>
      <c r="R1396" s="13" t="str">
        <f t="shared" si="149"/>
        <v>Retailmart Inc</v>
      </c>
      <c r="S1396" s="35">
        <f t="shared" si="150"/>
        <v>120</v>
      </c>
      <c r="T1396" s="35">
        <f t="shared" si="151"/>
        <v>30</v>
      </c>
      <c r="U1396" s="14">
        <f t="shared" si="152"/>
        <v>14101.49</v>
      </c>
      <c r="V1396" s="14">
        <f t="shared" si="153"/>
        <v>1692178.8</v>
      </c>
      <c r="W1396" s="13" t="str">
        <v>In Stock</v>
      </c>
      <c r="X1396" s="13" t="str">
        <v>No</v>
      </c>
      <c r="Y1396" s="13">
        <v>0</v>
      </c>
    </row>
    <row r="1397" spans="1:25" x14ac:dyDescent="0.3">
      <c r="A1397" s="31" t="s">
        <v>2796</v>
      </c>
      <c r="B1397" s="31" t="s">
        <v>2797</v>
      </c>
      <c r="C1397" s="31" t="s">
        <v>40</v>
      </c>
      <c r="D1397" s="31" t="s">
        <v>24</v>
      </c>
      <c r="E1397" s="31">
        <v>124</v>
      </c>
      <c r="F1397" s="31">
        <v>54</v>
      </c>
      <c r="G1397" s="31">
        <v>6160.04</v>
      </c>
      <c r="H1397" s="31">
        <v>763844.96</v>
      </c>
      <c r="I1397" s="32">
        <v>45803</v>
      </c>
      <c r="J1397" s="32">
        <v>45902</v>
      </c>
      <c r="K1397" s="31" t="s">
        <v>54</v>
      </c>
      <c r="L1397" s="33" t="s">
        <v>58</v>
      </c>
      <c r="M1397" s="13" t="str">
        <f>PROPER(TRIM(SUBSTITUTE(B1397,"###"," ")))</f>
        <v>Also Mini</v>
      </c>
      <c r="N1397" s="13" t="str">
        <f>PROPER(TRIM(SUBSTITUTE(C1397,"###"," ")))</f>
        <v>Electronics</v>
      </c>
      <c r="O1397" s="13" t="str">
        <f>PROPER(TRIM(SUBSTITUTE(D1397,"###"," ")))</f>
        <v>Omni Suppliers</v>
      </c>
      <c r="P1397" s="13" t="str">
        <f t="shared" si="147"/>
        <v>Also Mini</v>
      </c>
      <c r="Q1397" s="34" t="str">
        <f t="shared" si="148"/>
        <v>Electronics</v>
      </c>
      <c r="R1397" s="13" t="str">
        <f t="shared" si="149"/>
        <v>Omni Suppliers</v>
      </c>
      <c r="S1397" s="35">
        <f t="shared" si="150"/>
        <v>124</v>
      </c>
      <c r="T1397" s="35">
        <f t="shared" si="151"/>
        <v>54</v>
      </c>
      <c r="U1397" s="14">
        <f t="shared" si="152"/>
        <v>6160.04</v>
      </c>
      <c r="V1397" s="14">
        <f t="shared" si="153"/>
        <v>763844.96</v>
      </c>
      <c r="W1397" s="13" t="str">
        <v>In Stock</v>
      </c>
      <c r="X1397" s="13" t="str">
        <v>No</v>
      </c>
      <c r="Y1397" s="13">
        <v>0</v>
      </c>
    </row>
    <row r="1398" spans="1:25" x14ac:dyDescent="0.3">
      <c r="A1398" s="31" t="s">
        <v>2798</v>
      </c>
      <c r="B1398" s="31" t="s">
        <v>2799</v>
      </c>
      <c r="C1398" s="31" t="s">
        <v>28</v>
      </c>
      <c r="D1398" s="31" t="s">
        <v>53</v>
      </c>
      <c r="E1398" s="31">
        <v>13</v>
      </c>
      <c r="F1398" s="31">
        <v>29</v>
      </c>
      <c r="G1398" s="31">
        <v>18606.8</v>
      </c>
      <c r="H1398" s="31">
        <v>241888.4</v>
      </c>
      <c r="I1398" s="32">
        <v>45763</v>
      </c>
      <c r="J1398" s="32">
        <v>45878</v>
      </c>
      <c r="K1398" s="31" t="s">
        <v>57</v>
      </c>
      <c r="L1398" s="33" t="s">
        <v>17</v>
      </c>
      <c r="M1398" s="13" t="str">
        <f>PROPER(TRIM(SUBSTITUTE(B1398,"###"," ")))</f>
        <v>Though X</v>
      </c>
      <c r="N1398" s="13" t="str">
        <f>PROPER(TRIM(SUBSTITUTE(C1398,"###"," ")))</f>
        <v>Furniture</v>
      </c>
      <c r="O1398" s="13" t="str">
        <f>PROPER(TRIM(SUBSTITUTE(D1398,"###"," ")))</f>
        <v>Abc Pvt Ltd</v>
      </c>
      <c r="P1398" s="13" t="str">
        <f t="shared" si="147"/>
        <v>Though X</v>
      </c>
      <c r="Q1398" s="34" t="str">
        <f t="shared" si="148"/>
        <v>Furniture</v>
      </c>
      <c r="R1398" s="13" t="str">
        <f t="shared" si="149"/>
        <v>Abc Pvt Ltd</v>
      </c>
      <c r="S1398" s="35">
        <f t="shared" si="150"/>
        <v>13</v>
      </c>
      <c r="T1398" s="35">
        <f t="shared" si="151"/>
        <v>29</v>
      </c>
      <c r="U1398" s="14">
        <f t="shared" si="152"/>
        <v>18606.8</v>
      </c>
      <c r="V1398" s="14">
        <f t="shared" si="153"/>
        <v>241888.4</v>
      </c>
      <c r="W1398" s="13" t="str">
        <v>Low Stock</v>
      </c>
      <c r="X1398" s="13" t="str">
        <v>Yes</v>
      </c>
      <c r="Y1398" s="13">
        <v>1</v>
      </c>
    </row>
    <row r="1399" spans="1:25" x14ac:dyDescent="0.3">
      <c r="A1399" s="31" t="s">
        <v>2800</v>
      </c>
      <c r="B1399" s="31" t="s">
        <v>2801</v>
      </c>
      <c r="C1399" s="31" t="s">
        <v>40</v>
      </c>
      <c r="D1399" s="31" t="s">
        <v>41</v>
      </c>
      <c r="E1399" s="31">
        <v>118</v>
      </c>
      <c r="F1399" s="31">
        <v>53</v>
      </c>
      <c r="G1399" s="31">
        <v>1103.8900000000001</v>
      </c>
      <c r="H1399" s="31">
        <v>130259.02</v>
      </c>
      <c r="I1399" s="32">
        <v>45674</v>
      </c>
      <c r="J1399" s="32">
        <v>45903</v>
      </c>
      <c r="K1399" s="13"/>
      <c r="L1399" s="33" t="s">
        <v>33</v>
      </c>
      <c r="M1399" s="13" t="str">
        <f>PROPER(TRIM(SUBSTITUTE(B1399,"###"," ")))</f>
        <v>Wall Lite</v>
      </c>
      <c r="N1399" s="13" t="str">
        <f>PROPER(TRIM(SUBSTITUTE(C1399,"###"," ")))</f>
        <v>Electronics</v>
      </c>
      <c r="O1399" s="13" t="str">
        <f>PROPER(TRIM(SUBSTITUTE(D1399,"###"," ")))</f>
        <v>Quickstock</v>
      </c>
      <c r="P1399" s="13" t="str">
        <f t="shared" si="147"/>
        <v>Wall Lite</v>
      </c>
      <c r="Q1399" s="34" t="str">
        <f t="shared" si="148"/>
        <v>Electronics</v>
      </c>
      <c r="R1399" s="13" t="str">
        <f t="shared" si="149"/>
        <v>Quickstock</v>
      </c>
      <c r="S1399" s="35">
        <f t="shared" si="150"/>
        <v>118</v>
      </c>
      <c r="T1399" s="35">
        <f t="shared" si="151"/>
        <v>53</v>
      </c>
      <c r="U1399" s="14">
        <f t="shared" si="152"/>
        <v>1103.8900000000001</v>
      </c>
      <c r="V1399" s="14">
        <f t="shared" si="153"/>
        <v>130259.02000000002</v>
      </c>
      <c r="W1399" s="13" t="str">
        <v>In Stock</v>
      </c>
      <c r="X1399" s="13" t="str">
        <v>No</v>
      </c>
      <c r="Y1399" s="13">
        <v>0</v>
      </c>
    </row>
    <row r="1400" spans="1:25" x14ac:dyDescent="0.3">
      <c r="A1400" s="31" t="s">
        <v>2802</v>
      </c>
      <c r="B1400" s="31" t="s">
        <v>2803</v>
      </c>
      <c r="C1400" s="31" t="s">
        <v>28</v>
      </c>
      <c r="D1400" s="31" t="s">
        <v>53</v>
      </c>
      <c r="E1400" s="31">
        <v>144</v>
      </c>
      <c r="F1400" s="31">
        <v>86</v>
      </c>
      <c r="G1400" s="31">
        <v>6090.36</v>
      </c>
      <c r="H1400" s="31">
        <v>877011.84</v>
      </c>
      <c r="I1400" s="32">
        <v>45698</v>
      </c>
      <c r="J1400" s="32">
        <v>45937</v>
      </c>
      <c r="K1400" s="31" t="s">
        <v>16</v>
      </c>
      <c r="L1400" s="33" t="s">
        <v>33</v>
      </c>
      <c r="M1400" s="13" t="str">
        <f>PROPER(TRIM(SUBSTITUTE(B1400,"###"," ")))</f>
        <v>After Max</v>
      </c>
      <c r="N1400" s="13" t="str">
        <f>PROPER(TRIM(SUBSTITUTE(C1400,"###"," ")))</f>
        <v>Furniture</v>
      </c>
      <c r="O1400" s="13" t="str">
        <f>PROPER(TRIM(SUBSTITUTE(D1400,"###"," ")))</f>
        <v>Abc Pvt Ltd</v>
      </c>
      <c r="P1400" s="13" t="str">
        <f t="shared" si="147"/>
        <v>After Max</v>
      </c>
      <c r="Q1400" s="34" t="str">
        <f t="shared" si="148"/>
        <v>Furniture</v>
      </c>
      <c r="R1400" s="13" t="str">
        <f t="shared" si="149"/>
        <v>Abc Pvt Ltd</v>
      </c>
      <c r="S1400" s="35">
        <f t="shared" si="150"/>
        <v>144</v>
      </c>
      <c r="T1400" s="35">
        <f t="shared" si="151"/>
        <v>86</v>
      </c>
      <c r="U1400" s="14">
        <f t="shared" si="152"/>
        <v>6090.36</v>
      </c>
      <c r="V1400" s="14">
        <f t="shared" si="153"/>
        <v>877011.84</v>
      </c>
      <c r="W1400" s="13" t="str">
        <v>In Stock</v>
      </c>
      <c r="X1400" s="13" t="str">
        <v>No</v>
      </c>
      <c r="Y1400" s="13">
        <v>0</v>
      </c>
    </row>
    <row r="1401" spans="1:25" x14ac:dyDescent="0.3">
      <c r="A1401" s="31" t="s">
        <v>2804</v>
      </c>
      <c r="B1401" s="31" t="s">
        <v>2805</v>
      </c>
      <c r="C1401" s="31" t="s">
        <v>40</v>
      </c>
      <c r="D1401" s="31" t="s">
        <v>15</v>
      </c>
      <c r="E1401" s="31">
        <v>0</v>
      </c>
      <c r="F1401" s="31">
        <v>31</v>
      </c>
      <c r="G1401" s="31">
        <v>1193.3399999999999</v>
      </c>
      <c r="H1401" s="31">
        <v>0</v>
      </c>
      <c r="I1401" s="32">
        <v>45740</v>
      </c>
      <c r="J1401" s="32">
        <v>45942</v>
      </c>
      <c r="K1401" s="31" t="s">
        <v>25</v>
      </c>
      <c r="L1401" s="33" t="s">
        <v>58</v>
      </c>
      <c r="M1401" s="13" t="str">
        <f>PROPER(TRIM(SUBSTITUTE(B1401,"###"," ")))</f>
        <v>After Mini</v>
      </c>
      <c r="N1401" s="13" t="str">
        <f>PROPER(TRIM(SUBSTITUTE(C1401,"###"," ")))</f>
        <v>Electronics</v>
      </c>
      <c r="O1401" s="13" t="str">
        <f>PROPER(TRIM(SUBSTITUTE(D1401,"###"," ")))</f>
        <v>Global Traders</v>
      </c>
      <c r="P1401" s="13" t="str">
        <f t="shared" si="147"/>
        <v>After Mini</v>
      </c>
      <c r="Q1401" s="34" t="str">
        <f t="shared" si="148"/>
        <v>Electronics</v>
      </c>
      <c r="R1401" s="13" t="str">
        <f t="shared" si="149"/>
        <v>Global Traders</v>
      </c>
      <c r="S1401" s="35">
        <f t="shared" si="150"/>
        <v>0</v>
      </c>
      <c r="T1401" s="35">
        <f t="shared" si="151"/>
        <v>31</v>
      </c>
      <c r="U1401" s="14">
        <f t="shared" si="152"/>
        <v>1193.3399999999999</v>
      </c>
      <c r="V1401" s="14">
        <f t="shared" si="153"/>
        <v>0</v>
      </c>
      <c r="W1401" s="13" t="str">
        <v>Out of Stock</v>
      </c>
      <c r="X1401" s="13" t="str">
        <v>Yes</v>
      </c>
      <c r="Y1401" s="13">
        <v>1</v>
      </c>
    </row>
    <row r="1402" spans="1:25" x14ac:dyDescent="0.3">
      <c r="A1402" s="31" t="s">
        <v>2806</v>
      </c>
      <c r="B1402" s="31" t="s">
        <v>2807</v>
      </c>
      <c r="C1402" s="31" t="s">
        <v>28</v>
      </c>
      <c r="D1402" s="31" t="s">
        <v>53</v>
      </c>
      <c r="E1402" s="31">
        <v>120</v>
      </c>
      <c r="F1402" s="31">
        <v>23</v>
      </c>
      <c r="G1402" s="31">
        <v>11674.59</v>
      </c>
      <c r="H1402" s="31">
        <v>1400950.8</v>
      </c>
      <c r="I1402" s="32">
        <v>45732</v>
      </c>
      <c r="J1402" s="32">
        <v>45873</v>
      </c>
      <c r="K1402" s="31" t="s">
        <v>25</v>
      </c>
      <c r="L1402" s="33" t="s">
        <v>58</v>
      </c>
      <c r="M1402" s="13" t="str">
        <f>PROPER(TRIM(SUBSTITUTE(B1402,"###"," ")))</f>
        <v>Occur Plus</v>
      </c>
      <c r="N1402" s="13" t="str">
        <f>PROPER(TRIM(SUBSTITUTE(C1402,"###"," ")))</f>
        <v>Furniture</v>
      </c>
      <c r="O1402" s="13" t="str">
        <f>PROPER(TRIM(SUBSTITUTE(D1402,"###"," ")))</f>
        <v>Abc Pvt Ltd</v>
      </c>
      <c r="P1402" s="13" t="str">
        <f t="shared" si="147"/>
        <v>Occur Plus</v>
      </c>
      <c r="Q1402" s="34" t="str">
        <f t="shared" si="148"/>
        <v>Furniture</v>
      </c>
      <c r="R1402" s="13" t="str">
        <f t="shared" si="149"/>
        <v>Abc Pvt Ltd</v>
      </c>
      <c r="S1402" s="35">
        <f t="shared" si="150"/>
        <v>120</v>
      </c>
      <c r="T1402" s="35">
        <f t="shared" si="151"/>
        <v>23</v>
      </c>
      <c r="U1402" s="14">
        <f t="shared" si="152"/>
        <v>11674.59</v>
      </c>
      <c r="V1402" s="14">
        <f t="shared" si="153"/>
        <v>1400950.8</v>
      </c>
      <c r="W1402" s="13" t="str">
        <v>In Stock</v>
      </c>
      <c r="X1402" s="13" t="str">
        <v>No</v>
      </c>
      <c r="Y1402" s="13">
        <v>0</v>
      </c>
    </row>
    <row r="1403" spans="1:25" x14ac:dyDescent="0.3">
      <c r="A1403" s="31" t="s">
        <v>2808</v>
      </c>
      <c r="B1403" s="31" t="s">
        <v>2809</v>
      </c>
      <c r="C1403" s="31" t="s">
        <v>40</v>
      </c>
      <c r="D1403" s="31" t="s">
        <v>15</v>
      </c>
      <c r="E1403" s="31">
        <v>5</v>
      </c>
      <c r="F1403" s="31">
        <v>27</v>
      </c>
      <c r="G1403" s="31">
        <v>6601.29</v>
      </c>
      <c r="H1403" s="31">
        <v>33006.449999999997</v>
      </c>
      <c r="I1403" s="32">
        <v>45702</v>
      </c>
      <c r="J1403" s="32">
        <v>45897</v>
      </c>
      <c r="K1403" s="31" t="s">
        <v>54</v>
      </c>
      <c r="L1403" s="33" t="s">
        <v>33</v>
      </c>
      <c r="M1403" s="13" t="str">
        <f>PROPER(TRIM(SUBSTITUTE(B1403,"###"," ")))</f>
        <v>Choose X</v>
      </c>
      <c r="N1403" s="13" t="str">
        <f>PROPER(TRIM(SUBSTITUTE(C1403,"###"," ")))</f>
        <v>Electronics</v>
      </c>
      <c r="O1403" s="13" t="str">
        <f>PROPER(TRIM(SUBSTITUTE(D1403,"###"," ")))</f>
        <v>Global Traders</v>
      </c>
      <c r="P1403" s="13" t="str">
        <f t="shared" si="147"/>
        <v>Choose X</v>
      </c>
      <c r="Q1403" s="34" t="str">
        <f t="shared" si="148"/>
        <v>Electronics</v>
      </c>
      <c r="R1403" s="13" t="str">
        <f t="shared" si="149"/>
        <v>Global Traders</v>
      </c>
      <c r="S1403" s="35">
        <f t="shared" si="150"/>
        <v>5</v>
      </c>
      <c r="T1403" s="35">
        <f t="shared" si="151"/>
        <v>27</v>
      </c>
      <c r="U1403" s="14">
        <f t="shared" si="152"/>
        <v>6601.29</v>
      </c>
      <c r="V1403" s="14">
        <f t="shared" si="153"/>
        <v>33006.449999999997</v>
      </c>
      <c r="W1403" s="13" t="str">
        <v>Low Stock</v>
      </c>
      <c r="X1403" s="13" t="str">
        <v>Yes</v>
      </c>
      <c r="Y1403" s="13">
        <v>1</v>
      </c>
    </row>
    <row r="1404" spans="1:25" x14ac:dyDescent="0.3">
      <c r="A1404" s="31" t="s">
        <v>2810</v>
      </c>
      <c r="B1404" s="31" t="s">
        <v>2811</v>
      </c>
      <c r="C1404" s="31" t="s">
        <v>44</v>
      </c>
      <c r="D1404" s="31" t="s">
        <v>24</v>
      </c>
      <c r="E1404" s="31">
        <v>184</v>
      </c>
      <c r="F1404" s="31">
        <v>31</v>
      </c>
      <c r="G1404" s="31">
        <v>9821.23</v>
      </c>
      <c r="H1404" s="31">
        <v>1807106.32</v>
      </c>
      <c r="I1404" s="32">
        <v>45739</v>
      </c>
      <c r="J1404" s="32">
        <v>45934</v>
      </c>
      <c r="K1404" s="31" t="s">
        <v>29</v>
      </c>
      <c r="L1404" s="33" t="s">
        <v>30</v>
      </c>
      <c r="M1404" s="13" t="str">
        <f>PROPER(TRIM(SUBSTITUTE(B1404,"###"," ")))</f>
        <v>Cut Plus</v>
      </c>
      <c r="N1404" s="13" t="str">
        <f>PROPER(TRIM(SUBSTITUTE(C1404,"###"," ")))</f>
        <v>Groceries</v>
      </c>
      <c r="O1404" s="13" t="str">
        <f>PROPER(TRIM(SUBSTITUTE(D1404,"###"," ")))</f>
        <v>Omni Suppliers</v>
      </c>
      <c r="P1404" s="13" t="str">
        <f t="shared" si="147"/>
        <v>Cut Plus</v>
      </c>
      <c r="Q1404" s="34" t="str">
        <f t="shared" si="148"/>
        <v>Groceries</v>
      </c>
      <c r="R1404" s="13" t="str">
        <f t="shared" si="149"/>
        <v>Omni Suppliers</v>
      </c>
      <c r="S1404" s="35">
        <f t="shared" si="150"/>
        <v>184</v>
      </c>
      <c r="T1404" s="35">
        <f t="shared" si="151"/>
        <v>31</v>
      </c>
      <c r="U1404" s="14">
        <f t="shared" si="152"/>
        <v>9821.23</v>
      </c>
      <c r="V1404" s="14">
        <f t="shared" si="153"/>
        <v>1807106.3199999998</v>
      </c>
      <c r="W1404" s="13" t="str">
        <v>In Stock</v>
      </c>
      <c r="X1404" s="13" t="str">
        <v>No</v>
      </c>
      <c r="Y1404" s="13">
        <v>0</v>
      </c>
    </row>
    <row r="1405" spans="1:25" x14ac:dyDescent="0.3">
      <c r="A1405" s="31" t="s">
        <v>2812</v>
      </c>
      <c r="B1405" s="31" t="s">
        <v>2813</v>
      </c>
      <c r="C1405" s="31" t="s">
        <v>40</v>
      </c>
      <c r="D1405" s="31" t="s">
        <v>41</v>
      </c>
      <c r="E1405" s="31">
        <v>35</v>
      </c>
      <c r="F1405" s="31">
        <v>95</v>
      </c>
      <c r="G1405" s="31">
        <v>10158.379999999999</v>
      </c>
      <c r="H1405" s="31">
        <v>355543.3</v>
      </c>
      <c r="I1405" s="32">
        <v>45818</v>
      </c>
      <c r="J1405" s="32">
        <v>45880</v>
      </c>
      <c r="K1405" s="31" t="s">
        <v>25</v>
      </c>
      <c r="L1405" s="33" t="s">
        <v>30</v>
      </c>
      <c r="M1405" s="13" t="str">
        <f>PROPER(TRIM(SUBSTITUTE(B1405,"###"," ")))</f>
        <v>Other Pro</v>
      </c>
      <c r="N1405" s="13" t="str">
        <f>PROPER(TRIM(SUBSTITUTE(C1405,"###"," ")))</f>
        <v>Electronics</v>
      </c>
      <c r="O1405" s="13" t="str">
        <f>PROPER(TRIM(SUBSTITUTE(D1405,"###"," ")))</f>
        <v>Quickstock</v>
      </c>
      <c r="P1405" s="13" t="str">
        <f t="shared" si="147"/>
        <v>Other Pro</v>
      </c>
      <c r="Q1405" s="34" t="str">
        <f t="shared" si="148"/>
        <v>Electronics</v>
      </c>
      <c r="R1405" s="13" t="str">
        <f t="shared" si="149"/>
        <v>Quickstock</v>
      </c>
      <c r="S1405" s="35">
        <f t="shared" si="150"/>
        <v>35</v>
      </c>
      <c r="T1405" s="35">
        <f t="shared" si="151"/>
        <v>95</v>
      </c>
      <c r="U1405" s="14">
        <f t="shared" si="152"/>
        <v>10158.379999999999</v>
      </c>
      <c r="V1405" s="14">
        <f t="shared" si="153"/>
        <v>355543.3</v>
      </c>
      <c r="W1405" s="13" t="str">
        <v>Low Stock</v>
      </c>
      <c r="X1405" s="13" t="str">
        <v>Yes</v>
      </c>
      <c r="Y1405" s="13">
        <v>1</v>
      </c>
    </row>
    <row r="1406" spans="1:25" x14ac:dyDescent="0.3">
      <c r="A1406" s="31" t="s">
        <v>2814</v>
      </c>
      <c r="B1406" s="31" t="s">
        <v>2815</v>
      </c>
      <c r="C1406" s="31" t="s">
        <v>28</v>
      </c>
      <c r="D1406" s="31" t="s">
        <v>45</v>
      </c>
      <c r="E1406" s="13"/>
      <c r="F1406" s="31">
        <v>40</v>
      </c>
      <c r="G1406" s="31">
        <v>2780.06</v>
      </c>
      <c r="H1406" s="13"/>
      <c r="I1406" s="32">
        <v>45846</v>
      </c>
      <c r="J1406" s="32">
        <v>45893</v>
      </c>
      <c r="K1406" s="31" t="s">
        <v>46</v>
      </c>
      <c r="L1406" s="33" t="s">
        <v>30</v>
      </c>
      <c r="M1406" s="13" t="str">
        <f>PROPER(TRIM(SUBSTITUTE(B1406,"###"," ")))</f>
        <v>Few X</v>
      </c>
      <c r="N1406" s="13" t="str">
        <f>PROPER(TRIM(SUBSTITUTE(C1406,"###"," ")))</f>
        <v>Furniture</v>
      </c>
      <c r="O1406" s="13" t="str">
        <f>PROPER(TRIM(SUBSTITUTE(D1406,"###"," ")))</f>
        <v>Retailmart Inc</v>
      </c>
      <c r="P1406" s="13" t="str">
        <f t="shared" si="147"/>
        <v>Few X</v>
      </c>
      <c r="Q1406" s="34" t="str">
        <f t="shared" si="148"/>
        <v>Furniture</v>
      </c>
      <c r="R1406" s="13" t="str">
        <f t="shared" si="149"/>
        <v>Retailmart Inc</v>
      </c>
      <c r="S1406" s="35">
        <f t="shared" si="150"/>
        <v>0</v>
      </c>
      <c r="T1406" s="35">
        <f t="shared" si="151"/>
        <v>40</v>
      </c>
      <c r="U1406" s="14">
        <f t="shared" si="152"/>
        <v>2780.06</v>
      </c>
      <c r="V1406" s="14">
        <f t="shared" si="153"/>
        <v>0</v>
      </c>
      <c r="W1406" s="13" t="str">
        <v>Out of Stock</v>
      </c>
      <c r="X1406" s="13" t="str">
        <v>Yes</v>
      </c>
      <c r="Y1406" s="13">
        <v>1</v>
      </c>
    </row>
    <row r="1407" spans="1:25" x14ac:dyDescent="0.3">
      <c r="A1407" s="31" t="s">
        <v>2816</v>
      </c>
      <c r="B1407" s="31" t="s">
        <v>2817</v>
      </c>
      <c r="C1407" s="31" t="s">
        <v>20</v>
      </c>
      <c r="D1407" s="31" t="s">
        <v>53</v>
      </c>
      <c r="E1407" s="13"/>
      <c r="F1407" s="31">
        <v>39</v>
      </c>
      <c r="G1407" s="31">
        <v>18456.77</v>
      </c>
      <c r="H1407" s="13"/>
      <c r="I1407" s="32">
        <v>45768</v>
      </c>
      <c r="J1407" s="32">
        <v>45868</v>
      </c>
      <c r="K1407" s="31" t="s">
        <v>25</v>
      </c>
      <c r="L1407" s="33" t="s">
        <v>17</v>
      </c>
      <c r="M1407" s="13" t="str">
        <f>PROPER(TRIM(SUBSTITUTE(B1407,"###"," ")))</f>
        <v>Such Max</v>
      </c>
      <c r="N1407" s="13" t="str">
        <f>PROPER(TRIM(SUBSTITUTE(C1407,"###"," ")))</f>
        <v>Toys</v>
      </c>
      <c r="O1407" s="13" t="str">
        <f>PROPER(TRIM(SUBSTITUTE(D1407,"###"," ")))</f>
        <v>Abc Pvt Ltd</v>
      </c>
      <c r="P1407" s="13" t="str">
        <f t="shared" si="147"/>
        <v>Such Max</v>
      </c>
      <c r="Q1407" s="34" t="str">
        <f t="shared" si="148"/>
        <v>Toys</v>
      </c>
      <c r="R1407" s="13" t="str">
        <f t="shared" si="149"/>
        <v>Abc Pvt Ltd</v>
      </c>
      <c r="S1407" s="35">
        <f t="shared" si="150"/>
        <v>0</v>
      </c>
      <c r="T1407" s="35">
        <f t="shared" si="151"/>
        <v>39</v>
      </c>
      <c r="U1407" s="14">
        <f t="shared" si="152"/>
        <v>18456.77</v>
      </c>
      <c r="V1407" s="14">
        <f t="shared" si="153"/>
        <v>0</v>
      </c>
      <c r="W1407" s="13" t="str">
        <v>Out of Stock</v>
      </c>
      <c r="X1407" s="13" t="str">
        <v>Yes</v>
      </c>
      <c r="Y1407" s="13">
        <v>1</v>
      </c>
    </row>
    <row r="1408" spans="1:25" x14ac:dyDescent="0.3">
      <c r="A1408" s="31" t="s">
        <v>2818</v>
      </c>
      <c r="B1408" s="31" t="s">
        <v>2819</v>
      </c>
      <c r="C1408" s="31" t="s">
        <v>20</v>
      </c>
      <c r="D1408" s="31" t="s">
        <v>15</v>
      </c>
      <c r="E1408" s="31">
        <v>188</v>
      </c>
      <c r="F1408" s="13"/>
      <c r="G1408" s="31">
        <v>6354.14</v>
      </c>
      <c r="H1408" s="31">
        <v>1194578.32</v>
      </c>
      <c r="I1408" s="32">
        <v>45790</v>
      </c>
      <c r="J1408" s="32">
        <v>45872</v>
      </c>
      <c r="K1408" s="31" t="s">
        <v>29</v>
      </c>
      <c r="L1408" s="33" t="s">
        <v>33</v>
      </c>
      <c r="M1408" s="13" t="str">
        <f>PROPER(TRIM(SUBSTITUTE(B1408,"###"," ")))</f>
        <v>Report Pro</v>
      </c>
      <c r="N1408" s="13" t="str">
        <f>PROPER(TRIM(SUBSTITUTE(C1408,"###"," ")))</f>
        <v>Toys</v>
      </c>
      <c r="O1408" s="13" t="str">
        <f>PROPER(TRIM(SUBSTITUTE(D1408,"###"," ")))</f>
        <v>Global Traders</v>
      </c>
      <c r="P1408" s="13" t="str">
        <f t="shared" si="147"/>
        <v>Report Pro</v>
      </c>
      <c r="Q1408" s="34" t="str">
        <f t="shared" si="148"/>
        <v>Toys</v>
      </c>
      <c r="R1408" s="13" t="str">
        <f t="shared" si="149"/>
        <v>Global Traders</v>
      </c>
      <c r="S1408" s="35">
        <f t="shared" si="150"/>
        <v>188</v>
      </c>
      <c r="T1408" s="35">
        <f t="shared" si="151"/>
        <v>0</v>
      </c>
      <c r="U1408" s="14">
        <f t="shared" si="152"/>
        <v>6354.14</v>
      </c>
      <c r="V1408" s="14">
        <f t="shared" si="153"/>
        <v>1194578.32</v>
      </c>
      <c r="W1408" s="13" t="str">
        <v>In Stock</v>
      </c>
      <c r="X1408" s="13" t="str">
        <v>No</v>
      </c>
      <c r="Y1408" s="13">
        <v>0</v>
      </c>
    </row>
    <row r="1409" spans="1:25" x14ac:dyDescent="0.3">
      <c r="A1409" s="31" t="s">
        <v>2820</v>
      </c>
      <c r="B1409" s="31" t="s">
        <v>2821</v>
      </c>
      <c r="C1409" s="31" t="s">
        <v>44</v>
      </c>
      <c r="D1409" s="13"/>
      <c r="E1409" s="31">
        <v>118</v>
      </c>
      <c r="F1409" s="31">
        <v>81</v>
      </c>
      <c r="G1409" s="31">
        <v>289.45999999999998</v>
      </c>
      <c r="H1409" s="31">
        <v>34156.28</v>
      </c>
      <c r="I1409" s="32">
        <v>45712</v>
      </c>
      <c r="J1409" s="32">
        <v>45900</v>
      </c>
      <c r="K1409" s="31" t="s">
        <v>46</v>
      </c>
      <c r="L1409" s="33" t="s">
        <v>30</v>
      </c>
      <c r="M1409" s="13" t="str">
        <f>PROPER(TRIM(SUBSTITUTE(B1409,"###"," ")))</f>
        <v>Section Lite</v>
      </c>
      <c r="N1409" s="13" t="str">
        <f>PROPER(TRIM(SUBSTITUTE(C1409,"###"," ")))</f>
        <v>Groceries</v>
      </c>
      <c r="O1409" s="13" t="str">
        <f>PROPER(TRIM(SUBSTITUTE(D1409,"###"," ")))</f>
        <v/>
      </c>
      <c r="P1409" s="13" t="str">
        <f t="shared" si="147"/>
        <v>Section Lite</v>
      </c>
      <c r="Q1409" s="34" t="str">
        <f t="shared" si="148"/>
        <v>Groceries</v>
      </c>
      <c r="R1409" s="13" t="str">
        <f t="shared" si="149"/>
        <v>Others</v>
      </c>
      <c r="S1409" s="35">
        <f t="shared" si="150"/>
        <v>118</v>
      </c>
      <c r="T1409" s="35">
        <f t="shared" si="151"/>
        <v>81</v>
      </c>
      <c r="U1409" s="14">
        <f t="shared" si="152"/>
        <v>289.45999999999998</v>
      </c>
      <c r="V1409" s="14">
        <f t="shared" si="153"/>
        <v>34156.28</v>
      </c>
      <c r="W1409" s="13" t="str">
        <v>In Stock</v>
      </c>
      <c r="X1409" s="13" t="str">
        <v>No</v>
      </c>
      <c r="Y1409" s="13">
        <v>0</v>
      </c>
    </row>
    <row r="1410" spans="1:25" x14ac:dyDescent="0.3">
      <c r="A1410" s="31" t="s">
        <v>2822</v>
      </c>
      <c r="B1410" s="31" t="s">
        <v>2823</v>
      </c>
      <c r="C1410" s="31" t="s">
        <v>20</v>
      </c>
      <c r="D1410" s="31" t="s">
        <v>53</v>
      </c>
      <c r="E1410" s="31">
        <v>50</v>
      </c>
      <c r="F1410" s="31">
        <v>57</v>
      </c>
      <c r="G1410" s="31">
        <v>9726.11</v>
      </c>
      <c r="H1410" s="31">
        <v>486305.5</v>
      </c>
      <c r="I1410" s="32">
        <v>45804</v>
      </c>
      <c r="J1410" s="32">
        <v>45877</v>
      </c>
      <c r="K1410" s="31" t="s">
        <v>16</v>
      </c>
      <c r="L1410" s="33" t="s">
        <v>30</v>
      </c>
      <c r="M1410" s="13" t="str">
        <f>PROPER(TRIM(SUBSTITUTE(B1410,"###"," ")))</f>
        <v>Property X</v>
      </c>
      <c r="N1410" s="13" t="str">
        <f>PROPER(TRIM(SUBSTITUTE(C1410,"###"," ")))</f>
        <v>Toys</v>
      </c>
      <c r="O1410" s="13" t="str">
        <f>PROPER(TRIM(SUBSTITUTE(D1410,"###"," ")))</f>
        <v>Abc Pvt Ltd</v>
      </c>
      <c r="P1410" s="13" t="str">
        <f t="shared" si="147"/>
        <v>Property X</v>
      </c>
      <c r="Q1410" s="34" t="str">
        <f t="shared" si="148"/>
        <v>Toys</v>
      </c>
      <c r="R1410" s="13" t="str">
        <f t="shared" si="149"/>
        <v>Abc Pvt Ltd</v>
      </c>
      <c r="S1410" s="35">
        <f t="shared" si="150"/>
        <v>50</v>
      </c>
      <c r="T1410" s="35">
        <f t="shared" si="151"/>
        <v>57</v>
      </c>
      <c r="U1410" s="14">
        <f t="shared" si="152"/>
        <v>9726.11</v>
      </c>
      <c r="V1410" s="14">
        <f t="shared" si="153"/>
        <v>486305.5</v>
      </c>
      <c r="W1410" s="13" t="str">
        <v>Low Stock</v>
      </c>
      <c r="X1410" s="13" t="str">
        <v>Yes</v>
      </c>
      <c r="Y1410" s="13">
        <v>1</v>
      </c>
    </row>
    <row r="1411" spans="1:25" x14ac:dyDescent="0.3">
      <c r="A1411" s="31" t="s">
        <v>2824</v>
      </c>
      <c r="B1411" s="31" t="s">
        <v>2825</v>
      </c>
      <c r="C1411" s="31" t="s">
        <v>20</v>
      </c>
      <c r="D1411" s="31" t="s">
        <v>53</v>
      </c>
      <c r="E1411" s="31">
        <v>69</v>
      </c>
      <c r="F1411" s="31">
        <v>76</v>
      </c>
      <c r="G1411" s="31">
        <v>4770.37</v>
      </c>
      <c r="H1411" s="31">
        <v>329155.53000000003</v>
      </c>
      <c r="I1411" s="32">
        <v>45723</v>
      </c>
      <c r="J1411" s="32">
        <v>45898</v>
      </c>
      <c r="K1411" s="31" t="s">
        <v>25</v>
      </c>
      <c r="L1411" s="33" t="s">
        <v>58</v>
      </c>
      <c r="M1411" s="13" t="str">
        <f>PROPER(TRIM(SUBSTITUTE(B1411,"###"," ")))</f>
        <v>Major X</v>
      </c>
      <c r="N1411" s="13" t="str">
        <f>PROPER(TRIM(SUBSTITUTE(C1411,"###"," ")))</f>
        <v>Toys</v>
      </c>
      <c r="O1411" s="13" t="str">
        <f>PROPER(TRIM(SUBSTITUTE(D1411,"###"," ")))</f>
        <v>Abc Pvt Ltd</v>
      </c>
      <c r="P1411" s="13" t="str">
        <f t="shared" ref="P1411:P1474" si="154">IF(M1411="","Unknown",M1411)</f>
        <v>Major X</v>
      </c>
      <c r="Q1411" s="34" t="str">
        <f t="shared" ref="Q1411:Q1474" si="155">IF(N1411="","Unknown",N1411)</f>
        <v>Toys</v>
      </c>
      <c r="R1411" s="13" t="str">
        <f t="shared" ref="R1411:R1474" si="156">IF(O1411="","Others",O1411)</f>
        <v>Abc Pvt Ltd</v>
      </c>
      <c r="S1411" s="35">
        <f t="shared" ref="S1411:S1474" si="157">VALUE(E1411)</f>
        <v>69</v>
      </c>
      <c r="T1411" s="35">
        <f t="shared" ref="T1411:T1474" si="158">VALUE(F1411)</f>
        <v>76</v>
      </c>
      <c r="U1411" s="14">
        <f t="shared" ref="U1411:U1474" si="159">VALUE(G1411)</f>
        <v>4770.37</v>
      </c>
      <c r="V1411" s="14">
        <f t="shared" ref="V1411:V1474" si="160">E1411*G1411</f>
        <v>329155.52999999997</v>
      </c>
      <c r="W1411" s="13" t="str">
        <v>Low Stock</v>
      </c>
      <c r="X1411" s="13" t="str">
        <v>Yes</v>
      </c>
      <c r="Y1411" s="13">
        <v>1</v>
      </c>
    </row>
    <row r="1412" spans="1:25" x14ac:dyDescent="0.3">
      <c r="A1412" s="31" t="s">
        <v>2826</v>
      </c>
      <c r="B1412" s="31" t="s">
        <v>2827</v>
      </c>
      <c r="C1412" s="31" t="s">
        <v>20</v>
      </c>
      <c r="D1412" s="31" t="s">
        <v>41</v>
      </c>
      <c r="E1412" s="31">
        <v>32</v>
      </c>
      <c r="F1412" s="31">
        <v>78</v>
      </c>
      <c r="G1412" s="31">
        <v>15670.85</v>
      </c>
      <c r="H1412" s="31">
        <v>501467.2</v>
      </c>
      <c r="I1412" s="32">
        <v>45812</v>
      </c>
      <c r="J1412" s="32">
        <v>45877</v>
      </c>
      <c r="K1412" s="31" t="s">
        <v>57</v>
      </c>
      <c r="L1412" s="33" t="s">
        <v>33</v>
      </c>
      <c r="M1412" s="13" t="str">
        <f>PROPER(TRIM(SUBSTITUTE(B1412,"###"," ")))</f>
        <v>Rate Lite</v>
      </c>
      <c r="N1412" s="13" t="str">
        <f>PROPER(TRIM(SUBSTITUTE(C1412,"###"," ")))</f>
        <v>Toys</v>
      </c>
      <c r="O1412" s="13" t="str">
        <f>PROPER(TRIM(SUBSTITUTE(D1412,"###"," ")))</f>
        <v>Quickstock</v>
      </c>
      <c r="P1412" s="13" t="str">
        <f t="shared" si="154"/>
        <v>Rate Lite</v>
      </c>
      <c r="Q1412" s="34" t="str">
        <f t="shared" si="155"/>
        <v>Toys</v>
      </c>
      <c r="R1412" s="13" t="str">
        <f t="shared" si="156"/>
        <v>Quickstock</v>
      </c>
      <c r="S1412" s="35">
        <f t="shared" si="157"/>
        <v>32</v>
      </c>
      <c r="T1412" s="35">
        <f t="shared" si="158"/>
        <v>78</v>
      </c>
      <c r="U1412" s="14">
        <f t="shared" si="159"/>
        <v>15670.85</v>
      </c>
      <c r="V1412" s="14">
        <f t="shared" si="160"/>
        <v>501467.2</v>
      </c>
      <c r="W1412" s="13" t="str">
        <v>Low Stock</v>
      </c>
      <c r="X1412" s="13" t="str">
        <v>Yes</v>
      </c>
      <c r="Y1412" s="13">
        <v>1</v>
      </c>
    </row>
    <row r="1413" spans="1:25" x14ac:dyDescent="0.3">
      <c r="A1413" s="31" t="s">
        <v>2828</v>
      </c>
      <c r="B1413" s="31" t="s">
        <v>2829</v>
      </c>
      <c r="C1413" s="31" t="s">
        <v>28</v>
      </c>
      <c r="D1413" s="13"/>
      <c r="E1413" s="31">
        <v>56</v>
      </c>
      <c r="F1413" s="13"/>
      <c r="G1413" s="31">
        <v>4834.41</v>
      </c>
      <c r="H1413" s="31">
        <v>270726.96000000002</v>
      </c>
      <c r="I1413" s="32">
        <v>45831</v>
      </c>
      <c r="J1413" s="32">
        <v>45872</v>
      </c>
      <c r="K1413" s="31" t="s">
        <v>54</v>
      </c>
      <c r="L1413" s="33" t="s">
        <v>30</v>
      </c>
      <c r="M1413" s="13" t="str">
        <f>PROPER(TRIM(SUBSTITUTE(B1413,"###"," ")))</f>
        <v>Air Plus</v>
      </c>
      <c r="N1413" s="13" t="str">
        <f>PROPER(TRIM(SUBSTITUTE(C1413,"###"," ")))</f>
        <v>Furniture</v>
      </c>
      <c r="O1413" s="13" t="str">
        <f>PROPER(TRIM(SUBSTITUTE(D1413,"###"," ")))</f>
        <v/>
      </c>
      <c r="P1413" s="13" t="str">
        <f t="shared" si="154"/>
        <v>Air Plus</v>
      </c>
      <c r="Q1413" s="34" t="str">
        <f t="shared" si="155"/>
        <v>Furniture</v>
      </c>
      <c r="R1413" s="13" t="str">
        <f t="shared" si="156"/>
        <v>Others</v>
      </c>
      <c r="S1413" s="35">
        <f t="shared" si="157"/>
        <v>56</v>
      </c>
      <c r="T1413" s="35">
        <f t="shared" si="158"/>
        <v>0</v>
      </c>
      <c r="U1413" s="14">
        <f t="shared" si="159"/>
        <v>4834.41</v>
      </c>
      <c r="V1413" s="14">
        <f t="shared" si="160"/>
        <v>270726.95999999996</v>
      </c>
      <c r="W1413" s="13" t="str">
        <v>In Stock</v>
      </c>
      <c r="X1413" s="13" t="str">
        <v>No</v>
      </c>
      <c r="Y1413" s="13">
        <v>0</v>
      </c>
    </row>
    <row r="1414" spans="1:25" x14ac:dyDescent="0.3">
      <c r="A1414" s="31" t="s">
        <v>2830</v>
      </c>
      <c r="B1414" s="31" t="s">
        <v>2831</v>
      </c>
      <c r="C1414" s="31" t="s">
        <v>28</v>
      </c>
      <c r="D1414" s="31" t="s">
        <v>41</v>
      </c>
      <c r="E1414" s="31">
        <v>73</v>
      </c>
      <c r="F1414" s="31">
        <v>71</v>
      </c>
      <c r="G1414" s="31">
        <v>7590.98</v>
      </c>
      <c r="H1414" s="31">
        <v>554141.53999999992</v>
      </c>
      <c r="I1414" s="32">
        <v>45793</v>
      </c>
      <c r="J1414" s="32">
        <v>45869</v>
      </c>
      <c r="K1414" s="31" t="s">
        <v>29</v>
      </c>
      <c r="L1414" s="33" t="s">
        <v>30</v>
      </c>
      <c r="M1414" s="13" t="str">
        <f>PROPER(TRIM(SUBSTITUTE(B1414,"###"," ")))</f>
        <v>Hit Lite</v>
      </c>
      <c r="N1414" s="13" t="str">
        <f>PROPER(TRIM(SUBSTITUTE(C1414,"###"," ")))</f>
        <v>Furniture</v>
      </c>
      <c r="O1414" s="13" t="str">
        <f>PROPER(TRIM(SUBSTITUTE(D1414,"###"," ")))</f>
        <v>Quickstock</v>
      </c>
      <c r="P1414" s="13" t="str">
        <f t="shared" si="154"/>
        <v>Hit Lite</v>
      </c>
      <c r="Q1414" s="34" t="str">
        <f t="shared" si="155"/>
        <v>Furniture</v>
      </c>
      <c r="R1414" s="13" t="str">
        <f t="shared" si="156"/>
        <v>Quickstock</v>
      </c>
      <c r="S1414" s="35">
        <f t="shared" si="157"/>
        <v>73</v>
      </c>
      <c r="T1414" s="35">
        <f t="shared" si="158"/>
        <v>71</v>
      </c>
      <c r="U1414" s="14">
        <f t="shared" si="159"/>
        <v>7590.98</v>
      </c>
      <c r="V1414" s="14">
        <f t="shared" si="160"/>
        <v>554141.53999999992</v>
      </c>
      <c r="W1414" s="13" t="str">
        <v>In Stock</v>
      </c>
      <c r="X1414" s="13" t="str">
        <v>No</v>
      </c>
      <c r="Y1414" s="13">
        <v>0</v>
      </c>
    </row>
    <row r="1415" spans="1:25" x14ac:dyDescent="0.3">
      <c r="A1415" s="31" t="s">
        <v>2832</v>
      </c>
      <c r="B1415" s="31" t="s">
        <v>2833</v>
      </c>
      <c r="C1415" s="31" t="s">
        <v>20</v>
      </c>
      <c r="D1415" s="31" t="s">
        <v>15</v>
      </c>
      <c r="E1415" s="31">
        <v>74</v>
      </c>
      <c r="F1415" s="31">
        <v>42</v>
      </c>
      <c r="G1415" s="31">
        <v>777.4</v>
      </c>
      <c r="H1415" s="31">
        <v>57527.6</v>
      </c>
      <c r="I1415" s="32">
        <v>45709</v>
      </c>
      <c r="J1415" s="32">
        <v>45856</v>
      </c>
      <c r="K1415" s="31" t="s">
        <v>25</v>
      </c>
      <c r="L1415" s="33" t="s">
        <v>17</v>
      </c>
      <c r="M1415" s="13" t="str">
        <f>PROPER(TRIM(SUBSTITUTE(B1415,"###"," ")))</f>
        <v>Share X</v>
      </c>
      <c r="N1415" s="13" t="str">
        <f>PROPER(TRIM(SUBSTITUTE(C1415,"###"," ")))</f>
        <v>Toys</v>
      </c>
      <c r="O1415" s="13" t="str">
        <f>PROPER(TRIM(SUBSTITUTE(D1415,"###"," ")))</f>
        <v>Global Traders</v>
      </c>
      <c r="P1415" s="13" t="str">
        <f t="shared" si="154"/>
        <v>Share X</v>
      </c>
      <c r="Q1415" s="34" t="str">
        <f t="shared" si="155"/>
        <v>Toys</v>
      </c>
      <c r="R1415" s="13" t="str">
        <f t="shared" si="156"/>
        <v>Global Traders</v>
      </c>
      <c r="S1415" s="35">
        <f t="shared" si="157"/>
        <v>74</v>
      </c>
      <c r="T1415" s="35">
        <f t="shared" si="158"/>
        <v>42</v>
      </c>
      <c r="U1415" s="14">
        <f t="shared" si="159"/>
        <v>777.4</v>
      </c>
      <c r="V1415" s="14">
        <f t="shared" si="160"/>
        <v>57527.6</v>
      </c>
      <c r="W1415" s="13" t="str">
        <v>In Stock</v>
      </c>
      <c r="X1415" s="13" t="str">
        <v>No</v>
      </c>
      <c r="Y1415" s="13">
        <v>0</v>
      </c>
    </row>
    <row r="1416" spans="1:25" x14ac:dyDescent="0.3">
      <c r="A1416" s="31" t="s">
        <v>2834</v>
      </c>
      <c r="B1416" s="31" t="s">
        <v>2835</v>
      </c>
      <c r="C1416" s="31" t="s">
        <v>44</v>
      </c>
      <c r="D1416" s="31" t="s">
        <v>15</v>
      </c>
      <c r="E1416" s="31">
        <v>125</v>
      </c>
      <c r="F1416" s="31">
        <v>50</v>
      </c>
      <c r="G1416" s="31">
        <v>950.77</v>
      </c>
      <c r="H1416" s="31">
        <v>118846.25</v>
      </c>
      <c r="I1416" s="32">
        <v>45725</v>
      </c>
      <c r="J1416" s="32">
        <v>45937</v>
      </c>
      <c r="K1416" s="31" t="s">
        <v>54</v>
      </c>
      <c r="L1416" s="33" t="s">
        <v>58</v>
      </c>
      <c r="M1416" s="13" t="str">
        <f>PROPER(TRIM(SUBSTITUTE(B1416,"###"," ")))</f>
        <v>Travel Mini</v>
      </c>
      <c r="N1416" s="13" t="str">
        <f>PROPER(TRIM(SUBSTITUTE(C1416,"###"," ")))</f>
        <v>Groceries</v>
      </c>
      <c r="O1416" s="13" t="str">
        <f>PROPER(TRIM(SUBSTITUTE(D1416,"###"," ")))</f>
        <v>Global Traders</v>
      </c>
      <c r="P1416" s="13" t="str">
        <f t="shared" si="154"/>
        <v>Travel Mini</v>
      </c>
      <c r="Q1416" s="34" t="str">
        <f t="shared" si="155"/>
        <v>Groceries</v>
      </c>
      <c r="R1416" s="13" t="str">
        <f t="shared" si="156"/>
        <v>Global Traders</v>
      </c>
      <c r="S1416" s="35">
        <f t="shared" si="157"/>
        <v>125</v>
      </c>
      <c r="T1416" s="35">
        <f t="shared" si="158"/>
        <v>50</v>
      </c>
      <c r="U1416" s="14">
        <f t="shared" si="159"/>
        <v>950.77</v>
      </c>
      <c r="V1416" s="14">
        <f t="shared" si="160"/>
        <v>118846.25</v>
      </c>
      <c r="W1416" s="13" t="str">
        <v>In Stock</v>
      </c>
      <c r="X1416" s="13" t="str">
        <v>No</v>
      </c>
      <c r="Y1416" s="13">
        <v>0</v>
      </c>
    </row>
    <row r="1417" spans="1:25" x14ac:dyDescent="0.3">
      <c r="A1417" s="31" t="s">
        <v>2836</v>
      </c>
      <c r="B1417" s="31" t="s">
        <v>2837</v>
      </c>
      <c r="C1417" s="31" t="s">
        <v>44</v>
      </c>
      <c r="D1417" s="31" t="s">
        <v>45</v>
      </c>
      <c r="E1417" s="31">
        <v>17</v>
      </c>
      <c r="F1417" s="31">
        <v>66</v>
      </c>
      <c r="G1417" s="31">
        <v>8463.17</v>
      </c>
      <c r="H1417" s="31">
        <v>143873.89000000001</v>
      </c>
      <c r="I1417" s="32">
        <v>45673</v>
      </c>
      <c r="J1417" s="32">
        <v>45922</v>
      </c>
      <c r="K1417" s="13"/>
      <c r="L1417" s="33" t="s">
        <v>30</v>
      </c>
      <c r="M1417" s="13" t="str">
        <f>PROPER(TRIM(SUBSTITUTE(B1417,"###"," ")))</f>
        <v>Represent Pro</v>
      </c>
      <c r="N1417" s="13" t="str">
        <f>PROPER(TRIM(SUBSTITUTE(C1417,"###"," ")))</f>
        <v>Groceries</v>
      </c>
      <c r="O1417" s="13" t="str">
        <f>PROPER(TRIM(SUBSTITUTE(D1417,"###"," ")))</f>
        <v>Retailmart Inc</v>
      </c>
      <c r="P1417" s="13" t="str">
        <f t="shared" si="154"/>
        <v>Represent Pro</v>
      </c>
      <c r="Q1417" s="34" t="str">
        <f t="shared" si="155"/>
        <v>Groceries</v>
      </c>
      <c r="R1417" s="13" t="str">
        <f t="shared" si="156"/>
        <v>Retailmart Inc</v>
      </c>
      <c r="S1417" s="35">
        <f t="shared" si="157"/>
        <v>17</v>
      </c>
      <c r="T1417" s="35">
        <f t="shared" si="158"/>
        <v>66</v>
      </c>
      <c r="U1417" s="14">
        <f t="shared" si="159"/>
        <v>8463.17</v>
      </c>
      <c r="V1417" s="14">
        <f t="shared" si="160"/>
        <v>143873.89000000001</v>
      </c>
      <c r="W1417" s="13" t="str">
        <v>Low Stock</v>
      </c>
      <c r="X1417" s="13" t="str">
        <v>Yes</v>
      </c>
      <c r="Y1417" s="13">
        <v>1</v>
      </c>
    </row>
    <row r="1418" spans="1:25" x14ac:dyDescent="0.3">
      <c r="A1418" s="31" t="s">
        <v>2838</v>
      </c>
      <c r="B1418" s="31" t="s">
        <v>2839</v>
      </c>
      <c r="C1418" s="31" t="s">
        <v>40</v>
      </c>
      <c r="D1418" s="31" t="s">
        <v>41</v>
      </c>
      <c r="E1418" s="31">
        <v>83</v>
      </c>
      <c r="F1418" s="13"/>
      <c r="G1418" s="31">
        <v>17222.939999999999</v>
      </c>
      <c r="H1418" s="31">
        <v>1429504.02</v>
      </c>
      <c r="I1418" s="32">
        <v>45786</v>
      </c>
      <c r="J1418" s="32">
        <v>45869</v>
      </c>
      <c r="K1418" s="31" t="s">
        <v>57</v>
      </c>
      <c r="L1418" s="33" t="s">
        <v>17</v>
      </c>
      <c r="M1418" s="13" t="str">
        <f>PROPER(TRIM(SUBSTITUTE(B1418,"###"," ")))</f>
        <v>Clearly Pro</v>
      </c>
      <c r="N1418" s="13" t="str">
        <f>PROPER(TRIM(SUBSTITUTE(C1418,"###"," ")))</f>
        <v>Electronics</v>
      </c>
      <c r="O1418" s="13" t="str">
        <f>PROPER(TRIM(SUBSTITUTE(D1418,"###"," ")))</f>
        <v>Quickstock</v>
      </c>
      <c r="P1418" s="13" t="str">
        <f t="shared" si="154"/>
        <v>Clearly Pro</v>
      </c>
      <c r="Q1418" s="34" t="str">
        <f t="shared" si="155"/>
        <v>Electronics</v>
      </c>
      <c r="R1418" s="13" t="str">
        <f t="shared" si="156"/>
        <v>Quickstock</v>
      </c>
      <c r="S1418" s="35">
        <f t="shared" si="157"/>
        <v>83</v>
      </c>
      <c r="T1418" s="35">
        <f t="shared" si="158"/>
        <v>0</v>
      </c>
      <c r="U1418" s="14">
        <f t="shared" si="159"/>
        <v>17222.939999999999</v>
      </c>
      <c r="V1418" s="14">
        <f t="shared" si="160"/>
        <v>1429504.0199999998</v>
      </c>
      <c r="W1418" s="13" t="str">
        <v>In Stock</v>
      </c>
      <c r="X1418" s="13" t="str">
        <v>No</v>
      </c>
      <c r="Y1418" s="13">
        <v>0</v>
      </c>
    </row>
    <row r="1419" spans="1:25" x14ac:dyDescent="0.3">
      <c r="A1419" s="31" t="s">
        <v>2840</v>
      </c>
      <c r="B1419" s="31" t="s">
        <v>2841</v>
      </c>
      <c r="C1419" s="31" t="s">
        <v>14</v>
      </c>
      <c r="D1419" s="31" t="s">
        <v>24</v>
      </c>
      <c r="E1419" s="31">
        <v>145</v>
      </c>
      <c r="F1419" s="31">
        <v>91</v>
      </c>
      <c r="G1419" s="31">
        <v>2177.14</v>
      </c>
      <c r="H1419" s="31">
        <v>315685.3</v>
      </c>
      <c r="I1419" s="32">
        <v>45730</v>
      </c>
      <c r="J1419" s="32">
        <v>45857</v>
      </c>
      <c r="K1419" s="31" t="s">
        <v>46</v>
      </c>
      <c r="L1419" s="33" t="s">
        <v>17</v>
      </c>
      <c r="M1419" s="13" t="str">
        <f>PROPER(TRIM(SUBSTITUTE(B1419,"###"," ")))</f>
        <v>Eye Max</v>
      </c>
      <c r="N1419" s="13" t="str">
        <f>PROPER(TRIM(SUBSTITUTE(C1419,"###"," ")))</f>
        <v>Clothing</v>
      </c>
      <c r="O1419" s="13" t="str">
        <f>PROPER(TRIM(SUBSTITUTE(D1419,"###"," ")))</f>
        <v>Omni Suppliers</v>
      </c>
      <c r="P1419" s="13" t="str">
        <f t="shared" si="154"/>
        <v>Eye Max</v>
      </c>
      <c r="Q1419" s="34" t="str">
        <f t="shared" si="155"/>
        <v>Clothing</v>
      </c>
      <c r="R1419" s="13" t="str">
        <f t="shared" si="156"/>
        <v>Omni Suppliers</v>
      </c>
      <c r="S1419" s="35">
        <f t="shared" si="157"/>
        <v>145</v>
      </c>
      <c r="T1419" s="35">
        <f t="shared" si="158"/>
        <v>91</v>
      </c>
      <c r="U1419" s="14">
        <f t="shared" si="159"/>
        <v>2177.14</v>
      </c>
      <c r="V1419" s="14">
        <f t="shared" si="160"/>
        <v>315685.3</v>
      </c>
      <c r="W1419" s="13" t="str">
        <v>In Stock</v>
      </c>
      <c r="X1419" s="13" t="str">
        <v>No</v>
      </c>
      <c r="Y1419" s="13">
        <v>0</v>
      </c>
    </row>
    <row r="1420" spans="1:25" x14ac:dyDescent="0.3">
      <c r="A1420" s="31" t="s">
        <v>2842</v>
      </c>
      <c r="B1420" s="31" t="s">
        <v>2843</v>
      </c>
      <c r="C1420" s="31" t="s">
        <v>40</v>
      </c>
      <c r="D1420" s="31" t="s">
        <v>24</v>
      </c>
      <c r="E1420" s="31">
        <v>137</v>
      </c>
      <c r="F1420" s="31">
        <v>71</v>
      </c>
      <c r="G1420" s="31">
        <v>19865.64</v>
      </c>
      <c r="H1420" s="31">
        <v>2721592.68</v>
      </c>
      <c r="I1420" s="32">
        <v>45831</v>
      </c>
      <c r="J1420" s="32">
        <v>45907</v>
      </c>
      <c r="K1420" s="31" t="s">
        <v>46</v>
      </c>
      <c r="L1420" s="33" t="s">
        <v>17</v>
      </c>
      <c r="M1420" s="13" t="str">
        <f>PROPER(TRIM(SUBSTITUTE(B1420,"###"," ")))</f>
        <v>According Mini</v>
      </c>
      <c r="N1420" s="13" t="str">
        <f>PROPER(TRIM(SUBSTITUTE(C1420,"###"," ")))</f>
        <v>Electronics</v>
      </c>
      <c r="O1420" s="13" t="str">
        <f>PROPER(TRIM(SUBSTITUTE(D1420,"###"," ")))</f>
        <v>Omni Suppliers</v>
      </c>
      <c r="P1420" s="13" t="str">
        <f t="shared" si="154"/>
        <v>According Mini</v>
      </c>
      <c r="Q1420" s="34" t="str">
        <f t="shared" si="155"/>
        <v>Electronics</v>
      </c>
      <c r="R1420" s="13" t="str">
        <f t="shared" si="156"/>
        <v>Omni Suppliers</v>
      </c>
      <c r="S1420" s="35">
        <f t="shared" si="157"/>
        <v>137</v>
      </c>
      <c r="T1420" s="35">
        <f t="shared" si="158"/>
        <v>71</v>
      </c>
      <c r="U1420" s="14">
        <f t="shared" si="159"/>
        <v>19865.64</v>
      </c>
      <c r="V1420" s="14">
        <f t="shared" si="160"/>
        <v>2721592.6799999997</v>
      </c>
      <c r="W1420" s="13" t="str">
        <v>In Stock</v>
      </c>
      <c r="X1420" s="13" t="str">
        <v>No</v>
      </c>
      <c r="Y1420" s="13">
        <v>0</v>
      </c>
    </row>
    <row r="1421" spans="1:25" x14ac:dyDescent="0.3">
      <c r="A1421" s="31" t="s">
        <v>2845</v>
      </c>
      <c r="B1421" s="31" t="s">
        <v>2846</v>
      </c>
      <c r="C1421" s="31" t="s">
        <v>28</v>
      </c>
      <c r="D1421" s="31" t="s">
        <v>45</v>
      </c>
      <c r="E1421" s="31">
        <v>39</v>
      </c>
      <c r="F1421" s="31">
        <v>87</v>
      </c>
      <c r="G1421" s="31">
        <v>16971.22</v>
      </c>
      <c r="H1421" s="31">
        <v>661877.58000000007</v>
      </c>
      <c r="I1421" s="32">
        <v>45705</v>
      </c>
      <c r="J1421" s="32">
        <v>45908</v>
      </c>
      <c r="K1421" s="31" t="s">
        <v>25</v>
      </c>
      <c r="L1421" s="33" t="s">
        <v>17</v>
      </c>
      <c r="M1421" s="13" t="str">
        <f>PROPER(TRIM(SUBSTITUTE(B1421,"###"," ")))</f>
        <v>Several Mini</v>
      </c>
      <c r="N1421" s="13" t="str">
        <f>PROPER(TRIM(SUBSTITUTE(C1421,"###"," ")))</f>
        <v>Furniture</v>
      </c>
      <c r="O1421" s="13" t="str">
        <f>PROPER(TRIM(SUBSTITUTE(D1421,"###"," ")))</f>
        <v>Retailmart Inc</v>
      </c>
      <c r="P1421" s="13" t="str">
        <f t="shared" si="154"/>
        <v>Several Mini</v>
      </c>
      <c r="Q1421" s="34" t="str">
        <f t="shared" si="155"/>
        <v>Furniture</v>
      </c>
      <c r="R1421" s="13" t="str">
        <f t="shared" si="156"/>
        <v>Retailmart Inc</v>
      </c>
      <c r="S1421" s="35">
        <f t="shared" si="157"/>
        <v>39</v>
      </c>
      <c r="T1421" s="35">
        <f t="shared" si="158"/>
        <v>87</v>
      </c>
      <c r="U1421" s="14">
        <f t="shared" si="159"/>
        <v>16971.22</v>
      </c>
      <c r="V1421" s="14">
        <f t="shared" si="160"/>
        <v>661877.58000000007</v>
      </c>
      <c r="W1421" s="13" t="str">
        <v>Low Stock</v>
      </c>
      <c r="X1421" s="13" t="str">
        <v>Yes</v>
      </c>
      <c r="Y1421" s="13">
        <v>1</v>
      </c>
    </row>
    <row r="1422" spans="1:25" x14ac:dyDescent="0.3">
      <c r="A1422" s="31" t="s">
        <v>2848</v>
      </c>
      <c r="B1422" s="31" t="s">
        <v>2849</v>
      </c>
      <c r="C1422" s="31" t="s">
        <v>14</v>
      </c>
      <c r="D1422" s="31" t="s">
        <v>15</v>
      </c>
      <c r="E1422" s="31">
        <v>64</v>
      </c>
      <c r="F1422" s="31">
        <v>31</v>
      </c>
      <c r="G1422" s="31">
        <v>18496.599999999999</v>
      </c>
      <c r="H1422" s="31">
        <v>1183782.3999999999</v>
      </c>
      <c r="I1422" s="32">
        <v>45827</v>
      </c>
      <c r="J1422" s="32">
        <v>45926</v>
      </c>
      <c r="K1422" s="31" t="s">
        <v>29</v>
      </c>
      <c r="L1422" s="33" t="s">
        <v>58</v>
      </c>
      <c r="M1422" s="13" t="str">
        <f>PROPER(TRIM(SUBSTITUTE(B1422,"###"," ")))</f>
        <v>Every Max</v>
      </c>
      <c r="N1422" s="13" t="str">
        <f>PROPER(TRIM(SUBSTITUTE(C1422,"###"," ")))</f>
        <v>Clothing</v>
      </c>
      <c r="O1422" s="13" t="str">
        <f>PROPER(TRIM(SUBSTITUTE(D1422,"###"," ")))</f>
        <v>Global Traders</v>
      </c>
      <c r="P1422" s="13" t="str">
        <f t="shared" si="154"/>
        <v>Every Max</v>
      </c>
      <c r="Q1422" s="34" t="str">
        <f t="shared" si="155"/>
        <v>Clothing</v>
      </c>
      <c r="R1422" s="13" t="str">
        <f t="shared" si="156"/>
        <v>Global Traders</v>
      </c>
      <c r="S1422" s="35">
        <f t="shared" si="157"/>
        <v>64</v>
      </c>
      <c r="T1422" s="35">
        <f t="shared" si="158"/>
        <v>31</v>
      </c>
      <c r="U1422" s="14">
        <f t="shared" si="159"/>
        <v>18496.599999999999</v>
      </c>
      <c r="V1422" s="14">
        <f t="shared" si="160"/>
        <v>1183782.3999999999</v>
      </c>
      <c r="W1422" s="13" t="str">
        <v>In Stock</v>
      </c>
      <c r="X1422" s="13" t="str">
        <v>No</v>
      </c>
      <c r="Y1422" s="13">
        <v>0</v>
      </c>
    </row>
    <row r="1423" spans="1:25" x14ac:dyDescent="0.3">
      <c r="A1423" s="31" t="s">
        <v>2850</v>
      </c>
      <c r="B1423" s="31" t="s">
        <v>1805</v>
      </c>
      <c r="C1423" s="31" t="s">
        <v>20</v>
      </c>
      <c r="D1423" s="31" t="s">
        <v>41</v>
      </c>
      <c r="E1423" s="31">
        <v>17</v>
      </c>
      <c r="F1423" s="31">
        <v>76</v>
      </c>
      <c r="G1423" s="31">
        <v>10969.13</v>
      </c>
      <c r="H1423" s="31">
        <v>186475.21</v>
      </c>
      <c r="I1423" s="32">
        <v>45779</v>
      </c>
      <c r="J1423" s="32">
        <v>45875</v>
      </c>
      <c r="K1423" s="31" t="s">
        <v>25</v>
      </c>
      <c r="L1423" s="33" t="s">
        <v>21</v>
      </c>
      <c r="M1423" s="13" t="str">
        <f>PROPER(TRIM(SUBSTITUTE(B1423,"###"," ")))</f>
        <v>Economic Pro</v>
      </c>
      <c r="N1423" s="13" t="str">
        <f>PROPER(TRIM(SUBSTITUTE(C1423,"###"," ")))</f>
        <v>Toys</v>
      </c>
      <c r="O1423" s="13" t="str">
        <f>PROPER(TRIM(SUBSTITUTE(D1423,"###"," ")))</f>
        <v>Quickstock</v>
      </c>
      <c r="P1423" s="13" t="str">
        <f t="shared" si="154"/>
        <v>Economic Pro</v>
      </c>
      <c r="Q1423" s="34" t="str">
        <f t="shared" si="155"/>
        <v>Toys</v>
      </c>
      <c r="R1423" s="13" t="str">
        <f t="shared" si="156"/>
        <v>Quickstock</v>
      </c>
      <c r="S1423" s="35">
        <f t="shared" si="157"/>
        <v>17</v>
      </c>
      <c r="T1423" s="35">
        <f t="shared" si="158"/>
        <v>76</v>
      </c>
      <c r="U1423" s="14">
        <f t="shared" si="159"/>
        <v>10969.13</v>
      </c>
      <c r="V1423" s="14">
        <f t="shared" si="160"/>
        <v>186475.21</v>
      </c>
      <c r="W1423" s="13" t="str">
        <v>Low Stock</v>
      </c>
      <c r="X1423" s="13" t="str">
        <v>Yes</v>
      </c>
      <c r="Y1423" s="13">
        <v>1</v>
      </c>
    </row>
    <row r="1424" spans="1:25" x14ac:dyDescent="0.3">
      <c r="A1424" s="31" t="s">
        <v>2851</v>
      </c>
      <c r="B1424" s="31" t="s">
        <v>118</v>
      </c>
      <c r="C1424" s="31" t="s">
        <v>40</v>
      </c>
      <c r="D1424" s="31" t="s">
        <v>24</v>
      </c>
      <c r="E1424" s="31">
        <v>181</v>
      </c>
      <c r="F1424" s="31">
        <v>32</v>
      </c>
      <c r="G1424" s="31">
        <v>6381.91</v>
      </c>
      <c r="H1424" s="31">
        <v>1155125.71</v>
      </c>
      <c r="I1424" s="32">
        <v>45707</v>
      </c>
      <c r="J1424" s="32">
        <v>45863</v>
      </c>
      <c r="K1424" s="31" t="s">
        <v>16</v>
      </c>
      <c r="L1424" s="33" t="s">
        <v>30</v>
      </c>
      <c r="M1424" s="13" t="str">
        <f>PROPER(TRIM(SUBSTITUTE(B1424,"###"," ")))</f>
        <v>Exist Pro</v>
      </c>
      <c r="N1424" s="13" t="str">
        <f>PROPER(TRIM(SUBSTITUTE(C1424,"###"," ")))</f>
        <v>Electronics</v>
      </c>
      <c r="O1424" s="13" t="str">
        <f>PROPER(TRIM(SUBSTITUTE(D1424,"###"," ")))</f>
        <v>Omni Suppliers</v>
      </c>
      <c r="P1424" s="13" t="str">
        <f t="shared" si="154"/>
        <v>Exist Pro</v>
      </c>
      <c r="Q1424" s="34" t="str">
        <f t="shared" si="155"/>
        <v>Electronics</v>
      </c>
      <c r="R1424" s="13" t="str">
        <f t="shared" si="156"/>
        <v>Omni Suppliers</v>
      </c>
      <c r="S1424" s="35">
        <f t="shared" si="157"/>
        <v>181</v>
      </c>
      <c r="T1424" s="35">
        <f t="shared" si="158"/>
        <v>32</v>
      </c>
      <c r="U1424" s="14">
        <f t="shared" si="159"/>
        <v>6381.91</v>
      </c>
      <c r="V1424" s="14">
        <f t="shared" si="160"/>
        <v>1155125.71</v>
      </c>
      <c r="W1424" s="13" t="str">
        <v>In Stock</v>
      </c>
      <c r="X1424" s="13" t="str">
        <v>No</v>
      </c>
      <c r="Y1424" s="13">
        <v>0</v>
      </c>
    </row>
    <row r="1425" spans="1:25" x14ac:dyDescent="0.3">
      <c r="A1425" s="31" t="s">
        <v>2852</v>
      </c>
      <c r="B1425" s="31" t="s">
        <v>2853</v>
      </c>
      <c r="C1425" s="31" t="s">
        <v>44</v>
      </c>
      <c r="D1425" s="31" t="s">
        <v>41</v>
      </c>
      <c r="E1425" s="31">
        <v>89</v>
      </c>
      <c r="F1425" s="31">
        <v>77</v>
      </c>
      <c r="G1425" s="31">
        <v>10319.11</v>
      </c>
      <c r="H1425" s="31">
        <v>918400.79</v>
      </c>
      <c r="I1425" s="32">
        <v>45679</v>
      </c>
      <c r="J1425" s="32">
        <v>45932</v>
      </c>
      <c r="K1425" s="31" t="s">
        <v>46</v>
      </c>
      <c r="L1425" s="33" t="s">
        <v>21</v>
      </c>
      <c r="M1425" s="13" t="str">
        <f>PROPER(TRIM(SUBSTITUTE(B1425,"###"," ")))</f>
        <v>Fill X</v>
      </c>
      <c r="N1425" s="13" t="str">
        <f>PROPER(TRIM(SUBSTITUTE(C1425,"###"," ")))</f>
        <v>Groceries</v>
      </c>
      <c r="O1425" s="13" t="str">
        <f>PROPER(TRIM(SUBSTITUTE(D1425,"###"," ")))</f>
        <v>Quickstock</v>
      </c>
      <c r="P1425" s="13" t="str">
        <f t="shared" si="154"/>
        <v>Fill X</v>
      </c>
      <c r="Q1425" s="34" t="str">
        <f t="shared" si="155"/>
        <v>Groceries</v>
      </c>
      <c r="R1425" s="13" t="str">
        <f t="shared" si="156"/>
        <v>Quickstock</v>
      </c>
      <c r="S1425" s="35">
        <f t="shared" si="157"/>
        <v>89</v>
      </c>
      <c r="T1425" s="35">
        <f t="shared" si="158"/>
        <v>77</v>
      </c>
      <c r="U1425" s="14">
        <f t="shared" si="159"/>
        <v>10319.11</v>
      </c>
      <c r="V1425" s="14">
        <f t="shared" si="160"/>
        <v>918400.79</v>
      </c>
      <c r="W1425" s="13" t="str">
        <v>In Stock</v>
      </c>
      <c r="X1425" s="13" t="str">
        <v>No</v>
      </c>
      <c r="Y1425" s="13">
        <v>0</v>
      </c>
    </row>
    <row r="1426" spans="1:25" x14ac:dyDescent="0.3">
      <c r="A1426" s="31" t="s">
        <v>2854</v>
      </c>
      <c r="B1426" s="31" t="s">
        <v>1625</v>
      </c>
      <c r="C1426" s="31" t="s">
        <v>44</v>
      </c>
      <c r="D1426" s="31" t="s">
        <v>15</v>
      </c>
      <c r="E1426" s="31">
        <v>129</v>
      </c>
      <c r="F1426" s="31">
        <v>94</v>
      </c>
      <c r="G1426" s="31">
        <v>14881.53</v>
      </c>
      <c r="H1426" s="31">
        <v>1919717.37</v>
      </c>
      <c r="I1426" s="32">
        <v>45733</v>
      </c>
      <c r="J1426" s="32">
        <v>45898</v>
      </c>
      <c r="K1426" s="13"/>
      <c r="L1426" s="33" t="s">
        <v>58</v>
      </c>
      <c r="M1426" s="13" t="str">
        <f>PROPER(TRIM(SUBSTITUTE(B1426,"###"," ")))</f>
        <v>Put Lite</v>
      </c>
      <c r="N1426" s="13" t="str">
        <f>PROPER(TRIM(SUBSTITUTE(C1426,"###"," ")))</f>
        <v>Groceries</v>
      </c>
      <c r="O1426" s="13" t="str">
        <f>PROPER(TRIM(SUBSTITUTE(D1426,"###"," ")))</f>
        <v>Global Traders</v>
      </c>
      <c r="P1426" s="13" t="str">
        <f t="shared" si="154"/>
        <v>Put Lite</v>
      </c>
      <c r="Q1426" s="34" t="str">
        <f t="shared" si="155"/>
        <v>Groceries</v>
      </c>
      <c r="R1426" s="13" t="str">
        <f t="shared" si="156"/>
        <v>Global Traders</v>
      </c>
      <c r="S1426" s="35">
        <f t="shared" si="157"/>
        <v>129</v>
      </c>
      <c r="T1426" s="35">
        <f t="shared" si="158"/>
        <v>94</v>
      </c>
      <c r="U1426" s="14">
        <f t="shared" si="159"/>
        <v>14881.53</v>
      </c>
      <c r="V1426" s="14">
        <f t="shared" si="160"/>
        <v>1919717.37</v>
      </c>
      <c r="W1426" s="13" t="str">
        <v>In Stock</v>
      </c>
      <c r="X1426" s="13" t="str">
        <v>No</v>
      </c>
      <c r="Y1426" s="13">
        <v>0</v>
      </c>
    </row>
    <row r="1427" spans="1:25" x14ac:dyDescent="0.3">
      <c r="A1427" s="31" t="s">
        <v>2855</v>
      </c>
      <c r="B1427" s="31" t="s">
        <v>2856</v>
      </c>
      <c r="C1427" s="31" t="s">
        <v>20</v>
      </c>
      <c r="D1427" s="13"/>
      <c r="E1427" s="31">
        <v>76</v>
      </c>
      <c r="F1427" s="13"/>
      <c r="G1427" s="31">
        <v>1640.32</v>
      </c>
      <c r="H1427" s="31">
        <v>124664.32000000001</v>
      </c>
      <c r="I1427" s="32">
        <v>45713</v>
      </c>
      <c r="J1427" s="32">
        <v>45873</v>
      </c>
      <c r="K1427" s="31" t="s">
        <v>57</v>
      </c>
      <c r="L1427" s="33" t="s">
        <v>17</v>
      </c>
      <c r="M1427" s="13" t="str">
        <f>PROPER(TRIM(SUBSTITUTE(B1427,"###"," ")))</f>
        <v>Door Mini</v>
      </c>
      <c r="N1427" s="13" t="str">
        <f>PROPER(TRIM(SUBSTITUTE(C1427,"###"," ")))</f>
        <v>Toys</v>
      </c>
      <c r="O1427" s="13" t="str">
        <f>PROPER(TRIM(SUBSTITUTE(D1427,"###"," ")))</f>
        <v/>
      </c>
      <c r="P1427" s="13" t="str">
        <f t="shared" si="154"/>
        <v>Door Mini</v>
      </c>
      <c r="Q1427" s="34" t="str">
        <f t="shared" si="155"/>
        <v>Toys</v>
      </c>
      <c r="R1427" s="13" t="str">
        <f t="shared" si="156"/>
        <v>Others</v>
      </c>
      <c r="S1427" s="35">
        <f t="shared" si="157"/>
        <v>76</v>
      </c>
      <c r="T1427" s="35">
        <f t="shared" si="158"/>
        <v>0</v>
      </c>
      <c r="U1427" s="14">
        <f t="shared" si="159"/>
        <v>1640.32</v>
      </c>
      <c r="V1427" s="14">
        <f t="shared" si="160"/>
        <v>124664.31999999999</v>
      </c>
      <c r="W1427" s="13" t="str">
        <v>In Stock</v>
      </c>
      <c r="X1427" s="13" t="str">
        <v>No</v>
      </c>
      <c r="Y1427" s="13">
        <v>0</v>
      </c>
    </row>
    <row r="1428" spans="1:25" x14ac:dyDescent="0.3">
      <c r="A1428" s="31" t="s">
        <v>2857</v>
      </c>
      <c r="B1428" s="31" t="s">
        <v>2858</v>
      </c>
      <c r="C1428" s="31" t="s">
        <v>40</v>
      </c>
      <c r="D1428" s="31" t="s">
        <v>15</v>
      </c>
      <c r="E1428" s="31">
        <v>134</v>
      </c>
      <c r="F1428" s="31">
        <v>45</v>
      </c>
      <c r="G1428" s="31">
        <v>17026.490000000002</v>
      </c>
      <c r="H1428" s="31">
        <v>2281549.66</v>
      </c>
      <c r="I1428" s="32">
        <v>45838</v>
      </c>
      <c r="J1428" s="32">
        <v>45875</v>
      </c>
      <c r="K1428" s="13"/>
      <c r="L1428" s="33" t="s">
        <v>58</v>
      </c>
      <c r="M1428" s="13" t="str">
        <f>PROPER(TRIM(SUBSTITUTE(B1428,"###"," ")))</f>
        <v>Case Lite</v>
      </c>
      <c r="N1428" s="13" t="str">
        <f>PROPER(TRIM(SUBSTITUTE(C1428,"###"," ")))</f>
        <v>Electronics</v>
      </c>
      <c r="O1428" s="13" t="str">
        <f>PROPER(TRIM(SUBSTITUTE(D1428,"###"," ")))</f>
        <v>Global Traders</v>
      </c>
      <c r="P1428" s="13" t="str">
        <f t="shared" si="154"/>
        <v>Case Lite</v>
      </c>
      <c r="Q1428" s="34" t="str">
        <f t="shared" si="155"/>
        <v>Electronics</v>
      </c>
      <c r="R1428" s="13" t="str">
        <f t="shared" si="156"/>
        <v>Global Traders</v>
      </c>
      <c r="S1428" s="35">
        <f t="shared" si="157"/>
        <v>134</v>
      </c>
      <c r="T1428" s="35">
        <f t="shared" si="158"/>
        <v>45</v>
      </c>
      <c r="U1428" s="14">
        <f t="shared" si="159"/>
        <v>17026.490000000002</v>
      </c>
      <c r="V1428" s="14">
        <f t="shared" si="160"/>
        <v>2281549.66</v>
      </c>
      <c r="W1428" s="13" t="str">
        <v>In Stock</v>
      </c>
      <c r="X1428" s="13" t="str">
        <v>No</v>
      </c>
      <c r="Y1428" s="13">
        <v>0</v>
      </c>
    </row>
    <row r="1429" spans="1:25" x14ac:dyDescent="0.3">
      <c r="A1429" s="31" t="s">
        <v>2859</v>
      </c>
      <c r="B1429" s="31" t="s">
        <v>2860</v>
      </c>
      <c r="C1429" s="31" t="s">
        <v>20</v>
      </c>
      <c r="D1429" s="31" t="s">
        <v>41</v>
      </c>
      <c r="E1429" s="31">
        <v>150</v>
      </c>
      <c r="F1429" s="13"/>
      <c r="G1429" s="31">
        <v>14936.28</v>
      </c>
      <c r="H1429" s="31">
        <v>2240442</v>
      </c>
      <c r="I1429" s="32">
        <v>45732</v>
      </c>
      <c r="J1429" s="32">
        <v>45918</v>
      </c>
      <c r="K1429" s="31" t="s">
        <v>46</v>
      </c>
      <c r="L1429" s="33" t="s">
        <v>17</v>
      </c>
      <c r="M1429" s="13" t="str">
        <f>PROPER(TRIM(SUBSTITUTE(B1429,"###"," ")))</f>
        <v>Its Lite</v>
      </c>
      <c r="N1429" s="13" t="str">
        <f>PROPER(TRIM(SUBSTITUTE(C1429,"###"," ")))</f>
        <v>Toys</v>
      </c>
      <c r="O1429" s="13" t="str">
        <f>PROPER(TRIM(SUBSTITUTE(D1429,"###"," ")))</f>
        <v>Quickstock</v>
      </c>
      <c r="P1429" s="13" t="str">
        <f t="shared" si="154"/>
        <v>Its Lite</v>
      </c>
      <c r="Q1429" s="34" t="str">
        <f t="shared" si="155"/>
        <v>Toys</v>
      </c>
      <c r="R1429" s="13" t="str">
        <f t="shared" si="156"/>
        <v>Quickstock</v>
      </c>
      <c r="S1429" s="35">
        <f t="shared" si="157"/>
        <v>150</v>
      </c>
      <c r="T1429" s="35">
        <f t="shared" si="158"/>
        <v>0</v>
      </c>
      <c r="U1429" s="14">
        <f t="shared" si="159"/>
        <v>14936.28</v>
      </c>
      <c r="V1429" s="14">
        <f t="shared" si="160"/>
        <v>2240442</v>
      </c>
      <c r="W1429" s="13" t="str">
        <v>In Stock</v>
      </c>
      <c r="X1429" s="13" t="str">
        <v>No</v>
      </c>
      <c r="Y1429" s="13">
        <v>0</v>
      </c>
    </row>
    <row r="1430" spans="1:25" x14ac:dyDescent="0.3">
      <c r="A1430" s="31" t="s">
        <v>2861</v>
      </c>
      <c r="B1430" s="31" t="s">
        <v>2862</v>
      </c>
      <c r="C1430" s="31" t="s">
        <v>28</v>
      </c>
      <c r="D1430" s="31" t="s">
        <v>41</v>
      </c>
      <c r="E1430" s="31">
        <v>31</v>
      </c>
      <c r="F1430" s="31">
        <v>34</v>
      </c>
      <c r="G1430" s="31">
        <v>17602.759999999998</v>
      </c>
      <c r="H1430" s="31">
        <v>545685.55999999994</v>
      </c>
      <c r="I1430" s="32">
        <v>45812</v>
      </c>
      <c r="J1430" s="32">
        <v>45864</v>
      </c>
      <c r="K1430" s="31" t="s">
        <v>16</v>
      </c>
      <c r="L1430" s="33" t="s">
        <v>33</v>
      </c>
      <c r="M1430" s="13" t="str">
        <f>PROPER(TRIM(SUBSTITUTE(B1430,"###"," ")))</f>
        <v>Although Mini</v>
      </c>
      <c r="N1430" s="13" t="str">
        <f>PROPER(TRIM(SUBSTITUTE(C1430,"###"," ")))</f>
        <v>Furniture</v>
      </c>
      <c r="O1430" s="13" t="str">
        <f>PROPER(TRIM(SUBSTITUTE(D1430,"###"," ")))</f>
        <v>Quickstock</v>
      </c>
      <c r="P1430" s="13" t="str">
        <f t="shared" si="154"/>
        <v>Although Mini</v>
      </c>
      <c r="Q1430" s="34" t="str">
        <f t="shared" si="155"/>
        <v>Furniture</v>
      </c>
      <c r="R1430" s="13" t="str">
        <f t="shared" si="156"/>
        <v>Quickstock</v>
      </c>
      <c r="S1430" s="35">
        <f t="shared" si="157"/>
        <v>31</v>
      </c>
      <c r="T1430" s="35">
        <f t="shared" si="158"/>
        <v>34</v>
      </c>
      <c r="U1430" s="14">
        <f t="shared" si="159"/>
        <v>17602.759999999998</v>
      </c>
      <c r="V1430" s="14">
        <f t="shared" si="160"/>
        <v>545685.55999999994</v>
      </c>
      <c r="W1430" s="13" t="str">
        <v>Low Stock</v>
      </c>
      <c r="X1430" s="13" t="str">
        <v>Yes</v>
      </c>
      <c r="Y1430" s="13">
        <v>1</v>
      </c>
    </row>
    <row r="1431" spans="1:25" x14ac:dyDescent="0.3">
      <c r="A1431" s="31" t="s">
        <v>2863</v>
      </c>
      <c r="B1431" s="31" t="s">
        <v>2864</v>
      </c>
      <c r="C1431" s="31" t="s">
        <v>20</v>
      </c>
      <c r="D1431" s="31" t="s">
        <v>53</v>
      </c>
      <c r="E1431" s="31">
        <v>73</v>
      </c>
      <c r="F1431" s="31">
        <v>71</v>
      </c>
      <c r="G1431" s="31">
        <v>12488.93</v>
      </c>
      <c r="H1431" s="31">
        <v>911691.89</v>
      </c>
      <c r="I1431" s="32">
        <v>45727</v>
      </c>
      <c r="J1431" s="32">
        <v>45920</v>
      </c>
      <c r="K1431" s="13"/>
      <c r="L1431" s="33" t="s">
        <v>17</v>
      </c>
      <c r="M1431" s="13" t="str">
        <f>PROPER(TRIM(SUBSTITUTE(B1431,"###"," ")))</f>
        <v>Culture Pro</v>
      </c>
      <c r="N1431" s="13" t="str">
        <f>PROPER(TRIM(SUBSTITUTE(C1431,"###"," ")))</f>
        <v>Toys</v>
      </c>
      <c r="O1431" s="13" t="str">
        <f>PROPER(TRIM(SUBSTITUTE(D1431,"###"," ")))</f>
        <v>Abc Pvt Ltd</v>
      </c>
      <c r="P1431" s="13" t="str">
        <f t="shared" si="154"/>
        <v>Culture Pro</v>
      </c>
      <c r="Q1431" s="34" t="str">
        <f t="shared" si="155"/>
        <v>Toys</v>
      </c>
      <c r="R1431" s="13" t="str">
        <f t="shared" si="156"/>
        <v>Abc Pvt Ltd</v>
      </c>
      <c r="S1431" s="35">
        <f t="shared" si="157"/>
        <v>73</v>
      </c>
      <c r="T1431" s="35">
        <f t="shared" si="158"/>
        <v>71</v>
      </c>
      <c r="U1431" s="14">
        <f t="shared" si="159"/>
        <v>12488.93</v>
      </c>
      <c r="V1431" s="14">
        <f t="shared" si="160"/>
        <v>911691.89</v>
      </c>
      <c r="W1431" s="13" t="str">
        <v>In Stock</v>
      </c>
      <c r="X1431" s="13" t="str">
        <v>No</v>
      </c>
      <c r="Y1431" s="13">
        <v>0</v>
      </c>
    </row>
    <row r="1432" spans="1:25" x14ac:dyDescent="0.3">
      <c r="A1432" s="31" t="s">
        <v>2865</v>
      </c>
      <c r="B1432" s="31" t="s">
        <v>2866</v>
      </c>
      <c r="C1432" s="31" t="s">
        <v>20</v>
      </c>
      <c r="D1432" s="31" t="s">
        <v>24</v>
      </c>
      <c r="E1432" s="31">
        <v>109</v>
      </c>
      <c r="F1432" s="31">
        <v>69</v>
      </c>
      <c r="G1432" s="31">
        <v>16907.169999999998</v>
      </c>
      <c r="H1432" s="31">
        <v>1842881.53</v>
      </c>
      <c r="I1432" s="32">
        <v>45705</v>
      </c>
      <c r="J1432" s="32">
        <v>45895</v>
      </c>
      <c r="K1432" s="13"/>
      <c r="L1432" s="33" t="s">
        <v>17</v>
      </c>
      <c r="M1432" s="13" t="str">
        <f>PROPER(TRIM(SUBSTITUTE(B1432,"###"," ")))</f>
        <v>Question X</v>
      </c>
      <c r="N1432" s="13" t="str">
        <f>PROPER(TRIM(SUBSTITUTE(C1432,"###"," ")))</f>
        <v>Toys</v>
      </c>
      <c r="O1432" s="13" t="str">
        <f>PROPER(TRIM(SUBSTITUTE(D1432,"###"," ")))</f>
        <v>Omni Suppliers</v>
      </c>
      <c r="P1432" s="13" t="str">
        <f t="shared" si="154"/>
        <v>Question X</v>
      </c>
      <c r="Q1432" s="34" t="str">
        <f t="shared" si="155"/>
        <v>Toys</v>
      </c>
      <c r="R1432" s="13" t="str">
        <f t="shared" si="156"/>
        <v>Omni Suppliers</v>
      </c>
      <c r="S1432" s="35">
        <f t="shared" si="157"/>
        <v>109</v>
      </c>
      <c r="T1432" s="35">
        <f t="shared" si="158"/>
        <v>69</v>
      </c>
      <c r="U1432" s="14">
        <f t="shared" si="159"/>
        <v>16907.169999999998</v>
      </c>
      <c r="V1432" s="14">
        <f t="shared" si="160"/>
        <v>1842881.5299999998</v>
      </c>
      <c r="W1432" s="13" t="str">
        <v>In Stock</v>
      </c>
      <c r="X1432" s="13" t="str">
        <v>No</v>
      </c>
      <c r="Y1432" s="13">
        <v>0</v>
      </c>
    </row>
    <row r="1433" spans="1:25" x14ac:dyDescent="0.3">
      <c r="A1433" s="31" t="s">
        <v>2867</v>
      </c>
      <c r="B1433" s="31" t="s">
        <v>2868</v>
      </c>
      <c r="C1433" s="31" t="s">
        <v>44</v>
      </c>
      <c r="D1433" s="31" t="s">
        <v>15</v>
      </c>
      <c r="E1433" s="31">
        <v>126</v>
      </c>
      <c r="F1433" s="31">
        <v>26</v>
      </c>
      <c r="G1433" s="31">
        <v>15219.98</v>
      </c>
      <c r="H1433" s="31">
        <v>1917717.48</v>
      </c>
      <c r="I1433" s="32">
        <v>45730</v>
      </c>
      <c r="J1433" s="32">
        <v>45881</v>
      </c>
      <c r="K1433" s="31" t="s">
        <v>29</v>
      </c>
      <c r="L1433" s="33" t="s">
        <v>17</v>
      </c>
      <c r="M1433" s="13" t="str">
        <f>PROPER(TRIM(SUBSTITUTE(B1433,"###"," ")))</f>
        <v>Under Plus</v>
      </c>
      <c r="N1433" s="13" t="str">
        <f>PROPER(TRIM(SUBSTITUTE(C1433,"###"," ")))</f>
        <v>Groceries</v>
      </c>
      <c r="O1433" s="13" t="str">
        <f>PROPER(TRIM(SUBSTITUTE(D1433,"###"," ")))</f>
        <v>Global Traders</v>
      </c>
      <c r="P1433" s="13" t="str">
        <f t="shared" si="154"/>
        <v>Under Plus</v>
      </c>
      <c r="Q1433" s="34" t="str">
        <f t="shared" si="155"/>
        <v>Groceries</v>
      </c>
      <c r="R1433" s="13" t="str">
        <f t="shared" si="156"/>
        <v>Global Traders</v>
      </c>
      <c r="S1433" s="35">
        <f t="shared" si="157"/>
        <v>126</v>
      </c>
      <c r="T1433" s="35">
        <f t="shared" si="158"/>
        <v>26</v>
      </c>
      <c r="U1433" s="14">
        <f t="shared" si="159"/>
        <v>15219.98</v>
      </c>
      <c r="V1433" s="14">
        <f t="shared" si="160"/>
        <v>1917717.48</v>
      </c>
      <c r="W1433" s="13" t="str">
        <v>In Stock</v>
      </c>
      <c r="X1433" s="13" t="str">
        <v>No</v>
      </c>
      <c r="Y1433" s="13">
        <v>0</v>
      </c>
    </row>
    <row r="1434" spans="1:25" x14ac:dyDescent="0.3">
      <c r="A1434" s="31" t="s">
        <v>2869</v>
      </c>
      <c r="B1434" s="31" t="s">
        <v>2870</v>
      </c>
      <c r="C1434" s="31" t="s">
        <v>20</v>
      </c>
      <c r="D1434" s="31" t="s">
        <v>24</v>
      </c>
      <c r="E1434" s="31">
        <v>142</v>
      </c>
      <c r="F1434" s="31">
        <v>89</v>
      </c>
      <c r="G1434" s="31">
        <v>9509.4500000000007</v>
      </c>
      <c r="H1434" s="31">
        <v>1350341.9</v>
      </c>
      <c r="I1434" s="32">
        <v>45682</v>
      </c>
      <c r="J1434" s="32">
        <v>45878</v>
      </c>
      <c r="K1434" s="31" t="s">
        <v>25</v>
      </c>
      <c r="L1434" s="33" t="s">
        <v>58</v>
      </c>
      <c r="M1434" s="13" t="str">
        <f>PROPER(TRIM(SUBSTITUTE(B1434,"###"," ")))</f>
        <v>Tv Plus</v>
      </c>
      <c r="N1434" s="13" t="str">
        <f>PROPER(TRIM(SUBSTITUTE(C1434,"###"," ")))</f>
        <v>Toys</v>
      </c>
      <c r="O1434" s="13" t="str">
        <f>PROPER(TRIM(SUBSTITUTE(D1434,"###"," ")))</f>
        <v>Omni Suppliers</v>
      </c>
      <c r="P1434" s="13" t="str">
        <f t="shared" si="154"/>
        <v>Tv Plus</v>
      </c>
      <c r="Q1434" s="34" t="str">
        <f t="shared" si="155"/>
        <v>Toys</v>
      </c>
      <c r="R1434" s="13" t="str">
        <f t="shared" si="156"/>
        <v>Omni Suppliers</v>
      </c>
      <c r="S1434" s="35">
        <f t="shared" si="157"/>
        <v>142</v>
      </c>
      <c r="T1434" s="35">
        <f t="shared" si="158"/>
        <v>89</v>
      </c>
      <c r="U1434" s="14">
        <f t="shared" si="159"/>
        <v>9509.4500000000007</v>
      </c>
      <c r="V1434" s="14">
        <f t="shared" si="160"/>
        <v>1350341.9000000001</v>
      </c>
      <c r="W1434" s="13" t="str">
        <v>In Stock</v>
      </c>
      <c r="X1434" s="13" t="str">
        <v>No</v>
      </c>
      <c r="Y1434" s="13">
        <v>0</v>
      </c>
    </row>
    <row r="1435" spans="1:25" x14ac:dyDescent="0.3">
      <c r="A1435" s="31" t="s">
        <v>2871</v>
      </c>
      <c r="B1435" s="31" t="s">
        <v>2872</v>
      </c>
      <c r="C1435" s="31" t="s">
        <v>28</v>
      </c>
      <c r="D1435" s="31" t="s">
        <v>53</v>
      </c>
      <c r="E1435" s="31">
        <v>107</v>
      </c>
      <c r="F1435" s="31">
        <v>45</v>
      </c>
      <c r="G1435" s="31">
        <v>18886.97</v>
      </c>
      <c r="H1435" s="31">
        <v>2020905.79</v>
      </c>
      <c r="I1435" s="32">
        <v>45798</v>
      </c>
      <c r="J1435" s="32">
        <v>45920</v>
      </c>
      <c r="K1435" s="31" t="s">
        <v>46</v>
      </c>
      <c r="L1435" s="33" t="s">
        <v>33</v>
      </c>
      <c r="M1435" s="13" t="str">
        <f>PROPER(TRIM(SUBSTITUTE(B1435,"###"," ")))</f>
        <v>Need Plus</v>
      </c>
      <c r="N1435" s="13" t="str">
        <f>PROPER(TRIM(SUBSTITUTE(C1435,"###"," ")))</f>
        <v>Furniture</v>
      </c>
      <c r="O1435" s="13" t="str">
        <f>PROPER(TRIM(SUBSTITUTE(D1435,"###"," ")))</f>
        <v>Abc Pvt Ltd</v>
      </c>
      <c r="P1435" s="13" t="str">
        <f t="shared" si="154"/>
        <v>Need Plus</v>
      </c>
      <c r="Q1435" s="34" t="str">
        <f t="shared" si="155"/>
        <v>Furniture</v>
      </c>
      <c r="R1435" s="13" t="str">
        <f t="shared" si="156"/>
        <v>Abc Pvt Ltd</v>
      </c>
      <c r="S1435" s="35">
        <f t="shared" si="157"/>
        <v>107</v>
      </c>
      <c r="T1435" s="35">
        <f t="shared" si="158"/>
        <v>45</v>
      </c>
      <c r="U1435" s="14">
        <f t="shared" si="159"/>
        <v>18886.97</v>
      </c>
      <c r="V1435" s="14">
        <f t="shared" si="160"/>
        <v>2020905.79</v>
      </c>
      <c r="W1435" s="13" t="str">
        <v>In Stock</v>
      </c>
      <c r="X1435" s="13" t="str">
        <v>No</v>
      </c>
      <c r="Y1435" s="13">
        <v>0</v>
      </c>
    </row>
    <row r="1436" spans="1:25" x14ac:dyDescent="0.3">
      <c r="A1436" s="31" t="s">
        <v>2873</v>
      </c>
      <c r="B1436" s="31" t="s">
        <v>2874</v>
      </c>
      <c r="C1436" s="31" t="s">
        <v>20</v>
      </c>
      <c r="D1436" s="31" t="s">
        <v>53</v>
      </c>
      <c r="E1436" s="31">
        <v>84</v>
      </c>
      <c r="F1436" s="31">
        <v>59</v>
      </c>
      <c r="G1436" s="31">
        <v>4159.8100000000004</v>
      </c>
      <c r="H1436" s="31">
        <v>349424.04</v>
      </c>
      <c r="I1436" s="32">
        <v>45730</v>
      </c>
      <c r="J1436" s="32">
        <v>45869</v>
      </c>
      <c r="K1436" s="31" t="s">
        <v>54</v>
      </c>
      <c r="L1436" s="33" t="s">
        <v>17</v>
      </c>
      <c r="M1436" s="13" t="str">
        <f>PROPER(TRIM(SUBSTITUTE(B1436,"###"," ")))</f>
        <v>Song Plus</v>
      </c>
      <c r="N1436" s="13" t="str">
        <f>PROPER(TRIM(SUBSTITUTE(C1436,"###"," ")))</f>
        <v>Toys</v>
      </c>
      <c r="O1436" s="13" t="str">
        <f>PROPER(TRIM(SUBSTITUTE(D1436,"###"," ")))</f>
        <v>Abc Pvt Ltd</v>
      </c>
      <c r="P1436" s="13" t="str">
        <f t="shared" si="154"/>
        <v>Song Plus</v>
      </c>
      <c r="Q1436" s="34" t="str">
        <f t="shared" si="155"/>
        <v>Toys</v>
      </c>
      <c r="R1436" s="13" t="str">
        <f t="shared" si="156"/>
        <v>Abc Pvt Ltd</v>
      </c>
      <c r="S1436" s="35">
        <f t="shared" si="157"/>
        <v>84</v>
      </c>
      <c r="T1436" s="35">
        <f t="shared" si="158"/>
        <v>59</v>
      </c>
      <c r="U1436" s="14">
        <f t="shared" si="159"/>
        <v>4159.8100000000004</v>
      </c>
      <c r="V1436" s="14">
        <f t="shared" si="160"/>
        <v>349424.04000000004</v>
      </c>
      <c r="W1436" s="13" t="str">
        <v>In Stock</v>
      </c>
      <c r="X1436" s="13" t="str">
        <v>No</v>
      </c>
      <c r="Y1436" s="13">
        <v>0</v>
      </c>
    </row>
    <row r="1437" spans="1:25" x14ac:dyDescent="0.3">
      <c r="A1437" s="31" t="s">
        <v>2875</v>
      </c>
      <c r="B1437" s="31" t="s">
        <v>2876</v>
      </c>
      <c r="C1437" s="31" t="s">
        <v>28</v>
      </c>
      <c r="D1437" s="31" t="s">
        <v>15</v>
      </c>
      <c r="E1437" s="31">
        <v>143</v>
      </c>
      <c r="F1437" s="31">
        <v>80</v>
      </c>
      <c r="G1437" s="31">
        <v>19716.78</v>
      </c>
      <c r="H1437" s="31">
        <v>2819499.54</v>
      </c>
      <c r="I1437" s="32">
        <v>45813</v>
      </c>
      <c r="J1437" s="32">
        <v>45885</v>
      </c>
      <c r="K1437" s="13"/>
      <c r="L1437" s="33" t="s">
        <v>17</v>
      </c>
      <c r="M1437" s="13" t="str">
        <f>PROPER(TRIM(SUBSTITUTE(B1437,"###"," ")))</f>
        <v>Central Max</v>
      </c>
      <c r="N1437" s="13" t="str">
        <f>PROPER(TRIM(SUBSTITUTE(C1437,"###"," ")))</f>
        <v>Furniture</v>
      </c>
      <c r="O1437" s="13" t="str">
        <f>PROPER(TRIM(SUBSTITUTE(D1437,"###"," ")))</f>
        <v>Global Traders</v>
      </c>
      <c r="P1437" s="13" t="str">
        <f t="shared" si="154"/>
        <v>Central Max</v>
      </c>
      <c r="Q1437" s="34" t="str">
        <f t="shared" si="155"/>
        <v>Furniture</v>
      </c>
      <c r="R1437" s="13" t="str">
        <f t="shared" si="156"/>
        <v>Global Traders</v>
      </c>
      <c r="S1437" s="35">
        <f t="shared" si="157"/>
        <v>143</v>
      </c>
      <c r="T1437" s="35">
        <f t="shared" si="158"/>
        <v>80</v>
      </c>
      <c r="U1437" s="14">
        <f t="shared" si="159"/>
        <v>19716.78</v>
      </c>
      <c r="V1437" s="14">
        <f t="shared" si="160"/>
        <v>2819499.54</v>
      </c>
      <c r="W1437" s="13" t="str">
        <v>In Stock</v>
      </c>
      <c r="X1437" s="13" t="str">
        <v>No</v>
      </c>
      <c r="Y1437" s="13">
        <v>0</v>
      </c>
    </row>
    <row r="1438" spans="1:25" x14ac:dyDescent="0.3">
      <c r="A1438" s="31" t="s">
        <v>2877</v>
      </c>
      <c r="B1438" s="31" t="s">
        <v>2878</v>
      </c>
      <c r="C1438" s="31" t="s">
        <v>44</v>
      </c>
      <c r="D1438" s="31" t="s">
        <v>15</v>
      </c>
      <c r="E1438" s="31">
        <v>79</v>
      </c>
      <c r="F1438" s="31">
        <v>50</v>
      </c>
      <c r="G1438" s="31">
        <v>469.13</v>
      </c>
      <c r="H1438" s="31">
        <v>37061.269999999997</v>
      </c>
      <c r="I1438" s="32">
        <v>45736</v>
      </c>
      <c r="J1438" s="32">
        <v>45882</v>
      </c>
      <c r="K1438" s="31" t="s">
        <v>46</v>
      </c>
      <c r="L1438" s="33" t="s">
        <v>21</v>
      </c>
      <c r="M1438" s="13" t="str">
        <f>PROPER(TRIM(SUBSTITUTE(B1438,"###"," ")))</f>
        <v>Laugh Mini</v>
      </c>
      <c r="N1438" s="13" t="str">
        <f>PROPER(TRIM(SUBSTITUTE(C1438,"###"," ")))</f>
        <v>Groceries</v>
      </c>
      <c r="O1438" s="13" t="str">
        <f>PROPER(TRIM(SUBSTITUTE(D1438,"###"," ")))</f>
        <v>Global Traders</v>
      </c>
      <c r="P1438" s="13" t="str">
        <f t="shared" si="154"/>
        <v>Laugh Mini</v>
      </c>
      <c r="Q1438" s="34" t="str">
        <f t="shared" si="155"/>
        <v>Groceries</v>
      </c>
      <c r="R1438" s="13" t="str">
        <f t="shared" si="156"/>
        <v>Global Traders</v>
      </c>
      <c r="S1438" s="35">
        <f t="shared" si="157"/>
        <v>79</v>
      </c>
      <c r="T1438" s="35">
        <f t="shared" si="158"/>
        <v>50</v>
      </c>
      <c r="U1438" s="14">
        <f t="shared" si="159"/>
        <v>469.13</v>
      </c>
      <c r="V1438" s="14">
        <f t="shared" si="160"/>
        <v>37061.269999999997</v>
      </c>
      <c r="W1438" s="13" t="str">
        <v>In Stock</v>
      </c>
      <c r="X1438" s="13" t="str">
        <v>No</v>
      </c>
      <c r="Y1438" s="13">
        <v>0</v>
      </c>
    </row>
    <row r="1439" spans="1:25" x14ac:dyDescent="0.3">
      <c r="A1439" s="31" t="s">
        <v>2879</v>
      </c>
      <c r="B1439" s="31" t="s">
        <v>1078</v>
      </c>
      <c r="C1439" s="31" t="s">
        <v>20</v>
      </c>
      <c r="D1439" s="31" t="s">
        <v>45</v>
      </c>
      <c r="E1439" s="31">
        <v>89</v>
      </c>
      <c r="F1439" s="31">
        <v>28</v>
      </c>
      <c r="G1439" s="31">
        <v>10790.34</v>
      </c>
      <c r="H1439" s="31">
        <v>960340.26</v>
      </c>
      <c r="I1439" s="32">
        <v>45740</v>
      </c>
      <c r="J1439" s="32">
        <v>45915</v>
      </c>
      <c r="K1439" s="31" t="s">
        <v>54</v>
      </c>
      <c r="L1439" s="33" t="s">
        <v>17</v>
      </c>
      <c r="M1439" s="13" t="str">
        <f>PROPER(TRIM(SUBSTITUTE(B1439,"###"," ")))</f>
        <v>Laugh X</v>
      </c>
      <c r="N1439" s="13" t="str">
        <f>PROPER(TRIM(SUBSTITUTE(C1439,"###"," ")))</f>
        <v>Toys</v>
      </c>
      <c r="O1439" s="13" t="str">
        <f>PROPER(TRIM(SUBSTITUTE(D1439,"###"," ")))</f>
        <v>Retailmart Inc</v>
      </c>
      <c r="P1439" s="13" t="str">
        <f t="shared" si="154"/>
        <v>Laugh X</v>
      </c>
      <c r="Q1439" s="34" t="str">
        <f t="shared" si="155"/>
        <v>Toys</v>
      </c>
      <c r="R1439" s="13" t="str">
        <f t="shared" si="156"/>
        <v>Retailmart Inc</v>
      </c>
      <c r="S1439" s="35">
        <f t="shared" si="157"/>
        <v>89</v>
      </c>
      <c r="T1439" s="35">
        <f t="shared" si="158"/>
        <v>28</v>
      </c>
      <c r="U1439" s="14">
        <f t="shared" si="159"/>
        <v>10790.34</v>
      </c>
      <c r="V1439" s="14">
        <f t="shared" si="160"/>
        <v>960340.26</v>
      </c>
      <c r="W1439" s="13" t="str">
        <v>In Stock</v>
      </c>
      <c r="X1439" s="13" t="str">
        <v>No</v>
      </c>
      <c r="Y1439" s="13">
        <v>0</v>
      </c>
    </row>
    <row r="1440" spans="1:25" x14ac:dyDescent="0.3">
      <c r="A1440" s="31" t="s">
        <v>2880</v>
      </c>
      <c r="B1440" s="31" t="s">
        <v>2881</v>
      </c>
      <c r="C1440" s="31" t="s">
        <v>28</v>
      </c>
      <c r="D1440" s="31" t="s">
        <v>41</v>
      </c>
      <c r="E1440" s="31">
        <v>181</v>
      </c>
      <c r="F1440" s="31">
        <v>47</v>
      </c>
      <c r="G1440" s="31">
        <v>16599.84</v>
      </c>
      <c r="H1440" s="31">
        <v>3004571.04</v>
      </c>
      <c r="I1440" s="32">
        <v>45796</v>
      </c>
      <c r="J1440" s="32">
        <v>45932</v>
      </c>
      <c r="K1440" s="31" t="s">
        <v>54</v>
      </c>
      <c r="L1440" s="33" t="s">
        <v>30</v>
      </c>
      <c r="M1440" s="13" t="str">
        <f>PROPER(TRIM(SUBSTITUTE(B1440,"###"," ")))</f>
        <v>Stay X</v>
      </c>
      <c r="N1440" s="13" t="str">
        <f>PROPER(TRIM(SUBSTITUTE(C1440,"###"," ")))</f>
        <v>Furniture</v>
      </c>
      <c r="O1440" s="13" t="str">
        <f>PROPER(TRIM(SUBSTITUTE(D1440,"###"," ")))</f>
        <v>Quickstock</v>
      </c>
      <c r="P1440" s="13" t="str">
        <f t="shared" si="154"/>
        <v>Stay X</v>
      </c>
      <c r="Q1440" s="34" t="str">
        <f t="shared" si="155"/>
        <v>Furniture</v>
      </c>
      <c r="R1440" s="13" t="str">
        <f t="shared" si="156"/>
        <v>Quickstock</v>
      </c>
      <c r="S1440" s="35">
        <f t="shared" si="157"/>
        <v>181</v>
      </c>
      <c r="T1440" s="35">
        <f t="shared" si="158"/>
        <v>47</v>
      </c>
      <c r="U1440" s="14">
        <f t="shared" si="159"/>
        <v>16599.84</v>
      </c>
      <c r="V1440" s="14">
        <f t="shared" si="160"/>
        <v>3004571.04</v>
      </c>
      <c r="W1440" s="13" t="str">
        <v>In Stock</v>
      </c>
      <c r="X1440" s="13" t="str">
        <v>No</v>
      </c>
      <c r="Y1440" s="13">
        <v>0</v>
      </c>
    </row>
    <row r="1441" spans="1:25" x14ac:dyDescent="0.3">
      <c r="A1441" s="31" t="s">
        <v>2882</v>
      </c>
      <c r="B1441" s="31" t="s">
        <v>2883</v>
      </c>
      <c r="C1441" s="31" t="s">
        <v>28</v>
      </c>
      <c r="D1441" s="31" t="s">
        <v>24</v>
      </c>
      <c r="E1441" s="31">
        <v>109</v>
      </c>
      <c r="F1441" s="31">
        <v>96</v>
      </c>
      <c r="G1441" s="31">
        <v>8933.2199999999993</v>
      </c>
      <c r="H1441" s="31">
        <v>973720.98</v>
      </c>
      <c r="I1441" s="32">
        <v>45801</v>
      </c>
      <c r="J1441" s="32">
        <v>45940</v>
      </c>
      <c r="K1441" s="31" t="s">
        <v>57</v>
      </c>
      <c r="L1441" s="33" t="s">
        <v>58</v>
      </c>
      <c r="M1441" s="13" t="str">
        <f>PROPER(TRIM(SUBSTITUTE(B1441,"###"," ")))</f>
        <v>Before X</v>
      </c>
      <c r="N1441" s="13" t="str">
        <f>PROPER(TRIM(SUBSTITUTE(C1441,"###"," ")))</f>
        <v>Furniture</v>
      </c>
      <c r="O1441" s="13" t="str">
        <f>PROPER(TRIM(SUBSTITUTE(D1441,"###"," ")))</f>
        <v>Omni Suppliers</v>
      </c>
      <c r="P1441" s="13" t="str">
        <f t="shared" si="154"/>
        <v>Before X</v>
      </c>
      <c r="Q1441" s="34" t="str">
        <f t="shared" si="155"/>
        <v>Furniture</v>
      </c>
      <c r="R1441" s="13" t="str">
        <f t="shared" si="156"/>
        <v>Omni Suppliers</v>
      </c>
      <c r="S1441" s="35">
        <f t="shared" si="157"/>
        <v>109</v>
      </c>
      <c r="T1441" s="35">
        <f t="shared" si="158"/>
        <v>96</v>
      </c>
      <c r="U1441" s="14">
        <f t="shared" si="159"/>
        <v>8933.2199999999993</v>
      </c>
      <c r="V1441" s="14">
        <f t="shared" si="160"/>
        <v>973720.98</v>
      </c>
      <c r="W1441" s="13" t="str">
        <v>In Stock</v>
      </c>
      <c r="X1441" s="13" t="str">
        <v>No</v>
      </c>
      <c r="Y1441" s="13">
        <v>0</v>
      </c>
    </row>
    <row r="1442" spans="1:25" x14ac:dyDescent="0.3">
      <c r="A1442" s="31" t="s">
        <v>2885</v>
      </c>
      <c r="B1442" s="31" t="s">
        <v>2886</v>
      </c>
      <c r="C1442" s="31" t="s">
        <v>20</v>
      </c>
      <c r="D1442" s="31" t="s">
        <v>24</v>
      </c>
      <c r="E1442" s="31">
        <v>67</v>
      </c>
      <c r="F1442" s="31">
        <v>72</v>
      </c>
      <c r="G1442" s="31">
        <v>6676.84</v>
      </c>
      <c r="H1442" s="31">
        <v>447348.28</v>
      </c>
      <c r="I1442" s="32">
        <v>45730</v>
      </c>
      <c r="J1442" s="32">
        <v>45910</v>
      </c>
      <c r="K1442" s="31" t="s">
        <v>25</v>
      </c>
      <c r="L1442" s="33" t="s">
        <v>21</v>
      </c>
      <c r="M1442" s="13" t="str">
        <f>PROPER(TRIM(SUBSTITUTE(B1442,"###"," ")))</f>
        <v>Beautiful X</v>
      </c>
      <c r="N1442" s="13" t="str">
        <f>PROPER(TRIM(SUBSTITUTE(C1442,"###"," ")))</f>
        <v>Toys</v>
      </c>
      <c r="O1442" s="13" t="str">
        <f>PROPER(TRIM(SUBSTITUTE(D1442,"###"," ")))</f>
        <v>Omni Suppliers</v>
      </c>
      <c r="P1442" s="13" t="str">
        <f t="shared" si="154"/>
        <v>Beautiful X</v>
      </c>
      <c r="Q1442" s="34" t="str">
        <f t="shared" si="155"/>
        <v>Toys</v>
      </c>
      <c r="R1442" s="13" t="str">
        <f t="shared" si="156"/>
        <v>Omni Suppliers</v>
      </c>
      <c r="S1442" s="35">
        <f t="shared" si="157"/>
        <v>67</v>
      </c>
      <c r="T1442" s="35">
        <f t="shared" si="158"/>
        <v>72</v>
      </c>
      <c r="U1442" s="14">
        <f t="shared" si="159"/>
        <v>6676.84</v>
      </c>
      <c r="V1442" s="14">
        <f t="shared" si="160"/>
        <v>447348.28</v>
      </c>
      <c r="W1442" s="13" t="str">
        <v>Low Stock</v>
      </c>
      <c r="X1442" s="13" t="str">
        <v>Yes</v>
      </c>
      <c r="Y1442" s="13">
        <v>1</v>
      </c>
    </row>
    <row r="1443" spans="1:25" x14ac:dyDescent="0.3">
      <c r="A1443" s="31" t="s">
        <v>2887</v>
      </c>
      <c r="B1443" s="31" t="s">
        <v>450</v>
      </c>
      <c r="C1443" s="31" t="s">
        <v>20</v>
      </c>
      <c r="D1443" s="31" t="s">
        <v>53</v>
      </c>
      <c r="E1443" s="31">
        <v>100</v>
      </c>
      <c r="F1443" s="31">
        <v>70</v>
      </c>
      <c r="G1443" s="31">
        <v>4135.8100000000004</v>
      </c>
      <c r="H1443" s="31">
        <v>413581.00000000012</v>
      </c>
      <c r="I1443" s="32">
        <v>45786</v>
      </c>
      <c r="J1443" s="32">
        <v>45939</v>
      </c>
      <c r="K1443" s="31" t="s">
        <v>54</v>
      </c>
      <c r="L1443" s="33" t="s">
        <v>58</v>
      </c>
      <c r="M1443" s="13" t="str">
        <f>PROPER(TRIM(SUBSTITUTE(B1443,"###"," ")))</f>
        <v>Current Pro</v>
      </c>
      <c r="N1443" s="13" t="str">
        <f>PROPER(TRIM(SUBSTITUTE(C1443,"###"," ")))</f>
        <v>Toys</v>
      </c>
      <c r="O1443" s="13" t="str">
        <f>PROPER(TRIM(SUBSTITUTE(D1443,"###"," ")))</f>
        <v>Abc Pvt Ltd</v>
      </c>
      <c r="P1443" s="13" t="str">
        <f t="shared" si="154"/>
        <v>Current Pro</v>
      </c>
      <c r="Q1443" s="34" t="str">
        <f t="shared" si="155"/>
        <v>Toys</v>
      </c>
      <c r="R1443" s="13" t="str">
        <f t="shared" si="156"/>
        <v>Abc Pvt Ltd</v>
      </c>
      <c r="S1443" s="35">
        <f t="shared" si="157"/>
        <v>100</v>
      </c>
      <c r="T1443" s="35">
        <f t="shared" si="158"/>
        <v>70</v>
      </c>
      <c r="U1443" s="14">
        <f t="shared" si="159"/>
        <v>4135.8100000000004</v>
      </c>
      <c r="V1443" s="14">
        <f t="shared" si="160"/>
        <v>413581.00000000006</v>
      </c>
      <c r="W1443" s="13" t="str">
        <v>In Stock</v>
      </c>
      <c r="X1443" s="13" t="str">
        <v>No</v>
      </c>
      <c r="Y1443" s="13">
        <v>0</v>
      </c>
    </row>
    <row r="1444" spans="1:25" x14ac:dyDescent="0.3">
      <c r="A1444" s="31" t="s">
        <v>2888</v>
      </c>
      <c r="B1444" s="31" t="s">
        <v>1098</v>
      </c>
      <c r="C1444" s="31" t="s">
        <v>14</v>
      </c>
      <c r="D1444" s="31" t="s">
        <v>53</v>
      </c>
      <c r="E1444" s="31">
        <v>142</v>
      </c>
      <c r="F1444" s="31">
        <v>57</v>
      </c>
      <c r="G1444" s="31">
        <v>6240.63</v>
      </c>
      <c r="H1444" s="31">
        <v>886169.46</v>
      </c>
      <c r="I1444" s="32">
        <v>45677</v>
      </c>
      <c r="J1444" s="32">
        <v>45930</v>
      </c>
      <c r="K1444" s="31" t="s">
        <v>57</v>
      </c>
      <c r="L1444" s="33" t="s">
        <v>17</v>
      </c>
      <c r="M1444" s="13" t="str">
        <f>PROPER(TRIM(SUBSTITUTE(B1444,"###"," ")))</f>
        <v>Administration X</v>
      </c>
      <c r="N1444" s="13" t="str">
        <f>PROPER(TRIM(SUBSTITUTE(C1444,"###"," ")))</f>
        <v>Clothing</v>
      </c>
      <c r="O1444" s="13" t="str">
        <f>PROPER(TRIM(SUBSTITUTE(D1444,"###"," ")))</f>
        <v>Abc Pvt Ltd</v>
      </c>
      <c r="P1444" s="13" t="str">
        <f t="shared" si="154"/>
        <v>Administration X</v>
      </c>
      <c r="Q1444" s="34" t="str">
        <f t="shared" si="155"/>
        <v>Clothing</v>
      </c>
      <c r="R1444" s="13" t="str">
        <f t="shared" si="156"/>
        <v>Abc Pvt Ltd</v>
      </c>
      <c r="S1444" s="35">
        <f t="shared" si="157"/>
        <v>142</v>
      </c>
      <c r="T1444" s="35">
        <f t="shared" si="158"/>
        <v>57</v>
      </c>
      <c r="U1444" s="14">
        <f t="shared" si="159"/>
        <v>6240.63</v>
      </c>
      <c r="V1444" s="14">
        <f t="shared" si="160"/>
        <v>886169.46</v>
      </c>
      <c r="W1444" s="13" t="str">
        <v>In Stock</v>
      </c>
      <c r="X1444" s="13" t="str">
        <v>No</v>
      </c>
      <c r="Y1444" s="13">
        <v>0</v>
      </c>
    </row>
    <row r="1445" spans="1:25" x14ac:dyDescent="0.3">
      <c r="A1445" s="31" t="s">
        <v>2889</v>
      </c>
      <c r="B1445" s="31" t="s">
        <v>2890</v>
      </c>
      <c r="C1445" s="31" t="s">
        <v>14</v>
      </c>
      <c r="D1445" s="31" t="s">
        <v>41</v>
      </c>
      <c r="E1445" s="31">
        <v>82</v>
      </c>
      <c r="F1445" s="31">
        <v>73</v>
      </c>
      <c r="G1445" s="31">
        <v>5691.17</v>
      </c>
      <c r="H1445" s="31">
        <v>466675.94</v>
      </c>
      <c r="I1445" s="32">
        <v>45736</v>
      </c>
      <c r="J1445" s="32">
        <v>45901</v>
      </c>
      <c r="K1445" s="13"/>
      <c r="L1445" s="33" t="s">
        <v>30</v>
      </c>
      <c r="M1445" s="13" t="str">
        <f>PROPER(TRIM(SUBSTITUTE(B1445,"###"," ")))</f>
        <v>Key X</v>
      </c>
      <c r="N1445" s="13" t="str">
        <f>PROPER(TRIM(SUBSTITUTE(C1445,"###"," ")))</f>
        <v>Clothing</v>
      </c>
      <c r="O1445" s="13" t="str">
        <f>PROPER(TRIM(SUBSTITUTE(D1445,"###"," ")))</f>
        <v>Quickstock</v>
      </c>
      <c r="P1445" s="13" t="str">
        <f t="shared" si="154"/>
        <v>Key X</v>
      </c>
      <c r="Q1445" s="34" t="str">
        <f t="shared" si="155"/>
        <v>Clothing</v>
      </c>
      <c r="R1445" s="13" t="str">
        <f t="shared" si="156"/>
        <v>Quickstock</v>
      </c>
      <c r="S1445" s="35">
        <f t="shared" si="157"/>
        <v>82</v>
      </c>
      <c r="T1445" s="35">
        <f t="shared" si="158"/>
        <v>73</v>
      </c>
      <c r="U1445" s="14">
        <f t="shared" si="159"/>
        <v>5691.17</v>
      </c>
      <c r="V1445" s="14">
        <f t="shared" si="160"/>
        <v>466675.94</v>
      </c>
      <c r="W1445" s="13" t="str">
        <v>In Stock</v>
      </c>
      <c r="X1445" s="13" t="str">
        <v>No</v>
      </c>
      <c r="Y1445" s="13">
        <v>0</v>
      </c>
    </row>
    <row r="1446" spans="1:25" x14ac:dyDescent="0.3">
      <c r="A1446" s="31" t="s">
        <v>2891</v>
      </c>
      <c r="B1446" s="31" t="s">
        <v>2892</v>
      </c>
      <c r="C1446" s="31" t="s">
        <v>40</v>
      </c>
      <c r="D1446" s="31" t="s">
        <v>41</v>
      </c>
      <c r="E1446" s="31">
        <v>3</v>
      </c>
      <c r="F1446" s="13"/>
      <c r="G1446" s="31">
        <v>987.5</v>
      </c>
      <c r="H1446" s="31">
        <v>2962.5</v>
      </c>
      <c r="I1446" s="32">
        <v>45711</v>
      </c>
      <c r="J1446" s="32">
        <v>45887</v>
      </c>
      <c r="K1446" s="13"/>
      <c r="L1446" s="33" t="s">
        <v>33</v>
      </c>
      <c r="M1446" s="13" t="str">
        <f>PROPER(TRIM(SUBSTITUTE(B1446,"###"," ")))</f>
        <v>Analysis Mini</v>
      </c>
      <c r="N1446" s="13" t="str">
        <f>PROPER(TRIM(SUBSTITUTE(C1446,"###"," ")))</f>
        <v>Electronics</v>
      </c>
      <c r="O1446" s="13" t="str">
        <f>PROPER(TRIM(SUBSTITUTE(D1446,"###"," ")))</f>
        <v>Quickstock</v>
      </c>
      <c r="P1446" s="13" t="str">
        <f t="shared" si="154"/>
        <v>Analysis Mini</v>
      </c>
      <c r="Q1446" s="34" t="str">
        <f t="shared" si="155"/>
        <v>Electronics</v>
      </c>
      <c r="R1446" s="13" t="str">
        <f t="shared" si="156"/>
        <v>Quickstock</v>
      </c>
      <c r="S1446" s="35">
        <f t="shared" si="157"/>
        <v>3</v>
      </c>
      <c r="T1446" s="35">
        <f t="shared" si="158"/>
        <v>0</v>
      </c>
      <c r="U1446" s="14">
        <f t="shared" si="159"/>
        <v>987.5</v>
      </c>
      <c r="V1446" s="14">
        <f t="shared" si="160"/>
        <v>2962.5</v>
      </c>
      <c r="W1446" s="13" t="str">
        <v>In Stock</v>
      </c>
      <c r="X1446" s="13" t="str">
        <v>No</v>
      </c>
      <c r="Y1446" s="13">
        <v>0</v>
      </c>
    </row>
    <row r="1447" spans="1:25" x14ac:dyDescent="0.3">
      <c r="A1447" s="31" t="s">
        <v>2893</v>
      </c>
      <c r="B1447" s="31" t="s">
        <v>2894</v>
      </c>
      <c r="C1447" s="31" t="s">
        <v>20</v>
      </c>
      <c r="D1447" s="31" t="s">
        <v>41</v>
      </c>
      <c r="E1447" s="31">
        <v>97</v>
      </c>
      <c r="F1447" s="31">
        <v>55</v>
      </c>
      <c r="G1447" s="31">
        <v>12596.01</v>
      </c>
      <c r="H1447" s="31">
        <v>1221812.97</v>
      </c>
      <c r="I1447" s="32">
        <v>45724</v>
      </c>
      <c r="J1447" s="32">
        <v>45916</v>
      </c>
      <c r="K1447" s="31" t="s">
        <v>16</v>
      </c>
      <c r="L1447" s="33" t="s">
        <v>17</v>
      </c>
      <c r="M1447" s="13" t="str">
        <f>PROPER(TRIM(SUBSTITUTE(B1447,"###"," ")))</f>
        <v>Child Pro</v>
      </c>
      <c r="N1447" s="13" t="str">
        <f>PROPER(TRIM(SUBSTITUTE(C1447,"###"," ")))</f>
        <v>Toys</v>
      </c>
      <c r="O1447" s="13" t="str">
        <f>PROPER(TRIM(SUBSTITUTE(D1447,"###"," ")))</f>
        <v>Quickstock</v>
      </c>
      <c r="P1447" s="13" t="str">
        <f t="shared" si="154"/>
        <v>Child Pro</v>
      </c>
      <c r="Q1447" s="34" t="str">
        <f t="shared" si="155"/>
        <v>Toys</v>
      </c>
      <c r="R1447" s="13" t="str">
        <f t="shared" si="156"/>
        <v>Quickstock</v>
      </c>
      <c r="S1447" s="35">
        <f t="shared" si="157"/>
        <v>97</v>
      </c>
      <c r="T1447" s="35">
        <f t="shared" si="158"/>
        <v>55</v>
      </c>
      <c r="U1447" s="14">
        <f t="shared" si="159"/>
        <v>12596.01</v>
      </c>
      <c r="V1447" s="14">
        <f t="shared" si="160"/>
        <v>1221812.97</v>
      </c>
      <c r="W1447" s="13" t="str">
        <v>In Stock</v>
      </c>
      <c r="X1447" s="13" t="str">
        <v>No</v>
      </c>
      <c r="Y1447" s="13">
        <v>0</v>
      </c>
    </row>
    <row r="1448" spans="1:25" x14ac:dyDescent="0.3">
      <c r="A1448" s="31" t="s">
        <v>2896</v>
      </c>
      <c r="B1448" s="31" t="s">
        <v>2897</v>
      </c>
      <c r="C1448" s="31" t="s">
        <v>20</v>
      </c>
      <c r="D1448" s="31" t="s">
        <v>41</v>
      </c>
      <c r="E1448" s="31">
        <v>62</v>
      </c>
      <c r="F1448" s="31">
        <v>97</v>
      </c>
      <c r="G1448" s="31">
        <v>7905.42</v>
      </c>
      <c r="H1448" s="31">
        <v>490136.04</v>
      </c>
      <c r="I1448" s="32">
        <v>45796</v>
      </c>
      <c r="J1448" s="32">
        <v>45931</v>
      </c>
      <c r="K1448" s="31" t="s">
        <v>54</v>
      </c>
      <c r="L1448" s="33" t="s">
        <v>58</v>
      </c>
      <c r="M1448" s="13" t="str">
        <f>PROPER(TRIM(SUBSTITUTE(B1448,"###"," ")))</f>
        <v>Itself Pro</v>
      </c>
      <c r="N1448" s="13" t="str">
        <f>PROPER(TRIM(SUBSTITUTE(C1448,"###"," ")))</f>
        <v>Toys</v>
      </c>
      <c r="O1448" s="13" t="str">
        <f>PROPER(TRIM(SUBSTITUTE(D1448,"###"," ")))</f>
        <v>Quickstock</v>
      </c>
      <c r="P1448" s="13" t="str">
        <f t="shared" si="154"/>
        <v>Itself Pro</v>
      </c>
      <c r="Q1448" s="34" t="str">
        <f t="shared" si="155"/>
        <v>Toys</v>
      </c>
      <c r="R1448" s="13" t="str">
        <f t="shared" si="156"/>
        <v>Quickstock</v>
      </c>
      <c r="S1448" s="35">
        <f t="shared" si="157"/>
        <v>62</v>
      </c>
      <c r="T1448" s="35">
        <f t="shared" si="158"/>
        <v>97</v>
      </c>
      <c r="U1448" s="14">
        <f t="shared" si="159"/>
        <v>7905.42</v>
      </c>
      <c r="V1448" s="14">
        <f t="shared" si="160"/>
        <v>490136.04</v>
      </c>
      <c r="W1448" s="13" t="str">
        <v>Low Stock</v>
      </c>
      <c r="X1448" s="13" t="str">
        <v>Yes</v>
      </c>
      <c r="Y1448" s="13">
        <v>1</v>
      </c>
    </row>
    <row r="1449" spans="1:25" x14ac:dyDescent="0.3">
      <c r="A1449" s="31" t="s">
        <v>2898</v>
      </c>
      <c r="B1449" s="31" t="s">
        <v>1909</v>
      </c>
      <c r="C1449" s="31" t="s">
        <v>14</v>
      </c>
      <c r="D1449" s="31" t="s">
        <v>24</v>
      </c>
      <c r="E1449" s="31">
        <v>172</v>
      </c>
      <c r="F1449" s="31">
        <v>69</v>
      </c>
      <c r="G1449" s="31">
        <v>14860.28</v>
      </c>
      <c r="H1449" s="31">
        <v>2555968.16</v>
      </c>
      <c r="I1449" s="32">
        <v>45756</v>
      </c>
      <c r="J1449" s="32">
        <v>45916</v>
      </c>
      <c r="K1449" s="31" t="s">
        <v>16</v>
      </c>
      <c r="L1449" s="33" t="s">
        <v>21</v>
      </c>
      <c r="M1449" s="13" t="str">
        <f>PROPER(TRIM(SUBSTITUTE(B1449,"###"," ")))</f>
        <v>Citizen X</v>
      </c>
      <c r="N1449" s="13" t="str">
        <f>PROPER(TRIM(SUBSTITUTE(C1449,"###"," ")))</f>
        <v>Clothing</v>
      </c>
      <c r="O1449" s="13" t="str">
        <f>PROPER(TRIM(SUBSTITUTE(D1449,"###"," ")))</f>
        <v>Omni Suppliers</v>
      </c>
      <c r="P1449" s="13" t="str">
        <f t="shared" si="154"/>
        <v>Citizen X</v>
      </c>
      <c r="Q1449" s="34" t="str">
        <f t="shared" si="155"/>
        <v>Clothing</v>
      </c>
      <c r="R1449" s="13" t="str">
        <f t="shared" si="156"/>
        <v>Omni Suppliers</v>
      </c>
      <c r="S1449" s="35">
        <f t="shared" si="157"/>
        <v>172</v>
      </c>
      <c r="T1449" s="35">
        <f t="shared" si="158"/>
        <v>69</v>
      </c>
      <c r="U1449" s="14">
        <f t="shared" si="159"/>
        <v>14860.28</v>
      </c>
      <c r="V1449" s="14">
        <f t="shared" si="160"/>
        <v>2555968.16</v>
      </c>
      <c r="W1449" s="13" t="str">
        <v>In Stock</v>
      </c>
      <c r="X1449" s="13" t="str">
        <v>No</v>
      </c>
      <c r="Y1449" s="13">
        <v>0</v>
      </c>
    </row>
    <row r="1450" spans="1:25" x14ac:dyDescent="0.3">
      <c r="A1450" s="31" t="s">
        <v>2899</v>
      </c>
      <c r="B1450" s="31" t="s">
        <v>2900</v>
      </c>
      <c r="C1450" s="31" t="s">
        <v>44</v>
      </c>
      <c r="D1450" s="31" t="s">
        <v>53</v>
      </c>
      <c r="E1450" s="31">
        <v>75</v>
      </c>
      <c r="F1450" s="31">
        <v>88</v>
      </c>
      <c r="G1450" s="31">
        <v>5820.42</v>
      </c>
      <c r="H1450" s="31">
        <v>436531.5</v>
      </c>
      <c r="I1450" s="32">
        <v>45682</v>
      </c>
      <c r="J1450" s="32">
        <v>45911</v>
      </c>
      <c r="K1450" s="31" t="s">
        <v>16</v>
      </c>
      <c r="L1450" s="33" t="s">
        <v>30</v>
      </c>
      <c r="M1450" s="13" t="str">
        <f>PROPER(TRIM(SUBSTITUTE(B1450,"###"," ")))</f>
        <v>Rest Max</v>
      </c>
      <c r="N1450" s="13" t="str">
        <f>PROPER(TRIM(SUBSTITUTE(C1450,"###"," ")))</f>
        <v>Groceries</v>
      </c>
      <c r="O1450" s="13" t="str">
        <f>PROPER(TRIM(SUBSTITUTE(D1450,"###"," ")))</f>
        <v>Abc Pvt Ltd</v>
      </c>
      <c r="P1450" s="13" t="str">
        <f t="shared" si="154"/>
        <v>Rest Max</v>
      </c>
      <c r="Q1450" s="34" t="str">
        <f t="shared" si="155"/>
        <v>Groceries</v>
      </c>
      <c r="R1450" s="13" t="str">
        <f t="shared" si="156"/>
        <v>Abc Pvt Ltd</v>
      </c>
      <c r="S1450" s="35">
        <f t="shared" si="157"/>
        <v>75</v>
      </c>
      <c r="T1450" s="35">
        <f t="shared" si="158"/>
        <v>88</v>
      </c>
      <c r="U1450" s="14">
        <f t="shared" si="159"/>
        <v>5820.42</v>
      </c>
      <c r="V1450" s="14">
        <f t="shared" si="160"/>
        <v>436531.5</v>
      </c>
      <c r="W1450" s="13" t="str">
        <v>Low Stock</v>
      </c>
      <c r="X1450" s="13" t="str">
        <v>Yes</v>
      </c>
      <c r="Y1450" s="13">
        <v>1</v>
      </c>
    </row>
    <row r="1451" spans="1:25" x14ac:dyDescent="0.3">
      <c r="A1451" s="31" t="s">
        <v>2901</v>
      </c>
      <c r="B1451" s="31" t="s">
        <v>2056</v>
      </c>
      <c r="C1451" s="31" t="s">
        <v>20</v>
      </c>
      <c r="D1451" s="31" t="s">
        <v>45</v>
      </c>
      <c r="E1451" s="31">
        <v>95</v>
      </c>
      <c r="F1451" s="31">
        <v>36</v>
      </c>
      <c r="G1451" s="31">
        <v>8029.66</v>
      </c>
      <c r="H1451" s="31">
        <v>762817.7</v>
      </c>
      <c r="I1451" s="32">
        <v>45794</v>
      </c>
      <c r="J1451" s="32">
        <v>45915</v>
      </c>
      <c r="K1451" s="31" t="s">
        <v>57</v>
      </c>
      <c r="L1451" s="33" t="s">
        <v>30</v>
      </c>
      <c r="M1451" s="13" t="str">
        <f>PROPER(TRIM(SUBSTITUTE(B1451,"###"," ")))</f>
        <v>Long Pro</v>
      </c>
      <c r="N1451" s="13" t="str">
        <f>PROPER(TRIM(SUBSTITUTE(C1451,"###"," ")))</f>
        <v>Toys</v>
      </c>
      <c r="O1451" s="13" t="str">
        <f>PROPER(TRIM(SUBSTITUTE(D1451,"###"," ")))</f>
        <v>Retailmart Inc</v>
      </c>
      <c r="P1451" s="13" t="str">
        <f t="shared" si="154"/>
        <v>Long Pro</v>
      </c>
      <c r="Q1451" s="34" t="str">
        <f t="shared" si="155"/>
        <v>Toys</v>
      </c>
      <c r="R1451" s="13" t="str">
        <f t="shared" si="156"/>
        <v>Retailmart Inc</v>
      </c>
      <c r="S1451" s="35">
        <f t="shared" si="157"/>
        <v>95</v>
      </c>
      <c r="T1451" s="35">
        <f t="shared" si="158"/>
        <v>36</v>
      </c>
      <c r="U1451" s="14">
        <f t="shared" si="159"/>
        <v>8029.66</v>
      </c>
      <c r="V1451" s="14">
        <f t="shared" si="160"/>
        <v>762817.7</v>
      </c>
      <c r="W1451" s="13" t="str">
        <v>In Stock</v>
      </c>
      <c r="X1451" s="13" t="str">
        <v>No</v>
      </c>
      <c r="Y1451" s="13">
        <v>0</v>
      </c>
    </row>
    <row r="1452" spans="1:25" x14ac:dyDescent="0.3">
      <c r="A1452" s="31" t="s">
        <v>2902</v>
      </c>
      <c r="B1452" s="31" t="s">
        <v>2903</v>
      </c>
      <c r="C1452" s="31" t="s">
        <v>14</v>
      </c>
      <c r="D1452" s="31" t="s">
        <v>24</v>
      </c>
      <c r="E1452" s="31">
        <v>162</v>
      </c>
      <c r="F1452" s="31">
        <v>65</v>
      </c>
      <c r="G1452" s="31">
        <v>17692.650000000001</v>
      </c>
      <c r="H1452" s="31">
        <v>2866209.3</v>
      </c>
      <c r="I1452" s="32">
        <v>45785</v>
      </c>
      <c r="J1452" s="32">
        <v>45887</v>
      </c>
      <c r="K1452" s="13"/>
      <c r="L1452" s="33" t="s">
        <v>58</v>
      </c>
      <c r="M1452" s="13" t="str">
        <f>PROPER(TRIM(SUBSTITUTE(B1452,"###"," ")))</f>
        <v>Decide Plus</v>
      </c>
      <c r="N1452" s="13" t="str">
        <f>PROPER(TRIM(SUBSTITUTE(C1452,"###"," ")))</f>
        <v>Clothing</v>
      </c>
      <c r="O1452" s="13" t="str">
        <f>PROPER(TRIM(SUBSTITUTE(D1452,"###"," ")))</f>
        <v>Omni Suppliers</v>
      </c>
      <c r="P1452" s="13" t="str">
        <f t="shared" si="154"/>
        <v>Decide Plus</v>
      </c>
      <c r="Q1452" s="34" t="str">
        <f t="shared" si="155"/>
        <v>Clothing</v>
      </c>
      <c r="R1452" s="13" t="str">
        <f t="shared" si="156"/>
        <v>Omni Suppliers</v>
      </c>
      <c r="S1452" s="35">
        <f t="shared" si="157"/>
        <v>162</v>
      </c>
      <c r="T1452" s="35">
        <f t="shared" si="158"/>
        <v>65</v>
      </c>
      <c r="U1452" s="14">
        <f t="shared" si="159"/>
        <v>17692.650000000001</v>
      </c>
      <c r="V1452" s="14">
        <f t="shared" si="160"/>
        <v>2866209.3000000003</v>
      </c>
      <c r="W1452" s="13" t="str">
        <v>In Stock</v>
      </c>
      <c r="X1452" s="13" t="str">
        <v>No</v>
      </c>
      <c r="Y1452" s="13">
        <v>0</v>
      </c>
    </row>
    <row r="1453" spans="1:25" x14ac:dyDescent="0.3">
      <c r="A1453" s="31" t="s">
        <v>2904</v>
      </c>
      <c r="B1453" s="31" t="s">
        <v>2905</v>
      </c>
      <c r="C1453" s="31" t="s">
        <v>28</v>
      </c>
      <c r="D1453" s="31" t="s">
        <v>24</v>
      </c>
      <c r="E1453" s="31">
        <v>89</v>
      </c>
      <c r="F1453" s="31">
        <v>68</v>
      </c>
      <c r="G1453" s="31">
        <v>6811.95</v>
      </c>
      <c r="H1453" s="31">
        <v>606263.54999999993</v>
      </c>
      <c r="I1453" s="32">
        <v>45785</v>
      </c>
      <c r="J1453" s="32">
        <v>45908</v>
      </c>
      <c r="K1453" s="31" t="s">
        <v>46</v>
      </c>
      <c r="L1453" s="33" t="s">
        <v>17</v>
      </c>
      <c r="M1453" s="13" t="str">
        <f>PROPER(TRIM(SUBSTITUTE(B1453,"###"," ")))</f>
        <v>Ready Plus</v>
      </c>
      <c r="N1453" s="13" t="str">
        <f>PROPER(TRIM(SUBSTITUTE(C1453,"###"," ")))</f>
        <v>Furniture</v>
      </c>
      <c r="O1453" s="13" t="str">
        <f>PROPER(TRIM(SUBSTITUTE(D1453,"###"," ")))</f>
        <v>Omni Suppliers</v>
      </c>
      <c r="P1453" s="13" t="str">
        <f t="shared" si="154"/>
        <v>Ready Plus</v>
      </c>
      <c r="Q1453" s="34" t="str">
        <f t="shared" si="155"/>
        <v>Furniture</v>
      </c>
      <c r="R1453" s="13" t="str">
        <f t="shared" si="156"/>
        <v>Omni Suppliers</v>
      </c>
      <c r="S1453" s="35">
        <f t="shared" si="157"/>
        <v>89</v>
      </c>
      <c r="T1453" s="35">
        <f t="shared" si="158"/>
        <v>68</v>
      </c>
      <c r="U1453" s="14">
        <f t="shared" si="159"/>
        <v>6811.95</v>
      </c>
      <c r="V1453" s="14">
        <f t="shared" si="160"/>
        <v>606263.54999999993</v>
      </c>
      <c r="W1453" s="13" t="str">
        <v>In Stock</v>
      </c>
      <c r="X1453" s="13" t="str">
        <v>No</v>
      </c>
      <c r="Y1453" s="13">
        <v>0</v>
      </c>
    </row>
    <row r="1454" spans="1:25" x14ac:dyDescent="0.3">
      <c r="A1454" s="31" t="s">
        <v>2906</v>
      </c>
      <c r="B1454" s="31" t="s">
        <v>2907</v>
      </c>
      <c r="C1454" s="31" t="s">
        <v>40</v>
      </c>
      <c r="D1454" s="31" t="s">
        <v>15</v>
      </c>
      <c r="E1454" s="13"/>
      <c r="F1454" s="31">
        <v>68</v>
      </c>
      <c r="G1454" s="31">
        <v>5682.16</v>
      </c>
      <c r="H1454" s="13"/>
      <c r="I1454" s="32">
        <v>45851</v>
      </c>
      <c r="J1454" s="32">
        <v>45920</v>
      </c>
      <c r="K1454" s="31" t="s">
        <v>25</v>
      </c>
      <c r="L1454" s="33" t="s">
        <v>30</v>
      </c>
      <c r="M1454" s="13" t="str">
        <f>PROPER(TRIM(SUBSTITUTE(B1454,"###"," ")))</f>
        <v>Never X</v>
      </c>
      <c r="N1454" s="13" t="str">
        <f>PROPER(TRIM(SUBSTITUTE(C1454,"###"," ")))</f>
        <v>Electronics</v>
      </c>
      <c r="O1454" s="13" t="str">
        <f>PROPER(TRIM(SUBSTITUTE(D1454,"###"," ")))</f>
        <v>Global Traders</v>
      </c>
      <c r="P1454" s="13" t="str">
        <f t="shared" si="154"/>
        <v>Never X</v>
      </c>
      <c r="Q1454" s="34" t="str">
        <f t="shared" si="155"/>
        <v>Electronics</v>
      </c>
      <c r="R1454" s="13" t="str">
        <f t="shared" si="156"/>
        <v>Global Traders</v>
      </c>
      <c r="S1454" s="35">
        <f t="shared" si="157"/>
        <v>0</v>
      </c>
      <c r="T1454" s="35">
        <f t="shared" si="158"/>
        <v>68</v>
      </c>
      <c r="U1454" s="14">
        <f t="shared" si="159"/>
        <v>5682.16</v>
      </c>
      <c r="V1454" s="14">
        <f t="shared" si="160"/>
        <v>0</v>
      </c>
      <c r="W1454" s="13" t="str">
        <v>Out of Stock</v>
      </c>
      <c r="X1454" s="13" t="str">
        <v>Yes</v>
      </c>
      <c r="Y1454" s="13">
        <v>1</v>
      </c>
    </row>
    <row r="1455" spans="1:25" x14ac:dyDescent="0.3">
      <c r="A1455" s="31" t="s">
        <v>2908</v>
      </c>
      <c r="B1455" s="31" t="s">
        <v>2909</v>
      </c>
      <c r="C1455" s="31" t="s">
        <v>28</v>
      </c>
      <c r="D1455" s="31" t="s">
        <v>45</v>
      </c>
      <c r="E1455" s="31">
        <v>198</v>
      </c>
      <c r="F1455" s="13"/>
      <c r="G1455" s="31">
        <v>18682.86</v>
      </c>
      <c r="H1455" s="31">
        <v>3699206.28</v>
      </c>
      <c r="I1455" s="32">
        <v>45821</v>
      </c>
      <c r="J1455" s="32">
        <v>45928</v>
      </c>
      <c r="K1455" s="31" t="s">
        <v>25</v>
      </c>
      <c r="L1455" s="33" t="s">
        <v>33</v>
      </c>
      <c r="M1455" s="13" t="str">
        <f>PROPER(TRIM(SUBSTITUTE(B1455,"###"," ")))</f>
        <v>Live X</v>
      </c>
      <c r="N1455" s="13" t="str">
        <f>PROPER(TRIM(SUBSTITUTE(C1455,"###"," ")))</f>
        <v>Furniture</v>
      </c>
      <c r="O1455" s="13" t="str">
        <f>PROPER(TRIM(SUBSTITUTE(D1455,"###"," ")))</f>
        <v>Retailmart Inc</v>
      </c>
      <c r="P1455" s="13" t="str">
        <f t="shared" si="154"/>
        <v>Live X</v>
      </c>
      <c r="Q1455" s="34" t="str">
        <f t="shared" si="155"/>
        <v>Furniture</v>
      </c>
      <c r="R1455" s="13" t="str">
        <f t="shared" si="156"/>
        <v>Retailmart Inc</v>
      </c>
      <c r="S1455" s="35">
        <f t="shared" si="157"/>
        <v>198</v>
      </c>
      <c r="T1455" s="35">
        <f t="shared" si="158"/>
        <v>0</v>
      </c>
      <c r="U1455" s="14">
        <f t="shared" si="159"/>
        <v>18682.86</v>
      </c>
      <c r="V1455" s="14">
        <f t="shared" si="160"/>
        <v>3699206.2800000003</v>
      </c>
      <c r="W1455" s="13" t="str">
        <v>In Stock</v>
      </c>
      <c r="X1455" s="13" t="str">
        <v>No</v>
      </c>
      <c r="Y1455" s="13">
        <v>0</v>
      </c>
    </row>
    <row r="1456" spans="1:25" x14ac:dyDescent="0.3">
      <c r="A1456" s="31" t="s">
        <v>2910</v>
      </c>
      <c r="B1456" s="31" t="s">
        <v>2911</v>
      </c>
      <c r="C1456" s="31" t="s">
        <v>14</v>
      </c>
      <c r="D1456" s="31" t="s">
        <v>15</v>
      </c>
      <c r="E1456" s="31">
        <v>125</v>
      </c>
      <c r="F1456" s="31">
        <v>50</v>
      </c>
      <c r="G1456" s="31">
        <v>15019.1</v>
      </c>
      <c r="H1456" s="31">
        <v>1877387.5</v>
      </c>
      <c r="I1456" s="32">
        <v>45698</v>
      </c>
      <c r="J1456" s="32">
        <v>45859</v>
      </c>
      <c r="K1456" s="31" t="s">
        <v>46</v>
      </c>
      <c r="L1456" s="33" t="s">
        <v>30</v>
      </c>
      <c r="M1456" s="13" t="str">
        <f>PROPER(TRIM(SUBSTITUTE(B1456,"###"," ")))</f>
        <v>Then Lite</v>
      </c>
      <c r="N1456" s="13" t="str">
        <f>PROPER(TRIM(SUBSTITUTE(C1456,"###"," ")))</f>
        <v>Clothing</v>
      </c>
      <c r="O1456" s="13" t="str">
        <f>PROPER(TRIM(SUBSTITUTE(D1456,"###"," ")))</f>
        <v>Global Traders</v>
      </c>
      <c r="P1456" s="13" t="str">
        <f t="shared" si="154"/>
        <v>Then Lite</v>
      </c>
      <c r="Q1456" s="34" t="str">
        <f t="shared" si="155"/>
        <v>Clothing</v>
      </c>
      <c r="R1456" s="13" t="str">
        <f t="shared" si="156"/>
        <v>Global Traders</v>
      </c>
      <c r="S1456" s="35">
        <f t="shared" si="157"/>
        <v>125</v>
      </c>
      <c r="T1456" s="35">
        <f t="shared" si="158"/>
        <v>50</v>
      </c>
      <c r="U1456" s="14">
        <f t="shared" si="159"/>
        <v>15019.1</v>
      </c>
      <c r="V1456" s="14">
        <f t="shared" si="160"/>
        <v>1877387.5</v>
      </c>
      <c r="W1456" s="13" t="str">
        <v>In Stock</v>
      </c>
      <c r="X1456" s="13" t="str">
        <v>No</v>
      </c>
      <c r="Y1456" s="13">
        <v>0</v>
      </c>
    </row>
    <row r="1457" spans="1:25" x14ac:dyDescent="0.3">
      <c r="A1457" s="31" t="s">
        <v>2912</v>
      </c>
      <c r="B1457" s="31" t="s">
        <v>2913</v>
      </c>
      <c r="C1457" s="31" t="s">
        <v>40</v>
      </c>
      <c r="D1457" s="31" t="s">
        <v>15</v>
      </c>
      <c r="E1457" s="13"/>
      <c r="F1457" s="31">
        <v>62</v>
      </c>
      <c r="G1457" s="31">
        <v>10063.81</v>
      </c>
      <c r="H1457" s="13"/>
      <c r="I1457" s="32">
        <v>45777</v>
      </c>
      <c r="J1457" s="32">
        <v>45920</v>
      </c>
      <c r="K1457" s="31" t="s">
        <v>29</v>
      </c>
      <c r="L1457" s="33" t="s">
        <v>33</v>
      </c>
      <c r="M1457" s="13" t="str">
        <f>PROPER(TRIM(SUBSTITUTE(B1457,"###"," ")))</f>
        <v>Bring Max</v>
      </c>
      <c r="N1457" s="13" t="str">
        <f>PROPER(TRIM(SUBSTITUTE(C1457,"###"," ")))</f>
        <v>Electronics</v>
      </c>
      <c r="O1457" s="13" t="str">
        <f>PROPER(TRIM(SUBSTITUTE(D1457,"###"," ")))</f>
        <v>Global Traders</v>
      </c>
      <c r="P1457" s="13" t="str">
        <f t="shared" si="154"/>
        <v>Bring Max</v>
      </c>
      <c r="Q1457" s="34" t="str">
        <f t="shared" si="155"/>
        <v>Electronics</v>
      </c>
      <c r="R1457" s="13" t="str">
        <f t="shared" si="156"/>
        <v>Global Traders</v>
      </c>
      <c r="S1457" s="35">
        <f t="shared" si="157"/>
        <v>0</v>
      </c>
      <c r="T1457" s="35">
        <f t="shared" si="158"/>
        <v>62</v>
      </c>
      <c r="U1457" s="14">
        <f t="shared" si="159"/>
        <v>10063.81</v>
      </c>
      <c r="V1457" s="14">
        <f t="shared" si="160"/>
        <v>0</v>
      </c>
      <c r="W1457" s="13" t="str">
        <v>Out of Stock</v>
      </c>
      <c r="X1457" s="13" t="str">
        <v>Yes</v>
      </c>
      <c r="Y1457" s="13">
        <v>1</v>
      </c>
    </row>
    <row r="1458" spans="1:25" x14ac:dyDescent="0.3">
      <c r="A1458" s="31" t="s">
        <v>2914</v>
      </c>
      <c r="B1458" s="31" t="s">
        <v>2915</v>
      </c>
      <c r="C1458" s="31" t="s">
        <v>14</v>
      </c>
      <c r="D1458" s="31" t="s">
        <v>45</v>
      </c>
      <c r="E1458" s="31">
        <v>123</v>
      </c>
      <c r="F1458" s="31">
        <v>99</v>
      </c>
      <c r="G1458" s="31">
        <v>10746.3</v>
      </c>
      <c r="H1458" s="31">
        <v>1321794.8999999999</v>
      </c>
      <c r="I1458" s="32">
        <v>45817</v>
      </c>
      <c r="J1458" s="32">
        <v>45929</v>
      </c>
      <c r="K1458" s="13"/>
      <c r="L1458" s="33" t="s">
        <v>21</v>
      </c>
      <c r="M1458" s="13" t="str">
        <f>PROPER(TRIM(SUBSTITUTE(B1458,"###"," ")))</f>
        <v>Light Mini</v>
      </c>
      <c r="N1458" s="13" t="str">
        <f>PROPER(TRIM(SUBSTITUTE(C1458,"###"," ")))</f>
        <v>Clothing</v>
      </c>
      <c r="O1458" s="13" t="str">
        <f>PROPER(TRIM(SUBSTITUTE(D1458,"###"," ")))</f>
        <v>Retailmart Inc</v>
      </c>
      <c r="P1458" s="13" t="str">
        <f t="shared" si="154"/>
        <v>Light Mini</v>
      </c>
      <c r="Q1458" s="34" t="str">
        <f t="shared" si="155"/>
        <v>Clothing</v>
      </c>
      <c r="R1458" s="13" t="str">
        <f t="shared" si="156"/>
        <v>Retailmart Inc</v>
      </c>
      <c r="S1458" s="35">
        <f t="shared" si="157"/>
        <v>123</v>
      </c>
      <c r="T1458" s="35">
        <f t="shared" si="158"/>
        <v>99</v>
      </c>
      <c r="U1458" s="14">
        <f t="shared" si="159"/>
        <v>10746.3</v>
      </c>
      <c r="V1458" s="14">
        <f t="shared" si="160"/>
        <v>1321794.8999999999</v>
      </c>
      <c r="W1458" s="13" t="str">
        <v>In Stock</v>
      </c>
      <c r="X1458" s="13" t="str">
        <v>No</v>
      </c>
      <c r="Y1458" s="13">
        <v>0</v>
      </c>
    </row>
    <row r="1459" spans="1:25" x14ac:dyDescent="0.3">
      <c r="A1459" s="31" t="s">
        <v>2916</v>
      </c>
      <c r="B1459" s="31" t="s">
        <v>871</v>
      </c>
      <c r="C1459" s="31" t="s">
        <v>28</v>
      </c>
      <c r="D1459" s="31" t="s">
        <v>15</v>
      </c>
      <c r="E1459" s="31">
        <v>142</v>
      </c>
      <c r="F1459" s="31">
        <v>46</v>
      </c>
      <c r="G1459" s="31">
        <v>9164.92</v>
      </c>
      <c r="H1459" s="31">
        <v>1301418.6399999999</v>
      </c>
      <c r="I1459" s="32">
        <v>45751</v>
      </c>
      <c r="J1459" s="32">
        <v>45933</v>
      </c>
      <c r="K1459" s="31" t="s">
        <v>29</v>
      </c>
      <c r="L1459" s="33" t="s">
        <v>30</v>
      </c>
      <c r="M1459" s="13" t="str">
        <f>PROPER(TRIM(SUBSTITUTE(B1459,"###"," ")))</f>
        <v>Usually Plus</v>
      </c>
      <c r="N1459" s="13" t="str">
        <f>PROPER(TRIM(SUBSTITUTE(C1459,"###"," ")))</f>
        <v>Furniture</v>
      </c>
      <c r="O1459" s="13" t="str">
        <f>PROPER(TRIM(SUBSTITUTE(D1459,"###"," ")))</f>
        <v>Global Traders</v>
      </c>
      <c r="P1459" s="13" t="str">
        <f t="shared" si="154"/>
        <v>Usually Plus</v>
      </c>
      <c r="Q1459" s="34" t="str">
        <f t="shared" si="155"/>
        <v>Furniture</v>
      </c>
      <c r="R1459" s="13" t="str">
        <f t="shared" si="156"/>
        <v>Global Traders</v>
      </c>
      <c r="S1459" s="35">
        <f t="shared" si="157"/>
        <v>142</v>
      </c>
      <c r="T1459" s="35">
        <f t="shared" si="158"/>
        <v>46</v>
      </c>
      <c r="U1459" s="14">
        <f t="shared" si="159"/>
        <v>9164.92</v>
      </c>
      <c r="V1459" s="14">
        <f t="shared" si="160"/>
        <v>1301418.6399999999</v>
      </c>
      <c r="W1459" s="13" t="str">
        <v>In Stock</v>
      </c>
      <c r="X1459" s="13" t="str">
        <v>No</v>
      </c>
      <c r="Y1459" s="13">
        <v>0</v>
      </c>
    </row>
    <row r="1460" spans="1:25" x14ac:dyDescent="0.3">
      <c r="A1460" s="31" t="s">
        <v>2917</v>
      </c>
      <c r="B1460" s="31" t="s">
        <v>2918</v>
      </c>
      <c r="C1460" s="31" t="s">
        <v>14</v>
      </c>
      <c r="D1460" s="31" t="s">
        <v>24</v>
      </c>
      <c r="E1460" s="31">
        <v>157</v>
      </c>
      <c r="F1460" s="31">
        <v>55</v>
      </c>
      <c r="G1460" s="31">
        <v>15150.71</v>
      </c>
      <c r="H1460" s="31">
        <v>2378661.4700000002</v>
      </c>
      <c r="I1460" s="32">
        <v>45767</v>
      </c>
      <c r="J1460" s="32">
        <v>45926</v>
      </c>
      <c r="K1460" s="31" t="s">
        <v>57</v>
      </c>
      <c r="L1460" s="33" t="s">
        <v>58</v>
      </c>
      <c r="M1460" s="13" t="str">
        <f>PROPER(TRIM(SUBSTITUTE(B1460,"###"," ")))</f>
        <v>Face Pro</v>
      </c>
      <c r="N1460" s="13" t="str">
        <f>PROPER(TRIM(SUBSTITUTE(C1460,"###"," ")))</f>
        <v>Clothing</v>
      </c>
      <c r="O1460" s="13" t="str">
        <f>PROPER(TRIM(SUBSTITUTE(D1460,"###"," ")))</f>
        <v>Omni Suppliers</v>
      </c>
      <c r="P1460" s="13" t="str">
        <f t="shared" si="154"/>
        <v>Face Pro</v>
      </c>
      <c r="Q1460" s="34" t="str">
        <f t="shared" si="155"/>
        <v>Clothing</v>
      </c>
      <c r="R1460" s="13" t="str">
        <f t="shared" si="156"/>
        <v>Omni Suppliers</v>
      </c>
      <c r="S1460" s="35">
        <f t="shared" si="157"/>
        <v>157</v>
      </c>
      <c r="T1460" s="35">
        <f t="shared" si="158"/>
        <v>55</v>
      </c>
      <c r="U1460" s="14">
        <f t="shared" si="159"/>
        <v>15150.71</v>
      </c>
      <c r="V1460" s="14">
        <f t="shared" si="160"/>
        <v>2378661.4699999997</v>
      </c>
      <c r="W1460" s="13" t="str">
        <v>In Stock</v>
      </c>
      <c r="X1460" s="13" t="str">
        <v>No</v>
      </c>
      <c r="Y1460" s="13">
        <v>0</v>
      </c>
    </row>
    <row r="1461" spans="1:25" x14ac:dyDescent="0.3">
      <c r="A1461" s="31" t="s">
        <v>2919</v>
      </c>
      <c r="B1461" s="31" t="s">
        <v>2920</v>
      </c>
      <c r="C1461" s="31" t="s">
        <v>20</v>
      </c>
      <c r="D1461" s="31" t="s">
        <v>45</v>
      </c>
      <c r="E1461" s="31">
        <v>113</v>
      </c>
      <c r="F1461" s="31">
        <v>68</v>
      </c>
      <c r="G1461" s="31">
        <v>2267.46</v>
      </c>
      <c r="H1461" s="31">
        <v>256222.98</v>
      </c>
      <c r="I1461" s="32">
        <v>45771</v>
      </c>
      <c r="J1461" s="32">
        <v>45909</v>
      </c>
      <c r="K1461" s="31" t="s">
        <v>16</v>
      </c>
      <c r="L1461" s="33" t="s">
        <v>33</v>
      </c>
      <c r="M1461" s="13" t="str">
        <f>PROPER(TRIM(SUBSTITUTE(B1461,"###"," ")))</f>
        <v>Tell Mini</v>
      </c>
      <c r="N1461" s="13" t="str">
        <f>PROPER(TRIM(SUBSTITUTE(C1461,"###"," ")))</f>
        <v>Toys</v>
      </c>
      <c r="O1461" s="13" t="str">
        <f>PROPER(TRIM(SUBSTITUTE(D1461,"###"," ")))</f>
        <v>Retailmart Inc</v>
      </c>
      <c r="P1461" s="13" t="str">
        <f t="shared" si="154"/>
        <v>Tell Mini</v>
      </c>
      <c r="Q1461" s="34" t="str">
        <f t="shared" si="155"/>
        <v>Toys</v>
      </c>
      <c r="R1461" s="13" t="str">
        <f t="shared" si="156"/>
        <v>Retailmart Inc</v>
      </c>
      <c r="S1461" s="35">
        <f t="shared" si="157"/>
        <v>113</v>
      </c>
      <c r="T1461" s="35">
        <f t="shared" si="158"/>
        <v>68</v>
      </c>
      <c r="U1461" s="14">
        <f t="shared" si="159"/>
        <v>2267.46</v>
      </c>
      <c r="V1461" s="14">
        <f t="shared" si="160"/>
        <v>256222.98</v>
      </c>
      <c r="W1461" s="13" t="str">
        <v>In Stock</v>
      </c>
      <c r="X1461" s="13" t="str">
        <v>No</v>
      </c>
      <c r="Y1461" s="13">
        <v>0</v>
      </c>
    </row>
    <row r="1462" spans="1:25" x14ac:dyDescent="0.3">
      <c r="A1462" s="31" t="s">
        <v>2922</v>
      </c>
      <c r="B1462" s="31" t="s">
        <v>2923</v>
      </c>
      <c r="C1462" s="31" t="s">
        <v>40</v>
      </c>
      <c r="D1462" s="31" t="s">
        <v>15</v>
      </c>
      <c r="E1462" s="31">
        <v>86</v>
      </c>
      <c r="F1462" s="31">
        <v>72</v>
      </c>
      <c r="G1462" s="31">
        <v>1290.99</v>
      </c>
      <c r="H1462" s="31">
        <v>111025.14</v>
      </c>
      <c r="I1462" s="32">
        <v>45688</v>
      </c>
      <c r="J1462" s="32">
        <v>45903</v>
      </c>
      <c r="K1462" s="31" t="s">
        <v>46</v>
      </c>
      <c r="L1462" s="33" t="s">
        <v>30</v>
      </c>
      <c r="M1462" s="13" t="str">
        <f>PROPER(TRIM(SUBSTITUTE(B1462,"###"," ")))</f>
        <v>Gun Pro</v>
      </c>
      <c r="N1462" s="13" t="str">
        <f>PROPER(TRIM(SUBSTITUTE(C1462,"###"," ")))</f>
        <v>Electronics</v>
      </c>
      <c r="O1462" s="13" t="str">
        <f>PROPER(TRIM(SUBSTITUTE(D1462,"###"," ")))</f>
        <v>Global Traders</v>
      </c>
      <c r="P1462" s="13" t="str">
        <f t="shared" si="154"/>
        <v>Gun Pro</v>
      </c>
      <c r="Q1462" s="34" t="str">
        <f t="shared" si="155"/>
        <v>Electronics</v>
      </c>
      <c r="R1462" s="13" t="str">
        <f t="shared" si="156"/>
        <v>Global Traders</v>
      </c>
      <c r="S1462" s="35">
        <f t="shared" si="157"/>
        <v>86</v>
      </c>
      <c r="T1462" s="35">
        <f t="shared" si="158"/>
        <v>72</v>
      </c>
      <c r="U1462" s="14">
        <f t="shared" si="159"/>
        <v>1290.99</v>
      </c>
      <c r="V1462" s="14">
        <f t="shared" si="160"/>
        <v>111025.14</v>
      </c>
      <c r="W1462" s="13" t="str">
        <v>In Stock</v>
      </c>
      <c r="X1462" s="13" t="str">
        <v>No</v>
      </c>
      <c r="Y1462" s="13">
        <v>0</v>
      </c>
    </row>
    <row r="1463" spans="1:25" x14ac:dyDescent="0.3">
      <c r="A1463" s="31" t="s">
        <v>2924</v>
      </c>
      <c r="B1463" s="31" t="s">
        <v>2925</v>
      </c>
      <c r="C1463" s="31" t="s">
        <v>14</v>
      </c>
      <c r="D1463" s="31" t="s">
        <v>45</v>
      </c>
      <c r="E1463" s="31">
        <v>15</v>
      </c>
      <c r="F1463" s="31">
        <v>56</v>
      </c>
      <c r="G1463" s="31">
        <v>8063.85</v>
      </c>
      <c r="H1463" s="31">
        <v>120957.75</v>
      </c>
      <c r="I1463" s="32">
        <v>45745</v>
      </c>
      <c r="J1463" s="32">
        <v>45886</v>
      </c>
      <c r="K1463" s="31" t="s">
        <v>25</v>
      </c>
      <c r="L1463" s="33" t="s">
        <v>30</v>
      </c>
      <c r="M1463" s="13" t="str">
        <f>PROPER(TRIM(SUBSTITUTE(B1463,"###"," ")))</f>
        <v>Nature Mini</v>
      </c>
      <c r="N1463" s="13" t="str">
        <f>PROPER(TRIM(SUBSTITUTE(C1463,"###"," ")))</f>
        <v>Clothing</v>
      </c>
      <c r="O1463" s="13" t="str">
        <f>PROPER(TRIM(SUBSTITUTE(D1463,"###"," ")))</f>
        <v>Retailmart Inc</v>
      </c>
      <c r="P1463" s="13" t="str">
        <f t="shared" si="154"/>
        <v>Nature Mini</v>
      </c>
      <c r="Q1463" s="34" t="str">
        <f t="shared" si="155"/>
        <v>Clothing</v>
      </c>
      <c r="R1463" s="13" t="str">
        <f t="shared" si="156"/>
        <v>Retailmart Inc</v>
      </c>
      <c r="S1463" s="35">
        <f t="shared" si="157"/>
        <v>15</v>
      </c>
      <c r="T1463" s="35">
        <f t="shared" si="158"/>
        <v>56</v>
      </c>
      <c r="U1463" s="14">
        <f t="shared" si="159"/>
        <v>8063.85</v>
      </c>
      <c r="V1463" s="14">
        <f t="shared" si="160"/>
        <v>120957.75</v>
      </c>
      <c r="W1463" s="13" t="str">
        <v>Low Stock</v>
      </c>
      <c r="X1463" s="13" t="str">
        <v>Yes</v>
      </c>
      <c r="Y1463" s="13">
        <v>1</v>
      </c>
    </row>
    <row r="1464" spans="1:25" x14ac:dyDescent="0.3">
      <c r="A1464" s="31" t="s">
        <v>2926</v>
      </c>
      <c r="B1464" s="31" t="s">
        <v>2927</v>
      </c>
      <c r="C1464" s="31" t="s">
        <v>20</v>
      </c>
      <c r="D1464" s="31" t="s">
        <v>41</v>
      </c>
      <c r="E1464" s="31">
        <v>36</v>
      </c>
      <c r="F1464" s="31">
        <v>96</v>
      </c>
      <c r="G1464" s="31">
        <v>13034.12</v>
      </c>
      <c r="H1464" s="31">
        <v>469228.32</v>
      </c>
      <c r="I1464" s="32">
        <v>45715</v>
      </c>
      <c r="J1464" s="32">
        <v>45865</v>
      </c>
      <c r="K1464" s="31" t="s">
        <v>29</v>
      </c>
      <c r="L1464" s="33" t="s">
        <v>30</v>
      </c>
      <c r="M1464" s="13" t="str">
        <f>PROPER(TRIM(SUBSTITUTE(B1464,"###"," ")))</f>
        <v>Whom Pro</v>
      </c>
      <c r="N1464" s="13" t="str">
        <f>PROPER(TRIM(SUBSTITUTE(C1464,"###"," ")))</f>
        <v>Toys</v>
      </c>
      <c r="O1464" s="13" t="str">
        <f>PROPER(TRIM(SUBSTITUTE(D1464,"###"," ")))</f>
        <v>Quickstock</v>
      </c>
      <c r="P1464" s="13" t="str">
        <f t="shared" si="154"/>
        <v>Whom Pro</v>
      </c>
      <c r="Q1464" s="34" t="str">
        <f t="shared" si="155"/>
        <v>Toys</v>
      </c>
      <c r="R1464" s="13" t="str">
        <f t="shared" si="156"/>
        <v>Quickstock</v>
      </c>
      <c r="S1464" s="35">
        <f t="shared" si="157"/>
        <v>36</v>
      </c>
      <c r="T1464" s="35">
        <f t="shared" si="158"/>
        <v>96</v>
      </c>
      <c r="U1464" s="14">
        <f t="shared" si="159"/>
        <v>13034.12</v>
      </c>
      <c r="V1464" s="14">
        <f t="shared" si="160"/>
        <v>469228.32</v>
      </c>
      <c r="W1464" s="13" t="str">
        <v>Low Stock</v>
      </c>
      <c r="X1464" s="13" t="str">
        <v>Yes</v>
      </c>
      <c r="Y1464" s="13">
        <v>1</v>
      </c>
    </row>
    <row r="1465" spans="1:25" x14ac:dyDescent="0.3">
      <c r="A1465" s="31" t="s">
        <v>2929</v>
      </c>
      <c r="B1465" s="31" t="s">
        <v>2930</v>
      </c>
      <c r="C1465" s="31" t="s">
        <v>40</v>
      </c>
      <c r="D1465" s="31" t="s">
        <v>15</v>
      </c>
      <c r="E1465" s="31">
        <v>51</v>
      </c>
      <c r="F1465" s="31">
        <v>38</v>
      </c>
      <c r="G1465" s="31">
        <v>9458.9500000000007</v>
      </c>
      <c r="H1465" s="31">
        <v>482406.45</v>
      </c>
      <c r="I1465" s="32">
        <v>45737</v>
      </c>
      <c r="J1465" s="32">
        <v>45865</v>
      </c>
      <c r="K1465" s="31" t="s">
        <v>25</v>
      </c>
      <c r="L1465" s="33" t="s">
        <v>21</v>
      </c>
      <c r="M1465" s="13" t="str">
        <f>PROPER(TRIM(SUBSTITUTE(B1465,"###"," ")))</f>
        <v>At Mini</v>
      </c>
      <c r="N1465" s="13" t="str">
        <f>PROPER(TRIM(SUBSTITUTE(C1465,"###"," ")))</f>
        <v>Electronics</v>
      </c>
      <c r="O1465" s="13" t="str">
        <f>PROPER(TRIM(SUBSTITUTE(D1465,"###"," ")))</f>
        <v>Global Traders</v>
      </c>
      <c r="P1465" s="13" t="str">
        <f t="shared" si="154"/>
        <v>At Mini</v>
      </c>
      <c r="Q1465" s="34" t="str">
        <f t="shared" si="155"/>
        <v>Electronics</v>
      </c>
      <c r="R1465" s="13" t="str">
        <f t="shared" si="156"/>
        <v>Global Traders</v>
      </c>
      <c r="S1465" s="35">
        <f t="shared" si="157"/>
        <v>51</v>
      </c>
      <c r="T1465" s="35">
        <f t="shared" si="158"/>
        <v>38</v>
      </c>
      <c r="U1465" s="14">
        <f t="shared" si="159"/>
        <v>9458.9500000000007</v>
      </c>
      <c r="V1465" s="14">
        <f t="shared" si="160"/>
        <v>482406.45</v>
      </c>
      <c r="W1465" s="13" t="str">
        <v>In Stock</v>
      </c>
      <c r="X1465" s="13" t="str">
        <v>No</v>
      </c>
      <c r="Y1465" s="13">
        <v>0</v>
      </c>
    </row>
    <row r="1466" spans="1:25" x14ac:dyDescent="0.3">
      <c r="A1466" s="31" t="s">
        <v>2931</v>
      </c>
      <c r="B1466" s="31" t="s">
        <v>173</v>
      </c>
      <c r="C1466" s="31" t="s">
        <v>20</v>
      </c>
      <c r="D1466" s="31" t="s">
        <v>53</v>
      </c>
      <c r="E1466" s="31">
        <v>116</v>
      </c>
      <c r="F1466" s="31">
        <v>87</v>
      </c>
      <c r="G1466" s="31">
        <v>7548.26</v>
      </c>
      <c r="H1466" s="31">
        <v>875598.16</v>
      </c>
      <c r="I1466" s="32">
        <v>45751</v>
      </c>
      <c r="J1466" s="32">
        <v>45922</v>
      </c>
      <c r="K1466" s="31" t="s">
        <v>29</v>
      </c>
      <c r="L1466" s="33" t="s">
        <v>58</v>
      </c>
      <c r="M1466" s="13" t="str">
        <f>PROPER(TRIM(SUBSTITUTE(B1466,"###"," ")))</f>
        <v>Property Pro</v>
      </c>
      <c r="N1466" s="13" t="str">
        <f>PROPER(TRIM(SUBSTITUTE(C1466,"###"," ")))</f>
        <v>Toys</v>
      </c>
      <c r="O1466" s="13" t="str">
        <f>PROPER(TRIM(SUBSTITUTE(D1466,"###"," ")))</f>
        <v>Abc Pvt Ltd</v>
      </c>
      <c r="P1466" s="13" t="str">
        <f t="shared" si="154"/>
        <v>Property Pro</v>
      </c>
      <c r="Q1466" s="34" t="str">
        <f t="shared" si="155"/>
        <v>Toys</v>
      </c>
      <c r="R1466" s="13" t="str">
        <f t="shared" si="156"/>
        <v>Abc Pvt Ltd</v>
      </c>
      <c r="S1466" s="35">
        <f t="shared" si="157"/>
        <v>116</v>
      </c>
      <c r="T1466" s="35">
        <f t="shared" si="158"/>
        <v>87</v>
      </c>
      <c r="U1466" s="14">
        <f t="shared" si="159"/>
        <v>7548.26</v>
      </c>
      <c r="V1466" s="14">
        <f t="shared" si="160"/>
        <v>875598.16</v>
      </c>
      <c r="W1466" s="13" t="str">
        <v>In Stock</v>
      </c>
      <c r="X1466" s="13" t="str">
        <v>No</v>
      </c>
      <c r="Y1466" s="13">
        <v>0</v>
      </c>
    </row>
    <row r="1467" spans="1:25" x14ac:dyDescent="0.3">
      <c r="A1467" s="31" t="s">
        <v>2933</v>
      </c>
      <c r="B1467" s="31" t="s">
        <v>94</v>
      </c>
      <c r="C1467" s="31" t="s">
        <v>20</v>
      </c>
      <c r="D1467" s="31" t="s">
        <v>41</v>
      </c>
      <c r="E1467" s="31">
        <v>121</v>
      </c>
      <c r="F1467" s="31">
        <v>29</v>
      </c>
      <c r="G1467" s="31">
        <v>5132.24</v>
      </c>
      <c r="H1467" s="31">
        <v>621001.03999999992</v>
      </c>
      <c r="I1467" s="32">
        <v>45805</v>
      </c>
      <c r="J1467" s="32">
        <v>45891</v>
      </c>
      <c r="K1467" s="31" t="s">
        <v>16</v>
      </c>
      <c r="L1467" s="33" t="s">
        <v>30</v>
      </c>
      <c r="M1467" s="13" t="str">
        <f>PROPER(TRIM(SUBSTITUTE(B1467,"###"," ")))</f>
        <v>Seem X</v>
      </c>
      <c r="N1467" s="13" t="str">
        <f>PROPER(TRIM(SUBSTITUTE(C1467,"###"," ")))</f>
        <v>Toys</v>
      </c>
      <c r="O1467" s="13" t="str">
        <f>PROPER(TRIM(SUBSTITUTE(D1467,"###"," ")))</f>
        <v>Quickstock</v>
      </c>
      <c r="P1467" s="13" t="str">
        <f t="shared" si="154"/>
        <v>Seem X</v>
      </c>
      <c r="Q1467" s="34" t="str">
        <f t="shared" si="155"/>
        <v>Toys</v>
      </c>
      <c r="R1467" s="13" t="str">
        <f t="shared" si="156"/>
        <v>Quickstock</v>
      </c>
      <c r="S1467" s="35">
        <f t="shared" si="157"/>
        <v>121</v>
      </c>
      <c r="T1467" s="35">
        <f t="shared" si="158"/>
        <v>29</v>
      </c>
      <c r="U1467" s="14">
        <f t="shared" si="159"/>
        <v>5132.24</v>
      </c>
      <c r="V1467" s="14">
        <f t="shared" si="160"/>
        <v>621001.03999999992</v>
      </c>
      <c r="W1467" s="13" t="str">
        <v>In Stock</v>
      </c>
      <c r="X1467" s="13" t="str">
        <v>No</v>
      </c>
      <c r="Y1467" s="13">
        <v>0</v>
      </c>
    </row>
    <row r="1468" spans="1:25" x14ac:dyDescent="0.3">
      <c r="A1468" s="31" t="s">
        <v>2934</v>
      </c>
      <c r="B1468" s="31" t="s">
        <v>2935</v>
      </c>
      <c r="C1468" s="31" t="s">
        <v>44</v>
      </c>
      <c r="D1468" s="31" t="s">
        <v>15</v>
      </c>
      <c r="E1468" s="31">
        <v>112</v>
      </c>
      <c r="F1468" s="31">
        <v>97</v>
      </c>
      <c r="G1468" s="31">
        <v>3726.81</v>
      </c>
      <c r="H1468" s="31">
        <v>417402.72</v>
      </c>
      <c r="I1468" s="32">
        <v>45816</v>
      </c>
      <c r="J1468" s="32">
        <v>45860</v>
      </c>
      <c r="K1468" s="31" t="s">
        <v>29</v>
      </c>
      <c r="L1468" s="33" t="s">
        <v>17</v>
      </c>
      <c r="M1468" s="13" t="str">
        <f>PROPER(TRIM(SUBSTITUTE(B1468,"###"," ")))</f>
        <v>Although Pro</v>
      </c>
      <c r="N1468" s="13" t="str">
        <f>PROPER(TRIM(SUBSTITUTE(C1468,"###"," ")))</f>
        <v>Groceries</v>
      </c>
      <c r="O1468" s="13" t="str">
        <f>PROPER(TRIM(SUBSTITUTE(D1468,"###"," ")))</f>
        <v>Global Traders</v>
      </c>
      <c r="P1468" s="13" t="str">
        <f t="shared" si="154"/>
        <v>Although Pro</v>
      </c>
      <c r="Q1468" s="34" t="str">
        <f t="shared" si="155"/>
        <v>Groceries</v>
      </c>
      <c r="R1468" s="13" t="str">
        <f t="shared" si="156"/>
        <v>Global Traders</v>
      </c>
      <c r="S1468" s="35">
        <f t="shared" si="157"/>
        <v>112</v>
      </c>
      <c r="T1468" s="35">
        <f t="shared" si="158"/>
        <v>97</v>
      </c>
      <c r="U1468" s="14">
        <f t="shared" si="159"/>
        <v>3726.81</v>
      </c>
      <c r="V1468" s="14">
        <f t="shared" si="160"/>
        <v>417402.72</v>
      </c>
      <c r="W1468" s="13" t="str">
        <v>In Stock</v>
      </c>
      <c r="X1468" s="13" t="str">
        <v>No</v>
      </c>
      <c r="Y1468" s="13">
        <v>0</v>
      </c>
    </row>
    <row r="1469" spans="1:25" x14ac:dyDescent="0.3">
      <c r="A1469" s="31" t="s">
        <v>2936</v>
      </c>
      <c r="B1469" s="31" t="s">
        <v>2937</v>
      </c>
      <c r="C1469" s="31" t="s">
        <v>14</v>
      </c>
      <c r="D1469" s="31" t="s">
        <v>45</v>
      </c>
      <c r="E1469" s="31">
        <v>48</v>
      </c>
      <c r="F1469" s="31">
        <v>28</v>
      </c>
      <c r="G1469" s="31">
        <v>988.81</v>
      </c>
      <c r="H1469" s="31">
        <v>47462.879999999997</v>
      </c>
      <c r="I1469" s="32">
        <v>45701</v>
      </c>
      <c r="J1469" s="32">
        <v>45892</v>
      </c>
      <c r="K1469" s="31" t="s">
        <v>25</v>
      </c>
      <c r="L1469" s="33" t="s">
        <v>17</v>
      </c>
      <c r="M1469" s="13" t="str">
        <f>PROPER(TRIM(SUBSTITUTE(B1469,"###"," ")))</f>
        <v>Third Mini</v>
      </c>
      <c r="N1469" s="13" t="str">
        <f>PROPER(TRIM(SUBSTITUTE(C1469,"###"," ")))</f>
        <v>Clothing</v>
      </c>
      <c r="O1469" s="13" t="str">
        <f>PROPER(TRIM(SUBSTITUTE(D1469,"###"," ")))</f>
        <v>Retailmart Inc</v>
      </c>
      <c r="P1469" s="13" t="str">
        <f t="shared" si="154"/>
        <v>Third Mini</v>
      </c>
      <c r="Q1469" s="34" t="str">
        <f t="shared" si="155"/>
        <v>Clothing</v>
      </c>
      <c r="R1469" s="13" t="str">
        <f t="shared" si="156"/>
        <v>Retailmart Inc</v>
      </c>
      <c r="S1469" s="35">
        <f t="shared" si="157"/>
        <v>48</v>
      </c>
      <c r="T1469" s="35">
        <f t="shared" si="158"/>
        <v>28</v>
      </c>
      <c r="U1469" s="14">
        <f t="shared" si="159"/>
        <v>988.81</v>
      </c>
      <c r="V1469" s="14">
        <f t="shared" si="160"/>
        <v>47462.879999999997</v>
      </c>
      <c r="W1469" s="13" t="str">
        <v>In Stock</v>
      </c>
      <c r="X1469" s="13" t="str">
        <v>No</v>
      </c>
      <c r="Y1469" s="13">
        <v>0</v>
      </c>
    </row>
    <row r="1470" spans="1:25" x14ac:dyDescent="0.3">
      <c r="A1470" s="31" t="s">
        <v>2938</v>
      </c>
      <c r="B1470" s="31" t="s">
        <v>2939</v>
      </c>
      <c r="C1470" s="31" t="s">
        <v>14</v>
      </c>
      <c r="D1470" s="31" t="s">
        <v>41</v>
      </c>
      <c r="E1470" s="31">
        <v>184</v>
      </c>
      <c r="F1470" s="31">
        <v>81</v>
      </c>
      <c r="G1470" s="31">
        <v>9381.0300000000007</v>
      </c>
      <c r="H1470" s="31">
        <v>1726109.52</v>
      </c>
      <c r="I1470" s="32">
        <v>45720</v>
      </c>
      <c r="J1470" s="32">
        <v>45896</v>
      </c>
      <c r="K1470" s="31" t="s">
        <v>46</v>
      </c>
      <c r="L1470" s="33" t="s">
        <v>30</v>
      </c>
      <c r="M1470" s="13" t="str">
        <f>PROPER(TRIM(SUBSTITUTE(B1470,"###"," ")))</f>
        <v>Consider Mini</v>
      </c>
      <c r="N1470" s="13" t="str">
        <f>PROPER(TRIM(SUBSTITUTE(C1470,"###"," ")))</f>
        <v>Clothing</v>
      </c>
      <c r="O1470" s="13" t="str">
        <f>PROPER(TRIM(SUBSTITUTE(D1470,"###"," ")))</f>
        <v>Quickstock</v>
      </c>
      <c r="P1470" s="13" t="str">
        <f t="shared" si="154"/>
        <v>Consider Mini</v>
      </c>
      <c r="Q1470" s="34" t="str">
        <f t="shared" si="155"/>
        <v>Clothing</v>
      </c>
      <c r="R1470" s="13" t="str">
        <f t="shared" si="156"/>
        <v>Quickstock</v>
      </c>
      <c r="S1470" s="35">
        <f t="shared" si="157"/>
        <v>184</v>
      </c>
      <c r="T1470" s="35">
        <f t="shared" si="158"/>
        <v>81</v>
      </c>
      <c r="U1470" s="14">
        <f t="shared" si="159"/>
        <v>9381.0300000000007</v>
      </c>
      <c r="V1470" s="14">
        <f t="shared" si="160"/>
        <v>1726109.52</v>
      </c>
      <c r="W1470" s="13" t="str">
        <v>In Stock</v>
      </c>
      <c r="X1470" s="13" t="str">
        <v>No</v>
      </c>
      <c r="Y1470" s="13">
        <v>0</v>
      </c>
    </row>
    <row r="1471" spans="1:25" x14ac:dyDescent="0.3">
      <c r="A1471" s="31" t="s">
        <v>2941</v>
      </c>
      <c r="B1471" s="31" t="s">
        <v>1615</v>
      </c>
      <c r="C1471" s="31" t="s">
        <v>14</v>
      </c>
      <c r="D1471" s="31" t="s">
        <v>45</v>
      </c>
      <c r="E1471" s="31">
        <v>49</v>
      </c>
      <c r="F1471" s="31">
        <v>52</v>
      </c>
      <c r="G1471" s="31">
        <v>2283.09</v>
      </c>
      <c r="H1471" s="31">
        <v>111871.41</v>
      </c>
      <c r="I1471" s="32">
        <v>45742</v>
      </c>
      <c r="J1471" s="32">
        <v>45918</v>
      </c>
      <c r="K1471" s="31" t="s">
        <v>25</v>
      </c>
      <c r="L1471" s="33" t="s">
        <v>21</v>
      </c>
      <c r="M1471" s="13" t="str">
        <f>PROPER(TRIM(SUBSTITUTE(B1471,"###"," ")))</f>
        <v>Year Lite</v>
      </c>
      <c r="N1471" s="13" t="str">
        <f>PROPER(TRIM(SUBSTITUTE(C1471,"###"," ")))</f>
        <v>Clothing</v>
      </c>
      <c r="O1471" s="13" t="str">
        <f>PROPER(TRIM(SUBSTITUTE(D1471,"###"," ")))</f>
        <v>Retailmart Inc</v>
      </c>
      <c r="P1471" s="13" t="str">
        <f t="shared" si="154"/>
        <v>Year Lite</v>
      </c>
      <c r="Q1471" s="34" t="str">
        <f t="shared" si="155"/>
        <v>Clothing</v>
      </c>
      <c r="R1471" s="13" t="str">
        <f t="shared" si="156"/>
        <v>Retailmart Inc</v>
      </c>
      <c r="S1471" s="35">
        <f t="shared" si="157"/>
        <v>49</v>
      </c>
      <c r="T1471" s="35">
        <f t="shared" si="158"/>
        <v>52</v>
      </c>
      <c r="U1471" s="14">
        <f t="shared" si="159"/>
        <v>2283.09</v>
      </c>
      <c r="V1471" s="14">
        <f t="shared" si="160"/>
        <v>111871.41</v>
      </c>
      <c r="W1471" s="13" t="str">
        <v>Low Stock</v>
      </c>
      <c r="X1471" s="13" t="str">
        <v>Yes</v>
      </c>
      <c r="Y1471" s="13">
        <v>1</v>
      </c>
    </row>
    <row r="1472" spans="1:25" x14ac:dyDescent="0.3">
      <c r="A1472" s="31" t="s">
        <v>2942</v>
      </c>
      <c r="B1472" s="31" t="s">
        <v>2943</v>
      </c>
      <c r="C1472" s="31" t="s">
        <v>44</v>
      </c>
      <c r="D1472" s="31" t="s">
        <v>41</v>
      </c>
      <c r="E1472" s="31">
        <v>96</v>
      </c>
      <c r="F1472" s="31">
        <v>81</v>
      </c>
      <c r="G1472" s="31">
        <v>8685.16</v>
      </c>
      <c r="H1472" s="31">
        <v>833775.36</v>
      </c>
      <c r="I1472" s="32">
        <v>45829</v>
      </c>
      <c r="J1472" s="32">
        <v>45892</v>
      </c>
      <c r="K1472" s="31" t="s">
        <v>57</v>
      </c>
      <c r="L1472" s="33" t="s">
        <v>30</v>
      </c>
      <c r="M1472" s="13" t="str">
        <f>PROPER(TRIM(SUBSTITUTE(B1472,"###"," ")))</f>
        <v>Senior Max</v>
      </c>
      <c r="N1472" s="13" t="str">
        <f>PROPER(TRIM(SUBSTITUTE(C1472,"###"," ")))</f>
        <v>Groceries</v>
      </c>
      <c r="O1472" s="13" t="str">
        <f>PROPER(TRIM(SUBSTITUTE(D1472,"###"," ")))</f>
        <v>Quickstock</v>
      </c>
      <c r="P1472" s="13" t="str">
        <f t="shared" si="154"/>
        <v>Senior Max</v>
      </c>
      <c r="Q1472" s="34" t="str">
        <f t="shared" si="155"/>
        <v>Groceries</v>
      </c>
      <c r="R1472" s="13" t="str">
        <f t="shared" si="156"/>
        <v>Quickstock</v>
      </c>
      <c r="S1472" s="35">
        <f t="shared" si="157"/>
        <v>96</v>
      </c>
      <c r="T1472" s="35">
        <f t="shared" si="158"/>
        <v>81</v>
      </c>
      <c r="U1472" s="14">
        <f t="shared" si="159"/>
        <v>8685.16</v>
      </c>
      <c r="V1472" s="14">
        <f t="shared" si="160"/>
        <v>833775.36</v>
      </c>
      <c r="W1472" s="13" t="str">
        <v>In Stock</v>
      </c>
      <c r="X1472" s="13" t="str">
        <v>No</v>
      </c>
      <c r="Y1472" s="13">
        <v>0</v>
      </c>
    </row>
    <row r="1473" spans="1:25" x14ac:dyDescent="0.3">
      <c r="A1473" s="31" t="s">
        <v>2944</v>
      </c>
      <c r="B1473" s="31" t="s">
        <v>2945</v>
      </c>
      <c r="C1473" s="31" t="s">
        <v>40</v>
      </c>
      <c r="D1473" s="31" t="s">
        <v>15</v>
      </c>
      <c r="E1473" s="31">
        <v>35</v>
      </c>
      <c r="F1473" s="31">
        <v>29</v>
      </c>
      <c r="G1473" s="31">
        <v>10217.65</v>
      </c>
      <c r="H1473" s="31">
        <v>357617.75</v>
      </c>
      <c r="I1473" s="32">
        <v>45730</v>
      </c>
      <c r="J1473" s="32">
        <v>45914</v>
      </c>
      <c r="K1473" s="31" t="s">
        <v>16</v>
      </c>
      <c r="L1473" s="33" t="s">
        <v>17</v>
      </c>
      <c r="M1473" s="13" t="str">
        <f>PROPER(TRIM(SUBSTITUTE(B1473,"###"," ")))</f>
        <v>Church Max</v>
      </c>
      <c r="N1473" s="13" t="str">
        <f>PROPER(TRIM(SUBSTITUTE(C1473,"###"," ")))</f>
        <v>Electronics</v>
      </c>
      <c r="O1473" s="13" t="str">
        <f>PROPER(TRIM(SUBSTITUTE(D1473,"###"," ")))</f>
        <v>Global Traders</v>
      </c>
      <c r="P1473" s="13" t="str">
        <f t="shared" si="154"/>
        <v>Church Max</v>
      </c>
      <c r="Q1473" s="34" t="str">
        <f t="shared" si="155"/>
        <v>Electronics</v>
      </c>
      <c r="R1473" s="13" t="str">
        <f t="shared" si="156"/>
        <v>Global Traders</v>
      </c>
      <c r="S1473" s="35">
        <f t="shared" si="157"/>
        <v>35</v>
      </c>
      <c r="T1473" s="35">
        <f t="shared" si="158"/>
        <v>29</v>
      </c>
      <c r="U1473" s="14">
        <f t="shared" si="159"/>
        <v>10217.65</v>
      </c>
      <c r="V1473" s="14">
        <f t="shared" si="160"/>
        <v>357617.75</v>
      </c>
      <c r="W1473" s="13" t="str">
        <v>In Stock</v>
      </c>
      <c r="X1473" s="13" t="str">
        <v>No</v>
      </c>
      <c r="Y1473" s="13">
        <v>0</v>
      </c>
    </row>
    <row r="1474" spans="1:25" x14ac:dyDescent="0.3">
      <c r="A1474" s="31" t="s">
        <v>2946</v>
      </c>
      <c r="B1474" s="31" t="s">
        <v>2947</v>
      </c>
      <c r="C1474" s="31" t="s">
        <v>20</v>
      </c>
      <c r="D1474" s="31" t="s">
        <v>41</v>
      </c>
      <c r="E1474" s="31">
        <v>126</v>
      </c>
      <c r="F1474" s="31">
        <v>99</v>
      </c>
      <c r="G1474" s="31">
        <v>19243.07</v>
      </c>
      <c r="H1474" s="31">
        <v>2424626.8199999998</v>
      </c>
      <c r="I1474" s="32">
        <v>45835</v>
      </c>
      <c r="J1474" s="32">
        <v>45857</v>
      </c>
      <c r="K1474" s="13"/>
      <c r="L1474" s="33" t="s">
        <v>30</v>
      </c>
      <c r="M1474" s="13" t="str">
        <f>PROPER(TRIM(SUBSTITUTE(B1474,"###"," ")))</f>
        <v>Young Pro</v>
      </c>
      <c r="N1474" s="13" t="str">
        <f>PROPER(TRIM(SUBSTITUTE(C1474,"###"," ")))</f>
        <v>Toys</v>
      </c>
      <c r="O1474" s="13" t="str">
        <f>PROPER(TRIM(SUBSTITUTE(D1474,"###"," ")))</f>
        <v>Quickstock</v>
      </c>
      <c r="P1474" s="13" t="str">
        <f t="shared" si="154"/>
        <v>Young Pro</v>
      </c>
      <c r="Q1474" s="34" t="str">
        <f t="shared" si="155"/>
        <v>Toys</v>
      </c>
      <c r="R1474" s="13" t="str">
        <f t="shared" si="156"/>
        <v>Quickstock</v>
      </c>
      <c r="S1474" s="35">
        <f t="shared" si="157"/>
        <v>126</v>
      </c>
      <c r="T1474" s="35">
        <f t="shared" si="158"/>
        <v>99</v>
      </c>
      <c r="U1474" s="14">
        <f t="shared" si="159"/>
        <v>19243.07</v>
      </c>
      <c r="V1474" s="14">
        <f t="shared" si="160"/>
        <v>2424626.8199999998</v>
      </c>
      <c r="W1474" s="13" t="str">
        <v>In Stock</v>
      </c>
      <c r="X1474" s="13" t="str">
        <v>No</v>
      </c>
      <c r="Y1474" s="13">
        <v>0</v>
      </c>
    </row>
    <row r="1475" spans="1:25" x14ac:dyDescent="0.3">
      <c r="A1475" s="31" t="s">
        <v>2948</v>
      </c>
      <c r="B1475" s="31" t="s">
        <v>2949</v>
      </c>
      <c r="C1475" s="31" t="s">
        <v>20</v>
      </c>
      <c r="D1475" s="31" t="s">
        <v>53</v>
      </c>
      <c r="E1475" s="31">
        <v>147</v>
      </c>
      <c r="F1475" s="31">
        <v>73</v>
      </c>
      <c r="G1475" s="31">
        <v>17814.3</v>
      </c>
      <c r="H1475" s="31">
        <v>2618702.1</v>
      </c>
      <c r="I1475" s="32">
        <v>45819</v>
      </c>
      <c r="J1475" s="32">
        <v>45905</v>
      </c>
      <c r="K1475" s="31" t="s">
        <v>16</v>
      </c>
      <c r="L1475" s="33" t="s">
        <v>21</v>
      </c>
      <c r="M1475" s="13" t="str">
        <f>PROPER(TRIM(SUBSTITUTE(B1475,"###"," ")))</f>
        <v>Film Lite</v>
      </c>
      <c r="N1475" s="13" t="str">
        <f>PROPER(TRIM(SUBSTITUTE(C1475,"###"," ")))</f>
        <v>Toys</v>
      </c>
      <c r="O1475" s="13" t="str">
        <f>PROPER(TRIM(SUBSTITUTE(D1475,"###"," ")))</f>
        <v>Abc Pvt Ltd</v>
      </c>
      <c r="P1475" s="13" t="str">
        <f t="shared" ref="P1475:P1538" si="161">IF(M1475="","Unknown",M1475)</f>
        <v>Film Lite</v>
      </c>
      <c r="Q1475" s="34" t="str">
        <f t="shared" ref="Q1475:Q1538" si="162">IF(N1475="","Unknown",N1475)</f>
        <v>Toys</v>
      </c>
      <c r="R1475" s="13" t="str">
        <f t="shared" ref="R1475:R1538" si="163">IF(O1475="","Others",O1475)</f>
        <v>Abc Pvt Ltd</v>
      </c>
      <c r="S1475" s="35">
        <f t="shared" ref="S1475:S1538" si="164">VALUE(E1475)</f>
        <v>147</v>
      </c>
      <c r="T1475" s="35">
        <f t="shared" ref="T1475:T1538" si="165">VALUE(F1475)</f>
        <v>73</v>
      </c>
      <c r="U1475" s="14">
        <f t="shared" ref="U1475:U1538" si="166">VALUE(G1475)</f>
        <v>17814.3</v>
      </c>
      <c r="V1475" s="14">
        <f t="shared" ref="V1475:V1538" si="167">E1475*G1475</f>
        <v>2618702.1</v>
      </c>
      <c r="W1475" s="13" t="str">
        <v>In Stock</v>
      </c>
      <c r="X1475" s="13" t="str">
        <v>No</v>
      </c>
      <c r="Y1475" s="13">
        <v>0</v>
      </c>
    </row>
    <row r="1476" spans="1:25" x14ac:dyDescent="0.3">
      <c r="A1476" s="31" t="s">
        <v>2950</v>
      </c>
      <c r="B1476" s="31" t="s">
        <v>2951</v>
      </c>
      <c r="C1476" s="31" t="s">
        <v>28</v>
      </c>
      <c r="D1476" s="31" t="s">
        <v>24</v>
      </c>
      <c r="E1476" s="31">
        <v>17</v>
      </c>
      <c r="F1476" s="31">
        <v>66</v>
      </c>
      <c r="G1476" s="31">
        <v>5686.88</v>
      </c>
      <c r="H1476" s="31">
        <v>96676.96</v>
      </c>
      <c r="I1476" s="32">
        <v>45741</v>
      </c>
      <c r="J1476" s="32">
        <v>45917</v>
      </c>
      <c r="K1476" s="31" t="s">
        <v>25</v>
      </c>
      <c r="L1476" s="33" t="s">
        <v>30</v>
      </c>
      <c r="M1476" s="13" t="str">
        <f>PROPER(TRIM(SUBSTITUTE(B1476,"###"," ")))</f>
        <v>Green X</v>
      </c>
      <c r="N1476" s="13" t="str">
        <f>PROPER(TRIM(SUBSTITUTE(C1476,"###"," ")))</f>
        <v>Furniture</v>
      </c>
      <c r="O1476" s="13" t="str">
        <f>PROPER(TRIM(SUBSTITUTE(D1476,"###"," ")))</f>
        <v>Omni Suppliers</v>
      </c>
      <c r="P1476" s="13" t="str">
        <f t="shared" si="161"/>
        <v>Green X</v>
      </c>
      <c r="Q1476" s="34" t="str">
        <f t="shared" si="162"/>
        <v>Furniture</v>
      </c>
      <c r="R1476" s="13" t="str">
        <f t="shared" si="163"/>
        <v>Omni Suppliers</v>
      </c>
      <c r="S1476" s="35">
        <f t="shared" si="164"/>
        <v>17</v>
      </c>
      <c r="T1476" s="35">
        <f t="shared" si="165"/>
        <v>66</v>
      </c>
      <c r="U1476" s="14">
        <f t="shared" si="166"/>
        <v>5686.88</v>
      </c>
      <c r="V1476" s="14">
        <f t="shared" si="167"/>
        <v>96676.96</v>
      </c>
      <c r="W1476" s="13" t="str">
        <v>Low Stock</v>
      </c>
      <c r="X1476" s="13" t="str">
        <v>Yes</v>
      </c>
      <c r="Y1476" s="13">
        <v>1</v>
      </c>
    </row>
    <row r="1477" spans="1:25" x14ac:dyDescent="0.3">
      <c r="A1477" s="31" t="s">
        <v>2952</v>
      </c>
      <c r="B1477" s="31" t="s">
        <v>2350</v>
      </c>
      <c r="C1477" s="31" t="s">
        <v>44</v>
      </c>
      <c r="D1477" s="31" t="s">
        <v>53</v>
      </c>
      <c r="E1477" s="31">
        <v>18</v>
      </c>
      <c r="F1477" s="31">
        <v>84</v>
      </c>
      <c r="G1477" s="31">
        <v>11773.16</v>
      </c>
      <c r="H1477" s="31">
        <v>211916.88</v>
      </c>
      <c r="I1477" s="32">
        <v>45806</v>
      </c>
      <c r="J1477" s="32">
        <v>45912</v>
      </c>
      <c r="K1477" s="31" t="s">
        <v>46</v>
      </c>
      <c r="L1477" s="33" t="s">
        <v>21</v>
      </c>
      <c r="M1477" s="13" t="str">
        <f>PROPER(TRIM(SUBSTITUTE(B1477,"###"," ")))</f>
        <v>Seat Mini</v>
      </c>
      <c r="N1477" s="13" t="str">
        <f>PROPER(TRIM(SUBSTITUTE(C1477,"###"," ")))</f>
        <v>Groceries</v>
      </c>
      <c r="O1477" s="13" t="str">
        <f>PROPER(TRIM(SUBSTITUTE(D1477,"###"," ")))</f>
        <v>Abc Pvt Ltd</v>
      </c>
      <c r="P1477" s="13" t="str">
        <f t="shared" si="161"/>
        <v>Seat Mini</v>
      </c>
      <c r="Q1477" s="34" t="str">
        <f t="shared" si="162"/>
        <v>Groceries</v>
      </c>
      <c r="R1477" s="13" t="str">
        <f t="shared" si="163"/>
        <v>Abc Pvt Ltd</v>
      </c>
      <c r="S1477" s="35">
        <f t="shared" si="164"/>
        <v>18</v>
      </c>
      <c r="T1477" s="35">
        <f t="shared" si="165"/>
        <v>84</v>
      </c>
      <c r="U1477" s="14">
        <f t="shared" si="166"/>
        <v>11773.16</v>
      </c>
      <c r="V1477" s="14">
        <f t="shared" si="167"/>
        <v>211916.88</v>
      </c>
      <c r="W1477" s="13" t="str">
        <v>Low Stock</v>
      </c>
      <c r="X1477" s="13" t="str">
        <v>Yes</v>
      </c>
      <c r="Y1477" s="13">
        <v>1</v>
      </c>
    </row>
    <row r="1478" spans="1:25" x14ac:dyDescent="0.3">
      <c r="A1478" s="31" t="s">
        <v>2953</v>
      </c>
      <c r="B1478" s="31" t="s">
        <v>2954</v>
      </c>
      <c r="C1478" s="31" t="s">
        <v>20</v>
      </c>
      <c r="D1478" s="31" t="s">
        <v>41</v>
      </c>
      <c r="E1478" s="31">
        <v>20</v>
      </c>
      <c r="F1478" s="31">
        <v>59</v>
      </c>
      <c r="G1478" s="31">
        <v>3132.69</v>
      </c>
      <c r="H1478" s="31">
        <v>62653.8</v>
      </c>
      <c r="I1478" s="32">
        <v>45840</v>
      </c>
      <c r="J1478" s="32">
        <v>45912</v>
      </c>
      <c r="K1478" s="31" t="s">
        <v>46</v>
      </c>
      <c r="L1478" s="33" t="s">
        <v>17</v>
      </c>
      <c r="M1478" s="13" t="str">
        <f>PROPER(TRIM(SUBSTITUTE(B1478,"###"," ")))</f>
        <v>Explain Plus</v>
      </c>
      <c r="N1478" s="13" t="str">
        <f>PROPER(TRIM(SUBSTITUTE(C1478,"###"," ")))</f>
        <v>Toys</v>
      </c>
      <c r="O1478" s="13" t="str">
        <f>PROPER(TRIM(SUBSTITUTE(D1478,"###"," ")))</f>
        <v>Quickstock</v>
      </c>
      <c r="P1478" s="13" t="str">
        <f t="shared" si="161"/>
        <v>Explain Plus</v>
      </c>
      <c r="Q1478" s="34" t="str">
        <f t="shared" si="162"/>
        <v>Toys</v>
      </c>
      <c r="R1478" s="13" t="str">
        <f t="shared" si="163"/>
        <v>Quickstock</v>
      </c>
      <c r="S1478" s="35">
        <f t="shared" si="164"/>
        <v>20</v>
      </c>
      <c r="T1478" s="35">
        <f t="shared" si="165"/>
        <v>59</v>
      </c>
      <c r="U1478" s="14">
        <f t="shared" si="166"/>
        <v>3132.69</v>
      </c>
      <c r="V1478" s="14">
        <f t="shared" si="167"/>
        <v>62653.8</v>
      </c>
      <c r="W1478" s="13" t="str">
        <v>Low Stock</v>
      </c>
      <c r="X1478" s="13" t="str">
        <v>Yes</v>
      </c>
      <c r="Y1478" s="13">
        <v>1</v>
      </c>
    </row>
    <row r="1479" spans="1:25" x14ac:dyDescent="0.3">
      <c r="A1479" s="31" t="s">
        <v>2955</v>
      </c>
      <c r="B1479" s="31" t="s">
        <v>1657</v>
      </c>
      <c r="C1479" s="31" t="s">
        <v>40</v>
      </c>
      <c r="D1479" s="31" t="s">
        <v>41</v>
      </c>
      <c r="E1479" s="31">
        <v>54</v>
      </c>
      <c r="F1479" s="31">
        <v>71</v>
      </c>
      <c r="G1479" s="31">
        <v>2351.4899999999998</v>
      </c>
      <c r="H1479" s="31">
        <v>126980.46</v>
      </c>
      <c r="I1479" s="32">
        <v>45776</v>
      </c>
      <c r="J1479" s="32">
        <v>45877</v>
      </c>
      <c r="K1479" s="31" t="s">
        <v>16</v>
      </c>
      <c r="L1479" s="33" t="s">
        <v>33</v>
      </c>
      <c r="M1479" s="13" t="str">
        <f>PROPER(TRIM(SUBSTITUTE(B1479,"###"," ")))</f>
        <v>Establish Plus</v>
      </c>
      <c r="N1479" s="13" t="str">
        <f>PROPER(TRIM(SUBSTITUTE(C1479,"###"," ")))</f>
        <v>Electronics</v>
      </c>
      <c r="O1479" s="13" t="str">
        <f>PROPER(TRIM(SUBSTITUTE(D1479,"###"," ")))</f>
        <v>Quickstock</v>
      </c>
      <c r="P1479" s="13" t="str">
        <f t="shared" si="161"/>
        <v>Establish Plus</v>
      </c>
      <c r="Q1479" s="34" t="str">
        <f t="shared" si="162"/>
        <v>Electronics</v>
      </c>
      <c r="R1479" s="13" t="str">
        <f t="shared" si="163"/>
        <v>Quickstock</v>
      </c>
      <c r="S1479" s="35">
        <f t="shared" si="164"/>
        <v>54</v>
      </c>
      <c r="T1479" s="35">
        <f t="shared" si="165"/>
        <v>71</v>
      </c>
      <c r="U1479" s="14">
        <f t="shared" si="166"/>
        <v>2351.4899999999998</v>
      </c>
      <c r="V1479" s="14">
        <f t="shared" si="167"/>
        <v>126980.45999999999</v>
      </c>
      <c r="W1479" s="13" t="str">
        <v>Low Stock</v>
      </c>
      <c r="X1479" s="13" t="str">
        <v>Yes</v>
      </c>
      <c r="Y1479" s="13">
        <v>1</v>
      </c>
    </row>
    <row r="1480" spans="1:25" x14ac:dyDescent="0.3">
      <c r="A1480" s="31" t="s">
        <v>2956</v>
      </c>
      <c r="B1480" s="31" t="s">
        <v>2957</v>
      </c>
      <c r="C1480" s="31" t="s">
        <v>44</v>
      </c>
      <c r="D1480" s="31" t="s">
        <v>24</v>
      </c>
      <c r="E1480" s="31">
        <v>183</v>
      </c>
      <c r="F1480" s="31">
        <v>74</v>
      </c>
      <c r="G1480" s="31">
        <v>14272</v>
      </c>
      <c r="H1480" s="31">
        <v>2611776</v>
      </c>
      <c r="I1480" s="32">
        <v>45778</v>
      </c>
      <c r="J1480" s="32">
        <v>45853</v>
      </c>
      <c r="K1480" s="31" t="s">
        <v>46</v>
      </c>
      <c r="L1480" s="33" t="s">
        <v>21</v>
      </c>
      <c r="M1480" s="13" t="str">
        <f>PROPER(TRIM(SUBSTITUTE(B1480,"###"," ")))</f>
        <v>Hold Lite</v>
      </c>
      <c r="N1480" s="13" t="str">
        <f>PROPER(TRIM(SUBSTITUTE(C1480,"###"," ")))</f>
        <v>Groceries</v>
      </c>
      <c r="O1480" s="13" t="str">
        <f>PROPER(TRIM(SUBSTITUTE(D1480,"###"," ")))</f>
        <v>Omni Suppliers</v>
      </c>
      <c r="P1480" s="13" t="str">
        <f t="shared" si="161"/>
        <v>Hold Lite</v>
      </c>
      <c r="Q1480" s="34" t="str">
        <f t="shared" si="162"/>
        <v>Groceries</v>
      </c>
      <c r="R1480" s="13" t="str">
        <f t="shared" si="163"/>
        <v>Omni Suppliers</v>
      </c>
      <c r="S1480" s="35">
        <f t="shared" si="164"/>
        <v>183</v>
      </c>
      <c r="T1480" s="35">
        <f t="shared" si="165"/>
        <v>74</v>
      </c>
      <c r="U1480" s="14">
        <f t="shared" si="166"/>
        <v>14272</v>
      </c>
      <c r="V1480" s="14">
        <f t="shared" si="167"/>
        <v>2611776</v>
      </c>
      <c r="W1480" s="13" t="str">
        <v>In Stock</v>
      </c>
      <c r="X1480" s="13" t="str">
        <v>No</v>
      </c>
      <c r="Y1480" s="13">
        <v>0</v>
      </c>
    </row>
    <row r="1481" spans="1:25" x14ac:dyDescent="0.3">
      <c r="A1481" s="31" t="s">
        <v>2959</v>
      </c>
      <c r="B1481" s="31" t="s">
        <v>2960</v>
      </c>
      <c r="C1481" s="31" t="s">
        <v>14</v>
      </c>
      <c r="D1481" s="31" t="s">
        <v>15</v>
      </c>
      <c r="E1481" s="31">
        <v>80</v>
      </c>
      <c r="F1481" s="31">
        <v>85</v>
      </c>
      <c r="G1481" s="31">
        <v>18755.91</v>
      </c>
      <c r="H1481" s="31">
        <v>1500472.8</v>
      </c>
      <c r="I1481" s="32">
        <v>45761</v>
      </c>
      <c r="J1481" s="32">
        <v>45939</v>
      </c>
      <c r="K1481" s="31" t="s">
        <v>25</v>
      </c>
      <c r="L1481" s="33" t="s">
        <v>58</v>
      </c>
      <c r="M1481" s="13" t="str">
        <f>PROPER(TRIM(SUBSTITUTE(B1481,"###"," ")))</f>
        <v>Involve Mini</v>
      </c>
      <c r="N1481" s="13" t="str">
        <f>PROPER(TRIM(SUBSTITUTE(C1481,"###"," ")))</f>
        <v>Clothing</v>
      </c>
      <c r="O1481" s="13" t="str">
        <f>PROPER(TRIM(SUBSTITUTE(D1481,"###"," ")))</f>
        <v>Global Traders</v>
      </c>
      <c r="P1481" s="13" t="str">
        <f t="shared" si="161"/>
        <v>Involve Mini</v>
      </c>
      <c r="Q1481" s="34" t="str">
        <f t="shared" si="162"/>
        <v>Clothing</v>
      </c>
      <c r="R1481" s="13" t="str">
        <f t="shared" si="163"/>
        <v>Global Traders</v>
      </c>
      <c r="S1481" s="35">
        <f t="shared" si="164"/>
        <v>80</v>
      </c>
      <c r="T1481" s="35">
        <f t="shared" si="165"/>
        <v>85</v>
      </c>
      <c r="U1481" s="14">
        <f t="shared" si="166"/>
        <v>18755.91</v>
      </c>
      <c r="V1481" s="14">
        <f t="shared" si="167"/>
        <v>1500472.8</v>
      </c>
      <c r="W1481" s="13" t="str">
        <v>Low Stock</v>
      </c>
      <c r="X1481" s="13" t="str">
        <v>Yes</v>
      </c>
      <c r="Y1481" s="13">
        <v>1</v>
      </c>
    </row>
    <row r="1482" spans="1:25" x14ac:dyDescent="0.3">
      <c r="A1482" s="31" t="s">
        <v>2961</v>
      </c>
      <c r="B1482" s="31" t="s">
        <v>1572</v>
      </c>
      <c r="C1482" s="31" t="s">
        <v>20</v>
      </c>
      <c r="D1482" s="31" t="s">
        <v>24</v>
      </c>
      <c r="E1482" s="31">
        <v>134</v>
      </c>
      <c r="F1482" s="31">
        <v>82</v>
      </c>
      <c r="G1482" s="31">
        <v>12223.41</v>
      </c>
      <c r="H1482" s="31">
        <v>1637936.94</v>
      </c>
      <c r="I1482" s="32">
        <v>45771</v>
      </c>
      <c r="J1482" s="32">
        <v>45864</v>
      </c>
      <c r="K1482" s="31" t="s">
        <v>16</v>
      </c>
      <c r="L1482" s="33" t="s">
        <v>33</v>
      </c>
      <c r="M1482" s="13" t="str">
        <f>PROPER(TRIM(SUBSTITUTE(B1482,"###"," ")))</f>
        <v>Near Mini</v>
      </c>
      <c r="N1482" s="13" t="str">
        <f>PROPER(TRIM(SUBSTITUTE(C1482,"###"," ")))</f>
        <v>Toys</v>
      </c>
      <c r="O1482" s="13" t="str">
        <f>PROPER(TRIM(SUBSTITUTE(D1482,"###"," ")))</f>
        <v>Omni Suppliers</v>
      </c>
      <c r="P1482" s="13" t="str">
        <f t="shared" si="161"/>
        <v>Near Mini</v>
      </c>
      <c r="Q1482" s="34" t="str">
        <f t="shared" si="162"/>
        <v>Toys</v>
      </c>
      <c r="R1482" s="13" t="str">
        <f t="shared" si="163"/>
        <v>Omni Suppliers</v>
      </c>
      <c r="S1482" s="35">
        <f t="shared" si="164"/>
        <v>134</v>
      </c>
      <c r="T1482" s="35">
        <f t="shared" si="165"/>
        <v>82</v>
      </c>
      <c r="U1482" s="14">
        <f t="shared" si="166"/>
        <v>12223.41</v>
      </c>
      <c r="V1482" s="14">
        <f t="shared" si="167"/>
        <v>1637936.94</v>
      </c>
      <c r="W1482" s="13" t="str">
        <v>In Stock</v>
      </c>
      <c r="X1482" s="13" t="str">
        <v>No</v>
      </c>
      <c r="Y1482" s="13">
        <v>0</v>
      </c>
    </row>
    <row r="1483" spans="1:25" x14ac:dyDescent="0.3">
      <c r="A1483" s="31" t="s">
        <v>2963</v>
      </c>
      <c r="B1483" s="31" t="s">
        <v>2964</v>
      </c>
      <c r="C1483" s="31" t="s">
        <v>14</v>
      </c>
      <c r="D1483" s="31" t="s">
        <v>41</v>
      </c>
      <c r="E1483" s="13"/>
      <c r="F1483" s="31">
        <v>81</v>
      </c>
      <c r="G1483" s="31">
        <v>13873.53</v>
      </c>
      <c r="H1483" s="13"/>
      <c r="I1483" s="32">
        <v>45804</v>
      </c>
      <c r="J1483" s="32">
        <v>45878</v>
      </c>
      <c r="K1483" s="13"/>
      <c r="L1483" s="33" t="s">
        <v>30</v>
      </c>
      <c r="M1483" s="13" t="str">
        <f>PROPER(TRIM(SUBSTITUTE(B1483,"###"," ")))</f>
        <v>Message Mini</v>
      </c>
      <c r="N1483" s="13" t="str">
        <f>PROPER(TRIM(SUBSTITUTE(C1483,"###"," ")))</f>
        <v>Clothing</v>
      </c>
      <c r="O1483" s="13" t="str">
        <f>PROPER(TRIM(SUBSTITUTE(D1483,"###"," ")))</f>
        <v>Quickstock</v>
      </c>
      <c r="P1483" s="13" t="str">
        <f t="shared" si="161"/>
        <v>Message Mini</v>
      </c>
      <c r="Q1483" s="34" t="str">
        <f t="shared" si="162"/>
        <v>Clothing</v>
      </c>
      <c r="R1483" s="13" t="str">
        <f t="shared" si="163"/>
        <v>Quickstock</v>
      </c>
      <c r="S1483" s="35">
        <f t="shared" si="164"/>
        <v>0</v>
      </c>
      <c r="T1483" s="35">
        <f t="shared" si="165"/>
        <v>81</v>
      </c>
      <c r="U1483" s="14">
        <f t="shared" si="166"/>
        <v>13873.53</v>
      </c>
      <c r="V1483" s="14">
        <f t="shared" si="167"/>
        <v>0</v>
      </c>
      <c r="W1483" s="13" t="str">
        <v>Out of Stock</v>
      </c>
      <c r="X1483" s="13" t="str">
        <v>Yes</v>
      </c>
      <c r="Y1483" s="13">
        <v>1</v>
      </c>
    </row>
    <row r="1484" spans="1:25" x14ac:dyDescent="0.3">
      <c r="A1484" s="31" t="s">
        <v>2965</v>
      </c>
      <c r="B1484" s="31" t="s">
        <v>2966</v>
      </c>
      <c r="C1484" s="31" t="s">
        <v>44</v>
      </c>
      <c r="D1484" s="31" t="s">
        <v>15</v>
      </c>
      <c r="E1484" s="31">
        <v>116</v>
      </c>
      <c r="F1484" s="31">
        <v>90</v>
      </c>
      <c r="G1484" s="31">
        <v>10689.8</v>
      </c>
      <c r="H1484" s="31">
        <v>1240016.8</v>
      </c>
      <c r="I1484" s="32">
        <v>45798</v>
      </c>
      <c r="J1484" s="32">
        <v>45873</v>
      </c>
      <c r="K1484" s="13"/>
      <c r="L1484" s="33" t="s">
        <v>30</v>
      </c>
      <c r="M1484" s="13" t="str">
        <f>PROPER(TRIM(SUBSTITUTE(B1484,"###"," ")))</f>
        <v>Generation X</v>
      </c>
      <c r="N1484" s="13" t="str">
        <f>PROPER(TRIM(SUBSTITUTE(C1484,"###"," ")))</f>
        <v>Groceries</v>
      </c>
      <c r="O1484" s="13" t="str">
        <f>PROPER(TRIM(SUBSTITUTE(D1484,"###"," ")))</f>
        <v>Global Traders</v>
      </c>
      <c r="P1484" s="13" t="str">
        <f t="shared" si="161"/>
        <v>Generation X</v>
      </c>
      <c r="Q1484" s="34" t="str">
        <f t="shared" si="162"/>
        <v>Groceries</v>
      </c>
      <c r="R1484" s="13" t="str">
        <f t="shared" si="163"/>
        <v>Global Traders</v>
      </c>
      <c r="S1484" s="35">
        <f t="shared" si="164"/>
        <v>116</v>
      </c>
      <c r="T1484" s="35">
        <f t="shared" si="165"/>
        <v>90</v>
      </c>
      <c r="U1484" s="14">
        <f t="shared" si="166"/>
        <v>10689.8</v>
      </c>
      <c r="V1484" s="14">
        <f t="shared" si="167"/>
        <v>1240016.7999999998</v>
      </c>
      <c r="W1484" s="13" t="str">
        <v>In Stock</v>
      </c>
      <c r="X1484" s="13" t="str">
        <v>No</v>
      </c>
      <c r="Y1484" s="13">
        <v>0</v>
      </c>
    </row>
    <row r="1485" spans="1:25" x14ac:dyDescent="0.3">
      <c r="A1485" s="31" t="s">
        <v>2970</v>
      </c>
      <c r="B1485" s="31" t="s">
        <v>2971</v>
      </c>
      <c r="C1485" s="31" t="s">
        <v>44</v>
      </c>
      <c r="D1485" s="31" t="s">
        <v>15</v>
      </c>
      <c r="E1485" s="31">
        <v>13</v>
      </c>
      <c r="F1485" s="31">
        <v>88</v>
      </c>
      <c r="G1485" s="31">
        <v>10327.58</v>
      </c>
      <c r="H1485" s="31">
        <v>134258.54</v>
      </c>
      <c r="I1485" s="32">
        <v>45679</v>
      </c>
      <c r="J1485" s="32">
        <v>45922</v>
      </c>
      <c r="K1485" s="31" t="s">
        <v>29</v>
      </c>
      <c r="L1485" s="33" t="s">
        <v>33</v>
      </c>
      <c r="M1485" s="13" t="str">
        <f>PROPER(TRIM(SUBSTITUTE(B1485,"###"," ")))</f>
        <v>Human Pro</v>
      </c>
      <c r="N1485" s="13" t="str">
        <f>PROPER(TRIM(SUBSTITUTE(C1485,"###"," ")))</f>
        <v>Groceries</v>
      </c>
      <c r="O1485" s="13" t="str">
        <f>PROPER(TRIM(SUBSTITUTE(D1485,"###"," ")))</f>
        <v>Global Traders</v>
      </c>
      <c r="P1485" s="13" t="str">
        <f t="shared" si="161"/>
        <v>Human Pro</v>
      </c>
      <c r="Q1485" s="34" t="str">
        <f t="shared" si="162"/>
        <v>Groceries</v>
      </c>
      <c r="R1485" s="13" t="str">
        <f t="shared" si="163"/>
        <v>Global Traders</v>
      </c>
      <c r="S1485" s="35">
        <f t="shared" si="164"/>
        <v>13</v>
      </c>
      <c r="T1485" s="35">
        <f t="shared" si="165"/>
        <v>88</v>
      </c>
      <c r="U1485" s="14">
        <f t="shared" si="166"/>
        <v>10327.58</v>
      </c>
      <c r="V1485" s="14">
        <f t="shared" si="167"/>
        <v>134258.54</v>
      </c>
      <c r="W1485" s="13" t="str">
        <v>Low Stock</v>
      </c>
      <c r="X1485" s="13" t="str">
        <v>Yes</v>
      </c>
      <c r="Y1485" s="13">
        <v>1</v>
      </c>
    </row>
    <row r="1486" spans="1:25" x14ac:dyDescent="0.3">
      <c r="A1486" s="31" t="s">
        <v>2972</v>
      </c>
      <c r="B1486" s="31" t="s">
        <v>2723</v>
      </c>
      <c r="C1486" s="31" t="s">
        <v>14</v>
      </c>
      <c r="D1486" s="31" t="s">
        <v>15</v>
      </c>
      <c r="E1486" s="31">
        <v>11</v>
      </c>
      <c r="F1486" s="31">
        <v>36</v>
      </c>
      <c r="G1486" s="31">
        <v>17044.330000000002</v>
      </c>
      <c r="H1486" s="31">
        <v>187487.63</v>
      </c>
      <c r="I1486" s="32">
        <v>45827</v>
      </c>
      <c r="J1486" s="32">
        <v>45874</v>
      </c>
      <c r="K1486" s="31" t="s">
        <v>25</v>
      </c>
      <c r="L1486" s="33" t="s">
        <v>21</v>
      </c>
      <c r="M1486" s="13" t="str">
        <f>PROPER(TRIM(SUBSTITUTE(B1486,"###"," ")))</f>
        <v>From Max</v>
      </c>
      <c r="N1486" s="13" t="str">
        <f>PROPER(TRIM(SUBSTITUTE(C1486,"###"," ")))</f>
        <v>Clothing</v>
      </c>
      <c r="O1486" s="13" t="str">
        <f>PROPER(TRIM(SUBSTITUTE(D1486,"###"," ")))</f>
        <v>Global Traders</v>
      </c>
      <c r="P1486" s="13" t="str">
        <f t="shared" si="161"/>
        <v>From Max</v>
      </c>
      <c r="Q1486" s="34" t="str">
        <f t="shared" si="162"/>
        <v>Clothing</v>
      </c>
      <c r="R1486" s="13" t="str">
        <f t="shared" si="163"/>
        <v>Global Traders</v>
      </c>
      <c r="S1486" s="35">
        <f t="shared" si="164"/>
        <v>11</v>
      </c>
      <c r="T1486" s="35">
        <f t="shared" si="165"/>
        <v>36</v>
      </c>
      <c r="U1486" s="14">
        <f t="shared" si="166"/>
        <v>17044.330000000002</v>
      </c>
      <c r="V1486" s="14">
        <f t="shared" si="167"/>
        <v>187487.63</v>
      </c>
      <c r="W1486" s="13" t="str">
        <v>Low Stock</v>
      </c>
      <c r="X1486" s="13" t="str">
        <v>Yes</v>
      </c>
      <c r="Y1486" s="13">
        <v>1</v>
      </c>
    </row>
    <row r="1487" spans="1:25" x14ac:dyDescent="0.3">
      <c r="A1487" s="31" t="s">
        <v>2973</v>
      </c>
      <c r="B1487" s="31" t="s">
        <v>2974</v>
      </c>
      <c r="C1487" s="31" t="s">
        <v>40</v>
      </c>
      <c r="D1487" s="31" t="s">
        <v>45</v>
      </c>
      <c r="E1487" s="31">
        <v>128</v>
      </c>
      <c r="F1487" s="31">
        <v>98</v>
      </c>
      <c r="G1487" s="31">
        <v>627.44000000000005</v>
      </c>
      <c r="H1487" s="31">
        <v>80312.320000000007</v>
      </c>
      <c r="I1487" s="32">
        <v>45832</v>
      </c>
      <c r="J1487" s="32">
        <v>45907</v>
      </c>
      <c r="K1487" s="31" t="s">
        <v>16</v>
      </c>
      <c r="L1487" s="33" t="s">
        <v>21</v>
      </c>
      <c r="M1487" s="13" t="str">
        <f>PROPER(TRIM(SUBSTITUTE(B1487,"###"," ")))</f>
        <v>Close Max</v>
      </c>
      <c r="N1487" s="13" t="str">
        <f>PROPER(TRIM(SUBSTITUTE(C1487,"###"," ")))</f>
        <v>Electronics</v>
      </c>
      <c r="O1487" s="13" t="str">
        <f>PROPER(TRIM(SUBSTITUTE(D1487,"###"," ")))</f>
        <v>Retailmart Inc</v>
      </c>
      <c r="P1487" s="13" t="str">
        <f t="shared" si="161"/>
        <v>Close Max</v>
      </c>
      <c r="Q1487" s="34" t="str">
        <f t="shared" si="162"/>
        <v>Electronics</v>
      </c>
      <c r="R1487" s="13" t="str">
        <f t="shared" si="163"/>
        <v>Retailmart Inc</v>
      </c>
      <c r="S1487" s="35">
        <f t="shared" si="164"/>
        <v>128</v>
      </c>
      <c r="T1487" s="35">
        <f t="shared" si="165"/>
        <v>98</v>
      </c>
      <c r="U1487" s="14">
        <f t="shared" si="166"/>
        <v>627.44000000000005</v>
      </c>
      <c r="V1487" s="14">
        <f t="shared" si="167"/>
        <v>80312.320000000007</v>
      </c>
      <c r="W1487" s="13" t="str">
        <v>In Stock</v>
      </c>
      <c r="X1487" s="13" t="str">
        <v>No</v>
      </c>
      <c r="Y1487" s="13">
        <v>0</v>
      </c>
    </row>
    <row r="1488" spans="1:25" x14ac:dyDescent="0.3">
      <c r="A1488" s="31" t="s">
        <v>2976</v>
      </c>
      <c r="B1488" s="31" t="s">
        <v>2977</v>
      </c>
      <c r="C1488" s="31" t="s">
        <v>14</v>
      </c>
      <c r="D1488" s="31" t="s">
        <v>41</v>
      </c>
      <c r="E1488" s="31">
        <v>108</v>
      </c>
      <c r="F1488" s="31">
        <v>95</v>
      </c>
      <c r="G1488" s="31">
        <v>14124.53</v>
      </c>
      <c r="H1488" s="31">
        <v>1525449.24</v>
      </c>
      <c r="I1488" s="32">
        <v>45825</v>
      </c>
      <c r="J1488" s="32">
        <v>45929</v>
      </c>
      <c r="K1488" s="31" t="s">
        <v>57</v>
      </c>
      <c r="L1488" s="33" t="s">
        <v>30</v>
      </c>
      <c r="M1488" s="13" t="str">
        <f>PROPER(TRIM(SUBSTITUTE(B1488,"###"," ")))</f>
        <v>Human Plus</v>
      </c>
      <c r="N1488" s="13" t="str">
        <f>PROPER(TRIM(SUBSTITUTE(C1488,"###"," ")))</f>
        <v>Clothing</v>
      </c>
      <c r="O1488" s="13" t="str">
        <f>PROPER(TRIM(SUBSTITUTE(D1488,"###"," ")))</f>
        <v>Quickstock</v>
      </c>
      <c r="P1488" s="13" t="str">
        <f t="shared" si="161"/>
        <v>Human Plus</v>
      </c>
      <c r="Q1488" s="34" t="str">
        <f t="shared" si="162"/>
        <v>Clothing</v>
      </c>
      <c r="R1488" s="13" t="str">
        <f t="shared" si="163"/>
        <v>Quickstock</v>
      </c>
      <c r="S1488" s="35">
        <f t="shared" si="164"/>
        <v>108</v>
      </c>
      <c r="T1488" s="35">
        <f t="shared" si="165"/>
        <v>95</v>
      </c>
      <c r="U1488" s="14">
        <f t="shared" si="166"/>
        <v>14124.53</v>
      </c>
      <c r="V1488" s="14">
        <f t="shared" si="167"/>
        <v>1525449.24</v>
      </c>
      <c r="W1488" s="13" t="str">
        <v>In Stock</v>
      </c>
      <c r="X1488" s="13" t="str">
        <v>No</v>
      </c>
      <c r="Y1488" s="13">
        <v>0</v>
      </c>
    </row>
    <row r="1489" spans="1:25" x14ac:dyDescent="0.3">
      <c r="A1489" s="31" t="s">
        <v>2978</v>
      </c>
      <c r="B1489" s="31" t="s">
        <v>1215</v>
      </c>
      <c r="C1489" s="31" t="s">
        <v>40</v>
      </c>
      <c r="D1489" s="31" t="s">
        <v>41</v>
      </c>
      <c r="E1489" s="31">
        <v>176</v>
      </c>
      <c r="F1489" s="31">
        <v>20</v>
      </c>
      <c r="G1489" s="31">
        <v>4758.13</v>
      </c>
      <c r="H1489" s="31">
        <v>837430.88</v>
      </c>
      <c r="I1489" s="32">
        <v>45695</v>
      </c>
      <c r="J1489" s="32">
        <v>45861</v>
      </c>
      <c r="K1489" s="31" t="s">
        <v>29</v>
      </c>
      <c r="L1489" s="33" t="s">
        <v>58</v>
      </c>
      <c r="M1489" s="13" t="str">
        <f>PROPER(TRIM(SUBSTITUTE(B1489,"###"," ")))</f>
        <v>Majority Lite</v>
      </c>
      <c r="N1489" s="13" t="str">
        <f>PROPER(TRIM(SUBSTITUTE(C1489,"###"," ")))</f>
        <v>Electronics</v>
      </c>
      <c r="O1489" s="13" t="str">
        <f>PROPER(TRIM(SUBSTITUTE(D1489,"###"," ")))</f>
        <v>Quickstock</v>
      </c>
      <c r="P1489" s="13" t="str">
        <f t="shared" si="161"/>
        <v>Majority Lite</v>
      </c>
      <c r="Q1489" s="34" t="str">
        <f t="shared" si="162"/>
        <v>Electronics</v>
      </c>
      <c r="R1489" s="13" t="str">
        <f t="shared" si="163"/>
        <v>Quickstock</v>
      </c>
      <c r="S1489" s="35">
        <f t="shared" si="164"/>
        <v>176</v>
      </c>
      <c r="T1489" s="35">
        <f t="shared" si="165"/>
        <v>20</v>
      </c>
      <c r="U1489" s="14">
        <f t="shared" si="166"/>
        <v>4758.13</v>
      </c>
      <c r="V1489" s="14">
        <f t="shared" si="167"/>
        <v>837430.88</v>
      </c>
      <c r="W1489" s="13" t="str">
        <v>In Stock</v>
      </c>
      <c r="X1489" s="13" t="str">
        <v>No</v>
      </c>
      <c r="Y1489" s="13">
        <v>0</v>
      </c>
    </row>
    <row r="1490" spans="1:25" x14ac:dyDescent="0.3">
      <c r="A1490" s="31" t="s">
        <v>2979</v>
      </c>
      <c r="B1490" s="31" t="s">
        <v>1812</v>
      </c>
      <c r="C1490" s="31" t="s">
        <v>20</v>
      </c>
      <c r="D1490" s="31" t="s">
        <v>15</v>
      </c>
      <c r="E1490" s="31">
        <v>58</v>
      </c>
      <c r="F1490" s="31">
        <v>81</v>
      </c>
      <c r="G1490" s="31">
        <v>3682.16</v>
      </c>
      <c r="H1490" s="31">
        <v>213565.28</v>
      </c>
      <c r="I1490" s="32">
        <v>45769</v>
      </c>
      <c r="J1490" s="32">
        <v>45890</v>
      </c>
      <c r="K1490" s="31" t="s">
        <v>25</v>
      </c>
      <c r="L1490" s="33" t="s">
        <v>17</v>
      </c>
      <c r="M1490" s="13" t="str">
        <f>PROPER(TRIM(SUBSTITUTE(B1490,"###"," ")))</f>
        <v>Near X</v>
      </c>
      <c r="N1490" s="13" t="str">
        <f>PROPER(TRIM(SUBSTITUTE(C1490,"###"," ")))</f>
        <v>Toys</v>
      </c>
      <c r="O1490" s="13" t="str">
        <f>PROPER(TRIM(SUBSTITUTE(D1490,"###"," ")))</f>
        <v>Global Traders</v>
      </c>
      <c r="P1490" s="13" t="str">
        <f t="shared" si="161"/>
        <v>Near X</v>
      </c>
      <c r="Q1490" s="34" t="str">
        <f t="shared" si="162"/>
        <v>Toys</v>
      </c>
      <c r="R1490" s="13" t="str">
        <f t="shared" si="163"/>
        <v>Global Traders</v>
      </c>
      <c r="S1490" s="35">
        <f t="shared" si="164"/>
        <v>58</v>
      </c>
      <c r="T1490" s="35">
        <f t="shared" si="165"/>
        <v>81</v>
      </c>
      <c r="U1490" s="14">
        <f t="shared" si="166"/>
        <v>3682.16</v>
      </c>
      <c r="V1490" s="14">
        <f t="shared" si="167"/>
        <v>213565.28</v>
      </c>
      <c r="W1490" s="13" t="str">
        <v>Low Stock</v>
      </c>
      <c r="X1490" s="13" t="str">
        <v>Yes</v>
      </c>
      <c r="Y1490" s="13">
        <v>1</v>
      </c>
    </row>
    <row r="1491" spans="1:25" x14ac:dyDescent="0.3">
      <c r="A1491" s="31" t="s">
        <v>2980</v>
      </c>
      <c r="B1491" s="31" t="s">
        <v>2114</v>
      </c>
      <c r="C1491" s="31" t="s">
        <v>20</v>
      </c>
      <c r="D1491" s="31" t="s">
        <v>53</v>
      </c>
      <c r="E1491" s="31">
        <v>17</v>
      </c>
      <c r="F1491" s="31">
        <v>58</v>
      </c>
      <c r="G1491" s="31">
        <v>17456.77</v>
      </c>
      <c r="H1491" s="31">
        <v>296765.09000000003</v>
      </c>
      <c r="I1491" s="32">
        <v>45679</v>
      </c>
      <c r="J1491" s="32">
        <v>45853</v>
      </c>
      <c r="K1491" s="31" t="s">
        <v>29</v>
      </c>
      <c r="L1491" s="33" t="s">
        <v>30</v>
      </c>
      <c r="M1491" s="13" t="str">
        <f>PROPER(TRIM(SUBSTITUTE(B1491,"###"," ")))</f>
        <v>Structure Pro</v>
      </c>
      <c r="N1491" s="13" t="str">
        <f>PROPER(TRIM(SUBSTITUTE(C1491,"###"," ")))</f>
        <v>Toys</v>
      </c>
      <c r="O1491" s="13" t="str">
        <f>PROPER(TRIM(SUBSTITUTE(D1491,"###"," ")))</f>
        <v>Abc Pvt Ltd</v>
      </c>
      <c r="P1491" s="13" t="str">
        <f t="shared" si="161"/>
        <v>Structure Pro</v>
      </c>
      <c r="Q1491" s="34" t="str">
        <f t="shared" si="162"/>
        <v>Toys</v>
      </c>
      <c r="R1491" s="13" t="str">
        <f t="shared" si="163"/>
        <v>Abc Pvt Ltd</v>
      </c>
      <c r="S1491" s="35">
        <f t="shared" si="164"/>
        <v>17</v>
      </c>
      <c r="T1491" s="35">
        <f t="shared" si="165"/>
        <v>58</v>
      </c>
      <c r="U1491" s="14">
        <f t="shared" si="166"/>
        <v>17456.77</v>
      </c>
      <c r="V1491" s="14">
        <f t="shared" si="167"/>
        <v>296765.09000000003</v>
      </c>
      <c r="W1491" s="13" t="str">
        <v>Low Stock</v>
      </c>
      <c r="X1491" s="13" t="str">
        <v>Yes</v>
      </c>
      <c r="Y1491" s="13">
        <v>1</v>
      </c>
    </row>
    <row r="1492" spans="1:25" x14ac:dyDescent="0.3">
      <c r="A1492" s="31" t="s">
        <v>2981</v>
      </c>
      <c r="B1492" s="31" t="s">
        <v>2982</v>
      </c>
      <c r="C1492" s="31" t="s">
        <v>20</v>
      </c>
      <c r="D1492" s="31" t="s">
        <v>53</v>
      </c>
      <c r="E1492" s="31">
        <v>161</v>
      </c>
      <c r="F1492" s="31">
        <v>90</v>
      </c>
      <c r="G1492" s="31">
        <v>7805.93</v>
      </c>
      <c r="H1492" s="31">
        <v>1256754.73</v>
      </c>
      <c r="I1492" s="32">
        <v>45847</v>
      </c>
      <c r="J1492" s="32">
        <v>45930</v>
      </c>
      <c r="K1492" s="31" t="s">
        <v>54</v>
      </c>
      <c r="L1492" s="33" t="s">
        <v>17</v>
      </c>
      <c r="M1492" s="13" t="str">
        <f>PROPER(TRIM(SUBSTITUTE(B1492,"###"," ")))</f>
        <v>Expect Pro</v>
      </c>
      <c r="N1492" s="13" t="str">
        <f>PROPER(TRIM(SUBSTITUTE(C1492,"###"," ")))</f>
        <v>Toys</v>
      </c>
      <c r="O1492" s="13" t="str">
        <f>PROPER(TRIM(SUBSTITUTE(D1492,"###"," ")))</f>
        <v>Abc Pvt Ltd</v>
      </c>
      <c r="P1492" s="13" t="str">
        <f t="shared" si="161"/>
        <v>Expect Pro</v>
      </c>
      <c r="Q1492" s="34" t="str">
        <f t="shared" si="162"/>
        <v>Toys</v>
      </c>
      <c r="R1492" s="13" t="str">
        <f t="shared" si="163"/>
        <v>Abc Pvt Ltd</v>
      </c>
      <c r="S1492" s="35">
        <f t="shared" si="164"/>
        <v>161</v>
      </c>
      <c r="T1492" s="35">
        <f t="shared" si="165"/>
        <v>90</v>
      </c>
      <c r="U1492" s="14">
        <f t="shared" si="166"/>
        <v>7805.93</v>
      </c>
      <c r="V1492" s="14">
        <f t="shared" si="167"/>
        <v>1256754.73</v>
      </c>
      <c r="W1492" s="13" t="str">
        <v>In Stock</v>
      </c>
      <c r="X1492" s="13" t="str">
        <v>No</v>
      </c>
      <c r="Y1492" s="13">
        <v>0</v>
      </c>
    </row>
    <row r="1493" spans="1:25" x14ac:dyDescent="0.3">
      <c r="A1493" s="31" t="s">
        <v>2983</v>
      </c>
      <c r="B1493" s="31" t="s">
        <v>2984</v>
      </c>
      <c r="C1493" s="31" t="s">
        <v>20</v>
      </c>
      <c r="D1493" s="31" t="s">
        <v>15</v>
      </c>
      <c r="E1493" s="31">
        <v>136</v>
      </c>
      <c r="F1493" s="31">
        <v>92</v>
      </c>
      <c r="G1493" s="31">
        <v>4917.71</v>
      </c>
      <c r="H1493" s="31">
        <v>668808.56000000006</v>
      </c>
      <c r="I1493" s="32">
        <v>45683</v>
      </c>
      <c r="J1493" s="32">
        <v>45897</v>
      </c>
      <c r="K1493" s="31" t="s">
        <v>29</v>
      </c>
      <c r="L1493" s="33" t="s">
        <v>17</v>
      </c>
      <c r="M1493" s="13" t="str">
        <f>PROPER(TRIM(SUBSTITUTE(B1493,"###"," ")))</f>
        <v>Ground Max</v>
      </c>
      <c r="N1493" s="13" t="str">
        <f>PROPER(TRIM(SUBSTITUTE(C1493,"###"," ")))</f>
        <v>Toys</v>
      </c>
      <c r="O1493" s="13" t="str">
        <f>PROPER(TRIM(SUBSTITUTE(D1493,"###"," ")))</f>
        <v>Global Traders</v>
      </c>
      <c r="P1493" s="13" t="str">
        <f t="shared" si="161"/>
        <v>Ground Max</v>
      </c>
      <c r="Q1493" s="34" t="str">
        <f t="shared" si="162"/>
        <v>Toys</v>
      </c>
      <c r="R1493" s="13" t="str">
        <f t="shared" si="163"/>
        <v>Global Traders</v>
      </c>
      <c r="S1493" s="35">
        <f t="shared" si="164"/>
        <v>136</v>
      </c>
      <c r="T1493" s="35">
        <f t="shared" si="165"/>
        <v>92</v>
      </c>
      <c r="U1493" s="14">
        <f t="shared" si="166"/>
        <v>4917.71</v>
      </c>
      <c r="V1493" s="14">
        <f t="shared" si="167"/>
        <v>668808.56000000006</v>
      </c>
      <c r="W1493" s="13" t="str">
        <v>In Stock</v>
      </c>
      <c r="X1493" s="13" t="str">
        <v>No</v>
      </c>
      <c r="Y1493" s="13">
        <v>0</v>
      </c>
    </row>
    <row r="1494" spans="1:25" x14ac:dyDescent="0.3">
      <c r="A1494" s="31" t="s">
        <v>2986</v>
      </c>
      <c r="B1494" s="31" t="s">
        <v>2987</v>
      </c>
      <c r="C1494" s="31" t="s">
        <v>40</v>
      </c>
      <c r="D1494" s="31" t="s">
        <v>24</v>
      </c>
      <c r="E1494" s="31">
        <v>191</v>
      </c>
      <c r="F1494" s="31">
        <v>44</v>
      </c>
      <c r="G1494" s="31">
        <v>17785.79</v>
      </c>
      <c r="H1494" s="31">
        <v>3397085.89</v>
      </c>
      <c r="I1494" s="32">
        <v>45792</v>
      </c>
      <c r="J1494" s="32">
        <v>45885</v>
      </c>
      <c r="K1494" s="13"/>
      <c r="L1494" s="33" t="s">
        <v>33</v>
      </c>
      <c r="M1494" s="13" t="str">
        <f>PROPER(TRIM(SUBSTITUTE(B1494,"###"," ")))</f>
        <v>Himself X</v>
      </c>
      <c r="N1494" s="13" t="str">
        <f>PROPER(TRIM(SUBSTITUTE(C1494,"###"," ")))</f>
        <v>Electronics</v>
      </c>
      <c r="O1494" s="13" t="str">
        <f>PROPER(TRIM(SUBSTITUTE(D1494,"###"," ")))</f>
        <v>Omni Suppliers</v>
      </c>
      <c r="P1494" s="13" t="str">
        <f t="shared" si="161"/>
        <v>Himself X</v>
      </c>
      <c r="Q1494" s="34" t="str">
        <f t="shared" si="162"/>
        <v>Electronics</v>
      </c>
      <c r="R1494" s="13" t="str">
        <f t="shared" si="163"/>
        <v>Omni Suppliers</v>
      </c>
      <c r="S1494" s="35">
        <f t="shared" si="164"/>
        <v>191</v>
      </c>
      <c r="T1494" s="35">
        <f t="shared" si="165"/>
        <v>44</v>
      </c>
      <c r="U1494" s="14">
        <f t="shared" si="166"/>
        <v>17785.79</v>
      </c>
      <c r="V1494" s="14">
        <f t="shared" si="167"/>
        <v>3397085.89</v>
      </c>
      <c r="W1494" s="13" t="str">
        <v>In Stock</v>
      </c>
      <c r="X1494" s="13" t="str">
        <v>No</v>
      </c>
      <c r="Y1494" s="13">
        <v>0</v>
      </c>
    </row>
    <row r="1495" spans="1:25" x14ac:dyDescent="0.3">
      <c r="A1495" s="31" t="s">
        <v>2988</v>
      </c>
      <c r="B1495" s="31" t="s">
        <v>2989</v>
      </c>
      <c r="C1495" s="31" t="s">
        <v>44</v>
      </c>
      <c r="D1495" s="31" t="s">
        <v>24</v>
      </c>
      <c r="E1495" s="31">
        <v>149</v>
      </c>
      <c r="F1495" s="31">
        <v>50</v>
      </c>
      <c r="G1495" s="31">
        <v>5505.82</v>
      </c>
      <c r="H1495" s="31">
        <v>820367.17999999993</v>
      </c>
      <c r="I1495" s="32">
        <v>45754</v>
      </c>
      <c r="J1495" s="32">
        <v>45903</v>
      </c>
      <c r="K1495" s="31" t="s">
        <v>57</v>
      </c>
      <c r="L1495" s="33" t="s">
        <v>17</v>
      </c>
      <c r="M1495" s="13" t="str">
        <f>PROPER(TRIM(SUBSTITUTE(B1495,"###"," ")))</f>
        <v>Security Pro</v>
      </c>
      <c r="N1495" s="13" t="str">
        <f>PROPER(TRIM(SUBSTITUTE(C1495,"###"," ")))</f>
        <v>Groceries</v>
      </c>
      <c r="O1495" s="13" t="str">
        <f>PROPER(TRIM(SUBSTITUTE(D1495,"###"," ")))</f>
        <v>Omni Suppliers</v>
      </c>
      <c r="P1495" s="13" t="str">
        <f t="shared" si="161"/>
        <v>Security Pro</v>
      </c>
      <c r="Q1495" s="34" t="str">
        <f t="shared" si="162"/>
        <v>Groceries</v>
      </c>
      <c r="R1495" s="13" t="str">
        <f t="shared" si="163"/>
        <v>Omni Suppliers</v>
      </c>
      <c r="S1495" s="35">
        <f t="shared" si="164"/>
        <v>149</v>
      </c>
      <c r="T1495" s="35">
        <f t="shared" si="165"/>
        <v>50</v>
      </c>
      <c r="U1495" s="14">
        <f t="shared" si="166"/>
        <v>5505.82</v>
      </c>
      <c r="V1495" s="14">
        <f t="shared" si="167"/>
        <v>820367.17999999993</v>
      </c>
      <c r="W1495" s="13" t="str">
        <v>In Stock</v>
      </c>
      <c r="X1495" s="13" t="str">
        <v>No</v>
      </c>
      <c r="Y1495" s="13">
        <v>0</v>
      </c>
    </row>
    <row r="1496" spans="1:25" x14ac:dyDescent="0.3">
      <c r="A1496" s="31" t="s">
        <v>2990</v>
      </c>
      <c r="B1496" s="31" t="s">
        <v>2991</v>
      </c>
      <c r="C1496" s="31" t="s">
        <v>28</v>
      </c>
      <c r="D1496" s="31" t="s">
        <v>24</v>
      </c>
      <c r="E1496" s="31">
        <v>124</v>
      </c>
      <c r="F1496" s="31">
        <v>57</v>
      </c>
      <c r="G1496" s="31">
        <v>2172.91</v>
      </c>
      <c r="H1496" s="31">
        <v>269440.84000000003</v>
      </c>
      <c r="I1496" s="32">
        <v>45826</v>
      </c>
      <c r="J1496" s="32">
        <v>45922</v>
      </c>
      <c r="K1496" s="31" t="s">
        <v>29</v>
      </c>
      <c r="L1496" s="33" t="s">
        <v>17</v>
      </c>
      <c r="M1496" s="13" t="str">
        <f>PROPER(TRIM(SUBSTITUTE(B1496,"###"," ")))</f>
        <v>Church Mini</v>
      </c>
      <c r="N1496" s="13" t="str">
        <f>PROPER(TRIM(SUBSTITUTE(C1496,"###"," ")))</f>
        <v>Furniture</v>
      </c>
      <c r="O1496" s="13" t="str">
        <f>PROPER(TRIM(SUBSTITUTE(D1496,"###"," ")))</f>
        <v>Omni Suppliers</v>
      </c>
      <c r="P1496" s="13" t="str">
        <f t="shared" si="161"/>
        <v>Church Mini</v>
      </c>
      <c r="Q1496" s="34" t="str">
        <f t="shared" si="162"/>
        <v>Furniture</v>
      </c>
      <c r="R1496" s="13" t="str">
        <f t="shared" si="163"/>
        <v>Omni Suppliers</v>
      </c>
      <c r="S1496" s="35">
        <f t="shared" si="164"/>
        <v>124</v>
      </c>
      <c r="T1496" s="35">
        <f t="shared" si="165"/>
        <v>57</v>
      </c>
      <c r="U1496" s="14">
        <f t="shared" si="166"/>
        <v>2172.91</v>
      </c>
      <c r="V1496" s="14">
        <f t="shared" si="167"/>
        <v>269440.83999999997</v>
      </c>
      <c r="W1496" s="13" t="str">
        <v>In Stock</v>
      </c>
      <c r="X1496" s="13" t="str">
        <v>No</v>
      </c>
      <c r="Y1496" s="13">
        <v>0</v>
      </c>
    </row>
    <row r="1497" spans="1:25" x14ac:dyDescent="0.3">
      <c r="A1497" s="31" t="s">
        <v>2992</v>
      </c>
      <c r="B1497" s="31" t="s">
        <v>2993</v>
      </c>
      <c r="C1497" s="31" t="s">
        <v>28</v>
      </c>
      <c r="D1497" s="31" t="s">
        <v>45</v>
      </c>
      <c r="E1497" s="31">
        <v>87</v>
      </c>
      <c r="F1497" s="31">
        <v>20</v>
      </c>
      <c r="G1497" s="31">
        <v>14958.59</v>
      </c>
      <c r="H1497" s="31">
        <v>1301397.33</v>
      </c>
      <c r="I1497" s="32">
        <v>45800</v>
      </c>
      <c r="J1497" s="32">
        <v>45897</v>
      </c>
      <c r="K1497" s="31" t="s">
        <v>46</v>
      </c>
      <c r="L1497" s="33" t="s">
        <v>30</v>
      </c>
      <c r="M1497" s="13" t="str">
        <f>PROPER(TRIM(SUBSTITUTE(B1497,"###"," ")))</f>
        <v>Suddenly Pro</v>
      </c>
      <c r="N1497" s="13" t="str">
        <f>PROPER(TRIM(SUBSTITUTE(C1497,"###"," ")))</f>
        <v>Furniture</v>
      </c>
      <c r="O1497" s="13" t="str">
        <f>PROPER(TRIM(SUBSTITUTE(D1497,"###"," ")))</f>
        <v>Retailmart Inc</v>
      </c>
      <c r="P1497" s="13" t="str">
        <f t="shared" si="161"/>
        <v>Suddenly Pro</v>
      </c>
      <c r="Q1497" s="34" t="str">
        <f t="shared" si="162"/>
        <v>Furniture</v>
      </c>
      <c r="R1497" s="13" t="str">
        <f t="shared" si="163"/>
        <v>Retailmart Inc</v>
      </c>
      <c r="S1497" s="35">
        <f t="shared" si="164"/>
        <v>87</v>
      </c>
      <c r="T1497" s="35">
        <f t="shared" si="165"/>
        <v>20</v>
      </c>
      <c r="U1497" s="14">
        <f t="shared" si="166"/>
        <v>14958.59</v>
      </c>
      <c r="V1497" s="14">
        <f t="shared" si="167"/>
        <v>1301397.33</v>
      </c>
      <c r="W1497" s="13" t="str">
        <v>In Stock</v>
      </c>
      <c r="X1497" s="13" t="str">
        <v>No</v>
      </c>
      <c r="Y1497" s="13">
        <v>0</v>
      </c>
    </row>
    <row r="1498" spans="1:25" x14ac:dyDescent="0.3">
      <c r="A1498" s="31" t="s">
        <v>2994</v>
      </c>
      <c r="B1498" s="31" t="s">
        <v>2995</v>
      </c>
      <c r="C1498" s="31" t="s">
        <v>20</v>
      </c>
      <c r="D1498" s="31" t="s">
        <v>45</v>
      </c>
      <c r="E1498" s="31">
        <v>139</v>
      </c>
      <c r="F1498" s="31">
        <v>24</v>
      </c>
      <c r="G1498" s="31">
        <v>14237.64</v>
      </c>
      <c r="H1498" s="31">
        <v>1979031.96</v>
      </c>
      <c r="I1498" s="32">
        <v>45734</v>
      </c>
      <c r="J1498" s="32">
        <v>45880</v>
      </c>
      <c r="K1498" s="31" t="s">
        <v>54</v>
      </c>
      <c r="L1498" s="33" t="s">
        <v>17</v>
      </c>
      <c r="M1498" s="13" t="str">
        <f>PROPER(TRIM(SUBSTITUTE(B1498,"###"," ")))</f>
        <v>My Pro</v>
      </c>
      <c r="N1498" s="13" t="str">
        <f>PROPER(TRIM(SUBSTITUTE(C1498,"###"," ")))</f>
        <v>Toys</v>
      </c>
      <c r="O1498" s="13" t="str">
        <f>PROPER(TRIM(SUBSTITUTE(D1498,"###"," ")))</f>
        <v>Retailmart Inc</v>
      </c>
      <c r="P1498" s="13" t="str">
        <f t="shared" si="161"/>
        <v>My Pro</v>
      </c>
      <c r="Q1498" s="34" t="str">
        <f t="shared" si="162"/>
        <v>Toys</v>
      </c>
      <c r="R1498" s="13" t="str">
        <f t="shared" si="163"/>
        <v>Retailmart Inc</v>
      </c>
      <c r="S1498" s="35">
        <f t="shared" si="164"/>
        <v>139</v>
      </c>
      <c r="T1498" s="35">
        <f t="shared" si="165"/>
        <v>24</v>
      </c>
      <c r="U1498" s="14">
        <f t="shared" si="166"/>
        <v>14237.64</v>
      </c>
      <c r="V1498" s="14">
        <f t="shared" si="167"/>
        <v>1979031.96</v>
      </c>
      <c r="W1498" s="13" t="str">
        <v>In Stock</v>
      </c>
      <c r="X1498" s="13" t="str">
        <v>No</v>
      </c>
      <c r="Y1498" s="13">
        <v>0</v>
      </c>
    </row>
    <row r="1499" spans="1:25" x14ac:dyDescent="0.3">
      <c r="A1499" s="31" t="s">
        <v>2996</v>
      </c>
      <c r="B1499" s="31" t="s">
        <v>2997</v>
      </c>
      <c r="C1499" s="31" t="s">
        <v>20</v>
      </c>
      <c r="D1499" s="13"/>
      <c r="E1499" s="31">
        <v>139</v>
      </c>
      <c r="F1499" s="31">
        <v>37</v>
      </c>
      <c r="G1499" s="31">
        <v>15598.34</v>
      </c>
      <c r="H1499" s="31">
        <v>2168169.2599999998</v>
      </c>
      <c r="I1499" s="32">
        <v>45779</v>
      </c>
      <c r="J1499" s="32">
        <v>45911</v>
      </c>
      <c r="K1499" s="31" t="s">
        <v>57</v>
      </c>
      <c r="L1499" s="33" t="s">
        <v>33</v>
      </c>
      <c r="M1499" s="13" t="str">
        <f>PROPER(TRIM(SUBSTITUTE(B1499,"###"," ")))</f>
        <v>Wish Mini</v>
      </c>
      <c r="N1499" s="13" t="str">
        <f>PROPER(TRIM(SUBSTITUTE(C1499,"###"," ")))</f>
        <v>Toys</v>
      </c>
      <c r="O1499" s="13" t="str">
        <f>PROPER(TRIM(SUBSTITUTE(D1499,"###"," ")))</f>
        <v/>
      </c>
      <c r="P1499" s="13" t="str">
        <f t="shared" si="161"/>
        <v>Wish Mini</v>
      </c>
      <c r="Q1499" s="34" t="str">
        <f t="shared" si="162"/>
        <v>Toys</v>
      </c>
      <c r="R1499" s="13" t="str">
        <f t="shared" si="163"/>
        <v>Others</v>
      </c>
      <c r="S1499" s="35">
        <f t="shared" si="164"/>
        <v>139</v>
      </c>
      <c r="T1499" s="35">
        <f t="shared" si="165"/>
        <v>37</v>
      </c>
      <c r="U1499" s="14">
        <f t="shared" si="166"/>
        <v>15598.34</v>
      </c>
      <c r="V1499" s="14">
        <f t="shared" si="167"/>
        <v>2168169.2600000002</v>
      </c>
      <c r="W1499" s="13" t="str">
        <v>In Stock</v>
      </c>
      <c r="X1499" s="13" t="str">
        <v>No</v>
      </c>
      <c r="Y1499" s="13">
        <v>0</v>
      </c>
    </row>
    <row r="1500" spans="1:25" x14ac:dyDescent="0.3">
      <c r="A1500" s="31" t="s">
        <v>2998</v>
      </c>
      <c r="B1500" s="31" t="s">
        <v>2999</v>
      </c>
      <c r="C1500" s="31" t="s">
        <v>44</v>
      </c>
      <c r="D1500" s="13"/>
      <c r="E1500" s="31">
        <v>107</v>
      </c>
      <c r="F1500" s="31">
        <v>36</v>
      </c>
      <c r="G1500" s="31">
        <v>4869.95</v>
      </c>
      <c r="H1500" s="31">
        <v>521084.65</v>
      </c>
      <c r="I1500" s="32">
        <v>45810</v>
      </c>
      <c r="J1500" s="32">
        <v>45853</v>
      </c>
      <c r="K1500" s="31" t="s">
        <v>54</v>
      </c>
      <c r="L1500" s="33" t="s">
        <v>33</v>
      </c>
      <c r="M1500" s="13" t="str">
        <f>PROPER(TRIM(SUBSTITUTE(B1500,"###"," ")))</f>
        <v>Plant Mini</v>
      </c>
      <c r="N1500" s="13" t="str">
        <f>PROPER(TRIM(SUBSTITUTE(C1500,"###"," ")))</f>
        <v>Groceries</v>
      </c>
      <c r="O1500" s="13" t="str">
        <f>PROPER(TRIM(SUBSTITUTE(D1500,"###"," ")))</f>
        <v/>
      </c>
      <c r="P1500" s="13" t="str">
        <f t="shared" si="161"/>
        <v>Plant Mini</v>
      </c>
      <c r="Q1500" s="34" t="str">
        <f t="shared" si="162"/>
        <v>Groceries</v>
      </c>
      <c r="R1500" s="13" t="str">
        <f t="shared" si="163"/>
        <v>Others</v>
      </c>
      <c r="S1500" s="35">
        <f t="shared" si="164"/>
        <v>107</v>
      </c>
      <c r="T1500" s="35">
        <f t="shared" si="165"/>
        <v>36</v>
      </c>
      <c r="U1500" s="14">
        <f t="shared" si="166"/>
        <v>4869.95</v>
      </c>
      <c r="V1500" s="14">
        <f t="shared" si="167"/>
        <v>521084.64999999997</v>
      </c>
      <c r="W1500" s="13" t="str">
        <v>In Stock</v>
      </c>
      <c r="X1500" s="13" t="str">
        <v>No</v>
      </c>
      <c r="Y1500" s="13">
        <v>0</v>
      </c>
    </row>
    <row r="1501" spans="1:25" x14ac:dyDescent="0.3">
      <c r="A1501" s="31" t="s">
        <v>3000</v>
      </c>
      <c r="B1501" s="31" t="s">
        <v>3001</v>
      </c>
      <c r="C1501" s="31" t="s">
        <v>28</v>
      </c>
      <c r="D1501" s="31" t="s">
        <v>24</v>
      </c>
      <c r="E1501" s="31">
        <v>44</v>
      </c>
      <c r="F1501" s="31">
        <v>77</v>
      </c>
      <c r="G1501" s="31">
        <v>5601.44</v>
      </c>
      <c r="H1501" s="31">
        <v>246463.35999999999</v>
      </c>
      <c r="I1501" s="32">
        <v>45738</v>
      </c>
      <c r="J1501" s="32">
        <v>45884</v>
      </c>
      <c r="K1501" s="31" t="s">
        <v>46</v>
      </c>
      <c r="L1501" s="33" t="s">
        <v>58</v>
      </c>
      <c r="M1501" s="13" t="str">
        <f>PROPER(TRIM(SUBSTITUTE(B1501,"###"," ")))</f>
        <v>Heavy Mini</v>
      </c>
      <c r="N1501" s="13" t="str">
        <f>PROPER(TRIM(SUBSTITUTE(C1501,"###"," ")))</f>
        <v>Furniture</v>
      </c>
      <c r="O1501" s="13" t="str">
        <f>PROPER(TRIM(SUBSTITUTE(D1501,"###"," ")))</f>
        <v>Omni Suppliers</v>
      </c>
      <c r="P1501" s="13" t="str">
        <f t="shared" si="161"/>
        <v>Heavy Mini</v>
      </c>
      <c r="Q1501" s="34" t="str">
        <f t="shared" si="162"/>
        <v>Furniture</v>
      </c>
      <c r="R1501" s="13" t="str">
        <f t="shared" si="163"/>
        <v>Omni Suppliers</v>
      </c>
      <c r="S1501" s="35">
        <f t="shared" si="164"/>
        <v>44</v>
      </c>
      <c r="T1501" s="35">
        <f t="shared" si="165"/>
        <v>77</v>
      </c>
      <c r="U1501" s="14">
        <f t="shared" si="166"/>
        <v>5601.44</v>
      </c>
      <c r="V1501" s="14">
        <f t="shared" si="167"/>
        <v>246463.35999999999</v>
      </c>
      <c r="W1501" s="13" t="str">
        <v>Low Stock</v>
      </c>
      <c r="X1501" s="13" t="str">
        <v>Yes</v>
      </c>
      <c r="Y1501" s="13">
        <v>1</v>
      </c>
    </row>
    <row r="1502" spans="1:25" x14ac:dyDescent="0.3">
      <c r="A1502" s="31" t="s">
        <v>3002</v>
      </c>
      <c r="B1502" s="31" t="s">
        <v>3003</v>
      </c>
      <c r="C1502" s="31" t="s">
        <v>44</v>
      </c>
      <c r="D1502" s="31" t="s">
        <v>53</v>
      </c>
      <c r="E1502" s="31">
        <v>43</v>
      </c>
      <c r="F1502" s="31">
        <v>34</v>
      </c>
      <c r="G1502" s="31">
        <v>655.56</v>
      </c>
      <c r="H1502" s="31">
        <v>28189.08</v>
      </c>
      <c r="I1502" s="32">
        <v>45781</v>
      </c>
      <c r="J1502" s="32">
        <v>45939</v>
      </c>
      <c r="K1502" s="31" t="s">
        <v>54</v>
      </c>
      <c r="L1502" s="33" t="s">
        <v>58</v>
      </c>
      <c r="M1502" s="13" t="str">
        <f>PROPER(TRIM(SUBSTITUTE(B1502,"###"," ")))</f>
        <v>Wife Max</v>
      </c>
      <c r="N1502" s="13" t="str">
        <f>PROPER(TRIM(SUBSTITUTE(C1502,"###"," ")))</f>
        <v>Groceries</v>
      </c>
      <c r="O1502" s="13" t="str">
        <f>PROPER(TRIM(SUBSTITUTE(D1502,"###"," ")))</f>
        <v>Abc Pvt Ltd</v>
      </c>
      <c r="P1502" s="13" t="str">
        <f t="shared" si="161"/>
        <v>Wife Max</v>
      </c>
      <c r="Q1502" s="34" t="str">
        <f t="shared" si="162"/>
        <v>Groceries</v>
      </c>
      <c r="R1502" s="13" t="str">
        <f t="shared" si="163"/>
        <v>Abc Pvt Ltd</v>
      </c>
      <c r="S1502" s="35">
        <f t="shared" si="164"/>
        <v>43</v>
      </c>
      <c r="T1502" s="35">
        <f t="shared" si="165"/>
        <v>34</v>
      </c>
      <c r="U1502" s="14">
        <f t="shared" si="166"/>
        <v>655.56</v>
      </c>
      <c r="V1502" s="14">
        <f t="shared" si="167"/>
        <v>28189.079999999998</v>
      </c>
      <c r="W1502" s="13" t="str">
        <v>In Stock</v>
      </c>
      <c r="X1502" s="13" t="str">
        <v>No</v>
      </c>
      <c r="Y1502" s="13">
        <v>0</v>
      </c>
    </row>
    <row r="1503" spans="1:25" x14ac:dyDescent="0.3">
      <c r="A1503" s="31" t="s">
        <v>3004</v>
      </c>
      <c r="B1503" s="31" t="s">
        <v>3005</v>
      </c>
      <c r="C1503" s="31" t="s">
        <v>28</v>
      </c>
      <c r="D1503" s="31" t="s">
        <v>41</v>
      </c>
      <c r="E1503" s="31">
        <v>100</v>
      </c>
      <c r="F1503" s="31">
        <v>51</v>
      </c>
      <c r="G1503" s="31">
        <v>4390.88</v>
      </c>
      <c r="H1503" s="31">
        <v>439088</v>
      </c>
      <c r="I1503" s="32">
        <v>45680</v>
      </c>
      <c r="J1503" s="32">
        <v>45858</v>
      </c>
      <c r="K1503" s="31" t="s">
        <v>29</v>
      </c>
      <c r="L1503" s="33" t="s">
        <v>17</v>
      </c>
      <c r="M1503" s="13" t="str">
        <f>PROPER(TRIM(SUBSTITUTE(B1503,"###"," ")))</f>
        <v>Clearly Mini</v>
      </c>
      <c r="N1503" s="13" t="str">
        <f>PROPER(TRIM(SUBSTITUTE(C1503,"###"," ")))</f>
        <v>Furniture</v>
      </c>
      <c r="O1503" s="13" t="str">
        <f>PROPER(TRIM(SUBSTITUTE(D1503,"###"," ")))</f>
        <v>Quickstock</v>
      </c>
      <c r="P1503" s="13" t="str">
        <f t="shared" si="161"/>
        <v>Clearly Mini</v>
      </c>
      <c r="Q1503" s="34" t="str">
        <f t="shared" si="162"/>
        <v>Furniture</v>
      </c>
      <c r="R1503" s="13" t="str">
        <f t="shared" si="163"/>
        <v>Quickstock</v>
      </c>
      <c r="S1503" s="35">
        <f t="shared" si="164"/>
        <v>100</v>
      </c>
      <c r="T1503" s="35">
        <f t="shared" si="165"/>
        <v>51</v>
      </c>
      <c r="U1503" s="14">
        <f t="shared" si="166"/>
        <v>4390.88</v>
      </c>
      <c r="V1503" s="14">
        <f t="shared" si="167"/>
        <v>439088</v>
      </c>
      <c r="W1503" s="13" t="str">
        <v>In Stock</v>
      </c>
      <c r="X1503" s="13" t="str">
        <v>No</v>
      </c>
      <c r="Y1503" s="13">
        <v>0</v>
      </c>
    </row>
    <row r="1504" spans="1:25" x14ac:dyDescent="0.3">
      <c r="A1504" s="31" t="s">
        <v>3006</v>
      </c>
      <c r="B1504" s="31" t="s">
        <v>2596</v>
      </c>
      <c r="C1504" s="31" t="s">
        <v>28</v>
      </c>
      <c r="D1504" s="31" t="s">
        <v>24</v>
      </c>
      <c r="E1504" s="31">
        <v>85</v>
      </c>
      <c r="F1504" s="31">
        <v>93</v>
      </c>
      <c r="G1504" s="31">
        <v>2424.48</v>
      </c>
      <c r="H1504" s="31">
        <v>206080.8</v>
      </c>
      <c r="I1504" s="32">
        <v>45689</v>
      </c>
      <c r="J1504" s="32">
        <v>45898</v>
      </c>
      <c r="K1504" s="31" t="s">
        <v>16</v>
      </c>
      <c r="L1504" s="33" t="s">
        <v>17</v>
      </c>
      <c r="M1504" s="13" t="str">
        <f>PROPER(TRIM(SUBSTITUTE(B1504,"###"," ")))</f>
        <v>Difference Mini</v>
      </c>
      <c r="N1504" s="13" t="str">
        <f>PROPER(TRIM(SUBSTITUTE(C1504,"###"," ")))</f>
        <v>Furniture</v>
      </c>
      <c r="O1504" s="13" t="str">
        <f>PROPER(TRIM(SUBSTITUTE(D1504,"###"," ")))</f>
        <v>Omni Suppliers</v>
      </c>
      <c r="P1504" s="13" t="str">
        <f t="shared" si="161"/>
        <v>Difference Mini</v>
      </c>
      <c r="Q1504" s="34" t="str">
        <f t="shared" si="162"/>
        <v>Furniture</v>
      </c>
      <c r="R1504" s="13" t="str">
        <f t="shared" si="163"/>
        <v>Omni Suppliers</v>
      </c>
      <c r="S1504" s="35">
        <f t="shared" si="164"/>
        <v>85</v>
      </c>
      <c r="T1504" s="35">
        <f t="shared" si="165"/>
        <v>93</v>
      </c>
      <c r="U1504" s="14">
        <f t="shared" si="166"/>
        <v>2424.48</v>
      </c>
      <c r="V1504" s="14">
        <f t="shared" si="167"/>
        <v>206080.8</v>
      </c>
      <c r="W1504" s="13" t="str">
        <v>Low Stock</v>
      </c>
      <c r="X1504" s="13" t="str">
        <v>Yes</v>
      </c>
      <c r="Y1504" s="13">
        <v>1</v>
      </c>
    </row>
    <row r="1505" spans="1:25" x14ac:dyDescent="0.3">
      <c r="A1505" s="31" t="s">
        <v>3007</v>
      </c>
      <c r="B1505" s="31" t="s">
        <v>3008</v>
      </c>
      <c r="C1505" s="31" t="s">
        <v>14</v>
      </c>
      <c r="D1505" s="31" t="s">
        <v>41</v>
      </c>
      <c r="E1505" s="31">
        <v>75</v>
      </c>
      <c r="F1505" s="31">
        <v>67</v>
      </c>
      <c r="G1505" s="31">
        <v>4440.8</v>
      </c>
      <c r="H1505" s="31">
        <v>333060</v>
      </c>
      <c r="I1505" s="32">
        <v>45698</v>
      </c>
      <c r="J1505" s="32">
        <v>45929</v>
      </c>
      <c r="K1505" s="31" t="s">
        <v>57</v>
      </c>
      <c r="L1505" s="33" t="s">
        <v>17</v>
      </c>
      <c r="M1505" s="13" t="str">
        <f>PROPER(TRIM(SUBSTITUTE(B1505,"###"," ")))</f>
        <v>Manage Lite</v>
      </c>
      <c r="N1505" s="13" t="str">
        <f>PROPER(TRIM(SUBSTITUTE(C1505,"###"," ")))</f>
        <v>Clothing</v>
      </c>
      <c r="O1505" s="13" t="str">
        <f>PROPER(TRIM(SUBSTITUTE(D1505,"###"," ")))</f>
        <v>Quickstock</v>
      </c>
      <c r="P1505" s="13" t="str">
        <f t="shared" si="161"/>
        <v>Manage Lite</v>
      </c>
      <c r="Q1505" s="34" t="str">
        <f t="shared" si="162"/>
        <v>Clothing</v>
      </c>
      <c r="R1505" s="13" t="str">
        <f t="shared" si="163"/>
        <v>Quickstock</v>
      </c>
      <c r="S1505" s="35">
        <f t="shared" si="164"/>
        <v>75</v>
      </c>
      <c r="T1505" s="35">
        <f t="shared" si="165"/>
        <v>67</v>
      </c>
      <c r="U1505" s="14">
        <f t="shared" si="166"/>
        <v>4440.8</v>
      </c>
      <c r="V1505" s="14">
        <f t="shared" si="167"/>
        <v>333060</v>
      </c>
      <c r="W1505" s="13" t="str">
        <v>In Stock</v>
      </c>
      <c r="X1505" s="13" t="str">
        <v>No</v>
      </c>
      <c r="Y1505" s="13">
        <v>0</v>
      </c>
    </row>
    <row r="1506" spans="1:25" x14ac:dyDescent="0.3">
      <c r="A1506" s="31" t="s">
        <v>3009</v>
      </c>
      <c r="B1506" s="31" t="s">
        <v>2633</v>
      </c>
      <c r="C1506" s="31" t="s">
        <v>44</v>
      </c>
      <c r="D1506" s="31" t="s">
        <v>53</v>
      </c>
      <c r="E1506" s="31">
        <v>65</v>
      </c>
      <c r="F1506" s="31">
        <v>23</v>
      </c>
      <c r="G1506" s="31">
        <v>1836.84</v>
      </c>
      <c r="H1506" s="31">
        <v>119394.6</v>
      </c>
      <c r="I1506" s="32">
        <v>45756</v>
      </c>
      <c r="J1506" s="32">
        <v>45853</v>
      </c>
      <c r="K1506" s="13"/>
      <c r="L1506" s="33" t="s">
        <v>58</v>
      </c>
      <c r="M1506" s="13" t="str">
        <f>PROPER(TRIM(SUBSTITUTE(B1506,"###"," ")))</f>
        <v>Real Plus</v>
      </c>
      <c r="N1506" s="13" t="str">
        <f>PROPER(TRIM(SUBSTITUTE(C1506,"###"," ")))</f>
        <v>Groceries</v>
      </c>
      <c r="O1506" s="13" t="str">
        <f>PROPER(TRIM(SUBSTITUTE(D1506,"###"," ")))</f>
        <v>Abc Pvt Ltd</v>
      </c>
      <c r="P1506" s="13" t="str">
        <f t="shared" si="161"/>
        <v>Real Plus</v>
      </c>
      <c r="Q1506" s="34" t="str">
        <f t="shared" si="162"/>
        <v>Groceries</v>
      </c>
      <c r="R1506" s="13" t="str">
        <f t="shared" si="163"/>
        <v>Abc Pvt Ltd</v>
      </c>
      <c r="S1506" s="35">
        <f t="shared" si="164"/>
        <v>65</v>
      </c>
      <c r="T1506" s="35">
        <f t="shared" si="165"/>
        <v>23</v>
      </c>
      <c r="U1506" s="14">
        <f t="shared" si="166"/>
        <v>1836.84</v>
      </c>
      <c r="V1506" s="14">
        <f t="shared" si="167"/>
        <v>119394.59999999999</v>
      </c>
      <c r="W1506" s="13" t="str">
        <v>In Stock</v>
      </c>
      <c r="X1506" s="13" t="str">
        <v>No</v>
      </c>
      <c r="Y1506" s="13">
        <v>0</v>
      </c>
    </row>
    <row r="1507" spans="1:25" x14ac:dyDescent="0.3">
      <c r="A1507" s="31" t="s">
        <v>3010</v>
      </c>
      <c r="B1507" s="31" t="s">
        <v>460</v>
      </c>
      <c r="C1507" s="31" t="s">
        <v>20</v>
      </c>
      <c r="D1507" s="31" t="s">
        <v>15</v>
      </c>
      <c r="E1507" s="31">
        <v>16</v>
      </c>
      <c r="F1507" s="31">
        <v>71</v>
      </c>
      <c r="G1507" s="31">
        <v>4310.18</v>
      </c>
      <c r="H1507" s="31">
        <v>68962.880000000005</v>
      </c>
      <c r="I1507" s="32">
        <v>45690</v>
      </c>
      <c r="J1507" s="32">
        <v>45941</v>
      </c>
      <c r="K1507" s="31" t="s">
        <v>29</v>
      </c>
      <c r="L1507" s="33" t="s">
        <v>30</v>
      </c>
      <c r="M1507" s="13" t="str">
        <f>PROPER(TRIM(SUBSTITUTE(B1507,"###"," ")))</f>
        <v>Executive Plus</v>
      </c>
      <c r="N1507" s="13" t="str">
        <f>PROPER(TRIM(SUBSTITUTE(C1507,"###"," ")))</f>
        <v>Toys</v>
      </c>
      <c r="O1507" s="13" t="str">
        <f>PROPER(TRIM(SUBSTITUTE(D1507,"###"," ")))</f>
        <v>Global Traders</v>
      </c>
      <c r="P1507" s="13" t="str">
        <f t="shared" si="161"/>
        <v>Executive Plus</v>
      </c>
      <c r="Q1507" s="34" t="str">
        <f t="shared" si="162"/>
        <v>Toys</v>
      </c>
      <c r="R1507" s="13" t="str">
        <f t="shared" si="163"/>
        <v>Global Traders</v>
      </c>
      <c r="S1507" s="35">
        <f t="shared" si="164"/>
        <v>16</v>
      </c>
      <c r="T1507" s="35">
        <f t="shared" si="165"/>
        <v>71</v>
      </c>
      <c r="U1507" s="14">
        <f t="shared" si="166"/>
        <v>4310.18</v>
      </c>
      <c r="V1507" s="14">
        <f t="shared" si="167"/>
        <v>68962.880000000005</v>
      </c>
      <c r="W1507" s="13" t="str">
        <v>Low Stock</v>
      </c>
      <c r="X1507" s="13" t="str">
        <v>Yes</v>
      </c>
      <c r="Y1507" s="13">
        <v>1</v>
      </c>
    </row>
    <row r="1508" spans="1:25" x14ac:dyDescent="0.3">
      <c r="A1508" s="31" t="s">
        <v>3011</v>
      </c>
      <c r="B1508" s="31" t="s">
        <v>3012</v>
      </c>
      <c r="C1508" s="31" t="s">
        <v>14</v>
      </c>
      <c r="D1508" s="31" t="s">
        <v>15</v>
      </c>
      <c r="E1508" s="31">
        <v>136</v>
      </c>
      <c r="F1508" s="31">
        <v>96</v>
      </c>
      <c r="G1508" s="31">
        <v>7365.24</v>
      </c>
      <c r="H1508" s="31">
        <v>1001672.64</v>
      </c>
      <c r="I1508" s="32">
        <v>45805</v>
      </c>
      <c r="J1508" s="32">
        <v>45872</v>
      </c>
      <c r="K1508" s="31" t="s">
        <v>54</v>
      </c>
      <c r="L1508" s="33" t="s">
        <v>21</v>
      </c>
      <c r="M1508" s="13" t="str">
        <f>PROPER(TRIM(SUBSTITUTE(B1508,"###"," ")))</f>
        <v>Appear Pro</v>
      </c>
      <c r="N1508" s="13" t="str">
        <f>PROPER(TRIM(SUBSTITUTE(C1508,"###"," ")))</f>
        <v>Clothing</v>
      </c>
      <c r="O1508" s="13" t="str">
        <f>PROPER(TRIM(SUBSTITUTE(D1508,"###"," ")))</f>
        <v>Global Traders</v>
      </c>
      <c r="P1508" s="13" t="str">
        <f t="shared" si="161"/>
        <v>Appear Pro</v>
      </c>
      <c r="Q1508" s="34" t="str">
        <f t="shared" si="162"/>
        <v>Clothing</v>
      </c>
      <c r="R1508" s="13" t="str">
        <f t="shared" si="163"/>
        <v>Global Traders</v>
      </c>
      <c r="S1508" s="35">
        <f t="shared" si="164"/>
        <v>136</v>
      </c>
      <c r="T1508" s="35">
        <f t="shared" si="165"/>
        <v>96</v>
      </c>
      <c r="U1508" s="14">
        <f t="shared" si="166"/>
        <v>7365.24</v>
      </c>
      <c r="V1508" s="14">
        <f t="shared" si="167"/>
        <v>1001672.64</v>
      </c>
      <c r="W1508" s="13" t="str">
        <v>In Stock</v>
      </c>
      <c r="X1508" s="13" t="str">
        <v>No</v>
      </c>
      <c r="Y1508" s="13">
        <v>0</v>
      </c>
    </row>
    <row r="1509" spans="1:25" x14ac:dyDescent="0.3">
      <c r="A1509" s="31" t="s">
        <v>3014</v>
      </c>
      <c r="B1509" s="31" t="s">
        <v>3015</v>
      </c>
      <c r="C1509" s="31" t="s">
        <v>28</v>
      </c>
      <c r="D1509" s="31" t="s">
        <v>45</v>
      </c>
      <c r="E1509" s="31">
        <v>67</v>
      </c>
      <c r="F1509" s="31">
        <v>59</v>
      </c>
      <c r="G1509" s="31">
        <v>14346.3</v>
      </c>
      <c r="H1509" s="31">
        <v>961202.1</v>
      </c>
      <c r="I1509" s="32">
        <v>45824</v>
      </c>
      <c r="J1509" s="32">
        <v>45881</v>
      </c>
      <c r="K1509" s="13"/>
      <c r="L1509" s="33" t="s">
        <v>21</v>
      </c>
      <c r="M1509" s="13" t="str">
        <f>PROPER(TRIM(SUBSTITUTE(B1509,"###"," ")))</f>
        <v>Do Pro</v>
      </c>
      <c r="N1509" s="13" t="str">
        <f>PROPER(TRIM(SUBSTITUTE(C1509,"###"," ")))</f>
        <v>Furniture</v>
      </c>
      <c r="O1509" s="13" t="str">
        <f>PROPER(TRIM(SUBSTITUTE(D1509,"###"," ")))</f>
        <v>Retailmart Inc</v>
      </c>
      <c r="P1509" s="13" t="str">
        <f t="shared" si="161"/>
        <v>Do Pro</v>
      </c>
      <c r="Q1509" s="34" t="str">
        <f t="shared" si="162"/>
        <v>Furniture</v>
      </c>
      <c r="R1509" s="13" t="str">
        <f t="shared" si="163"/>
        <v>Retailmart Inc</v>
      </c>
      <c r="S1509" s="35">
        <f t="shared" si="164"/>
        <v>67</v>
      </c>
      <c r="T1509" s="35">
        <f t="shared" si="165"/>
        <v>59</v>
      </c>
      <c r="U1509" s="14">
        <f t="shared" si="166"/>
        <v>14346.3</v>
      </c>
      <c r="V1509" s="14">
        <f t="shared" si="167"/>
        <v>961202.1</v>
      </c>
      <c r="W1509" s="13" t="str">
        <v>In Stock</v>
      </c>
      <c r="X1509" s="13" t="str">
        <v>No</v>
      </c>
      <c r="Y1509" s="13">
        <v>0</v>
      </c>
    </row>
    <row r="1510" spans="1:25" x14ac:dyDescent="0.3">
      <c r="A1510" s="31" t="s">
        <v>3016</v>
      </c>
      <c r="B1510" s="31" t="s">
        <v>1959</v>
      </c>
      <c r="C1510" s="31" t="s">
        <v>20</v>
      </c>
      <c r="D1510" s="31" t="s">
        <v>24</v>
      </c>
      <c r="E1510" s="31">
        <v>107</v>
      </c>
      <c r="F1510" s="31">
        <v>59</v>
      </c>
      <c r="G1510" s="31">
        <v>1875.18</v>
      </c>
      <c r="H1510" s="31">
        <v>200644.26</v>
      </c>
      <c r="I1510" s="32">
        <v>45713</v>
      </c>
      <c r="J1510" s="32">
        <v>45878</v>
      </c>
      <c r="K1510" s="13"/>
      <c r="L1510" s="33" t="s">
        <v>33</v>
      </c>
      <c r="M1510" s="13" t="str">
        <f>PROPER(TRIM(SUBSTITUTE(B1510,"###"," ")))</f>
        <v>Red Max</v>
      </c>
      <c r="N1510" s="13" t="str">
        <f>PROPER(TRIM(SUBSTITUTE(C1510,"###"," ")))</f>
        <v>Toys</v>
      </c>
      <c r="O1510" s="13" t="str">
        <f>PROPER(TRIM(SUBSTITUTE(D1510,"###"," ")))</f>
        <v>Omni Suppliers</v>
      </c>
      <c r="P1510" s="13" t="str">
        <f t="shared" si="161"/>
        <v>Red Max</v>
      </c>
      <c r="Q1510" s="34" t="str">
        <f t="shared" si="162"/>
        <v>Toys</v>
      </c>
      <c r="R1510" s="13" t="str">
        <f t="shared" si="163"/>
        <v>Omni Suppliers</v>
      </c>
      <c r="S1510" s="35">
        <f t="shared" si="164"/>
        <v>107</v>
      </c>
      <c r="T1510" s="35">
        <f t="shared" si="165"/>
        <v>59</v>
      </c>
      <c r="U1510" s="14">
        <f t="shared" si="166"/>
        <v>1875.18</v>
      </c>
      <c r="V1510" s="14">
        <f t="shared" si="167"/>
        <v>200644.26</v>
      </c>
      <c r="W1510" s="13" t="str">
        <v>In Stock</v>
      </c>
      <c r="X1510" s="13" t="str">
        <v>No</v>
      </c>
      <c r="Y1510" s="13">
        <v>0</v>
      </c>
    </row>
    <row r="1511" spans="1:25" x14ac:dyDescent="0.3">
      <c r="A1511" s="31" t="s">
        <v>3017</v>
      </c>
      <c r="B1511" s="31" t="s">
        <v>3018</v>
      </c>
      <c r="C1511" s="31" t="s">
        <v>14</v>
      </c>
      <c r="D1511" s="31" t="s">
        <v>24</v>
      </c>
      <c r="E1511" s="31">
        <v>140</v>
      </c>
      <c r="F1511" s="31">
        <v>46</v>
      </c>
      <c r="G1511" s="31">
        <v>12907.48</v>
      </c>
      <c r="H1511" s="31">
        <v>1807047.2</v>
      </c>
      <c r="I1511" s="32">
        <v>45784</v>
      </c>
      <c r="J1511" s="32">
        <v>45874</v>
      </c>
      <c r="K1511" s="31" t="s">
        <v>29</v>
      </c>
      <c r="L1511" s="33" t="s">
        <v>21</v>
      </c>
      <c r="M1511" s="13" t="str">
        <f>PROPER(TRIM(SUBSTITUTE(B1511,"###"," ")))</f>
        <v>History Max</v>
      </c>
      <c r="N1511" s="13" t="str">
        <f>PROPER(TRIM(SUBSTITUTE(C1511,"###"," ")))</f>
        <v>Clothing</v>
      </c>
      <c r="O1511" s="13" t="str">
        <f>PROPER(TRIM(SUBSTITUTE(D1511,"###"," ")))</f>
        <v>Omni Suppliers</v>
      </c>
      <c r="P1511" s="13" t="str">
        <f t="shared" si="161"/>
        <v>History Max</v>
      </c>
      <c r="Q1511" s="34" t="str">
        <f t="shared" si="162"/>
        <v>Clothing</v>
      </c>
      <c r="R1511" s="13" t="str">
        <f t="shared" si="163"/>
        <v>Omni Suppliers</v>
      </c>
      <c r="S1511" s="35">
        <f t="shared" si="164"/>
        <v>140</v>
      </c>
      <c r="T1511" s="35">
        <f t="shared" si="165"/>
        <v>46</v>
      </c>
      <c r="U1511" s="14">
        <f t="shared" si="166"/>
        <v>12907.48</v>
      </c>
      <c r="V1511" s="14">
        <f t="shared" si="167"/>
        <v>1807047.2</v>
      </c>
      <c r="W1511" s="13" t="str">
        <v>In Stock</v>
      </c>
      <c r="X1511" s="13" t="str">
        <v>No</v>
      </c>
      <c r="Y1511" s="13">
        <v>0</v>
      </c>
    </row>
    <row r="1512" spans="1:25" x14ac:dyDescent="0.3">
      <c r="A1512" s="31" t="s">
        <v>3019</v>
      </c>
      <c r="B1512" s="31" t="s">
        <v>1114</v>
      </c>
      <c r="C1512" s="31" t="s">
        <v>14</v>
      </c>
      <c r="D1512" s="31" t="s">
        <v>24</v>
      </c>
      <c r="E1512" s="31">
        <v>98</v>
      </c>
      <c r="F1512" s="31">
        <v>21</v>
      </c>
      <c r="G1512" s="31">
        <v>246.06</v>
      </c>
      <c r="H1512" s="31">
        <v>24113.88</v>
      </c>
      <c r="I1512" s="32">
        <v>45798</v>
      </c>
      <c r="J1512" s="32">
        <v>45940</v>
      </c>
      <c r="K1512" s="31" t="s">
        <v>54</v>
      </c>
      <c r="L1512" s="33" t="s">
        <v>33</v>
      </c>
      <c r="M1512" s="13" t="str">
        <f>PROPER(TRIM(SUBSTITUTE(B1512,"###"," ")))</f>
        <v>Recently X</v>
      </c>
      <c r="N1512" s="13" t="str">
        <f>PROPER(TRIM(SUBSTITUTE(C1512,"###"," ")))</f>
        <v>Clothing</v>
      </c>
      <c r="O1512" s="13" t="str">
        <f>PROPER(TRIM(SUBSTITUTE(D1512,"###"," ")))</f>
        <v>Omni Suppliers</v>
      </c>
      <c r="P1512" s="13" t="str">
        <f t="shared" si="161"/>
        <v>Recently X</v>
      </c>
      <c r="Q1512" s="34" t="str">
        <f t="shared" si="162"/>
        <v>Clothing</v>
      </c>
      <c r="R1512" s="13" t="str">
        <f t="shared" si="163"/>
        <v>Omni Suppliers</v>
      </c>
      <c r="S1512" s="35">
        <f t="shared" si="164"/>
        <v>98</v>
      </c>
      <c r="T1512" s="35">
        <f t="shared" si="165"/>
        <v>21</v>
      </c>
      <c r="U1512" s="14">
        <f t="shared" si="166"/>
        <v>246.06</v>
      </c>
      <c r="V1512" s="14">
        <f t="shared" si="167"/>
        <v>24113.88</v>
      </c>
      <c r="W1512" s="13" t="str">
        <v>In Stock</v>
      </c>
      <c r="X1512" s="13" t="str">
        <v>No</v>
      </c>
      <c r="Y1512" s="13">
        <v>0</v>
      </c>
    </row>
    <row r="1513" spans="1:25" x14ac:dyDescent="0.3">
      <c r="A1513" s="31" t="s">
        <v>3020</v>
      </c>
      <c r="B1513" s="31" t="s">
        <v>3021</v>
      </c>
      <c r="C1513" s="31" t="s">
        <v>28</v>
      </c>
      <c r="D1513" s="31" t="s">
        <v>53</v>
      </c>
      <c r="E1513" s="31">
        <v>51</v>
      </c>
      <c r="F1513" s="31">
        <v>62</v>
      </c>
      <c r="G1513" s="31">
        <v>17331.349999999999</v>
      </c>
      <c r="H1513" s="31">
        <v>883898.85</v>
      </c>
      <c r="I1513" s="32">
        <v>45839</v>
      </c>
      <c r="J1513" s="32">
        <v>45923</v>
      </c>
      <c r="K1513" s="31" t="s">
        <v>16</v>
      </c>
      <c r="L1513" s="33" t="s">
        <v>58</v>
      </c>
      <c r="M1513" s="13" t="str">
        <f>PROPER(TRIM(SUBSTITUTE(B1513,"###"," ")))</f>
        <v>Notice Mini</v>
      </c>
      <c r="N1513" s="13" t="str">
        <f>PROPER(TRIM(SUBSTITUTE(C1513,"###"," ")))</f>
        <v>Furniture</v>
      </c>
      <c r="O1513" s="13" t="str">
        <f>PROPER(TRIM(SUBSTITUTE(D1513,"###"," ")))</f>
        <v>Abc Pvt Ltd</v>
      </c>
      <c r="P1513" s="13" t="str">
        <f t="shared" si="161"/>
        <v>Notice Mini</v>
      </c>
      <c r="Q1513" s="34" t="str">
        <f t="shared" si="162"/>
        <v>Furniture</v>
      </c>
      <c r="R1513" s="13" t="str">
        <f t="shared" si="163"/>
        <v>Abc Pvt Ltd</v>
      </c>
      <c r="S1513" s="35">
        <f t="shared" si="164"/>
        <v>51</v>
      </c>
      <c r="T1513" s="35">
        <f t="shared" si="165"/>
        <v>62</v>
      </c>
      <c r="U1513" s="14">
        <f t="shared" si="166"/>
        <v>17331.349999999999</v>
      </c>
      <c r="V1513" s="14">
        <f t="shared" si="167"/>
        <v>883898.85</v>
      </c>
      <c r="W1513" s="13" t="str">
        <v>Low Stock</v>
      </c>
      <c r="X1513" s="13" t="str">
        <v>Yes</v>
      </c>
      <c r="Y1513" s="13">
        <v>1</v>
      </c>
    </row>
    <row r="1514" spans="1:25" x14ac:dyDescent="0.3">
      <c r="A1514" s="31" t="s">
        <v>3022</v>
      </c>
      <c r="B1514" s="31" t="s">
        <v>2036</v>
      </c>
      <c r="C1514" s="31" t="s">
        <v>44</v>
      </c>
      <c r="D1514" s="31" t="s">
        <v>41</v>
      </c>
      <c r="E1514" s="31">
        <v>110</v>
      </c>
      <c r="F1514" s="31">
        <v>74</v>
      </c>
      <c r="G1514" s="31">
        <v>17251.12</v>
      </c>
      <c r="H1514" s="31">
        <v>1897623.2</v>
      </c>
      <c r="I1514" s="32">
        <v>45725</v>
      </c>
      <c r="J1514" s="32">
        <v>45927</v>
      </c>
      <c r="K1514" s="31" t="s">
        <v>25</v>
      </c>
      <c r="L1514" s="33" t="s">
        <v>58</v>
      </c>
      <c r="M1514" s="13" t="str">
        <f>PROPER(TRIM(SUBSTITUTE(B1514,"###"," ")))</f>
        <v>Think Plus</v>
      </c>
      <c r="N1514" s="13" t="str">
        <f>PROPER(TRIM(SUBSTITUTE(C1514,"###"," ")))</f>
        <v>Groceries</v>
      </c>
      <c r="O1514" s="13" t="str">
        <f>PROPER(TRIM(SUBSTITUTE(D1514,"###"," ")))</f>
        <v>Quickstock</v>
      </c>
      <c r="P1514" s="13" t="str">
        <f t="shared" si="161"/>
        <v>Think Plus</v>
      </c>
      <c r="Q1514" s="34" t="str">
        <f t="shared" si="162"/>
        <v>Groceries</v>
      </c>
      <c r="R1514" s="13" t="str">
        <f t="shared" si="163"/>
        <v>Quickstock</v>
      </c>
      <c r="S1514" s="35">
        <f t="shared" si="164"/>
        <v>110</v>
      </c>
      <c r="T1514" s="35">
        <f t="shared" si="165"/>
        <v>74</v>
      </c>
      <c r="U1514" s="14">
        <f t="shared" si="166"/>
        <v>17251.12</v>
      </c>
      <c r="V1514" s="14">
        <f t="shared" si="167"/>
        <v>1897623.2</v>
      </c>
      <c r="W1514" s="13" t="str">
        <v>In Stock</v>
      </c>
      <c r="X1514" s="13" t="str">
        <v>No</v>
      </c>
      <c r="Y1514" s="13">
        <v>0</v>
      </c>
    </row>
    <row r="1515" spans="1:25" x14ac:dyDescent="0.3">
      <c r="A1515" s="31" t="s">
        <v>3023</v>
      </c>
      <c r="B1515" s="31" t="s">
        <v>3024</v>
      </c>
      <c r="C1515" s="31" t="s">
        <v>28</v>
      </c>
      <c r="D1515" s="31" t="s">
        <v>53</v>
      </c>
      <c r="E1515" s="31">
        <v>68</v>
      </c>
      <c r="F1515" s="31">
        <v>58</v>
      </c>
      <c r="G1515" s="31">
        <v>1098.8599999999999</v>
      </c>
      <c r="H1515" s="31">
        <v>74722.48</v>
      </c>
      <c r="I1515" s="32">
        <v>45810</v>
      </c>
      <c r="J1515" s="32">
        <v>45865</v>
      </c>
      <c r="K1515" s="31" t="s">
        <v>46</v>
      </c>
      <c r="L1515" s="33" t="s">
        <v>33</v>
      </c>
      <c r="M1515" s="13" t="str">
        <f>PROPER(TRIM(SUBSTITUTE(B1515,"###"," ")))</f>
        <v>Gas Plus</v>
      </c>
      <c r="N1515" s="13" t="str">
        <f>PROPER(TRIM(SUBSTITUTE(C1515,"###"," ")))</f>
        <v>Furniture</v>
      </c>
      <c r="O1515" s="13" t="str">
        <f>PROPER(TRIM(SUBSTITUTE(D1515,"###"," ")))</f>
        <v>Abc Pvt Ltd</v>
      </c>
      <c r="P1515" s="13" t="str">
        <f t="shared" si="161"/>
        <v>Gas Plus</v>
      </c>
      <c r="Q1515" s="34" t="str">
        <f t="shared" si="162"/>
        <v>Furniture</v>
      </c>
      <c r="R1515" s="13" t="str">
        <f t="shared" si="163"/>
        <v>Abc Pvt Ltd</v>
      </c>
      <c r="S1515" s="35">
        <f t="shared" si="164"/>
        <v>68</v>
      </c>
      <c r="T1515" s="35">
        <f t="shared" si="165"/>
        <v>58</v>
      </c>
      <c r="U1515" s="14">
        <f t="shared" si="166"/>
        <v>1098.8599999999999</v>
      </c>
      <c r="V1515" s="14">
        <f t="shared" si="167"/>
        <v>74722.48</v>
      </c>
      <c r="W1515" s="13" t="str">
        <v>In Stock</v>
      </c>
      <c r="X1515" s="13" t="str">
        <v>No</v>
      </c>
      <c r="Y1515" s="13">
        <v>0</v>
      </c>
    </row>
    <row r="1516" spans="1:25" x14ac:dyDescent="0.3">
      <c r="A1516" s="31" t="s">
        <v>3026</v>
      </c>
      <c r="B1516" s="31" t="s">
        <v>3027</v>
      </c>
      <c r="C1516" s="31" t="s">
        <v>20</v>
      </c>
      <c r="D1516" s="31" t="s">
        <v>15</v>
      </c>
      <c r="E1516" s="13"/>
      <c r="F1516" s="31">
        <v>59</v>
      </c>
      <c r="G1516" s="31">
        <v>8652.65</v>
      </c>
      <c r="H1516" s="13"/>
      <c r="I1516" s="32">
        <v>45707</v>
      </c>
      <c r="J1516" s="32">
        <v>45927</v>
      </c>
      <c r="K1516" s="31" t="s">
        <v>54</v>
      </c>
      <c r="L1516" s="33" t="s">
        <v>33</v>
      </c>
      <c r="M1516" s="13" t="str">
        <f>PROPER(TRIM(SUBSTITUTE(B1516,"###"," ")))</f>
        <v>Reach X</v>
      </c>
      <c r="N1516" s="13" t="str">
        <f>PROPER(TRIM(SUBSTITUTE(C1516,"###"," ")))</f>
        <v>Toys</v>
      </c>
      <c r="O1516" s="13" t="str">
        <f>PROPER(TRIM(SUBSTITUTE(D1516,"###"," ")))</f>
        <v>Global Traders</v>
      </c>
      <c r="P1516" s="13" t="str">
        <f t="shared" si="161"/>
        <v>Reach X</v>
      </c>
      <c r="Q1516" s="34" t="str">
        <f t="shared" si="162"/>
        <v>Toys</v>
      </c>
      <c r="R1516" s="13" t="str">
        <f t="shared" si="163"/>
        <v>Global Traders</v>
      </c>
      <c r="S1516" s="35">
        <f t="shared" si="164"/>
        <v>0</v>
      </c>
      <c r="T1516" s="35">
        <f t="shared" si="165"/>
        <v>59</v>
      </c>
      <c r="U1516" s="14">
        <f t="shared" si="166"/>
        <v>8652.65</v>
      </c>
      <c r="V1516" s="14">
        <f t="shared" si="167"/>
        <v>0</v>
      </c>
      <c r="W1516" s="13" t="str">
        <v>Out of Stock</v>
      </c>
      <c r="X1516" s="13" t="str">
        <v>Yes</v>
      </c>
      <c r="Y1516" s="13">
        <v>1</v>
      </c>
    </row>
    <row r="1517" spans="1:25" x14ac:dyDescent="0.3">
      <c r="A1517" s="31" t="s">
        <v>3028</v>
      </c>
      <c r="B1517" s="31" t="s">
        <v>3029</v>
      </c>
      <c r="C1517" s="31" t="s">
        <v>44</v>
      </c>
      <c r="D1517" s="31" t="s">
        <v>53</v>
      </c>
      <c r="E1517" s="31">
        <v>172</v>
      </c>
      <c r="F1517" s="31">
        <v>54</v>
      </c>
      <c r="G1517" s="31">
        <v>9514.98</v>
      </c>
      <c r="H1517" s="31">
        <v>1636576.56</v>
      </c>
      <c r="I1517" s="32">
        <v>45753</v>
      </c>
      <c r="J1517" s="32">
        <v>45892</v>
      </c>
      <c r="K1517" s="31" t="s">
        <v>54</v>
      </c>
      <c r="L1517" s="33" t="s">
        <v>58</v>
      </c>
      <c r="M1517" s="13" t="str">
        <f>PROPER(TRIM(SUBSTITUTE(B1517,"###"," ")))</f>
        <v>Institution Lite</v>
      </c>
      <c r="N1517" s="13" t="str">
        <f>PROPER(TRIM(SUBSTITUTE(C1517,"###"," ")))</f>
        <v>Groceries</v>
      </c>
      <c r="O1517" s="13" t="str">
        <f>PROPER(TRIM(SUBSTITUTE(D1517,"###"," ")))</f>
        <v>Abc Pvt Ltd</v>
      </c>
      <c r="P1517" s="13" t="str">
        <f t="shared" si="161"/>
        <v>Institution Lite</v>
      </c>
      <c r="Q1517" s="34" t="str">
        <f t="shared" si="162"/>
        <v>Groceries</v>
      </c>
      <c r="R1517" s="13" t="str">
        <f t="shared" si="163"/>
        <v>Abc Pvt Ltd</v>
      </c>
      <c r="S1517" s="35">
        <f t="shared" si="164"/>
        <v>172</v>
      </c>
      <c r="T1517" s="35">
        <f t="shared" si="165"/>
        <v>54</v>
      </c>
      <c r="U1517" s="14">
        <f t="shared" si="166"/>
        <v>9514.98</v>
      </c>
      <c r="V1517" s="14">
        <f t="shared" si="167"/>
        <v>1636576.5599999998</v>
      </c>
      <c r="W1517" s="13" t="str">
        <v>In Stock</v>
      </c>
      <c r="X1517" s="13" t="str">
        <v>No</v>
      </c>
      <c r="Y1517" s="13">
        <v>0</v>
      </c>
    </row>
    <row r="1518" spans="1:25" x14ac:dyDescent="0.3">
      <c r="A1518" s="31" t="s">
        <v>3030</v>
      </c>
      <c r="B1518" s="31" t="s">
        <v>3031</v>
      </c>
      <c r="C1518" s="31" t="s">
        <v>28</v>
      </c>
      <c r="D1518" s="31" t="s">
        <v>45</v>
      </c>
      <c r="E1518" s="31">
        <v>10</v>
      </c>
      <c r="F1518" s="31">
        <v>90</v>
      </c>
      <c r="G1518" s="31">
        <v>3524.43</v>
      </c>
      <c r="H1518" s="31">
        <v>35244.300000000003</v>
      </c>
      <c r="I1518" s="32">
        <v>45822</v>
      </c>
      <c r="J1518" s="32">
        <v>45913</v>
      </c>
      <c r="K1518" s="31" t="s">
        <v>57</v>
      </c>
      <c r="L1518" s="33" t="s">
        <v>58</v>
      </c>
      <c r="M1518" s="13" t="str">
        <f>PROPER(TRIM(SUBSTITUTE(B1518,"###"," ")))</f>
        <v>Positive Plus</v>
      </c>
      <c r="N1518" s="13" t="str">
        <f>PROPER(TRIM(SUBSTITUTE(C1518,"###"," ")))</f>
        <v>Furniture</v>
      </c>
      <c r="O1518" s="13" t="str">
        <f>PROPER(TRIM(SUBSTITUTE(D1518,"###"," ")))</f>
        <v>Retailmart Inc</v>
      </c>
      <c r="P1518" s="13" t="str">
        <f t="shared" si="161"/>
        <v>Positive Plus</v>
      </c>
      <c r="Q1518" s="34" t="str">
        <f t="shared" si="162"/>
        <v>Furniture</v>
      </c>
      <c r="R1518" s="13" t="str">
        <f t="shared" si="163"/>
        <v>Retailmart Inc</v>
      </c>
      <c r="S1518" s="35">
        <f t="shared" si="164"/>
        <v>10</v>
      </c>
      <c r="T1518" s="35">
        <f t="shared" si="165"/>
        <v>90</v>
      </c>
      <c r="U1518" s="14">
        <f t="shared" si="166"/>
        <v>3524.43</v>
      </c>
      <c r="V1518" s="14">
        <f t="shared" si="167"/>
        <v>35244.299999999996</v>
      </c>
      <c r="W1518" s="13" t="str">
        <v>Low Stock</v>
      </c>
      <c r="X1518" s="13" t="str">
        <v>Yes</v>
      </c>
      <c r="Y1518" s="13">
        <v>1</v>
      </c>
    </row>
    <row r="1519" spans="1:25" x14ac:dyDescent="0.3">
      <c r="A1519" s="31" t="s">
        <v>3032</v>
      </c>
      <c r="B1519" s="31" t="s">
        <v>3033</v>
      </c>
      <c r="C1519" s="31" t="s">
        <v>40</v>
      </c>
      <c r="D1519" s="31" t="s">
        <v>41</v>
      </c>
      <c r="E1519" s="31">
        <v>115</v>
      </c>
      <c r="F1519" s="31">
        <v>53</v>
      </c>
      <c r="G1519" s="31">
        <v>8920.32</v>
      </c>
      <c r="H1519" s="31">
        <v>1025836.8</v>
      </c>
      <c r="I1519" s="32">
        <v>45841</v>
      </c>
      <c r="J1519" s="32">
        <v>45935</v>
      </c>
      <c r="K1519" s="31" t="s">
        <v>25</v>
      </c>
      <c r="L1519" s="33" t="s">
        <v>21</v>
      </c>
      <c r="M1519" s="13" t="str">
        <f>PROPER(TRIM(SUBSTITUTE(B1519,"###"," ")))</f>
        <v>You Lite</v>
      </c>
      <c r="N1519" s="13" t="str">
        <f>PROPER(TRIM(SUBSTITUTE(C1519,"###"," ")))</f>
        <v>Electronics</v>
      </c>
      <c r="O1519" s="13" t="str">
        <f>PROPER(TRIM(SUBSTITUTE(D1519,"###"," ")))</f>
        <v>Quickstock</v>
      </c>
      <c r="P1519" s="13" t="str">
        <f t="shared" si="161"/>
        <v>You Lite</v>
      </c>
      <c r="Q1519" s="34" t="str">
        <f t="shared" si="162"/>
        <v>Electronics</v>
      </c>
      <c r="R1519" s="13" t="str">
        <f t="shared" si="163"/>
        <v>Quickstock</v>
      </c>
      <c r="S1519" s="35">
        <f t="shared" si="164"/>
        <v>115</v>
      </c>
      <c r="T1519" s="35">
        <f t="shared" si="165"/>
        <v>53</v>
      </c>
      <c r="U1519" s="14">
        <f t="shared" si="166"/>
        <v>8920.32</v>
      </c>
      <c r="V1519" s="14">
        <f t="shared" si="167"/>
        <v>1025836.7999999999</v>
      </c>
      <c r="W1519" s="13" t="str">
        <v>In Stock</v>
      </c>
      <c r="X1519" s="13" t="str">
        <v>No</v>
      </c>
      <c r="Y1519" s="13">
        <v>0</v>
      </c>
    </row>
    <row r="1520" spans="1:25" x14ac:dyDescent="0.3">
      <c r="A1520" s="31" t="s">
        <v>3034</v>
      </c>
      <c r="B1520" s="31" t="s">
        <v>3035</v>
      </c>
      <c r="C1520" s="31" t="s">
        <v>44</v>
      </c>
      <c r="D1520" s="31" t="s">
        <v>45</v>
      </c>
      <c r="E1520" s="13"/>
      <c r="F1520" s="31">
        <v>90</v>
      </c>
      <c r="G1520" s="31">
        <v>5964.08</v>
      </c>
      <c r="H1520" s="13"/>
      <c r="I1520" s="32">
        <v>45771</v>
      </c>
      <c r="J1520" s="32">
        <v>45904</v>
      </c>
      <c r="K1520" s="31" t="s">
        <v>16</v>
      </c>
      <c r="L1520" s="33" t="s">
        <v>30</v>
      </c>
      <c r="M1520" s="13" t="str">
        <f>PROPER(TRIM(SUBSTITUTE(B1520,"###"," ")))</f>
        <v>Nothing Plus</v>
      </c>
      <c r="N1520" s="13" t="str">
        <f>PROPER(TRIM(SUBSTITUTE(C1520,"###"," ")))</f>
        <v>Groceries</v>
      </c>
      <c r="O1520" s="13" t="str">
        <f>PROPER(TRIM(SUBSTITUTE(D1520,"###"," ")))</f>
        <v>Retailmart Inc</v>
      </c>
      <c r="P1520" s="13" t="str">
        <f t="shared" si="161"/>
        <v>Nothing Plus</v>
      </c>
      <c r="Q1520" s="34" t="str">
        <f t="shared" si="162"/>
        <v>Groceries</v>
      </c>
      <c r="R1520" s="13" t="str">
        <f t="shared" si="163"/>
        <v>Retailmart Inc</v>
      </c>
      <c r="S1520" s="35">
        <f t="shared" si="164"/>
        <v>0</v>
      </c>
      <c r="T1520" s="35">
        <f t="shared" si="165"/>
        <v>90</v>
      </c>
      <c r="U1520" s="14">
        <f t="shared" si="166"/>
        <v>5964.08</v>
      </c>
      <c r="V1520" s="14">
        <f t="shared" si="167"/>
        <v>0</v>
      </c>
      <c r="W1520" s="13" t="str">
        <v>Out of Stock</v>
      </c>
      <c r="X1520" s="13" t="str">
        <v>Yes</v>
      </c>
      <c r="Y1520" s="13">
        <v>1</v>
      </c>
    </row>
    <row r="1521" spans="1:25" x14ac:dyDescent="0.3">
      <c r="A1521" s="31" t="s">
        <v>3036</v>
      </c>
      <c r="B1521" s="31" t="s">
        <v>3037</v>
      </c>
      <c r="C1521" s="31" t="s">
        <v>40</v>
      </c>
      <c r="D1521" s="31" t="s">
        <v>41</v>
      </c>
      <c r="E1521" s="31">
        <v>40</v>
      </c>
      <c r="F1521" s="31">
        <v>82</v>
      </c>
      <c r="G1521" s="31">
        <v>10107.450000000001</v>
      </c>
      <c r="H1521" s="31">
        <v>404298</v>
      </c>
      <c r="I1521" s="32">
        <v>45708</v>
      </c>
      <c r="J1521" s="32">
        <v>45881</v>
      </c>
      <c r="K1521" s="31" t="s">
        <v>25</v>
      </c>
      <c r="L1521" s="33" t="s">
        <v>17</v>
      </c>
      <c r="M1521" s="13" t="str">
        <f>PROPER(TRIM(SUBSTITUTE(B1521,"###"," ")))</f>
        <v>Rest Pro</v>
      </c>
      <c r="N1521" s="13" t="str">
        <f>PROPER(TRIM(SUBSTITUTE(C1521,"###"," ")))</f>
        <v>Electronics</v>
      </c>
      <c r="O1521" s="13" t="str">
        <f>PROPER(TRIM(SUBSTITUTE(D1521,"###"," ")))</f>
        <v>Quickstock</v>
      </c>
      <c r="P1521" s="13" t="str">
        <f t="shared" si="161"/>
        <v>Rest Pro</v>
      </c>
      <c r="Q1521" s="34" t="str">
        <f t="shared" si="162"/>
        <v>Electronics</v>
      </c>
      <c r="R1521" s="13" t="str">
        <f t="shared" si="163"/>
        <v>Quickstock</v>
      </c>
      <c r="S1521" s="35">
        <f t="shared" si="164"/>
        <v>40</v>
      </c>
      <c r="T1521" s="35">
        <f t="shared" si="165"/>
        <v>82</v>
      </c>
      <c r="U1521" s="14">
        <f t="shared" si="166"/>
        <v>10107.450000000001</v>
      </c>
      <c r="V1521" s="14">
        <f t="shared" si="167"/>
        <v>404298</v>
      </c>
      <c r="W1521" s="13" t="str">
        <v>Low Stock</v>
      </c>
      <c r="X1521" s="13" t="str">
        <v>Yes</v>
      </c>
      <c r="Y1521" s="13">
        <v>1</v>
      </c>
    </row>
    <row r="1522" spans="1:25" x14ac:dyDescent="0.3">
      <c r="A1522" s="31" t="s">
        <v>3039</v>
      </c>
      <c r="B1522" s="31" t="s">
        <v>3040</v>
      </c>
      <c r="C1522" s="31" t="s">
        <v>14</v>
      </c>
      <c r="D1522" s="31" t="s">
        <v>53</v>
      </c>
      <c r="E1522" s="31">
        <v>150</v>
      </c>
      <c r="F1522" s="31">
        <v>89</v>
      </c>
      <c r="G1522" s="31">
        <v>6070.91</v>
      </c>
      <c r="H1522" s="31">
        <v>910636.5</v>
      </c>
      <c r="I1522" s="32">
        <v>45693</v>
      </c>
      <c r="J1522" s="32">
        <v>45881</v>
      </c>
      <c r="K1522" s="31" t="s">
        <v>57</v>
      </c>
      <c r="L1522" s="33" t="s">
        <v>58</v>
      </c>
      <c r="M1522" s="13" t="str">
        <f>PROPER(TRIM(SUBSTITUTE(B1522,"###"," ")))</f>
        <v>After Plus</v>
      </c>
      <c r="N1522" s="13" t="str">
        <f>PROPER(TRIM(SUBSTITUTE(C1522,"###"," ")))</f>
        <v>Clothing</v>
      </c>
      <c r="O1522" s="13" t="str">
        <f>PROPER(TRIM(SUBSTITUTE(D1522,"###"," ")))</f>
        <v>Abc Pvt Ltd</v>
      </c>
      <c r="P1522" s="13" t="str">
        <f t="shared" si="161"/>
        <v>After Plus</v>
      </c>
      <c r="Q1522" s="34" t="str">
        <f t="shared" si="162"/>
        <v>Clothing</v>
      </c>
      <c r="R1522" s="13" t="str">
        <f t="shared" si="163"/>
        <v>Abc Pvt Ltd</v>
      </c>
      <c r="S1522" s="35">
        <f t="shared" si="164"/>
        <v>150</v>
      </c>
      <c r="T1522" s="35">
        <f t="shared" si="165"/>
        <v>89</v>
      </c>
      <c r="U1522" s="14">
        <f t="shared" si="166"/>
        <v>6070.91</v>
      </c>
      <c r="V1522" s="14">
        <f t="shared" si="167"/>
        <v>910636.5</v>
      </c>
      <c r="W1522" s="13" t="str">
        <v>In Stock</v>
      </c>
      <c r="X1522" s="13" t="str">
        <v>No</v>
      </c>
      <c r="Y1522" s="13">
        <v>0</v>
      </c>
    </row>
    <row r="1523" spans="1:25" x14ac:dyDescent="0.3">
      <c r="A1523" s="31" t="s">
        <v>3041</v>
      </c>
      <c r="B1523" s="31" t="s">
        <v>3042</v>
      </c>
      <c r="C1523" s="31" t="s">
        <v>20</v>
      </c>
      <c r="D1523" s="31" t="s">
        <v>24</v>
      </c>
      <c r="E1523" s="31">
        <v>83</v>
      </c>
      <c r="F1523" s="31">
        <v>98</v>
      </c>
      <c r="G1523" s="31">
        <v>12895.96</v>
      </c>
      <c r="H1523" s="31">
        <v>1070364.68</v>
      </c>
      <c r="I1523" s="32">
        <v>45680</v>
      </c>
      <c r="J1523" s="32">
        <v>45862</v>
      </c>
      <c r="K1523" s="31" t="s">
        <v>46</v>
      </c>
      <c r="L1523" s="33" t="s">
        <v>33</v>
      </c>
      <c r="M1523" s="13" t="str">
        <f>PROPER(TRIM(SUBSTITUTE(B1523,"###"," ")))</f>
        <v>Yes X</v>
      </c>
      <c r="N1523" s="13" t="str">
        <f>PROPER(TRIM(SUBSTITUTE(C1523,"###"," ")))</f>
        <v>Toys</v>
      </c>
      <c r="O1523" s="13" t="str">
        <f>PROPER(TRIM(SUBSTITUTE(D1523,"###"," ")))</f>
        <v>Omni Suppliers</v>
      </c>
      <c r="P1523" s="13" t="str">
        <f t="shared" si="161"/>
        <v>Yes X</v>
      </c>
      <c r="Q1523" s="34" t="str">
        <f t="shared" si="162"/>
        <v>Toys</v>
      </c>
      <c r="R1523" s="13" t="str">
        <f t="shared" si="163"/>
        <v>Omni Suppliers</v>
      </c>
      <c r="S1523" s="35">
        <f t="shared" si="164"/>
        <v>83</v>
      </c>
      <c r="T1523" s="35">
        <f t="shared" si="165"/>
        <v>98</v>
      </c>
      <c r="U1523" s="14">
        <f t="shared" si="166"/>
        <v>12895.96</v>
      </c>
      <c r="V1523" s="14">
        <f t="shared" si="167"/>
        <v>1070364.68</v>
      </c>
      <c r="W1523" s="13" t="str">
        <v>Low Stock</v>
      </c>
      <c r="X1523" s="13" t="str">
        <v>Yes</v>
      </c>
      <c r="Y1523" s="13">
        <v>1</v>
      </c>
    </row>
    <row r="1524" spans="1:25" x14ac:dyDescent="0.3">
      <c r="A1524" s="31" t="s">
        <v>3043</v>
      </c>
      <c r="B1524" s="31" t="s">
        <v>3044</v>
      </c>
      <c r="C1524" s="31" t="s">
        <v>28</v>
      </c>
      <c r="D1524" s="31" t="s">
        <v>15</v>
      </c>
      <c r="E1524" s="31">
        <v>71</v>
      </c>
      <c r="F1524" s="31">
        <v>56</v>
      </c>
      <c r="G1524" s="31">
        <v>15307.29</v>
      </c>
      <c r="H1524" s="31">
        <v>1086817.5900000001</v>
      </c>
      <c r="I1524" s="32">
        <v>45809</v>
      </c>
      <c r="J1524" s="32">
        <v>45919</v>
      </c>
      <c r="K1524" s="31" t="s">
        <v>57</v>
      </c>
      <c r="L1524" s="33" t="s">
        <v>30</v>
      </c>
      <c r="M1524" s="13" t="str">
        <f>PROPER(TRIM(SUBSTITUTE(B1524,"###"," ")))</f>
        <v>Key Plus</v>
      </c>
      <c r="N1524" s="13" t="str">
        <f>PROPER(TRIM(SUBSTITUTE(C1524,"###"," ")))</f>
        <v>Furniture</v>
      </c>
      <c r="O1524" s="13" t="str">
        <f>PROPER(TRIM(SUBSTITUTE(D1524,"###"," ")))</f>
        <v>Global Traders</v>
      </c>
      <c r="P1524" s="13" t="str">
        <f t="shared" si="161"/>
        <v>Key Plus</v>
      </c>
      <c r="Q1524" s="34" t="str">
        <f t="shared" si="162"/>
        <v>Furniture</v>
      </c>
      <c r="R1524" s="13" t="str">
        <f t="shared" si="163"/>
        <v>Global Traders</v>
      </c>
      <c r="S1524" s="35">
        <f t="shared" si="164"/>
        <v>71</v>
      </c>
      <c r="T1524" s="35">
        <f t="shared" si="165"/>
        <v>56</v>
      </c>
      <c r="U1524" s="14">
        <f t="shared" si="166"/>
        <v>15307.29</v>
      </c>
      <c r="V1524" s="14">
        <f t="shared" si="167"/>
        <v>1086817.5900000001</v>
      </c>
      <c r="W1524" s="13" t="str">
        <v>In Stock</v>
      </c>
      <c r="X1524" s="13" t="str">
        <v>No</v>
      </c>
      <c r="Y1524" s="13">
        <v>0</v>
      </c>
    </row>
    <row r="1525" spans="1:25" x14ac:dyDescent="0.3">
      <c r="A1525" s="31" t="s">
        <v>3045</v>
      </c>
      <c r="B1525" s="31" t="s">
        <v>3046</v>
      </c>
      <c r="C1525" s="31" t="s">
        <v>14</v>
      </c>
      <c r="D1525" s="31" t="s">
        <v>24</v>
      </c>
      <c r="E1525" s="31">
        <v>21</v>
      </c>
      <c r="F1525" s="31">
        <v>24</v>
      </c>
      <c r="G1525" s="31">
        <v>735.82</v>
      </c>
      <c r="H1525" s="31">
        <v>15452.22</v>
      </c>
      <c r="I1525" s="32">
        <v>45703</v>
      </c>
      <c r="J1525" s="32">
        <v>45911</v>
      </c>
      <c r="K1525" s="31" t="s">
        <v>25</v>
      </c>
      <c r="L1525" s="33" t="s">
        <v>21</v>
      </c>
      <c r="M1525" s="13" t="str">
        <f>PROPER(TRIM(SUBSTITUTE(B1525,"###"," ")))</f>
        <v>Season Pro</v>
      </c>
      <c r="N1525" s="13" t="str">
        <f>PROPER(TRIM(SUBSTITUTE(C1525,"###"," ")))</f>
        <v>Clothing</v>
      </c>
      <c r="O1525" s="13" t="str">
        <f>PROPER(TRIM(SUBSTITUTE(D1525,"###"," ")))</f>
        <v>Omni Suppliers</v>
      </c>
      <c r="P1525" s="13" t="str">
        <f t="shared" si="161"/>
        <v>Season Pro</v>
      </c>
      <c r="Q1525" s="34" t="str">
        <f t="shared" si="162"/>
        <v>Clothing</v>
      </c>
      <c r="R1525" s="13" t="str">
        <f t="shared" si="163"/>
        <v>Omni Suppliers</v>
      </c>
      <c r="S1525" s="35">
        <f t="shared" si="164"/>
        <v>21</v>
      </c>
      <c r="T1525" s="35">
        <f t="shared" si="165"/>
        <v>24</v>
      </c>
      <c r="U1525" s="14">
        <f t="shared" si="166"/>
        <v>735.82</v>
      </c>
      <c r="V1525" s="14">
        <f t="shared" si="167"/>
        <v>15452.220000000001</v>
      </c>
      <c r="W1525" s="13" t="str">
        <v>Low Stock</v>
      </c>
      <c r="X1525" s="13" t="str">
        <v>Yes</v>
      </c>
      <c r="Y1525" s="13">
        <v>1</v>
      </c>
    </row>
    <row r="1526" spans="1:25" x14ac:dyDescent="0.3">
      <c r="A1526" s="31" t="s">
        <v>3047</v>
      </c>
      <c r="B1526" s="31" t="s">
        <v>3048</v>
      </c>
      <c r="C1526" s="31" t="s">
        <v>20</v>
      </c>
      <c r="D1526" s="31" t="s">
        <v>45</v>
      </c>
      <c r="E1526" s="31">
        <v>117</v>
      </c>
      <c r="F1526" s="31">
        <v>56</v>
      </c>
      <c r="G1526" s="31">
        <v>8728.5400000000009</v>
      </c>
      <c r="H1526" s="31">
        <v>1021239.18</v>
      </c>
      <c r="I1526" s="32">
        <v>45848</v>
      </c>
      <c r="J1526" s="32">
        <v>45886</v>
      </c>
      <c r="K1526" s="31" t="s">
        <v>46</v>
      </c>
      <c r="L1526" s="33" t="s">
        <v>17</v>
      </c>
      <c r="M1526" s="13" t="str">
        <f>PROPER(TRIM(SUBSTITUTE(B1526,"###"," ")))</f>
        <v>Start Max</v>
      </c>
      <c r="N1526" s="13" t="str">
        <f>PROPER(TRIM(SUBSTITUTE(C1526,"###"," ")))</f>
        <v>Toys</v>
      </c>
      <c r="O1526" s="13" t="str">
        <f>PROPER(TRIM(SUBSTITUTE(D1526,"###"," ")))</f>
        <v>Retailmart Inc</v>
      </c>
      <c r="P1526" s="13" t="str">
        <f t="shared" si="161"/>
        <v>Start Max</v>
      </c>
      <c r="Q1526" s="34" t="str">
        <f t="shared" si="162"/>
        <v>Toys</v>
      </c>
      <c r="R1526" s="13" t="str">
        <f t="shared" si="163"/>
        <v>Retailmart Inc</v>
      </c>
      <c r="S1526" s="35">
        <f t="shared" si="164"/>
        <v>117</v>
      </c>
      <c r="T1526" s="35">
        <f t="shared" si="165"/>
        <v>56</v>
      </c>
      <c r="U1526" s="14">
        <f t="shared" si="166"/>
        <v>8728.5400000000009</v>
      </c>
      <c r="V1526" s="14">
        <f t="shared" si="167"/>
        <v>1021239.18</v>
      </c>
      <c r="W1526" s="13" t="str">
        <v>In Stock</v>
      </c>
      <c r="X1526" s="13" t="str">
        <v>No</v>
      </c>
      <c r="Y1526" s="13">
        <v>0</v>
      </c>
    </row>
    <row r="1527" spans="1:25" x14ac:dyDescent="0.3">
      <c r="A1527" s="31" t="s">
        <v>3050</v>
      </c>
      <c r="B1527" s="31" t="s">
        <v>3051</v>
      </c>
      <c r="C1527" s="31" t="s">
        <v>20</v>
      </c>
      <c r="D1527" s="31" t="s">
        <v>24</v>
      </c>
      <c r="E1527" s="31">
        <v>15</v>
      </c>
      <c r="F1527" s="31">
        <v>73</v>
      </c>
      <c r="G1527" s="31">
        <v>11721.45</v>
      </c>
      <c r="H1527" s="31">
        <v>175821.75</v>
      </c>
      <c r="I1527" s="32">
        <v>45724</v>
      </c>
      <c r="J1527" s="32">
        <v>45879</v>
      </c>
      <c r="K1527" s="13"/>
      <c r="L1527" s="33" t="s">
        <v>33</v>
      </c>
      <c r="M1527" s="13" t="str">
        <f>PROPER(TRIM(SUBSTITUTE(B1527,"###"," ")))</f>
        <v>Population Lite</v>
      </c>
      <c r="N1527" s="13" t="str">
        <f>PROPER(TRIM(SUBSTITUTE(C1527,"###"," ")))</f>
        <v>Toys</v>
      </c>
      <c r="O1527" s="13" t="str">
        <f>PROPER(TRIM(SUBSTITUTE(D1527,"###"," ")))</f>
        <v>Omni Suppliers</v>
      </c>
      <c r="P1527" s="13" t="str">
        <f t="shared" si="161"/>
        <v>Population Lite</v>
      </c>
      <c r="Q1527" s="34" t="str">
        <f t="shared" si="162"/>
        <v>Toys</v>
      </c>
      <c r="R1527" s="13" t="str">
        <f t="shared" si="163"/>
        <v>Omni Suppliers</v>
      </c>
      <c r="S1527" s="35">
        <f t="shared" si="164"/>
        <v>15</v>
      </c>
      <c r="T1527" s="35">
        <f t="shared" si="165"/>
        <v>73</v>
      </c>
      <c r="U1527" s="14">
        <f t="shared" si="166"/>
        <v>11721.45</v>
      </c>
      <c r="V1527" s="14">
        <f t="shared" si="167"/>
        <v>175821.75</v>
      </c>
      <c r="W1527" s="13" t="str">
        <v>Low Stock</v>
      </c>
      <c r="X1527" s="13" t="str">
        <v>Yes</v>
      </c>
      <c r="Y1527" s="13">
        <v>1</v>
      </c>
    </row>
    <row r="1528" spans="1:25" x14ac:dyDescent="0.3">
      <c r="A1528" s="31" t="s">
        <v>3052</v>
      </c>
      <c r="B1528" s="31" t="s">
        <v>3053</v>
      </c>
      <c r="C1528" s="31" t="s">
        <v>28</v>
      </c>
      <c r="D1528" s="31" t="s">
        <v>15</v>
      </c>
      <c r="E1528" s="31">
        <v>155</v>
      </c>
      <c r="F1528" s="31">
        <v>21</v>
      </c>
      <c r="G1528" s="31">
        <v>10587.38</v>
      </c>
      <c r="H1528" s="31">
        <v>1641043.9</v>
      </c>
      <c r="I1528" s="32">
        <v>45780</v>
      </c>
      <c r="J1528" s="32">
        <v>45875</v>
      </c>
      <c r="K1528" s="31" t="s">
        <v>25</v>
      </c>
      <c r="L1528" s="33" t="s">
        <v>21</v>
      </c>
      <c r="M1528" s="13" t="str">
        <f>PROPER(TRIM(SUBSTITUTE(B1528,"###"," ")))</f>
        <v>Such Mini</v>
      </c>
      <c r="N1528" s="13" t="str">
        <f>PROPER(TRIM(SUBSTITUTE(C1528,"###"," ")))</f>
        <v>Furniture</v>
      </c>
      <c r="O1528" s="13" t="str">
        <f>PROPER(TRIM(SUBSTITUTE(D1528,"###"," ")))</f>
        <v>Global Traders</v>
      </c>
      <c r="P1528" s="13" t="str">
        <f t="shared" si="161"/>
        <v>Such Mini</v>
      </c>
      <c r="Q1528" s="34" t="str">
        <f t="shared" si="162"/>
        <v>Furniture</v>
      </c>
      <c r="R1528" s="13" t="str">
        <f t="shared" si="163"/>
        <v>Global Traders</v>
      </c>
      <c r="S1528" s="35">
        <f t="shared" si="164"/>
        <v>155</v>
      </c>
      <c r="T1528" s="35">
        <f t="shared" si="165"/>
        <v>21</v>
      </c>
      <c r="U1528" s="14">
        <f t="shared" si="166"/>
        <v>10587.38</v>
      </c>
      <c r="V1528" s="14">
        <f t="shared" si="167"/>
        <v>1641043.9</v>
      </c>
      <c r="W1528" s="13" t="str">
        <v>In Stock</v>
      </c>
      <c r="X1528" s="13" t="str">
        <v>No</v>
      </c>
      <c r="Y1528" s="13">
        <v>0</v>
      </c>
    </row>
    <row r="1529" spans="1:25" x14ac:dyDescent="0.3">
      <c r="A1529" s="31" t="s">
        <v>3054</v>
      </c>
      <c r="B1529" s="31" t="s">
        <v>3055</v>
      </c>
      <c r="C1529" s="31" t="s">
        <v>44</v>
      </c>
      <c r="D1529" s="31" t="s">
        <v>53</v>
      </c>
      <c r="E1529" s="31">
        <v>58</v>
      </c>
      <c r="F1529" s="31">
        <v>88</v>
      </c>
      <c r="G1529" s="31">
        <v>13008.64</v>
      </c>
      <c r="H1529" s="31">
        <v>754501.12</v>
      </c>
      <c r="I1529" s="32">
        <v>45851</v>
      </c>
      <c r="J1529" s="32">
        <v>45892</v>
      </c>
      <c r="K1529" s="31" t="s">
        <v>25</v>
      </c>
      <c r="L1529" s="33" t="s">
        <v>30</v>
      </c>
      <c r="M1529" s="13" t="str">
        <f>PROPER(TRIM(SUBSTITUTE(B1529,"###"," ")))</f>
        <v>Represent Plus</v>
      </c>
      <c r="N1529" s="13" t="str">
        <f>PROPER(TRIM(SUBSTITUTE(C1529,"###"," ")))</f>
        <v>Groceries</v>
      </c>
      <c r="O1529" s="13" t="str">
        <f>PROPER(TRIM(SUBSTITUTE(D1529,"###"," ")))</f>
        <v>Abc Pvt Ltd</v>
      </c>
      <c r="P1529" s="13" t="str">
        <f t="shared" si="161"/>
        <v>Represent Plus</v>
      </c>
      <c r="Q1529" s="34" t="str">
        <f t="shared" si="162"/>
        <v>Groceries</v>
      </c>
      <c r="R1529" s="13" t="str">
        <f t="shared" si="163"/>
        <v>Abc Pvt Ltd</v>
      </c>
      <c r="S1529" s="35">
        <f t="shared" si="164"/>
        <v>58</v>
      </c>
      <c r="T1529" s="35">
        <f t="shared" si="165"/>
        <v>88</v>
      </c>
      <c r="U1529" s="14">
        <f t="shared" si="166"/>
        <v>13008.64</v>
      </c>
      <c r="V1529" s="14">
        <f t="shared" si="167"/>
        <v>754501.12</v>
      </c>
      <c r="W1529" s="13" t="str">
        <v>Low Stock</v>
      </c>
      <c r="X1529" s="13" t="str">
        <v>Yes</v>
      </c>
      <c r="Y1529" s="13">
        <v>1</v>
      </c>
    </row>
    <row r="1530" spans="1:25" x14ac:dyDescent="0.3">
      <c r="A1530" s="31" t="s">
        <v>3056</v>
      </c>
      <c r="B1530" s="31" t="s">
        <v>3057</v>
      </c>
      <c r="C1530" s="31" t="s">
        <v>40</v>
      </c>
      <c r="D1530" s="31" t="s">
        <v>45</v>
      </c>
      <c r="E1530" s="31">
        <v>44</v>
      </c>
      <c r="F1530" s="31">
        <v>39</v>
      </c>
      <c r="G1530" s="31">
        <v>12539.79</v>
      </c>
      <c r="H1530" s="31">
        <v>551750.76</v>
      </c>
      <c r="I1530" s="32">
        <v>45694</v>
      </c>
      <c r="J1530" s="32">
        <v>45853</v>
      </c>
      <c r="K1530" s="31" t="s">
        <v>54</v>
      </c>
      <c r="L1530" s="33" t="s">
        <v>30</v>
      </c>
      <c r="M1530" s="13" t="str">
        <f>PROPER(TRIM(SUBSTITUTE(B1530,"###"," ")))</f>
        <v>Beautiful Pro</v>
      </c>
      <c r="N1530" s="13" t="str">
        <f>PROPER(TRIM(SUBSTITUTE(C1530,"###"," ")))</f>
        <v>Electronics</v>
      </c>
      <c r="O1530" s="13" t="str">
        <f>PROPER(TRIM(SUBSTITUTE(D1530,"###"," ")))</f>
        <v>Retailmart Inc</v>
      </c>
      <c r="P1530" s="13" t="str">
        <f t="shared" si="161"/>
        <v>Beautiful Pro</v>
      </c>
      <c r="Q1530" s="34" t="str">
        <f t="shared" si="162"/>
        <v>Electronics</v>
      </c>
      <c r="R1530" s="13" t="str">
        <f t="shared" si="163"/>
        <v>Retailmart Inc</v>
      </c>
      <c r="S1530" s="35">
        <f t="shared" si="164"/>
        <v>44</v>
      </c>
      <c r="T1530" s="35">
        <f t="shared" si="165"/>
        <v>39</v>
      </c>
      <c r="U1530" s="14">
        <f t="shared" si="166"/>
        <v>12539.79</v>
      </c>
      <c r="V1530" s="14">
        <f t="shared" si="167"/>
        <v>551750.76</v>
      </c>
      <c r="W1530" s="13" t="str">
        <v>In Stock</v>
      </c>
      <c r="X1530" s="13" t="str">
        <v>No</v>
      </c>
      <c r="Y1530" s="13">
        <v>0</v>
      </c>
    </row>
    <row r="1531" spans="1:25" x14ac:dyDescent="0.3">
      <c r="A1531" s="31" t="s">
        <v>3058</v>
      </c>
      <c r="B1531" s="31" t="s">
        <v>3059</v>
      </c>
      <c r="C1531" s="31" t="s">
        <v>20</v>
      </c>
      <c r="D1531" s="31" t="s">
        <v>15</v>
      </c>
      <c r="E1531" s="31">
        <v>57</v>
      </c>
      <c r="F1531" s="31">
        <v>46</v>
      </c>
      <c r="G1531" s="31">
        <v>4436.25</v>
      </c>
      <c r="H1531" s="31">
        <v>252866.25</v>
      </c>
      <c r="I1531" s="32">
        <v>45849</v>
      </c>
      <c r="J1531" s="32">
        <v>45906</v>
      </c>
      <c r="K1531" s="31" t="s">
        <v>29</v>
      </c>
      <c r="L1531" s="33" t="s">
        <v>17</v>
      </c>
      <c r="M1531" s="13" t="str">
        <f>PROPER(TRIM(SUBSTITUTE(B1531,"###"," ")))</f>
        <v>Upon X</v>
      </c>
      <c r="N1531" s="13" t="str">
        <f>PROPER(TRIM(SUBSTITUTE(C1531,"###"," ")))</f>
        <v>Toys</v>
      </c>
      <c r="O1531" s="13" t="str">
        <f>PROPER(TRIM(SUBSTITUTE(D1531,"###"," ")))</f>
        <v>Global Traders</v>
      </c>
      <c r="P1531" s="13" t="str">
        <f t="shared" si="161"/>
        <v>Upon X</v>
      </c>
      <c r="Q1531" s="34" t="str">
        <f t="shared" si="162"/>
        <v>Toys</v>
      </c>
      <c r="R1531" s="13" t="str">
        <f t="shared" si="163"/>
        <v>Global Traders</v>
      </c>
      <c r="S1531" s="35">
        <f t="shared" si="164"/>
        <v>57</v>
      </c>
      <c r="T1531" s="35">
        <f t="shared" si="165"/>
        <v>46</v>
      </c>
      <c r="U1531" s="14">
        <f t="shared" si="166"/>
        <v>4436.25</v>
      </c>
      <c r="V1531" s="14">
        <f t="shared" si="167"/>
        <v>252866.25</v>
      </c>
      <c r="W1531" s="13" t="str">
        <v>In Stock</v>
      </c>
      <c r="X1531" s="13" t="str">
        <v>No</v>
      </c>
      <c r="Y1531" s="13">
        <v>0</v>
      </c>
    </row>
    <row r="1532" spans="1:25" x14ac:dyDescent="0.3">
      <c r="A1532" s="31" t="s">
        <v>3060</v>
      </c>
      <c r="B1532" s="31" t="s">
        <v>295</v>
      </c>
      <c r="C1532" s="31" t="s">
        <v>20</v>
      </c>
      <c r="D1532" s="31" t="s">
        <v>45</v>
      </c>
      <c r="E1532" s="31">
        <v>186</v>
      </c>
      <c r="F1532" s="31">
        <v>57</v>
      </c>
      <c r="G1532" s="31">
        <v>7764.59</v>
      </c>
      <c r="H1532" s="31">
        <v>1444213.74</v>
      </c>
      <c r="I1532" s="32">
        <v>45704</v>
      </c>
      <c r="J1532" s="32">
        <v>45857</v>
      </c>
      <c r="K1532" s="31" t="s">
        <v>25</v>
      </c>
      <c r="L1532" s="33" t="s">
        <v>30</v>
      </c>
      <c r="M1532" s="13" t="str">
        <f>PROPER(TRIM(SUBSTITUTE(B1532,"###"," ")))</f>
        <v>Chair Lite</v>
      </c>
      <c r="N1532" s="13" t="str">
        <f>PROPER(TRIM(SUBSTITUTE(C1532,"###"," ")))</f>
        <v>Toys</v>
      </c>
      <c r="O1532" s="13" t="str">
        <f>PROPER(TRIM(SUBSTITUTE(D1532,"###"," ")))</f>
        <v>Retailmart Inc</v>
      </c>
      <c r="P1532" s="13" t="str">
        <f t="shared" si="161"/>
        <v>Chair Lite</v>
      </c>
      <c r="Q1532" s="34" t="str">
        <f t="shared" si="162"/>
        <v>Toys</v>
      </c>
      <c r="R1532" s="13" t="str">
        <f t="shared" si="163"/>
        <v>Retailmart Inc</v>
      </c>
      <c r="S1532" s="35">
        <f t="shared" si="164"/>
        <v>186</v>
      </c>
      <c r="T1532" s="35">
        <f t="shared" si="165"/>
        <v>57</v>
      </c>
      <c r="U1532" s="14">
        <f t="shared" si="166"/>
        <v>7764.59</v>
      </c>
      <c r="V1532" s="14">
        <f t="shared" si="167"/>
        <v>1444213.74</v>
      </c>
      <c r="W1532" s="13" t="str">
        <v>In Stock</v>
      </c>
      <c r="X1532" s="13" t="str">
        <v>No</v>
      </c>
      <c r="Y1532" s="13">
        <v>0</v>
      </c>
    </row>
    <row r="1533" spans="1:25" x14ac:dyDescent="0.3">
      <c r="A1533" s="31" t="s">
        <v>3062</v>
      </c>
      <c r="B1533" s="31" t="s">
        <v>1904</v>
      </c>
      <c r="C1533" s="31" t="s">
        <v>28</v>
      </c>
      <c r="D1533" s="31" t="s">
        <v>45</v>
      </c>
      <c r="E1533" s="31">
        <v>146</v>
      </c>
      <c r="F1533" s="13"/>
      <c r="G1533" s="31">
        <v>18650.349999999999</v>
      </c>
      <c r="H1533" s="31">
        <v>2722951.1</v>
      </c>
      <c r="I1533" s="32">
        <v>45764</v>
      </c>
      <c r="J1533" s="32">
        <v>45853</v>
      </c>
      <c r="K1533" s="31" t="s">
        <v>25</v>
      </c>
      <c r="L1533" s="33" t="s">
        <v>30</v>
      </c>
      <c r="M1533" s="13" t="str">
        <f>PROPER(TRIM(SUBSTITUTE(B1533,"###"," ")))</f>
        <v>Leg Lite</v>
      </c>
      <c r="N1533" s="13" t="str">
        <f>PROPER(TRIM(SUBSTITUTE(C1533,"###"," ")))</f>
        <v>Furniture</v>
      </c>
      <c r="O1533" s="13" t="str">
        <f>PROPER(TRIM(SUBSTITUTE(D1533,"###"," ")))</f>
        <v>Retailmart Inc</v>
      </c>
      <c r="P1533" s="13" t="str">
        <f t="shared" si="161"/>
        <v>Leg Lite</v>
      </c>
      <c r="Q1533" s="34" t="str">
        <f t="shared" si="162"/>
        <v>Furniture</v>
      </c>
      <c r="R1533" s="13" t="str">
        <f t="shared" si="163"/>
        <v>Retailmart Inc</v>
      </c>
      <c r="S1533" s="35">
        <f t="shared" si="164"/>
        <v>146</v>
      </c>
      <c r="T1533" s="35">
        <f t="shared" si="165"/>
        <v>0</v>
      </c>
      <c r="U1533" s="14">
        <f t="shared" si="166"/>
        <v>18650.349999999999</v>
      </c>
      <c r="V1533" s="14">
        <f t="shared" si="167"/>
        <v>2722951.0999999996</v>
      </c>
      <c r="W1533" s="13" t="str">
        <v>In Stock</v>
      </c>
      <c r="X1533" s="13" t="str">
        <v>No</v>
      </c>
      <c r="Y1533" s="13">
        <v>0</v>
      </c>
    </row>
    <row r="1534" spans="1:25" x14ac:dyDescent="0.3">
      <c r="A1534" s="31" t="s">
        <v>3063</v>
      </c>
      <c r="B1534" s="31" t="s">
        <v>3064</v>
      </c>
      <c r="C1534" s="31" t="s">
        <v>20</v>
      </c>
      <c r="D1534" s="31" t="s">
        <v>24</v>
      </c>
      <c r="E1534" s="31">
        <v>178</v>
      </c>
      <c r="F1534" s="31">
        <v>58</v>
      </c>
      <c r="G1534" s="31">
        <v>19953.560000000001</v>
      </c>
      <c r="H1534" s="31">
        <v>3551733.68</v>
      </c>
      <c r="I1534" s="32">
        <v>45787</v>
      </c>
      <c r="J1534" s="32">
        <v>45937</v>
      </c>
      <c r="K1534" s="31" t="s">
        <v>16</v>
      </c>
      <c r="L1534" s="33" t="s">
        <v>58</v>
      </c>
      <c r="M1534" s="13" t="str">
        <f>PROPER(TRIM(SUBSTITUTE(B1534,"###"," ")))</f>
        <v>Agreement Max</v>
      </c>
      <c r="N1534" s="13" t="str">
        <f>PROPER(TRIM(SUBSTITUTE(C1534,"###"," ")))</f>
        <v>Toys</v>
      </c>
      <c r="O1534" s="13" t="str">
        <f>PROPER(TRIM(SUBSTITUTE(D1534,"###"," ")))</f>
        <v>Omni Suppliers</v>
      </c>
      <c r="P1534" s="13" t="str">
        <f t="shared" si="161"/>
        <v>Agreement Max</v>
      </c>
      <c r="Q1534" s="34" t="str">
        <f t="shared" si="162"/>
        <v>Toys</v>
      </c>
      <c r="R1534" s="13" t="str">
        <f t="shared" si="163"/>
        <v>Omni Suppliers</v>
      </c>
      <c r="S1534" s="35">
        <f t="shared" si="164"/>
        <v>178</v>
      </c>
      <c r="T1534" s="35">
        <f t="shared" si="165"/>
        <v>58</v>
      </c>
      <c r="U1534" s="14">
        <f t="shared" si="166"/>
        <v>19953.560000000001</v>
      </c>
      <c r="V1534" s="14">
        <f t="shared" si="167"/>
        <v>3551733.68</v>
      </c>
      <c r="W1534" s="13" t="str">
        <v>In Stock</v>
      </c>
      <c r="X1534" s="13" t="str">
        <v>No</v>
      </c>
      <c r="Y1534" s="13">
        <v>0</v>
      </c>
    </row>
    <row r="1535" spans="1:25" x14ac:dyDescent="0.3">
      <c r="A1535" s="31" t="s">
        <v>3067</v>
      </c>
      <c r="B1535" s="31" t="s">
        <v>1938</v>
      </c>
      <c r="C1535" s="31" t="s">
        <v>14</v>
      </c>
      <c r="D1535" s="31" t="s">
        <v>41</v>
      </c>
      <c r="E1535" s="31">
        <v>101</v>
      </c>
      <c r="F1535" s="31">
        <v>65</v>
      </c>
      <c r="G1535" s="31">
        <v>481.83</v>
      </c>
      <c r="H1535" s="31">
        <v>48664.83</v>
      </c>
      <c r="I1535" s="32">
        <v>45821</v>
      </c>
      <c r="J1535" s="32">
        <v>45911</v>
      </c>
      <c r="K1535" s="31" t="s">
        <v>25</v>
      </c>
      <c r="L1535" s="33" t="s">
        <v>21</v>
      </c>
      <c r="M1535" s="13" t="str">
        <f>PROPER(TRIM(SUBSTITUTE(B1535,"###"," ")))</f>
        <v>Party Mini</v>
      </c>
      <c r="N1535" s="13" t="str">
        <f>PROPER(TRIM(SUBSTITUTE(C1535,"###"," ")))</f>
        <v>Clothing</v>
      </c>
      <c r="O1535" s="13" t="str">
        <f>PROPER(TRIM(SUBSTITUTE(D1535,"###"," ")))</f>
        <v>Quickstock</v>
      </c>
      <c r="P1535" s="13" t="str">
        <f t="shared" si="161"/>
        <v>Party Mini</v>
      </c>
      <c r="Q1535" s="34" t="str">
        <f t="shared" si="162"/>
        <v>Clothing</v>
      </c>
      <c r="R1535" s="13" t="str">
        <f t="shared" si="163"/>
        <v>Quickstock</v>
      </c>
      <c r="S1535" s="35">
        <f t="shared" si="164"/>
        <v>101</v>
      </c>
      <c r="T1535" s="35">
        <f t="shared" si="165"/>
        <v>65</v>
      </c>
      <c r="U1535" s="14">
        <f t="shared" si="166"/>
        <v>481.83</v>
      </c>
      <c r="V1535" s="14">
        <f t="shared" si="167"/>
        <v>48664.83</v>
      </c>
      <c r="W1535" s="13" t="str">
        <v>In Stock</v>
      </c>
      <c r="X1535" s="13" t="str">
        <v>No</v>
      </c>
      <c r="Y1535" s="13">
        <v>0</v>
      </c>
    </row>
    <row r="1536" spans="1:25" x14ac:dyDescent="0.3">
      <c r="A1536" s="31" t="s">
        <v>3068</v>
      </c>
      <c r="B1536" s="31" t="s">
        <v>2560</v>
      </c>
      <c r="C1536" s="31" t="s">
        <v>40</v>
      </c>
      <c r="D1536" s="31" t="s">
        <v>53</v>
      </c>
      <c r="E1536" s="31">
        <v>110</v>
      </c>
      <c r="F1536" s="31">
        <v>84</v>
      </c>
      <c r="G1536" s="31">
        <v>10308.83</v>
      </c>
      <c r="H1536" s="31">
        <v>1133971.3</v>
      </c>
      <c r="I1536" s="32">
        <v>45706</v>
      </c>
      <c r="J1536" s="32">
        <v>45928</v>
      </c>
      <c r="K1536" s="31" t="s">
        <v>25</v>
      </c>
      <c r="L1536" s="33" t="s">
        <v>17</v>
      </c>
      <c r="M1536" s="13" t="str">
        <f>PROPER(TRIM(SUBSTITUTE(B1536,"###"," ")))</f>
        <v>Produce Pro</v>
      </c>
      <c r="N1536" s="13" t="str">
        <f>PROPER(TRIM(SUBSTITUTE(C1536,"###"," ")))</f>
        <v>Electronics</v>
      </c>
      <c r="O1536" s="13" t="str">
        <f>PROPER(TRIM(SUBSTITUTE(D1536,"###"," ")))</f>
        <v>Abc Pvt Ltd</v>
      </c>
      <c r="P1536" s="13" t="str">
        <f t="shared" si="161"/>
        <v>Produce Pro</v>
      </c>
      <c r="Q1536" s="34" t="str">
        <f t="shared" si="162"/>
        <v>Electronics</v>
      </c>
      <c r="R1536" s="13" t="str">
        <f t="shared" si="163"/>
        <v>Abc Pvt Ltd</v>
      </c>
      <c r="S1536" s="35">
        <f t="shared" si="164"/>
        <v>110</v>
      </c>
      <c r="T1536" s="35">
        <f t="shared" si="165"/>
        <v>84</v>
      </c>
      <c r="U1536" s="14">
        <f t="shared" si="166"/>
        <v>10308.83</v>
      </c>
      <c r="V1536" s="14">
        <f t="shared" si="167"/>
        <v>1133971.3</v>
      </c>
      <c r="W1536" s="13" t="str">
        <v>In Stock</v>
      </c>
      <c r="X1536" s="13" t="str">
        <v>No</v>
      </c>
      <c r="Y1536" s="13">
        <v>0</v>
      </c>
    </row>
    <row r="1537" spans="1:25" x14ac:dyDescent="0.3">
      <c r="A1537" s="31" t="s">
        <v>3070</v>
      </c>
      <c r="B1537" s="31" t="s">
        <v>3071</v>
      </c>
      <c r="C1537" s="31" t="s">
        <v>44</v>
      </c>
      <c r="D1537" s="31" t="s">
        <v>24</v>
      </c>
      <c r="E1537" s="31">
        <v>83</v>
      </c>
      <c r="F1537" s="31">
        <v>86</v>
      </c>
      <c r="G1537" s="31">
        <v>4292.6499999999996</v>
      </c>
      <c r="H1537" s="31">
        <v>356289.95</v>
      </c>
      <c r="I1537" s="32">
        <v>45765</v>
      </c>
      <c r="J1537" s="32">
        <v>45886</v>
      </c>
      <c r="K1537" s="31" t="s">
        <v>29</v>
      </c>
      <c r="L1537" s="33" t="s">
        <v>17</v>
      </c>
      <c r="M1537" s="13" t="str">
        <f>PROPER(TRIM(SUBSTITUTE(B1537,"###"," ")))</f>
        <v>Case Max</v>
      </c>
      <c r="N1537" s="13" t="str">
        <f>PROPER(TRIM(SUBSTITUTE(C1537,"###"," ")))</f>
        <v>Groceries</v>
      </c>
      <c r="O1537" s="13" t="str">
        <f>PROPER(TRIM(SUBSTITUTE(D1537,"###"," ")))</f>
        <v>Omni Suppliers</v>
      </c>
      <c r="P1537" s="13" t="str">
        <f t="shared" si="161"/>
        <v>Case Max</v>
      </c>
      <c r="Q1537" s="34" t="str">
        <f t="shared" si="162"/>
        <v>Groceries</v>
      </c>
      <c r="R1537" s="13" t="str">
        <f t="shared" si="163"/>
        <v>Omni Suppliers</v>
      </c>
      <c r="S1537" s="35">
        <f t="shared" si="164"/>
        <v>83</v>
      </c>
      <c r="T1537" s="35">
        <f t="shared" si="165"/>
        <v>86</v>
      </c>
      <c r="U1537" s="14">
        <f t="shared" si="166"/>
        <v>4292.6499999999996</v>
      </c>
      <c r="V1537" s="14">
        <f t="shared" si="167"/>
        <v>356289.94999999995</v>
      </c>
      <c r="W1537" s="13" t="str">
        <v>Low Stock</v>
      </c>
      <c r="X1537" s="13" t="str">
        <v>Yes</v>
      </c>
      <c r="Y1537" s="13">
        <v>1</v>
      </c>
    </row>
    <row r="1538" spans="1:25" x14ac:dyDescent="0.3">
      <c r="A1538" s="31" t="s">
        <v>3072</v>
      </c>
      <c r="B1538" s="31" t="s">
        <v>3073</v>
      </c>
      <c r="C1538" s="31" t="s">
        <v>40</v>
      </c>
      <c r="D1538" s="31" t="s">
        <v>41</v>
      </c>
      <c r="E1538" s="31">
        <v>125</v>
      </c>
      <c r="F1538" s="31">
        <v>83</v>
      </c>
      <c r="G1538" s="31">
        <v>16509.45</v>
      </c>
      <c r="H1538" s="31">
        <v>2063681.25</v>
      </c>
      <c r="I1538" s="32">
        <v>45765</v>
      </c>
      <c r="J1538" s="32">
        <v>45883</v>
      </c>
      <c r="K1538" s="31" t="s">
        <v>29</v>
      </c>
      <c r="L1538" s="33" t="s">
        <v>30</v>
      </c>
      <c r="M1538" s="13" t="str">
        <f>PROPER(TRIM(SUBSTITUTE(B1538,"###"," ")))</f>
        <v>Cultural Plus</v>
      </c>
      <c r="N1538" s="13" t="str">
        <f>PROPER(TRIM(SUBSTITUTE(C1538,"###"," ")))</f>
        <v>Electronics</v>
      </c>
      <c r="O1538" s="13" t="str">
        <f>PROPER(TRIM(SUBSTITUTE(D1538,"###"," ")))</f>
        <v>Quickstock</v>
      </c>
      <c r="P1538" s="13" t="str">
        <f t="shared" si="161"/>
        <v>Cultural Plus</v>
      </c>
      <c r="Q1538" s="34" t="str">
        <f t="shared" si="162"/>
        <v>Electronics</v>
      </c>
      <c r="R1538" s="13" t="str">
        <f t="shared" si="163"/>
        <v>Quickstock</v>
      </c>
      <c r="S1538" s="35">
        <f t="shared" si="164"/>
        <v>125</v>
      </c>
      <c r="T1538" s="35">
        <f t="shared" si="165"/>
        <v>83</v>
      </c>
      <c r="U1538" s="14">
        <f t="shared" si="166"/>
        <v>16509.45</v>
      </c>
      <c r="V1538" s="14">
        <f t="shared" si="167"/>
        <v>2063681.25</v>
      </c>
      <c r="W1538" s="13" t="str">
        <v>In Stock</v>
      </c>
      <c r="X1538" s="13" t="str">
        <v>No</v>
      </c>
      <c r="Y1538" s="13">
        <v>0</v>
      </c>
    </row>
    <row r="1539" spans="1:25" x14ac:dyDescent="0.3">
      <c r="A1539" s="31" t="s">
        <v>3074</v>
      </c>
      <c r="B1539" s="31" t="s">
        <v>1171</v>
      </c>
      <c r="C1539" s="31" t="s">
        <v>28</v>
      </c>
      <c r="D1539" s="31" t="s">
        <v>41</v>
      </c>
      <c r="E1539" s="31">
        <v>1</v>
      </c>
      <c r="F1539" s="31">
        <v>53</v>
      </c>
      <c r="G1539" s="31">
        <v>9407.0499999999993</v>
      </c>
      <c r="H1539" s="31">
        <v>9407.0499999999993</v>
      </c>
      <c r="I1539" s="32">
        <v>45708</v>
      </c>
      <c r="J1539" s="32">
        <v>45863</v>
      </c>
      <c r="K1539" s="31" t="s">
        <v>16</v>
      </c>
      <c r="L1539" s="33" t="s">
        <v>21</v>
      </c>
      <c r="M1539" s="13" t="str">
        <f>PROPER(TRIM(SUBSTITUTE(B1539,"###"," ")))</f>
        <v>War Max</v>
      </c>
      <c r="N1539" s="13" t="str">
        <f>PROPER(TRIM(SUBSTITUTE(C1539,"###"," ")))</f>
        <v>Furniture</v>
      </c>
      <c r="O1539" s="13" t="str">
        <f>PROPER(TRIM(SUBSTITUTE(D1539,"###"," ")))</f>
        <v>Quickstock</v>
      </c>
      <c r="P1539" s="13" t="str">
        <f t="shared" ref="P1539:P1602" si="168">IF(M1539="","Unknown",M1539)</f>
        <v>War Max</v>
      </c>
      <c r="Q1539" s="34" t="str">
        <f t="shared" ref="Q1539:Q1602" si="169">IF(N1539="","Unknown",N1539)</f>
        <v>Furniture</v>
      </c>
      <c r="R1539" s="13" t="str">
        <f t="shared" ref="R1539:R1602" si="170">IF(O1539="","Others",O1539)</f>
        <v>Quickstock</v>
      </c>
      <c r="S1539" s="35">
        <f t="shared" ref="S1539:S1602" si="171">VALUE(E1539)</f>
        <v>1</v>
      </c>
      <c r="T1539" s="35">
        <f t="shared" ref="T1539:T1602" si="172">VALUE(F1539)</f>
        <v>53</v>
      </c>
      <c r="U1539" s="14">
        <f t="shared" ref="U1539:U1602" si="173">VALUE(G1539)</f>
        <v>9407.0499999999993</v>
      </c>
      <c r="V1539" s="14">
        <f t="shared" ref="V1539:V1602" si="174">E1539*G1539</f>
        <v>9407.0499999999993</v>
      </c>
      <c r="W1539" s="13" t="str">
        <v>Low Stock</v>
      </c>
      <c r="X1539" s="13" t="str">
        <v>Yes</v>
      </c>
      <c r="Y1539" s="13">
        <v>1</v>
      </c>
    </row>
    <row r="1540" spans="1:25" x14ac:dyDescent="0.3">
      <c r="A1540" s="31" t="s">
        <v>3075</v>
      </c>
      <c r="B1540" s="31" t="s">
        <v>2921</v>
      </c>
      <c r="C1540" s="31" t="s">
        <v>14</v>
      </c>
      <c r="D1540" s="31" t="s">
        <v>41</v>
      </c>
      <c r="E1540" s="31">
        <v>158</v>
      </c>
      <c r="F1540" s="31">
        <v>29</v>
      </c>
      <c r="G1540" s="31">
        <v>5539.64</v>
      </c>
      <c r="H1540" s="31">
        <v>875263.12</v>
      </c>
      <c r="I1540" s="32">
        <v>45681</v>
      </c>
      <c r="J1540" s="32">
        <v>45904</v>
      </c>
      <c r="K1540" s="31" t="s">
        <v>46</v>
      </c>
      <c r="L1540" s="33" t="s">
        <v>33</v>
      </c>
      <c r="M1540" s="13" t="str">
        <f>PROPER(TRIM(SUBSTITUTE(B1540,"###"," ")))</f>
        <v>Radio X</v>
      </c>
      <c r="N1540" s="13" t="str">
        <f>PROPER(TRIM(SUBSTITUTE(C1540,"###"," ")))</f>
        <v>Clothing</v>
      </c>
      <c r="O1540" s="13" t="str">
        <f>PROPER(TRIM(SUBSTITUTE(D1540,"###"," ")))</f>
        <v>Quickstock</v>
      </c>
      <c r="P1540" s="13" t="str">
        <f t="shared" si="168"/>
        <v>Radio X</v>
      </c>
      <c r="Q1540" s="34" t="str">
        <f t="shared" si="169"/>
        <v>Clothing</v>
      </c>
      <c r="R1540" s="13" t="str">
        <f t="shared" si="170"/>
        <v>Quickstock</v>
      </c>
      <c r="S1540" s="35">
        <f t="shared" si="171"/>
        <v>158</v>
      </c>
      <c r="T1540" s="35">
        <f t="shared" si="172"/>
        <v>29</v>
      </c>
      <c r="U1540" s="14">
        <f t="shared" si="173"/>
        <v>5539.64</v>
      </c>
      <c r="V1540" s="14">
        <f t="shared" si="174"/>
        <v>875263.12</v>
      </c>
      <c r="W1540" s="13" t="str">
        <v>In Stock</v>
      </c>
      <c r="X1540" s="13" t="str">
        <v>No</v>
      </c>
      <c r="Y1540" s="13">
        <v>0</v>
      </c>
    </row>
    <row r="1541" spans="1:25" x14ac:dyDescent="0.3">
      <c r="A1541" s="31" t="s">
        <v>3076</v>
      </c>
      <c r="B1541" s="31" t="s">
        <v>3077</v>
      </c>
      <c r="C1541" s="31" t="s">
        <v>28</v>
      </c>
      <c r="D1541" s="31" t="s">
        <v>53</v>
      </c>
      <c r="E1541" s="31">
        <v>84</v>
      </c>
      <c r="F1541" s="31">
        <v>68</v>
      </c>
      <c r="G1541" s="31">
        <v>6797.71</v>
      </c>
      <c r="H1541" s="31">
        <v>571007.64</v>
      </c>
      <c r="I1541" s="32">
        <v>45835</v>
      </c>
      <c r="J1541" s="32">
        <v>45865</v>
      </c>
      <c r="K1541" s="13"/>
      <c r="L1541" s="33" t="s">
        <v>21</v>
      </c>
      <c r="M1541" s="13" t="str">
        <f>PROPER(TRIM(SUBSTITUTE(B1541,"###"," ")))</f>
        <v>Evening Pro</v>
      </c>
      <c r="N1541" s="13" t="str">
        <f>PROPER(TRIM(SUBSTITUTE(C1541,"###"," ")))</f>
        <v>Furniture</v>
      </c>
      <c r="O1541" s="13" t="str">
        <f>PROPER(TRIM(SUBSTITUTE(D1541,"###"," ")))</f>
        <v>Abc Pvt Ltd</v>
      </c>
      <c r="P1541" s="13" t="str">
        <f t="shared" si="168"/>
        <v>Evening Pro</v>
      </c>
      <c r="Q1541" s="34" t="str">
        <f t="shared" si="169"/>
        <v>Furniture</v>
      </c>
      <c r="R1541" s="13" t="str">
        <f t="shared" si="170"/>
        <v>Abc Pvt Ltd</v>
      </c>
      <c r="S1541" s="35">
        <f t="shared" si="171"/>
        <v>84</v>
      </c>
      <c r="T1541" s="35">
        <f t="shared" si="172"/>
        <v>68</v>
      </c>
      <c r="U1541" s="14">
        <f t="shared" si="173"/>
        <v>6797.71</v>
      </c>
      <c r="V1541" s="14">
        <f t="shared" si="174"/>
        <v>571007.64</v>
      </c>
      <c r="W1541" s="13" t="str">
        <v>In Stock</v>
      </c>
      <c r="X1541" s="13" t="str">
        <v>No</v>
      </c>
      <c r="Y1541" s="13">
        <v>0</v>
      </c>
    </row>
    <row r="1542" spans="1:25" x14ac:dyDescent="0.3">
      <c r="A1542" s="31" t="s">
        <v>3078</v>
      </c>
      <c r="B1542" s="31" t="s">
        <v>3079</v>
      </c>
      <c r="C1542" s="31" t="s">
        <v>28</v>
      </c>
      <c r="D1542" s="31" t="s">
        <v>53</v>
      </c>
      <c r="E1542" s="31">
        <v>176</v>
      </c>
      <c r="F1542" s="31">
        <v>22</v>
      </c>
      <c r="G1542" s="31">
        <v>9583.4500000000007</v>
      </c>
      <c r="H1542" s="31">
        <v>1686687.2</v>
      </c>
      <c r="I1542" s="32">
        <v>45669</v>
      </c>
      <c r="J1542" s="32">
        <v>45871</v>
      </c>
      <c r="K1542" s="31" t="s">
        <v>29</v>
      </c>
      <c r="L1542" s="33" t="s">
        <v>17</v>
      </c>
      <c r="M1542" s="13" t="str">
        <f>PROPER(TRIM(SUBSTITUTE(B1542,"###"," ")))</f>
        <v>Huge Plus</v>
      </c>
      <c r="N1542" s="13" t="str">
        <f>PROPER(TRIM(SUBSTITUTE(C1542,"###"," ")))</f>
        <v>Furniture</v>
      </c>
      <c r="O1542" s="13" t="str">
        <f>PROPER(TRIM(SUBSTITUTE(D1542,"###"," ")))</f>
        <v>Abc Pvt Ltd</v>
      </c>
      <c r="P1542" s="13" t="str">
        <f t="shared" si="168"/>
        <v>Huge Plus</v>
      </c>
      <c r="Q1542" s="34" t="str">
        <f t="shared" si="169"/>
        <v>Furniture</v>
      </c>
      <c r="R1542" s="13" t="str">
        <f t="shared" si="170"/>
        <v>Abc Pvt Ltd</v>
      </c>
      <c r="S1542" s="35">
        <f t="shared" si="171"/>
        <v>176</v>
      </c>
      <c r="T1542" s="35">
        <f t="shared" si="172"/>
        <v>22</v>
      </c>
      <c r="U1542" s="14">
        <f t="shared" si="173"/>
        <v>9583.4500000000007</v>
      </c>
      <c r="V1542" s="14">
        <f t="shared" si="174"/>
        <v>1686687.2000000002</v>
      </c>
      <c r="W1542" s="13" t="str">
        <v>In Stock</v>
      </c>
      <c r="X1542" s="13" t="str">
        <v>No</v>
      </c>
      <c r="Y1542" s="13">
        <v>0</v>
      </c>
    </row>
    <row r="1543" spans="1:25" x14ac:dyDescent="0.3">
      <c r="A1543" s="31" t="s">
        <v>3080</v>
      </c>
      <c r="B1543" s="31" t="s">
        <v>3081</v>
      </c>
      <c r="C1543" s="31" t="s">
        <v>14</v>
      </c>
      <c r="D1543" s="31" t="s">
        <v>53</v>
      </c>
      <c r="E1543" s="31">
        <v>89</v>
      </c>
      <c r="F1543" s="31">
        <v>45</v>
      </c>
      <c r="G1543" s="31">
        <v>6347.59</v>
      </c>
      <c r="H1543" s="31">
        <v>564935.51</v>
      </c>
      <c r="I1543" s="32">
        <v>45716</v>
      </c>
      <c r="J1543" s="32">
        <v>45906</v>
      </c>
      <c r="K1543" s="31" t="s">
        <v>54</v>
      </c>
      <c r="L1543" s="33" t="s">
        <v>30</v>
      </c>
      <c r="M1543" s="13" t="str">
        <f>PROPER(TRIM(SUBSTITUTE(B1543,"###"," ")))</f>
        <v>With Max</v>
      </c>
      <c r="N1543" s="13" t="str">
        <f>PROPER(TRIM(SUBSTITUTE(C1543,"###"," ")))</f>
        <v>Clothing</v>
      </c>
      <c r="O1543" s="13" t="str">
        <f>PROPER(TRIM(SUBSTITUTE(D1543,"###"," ")))</f>
        <v>Abc Pvt Ltd</v>
      </c>
      <c r="P1543" s="13" t="str">
        <f t="shared" si="168"/>
        <v>With Max</v>
      </c>
      <c r="Q1543" s="34" t="str">
        <f t="shared" si="169"/>
        <v>Clothing</v>
      </c>
      <c r="R1543" s="13" t="str">
        <f t="shared" si="170"/>
        <v>Abc Pvt Ltd</v>
      </c>
      <c r="S1543" s="35">
        <f t="shared" si="171"/>
        <v>89</v>
      </c>
      <c r="T1543" s="35">
        <f t="shared" si="172"/>
        <v>45</v>
      </c>
      <c r="U1543" s="14">
        <f t="shared" si="173"/>
        <v>6347.59</v>
      </c>
      <c r="V1543" s="14">
        <f t="shared" si="174"/>
        <v>564935.51</v>
      </c>
      <c r="W1543" s="13" t="str">
        <v>In Stock</v>
      </c>
      <c r="X1543" s="13" t="str">
        <v>No</v>
      </c>
      <c r="Y1543" s="13">
        <v>0</v>
      </c>
    </row>
    <row r="1544" spans="1:25" x14ac:dyDescent="0.3">
      <c r="A1544" s="31" t="s">
        <v>3082</v>
      </c>
      <c r="B1544" s="31" t="s">
        <v>679</v>
      </c>
      <c r="C1544" s="31" t="s">
        <v>40</v>
      </c>
      <c r="D1544" s="31" t="s">
        <v>41</v>
      </c>
      <c r="E1544" s="31">
        <v>122</v>
      </c>
      <c r="F1544" s="31">
        <v>35</v>
      </c>
      <c r="G1544" s="31">
        <v>843.95</v>
      </c>
      <c r="H1544" s="31">
        <v>102961.9</v>
      </c>
      <c r="I1544" s="32">
        <v>45722</v>
      </c>
      <c r="J1544" s="32">
        <v>45896</v>
      </c>
      <c r="K1544" s="31" t="s">
        <v>54</v>
      </c>
      <c r="L1544" s="33" t="s">
        <v>17</v>
      </c>
      <c r="M1544" s="13" t="str">
        <f>PROPER(TRIM(SUBSTITUTE(B1544,"###"," ")))</f>
        <v>Tonight Plus</v>
      </c>
      <c r="N1544" s="13" t="str">
        <f>PROPER(TRIM(SUBSTITUTE(C1544,"###"," ")))</f>
        <v>Electronics</v>
      </c>
      <c r="O1544" s="13" t="str">
        <f>PROPER(TRIM(SUBSTITUTE(D1544,"###"," ")))</f>
        <v>Quickstock</v>
      </c>
      <c r="P1544" s="13" t="str">
        <f t="shared" si="168"/>
        <v>Tonight Plus</v>
      </c>
      <c r="Q1544" s="34" t="str">
        <f t="shared" si="169"/>
        <v>Electronics</v>
      </c>
      <c r="R1544" s="13" t="str">
        <f t="shared" si="170"/>
        <v>Quickstock</v>
      </c>
      <c r="S1544" s="35">
        <f t="shared" si="171"/>
        <v>122</v>
      </c>
      <c r="T1544" s="35">
        <f t="shared" si="172"/>
        <v>35</v>
      </c>
      <c r="U1544" s="14">
        <f t="shared" si="173"/>
        <v>843.95</v>
      </c>
      <c r="V1544" s="14">
        <f t="shared" si="174"/>
        <v>102961.90000000001</v>
      </c>
      <c r="W1544" s="13" t="str">
        <v>In Stock</v>
      </c>
      <c r="X1544" s="13" t="str">
        <v>No</v>
      </c>
      <c r="Y1544" s="13">
        <v>0</v>
      </c>
    </row>
    <row r="1545" spans="1:25" x14ac:dyDescent="0.3">
      <c r="A1545" s="31" t="s">
        <v>3083</v>
      </c>
      <c r="B1545" s="31" t="s">
        <v>3084</v>
      </c>
      <c r="C1545" s="31" t="s">
        <v>44</v>
      </c>
      <c r="D1545" s="31" t="s">
        <v>45</v>
      </c>
      <c r="E1545" s="31">
        <v>179</v>
      </c>
      <c r="F1545" s="31">
        <v>66</v>
      </c>
      <c r="G1545" s="31">
        <v>17822.099999999999</v>
      </c>
      <c r="H1545" s="31">
        <v>3190155.9</v>
      </c>
      <c r="I1545" s="32">
        <v>45758</v>
      </c>
      <c r="J1545" s="32">
        <v>45884</v>
      </c>
      <c r="K1545" s="31" t="s">
        <v>25</v>
      </c>
      <c r="L1545" s="33" t="s">
        <v>17</v>
      </c>
      <c r="M1545" s="13" t="str">
        <f>PROPER(TRIM(SUBSTITUTE(B1545,"###"," ")))</f>
        <v>Ever Plus</v>
      </c>
      <c r="N1545" s="13" t="str">
        <f>PROPER(TRIM(SUBSTITUTE(C1545,"###"," ")))</f>
        <v>Groceries</v>
      </c>
      <c r="O1545" s="13" t="str">
        <f>PROPER(TRIM(SUBSTITUTE(D1545,"###"," ")))</f>
        <v>Retailmart Inc</v>
      </c>
      <c r="P1545" s="13" t="str">
        <f t="shared" si="168"/>
        <v>Ever Plus</v>
      </c>
      <c r="Q1545" s="34" t="str">
        <f t="shared" si="169"/>
        <v>Groceries</v>
      </c>
      <c r="R1545" s="13" t="str">
        <f t="shared" si="170"/>
        <v>Retailmart Inc</v>
      </c>
      <c r="S1545" s="35">
        <f t="shared" si="171"/>
        <v>179</v>
      </c>
      <c r="T1545" s="35">
        <f t="shared" si="172"/>
        <v>66</v>
      </c>
      <c r="U1545" s="14">
        <f t="shared" si="173"/>
        <v>17822.099999999999</v>
      </c>
      <c r="V1545" s="14">
        <f t="shared" si="174"/>
        <v>3190155.9</v>
      </c>
      <c r="W1545" s="13" t="str">
        <v>In Stock</v>
      </c>
      <c r="X1545" s="13" t="str">
        <v>No</v>
      </c>
      <c r="Y1545" s="13">
        <v>0</v>
      </c>
    </row>
    <row r="1546" spans="1:25" x14ac:dyDescent="0.3">
      <c r="A1546" s="31" t="s">
        <v>3086</v>
      </c>
      <c r="B1546" s="31" t="s">
        <v>1009</v>
      </c>
      <c r="C1546" s="31" t="s">
        <v>14</v>
      </c>
      <c r="D1546" s="31" t="s">
        <v>45</v>
      </c>
      <c r="E1546" s="31">
        <v>89</v>
      </c>
      <c r="F1546" s="31">
        <v>77</v>
      </c>
      <c r="G1546" s="31">
        <v>11476.57</v>
      </c>
      <c r="H1546" s="31">
        <v>1021414.73</v>
      </c>
      <c r="I1546" s="32">
        <v>45744</v>
      </c>
      <c r="J1546" s="32">
        <v>45897</v>
      </c>
      <c r="K1546" s="31" t="s">
        <v>57</v>
      </c>
      <c r="L1546" s="33" t="s">
        <v>30</v>
      </c>
      <c r="M1546" s="13" t="str">
        <f>PROPER(TRIM(SUBSTITUTE(B1546,"###"," ")))</f>
        <v>Development Plus</v>
      </c>
      <c r="N1546" s="13" t="str">
        <f>PROPER(TRIM(SUBSTITUTE(C1546,"###"," ")))</f>
        <v>Clothing</v>
      </c>
      <c r="O1546" s="13" t="str">
        <f>PROPER(TRIM(SUBSTITUTE(D1546,"###"," ")))</f>
        <v>Retailmart Inc</v>
      </c>
      <c r="P1546" s="13" t="str">
        <f t="shared" si="168"/>
        <v>Development Plus</v>
      </c>
      <c r="Q1546" s="34" t="str">
        <f t="shared" si="169"/>
        <v>Clothing</v>
      </c>
      <c r="R1546" s="13" t="str">
        <f t="shared" si="170"/>
        <v>Retailmart Inc</v>
      </c>
      <c r="S1546" s="35">
        <f t="shared" si="171"/>
        <v>89</v>
      </c>
      <c r="T1546" s="35">
        <f t="shared" si="172"/>
        <v>77</v>
      </c>
      <c r="U1546" s="14">
        <f t="shared" si="173"/>
        <v>11476.57</v>
      </c>
      <c r="V1546" s="14">
        <f t="shared" si="174"/>
        <v>1021414.73</v>
      </c>
      <c r="W1546" s="13" t="str">
        <v>In Stock</v>
      </c>
      <c r="X1546" s="13" t="str">
        <v>No</v>
      </c>
      <c r="Y1546" s="13">
        <v>0</v>
      </c>
    </row>
    <row r="1547" spans="1:25" x14ac:dyDescent="0.3">
      <c r="A1547" s="31" t="s">
        <v>3087</v>
      </c>
      <c r="B1547" s="31" t="s">
        <v>3088</v>
      </c>
      <c r="C1547" s="31" t="s">
        <v>28</v>
      </c>
      <c r="D1547" s="31" t="s">
        <v>41</v>
      </c>
      <c r="E1547" s="31">
        <v>173</v>
      </c>
      <c r="F1547" s="31">
        <v>30</v>
      </c>
      <c r="G1547" s="31">
        <v>7071</v>
      </c>
      <c r="H1547" s="31">
        <v>1223283</v>
      </c>
      <c r="I1547" s="32">
        <v>45824</v>
      </c>
      <c r="J1547" s="32">
        <v>45894</v>
      </c>
      <c r="K1547" s="31" t="s">
        <v>57</v>
      </c>
      <c r="L1547" s="33" t="s">
        <v>30</v>
      </c>
      <c r="M1547" s="13" t="str">
        <f>PROPER(TRIM(SUBSTITUTE(B1547,"###"," ")))</f>
        <v>Field X</v>
      </c>
      <c r="N1547" s="13" t="str">
        <f>PROPER(TRIM(SUBSTITUTE(C1547,"###"," ")))</f>
        <v>Furniture</v>
      </c>
      <c r="O1547" s="13" t="str">
        <f>PROPER(TRIM(SUBSTITUTE(D1547,"###"," ")))</f>
        <v>Quickstock</v>
      </c>
      <c r="P1547" s="13" t="str">
        <f t="shared" si="168"/>
        <v>Field X</v>
      </c>
      <c r="Q1547" s="34" t="str">
        <f t="shared" si="169"/>
        <v>Furniture</v>
      </c>
      <c r="R1547" s="13" t="str">
        <f t="shared" si="170"/>
        <v>Quickstock</v>
      </c>
      <c r="S1547" s="35">
        <f t="shared" si="171"/>
        <v>173</v>
      </c>
      <c r="T1547" s="35">
        <f t="shared" si="172"/>
        <v>30</v>
      </c>
      <c r="U1547" s="14">
        <f t="shared" si="173"/>
        <v>7071</v>
      </c>
      <c r="V1547" s="14">
        <f t="shared" si="174"/>
        <v>1223283</v>
      </c>
      <c r="W1547" s="13" t="str">
        <v>In Stock</v>
      </c>
      <c r="X1547" s="13" t="str">
        <v>No</v>
      </c>
      <c r="Y1547" s="13">
        <v>0</v>
      </c>
    </row>
    <row r="1548" spans="1:25" x14ac:dyDescent="0.3">
      <c r="A1548" s="31" t="s">
        <v>3089</v>
      </c>
      <c r="B1548" s="31" t="s">
        <v>3090</v>
      </c>
      <c r="C1548" s="31" t="s">
        <v>28</v>
      </c>
      <c r="D1548" s="31" t="s">
        <v>41</v>
      </c>
      <c r="E1548" s="31">
        <v>116</v>
      </c>
      <c r="F1548" s="31">
        <v>90</v>
      </c>
      <c r="G1548" s="31">
        <v>3890.24</v>
      </c>
      <c r="H1548" s="31">
        <v>451267.84000000003</v>
      </c>
      <c r="I1548" s="32">
        <v>45677</v>
      </c>
      <c r="J1548" s="32">
        <v>45933</v>
      </c>
      <c r="K1548" s="31" t="s">
        <v>46</v>
      </c>
      <c r="L1548" s="33" t="s">
        <v>30</v>
      </c>
      <c r="M1548" s="13" t="str">
        <f>PROPER(TRIM(SUBSTITUTE(B1548,"###"," ")))</f>
        <v>Idea Lite</v>
      </c>
      <c r="N1548" s="13" t="str">
        <f>PROPER(TRIM(SUBSTITUTE(C1548,"###"," ")))</f>
        <v>Furniture</v>
      </c>
      <c r="O1548" s="13" t="str">
        <f>PROPER(TRIM(SUBSTITUTE(D1548,"###"," ")))</f>
        <v>Quickstock</v>
      </c>
      <c r="P1548" s="13" t="str">
        <f t="shared" si="168"/>
        <v>Idea Lite</v>
      </c>
      <c r="Q1548" s="34" t="str">
        <f t="shared" si="169"/>
        <v>Furniture</v>
      </c>
      <c r="R1548" s="13" t="str">
        <f t="shared" si="170"/>
        <v>Quickstock</v>
      </c>
      <c r="S1548" s="35">
        <f t="shared" si="171"/>
        <v>116</v>
      </c>
      <c r="T1548" s="35">
        <f t="shared" si="172"/>
        <v>90</v>
      </c>
      <c r="U1548" s="14">
        <f t="shared" si="173"/>
        <v>3890.24</v>
      </c>
      <c r="V1548" s="14">
        <f t="shared" si="174"/>
        <v>451267.83999999997</v>
      </c>
      <c r="W1548" s="13" t="str">
        <v>In Stock</v>
      </c>
      <c r="X1548" s="13" t="str">
        <v>No</v>
      </c>
      <c r="Y1548" s="13">
        <v>0</v>
      </c>
    </row>
    <row r="1549" spans="1:25" x14ac:dyDescent="0.3">
      <c r="A1549" s="31" t="s">
        <v>3091</v>
      </c>
      <c r="B1549" s="31" t="s">
        <v>3092</v>
      </c>
      <c r="C1549" s="31" t="s">
        <v>20</v>
      </c>
      <c r="D1549" s="31" t="s">
        <v>15</v>
      </c>
      <c r="E1549" s="31">
        <v>114</v>
      </c>
      <c r="F1549" s="31">
        <v>82</v>
      </c>
      <c r="G1549" s="31">
        <v>548.42999999999995</v>
      </c>
      <c r="H1549" s="31">
        <v>62521.02</v>
      </c>
      <c r="I1549" s="32">
        <v>45788</v>
      </c>
      <c r="J1549" s="32">
        <v>45865</v>
      </c>
      <c r="K1549" s="31" t="s">
        <v>57</v>
      </c>
      <c r="L1549" s="33" t="s">
        <v>58</v>
      </c>
      <c r="M1549" s="13" t="str">
        <f>PROPER(TRIM(SUBSTITUTE(B1549,"###"," ")))</f>
        <v>As Mini</v>
      </c>
      <c r="N1549" s="13" t="str">
        <f>PROPER(TRIM(SUBSTITUTE(C1549,"###"," ")))</f>
        <v>Toys</v>
      </c>
      <c r="O1549" s="13" t="str">
        <f>PROPER(TRIM(SUBSTITUTE(D1549,"###"," ")))</f>
        <v>Global Traders</v>
      </c>
      <c r="P1549" s="13" t="str">
        <f t="shared" si="168"/>
        <v>As Mini</v>
      </c>
      <c r="Q1549" s="34" t="str">
        <f t="shared" si="169"/>
        <v>Toys</v>
      </c>
      <c r="R1549" s="13" t="str">
        <f t="shared" si="170"/>
        <v>Global Traders</v>
      </c>
      <c r="S1549" s="35">
        <f t="shared" si="171"/>
        <v>114</v>
      </c>
      <c r="T1549" s="35">
        <f t="shared" si="172"/>
        <v>82</v>
      </c>
      <c r="U1549" s="14">
        <f t="shared" si="173"/>
        <v>548.42999999999995</v>
      </c>
      <c r="V1549" s="14">
        <f t="shared" si="174"/>
        <v>62521.02</v>
      </c>
      <c r="W1549" s="13" t="str">
        <v>In Stock</v>
      </c>
      <c r="X1549" s="13" t="str">
        <v>No</v>
      </c>
      <c r="Y1549" s="13">
        <v>0</v>
      </c>
    </row>
    <row r="1550" spans="1:25" x14ac:dyDescent="0.3">
      <c r="A1550" s="31" t="s">
        <v>3093</v>
      </c>
      <c r="B1550" s="31" t="s">
        <v>339</v>
      </c>
      <c r="C1550" s="31" t="s">
        <v>44</v>
      </c>
      <c r="D1550" s="31" t="s">
        <v>41</v>
      </c>
      <c r="E1550" s="31">
        <v>57</v>
      </c>
      <c r="F1550" s="31">
        <v>65</v>
      </c>
      <c r="G1550" s="31">
        <v>8788.98</v>
      </c>
      <c r="H1550" s="31">
        <v>500971.86</v>
      </c>
      <c r="I1550" s="32">
        <v>45698</v>
      </c>
      <c r="J1550" s="32">
        <v>45923</v>
      </c>
      <c r="K1550" s="31" t="s">
        <v>16</v>
      </c>
      <c r="L1550" s="33" t="s">
        <v>21</v>
      </c>
      <c r="M1550" s="13" t="str">
        <f>PROPER(TRIM(SUBSTITUTE(B1550,"###"," ")))</f>
        <v>Eight X</v>
      </c>
      <c r="N1550" s="13" t="str">
        <f>PROPER(TRIM(SUBSTITUTE(C1550,"###"," ")))</f>
        <v>Groceries</v>
      </c>
      <c r="O1550" s="13" t="str">
        <f>PROPER(TRIM(SUBSTITUTE(D1550,"###"," ")))</f>
        <v>Quickstock</v>
      </c>
      <c r="P1550" s="13" t="str">
        <f t="shared" si="168"/>
        <v>Eight X</v>
      </c>
      <c r="Q1550" s="34" t="str">
        <f t="shared" si="169"/>
        <v>Groceries</v>
      </c>
      <c r="R1550" s="13" t="str">
        <f t="shared" si="170"/>
        <v>Quickstock</v>
      </c>
      <c r="S1550" s="35">
        <f t="shared" si="171"/>
        <v>57</v>
      </c>
      <c r="T1550" s="35">
        <f t="shared" si="172"/>
        <v>65</v>
      </c>
      <c r="U1550" s="14">
        <f t="shared" si="173"/>
        <v>8788.98</v>
      </c>
      <c r="V1550" s="14">
        <f t="shared" si="174"/>
        <v>500971.86</v>
      </c>
      <c r="W1550" s="13" t="str">
        <v>Low Stock</v>
      </c>
      <c r="X1550" s="13" t="str">
        <v>Yes</v>
      </c>
      <c r="Y1550" s="13">
        <v>1</v>
      </c>
    </row>
    <row r="1551" spans="1:25" x14ac:dyDescent="0.3">
      <c r="A1551" s="31" t="s">
        <v>3094</v>
      </c>
      <c r="B1551" s="31" t="s">
        <v>3095</v>
      </c>
      <c r="C1551" s="31" t="s">
        <v>20</v>
      </c>
      <c r="D1551" s="31" t="s">
        <v>24</v>
      </c>
      <c r="E1551" s="31">
        <v>8</v>
      </c>
      <c r="F1551" s="31">
        <v>34</v>
      </c>
      <c r="G1551" s="31">
        <v>13691.57</v>
      </c>
      <c r="H1551" s="31">
        <v>109532.56</v>
      </c>
      <c r="I1551" s="32">
        <v>45671</v>
      </c>
      <c r="J1551" s="32">
        <v>45915</v>
      </c>
      <c r="K1551" s="13"/>
      <c r="L1551" s="33" t="s">
        <v>33</v>
      </c>
      <c r="M1551" s="13" t="str">
        <f>PROPER(TRIM(SUBSTITUTE(B1551,"###"," ")))</f>
        <v>Color Pro</v>
      </c>
      <c r="N1551" s="13" t="str">
        <f>PROPER(TRIM(SUBSTITUTE(C1551,"###"," ")))</f>
        <v>Toys</v>
      </c>
      <c r="O1551" s="13" t="str">
        <f>PROPER(TRIM(SUBSTITUTE(D1551,"###"," ")))</f>
        <v>Omni Suppliers</v>
      </c>
      <c r="P1551" s="13" t="str">
        <f t="shared" si="168"/>
        <v>Color Pro</v>
      </c>
      <c r="Q1551" s="34" t="str">
        <f t="shared" si="169"/>
        <v>Toys</v>
      </c>
      <c r="R1551" s="13" t="str">
        <f t="shared" si="170"/>
        <v>Omni Suppliers</v>
      </c>
      <c r="S1551" s="35">
        <f t="shared" si="171"/>
        <v>8</v>
      </c>
      <c r="T1551" s="35">
        <f t="shared" si="172"/>
        <v>34</v>
      </c>
      <c r="U1551" s="14">
        <f t="shared" si="173"/>
        <v>13691.57</v>
      </c>
      <c r="V1551" s="14">
        <f t="shared" si="174"/>
        <v>109532.56</v>
      </c>
      <c r="W1551" s="13" t="str">
        <v>Low Stock</v>
      </c>
      <c r="X1551" s="13" t="str">
        <v>Yes</v>
      </c>
      <c r="Y1551" s="13">
        <v>1</v>
      </c>
    </row>
    <row r="1552" spans="1:25" x14ac:dyDescent="0.3">
      <c r="A1552" s="31" t="s">
        <v>3096</v>
      </c>
      <c r="B1552" s="31" t="s">
        <v>3097</v>
      </c>
      <c r="C1552" s="31" t="s">
        <v>14</v>
      </c>
      <c r="D1552" s="31" t="s">
        <v>24</v>
      </c>
      <c r="E1552" s="31">
        <v>79</v>
      </c>
      <c r="F1552" s="31">
        <v>55</v>
      </c>
      <c r="G1552" s="31">
        <v>3805.23</v>
      </c>
      <c r="H1552" s="31">
        <v>300613.17</v>
      </c>
      <c r="I1552" s="32">
        <v>45806</v>
      </c>
      <c r="J1552" s="32">
        <v>45938</v>
      </c>
      <c r="K1552" s="31" t="s">
        <v>57</v>
      </c>
      <c r="L1552" s="33" t="s">
        <v>33</v>
      </c>
      <c r="M1552" s="13" t="str">
        <f>PROPER(TRIM(SUBSTITUTE(B1552,"###"," ")))</f>
        <v>Exactly Mini</v>
      </c>
      <c r="N1552" s="13" t="str">
        <f>PROPER(TRIM(SUBSTITUTE(C1552,"###"," ")))</f>
        <v>Clothing</v>
      </c>
      <c r="O1552" s="13" t="str">
        <f>PROPER(TRIM(SUBSTITUTE(D1552,"###"," ")))</f>
        <v>Omni Suppliers</v>
      </c>
      <c r="P1552" s="13" t="str">
        <f t="shared" si="168"/>
        <v>Exactly Mini</v>
      </c>
      <c r="Q1552" s="34" t="str">
        <f t="shared" si="169"/>
        <v>Clothing</v>
      </c>
      <c r="R1552" s="13" t="str">
        <f t="shared" si="170"/>
        <v>Omni Suppliers</v>
      </c>
      <c r="S1552" s="35">
        <f t="shared" si="171"/>
        <v>79</v>
      </c>
      <c r="T1552" s="35">
        <f t="shared" si="172"/>
        <v>55</v>
      </c>
      <c r="U1552" s="14">
        <f t="shared" si="173"/>
        <v>3805.23</v>
      </c>
      <c r="V1552" s="14">
        <f t="shared" si="174"/>
        <v>300613.17</v>
      </c>
      <c r="W1552" s="13" t="str">
        <v>In Stock</v>
      </c>
      <c r="X1552" s="13" t="str">
        <v>No</v>
      </c>
      <c r="Y1552" s="13">
        <v>0</v>
      </c>
    </row>
    <row r="1553" spans="1:25" x14ac:dyDescent="0.3">
      <c r="A1553" s="31" t="s">
        <v>3098</v>
      </c>
      <c r="B1553" s="31" t="s">
        <v>3099</v>
      </c>
      <c r="C1553" s="31" t="s">
        <v>40</v>
      </c>
      <c r="D1553" s="31" t="s">
        <v>15</v>
      </c>
      <c r="E1553" s="31">
        <v>85</v>
      </c>
      <c r="F1553" s="31">
        <v>90</v>
      </c>
      <c r="G1553" s="31">
        <v>11776.58</v>
      </c>
      <c r="H1553" s="31">
        <v>1001009.3</v>
      </c>
      <c r="I1553" s="32">
        <v>45730</v>
      </c>
      <c r="J1553" s="32">
        <v>45874</v>
      </c>
      <c r="K1553" s="31" t="s">
        <v>57</v>
      </c>
      <c r="L1553" s="33" t="s">
        <v>30</v>
      </c>
      <c r="M1553" s="13" t="str">
        <f>PROPER(TRIM(SUBSTITUTE(B1553,"###"," ")))</f>
        <v>On Lite</v>
      </c>
      <c r="N1553" s="13" t="str">
        <f>PROPER(TRIM(SUBSTITUTE(C1553,"###"," ")))</f>
        <v>Electronics</v>
      </c>
      <c r="O1553" s="13" t="str">
        <f>PROPER(TRIM(SUBSTITUTE(D1553,"###"," ")))</f>
        <v>Global Traders</v>
      </c>
      <c r="P1553" s="13" t="str">
        <f t="shared" si="168"/>
        <v>On Lite</v>
      </c>
      <c r="Q1553" s="34" t="str">
        <f t="shared" si="169"/>
        <v>Electronics</v>
      </c>
      <c r="R1553" s="13" t="str">
        <f t="shared" si="170"/>
        <v>Global Traders</v>
      </c>
      <c r="S1553" s="35">
        <f t="shared" si="171"/>
        <v>85</v>
      </c>
      <c r="T1553" s="35">
        <f t="shared" si="172"/>
        <v>90</v>
      </c>
      <c r="U1553" s="14">
        <f t="shared" si="173"/>
        <v>11776.58</v>
      </c>
      <c r="V1553" s="14">
        <f t="shared" si="174"/>
        <v>1001009.3</v>
      </c>
      <c r="W1553" s="13" t="str">
        <v>Low Stock</v>
      </c>
      <c r="X1553" s="13" t="str">
        <v>Yes</v>
      </c>
      <c r="Y1553" s="13">
        <v>1</v>
      </c>
    </row>
    <row r="1554" spans="1:25" x14ac:dyDescent="0.3">
      <c r="A1554" s="31" t="s">
        <v>3101</v>
      </c>
      <c r="B1554" s="31" t="s">
        <v>3102</v>
      </c>
      <c r="C1554" s="31" t="s">
        <v>44</v>
      </c>
      <c r="D1554" s="31" t="s">
        <v>45</v>
      </c>
      <c r="E1554" s="31">
        <v>165</v>
      </c>
      <c r="F1554" s="31">
        <v>50</v>
      </c>
      <c r="G1554" s="31">
        <v>16398.939999999999</v>
      </c>
      <c r="H1554" s="31">
        <v>2705825.1</v>
      </c>
      <c r="I1554" s="32">
        <v>45828</v>
      </c>
      <c r="J1554" s="32">
        <v>45894</v>
      </c>
      <c r="K1554" s="31" t="s">
        <v>16</v>
      </c>
      <c r="L1554" s="33" t="s">
        <v>21</v>
      </c>
      <c r="M1554" s="13" t="str">
        <f>PROPER(TRIM(SUBSTITUTE(B1554,"###"," ")))</f>
        <v>Operation X</v>
      </c>
      <c r="N1554" s="13" t="str">
        <f>PROPER(TRIM(SUBSTITUTE(C1554,"###"," ")))</f>
        <v>Groceries</v>
      </c>
      <c r="O1554" s="13" t="str">
        <f>PROPER(TRIM(SUBSTITUTE(D1554,"###"," ")))</f>
        <v>Retailmart Inc</v>
      </c>
      <c r="P1554" s="13" t="str">
        <f t="shared" si="168"/>
        <v>Operation X</v>
      </c>
      <c r="Q1554" s="34" t="str">
        <f t="shared" si="169"/>
        <v>Groceries</v>
      </c>
      <c r="R1554" s="13" t="str">
        <f t="shared" si="170"/>
        <v>Retailmart Inc</v>
      </c>
      <c r="S1554" s="35">
        <f t="shared" si="171"/>
        <v>165</v>
      </c>
      <c r="T1554" s="35">
        <f t="shared" si="172"/>
        <v>50</v>
      </c>
      <c r="U1554" s="14">
        <f t="shared" si="173"/>
        <v>16398.939999999999</v>
      </c>
      <c r="V1554" s="14">
        <f t="shared" si="174"/>
        <v>2705825.0999999996</v>
      </c>
      <c r="W1554" s="13" t="str">
        <v>In Stock</v>
      </c>
      <c r="X1554" s="13" t="str">
        <v>No</v>
      </c>
      <c r="Y1554" s="13">
        <v>0</v>
      </c>
    </row>
    <row r="1555" spans="1:25" x14ac:dyDescent="0.3">
      <c r="A1555" s="31" t="s">
        <v>3103</v>
      </c>
      <c r="B1555" s="31" t="s">
        <v>3104</v>
      </c>
      <c r="C1555" s="31" t="s">
        <v>40</v>
      </c>
      <c r="D1555" s="31" t="s">
        <v>45</v>
      </c>
      <c r="E1555" s="31">
        <v>90</v>
      </c>
      <c r="F1555" s="31">
        <v>96</v>
      </c>
      <c r="G1555" s="31">
        <v>580.84</v>
      </c>
      <c r="H1555" s="31">
        <v>52275.600000000013</v>
      </c>
      <c r="I1555" s="32">
        <v>45731</v>
      </c>
      <c r="J1555" s="32">
        <v>45911</v>
      </c>
      <c r="K1555" s="31" t="s">
        <v>16</v>
      </c>
      <c r="L1555" s="33" t="s">
        <v>17</v>
      </c>
      <c r="M1555" s="13" t="str">
        <f>PROPER(TRIM(SUBSTITUTE(B1555,"###"," ")))</f>
        <v>Head X</v>
      </c>
      <c r="N1555" s="13" t="str">
        <f>PROPER(TRIM(SUBSTITUTE(C1555,"###"," ")))</f>
        <v>Electronics</v>
      </c>
      <c r="O1555" s="13" t="str">
        <f>PROPER(TRIM(SUBSTITUTE(D1555,"###"," ")))</f>
        <v>Retailmart Inc</v>
      </c>
      <c r="P1555" s="13" t="str">
        <f t="shared" si="168"/>
        <v>Head X</v>
      </c>
      <c r="Q1555" s="34" t="str">
        <f t="shared" si="169"/>
        <v>Electronics</v>
      </c>
      <c r="R1555" s="13" t="str">
        <f t="shared" si="170"/>
        <v>Retailmart Inc</v>
      </c>
      <c r="S1555" s="35">
        <f t="shared" si="171"/>
        <v>90</v>
      </c>
      <c r="T1555" s="35">
        <f t="shared" si="172"/>
        <v>96</v>
      </c>
      <c r="U1555" s="14">
        <f t="shared" si="173"/>
        <v>580.84</v>
      </c>
      <c r="V1555" s="14">
        <f t="shared" si="174"/>
        <v>52275.600000000006</v>
      </c>
      <c r="W1555" s="13" t="str">
        <v>Low Stock</v>
      </c>
      <c r="X1555" s="13" t="str">
        <v>Yes</v>
      </c>
      <c r="Y1555" s="13">
        <v>1</v>
      </c>
    </row>
    <row r="1556" spans="1:25" x14ac:dyDescent="0.3">
      <c r="A1556" s="31" t="s">
        <v>3105</v>
      </c>
      <c r="B1556" s="31" t="s">
        <v>3106</v>
      </c>
      <c r="C1556" s="31" t="s">
        <v>40</v>
      </c>
      <c r="D1556" s="31" t="s">
        <v>53</v>
      </c>
      <c r="E1556" s="31">
        <v>170</v>
      </c>
      <c r="F1556" s="31">
        <v>91</v>
      </c>
      <c r="G1556" s="31">
        <v>14846.6</v>
      </c>
      <c r="H1556" s="31">
        <v>2523922</v>
      </c>
      <c r="I1556" s="32">
        <v>45679</v>
      </c>
      <c r="J1556" s="32">
        <v>45889</v>
      </c>
      <c r="K1556" s="31" t="s">
        <v>46</v>
      </c>
      <c r="L1556" s="33" t="s">
        <v>21</v>
      </c>
      <c r="M1556" s="13" t="str">
        <f>PROPER(TRIM(SUBSTITUTE(B1556,"###"," ")))</f>
        <v>Carry X</v>
      </c>
      <c r="N1556" s="13" t="str">
        <f>PROPER(TRIM(SUBSTITUTE(C1556,"###"," ")))</f>
        <v>Electronics</v>
      </c>
      <c r="O1556" s="13" t="str">
        <f>PROPER(TRIM(SUBSTITUTE(D1556,"###"," ")))</f>
        <v>Abc Pvt Ltd</v>
      </c>
      <c r="P1556" s="13" t="str">
        <f t="shared" si="168"/>
        <v>Carry X</v>
      </c>
      <c r="Q1556" s="34" t="str">
        <f t="shared" si="169"/>
        <v>Electronics</v>
      </c>
      <c r="R1556" s="13" t="str">
        <f t="shared" si="170"/>
        <v>Abc Pvt Ltd</v>
      </c>
      <c r="S1556" s="35">
        <f t="shared" si="171"/>
        <v>170</v>
      </c>
      <c r="T1556" s="35">
        <f t="shared" si="172"/>
        <v>91</v>
      </c>
      <c r="U1556" s="14">
        <f t="shared" si="173"/>
        <v>14846.6</v>
      </c>
      <c r="V1556" s="14">
        <f t="shared" si="174"/>
        <v>2523922</v>
      </c>
      <c r="W1556" s="13" t="str">
        <v>In Stock</v>
      </c>
      <c r="X1556" s="13" t="str">
        <v>No</v>
      </c>
      <c r="Y1556" s="13">
        <v>0</v>
      </c>
    </row>
    <row r="1557" spans="1:25" x14ac:dyDescent="0.3">
      <c r="A1557" s="31" t="s">
        <v>3107</v>
      </c>
      <c r="B1557" s="31" t="s">
        <v>3108</v>
      </c>
      <c r="C1557" s="31" t="s">
        <v>40</v>
      </c>
      <c r="D1557" s="31" t="s">
        <v>24</v>
      </c>
      <c r="E1557" s="31">
        <v>134</v>
      </c>
      <c r="F1557" s="31">
        <v>61</v>
      </c>
      <c r="G1557" s="31">
        <v>7082</v>
      </c>
      <c r="H1557" s="31">
        <v>948988</v>
      </c>
      <c r="I1557" s="32">
        <v>45737</v>
      </c>
      <c r="J1557" s="32">
        <v>45873</v>
      </c>
      <c r="K1557" s="31" t="s">
        <v>16</v>
      </c>
      <c r="L1557" s="33" t="s">
        <v>21</v>
      </c>
      <c r="M1557" s="13" t="str">
        <f>PROPER(TRIM(SUBSTITUTE(B1557,"###"," ")))</f>
        <v>Necessary Plus</v>
      </c>
      <c r="N1557" s="13" t="str">
        <f>PROPER(TRIM(SUBSTITUTE(C1557,"###"," ")))</f>
        <v>Electronics</v>
      </c>
      <c r="O1557" s="13" t="str">
        <f>PROPER(TRIM(SUBSTITUTE(D1557,"###"," ")))</f>
        <v>Omni Suppliers</v>
      </c>
      <c r="P1557" s="13" t="str">
        <f t="shared" si="168"/>
        <v>Necessary Plus</v>
      </c>
      <c r="Q1557" s="34" t="str">
        <f t="shared" si="169"/>
        <v>Electronics</v>
      </c>
      <c r="R1557" s="13" t="str">
        <f t="shared" si="170"/>
        <v>Omni Suppliers</v>
      </c>
      <c r="S1557" s="35">
        <f t="shared" si="171"/>
        <v>134</v>
      </c>
      <c r="T1557" s="35">
        <f t="shared" si="172"/>
        <v>61</v>
      </c>
      <c r="U1557" s="14">
        <f t="shared" si="173"/>
        <v>7082</v>
      </c>
      <c r="V1557" s="14">
        <f t="shared" si="174"/>
        <v>948988</v>
      </c>
      <c r="W1557" s="13" t="str">
        <v>In Stock</v>
      </c>
      <c r="X1557" s="13" t="str">
        <v>No</v>
      </c>
      <c r="Y1557" s="13">
        <v>0</v>
      </c>
    </row>
    <row r="1558" spans="1:25" x14ac:dyDescent="0.3">
      <c r="A1558" s="31" t="s">
        <v>3109</v>
      </c>
      <c r="B1558" s="31" t="s">
        <v>371</v>
      </c>
      <c r="C1558" s="31" t="s">
        <v>28</v>
      </c>
      <c r="D1558" s="31" t="s">
        <v>24</v>
      </c>
      <c r="E1558" s="13"/>
      <c r="F1558" s="31">
        <v>65</v>
      </c>
      <c r="G1558" s="31">
        <v>6150.98</v>
      </c>
      <c r="H1558" s="13"/>
      <c r="I1558" s="32">
        <v>45791</v>
      </c>
      <c r="J1558" s="32">
        <v>45902</v>
      </c>
      <c r="K1558" s="31" t="s">
        <v>25</v>
      </c>
      <c r="L1558" s="33" t="s">
        <v>17</v>
      </c>
      <c r="M1558" s="13" t="str">
        <f>PROPER(TRIM(SUBSTITUTE(B1558,"###"," ")))</f>
        <v>Option Lite</v>
      </c>
      <c r="N1558" s="13" t="str">
        <f>PROPER(TRIM(SUBSTITUTE(C1558,"###"," ")))</f>
        <v>Furniture</v>
      </c>
      <c r="O1558" s="13" t="str">
        <f>PROPER(TRIM(SUBSTITUTE(D1558,"###"," ")))</f>
        <v>Omni Suppliers</v>
      </c>
      <c r="P1558" s="13" t="str">
        <f t="shared" si="168"/>
        <v>Option Lite</v>
      </c>
      <c r="Q1558" s="34" t="str">
        <f t="shared" si="169"/>
        <v>Furniture</v>
      </c>
      <c r="R1558" s="13" t="str">
        <f t="shared" si="170"/>
        <v>Omni Suppliers</v>
      </c>
      <c r="S1558" s="35">
        <f t="shared" si="171"/>
        <v>0</v>
      </c>
      <c r="T1558" s="35">
        <f t="shared" si="172"/>
        <v>65</v>
      </c>
      <c r="U1558" s="14">
        <f t="shared" si="173"/>
        <v>6150.98</v>
      </c>
      <c r="V1558" s="14">
        <f t="shared" si="174"/>
        <v>0</v>
      </c>
      <c r="W1558" s="13" t="str">
        <v>Out of Stock</v>
      </c>
      <c r="X1558" s="13" t="str">
        <v>Yes</v>
      </c>
      <c r="Y1558" s="13">
        <v>1</v>
      </c>
    </row>
    <row r="1559" spans="1:25" x14ac:dyDescent="0.3">
      <c r="A1559" s="31" t="s">
        <v>3110</v>
      </c>
      <c r="B1559" s="31" t="s">
        <v>3111</v>
      </c>
      <c r="C1559" s="31" t="s">
        <v>28</v>
      </c>
      <c r="D1559" s="31" t="s">
        <v>15</v>
      </c>
      <c r="E1559" s="31">
        <v>128</v>
      </c>
      <c r="F1559" s="31">
        <v>93</v>
      </c>
      <c r="G1559" s="31">
        <v>10281.07</v>
      </c>
      <c r="H1559" s="31">
        <v>1315976.96</v>
      </c>
      <c r="I1559" s="32">
        <v>45732</v>
      </c>
      <c r="J1559" s="32">
        <v>45884</v>
      </c>
      <c r="K1559" s="31" t="s">
        <v>46</v>
      </c>
      <c r="L1559" s="33" t="s">
        <v>33</v>
      </c>
      <c r="M1559" s="13" t="str">
        <f>PROPER(TRIM(SUBSTITUTE(B1559,"###"," ")))</f>
        <v>Congress Mini</v>
      </c>
      <c r="N1559" s="13" t="str">
        <f>PROPER(TRIM(SUBSTITUTE(C1559,"###"," ")))</f>
        <v>Furniture</v>
      </c>
      <c r="O1559" s="13" t="str">
        <f>PROPER(TRIM(SUBSTITUTE(D1559,"###"," ")))</f>
        <v>Global Traders</v>
      </c>
      <c r="P1559" s="13" t="str">
        <f t="shared" si="168"/>
        <v>Congress Mini</v>
      </c>
      <c r="Q1559" s="34" t="str">
        <f t="shared" si="169"/>
        <v>Furniture</v>
      </c>
      <c r="R1559" s="13" t="str">
        <f t="shared" si="170"/>
        <v>Global Traders</v>
      </c>
      <c r="S1559" s="35">
        <f t="shared" si="171"/>
        <v>128</v>
      </c>
      <c r="T1559" s="35">
        <f t="shared" si="172"/>
        <v>93</v>
      </c>
      <c r="U1559" s="14">
        <f t="shared" si="173"/>
        <v>10281.07</v>
      </c>
      <c r="V1559" s="14">
        <f t="shared" si="174"/>
        <v>1315976.96</v>
      </c>
      <c r="W1559" s="13" t="str">
        <v>In Stock</v>
      </c>
      <c r="X1559" s="13" t="str">
        <v>No</v>
      </c>
      <c r="Y1559" s="13">
        <v>0</v>
      </c>
    </row>
    <row r="1560" spans="1:25" x14ac:dyDescent="0.3">
      <c r="A1560" s="31" t="s">
        <v>3112</v>
      </c>
      <c r="B1560" s="31" t="s">
        <v>3113</v>
      </c>
      <c r="C1560" s="31" t="s">
        <v>44</v>
      </c>
      <c r="D1560" s="31" t="s">
        <v>15</v>
      </c>
      <c r="E1560" s="31">
        <v>181</v>
      </c>
      <c r="F1560" s="31">
        <v>86</v>
      </c>
      <c r="G1560" s="31">
        <v>12065.01</v>
      </c>
      <c r="H1560" s="31">
        <v>2183766.81</v>
      </c>
      <c r="I1560" s="32">
        <v>45794</v>
      </c>
      <c r="J1560" s="32">
        <v>45927</v>
      </c>
      <c r="K1560" s="13"/>
      <c r="L1560" s="33" t="s">
        <v>33</v>
      </c>
      <c r="M1560" s="13" t="str">
        <f>PROPER(TRIM(SUBSTITUTE(B1560,"###"," ")))</f>
        <v>Decide X</v>
      </c>
      <c r="N1560" s="13" t="str">
        <f>PROPER(TRIM(SUBSTITUTE(C1560,"###"," ")))</f>
        <v>Groceries</v>
      </c>
      <c r="O1560" s="13" t="str">
        <f>PROPER(TRIM(SUBSTITUTE(D1560,"###"," ")))</f>
        <v>Global Traders</v>
      </c>
      <c r="P1560" s="13" t="str">
        <f t="shared" si="168"/>
        <v>Decide X</v>
      </c>
      <c r="Q1560" s="34" t="str">
        <f t="shared" si="169"/>
        <v>Groceries</v>
      </c>
      <c r="R1560" s="13" t="str">
        <f t="shared" si="170"/>
        <v>Global Traders</v>
      </c>
      <c r="S1560" s="35">
        <f t="shared" si="171"/>
        <v>181</v>
      </c>
      <c r="T1560" s="35">
        <f t="shared" si="172"/>
        <v>86</v>
      </c>
      <c r="U1560" s="14">
        <f t="shared" si="173"/>
        <v>12065.01</v>
      </c>
      <c r="V1560" s="14">
        <f t="shared" si="174"/>
        <v>2183766.81</v>
      </c>
      <c r="W1560" s="13" t="str">
        <v>In Stock</v>
      </c>
      <c r="X1560" s="13" t="str">
        <v>No</v>
      </c>
      <c r="Y1560" s="13">
        <v>0</v>
      </c>
    </row>
    <row r="1561" spans="1:25" x14ac:dyDescent="0.3">
      <c r="A1561" s="31" t="s">
        <v>3114</v>
      </c>
      <c r="B1561" s="31" t="s">
        <v>625</v>
      </c>
      <c r="C1561" s="31" t="s">
        <v>14</v>
      </c>
      <c r="D1561" s="31" t="s">
        <v>24</v>
      </c>
      <c r="E1561" s="31">
        <v>69</v>
      </c>
      <c r="F1561" s="31">
        <v>72</v>
      </c>
      <c r="G1561" s="31">
        <v>15640.17</v>
      </c>
      <c r="H1561" s="31">
        <v>1079171.73</v>
      </c>
      <c r="I1561" s="32">
        <v>45676</v>
      </c>
      <c r="J1561" s="32">
        <v>45868</v>
      </c>
      <c r="K1561" s="31" t="s">
        <v>54</v>
      </c>
      <c r="L1561" s="33" t="s">
        <v>58</v>
      </c>
      <c r="M1561" s="13" t="str">
        <f>PROPER(TRIM(SUBSTITUTE(B1561,"###"," ")))</f>
        <v>Guess Mini</v>
      </c>
      <c r="N1561" s="13" t="str">
        <f>PROPER(TRIM(SUBSTITUTE(C1561,"###"," ")))</f>
        <v>Clothing</v>
      </c>
      <c r="O1561" s="13" t="str">
        <f>PROPER(TRIM(SUBSTITUTE(D1561,"###"," ")))</f>
        <v>Omni Suppliers</v>
      </c>
      <c r="P1561" s="13" t="str">
        <f t="shared" si="168"/>
        <v>Guess Mini</v>
      </c>
      <c r="Q1561" s="34" t="str">
        <f t="shared" si="169"/>
        <v>Clothing</v>
      </c>
      <c r="R1561" s="13" t="str">
        <f t="shared" si="170"/>
        <v>Omni Suppliers</v>
      </c>
      <c r="S1561" s="35">
        <f t="shared" si="171"/>
        <v>69</v>
      </c>
      <c r="T1561" s="35">
        <f t="shared" si="172"/>
        <v>72</v>
      </c>
      <c r="U1561" s="14">
        <f t="shared" si="173"/>
        <v>15640.17</v>
      </c>
      <c r="V1561" s="14">
        <f t="shared" si="174"/>
        <v>1079171.73</v>
      </c>
      <c r="W1561" s="13" t="str">
        <v>Low Stock</v>
      </c>
      <c r="X1561" s="13" t="str">
        <v>Yes</v>
      </c>
      <c r="Y1561" s="13">
        <v>1</v>
      </c>
    </row>
    <row r="1562" spans="1:25" x14ac:dyDescent="0.3">
      <c r="A1562" s="31" t="s">
        <v>3115</v>
      </c>
      <c r="B1562" s="31" t="s">
        <v>3116</v>
      </c>
      <c r="C1562" s="31" t="s">
        <v>14</v>
      </c>
      <c r="D1562" s="31" t="s">
        <v>24</v>
      </c>
      <c r="E1562" s="31">
        <v>1</v>
      </c>
      <c r="F1562" s="31">
        <v>95</v>
      </c>
      <c r="G1562" s="31">
        <v>13472.99</v>
      </c>
      <c r="H1562" s="31">
        <v>13472.99</v>
      </c>
      <c r="I1562" s="32">
        <v>45817</v>
      </c>
      <c r="J1562" s="32">
        <v>45941</v>
      </c>
      <c r="K1562" s="31" t="s">
        <v>54</v>
      </c>
      <c r="L1562" s="33" t="s">
        <v>30</v>
      </c>
      <c r="M1562" s="13" t="str">
        <f>PROPER(TRIM(SUBSTITUTE(B1562,"###"," ")))</f>
        <v>Several Pro</v>
      </c>
      <c r="N1562" s="13" t="str">
        <f>PROPER(TRIM(SUBSTITUTE(C1562,"###"," ")))</f>
        <v>Clothing</v>
      </c>
      <c r="O1562" s="13" t="str">
        <f>PROPER(TRIM(SUBSTITUTE(D1562,"###"," ")))</f>
        <v>Omni Suppliers</v>
      </c>
      <c r="P1562" s="13" t="str">
        <f t="shared" si="168"/>
        <v>Several Pro</v>
      </c>
      <c r="Q1562" s="34" t="str">
        <f t="shared" si="169"/>
        <v>Clothing</v>
      </c>
      <c r="R1562" s="13" t="str">
        <f t="shared" si="170"/>
        <v>Omni Suppliers</v>
      </c>
      <c r="S1562" s="35">
        <f t="shared" si="171"/>
        <v>1</v>
      </c>
      <c r="T1562" s="35">
        <f t="shared" si="172"/>
        <v>95</v>
      </c>
      <c r="U1562" s="14">
        <f t="shared" si="173"/>
        <v>13472.99</v>
      </c>
      <c r="V1562" s="14">
        <f t="shared" si="174"/>
        <v>13472.99</v>
      </c>
      <c r="W1562" s="13" t="str">
        <v>Low Stock</v>
      </c>
      <c r="X1562" s="13" t="str">
        <v>Yes</v>
      </c>
      <c r="Y1562" s="13">
        <v>1</v>
      </c>
    </row>
    <row r="1563" spans="1:25" x14ac:dyDescent="0.3">
      <c r="A1563" s="31" t="s">
        <v>3117</v>
      </c>
      <c r="B1563" s="31" t="s">
        <v>3118</v>
      </c>
      <c r="C1563" s="31" t="s">
        <v>14</v>
      </c>
      <c r="D1563" s="31" t="s">
        <v>15</v>
      </c>
      <c r="E1563" s="31">
        <v>111</v>
      </c>
      <c r="F1563" s="31">
        <v>84</v>
      </c>
      <c r="G1563" s="31">
        <v>432.4</v>
      </c>
      <c r="H1563" s="31">
        <v>47996.399999999987</v>
      </c>
      <c r="I1563" s="32">
        <v>45752</v>
      </c>
      <c r="J1563" s="32">
        <v>45908</v>
      </c>
      <c r="K1563" s="13"/>
      <c r="L1563" s="33" t="s">
        <v>30</v>
      </c>
      <c r="M1563" s="13" t="str">
        <f>PROPER(TRIM(SUBSTITUTE(B1563,"###"," ")))</f>
        <v>Attention X</v>
      </c>
      <c r="N1563" s="13" t="str">
        <f>PROPER(TRIM(SUBSTITUTE(C1563,"###"," ")))</f>
        <v>Clothing</v>
      </c>
      <c r="O1563" s="13" t="str">
        <f>PROPER(TRIM(SUBSTITUTE(D1563,"###"," ")))</f>
        <v>Global Traders</v>
      </c>
      <c r="P1563" s="13" t="str">
        <f t="shared" si="168"/>
        <v>Attention X</v>
      </c>
      <c r="Q1563" s="34" t="str">
        <f t="shared" si="169"/>
        <v>Clothing</v>
      </c>
      <c r="R1563" s="13" t="str">
        <f t="shared" si="170"/>
        <v>Global Traders</v>
      </c>
      <c r="S1563" s="35">
        <f t="shared" si="171"/>
        <v>111</v>
      </c>
      <c r="T1563" s="35">
        <f t="shared" si="172"/>
        <v>84</v>
      </c>
      <c r="U1563" s="14">
        <f t="shared" si="173"/>
        <v>432.4</v>
      </c>
      <c r="V1563" s="14">
        <f t="shared" si="174"/>
        <v>47996.399999999994</v>
      </c>
      <c r="W1563" s="13" t="str">
        <v>In Stock</v>
      </c>
      <c r="X1563" s="13" t="str">
        <v>No</v>
      </c>
      <c r="Y1563" s="13">
        <v>0</v>
      </c>
    </row>
    <row r="1564" spans="1:25" x14ac:dyDescent="0.3">
      <c r="A1564" s="31" t="s">
        <v>3119</v>
      </c>
      <c r="B1564" s="31" t="s">
        <v>3120</v>
      </c>
      <c r="C1564" s="31" t="s">
        <v>28</v>
      </c>
      <c r="D1564" s="31" t="s">
        <v>45</v>
      </c>
      <c r="E1564" s="31">
        <v>128</v>
      </c>
      <c r="F1564" s="31">
        <v>22</v>
      </c>
      <c r="G1564" s="31">
        <v>14258.79</v>
      </c>
      <c r="H1564" s="31">
        <v>1825125.12</v>
      </c>
      <c r="I1564" s="32">
        <v>45669</v>
      </c>
      <c r="J1564" s="32">
        <v>45874</v>
      </c>
      <c r="K1564" s="31" t="s">
        <v>57</v>
      </c>
      <c r="L1564" s="33" t="s">
        <v>58</v>
      </c>
      <c r="M1564" s="13" t="str">
        <f>PROPER(TRIM(SUBSTITUTE(B1564,"###"," ")))</f>
        <v>Explain X</v>
      </c>
      <c r="N1564" s="13" t="str">
        <f>PROPER(TRIM(SUBSTITUTE(C1564,"###"," ")))</f>
        <v>Furniture</v>
      </c>
      <c r="O1564" s="13" t="str">
        <f>PROPER(TRIM(SUBSTITUTE(D1564,"###"," ")))</f>
        <v>Retailmart Inc</v>
      </c>
      <c r="P1564" s="13" t="str">
        <f t="shared" si="168"/>
        <v>Explain X</v>
      </c>
      <c r="Q1564" s="34" t="str">
        <f t="shared" si="169"/>
        <v>Furniture</v>
      </c>
      <c r="R1564" s="13" t="str">
        <f t="shared" si="170"/>
        <v>Retailmart Inc</v>
      </c>
      <c r="S1564" s="35">
        <f t="shared" si="171"/>
        <v>128</v>
      </c>
      <c r="T1564" s="35">
        <f t="shared" si="172"/>
        <v>22</v>
      </c>
      <c r="U1564" s="14">
        <f t="shared" si="173"/>
        <v>14258.79</v>
      </c>
      <c r="V1564" s="14">
        <f t="shared" si="174"/>
        <v>1825125.12</v>
      </c>
      <c r="W1564" s="13" t="str">
        <v>In Stock</v>
      </c>
      <c r="X1564" s="13" t="str">
        <v>No</v>
      </c>
      <c r="Y1564" s="13">
        <v>0</v>
      </c>
    </row>
    <row r="1565" spans="1:25" x14ac:dyDescent="0.3">
      <c r="A1565" s="31" t="s">
        <v>3121</v>
      </c>
      <c r="B1565" s="31" t="s">
        <v>1704</v>
      </c>
      <c r="C1565" s="31" t="s">
        <v>44</v>
      </c>
      <c r="D1565" s="31" t="s">
        <v>15</v>
      </c>
      <c r="E1565" s="31">
        <v>191</v>
      </c>
      <c r="F1565" s="31">
        <v>64</v>
      </c>
      <c r="G1565" s="31">
        <v>18300.96</v>
      </c>
      <c r="H1565" s="31">
        <v>3495483.36</v>
      </c>
      <c r="I1565" s="32">
        <v>45758</v>
      </c>
      <c r="J1565" s="32">
        <v>45892</v>
      </c>
      <c r="K1565" s="31" t="s">
        <v>16</v>
      </c>
      <c r="L1565" s="33" t="s">
        <v>58</v>
      </c>
      <c r="M1565" s="13" t="str">
        <f>PROPER(TRIM(SUBSTITUTE(B1565,"###"," ")))</f>
        <v>Force Max</v>
      </c>
      <c r="N1565" s="13" t="str">
        <f>PROPER(TRIM(SUBSTITUTE(C1565,"###"," ")))</f>
        <v>Groceries</v>
      </c>
      <c r="O1565" s="13" t="str">
        <f>PROPER(TRIM(SUBSTITUTE(D1565,"###"," ")))</f>
        <v>Global Traders</v>
      </c>
      <c r="P1565" s="13" t="str">
        <f t="shared" si="168"/>
        <v>Force Max</v>
      </c>
      <c r="Q1565" s="34" t="str">
        <f t="shared" si="169"/>
        <v>Groceries</v>
      </c>
      <c r="R1565" s="13" t="str">
        <f t="shared" si="170"/>
        <v>Global Traders</v>
      </c>
      <c r="S1565" s="35">
        <f t="shared" si="171"/>
        <v>191</v>
      </c>
      <c r="T1565" s="35">
        <f t="shared" si="172"/>
        <v>64</v>
      </c>
      <c r="U1565" s="14">
        <f t="shared" si="173"/>
        <v>18300.96</v>
      </c>
      <c r="V1565" s="14">
        <f t="shared" si="174"/>
        <v>3495483.36</v>
      </c>
      <c r="W1565" s="13" t="str">
        <v>In Stock</v>
      </c>
      <c r="X1565" s="13" t="str">
        <v>No</v>
      </c>
      <c r="Y1565" s="13">
        <v>0</v>
      </c>
    </row>
    <row r="1566" spans="1:25" x14ac:dyDescent="0.3">
      <c r="A1566" s="31" t="s">
        <v>3122</v>
      </c>
      <c r="B1566" s="31" t="s">
        <v>3123</v>
      </c>
      <c r="C1566" s="31" t="s">
        <v>44</v>
      </c>
      <c r="D1566" s="31" t="s">
        <v>15</v>
      </c>
      <c r="E1566" s="31">
        <v>34</v>
      </c>
      <c r="F1566" s="31">
        <v>43</v>
      </c>
      <c r="G1566" s="31">
        <v>10037.36</v>
      </c>
      <c r="H1566" s="31">
        <v>341270.24</v>
      </c>
      <c r="I1566" s="32">
        <v>45821</v>
      </c>
      <c r="J1566" s="32">
        <v>45873</v>
      </c>
      <c r="K1566" s="31" t="s">
        <v>57</v>
      </c>
      <c r="L1566" s="33" t="s">
        <v>33</v>
      </c>
      <c r="M1566" s="13" t="str">
        <f>PROPER(TRIM(SUBSTITUTE(B1566,"###"," ")))</f>
        <v>Speak Mini</v>
      </c>
      <c r="N1566" s="13" t="str">
        <f>PROPER(TRIM(SUBSTITUTE(C1566,"###"," ")))</f>
        <v>Groceries</v>
      </c>
      <c r="O1566" s="13" t="str">
        <f>PROPER(TRIM(SUBSTITUTE(D1566,"###"," ")))</f>
        <v>Global Traders</v>
      </c>
      <c r="P1566" s="13" t="str">
        <f t="shared" si="168"/>
        <v>Speak Mini</v>
      </c>
      <c r="Q1566" s="34" t="str">
        <f t="shared" si="169"/>
        <v>Groceries</v>
      </c>
      <c r="R1566" s="13" t="str">
        <f t="shared" si="170"/>
        <v>Global Traders</v>
      </c>
      <c r="S1566" s="35">
        <f t="shared" si="171"/>
        <v>34</v>
      </c>
      <c r="T1566" s="35">
        <f t="shared" si="172"/>
        <v>43</v>
      </c>
      <c r="U1566" s="14">
        <f t="shared" si="173"/>
        <v>10037.36</v>
      </c>
      <c r="V1566" s="14">
        <f t="shared" si="174"/>
        <v>341270.24</v>
      </c>
      <c r="W1566" s="13" t="str">
        <v>Low Stock</v>
      </c>
      <c r="X1566" s="13" t="str">
        <v>Yes</v>
      </c>
      <c r="Y1566" s="13">
        <v>1</v>
      </c>
    </row>
    <row r="1567" spans="1:25" x14ac:dyDescent="0.3">
      <c r="A1567" s="31" t="s">
        <v>3124</v>
      </c>
      <c r="B1567" s="31" t="s">
        <v>3125</v>
      </c>
      <c r="C1567" s="31" t="s">
        <v>44</v>
      </c>
      <c r="D1567" s="31" t="s">
        <v>24</v>
      </c>
      <c r="E1567" s="31">
        <v>58</v>
      </c>
      <c r="F1567" s="31">
        <v>73</v>
      </c>
      <c r="G1567" s="31">
        <v>17906.78</v>
      </c>
      <c r="H1567" s="31">
        <v>1038593.24</v>
      </c>
      <c r="I1567" s="32">
        <v>45729</v>
      </c>
      <c r="J1567" s="32">
        <v>45873</v>
      </c>
      <c r="K1567" s="31" t="s">
        <v>46</v>
      </c>
      <c r="L1567" s="33" t="s">
        <v>33</v>
      </c>
      <c r="M1567" s="13" t="str">
        <f>PROPER(TRIM(SUBSTITUTE(B1567,"###"," ")))</f>
        <v>Modern Plus</v>
      </c>
      <c r="N1567" s="13" t="str">
        <f>PROPER(TRIM(SUBSTITUTE(C1567,"###"," ")))</f>
        <v>Groceries</v>
      </c>
      <c r="O1567" s="13" t="str">
        <f>PROPER(TRIM(SUBSTITUTE(D1567,"###"," ")))</f>
        <v>Omni Suppliers</v>
      </c>
      <c r="P1567" s="13" t="str">
        <f t="shared" si="168"/>
        <v>Modern Plus</v>
      </c>
      <c r="Q1567" s="34" t="str">
        <f t="shared" si="169"/>
        <v>Groceries</v>
      </c>
      <c r="R1567" s="13" t="str">
        <f t="shared" si="170"/>
        <v>Omni Suppliers</v>
      </c>
      <c r="S1567" s="35">
        <f t="shared" si="171"/>
        <v>58</v>
      </c>
      <c r="T1567" s="35">
        <f t="shared" si="172"/>
        <v>73</v>
      </c>
      <c r="U1567" s="14">
        <f t="shared" si="173"/>
        <v>17906.78</v>
      </c>
      <c r="V1567" s="14">
        <f t="shared" si="174"/>
        <v>1038593.24</v>
      </c>
      <c r="W1567" s="13" t="str">
        <v>Low Stock</v>
      </c>
      <c r="X1567" s="13" t="str">
        <v>Yes</v>
      </c>
      <c r="Y1567" s="13">
        <v>1</v>
      </c>
    </row>
    <row r="1568" spans="1:25" x14ac:dyDescent="0.3">
      <c r="A1568" s="31" t="s">
        <v>3126</v>
      </c>
      <c r="B1568" s="31" t="s">
        <v>3127</v>
      </c>
      <c r="C1568" s="31" t="s">
        <v>20</v>
      </c>
      <c r="D1568" s="31" t="s">
        <v>41</v>
      </c>
      <c r="E1568" s="31">
        <v>10</v>
      </c>
      <c r="F1568" s="31">
        <v>84</v>
      </c>
      <c r="G1568" s="31">
        <v>15108.81</v>
      </c>
      <c r="H1568" s="31">
        <v>151088.1</v>
      </c>
      <c r="I1568" s="32">
        <v>45800</v>
      </c>
      <c r="J1568" s="32">
        <v>45869</v>
      </c>
      <c r="K1568" s="31" t="s">
        <v>54</v>
      </c>
      <c r="L1568" s="33" t="s">
        <v>58</v>
      </c>
      <c r="M1568" s="13" t="str">
        <f>PROPER(TRIM(SUBSTITUTE(B1568,"###"," ")))</f>
        <v>Yet Pro</v>
      </c>
      <c r="N1568" s="13" t="str">
        <f>PROPER(TRIM(SUBSTITUTE(C1568,"###"," ")))</f>
        <v>Toys</v>
      </c>
      <c r="O1568" s="13" t="str">
        <f>PROPER(TRIM(SUBSTITUTE(D1568,"###"," ")))</f>
        <v>Quickstock</v>
      </c>
      <c r="P1568" s="13" t="str">
        <f t="shared" si="168"/>
        <v>Yet Pro</v>
      </c>
      <c r="Q1568" s="34" t="str">
        <f t="shared" si="169"/>
        <v>Toys</v>
      </c>
      <c r="R1568" s="13" t="str">
        <f t="shared" si="170"/>
        <v>Quickstock</v>
      </c>
      <c r="S1568" s="35">
        <f t="shared" si="171"/>
        <v>10</v>
      </c>
      <c r="T1568" s="35">
        <f t="shared" si="172"/>
        <v>84</v>
      </c>
      <c r="U1568" s="14">
        <f t="shared" si="173"/>
        <v>15108.81</v>
      </c>
      <c r="V1568" s="14">
        <f t="shared" si="174"/>
        <v>151088.1</v>
      </c>
      <c r="W1568" s="13" t="str">
        <v>Low Stock</v>
      </c>
      <c r="X1568" s="13" t="str">
        <v>Yes</v>
      </c>
      <c r="Y1568" s="13">
        <v>1</v>
      </c>
    </row>
    <row r="1569" spans="1:25" x14ac:dyDescent="0.3">
      <c r="A1569" s="31" t="s">
        <v>3128</v>
      </c>
      <c r="B1569" s="31" t="s">
        <v>3129</v>
      </c>
      <c r="C1569" s="31" t="s">
        <v>28</v>
      </c>
      <c r="D1569" s="31" t="s">
        <v>45</v>
      </c>
      <c r="E1569" s="31">
        <v>42</v>
      </c>
      <c r="F1569" s="13"/>
      <c r="G1569" s="31">
        <v>8139.16</v>
      </c>
      <c r="H1569" s="31">
        <v>341844.72</v>
      </c>
      <c r="I1569" s="32">
        <v>45841</v>
      </c>
      <c r="J1569" s="32">
        <v>45883</v>
      </c>
      <c r="K1569" s="31" t="s">
        <v>54</v>
      </c>
      <c r="L1569" s="33" t="s">
        <v>30</v>
      </c>
      <c r="M1569" s="13" t="str">
        <f>PROPER(TRIM(SUBSTITUTE(B1569,"###"," ")))</f>
        <v>Those Mini</v>
      </c>
      <c r="N1569" s="13" t="str">
        <f>PROPER(TRIM(SUBSTITUTE(C1569,"###"," ")))</f>
        <v>Furniture</v>
      </c>
      <c r="O1569" s="13" t="str">
        <f>PROPER(TRIM(SUBSTITUTE(D1569,"###"," ")))</f>
        <v>Retailmart Inc</v>
      </c>
      <c r="P1569" s="13" t="str">
        <f t="shared" si="168"/>
        <v>Those Mini</v>
      </c>
      <c r="Q1569" s="34" t="str">
        <f t="shared" si="169"/>
        <v>Furniture</v>
      </c>
      <c r="R1569" s="13" t="str">
        <f t="shared" si="170"/>
        <v>Retailmart Inc</v>
      </c>
      <c r="S1569" s="35">
        <f t="shared" si="171"/>
        <v>42</v>
      </c>
      <c r="T1569" s="35">
        <f t="shared" si="172"/>
        <v>0</v>
      </c>
      <c r="U1569" s="14">
        <f t="shared" si="173"/>
        <v>8139.16</v>
      </c>
      <c r="V1569" s="14">
        <f t="shared" si="174"/>
        <v>341844.72</v>
      </c>
      <c r="W1569" s="13" t="str">
        <v>In Stock</v>
      </c>
      <c r="X1569" s="13" t="str">
        <v>No</v>
      </c>
      <c r="Y1569" s="13">
        <v>0</v>
      </c>
    </row>
    <row r="1570" spans="1:25" x14ac:dyDescent="0.3">
      <c r="A1570" s="31" t="s">
        <v>3130</v>
      </c>
      <c r="B1570" s="31" t="s">
        <v>2129</v>
      </c>
      <c r="C1570" s="31" t="s">
        <v>20</v>
      </c>
      <c r="D1570" s="31" t="s">
        <v>45</v>
      </c>
      <c r="E1570" s="31">
        <v>74</v>
      </c>
      <c r="F1570" s="31">
        <v>60</v>
      </c>
      <c r="G1570" s="31">
        <v>7123.24</v>
      </c>
      <c r="H1570" s="31">
        <v>527119.76</v>
      </c>
      <c r="I1570" s="32">
        <v>45696</v>
      </c>
      <c r="J1570" s="32">
        <v>45900</v>
      </c>
      <c r="K1570" s="31" t="s">
        <v>25</v>
      </c>
      <c r="L1570" s="33" t="s">
        <v>33</v>
      </c>
      <c r="M1570" s="13" t="str">
        <f>PROPER(TRIM(SUBSTITUTE(B1570,"###"," ")))</f>
        <v>Evidence Plus</v>
      </c>
      <c r="N1570" s="13" t="str">
        <f>PROPER(TRIM(SUBSTITUTE(C1570,"###"," ")))</f>
        <v>Toys</v>
      </c>
      <c r="O1570" s="13" t="str">
        <f>PROPER(TRIM(SUBSTITUTE(D1570,"###"," ")))</f>
        <v>Retailmart Inc</v>
      </c>
      <c r="P1570" s="13" t="str">
        <f t="shared" si="168"/>
        <v>Evidence Plus</v>
      </c>
      <c r="Q1570" s="34" t="str">
        <f t="shared" si="169"/>
        <v>Toys</v>
      </c>
      <c r="R1570" s="13" t="str">
        <f t="shared" si="170"/>
        <v>Retailmart Inc</v>
      </c>
      <c r="S1570" s="35">
        <f t="shared" si="171"/>
        <v>74</v>
      </c>
      <c r="T1570" s="35">
        <f t="shared" si="172"/>
        <v>60</v>
      </c>
      <c r="U1570" s="14">
        <f t="shared" si="173"/>
        <v>7123.24</v>
      </c>
      <c r="V1570" s="14">
        <f t="shared" si="174"/>
        <v>527119.76</v>
      </c>
      <c r="W1570" s="13" t="str">
        <v>In Stock</v>
      </c>
      <c r="X1570" s="13" t="str">
        <v>No</v>
      </c>
      <c r="Y1570" s="13">
        <v>0</v>
      </c>
    </row>
    <row r="1571" spans="1:25" x14ac:dyDescent="0.3">
      <c r="A1571" s="31" t="s">
        <v>3131</v>
      </c>
      <c r="B1571" s="31" t="s">
        <v>3132</v>
      </c>
      <c r="C1571" s="31" t="s">
        <v>28</v>
      </c>
      <c r="D1571" s="13"/>
      <c r="E1571" s="31">
        <v>6</v>
      </c>
      <c r="F1571" s="31">
        <v>68</v>
      </c>
      <c r="G1571" s="31">
        <v>17921.52</v>
      </c>
      <c r="H1571" s="31">
        <v>107529.12</v>
      </c>
      <c r="I1571" s="32">
        <v>45783</v>
      </c>
      <c r="J1571" s="32">
        <v>45871</v>
      </c>
      <c r="K1571" s="31" t="s">
        <v>29</v>
      </c>
      <c r="L1571" s="33" t="s">
        <v>30</v>
      </c>
      <c r="M1571" s="13" t="str">
        <f>PROPER(TRIM(SUBSTITUTE(B1571,"###"," ")))</f>
        <v>Husband Lite</v>
      </c>
      <c r="N1571" s="13" t="str">
        <f>PROPER(TRIM(SUBSTITUTE(C1571,"###"," ")))</f>
        <v>Furniture</v>
      </c>
      <c r="O1571" s="13" t="str">
        <f>PROPER(TRIM(SUBSTITUTE(D1571,"###"," ")))</f>
        <v/>
      </c>
      <c r="P1571" s="13" t="str">
        <f t="shared" si="168"/>
        <v>Husband Lite</v>
      </c>
      <c r="Q1571" s="34" t="str">
        <f t="shared" si="169"/>
        <v>Furniture</v>
      </c>
      <c r="R1571" s="13" t="str">
        <f t="shared" si="170"/>
        <v>Others</v>
      </c>
      <c r="S1571" s="35">
        <f t="shared" si="171"/>
        <v>6</v>
      </c>
      <c r="T1571" s="35">
        <f t="shared" si="172"/>
        <v>68</v>
      </c>
      <c r="U1571" s="14">
        <f t="shared" si="173"/>
        <v>17921.52</v>
      </c>
      <c r="V1571" s="14">
        <f t="shared" si="174"/>
        <v>107529.12</v>
      </c>
      <c r="W1571" s="13" t="str">
        <v>Low Stock</v>
      </c>
      <c r="X1571" s="13" t="str">
        <v>Yes</v>
      </c>
      <c r="Y1571" s="13">
        <v>1</v>
      </c>
    </row>
    <row r="1572" spans="1:25" x14ac:dyDescent="0.3">
      <c r="A1572" s="31" t="s">
        <v>3133</v>
      </c>
      <c r="B1572" s="31" t="s">
        <v>3134</v>
      </c>
      <c r="C1572" s="31" t="s">
        <v>44</v>
      </c>
      <c r="D1572" s="31" t="s">
        <v>53</v>
      </c>
      <c r="E1572" s="31">
        <v>175</v>
      </c>
      <c r="F1572" s="31">
        <v>98</v>
      </c>
      <c r="G1572" s="31">
        <v>4152.1499999999996</v>
      </c>
      <c r="H1572" s="31">
        <v>726626.24999999988</v>
      </c>
      <c r="I1572" s="32">
        <v>45796</v>
      </c>
      <c r="J1572" s="32">
        <v>45878</v>
      </c>
      <c r="K1572" s="31" t="s">
        <v>54</v>
      </c>
      <c r="L1572" s="33" t="s">
        <v>30</v>
      </c>
      <c r="M1572" s="13" t="str">
        <f>PROPER(TRIM(SUBSTITUTE(B1572,"###"," ")))</f>
        <v>Whose Pro</v>
      </c>
      <c r="N1572" s="13" t="str">
        <f>PROPER(TRIM(SUBSTITUTE(C1572,"###"," ")))</f>
        <v>Groceries</v>
      </c>
      <c r="O1572" s="13" t="str">
        <f>PROPER(TRIM(SUBSTITUTE(D1572,"###"," ")))</f>
        <v>Abc Pvt Ltd</v>
      </c>
      <c r="P1572" s="13" t="str">
        <f t="shared" si="168"/>
        <v>Whose Pro</v>
      </c>
      <c r="Q1572" s="34" t="str">
        <f t="shared" si="169"/>
        <v>Groceries</v>
      </c>
      <c r="R1572" s="13" t="str">
        <f t="shared" si="170"/>
        <v>Abc Pvt Ltd</v>
      </c>
      <c r="S1572" s="35">
        <f t="shared" si="171"/>
        <v>175</v>
      </c>
      <c r="T1572" s="35">
        <f t="shared" si="172"/>
        <v>98</v>
      </c>
      <c r="U1572" s="14">
        <f t="shared" si="173"/>
        <v>4152.1499999999996</v>
      </c>
      <c r="V1572" s="14">
        <f t="shared" si="174"/>
        <v>726626.24999999988</v>
      </c>
      <c r="W1572" s="13" t="str">
        <v>In Stock</v>
      </c>
      <c r="X1572" s="13" t="str">
        <v>No</v>
      </c>
      <c r="Y1572" s="13">
        <v>0</v>
      </c>
    </row>
    <row r="1573" spans="1:25" x14ac:dyDescent="0.3">
      <c r="A1573" s="31" t="s">
        <v>3135</v>
      </c>
      <c r="B1573" s="31" t="s">
        <v>3136</v>
      </c>
      <c r="C1573" s="31" t="s">
        <v>28</v>
      </c>
      <c r="D1573" s="31" t="s">
        <v>45</v>
      </c>
      <c r="E1573" s="31">
        <v>198</v>
      </c>
      <c r="F1573" s="31">
        <v>51</v>
      </c>
      <c r="G1573" s="31">
        <v>19368.12</v>
      </c>
      <c r="H1573" s="31">
        <v>3834887.76</v>
      </c>
      <c r="I1573" s="32">
        <v>45774</v>
      </c>
      <c r="J1573" s="32">
        <v>45915</v>
      </c>
      <c r="K1573" s="31" t="s">
        <v>16</v>
      </c>
      <c r="L1573" s="33" t="s">
        <v>17</v>
      </c>
      <c r="M1573" s="13" t="str">
        <f>PROPER(TRIM(SUBSTITUTE(B1573,"###"," ")))</f>
        <v>Anyone Max</v>
      </c>
      <c r="N1573" s="13" t="str">
        <f>PROPER(TRIM(SUBSTITUTE(C1573,"###"," ")))</f>
        <v>Furniture</v>
      </c>
      <c r="O1573" s="13" t="str">
        <f>PROPER(TRIM(SUBSTITUTE(D1573,"###"," ")))</f>
        <v>Retailmart Inc</v>
      </c>
      <c r="P1573" s="13" t="str">
        <f t="shared" si="168"/>
        <v>Anyone Max</v>
      </c>
      <c r="Q1573" s="34" t="str">
        <f t="shared" si="169"/>
        <v>Furniture</v>
      </c>
      <c r="R1573" s="13" t="str">
        <f t="shared" si="170"/>
        <v>Retailmart Inc</v>
      </c>
      <c r="S1573" s="35">
        <f t="shared" si="171"/>
        <v>198</v>
      </c>
      <c r="T1573" s="35">
        <f t="shared" si="172"/>
        <v>51</v>
      </c>
      <c r="U1573" s="14">
        <f t="shared" si="173"/>
        <v>19368.12</v>
      </c>
      <c r="V1573" s="14">
        <f t="shared" si="174"/>
        <v>3834887.76</v>
      </c>
      <c r="W1573" s="13" t="str">
        <v>In Stock</v>
      </c>
      <c r="X1573" s="13" t="str">
        <v>No</v>
      </c>
      <c r="Y1573" s="13">
        <v>0</v>
      </c>
    </row>
    <row r="1574" spans="1:25" x14ac:dyDescent="0.3">
      <c r="A1574" s="31" t="s">
        <v>3137</v>
      </c>
      <c r="B1574" s="31" t="s">
        <v>611</v>
      </c>
      <c r="C1574" s="31" t="s">
        <v>28</v>
      </c>
      <c r="D1574" s="31" t="s">
        <v>45</v>
      </c>
      <c r="E1574" s="31">
        <v>31</v>
      </c>
      <c r="F1574" s="31">
        <v>47</v>
      </c>
      <c r="G1574" s="31">
        <v>10441.67</v>
      </c>
      <c r="H1574" s="31">
        <v>323691.77</v>
      </c>
      <c r="I1574" s="32">
        <v>45680</v>
      </c>
      <c r="J1574" s="32">
        <v>45866</v>
      </c>
      <c r="K1574" s="31" t="s">
        <v>46</v>
      </c>
      <c r="L1574" s="33" t="s">
        <v>21</v>
      </c>
      <c r="M1574" s="13" t="str">
        <f>PROPER(TRIM(SUBSTITUTE(B1574,"###"," ")))</f>
        <v>Industry Mini</v>
      </c>
      <c r="N1574" s="13" t="str">
        <f>PROPER(TRIM(SUBSTITUTE(C1574,"###"," ")))</f>
        <v>Furniture</v>
      </c>
      <c r="O1574" s="13" t="str">
        <f>PROPER(TRIM(SUBSTITUTE(D1574,"###"," ")))</f>
        <v>Retailmart Inc</v>
      </c>
      <c r="P1574" s="13" t="str">
        <f t="shared" si="168"/>
        <v>Industry Mini</v>
      </c>
      <c r="Q1574" s="34" t="str">
        <f t="shared" si="169"/>
        <v>Furniture</v>
      </c>
      <c r="R1574" s="13" t="str">
        <f t="shared" si="170"/>
        <v>Retailmart Inc</v>
      </c>
      <c r="S1574" s="35">
        <f t="shared" si="171"/>
        <v>31</v>
      </c>
      <c r="T1574" s="35">
        <f t="shared" si="172"/>
        <v>47</v>
      </c>
      <c r="U1574" s="14">
        <f t="shared" si="173"/>
        <v>10441.67</v>
      </c>
      <c r="V1574" s="14">
        <f t="shared" si="174"/>
        <v>323691.77</v>
      </c>
      <c r="W1574" s="13" t="str">
        <v>Low Stock</v>
      </c>
      <c r="X1574" s="13" t="str">
        <v>Yes</v>
      </c>
      <c r="Y1574" s="13">
        <v>1</v>
      </c>
    </row>
    <row r="1575" spans="1:25" x14ac:dyDescent="0.3">
      <c r="A1575" s="31" t="s">
        <v>3138</v>
      </c>
      <c r="B1575" s="31" t="s">
        <v>755</v>
      </c>
      <c r="C1575" s="31" t="s">
        <v>14</v>
      </c>
      <c r="D1575" s="31" t="s">
        <v>24</v>
      </c>
      <c r="E1575" s="31">
        <v>55</v>
      </c>
      <c r="F1575" s="31">
        <v>54</v>
      </c>
      <c r="G1575" s="31">
        <v>6109.51</v>
      </c>
      <c r="H1575" s="31">
        <v>336023.05</v>
      </c>
      <c r="I1575" s="32">
        <v>45799</v>
      </c>
      <c r="J1575" s="32">
        <v>45900</v>
      </c>
      <c r="K1575" s="31" t="s">
        <v>29</v>
      </c>
      <c r="L1575" s="33" t="s">
        <v>33</v>
      </c>
      <c r="M1575" s="13" t="str">
        <f>PROPER(TRIM(SUBSTITUTE(B1575,"###"," ")))</f>
        <v>Surface Pro</v>
      </c>
      <c r="N1575" s="13" t="str">
        <f>PROPER(TRIM(SUBSTITUTE(C1575,"###"," ")))</f>
        <v>Clothing</v>
      </c>
      <c r="O1575" s="13" t="str">
        <f>PROPER(TRIM(SUBSTITUTE(D1575,"###"," ")))</f>
        <v>Omni Suppliers</v>
      </c>
      <c r="P1575" s="13" t="str">
        <f t="shared" si="168"/>
        <v>Surface Pro</v>
      </c>
      <c r="Q1575" s="34" t="str">
        <f t="shared" si="169"/>
        <v>Clothing</v>
      </c>
      <c r="R1575" s="13" t="str">
        <f t="shared" si="170"/>
        <v>Omni Suppliers</v>
      </c>
      <c r="S1575" s="35">
        <f t="shared" si="171"/>
        <v>55</v>
      </c>
      <c r="T1575" s="35">
        <f t="shared" si="172"/>
        <v>54</v>
      </c>
      <c r="U1575" s="14">
        <f t="shared" si="173"/>
        <v>6109.51</v>
      </c>
      <c r="V1575" s="14">
        <f t="shared" si="174"/>
        <v>336023.05</v>
      </c>
      <c r="W1575" s="13" t="str">
        <v>In Stock</v>
      </c>
      <c r="X1575" s="13" t="str">
        <v>No</v>
      </c>
      <c r="Y1575" s="13">
        <v>0</v>
      </c>
    </row>
    <row r="1576" spans="1:25" x14ac:dyDescent="0.3">
      <c r="A1576" s="31" t="s">
        <v>3139</v>
      </c>
      <c r="B1576" s="31" t="s">
        <v>3140</v>
      </c>
      <c r="C1576" s="31" t="s">
        <v>14</v>
      </c>
      <c r="D1576" s="31" t="s">
        <v>53</v>
      </c>
      <c r="E1576" s="31">
        <v>182</v>
      </c>
      <c r="F1576" s="31">
        <v>99</v>
      </c>
      <c r="G1576" s="31">
        <v>8487.7199999999993</v>
      </c>
      <c r="H1576" s="31">
        <v>1544765.04</v>
      </c>
      <c r="I1576" s="32">
        <v>45840</v>
      </c>
      <c r="J1576" s="32">
        <v>45857</v>
      </c>
      <c r="K1576" s="13"/>
      <c r="L1576" s="33" t="s">
        <v>21</v>
      </c>
      <c r="M1576" s="13" t="str">
        <f>PROPER(TRIM(SUBSTITUTE(B1576,"###"," ")))</f>
        <v>Operation Plus</v>
      </c>
      <c r="N1576" s="13" t="str">
        <f>PROPER(TRIM(SUBSTITUTE(C1576,"###"," ")))</f>
        <v>Clothing</v>
      </c>
      <c r="O1576" s="13" t="str">
        <f>PROPER(TRIM(SUBSTITUTE(D1576,"###"," ")))</f>
        <v>Abc Pvt Ltd</v>
      </c>
      <c r="P1576" s="13" t="str">
        <f t="shared" si="168"/>
        <v>Operation Plus</v>
      </c>
      <c r="Q1576" s="34" t="str">
        <f t="shared" si="169"/>
        <v>Clothing</v>
      </c>
      <c r="R1576" s="13" t="str">
        <f t="shared" si="170"/>
        <v>Abc Pvt Ltd</v>
      </c>
      <c r="S1576" s="35">
        <f t="shared" si="171"/>
        <v>182</v>
      </c>
      <c r="T1576" s="35">
        <f t="shared" si="172"/>
        <v>99</v>
      </c>
      <c r="U1576" s="14">
        <f t="shared" si="173"/>
        <v>8487.7199999999993</v>
      </c>
      <c r="V1576" s="14">
        <f t="shared" si="174"/>
        <v>1544765.0399999998</v>
      </c>
      <c r="W1576" s="13" t="str">
        <v>In Stock</v>
      </c>
      <c r="X1576" s="13" t="str">
        <v>No</v>
      </c>
      <c r="Y1576" s="13">
        <v>0</v>
      </c>
    </row>
    <row r="1577" spans="1:25" x14ac:dyDescent="0.3">
      <c r="A1577" s="31" t="s">
        <v>3141</v>
      </c>
      <c r="B1577" s="31" t="s">
        <v>3142</v>
      </c>
      <c r="C1577" s="31" t="s">
        <v>40</v>
      </c>
      <c r="D1577" s="13"/>
      <c r="E1577" s="31">
        <v>68</v>
      </c>
      <c r="F1577" s="31">
        <v>70</v>
      </c>
      <c r="G1577" s="31">
        <v>2649.89</v>
      </c>
      <c r="H1577" s="31">
        <v>180192.52</v>
      </c>
      <c r="I1577" s="32">
        <v>45741</v>
      </c>
      <c r="J1577" s="32">
        <v>45852</v>
      </c>
      <c r="K1577" s="31" t="s">
        <v>54</v>
      </c>
      <c r="L1577" s="33" t="s">
        <v>33</v>
      </c>
      <c r="M1577" s="13" t="str">
        <f>PROPER(TRIM(SUBSTITUTE(B1577,"###"," ")))</f>
        <v>Anything Lite</v>
      </c>
      <c r="N1577" s="13" t="str">
        <f>PROPER(TRIM(SUBSTITUTE(C1577,"###"," ")))</f>
        <v>Electronics</v>
      </c>
      <c r="O1577" s="13" t="str">
        <f>PROPER(TRIM(SUBSTITUTE(D1577,"###"," ")))</f>
        <v/>
      </c>
      <c r="P1577" s="13" t="str">
        <f t="shared" si="168"/>
        <v>Anything Lite</v>
      </c>
      <c r="Q1577" s="34" t="str">
        <f t="shared" si="169"/>
        <v>Electronics</v>
      </c>
      <c r="R1577" s="13" t="str">
        <f t="shared" si="170"/>
        <v>Others</v>
      </c>
      <c r="S1577" s="35">
        <f t="shared" si="171"/>
        <v>68</v>
      </c>
      <c r="T1577" s="35">
        <f t="shared" si="172"/>
        <v>70</v>
      </c>
      <c r="U1577" s="14">
        <f t="shared" si="173"/>
        <v>2649.89</v>
      </c>
      <c r="V1577" s="14">
        <f t="shared" si="174"/>
        <v>180192.52</v>
      </c>
      <c r="W1577" s="13" t="str">
        <v>Low Stock</v>
      </c>
      <c r="X1577" s="13" t="str">
        <v>Yes</v>
      </c>
      <c r="Y1577" s="13">
        <v>1</v>
      </c>
    </row>
    <row r="1578" spans="1:25" x14ac:dyDescent="0.3">
      <c r="A1578" s="31" t="s">
        <v>3143</v>
      </c>
      <c r="B1578" s="31" t="s">
        <v>3144</v>
      </c>
      <c r="C1578" s="31" t="s">
        <v>28</v>
      </c>
      <c r="D1578" s="31" t="s">
        <v>53</v>
      </c>
      <c r="E1578" s="31">
        <v>108</v>
      </c>
      <c r="F1578" s="31">
        <v>72</v>
      </c>
      <c r="G1578" s="31">
        <v>10922.4</v>
      </c>
      <c r="H1578" s="31">
        <v>1179619.2</v>
      </c>
      <c r="I1578" s="32">
        <v>45782</v>
      </c>
      <c r="J1578" s="32">
        <v>45928</v>
      </c>
      <c r="K1578" s="31" t="s">
        <v>54</v>
      </c>
      <c r="L1578" s="33" t="s">
        <v>58</v>
      </c>
      <c r="M1578" s="13" t="str">
        <f>PROPER(TRIM(SUBSTITUTE(B1578,"###"," ")))</f>
        <v>High Mini</v>
      </c>
      <c r="N1578" s="13" t="str">
        <f>PROPER(TRIM(SUBSTITUTE(C1578,"###"," ")))</f>
        <v>Furniture</v>
      </c>
      <c r="O1578" s="13" t="str">
        <f>PROPER(TRIM(SUBSTITUTE(D1578,"###"," ")))</f>
        <v>Abc Pvt Ltd</v>
      </c>
      <c r="P1578" s="13" t="str">
        <f t="shared" si="168"/>
        <v>High Mini</v>
      </c>
      <c r="Q1578" s="34" t="str">
        <f t="shared" si="169"/>
        <v>Furniture</v>
      </c>
      <c r="R1578" s="13" t="str">
        <f t="shared" si="170"/>
        <v>Abc Pvt Ltd</v>
      </c>
      <c r="S1578" s="35">
        <f t="shared" si="171"/>
        <v>108</v>
      </c>
      <c r="T1578" s="35">
        <f t="shared" si="172"/>
        <v>72</v>
      </c>
      <c r="U1578" s="14">
        <f t="shared" si="173"/>
        <v>10922.4</v>
      </c>
      <c r="V1578" s="14">
        <f t="shared" si="174"/>
        <v>1179619.2</v>
      </c>
      <c r="W1578" s="13" t="str">
        <v>In Stock</v>
      </c>
      <c r="X1578" s="13" t="str">
        <v>No</v>
      </c>
      <c r="Y1578" s="13">
        <v>0</v>
      </c>
    </row>
    <row r="1579" spans="1:25" x14ac:dyDescent="0.3">
      <c r="A1579" s="31" t="s">
        <v>3145</v>
      </c>
      <c r="B1579" s="31" t="s">
        <v>3146</v>
      </c>
      <c r="C1579" s="31" t="s">
        <v>20</v>
      </c>
      <c r="D1579" s="31" t="s">
        <v>45</v>
      </c>
      <c r="E1579" s="31">
        <v>177</v>
      </c>
      <c r="F1579" s="31">
        <v>99</v>
      </c>
      <c r="G1579" s="31">
        <v>13133.62</v>
      </c>
      <c r="H1579" s="31">
        <v>2324650.7400000002</v>
      </c>
      <c r="I1579" s="32">
        <v>45842</v>
      </c>
      <c r="J1579" s="32">
        <v>45887</v>
      </c>
      <c r="K1579" s="31" t="s">
        <v>54</v>
      </c>
      <c r="L1579" s="33" t="s">
        <v>21</v>
      </c>
      <c r="M1579" s="13" t="str">
        <f>PROPER(TRIM(SUBSTITUTE(B1579,"###"," ")))</f>
        <v>Benefit Plus</v>
      </c>
      <c r="N1579" s="13" t="str">
        <f>PROPER(TRIM(SUBSTITUTE(C1579,"###"," ")))</f>
        <v>Toys</v>
      </c>
      <c r="O1579" s="13" t="str">
        <f>PROPER(TRIM(SUBSTITUTE(D1579,"###"," ")))</f>
        <v>Retailmart Inc</v>
      </c>
      <c r="P1579" s="13" t="str">
        <f t="shared" si="168"/>
        <v>Benefit Plus</v>
      </c>
      <c r="Q1579" s="34" t="str">
        <f t="shared" si="169"/>
        <v>Toys</v>
      </c>
      <c r="R1579" s="13" t="str">
        <f t="shared" si="170"/>
        <v>Retailmart Inc</v>
      </c>
      <c r="S1579" s="35">
        <f t="shared" si="171"/>
        <v>177</v>
      </c>
      <c r="T1579" s="35">
        <f t="shared" si="172"/>
        <v>99</v>
      </c>
      <c r="U1579" s="14">
        <f t="shared" si="173"/>
        <v>13133.62</v>
      </c>
      <c r="V1579" s="14">
        <f t="shared" si="174"/>
        <v>2324650.7400000002</v>
      </c>
      <c r="W1579" s="13" t="str">
        <v>In Stock</v>
      </c>
      <c r="X1579" s="13" t="str">
        <v>No</v>
      </c>
      <c r="Y1579" s="13">
        <v>0</v>
      </c>
    </row>
    <row r="1580" spans="1:25" x14ac:dyDescent="0.3">
      <c r="A1580" s="31" t="s">
        <v>3147</v>
      </c>
      <c r="B1580" s="31" t="s">
        <v>3148</v>
      </c>
      <c r="C1580" s="31" t="s">
        <v>28</v>
      </c>
      <c r="D1580" s="13"/>
      <c r="E1580" s="31">
        <v>20</v>
      </c>
      <c r="F1580" s="31">
        <v>63</v>
      </c>
      <c r="G1580" s="31">
        <v>12593.24</v>
      </c>
      <c r="H1580" s="31">
        <v>251864.8</v>
      </c>
      <c r="I1580" s="32">
        <v>45765</v>
      </c>
      <c r="J1580" s="32">
        <v>45873</v>
      </c>
      <c r="K1580" s="31" t="s">
        <v>46</v>
      </c>
      <c r="L1580" s="33" t="s">
        <v>58</v>
      </c>
      <c r="M1580" s="13" t="str">
        <f>PROPER(TRIM(SUBSTITUTE(B1580,"###"," ")))</f>
        <v>When Pro</v>
      </c>
      <c r="N1580" s="13" t="str">
        <f>PROPER(TRIM(SUBSTITUTE(C1580,"###"," ")))</f>
        <v>Furniture</v>
      </c>
      <c r="O1580" s="13" t="str">
        <f>PROPER(TRIM(SUBSTITUTE(D1580,"###"," ")))</f>
        <v/>
      </c>
      <c r="P1580" s="13" t="str">
        <f t="shared" si="168"/>
        <v>When Pro</v>
      </c>
      <c r="Q1580" s="34" t="str">
        <f t="shared" si="169"/>
        <v>Furniture</v>
      </c>
      <c r="R1580" s="13" t="str">
        <f t="shared" si="170"/>
        <v>Others</v>
      </c>
      <c r="S1580" s="35">
        <f t="shared" si="171"/>
        <v>20</v>
      </c>
      <c r="T1580" s="35">
        <f t="shared" si="172"/>
        <v>63</v>
      </c>
      <c r="U1580" s="14">
        <f t="shared" si="173"/>
        <v>12593.24</v>
      </c>
      <c r="V1580" s="14">
        <f t="shared" si="174"/>
        <v>251864.8</v>
      </c>
      <c r="W1580" s="13" t="str">
        <v>Low Stock</v>
      </c>
      <c r="X1580" s="13" t="str">
        <v>Yes</v>
      </c>
      <c r="Y1580" s="13">
        <v>1</v>
      </c>
    </row>
    <row r="1581" spans="1:25" x14ac:dyDescent="0.3">
      <c r="A1581" s="31" t="s">
        <v>3149</v>
      </c>
      <c r="B1581" s="31" t="s">
        <v>3150</v>
      </c>
      <c r="C1581" s="31" t="s">
        <v>44</v>
      </c>
      <c r="D1581" s="31" t="s">
        <v>24</v>
      </c>
      <c r="E1581" s="31">
        <v>53</v>
      </c>
      <c r="F1581" s="31">
        <v>36</v>
      </c>
      <c r="G1581" s="31">
        <v>17824.93</v>
      </c>
      <c r="H1581" s="31">
        <v>944721.29</v>
      </c>
      <c r="I1581" s="32">
        <v>45771</v>
      </c>
      <c r="J1581" s="32">
        <v>45867</v>
      </c>
      <c r="K1581" s="31" t="s">
        <v>57</v>
      </c>
      <c r="L1581" s="33" t="s">
        <v>17</v>
      </c>
      <c r="M1581" s="13" t="str">
        <f>PROPER(TRIM(SUBSTITUTE(B1581,"###"," ")))</f>
        <v>Magazine Lite</v>
      </c>
      <c r="N1581" s="13" t="str">
        <f>PROPER(TRIM(SUBSTITUTE(C1581,"###"," ")))</f>
        <v>Groceries</v>
      </c>
      <c r="O1581" s="13" t="str">
        <f>PROPER(TRIM(SUBSTITUTE(D1581,"###"," ")))</f>
        <v>Omni Suppliers</v>
      </c>
      <c r="P1581" s="13" t="str">
        <f t="shared" si="168"/>
        <v>Magazine Lite</v>
      </c>
      <c r="Q1581" s="34" t="str">
        <f t="shared" si="169"/>
        <v>Groceries</v>
      </c>
      <c r="R1581" s="13" t="str">
        <f t="shared" si="170"/>
        <v>Omni Suppliers</v>
      </c>
      <c r="S1581" s="35">
        <f t="shared" si="171"/>
        <v>53</v>
      </c>
      <c r="T1581" s="35">
        <f t="shared" si="172"/>
        <v>36</v>
      </c>
      <c r="U1581" s="14">
        <f t="shared" si="173"/>
        <v>17824.93</v>
      </c>
      <c r="V1581" s="14">
        <f t="shared" si="174"/>
        <v>944721.29</v>
      </c>
      <c r="W1581" s="13" t="str">
        <v>In Stock</v>
      </c>
      <c r="X1581" s="13" t="str">
        <v>No</v>
      </c>
      <c r="Y1581" s="13">
        <v>0</v>
      </c>
    </row>
    <row r="1582" spans="1:25" x14ac:dyDescent="0.3">
      <c r="A1582" s="31" t="s">
        <v>3151</v>
      </c>
      <c r="B1582" s="31" t="s">
        <v>3152</v>
      </c>
      <c r="C1582" s="31" t="s">
        <v>20</v>
      </c>
      <c r="D1582" s="31" t="s">
        <v>15</v>
      </c>
      <c r="E1582" s="31">
        <v>72</v>
      </c>
      <c r="F1582" s="31">
        <v>97</v>
      </c>
      <c r="G1582" s="31">
        <v>6867.89</v>
      </c>
      <c r="H1582" s="31">
        <v>494488.08</v>
      </c>
      <c r="I1582" s="32">
        <v>45731</v>
      </c>
      <c r="J1582" s="32">
        <v>45940</v>
      </c>
      <c r="K1582" s="31" t="s">
        <v>46</v>
      </c>
      <c r="L1582" s="33" t="s">
        <v>17</v>
      </c>
      <c r="M1582" s="13" t="str">
        <f>PROPER(TRIM(SUBSTITUTE(B1582,"###"," ")))</f>
        <v>Possible X</v>
      </c>
      <c r="N1582" s="13" t="str">
        <f>PROPER(TRIM(SUBSTITUTE(C1582,"###"," ")))</f>
        <v>Toys</v>
      </c>
      <c r="O1582" s="13" t="str">
        <f>PROPER(TRIM(SUBSTITUTE(D1582,"###"," ")))</f>
        <v>Global Traders</v>
      </c>
      <c r="P1582" s="13" t="str">
        <f t="shared" si="168"/>
        <v>Possible X</v>
      </c>
      <c r="Q1582" s="34" t="str">
        <f t="shared" si="169"/>
        <v>Toys</v>
      </c>
      <c r="R1582" s="13" t="str">
        <f t="shared" si="170"/>
        <v>Global Traders</v>
      </c>
      <c r="S1582" s="35">
        <f t="shared" si="171"/>
        <v>72</v>
      </c>
      <c r="T1582" s="35">
        <f t="shared" si="172"/>
        <v>97</v>
      </c>
      <c r="U1582" s="14">
        <f t="shared" si="173"/>
        <v>6867.89</v>
      </c>
      <c r="V1582" s="14">
        <f t="shared" si="174"/>
        <v>494488.08</v>
      </c>
      <c r="W1582" s="13" t="str">
        <v>Low Stock</v>
      </c>
      <c r="X1582" s="13" t="str">
        <v>Yes</v>
      </c>
      <c r="Y1582" s="13">
        <v>1</v>
      </c>
    </row>
    <row r="1583" spans="1:25" x14ac:dyDescent="0.3">
      <c r="A1583" s="31" t="s">
        <v>3153</v>
      </c>
      <c r="B1583" s="31" t="s">
        <v>3154</v>
      </c>
      <c r="C1583" s="31" t="s">
        <v>20</v>
      </c>
      <c r="D1583" s="31" t="s">
        <v>41</v>
      </c>
      <c r="E1583" s="31">
        <v>175</v>
      </c>
      <c r="F1583" s="31">
        <v>33</v>
      </c>
      <c r="G1583" s="31">
        <v>19600.11</v>
      </c>
      <c r="H1583" s="31">
        <v>3430019.25</v>
      </c>
      <c r="I1583" s="32">
        <v>45811</v>
      </c>
      <c r="J1583" s="32">
        <v>45941</v>
      </c>
      <c r="K1583" s="31" t="s">
        <v>29</v>
      </c>
      <c r="L1583" s="33" t="s">
        <v>17</v>
      </c>
      <c r="M1583" s="13" t="str">
        <f>PROPER(TRIM(SUBSTITUTE(B1583,"###"," ")))</f>
        <v>Practice X</v>
      </c>
      <c r="N1583" s="13" t="str">
        <f>PROPER(TRIM(SUBSTITUTE(C1583,"###"," ")))</f>
        <v>Toys</v>
      </c>
      <c r="O1583" s="13" t="str">
        <f>PROPER(TRIM(SUBSTITUTE(D1583,"###"," ")))</f>
        <v>Quickstock</v>
      </c>
      <c r="P1583" s="13" t="str">
        <f t="shared" si="168"/>
        <v>Practice X</v>
      </c>
      <c r="Q1583" s="34" t="str">
        <f t="shared" si="169"/>
        <v>Toys</v>
      </c>
      <c r="R1583" s="13" t="str">
        <f t="shared" si="170"/>
        <v>Quickstock</v>
      </c>
      <c r="S1583" s="35">
        <f t="shared" si="171"/>
        <v>175</v>
      </c>
      <c r="T1583" s="35">
        <f t="shared" si="172"/>
        <v>33</v>
      </c>
      <c r="U1583" s="14">
        <f t="shared" si="173"/>
        <v>19600.11</v>
      </c>
      <c r="V1583" s="14">
        <f t="shared" si="174"/>
        <v>3430019.25</v>
      </c>
      <c r="W1583" s="13" t="str">
        <v>In Stock</v>
      </c>
      <c r="X1583" s="13" t="str">
        <v>No</v>
      </c>
      <c r="Y1583" s="13">
        <v>0</v>
      </c>
    </row>
    <row r="1584" spans="1:25" x14ac:dyDescent="0.3">
      <c r="A1584" s="31" t="s">
        <v>3155</v>
      </c>
      <c r="B1584" s="31" t="s">
        <v>3156</v>
      </c>
      <c r="C1584" s="31" t="s">
        <v>28</v>
      </c>
      <c r="D1584" s="31" t="s">
        <v>45</v>
      </c>
      <c r="E1584" s="31">
        <v>185</v>
      </c>
      <c r="F1584" s="31">
        <v>77</v>
      </c>
      <c r="G1584" s="31">
        <v>4910.12</v>
      </c>
      <c r="H1584" s="31">
        <v>908372.2</v>
      </c>
      <c r="I1584" s="32">
        <v>45808</v>
      </c>
      <c r="J1584" s="32">
        <v>45874</v>
      </c>
      <c r="K1584" s="31" t="s">
        <v>46</v>
      </c>
      <c r="L1584" s="33" t="s">
        <v>21</v>
      </c>
      <c r="M1584" s="13" t="str">
        <f>PROPER(TRIM(SUBSTITUTE(B1584,"###"," ")))</f>
        <v>Activity Lite</v>
      </c>
      <c r="N1584" s="13" t="str">
        <f>PROPER(TRIM(SUBSTITUTE(C1584,"###"," ")))</f>
        <v>Furniture</v>
      </c>
      <c r="O1584" s="13" t="str">
        <f>PROPER(TRIM(SUBSTITUTE(D1584,"###"," ")))</f>
        <v>Retailmart Inc</v>
      </c>
      <c r="P1584" s="13" t="str">
        <f t="shared" si="168"/>
        <v>Activity Lite</v>
      </c>
      <c r="Q1584" s="34" t="str">
        <f t="shared" si="169"/>
        <v>Furniture</v>
      </c>
      <c r="R1584" s="13" t="str">
        <f t="shared" si="170"/>
        <v>Retailmart Inc</v>
      </c>
      <c r="S1584" s="35">
        <f t="shared" si="171"/>
        <v>185</v>
      </c>
      <c r="T1584" s="35">
        <f t="shared" si="172"/>
        <v>77</v>
      </c>
      <c r="U1584" s="14">
        <f t="shared" si="173"/>
        <v>4910.12</v>
      </c>
      <c r="V1584" s="14">
        <f t="shared" si="174"/>
        <v>908372.2</v>
      </c>
      <c r="W1584" s="13" t="str">
        <v>In Stock</v>
      </c>
      <c r="X1584" s="13" t="str">
        <v>No</v>
      </c>
      <c r="Y1584" s="13">
        <v>0</v>
      </c>
    </row>
    <row r="1585" spans="1:25" x14ac:dyDescent="0.3">
      <c r="A1585" s="31" t="s">
        <v>3158</v>
      </c>
      <c r="B1585" s="31" t="s">
        <v>3159</v>
      </c>
      <c r="C1585" s="31" t="s">
        <v>20</v>
      </c>
      <c r="D1585" s="31" t="s">
        <v>24</v>
      </c>
      <c r="E1585" s="31">
        <v>134</v>
      </c>
      <c r="F1585" s="31">
        <v>33</v>
      </c>
      <c r="G1585" s="31">
        <v>8783.41</v>
      </c>
      <c r="H1585" s="31">
        <v>1176976.94</v>
      </c>
      <c r="I1585" s="32">
        <v>45842</v>
      </c>
      <c r="J1585" s="32">
        <v>45907</v>
      </c>
      <c r="K1585" s="31" t="s">
        <v>16</v>
      </c>
      <c r="L1585" s="33" t="s">
        <v>30</v>
      </c>
      <c r="M1585" s="13" t="str">
        <f>PROPER(TRIM(SUBSTITUTE(B1585,"###"," ")))</f>
        <v>Break Pro</v>
      </c>
      <c r="N1585" s="13" t="str">
        <f>PROPER(TRIM(SUBSTITUTE(C1585,"###"," ")))</f>
        <v>Toys</v>
      </c>
      <c r="O1585" s="13" t="str">
        <f>PROPER(TRIM(SUBSTITUTE(D1585,"###"," ")))</f>
        <v>Omni Suppliers</v>
      </c>
      <c r="P1585" s="13" t="str">
        <f t="shared" si="168"/>
        <v>Break Pro</v>
      </c>
      <c r="Q1585" s="34" t="str">
        <f t="shared" si="169"/>
        <v>Toys</v>
      </c>
      <c r="R1585" s="13" t="str">
        <f t="shared" si="170"/>
        <v>Omni Suppliers</v>
      </c>
      <c r="S1585" s="35">
        <f t="shared" si="171"/>
        <v>134</v>
      </c>
      <c r="T1585" s="35">
        <f t="shared" si="172"/>
        <v>33</v>
      </c>
      <c r="U1585" s="14">
        <f t="shared" si="173"/>
        <v>8783.41</v>
      </c>
      <c r="V1585" s="14">
        <f t="shared" si="174"/>
        <v>1176976.94</v>
      </c>
      <c r="W1585" s="13" t="str">
        <v>In Stock</v>
      </c>
      <c r="X1585" s="13" t="str">
        <v>No</v>
      </c>
      <c r="Y1585" s="13">
        <v>0</v>
      </c>
    </row>
    <row r="1586" spans="1:25" x14ac:dyDescent="0.3">
      <c r="A1586" s="31" t="s">
        <v>3160</v>
      </c>
      <c r="B1586" s="31" t="s">
        <v>2833</v>
      </c>
      <c r="C1586" s="31" t="s">
        <v>28</v>
      </c>
      <c r="D1586" s="31" t="s">
        <v>45</v>
      </c>
      <c r="E1586" s="31">
        <v>105</v>
      </c>
      <c r="F1586" s="31">
        <v>51</v>
      </c>
      <c r="G1586" s="31">
        <v>18817.98</v>
      </c>
      <c r="H1586" s="31">
        <v>1975887.9</v>
      </c>
      <c r="I1586" s="32">
        <v>45714</v>
      </c>
      <c r="J1586" s="32">
        <v>45889</v>
      </c>
      <c r="K1586" s="31" t="s">
        <v>16</v>
      </c>
      <c r="L1586" s="33" t="s">
        <v>17</v>
      </c>
      <c r="M1586" s="13" t="str">
        <f>PROPER(TRIM(SUBSTITUTE(B1586,"###"," ")))</f>
        <v>Share X</v>
      </c>
      <c r="N1586" s="13" t="str">
        <f>PROPER(TRIM(SUBSTITUTE(C1586,"###"," ")))</f>
        <v>Furniture</v>
      </c>
      <c r="O1586" s="13" t="str">
        <f>PROPER(TRIM(SUBSTITUTE(D1586,"###"," ")))</f>
        <v>Retailmart Inc</v>
      </c>
      <c r="P1586" s="13" t="str">
        <f t="shared" si="168"/>
        <v>Share X</v>
      </c>
      <c r="Q1586" s="34" t="str">
        <f t="shared" si="169"/>
        <v>Furniture</v>
      </c>
      <c r="R1586" s="13" t="str">
        <f t="shared" si="170"/>
        <v>Retailmart Inc</v>
      </c>
      <c r="S1586" s="35">
        <f t="shared" si="171"/>
        <v>105</v>
      </c>
      <c r="T1586" s="35">
        <f t="shared" si="172"/>
        <v>51</v>
      </c>
      <c r="U1586" s="14">
        <f t="shared" si="173"/>
        <v>18817.98</v>
      </c>
      <c r="V1586" s="14">
        <f t="shared" si="174"/>
        <v>1975887.9</v>
      </c>
      <c r="W1586" s="13" t="str">
        <v>In Stock</v>
      </c>
      <c r="X1586" s="13" t="str">
        <v>No</v>
      </c>
      <c r="Y1586" s="13">
        <v>0</v>
      </c>
    </row>
    <row r="1587" spans="1:25" x14ac:dyDescent="0.3">
      <c r="A1587" s="31" t="s">
        <v>3161</v>
      </c>
      <c r="B1587" s="31" t="s">
        <v>3162</v>
      </c>
      <c r="C1587" s="31" t="s">
        <v>44</v>
      </c>
      <c r="D1587" s="31" t="s">
        <v>24</v>
      </c>
      <c r="E1587" s="31">
        <v>136</v>
      </c>
      <c r="F1587" s="31">
        <v>68</v>
      </c>
      <c r="G1587" s="31">
        <v>5094.1099999999997</v>
      </c>
      <c r="H1587" s="31">
        <v>692798.96</v>
      </c>
      <c r="I1587" s="32">
        <v>45744</v>
      </c>
      <c r="J1587" s="32">
        <v>45937</v>
      </c>
      <c r="K1587" s="31" t="s">
        <v>46</v>
      </c>
      <c r="L1587" s="33" t="s">
        <v>17</v>
      </c>
      <c r="M1587" s="13" t="str">
        <f>PROPER(TRIM(SUBSTITUTE(B1587,"###"," ")))</f>
        <v>From Pro</v>
      </c>
      <c r="N1587" s="13" t="str">
        <f>PROPER(TRIM(SUBSTITUTE(C1587,"###"," ")))</f>
        <v>Groceries</v>
      </c>
      <c r="O1587" s="13" t="str">
        <f>PROPER(TRIM(SUBSTITUTE(D1587,"###"," ")))</f>
        <v>Omni Suppliers</v>
      </c>
      <c r="P1587" s="13" t="str">
        <f t="shared" si="168"/>
        <v>From Pro</v>
      </c>
      <c r="Q1587" s="34" t="str">
        <f t="shared" si="169"/>
        <v>Groceries</v>
      </c>
      <c r="R1587" s="13" t="str">
        <f t="shared" si="170"/>
        <v>Omni Suppliers</v>
      </c>
      <c r="S1587" s="35">
        <f t="shared" si="171"/>
        <v>136</v>
      </c>
      <c r="T1587" s="35">
        <f t="shared" si="172"/>
        <v>68</v>
      </c>
      <c r="U1587" s="14">
        <f t="shared" si="173"/>
        <v>5094.1099999999997</v>
      </c>
      <c r="V1587" s="14">
        <f t="shared" si="174"/>
        <v>692798.96</v>
      </c>
      <c r="W1587" s="13" t="str">
        <v>In Stock</v>
      </c>
      <c r="X1587" s="13" t="str">
        <v>No</v>
      </c>
      <c r="Y1587" s="13">
        <v>0</v>
      </c>
    </row>
    <row r="1588" spans="1:25" x14ac:dyDescent="0.3">
      <c r="A1588" s="31" t="s">
        <v>3164</v>
      </c>
      <c r="B1588" s="31" t="s">
        <v>3165</v>
      </c>
      <c r="C1588" s="31" t="s">
        <v>28</v>
      </c>
      <c r="D1588" s="31" t="s">
        <v>15</v>
      </c>
      <c r="E1588" s="31">
        <v>152</v>
      </c>
      <c r="F1588" s="31">
        <v>34</v>
      </c>
      <c r="G1588" s="31">
        <v>6348.64</v>
      </c>
      <c r="H1588" s="31">
        <v>964993.28</v>
      </c>
      <c r="I1588" s="32">
        <v>45762</v>
      </c>
      <c r="J1588" s="32">
        <v>45876</v>
      </c>
      <c r="K1588" s="31" t="s">
        <v>57</v>
      </c>
      <c r="L1588" s="33" t="s">
        <v>30</v>
      </c>
      <c r="M1588" s="13" t="str">
        <f>PROPER(TRIM(SUBSTITUTE(B1588,"###"," ")))</f>
        <v>Every Mini</v>
      </c>
      <c r="N1588" s="13" t="str">
        <f>PROPER(TRIM(SUBSTITUTE(C1588,"###"," ")))</f>
        <v>Furniture</v>
      </c>
      <c r="O1588" s="13" t="str">
        <f>PROPER(TRIM(SUBSTITUTE(D1588,"###"," ")))</f>
        <v>Global Traders</v>
      </c>
      <c r="P1588" s="13" t="str">
        <f t="shared" si="168"/>
        <v>Every Mini</v>
      </c>
      <c r="Q1588" s="34" t="str">
        <f t="shared" si="169"/>
        <v>Furniture</v>
      </c>
      <c r="R1588" s="13" t="str">
        <f t="shared" si="170"/>
        <v>Global Traders</v>
      </c>
      <c r="S1588" s="35">
        <f t="shared" si="171"/>
        <v>152</v>
      </c>
      <c r="T1588" s="35">
        <f t="shared" si="172"/>
        <v>34</v>
      </c>
      <c r="U1588" s="14">
        <f t="shared" si="173"/>
        <v>6348.64</v>
      </c>
      <c r="V1588" s="14">
        <f t="shared" si="174"/>
        <v>964993.28</v>
      </c>
      <c r="W1588" s="13" t="str">
        <v>In Stock</v>
      </c>
      <c r="X1588" s="13" t="str">
        <v>No</v>
      </c>
      <c r="Y1588" s="13">
        <v>0</v>
      </c>
    </row>
    <row r="1589" spans="1:25" x14ac:dyDescent="0.3">
      <c r="A1589" s="31" t="s">
        <v>3168</v>
      </c>
      <c r="B1589" s="31" t="s">
        <v>1752</v>
      </c>
      <c r="C1589" s="31" t="s">
        <v>20</v>
      </c>
      <c r="D1589" s="31" t="s">
        <v>41</v>
      </c>
      <c r="E1589" s="31">
        <v>13</v>
      </c>
      <c r="F1589" s="31">
        <v>22</v>
      </c>
      <c r="G1589" s="31">
        <v>8133.68</v>
      </c>
      <c r="H1589" s="31">
        <v>105737.84</v>
      </c>
      <c r="I1589" s="32">
        <v>45733</v>
      </c>
      <c r="J1589" s="32">
        <v>45855</v>
      </c>
      <c r="K1589" s="31" t="s">
        <v>16</v>
      </c>
      <c r="L1589" s="33" t="s">
        <v>33</v>
      </c>
      <c r="M1589" s="13" t="str">
        <f>PROPER(TRIM(SUBSTITUTE(B1589,"###"," ")))</f>
        <v>Democratic Pro</v>
      </c>
      <c r="N1589" s="13" t="str">
        <f>PROPER(TRIM(SUBSTITUTE(C1589,"###"," ")))</f>
        <v>Toys</v>
      </c>
      <c r="O1589" s="13" t="str">
        <f>PROPER(TRIM(SUBSTITUTE(D1589,"###"," ")))</f>
        <v>Quickstock</v>
      </c>
      <c r="P1589" s="13" t="str">
        <f t="shared" si="168"/>
        <v>Democratic Pro</v>
      </c>
      <c r="Q1589" s="34" t="str">
        <f t="shared" si="169"/>
        <v>Toys</v>
      </c>
      <c r="R1589" s="13" t="str">
        <f t="shared" si="170"/>
        <v>Quickstock</v>
      </c>
      <c r="S1589" s="35">
        <f t="shared" si="171"/>
        <v>13</v>
      </c>
      <c r="T1589" s="35">
        <f t="shared" si="172"/>
        <v>22</v>
      </c>
      <c r="U1589" s="14">
        <f t="shared" si="173"/>
        <v>8133.68</v>
      </c>
      <c r="V1589" s="14">
        <f t="shared" si="174"/>
        <v>105737.84</v>
      </c>
      <c r="W1589" s="13" t="str">
        <v>Low Stock</v>
      </c>
      <c r="X1589" s="13" t="str">
        <v>Yes</v>
      </c>
      <c r="Y1589" s="13">
        <v>1</v>
      </c>
    </row>
    <row r="1590" spans="1:25" x14ac:dyDescent="0.3">
      <c r="A1590" s="31" t="s">
        <v>3169</v>
      </c>
      <c r="B1590" s="31" t="s">
        <v>3170</v>
      </c>
      <c r="C1590" s="31" t="s">
        <v>14</v>
      </c>
      <c r="D1590" s="31" t="s">
        <v>45</v>
      </c>
      <c r="E1590" s="31">
        <v>105</v>
      </c>
      <c r="F1590" s="31">
        <v>83</v>
      </c>
      <c r="G1590" s="31">
        <v>971.62</v>
      </c>
      <c r="H1590" s="31">
        <v>102020.1</v>
      </c>
      <c r="I1590" s="32">
        <v>45681</v>
      </c>
      <c r="J1590" s="32">
        <v>45904</v>
      </c>
      <c r="K1590" s="13"/>
      <c r="L1590" s="33" t="s">
        <v>33</v>
      </c>
      <c r="M1590" s="13" t="str">
        <f>PROPER(TRIM(SUBSTITUTE(B1590,"###"," ")))</f>
        <v>Purpose Max</v>
      </c>
      <c r="N1590" s="13" t="str">
        <f>PROPER(TRIM(SUBSTITUTE(C1590,"###"," ")))</f>
        <v>Clothing</v>
      </c>
      <c r="O1590" s="13" t="str">
        <f>PROPER(TRIM(SUBSTITUTE(D1590,"###"," ")))</f>
        <v>Retailmart Inc</v>
      </c>
      <c r="P1590" s="13" t="str">
        <f t="shared" si="168"/>
        <v>Purpose Max</v>
      </c>
      <c r="Q1590" s="34" t="str">
        <f t="shared" si="169"/>
        <v>Clothing</v>
      </c>
      <c r="R1590" s="13" t="str">
        <f t="shared" si="170"/>
        <v>Retailmart Inc</v>
      </c>
      <c r="S1590" s="35">
        <f t="shared" si="171"/>
        <v>105</v>
      </c>
      <c r="T1590" s="35">
        <f t="shared" si="172"/>
        <v>83</v>
      </c>
      <c r="U1590" s="14">
        <f t="shared" si="173"/>
        <v>971.62</v>
      </c>
      <c r="V1590" s="14">
        <f t="shared" si="174"/>
        <v>102020.1</v>
      </c>
      <c r="W1590" s="13" t="str">
        <v>In Stock</v>
      </c>
      <c r="X1590" s="13" t="str">
        <v>No</v>
      </c>
      <c r="Y1590" s="13">
        <v>0</v>
      </c>
    </row>
    <row r="1591" spans="1:25" x14ac:dyDescent="0.3">
      <c r="A1591" s="31" t="s">
        <v>3171</v>
      </c>
      <c r="B1591" s="31" t="s">
        <v>3172</v>
      </c>
      <c r="C1591" s="31" t="s">
        <v>20</v>
      </c>
      <c r="D1591" s="31" t="s">
        <v>45</v>
      </c>
      <c r="E1591" s="31">
        <v>111</v>
      </c>
      <c r="F1591" s="31">
        <v>76</v>
      </c>
      <c r="G1591" s="31">
        <v>4268.05</v>
      </c>
      <c r="H1591" s="31">
        <v>473753.55</v>
      </c>
      <c r="I1591" s="32">
        <v>45715</v>
      </c>
      <c r="J1591" s="32">
        <v>45892</v>
      </c>
      <c r="K1591" s="31" t="s">
        <v>54</v>
      </c>
      <c r="L1591" s="33" t="s">
        <v>33</v>
      </c>
      <c r="M1591" s="13" t="str">
        <f>PROPER(TRIM(SUBSTITUTE(B1591,"###"," ")))</f>
        <v>Environmental Plus</v>
      </c>
      <c r="N1591" s="13" t="str">
        <f>PROPER(TRIM(SUBSTITUTE(C1591,"###"," ")))</f>
        <v>Toys</v>
      </c>
      <c r="O1591" s="13" t="str">
        <f>PROPER(TRIM(SUBSTITUTE(D1591,"###"," ")))</f>
        <v>Retailmart Inc</v>
      </c>
      <c r="P1591" s="13" t="str">
        <f t="shared" si="168"/>
        <v>Environmental Plus</v>
      </c>
      <c r="Q1591" s="34" t="str">
        <f t="shared" si="169"/>
        <v>Toys</v>
      </c>
      <c r="R1591" s="13" t="str">
        <f t="shared" si="170"/>
        <v>Retailmart Inc</v>
      </c>
      <c r="S1591" s="35">
        <f t="shared" si="171"/>
        <v>111</v>
      </c>
      <c r="T1591" s="35">
        <f t="shared" si="172"/>
        <v>76</v>
      </c>
      <c r="U1591" s="14">
        <f t="shared" si="173"/>
        <v>4268.05</v>
      </c>
      <c r="V1591" s="14">
        <f t="shared" si="174"/>
        <v>473753.55000000005</v>
      </c>
      <c r="W1591" s="13" t="str">
        <v>In Stock</v>
      </c>
      <c r="X1591" s="13" t="str">
        <v>No</v>
      </c>
      <c r="Y1591" s="13">
        <v>0</v>
      </c>
    </row>
    <row r="1592" spans="1:25" x14ac:dyDescent="0.3">
      <c r="A1592" s="31" t="s">
        <v>3173</v>
      </c>
      <c r="B1592" s="31" t="s">
        <v>2458</v>
      </c>
      <c r="C1592" s="31" t="s">
        <v>28</v>
      </c>
      <c r="D1592" s="31" t="s">
        <v>53</v>
      </c>
      <c r="E1592" s="31">
        <v>91</v>
      </c>
      <c r="F1592" s="31">
        <v>71</v>
      </c>
      <c r="G1592" s="31">
        <v>18320.5</v>
      </c>
      <c r="H1592" s="31">
        <v>1667165.5</v>
      </c>
      <c r="I1592" s="32">
        <v>45812</v>
      </c>
      <c r="J1592" s="32">
        <v>45940</v>
      </c>
      <c r="K1592" s="31" t="s">
        <v>25</v>
      </c>
      <c r="L1592" s="33" t="s">
        <v>33</v>
      </c>
      <c r="M1592" s="13" t="str">
        <f>PROPER(TRIM(SUBSTITUTE(B1592,"###"," ")))</f>
        <v>Itself Max</v>
      </c>
      <c r="N1592" s="13" t="str">
        <f>PROPER(TRIM(SUBSTITUTE(C1592,"###"," ")))</f>
        <v>Furniture</v>
      </c>
      <c r="O1592" s="13" t="str">
        <f>PROPER(TRIM(SUBSTITUTE(D1592,"###"," ")))</f>
        <v>Abc Pvt Ltd</v>
      </c>
      <c r="P1592" s="13" t="str">
        <f t="shared" si="168"/>
        <v>Itself Max</v>
      </c>
      <c r="Q1592" s="34" t="str">
        <f t="shared" si="169"/>
        <v>Furniture</v>
      </c>
      <c r="R1592" s="13" t="str">
        <f t="shared" si="170"/>
        <v>Abc Pvt Ltd</v>
      </c>
      <c r="S1592" s="35">
        <f t="shared" si="171"/>
        <v>91</v>
      </c>
      <c r="T1592" s="35">
        <f t="shared" si="172"/>
        <v>71</v>
      </c>
      <c r="U1592" s="14">
        <f t="shared" si="173"/>
        <v>18320.5</v>
      </c>
      <c r="V1592" s="14">
        <f t="shared" si="174"/>
        <v>1667165.5</v>
      </c>
      <c r="W1592" s="13" t="str">
        <v>In Stock</v>
      </c>
      <c r="X1592" s="13" t="str">
        <v>No</v>
      </c>
      <c r="Y1592" s="13">
        <v>0</v>
      </c>
    </row>
    <row r="1593" spans="1:25" x14ac:dyDescent="0.3">
      <c r="A1593" s="31" t="s">
        <v>3174</v>
      </c>
      <c r="B1593" s="31" t="s">
        <v>3175</v>
      </c>
      <c r="C1593" s="31" t="s">
        <v>20</v>
      </c>
      <c r="D1593" s="31" t="s">
        <v>41</v>
      </c>
      <c r="E1593" s="13"/>
      <c r="F1593" s="31">
        <v>88</v>
      </c>
      <c r="G1593" s="31">
        <v>19549.89</v>
      </c>
      <c r="H1593" s="13"/>
      <c r="I1593" s="32">
        <v>45742</v>
      </c>
      <c r="J1593" s="32">
        <v>45925</v>
      </c>
      <c r="K1593" s="31" t="s">
        <v>57</v>
      </c>
      <c r="L1593" s="33" t="s">
        <v>33</v>
      </c>
      <c r="M1593" s="13" t="str">
        <f>PROPER(TRIM(SUBSTITUTE(B1593,"###"," ")))</f>
        <v>Yourself X</v>
      </c>
      <c r="N1593" s="13" t="str">
        <f>PROPER(TRIM(SUBSTITUTE(C1593,"###"," ")))</f>
        <v>Toys</v>
      </c>
      <c r="O1593" s="13" t="str">
        <f>PROPER(TRIM(SUBSTITUTE(D1593,"###"," ")))</f>
        <v>Quickstock</v>
      </c>
      <c r="P1593" s="13" t="str">
        <f t="shared" si="168"/>
        <v>Yourself X</v>
      </c>
      <c r="Q1593" s="34" t="str">
        <f t="shared" si="169"/>
        <v>Toys</v>
      </c>
      <c r="R1593" s="13" t="str">
        <f t="shared" si="170"/>
        <v>Quickstock</v>
      </c>
      <c r="S1593" s="35">
        <f t="shared" si="171"/>
        <v>0</v>
      </c>
      <c r="T1593" s="35">
        <f t="shared" si="172"/>
        <v>88</v>
      </c>
      <c r="U1593" s="14">
        <f t="shared" si="173"/>
        <v>19549.89</v>
      </c>
      <c r="V1593" s="14">
        <f t="shared" si="174"/>
        <v>0</v>
      </c>
      <c r="W1593" s="13" t="str">
        <v>Out of Stock</v>
      </c>
      <c r="X1593" s="13" t="str">
        <v>Yes</v>
      </c>
      <c r="Y1593" s="13">
        <v>1</v>
      </c>
    </row>
    <row r="1594" spans="1:25" x14ac:dyDescent="0.3">
      <c r="A1594" s="31" t="s">
        <v>3177</v>
      </c>
      <c r="B1594" s="31" t="s">
        <v>3178</v>
      </c>
      <c r="C1594" s="31" t="s">
        <v>44</v>
      </c>
      <c r="D1594" s="31" t="s">
        <v>24</v>
      </c>
      <c r="E1594" s="31">
        <v>184</v>
      </c>
      <c r="F1594" s="31">
        <v>49</v>
      </c>
      <c r="G1594" s="31">
        <v>1895.94</v>
      </c>
      <c r="H1594" s="31">
        <v>348852.96</v>
      </c>
      <c r="I1594" s="32">
        <v>45850</v>
      </c>
      <c r="J1594" s="32">
        <v>45866</v>
      </c>
      <c r="K1594" s="31" t="s">
        <v>16</v>
      </c>
      <c r="L1594" s="33" t="s">
        <v>58</v>
      </c>
      <c r="M1594" s="13" t="str">
        <f>PROPER(TRIM(SUBSTITUTE(B1594,"###"," ")))</f>
        <v>Wrong Max</v>
      </c>
      <c r="N1594" s="13" t="str">
        <f>PROPER(TRIM(SUBSTITUTE(C1594,"###"," ")))</f>
        <v>Groceries</v>
      </c>
      <c r="O1594" s="13" t="str">
        <f>PROPER(TRIM(SUBSTITUTE(D1594,"###"," ")))</f>
        <v>Omni Suppliers</v>
      </c>
      <c r="P1594" s="13" t="str">
        <f t="shared" si="168"/>
        <v>Wrong Max</v>
      </c>
      <c r="Q1594" s="34" t="str">
        <f t="shared" si="169"/>
        <v>Groceries</v>
      </c>
      <c r="R1594" s="13" t="str">
        <f t="shared" si="170"/>
        <v>Omni Suppliers</v>
      </c>
      <c r="S1594" s="35">
        <f t="shared" si="171"/>
        <v>184</v>
      </c>
      <c r="T1594" s="35">
        <f t="shared" si="172"/>
        <v>49</v>
      </c>
      <c r="U1594" s="14">
        <f t="shared" si="173"/>
        <v>1895.94</v>
      </c>
      <c r="V1594" s="14">
        <f t="shared" si="174"/>
        <v>348852.96</v>
      </c>
      <c r="W1594" s="13" t="str">
        <v>In Stock</v>
      </c>
      <c r="X1594" s="13" t="str">
        <v>No</v>
      </c>
      <c r="Y1594" s="13">
        <v>0</v>
      </c>
    </row>
    <row r="1595" spans="1:25" x14ac:dyDescent="0.3">
      <c r="A1595" s="31" t="s">
        <v>3180</v>
      </c>
      <c r="B1595" s="31" t="s">
        <v>3181</v>
      </c>
      <c r="C1595" s="31" t="s">
        <v>28</v>
      </c>
      <c r="D1595" s="31" t="s">
        <v>24</v>
      </c>
      <c r="E1595" s="31">
        <v>162</v>
      </c>
      <c r="F1595" s="31">
        <v>74</v>
      </c>
      <c r="G1595" s="31">
        <v>1134.24</v>
      </c>
      <c r="H1595" s="31">
        <v>183746.88</v>
      </c>
      <c r="I1595" s="32">
        <v>45782</v>
      </c>
      <c r="J1595" s="32">
        <v>45906</v>
      </c>
      <c r="K1595" s="31" t="s">
        <v>57</v>
      </c>
      <c r="L1595" s="33" t="s">
        <v>30</v>
      </c>
      <c r="M1595" s="13" t="str">
        <f>PROPER(TRIM(SUBSTITUTE(B1595,"###"," ")))</f>
        <v>Part Plus</v>
      </c>
      <c r="N1595" s="13" t="str">
        <f>PROPER(TRIM(SUBSTITUTE(C1595,"###"," ")))</f>
        <v>Furniture</v>
      </c>
      <c r="O1595" s="13" t="str">
        <f>PROPER(TRIM(SUBSTITUTE(D1595,"###"," ")))</f>
        <v>Omni Suppliers</v>
      </c>
      <c r="P1595" s="13" t="str">
        <f t="shared" si="168"/>
        <v>Part Plus</v>
      </c>
      <c r="Q1595" s="34" t="str">
        <f t="shared" si="169"/>
        <v>Furniture</v>
      </c>
      <c r="R1595" s="13" t="str">
        <f t="shared" si="170"/>
        <v>Omni Suppliers</v>
      </c>
      <c r="S1595" s="35">
        <f t="shared" si="171"/>
        <v>162</v>
      </c>
      <c r="T1595" s="35">
        <f t="shared" si="172"/>
        <v>74</v>
      </c>
      <c r="U1595" s="14">
        <f t="shared" si="173"/>
        <v>1134.24</v>
      </c>
      <c r="V1595" s="14">
        <f t="shared" si="174"/>
        <v>183746.88</v>
      </c>
      <c r="W1595" s="13" t="str">
        <v>In Stock</v>
      </c>
      <c r="X1595" s="13" t="str">
        <v>No</v>
      </c>
      <c r="Y1595" s="13">
        <v>0</v>
      </c>
    </row>
    <row r="1596" spans="1:25" x14ac:dyDescent="0.3">
      <c r="A1596" s="31" t="s">
        <v>3182</v>
      </c>
      <c r="B1596" s="31" t="s">
        <v>741</v>
      </c>
      <c r="C1596" s="31" t="s">
        <v>20</v>
      </c>
      <c r="D1596" s="31" t="s">
        <v>41</v>
      </c>
      <c r="E1596" s="31">
        <v>40</v>
      </c>
      <c r="F1596" s="31">
        <v>63</v>
      </c>
      <c r="G1596" s="31">
        <v>2451.54</v>
      </c>
      <c r="H1596" s="31">
        <v>98061.6</v>
      </c>
      <c r="I1596" s="32">
        <v>45747</v>
      </c>
      <c r="J1596" s="32">
        <v>45882</v>
      </c>
      <c r="K1596" s="31" t="s">
        <v>25</v>
      </c>
      <c r="L1596" s="33" t="s">
        <v>30</v>
      </c>
      <c r="M1596" s="13" t="str">
        <f>PROPER(TRIM(SUBSTITUTE(B1596,"###"," ")))</f>
        <v>Source Pro</v>
      </c>
      <c r="N1596" s="13" t="str">
        <f>PROPER(TRIM(SUBSTITUTE(C1596,"###"," ")))</f>
        <v>Toys</v>
      </c>
      <c r="O1596" s="13" t="str">
        <f>PROPER(TRIM(SUBSTITUTE(D1596,"###"," ")))</f>
        <v>Quickstock</v>
      </c>
      <c r="P1596" s="13" t="str">
        <f t="shared" si="168"/>
        <v>Source Pro</v>
      </c>
      <c r="Q1596" s="34" t="str">
        <f t="shared" si="169"/>
        <v>Toys</v>
      </c>
      <c r="R1596" s="13" t="str">
        <f t="shared" si="170"/>
        <v>Quickstock</v>
      </c>
      <c r="S1596" s="35">
        <f t="shared" si="171"/>
        <v>40</v>
      </c>
      <c r="T1596" s="35">
        <f t="shared" si="172"/>
        <v>63</v>
      </c>
      <c r="U1596" s="14">
        <f t="shared" si="173"/>
        <v>2451.54</v>
      </c>
      <c r="V1596" s="14">
        <f t="shared" si="174"/>
        <v>98061.6</v>
      </c>
      <c r="W1596" s="13" t="str">
        <v>Low Stock</v>
      </c>
      <c r="X1596" s="13" t="str">
        <v>Yes</v>
      </c>
      <c r="Y1596" s="13">
        <v>1</v>
      </c>
    </row>
    <row r="1597" spans="1:25" x14ac:dyDescent="0.3">
      <c r="A1597" s="31" t="s">
        <v>3183</v>
      </c>
      <c r="B1597" s="31" t="s">
        <v>3184</v>
      </c>
      <c r="C1597" s="31" t="s">
        <v>44</v>
      </c>
      <c r="D1597" s="31" t="s">
        <v>53</v>
      </c>
      <c r="E1597" s="31">
        <v>76</v>
      </c>
      <c r="F1597" s="31">
        <v>88</v>
      </c>
      <c r="G1597" s="31">
        <v>8945.44</v>
      </c>
      <c r="H1597" s="31">
        <v>679853.44000000006</v>
      </c>
      <c r="I1597" s="32">
        <v>45703</v>
      </c>
      <c r="J1597" s="32">
        <v>45938</v>
      </c>
      <c r="K1597" s="31" t="s">
        <v>57</v>
      </c>
      <c r="L1597" s="33" t="s">
        <v>33</v>
      </c>
      <c r="M1597" s="13" t="str">
        <f>PROPER(TRIM(SUBSTITUTE(B1597,"###"," ")))</f>
        <v>Only Mini</v>
      </c>
      <c r="N1597" s="13" t="str">
        <f>PROPER(TRIM(SUBSTITUTE(C1597,"###"," ")))</f>
        <v>Groceries</v>
      </c>
      <c r="O1597" s="13" t="str">
        <f>PROPER(TRIM(SUBSTITUTE(D1597,"###"," ")))</f>
        <v>Abc Pvt Ltd</v>
      </c>
      <c r="P1597" s="13" t="str">
        <f t="shared" si="168"/>
        <v>Only Mini</v>
      </c>
      <c r="Q1597" s="34" t="str">
        <f t="shared" si="169"/>
        <v>Groceries</v>
      </c>
      <c r="R1597" s="13" t="str">
        <f t="shared" si="170"/>
        <v>Abc Pvt Ltd</v>
      </c>
      <c r="S1597" s="35">
        <f t="shared" si="171"/>
        <v>76</v>
      </c>
      <c r="T1597" s="35">
        <f t="shared" si="172"/>
        <v>88</v>
      </c>
      <c r="U1597" s="14">
        <f t="shared" si="173"/>
        <v>8945.44</v>
      </c>
      <c r="V1597" s="14">
        <f t="shared" si="174"/>
        <v>679853.44000000006</v>
      </c>
      <c r="W1597" s="13" t="str">
        <v>Low Stock</v>
      </c>
      <c r="X1597" s="13" t="str">
        <v>Yes</v>
      </c>
      <c r="Y1597" s="13">
        <v>1</v>
      </c>
    </row>
    <row r="1598" spans="1:25" x14ac:dyDescent="0.3">
      <c r="A1598" s="31" t="s">
        <v>3185</v>
      </c>
      <c r="B1598" s="31" t="s">
        <v>1181</v>
      </c>
      <c r="C1598" s="31" t="s">
        <v>40</v>
      </c>
      <c r="D1598" s="31" t="s">
        <v>24</v>
      </c>
      <c r="E1598" s="31">
        <v>55</v>
      </c>
      <c r="F1598" s="31">
        <v>62</v>
      </c>
      <c r="G1598" s="31">
        <v>7248.09</v>
      </c>
      <c r="H1598" s="31">
        <v>398644.95</v>
      </c>
      <c r="I1598" s="32">
        <v>45694</v>
      </c>
      <c r="J1598" s="32">
        <v>45875</v>
      </c>
      <c r="K1598" s="31" t="s">
        <v>16</v>
      </c>
      <c r="L1598" s="33" t="s">
        <v>21</v>
      </c>
      <c r="M1598" s="13" t="str">
        <f>PROPER(TRIM(SUBSTITUTE(B1598,"###"," ")))</f>
        <v>Call Mini</v>
      </c>
      <c r="N1598" s="13" t="str">
        <f>PROPER(TRIM(SUBSTITUTE(C1598,"###"," ")))</f>
        <v>Electronics</v>
      </c>
      <c r="O1598" s="13" t="str">
        <f>PROPER(TRIM(SUBSTITUTE(D1598,"###"," ")))</f>
        <v>Omni Suppliers</v>
      </c>
      <c r="P1598" s="13" t="str">
        <f t="shared" si="168"/>
        <v>Call Mini</v>
      </c>
      <c r="Q1598" s="34" t="str">
        <f t="shared" si="169"/>
        <v>Electronics</v>
      </c>
      <c r="R1598" s="13" t="str">
        <f t="shared" si="170"/>
        <v>Omni Suppliers</v>
      </c>
      <c r="S1598" s="35">
        <f t="shared" si="171"/>
        <v>55</v>
      </c>
      <c r="T1598" s="35">
        <f t="shared" si="172"/>
        <v>62</v>
      </c>
      <c r="U1598" s="14">
        <f t="shared" si="173"/>
        <v>7248.09</v>
      </c>
      <c r="V1598" s="14">
        <f t="shared" si="174"/>
        <v>398644.95</v>
      </c>
      <c r="W1598" s="13" t="str">
        <v>Low Stock</v>
      </c>
      <c r="X1598" s="13" t="str">
        <v>Yes</v>
      </c>
      <c r="Y1598" s="13">
        <v>1</v>
      </c>
    </row>
    <row r="1599" spans="1:25" x14ac:dyDescent="0.3">
      <c r="A1599" s="31" t="s">
        <v>3186</v>
      </c>
      <c r="B1599" s="31" t="s">
        <v>3187</v>
      </c>
      <c r="C1599" s="31" t="s">
        <v>28</v>
      </c>
      <c r="D1599" s="31" t="s">
        <v>15</v>
      </c>
      <c r="E1599" s="31">
        <v>29</v>
      </c>
      <c r="F1599" s="31">
        <v>90</v>
      </c>
      <c r="G1599" s="31">
        <v>2599.85</v>
      </c>
      <c r="H1599" s="31">
        <v>75395.649999999994</v>
      </c>
      <c r="I1599" s="32">
        <v>45690</v>
      </c>
      <c r="J1599" s="32">
        <v>45911</v>
      </c>
      <c r="K1599" s="31" t="s">
        <v>25</v>
      </c>
      <c r="L1599" s="33" t="s">
        <v>58</v>
      </c>
      <c r="M1599" s="13" t="str">
        <f>PROPER(TRIM(SUBSTITUTE(B1599,"###"," ")))</f>
        <v>Figure X</v>
      </c>
      <c r="N1599" s="13" t="str">
        <f>PROPER(TRIM(SUBSTITUTE(C1599,"###"," ")))</f>
        <v>Furniture</v>
      </c>
      <c r="O1599" s="13" t="str">
        <f>PROPER(TRIM(SUBSTITUTE(D1599,"###"," ")))</f>
        <v>Global Traders</v>
      </c>
      <c r="P1599" s="13" t="str">
        <f t="shared" si="168"/>
        <v>Figure X</v>
      </c>
      <c r="Q1599" s="34" t="str">
        <f t="shared" si="169"/>
        <v>Furniture</v>
      </c>
      <c r="R1599" s="13" t="str">
        <f t="shared" si="170"/>
        <v>Global Traders</v>
      </c>
      <c r="S1599" s="35">
        <f t="shared" si="171"/>
        <v>29</v>
      </c>
      <c r="T1599" s="35">
        <f t="shared" si="172"/>
        <v>90</v>
      </c>
      <c r="U1599" s="14">
        <f t="shared" si="173"/>
        <v>2599.85</v>
      </c>
      <c r="V1599" s="14">
        <f t="shared" si="174"/>
        <v>75395.649999999994</v>
      </c>
      <c r="W1599" s="13" t="str">
        <v>Low Stock</v>
      </c>
      <c r="X1599" s="13" t="str">
        <v>Yes</v>
      </c>
      <c r="Y1599" s="13">
        <v>1</v>
      </c>
    </row>
    <row r="1600" spans="1:25" x14ac:dyDescent="0.3">
      <c r="A1600" s="31" t="s">
        <v>3188</v>
      </c>
      <c r="B1600" s="31" t="s">
        <v>3189</v>
      </c>
      <c r="C1600" s="31" t="s">
        <v>40</v>
      </c>
      <c r="D1600" s="31" t="s">
        <v>41</v>
      </c>
      <c r="E1600" s="31">
        <v>54</v>
      </c>
      <c r="F1600" s="31">
        <v>86</v>
      </c>
      <c r="G1600" s="31">
        <v>19924.68</v>
      </c>
      <c r="H1600" s="31">
        <v>1075932.72</v>
      </c>
      <c r="I1600" s="32">
        <v>45806</v>
      </c>
      <c r="J1600" s="32">
        <v>45919</v>
      </c>
      <c r="K1600" s="31" t="s">
        <v>29</v>
      </c>
      <c r="L1600" s="33" t="s">
        <v>33</v>
      </c>
      <c r="M1600" s="13" t="str">
        <f>PROPER(TRIM(SUBSTITUTE(B1600,"###"," ")))</f>
        <v>True Mini</v>
      </c>
      <c r="N1600" s="13" t="str">
        <f>PROPER(TRIM(SUBSTITUTE(C1600,"###"," ")))</f>
        <v>Electronics</v>
      </c>
      <c r="O1600" s="13" t="str">
        <f>PROPER(TRIM(SUBSTITUTE(D1600,"###"," ")))</f>
        <v>Quickstock</v>
      </c>
      <c r="P1600" s="13" t="str">
        <f t="shared" si="168"/>
        <v>True Mini</v>
      </c>
      <c r="Q1600" s="34" t="str">
        <f t="shared" si="169"/>
        <v>Electronics</v>
      </c>
      <c r="R1600" s="13" t="str">
        <f t="shared" si="170"/>
        <v>Quickstock</v>
      </c>
      <c r="S1600" s="35">
        <f t="shared" si="171"/>
        <v>54</v>
      </c>
      <c r="T1600" s="35">
        <f t="shared" si="172"/>
        <v>86</v>
      </c>
      <c r="U1600" s="14">
        <f t="shared" si="173"/>
        <v>19924.68</v>
      </c>
      <c r="V1600" s="14">
        <f t="shared" si="174"/>
        <v>1075932.72</v>
      </c>
      <c r="W1600" s="13" t="str">
        <v>Low Stock</v>
      </c>
      <c r="X1600" s="13" t="str">
        <v>Yes</v>
      </c>
      <c r="Y1600" s="13">
        <v>1</v>
      </c>
    </row>
    <row r="1601" spans="1:25" x14ac:dyDescent="0.3">
      <c r="A1601" s="31" t="s">
        <v>3190</v>
      </c>
      <c r="B1601" s="31" t="s">
        <v>2781</v>
      </c>
      <c r="C1601" s="31" t="s">
        <v>20</v>
      </c>
      <c r="D1601" s="31" t="s">
        <v>53</v>
      </c>
      <c r="E1601" s="31">
        <v>56</v>
      </c>
      <c r="F1601" s="31">
        <v>43</v>
      </c>
      <c r="G1601" s="31">
        <v>8669.74</v>
      </c>
      <c r="H1601" s="31">
        <v>485505.44</v>
      </c>
      <c r="I1601" s="32">
        <v>45709</v>
      </c>
      <c r="J1601" s="32">
        <v>45876</v>
      </c>
      <c r="K1601" s="31" t="s">
        <v>25</v>
      </c>
      <c r="L1601" s="33" t="s">
        <v>17</v>
      </c>
      <c r="M1601" s="13" t="str">
        <f>PROPER(TRIM(SUBSTITUTE(B1601,"###"," ")))</f>
        <v>Throw Mini</v>
      </c>
      <c r="N1601" s="13" t="str">
        <f>PROPER(TRIM(SUBSTITUTE(C1601,"###"," ")))</f>
        <v>Toys</v>
      </c>
      <c r="O1601" s="13" t="str">
        <f>PROPER(TRIM(SUBSTITUTE(D1601,"###"," ")))</f>
        <v>Abc Pvt Ltd</v>
      </c>
      <c r="P1601" s="13" t="str">
        <f t="shared" si="168"/>
        <v>Throw Mini</v>
      </c>
      <c r="Q1601" s="34" t="str">
        <f t="shared" si="169"/>
        <v>Toys</v>
      </c>
      <c r="R1601" s="13" t="str">
        <f t="shared" si="170"/>
        <v>Abc Pvt Ltd</v>
      </c>
      <c r="S1601" s="35">
        <f t="shared" si="171"/>
        <v>56</v>
      </c>
      <c r="T1601" s="35">
        <f t="shared" si="172"/>
        <v>43</v>
      </c>
      <c r="U1601" s="14">
        <f t="shared" si="173"/>
        <v>8669.74</v>
      </c>
      <c r="V1601" s="14">
        <f t="shared" si="174"/>
        <v>485505.44</v>
      </c>
      <c r="W1601" s="13" t="str">
        <v>In Stock</v>
      </c>
      <c r="X1601" s="13" t="str">
        <v>No</v>
      </c>
      <c r="Y1601" s="13">
        <v>0</v>
      </c>
    </row>
    <row r="1602" spans="1:25" x14ac:dyDescent="0.3">
      <c r="A1602" s="31" t="s">
        <v>3191</v>
      </c>
      <c r="B1602" s="31" t="s">
        <v>3192</v>
      </c>
      <c r="C1602" s="31" t="s">
        <v>44</v>
      </c>
      <c r="D1602" s="13"/>
      <c r="E1602" s="31">
        <v>187</v>
      </c>
      <c r="F1602" s="31">
        <v>77</v>
      </c>
      <c r="G1602" s="31">
        <v>17825.88</v>
      </c>
      <c r="H1602" s="31">
        <v>3333439.56</v>
      </c>
      <c r="I1602" s="32">
        <v>45695</v>
      </c>
      <c r="J1602" s="32">
        <v>45935</v>
      </c>
      <c r="K1602" s="31" t="s">
        <v>16</v>
      </c>
      <c r="L1602" s="33" t="s">
        <v>30</v>
      </c>
      <c r="M1602" s="13" t="str">
        <f>PROPER(TRIM(SUBSTITUTE(B1602,"###"," ")))</f>
        <v>Hotel Lite</v>
      </c>
      <c r="N1602" s="13" t="str">
        <f>PROPER(TRIM(SUBSTITUTE(C1602,"###"," ")))</f>
        <v>Groceries</v>
      </c>
      <c r="O1602" s="13" t="str">
        <f>PROPER(TRIM(SUBSTITUTE(D1602,"###"," ")))</f>
        <v/>
      </c>
      <c r="P1602" s="13" t="str">
        <f t="shared" si="168"/>
        <v>Hotel Lite</v>
      </c>
      <c r="Q1602" s="34" t="str">
        <f t="shared" si="169"/>
        <v>Groceries</v>
      </c>
      <c r="R1602" s="13" t="str">
        <f t="shared" si="170"/>
        <v>Others</v>
      </c>
      <c r="S1602" s="35">
        <f t="shared" si="171"/>
        <v>187</v>
      </c>
      <c r="T1602" s="35">
        <f t="shared" si="172"/>
        <v>77</v>
      </c>
      <c r="U1602" s="14">
        <f t="shared" si="173"/>
        <v>17825.88</v>
      </c>
      <c r="V1602" s="14">
        <f t="shared" si="174"/>
        <v>3333439.56</v>
      </c>
      <c r="W1602" s="13" t="str">
        <v>In Stock</v>
      </c>
      <c r="X1602" s="13" t="str">
        <v>No</v>
      </c>
      <c r="Y1602" s="13">
        <v>0</v>
      </c>
    </row>
    <row r="1603" spans="1:25" x14ac:dyDescent="0.3">
      <c r="A1603" s="31" t="s">
        <v>3193</v>
      </c>
      <c r="B1603" s="31" t="s">
        <v>3194</v>
      </c>
      <c r="C1603" s="31" t="s">
        <v>28</v>
      </c>
      <c r="D1603" s="31" t="s">
        <v>53</v>
      </c>
      <c r="E1603" s="31">
        <v>145</v>
      </c>
      <c r="F1603" s="31">
        <v>71</v>
      </c>
      <c r="G1603" s="31">
        <v>382.6</v>
      </c>
      <c r="H1603" s="31">
        <v>55477</v>
      </c>
      <c r="I1603" s="32">
        <v>45814</v>
      </c>
      <c r="J1603" s="32">
        <v>45900</v>
      </c>
      <c r="K1603" s="13"/>
      <c r="L1603" s="33" t="s">
        <v>30</v>
      </c>
      <c r="M1603" s="13" t="str">
        <f>PROPER(TRIM(SUBSTITUTE(B1603,"###"," ")))</f>
        <v>Few Plus</v>
      </c>
      <c r="N1603" s="13" t="str">
        <f>PROPER(TRIM(SUBSTITUTE(C1603,"###"," ")))</f>
        <v>Furniture</v>
      </c>
      <c r="O1603" s="13" t="str">
        <f>PROPER(TRIM(SUBSTITUTE(D1603,"###"," ")))</f>
        <v>Abc Pvt Ltd</v>
      </c>
      <c r="P1603" s="13" t="str">
        <f t="shared" ref="P1603:P1666" si="175">IF(M1603="","Unknown",M1603)</f>
        <v>Few Plus</v>
      </c>
      <c r="Q1603" s="34" t="str">
        <f t="shared" ref="Q1603:Q1666" si="176">IF(N1603="","Unknown",N1603)</f>
        <v>Furniture</v>
      </c>
      <c r="R1603" s="13" t="str">
        <f t="shared" ref="R1603:R1666" si="177">IF(O1603="","Others",O1603)</f>
        <v>Abc Pvt Ltd</v>
      </c>
      <c r="S1603" s="35">
        <f t="shared" ref="S1603:S1666" si="178">VALUE(E1603)</f>
        <v>145</v>
      </c>
      <c r="T1603" s="35">
        <f t="shared" ref="T1603:T1666" si="179">VALUE(F1603)</f>
        <v>71</v>
      </c>
      <c r="U1603" s="14">
        <f t="shared" ref="U1603:U1666" si="180">VALUE(G1603)</f>
        <v>382.6</v>
      </c>
      <c r="V1603" s="14">
        <f t="shared" ref="V1603:V1666" si="181">E1603*G1603</f>
        <v>55477</v>
      </c>
      <c r="W1603" s="13" t="str">
        <v>In Stock</v>
      </c>
      <c r="X1603" s="13" t="str">
        <v>No</v>
      </c>
      <c r="Y1603" s="13">
        <v>0</v>
      </c>
    </row>
    <row r="1604" spans="1:25" x14ac:dyDescent="0.3">
      <c r="A1604" s="31" t="s">
        <v>3195</v>
      </c>
      <c r="B1604" s="31" t="s">
        <v>3196</v>
      </c>
      <c r="C1604" s="31" t="s">
        <v>40</v>
      </c>
      <c r="D1604" s="31" t="s">
        <v>45</v>
      </c>
      <c r="E1604" s="31">
        <v>113</v>
      </c>
      <c r="F1604" s="31">
        <v>49</v>
      </c>
      <c r="G1604" s="31">
        <v>10145.59</v>
      </c>
      <c r="H1604" s="31">
        <v>1146451.67</v>
      </c>
      <c r="I1604" s="32">
        <v>45812</v>
      </c>
      <c r="J1604" s="32">
        <v>45898</v>
      </c>
      <c r="K1604" s="31" t="s">
        <v>57</v>
      </c>
      <c r="L1604" s="33" t="s">
        <v>17</v>
      </c>
      <c r="M1604" s="13" t="str">
        <f>PROPER(TRIM(SUBSTITUTE(B1604,"###"," ")))</f>
        <v>Some X</v>
      </c>
      <c r="N1604" s="13" t="str">
        <f>PROPER(TRIM(SUBSTITUTE(C1604,"###"," ")))</f>
        <v>Electronics</v>
      </c>
      <c r="O1604" s="13" t="str">
        <f>PROPER(TRIM(SUBSTITUTE(D1604,"###"," ")))</f>
        <v>Retailmart Inc</v>
      </c>
      <c r="P1604" s="13" t="str">
        <f t="shared" si="175"/>
        <v>Some X</v>
      </c>
      <c r="Q1604" s="34" t="str">
        <f t="shared" si="176"/>
        <v>Electronics</v>
      </c>
      <c r="R1604" s="13" t="str">
        <f t="shared" si="177"/>
        <v>Retailmart Inc</v>
      </c>
      <c r="S1604" s="35">
        <f t="shared" si="178"/>
        <v>113</v>
      </c>
      <c r="T1604" s="35">
        <f t="shared" si="179"/>
        <v>49</v>
      </c>
      <c r="U1604" s="14">
        <f t="shared" si="180"/>
        <v>10145.59</v>
      </c>
      <c r="V1604" s="14">
        <f t="shared" si="181"/>
        <v>1146451.67</v>
      </c>
      <c r="W1604" s="13" t="str">
        <v>In Stock</v>
      </c>
      <c r="X1604" s="13" t="str">
        <v>No</v>
      </c>
      <c r="Y1604" s="13">
        <v>0</v>
      </c>
    </row>
    <row r="1605" spans="1:25" x14ac:dyDescent="0.3">
      <c r="A1605" s="31" t="s">
        <v>3197</v>
      </c>
      <c r="B1605" s="31" t="s">
        <v>3198</v>
      </c>
      <c r="C1605" s="31" t="s">
        <v>28</v>
      </c>
      <c r="D1605" s="31" t="s">
        <v>24</v>
      </c>
      <c r="E1605" s="31">
        <v>18</v>
      </c>
      <c r="F1605" s="31">
        <v>24</v>
      </c>
      <c r="G1605" s="31">
        <v>6900.39</v>
      </c>
      <c r="H1605" s="31">
        <v>124207.02</v>
      </c>
      <c r="I1605" s="32">
        <v>45755</v>
      </c>
      <c r="J1605" s="32">
        <v>45927</v>
      </c>
      <c r="K1605" s="31" t="s">
        <v>57</v>
      </c>
      <c r="L1605" s="33" t="s">
        <v>58</v>
      </c>
      <c r="M1605" s="13" t="str">
        <f>PROPER(TRIM(SUBSTITUTE(B1605,"###"," ")))</f>
        <v>Sort X</v>
      </c>
      <c r="N1605" s="13" t="str">
        <f>PROPER(TRIM(SUBSTITUTE(C1605,"###"," ")))</f>
        <v>Furniture</v>
      </c>
      <c r="O1605" s="13" t="str">
        <f>PROPER(TRIM(SUBSTITUTE(D1605,"###"," ")))</f>
        <v>Omni Suppliers</v>
      </c>
      <c r="P1605" s="13" t="str">
        <f t="shared" si="175"/>
        <v>Sort X</v>
      </c>
      <c r="Q1605" s="34" t="str">
        <f t="shared" si="176"/>
        <v>Furniture</v>
      </c>
      <c r="R1605" s="13" t="str">
        <f t="shared" si="177"/>
        <v>Omni Suppliers</v>
      </c>
      <c r="S1605" s="35">
        <f t="shared" si="178"/>
        <v>18</v>
      </c>
      <c r="T1605" s="35">
        <f t="shared" si="179"/>
        <v>24</v>
      </c>
      <c r="U1605" s="14">
        <f t="shared" si="180"/>
        <v>6900.39</v>
      </c>
      <c r="V1605" s="14">
        <f t="shared" si="181"/>
        <v>124207.02</v>
      </c>
      <c r="W1605" s="13" t="str">
        <v>Low Stock</v>
      </c>
      <c r="X1605" s="13" t="str">
        <v>Yes</v>
      </c>
      <c r="Y1605" s="13">
        <v>1</v>
      </c>
    </row>
    <row r="1606" spans="1:25" x14ac:dyDescent="0.3">
      <c r="A1606" s="31" t="s">
        <v>3199</v>
      </c>
      <c r="B1606" s="31" t="s">
        <v>3200</v>
      </c>
      <c r="C1606" s="31" t="s">
        <v>44</v>
      </c>
      <c r="D1606" s="31" t="s">
        <v>15</v>
      </c>
      <c r="E1606" s="31">
        <v>154</v>
      </c>
      <c r="F1606" s="31">
        <v>59</v>
      </c>
      <c r="G1606" s="31">
        <v>12660.8</v>
      </c>
      <c r="H1606" s="31">
        <v>1949763.2</v>
      </c>
      <c r="I1606" s="32">
        <v>45838</v>
      </c>
      <c r="J1606" s="32">
        <v>45884</v>
      </c>
      <c r="K1606" s="31" t="s">
        <v>46</v>
      </c>
      <c r="L1606" s="33" t="s">
        <v>17</v>
      </c>
      <c r="M1606" s="13" t="str">
        <f>PROPER(TRIM(SUBSTITUTE(B1606,"###"," ")))</f>
        <v>Each Mini</v>
      </c>
      <c r="N1606" s="13" t="str">
        <f>PROPER(TRIM(SUBSTITUTE(C1606,"###"," ")))</f>
        <v>Groceries</v>
      </c>
      <c r="O1606" s="13" t="str">
        <f>PROPER(TRIM(SUBSTITUTE(D1606,"###"," ")))</f>
        <v>Global Traders</v>
      </c>
      <c r="P1606" s="13" t="str">
        <f t="shared" si="175"/>
        <v>Each Mini</v>
      </c>
      <c r="Q1606" s="34" t="str">
        <f t="shared" si="176"/>
        <v>Groceries</v>
      </c>
      <c r="R1606" s="13" t="str">
        <f t="shared" si="177"/>
        <v>Global Traders</v>
      </c>
      <c r="S1606" s="35">
        <f t="shared" si="178"/>
        <v>154</v>
      </c>
      <c r="T1606" s="35">
        <f t="shared" si="179"/>
        <v>59</v>
      </c>
      <c r="U1606" s="14">
        <f t="shared" si="180"/>
        <v>12660.8</v>
      </c>
      <c r="V1606" s="14">
        <f t="shared" si="181"/>
        <v>1949763.2</v>
      </c>
      <c r="W1606" s="13" t="str">
        <v>In Stock</v>
      </c>
      <c r="X1606" s="13" t="str">
        <v>No</v>
      </c>
      <c r="Y1606" s="13">
        <v>0</v>
      </c>
    </row>
    <row r="1607" spans="1:25" x14ac:dyDescent="0.3">
      <c r="A1607" s="31" t="s">
        <v>3201</v>
      </c>
      <c r="B1607" s="31" t="s">
        <v>3202</v>
      </c>
      <c r="C1607" s="31" t="s">
        <v>20</v>
      </c>
      <c r="D1607" s="31" t="s">
        <v>41</v>
      </c>
      <c r="E1607" s="31">
        <v>189</v>
      </c>
      <c r="F1607" s="31">
        <v>69</v>
      </c>
      <c r="G1607" s="31">
        <v>198.89</v>
      </c>
      <c r="H1607" s="31">
        <v>37590.21</v>
      </c>
      <c r="I1607" s="32">
        <v>45838</v>
      </c>
      <c r="J1607" s="32">
        <v>45864</v>
      </c>
      <c r="K1607" s="13"/>
      <c r="L1607" s="33" t="s">
        <v>30</v>
      </c>
      <c r="M1607" s="13" t="str">
        <f>PROPER(TRIM(SUBSTITUTE(B1607,"###"," ")))</f>
        <v>School Plus</v>
      </c>
      <c r="N1607" s="13" t="str">
        <f>PROPER(TRIM(SUBSTITUTE(C1607,"###"," ")))</f>
        <v>Toys</v>
      </c>
      <c r="O1607" s="13" t="str">
        <f>PROPER(TRIM(SUBSTITUTE(D1607,"###"," ")))</f>
        <v>Quickstock</v>
      </c>
      <c r="P1607" s="13" t="str">
        <f t="shared" si="175"/>
        <v>School Plus</v>
      </c>
      <c r="Q1607" s="34" t="str">
        <f t="shared" si="176"/>
        <v>Toys</v>
      </c>
      <c r="R1607" s="13" t="str">
        <f t="shared" si="177"/>
        <v>Quickstock</v>
      </c>
      <c r="S1607" s="35">
        <f t="shared" si="178"/>
        <v>189</v>
      </c>
      <c r="T1607" s="35">
        <f t="shared" si="179"/>
        <v>69</v>
      </c>
      <c r="U1607" s="14">
        <f t="shared" si="180"/>
        <v>198.89</v>
      </c>
      <c r="V1607" s="14">
        <f t="shared" si="181"/>
        <v>37590.21</v>
      </c>
      <c r="W1607" s="13" t="str">
        <v>In Stock</v>
      </c>
      <c r="X1607" s="13" t="str">
        <v>No</v>
      </c>
      <c r="Y1607" s="13">
        <v>0</v>
      </c>
    </row>
    <row r="1608" spans="1:25" x14ac:dyDescent="0.3">
      <c r="A1608" s="31" t="s">
        <v>3203</v>
      </c>
      <c r="B1608" s="31" t="s">
        <v>3204</v>
      </c>
      <c r="C1608" s="31" t="s">
        <v>14</v>
      </c>
      <c r="D1608" s="31" t="s">
        <v>15</v>
      </c>
      <c r="E1608" s="31">
        <v>168</v>
      </c>
      <c r="F1608" s="31">
        <v>52</v>
      </c>
      <c r="G1608" s="31">
        <v>8881.74</v>
      </c>
      <c r="H1608" s="31">
        <v>1492132.32</v>
      </c>
      <c r="I1608" s="32">
        <v>45746</v>
      </c>
      <c r="J1608" s="32">
        <v>45908</v>
      </c>
      <c r="K1608" s="31" t="s">
        <v>54</v>
      </c>
      <c r="L1608" s="33" t="s">
        <v>21</v>
      </c>
      <c r="M1608" s="13" t="str">
        <f>PROPER(TRIM(SUBSTITUTE(B1608,"###"," ")))</f>
        <v>Friend Max</v>
      </c>
      <c r="N1608" s="13" t="str">
        <f>PROPER(TRIM(SUBSTITUTE(C1608,"###"," ")))</f>
        <v>Clothing</v>
      </c>
      <c r="O1608" s="13" t="str">
        <f>PROPER(TRIM(SUBSTITUTE(D1608,"###"," ")))</f>
        <v>Global Traders</v>
      </c>
      <c r="P1608" s="13" t="str">
        <f t="shared" si="175"/>
        <v>Friend Max</v>
      </c>
      <c r="Q1608" s="34" t="str">
        <f t="shared" si="176"/>
        <v>Clothing</v>
      </c>
      <c r="R1608" s="13" t="str">
        <f t="shared" si="177"/>
        <v>Global Traders</v>
      </c>
      <c r="S1608" s="35">
        <f t="shared" si="178"/>
        <v>168</v>
      </c>
      <c r="T1608" s="35">
        <f t="shared" si="179"/>
        <v>52</v>
      </c>
      <c r="U1608" s="14">
        <f t="shared" si="180"/>
        <v>8881.74</v>
      </c>
      <c r="V1608" s="14">
        <f t="shared" si="181"/>
        <v>1492132.32</v>
      </c>
      <c r="W1608" s="13" t="str">
        <v>In Stock</v>
      </c>
      <c r="X1608" s="13" t="str">
        <v>No</v>
      </c>
      <c r="Y1608" s="13">
        <v>0</v>
      </c>
    </row>
    <row r="1609" spans="1:25" x14ac:dyDescent="0.3">
      <c r="A1609" s="31" t="s">
        <v>3206</v>
      </c>
      <c r="B1609" s="31" t="s">
        <v>3207</v>
      </c>
      <c r="C1609" s="31" t="s">
        <v>14</v>
      </c>
      <c r="D1609" s="31" t="s">
        <v>45</v>
      </c>
      <c r="E1609" s="31">
        <v>116</v>
      </c>
      <c r="F1609" s="31">
        <v>88</v>
      </c>
      <c r="G1609" s="31">
        <v>11585.46</v>
      </c>
      <c r="H1609" s="31">
        <v>1343913.36</v>
      </c>
      <c r="I1609" s="32">
        <v>45686</v>
      </c>
      <c r="J1609" s="32">
        <v>45871</v>
      </c>
      <c r="K1609" s="31" t="s">
        <v>46</v>
      </c>
      <c r="L1609" s="33" t="s">
        <v>58</v>
      </c>
      <c r="M1609" s="13" t="str">
        <f>PROPER(TRIM(SUBSTITUTE(B1609,"###"," ")))</f>
        <v>Town Max</v>
      </c>
      <c r="N1609" s="13" t="str">
        <f>PROPER(TRIM(SUBSTITUTE(C1609,"###"," ")))</f>
        <v>Clothing</v>
      </c>
      <c r="O1609" s="13" t="str">
        <f>PROPER(TRIM(SUBSTITUTE(D1609,"###"," ")))</f>
        <v>Retailmart Inc</v>
      </c>
      <c r="P1609" s="13" t="str">
        <f t="shared" si="175"/>
        <v>Town Max</v>
      </c>
      <c r="Q1609" s="34" t="str">
        <f t="shared" si="176"/>
        <v>Clothing</v>
      </c>
      <c r="R1609" s="13" t="str">
        <f t="shared" si="177"/>
        <v>Retailmart Inc</v>
      </c>
      <c r="S1609" s="35">
        <f t="shared" si="178"/>
        <v>116</v>
      </c>
      <c r="T1609" s="35">
        <f t="shared" si="179"/>
        <v>88</v>
      </c>
      <c r="U1609" s="14">
        <f t="shared" si="180"/>
        <v>11585.46</v>
      </c>
      <c r="V1609" s="14">
        <f t="shared" si="181"/>
        <v>1343913.3599999999</v>
      </c>
      <c r="W1609" s="13" t="str">
        <v>In Stock</v>
      </c>
      <c r="X1609" s="13" t="str">
        <v>No</v>
      </c>
      <c r="Y1609" s="13">
        <v>0</v>
      </c>
    </row>
    <row r="1610" spans="1:25" x14ac:dyDescent="0.3">
      <c r="A1610" s="31" t="s">
        <v>3208</v>
      </c>
      <c r="B1610" s="31" t="s">
        <v>3209</v>
      </c>
      <c r="C1610" s="31" t="s">
        <v>44</v>
      </c>
      <c r="D1610" s="13"/>
      <c r="E1610" s="31">
        <v>12</v>
      </c>
      <c r="F1610" s="31">
        <v>47</v>
      </c>
      <c r="G1610" s="31">
        <v>13401.9</v>
      </c>
      <c r="H1610" s="31">
        <v>160822.79999999999</v>
      </c>
      <c r="I1610" s="32">
        <v>45707</v>
      </c>
      <c r="J1610" s="32">
        <v>45940</v>
      </c>
      <c r="K1610" s="31" t="s">
        <v>46</v>
      </c>
      <c r="L1610" s="33" t="s">
        <v>33</v>
      </c>
      <c r="M1610" s="13" t="str">
        <f>PROPER(TRIM(SUBSTITUTE(B1610,"###"," ")))</f>
        <v>Child Max</v>
      </c>
      <c r="N1610" s="13" t="str">
        <f>PROPER(TRIM(SUBSTITUTE(C1610,"###"," ")))</f>
        <v>Groceries</v>
      </c>
      <c r="O1610" s="13" t="str">
        <f>PROPER(TRIM(SUBSTITUTE(D1610,"###"," ")))</f>
        <v/>
      </c>
      <c r="P1610" s="13" t="str">
        <f t="shared" si="175"/>
        <v>Child Max</v>
      </c>
      <c r="Q1610" s="34" t="str">
        <f t="shared" si="176"/>
        <v>Groceries</v>
      </c>
      <c r="R1610" s="13" t="str">
        <f t="shared" si="177"/>
        <v>Others</v>
      </c>
      <c r="S1610" s="35">
        <f t="shared" si="178"/>
        <v>12</v>
      </c>
      <c r="T1610" s="35">
        <f t="shared" si="179"/>
        <v>47</v>
      </c>
      <c r="U1610" s="14">
        <f t="shared" si="180"/>
        <v>13401.9</v>
      </c>
      <c r="V1610" s="14">
        <f t="shared" si="181"/>
        <v>160822.79999999999</v>
      </c>
      <c r="W1610" s="13" t="str">
        <v>Low Stock</v>
      </c>
      <c r="X1610" s="13" t="str">
        <v>Yes</v>
      </c>
      <c r="Y1610" s="13">
        <v>1</v>
      </c>
    </row>
    <row r="1611" spans="1:25" x14ac:dyDescent="0.3">
      <c r="A1611" s="31" t="s">
        <v>3210</v>
      </c>
      <c r="B1611" s="31" t="s">
        <v>665</v>
      </c>
      <c r="C1611" s="31" t="s">
        <v>28</v>
      </c>
      <c r="D1611" s="31" t="s">
        <v>41</v>
      </c>
      <c r="E1611" s="31">
        <v>17</v>
      </c>
      <c r="F1611" s="31">
        <v>49</v>
      </c>
      <c r="G1611" s="31">
        <v>18238.97</v>
      </c>
      <c r="H1611" s="31">
        <v>310062.49</v>
      </c>
      <c r="I1611" s="32">
        <v>45749</v>
      </c>
      <c r="J1611" s="32">
        <v>45930</v>
      </c>
      <c r="K1611" s="31" t="s">
        <v>46</v>
      </c>
      <c r="L1611" s="33" t="s">
        <v>30</v>
      </c>
      <c r="M1611" s="13" t="str">
        <f>PROPER(TRIM(SUBSTITUTE(B1611,"###"," ")))</f>
        <v>Yeah Mini</v>
      </c>
      <c r="N1611" s="13" t="str">
        <f>PROPER(TRIM(SUBSTITUTE(C1611,"###"," ")))</f>
        <v>Furniture</v>
      </c>
      <c r="O1611" s="13" t="str">
        <f>PROPER(TRIM(SUBSTITUTE(D1611,"###"," ")))</f>
        <v>Quickstock</v>
      </c>
      <c r="P1611" s="13" t="str">
        <f t="shared" si="175"/>
        <v>Yeah Mini</v>
      </c>
      <c r="Q1611" s="34" t="str">
        <f t="shared" si="176"/>
        <v>Furniture</v>
      </c>
      <c r="R1611" s="13" t="str">
        <f t="shared" si="177"/>
        <v>Quickstock</v>
      </c>
      <c r="S1611" s="35">
        <f t="shared" si="178"/>
        <v>17</v>
      </c>
      <c r="T1611" s="35">
        <f t="shared" si="179"/>
        <v>49</v>
      </c>
      <c r="U1611" s="14">
        <f t="shared" si="180"/>
        <v>18238.97</v>
      </c>
      <c r="V1611" s="14">
        <f t="shared" si="181"/>
        <v>310062.49</v>
      </c>
      <c r="W1611" s="13" t="str">
        <v>Low Stock</v>
      </c>
      <c r="X1611" s="13" t="str">
        <v>Yes</v>
      </c>
      <c r="Y1611" s="13">
        <v>1</v>
      </c>
    </row>
    <row r="1612" spans="1:25" x14ac:dyDescent="0.3">
      <c r="A1612" s="31" t="s">
        <v>3211</v>
      </c>
      <c r="B1612" s="31" t="s">
        <v>3212</v>
      </c>
      <c r="C1612" s="31" t="s">
        <v>28</v>
      </c>
      <c r="D1612" s="31" t="s">
        <v>53</v>
      </c>
      <c r="E1612" s="31">
        <v>160</v>
      </c>
      <c r="F1612" s="31">
        <v>45</v>
      </c>
      <c r="G1612" s="31">
        <v>8858</v>
      </c>
      <c r="H1612" s="31">
        <v>1417280</v>
      </c>
      <c r="I1612" s="32">
        <v>45819</v>
      </c>
      <c r="J1612" s="32">
        <v>45910</v>
      </c>
      <c r="K1612" s="31" t="s">
        <v>25</v>
      </c>
      <c r="L1612" s="33" t="s">
        <v>17</v>
      </c>
      <c r="M1612" s="13" t="str">
        <f>PROPER(TRIM(SUBSTITUTE(B1612,"###"," ")))</f>
        <v>Drop X</v>
      </c>
      <c r="N1612" s="13" t="str">
        <f>PROPER(TRIM(SUBSTITUTE(C1612,"###"," ")))</f>
        <v>Furniture</v>
      </c>
      <c r="O1612" s="13" t="str">
        <f>PROPER(TRIM(SUBSTITUTE(D1612,"###"," ")))</f>
        <v>Abc Pvt Ltd</v>
      </c>
      <c r="P1612" s="13" t="str">
        <f t="shared" si="175"/>
        <v>Drop X</v>
      </c>
      <c r="Q1612" s="34" t="str">
        <f t="shared" si="176"/>
        <v>Furniture</v>
      </c>
      <c r="R1612" s="13" t="str">
        <f t="shared" si="177"/>
        <v>Abc Pvt Ltd</v>
      </c>
      <c r="S1612" s="35">
        <f t="shared" si="178"/>
        <v>160</v>
      </c>
      <c r="T1612" s="35">
        <f t="shared" si="179"/>
        <v>45</v>
      </c>
      <c r="U1612" s="14">
        <f t="shared" si="180"/>
        <v>8858</v>
      </c>
      <c r="V1612" s="14">
        <f t="shared" si="181"/>
        <v>1417280</v>
      </c>
      <c r="W1612" s="13" t="str">
        <v>In Stock</v>
      </c>
      <c r="X1612" s="13" t="str">
        <v>No</v>
      </c>
      <c r="Y1612" s="13">
        <v>0</v>
      </c>
    </row>
    <row r="1613" spans="1:25" x14ac:dyDescent="0.3">
      <c r="A1613" s="31" t="s">
        <v>3213</v>
      </c>
      <c r="B1613" s="31" t="s">
        <v>3214</v>
      </c>
      <c r="C1613" s="31" t="s">
        <v>28</v>
      </c>
      <c r="D1613" s="31" t="s">
        <v>24</v>
      </c>
      <c r="E1613" s="31">
        <v>165</v>
      </c>
      <c r="F1613" s="31">
        <v>21</v>
      </c>
      <c r="G1613" s="31">
        <v>18339.28</v>
      </c>
      <c r="H1613" s="31">
        <v>3025981.2</v>
      </c>
      <c r="I1613" s="32">
        <v>45695</v>
      </c>
      <c r="J1613" s="32">
        <v>45853</v>
      </c>
      <c r="K1613" s="31" t="s">
        <v>16</v>
      </c>
      <c r="L1613" s="33" t="s">
        <v>58</v>
      </c>
      <c r="M1613" s="13" t="str">
        <f>PROPER(TRIM(SUBSTITUTE(B1613,"###"," ")))</f>
        <v>Church Lite</v>
      </c>
      <c r="N1613" s="13" t="str">
        <f>PROPER(TRIM(SUBSTITUTE(C1613,"###"," ")))</f>
        <v>Furniture</v>
      </c>
      <c r="O1613" s="13" t="str">
        <f>PROPER(TRIM(SUBSTITUTE(D1613,"###"," ")))</f>
        <v>Omni Suppliers</v>
      </c>
      <c r="P1613" s="13" t="str">
        <f t="shared" si="175"/>
        <v>Church Lite</v>
      </c>
      <c r="Q1613" s="34" t="str">
        <f t="shared" si="176"/>
        <v>Furniture</v>
      </c>
      <c r="R1613" s="13" t="str">
        <f t="shared" si="177"/>
        <v>Omni Suppliers</v>
      </c>
      <c r="S1613" s="35">
        <f t="shared" si="178"/>
        <v>165</v>
      </c>
      <c r="T1613" s="35">
        <f t="shared" si="179"/>
        <v>21</v>
      </c>
      <c r="U1613" s="14">
        <f t="shared" si="180"/>
        <v>18339.28</v>
      </c>
      <c r="V1613" s="14">
        <f t="shared" si="181"/>
        <v>3025981.1999999997</v>
      </c>
      <c r="W1613" s="13" t="str">
        <v>In Stock</v>
      </c>
      <c r="X1613" s="13" t="str">
        <v>No</v>
      </c>
      <c r="Y1613" s="13">
        <v>0</v>
      </c>
    </row>
    <row r="1614" spans="1:25" x14ac:dyDescent="0.3">
      <c r="A1614" s="31" t="s">
        <v>3215</v>
      </c>
      <c r="B1614" s="31" t="s">
        <v>3144</v>
      </c>
      <c r="C1614" s="31" t="s">
        <v>28</v>
      </c>
      <c r="D1614" s="31" t="s">
        <v>24</v>
      </c>
      <c r="E1614" s="31">
        <v>105</v>
      </c>
      <c r="F1614" s="31">
        <v>37</v>
      </c>
      <c r="G1614" s="31">
        <v>11745.4</v>
      </c>
      <c r="H1614" s="31">
        <v>1233267</v>
      </c>
      <c r="I1614" s="32">
        <v>45819</v>
      </c>
      <c r="J1614" s="32">
        <v>45884</v>
      </c>
      <c r="K1614" s="31" t="s">
        <v>46</v>
      </c>
      <c r="L1614" s="33" t="s">
        <v>21</v>
      </c>
      <c r="M1614" s="13" t="str">
        <f>PROPER(TRIM(SUBSTITUTE(B1614,"###"," ")))</f>
        <v>High Mini</v>
      </c>
      <c r="N1614" s="13" t="str">
        <f>PROPER(TRIM(SUBSTITUTE(C1614,"###"," ")))</f>
        <v>Furniture</v>
      </c>
      <c r="O1614" s="13" t="str">
        <f>PROPER(TRIM(SUBSTITUTE(D1614,"###"," ")))</f>
        <v>Omni Suppliers</v>
      </c>
      <c r="P1614" s="13" t="str">
        <f t="shared" si="175"/>
        <v>High Mini</v>
      </c>
      <c r="Q1614" s="34" t="str">
        <f t="shared" si="176"/>
        <v>Furniture</v>
      </c>
      <c r="R1614" s="13" t="str">
        <f t="shared" si="177"/>
        <v>Omni Suppliers</v>
      </c>
      <c r="S1614" s="35">
        <f t="shared" si="178"/>
        <v>105</v>
      </c>
      <c r="T1614" s="35">
        <f t="shared" si="179"/>
        <v>37</v>
      </c>
      <c r="U1614" s="14">
        <f t="shared" si="180"/>
        <v>11745.4</v>
      </c>
      <c r="V1614" s="14">
        <f t="shared" si="181"/>
        <v>1233267</v>
      </c>
      <c r="W1614" s="13" t="str">
        <v>In Stock</v>
      </c>
      <c r="X1614" s="13" t="str">
        <v>No</v>
      </c>
      <c r="Y1614" s="13">
        <v>0</v>
      </c>
    </row>
    <row r="1615" spans="1:25" x14ac:dyDescent="0.3">
      <c r="A1615" s="31" t="s">
        <v>3216</v>
      </c>
      <c r="B1615" s="31" t="s">
        <v>2095</v>
      </c>
      <c r="C1615" s="31" t="s">
        <v>40</v>
      </c>
      <c r="D1615" s="31" t="s">
        <v>45</v>
      </c>
      <c r="E1615" s="31">
        <v>73</v>
      </c>
      <c r="F1615" s="31">
        <v>36</v>
      </c>
      <c r="G1615" s="31">
        <v>9305.5300000000007</v>
      </c>
      <c r="H1615" s="31">
        <v>679303.69000000006</v>
      </c>
      <c r="I1615" s="32">
        <v>45673</v>
      </c>
      <c r="J1615" s="32">
        <v>45872</v>
      </c>
      <c r="K1615" s="31" t="s">
        <v>54</v>
      </c>
      <c r="L1615" s="33" t="s">
        <v>30</v>
      </c>
      <c r="M1615" s="13" t="str">
        <f>PROPER(TRIM(SUBSTITUTE(B1615,"###"," ")))</f>
        <v>Stuff X</v>
      </c>
      <c r="N1615" s="13" t="str">
        <f>PROPER(TRIM(SUBSTITUTE(C1615,"###"," ")))</f>
        <v>Electronics</v>
      </c>
      <c r="O1615" s="13" t="str">
        <f>PROPER(TRIM(SUBSTITUTE(D1615,"###"," ")))</f>
        <v>Retailmart Inc</v>
      </c>
      <c r="P1615" s="13" t="str">
        <f t="shared" si="175"/>
        <v>Stuff X</v>
      </c>
      <c r="Q1615" s="34" t="str">
        <f t="shared" si="176"/>
        <v>Electronics</v>
      </c>
      <c r="R1615" s="13" t="str">
        <f t="shared" si="177"/>
        <v>Retailmart Inc</v>
      </c>
      <c r="S1615" s="35">
        <f t="shared" si="178"/>
        <v>73</v>
      </c>
      <c r="T1615" s="35">
        <f t="shared" si="179"/>
        <v>36</v>
      </c>
      <c r="U1615" s="14">
        <f t="shared" si="180"/>
        <v>9305.5300000000007</v>
      </c>
      <c r="V1615" s="14">
        <f t="shared" si="181"/>
        <v>679303.69000000006</v>
      </c>
      <c r="W1615" s="13" t="str">
        <v>In Stock</v>
      </c>
      <c r="X1615" s="13" t="str">
        <v>No</v>
      </c>
      <c r="Y1615" s="13">
        <v>0</v>
      </c>
    </row>
    <row r="1616" spans="1:25" x14ac:dyDescent="0.3">
      <c r="A1616" s="31" t="s">
        <v>3217</v>
      </c>
      <c r="B1616" s="31" t="s">
        <v>3218</v>
      </c>
      <c r="C1616" s="31" t="s">
        <v>44</v>
      </c>
      <c r="D1616" s="31" t="s">
        <v>15</v>
      </c>
      <c r="E1616" s="31">
        <v>69</v>
      </c>
      <c r="F1616" s="31">
        <v>97</v>
      </c>
      <c r="G1616" s="31">
        <v>6741.37</v>
      </c>
      <c r="H1616" s="31">
        <v>465154.53</v>
      </c>
      <c r="I1616" s="32">
        <v>45834</v>
      </c>
      <c r="J1616" s="32">
        <v>45908</v>
      </c>
      <c r="K1616" s="31" t="s">
        <v>46</v>
      </c>
      <c r="L1616" s="33" t="s">
        <v>21</v>
      </c>
      <c r="M1616" s="13" t="str">
        <f>PROPER(TRIM(SUBSTITUTE(B1616,"###"," ")))</f>
        <v>Can Mini</v>
      </c>
      <c r="N1616" s="13" t="str">
        <f>PROPER(TRIM(SUBSTITUTE(C1616,"###"," ")))</f>
        <v>Groceries</v>
      </c>
      <c r="O1616" s="13" t="str">
        <f>PROPER(TRIM(SUBSTITUTE(D1616,"###"," ")))</f>
        <v>Global Traders</v>
      </c>
      <c r="P1616" s="13" t="str">
        <f t="shared" si="175"/>
        <v>Can Mini</v>
      </c>
      <c r="Q1616" s="34" t="str">
        <f t="shared" si="176"/>
        <v>Groceries</v>
      </c>
      <c r="R1616" s="13" t="str">
        <f t="shared" si="177"/>
        <v>Global Traders</v>
      </c>
      <c r="S1616" s="35">
        <f t="shared" si="178"/>
        <v>69</v>
      </c>
      <c r="T1616" s="35">
        <f t="shared" si="179"/>
        <v>97</v>
      </c>
      <c r="U1616" s="14">
        <f t="shared" si="180"/>
        <v>6741.37</v>
      </c>
      <c r="V1616" s="14">
        <f t="shared" si="181"/>
        <v>465154.52999999997</v>
      </c>
      <c r="W1616" s="13" t="str">
        <v>Low Stock</v>
      </c>
      <c r="X1616" s="13" t="str">
        <v>Yes</v>
      </c>
      <c r="Y1616" s="13">
        <v>1</v>
      </c>
    </row>
    <row r="1617" spans="1:25" x14ac:dyDescent="0.3">
      <c r="A1617" s="31" t="s">
        <v>3220</v>
      </c>
      <c r="B1617" s="31" t="s">
        <v>3221</v>
      </c>
      <c r="C1617" s="31" t="s">
        <v>44</v>
      </c>
      <c r="D1617" s="31" t="s">
        <v>24</v>
      </c>
      <c r="E1617" s="31">
        <v>21</v>
      </c>
      <c r="F1617" s="31">
        <v>70</v>
      </c>
      <c r="G1617" s="31">
        <v>2631.14</v>
      </c>
      <c r="H1617" s="31">
        <v>55253.94</v>
      </c>
      <c r="I1617" s="32">
        <v>45835</v>
      </c>
      <c r="J1617" s="32">
        <v>45853</v>
      </c>
      <c r="K1617" s="31" t="s">
        <v>16</v>
      </c>
      <c r="L1617" s="33" t="s">
        <v>33</v>
      </c>
      <c r="M1617" s="13" t="str">
        <f>PROPER(TRIM(SUBSTITUTE(B1617,"###"," ")))</f>
        <v>Strong Plus</v>
      </c>
      <c r="N1617" s="13" t="str">
        <f>PROPER(TRIM(SUBSTITUTE(C1617,"###"," ")))</f>
        <v>Groceries</v>
      </c>
      <c r="O1617" s="13" t="str">
        <f>PROPER(TRIM(SUBSTITUTE(D1617,"###"," ")))</f>
        <v>Omni Suppliers</v>
      </c>
      <c r="P1617" s="13" t="str">
        <f t="shared" si="175"/>
        <v>Strong Plus</v>
      </c>
      <c r="Q1617" s="34" t="str">
        <f t="shared" si="176"/>
        <v>Groceries</v>
      </c>
      <c r="R1617" s="13" t="str">
        <f t="shared" si="177"/>
        <v>Omni Suppliers</v>
      </c>
      <c r="S1617" s="35">
        <f t="shared" si="178"/>
        <v>21</v>
      </c>
      <c r="T1617" s="35">
        <f t="shared" si="179"/>
        <v>70</v>
      </c>
      <c r="U1617" s="14">
        <f t="shared" si="180"/>
        <v>2631.14</v>
      </c>
      <c r="V1617" s="14">
        <f t="shared" si="181"/>
        <v>55253.939999999995</v>
      </c>
      <c r="W1617" s="13" t="str">
        <v>Low Stock</v>
      </c>
      <c r="X1617" s="13" t="str">
        <v>Yes</v>
      </c>
      <c r="Y1617" s="13">
        <v>1</v>
      </c>
    </row>
    <row r="1618" spans="1:25" x14ac:dyDescent="0.3">
      <c r="A1618" s="31" t="s">
        <v>3222</v>
      </c>
      <c r="B1618" s="31" t="s">
        <v>3223</v>
      </c>
      <c r="C1618" s="31" t="s">
        <v>28</v>
      </c>
      <c r="D1618" s="31" t="s">
        <v>24</v>
      </c>
      <c r="E1618" s="31">
        <v>103</v>
      </c>
      <c r="F1618" s="31">
        <v>69</v>
      </c>
      <c r="G1618" s="31">
        <v>18602.22</v>
      </c>
      <c r="H1618" s="31">
        <v>1916028.66</v>
      </c>
      <c r="I1618" s="32">
        <v>45708</v>
      </c>
      <c r="J1618" s="32">
        <v>45911</v>
      </c>
      <c r="K1618" s="31" t="s">
        <v>25</v>
      </c>
      <c r="L1618" s="33" t="s">
        <v>17</v>
      </c>
      <c r="M1618" s="13" t="str">
        <f>PROPER(TRIM(SUBSTITUTE(B1618,"###"," ")))</f>
        <v>Already X</v>
      </c>
      <c r="N1618" s="13" t="str">
        <f>PROPER(TRIM(SUBSTITUTE(C1618,"###"," ")))</f>
        <v>Furniture</v>
      </c>
      <c r="O1618" s="13" t="str">
        <f>PROPER(TRIM(SUBSTITUTE(D1618,"###"," ")))</f>
        <v>Omni Suppliers</v>
      </c>
      <c r="P1618" s="13" t="str">
        <f t="shared" si="175"/>
        <v>Already X</v>
      </c>
      <c r="Q1618" s="34" t="str">
        <f t="shared" si="176"/>
        <v>Furniture</v>
      </c>
      <c r="R1618" s="13" t="str">
        <f t="shared" si="177"/>
        <v>Omni Suppliers</v>
      </c>
      <c r="S1618" s="35">
        <f t="shared" si="178"/>
        <v>103</v>
      </c>
      <c r="T1618" s="35">
        <f t="shared" si="179"/>
        <v>69</v>
      </c>
      <c r="U1618" s="14">
        <f t="shared" si="180"/>
        <v>18602.22</v>
      </c>
      <c r="V1618" s="14">
        <f t="shared" si="181"/>
        <v>1916028.6600000001</v>
      </c>
      <c r="W1618" s="13" t="str">
        <v>In Stock</v>
      </c>
      <c r="X1618" s="13" t="str">
        <v>No</v>
      </c>
      <c r="Y1618" s="13">
        <v>0</v>
      </c>
    </row>
    <row r="1619" spans="1:25" x14ac:dyDescent="0.3">
      <c r="A1619" s="31" t="s">
        <v>3225</v>
      </c>
      <c r="B1619" s="31" t="s">
        <v>2321</v>
      </c>
      <c r="C1619" s="31" t="s">
        <v>44</v>
      </c>
      <c r="D1619" s="31" t="s">
        <v>45</v>
      </c>
      <c r="E1619" s="31">
        <v>51</v>
      </c>
      <c r="F1619" s="31">
        <v>21</v>
      </c>
      <c r="G1619" s="31">
        <v>17069.91</v>
      </c>
      <c r="H1619" s="31">
        <v>870565.41</v>
      </c>
      <c r="I1619" s="32">
        <v>45843</v>
      </c>
      <c r="J1619" s="32">
        <v>45905</v>
      </c>
      <c r="K1619" s="31" t="s">
        <v>57</v>
      </c>
      <c r="L1619" s="33" t="s">
        <v>17</v>
      </c>
      <c r="M1619" s="13" t="str">
        <f>PROPER(TRIM(SUBSTITUTE(B1619,"###"," ")))</f>
        <v>Land Mini</v>
      </c>
      <c r="N1619" s="13" t="str">
        <f>PROPER(TRIM(SUBSTITUTE(C1619,"###"," ")))</f>
        <v>Groceries</v>
      </c>
      <c r="O1619" s="13" t="str">
        <f>PROPER(TRIM(SUBSTITUTE(D1619,"###"," ")))</f>
        <v>Retailmart Inc</v>
      </c>
      <c r="P1619" s="13" t="str">
        <f t="shared" si="175"/>
        <v>Land Mini</v>
      </c>
      <c r="Q1619" s="34" t="str">
        <f t="shared" si="176"/>
        <v>Groceries</v>
      </c>
      <c r="R1619" s="13" t="str">
        <f t="shared" si="177"/>
        <v>Retailmart Inc</v>
      </c>
      <c r="S1619" s="35">
        <f t="shared" si="178"/>
        <v>51</v>
      </c>
      <c r="T1619" s="35">
        <f t="shared" si="179"/>
        <v>21</v>
      </c>
      <c r="U1619" s="14">
        <f t="shared" si="180"/>
        <v>17069.91</v>
      </c>
      <c r="V1619" s="14">
        <f t="shared" si="181"/>
        <v>870565.41</v>
      </c>
      <c r="W1619" s="13" t="str">
        <v>In Stock</v>
      </c>
      <c r="X1619" s="13" t="str">
        <v>No</v>
      </c>
      <c r="Y1619" s="13">
        <v>0</v>
      </c>
    </row>
    <row r="1620" spans="1:25" x14ac:dyDescent="0.3">
      <c r="A1620" s="31" t="s">
        <v>3226</v>
      </c>
      <c r="B1620" s="31" t="s">
        <v>3227</v>
      </c>
      <c r="C1620" s="31" t="s">
        <v>44</v>
      </c>
      <c r="D1620" s="31" t="s">
        <v>45</v>
      </c>
      <c r="E1620" s="13"/>
      <c r="F1620" s="31">
        <v>77</v>
      </c>
      <c r="G1620" s="31">
        <v>8407.5300000000007</v>
      </c>
      <c r="H1620" s="13"/>
      <c r="I1620" s="32">
        <v>45737</v>
      </c>
      <c r="J1620" s="32">
        <v>45863</v>
      </c>
      <c r="K1620" s="31" t="s">
        <v>29</v>
      </c>
      <c r="L1620" s="33" t="s">
        <v>58</v>
      </c>
      <c r="M1620" s="13" t="str">
        <f>PROPER(TRIM(SUBSTITUTE(B1620,"###"," ")))</f>
        <v>Blue Plus</v>
      </c>
      <c r="N1620" s="13" t="str">
        <f>PROPER(TRIM(SUBSTITUTE(C1620,"###"," ")))</f>
        <v>Groceries</v>
      </c>
      <c r="O1620" s="13" t="str">
        <f>PROPER(TRIM(SUBSTITUTE(D1620,"###"," ")))</f>
        <v>Retailmart Inc</v>
      </c>
      <c r="P1620" s="13" t="str">
        <f t="shared" si="175"/>
        <v>Blue Plus</v>
      </c>
      <c r="Q1620" s="34" t="str">
        <f t="shared" si="176"/>
        <v>Groceries</v>
      </c>
      <c r="R1620" s="13" t="str">
        <f t="shared" si="177"/>
        <v>Retailmart Inc</v>
      </c>
      <c r="S1620" s="35">
        <f t="shared" si="178"/>
        <v>0</v>
      </c>
      <c r="T1620" s="35">
        <f t="shared" si="179"/>
        <v>77</v>
      </c>
      <c r="U1620" s="14">
        <f t="shared" si="180"/>
        <v>8407.5300000000007</v>
      </c>
      <c r="V1620" s="14">
        <f t="shared" si="181"/>
        <v>0</v>
      </c>
      <c r="W1620" s="13" t="str">
        <v>Out of Stock</v>
      </c>
      <c r="X1620" s="13" t="str">
        <v>Yes</v>
      </c>
      <c r="Y1620" s="13">
        <v>1</v>
      </c>
    </row>
    <row r="1621" spans="1:25" x14ac:dyDescent="0.3">
      <c r="A1621" s="31" t="s">
        <v>3228</v>
      </c>
      <c r="B1621" s="31" t="s">
        <v>3229</v>
      </c>
      <c r="C1621" s="31" t="s">
        <v>14</v>
      </c>
      <c r="D1621" s="31" t="s">
        <v>53</v>
      </c>
      <c r="E1621" s="31">
        <v>119</v>
      </c>
      <c r="F1621" s="31">
        <v>78</v>
      </c>
      <c r="G1621" s="31">
        <v>13344.83</v>
      </c>
      <c r="H1621" s="31">
        <v>1588034.77</v>
      </c>
      <c r="I1621" s="32">
        <v>45809</v>
      </c>
      <c r="J1621" s="32">
        <v>45926</v>
      </c>
      <c r="K1621" s="31" t="s">
        <v>29</v>
      </c>
      <c r="L1621" s="33" t="s">
        <v>58</v>
      </c>
      <c r="M1621" s="13" t="str">
        <f>PROPER(TRIM(SUBSTITUTE(B1621,"###"," ")))</f>
        <v>Because Mini</v>
      </c>
      <c r="N1621" s="13" t="str">
        <f>PROPER(TRIM(SUBSTITUTE(C1621,"###"," ")))</f>
        <v>Clothing</v>
      </c>
      <c r="O1621" s="13" t="str">
        <f>PROPER(TRIM(SUBSTITUTE(D1621,"###"," ")))</f>
        <v>Abc Pvt Ltd</v>
      </c>
      <c r="P1621" s="13" t="str">
        <f t="shared" si="175"/>
        <v>Because Mini</v>
      </c>
      <c r="Q1621" s="34" t="str">
        <f t="shared" si="176"/>
        <v>Clothing</v>
      </c>
      <c r="R1621" s="13" t="str">
        <f t="shared" si="177"/>
        <v>Abc Pvt Ltd</v>
      </c>
      <c r="S1621" s="35">
        <f t="shared" si="178"/>
        <v>119</v>
      </c>
      <c r="T1621" s="35">
        <f t="shared" si="179"/>
        <v>78</v>
      </c>
      <c r="U1621" s="14">
        <f t="shared" si="180"/>
        <v>13344.83</v>
      </c>
      <c r="V1621" s="14">
        <f t="shared" si="181"/>
        <v>1588034.77</v>
      </c>
      <c r="W1621" s="13" t="str">
        <v>In Stock</v>
      </c>
      <c r="X1621" s="13" t="str">
        <v>No</v>
      </c>
      <c r="Y1621" s="13">
        <v>0</v>
      </c>
    </row>
    <row r="1622" spans="1:25" x14ac:dyDescent="0.3">
      <c r="A1622" s="31" t="s">
        <v>3230</v>
      </c>
      <c r="B1622" s="31" t="s">
        <v>3231</v>
      </c>
      <c r="C1622" s="31" t="s">
        <v>28</v>
      </c>
      <c r="D1622" s="31" t="s">
        <v>45</v>
      </c>
      <c r="E1622" s="31">
        <v>146</v>
      </c>
      <c r="F1622" s="31">
        <v>86</v>
      </c>
      <c r="G1622" s="31">
        <v>8625.4</v>
      </c>
      <c r="H1622" s="31">
        <v>1259308.3999999999</v>
      </c>
      <c r="I1622" s="32">
        <v>45733</v>
      </c>
      <c r="J1622" s="32">
        <v>45893</v>
      </c>
      <c r="K1622" s="31" t="s">
        <v>54</v>
      </c>
      <c r="L1622" s="33" t="s">
        <v>33</v>
      </c>
      <c r="M1622" s="13" t="str">
        <f>PROPER(TRIM(SUBSTITUTE(B1622,"###"," ")))</f>
        <v>Probably Mini</v>
      </c>
      <c r="N1622" s="13" t="str">
        <f>PROPER(TRIM(SUBSTITUTE(C1622,"###"," ")))</f>
        <v>Furniture</v>
      </c>
      <c r="O1622" s="13" t="str">
        <f>PROPER(TRIM(SUBSTITUTE(D1622,"###"," ")))</f>
        <v>Retailmart Inc</v>
      </c>
      <c r="P1622" s="13" t="str">
        <f t="shared" si="175"/>
        <v>Probably Mini</v>
      </c>
      <c r="Q1622" s="34" t="str">
        <f t="shared" si="176"/>
        <v>Furniture</v>
      </c>
      <c r="R1622" s="13" t="str">
        <f t="shared" si="177"/>
        <v>Retailmart Inc</v>
      </c>
      <c r="S1622" s="35">
        <f t="shared" si="178"/>
        <v>146</v>
      </c>
      <c r="T1622" s="35">
        <f t="shared" si="179"/>
        <v>86</v>
      </c>
      <c r="U1622" s="14">
        <f t="shared" si="180"/>
        <v>8625.4</v>
      </c>
      <c r="V1622" s="14">
        <f t="shared" si="181"/>
        <v>1259308.3999999999</v>
      </c>
      <c r="W1622" s="13" t="str">
        <v>In Stock</v>
      </c>
      <c r="X1622" s="13" t="str">
        <v>No</v>
      </c>
      <c r="Y1622" s="13">
        <v>0</v>
      </c>
    </row>
    <row r="1623" spans="1:25" x14ac:dyDescent="0.3">
      <c r="A1623" s="31" t="s">
        <v>3232</v>
      </c>
      <c r="B1623" s="31" t="s">
        <v>3233</v>
      </c>
      <c r="C1623" s="31" t="s">
        <v>44</v>
      </c>
      <c r="D1623" s="31" t="s">
        <v>45</v>
      </c>
      <c r="E1623" s="31">
        <v>115</v>
      </c>
      <c r="F1623" s="31">
        <v>95</v>
      </c>
      <c r="G1623" s="31">
        <v>12978.2</v>
      </c>
      <c r="H1623" s="31">
        <v>1492493</v>
      </c>
      <c r="I1623" s="32">
        <v>45695</v>
      </c>
      <c r="J1623" s="32">
        <v>45865</v>
      </c>
      <c r="K1623" s="13"/>
      <c r="L1623" s="33" t="s">
        <v>17</v>
      </c>
      <c r="M1623" s="13" t="str">
        <f>PROPER(TRIM(SUBSTITUTE(B1623,"###"," ")))</f>
        <v>Animal Lite</v>
      </c>
      <c r="N1623" s="13" t="str">
        <f>PROPER(TRIM(SUBSTITUTE(C1623,"###"," ")))</f>
        <v>Groceries</v>
      </c>
      <c r="O1623" s="13" t="str">
        <f>PROPER(TRIM(SUBSTITUTE(D1623,"###"," ")))</f>
        <v>Retailmart Inc</v>
      </c>
      <c r="P1623" s="13" t="str">
        <f t="shared" si="175"/>
        <v>Animal Lite</v>
      </c>
      <c r="Q1623" s="34" t="str">
        <f t="shared" si="176"/>
        <v>Groceries</v>
      </c>
      <c r="R1623" s="13" t="str">
        <f t="shared" si="177"/>
        <v>Retailmart Inc</v>
      </c>
      <c r="S1623" s="35">
        <f t="shared" si="178"/>
        <v>115</v>
      </c>
      <c r="T1623" s="35">
        <f t="shared" si="179"/>
        <v>95</v>
      </c>
      <c r="U1623" s="14">
        <f t="shared" si="180"/>
        <v>12978.2</v>
      </c>
      <c r="V1623" s="14">
        <f t="shared" si="181"/>
        <v>1492493</v>
      </c>
      <c r="W1623" s="13" t="str">
        <v>In Stock</v>
      </c>
      <c r="X1623" s="13" t="str">
        <v>No</v>
      </c>
      <c r="Y1623" s="13">
        <v>0</v>
      </c>
    </row>
    <row r="1624" spans="1:25" x14ac:dyDescent="0.3">
      <c r="A1624" s="31" t="s">
        <v>3234</v>
      </c>
      <c r="B1624" s="31" t="s">
        <v>3235</v>
      </c>
      <c r="C1624" s="31" t="s">
        <v>20</v>
      </c>
      <c r="D1624" s="31" t="s">
        <v>15</v>
      </c>
      <c r="E1624" s="31">
        <v>120</v>
      </c>
      <c r="F1624" s="31">
        <v>87</v>
      </c>
      <c r="G1624" s="31">
        <v>15547.59</v>
      </c>
      <c r="H1624" s="31">
        <v>1865710.8</v>
      </c>
      <c r="I1624" s="32">
        <v>45803</v>
      </c>
      <c r="J1624" s="32">
        <v>45926</v>
      </c>
      <c r="K1624" s="31" t="s">
        <v>57</v>
      </c>
      <c r="L1624" s="33" t="s">
        <v>30</v>
      </c>
      <c r="M1624" s="13" t="str">
        <f>PROPER(TRIM(SUBSTITUTE(B1624,"###"," ")))</f>
        <v>World Pro</v>
      </c>
      <c r="N1624" s="13" t="str">
        <f>PROPER(TRIM(SUBSTITUTE(C1624,"###"," ")))</f>
        <v>Toys</v>
      </c>
      <c r="O1624" s="13" t="str">
        <f>PROPER(TRIM(SUBSTITUTE(D1624,"###"," ")))</f>
        <v>Global Traders</v>
      </c>
      <c r="P1624" s="13" t="str">
        <f t="shared" si="175"/>
        <v>World Pro</v>
      </c>
      <c r="Q1624" s="34" t="str">
        <f t="shared" si="176"/>
        <v>Toys</v>
      </c>
      <c r="R1624" s="13" t="str">
        <f t="shared" si="177"/>
        <v>Global Traders</v>
      </c>
      <c r="S1624" s="35">
        <f t="shared" si="178"/>
        <v>120</v>
      </c>
      <c r="T1624" s="35">
        <f t="shared" si="179"/>
        <v>87</v>
      </c>
      <c r="U1624" s="14">
        <f t="shared" si="180"/>
        <v>15547.59</v>
      </c>
      <c r="V1624" s="14">
        <f t="shared" si="181"/>
        <v>1865710.8</v>
      </c>
      <c r="W1624" s="13" t="str">
        <v>In Stock</v>
      </c>
      <c r="X1624" s="13" t="str">
        <v>No</v>
      </c>
      <c r="Y1624" s="13">
        <v>0</v>
      </c>
    </row>
    <row r="1625" spans="1:25" x14ac:dyDescent="0.3">
      <c r="A1625" s="31" t="s">
        <v>3237</v>
      </c>
      <c r="B1625" s="31" t="s">
        <v>3238</v>
      </c>
      <c r="C1625" s="31" t="s">
        <v>20</v>
      </c>
      <c r="D1625" s="31" t="s">
        <v>41</v>
      </c>
      <c r="E1625" s="31">
        <v>40</v>
      </c>
      <c r="F1625" s="31">
        <v>21</v>
      </c>
      <c r="G1625" s="31">
        <v>542.16999999999996</v>
      </c>
      <c r="H1625" s="31">
        <v>21686.799999999999</v>
      </c>
      <c r="I1625" s="32">
        <v>45671</v>
      </c>
      <c r="J1625" s="32">
        <v>45880</v>
      </c>
      <c r="K1625" s="31" t="s">
        <v>16</v>
      </c>
      <c r="L1625" s="33" t="s">
        <v>58</v>
      </c>
      <c r="M1625" s="13" t="str">
        <f>PROPER(TRIM(SUBSTITUTE(B1625,"###"," ")))</f>
        <v>Less Plus</v>
      </c>
      <c r="N1625" s="13" t="str">
        <f>PROPER(TRIM(SUBSTITUTE(C1625,"###"," ")))</f>
        <v>Toys</v>
      </c>
      <c r="O1625" s="13" t="str">
        <f>PROPER(TRIM(SUBSTITUTE(D1625,"###"," ")))</f>
        <v>Quickstock</v>
      </c>
      <c r="P1625" s="13" t="str">
        <f t="shared" si="175"/>
        <v>Less Plus</v>
      </c>
      <c r="Q1625" s="34" t="str">
        <f t="shared" si="176"/>
        <v>Toys</v>
      </c>
      <c r="R1625" s="13" t="str">
        <f t="shared" si="177"/>
        <v>Quickstock</v>
      </c>
      <c r="S1625" s="35">
        <f t="shared" si="178"/>
        <v>40</v>
      </c>
      <c r="T1625" s="35">
        <f t="shared" si="179"/>
        <v>21</v>
      </c>
      <c r="U1625" s="14">
        <f t="shared" si="180"/>
        <v>542.16999999999996</v>
      </c>
      <c r="V1625" s="14">
        <f t="shared" si="181"/>
        <v>21686.799999999999</v>
      </c>
      <c r="W1625" s="13" t="str">
        <v>In Stock</v>
      </c>
      <c r="X1625" s="13" t="str">
        <v>No</v>
      </c>
      <c r="Y1625" s="13">
        <v>0</v>
      </c>
    </row>
    <row r="1626" spans="1:25" x14ac:dyDescent="0.3">
      <c r="A1626" s="31" t="s">
        <v>3239</v>
      </c>
      <c r="B1626" s="31" t="s">
        <v>3240</v>
      </c>
      <c r="C1626" s="31" t="s">
        <v>14</v>
      </c>
      <c r="D1626" s="31" t="s">
        <v>15</v>
      </c>
      <c r="E1626" s="31">
        <v>149</v>
      </c>
      <c r="F1626" s="31">
        <v>30</v>
      </c>
      <c r="G1626" s="31">
        <v>13710.27</v>
      </c>
      <c r="H1626" s="31">
        <v>2042830.23</v>
      </c>
      <c r="I1626" s="32">
        <v>45693</v>
      </c>
      <c r="J1626" s="32">
        <v>45919</v>
      </c>
      <c r="K1626" s="31" t="s">
        <v>16</v>
      </c>
      <c r="L1626" s="33" t="s">
        <v>17</v>
      </c>
      <c r="M1626" s="13" t="str">
        <f>PROPER(TRIM(SUBSTITUTE(B1626,"###"," ")))</f>
        <v>Future Pro</v>
      </c>
      <c r="N1626" s="13" t="str">
        <f>PROPER(TRIM(SUBSTITUTE(C1626,"###"," ")))</f>
        <v>Clothing</v>
      </c>
      <c r="O1626" s="13" t="str">
        <f>PROPER(TRIM(SUBSTITUTE(D1626,"###"," ")))</f>
        <v>Global Traders</v>
      </c>
      <c r="P1626" s="13" t="str">
        <f t="shared" si="175"/>
        <v>Future Pro</v>
      </c>
      <c r="Q1626" s="34" t="str">
        <f t="shared" si="176"/>
        <v>Clothing</v>
      </c>
      <c r="R1626" s="13" t="str">
        <f t="shared" si="177"/>
        <v>Global Traders</v>
      </c>
      <c r="S1626" s="35">
        <f t="shared" si="178"/>
        <v>149</v>
      </c>
      <c r="T1626" s="35">
        <f t="shared" si="179"/>
        <v>30</v>
      </c>
      <c r="U1626" s="14">
        <f t="shared" si="180"/>
        <v>13710.27</v>
      </c>
      <c r="V1626" s="14">
        <f t="shared" si="181"/>
        <v>2042830.23</v>
      </c>
      <c r="W1626" s="13" t="str">
        <v>In Stock</v>
      </c>
      <c r="X1626" s="13" t="str">
        <v>No</v>
      </c>
      <c r="Y1626" s="13">
        <v>0</v>
      </c>
    </row>
    <row r="1627" spans="1:25" x14ac:dyDescent="0.3">
      <c r="A1627" s="31" t="s">
        <v>3241</v>
      </c>
      <c r="B1627" s="31" t="s">
        <v>3242</v>
      </c>
      <c r="C1627" s="31" t="s">
        <v>14</v>
      </c>
      <c r="D1627" s="13"/>
      <c r="E1627" s="31">
        <v>162</v>
      </c>
      <c r="F1627" s="31">
        <v>34</v>
      </c>
      <c r="G1627" s="31">
        <v>8251.99</v>
      </c>
      <c r="H1627" s="31">
        <v>1336822.3799999999</v>
      </c>
      <c r="I1627" s="32">
        <v>45763</v>
      </c>
      <c r="J1627" s="32">
        <v>45883</v>
      </c>
      <c r="K1627" s="31" t="s">
        <v>16</v>
      </c>
      <c r="L1627" s="33" t="s">
        <v>58</v>
      </c>
      <c r="M1627" s="13" t="str">
        <f>PROPER(TRIM(SUBSTITUTE(B1627,"###"," ")))</f>
        <v>List Mini</v>
      </c>
      <c r="N1627" s="13" t="str">
        <f>PROPER(TRIM(SUBSTITUTE(C1627,"###"," ")))</f>
        <v>Clothing</v>
      </c>
      <c r="O1627" s="13" t="str">
        <f>PROPER(TRIM(SUBSTITUTE(D1627,"###"," ")))</f>
        <v/>
      </c>
      <c r="P1627" s="13" t="str">
        <f t="shared" si="175"/>
        <v>List Mini</v>
      </c>
      <c r="Q1627" s="34" t="str">
        <f t="shared" si="176"/>
        <v>Clothing</v>
      </c>
      <c r="R1627" s="13" t="str">
        <f t="shared" si="177"/>
        <v>Others</v>
      </c>
      <c r="S1627" s="35">
        <f t="shared" si="178"/>
        <v>162</v>
      </c>
      <c r="T1627" s="35">
        <f t="shared" si="179"/>
        <v>34</v>
      </c>
      <c r="U1627" s="14">
        <f t="shared" si="180"/>
        <v>8251.99</v>
      </c>
      <c r="V1627" s="14">
        <f t="shared" si="181"/>
        <v>1336822.3799999999</v>
      </c>
      <c r="W1627" s="13" t="str">
        <v>In Stock</v>
      </c>
      <c r="X1627" s="13" t="str">
        <v>No</v>
      </c>
      <c r="Y1627" s="13">
        <v>0</v>
      </c>
    </row>
    <row r="1628" spans="1:25" x14ac:dyDescent="0.3">
      <c r="A1628" s="31" t="s">
        <v>3243</v>
      </c>
      <c r="B1628" s="31" t="s">
        <v>2246</v>
      </c>
      <c r="C1628" s="31" t="s">
        <v>28</v>
      </c>
      <c r="D1628" s="31" t="s">
        <v>15</v>
      </c>
      <c r="E1628" s="31">
        <v>42</v>
      </c>
      <c r="F1628" s="31">
        <v>99</v>
      </c>
      <c r="G1628" s="31">
        <v>17593.89</v>
      </c>
      <c r="H1628" s="31">
        <v>738943.38</v>
      </c>
      <c r="I1628" s="32">
        <v>45768</v>
      </c>
      <c r="J1628" s="32">
        <v>45915</v>
      </c>
      <c r="K1628" s="31" t="s">
        <v>46</v>
      </c>
      <c r="L1628" s="33" t="s">
        <v>30</v>
      </c>
      <c r="M1628" s="13" t="str">
        <f>PROPER(TRIM(SUBSTITUTE(B1628,"###"," ")))</f>
        <v>Around Max</v>
      </c>
      <c r="N1628" s="13" t="str">
        <f>PROPER(TRIM(SUBSTITUTE(C1628,"###"," ")))</f>
        <v>Furniture</v>
      </c>
      <c r="O1628" s="13" t="str">
        <f>PROPER(TRIM(SUBSTITUTE(D1628,"###"," ")))</f>
        <v>Global Traders</v>
      </c>
      <c r="P1628" s="13" t="str">
        <f t="shared" si="175"/>
        <v>Around Max</v>
      </c>
      <c r="Q1628" s="34" t="str">
        <f t="shared" si="176"/>
        <v>Furniture</v>
      </c>
      <c r="R1628" s="13" t="str">
        <f t="shared" si="177"/>
        <v>Global Traders</v>
      </c>
      <c r="S1628" s="35">
        <f t="shared" si="178"/>
        <v>42</v>
      </c>
      <c r="T1628" s="35">
        <f t="shared" si="179"/>
        <v>99</v>
      </c>
      <c r="U1628" s="14">
        <f t="shared" si="180"/>
        <v>17593.89</v>
      </c>
      <c r="V1628" s="14">
        <f t="shared" si="181"/>
        <v>738943.38</v>
      </c>
      <c r="W1628" s="13" t="str">
        <v>Low Stock</v>
      </c>
      <c r="X1628" s="13" t="str">
        <v>Yes</v>
      </c>
      <c r="Y1628" s="13">
        <v>1</v>
      </c>
    </row>
    <row r="1629" spans="1:25" x14ac:dyDescent="0.3">
      <c r="A1629" s="31" t="s">
        <v>3244</v>
      </c>
      <c r="B1629" s="31" t="s">
        <v>3245</v>
      </c>
      <c r="C1629" s="31" t="s">
        <v>40</v>
      </c>
      <c r="D1629" s="31" t="s">
        <v>24</v>
      </c>
      <c r="E1629" s="31">
        <v>63</v>
      </c>
      <c r="F1629" s="31">
        <v>21</v>
      </c>
      <c r="G1629" s="31">
        <v>5413.7</v>
      </c>
      <c r="H1629" s="31">
        <v>341063.1</v>
      </c>
      <c r="I1629" s="32">
        <v>45682</v>
      </c>
      <c r="J1629" s="32">
        <v>45921</v>
      </c>
      <c r="K1629" s="31" t="s">
        <v>46</v>
      </c>
      <c r="L1629" s="33" t="s">
        <v>30</v>
      </c>
      <c r="M1629" s="13" t="str">
        <f>PROPER(TRIM(SUBSTITUTE(B1629,"###"," ")))</f>
        <v>Century Pro</v>
      </c>
      <c r="N1629" s="13" t="str">
        <f>PROPER(TRIM(SUBSTITUTE(C1629,"###"," ")))</f>
        <v>Electronics</v>
      </c>
      <c r="O1629" s="13" t="str">
        <f>PROPER(TRIM(SUBSTITUTE(D1629,"###"," ")))</f>
        <v>Omni Suppliers</v>
      </c>
      <c r="P1629" s="13" t="str">
        <f t="shared" si="175"/>
        <v>Century Pro</v>
      </c>
      <c r="Q1629" s="34" t="str">
        <f t="shared" si="176"/>
        <v>Electronics</v>
      </c>
      <c r="R1629" s="13" t="str">
        <f t="shared" si="177"/>
        <v>Omni Suppliers</v>
      </c>
      <c r="S1629" s="35">
        <f t="shared" si="178"/>
        <v>63</v>
      </c>
      <c r="T1629" s="35">
        <f t="shared" si="179"/>
        <v>21</v>
      </c>
      <c r="U1629" s="14">
        <f t="shared" si="180"/>
        <v>5413.7</v>
      </c>
      <c r="V1629" s="14">
        <f t="shared" si="181"/>
        <v>341063.1</v>
      </c>
      <c r="W1629" s="13" t="str">
        <v>In Stock</v>
      </c>
      <c r="X1629" s="13" t="str">
        <v>No</v>
      </c>
      <c r="Y1629" s="13">
        <v>0</v>
      </c>
    </row>
    <row r="1630" spans="1:25" x14ac:dyDescent="0.3">
      <c r="A1630" s="31" t="s">
        <v>3247</v>
      </c>
      <c r="B1630" s="31" t="s">
        <v>3248</v>
      </c>
      <c r="C1630" s="31" t="s">
        <v>20</v>
      </c>
      <c r="D1630" s="31" t="s">
        <v>24</v>
      </c>
      <c r="E1630" s="31">
        <v>148</v>
      </c>
      <c r="F1630" s="31">
        <v>84</v>
      </c>
      <c r="G1630" s="31">
        <v>8037.11</v>
      </c>
      <c r="H1630" s="31">
        <v>1189492.28</v>
      </c>
      <c r="I1630" s="32">
        <v>45835</v>
      </c>
      <c r="J1630" s="32">
        <v>45904</v>
      </c>
      <c r="K1630" s="31" t="s">
        <v>54</v>
      </c>
      <c r="L1630" s="33" t="s">
        <v>58</v>
      </c>
      <c r="M1630" s="13" t="str">
        <f>PROPER(TRIM(SUBSTITUTE(B1630,"###"," ")))</f>
        <v>Go Plus</v>
      </c>
      <c r="N1630" s="13" t="str">
        <f>PROPER(TRIM(SUBSTITUTE(C1630,"###"," ")))</f>
        <v>Toys</v>
      </c>
      <c r="O1630" s="13" t="str">
        <f>PROPER(TRIM(SUBSTITUTE(D1630,"###"," ")))</f>
        <v>Omni Suppliers</v>
      </c>
      <c r="P1630" s="13" t="str">
        <f t="shared" si="175"/>
        <v>Go Plus</v>
      </c>
      <c r="Q1630" s="34" t="str">
        <f t="shared" si="176"/>
        <v>Toys</v>
      </c>
      <c r="R1630" s="13" t="str">
        <f t="shared" si="177"/>
        <v>Omni Suppliers</v>
      </c>
      <c r="S1630" s="35">
        <f t="shared" si="178"/>
        <v>148</v>
      </c>
      <c r="T1630" s="35">
        <f t="shared" si="179"/>
        <v>84</v>
      </c>
      <c r="U1630" s="14">
        <f t="shared" si="180"/>
        <v>8037.11</v>
      </c>
      <c r="V1630" s="14">
        <f t="shared" si="181"/>
        <v>1189492.28</v>
      </c>
      <c r="W1630" s="13" t="str">
        <v>In Stock</v>
      </c>
      <c r="X1630" s="13" t="str">
        <v>No</v>
      </c>
      <c r="Y1630" s="13">
        <v>0</v>
      </c>
    </row>
    <row r="1631" spans="1:25" x14ac:dyDescent="0.3">
      <c r="A1631" s="31" t="s">
        <v>3249</v>
      </c>
      <c r="B1631" s="31" t="s">
        <v>3250</v>
      </c>
      <c r="C1631" s="31" t="s">
        <v>20</v>
      </c>
      <c r="D1631" s="31" t="s">
        <v>53</v>
      </c>
      <c r="E1631" s="31">
        <v>122</v>
      </c>
      <c r="F1631" s="31">
        <v>89</v>
      </c>
      <c r="G1631" s="31">
        <v>10428.629999999999</v>
      </c>
      <c r="H1631" s="31">
        <v>1272292.8600000001</v>
      </c>
      <c r="I1631" s="32">
        <v>45820</v>
      </c>
      <c r="J1631" s="32">
        <v>45912</v>
      </c>
      <c r="K1631" s="31" t="s">
        <v>16</v>
      </c>
      <c r="L1631" s="33" t="s">
        <v>17</v>
      </c>
      <c r="M1631" s="13" t="str">
        <f>PROPER(TRIM(SUBSTITUTE(B1631,"###"," ")))</f>
        <v>Cultural Mini</v>
      </c>
      <c r="N1631" s="13" t="str">
        <f>PROPER(TRIM(SUBSTITUTE(C1631,"###"," ")))</f>
        <v>Toys</v>
      </c>
      <c r="O1631" s="13" t="str">
        <f>PROPER(TRIM(SUBSTITUTE(D1631,"###"," ")))</f>
        <v>Abc Pvt Ltd</v>
      </c>
      <c r="P1631" s="13" t="str">
        <f t="shared" si="175"/>
        <v>Cultural Mini</v>
      </c>
      <c r="Q1631" s="34" t="str">
        <f t="shared" si="176"/>
        <v>Toys</v>
      </c>
      <c r="R1631" s="13" t="str">
        <f t="shared" si="177"/>
        <v>Abc Pvt Ltd</v>
      </c>
      <c r="S1631" s="35">
        <f t="shared" si="178"/>
        <v>122</v>
      </c>
      <c r="T1631" s="35">
        <f t="shared" si="179"/>
        <v>89</v>
      </c>
      <c r="U1631" s="14">
        <f t="shared" si="180"/>
        <v>10428.629999999999</v>
      </c>
      <c r="V1631" s="14">
        <f t="shared" si="181"/>
        <v>1272292.8599999999</v>
      </c>
      <c r="W1631" s="13" t="str">
        <v>In Stock</v>
      </c>
      <c r="X1631" s="13" t="str">
        <v>No</v>
      </c>
      <c r="Y1631" s="13">
        <v>0</v>
      </c>
    </row>
    <row r="1632" spans="1:25" x14ac:dyDescent="0.3">
      <c r="A1632" s="31" t="s">
        <v>3251</v>
      </c>
      <c r="B1632" s="31" t="s">
        <v>3252</v>
      </c>
      <c r="C1632" s="31" t="s">
        <v>40</v>
      </c>
      <c r="D1632" s="31" t="s">
        <v>24</v>
      </c>
      <c r="E1632" s="31">
        <v>99</v>
      </c>
      <c r="F1632" s="31">
        <v>47</v>
      </c>
      <c r="G1632" s="31">
        <v>17955.77</v>
      </c>
      <c r="H1632" s="31">
        <v>1777621.23</v>
      </c>
      <c r="I1632" s="32">
        <v>45815</v>
      </c>
      <c r="J1632" s="32">
        <v>45932</v>
      </c>
      <c r="K1632" s="31" t="s">
        <v>16</v>
      </c>
      <c r="L1632" s="33" t="s">
        <v>58</v>
      </c>
      <c r="M1632" s="13" t="str">
        <f>PROPER(TRIM(SUBSTITUTE(B1632,"###"," ")))</f>
        <v>Draw Mini</v>
      </c>
      <c r="N1632" s="13" t="str">
        <f>PROPER(TRIM(SUBSTITUTE(C1632,"###"," ")))</f>
        <v>Electronics</v>
      </c>
      <c r="O1632" s="13" t="str">
        <f>PROPER(TRIM(SUBSTITUTE(D1632,"###"," ")))</f>
        <v>Omni Suppliers</v>
      </c>
      <c r="P1632" s="13" t="str">
        <f t="shared" si="175"/>
        <v>Draw Mini</v>
      </c>
      <c r="Q1632" s="34" t="str">
        <f t="shared" si="176"/>
        <v>Electronics</v>
      </c>
      <c r="R1632" s="13" t="str">
        <f t="shared" si="177"/>
        <v>Omni Suppliers</v>
      </c>
      <c r="S1632" s="35">
        <f t="shared" si="178"/>
        <v>99</v>
      </c>
      <c r="T1632" s="35">
        <f t="shared" si="179"/>
        <v>47</v>
      </c>
      <c r="U1632" s="14">
        <f t="shared" si="180"/>
        <v>17955.77</v>
      </c>
      <c r="V1632" s="14">
        <f t="shared" si="181"/>
        <v>1777621.23</v>
      </c>
      <c r="W1632" s="13" t="str">
        <v>In Stock</v>
      </c>
      <c r="X1632" s="13" t="str">
        <v>No</v>
      </c>
      <c r="Y1632" s="13">
        <v>0</v>
      </c>
    </row>
    <row r="1633" spans="1:25" x14ac:dyDescent="0.3">
      <c r="A1633" s="31" t="s">
        <v>3253</v>
      </c>
      <c r="B1633" s="31" t="s">
        <v>3254</v>
      </c>
      <c r="C1633" s="31" t="s">
        <v>20</v>
      </c>
      <c r="D1633" s="31" t="s">
        <v>41</v>
      </c>
      <c r="E1633" s="31">
        <v>122</v>
      </c>
      <c r="F1633" s="31">
        <v>59</v>
      </c>
      <c r="G1633" s="31">
        <v>6862.31</v>
      </c>
      <c r="H1633" s="31">
        <v>837201.82000000007</v>
      </c>
      <c r="I1633" s="32">
        <v>45715</v>
      </c>
      <c r="J1633" s="32">
        <v>45940</v>
      </c>
      <c r="K1633" s="31" t="s">
        <v>54</v>
      </c>
      <c r="L1633" s="33" t="s">
        <v>30</v>
      </c>
      <c r="M1633" s="13" t="str">
        <f>PROPER(TRIM(SUBSTITUTE(B1633,"###"," ")))</f>
        <v>Score Lite</v>
      </c>
      <c r="N1633" s="13" t="str">
        <f>PROPER(TRIM(SUBSTITUTE(C1633,"###"," ")))</f>
        <v>Toys</v>
      </c>
      <c r="O1633" s="13" t="str">
        <f>PROPER(TRIM(SUBSTITUTE(D1633,"###"," ")))</f>
        <v>Quickstock</v>
      </c>
      <c r="P1633" s="13" t="str">
        <f t="shared" si="175"/>
        <v>Score Lite</v>
      </c>
      <c r="Q1633" s="34" t="str">
        <f t="shared" si="176"/>
        <v>Toys</v>
      </c>
      <c r="R1633" s="13" t="str">
        <f t="shared" si="177"/>
        <v>Quickstock</v>
      </c>
      <c r="S1633" s="35">
        <f t="shared" si="178"/>
        <v>122</v>
      </c>
      <c r="T1633" s="35">
        <f t="shared" si="179"/>
        <v>59</v>
      </c>
      <c r="U1633" s="14">
        <f t="shared" si="180"/>
        <v>6862.31</v>
      </c>
      <c r="V1633" s="14">
        <f t="shared" si="181"/>
        <v>837201.82000000007</v>
      </c>
      <c r="W1633" s="13" t="str">
        <v>In Stock</v>
      </c>
      <c r="X1633" s="13" t="str">
        <v>No</v>
      </c>
      <c r="Y1633" s="13">
        <v>0</v>
      </c>
    </row>
    <row r="1634" spans="1:25" x14ac:dyDescent="0.3">
      <c r="A1634" s="31" t="s">
        <v>3255</v>
      </c>
      <c r="B1634" s="31" t="s">
        <v>1418</v>
      </c>
      <c r="C1634" s="31" t="s">
        <v>20</v>
      </c>
      <c r="D1634" s="31" t="s">
        <v>53</v>
      </c>
      <c r="E1634" s="31">
        <v>193</v>
      </c>
      <c r="F1634" s="31">
        <v>65</v>
      </c>
      <c r="G1634" s="31">
        <v>16112.13</v>
      </c>
      <c r="H1634" s="31">
        <v>3109641.09</v>
      </c>
      <c r="I1634" s="32">
        <v>45728</v>
      </c>
      <c r="J1634" s="32">
        <v>45922</v>
      </c>
      <c r="K1634" s="31" t="s">
        <v>54</v>
      </c>
      <c r="L1634" s="33" t="s">
        <v>33</v>
      </c>
      <c r="M1634" s="13" t="str">
        <f>PROPER(TRIM(SUBSTITUTE(B1634,"###"," ")))</f>
        <v>Food Lite</v>
      </c>
      <c r="N1634" s="13" t="str">
        <f>PROPER(TRIM(SUBSTITUTE(C1634,"###"," ")))</f>
        <v>Toys</v>
      </c>
      <c r="O1634" s="13" t="str">
        <f>PROPER(TRIM(SUBSTITUTE(D1634,"###"," ")))</f>
        <v>Abc Pvt Ltd</v>
      </c>
      <c r="P1634" s="13" t="str">
        <f t="shared" si="175"/>
        <v>Food Lite</v>
      </c>
      <c r="Q1634" s="34" t="str">
        <f t="shared" si="176"/>
        <v>Toys</v>
      </c>
      <c r="R1634" s="13" t="str">
        <f t="shared" si="177"/>
        <v>Abc Pvt Ltd</v>
      </c>
      <c r="S1634" s="35">
        <f t="shared" si="178"/>
        <v>193</v>
      </c>
      <c r="T1634" s="35">
        <f t="shared" si="179"/>
        <v>65</v>
      </c>
      <c r="U1634" s="14">
        <f t="shared" si="180"/>
        <v>16112.13</v>
      </c>
      <c r="V1634" s="14">
        <f t="shared" si="181"/>
        <v>3109641.09</v>
      </c>
      <c r="W1634" s="13" t="str">
        <v>In Stock</v>
      </c>
      <c r="X1634" s="13" t="str">
        <v>No</v>
      </c>
      <c r="Y1634" s="13">
        <v>0</v>
      </c>
    </row>
    <row r="1635" spans="1:25" x14ac:dyDescent="0.3">
      <c r="A1635" s="31" t="s">
        <v>3256</v>
      </c>
      <c r="B1635" s="31" t="s">
        <v>3257</v>
      </c>
      <c r="C1635" s="31" t="s">
        <v>40</v>
      </c>
      <c r="D1635" s="31" t="s">
        <v>24</v>
      </c>
      <c r="E1635" s="31">
        <v>68</v>
      </c>
      <c r="F1635" s="31">
        <v>28</v>
      </c>
      <c r="G1635" s="31">
        <v>18820.48</v>
      </c>
      <c r="H1635" s="31">
        <v>1279792.6399999999</v>
      </c>
      <c r="I1635" s="32">
        <v>45793</v>
      </c>
      <c r="J1635" s="32">
        <v>45884</v>
      </c>
      <c r="K1635" s="31" t="s">
        <v>57</v>
      </c>
      <c r="L1635" s="33" t="s">
        <v>30</v>
      </c>
      <c r="M1635" s="13" t="str">
        <f>PROPER(TRIM(SUBSTITUTE(B1635,"###"," ")))</f>
        <v>Act Lite</v>
      </c>
      <c r="N1635" s="13" t="str">
        <f>PROPER(TRIM(SUBSTITUTE(C1635,"###"," ")))</f>
        <v>Electronics</v>
      </c>
      <c r="O1635" s="13" t="str">
        <f>PROPER(TRIM(SUBSTITUTE(D1635,"###"," ")))</f>
        <v>Omni Suppliers</v>
      </c>
      <c r="P1635" s="13" t="str">
        <f t="shared" si="175"/>
        <v>Act Lite</v>
      </c>
      <c r="Q1635" s="34" t="str">
        <f t="shared" si="176"/>
        <v>Electronics</v>
      </c>
      <c r="R1635" s="13" t="str">
        <f t="shared" si="177"/>
        <v>Omni Suppliers</v>
      </c>
      <c r="S1635" s="35">
        <f t="shared" si="178"/>
        <v>68</v>
      </c>
      <c r="T1635" s="35">
        <f t="shared" si="179"/>
        <v>28</v>
      </c>
      <c r="U1635" s="14">
        <f t="shared" si="180"/>
        <v>18820.48</v>
      </c>
      <c r="V1635" s="14">
        <f t="shared" si="181"/>
        <v>1279792.6399999999</v>
      </c>
      <c r="W1635" s="13" t="str">
        <v>In Stock</v>
      </c>
      <c r="X1635" s="13" t="str">
        <v>No</v>
      </c>
      <c r="Y1635" s="13">
        <v>0</v>
      </c>
    </row>
    <row r="1636" spans="1:25" x14ac:dyDescent="0.3">
      <c r="A1636" s="31" t="s">
        <v>3260</v>
      </c>
      <c r="B1636" s="31" t="s">
        <v>1043</v>
      </c>
      <c r="C1636" s="31" t="s">
        <v>44</v>
      </c>
      <c r="D1636" s="31" t="s">
        <v>24</v>
      </c>
      <c r="E1636" s="31">
        <v>187</v>
      </c>
      <c r="F1636" s="31">
        <v>50</v>
      </c>
      <c r="G1636" s="31">
        <v>10077.469999999999</v>
      </c>
      <c r="H1636" s="31">
        <v>1884486.89</v>
      </c>
      <c r="I1636" s="32">
        <v>45790</v>
      </c>
      <c r="J1636" s="32">
        <v>45899</v>
      </c>
      <c r="K1636" s="31" t="s">
        <v>46</v>
      </c>
      <c r="L1636" s="33" t="s">
        <v>21</v>
      </c>
      <c r="M1636" s="13" t="str">
        <f>PROPER(TRIM(SUBSTITUTE(B1636,"###"," ")))</f>
        <v>Treat Plus</v>
      </c>
      <c r="N1636" s="13" t="str">
        <f>PROPER(TRIM(SUBSTITUTE(C1636,"###"," ")))</f>
        <v>Groceries</v>
      </c>
      <c r="O1636" s="13" t="str">
        <f>PROPER(TRIM(SUBSTITUTE(D1636,"###"," ")))</f>
        <v>Omni Suppliers</v>
      </c>
      <c r="P1636" s="13" t="str">
        <f t="shared" si="175"/>
        <v>Treat Plus</v>
      </c>
      <c r="Q1636" s="34" t="str">
        <f t="shared" si="176"/>
        <v>Groceries</v>
      </c>
      <c r="R1636" s="13" t="str">
        <f t="shared" si="177"/>
        <v>Omni Suppliers</v>
      </c>
      <c r="S1636" s="35">
        <f t="shared" si="178"/>
        <v>187</v>
      </c>
      <c r="T1636" s="35">
        <f t="shared" si="179"/>
        <v>50</v>
      </c>
      <c r="U1636" s="14">
        <f t="shared" si="180"/>
        <v>10077.469999999999</v>
      </c>
      <c r="V1636" s="14">
        <f t="shared" si="181"/>
        <v>1884486.89</v>
      </c>
      <c r="W1636" s="13" t="str">
        <v>In Stock</v>
      </c>
      <c r="X1636" s="13" t="str">
        <v>No</v>
      </c>
      <c r="Y1636" s="13">
        <v>0</v>
      </c>
    </row>
    <row r="1637" spans="1:25" x14ac:dyDescent="0.3">
      <c r="A1637" s="31" t="s">
        <v>3261</v>
      </c>
      <c r="B1637" s="31" t="s">
        <v>3262</v>
      </c>
      <c r="C1637" s="31" t="s">
        <v>44</v>
      </c>
      <c r="D1637" s="31" t="s">
        <v>24</v>
      </c>
      <c r="E1637" s="31">
        <v>129</v>
      </c>
      <c r="F1637" s="31">
        <v>46</v>
      </c>
      <c r="G1637" s="31">
        <v>18648.72</v>
      </c>
      <c r="H1637" s="31">
        <v>2405684.88</v>
      </c>
      <c r="I1637" s="32">
        <v>45804</v>
      </c>
      <c r="J1637" s="32">
        <v>45900</v>
      </c>
      <c r="K1637" s="13"/>
      <c r="L1637" s="33" t="s">
        <v>30</v>
      </c>
      <c r="M1637" s="13" t="str">
        <f>PROPER(TRIM(SUBSTITUTE(B1637,"###"," ")))</f>
        <v>Might Plus</v>
      </c>
      <c r="N1637" s="13" t="str">
        <f>PROPER(TRIM(SUBSTITUTE(C1637,"###"," ")))</f>
        <v>Groceries</v>
      </c>
      <c r="O1637" s="13" t="str">
        <f>PROPER(TRIM(SUBSTITUTE(D1637,"###"," ")))</f>
        <v>Omni Suppliers</v>
      </c>
      <c r="P1637" s="13" t="str">
        <f t="shared" si="175"/>
        <v>Might Plus</v>
      </c>
      <c r="Q1637" s="34" t="str">
        <f t="shared" si="176"/>
        <v>Groceries</v>
      </c>
      <c r="R1637" s="13" t="str">
        <f t="shared" si="177"/>
        <v>Omni Suppliers</v>
      </c>
      <c r="S1637" s="35">
        <f t="shared" si="178"/>
        <v>129</v>
      </c>
      <c r="T1637" s="35">
        <f t="shared" si="179"/>
        <v>46</v>
      </c>
      <c r="U1637" s="14">
        <f t="shared" si="180"/>
        <v>18648.72</v>
      </c>
      <c r="V1637" s="14">
        <f t="shared" si="181"/>
        <v>2405684.8800000004</v>
      </c>
      <c r="W1637" s="13" t="str">
        <v>In Stock</v>
      </c>
      <c r="X1637" s="13" t="str">
        <v>No</v>
      </c>
      <c r="Y1637" s="13">
        <v>0</v>
      </c>
    </row>
    <row r="1638" spans="1:25" x14ac:dyDescent="0.3">
      <c r="A1638" s="31" t="s">
        <v>3263</v>
      </c>
      <c r="B1638" s="31" t="s">
        <v>3264</v>
      </c>
      <c r="C1638" s="31" t="s">
        <v>40</v>
      </c>
      <c r="D1638" s="31" t="s">
        <v>45</v>
      </c>
      <c r="E1638" s="13"/>
      <c r="F1638" s="31">
        <v>40</v>
      </c>
      <c r="G1638" s="31">
        <v>6866.41</v>
      </c>
      <c r="H1638" s="13"/>
      <c r="I1638" s="32">
        <v>45694</v>
      </c>
      <c r="J1638" s="32">
        <v>45922</v>
      </c>
      <c r="K1638" s="13"/>
      <c r="L1638" s="33" t="s">
        <v>30</v>
      </c>
      <c r="M1638" s="13" t="str">
        <f>PROPER(TRIM(SUBSTITUTE(B1638,"###"," ")))</f>
        <v>Always Max</v>
      </c>
      <c r="N1638" s="13" t="str">
        <f>PROPER(TRIM(SUBSTITUTE(C1638,"###"," ")))</f>
        <v>Electronics</v>
      </c>
      <c r="O1638" s="13" t="str">
        <f>PROPER(TRIM(SUBSTITUTE(D1638,"###"," ")))</f>
        <v>Retailmart Inc</v>
      </c>
      <c r="P1638" s="13" t="str">
        <f t="shared" si="175"/>
        <v>Always Max</v>
      </c>
      <c r="Q1638" s="34" t="str">
        <f t="shared" si="176"/>
        <v>Electronics</v>
      </c>
      <c r="R1638" s="13" t="str">
        <f t="shared" si="177"/>
        <v>Retailmart Inc</v>
      </c>
      <c r="S1638" s="35">
        <f t="shared" si="178"/>
        <v>0</v>
      </c>
      <c r="T1638" s="35">
        <f t="shared" si="179"/>
        <v>40</v>
      </c>
      <c r="U1638" s="14">
        <f t="shared" si="180"/>
        <v>6866.41</v>
      </c>
      <c r="V1638" s="14">
        <f t="shared" si="181"/>
        <v>0</v>
      </c>
      <c r="W1638" s="13" t="str">
        <v>Out of Stock</v>
      </c>
      <c r="X1638" s="13" t="str">
        <v>Yes</v>
      </c>
      <c r="Y1638" s="13">
        <v>1</v>
      </c>
    </row>
    <row r="1639" spans="1:25" x14ac:dyDescent="0.3">
      <c r="A1639" s="31" t="s">
        <v>3265</v>
      </c>
      <c r="B1639" s="31" t="s">
        <v>2249</v>
      </c>
      <c r="C1639" s="31" t="s">
        <v>20</v>
      </c>
      <c r="D1639" s="31" t="s">
        <v>15</v>
      </c>
      <c r="E1639" s="31">
        <v>147</v>
      </c>
      <c r="F1639" s="31">
        <v>44</v>
      </c>
      <c r="G1639" s="31">
        <v>10089.25</v>
      </c>
      <c r="H1639" s="31">
        <v>1483119.75</v>
      </c>
      <c r="I1639" s="32">
        <v>45763</v>
      </c>
      <c r="J1639" s="32">
        <v>45861</v>
      </c>
      <c r="K1639" s="13"/>
      <c r="L1639" s="33" t="s">
        <v>17</v>
      </c>
      <c r="M1639" s="13" t="str">
        <f>PROPER(TRIM(SUBSTITUTE(B1639,"###"," ")))</f>
        <v>Price Max</v>
      </c>
      <c r="N1639" s="13" t="str">
        <f>PROPER(TRIM(SUBSTITUTE(C1639,"###"," ")))</f>
        <v>Toys</v>
      </c>
      <c r="O1639" s="13" t="str">
        <f>PROPER(TRIM(SUBSTITUTE(D1639,"###"," ")))</f>
        <v>Global Traders</v>
      </c>
      <c r="P1639" s="13" t="str">
        <f t="shared" si="175"/>
        <v>Price Max</v>
      </c>
      <c r="Q1639" s="34" t="str">
        <f t="shared" si="176"/>
        <v>Toys</v>
      </c>
      <c r="R1639" s="13" t="str">
        <f t="shared" si="177"/>
        <v>Global Traders</v>
      </c>
      <c r="S1639" s="35">
        <f t="shared" si="178"/>
        <v>147</v>
      </c>
      <c r="T1639" s="35">
        <f t="shared" si="179"/>
        <v>44</v>
      </c>
      <c r="U1639" s="14">
        <f t="shared" si="180"/>
        <v>10089.25</v>
      </c>
      <c r="V1639" s="14">
        <f t="shared" si="181"/>
        <v>1483119.75</v>
      </c>
      <c r="W1639" s="13" t="str">
        <v>In Stock</v>
      </c>
      <c r="X1639" s="13" t="str">
        <v>No</v>
      </c>
      <c r="Y1639" s="13">
        <v>0</v>
      </c>
    </row>
    <row r="1640" spans="1:25" x14ac:dyDescent="0.3">
      <c r="A1640" s="31" t="s">
        <v>3266</v>
      </c>
      <c r="B1640" s="31" t="s">
        <v>3267</v>
      </c>
      <c r="C1640" s="31" t="s">
        <v>14</v>
      </c>
      <c r="D1640" s="31" t="s">
        <v>45</v>
      </c>
      <c r="E1640" s="31">
        <v>25</v>
      </c>
      <c r="F1640" s="31">
        <v>89</v>
      </c>
      <c r="G1640" s="31">
        <v>6502.68</v>
      </c>
      <c r="H1640" s="31">
        <v>162567</v>
      </c>
      <c r="I1640" s="32">
        <v>45844</v>
      </c>
      <c r="J1640" s="32">
        <v>45872</v>
      </c>
      <c r="K1640" s="31" t="s">
        <v>29</v>
      </c>
      <c r="L1640" s="33" t="s">
        <v>33</v>
      </c>
      <c r="M1640" s="13" t="str">
        <f>PROPER(TRIM(SUBSTITUTE(B1640,"###"," ")))</f>
        <v>Best Lite</v>
      </c>
      <c r="N1640" s="13" t="str">
        <f>PROPER(TRIM(SUBSTITUTE(C1640,"###"," ")))</f>
        <v>Clothing</v>
      </c>
      <c r="O1640" s="13" t="str">
        <f>PROPER(TRIM(SUBSTITUTE(D1640,"###"," ")))</f>
        <v>Retailmart Inc</v>
      </c>
      <c r="P1640" s="13" t="str">
        <f t="shared" si="175"/>
        <v>Best Lite</v>
      </c>
      <c r="Q1640" s="34" t="str">
        <f t="shared" si="176"/>
        <v>Clothing</v>
      </c>
      <c r="R1640" s="13" t="str">
        <f t="shared" si="177"/>
        <v>Retailmart Inc</v>
      </c>
      <c r="S1640" s="35">
        <f t="shared" si="178"/>
        <v>25</v>
      </c>
      <c r="T1640" s="35">
        <f t="shared" si="179"/>
        <v>89</v>
      </c>
      <c r="U1640" s="14">
        <f t="shared" si="180"/>
        <v>6502.68</v>
      </c>
      <c r="V1640" s="14">
        <f t="shared" si="181"/>
        <v>162567</v>
      </c>
      <c r="W1640" s="13" t="str">
        <v>Low Stock</v>
      </c>
      <c r="X1640" s="13" t="str">
        <v>Yes</v>
      </c>
      <c r="Y1640" s="13">
        <v>1</v>
      </c>
    </row>
    <row r="1641" spans="1:25" x14ac:dyDescent="0.3">
      <c r="A1641" s="31" t="s">
        <v>3269</v>
      </c>
      <c r="B1641" s="31" t="s">
        <v>3270</v>
      </c>
      <c r="C1641" s="31" t="s">
        <v>40</v>
      </c>
      <c r="D1641" s="31" t="s">
        <v>15</v>
      </c>
      <c r="E1641" s="31">
        <v>152</v>
      </c>
      <c r="F1641" s="31">
        <v>76</v>
      </c>
      <c r="G1641" s="31">
        <v>19248.64</v>
      </c>
      <c r="H1641" s="31">
        <v>2925793.2799999998</v>
      </c>
      <c r="I1641" s="32">
        <v>45734</v>
      </c>
      <c r="J1641" s="32">
        <v>45914</v>
      </c>
      <c r="K1641" s="31" t="s">
        <v>25</v>
      </c>
      <c r="L1641" s="33" t="s">
        <v>17</v>
      </c>
      <c r="M1641" s="13" t="str">
        <f>PROPER(TRIM(SUBSTITUTE(B1641,"###"," ")))</f>
        <v>Play Max</v>
      </c>
      <c r="N1641" s="13" t="str">
        <f>PROPER(TRIM(SUBSTITUTE(C1641,"###"," ")))</f>
        <v>Electronics</v>
      </c>
      <c r="O1641" s="13" t="str">
        <f>PROPER(TRIM(SUBSTITUTE(D1641,"###"," ")))</f>
        <v>Global Traders</v>
      </c>
      <c r="P1641" s="13" t="str">
        <f t="shared" si="175"/>
        <v>Play Max</v>
      </c>
      <c r="Q1641" s="34" t="str">
        <f t="shared" si="176"/>
        <v>Electronics</v>
      </c>
      <c r="R1641" s="13" t="str">
        <f t="shared" si="177"/>
        <v>Global Traders</v>
      </c>
      <c r="S1641" s="35">
        <f t="shared" si="178"/>
        <v>152</v>
      </c>
      <c r="T1641" s="35">
        <f t="shared" si="179"/>
        <v>76</v>
      </c>
      <c r="U1641" s="14">
        <f t="shared" si="180"/>
        <v>19248.64</v>
      </c>
      <c r="V1641" s="14">
        <f t="shared" si="181"/>
        <v>2925793.2799999998</v>
      </c>
      <c r="W1641" s="13" t="str">
        <v>In Stock</v>
      </c>
      <c r="X1641" s="13" t="str">
        <v>No</v>
      </c>
      <c r="Y1641" s="13">
        <v>0</v>
      </c>
    </row>
    <row r="1642" spans="1:25" x14ac:dyDescent="0.3">
      <c r="A1642" s="31" t="s">
        <v>3271</v>
      </c>
      <c r="B1642" s="31" t="s">
        <v>1577</v>
      </c>
      <c r="C1642" s="31" t="s">
        <v>14</v>
      </c>
      <c r="D1642" s="31" t="s">
        <v>24</v>
      </c>
      <c r="E1642" s="31">
        <v>93</v>
      </c>
      <c r="F1642" s="31">
        <v>24</v>
      </c>
      <c r="G1642" s="31">
        <v>11719.37</v>
      </c>
      <c r="H1642" s="31">
        <v>1089901.4099999999</v>
      </c>
      <c r="I1642" s="32">
        <v>45848</v>
      </c>
      <c r="J1642" s="32">
        <v>45893</v>
      </c>
      <c r="K1642" s="31" t="s">
        <v>57</v>
      </c>
      <c r="L1642" s="33" t="s">
        <v>30</v>
      </c>
      <c r="M1642" s="13" t="str">
        <f>PROPER(TRIM(SUBSTITUTE(B1642,"###"," ")))</f>
        <v>Send X</v>
      </c>
      <c r="N1642" s="13" t="str">
        <f>PROPER(TRIM(SUBSTITUTE(C1642,"###"," ")))</f>
        <v>Clothing</v>
      </c>
      <c r="O1642" s="13" t="str">
        <f>PROPER(TRIM(SUBSTITUTE(D1642,"###"," ")))</f>
        <v>Omni Suppliers</v>
      </c>
      <c r="P1642" s="13" t="str">
        <f t="shared" si="175"/>
        <v>Send X</v>
      </c>
      <c r="Q1642" s="34" t="str">
        <f t="shared" si="176"/>
        <v>Clothing</v>
      </c>
      <c r="R1642" s="13" t="str">
        <f t="shared" si="177"/>
        <v>Omni Suppliers</v>
      </c>
      <c r="S1642" s="35">
        <f t="shared" si="178"/>
        <v>93</v>
      </c>
      <c r="T1642" s="35">
        <f t="shared" si="179"/>
        <v>24</v>
      </c>
      <c r="U1642" s="14">
        <f t="shared" si="180"/>
        <v>11719.37</v>
      </c>
      <c r="V1642" s="14">
        <f t="shared" si="181"/>
        <v>1089901.4100000001</v>
      </c>
      <c r="W1642" s="13" t="str">
        <v>In Stock</v>
      </c>
      <c r="X1642" s="13" t="str">
        <v>No</v>
      </c>
      <c r="Y1642" s="13">
        <v>0</v>
      </c>
    </row>
    <row r="1643" spans="1:25" x14ac:dyDescent="0.3">
      <c r="A1643" s="31" t="s">
        <v>3272</v>
      </c>
      <c r="B1643" s="31" t="s">
        <v>3273</v>
      </c>
      <c r="C1643" s="31" t="s">
        <v>44</v>
      </c>
      <c r="D1643" s="31" t="s">
        <v>53</v>
      </c>
      <c r="E1643" s="31">
        <v>174</v>
      </c>
      <c r="F1643" s="31">
        <v>73</v>
      </c>
      <c r="G1643" s="31">
        <v>16365.55</v>
      </c>
      <c r="H1643" s="31">
        <v>2847605.7</v>
      </c>
      <c r="I1643" s="32">
        <v>45745</v>
      </c>
      <c r="J1643" s="32">
        <v>45934</v>
      </c>
      <c r="K1643" s="13"/>
      <c r="L1643" s="33" t="s">
        <v>33</v>
      </c>
      <c r="M1643" s="13" t="str">
        <f>PROPER(TRIM(SUBSTITUTE(B1643,"###"," ")))</f>
        <v>Society X</v>
      </c>
      <c r="N1643" s="13" t="str">
        <f>PROPER(TRIM(SUBSTITUTE(C1643,"###"," ")))</f>
        <v>Groceries</v>
      </c>
      <c r="O1643" s="13" t="str">
        <f>PROPER(TRIM(SUBSTITUTE(D1643,"###"," ")))</f>
        <v>Abc Pvt Ltd</v>
      </c>
      <c r="P1643" s="13" t="str">
        <f t="shared" si="175"/>
        <v>Society X</v>
      </c>
      <c r="Q1643" s="34" t="str">
        <f t="shared" si="176"/>
        <v>Groceries</v>
      </c>
      <c r="R1643" s="13" t="str">
        <f t="shared" si="177"/>
        <v>Abc Pvt Ltd</v>
      </c>
      <c r="S1643" s="35">
        <f t="shared" si="178"/>
        <v>174</v>
      </c>
      <c r="T1643" s="35">
        <f t="shared" si="179"/>
        <v>73</v>
      </c>
      <c r="U1643" s="14">
        <f t="shared" si="180"/>
        <v>16365.55</v>
      </c>
      <c r="V1643" s="14">
        <f t="shared" si="181"/>
        <v>2847605.6999999997</v>
      </c>
      <c r="W1643" s="13" t="str">
        <v>In Stock</v>
      </c>
      <c r="X1643" s="13" t="str">
        <v>No</v>
      </c>
      <c r="Y1643" s="13">
        <v>0</v>
      </c>
    </row>
    <row r="1644" spans="1:25" x14ac:dyDescent="0.3">
      <c r="A1644" s="31" t="s">
        <v>3274</v>
      </c>
      <c r="B1644" s="31" t="s">
        <v>3275</v>
      </c>
      <c r="C1644" s="31" t="s">
        <v>40</v>
      </c>
      <c r="D1644" s="31" t="s">
        <v>45</v>
      </c>
      <c r="E1644" s="31">
        <v>158</v>
      </c>
      <c r="F1644" s="31">
        <v>88</v>
      </c>
      <c r="G1644" s="31">
        <v>9126.39</v>
      </c>
      <c r="H1644" s="31">
        <v>1441969.62</v>
      </c>
      <c r="I1644" s="32">
        <v>45833</v>
      </c>
      <c r="J1644" s="32">
        <v>45899</v>
      </c>
      <c r="K1644" s="31" t="s">
        <v>46</v>
      </c>
      <c r="L1644" s="33" t="s">
        <v>30</v>
      </c>
      <c r="M1644" s="13" t="str">
        <f>PROPER(TRIM(SUBSTITUTE(B1644,"###"," ")))</f>
        <v>Three Max</v>
      </c>
      <c r="N1644" s="13" t="str">
        <f>PROPER(TRIM(SUBSTITUTE(C1644,"###"," ")))</f>
        <v>Electronics</v>
      </c>
      <c r="O1644" s="13" t="str">
        <f>PROPER(TRIM(SUBSTITUTE(D1644,"###"," ")))</f>
        <v>Retailmart Inc</v>
      </c>
      <c r="P1644" s="13" t="str">
        <f t="shared" si="175"/>
        <v>Three Max</v>
      </c>
      <c r="Q1644" s="34" t="str">
        <f t="shared" si="176"/>
        <v>Electronics</v>
      </c>
      <c r="R1644" s="13" t="str">
        <f t="shared" si="177"/>
        <v>Retailmart Inc</v>
      </c>
      <c r="S1644" s="35">
        <f t="shared" si="178"/>
        <v>158</v>
      </c>
      <c r="T1644" s="35">
        <f t="shared" si="179"/>
        <v>88</v>
      </c>
      <c r="U1644" s="14">
        <f t="shared" si="180"/>
        <v>9126.39</v>
      </c>
      <c r="V1644" s="14">
        <f t="shared" si="181"/>
        <v>1441969.6199999999</v>
      </c>
      <c r="W1644" s="13" t="str">
        <v>In Stock</v>
      </c>
      <c r="X1644" s="13" t="str">
        <v>No</v>
      </c>
      <c r="Y1644" s="13">
        <v>0</v>
      </c>
    </row>
    <row r="1645" spans="1:25" x14ac:dyDescent="0.3">
      <c r="A1645" s="31" t="s">
        <v>3276</v>
      </c>
      <c r="B1645" s="31" t="s">
        <v>1733</v>
      </c>
      <c r="C1645" s="31" t="s">
        <v>20</v>
      </c>
      <c r="D1645" s="31" t="s">
        <v>53</v>
      </c>
      <c r="E1645" s="31">
        <v>160</v>
      </c>
      <c r="F1645" s="31">
        <v>91</v>
      </c>
      <c r="G1645" s="31">
        <v>10441.6</v>
      </c>
      <c r="H1645" s="31">
        <v>1670656</v>
      </c>
      <c r="I1645" s="32">
        <v>45774</v>
      </c>
      <c r="J1645" s="32">
        <v>45909</v>
      </c>
      <c r="K1645" s="31" t="s">
        <v>54</v>
      </c>
      <c r="L1645" s="33" t="s">
        <v>33</v>
      </c>
      <c r="M1645" s="13" t="str">
        <f>PROPER(TRIM(SUBSTITUTE(B1645,"###"," ")))</f>
        <v>Require Max</v>
      </c>
      <c r="N1645" s="13" t="str">
        <f>PROPER(TRIM(SUBSTITUTE(C1645,"###"," ")))</f>
        <v>Toys</v>
      </c>
      <c r="O1645" s="13" t="str">
        <f>PROPER(TRIM(SUBSTITUTE(D1645,"###"," ")))</f>
        <v>Abc Pvt Ltd</v>
      </c>
      <c r="P1645" s="13" t="str">
        <f t="shared" si="175"/>
        <v>Require Max</v>
      </c>
      <c r="Q1645" s="34" t="str">
        <f t="shared" si="176"/>
        <v>Toys</v>
      </c>
      <c r="R1645" s="13" t="str">
        <f t="shared" si="177"/>
        <v>Abc Pvt Ltd</v>
      </c>
      <c r="S1645" s="35">
        <f t="shared" si="178"/>
        <v>160</v>
      </c>
      <c r="T1645" s="35">
        <f t="shared" si="179"/>
        <v>91</v>
      </c>
      <c r="U1645" s="14">
        <f t="shared" si="180"/>
        <v>10441.6</v>
      </c>
      <c r="V1645" s="14">
        <f t="shared" si="181"/>
        <v>1670656</v>
      </c>
      <c r="W1645" s="13" t="str">
        <v>In Stock</v>
      </c>
      <c r="X1645" s="13" t="str">
        <v>No</v>
      </c>
      <c r="Y1645" s="13">
        <v>0</v>
      </c>
    </row>
    <row r="1646" spans="1:25" x14ac:dyDescent="0.3">
      <c r="A1646" s="31" t="s">
        <v>3277</v>
      </c>
      <c r="B1646" s="31" t="s">
        <v>1502</v>
      </c>
      <c r="C1646" s="31" t="s">
        <v>14</v>
      </c>
      <c r="D1646" s="31" t="s">
        <v>53</v>
      </c>
      <c r="E1646" s="31">
        <v>15</v>
      </c>
      <c r="F1646" s="13"/>
      <c r="G1646" s="31">
        <v>5973.07</v>
      </c>
      <c r="H1646" s="31">
        <v>89596.049999999988</v>
      </c>
      <c r="I1646" s="32">
        <v>45753</v>
      </c>
      <c r="J1646" s="32">
        <v>45859</v>
      </c>
      <c r="K1646" s="13"/>
      <c r="L1646" s="33" t="s">
        <v>30</v>
      </c>
      <c r="M1646" s="13" t="str">
        <f>PROPER(TRIM(SUBSTITUTE(B1646,"###"," ")))</f>
        <v>Foot Max</v>
      </c>
      <c r="N1646" s="13" t="str">
        <f>PROPER(TRIM(SUBSTITUTE(C1646,"###"," ")))</f>
        <v>Clothing</v>
      </c>
      <c r="O1646" s="13" t="str">
        <f>PROPER(TRIM(SUBSTITUTE(D1646,"###"," ")))</f>
        <v>Abc Pvt Ltd</v>
      </c>
      <c r="P1646" s="13" t="str">
        <f t="shared" si="175"/>
        <v>Foot Max</v>
      </c>
      <c r="Q1646" s="34" t="str">
        <f t="shared" si="176"/>
        <v>Clothing</v>
      </c>
      <c r="R1646" s="13" t="str">
        <f t="shared" si="177"/>
        <v>Abc Pvt Ltd</v>
      </c>
      <c r="S1646" s="35">
        <f t="shared" si="178"/>
        <v>15</v>
      </c>
      <c r="T1646" s="35">
        <f t="shared" si="179"/>
        <v>0</v>
      </c>
      <c r="U1646" s="14">
        <f t="shared" si="180"/>
        <v>5973.07</v>
      </c>
      <c r="V1646" s="14">
        <f t="shared" si="181"/>
        <v>89596.049999999988</v>
      </c>
      <c r="W1646" s="13" t="str">
        <v>In Stock</v>
      </c>
      <c r="X1646" s="13" t="str">
        <v>No</v>
      </c>
      <c r="Y1646" s="13">
        <v>0</v>
      </c>
    </row>
    <row r="1647" spans="1:25" x14ac:dyDescent="0.3">
      <c r="A1647" s="31" t="s">
        <v>3278</v>
      </c>
      <c r="B1647" s="31" t="s">
        <v>3279</v>
      </c>
      <c r="C1647" s="31" t="s">
        <v>28</v>
      </c>
      <c r="D1647" s="31" t="s">
        <v>45</v>
      </c>
      <c r="E1647" s="31">
        <v>38</v>
      </c>
      <c r="F1647" s="31">
        <v>65</v>
      </c>
      <c r="G1647" s="31">
        <v>18355.02</v>
      </c>
      <c r="H1647" s="31">
        <v>697490.76</v>
      </c>
      <c r="I1647" s="32">
        <v>45766</v>
      </c>
      <c r="J1647" s="32">
        <v>45910</v>
      </c>
      <c r="K1647" s="13"/>
      <c r="L1647" s="33" t="s">
        <v>17</v>
      </c>
      <c r="M1647" s="13" t="str">
        <f>PROPER(TRIM(SUBSTITUTE(B1647,"###"," ")))</f>
        <v>Building Pro</v>
      </c>
      <c r="N1647" s="13" t="str">
        <f>PROPER(TRIM(SUBSTITUTE(C1647,"###"," ")))</f>
        <v>Furniture</v>
      </c>
      <c r="O1647" s="13" t="str">
        <f>PROPER(TRIM(SUBSTITUTE(D1647,"###"," ")))</f>
        <v>Retailmart Inc</v>
      </c>
      <c r="P1647" s="13" t="str">
        <f t="shared" si="175"/>
        <v>Building Pro</v>
      </c>
      <c r="Q1647" s="34" t="str">
        <f t="shared" si="176"/>
        <v>Furniture</v>
      </c>
      <c r="R1647" s="13" t="str">
        <f t="shared" si="177"/>
        <v>Retailmart Inc</v>
      </c>
      <c r="S1647" s="35">
        <f t="shared" si="178"/>
        <v>38</v>
      </c>
      <c r="T1647" s="35">
        <f t="shared" si="179"/>
        <v>65</v>
      </c>
      <c r="U1647" s="14">
        <f t="shared" si="180"/>
        <v>18355.02</v>
      </c>
      <c r="V1647" s="14">
        <f t="shared" si="181"/>
        <v>697490.76</v>
      </c>
      <c r="W1647" s="13" t="str">
        <v>Low Stock</v>
      </c>
      <c r="X1647" s="13" t="str">
        <v>Yes</v>
      </c>
      <c r="Y1647" s="13">
        <v>1</v>
      </c>
    </row>
    <row r="1648" spans="1:25" x14ac:dyDescent="0.3">
      <c r="A1648" s="31" t="s">
        <v>3280</v>
      </c>
      <c r="B1648" s="31" t="s">
        <v>3281</v>
      </c>
      <c r="C1648" s="31" t="s">
        <v>28</v>
      </c>
      <c r="D1648" s="31" t="s">
        <v>24</v>
      </c>
      <c r="E1648" s="31">
        <v>111</v>
      </c>
      <c r="F1648" s="31">
        <v>66</v>
      </c>
      <c r="G1648" s="31">
        <v>8977.68</v>
      </c>
      <c r="H1648" s="31">
        <v>996522.48</v>
      </c>
      <c r="I1648" s="32">
        <v>45777</v>
      </c>
      <c r="J1648" s="32">
        <v>45933</v>
      </c>
      <c r="K1648" s="31" t="s">
        <v>29</v>
      </c>
      <c r="L1648" s="33" t="s">
        <v>58</v>
      </c>
      <c r="M1648" s="13" t="str">
        <f>PROPER(TRIM(SUBSTITUTE(B1648,"###"," ")))</f>
        <v>They X</v>
      </c>
      <c r="N1648" s="13" t="str">
        <f>PROPER(TRIM(SUBSTITUTE(C1648,"###"," ")))</f>
        <v>Furniture</v>
      </c>
      <c r="O1648" s="13" t="str">
        <f>PROPER(TRIM(SUBSTITUTE(D1648,"###"," ")))</f>
        <v>Omni Suppliers</v>
      </c>
      <c r="P1648" s="13" t="str">
        <f t="shared" si="175"/>
        <v>They X</v>
      </c>
      <c r="Q1648" s="34" t="str">
        <f t="shared" si="176"/>
        <v>Furniture</v>
      </c>
      <c r="R1648" s="13" t="str">
        <f t="shared" si="177"/>
        <v>Omni Suppliers</v>
      </c>
      <c r="S1648" s="35">
        <f t="shared" si="178"/>
        <v>111</v>
      </c>
      <c r="T1648" s="35">
        <f t="shared" si="179"/>
        <v>66</v>
      </c>
      <c r="U1648" s="14">
        <f t="shared" si="180"/>
        <v>8977.68</v>
      </c>
      <c r="V1648" s="14">
        <f t="shared" si="181"/>
        <v>996522.48</v>
      </c>
      <c r="W1648" s="13" t="str">
        <v>In Stock</v>
      </c>
      <c r="X1648" s="13" t="str">
        <v>No</v>
      </c>
      <c r="Y1648" s="13">
        <v>0</v>
      </c>
    </row>
    <row r="1649" spans="1:25" x14ac:dyDescent="0.3">
      <c r="A1649" s="31" t="s">
        <v>3282</v>
      </c>
      <c r="B1649" s="31" t="s">
        <v>2208</v>
      </c>
      <c r="C1649" s="31" t="s">
        <v>44</v>
      </c>
      <c r="D1649" s="31" t="s">
        <v>53</v>
      </c>
      <c r="E1649" s="31">
        <v>127</v>
      </c>
      <c r="F1649" s="13"/>
      <c r="G1649" s="31">
        <v>12481.6</v>
      </c>
      <c r="H1649" s="31">
        <v>1585163.2</v>
      </c>
      <c r="I1649" s="32">
        <v>45748</v>
      </c>
      <c r="J1649" s="32">
        <v>45921</v>
      </c>
      <c r="K1649" s="31" t="s">
        <v>54</v>
      </c>
      <c r="L1649" s="33" t="s">
        <v>17</v>
      </c>
      <c r="M1649" s="13" t="str">
        <f>PROPER(TRIM(SUBSTITUTE(B1649,"###"," ")))</f>
        <v>Act Plus</v>
      </c>
      <c r="N1649" s="13" t="str">
        <f>PROPER(TRIM(SUBSTITUTE(C1649,"###"," ")))</f>
        <v>Groceries</v>
      </c>
      <c r="O1649" s="13" t="str">
        <f>PROPER(TRIM(SUBSTITUTE(D1649,"###"," ")))</f>
        <v>Abc Pvt Ltd</v>
      </c>
      <c r="P1649" s="13" t="str">
        <f t="shared" si="175"/>
        <v>Act Plus</v>
      </c>
      <c r="Q1649" s="34" t="str">
        <f t="shared" si="176"/>
        <v>Groceries</v>
      </c>
      <c r="R1649" s="13" t="str">
        <f t="shared" si="177"/>
        <v>Abc Pvt Ltd</v>
      </c>
      <c r="S1649" s="35">
        <f t="shared" si="178"/>
        <v>127</v>
      </c>
      <c r="T1649" s="35">
        <f t="shared" si="179"/>
        <v>0</v>
      </c>
      <c r="U1649" s="14">
        <f t="shared" si="180"/>
        <v>12481.6</v>
      </c>
      <c r="V1649" s="14">
        <f t="shared" si="181"/>
        <v>1585163.2</v>
      </c>
      <c r="W1649" s="13" t="str">
        <v>In Stock</v>
      </c>
      <c r="X1649" s="13" t="str">
        <v>No</v>
      </c>
      <c r="Y1649" s="13">
        <v>0</v>
      </c>
    </row>
    <row r="1650" spans="1:25" x14ac:dyDescent="0.3">
      <c r="A1650" s="31" t="s">
        <v>3283</v>
      </c>
      <c r="B1650" s="31" t="s">
        <v>3284</v>
      </c>
      <c r="C1650" s="31" t="s">
        <v>20</v>
      </c>
      <c r="D1650" s="31" t="s">
        <v>15</v>
      </c>
      <c r="E1650" s="31">
        <v>14</v>
      </c>
      <c r="F1650" s="31">
        <v>55</v>
      </c>
      <c r="G1650" s="31">
        <v>1977.98</v>
      </c>
      <c r="H1650" s="31">
        <v>27691.72</v>
      </c>
      <c r="I1650" s="32">
        <v>45722</v>
      </c>
      <c r="J1650" s="32">
        <v>45891</v>
      </c>
      <c r="K1650" s="31" t="s">
        <v>29</v>
      </c>
      <c r="L1650" s="33" t="s">
        <v>33</v>
      </c>
      <c r="M1650" s="13" t="str">
        <f>PROPER(TRIM(SUBSTITUTE(B1650,"###"," ")))</f>
        <v>For Max</v>
      </c>
      <c r="N1650" s="13" t="str">
        <f>PROPER(TRIM(SUBSTITUTE(C1650,"###"," ")))</f>
        <v>Toys</v>
      </c>
      <c r="O1650" s="13" t="str">
        <f>PROPER(TRIM(SUBSTITUTE(D1650,"###"," ")))</f>
        <v>Global Traders</v>
      </c>
      <c r="P1650" s="13" t="str">
        <f t="shared" si="175"/>
        <v>For Max</v>
      </c>
      <c r="Q1650" s="34" t="str">
        <f t="shared" si="176"/>
        <v>Toys</v>
      </c>
      <c r="R1650" s="13" t="str">
        <f t="shared" si="177"/>
        <v>Global Traders</v>
      </c>
      <c r="S1650" s="35">
        <f t="shared" si="178"/>
        <v>14</v>
      </c>
      <c r="T1650" s="35">
        <f t="shared" si="179"/>
        <v>55</v>
      </c>
      <c r="U1650" s="14">
        <f t="shared" si="180"/>
        <v>1977.98</v>
      </c>
      <c r="V1650" s="14">
        <f t="shared" si="181"/>
        <v>27691.72</v>
      </c>
      <c r="W1650" s="13" t="str">
        <v>Low Stock</v>
      </c>
      <c r="X1650" s="13" t="str">
        <v>Yes</v>
      </c>
      <c r="Y1650" s="13">
        <v>1</v>
      </c>
    </row>
    <row r="1651" spans="1:25" x14ac:dyDescent="0.3">
      <c r="A1651" s="31" t="s">
        <v>3285</v>
      </c>
      <c r="B1651" s="31" t="s">
        <v>3286</v>
      </c>
      <c r="C1651" s="31" t="s">
        <v>44</v>
      </c>
      <c r="D1651" s="31" t="s">
        <v>41</v>
      </c>
      <c r="E1651" s="13"/>
      <c r="F1651" s="31">
        <v>93</v>
      </c>
      <c r="G1651" s="31">
        <v>17479.88</v>
      </c>
      <c r="H1651" s="13"/>
      <c r="I1651" s="32">
        <v>45695</v>
      </c>
      <c r="J1651" s="32">
        <v>45907</v>
      </c>
      <c r="K1651" s="31" t="s">
        <v>46</v>
      </c>
      <c r="L1651" s="33" t="s">
        <v>17</v>
      </c>
      <c r="M1651" s="13" t="str">
        <f>PROPER(TRIM(SUBSTITUTE(B1651,"###"," ")))</f>
        <v>Including Mini</v>
      </c>
      <c r="N1651" s="13" t="str">
        <f>PROPER(TRIM(SUBSTITUTE(C1651,"###"," ")))</f>
        <v>Groceries</v>
      </c>
      <c r="O1651" s="13" t="str">
        <f>PROPER(TRIM(SUBSTITUTE(D1651,"###"," ")))</f>
        <v>Quickstock</v>
      </c>
      <c r="P1651" s="13" t="str">
        <f t="shared" si="175"/>
        <v>Including Mini</v>
      </c>
      <c r="Q1651" s="34" t="str">
        <f t="shared" si="176"/>
        <v>Groceries</v>
      </c>
      <c r="R1651" s="13" t="str">
        <f t="shared" si="177"/>
        <v>Quickstock</v>
      </c>
      <c r="S1651" s="35">
        <f t="shared" si="178"/>
        <v>0</v>
      </c>
      <c r="T1651" s="35">
        <f t="shared" si="179"/>
        <v>93</v>
      </c>
      <c r="U1651" s="14">
        <f t="shared" si="180"/>
        <v>17479.88</v>
      </c>
      <c r="V1651" s="14">
        <f t="shared" si="181"/>
        <v>0</v>
      </c>
      <c r="W1651" s="13" t="str">
        <v>Out of Stock</v>
      </c>
      <c r="X1651" s="13" t="str">
        <v>Yes</v>
      </c>
      <c r="Y1651" s="13">
        <v>1</v>
      </c>
    </row>
    <row r="1652" spans="1:25" x14ac:dyDescent="0.3">
      <c r="A1652" s="31" t="s">
        <v>3287</v>
      </c>
      <c r="B1652" s="31" t="s">
        <v>973</v>
      </c>
      <c r="C1652" s="31" t="s">
        <v>28</v>
      </c>
      <c r="D1652" s="31" t="s">
        <v>24</v>
      </c>
      <c r="E1652" s="31">
        <v>145</v>
      </c>
      <c r="F1652" s="31">
        <v>26</v>
      </c>
      <c r="G1652" s="31">
        <v>8386.7900000000009</v>
      </c>
      <c r="H1652" s="31">
        <v>1216084.55</v>
      </c>
      <c r="I1652" s="32">
        <v>45706</v>
      </c>
      <c r="J1652" s="32">
        <v>45909</v>
      </c>
      <c r="K1652" s="31" t="s">
        <v>46</v>
      </c>
      <c r="L1652" s="33" t="s">
        <v>17</v>
      </c>
      <c r="M1652" s="13" t="str">
        <f>PROPER(TRIM(SUBSTITUTE(B1652,"###"," ")))</f>
        <v>Range Lite</v>
      </c>
      <c r="N1652" s="13" t="str">
        <f>PROPER(TRIM(SUBSTITUTE(C1652,"###"," ")))</f>
        <v>Furniture</v>
      </c>
      <c r="O1652" s="13" t="str">
        <f>PROPER(TRIM(SUBSTITUTE(D1652,"###"," ")))</f>
        <v>Omni Suppliers</v>
      </c>
      <c r="P1652" s="13" t="str">
        <f t="shared" si="175"/>
        <v>Range Lite</v>
      </c>
      <c r="Q1652" s="34" t="str">
        <f t="shared" si="176"/>
        <v>Furniture</v>
      </c>
      <c r="R1652" s="13" t="str">
        <f t="shared" si="177"/>
        <v>Omni Suppliers</v>
      </c>
      <c r="S1652" s="35">
        <f t="shared" si="178"/>
        <v>145</v>
      </c>
      <c r="T1652" s="35">
        <f t="shared" si="179"/>
        <v>26</v>
      </c>
      <c r="U1652" s="14">
        <f t="shared" si="180"/>
        <v>8386.7900000000009</v>
      </c>
      <c r="V1652" s="14">
        <f t="shared" si="181"/>
        <v>1216084.55</v>
      </c>
      <c r="W1652" s="13" t="str">
        <v>In Stock</v>
      </c>
      <c r="X1652" s="13" t="str">
        <v>No</v>
      </c>
      <c r="Y1652" s="13">
        <v>0</v>
      </c>
    </row>
    <row r="1653" spans="1:25" x14ac:dyDescent="0.3">
      <c r="A1653" s="31" t="s">
        <v>3290</v>
      </c>
      <c r="B1653" s="31" t="s">
        <v>3291</v>
      </c>
      <c r="C1653" s="31" t="s">
        <v>14</v>
      </c>
      <c r="D1653" s="31" t="s">
        <v>15</v>
      </c>
      <c r="E1653" s="31">
        <v>32</v>
      </c>
      <c r="F1653" s="31">
        <v>44</v>
      </c>
      <c r="G1653" s="31">
        <v>3873.84</v>
      </c>
      <c r="H1653" s="31">
        <v>123962.88</v>
      </c>
      <c r="I1653" s="32">
        <v>45831</v>
      </c>
      <c r="J1653" s="32">
        <v>45852</v>
      </c>
      <c r="K1653" s="13"/>
      <c r="L1653" s="33" t="s">
        <v>33</v>
      </c>
      <c r="M1653" s="13" t="str">
        <f>PROPER(TRIM(SUBSTITUTE(B1653,"###"," ")))</f>
        <v>Relate Pro</v>
      </c>
      <c r="N1653" s="13" t="str">
        <f>PROPER(TRIM(SUBSTITUTE(C1653,"###"," ")))</f>
        <v>Clothing</v>
      </c>
      <c r="O1653" s="13" t="str">
        <f>PROPER(TRIM(SUBSTITUTE(D1653,"###"," ")))</f>
        <v>Global Traders</v>
      </c>
      <c r="P1653" s="13" t="str">
        <f t="shared" si="175"/>
        <v>Relate Pro</v>
      </c>
      <c r="Q1653" s="34" t="str">
        <f t="shared" si="176"/>
        <v>Clothing</v>
      </c>
      <c r="R1653" s="13" t="str">
        <f t="shared" si="177"/>
        <v>Global Traders</v>
      </c>
      <c r="S1653" s="35">
        <f t="shared" si="178"/>
        <v>32</v>
      </c>
      <c r="T1653" s="35">
        <f t="shared" si="179"/>
        <v>44</v>
      </c>
      <c r="U1653" s="14">
        <f t="shared" si="180"/>
        <v>3873.84</v>
      </c>
      <c r="V1653" s="14">
        <f t="shared" si="181"/>
        <v>123962.88</v>
      </c>
      <c r="W1653" s="13" t="str">
        <v>Low Stock</v>
      </c>
      <c r="X1653" s="13" t="str">
        <v>Yes</v>
      </c>
      <c r="Y1653" s="13">
        <v>1</v>
      </c>
    </row>
    <row r="1654" spans="1:25" x14ac:dyDescent="0.3">
      <c r="A1654" s="31" t="s">
        <v>3292</v>
      </c>
      <c r="B1654" s="31" t="s">
        <v>3293</v>
      </c>
      <c r="C1654" s="31" t="s">
        <v>44</v>
      </c>
      <c r="D1654" s="31" t="s">
        <v>15</v>
      </c>
      <c r="E1654" s="31">
        <v>141</v>
      </c>
      <c r="F1654" s="31">
        <v>39</v>
      </c>
      <c r="G1654" s="31">
        <v>11708.7</v>
      </c>
      <c r="H1654" s="31">
        <v>1650926.7</v>
      </c>
      <c r="I1654" s="32">
        <v>45743</v>
      </c>
      <c r="J1654" s="32">
        <v>45892</v>
      </c>
      <c r="K1654" s="31" t="s">
        <v>46</v>
      </c>
      <c r="L1654" s="33" t="s">
        <v>17</v>
      </c>
      <c r="M1654" s="13" t="str">
        <f>PROPER(TRIM(SUBSTITUTE(B1654,"###"," ")))</f>
        <v>Old Max</v>
      </c>
      <c r="N1654" s="13" t="str">
        <f>PROPER(TRIM(SUBSTITUTE(C1654,"###"," ")))</f>
        <v>Groceries</v>
      </c>
      <c r="O1654" s="13" t="str">
        <f>PROPER(TRIM(SUBSTITUTE(D1654,"###"," ")))</f>
        <v>Global Traders</v>
      </c>
      <c r="P1654" s="13" t="str">
        <f t="shared" si="175"/>
        <v>Old Max</v>
      </c>
      <c r="Q1654" s="34" t="str">
        <f t="shared" si="176"/>
        <v>Groceries</v>
      </c>
      <c r="R1654" s="13" t="str">
        <f t="shared" si="177"/>
        <v>Global Traders</v>
      </c>
      <c r="S1654" s="35">
        <f t="shared" si="178"/>
        <v>141</v>
      </c>
      <c r="T1654" s="35">
        <f t="shared" si="179"/>
        <v>39</v>
      </c>
      <c r="U1654" s="14">
        <f t="shared" si="180"/>
        <v>11708.7</v>
      </c>
      <c r="V1654" s="14">
        <f t="shared" si="181"/>
        <v>1650926.7000000002</v>
      </c>
      <c r="W1654" s="13" t="str">
        <v>In Stock</v>
      </c>
      <c r="X1654" s="13" t="str">
        <v>No</v>
      </c>
      <c r="Y1654" s="13">
        <v>0</v>
      </c>
    </row>
    <row r="1655" spans="1:25" x14ac:dyDescent="0.3">
      <c r="A1655" s="31" t="s">
        <v>3294</v>
      </c>
      <c r="B1655" s="31" t="s">
        <v>3295</v>
      </c>
      <c r="C1655" s="31" t="s">
        <v>20</v>
      </c>
      <c r="D1655" s="31" t="s">
        <v>53</v>
      </c>
      <c r="E1655" s="31">
        <v>102</v>
      </c>
      <c r="F1655" s="31">
        <v>75</v>
      </c>
      <c r="G1655" s="31">
        <v>9464.4599999999991</v>
      </c>
      <c r="H1655" s="31">
        <v>965374.91999999993</v>
      </c>
      <c r="I1655" s="32">
        <v>45801</v>
      </c>
      <c r="J1655" s="32">
        <v>45892</v>
      </c>
      <c r="K1655" s="31" t="s">
        <v>54</v>
      </c>
      <c r="L1655" s="33" t="s">
        <v>33</v>
      </c>
      <c r="M1655" s="13" t="str">
        <f>PROPER(TRIM(SUBSTITUTE(B1655,"###"," ")))</f>
        <v>Social Lite</v>
      </c>
      <c r="N1655" s="13" t="str">
        <f>PROPER(TRIM(SUBSTITUTE(C1655,"###"," ")))</f>
        <v>Toys</v>
      </c>
      <c r="O1655" s="13" t="str">
        <f>PROPER(TRIM(SUBSTITUTE(D1655,"###"," ")))</f>
        <v>Abc Pvt Ltd</v>
      </c>
      <c r="P1655" s="13" t="str">
        <f t="shared" si="175"/>
        <v>Social Lite</v>
      </c>
      <c r="Q1655" s="34" t="str">
        <f t="shared" si="176"/>
        <v>Toys</v>
      </c>
      <c r="R1655" s="13" t="str">
        <f t="shared" si="177"/>
        <v>Abc Pvt Ltd</v>
      </c>
      <c r="S1655" s="35">
        <f t="shared" si="178"/>
        <v>102</v>
      </c>
      <c r="T1655" s="35">
        <f t="shared" si="179"/>
        <v>75</v>
      </c>
      <c r="U1655" s="14">
        <f t="shared" si="180"/>
        <v>9464.4599999999991</v>
      </c>
      <c r="V1655" s="14">
        <f t="shared" si="181"/>
        <v>965374.91999999993</v>
      </c>
      <c r="W1655" s="13" t="str">
        <v>In Stock</v>
      </c>
      <c r="X1655" s="13" t="str">
        <v>No</v>
      </c>
      <c r="Y1655" s="13">
        <v>0</v>
      </c>
    </row>
    <row r="1656" spans="1:25" x14ac:dyDescent="0.3">
      <c r="A1656" s="31" t="s">
        <v>3296</v>
      </c>
      <c r="B1656" s="31" t="s">
        <v>3297</v>
      </c>
      <c r="C1656" s="31" t="s">
        <v>28</v>
      </c>
      <c r="D1656" s="31" t="s">
        <v>15</v>
      </c>
      <c r="E1656" s="31">
        <v>189</v>
      </c>
      <c r="F1656" s="13"/>
      <c r="G1656" s="31">
        <v>16647.23</v>
      </c>
      <c r="H1656" s="31">
        <v>3146326.47</v>
      </c>
      <c r="I1656" s="32">
        <v>45798</v>
      </c>
      <c r="J1656" s="32">
        <v>45941</v>
      </c>
      <c r="K1656" s="31" t="s">
        <v>54</v>
      </c>
      <c r="L1656" s="33" t="s">
        <v>58</v>
      </c>
      <c r="M1656" s="13" t="str">
        <f>PROPER(TRIM(SUBSTITUTE(B1656,"###"," ")))</f>
        <v>True Max</v>
      </c>
      <c r="N1656" s="13" t="str">
        <f>PROPER(TRIM(SUBSTITUTE(C1656,"###"," ")))</f>
        <v>Furniture</v>
      </c>
      <c r="O1656" s="13" t="str">
        <f>PROPER(TRIM(SUBSTITUTE(D1656,"###"," ")))</f>
        <v>Global Traders</v>
      </c>
      <c r="P1656" s="13" t="str">
        <f t="shared" si="175"/>
        <v>True Max</v>
      </c>
      <c r="Q1656" s="34" t="str">
        <f t="shared" si="176"/>
        <v>Furniture</v>
      </c>
      <c r="R1656" s="13" t="str">
        <f t="shared" si="177"/>
        <v>Global Traders</v>
      </c>
      <c r="S1656" s="35">
        <f t="shared" si="178"/>
        <v>189</v>
      </c>
      <c r="T1656" s="35">
        <f t="shared" si="179"/>
        <v>0</v>
      </c>
      <c r="U1656" s="14">
        <f t="shared" si="180"/>
        <v>16647.23</v>
      </c>
      <c r="V1656" s="14">
        <f t="shared" si="181"/>
        <v>3146326.4699999997</v>
      </c>
      <c r="W1656" s="13" t="str">
        <v>In Stock</v>
      </c>
      <c r="X1656" s="13" t="str">
        <v>No</v>
      </c>
      <c r="Y1656" s="13">
        <v>0</v>
      </c>
    </row>
    <row r="1657" spans="1:25" x14ac:dyDescent="0.3">
      <c r="A1657" s="31" t="s">
        <v>3299</v>
      </c>
      <c r="B1657" s="31" t="s">
        <v>3300</v>
      </c>
      <c r="C1657" s="31" t="s">
        <v>14</v>
      </c>
      <c r="D1657" s="31" t="s">
        <v>41</v>
      </c>
      <c r="E1657" s="31">
        <v>100</v>
      </c>
      <c r="F1657" s="31">
        <v>53</v>
      </c>
      <c r="G1657" s="31">
        <v>6714.21</v>
      </c>
      <c r="H1657" s="31">
        <v>671421</v>
      </c>
      <c r="I1657" s="32">
        <v>45820</v>
      </c>
      <c r="J1657" s="32">
        <v>45917</v>
      </c>
      <c r="K1657" s="31" t="s">
        <v>57</v>
      </c>
      <c r="L1657" s="33" t="s">
        <v>33</v>
      </c>
      <c r="M1657" s="13" t="str">
        <f>PROPER(TRIM(SUBSTITUTE(B1657,"###"," ")))</f>
        <v>Sound Mini</v>
      </c>
      <c r="N1657" s="13" t="str">
        <f>PROPER(TRIM(SUBSTITUTE(C1657,"###"," ")))</f>
        <v>Clothing</v>
      </c>
      <c r="O1657" s="13" t="str">
        <f>PROPER(TRIM(SUBSTITUTE(D1657,"###"," ")))</f>
        <v>Quickstock</v>
      </c>
      <c r="P1657" s="13" t="str">
        <f t="shared" si="175"/>
        <v>Sound Mini</v>
      </c>
      <c r="Q1657" s="34" t="str">
        <f t="shared" si="176"/>
        <v>Clothing</v>
      </c>
      <c r="R1657" s="13" t="str">
        <f t="shared" si="177"/>
        <v>Quickstock</v>
      </c>
      <c r="S1657" s="35">
        <f t="shared" si="178"/>
        <v>100</v>
      </c>
      <c r="T1657" s="35">
        <f t="shared" si="179"/>
        <v>53</v>
      </c>
      <c r="U1657" s="14">
        <f t="shared" si="180"/>
        <v>6714.21</v>
      </c>
      <c r="V1657" s="14">
        <f t="shared" si="181"/>
        <v>671421</v>
      </c>
      <c r="W1657" s="13" t="str">
        <v>In Stock</v>
      </c>
      <c r="X1657" s="13" t="str">
        <v>No</v>
      </c>
      <c r="Y1657" s="13">
        <v>0</v>
      </c>
    </row>
    <row r="1658" spans="1:25" x14ac:dyDescent="0.3">
      <c r="A1658" s="31" t="s">
        <v>3301</v>
      </c>
      <c r="B1658" s="31" t="s">
        <v>3302</v>
      </c>
      <c r="C1658" s="31" t="s">
        <v>14</v>
      </c>
      <c r="D1658" s="31" t="s">
        <v>41</v>
      </c>
      <c r="E1658" s="31">
        <v>73</v>
      </c>
      <c r="F1658" s="31">
        <v>93</v>
      </c>
      <c r="G1658" s="31">
        <v>15474.7</v>
      </c>
      <c r="H1658" s="31">
        <v>1129653.1000000001</v>
      </c>
      <c r="I1658" s="32">
        <v>45757</v>
      </c>
      <c r="J1658" s="32">
        <v>45861</v>
      </c>
      <c r="K1658" s="31" t="s">
        <v>54</v>
      </c>
      <c r="L1658" s="33" t="s">
        <v>33</v>
      </c>
      <c r="M1658" s="13" t="str">
        <f>PROPER(TRIM(SUBSTITUTE(B1658,"###"," ")))</f>
        <v>Sometimes Plus</v>
      </c>
      <c r="N1658" s="13" t="str">
        <f>PROPER(TRIM(SUBSTITUTE(C1658,"###"," ")))</f>
        <v>Clothing</v>
      </c>
      <c r="O1658" s="13" t="str">
        <f>PROPER(TRIM(SUBSTITUTE(D1658,"###"," ")))</f>
        <v>Quickstock</v>
      </c>
      <c r="P1658" s="13" t="str">
        <f t="shared" si="175"/>
        <v>Sometimes Plus</v>
      </c>
      <c r="Q1658" s="34" t="str">
        <f t="shared" si="176"/>
        <v>Clothing</v>
      </c>
      <c r="R1658" s="13" t="str">
        <f t="shared" si="177"/>
        <v>Quickstock</v>
      </c>
      <c r="S1658" s="35">
        <f t="shared" si="178"/>
        <v>73</v>
      </c>
      <c r="T1658" s="35">
        <f t="shared" si="179"/>
        <v>93</v>
      </c>
      <c r="U1658" s="14">
        <f t="shared" si="180"/>
        <v>15474.7</v>
      </c>
      <c r="V1658" s="14">
        <f t="shared" si="181"/>
        <v>1129653.1000000001</v>
      </c>
      <c r="W1658" s="13" t="str">
        <v>Low Stock</v>
      </c>
      <c r="X1658" s="13" t="str">
        <v>Yes</v>
      </c>
      <c r="Y1658" s="13">
        <v>1</v>
      </c>
    </row>
    <row r="1659" spans="1:25" x14ac:dyDescent="0.3">
      <c r="A1659" s="31" t="s">
        <v>3303</v>
      </c>
      <c r="B1659" s="31" t="s">
        <v>3304</v>
      </c>
      <c r="C1659" s="31" t="s">
        <v>20</v>
      </c>
      <c r="D1659" s="31" t="s">
        <v>15</v>
      </c>
      <c r="E1659" s="31">
        <v>143</v>
      </c>
      <c r="F1659" s="31">
        <v>80</v>
      </c>
      <c r="G1659" s="31">
        <v>9240.42</v>
      </c>
      <c r="H1659" s="31">
        <v>1321380.06</v>
      </c>
      <c r="I1659" s="32">
        <v>45847</v>
      </c>
      <c r="J1659" s="32">
        <v>45918</v>
      </c>
      <c r="K1659" s="31" t="s">
        <v>29</v>
      </c>
      <c r="L1659" s="33" t="s">
        <v>21</v>
      </c>
      <c r="M1659" s="13" t="str">
        <f>PROPER(TRIM(SUBSTITUTE(B1659,"###"," ")))</f>
        <v>Television Plus</v>
      </c>
      <c r="N1659" s="13" t="str">
        <f>PROPER(TRIM(SUBSTITUTE(C1659,"###"," ")))</f>
        <v>Toys</v>
      </c>
      <c r="O1659" s="13" t="str">
        <f>PROPER(TRIM(SUBSTITUTE(D1659,"###"," ")))</f>
        <v>Global Traders</v>
      </c>
      <c r="P1659" s="13" t="str">
        <f t="shared" si="175"/>
        <v>Television Plus</v>
      </c>
      <c r="Q1659" s="34" t="str">
        <f t="shared" si="176"/>
        <v>Toys</v>
      </c>
      <c r="R1659" s="13" t="str">
        <f t="shared" si="177"/>
        <v>Global Traders</v>
      </c>
      <c r="S1659" s="35">
        <f t="shared" si="178"/>
        <v>143</v>
      </c>
      <c r="T1659" s="35">
        <f t="shared" si="179"/>
        <v>80</v>
      </c>
      <c r="U1659" s="14">
        <f t="shared" si="180"/>
        <v>9240.42</v>
      </c>
      <c r="V1659" s="14">
        <f t="shared" si="181"/>
        <v>1321380.06</v>
      </c>
      <c r="W1659" s="13" t="str">
        <v>In Stock</v>
      </c>
      <c r="X1659" s="13" t="str">
        <v>No</v>
      </c>
      <c r="Y1659" s="13">
        <v>0</v>
      </c>
    </row>
    <row r="1660" spans="1:25" x14ac:dyDescent="0.3">
      <c r="A1660" s="31" t="s">
        <v>3305</v>
      </c>
      <c r="B1660" s="31" t="s">
        <v>1104</v>
      </c>
      <c r="C1660" s="31" t="s">
        <v>14</v>
      </c>
      <c r="D1660" s="31" t="s">
        <v>45</v>
      </c>
      <c r="E1660" s="31">
        <v>112</v>
      </c>
      <c r="F1660" s="31">
        <v>99</v>
      </c>
      <c r="G1660" s="31">
        <v>13807.18</v>
      </c>
      <c r="H1660" s="31">
        <v>1546404.16</v>
      </c>
      <c r="I1660" s="32">
        <v>45827</v>
      </c>
      <c r="J1660" s="32">
        <v>45918</v>
      </c>
      <c r="K1660" s="31" t="s">
        <v>29</v>
      </c>
      <c r="L1660" s="33" t="s">
        <v>17</v>
      </c>
      <c r="M1660" s="13" t="str">
        <f>PROPER(TRIM(SUBSTITUTE(B1660,"###"," ")))</f>
        <v>Everybody Max</v>
      </c>
      <c r="N1660" s="13" t="str">
        <f>PROPER(TRIM(SUBSTITUTE(C1660,"###"," ")))</f>
        <v>Clothing</v>
      </c>
      <c r="O1660" s="13" t="str">
        <f>PROPER(TRIM(SUBSTITUTE(D1660,"###"," ")))</f>
        <v>Retailmart Inc</v>
      </c>
      <c r="P1660" s="13" t="str">
        <f t="shared" si="175"/>
        <v>Everybody Max</v>
      </c>
      <c r="Q1660" s="34" t="str">
        <f t="shared" si="176"/>
        <v>Clothing</v>
      </c>
      <c r="R1660" s="13" t="str">
        <f t="shared" si="177"/>
        <v>Retailmart Inc</v>
      </c>
      <c r="S1660" s="35">
        <f t="shared" si="178"/>
        <v>112</v>
      </c>
      <c r="T1660" s="35">
        <f t="shared" si="179"/>
        <v>99</v>
      </c>
      <c r="U1660" s="14">
        <f t="shared" si="180"/>
        <v>13807.18</v>
      </c>
      <c r="V1660" s="14">
        <f t="shared" si="181"/>
        <v>1546404.1600000001</v>
      </c>
      <c r="W1660" s="13" t="str">
        <v>In Stock</v>
      </c>
      <c r="X1660" s="13" t="str">
        <v>No</v>
      </c>
      <c r="Y1660" s="13">
        <v>0</v>
      </c>
    </row>
    <row r="1661" spans="1:25" x14ac:dyDescent="0.3">
      <c r="A1661" s="31" t="s">
        <v>3306</v>
      </c>
      <c r="B1661" s="31" t="s">
        <v>3307</v>
      </c>
      <c r="C1661" s="31" t="s">
        <v>44</v>
      </c>
      <c r="D1661" s="31" t="s">
        <v>53</v>
      </c>
      <c r="E1661" s="13"/>
      <c r="F1661" s="31">
        <v>59</v>
      </c>
      <c r="G1661" s="31">
        <v>1686.11</v>
      </c>
      <c r="H1661" s="13"/>
      <c r="I1661" s="32">
        <v>45693</v>
      </c>
      <c r="J1661" s="32">
        <v>45889</v>
      </c>
      <c r="K1661" s="31" t="s">
        <v>16</v>
      </c>
      <c r="L1661" s="33" t="s">
        <v>21</v>
      </c>
      <c r="M1661" s="13" t="str">
        <f>PROPER(TRIM(SUBSTITUTE(B1661,"###"," ")))</f>
        <v>Too Pro</v>
      </c>
      <c r="N1661" s="13" t="str">
        <f>PROPER(TRIM(SUBSTITUTE(C1661,"###"," ")))</f>
        <v>Groceries</v>
      </c>
      <c r="O1661" s="13" t="str">
        <f>PROPER(TRIM(SUBSTITUTE(D1661,"###"," ")))</f>
        <v>Abc Pvt Ltd</v>
      </c>
      <c r="P1661" s="13" t="str">
        <f t="shared" si="175"/>
        <v>Too Pro</v>
      </c>
      <c r="Q1661" s="34" t="str">
        <f t="shared" si="176"/>
        <v>Groceries</v>
      </c>
      <c r="R1661" s="13" t="str">
        <f t="shared" si="177"/>
        <v>Abc Pvt Ltd</v>
      </c>
      <c r="S1661" s="35">
        <f t="shared" si="178"/>
        <v>0</v>
      </c>
      <c r="T1661" s="35">
        <f t="shared" si="179"/>
        <v>59</v>
      </c>
      <c r="U1661" s="14">
        <f t="shared" si="180"/>
        <v>1686.11</v>
      </c>
      <c r="V1661" s="14">
        <f t="shared" si="181"/>
        <v>0</v>
      </c>
      <c r="W1661" s="13" t="str">
        <v>Out of Stock</v>
      </c>
      <c r="X1661" s="13" t="str">
        <v>Yes</v>
      </c>
      <c r="Y1661" s="13">
        <v>1</v>
      </c>
    </row>
    <row r="1662" spans="1:25" x14ac:dyDescent="0.3">
      <c r="A1662" s="31" t="s">
        <v>3308</v>
      </c>
      <c r="B1662" s="31" t="s">
        <v>1560</v>
      </c>
      <c r="C1662" s="31" t="s">
        <v>28</v>
      </c>
      <c r="D1662" s="31" t="s">
        <v>24</v>
      </c>
      <c r="E1662" s="31">
        <v>20</v>
      </c>
      <c r="F1662" s="31">
        <v>69</v>
      </c>
      <c r="G1662" s="31">
        <v>6608.76</v>
      </c>
      <c r="H1662" s="31">
        <v>132175.20000000001</v>
      </c>
      <c r="I1662" s="32">
        <v>45753</v>
      </c>
      <c r="J1662" s="32">
        <v>45862</v>
      </c>
      <c r="K1662" s="31" t="s">
        <v>54</v>
      </c>
      <c r="L1662" s="33" t="s">
        <v>58</v>
      </c>
      <c r="M1662" s="13" t="str">
        <f>PROPER(TRIM(SUBSTITUTE(B1662,"###"," ")))</f>
        <v>But Plus</v>
      </c>
      <c r="N1662" s="13" t="str">
        <f>PROPER(TRIM(SUBSTITUTE(C1662,"###"," ")))</f>
        <v>Furniture</v>
      </c>
      <c r="O1662" s="13" t="str">
        <f>PROPER(TRIM(SUBSTITUTE(D1662,"###"," ")))</f>
        <v>Omni Suppliers</v>
      </c>
      <c r="P1662" s="13" t="str">
        <f t="shared" si="175"/>
        <v>But Plus</v>
      </c>
      <c r="Q1662" s="34" t="str">
        <f t="shared" si="176"/>
        <v>Furniture</v>
      </c>
      <c r="R1662" s="13" t="str">
        <f t="shared" si="177"/>
        <v>Omni Suppliers</v>
      </c>
      <c r="S1662" s="35">
        <f t="shared" si="178"/>
        <v>20</v>
      </c>
      <c r="T1662" s="35">
        <f t="shared" si="179"/>
        <v>69</v>
      </c>
      <c r="U1662" s="14">
        <f t="shared" si="180"/>
        <v>6608.76</v>
      </c>
      <c r="V1662" s="14">
        <f t="shared" si="181"/>
        <v>132175.20000000001</v>
      </c>
      <c r="W1662" s="13" t="str">
        <v>Low Stock</v>
      </c>
      <c r="X1662" s="13" t="str">
        <v>Yes</v>
      </c>
      <c r="Y1662" s="13">
        <v>1</v>
      </c>
    </row>
    <row r="1663" spans="1:25" x14ac:dyDescent="0.3">
      <c r="A1663" s="31" t="s">
        <v>3309</v>
      </c>
      <c r="B1663" s="31" t="s">
        <v>3310</v>
      </c>
      <c r="C1663" s="31" t="s">
        <v>28</v>
      </c>
      <c r="D1663" s="31" t="s">
        <v>41</v>
      </c>
      <c r="E1663" s="31">
        <v>16</v>
      </c>
      <c r="F1663" s="31">
        <v>51</v>
      </c>
      <c r="G1663" s="31">
        <v>4907.17</v>
      </c>
      <c r="H1663" s="31">
        <v>78514.720000000001</v>
      </c>
      <c r="I1663" s="32">
        <v>45752</v>
      </c>
      <c r="J1663" s="32">
        <v>45884</v>
      </c>
      <c r="K1663" s="31" t="s">
        <v>54</v>
      </c>
      <c r="L1663" s="33" t="s">
        <v>33</v>
      </c>
      <c r="M1663" s="13" t="str">
        <f>PROPER(TRIM(SUBSTITUTE(B1663,"###"," ")))</f>
        <v>Foot Pro</v>
      </c>
      <c r="N1663" s="13" t="str">
        <f>PROPER(TRIM(SUBSTITUTE(C1663,"###"," ")))</f>
        <v>Furniture</v>
      </c>
      <c r="O1663" s="13" t="str">
        <f>PROPER(TRIM(SUBSTITUTE(D1663,"###"," ")))</f>
        <v>Quickstock</v>
      </c>
      <c r="P1663" s="13" t="str">
        <f t="shared" si="175"/>
        <v>Foot Pro</v>
      </c>
      <c r="Q1663" s="34" t="str">
        <f t="shared" si="176"/>
        <v>Furniture</v>
      </c>
      <c r="R1663" s="13" t="str">
        <f t="shared" si="177"/>
        <v>Quickstock</v>
      </c>
      <c r="S1663" s="35">
        <f t="shared" si="178"/>
        <v>16</v>
      </c>
      <c r="T1663" s="35">
        <f t="shared" si="179"/>
        <v>51</v>
      </c>
      <c r="U1663" s="14">
        <f t="shared" si="180"/>
        <v>4907.17</v>
      </c>
      <c r="V1663" s="14">
        <f t="shared" si="181"/>
        <v>78514.720000000001</v>
      </c>
      <c r="W1663" s="13" t="str">
        <v>Low Stock</v>
      </c>
      <c r="X1663" s="13" t="str">
        <v>Yes</v>
      </c>
      <c r="Y1663" s="13">
        <v>1</v>
      </c>
    </row>
    <row r="1664" spans="1:25" x14ac:dyDescent="0.3">
      <c r="A1664" s="31" t="s">
        <v>3311</v>
      </c>
      <c r="B1664" s="31" t="s">
        <v>3312</v>
      </c>
      <c r="C1664" s="31" t="s">
        <v>28</v>
      </c>
      <c r="D1664" s="31" t="s">
        <v>53</v>
      </c>
      <c r="E1664" s="31">
        <v>26</v>
      </c>
      <c r="F1664" s="31">
        <v>39</v>
      </c>
      <c r="G1664" s="31">
        <v>14633.66</v>
      </c>
      <c r="H1664" s="31">
        <v>380475.16</v>
      </c>
      <c r="I1664" s="32">
        <v>45746</v>
      </c>
      <c r="J1664" s="32">
        <v>45898</v>
      </c>
      <c r="K1664" s="31" t="s">
        <v>57</v>
      </c>
      <c r="L1664" s="33" t="s">
        <v>33</v>
      </c>
      <c r="M1664" s="13" t="str">
        <f>PROPER(TRIM(SUBSTITUTE(B1664,"###"," ")))</f>
        <v>Only Max</v>
      </c>
      <c r="N1664" s="13" t="str">
        <f>PROPER(TRIM(SUBSTITUTE(C1664,"###"," ")))</f>
        <v>Furniture</v>
      </c>
      <c r="O1664" s="13" t="str">
        <f>PROPER(TRIM(SUBSTITUTE(D1664,"###"," ")))</f>
        <v>Abc Pvt Ltd</v>
      </c>
      <c r="P1664" s="13" t="str">
        <f t="shared" si="175"/>
        <v>Only Max</v>
      </c>
      <c r="Q1664" s="34" t="str">
        <f t="shared" si="176"/>
        <v>Furniture</v>
      </c>
      <c r="R1664" s="13" t="str">
        <f t="shared" si="177"/>
        <v>Abc Pvt Ltd</v>
      </c>
      <c r="S1664" s="35">
        <f t="shared" si="178"/>
        <v>26</v>
      </c>
      <c r="T1664" s="35">
        <f t="shared" si="179"/>
        <v>39</v>
      </c>
      <c r="U1664" s="14">
        <f t="shared" si="180"/>
        <v>14633.66</v>
      </c>
      <c r="V1664" s="14">
        <f t="shared" si="181"/>
        <v>380475.16</v>
      </c>
      <c r="W1664" s="13" t="str">
        <v>Low Stock</v>
      </c>
      <c r="X1664" s="13" t="str">
        <v>Yes</v>
      </c>
      <c r="Y1664" s="13">
        <v>1</v>
      </c>
    </row>
    <row r="1665" spans="1:25" x14ac:dyDescent="0.3">
      <c r="A1665" s="31" t="s">
        <v>3313</v>
      </c>
      <c r="B1665" s="31" t="s">
        <v>3314</v>
      </c>
      <c r="C1665" s="31" t="s">
        <v>28</v>
      </c>
      <c r="D1665" s="31" t="s">
        <v>41</v>
      </c>
      <c r="E1665" s="31">
        <v>91</v>
      </c>
      <c r="F1665" s="31">
        <v>72</v>
      </c>
      <c r="G1665" s="31">
        <v>471.94</v>
      </c>
      <c r="H1665" s="31">
        <v>42946.54</v>
      </c>
      <c r="I1665" s="32">
        <v>45826</v>
      </c>
      <c r="J1665" s="32">
        <v>45899</v>
      </c>
      <c r="K1665" s="13"/>
      <c r="L1665" s="33" t="s">
        <v>58</v>
      </c>
      <c r="M1665" s="13" t="str">
        <f>PROPER(TRIM(SUBSTITUTE(B1665,"###"," ")))</f>
        <v>Design Mini</v>
      </c>
      <c r="N1665" s="13" t="str">
        <f>PROPER(TRIM(SUBSTITUTE(C1665,"###"," ")))</f>
        <v>Furniture</v>
      </c>
      <c r="O1665" s="13" t="str">
        <f>PROPER(TRIM(SUBSTITUTE(D1665,"###"," ")))</f>
        <v>Quickstock</v>
      </c>
      <c r="P1665" s="13" t="str">
        <f t="shared" si="175"/>
        <v>Design Mini</v>
      </c>
      <c r="Q1665" s="34" t="str">
        <f t="shared" si="176"/>
        <v>Furniture</v>
      </c>
      <c r="R1665" s="13" t="str">
        <f t="shared" si="177"/>
        <v>Quickstock</v>
      </c>
      <c r="S1665" s="35">
        <f t="shared" si="178"/>
        <v>91</v>
      </c>
      <c r="T1665" s="35">
        <f t="shared" si="179"/>
        <v>72</v>
      </c>
      <c r="U1665" s="14">
        <f t="shared" si="180"/>
        <v>471.94</v>
      </c>
      <c r="V1665" s="14">
        <f t="shared" si="181"/>
        <v>42946.54</v>
      </c>
      <c r="W1665" s="13" t="str">
        <v>In Stock</v>
      </c>
      <c r="X1665" s="13" t="str">
        <v>No</v>
      </c>
      <c r="Y1665" s="13">
        <v>0</v>
      </c>
    </row>
    <row r="1666" spans="1:25" x14ac:dyDescent="0.3">
      <c r="A1666" s="31" t="s">
        <v>3316</v>
      </c>
      <c r="B1666" s="31" t="s">
        <v>3317</v>
      </c>
      <c r="C1666" s="31" t="s">
        <v>28</v>
      </c>
      <c r="D1666" s="31" t="s">
        <v>15</v>
      </c>
      <c r="E1666" s="31">
        <v>44</v>
      </c>
      <c r="F1666" s="31">
        <v>66</v>
      </c>
      <c r="G1666" s="31">
        <v>1092.97</v>
      </c>
      <c r="H1666" s="31">
        <v>48090.68</v>
      </c>
      <c r="I1666" s="32">
        <v>45686</v>
      </c>
      <c r="J1666" s="32">
        <v>45857</v>
      </c>
      <c r="K1666" s="31" t="s">
        <v>25</v>
      </c>
      <c r="L1666" s="33" t="s">
        <v>21</v>
      </c>
      <c r="M1666" s="13" t="str">
        <f>PROPER(TRIM(SUBSTITUTE(B1666,"###"," ")))</f>
        <v>Arm Plus</v>
      </c>
      <c r="N1666" s="13" t="str">
        <f>PROPER(TRIM(SUBSTITUTE(C1666,"###"," ")))</f>
        <v>Furniture</v>
      </c>
      <c r="O1666" s="13" t="str">
        <f>PROPER(TRIM(SUBSTITUTE(D1666,"###"," ")))</f>
        <v>Global Traders</v>
      </c>
      <c r="P1666" s="13" t="str">
        <f t="shared" si="175"/>
        <v>Arm Plus</v>
      </c>
      <c r="Q1666" s="34" t="str">
        <f t="shared" si="176"/>
        <v>Furniture</v>
      </c>
      <c r="R1666" s="13" t="str">
        <f t="shared" si="177"/>
        <v>Global Traders</v>
      </c>
      <c r="S1666" s="35">
        <f t="shared" si="178"/>
        <v>44</v>
      </c>
      <c r="T1666" s="35">
        <f t="shared" si="179"/>
        <v>66</v>
      </c>
      <c r="U1666" s="14">
        <f t="shared" si="180"/>
        <v>1092.97</v>
      </c>
      <c r="V1666" s="14">
        <f t="shared" si="181"/>
        <v>48090.68</v>
      </c>
      <c r="W1666" s="13" t="str">
        <v>Low Stock</v>
      </c>
      <c r="X1666" s="13" t="str">
        <v>Yes</v>
      </c>
      <c r="Y1666" s="13">
        <v>1</v>
      </c>
    </row>
    <row r="1667" spans="1:25" x14ac:dyDescent="0.3">
      <c r="A1667" s="31" t="s">
        <v>3318</v>
      </c>
      <c r="B1667" s="31" t="s">
        <v>3319</v>
      </c>
      <c r="C1667" s="31" t="s">
        <v>14</v>
      </c>
      <c r="D1667" s="31" t="s">
        <v>24</v>
      </c>
      <c r="E1667" s="31">
        <v>198</v>
      </c>
      <c r="F1667" s="31">
        <v>65</v>
      </c>
      <c r="G1667" s="31">
        <v>16427.34</v>
      </c>
      <c r="H1667" s="31">
        <v>3252613.32</v>
      </c>
      <c r="I1667" s="32">
        <v>45816</v>
      </c>
      <c r="J1667" s="32">
        <v>45857</v>
      </c>
      <c r="K1667" s="31" t="s">
        <v>16</v>
      </c>
      <c r="L1667" s="33" t="s">
        <v>33</v>
      </c>
      <c r="M1667" s="13" t="str">
        <f>PROPER(TRIM(SUBSTITUTE(B1667,"###"," ")))</f>
        <v>Long Lite</v>
      </c>
      <c r="N1667" s="13" t="str">
        <f>PROPER(TRIM(SUBSTITUTE(C1667,"###"," ")))</f>
        <v>Clothing</v>
      </c>
      <c r="O1667" s="13" t="str">
        <f>PROPER(TRIM(SUBSTITUTE(D1667,"###"," ")))</f>
        <v>Omni Suppliers</v>
      </c>
      <c r="P1667" s="13" t="str">
        <f t="shared" ref="P1667:P1730" si="182">IF(M1667="","Unknown",M1667)</f>
        <v>Long Lite</v>
      </c>
      <c r="Q1667" s="34" t="str">
        <f t="shared" ref="Q1667:Q1730" si="183">IF(N1667="","Unknown",N1667)</f>
        <v>Clothing</v>
      </c>
      <c r="R1667" s="13" t="str">
        <f t="shared" ref="R1667:R1730" si="184">IF(O1667="","Others",O1667)</f>
        <v>Omni Suppliers</v>
      </c>
      <c r="S1667" s="35">
        <f t="shared" ref="S1667:S1730" si="185">VALUE(E1667)</f>
        <v>198</v>
      </c>
      <c r="T1667" s="35">
        <f t="shared" ref="T1667:T1730" si="186">VALUE(F1667)</f>
        <v>65</v>
      </c>
      <c r="U1667" s="14">
        <f t="shared" ref="U1667:U1730" si="187">VALUE(G1667)</f>
        <v>16427.34</v>
      </c>
      <c r="V1667" s="14">
        <f t="shared" ref="V1667:V1730" si="188">E1667*G1667</f>
        <v>3252613.32</v>
      </c>
      <c r="W1667" s="13" t="str">
        <v>In Stock</v>
      </c>
      <c r="X1667" s="13" t="str">
        <v>No</v>
      </c>
      <c r="Y1667" s="13">
        <v>0</v>
      </c>
    </row>
    <row r="1668" spans="1:25" x14ac:dyDescent="0.3">
      <c r="A1668" s="31" t="s">
        <v>3320</v>
      </c>
      <c r="B1668" s="31" t="s">
        <v>3321</v>
      </c>
      <c r="C1668" s="31" t="s">
        <v>44</v>
      </c>
      <c r="D1668" s="31" t="s">
        <v>24</v>
      </c>
      <c r="E1668" s="31">
        <v>58</v>
      </c>
      <c r="F1668" s="31">
        <v>48</v>
      </c>
      <c r="G1668" s="31">
        <v>2576.41</v>
      </c>
      <c r="H1668" s="31">
        <v>149431.78</v>
      </c>
      <c r="I1668" s="32">
        <v>45733</v>
      </c>
      <c r="J1668" s="32">
        <v>45888</v>
      </c>
      <c r="K1668" s="31" t="s">
        <v>29</v>
      </c>
      <c r="L1668" s="33" t="s">
        <v>21</v>
      </c>
      <c r="M1668" s="13" t="str">
        <f>PROPER(TRIM(SUBSTITUTE(B1668,"###"," ")))</f>
        <v>Network Max</v>
      </c>
      <c r="N1668" s="13" t="str">
        <f>PROPER(TRIM(SUBSTITUTE(C1668,"###"," ")))</f>
        <v>Groceries</v>
      </c>
      <c r="O1668" s="13" t="str">
        <f>PROPER(TRIM(SUBSTITUTE(D1668,"###"," ")))</f>
        <v>Omni Suppliers</v>
      </c>
      <c r="P1668" s="13" t="str">
        <f t="shared" si="182"/>
        <v>Network Max</v>
      </c>
      <c r="Q1668" s="34" t="str">
        <f t="shared" si="183"/>
        <v>Groceries</v>
      </c>
      <c r="R1668" s="13" t="str">
        <f t="shared" si="184"/>
        <v>Omni Suppliers</v>
      </c>
      <c r="S1668" s="35">
        <f t="shared" si="185"/>
        <v>58</v>
      </c>
      <c r="T1668" s="35">
        <f t="shared" si="186"/>
        <v>48</v>
      </c>
      <c r="U1668" s="14">
        <f t="shared" si="187"/>
        <v>2576.41</v>
      </c>
      <c r="V1668" s="14">
        <f t="shared" si="188"/>
        <v>149431.78</v>
      </c>
      <c r="W1668" s="13" t="str">
        <v>In Stock</v>
      </c>
      <c r="X1668" s="13" t="str">
        <v>No</v>
      </c>
      <c r="Y1668" s="13">
        <v>0</v>
      </c>
    </row>
    <row r="1669" spans="1:25" x14ac:dyDescent="0.3">
      <c r="A1669" s="31" t="s">
        <v>3322</v>
      </c>
      <c r="B1669" s="31" t="s">
        <v>396</v>
      </c>
      <c r="C1669" s="31" t="s">
        <v>44</v>
      </c>
      <c r="D1669" s="31" t="s">
        <v>45</v>
      </c>
      <c r="E1669" s="31">
        <v>23</v>
      </c>
      <c r="F1669" s="31">
        <v>82</v>
      </c>
      <c r="G1669" s="31">
        <v>19530.97</v>
      </c>
      <c r="H1669" s="31">
        <v>449212.31000000011</v>
      </c>
      <c r="I1669" s="32">
        <v>45815</v>
      </c>
      <c r="J1669" s="32">
        <v>45917</v>
      </c>
      <c r="K1669" s="31" t="s">
        <v>29</v>
      </c>
      <c r="L1669" s="33" t="s">
        <v>17</v>
      </c>
      <c r="M1669" s="13" t="str">
        <f>PROPER(TRIM(SUBSTITUTE(B1669,"###"," ")))</f>
        <v>Politics Mini</v>
      </c>
      <c r="N1669" s="13" t="str">
        <f>PROPER(TRIM(SUBSTITUTE(C1669,"###"," ")))</f>
        <v>Groceries</v>
      </c>
      <c r="O1669" s="13" t="str">
        <f>PROPER(TRIM(SUBSTITUTE(D1669,"###"," ")))</f>
        <v>Retailmart Inc</v>
      </c>
      <c r="P1669" s="13" t="str">
        <f t="shared" si="182"/>
        <v>Politics Mini</v>
      </c>
      <c r="Q1669" s="34" t="str">
        <f t="shared" si="183"/>
        <v>Groceries</v>
      </c>
      <c r="R1669" s="13" t="str">
        <f t="shared" si="184"/>
        <v>Retailmart Inc</v>
      </c>
      <c r="S1669" s="35">
        <f t="shared" si="185"/>
        <v>23</v>
      </c>
      <c r="T1669" s="35">
        <f t="shared" si="186"/>
        <v>82</v>
      </c>
      <c r="U1669" s="14">
        <f t="shared" si="187"/>
        <v>19530.97</v>
      </c>
      <c r="V1669" s="14">
        <f t="shared" si="188"/>
        <v>449212.31000000006</v>
      </c>
      <c r="W1669" s="13" t="str">
        <v>Low Stock</v>
      </c>
      <c r="X1669" s="13" t="str">
        <v>Yes</v>
      </c>
      <c r="Y1669" s="13">
        <v>1</v>
      </c>
    </row>
    <row r="1670" spans="1:25" x14ac:dyDescent="0.3">
      <c r="A1670" s="31" t="s">
        <v>3323</v>
      </c>
      <c r="B1670" s="31" t="s">
        <v>3324</v>
      </c>
      <c r="C1670" s="31" t="s">
        <v>44</v>
      </c>
      <c r="D1670" s="31" t="s">
        <v>15</v>
      </c>
      <c r="E1670" s="31">
        <v>186</v>
      </c>
      <c r="F1670" s="31">
        <v>51</v>
      </c>
      <c r="G1670" s="31">
        <v>741.28</v>
      </c>
      <c r="H1670" s="31">
        <v>137878.07999999999</v>
      </c>
      <c r="I1670" s="32">
        <v>45782</v>
      </c>
      <c r="J1670" s="32">
        <v>45856</v>
      </c>
      <c r="K1670" s="31" t="s">
        <v>46</v>
      </c>
      <c r="L1670" s="33" t="s">
        <v>21</v>
      </c>
      <c r="M1670" s="13" t="str">
        <f>PROPER(TRIM(SUBSTITUTE(B1670,"###"," ")))</f>
        <v>Audience Pro</v>
      </c>
      <c r="N1670" s="13" t="str">
        <f>PROPER(TRIM(SUBSTITUTE(C1670,"###"," ")))</f>
        <v>Groceries</v>
      </c>
      <c r="O1670" s="13" t="str">
        <f>PROPER(TRIM(SUBSTITUTE(D1670,"###"," ")))</f>
        <v>Global Traders</v>
      </c>
      <c r="P1670" s="13" t="str">
        <f t="shared" si="182"/>
        <v>Audience Pro</v>
      </c>
      <c r="Q1670" s="34" t="str">
        <f t="shared" si="183"/>
        <v>Groceries</v>
      </c>
      <c r="R1670" s="13" t="str">
        <f t="shared" si="184"/>
        <v>Global Traders</v>
      </c>
      <c r="S1670" s="35">
        <f t="shared" si="185"/>
        <v>186</v>
      </c>
      <c r="T1670" s="35">
        <f t="shared" si="186"/>
        <v>51</v>
      </c>
      <c r="U1670" s="14">
        <f t="shared" si="187"/>
        <v>741.28</v>
      </c>
      <c r="V1670" s="14">
        <f t="shared" si="188"/>
        <v>137878.07999999999</v>
      </c>
      <c r="W1670" s="13" t="str">
        <v>In Stock</v>
      </c>
      <c r="X1670" s="13" t="str">
        <v>No</v>
      </c>
      <c r="Y1670" s="13">
        <v>0</v>
      </c>
    </row>
    <row r="1671" spans="1:25" x14ac:dyDescent="0.3">
      <c r="A1671" s="31" t="s">
        <v>3325</v>
      </c>
      <c r="B1671" s="31" t="s">
        <v>3055</v>
      </c>
      <c r="C1671" s="31" t="s">
        <v>20</v>
      </c>
      <c r="D1671" s="31" t="s">
        <v>53</v>
      </c>
      <c r="E1671" s="31">
        <v>145</v>
      </c>
      <c r="F1671" s="13"/>
      <c r="G1671" s="31">
        <v>14062.85</v>
      </c>
      <c r="H1671" s="31">
        <v>2039113.25</v>
      </c>
      <c r="I1671" s="32">
        <v>45796</v>
      </c>
      <c r="J1671" s="32">
        <v>45931</v>
      </c>
      <c r="K1671" s="31" t="s">
        <v>57</v>
      </c>
      <c r="L1671" s="33" t="s">
        <v>21</v>
      </c>
      <c r="M1671" s="13" t="str">
        <f>PROPER(TRIM(SUBSTITUTE(B1671,"###"," ")))</f>
        <v>Represent Plus</v>
      </c>
      <c r="N1671" s="13" t="str">
        <f>PROPER(TRIM(SUBSTITUTE(C1671,"###"," ")))</f>
        <v>Toys</v>
      </c>
      <c r="O1671" s="13" t="str">
        <f>PROPER(TRIM(SUBSTITUTE(D1671,"###"," ")))</f>
        <v>Abc Pvt Ltd</v>
      </c>
      <c r="P1671" s="13" t="str">
        <f t="shared" si="182"/>
        <v>Represent Plus</v>
      </c>
      <c r="Q1671" s="34" t="str">
        <f t="shared" si="183"/>
        <v>Toys</v>
      </c>
      <c r="R1671" s="13" t="str">
        <f t="shared" si="184"/>
        <v>Abc Pvt Ltd</v>
      </c>
      <c r="S1671" s="35">
        <f t="shared" si="185"/>
        <v>145</v>
      </c>
      <c r="T1671" s="35">
        <f t="shared" si="186"/>
        <v>0</v>
      </c>
      <c r="U1671" s="14">
        <f t="shared" si="187"/>
        <v>14062.85</v>
      </c>
      <c r="V1671" s="14">
        <f t="shared" si="188"/>
        <v>2039113.25</v>
      </c>
      <c r="W1671" s="13" t="str">
        <v>In Stock</v>
      </c>
      <c r="X1671" s="13" t="str">
        <v>No</v>
      </c>
      <c r="Y1671" s="13">
        <v>0</v>
      </c>
    </row>
    <row r="1672" spans="1:25" x14ac:dyDescent="0.3">
      <c r="A1672" s="31" t="s">
        <v>3327</v>
      </c>
      <c r="B1672" s="31" t="s">
        <v>3328</v>
      </c>
      <c r="C1672" s="31" t="s">
        <v>44</v>
      </c>
      <c r="D1672" s="31" t="s">
        <v>41</v>
      </c>
      <c r="E1672" s="31">
        <v>85</v>
      </c>
      <c r="F1672" s="31">
        <v>49</v>
      </c>
      <c r="G1672" s="31">
        <v>2317.2399999999998</v>
      </c>
      <c r="H1672" s="31">
        <v>196965.4</v>
      </c>
      <c r="I1672" s="32">
        <v>45669</v>
      </c>
      <c r="J1672" s="32">
        <v>45911</v>
      </c>
      <c r="K1672" s="31" t="s">
        <v>54</v>
      </c>
      <c r="L1672" s="33" t="s">
        <v>58</v>
      </c>
      <c r="M1672" s="13" t="str">
        <f>PROPER(TRIM(SUBSTITUTE(B1672,"###"," ")))</f>
        <v>Because Pro</v>
      </c>
      <c r="N1672" s="13" t="str">
        <f>PROPER(TRIM(SUBSTITUTE(C1672,"###"," ")))</f>
        <v>Groceries</v>
      </c>
      <c r="O1672" s="13" t="str">
        <f>PROPER(TRIM(SUBSTITUTE(D1672,"###"," ")))</f>
        <v>Quickstock</v>
      </c>
      <c r="P1672" s="13" t="str">
        <f t="shared" si="182"/>
        <v>Because Pro</v>
      </c>
      <c r="Q1672" s="34" t="str">
        <f t="shared" si="183"/>
        <v>Groceries</v>
      </c>
      <c r="R1672" s="13" t="str">
        <f t="shared" si="184"/>
        <v>Quickstock</v>
      </c>
      <c r="S1672" s="35">
        <f t="shared" si="185"/>
        <v>85</v>
      </c>
      <c r="T1672" s="35">
        <f t="shared" si="186"/>
        <v>49</v>
      </c>
      <c r="U1672" s="14">
        <f t="shared" si="187"/>
        <v>2317.2399999999998</v>
      </c>
      <c r="V1672" s="14">
        <f t="shared" si="188"/>
        <v>196965.4</v>
      </c>
      <c r="W1672" s="13" t="str">
        <v>In Stock</v>
      </c>
      <c r="X1672" s="13" t="str">
        <v>No</v>
      </c>
      <c r="Y1672" s="13">
        <v>0</v>
      </c>
    </row>
    <row r="1673" spans="1:25" x14ac:dyDescent="0.3">
      <c r="A1673" s="31" t="s">
        <v>3330</v>
      </c>
      <c r="B1673" s="31" t="s">
        <v>715</v>
      </c>
      <c r="C1673" s="31" t="s">
        <v>44</v>
      </c>
      <c r="D1673" s="31" t="s">
        <v>24</v>
      </c>
      <c r="E1673" s="13"/>
      <c r="F1673" s="31">
        <v>38</v>
      </c>
      <c r="G1673" s="31">
        <v>3067.72</v>
      </c>
      <c r="H1673" s="13"/>
      <c r="I1673" s="32">
        <v>45778</v>
      </c>
      <c r="J1673" s="32">
        <v>45872</v>
      </c>
      <c r="K1673" s="31" t="s">
        <v>54</v>
      </c>
      <c r="L1673" s="33" t="s">
        <v>33</v>
      </c>
      <c r="M1673" s="13" t="str">
        <f>PROPER(TRIM(SUBSTITUTE(B1673,"###"," ")))</f>
        <v>Position Mini</v>
      </c>
      <c r="N1673" s="13" t="str">
        <f>PROPER(TRIM(SUBSTITUTE(C1673,"###"," ")))</f>
        <v>Groceries</v>
      </c>
      <c r="O1673" s="13" t="str">
        <f>PROPER(TRIM(SUBSTITUTE(D1673,"###"," ")))</f>
        <v>Omni Suppliers</v>
      </c>
      <c r="P1673" s="13" t="str">
        <f t="shared" si="182"/>
        <v>Position Mini</v>
      </c>
      <c r="Q1673" s="34" t="str">
        <f t="shared" si="183"/>
        <v>Groceries</v>
      </c>
      <c r="R1673" s="13" t="str">
        <f t="shared" si="184"/>
        <v>Omni Suppliers</v>
      </c>
      <c r="S1673" s="35">
        <f t="shared" si="185"/>
        <v>0</v>
      </c>
      <c r="T1673" s="35">
        <f t="shared" si="186"/>
        <v>38</v>
      </c>
      <c r="U1673" s="14">
        <f t="shared" si="187"/>
        <v>3067.72</v>
      </c>
      <c r="V1673" s="14">
        <f t="shared" si="188"/>
        <v>0</v>
      </c>
      <c r="W1673" s="13" t="str">
        <v>Out of Stock</v>
      </c>
      <c r="X1673" s="13" t="str">
        <v>Yes</v>
      </c>
      <c r="Y1673" s="13">
        <v>1</v>
      </c>
    </row>
    <row r="1674" spans="1:25" x14ac:dyDescent="0.3">
      <c r="A1674" s="31" t="s">
        <v>3331</v>
      </c>
      <c r="B1674" s="31" t="s">
        <v>933</v>
      </c>
      <c r="C1674" s="31" t="s">
        <v>44</v>
      </c>
      <c r="D1674" s="31" t="s">
        <v>45</v>
      </c>
      <c r="E1674" s="31">
        <v>100</v>
      </c>
      <c r="F1674" s="31">
        <v>56</v>
      </c>
      <c r="G1674" s="31">
        <v>15138.39</v>
      </c>
      <c r="H1674" s="31">
        <v>1513839</v>
      </c>
      <c r="I1674" s="32">
        <v>45814</v>
      </c>
      <c r="J1674" s="32">
        <v>45873</v>
      </c>
      <c r="K1674" s="31" t="s">
        <v>16</v>
      </c>
      <c r="L1674" s="33" t="s">
        <v>30</v>
      </c>
      <c r="M1674" s="13" t="str">
        <f>PROPER(TRIM(SUBSTITUTE(B1674,"###"," ")))</f>
        <v>Relationship Lite</v>
      </c>
      <c r="N1674" s="13" t="str">
        <f>PROPER(TRIM(SUBSTITUTE(C1674,"###"," ")))</f>
        <v>Groceries</v>
      </c>
      <c r="O1674" s="13" t="str">
        <f>PROPER(TRIM(SUBSTITUTE(D1674,"###"," ")))</f>
        <v>Retailmart Inc</v>
      </c>
      <c r="P1674" s="13" t="str">
        <f t="shared" si="182"/>
        <v>Relationship Lite</v>
      </c>
      <c r="Q1674" s="34" t="str">
        <f t="shared" si="183"/>
        <v>Groceries</v>
      </c>
      <c r="R1674" s="13" t="str">
        <f t="shared" si="184"/>
        <v>Retailmart Inc</v>
      </c>
      <c r="S1674" s="35">
        <f t="shared" si="185"/>
        <v>100</v>
      </c>
      <c r="T1674" s="35">
        <f t="shared" si="186"/>
        <v>56</v>
      </c>
      <c r="U1674" s="14">
        <f t="shared" si="187"/>
        <v>15138.39</v>
      </c>
      <c r="V1674" s="14">
        <f t="shared" si="188"/>
        <v>1513839</v>
      </c>
      <c r="W1674" s="13" t="str">
        <v>In Stock</v>
      </c>
      <c r="X1674" s="13" t="str">
        <v>No</v>
      </c>
      <c r="Y1674" s="13">
        <v>0</v>
      </c>
    </row>
    <row r="1675" spans="1:25" x14ac:dyDescent="0.3">
      <c r="A1675" s="31" t="s">
        <v>3332</v>
      </c>
      <c r="B1675" s="31" t="s">
        <v>3333</v>
      </c>
      <c r="C1675" s="31" t="s">
        <v>28</v>
      </c>
      <c r="D1675" s="31" t="s">
        <v>53</v>
      </c>
      <c r="E1675" s="31">
        <v>106</v>
      </c>
      <c r="F1675" s="31">
        <v>45</v>
      </c>
      <c r="G1675" s="31">
        <v>6303.87</v>
      </c>
      <c r="H1675" s="31">
        <v>668210.22</v>
      </c>
      <c r="I1675" s="32">
        <v>45785</v>
      </c>
      <c r="J1675" s="32">
        <v>45909</v>
      </c>
      <c r="K1675" s="31" t="s">
        <v>57</v>
      </c>
      <c r="L1675" s="33" t="s">
        <v>33</v>
      </c>
      <c r="M1675" s="13" t="str">
        <f>PROPER(TRIM(SUBSTITUTE(B1675,"###"," ")))</f>
        <v>Series Mini</v>
      </c>
      <c r="N1675" s="13" t="str">
        <f>PROPER(TRIM(SUBSTITUTE(C1675,"###"," ")))</f>
        <v>Furniture</v>
      </c>
      <c r="O1675" s="13" t="str">
        <f>PROPER(TRIM(SUBSTITUTE(D1675,"###"," ")))</f>
        <v>Abc Pvt Ltd</v>
      </c>
      <c r="P1675" s="13" t="str">
        <f t="shared" si="182"/>
        <v>Series Mini</v>
      </c>
      <c r="Q1675" s="34" t="str">
        <f t="shared" si="183"/>
        <v>Furniture</v>
      </c>
      <c r="R1675" s="13" t="str">
        <f t="shared" si="184"/>
        <v>Abc Pvt Ltd</v>
      </c>
      <c r="S1675" s="35">
        <f t="shared" si="185"/>
        <v>106</v>
      </c>
      <c r="T1675" s="35">
        <f t="shared" si="186"/>
        <v>45</v>
      </c>
      <c r="U1675" s="14">
        <f t="shared" si="187"/>
        <v>6303.87</v>
      </c>
      <c r="V1675" s="14">
        <f t="shared" si="188"/>
        <v>668210.22</v>
      </c>
      <c r="W1675" s="13" t="str">
        <v>In Stock</v>
      </c>
      <c r="X1675" s="13" t="str">
        <v>No</v>
      </c>
      <c r="Y1675" s="13">
        <v>0</v>
      </c>
    </row>
    <row r="1676" spans="1:25" x14ac:dyDescent="0.3">
      <c r="A1676" s="31" t="s">
        <v>3335</v>
      </c>
      <c r="B1676" s="31" t="s">
        <v>3336</v>
      </c>
      <c r="C1676" s="31" t="s">
        <v>14</v>
      </c>
      <c r="D1676" s="31" t="s">
        <v>24</v>
      </c>
      <c r="E1676" s="31">
        <v>22</v>
      </c>
      <c r="F1676" s="31">
        <v>78</v>
      </c>
      <c r="G1676" s="31">
        <v>16046.43</v>
      </c>
      <c r="H1676" s="31">
        <v>353021.46</v>
      </c>
      <c r="I1676" s="32">
        <v>45739</v>
      </c>
      <c r="J1676" s="32">
        <v>45853</v>
      </c>
      <c r="K1676" s="31" t="s">
        <v>16</v>
      </c>
      <c r="L1676" s="33" t="s">
        <v>17</v>
      </c>
      <c r="M1676" s="13" t="str">
        <f>PROPER(TRIM(SUBSTITUTE(B1676,"###"," ")))</f>
        <v>Cost Max</v>
      </c>
      <c r="N1676" s="13" t="str">
        <f>PROPER(TRIM(SUBSTITUTE(C1676,"###"," ")))</f>
        <v>Clothing</v>
      </c>
      <c r="O1676" s="13" t="str">
        <f>PROPER(TRIM(SUBSTITUTE(D1676,"###"," ")))</f>
        <v>Omni Suppliers</v>
      </c>
      <c r="P1676" s="13" t="str">
        <f t="shared" si="182"/>
        <v>Cost Max</v>
      </c>
      <c r="Q1676" s="34" t="str">
        <f t="shared" si="183"/>
        <v>Clothing</v>
      </c>
      <c r="R1676" s="13" t="str">
        <f t="shared" si="184"/>
        <v>Omni Suppliers</v>
      </c>
      <c r="S1676" s="35">
        <f t="shared" si="185"/>
        <v>22</v>
      </c>
      <c r="T1676" s="35">
        <f t="shared" si="186"/>
        <v>78</v>
      </c>
      <c r="U1676" s="14">
        <f t="shared" si="187"/>
        <v>16046.43</v>
      </c>
      <c r="V1676" s="14">
        <f t="shared" si="188"/>
        <v>353021.46</v>
      </c>
      <c r="W1676" s="13" t="str">
        <v>Low Stock</v>
      </c>
      <c r="X1676" s="13" t="str">
        <v>Yes</v>
      </c>
      <c r="Y1676" s="13">
        <v>1</v>
      </c>
    </row>
    <row r="1677" spans="1:25" x14ac:dyDescent="0.3">
      <c r="A1677" s="31" t="s">
        <v>3338</v>
      </c>
      <c r="B1677" s="31" t="s">
        <v>3339</v>
      </c>
      <c r="C1677" s="31" t="s">
        <v>20</v>
      </c>
      <c r="D1677" s="13"/>
      <c r="E1677" s="31">
        <v>182</v>
      </c>
      <c r="F1677" s="31">
        <v>69</v>
      </c>
      <c r="G1677" s="31">
        <v>598.04</v>
      </c>
      <c r="H1677" s="31">
        <v>108843.28</v>
      </c>
      <c r="I1677" s="32">
        <v>45789</v>
      </c>
      <c r="J1677" s="32">
        <v>45877</v>
      </c>
      <c r="K1677" s="13"/>
      <c r="L1677" s="33" t="s">
        <v>30</v>
      </c>
      <c r="M1677" s="13" t="str">
        <f>PROPER(TRIM(SUBSTITUTE(B1677,"###"," ")))</f>
        <v>Fine Plus</v>
      </c>
      <c r="N1677" s="13" t="str">
        <f>PROPER(TRIM(SUBSTITUTE(C1677,"###"," ")))</f>
        <v>Toys</v>
      </c>
      <c r="O1677" s="13" t="str">
        <f>PROPER(TRIM(SUBSTITUTE(D1677,"###"," ")))</f>
        <v/>
      </c>
      <c r="P1677" s="13" t="str">
        <f t="shared" si="182"/>
        <v>Fine Plus</v>
      </c>
      <c r="Q1677" s="34" t="str">
        <f t="shared" si="183"/>
        <v>Toys</v>
      </c>
      <c r="R1677" s="13" t="str">
        <f t="shared" si="184"/>
        <v>Others</v>
      </c>
      <c r="S1677" s="35">
        <f t="shared" si="185"/>
        <v>182</v>
      </c>
      <c r="T1677" s="35">
        <f t="shared" si="186"/>
        <v>69</v>
      </c>
      <c r="U1677" s="14">
        <f t="shared" si="187"/>
        <v>598.04</v>
      </c>
      <c r="V1677" s="14">
        <f t="shared" si="188"/>
        <v>108843.28</v>
      </c>
      <c r="W1677" s="13" t="str">
        <v>In Stock</v>
      </c>
      <c r="X1677" s="13" t="str">
        <v>No</v>
      </c>
      <c r="Y1677" s="13">
        <v>0</v>
      </c>
    </row>
    <row r="1678" spans="1:25" x14ac:dyDescent="0.3">
      <c r="A1678" s="31" t="s">
        <v>3340</v>
      </c>
      <c r="B1678" s="31" t="s">
        <v>3341</v>
      </c>
      <c r="C1678" s="31" t="s">
        <v>20</v>
      </c>
      <c r="D1678" s="31" t="s">
        <v>53</v>
      </c>
      <c r="E1678" s="31">
        <v>136</v>
      </c>
      <c r="F1678" s="31">
        <v>30</v>
      </c>
      <c r="G1678" s="31">
        <v>11616.44</v>
      </c>
      <c r="H1678" s="31">
        <v>1579835.84</v>
      </c>
      <c r="I1678" s="32">
        <v>45754</v>
      </c>
      <c r="J1678" s="32">
        <v>45940</v>
      </c>
      <c r="K1678" s="31" t="s">
        <v>16</v>
      </c>
      <c r="L1678" s="33" t="s">
        <v>21</v>
      </c>
      <c r="M1678" s="13" t="str">
        <f>PROPER(TRIM(SUBSTITUTE(B1678,"###"," ")))</f>
        <v>Edge Plus</v>
      </c>
      <c r="N1678" s="13" t="str">
        <f>PROPER(TRIM(SUBSTITUTE(C1678,"###"," ")))</f>
        <v>Toys</v>
      </c>
      <c r="O1678" s="13" t="str">
        <f>PROPER(TRIM(SUBSTITUTE(D1678,"###"," ")))</f>
        <v>Abc Pvt Ltd</v>
      </c>
      <c r="P1678" s="13" t="str">
        <f t="shared" si="182"/>
        <v>Edge Plus</v>
      </c>
      <c r="Q1678" s="34" t="str">
        <f t="shared" si="183"/>
        <v>Toys</v>
      </c>
      <c r="R1678" s="13" t="str">
        <f t="shared" si="184"/>
        <v>Abc Pvt Ltd</v>
      </c>
      <c r="S1678" s="35">
        <f t="shared" si="185"/>
        <v>136</v>
      </c>
      <c r="T1678" s="35">
        <f t="shared" si="186"/>
        <v>30</v>
      </c>
      <c r="U1678" s="14">
        <f t="shared" si="187"/>
        <v>11616.44</v>
      </c>
      <c r="V1678" s="14">
        <f t="shared" si="188"/>
        <v>1579835.84</v>
      </c>
      <c r="W1678" s="13" t="str">
        <v>In Stock</v>
      </c>
      <c r="X1678" s="13" t="str">
        <v>No</v>
      </c>
      <c r="Y1678" s="13">
        <v>0</v>
      </c>
    </row>
    <row r="1679" spans="1:25" x14ac:dyDescent="0.3">
      <c r="A1679" s="31" t="s">
        <v>3342</v>
      </c>
      <c r="B1679" s="31" t="s">
        <v>3343</v>
      </c>
      <c r="C1679" s="31" t="s">
        <v>44</v>
      </c>
      <c r="D1679" s="31" t="s">
        <v>45</v>
      </c>
      <c r="E1679" s="31">
        <v>155</v>
      </c>
      <c r="F1679" s="13"/>
      <c r="G1679" s="31">
        <v>697.79</v>
      </c>
      <c r="H1679" s="31">
        <v>108157.45</v>
      </c>
      <c r="I1679" s="32">
        <v>45745</v>
      </c>
      <c r="J1679" s="32">
        <v>45926</v>
      </c>
      <c r="K1679" s="31" t="s">
        <v>46</v>
      </c>
      <c r="L1679" s="33" t="s">
        <v>30</v>
      </c>
      <c r="M1679" s="13" t="str">
        <f>PROPER(TRIM(SUBSTITUTE(B1679,"###"," ")))</f>
        <v>School X</v>
      </c>
      <c r="N1679" s="13" t="str">
        <f>PROPER(TRIM(SUBSTITUTE(C1679,"###"," ")))</f>
        <v>Groceries</v>
      </c>
      <c r="O1679" s="13" t="str">
        <f>PROPER(TRIM(SUBSTITUTE(D1679,"###"," ")))</f>
        <v>Retailmart Inc</v>
      </c>
      <c r="P1679" s="13" t="str">
        <f t="shared" si="182"/>
        <v>School X</v>
      </c>
      <c r="Q1679" s="34" t="str">
        <f t="shared" si="183"/>
        <v>Groceries</v>
      </c>
      <c r="R1679" s="13" t="str">
        <f t="shared" si="184"/>
        <v>Retailmart Inc</v>
      </c>
      <c r="S1679" s="35">
        <f t="shared" si="185"/>
        <v>155</v>
      </c>
      <c r="T1679" s="35">
        <f t="shared" si="186"/>
        <v>0</v>
      </c>
      <c r="U1679" s="14">
        <f t="shared" si="187"/>
        <v>697.79</v>
      </c>
      <c r="V1679" s="14">
        <f t="shared" si="188"/>
        <v>108157.45</v>
      </c>
      <c r="W1679" s="13" t="str">
        <v>In Stock</v>
      </c>
      <c r="X1679" s="13" t="str">
        <v>No</v>
      </c>
      <c r="Y1679" s="13">
        <v>0</v>
      </c>
    </row>
    <row r="1680" spans="1:25" x14ac:dyDescent="0.3">
      <c r="A1680" s="31" t="s">
        <v>3344</v>
      </c>
      <c r="B1680" s="31" t="s">
        <v>3345</v>
      </c>
      <c r="C1680" s="31" t="s">
        <v>14</v>
      </c>
      <c r="D1680" s="31" t="s">
        <v>45</v>
      </c>
      <c r="E1680" s="31">
        <v>137</v>
      </c>
      <c r="F1680" s="31">
        <v>62</v>
      </c>
      <c r="G1680" s="31">
        <v>19912.599999999999</v>
      </c>
      <c r="H1680" s="31">
        <v>2728026.2</v>
      </c>
      <c r="I1680" s="32">
        <v>45792</v>
      </c>
      <c r="J1680" s="32">
        <v>45867</v>
      </c>
      <c r="K1680" s="31" t="s">
        <v>29</v>
      </c>
      <c r="L1680" s="33" t="s">
        <v>30</v>
      </c>
      <c r="M1680" s="13" t="str">
        <f>PROPER(TRIM(SUBSTITUTE(B1680,"###"," ")))</f>
        <v>So Lite</v>
      </c>
      <c r="N1680" s="13" t="str">
        <f>PROPER(TRIM(SUBSTITUTE(C1680,"###"," ")))</f>
        <v>Clothing</v>
      </c>
      <c r="O1680" s="13" t="str">
        <f>PROPER(TRIM(SUBSTITUTE(D1680,"###"," ")))</f>
        <v>Retailmart Inc</v>
      </c>
      <c r="P1680" s="13" t="str">
        <f t="shared" si="182"/>
        <v>So Lite</v>
      </c>
      <c r="Q1680" s="34" t="str">
        <f t="shared" si="183"/>
        <v>Clothing</v>
      </c>
      <c r="R1680" s="13" t="str">
        <f t="shared" si="184"/>
        <v>Retailmart Inc</v>
      </c>
      <c r="S1680" s="35">
        <f t="shared" si="185"/>
        <v>137</v>
      </c>
      <c r="T1680" s="35">
        <f t="shared" si="186"/>
        <v>62</v>
      </c>
      <c r="U1680" s="14">
        <f t="shared" si="187"/>
        <v>19912.599999999999</v>
      </c>
      <c r="V1680" s="14">
        <f t="shared" si="188"/>
        <v>2728026.1999999997</v>
      </c>
      <c r="W1680" s="13" t="str">
        <v>In Stock</v>
      </c>
      <c r="X1680" s="13" t="str">
        <v>No</v>
      </c>
      <c r="Y1680" s="13">
        <v>0</v>
      </c>
    </row>
    <row r="1681" spans="1:25" x14ac:dyDescent="0.3">
      <c r="A1681" s="31" t="s">
        <v>3346</v>
      </c>
      <c r="B1681" s="31" t="s">
        <v>3347</v>
      </c>
      <c r="C1681" s="31" t="s">
        <v>28</v>
      </c>
      <c r="D1681" s="13"/>
      <c r="E1681" s="31">
        <v>85</v>
      </c>
      <c r="F1681" s="31">
        <v>40</v>
      </c>
      <c r="G1681" s="31">
        <v>3137.98</v>
      </c>
      <c r="H1681" s="31">
        <v>266728.3</v>
      </c>
      <c r="I1681" s="32">
        <v>45684</v>
      </c>
      <c r="J1681" s="32">
        <v>45871</v>
      </c>
      <c r="K1681" s="13"/>
      <c r="L1681" s="33" t="s">
        <v>33</v>
      </c>
      <c r="M1681" s="13" t="str">
        <f>PROPER(TRIM(SUBSTITUTE(B1681,"###"," ")))</f>
        <v>Husband X</v>
      </c>
      <c r="N1681" s="13" t="str">
        <f>PROPER(TRIM(SUBSTITUTE(C1681,"###"," ")))</f>
        <v>Furniture</v>
      </c>
      <c r="O1681" s="13" t="str">
        <f>PROPER(TRIM(SUBSTITUTE(D1681,"###"," ")))</f>
        <v/>
      </c>
      <c r="P1681" s="13" t="str">
        <f t="shared" si="182"/>
        <v>Husband X</v>
      </c>
      <c r="Q1681" s="34" t="str">
        <f t="shared" si="183"/>
        <v>Furniture</v>
      </c>
      <c r="R1681" s="13" t="str">
        <f t="shared" si="184"/>
        <v>Others</v>
      </c>
      <c r="S1681" s="35">
        <f t="shared" si="185"/>
        <v>85</v>
      </c>
      <c r="T1681" s="35">
        <f t="shared" si="186"/>
        <v>40</v>
      </c>
      <c r="U1681" s="14">
        <f t="shared" si="187"/>
        <v>3137.98</v>
      </c>
      <c r="V1681" s="14">
        <f t="shared" si="188"/>
        <v>266728.3</v>
      </c>
      <c r="W1681" s="13" t="str">
        <v>In Stock</v>
      </c>
      <c r="X1681" s="13" t="str">
        <v>No</v>
      </c>
      <c r="Y1681" s="13">
        <v>0</v>
      </c>
    </row>
    <row r="1682" spans="1:25" x14ac:dyDescent="0.3">
      <c r="A1682" s="31" t="s">
        <v>3348</v>
      </c>
      <c r="B1682" s="31" t="s">
        <v>3349</v>
      </c>
      <c r="C1682" s="31" t="s">
        <v>20</v>
      </c>
      <c r="D1682" s="31" t="s">
        <v>41</v>
      </c>
      <c r="E1682" s="31">
        <v>49</v>
      </c>
      <c r="F1682" s="31">
        <v>42</v>
      </c>
      <c r="G1682" s="31">
        <v>7477.53</v>
      </c>
      <c r="H1682" s="31">
        <v>366398.97</v>
      </c>
      <c r="I1682" s="32">
        <v>45812</v>
      </c>
      <c r="J1682" s="32">
        <v>45939</v>
      </c>
      <c r="K1682" s="31" t="s">
        <v>16</v>
      </c>
      <c r="L1682" s="33" t="s">
        <v>33</v>
      </c>
      <c r="M1682" s="13" t="str">
        <f>PROPER(TRIM(SUBSTITUTE(B1682,"###"," ")))</f>
        <v>Mean X</v>
      </c>
      <c r="N1682" s="13" t="str">
        <f>PROPER(TRIM(SUBSTITUTE(C1682,"###"," ")))</f>
        <v>Toys</v>
      </c>
      <c r="O1682" s="13" t="str">
        <f>PROPER(TRIM(SUBSTITUTE(D1682,"###"," ")))</f>
        <v>Quickstock</v>
      </c>
      <c r="P1682" s="13" t="str">
        <f t="shared" si="182"/>
        <v>Mean X</v>
      </c>
      <c r="Q1682" s="34" t="str">
        <f t="shared" si="183"/>
        <v>Toys</v>
      </c>
      <c r="R1682" s="13" t="str">
        <f t="shared" si="184"/>
        <v>Quickstock</v>
      </c>
      <c r="S1682" s="35">
        <f t="shared" si="185"/>
        <v>49</v>
      </c>
      <c r="T1682" s="35">
        <f t="shared" si="186"/>
        <v>42</v>
      </c>
      <c r="U1682" s="14">
        <f t="shared" si="187"/>
        <v>7477.53</v>
      </c>
      <c r="V1682" s="14">
        <f t="shared" si="188"/>
        <v>366398.97</v>
      </c>
      <c r="W1682" s="13" t="str">
        <v>In Stock</v>
      </c>
      <c r="X1682" s="13" t="str">
        <v>No</v>
      </c>
      <c r="Y1682" s="13">
        <v>0</v>
      </c>
    </row>
    <row r="1683" spans="1:25" x14ac:dyDescent="0.3">
      <c r="A1683" s="31" t="s">
        <v>3350</v>
      </c>
      <c r="B1683" s="31" t="s">
        <v>3351</v>
      </c>
      <c r="C1683" s="31" t="s">
        <v>28</v>
      </c>
      <c r="D1683" s="31" t="s">
        <v>15</v>
      </c>
      <c r="E1683" s="13"/>
      <c r="F1683" s="31">
        <v>54</v>
      </c>
      <c r="G1683" s="31">
        <v>1165.73</v>
      </c>
      <c r="H1683" s="13"/>
      <c r="I1683" s="32">
        <v>45703</v>
      </c>
      <c r="J1683" s="32">
        <v>45877</v>
      </c>
      <c r="K1683" s="31" t="s">
        <v>16</v>
      </c>
      <c r="L1683" s="33" t="s">
        <v>17</v>
      </c>
      <c r="M1683" s="13" t="str">
        <f>PROPER(TRIM(SUBSTITUTE(B1683,"###"," ")))</f>
        <v>Morning Mini</v>
      </c>
      <c r="N1683" s="13" t="str">
        <f>PROPER(TRIM(SUBSTITUTE(C1683,"###"," ")))</f>
        <v>Furniture</v>
      </c>
      <c r="O1683" s="13" t="str">
        <f>PROPER(TRIM(SUBSTITUTE(D1683,"###"," ")))</f>
        <v>Global Traders</v>
      </c>
      <c r="P1683" s="13" t="str">
        <f t="shared" si="182"/>
        <v>Morning Mini</v>
      </c>
      <c r="Q1683" s="34" t="str">
        <f t="shared" si="183"/>
        <v>Furniture</v>
      </c>
      <c r="R1683" s="13" t="str">
        <f t="shared" si="184"/>
        <v>Global Traders</v>
      </c>
      <c r="S1683" s="35">
        <f t="shared" si="185"/>
        <v>0</v>
      </c>
      <c r="T1683" s="35">
        <f t="shared" si="186"/>
        <v>54</v>
      </c>
      <c r="U1683" s="14">
        <f t="shared" si="187"/>
        <v>1165.73</v>
      </c>
      <c r="V1683" s="14">
        <f t="shared" si="188"/>
        <v>0</v>
      </c>
      <c r="W1683" s="13" t="str">
        <v>Out of Stock</v>
      </c>
      <c r="X1683" s="13" t="str">
        <v>Yes</v>
      </c>
      <c r="Y1683" s="13">
        <v>1</v>
      </c>
    </row>
    <row r="1684" spans="1:25" x14ac:dyDescent="0.3">
      <c r="A1684" s="31" t="s">
        <v>3352</v>
      </c>
      <c r="B1684" s="31" t="s">
        <v>531</v>
      </c>
      <c r="C1684" s="31" t="s">
        <v>44</v>
      </c>
      <c r="D1684" s="31" t="s">
        <v>45</v>
      </c>
      <c r="E1684" s="31">
        <v>80</v>
      </c>
      <c r="F1684" s="31">
        <v>62</v>
      </c>
      <c r="G1684" s="31">
        <v>3232.82</v>
      </c>
      <c r="H1684" s="31">
        <v>258625.6</v>
      </c>
      <c r="I1684" s="32">
        <v>45800</v>
      </c>
      <c r="J1684" s="32">
        <v>45885</v>
      </c>
      <c r="K1684" s="31" t="s">
        <v>29</v>
      </c>
      <c r="L1684" s="33" t="s">
        <v>58</v>
      </c>
      <c r="M1684" s="13" t="str">
        <f>PROPER(TRIM(SUBSTITUTE(B1684,"###"," ")))</f>
        <v>Lawyer Pro</v>
      </c>
      <c r="N1684" s="13" t="str">
        <f>PROPER(TRIM(SUBSTITUTE(C1684,"###"," ")))</f>
        <v>Groceries</v>
      </c>
      <c r="O1684" s="13" t="str">
        <f>PROPER(TRIM(SUBSTITUTE(D1684,"###"," ")))</f>
        <v>Retailmart Inc</v>
      </c>
      <c r="P1684" s="13" t="str">
        <f t="shared" si="182"/>
        <v>Lawyer Pro</v>
      </c>
      <c r="Q1684" s="34" t="str">
        <f t="shared" si="183"/>
        <v>Groceries</v>
      </c>
      <c r="R1684" s="13" t="str">
        <f t="shared" si="184"/>
        <v>Retailmart Inc</v>
      </c>
      <c r="S1684" s="35">
        <f t="shared" si="185"/>
        <v>80</v>
      </c>
      <c r="T1684" s="35">
        <f t="shared" si="186"/>
        <v>62</v>
      </c>
      <c r="U1684" s="14">
        <f t="shared" si="187"/>
        <v>3232.82</v>
      </c>
      <c r="V1684" s="14">
        <f t="shared" si="188"/>
        <v>258625.6</v>
      </c>
      <c r="W1684" s="13" t="str">
        <v>In Stock</v>
      </c>
      <c r="X1684" s="13" t="str">
        <v>No</v>
      </c>
      <c r="Y1684" s="13">
        <v>0</v>
      </c>
    </row>
    <row r="1685" spans="1:25" x14ac:dyDescent="0.3">
      <c r="A1685" s="31" t="s">
        <v>3353</v>
      </c>
      <c r="B1685" s="31" t="s">
        <v>3354</v>
      </c>
      <c r="C1685" s="31" t="s">
        <v>20</v>
      </c>
      <c r="D1685" s="31" t="s">
        <v>24</v>
      </c>
      <c r="E1685" s="31">
        <v>66</v>
      </c>
      <c r="F1685" s="31">
        <v>31</v>
      </c>
      <c r="G1685" s="31">
        <v>3457.73</v>
      </c>
      <c r="H1685" s="31">
        <v>228210.18</v>
      </c>
      <c r="I1685" s="32">
        <v>45725</v>
      </c>
      <c r="J1685" s="32">
        <v>45867</v>
      </c>
      <c r="K1685" s="31" t="s">
        <v>29</v>
      </c>
      <c r="L1685" s="33" t="s">
        <v>17</v>
      </c>
      <c r="M1685" s="13" t="str">
        <f>PROPER(TRIM(SUBSTITUTE(B1685,"###"," ")))</f>
        <v>Without Lite</v>
      </c>
      <c r="N1685" s="13" t="str">
        <f>PROPER(TRIM(SUBSTITUTE(C1685,"###"," ")))</f>
        <v>Toys</v>
      </c>
      <c r="O1685" s="13" t="str">
        <f>PROPER(TRIM(SUBSTITUTE(D1685,"###"," ")))</f>
        <v>Omni Suppliers</v>
      </c>
      <c r="P1685" s="13" t="str">
        <f t="shared" si="182"/>
        <v>Without Lite</v>
      </c>
      <c r="Q1685" s="34" t="str">
        <f t="shared" si="183"/>
        <v>Toys</v>
      </c>
      <c r="R1685" s="13" t="str">
        <f t="shared" si="184"/>
        <v>Omni Suppliers</v>
      </c>
      <c r="S1685" s="35">
        <f t="shared" si="185"/>
        <v>66</v>
      </c>
      <c r="T1685" s="35">
        <f t="shared" si="186"/>
        <v>31</v>
      </c>
      <c r="U1685" s="14">
        <f t="shared" si="187"/>
        <v>3457.73</v>
      </c>
      <c r="V1685" s="14">
        <f t="shared" si="188"/>
        <v>228210.18</v>
      </c>
      <c r="W1685" s="13" t="str">
        <v>In Stock</v>
      </c>
      <c r="X1685" s="13" t="str">
        <v>No</v>
      </c>
      <c r="Y1685" s="13">
        <v>0</v>
      </c>
    </row>
    <row r="1686" spans="1:25" x14ac:dyDescent="0.3">
      <c r="A1686" s="31" t="s">
        <v>3355</v>
      </c>
      <c r="B1686" s="31" t="s">
        <v>3356</v>
      </c>
      <c r="C1686" s="31" t="s">
        <v>28</v>
      </c>
      <c r="D1686" s="31" t="s">
        <v>15</v>
      </c>
      <c r="E1686" s="31">
        <v>65</v>
      </c>
      <c r="F1686" s="31">
        <v>21</v>
      </c>
      <c r="G1686" s="31">
        <v>14474.99</v>
      </c>
      <c r="H1686" s="31">
        <v>940874.35</v>
      </c>
      <c r="I1686" s="32">
        <v>45840</v>
      </c>
      <c r="J1686" s="32">
        <v>45930</v>
      </c>
      <c r="K1686" s="13"/>
      <c r="L1686" s="33" t="s">
        <v>17</v>
      </c>
      <c r="M1686" s="13" t="str">
        <f>PROPER(TRIM(SUBSTITUTE(B1686,"###"," ")))</f>
        <v>Political Plus</v>
      </c>
      <c r="N1686" s="13" t="str">
        <f>PROPER(TRIM(SUBSTITUTE(C1686,"###"," ")))</f>
        <v>Furniture</v>
      </c>
      <c r="O1686" s="13" t="str">
        <f>PROPER(TRIM(SUBSTITUTE(D1686,"###"," ")))</f>
        <v>Global Traders</v>
      </c>
      <c r="P1686" s="13" t="str">
        <f t="shared" si="182"/>
        <v>Political Plus</v>
      </c>
      <c r="Q1686" s="34" t="str">
        <f t="shared" si="183"/>
        <v>Furniture</v>
      </c>
      <c r="R1686" s="13" t="str">
        <f t="shared" si="184"/>
        <v>Global Traders</v>
      </c>
      <c r="S1686" s="35">
        <f t="shared" si="185"/>
        <v>65</v>
      </c>
      <c r="T1686" s="35">
        <f t="shared" si="186"/>
        <v>21</v>
      </c>
      <c r="U1686" s="14">
        <f t="shared" si="187"/>
        <v>14474.99</v>
      </c>
      <c r="V1686" s="14">
        <f t="shared" si="188"/>
        <v>940874.35</v>
      </c>
      <c r="W1686" s="13" t="str">
        <v>In Stock</v>
      </c>
      <c r="X1686" s="13" t="str">
        <v>No</v>
      </c>
      <c r="Y1686" s="13">
        <v>0</v>
      </c>
    </row>
    <row r="1687" spans="1:25" x14ac:dyDescent="0.3">
      <c r="A1687" s="31" t="s">
        <v>3358</v>
      </c>
      <c r="B1687" s="31" t="s">
        <v>3359</v>
      </c>
      <c r="C1687" s="31" t="s">
        <v>28</v>
      </c>
      <c r="D1687" s="31" t="s">
        <v>15</v>
      </c>
      <c r="E1687" s="31">
        <v>171</v>
      </c>
      <c r="F1687" s="31">
        <v>49</v>
      </c>
      <c r="G1687" s="31">
        <v>16063.81</v>
      </c>
      <c r="H1687" s="31">
        <v>2746911.51</v>
      </c>
      <c r="I1687" s="32">
        <v>45726</v>
      </c>
      <c r="J1687" s="32">
        <v>45873</v>
      </c>
      <c r="K1687" s="31" t="s">
        <v>25</v>
      </c>
      <c r="L1687" s="33" t="s">
        <v>58</v>
      </c>
      <c r="M1687" s="13" t="str">
        <f>PROPER(TRIM(SUBSTITUTE(B1687,"###"," ")))</f>
        <v>Offer Mini</v>
      </c>
      <c r="N1687" s="13" t="str">
        <f>PROPER(TRIM(SUBSTITUTE(C1687,"###"," ")))</f>
        <v>Furniture</v>
      </c>
      <c r="O1687" s="13" t="str">
        <f>PROPER(TRIM(SUBSTITUTE(D1687,"###"," ")))</f>
        <v>Global Traders</v>
      </c>
      <c r="P1687" s="13" t="str">
        <f t="shared" si="182"/>
        <v>Offer Mini</v>
      </c>
      <c r="Q1687" s="34" t="str">
        <f t="shared" si="183"/>
        <v>Furniture</v>
      </c>
      <c r="R1687" s="13" t="str">
        <f t="shared" si="184"/>
        <v>Global Traders</v>
      </c>
      <c r="S1687" s="35">
        <f t="shared" si="185"/>
        <v>171</v>
      </c>
      <c r="T1687" s="35">
        <f t="shared" si="186"/>
        <v>49</v>
      </c>
      <c r="U1687" s="14">
        <f t="shared" si="187"/>
        <v>16063.81</v>
      </c>
      <c r="V1687" s="14">
        <f t="shared" si="188"/>
        <v>2746911.51</v>
      </c>
      <c r="W1687" s="13" t="str">
        <v>In Stock</v>
      </c>
      <c r="X1687" s="13" t="str">
        <v>No</v>
      </c>
      <c r="Y1687" s="13">
        <v>0</v>
      </c>
    </row>
    <row r="1688" spans="1:25" x14ac:dyDescent="0.3">
      <c r="A1688" s="31" t="s">
        <v>3360</v>
      </c>
      <c r="B1688" s="31" t="s">
        <v>3361</v>
      </c>
      <c r="C1688" s="31" t="s">
        <v>20</v>
      </c>
      <c r="D1688" s="31" t="s">
        <v>15</v>
      </c>
      <c r="E1688" s="31">
        <v>5</v>
      </c>
      <c r="F1688" s="31">
        <v>46</v>
      </c>
      <c r="G1688" s="31">
        <v>2955.29</v>
      </c>
      <c r="H1688" s="31">
        <v>14776.45</v>
      </c>
      <c r="I1688" s="32">
        <v>45777</v>
      </c>
      <c r="J1688" s="32">
        <v>45901</v>
      </c>
      <c r="K1688" s="31" t="s">
        <v>29</v>
      </c>
      <c r="L1688" s="33" t="s">
        <v>21</v>
      </c>
      <c r="M1688" s="13" t="str">
        <f>PROPER(TRIM(SUBSTITUTE(B1688,"###"," ")))</f>
        <v>Sometimes Lite</v>
      </c>
      <c r="N1688" s="13" t="str">
        <f>PROPER(TRIM(SUBSTITUTE(C1688,"###"," ")))</f>
        <v>Toys</v>
      </c>
      <c r="O1688" s="13" t="str">
        <f>PROPER(TRIM(SUBSTITUTE(D1688,"###"," ")))</f>
        <v>Global Traders</v>
      </c>
      <c r="P1688" s="13" t="str">
        <f t="shared" si="182"/>
        <v>Sometimes Lite</v>
      </c>
      <c r="Q1688" s="34" t="str">
        <f t="shared" si="183"/>
        <v>Toys</v>
      </c>
      <c r="R1688" s="13" t="str">
        <f t="shared" si="184"/>
        <v>Global Traders</v>
      </c>
      <c r="S1688" s="35">
        <f t="shared" si="185"/>
        <v>5</v>
      </c>
      <c r="T1688" s="35">
        <f t="shared" si="186"/>
        <v>46</v>
      </c>
      <c r="U1688" s="14">
        <f t="shared" si="187"/>
        <v>2955.29</v>
      </c>
      <c r="V1688" s="14">
        <f t="shared" si="188"/>
        <v>14776.45</v>
      </c>
      <c r="W1688" s="13" t="str">
        <v>Low Stock</v>
      </c>
      <c r="X1688" s="13" t="str">
        <v>Yes</v>
      </c>
      <c r="Y1688" s="13">
        <v>1</v>
      </c>
    </row>
    <row r="1689" spans="1:25" x14ac:dyDescent="0.3">
      <c r="A1689" s="31" t="s">
        <v>3362</v>
      </c>
      <c r="B1689" s="31" t="s">
        <v>3363</v>
      </c>
      <c r="C1689" s="31" t="s">
        <v>28</v>
      </c>
      <c r="D1689" s="31" t="s">
        <v>45</v>
      </c>
      <c r="E1689" s="31">
        <v>119</v>
      </c>
      <c r="F1689" s="31">
        <v>43</v>
      </c>
      <c r="G1689" s="31">
        <v>4020.28</v>
      </c>
      <c r="H1689" s="31">
        <v>478413.32</v>
      </c>
      <c r="I1689" s="32">
        <v>45770</v>
      </c>
      <c r="J1689" s="32">
        <v>45890</v>
      </c>
      <c r="K1689" s="31" t="s">
        <v>29</v>
      </c>
      <c r="L1689" s="33" t="s">
        <v>33</v>
      </c>
      <c r="M1689" s="13" t="str">
        <f>PROPER(TRIM(SUBSTITUTE(B1689,"###"," ")))</f>
        <v>Family Pro</v>
      </c>
      <c r="N1689" s="13" t="str">
        <f>PROPER(TRIM(SUBSTITUTE(C1689,"###"," ")))</f>
        <v>Furniture</v>
      </c>
      <c r="O1689" s="13" t="str">
        <f>PROPER(TRIM(SUBSTITUTE(D1689,"###"," ")))</f>
        <v>Retailmart Inc</v>
      </c>
      <c r="P1689" s="13" t="str">
        <f t="shared" si="182"/>
        <v>Family Pro</v>
      </c>
      <c r="Q1689" s="34" t="str">
        <f t="shared" si="183"/>
        <v>Furniture</v>
      </c>
      <c r="R1689" s="13" t="str">
        <f t="shared" si="184"/>
        <v>Retailmart Inc</v>
      </c>
      <c r="S1689" s="35">
        <f t="shared" si="185"/>
        <v>119</v>
      </c>
      <c r="T1689" s="35">
        <f t="shared" si="186"/>
        <v>43</v>
      </c>
      <c r="U1689" s="14">
        <f t="shared" si="187"/>
        <v>4020.28</v>
      </c>
      <c r="V1689" s="14">
        <f t="shared" si="188"/>
        <v>478413.32</v>
      </c>
      <c r="W1689" s="13" t="str">
        <v>In Stock</v>
      </c>
      <c r="X1689" s="13" t="str">
        <v>No</v>
      </c>
      <c r="Y1689" s="13">
        <v>0</v>
      </c>
    </row>
    <row r="1690" spans="1:25" x14ac:dyDescent="0.3">
      <c r="A1690" s="31" t="s">
        <v>3364</v>
      </c>
      <c r="B1690" s="31" t="s">
        <v>590</v>
      </c>
      <c r="C1690" s="31" t="s">
        <v>20</v>
      </c>
      <c r="D1690" s="31" t="s">
        <v>41</v>
      </c>
      <c r="E1690" s="31">
        <v>46</v>
      </c>
      <c r="F1690" s="13"/>
      <c r="G1690" s="31">
        <v>13853.95</v>
      </c>
      <c r="H1690" s="31">
        <v>637281.70000000007</v>
      </c>
      <c r="I1690" s="32">
        <v>45826</v>
      </c>
      <c r="J1690" s="32">
        <v>45927</v>
      </c>
      <c r="K1690" s="31" t="s">
        <v>25</v>
      </c>
      <c r="L1690" s="33" t="s">
        <v>21</v>
      </c>
      <c r="M1690" s="13" t="str">
        <f>PROPER(TRIM(SUBSTITUTE(B1690,"###"," ")))</f>
        <v>Movement Lite</v>
      </c>
      <c r="N1690" s="13" t="str">
        <f>PROPER(TRIM(SUBSTITUTE(C1690,"###"," ")))</f>
        <v>Toys</v>
      </c>
      <c r="O1690" s="13" t="str">
        <f>PROPER(TRIM(SUBSTITUTE(D1690,"###"," ")))</f>
        <v>Quickstock</v>
      </c>
      <c r="P1690" s="13" t="str">
        <f t="shared" si="182"/>
        <v>Movement Lite</v>
      </c>
      <c r="Q1690" s="34" t="str">
        <f t="shared" si="183"/>
        <v>Toys</v>
      </c>
      <c r="R1690" s="13" t="str">
        <f t="shared" si="184"/>
        <v>Quickstock</v>
      </c>
      <c r="S1690" s="35">
        <f t="shared" si="185"/>
        <v>46</v>
      </c>
      <c r="T1690" s="35">
        <f t="shared" si="186"/>
        <v>0</v>
      </c>
      <c r="U1690" s="14">
        <f t="shared" si="187"/>
        <v>13853.95</v>
      </c>
      <c r="V1690" s="14">
        <f t="shared" si="188"/>
        <v>637281.70000000007</v>
      </c>
      <c r="W1690" s="13" t="str">
        <v>In Stock</v>
      </c>
      <c r="X1690" s="13" t="str">
        <v>No</v>
      </c>
      <c r="Y1690" s="13">
        <v>0</v>
      </c>
    </row>
    <row r="1691" spans="1:25" x14ac:dyDescent="0.3">
      <c r="A1691" s="31" t="s">
        <v>3365</v>
      </c>
      <c r="B1691" s="31" t="s">
        <v>3366</v>
      </c>
      <c r="C1691" s="31" t="s">
        <v>20</v>
      </c>
      <c r="D1691" s="31" t="s">
        <v>45</v>
      </c>
      <c r="E1691" s="31">
        <v>23</v>
      </c>
      <c r="F1691" s="31">
        <v>84</v>
      </c>
      <c r="G1691" s="31">
        <v>18416.53</v>
      </c>
      <c r="H1691" s="31">
        <v>423580.18999999989</v>
      </c>
      <c r="I1691" s="32">
        <v>45751</v>
      </c>
      <c r="J1691" s="32">
        <v>45873</v>
      </c>
      <c r="K1691" s="31" t="s">
        <v>29</v>
      </c>
      <c r="L1691" s="33" t="s">
        <v>33</v>
      </c>
      <c r="M1691" s="13" t="str">
        <f>PROPER(TRIM(SUBSTITUTE(B1691,"###"," ")))</f>
        <v>Expect Mini</v>
      </c>
      <c r="N1691" s="13" t="str">
        <f>PROPER(TRIM(SUBSTITUTE(C1691,"###"," ")))</f>
        <v>Toys</v>
      </c>
      <c r="O1691" s="13" t="str">
        <f>PROPER(TRIM(SUBSTITUTE(D1691,"###"," ")))</f>
        <v>Retailmart Inc</v>
      </c>
      <c r="P1691" s="13" t="str">
        <f t="shared" si="182"/>
        <v>Expect Mini</v>
      </c>
      <c r="Q1691" s="34" t="str">
        <f t="shared" si="183"/>
        <v>Toys</v>
      </c>
      <c r="R1691" s="13" t="str">
        <f t="shared" si="184"/>
        <v>Retailmart Inc</v>
      </c>
      <c r="S1691" s="35">
        <f t="shared" si="185"/>
        <v>23</v>
      </c>
      <c r="T1691" s="35">
        <f t="shared" si="186"/>
        <v>84</v>
      </c>
      <c r="U1691" s="14">
        <f t="shared" si="187"/>
        <v>18416.53</v>
      </c>
      <c r="V1691" s="14">
        <f t="shared" si="188"/>
        <v>423580.18999999994</v>
      </c>
      <c r="W1691" s="13" t="str">
        <v>Low Stock</v>
      </c>
      <c r="X1691" s="13" t="str">
        <v>Yes</v>
      </c>
      <c r="Y1691" s="13">
        <v>1</v>
      </c>
    </row>
    <row r="1692" spans="1:25" x14ac:dyDescent="0.3">
      <c r="A1692" s="31" t="s">
        <v>3367</v>
      </c>
      <c r="B1692" s="31" t="s">
        <v>2321</v>
      </c>
      <c r="C1692" s="31" t="s">
        <v>44</v>
      </c>
      <c r="D1692" s="31" t="s">
        <v>15</v>
      </c>
      <c r="E1692" s="31">
        <v>56</v>
      </c>
      <c r="F1692" s="31">
        <v>47</v>
      </c>
      <c r="G1692" s="31">
        <v>12237.98</v>
      </c>
      <c r="H1692" s="31">
        <v>685326.88</v>
      </c>
      <c r="I1692" s="32">
        <v>45698</v>
      </c>
      <c r="J1692" s="32">
        <v>45877</v>
      </c>
      <c r="K1692" s="31" t="s">
        <v>29</v>
      </c>
      <c r="L1692" s="33" t="s">
        <v>30</v>
      </c>
      <c r="M1692" s="13" t="str">
        <f>PROPER(TRIM(SUBSTITUTE(B1692,"###"," ")))</f>
        <v>Land Mini</v>
      </c>
      <c r="N1692" s="13" t="str">
        <f>PROPER(TRIM(SUBSTITUTE(C1692,"###"," ")))</f>
        <v>Groceries</v>
      </c>
      <c r="O1692" s="13" t="str">
        <f>PROPER(TRIM(SUBSTITUTE(D1692,"###"," ")))</f>
        <v>Global Traders</v>
      </c>
      <c r="P1692" s="13" t="str">
        <f t="shared" si="182"/>
        <v>Land Mini</v>
      </c>
      <c r="Q1692" s="34" t="str">
        <f t="shared" si="183"/>
        <v>Groceries</v>
      </c>
      <c r="R1692" s="13" t="str">
        <f t="shared" si="184"/>
        <v>Global Traders</v>
      </c>
      <c r="S1692" s="35">
        <f t="shared" si="185"/>
        <v>56</v>
      </c>
      <c r="T1692" s="35">
        <f t="shared" si="186"/>
        <v>47</v>
      </c>
      <c r="U1692" s="14">
        <f t="shared" si="187"/>
        <v>12237.98</v>
      </c>
      <c r="V1692" s="14">
        <f t="shared" si="188"/>
        <v>685326.88</v>
      </c>
      <c r="W1692" s="13" t="str">
        <v>In Stock</v>
      </c>
      <c r="X1692" s="13" t="str">
        <v>No</v>
      </c>
      <c r="Y1692" s="13">
        <v>0</v>
      </c>
    </row>
    <row r="1693" spans="1:25" x14ac:dyDescent="0.3">
      <c r="A1693" s="31" t="s">
        <v>3368</v>
      </c>
      <c r="B1693" s="31" t="s">
        <v>3369</v>
      </c>
      <c r="C1693" s="31" t="s">
        <v>28</v>
      </c>
      <c r="D1693" s="31" t="s">
        <v>45</v>
      </c>
      <c r="E1693" s="31">
        <v>150</v>
      </c>
      <c r="F1693" s="31">
        <v>53</v>
      </c>
      <c r="G1693" s="31">
        <v>10458.15</v>
      </c>
      <c r="H1693" s="31">
        <v>1568722.5</v>
      </c>
      <c r="I1693" s="32">
        <v>45688</v>
      </c>
      <c r="J1693" s="32">
        <v>45883</v>
      </c>
      <c r="K1693" s="31" t="s">
        <v>25</v>
      </c>
      <c r="L1693" s="33" t="s">
        <v>30</v>
      </c>
      <c r="M1693" s="13" t="str">
        <f>PROPER(TRIM(SUBSTITUTE(B1693,"###"," ")))</f>
        <v>Medical X</v>
      </c>
      <c r="N1693" s="13" t="str">
        <f>PROPER(TRIM(SUBSTITUTE(C1693,"###"," ")))</f>
        <v>Furniture</v>
      </c>
      <c r="O1693" s="13" t="str">
        <f>PROPER(TRIM(SUBSTITUTE(D1693,"###"," ")))</f>
        <v>Retailmart Inc</v>
      </c>
      <c r="P1693" s="13" t="str">
        <f t="shared" si="182"/>
        <v>Medical X</v>
      </c>
      <c r="Q1693" s="34" t="str">
        <f t="shared" si="183"/>
        <v>Furniture</v>
      </c>
      <c r="R1693" s="13" t="str">
        <f t="shared" si="184"/>
        <v>Retailmart Inc</v>
      </c>
      <c r="S1693" s="35">
        <f t="shared" si="185"/>
        <v>150</v>
      </c>
      <c r="T1693" s="35">
        <f t="shared" si="186"/>
        <v>53</v>
      </c>
      <c r="U1693" s="14">
        <f t="shared" si="187"/>
        <v>10458.15</v>
      </c>
      <c r="V1693" s="14">
        <f t="shared" si="188"/>
        <v>1568722.5</v>
      </c>
      <c r="W1693" s="13" t="str">
        <v>In Stock</v>
      </c>
      <c r="X1693" s="13" t="str">
        <v>No</v>
      </c>
      <c r="Y1693" s="13">
        <v>0</v>
      </c>
    </row>
    <row r="1694" spans="1:25" x14ac:dyDescent="0.3">
      <c r="A1694" s="31" t="s">
        <v>3371</v>
      </c>
      <c r="B1694" s="31" t="s">
        <v>3372</v>
      </c>
      <c r="C1694" s="31" t="s">
        <v>40</v>
      </c>
      <c r="D1694" s="31" t="s">
        <v>45</v>
      </c>
      <c r="E1694" s="31">
        <v>23</v>
      </c>
      <c r="F1694" s="31">
        <v>27</v>
      </c>
      <c r="G1694" s="31">
        <v>9955.48</v>
      </c>
      <c r="H1694" s="31">
        <v>228976.04</v>
      </c>
      <c r="I1694" s="32">
        <v>45819</v>
      </c>
      <c r="J1694" s="32">
        <v>45908</v>
      </c>
      <c r="K1694" s="31" t="s">
        <v>16</v>
      </c>
      <c r="L1694" s="33" t="s">
        <v>33</v>
      </c>
      <c r="M1694" s="13" t="str">
        <f>PROPER(TRIM(SUBSTITUTE(B1694,"###"," ")))</f>
        <v>Report Lite</v>
      </c>
      <c r="N1694" s="13" t="str">
        <f>PROPER(TRIM(SUBSTITUTE(C1694,"###"," ")))</f>
        <v>Electronics</v>
      </c>
      <c r="O1694" s="13" t="str">
        <f>PROPER(TRIM(SUBSTITUTE(D1694,"###"," ")))</f>
        <v>Retailmart Inc</v>
      </c>
      <c r="P1694" s="13" t="str">
        <f t="shared" si="182"/>
        <v>Report Lite</v>
      </c>
      <c r="Q1694" s="34" t="str">
        <f t="shared" si="183"/>
        <v>Electronics</v>
      </c>
      <c r="R1694" s="13" t="str">
        <f t="shared" si="184"/>
        <v>Retailmart Inc</v>
      </c>
      <c r="S1694" s="35">
        <f t="shared" si="185"/>
        <v>23</v>
      </c>
      <c r="T1694" s="35">
        <f t="shared" si="186"/>
        <v>27</v>
      </c>
      <c r="U1694" s="14">
        <f t="shared" si="187"/>
        <v>9955.48</v>
      </c>
      <c r="V1694" s="14">
        <f t="shared" si="188"/>
        <v>228976.03999999998</v>
      </c>
      <c r="W1694" s="13" t="str">
        <v>Low Stock</v>
      </c>
      <c r="X1694" s="13" t="str">
        <v>Yes</v>
      </c>
      <c r="Y1694" s="13">
        <v>1</v>
      </c>
    </row>
    <row r="1695" spans="1:25" x14ac:dyDescent="0.3">
      <c r="A1695" s="31" t="s">
        <v>3373</v>
      </c>
      <c r="B1695" s="31" t="s">
        <v>3374</v>
      </c>
      <c r="C1695" s="31" t="s">
        <v>44</v>
      </c>
      <c r="D1695" s="13"/>
      <c r="E1695" s="31">
        <v>52</v>
      </c>
      <c r="F1695" s="31">
        <v>91</v>
      </c>
      <c r="G1695" s="31">
        <v>4908.3900000000003</v>
      </c>
      <c r="H1695" s="31">
        <v>255236.28</v>
      </c>
      <c r="I1695" s="32">
        <v>45729</v>
      </c>
      <c r="J1695" s="32">
        <v>45899</v>
      </c>
      <c r="K1695" s="31" t="s">
        <v>16</v>
      </c>
      <c r="L1695" s="33" t="s">
        <v>58</v>
      </c>
      <c r="M1695" s="13" t="str">
        <f>PROPER(TRIM(SUBSTITUTE(B1695,"###"," ")))</f>
        <v>Million Pro</v>
      </c>
      <c r="N1695" s="13" t="str">
        <f>PROPER(TRIM(SUBSTITUTE(C1695,"###"," ")))</f>
        <v>Groceries</v>
      </c>
      <c r="O1695" s="13" t="str">
        <f>PROPER(TRIM(SUBSTITUTE(D1695,"###"," ")))</f>
        <v/>
      </c>
      <c r="P1695" s="13" t="str">
        <f t="shared" si="182"/>
        <v>Million Pro</v>
      </c>
      <c r="Q1695" s="34" t="str">
        <f t="shared" si="183"/>
        <v>Groceries</v>
      </c>
      <c r="R1695" s="13" t="str">
        <f t="shared" si="184"/>
        <v>Others</v>
      </c>
      <c r="S1695" s="35">
        <f t="shared" si="185"/>
        <v>52</v>
      </c>
      <c r="T1695" s="35">
        <f t="shared" si="186"/>
        <v>91</v>
      </c>
      <c r="U1695" s="14">
        <f t="shared" si="187"/>
        <v>4908.3900000000003</v>
      </c>
      <c r="V1695" s="14">
        <f t="shared" si="188"/>
        <v>255236.28000000003</v>
      </c>
      <c r="W1695" s="13" t="str">
        <v>Low Stock</v>
      </c>
      <c r="X1695" s="13" t="str">
        <v>Yes</v>
      </c>
      <c r="Y1695" s="13">
        <v>1</v>
      </c>
    </row>
    <row r="1696" spans="1:25" x14ac:dyDescent="0.3">
      <c r="A1696" s="31" t="s">
        <v>3375</v>
      </c>
      <c r="B1696" s="31" t="s">
        <v>3376</v>
      </c>
      <c r="C1696" s="31" t="s">
        <v>44</v>
      </c>
      <c r="D1696" s="31" t="s">
        <v>24</v>
      </c>
      <c r="E1696" s="31">
        <v>48</v>
      </c>
      <c r="F1696" s="31">
        <v>49</v>
      </c>
      <c r="G1696" s="31">
        <v>10427.879999999999</v>
      </c>
      <c r="H1696" s="31">
        <v>500538.24</v>
      </c>
      <c r="I1696" s="32">
        <v>45831</v>
      </c>
      <c r="J1696" s="32">
        <v>45870</v>
      </c>
      <c r="K1696" s="31" t="s">
        <v>29</v>
      </c>
      <c r="L1696" s="33" t="s">
        <v>30</v>
      </c>
      <c r="M1696" s="13" t="str">
        <f>PROPER(TRIM(SUBSTITUTE(B1696,"###"," ")))</f>
        <v>Low Max</v>
      </c>
      <c r="N1696" s="13" t="str">
        <f>PROPER(TRIM(SUBSTITUTE(C1696,"###"," ")))</f>
        <v>Groceries</v>
      </c>
      <c r="O1696" s="13" t="str">
        <f>PROPER(TRIM(SUBSTITUTE(D1696,"###"," ")))</f>
        <v>Omni Suppliers</v>
      </c>
      <c r="P1696" s="13" t="str">
        <f t="shared" si="182"/>
        <v>Low Max</v>
      </c>
      <c r="Q1696" s="34" t="str">
        <f t="shared" si="183"/>
        <v>Groceries</v>
      </c>
      <c r="R1696" s="13" t="str">
        <f t="shared" si="184"/>
        <v>Omni Suppliers</v>
      </c>
      <c r="S1696" s="35">
        <f t="shared" si="185"/>
        <v>48</v>
      </c>
      <c r="T1696" s="35">
        <f t="shared" si="186"/>
        <v>49</v>
      </c>
      <c r="U1696" s="14">
        <f t="shared" si="187"/>
        <v>10427.879999999999</v>
      </c>
      <c r="V1696" s="14">
        <f t="shared" si="188"/>
        <v>500538.24</v>
      </c>
      <c r="W1696" s="13" t="str">
        <v>Low Stock</v>
      </c>
      <c r="X1696" s="13" t="str">
        <v>Yes</v>
      </c>
      <c r="Y1696" s="13">
        <v>1</v>
      </c>
    </row>
    <row r="1697" spans="1:25" x14ac:dyDescent="0.3">
      <c r="A1697" s="31" t="s">
        <v>3377</v>
      </c>
      <c r="B1697" s="31" t="s">
        <v>1377</v>
      </c>
      <c r="C1697" s="31" t="s">
        <v>14</v>
      </c>
      <c r="D1697" s="31" t="s">
        <v>41</v>
      </c>
      <c r="E1697" s="31">
        <v>25</v>
      </c>
      <c r="F1697" s="31">
        <v>76</v>
      </c>
      <c r="G1697" s="31">
        <v>15622.43</v>
      </c>
      <c r="H1697" s="31">
        <v>390560.75</v>
      </c>
      <c r="I1697" s="32">
        <v>45844</v>
      </c>
      <c r="J1697" s="32">
        <v>45916</v>
      </c>
      <c r="K1697" s="31" t="s">
        <v>57</v>
      </c>
      <c r="L1697" s="33" t="s">
        <v>58</v>
      </c>
      <c r="M1697" s="13" t="str">
        <f>PROPER(TRIM(SUBSTITUTE(B1697,"###"," ")))</f>
        <v>Public Max</v>
      </c>
      <c r="N1697" s="13" t="str">
        <f>PROPER(TRIM(SUBSTITUTE(C1697,"###"," ")))</f>
        <v>Clothing</v>
      </c>
      <c r="O1697" s="13" t="str">
        <f>PROPER(TRIM(SUBSTITUTE(D1697,"###"," ")))</f>
        <v>Quickstock</v>
      </c>
      <c r="P1697" s="13" t="str">
        <f t="shared" si="182"/>
        <v>Public Max</v>
      </c>
      <c r="Q1697" s="34" t="str">
        <f t="shared" si="183"/>
        <v>Clothing</v>
      </c>
      <c r="R1697" s="13" t="str">
        <f t="shared" si="184"/>
        <v>Quickstock</v>
      </c>
      <c r="S1697" s="35">
        <f t="shared" si="185"/>
        <v>25</v>
      </c>
      <c r="T1697" s="35">
        <f t="shared" si="186"/>
        <v>76</v>
      </c>
      <c r="U1697" s="14">
        <f t="shared" si="187"/>
        <v>15622.43</v>
      </c>
      <c r="V1697" s="14">
        <f t="shared" si="188"/>
        <v>390560.75</v>
      </c>
      <c r="W1697" s="13" t="str">
        <v>Low Stock</v>
      </c>
      <c r="X1697" s="13" t="str">
        <v>Yes</v>
      </c>
      <c r="Y1697" s="13">
        <v>1</v>
      </c>
    </row>
    <row r="1698" spans="1:25" x14ac:dyDescent="0.3">
      <c r="A1698" s="31" t="s">
        <v>3378</v>
      </c>
      <c r="B1698" s="31" t="s">
        <v>1191</v>
      </c>
      <c r="C1698" s="31" t="s">
        <v>28</v>
      </c>
      <c r="D1698" s="31" t="s">
        <v>41</v>
      </c>
      <c r="E1698" s="31">
        <v>126</v>
      </c>
      <c r="F1698" s="31">
        <v>59</v>
      </c>
      <c r="G1698" s="31">
        <v>3848.12</v>
      </c>
      <c r="H1698" s="31">
        <v>484863.12</v>
      </c>
      <c r="I1698" s="32">
        <v>45794</v>
      </c>
      <c r="J1698" s="32">
        <v>45860</v>
      </c>
      <c r="K1698" s="31" t="s">
        <v>57</v>
      </c>
      <c r="L1698" s="33" t="s">
        <v>21</v>
      </c>
      <c r="M1698" s="13" t="str">
        <f>PROPER(TRIM(SUBSTITUTE(B1698,"###"," ")))</f>
        <v>View Mini</v>
      </c>
      <c r="N1698" s="13" t="str">
        <f>PROPER(TRIM(SUBSTITUTE(C1698,"###"," ")))</f>
        <v>Furniture</v>
      </c>
      <c r="O1698" s="13" t="str">
        <f>PROPER(TRIM(SUBSTITUTE(D1698,"###"," ")))</f>
        <v>Quickstock</v>
      </c>
      <c r="P1698" s="13" t="str">
        <f t="shared" si="182"/>
        <v>View Mini</v>
      </c>
      <c r="Q1698" s="34" t="str">
        <f t="shared" si="183"/>
        <v>Furniture</v>
      </c>
      <c r="R1698" s="13" t="str">
        <f t="shared" si="184"/>
        <v>Quickstock</v>
      </c>
      <c r="S1698" s="35">
        <f t="shared" si="185"/>
        <v>126</v>
      </c>
      <c r="T1698" s="35">
        <f t="shared" si="186"/>
        <v>59</v>
      </c>
      <c r="U1698" s="14">
        <f t="shared" si="187"/>
        <v>3848.12</v>
      </c>
      <c r="V1698" s="14">
        <f t="shared" si="188"/>
        <v>484863.12</v>
      </c>
      <c r="W1698" s="13" t="str">
        <v>In Stock</v>
      </c>
      <c r="X1698" s="13" t="str">
        <v>No</v>
      </c>
      <c r="Y1698" s="13">
        <v>0</v>
      </c>
    </row>
    <row r="1699" spans="1:25" x14ac:dyDescent="0.3">
      <c r="A1699" s="31" t="s">
        <v>3379</v>
      </c>
      <c r="B1699" s="31" t="s">
        <v>3380</v>
      </c>
      <c r="C1699" s="31" t="s">
        <v>40</v>
      </c>
      <c r="D1699" s="31" t="s">
        <v>45</v>
      </c>
      <c r="E1699" s="31">
        <v>52</v>
      </c>
      <c r="F1699" s="31">
        <v>23</v>
      </c>
      <c r="G1699" s="31">
        <v>1454.59</v>
      </c>
      <c r="H1699" s="31">
        <v>75638.679999999993</v>
      </c>
      <c r="I1699" s="32">
        <v>45685</v>
      </c>
      <c r="J1699" s="32">
        <v>45914</v>
      </c>
      <c r="K1699" s="13"/>
      <c r="L1699" s="33" t="s">
        <v>33</v>
      </c>
      <c r="M1699" s="13" t="str">
        <f>PROPER(TRIM(SUBSTITUTE(B1699,"###"," ")))</f>
        <v>Expert Lite</v>
      </c>
      <c r="N1699" s="13" t="str">
        <f>PROPER(TRIM(SUBSTITUTE(C1699,"###"," ")))</f>
        <v>Electronics</v>
      </c>
      <c r="O1699" s="13" t="str">
        <f>PROPER(TRIM(SUBSTITUTE(D1699,"###"," ")))</f>
        <v>Retailmart Inc</v>
      </c>
      <c r="P1699" s="13" t="str">
        <f t="shared" si="182"/>
        <v>Expert Lite</v>
      </c>
      <c r="Q1699" s="34" t="str">
        <f t="shared" si="183"/>
        <v>Electronics</v>
      </c>
      <c r="R1699" s="13" t="str">
        <f t="shared" si="184"/>
        <v>Retailmart Inc</v>
      </c>
      <c r="S1699" s="35">
        <f t="shared" si="185"/>
        <v>52</v>
      </c>
      <c r="T1699" s="35">
        <f t="shared" si="186"/>
        <v>23</v>
      </c>
      <c r="U1699" s="14">
        <f t="shared" si="187"/>
        <v>1454.59</v>
      </c>
      <c r="V1699" s="14">
        <f t="shared" si="188"/>
        <v>75638.679999999993</v>
      </c>
      <c r="W1699" s="13" t="str">
        <v>In Stock</v>
      </c>
      <c r="X1699" s="13" t="str">
        <v>No</v>
      </c>
      <c r="Y1699" s="13">
        <v>0</v>
      </c>
    </row>
    <row r="1700" spans="1:25" x14ac:dyDescent="0.3">
      <c r="A1700" s="31" t="s">
        <v>3381</v>
      </c>
      <c r="B1700" s="31" t="s">
        <v>3382</v>
      </c>
      <c r="C1700" s="31" t="s">
        <v>28</v>
      </c>
      <c r="D1700" s="31" t="s">
        <v>53</v>
      </c>
      <c r="E1700" s="31">
        <v>111</v>
      </c>
      <c r="F1700" s="31">
        <v>44</v>
      </c>
      <c r="G1700" s="31">
        <v>11592.35</v>
      </c>
      <c r="H1700" s="31">
        <v>1286750.8500000001</v>
      </c>
      <c r="I1700" s="32">
        <v>45844</v>
      </c>
      <c r="J1700" s="32">
        <v>45872</v>
      </c>
      <c r="K1700" s="31" t="s">
        <v>54</v>
      </c>
      <c r="L1700" s="33" t="s">
        <v>33</v>
      </c>
      <c r="M1700" s="13" t="str">
        <f>PROPER(TRIM(SUBSTITUTE(B1700,"###"," ")))</f>
        <v>Head Max</v>
      </c>
      <c r="N1700" s="13" t="str">
        <f>PROPER(TRIM(SUBSTITUTE(C1700,"###"," ")))</f>
        <v>Furniture</v>
      </c>
      <c r="O1700" s="13" t="str">
        <f>PROPER(TRIM(SUBSTITUTE(D1700,"###"," ")))</f>
        <v>Abc Pvt Ltd</v>
      </c>
      <c r="P1700" s="13" t="str">
        <f t="shared" si="182"/>
        <v>Head Max</v>
      </c>
      <c r="Q1700" s="34" t="str">
        <f t="shared" si="183"/>
        <v>Furniture</v>
      </c>
      <c r="R1700" s="13" t="str">
        <f t="shared" si="184"/>
        <v>Abc Pvt Ltd</v>
      </c>
      <c r="S1700" s="35">
        <f t="shared" si="185"/>
        <v>111</v>
      </c>
      <c r="T1700" s="35">
        <f t="shared" si="186"/>
        <v>44</v>
      </c>
      <c r="U1700" s="14">
        <f t="shared" si="187"/>
        <v>11592.35</v>
      </c>
      <c r="V1700" s="14">
        <f t="shared" si="188"/>
        <v>1286750.8500000001</v>
      </c>
      <c r="W1700" s="13" t="str">
        <v>In Stock</v>
      </c>
      <c r="X1700" s="13" t="str">
        <v>No</v>
      </c>
      <c r="Y1700" s="13">
        <v>0</v>
      </c>
    </row>
    <row r="1701" spans="1:25" x14ac:dyDescent="0.3">
      <c r="A1701" s="31" t="s">
        <v>3383</v>
      </c>
      <c r="B1701" s="31" t="s">
        <v>3384</v>
      </c>
      <c r="C1701" s="31" t="s">
        <v>28</v>
      </c>
      <c r="D1701" s="31" t="s">
        <v>45</v>
      </c>
      <c r="E1701" s="31">
        <v>66</v>
      </c>
      <c r="F1701" s="31">
        <v>39</v>
      </c>
      <c r="G1701" s="31">
        <v>3225.22</v>
      </c>
      <c r="H1701" s="31">
        <v>212864.52</v>
      </c>
      <c r="I1701" s="32">
        <v>45824</v>
      </c>
      <c r="J1701" s="32">
        <v>45889</v>
      </c>
      <c r="K1701" s="13"/>
      <c r="L1701" s="33" t="s">
        <v>33</v>
      </c>
      <c r="M1701" s="13" t="str">
        <f>PROPER(TRIM(SUBSTITUTE(B1701,"###"," ")))</f>
        <v>Ability Plus</v>
      </c>
      <c r="N1701" s="13" t="str">
        <f>PROPER(TRIM(SUBSTITUTE(C1701,"###"," ")))</f>
        <v>Furniture</v>
      </c>
      <c r="O1701" s="13" t="str">
        <f>PROPER(TRIM(SUBSTITUTE(D1701,"###"," ")))</f>
        <v>Retailmart Inc</v>
      </c>
      <c r="P1701" s="13" t="str">
        <f t="shared" si="182"/>
        <v>Ability Plus</v>
      </c>
      <c r="Q1701" s="34" t="str">
        <f t="shared" si="183"/>
        <v>Furniture</v>
      </c>
      <c r="R1701" s="13" t="str">
        <f t="shared" si="184"/>
        <v>Retailmart Inc</v>
      </c>
      <c r="S1701" s="35">
        <f t="shared" si="185"/>
        <v>66</v>
      </c>
      <c r="T1701" s="35">
        <f t="shared" si="186"/>
        <v>39</v>
      </c>
      <c r="U1701" s="14">
        <f t="shared" si="187"/>
        <v>3225.22</v>
      </c>
      <c r="V1701" s="14">
        <f t="shared" si="188"/>
        <v>212864.52</v>
      </c>
      <c r="W1701" s="13" t="str">
        <v>In Stock</v>
      </c>
      <c r="X1701" s="13" t="str">
        <v>No</v>
      </c>
      <c r="Y1701" s="13">
        <v>0</v>
      </c>
    </row>
    <row r="1702" spans="1:25" x14ac:dyDescent="0.3">
      <c r="A1702" s="31" t="s">
        <v>3386</v>
      </c>
      <c r="B1702" s="31" t="s">
        <v>3387</v>
      </c>
      <c r="C1702" s="31" t="s">
        <v>14</v>
      </c>
      <c r="D1702" s="31" t="s">
        <v>45</v>
      </c>
      <c r="E1702" s="31">
        <v>198</v>
      </c>
      <c r="F1702" s="31">
        <v>53</v>
      </c>
      <c r="G1702" s="31">
        <v>10905.31</v>
      </c>
      <c r="H1702" s="31">
        <v>2159251.38</v>
      </c>
      <c r="I1702" s="32">
        <v>45835</v>
      </c>
      <c r="J1702" s="32">
        <v>45878</v>
      </c>
      <c r="K1702" s="31" t="s">
        <v>57</v>
      </c>
      <c r="L1702" s="33" t="s">
        <v>21</v>
      </c>
      <c r="M1702" s="13" t="str">
        <f>PROPER(TRIM(SUBSTITUTE(B1702,"###"," ")))</f>
        <v>Friend Mini</v>
      </c>
      <c r="N1702" s="13" t="str">
        <f>PROPER(TRIM(SUBSTITUTE(C1702,"###"," ")))</f>
        <v>Clothing</v>
      </c>
      <c r="O1702" s="13" t="str">
        <f>PROPER(TRIM(SUBSTITUTE(D1702,"###"," ")))</f>
        <v>Retailmart Inc</v>
      </c>
      <c r="P1702" s="13" t="str">
        <f t="shared" si="182"/>
        <v>Friend Mini</v>
      </c>
      <c r="Q1702" s="34" t="str">
        <f t="shared" si="183"/>
        <v>Clothing</v>
      </c>
      <c r="R1702" s="13" t="str">
        <f t="shared" si="184"/>
        <v>Retailmart Inc</v>
      </c>
      <c r="S1702" s="35">
        <f t="shared" si="185"/>
        <v>198</v>
      </c>
      <c r="T1702" s="35">
        <f t="shared" si="186"/>
        <v>53</v>
      </c>
      <c r="U1702" s="14">
        <f t="shared" si="187"/>
        <v>10905.31</v>
      </c>
      <c r="V1702" s="14">
        <f t="shared" si="188"/>
        <v>2159251.38</v>
      </c>
      <c r="W1702" s="13" t="str">
        <v>In Stock</v>
      </c>
      <c r="X1702" s="13" t="str">
        <v>No</v>
      </c>
      <c r="Y1702" s="13">
        <v>0</v>
      </c>
    </row>
    <row r="1703" spans="1:25" x14ac:dyDescent="0.3">
      <c r="A1703" s="31" t="s">
        <v>3389</v>
      </c>
      <c r="B1703" s="31" t="s">
        <v>3390</v>
      </c>
      <c r="C1703" s="31" t="s">
        <v>28</v>
      </c>
      <c r="D1703" s="31" t="s">
        <v>15</v>
      </c>
      <c r="E1703" s="13"/>
      <c r="F1703" s="31">
        <v>44</v>
      </c>
      <c r="G1703" s="31">
        <v>14416.22</v>
      </c>
      <c r="H1703" s="13"/>
      <c r="I1703" s="32">
        <v>45729</v>
      </c>
      <c r="J1703" s="32">
        <v>45941</v>
      </c>
      <c r="K1703" s="31" t="s">
        <v>29</v>
      </c>
      <c r="L1703" s="33" t="s">
        <v>17</v>
      </c>
      <c r="M1703" s="13" t="str">
        <f>PROPER(TRIM(SUBSTITUTE(B1703,"###"," ")))</f>
        <v>Year Pro</v>
      </c>
      <c r="N1703" s="13" t="str">
        <f>PROPER(TRIM(SUBSTITUTE(C1703,"###"," ")))</f>
        <v>Furniture</v>
      </c>
      <c r="O1703" s="13" t="str">
        <f>PROPER(TRIM(SUBSTITUTE(D1703,"###"," ")))</f>
        <v>Global Traders</v>
      </c>
      <c r="P1703" s="13" t="str">
        <f t="shared" si="182"/>
        <v>Year Pro</v>
      </c>
      <c r="Q1703" s="34" t="str">
        <f t="shared" si="183"/>
        <v>Furniture</v>
      </c>
      <c r="R1703" s="13" t="str">
        <f t="shared" si="184"/>
        <v>Global Traders</v>
      </c>
      <c r="S1703" s="35">
        <f t="shared" si="185"/>
        <v>0</v>
      </c>
      <c r="T1703" s="35">
        <f t="shared" si="186"/>
        <v>44</v>
      </c>
      <c r="U1703" s="14">
        <f t="shared" si="187"/>
        <v>14416.22</v>
      </c>
      <c r="V1703" s="14">
        <f t="shared" si="188"/>
        <v>0</v>
      </c>
      <c r="W1703" s="13" t="str">
        <v>Out of Stock</v>
      </c>
      <c r="X1703" s="13" t="str">
        <v>Yes</v>
      </c>
      <c r="Y1703" s="13">
        <v>1</v>
      </c>
    </row>
    <row r="1704" spans="1:25" x14ac:dyDescent="0.3">
      <c r="A1704" s="31" t="s">
        <v>3391</v>
      </c>
      <c r="B1704" s="31" t="s">
        <v>3392</v>
      </c>
      <c r="C1704" s="31" t="s">
        <v>40</v>
      </c>
      <c r="D1704" s="31" t="s">
        <v>24</v>
      </c>
      <c r="E1704" s="13"/>
      <c r="F1704" s="31">
        <v>98</v>
      </c>
      <c r="G1704" s="31">
        <v>6782.67</v>
      </c>
      <c r="H1704" s="13"/>
      <c r="I1704" s="32">
        <v>45826</v>
      </c>
      <c r="J1704" s="32">
        <v>45911</v>
      </c>
      <c r="K1704" s="31" t="s">
        <v>46</v>
      </c>
      <c r="L1704" s="33" t="s">
        <v>33</v>
      </c>
      <c r="M1704" s="13" t="str">
        <f>PROPER(TRIM(SUBSTITUTE(B1704,"###"," ")))</f>
        <v>Him Plus</v>
      </c>
      <c r="N1704" s="13" t="str">
        <f>PROPER(TRIM(SUBSTITUTE(C1704,"###"," ")))</f>
        <v>Electronics</v>
      </c>
      <c r="O1704" s="13" t="str">
        <f>PROPER(TRIM(SUBSTITUTE(D1704,"###"," ")))</f>
        <v>Omni Suppliers</v>
      </c>
      <c r="P1704" s="13" t="str">
        <f t="shared" si="182"/>
        <v>Him Plus</v>
      </c>
      <c r="Q1704" s="34" t="str">
        <f t="shared" si="183"/>
        <v>Electronics</v>
      </c>
      <c r="R1704" s="13" t="str">
        <f t="shared" si="184"/>
        <v>Omni Suppliers</v>
      </c>
      <c r="S1704" s="35">
        <f t="shared" si="185"/>
        <v>0</v>
      </c>
      <c r="T1704" s="35">
        <f t="shared" si="186"/>
        <v>98</v>
      </c>
      <c r="U1704" s="14">
        <f t="shared" si="187"/>
        <v>6782.67</v>
      </c>
      <c r="V1704" s="14">
        <f t="shared" si="188"/>
        <v>0</v>
      </c>
      <c r="W1704" s="13" t="str">
        <v>Out of Stock</v>
      </c>
      <c r="X1704" s="13" t="str">
        <v>Yes</v>
      </c>
      <c r="Y1704" s="13">
        <v>1</v>
      </c>
    </row>
    <row r="1705" spans="1:25" x14ac:dyDescent="0.3">
      <c r="A1705" s="31" t="s">
        <v>3393</v>
      </c>
      <c r="B1705" s="31" t="s">
        <v>3394</v>
      </c>
      <c r="C1705" s="31" t="s">
        <v>28</v>
      </c>
      <c r="D1705" s="31" t="s">
        <v>24</v>
      </c>
      <c r="E1705" s="31">
        <v>190</v>
      </c>
      <c r="F1705" s="31">
        <v>87</v>
      </c>
      <c r="G1705" s="31">
        <v>11020.04</v>
      </c>
      <c r="H1705" s="31">
        <v>2093807.6</v>
      </c>
      <c r="I1705" s="32">
        <v>45724</v>
      </c>
      <c r="J1705" s="32">
        <v>45918</v>
      </c>
      <c r="K1705" s="31" t="s">
        <v>16</v>
      </c>
      <c r="L1705" s="33" t="s">
        <v>17</v>
      </c>
      <c r="M1705" s="13" t="str">
        <f>PROPER(TRIM(SUBSTITUTE(B1705,"###"," ")))</f>
        <v>Interest Mini</v>
      </c>
      <c r="N1705" s="13" t="str">
        <f>PROPER(TRIM(SUBSTITUTE(C1705,"###"," ")))</f>
        <v>Furniture</v>
      </c>
      <c r="O1705" s="13" t="str">
        <f>PROPER(TRIM(SUBSTITUTE(D1705,"###"," ")))</f>
        <v>Omni Suppliers</v>
      </c>
      <c r="P1705" s="13" t="str">
        <f t="shared" si="182"/>
        <v>Interest Mini</v>
      </c>
      <c r="Q1705" s="34" t="str">
        <f t="shared" si="183"/>
        <v>Furniture</v>
      </c>
      <c r="R1705" s="13" t="str">
        <f t="shared" si="184"/>
        <v>Omni Suppliers</v>
      </c>
      <c r="S1705" s="35">
        <f t="shared" si="185"/>
        <v>190</v>
      </c>
      <c r="T1705" s="35">
        <f t="shared" si="186"/>
        <v>87</v>
      </c>
      <c r="U1705" s="14">
        <f t="shared" si="187"/>
        <v>11020.04</v>
      </c>
      <c r="V1705" s="14">
        <f t="shared" si="188"/>
        <v>2093807.6</v>
      </c>
      <c r="W1705" s="13" t="str">
        <v>In Stock</v>
      </c>
      <c r="X1705" s="13" t="str">
        <v>No</v>
      </c>
      <c r="Y1705" s="13">
        <v>0</v>
      </c>
    </row>
    <row r="1706" spans="1:25" x14ac:dyDescent="0.3">
      <c r="A1706" s="31" t="s">
        <v>3396</v>
      </c>
      <c r="B1706" s="31" t="s">
        <v>3397</v>
      </c>
      <c r="C1706" s="31" t="s">
        <v>14</v>
      </c>
      <c r="D1706" s="31" t="s">
        <v>53</v>
      </c>
      <c r="E1706" s="31">
        <v>21</v>
      </c>
      <c r="F1706" s="31">
        <v>22</v>
      </c>
      <c r="G1706" s="31">
        <v>3851.99</v>
      </c>
      <c r="H1706" s="31">
        <v>80891.789999999994</v>
      </c>
      <c r="I1706" s="32">
        <v>45673</v>
      </c>
      <c r="J1706" s="32">
        <v>45931</v>
      </c>
      <c r="K1706" s="31" t="s">
        <v>25</v>
      </c>
      <c r="L1706" s="33" t="s">
        <v>58</v>
      </c>
      <c r="M1706" s="13" t="str">
        <f>PROPER(TRIM(SUBSTITUTE(B1706,"###"," ")))</f>
        <v>Baby Lite</v>
      </c>
      <c r="N1706" s="13" t="str">
        <f>PROPER(TRIM(SUBSTITUTE(C1706,"###"," ")))</f>
        <v>Clothing</v>
      </c>
      <c r="O1706" s="13" t="str">
        <f>PROPER(TRIM(SUBSTITUTE(D1706,"###"," ")))</f>
        <v>Abc Pvt Ltd</v>
      </c>
      <c r="P1706" s="13" t="str">
        <f t="shared" si="182"/>
        <v>Baby Lite</v>
      </c>
      <c r="Q1706" s="34" t="str">
        <f t="shared" si="183"/>
        <v>Clothing</v>
      </c>
      <c r="R1706" s="13" t="str">
        <f t="shared" si="184"/>
        <v>Abc Pvt Ltd</v>
      </c>
      <c r="S1706" s="35">
        <f t="shared" si="185"/>
        <v>21</v>
      </c>
      <c r="T1706" s="35">
        <f t="shared" si="186"/>
        <v>22</v>
      </c>
      <c r="U1706" s="14">
        <f t="shared" si="187"/>
        <v>3851.99</v>
      </c>
      <c r="V1706" s="14">
        <f t="shared" si="188"/>
        <v>80891.789999999994</v>
      </c>
      <c r="W1706" s="13" t="str">
        <v>Low Stock</v>
      </c>
      <c r="X1706" s="13" t="str">
        <v>Yes</v>
      </c>
      <c r="Y1706" s="13">
        <v>1</v>
      </c>
    </row>
    <row r="1707" spans="1:25" x14ac:dyDescent="0.3">
      <c r="A1707" s="31" t="s">
        <v>3398</v>
      </c>
      <c r="B1707" s="31" t="s">
        <v>3399</v>
      </c>
      <c r="C1707" s="31" t="s">
        <v>40</v>
      </c>
      <c r="D1707" s="31" t="s">
        <v>15</v>
      </c>
      <c r="E1707" s="31">
        <v>175</v>
      </c>
      <c r="F1707" s="31">
        <v>21</v>
      </c>
      <c r="G1707" s="31">
        <v>1064.53</v>
      </c>
      <c r="H1707" s="31">
        <v>186292.75</v>
      </c>
      <c r="I1707" s="32">
        <v>45803</v>
      </c>
      <c r="J1707" s="32">
        <v>45933</v>
      </c>
      <c r="K1707" s="31" t="s">
        <v>29</v>
      </c>
      <c r="L1707" s="33" t="s">
        <v>58</v>
      </c>
      <c r="M1707" s="13" t="str">
        <f>PROPER(TRIM(SUBSTITUTE(B1707,"###"," ")))</f>
        <v>Our Lite</v>
      </c>
      <c r="N1707" s="13" t="str">
        <f>PROPER(TRIM(SUBSTITUTE(C1707,"###"," ")))</f>
        <v>Electronics</v>
      </c>
      <c r="O1707" s="13" t="str">
        <f>PROPER(TRIM(SUBSTITUTE(D1707,"###"," ")))</f>
        <v>Global Traders</v>
      </c>
      <c r="P1707" s="13" t="str">
        <f t="shared" si="182"/>
        <v>Our Lite</v>
      </c>
      <c r="Q1707" s="34" t="str">
        <f t="shared" si="183"/>
        <v>Electronics</v>
      </c>
      <c r="R1707" s="13" t="str">
        <f t="shared" si="184"/>
        <v>Global Traders</v>
      </c>
      <c r="S1707" s="35">
        <f t="shared" si="185"/>
        <v>175</v>
      </c>
      <c r="T1707" s="35">
        <f t="shared" si="186"/>
        <v>21</v>
      </c>
      <c r="U1707" s="14">
        <f t="shared" si="187"/>
        <v>1064.53</v>
      </c>
      <c r="V1707" s="14">
        <f t="shared" si="188"/>
        <v>186292.75</v>
      </c>
      <c r="W1707" s="13" t="str">
        <v>In Stock</v>
      </c>
      <c r="X1707" s="13" t="str">
        <v>No</v>
      </c>
      <c r="Y1707" s="13">
        <v>0</v>
      </c>
    </row>
    <row r="1708" spans="1:25" x14ac:dyDescent="0.3">
      <c r="A1708" s="31" t="s">
        <v>3400</v>
      </c>
      <c r="B1708" s="31" t="s">
        <v>1227</v>
      </c>
      <c r="C1708" s="31" t="s">
        <v>20</v>
      </c>
      <c r="D1708" s="31" t="s">
        <v>45</v>
      </c>
      <c r="E1708" s="31">
        <v>106</v>
      </c>
      <c r="F1708" s="31">
        <v>59</v>
      </c>
      <c r="G1708" s="31">
        <v>17995.28</v>
      </c>
      <c r="H1708" s="31">
        <v>1907499.68</v>
      </c>
      <c r="I1708" s="32">
        <v>45849</v>
      </c>
      <c r="J1708" s="32">
        <v>45867</v>
      </c>
      <c r="K1708" s="31" t="s">
        <v>16</v>
      </c>
      <c r="L1708" s="33" t="s">
        <v>21</v>
      </c>
      <c r="M1708" s="13" t="str">
        <f>PROPER(TRIM(SUBSTITUTE(B1708,"###"," ")))</f>
        <v>North Mini</v>
      </c>
      <c r="N1708" s="13" t="str">
        <f>PROPER(TRIM(SUBSTITUTE(C1708,"###"," ")))</f>
        <v>Toys</v>
      </c>
      <c r="O1708" s="13" t="str">
        <f>PROPER(TRIM(SUBSTITUTE(D1708,"###"," ")))</f>
        <v>Retailmart Inc</v>
      </c>
      <c r="P1708" s="13" t="str">
        <f t="shared" si="182"/>
        <v>North Mini</v>
      </c>
      <c r="Q1708" s="34" t="str">
        <f t="shared" si="183"/>
        <v>Toys</v>
      </c>
      <c r="R1708" s="13" t="str">
        <f t="shared" si="184"/>
        <v>Retailmart Inc</v>
      </c>
      <c r="S1708" s="35">
        <f t="shared" si="185"/>
        <v>106</v>
      </c>
      <c r="T1708" s="35">
        <f t="shared" si="186"/>
        <v>59</v>
      </c>
      <c r="U1708" s="14">
        <f t="shared" si="187"/>
        <v>17995.28</v>
      </c>
      <c r="V1708" s="14">
        <f t="shared" si="188"/>
        <v>1907499.68</v>
      </c>
      <c r="W1708" s="13" t="str">
        <v>In Stock</v>
      </c>
      <c r="X1708" s="13" t="str">
        <v>No</v>
      </c>
      <c r="Y1708" s="13">
        <v>0</v>
      </c>
    </row>
    <row r="1709" spans="1:25" x14ac:dyDescent="0.3">
      <c r="A1709" s="31" t="s">
        <v>3401</v>
      </c>
      <c r="B1709" s="31" t="s">
        <v>3402</v>
      </c>
      <c r="C1709" s="31" t="s">
        <v>44</v>
      </c>
      <c r="D1709" s="31" t="s">
        <v>53</v>
      </c>
      <c r="E1709" s="13"/>
      <c r="F1709" s="13"/>
      <c r="G1709" s="31">
        <v>13305.25</v>
      </c>
      <c r="H1709" s="13"/>
      <c r="I1709" s="32">
        <v>45831</v>
      </c>
      <c r="J1709" s="32">
        <v>45925</v>
      </c>
      <c r="K1709" s="31" t="s">
        <v>29</v>
      </c>
      <c r="L1709" s="33" t="s">
        <v>30</v>
      </c>
      <c r="M1709" s="13" t="str">
        <f>PROPER(TRIM(SUBSTITUTE(B1709,"###"," ")))</f>
        <v>Class Lite</v>
      </c>
      <c r="N1709" s="13" t="str">
        <f>PROPER(TRIM(SUBSTITUTE(C1709,"###"," ")))</f>
        <v>Groceries</v>
      </c>
      <c r="O1709" s="13" t="str">
        <f>PROPER(TRIM(SUBSTITUTE(D1709,"###"," ")))</f>
        <v>Abc Pvt Ltd</v>
      </c>
      <c r="P1709" s="13" t="str">
        <f t="shared" si="182"/>
        <v>Class Lite</v>
      </c>
      <c r="Q1709" s="34" t="str">
        <f t="shared" si="183"/>
        <v>Groceries</v>
      </c>
      <c r="R1709" s="13" t="str">
        <f t="shared" si="184"/>
        <v>Abc Pvt Ltd</v>
      </c>
      <c r="S1709" s="35">
        <f t="shared" si="185"/>
        <v>0</v>
      </c>
      <c r="T1709" s="35">
        <f t="shared" si="186"/>
        <v>0</v>
      </c>
      <c r="U1709" s="14">
        <f t="shared" si="187"/>
        <v>13305.25</v>
      </c>
      <c r="V1709" s="14">
        <f t="shared" si="188"/>
        <v>0</v>
      </c>
      <c r="W1709" s="13" t="str">
        <v>Out of Stock</v>
      </c>
      <c r="X1709" s="13" t="str">
        <v>No</v>
      </c>
      <c r="Y1709" s="13">
        <v>1</v>
      </c>
    </row>
    <row r="1710" spans="1:25" x14ac:dyDescent="0.3">
      <c r="A1710" s="31" t="s">
        <v>3404</v>
      </c>
      <c r="B1710" s="31" t="s">
        <v>3405</v>
      </c>
      <c r="C1710" s="31" t="s">
        <v>40</v>
      </c>
      <c r="D1710" s="31" t="s">
        <v>15</v>
      </c>
      <c r="E1710" s="31">
        <v>110</v>
      </c>
      <c r="F1710" s="31">
        <v>25</v>
      </c>
      <c r="G1710" s="31">
        <v>3939.11</v>
      </c>
      <c r="H1710" s="31">
        <v>433302.1</v>
      </c>
      <c r="I1710" s="32">
        <v>45740</v>
      </c>
      <c r="J1710" s="32">
        <v>45865</v>
      </c>
      <c r="K1710" s="31" t="s">
        <v>16</v>
      </c>
      <c r="L1710" s="33" t="s">
        <v>33</v>
      </c>
      <c r="M1710" s="13" t="str">
        <f>PROPER(TRIM(SUBSTITUTE(B1710,"###"," ")))</f>
        <v>Smile Mini</v>
      </c>
      <c r="N1710" s="13" t="str">
        <f>PROPER(TRIM(SUBSTITUTE(C1710,"###"," ")))</f>
        <v>Electronics</v>
      </c>
      <c r="O1710" s="13" t="str">
        <f>PROPER(TRIM(SUBSTITUTE(D1710,"###"," ")))</f>
        <v>Global Traders</v>
      </c>
      <c r="P1710" s="13" t="str">
        <f t="shared" si="182"/>
        <v>Smile Mini</v>
      </c>
      <c r="Q1710" s="34" t="str">
        <f t="shared" si="183"/>
        <v>Electronics</v>
      </c>
      <c r="R1710" s="13" t="str">
        <f t="shared" si="184"/>
        <v>Global Traders</v>
      </c>
      <c r="S1710" s="35">
        <f t="shared" si="185"/>
        <v>110</v>
      </c>
      <c r="T1710" s="35">
        <f t="shared" si="186"/>
        <v>25</v>
      </c>
      <c r="U1710" s="14">
        <f t="shared" si="187"/>
        <v>3939.11</v>
      </c>
      <c r="V1710" s="14">
        <f t="shared" si="188"/>
        <v>433302.10000000003</v>
      </c>
      <c r="W1710" s="13" t="str">
        <v>In Stock</v>
      </c>
      <c r="X1710" s="13" t="str">
        <v>No</v>
      </c>
      <c r="Y1710" s="13">
        <v>0</v>
      </c>
    </row>
    <row r="1711" spans="1:25" x14ac:dyDescent="0.3">
      <c r="A1711" s="31" t="s">
        <v>3406</v>
      </c>
      <c r="B1711" s="31" t="s">
        <v>3407</v>
      </c>
      <c r="C1711" s="31" t="s">
        <v>14</v>
      </c>
      <c r="D1711" s="31" t="s">
        <v>15</v>
      </c>
      <c r="E1711" s="31">
        <v>146</v>
      </c>
      <c r="F1711" s="31">
        <v>46</v>
      </c>
      <c r="G1711" s="31">
        <v>1295.76</v>
      </c>
      <c r="H1711" s="31">
        <v>189180.96</v>
      </c>
      <c r="I1711" s="32">
        <v>45715</v>
      </c>
      <c r="J1711" s="32">
        <v>45883</v>
      </c>
      <c r="K1711" s="31" t="s">
        <v>57</v>
      </c>
      <c r="L1711" s="33" t="s">
        <v>30</v>
      </c>
      <c r="M1711" s="13" t="str">
        <f>PROPER(TRIM(SUBSTITUTE(B1711,"###"," ")))</f>
        <v>Hospital Plus</v>
      </c>
      <c r="N1711" s="13" t="str">
        <f>PROPER(TRIM(SUBSTITUTE(C1711,"###"," ")))</f>
        <v>Clothing</v>
      </c>
      <c r="O1711" s="13" t="str">
        <f>PROPER(TRIM(SUBSTITUTE(D1711,"###"," ")))</f>
        <v>Global Traders</v>
      </c>
      <c r="P1711" s="13" t="str">
        <f t="shared" si="182"/>
        <v>Hospital Plus</v>
      </c>
      <c r="Q1711" s="34" t="str">
        <f t="shared" si="183"/>
        <v>Clothing</v>
      </c>
      <c r="R1711" s="13" t="str">
        <f t="shared" si="184"/>
        <v>Global Traders</v>
      </c>
      <c r="S1711" s="35">
        <f t="shared" si="185"/>
        <v>146</v>
      </c>
      <c r="T1711" s="35">
        <f t="shared" si="186"/>
        <v>46</v>
      </c>
      <c r="U1711" s="14">
        <f t="shared" si="187"/>
        <v>1295.76</v>
      </c>
      <c r="V1711" s="14">
        <f t="shared" si="188"/>
        <v>189180.96</v>
      </c>
      <c r="W1711" s="13" t="str">
        <v>In Stock</v>
      </c>
      <c r="X1711" s="13" t="str">
        <v>No</v>
      </c>
      <c r="Y1711" s="13">
        <v>0</v>
      </c>
    </row>
    <row r="1712" spans="1:25" x14ac:dyDescent="0.3">
      <c r="A1712" s="31" t="s">
        <v>3408</v>
      </c>
      <c r="B1712" s="31" t="s">
        <v>3409</v>
      </c>
      <c r="C1712" s="31" t="s">
        <v>20</v>
      </c>
      <c r="D1712" s="31" t="s">
        <v>41</v>
      </c>
      <c r="E1712" s="31">
        <v>32</v>
      </c>
      <c r="F1712" s="13"/>
      <c r="G1712" s="31">
        <v>2875.26</v>
      </c>
      <c r="H1712" s="31">
        <v>92008.320000000007</v>
      </c>
      <c r="I1712" s="32">
        <v>45708</v>
      </c>
      <c r="J1712" s="32">
        <v>45872</v>
      </c>
      <c r="K1712" s="13"/>
      <c r="L1712" s="33" t="s">
        <v>17</v>
      </c>
      <c r="M1712" s="13" t="str">
        <f>PROPER(TRIM(SUBSTITUTE(B1712,"###"," ")))</f>
        <v>Training Pro</v>
      </c>
      <c r="N1712" s="13" t="str">
        <f>PROPER(TRIM(SUBSTITUTE(C1712,"###"," ")))</f>
        <v>Toys</v>
      </c>
      <c r="O1712" s="13" t="str">
        <f>PROPER(TRIM(SUBSTITUTE(D1712,"###"," ")))</f>
        <v>Quickstock</v>
      </c>
      <c r="P1712" s="13" t="str">
        <f t="shared" si="182"/>
        <v>Training Pro</v>
      </c>
      <c r="Q1712" s="34" t="str">
        <f t="shared" si="183"/>
        <v>Toys</v>
      </c>
      <c r="R1712" s="13" t="str">
        <f t="shared" si="184"/>
        <v>Quickstock</v>
      </c>
      <c r="S1712" s="35">
        <f t="shared" si="185"/>
        <v>32</v>
      </c>
      <c r="T1712" s="35">
        <f t="shared" si="186"/>
        <v>0</v>
      </c>
      <c r="U1712" s="14">
        <f t="shared" si="187"/>
        <v>2875.26</v>
      </c>
      <c r="V1712" s="14">
        <f t="shared" si="188"/>
        <v>92008.320000000007</v>
      </c>
      <c r="W1712" s="13" t="str">
        <v>In Stock</v>
      </c>
      <c r="X1712" s="13" t="str">
        <v>No</v>
      </c>
      <c r="Y1712" s="13">
        <v>0</v>
      </c>
    </row>
    <row r="1713" spans="1:25" x14ac:dyDescent="0.3">
      <c r="A1713" s="31" t="s">
        <v>3412</v>
      </c>
      <c r="B1713" s="31" t="s">
        <v>3413</v>
      </c>
      <c r="C1713" s="31" t="s">
        <v>40</v>
      </c>
      <c r="D1713" s="31" t="s">
        <v>15</v>
      </c>
      <c r="E1713" s="31">
        <v>21</v>
      </c>
      <c r="F1713" s="31">
        <v>30</v>
      </c>
      <c r="G1713" s="31">
        <v>14078.84</v>
      </c>
      <c r="H1713" s="31">
        <v>295655.64</v>
      </c>
      <c r="I1713" s="32">
        <v>45675</v>
      </c>
      <c r="J1713" s="32">
        <v>45920</v>
      </c>
      <c r="K1713" s="31" t="s">
        <v>57</v>
      </c>
      <c r="L1713" s="33" t="s">
        <v>58</v>
      </c>
      <c r="M1713" s="13" t="str">
        <f>PROPER(TRIM(SUBSTITUTE(B1713,"###"," ")))</f>
        <v>Certainly Max</v>
      </c>
      <c r="N1713" s="13" t="str">
        <f>PROPER(TRIM(SUBSTITUTE(C1713,"###"," ")))</f>
        <v>Electronics</v>
      </c>
      <c r="O1713" s="13" t="str">
        <f>PROPER(TRIM(SUBSTITUTE(D1713,"###"," ")))</f>
        <v>Global Traders</v>
      </c>
      <c r="P1713" s="13" t="str">
        <f t="shared" si="182"/>
        <v>Certainly Max</v>
      </c>
      <c r="Q1713" s="34" t="str">
        <f t="shared" si="183"/>
        <v>Electronics</v>
      </c>
      <c r="R1713" s="13" t="str">
        <f t="shared" si="184"/>
        <v>Global Traders</v>
      </c>
      <c r="S1713" s="35">
        <f t="shared" si="185"/>
        <v>21</v>
      </c>
      <c r="T1713" s="35">
        <f t="shared" si="186"/>
        <v>30</v>
      </c>
      <c r="U1713" s="14">
        <f t="shared" si="187"/>
        <v>14078.84</v>
      </c>
      <c r="V1713" s="14">
        <f t="shared" si="188"/>
        <v>295655.64</v>
      </c>
      <c r="W1713" s="13" t="str">
        <v>Low Stock</v>
      </c>
      <c r="X1713" s="13" t="str">
        <v>Yes</v>
      </c>
      <c r="Y1713" s="13">
        <v>1</v>
      </c>
    </row>
    <row r="1714" spans="1:25" x14ac:dyDescent="0.3">
      <c r="A1714" s="31" t="s">
        <v>3414</v>
      </c>
      <c r="B1714" s="31" t="s">
        <v>3415</v>
      </c>
      <c r="C1714" s="31" t="s">
        <v>44</v>
      </c>
      <c r="D1714" s="31" t="s">
        <v>24</v>
      </c>
      <c r="E1714" s="31">
        <v>162</v>
      </c>
      <c r="F1714" s="31">
        <v>68</v>
      </c>
      <c r="G1714" s="31">
        <v>3314.15</v>
      </c>
      <c r="H1714" s="31">
        <v>536892.30000000005</v>
      </c>
      <c r="I1714" s="32">
        <v>45681</v>
      </c>
      <c r="J1714" s="32">
        <v>45868</v>
      </c>
      <c r="K1714" s="31" t="s">
        <v>57</v>
      </c>
      <c r="L1714" s="33" t="s">
        <v>30</v>
      </c>
      <c r="M1714" s="13" t="str">
        <f>PROPER(TRIM(SUBSTITUTE(B1714,"###"," ")))</f>
        <v>According Max</v>
      </c>
      <c r="N1714" s="13" t="str">
        <f>PROPER(TRIM(SUBSTITUTE(C1714,"###"," ")))</f>
        <v>Groceries</v>
      </c>
      <c r="O1714" s="13" t="str">
        <f>PROPER(TRIM(SUBSTITUTE(D1714,"###"," ")))</f>
        <v>Omni Suppliers</v>
      </c>
      <c r="P1714" s="13" t="str">
        <f t="shared" si="182"/>
        <v>According Max</v>
      </c>
      <c r="Q1714" s="34" t="str">
        <f t="shared" si="183"/>
        <v>Groceries</v>
      </c>
      <c r="R1714" s="13" t="str">
        <f t="shared" si="184"/>
        <v>Omni Suppliers</v>
      </c>
      <c r="S1714" s="35">
        <f t="shared" si="185"/>
        <v>162</v>
      </c>
      <c r="T1714" s="35">
        <f t="shared" si="186"/>
        <v>68</v>
      </c>
      <c r="U1714" s="14">
        <f t="shared" si="187"/>
        <v>3314.15</v>
      </c>
      <c r="V1714" s="14">
        <f t="shared" si="188"/>
        <v>536892.30000000005</v>
      </c>
      <c r="W1714" s="13" t="str">
        <v>In Stock</v>
      </c>
      <c r="X1714" s="13" t="str">
        <v>No</v>
      </c>
      <c r="Y1714" s="13">
        <v>0</v>
      </c>
    </row>
    <row r="1715" spans="1:25" x14ac:dyDescent="0.3">
      <c r="A1715" s="31" t="s">
        <v>3416</v>
      </c>
      <c r="B1715" s="31" t="s">
        <v>3417</v>
      </c>
      <c r="C1715" s="31" t="s">
        <v>40</v>
      </c>
      <c r="D1715" s="31" t="s">
        <v>15</v>
      </c>
      <c r="E1715" s="13"/>
      <c r="F1715" s="31">
        <v>59</v>
      </c>
      <c r="G1715" s="31">
        <v>7289.17</v>
      </c>
      <c r="H1715" s="13"/>
      <c r="I1715" s="32">
        <v>45779</v>
      </c>
      <c r="J1715" s="32">
        <v>45889</v>
      </c>
      <c r="K1715" s="31" t="s">
        <v>29</v>
      </c>
      <c r="L1715" s="33" t="s">
        <v>30</v>
      </c>
      <c r="M1715" s="13" t="str">
        <f>PROPER(TRIM(SUBSTITUTE(B1715,"###"," ")))</f>
        <v>Most Mini</v>
      </c>
      <c r="N1715" s="13" t="str">
        <f>PROPER(TRIM(SUBSTITUTE(C1715,"###"," ")))</f>
        <v>Electronics</v>
      </c>
      <c r="O1715" s="13" t="str">
        <f>PROPER(TRIM(SUBSTITUTE(D1715,"###"," ")))</f>
        <v>Global Traders</v>
      </c>
      <c r="P1715" s="13" t="str">
        <f t="shared" si="182"/>
        <v>Most Mini</v>
      </c>
      <c r="Q1715" s="34" t="str">
        <f t="shared" si="183"/>
        <v>Electronics</v>
      </c>
      <c r="R1715" s="13" t="str">
        <f t="shared" si="184"/>
        <v>Global Traders</v>
      </c>
      <c r="S1715" s="35">
        <f t="shared" si="185"/>
        <v>0</v>
      </c>
      <c r="T1715" s="35">
        <f t="shared" si="186"/>
        <v>59</v>
      </c>
      <c r="U1715" s="14">
        <f t="shared" si="187"/>
        <v>7289.17</v>
      </c>
      <c r="V1715" s="14">
        <f t="shared" si="188"/>
        <v>0</v>
      </c>
      <c r="W1715" s="13" t="str">
        <v>Out of Stock</v>
      </c>
      <c r="X1715" s="13" t="str">
        <v>Yes</v>
      </c>
      <c r="Y1715" s="13">
        <v>1</v>
      </c>
    </row>
    <row r="1716" spans="1:25" x14ac:dyDescent="0.3">
      <c r="A1716" s="31" t="s">
        <v>3419</v>
      </c>
      <c r="B1716" s="31" t="s">
        <v>3420</v>
      </c>
      <c r="C1716" s="31" t="s">
        <v>28</v>
      </c>
      <c r="D1716" s="31" t="s">
        <v>15</v>
      </c>
      <c r="E1716" s="31">
        <v>51</v>
      </c>
      <c r="F1716" s="31">
        <v>99</v>
      </c>
      <c r="G1716" s="31">
        <v>6363.27</v>
      </c>
      <c r="H1716" s="31">
        <v>324526.77</v>
      </c>
      <c r="I1716" s="32">
        <v>45842</v>
      </c>
      <c r="J1716" s="32">
        <v>45941</v>
      </c>
      <c r="K1716" s="31" t="s">
        <v>16</v>
      </c>
      <c r="L1716" s="33" t="s">
        <v>33</v>
      </c>
      <c r="M1716" s="13" t="str">
        <f>PROPER(TRIM(SUBSTITUTE(B1716,"###"," ")))</f>
        <v>Your Max</v>
      </c>
      <c r="N1716" s="13" t="str">
        <f>PROPER(TRIM(SUBSTITUTE(C1716,"###"," ")))</f>
        <v>Furniture</v>
      </c>
      <c r="O1716" s="13" t="str">
        <f>PROPER(TRIM(SUBSTITUTE(D1716,"###"," ")))</f>
        <v>Global Traders</v>
      </c>
      <c r="P1716" s="13" t="str">
        <f t="shared" si="182"/>
        <v>Your Max</v>
      </c>
      <c r="Q1716" s="34" t="str">
        <f t="shared" si="183"/>
        <v>Furniture</v>
      </c>
      <c r="R1716" s="13" t="str">
        <f t="shared" si="184"/>
        <v>Global Traders</v>
      </c>
      <c r="S1716" s="35">
        <f t="shared" si="185"/>
        <v>51</v>
      </c>
      <c r="T1716" s="35">
        <f t="shared" si="186"/>
        <v>99</v>
      </c>
      <c r="U1716" s="14">
        <f t="shared" si="187"/>
        <v>6363.27</v>
      </c>
      <c r="V1716" s="14">
        <f t="shared" si="188"/>
        <v>324526.77</v>
      </c>
      <c r="W1716" s="13" t="str">
        <v>Low Stock</v>
      </c>
      <c r="X1716" s="13" t="str">
        <v>Yes</v>
      </c>
      <c r="Y1716" s="13">
        <v>1</v>
      </c>
    </row>
    <row r="1717" spans="1:25" x14ac:dyDescent="0.3">
      <c r="A1717" s="31" t="s">
        <v>3421</v>
      </c>
      <c r="B1717" s="31" t="s">
        <v>3073</v>
      </c>
      <c r="C1717" s="31" t="s">
        <v>44</v>
      </c>
      <c r="D1717" s="31" t="s">
        <v>41</v>
      </c>
      <c r="E1717" s="31">
        <v>187</v>
      </c>
      <c r="F1717" s="31">
        <v>96</v>
      </c>
      <c r="G1717" s="31">
        <v>11564.87</v>
      </c>
      <c r="H1717" s="31">
        <v>2162630.69</v>
      </c>
      <c r="I1717" s="32">
        <v>45814</v>
      </c>
      <c r="J1717" s="32">
        <v>45869</v>
      </c>
      <c r="K1717" s="31" t="s">
        <v>46</v>
      </c>
      <c r="L1717" s="33" t="s">
        <v>17</v>
      </c>
      <c r="M1717" s="13" t="str">
        <f>PROPER(TRIM(SUBSTITUTE(B1717,"###"," ")))</f>
        <v>Cultural Plus</v>
      </c>
      <c r="N1717" s="13" t="str">
        <f>PROPER(TRIM(SUBSTITUTE(C1717,"###"," ")))</f>
        <v>Groceries</v>
      </c>
      <c r="O1717" s="13" t="str">
        <f>PROPER(TRIM(SUBSTITUTE(D1717,"###"," ")))</f>
        <v>Quickstock</v>
      </c>
      <c r="P1717" s="13" t="str">
        <f t="shared" si="182"/>
        <v>Cultural Plus</v>
      </c>
      <c r="Q1717" s="34" t="str">
        <f t="shared" si="183"/>
        <v>Groceries</v>
      </c>
      <c r="R1717" s="13" t="str">
        <f t="shared" si="184"/>
        <v>Quickstock</v>
      </c>
      <c r="S1717" s="35">
        <f t="shared" si="185"/>
        <v>187</v>
      </c>
      <c r="T1717" s="35">
        <f t="shared" si="186"/>
        <v>96</v>
      </c>
      <c r="U1717" s="14">
        <f t="shared" si="187"/>
        <v>11564.87</v>
      </c>
      <c r="V1717" s="14">
        <f t="shared" si="188"/>
        <v>2162630.69</v>
      </c>
      <c r="W1717" s="13" t="str">
        <v>In Stock</v>
      </c>
      <c r="X1717" s="13" t="str">
        <v>No</v>
      </c>
      <c r="Y1717" s="13">
        <v>0</v>
      </c>
    </row>
    <row r="1718" spans="1:25" x14ac:dyDescent="0.3">
      <c r="A1718" s="31" t="s">
        <v>3422</v>
      </c>
      <c r="B1718" s="31" t="s">
        <v>3423</v>
      </c>
      <c r="C1718" s="31" t="s">
        <v>40</v>
      </c>
      <c r="D1718" s="31" t="s">
        <v>53</v>
      </c>
      <c r="E1718" s="31">
        <v>9</v>
      </c>
      <c r="F1718" s="13"/>
      <c r="G1718" s="31">
        <v>12381.15</v>
      </c>
      <c r="H1718" s="31">
        <v>111430.35</v>
      </c>
      <c r="I1718" s="32">
        <v>45722</v>
      </c>
      <c r="J1718" s="32">
        <v>45899</v>
      </c>
      <c r="K1718" s="31" t="s">
        <v>57</v>
      </c>
      <c r="L1718" s="33" t="s">
        <v>17</v>
      </c>
      <c r="M1718" s="13" t="str">
        <f>PROPER(TRIM(SUBSTITUTE(B1718,"###"," ")))</f>
        <v>Race Pro</v>
      </c>
      <c r="N1718" s="13" t="str">
        <f>PROPER(TRIM(SUBSTITUTE(C1718,"###"," ")))</f>
        <v>Electronics</v>
      </c>
      <c r="O1718" s="13" t="str">
        <f>PROPER(TRIM(SUBSTITUTE(D1718,"###"," ")))</f>
        <v>Abc Pvt Ltd</v>
      </c>
      <c r="P1718" s="13" t="str">
        <f t="shared" si="182"/>
        <v>Race Pro</v>
      </c>
      <c r="Q1718" s="34" t="str">
        <f t="shared" si="183"/>
        <v>Electronics</v>
      </c>
      <c r="R1718" s="13" t="str">
        <f t="shared" si="184"/>
        <v>Abc Pvt Ltd</v>
      </c>
      <c r="S1718" s="35">
        <f t="shared" si="185"/>
        <v>9</v>
      </c>
      <c r="T1718" s="35">
        <f t="shared" si="186"/>
        <v>0</v>
      </c>
      <c r="U1718" s="14">
        <f t="shared" si="187"/>
        <v>12381.15</v>
      </c>
      <c r="V1718" s="14">
        <f t="shared" si="188"/>
        <v>111430.34999999999</v>
      </c>
      <c r="W1718" s="13" t="str">
        <v>In Stock</v>
      </c>
      <c r="X1718" s="13" t="str">
        <v>No</v>
      </c>
      <c r="Y1718" s="13">
        <v>0</v>
      </c>
    </row>
    <row r="1719" spans="1:25" x14ac:dyDescent="0.3">
      <c r="A1719" s="31" t="s">
        <v>3427</v>
      </c>
      <c r="B1719" s="31" t="s">
        <v>3428</v>
      </c>
      <c r="C1719" s="31" t="s">
        <v>28</v>
      </c>
      <c r="D1719" s="31" t="s">
        <v>45</v>
      </c>
      <c r="E1719" s="31">
        <v>117</v>
      </c>
      <c r="F1719" s="31">
        <v>55</v>
      </c>
      <c r="G1719" s="31">
        <v>10198.68</v>
      </c>
      <c r="H1719" s="31">
        <v>1193245.56</v>
      </c>
      <c r="I1719" s="32">
        <v>45819</v>
      </c>
      <c r="J1719" s="32">
        <v>45853</v>
      </c>
      <c r="K1719" s="13"/>
      <c r="L1719" s="33" t="s">
        <v>33</v>
      </c>
      <c r="M1719" s="13" t="str">
        <f>PROPER(TRIM(SUBSTITUTE(B1719,"###"," ")))</f>
        <v>Central Pro</v>
      </c>
      <c r="N1719" s="13" t="str">
        <f>PROPER(TRIM(SUBSTITUTE(C1719,"###"," ")))</f>
        <v>Furniture</v>
      </c>
      <c r="O1719" s="13" t="str">
        <f>PROPER(TRIM(SUBSTITUTE(D1719,"###"," ")))</f>
        <v>Retailmart Inc</v>
      </c>
      <c r="P1719" s="13" t="str">
        <f t="shared" si="182"/>
        <v>Central Pro</v>
      </c>
      <c r="Q1719" s="34" t="str">
        <f t="shared" si="183"/>
        <v>Furniture</v>
      </c>
      <c r="R1719" s="13" t="str">
        <f t="shared" si="184"/>
        <v>Retailmart Inc</v>
      </c>
      <c r="S1719" s="35">
        <f t="shared" si="185"/>
        <v>117</v>
      </c>
      <c r="T1719" s="35">
        <f t="shared" si="186"/>
        <v>55</v>
      </c>
      <c r="U1719" s="14">
        <f t="shared" si="187"/>
        <v>10198.68</v>
      </c>
      <c r="V1719" s="14">
        <f t="shared" si="188"/>
        <v>1193245.56</v>
      </c>
      <c r="W1719" s="13" t="str">
        <v>In Stock</v>
      </c>
      <c r="X1719" s="13" t="str">
        <v>No</v>
      </c>
      <c r="Y1719" s="13">
        <v>0</v>
      </c>
    </row>
    <row r="1720" spans="1:25" x14ac:dyDescent="0.3">
      <c r="A1720" s="31" t="s">
        <v>3429</v>
      </c>
      <c r="B1720" s="31" t="s">
        <v>226</v>
      </c>
      <c r="C1720" s="31" t="s">
        <v>40</v>
      </c>
      <c r="D1720" s="31" t="s">
        <v>41</v>
      </c>
      <c r="E1720" s="31">
        <v>103</v>
      </c>
      <c r="F1720" s="31">
        <v>20</v>
      </c>
      <c r="G1720" s="31">
        <v>3839.2</v>
      </c>
      <c r="H1720" s="31">
        <v>395437.6</v>
      </c>
      <c r="I1720" s="32">
        <v>45839</v>
      </c>
      <c r="J1720" s="32">
        <v>45935</v>
      </c>
      <c r="K1720" s="31" t="s">
        <v>46</v>
      </c>
      <c r="L1720" s="33" t="s">
        <v>33</v>
      </c>
      <c r="M1720" s="13" t="str">
        <f>PROPER(TRIM(SUBSTITUTE(B1720,"###"," ")))</f>
        <v>Talk Plus</v>
      </c>
      <c r="N1720" s="13" t="str">
        <f>PROPER(TRIM(SUBSTITUTE(C1720,"###"," ")))</f>
        <v>Electronics</v>
      </c>
      <c r="O1720" s="13" t="str">
        <f>PROPER(TRIM(SUBSTITUTE(D1720,"###"," ")))</f>
        <v>Quickstock</v>
      </c>
      <c r="P1720" s="13" t="str">
        <f t="shared" si="182"/>
        <v>Talk Plus</v>
      </c>
      <c r="Q1720" s="34" t="str">
        <f t="shared" si="183"/>
        <v>Electronics</v>
      </c>
      <c r="R1720" s="13" t="str">
        <f t="shared" si="184"/>
        <v>Quickstock</v>
      </c>
      <c r="S1720" s="35">
        <f t="shared" si="185"/>
        <v>103</v>
      </c>
      <c r="T1720" s="35">
        <f t="shared" si="186"/>
        <v>20</v>
      </c>
      <c r="U1720" s="14">
        <f t="shared" si="187"/>
        <v>3839.2</v>
      </c>
      <c r="V1720" s="14">
        <f t="shared" si="188"/>
        <v>395437.6</v>
      </c>
      <c r="W1720" s="13" t="str">
        <v>In Stock</v>
      </c>
      <c r="X1720" s="13" t="str">
        <v>No</v>
      </c>
      <c r="Y1720" s="13">
        <v>0</v>
      </c>
    </row>
    <row r="1721" spans="1:25" x14ac:dyDescent="0.3">
      <c r="A1721" s="31" t="s">
        <v>3430</v>
      </c>
      <c r="B1721" s="31" t="s">
        <v>3431</v>
      </c>
      <c r="C1721" s="31" t="s">
        <v>14</v>
      </c>
      <c r="D1721" s="31" t="s">
        <v>45</v>
      </c>
      <c r="E1721" s="31">
        <v>29</v>
      </c>
      <c r="F1721" s="31">
        <v>31</v>
      </c>
      <c r="G1721" s="31">
        <v>4986.8900000000003</v>
      </c>
      <c r="H1721" s="31">
        <v>144619.81</v>
      </c>
      <c r="I1721" s="32">
        <v>45756</v>
      </c>
      <c r="J1721" s="32">
        <v>45917</v>
      </c>
      <c r="K1721" s="31" t="s">
        <v>16</v>
      </c>
      <c r="L1721" s="33" t="s">
        <v>17</v>
      </c>
      <c r="M1721" s="13" t="str">
        <f>PROPER(TRIM(SUBSTITUTE(B1721,"###"," ")))</f>
        <v>Herself X</v>
      </c>
      <c r="N1721" s="13" t="str">
        <f>PROPER(TRIM(SUBSTITUTE(C1721,"###"," ")))</f>
        <v>Clothing</v>
      </c>
      <c r="O1721" s="13" t="str">
        <f>PROPER(TRIM(SUBSTITUTE(D1721,"###"," ")))</f>
        <v>Retailmart Inc</v>
      </c>
      <c r="P1721" s="13" t="str">
        <f t="shared" si="182"/>
        <v>Herself X</v>
      </c>
      <c r="Q1721" s="34" t="str">
        <f t="shared" si="183"/>
        <v>Clothing</v>
      </c>
      <c r="R1721" s="13" t="str">
        <f t="shared" si="184"/>
        <v>Retailmart Inc</v>
      </c>
      <c r="S1721" s="35">
        <f t="shared" si="185"/>
        <v>29</v>
      </c>
      <c r="T1721" s="35">
        <f t="shared" si="186"/>
        <v>31</v>
      </c>
      <c r="U1721" s="14">
        <f t="shared" si="187"/>
        <v>4986.8900000000003</v>
      </c>
      <c r="V1721" s="14">
        <f t="shared" si="188"/>
        <v>144619.81</v>
      </c>
      <c r="W1721" s="13" t="str">
        <v>Low Stock</v>
      </c>
      <c r="X1721" s="13" t="str">
        <v>Yes</v>
      </c>
      <c r="Y1721" s="13">
        <v>1</v>
      </c>
    </row>
    <row r="1722" spans="1:25" x14ac:dyDescent="0.3">
      <c r="A1722" s="31" t="s">
        <v>3432</v>
      </c>
      <c r="B1722" s="31" t="s">
        <v>3433</v>
      </c>
      <c r="C1722" s="31" t="s">
        <v>40</v>
      </c>
      <c r="D1722" s="31" t="s">
        <v>45</v>
      </c>
      <c r="E1722" s="31">
        <v>179</v>
      </c>
      <c r="F1722" s="31">
        <v>50</v>
      </c>
      <c r="G1722" s="31">
        <v>12726.79</v>
      </c>
      <c r="H1722" s="31">
        <v>2278095.41</v>
      </c>
      <c r="I1722" s="32">
        <v>45714</v>
      </c>
      <c r="J1722" s="32">
        <v>45877</v>
      </c>
      <c r="K1722" s="31" t="s">
        <v>46</v>
      </c>
      <c r="L1722" s="33" t="s">
        <v>17</v>
      </c>
      <c r="M1722" s="13" t="str">
        <f>PROPER(TRIM(SUBSTITUTE(B1722,"###"," ")))</f>
        <v>His Mini</v>
      </c>
      <c r="N1722" s="13" t="str">
        <f>PROPER(TRIM(SUBSTITUTE(C1722,"###"," ")))</f>
        <v>Electronics</v>
      </c>
      <c r="O1722" s="13" t="str">
        <f>PROPER(TRIM(SUBSTITUTE(D1722,"###"," ")))</f>
        <v>Retailmart Inc</v>
      </c>
      <c r="P1722" s="13" t="str">
        <f t="shared" si="182"/>
        <v>His Mini</v>
      </c>
      <c r="Q1722" s="34" t="str">
        <f t="shared" si="183"/>
        <v>Electronics</v>
      </c>
      <c r="R1722" s="13" t="str">
        <f t="shared" si="184"/>
        <v>Retailmart Inc</v>
      </c>
      <c r="S1722" s="35">
        <f t="shared" si="185"/>
        <v>179</v>
      </c>
      <c r="T1722" s="35">
        <f t="shared" si="186"/>
        <v>50</v>
      </c>
      <c r="U1722" s="14">
        <f t="shared" si="187"/>
        <v>12726.79</v>
      </c>
      <c r="V1722" s="14">
        <f t="shared" si="188"/>
        <v>2278095.41</v>
      </c>
      <c r="W1722" s="13" t="str">
        <v>In Stock</v>
      </c>
      <c r="X1722" s="13" t="str">
        <v>No</v>
      </c>
      <c r="Y1722" s="13">
        <v>0</v>
      </c>
    </row>
    <row r="1723" spans="1:25" x14ac:dyDescent="0.3">
      <c r="A1723" s="31" t="s">
        <v>3434</v>
      </c>
      <c r="B1723" s="31" t="s">
        <v>546</v>
      </c>
      <c r="C1723" s="31" t="s">
        <v>20</v>
      </c>
      <c r="D1723" s="13"/>
      <c r="E1723" s="31">
        <v>195</v>
      </c>
      <c r="F1723" s="31">
        <v>71</v>
      </c>
      <c r="G1723" s="31">
        <v>1508.05</v>
      </c>
      <c r="H1723" s="31">
        <v>294069.75</v>
      </c>
      <c r="I1723" s="32">
        <v>45743</v>
      </c>
      <c r="J1723" s="32">
        <v>45880</v>
      </c>
      <c r="K1723" s="31" t="s">
        <v>16</v>
      </c>
      <c r="L1723" s="33" t="s">
        <v>17</v>
      </c>
      <c r="M1723" s="13" t="str">
        <f>PROPER(TRIM(SUBSTITUTE(B1723,"###"," ")))</f>
        <v>Almost Pro</v>
      </c>
      <c r="N1723" s="13" t="str">
        <f>PROPER(TRIM(SUBSTITUTE(C1723,"###"," ")))</f>
        <v>Toys</v>
      </c>
      <c r="O1723" s="13" t="str">
        <f>PROPER(TRIM(SUBSTITUTE(D1723,"###"," ")))</f>
        <v/>
      </c>
      <c r="P1723" s="13" t="str">
        <f t="shared" si="182"/>
        <v>Almost Pro</v>
      </c>
      <c r="Q1723" s="34" t="str">
        <f t="shared" si="183"/>
        <v>Toys</v>
      </c>
      <c r="R1723" s="13" t="str">
        <f t="shared" si="184"/>
        <v>Others</v>
      </c>
      <c r="S1723" s="35">
        <f t="shared" si="185"/>
        <v>195</v>
      </c>
      <c r="T1723" s="35">
        <f t="shared" si="186"/>
        <v>71</v>
      </c>
      <c r="U1723" s="14">
        <f t="shared" si="187"/>
        <v>1508.05</v>
      </c>
      <c r="V1723" s="14">
        <f t="shared" si="188"/>
        <v>294069.75</v>
      </c>
      <c r="W1723" s="13" t="str">
        <v>In Stock</v>
      </c>
      <c r="X1723" s="13" t="str">
        <v>No</v>
      </c>
      <c r="Y1723" s="13">
        <v>0</v>
      </c>
    </row>
    <row r="1724" spans="1:25" x14ac:dyDescent="0.3">
      <c r="A1724" s="31" t="s">
        <v>3435</v>
      </c>
      <c r="B1724" s="31" t="s">
        <v>3436</v>
      </c>
      <c r="C1724" s="31" t="s">
        <v>20</v>
      </c>
      <c r="D1724" s="31" t="s">
        <v>41</v>
      </c>
      <c r="E1724" s="31">
        <v>74</v>
      </c>
      <c r="F1724" s="31">
        <v>75</v>
      </c>
      <c r="G1724" s="31">
        <v>11945.36</v>
      </c>
      <c r="H1724" s="31">
        <v>883956.64</v>
      </c>
      <c r="I1724" s="32">
        <v>45714</v>
      </c>
      <c r="J1724" s="32">
        <v>45942</v>
      </c>
      <c r="K1724" s="31" t="s">
        <v>29</v>
      </c>
      <c r="L1724" s="33" t="s">
        <v>33</v>
      </c>
      <c r="M1724" s="13" t="str">
        <f>PROPER(TRIM(SUBSTITUTE(B1724,"###"," ")))</f>
        <v>New Max</v>
      </c>
      <c r="N1724" s="13" t="str">
        <f>PROPER(TRIM(SUBSTITUTE(C1724,"###"," ")))</f>
        <v>Toys</v>
      </c>
      <c r="O1724" s="13" t="str">
        <f>PROPER(TRIM(SUBSTITUTE(D1724,"###"," ")))</f>
        <v>Quickstock</v>
      </c>
      <c r="P1724" s="13" t="str">
        <f t="shared" si="182"/>
        <v>New Max</v>
      </c>
      <c r="Q1724" s="34" t="str">
        <f t="shared" si="183"/>
        <v>Toys</v>
      </c>
      <c r="R1724" s="13" t="str">
        <f t="shared" si="184"/>
        <v>Quickstock</v>
      </c>
      <c r="S1724" s="35">
        <f t="shared" si="185"/>
        <v>74</v>
      </c>
      <c r="T1724" s="35">
        <f t="shared" si="186"/>
        <v>75</v>
      </c>
      <c r="U1724" s="14">
        <f t="shared" si="187"/>
        <v>11945.36</v>
      </c>
      <c r="V1724" s="14">
        <f t="shared" si="188"/>
        <v>883956.64</v>
      </c>
      <c r="W1724" s="13" t="str">
        <v>Low Stock</v>
      </c>
      <c r="X1724" s="13" t="str">
        <v>Yes</v>
      </c>
      <c r="Y1724" s="13">
        <v>1</v>
      </c>
    </row>
    <row r="1725" spans="1:25" x14ac:dyDescent="0.3">
      <c r="A1725" s="31" t="s">
        <v>3437</v>
      </c>
      <c r="B1725" s="31" t="s">
        <v>3438</v>
      </c>
      <c r="C1725" s="31" t="s">
        <v>20</v>
      </c>
      <c r="D1725" s="31" t="s">
        <v>45</v>
      </c>
      <c r="E1725" s="31">
        <v>191</v>
      </c>
      <c r="F1725" s="31">
        <v>31</v>
      </c>
      <c r="G1725" s="31">
        <v>251.78</v>
      </c>
      <c r="H1725" s="31">
        <v>48089.98</v>
      </c>
      <c r="I1725" s="32">
        <v>45774</v>
      </c>
      <c r="J1725" s="32">
        <v>45860</v>
      </c>
      <c r="K1725" s="31" t="s">
        <v>16</v>
      </c>
      <c r="L1725" s="33" t="s">
        <v>21</v>
      </c>
      <c r="M1725" s="13" t="str">
        <f>PROPER(TRIM(SUBSTITUTE(B1725,"###"," ")))</f>
        <v>Him Lite</v>
      </c>
      <c r="N1725" s="13" t="str">
        <f>PROPER(TRIM(SUBSTITUTE(C1725,"###"," ")))</f>
        <v>Toys</v>
      </c>
      <c r="O1725" s="13" t="str">
        <f>PROPER(TRIM(SUBSTITUTE(D1725,"###"," ")))</f>
        <v>Retailmart Inc</v>
      </c>
      <c r="P1725" s="13" t="str">
        <f t="shared" si="182"/>
        <v>Him Lite</v>
      </c>
      <c r="Q1725" s="34" t="str">
        <f t="shared" si="183"/>
        <v>Toys</v>
      </c>
      <c r="R1725" s="13" t="str">
        <f t="shared" si="184"/>
        <v>Retailmart Inc</v>
      </c>
      <c r="S1725" s="35">
        <f t="shared" si="185"/>
        <v>191</v>
      </c>
      <c r="T1725" s="35">
        <f t="shared" si="186"/>
        <v>31</v>
      </c>
      <c r="U1725" s="14">
        <f t="shared" si="187"/>
        <v>251.78</v>
      </c>
      <c r="V1725" s="14">
        <f t="shared" si="188"/>
        <v>48089.98</v>
      </c>
      <c r="W1725" s="13" t="str">
        <v>In Stock</v>
      </c>
      <c r="X1725" s="13" t="str">
        <v>No</v>
      </c>
      <c r="Y1725" s="13">
        <v>0</v>
      </c>
    </row>
    <row r="1726" spans="1:25" x14ac:dyDescent="0.3">
      <c r="A1726" s="31" t="s">
        <v>3439</v>
      </c>
      <c r="B1726" s="31" t="s">
        <v>2463</v>
      </c>
      <c r="C1726" s="31" t="s">
        <v>40</v>
      </c>
      <c r="D1726" s="31" t="s">
        <v>53</v>
      </c>
      <c r="E1726" s="31">
        <v>54</v>
      </c>
      <c r="F1726" s="31">
        <v>81</v>
      </c>
      <c r="G1726" s="31">
        <v>19369.96</v>
      </c>
      <c r="H1726" s="31">
        <v>1045977.84</v>
      </c>
      <c r="I1726" s="32">
        <v>45819</v>
      </c>
      <c r="J1726" s="32">
        <v>45909</v>
      </c>
      <c r="K1726" s="31" t="s">
        <v>16</v>
      </c>
      <c r="L1726" s="33" t="s">
        <v>21</v>
      </c>
      <c r="M1726" s="13" t="str">
        <f>PROPER(TRIM(SUBSTITUTE(B1726,"###"," ")))</f>
        <v>You Mini</v>
      </c>
      <c r="N1726" s="13" t="str">
        <f>PROPER(TRIM(SUBSTITUTE(C1726,"###"," ")))</f>
        <v>Electronics</v>
      </c>
      <c r="O1726" s="13" t="str">
        <f>PROPER(TRIM(SUBSTITUTE(D1726,"###"," ")))</f>
        <v>Abc Pvt Ltd</v>
      </c>
      <c r="P1726" s="13" t="str">
        <f t="shared" si="182"/>
        <v>You Mini</v>
      </c>
      <c r="Q1726" s="34" t="str">
        <f t="shared" si="183"/>
        <v>Electronics</v>
      </c>
      <c r="R1726" s="13" t="str">
        <f t="shared" si="184"/>
        <v>Abc Pvt Ltd</v>
      </c>
      <c r="S1726" s="35">
        <f t="shared" si="185"/>
        <v>54</v>
      </c>
      <c r="T1726" s="35">
        <f t="shared" si="186"/>
        <v>81</v>
      </c>
      <c r="U1726" s="14">
        <f t="shared" si="187"/>
        <v>19369.96</v>
      </c>
      <c r="V1726" s="14">
        <f t="shared" si="188"/>
        <v>1045977.84</v>
      </c>
      <c r="W1726" s="13" t="str">
        <v>Low Stock</v>
      </c>
      <c r="X1726" s="13" t="str">
        <v>Yes</v>
      </c>
      <c r="Y1726" s="13">
        <v>1</v>
      </c>
    </row>
    <row r="1727" spans="1:25" x14ac:dyDescent="0.3">
      <c r="A1727" s="31" t="s">
        <v>3440</v>
      </c>
      <c r="B1727" s="31" t="s">
        <v>3441</v>
      </c>
      <c r="C1727" s="31" t="s">
        <v>28</v>
      </c>
      <c r="D1727" s="31" t="s">
        <v>24</v>
      </c>
      <c r="E1727" s="31">
        <v>97</v>
      </c>
      <c r="F1727" s="13"/>
      <c r="G1727" s="31">
        <v>13488.52</v>
      </c>
      <c r="H1727" s="31">
        <v>1308386.44</v>
      </c>
      <c r="I1727" s="32">
        <v>45742</v>
      </c>
      <c r="J1727" s="32">
        <v>45861</v>
      </c>
      <c r="K1727" s="13"/>
      <c r="L1727" s="33" t="s">
        <v>30</v>
      </c>
      <c r="M1727" s="13" t="str">
        <f>PROPER(TRIM(SUBSTITUTE(B1727,"###"," ")))</f>
        <v>Address Mini</v>
      </c>
      <c r="N1727" s="13" t="str">
        <f>PROPER(TRIM(SUBSTITUTE(C1727,"###"," ")))</f>
        <v>Furniture</v>
      </c>
      <c r="O1727" s="13" t="str">
        <f>PROPER(TRIM(SUBSTITUTE(D1727,"###"," ")))</f>
        <v>Omni Suppliers</v>
      </c>
      <c r="P1727" s="13" t="str">
        <f t="shared" si="182"/>
        <v>Address Mini</v>
      </c>
      <c r="Q1727" s="34" t="str">
        <f t="shared" si="183"/>
        <v>Furniture</v>
      </c>
      <c r="R1727" s="13" t="str">
        <f t="shared" si="184"/>
        <v>Omni Suppliers</v>
      </c>
      <c r="S1727" s="35">
        <f t="shared" si="185"/>
        <v>97</v>
      </c>
      <c r="T1727" s="35">
        <f t="shared" si="186"/>
        <v>0</v>
      </c>
      <c r="U1727" s="14">
        <f t="shared" si="187"/>
        <v>13488.52</v>
      </c>
      <c r="V1727" s="14">
        <f t="shared" si="188"/>
        <v>1308386.44</v>
      </c>
      <c r="W1727" s="13" t="str">
        <v>In Stock</v>
      </c>
      <c r="X1727" s="13" t="str">
        <v>No</v>
      </c>
      <c r="Y1727" s="13">
        <v>0</v>
      </c>
    </row>
    <row r="1728" spans="1:25" x14ac:dyDescent="0.3">
      <c r="A1728" s="31" t="s">
        <v>3442</v>
      </c>
      <c r="B1728" s="31" t="s">
        <v>3443</v>
      </c>
      <c r="C1728" s="31" t="s">
        <v>28</v>
      </c>
      <c r="D1728" s="13"/>
      <c r="E1728" s="31">
        <v>151</v>
      </c>
      <c r="F1728" s="31">
        <v>63</v>
      </c>
      <c r="G1728" s="31">
        <v>4842.8900000000003</v>
      </c>
      <c r="H1728" s="31">
        <v>731276.39</v>
      </c>
      <c r="I1728" s="32">
        <v>45773</v>
      </c>
      <c r="J1728" s="32">
        <v>45905</v>
      </c>
      <c r="K1728" s="31" t="s">
        <v>29</v>
      </c>
      <c r="L1728" s="33" t="s">
        <v>17</v>
      </c>
      <c r="M1728" s="13" t="str">
        <f>PROPER(TRIM(SUBSTITUTE(B1728,"###"," ")))</f>
        <v>Institution Plus</v>
      </c>
      <c r="N1728" s="13" t="str">
        <f>PROPER(TRIM(SUBSTITUTE(C1728,"###"," ")))</f>
        <v>Furniture</v>
      </c>
      <c r="O1728" s="13" t="str">
        <f>PROPER(TRIM(SUBSTITUTE(D1728,"###"," ")))</f>
        <v/>
      </c>
      <c r="P1728" s="13" t="str">
        <f t="shared" si="182"/>
        <v>Institution Plus</v>
      </c>
      <c r="Q1728" s="34" t="str">
        <f t="shared" si="183"/>
        <v>Furniture</v>
      </c>
      <c r="R1728" s="13" t="str">
        <f t="shared" si="184"/>
        <v>Others</v>
      </c>
      <c r="S1728" s="35">
        <f t="shared" si="185"/>
        <v>151</v>
      </c>
      <c r="T1728" s="35">
        <f t="shared" si="186"/>
        <v>63</v>
      </c>
      <c r="U1728" s="14">
        <f t="shared" si="187"/>
        <v>4842.8900000000003</v>
      </c>
      <c r="V1728" s="14">
        <f t="shared" si="188"/>
        <v>731276.39</v>
      </c>
      <c r="W1728" s="13" t="str">
        <v>In Stock</v>
      </c>
      <c r="X1728" s="13" t="str">
        <v>No</v>
      </c>
      <c r="Y1728" s="13">
        <v>0</v>
      </c>
    </row>
    <row r="1729" spans="1:25" x14ac:dyDescent="0.3">
      <c r="A1729" s="31" t="s">
        <v>3445</v>
      </c>
      <c r="B1729" s="31" t="s">
        <v>3446</v>
      </c>
      <c r="C1729" s="31" t="s">
        <v>40</v>
      </c>
      <c r="D1729" s="31" t="s">
        <v>24</v>
      </c>
      <c r="E1729" s="31">
        <v>32</v>
      </c>
      <c r="F1729" s="31">
        <v>39</v>
      </c>
      <c r="G1729" s="31">
        <v>18322.900000000001</v>
      </c>
      <c r="H1729" s="31">
        <v>586332.80000000005</v>
      </c>
      <c r="I1729" s="32">
        <v>45676</v>
      </c>
      <c r="J1729" s="32">
        <v>45905</v>
      </c>
      <c r="K1729" s="31" t="s">
        <v>25</v>
      </c>
      <c r="L1729" s="33" t="s">
        <v>21</v>
      </c>
      <c r="M1729" s="13" t="str">
        <f>PROPER(TRIM(SUBSTITUTE(B1729,"###"," ")))</f>
        <v>Place Max</v>
      </c>
      <c r="N1729" s="13" t="str">
        <f>PROPER(TRIM(SUBSTITUTE(C1729,"###"," ")))</f>
        <v>Electronics</v>
      </c>
      <c r="O1729" s="13" t="str">
        <f>PROPER(TRIM(SUBSTITUTE(D1729,"###"," ")))</f>
        <v>Omni Suppliers</v>
      </c>
      <c r="P1729" s="13" t="str">
        <f t="shared" si="182"/>
        <v>Place Max</v>
      </c>
      <c r="Q1729" s="34" t="str">
        <f t="shared" si="183"/>
        <v>Electronics</v>
      </c>
      <c r="R1729" s="13" t="str">
        <f t="shared" si="184"/>
        <v>Omni Suppliers</v>
      </c>
      <c r="S1729" s="35">
        <f t="shared" si="185"/>
        <v>32</v>
      </c>
      <c r="T1729" s="35">
        <f t="shared" si="186"/>
        <v>39</v>
      </c>
      <c r="U1729" s="14">
        <f t="shared" si="187"/>
        <v>18322.900000000001</v>
      </c>
      <c r="V1729" s="14">
        <f t="shared" si="188"/>
        <v>586332.80000000005</v>
      </c>
      <c r="W1729" s="13" t="str">
        <v>Low Stock</v>
      </c>
      <c r="X1729" s="13" t="str">
        <v>Yes</v>
      </c>
      <c r="Y1729" s="13">
        <v>1</v>
      </c>
    </row>
    <row r="1730" spans="1:25" x14ac:dyDescent="0.3">
      <c r="A1730" s="31" t="s">
        <v>3447</v>
      </c>
      <c r="B1730" s="31" t="s">
        <v>3448</v>
      </c>
      <c r="C1730" s="31" t="s">
        <v>44</v>
      </c>
      <c r="D1730" s="31" t="s">
        <v>53</v>
      </c>
      <c r="E1730" s="31">
        <v>22</v>
      </c>
      <c r="F1730" s="31">
        <v>91</v>
      </c>
      <c r="G1730" s="31">
        <v>12147.4</v>
      </c>
      <c r="H1730" s="31">
        <v>267242.8</v>
      </c>
      <c r="I1730" s="32">
        <v>45800</v>
      </c>
      <c r="J1730" s="32">
        <v>45925</v>
      </c>
      <c r="K1730" s="31" t="s">
        <v>29</v>
      </c>
      <c r="L1730" s="33" t="s">
        <v>30</v>
      </c>
      <c r="M1730" s="13" t="str">
        <f>PROPER(TRIM(SUBSTITUTE(B1730,"###"," ")))</f>
        <v>Nearly Mini</v>
      </c>
      <c r="N1730" s="13" t="str">
        <f>PROPER(TRIM(SUBSTITUTE(C1730,"###"," ")))</f>
        <v>Groceries</v>
      </c>
      <c r="O1730" s="13" t="str">
        <f>PROPER(TRIM(SUBSTITUTE(D1730,"###"," ")))</f>
        <v>Abc Pvt Ltd</v>
      </c>
      <c r="P1730" s="13" t="str">
        <f t="shared" si="182"/>
        <v>Nearly Mini</v>
      </c>
      <c r="Q1730" s="34" t="str">
        <f t="shared" si="183"/>
        <v>Groceries</v>
      </c>
      <c r="R1730" s="13" t="str">
        <f t="shared" si="184"/>
        <v>Abc Pvt Ltd</v>
      </c>
      <c r="S1730" s="35">
        <f t="shared" si="185"/>
        <v>22</v>
      </c>
      <c r="T1730" s="35">
        <f t="shared" si="186"/>
        <v>91</v>
      </c>
      <c r="U1730" s="14">
        <f t="shared" si="187"/>
        <v>12147.4</v>
      </c>
      <c r="V1730" s="14">
        <f t="shared" si="188"/>
        <v>267242.8</v>
      </c>
      <c r="W1730" s="13" t="str">
        <v>Low Stock</v>
      </c>
      <c r="X1730" s="13" t="str">
        <v>Yes</v>
      </c>
      <c r="Y1730" s="13">
        <v>1</v>
      </c>
    </row>
    <row r="1731" spans="1:25" x14ac:dyDescent="0.3">
      <c r="A1731" s="31" t="s">
        <v>3449</v>
      </c>
      <c r="B1731" s="31" t="s">
        <v>3450</v>
      </c>
      <c r="C1731" s="31" t="s">
        <v>28</v>
      </c>
      <c r="D1731" s="31" t="s">
        <v>15</v>
      </c>
      <c r="E1731" s="31">
        <v>152</v>
      </c>
      <c r="F1731" s="31">
        <v>96</v>
      </c>
      <c r="G1731" s="31">
        <v>14376.13</v>
      </c>
      <c r="H1731" s="31">
        <v>2185171.7599999998</v>
      </c>
      <c r="I1731" s="32">
        <v>45711</v>
      </c>
      <c r="J1731" s="32">
        <v>45910</v>
      </c>
      <c r="K1731" s="31" t="s">
        <v>29</v>
      </c>
      <c r="L1731" s="33" t="s">
        <v>21</v>
      </c>
      <c r="M1731" s="13" t="str">
        <f>PROPER(TRIM(SUBSTITUTE(B1731,"###"," ")))</f>
        <v>Authority Plus</v>
      </c>
      <c r="N1731" s="13" t="str">
        <f>PROPER(TRIM(SUBSTITUTE(C1731,"###"," ")))</f>
        <v>Furniture</v>
      </c>
      <c r="O1731" s="13" t="str">
        <f>PROPER(TRIM(SUBSTITUTE(D1731,"###"," ")))</f>
        <v>Global Traders</v>
      </c>
      <c r="P1731" s="13" t="str">
        <f t="shared" ref="P1731:P1794" si="189">IF(M1731="","Unknown",M1731)</f>
        <v>Authority Plus</v>
      </c>
      <c r="Q1731" s="34" t="str">
        <f t="shared" ref="Q1731:Q1794" si="190">IF(N1731="","Unknown",N1731)</f>
        <v>Furniture</v>
      </c>
      <c r="R1731" s="13" t="str">
        <f t="shared" ref="R1731:R1794" si="191">IF(O1731="","Others",O1731)</f>
        <v>Global Traders</v>
      </c>
      <c r="S1731" s="35">
        <f t="shared" ref="S1731:S1794" si="192">VALUE(E1731)</f>
        <v>152</v>
      </c>
      <c r="T1731" s="35">
        <f t="shared" ref="T1731:T1794" si="193">VALUE(F1731)</f>
        <v>96</v>
      </c>
      <c r="U1731" s="14">
        <f t="shared" ref="U1731:U1794" si="194">VALUE(G1731)</f>
        <v>14376.13</v>
      </c>
      <c r="V1731" s="14">
        <f t="shared" ref="V1731:V1794" si="195">E1731*G1731</f>
        <v>2185171.7599999998</v>
      </c>
      <c r="W1731" s="13" t="str">
        <v>In Stock</v>
      </c>
      <c r="X1731" s="13" t="str">
        <v>No</v>
      </c>
      <c r="Y1731" s="13">
        <v>0</v>
      </c>
    </row>
    <row r="1732" spans="1:25" x14ac:dyDescent="0.3">
      <c r="A1732" s="31" t="s">
        <v>3452</v>
      </c>
      <c r="B1732" s="31" t="s">
        <v>3453</v>
      </c>
      <c r="C1732" s="31" t="s">
        <v>14</v>
      </c>
      <c r="D1732" s="31" t="s">
        <v>53</v>
      </c>
      <c r="E1732" s="31">
        <v>42</v>
      </c>
      <c r="F1732" s="31">
        <v>66</v>
      </c>
      <c r="G1732" s="31">
        <v>9219.31</v>
      </c>
      <c r="H1732" s="31">
        <v>387211.02</v>
      </c>
      <c r="I1732" s="32">
        <v>45755</v>
      </c>
      <c r="J1732" s="32">
        <v>45905</v>
      </c>
      <c r="K1732" s="31" t="s">
        <v>25</v>
      </c>
      <c r="L1732" s="33" t="s">
        <v>21</v>
      </c>
      <c r="M1732" s="13" t="str">
        <f>PROPER(TRIM(SUBSTITUTE(B1732,"###"," ")))</f>
        <v>Thousand Max</v>
      </c>
      <c r="N1732" s="13" t="str">
        <f>PROPER(TRIM(SUBSTITUTE(C1732,"###"," ")))</f>
        <v>Clothing</v>
      </c>
      <c r="O1732" s="13" t="str">
        <f>PROPER(TRIM(SUBSTITUTE(D1732,"###"," ")))</f>
        <v>Abc Pvt Ltd</v>
      </c>
      <c r="P1732" s="13" t="str">
        <f t="shared" si="189"/>
        <v>Thousand Max</v>
      </c>
      <c r="Q1732" s="34" t="str">
        <f t="shared" si="190"/>
        <v>Clothing</v>
      </c>
      <c r="R1732" s="13" t="str">
        <f t="shared" si="191"/>
        <v>Abc Pvt Ltd</v>
      </c>
      <c r="S1732" s="35">
        <f t="shared" si="192"/>
        <v>42</v>
      </c>
      <c r="T1732" s="35">
        <f t="shared" si="193"/>
        <v>66</v>
      </c>
      <c r="U1732" s="14">
        <f t="shared" si="194"/>
        <v>9219.31</v>
      </c>
      <c r="V1732" s="14">
        <f t="shared" si="195"/>
        <v>387211.01999999996</v>
      </c>
      <c r="W1732" s="13" t="str">
        <v>Low Stock</v>
      </c>
      <c r="X1732" s="13" t="str">
        <v>Yes</v>
      </c>
      <c r="Y1732" s="13">
        <v>1</v>
      </c>
    </row>
    <row r="1733" spans="1:25" x14ac:dyDescent="0.3">
      <c r="A1733" s="31" t="s">
        <v>3455</v>
      </c>
      <c r="B1733" s="31" t="s">
        <v>3456</v>
      </c>
      <c r="C1733" s="31" t="s">
        <v>28</v>
      </c>
      <c r="D1733" s="31" t="s">
        <v>15</v>
      </c>
      <c r="E1733" s="31">
        <v>118</v>
      </c>
      <c r="F1733" s="31">
        <v>27</v>
      </c>
      <c r="G1733" s="31">
        <v>8302.6299999999992</v>
      </c>
      <c r="H1733" s="31">
        <v>979710.33999999985</v>
      </c>
      <c r="I1733" s="32">
        <v>45670</v>
      </c>
      <c r="J1733" s="32">
        <v>45900</v>
      </c>
      <c r="K1733" s="13"/>
      <c r="L1733" s="33" t="s">
        <v>58</v>
      </c>
      <c r="M1733" s="13" t="str">
        <f>PROPER(TRIM(SUBSTITUTE(B1733,"###"," ")))</f>
        <v>Himself Mini</v>
      </c>
      <c r="N1733" s="13" t="str">
        <f>PROPER(TRIM(SUBSTITUTE(C1733,"###"," ")))</f>
        <v>Furniture</v>
      </c>
      <c r="O1733" s="13" t="str">
        <f>PROPER(TRIM(SUBSTITUTE(D1733,"###"," ")))</f>
        <v>Global Traders</v>
      </c>
      <c r="P1733" s="13" t="str">
        <f t="shared" si="189"/>
        <v>Himself Mini</v>
      </c>
      <c r="Q1733" s="34" t="str">
        <f t="shared" si="190"/>
        <v>Furniture</v>
      </c>
      <c r="R1733" s="13" t="str">
        <f t="shared" si="191"/>
        <v>Global Traders</v>
      </c>
      <c r="S1733" s="35">
        <f t="shared" si="192"/>
        <v>118</v>
      </c>
      <c r="T1733" s="35">
        <f t="shared" si="193"/>
        <v>27</v>
      </c>
      <c r="U1733" s="14">
        <f t="shared" si="194"/>
        <v>8302.6299999999992</v>
      </c>
      <c r="V1733" s="14">
        <f t="shared" si="195"/>
        <v>979710.33999999985</v>
      </c>
      <c r="W1733" s="13" t="str">
        <v>In Stock</v>
      </c>
      <c r="X1733" s="13" t="str">
        <v>No</v>
      </c>
      <c r="Y1733" s="13">
        <v>0</v>
      </c>
    </row>
    <row r="1734" spans="1:25" x14ac:dyDescent="0.3">
      <c r="A1734" s="31" t="s">
        <v>3457</v>
      </c>
      <c r="B1734" s="31" t="s">
        <v>3458</v>
      </c>
      <c r="C1734" s="31" t="s">
        <v>20</v>
      </c>
      <c r="D1734" s="31" t="s">
        <v>24</v>
      </c>
      <c r="E1734" s="31">
        <v>32</v>
      </c>
      <c r="F1734" s="31">
        <v>61</v>
      </c>
      <c r="G1734" s="31">
        <v>8886.8700000000008</v>
      </c>
      <c r="H1734" s="31">
        <v>284379.84000000003</v>
      </c>
      <c r="I1734" s="32">
        <v>45729</v>
      </c>
      <c r="J1734" s="32">
        <v>45896</v>
      </c>
      <c r="K1734" s="31" t="s">
        <v>57</v>
      </c>
      <c r="L1734" s="33" t="s">
        <v>33</v>
      </c>
      <c r="M1734" s="13" t="str">
        <f>PROPER(TRIM(SUBSTITUTE(B1734,"###"," ")))</f>
        <v>Perform Mini</v>
      </c>
      <c r="N1734" s="13" t="str">
        <f>PROPER(TRIM(SUBSTITUTE(C1734,"###"," ")))</f>
        <v>Toys</v>
      </c>
      <c r="O1734" s="13" t="str">
        <f>PROPER(TRIM(SUBSTITUTE(D1734,"###"," ")))</f>
        <v>Omni Suppliers</v>
      </c>
      <c r="P1734" s="13" t="str">
        <f t="shared" si="189"/>
        <v>Perform Mini</v>
      </c>
      <c r="Q1734" s="34" t="str">
        <f t="shared" si="190"/>
        <v>Toys</v>
      </c>
      <c r="R1734" s="13" t="str">
        <f t="shared" si="191"/>
        <v>Omni Suppliers</v>
      </c>
      <c r="S1734" s="35">
        <f t="shared" si="192"/>
        <v>32</v>
      </c>
      <c r="T1734" s="35">
        <f t="shared" si="193"/>
        <v>61</v>
      </c>
      <c r="U1734" s="14">
        <f t="shared" si="194"/>
        <v>8886.8700000000008</v>
      </c>
      <c r="V1734" s="14">
        <f t="shared" si="195"/>
        <v>284379.84000000003</v>
      </c>
      <c r="W1734" s="13" t="str">
        <v>Low Stock</v>
      </c>
      <c r="X1734" s="13" t="str">
        <v>Yes</v>
      </c>
      <c r="Y1734" s="13">
        <v>1</v>
      </c>
    </row>
    <row r="1735" spans="1:25" x14ac:dyDescent="0.3">
      <c r="A1735" s="31" t="s">
        <v>3459</v>
      </c>
      <c r="B1735" s="31" t="s">
        <v>3460</v>
      </c>
      <c r="C1735" s="31" t="s">
        <v>20</v>
      </c>
      <c r="D1735" s="31" t="s">
        <v>53</v>
      </c>
      <c r="E1735" s="13"/>
      <c r="F1735" s="31">
        <v>27</v>
      </c>
      <c r="G1735" s="31">
        <v>8840.0300000000007</v>
      </c>
      <c r="H1735" s="13"/>
      <c r="I1735" s="32">
        <v>45695</v>
      </c>
      <c r="J1735" s="32">
        <v>45876</v>
      </c>
      <c r="K1735" s="31" t="s">
        <v>54</v>
      </c>
      <c r="L1735" s="33" t="s">
        <v>17</v>
      </c>
      <c r="M1735" s="13" t="str">
        <f>PROPER(TRIM(SUBSTITUTE(B1735,"###"," ")))</f>
        <v>White Mini</v>
      </c>
      <c r="N1735" s="13" t="str">
        <f>PROPER(TRIM(SUBSTITUTE(C1735,"###"," ")))</f>
        <v>Toys</v>
      </c>
      <c r="O1735" s="13" t="str">
        <f>PROPER(TRIM(SUBSTITUTE(D1735,"###"," ")))</f>
        <v>Abc Pvt Ltd</v>
      </c>
      <c r="P1735" s="13" t="str">
        <f t="shared" si="189"/>
        <v>White Mini</v>
      </c>
      <c r="Q1735" s="34" t="str">
        <f t="shared" si="190"/>
        <v>Toys</v>
      </c>
      <c r="R1735" s="13" t="str">
        <f t="shared" si="191"/>
        <v>Abc Pvt Ltd</v>
      </c>
      <c r="S1735" s="35">
        <f t="shared" si="192"/>
        <v>0</v>
      </c>
      <c r="T1735" s="35">
        <f t="shared" si="193"/>
        <v>27</v>
      </c>
      <c r="U1735" s="14">
        <f t="shared" si="194"/>
        <v>8840.0300000000007</v>
      </c>
      <c r="V1735" s="14">
        <f t="shared" si="195"/>
        <v>0</v>
      </c>
      <c r="W1735" s="13" t="str">
        <v>Out of Stock</v>
      </c>
      <c r="X1735" s="13" t="str">
        <v>Yes</v>
      </c>
      <c r="Y1735" s="13">
        <v>1</v>
      </c>
    </row>
    <row r="1736" spans="1:25" x14ac:dyDescent="0.3">
      <c r="A1736" s="31" t="s">
        <v>3461</v>
      </c>
      <c r="B1736" s="31" t="s">
        <v>3462</v>
      </c>
      <c r="C1736" s="31" t="s">
        <v>14</v>
      </c>
      <c r="D1736" s="31" t="s">
        <v>24</v>
      </c>
      <c r="E1736" s="31">
        <v>124</v>
      </c>
      <c r="F1736" s="31">
        <v>83</v>
      </c>
      <c r="G1736" s="31">
        <v>17654.7</v>
      </c>
      <c r="H1736" s="31">
        <v>2189182.7999999998</v>
      </c>
      <c r="I1736" s="32">
        <v>45792</v>
      </c>
      <c r="J1736" s="32">
        <v>45884</v>
      </c>
      <c r="K1736" s="31" t="s">
        <v>25</v>
      </c>
      <c r="L1736" s="33" t="s">
        <v>21</v>
      </c>
      <c r="M1736" s="13" t="str">
        <f>PROPER(TRIM(SUBSTITUTE(B1736,"###"," ")))</f>
        <v>Finish Max</v>
      </c>
      <c r="N1736" s="13" t="str">
        <f>PROPER(TRIM(SUBSTITUTE(C1736,"###"," ")))</f>
        <v>Clothing</v>
      </c>
      <c r="O1736" s="13" t="str">
        <f>PROPER(TRIM(SUBSTITUTE(D1736,"###"," ")))</f>
        <v>Omni Suppliers</v>
      </c>
      <c r="P1736" s="13" t="str">
        <f t="shared" si="189"/>
        <v>Finish Max</v>
      </c>
      <c r="Q1736" s="34" t="str">
        <f t="shared" si="190"/>
        <v>Clothing</v>
      </c>
      <c r="R1736" s="13" t="str">
        <f t="shared" si="191"/>
        <v>Omni Suppliers</v>
      </c>
      <c r="S1736" s="35">
        <f t="shared" si="192"/>
        <v>124</v>
      </c>
      <c r="T1736" s="35">
        <f t="shared" si="193"/>
        <v>83</v>
      </c>
      <c r="U1736" s="14">
        <f t="shared" si="194"/>
        <v>17654.7</v>
      </c>
      <c r="V1736" s="14">
        <f t="shared" si="195"/>
        <v>2189182.8000000003</v>
      </c>
      <c r="W1736" s="13" t="str">
        <v>In Stock</v>
      </c>
      <c r="X1736" s="13" t="str">
        <v>No</v>
      </c>
      <c r="Y1736" s="13">
        <v>0</v>
      </c>
    </row>
    <row r="1737" spans="1:25" x14ac:dyDescent="0.3">
      <c r="A1737" s="31" t="s">
        <v>3463</v>
      </c>
      <c r="B1737" s="31" t="s">
        <v>3464</v>
      </c>
      <c r="C1737" s="31" t="s">
        <v>28</v>
      </c>
      <c r="D1737" s="31" t="s">
        <v>45</v>
      </c>
      <c r="E1737" s="31">
        <v>113</v>
      </c>
      <c r="F1737" s="31">
        <v>39</v>
      </c>
      <c r="G1737" s="31">
        <v>19206.349999999999</v>
      </c>
      <c r="H1737" s="31">
        <v>2170317.5499999998</v>
      </c>
      <c r="I1737" s="32">
        <v>45747</v>
      </c>
      <c r="J1737" s="32">
        <v>45910</v>
      </c>
      <c r="K1737" s="13"/>
      <c r="L1737" s="33" t="s">
        <v>21</v>
      </c>
      <c r="M1737" s="13" t="str">
        <f>PROPER(TRIM(SUBSTITUTE(B1737,"###"," ")))</f>
        <v>Personal Max</v>
      </c>
      <c r="N1737" s="13" t="str">
        <f>PROPER(TRIM(SUBSTITUTE(C1737,"###"," ")))</f>
        <v>Furniture</v>
      </c>
      <c r="O1737" s="13" t="str">
        <f>PROPER(TRIM(SUBSTITUTE(D1737,"###"," ")))</f>
        <v>Retailmart Inc</v>
      </c>
      <c r="P1737" s="13" t="str">
        <f t="shared" si="189"/>
        <v>Personal Max</v>
      </c>
      <c r="Q1737" s="34" t="str">
        <f t="shared" si="190"/>
        <v>Furniture</v>
      </c>
      <c r="R1737" s="13" t="str">
        <f t="shared" si="191"/>
        <v>Retailmart Inc</v>
      </c>
      <c r="S1737" s="35">
        <f t="shared" si="192"/>
        <v>113</v>
      </c>
      <c r="T1737" s="35">
        <f t="shared" si="193"/>
        <v>39</v>
      </c>
      <c r="U1737" s="14">
        <f t="shared" si="194"/>
        <v>19206.349999999999</v>
      </c>
      <c r="V1737" s="14">
        <f t="shared" si="195"/>
        <v>2170317.5499999998</v>
      </c>
      <c r="W1737" s="13" t="str">
        <v>In Stock</v>
      </c>
      <c r="X1737" s="13" t="str">
        <v>No</v>
      </c>
      <c r="Y1737" s="13">
        <v>0</v>
      </c>
    </row>
    <row r="1738" spans="1:25" x14ac:dyDescent="0.3">
      <c r="A1738" s="31" t="s">
        <v>3465</v>
      </c>
      <c r="B1738" s="31" t="s">
        <v>3466</v>
      </c>
      <c r="C1738" s="31" t="s">
        <v>28</v>
      </c>
      <c r="D1738" s="31" t="s">
        <v>24</v>
      </c>
      <c r="E1738" s="31">
        <v>18</v>
      </c>
      <c r="F1738" s="31">
        <v>27</v>
      </c>
      <c r="G1738" s="31">
        <v>6326.02</v>
      </c>
      <c r="H1738" s="31">
        <v>113868.36</v>
      </c>
      <c r="I1738" s="32">
        <v>45827</v>
      </c>
      <c r="J1738" s="32">
        <v>45857</v>
      </c>
      <c r="K1738" s="31" t="s">
        <v>25</v>
      </c>
      <c r="L1738" s="33" t="s">
        <v>30</v>
      </c>
      <c r="M1738" s="13" t="str">
        <f>PROPER(TRIM(SUBSTITUTE(B1738,"###"," ")))</f>
        <v>Plant X</v>
      </c>
      <c r="N1738" s="13" t="str">
        <f>PROPER(TRIM(SUBSTITUTE(C1738,"###"," ")))</f>
        <v>Furniture</v>
      </c>
      <c r="O1738" s="13" t="str">
        <f>PROPER(TRIM(SUBSTITUTE(D1738,"###"," ")))</f>
        <v>Omni Suppliers</v>
      </c>
      <c r="P1738" s="13" t="str">
        <f t="shared" si="189"/>
        <v>Plant X</v>
      </c>
      <c r="Q1738" s="34" t="str">
        <f t="shared" si="190"/>
        <v>Furniture</v>
      </c>
      <c r="R1738" s="13" t="str">
        <f t="shared" si="191"/>
        <v>Omni Suppliers</v>
      </c>
      <c r="S1738" s="35">
        <f t="shared" si="192"/>
        <v>18</v>
      </c>
      <c r="T1738" s="35">
        <f t="shared" si="193"/>
        <v>27</v>
      </c>
      <c r="U1738" s="14">
        <f t="shared" si="194"/>
        <v>6326.02</v>
      </c>
      <c r="V1738" s="14">
        <f t="shared" si="195"/>
        <v>113868.36000000002</v>
      </c>
      <c r="W1738" s="13" t="str">
        <v>Low Stock</v>
      </c>
      <c r="X1738" s="13" t="str">
        <v>Yes</v>
      </c>
      <c r="Y1738" s="13">
        <v>1</v>
      </c>
    </row>
    <row r="1739" spans="1:25" x14ac:dyDescent="0.3">
      <c r="A1739" s="31" t="s">
        <v>3467</v>
      </c>
      <c r="B1739" s="31" t="s">
        <v>56</v>
      </c>
      <c r="C1739" s="31" t="s">
        <v>20</v>
      </c>
      <c r="D1739" s="31" t="s">
        <v>41</v>
      </c>
      <c r="E1739" s="31">
        <v>104</v>
      </c>
      <c r="F1739" s="31">
        <v>50</v>
      </c>
      <c r="G1739" s="31">
        <v>7077.01</v>
      </c>
      <c r="H1739" s="31">
        <v>736009.04</v>
      </c>
      <c r="I1739" s="32">
        <v>45690</v>
      </c>
      <c r="J1739" s="32">
        <v>45930</v>
      </c>
      <c r="K1739" s="31" t="s">
        <v>16</v>
      </c>
      <c r="L1739" s="33" t="s">
        <v>58</v>
      </c>
      <c r="M1739" s="13" t="str">
        <f>PROPER(TRIM(SUBSTITUTE(B1739,"###"," ")))</f>
        <v>Nothing Lite</v>
      </c>
      <c r="N1739" s="13" t="str">
        <f>PROPER(TRIM(SUBSTITUTE(C1739,"###"," ")))</f>
        <v>Toys</v>
      </c>
      <c r="O1739" s="13" t="str">
        <f>PROPER(TRIM(SUBSTITUTE(D1739,"###"," ")))</f>
        <v>Quickstock</v>
      </c>
      <c r="P1739" s="13" t="str">
        <f t="shared" si="189"/>
        <v>Nothing Lite</v>
      </c>
      <c r="Q1739" s="34" t="str">
        <f t="shared" si="190"/>
        <v>Toys</v>
      </c>
      <c r="R1739" s="13" t="str">
        <f t="shared" si="191"/>
        <v>Quickstock</v>
      </c>
      <c r="S1739" s="35">
        <f t="shared" si="192"/>
        <v>104</v>
      </c>
      <c r="T1739" s="35">
        <f t="shared" si="193"/>
        <v>50</v>
      </c>
      <c r="U1739" s="14">
        <f t="shared" si="194"/>
        <v>7077.01</v>
      </c>
      <c r="V1739" s="14">
        <f t="shared" si="195"/>
        <v>736009.04</v>
      </c>
      <c r="W1739" s="13" t="str">
        <v>In Stock</v>
      </c>
      <c r="X1739" s="13" t="str">
        <v>No</v>
      </c>
      <c r="Y1739" s="13">
        <v>0</v>
      </c>
    </row>
    <row r="1740" spans="1:25" x14ac:dyDescent="0.3">
      <c r="A1740" s="31" t="s">
        <v>3468</v>
      </c>
      <c r="B1740" s="31" t="s">
        <v>3469</v>
      </c>
      <c r="C1740" s="31" t="s">
        <v>14</v>
      </c>
      <c r="D1740" s="31" t="s">
        <v>15</v>
      </c>
      <c r="E1740" s="31">
        <v>144</v>
      </c>
      <c r="F1740" s="31">
        <v>98</v>
      </c>
      <c r="G1740" s="31">
        <v>4023.18</v>
      </c>
      <c r="H1740" s="31">
        <v>579337.91999999993</v>
      </c>
      <c r="I1740" s="32">
        <v>45788</v>
      </c>
      <c r="J1740" s="32">
        <v>45906</v>
      </c>
      <c r="K1740" s="31" t="s">
        <v>57</v>
      </c>
      <c r="L1740" s="33" t="s">
        <v>21</v>
      </c>
      <c r="M1740" s="13" t="str">
        <f>PROPER(TRIM(SUBSTITUTE(B1740,"###"," ")))</f>
        <v>Ok X</v>
      </c>
      <c r="N1740" s="13" t="str">
        <f>PROPER(TRIM(SUBSTITUTE(C1740,"###"," ")))</f>
        <v>Clothing</v>
      </c>
      <c r="O1740" s="13" t="str">
        <f>PROPER(TRIM(SUBSTITUTE(D1740,"###"," ")))</f>
        <v>Global Traders</v>
      </c>
      <c r="P1740" s="13" t="str">
        <f t="shared" si="189"/>
        <v>Ok X</v>
      </c>
      <c r="Q1740" s="34" t="str">
        <f t="shared" si="190"/>
        <v>Clothing</v>
      </c>
      <c r="R1740" s="13" t="str">
        <f t="shared" si="191"/>
        <v>Global Traders</v>
      </c>
      <c r="S1740" s="35">
        <f t="shared" si="192"/>
        <v>144</v>
      </c>
      <c r="T1740" s="35">
        <f t="shared" si="193"/>
        <v>98</v>
      </c>
      <c r="U1740" s="14">
        <f t="shared" si="194"/>
        <v>4023.18</v>
      </c>
      <c r="V1740" s="14">
        <f t="shared" si="195"/>
        <v>579337.91999999993</v>
      </c>
      <c r="W1740" s="13" t="str">
        <v>In Stock</v>
      </c>
      <c r="X1740" s="13" t="str">
        <v>No</v>
      </c>
      <c r="Y1740" s="13">
        <v>0</v>
      </c>
    </row>
    <row r="1741" spans="1:25" x14ac:dyDescent="0.3">
      <c r="A1741" s="31" t="s">
        <v>3470</v>
      </c>
      <c r="B1741" s="31" t="s">
        <v>2329</v>
      </c>
      <c r="C1741" s="31" t="s">
        <v>44</v>
      </c>
      <c r="D1741" s="31" t="s">
        <v>45</v>
      </c>
      <c r="E1741" s="31">
        <v>175</v>
      </c>
      <c r="F1741" s="31">
        <v>31</v>
      </c>
      <c r="G1741" s="31">
        <v>15509.82</v>
      </c>
      <c r="H1741" s="31">
        <v>2714218.5</v>
      </c>
      <c r="I1741" s="32">
        <v>45742</v>
      </c>
      <c r="J1741" s="32">
        <v>45886</v>
      </c>
      <c r="K1741" s="31" t="s">
        <v>46</v>
      </c>
      <c r="L1741" s="33" t="s">
        <v>21</v>
      </c>
      <c r="M1741" s="13" t="str">
        <f>PROPER(TRIM(SUBSTITUTE(B1741,"###"," ")))</f>
        <v>News Plus</v>
      </c>
      <c r="N1741" s="13" t="str">
        <f>PROPER(TRIM(SUBSTITUTE(C1741,"###"," ")))</f>
        <v>Groceries</v>
      </c>
      <c r="O1741" s="13" t="str">
        <f>PROPER(TRIM(SUBSTITUTE(D1741,"###"," ")))</f>
        <v>Retailmart Inc</v>
      </c>
      <c r="P1741" s="13" t="str">
        <f t="shared" si="189"/>
        <v>News Plus</v>
      </c>
      <c r="Q1741" s="34" t="str">
        <f t="shared" si="190"/>
        <v>Groceries</v>
      </c>
      <c r="R1741" s="13" t="str">
        <f t="shared" si="191"/>
        <v>Retailmart Inc</v>
      </c>
      <c r="S1741" s="35">
        <f t="shared" si="192"/>
        <v>175</v>
      </c>
      <c r="T1741" s="35">
        <f t="shared" si="193"/>
        <v>31</v>
      </c>
      <c r="U1741" s="14">
        <f t="shared" si="194"/>
        <v>15509.82</v>
      </c>
      <c r="V1741" s="14">
        <f t="shared" si="195"/>
        <v>2714218.5</v>
      </c>
      <c r="W1741" s="13" t="str">
        <v>In Stock</v>
      </c>
      <c r="X1741" s="13" t="str">
        <v>No</v>
      </c>
      <c r="Y1741" s="13">
        <v>0</v>
      </c>
    </row>
    <row r="1742" spans="1:25" x14ac:dyDescent="0.3">
      <c r="A1742" s="31" t="s">
        <v>3471</v>
      </c>
      <c r="B1742" s="31" t="s">
        <v>3472</v>
      </c>
      <c r="C1742" s="31" t="s">
        <v>40</v>
      </c>
      <c r="D1742" s="13"/>
      <c r="E1742" s="13"/>
      <c r="F1742" s="31">
        <v>62</v>
      </c>
      <c r="G1742" s="31">
        <v>2789.2</v>
      </c>
      <c r="H1742" s="13"/>
      <c r="I1742" s="32">
        <v>45678</v>
      </c>
      <c r="J1742" s="32">
        <v>45917</v>
      </c>
      <c r="K1742" s="31" t="s">
        <v>16</v>
      </c>
      <c r="L1742" s="33" t="s">
        <v>33</v>
      </c>
      <c r="M1742" s="13" t="str">
        <f>PROPER(TRIM(SUBSTITUTE(B1742,"###"," ")))</f>
        <v>Throw Plus</v>
      </c>
      <c r="N1742" s="13" t="str">
        <f>PROPER(TRIM(SUBSTITUTE(C1742,"###"," ")))</f>
        <v>Electronics</v>
      </c>
      <c r="O1742" s="13" t="str">
        <f>PROPER(TRIM(SUBSTITUTE(D1742,"###"," ")))</f>
        <v/>
      </c>
      <c r="P1742" s="13" t="str">
        <f t="shared" si="189"/>
        <v>Throw Plus</v>
      </c>
      <c r="Q1742" s="34" t="str">
        <f t="shared" si="190"/>
        <v>Electronics</v>
      </c>
      <c r="R1742" s="13" t="str">
        <f t="shared" si="191"/>
        <v>Others</v>
      </c>
      <c r="S1742" s="35">
        <f t="shared" si="192"/>
        <v>0</v>
      </c>
      <c r="T1742" s="35">
        <f t="shared" si="193"/>
        <v>62</v>
      </c>
      <c r="U1742" s="14">
        <f t="shared" si="194"/>
        <v>2789.2</v>
      </c>
      <c r="V1742" s="14">
        <f t="shared" si="195"/>
        <v>0</v>
      </c>
      <c r="W1742" s="13" t="str">
        <v>Out of Stock</v>
      </c>
      <c r="X1742" s="13" t="str">
        <v>Yes</v>
      </c>
      <c r="Y1742" s="13">
        <v>1</v>
      </c>
    </row>
    <row r="1743" spans="1:25" x14ac:dyDescent="0.3">
      <c r="A1743" s="31" t="s">
        <v>3474</v>
      </c>
      <c r="B1743" s="31" t="s">
        <v>3475</v>
      </c>
      <c r="C1743" s="31" t="s">
        <v>44</v>
      </c>
      <c r="D1743" s="31" t="s">
        <v>24</v>
      </c>
      <c r="E1743" s="31">
        <v>135</v>
      </c>
      <c r="F1743" s="31">
        <v>50</v>
      </c>
      <c r="G1743" s="31">
        <v>18828.509999999998</v>
      </c>
      <c r="H1743" s="31">
        <v>2541848.85</v>
      </c>
      <c r="I1743" s="32">
        <v>45727</v>
      </c>
      <c r="J1743" s="32">
        <v>45908</v>
      </c>
      <c r="K1743" s="31" t="s">
        <v>16</v>
      </c>
      <c r="L1743" s="33" t="s">
        <v>17</v>
      </c>
      <c r="M1743" s="13" t="str">
        <f>PROPER(TRIM(SUBSTITUTE(B1743,"###"," ")))</f>
        <v>Vote Lite</v>
      </c>
      <c r="N1743" s="13" t="str">
        <f>PROPER(TRIM(SUBSTITUTE(C1743,"###"," ")))</f>
        <v>Groceries</v>
      </c>
      <c r="O1743" s="13" t="str">
        <f>PROPER(TRIM(SUBSTITUTE(D1743,"###"," ")))</f>
        <v>Omni Suppliers</v>
      </c>
      <c r="P1743" s="13" t="str">
        <f t="shared" si="189"/>
        <v>Vote Lite</v>
      </c>
      <c r="Q1743" s="34" t="str">
        <f t="shared" si="190"/>
        <v>Groceries</v>
      </c>
      <c r="R1743" s="13" t="str">
        <f t="shared" si="191"/>
        <v>Omni Suppliers</v>
      </c>
      <c r="S1743" s="35">
        <f t="shared" si="192"/>
        <v>135</v>
      </c>
      <c r="T1743" s="35">
        <f t="shared" si="193"/>
        <v>50</v>
      </c>
      <c r="U1743" s="14">
        <f t="shared" si="194"/>
        <v>18828.509999999998</v>
      </c>
      <c r="V1743" s="14">
        <f t="shared" si="195"/>
        <v>2541848.8499999996</v>
      </c>
      <c r="W1743" s="13" t="str">
        <v>In Stock</v>
      </c>
      <c r="X1743" s="13" t="str">
        <v>No</v>
      </c>
      <c r="Y1743" s="13">
        <v>0</v>
      </c>
    </row>
    <row r="1744" spans="1:25" x14ac:dyDescent="0.3">
      <c r="A1744" s="31" t="s">
        <v>3476</v>
      </c>
      <c r="B1744" s="31" t="s">
        <v>80</v>
      </c>
      <c r="C1744" s="31" t="s">
        <v>28</v>
      </c>
      <c r="D1744" s="31" t="s">
        <v>24</v>
      </c>
      <c r="E1744" s="31">
        <v>120</v>
      </c>
      <c r="F1744" s="31">
        <v>95</v>
      </c>
      <c r="G1744" s="31">
        <v>1556.89</v>
      </c>
      <c r="H1744" s="31">
        <v>186826.8</v>
      </c>
      <c r="I1744" s="32">
        <v>45807</v>
      </c>
      <c r="J1744" s="32">
        <v>45941</v>
      </c>
      <c r="K1744" s="31" t="s">
        <v>46</v>
      </c>
      <c r="L1744" s="33" t="s">
        <v>21</v>
      </c>
      <c r="M1744" s="13" t="str">
        <f>PROPER(TRIM(SUBSTITUTE(B1744,"###"," ")))</f>
        <v>Those Lite</v>
      </c>
      <c r="N1744" s="13" t="str">
        <f>PROPER(TRIM(SUBSTITUTE(C1744,"###"," ")))</f>
        <v>Furniture</v>
      </c>
      <c r="O1744" s="13" t="str">
        <f>PROPER(TRIM(SUBSTITUTE(D1744,"###"," ")))</f>
        <v>Omni Suppliers</v>
      </c>
      <c r="P1744" s="13" t="str">
        <f t="shared" si="189"/>
        <v>Those Lite</v>
      </c>
      <c r="Q1744" s="34" t="str">
        <f t="shared" si="190"/>
        <v>Furniture</v>
      </c>
      <c r="R1744" s="13" t="str">
        <f t="shared" si="191"/>
        <v>Omni Suppliers</v>
      </c>
      <c r="S1744" s="35">
        <f t="shared" si="192"/>
        <v>120</v>
      </c>
      <c r="T1744" s="35">
        <f t="shared" si="193"/>
        <v>95</v>
      </c>
      <c r="U1744" s="14">
        <f t="shared" si="194"/>
        <v>1556.89</v>
      </c>
      <c r="V1744" s="14">
        <f t="shared" si="195"/>
        <v>186826.80000000002</v>
      </c>
      <c r="W1744" s="13" t="str">
        <v>In Stock</v>
      </c>
      <c r="X1744" s="13" t="str">
        <v>No</v>
      </c>
      <c r="Y1744" s="13">
        <v>0</v>
      </c>
    </row>
    <row r="1745" spans="1:25" x14ac:dyDescent="0.3">
      <c r="A1745" s="31" t="s">
        <v>3477</v>
      </c>
      <c r="B1745" s="31" t="s">
        <v>3478</v>
      </c>
      <c r="C1745" s="31" t="s">
        <v>40</v>
      </c>
      <c r="D1745" s="31" t="s">
        <v>41</v>
      </c>
      <c r="E1745" s="31">
        <v>147</v>
      </c>
      <c r="F1745" s="31">
        <v>24</v>
      </c>
      <c r="G1745" s="31">
        <v>7604.55</v>
      </c>
      <c r="H1745" s="31">
        <v>1117868.8500000001</v>
      </c>
      <c r="I1745" s="32">
        <v>45731</v>
      </c>
      <c r="J1745" s="32">
        <v>45891</v>
      </c>
      <c r="K1745" s="31" t="s">
        <v>57</v>
      </c>
      <c r="L1745" s="33" t="s">
        <v>58</v>
      </c>
      <c r="M1745" s="13" t="str">
        <f>PROPER(TRIM(SUBSTITUTE(B1745,"###"," ")))</f>
        <v>Few Lite</v>
      </c>
      <c r="N1745" s="13" t="str">
        <f>PROPER(TRIM(SUBSTITUTE(C1745,"###"," ")))</f>
        <v>Electronics</v>
      </c>
      <c r="O1745" s="13" t="str">
        <f>PROPER(TRIM(SUBSTITUTE(D1745,"###"," ")))</f>
        <v>Quickstock</v>
      </c>
      <c r="P1745" s="13" t="str">
        <f t="shared" si="189"/>
        <v>Few Lite</v>
      </c>
      <c r="Q1745" s="34" t="str">
        <f t="shared" si="190"/>
        <v>Electronics</v>
      </c>
      <c r="R1745" s="13" t="str">
        <f t="shared" si="191"/>
        <v>Quickstock</v>
      </c>
      <c r="S1745" s="35">
        <f t="shared" si="192"/>
        <v>147</v>
      </c>
      <c r="T1745" s="35">
        <f t="shared" si="193"/>
        <v>24</v>
      </c>
      <c r="U1745" s="14">
        <f t="shared" si="194"/>
        <v>7604.55</v>
      </c>
      <c r="V1745" s="14">
        <f t="shared" si="195"/>
        <v>1117868.8500000001</v>
      </c>
      <c r="W1745" s="13" t="str">
        <v>In Stock</v>
      </c>
      <c r="X1745" s="13" t="str">
        <v>No</v>
      </c>
      <c r="Y1745" s="13">
        <v>0</v>
      </c>
    </row>
    <row r="1746" spans="1:25" x14ac:dyDescent="0.3">
      <c r="A1746" s="31" t="s">
        <v>3479</v>
      </c>
      <c r="B1746" s="31" t="s">
        <v>3480</v>
      </c>
      <c r="C1746" s="31" t="s">
        <v>20</v>
      </c>
      <c r="D1746" s="31" t="s">
        <v>24</v>
      </c>
      <c r="E1746" s="31">
        <v>186</v>
      </c>
      <c r="F1746" s="31">
        <v>99</v>
      </c>
      <c r="G1746" s="31">
        <v>14173.42</v>
      </c>
      <c r="H1746" s="31">
        <v>2636256.12</v>
      </c>
      <c r="I1746" s="32">
        <v>45837</v>
      </c>
      <c r="J1746" s="32">
        <v>45910</v>
      </c>
      <c r="K1746" s="31" t="s">
        <v>57</v>
      </c>
      <c r="L1746" s="33" t="s">
        <v>17</v>
      </c>
      <c r="M1746" s="13" t="str">
        <f>PROPER(TRIM(SUBSTITUTE(B1746,"###"," ")))</f>
        <v>Thought Plus</v>
      </c>
      <c r="N1746" s="13" t="str">
        <f>PROPER(TRIM(SUBSTITUTE(C1746,"###"," ")))</f>
        <v>Toys</v>
      </c>
      <c r="O1746" s="13" t="str">
        <f>PROPER(TRIM(SUBSTITUTE(D1746,"###"," ")))</f>
        <v>Omni Suppliers</v>
      </c>
      <c r="P1746" s="13" t="str">
        <f t="shared" si="189"/>
        <v>Thought Plus</v>
      </c>
      <c r="Q1746" s="34" t="str">
        <f t="shared" si="190"/>
        <v>Toys</v>
      </c>
      <c r="R1746" s="13" t="str">
        <f t="shared" si="191"/>
        <v>Omni Suppliers</v>
      </c>
      <c r="S1746" s="35">
        <f t="shared" si="192"/>
        <v>186</v>
      </c>
      <c r="T1746" s="35">
        <f t="shared" si="193"/>
        <v>99</v>
      </c>
      <c r="U1746" s="14">
        <f t="shared" si="194"/>
        <v>14173.42</v>
      </c>
      <c r="V1746" s="14">
        <f t="shared" si="195"/>
        <v>2636256.12</v>
      </c>
      <c r="W1746" s="13" t="str">
        <v>In Stock</v>
      </c>
      <c r="X1746" s="13" t="str">
        <v>No</v>
      </c>
      <c r="Y1746" s="13">
        <v>0</v>
      </c>
    </row>
    <row r="1747" spans="1:25" x14ac:dyDescent="0.3">
      <c r="A1747" s="31" t="s">
        <v>3481</v>
      </c>
      <c r="B1747" s="31" t="s">
        <v>3482</v>
      </c>
      <c r="C1747" s="31" t="s">
        <v>28</v>
      </c>
      <c r="D1747" s="31" t="s">
        <v>45</v>
      </c>
      <c r="E1747" s="31">
        <v>178</v>
      </c>
      <c r="F1747" s="31">
        <v>97</v>
      </c>
      <c r="G1747" s="31">
        <v>11925.77</v>
      </c>
      <c r="H1747" s="31">
        <v>2122787.06</v>
      </c>
      <c r="I1747" s="32">
        <v>45746</v>
      </c>
      <c r="J1747" s="32">
        <v>45939</v>
      </c>
      <c r="K1747" s="13"/>
      <c r="L1747" s="33" t="s">
        <v>58</v>
      </c>
      <c r="M1747" s="13" t="str">
        <f>PROPER(TRIM(SUBSTITUTE(B1747,"###"," ")))</f>
        <v>Manager Mini</v>
      </c>
      <c r="N1747" s="13" t="str">
        <f>PROPER(TRIM(SUBSTITUTE(C1747,"###"," ")))</f>
        <v>Furniture</v>
      </c>
      <c r="O1747" s="13" t="str">
        <f>PROPER(TRIM(SUBSTITUTE(D1747,"###"," ")))</f>
        <v>Retailmart Inc</v>
      </c>
      <c r="P1747" s="13" t="str">
        <f t="shared" si="189"/>
        <v>Manager Mini</v>
      </c>
      <c r="Q1747" s="34" t="str">
        <f t="shared" si="190"/>
        <v>Furniture</v>
      </c>
      <c r="R1747" s="13" t="str">
        <f t="shared" si="191"/>
        <v>Retailmart Inc</v>
      </c>
      <c r="S1747" s="35">
        <f t="shared" si="192"/>
        <v>178</v>
      </c>
      <c r="T1747" s="35">
        <f t="shared" si="193"/>
        <v>97</v>
      </c>
      <c r="U1747" s="14">
        <f t="shared" si="194"/>
        <v>11925.77</v>
      </c>
      <c r="V1747" s="14">
        <f t="shared" si="195"/>
        <v>2122787.06</v>
      </c>
      <c r="W1747" s="13" t="str">
        <v>In Stock</v>
      </c>
      <c r="X1747" s="13" t="str">
        <v>No</v>
      </c>
      <c r="Y1747" s="13">
        <v>0</v>
      </c>
    </row>
    <row r="1748" spans="1:25" x14ac:dyDescent="0.3">
      <c r="A1748" s="31" t="s">
        <v>3483</v>
      </c>
      <c r="B1748" s="31" t="s">
        <v>3484</v>
      </c>
      <c r="C1748" s="31" t="s">
        <v>14</v>
      </c>
      <c r="D1748" s="31" t="s">
        <v>24</v>
      </c>
      <c r="E1748" s="31">
        <v>161</v>
      </c>
      <c r="F1748" s="31">
        <v>94</v>
      </c>
      <c r="G1748" s="31">
        <v>12466.4</v>
      </c>
      <c r="H1748" s="31">
        <v>2007090.4</v>
      </c>
      <c r="I1748" s="32">
        <v>45764</v>
      </c>
      <c r="J1748" s="32">
        <v>45934</v>
      </c>
      <c r="K1748" s="31" t="s">
        <v>57</v>
      </c>
      <c r="L1748" s="33" t="s">
        <v>58</v>
      </c>
      <c r="M1748" s="13" t="str">
        <f>PROPER(TRIM(SUBSTITUTE(B1748,"###"," ")))</f>
        <v>Someone Pro</v>
      </c>
      <c r="N1748" s="13" t="str">
        <f>PROPER(TRIM(SUBSTITUTE(C1748,"###"," ")))</f>
        <v>Clothing</v>
      </c>
      <c r="O1748" s="13" t="str">
        <f>PROPER(TRIM(SUBSTITUTE(D1748,"###"," ")))</f>
        <v>Omni Suppliers</v>
      </c>
      <c r="P1748" s="13" t="str">
        <f t="shared" si="189"/>
        <v>Someone Pro</v>
      </c>
      <c r="Q1748" s="34" t="str">
        <f t="shared" si="190"/>
        <v>Clothing</v>
      </c>
      <c r="R1748" s="13" t="str">
        <f t="shared" si="191"/>
        <v>Omni Suppliers</v>
      </c>
      <c r="S1748" s="35">
        <f t="shared" si="192"/>
        <v>161</v>
      </c>
      <c r="T1748" s="35">
        <f t="shared" si="193"/>
        <v>94</v>
      </c>
      <c r="U1748" s="14">
        <f t="shared" si="194"/>
        <v>12466.4</v>
      </c>
      <c r="V1748" s="14">
        <f t="shared" si="195"/>
        <v>2007090.4</v>
      </c>
      <c r="W1748" s="13" t="str">
        <v>In Stock</v>
      </c>
      <c r="X1748" s="13" t="str">
        <v>No</v>
      </c>
      <c r="Y1748" s="13">
        <v>0</v>
      </c>
    </row>
    <row r="1749" spans="1:25" x14ac:dyDescent="0.3">
      <c r="A1749" s="31" t="s">
        <v>3485</v>
      </c>
      <c r="B1749" s="31" t="s">
        <v>2142</v>
      </c>
      <c r="C1749" s="31" t="s">
        <v>44</v>
      </c>
      <c r="D1749" s="31" t="s">
        <v>41</v>
      </c>
      <c r="E1749" s="31">
        <v>33</v>
      </c>
      <c r="F1749" s="31">
        <v>90</v>
      </c>
      <c r="G1749" s="31">
        <v>1938.89</v>
      </c>
      <c r="H1749" s="31">
        <v>63983.37</v>
      </c>
      <c r="I1749" s="32">
        <v>45767</v>
      </c>
      <c r="J1749" s="32">
        <v>45862</v>
      </c>
      <c r="K1749" s="31" t="s">
        <v>46</v>
      </c>
      <c r="L1749" s="33" t="s">
        <v>30</v>
      </c>
      <c r="M1749" s="13" t="str">
        <f>PROPER(TRIM(SUBSTITUTE(B1749,"###"," ")))</f>
        <v>Ready Mini</v>
      </c>
      <c r="N1749" s="13" t="str">
        <f>PROPER(TRIM(SUBSTITUTE(C1749,"###"," ")))</f>
        <v>Groceries</v>
      </c>
      <c r="O1749" s="13" t="str">
        <f>PROPER(TRIM(SUBSTITUTE(D1749,"###"," ")))</f>
        <v>Quickstock</v>
      </c>
      <c r="P1749" s="13" t="str">
        <f t="shared" si="189"/>
        <v>Ready Mini</v>
      </c>
      <c r="Q1749" s="34" t="str">
        <f t="shared" si="190"/>
        <v>Groceries</v>
      </c>
      <c r="R1749" s="13" t="str">
        <f t="shared" si="191"/>
        <v>Quickstock</v>
      </c>
      <c r="S1749" s="35">
        <f t="shared" si="192"/>
        <v>33</v>
      </c>
      <c r="T1749" s="35">
        <f t="shared" si="193"/>
        <v>90</v>
      </c>
      <c r="U1749" s="14">
        <f t="shared" si="194"/>
        <v>1938.89</v>
      </c>
      <c r="V1749" s="14">
        <f t="shared" si="195"/>
        <v>63983.37</v>
      </c>
      <c r="W1749" s="13" t="str">
        <v>Low Stock</v>
      </c>
      <c r="X1749" s="13" t="str">
        <v>Yes</v>
      </c>
      <c r="Y1749" s="13">
        <v>1</v>
      </c>
    </row>
    <row r="1750" spans="1:25" x14ac:dyDescent="0.3">
      <c r="A1750" s="31" t="s">
        <v>3486</v>
      </c>
      <c r="B1750" s="31" t="s">
        <v>1002</v>
      </c>
      <c r="C1750" s="31" t="s">
        <v>28</v>
      </c>
      <c r="D1750" s="31" t="s">
        <v>41</v>
      </c>
      <c r="E1750" s="31">
        <v>61</v>
      </c>
      <c r="F1750" s="31">
        <v>42</v>
      </c>
      <c r="G1750" s="31">
        <v>18137.73</v>
      </c>
      <c r="H1750" s="31">
        <v>1106401.53</v>
      </c>
      <c r="I1750" s="32">
        <v>45817</v>
      </c>
      <c r="J1750" s="32">
        <v>45931</v>
      </c>
      <c r="K1750" s="31" t="s">
        <v>57</v>
      </c>
      <c r="L1750" s="33" t="s">
        <v>21</v>
      </c>
      <c r="M1750" s="13" t="str">
        <f>PROPER(TRIM(SUBSTITUTE(B1750,"###"," ")))</f>
        <v>Strategy Lite</v>
      </c>
      <c r="N1750" s="13" t="str">
        <f>PROPER(TRIM(SUBSTITUTE(C1750,"###"," ")))</f>
        <v>Furniture</v>
      </c>
      <c r="O1750" s="13" t="str">
        <f>PROPER(TRIM(SUBSTITUTE(D1750,"###"," ")))</f>
        <v>Quickstock</v>
      </c>
      <c r="P1750" s="13" t="str">
        <f t="shared" si="189"/>
        <v>Strategy Lite</v>
      </c>
      <c r="Q1750" s="34" t="str">
        <f t="shared" si="190"/>
        <v>Furniture</v>
      </c>
      <c r="R1750" s="13" t="str">
        <f t="shared" si="191"/>
        <v>Quickstock</v>
      </c>
      <c r="S1750" s="35">
        <f t="shared" si="192"/>
        <v>61</v>
      </c>
      <c r="T1750" s="35">
        <f t="shared" si="193"/>
        <v>42</v>
      </c>
      <c r="U1750" s="14">
        <f t="shared" si="194"/>
        <v>18137.73</v>
      </c>
      <c r="V1750" s="14">
        <f t="shared" si="195"/>
        <v>1106401.53</v>
      </c>
      <c r="W1750" s="13" t="str">
        <v>In Stock</v>
      </c>
      <c r="X1750" s="13" t="str">
        <v>No</v>
      </c>
      <c r="Y1750" s="13">
        <v>0</v>
      </c>
    </row>
    <row r="1751" spans="1:25" x14ac:dyDescent="0.3">
      <c r="A1751" s="31" t="s">
        <v>3487</v>
      </c>
      <c r="B1751" s="31" t="s">
        <v>3488</v>
      </c>
      <c r="C1751" s="31" t="s">
        <v>20</v>
      </c>
      <c r="D1751" s="31" t="s">
        <v>24</v>
      </c>
      <c r="E1751" s="31">
        <v>161</v>
      </c>
      <c r="F1751" s="31">
        <v>63</v>
      </c>
      <c r="G1751" s="31">
        <v>13837.56</v>
      </c>
      <c r="H1751" s="31">
        <v>2227847.16</v>
      </c>
      <c r="I1751" s="32">
        <v>45748</v>
      </c>
      <c r="J1751" s="32">
        <v>45859</v>
      </c>
      <c r="K1751" s="31" t="s">
        <v>25</v>
      </c>
      <c r="L1751" s="33" t="s">
        <v>17</v>
      </c>
      <c r="M1751" s="13" t="str">
        <f>PROPER(TRIM(SUBSTITUTE(B1751,"###"," ")))</f>
        <v>Which Plus</v>
      </c>
      <c r="N1751" s="13" t="str">
        <f>PROPER(TRIM(SUBSTITUTE(C1751,"###"," ")))</f>
        <v>Toys</v>
      </c>
      <c r="O1751" s="13" t="str">
        <f>PROPER(TRIM(SUBSTITUTE(D1751,"###"," ")))</f>
        <v>Omni Suppliers</v>
      </c>
      <c r="P1751" s="13" t="str">
        <f t="shared" si="189"/>
        <v>Which Plus</v>
      </c>
      <c r="Q1751" s="34" t="str">
        <f t="shared" si="190"/>
        <v>Toys</v>
      </c>
      <c r="R1751" s="13" t="str">
        <f t="shared" si="191"/>
        <v>Omni Suppliers</v>
      </c>
      <c r="S1751" s="35">
        <f t="shared" si="192"/>
        <v>161</v>
      </c>
      <c r="T1751" s="35">
        <f t="shared" si="193"/>
        <v>63</v>
      </c>
      <c r="U1751" s="14">
        <f t="shared" si="194"/>
        <v>13837.56</v>
      </c>
      <c r="V1751" s="14">
        <f t="shared" si="195"/>
        <v>2227847.16</v>
      </c>
      <c r="W1751" s="13" t="str">
        <v>In Stock</v>
      </c>
      <c r="X1751" s="13" t="str">
        <v>No</v>
      </c>
      <c r="Y1751" s="13">
        <v>0</v>
      </c>
    </row>
    <row r="1752" spans="1:25" x14ac:dyDescent="0.3">
      <c r="A1752" s="31" t="s">
        <v>3489</v>
      </c>
      <c r="B1752" s="31" t="s">
        <v>531</v>
      </c>
      <c r="C1752" s="31" t="s">
        <v>20</v>
      </c>
      <c r="D1752" s="31" t="s">
        <v>24</v>
      </c>
      <c r="E1752" s="31">
        <v>145</v>
      </c>
      <c r="F1752" s="13"/>
      <c r="G1752" s="31">
        <v>10785.51</v>
      </c>
      <c r="H1752" s="31">
        <v>1563898.95</v>
      </c>
      <c r="I1752" s="32">
        <v>45846</v>
      </c>
      <c r="J1752" s="32">
        <v>45855</v>
      </c>
      <c r="K1752" s="31" t="s">
        <v>46</v>
      </c>
      <c r="L1752" s="33" t="s">
        <v>33</v>
      </c>
      <c r="M1752" s="13" t="str">
        <f>PROPER(TRIM(SUBSTITUTE(B1752,"###"," ")))</f>
        <v>Lawyer Pro</v>
      </c>
      <c r="N1752" s="13" t="str">
        <f>PROPER(TRIM(SUBSTITUTE(C1752,"###"," ")))</f>
        <v>Toys</v>
      </c>
      <c r="O1752" s="13" t="str">
        <f>PROPER(TRIM(SUBSTITUTE(D1752,"###"," ")))</f>
        <v>Omni Suppliers</v>
      </c>
      <c r="P1752" s="13" t="str">
        <f t="shared" si="189"/>
        <v>Lawyer Pro</v>
      </c>
      <c r="Q1752" s="34" t="str">
        <f t="shared" si="190"/>
        <v>Toys</v>
      </c>
      <c r="R1752" s="13" t="str">
        <f t="shared" si="191"/>
        <v>Omni Suppliers</v>
      </c>
      <c r="S1752" s="35">
        <f t="shared" si="192"/>
        <v>145</v>
      </c>
      <c r="T1752" s="35">
        <f t="shared" si="193"/>
        <v>0</v>
      </c>
      <c r="U1752" s="14">
        <f t="shared" si="194"/>
        <v>10785.51</v>
      </c>
      <c r="V1752" s="14">
        <f t="shared" si="195"/>
        <v>1563898.95</v>
      </c>
      <c r="W1752" s="13" t="str">
        <v>In Stock</v>
      </c>
      <c r="X1752" s="13" t="str">
        <v>No</v>
      </c>
      <c r="Y1752" s="13">
        <v>0</v>
      </c>
    </row>
    <row r="1753" spans="1:25" x14ac:dyDescent="0.3">
      <c r="A1753" s="31" t="s">
        <v>3491</v>
      </c>
      <c r="B1753" s="31" t="s">
        <v>3492</v>
      </c>
      <c r="C1753" s="31" t="s">
        <v>40</v>
      </c>
      <c r="D1753" s="31" t="s">
        <v>15</v>
      </c>
      <c r="E1753" s="31">
        <v>159</v>
      </c>
      <c r="F1753" s="31">
        <v>29</v>
      </c>
      <c r="G1753" s="31">
        <v>9009.2099999999991</v>
      </c>
      <c r="H1753" s="31">
        <v>1432464.39</v>
      </c>
      <c r="I1753" s="32">
        <v>45782</v>
      </c>
      <c r="J1753" s="32">
        <v>45922</v>
      </c>
      <c r="K1753" s="31" t="s">
        <v>16</v>
      </c>
      <c r="L1753" s="33" t="s">
        <v>21</v>
      </c>
      <c r="M1753" s="13" t="str">
        <f>PROPER(TRIM(SUBSTITUTE(B1753,"###"," ")))</f>
        <v>Final Mini</v>
      </c>
      <c r="N1753" s="13" t="str">
        <f>PROPER(TRIM(SUBSTITUTE(C1753,"###"," ")))</f>
        <v>Electronics</v>
      </c>
      <c r="O1753" s="13" t="str">
        <f>PROPER(TRIM(SUBSTITUTE(D1753,"###"," ")))</f>
        <v>Global Traders</v>
      </c>
      <c r="P1753" s="13" t="str">
        <f t="shared" si="189"/>
        <v>Final Mini</v>
      </c>
      <c r="Q1753" s="34" t="str">
        <f t="shared" si="190"/>
        <v>Electronics</v>
      </c>
      <c r="R1753" s="13" t="str">
        <f t="shared" si="191"/>
        <v>Global Traders</v>
      </c>
      <c r="S1753" s="35">
        <f t="shared" si="192"/>
        <v>159</v>
      </c>
      <c r="T1753" s="35">
        <f t="shared" si="193"/>
        <v>29</v>
      </c>
      <c r="U1753" s="14">
        <f t="shared" si="194"/>
        <v>9009.2099999999991</v>
      </c>
      <c r="V1753" s="14">
        <f t="shared" si="195"/>
        <v>1432464.39</v>
      </c>
      <c r="W1753" s="13" t="str">
        <v>In Stock</v>
      </c>
      <c r="X1753" s="13" t="str">
        <v>No</v>
      </c>
      <c r="Y1753" s="13">
        <v>0</v>
      </c>
    </row>
    <row r="1754" spans="1:25" x14ac:dyDescent="0.3">
      <c r="A1754" s="31" t="s">
        <v>3493</v>
      </c>
      <c r="B1754" s="31" t="s">
        <v>3494</v>
      </c>
      <c r="C1754" s="31" t="s">
        <v>20</v>
      </c>
      <c r="D1754" s="31" t="s">
        <v>24</v>
      </c>
      <c r="E1754" s="31">
        <v>122</v>
      </c>
      <c r="F1754" s="31">
        <v>81</v>
      </c>
      <c r="G1754" s="31">
        <v>13016.54</v>
      </c>
      <c r="H1754" s="31">
        <v>1588017.88</v>
      </c>
      <c r="I1754" s="32">
        <v>45669</v>
      </c>
      <c r="J1754" s="32">
        <v>45872</v>
      </c>
      <c r="K1754" s="13"/>
      <c r="L1754" s="33" t="s">
        <v>30</v>
      </c>
      <c r="M1754" s="13" t="str">
        <f>PROPER(TRIM(SUBSTITUTE(B1754,"###"," ")))</f>
        <v>Close X</v>
      </c>
      <c r="N1754" s="13" t="str">
        <f>PROPER(TRIM(SUBSTITUTE(C1754,"###"," ")))</f>
        <v>Toys</v>
      </c>
      <c r="O1754" s="13" t="str">
        <f>PROPER(TRIM(SUBSTITUTE(D1754,"###"," ")))</f>
        <v>Omni Suppliers</v>
      </c>
      <c r="P1754" s="13" t="str">
        <f t="shared" si="189"/>
        <v>Close X</v>
      </c>
      <c r="Q1754" s="34" t="str">
        <f t="shared" si="190"/>
        <v>Toys</v>
      </c>
      <c r="R1754" s="13" t="str">
        <f t="shared" si="191"/>
        <v>Omni Suppliers</v>
      </c>
      <c r="S1754" s="35">
        <f t="shared" si="192"/>
        <v>122</v>
      </c>
      <c r="T1754" s="35">
        <f t="shared" si="193"/>
        <v>81</v>
      </c>
      <c r="U1754" s="14">
        <f t="shared" si="194"/>
        <v>13016.54</v>
      </c>
      <c r="V1754" s="14">
        <f t="shared" si="195"/>
        <v>1588017.8800000001</v>
      </c>
      <c r="W1754" s="13" t="str">
        <v>In Stock</v>
      </c>
      <c r="X1754" s="13" t="str">
        <v>No</v>
      </c>
      <c r="Y1754" s="13">
        <v>0</v>
      </c>
    </row>
    <row r="1755" spans="1:25" x14ac:dyDescent="0.3">
      <c r="A1755" s="31" t="s">
        <v>3495</v>
      </c>
      <c r="B1755" s="31" t="s">
        <v>2129</v>
      </c>
      <c r="C1755" s="31" t="s">
        <v>28</v>
      </c>
      <c r="D1755" s="31" t="s">
        <v>15</v>
      </c>
      <c r="E1755" s="31">
        <v>144</v>
      </c>
      <c r="F1755" s="31">
        <v>73</v>
      </c>
      <c r="G1755" s="31">
        <v>15004.8</v>
      </c>
      <c r="H1755" s="31">
        <v>2160691.2000000002</v>
      </c>
      <c r="I1755" s="32">
        <v>45728</v>
      </c>
      <c r="J1755" s="32">
        <v>45916</v>
      </c>
      <c r="K1755" s="31" t="s">
        <v>29</v>
      </c>
      <c r="L1755" s="33" t="s">
        <v>33</v>
      </c>
      <c r="M1755" s="13" t="str">
        <f>PROPER(TRIM(SUBSTITUTE(B1755,"###"," ")))</f>
        <v>Evidence Plus</v>
      </c>
      <c r="N1755" s="13" t="str">
        <f>PROPER(TRIM(SUBSTITUTE(C1755,"###"," ")))</f>
        <v>Furniture</v>
      </c>
      <c r="O1755" s="13" t="str">
        <f>PROPER(TRIM(SUBSTITUTE(D1755,"###"," ")))</f>
        <v>Global Traders</v>
      </c>
      <c r="P1755" s="13" t="str">
        <f t="shared" si="189"/>
        <v>Evidence Plus</v>
      </c>
      <c r="Q1755" s="34" t="str">
        <f t="shared" si="190"/>
        <v>Furniture</v>
      </c>
      <c r="R1755" s="13" t="str">
        <f t="shared" si="191"/>
        <v>Global Traders</v>
      </c>
      <c r="S1755" s="35">
        <f t="shared" si="192"/>
        <v>144</v>
      </c>
      <c r="T1755" s="35">
        <f t="shared" si="193"/>
        <v>73</v>
      </c>
      <c r="U1755" s="14">
        <f t="shared" si="194"/>
        <v>15004.8</v>
      </c>
      <c r="V1755" s="14">
        <f t="shared" si="195"/>
        <v>2160691.1999999997</v>
      </c>
      <c r="W1755" s="13" t="str">
        <v>In Stock</v>
      </c>
      <c r="X1755" s="13" t="str">
        <v>No</v>
      </c>
      <c r="Y1755" s="13">
        <v>0</v>
      </c>
    </row>
    <row r="1756" spans="1:25" x14ac:dyDescent="0.3">
      <c r="A1756" s="31" t="s">
        <v>3496</v>
      </c>
      <c r="B1756" s="31" t="s">
        <v>3497</v>
      </c>
      <c r="C1756" s="31" t="s">
        <v>40</v>
      </c>
      <c r="D1756" s="31" t="s">
        <v>24</v>
      </c>
      <c r="E1756" s="31">
        <v>18</v>
      </c>
      <c r="F1756" s="31">
        <v>86</v>
      </c>
      <c r="G1756" s="31">
        <v>9675.74</v>
      </c>
      <c r="H1756" s="31">
        <v>174163.32</v>
      </c>
      <c r="I1756" s="32">
        <v>45814</v>
      </c>
      <c r="J1756" s="32">
        <v>45942</v>
      </c>
      <c r="K1756" s="31" t="s">
        <v>29</v>
      </c>
      <c r="L1756" s="33" t="s">
        <v>17</v>
      </c>
      <c r="M1756" s="13" t="str">
        <f>PROPER(TRIM(SUBSTITUTE(B1756,"###"," ")))</f>
        <v>Require Mini</v>
      </c>
      <c r="N1756" s="13" t="str">
        <f>PROPER(TRIM(SUBSTITUTE(C1756,"###"," ")))</f>
        <v>Electronics</v>
      </c>
      <c r="O1756" s="13" t="str">
        <f>PROPER(TRIM(SUBSTITUTE(D1756,"###"," ")))</f>
        <v>Omni Suppliers</v>
      </c>
      <c r="P1756" s="13" t="str">
        <f t="shared" si="189"/>
        <v>Require Mini</v>
      </c>
      <c r="Q1756" s="34" t="str">
        <f t="shared" si="190"/>
        <v>Electronics</v>
      </c>
      <c r="R1756" s="13" t="str">
        <f t="shared" si="191"/>
        <v>Omni Suppliers</v>
      </c>
      <c r="S1756" s="35">
        <f t="shared" si="192"/>
        <v>18</v>
      </c>
      <c r="T1756" s="35">
        <f t="shared" si="193"/>
        <v>86</v>
      </c>
      <c r="U1756" s="14">
        <f t="shared" si="194"/>
        <v>9675.74</v>
      </c>
      <c r="V1756" s="14">
        <f t="shared" si="195"/>
        <v>174163.32</v>
      </c>
      <c r="W1756" s="13" t="str">
        <v>Low Stock</v>
      </c>
      <c r="X1756" s="13" t="str">
        <v>Yes</v>
      </c>
      <c r="Y1756" s="13">
        <v>1</v>
      </c>
    </row>
    <row r="1757" spans="1:25" x14ac:dyDescent="0.3">
      <c r="A1757" s="31" t="s">
        <v>3498</v>
      </c>
      <c r="B1757" s="31" t="s">
        <v>3499</v>
      </c>
      <c r="C1757" s="31" t="s">
        <v>20</v>
      </c>
      <c r="D1757" s="13"/>
      <c r="E1757" s="31">
        <v>63</v>
      </c>
      <c r="F1757" s="31">
        <v>66</v>
      </c>
      <c r="G1757" s="31">
        <v>3937.07</v>
      </c>
      <c r="H1757" s="31">
        <v>248035.41</v>
      </c>
      <c r="I1757" s="32">
        <v>45794</v>
      </c>
      <c r="J1757" s="32">
        <v>45874</v>
      </c>
      <c r="K1757" s="31" t="s">
        <v>57</v>
      </c>
      <c r="L1757" s="33" t="s">
        <v>33</v>
      </c>
      <c r="M1757" s="13" t="str">
        <f>PROPER(TRIM(SUBSTITUTE(B1757,"###"," ")))</f>
        <v>Large X</v>
      </c>
      <c r="N1757" s="13" t="str">
        <f>PROPER(TRIM(SUBSTITUTE(C1757,"###"," ")))</f>
        <v>Toys</v>
      </c>
      <c r="O1757" s="13" t="str">
        <f>PROPER(TRIM(SUBSTITUTE(D1757,"###"," ")))</f>
        <v/>
      </c>
      <c r="P1757" s="13" t="str">
        <f t="shared" si="189"/>
        <v>Large X</v>
      </c>
      <c r="Q1757" s="34" t="str">
        <f t="shared" si="190"/>
        <v>Toys</v>
      </c>
      <c r="R1757" s="13" t="str">
        <f t="shared" si="191"/>
        <v>Others</v>
      </c>
      <c r="S1757" s="35">
        <f t="shared" si="192"/>
        <v>63</v>
      </c>
      <c r="T1757" s="35">
        <f t="shared" si="193"/>
        <v>66</v>
      </c>
      <c r="U1757" s="14">
        <f t="shared" si="194"/>
        <v>3937.07</v>
      </c>
      <c r="V1757" s="14">
        <f t="shared" si="195"/>
        <v>248035.41</v>
      </c>
      <c r="W1757" s="13" t="str">
        <v>Low Stock</v>
      </c>
      <c r="X1757" s="13" t="str">
        <v>Yes</v>
      </c>
      <c r="Y1757" s="13">
        <v>1</v>
      </c>
    </row>
    <row r="1758" spans="1:25" x14ac:dyDescent="0.3">
      <c r="A1758" s="31" t="s">
        <v>3500</v>
      </c>
      <c r="B1758" s="31" t="s">
        <v>3501</v>
      </c>
      <c r="C1758" s="31" t="s">
        <v>28</v>
      </c>
      <c r="D1758" s="31" t="s">
        <v>24</v>
      </c>
      <c r="E1758" s="31">
        <v>145</v>
      </c>
      <c r="F1758" s="31">
        <v>71</v>
      </c>
      <c r="G1758" s="31">
        <v>7703</v>
      </c>
      <c r="H1758" s="31">
        <v>1116935</v>
      </c>
      <c r="I1758" s="32">
        <v>45843</v>
      </c>
      <c r="J1758" s="32">
        <v>45901</v>
      </c>
      <c r="K1758" s="31" t="s">
        <v>54</v>
      </c>
      <c r="L1758" s="33" t="s">
        <v>30</v>
      </c>
      <c r="M1758" s="13" t="str">
        <f>PROPER(TRIM(SUBSTITUTE(B1758,"###"," ")))</f>
        <v>Community Lite</v>
      </c>
      <c r="N1758" s="13" t="str">
        <f>PROPER(TRIM(SUBSTITUTE(C1758,"###"," ")))</f>
        <v>Furniture</v>
      </c>
      <c r="O1758" s="13" t="str">
        <f>PROPER(TRIM(SUBSTITUTE(D1758,"###"," ")))</f>
        <v>Omni Suppliers</v>
      </c>
      <c r="P1758" s="13" t="str">
        <f t="shared" si="189"/>
        <v>Community Lite</v>
      </c>
      <c r="Q1758" s="34" t="str">
        <f t="shared" si="190"/>
        <v>Furniture</v>
      </c>
      <c r="R1758" s="13" t="str">
        <f t="shared" si="191"/>
        <v>Omni Suppliers</v>
      </c>
      <c r="S1758" s="35">
        <f t="shared" si="192"/>
        <v>145</v>
      </c>
      <c r="T1758" s="35">
        <f t="shared" si="193"/>
        <v>71</v>
      </c>
      <c r="U1758" s="14">
        <f t="shared" si="194"/>
        <v>7703</v>
      </c>
      <c r="V1758" s="14">
        <f t="shared" si="195"/>
        <v>1116935</v>
      </c>
      <c r="W1758" s="13" t="str">
        <v>In Stock</v>
      </c>
      <c r="X1758" s="13" t="str">
        <v>No</v>
      </c>
      <c r="Y1758" s="13">
        <v>0</v>
      </c>
    </row>
    <row r="1759" spans="1:25" x14ac:dyDescent="0.3">
      <c r="A1759" s="31" t="s">
        <v>3503</v>
      </c>
      <c r="B1759" s="31" t="s">
        <v>282</v>
      </c>
      <c r="C1759" s="31" t="s">
        <v>20</v>
      </c>
      <c r="D1759" s="31" t="s">
        <v>53</v>
      </c>
      <c r="E1759" s="31">
        <v>54</v>
      </c>
      <c r="F1759" s="31">
        <v>20</v>
      </c>
      <c r="G1759" s="31">
        <v>7804.06</v>
      </c>
      <c r="H1759" s="31">
        <v>421419.24</v>
      </c>
      <c r="I1759" s="32">
        <v>45671</v>
      </c>
      <c r="J1759" s="32">
        <v>45889</v>
      </c>
      <c r="K1759" s="31" t="s">
        <v>46</v>
      </c>
      <c r="L1759" s="33" t="s">
        <v>33</v>
      </c>
      <c r="M1759" s="13" t="str">
        <f>PROPER(TRIM(SUBSTITUTE(B1759,"###"," ")))</f>
        <v>Open Max</v>
      </c>
      <c r="N1759" s="13" t="str">
        <f>PROPER(TRIM(SUBSTITUTE(C1759,"###"," ")))</f>
        <v>Toys</v>
      </c>
      <c r="O1759" s="13" t="str">
        <f>PROPER(TRIM(SUBSTITUTE(D1759,"###"," ")))</f>
        <v>Abc Pvt Ltd</v>
      </c>
      <c r="P1759" s="13" t="str">
        <f t="shared" si="189"/>
        <v>Open Max</v>
      </c>
      <c r="Q1759" s="34" t="str">
        <f t="shared" si="190"/>
        <v>Toys</v>
      </c>
      <c r="R1759" s="13" t="str">
        <f t="shared" si="191"/>
        <v>Abc Pvt Ltd</v>
      </c>
      <c r="S1759" s="35">
        <f t="shared" si="192"/>
        <v>54</v>
      </c>
      <c r="T1759" s="35">
        <f t="shared" si="193"/>
        <v>20</v>
      </c>
      <c r="U1759" s="14">
        <f t="shared" si="194"/>
        <v>7804.06</v>
      </c>
      <c r="V1759" s="14">
        <f t="shared" si="195"/>
        <v>421419.24000000005</v>
      </c>
      <c r="W1759" s="13" t="str">
        <v>In Stock</v>
      </c>
      <c r="X1759" s="13" t="str">
        <v>No</v>
      </c>
      <c r="Y1759" s="13">
        <v>0</v>
      </c>
    </row>
    <row r="1760" spans="1:25" x14ac:dyDescent="0.3">
      <c r="A1760" s="31" t="s">
        <v>3504</v>
      </c>
      <c r="B1760" s="31" t="s">
        <v>1585</v>
      </c>
      <c r="C1760" s="31" t="s">
        <v>20</v>
      </c>
      <c r="D1760" s="31" t="s">
        <v>15</v>
      </c>
      <c r="E1760" s="31">
        <v>115</v>
      </c>
      <c r="F1760" s="31">
        <v>43</v>
      </c>
      <c r="G1760" s="31">
        <v>8256.0400000000009</v>
      </c>
      <c r="H1760" s="31">
        <v>949444.60000000009</v>
      </c>
      <c r="I1760" s="32">
        <v>45825</v>
      </c>
      <c r="J1760" s="32">
        <v>45938</v>
      </c>
      <c r="K1760" s="13"/>
      <c r="L1760" s="33" t="s">
        <v>58</v>
      </c>
      <c r="M1760" s="13" t="str">
        <f>PROPER(TRIM(SUBSTITUTE(B1760,"###"," ")))</f>
        <v>Institution Mini</v>
      </c>
      <c r="N1760" s="13" t="str">
        <f>PROPER(TRIM(SUBSTITUTE(C1760,"###"," ")))</f>
        <v>Toys</v>
      </c>
      <c r="O1760" s="13" t="str">
        <f>PROPER(TRIM(SUBSTITUTE(D1760,"###"," ")))</f>
        <v>Global Traders</v>
      </c>
      <c r="P1760" s="13" t="str">
        <f t="shared" si="189"/>
        <v>Institution Mini</v>
      </c>
      <c r="Q1760" s="34" t="str">
        <f t="shared" si="190"/>
        <v>Toys</v>
      </c>
      <c r="R1760" s="13" t="str">
        <f t="shared" si="191"/>
        <v>Global Traders</v>
      </c>
      <c r="S1760" s="35">
        <f t="shared" si="192"/>
        <v>115</v>
      </c>
      <c r="T1760" s="35">
        <f t="shared" si="193"/>
        <v>43</v>
      </c>
      <c r="U1760" s="14">
        <f t="shared" si="194"/>
        <v>8256.0400000000009</v>
      </c>
      <c r="V1760" s="14">
        <f t="shared" si="195"/>
        <v>949444.60000000009</v>
      </c>
      <c r="W1760" s="13" t="str">
        <v>In Stock</v>
      </c>
      <c r="X1760" s="13" t="str">
        <v>No</v>
      </c>
      <c r="Y1760" s="13">
        <v>0</v>
      </c>
    </row>
    <row r="1761" spans="1:25" x14ac:dyDescent="0.3">
      <c r="A1761" s="31" t="s">
        <v>3505</v>
      </c>
      <c r="B1761" s="31" t="s">
        <v>3506</v>
      </c>
      <c r="C1761" s="31" t="s">
        <v>40</v>
      </c>
      <c r="D1761" s="31" t="s">
        <v>45</v>
      </c>
      <c r="E1761" s="31">
        <v>23</v>
      </c>
      <c r="F1761" s="31">
        <v>30</v>
      </c>
      <c r="G1761" s="31">
        <v>767.52</v>
      </c>
      <c r="H1761" s="31">
        <v>17652.96</v>
      </c>
      <c r="I1761" s="32">
        <v>45676</v>
      </c>
      <c r="J1761" s="32">
        <v>45898</v>
      </c>
      <c r="K1761" s="31" t="s">
        <v>25</v>
      </c>
      <c r="L1761" s="33" t="s">
        <v>17</v>
      </c>
      <c r="M1761" s="13" t="str">
        <f>PROPER(TRIM(SUBSTITUTE(B1761,"###"," ")))</f>
        <v>Five Pro</v>
      </c>
      <c r="N1761" s="13" t="str">
        <f>PROPER(TRIM(SUBSTITUTE(C1761,"###"," ")))</f>
        <v>Electronics</v>
      </c>
      <c r="O1761" s="13" t="str">
        <f>PROPER(TRIM(SUBSTITUTE(D1761,"###"," ")))</f>
        <v>Retailmart Inc</v>
      </c>
      <c r="P1761" s="13" t="str">
        <f t="shared" si="189"/>
        <v>Five Pro</v>
      </c>
      <c r="Q1761" s="34" t="str">
        <f t="shared" si="190"/>
        <v>Electronics</v>
      </c>
      <c r="R1761" s="13" t="str">
        <f t="shared" si="191"/>
        <v>Retailmart Inc</v>
      </c>
      <c r="S1761" s="35">
        <f t="shared" si="192"/>
        <v>23</v>
      </c>
      <c r="T1761" s="35">
        <f t="shared" si="193"/>
        <v>30</v>
      </c>
      <c r="U1761" s="14">
        <f t="shared" si="194"/>
        <v>767.52</v>
      </c>
      <c r="V1761" s="14">
        <f t="shared" si="195"/>
        <v>17652.96</v>
      </c>
      <c r="W1761" s="13" t="str">
        <v>Low Stock</v>
      </c>
      <c r="X1761" s="13" t="str">
        <v>Yes</v>
      </c>
      <c r="Y1761" s="13">
        <v>1</v>
      </c>
    </row>
    <row r="1762" spans="1:25" x14ac:dyDescent="0.3">
      <c r="A1762" s="31" t="s">
        <v>3508</v>
      </c>
      <c r="B1762" s="31" t="s">
        <v>3509</v>
      </c>
      <c r="C1762" s="31" t="s">
        <v>20</v>
      </c>
      <c r="D1762" s="31" t="s">
        <v>53</v>
      </c>
      <c r="E1762" s="31">
        <v>140</v>
      </c>
      <c r="F1762" s="13"/>
      <c r="G1762" s="31">
        <v>7009.96</v>
      </c>
      <c r="H1762" s="31">
        <v>981394.4</v>
      </c>
      <c r="I1762" s="32">
        <v>45774</v>
      </c>
      <c r="J1762" s="32">
        <v>45907</v>
      </c>
      <c r="K1762" s="31" t="s">
        <v>16</v>
      </c>
      <c r="L1762" s="33" t="s">
        <v>33</v>
      </c>
      <c r="M1762" s="13" t="str">
        <f>PROPER(TRIM(SUBSTITUTE(B1762,"###"," ")))</f>
        <v>Write Mini</v>
      </c>
      <c r="N1762" s="13" t="str">
        <f>PROPER(TRIM(SUBSTITUTE(C1762,"###"," ")))</f>
        <v>Toys</v>
      </c>
      <c r="O1762" s="13" t="str">
        <f>PROPER(TRIM(SUBSTITUTE(D1762,"###"," ")))</f>
        <v>Abc Pvt Ltd</v>
      </c>
      <c r="P1762" s="13" t="str">
        <f t="shared" si="189"/>
        <v>Write Mini</v>
      </c>
      <c r="Q1762" s="34" t="str">
        <f t="shared" si="190"/>
        <v>Toys</v>
      </c>
      <c r="R1762" s="13" t="str">
        <f t="shared" si="191"/>
        <v>Abc Pvt Ltd</v>
      </c>
      <c r="S1762" s="35">
        <f t="shared" si="192"/>
        <v>140</v>
      </c>
      <c r="T1762" s="35">
        <f t="shared" si="193"/>
        <v>0</v>
      </c>
      <c r="U1762" s="14">
        <f t="shared" si="194"/>
        <v>7009.96</v>
      </c>
      <c r="V1762" s="14">
        <f t="shared" si="195"/>
        <v>981394.4</v>
      </c>
      <c r="W1762" s="13" t="str">
        <v>In Stock</v>
      </c>
      <c r="X1762" s="13" t="str">
        <v>No</v>
      </c>
      <c r="Y1762" s="13">
        <v>0</v>
      </c>
    </row>
    <row r="1763" spans="1:25" x14ac:dyDescent="0.3">
      <c r="A1763" s="31" t="s">
        <v>3510</v>
      </c>
      <c r="B1763" s="31" t="s">
        <v>3511</v>
      </c>
      <c r="C1763" s="31" t="s">
        <v>20</v>
      </c>
      <c r="D1763" s="31" t="s">
        <v>45</v>
      </c>
      <c r="E1763" s="31">
        <v>166</v>
      </c>
      <c r="F1763" s="31">
        <v>99</v>
      </c>
      <c r="G1763" s="31">
        <v>17488.48</v>
      </c>
      <c r="H1763" s="31">
        <v>2903087.68</v>
      </c>
      <c r="I1763" s="32">
        <v>45687</v>
      </c>
      <c r="J1763" s="32">
        <v>45912</v>
      </c>
      <c r="K1763" s="31" t="s">
        <v>16</v>
      </c>
      <c r="L1763" s="33" t="s">
        <v>17</v>
      </c>
      <c r="M1763" s="13" t="str">
        <f>PROPER(TRIM(SUBSTITUTE(B1763,"###"," ")))</f>
        <v>Firm X</v>
      </c>
      <c r="N1763" s="13" t="str">
        <f>PROPER(TRIM(SUBSTITUTE(C1763,"###"," ")))</f>
        <v>Toys</v>
      </c>
      <c r="O1763" s="13" t="str">
        <f>PROPER(TRIM(SUBSTITUTE(D1763,"###"," ")))</f>
        <v>Retailmart Inc</v>
      </c>
      <c r="P1763" s="13" t="str">
        <f t="shared" si="189"/>
        <v>Firm X</v>
      </c>
      <c r="Q1763" s="34" t="str">
        <f t="shared" si="190"/>
        <v>Toys</v>
      </c>
      <c r="R1763" s="13" t="str">
        <f t="shared" si="191"/>
        <v>Retailmart Inc</v>
      </c>
      <c r="S1763" s="35">
        <f t="shared" si="192"/>
        <v>166</v>
      </c>
      <c r="T1763" s="35">
        <f t="shared" si="193"/>
        <v>99</v>
      </c>
      <c r="U1763" s="14">
        <f t="shared" si="194"/>
        <v>17488.48</v>
      </c>
      <c r="V1763" s="14">
        <f t="shared" si="195"/>
        <v>2903087.6799999997</v>
      </c>
      <c r="W1763" s="13" t="str">
        <v>In Stock</v>
      </c>
      <c r="X1763" s="13" t="str">
        <v>No</v>
      </c>
      <c r="Y1763" s="13">
        <v>0</v>
      </c>
    </row>
    <row r="1764" spans="1:25" x14ac:dyDescent="0.3">
      <c r="A1764" s="31" t="s">
        <v>3512</v>
      </c>
      <c r="B1764" s="31" t="s">
        <v>1056</v>
      </c>
      <c r="C1764" s="31" t="s">
        <v>28</v>
      </c>
      <c r="D1764" s="31" t="s">
        <v>15</v>
      </c>
      <c r="E1764" s="31">
        <v>140</v>
      </c>
      <c r="F1764" s="31">
        <v>50</v>
      </c>
      <c r="G1764" s="31">
        <v>14556.9</v>
      </c>
      <c r="H1764" s="31">
        <v>2037966</v>
      </c>
      <c r="I1764" s="32">
        <v>45685</v>
      </c>
      <c r="J1764" s="32">
        <v>45856</v>
      </c>
      <c r="K1764" s="31" t="s">
        <v>16</v>
      </c>
      <c r="L1764" s="33" t="s">
        <v>21</v>
      </c>
      <c r="M1764" s="13" t="str">
        <f>PROPER(TRIM(SUBSTITUTE(B1764,"###"," ")))</f>
        <v>Tell Max</v>
      </c>
      <c r="N1764" s="13" t="str">
        <f>PROPER(TRIM(SUBSTITUTE(C1764,"###"," ")))</f>
        <v>Furniture</v>
      </c>
      <c r="O1764" s="13" t="str">
        <f>PROPER(TRIM(SUBSTITUTE(D1764,"###"," ")))</f>
        <v>Global Traders</v>
      </c>
      <c r="P1764" s="13" t="str">
        <f t="shared" si="189"/>
        <v>Tell Max</v>
      </c>
      <c r="Q1764" s="34" t="str">
        <f t="shared" si="190"/>
        <v>Furniture</v>
      </c>
      <c r="R1764" s="13" t="str">
        <f t="shared" si="191"/>
        <v>Global Traders</v>
      </c>
      <c r="S1764" s="35">
        <f t="shared" si="192"/>
        <v>140</v>
      </c>
      <c r="T1764" s="35">
        <f t="shared" si="193"/>
        <v>50</v>
      </c>
      <c r="U1764" s="14">
        <f t="shared" si="194"/>
        <v>14556.9</v>
      </c>
      <c r="V1764" s="14">
        <f t="shared" si="195"/>
        <v>2037966</v>
      </c>
      <c r="W1764" s="13" t="str">
        <v>In Stock</v>
      </c>
      <c r="X1764" s="13" t="str">
        <v>No</v>
      </c>
      <c r="Y1764" s="13">
        <v>0</v>
      </c>
    </row>
    <row r="1765" spans="1:25" x14ac:dyDescent="0.3">
      <c r="A1765" s="31" t="s">
        <v>3513</v>
      </c>
      <c r="B1765" s="31" t="s">
        <v>3514</v>
      </c>
      <c r="C1765" s="31" t="s">
        <v>14</v>
      </c>
      <c r="D1765" s="31" t="s">
        <v>24</v>
      </c>
      <c r="E1765" s="31">
        <v>74</v>
      </c>
      <c r="F1765" s="31">
        <v>53</v>
      </c>
      <c r="G1765" s="31">
        <v>4552.01</v>
      </c>
      <c r="H1765" s="31">
        <v>336848.74</v>
      </c>
      <c r="I1765" s="32">
        <v>45762</v>
      </c>
      <c r="J1765" s="32">
        <v>45917</v>
      </c>
      <c r="K1765" s="31" t="s">
        <v>54</v>
      </c>
      <c r="L1765" s="33" t="s">
        <v>33</v>
      </c>
      <c r="M1765" s="13" t="str">
        <f>PROPER(TRIM(SUBSTITUTE(B1765,"###"," ")))</f>
        <v>Name Plus</v>
      </c>
      <c r="N1765" s="13" t="str">
        <f>PROPER(TRIM(SUBSTITUTE(C1765,"###"," ")))</f>
        <v>Clothing</v>
      </c>
      <c r="O1765" s="13" t="str">
        <f>PROPER(TRIM(SUBSTITUTE(D1765,"###"," ")))</f>
        <v>Omni Suppliers</v>
      </c>
      <c r="P1765" s="13" t="str">
        <f t="shared" si="189"/>
        <v>Name Plus</v>
      </c>
      <c r="Q1765" s="34" t="str">
        <f t="shared" si="190"/>
        <v>Clothing</v>
      </c>
      <c r="R1765" s="13" t="str">
        <f t="shared" si="191"/>
        <v>Omni Suppliers</v>
      </c>
      <c r="S1765" s="35">
        <f t="shared" si="192"/>
        <v>74</v>
      </c>
      <c r="T1765" s="35">
        <f t="shared" si="193"/>
        <v>53</v>
      </c>
      <c r="U1765" s="14">
        <f t="shared" si="194"/>
        <v>4552.01</v>
      </c>
      <c r="V1765" s="14">
        <f t="shared" si="195"/>
        <v>336848.74</v>
      </c>
      <c r="W1765" s="13" t="str">
        <v>In Stock</v>
      </c>
      <c r="X1765" s="13" t="str">
        <v>No</v>
      </c>
      <c r="Y1765" s="13">
        <v>0</v>
      </c>
    </row>
    <row r="1766" spans="1:25" x14ac:dyDescent="0.3">
      <c r="A1766" s="31" t="s">
        <v>3516</v>
      </c>
      <c r="B1766" s="31" t="s">
        <v>3517</v>
      </c>
      <c r="C1766" s="31" t="s">
        <v>28</v>
      </c>
      <c r="D1766" s="31" t="s">
        <v>24</v>
      </c>
      <c r="E1766" s="31">
        <v>80</v>
      </c>
      <c r="F1766" s="31">
        <v>40</v>
      </c>
      <c r="G1766" s="31">
        <v>545.1</v>
      </c>
      <c r="H1766" s="31">
        <v>43608</v>
      </c>
      <c r="I1766" s="32">
        <v>45734</v>
      </c>
      <c r="J1766" s="32">
        <v>45937</v>
      </c>
      <c r="K1766" s="31" t="s">
        <v>54</v>
      </c>
      <c r="L1766" s="33" t="s">
        <v>33</v>
      </c>
      <c r="M1766" s="13" t="str">
        <f>PROPER(TRIM(SUBSTITUTE(B1766,"###"," ")))</f>
        <v>Begin X</v>
      </c>
      <c r="N1766" s="13" t="str">
        <f>PROPER(TRIM(SUBSTITUTE(C1766,"###"," ")))</f>
        <v>Furniture</v>
      </c>
      <c r="O1766" s="13" t="str">
        <f>PROPER(TRIM(SUBSTITUTE(D1766,"###"," ")))</f>
        <v>Omni Suppliers</v>
      </c>
      <c r="P1766" s="13" t="str">
        <f t="shared" si="189"/>
        <v>Begin X</v>
      </c>
      <c r="Q1766" s="34" t="str">
        <f t="shared" si="190"/>
        <v>Furniture</v>
      </c>
      <c r="R1766" s="13" t="str">
        <f t="shared" si="191"/>
        <v>Omni Suppliers</v>
      </c>
      <c r="S1766" s="35">
        <f t="shared" si="192"/>
        <v>80</v>
      </c>
      <c r="T1766" s="35">
        <f t="shared" si="193"/>
        <v>40</v>
      </c>
      <c r="U1766" s="14">
        <f t="shared" si="194"/>
        <v>545.1</v>
      </c>
      <c r="V1766" s="14">
        <f t="shared" si="195"/>
        <v>43608</v>
      </c>
      <c r="W1766" s="13" t="str">
        <v>In Stock</v>
      </c>
      <c r="X1766" s="13" t="str">
        <v>No</v>
      </c>
      <c r="Y1766" s="13">
        <v>0</v>
      </c>
    </row>
    <row r="1767" spans="1:25" x14ac:dyDescent="0.3">
      <c r="A1767" s="31" t="s">
        <v>3518</v>
      </c>
      <c r="B1767" s="31" t="s">
        <v>3519</v>
      </c>
      <c r="C1767" s="31" t="s">
        <v>40</v>
      </c>
      <c r="D1767" s="31" t="s">
        <v>24</v>
      </c>
      <c r="E1767" s="31">
        <v>198</v>
      </c>
      <c r="F1767" s="31">
        <v>27</v>
      </c>
      <c r="G1767" s="31">
        <v>16840.23</v>
      </c>
      <c r="H1767" s="31">
        <v>3334365.54</v>
      </c>
      <c r="I1767" s="32">
        <v>45690</v>
      </c>
      <c r="J1767" s="32">
        <v>45911</v>
      </c>
      <c r="K1767" s="31" t="s">
        <v>57</v>
      </c>
      <c r="L1767" s="33" t="s">
        <v>17</v>
      </c>
      <c r="M1767" s="13" t="str">
        <f>PROPER(TRIM(SUBSTITUTE(B1767,"###"," ")))</f>
        <v>Standard Max</v>
      </c>
      <c r="N1767" s="13" t="str">
        <f>PROPER(TRIM(SUBSTITUTE(C1767,"###"," ")))</f>
        <v>Electronics</v>
      </c>
      <c r="O1767" s="13" t="str">
        <f>PROPER(TRIM(SUBSTITUTE(D1767,"###"," ")))</f>
        <v>Omni Suppliers</v>
      </c>
      <c r="P1767" s="13" t="str">
        <f t="shared" si="189"/>
        <v>Standard Max</v>
      </c>
      <c r="Q1767" s="34" t="str">
        <f t="shared" si="190"/>
        <v>Electronics</v>
      </c>
      <c r="R1767" s="13" t="str">
        <f t="shared" si="191"/>
        <v>Omni Suppliers</v>
      </c>
      <c r="S1767" s="35">
        <f t="shared" si="192"/>
        <v>198</v>
      </c>
      <c r="T1767" s="35">
        <f t="shared" si="193"/>
        <v>27</v>
      </c>
      <c r="U1767" s="14">
        <f t="shared" si="194"/>
        <v>16840.23</v>
      </c>
      <c r="V1767" s="14">
        <f t="shared" si="195"/>
        <v>3334365.54</v>
      </c>
      <c r="W1767" s="13" t="str">
        <v>In Stock</v>
      </c>
      <c r="X1767" s="13" t="str">
        <v>No</v>
      </c>
      <c r="Y1767" s="13">
        <v>0</v>
      </c>
    </row>
    <row r="1768" spans="1:25" x14ac:dyDescent="0.3">
      <c r="A1768" s="31" t="s">
        <v>3520</v>
      </c>
      <c r="B1768" s="31" t="s">
        <v>3521</v>
      </c>
      <c r="C1768" s="31" t="s">
        <v>20</v>
      </c>
      <c r="D1768" s="31" t="s">
        <v>41</v>
      </c>
      <c r="E1768" s="31">
        <v>40</v>
      </c>
      <c r="F1768" s="31">
        <v>94</v>
      </c>
      <c r="G1768" s="31">
        <v>18527.55</v>
      </c>
      <c r="H1768" s="31">
        <v>741102</v>
      </c>
      <c r="I1768" s="32">
        <v>45730</v>
      </c>
      <c r="J1768" s="32">
        <v>45908</v>
      </c>
      <c r="K1768" s="13"/>
      <c r="L1768" s="33" t="s">
        <v>21</v>
      </c>
      <c r="M1768" s="13" t="str">
        <f>PROPER(TRIM(SUBSTITUTE(B1768,"###"," ")))</f>
        <v>Boy Lite</v>
      </c>
      <c r="N1768" s="13" t="str">
        <f>PROPER(TRIM(SUBSTITUTE(C1768,"###"," ")))</f>
        <v>Toys</v>
      </c>
      <c r="O1768" s="13" t="str">
        <f>PROPER(TRIM(SUBSTITUTE(D1768,"###"," ")))</f>
        <v>Quickstock</v>
      </c>
      <c r="P1768" s="13" t="str">
        <f t="shared" si="189"/>
        <v>Boy Lite</v>
      </c>
      <c r="Q1768" s="34" t="str">
        <f t="shared" si="190"/>
        <v>Toys</v>
      </c>
      <c r="R1768" s="13" t="str">
        <f t="shared" si="191"/>
        <v>Quickstock</v>
      </c>
      <c r="S1768" s="35">
        <f t="shared" si="192"/>
        <v>40</v>
      </c>
      <c r="T1768" s="35">
        <f t="shared" si="193"/>
        <v>94</v>
      </c>
      <c r="U1768" s="14">
        <f t="shared" si="194"/>
        <v>18527.55</v>
      </c>
      <c r="V1768" s="14">
        <f t="shared" si="195"/>
        <v>741102</v>
      </c>
      <c r="W1768" s="13" t="str">
        <v>Low Stock</v>
      </c>
      <c r="X1768" s="13" t="str">
        <v>Yes</v>
      </c>
      <c r="Y1768" s="13">
        <v>1</v>
      </c>
    </row>
    <row r="1769" spans="1:25" x14ac:dyDescent="0.3">
      <c r="A1769" s="31" t="s">
        <v>3523</v>
      </c>
      <c r="B1769" s="31" t="s">
        <v>3524</v>
      </c>
      <c r="C1769" s="31" t="s">
        <v>20</v>
      </c>
      <c r="D1769" s="31" t="s">
        <v>24</v>
      </c>
      <c r="E1769" s="31">
        <v>69</v>
      </c>
      <c r="F1769" s="31">
        <v>48</v>
      </c>
      <c r="G1769" s="31">
        <v>1273.81</v>
      </c>
      <c r="H1769" s="31">
        <v>87892.89</v>
      </c>
      <c r="I1769" s="32">
        <v>45718</v>
      </c>
      <c r="J1769" s="32">
        <v>45878</v>
      </c>
      <c r="K1769" s="13"/>
      <c r="L1769" s="33" t="s">
        <v>17</v>
      </c>
      <c r="M1769" s="13" t="str">
        <f>PROPER(TRIM(SUBSTITUTE(B1769,"###"," ")))</f>
        <v>Stay Pro</v>
      </c>
      <c r="N1769" s="13" t="str">
        <f>PROPER(TRIM(SUBSTITUTE(C1769,"###"," ")))</f>
        <v>Toys</v>
      </c>
      <c r="O1769" s="13" t="str">
        <f>PROPER(TRIM(SUBSTITUTE(D1769,"###"," ")))</f>
        <v>Omni Suppliers</v>
      </c>
      <c r="P1769" s="13" t="str">
        <f t="shared" si="189"/>
        <v>Stay Pro</v>
      </c>
      <c r="Q1769" s="34" t="str">
        <f t="shared" si="190"/>
        <v>Toys</v>
      </c>
      <c r="R1769" s="13" t="str">
        <f t="shared" si="191"/>
        <v>Omni Suppliers</v>
      </c>
      <c r="S1769" s="35">
        <f t="shared" si="192"/>
        <v>69</v>
      </c>
      <c r="T1769" s="35">
        <f t="shared" si="193"/>
        <v>48</v>
      </c>
      <c r="U1769" s="14">
        <f t="shared" si="194"/>
        <v>1273.81</v>
      </c>
      <c r="V1769" s="14">
        <f t="shared" si="195"/>
        <v>87892.89</v>
      </c>
      <c r="W1769" s="13" t="str">
        <v>In Stock</v>
      </c>
      <c r="X1769" s="13" t="str">
        <v>No</v>
      </c>
      <c r="Y1769" s="13">
        <v>0</v>
      </c>
    </row>
    <row r="1770" spans="1:25" x14ac:dyDescent="0.3">
      <c r="A1770" s="31" t="s">
        <v>3525</v>
      </c>
      <c r="B1770" s="31" t="s">
        <v>251</v>
      </c>
      <c r="C1770" s="31" t="s">
        <v>44</v>
      </c>
      <c r="D1770" s="31" t="s">
        <v>53</v>
      </c>
      <c r="E1770" s="31">
        <v>18</v>
      </c>
      <c r="F1770" s="31">
        <v>87</v>
      </c>
      <c r="G1770" s="31">
        <v>3810.57</v>
      </c>
      <c r="H1770" s="31">
        <v>68590.260000000009</v>
      </c>
      <c r="I1770" s="32">
        <v>45764</v>
      </c>
      <c r="J1770" s="32">
        <v>45892</v>
      </c>
      <c r="K1770" s="31" t="s">
        <v>25</v>
      </c>
      <c r="L1770" s="33" t="s">
        <v>30</v>
      </c>
      <c r="M1770" s="13" t="str">
        <f>PROPER(TRIM(SUBSTITUTE(B1770,"###"," ")))</f>
        <v>Candidate X</v>
      </c>
      <c r="N1770" s="13" t="str">
        <f>PROPER(TRIM(SUBSTITUTE(C1770,"###"," ")))</f>
        <v>Groceries</v>
      </c>
      <c r="O1770" s="13" t="str">
        <f>PROPER(TRIM(SUBSTITUTE(D1770,"###"," ")))</f>
        <v>Abc Pvt Ltd</v>
      </c>
      <c r="P1770" s="13" t="str">
        <f t="shared" si="189"/>
        <v>Candidate X</v>
      </c>
      <c r="Q1770" s="34" t="str">
        <f t="shared" si="190"/>
        <v>Groceries</v>
      </c>
      <c r="R1770" s="13" t="str">
        <f t="shared" si="191"/>
        <v>Abc Pvt Ltd</v>
      </c>
      <c r="S1770" s="35">
        <f t="shared" si="192"/>
        <v>18</v>
      </c>
      <c r="T1770" s="35">
        <f t="shared" si="193"/>
        <v>87</v>
      </c>
      <c r="U1770" s="14">
        <f t="shared" si="194"/>
        <v>3810.57</v>
      </c>
      <c r="V1770" s="14">
        <f t="shared" si="195"/>
        <v>68590.260000000009</v>
      </c>
      <c r="W1770" s="13" t="str">
        <v>Low Stock</v>
      </c>
      <c r="X1770" s="13" t="str">
        <v>Yes</v>
      </c>
      <c r="Y1770" s="13">
        <v>1</v>
      </c>
    </row>
    <row r="1771" spans="1:25" x14ac:dyDescent="0.3">
      <c r="A1771" s="31" t="s">
        <v>3526</v>
      </c>
      <c r="B1771" s="31" t="s">
        <v>3527</v>
      </c>
      <c r="C1771" s="31" t="s">
        <v>28</v>
      </c>
      <c r="D1771" s="31" t="s">
        <v>24</v>
      </c>
      <c r="E1771" s="31">
        <v>56</v>
      </c>
      <c r="F1771" s="31">
        <v>56</v>
      </c>
      <c r="G1771" s="31">
        <v>6761.05</v>
      </c>
      <c r="H1771" s="31">
        <v>378618.8</v>
      </c>
      <c r="I1771" s="32">
        <v>45835</v>
      </c>
      <c r="J1771" s="32">
        <v>45909</v>
      </c>
      <c r="K1771" s="31" t="s">
        <v>57</v>
      </c>
      <c r="L1771" s="33" t="s">
        <v>17</v>
      </c>
      <c r="M1771" s="13" t="str">
        <f>PROPER(TRIM(SUBSTITUTE(B1771,"###"," ")))</f>
        <v>Student Mini</v>
      </c>
      <c r="N1771" s="13" t="str">
        <f>PROPER(TRIM(SUBSTITUTE(C1771,"###"," ")))</f>
        <v>Furniture</v>
      </c>
      <c r="O1771" s="13" t="str">
        <f>PROPER(TRIM(SUBSTITUTE(D1771,"###"," ")))</f>
        <v>Omni Suppliers</v>
      </c>
      <c r="P1771" s="13" t="str">
        <f t="shared" si="189"/>
        <v>Student Mini</v>
      </c>
      <c r="Q1771" s="34" t="str">
        <f t="shared" si="190"/>
        <v>Furniture</v>
      </c>
      <c r="R1771" s="13" t="str">
        <f t="shared" si="191"/>
        <v>Omni Suppliers</v>
      </c>
      <c r="S1771" s="35">
        <f t="shared" si="192"/>
        <v>56</v>
      </c>
      <c r="T1771" s="35">
        <f t="shared" si="193"/>
        <v>56</v>
      </c>
      <c r="U1771" s="14">
        <f t="shared" si="194"/>
        <v>6761.05</v>
      </c>
      <c r="V1771" s="14">
        <f t="shared" si="195"/>
        <v>378618.8</v>
      </c>
      <c r="W1771" s="13" t="str">
        <v>Low Stock</v>
      </c>
      <c r="X1771" s="13" t="str">
        <v>No</v>
      </c>
      <c r="Y1771" s="13">
        <v>1</v>
      </c>
    </row>
    <row r="1772" spans="1:25" x14ac:dyDescent="0.3">
      <c r="A1772" s="31" t="s">
        <v>3529</v>
      </c>
      <c r="B1772" s="31" t="s">
        <v>3530</v>
      </c>
      <c r="C1772" s="31" t="s">
        <v>14</v>
      </c>
      <c r="D1772" s="31" t="s">
        <v>15</v>
      </c>
      <c r="E1772" s="31">
        <v>192</v>
      </c>
      <c r="F1772" s="31">
        <v>25</v>
      </c>
      <c r="G1772" s="31">
        <v>2931.51</v>
      </c>
      <c r="H1772" s="31">
        <v>562849.92000000004</v>
      </c>
      <c r="I1772" s="32">
        <v>45680</v>
      </c>
      <c r="J1772" s="32">
        <v>45890</v>
      </c>
      <c r="K1772" s="31" t="s">
        <v>25</v>
      </c>
      <c r="L1772" s="33" t="s">
        <v>58</v>
      </c>
      <c r="M1772" s="13" t="str">
        <f>PROPER(TRIM(SUBSTITUTE(B1772,"###"," ")))</f>
        <v>Turn Plus</v>
      </c>
      <c r="N1772" s="13" t="str">
        <f>PROPER(TRIM(SUBSTITUTE(C1772,"###"," ")))</f>
        <v>Clothing</v>
      </c>
      <c r="O1772" s="13" t="str">
        <f>PROPER(TRIM(SUBSTITUTE(D1772,"###"," ")))</f>
        <v>Global Traders</v>
      </c>
      <c r="P1772" s="13" t="str">
        <f t="shared" si="189"/>
        <v>Turn Plus</v>
      </c>
      <c r="Q1772" s="34" t="str">
        <f t="shared" si="190"/>
        <v>Clothing</v>
      </c>
      <c r="R1772" s="13" t="str">
        <f t="shared" si="191"/>
        <v>Global Traders</v>
      </c>
      <c r="S1772" s="35">
        <f t="shared" si="192"/>
        <v>192</v>
      </c>
      <c r="T1772" s="35">
        <f t="shared" si="193"/>
        <v>25</v>
      </c>
      <c r="U1772" s="14">
        <f t="shared" si="194"/>
        <v>2931.51</v>
      </c>
      <c r="V1772" s="14">
        <f t="shared" si="195"/>
        <v>562849.92000000004</v>
      </c>
      <c r="W1772" s="13" t="str">
        <v>In Stock</v>
      </c>
      <c r="X1772" s="13" t="str">
        <v>No</v>
      </c>
      <c r="Y1772" s="13">
        <v>0</v>
      </c>
    </row>
    <row r="1773" spans="1:25" x14ac:dyDescent="0.3">
      <c r="A1773" s="31" t="s">
        <v>3531</v>
      </c>
      <c r="B1773" s="31" t="s">
        <v>3532</v>
      </c>
      <c r="C1773" s="31" t="s">
        <v>20</v>
      </c>
      <c r="D1773" s="31" t="s">
        <v>45</v>
      </c>
      <c r="E1773" s="31">
        <v>138</v>
      </c>
      <c r="F1773" s="31">
        <v>84</v>
      </c>
      <c r="G1773" s="31">
        <v>10460.530000000001</v>
      </c>
      <c r="H1773" s="31">
        <v>1443553.14</v>
      </c>
      <c r="I1773" s="32">
        <v>45776</v>
      </c>
      <c r="J1773" s="32">
        <v>45931</v>
      </c>
      <c r="K1773" s="31" t="s">
        <v>25</v>
      </c>
      <c r="L1773" s="33" t="s">
        <v>58</v>
      </c>
      <c r="M1773" s="13" t="str">
        <f>PROPER(TRIM(SUBSTITUTE(B1773,"###"," ")))</f>
        <v>Certainly Lite</v>
      </c>
      <c r="N1773" s="13" t="str">
        <f>PROPER(TRIM(SUBSTITUTE(C1773,"###"," ")))</f>
        <v>Toys</v>
      </c>
      <c r="O1773" s="13" t="str">
        <f>PROPER(TRIM(SUBSTITUTE(D1773,"###"," ")))</f>
        <v>Retailmart Inc</v>
      </c>
      <c r="P1773" s="13" t="str">
        <f t="shared" si="189"/>
        <v>Certainly Lite</v>
      </c>
      <c r="Q1773" s="34" t="str">
        <f t="shared" si="190"/>
        <v>Toys</v>
      </c>
      <c r="R1773" s="13" t="str">
        <f t="shared" si="191"/>
        <v>Retailmart Inc</v>
      </c>
      <c r="S1773" s="35">
        <f t="shared" si="192"/>
        <v>138</v>
      </c>
      <c r="T1773" s="35">
        <f t="shared" si="193"/>
        <v>84</v>
      </c>
      <c r="U1773" s="14">
        <f t="shared" si="194"/>
        <v>10460.530000000001</v>
      </c>
      <c r="V1773" s="14">
        <f t="shared" si="195"/>
        <v>1443553.1400000001</v>
      </c>
      <c r="W1773" s="13" t="str">
        <v>In Stock</v>
      </c>
      <c r="X1773" s="13" t="str">
        <v>No</v>
      </c>
      <c r="Y1773" s="13">
        <v>0</v>
      </c>
    </row>
    <row r="1774" spans="1:25" x14ac:dyDescent="0.3">
      <c r="A1774" s="31" t="s">
        <v>3533</v>
      </c>
      <c r="B1774" s="31" t="s">
        <v>3534</v>
      </c>
      <c r="C1774" s="31" t="s">
        <v>40</v>
      </c>
      <c r="D1774" s="31" t="s">
        <v>24</v>
      </c>
      <c r="E1774" s="31">
        <v>51</v>
      </c>
      <c r="F1774" s="31">
        <v>86</v>
      </c>
      <c r="G1774" s="31">
        <v>15232.07</v>
      </c>
      <c r="H1774" s="31">
        <v>776835.57</v>
      </c>
      <c r="I1774" s="32">
        <v>45845</v>
      </c>
      <c r="J1774" s="32">
        <v>45858</v>
      </c>
      <c r="K1774" s="31" t="s">
        <v>46</v>
      </c>
      <c r="L1774" s="33" t="s">
        <v>58</v>
      </c>
      <c r="M1774" s="13" t="str">
        <f>PROPER(TRIM(SUBSTITUTE(B1774,"###"," ")))</f>
        <v>Often Max</v>
      </c>
      <c r="N1774" s="13" t="str">
        <f>PROPER(TRIM(SUBSTITUTE(C1774,"###"," ")))</f>
        <v>Electronics</v>
      </c>
      <c r="O1774" s="13" t="str">
        <f>PROPER(TRIM(SUBSTITUTE(D1774,"###"," ")))</f>
        <v>Omni Suppliers</v>
      </c>
      <c r="P1774" s="13" t="str">
        <f t="shared" si="189"/>
        <v>Often Max</v>
      </c>
      <c r="Q1774" s="34" t="str">
        <f t="shared" si="190"/>
        <v>Electronics</v>
      </c>
      <c r="R1774" s="13" t="str">
        <f t="shared" si="191"/>
        <v>Omni Suppliers</v>
      </c>
      <c r="S1774" s="35">
        <f t="shared" si="192"/>
        <v>51</v>
      </c>
      <c r="T1774" s="35">
        <f t="shared" si="193"/>
        <v>86</v>
      </c>
      <c r="U1774" s="14">
        <f t="shared" si="194"/>
        <v>15232.07</v>
      </c>
      <c r="V1774" s="14">
        <f t="shared" si="195"/>
        <v>776835.57</v>
      </c>
      <c r="W1774" s="13" t="str">
        <v>Low Stock</v>
      </c>
      <c r="X1774" s="13" t="str">
        <v>Yes</v>
      </c>
      <c r="Y1774" s="13">
        <v>1</v>
      </c>
    </row>
    <row r="1775" spans="1:25" x14ac:dyDescent="0.3">
      <c r="A1775" s="31" t="s">
        <v>3535</v>
      </c>
      <c r="B1775" s="31" t="s">
        <v>3536</v>
      </c>
      <c r="C1775" s="31" t="s">
        <v>14</v>
      </c>
      <c r="D1775" s="31" t="s">
        <v>15</v>
      </c>
      <c r="E1775" s="31">
        <v>30</v>
      </c>
      <c r="F1775" s="31">
        <v>36</v>
      </c>
      <c r="G1775" s="31">
        <v>1106.07</v>
      </c>
      <c r="H1775" s="31">
        <v>33182.1</v>
      </c>
      <c r="I1775" s="32">
        <v>45749</v>
      </c>
      <c r="J1775" s="32">
        <v>45852</v>
      </c>
      <c r="K1775" s="13"/>
      <c r="L1775" s="33" t="s">
        <v>30</v>
      </c>
      <c r="M1775" s="13" t="str">
        <f>PROPER(TRIM(SUBSTITUTE(B1775,"###"," ")))</f>
        <v>Involve Max</v>
      </c>
      <c r="N1775" s="13" t="str">
        <f>PROPER(TRIM(SUBSTITUTE(C1775,"###"," ")))</f>
        <v>Clothing</v>
      </c>
      <c r="O1775" s="13" t="str">
        <f>PROPER(TRIM(SUBSTITUTE(D1775,"###"," ")))</f>
        <v>Global Traders</v>
      </c>
      <c r="P1775" s="13" t="str">
        <f t="shared" si="189"/>
        <v>Involve Max</v>
      </c>
      <c r="Q1775" s="34" t="str">
        <f t="shared" si="190"/>
        <v>Clothing</v>
      </c>
      <c r="R1775" s="13" t="str">
        <f t="shared" si="191"/>
        <v>Global Traders</v>
      </c>
      <c r="S1775" s="35">
        <f t="shared" si="192"/>
        <v>30</v>
      </c>
      <c r="T1775" s="35">
        <f t="shared" si="193"/>
        <v>36</v>
      </c>
      <c r="U1775" s="14">
        <f t="shared" si="194"/>
        <v>1106.07</v>
      </c>
      <c r="V1775" s="14">
        <f t="shared" si="195"/>
        <v>33182.1</v>
      </c>
      <c r="W1775" s="13" t="str">
        <v>Low Stock</v>
      </c>
      <c r="X1775" s="13" t="str">
        <v>Yes</v>
      </c>
      <c r="Y1775" s="13">
        <v>1</v>
      </c>
    </row>
    <row r="1776" spans="1:25" x14ac:dyDescent="0.3">
      <c r="A1776" s="31" t="s">
        <v>3537</v>
      </c>
      <c r="B1776" s="31" t="s">
        <v>3538</v>
      </c>
      <c r="C1776" s="31" t="s">
        <v>20</v>
      </c>
      <c r="D1776" s="31" t="s">
        <v>15</v>
      </c>
      <c r="E1776" s="31">
        <v>152</v>
      </c>
      <c r="F1776" s="31">
        <v>21</v>
      </c>
      <c r="G1776" s="31">
        <v>11559.88</v>
      </c>
      <c r="H1776" s="31">
        <v>1757101.76</v>
      </c>
      <c r="I1776" s="32">
        <v>45684</v>
      </c>
      <c r="J1776" s="32">
        <v>45866</v>
      </c>
      <c r="K1776" s="31" t="s">
        <v>57</v>
      </c>
      <c r="L1776" s="33" t="s">
        <v>17</v>
      </c>
      <c r="M1776" s="13" t="str">
        <f>PROPER(TRIM(SUBSTITUTE(B1776,"###"," ")))</f>
        <v>Perhaps Pro</v>
      </c>
      <c r="N1776" s="13" t="str">
        <f>PROPER(TRIM(SUBSTITUTE(C1776,"###"," ")))</f>
        <v>Toys</v>
      </c>
      <c r="O1776" s="13" t="str">
        <f>PROPER(TRIM(SUBSTITUTE(D1776,"###"," ")))</f>
        <v>Global Traders</v>
      </c>
      <c r="P1776" s="13" t="str">
        <f t="shared" si="189"/>
        <v>Perhaps Pro</v>
      </c>
      <c r="Q1776" s="34" t="str">
        <f t="shared" si="190"/>
        <v>Toys</v>
      </c>
      <c r="R1776" s="13" t="str">
        <f t="shared" si="191"/>
        <v>Global Traders</v>
      </c>
      <c r="S1776" s="35">
        <f t="shared" si="192"/>
        <v>152</v>
      </c>
      <c r="T1776" s="35">
        <f t="shared" si="193"/>
        <v>21</v>
      </c>
      <c r="U1776" s="14">
        <f t="shared" si="194"/>
        <v>11559.88</v>
      </c>
      <c r="V1776" s="14">
        <f t="shared" si="195"/>
        <v>1757101.7599999998</v>
      </c>
      <c r="W1776" s="13" t="str">
        <v>In Stock</v>
      </c>
      <c r="X1776" s="13" t="str">
        <v>No</v>
      </c>
      <c r="Y1776" s="13">
        <v>0</v>
      </c>
    </row>
    <row r="1777" spans="1:25" x14ac:dyDescent="0.3">
      <c r="A1777" s="31" t="s">
        <v>3539</v>
      </c>
      <c r="B1777" s="31" t="s">
        <v>3540</v>
      </c>
      <c r="C1777" s="31" t="s">
        <v>44</v>
      </c>
      <c r="D1777" s="31" t="s">
        <v>41</v>
      </c>
      <c r="E1777" s="31">
        <v>5</v>
      </c>
      <c r="F1777" s="31">
        <v>40</v>
      </c>
      <c r="G1777" s="31">
        <v>11224.31</v>
      </c>
      <c r="H1777" s="31">
        <v>56121.55</v>
      </c>
      <c r="I1777" s="32">
        <v>45811</v>
      </c>
      <c r="J1777" s="32">
        <v>45902</v>
      </c>
      <c r="K1777" s="31" t="s">
        <v>16</v>
      </c>
      <c r="L1777" s="33" t="s">
        <v>58</v>
      </c>
      <c r="M1777" s="13" t="str">
        <f>PROPER(TRIM(SUBSTITUTE(B1777,"###"," ")))</f>
        <v>Allow Pro</v>
      </c>
      <c r="N1777" s="13" t="str">
        <f>PROPER(TRIM(SUBSTITUTE(C1777,"###"," ")))</f>
        <v>Groceries</v>
      </c>
      <c r="O1777" s="13" t="str">
        <f>PROPER(TRIM(SUBSTITUTE(D1777,"###"," ")))</f>
        <v>Quickstock</v>
      </c>
      <c r="P1777" s="13" t="str">
        <f t="shared" si="189"/>
        <v>Allow Pro</v>
      </c>
      <c r="Q1777" s="34" t="str">
        <f t="shared" si="190"/>
        <v>Groceries</v>
      </c>
      <c r="R1777" s="13" t="str">
        <f t="shared" si="191"/>
        <v>Quickstock</v>
      </c>
      <c r="S1777" s="35">
        <f t="shared" si="192"/>
        <v>5</v>
      </c>
      <c r="T1777" s="35">
        <f t="shared" si="193"/>
        <v>40</v>
      </c>
      <c r="U1777" s="14">
        <f t="shared" si="194"/>
        <v>11224.31</v>
      </c>
      <c r="V1777" s="14">
        <f t="shared" si="195"/>
        <v>56121.549999999996</v>
      </c>
      <c r="W1777" s="13" t="str">
        <v>Low Stock</v>
      </c>
      <c r="X1777" s="13" t="str">
        <v>Yes</v>
      </c>
      <c r="Y1777" s="13">
        <v>1</v>
      </c>
    </row>
    <row r="1778" spans="1:25" x14ac:dyDescent="0.3">
      <c r="A1778" s="31" t="s">
        <v>3542</v>
      </c>
      <c r="B1778" s="31" t="s">
        <v>3543</v>
      </c>
      <c r="C1778" s="31" t="s">
        <v>20</v>
      </c>
      <c r="D1778" s="31" t="s">
        <v>41</v>
      </c>
      <c r="E1778" s="31">
        <v>160</v>
      </c>
      <c r="F1778" s="31">
        <v>33</v>
      </c>
      <c r="G1778" s="31">
        <v>3429.98</v>
      </c>
      <c r="H1778" s="31">
        <v>548796.80000000005</v>
      </c>
      <c r="I1778" s="32">
        <v>45762</v>
      </c>
      <c r="J1778" s="32">
        <v>45868</v>
      </c>
      <c r="K1778" s="31" t="s">
        <v>57</v>
      </c>
      <c r="L1778" s="33" t="s">
        <v>21</v>
      </c>
      <c r="M1778" s="13" t="str">
        <f>PROPER(TRIM(SUBSTITUTE(B1778,"###"," ")))</f>
        <v>Five Max</v>
      </c>
      <c r="N1778" s="13" t="str">
        <f>PROPER(TRIM(SUBSTITUTE(C1778,"###"," ")))</f>
        <v>Toys</v>
      </c>
      <c r="O1778" s="13" t="str">
        <f>PROPER(TRIM(SUBSTITUTE(D1778,"###"," ")))</f>
        <v>Quickstock</v>
      </c>
      <c r="P1778" s="13" t="str">
        <f t="shared" si="189"/>
        <v>Five Max</v>
      </c>
      <c r="Q1778" s="34" t="str">
        <f t="shared" si="190"/>
        <v>Toys</v>
      </c>
      <c r="R1778" s="13" t="str">
        <f t="shared" si="191"/>
        <v>Quickstock</v>
      </c>
      <c r="S1778" s="35">
        <f t="shared" si="192"/>
        <v>160</v>
      </c>
      <c r="T1778" s="35">
        <f t="shared" si="193"/>
        <v>33</v>
      </c>
      <c r="U1778" s="14">
        <f t="shared" si="194"/>
        <v>3429.98</v>
      </c>
      <c r="V1778" s="14">
        <f t="shared" si="195"/>
        <v>548796.80000000005</v>
      </c>
      <c r="W1778" s="13" t="str">
        <v>In Stock</v>
      </c>
      <c r="X1778" s="13" t="str">
        <v>No</v>
      </c>
      <c r="Y1778" s="13">
        <v>0</v>
      </c>
    </row>
    <row r="1779" spans="1:25" x14ac:dyDescent="0.3">
      <c r="A1779" s="31" t="s">
        <v>3544</v>
      </c>
      <c r="B1779" s="31" t="s">
        <v>3545</v>
      </c>
      <c r="C1779" s="31" t="s">
        <v>40</v>
      </c>
      <c r="D1779" s="31" t="s">
        <v>45</v>
      </c>
      <c r="E1779" s="31">
        <v>45</v>
      </c>
      <c r="F1779" s="31">
        <v>35</v>
      </c>
      <c r="G1779" s="31">
        <v>16520.79</v>
      </c>
      <c r="H1779" s="31">
        <v>743435.55</v>
      </c>
      <c r="I1779" s="32">
        <v>45796</v>
      </c>
      <c r="J1779" s="32">
        <v>45939</v>
      </c>
      <c r="K1779" s="13"/>
      <c r="L1779" s="33" t="s">
        <v>21</v>
      </c>
      <c r="M1779" s="13" t="str">
        <f>PROPER(TRIM(SUBSTITUTE(B1779,"###"," ")))</f>
        <v>Term Plus</v>
      </c>
      <c r="N1779" s="13" t="str">
        <f>PROPER(TRIM(SUBSTITUTE(C1779,"###"," ")))</f>
        <v>Electronics</v>
      </c>
      <c r="O1779" s="13" t="str">
        <f>PROPER(TRIM(SUBSTITUTE(D1779,"###"," ")))</f>
        <v>Retailmart Inc</v>
      </c>
      <c r="P1779" s="13" t="str">
        <f t="shared" si="189"/>
        <v>Term Plus</v>
      </c>
      <c r="Q1779" s="34" t="str">
        <f t="shared" si="190"/>
        <v>Electronics</v>
      </c>
      <c r="R1779" s="13" t="str">
        <f t="shared" si="191"/>
        <v>Retailmart Inc</v>
      </c>
      <c r="S1779" s="35">
        <f t="shared" si="192"/>
        <v>45</v>
      </c>
      <c r="T1779" s="35">
        <f t="shared" si="193"/>
        <v>35</v>
      </c>
      <c r="U1779" s="14">
        <f t="shared" si="194"/>
        <v>16520.79</v>
      </c>
      <c r="V1779" s="14">
        <f t="shared" si="195"/>
        <v>743435.55</v>
      </c>
      <c r="W1779" s="13" t="str">
        <v>In Stock</v>
      </c>
      <c r="X1779" s="13" t="str">
        <v>No</v>
      </c>
      <c r="Y1779" s="13">
        <v>0</v>
      </c>
    </row>
    <row r="1780" spans="1:25" x14ac:dyDescent="0.3">
      <c r="A1780" s="31" t="s">
        <v>3546</v>
      </c>
      <c r="B1780" s="31" t="s">
        <v>3547</v>
      </c>
      <c r="C1780" s="31" t="s">
        <v>44</v>
      </c>
      <c r="D1780" s="31" t="s">
        <v>53</v>
      </c>
      <c r="E1780" s="31">
        <v>156</v>
      </c>
      <c r="F1780" s="31">
        <v>27</v>
      </c>
      <c r="G1780" s="31">
        <v>11399.98</v>
      </c>
      <c r="H1780" s="31">
        <v>1778396.88</v>
      </c>
      <c r="I1780" s="32">
        <v>45706</v>
      </c>
      <c r="J1780" s="32">
        <v>45895</v>
      </c>
      <c r="K1780" s="31" t="s">
        <v>54</v>
      </c>
      <c r="L1780" s="33" t="s">
        <v>17</v>
      </c>
      <c r="M1780" s="13" t="str">
        <f>PROPER(TRIM(SUBSTITUTE(B1780,"###"," ")))</f>
        <v>Conference Lite</v>
      </c>
      <c r="N1780" s="13" t="str">
        <f>PROPER(TRIM(SUBSTITUTE(C1780,"###"," ")))</f>
        <v>Groceries</v>
      </c>
      <c r="O1780" s="13" t="str">
        <f>PROPER(TRIM(SUBSTITUTE(D1780,"###"," ")))</f>
        <v>Abc Pvt Ltd</v>
      </c>
      <c r="P1780" s="13" t="str">
        <f t="shared" si="189"/>
        <v>Conference Lite</v>
      </c>
      <c r="Q1780" s="34" t="str">
        <f t="shared" si="190"/>
        <v>Groceries</v>
      </c>
      <c r="R1780" s="13" t="str">
        <f t="shared" si="191"/>
        <v>Abc Pvt Ltd</v>
      </c>
      <c r="S1780" s="35">
        <f t="shared" si="192"/>
        <v>156</v>
      </c>
      <c r="T1780" s="35">
        <f t="shared" si="193"/>
        <v>27</v>
      </c>
      <c r="U1780" s="14">
        <f t="shared" si="194"/>
        <v>11399.98</v>
      </c>
      <c r="V1780" s="14">
        <f t="shared" si="195"/>
        <v>1778396.88</v>
      </c>
      <c r="W1780" s="13" t="str">
        <v>In Stock</v>
      </c>
      <c r="X1780" s="13" t="str">
        <v>No</v>
      </c>
      <c r="Y1780" s="13">
        <v>0</v>
      </c>
    </row>
    <row r="1781" spans="1:25" x14ac:dyDescent="0.3">
      <c r="A1781" s="31" t="s">
        <v>3548</v>
      </c>
      <c r="B1781" s="31" t="s">
        <v>3549</v>
      </c>
      <c r="C1781" s="31" t="s">
        <v>28</v>
      </c>
      <c r="D1781" s="31" t="s">
        <v>24</v>
      </c>
      <c r="E1781" s="13"/>
      <c r="F1781" s="31">
        <v>93</v>
      </c>
      <c r="G1781" s="31">
        <v>13399.63</v>
      </c>
      <c r="H1781" s="13"/>
      <c r="I1781" s="32">
        <v>45849</v>
      </c>
      <c r="J1781" s="32">
        <v>45914</v>
      </c>
      <c r="K1781" s="13"/>
      <c r="L1781" s="33" t="s">
        <v>21</v>
      </c>
      <c r="M1781" s="13" t="str">
        <f>PROPER(TRIM(SUBSTITUTE(B1781,"###"," ")))</f>
        <v>Still Mini</v>
      </c>
      <c r="N1781" s="13" t="str">
        <f>PROPER(TRIM(SUBSTITUTE(C1781,"###"," ")))</f>
        <v>Furniture</v>
      </c>
      <c r="O1781" s="13" t="str">
        <f>PROPER(TRIM(SUBSTITUTE(D1781,"###"," ")))</f>
        <v>Omni Suppliers</v>
      </c>
      <c r="P1781" s="13" t="str">
        <f t="shared" si="189"/>
        <v>Still Mini</v>
      </c>
      <c r="Q1781" s="34" t="str">
        <f t="shared" si="190"/>
        <v>Furniture</v>
      </c>
      <c r="R1781" s="13" t="str">
        <f t="shared" si="191"/>
        <v>Omni Suppliers</v>
      </c>
      <c r="S1781" s="35">
        <f t="shared" si="192"/>
        <v>0</v>
      </c>
      <c r="T1781" s="35">
        <f t="shared" si="193"/>
        <v>93</v>
      </c>
      <c r="U1781" s="14">
        <f t="shared" si="194"/>
        <v>13399.63</v>
      </c>
      <c r="V1781" s="14">
        <f t="shared" si="195"/>
        <v>0</v>
      </c>
      <c r="W1781" s="13" t="str">
        <v>Out of Stock</v>
      </c>
      <c r="X1781" s="13" t="str">
        <v>Yes</v>
      </c>
      <c r="Y1781" s="13">
        <v>1</v>
      </c>
    </row>
    <row r="1782" spans="1:25" x14ac:dyDescent="0.3">
      <c r="A1782" s="31" t="s">
        <v>3550</v>
      </c>
      <c r="B1782" s="31" t="s">
        <v>1549</v>
      </c>
      <c r="C1782" s="31" t="s">
        <v>40</v>
      </c>
      <c r="D1782" s="31" t="s">
        <v>45</v>
      </c>
      <c r="E1782" s="31">
        <v>90</v>
      </c>
      <c r="F1782" s="31">
        <v>32</v>
      </c>
      <c r="G1782" s="31">
        <v>1030.51</v>
      </c>
      <c r="H1782" s="31">
        <v>92745.9</v>
      </c>
      <c r="I1782" s="32">
        <v>45816</v>
      </c>
      <c r="J1782" s="32">
        <v>45896</v>
      </c>
      <c r="K1782" s="31" t="s">
        <v>57</v>
      </c>
      <c r="L1782" s="33" t="s">
        <v>30</v>
      </c>
      <c r="M1782" s="13" t="str">
        <f>PROPER(TRIM(SUBSTITUTE(B1782,"###"," ")))</f>
        <v>More X</v>
      </c>
      <c r="N1782" s="13" t="str">
        <f>PROPER(TRIM(SUBSTITUTE(C1782,"###"," ")))</f>
        <v>Electronics</v>
      </c>
      <c r="O1782" s="13" t="str">
        <f>PROPER(TRIM(SUBSTITUTE(D1782,"###"," ")))</f>
        <v>Retailmart Inc</v>
      </c>
      <c r="P1782" s="13" t="str">
        <f t="shared" si="189"/>
        <v>More X</v>
      </c>
      <c r="Q1782" s="34" t="str">
        <f t="shared" si="190"/>
        <v>Electronics</v>
      </c>
      <c r="R1782" s="13" t="str">
        <f t="shared" si="191"/>
        <v>Retailmart Inc</v>
      </c>
      <c r="S1782" s="35">
        <f t="shared" si="192"/>
        <v>90</v>
      </c>
      <c r="T1782" s="35">
        <f t="shared" si="193"/>
        <v>32</v>
      </c>
      <c r="U1782" s="14">
        <f t="shared" si="194"/>
        <v>1030.51</v>
      </c>
      <c r="V1782" s="14">
        <f t="shared" si="195"/>
        <v>92745.9</v>
      </c>
      <c r="W1782" s="13" t="str">
        <v>In Stock</v>
      </c>
      <c r="X1782" s="13" t="str">
        <v>No</v>
      </c>
      <c r="Y1782" s="13">
        <v>0</v>
      </c>
    </row>
    <row r="1783" spans="1:25" x14ac:dyDescent="0.3">
      <c r="A1783" s="31" t="s">
        <v>3551</v>
      </c>
      <c r="B1783" s="31" t="s">
        <v>3552</v>
      </c>
      <c r="C1783" s="31" t="s">
        <v>28</v>
      </c>
      <c r="D1783" s="31" t="s">
        <v>24</v>
      </c>
      <c r="E1783" s="31">
        <v>154</v>
      </c>
      <c r="F1783" s="31">
        <v>97</v>
      </c>
      <c r="G1783" s="31">
        <v>6068.16</v>
      </c>
      <c r="H1783" s="31">
        <v>934496.64</v>
      </c>
      <c r="I1783" s="32">
        <v>45833</v>
      </c>
      <c r="J1783" s="32">
        <v>45924</v>
      </c>
      <c r="K1783" s="31" t="s">
        <v>16</v>
      </c>
      <c r="L1783" s="33" t="s">
        <v>58</v>
      </c>
      <c r="M1783" s="13" t="str">
        <f>PROPER(TRIM(SUBSTITUTE(B1783,"###"," ")))</f>
        <v>I Plus</v>
      </c>
      <c r="N1783" s="13" t="str">
        <f>PROPER(TRIM(SUBSTITUTE(C1783,"###"," ")))</f>
        <v>Furniture</v>
      </c>
      <c r="O1783" s="13" t="str">
        <f>PROPER(TRIM(SUBSTITUTE(D1783,"###"," ")))</f>
        <v>Omni Suppliers</v>
      </c>
      <c r="P1783" s="13" t="str">
        <f t="shared" si="189"/>
        <v>I Plus</v>
      </c>
      <c r="Q1783" s="34" t="str">
        <f t="shared" si="190"/>
        <v>Furniture</v>
      </c>
      <c r="R1783" s="13" t="str">
        <f t="shared" si="191"/>
        <v>Omni Suppliers</v>
      </c>
      <c r="S1783" s="35">
        <f t="shared" si="192"/>
        <v>154</v>
      </c>
      <c r="T1783" s="35">
        <f t="shared" si="193"/>
        <v>97</v>
      </c>
      <c r="U1783" s="14">
        <f t="shared" si="194"/>
        <v>6068.16</v>
      </c>
      <c r="V1783" s="14">
        <f t="shared" si="195"/>
        <v>934496.64</v>
      </c>
      <c r="W1783" s="13" t="str">
        <v>In Stock</v>
      </c>
      <c r="X1783" s="13" t="str">
        <v>No</v>
      </c>
      <c r="Y1783" s="13">
        <v>0</v>
      </c>
    </row>
    <row r="1784" spans="1:25" x14ac:dyDescent="0.3">
      <c r="A1784" s="31" t="s">
        <v>3553</v>
      </c>
      <c r="B1784" s="31" t="s">
        <v>3554</v>
      </c>
      <c r="C1784" s="31" t="s">
        <v>44</v>
      </c>
      <c r="D1784" s="31" t="s">
        <v>53</v>
      </c>
      <c r="E1784" s="31">
        <v>114</v>
      </c>
      <c r="F1784" s="31">
        <v>82</v>
      </c>
      <c r="G1784" s="31">
        <v>9683.43</v>
      </c>
      <c r="H1784" s="31">
        <v>1103911.02</v>
      </c>
      <c r="I1784" s="32">
        <v>45703</v>
      </c>
      <c r="J1784" s="32">
        <v>45900</v>
      </c>
      <c r="K1784" s="31" t="s">
        <v>57</v>
      </c>
      <c r="L1784" s="33" t="s">
        <v>30</v>
      </c>
      <c r="M1784" s="13" t="str">
        <f>PROPER(TRIM(SUBSTITUTE(B1784,"###"," ")))</f>
        <v>Beat Mini</v>
      </c>
      <c r="N1784" s="13" t="str">
        <f>PROPER(TRIM(SUBSTITUTE(C1784,"###"," ")))</f>
        <v>Groceries</v>
      </c>
      <c r="O1784" s="13" t="str">
        <f>PROPER(TRIM(SUBSTITUTE(D1784,"###"," ")))</f>
        <v>Abc Pvt Ltd</v>
      </c>
      <c r="P1784" s="13" t="str">
        <f t="shared" si="189"/>
        <v>Beat Mini</v>
      </c>
      <c r="Q1784" s="34" t="str">
        <f t="shared" si="190"/>
        <v>Groceries</v>
      </c>
      <c r="R1784" s="13" t="str">
        <f t="shared" si="191"/>
        <v>Abc Pvt Ltd</v>
      </c>
      <c r="S1784" s="35">
        <f t="shared" si="192"/>
        <v>114</v>
      </c>
      <c r="T1784" s="35">
        <f t="shared" si="193"/>
        <v>82</v>
      </c>
      <c r="U1784" s="14">
        <f t="shared" si="194"/>
        <v>9683.43</v>
      </c>
      <c r="V1784" s="14">
        <f t="shared" si="195"/>
        <v>1103911.02</v>
      </c>
      <c r="W1784" s="13" t="str">
        <v>In Stock</v>
      </c>
      <c r="X1784" s="13" t="str">
        <v>No</v>
      </c>
      <c r="Y1784" s="13">
        <v>0</v>
      </c>
    </row>
    <row r="1785" spans="1:25" x14ac:dyDescent="0.3">
      <c r="A1785" s="31" t="s">
        <v>3555</v>
      </c>
      <c r="B1785" s="31" t="s">
        <v>1365</v>
      </c>
      <c r="C1785" s="31" t="s">
        <v>20</v>
      </c>
      <c r="D1785" s="31" t="s">
        <v>41</v>
      </c>
      <c r="E1785" s="31">
        <v>11</v>
      </c>
      <c r="F1785" s="31">
        <v>47</v>
      </c>
      <c r="G1785" s="31">
        <v>15393.7</v>
      </c>
      <c r="H1785" s="31">
        <v>169330.7</v>
      </c>
      <c r="I1785" s="32">
        <v>45816</v>
      </c>
      <c r="J1785" s="32">
        <v>45926</v>
      </c>
      <c r="K1785" s="31" t="s">
        <v>16</v>
      </c>
      <c r="L1785" s="33" t="s">
        <v>33</v>
      </c>
      <c r="M1785" s="13" t="str">
        <f>PROPER(TRIM(SUBSTITUTE(B1785,"###"," ")))</f>
        <v>Center X</v>
      </c>
      <c r="N1785" s="13" t="str">
        <f>PROPER(TRIM(SUBSTITUTE(C1785,"###"," ")))</f>
        <v>Toys</v>
      </c>
      <c r="O1785" s="13" t="str">
        <f>PROPER(TRIM(SUBSTITUTE(D1785,"###"," ")))</f>
        <v>Quickstock</v>
      </c>
      <c r="P1785" s="13" t="str">
        <f t="shared" si="189"/>
        <v>Center X</v>
      </c>
      <c r="Q1785" s="34" t="str">
        <f t="shared" si="190"/>
        <v>Toys</v>
      </c>
      <c r="R1785" s="13" t="str">
        <f t="shared" si="191"/>
        <v>Quickstock</v>
      </c>
      <c r="S1785" s="35">
        <f t="shared" si="192"/>
        <v>11</v>
      </c>
      <c r="T1785" s="35">
        <f t="shared" si="193"/>
        <v>47</v>
      </c>
      <c r="U1785" s="14">
        <f t="shared" si="194"/>
        <v>15393.7</v>
      </c>
      <c r="V1785" s="14">
        <f t="shared" si="195"/>
        <v>169330.7</v>
      </c>
      <c r="W1785" s="13" t="str">
        <v>Low Stock</v>
      </c>
      <c r="X1785" s="13" t="str">
        <v>Yes</v>
      </c>
      <c r="Y1785" s="13">
        <v>1</v>
      </c>
    </row>
    <row r="1786" spans="1:25" x14ac:dyDescent="0.3">
      <c r="A1786" s="31" t="s">
        <v>3556</v>
      </c>
      <c r="B1786" s="31" t="s">
        <v>3557</v>
      </c>
      <c r="C1786" s="31" t="s">
        <v>14</v>
      </c>
      <c r="D1786" s="13"/>
      <c r="E1786" s="31">
        <v>144</v>
      </c>
      <c r="F1786" s="31">
        <v>59</v>
      </c>
      <c r="G1786" s="31">
        <v>10692.93</v>
      </c>
      <c r="H1786" s="31">
        <v>1539781.92</v>
      </c>
      <c r="I1786" s="32">
        <v>45810</v>
      </c>
      <c r="J1786" s="32">
        <v>45880</v>
      </c>
      <c r="K1786" s="13"/>
      <c r="L1786" s="33" t="s">
        <v>17</v>
      </c>
      <c r="M1786" s="13" t="str">
        <f>PROPER(TRIM(SUBSTITUTE(B1786,"###"," ")))</f>
        <v>Side Plus</v>
      </c>
      <c r="N1786" s="13" t="str">
        <f>PROPER(TRIM(SUBSTITUTE(C1786,"###"," ")))</f>
        <v>Clothing</v>
      </c>
      <c r="O1786" s="13" t="str">
        <f>PROPER(TRIM(SUBSTITUTE(D1786,"###"," ")))</f>
        <v/>
      </c>
      <c r="P1786" s="13" t="str">
        <f t="shared" si="189"/>
        <v>Side Plus</v>
      </c>
      <c r="Q1786" s="34" t="str">
        <f t="shared" si="190"/>
        <v>Clothing</v>
      </c>
      <c r="R1786" s="13" t="str">
        <f t="shared" si="191"/>
        <v>Others</v>
      </c>
      <c r="S1786" s="35">
        <f t="shared" si="192"/>
        <v>144</v>
      </c>
      <c r="T1786" s="35">
        <f t="shared" si="193"/>
        <v>59</v>
      </c>
      <c r="U1786" s="14">
        <f t="shared" si="194"/>
        <v>10692.93</v>
      </c>
      <c r="V1786" s="14">
        <f t="shared" si="195"/>
        <v>1539781.92</v>
      </c>
      <c r="W1786" s="13" t="str">
        <v>In Stock</v>
      </c>
      <c r="X1786" s="13" t="str">
        <v>No</v>
      </c>
      <c r="Y1786" s="13">
        <v>0</v>
      </c>
    </row>
    <row r="1787" spans="1:25" x14ac:dyDescent="0.3">
      <c r="A1787" s="31" t="s">
        <v>3558</v>
      </c>
      <c r="B1787" s="31" t="s">
        <v>3559</v>
      </c>
      <c r="C1787" s="31" t="s">
        <v>14</v>
      </c>
      <c r="D1787" s="31" t="s">
        <v>53</v>
      </c>
      <c r="E1787" s="31">
        <v>86</v>
      </c>
      <c r="F1787" s="31">
        <v>83</v>
      </c>
      <c r="G1787" s="31">
        <v>16151.79</v>
      </c>
      <c r="H1787" s="31">
        <v>1389053.94</v>
      </c>
      <c r="I1787" s="32">
        <v>45735</v>
      </c>
      <c r="J1787" s="32">
        <v>45886</v>
      </c>
      <c r="K1787" s="31" t="s">
        <v>57</v>
      </c>
      <c r="L1787" s="33" t="s">
        <v>17</v>
      </c>
      <c r="M1787" s="13" t="str">
        <f>PROPER(TRIM(SUBSTITUTE(B1787,"###"," ")))</f>
        <v>Big X</v>
      </c>
      <c r="N1787" s="13" t="str">
        <f>PROPER(TRIM(SUBSTITUTE(C1787,"###"," ")))</f>
        <v>Clothing</v>
      </c>
      <c r="O1787" s="13" t="str">
        <f>PROPER(TRIM(SUBSTITUTE(D1787,"###"," ")))</f>
        <v>Abc Pvt Ltd</v>
      </c>
      <c r="P1787" s="13" t="str">
        <f t="shared" si="189"/>
        <v>Big X</v>
      </c>
      <c r="Q1787" s="34" t="str">
        <f t="shared" si="190"/>
        <v>Clothing</v>
      </c>
      <c r="R1787" s="13" t="str">
        <f t="shared" si="191"/>
        <v>Abc Pvt Ltd</v>
      </c>
      <c r="S1787" s="35">
        <f t="shared" si="192"/>
        <v>86</v>
      </c>
      <c r="T1787" s="35">
        <f t="shared" si="193"/>
        <v>83</v>
      </c>
      <c r="U1787" s="14">
        <f t="shared" si="194"/>
        <v>16151.79</v>
      </c>
      <c r="V1787" s="14">
        <f t="shared" si="195"/>
        <v>1389053.9400000002</v>
      </c>
      <c r="W1787" s="13" t="str">
        <v>In Stock</v>
      </c>
      <c r="X1787" s="13" t="str">
        <v>No</v>
      </c>
      <c r="Y1787" s="13">
        <v>0</v>
      </c>
    </row>
    <row r="1788" spans="1:25" x14ac:dyDescent="0.3">
      <c r="A1788" s="31" t="s">
        <v>3560</v>
      </c>
      <c r="B1788" s="31" t="s">
        <v>3436</v>
      </c>
      <c r="C1788" s="31" t="s">
        <v>20</v>
      </c>
      <c r="D1788" s="31" t="s">
        <v>15</v>
      </c>
      <c r="E1788" s="31">
        <v>73</v>
      </c>
      <c r="F1788" s="31">
        <v>89</v>
      </c>
      <c r="G1788" s="31">
        <v>17997.03</v>
      </c>
      <c r="H1788" s="31">
        <v>1313783.19</v>
      </c>
      <c r="I1788" s="32">
        <v>45759</v>
      </c>
      <c r="J1788" s="32">
        <v>45887</v>
      </c>
      <c r="K1788" s="31" t="s">
        <v>57</v>
      </c>
      <c r="L1788" s="33" t="s">
        <v>58</v>
      </c>
      <c r="M1788" s="13" t="str">
        <f>PROPER(TRIM(SUBSTITUTE(B1788,"###"," ")))</f>
        <v>New Max</v>
      </c>
      <c r="N1788" s="13" t="str">
        <f>PROPER(TRIM(SUBSTITUTE(C1788,"###"," ")))</f>
        <v>Toys</v>
      </c>
      <c r="O1788" s="13" t="str">
        <f>PROPER(TRIM(SUBSTITUTE(D1788,"###"," ")))</f>
        <v>Global Traders</v>
      </c>
      <c r="P1788" s="13" t="str">
        <f t="shared" si="189"/>
        <v>New Max</v>
      </c>
      <c r="Q1788" s="34" t="str">
        <f t="shared" si="190"/>
        <v>Toys</v>
      </c>
      <c r="R1788" s="13" t="str">
        <f t="shared" si="191"/>
        <v>Global Traders</v>
      </c>
      <c r="S1788" s="35">
        <f t="shared" si="192"/>
        <v>73</v>
      </c>
      <c r="T1788" s="35">
        <f t="shared" si="193"/>
        <v>89</v>
      </c>
      <c r="U1788" s="14">
        <f t="shared" si="194"/>
        <v>17997.03</v>
      </c>
      <c r="V1788" s="14">
        <f t="shared" si="195"/>
        <v>1313783.19</v>
      </c>
      <c r="W1788" s="13" t="str">
        <v>Low Stock</v>
      </c>
      <c r="X1788" s="13" t="str">
        <v>Yes</v>
      </c>
      <c r="Y1788" s="13">
        <v>1</v>
      </c>
    </row>
    <row r="1789" spans="1:25" x14ac:dyDescent="0.3">
      <c r="A1789" s="31" t="s">
        <v>3561</v>
      </c>
      <c r="B1789" s="31" t="s">
        <v>2932</v>
      </c>
      <c r="C1789" s="31" t="s">
        <v>40</v>
      </c>
      <c r="D1789" s="31" t="s">
        <v>15</v>
      </c>
      <c r="E1789" s="31">
        <v>22</v>
      </c>
      <c r="F1789" s="31">
        <v>46</v>
      </c>
      <c r="G1789" s="31">
        <v>15293.71</v>
      </c>
      <c r="H1789" s="31">
        <v>336461.62</v>
      </c>
      <c r="I1789" s="32">
        <v>45820</v>
      </c>
      <c r="J1789" s="32">
        <v>45923</v>
      </c>
      <c r="K1789" s="31" t="s">
        <v>25</v>
      </c>
      <c r="L1789" s="33" t="s">
        <v>33</v>
      </c>
      <c r="M1789" s="13" t="str">
        <f>PROPER(TRIM(SUBSTITUTE(B1789,"###"," ")))</f>
        <v>Tend Lite</v>
      </c>
      <c r="N1789" s="13" t="str">
        <f>PROPER(TRIM(SUBSTITUTE(C1789,"###"," ")))</f>
        <v>Electronics</v>
      </c>
      <c r="O1789" s="13" t="str">
        <f>PROPER(TRIM(SUBSTITUTE(D1789,"###"," ")))</f>
        <v>Global Traders</v>
      </c>
      <c r="P1789" s="13" t="str">
        <f t="shared" si="189"/>
        <v>Tend Lite</v>
      </c>
      <c r="Q1789" s="34" t="str">
        <f t="shared" si="190"/>
        <v>Electronics</v>
      </c>
      <c r="R1789" s="13" t="str">
        <f t="shared" si="191"/>
        <v>Global Traders</v>
      </c>
      <c r="S1789" s="35">
        <f t="shared" si="192"/>
        <v>22</v>
      </c>
      <c r="T1789" s="35">
        <f t="shared" si="193"/>
        <v>46</v>
      </c>
      <c r="U1789" s="14">
        <f t="shared" si="194"/>
        <v>15293.71</v>
      </c>
      <c r="V1789" s="14">
        <f t="shared" si="195"/>
        <v>336461.62</v>
      </c>
      <c r="W1789" s="13" t="str">
        <v>Low Stock</v>
      </c>
      <c r="X1789" s="13" t="str">
        <v>Yes</v>
      </c>
      <c r="Y1789" s="13">
        <v>1</v>
      </c>
    </row>
    <row r="1790" spans="1:25" x14ac:dyDescent="0.3">
      <c r="A1790" s="31" t="s">
        <v>3562</v>
      </c>
      <c r="B1790" s="31" t="s">
        <v>3563</v>
      </c>
      <c r="C1790" s="31" t="s">
        <v>20</v>
      </c>
      <c r="D1790" s="31" t="s">
        <v>45</v>
      </c>
      <c r="E1790" s="31">
        <v>36</v>
      </c>
      <c r="F1790" s="31">
        <v>25</v>
      </c>
      <c r="G1790" s="31">
        <v>13472.88</v>
      </c>
      <c r="H1790" s="31">
        <v>485023.68</v>
      </c>
      <c r="I1790" s="32">
        <v>45702</v>
      </c>
      <c r="J1790" s="32">
        <v>45925</v>
      </c>
      <c r="K1790" s="31" t="s">
        <v>25</v>
      </c>
      <c r="L1790" s="33" t="s">
        <v>33</v>
      </c>
      <c r="M1790" s="13" t="str">
        <f>PROPER(TRIM(SUBSTITUTE(B1790,"###"," ")))</f>
        <v>Cup Lite</v>
      </c>
      <c r="N1790" s="13" t="str">
        <f>PROPER(TRIM(SUBSTITUTE(C1790,"###"," ")))</f>
        <v>Toys</v>
      </c>
      <c r="O1790" s="13" t="str">
        <f>PROPER(TRIM(SUBSTITUTE(D1790,"###"," ")))</f>
        <v>Retailmart Inc</v>
      </c>
      <c r="P1790" s="13" t="str">
        <f t="shared" si="189"/>
        <v>Cup Lite</v>
      </c>
      <c r="Q1790" s="34" t="str">
        <f t="shared" si="190"/>
        <v>Toys</v>
      </c>
      <c r="R1790" s="13" t="str">
        <f t="shared" si="191"/>
        <v>Retailmart Inc</v>
      </c>
      <c r="S1790" s="35">
        <f t="shared" si="192"/>
        <v>36</v>
      </c>
      <c r="T1790" s="35">
        <f t="shared" si="193"/>
        <v>25</v>
      </c>
      <c r="U1790" s="14">
        <f t="shared" si="194"/>
        <v>13472.88</v>
      </c>
      <c r="V1790" s="14">
        <f t="shared" si="195"/>
        <v>485023.68</v>
      </c>
      <c r="W1790" s="13" t="str">
        <v>In Stock</v>
      </c>
      <c r="X1790" s="13" t="str">
        <v>No</v>
      </c>
      <c r="Y1790" s="13">
        <v>0</v>
      </c>
    </row>
    <row r="1791" spans="1:25" x14ac:dyDescent="0.3">
      <c r="A1791" s="31" t="s">
        <v>3564</v>
      </c>
      <c r="B1791" s="31" t="s">
        <v>3565</v>
      </c>
      <c r="C1791" s="31" t="s">
        <v>44</v>
      </c>
      <c r="D1791" s="31" t="s">
        <v>41</v>
      </c>
      <c r="E1791" s="31">
        <v>21</v>
      </c>
      <c r="F1791" s="31">
        <v>44</v>
      </c>
      <c r="G1791" s="31">
        <v>7456.85</v>
      </c>
      <c r="H1791" s="31">
        <v>156593.85</v>
      </c>
      <c r="I1791" s="32">
        <v>45702</v>
      </c>
      <c r="J1791" s="32">
        <v>45874</v>
      </c>
      <c r="K1791" s="31" t="s">
        <v>57</v>
      </c>
      <c r="L1791" s="33" t="s">
        <v>21</v>
      </c>
      <c r="M1791" s="13" t="str">
        <f>PROPER(TRIM(SUBSTITUTE(B1791,"###"," ")))</f>
        <v>Weight Plus</v>
      </c>
      <c r="N1791" s="13" t="str">
        <f>PROPER(TRIM(SUBSTITUTE(C1791,"###"," ")))</f>
        <v>Groceries</v>
      </c>
      <c r="O1791" s="13" t="str">
        <f>PROPER(TRIM(SUBSTITUTE(D1791,"###"," ")))</f>
        <v>Quickstock</v>
      </c>
      <c r="P1791" s="13" t="str">
        <f t="shared" si="189"/>
        <v>Weight Plus</v>
      </c>
      <c r="Q1791" s="34" t="str">
        <f t="shared" si="190"/>
        <v>Groceries</v>
      </c>
      <c r="R1791" s="13" t="str">
        <f t="shared" si="191"/>
        <v>Quickstock</v>
      </c>
      <c r="S1791" s="35">
        <f t="shared" si="192"/>
        <v>21</v>
      </c>
      <c r="T1791" s="35">
        <f t="shared" si="193"/>
        <v>44</v>
      </c>
      <c r="U1791" s="14">
        <f t="shared" si="194"/>
        <v>7456.85</v>
      </c>
      <c r="V1791" s="14">
        <f t="shared" si="195"/>
        <v>156593.85</v>
      </c>
      <c r="W1791" s="13" t="str">
        <v>Low Stock</v>
      </c>
      <c r="X1791" s="13" t="str">
        <v>Yes</v>
      </c>
      <c r="Y1791" s="13">
        <v>1</v>
      </c>
    </row>
    <row r="1792" spans="1:25" x14ac:dyDescent="0.3">
      <c r="A1792" s="31" t="s">
        <v>3566</v>
      </c>
      <c r="B1792" s="31" t="s">
        <v>1881</v>
      </c>
      <c r="C1792" s="31" t="s">
        <v>20</v>
      </c>
      <c r="D1792" s="31" t="s">
        <v>41</v>
      </c>
      <c r="E1792" s="31">
        <v>199</v>
      </c>
      <c r="F1792" s="31">
        <v>70</v>
      </c>
      <c r="G1792" s="31">
        <v>6148.76</v>
      </c>
      <c r="H1792" s="31">
        <v>1223603.24</v>
      </c>
      <c r="I1792" s="32">
        <v>45819</v>
      </c>
      <c r="J1792" s="32">
        <v>45885</v>
      </c>
      <c r="K1792" s="31" t="s">
        <v>25</v>
      </c>
      <c r="L1792" s="33" t="s">
        <v>21</v>
      </c>
      <c r="M1792" s="13" t="str">
        <f>PROPER(TRIM(SUBSTITUTE(B1792,"###"," ")))</f>
        <v>Individual Max</v>
      </c>
      <c r="N1792" s="13" t="str">
        <f>PROPER(TRIM(SUBSTITUTE(C1792,"###"," ")))</f>
        <v>Toys</v>
      </c>
      <c r="O1792" s="13" t="str">
        <f>PROPER(TRIM(SUBSTITUTE(D1792,"###"," ")))</f>
        <v>Quickstock</v>
      </c>
      <c r="P1792" s="13" t="str">
        <f t="shared" si="189"/>
        <v>Individual Max</v>
      </c>
      <c r="Q1792" s="34" t="str">
        <f t="shared" si="190"/>
        <v>Toys</v>
      </c>
      <c r="R1792" s="13" t="str">
        <f t="shared" si="191"/>
        <v>Quickstock</v>
      </c>
      <c r="S1792" s="35">
        <f t="shared" si="192"/>
        <v>199</v>
      </c>
      <c r="T1792" s="35">
        <f t="shared" si="193"/>
        <v>70</v>
      </c>
      <c r="U1792" s="14">
        <f t="shared" si="194"/>
        <v>6148.76</v>
      </c>
      <c r="V1792" s="14">
        <f t="shared" si="195"/>
        <v>1223603.24</v>
      </c>
      <c r="W1792" s="13" t="str">
        <v>In Stock</v>
      </c>
      <c r="X1792" s="13" t="str">
        <v>No</v>
      </c>
      <c r="Y1792" s="13">
        <v>0</v>
      </c>
    </row>
    <row r="1793" spans="1:25" x14ac:dyDescent="0.3">
      <c r="A1793" s="31" t="s">
        <v>3567</v>
      </c>
      <c r="B1793" s="31" t="s">
        <v>3568</v>
      </c>
      <c r="C1793" s="31" t="s">
        <v>14</v>
      </c>
      <c r="D1793" s="31" t="s">
        <v>53</v>
      </c>
      <c r="E1793" s="31">
        <v>197</v>
      </c>
      <c r="F1793" s="31">
        <v>84</v>
      </c>
      <c r="G1793" s="31">
        <v>16376.29</v>
      </c>
      <c r="H1793" s="31">
        <v>3226129.13</v>
      </c>
      <c r="I1793" s="32">
        <v>45844</v>
      </c>
      <c r="J1793" s="32">
        <v>45936</v>
      </c>
      <c r="K1793" s="31" t="s">
        <v>29</v>
      </c>
      <c r="L1793" s="33" t="s">
        <v>17</v>
      </c>
      <c r="M1793" s="13" t="str">
        <f>PROPER(TRIM(SUBSTITUTE(B1793,"###"," ")))</f>
        <v>Detail Max</v>
      </c>
      <c r="N1793" s="13" t="str">
        <f>PROPER(TRIM(SUBSTITUTE(C1793,"###"," ")))</f>
        <v>Clothing</v>
      </c>
      <c r="O1793" s="13" t="str">
        <f>PROPER(TRIM(SUBSTITUTE(D1793,"###"," ")))</f>
        <v>Abc Pvt Ltd</v>
      </c>
      <c r="P1793" s="13" t="str">
        <f t="shared" si="189"/>
        <v>Detail Max</v>
      </c>
      <c r="Q1793" s="34" t="str">
        <f t="shared" si="190"/>
        <v>Clothing</v>
      </c>
      <c r="R1793" s="13" t="str">
        <f t="shared" si="191"/>
        <v>Abc Pvt Ltd</v>
      </c>
      <c r="S1793" s="35">
        <f t="shared" si="192"/>
        <v>197</v>
      </c>
      <c r="T1793" s="35">
        <f t="shared" si="193"/>
        <v>84</v>
      </c>
      <c r="U1793" s="14">
        <f t="shared" si="194"/>
        <v>16376.29</v>
      </c>
      <c r="V1793" s="14">
        <f t="shared" si="195"/>
        <v>3226129.1300000004</v>
      </c>
      <c r="W1793" s="13" t="str">
        <v>In Stock</v>
      </c>
      <c r="X1793" s="13" t="str">
        <v>No</v>
      </c>
      <c r="Y1793" s="13">
        <v>0</v>
      </c>
    </row>
    <row r="1794" spans="1:25" x14ac:dyDescent="0.3">
      <c r="A1794" s="31" t="s">
        <v>3569</v>
      </c>
      <c r="B1794" s="31" t="s">
        <v>3570</v>
      </c>
      <c r="C1794" s="31" t="s">
        <v>44</v>
      </c>
      <c r="D1794" s="31" t="s">
        <v>24</v>
      </c>
      <c r="E1794" s="31">
        <v>185</v>
      </c>
      <c r="F1794" s="31">
        <v>95</v>
      </c>
      <c r="G1794" s="31">
        <v>1468.66</v>
      </c>
      <c r="H1794" s="31">
        <v>271702.09999999998</v>
      </c>
      <c r="I1794" s="32">
        <v>45833</v>
      </c>
      <c r="J1794" s="32">
        <v>45891</v>
      </c>
      <c r="K1794" s="31" t="s">
        <v>57</v>
      </c>
      <c r="L1794" s="33" t="s">
        <v>58</v>
      </c>
      <c r="M1794" s="13" t="str">
        <f>PROPER(TRIM(SUBSTITUTE(B1794,"###"," ")))</f>
        <v>Information Plus</v>
      </c>
      <c r="N1794" s="13" t="str">
        <f>PROPER(TRIM(SUBSTITUTE(C1794,"###"," ")))</f>
        <v>Groceries</v>
      </c>
      <c r="O1794" s="13" t="str">
        <f>PROPER(TRIM(SUBSTITUTE(D1794,"###"," ")))</f>
        <v>Omni Suppliers</v>
      </c>
      <c r="P1794" s="13" t="str">
        <f t="shared" si="189"/>
        <v>Information Plus</v>
      </c>
      <c r="Q1794" s="34" t="str">
        <f t="shared" si="190"/>
        <v>Groceries</v>
      </c>
      <c r="R1794" s="13" t="str">
        <f t="shared" si="191"/>
        <v>Omni Suppliers</v>
      </c>
      <c r="S1794" s="35">
        <f t="shared" si="192"/>
        <v>185</v>
      </c>
      <c r="T1794" s="35">
        <f t="shared" si="193"/>
        <v>95</v>
      </c>
      <c r="U1794" s="14">
        <f t="shared" si="194"/>
        <v>1468.66</v>
      </c>
      <c r="V1794" s="14">
        <f t="shared" si="195"/>
        <v>271702.10000000003</v>
      </c>
      <c r="W1794" s="13" t="str">
        <v>In Stock</v>
      </c>
      <c r="X1794" s="13" t="str">
        <v>No</v>
      </c>
      <c r="Y1794" s="13">
        <v>0</v>
      </c>
    </row>
    <row r="1795" spans="1:25" x14ac:dyDescent="0.3">
      <c r="A1795" s="31" t="s">
        <v>3572</v>
      </c>
      <c r="B1795" s="31" t="s">
        <v>3573</v>
      </c>
      <c r="C1795" s="31" t="s">
        <v>44</v>
      </c>
      <c r="D1795" s="31" t="s">
        <v>45</v>
      </c>
      <c r="E1795" s="31">
        <v>183</v>
      </c>
      <c r="F1795" s="31">
        <v>43</v>
      </c>
      <c r="G1795" s="31">
        <v>9155.4500000000007</v>
      </c>
      <c r="H1795" s="31">
        <v>1675447.35</v>
      </c>
      <c r="I1795" s="32">
        <v>45670</v>
      </c>
      <c r="J1795" s="32">
        <v>45895</v>
      </c>
      <c r="K1795" s="31" t="s">
        <v>54</v>
      </c>
      <c r="L1795" s="33" t="s">
        <v>33</v>
      </c>
      <c r="M1795" s="13" t="str">
        <f>PROPER(TRIM(SUBSTITUTE(B1795,"###"," ")))</f>
        <v>Affect Max</v>
      </c>
      <c r="N1795" s="13" t="str">
        <f>PROPER(TRIM(SUBSTITUTE(C1795,"###"," ")))</f>
        <v>Groceries</v>
      </c>
      <c r="O1795" s="13" t="str">
        <f>PROPER(TRIM(SUBSTITUTE(D1795,"###"," ")))</f>
        <v>Retailmart Inc</v>
      </c>
      <c r="P1795" s="13" t="str">
        <f t="shared" ref="P1795:P1858" si="196">IF(M1795="","Unknown",M1795)</f>
        <v>Affect Max</v>
      </c>
      <c r="Q1795" s="34" t="str">
        <f t="shared" ref="Q1795:Q1858" si="197">IF(N1795="","Unknown",N1795)</f>
        <v>Groceries</v>
      </c>
      <c r="R1795" s="13" t="str">
        <f t="shared" ref="R1795:R1858" si="198">IF(O1795="","Others",O1795)</f>
        <v>Retailmart Inc</v>
      </c>
      <c r="S1795" s="35">
        <f t="shared" ref="S1795:S1858" si="199">VALUE(E1795)</f>
        <v>183</v>
      </c>
      <c r="T1795" s="35">
        <f t="shared" ref="T1795:T1858" si="200">VALUE(F1795)</f>
        <v>43</v>
      </c>
      <c r="U1795" s="14">
        <f t="shared" ref="U1795:U1858" si="201">VALUE(G1795)</f>
        <v>9155.4500000000007</v>
      </c>
      <c r="V1795" s="14">
        <f t="shared" ref="V1795:V1858" si="202">E1795*G1795</f>
        <v>1675447.35</v>
      </c>
      <c r="W1795" s="13" t="str">
        <v>In Stock</v>
      </c>
      <c r="X1795" s="13" t="str">
        <v>No</v>
      </c>
      <c r="Y1795" s="13">
        <v>0</v>
      </c>
    </row>
    <row r="1796" spans="1:25" x14ac:dyDescent="0.3">
      <c r="A1796" s="31" t="s">
        <v>3574</v>
      </c>
      <c r="B1796" s="31" t="s">
        <v>3575</v>
      </c>
      <c r="C1796" s="31" t="s">
        <v>14</v>
      </c>
      <c r="D1796" s="31" t="s">
        <v>41</v>
      </c>
      <c r="E1796" s="31">
        <v>54</v>
      </c>
      <c r="F1796" s="31">
        <v>29</v>
      </c>
      <c r="G1796" s="31">
        <v>9023.59</v>
      </c>
      <c r="H1796" s="31">
        <v>487273.86</v>
      </c>
      <c r="I1796" s="32">
        <v>45810</v>
      </c>
      <c r="J1796" s="32">
        <v>45885</v>
      </c>
      <c r="K1796" s="31" t="s">
        <v>16</v>
      </c>
      <c r="L1796" s="33" t="s">
        <v>58</v>
      </c>
      <c r="M1796" s="13" t="str">
        <f>PROPER(TRIM(SUBSTITUTE(B1796,"###"," ")))</f>
        <v>Growth Lite</v>
      </c>
      <c r="N1796" s="13" t="str">
        <f>PROPER(TRIM(SUBSTITUTE(C1796,"###"," ")))</f>
        <v>Clothing</v>
      </c>
      <c r="O1796" s="13" t="str">
        <f>PROPER(TRIM(SUBSTITUTE(D1796,"###"," ")))</f>
        <v>Quickstock</v>
      </c>
      <c r="P1796" s="13" t="str">
        <f t="shared" si="196"/>
        <v>Growth Lite</v>
      </c>
      <c r="Q1796" s="34" t="str">
        <f t="shared" si="197"/>
        <v>Clothing</v>
      </c>
      <c r="R1796" s="13" t="str">
        <f t="shared" si="198"/>
        <v>Quickstock</v>
      </c>
      <c r="S1796" s="35">
        <f t="shared" si="199"/>
        <v>54</v>
      </c>
      <c r="T1796" s="35">
        <f t="shared" si="200"/>
        <v>29</v>
      </c>
      <c r="U1796" s="14">
        <f t="shared" si="201"/>
        <v>9023.59</v>
      </c>
      <c r="V1796" s="14">
        <f t="shared" si="202"/>
        <v>487273.86</v>
      </c>
      <c r="W1796" s="13" t="str">
        <v>In Stock</v>
      </c>
      <c r="X1796" s="13" t="str">
        <v>No</v>
      </c>
      <c r="Y1796" s="13">
        <v>0</v>
      </c>
    </row>
    <row r="1797" spans="1:25" x14ac:dyDescent="0.3">
      <c r="A1797" s="31" t="s">
        <v>3576</v>
      </c>
      <c r="B1797" s="31" t="s">
        <v>3577</v>
      </c>
      <c r="C1797" s="31" t="s">
        <v>14</v>
      </c>
      <c r="D1797" s="13"/>
      <c r="E1797" s="31">
        <v>14</v>
      </c>
      <c r="F1797" s="31">
        <v>22</v>
      </c>
      <c r="G1797" s="31">
        <v>12059.53</v>
      </c>
      <c r="H1797" s="31">
        <v>168833.42</v>
      </c>
      <c r="I1797" s="32">
        <v>45774</v>
      </c>
      <c r="J1797" s="32">
        <v>45900</v>
      </c>
      <c r="K1797" s="31" t="s">
        <v>29</v>
      </c>
      <c r="L1797" s="33" t="s">
        <v>30</v>
      </c>
      <c r="M1797" s="13" t="str">
        <f>PROPER(TRIM(SUBSTITUTE(B1797,"###"," ")))</f>
        <v>Service Max</v>
      </c>
      <c r="N1797" s="13" t="str">
        <f>PROPER(TRIM(SUBSTITUTE(C1797,"###"," ")))</f>
        <v>Clothing</v>
      </c>
      <c r="O1797" s="13" t="str">
        <f>PROPER(TRIM(SUBSTITUTE(D1797,"###"," ")))</f>
        <v/>
      </c>
      <c r="P1797" s="13" t="str">
        <f t="shared" si="196"/>
        <v>Service Max</v>
      </c>
      <c r="Q1797" s="34" t="str">
        <f t="shared" si="197"/>
        <v>Clothing</v>
      </c>
      <c r="R1797" s="13" t="str">
        <f t="shared" si="198"/>
        <v>Others</v>
      </c>
      <c r="S1797" s="35">
        <f t="shared" si="199"/>
        <v>14</v>
      </c>
      <c r="T1797" s="35">
        <f t="shared" si="200"/>
        <v>22</v>
      </c>
      <c r="U1797" s="14">
        <f t="shared" si="201"/>
        <v>12059.53</v>
      </c>
      <c r="V1797" s="14">
        <f t="shared" si="202"/>
        <v>168833.42</v>
      </c>
      <c r="W1797" s="13" t="str">
        <v>Low Stock</v>
      </c>
      <c r="X1797" s="13" t="str">
        <v>Yes</v>
      </c>
      <c r="Y1797" s="13">
        <v>1</v>
      </c>
    </row>
    <row r="1798" spans="1:25" x14ac:dyDescent="0.3">
      <c r="A1798" s="31" t="s">
        <v>3578</v>
      </c>
      <c r="B1798" s="31" t="s">
        <v>3579</v>
      </c>
      <c r="C1798" s="31" t="s">
        <v>28</v>
      </c>
      <c r="D1798" s="13"/>
      <c r="E1798" s="31">
        <v>62</v>
      </c>
      <c r="F1798" s="31">
        <v>94</v>
      </c>
      <c r="G1798" s="31">
        <v>8241.44</v>
      </c>
      <c r="H1798" s="31">
        <v>510969.28</v>
      </c>
      <c r="I1798" s="32">
        <v>45695</v>
      </c>
      <c r="J1798" s="32">
        <v>45889</v>
      </c>
      <c r="K1798" s="31" t="s">
        <v>54</v>
      </c>
      <c r="L1798" s="33" t="s">
        <v>21</v>
      </c>
      <c r="M1798" s="13" t="str">
        <f>PROPER(TRIM(SUBSTITUTE(B1798,"###"," ")))</f>
        <v>Suffer Max</v>
      </c>
      <c r="N1798" s="13" t="str">
        <f>PROPER(TRIM(SUBSTITUTE(C1798,"###"," ")))</f>
        <v>Furniture</v>
      </c>
      <c r="O1798" s="13" t="str">
        <f>PROPER(TRIM(SUBSTITUTE(D1798,"###"," ")))</f>
        <v/>
      </c>
      <c r="P1798" s="13" t="str">
        <f t="shared" si="196"/>
        <v>Suffer Max</v>
      </c>
      <c r="Q1798" s="34" t="str">
        <f t="shared" si="197"/>
        <v>Furniture</v>
      </c>
      <c r="R1798" s="13" t="str">
        <f t="shared" si="198"/>
        <v>Others</v>
      </c>
      <c r="S1798" s="35">
        <f t="shared" si="199"/>
        <v>62</v>
      </c>
      <c r="T1798" s="35">
        <f t="shared" si="200"/>
        <v>94</v>
      </c>
      <c r="U1798" s="14">
        <f t="shared" si="201"/>
        <v>8241.44</v>
      </c>
      <c r="V1798" s="14">
        <f t="shared" si="202"/>
        <v>510969.28</v>
      </c>
      <c r="W1798" s="13" t="str">
        <v>Low Stock</v>
      </c>
      <c r="X1798" s="13" t="str">
        <v>Yes</v>
      </c>
      <c r="Y1798" s="13">
        <v>1</v>
      </c>
    </row>
    <row r="1799" spans="1:25" x14ac:dyDescent="0.3">
      <c r="A1799" s="31" t="s">
        <v>3580</v>
      </c>
      <c r="B1799" s="31" t="s">
        <v>2532</v>
      </c>
      <c r="C1799" s="31" t="s">
        <v>14</v>
      </c>
      <c r="D1799" s="31" t="s">
        <v>24</v>
      </c>
      <c r="E1799" s="31">
        <v>137</v>
      </c>
      <c r="F1799" s="13"/>
      <c r="G1799" s="31">
        <v>13729.97</v>
      </c>
      <c r="H1799" s="31">
        <v>1881005.89</v>
      </c>
      <c r="I1799" s="32">
        <v>45785</v>
      </c>
      <c r="J1799" s="32">
        <v>45940</v>
      </c>
      <c r="K1799" s="31" t="s">
        <v>46</v>
      </c>
      <c r="L1799" s="33" t="s">
        <v>17</v>
      </c>
      <c r="M1799" s="13" t="str">
        <f>PROPER(TRIM(SUBSTITUTE(B1799,"###"," ")))</f>
        <v>Nice Lite</v>
      </c>
      <c r="N1799" s="13" t="str">
        <f>PROPER(TRIM(SUBSTITUTE(C1799,"###"," ")))</f>
        <v>Clothing</v>
      </c>
      <c r="O1799" s="13" t="str">
        <f>PROPER(TRIM(SUBSTITUTE(D1799,"###"," ")))</f>
        <v>Omni Suppliers</v>
      </c>
      <c r="P1799" s="13" t="str">
        <f t="shared" si="196"/>
        <v>Nice Lite</v>
      </c>
      <c r="Q1799" s="34" t="str">
        <f t="shared" si="197"/>
        <v>Clothing</v>
      </c>
      <c r="R1799" s="13" t="str">
        <f t="shared" si="198"/>
        <v>Omni Suppliers</v>
      </c>
      <c r="S1799" s="35">
        <f t="shared" si="199"/>
        <v>137</v>
      </c>
      <c r="T1799" s="35">
        <f t="shared" si="200"/>
        <v>0</v>
      </c>
      <c r="U1799" s="14">
        <f t="shared" si="201"/>
        <v>13729.97</v>
      </c>
      <c r="V1799" s="14">
        <f t="shared" si="202"/>
        <v>1881005.89</v>
      </c>
      <c r="W1799" s="13" t="str">
        <v>In Stock</v>
      </c>
      <c r="X1799" s="13" t="str">
        <v>No</v>
      </c>
      <c r="Y1799" s="13">
        <v>0</v>
      </c>
    </row>
    <row r="1800" spans="1:25" x14ac:dyDescent="0.3">
      <c r="A1800" s="31" t="s">
        <v>3581</v>
      </c>
      <c r="B1800" s="31" t="s">
        <v>3582</v>
      </c>
      <c r="C1800" s="31" t="s">
        <v>28</v>
      </c>
      <c r="D1800" s="31" t="s">
        <v>45</v>
      </c>
      <c r="E1800" s="31">
        <v>142</v>
      </c>
      <c r="F1800" s="31">
        <v>37</v>
      </c>
      <c r="G1800" s="31">
        <v>8788.5300000000007</v>
      </c>
      <c r="H1800" s="31">
        <v>1247971.26</v>
      </c>
      <c r="I1800" s="32">
        <v>45822</v>
      </c>
      <c r="J1800" s="32">
        <v>45857</v>
      </c>
      <c r="K1800" s="31" t="s">
        <v>46</v>
      </c>
      <c r="L1800" s="33" t="s">
        <v>21</v>
      </c>
      <c r="M1800" s="13" t="str">
        <f>PROPER(TRIM(SUBSTITUTE(B1800,"###"," ")))</f>
        <v>Ten Pro</v>
      </c>
      <c r="N1800" s="13" t="str">
        <f>PROPER(TRIM(SUBSTITUTE(C1800,"###"," ")))</f>
        <v>Furniture</v>
      </c>
      <c r="O1800" s="13" t="str">
        <f>PROPER(TRIM(SUBSTITUTE(D1800,"###"," ")))</f>
        <v>Retailmart Inc</v>
      </c>
      <c r="P1800" s="13" t="str">
        <f t="shared" si="196"/>
        <v>Ten Pro</v>
      </c>
      <c r="Q1800" s="34" t="str">
        <f t="shared" si="197"/>
        <v>Furniture</v>
      </c>
      <c r="R1800" s="13" t="str">
        <f t="shared" si="198"/>
        <v>Retailmart Inc</v>
      </c>
      <c r="S1800" s="35">
        <f t="shared" si="199"/>
        <v>142</v>
      </c>
      <c r="T1800" s="35">
        <f t="shared" si="200"/>
        <v>37</v>
      </c>
      <c r="U1800" s="14">
        <f t="shared" si="201"/>
        <v>8788.5300000000007</v>
      </c>
      <c r="V1800" s="14">
        <f t="shared" si="202"/>
        <v>1247971.26</v>
      </c>
      <c r="W1800" s="13" t="str">
        <v>In Stock</v>
      </c>
      <c r="X1800" s="13" t="str">
        <v>No</v>
      </c>
      <c r="Y1800" s="13">
        <v>0</v>
      </c>
    </row>
    <row r="1801" spans="1:25" x14ac:dyDescent="0.3">
      <c r="A1801" s="31" t="s">
        <v>3583</v>
      </c>
      <c r="B1801" s="31" t="s">
        <v>3584</v>
      </c>
      <c r="C1801" s="31" t="s">
        <v>40</v>
      </c>
      <c r="D1801" s="31" t="s">
        <v>15</v>
      </c>
      <c r="E1801" s="31">
        <v>1</v>
      </c>
      <c r="F1801" s="31">
        <v>62</v>
      </c>
      <c r="G1801" s="31">
        <v>5061.28</v>
      </c>
      <c r="H1801" s="31">
        <v>5061.28</v>
      </c>
      <c r="I1801" s="32">
        <v>45780</v>
      </c>
      <c r="J1801" s="32">
        <v>45922</v>
      </c>
      <c r="K1801" s="31" t="s">
        <v>57</v>
      </c>
      <c r="L1801" s="33" t="s">
        <v>58</v>
      </c>
      <c r="M1801" s="13" t="str">
        <f>PROPER(TRIM(SUBSTITUTE(B1801,"###"," ")))</f>
        <v>South Pro</v>
      </c>
      <c r="N1801" s="13" t="str">
        <f>PROPER(TRIM(SUBSTITUTE(C1801,"###"," ")))</f>
        <v>Electronics</v>
      </c>
      <c r="O1801" s="13" t="str">
        <f>PROPER(TRIM(SUBSTITUTE(D1801,"###"," ")))</f>
        <v>Global Traders</v>
      </c>
      <c r="P1801" s="13" t="str">
        <f t="shared" si="196"/>
        <v>South Pro</v>
      </c>
      <c r="Q1801" s="34" t="str">
        <f t="shared" si="197"/>
        <v>Electronics</v>
      </c>
      <c r="R1801" s="13" t="str">
        <f t="shared" si="198"/>
        <v>Global Traders</v>
      </c>
      <c r="S1801" s="35">
        <f t="shared" si="199"/>
        <v>1</v>
      </c>
      <c r="T1801" s="35">
        <f t="shared" si="200"/>
        <v>62</v>
      </c>
      <c r="U1801" s="14">
        <f t="shared" si="201"/>
        <v>5061.28</v>
      </c>
      <c r="V1801" s="14">
        <f t="shared" si="202"/>
        <v>5061.28</v>
      </c>
      <c r="W1801" s="13" t="str">
        <v>Low Stock</v>
      </c>
      <c r="X1801" s="13" t="str">
        <v>Yes</v>
      </c>
      <c r="Y1801" s="13">
        <v>1</v>
      </c>
    </row>
    <row r="1802" spans="1:25" x14ac:dyDescent="0.3">
      <c r="A1802" s="31" t="s">
        <v>3585</v>
      </c>
      <c r="B1802" s="31" t="s">
        <v>506</v>
      </c>
      <c r="C1802" s="31" t="s">
        <v>40</v>
      </c>
      <c r="D1802" s="31" t="s">
        <v>24</v>
      </c>
      <c r="E1802" s="31">
        <v>41</v>
      </c>
      <c r="F1802" s="31">
        <v>24</v>
      </c>
      <c r="G1802" s="31">
        <v>5958.73</v>
      </c>
      <c r="H1802" s="31">
        <v>244307.93</v>
      </c>
      <c r="I1802" s="32">
        <v>45708</v>
      </c>
      <c r="J1802" s="32">
        <v>45915</v>
      </c>
      <c r="K1802" s="13"/>
      <c r="L1802" s="33" t="s">
        <v>30</v>
      </c>
      <c r="M1802" s="13" t="str">
        <f>PROPER(TRIM(SUBSTITUTE(B1802,"###"," ")))</f>
        <v>Better Pro</v>
      </c>
      <c r="N1802" s="13" t="str">
        <f>PROPER(TRIM(SUBSTITUTE(C1802,"###"," ")))</f>
        <v>Electronics</v>
      </c>
      <c r="O1802" s="13" t="str">
        <f>PROPER(TRIM(SUBSTITUTE(D1802,"###"," ")))</f>
        <v>Omni Suppliers</v>
      </c>
      <c r="P1802" s="13" t="str">
        <f t="shared" si="196"/>
        <v>Better Pro</v>
      </c>
      <c r="Q1802" s="34" t="str">
        <f t="shared" si="197"/>
        <v>Electronics</v>
      </c>
      <c r="R1802" s="13" t="str">
        <f t="shared" si="198"/>
        <v>Omni Suppliers</v>
      </c>
      <c r="S1802" s="35">
        <f t="shared" si="199"/>
        <v>41</v>
      </c>
      <c r="T1802" s="35">
        <f t="shared" si="200"/>
        <v>24</v>
      </c>
      <c r="U1802" s="14">
        <f t="shared" si="201"/>
        <v>5958.73</v>
      </c>
      <c r="V1802" s="14">
        <f t="shared" si="202"/>
        <v>244307.93</v>
      </c>
      <c r="W1802" s="13" t="str">
        <v>In Stock</v>
      </c>
      <c r="X1802" s="13" t="str">
        <v>No</v>
      </c>
      <c r="Y1802" s="13">
        <v>0</v>
      </c>
    </row>
    <row r="1803" spans="1:25" x14ac:dyDescent="0.3">
      <c r="A1803" s="31" t="s">
        <v>3586</v>
      </c>
      <c r="B1803" s="31" t="s">
        <v>3587</v>
      </c>
      <c r="C1803" s="31" t="s">
        <v>40</v>
      </c>
      <c r="D1803" s="31" t="s">
        <v>24</v>
      </c>
      <c r="E1803" s="31">
        <v>129</v>
      </c>
      <c r="F1803" s="31">
        <v>39</v>
      </c>
      <c r="G1803" s="31">
        <v>15929.5</v>
      </c>
      <c r="H1803" s="31">
        <v>2054905.5</v>
      </c>
      <c r="I1803" s="32">
        <v>45724</v>
      </c>
      <c r="J1803" s="32">
        <v>45908</v>
      </c>
      <c r="K1803" s="31" t="s">
        <v>29</v>
      </c>
      <c r="L1803" s="33" t="s">
        <v>58</v>
      </c>
      <c r="M1803" s="13" t="str">
        <f>PROPER(TRIM(SUBSTITUTE(B1803,"###"," ")))</f>
        <v>Great Max</v>
      </c>
      <c r="N1803" s="13" t="str">
        <f>PROPER(TRIM(SUBSTITUTE(C1803,"###"," ")))</f>
        <v>Electronics</v>
      </c>
      <c r="O1803" s="13" t="str">
        <f>PROPER(TRIM(SUBSTITUTE(D1803,"###"," ")))</f>
        <v>Omni Suppliers</v>
      </c>
      <c r="P1803" s="13" t="str">
        <f t="shared" si="196"/>
        <v>Great Max</v>
      </c>
      <c r="Q1803" s="34" t="str">
        <f t="shared" si="197"/>
        <v>Electronics</v>
      </c>
      <c r="R1803" s="13" t="str">
        <f t="shared" si="198"/>
        <v>Omni Suppliers</v>
      </c>
      <c r="S1803" s="35">
        <f t="shared" si="199"/>
        <v>129</v>
      </c>
      <c r="T1803" s="35">
        <f t="shared" si="200"/>
        <v>39</v>
      </c>
      <c r="U1803" s="14">
        <f t="shared" si="201"/>
        <v>15929.5</v>
      </c>
      <c r="V1803" s="14">
        <f t="shared" si="202"/>
        <v>2054905.5</v>
      </c>
      <c r="W1803" s="13" t="str">
        <v>In Stock</v>
      </c>
      <c r="X1803" s="13" t="str">
        <v>No</v>
      </c>
      <c r="Y1803" s="13">
        <v>0</v>
      </c>
    </row>
    <row r="1804" spans="1:25" x14ac:dyDescent="0.3">
      <c r="A1804" s="31" t="s">
        <v>3588</v>
      </c>
      <c r="B1804" s="31" t="s">
        <v>3589</v>
      </c>
      <c r="C1804" s="31" t="s">
        <v>40</v>
      </c>
      <c r="D1804" s="31" t="s">
        <v>53</v>
      </c>
      <c r="E1804" s="31">
        <v>147</v>
      </c>
      <c r="F1804" s="31">
        <v>20</v>
      </c>
      <c r="G1804" s="31">
        <v>2649.84</v>
      </c>
      <c r="H1804" s="31">
        <v>389526.48</v>
      </c>
      <c r="I1804" s="32">
        <v>45734</v>
      </c>
      <c r="J1804" s="32">
        <v>45912</v>
      </c>
      <c r="K1804" s="31" t="s">
        <v>25</v>
      </c>
      <c r="L1804" s="33" t="s">
        <v>33</v>
      </c>
      <c r="M1804" s="13" t="str">
        <f>PROPER(TRIM(SUBSTITUTE(B1804,"###"," ")))</f>
        <v>Whether Plus</v>
      </c>
      <c r="N1804" s="13" t="str">
        <f>PROPER(TRIM(SUBSTITUTE(C1804,"###"," ")))</f>
        <v>Electronics</v>
      </c>
      <c r="O1804" s="13" t="str">
        <f>PROPER(TRIM(SUBSTITUTE(D1804,"###"," ")))</f>
        <v>Abc Pvt Ltd</v>
      </c>
      <c r="P1804" s="13" t="str">
        <f t="shared" si="196"/>
        <v>Whether Plus</v>
      </c>
      <c r="Q1804" s="34" t="str">
        <f t="shared" si="197"/>
        <v>Electronics</v>
      </c>
      <c r="R1804" s="13" t="str">
        <f t="shared" si="198"/>
        <v>Abc Pvt Ltd</v>
      </c>
      <c r="S1804" s="35">
        <f t="shared" si="199"/>
        <v>147</v>
      </c>
      <c r="T1804" s="35">
        <f t="shared" si="200"/>
        <v>20</v>
      </c>
      <c r="U1804" s="14">
        <f t="shared" si="201"/>
        <v>2649.84</v>
      </c>
      <c r="V1804" s="14">
        <f t="shared" si="202"/>
        <v>389526.48000000004</v>
      </c>
      <c r="W1804" s="13" t="str">
        <v>In Stock</v>
      </c>
      <c r="X1804" s="13" t="str">
        <v>No</v>
      </c>
      <c r="Y1804" s="13">
        <v>0</v>
      </c>
    </row>
    <row r="1805" spans="1:25" x14ac:dyDescent="0.3">
      <c r="A1805" s="31" t="s">
        <v>3591</v>
      </c>
      <c r="B1805" s="31" t="s">
        <v>3592</v>
      </c>
      <c r="C1805" s="31" t="s">
        <v>44</v>
      </c>
      <c r="D1805" s="31" t="s">
        <v>53</v>
      </c>
      <c r="E1805" s="31">
        <v>187</v>
      </c>
      <c r="F1805" s="31">
        <v>74</v>
      </c>
      <c r="G1805" s="31">
        <v>17181.96</v>
      </c>
      <c r="H1805" s="31">
        <v>3213026.52</v>
      </c>
      <c r="I1805" s="32">
        <v>45686</v>
      </c>
      <c r="J1805" s="32">
        <v>45920</v>
      </c>
      <c r="K1805" s="31" t="s">
        <v>57</v>
      </c>
      <c r="L1805" s="33" t="s">
        <v>58</v>
      </c>
      <c r="M1805" s="13" t="str">
        <f>PROPER(TRIM(SUBSTITUTE(B1805,"###"," ")))</f>
        <v>Phone X</v>
      </c>
      <c r="N1805" s="13" t="str">
        <f>PROPER(TRIM(SUBSTITUTE(C1805,"###"," ")))</f>
        <v>Groceries</v>
      </c>
      <c r="O1805" s="13" t="str">
        <f>PROPER(TRIM(SUBSTITUTE(D1805,"###"," ")))</f>
        <v>Abc Pvt Ltd</v>
      </c>
      <c r="P1805" s="13" t="str">
        <f t="shared" si="196"/>
        <v>Phone X</v>
      </c>
      <c r="Q1805" s="34" t="str">
        <f t="shared" si="197"/>
        <v>Groceries</v>
      </c>
      <c r="R1805" s="13" t="str">
        <f t="shared" si="198"/>
        <v>Abc Pvt Ltd</v>
      </c>
      <c r="S1805" s="35">
        <f t="shared" si="199"/>
        <v>187</v>
      </c>
      <c r="T1805" s="35">
        <f t="shared" si="200"/>
        <v>74</v>
      </c>
      <c r="U1805" s="14">
        <f t="shared" si="201"/>
        <v>17181.96</v>
      </c>
      <c r="V1805" s="14">
        <f t="shared" si="202"/>
        <v>3213026.52</v>
      </c>
      <c r="W1805" s="13" t="str">
        <v>In Stock</v>
      </c>
      <c r="X1805" s="13" t="str">
        <v>No</v>
      </c>
      <c r="Y1805" s="13">
        <v>0</v>
      </c>
    </row>
    <row r="1806" spans="1:25" x14ac:dyDescent="0.3">
      <c r="A1806" s="31" t="s">
        <v>3593</v>
      </c>
      <c r="B1806" s="31" t="s">
        <v>996</v>
      </c>
      <c r="C1806" s="31" t="s">
        <v>40</v>
      </c>
      <c r="D1806" s="31" t="s">
        <v>53</v>
      </c>
      <c r="E1806" s="31">
        <v>151</v>
      </c>
      <c r="F1806" s="31">
        <v>73</v>
      </c>
      <c r="G1806" s="31">
        <v>11128.15</v>
      </c>
      <c r="H1806" s="31">
        <v>1680350.65</v>
      </c>
      <c r="I1806" s="32">
        <v>45820</v>
      </c>
      <c r="J1806" s="32">
        <v>45859</v>
      </c>
      <c r="K1806" s="31" t="s">
        <v>46</v>
      </c>
      <c r="L1806" s="33" t="s">
        <v>17</v>
      </c>
      <c r="M1806" s="13" t="str">
        <f>PROPER(TRIM(SUBSTITUTE(B1806,"###"," ")))</f>
        <v>College Mini</v>
      </c>
      <c r="N1806" s="13" t="str">
        <f>PROPER(TRIM(SUBSTITUTE(C1806,"###"," ")))</f>
        <v>Electronics</v>
      </c>
      <c r="O1806" s="13" t="str">
        <f>PROPER(TRIM(SUBSTITUTE(D1806,"###"," ")))</f>
        <v>Abc Pvt Ltd</v>
      </c>
      <c r="P1806" s="13" t="str">
        <f t="shared" si="196"/>
        <v>College Mini</v>
      </c>
      <c r="Q1806" s="34" t="str">
        <f t="shared" si="197"/>
        <v>Electronics</v>
      </c>
      <c r="R1806" s="13" t="str">
        <f t="shared" si="198"/>
        <v>Abc Pvt Ltd</v>
      </c>
      <c r="S1806" s="35">
        <f t="shared" si="199"/>
        <v>151</v>
      </c>
      <c r="T1806" s="35">
        <f t="shared" si="200"/>
        <v>73</v>
      </c>
      <c r="U1806" s="14">
        <f t="shared" si="201"/>
        <v>11128.15</v>
      </c>
      <c r="V1806" s="14">
        <f t="shared" si="202"/>
        <v>1680350.65</v>
      </c>
      <c r="W1806" s="13" t="str">
        <v>In Stock</v>
      </c>
      <c r="X1806" s="13" t="str">
        <v>No</v>
      </c>
      <c r="Y1806" s="13">
        <v>0</v>
      </c>
    </row>
    <row r="1807" spans="1:25" x14ac:dyDescent="0.3">
      <c r="A1807" s="31" t="s">
        <v>3595</v>
      </c>
      <c r="B1807" s="31" t="s">
        <v>3596</v>
      </c>
      <c r="C1807" s="31" t="s">
        <v>20</v>
      </c>
      <c r="D1807" s="31" t="s">
        <v>53</v>
      </c>
      <c r="E1807" s="31">
        <v>28</v>
      </c>
      <c r="F1807" s="31">
        <v>56</v>
      </c>
      <c r="G1807" s="31">
        <v>10614.97</v>
      </c>
      <c r="H1807" s="31">
        <v>297219.15999999997</v>
      </c>
      <c r="I1807" s="32">
        <v>45810</v>
      </c>
      <c r="J1807" s="32">
        <v>45869</v>
      </c>
      <c r="K1807" s="31" t="s">
        <v>25</v>
      </c>
      <c r="L1807" s="33" t="s">
        <v>58</v>
      </c>
      <c r="M1807" s="13" t="str">
        <f>PROPER(TRIM(SUBSTITUTE(B1807,"###"," ")))</f>
        <v>Despite Max</v>
      </c>
      <c r="N1807" s="13" t="str">
        <f>PROPER(TRIM(SUBSTITUTE(C1807,"###"," ")))</f>
        <v>Toys</v>
      </c>
      <c r="O1807" s="13" t="str">
        <f>PROPER(TRIM(SUBSTITUTE(D1807,"###"," ")))</f>
        <v>Abc Pvt Ltd</v>
      </c>
      <c r="P1807" s="13" t="str">
        <f t="shared" si="196"/>
        <v>Despite Max</v>
      </c>
      <c r="Q1807" s="34" t="str">
        <f t="shared" si="197"/>
        <v>Toys</v>
      </c>
      <c r="R1807" s="13" t="str">
        <f t="shared" si="198"/>
        <v>Abc Pvt Ltd</v>
      </c>
      <c r="S1807" s="35">
        <f t="shared" si="199"/>
        <v>28</v>
      </c>
      <c r="T1807" s="35">
        <f t="shared" si="200"/>
        <v>56</v>
      </c>
      <c r="U1807" s="14">
        <f t="shared" si="201"/>
        <v>10614.97</v>
      </c>
      <c r="V1807" s="14">
        <f t="shared" si="202"/>
        <v>297219.15999999997</v>
      </c>
      <c r="W1807" s="13" t="str">
        <v>Low Stock</v>
      </c>
      <c r="X1807" s="13" t="str">
        <v>Yes</v>
      </c>
      <c r="Y1807" s="13">
        <v>1</v>
      </c>
    </row>
    <row r="1808" spans="1:25" x14ac:dyDescent="0.3">
      <c r="A1808" s="31" t="s">
        <v>3599</v>
      </c>
      <c r="B1808" s="31" t="s">
        <v>3600</v>
      </c>
      <c r="C1808" s="31" t="s">
        <v>28</v>
      </c>
      <c r="D1808" s="13"/>
      <c r="E1808" s="31">
        <v>114</v>
      </c>
      <c r="F1808" s="31">
        <v>20</v>
      </c>
      <c r="G1808" s="31">
        <v>7142.82</v>
      </c>
      <c r="H1808" s="31">
        <v>814281.48</v>
      </c>
      <c r="I1808" s="32">
        <v>45685</v>
      </c>
      <c r="J1808" s="32">
        <v>45919</v>
      </c>
      <c r="K1808" s="31" t="s">
        <v>57</v>
      </c>
      <c r="L1808" s="33" t="s">
        <v>17</v>
      </c>
      <c r="M1808" s="13" t="str">
        <f>PROPER(TRIM(SUBSTITUTE(B1808,"###"," ")))</f>
        <v>Guy Lite</v>
      </c>
      <c r="N1808" s="13" t="str">
        <f>PROPER(TRIM(SUBSTITUTE(C1808,"###"," ")))</f>
        <v>Furniture</v>
      </c>
      <c r="O1808" s="13" t="str">
        <f>PROPER(TRIM(SUBSTITUTE(D1808,"###"," ")))</f>
        <v/>
      </c>
      <c r="P1808" s="13" t="str">
        <f t="shared" si="196"/>
        <v>Guy Lite</v>
      </c>
      <c r="Q1808" s="34" t="str">
        <f t="shared" si="197"/>
        <v>Furniture</v>
      </c>
      <c r="R1808" s="13" t="str">
        <f t="shared" si="198"/>
        <v>Others</v>
      </c>
      <c r="S1808" s="35">
        <f t="shared" si="199"/>
        <v>114</v>
      </c>
      <c r="T1808" s="35">
        <f t="shared" si="200"/>
        <v>20</v>
      </c>
      <c r="U1808" s="14">
        <f t="shared" si="201"/>
        <v>7142.82</v>
      </c>
      <c r="V1808" s="14">
        <f t="shared" si="202"/>
        <v>814281.48</v>
      </c>
      <c r="W1808" s="13" t="str">
        <v>In Stock</v>
      </c>
      <c r="X1808" s="13" t="str">
        <v>No</v>
      </c>
      <c r="Y1808" s="13">
        <v>0</v>
      </c>
    </row>
    <row r="1809" spans="1:25" x14ac:dyDescent="0.3">
      <c r="A1809" s="31" t="s">
        <v>3601</v>
      </c>
      <c r="B1809" s="31" t="s">
        <v>3602</v>
      </c>
      <c r="C1809" s="31" t="s">
        <v>14</v>
      </c>
      <c r="D1809" s="31" t="s">
        <v>53</v>
      </c>
      <c r="E1809" s="31">
        <v>105</v>
      </c>
      <c r="F1809" s="31">
        <v>21</v>
      </c>
      <c r="G1809" s="31">
        <v>6125.24</v>
      </c>
      <c r="H1809" s="31">
        <v>643150.19999999995</v>
      </c>
      <c r="I1809" s="32">
        <v>45753</v>
      </c>
      <c r="J1809" s="32">
        <v>45884</v>
      </c>
      <c r="K1809" s="31" t="s">
        <v>54</v>
      </c>
      <c r="L1809" s="33" t="s">
        <v>33</v>
      </c>
      <c r="M1809" s="13" t="str">
        <f>PROPER(TRIM(SUBSTITUTE(B1809,"###"," ")))</f>
        <v>Analysis Lite</v>
      </c>
      <c r="N1809" s="13" t="str">
        <f>PROPER(TRIM(SUBSTITUTE(C1809,"###"," ")))</f>
        <v>Clothing</v>
      </c>
      <c r="O1809" s="13" t="str">
        <f>PROPER(TRIM(SUBSTITUTE(D1809,"###"," ")))</f>
        <v>Abc Pvt Ltd</v>
      </c>
      <c r="P1809" s="13" t="str">
        <f t="shared" si="196"/>
        <v>Analysis Lite</v>
      </c>
      <c r="Q1809" s="34" t="str">
        <f t="shared" si="197"/>
        <v>Clothing</v>
      </c>
      <c r="R1809" s="13" t="str">
        <f t="shared" si="198"/>
        <v>Abc Pvt Ltd</v>
      </c>
      <c r="S1809" s="35">
        <f t="shared" si="199"/>
        <v>105</v>
      </c>
      <c r="T1809" s="35">
        <f t="shared" si="200"/>
        <v>21</v>
      </c>
      <c r="U1809" s="14">
        <f t="shared" si="201"/>
        <v>6125.24</v>
      </c>
      <c r="V1809" s="14">
        <f t="shared" si="202"/>
        <v>643150.19999999995</v>
      </c>
      <c r="W1809" s="13" t="str">
        <v>In Stock</v>
      </c>
      <c r="X1809" s="13" t="str">
        <v>No</v>
      </c>
      <c r="Y1809" s="13">
        <v>0</v>
      </c>
    </row>
    <row r="1810" spans="1:25" x14ac:dyDescent="0.3">
      <c r="A1810" s="31" t="s">
        <v>3603</v>
      </c>
      <c r="B1810" s="31" t="s">
        <v>3604</v>
      </c>
      <c r="C1810" s="31" t="s">
        <v>14</v>
      </c>
      <c r="D1810" s="31" t="s">
        <v>24</v>
      </c>
      <c r="E1810" s="31">
        <v>198</v>
      </c>
      <c r="F1810" s="31">
        <v>71</v>
      </c>
      <c r="G1810" s="31">
        <v>4582.79</v>
      </c>
      <c r="H1810" s="31">
        <v>907392.42</v>
      </c>
      <c r="I1810" s="32">
        <v>45780</v>
      </c>
      <c r="J1810" s="32">
        <v>45937</v>
      </c>
      <c r="K1810" s="31" t="s">
        <v>16</v>
      </c>
      <c r="L1810" s="33" t="s">
        <v>30</v>
      </c>
      <c r="M1810" s="13" t="str">
        <f>PROPER(TRIM(SUBSTITUTE(B1810,"###"," ")))</f>
        <v>Difficult Max</v>
      </c>
      <c r="N1810" s="13" t="str">
        <f>PROPER(TRIM(SUBSTITUTE(C1810,"###"," ")))</f>
        <v>Clothing</v>
      </c>
      <c r="O1810" s="13" t="str">
        <f>PROPER(TRIM(SUBSTITUTE(D1810,"###"," ")))</f>
        <v>Omni Suppliers</v>
      </c>
      <c r="P1810" s="13" t="str">
        <f t="shared" si="196"/>
        <v>Difficult Max</v>
      </c>
      <c r="Q1810" s="34" t="str">
        <f t="shared" si="197"/>
        <v>Clothing</v>
      </c>
      <c r="R1810" s="13" t="str">
        <f t="shared" si="198"/>
        <v>Omni Suppliers</v>
      </c>
      <c r="S1810" s="35">
        <f t="shared" si="199"/>
        <v>198</v>
      </c>
      <c r="T1810" s="35">
        <f t="shared" si="200"/>
        <v>71</v>
      </c>
      <c r="U1810" s="14">
        <f t="shared" si="201"/>
        <v>4582.79</v>
      </c>
      <c r="V1810" s="14">
        <f t="shared" si="202"/>
        <v>907392.42</v>
      </c>
      <c r="W1810" s="13" t="str">
        <v>In Stock</v>
      </c>
      <c r="X1810" s="13" t="str">
        <v>No</v>
      </c>
      <c r="Y1810" s="13">
        <v>0</v>
      </c>
    </row>
    <row r="1811" spans="1:25" x14ac:dyDescent="0.3">
      <c r="A1811" s="31" t="s">
        <v>3605</v>
      </c>
      <c r="B1811" s="31" t="s">
        <v>3606</v>
      </c>
      <c r="C1811" s="31" t="s">
        <v>20</v>
      </c>
      <c r="D1811" s="31" t="s">
        <v>53</v>
      </c>
      <c r="E1811" s="31">
        <v>48</v>
      </c>
      <c r="F1811" s="31">
        <v>20</v>
      </c>
      <c r="G1811" s="31">
        <v>18601.939999999999</v>
      </c>
      <c r="H1811" s="31">
        <v>892893.11999999988</v>
      </c>
      <c r="I1811" s="32">
        <v>45722</v>
      </c>
      <c r="J1811" s="32">
        <v>45872</v>
      </c>
      <c r="K1811" s="31" t="s">
        <v>54</v>
      </c>
      <c r="L1811" s="33" t="s">
        <v>33</v>
      </c>
      <c r="M1811" s="13" t="str">
        <f>PROPER(TRIM(SUBSTITUTE(B1811,"###"," ")))</f>
        <v>Outside Lite</v>
      </c>
      <c r="N1811" s="13" t="str">
        <f>PROPER(TRIM(SUBSTITUTE(C1811,"###"," ")))</f>
        <v>Toys</v>
      </c>
      <c r="O1811" s="13" t="str">
        <f>PROPER(TRIM(SUBSTITUTE(D1811,"###"," ")))</f>
        <v>Abc Pvt Ltd</v>
      </c>
      <c r="P1811" s="13" t="str">
        <f t="shared" si="196"/>
        <v>Outside Lite</v>
      </c>
      <c r="Q1811" s="34" t="str">
        <f t="shared" si="197"/>
        <v>Toys</v>
      </c>
      <c r="R1811" s="13" t="str">
        <f t="shared" si="198"/>
        <v>Abc Pvt Ltd</v>
      </c>
      <c r="S1811" s="35">
        <f t="shared" si="199"/>
        <v>48</v>
      </c>
      <c r="T1811" s="35">
        <f t="shared" si="200"/>
        <v>20</v>
      </c>
      <c r="U1811" s="14">
        <f t="shared" si="201"/>
        <v>18601.939999999999</v>
      </c>
      <c r="V1811" s="14">
        <f t="shared" si="202"/>
        <v>892893.11999999988</v>
      </c>
      <c r="W1811" s="13" t="str">
        <v>In Stock</v>
      </c>
      <c r="X1811" s="13" t="str">
        <v>No</v>
      </c>
      <c r="Y1811" s="13">
        <v>0</v>
      </c>
    </row>
    <row r="1812" spans="1:25" x14ac:dyDescent="0.3">
      <c r="A1812" s="31" t="s">
        <v>3607</v>
      </c>
      <c r="B1812" s="31" t="s">
        <v>3608</v>
      </c>
      <c r="C1812" s="31" t="s">
        <v>40</v>
      </c>
      <c r="D1812" s="31" t="s">
        <v>15</v>
      </c>
      <c r="E1812" s="31">
        <v>99</v>
      </c>
      <c r="F1812" s="31">
        <v>59</v>
      </c>
      <c r="G1812" s="31">
        <v>6817.78</v>
      </c>
      <c r="H1812" s="31">
        <v>674960.22</v>
      </c>
      <c r="I1812" s="32">
        <v>45775</v>
      </c>
      <c r="J1812" s="32">
        <v>45905</v>
      </c>
      <c r="K1812" s="31" t="s">
        <v>29</v>
      </c>
      <c r="L1812" s="33" t="s">
        <v>17</v>
      </c>
      <c r="M1812" s="13" t="str">
        <f>PROPER(TRIM(SUBSTITUTE(B1812,"###"," ")))</f>
        <v>Everybody Plus</v>
      </c>
      <c r="N1812" s="13" t="str">
        <f>PROPER(TRIM(SUBSTITUTE(C1812,"###"," ")))</f>
        <v>Electronics</v>
      </c>
      <c r="O1812" s="13" t="str">
        <f>PROPER(TRIM(SUBSTITUTE(D1812,"###"," ")))</f>
        <v>Global Traders</v>
      </c>
      <c r="P1812" s="13" t="str">
        <f t="shared" si="196"/>
        <v>Everybody Plus</v>
      </c>
      <c r="Q1812" s="34" t="str">
        <f t="shared" si="197"/>
        <v>Electronics</v>
      </c>
      <c r="R1812" s="13" t="str">
        <f t="shared" si="198"/>
        <v>Global Traders</v>
      </c>
      <c r="S1812" s="35">
        <f t="shared" si="199"/>
        <v>99</v>
      </c>
      <c r="T1812" s="35">
        <f t="shared" si="200"/>
        <v>59</v>
      </c>
      <c r="U1812" s="14">
        <f t="shared" si="201"/>
        <v>6817.78</v>
      </c>
      <c r="V1812" s="14">
        <f t="shared" si="202"/>
        <v>674960.22</v>
      </c>
      <c r="W1812" s="13" t="str">
        <v>In Stock</v>
      </c>
      <c r="X1812" s="13" t="str">
        <v>No</v>
      </c>
      <c r="Y1812" s="13">
        <v>0</v>
      </c>
    </row>
    <row r="1813" spans="1:25" x14ac:dyDescent="0.3">
      <c r="A1813" s="31" t="s">
        <v>3609</v>
      </c>
      <c r="B1813" s="31" t="s">
        <v>787</v>
      </c>
      <c r="C1813" s="31" t="s">
        <v>28</v>
      </c>
      <c r="D1813" s="31" t="s">
        <v>45</v>
      </c>
      <c r="E1813" s="31">
        <v>149</v>
      </c>
      <c r="F1813" s="31">
        <v>37</v>
      </c>
      <c r="G1813" s="31">
        <v>16483.7</v>
      </c>
      <c r="H1813" s="31">
        <v>2456071.2999999998</v>
      </c>
      <c r="I1813" s="32">
        <v>45760</v>
      </c>
      <c r="J1813" s="32">
        <v>45857</v>
      </c>
      <c r="K1813" s="31" t="s">
        <v>29</v>
      </c>
      <c r="L1813" s="33" t="s">
        <v>33</v>
      </c>
      <c r="M1813" s="13" t="str">
        <f>PROPER(TRIM(SUBSTITUTE(B1813,"###"," ")))</f>
        <v>Answer X</v>
      </c>
      <c r="N1813" s="13" t="str">
        <f>PROPER(TRIM(SUBSTITUTE(C1813,"###"," ")))</f>
        <v>Furniture</v>
      </c>
      <c r="O1813" s="13" t="str">
        <f>PROPER(TRIM(SUBSTITUTE(D1813,"###"," ")))</f>
        <v>Retailmart Inc</v>
      </c>
      <c r="P1813" s="13" t="str">
        <f t="shared" si="196"/>
        <v>Answer X</v>
      </c>
      <c r="Q1813" s="34" t="str">
        <f t="shared" si="197"/>
        <v>Furniture</v>
      </c>
      <c r="R1813" s="13" t="str">
        <f t="shared" si="198"/>
        <v>Retailmart Inc</v>
      </c>
      <c r="S1813" s="35">
        <f t="shared" si="199"/>
        <v>149</v>
      </c>
      <c r="T1813" s="35">
        <f t="shared" si="200"/>
        <v>37</v>
      </c>
      <c r="U1813" s="14">
        <f t="shared" si="201"/>
        <v>16483.7</v>
      </c>
      <c r="V1813" s="14">
        <f t="shared" si="202"/>
        <v>2456071.3000000003</v>
      </c>
      <c r="W1813" s="13" t="str">
        <v>In Stock</v>
      </c>
      <c r="X1813" s="13" t="str">
        <v>No</v>
      </c>
      <c r="Y1813" s="13">
        <v>0</v>
      </c>
    </row>
    <row r="1814" spans="1:25" x14ac:dyDescent="0.3">
      <c r="A1814" s="31" t="s">
        <v>3610</v>
      </c>
      <c r="B1814" s="31" t="s">
        <v>3611</v>
      </c>
      <c r="C1814" s="31" t="s">
        <v>40</v>
      </c>
      <c r="D1814" s="31" t="s">
        <v>15</v>
      </c>
      <c r="E1814" s="31">
        <v>166</v>
      </c>
      <c r="F1814" s="31">
        <v>92</v>
      </c>
      <c r="G1814" s="31">
        <v>3121.57</v>
      </c>
      <c r="H1814" s="31">
        <v>518180.62000000011</v>
      </c>
      <c r="I1814" s="32">
        <v>45736</v>
      </c>
      <c r="J1814" s="32">
        <v>45932</v>
      </c>
      <c r="K1814" s="31" t="s">
        <v>57</v>
      </c>
      <c r="L1814" s="33" t="s">
        <v>17</v>
      </c>
      <c r="M1814" s="13" t="str">
        <f>PROPER(TRIM(SUBSTITUTE(B1814,"###"," ")))</f>
        <v>Discover Mini</v>
      </c>
      <c r="N1814" s="13" t="str">
        <f>PROPER(TRIM(SUBSTITUTE(C1814,"###"," ")))</f>
        <v>Electronics</v>
      </c>
      <c r="O1814" s="13" t="str">
        <f>PROPER(TRIM(SUBSTITUTE(D1814,"###"," ")))</f>
        <v>Global Traders</v>
      </c>
      <c r="P1814" s="13" t="str">
        <f t="shared" si="196"/>
        <v>Discover Mini</v>
      </c>
      <c r="Q1814" s="34" t="str">
        <f t="shared" si="197"/>
        <v>Electronics</v>
      </c>
      <c r="R1814" s="13" t="str">
        <f t="shared" si="198"/>
        <v>Global Traders</v>
      </c>
      <c r="S1814" s="35">
        <f t="shared" si="199"/>
        <v>166</v>
      </c>
      <c r="T1814" s="35">
        <f t="shared" si="200"/>
        <v>92</v>
      </c>
      <c r="U1814" s="14">
        <f t="shared" si="201"/>
        <v>3121.57</v>
      </c>
      <c r="V1814" s="14">
        <f t="shared" si="202"/>
        <v>518180.62000000005</v>
      </c>
      <c r="W1814" s="13" t="str">
        <v>In Stock</v>
      </c>
      <c r="X1814" s="13" t="str">
        <v>No</v>
      </c>
      <c r="Y1814" s="13">
        <v>0</v>
      </c>
    </row>
    <row r="1815" spans="1:25" x14ac:dyDescent="0.3">
      <c r="A1815" s="31" t="s">
        <v>3614</v>
      </c>
      <c r="B1815" s="31" t="s">
        <v>3615</v>
      </c>
      <c r="C1815" s="31" t="s">
        <v>44</v>
      </c>
      <c r="D1815" s="31" t="s">
        <v>24</v>
      </c>
      <c r="E1815" s="31">
        <v>80</v>
      </c>
      <c r="F1815" s="31">
        <v>83</v>
      </c>
      <c r="G1815" s="31">
        <v>1838.56</v>
      </c>
      <c r="H1815" s="31">
        <v>147084.79999999999</v>
      </c>
      <c r="I1815" s="32">
        <v>45707</v>
      </c>
      <c r="J1815" s="32">
        <v>45921</v>
      </c>
      <c r="K1815" s="13"/>
      <c r="L1815" s="33" t="s">
        <v>58</v>
      </c>
      <c r="M1815" s="13" t="str">
        <f>PROPER(TRIM(SUBSTITUTE(B1815,"###"," ")))</f>
        <v>Page X</v>
      </c>
      <c r="N1815" s="13" t="str">
        <f>PROPER(TRIM(SUBSTITUTE(C1815,"###"," ")))</f>
        <v>Groceries</v>
      </c>
      <c r="O1815" s="13" t="str">
        <f>PROPER(TRIM(SUBSTITUTE(D1815,"###"," ")))</f>
        <v>Omni Suppliers</v>
      </c>
      <c r="P1815" s="13" t="str">
        <f t="shared" si="196"/>
        <v>Page X</v>
      </c>
      <c r="Q1815" s="34" t="str">
        <f t="shared" si="197"/>
        <v>Groceries</v>
      </c>
      <c r="R1815" s="13" t="str">
        <f t="shared" si="198"/>
        <v>Omni Suppliers</v>
      </c>
      <c r="S1815" s="35">
        <f t="shared" si="199"/>
        <v>80</v>
      </c>
      <c r="T1815" s="35">
        <f t="shared" si="200"/>
        <v>83</v>
      </c>
      <c r="U1815" s="14">
        <f t="shared" si="201"/>
        <v>1838.56</v>
      </c>
      <c r="V1815" s="14">
        <f t="shared" si="202"/>
        <v>147084.79999999999</v>
      </c>
      <c r="W1815" s="13" t="str">
        <v>Low Stock</v>
      </c>
      <c r="X1815" s="13" t="str">
        <v>Yes</v>
      </c>
      <c r="Y1815" s="13">
        <v>1</v>
      </c>
    </row>
    <row r="1816" spans="1:25" x14ac:dyDescent="0.3">
      <c r="A1816" s="31" t="s">
        <v>3616</v>
      </c>
      <c r="B1816" s="31" t="s">
        <v>3617</v>
      </c>
      <c r="C1816" s="31" t="s">
        <v>40</v>
      </c>
      <c r="D1816" s="31" t="s">
        <v>41</v>
      </c>
      <c r="E1816" s="13"/>
      <c r="F1816" s="31">
        <v>85</v>
      </c>
      <c r="G1816" s="31">
        <v>16154.87</v>
      </c>
      <c r="H1816" s="13"/>
      <c r="I1816" s="32">
        <v>45671</v>
      </c>
      <c r="J1816" s="32">
        <v>45871</v>
      </c>
      <c r="K1816" s="31" t="s">
        <v>46</v>
      </c>
      <c r="L1816" s="33" t="s">
        <v>21</v>
      </c>
      <c r="M1816" s="13" t="str">
        <f>PROPER(TRIM(SUBSTITUTE(B1816,"###"," ")))</f>
        <v>Foreign Lite</v>
      </c>
      <c r="N1816" s="13" t="str">
        <f>PROPER(TRIM(SUBSTITUTE(C1816,"###"," ")))</f>
        <v>Electronics</v>
      </c>
      <c r="O1816" s="13" t="str">
        <f>PROPER(TRIM(SUBSTITUTE(D1816,"###"," ")))</f>
        <v>Quickstock</v>
      </c>
      <c r="P1816" s="13" t="str">
        <f t="shared" si="196"/>
        <v>Foreign Lite</v>
      </c>
      <c r="Q1816" s="34" t="str">
        <f t="shared" si="197"/>
        <v>Electronics</v>
      </c>
      <c r="R1816" s="13" t="str">
        <f t="shared" si="198"/>
        <v>Quickstock</v>
      </c>
      <c r="S1816" s="35">
        <f t="shared" si="199"/>
        <v>0</v>
      </c>
      <c r="T1816" s="35">
        <f t="shared" si="200"/>
        <v>85</v>
      </c>
      <c r="U1816" s="14">
        <f t="shared" si="201"/>
        <v>16154.87</v>
      </c>
      <c r="V1816" s="14">
        <f t="shared" si="202"/>
        <v>0</v>
      </c>
      <c r="W1816" s="13" t="str">
        <v>Out of Stock</v>
      </c>
      <c r="X1816" s="13" t="str">
        <v>Yes</v>
      </c>
      <c r="Y1816" s="13">
        <v>1</v>
      </c>
    </row>
    <row r="1817" spans="1:25" x14ac:dyDescent="0.3">
      <c r="A1817" s="31" t="s">
        <v>3618</v>
      </c>
      <c r="B1817" s="31" t="s">
        <v>3048</v>
      </c>
      <c r="C1817" s="31" t="s">
        <v>20</v>
      </c>
      <c r="D1817" s="31" t="s">
        <v>45</v>
      </c>
      <c r="E1817" s="31">
        <v>81</v>
      </c>
      <c r="F1817" s="31">
        <v>93</v>
      </c>
      <c r="G1817" s="31">
        <v>6924.7</v>
      </c>
      <c r="H1817" s="31">
        <v>560900.69999999995</v>
      </c>
      <c r="I1817" s="32">
        <v>45809</v>
      </c>
      <c r="J1817" s="32">
        <v>45925</v>
      </c>
      <c r="K1817" s="31" t="s">
        <v>46</v>
      </c>
      <c r="L1817" s="33" t="s">
        <v>30</v>
      </c>
      <c r="M1817" s="13" t="str">
        <f>PROPER(TRIM(SUBSTITUTE(B1817,"###"," ")))</f>
        <v>Start Max</v>
      </c>
      <c r="N1817" s="13" t="str">
        <f>PROPER(TRIM(SUBSTITUTE(C1817,"###"," ")))</f>
        <v>Toys</v>
      </c>
      <c r="O1817" s="13" t="str">
        <f>PROPER(TRIM(SUBSTITUTE(D1817,"###"," ")))</f>
        <v>Retailmart Inc</v>
      </c>
      <c r="P1817" s="13" t="str">
        <f t="shared" si="196"/>
        <v>Start Max</v>
      </c>
      <c r="Q1817" s="34" t="str">
        <f t="shared" si="197"/>
        <v>Toys</v>
      </c>
      <c r="R1817" s="13" t="str">
        <f t="shared" si="198"/>
        <v>Retailmart Inc</v>
      </c>
      <c r="S1817" s="35">
        <f t="shared" si="199"/>
        <v>81</v>
      </c>
      <c r="T1817" s="35">
        <f t="shared" si="200"/>
        <v>93</v>
      </c>
      <c r="U1817" s="14">
        <f t="shared" si="201"/>
        <v>6924.7</v>
      </c>
      <c r="V1817" s="14">
        <f t="shared" si="202"/>
        <v>560900.69999999995</v>
      </c>
      <c r="W1817" s="13" t="str">
        <v>Low Stock</v>
      </c>
      <c r="X1817" s="13" t="str">
        <v>Yes</v>
      </c>
      <c r="Y1817" s="13">
        <v>1</v>
      </c>
    </row>
    <row r="1818" spans="1:25" x14ac:dyDescent="0.3">
      <c r="A1818" s="31" t="s">
        <v>3619</v>
      </c>
      <c r="B1818" s="31" t="s">
        <v>3620</v>
      </c>
      <c r="C1818" s="31" t="s">
        <v>44</v>
      </c>
      <c r="D1818" s="31" t="s">
        <v>45</v>
      </c>
      <c r="E1818" s="31">
        <v>36</v>
      </c>
      <c r="F1818" s="31">
        <v>23</v>
      </c>
      <c r="G1818" s="31">
        <v>14190.55</v>
      </c>
      <c r="H1818" s="31">
        <v>510859.8</v>
      </c>
      <c r="I1818" s="32">
        <v>45781</v>
      </c>
      <c r="J1818" s="32">
        <v>45920</v>
      </c>
      <c r="K1818" s="31" t="s">
        <v>54</v>
      </c>
      <c r="L1818" s="33" t="s">
        <v>17</v>
      </c>
      <c r="M1818" s="13" t="str">
        <f>PROPER(TRIM(SUBSTITUTE(B1818,"###"," ")))</f>
        <v>Management Lite</v>
      </c>
      <c r="N1818" s="13" t="str">
        <f>PROPER(TRIM(SUBSTITUTE(C1818,"###"," ")))</f>
        <v>Groceries</v>
      </c>
      <c r="O1818" s="13" t="str">
        <f>PROPER(TRIM(SUBSTITUTE(D1818,"###"," ")))</f>
        <v>Retailmart Inc</v>
      </c>
      <c r="P1818" s="13" t="str">
        <f t="shared" si="196"/>
        <v>Management Lite</v>
      </c>
      <c r="Q1818" s="34" t="str">
        <f t="shared" si="197"/>
        <v>Groceries</v>
      </c>
      <c r="R1818" s="13" t="str">
        <f t="shared" si="198"/>
        <v>Retailmart Inc</v>
      </c>
      <c r="S1818" s="35">
        <f t="shared" si="199"/>
        <v>36</v>
      </c>
      <c r="T1818" s="35">
        <f t="shared" si="200"/>
        <v>23</v>
      </c>
      <c r="U1818" s="14">
        <f t="shared" si="201"/>
        <v>14190.55</v>
      </c>
      <c r="V1818" s="14">
        <f t="shared" si="202"/>
        <v>510859.8</v>
      </c>
      <c r="W1818" s="13" t="str">
        <v>In Stock</v>
      </c>
      <c r="X1818" s="13" t="str">
        <v>No</v>
      </c>
      <c r="Y1818" s="13">
        <v>0</v>
      </c>
    </row>
    <row r="1819" spans="1:25" x14ac:dyDescent="0.3">
      <c r="A1819" s="31" t="s">
        <v>3621</v>
      </c>
      <c r="B1819" s="31" t="s">
        <v>3622</v>
      </c>
      <c r="C1819" s="31" t="s">
        <v>20</v>
      </c>
      <c r="D1819" s="31" t="s">
        <v>41</v>
      </c>
      <c r="E1819" s="31">
        <v>145</v>
      </c>
      <c r="F1819" s="31">
        <v>85</v>
      </c>
      <c r="G1819" s="31">
        <v>2899.78</v>
      </c>
      <c r="H1819" s="31">
        <v>420468.1</v>
      </c>
      <c r="I1819" s="32">
        <v>45794</v>
      </c>
      <c r="J1819" s="32">
        <v>45905</v>
      </c>
      <c r="K1819" s="31" t="s">
        <v>25</v>
      </c>
      <c r="L1819" s="33" t="s">
        <v>58</v>
      </c>
      <c r="M1819" s="13" t="str">
        <f>PROPER(TRIM(SUBSTITUTE(B1819,"###"," ")))</f>
        <v>Mouth Max</v>
      </c>
      <c r="N1819" s="13" t="str">
        <f>PROPER(TRIM(SUBSTITUTE(C1819,"###"," ")))</f>
        <v>Toys</v>
      </c>
      <c r="O1819" s="13" t="str">
        <f>PROPER(TRIM(SUBSTITUTE(D1819,"###"," ")))</f>
        <v>Quickstock</v>
      </c>
      <c r="P1819" s="13" t="str">
        <f t="shared" si="196"/>
        <v>Mouth Max</v>
      </c>
      <c r="Q1819" s="34" t="str">
        <f t="shared" si="197"/>
        <v>Toys</v>
      </c>
      <c r="R1819" s="13" t="str">
        <f t="shared" si="198"/>
        <v>Quickstock</v>
      </c>
      <c r="S1819" s="35">
        <f t="shared" si="199"/>
        <v>145</v>
      </c>
      <c r="T1819" s="35">
        <f t="shared" si="200"/>
        <v>85</v>
      </c>
      <c r="U1819" s="14">
        <f t="shared" si="201"/>
        <v>2899.78</v>
      </c>
      <c r="V1819" s="14">
        <f t="shared" si="202"/>
        <v>420468.10000000003</v>
      </c>
      <c r="W1819" s="13" t="str">
        <v>In Stock</v>
      </c>
      <c r="X1819" s="13" t="str">
        <v>No</v>
      </c>
      <c r="Y1819" s="13">
        <v>0</v>
      </c>
    </row>
    <row r="1820" spans="1:25" x14ac:dyDescent="0.3">
      <c r="A1820" s="31" t="s">
        <v>3623</v>
      </c>
      <c r="B1820" s="31" t="s">
        <v>3624</v>
      </c>
      <c r="C1820" s="31" t="s">
        <v>20</v>
      </c>
      <c r="D1820" s="31" t="s">
        <v>53</v>
      </c>
      <c r="E1820" s="31">
        <v>27</v>
      </c>
      <c r="F1820" s="13"/>
      <c r="G1820" s="31">
        <v>17243.78</v>
      </c>
      <c r="H1820" s="31">
        <v>465582.05999999988</v>
      </c>
      <c r="I1820" s="32">
        <v>45768</v>
      </c>
      <c r="J1820" s="32">
        <v>45854</v>
      </c>
      <c r="K1820" s="31" t="s">
        <v>54</v>
      </c>
      <c r="L1820" s="33" t="s">
        <v>33</v>
      </c>
      <c r="M1820" s="13" t="str">
        <f>PROPER(TRIM(SUBSTITUTE(B1820,"###"," ")))</f>
        <v>Picture Plus</v>
      </c>
      <c r="N1820" s="13" t="str">
        <f>PROPER(TRIM(SUBSTITUTE(C1820,"###"," ")))</f>
        <v>Toys</v>
      </c>
      <c r="O1820" s="13" t="str">
        <f>PROPER(TRIM(SUBSTITUTE(D1820,"###"," ")))</f>
        <v>Abc Pvt Ltd</v>
      </c>
      <c r="P1820" s="13" t="str">
        <f t="shared" si="196"/>
        <v>Picture Plus</v>
      </c>
      <c r="Q1820" s="34" t="str">
        <f t="shared" si="197"/>
        <v>Toys</v>
      </c>
      <c r="R1820" s="13" t="str">
        <f t="shared" si="198"/>
        <v>Abc Pvt Ltd</v>
      </c>
      <c r="S1820" s="35">
        <f t="shared" si="199"/>
        <v>27</v>
      </c>
      <c r="T1820" s="35">
        <f t="shared" si="200"/>
        <v>0</v>
      </c>
      <c r="U1820" s="14">
        <f t="shared" si="201"/>
        <v>17243.78</v>
      </c>
      <c r="V1820" s="14">
        <f t="shared" si="202"/>
        <v>465582.05999999994</v>
      </c>
      <c r="W1820" s="13" t="str">
        <v>In Stock</v>
      </c>
      <c r="X1820" s="13" t="str">
        <v>No</v>
      </c>
      <c r="Y1820" s="13">
        <v>0</v>
      </c>
    </row>
    <row r="1821" spans="1:25" x14ac:dyDescent="0.3">
      <c r="A1821" s="31" t="s">
        <v>3626</v>
      </c>
      <c r="B1821" s="31" t="s">
        <v>2432</v>
      </c>
      <c r="C1821" s="31" t="s">
        <v>20</v>
      </c>
      <c r="D1821" s="31" t="s">
        <v>15</v>
      </c>
      <c r="E1821" s="31">
        <v>187</v>
      </c>
      <c r="F1821" s="31">
        <v>34</v>
      </c>
      <c r="G1821" s="31">
        <v>19995.04</v>
      </c>
      <c r="H1821" s="31">
        <v>3739072.48</v>
      </c>
      <c r="I1821" s="32">
        <v>45837</v>
      </c>
      <c r="J1821" s="32">
        <v>45904</v>
      </c>
      <c r="K1821" s="31" t="s">
        <v>46</v>
      </c>
      <c r="L1821" s="33" t="s">
        <v>17</v>
      </c>
      <c r="M1821" s="13" t="str">
        <f>PROPER(TRIM(SUBSTITUTE(B1821,"###"," ")))</f>
        <v>Make Plus</v>
      </c>
      <c r="N1821" s="13" t="str">
        <f>PROPER(TRIM(SUBSTITUTE(C1821,"###"," ")))</f>
        <v>Toys</v>
      </c>
      <c r="O1821" s="13" t="str">
        <f>PROPER(TRIM(SUBSTITUTE(D1821,"###"," ")))</f>
        <v>Global Traders</v>
      </c>
      <c r="P1821" s="13" t="str">
        <f t="shared" si="196"/>
        <v>Make Plus</v>
      </c>
      <c r="Q1821" s="34" t="str">
        <f t="shared" si="197"/>
        <v>Toys</v>
      </c>
      <c r="R1821" s="13" t="str">
        <f t="shared" si="198"/>
        <v>Global Traders</v>
      </c>
      <c r="S1821" s="35">
        <f t="shared" si="199"/>
        <v>187</v>
      </c>
      <c r="T1821" s="35">
        <f t="shared" si="200"/>
        <v>34</v>
      </c>
      <c r="U1821" s="14">
        <f t="shared" si="201"/>
        <v>19995.04</v>
      </c>
      <c r="V1821" s="14">
        <f t="shared" si="202"/>
        <v>3739072.48</v>
      </c>
      <c r="W1821" s="13" t="str">
        <v>In Stock</v>
      </c>
      <c r="X1821" s="13" t="str">
        <v>No</v>
      </c>
      <c r="Y1821" s="13">
        <v>0</v>
      </c>
    </row>
    <row r="1822" spans="1:25" x14ac:dyDescent="0.3">
      <c r="A1822" s="31" t="s">
        <v>3628</v>
      </c>
      <c r="B1822" s="31" t="s">
        <v>3629</v>
      </c>
      <c r="C1822" s="31" t="s">
        <v>40</v>
      </c>
      <c r="D1822" s="31" t="s">
        <v>45</v>
      </c>
      <c r="E1822" s="31">
        <v>55</v>
      </c>
      <c r="F1822" s="31">
        <v>42</v>
      </c>
      <c r="G1822" s="31">
        <v>19259.689999999999</v>
      </c>
      <c r="H1822" s="31">
        <v>1059282.95</v>
      </c>
      <c r="I1822" s="32">
        <v>45848</v>
      </c>
      <c r="J1822" s="32">
        <v>45854</v>
      </c>
      <c r="K1822" s="31" t="s">
        <v>29</v>
      </c>
      <c r="L1822" s="33" t="s">
        <v>33</v>
      </c>
      <c r="M1822" s="13" t="str">
        <f>PROPER(TRIM(SUBSTITUTE(B1822,"###"," ")))</f>
        <v>Raise Lite</v>
      </c>
      <c r="N1822" s="13" t="str">
        <f>PROPER(TRIM(SUBSTITUTE(C1822,"###"," ")))</f>
        <v>Electronics</v>
      </c>
      <c r="O1822" s="13" t="str">
        <f>PROPER(TRIM(SUBSTITUTE(D1822,"###"," ")))</f>
        <v>Retailmart Inc</v>
      </c>
      <c r="P1822" s="13" t="str">
        <f t="shared" si="196"/>
        <v>Raise Lite</v>
      </c>
      <c r="Q1822" s="34" t="str">
        <f t="shared" si="197"/>
        <v>Electronics</v>
      </c>
      <c r="R1822" s="13" t="str">
        <f t="shared" si="198"/>
        <v>Retailmart Inc</v>
      </c>
      <c r="S1822" s="35">
        <f t="shared" si="199"/>
        <v>55</v>
      </c>
      <c r="T1822" s="35">
        <f t="shared" si="200"/>
        <v>42</v>
      </c>
      <c r="U1822" s="14">
        <f t="shared" si="201"/>
        <v>19259.689999999999</v>
      </c>
      <c r="V1822" s="14">
        <f t="shared" si="202"/>
        <v>1059282.95</v>
      </c>
      <c r="W1822" s="13" t="str">
        <v>In Stock</v>
      </c>
      <c r="X1822" s="13" t="str">
        <v>No</v>
      </c>
      <c r="Y1822" s="13">
        <v>0</v>
      </c>
    </row>
    <row r="1823" spans="1:25" x14ac:dyDescent="0.3">
      <c r="A1823" s="31" t="s">
        <v>3630</v>
      </c>
      <c r="B1823" s="31" t="s">
        <v>759</v>
      </c>
      <c r="C1823" s="31" t="s">
        <v>14</v>
      </c>
      <c r="D1823" s="31" t="s">
        <v>45</v>
      </c>
      <c r="E1823" s="31">
        <v>104</v>
      </c>
      <c r="F1823" s="31">
        <v>25</v>
      </c>
      <c r="G1823" s="31">
        <v>11467.69</v>
      </c>
      <c r="H1823" s="31">
        <v>1192639.76</v>
      </c>
      <c r="I1823" s="32">
        <v>45731</v>
      </c>
      <c r="J1823" s="32">
        <v>45902</v>
      </c>
      <c r="K1823" s="31" t="s">
        <v>25</v>
      </c>
      <c r="L1823" s="33" t="s">
        <v>30</v>
      </c>
      <c r="M1823" s="13" t="str">
        <f>PROPER(TRIM(SUBSTITUTE(B1823,"###"," ")))</f>
        <v>His Max</v>
      </c>
      <c r="N1823" s="13" t="str">
        <f>PROPER(TRIM(SUBSTITUTE(C1823,"###"," ")))</f>
        <v>Clothing</v>
      </c>
      <c r="O1823" s="13" t="str">
        <f>PROPER(TRIM(SUBSTITUTE(D1823,"###"," ")))</f>
        <v>Retailmart Inc</v>
      </c>
      <c r="P1823" s="13" t="str">
        <f t="shared" si="196"/>
        <v>His Max</v>
      </c>
      <c r="Q1823" s="34" t="str">
        <f t="shared" si="197"/>
        <v>Clothing</v>
      </c>
      <c r="R1823" s="13" t="str">
        <f t="shared" si="198"/>
        <v>Retailmart Inc</v>
      </c>
      <c r="S1823" s="35">
        <f t="shared" si="199"/>
        <v>104</v>
      </c>
      <c r="T1823" s="35">
        <f t="shared" si="200"/>
        <v>25</v>
      </c>
      <c r="U1823" s="14">
        <f t="shared" si="201"/>
        <v>11467.69</v>
      </c>
      <c r="V1823" s="14">
        <f t="shared" si="202"/>
        <v>1192639.76</v>
      </c>
      <c r="W1823" s="13" t="str">
        <v>In Stock</v>
      </c>
      <c r="X1823" s="13" t="str">
        <v>No</v>
      </c>
      <c r="Y1823" s="13">
        <v>0</v>
      </c>
    </row>
    <row r="1824" spans="1:25" x14ac:dyDescent="0.3">
      <c r="A1824" s="31" t="s">
        <v>3631</v>
      </c>
      <c r="B1824" s="31" t="s">
        <v>3632</v>
      </c>
      <c r="C1824" s="31" t="s">
        <v>44</v>
      </c>
      <c r="D1824" s="31" t="s">
        <v>24</v>
      </c>
      <c r="E1824" s="31">
        <v>8</v>
      </c>
      <c r="F1824" s="31">
        <v>79</v>
      </c>
      <c r="G1824" s="31">
        <v>1310.6099999999999</v>
      </c>
      <c r="H1824" s="31">
        <v>10484.879999999999</v>
      </c>
      <c r="I1824" s="32">
        <v>45837</v>
      </c>
      <c r="J1824" s="32">
        <v>45897</v>
      </c>
      <c r="K1824" s="31" t="s">
        <v>29</v>
      </c>
      <c r="L1824" s="33" t="s">
        <v>33</v>
      </c>
      <c r="M1824" s="13" t="str">
        <f>PROPER(TRIM(SUBSTITUTE(B1824,"###"," ")))</f>
        <v>Wish Plus</v>
      </c>
      <c r="N1824" s="13" t="str">
        <f>PROPER(TRIM(SUBSTITUTE(C1824,"###"," ")))</f>
        <v>Groceries</v>
      </c>
      <c r="O1824" s="13" t="str">
        <f>PROPER(TRIM(SUBSTITUTE(D1824,"###"," ")))</f>
        <v>Omni Suppliers</v>
      </c>
      <c r="P1824" s="13" t="str">
        <f t="shared" si="196"/>
        <v>Wish Plus</v>
      </c>
      <c r="Q1824" s="34" t="str">
        <f t="shared" si="197"/>
        <v>Groceries</v>
      </c>
      <c r="R1824" s="13" t="str">
        <f t="shared" si="198"/>
        <v>Omni Suppliers</v>
      </c>
      <c r="S1824" s="35">
        <f t="shared" si="199"/>
        <v>8</v>
      </c>
      <c r="T1824" s="35">
        <f t="shared" si="200"/>
        <v>79</v>
      </c>
      <c r="U1824" s="14">
        <f t="shared" si="201"/>
        <v>1310.6099999999999</v>
      </c>
      <c r="V1824" s="14">
        <f t="shared" si="202"/>
        <v>10484.879999999999</v>
      </c>
      <c r="W1824" s="13" t="str">
        <v>Low Stock</v>
      </c>
      <c r="X1824" s="13" t="str">
        <v>Yes</v>
      </c>
      <c r="Y1824" s="13">
        <v>1</v>
      </c>
    </row>
    <row r="1825" spans="1:25" x14ac:dyDescent="0.3">
      <c r="A1825" s="31" t="s">
        <v>3633</v>
      </c>
      <c r="B1825" s="31" t="s">
        <v>1833</v>
      </c>
      <c r="C1825" s="31" t="s">
        <v>44</v>
      </c>
      <c r="D1825" s="31" t="s">
        <v>45</v>
      </c>
      <c r="E1825" s="31">
        <v>50</v>
      </c>
      <c r="F1825" s="31">
        <v>79</v>
      </c>
      <c r="G1825" s="31">
        <v>3323.07</v>
      </c>
      <c r="H1825" s="31">
        <v>166153.5</v>
      </c>
      <c r="I1825" s="32">
        <v>45821</v>
      </c>
      <c r="J1825" s="32">
        <v>45933</v>
      </c>
      <c r="K1825" s="31" t="s">
        <v>16</v>
      </c>
      <c r="L1825" s="33" t="s">
        <v>30</v>
      </c>
      <c r="M1825" s="13" t="str">
        <f>PROPER(TRIM(SUBSTITUTE(B1825,"###"," ")))</f>
        <v>Suddenly Mini</v>
      </c>
      <c r="N1825" s="13" t="str">
        <f>PROPER(TRIM(SUBSTITUTE(C1825,"###"," ")))</f>
        <v>Groceries</v>
      </c>
      <c r="O1825" s="13" t="str">
        <f>PROPER(TRIM(SUBSTITUTE(D1825,"###"," ")))</f>
        <v>Retailmart Inc</v>
      </c>
      <c r="P1825" s="13" t="str">
        <f t="shared" si="196"/>
        <v>Suddenly Mini</v>
      </c>
      <c r="Q1825" s="34" t="str">
        <f t="shared" si="197"/>
        <v>Groceries</v>
      </c>
      <c r="R1825" s="13" t="str">
        <f t="shared" si="198"/>
        <v>Retailmart Inc</v>
      </c>
      <c r="S1825" s="35">
        <f t="shared" si="199"/>
        <v>50</v>
      </c>
      <c r="T1825" s="35">
        <f t="shared" si="200"/>
        <v>79</v>
      </c>
      <c r="U1825" s="14">
        <f t="shared" si="201"/>
        <v>3323.07</v>
      </c>
      <c r="V1825" s="14">
        <f t="shared" si="202"/>
        <v>166153.5</v>
      </c>
      <c r="W1825" s="13" t="str">
        <v>Low Stock</v>
      </c>
      <c r="X1825" s="13" t="str">
        <v>Yes</v>
      </c>
      <c r="Y1825" s="13">
        <v>1</v>
      </c>
    </row>
    <row r="1826" spans="1:25" x14ac:dyDescent="0.3">
      <c r="A1826" s="31" t="s">
        <v>3634</v>
      </c>
      <c r="B1826" s="31" t="s">
        <v>3635</v>
      </c>
      <c r="C1826" s="31" t="s">
        <v>14</v>
      </c>
      <c r="D1826" s="31" t="s">
        <v>24</v>
      </c>
      <c r="E1826" s="31">
        <v>61</v>
      </c>
      <c r="F1826" s="31">
        <v>77</v>
      </c>
      <c r="G1826" s="31">
        <v>19502.990000000002</v>
      </c>
      <c r="H1826" s="31">
        <v>1189682.3899999999</v>
      </c>
      <c r="I1826" s="32">
        <v>45781</v>
      </c>
      <c r="J1826" s="32">
        <v>45941</v>
      </c>
      <c r="K1826" s="31" t="s">
        <v>46</v>
      </c>
      <c r="L1826" s="33" t="s">
        <v>33</v>
      </c>
      <c r="M1826" s="13" t="str">
        <f>PROPER(TRIM(SUBSTITUTE(B1826,"###"," ")))</f>
        <v>Around Plus</v>
      </c>
      <c r="N1826" s="13" t="str">
        <f>PROPER(TRIM(SUBSTITUTE(C1826,"###"," ")))</f>
        <v>Clothing</v>
      </c>
      <c r="O1826" s="13" t="str">
        <f>PROPER(TRIM(SUBSTITUTE(D1826,"###"," ")))</f>
        <v>Omni Suppliers</v>
      </c>
      <c r="P1826" s="13" t="str">
        <f t="shared" si="196"/>
        <v>Around Plus</v>
      </c>
      <c r="Q1826" s="34" t="str">
        <f t="shared" si="197"/>
        <v>Clothing</v>
      </c>
      <c r="R1826" s="13" t="str">
        <f t="shared" si="198"/>
        <v>Omni Suppliers</v>
      </c>
      <c r="S1826" s="35">
        <f t="shared" si="199"/>
        <v>61</v>
      </c>
      <c r="T1826" s="35">
        <f t="shared" si="200"/>
        <v>77</v>
      </c>
      <c r="U1826" s="14">
        <f t="shared" si="201"/>
        <v>19502.990000000002</v>
      </c>
      <c r="V1826" s="14">
        <f t="shared" si="202"/>
        <v>1189682.3900000001</v>
      </c>
      <c r="W1826" s="13" t="str">
        <v>Low Stock</v>
      </c>
      <c r="X1826" s="13" t="str">
        <v>Yes</v>
      </c>
      <c r="Y1826" s="13">
        <v>1</v>
      </c>
    </row>
    <row r="1827" spans="1:25" x14ac:dyDescent="0.3">
      <c r="A1827" s="31" t="s">
        <v>3636</v>
      </c>
      <c r="B1827" s="31" t="s">
        <v>600</v>
      </c>
      <c r="C1827" s="31" t="s">
        <v>40</v>
      </c>
      <c r="D1827" s="31" t="s">
        <v>53</v>
      </c>
      <c r="E1827" s="31">
        <v>78</v>
      </c>
      <c r="F1827" s="31">
        <v>27</v>
      </c>
      <c r="G1827" s="31">
        <v>6598.69</v>
      </c>
      <c r="H1827" s="31">
        <v>514697.81999999989</v>
      </c>
      <c r="I1827" s="32">
        <v>45842</v>
      </c>
      <c r="J1827" s="32">
        <v>45933</v>
      </c>
      <c r="K1827" s="13"/>
      <c r="L1827" s="33" t="s">
        <v>17</v>
      </c>
      <c r="M1827" s="13" t="str">
        <f>PROPER(TRIM(SUBSTITUTE(B1827,"###"," ")))</f>
        <v>Technology X</v>
      </c>
      <c r="N1827" s="13" t="str">
        <f>PROPER(TRIM(SUBSTITUTE(C1827,"###"," ")))</f>
        <v>Electronics</v>
      </c>
      <c r="O1827" s="13" t="str">
        <f>PROPER(TRIM(SUBSTITUTE(D1827,"###"," ")))</f>
        <v>Abc Pvt Ltd</v>
      </c>
      <c r="P1827" s="13" t="str">
        <f t="shared" si="196"/>
        <v>Technology X</v>
      </c>
      <c r="Q1827" s="34" t="str">
        <f t="shared" si="197"/>
        <v>Electronics</v>
      </c>
      <c r="R1827" s="13" t="str">
        <f t="shared" si="198"/>
        <v>Abc Pvt Ltd</v>
      </c>
      <c r="S1827" s="35">
        <f t="shared" si="199"/>
        <v>78</v>
      </c>
      <c r="T1827" s="35">
        <f t="shared" si="200"/>
        <v>27</v>
      </c>
      <c r="U1827" s="14">
        <f t="shared" si="201"/>
        <v>6598.69</v>
      </c>
      <c r="V1827" s="14">
        <f t="shared" si="202"/>
        <v>514697.81999999995</v>
      </c>
      <c r="W1827" s="13" t="str">
        <v>In Stock</v>
      </c>
      <c r="X1827" s="13" t="str">
        <v>No</v>
      </c>
      <c r="Y1827" s="13">
        <v>0</v>
      </c>
    </row>
    <row r="1828" spans="1:25" x14ac:dyDescent="0.3">
      <c r="A1828" s="31" t="s">
        <v>3637</v>
      </c>
      <c r="B1828" s="31" t="s">
        <v>32</v>
      </c>
      <c r="C1828" s="31" t="s">
        <v>40</v>
      </c>
      <c r="D1828" s="31" t="s">
        <v>45</v>
      </c>
      <c r="E1828" s="31">
        <v>50</v>
      </c>
      <c r="F1828" s="13"/>
      <c r="G1828" s="31">
        <v>349.7</v>
      </c>
      <c r="H1828" s="31">
        <v>17485</v>
      </c>
      <c r="I1828" s="32">
        <v>45761</v>
      </c>
      <c r="J1828" s="32">
        <v>45887</v>
      </c>
      <c r="K1828" s="31" t="s">
        <v>29</v>
      </c>
      <c r="L1828" s="33" t="s">
        <v>33</v>
      </c>
      <c r="M1828" s="13" t="str">
        <f>PROPER(TRIM(SUBSTITUTE(B1828,"###"," ")))</f>
        <v>Image X</v>
      </c>
      <c r="N1828" s="13" t="str">
        <f>PROPER(TRIM(SUBSTITUTE(C1828,"###"," ")))</f>
        <v>Electronics</v>
      </c>
      <c r="O1828" s="13" t="str">
        <f>PROPER(TRIM(SUBSTITUTE(D1828,"###"," ")))</f>
        <v>Retailmart Inc</v>
      </c>
      <c r="P1828" s="13" t="str">
        <f t="shared" si="196"/>
        <v>Image X</v>
      </c>
      <c r="Q1828" s="34" t="str">
        <f t="shared" si="197"/>
        <v>Electronics</v>
      </c>
      <c r="R1828" s="13" t="str">
        <f t="shared" si="198"/>
        <v>Retailmart Inc</v>
      </c>
      <c r="S1828" s="35">
        <f t="shared" si="199"/>
        <v>50</v>
      </c>
      <c r="T1828" s="35">
        <f t="shared" si="200"/>
        <v>0</v>
      </c>
      <c r="U1828" s="14">
        <f t="shared" si="201"/>
        <v>349.7</v>
      </c>
      <c r="V1828" s="14">
        <f t="shared" si="202"/>
        <v>17485</v>
      </c>
      <c r="W1828" s="13" t="str">
        <v>In Stock</v>
      </c>
      <c r="X1828" s="13" t="str">
        <v>No</v>
      </c>
      <c r="Y1828" s="13">
        <v>0</v>
      </c>
    </row>
    <row r="1829" spans="1:25" x14ac:dyDescent="0.3">
      <c r="A1829" s="31" t="s">
        <v>3638</v>
      </c>
      <c r="B1829" s="31" t="s">
        <v>3639</v>
      </c>
      <c r="C1829" s="31" t="s">
        <v>14</v>
      </c>
      <c r="D1829" s="31" t="s">
        <v>41</v>
      </c>
      <c r="E1829" s="31">
        <v>105</v>
      </c>
      <c r="F1829" s="31">
        <v>58</v>
      </c>
      <c r="G1829" s="31">
        <v>7132.55</v>
      </c>
      <c r="H1829" s="31">
        <v>748917.75</v>
      </c>
      <c r="I1829" s="32">
        <v>45674</v>
      </c>
      <c r="J1829" s="32">
        <v>45896</v>
      </c>
      <c r="K1829" s="31" t="s">
        <v>16</v>
      </c>
      <c r="L1829" s="33" t="s">
        <v>58</v>
      </c>
      <c r="M1829" s="13" t="str">
        <f>PROPER(TRIM(SUBSTITUTE(B1829,"###"," ")))</f>
        <v>Officer Plus</v>
      </c>
      <c r="N1829" s="13" t="str">
        <f>PROPER(TRIM(SUBSTITUTE(C1829,"###"," ")))</f>
        <v>Clothing</v>
      </c>
      <c r="O1829" s="13" t="str">
        <f>PROPER(TRIM(SUBSTITUTE(D1829,"###"," ")))</f>
        <v>Quickstock</v>
      </c>
      <c r="P1829" s="13" t="str">
        <f t="shared" si="196"/>
        <v>Officer Plus</v>
      </c>
      <c r="Q1829" s="34" t="str">
        <f t="shared" si="197"/>
        <v>Clothing</v>
      </c>
      <c r="R1829" s="13" t="str">
        <f t="shared" si="198"/>
        <v>Quickstock</v>
      </c>
      <c r="S1829" s="35">
        <f t="shared" si="199"/>
        <v>105</v>
      </c>
      <c r="T1829" s="35">
        <f t="shared" si="200"/>
        <v>58</v>
      </c>
      <c r="U1829" s="14">
        <f t="shared" si="201"/>
        <v>7132.55</v>
      </c>
      <c r="V1829" s="14">
        <f t="shared" si="202"/>
        <v>748917.75</v>
      </c>
      <c r="W1829" s="13" t="str">
        <v>In Stock</v>
      </c>
      <c r="X1829" s="13" t="str">
        <v>No</v>
      </c>
      <c r="Y1829" s="13">
        <v>0</v>
      </c>
    </row>
    <row r="1830" spans="1:25" x14ac:dyDescent="0.3">
      <c r="A1830" s="31" t="s">
        <v>3640</v>
      </c>
      <c r="B1830" s="31" t="s">
        <v>2962</v>
      </c>
      <c r="C1830" s="31" t="s">
        <v>14</v>
      </c>
      <c r="D1830" s="31" t="s">
        <v>24</v>
      </c>
      <c r="E1830" s="31">
        <v>20</v>
      </c>
      <c r="F1830" s="31">
        <v>84</v>
      </c>
      <c r="G1830" s="31">
        <v>11997.72</v>
      </c>
      <c r="H1830" s="31">
        <v>239954.4</v>
      </c>
      <c r="I1830" s="32">
        <v>45839</v>
      </c>
      <c r="J1830" s="32">
        <v>45877</v>
      </c>
      <c r="K1830" s="31" t="s">
        <v>46</v>
      </c>
      <c r="L1830" s="33" t="s">
        <v>30</v>
      </c>
      <c r="M1830" s="13" t="str">
        <f>PROPER(TRIM(SUBSTITUTE(B1830,"###"," ")))</f>
        <v>Plan X</v>
      </c>
      <c r="N1830" s="13" t="str">
        <f>PROPER(TRIM(SUBSTITUTE(C1830,"###"," ")))</f>
        <v>Clothing</v>
      </c>
      <c r="O1830" s="13" t="str">
        <f>PROPER(TRIM(SUBSTITUTE(D1830,"###"," ")))</f>
        <v>Omni Suppliers</v>
      </c>
      <c r="P1830" s="13" t="str">
        <f t="shared" si="196"/>
        <v>Plan X</v>
      </c>
      <c r="Q1830" s="34" t="str">
        <f t="shared" si="197"/>
        <v>Clothing</v>
      </c>
      <c r="R1830" s="13" t="str">
        <f t="shared" si="198"/>
        <v>Omni Suppliers</v>
      </c>
      <c r="S1830" s="35">
        <f t="shared" si="199"/>
        <v>20</v>
      </c>
      <c r="T1830" s="35">
        <f t="shared" si="200"/>
        <v>84</v>
      </c>
      <c r="U1830" s="14">
        <f t="shared" si="201"/>
        <v>11997.72</v>
      </c>
      <c r="V1830" s="14">
        <f t="shared" si="202"/>
        <v>239954.4</v>
      </c>
      <c r="W1830" s="13" t="str">
        <v>Low Stock</v>
      </c>
      <c r="X1830" s="13" t="str">
        <v>Yes</v>
      </c>
      <c r="Y1830" s="13">
        <v>1</v>
      </c>
    </row>
    <row r="1831" spans="1:25" x14ac:dyDescent="0.3">
      <c r="A1831" s="31" t="s">
        <v>3643</v>
      </c>
      <c r="B1831" s="31" t="s">
        <v>3644</v>
      </c>
      <c r="C1831" s="31" t="s">
        <v>20</v>
      </c>
      <c r="D1831" s="13"/>
      <c r="E1831" s="31">
        <v>27</v>
      </c>
      <c r="F1831" s="31">
        <v>42</v>
      </c>
      <c r="G1831" s="31">
        <v>6291.25</v>
      </c>
      <c r="H1831" s="31">
        <v>169863.75</v>
      </c>
      <c r="I1831" s="32">
        <v>45755</v>
      </c>
      <c r="J1831" s="32">
        <v>45911</v>
      </c>
      <c r="K1831" s="31" t="s">
        <v>57</v>
      </c>
      <c r="L1831" s="33" t="s">
        <v>33</v>
      </c>
      <c r="M1831" s="13" t="str">
        <f>PROPER(TRIM(SUBSTITUTE(B1831,"###"," ")))</f>
        <v>Candidate Lite</v>
      </c>
      <c r="N1831" s="13" t="str">
        <f>PROPER(TRIM(SUBSTITUTE(C1831,"###"," ")))</f>
        <v>Toys</v>
      </c>
      <c r="O1831" s="13" t="str">
        <f>PROPER(TRIM(SUBSTITUTE(D1831,"###"," ")))</f>
        <v/>
      </c>
      <c r="P1831" s="13" t="str">
        <f t="shared" si="196"/>
        <v>Candidate Lite</v>
      </c>
      <c r="Q1831" s="34" t="str">
        <f t="shared" si="197"/>
        <v>Toys</v>
      </c>
      <c r="R1831" s="13" t="str">
        <f t="shared" si="198"/>
        <v>Others</v>
      </c>
      <c r="S1831" s="35">
        <f t="shared" si="199"/>
        <v>27</v>
      </c>
      <c r="T1831" s="35">
        <f t="shared" si="200"/>
        <v>42</v>
      </c>
      <c r="U1831" s="14">
        <f t="shared" si="201"/>
        <v>6291.25</v>
      </c>
      <c r="V1831" s="14">
        <f t="shared" si="202"/>
        <v>169863.75</v>
      </c>
      <c r="W1831" s="13" t="str">
        <v>Low Stock</v>
      </c>
      <c r="X1831" s="13" t="str">
        <v>Yes</v>
      </c>
      <c r="Y1831" s="13">
        <v>1</v>
      </c>
    </row>
    <row r="1832" spans="1:25" x14ac:dyDescent="0.3">
      <c r="A1832" s="31" t="s">
        <v>3645</v>
      </c>
      <c r="B1832" s="31" t="s">
        <v>3646</v>
      </c>
      <c r="C1832" s="31" t="s">
        <v>28</v>
      </c>
      <c r="D1832" s="31" t="s">
        <v>41</v>
      </c>
      <c r="E1832" s="31">
        <v>141</v>
      </c>
      <c r="F1832" s="31">
        <v>30</v>
      </c>
      <c r="G1832" s="31">
        <v>12575.88</v>
      </c>
      <c r="H1832" s="31">
        <v>1773199.08</v>
      </c>
      <c r="I1832" s="32">
        <v>45765</v>
      </c>
      <c r="J1832" s="32">
        <v>45939</v>
      </c>
      <c r="K1832" s="31" t="s">
        <v>25</v>
      </c>
      <c r="L1832" s="33" t="s">
        <v>58</v>
      </c>
      <c r="M1832" s="13" t="str">
        <f>PROPER(TRIM(SUBSTITUTE(B1832,"###"," ")))</f>
        <v>Study Lite</v>
      </c>
      <c r="N1832" s="13" t="str">
        <f>PROPER(TRIM(SUBSTITUTE(C1832,"###"," ")))</f>
        <v>Furniture</v>
      </c>
      <c r="O1832" s="13" t="str">
        <f>PROPER(TRIM(SUBSTITUTE(D1832,"###"," ")))</f>
        <v>Quickstock</v>
      </c>
      <c r="P1832" s="13" t="str">
        <f t="shared" si="196"/>
        <v>Study Lite</v>
      </c>
      <c r="Q1832" s="34" t="str">
        <f t="shared" si="197"/>
        <v>Furniture</v>
      </c>
      <c r="R1832" s="13" t="str">
        <f t="shared" si="198"/>
        <v>Quickstock</v>
      </c>
      <c r="S1832" s="35">
        <f t="shared" si="199"/>
        <v>141</v>
      </c>
      <c r="T1832" s="35">
        <f t="shared" si="200"/>
        <v>30</v>
      </c>
      <c r="U1832" s="14">
        <f t="shared" si="201"/>
        <v>12575.88</v>
      </c>
      <c r="V1832" s="14">
        <f t="shared" si="202"/>
        <v>1773199.0799999998</v>
      </c>
      <c r="W1832" s="13" t="str">
        <v>In Stock</v>
      </c>
      <c r="X1832" s="13" t="str">
        <v>No</v>
      </c>
      <c r="Y1832" s="13">
        <v>0</v>
      </c>
    </row>
    <row r="1833" spans="1:25" x14ac:dyDescent="0.3">
      <c r="A1833" s="31" t="s">
        <v>3647</v>
      </c>
      <c r="B1833" s="31" t="s">
        <v>889</v>
      </c>
      <c r="C1833" s="31" t="s">
        <v>44</v>
      </c>
      <c r="D1833" s="31" t="s">
        <v>41</v>
      </c>
      <c r="E1833" s="31">
        <v>98</v>
      </c>
      <c r="F1833" s="31">
        <v>80</v>
      </c>
      <c r="G1833" s="31">
        <v>8693.36</v>
      </c>
      <c r="H1833" s="31">
        <v>851949.28</v>
      </c>
      <c r="I1833" s="32">
        <v>45729</v>
      </c>
      <c r="J1833" s="32">
        <v>45929</v>
      </c>
      <c r="K1833" s="31" t="s">
        <v>29</v>
      </c>
      <c r="L1833" s="33" t="s">
        <v>30</v>
      </c>
      <c r="M1833" s="13" t="str">
        <f>PROPER(TRIM(SUBSTITUTE(B1833,"###"," ")))</f>
        <v>Phone Lite</v>
      </c>
      <c r="N1833" s="13" t="str">
        <f>PROPER(TRIM(SUBSTITUTE(C1833,"###"," ")))</f>
        <v>Groceries</v>
      </c>
      <c r="O1833" s="13" t="str">
        <f>PROPER(TRIM(SUBSTITUTE(D1833,"###"," ")))</f>
        <v>Quickstock</v>
      </c>
      <c r="P1833" s="13" t="str">
        <f t="shared" si="196"/>
        <v>Phone Lite</v>
      </c>
      <c r="Q1833" s="34" t="str">
        <f t="shared" si="197"/>
        <v>Groceries</v>
      </c>
      <c r="R1833" s="13" t="str">
        <f t="shared" si="198"/>
        <v>Quickstock</v>
      </c>
      <c r="S1833" s="35">
        <f t="shared" si="199"/>
        <v>98</v>
      </c>
      <c r="T1833" s="35">
        <f t="shared" si="200"/>
        <v>80</v>
      </c>
      <c r="U1833" s="14">
        <f t="shared" si="201"/>
        <v>8693.36</v>
      </c>
      <c r="V1833" s="14">
        <f t="shared" si="202"/>
        <v>851949.28</v>
      </c>
      <c r="W1833" s="13" t="str">
        <v>In Stock</v>
      </c>
      <c r="X1833" s="13" t="str">
        <v>No</v>
      </c>
      <c r="Y1833" s="13">
        <v>0</v>
      </c>
    </row>
    <row r="1834" spans="1:25" x14ac:dyDescent="0.3">
      <c r="A1834" s="31" t="s">
        <v>3648</v>
      </c>
      <c r="B1834" s="31" t="s">
        <v>3649</v>
      </c>
      <c r="C1834" s="31" t="s">
        <v>14</v>
      </c>
      <c r="D1834" s="31" t="s">
        <v>45</v>
      </c>
      <c r="E1834" s="31">
        <v>80</v>
      </c>
      <c r="F1834" s="31">
        <v>92</v>
      </c>
      <c r="G1834" s="31">
        <v>8555.0499999999993</v>
      </c>
      <c r="H1834" s="31">
        <v>684404</v>
      </c>
      <c r="I1834" s="32">
        <v>45768</v>
      </c>
      <c r="J1834" s="32">
        <v>45910</v>
      </c>
      <c r="K1834" s="31" t="s">
        <v>16</v>
      </c>
      <c r="L1834" s="33" t="s">
        <v>17</v>
      </c>
      <c r="M1834" s="13" t="str">
        <f>PROPER(TRIM(SUBSTITUTE(B1834,"###"," ")))</f>
        <v>Present Mini</v>
      </c>
      <c r="N1834" s="13" t="str">
        <f>PROPER(TRIM(SUBSTITUTE(C1834,"###"," ")))</f>
        <v>Clothing</v>
      </c>
      <c r="O1834" s="13" t="str">
        <f>PROPER(TRIM(SUBSTITUTE(D1834,"###"," ")))</f>
        <v>Retailmart Inc</v>
      </c>
      <c r="P1834" s="13" t="str">
        <f t="shared" si="196"/>
        <v>Present Mini</v>
      </c>
      <c r="Q1834" s="34" t="str">
        <f t="shared" si="197"/>
        <v>Clothing</v>
      </c>
      <c r="R1834" s="13" t="str">
        <f t="shared" si="198"/>
        <v>Retailmart Inc</v>
      </c>
      <c r="S1834" s="35">
        <f t="shared" si="199"/>
        <v>80</v>
      </c>
      <c r="T1834" s="35">
        <f t="shared" si="200"/>
        <v>92</v>
      </c>
      <c r="U1834" s="14">
        <f t="shared" si="201"/>
        <v>8555.0499999999993</v>
      </c>
      <c r="V1834" s="14">
        <f t="shared" si="202"/>
        <v>684404</v>
      </c>
      <c r="W1834" s="13" t="str">
        <v>Low Stock</v>
      </c>
      <c r="X1834" s="13" t="str">
        <v>Yes</v>
      </c>
      <c r="Y1834" s="13">
        <v>1</v>
      </c>
    </row>
    <row r="1835" spans="1:25" x14ac:dyDescent="0.3">
      <c r="A1835" s="31" t="s">
        <v>3650</v>
      </c>
      <c r="B1835" s="31" t="s">
        <v>3651</v>
      </c>
      <c r="C1835" s="31" t="s">
        <v>14</v>
      </c>
      <c r="D1835" s="31" t="s">
        <v>45</v>
      </c>
      <c r="E1835" s="31">
        <v>177</v>
      </c>
      <c r="F1835" s="31">
        <v>88</v>
      </c>
      <c r="G1835" s="31">
        <v>2040.28</v>
      </c>
      <c r="H1835" s="31">
        <v>361129.56</v>
      </c>
      <c r="I1835" s="32">
        <v>45782</v>
      </c>
      <c r="J1835" s="32">
        <v>45863</v>
      </c>
      <c r="K1835" s="31" t="s">
        <v>16</v>
      </c>
      <c r="L1835" s="33" t="s">
        <v>17</v>
      </c>
      <c r="M1835" s="13" t="str">
        <f>PROPER(TRIM(SUBSTITUTE(B1835,"###"," ")))</f>
        <v>Sure Plus</v>
      </c>
      <c r="N1835" s="13" t="str">
        <f>PROPER(TRIM(SUBSTITUTE(C1835,"###"," ")))</f>
        <v>Clothing</v>
      </c>
      <c r="O1835" s="13" t="str">
        <f>PROPER(TRIM(SUBSTITUTE(D1835,"###"," ")))</f>
        <v>Retailmart Inc</v>
      </c>
      <c r="P1835" s="13" t="str">
        <f t="shared" si="196"/>
        <v>Sure Plus</v>
      </c>
      <c r="Q1835" s="34" t="str">
        <f t="shared" si="197"/>
        <v>Clothing</v>
      </c>
      <c r="R1835" s="13" t="str">
        <f t="shared" si="198"/>
        <v>Retailmart Inc</v>
      </c>
      <c r="S1835" s="35">
        <f t="shared" si="199"/>
        <v>177</v>
      </c>
      <c r="T1835" s="35">
        <f t="shared" si="200"/>
        <v>88</v>
      </c>
      <c r="U1835" s="14">
        <f t="shared" si="201"/>
        <v>2040.28</v>
      </c>
      <c r="V1835" s="14">
        <f t="shared" si="202"/>
        <v>361129.56</v>
      </c>
      <c r="W1835" s="13" t="str">
        <v>In Stock</v>
      </c>
      <c r="X1835" s="13" t="str">
        <v>No</v>
      </c>
      <c r="Y1835" s="13">
        <v>0</v>
      </c>
    </row>
    <row r="1836" spans="1:25" x14ac:dyDescent="0.3">
      <c r="A1836" s="31" t="s">
        <v>3653</v>
      </c>
      <c r="B1836" s="31" t="s">
        <v>412</v>
      </c>
      <c r="C1836" s="31" t="s">
        <v>28</v>
      </c>
      <c r="D1836" s="31" t="s">
        <v>15</v>
      </c>
      <c r="E1836" s="31">
        <v>99</v>
      </c>
      <c r="F1836" s="31">
        <v>73</v>
      </c>
      <c r="G1836" s="31">
        <v>18718.2</v>
      </c>
      <c r="H1836" s="31">
        <v>1853101.8</v>
      </c>
      <c r="I1836" s="32">
        <v>45815</v>
      </c>
      <c r="J1836" s="32">
        <v>45887</v>
      </c>
      <c r="K1836" s="31" t="s">
        <v>54</v>
      </c>
      <c r="L1836" s="33" t="s">
        <v>33</v>
      </c>
      <c r="M1836" s="13" t="str">
        <f>PROPER(TRIM(SUBSTITUTE(B1836,"###"," ")))</f>
        <v>Population Pro</v>
      </c>
      <c r="N1836" s="13" t="str">
        <f>PROPER(TRIM(SUBSTITUTE(C1836,"###"," ")))</f>
        <v>Furniture</v>
      </c>
      <c r="O1836" s="13" t="str">
        <f>PROPER(TRIM(SUBSTITUTE(D1836,"###"," ")))</f>
        <v>Global Traders</v>
      </c>
      <c r="P1836" s="13" t="str">
        <f t="shared" si="196"/>
        <v>Population Pro</v>
      </c>
      <c r="Q1836" s="34" t="str">
        <f t="shared" si="197"/>
        <v>Furniture</v>
      </c>
      <c r="R1836" s="13" t="str">
        <f t="shared" si="198"/>
        <v>Global Traders</v>
      </c>
      <c r="S1836" s="35">
        <f t="shared" si="199"/>
        <v>99</v>
      </c>
      <c r="T1836" s="35">
        <f t="shared" si="200"/>
        <v>73</v>
      </c>
      <c r="U1836" s="14">
        <f t="shared" si="201"/>
        <v>18718.2</v>
      </c>
      <c r="V1836" s="14">
        <f t="shared" si="202"/>
        <v>1853101.8</v>
      </c>
      <c r="W1836" s="13" t="str">
        <v>In Stock</v>
      </c>
      <c r="X1836" s="13" t="str">
        <v>No</v>
      </c>
      <c r="Y1836" s="13">
        <v>0</v>
      </c>
    </row>
    <row r="1837" spans="1:25" x14ac:dyDescent="0.3">
      <c r="A1837" s="31" t="s">
        <v>3655</v>
      </c>
      <c r="B1837" s="31" t="s">
        <v>3656</v>
      </c>
      <c r="C1837" s="31" t="s">
        <v>20</v>
      </c>
      <c r="D1837" s="31" t="s">
        <v>53</v>
      </c>
      <c r="E1837" s="31">
        <v>69</v>
      </c>
      <c r="F1837" s="31">
        <v>21</v>
      </c>
      <c r="G1837" s="31">
        <v>1245.51</v>
      </c>
      <c r="H1837" s="31">
        <v>85940.19</v>
      </c>
      <c r="I1837" s="32">
        <v>45826</v>
      </c>
      <c r="J1837" s="32">
        <v>45898</v>
      </c>
      <c r="K1837" s="31" t="s">
        <v>29</v>
      </c>
      <c r="L1837" s="33" t="s">
        <v>30</v>
      </c>
      <c r="M1837" s="13" t="str">
        <f>PROPER(TRIM(SUBSTITUTE(B1837,"###"," ")))</f>
        <v>Add Max</v>
      </c>
      <c r="N1837" s="13" t="str">
        <f>PROPER(TRIM(SUBSTITUTE(C1837,"###"," ")))</f>
        <v>Toys</v>
      </c>
      <c r="O1837" s="13" t="str">
        <f>PROPER(TRIM(SUBSTITUTE(D1837,"###"," ")))</f>
        <v>Abc Pvt Ltd</v>
      </c>
      <c r="P1837" s="13" t="str">
        <f t="shared" si="196"/>
        <v>Add Max</v>
      </c>
      <c r="Q1837" s="34" t="str">
        <f t="shared" si="197"/>
        <v>Toys</v>
      </c>
      <c r="R1837" s="13" t="str">
        <f t="shared" si="198"/>
        <v>Abc Pvt Ltd</v>
      </c>
      <c r="S1837" s="35">
        <f t="shared" si="199"/>
        <v>69</v>
      </c>
      <c r="T1837" s="35">
        <f t="shared" si="200"/>
        <v>21</v>
      </c>
      <c r="U1837" s="14">
        <f t="shared" si="201"/>
        <v>1245.51</v>
      </c>
      <c r="V1837" s="14">
        <f t="shared" si="202"/>
        <v>85940.19</v>
      </c>
      <c r="W1837" s="13" t="str">
        <v>In Stock</v>
      </c>
      <c r="X1837" s="13" t="str">
        <v>No</v>
      </c>
      <c r="Y1837" s="13">
        <v>0</v>
      </c>
    </row>
    <row r="1838" spans="1:25" x14ac:dyDescent="0.3">
      <c r="A1838" s="31" t="s">
        <v>3657</v>
      </c>
      <c r="B1838" s="31" t="s">
        <v>3658</v>
      </c>
      <c r="C1838" s="31" t="s">
        <v>14</v>
      </c>
      <c r="D1838" s="31" t="s">
        <v>41</v>
      </c>
      <c r="E1838" s="31">
        <v>175</v>
      </c>
      <c r="F1838" s="31">
        <v>69</v>
      </c>
      <c r="G1838" s="31">
        <v>1825.74</v>
      </c>
      <c r="H1838" s="31">
        <v>319504.5</v>
      </c>
      <c r="I1838" s="32">
        <v>45764</v>
      </c>
      <c r="J1838" s="32">
        <v>45899</v>
      </c>
      <c r="K1838" s="31" t="s">
        <v>29</v>
      </c>
      <c r="L1838" s="33" t="s">
        <v>17</v>
      </c>
      <c r="M1838" s="13" t="str">
        <f>PROPER(TRIM(SUBSTITUTE(B1838,"###"," ")))</f>
        <v>So Max</v>
      </c>
      <c r="N1838" s="13" t="str">
        <f>PROPER(TRIM(SUBSTITUTE(C1838,"###"," ")))</f>
        <v>Clothing</v>
      </c>
      <c r="O1838" s="13" t="str">
        <f>PROPER(TRIM(SUBSTITUTE(D1838,"###"," ")))</f>
        <v>Quickstock</v>
      </c>
      <c r="P1838" s="13" t="str">
        <f t="shared" si="196"/>
        <v>So Max</v>
      </c>
      <c r="Q1838" s="34" t="str">
        <f t="shared" si="197"/>
        <v>Clothing</v>
      </c>
      <c r="R1838" s="13" t="str">
        <f t="shared" si="198"/>
        <v>Quickstock</v>
      </c>
      <c r="S1838" s="35">
        <f t="shared" si="199"/>
        <v>175</v>
      </c>
      <c r="T1838" s="35">
        <f t="shared" si="200"/>
        <v>69</v>
      </c>
      <c r="U1838" s="14">
        <f t="shared" si="201"/>
        <v>1825.74</v>
      </c>
      <c r="V1838" s="14">
        <f t="shared" si="202"/>
        <v>319504.5</v>
      </c>
      <c r="W1838" s="13" t="str">
        <v>In Stock</v>
      </c>
      <c r="X1838" s="13" t="str">
        <v>No</v>
      </c>
      <c r="Y1838" s="13">
        <v>0</v>
      </c>
    </row>
    <row r="1839" spans="1:25" x14ac:dyDescent="0.3">
      <c r="A1839" s="31" t="s">
        <v>3659</v>
      </c>
      <c r="B1839" s="31" t="s">
        <v>631</v>
      </c>
      <c r="C1839" s="31" t="s">
        <v>40</v>
      </c>
      <c r="D1839" s="31" t="s">
        <v>15</v>
      </c>
      <c r="E1839" s="31">
        <v>171</v>
      </c>
      <c r="F1839" s="31">
        <v>27</v>
      </c>
      <c r="G1839" s="31">
        <v>18706.41</v>
      </c>
      <c r="H1839" s="31">
        <v>3198796.11</v>
      </c>
      <c r="I1839" s="32">
        <v>45676</v>
      </c>
      <c r="J1839" s="32">
        <v>45870</v>
      </c>
      <c r="K1839" s="31" t="s">
        <v>46</v>
      </c>
      <c r="L1839" s="33" t="s">
        <v>30</v>
      </c>
      <c r="M1839" s="13" t="str">
        <f>PROPER(TRIM(SUBSTITUTE(B1839,"###"," ")))</f>
        <v>Own Pro</v>
      </c>
      <c r="N1839" s="13" t="str">
        <f>PROPER(TRIM(SUBSTITUTE(C1839,"###"," ")))</f>
        <v>Electronics</v>
      </c>
      <c r="O1839" s="13" t="str">
        <f>PROPER(TRIM(SUBSTITUTE(D1839,"###"," ")))</f>
        <v>Global Traders</v>
      </c>
      <c r="P1839" s="13" t="str">
        <f t="shared" si="196"/>
        <v>Own Pro</v>
      </c>
      <c r="Q1839" s="34" t="str">
        <f t="shared" si="197"/>
        <v>Electronics</v>
      </c>
      <c r="R1839" s="13" t="str">
        <f t="shared" si="198"/>
        <v>Global Traders</v>
      </c>
      <c r="S1839" s="35">
        <f t="shared" si="199"/>
        <v>171</v>
      </c>
      <c r="T1839" s="35">
        <f t="shared" si="200"/>
        <v>27</v>
      </c>
      <c r="U1839" s="14">
        <f t="shared" si="201"/>
        <v>18706.41</v>
      </c>
      <c r="V1839" s="14">
        <f t="shared" si="202"/>
        <v>3198796.11</v>
      </c>
      <c r="W1839" s="13" t="str">
        <v>In Stock</v>
      </c>
      <c r="X1839" s="13" t="str">
        <v>No</v>
      </c>
      <c r="Y1839" s="13">
        <v>0</v>
      </c>
    </row>
    <row r="1840" spans="1:25" x14ac:dyDescent="0.3">
      <c r="A1840" s="31" t="s">
        <v>3660</v>
      </c>
      <c r="B1840" s="31" t="s">
        <v>2007</v>
      </c>
      <c r="C1840" s="31" t="s">
        <v>40</v>
      </c>
      <c r="D1840" s="31" t="s">
        <v>24</v>
      </c>
      <c r="E1840" s="31">
        <v>146</v>
      </c>
      <c r="F1840" s="31">
        <v>57</v>
      </c>
      <c r="G1840" s="31">
        <v>12401.47</v>
      </c>
      <c r="H1840" s="31">
        <v>1810614.62</v>
      </c>
      <c r="I1840" s="32">
        <v>45787</v>
      </c>
      <c r="J1840" s="32">
        <v>45859</v>
      </c>
      <c r="K1840" s="31" t="s">
        <v>57</v>
      </c>
      <c r="L1840" s="33" t="s">
        <v>30</v>
      </c>
      <c r="M1840" s="13" t="str">
        <f>PROPER(TRIM(SUBSTITUTE(B1840,"###"," ")))</f>
        <v>Away Mini</v>
      </c>
      <c r="N1840" s="13" t="str">
        <f>PROPER(TRIM(SUBSTITUTE(C1840,"###"," ")))</f>
        <v>Electronics</v>
      </c>
      <c r="O1840" s="13" t="str">
        <f>PROPER(TRIM(SUBSTITUTE(D1840,"###"," ")))</f>
        <v>Omni Suppliers</v>
      </c>
      <c r="P1840" s="13" t="str">
        <f t="shared" si="196"/>
        <v>Away Mini</v>
      </c>
      <c r="Q1840" s="34" t="str">
        <f t="shared" si="197"/>
        <v>Electronics</v>
      </c>
      <c r="R1840" s="13" t="str">
        <f t="shared" si="198"/>
        <v>Omni Suppliers</v>
      </c>
      <c r="S1840" s="35">
        <f t="shared" si="199"/>
        <v>146</v>
      </c>
      <c r="T1840" s="35">
        <f t="shared" si="200"/>
        <v>57</v>
      </c>
      <c r="U1840" s="14">
        <f t="shared" si="201"/>
        <v>12401.47</v>
      </c>
      <c r="V1840" s="14">
        <f t="shared" si="202"/>
        <v>1810614.6199999999</v>
      </c>
      <c r="W1840" s="13" t="str">
        <v>In Stock</v>
      </c>
      <c r="X1840" s="13" t="str">
        <v>No</v>
      </c>
      <c r="Y1840" s="13">
        <v>0</v>
      </c>
    </row>
    <row r="1841" spans="1:25" x14ac:dyDescent="0.3">
      <c r="A1841" s="31" t="s">
        <v>3661</v>
      </c>
      <c r="B1841" s="31" t="s">
        <v>1554</v>
      </c>
      <c r="C1841" s="31" t="s">
        <v>20</v>
      </c>
      <c r="D1841" s="31" t="s">
        <v>24</v>
      </c>
      <c r="E1841" s="31">
        <v>157</v>
      </c>
      <c r="F1841" s="31">
        <v>92</v>
      </c>
      <c r="G1841" s="31">
        <v>6653.29</v>
      </c>
      <c r="H1841" s="31">
        <v>1044566.53</v>
      </c>
      <c r="I1841" s="32">
        <v>45711</v>
      </c>
      <c r="J1841" s="32">
        <v>45855</v>
      </c>
      <c r="K1841" s="31" t="s">
        <v>29</v>
      </c>
      <c r="L1841" s="33" t="s">
        <v>58</v>
      </c>
      <c r="M1841" s="13" t="str">
        <f>PROPER(TRIM(SUBSTITUTE(B1841,"###"," ")))</f>
        <v>Fund Lite</v>
      </c>
      <c r="N1841" s="13" t="str">
        <f>PROPER(TRIM(SUBSTITUTE(C1841,"###"," ")))</f>
        <v>Toys</v>
      </c>
      <c r="O1841" s="13" t="str">
        <f>PROPER(TRIM(SUBSTITUTE(D1841,"###"," ")))</f>
        <v>Omni Suppliers</v>
      </c>
      <c r="P1841" s="13" t="str">
        <f t="shared" si="196"/>
        <v>Fund Lite</v>
      </c>
      <c r="Q1841" s="34" t="str">
        <f t="shared" si="197"/>
        <v>Toys</v>
      </c>
      <c r="R1841" s="13" t="str">
        <f t="shared" si="198"/>
        <v>Omni Suppliers</v>
      </c>
      <c r="S1841" s="35">
        <f t="shared" si="199"/>
        <v>157</v>
      </c>
      <c r="T1841" s="35">
        <f t="shared" si="200"/>
        <v>92</v>
      </c>
      <c r="U1841" s="14">
        <f t="shared" si="201"/>
        <v>6653.29</v>
      </c>
      <c r="V1841" s="14">
        <f t="shared" si="202"/>
        <v>1044566.53</v>
      </c>
      <c r="W1841" s="13" t="str">
        <v>In Stock</v>
      </c>
      <c r="X1841" s="13" t="str">
        <v>No</v>
      </c>
      <c r="Y1841" s="13">
        <v>0</v>
      </c>
    </row>
    <row r="1842" spans="1:25" x14ac:dyDescent="0.3">
      <c r="A1842" s="31" t="s">
        <v>3662</v>
      </c>
      <c r="B1842" s="31" t="s">
        <v>3663</v>
      </c>
      <c r="C1842" s="31" t="s">
        <v>28</v>
      </c>
      <c r="D1842" s="31" t="s">
        <v>15</v>
      </c>
      <c r="E1842" s="31">
        <v>67</v>
      </c>
      <c r="F1842" s="31">
        <v>80</v>
      </c>
      <c r="G1842" s="31">
        <v>12000.27</v>
      </c>
      <c r="H1842" s="31">
        <v>804018.09000000008</v>
      </c>
      <c r="I1842" s="32">
        <v>45769</v>
      </c>
      <c r="J1842" s="32">
        <v>45916</v>
      </c>
      <c r="K1842" s="31" t="s">
        <v>54</v>
      </c>
      <c r="L1842" s="33" t="s">
        <v>33</v>
      </c>
      <c r="M1842" s="13" t="str">
        <f>PROPER(TRIM(SUBSTITUTE(B1842,"###"," ")))</f>
        <v>Trial Pro</v>
      </c>
      <c r="N1842" s="13" t="str">
        <f>PROPER(TRIM(SUBSTITUTE(C1842,"###"," ")))</f>
        <v>Furniture</v>
      </c>
      <c r="O1842" s="13" t="str">
        <f>PROPER(TRIM(SUBSTITUTE(D1842,"###"," ")))</f>
        <v>Global Traders</v>
      </c>
      <c r="P1842" s="13" t="str">
        <f t="shared" si="196"/>
        <v>Trial Pro</v>
      </c>
      <c r="Q1842" s="34" t="str">
        <f t="shared" si="197"/>
        <v>Furniture</v>
      </c>
      <c r="R1842" s="13" t="str">
        <f t="shared" si="198"/>
        <v>Global Traders</v>
      </c>
      <c r="S1842" s="35">
        <f t="shared" si="199"/>
        <v>67</v>
      </c>
      <c r="T1842" s="35">
        <f t="shared" si="200"/>
        <v>80</v>
      </c>
      <c r="U1842" s="14">
        <f t="shared" si="201"/>
        <v>12000.27</v>
      </c>
      <c r="V1842" s="14">
        <f t="shared" si="202"/>
        <v>804018.09000000008</v>
      </c>
      <c r="W1842" s="13" t="str">
        <v>Low Stock</v>
      </c>
      <c r="X1842" s="13" t="str">
        <v>Yes</v>
      </c>
      <c r="Y1842" s="13">
        <v>1</v>
      </c>
    </row>
    <row r="1843" spans="1:25" x14ac:dyDescent="0.3">
      <c r="A1843" s="31" t="s">
        <v>3664</v>
      </c>
      <c r="B1843" s="31" t="s">
        <v>3665</v>
      </c>
      <c r="C1843" s="31" t="s">
        <v>44</v>
      </c>
      <c r="D1843" s="31" t="s">
        <v>41</v>
      </c>
      <c r="E1843" s="31">
        <v>110</v>
      </c>
      <c r="F1843" s="31">
        <v>36</v>
      </c>
      <c r="G1843" s="31">
        <v>13811.98</v>
      </c>
      <c r="H1843" s="31">
        <v>1519317.8</v>
      </c>
      <c r="I1843" s="32">
        <v>45770</v>
      </c>
      <c r="J1843" s="32">
        <v>45907</v>
      </c>
      <c r="K1843" s="13"/>
      <c r="L1843" s="33" t="s">
        <v>33</v>
      </c>
      <c r="M1843" s="13" t="str">
        <f>PROPER(TRIM(SUBSTITUTE(B1843,"###"," ")))</f>
        <v>Born Mini</v>
      </c>
      <c r="N1843" s="13" t="str">
        <f>PROPER(TRIM(SUBSTITUTE(C1843,"###"," ")))</f>
        <v>Groceries</v>
      </c>
      <c r="O1843" s="13" t="str">
        <f>PROPER(TRIM(SUBSTITUTE(D1843,"###"," ")))</f>
        <v>Quickstock</v>
      </c>
      <c r="P1843" s="13" t="str">
        <f t="shared" si="196"/>
        <v>Born Mini</v>
      </c>
      <c r="Q1843" s="34" t="str">
        <f t="shared" si="197"/>
        <v>Groceries</v>
      </c>
      <c r="R1843" s="13" t="str">
        <f t="shared" si="198"/>
        <v>Quickstock</v>
      </c>
      <c r="S1843" s="35">
        <f t="shared" si="199"/>
        <v>110</v>
      </c>
      <c r="T1843" s="35">
        <f t="shared" si="200"/>
        <v>36</v>
      </c>
      <c r="U1843" s="14">
        <f t="shared" si="201"/>
        <v>13811.98</v>
      </c>
      <c r="V1843" s="14">
        <f t="shared" si="202"/>
        <v>1519317.8</v>
      </c>
      <c r="W1843" s="13" t="str">
        <v>In Stock</v>
      </c>
      <c r="X1843" s="13" t="str">
        <v>No</v>
      </c>
      <c r="Y1843" s="13">
        <v>0</v>
      </c>
    </row>
    <row r="1844" spans="1:25" x14ac:dyDescent="0.3">
      <c r="A1844" s="31" t="s">
        <v>3666</v>
      </c>
      <c r="B1844" s="31" t="s">
        <v>2935</v>
      </c>
      <c r="C1844" s="31" t="s">
        <v>20</v>
      </c>
      <c r="D1844" s="31" t="s">
        <v>53</v>
      </c>
      <c r="E1844" s="31">
        <v>69</v>
      </c>
      <c r="F1844" s="31">
        <v>82</v>
      </c>
      <c r="G1844" s="31">
        <v>10187.969999999999</v>
      </c>
      <c r="H1844" s="31">
        <v>702969.92999999993</v>
      </c>
      <c r="I1844" s="32">
        <v>45844</v>
      </c>
      <c r="J1844" s="32">
        <v>45911</v>
      </c>
      <c r="K1844" s="31" t="s">
        <v>54</v>
      </c>
      <c r="L1844" s="33" t="s">
        <v>17</v>
      </c>
      <c r="M1844" s="13" t="str">
        <f>PROPER(TRIM(SUBSTITUTE(B1844,"###"," ")))</f>
        <v>Although Pro</v>
      </c>
      <c r="N1844" s="13" t="str">
        <f>PROPER(TRIM(SUBSTITUTE(C1844,"###"," ")))</f>
        <v>Toys</v>
      </c>
      <c r="O1844" s="13" t="str">
        <f>PROPER(TRIM(SUBSTITUTE(D1844,"###"," ")))</f>
        <v>Abc Pvt Ltd</v>
      </c>
      <c r="P1844" s="13" t="str">
        <f t="shared" si="196"/>
        <v>Although Pro</v>
      </c>
      <c r="Q1844" s="34" t="str">
        <f t="shared" si="197"/>
        <v>Toys</v>
      </c>
      <c r="R1844" s="13" t="str">
        <f t="shared" si="198"/>
        <v>Abc Pvt Ltd</v>
      </c>
      <c r="S1844" s="35">
        <f t="shared" si="199"/>
        <v>69</v>
      </c>
      <c r="T1844" s="35">
        <f t="shared" si="200"/>
        <v>82</v>
      </c>
      <c r="U1844" s="14">
        <f t="shared" si="201"/>
        <v>10187.969999999999</v>
      </c>
      <c r="V1844" s="14">
        <f t="shared" si="202"/>
        <v>702969.92999999993</v>
      </c>
      <c r="W1844" s="13" t="str">
        <v>Low Stock</v>
      </c>
      <c r="X1844" s="13" t="str">
        <v>Yes</v>
      </c>
      <c r="Y1844" s="13">
        <v>1</v>
      </c>
    </row>
    <row r="1845" spans="1:25" x14ac:dyDescent="0.3">
      <c r="A1845" s="31" t="s">
        <v>3667</v>
      </c>
      <c r="B1845" s="31" t="s">
        <v>3668</v>
      </c>
      <c r="C1845" s="31" t="s">
        <v>44</v>
      </c>
      <c r="D1845" s="31" t="s">
        <v>24</v>
      </c>
      <c r="E1845" s="31">
        <v>157</v>
      </c>
      <c r="F1845" s="31">
        <v>44</v>
      </c>
      <c r="G1845" s="31">
        <v>18196.25</v>
      </c>
      <c r="H1845" s="31">
        <v>2856811.25</v>
      </c>
      <c r="I1845" s="32">
        <v>45678</v>
      </c>
      <c r="J1845" s="32">
        <v>45902</v>
      </c>
      <c r="K1845" s="31" t="s">
        <v>25</v>
      </c>
      <c r="L1845" s="33" t="s">
        <v>30</v>
      </c>
      <c r="M1845" s="13" t="str">
        <f>PROPER(TRIM(SUBSTITUTE(B1845,"###"," ")))</f>
        <v>Million X</v>
      </c>
      <c r="N1845" s="13" t="str">
        <f>PROPER(TRIM(SUBSTITUTE(C1845,"###"," ")))</f>
        <v>Groceries</v>
      </c>
      <c r="O1845" s="13" t="str">
        <f>PROPER(TRIM(SUBSTITUTE(D1845,"###"," ")))</f>
        <v>Omni Suppliers</v>
      </c>
      <c r="P1845" s="13" t="str">
        <f t="shared" si="196"/>
        <v>Million X</v>
      </c>
      <c r="Q1845" s="34" t="str">
        <f t="shared" si="197"/>
        <v>Groceries</v>
      </c>
      <c r="R1845" s="13" t="str">
        <f t="shared" si="198"/>
        <v>Omni Suppliers</v>
      </c>
      <c r="S1845" s="35">
        <f t="shared" si="199"/>
        <v>157</v>
      </c>
      <c r="T1845" s="35">
        <f t="shared" si="200"/>
        <v>44</v>
      </c>
      <c r="U1845" s="14">
        <f t="shared" si="201"/>
        <v>18196.25</v>
      </c>
      <c r="V1845" s="14">
        <f t="shared" si="202"/>
        <v>2856811.25</v>
      </c>
      <c r="W1845" s="13" t="str">
        <v>In Stock</v>
      </c>
      <c r="X1845" s="13" t="str">
        <v>No</v>
      </c>
      <c r="Y1845" s="13">
        <v>0</v>
      </c>
    </row>
    <row r="1846" spans="1:25" x14ac:dyDescent="0.3">
      <c r="A1846" s="31" t="s">
        <v>3669</v>
      </c>
      <c r="B1846" s="31" t="s">
        <v>3670</v>
      </c>
      <c r="C1846" s="31" t="s">
        <v>14</v>
      </c>
      <c r="D1846" s="31" t="s">
        <v>15</v>
      </c>
      <c r="E1846" s="31">
        <v>198</v>
      </c>
      <c r="F1846" s="31">
        <v>45</v>
      </c>
      <c r="G1846" s="31">
        <v>4561.72</v>
      </c>
      <c r="H1846" s="31">
        <v>903220.56</v>
      </c>
      <c r="I1846" s="32">
        <v>45849</v>
      </c>
      <c r="J1846" s="32">
        <v>45907</v>
      </c>
      <c r="K1846" s="31" t="s">
        <v>54</v>
      </c>
      <c r="L1846" s="33" t="s">
        <v>21</v>
      </c>
      <c r="M1846" s="13" t="str">
        <f>PROPER(TRIM(SUBSTITUTE(B1846,"###"," ")))</f>
        <v>Leader Lite</v>
      </c>
      <c r="N1846" s="13" t="str">
        <f>PROPER(TRIM(SUBSTITUTE(C1846,"###"," ")))</f>
        <v>Clothing</v>
      </c>
      <c r="O1846" s="13" t="str">
        <f>PROPER(TRIM(SUBSTITUTE(D1846,"###"," ")))</f>
        <v>Global Traders</v>
      </c>
      <c r="P1846" s="13" t="str">
        <f t="shared" si="196"/>
        <v>Leader Lite</v>
      </c>
      <c r="Q1846" s="34" t="str">
        <f t="shared" si="197"/>
        <v>Clothing</v>
      </c>
      <c r="R1846" s="13" t="str">
        <f t="shared" si="198"/>
        <v>Global Traders</v>
      </c>
      <c r="S1846" s="35">
        <f t="shared" si="199"/>
        <v>198</v>
      </c>
      <c r="T1846" s="35">
        <f t="shared" si="200"/>
        <v>45</v>
      </c>
      <c r="U1846" s="14">
        <f t="shared" si="201"/>
        <v>4561.72</v>
      </c>
      <c r="V1846" s="14">
        <f t="shared" si="202"/>
        <v>903220.56</v>
      </c>
      <c r="W1846" s="13" t="str">
        <v>In Stock</v>
      </c>
      <c r="X1846" s="13" t="str">
        <v>No</v>
      </c>
      <c r="Y1846" s="13">
        <v>0</v>
      </c>
    </row>
    <row r="1847" spans="1:25" x14ac:dyDescent="0.3">
      <c r="A1847" s="31" t="s">
        <v>3672</v>
      </c>
      <c r="B1847" s="31" t="s">
        <v>3673</v>
      </c>
      <c r="C1847" s="31" t="s">
        <v>44</v>
      </c>
      <c r="D1847" s="31" t="s">
        <v>53</v>
      </c>
      <c r="E1847" s="31">
        <v>22</v>
      </c>
      <c r="F1847" s="31">
        <v>66</v>
      </c>
      <c r="G1847" s="31">
        <v>7887.14</v>
      </c>
      <c r="H1847" s="31">
        <v>173517.08</v>
      </c>
      <c r="I1847" s="32">
        <v>45774</v>
      </c>
      <c r="J1847" s="32">
        <v>45895</v>
      </c>
      <c r="K1847" s="31" t="s">
        <v>25</v>
      </c>
      <c r="L1847" s="33" t="s">
        <v>33</v>
      </c>
      <c r="M1847" s="13" t="str">
        <f>PROPER(TRIM(SUBSTITUTE(B1847,"###"," ")))</f>
        <v>Eye X</v>
      </c>
      <c r="N1847" s="13" t="str">
        <f>PROPER(TRIM(SUBSTITUTE(C1847,"###"," ")))</f>
        <v>Groceries</v>
      </c>
      <c r="O1847" s="13" t="str">
        <f>PROPER(TRIM(SUBSTITUTE(D1847,"###"," ")))</f>
        <v>Abc Pvt Ltd</v>
      </c>
      <c r="P1847" s="13" t="str">
        <f t="shared" si="196"/>
        <v>Eye X</v>
      </c>
      <c r="Q1847" s="34" t="str">
        <f t="shared" si="197"/>
        <v>Groceries</v>
      </c>
      <c r="R1847" s="13" t="str">
        <f t="shared" si="198"/>
        <v>Abc Pvt Ltd</v>
      </c>
      <c r="S1847" s="35">
        <f t="shared" si="199"/>
        <v>22</v>
      </c>
      <c r="T1847" s="35">
        <f t="shared" si="200"/>
        <v>66</v>
      </c>
      <c r="U1847" s="14">
        <f t="shared" si="201"/>
        <v>7887.14</v>
      </c>
      <c r="V1847" s="14">
        <f t="shared" si="202"/>
        <v>173517.08000000002</v>
      </c>
      <c r="W1847" s="13" t="str">
        <v>Low Stock</v>
      </c>
      <c r="X1847" s="13" t="str">
        <v>Yes</v>
      </c>
      <c r="Y1847" s="13">
        <v>1</v>
      </c>
    </row>
    <row r="1848" spans="1:25" x14ac:dyDescent="0.3">
      <c r="A1848" s="31" t="s">
        <v>3674</v>
      </c>
      <c r="B1848" s="31" t="s">
        <v>3267</v>
      </c>
      <c r="C1848" s="31" t="s">
        <v>14</v>
      </c>
      <c r="D1848" s="31" t="s">
        <v>45</v>
      </c>
      <c r="E1848" s="31">
        <v>193</v>
      </c>
      <c r="F1848" s="31">
        <v>35</v>
      </c>
      <c r="G1848" s="31">
        <v>3088.19</v>
      </c>
      <c r="H1848" s="31">
        <v>596020.67000000004</v>
      </c>
      <c r="I1848" s="32">
        <v>45692</v>
      </c>
      <c r="J1848" s="32">
        <v>45892</v>
      </c>
      <c r="K1848" s="31" t="s">
        <v>29</v>
      </c>
      <c r="L1848" s="33" t="s">
        <v>17</v>
      </c>
      <c r="M1848" s="13" t="str">
        <f>PROPER(TRIM(SUBSTITUTE(B1848,"###"," ")))</f>
        <v>Best Lite</v>
      </c>
      <c r="N1848" s="13" t="str">
        <f>PROPER(TRIM(SUBSTITUTE(C1848,"###"," ")))</f>
        <v>Clothing</v>
      </c>
      <c r="O1848" s="13" t="str">
        <f>PROPER(TRIM(SUBSTITUTE(D1848,"###"," ")))</f>
        <v>Retailmart Inc</v>
      </c>
      <c r="P1848" s="13" t="str">
        <f t="shared" si="196"/>
        <v>Best Lite</v>
      </c>
      <c r="Q1848" s="34" t="str">
        <f t="shared" si="197"/>
        <v>Clothing</v>
      </c>
      <c r="R1848" s="13" t="str">
        <f t="shared" si="198"/>
        <v>Retailmart Inc</v>
      </c>
      <c r="S1848" s="35">
        <f t="shared" si="199"/>
        <v>193</v>
      </c>
      <c r="T1848" s="35">
        <f t="shared" si="200"/>
        <v>35</v>
      </c>
      <c r="U1848" s="14">
        <f t="shared" si="201"/>
        <v>3088.19</v>
      </c>
      <c r="V1848" s="14">
        <f t="shared" si="202"/>
        <v>596020.67000000004</v>
      </c>
      <c r="W1848" s="13" t="str">
        <v>In Stock</v>
      </c>
      <c r="X1848" s="13" t="str">
        <v>No</v>
      </c>
      <c r="Y1848" s="13">
        <v>0</v>
      </c>
    </row>
    <row r="1849" spans="1:25" x14ac:dyDescent="0.3">
      <c r="A1849" s="31" t="s">
        <v>3675</v>
      </c>
      <c r="B1849" s="31" t="s">
        <v>3514</v>
      </c>
      <c r="C1849" s="31" t="s">
        <v>20</v>
      </c>
      <c r="D1849" s="31" t="s">
        <v>41</v>
      </c>
      <c r="E1849" s="31">
        <v>168</v>
      </c>
      <c r="F1849" s="31">
        <v>96</v>
      </c>
      <c r="G1849" s="31">
        <v>14670.12</v>
      </c>
      <c r="H1849" s="31">
        <v>2464580.16</v>
      </c>
      <c r="I1849" s="32">
        <v>45682</v>
      </c>
      <c r="J1849" s="32">
        <v>45907</v>
      </c>
      <c r="K1849" s="31" t="s">
        <v>54</v>
      </c>
      <c r="L1849" s="33" t="s">
        <v>30</v>
      </c>
      <c r="M1849" s="13" t="str">
        <f>PROPER(TRIM(SUBSTITUTE(B1849,"###"," ")))</f>
        <v>Name Plus</v>
      </c>
      <c r="N1849" s="13" t="str">
        <f>PROPER(TRIM(SUBSTITUTE(C1849,"###"," ")))</f>
        <v>Toys</v>
      </c>
      <c r="O1849" s="13" t="str">
        <f>PROPER(TRIM(SUBSTITUTE(D1849,"###"," ")))</f>
        <v>Quickstock</v>
      </c>
      <c r="P1849" s="13" t="str">
        <f t="shared" si="196"/>
        <v>Name Plus</v>
      </c>
      <c r="Q1849" s="34" t="str">
        <f t="shared" si="197"/>
        <v>Toys</v>
      </c>
      <c r="R1849" s="13" t="str">
        <f t="shared" si="198"/>
        <v>Quickstock</v>
      </c>
      <c r="S1849" s="35">
        <f t="shared" si="199"/>
        <v>168</v>
      </c>
      <c r="T1849" s="35">
        <f t="shared" si="200"/>
        <v>96</v>
      </c>
      <c r="U1849" s="14">
        <f t="shared" si="201"/>
        <v>14670.12</v>
      </c>
      <c r="V1849" s="14">
        <f t="shared" si="202"/>
        <v>2464580.16</v>
      </c>
      <c r="W1849" s="13" t="str">
        <v>In Stock</v>
      </c>
      <c r="X1849" s="13" t="str">
        <v>No</v>
      </c>
      <c r="Y1849" s="13">
        <v>0</v>
      </c>
    </row>
    <row r="1850" spans="1:25" x14ac:dyDescent="0.3">
      <c r="A1850" s="31" t="s">
        <v>3676</v>
      </c>
      <c r="B1850" s="31" t="s">
        <v>3499</v>
      </c>
      <c r="C1850" s="31" t="s">
        <v>28</v>
      </c>
      <c r="D1850" s="31" t="s">
        <v>15</v>
      </c>
      <c r="E1850" s="31">
        <v>181</v>
      </c>
      <c r="F1850" s="31">
        <v>91</v>
      </c>
      <c r="G1850" s="31">
        <v>5734.02</v>
      </c>
      <c r="H1850" s="31">
        <v>1037857.62</v>
      </c>
      <c r="I1850" s="32">
        <v>45673</v>
      </c>
      <c r="J1850" s="32">
        <v>45899</v>
      </c>
      <c r="K1850" s="13"/>
      <c r="L1850" s="33" t="s">
        <v>17</v>
      </c>
      <c r="M1850" s="13" t="str">
        <f>PROPER(TRIM(SUBSTITUTE(B1850,"###"," ")))</f>
        <v>Large X</v>
      </c>
      <c r="N1850" s="13" t="str">
        <f>PROPER(TRIM(SUBSTITUTE(C1850,"###"," ")))</f>
        <v>Furniture</v>
      </c>
      <c r="O1850" s="13" t="str">
        <f>PROPER(TRIM(SUBSTITUTE(D1850,"###"," ")))</f>
        <v>Global Traders</v>
      </c>
      <c r="P1850" s="13" t="str">
        <f t="shared" si="196"/>
        <v>Large X</v>
      </c>
      <c r="Q1850" s="34" t="str">
        <f t="shared" si="197"/>
        <v>Furniture</v>
      </c>
      <c r="R1850" s="13" t="str">
        <f t="shared" si="198"/>
        <v>Global Traders</v>
      </c>
      <c r="S1850" s="35">
        <f t="shared" si="199"/>
        <v>181</v>
      </c>
      <c r="T1850" s="35">
        <f t="shared" si="200"/>
        <v>91</v>
      </c>
      <c r="U1850" s="14">
        <f t="shared" si="201"/>
        <v>5734.02</v>
      </c>
      <c r="V1850" s="14">
        <f t="shared" si="202"/>
        <v>1037857.6200000001</v>
      </c>
      <c r="W1850" s="13" t="str">
        <v>In Stock</v>
      </c>
      <c r="X1850" s="13" t="str">
        <v>No</v>
      </c>
      <c r="Y1850" s="13">
        <v>0</v>
      </c>
    </row>
    <row r="1851" spans="1:25" x14ac:dyDescent="0.3">
      <c r="A1851" s="31" t="s">
        <v>3678</v>
      </c>
      <c r="B1851" s="31" t="s">
        <v>3679</v>
      </c>
      <c r="C1851" s="31" t="s">
        <v>40</v>
      </c>
      <c r="D1851" s="31" t="s">
        <v>15</v>
      </c>
      <c r="E1851" s="31">
        <v>164</v>
      </c>
      <c r="F1851" s="31">
        <v>84</v>
      </c>
      <c r="G1851" s="31">
        <v>4157.45</v>
      </c>
      <c r="H1851" s="31">
        <v>681821.79999999993</v>
      </c>
      <c r="I1851" s="32">
        <v>45810</v>
      </c>
      <c r="J1851" s="32">
        <v>45861</v>
      </c>
      <c r="K1851" s="31" t="s">
        <v>16</v>
      </c>
      <c r="L1851" s="33" t="s">
        <v>30</v>
      </c>
      <c r="M1851" s="13" t="str">
        <f>PROPER(TRIM(SUBSTITUTE(B1851,"###"," ")))</f>
        <v>Country Max</v>
      </c>
      <c r="N1851" s="13" t="str">
        <f>PROPER(TRIM(SUBSTITUTE(C1851,"###"," ")))</f>
        <v>Electronics</v>
      </c>
      <c r="O1851" s="13" t="str">
        <f>PROPER(TRIM(SUBSTITUTE(D1851,"###"," ")))</f>
        <v>Global Traders</v>
      </c>
      <c r="P1851" s="13" t="str">
        <f t="shared" si="196"/>
        <v>Country Max</v>
      </c>
      <c r="Q1851" s="34" t="str">
        <f t="shared" si="197"/>
        <v>Electronics</v>
      </c>
      <c r="R1851" s="13" t="str">
        <f t="shared" si="198"/>
        <v>Global Traders</v>
      </c>
      <c r="S1851" s="35">
        <f t="shared" si="199"/>
        <v>164</v>
      </c>
      <c r="T1851" s="35">
        <f t="shared" si="200"/>
        <v>84</v>
      </c>
      <c r="U1851" s="14">
        <f t="shared" si="201"/>
        <v>4157.45</v>
      </c>
      <c r="V1851" s="14">
        <f t="shared" si="202"/>
        <v>681821.79999999993</v>
      </c>
      <c r="W1851" s="13" t="str">
        <v>In Stock</v>
      </c>
      <c r="X1851" s="13" t="str">
        <v>No</v>
      </c>
      <c r="Y1851" s="13">
        <v>0</v>
      </c>
    </row>
    <row r="1852" spans="1:25" x14ac:dyDescent="0.3">
      <c r="A1852" s="31" t="s">
        <v>3680</v>
      </c>
      <c r="B1852" s="31" t="s">
        <v>3681</v>
      </c>
      <c r="C1852" s="31" t="s">
        <v>28</v>
      </c>
      <c r="D1852" s="13"/>
      <c r="E1852" s="31">
        <v>131</v>
      </c>
      <c r="F1852" s="31">
        <v>29</v>
      </c>
      <c r="G1852" s="31">
        <v>147.44999999999999</v>
      </c>
      <c r="H1852" s="31">
        <v>19315.95</v>
      </c>
      <c r="I1852" s="32">
        <v>45851</v>
      </c>
      <c r="J1852" s="32">
        <v>45866</v>
      </c>
      <c r="K1852" s="31" t="s">
        <v>29</v>
      </c>
      <c r="L1852" s="33" t="s">
        <v>21</v>
      </c>
      <c r="M1852" s="13" t="str">
        <f>PROPER(TRIM(SUBSTITUTE(B1852,"###"," ")))</f>
        <v>Pull Pro</v>
      </c>
      <c r="N1852" s="13" t="str">
        <f>PROPER(TRIM(SUBSTITUTE(C1852,"###"," ")))</f>
        <v>Furniture</v>
      </c>
      <c r="O1852" s="13" t="str">
        <f>PROPER(TRIM(SUBSTITUTE(D1852,"###"," ")))</f>
        <v/>
      </c>
      <c r="P1852" s="13" t="str">
        <f t="shared" si="196"/>
        <v>Pull Pro</v>
      </c>
      <c r="Q1852" s="34" t="str">
        <f t="shared" si="197"/>
        <v>Furniture</v>
      </c>
      <c r="R1852" s="13" t="str">
        <f t="shared" si="198"/>
        <v>Others</v>
      </c>
      <c r="S1852" s="35">
        <f t="shared" si="199"/>
        <v>131</v>
      </c>
      <c r="T1852" s="35">
        <f t="shared" si="200"/>
        <v>29</v>
      </c>
      <c r="U1852" s="14">
        <f t="shared" si="201"/>
        <v>147.44999999999999</v>
      </c>
      <c r="V1852" s="14">
        <f t="shared" si="202"/>
        <v>19315.949999999997</v>
      </c>
      <c r="W1852" s="13" t="str">
        <v>In Stock</v>
      </c>
      <c r="X1852" s="13" t="str">
        <v>No</v>
      </c>
      <c r="Y1852" s="13">
        <v>0</v>
      </c>
    </row>
    <row r="1853" spans="1:25" x14ac:dyDescent="0.3">
      <c r="A1853" s="31" t="s">
        <v>3682</v>
      </c>
      <c r="B1853" s="31" t="s">
        <v>3683</v>
      </c>
      <c r="C1853" s="31" t="s">
        <v>28</v>
      </c>
      <c r="D1853" s="31" t="s">
        <v>45</v>
      </c>
      <c r="E1853" s="31">
        <v>37</v>
      </c>
      <c r="F1853" s="31">
        <v>31</v>
      </c>
      <c r="G1853" s="31">
        <v>7196.47</v>
      </c>
      <c r="H1853" s="31">
        <v>266269.39</v>
      </c>
      <c r="I1853" s="32">
        <v>45725</v>
      </c>
      <c r="J1853" s="32">
        <v>45893</v>
      </c>
      <c r="K1853" s="13"/>
      <c r="L1853" s="33" t="s">
        <v>30</v>
      </c>
      <c r="M1853" s="13" t="str">
        <f>PROPER(TRIM(SUBSTITUTE(B1853,"###"," ")))</f>
        <v>Scientist Max</v>
      </c>
      <c r="N1853" s="13" t="str">
        <f>PROPER(TRIM(SUBSTITUTE(C1853,"###"," ")))</f>
        <v>Furniture</v>
      </c>
      <c r="O1853" s="13" t="str">
        <f>PROPER(TRIM(SUBSTITUTE(D1853,"###"," ")))</f>
        <v>Retailmart Inc</v>
      </c>
      <c r="P1853" s="13" t="str">
        <f t="shared" si="196"/>
        <v>Scientist Max</v>
      </c>
      <c r="Q1853" s="34" t="str">
        <f t="shared" si="197"/>
        <v>Furniture</v>
      </c>
      <c r="R1853" s="13" t="str">
        <f t="shared" si="198"/>
        <v>Retailmart Inc</v>
      </c>
      <c r="S1853" s="35">
        <f t="shared" si="199"/>
        <v>37</v>
      </c>
      <c r="T1853" s="35">
        <f t="shared" si="200"/>
        <v>31</v>
      </c>
      <c r="U1853" s="14">
        <f t="shared" si="201"/>
        <v>7196.47</v>
      </c>
      <c r="V1853" s="14">
        <f t="shared" si="202"/>
        <v>266269.39</v>
      </c>
      <c r="W1853" s="13" t="str">
        <v>In Stock</v>
      </c>
      <c r="X1853" s="13" t="str">
        <v>No</v>
      </c>
      <c r="Y1853" s="13">
        <v>0</v>
      </c>
    </row>
    <row r="1854" spans="1:25" x14ac:dyDescent="0.3">
      <c r="A1854" s="31" t="s">
        <v>3685</v>
      </c>
      <c r="B1854" s="31" t="s">
        <v>3686</v>
      </c>
      <c r="C1854" s="31" t="s">
        <v>40</v>
      </c>
      <c r="D1854" s="31" t="s">
        <v>41</v>
      </c>
      <c r="E1854" s="31">
        <v>194</v>
      </c>
      <c r="F1854" s="31">
        <v>48</v>
      </c>
      <c r="G1854" s="31">
        <v>18603.61</v>
      </c>
      <c r="H1854" s="31">
        <v>3609100.34</v>
      </c>
      <c r="I1854" s="32">
        <v>45699</v>
      </c>
      <c r="J1854" s="32">
        <v>45884</v>
      </c>
      <c r="K1854" s="31" t="s">
        <v>46</v>
      </c>
      <c r="L1854" s="33" t="s">
        <v>30</v>
      </c>
      <c r="M1854" s="13" t="str">
        <f>PROPER(TRIM(SUBSTITUTE(B1854,"###"," ")))</f>
        <v>Past Lite</v>
      </c>
      <c r="N1854" s="13" t="str">
        <f>PROPER(TRIM(SUBSTITUTE(C1854,"###"," ")))</f>
        <v>Electronics</v>
      </c>
      <c r="O1854" s="13" t="str">
        <f>PROPER(TRIM(SUBSTITUTE(D1854,"###"," ")))</f>
        <v>Quickstock</v>
      </c>
      <c r="P1854" s="13" t="str">
        <f t="shared" si="196"/>
        <v>Past Lite</v>
      </c>
      <c r="Q1854" s="34" t="str">
        <f t="shared" si="197"/>
        <v>Electronics</v>
      </c>
      <c r="R1854" s="13" t="str">
        <f t="shared" si="198"/>
        <v>Quickstock</v>
      </c>
      <c r="S1854" s="35">
        <f t="shared" si="199"/>
        <v>194</v>
      </c>
      <c r="T1854" s="35">
        <f t="shared" si="200"/>
        <v>48</v>
      </c>
      <c r="U1854" s="14">
        <f t="shared" si="201"/>
        <v>18603.61</v>
      </c>
      <c r="V1854" s="14">
        <f t="shared" si="202"/>
        <v>3609100.3400000003</v>
      </c>
      <c r="W1854" s="13" t="str">
        <v>In Stock</v>
      </c>
      <c r="X1854" s="13" t="str">
        <v>No</v>
      </c>
      <c r="Y1854" s="13">
        <v>0</v>
      </c>
    </row>
    <row r="1855" spans="1:25" x14ac:dyDescent="0.3">
      <c r="A1855" s="31" t="s">
        <v>3687</v>
      </c>
      <c r="B1855" s="31" t="s">
        <v>3688</v>
      </c>
      <c r="C1855" s="31" t="s">
        <v>14</v>
      </c>
      <c r="D1855" s="31" t="s">
        <v>41</v>
      </c>
      <c r="E1855" s="31">
        <v>161</v>
      </c>
      <c r="F1855" s="31">
        <v>68</v>
      </c>
      <c r="G1855" s="31">
        <v>17929.91</v>
      </c>
      <c r="H1855" s="31">
        <v>2886715.51</v>
      </c>
      <c r="I1855" s="32">
        <v>45830</v>
      </c>
      <c r="J1855" s="32">
        <v>45915</v>
      </c>
      <c r="K1855" s="31" t="s">
        <v>29</v>
      </c>
      <c r="L1855" s="33" t="s">
        <v>58</v>
      </c>
      <c r="M1855" s="13" t="str">
        <f>PROPER(TRIM(SUBSTITUTE(B1855,"###"," ")))</f>
        <v>Protect Max</v>
      </c>
      <c r="N1855" s="13" t="str">
        <f>PROPER(TRIM(SUBSTITUTE(C1855,"###"," ")))</f>
        <v>Clothing</v>
      </c>
      <c r="O1855" s="13" t="str">
        <f>PROPER(TRIM(SUBSTITUTE(D1855,"###"," ")))</f>
        <v>Quickstock</v>
      </c>
      <c r="P1855" s="13" t="str">
        <f t="shared" si="196"/>
        <v>Protect Max</v>
      </c>
      <c r="Q1855" s="34" t="str">
        <f t="shared" si="197"/>
        <v>Clothing</v>
      </c>
      <c r="R1855" s="13" t="str">
        <f t="shared" si="198"/>
        <v>Quickstock</v>
      </c>
      <c r="S1855" s="35">
        <f t="shared" si="199"/>
        <v>161</v>
      </c>
      <c r="T1855" s="35">
        <f t="shared" si="200"/>
        <v>68</v>
      </c>
      <c r="U1855" s="14">
        <f t="shared" si="201"/>
        <v>17929.91</v>
      </c>
      <c r="V1855" s="14">
        <f t="shared" si="202"/>
        <v>2886715.51</v>
      </c>
      <c r="W1855" s="13" t="str">
        <v>In Stock</v>
      </c>
      <c r="X1855" s="13" t="str">
        <v>No</v>
      </c>
      <c r="Y1855" s="13">
        <v>0</v>
      </c>
    </row>
    <row r="1856" spans="1:25" x14ac:dyDescent="0.3">
      <c r="A1856" s="31" t="s">
        <v>3690</v>
      </c>
      <c r="B1856" s="31" t="s">
        <v>3691</v>
      </c>
      <c r="C1856" s="31" t="s">
        <v>28</v>
      </c>
      <c r="D1856" s="31" t="s">
        <v>24</v>
      </c>
      <c r="E1856" s="31">
        <v>2</v>
      </c>
      <c r="F1856" s="31">
        <v>86</v>
      </c>
      <c r="G1856" s="31">
        <v>15317.15</v>
      </c>
      <c r="H1856" s="31">
        <v>30634.3</v>
      </c>
      <c r="I1856" s="32">
        <v>45757</v>
      </c>
      <c r="J1856" s="32">
        <v>45919</v>
      </c>
      <c r="K1856" s="31" t="s">
        <v>25</v>
      </c>
      <c r="L1856" s="33" t="s">
        <v>21</v>
      </c>
      <c r="M1856" s="13" t="str">
        <f>PROPER(TRIM(SUBSTITUTE(B1856,"###"," ")))</f>
        <v>Wall Plus</v>
      </c>
      <c r="N1856" s="13" t="str">
        <f>PROPER(TRIM(SUBSTITUTE(C1856,"###"," ")))</f>
        <v>Furniture</v>
      </c>
      <c r="O1856" s="13" t="str">
        <f>PROPER(TRIM(SUBSTITUTE(D1856,"###"," ")))</f>
        <v>Omni Suppliers</v>
      </c>
      <c r="P1856" s="13" t="str">
        <f t="shared" si="196"/>
        <v>Wall Plus</v>
      </c>
      <c r="Q1856" s="34" t="str">
        <f t="shared" si="197"/>
        <v>Furniture</v>
      </c>
      <c r="R1856" s="13" t="str">
        <f t="shared" si="198"/>
        <v>Omni Suppliers</v>
      </c>
      <c r="S1856" s="35">
        <f t="shared" si="199"/>
        <v>2</v>
      </c>
      <c r="T1856" s="35">
        <f t="shared" si="200"/>
        <v>86</v>
      </c>
      <c r="U1856" s="14">
        <f t="shared" si="201"/>
        <v>15317.15</v>
      </c>
      <c r="V1856" s="14">
        <f t="shared" si="202"/>
        <v>30634.3</v>
      </c>
      <c r="W1856" s="13" t="str">
        <v>Low Stock</v>
      </c>
      <c r="X1856" s="13" t="str">
        <v>Yes</v>
      </c>
      <c r="Y1856" s="13">
        <v>1</v>
      </c>
    </row>
    <row r="1857" spans="1:25" x14ac:dyDescent="0.3">
      <c r="A1857" s="31" t="s">
        <v>3692</v>
      </c>
      <c r="B1857" s="31" t="s">
        <v>2359</v>
      </c>
      <c r="C1857" s="31" t="s">
        <v>14</v>
      </c>
      <c r="D1857" s="31" t="s">
        <v>15</v>
      </c>
      <c r="E1857" s="31">
        <v>144</v>
      </c>
      <c r="F1857" s="31">
        <v>33</v>
      </c>
      <c r="G1857" s="31">
        <v>17037.21</v>
      </c>
      <c r="H1857" s="31">
        <v>2453358.2400000002</v>
      </c>
      <c r="I1857" s="32">
        <v>45676</v>
      </c>
      <c r="J1857" s="32">
        <v>45864</v>
      </c>
      <c r="K1857" s="31" t="s">
        <v>25</v>
      </c>
      <c r="L1857" s="33" t="s">
        <v>17</v>
      </c>
      <c r="M1857" s="13" t="str">
        <f>PROPER(TRIM(SUBSTITUTE(B1857,"###"," ")))</f>
        <v>Oil Max</v>
      </c>
      <c r="N1857" s="13" t="str">
        <f>PROPER(TRIM(SUBSTITUTE(C1857,"###"," ")))</f>
        <v>Clothing</v>
      </c>
      <c r="O1857" s="13" t="str">
        <f>PROPER(TRIM(SUBSTITUTE(D1857,"###"," ")))</f>
        <v>Global Traders</v>
      </c>
      <c r="P1857" s="13" t="str">
        <f t="shared" si="196"/>
        <v>Oil Max</v>
      </c>
      <c r="Q1857" s="34" t="str">
        <f t="shared" si="197"/>
        <v>Clothing</v>
      </c>
      <c r="R1857" s="13" t="str">
        <f t="shared" si="198"/>
        <v>Global Traders</v>
      </c>
      <c r="S1857" s="35">
        <f t="shared" si="199"/>
        <v>144</v>
      </c>
      <c r="T1857" s="35">
        <f t="shared" si="200"/>
        <v>33</v>
      </c>
      <c r="U1857" s="14">
        <f t="shared" si="201"/>
        <v>17037.21</v>
      </c>
      <c r="V1857" s="14">
        <f t="shared" si="202"/>
        <v>2453358.2399999998</v>
      </c>
      <c r="W1857" s="13" t="str">
        <v>In Stock</v>
      </c>
      <c r="X1857" s="13" t="str">
        <v>No</v>
      </c>
      <c r="Y1857" s="13">
        <v>0</v>
      </c>
    </row>
    <row r="1858" spans="1:25" x14ac:dyDescent="0.3">
      <c r="A1858" s="31" t="s">
        <v>3693</v>
      </c>
      <c r="B1858" s="31" t="s">
        <v>2741</v>
      </c>
      <c r="C1858" s="31" t="s">
        <v>40</v>
      </c>
      <c r="D1858" s="31" t="s">
        <v>41</v>
      </c>
      <c r="E1858" s="31">
        <v>148</v>
      </c>
      <c r="F1858" s="31">
        <v>95</v>
      </c>
      <c r="G1858" s="31">
        <v>19558.18</v>
      </c>
      <c r="H1858" s="31">
        <v>2894610.64</v>
      </c>
      <c r="I1858" s="32">
        <v>45675</v>
      </c>
      <c r="J1858" s="32">
        <v>45852</v>
      </c>
      <c r="K1858" s="31" t="s">
        <v>16</v>
      </c>
      <c r="L1858" s="33" t="s">
        <v>58</v>
      </c>
      <c r="M1858" s="13" t="str">
        <f>PROPER(TRIM(SUBSTITUTE(B1858,"###"," ")))</f>
        <v>Staff Pro</v>
      </c>
      <c r="N1858" s="13" t="str">
        <f>PROPER(TRIM(SUBSTITUTE(C1858,"###"," ")))</f>
        <v>Electronics</v>
      </c>
      <c r="O1858" s="13" t="str">
        <f>PROPER(TRIM(SUBSTITUTE(D1858,"###"," ")))</f>
        <v>Quickstock</v>
      </c>
      <c r="P1858" s="13" t="str">
        <f t="shared" si="196"/>
        <v>Staff Pro</v>
      </c>
      <c r="Q1858" s="34" t="str">
        <f t="shared" si="197"/>
        <v>Electronics</v>
      </c>
      <c r="R1858" s="13" t="str">
        <f t="shared" si="198"/>
        <v>Quickstock</v>
      </c>
      <c r="S1858" s="35">
        <f t="shared" si="199"/>
        <v>148</v>
      </c>
      <c r="T1858" s="35">
        <f t="shared" si="200"/>
        <v>95</v>
      </c>
      <c r="U1858" s="14">
        <f t="shared" si="201"/>
        <v>19558.18</v>
      </c>
      <c r="V1858" s="14">
        <f t="shared" si="202"/>
        <v>2894610.64</v>
      </c>
      <c r="W1858" s="13" t="str">
        <v>In Stock</v>
      </c>
      <c r="X1858" s="13" t="str">
        <v>No</v>
      </c>
      <c r="Y1858" s="13">
        <v>0</v>
      </c>
    </row>
    <row r="1859" spans="1:25" x14ac:dyDescent="0.3">
      <c r="A1859" s="31" t="s">
        <v>3694</v>
      </c>
      <c r="B1859" s="31" t="s">
        <v>3695</v>
      </c>
      <c r="C1859" s="31" t="s">
        <v>28</v>
      </c>
      <c r="D1859" s="31" t="s">
        <v>24</v>
      </c>
      <c r="E1859" s="31">
        <v>52</v>
      </c>
      <c r="F1859" s="31">
        <v>66</v>
      </c>
      <c r="G1859" s="31">
        <v>7623.01</v>
      </c>
      <c r="H1859" s="31">
        <v>396396.52</v>
      </c>
      <c r="I1859" s="32">
        <v>45674</v>
      </c>
      <c r="J1859" s="32">
        <v>45886</v>
      </c>
      <c r="K1859" s="31" t="s">
        <v>16</v>
      </c>
      <c r="L1859" s="33" t="s">
        <v>58</v>
      </c>
      <c r="M1859" s="13" t="str">
        <f>PROPER(TRIM(SUBSTITUTE(B1859,"###"," ")))</f>
        <v>And Plus</v>
      </c>
      <c r="N1859" s="13" t="str">
        <f>PROPER(TRIM(SUBSTITUTE(C1859,"###"," ")))</f>
        <v>Furniture</v>
      </c>
      <c r="O1859" s="13" t="str">
        <f>PROPER(TRIM(SUBSTITUTE(D1859,"###"," ")))</f>
        <v>Omni Suppliers</v>
      </c>
      <c r="P1859" s="13" t="str">
        <f t="shared" ref="P1859:P1922" si="203">IF(M1859="","Unknown",M1859)</f>
        <v>And Plus</v>
      </c>
      <c r="Q1859" s="34" t="str">
        <f t="shared" ref="Q1859:Q1922" si="204">IF(N1859="","Unknown",N1859)</f>
        <v>Furniture</v>
      </c>
      <c r="R1859" s="13" t="str">
        <f t="shared" ref="R1859:R1922" si="205">IF(O1859="","Others",O1859)</f>
        <v>Omni Suppliers</v>
      </c>
      <c r="S1859" s="35">
        <f t="shared" ref="S1859:S1922" si="206">VALUE(E1859)</f>
        <v>52</v>
      </c>
      <c r="T1859" s="35">
        <f t="shared" ref="T1859:T1922" si="207">VALUE(F1859)</f>
        <v>66</v>
      </c>
      <c r="U1859" s="14">
        <f t="shared" ref="U1859:U1922" si="208">VALUE(G1859)</f>
        <v>7623.01</v>
      </c>
      <c r="V1859" s="14">
        <f t="shared" ref="V1859:V1922" si="209">E1859*G1859</f>
        <v>396396.52</v>
      </c>
      <c r="W1859" s="13" t="str">
        <v>Low Stock</v>
      </c>
      <c r="X1859" s="13" t="str">
        <v>Yes</v>
      </c>
      <c r="Y1859" s="13">
        <v>1</v>
      </c>
    </row>
    <row r="1860" spans="1:25" x14ac:dyDescent="0.3">
      <c r="A1860" s="31" t="s">
        <v>3696</v>
      </c>
      <c r="B1860" s="31" t="s">
        <v>1878</v>
      </c>
      <c r="C1860" s="31" t="s">
        <v>44</v>
      </c>
      <c r="D1860" s="31" t="s">
        <v>15</v>
      </c>
      <c r="E1860" s="31">
        <v>3</v>
      </c>
      <c r="F1860" s="31">
        <v>46</v>
      </c>
      <c r="G1860" s="31">
        <v>10647.46</v>
      </c>
      <c r="H1860" s="31">
        <v>31942.38</v>
      </c>
      <c r="I1860" s="32">
        <v>45769</v>
      </c>
      <c r="J1860" s="32">
        <v>45925</v>
      </c>
      <c r="K1860" s="31" t="s">
        <v>16</v>
      </c>
      <c r="L1860" s="33" t="s">
        <v>21</v>
      </c>
      <c r="M1860" s="13" t="str">
        <f>PROPER(TRIM(SUBSTITUTE(B1860,"###"," ")))</f>
        <v>Improve Mini</v>
      </c>
      <c r="N1860" s="13" t="str">
        <f>PROPER(TRIM(SUBSTITUTE(C1860,"###"," ")))</f>
        <v>Groceries</v>
      </c>
      <c r="O1860" s="13" t="str">
        <f>PROPER(TRIM(SUBSTITUTE(D1860,"###"," ")))</f>
        <v>Global Traders</v>
      </c>
      <c r="P1860" s="13" t="str">
        <f t="shared" si="203"/>
        <v>Improve Mini</v>
      </c>
      <c r="Q1860" s="34" t="str">
        <f t="shared" si="204"/>
        <v>Groceries</v>
      </c>
      <c r="R1860" s="13" t="str">
        <f t="shared" si="205"/>
        <v>Global Traders</v>
      </c>
      <c r="S1860" s="35">
        <f t="shared" si="206"/>
        <v>3</v>
      </c>
      <c r="T1860" s="35">
        <f t="shared" si="207"/>
        <v>46</v>
      </c>
      <c r="U1860" s="14">
        <f t="shared" si="208"/>
        <v>10647.46</v>
      </c>
      <c r="V1860" s="14">
        <f t="shared" si="209"/>
        <v>31942.379999999997</v>
      </c>
      <c r="W1860" s="13" t="str">
        <v>Low Stock</v>
      </c>
      <c r="X1860" s="13" t="str">
        <v>Yes</v>
      </c>
      <c r="Y1860" s="13">
        <v>1</v>
      </c>
    </row>
    <row r="1861" spans="1:25" x14ac:dyDescent="0.3">
      <c r="A1861" s="31" t="s">
        <v>3697</v>
      </c>
      <c r="B1861" s="31" t="s">
        <v>3698</v>
      </c>
      <c r="C1861" s="31" t="s">
        <v>40</v>
      </c>
      <c r="D1861" s="31" t="s">
        <v>45</v>
      </c>
      <c r="E1861" s="31">
        <v>46</v>
      </c>
      <c r="F1861" s="31">
        <v>63</v>
      </c>
      <c r="G1861" s="31">
        <v>17327.16</v>
      </c>
      <c r="H1861" s="31">
        <v>797049.36</v>
      </c>
      <c r="I1861" s="32">
        <v>45821</v>
      </c>
      <c r="J1861" s="32">
        <v>45937</v>
      </c>
      <c r="K1861" s="13"/>
      <c r="L1861" s="33" t="s">
        <v>21</v>
      </c>
      <c r="M1861" s="13" t="str">
        <f>PROPER(TRIM(SUBSTITUTE(B1861,"###"," ")))</f>
        <v>Without Plus</v>
      </c>
      <c r="N1861" s="13" t="str">
        <f>PROPER(TRIM(SUBSTITUTE(C1861,"###"," ")))</f>
        <v>Electronics</v>
      </c>
      <c r="O1861" s="13" t="str">
        <f>PROPER(TRIM(SUBSTITUTE(D1861,"###"," ")))</f>
        <v>Retailmart Inc</v>
      </c>
      <c r="P1861" s="13" t="str">
        <f t="shared" si="203"/>
        <v>Without Plus</v>
      </c>
      <c r="Q1861" s="34" t="str">
        <f t="shared" si="204"/>
        <v>Electronics</v>
      </c>
      <c r="R1861" s="13" t="str">
        <f t="shared" si="205"/>
        <v>Retailmart Inc</v>
      </c>
      <c r="S1861" s="35">
        <f t="shared" si="206"/>
        <v>46</v>
      </c>
      <c r="T1861" s="35">
        <f t="shared" si="207"/>
        <v>63</v>
      </c>
      <c r="U1861" s="14">
        <f t="shared" si="208"/>
        <v>17327.16</v>
      </c>
      <c r="V1861" s="14">
        <f t="shared" si="209"/>
        <v>797049.36</v>
      </c>
      <c r="W1861" s="13" t="str">
        <v>Low Stock</v>
      </c>
      <c r="X1861" s="13" t="str">
        <v>Yes</v>
      </c>
      <c r="Y1861" s="13">
        <v>1</v>
      </c>
    </row>
    <row r="1862" spans="1:25" x14ac:dyDescent="0.3">
      <c r="A1862" s="31" t="s">
        <v>3699</v>
      </c>
      <c r="B1862" s="31" t="s">
        <v>3700</v>
      </c>
      <c r="C1862" s="31" t="s">
        <v>20</v>
      </c>
      <c r="D1862" s="31" t="s">
        <v>24</v>
      </c>
      <c r="E1862" s="31">
        <v>83</v>
      </c>
      <c r="F1862" s="31">
        <v>87</v>
      </c>
      <c r="G1862" s="31">
        <v>11011.1</v>
      </c>
      <c r="H1862" s="31">
        <v>913921.3</v>
      </c>
      <c r="I1862" s="32">
        <v>45702</v>
      </c>
      <c r="J1862" s="32">
        <v>45877</v>
      </c>
      <c r="K1862" s="31" t="s">
        <v>29</v>
      </c>
      <c r="L1862" s="33" t="s">
        <v>33</v>
      </c>
      <c r="M1862" s="13" t="str">
        <f>PROPER(TRIM(SUBSTITUTE(B1862,"###"," ")))</f>
        <v>Later X</v>
      </c>
      <c r="N1862" s="13" t="str">
        <f>PROPER(TRIM(SUBSTITUTE(C1862,"###"," ")))</f>
        <v>Toys</v>
      </c>
      <c r="O1862" s="13" t="str">
        <f>PROPER(TRIM(SUBSTITUTE(D1862,"###"," ")))</f>
        <v>Omni Suppliers</v>
      </c>
      <c r="P1862" s="13" t="str">
        <f t="shared" si="203"/>
        <v>Later X</v>
      </c>
      <c r="Q1862" s="34" t="str">
        <f t="shared" si="204"/>
        <v>Toys</v>
      </c>
      <c r="R1862" s="13" t="str">
        <f t="shared" si="205"/>
        <v>Omni Suppliers</v>
      </c>
      <c r="S1862" s="35">
        <f t="shared" si="206"/>
        <v>83</v>
      </c>
      <c r="T1862" s="35">
        <f t="shared" si="207"/>
        <v>87</v>
      </c>
      <c r="U1862" s="14">
        <f t="shared" si="208"/>
        <v>11011.1</v>
      </c>
      <c r="V1862" s="14">
        <f t="shared" si="209"/>
        <v>913921.3</v>
      </c>
      <c r="W1862" s="13" t="str">
        <v>Low Stock</v>
      </c>
      <c r="X1862" s="13" t="str">
        <v>Yes</v>
      </c>
      <c r="Y1862" s="13">
        <v>1</v>
      </c>
    </row>
    <row r="1863" spans="1:25" x14ac:dyDescent="0.3">
      <c r="A1863" s="31" t="s">
        <v>3701</v>
      </c>
      <c r="B1863" s="31" t="s">
        <v>3702</v>
      </c>
      <c r="C1863" s="31" t="s">
        <v>40</v>
      </c>
      <c r="D1863" s="13"/>
      <c r="E1863" s="31">
        <v>72</v>
      </c>
      <c r="F1863" s="31">
        <v>23</v>
      </c>
      <c r="G1863" s="31">
        <v>13000.62</v>
      </c>
      <c r="H1863" s="31">
        <v>936044.64</v>
      </c>
      <c r="I1863" s="32">
        <v>45688</v>
      </c>
      <c r="J1863" s="32">
        <v>45918</v>
      </c>
      <c r="K1863" s="31" t="s">
        <v>16</v>
      </c>
      <c r="L1863" s="33" t="s">
        <v>58</v>
      </c>
      <c r="M1863" s="13" t="str">
        <f>PROPER(TRIM(SUBSTITUTE(B1863,"###"," ")))</f>
        <v>Week Lite</v>
      </c>
      <c r="N1863" s="13" t="str">
        <f>PROPER(TRIM(SUBSTITUTE(C1863,"###"," ")))</f>
        <v>Electronics</v>
      </c>
      <c r="O1863" s="13" t="str">
        <f>PROPER(TRIM(SUBSTITUTE(D1863,"###"," ")))</f>
        <v/>
      </c>
      <c r="P1863" s="13" t="str">
        <f t="shared" si="203"/>
        <v>Week Lite</v>
      </c>
      <c r="Q1863" s="34" t="str">
        <f t="shared" si="204"/>
        <v>Electronics</v>
      </c>
      <c r="R1863" s="13" t="str">
        <f t="shared" si="205"/>
        <v>Others</v>
      </c>
      <c r="S1863" s="35">
        <f t="shared" si="206"/>
        <v>72</v>
      </c>
      <c r="T1863" s="35">
        <f t="shared" si="207"/>
        <v>23</v>
      </c>
      <c r="U1863" s="14">
        <f t="shared" si="208"/>
        <v>13000.62</v>
      </c>
      <c r="V1863" s="14">
        <f t="shared" si="209"/>
        <v>936044.64</v>
      </c>
      <c r="W1863" s="13" t="str">
        <v>In Stock</v>
      </c>
      <c r="X1863" s="13" t="str">
        <v>No</v>
      </c>
      <c r="Y1863" s="13">
        <v>0</v>
      </c>
    </row>
    <row r="1864" spans="1:25" x14ac:dyDescent="0.3">
      <c r="A1864" s="31" t="s">
        <v>3703</v>
      </c>
      <c r="B1864" s="31" t="s">
        <v>3704</v>
      </c>
      <c r="C1864" s="31" t="s">
        <v>28</v>
      </c>
      <c r="D1864" s="31" t="s">
        <v>53</v>
      </c>
      <c r="E1864" s="31">
        <v>47</v>
      </c>
      <c r="F1864" s="31">
        <v>45</v>
      </c>
      <c r="G1864" s="31">
        <v>6445.24</v>
      </c>
      <c r="H1864" s="31">
        <v>302926.28000000003</v>
      </c>
      <c r="I1864" s="32">
        <v>45690</v>
      </c>
      <c r="J1864" s="32">
        <v>45909</v>
      </c>
      <c r="K1864" s="31" t="s">
        <v>29</v>
      </c>
      <c r="L1864" s="33" t="s">
        <v>30</v>
      </c>
      <c r="M1864" s="13" t="str">
        <f>PROPER(TRIM(SUBSTITUTE(B1864,"###"," ")))</f>
        <v>Somebody Mini</v>
      </c>
      <c r="N1864" s="13" t="str">
        <f>PROPER(TRIM(SUBSTITUTE(C1864,"###"," ")))</f>
        <v>Furniture</v>
      </c>
      <c r="O1864" s="13" t="str">
        <f>PROPER(TRIM(SUBSTITUTE(D1864,"###"," ")))</f>
        <v>Abc Pvt Ltd</v>
      </c>
      <c r="P1864" s="13" t="str">
        <f t="shared" si="203"/>
        <v>Somebody Mini</v>
      </c>
      <c r="Q1864" s="34" t="str">
        <f t="shared" si="204"/>
        <v>Furniture</v>
      </c>
      <c r="R1864" s="13" t="str">
        <f t="shared" si="205"/>
        <v>Abc Pvt Ltd</v>
      </c>
      <c r="S1864" s="35">
        <f t="shared" si="206"/>
        <v>47</v>
      </c>
      <c r="T1864" s="35">
        <f t="shared" si="207"/>
        <v>45</v>
      </c>
      <c r="U1864" s="14">
        <f t="shared" si="208"/>
        <v>6445.24</v>
      </c>
      <c r="V1864" s="14">
        <f t="shared" si="209"/>
        <v>302926.27999999997</v>
      </c>
      <c r="W1864" s="13" t="str">
        <v>In Stock</v>
      </c>
      <c r="X1864" s="13" t="str">
        <v>No</v>
      </c>
      <c r="Y1864" s="13">
        <v>0</v>
      </c>
    </row>
    <row r="1865" spans="1:25" x14ac:dyDescent="0.3">
      <c r="A1865" s="31" t="s">
        <v>3708</v>
      </c>
      <c r="B1865" s="31" t="s">
        <v>3709</v>
      </c>
      <c r="C1865" s="31" t="s">
        <v>20</v>
      </c>
      <c r="D1865" s="31" t="s">
        <v>15</v>
      </c>
      <c r="E1865" s="31">
        <v>141</v>
      </c>
      <c r="F1865" s="31">
        <v>34</v>
      </c>
      <c r="G1865" s="31">
        <v>11348.14</v>
      </c>
      <c r="H1865" s="31">
        <v>1600087.74</v>
      </c>
      <c r="I1865" s="32">
        <v>45758</v>
      </c>
      <c r="J1865" s="32">
        <v>45909</v>
      </c>
      <c r="K1865" s="31" t="s">
        <v>25</v>
      </c>
      <c r="L1865" s="33" t="s">
        <v>21</v>
      </c>
      <c r="M1865" s="13" t="str">
        <f>PROPER(TRIM(SUBSTITUTE(B1865,"###"," ")))</f>
        <v>Economic X</v>
      </c>
      <c r="N1865" s="13" t="str">
        <f>PROPER(TRIM(SUBSTITUTE(C1865,"###"," ")))</f>
        <v>Toys</v>
      </c>
      <c r="O1865" s="13" t="str">
        <f>PROPER(TRIM(SUBSTITUTE(D1865,"###"," ")))</f>
        <v>Global Traders</v>
      </c>
      <c r="P1865" s="13" t="str">
        <f t="shared" si="203"/>
        <v>Economic X</v>
      </c>
      <c r="Q1865" s="34" t="str">
        <f t="shared" si="204"/>
        <v>Toys</v>
      </c>
      <c r="R1865" s="13" t="str">
        <f t="shared" si="205"/>
        <v>Global Traders</v>
      </c>
      <c r="S1865" s="35">
        <f t="shared" si="206"/>
        <v>141</v>
      </c>
      <c r="T1865" s="35">
        <f t="shared" si="207"/>
        <v>34</v>
      </c>
      <c r="U1865" s="14">
        <f t="shared" si="208"/>
        <v>11348.14</v>
      </c>
      <c r="V1865" s="14">
        <f t="shared" si="209"/>
        <v>1600087.74</v>
      </c>
      <c r="W1865" s="13" t="str">
        <v>In Stock</v>
      </c>
      <c r="X1865" s="13" t="str">
        <v>No</v>
      </c>
      <c r="Y1865" s="13">
        <v>0</v>
      </c>
    </row>
    <row r="1866" spans="1:25" x14ac:dyDescent="0.3">
      <c r="A1866" s="31" t="s">
        <v>3710</v>
      </c>
      <c r="B1866" s="31" t="s">
        <v>1431</v>
      </c>
      <c r="C1866" s="31" t="s">
        <v>40</v>
      </c>
      <c r="D1866" s="31" t="s">
        <v>41</v>
      </c>
      <c r="E1866" s="13"/>
      <c r="F1866" s="31">
        <v>49</v>
      </c>
      <c r="G1866" s="31">
        <v>2982.95</v>
      </c>
      <c r="H1866" s="13"/>
      <c r="I1866" s="32">
        <v>45728</v>
      </c>
      <c r="J1866" s="32">
        <v>45939</v>
      </c>
      <c r="K1866" s="31" t="s">
        <v>57</v>
      </c>
      <c r="L1866" s="33" t="s">
        <v>33</v>
      </c>
      <c r="M1866" s="13" t="str">
        <f>PROPER(TRIM(SUBSTITUTE(B1866,"###"," ")))</f>
        <v>Would Lite</v>
      </c>
      <c r="N1866" s="13" t="str">
        <f>PROPER(TRIM(SUBSTITUTE(C1866,"###"," ")))</f>
        <v>Electronics</v>
      </c>
      <c r="O1866" s="13" t="str">
        <f>PROPER(TRIM(SUBSTITUTE(D1866,"###"," ")))</f>
        <v>Quickstock</v>
      </c>
      <c r="P1866" s="13" t="str">
        <f t="shared" si="203"/>
        <v>Would Lite</v>
      </c>
      <c r="Q1866" s="34" t="str">
        <f t="shared" si="204"/>
        <v>Electronics</v>
      </c>
      <c r="R1866" s="13" t="str">
        <f t="shared" si="205"/>
        <v>Quickstock</v>
      </c>
      <c r="S1866" s="35">
        <f t="shared" si="206"/>
        <v>0</v>
      </c>
      <c r="T1866" s="35">
        <f t="shared" si="207"/>
        <v>49</v>
      </c>
      <c r="U1866" s="14">
        <f t="shared" si="208"/>
        <v>2982.95</v>
      </c>
      <c r="V1866" s="14">
        <f t="shared" si="209"/>
        <v>0</v>
      </c>
      <c r="W1866" s="13" t="str">
        <v>Out of Stock</v>
      </c>
      <c r="X1866" s="13" t="str">
        <v>Yes</v>
      </c>
      <c r="Y1866" s="13">
        <v>1</v>
      </c>
    </row>
    <row r="1867" spans="1:25" x14ac:dyDescent="0.3">
      <c r="A1867" s="31" t="s">
        <v>3713</v>
      </c>
      <c r="B1867" s="31" t="s">
        <v>2471</v>
      </c>
      <c r="C1867" s="31" t="s">
        <v>14</v>
      </c>
      <c r="D1867" s="31" t="s">
        <v>53</v>
      </c>
      <c r="E1867" s="31">
        <v>58</v>
      </c>
      <c r="F1867" s="31">
        <v>68</v>
      </c>
      <c r="G1867" s="31">
        <v>14067.46</v>
      </c>
      <c r="H1867" s="31">
        <v>815912.67999999993</v>
      </c>
      <c r="I1867" s="32">
        <v>45767</v>
      </c>
      <c r="J1867" s="32">
        <v>45932</v>
      </c>
      <c r="K1867" s="31" t="s">
        <v>57</v>
      </c>
      <c r="L1867" s="33" t="s">
        <v>17</v>
      </c>
      <c r="M1867" s="13" t="str">
        <f>PROPER(TRIM(SUBSTITUTE(B1867,"###"," ")))</f>
        <v>Check Max</v>
      </c>
      <c r="N1867" s="13" t="str">
        <f>PROPER(TRIM(SUBSTITUTE(C1867,"###"," ")))</f>
        <v>Clothing</v>
      </c>
      <c r="O1867" s="13" t="str">
        <f>PROPER(TRIM(SUBSTITUTE(D1867,"###"," ")))</f>
        <v>Abc Pvt Ltd</v>
      </c>
      <c r="P1867" s="13" t="str">
        <f t="shared" si="203"/>
        <v>Check Max</v>
      </c>
      <c r="Q1867" s="34" t="str">
        <f t="shared" si="204"/>
        <v>Clothing</v>
      </c>
      <c r="R1867" s="13" t="str">
        <f t="shared" si="205"/>
        <v>Abc Pvt Ltd</v>
      </c>
      <c r="S1867" s="35">
        <f t="shared" si="206"/>
        <v>58</v>
      </c>
      <c r="T1867" s="35">
        <f t="shared" si="207"/>
        <v>68</v>
      </c>
      <c r="U1867" s="14">
        <f t="shared" si="208"/>
        <v>14067.46</v>
      </c>
      <c r="V1867" s="14">
        <f t="shared" si="209"/>
        <v>815912.67999999993</v>
      </c>
      <c r="W1867" s="13" t="str">
        <v>Low Stock</v>
      </c>
      <c r="X1867" s="13" t="str">
        <v>Yes</v>
      </c>
      <c r="Y1867" s="13">
        <v>1</v>
      </c>
    </row>
    <row r="1868" spans="1:25" x14ac:dyDescent="0.3">
      <c r="A1868" s="31" t="s">
        <v>3714</v>
      </c>
      <c r="B1868" s="31" t="s">
        <v>3715</v>
      </c>
      <c r="C1868" s="31" t="s">
        <v>44</v>
      </c>
      <c r="D1868" s="31" t="s">
        <v>53</v>
      </c>
      <c r="E1868" s="31">
        <v>48</v>
      </c>
      <c r="F1868" s="31">
        <v>70</v>
      </c>
      <c r="G1868" s="31">
        <v>6414.93</v>
      </c>
      <c r="H1868" s="31">
        <v>307916.64</v>
      </c>
      <c r="I1868" s="32">
        <v>45828</v>
      </c>
      <c r="J1868" s="32">
        <v>45934</v>
      </c>
      <c r="K1868" s="31" t="s">
        <v>29</v>
      </c>
      <c r="L1868" s="33" t="s">
        <v>30</v>
      </c>
      <c r="M1868" s="13" t="str">
        <f>PROPER(TRIM(SUBSTITUTE(B1868,"###"," ")))</f>
        <v>Significant Lite</v>
      </c>
      <c r="N1868" s="13" t="str">
        <f>PROPER(TRIM(SUBSTITUTE(C1868,"###"," ")))</f>
        <v>Groceries</v>
      </c>
      <c r="O1868" s="13" t="str">
        <f>PROPER(TRIM(SUBSTITUTE(D1868,"###"," ")))</f>
        <v>Abc Pvt Ltd</v>
      </c>
      <c r="P1868" s="13" t="str">
        <f t="shared" si="203"/>
        <v>Significant Lite</v>
      </c>
      <c r="Q1868" s="34" t="str">
        <f t="shared" si="204"/>
        <v>Groceries</v>
      </c>
      <c r="R1868" s="13" t="str">
        <f t="shared" si="205"/>
        <v>Abc Pvt Ltd</v>
      </c>
      <c r="S1868" s="35">
        <f t="shared" si="206"/>
        <v>48</v>
      </c>
      <c r="T1868" s="35">
        <f t="shared" si="207"/>
        <v>70</v>
      </c>
      <c r="U1868" s="14">
        <f t="shared" si="208"/>
        <v>6414.93</v>
      </c>
      <c r="V1868" s="14">
        <f t="shared" si="209"/>
        <v>307916.64</v>
      </c>
      <c r="W1868" s="13" t="str">
        <v>Low Stock</v>
      </c>
      <c r="X1868" s="13" t="str">
        <v>Yes</v>
      </c>
      <c r="Y1868" s="13">
        <v>1</v>
      </c>
    </row>
    <row r="1869" spans="1:25" x14ac:dyDescent="0.3">
      <c r="A1869" s="31" t="s">
        <v>3716</v>
      </c>
      <c r="B1869" s="31" t="s">
        <v>1485</v>
      </c>
      <c r="C1869" s="31" t="s">
        <v>20</v>
      </c>
      <c r="D1869" s="31" t="s">
        <v>53</v>
      </c>
      <c r="E1869" s="31">
        <v>186</v>
      </c>
      <c r="F1869" s="31">
        <v>95</v>
      </c>
      <c r="G1869" s="31">
        <v>12860.1</v>
      </c>
      <c r="H1869" s="31">
        <v>2391978.6</v>
      </c>
      <c r="I1869" s="32">
        <v>45846</v>
      </c>
      <c r="J1869" s="32">
        <v>45920</v>
      </c>
      <c r="K1869" s="31" t="s">
        <v>25</v>
      </c>
      <c r="L1869" s="33" t="s">
        <v>58</v>
      </c>
      <c r="M1869" s="13" t="str">
        <f>PROPER(TRIM(SUBSTITUTE(B1869,"###"," ")))</f>
        <v>Easy Plus</v>
      </c>
      <c r="N1869" s="13" t="str">
        <f>PROPER(TRIM(SUBSTITUTE(C1869,"###"," ")))</f>
        <v>Toys</v>
      </c>
      <c r="O1869" s="13" t="str">
        <f>PROPER(TRIM(SUBSTITUTE(D1869,"###"," ")))</f>
        <v>Abc Pvt Ltd</v>
      </c>
      <c r="P1869" s="13" t="str">
        <f t="shared" si="203"/>
        <v>Easy Plus</v>
      </c>
      <c r="Q1869" s="34" t="str">
        <f t="shared" si="204"/>
        <v>Toys</v>
      </c>
      <c r="R1869" s="13" t="str">
        <f t="shared" si="205"/>
        <v>Abc Pvt Ltd</v>
      </c>
      <c r="S1869" s="35">
        <f t="shared" si="206"/>
        <v>186</v>
      </c>
      <c r="T1869" s="35">
        <f t="shared" si="207"/>
        <v>95</v>
      </c>
      <c r="U1869" s="14">
        <f t="shared" si="208"/>
        <v>12860.1</v>
      </c>
      <c r="V1869" s="14">
        <f t="shared" si="209"/>
        <v>2391978.6</v>
      </c>
      <c r="W1869" s="13" t="str">
        <v>In Stock</v>
      </c>
      <c r="X1869" s="13" t="str">
        <v>No</v>
      </c>
      <c r="Y1869" s="13">
        <v>0</v>
      </c>
    </row>
    <row r="1870" spans="1:25" x14ac:dyDescent="0.3">
      <c r="A1870" s="31" t="s">
        <v>3718</v>
      </c>
      <c r="B1870" s="31" t="s">
        <v>3719</v>
      </c>
      <c r="C1870" s="31" t="s">
        <v>28</v>
      </c>
      <c r="D1870" s="31" t="s">
        <v>24</v>
      </c>
      <c r="E1870" s="31">
        <v>198</v>
      </c>
      <c r="F1870" s="31">
        <v>34</v>
      </c>
      <c r="G1870" s="31">
        <v>4018.65</v>
      </c>
      <c r="H1870" s="31">
        <v>795692.70000000007</v>
      </c>
      <c r="I1870" s="32">
        <v>45773</v>
      </c>
      <c r="J1870" s="32">
        <v>45891</v>
      </c>
      <c r="K1870" s="31" t="s">
        <v>25</v>
      </c>
      <c r="L1870" s="33" t="s">
        <v>17</v>
      </c>
      <c r="M1870" s="13" t="str">
        <f>PROPER(TRIM(SUBSTITUTE(B1870,"###"," ")))</f>
        <v>Leader Mini</v>
      </c>
      <c r="N1870" s="13" t="str">
        <f>PROPER(TRIM(SUBSTITUTE(C1870,"###"," ")))</f>
        <v>Furniture</v>
      </c>
      <c r="O1870" s="13" t="str">
        <f>PROPER(TRIM(SUBSTITUTE(D1870,"###"," ")))</f>
        <v>Omni Suppliers</v>
      </c>
      <c r="P1870" s="13" t="str">
        <f t="shared" si="203"/>
        <v>Leader Mini</v>
      </c>
      <c r="Q1870" s="34" t="str">
        <f t="shared" si="204"/>
        <v>Furniture</v>
      </c>
      <c r="R1870" s="13" t="str">
        <f t="shared" si="205"/>
        <v>Omni Suppliers</v>
      </c>
      <c r="S1870" s="35">
        <f t="shared" si="206"/>
        <v>198</v>
      </c>
      <c r="T1870" s="35">
        <f t="shared" si="207"/>
        <v>34</v>
      </c>
      <c r="U1870" s="14">
        <f t="shared" si="208"/>
        <v>4018.65</v>
      </c>
      <c r="V1870" s="14">
        <f t="shared" si="209"/>
        <v>795692.70000000007</v>
      </c>
      <c r="W1870" s="13" t="str">
        <v>In Stock</v>
      </c>
      <c r="X1870" s="13" t="str">
        <v>No</v>
      </c>
      <c r="Y1870" s="13">
        <v>0</v>
      </c>
    </row>
    <row r="1871" spans="1:25" x14ac:dyDescent="0.3">
      <c r="A1871" s="31" t="s">
        <v>3720</v>
      </c>
      <c r="B1871" s="31" t="s">
        <v>3721</v>
      </c>
      <c r="C1871" s="31" t="s">
        <v>14</v>
      </c>
      <c r="D1871" s="31" t="s">
        <v>41</v>
      </c>
      <c r="E1871" s="31">
        <v>63</v>
      </c>
      <c r="F1871" s="31">
        <v>65</v>
      </c>
      <c r="G1871" s="31">
        <v>8296.18</v>
      </c>
      <c r="H1871" s="31">
        <v>522659.34</v>
      </c>
      <c r="I1871" s="32">
        <v>45832</v>
      </c>
      <c r="J1871" s="32">
        <v>45913</v>
      </c>
      <c r="K1871" s="31" t="s">
        <v>57</v>
      </c>
      <c r="L1871" s="33" t="s">
        <v>30</v>
      </c>
      <c r="M1871" s="13" t="str">
        <f>PROPER(TRIM(SUBSTITUTE(B1871,"###"," ")))</f>
        <v>Spring Max</v>
      </c>
      <c r="N1871" s="13" t="str">
        <f>PROPER(TRIM(SUBSTITUTE(C1871,"###"," ")))</f>
        <v>Clothing</v>
      </c>
      <c r="O1871" s="13" t="str">
        <f>PROPER(TRIM(SUBSTITUTE(D1871,"###"," ")))</f>
        <v>Quickstock</v>
      </c>
      <c r="P1871" s="13" t="str">
        <f t="shared" si="203"/>
        <v>Spring Max</v>
      </c>
      <c r="Q1871" s="34" t="str">
        <f t="shared" si="204"/>
        <v>Clothing</v>
      </c>
      <c r="R1871" s="13" t="str">
        <f t="shared" si="205"/>
        <v>Quickstock</v>
      </c>
      <c r="S1871" s="35">
        <f t="shared" si="206"/>
        <v>63</v>
      </c>
      <c r="T1871" s="35">
        <f t="shared" si="207"/>
        <v>65</v>
      </c>
      <c r="U1871" s="14">
        <f t="shared" si="208"/>
        <v>8296.18</v>
      </c>
      <c r="V1871" s="14">
        <f t="shared" si="209"/>
        <v>522659.34</v>
      </c>
      <c r="W1871" s="13" t="str">
        <v>Low Stock</v>
      </c>
      <c r="X1871" s="13" t="str">
        <v>Yes</v>
      </c>
      <c r="Y1871" s="13">
        <v>1</v>
      </c>
    </row>
    <row r="1872" spans="1:25" x14ac:dyDescent="0.3">
      <c r="A1872" s="31" t="s">
        <v>3722</v>
      </c>
      <c r="B1872" s="31" t="s">
        <v>3723</v>
      </c>
      <c r="C1872" s="31" t="s">
        <v>44</v>
      </c>
      <c r="D1872" s="31" t="s">
        <v>53</v>
      </c>
      <c r="E1872" s="31">
        <v>74</v>
      </c>
      <c r="F1872" s="31">
        <v>48</v>
      </c>
      <c r="G1872" s="31">
        <v>14986.01</v>
      </c>
      <c r="H1872" s="31">
        <v>1108964.74</v>
      </c>
      <c r="I1872" s="32">
        <v>45731</v>
      </c>
      <c r="J1872" s="32">
        <v>45897</v>
      </c>
      <c r="K1872" s="31" t="s">
        <v>46</v>
      </c>
      <c r="L1872" s="33" t="s">
        <v>17</v>
      </c>
      <c r="M1872" s="13" t="str">
        <f>PROPER(TRIM(SUBSTITUTE(B1872,"###"," ")))</f>
        <v>Minute Plus</v>
      </c>
      <c r="N1872" s="13" t="str">
        <f>PROPER(TRIM(SUBSTITUTE(C1872,"###"," ")))</f>
        <v>Groceries</v>
      </c>
      <c r="O1872" s="13" t="str">
        <f>PROPER(TRIM(SUBSTITUTE(D1872,"###"," ")))</f>
        <v>Abc Pvt Ltd</v>
      </c>
      <c r="P1872" s="13" t="str">
        <f t="shared" si="203"/>
        <v>Minute Plus</v>
      </c>
      <c r="Q1872" s="34" t="str">
        <f t="shared" si="204"/>
        <v>Groceries</v>
      </c>
      <c r="R1872" s="13" t="str">
        <f t="shared" si="205"/>
        <v>Abc Pvt Ltd</v>
      </c>
      <c r="S1872" s="35">
        <f t="shared" si="206"/>
        <v>74</v>
      </c>
      <c r="T1872" s="35">
        <f t="shared" si="207"/>
        <v>48</v>
      </c>
      <c r="U1872" s="14">
        <f t="shared" si="208"/>
        <v>14986.01</v>
      </c>
      <c r="V1872" s="14">
        <f t="shared" si="209"/>
        <v>1108964.74</v>
      </c>
      <c r="W1872" s="13" t="str">
        <v>In Stock</v>
      </c>
      <c r="X1872" s="13" t="str">
        <v>No</v>
      </c>
      <c r="Y1872" s="13">
        <v>0</v>
      </c>
    </row>
    <row r="1873" spans="1:25" x14ac:dyDescent="0.3">
      <c r="A1873" s="31" t="s">
        <v>3725</v>
      </c>
      <c r="B1873" s="31" t="s">
        <v>1670</v>
      </c>
      <c r="C1873" s="31" t="s">
        <v>14</v>
      </c>
      <c r="D1873" s="31" t="s">
        <v>45</v>
      </c>
      <c r="E1873" s="31">
        <v>56</v>
      </c>
      <c r="F1873" s="31">
        <v>24</v>
      </c>
      <c r="G1873" s="31">
        <v>8617.49</v>
      </c>
      <c r="H1873" s="31">
        <v>482579.44</v>
      </c>
      <c r="I1873" s="32">
        <v>45833</v>
      </c>
      <c r="J1873" s="32">
        <v>45888</v>
      </c>
      <c r="K1873" s="31" t="s">
        <v>57</v>
      </c>
      <c r="L1873" s="33" t="s">
        <v>17</v>
      </c>
      <c r="M1873" s="13" t="str">
        <f>PROPER(TRIM(SUBSTITUTE(B1873,"###"," ")))</f>
        <v>Pass Pro</v>
      </c>
      <c r="N1873" s="13" t="str">
        <f>PROPER(TRIM(SUBSTITUTE(C1873,"###"," ")))</f>
        <v>Clothing</v>
      </c>
      <c r="O1873" s="13" t="str">
        <f>PROPER(TRIM(SUBSTITUTE(D1873,"###"," ")))</f>
        <v>Retailmart Inc</v>
      </c>
      <c r="P1873" s="13" t="str">
        <f t="shared" si="203"/>
        <v>Pass Pro</v>
      </c>
      <c r="Q1873" s="34" t="str">
        <f t="shared" si="204"/>
        <v>Clothing</v>
      </c>
      <c r="R1873" s="13" t="str">
        <f t="shared" si="205"/>
        <v>Retailmart Inc</v>
      </c>
      <c r="S1873" s="35">
        <f t="shared" si="206"/>
        <v>56</v>
      </c>
      <c r="T1873" s="35">
        <f t="shared" si="207"/>
        <v>24</v>
      </c>
      <c r="U1873" s="14">
        <f t="shared" si="208"/>
        <v>8617.49</v>
      </c>
      <c r="V1873" s="14">
        <f t="shared" si="209"/>
        <v>482579.44</v>
      </c>
      <c r="W1873" s="13" t="str">
        <v>In Stock</v>
      </c>
      <c r="X1873" s="13" t="str">
        <v>No</v>
      </c>
      <c r="Y1873" s="13">
        <v>0</v>
      </c>
    </row>
    <row r="1874" spans="1:25" x14ac:dyDescent="0.3">
      <c r="A1874" s="31" t="s">
        <v>3726</v>
      </c>
      <c r="B1874" s="31" t="s">
        <v>3727</v>
      </c>
      <c r="C1874" s="31" t="s">
        <v>28</v>
      </c>
      <c r="D1874" s="31" t="s">
        <v>41</v>
      </c>
      <c r="E1874" s="31">
        <v>15</v>
      </c>
      <c r="F1874" s="31">
        <v>67</v>
      </c>
      <c r="G1874" s="31">
        <v>17099.650000000001</v>
      </c>
      <c r="H1874" s="31">
        <v>256494.75</v>
      </c>
      <c r="I1874" s="32">
        <v>45760</v>
      </c>
      <c r="J1874" s="32">
        <v>45934</v>
      </c>
      <c r="K1874" s="31" t="s">
        <v>46</v>
      </c>
      <c r="L1874" s="33" t="s">
        <v>58</v>
      </c>
      <c r="M1874" s="13" t="str">
        <f>PROPER(TRIM(SUBSTITUTE(B1874,"###"," ")))</f>
        <v>Free X</v>
      </c>
      <c r="N1874" s="13" t="str">
        <f>PROPER(TRIM(SUBSTITUTE(C1874,"###"," ")))</f>
        <v>Furniture</v>
      </c>
      <c r="O1874" s="13" t="str">
        <f>PROPER(TRIM(SUBSTITUTE(D1874,"###"," ")))</f>
        <v>Quickstock</v>
      </c>
      <c r="P1874" s="13" t="str">
        <f t="shared" si="203"/>
        <v>Free X</v>
      </c>
      <c r="Q1874" s="34" t="str">
        <f t="shared" si="204"/>
        <v>Furniture</v>
      </c>
      <c r="R1874" s="13" t="str">
        <f t="shared" si="205"/>
        <v>Quickstock</v>
      </c>
      <c r="S1874" s="35">
        <f t="shared" si="206"/>
        <v>15</v>
      </c>
      <c r="T1874" s="35">
        <f t="shared" si="207"/>
        <v>67</v>
      </c>
      <c r="U1874" s="14">
        <f t="shared" si="208"/>
        <v>17099.650000000001</v>
      </c>
      <c r="V1874" s="14">
        <f t="shared" si="209"/>
        <v>256494.75000000003</v>
      </c>
      <c r="W1874" s="13" t="str">
        <v>Low Stock</v>
      </c>
      <c r="X1874" s="13" t="str">
        <v>Yes</v>
      </c>
      <c r="Y1874" s="13">
        <v>1</v>
      </c>
    </row>
    <row r="1875" spans="1:25" x14ac:dyDescent="0.3">
      <c r="A1875" s="31" t="s">
        <v>3728</v>
      </c>
      <c r="B1875" s="31" t="s">
        <v>1903</v>
      </c>
      <c r="C1875" s="31" t="s">
        <v>40</v>
      </c>
      <c r="D1875" s="31" t="s">
        <v>24</v>
      </c>
      <c r="E1875" s="31">
        <v>192</v>
      </c>
      <c r="F1875" s="31">
        <v>41</v>
      </c>
      <c r="G1875" s="31">
        <v>13892.84</v>
      </c>
      <c r="H1875" s="31">
        <v>2667425.2799999998</v>
      </c>
      <c r="I1875" s="32">
        <v>45820</v>
      </c>
      <c r="J1875" s="32">
        <v>45863</v>
      </c>
      <c r="K1875" s="31" t="s">
        <v>54</v>
      </c>
      <c r="L1875" s="33" t="s">
        <v>58</v>
      </c>
      <c r="M1875" s="13" t="str">
        <f>PROPER(TRIM(SUBSTITUTE(B1875,"###"," ")))</f>
        <v>Anyone Mini</v>
      </c>
      <c r="N1875" s="13" t="str">
        <f>PROPER(TRIM(SUBSTITUTE(C1875,"###"," ")))</f>
        <v>Electronics</v>
      </c>
      <c r="O1875" s="13" t="str">
        <f>PROPER(TRIM(SUBSTITUTE(D1875,"###"," ")))</f>
        <v>Omni Suppliers</v>
      </c>
      <c r="P1875" s="13" t="str">
        <f t="shared" si="203"/>
        <v>Anyone Mini</v>
      </c>
      <c r="Q1875" s="34" t="str">
        <f t="shared" si="204"/>
        <v>Electronics</v>
      </c>
      <c r="R1875" s="13" t="str">
        <f t="shared" si="205"/>
        <v>Omni Suppliers</v>
      </c>
      <c r="S1875" s="35">
        <f t="shared" si="206"/>
        <v>192</v>
      </c>
      <c r="T1875" s="35">
        <f t="shared" si="207"/>
        <v>41</v>
      </c>
      <c r="U1875" s="14">
        <f t="shared" si="208"/>
        <v>13892.84</v>
      </c>
      <c r="V1875" s="14">
        <f t="shared" si="209"/>
        <v>2667425.2800000003</v>
      </c>
      <c r="W1875" s="13" t="str">
        <v>In Stock</v>
      </c>
      <c r="X1875" s="13" t="str">
        <v>No</v>
      </c>
      <c r="Y1875" s="13">
        <v>0</v>
      </c>
    </row>
    <row r="1876" spans="1:25" x14ac:dyDescent="0.3">
      <c r="A1876" s="31" t="s">
        <v>3729</v>
      </c>
      <c r="B1876" s="31" t="s">
        <v>1100</v>
      </c>
      <c r="C1876" s="31" t="s">
        <v>20</v>
      </c>
      <c r="D1876" s="31" t="s">
        <v>15</v>
      </c>
      <c r="E1876" s="31">
        <v>66</v>
      </c>
      <c r="F1876" s="31">
        <v>29</v>
      </c>
      <c r="G1876" s="31">
        <v>6945.12</v>
      </c>
      <c r="H1876" s="31">
        <v>458377.92</v>
      </c>
      <c r="I1876" s="32">
        <v>45671</v>
      </c>
      <c r="J1876" s="32">
        <v>45907</v>
      </c>
      <c r="K1876" s="13"/>
      <c r="L1876" s="33" t="s">
        <v>30</v>
      </c>
      <c r="M1876" s="13" t="str">
        <f>PROPER(TRIM(SUBSTITUTE(B1876,"###"," ")))</f>
        <v>Huge Mini</v>
      </c>
      <c r="N1876" s="13" t="str">
        <f>PROPER(TRIM(SUBSTITUTE(C1876,"###"," ")))</f>
        <v>Toys</v>
      </c>
      <c r="O1876" s="13" t="str">
        <f>PROPER(TRIM(SUBSTITUTE(D1876,"###"," ")))</f>
        <v>Global Traders</v>
      </c>
      <c r="P1876" s="13" t="str">
        <f t="shared" si="203"/>
        <v>Huge Mini</v>
      </c>
      <c r="Q1876" s="34" t="str">
        <f t="shared" si="204"/>
        <v>Toys</v>
      </c>
      <c r="R1876" s="13" t="str">
        <f t="shared" si="205"/>
        <v>Global Traders</v>
      </c>
      <c r="S1876" s="35">
        <f t="shared" si="206"/>
        <v>66</v>
      </c>
      <c r="T1876" s="35">
        <f t="shared" si="207"/>
        <v>29</v>
      </c>
      <c r="U1876" s="14">
        <f t="shared" si="208"/>
        <v>6945.12</v>
      </c>
      <c r="V1876" s="14">
        <f t="shared" si="209"/>
        <v>458377.92</v>
      </c>
      <c r="W1876" s="13" t="str">
        <v>In Stock</v>
      </c>
      <c r="X1876" s="13" t="str">
        <v>No</v>
      </c>
      <c r="Y1876" s="13">
        <v>0</v>
      </c>
    </row>
    <row r="1877" spans="1:25" x14ac:dyDescent="0.3">
      <c r="A1877" s="31" t="s">
        <v>3730</v>
      </c>
      <c r="B1877" s="31" t="s">
        <v>3731</v>
      </c>
      <c r="C1877" s="31" t="s">
        <v>14</v>
      </c>
      <c r="D1877" s="31" t="s">
        <v>45</v>
      </c>
      <c r="E1877" s="31">
        <v>64</v>
      </c>
      <c r="F1877" s="31">
        <v>76</v>
      </c>
      <c r="G1877" s="31">
        <v>3776.11</v>
      </c>
      <c r="H1877" s="31">
        <v>241671.04000000001</v>
      </c>
      <c r="I1877" s="32">
        <v>45718</v>
      </c>
      <c r="J1877" s="32">
        <v>45880</v>
      </c>
      <c r="K1877" s="31" t="s">
        <v>54</v>
      </c>
      <c r="L1877" s="33" t="s">
        <v>33</v>
      </c>
      <c r="M1877" s="13" t="str">
        <f>PROPER(TRIM(SUBSTITUTE(B1877,"###"," ")))</f>
        <v>Student Max</v>
      </c>
      <c r="N1877" s="13" t="str">
        <f>PROPER(TRIM(SUBSTITUTE(C1877,"###"," ")))</f>
        <v>Clothing</v>
      </c>
      <c r="O1877" s="13" t="str">
        <f>PROPER(TRIM(SUBSTITUTE(D1877,"###"," ")))</f>
        <v>Retailmart Inc</v>
      </c>
      <c r="P1877" s="13" t="str">
        <f t="shared" si="203"/>
        <v>Student Max</v>
      </c>
      <c r="Q1877" s="34" t="str">
        <f t="shared" si="204"/>
        <v>Clothing</v>
      </c>
      <c r="R1877" s="13" t="str">
        <f t="shared" si="205"/>
        <v>Retailmart Inc</v>
      </c>
      <c r="S1877" s="35">
        <f t="shared" si="206"/>
        <v>64</v>
      </c>
      <c r="T1877" s="35">
        <f t="shared" si="207"/>
        <v>76</v>
      </c>
      <c r="U1877" s="14">
        <f t="shared" si="208"/>
        <v>3776.11</v>
      </c>
      <c r="V1877" s="14">
        <f t="shared" si="209"/>
        <v>241671.04000000001</v>
      </c>
      <c r="W1877" s="13" t="str">
        <v>Low Stock</v>
      </c>
      <c r="X1877" s="13" t="str">
        <v>Yes</v>
      </c>
      <c r="Y1877" s="13">
        <v>1</v>
      </c>
    </row>
    <row r="1878" spans="1:25" x14ac:dyDescent="0.3">
      <c r="A1878" s="31" t="s">
        <v>3734</v>
      </c>
      <c r="B1878" s="31" t="s">
        <v>3735</v>
      </c>
      <c r="C1878" s="31" t="s">
        <v>28</v>
      </c>
      <c r="D1878" s="31" t="s">
        <v>45</v>
      </c>
      <c r="E1878" s="31">
        <v>40</v>
      </c>
      <c r="F1878" s="31">
        <v>58</v>
      </c>
      <c r="G1878" s="31">
        <v>12152.9</v>
      </c>
      <c r="H1878" s="31">
        <v>486116</v>
      </c>
      <c r="I1878" s="32">
        <v>45696</v>
      </c>
      <c r="J1878" s="32">
        <v>45873</v>
      </c>
      <c r="K1878" s="31" t="s">
        <v>16</v>
      </c>
      <c r="L1878" s="33" t="s">
        <v>33</v>
      </c>
      <c r="M1878" s="13" t="str">
        <f>PROPER(TRIM(SUBSTITUTE(B1878,"###"," ")))</f>
        <v>Bill X</v>
      </c>
      <c r="N1878" s="13" t="str">
        <f>PROPER(TRIM(SUBSTITUTE(C1878,"###"," ")))</f>
        <v>Furniture</v>
      </c>
      <c r="O1878" s="13" t="str">
        <f>PROPER(TRIM(SUBSTITUTE(D1878,"###"," ")))</f>
        <v>Retailmart Inc</v>
      </c>
      <c r="P1878" s="13" t="str">
        <f t="shared" si="203"/>
        <v>Bill X</v>
      </c>
      <c r="Q1878" s="34" t="str">
        <f t="shared" si="204"/>
        <v>Furniture</v>
      </c>
      <c r="R1878" s="13" t="str">
        <f t="shared" si="205"/>
        <v>Retailmart Inc</v>
      </c>
      <c r="S1878" s="35">
        <f t="shared" si="206"/>
        <v>40</v>
      </c>
      <c r="T1878" s="35">
        <f t="shared" si="207"/>
        <v>58</v>
      </c>
      <c r="U1878" s="14">
        <f t="shared" si="208"/>
        <v>12152.9</v>
      </c>
      <c r="V1878" s="14">
        <f t="shared" si="209"/>
        <v>486116</v>
      </c>
      <c r="W1878" s="13" t="str">
        <v>Low Stock</v>
      </c>
      <c r="X1878" s="13" t="str">
        <v>Yes</v>
      </c>
      <c r="Y1878" s="13">
        <v>1</v>
      </c>
    </row>
    <row r="1879" spans="1:25" x14ac:dyDescent="0.3">
      <c r="A1879" s="31" t="s">
        <v>3736</v>
      </c>
      <c r="B1879" s="31" t="s">
        <v>3737</v>
      </c>
      <c r="C1879" s="31" t="s">
        <v>44</v>
      </c>
      <c r="D1879" s="31" t="s">
        <v>45</v>
      </c>
      <c r="E1879" s="31">
        <v>63</v>
      </c>
      <c r="F1879" s="31">
        <v>71</v>
      </c>
      <c r="G1879" s="31">
        <v>4601.91</v>
      </c>
      <c r="H1879" s="31">
        <v>289920.33</v>
      </c>
      <c r="I1879" s="32">
        <v>45818</v>
      </c>
      <c r="J1879" s="32">
        <v>45919</v>
      </c>
      <c r="K1879" s="31" t="s">
        <v>54</v>
      </c>
      <c r="L1879" s="33" t="s">
        <v>58</v>
      </c>
      <c r="M1879" s="13" t="str">
        <f>PROPER(TRIM(SUBSTITUTE(B1879,"###"," ")))</f>
        <v>Forward Pro</v>
      </c>
      <c r="N1879" s="13" t="str">
        <f>PROPER(TRIM(SUBSTITUTE(C1879,"###"," ")))</f>
        <v>Groceries</v>
      </c>
      <c r="O1879" s="13" t="str">
        <f>PROPER(TRIM(SUBSTITUTE(D1879,"###"," ")))</f>
        <v>Retailmart Inc</v>
      </c>
      <c r="P1879" s="13" t="str">
        <f t="shared" si="203"/>
        <v>Forward Pro</v>
      </c>
      <c r="Q1879" s="34" t="str">
        <f t="shared" si="204"/>
        <v>Groceries</v>
      </c>
      <c r="R1879" s="13" t="str">
        <f t="shared" si="205"/>
        <v>Retailmart Inc</v>
      </c>
      <c r="S1879" s="35">
        <f t="shared" si="206"/>
        <v>63</v>
      </c>
      <c r="T1879" s="35">
        <f t="shared" si="207"/>
        <v>71</v>
      </c>
      <c r="U1879" s="14">
        <f t="shared" si="208"/>
        <v>4601.91</v>
      </c>
      <c r="V1879" s="14">
        <f t="shared" si="209"/>
        <v>289920.33</v>
      </c>
      <c r="W1879" s="13" t="str">
        <v>Low Stock</v>
      </c>
      <c r="X1879" s="13" t="str">
        <v>Yes</v>
      </c>
      <c r="Y1879" s="13">
        <v>1</v>
      </c>
    </row>
    <row r="1880" spans="1:25" x14ac:dyDescent="0.3">
      <c r="A1880" s="31" t="s">
        <v>3738</v>
      </c>
      <c r="B1880" s="31" t="s">
        <v>3739</v>
      </c>
      <c r="C1880" s="31" t="s">
        <v>20</v>
      </c>
      <c r="D1880" s="31" t="s">
        <v>24</v>
      </c>
      <c r="E1880" s="31">
        <v>192</v>
      </c>
      <c r="F1880" s="31">
        <v>37</v>
      </c>
      <c r="G1880" s="31">
        <v>19193.86</v>
      </c>
      <c r="H1880" s="31">
        <v>3685221.12</v>
      </c>
      <c r="I1880" s="32">
        <v>45704</v>
      </c>
      <c r="J1880" s="32">
        <v>45915</v>
      </c>
      <c r="K1880" s="31" t="s">
        <v>29</v>
      </c>
      <c r="L1880" s="33" t="s">
        <v>30</v>
      </c>
      <c r="M1880" s="13" t="str">
        <f>PROPER(TRIM(SUBSTITUTE(B1880,"###"," ")))</f>
        <v>Let Lite</v>
      </c>
      <c r="N1880" s="13" t="str">
        <f>PROPER(TRIM(SUBSTITUTE(C1880,"###"," ")))</f>
        <v>Toys</v>
      </c>
      <c r="O1880" s="13" t="str">
        <f>PROPER(TRIM(SUBSTITUTE(D1880,"###"," ")))</f>
        <v>Omni Suppliers</v>
      </c>
      <c r="P1880" s="13" t="str">
        <f t="shared" si="203"/>
        <v>Let Lite</v>
      </c>
      <c r="Q1880" s="34" t="str">
        <f t="shared" si="204"/>
        <v>Toys</v>
      </c>
      <c r="R1880" s="13" t="str">
        <f t="shared" si="205"/>
        <v>Omni Suppliers</v>
      </c>
      <c r="S1880" s="35">
        <f t="shared" si="206"/>
        <v>192</v>
      </c>
      <c r="T1880" s="35">
        <f t="shared" si="207"/>
        <v>37</v>
      </c>
      <c r="U1880" s="14">
        <f t="shared" si="208"/>
        <v>19193.86</v>
      </c>
      <c r="V1880" s="14">
        <f t="shared" si="209"/>
        <v>3685221.12</v>
      </c>
      <c r="W1880" s="13" t="str">
        <v>In Stock</v>
      </c>
      <c r="X1880" s="13" t="str">
        <v>No</v>
      </c>
      <c r="Y1880" s="13">
        <v>0</v>
      </c>
    </row>
    <row r="1881" spans="1:25" x14ac:dyDescent="0.3">
      <c r="A1881" s="31" t="s">
        <v>3740</v>
      </c>
      <c r="B1881" s="31" t="s">
        <v>3741</v>
      </c>
      <c r="C1881" s="31" t="s">
        <v>20</v>
      </c>
      <c r="D1881" s="31" t="s">
        <v>24</v>
      </c>
      <c r="E1881" s="31">
        <v>167</v>
      </c>
      <c r="F1881" s="31">
        <v>74</v>
      </c>
      <c r="G1881" s="31">
        <v>9892.16</v>
      </c>
      <c r="H1881" s="31">
        <v>1651990.72</v>
      </c>
      <c r="I1881" s="32">
        <v>45758</v>
      </c>
      <c r="J1881" s="32">
        <v>45869</v>
      </c>
      <c r="K1881" s="13"/>
      <c r="L1881" s="33" t="s">
        <v>58</v>
      </c>
      <c r="M1881" s="13" t="str">
        <f>PROPER(TRIM(SUBSTITUTE(B1881,"###"," ")))</f>
        <v>Instead Mini</v>
      </c>
      <c r="N1881" s="13" t="str">
        <f>PROPER(TRIM(SUBSTITUTE(C1881,"###"," ")))</f>
        <v>Toys</v>
      </c>
      <c r="O1881" s="13" t="str">
        <f>PROPER(TRIM(SUBSTITUTE(D1881,"###"," ")))</f>
        <v>Omni Suppliers</v>
      </c>
      <c r="P1881" s="13" t="str">
        <f t="shared" si="203"/>
        <v>Instead Mini</v>
      </c>
      <c r="Q1881" s="34" t="str">
        <f t="shared" si="204"/>
        <v>Toys</v>
      </c>
      <c r="R1881" s="13" t="str">
        <f t="shared" si="205"/>
        <v>Omni Suppliers</v>
      </c>
      <c r="S1881" s="35">
        <f t="shared" si="206"/>
        <v>167</v>
      </c>
      <c r="T1881" s="35">
        <f t="shared" si="207"/>
        <v>74</v>
      </c>
      <c r="U1881" s="14">
        <f t="shared" si="208"/>
        <v>9892.16</v>
      </c>
      <c r="V1881" s="14">
        <f t="shared" si="209"/>
        <v>1651990.72</v>
      </c>
      <c r="W1881" s="13" t="str">
        <v>In Stock</v>
      </c>
      <c r="X1881" s="13" t="str">
        <v>No</v>
      </c>
      <c r="Y1881" s="13">
        <v>0</v>
      </c>
    </row>
    <row r="1882" spans="1:25" x14ac:dyDescent="0.3">
      <c r="A1882" s="31" t="s">
        <v>3742</v>
      </c>
      <c r="B1882" s="31" t="s">
        <v>3743</v>
      </c>
      <c r="C1882" s="31" t="s">
        <v>14</v>
      </c>
      <c r="D1882" s="31" t="s">
        <v>45</v>
      </c>
      <c r="E1882" s="31">
        <v>195</v>
      </c>
      <c r="F1882" s="31">
        <v>52</v>
      </c>
      <c r="G1882" s="31">
        <v>108.09</v>
      </c>
      <c r="H1882" s="31">
        <v>21077.55</v>
      </c>
      <c r="I1882" s="32">
        <v>45738</v>
      </c>
      <c r="J1882" s="32">
        <v>45915</v>
      </c>
      <c r="K1882" s="31" t="s">
        <v>54</v>
      </c>
      <c r="L1882" s="33" t="s">
        <v>17</v>
      </c>
      <c r="M1882" s="13" t="str">
        <f>PROPER(TRIM(SUBSTITUTE(B1882,"###"," ")))</f>
        <v>During Lite</v>
      </c>
      <c r="N1882" s="13" t="str">
        <f>PROPER(TRIM(SUBSTITUTE(C1882,"###"," ")))</f>
        <v>Clothing</v>
      </c>
      <c r="O1882" s="13" t="str">
        <f>PROPER(TRIM(SUBSTITUTE(D1882,"###"," ")))</f>
        <v>Retailmart Inc</v>
      </c>
      <c r="P1882" s="13" t="str">
        <f t="shared" si="203"/>
        <v>During Lite</v>
      </c>
      <c r="Q1882" s="34" t="str">
        <f t="shared" si="204"/>
        <v>Clothing</v>
      </c>
      <c r="R1882" s="13" t="str">
        <f t="shared" si="205"/>
        <v>Retailmart Inc</v>
      </c>
      <c r="S1882" s="35">
        <f t="shared" si="206"/>
        <v>195</v>
      </c>
      <c r="T1882" s="35">
        <f t="shared" si="207"/>
        <v>52</v>
      </c>
      <c r="U1882" s="14">
        <f t="shared" si="208"/>
        <v>108.09</v>
      </c>
      <c r="V1882" s="14">
        <f t="shared" si="209"/>
        <v>21077.55</v>
      </c>
      <c r="W1882" s="13" t="str">
        <v>In Stock</v>
      </c>
      <c r="X1882" s="13" t="str">
        <v>No</v>
      </c>
      <c r="Y1882" s="13">
        <v>0</v>
      </c>
    </row>
    <row r="1883" spans="1:25" x14ac:dyDescent="0.3">
      <c r="A1883" s="31" t="s">
        <v>3745</v>
      </c>
      <c r="B1883" s="31" t="s">
        <v>3746</v>
      </c>
      <c r="C1883" s="31" t="s">
        <v>20</v>
      </c>
      <c r="D1883" s="31" t="s">
        <v>24</v>
      </c>
      <c r="E1883" s="31">
        <v>139</v>
      </c>
      <c r="F1883" s="13"/>
      <c r="G1883" s="31">
        <v>5336.09</v>
      </c>
      <c r="H1883" s="31">
        <v>741716.51</v>
      </c>
      <c r="I1883" s="32">
        <v>45837</v>
      </c>
      <c r="J1883" s="32">
        <v>45865</v>
      </c>
      <c r="K1883" s="31" t="s">
        <v>16</v>
      </c>
      <c r="L1883" s="33" t="s">
        <v>30</v>
      </c>
      <c r="M1883" s="13" t="str">
        <f>PROPER(TRIM(SUBSTITUTE(B1883,"###"," ")))</f>
        <v>Society Max</v>
      </c>
      <c r="N1883" s="13" t="str">
        <f>PROPER(TRIM(SUBSTITUTE(C1883,"###"," ")))</f>
        <v>Toys</v>
      </c>
      <c r="O1883" s="13" t="str">
        <f>PROPER(TRIM(SUBSTITUTE(D1883,"###"," ")))</f>
        <v>Omni Suppliers</v>
      </c>
      <c r="P1883" s="13" t="str">
        <f t="shared" si="203"/>
        <v>Society Max</v>
      </c>
      <c r="Q1883" s="34" t="str">
        <f t="shared" si="204"/>
        <v>Toys</v>
      </c>
      <c r="R1883" s="13" t="str">
        <f t="shared" si="205"/>
        <v>Omni Suppliers</v>
      </c>
      <c r="S1883" s="35">
        <f t="shared" si="206"/>
        <v>139</v>
      </c>
      <c r="T1883" s="35">
        <f t="shared" si="207"/>
        <v>0</v>
      </c>
      <c r="U1883" s="14">
        <f t="shared" si="208"/>
        <v>5336.09</v>
      </c>
      <c r="V1883" s="14">
        <f t="shared" si="209"/>
        <v>741716.51</v>
      </c>
      <c r="W1883" s="13" t="str">
        <v>In Stock</v>
      </c>
      <c r="X1883" s="13" t="str">
        <v>No</v>
      </c>
      <c r="Y1883" s="13">
        <v>0</v>
      </c>
    </row>
    <row r="1884" spans="1:25" x14ac:dyDescent="0.3">
      <c r="A1884" s="31" t="s">
        <v>3747</v>
      </c>
      <c r="B1884" s="31" t="s">
        <v>2152</v>
      </c>
      <c r="C1884" s="31" t="s">
        <v>40</v>
      </c>
      <c r="D1884" s="31" t="s">
        <v>15</v>
      </c>
      <c r="E1884" s="31">
        <v>62</v>
      </c>
      <c r="F1884" s="31">
        <v>44</v>
      </c>
      <c r="G1884" s="31">
        <v>15690.24</v>
      </c>
      <c r="H1884" s="31">
        <v>972794.88</v>
      </c>
      <c r="I1884" s="32">
        <v>45811</v>
      </c>
      <c r="J1884" s="32">
        <v>45864</v>
      </c>
      <c r="K1884" s="31" t="s">
        <v>46</v>
      </c>
      <c r="L1884" s="33" t="s">
        <v>33</v>
      </c>
      <c r="M1884" s="13" t="str">
        <f>PROPER(TRIM(SUBSTITUTE(B1884,"###"," ")))</f>
        <v>Successful Mini</v>
      </c>
      <c r="N1884" s="13" t="str">
        <f>PROPER(TRIM(SUBSTITUTE(C1884,"###"," ")))</f>
        <v>Electronics</v>
      </c>
      <c r="O1884" s="13" t="str">
        <f>PROPER(TRIM(SUBSTITUTE(D1884,"###"," ")))</f>
        <v>Global Traders</v>
      </c>
      <c r="P1884" s="13" t="str">
        <f t="shared" si="203"/>
        <v>Successful Mini</v>
      </c>
      <c r="Q1884" s="34" t="str">
        <f t="shared" si="204"/>
        <v>Electronics</v>
      </c>
      <c r="R1884" s="13" t="str">
        <f t="shared" si="205"/>
        <v>Global Traders</v>
      </c>
      <c r="S1884" s="35">
        <f t="shared" si="206"/>
        <v>62</v>
      </c>
      <c r="T1884" s="35">
        <f t="shared" si="207"/>
        <v>44</v>
      </c>
      <c r="U1884" s="14">
        <f t="shared" si="208"/>
        <v>15690.24</v>
      </c>
      <c r="V1884" s="14">
        <f t="shared" si="209"/>
        <v>972794.88</v>
      </c>
      <c r="W1884" s="13" t="str">
        <v>In Stock</v>
      </c>
      <c r="X1884" s="13" t="str">
        <v>No</v>
      </c>
      <c r="Y1884" s="13">
        <v>0</v>
      </c>
    </row>
    <row r="1885" spans="1:25" x14ac:dyDescent="0.3">
      <c r="A1885" s="31" t="s">
        <v>3748</v>
      </c>
      <c r="B1885" s="31" t="s">
        <v>3749</v>
      </c>
      <c r="C1885" s="31" t="s">
        <v>44</v>
      </c>
      <c r="D1885" s="31" t="s">
        <v>45</v>
      </c>
      <c r="E1885" s="31">
        <v>10</v>
      </c>
      <c r="F1885" s="31">
        <v>83</v>
      </c>
      <c r="G1885" s="31">
        <v>408.86</v>
      </c>
      <c r="H1885" s="31">
        <v>4088.6</v>
      </c>
      <c r="I1885" s="32">
        <v>45797</v>
      </c>
      <c r="J1885" s="32">
        <v>45914</v>
      </c>
      <c r="K1885" s="31" t="s">
        <v>16</v>
      </c>
      <c r="L1885" s="33" t="s">
        <v>58</v>
      </c>
      <c r="M1885" s="13" t="str">
        <f>PROPER(TRIM(SUBSTITUTE(B1885,"###"," ")))</f>
        <v>Detail Pro</v>
      </c>
      <c r="N1885" s="13" t="str">
        <f>PROPER(TRIM(SUBSTITUTE(C1885,"###"," ")))</f>
        <v>Groceries</v>
      </c>
      <c r="O1885" s="13" t="str">
        <f>PROPER(TRIM(SUBSTITUTE(D1885,"###"," ")))</f>
        <v>Retailmart Inc</v>
      </c>
      <c r="P1885" s="13" t="str">
        <f t="shared" si="203"/>
        <v>Detail Pro</v>
      </c>
      <c r="Q1885" s="34" t="str">
        <f t="shared" si="204"/>
        <v>Groceries</v>
      </c>
      <c r="R1885" s="13" t="str">
        <f t="shared" si="205"/>
        <v>Retailmart Inc</v>
      </c>
      <c r="S1885" s="35">
        <f t="shared" si="206"/>
        <v>10</v>
      </c>
      <c r="T1885" s="35">
        <f t="shared" si="207"/>
        <v>83</v>
      </c>
      <c r="U1885" s="14">
        <f t="shared" si="208"/>
        <v>408.86</v>
      </c>
      <c r="V1885" s="14">
        <f t="shared" si="209"/>
        <v>4088.6000000000004</v>
      </c>
      <c r="W1885" s="13" t="str">
        <v>Low Stock</v>
      </c>
      <c r="X1885" s="13" t="str">
        <v>Yes</v>
      </c>
      <c r="Y1885" s="13">
        <v>1</v>
      </c>
    </row>
    <row r="1886" spans="1:25" x14ac:dyDescent="0.3">
      <c r="A1886" s="31" t="s">
        <v>3750</v>
      </c>
      <c r="B1886" s="31" t="s">
        <v>1254</v>
      </c>
      <c r="C1886" s="31" t="s">
        <v>44</v>
      </c>
      <c r="D1886" s="31" t="s">
        <v>41</v>
      </c>
      <c r="E1886" s="31">
        <v>189</v>
      </c>
      <c r="F1886" s="31">
        <v>68</v>
      </c>
      <c r="G1886" s="31">
        <v>15915.99</v>
      </c>
      <c r="H1886" s="31">
        <v>3008122.11</v>
      </c>
      <c r="I1886" s="32">
        <v>45736</v>
      </c>
      <c r="J1886" s="32">
        <v>45854</v>
      </c>
      <c r="K1886" s="31" t="s">
        <v>25</v>
      </c>
      <c r="L1886" s="33" t="s">
        <v>58</v>
      </c>
      <c r="M1886" s="13" t="str">
        <f>PROPER(TRIM(SUBSTITUTE(B1886,"###"," ")))</f>
        <v>Machine Max</v>
      </c>
      <c r="N1886" s="13" t="str">
        <f>PROPER(TRIM(SUBSTITUTE(C1886,"###"," ")))</f>
        <v>Groceries</v>
      </c>
      <c r="O1886" s="13" t="str">
        <f>PROPER(TRIM(SUBSTITUTE(D1886,"###"," ")))</f>
        <v>Quickstock</v>
      </c>
      <c r="P1886" s="13" t="str">
        <f t="shared" si="203"/>
        <v>Machine Max</v>
      </c>
      <c r="Q1886" s="34" t="str">
        <f t="shared" si="204"/>
        <v>Groceries</v>
      </c>
      <c r="R1886" s="13" t="str">
        <f t="shared" si="205"/>
        <v>Quickstock</v>
      </c>
      <c r="S1886" s="35">
        <f t="shared" si="206"/>
        <v>189</v>
      </c>
      <c r="T1886" s="35">
        <f t="shared" si="207"/>
        <v>68</v>
      </c>
      <c r="U1886" s="14">
        <f t="shared" si="208"/>
        <v>15915.99</v>
      </c>
      <c r="V1886" s="14">
        <f t="shared" si="209"/>
        <v>3008122.11</v>
      </c>
      <c r="W1886" s="13" t="str">
        <v>In Stock</v>
      </c>
      <c r="X1886" s="13" t="str">
        <v>No</v>
      </c>
      <c r="Y1886" s="13">
        <v>0</v>
      </c>
    </row>
    <row r="1887" spans="1:25" x14ac:dyDescent="0.3">
      <c r="A1887" s="31" t="s">
        <v>3751</v>
      </c>
      <c r="B1887" s="31" t="s">
        <v>3752</v>
      </c>
      <c r="C1887" s="31" t="s">
        <v>40</v>
      </c>
      <c r="D1887" s="31" t="s">
        <v>24</v>
      </c>
      <c r="E1887" s="13"/>
      <c r="F1887" s="31">
        <v>78</v>
      </c>
      <c r="G1887" s="31">
        <v>17571.14</v>
      </c>
      <c r="H1887" s="13"/>
      <c r="I1887" s="32">
        <v>45737</v>
      </c>
      <c r="J1887" s="32">
        <v>45928</v>
      </c>
      <c r="K1887" s="31" t="s">
        <v>46</v>
      </c>
      <c r="L1887" s="33" t="s">
        <v>21</v>
      </c>
      <c r="M1887" s="13" t="str">
        <f>PROPER(TRIM(SUBSTITUTE(B1887,"###"," ")))</f>
        <v>Offer Pro</v>
      </c>
      <c r="N1887" s="13" t="str">
        <f>PROPER(TRIM(SUBSTITUTE(C1887,"###"," ")))</f>
        <v>Electronics</v>
      </c>
      <c r="O1887" s="13" t="str">
        <f>PROPER(TRIM(SUBSTITUTE(D1887,"###"," ")))</f>
        <v>Omni Suppliers</v>
      </c>
      <c r="P1887" s="13" t="str">
        <f t="shared" si="203"/>
        <v>Offer Pro</v>
      </c>
      <c r="Q1887" s="34" t="str">
        <f t="shared" si="204"/>
        <v>Electronics</v>
      </c>
      <c r="R1887" s="13" t="str">
        <f t="shared" si="205"/>
        <v>Omni Suppliers</v>
      </c>
      <c r="S1887" s="35">
        <f t="shared" si="206"/>
        <v>0</v>
      </c>
      <c r="T1887" s="35">
        <f t="shared" si="207"/>
        <v>78</v>
      </c>
      <c r="U1887" s="14">
        <f t="shared" si="208"/>
        <v>17571.14</v>
      </c>
      <c r="V1887" s="14">
        <f t="shared" si="209"/>
        <v>0</v>
      </c>
      <c r="W1887" s="13" t="str">
        <v>Out of Stock</v>
      </c>
      <c r="X1887" s="13" t="str">
        <v>Yes</v>
      </c>
      <c r="Y1887" s="13">
        <v>1</v>
      </c>
    </row>
    <row r="1888" spans="1:25" x14ac:dyDescent="0.3">
      <c r="A1888" s="31" t="s">
        <v>3753</v>
      </c>
      <c r="B1888" s="31" t="s">
        <v>3754</v>
      </c>
      <c r="C1888" s="31" t="s">
        <v>14</v>
      </c>
      <c r="D1888" s="31" t="s">
        <v>24</v>
      </c>
      <c r="E1888" s="31">
        <v>146</v>
      </c>
      <c r="F1888" s="31">
        <v>42</v>
      </c>
      <c r="G1888" s="31">
        <v>5492.24</v>
      </c>
      <c r="H1888" s="31">
        <v>801867.03999999992</v>
      </c>
      <c r="I1888" s="32">
        <v>45785</v>
      </c>
      <c r="J1888" s="32">
        <v>45897</v>
      </c>
      <c r="K1888" s="31" t="s">
        <v>16</v>
      </c>
      <c r="L1888" s="33" t="s">
        <v>17</v>
      </c>
      <c r="M1888" s="13" t="str">
        <f>PROPER(TRIM(SUBSTITUTE(B1888,"###"," ")))</f>
        <v>Body Pro</v>
      </c>
      <c r="N1888" s="13" t="str">
        <f>PROPER(TRIM(SUBSTITUTE(C1888,"###"," ")))</f>
        <v>Clothing</v>
      </c>
      <c r="O1888" s="13" t="str">
        <f>PROPER(TRIM(SUBSTITUTE(D1888,"###"," ")))</f>
        <v>Omni Suppliers</v>
      </c>
      <c r="P1888" s="13" t="str">
        <f t="shared" si="203"/>
        <v>Body Pro</v>
      </c>
      <c r="Q1888" s="34" t="str">
        <f t="shared" si="204"/>
        <v>Clothing</v>
      </c>
      <c r="R1888" s="13" t="str">
        <f t="shared" si="205"/>
        <v>Omni Suppliers</v>
      </c>
      <c r="S1888" s="35">
        <f t="shared" si="206"/>
        <v>146</v>
      </c>
      <c r="T1888" s="35">
        <f t="shared" si="207"/>
        <v>42</v>
      </c>
      <c r="U1888" s="14">
        <f t="shared" si="208"/>
        <v>5492.24</v>
      </c>
      <c r="V1888" s="14">
        <f t="shared" si="209"/>
        <v>801867.03999999992</v>
      </c>
      <c r="W1888" s="13" t="str">
        <v>In Stock</v>
      </c>
      <c r="X1888" s="13" t="str">
        <v>No</v>
      </c>
      <c r="Y1888" s="13">
        <v>0</v>
      </c>
    </row>
    <row r="1889" spans="1:25" x14ac:dyDescent="0.3">
      <c r="A1889" s="31" t="s">
        <v>3755</v>
      </c>
      <c r="B1889" s="31" t="s">
        <v>2005</v>
      </c>
      <c r="C1889" s="31" t="s">
        <v>20</v>
      </c>
      <c r="D1889" s="31" t="s">
        <v>41</v>
      </c>
      <c r="E1889" s="31">
        <v>177</v>
      </c>
      <c r="F1889" s="31">
        <v>35</v>
      </c>
      <c r="G1889" s="31">
        <v>16062.99</v>
      </c>
      <c r="H1889" s="31">
        <v>2843149.23</v>
      </c>
      <c r="I1889" s="32">
        <v>45765</v>
      </c>
      <c r="J1889" s="32">
        <v>45922</v>
      </c>
      <c r="K1889" s="31" t="s">
        <v>54</v>
      </c>
      <c r="L1889" s="33" t="s">
        <v>17</v>
      </c>
      <c r="M1889" s="13" t="str">
        <f>PROPER(TRIM(SUBSTITUTE(B1889,"###"," ")))</f>
        <v>Her Mini</v>
      </c>
      <c r="N1889" s="13" t="str">
        <f>PROPER(TRIM(SUBSTITUTE(C1889,"###"," ")))</f>
        <v>Toys</v>
      </c>
      <c r="O1889" s="13" t="str">
        <f>PROPER(TRIM(SUBSTITUTE(D1889,"###"," ")))</f>
        <v>Quickstock</v>
      </c>
      <c r="P1889" s="13" t="str">
        <f t="shared" si="203"/>
        <v>Her Mini</v>
      </c>
      <c r="Q1889" s="34" t="str">
        <f t="shared" si="204"/>
        <v>Toys</v>
      </c>
      <c r="R1889" s="13" t="str">
        <f t="shared" si="205"/>
        <v>Quickstock</v>
      </c>
      <c r="S1889" s="35">
        <f t="shared" si="206"/>
        <v>177</v>
      </c>
      <c r="T1889" s="35">
        <f t="shared" si="207"/>
        <v>35</v>
      </c>
      <c r="U1889" s="14">
        <f t="shared" si="208"/>
        <v>16062.99</v>
      </c>
      <c r="V1889" s="14">
        <f t="shared" si="209"/>
        <v>2843149.23</v>
      </c>
      <c r="W1889" s="13" t="str">
        <v>In Stock</v>
      </c>
      <c r="X1889" s="13" t="str">
        <v>No</v>
      </c>
      <c r="Y1889" s="13">
        <v>0</v>
      </c>
    </row>
    <row r="1890" spans="1:25" x14ac:dyDescent="0.3">
      <c r="A1890" s="31" t="s">
        <v>3756</v>
      </c>
      <c r="B1890" s="31" t="s">
        <v>3757</v>
      </c>
      <c r="C1890" s="31" t="s">
        <v>14</v>
      </c>
      <c r="D1890" s="31" t="s">
        <v>53</v>
      </c>
      <c r="E1890" s="31">
        <v>0</v>
      </c>
      <c r="F1890" s="31">
        <v>77</v>
      </c>
      <c r="G1890" s="31">
        <v>9229.34</v>
      </c>
      <c r="H1890" s="31">
        <v>0</v>
      </c>
      <c r="I1890" s="32">
        <v>45726</v>
      </c>
      <c r="J1890" s="32">
        <v>45868</v>
      </c>
      <c r="K1890" s="31" t="s">
        <v>25</v>
      </c>
      <c r="L1890" s="33" t="s">
        <v>17</v>
      </c>
      <c r="M1890" s="13" t="str">
        <f>PROPER(TRIM(SUBSTITUTE(B1890,"###"," ")))</f>
        <v>Up Max</v>
      </c>
      <c r="N1890" s="13" t="str">
        <f>PROPER(TRIM(SUBSTITUTE(C1890,"###"," ")))</f>
        <v>Clothing</v>
      </c>
      <c r="O1890" s="13" t="str">
        <f>PROPER(TRIM(SUBSTITUTE(D1890,"###"," ")))</f>
        <v>Abc Pvt Ltd</v>
      </c>
      <c r="P1890" s="13" t="str">
        <f t="shared" si="203"/>
        <v>Up Max</v>
      </c>
      <c r="Q1890" s="34" t="str">
        <f t="shared" si="204"/>
        <v>Clothing</v>
      </c>
      <c r="R1890" s="13" t="str">
        <f t="shared" si="205"/>
        <v>Abc Pvt Ltd</v>
      </c>
      <c r="S1890" s="35">
        <f t="shared" si="206"/>
        <v>0</v>
      </c>
      <c r="T1890" s="35">
        <f t="shared" si="207"/>
        <v>77</v>
      </c>
      <c r="U1890" s="14">
        <f t="shared" si="208"/>
        <v>9229.34</v>
      </c>
      <c r="V1890" s="14">
        <f t="shared" si="209"/>
        <v>0</v>
      </c>
      <c r="W1890" s="13" t="str">
        <v>Out of Stock</v>
      </c>
      <c r="X1890" s="13" t="str">
        <v>Yes</v>
      </c>
      <c r="Y1890" s="13">
        <v>1</v>
      </c>
    </row>
    <row r="1891" spans="1:25" x14ac:dyDescent="0.3">
      <c r="A1891" s="31" t="s">
        <v>3758</v>
      </c>
      <c r="B1891" s="31" t="s">
        <v>3759</v>
      </c>
      <c r="C1891" s="31" t="s">
        <v>28</v>
      </c>
      <c r="D1891" s="31" t="s">
        <v>45</v>
      </c>
      <c r="E1891" s="31">
        <v>174</v>
      </c>
      <c r="F1891" s="31">
        <v>63</v>
      </c>
      <c r="G1891" s="31">
        <v>8759.81</v>
      </c>
      <c r="H1891" s="31">
        <v>1524206.94</v>
      </c>
      <c r="I1891" s="32">
        <v>45768</v>
      </c>
      <c r="J1891" s="32">
        <v>45882</v>
      </c>
      <c r="K1891" s="31" t="s">
        <v>54</v>
      </c>
      <c r="L1891" s="33" t="s">
        <v>33</v>
      </c>
      <c r="M1891" s="13" t="str">
        <f>PROPER(TRIM(SUBSTITUTE(B1891,"###"," ")))</f>
        <v>Dog Lite</v>
      </c>
      <c r="N1891" s="13" t="str">
        <f>PROPER(TRIM(SUBSTITUTE(C1891,"###"," ")))</f>
        <v>Furniture</v>
      </c>
      <c r="O1891" s="13" t="str">
        <f>PROPER(TRIM(SUBSTITUTE(D1891,"###"," ")))</f>
        <v>Retailmart Inc</v>
      </c>
      <c r="P1891" s="13" t="str">
        <f t="shared" si="203"/>
        <v>Dog Lite</v>
      </c>
      <c r="Q1891" s="34" t="str">
        <f t="shared" si="204"/>
        <v>Furniture</v>
      </c>
      <c r="R1891" s="13" t="str">
        <f t="shared" si="205"/>
        <v>Retailmart Inc</v>
      </c>
      <c r="S1891" s="35">
        <f t="shared" si="206"/>
        <v>174</v>
      </c>
      <c r="T1891" s="35">
        <f t="shared" si="207"/>
        <v>63</v>
      </c>
      <c r="U1891" s="14">
        <f t="shared" si="208"/>
        <v>8759.81</v>
      </c>
      <c r="V1891" s="14">
        <f t="shared" si="209"/>
        <v>1524206.94</v>
      </c>
      <c r="W1891" s="13" t="str">
        <v>In Stock</v>
      </c>
      <c r="X1891" s="13" t="str">
        <v>No</v>
      </c>
      <c r="Y1891" s="13">
        <v>0</v>
      </c>
    </row>
    <row r="1892" spans="1:25" x14ac:dyDescent="0.3">
      <c r="A1892" s="31" t="s">
        <v>3760</v>
      </c>
      <c r="B1892" s="31" t="s">
        <v>3761</v>
      </c>
      <c r="C1892" s="31" t="s">
        <v>40</v>
      </c>
      <c r="D1892" s="31" t="s">
        <v>15</v>
      </c>
      <c r="E1892" s="31">
        <v>151</v>
      </c>
      <c r="F1892" s="31">
        <v>74</v>
      </c>
      <c r="G1892" s="31">
        <v>6789.45</v>
      </c>
      <c r="H1892" s="31">
        <v>1025206.95</v>
      </c>
      <c r="I1892" s="32">
        <v>45777</v>
      </c>
      <c r="J1892" s="32">
        <v>45875</v>
      </c>
      <c r="K1892" s="31" t="s">
        <v>54</v>
      </c>
      <c r="L1892" s="33" t="s">
        <v>30</v>
      </c>
      <c r="M1892" s="13" t="str">
        <f>PROPER(TRIM(SUBSTITUTE(B1892,"###"," ")))</f>
        <v>Experience Plus</v>
      </c>
      <c r="N1892" s="13" t="str">
        <f>PROPER(TRIM(SUBSTITUTE(C1892,"###"," ")))</f>
        <v>Electronics</v>
      </c>
      <c r="O1892" s="13" t="str">
        <f>PROPER(TRIM(SUBSTITUTE(D1892,"###"," ")))</f>
        <v>Global Traders</v>
      </c>
      <c r="P1892" s="13" t="str">
        <f t="shared" si="203"/>
        <v>Experience Plus</v>
      </c>
      <c r="Q1892" s="34" t="str">
        <f t="shared" si="204"/>
        <v>Electronics</v>
      </c>
      <c r="R1892" s="13" t="str">
        <f t="shared" si="205"/>
        <v>Global Traders</v>
      </c>
      <c r="S1892" s="35">
        <f t="shared" si="206"/>
        <v>151</v>
      </c>
      <c r="T1892" s="35">
        <f t="shared" si="207"/>
        <v>74</v>
      </c>
      <c r="U1892" s="14">
        <f t="shared" si="208"/>
        <v>6789.45</v>
      </c>
      <c r="V1892" s="14">
        <f t="shared" si="209"/>
        <v>1025206.95</v>
      </c>
      <c r="W1892" s="13" t="str">
        <v>In Stock</v>
      </c>
      <c r="X1892" s="13" t="str">
        <v>No</v>
      </c>
      <c r="Y1892" s="13">
        <v>0</v>
      </c>
    </row>
    <row r="1893" spans="1:25" x14ac:dyDescent="0.3">
      <c r="A1893" s="31" t="s">
        <v>3762</v>
      </c>
      <c r="B1893" s="31" t="s">
        <v>3763</v>
      </c>
      <c r="C1893" s="31" t="s">
        <v>20</v>
      </c>
      <c r="D1893" s="31" t="s">
        <v>24</v>
      </c>
      <c r="E1893" s="31">
        <v>190</v>
      </c>
      <c r="F1893" s="31">
        <v>84</v>
      </c>
      <c r="G1893" s="31">
        <v>1212.5899999999999</v>
      </c>
      <c r="H1893" s="31">
        <v>230392.1</v>
      </c>
      <c r="I1893" s="32">
        <v>45775</v>
      </c>
      <c r="J1893" s="32">
        <v>45909</v>
      </c>
      <c r="K1893" s="31" t="s">
        <v>25</v>
      </c>
      <c r="L1893" s="33" t="s">
        <v>33</v>
      </c>
      <c r="M1893" s="13" t="str">
        <f>PROPER(TRIM(SUBSTITUTE(B1893,"###"," ")))</f>
        <v>Indeed Lite</v>
      </c>
      <c r="N1893" s="13" t="str">
        <f>PROPER(TRIM(SUBSTITUTE(C1893,"###"," ")))</f>
        <v>Toys</v>
      </c>
      <c r="O1893" s="13" t="str">
        <f>PROPER(TRIM(SUBSTITUTE(D1893,"###"," ")))</f>
        <v>Omni Suppliers</v>
      </c>
      <c r="P1893" s="13" t="str">
        <f t="shared" si="203"/>
        <v>Indeed Lite</v>
      </c>
      <c r="Q1893" s="34" t="str">
        <f t="shared" si="204"/>
        <v>Toys</v>
      </c>
      <c r="R1893" s="13" t="str">
        <f t="shared" si="205"/>
        <v>Omni Suppliers</v>
      </c>
      <c r="S1893" s="35">
        <f t="shared" si="206"/>
        <v>190</v>
      </c>
      <c r="T1893" s="35">
        <f t="shared" si="207"/>
        <v>84</v>
      </c>
      <c r="U1893" s="14">
        <f t="shared" si="208"/>
        <v>1212.5899999999999</v>
      </c>
      <c r="V1893" s="14">
        <f t="shared" si="209"/>
        <v>230392.09999999998</v>
      </c>
      <c r="W1893" s="13" t="str">
        <v>In Stock</v>
      </c>
      <c r="X1893" s="13" t="str">
        <v>No</v>
      </c>
      <c r="Y1893" s="13">
        <v>0</v>
      </c>
    </row>
    <row r="1894" spans="1:25" x14ac:dyDescent="0.3">
      <c r="A1894" s="31" t="s">
        <v>3765</v>
      </c>
      <c r="B1894" s="31" t="s">
        <v>3766</v>
      </c>
      <c r="C1894" s="31" t="s">
        <v>20</v>
      </c>
      <c r="D1894" s="31" t="s">
        <v>24</v>
      </c>
      <c r="E1894" s="31">
        <v>12</v>
      </c>
      <c r="F1894" s="31">
        <v>85</v>
      </c>
      <c r="G1894" s="31">
        <v>12979.64</v>
      </c>
      <c r="H1894" s="31">
        <v>155755.68</v>
      </c>
      <c r="I1894" s="32">
        <v>45754</v>
      </c>
      <c r="J1894" s="32">
        <v>45907</v>
      </c>
      <c r="K1894" s="31" t="s">
        <v>25</v>
      </c>
      <c r="L1894" s="33" t="s">
        <v>17</v>
      </c>
      <c r="M1894" s="13" t="str">
        <f>PROPER(TRIM(SUBSTITUTE(B1894,"###"," ")))</f>
        <v>Trip Lite</v>
      </c>
      <c r="N1894" s="13" t="str">
        <f>PROPER(TRIM(SUBSTITUTE(C1894,"###"," ")))</f>
        <v>Toys</v>
      </c>
      <c r="O1894" s="13" t="str">
        <f>PROPER(TRIM(SUBSTITUTE(D1894,"###"," ")))</f>
        <v>Omni Suppliers</v>
      </c>
      <c r="P1894" s="13" t="str">
        <f t="shared" si="203"/>
        <v>Trip Lite</v>
      </c>
      <c r="Q1894" s="34" t="str">
        <f t="shared" si="204"/>
        <v>Toys</v>
      </c>
      <c r="R1894" s="13" t="str">
        <f t="shared" si="205"/>
        <v>Omni Suppliers</v>
      </c>
      <c r="S1894" s="35">
        <f t="shared" si="206"/>
        <v>12</v>
      </c>
      <c r="T1894" s="35">
        <f t="shared" si="207"/>
        <v>85</v>
      </c>
      <c r="U1894" s="14">
        <f t="shared" si="208"/>
        <v>12979.64</v>
      </c>
      <c r="V1894" s="14">
        <f t="shared" si="209"/>
        <v>155755.68</v>
      </c>
      <c r="W1894" s="13" t="str">
        <v>Low Stock</v>
      </c>
      <c r="X1894" s="13" t="str">
        <v>Yes</v>
      </c>
      <c r="Y1894" s="13">
        <v>1</v>
      </c>
    </row>
    <row r="1895" spans="1:25" x14ac:dyDescent="0.3">
      <c r="A1895" s="31" t="s">
        <v>3767</v>
      </c>
      <c r="B1895" s="31" t="s">
        <v>1653</v>
      </c>
      <c r="C1895" s="31" t="s">
        <v>14</v>
      </c>
      <c r="D1895" s="13"/>
      <c r="E1895" s="31">
        <v>87</v>
      </c>
      <c r="F1895" s="31">
        <v>30</v>
      </c>
      <c r="G1895" s="31">
        <v>12390.77</v>
      </c>
      <c r="H1895" s="31">
        <v>1077996.99</v>
      </c>
      <c r="I1895" s="32">
        <v>45804</v>
      </c>
      <c r="J1895" s="32">
        <v>45911</v>
      </c>
      <c r="K1895" s="31" t="s">
        <v>54</v>
      </c>
      <c r="L1895" s="33" t="s">
        <v>33</v>
      </c>
      <c r="M1895" s="13" t="str">
        <f>PROPER(TRIM(SUBSTITUTE(B1895,"###"," ")))</f>
        <v>Training Lite</v>
      </c>
      <c r="N1895" s="13" t="str">
        <f>PROPER(TRIM(SUBSTITUTE(C1895,"###"," ")))</f>
        <v>Clothing</v>
      </c>
      <c r="O1895" s="13" t="str">
        <f>PROPER(TRIM(SUBSTITUTE(D1895,"###"," ")))</f>
        <v/>
      </c>
      <c r="P1895" s="13" t="str">
        <f t="shared" si="203"/>
        <v>Training Lite</v>
      </c>
      <c r="Q1895" s="34" t="str">
        <f t="shared" si="204"/>
        <v>Clothing</v>
      </c>
      <c r="R1895" s="13" t="str">
        <f t="shared" si="205"/>
        <v>Others</v>
      </c>
      <c r="S1895" s="35">
        <f t="shared" si="206"/>
        <v>87</v>
      </c>
      <c r="T1895" s="35">
        <f t="shared" si="207"/>
        <v>30</v>
      </c>
      <c r="U1895" s="14">
        <f t="shared" si="208"/>
        <v>12390.77</v>
      </c>
      <c r="V1895" s="14">
        <f t="shared" si="209"/>
        <v>1077996.99</v>
      </c>
      <c r="W1895" s="13" t="str">
        <v>In Stock</v>
      </c>
      <c r="X1895" s="13" t="str">
        <v>No</v>
      </c>
      <c r="Y1895" s="13">
        <v>0</v>
      </c>
    </row>
    <row r="1896" spans="1:25" x14ac:dyDescent="0.3">
      <c r="A1896" s="31" t="s">
        <v>3768</v>
      </c>
      <c r="B1896" s="31" t="s">
        <v>3769</v>
      </c>
      <c r="C1896" s="31" t="s">
        <v>14</v>
      </c>
      <c r="D1896" s="31" t="s">
        <v>41</v>
      </c>
      <c r="E1896" s="31">
        <v>40</v>
      </c>
      <c r="F1896" s="31">
        <v>46</v>
      </c>
      <c r="G1896" s="31">
        <v>1864.16</v>
      </c>
      <c r="H1896" s="31">
        <v>74566.400000000009</v>
      </c>
      <c r="I1896" s="32">
        <v>45731</v>
      </c>
      <c r="J1896" s="32">
        <v>45866</v>
      </c>
      <c r="K1896" s="31" t="s">
        <v>54</v>
      </c>
      <c r="L1896" s="33" t="s">
        <v>30</v>
      </c>
      <c r="M1896" s="13" t="str">
        <f>PROPER(TRIM(SUBSTITUTE(B1896,"###"," ")))</f>
        <v>Share Plus</v>
      </c>
      <c r="N1896" s="13" t="str">
        <f>PROPER(TRIM(SUBSTITUTE(C1896,"###"," ")))</f>
        <v>Clothing</v>
      </c>
      <c r="O1896" s="13" t="str">
        <f>PROPER(TRIM(SUBSTITUTE(D1896,"###"," ")))</f>
        <v>Quickstock</v>
      </c>
      <c r="P1896" s="13" t="str">
        <f t="shared" si="203"/>
        <v>Share Plus</v>
      </c>
      <c r="Q1896" s="34" t="str">
        <f t="shared" si="204"/>
        <v>Clothing</v>
      </c>
      <c r="R1896" s="13" t="str">
        <f t="shared" si="205"/>
        <v>Quickstock</v>
      </c>
      <c r="S1896" s="35">
        <f t="shared" si="206"/>
        <v>40</v>
      </c>
      <c r="T1896" s="35">
        <f t="shared" si="207"/>
        <v>46</v>
      </c>
      <c r="U1896" s="14">
        <f t="shared" si="208"/>
        <v>1864.16</v>
      </c>
      <c r="V1896" s="14">
        <f t="shared" si="209"/>
        <v>74566.400000000009</v>
      </c>
      <c r="W1896" s="13" t="str">
        <v>Low Stock</v>
      </c>
      <c r="X1896" s="13" t="str">
        <v>Yes</v>
      </c>
      <c r="Y1896" s="13">
        <v>1</v>
      </c>
    </row>
    <row r="1897" spans="1:25" x14ac:dyDescent="0.3">
      <c r="A1897" s="31" t="s">
        <v>3770</v>
      </c>
      <c r="B1897" s="31" t="s">
        <v>2641</v>
      </c>
      <c r="C1897" s="31" t="s">
        <v>44</v>
      </c>
      <c r="D1897" s="31" t="s">
        <v>15</v>
      </c>
      <c r="E1897" s="31">
        <v>64</v>
      </c>
      <c r="F1897" s="31">
        <v>36</v>
      </c>
      <c r="G1897" s="31">
        <v>911.25</v>
      </c>
      <c r="H1897" s="31">
        <v>58320</v>
      </c>
      <c r="I1897" s="32">
        <v>45764</v>
      </c>
      <c r="J1897" s="32">
        <v>45873</v>
      </c>
      <c r="K1897" s="13"/>
      <c r="L1897" s="33" t="s">
        <v>33</v>
      </c>
      <c r="M1897" s="13" t="str">
        <f>PROPER(TRIM(SUBSTITUTE(B1897,"###"," ")))</f>
        <v>Carry Max</v>
      </c>
      <c r="N1897" s="13" t="str">
        <f>PROPER(TRIM(SUBSTITUTE(C1897,"###"," ")))</f>
        <v>Groceries</v>
      </c>
      <c r="O1897" s="13" t="str">
        <f>PROPER(TRIM(SUBSTITUTE(D1897,"###"," ")))</f>
        <v>Global Traders</v>
      </c>
      <c r="P1897" s="13" t="str">
        <f t="shared" si="203"/>
        <v>Carry Max</v>
      </c>
      <c r="Q1897" s="34" t="str">
        <f t="shared" si="204"/>
        <v>Groceries</v>
      </c>
      <c r="R1897" s="13" t="str">
        <f t="shared" si="205"/>
        <v>Global Traders</v>
      </c>
      <c r="S1897" s="35">
        <f t="shared" si="206"/>
        <v>64</v>
      </c>
      <c r="T1897" s="35">
        <f t="shared" si="207"/>
        <v>36</v>
      </c>
      <c r="U1897" s="14">
        <f t="shared" si="208"/>
        <v>911.25</v>
      </c>
      <c r="V1897" s="14">
        <f t="shared" si="209"/>
        <v>58320</v>
      </c>
      <c r="W1897" s="13" t="str">
        <v>In Stock</v>
      </c>
      <c r="X1897" s="13" t="str">
        <v>No</v>
      </c>
      <c r="Y1897" s="13">
        <v>0</v>
      </c>
    </row>
    <row r="1898" spans="1:25" x14ac:dyDescent="0.3">
      <c r="A1898" s="31" t="s">
        <v>3771</v>
      </c>
      <c r="B1898" s="31" t="s">
        <v>3772</v>
      </c>
      <c r="C1898" s="31" t="s">
        <v>44</v>
      </c>
      <c r="D1898" s="31" t="s">
        <v>41</v>
      </c>
      <c r="E1898" s="31">
        <v>174</v>
      </c>
      <c r="F1898" s="31">
        <v>57</v>
      </c>
      <c r="G1898" s="31">
        <v>5544.83</v>
      </c>
      <c r="H1898" s="31">
        <v>964800.42</v>
      </c>
      <c r="I1898" s="32">
        <v>45677</v>
      </c>
      <c r="J1898" s="32">
        <v>45909</v>
      </c>
      <c r="K1898" s="31" t="s">
        <v>54</v>
      </c>
      <c r="L1898" s="33" t="s">
        <v>58</v>
      </c>
      <c r="M1898" s="13" t="str">
        <f>PROPER(TRIM(SUBSTITUTE(B1898,"###"," ")))</f>
        <v>Guess Pro</v>
      </c>
      <c r="N1898" s="13" t="str">
        <f>PROPER(TRIM(SUBSTITUTE(C1898,"###"," ")))</f>
        <v>Groceries</v>
      </c>
      <c r="O1898" s="13" t="str">
        <f>PROPER(TRIM(SUBSTITUTE(D1898,"###"," ")))</f>
        <v>Quickstock</v>
      </c>
      <c r="P1898" s="13" t="str">
        <f t="shared" si="203"/>
        <v>Guess Pro</v>
      </c>
      <c r="Q1898" s="34" t="str">
        <f t="shared" si="204"/>
        <v>Groceries</v>
      </c>
      <c r="R1898" s="13" t="str">
        <f t="shared" si="205"/>
        <v>Quickstock</v>
      </c>
      <c r="S1898" s="35">
        <f t="shared" si="206"/>
        <v>174</v>
      </c>
      <c r="T1898" s="35">
        <f t="shared" si="207"/>
        <v>57</v>
      </c>
      <c r="U1898" s="14">
        <f t="shared" si="208"/>
        <v>5544.83</v>
      </c>
      <c r="V1898" s="14">
        <f t="shared" si="209"/>
        <v>964800.42</v>
      </c>
      <c r="W1898" s="13" t="str">
        <v>In Stock</v>
      </c>
      <c r="X1898" s="13" t="str">
        <v>No</v>
      </c>
      <c r="Y1898" s="13">
        <v>0</v>
      </c>
    </row>
    <row r="1899" spans="1:25" x14ac:dyDescent="0.3">
      <c r="A1899" s="31" t="s">
        <v>3773</v>
      </c>
      <c r="B1899" s="31" t="s">
        <v>3774</v>
      </c>
      <c r="C1899" s="31" t="s">
        <v>28</v>
      </c>
      <c r="D1899" s="31" t="s">
        <v>53</v>
      </c>
      <c r="E1899" s="31">
        <v>103</v>
      </c>
      <c r="F1899" s="31">
        <v>95</v>
      </c>
      <c r="G1899" s="31">
        <v>4067.91</v>
      </c>
      <c r="H1899" s="31">
        <v>418994.73</v>
      </c>
      <c r="I1899" s="32">
        <v>45781</v>
      </c>
      <c r="J1899" s="32">
        <v>45858</v>
      </c>
      <c r="K1899" s="31" t="s">
        <v>54</v>
      </c>
      <c r="L1899" s="33" t="s">
        <v>33</v>
      </c>
      <c r="M1899" s="13" t="str">
        <f>PROPER(TRIM(SUBSTITUTE(B1899,"###"," ")))</f>
        <v>Price Plus</v>
      </c>
      <c r="N1899" s="13" t="str">
        <f>PROPER(TRIM(SUBSTITUTE(C1899,"###"," ")))</f>
        <v>Furniture</v>
      </c>
      <c r="O1899" s="13" t="str">
        <f>PROPER(TRIM(SUBSTITUTE(D1899,"###"," ")))</f>
        <v>Abc Pvt Ltd</v>
      </c>
      <c r="P1899" s="13" t="str">
        <f t="shared" si="203"/>
        <v>Price Plus</v>
      </c>
      <c r="Q1899" s="34" t="str">
        <f t="shared" si="204"/>
        <v>Furniture</v>
      </c>
      <c r="R1899" s="13" t="str">
        <f t="shared" si="205"/>
        <v>Abc Pvt Ltd</v>
      </c>
      <c r="S1899" s="35">
        <f t="shared" si="206"/>
        <v>103</v>
      </c>
      <c r="T1899" s="35">
        <f t="shared" si="207"/>
        <v>95</v>
      </c>
      <c r="U1899" s="14">
        <f t="shared" si="208"/>
        <v>4067.91</v>
      </c>
      <c r="V1899" s="14">
        <f t="shared" si="209"/>
        <v>418994.73</v>
      </c>
      <c r="W1899" s="13" t="str">
        <v>In Stock</v>
      </c>
      <c r="X1899" s="13" t="str">
        <v>No</v>
      </c>
      <c r="Y1899" s="13">
        <v>0</v>
      </c>
    </row>
    <row r="1900" spans="1:25" x14ac:dyDescent="0.3">
      <c r="A1900" s="31" t="s">
        <v>3776</v>
      </c>
      <c r="B1900" s="31" t="s">
        <v>3777</v>
      </c>
      <c r="C1900" s="31" t="s">
        <v>44</v>
      </c>
      <c r="D1900" s="31" t="s">
        <v>53</v>
      </c>
      <c r="E1900" s="31">
        <v>30</v>
      </c>
      <c r="F1900" s="31">
        <v>26</v>
      </c>
      <c r="G1900" s="31">
        <v>612.41999999999996</v>
      </c>
      <c r="H1900" s="31">
        <v>18372.599999999999</v>
      </c>
      <c r="I1900" s="32">
        <v>45849</v>
      </c>
      <c r="J1900" s="32">
        <v>45910</v>
      </c>
      <c r="K1900" s="31" t="s">
        <v>25</v>
      </c>
      <c r="L1900" s="33" t="s">
        <v>21</v>
      </c>
      <c r="M1900" s="13" t="str">
        <f>PROPER(TRIM(SUBSTITUTE(B1900,"###"," ")))</f>
        <v>Billion Lite</v>
      </c>
      <c r="N1900" s="13" t="str">
        <f>PROPER(TRIM(SUBSTITUTE(C1900,"###"," ")))</f>
        <v>Groceries</v>
      </c>
      <c r="O1900" s="13" t="str">
        <f>PROPER(TRIM(SUBSTITUTE(D1900,"###"," ")))</f>
        <v>Abc Pvt Ltd</v>
      </c>
      <c r="P1900" s="13" t="str">
        <f t="shared" si="203"/>
        <v>Billion Lite</v>
      </c>
      <c r="Q1900" s="34" t="str">
        <f t="shared" si="204"/>
        <v>Groceries</v>
      </c>
      <c r="R1900" s="13" t="str">
        <f t="shared" si="205"/>
        <v>Abc Pvt Ltd</v>
      </c>
      <c r="S1900" s="35">
        <f t="shared" si="206"/>
        <v>30</v>
      </c>
      <c r="T1900" s="35">
        <f t="shared" si="207"/>
        <v>26</v>
      </c>
      <c r="U1900" s="14">
        <f t="shared" si="208"/>
        <v>612.41999999999996</v>
      </c>
      <c r="V1900" s="14">
        <f t="shared" si="209"/>
        <v>18372.599999999999</v>
      </c>
      <c r="W1900" s="13" t="str">
        <v>In Stock</v>
      </c>
      <c r="X1900" s="13" t="str">
        <v>No</v>
      </c>
      <c r="Y1900" s="13">
        <v>0</v>
      </c>
    </row>
    <row r="1901" spans="1:25" x14ac:dyDescent="0.3">
      <c r="A1901" s="31" t="s">
        <v>3778</v>
      </c>
      <c r="B1901" s="31" t="s">
        <v>3779</v>
      </c>
      <c r="C1901" s="31" t="s">
        <v>40</v>
      </c>
      <c r="D1901" s="31" t="s">
        <v>15</v>
      </c>
      <c r="E1901" s="31">
        <v>9</v>
      </c>
      <c r="F1901" s="31">
        <v>58</v>
      </c>
      <c r="G1901" s="31">
        <v>14493.58</v>
      </c>
      <c r="H1901" s="31">
        <v>130442.22</v>
      </c>
      <c r="I1901" s="32">
        <v>45744</v>
      </c>
      <c r="J1901" s="32">
        <v>45900</v>
      </c>
      <c r="K1901" s="31" t="s">
        <v>54</v>
      </c>
      <c r="L1901" s="33" t="s">
        <v>58</v>
      </c>
      <c r="M1901" s="13" t="str">
        <f>PROPER(TRIM(SUBSTITUTE(B1901,"###"," ")))</f>
        <v>Stock Max</v>
      </c>
      <c r="N1901" s="13" t="str">
        <f>PROPER(TRIM(SUBSTITUTE(C1901,"###"," ")))</f>
        <v>Electronics</v>
      </c>
      <c r="O1901" s="13" t="str">
        <f>PROPER(TRIM(SUBSTITUTE(D1901,"###"," ")))</f>
        <v>Global Traders</v>
      </c>
      <c r="P1901" s="13" t="str">
        <f t="shared" si="203"/>
        <v>Stock Max</v>
      </c>
      <c r="Q1901" s="34" t="str">
        <f t="shared" si="204"/>
        <v>Electronics</v>
      </c>
      <c r="R1901" s="13" t="str">
        <f t="shared" si="205"/>
        <v>Global Traders</v>
      </c>
      <c r="S1901" s="35">
        <f t="shared" si="206"/>
        <v>9</v>
      </c>
      <c r="T1901" s="35">
        <f t="shared" si="207"/>
        <v>58</v>
      </c>
      <c r="U1901" s="14">
        <f t="shared" si="208"/>
        <v>14493.58</v>
      </c>
      <c r="V1901" s="14">
        <f t="shared" si="209"/>
        <v>130442.22</v>
      </c>
      <c r="W1901" s="13" t="str">
        <v>Low Stock</v>
      </c>
      <c r="X1901" s="13" t="str">
        <v>Yes</v>
      </c>
      <c r="Y1901" s="13">
        <v>1</v>
      </c>
    </row>
    <row r="1902" spans="1:25" x14ac:dyDescent="0.3">
      <c r="A1902" s="31" t="s">
        <v>3781</v>
      </c>
      <c r="B1902" s="31" t="s">
        <v>3782</v>
      </c>
      <c r="C1902" s="31" t="s">
        <v>28</v>
      </c>
      <c r="D1902" s="31" t="s">
        <v>41</v>
      </c>
      <c r="E1902" s="31">
        <v>51</v>
      </c>
      <c r="F1902" s="31">
        <v>75</v>
      </c>
      <c r="G1902" s="31">
        <v>6255.18</v>
      </c>
      <c r="H1902" s="31">
        <v>319014.18</v>
      </c>
      <c r="I1902" s="32">
        <v>45819</v>
      </c>
      <c r="J1902" s="32">
        <v>45941</v>
      </c>
      <c r="K1902" s="31" t="s">
        <v>57</v>
      </c>
      <c r="L1902" s="33" t="s">
        <v>33</v>
      </c>
      <c r="M1902" s="13" t="str">
        <f>PROPER(TRIM(SUBSTITUTE(B1902,"###"," ")))</f>
        <v>Customer Plus</v>
      </c>
      <c r="N1902" s="13" t="str">
        <f>PROPER(TRIM(SUBSTITUTE(C1902,"###"," ")))</f>
        <v>Furniture</v>
      </c>
      <c r="O1902" s="13" t="str">
        <f>PROPER(TRIM(SUBSTITUTE(D1902,"###"," ")))</f>
        <v>Quickstock</v>
      </c>
      <c r="P1902" s="13" t="str">
        <f t="shared" si="203"/>
        <v>Customer Plus</v>
      </c>
      <c r="Q1902" s="34" t="str">
        <f t="shared" si="204"/>
        <v>Furniture</v>
      </c>
      <c r="R1902" s="13" t="str">
        <f t="shared" si="205"/>
        <v>Quickstock</v>
      </c>
      <c r="S1902" s="35">
        <f t="shared" si="206"/>
        <v>51</v>
      </c>
      <c r="T1902" s="35">
        <f t="shared" si="207"/>
        <v>75</v>
      </c>
      <c r="U1902" s="14">
        <f t="shared" si="208"/>
        <v>6255.18</v>
      </c>
      <c r="V1902" s="14">
        <f t="shared" si="209"/>
        <v>319014.18</v>
      </c>
      <c r="W1902" s="13" t="str">
        <v>Low Stock</v>
      </c>
      <c r="X1902" s="13" t="str">
        <v>Yes</v>
      </c>
      <c r="Y1902" s="13">
        <v>1</v>
      </c>
    </row>
    <row r="1903" spans="1:25" x14ac:dyDescent="0.3">
      <c r="A1903" s="31" t="s">
        <v>3783</v>
      </c>
      <c r="B1903" s="31" t="s">
        <v>2217</v>
      </c>
      <c r="C1903" s="31" t="s">
        <v>28</v>
      </c>
      <c r="D1903" s="31" t="s">
        <v>45</v>
      </c>
      <c r="E1903" s="31">
        <v>136</v>
      </c>
      <c r="F1903" s="31">
        <v>42</v>
      </c>
      <c r="G1903" s="31">
        <v>18153.89</v>
      </c>
      <c r="H1903" s="31">
        <v>2468929.04</v>
      </c>
      <c r="I1903" s="32">
        <v>45694</v>
      </c>
      <c r="J1903" s="32">
        <v>45863</v>
      </c>
      <c r="K1903" s="31" t="s">
        <v>29</v>
      </c>
      <c r="L1903" s="33" t="s">
        <v>33</v>
      </c>
      <c r="M1903" s="13" t="str">
        <f>PROPER(TRIM(SUBSTITUTE(B1903,"###"," ")))</f>
        <v>Power Mini</v>
      </c>
      <c r="N1903" s="13" t="str">
        <f>PROPER(TRIM(SUBSTITUTE(C1903,"###"," ")))</f>
        <v>Furniture</v>
      </c>
      <c r="O1903" s="13" t="str">
        <f>PROPER(TRIM(SUBSTITUTE(D1903,"###"," ")))</f>
        <v>Retailmart Inc</v>
      </c>
      <c r="P1903" s="13" t="str">
        <f t="shared" si="203"/>
        <v>Power Mini</v>
      </c>
      <c r="Q1903" s="34" t="str">
        <f t="shared" si="204"/>
        <v>Furniture</v>
      </c>
      <c r="R1903" s="13" t="str">
        <f t="shared" si="205"/>
        <v>Retailmart Inc</v>
      </c>
      <c r="S1903" s="35">
        <f t="shared" si="206"/>
        <v>136</v>
      </c>
      <c r="T1903" s="35">
        <f t="shared" si="207"/>
        <v>42</v>
      </c>
      <c r="U1903" s="14">
        <f t="shared" si="208"/>
        <v>18153.89</v>
      </c>
      <c r="V1903" s="14">
        <f t="shared" si="209"/>
        <v>2468929.04</v>
      </c>
      <c r="W1903" s="13" t="str">
        <v>In Stock</v>
      </c>
      <c r="X1903" s="13" t="str">
        <v>No</v>
      </c>
      <c r="Y1903" s="13">
        <v>0</v>
      </c>
    </row>
    <row r="1904" spans="1:25" x14ac:dyDescent="0.3">
      <c r="A1904" s="31" t="s">
        <v>3784</v>
      </c>
      <c r="B1904" s="31" t="s">
        <v>3785</v>
      </c>
      <c r="C1904" s="31" t="s">
        <v>14</v>
      </c>
      <c r="D1904" s="31" t="s">
        <v>53</v>
      </c>
      <c r="E1904" s="31">
        <v>43</v>
      </c>
      <c r="F1904" s="31">
        <v>43</v>
      </c>
      <c r="G1904" s="31">
        <v>11699.33</v>
      </c>
      <c r="H1904" s="31">
        <v>503071.19</v>
      </c>
      <c r="I1904" s="32">
        <v>45791</v>
      </c>
      <c r="J1904" s="32">
        <v>45871</v>
      </c>
      <c r="K1904" s="31" t="s">
        <v>25</v>
      </c>
      <c r="L1904" s="33" t="s">
        <v>33</v>
      </c>
      <c r="M1904" s="13" t="str">
        <f>PROPER(TRIM(SUBSTITUTE(B1904,"###"," ")))</f>
        <v>She Mini</v>
      </c>
      <c r="N1904" s="13" t="str">
        <f>PROPER(TRIM(SUBSTITUTE(C1904,"###"," ")))</f>
        <v>Clothing</v>
      </c>
      <c r="O1904" s="13" t="str">
        <f>PROPER(TRIM(SUBSTITUTE(D1904,"###"," ")))</f>
        <v>Abc Pvt Ltd</v>
      </c>
      <c r="P1904" s="13" t="str">
        <f t="shared" si="203"/>
        <v>She Mini</v>
      </c>
      <c r="Q1904" s="34" t="str">
        <f t="shared" si="204"/>
        <v>Clothing</v>
      </c>
      <c r="R1904" s="13" t="str">
        <f t="shared" si="205"/>
        <v>Abc Pvt Ltd</v>
      </c>
      <c r="S1904" s="35">
        <f t="shared" si="206"/>
        <v>43</v>
      </c>
      <c r="T1904" s="35">
        <f t="shared" si="207"/>
        <v>43</v>
      </c>
      <c r="U1904" s="14">
        <f t="shared" si="208"/>
        <v>11699.33</v>
      </c>
      <c r="V1904" s="14">
        <f t="shared" si="209"/>
        <v>503071.19</v>
      </c>
      <c r="W1904" s="13" t="str">
        <v>Low Stock</v>
      </c>
      <c r="X1904" s="13" t="str">
        <v>No</v>
      </c>
      <c r="Y1904" s="13">
        <v>1</v>
      </c>
    </row>
    <row r="1905" spans="1:25" x14ac:dyDescent="0.3">
      <c r="A1905" s="31" t="s">
        <v>3786</v>
      </c>
      <c r="B1905" s="31" t="s">
        <v>3787</v>
      </c>
      <c r="C1905" s="31" t="s">
        <v>44</v>
      </c>
      <c r="D1905" s="13"/>
      <c r="E1905" s="13"/>
      <c r="F1905" s="31">
        <v>35</v>
      </c>
      <c r="G1905" s="31">
        <v>1442.5</v>
      </c>
      <c r="H1905" s="13"/>
      <c r="I1905" s="32">
        <v>45677</v>
      </c>
      <c r="J1905" s="32">
        <v>45892</v>
      </c>
      <c r="K1905" s="31" t="s">
        <v>16</v>
      </c>
      <c r="L1905" s="33" t="s">
        <v>58</v>
      </c>
      <c r="M1905" s="13" t="str">
        <f>PROPER(TRIM(SUBSTITUTE(B1905,"###"," ")))</f>
        <v>Turn X</v>
      </c>
      <c r="N1905" s="13" t="str">
        <f>PROPER(TRIM(SUBSTITUTE(C1905,"###"," ")))</f>
        <v>Groceries</v>
      </c>
      <c r="O1905" s="13" t="str">
        <f>PROPER(TRIM(SUBSTITUTE(D1905,"###"," ")))</f>
        <v/>
      </c>
      <c r="P1905" s="13" t="str">
        <f t="shared" si="203"/>
        <v>Turn X</v>
      </c>
      <c r="Q1905" s="34" t="str">
        <f t="shared" si="204"/>
        <v>Groceries</v>
      </c>
      <c r="R1905" s="13" t="str">
        <f t="shared" si="205"/>
        <v>Others</v>
      </c>
      <c r="S1905" s="35">
        <f t="shared" si="206"/>
        <v>0</v>
      </c>
      <c r="T1905" s="35">
        <f t="shared" si="207"/>
        <v>35</v>
      </c>
      <c r="U1905" s="14">
        <f t="shared" si="208"/>
        <v>1442.5</v>
      </c>
      <c r="V1905" s="14">
        <f t="shared" si="209"/>
        <v>0</v>
      </c>
      <c r="W1905" s="13" t="str">
        <v>Out of Stock</v>
      </c>
      <c r="X1905" s="13" t="str">
        <v>Yes</v>
      </c>
      <c r="Y1905" s="13">
        <v>1</v>
      </c>
    </row>
    <row r="1906" spans="1:25" x14ac:dyDescent="0.3">
      <c r="A1906" s="31" t="s">
        <v>3788</v>
      </c>
      <c r="B1906" s="31" t="s">
        <v>3789</v>
      </c>
      <c r="C1906" s="31" t="s">
        <v>20</v>
      </c>
      <c r="D1906" s="31" t="s">
        <v>15</v>
      </c>
      <c r="E1906" s="31">
        <v>106</v>
      </c>
      <c r="F1906" s="31">
        <v>90</v>
      </c>
      <c r="G1906" s="31">
        <v>18236.240000000002</v>
      </c>
      <c r="H1906" s="31">
        <v>1933041.44</v>
      </c>
      <c r="I1906" s="32">
        <v>45809</v>
      </c>
      <c r="J1906" s="32">
        <v>45861</v>
      </c>
      <c r="K1906" s="31" t="s">
        <v>25</v>
      </c>
      <c r="L1906" s="33" t="s">
        <v>30</v>
      </c>
      <c r="M1906" s="13" t="str">
        <f>PROPER(TRIM(SUBSTITUTE(B1906,"###"," ")))</f>
        <v>Feeling X</v>
      </c>
      <c r="N1906" s="13" t="str">
        <f>PROPER(TRIM(SUBSTITUTE(C1906,"###"," ")))</f>
        <v>Toys</v>
      </c>
      <c r="O1906" s="13" t="str">
        <f>PROPER(TRIM(SUBSTITUTE(D1906,"###"," ")))</f>
        <v>Global Traders</v>
      </c>
      <c r="P1906" s="13" t="str">
        <f t="shared" si="203"/>
        <v>Feeling X</v>
      </c>
      <c r="Q1906" s="34" t="str">
        <f t="shared" si="204"/>
        <v>Toys</v>
      </c>
      <c r="R1906" s="13" t="str">
        <f t="shared" si="205"/>
        <v>Global Traders</v>
      </c>
      <c r="S1906" s="35">
        <f t="shared" si="206"/>
        <v>106</v>
      </c>
      <c r="T1906" s="35">
        <f t="shared" si="207"/>
        <v>90</v>
      </c>
      <c r="U1906" s="14">
        <f t="shared" si="208"/>
        <v>18236.240000000002</v>
      </c>
      <c r="V1906" s="14">
        <f t="shared" si="209"/>
        <v>1933041.4400000002</v>
      </c>
      <c r="W1906" s="13" t="str">
        <v>In Stock</v>
      </c>
      <c r="X1906" s="13" t="str">
        <v>No</v>
      </c>
      <c r="Y1906" s="13">
        <v>0</v>
      </c>
    </row>
    <row r="1907" spans="1:25" x14ac:dyDescent="0.3">
      <c r="A1907" s="31" t="s">
        <v>3790</v>
      </c>
      <c r="B1907" s="31" t="s">
        <v>3791</v>
      </c>
      <c r="C1907" s="31" t="s">
        <v>28</v>
      </c>
      <c r="D1907" s="31" t="s">
        <v>53</v>
      </c>
      <c r="E1907" s="31">
        <v>29</v>
      </c>
      <c r="F1907" s="31">
        <v>42</v>
      </c>
      <c r="G1907" s="31">
        <v>9754.5300000000007</v>
      </c>
      <c r="H1907" s="31">
        <v>282881.37</v>
      </c>
      <c r="I1907" s="32">
        <v>45805</v>
      </c>
      <c r="J1907" s="32">
        <v>45883</v>
      </c>
      <c r="K1907" s="13"/>
      <c r="L1907" s="33" t="s">
        <v>17</v>
      </c>
      <c r="M1907" s="13" t="str">
        <f>PROPER(TRIM(SUBSTITUTE(B1907,"###"," ")))</f>
        <v>Member Plus</v>
      </c>
      <c r="N1907" s="13" t="str">
        <f>PROPER(TRIM(SUBSTITUTE(C1907,"###"," ")))</f>
        <v>Furniture</v>
      </c>
      <c r="O1907" s="13" t="str">
        <f>PROPER(TRIM(SUBSTITUTE(D1907,"###"," ")))</f>
        <v>Abc Pvt Ltd</v>
      </c>
      <c r="P1907" s="13" t="str">
        <f t="shared" si="203"/>
        <v>Member Plus</v>
      </c>
      <c r="Q1907" s="34" t="str">
        <f t="shared" si="204"/>
        <v>Furniture</v>
      </c>
      <c r="R1907" s="13" t="str">
        <f t="shared" si="205"/>
        <v>Abc Pvt Ltd</v>
      </c>
      <c r="S1907" s="35">
        <f t="shared" si="206"/>
        <v>29</v>
      </c>
      <c r="T1907" s="35">
        <f t="shared" si="207"/>
        <v>42</v>
      </c>
      <c r="U1907" s="14">
        <f t="shared" si="208"/>
        <v>9754.5300000000007</v>
      </c>
      <c r="V1907" s="14">
        <f t="shared" si="209"/>
        <v>282881.37</v>
      </c>
      <c r="W1907" s="13" t="str">
        <v>Low Stock</v>
      </c>
      <c r="X1907" s="13" t="str">
        <v>Yes</v>
      </c>
      <c r="Y1907" s="13">
        <v>1</v>
      </c>
    </row>
    <row r="1908" spans="1:25" x14ac:dyDescent="0.3">
      <c r="A1908" s="31" t="s">
        <v>3793</v>
      </c>
      <c r="B1908" s="31" t="s">
        <v>3794</v>
      </c>
      <c r="C1908" s="31" t="s">
        <v>20</v>
      </c>
      <c r="D1908" s="31" t="s">
        <v>41</v>
      </c>
      <c r="E1908" s="31">
        <v>185</v>
      </c>
      <c r="F1908" s="31">
        <v>22</v>
      </c>
      <c r="G1908" s="31">
        <v>13141.25</v>
      </c>
      <c r="H1908" s="31">
        <v>2431131.25</v>
      </c>
      <c r="I1908" s="32">
        <v>45713</v>
      </c>
      <c r="J1908" s="32">
        <v>45941</v>
      </c>
      <c r="K1908" s="31" t="s">
        <v>57</v>
      </c>
      <c r="L1908" s="33" t="s">
        <v>33</v>
      </c>
      <c r="M1908" s="13" t="str">
        <f>PROPER(TRIM(SUBSTITUTE(B1908,"###"," ")))</f>
        <v>Bit Mini</v>
      </c>
      <c r="N1908" s="13" t="str">
        <f>PROPER(TRIM(SUBSTITUTE(C1908,"###"," ")))</f>
        <v>Toys</v>
      </c>
      <c r="O1908" s="13" t="str">
        <f>PROPER(TRIM(SUBSTITUTE(D1908,"###"," ")))</f>
        <v>Quickstock</v>
      </c>
      <c r="P1908" s="13" t="str">
        <f t="shared" si="203"/>
        <v>Bit Mini</v>
      </c>
      <c r="Q1908" s="34" t="str">
        <f t="shared" si="204"/>
        <v>Toys</v>
      </c>
      <c r="R1908" s="13" t="str">
        <f t="shared" si="205"/>
        <v>Quickstock</v>
      </c>
      <c r="S1908" s="35">
        <f t="shared" si="206"/>
        <v>185</v>
      </c>
      <c r="T1908" s="35">
        <f t="shared" si="207"/>
        <v>22</v>
      </c>
      <c r="U1908" s="14">
        <f t="shared" si="208"/>
        <v>13141.25</v>
      </c>
      <c r="V1908" s="14">
        <f t="shared" si="209"/>
        <v>2431131.25</v>
      </c>
      <c r="W1908" s="13" t="str">
        <v>In Stock</v>
      </c>
      <c r="X1908" s="13" t="str">
        <v>No</v>
      </c>
      <c r="Y1908" s="13">
        <v>0</v>
      </c>
    </row>
    <row r="1909" spans="1:25" x14ac:dyDescent="0.3">
      <c r="A1909" s="31" t="s">
        <v>3795</v>
      </c>
      <c r="B1909" s="31" t="s">
        <v>3796</v>
      </c>
      <c r="C1909" s="31" t="s">
        <v>44</v>
      </c>
      <c r="D1909" s="31" t="s">
        <v>24</v>
      </c>
      <c r="E1909" s="31">
        <v>33</v>
      </c>
      <c r="F1909" s="31">
        <v>54</v>
      </c>
      <c r="G1909" s="31">
        <v>12540.66</v>
      </c>
      <c r="H1909" s="31">
        <v>413841.78</v>
      </c>
      <c r="I1909" s="32">
        <v>45702</v>
      </c>
      <c r="J1909" s="32">
        <v>45925</v>
      </c>
      <c r="K1909" s="31" t="s">
        <v>46</v>
      </c>
      <c r="L1909" s="33" t="s">
        <v>17</v>
      </c>
      <c r="M1909" s="13" t="str">
        <f>PROPER(TRIM(SUBSTITUTE(B1909,"###"," ")))</f>
        <v>Staff Lite</v>
      </c>
      <c r="N1909" s="13" t="str">
        <f>PROPER(TRIM(SUBSTITUTE(C1909,"###"," ")))</f>
        <v>Groceries</v>
      </c>
      <c r="O1909" s="13" t="str">
        <f>PROPER(TRIM(SUBSTITUTE(D1909,"###"," ")))</f>
        <v>Omni Suppliers</v>
      </c>
      <c r="P1909" s="13" t="str">
        <f t="shared" si="203"/>
        <v>Staff Lite</v>
      </c>
      <c r="Q1909" s="34" t="str">
        <f t="shared" si="204"/>
        <v>Groceries</v>
      </c>
      <c r="R1909" s="13" t="str">
        <f t="shared" si="205"/>
        <v>Omni Suppliers</v>
      </c>
      <c r="S1909" s="35">
        <f t="shared" si="206"/>
        <v>33</v>
      </c>
      <c r="T1909" s="35">
        <f t="shared" si="207"/>
        <v>54</v>
      </c>
      <c r="U1909" s="14">
        <f t="shared" si="208"/>
        <v>12540.66</v>
      </c>
      <c r="V1909" s="14">
        <f t="shared" si="209"/>
        <v>413841.77999999997</v>
      </c>
      <c r="W1909" s="13" t="str">
        <v>Low Stock</v>
      </c>
      <c r="X1909" s="13" t="str">
        <v>Yes</v>
      </c>
      <c r="Y1909" s="13">
        <v>1</v>
      </c>
    </row>
    <row r="1910" spans="1:25" x14ac:dyDescent="0.3">
      <c r="A1910" s="31" t="s">
        <v>3797</v>
      </c>
      <c r="B1910" s="31" t="s">
        <v>3798</v>
      </c>
      <c r="C1910" s="31" t="s">
        <v>28</v>
      </c>
      <c r="D1910" s="31" t="s">
        <v>45</v>
      </c>
      <c r="E1910" s="31">
        <v>108</v>
      </c>
      <c r="F1910" s="31">
        <v>51</v>
      </c>
      <c r="G1910" s="31">
        <v>15410.97</v>
      </c>
      <c r="H1910" s="31">
        <v>1664384.76</v>
      </c>
      <c r="I1910" s="32">
        <v>45831</v>
      </c>
      <c r="J1910" s="32">
        <v>45886</v>
      </c>
      <c r="K1910" s="31" t="s">
        <v>25</v>
      </c>
      <c r="L1910" s="33" t="s">
        <v>30</v>
      </c>
      <c r="M1910" s="13" t="str">
        <f>PROPER(TRIM(SUBSTITUTE(B1910,"###"," ")))</f>
        <v>Social Mini</v>
      </c>
      <c r="N1910" s="13" t="str">
        <f>PROPER(TRIM(SUBSTITUTE(C1910,"###"," ")))</f>
        <v>Furniture</v>
      </c>
      <c r="O1910" s="13" t="str">
        <f>PROPER(TRIM(SUBSTITUTE(D1910,"###"," ")))</f>
        <v>Retailmart Inc</v>
      </c>
      <c r="P1910" s="13" t="str">
        <f t="shared" si="203"/>
        <v>Social Mini</v>
      </c>
      <c r="Q1910" s="34" t="str">
        <f t="shared" si="204"/>
        <v>Furniture</v>
      </c>
      <c r="R1910" s="13" t="str">
        <f t="shared" si="205"/>
        <v>Retailmart Inc</v>
      </c>
      <c r="S1910" s="35">
        <f t="shared" si="206"/>
        <v>108</v>
      </c>
      <c r="T1910" s="35">
        <f t="shared" si="207"/>
        <v>51</v>
      </c>
      <c r="U1910" s="14">
        <f t="shared" si="208"/>
        <v>15410.97</v>
      </c>
      <c r="V1910" s="14">
        <f t="shared" si="209"/>
        <v>1664384.76</v>
      </c>
      <c r="W1910" s="13" t="str">
        <v>In Stock</v>
      </c>
      <c r="X1910" s="13" t="str">
        <v>No</v>
      </c>
      <c r="Y1910" s="13">
        <v>0</v>
      </c>
    </row>
    <row r="1911" spans="1:25" x14ac:dyDescent="0.3">
      <c r="A1911" s="31" t="s">
        <v>3799</v>
      </c>
      <c r="B1911" s="31" t="s">
        <v>3800</v>
      </c>
      <c r="C1911" s="31" t="s">
        <v>20</v>
      </c>
      <c r="D1911" s="31" t="s">
        <v>15</v>
      </c>
      <c r="E1911" s="31">
        <v>155</v>
      </c>
      <c r="F1911" s="31">
        <v>83</v>
      </c>
      <c r="G1911" s="31">
        <v>11707.18</v>
      </c>
      <c r="H1911" s="31">
        <v>1814612.9</v>
      </c>
      <c r="I1911" s="32">
        <v>45736</v>
      </c>
      <c r="J1911" s="32">
        <v>45919</v>
      </c>
      <c r="K1911" s="13"/>
      <c r="L1911" s="33" t="s">
        <v>17</v>
      </c>
      <c r="M1911" s="13" t="str">
        <f>PROPER(TRIM(SUBSTITUTE(B1911,"###"," ")))</f>
        <v>Factor Mini</v>
      </c>
      <c r="N1911" s="13" t="str">
        <f>PROPER(TRIM(SUBSTITUTE(C1911,"###"," ")))</f>
        <v>Toys</v>
      </c>
      <c r="O1911" s="13" t="str">
        <f>PROPER(TRIM(SUBSTITUTE(D1911,"###"," ")))</f>
        <v>Global Traders</v>
      </c>
      <c r="P1911" s="13" t="str">
        <f t="shared" si="203"/>
        <v>Factor Mini</v>
      </c>
      <c r="Q1911" s="34" t="str">
        <f t="shared" si="204"/>
        <v>Toys</v>
      </c>
      <c r="R1911" s="13" t="str">
        <f t="shared" si="205"/>
        <v>Global Traders</v>
      </c>
      <c r="S1911" s="35">
        <f t="shared" si="206"/>
        <v>155</v>
      </c>
      <c r="T1911" s="35">
        <f t="shared" si="207"/>
        <v>83</v>
      </c>
      <c r="U1911" s="14">
        <f t="shared" si="208"/>
        <v>11707.18</v>
      </c>
      <c r="V1911" s="14">
        <f t="shared" si="209"/>
        <v>1814612.9000000001</v>
      </c>
      <c r="W1911" s="13" t="str">
        <v>In Stock</v>
      </c>
      <c r="X1911" s="13" t="str">
        <v>No</v>
      </c>
      <c r="Y1911" s="13">
        <v>0</v>
      </c>
    </row>
    <row r="1912" spans="1:25" x14ac:dyDescent="0.3">
      <c r="A1912" s="31" t="s">
        <v>3801</v>
      </c>
      <c r="B1912" s="31" t="s">
        <v>3802</v>
      </c>
      <c r="C1912" s="31" t="s">
        <v>20</v>
      </c>
      <c r="D1912" s="13"/>
      <c r="E1912" s="31">
        <v>106</v>
      </c>
      <c r="F1912" s="31">
        <v>34</v>
      </c>
      <c r="G1912" s="31">
        <v>14632.01</v>
      </c>
      <c r="H1912" s="31">
        <v>1550993.06</v>
      </c>
      <c r="I1912" s="32">
        <v>45837</v>
      </c>
      <c r="J1912" s="32">
        <v>45897</v>
      </c>
      <c r="K1912" s="31" t="s">
        <v>54</v>
      </c>
      <c r="L1912" s="33" t="s">
        <v>33</v>
      </c>
      <c r="M1912" s="13" t="str">
        <f>PROPER(TRIM(SUBSTITUTE(B1912,"###"," ")))</f>
        <v>Group Lite</v>
      </c>
      <c r="N1912" s="13" t="str">
        <f>PROPER(TRIM(SUBSTITUTE(C1912,"###"," ")))</f>
        <v>Toys</v>
      </c>
      <c r="O1912" s="13" t="str">
        <f>PROPER(TRIM(SUBSTITUTE(D1912,"###"," ")))</f>
        <v/>
      </c>
      <c r="P1912" s="13" t="str">
        <f t="shared" si="203"/>
        <v>Group Lite</v>
      </c>
      <c r="Q1912" s="34" t="str">
        <f t="shared" si="204"/>
        <v>Toys</v>
      </c>
      <c r="R1912" s="13" t="str">
        <f t="shared" si="205"/>
        <v>Others</v>
      </c>
      <c r="S1912" s="35">
        <f t="shared" si="206"/>
        <v>106</v>
      </c>
      <c r="T1912" s="35">
        <f t="shared" si="207"/>
        <v>34</v>
      </c>
      <c r="U1912" s="14">
        <f t="shared" si="208"/>
        <v>14632.01</v>
      </c>
      <c r="V1912" s="14">
        <f t="shared" si="209"/>
        <v>1550993.06</v>
      </c>
      <c r="W1912" s="13" t="str">
        <v>In Stock</v>
      </c>
      <c r="X1912" s="13" t="str">
        <v>No</v>
      </c>
      <c r="Y1912" s="13">
        <v>0</v>
      </c>
    </row>
    <row r="1913" spans="1:25" x14ac:dyDescent="0.3">
      <c r="A1913" s="31" t="s">
        <v>3803</v>
      </c>
      <c r="B1913" s="31" t="s">
        <v>3804</v>
      </c>
      <c r="C1913" s="31" t="s">
        <v>14</v>
      </c>
      <c r="D1913" s="31" t="s">
        <v>41</v>
      </c>
      <c r="E1913" s="31">
        <v>97</v>
      </c>
      <c r="F1913" s="13"/>
      <c r="G1913" s="31">
        <v>8248.11</v>
      </c>
      <c r="H1913" s="31">
        <v>800066.67</v>
      </c>
      <c r="I1913" s="32">
        <v>45726</v>
      </c>
      <c r="J1913" s="32">
        <v>45887</v>
      </c>
      <c r="K1913" s="13"/>
      <c r="L1913" s="33" t="s">
        <v>58</v>
      </c>
      <c r="M1913" s="13" t="str">
        <f>PROPER(TRIM(SUBSTITUTE(B1913,"###"," ")))</f>
        <v>Budget Plus</v>
      </c>
      <c r="N1913" s="13" t="str">
        <f>PROPER(TRIM(SUBSTITUTE(C1913,"###"," ")))</f>
        <v>Clothing</v>
      </c>
      <c r="O1913" s="13" t="str">
        <f>PROPER(TRIM(SUBSTITUTE(D1913,"###"," ")))</f>
        <v>Quickstock</v>
      </c>
      <c r="P1913" s="13" t="str">
        <f t="shared" si="203"/>
        <v>Budget Plus</v>
      </c>
      <c r="Q1913" s="34" t="str">
        <f t="shared" si="204"/>
        <v>Clothing</v>
      </c>
      <c r="R1913" s="13" t="str">
        <f t="shared" si="205"/>
        <v>Quickstock</v>
      </c>
      <c r="S1913" s="35">
        <f t="shared" si="206"/>
        <v>97</v>
      </c>
      <c r="T1913" s="35">
        <f t="shared" si="207"/>
        <v>0</v>
      </c>
      <c r="U1913" s="14">
        <f t="shared" si="208"/>
        <v>8248.11</v>
      </c>
      <c r="V1913" s="14">
        <f t="shared" si="209"/>
        <v>800066.67</v>
      </c>
      <c r="W1913" s="13" t="str">
        <v>In Stock</v>
      </c>
      <c r="X1913" s="13" t="str">
        <v>No</v>
      </c>
      <c r="Y1913" s="13">
        <v>0</v>
      </c>
    </row>
    <row r="1914" spans="1:25" x14ac:dyDescent="0.3">
      <c r="A1914" s="31" t="s">
        <v>3805</v>
      </c>
      <c r="B1914" s="31" t="s">
        <v>1733</v>
      </c>
      <c r="C1914" s="31" t="s">
        <v>28</v>
      </c>
      <c r="D1914" s="31" t="s">
        <v>53</v>
      </c>
      <c r="E1914" s="31">
        <v>124</v>
      </c>
      <c r="F1914" s="31">
        <v>70</v>
      </c>
      <c r="G1914" s="31">
        <v>14236.88</v>
      </c>
      <c r="H1914" s="31">
        <v>1765373.12</v>
      </c>
      <c r="I1914" s="32">
        <v>45773</v>
      </c>
      <c r="J1914" s="32">
        <v>45914</v>
      </c>
      <c r="K1914" s="31" t="s">
        <v>46</v>
      </c>
      <c r="L1914" s="33" t="s">
        <v>21</v>
      </c>
      <c r="M1914" s="13" t="str">
        <f>PROPER(TRIM(SUBSTITUTE(B1914,"###"," ")))</f>
        <v>Require Max</v>
      </c>
      <c r="N1914" s="13" t="str">
        <f>PROPER(TRIM(SUBSTITUTE(C1914,"###"," ")))</f>
        <v>Furniture</v>
      </c>
      <c r="O1914" s="13" t="str">
        <f>PROPER(TRIM(SUBSTITUTE(D1914,"###"," ")))</f>
        <v>Abc Pvt Ltd</v>
      </c>
      <c r="P1914" s="13" t="str">
        <f t="shared" si="203"/>
        <v>Require Max</v>
      </c>
      <c r="Q1914" s="34" t="str">
        <f t="shared" si="204"/>
        <v>Furniture</v>
      </c>
      <c r="R1914" s="13" t="str">
        <f t="shared" si="205"/>
        <v>Abc Pvt Ltd</v>
      </c>
      <c r="S1914" s="35">
        <f t="shared" si="206"/>
        <v>124</v>
      </c>
      <c r="T1914" s="35">
        <f t="shared" si="207"/>
        <v>70</v>
      </c>
      <c r="U1914" s="14">
        <f t="shared" si="208"/>
        <v>14236.88</v>
      </c>
      <c r="V1914" s="14">
        <f t="shared" si="209"/>
        <v>1765373.1199999999</v>
      </c>
      <c r="W1914" s="13" t="str">
        <v>In Stock</v>
      </c>
      <c r="X1914" s="13" t="str">
        <v>No</v>
      </c>
      <c r="Y1914" s="13">
        <v>0</v>
      </c>
    </row>
    <row r="1915" spans="1:25" x14ac:dyDescent="0.3">
      <c r="A1915" s="31" t="s">
        <v>3806</v>
      </c>
      <c r="B1915" s="31" t="s">
        <v>1158</v>
      </c>
      <c r="C1915" s="31" t="s">
        <v>40</v>
      </c>
      <c r="D1915" s="31" t="s">
        <v>24</v>
      </c>
      <c r="E1915" s="31">
        <v>183</v>
      </c>
      <c r="F1915" s="31">
        <v>78</v>
      </c>
      <c r="G1915" s="31">
        <v>9192.15</v>
      </c>
      <c r="H1915" s="31">
        <v>1682163.45</v>
      </c>
      <c r="I1915" s="32">
        <v>45732</v>
      </c>
      <c r="J1915" s="32">
        <v>45870</v>
      </c>
      <c r="K1915" s="31" t="s">
        <v>54</v>
      </c>
      <c r="L1915" s="33" t="s">
        <v>58</v>
      </c>
      <c r="M1915" s="13" t="str">
        <f>PROPER(TRIM(SUBSTITUTE(B1915,"###"," ")))</f>
        <v>Operation Pro</v>
      </c>
      <c r="N1915" s="13" t="str">
        <f>PROPER(TRIM(SUBSTITUTE(C1915,"###"," ")))</f>
        <v>Electronics</v>
      </c>
      <c r="O1915" s="13" t="str">
        <f>PROPER(TRIM(SUBSTITUTE(D1915,"###"," ")))</f>
        <v>Omni Suppliers</v>
      </c>
      <c r="P1915" s="13" t="str">
        <f t="shared" si="203"/>
        <v>Operation Pro</v>
      </c>
      <c r="Q1915" s="34" t="str">
        <f t="shared" si="204"/>
        <v>Electronics</v>
      </c>
      <c r="R1915" s="13" t="str">
        <f t="shared" si="205"/>
        <v>Omni Suppliers</v>
      </c>
      <c r="S1915" s="35">
        <f t="shared" si="206"/>
        <v>183</v>
      </c>
      <c r="T1915" s="35">
        <f t="shared" si="207"/>
        <v>78</v>
      </c>
      <c r="U1915" s="14">
        <f t="shared" si="208"/>
        <v>9192.15</v>
      </c>
      <c r="V1915" s="14">
        <f t="shared" si="209"/>
        <v>1682163.45</v>
      </c>
      <c r="W1915" s="13" t="str">
        <v>In Stock</v>
      </c>
      <c r="X1915" s="13" t="str">
        <v>No</v>
      </c>
      <c r="Y1915" s="13">
        <v>0</v>
      </c>
    </row>
    <row r="1916" spans="1:25" x14ac:dyDescent="0.3">
      <c r="A1916" s="31" t="s">
        <v>3807</v>
      </c>
      <c r="B1916" s="31" t="s">
        <v>3808</v>
      </c>
      <c r="C1916" s="31" t="s">
        <v>14</v>
      </c>
      <c r="D1916" s="31" t="s">
        <v>45</v>
      </c>
      <c r="E1916" s="31">
        <v>12</v>
      </c>
      <c r="F1916" s="31">
        <v>62</v>
      </c>
      <c r="G1916" s="31">
        <v>17742.29</v>
      </c>
      <c r="H1916" s="31">
        <v>212907.48</v>
      </c>
      <c r="I1916" s="32">
        <v>45794</v>
      </c>
      <c r="J1916" s="32">
        <v>45913</v>
      </c>
      <c r="K1916" s="31" t="s">
        <v>25</v>
      </c>
      <c r="L1916" s="33" t="s">
        <v>17</v>
      </c>
      <c r="M1916" s="13" t="str">
        <f>PROPER(TRIM(SUBSTITUTE(B1916,"###"," ")))</f>
        <v>Machine Mini</v>
      </c>
      <c r="N1916" s="13" t="str">
        <f>PROPER(TRIM(SUBSTITUTE(C1916,"###"," ")))</f>
        <v>Clothing</v>
      </c>
      <c r="O1916" s="13" t="str">
        <f>PROPER(TRIM(SUBSTITUTE(D1916,"###"," ")))</f>
        <v>Retailmart Inc</v>
      </c>
      <c r="P1916" s="13" t="str">
        <f t="shared" si="203"/>
        <v>Machine Mini</v>
      </c>
      <c r="Q1916" s="34" t="str">
        <f t="shared" si="204"/>
        <v>Clothing</v>
      </c>
      <c r="R1916" s="13" t="str">
        <f t="shared" si="205"/>
        <v>Retailmart Inc</v>
      </c>
      <c r="S1916" s="35">
        <f t="shared" si="206"/>
        <v>12</v>
      </c>
      <c r="T1916" s="35">
        <f t="shared" si="207"/>
        <v>62</v>
      </c>
      <c r="U1916" s="14">
        <f t="shared" si="208"/>
        <v>17742.29</v>
      </c>
      <c r="V1916" s="14">
        <f t="shared" si="209"/>
        <v>212907.48</v>
      </c>
      <c r="W1916" s="13" t="str">
        <v>Low Stock</v>
      </c>
      <c r="X1916" s="13" t="str">
        <v>Yes</v>
      </c>
      <c r="Y1916" s="13">
        <v>1</v>
      </c>
    </row>
    <row r="1917" spans="1:25" x14ac:dyDescent="0.3">
      <c r="A1917" s="31" t="s">
        <v>3809</v>
      </c>
      <c r="B1917" s="31" t="s">
        <v>3810</v>
      </c>
      <c r="C1917" s="31" t="s">
        <v>44</v>
      </c>
      <c r="D1917" s="31" t="s">
        <v>53</v>
      </c>
      <c r="E1917" s="31">
        <v>148</v>
      </c>
      <c r="F1917" s="31">
        <v>43</v>
      </c>
      <c r="G1917" s="31">
        <v>9547.33</v>
      </c>
      <c r="H1917" s="31">
        <v>1413004.84</v>
      </c>
      <c r="I1917" s="32">
        <v>45677</v>
      </c>
      <c r="J1917" s="32">
        <v>45918</v>
      </c>
      <c r="K1917" s="31" t="s">
        <v>46</v>
      </c>
      <c r="L1917" s="33" t="s">
        <v>58</v>
      </c>
      <c r="M1917" s="13" t="str">
        <f>PROPER(TRIM(SUBSTITUTE(B1917,"###"," ")))</f>
        <v>Account Mini</v>
      </c>
      <c r="N1917" s="13" t="str">
        <f>PROPER(TRIM(SUBSTITUTE(C1917,"###"," ")))</f>
        <v>Groceries</v>
      </c>
      <c r="O1917" s="13" t="str">
        <f>PROPER(TRIM(SUBSTITUTE(D1917,"###"," ")))</f>
        <v>Abc Pvt Ltd</v>
      </c>
      <c r="P1917" s="13" t="str">
        <f t="shared" si="203"/>
        <v>Account Mini</v>
      </c>
      <c r="Q1917" s="34" t="str">
        <f t="shared" si="204"/>
        <v>Groceries</v>
      </c>
      <c r="R1917" s="13" t="str">
        <f t="shared" si="205"/>
        <v>Abc Pvt Ltd</v>
      </c>
      <c r="S1917" s="35">
        <f t="shared" si="206"/>
        <v>148</v>
      </c>
      <c r="T1917" s="35">
        <f t="shared" si="207"/>
        <v>43</v>
      </c>
      <c r="U1917" s="14">
        <f t="shared" si="208"/>
        <v>9547.33</v>
      </c>
      <c r="V1917" s="14">
        <f t="shared" si="209"/>
        <v>1413004.84</v>
      </c>
      <c r="W1917" s="13" t="str">
        <v>In Stock</v>
      </c>
      <c r="X1917" s="13" t="str">
        <v>No</v>
      </c>
      <c r="Y1917" s="13">
        <v>0</v>
      </c>
    </row>
    <row r="1918" spans="1:25" x14ac:dyDescent="0.3">
      <c r="A1918" s="31" t="s">
        <v>3811</v>
      </c>
      <c r="B1918" s="31" t="s">
        <v>1797</v>
      </c>
      <c r="C1918" s="31" t="s">
        <v>28</v>
      </c>
      <c r="D1918" s="31" t="s">
        <v>41</v>
      </c>
      <c r="E1918" s="31">
        <v>67</v>
      </c>
      <c r="F1918" s="31">
        <v>63</v>
      </c>
      <c r="G1918" s="31">
        <v>2738.21</v>
      </c>
      <c r="H1918" s="31">
        <v>183460.07</v>
      </c>
      <c r="I1918" s="32">
        <v>45672</v>
      </c>
      <c r="J1918" s="32">
        <v>45868</v>
      </c>
      <c r="K1918" s="31" t="s">
        <v>29</v>
      </c>
      <c r="L1918" s="33" t="s">
        <v>17</v>
      </c>
      <c r="M1918" s="13" t="str">
        <f>PROPER(TRIM(SUBSTITUTE(B1918,"###"," ")))</f>
        <v>Sing Lite</v>
      </c>
      <c r="N1918" s="13" t="str">
        <f>PROPER(TRIM(SUBSTITUTE(C1918,"###"," ")))</f>
        <v>Furniture</v>
      </c>
      <c r="O1918" s="13" t="str">
        <f>PROPER(TRIM(SUBSTITUTE(D1918,"###"," ")))</f>
        <v>Quickstock</v>
      </c>
      <c r="P1918" s="13" t="str">
        <f t="shared" si="203"/>
        <v>Sing Lite</v>
      </c>
      <c r="Q1918" s="34" t="str">
        <f t="shared" si="204"/>
        <v>Furniture</v>
      </c>
      <c r="R1918" s="13" t="str">
        <f t="shared" si="205"/>
        <v>Quickstock</v>
      </c>
      <c r="S1918" s="35">
        <f t="shared" si="206"/>
        <v>67</v>
      </c>
      <c r="T1918" s="35">
        <f t="shared" si="207"/>
        <v>63</v>
      </c>
      <c r="U1918" s="14">
        <f t="shared" si="208"/>
        <v>2738.21</v>
      </c>
      <c r="V1918" s="14">
        <f t="shared" si="209"/>
        <v>183460.07</v>
      </c>
      <c r="W1918" s="13" t="str">
        <v>In Stock</v>
      </c>
      <c r="X1918" s="13" t="str">
        <v>No</v>
      </c>
      <c r="Y1918" s="13">
        <v>0</v>
      </c>
    </row>
    <row r="1919" spans="1:25" x14ac:dyDescent="0.3">
      <c r="A1919" s="31" t="s">
        <v>3812</v>
      </c>
      <c r="B1919" s="31" t="s">
        <v>3813</v>
      </c>
      <c r="C1919" s="31" t="s">
        <v>14</v>
      </c>
      <c r="D1919" s="31" t="s">
        <v>45</v>
      </c>
      <c r="E1919" s="13"/>
      <c r="F1919" s="31">
        <v>21</v>
      </c>
      <c r="G1919" s="31">
        <v>7629.49</v>
      </c>
      <c r="H1919" s="13"/>
      <c r="I1919" s="32">
        <v>45693</v>
      </c>
      <c r="J1919" s="32">
        <v>45857</v>
      </c>
      <c r="K1919" s="31" t="s">
        <v>25</v>
      </c>
      <c r="L1919" s="33" t="s">
        <v>58</v>
      </c>
      <c r="M1919" s="13" t="str">
        <f>PROPER(TRIM(SUBSTITUTE(B1919,"###"," ")))</f>
        <v>Kid Mini</v>
      </c>
      <c r="N1919" s="13" t="str">
        <f>PROPER(TRIM(SUBSTITUTE(C1919,"###"," ")))</f>
        <v>Clothing</v>
      </c>
      <c r="O1919" s="13" t="str">
        <f>PROPER(TRIM(SUBSTITUTE(D1919,"###"," ")))</f>
        <v>Retailmart Inc</v>
      </c>
      <c r="P1919" s="13" t="str">
        <f t="shared" si="203"/>
        <v>Kid Mini</v>
      </c>
      <c r="Q1919" s="34" t="str">
        <f t="shared" si="204"/>
        <v>Clothing</v>
      </c>
      <c r="R1919" s="13" t="str">
        <f t="shared" si="205"/>
        <v>Retailmart Inc</v>
      </c>
      <c r="S1919" s="35">
        <f t="shared" si="206"/>
        <v>0</v>
      </c>
      <c r="T1919" s="35">
        <f t="shared" si="207"/>
        <v>21</v>
      </c>
      <c r="U1919" s="14">
        <f t="shared" si="208"/>
        <v>7629.49</v>
      </c>
      <c r="V1919" s="14">
        <f t="shared" si="209"/>
        <v>0</v>
      </c>
      <c r="W1919" s="13" t="str">
        <v>Out of Stock</v>
      </c>
      <c r="X1919" s="13" t="str">
        <v>Yes</v>
      </c>
      <c r="Y1919" s="13">
        <v>1</v>
      </c>
    </row>
    <row r="1920" spans="1:25" x14ac:dyDescent="0.3">
      <c r="A1920" s="31" t="s">
        <v>3814</v>
      </c>
      <c r="B1920" s="31" t="s">
        <v>3815</v>
      </c>
      <c r="C1920" s="31" t="s">
        <v>20</v>
      </c>
      <c r="D1920" s="31" t="s">
        <v>15</v>
      </c>
      <c r="E1920" s="31">
        <v>197</v>
      </c>
      <c r="F1920" s="31">
        <v>45</v>
      </c>
      <c r="G1920" s="31">
        <v>18294.8</v>
      </c>
      <c r="H1920" s="31">
        <v>3604075.6</v>
      </c>
      <c r="I1920" s="32">
        <v>45773</v>
      </c>
      <c r="J1920" s="32">
        <v>45905</v>
      </c>
      <c r="K1920" s="31" t="s">
        <v>29</v>
      </c>
      <c r="L1920" s="33" t="s">
        <v>30</v>
      </c>
      <c r="M1920" s="13" t="str">
        <f>PROPER(TRIM(SUBSTITUTE(B1920,"###"," ")))</f>
        <v>Lot Pro</v>
      </c>
      <c r="N1920" s="13" t="str">
        <f>PROPER(TRIM(SUBSTITUTE(C1920,"###"," ")))</f>
        <v>Toys</v>
      </c>
      <c r="O1920" s="13" t="str">
        <f>PROPER(TRIM(SUBSTITUTE(D1920,"###"," ")))</f>
        <v>Global Traders</v>
      </c>
      <c r="P1920" s="13" t="str">
        <f t="shared" si="203"/>
        <v>Lot Pro</v>
      </c>
      <c r="Q1920" s="34" t="str">
        <f t="shared" si="204"/>
        <v>Toys</v>
      </c>
      <c r="R1920" s="13" t="str">
        <f t="shared" si="205"/>
        <v>Global Traders</v>
      </c>
      <c r="S1920" s="35">
        <f t="shared" si="206"/>
        <v>197</v>
      </c>
      <c r="T1920" s="35">
        <f t="shared" si="207"/>
        <v>45</v>
      </c>
      <c r="U1920" s="14">
        <f t="shared" si="208"/>
        <v>18294.8</v>
      </c>
      <c r="V1920" s="14">
        <f t="shared" si="209"/>
        <v>3604075.5999999996</v>
      </c>
      <c r="W1920" s="13" t="str">
        <v>In Stock</v>
      </c>
      <c r="X1920" s="13" t="str">
        <v>No</v>
      </c>
      <c r="Y1920" s="13">
        <v>0</v>
      </c>
    </row>
    <row r="1921" spans="1:25" x14ac:dyDescent="0.3">
      <c r="A1921" s="31" t="s">
        <v>3816</v>
      </c>
      <c r="B1921" s="31" t="s">
        <v>3817</v>
      </c>
      <c r="C1921" s="31" t="s">
        <v>14</v>
      </c>
      <c r="D1921" s="31" t="s">
        <v>15</v>
      </c>
      <c r="E1921" s="13"/>
      <c r="F1921" s="31">
        <v>37</v>
      </c>
      <c r="G1921" s="31">
        <v>10123.41</v>
      </c>
      <c r="H1921" s="13"/>
      <c r="I1921" s="32">
        <v>45798</v>
      </c>
      <c r="J1921" s="32">
        <v>45870</v>
      </c>
      <c r="K1921" s="31" t="s">
        <v>46</v>
      </c>
      <c r="L1921" s="33" t="s">
        <v>17</v>
      </c>
      <c r="M1921" s="13" t="str">
        <f>PROPER(TRIM(SUBSTITUTE(B1921,"###"," ")))</f>
        <v>Test Lite</v>
      </c>
      <c r="N1921" s="13" t="str">
        <f>PROPER(TRIM(SUBSTITUTE(C1921,"###"," ")))</f>
        <v>Clothing</v>
      </c>
      <c r="O1921" s="13" t="str">
        <f>PROPER(TRIM(SUBSTITUTE(D1921,"###"," ")))</f>
        <v>Global Traders</v>
      </c>
      <c r="P1921" s="13" t="str">
        <f t="shared" si="203"/>
        <v>Test Lite</v>
      </c>
      <c r="Q1921" s="34" t="str">
        <f t="shared" si="204"/>
        <v>Clothing</v>
      </c>
      <c r="R1921" s="13" t="str">
        <f t="shared" si="205"/>
        <v>Global Traders</v>
      </c>
      <c r="S1921" s="35">
        <f t="shared" si="206"/>
        <v>0</v>
      </c>
      <c r="T1921" s="35">
        <f t="shared" si="207"/>
        <v>37</v>
      </c>
      <c r="U1921" s="14">
        <f t="shared" si="208"/>
        <v>10123.41</v>
      </c>
      <c r="V1921" s="14">
        <f t="shared" si="209"/>
        <v>0</v>
      </c>
      <c r="W1921" s="13" t="str">
        <v>Out of Stock</v>
      </c>
      <c r="X1921" s="13" t="str">
        <v>Yes</v>
      </c>
      <c r="Y1921" s="13">
        <v>1</v>
      </c>
    </row>
    <row r="1922" spans="1:25" x14ac:dyDescent="0.3">
      <c r="A1922" s="31" t="s">
        <v>3819</v>
      </c>
      <c r="B1922" s="31" t="s">
        <v>3820</v>
      </c>
      <c r="C1922" s="31" t="s">
        <v>20</v>
      </c>
      <c r="D1922" s="31" t="s">
        <v>53</v>
      </c>
      <c r="E1922" s="31">
        <v>14</v>
      </c>
      <c r="F1922" s="31">
        <v>27</v>
      </c>
      <c r="G1922" s="31">
        <v>5338.53</v>
      </c>
      <c r="H1922" s="31">
        <v>74739.42</v>
      </c>
      <c r="I1922" s="32">
        <v>45686</v>
      </c>
      <c r="J1922" s="32">
        <v>45874</v>
      </c>
      <c r="K1922" s="31" t="s">
        <v>57</v>
      </c>
      <c r="L1922" s="33" t="s">
        <v>17</v>
      </c>
      <c r="M1922" s="13" t="str">
        <f>PROPER(TRIM(SUBSTITUTE(B1922,"###"," ")))</f>
        <v>Ask Max</v>
      </c>
      <c r="N1922" s="13" t="str">
        <f>PROPER(TRIM(SUBSTITUTE(C1922,"###"," ")))</f>
        <v>Toys</v>
      </c>
      <c r="O1922" s="13" t="str">
        <f>PROPER(TRIM(SUBSTITUTE(D1922,"###"," ")))</f>
        <v>Abc Pvt Ltd</v>
      </c>
      <c r="P1922" s="13" t="str">
        <f t="shared" si="203"/>
        <v>Ask Max</v>
      </c>
      <c r="Q1922" s="34" t="str">
        <f t="shared" si="204"/>
        <v>Toys</v>
      </c>
      <c r="R1922" s="13" t="str">
        <f t="shared" si="205"/>
        <v>Abc Pvt Ltd</v>
      </c>
      <c r="S1922" s="35">
        <f t="shared" si="206"/>
        <v>14</v>
      </c>
      <c r="T1922" s="35">
        <f t="shared" si="207"/>
        <v>27</v>
      </c>
      <c r="U1922" s="14">
        <f t="shared" si="208"/>
        <v>5338.53</v>
      </c>
      <c r="V1922" s="14">
        <f t="shared" si="209"/>
        <v>74739.42</v>
      </c>
      <c r="W1922" s="13" t="str">
        <v>Low Stock</v>
      </c>
      <c r="X1922" s="13" t="str">
        <v>Yes</v>
      </c>
      <c r="Y1922" s="13">
        <v>1</v>
      </c>
    </row>
    <row r="1923" spans="1:25" x14ac:dyDescent="0.3">
      <c r="A1923" s="31" t="s">
        <v>3821</v>
      </c>
      <c r="B1923" s="31" t="s">
        <v>3822</v>
      </c>
      <c r="C1923" s="31" t="s">
        <v>40</v>
      </c>
      <c r="D1923" s="31" t="s">
        <v>15</v>
      </c>
      <c r="E1923" s="13"/>
      <c r="F1923" s="31">
        <v>97</v>
      </c>
      <c r="G1923" s="31">
        <v>18305.91</v>
      </c>
      <c r="H1923" s="13"/>
      <c r="I1923" s="32">
        <v>45702</v>
      </c>
      <c r="J1923" s="32">
        <v>45903</v>
      </c>
      <c r="K1923" s="31" t="s">
        <v>16</v>
      </c>
      <c r="L1923" s="33" t="s">
        <v>30</v>
      </c>
      <c r="M1923" s="13" t="str">
        <f>PROPER(TRIM(SUBSTITUTE(B1923,"###"," ")))</f>
        <v>Gun Mini</v>
      </c>
      <c r="N1923" s="13" t="str">
        <f>PROPER(TRIM(SUBSTITUTE(C1923,"###"," ")))</f>
        <v>Electronics</v>
      </c>
      <c r="O1923" s="13" t="str">
        <f>PROPER(TRIM(SUBSTITUTE(D1923,"###"," ")))</f>
        <v>Global Traders</v>
      </c>
      <c r="P1923" s="13" t="str">
        <f t="shared" ref="P1923:P1986" si="210">IF(M1923="","Unknown",M1923)</f>
        <v>Gun Mini</v>
      </c>
      <c r="Q1923" s="34" t="str">
        <f t="shared" ref="Q1923:Q1986" si="211">IF(N1923="","Unknown",N1923)</f>
        <v>Electronics</v>
      </c>
      <c r="R1923" s="13" t="str">
        <f t="shared" ref="R1923:R1986" si="212">IF(O1923="","Others",O1923)</f>
        <v>Global Traders</v>
      </c>
      <c r="S1923" s="35">
        <f t="shared" ref="S1923:S1986" si="213">VALUE(E1923)</f>
        <v>0</v>
      </c>
      <c r="T1923" s="35">
        <f t="shared" ref="T1923:T1986" si="214">VALUE(F1923)</f>
        <v>97</v>
      </c>
      <c r="U1923" s="14">
        <f t="shared" ref="U1923:U1986" si="215">VALUE(G1923)</f>
        <v>18305.91</v>
      </c>
      <c r="V1923" s="14">
        <f t="shared" ref="V1923:V1986" si="216">E1923*G1923</f>
        <v>0</v>
      </c>
      <c r="W1923" s="13" t="str">
        <v>Out of Stock</v>
      </c>
      <c r="X1923" s="13" t="str">
        <v>Yes</v>
      </c>
      <c r="Y1923" s="13">
        <v>1</v>
      </c>
    </row>
    <row r="1924" spans="1:25" x14ac:dyDescent="0.3">
      <c r="A1924" s="31" t="s">
        <v>3823</v>
      </c>
      <c r="B1924" s="31" t="s">
        <v>3824</v>
      </c>
      <c r="C1924" s="31" t="s">
        <v>40</v>
      </c>
      <c r="D1924" s="31" t="s">
        <v>15</v>
      </c>
      <c r="E1924" s="31">
        <v>4</v>
      </c>
      <c r="F1924" s="31">
        <v>90</v>
      </c>
      <c r="G1924" s="31">
        <v>15218.22</v>
      </c>
      <c r="H1924" s="31">
        <v>60872.88</v>
      </c>
      <c r="I1924" s="32">
        <v>45780</v>
      </c>
      <c r="J1924" s="32">
        <v>45858</v>
      </c>
      <c r="K1924" s="31" t="s">
        <v>16</v>
      </c>
      <c r="L1924" s="33" t="s">
        <v>21</v>
      </c>
      <c r="M1924" s="13" t="str">
        <f>PROPER(TRIM(SUBSTITUTE(B1924,"###"," ")))</f>
        <v>Project Mini</v>
      </c>
      <c r="N1924" s="13" t="str">
        <f>PROPER(TRIM(SUBSTITUTE(C1924,"###"," ")))</f>
        <v>Electronics</v>
      </c>
      <c r="O1924" s="13" t="str">
        <f>PROPER(TRIM(SUBSTITUTE(D1924,"###"," ")))</f>
        <v>Global Traders</v>
      </c>
      <c r="P1924" s="13" t="str">
        <f t="shared" si="210"/>
        <v>Project Mini</v>
      </c>
      <c r="Q1924" s="34" t="str">
        <f t="shared" si="211"/>
        <v>Electronics</v>
      </c>
      <c r="R1924" s="13" t="str">
        <f t="shared" si="212"/>
        <v>Global Traders</v>
      </c>
      <c r="S1924" s="35">
        <f t="shared" si="213"/>
        <v>4</v>
      </c>
      <c r="T1924" s="35">
        <f t="shared" si="214"/>
        <v>90</v>
      </c>
      <c r="U1924" s="14">
        <f t="shared" si="215"/>
        <v>15218.22</v>
      </c>
      <c r="V1924" s="14">
        <f t="shared" si="216"/>
        <v>60872.88</v>
      </c>
      <c r="W1924" s="13" t="str">
        <v>Low Stock</v>
      </c>
      <c r="X1924" s="13" t="str">
        <v>Yes</v>
      </c>
      <c r="Y1924" s="13">
        <v>1</v>
      </c>
    </row>
    <row r="1925" spans="1:25" x14ac:dyDescent="0.3">
      <c r="A1925" s="31" t="s">
        <v>3825</v>
      </c>
      <c r="B1925" s="31" t="s">
        <v>136</v>
      </c>
      <c r="C1925" s="31" t="s">
        <v>20</v>
      </c>
      <c r="D1925" s="31" t="s">
        <v>41</v>
      </c>
      <c r="E1925" s="31">
        <v>22</v>
      </c>
      <c r="F1925" s="31">
        <v>67</v>
      </c>
      <c r="G1925" s="31">
        <v>1471.6</v>
      </c>
      <c r="H1925" s="31">
        <v>32375.200000000001</v>
      </c>
      <c r="I1925" s="32">
        <v>45799</v>
      </c>
      <c r="J1925" s="32">
        <v>45926</v>
      </c>
      <c r="K1925" s="31" t="s">
        <v>25</v>
      </c>
      <c r="L1925" s="33" t="s">
        <v>33</v>
      </c>
      <c r="M1925" s="13" t="str">
        <f>PROPER(TRIM(SUBSTITUTE(B1925,"###"," ")))</f>
        <v>Necessary Mini</v>
      </c>
      <c r="N1925" s="13" t="str">
        <f>PROPER(TRIM(SUBSTITUTE(C1925,"###"," ")))</f>
        <v>Toys</v>
      </c>
      <c r="O1925" s="13" t="str">
        <f>PROPER(TRIM(SUBSTITUTE(D1925,"###"," ")))</f>
        <v>Quickstock</v>
      </c>
      <c r="P1925" s="13" t="str">
        <f t="shared" si="210"/>
        <v>Necessary Mini</v>
      </c>
      <c r="Q1925" s="34" t="str">
        <f t="shared" si="211"/>
        <v>Toys</v>
      </c>
      <c r="R1925" s="13" t="str">
        <f t="shared" si="212"/>
        <v>Quickstock</v>
      </c>
      <c r="S1925" s="35">
        <f t="shared" si="213"/>
        <v>22</v>
      </c>
      <c r="T1925" s="35">
        <f t="shared" si="214"/>
        <v>67</v>
      </c>
      <c r="U1925" s="14">
        <f t="shared" si="215"/>
        <v>1471.6</v>
      </c>
      <c r="V1925" s="14">
        <f t="shared" si="216"/>
        <v>32375.199999999997</v>
      </c>
      <c r="W1925" s="13" t="str">
        <v>Low Stock</v>
      </c>
      <c r="X1925" s="13" t="str">
        <v>Yes</v>
      </c>
      <c r="Y1925" s="13">
        <v>1</v>
      </c>
    </row>
    <row r="1926" spans="1:25" x14ac:dyDescent="0.3">
      <c r="A1926" s="31" t="s">
        <v>3826</v>
      </c>
      <c r="B1926" s="31" t="s">
        <v>3827</v>
      </c>
      <c r="C1926" s="31" t="s">
        <v>20</v>
      </c>
      <c r="D1926" s="31" t="s">
        <v>41</v>
      </c>
      <c r="E1926" s="31">
        <v>168</v>
      </c>
      <c r="F1926" s="31">
        <v>46</v>
      </c>
      <c r="G1926" s="31">
        <v>11336.66</v>
      </c>
      <c r="H1926" s="31">
        <v>1904558.88</v>
      </c>
      <c r="I1926" s="32">
        <v>45806</v>
      </c>
      <c r="J1926" s="32">
        <v>45860</v>
      </c>
      <c r="K1926" s="31" t="s">
        <v>46</v>
      </c>
      <c r="L1926" s="33" t="s">
        <v>17</v>
      </c>
      <c r="M1926" s="13" t="str">
        <f>PROPER(TRIM(SUBSTITUTE(B1926,"###"," ")))</f>
        <v>Second Plus</v>
      </c>
      <c r="N1926" s="13" t="str">
        <f>PROPER(TRIM(SUBSTITUTE(C1926,"###"," ")))</f>
        <v>Toys</v>
      </c>
      <c r="O1926" s="13" t="str">
        <f>PROPER(TRIM(SUBSTITUTE(D1926,"###"," ")))</f>
        <v>Quickstock</v>
      </c>
      <c r="P1926" s="13" t="str">
        <f t="shared" si="210"/>
        <v>Second Plus</v>
      </c>
      <c r="Q1926" s="34" t="str">
        <f t="shared" si="211"/>
        <v>Toys</v>
      </c>
      <c r="R1926" s="13" t="str">
        <f t="shared" si="212"/>
        <v>Quickstock</v>
      </c>
      <c r="S1926" s="35">
        <f t="shared" si="213"/>
        <v>168</v>
      </c>
      <c r="T1926" s="35">
        <f t="shared" si="214"/>
        <v>46</v>
      </c>
      <c r="U1926" s="14">
        <f t="shared" si="215"/>
        <v>11336.66</v>
      </c>
      <c r="V1926" s="14">
        <f t="shared" si="216"/>
        <v>1904558.88</v>
      </c>
      <c r="W1926" s="13" t="str">
        <v>In Stock</v>
      </c>
      <c r="X1926" s="13" t="str">
        <v>No</v>
      </c>
      <c r="Y1926" s="13">
        <v>0</v>
      </c>
    </row>
    <row r="1927" spans="1:25" x14ac:dyDescent="0.3">
      <c r="A1927" s="31" t="s">
        <v>3828</v>
      </c>
      <c r="B1927" s="31" t="s">
        <v>3829</v>
      </c>
      <c r="C1927" s="31" t="s">
        <v>40</v>
      </c>
      <c r="D1927" s="13"/>
      <c r="E1927" s="31">
        <v>70</v>
      </c>
      <c r="F1927" s="31">
        <v>66</v>
      </c>
      <c r="G1927" s="31">
        <v>18924.21</v>
      </c>
      <c r="H1927" s="31">
        <v>1324694.7</v>
      </c>
      <c r="I1927" s="32">
        <v>45682</v>
      </c>
      <c r="J1927" s="32">
        <v>45919</v>
      </c>
      <c r="K1927" s="13"/>
      <c r="L1927" s="33" t="s">
        <v>58</v>
      </c>
      <c r="M1927" s="13" t="str">
        <f>PROPER(TRIM(SUBSTITUTE(B1927,"###"," ")))</f>
        <v>Entire X</v>
      </c>
      <c r="N1927" s="13" t="str">
        <f>PROPER(TRIM(SUBSTITUTE(C1927,"###"," ")))</f>
        <v>Electronics</v>
      </c>
      <c r="O1927" s="13" t="str">
        <f>PROPER(TRIM(SUBSTITUTE(D1927,"###"," ")))</f>
        <v/>
      </c>
      <c r="P1927" s="13" t="str">
        <f t="shared" si="210"/>
        <v>Entire X</v>
      </c>
      <c r="Q1927" s="34" t="str">
        <f t="shared" si="211"/>
        <v>Electronics</v>
      </c>
      <c r="R1927" s="13" t="str">
        <f t="shared" si="212"/>
        <v>Others</v>
      </c>
      <c r="S1927" s="35">
        <f t="shared" si="213"/>
        <v>70</v>
      </c>
      <c r="T1927" s="35">
        <f t="shared" si="214"/>
        <v>66</v>
      </c>
      <c r="U1927" s="14">
        <f t="shared" si="215"/>
        <v>18924.21</v>
      </c>
      <c r="V1927" s="14">
        <f t="shared" si="216"/>
        <v>1324694.7</v>
      </c>
      <c r="W1927" s="13" t="str">
        <v>In Stock</v>
      </c>
      <c r="X1927" s="13" t="str">
        <v>No</v>
      </c>
      <c r="Y1927" s="13">
        <v>0</v>
      </c>
    </row>
    <row r="1928" spans="1:25" x14ac:dyDescent="0.3">
      <c r="A1928" s="31" t="s">
        <v>3830</v>
      </c>
      <c r="B1928" s="31" t="s">
        <v>3057</v>
      </c>
      <c r="C1928" s="31" t="s">
        <v>40</v>
      </c>
      <c r="D1928" s="31" t="s">
        <v>15</v>
      </c>
      <c r="E1928" s="31">
        <v>123</v>
      </c>
      <c r="F1928" s="31">
        <v>43</v>
      </c>
      <c r="G1928" s="31">
        <v>17176.48</v>
      </c>
      <c r="H1928" s="31">
        <v>2112707.04</v>
      </c>
      <c r="I1928" s="32">
        <v>45831</v>
      </c>
      <c r="J1928" s="32">
        <v>45921</v>
      </c>
      <c r="K1928" s="31" t="s">
        <v>16</v>
      </c>
      <c r="L1928" s="33" t="s">
        <v>17</v>
      </c>
      <c r="M1928" s="13" t="str">
        <f>PROPER(TRIM(SUBSTITUTE(B1928,"###"," ")))</f>
        <v>Beautiful Pro</v>
      </c>
      <c r="N1928" s="13" t="str">
        <f>PROPER(TRIM(SUBSTITUTE(C1928,"###"," ")))</f>
        <v>Electronics</v>
      </c>
      <c r="O1928" s="13" t="str">
        <f>PROPER(TRIM(SUBSTITUTE(D1928,"###"," ")))</f>
        <v>Global Traders</v>
      </c>
      <c r="P1928" s="13" t="str">
        <f t="shared" si="210"/>
        <v>Beautiful Pro</v>
      </c>
      <c r="Q1928" s="34" t="str">
        <f t="shared" si="211"/>
        <v>Electronics</v>
      </c>
      <c r="R1928" s="13" t="str">
        <f t="shared" si="212"/>
        <v>Global Traders</v>
      </c>
      <c r="S1928" s="35">
        <f t="shared" si="213"/>
        <v>123</v>
      </c>
      <c r="T1928" s="35">
        <f t="shared" si="214"/>
        <v>43</v>
      </c>
      <c r="U1928" s="14">
        <f t="shared" si="215"/>
        <v>17176.48</v>
      </c>
      <c r="V1928" s="14">
        <f t="shared" si="216"/>
        <v>2112707.04</v>
      </c>
      <c r="W1928" s="13" t="str">
        <v>In Stock</v>
      </c>
      <c r="X1928" s="13" t="str">
        <v>No</v>
      </c>
      <c r="Y1928" s="13">
        <v>0</v>
      </c>
    </row>
    <row r="1929" spans="1:25" x14ac:dyDescent="0.3">
      <c r="A1929" s="31" t="s">
        <v>3832</v>
      </c>
      <c r="B1929" s="31" t="s">
        <v>3833</v>
      </c>
      <c r="C1929" s="31" t="s">
        <v>44</v>
      </c>
      <c r="D1929" s="31" t="s">
        <v>41</v>
      </c>
      <c r="E1929" s="31">
        <v>72</v>
      </c>
      <c r="F1929" s="31">
        <v>78</v>
      </c>
      <c r="G1929" s="31">
        <v>6804.15</v>
      </c>
      <c r="H1929" s="31">
        <v>489898.8</v>
      </c>
      <c r="I1929" s="32">
        <v>45686</v>
      </c>
      <c r="J1929" s="32">
        <v>45890</v>
      </c>
      <c r="K1929" s="31" t="s">
        <v>25</v>
      </c>
      <c r="L1929" s="33" t="s">
        <v>58</v>
      </c>
      <c r="M1929" s="13" t="str">
        <f>PROPER(TRIM(SUBSTITUTE(B1929,"###"," ")))</f>
        <v>Night Max</v>
      </c>
      <c r="N1929" s="13" t="str">
        <f>PROPER(TRIM(SUBSTITUTE(C1929,"###"," ")))</f>
        <v>Groceries</v>
      </c>
      <c r="O1929" s="13" t="str">
        <f>PROPER(TRIM(SUBSTITUTE(D1929,"###"," ")))</f>
        <v>Quickstock</v>
      </c>
      <c r="P1929" s="13" t="str">
        <f t="shared" si="210"/>
        <v>Night Max</v>
      </c>
      <c r="Q1929" s="34" t="str">
        <f t="shared" si="211"/>
        <v>Groceries</v>
      </c>
      <c r="R1929" s="13" t="str">
        <f t="shared" si="212"/>
        <v>Quickstock</v>
      </c>
      <c r="S1929" s="35">
        <f t="shared" si="213"/>
        <v>72</v>
      </c>
      <c r="T1929" s="35">
        <f t="shared" si="214"/>
        <v>78</v>
      </c>
      <c r="U1929" s="14">
        <f t="shared" si="215"/>
        <v>6804.15</v>
      </c>
      <c r="V1929" s="14">
        <f t="shared" si="216"/>
        <v>489898.8</v>
      </c>
      <c r="W1929" s="13" t="str">
        <v>Low Stock</v>
      </c>
      <c r="X1929" s="13" t="str">
        <v>Yes</v>
      </c>
      <c r="Y1929" s="13">
        <v>1</v>
      </c>
    </row>
    <row r="1930" spans="1:25" x14ac:dyDescent="0.3">
      <c r="A1930" s="31" t="s">
        <v>3834</v>
      </c>
      <c r="B1930" s="31" t="s">
        <v>3835</v>
      </c>
      <c r="C1930" s="31" t="s">
        <v>20</v>
      </c>
      <c r="D1930" s="31" t="s">
        <v>15</v>
      </c>
      <c r="E1930" s="31">
        <v>130</v>
      </c>
      <c r="F1930" s="31">
        <v>74</v>
      </c>
      <c r="G1930" s="31">
        <v>3333.33</v>
      </c>
      <c r="H1930" s="31">
        <v>433332.9</v>
      </c>
      <c r="I1930" s="32">
        <v>45722</v>
      </c>
      <c r="J1930" s="32">
        <v>45878</v>
      </c>
      <c r="K1930" s="13"/>
      <c r="L1930" s="33" t="s">
        <v>58</v>
      </c>
      <c r="M1930" s="13" t="str">
        <f>PROPER(TRIM(SUBSTITUTE(B1930,"###"," ")))</f>
        <v>Exist X</v>
      </c>
      <c r="N1930" s="13" t="str">
        <f>PROPER(TRIM(SUBSTITUTE(C1930,"###"," ")))</f>
        <v>Toys</v>
      </c>
      <c r="O1930" s="13" t="str">
        <f>PROPER(TRIM(SUBSTITUTE(D1930,"###"," ")))</f>
        <v>Global Traders</v>
      </c>
      <c r="P1930" s="13" t="str">
        <f t="shared" si="210"/>
        <v>Exist X</v>
      </c>
      <c r="Q1930" s="34" t="str">
        <f t="shared" si="211"/>
        <v>Toys</v>
      </c>
      <c r="R1930" s="13" t="str">
        <f t="shared" si="212"/>
        <v>Global Traders</v>
      </c>
      <c r="S1930" s="35">
        <f t="shared" si="213"/>
        <v>130</v>
      </c>
      <c r="T1930" s="35">
        <f t="shared" si="214"/>
        <v>74</v>
      </c>
      <c r="U1930" s="14">
        <f t="shared" si="215"/>
        <v>3333.33</v>
      </c>
      <c r="V1930" s="14">
        <f t="shared" si="216"/>
        <v>433332.89999999997</v>
      </c>
      <c r="W1930" s="13" t="str">
        <v>In Stock</v>
      </c>
      <c r="X1930" s="13" t="str">
        <v>No</v>
      </c>
      <c r="Y1930" s="13">
        <v>0</v>
      </c>
    </row>
    <row r="1931" spans="1:25" x14ac:dyDescent="0.3">
      <c r="A1931" s="31" t="s">
        <v>3836</v>
      </c>
      <c r="B1931" s="31" t="s">
        <v>3837</v>
      </c>
      <c r="C1931" s="31" t="s">
        <v>20</v>
      </c>
      <c r="D1931" s="31" t="s">
        <v>41</v>
      </c>
      <c r="E1931" s="31">
        <v>1</v>
      </c>
      <c r="F1931" s="31">
        <v>43</v>
      </c>
      <c r="G1931" s="31">
        <v>15602.08</v>
      </c>
      <c r="H1931" s="31">
        <v>15602.08</v>
      </c>
      <c r="I1931" s="32">
        <v>45692</v>
      </c>
      <c r="J1931" s="32">
        <v>45891</v>
      </c>
      <c r="K1931" s="31" t="s">
        <v>25</v>
      </c>
      <c r="L1931" s="33" t="s">
        <v>58</v>
      </c>
      <c r="M1931" s="13" t="str">
        <f>PROPER(TRIM(SUBSTITUTE(B1931,"###"," ")))</f>
        <v>About Max</v>
      </c>
      <c r="N1931" s="13" t="str">
        <f>PROPER(TRIM(SUBSTITUTE(C1931,"###"," ")))</f>
        <v>Toys</v>
      </c>
      <c r="O1931" s="13" t="str">
        <f>PROPER(TRIM(SUBSTITUTE(D1931,"###"," ")))</f>
        <v>Quickstock</v>
      </c>
      <c r="P1931" s="13" t="str">
        <f t="shared" si="210"/>
        <v>About Max</v>
      </c>
      <c r="Q1931" s="34" t="str">
        <f t="shared" si="211"/>
        <v>Toys</v>
      </c>
      <c r="R1931" s="13" t="str">
        <f t="shared" si="212"/>
        <v>Quickstock</v>
      </c>
      <c r="S1931" s="35">
        <f t="shared" si="213"/>
        <v>1</v>
      </c>
      <c r="T1931" s="35">
        <f t="shared" si="214"/>
        <v>43</v>
      </c>
      <c r="U1931" s="14">
        <f t="shared" si="215"/>
        <v>15602.08</v>
      </c>
      <c r="V1931" s="14">
        <f t="shared" si="216"/>
        <v>15602.08</v>
      </c>
      <c r="W1931" s="13" t="str">
        <v>Low Stock</v>
      </c>
      <c r="X1931" s="13" t="str">
        <v>Yes</v>
      </c>
      <c r="Y1931" s="13">
        <v>1</v>
      </c>
    </row>
    <row r="1932" spans="1:25" x14ac:dyDescent="0.3">
      <c r="A1932" s="31" t="s">
        <v>3838</v>
      </c>
      <c r="B1932" s="31" t="s">
        <v>3184</v>
      </c>
      <c r="C1932" s="31" t="s">
        <v>14</v>
      </c>
      <c r="D1932" s="31" t="s">
        <v>41</v>
      </c>
      <c r="E1932" s="31">
        <v>99</v>
      </c>
      <c r="F1932" s="31">
        <v>43</v>
      </c>
      <c r="G1932" s="31">
        <v>5726.01</v>
      </c>
      <c r="H1932" s="31">
        <v>566874.99</v>
      </c>
      <c r="I1932" s="32">
        <v>45702</v>
      </c>
      <c r="J1932" s="32">
        <v>45916</v>
      </c>
      <c r="K1932" s="31" t="s">
        <v>29</v>
      </c>
      <c r="L1932" s="33" t="s">
        <v>17</v>
      </c>
      <c r="M1932" s="13" t="str">
        <f>PROPER(TRIM(SUBSTITUTE(B1932,"###"," ")))</f>
        <v>Only Mini</v>
      </c>
      <c r="N1932" s="13" t="str">
        <f>PROPER(TRIM(SUBSTITUTE(C1932,"###"," ")))</f>
        <v>Clothing</v>
      </c>
      <c r="O1932" s="13" t="str">
        <f>PROPER(TRIM(SUBSTITUTE(D1932,"###"," ")))</f>
        <v>Quickstock</v>
      </c>
      <c r="P1932" s="13" t="str">
        <f t="shared" si="210"/>
        <v>Only Mini</v>
      </c>
      <c r="Q1932" s="34" t="str">
        <f t="shared" si="211"/>
        <v>Clothing</v>
      </c>
      <c r="R1932" s="13" t="str">
        <f t="shared" si="212"/>
        <v>Quickstock</v>
      </c>
      <c r="S1932" s="35">
        <f t="shared" si="213"/>
        <v>99</v>
      </c>
      <c r="T1932" s="35">
        <f t="shared" si="214"/>
        <v>43</v>
      </c>
      <c r="U1932" s="14">
        <f t="shared" si="215"/>
        <v>5726.01</v>
      </c>
      <c r="V1932" s="14">
        <f t="shared" si="216"/>
        <v>566874.99</v>
      </c>
      <c r="W1932" s="13" t="str">
        <v>In Stock</v>
      </c>
      <c r="X1932" s="13" t="str">
        <v>No</v>
      </c>
      <c r="Y1932" s="13">
        <v>0</v>
      </c>
    </row>
    <row r="1933" spans="1:25" x14ac:dyDescent="0.3">
      <c r="A1933" s="31" t="s">
        <v>3839</v>
      </c>
      <c r="B1933" s="31" t="s">
        <v>3840</v>
      </c>
      <c r="C1933" s="31" t="s">
        <v>44</v>
      </c>
      <c r="D1933" s="31" t="s">
        <v>15</v>
      </c>
      <c r="E1933" s="31">
        <v>166</v>
      </c>
      <c r="F1933" s="31">
        <v>82</v>
      </c>
      <c r="G1933" s="31">
        <v>10730.65</v>
      </c>
      <c r="H1933" s="31">
        <v>1781287.9</v>
      </c>
      <c r="I1933" s="32">
        <v>45772</v>
      </c>
      <c r="J1933" s="32">
        <v>45911</v>
      </c>
      <c r="K1933" s="31" t="s">
        <v>25</v>
      </c>
      <c r="L1933" s="33" t="s">
        <v>30</v>
      </c>
      <c r="M1933" s="13" t="str">
        <f>PROPER(TRIM(SUBSTITUTE(B1933,"###"," ")))</f>
        <v>Congress Plus</v>
      </c>
      <c r="N1933" s="13" t="str">
        <f>PROPER(TRIM(SUBSTITUTE(C1933,"###"," ")))</f>
        <v>Groceries</v>
      </c>
      <c r="O1933" s="13" t="str">
        <f>PROPER(TRIM(SUBSTITUTE(D1933,"###"," ")))</f>
        <v>Global Traders</v>
      </c>
      <c r="P1933" s="13" t="str">
        <f t="shared" si="210"/>
        <v>Congress Plus</v>
      </c>
      <c r="Q1933" s="34" t="str">
        <f t="shared" si="211"/>
        <v>Groceries</v>
      </c>
      <c r="R1933" s="13" t="str">
        <f t="shared" si="212"/>
        <v>Global Traders</v>
      </c>
      <c r="S1933" s="35">
        <f t="shared" si="213"/>
        <v>166</v>
      </c>
      <c r="T1933" s="35">
        <f t="shared" si="214"/>
        <v>82</v>
      </c>
      <c r="U1933" s="14">
        <f t="shared" si="215"/>
        <v>10730.65</v>
      </c>
      <c r="V1933" s="14">
        <f t="shared" si="216"/>
        <v>1781287.9</v>
      </c>
      <c r="W1933" s="13" t="str">
        <v>In Stock</v>
      </c>
      <c r="X1933" s="13" t="str">
        <v>No</v>
      </c>
      <c r="Y1933" s="13">
        <v>0</v>
      </c>
    </row>
    <row r="1934" spans="1:25" x14ac:dyDescent="0.3">
      <c r="A1934" s="31" t="s">
        <v>3841</v>
      </c>
      <c r="B1934" s="31" t="s">
        <v>3842</v>
      </c>
      <c r="C1934" s="31" t="s">
        <v>40</v>
      </c>
      <c r="D1934" s="31" t="s">
        <v>45</v>
      </c>
      <c r="E1934" s="31">
        <v>119</v>
      </c>
      <c r="F1934" s="31">
        <v>23</v>
      </c>
      <c r="G1934" s="31">
        <v>17075.240000000002</v>
      </c>
      <c r="H1934" s="31">
        <v>2031953.56</v>
      </c>
      <c r="I1934" s="32">
        <v>45723</v>
      </c>
      <c r="J1934" s="32">
        <v>45858</v>
      </c>
      <c r="K1934" s="31" t="s">
        <v>57</v>
      </c>
      <c r="L1934" s="33" t="s">
        <v>33</v>
      </c>
      <c r="M1934" s="13" t="str">
        <f>PROPER(TRIM(SUBSTITUTE(B1934,"###"," ")))</f>
        <v>Seem Pro</v>
      </c>
      <c r="N1934" s="13" t="str">
        <f>PROPER(TRIM(SUBSTITUTE(C1934,"###"," ")))</f>
        <v>Electronics</v>
      </c>
      <c r="O1934" s="13" t="str">
        <f>PROPER(TRIM(SUBSTITUTE(D1934,"###"," ")))</f>
        <v>Retailmart Inc</v>
      </c>
      <c r="P1934" s="13" t="str">
        <f t="shared" si="210"/>
        <v>Seem Pro</v>
      </c>
      <c r="Q1934" s="34" t="str">
        <f t="shared" si="211"/>
        <v>Electronics</v>
      </c>
      <c r="R1934" s="13" t="str">
        <f t="shared" si="212"/>
        <v>Retailmart Inc</v>
      </c>
      <c r="S1934" s="35">
        <f t="shared" si="213"/>
        <v>119</v>
      </c>
      <c r="T1934" s="35">
        <f t="shared" si="214"/>
        <v>23</v>
      </c>
      <c r="U1934" s="14">
        <f t="shared" si="215"/>
        <v>17075.240000000002</v>
      </c>
      <c r="V1934" s="14">
        <f t="shared" si="216"/>
        <v>2031953.5600000003</v>
      </c>
      <c r="W1934" s="13" t="str">
        <v>In Stock</v>
      </c>
      <c r="X1934" s="13" t="str">
        <v>No</v>
      </c>
      <c r="Y1934" s="13">
        <v>0</v>
      </c>
    </row>
    <row r="1935" spans="1:25" x14ac:dyDescent="0.3">
      <c r="A1935" s="31" t="s">
        <v>3843</v>
      </c>
      <c r="B1935" s="31" t="s">
        <v>3844</v>
      </c>
      <c r="C1935" s="31" t="s">
        <v>44</v>
      </c>
      <c r="D1935" s="31" t="s">
        <v>41</v>
      </c>
      <c r="E1935" s="31">
        <v>73</v>
      </c>
      <c r="F1935" s="31">
        <v>78</v>
      </c>
      <c r="G1935" s="31">
        <v>11069.14</v>
      </c>
      <c r="H1935" s="31">
        <v>808047.22</v>
      </c>
      <c r="I1935" s="32">
        <v>45744</v>
      </c>
      <c r="J1935" s="32">
        <v>45864</v>
      </c>
      <c r="K1935" s="31" t="s">
        <v>46</v>
      </c>
      <c r="L1935" s="33" t="s">
        <v>33</v>
      </c>
      <c r="M1935" s="13" t="str">
        <f>PROPER(TRIM(SUBSTITUTE(B1935,"###"," ")))</f>
        <v>Skin X</v>
      </c>
      <c r="N1935" s="13" t="str">
        <f>PROPER(TRIM(SUBSTITUTE(C1935,"###"," ")))</f>
        <v>Groceries</v>
      </c>
      <c r="O1935" s="13" t="str">
        <f>PROPER(TRIM(SUBSTITUTE(D1935,"###"," ")))</f>
        <v>Quickstock</v>
      </c>
      <c r="P1935" s="13" t="str">
        <f t="shared" si="210"/>
        <v>Skin X</v>
      </c>
      <c r="Q1935" s="34" t="str">
        <f t="shared" si="211"/>
        <v>Groceries</v>
      </c>
      <c r="R1935" s="13" t="str">
        <f t="shared" si="212"/>
        <v>Quickstock</v>
      </c>
      <c r="S1935" s="35">
        <f t="shared" si="213"/>
        <v>73</v>
      </c>
      <c r="T1935" s="35">
        <f t="shared" si="214"/>
        <v>78</v>
      </c>
      <c r="U1935" s="14">
        <f t="shared" si="215"/>
        <v>11069.14</v>
      </c>
      <c r="V1935" s="14">
        <f t="shared" si="216"/>
        <v>808047.22</v>
      </c>
      <c r="W1935" s="13" t="str">
        <v>Low Stock</v>
      </c>
      <c r="X1935" s="13" t="str">
        <v>Yes</v>
      </c>
      <c r="Y1935" s="13">
        <v>1</v>
      </c>
    </row>
    <row r="1936" spans="1:25" x14ac:dyDescent="0.3">
      <c r="A1936" s="31" t="s">
        <v>3845</v>
      </c>
      <c r="B1936" s="31" t="s">
        <v>3846</v>
      </c>
      <c r="C1936" s="31" t="s">
        <v>28</v>
      </c>
      <c r="D1936" s="31" t="s">
        <v>24</v>
      </c>
      <c r="E1936" s="31">
        <v>55</v>
      </c>
      <c r="F1936" s="31">
        <v>40</v>
      </c>
      <c r="G1936" s="31">
        <v>8917.3799999999992</v>
      </c>
      <c r="H1936" s="31">
        <v>490455.9</v>
      </c>
      <c r="I1936" s="32">
        <v>45689</v>
      </c>
      <c r="J1936" s="32">
        <v>45871</v>
      </c>
      <c r="K1936" s="31" t="s">
        <v>16</v>
      </c>
      <c r="L1936" s="33" t="s">
        <v>21</v>
      </c>
      <c r="M1936" s="13" t="str">
        <f>PROPER(TRIM(SUBSTITUTE(B1936,"###"," ")))</f>
        <v>Thus Lite</v>
      </c>
      <c r="N1936" s="13" t="str">
        <f>PROPER(TRIM(SUBSTITUTE(C1936,"###"," ")))</f>
        <v>Furniture</v>
      </c>
      <c r="O1936" s="13" t="str">
        <f>PROPER(TRIM(SUBSTITUTE(D1936,"###"," ")))</f>
        <v>Omni Suppliers</v>
      </c>
      <c r="P1936" s="13" t="str">
        <f t="shared" si="210"/>
        <v>Thus Lite</v>
      </c>
      <c r="Q1936" s="34" t="str">
        <f t="shared" si="211"/>
        <v>Furniture</v>
      </c>
      <c r="R1936" s="13" t="str">
        <f t="shared" si="212"/>
        <v>Omni Suppliers</v>
      </c>
      <c r="S1936" s="35">
        <f t="shared" si="213"/>
        <v>55</v>
      </c>
      <c r="T1936" s="35">
        <f t="shared" si="214"/>
        <v>40</v>
      </c>
      <c r="U1936" s="14">
        <f t="shared" si="215"/>
        <v>8917.3799999999992</v>
      </c>
      <c r="V1936" s="14">
        <f t="shared" si="216"/>
        <v>490455.89999999997</v>
      </c>
      <c r="W1936" s="13" t="str">
        <v>In Stock</v>
      </c>
      <c r="X1936" s="13" t="str">
        <v>No</v>
      </c>
      <c r="Y1936" s="13">
        <v>0</v>
      </c>
    </row>
    <row r="1937" spans="1:25" x14ac:dyDescent="0.3">
      <c r="A1937" s="31" t="s">
        <v>3847</v>
      </c>
      <c r="B1937" s="31" t="s">
        <v>3848</v>
      </c>
      <c r="C1937" s="31" t="s">
        <v>14</v>
      </c>
      <c r="D1937" s="31" t="s">
        <v>41</v>
      </c>
      <c r="E1937" s="31">
        <v>69</v>
      </c>
      <c r="F1937" s="31">
        <v>20</v>
      </c>
      <c r="G1937" s="31">
        <v>13415.57</v>
      </c>
      <c r="H1937" s="31">
        <v>925674.33</v>
      </c>
      <c r="I1937" s="32">
        <v>45798</v>
      </c>
      <c r="J1937" s="32">
        <v>45868</v>
      </c>
      <c r="K1937" s="31" t="s">
        <v>25</v>
      </c>
      <c r="L1937" s="33" t="s">
        <v>58</v>
      </c>
      <c r="M1937" s="13" t="str">
        <f>PROPER(TRIM(SUBSTITUTE(B1937,"###"," ")))</f>
        <v>Both Lite</v>
      </c>
      <c r="N1937" s="13" t="str">
        <f>PROPER(TRIM(SUBSTITUTE(C1937,"###"," ")))</f>
        <v>Clothing</v>
      </c>
      <c r="O1937" s="13" t="str">
        <f>PROPER(TRIM(SUBSTITUTE(D1937,"###"," ")))</f>
        <v>Quickstock</v>
      </c>
      <c r="P1937" s="13" t="str">
        <f t="shared" si="210"/>
        <v>Both Lite</v>
      </c>
      <c r="Q1937" s="34" t="str">
        <f t="shared" si="211"/>
        <v>Clothing</v>
      </c>
      <c r="R1937" s="13" t="str">
        <f t="shared" si="212"/>
        <v>Quickstock</v>
      </c>
      <c r="S1937" s="35">
        <f t="shared" si="213"/>
        <v>69</v>
      </c>
      <c r="T1937" s="35">
        <f t="shared" si="214"/>
        <v>20</v>
      </c>
      <c r="U1937" s="14">
        <f t="shared" si="215"/>
        <v>13415.57</v>
      </c>
      <c r="V1937" s="14">
        <f t="shared" si="216"/>
        <v>925674.33</v>
      </c>
      <c r="W1937" s="13" t="str">
        <v>In Stock</v>
      </c>
      <c r="X1937" s="13" t="str">
        <v>No</v>
      </c>
      <c r="Y1937" s="13">
        <v>0</v>
      </c>
    </row>
    <row r="1938" spans="1:25" x14ac:dyDescent="0.3">
      <c r="A1938" s="31" t="s">
        <v>3849</v>
      </c>
      <c r="B1938" s="31" t="s">
        <v>3850</v>
      </c>
      <c r="C1938" s="31" t="s">
        <v>28</v>
      </c>
      <c r="D1938" s="31" t="s">
        <v>53</v>
      </c>
      <c r="E1938" s="31">
        <v>55</v>
      </c>
      <c r="F1938" s="31">
        <v>50</v>
      </c>
      <c r="G1938" s="31">
        <v>1631.03</v>
      </c>
      <c r="H1938" s="31">
        <v>89706.65</v>
      </c>
      <c r="I1938" s="32">
        <v>45733</v>
      </c>
      <c r="J1938" s="32">
        <v>45893</v>
      </c>
      <c r="K1938" s="31" t="s">
        <v>57</v>
      </c>
      <c r="L1938" s="33" t="s">
        <v>17</v>
      </c>
      <c r="M1938" s="13" t="str">
        <f>PROPER(TRIM(SUBSTITUTE(B1938,"###"," ")))</f>
        <v>Popular Plus</v>
      </c>
      <c r="N1938" s="13" t="str">
        <f>PROPER(TRIM(SUBSTITUTE(C1938,"###"," ")))</f>
        <v>Furniture</v>
      </c>
      <c r="O1938" s="13" t="str">
        <f>PROPER(TRIM(SUBSTITUTE(D1938,"###"," ")))</f>
        <v>Abc Pvt Ltd</v>
      </c>
      <c r="P1938" s="13" t="str">
        <f t="shared" si="210"/>
        <v>Popular Plus</v>
      </c>
      <c r="Q1938" s="34" t="str">
        <f t="shared" si="211"/>
        <v>Furniture</v>
      </c>
      <c r="R1938" s="13" t="str">
        <f t="shared" si="212"/>
        <v>Abc Pvt Ltd</v>
      </c>
      <c r="S1938" s="35">
        <f t="shared" si="213"/>
        <v>55</v>
      </c>
      <c r="T1938" s="35">
        <f t="shared" si="214"/>
        <v>50</v>
      </c>
      <c r="U1938" s="14">
        <f t="shared" si="215"/>
        <v>1631.03</v>
      </c>
      <c r="V1938" s="14">
        <f t="shared" si="216"/>
        <v>89706.65</v>
      </c>
      <c r="W1938" s="13" t="str">
        <v>In Stock</v>
      </c>
      <c r="X1938" s="13" t="str">
        <v>No</v>
      </c>
      <c r="Y1938" s="13">
        <v>0</v>
      </c>
    </row>
    <row r="1939" spans="1:25" x14ac:dyDescent="0.3">
      <c r="A1939" s="31" t="s">
        <v>3852</v>
      </c>
      <c r="B1939" s="31" t="s">
        <v>2336</v>
      </c>
      <c r="C1939" s="31" t="s">
        <v>28</v>
      </c>
      <c r="D1939" s="31" t="s">
        <v>24</v>
      </c>
      <c r="E1939" s="31">
        <v>35</v>
      </c>
      <c r="F1939" s="31">
        <v>51</v>
      </c>
      <c r="G1939" s="31">
        <v>12849.51</v>
      </c>
      <c r="H1939" s="31">
        <v>449732.85</v>
      </c>
      <c r="I1939" s="32">
        <v>45753</v>
      </c>
      <c r="J1939" s="32">
        <v>45929</v>
      </c>
      <c r="K1939" s="31" t="s">
        <v>16</v>
      </c>
      <c r="L1939" s="33" t="s">
        <v>33</v>
      </c>
      <c r="M1939" s="13" t="str">
        <f>PROPER(TRIM(SUBSTITUTE(B1939,"###"," ")))</f>
        <v>Fire Plus</v>
      </c>
      <c r="N1939" s="13" t="str">
        <f>PROPER(TRIM(SUBSTITUTE(C1939,"###"," ")))</f>
        <v>Furniture</v>
      </c>
      <c r="O1939" s="13" t="str">
        <f>PROPER(TRIM(SUBSTITUTE(D1939,"###"," ")))</f>
        <v>Omni Suppliers</v>
      </c>
      <c r="P1939" s="13" t="str">
        <f t="shared" si="210"/>
        <v>Fire Plus</v>
      </c>
      <c r="Q1939" s="34" t="str">
        <f t="shared" si="211"/>
        <v>Furniture</v>
      </c>
      <c r="R1939" s="13" t="str">
        <f t="shared" si="212"/>
        <v>Omni Suppliers</v>
      </c>
      <c r="S1939" s="35">
        <f t="shared" si="213"/>
        <v>35</v>
      </c>
      <c r="T1939" s="35">
        <f t="shared" si="214"/>
        <v>51</v>
      </c>
      <c r="U1939" s="14">
        <f t="shared" si="215"/>
        <v>12849.51</v>
      </c>
      <c r="V1939" s="14">
        <f t="shared" si="216"/>
        <v>449732.85000000003</v>
      </c>
      <c r="W1939" s="13" t="str">
        <v>Low Stock</v>
      </c>
      <c r="X1939" s="13" t="str">
        <v>Yes</v>
      </c>
      <c r="Y1939" s="13">
        <v>1</v>
      </c>
    </row>
    <row r="1940" spans="1:25" x14ac:dyDescent="0.3">
      <c r="A1940" s="31" t="s">
        <v>3854</v>
      </c>
      <c r="B1940" s="31" t="s">
        <v>3855</v>
      </c>
      <c r="C1940" s="31" t="s">
        <v>20</v>
      </c>
      <c r="D1940" s="31" t="s">
        <v>41</v>
      </c>
      <c r="E1940" s="31">
        <v>59</v>
      </c>
      <c r="F1940" s="31">
        <v>32</v>
      </c>
      <c r="G1940" s="31">
        <v>15179.78</v>
      </c>
      <c r="H1940" s="31">
        <v>895607.02</v>
      </c>
      <c r="I1940" s="32">
        <v>45767</v>
      </c>
      <c r="J1940" s="32">
        <v>45929</v>
      </c>
      <c r="K1940" s="31" t="s">
        <v>25</v>
      </c>
      <c r="L1940" s="33" t="s">
        <v>58</v>
      </c>
      <c r="M1940" s="13" t="str">
        <f>PROPER(TRIM(SUBSTITUTE(B1940,"###"," ")))</f>
        <v>And Mini</v>
      </c>
      <c r="N1940" s="13" t="str">
        <f>PROPER(TRIM(SUBSTITUTE(C1940,"###"," ")))</f>
        <v>Toys</v>
      </c>
      <c r="O1940" s="13" t="str">
        <f>PROPER(TRIM(SUBSTITUTE(D1940,"###"," ")))</f>
        <v>Quickstock</v>
      </c>
      <c r="P1940" s="13" t="str">
        <f t="shared" si="210"/>
        <v>And Mini</v>
      </c>
      <c r="Q1940" s="34" t="str">
        <f t="shared" si="211"/>
        <v>Toys</v>
      </c>
      <c r="R1940" s="13" t="str">
        <f t="shared" si="212"/>
        <v>Quickstock</v>
      </c>
      <c r="S1940" s="35">
        <f t="shared" si="213"/>
        <v>59</v>
      </c>
      <c r="T1940" s="35">
        <f t="shared" si="214"/>
        <v>32</v>
      </c>
      <c r="U1940" s="14">
        <f t="shared" si="215"/>
        <v>15179.78</v>
      </c>
      <c r="V1940" s="14">
        <f t="shared" si="216"/>
        <v>895607.02</v>
      </c>
      <c r="W1940" s="13" t="str">
        <v>In Stock</v>
      </c>
      <c r="X1940" s="13" t="str">
        <v>No</v>
      </c>
      <c r="Y1940" s="13">
        <v>0</v>
      </c>
    </row>
    <row r="1941" spans="1:25" x14ac:dyDescent="0.3">
      <c r="A1941" s="31" t="s">
        <v>3856</v>
      </c>
      <c r="B1941" s="31" t="s">
        <v>3857</v>
      </c>
      <c r="C1941" s="31" t="s">
        <v>40</v>
      </c>
      <c r="D1941" s="31" t="s">
        <v>15</v>
      </c>
      <c r="E1941" s="31">
        <v>24</v>
      </c>
      <c r="F1941" s="31">
        <v>45</v>
      </c>
      <c r="G1941" s="31">
        <v>2136.0300000000002</v>
      </c>
      <c r="H1941" s="31">
        <v>51264.72</v>
      </c>
      <c r="I1941" s="32">
        <v>45718</v>
      </c>
      <c r="J1941" s="32">
        <v>45912</v>
      </c>
      <c r="K1941" s="31" t="s">
        <v>54</v>
      </c>
      <c r="L1941" s="33" t="s">
        <v>30</v>
      </c>
      <c r="M1941" s="13" t="str">
        <f>PROPER(TRIM(SUBSTITUTE(B1941,"###"," ")))</f>
        <v>Else Pro</v>
      </c>
      <c r="N1941" s="13" t="str">
        <f>PROPER(TRIM(SUBSTITUTE(C1941,"###"," ")))</f>
        <v>Electronics</v>
      </c>
      <c r="O1941" s="13" t="str">
        <f>PROPER(TRIM(SUBSTITUTE(D1941,"###"," ")))</f>
        <v>Global Traders</v>
      </c>
      <c r="P1941" s="13" t="str">
        <f t="shared" si="210"/>
        <v>Else Pro</v>
      </c>
      <c r="Q1941" s="34" t="str">
        <f t="shared" si="211"/>
        <v>Electronics</v>
      </c>
      <c r="R1941" s="13" t="str">
        <f t="shared" si="212"/>
        <v>Global Traders</v>
      </c>
      <c r="S1941" s="35">
        <f t="shared" si="213"/>
        <v>24</v>
      </c>
      <c r="T1941" s="35">
        <f t="shared" si="214"/>
        <v>45</v>
      </c>
      <c r="U1941" s="14">
        <f t="shared" si="215"/>
        <v>2136.0300000000002</v>
      </c>
      <c r="V1941" s="14">
        <f t="shared" si="216"/>
        <v>51264.72</v>
      </c>
      <c r="W1941" s="13" t="str">
        <v>Low Stock</v>
      </c>
      <c r="X1941" s="13" t="str">
        <v>Yes</v>
      </c>
      <c r="Y1941" s="13">
        <v>1</v>
      </c>
    </row>
    <row r="1942" spans="1:25" x14ac:dyDescent="0.3">
      <c r="A1942" s="31" t="s">
        <v>3858</v>
      </c>
      <c r="B1942" s="31" t="s">
        <v>3761</v>
      </c>
      <c r="C1942" s="31" t="s">
        <v>14</v>
      </c>
      <c r="D1942" s="31" t="s">
        <v>15</v>
      </c>
      <c r="E1942" s="31">
        <v>157</v>
      </c>
      <c r="F1942" s="31">
        <v>76</v>
      </c>
      <c r="G1942" s="31">
        <v>10920.39</v>
      </c>
      <c r="H1942" s="31">
        <v>1714501.23</v>
      </c>
      <c r="I1942" s="32">
        <v>45796</v>
      </c>
      <c r="J1942" s="32">
        <v>45852</v>
      </c>
      <c r="K1942" s="31" t="s">
        <v>16</v>
      </c>
      <c r="L1942" s="33" t="s">
        <v>17</v>
      </c>
      <c r="M1942" s="13" t="str">
        <f>PROPER(TRIM(SUBSTITUTE(B1942,"###"," ")))</f>
        <v>Experience Plus</v>
      </c>
      <c r="N1942" s="13" t="str">
        <f>PROPER(TRIM(SUBSTITUTE(C1942,"###"," ")))</f>
        <v>Clothing</v>
      </c>
      <c r="O1942" s="13" t="str">
        <f>PROPER(TRIM(SUBSTITUTE(D1942,"###"," ")))</f>
        <v>Global Traders</v>
      </c>
      <c r="P1942" s="13" t="str">
        <f t="shared" si="210"/>
        <v>Experience Plus</v>
      </c>
      <c r="Q1942" s="34" t="str">
        <f t="shared" si="211"/>
        <v>Clothing</v>
      </c>
      <c r="R1942" s="13" t="str">
        <f t="shared" si="212"/>
        <v>Global Traders</v>
      </c>
      <c r="S1942" s="35">
        <f t="shared" si="213"/>
        <v>157</v>
      </c>
      <c r="T1942" s="35">
        <f t="shared" si="214"/>
        <v>76</v>
      </c>
      <c r="U1942" s="14">
        <f t="shared" si="215"/>
        <v>10920.39</v>
      </c>
      <c r="V1942" s="14">
        <f t="shared" si="216"/>
        <v>1714501.23</v>
      </c>
      <c r="W1942" s="13" t="str">
        <v>In Stock</v>
      </c>
      <c r="X1942" s="13" t="str">
        <v>No</v>
      </c>
      <c r="Y1942" s="13">
        <v>0</v>
      </c>
    </row>
    <row r="1943" spans="1:25" x14ac:dyDescent="0.3">
      <c r="A1943" s="31" t="s">
        <v>3859</v>
      </c>
      <c r="B1943" s="31" t="s">
        <v>2019</v>
      </c>
      <c r="C1943" s="31" t="s">
        <v>44</v>
      </c>
      <c r="D1943" s="31" t="s">
        <v>15</v>
      </c>
      <c r="E1943" s="31">
        <v>174</v>
      </c>
      <c r="F1943" s="31">
        <v>75</v>
      </c>
      <c r="G1943" s="31">
        <v>16857.16</v>
      </c>
      <c r="H1943" s="31">
        <v>2933145.84</v>
      </c>
      <c r="I1943" s="32">
        <v>45798</v>
      </c>
      <c r="J1943" s="32">
        <v>45876</v>
      </c>
      <c r="K1943" s="13"/>
      <c r="L1943" s="33" t="s">
        <v>17</v>
      </c>
      <c r="M1943" s="13" t="str">
        <f>PROPER(TRIM(SUBSTITUTE(B1943,"###"," ")))</f>
        <v>True X</v>
      </c>
      <c r="N1943" s="13" t="str">
        <f>PROPER(TRIM(SUBSTITUTE(C1943,"###"," ")))</f>
        <v>Groceries</v>
      </c>
      <c r="O1943" s="13" t="str">
        <f>PROPER(TRIM(SUBSTITUTE(D1943,"###"," ")))</f>
        <v>Global Traders</v>
      </c>
      <c r="P1943" s="13" t="str">
        <f t="shared" si="210"/>
        <v>True X</v>
      </c>
      <c r="Q1943" s="34" t="str">
        <f t="shared" si="211"/>
        <v>Groceries</v>
      </c>
      <c r="R1943" s="13" t="str">
        <f t="shared" si="212"/>
        <v>Global Traders</v>
      </c>
      <c r="S1943" s="35">
        <f t="shared" si="213"/>
        <v>174</v>
      </c>
      <c r="T1943" s="35">
        <f t="shared" si="214"/>
        <v>75</v>
      </c>
      <c r="U1943" s="14">
        <f t="shared" si="215"/>
        <v>16857.16</v>
      </c>
      <c r="V1943" s="14">
        <f t="shared" si="216"/>
        <v>2933145.84</v>
      </c>
      <c r="W1943" s="13" t="str">
        <v>In Stock</v>
      </c>
      <c r="X1943" s="13" t="str">
        <v>No</v>
      </c>
      <c r="Y1943" s="13">
        <v>0</v>
      </c>
    </row>
    <row r="1944" spans="1:25" x14ac:dyDescent="0.3">
      <c r="A1944" s="31" t="s">
        <v>3860</v>
      </c>
      <c r="B1944" s="31" t="s">
        <v>3861</v>
      </c>
      <c r="C1944" s="31" t="s">
        <v>14</v>
      </c>
      <c r="D1944" s="31" t="s">
        <v>41</v>
      </c>
      <c r="E1944" s="31">
        <v>133</v>
      </c>
      <c r="F1944" s="31">
        <v>84</v>
      </c>
      <c r="G1944" s="31">
        <v>9880.99</v>
      </c>
      <c r="H1944" s="31">
        <v>1314171.67</v>
      </c>
      <c r="I1944" s="32">
        <v>45706</v>
      </c>
      <c r="J1944" s="32">
        <v>45902</v>
      </c>
      <c r="K1944" s="31" t="s">
        <v>57</v>
      </c>
      <c r="L1944" s="33" t="s">
        <v>58</v>
      </c>
      <c r="M1944" s="13" t="str">
        <f>PROPER(TRIM(SUBSTITUTE(B1944,"###"," ")))</f>
        <v>Movie Lite</v>
      </c>
      <c r="N1944" s="13" t="str">
        <f>PROPER(TRIM(SUBSTITUTE(C1944,"###"," ")))</f>
        <v>Clothing</v>
      </c>
      <c r="O1944" s="13" t="str">
        <f>PROPER(TRIM(SUBSTITUTE(D1944,"###"," ")))</f>
        <v>Quickstock</v>
      </c>
      <c r="P1944" s="13" t="str">
        <f t="shared" si="210"/>
        <v>Movie Lite</v>
      </c>
      <c r="Q1944" s="34" t="str">
        <f t="shared" si="211"/>
        <v>Clothing</v>
      </c>
      <c r="R1944" s="13" t="str">
        <f t="shared" si="212"/>
        <v>Quickstock</v>
      </c>
      <c r="S1944" s="35">
        <f t="shared" si="213"/>
        <v>133</v>
      </c>
      <c r="T1944" s="35">
        <f t="shared" si="214"/>
        <v>84</v>
      </c>
      <c r="U1944" s="14">
        <f t="shared" si="215"/>
        <v>9880.99</v>
      </c>
      <c r="V1944" s="14">
        <f t="shared" si="216"/>
        <v>1314171.67</v>
      </c>
      <c r="W1944" s="13" t="str">
        <v>In Stock</v>
      </c>
      <c r="X1944" s="13" t="str">
        <v>No</v>
      </c>
      <c r="Y1944" s="13">
        <v>0</v>
      </c>
    </row>
    <row r="1945" spans="1:25" x14ac:dyDescent="0.3">
      <c r="A1945" s="31" t="s">
        <v>3866</v>
      </c>
      <c r="B1945" s="31" t="s">
        <v>3867</v>
      </c>
      <c r="C1945" s="31" t="s">
        <v>44</v>
      </c>
      <c r="D1945" s="31" t="s">
        <v>15</v>
      </c>
      <c r="E1945" s="13"/>
      <c r="F1945" s="31">
        <v>87</v>
      </c>
      <c r="G1945" s="31">
        <v>8077.75</v>
      </c>
      <c r="H1945" s="13"/>
      <c r="I1945" s="32">
        <v>45803</v>
      </c>
      <c r="J1945" s="32">
        <v>45872</v>
      </c>
      <c r="K1945" s="31" t="s">
        <v>16</v>
      </c>
      <c r="L1945" s="33" t="s">
        <v>21</v>
      </c>
      <c r="M1945" s="13" t="str">
        <f>PROPER(TRIM(SUBSTITUTE(B1945,"###"," ")))</f>
        <v>Image Plus</v>
      </c>
      <c r="N1945" s="13" t="str">
        <f>PROPER(TRIM(SUBSTITUTE(C1945,"###"," ")))</f>
        <v>Groceries</v>
      </c>
      <c r="O1945" s="13" t="str">
        <f>PROPER(TRIM(SUBSTITUTE(D1945,"###"," ")))</f>
        <v>Global Traders</v>
      </c>
      <c r="P1945" s="13" t="str">
        <f t="shared" si="210"/>
        <v>Image Plus</v>
      </c>
      <c r="Q1945" s="34" t="str">
        <f t="shared" si="211"/>
        <v>Groceries</v>
      </c>
      <c r="R1945" s="13" t="str">
        <f t="shared" si="212"/>
        <v>Global Traders</v>
      </c>
      <c r="S1945" s="35">
        <f t="shared" si="213"/>
        <v>0</v>
      </c>
      <c r="T1945" s="35">
        <f t="shared" si="214"/>
        <v>87</v>
      </c>
      <c r="U1945" s="14">
        <f t="shared" si="215"/>
        <v>8077.75</v>
      </c>
      <c r="V1945" s="14">
        <f t="shared" si="216"/>
        <v>0</v>
      </c>
      <c r="W1945" s="13" t="str">
        <v>Out of Stock</v>
      </c>
      <c r="X1945" s="13" t="str">
        <v>Yes</v>
      </c>
      <c r="Y1945" s="13">
        <v>1</v>
      </c>
    </row>
    <row r="1946" spans="1:25" x14ac:dyDescent="0.3">
      <c r="A1946" s="31" t="s">
        <v>3868</v>
      </c>
      <c r="B1946" s="31" t="s">
        <v>3869</v>
      </c>
      <c r="C1946" s="31" t="s">
        <v>14</v>
      </c>
      <c r="D1946" s="31" t="s">
        <v>53</v>
      </c>
      <c r="E1946" s="31">
        <v>169</v>
      </c>
      <c r="F1946" s="31">
        <v>34</v>
      </c>
      <c r="G1946" s="31">
        <v>15425.3</v>
      </c>
      <c r="H1946" s="31">
        <v>2606875.7000000002</v>
      </c>
      <c r="I1946" s="32">
        <v>45762</v>
      </c>
      <c r="J1946" s="32">
        <v>45853</v>
      </c>
      <c r="K1946" s="31" t="s">
        <v>54</v>
      </c>
      <c r="L1946" s="33" t="s">
        <v>21</v>
      </c>
      <c r="M1946" s="13" t="str">
        <f>PROPER(TRIM(SUBSTITUTE(B1946,"###"," ")))</f>
        <v>Action Plus</v>
      </c>
      <c r="N1946" s="13" t="str">
        <f>PROPER(TRIM(SUBSTITUTE(C1946,"###"," ")))</f>
        <v>Clothing</v>
      </c>
      <c r="O1946" s="13" t="str">
        <f>PROPER(TRIM(SUBSTITUTE(D1946,"###"," ")))</f>
        <v>Abc Pvt Ltd</v>
      </c>
      <c r="P1946" s="13" t="str">
        <f t="shared" si="210"/>
        <v>Action Plus</v>
      </c>
      <c r="Q1946" s="34" t="str">
        <f t="shared" si="211"/>
        <v>Clothing</v>
      </c>
      <c r="R1946" s="13" t="str">
        <f t="shared" si="212"/>
        <v>Abc Pvt Ltd</v>
      </c>
      <c r="S1946" s="35">
        <f t="shared" si="213"/>
        <v>169</v>
      </c>
      <c r="T1946" s="35">
        <f t="shared" si="214"/>
        <v>34</v>
      </c>
      <c r="U1946" s="14">
        <f t="shared" si="215"/>
        <v>15425.3</v>
      </c>
      <c r="V1946" s="14">
        <f t="shared" si="216"/>
        <v>2606875.6999999997</v>
      </c>
      <c r="W1946" s="13" t="str">
        <v>In Stock</v>
      </c>
      <c r="X1946" s="13" t="str">
        <v>No</v>
      </c>
      <c r="Y1946" s="13">
        <v>0</v>
      </c>
    </row>
    <row r="1947" spans="1:25" x14ac:dyDescent="0.3">
      <c r="A1947" s="31" t="s">
        <v>3870</v>
      </c>
      <c r="B1947" s="31" t="s">
        <v>3871</v>
      </c>
      <c r="C1947" s="31" t="s">
        <v>28</v>
      </c>
      <c r="D1947" s="31" t="s">
        <v>53</v>
      </c>
      <c r="E1947" s="31">
        <v>147</v>
      </c>
      <c r="F1947" s="31">
        <v>43</v>
      </c>
      <c r="G1947" s="31">
        <v>19787.52</v>
      </c>
      <c r="H1947" s="31">
        <v>2908765.44</v>
      </c>
      <c r="I1947" s="32">
        <v>45700</v>
      </c>
      <c r="J1947" s="32">
        <v>45942</v>
      </c>
      <c r="K1947" s="31" t="s">
        <v>57</v>
      </c>
      <c r="L1947" s="33" t="s">
        <v>21</v>
      </c>
      <c r="M1947" s="13" t="str">
        <f>PROPER(TRIM(SUBSTITUTE(B1947,"###"," ")))</f>
        <v>Force Lite</v>
      </c>
      <c r="N1947" s="13" t="str">
        <f>PROPER(TRIM(SUBSTITUTE(C1947,"###"," ")))</f>
        <v>Furniture</v>
      </c>
      <c r="O1947" s="13" t="str">
        <f>PROPER(TRIM(SUBSTITUTE(D1947,"###"," ")))</f>
        <v>Abc Pvt Ltd</v>
      </c>
      <c r="P1947" s="13" t="str">
        <f t="shared" si="210"/>
        <v>Force Lite</v>
      </c>
      <c r="Q1947" s="34" t="str">
        <f t="shared" si="211"/>
        <v>Furniture</v>
      </c>
      <c r="R1947" s="13" t="str">
        <f t="shared" si="212"/>
        <v>Abc Pvt Ltd</v>
      </c>
      <c r="S1947" s="35">
        <f t="shared" si="213"/>
        <v>147</v>
      </c>
      <c r="T1947" s="35">
        <f t="shared" si="214"/>
        <v>43</v>
      </c>
      <c r="U1947" s="14">
        <f t="shared" si="215"/>
        <v>19787.52</v>
      </c>
      <c r="V1947" s="14">
        <f t="shared" si="216"/>
        <v>2908765.44</v>
      </c>
      <c r="W1947" s="13" t="str">
        <v>In Stock</v>
      </c>
      <c r="X1947" s="13" t="str">
        <v>No</v>
      </c>
      <c r="Y1947" s="13">
        <v>0</v>
      </c>
    </row>
    <row r="1948" spans="1:25" x14ac:dyDescent="0.3">
      <c r="A1948" s="31" t="s">
        <v>3872</v>
      </c>
      <c r="B1948" s="31" t="s">
        <v>2350</v>
      </c>
      <c r="C1948" s="31" t="s">
        <v>44</v>
      </c>
      <c r="D1948" s="31" t="s">
        <v>45</v>
      </c>
      <c r="E1948" s="13"/>
      <c r="F1948" s="31">
        <v>84</v>
      </c>
      <c r="G1948" s="31">
        <v>6448.63</v>
      </c>
      <c r="H1948" s="13"/>
      <c r="I1948" s="32">
        <v>45819</v>
      </c>
      <c r="J1948" s="32">
        <v>45872</v>
      </c>
      <c r="K1948" s="31" t="s">
        <v>46</v>
      </c>
      <c r="L1948" s="33" t="s">
        <v>33</v>
      </c>
      <c r="M1948" s="13" t="str">
        <f>PROPER(TRIM(SUBSTITUTE(B1948,"###"," ")))</f>
        <v>Seat Mini</v>
      </c>
      <c r="N1948" s="13" t="str">
        <f>PROPER(TRIM(SUBSTITUTE(C1948,"###"," ")))</f>
        <v>Groceries</v>
      </c>
      <c r="O1948" s="13" t="str">
        <f>PROPER(TRIM(SUBSTITUTE(D1948,"###"," ")))</f>
        <v>Retailmart Inc</v>
      </c>
      <c r="P1948" s="13" t="str">
        <f t="shared" si="210"/>
        <v>Seat Mini</v>
      </c>
      <c r="Q1948" s="34" t="str">
        <f t="shared" si="211"/>
        <v>Groceries</v>
      </c>
      <c r="R1948" s="13" t="str">
        <f t="shared" si="212"/>
        <v>Retailmart Inc</v>
      </c>
      <c r="S1948" s="35">
        <f t="shared" si="213"/>
        <v>0</v>
      </c>
      <c r="T1948" s="35">
        <f t="shared" si="214"/>
        <v>84</v>
      </c>
      <c r="U1948" s="14">
        <f t="shared" si="215"/>
        <v>6448.63</v>
      </c>
      <c r="V1948" s="14">
        <f t="shared" si="216"/>
        <v>0</v>
      </c>
      <c r="W1948" s="13" t="str">
        <v>Out of Stock</v>
      </c>
      <c r="X1948" s="13" t="str">
        <v>Yes</v>
      </c>
      <c r="Y1948" s="13">
        <v>1</v>
      </c>
    </row>
    <row r="1949" spans="1:25" x14ac:dyDescent="0.3">
      <c r="A1949" s="31" t="s">
        <v>3873</v>
      </c>
      <c r="B1949" s="31" t="s">
        <v>3874</v>
      </c>
      <c r="C1949" s="31" t="s">
        <v>20</v>
      </c>
      <c r="D1949" s="31" t="s">
        <v>15</v>
      </c>
      <c r="E1949" s="31">
        <v>144</v>
      </c>
      <c r="F1949" s="31">
        <v>80</v>
      </c>
      <c r="G1949" s="31">
        <v>4196.4799999999996</v>
      </c>
      <c r="H1949" s="31">
        <v>604293.11999999988</v>
      </c>
      <c r="I1949" s="32">
        <v>45685</v>
      </c>
      <c r="J1949" s="32">
        <v>45908</v>
      </c>
      <c r="K1949" s="31" t="s">
        <v>54</v>
      </c>
      <c r="L1949" s="33" t="s">
        <v>17</v>
      </c>
      <c r="M1949" s="13" t="str">
        <f>PROPER(TRIM(SUBSTITUTE(B1949,"###"," ")))</f>
        <v>Hand Max</v>
      </c>
      <c r="N1949" s="13" t="str">
        <f>PROPER(TRIM(SUBSTITUTE(C1949,"###"," ")))</f>
        <v>Toys</v>
      </c>
      <c r="O1949" s="13" t="str">
        <f>PROPER(TRIM(SUBSTITUTE(D1949,"###"," ")))</f>
        <v>Global Traders</v>
      </c>
      <c r="P1949" s="13" t="str">
        <f t="shared" si="210"/>
        <v>Hand Max</v>
      </c>
      <c r="Q1949" s="34" t="str">
        <f t="shared" si="211"/>
        <v>Toys</v>
      </c>
      <c r="R1949" s="13" t="str">
        <f t="shared" si="212"/>
        <v>Global Traders</v>
      </c>
      <c r="S1949" s="35">
        <f t="shared" si="213"/>
        <v>144</v>
      </c>
      <c r="T1949" s="35">
        <f t="shared" si="214"/>
        <v>80</v>
      </c>
      <c r="U1949" s="14">
        <f t="shared" si="215"/>
        <v>4196.4799999999996</v>
      </c>
      <c r="V1949" s="14">
        <f t="shared" si="216"/>
        <v>604293.11999999988</v>
      </c>
      <c r="W1949" s="13" t="str">
        <v>In Stock</v>
      </c>
      <c r="X1949" s="13" t="str">
        <v>No</v>
      </c>
      <c r="Y1949" s="13">
        <v>0</v>
      </c>
    </row>
    <row r="1950" spans="1:25" x14ac:dyDescent="0.3">
      <c r="A1950" s="31" t="s">
        <v>3875</v>
      </c>
      <c r="B1950" s="31" t="s">
        <v>3876</v>
      </c>
      <c r="C1950" s="31" t="s">
        <v>28</v>
      </c>
      <c r="D1950" s="31" t="s">
        <v>53</v>
      </c>
      <c r="E1950" s="31">
        <v>185</v>
      </c>
      <c r="F1950" s="13"/>
      <c r="G1950" s="31">
        <v>3823.32</v>
      </c>
      <c r="H1950" s="31">
        <v>707314.20000000007</v>
      </c>
      <c r="I1950" s="32">
        <v>45823</v>
      </c>
      <c r="J1950" s="32">
        <v>45931</v>
      </c>
      <c r="K1950" s="31" t="s">
        <v>25</v>
      </c>
      <c r="L1950" s="33" t="s">
        <v>33</v>
      </c>
      <c r="M1950" s="13" t="str">
        <f>PROPER(TRIM(SUBSTITUTE(B1950,"###"," ")))</f>
        <v>Writer Lite</v>
      </c>
      <c r="N1950" s="13" t="str">
        <f>PROPER(TRIM(SUBSTITUTE(C1950,"###"," ")))</f>
        <v>Furniture</v>
      </c>
      <c r="O1950" s="13" t="str">
        <f>PROPER(TRIM(SUBSTITUTE(D1950,"###"," ")))</f>
        <v>Abc Pvt Ltd</v>
      </c>
      <c r="P1950" s="13" t="str">
        <f t="shared" si="210"/>
        <v>Writer Lite</v>
      </c>
      <c r="Q1950" s="34" t="str">
        <f t="shared" si="211"/>
        <v>Furniture</v>
      </c>
      <c r="R1950" s="13" t="str">
        <f t="shared" si="212"/>
        <v>Abc Pvt Ltd</v>
      </c>
      <c r="S1950" s="35">
        <f t="shared" si="213"/>
        <v>185</v>
      </c>
      <c r="T1950" s="35">
        <f t="shared" si="214"/>
        <v>0</v>
      </c>
      <c r="U1950" s="14">
        <f t="shared" si="215"/>
        <v>3823.32</v>
      </c>
      <c r="V1950" s="14">
        <f t="shared" si="216"/>
        <v>707314.20000000007</v>
      </c>
      <c r="W1950" s="13" t="str">
        <v>In Stock</v>
      </c>
      <c r="X1950" s="13" t="str">
        <v>No</v>
      </c>
      <c r="Y1950" s="13">
        <v>0</v>
      </c>
    </row>
    <row r="1951" spans="1:25" x14ac:dyDescent="0.3">
      <c r="A1951" s="31" t="s">
        <v>3877</v>
      </c>
      <c r="B1951" s="31" t="s">
        <v>3878</v>
      </c>
      <c r="C1951" s="31" t="s">
        <v>14</v>
      </c>
      <c r="D1951" s="13"/>
      <c r="E1951" s="31">
        <v>158</v>
      </c>
      <c r="F1951" s="31">
        <v>51</v>
      </c>
      <c r="G1951" s="31">
        <v>11095.87</v>
      </c>
      <c r="H1951" s="31">
        <v>1753147.46</v>
      </c>
      <c r="I1951" s="32">
        <v>45846</v>
      </c>
      <c r="J1951" s="32">
        <v>45917</v>
      </c>
      <c r="K1951" s="31" t="s">
        <v>57</v>
      </c>
      <c r="L1951" s="33" t="s">
        <v>21</v>
      </c>
      <c r="M1951" s="13" t="str">
        <f>PROPER(TRIM(SUBSTITUTE(B1951,"###"," ")))</f>
        <v>Tend Mini</v>
      </c>
      <c r="N1951" s="13" t="str">
        <f>PROPER(TRIM(SUBSTITUTE(C1951,"###"," ")))</f>
        <v>Clothing</v>
      </c>
      <c r="O1951" s="13" t="str">
        <f>PROPER(TRIM(SUBSTITUTE(D1951,"###"," ")))</f>
        <v/>
      </c>
      <c r="P1951" s="13" t="str">
        <f t="shared" si="210"/>
        <v>Tend Mini</v>
      </c>
      <c r="Q1951" s="34" t="str">
        <f t="shared" si="211"/>
        <v>Clothing</v>
      </c>
      <c r="R1951" s="13" t="str">
        <f t="shared" si="212"/>
        <v>Others</v>
      </c>
      <c r="S1951" s="35">
        <f t="shared" si="213"/>
        <v>158</v>
      </c>
      <c r="T1951" s="35">
        <f t="shared" si="214"/>
        <v>51</v>
      </c>
      <c r="U1951" s="14">
        <f t="shared" si="215"/>
        <v>11095.87</v>
      </c>
      <c r="V1951" s="14">
        <f t="shared" si="216"/>
        <v>1753147.4600000002</v>
      </c>
      <c r="W1951" s="13" t="str">
        <v>In Stock</v>
      </c>
      <c r="X1951" s="13" t="str">
        <v>No</v>
      </c>
      <c r="Y1951" s="13">
        <v>0</v>
      </c>
    </row>
    <row r="1952" spans="1:25" x14ac:dyDescent="0.3">
      <c r="A1952" s="31" t="s">
        <v>3880</v>
      </c>
      <c r="B1952" s="31" t="s">
        <v>3881</v>
      </c>
      <c r="C1952" s="31" t="s">
        <v>40</v>
      </c>
      <c r="D1952" s="31" t="s">
        <v>15</v>
      </c>
      <c r="E1952" s="31">
        <v>118</v>
      </c>
      <c r="F1952" s="31">
        <v>36</v>
      </c>
      <c r="G1952" s="31">
        <v>10275.9</v>
      </c>
      <c r="H1952" s="31">
        <v>1212556.2</v>
      </c>
      <c r="I1952" s="32">
        <v>45695</v>
      </c>
      <c r="J1952" s="32">
        <v>45940</v>
      </c>
      <c r="K1952" s="31" t="s">
        <v>29</v>
      </c>
      <c r="L1952" s="33" t="s">
        <v>33</v>
      </c>
      <c r="M1952" s="13" t="str">
        <f>PROPER(TRIM(SUBSTITUTE(B1952,"###"," ")))</f>
        <v>Lay X</v>
      </c>
      <c r="N1952" s="13" t="str">
        <f>PROPER(TRIM(SUBSTITUTE(C1952,"###"," ")))</f>
        <v>Electronics</v>
      </c>
      <c r="O1952" s="13" t="str">
        <f>PROPER(TRIM(SUBSTITUTE(D1952,"###"," ")))</f>
        <v>Global Traders</v>
      </c>
      <c r="P1952" s="13" t="str">
        <f t="shared" si="210"/>
        <v>Lay X</v>
      </c>
      <c r="Q1952" s="34" t="str">
        <f t="shared" si="211"/>
        <v>Electronics</v>
      </c>
      <c r="R1952" s="13" t="str">
        <f t="shared" si="212"/>
        <v>Global Traders</v>
      </c>
      <c r="S1952" s="35">
        <f t="shared" si="213"/>
        <v>118</v>
      </c>
      <c r="T1952" s="35">
        <f t="shared" si="214"/>
        <v>36</v>
      </c>
      <c r="U1952" s="14">
        <f t="shared" si="215"/>
        <v>10275.9</v>
      </c>
      <c r="V1952" s="14">
        <f t="shared" si="216"/>
        <v>1212556.2</v>
      </c>
      <c r="W1952" s="13" t="str">
        <v>In Stock</v>
      </c>
      <c r="X1952" s="13" t="str">
        <v>No</v>
      </c>
      <c r="Y1952" s="13">
        <v>0</v>
      </c>
    </row>
    <row r="1953" spans="1:25" x14ac:dyDescent="0.3">
      <c r="A1953" s="31" t="s">
        <v>3883</v>
      </c>
      <c r="B1953" s="31" t="s">
        <v>3884</v>
      </c>
      <c r="C1953" s="31" t="s">
        <v>40</v>
      </c>
      <c r="D1953" s="31" t="s">
        <v>45</v>
      </c>
      <c r="E1953" s="31">
        <v>114</v>
      </c>
      <c r="F1953" s="31">
        <v>46</v>
      </c>
      <c r="G1953" s="31">
        <v>6619.96</v>
      </c>
      <c r="H1953" s="31">
        <v>754675.44000000006</v>
      </c>
      <c r="I1953" s="32">
        <v>45792</v>
      </c>
      <c r="J1953" s="32">
        <v>45881</v>
      </c>
      <c r="K1953" s="31" t="s">
        <v>54</v>
      </c>
      <c r="L1953" s="33" t="s">
        <v>21</v>
      </c>
      <c r="M1953" s="13" t="str">
        <f>PROPER(TRIM(SUBSTITUTE(B1953,"###"," ")))</f>
        <v>Choose Plus</v>
      </c>
      <c r="N1953" s="13" t="str">
        <f>PROPER(TRIM(SUBSTITUTE(C1953,"###"," ")))</f>
        <v>Electronics</v>
      </c>
      <c r="O1953" s="13" t="str">
        <f>PROPER(TRIM(SUBSTITUTE(D1953,"###"," ")))</f>
        <v>Retailmart Inc</v>
      </c>
      <c r="P1953" s="13" t="str">
        <f t="shared" si="210"/>
        <v>Choose Plus</v>
      </c>
      <c r="Q1953" s="34" t="str">
        <f t="shared" si="211"/>
        <v>Electronics</v>
      </c>
      <c r="R1953" s="13" t="str">
        <f t="shared" si="212"/>
        <v>Retailmart Inc</v>
      </c>
      <c r="S1953" s="35">
        <f t="shared" si="213"/>
        <v>114</v>
      </c>
      <c r="T1953" s="35">
        <f t="shared" si="214"/>
        <v>46</v>
      </c>
      <c r="U1953" s="14">
        <f t="shared" si="215"/>
        <v>6619.96</v>
      </c>
      <c r="V1953" s="14">
        <f t="shared" si="216"/>
        <v>754675.44000000006</v>
      </c>
      <c r="W1953" s="13" t="str">
        <v>In Stock</v>
      </c>
      <c r="X1953" s="13" t="str">
        <v>No</v>
      </c>
      <c r="Y1953" s="13">
        <v>0</v>
      </c>
    </row>
    <row r="1954" spans="1:25" x14ac:dyDescent="0.3">
      <c r="A1954" s="31" t="s">
        <v>3885</v>
      </c>
      <c r="B1954" s="31" t="s">
        <v>687</v>
      </c>
      <c r="C1954" s="31" t="s">
        <v>14</v>
      </c>
      <c r="D1954" s="31" t="s">
        <v>41</v>
      </c>
      <c r="E1954" s="31">
        <v>131</v>
      </c>
      <c r="F1954" s="31">
        <v>99</v>
      </c>
      <c r="G1954" s="31">
        <v>10912</v>
      </c>
      <c r="H1954" s="31">
        <v>1429472</v>
      </c>
      <c r="I1954" s="32">
        <v>45770</v>
      </c>
      <c r="J1954" s="32">
        <v>45860</v>
      </c>
      <c r="K1954" s="31" t="s">
        <v>29</v>
      </c>
      <c r="L1954" s="33" t="s">
        <v>33</v>
      </c>
      <c r="M1954" s="13" t="str">
        <f>PROPER(TRIM(SUBSTITUTE(B1954,"###"," ")))</f>
        <v>Agree Pro</v>
      </c>
      <c r="N1954" s="13" t="str">
        <f>PROPER(TRIM(SUBSTITUTE(C1954,"###"," ")))</f>
        <v>Clothing</v>
      </c>
      <c r="O1954" s="13" t="str">
        <f>PROPER(TRIM(SUBSTITUTE(D1954,"###"," ")))</f>
        <v>Quickstock</v>
      </c>
      <c r="P1954" s="13" t="str">
        <f t="shared" si="210"/>
        <v>Agree Pro</v>
      </c>
      <c r="Q1954" s="34" t="str">
        <f t="shared" si="211"/>
        <v>Clothing</v>
      </c>
      <c r="R1954" s="13" t="str">
        <f t="shared" si="212"/>
        <v>Quickstock</v>
      </c>
      <c r="S1954" s="35">
        <f t="shared" si="213"/>
        <v>131</v>
      </c>
      <c r="T1954" s="35">
        <f t="shared" si="214"/>
        <v>99</v>
      </c>
      <c r="U1954" s="14">
        <f t="shared" si="215"/>
        <v>10912</v>
      </c>
      <c r="V1954" s="14">
        <f t="shared" si="216"/>
        <v>1429472</v>
      </c>
      <c r="W1954" s="13" t="str">
        <v>In Stock</v>
      </c>
      <c r="X1954" s="13" t="str">
        <v>No</v>
      </c>
      <c r="Y1954" s="13">
        <v>0</v>
      </c>
    </row>
    <row r="1955" spans="1:25" x14ac:dyDescent="0.3">
      <c r="A1955" s="31" t="s">
        <v>3886</v>
      </c>
      <c r="B1955" s="31" t="s">
        <v>2107</v>
      </c>
      <c r="C1955" s="31" t="s">
        <v>14</v>
      </c>
      <c r="D1955" s="31" t="s">
        <v>53</v>
      </c>
      <c r="E1955" s="31">
        <v>146</v>
      </c>
      <c r="F1955" s="31">
        <v>64</v>
      </c>
      <c r="G1955" s="31">
        <v>14348.54</v>
      </c>
      <c r="H1955" s="31">
        <v>2094886.84</v>
      </c>
      <c r="I1955" s="32">
        <v>45788</v>
      </c>
      <c r="J1955" s="32">
        <v>45919</v>
      </c>
      <c r="K1955" s="13"/>
      <c r="L1955" s="33" t="s">
        <v>17</v>
      </c>
      <c r="M1955" s="13" t="str">
        <f>PROPER(TRIM(SUBSTITUTE(B1955,"###"," ")))</f>
        <v>Analysis Plus</v>
      </c>
      <c r="N1955" s="13" t="str">
        <f>PROPER(TRIM(SUBSTITUTE(C1955,"###"," ")))</f>
        <v>Clothing</v>
      </c>
      <c r="O1955" s="13" t="str">
        <f>PROPER(TRIM(SUBSTITUTE(D1955,"###"," ")))</f>
        <v>Abc Pvt Ltd</v>
      </c>
      <c r="P1955" s="13" t="str">
        <f t="shared" si="210"/>
        <v>Analysis Plus</v>
      </c>
      <c r="Q1955" s="34" t="str">
        <f t="shared" si="211"/>
        <v>Clothing</v>
      </c>
      <c r="R1955" s="13" t="str">
        <f t="shared" si="212"/>
        <v>Abc Pvt Ltd</v>
      </c>
      <c r="S1955" s="35">
        <f t="shared" si="213"/>
        <v>146</v>
      </c>
      <c r="T1955" s="35">
        <f t="shared" si="214"/>
        <v>64</v>
      </c>
      <c r="U1955" s="14">
        <f t="shared" si="215"/>
        <v>14348.54</v>
      </c>
      <c r="V1955" s="14">
        <f t="shared" si="216"/>
        <v>2094886.84</v>
      </c>
      <c r="W1955" s="13" t="str">
        <v>In Stock</v>
      </c>
      <c r="X1955" s="13" t="str">
        <v>No</v>
      </c>
      <c r="Y1955" s="13">
        <v>0</v>
      </c>
    </row>
    <row r="1956" spans="1:25" x14ac:dyDescent="0.3">
      <c r="A1956" s="31" t="s">
        <v>3887</v>
      </c>
      <c r="B1956" s="31" t="s">
        <v>3888</v>
      </c>
      <c r="C1956" s="31" t="s">
        <v>28</v>
      </c>
      <c r="D1956" s="31" t="s">
        <v>53</v>
      </c>
      <c r="E1956" s="31">
        <v>57</v>
      </c>
      <c r="F1956" s="31">
        <v>82</v>
      </c>
      <c r="G1956" s="31">
        <v>14104.65</v>
      </c>
      <c r="H1956" s="31">
        <v>803965.04999999993</v>
      </c>
      <c r="I1956" s="32">
        <v>45830</v>
      </c>
      <c r="J1956" s="32">
        <v>45913</v>
      </c>
      <c r="K1956" s="13"/>
      <c r="L1956" s="33" t="s">
        <v>58</v>
      </c>
      <c r="M1956" s="13" t="str">
        <f>PROPER(TRIM(SUBSTITUTE(B1956,"###"," ")))</f>
        <v>Experience Pro</v>
      </c>
      <c r="N1956" s="13" t="str">
        <f>PROPER(TRIM(SUBSTITUTE(C1956,"###"," ")))</f>
        <v>Furniture</v>
      </c>
      <c r="O1956" s="13" t="str">
        <f>PROPER(TRIM(SUBSTITUTE(D1956,"###"," ")))</f>
        <v>Abc Pvt Ltd</v>
      </c>
      <c r="P1956" s="13" t="str">
        <f t="shared" si="210"/>
        <v>Experience Pro</v>
      </c>
      <c r="Q1956" s="34" t="str">
        <f t="shared" si="211"/>
        <v>Furniture</v>
      </c>
      <c r="R1956" s="13" t="str">
        <f t="shared" si="212"/>
        <v>Abc Pvt Ltd</v>
      </c>
      <c r="S1956" s="35">
        <f t="shared" si="213"/>
        <v>57</v>
      </c>
      <c r="T1956" s="35">
        <f t="shared" si="214"/>
        <v>82</v>
      </c>
      <c r="U1956" s="14">
        <f t="shared" si="215"/>
        <v>14104.65</v>
      </c>
      <c r="V1956" s="14">
        <f t="shared" si="216"/>
        <v>803965.04999999993</v>
      </c>
      <c r="W1956" s="13" t="str">
        <v>Low Stock</v>
      </c>
      <c r="X1956" s="13" t="str">
        <v>Yes</v>
      </c>
      <c r="Y1956" s="13">
        <v>1</v>
      </c>
    </row>
    <row r="1957" spans="1:25" x14ac:dyDescent="0.3">
      <c r="A1957" s="31" t="s">
        <v>3890</v>
      </c>
      <c r="B1957" s="31" t="s">
        <v>970</v>
      </c>
      <c r="C1957" s="31" t="s">
        <v>28</v>
      </c>
      <c r="D1957" s="31" t="s">
        <v>41</v>
      </c>
      <c r="E1957" s="31">
        <v>167</v>
      </c>
      <c r="F1957" s="31">
        <v>57</v>
      </c>
      <c r="G1957" s="31">
        <v>3125.24</v>
      </c>
      <c r="H1957" s="31">
        <v>521915.08</v>
      </c>
      <c r="I1957" s="32">
        <v>45817</v>
      </c>
      <c r="J1957" s="32">
        <v>45893</v>
      </c>
      <c r="K1957" s="31" t="s">
        <v>54</v>
      </c>
      <c r="L1957" s="33" t="s">
        <v>30</v>
      </c>
      <c r="M1957" s="13" t="str">
        <f>PROPER(TRIM(SUBSTITUTE(B1957,"###"," ")))</f>
        <v>Wide Max</v>
      </c>
      <c r="N1957" s="13" t="str">
        <f>PROPER(TRIM(SUBSTITUTE(C1957,"###"," ")))</f>
        <v>Furniture</v>
      </c>
      <c r="O1957" s="13" t="str">
        <f>PROPER(TRIM(SUBSTITUTE(D1957,"###"," ")))</f>
        <v>Quickstock</v>
      </c>
      <c r="P1957" s="13" t="str">
        <f t="shared" si="210"/>
        <v>Wide Max</v>
      </c>
      <c r="Q1957" s="34" t="str">
        <f t="shared" si="211"/>
        <v>Furniture</v>
      </c>
      <c r="R1957" s="13" t="str">
        <f t="shared" si="212"/>
        <v>Quickstock</v>
      </c>
      <c r="S1957" s="35">
        <f t="shared" si="213"/>
        <v>167</v>
      </c>
      <c r="T1957" s="35">
        <f t="shared" si="214"/>
        <v>57</v>
      </c>
      <c r="U1957" s="14">
        <f t="shared" si="215"/>
        <v>3125.24</v>
      </c>
      <c r="V1957" s="14">
        <f t="shared" si="216"/>
        <v>521915.07999999996</v>
      </c>
      <c r="W1957" s="13" t="str">
        <v>In Stock</v>
      </c>
      <c r="X1957" s="13" t="str">
        <v>No</v>
      </c>
      <c r="Y1957" s="13">
        <v>0</v>
      </c>
    </row>
    <row r="1958" spans="1:25" x14ac:dyDescent="0.3">
      <c r="A1958" s="31" t="s">
        <v>3891</v>
      </c>
      <c r="B1958" s="31" t="s">
        <v>663</v>
      </c>
      <c r="C1958" s="31" t="s">
        <v>28</v>
      </c>
      <c r="D1958" s="31" t="s">
        <v>41</v>
      </c>
      <c r="E1958" s="31">
        <v>188</v>
      </c>
      <c r="F1958" s="31">
        <v>99</v>
      </c>
      <c r="G1958" s="31">
        <v>18023.11</v>
      </c>
      <c r="H1958" s="31">
        <v>3388344.68</v>
      </c>
      <c r="I1958" s="32">
        <v>45744</v>
      </c>
      <c r="J1958" s="32">
        <v>45941</v>
      </c>
      <c r="K1958" s="31" t="s">
        <v>57</v>
      </c>
      <c r="L1958" s="33" t="s">
        <v>17</v>
      </c>
      <c r="M1958" s="13" t="str">
        <f>PROPER(TRIM(SUBSTITUTE(B1958,"###"," ")))</f>
        <v>Success Lite</v>
      </c>
      <c r="N1958" s="13" t="str">
        <f>PROPER(TRIM(SUBSTITUTE(C1958,"###"," ")))</f>
        <v>Furniture</v>
      </c>
      <c r="O1958" s="13" t="str">
        <f>PROPER(TRIM(SUBSTITUTE(D1958,"###"," ")))</f>
        <v>Quickstock</v>
      </c>
      <c r="P1958" s="13" t="str">
        <f t="shared" si="210"/>
        <v>Success Lite</v>
      </c>
      <c r="Q1958" s="34" t="str">
        <f t="shared" si="211"/>
        <v>Furniture</v>
      </c>
      <c r="R1958" s="13" t="str">
        <f t="shared" si="212"/>
        <v>Quickstock</v>
      </c>
      <c r="S1958" s="35">
        <f t="shared" si="213"/>
        <v>188</v>
      </c>
      <c r="T1958" s="35">
        <f t="shared" si="214"/>
        <v>99</v>
      </c>
      <c r="U1958" s="14">
        <f t="shared" si="215"/>
        <v>18023.11</v>
      </c>
      <c r="V1958" s="14">
        <f t="shared" si="216"/>
        <v>3388344.68</v>
      </c>
      <c r="W1958" s="13" t="str">
        <v>In Stock</v>
      </c>
      <c r="X1958" s="13" t="str">
        <v>No</v>
      </c>
      <c r="Y1958" s="13">
        <v>0</v>
      </c>
    </row>
    <row r="1959" spans="1:25" x14ac:dyDescent="0.3">
      <c r="A1959" s="31" t="s">
        <v>3892</v>
      </c>
      <c r="B1959" s="31" t="s">
        <v>3893</v>
      </c>
      <c r="C1959" s="31" t="s">
        <v>20</v>
      </c>
      <c r="D1959" s="31" t="s">
        <v>45</v>
      </c>
      <c r="E1959" s="31">
        <v>105</v>
      </c>
      <c r="F1959" s="31">
        <v>91</v>
      </c>
      <c r="G1959" s="31">
        <v>2034.95</v>
      </c>
      <c r="H1959" s="31">
        <v>213669.75</v>
      </c>
      <c r="I1959" s="32">
        <v>45679</v>
      </c>
      <c r="J1959" s="32">
        <v>45856</v>
      </c>
      <c r="K1959" s="31" t="s">
        <v>57</v>
      </c>
      <c r="L1959" s="33" t="s">
        <v>30</v>
      </c>
      <c r="M1959" s="13" t="str">
        <f>PROPER(TRIM(SUBSTITUTE(B1959,"###"," ")))</f>
        <v>Friend Plus</v>
      </c>
      <c r="N1959" s="13" t="str">
        <f>PROPER(TRIM(SUBSTITUTE(C1959,"###"," ")))</f>
        <v>Toys</v>
      </c>
      <c r="O1959" s="13" t="str">
        <f>PROPER(TRIM(SUBSTITUTE(D1959,"###"," ")))</f>
        <v>Retailmart Inc</v>
      </c>
      <c r="P1959" s="13" t="str">
        <f t="shared" si="210"/>
        <v>Friend Plus</v>
      </c>
      <c r="Q1959" s="34" t="str">
        <f t="shared" si="211"/>
        <v>Toys</v>
      </c>
      <c r="R1959" s="13" t="str">
        <f t="shared" si="212"/>
        <v>Retailmart Inc</v>
      </c>
      <c r="S1959" s="35">
        <f t="shared" si="213"/>
        <v>105</v>
      </c>
      <c r="T1959" s="35">
        <f t="shared" si="214"/>
        <v>91</v>
      </c>
      <c r="U1959" s="14">
        <f t="shared" si="215"/>
        <v>2034.95</v>
      </c>
      <c r="V1959" s="14">
        <f t="shared" si="216"/>
        <v>213669.75</v>
      </c>
      <c r="W1959" s="13" t="str">
        <v>In Stock</v>
      </c>
      <c r="X1959" s="13" t="str">
        <v>No</v>
      </c>
      <c r="Y1959" s="13">
        <v>0</v>
      </c>
    </row>
    <row r="1960" spans="1:25" x14ac:dyDescent="0.3">
      <c r="A1960" s="31" t="s">
        <v>3894</v>
      </c>
      <c r="B1960" s="31" t="s">
        <v>3895</v>
      </c>
      <c r="C1960" s="31" t="s">
        <v>40</v>
      </c>
      <c r="D1960" s="31" t="s">
        <v>24</v>
      </c>
      <c r="E1960" s="31">
        <v>56</v>
      </c>
      <c r="F1960" s="31">
        <v>86</v>
      </c>
      <c r="G1960" s="31">
        <v>7287.2</v>
      </c>
      <c r="H1960" s="31">
        <v>408083.20000000001</v>
      </c>
      <c r="I1960" s="32">
        <v>45781</v>
      </c>
      <c r="J1960" s="32">
        <v>45889</v>
      </c>
      <c r="K1960" s="31" t="s">
        <v>29</v>
      </c>
      <c r="L1960" s="33" t="s">
        <v>33</v>
      </c>
      <c r="M1960" s="13" t="str">
        <f>PROPER(TRIM(SUBSTITUTE(B1960,"###"," ")))</f>
        <v>Provide Max</v>
      </c>
      <c r="N1960" s="13" t="str">
        <f>PROPER(TRIM(SUBSTITUTE(C1960,"###"," ")))</f>
        <v>Electronics</v>
      </c>
      <c r="O1960" s="13" t="str">
        <f>PROPER(TRIM(SUBSTITUTE(D1960,"###"," ")))</f>
        <v>Omni Suppliers</v>
      </c>
      <c r="P1960" s="13" t="str">
        <f t="shared" si="210"/>
        <v>Provide Max</v>
      </c>
      <c r="Q1960" s="34" t="str">
        <f t="shared" si="211"/>
        <v>Electronics</v>
      </c>
      <c r="R1960" s="13" t="str">
        <f t="shared" si="212"/>
        <v>Omni Suppliers</v>
      </c>
      <c r="S1960" s="35">
        <f t="shared" si="213"/>
        <v>56</v>
      </c>
      <c r="T1960" s="35">
        <f t="shared" si="214"/>
        <v>86</v>
      </c>
      <c r="U1960" s="14">
        <f t="shared" si="215"/>
        <v>7287.2</v>
      </c>
      <c r="V1960" s="14">
        <f t="shared" si="216"/>
        <v>408083.20000000001</v>
      </c>
      <c r="W1960" s="13" t="str">
        <v>Low Stock</v>
      </c>
      <c r="X1960" s="13" t="str">
        <v>Yes</v>
      </c>
      <c r="Y1960" s="13">
        <v>1</v>
      </c>
    </row>
    <row r="1961" spans="1:25" x14ac:dyDescent="0.3">
      <c r="A1961" s="31" t="s">
        <v>3896</v>
      </c>
      <c r="B1961" s="31" t="s">
        <v>3897</v>
      </c>
      <c r="C1961" s="31" t="s">
        <v>44</v>
      </c>
      <c r="D1961" s="31" t="s">
        <v>45</v>
      </c>
      <c r="E1961" s="31">
        <v>6</v>
      </c>
      <c r="F1961" s="31">
        <v>28</v>
      </c>
      <c r="G1961" s="31">
        <v>13693.34</v>
      </c>
      <c r="H1961" s="31">
        <v>82160.040000000008</v>
      </c>
      <c r="I1961" s="32">
        <v>45717</v>
      </c>
      <c r="J1961" s="32">
        <v>45910</v>
      </c>
      <c r="K1961" s="31" t="s">
        <v>29</v>
      </c>
      <c r="L1961" s="33" t="s">
        <v>17</v>
      </c>
      <c r="M1961" s="13" t="str">
        <f>PROPER(TRIM(SUBSTITUTE(B1961,"###"," ")))</f>
        <v>Wide Lite</v>
      </c>
      <c r="N1961" s="13" t="str">
        <f>PROPER(TRIM(SUBSTITUTE(C1961,"###"," ")))</f>
        <v>Groceries</v>
      </c>
      <c r="O1961" s="13" t="str">
        <f>PROPER(TRIM(SUBSTITUTE(D1961,"###"," ")))</f>
        <v>Retailmart Inc</v>
      </c>
      <c r="P1961" s="13" t="str">
        <f t="shared" si="210"/>
        <v>Wide Lite</v>
      </c>
      <c r="Q1961" s="34" t="str">
        <f t="shared" si="211"/>
        <v>Groceries</v>
      </c>
      <c r="R1961" s="13" t="str">
        <f t="shared" si="212"/>
        <v>Retailmart Inc</v>
      </c>
      <c r="S1961" s="35">
        <f t="shared" si="213"/>
        <v>6</v>
      </c>
      <c r="T1961" s="35">
        <f t="shared" si="214"/>
        <v>28</v>
      </c>
      <c r="U1961" s="14">
        <f t="shared" si="215"/>
        <v>13693.34</v>
      </c>
      <c r="V1961" s="14">
        <f t="shared" si="216"/>
        <v>82160.040000000008</v>
      </c>
      <c r="W1961" s="13" t="str">
        <v>Low Stock</v>
      </c>
      <c r="X1961" s="13" t="str">
        <v>Yes</v>
      </c>
      <c r="Y1961" s="13">
        <v>1</v>
      </c>
    </row>
    <row r="1962" spans="1:25" x14ac:dyDescent="0.3">
      <c r="A1962" s="31" t="s">
        <v>3900</v>
      </c>
      <c r="B1962" s="31" t="s">
        <v>1635</v>
      </c>
      <c r="C1962" s="31" t="s">
        <v>40</v>
      </c>
      <c r="D1962" s="13"/>
      <c r="E1962" s="31">
        <v>160</v>
      </c>
      <c r="F1962" s="31">
        <v>26</v>
      </c>
      <c r="G1962" s="31">
        <v>13014.79</v>
      </c>
      <c r="H1962" s="31">
        <v>2082366.4</v>
      </c>
      <c r="I1962" s="32">
        <v>45753</v>
      </c>
      <c r="J1962" s="32">
        <v>45907</v>
      </c>
      <c r="K1962" s="31" t="s">
        <v>46</v>
      </c>
      <c r="L1962" s="33" t="s">
        <v>33</v>
      </c>
      <c r="M1962" s="13" t="str">
        <f>PROPER(TRIM(SUBSTITUTE(B1962,"###"," ")))</f>
        <v>Close Lite</v>
      </c>
      <c r="N1962" s="13" t="str">
        <f>PROPER(TRIM(SUBSTITUTE(C1962,"###"," ")))</f>
        <v>Electronics</v>
      </c>
      <c r="O1962" s="13" t="str">
        <f>PROPER(TRIM(SUBSTITUTE(D1962,"###"," ")))</f>
        <v/>
      </c>
      <c r="P1962" s="13" t="str">
        <f t="shared" si="210"/>
        <v>Close Lite</v>
      </c>
      <c r="Q1962" s="34" t="str">
        <f t="shared" si="211"/>
        <v>Electronics</v>
      </c>
      <c r="R1962" s="13" t="str">
        <f t="shared" si="212"/>
        <v>Others</v>
      </c>
      <c r="S1962" s="35">
        <f t="shared" si="213"/>
        <v>160</v>
      </c>
      <c r="T1962" s="35">
        <f t="shared" si="214"/>
        <v>26</v>
      </c>
      <c r="U1962" s="14">
        <f t="shared" si="215"/>
        <v>13014.79</v>
      </c>
      <c r="V1962" s="14">
        <f t="shared" si="216"/>
        <v>2082366.4000000001</v>
      </c>
      <c r="W1962" s="13" t="str">
        <v>In Stock</v>
      </c>
      <c r="X1962" s="13" t="str">
        <v>No</v>
      </c>
      <c r="Y1962" s="13">
        <v>0</v>
      </c>
    </row>
    <row r="1963" spans="1:25" x14ac:dyDescent="0.3">
      <c r="A1963" s="31" t="s">
        <v>3901</v>
      </c>
      <c r="B1963" s="31" t="s">
        <v>3902</v>
      </c>
      <c r="C1963" s="31" t="s">
        <v>40</v>
      </c>
      <c r="D1963" s="31" t="s">
        <v>45</v>
      </c>
      <c r="E1963" s="31">
        <v>175</v>
      </c>
      <c r="F1963" s="31">
        <v>66</v>
      </c>
      <c r="G1963" s="31">
        <v>11221.87</v>
      </c>
      <c r="H1963" s="31">
        <v>1963827.25</v>
      </c>
      <c r="I1963" s="32">
        <v>45673</v>
      </c>
      <c r="J1963" s="32">
        <v>45910</v>
      </c>
      <c r="K1963" s="31" t="s">
        <v>16</v>
      </c>
      <c r="L1963" s="33" t="s">
        <v>33</v>
      </c>
      <c r="M1963" s="13" t="str">
        <f>PROPER(TRIM(SUBSTITUTE(B1963,"###"," ")))</f>
        <v>Since Plus</v>
      </c>
      <c r="N1963" s="13" t="str">
        <f>PROPER(TRIM(SUBSTITUTE(C1963,"###"," ")))</f>
        <v>Electronics</v>
      </c>
      <c r="O1963" s="13" t="str">
        <f>PROPER(TRIM(SUBSTITUTE(D1963,"###"," ")))</f>
        <v>Retailmart Inc</v>
      </c>
      <c r="P1963" s="13" t="str">
        <f t="shared" si="210"/>
        <v>Since Plus</v>
      </c>
      <c r="Q1963" s="34" t="str">
        <f t="shared" si="211"/>
        <v>Electronics</v>
      </c>
      <c r="R1963" s="13" t="str">
        <f t="shared" si="212"/>
        <v>Retailmart Inc</v>
      </c>
      <c r="S1963" s="35">
        <f t="shared" si="213"/>
        <v>175</v>
      </c>
      <c r="T1963" s="35">
        <f t="shared" si="214"/>
        <v>66</v>
      </c>
      <c r="U1963" s="14">
        <f t="shared" si="215"/>
        <v>11221.87</v>
      </c>
      <c r="V1963" s="14">
        <f t="shared" si="216"/>
        <v>1963827.2500000002</v>
      </c>
      <c r="W1963" s="13" t="str">
        <v>In Stock</v>
      </c>
      <c r="X1963" s="13" t="str">
        <v>No</v>
      </c>
      <c r="Y1963" s="13">
        <v>0</v>
      </c>
    </row>
    <row r="1964" spans="1:25" x14ac:dyDescent="0.3">
      <c r="A1964" s="31" t="s">
        <v>3903</v>
      </c>
      <c r="B1964" s="31" t="s">
        <v>734</v>
      </c>
      <c r="C1964" s="31" t="s">
        <v>28</v>
      </c>
      <c r="D1964" s="31" t="s">
        <v>15</v>
      </c>
      <c r="E1964" s="31">
        <v>18</v>
      </c>
      <c r="F1964" s="31">
        <v>25</v>
      </c>
      <c r="G1964" s="31">
        <v>13808.29</v>
      </c>
      <c r="H1964" s="31">
        <v>248549.22</v>
      </c>
      <c r="I1964" s="32">
        <v>45707</v>
      </c>
      <c r="J1964" s="32">
        <v>45915</v>
      </c>
      <c r="K1964" s="31" t="s">
        <v>16</v>
      </c>
      <c r="L1964" s="33" t="s">
        <v>33</v>
      </c>
      <c r="M1964" s="13" t="str">
        <f>PROPER(TRIM(SUBSTITUTE(B1964,"###"," ")))</f>
        <v>Respond Lite</v>
      </c>
      <c r="N1964" s="13" t="str">
        <f>PROPER(TRIM(SUBSTITUTE(C1964,"###"," ")))</f>
        <v>Furniture</v>
      </c>
      <c r="O1964" s="13" t="str">
        <f>PROPER(TRIM(SUBSTITUTE(D1964,"###"," ")))</f>
        <v>Global Traders</v>
      </c>
      <c r="P1964" s="13" t="str">
        <f t="shared" si="210"/>
        <v>Respond Lite</v>
      </c>
      <c r="Q1964" s="34" t="str">
        <f t="shared" si="211"/>
        <v>Furniture</v>
      </c>
      <c r="R1964" s="13" t="str">
        <f t="shared" si="212"/>
        <v>Global Traders</v>
      </c>
      <c r="S1964" s="35">
        <f t="shared" si="213"/>
        <v>18</v>
      </c>
      <c r="T1964" s="35">
        <f t="shared" si="214"/>
        <v>25</v>
      </c>
      <c r="U1964" s="14">
        <f t="shared" si="215"/>
        <v>13808.29</v>
      </c>
      <c r="V1964" s="14">
        <f t="shared" si="216"/>
        <v>248549.22000000003</v>
      </c>
      <c r="W1964" s="13" t="str">
        <v>Low Stock</v>
      </c>
      <c r="X1964" s="13" t="str">
        <v>Yes</v>
      </c>
      <c r="Y1964" s="13">
        <v>1</v>
      </c>
    </row>
    <row r="1965" spans="1:25" x14ac:dyDescent="0.3">
      <c r="A1965" s="31" t="s">
        <v>3904</v>
      </c>
      <c r="B1965" s="31" t="s">
        <v>3905</v>
      </c>
      <c r="C1965" s="31" t="s">
        <v>20</v>
      </c>
      <c r="D1965" s="31" t="s">
        <v>53</v>
      </c>
      <c r="E1965" s="31">
        <v>49</v>
      </c>
      <c r="F1965" s="31">
        <v>31</v>
      </c>
      <c r="G1965" s="31">
        <v>11469.53</v>
      </c>
      <c r="H1965" s="31">
        <v>562006.97000000009</v>
      </c>
      <c r="I1965" s="32">
        <v>45741</v>
      </c>
      <c r="J1965" s="32">
        <v>45852</v>
      </c>
      <c r="K1965" s="31" t="s">
        <v>54</v>
      </c>
      <c r="L1965" s="33" t="s">
        <v>17</v>
      </c>
      <c r="M1965" s="13" t="str">
        <f>PROPER(TRIM(SUBSTITUTE(B1965,"###"," ")))</f>
        <v>Director Lite</v>
      </c>
      <c r="N1965" s="13" t="str">
        <f>PROPER(TRIM(SUBSTITUTE(C1965,"###"," ")))</f>
        <v>Toys</v>
      </c>
      <c r="O1965" s="13" t="str">
        <f>PROPER(TRIM(SUBSTITUTE(D1965,"###"," ")))</f>
        <v>Abc Pvt Ltd</v>
      </c>
      <c r="P1965" s="13" t="str">
        <f t="shared" si="210"/>
        <v>Director Lite</v>
      </c>
      <c r="Q1965" s="34" t="str">
        <f t="shared" si="211"/>
        <v>Toys</v>
      </c>
      <c r="R1965" s="13" t="str">
        <f t="shared" si="212"/>
        <v>Abc Pvt Ltd</v>
      </c>
      <c r="S1965" s="35">
        <f t="shared" si="213"/>
        <v>49</v>
      </c>
      <c r="T1965" s="35">
        <f t="shared" si="214"/>
        <v>31</v>
      </c>
      <c r="U1965" s="14">
        <f t="shared" si="215"/>
        <v>11469.53</v>
      </c>
      <c r="V1965" s="14">
        <f t="shared" si="216"/>
        <v>562006.97000000009</v>
      </c>
      <c r="W1965" s="13" t="str">
        <v>In Stock</v>
      </c>
      <c r="X1965" s="13" t="str">
        <v>No</v>
      </c>
      <c r="Y1965" s="13">
        <v>0</v>
      </c>
    </row>
    <row r="1966" spans="1:25" x14ac:dyDescent="0.3">
      <c r="A1966" s="31" t="s">
        <v>3906</v>
      </c>
      <c r="B1966" s="31" t="s">
        <v>3907</v>
      </c>
      <c r="C1966" s="31" t="s">
        <v>28</v>
      </c>
      <c r="D1966" s="31" t="s">
        <v>53</v>
      </c>
      <c r="E1966" s="31">
        <v>196</v>
      </c>
      <c r="F1966" s="31">
        <v>78</v>
      </c>
      <c r="G1966" s="31">
        <v>13408.74</v>
      </c>
      <c r="H1966" s="31">
        <v>2628113.04</v>
      </c>
      <c r="I1966" s="32">
        <v>45762</v>
      </c>
      <c r="J1966" s="32">
        <v>45917</v>
      </c>
      <c r="K1966" s="31" t="s">
        <v>29</v>
      </c>
      <c r="L1966" s="33" t="s">
        <v>58</v>
      </c>
      <c r="M1966" s="13" t="str">
        <f>PROPER(TRIM(SUBSTITUTE(B1966,"###"," ")))</f>
        <v>Live Max</v>
      </c>
      <c r="N1966" s="13" t="str">
        <f>PROPER(TRIM(SUBSTITUTE(C1966,"###"," ")))</f>
        <v>Furniture</v>
      </c>
      <c r="O1966" s="13" t="str">
        <f>PROPER(TRIM(SUBSTITUTE(D1966,"###"," ")))</f>
        <v>Abc Pvt Ltd</v>
      </c>
      <c r="P1966" s="13" t="str">
        <f t="shared" si="210"/>
        <v>Live Max</v>
      </c>
      <c r="Q1966" s="34" t="str">
        <f t="shared" si="211"/>
        <v>Furniture</v>
      </c>
      <c r="R1966" s="13" t="str">
        <f t="shared" si="212"/>
        <v>Abc Pvt Ltd</v>
      </c>
      <c r="S1966" s="35">
        <f t="shared" si="213"/>
        <v>196</v>
      </c>
      <c r="T1966" s="35">
        <f t="shared" si="214"/>
        <v>78</v>
      </c>
      <c r="U1966" s="14">
        <f t="shared" si="215"/>
        <v>13408.74</v>
      </c>
      <c r="V1966" s="14">
        <f t="shared" si="216"/>
        <v>2628113.04</v>
      </c>
      <c r="W1966" s="13" t="str">
        <v>In Stock</v>
      </c>
      <c r="X1966" s="13" t="str">
        <v>No</v>
      </c>
      <c r="Y1966" s="13">
        <v>0</v>
      </c>
    </row>
    <row r="1967" spans="1:25" x14ac:dyDescent="0.3">
      <c r="A1967" s="31" t="s">
        <v>3908</v>
      </c>
      <c r="B1967" s="31" t="s">
        <v>3909</v>
      </c>
      <c r="C1967" s="31" t="s">
        <v>44</v>
      </c>
      <c r="D1967" s="31" t="s">
        <v>45</v>
      </c>
      <c r="E1967" s="31">
        <v>54</v>
      </c>
      <c r="F1967" s="31">
        <v>64</v>
      </c>
      <c r="G1967" s="31">
        <v>5120.24</v>
      </c>
      <c r="H1967" s="31">
        <v>276492.96000000002</v>
      </c>
      <c r="I1967" s="32">
        <v>45834</v>
      </c>
      <c r="J1967" s="32">
        <v>45942</v>
      </c>
      <c r="K1967" s="31" t="s">
        <v>25</v>
      </c>
      <c r="L1967" s="33" t="s">
        <v>58</v>
      </c>
      <c r="M1967" s="13" t="str">
        <f>PROPER(TRIM(SUBSTITUTE(B1967,"###"," ")))</f>
        <v>Reach Lite</v>
      </c>
      <c r="N1967" s="13" t="str">
        <f>PROPER(TRIM(SUBSTITUTE(C1967,"###"," ")))</f>
        <v>Groceries</v>
      </c>
      <c r="O1967" s="13" t="str">
        <f>PROPER(TRIM(SUBSTITUTE(D1967,"###"," ")))</f>
        <v>Retailmart Inc</v>
      </c>
      <c r="P1967" s="13" t="str">
        <f t="shared" si="210"/>
        <v>Reach Lite</v>
      </c>
      <c r="Q1967" s="34" t="str">
        <f t="shared" si="211"/>
        <v>Groceries</v>
      </c>
      <c r="R1967" s="13" t="str">
        <f t="shared" si="212"/>
        <v>Retailmart Inc</v>
      </c>
      <c r="S1967" s="35">
        <f t="shared" si="213"/>
        <v>54</v>
      </c>
      <c r="T1967" s="35">
        <f t="shared" si="214"/>
        <v>64</v>
      </c>
      <c r="U1967" s="14">
        <f t="shared" si="215"/>
        <v>5120.24</v>
      </c>
      <c r="V1967" s="14">
        <f t="shared" si="216"/>
        <v>276492.95999999996</v>
      </c>
      <c r="W1967" s="13" t="str">
        <v>Low Stock</v>
      </c>
      <c r="X1967" s="13" t="str">
        <v>Yes</v>
      </c>
      <c r="Y1967" s="13">
        <v>1</v>
      </c>
    </row>
    <row r="1968" spans="1:25" x14ac:dyDescent="0.3">
      <c r="A1968" s="31" t="s">
        <v>3910</v>
      </c>
      <c r="B1968" s="31" t="s">
        <v>267</v>
      </c>
      <c r="C1968" s="31" t="s">
        <v>44</v>
      </c>
      <c r="D1968" s="31" t="s">
        <v>53</v>
      </c>
      <c r="E1968" s="31">
        <v>20</v>
      </c>
      <c r="F1968" s="31">
        <v>71</v>
      </c>
      <c r="G1968" s="31">
        <v>10890.95</v>
      </c>
      <c r="H1968" s="31">
        <v>217819</v>
      </c>
      <c r="I1968" s="32">
        <v>45694</v>
      </c>
      <c r="J1968" s="32">
        <v>45928</v>
      </c>
      <c r="K1968" s="31" t="s">
        <v>46</v>
      </c>
      <c r="L1968" s="33" t="s">
        <v>58</v>
      </c>
      <c r="M1968" s="13" t="str">
        <f>PROPER(TRIM(SUBSTITUTE(B1968,"###"," ")))</f>
        <v>Represent Lite</v>
      </c>
      <c r="N1968" s="13" t="str">
        <f>PROPER(TRIM(SUBSTITUTE(C1968,"###"," ")))</f>
        <v>Groceries</v>
      </c>
      <c r="O1968" s="13" t="str">
        <f>PROPER(TRIM(SUBSTITUTE(D1968,"###"," ")))</f>
        <v>Abc Pvt Ltd</v>
      </c>
      <c r="P1968" s="13" t="str">
        <f t="shared" si="210"/>
        <v>Represent Lite</v>
      </c>
      <c r="Q1968" s="34" t="str">
        <f t="shared" si="211"/>
        <v>Groceries</v>
      </c>
      <c r="R1968" s="13" t="str">
        <f t="shared" si="212"/>
        <v>Abc Pvt Ltd</v>
      </c>
      <c r="S1968" s="35">
        <f t="shared" si="213"/>
        <v>20</v>
      </c>
      <c r="T1968" s="35">
        <f t="shared" si="214"/>
        <v>71</v>
      </c>
      <c r="U1968" s="14">
        <f t="shared" si="215"/>
        <v>10890.95</v>
      </c>
      <c r="V1968" s="14">
        <f t="shared" si="216"/>
        <v>217819</v>
      </c>
      <c r="W1968" s="13" t="str">
        <v>Low Stock</v>
      </c>
      <c r="X1968" s="13" t="str">
        <v>Yes</v>
      </c>
      <c r="Y1968" s="13">
        <v>1</v>
      </c>
    </row>
    <row r="1969" spans="1:25" x14ac:dyDescent="0.3">
      <c r="A1969" s="31" t="s">
        <v>3911</v>
      </c>
      <c r="B1969" s="31" t="s">
        <v>3912</v>
      </c>
      <c r="C1969" s="31" t="s">
        <v>40</v>
      </c>
      <c r="D1969" s="31" t="s">
        <v>53</v>
      </c>
      <c r="E1969" s="31">
        <v>66</v>
      </c>
      <c r="F1969" s="31">
        <v>63</v>
      </c>
      <c r="G1969" s="31">
        <v>2367.8000000000002</v>
      </c>
      <c r="H1969" s="31">
        <v>156274.79999999999</v>
      </c>
      <c r="I1969" s="32">
        <v>45746</v>
      </c>
      <c r="J1969" s="32">
        <v>45898</v>
      </c>
      <c r="K1969" s="31" t="s">
        <v>16</v>
      </c>
      <c r="L1969" s="33" t="s">
        <v>30</v>
      </c>
      <c r="M1969" s="13" t="str">
        <f>PROPER(TRIM(SUBSTITUTE(B1969,"###"," ")))</f>
        <v>Not Pro</v>
      </c>
      <c r="N1969" s="13" t="str">
        <f>PROPER(TRIM(SUBSTITUTE(C1969,"###"," ")))</f>
        <v>Electronics</v>
      </c>
      <c r="O1969" s="13" t="str">
        <f>PROPER(TRIM(SUBSTITUTE(D1969,"###"," ")))</f>
        <v>Abc Pvt Ltd</v>
      </c>
      <c r="P1969" s="13" t="str">
        <f t="shared" si="210"/>
        <v>Not Pro</v>
      </c>
      <c r="Q1969" s="34" t="str">
        <f t="shared" si="211"/>
        <v>Electronics</v>
      </c>
      <c r="R1969" s="13" t="str">
        <f t="shared" si="212"/>
        <v>Abc Pvt Ltd</v>
      </c>
      <c r="S1969" s="35">
        <f t="shared" si="213"/>
        <v>66</v>
      </c>
      <c r="T1969" s="35">
        <f t="shared" si="214"/>
        <v>63</v>
      </c>
      <c r="U1969" s="14">
        <f t="shared" si="215"/>
        <v>2367.8000000000002</v>
      </c>
      <c r="V1969" s="14">
        <f t="shared" si="216"/>
        <v>156274.80000000002</v>
      </c>
      <c r="W1969" s="13" t="str">
        <v>In Stock</v>
      </c>
      <c r="X1969" s="13" t="str">
        <v>No</v>
      </c>
      <c r="Y1969" s="13">
        <v>0</v>
      </c>
    </row>
    <row r="1970" spans="1:25" x14ac:dyDescent="0.3">
      <c r="A1970" s="31" t="s">
        <v>3913</v>
      </c>
      <c r="B1970" s="31" t="s">
        <v>1546</v>
      </c>
      <c r="C1970" s="31" t="s">
        <v>14</v>
      </c>
      <c r="D1970" s="31" t="s">
        <v>53</v>
      </c>
      <c r="E1970" s="31">
        <v>68</v>
      </c>
      <c r="F1970" s="31">
        <v>87</v>
      </c>
      <c r="G1970" s="31">
        <v>7838.01</v>
      </c>
      <c r="H1970" s="31">
        <v>532984.68000000005</v>
      </c>
      <c r="I1970" s="32">
        <v>45673</v>
      </c>
      <c r="J1970" s="32">
        <v>45938</v>
      </c>
      <c r="K1970" s="31" t="s">
        <v>57</v>
      </c>
      <c r="L1970" s="33" t="s">
        <v>30</v>
      </c>
      <c r="M1970" s="13" t="str">
        <f>PROPER(TRIM(SUBSTITUTE(B1970,"###"," ")))</f>
        <v>Special Max</v>
      </c>
      <c r="N1970" s="13" t="str">
        <f>PROPER(TRIM(SUBSTITUTE(C1970,"###"," ")))</f>
        <v>Clothing</v>
      </c>
      <c r="O1970" s="13" t="str">
        <f>PROPER(TRIM(SUBSTITUTE(D1970,"###"," ")))</f>
        <v>Abc Pvt Ltd</v>
      </c>
      <c r="P1970" s="13" t="str">
        <f t="shared" si="210"/>
        <v>Special Max</v>
      </c>
      <c r="Q1970" s="34" t="str">
        <f t="shared" si="211"/>
        <v>Clothing</v>
      </c>
      <c r="R1970" s="13" t="str">
        <f t="shared" si="212"/>
        <v>Abc Pvt Ltd</v>
      </c>
      <c r="S1970" s="35">
        <f t="shared" si="213"/>
        <v>68</v>
      </c>
      <c r="T1970" s="35">
        <f t="shared" si="214"/>
        <v>87</v>
      </c>
      <c r="U1970" s="14">
        <f t="shared" si="215"/>
        <v>7838.01</v>
      </c>
      <c r="V1970" s="14">
        <f t="shared" si="216"/>
        <v>532984.68000000005</v>
      </c>
      <c r="W1970" s="13" t="str">
        <v>Low Stock</v>
      </c>
      <c r="X1970" s="13" t="str">
        <v>Yes</v>
      </c>
      <c r="Y1970" s="13">
        <v>1</v>
      </c>
    </row>
    <row r="1971" spans="1:25" x14ac:dyDescent="0.3">
      <c r="A1971" s="31" t="s">
        <v>3914</v>
      </c>
      <c r="B1971" s="31" t="s">
        <v>3915</v>
      </c>
      <c r="C1971" s="31" t="s">
        <v>28</v>
      </c>
      <c r="D1971" s="31" t="s">
        <v>53</v>
      </c>
      <c r="E1971" s="31">
        <v>180</v>
      </c>
      <c r="F1971" s="31">
        <v>23</v>
      </c>
      <c r="G1971" s="31">
        <v>10566.61</v>
      </c>
      <c r="H1971" s="31">
        <v>1901989.8</v>
      </c>
      <c r="I1971" s="32">
        <v>45765</v>
      </c>
      <c r="J1971" s="32">
        <v>45876</v>
      </c>
      <c r="K1971" s="13"/>
      <c r="L1971" s="33" t="s">
        <v>21</v>
      </c>
      <c r="M1971" s="13" t="str">
        <f>PROPER(TRIM(SUBSTITUTE(B1971,"###"," ")))</f>
        <v>Bill Lite</v>
      </c>
      <c r="N1971" s="13" t="str">
        <f>PROPER(TRIM(SUBSTITUTE(C1971,"###"," ")))</f>
        <v>Furniture</v>
      </c>
      <c r="O1971" s="13" t="str">
        <f>PROPER(TRIM(SUBSTITUTE(D1971,"###"," ")))</f>
        <v>Abc Pvt Ltd</v>
      </c>
      <c r="P1971" s="13" t="str">
        <f t="shared" si="210"/>
        <v>Bill Lite</v>
      </c>
      <c r="Q1971" s="34" t="str">
        <f t="shared" si="211"/>
        <v>Furniture</v>
      </c>
      <c r="R1971" s="13" t="str">
        <f t="shared" si="212"/>
        <v>Abc Pvt Ltd</v>
      </c>
      <c r="S1971" s="35">
        <f t="shared" si="213"/>
        <v>180</v>
      </c>
      <c r="T1971" s="35">
        <f t="shared" si="214"/>
        <v>23</v>
      </c>
      <c r="U1971" s="14">
        <f t="shared" si="215"/>
        <v>10566.61</v>
      </c>
      <c r="V1971" s="14">
        <f t="shared" si="216"/>
        <v>1901989.8</v>
      </c>
      <c r="W1971" s="13" t="str">
        <v>In Stock</v>
      </c>
      <c r="X1971" s="13" t="str">
        <v>No</v>
      </c>
      <c r="Y1971" s="13">
        <v>0</v>
      </c>
    </row>
    <row r="1972" spans="1:25" x14ac:dyDescent="0.3">
      <c r="A1972" s="31" t="s">
        <v>3917</v>
      </c>
      <c r="B1972" s="31" t="s">
        <v>3918</v>
      </c>
      <c r="C1972" s="31" t="s">
        <v>28</v>
      </c>
      <c r="D1972" s="31" t="s">
        <v>24</v>
      </c>
      <c r="E1972" s="31">
        <v>185</v>
      </c>
      <c r="F1972" s="31">
        <v>78</v>
      </c>
      <c r="G1972" s="31">
        <v>509.79</v>
      </c>
      <c r="H1972" s="31">
        <v>94311.150000000009</v>
      </c>
      <c r="I1972" s="32">
        <v>45688</v>
      </c>
      <c r="J1972" s="32">
        <v>45855</v>
      </c>
      <c r="K1972" s="31" t="s">
        <v>29</v>
      </c>
      <c r="L1972" s="33" t="s">
        <v>58</v>
      </c>
      <c r="M1972" s="13" t="str">
        <f>PROPER(TRIM(SUBSTITUTE(B1972,"###"," ")))</f>
        <v>Road Plus</v>
      </c>
      <c r="N1972" s="13" t="str">
        <f>PROPER(TRIM(SUBSTITUTE(C1972,"###"," ")))</f>
        <v>Furniture</v>
      </c>
      <c r="O1972" s="13" t="str">
        <f>PROPER(TRIM(SUBSTITUTE(D1972,"###"," ")))</f>
        <v>Omni Suppliers</v>
      </c>
      <c r="P1972" s="13" t="str">
        <f t="shared" si="210"/>
        <v>Road Plus</v>
      </c>
      <c r="Q1972" s="34" t="str">
        <f t="shared" si="211"/>
        <v>Furniture</v>
      </c>
      <c r="R1972" s="13" t="str">
        <f t="shared" si="212"/>
        <v>Omni Suppliers</v>
      </c>
      <c r="S1972" s="35">
        <f t="shared" si="213"/>
        <v>185</v>
      </c>
      <c r="T1972" s="35">
        <f t="shared" si="214"/>
        <v>78</v>
      </c>
      <c r="U1972" s="14">
        <f t="shared" si="215"/>
        <v>509.79</v>
      </c>
      <c r="V1972" s="14">
        <f t="shared" si="216"/>
        <v>94311.150000000009</v>
      </c>
      <c r="W1972" s="13" t="str">
        <v>In Stock</v>
      </c>
      <c r="X1972" s="13" t="str">
        <v>No</v>
      </c>
      <c r="Y1972" s="13">
        <v>0</v>
      </c>
    </row>
    <row r="1973" spans="1:25" x14ac:dyDescent="0.3">
      <c r="A1973" s="31" t="s">
        <v>3919</v>
      </c>
      <c r="B1973" s="31" t="s">
        <v>3100</v>
      </c>
      <c r="C1973" s="31" t="s">
        <v>14</v>
      </c>
      <c r="D1973" s="31" t="s">
        <v>15</v>
      </c>
      <c r="E1973" s="13"/>
      <c r="F1973" s="31">
        <v>48</v>
      </c>
      <c r="G1973" s="31">
        <v>158.6</v>
      </c>
      <c r="H1973" s="13"/>
      <c r="I1973" s="32">
        <v>45755</v>
      </c>
      <c r="J1973" s="32">
        <v>45921</v>
      </c>
      <c r="K1973" s="13"/>
      <c r="L1973" s="33" t="s">
        <v>30</v>
      </c>
      <c r="M1973" s="13" t="str">
        <f>PROPER(TRIM(SUBSTITUTE(B1973,"###"," ")))</f>
        <v>Institution Pro</v>
      </c>
      <c r="N1973" s="13" t="str">
        <f>PROPER(TRIM(SUBSTITUTE(C1973,"###"," ")))</f>
        <v>Clothing</v>
      </c>
      <c r="O1973" s="13" t="str">
        <f>PROPER(TRIM(SUBSTITUTE(D1973,"###"," ")))</f>
        <v>Global Traders</v>
      </c>
      <c r="P1973" s="13" t="str">
        <f t="shared" si="210"/>
        <v>Institution Pro</v>
      </c>
      <c r="Q1973" s="34" t="str">
        <f t="shared" si="211"/>
        <v>Clothing</v>
      </c>
      <c r="R1973" s="13" t="str">
        <f t="shared" si="212"/>
        <v>Global Traders</v>
      </c>
      <c r="S1973" s="35">
        <f t="shared" si="213"/>
        <v>0</v>
      </c>
      <c r="T1973" s="35">
        <f t="shared" si="214"/>
        <v>48</v>
      </c>
      <c r="U1973" s="14">
        <f t="shared" si="215"/>
        <v>158.6</v>
      </c>
      <c r="V1973" s="14">
        <f t="shared" si="216"/>
        <v>0</v>
      </c>
      <c r="W1973" s="13" t="str">
        <v>Out of Stock</v>
      </c>
      <c r="X1973" s="13" t="str">
        <v>Yes</v>
      </c>
      <c r="Y1973" s="13">
        <v>1</v>
      </c>
    </row>
    <row r="1974" spans="1:25" x14ac:dyDescent="0.3">
      <c r="A1974" s="31" t="s">
        <v>3923</v>
      </c>
      <c r="B1974" s="31" t="s">
        <v>3924</v>
      </c>
      <c r="C1974" s="31" t="s">
        <v>14</v>
      </c>
      <c r="D1974" s="13"/>
      <c r="E1974" s="31">
        <v>25</v>
      </c>
      <c r="F1974" s="31">
        <v>60</v>
      </c>
      <c r="G1974" s="31">
        <v>9200.07</v>
      </c>
      <c r="H1974" s="31">
        <v>230001.75</v>
      </c>
      <c r="I1974" s="32">
        <v>45783</v>
      </c>
      <c r="J1974" s="32">
        <v>45896</v>
      </c>
      <c r="K1974" s="31" t="s">
        <v>57</v>
      </c>
      <c r="L1974" s="33" t="s">
        <v>21</v>
      </c>
      <c r="M1974" s="13" t="str">
        <f>PROPER(TRIM(SUBSTITUTE(B1974,"###"," ")))</f>
        <v>To Lite</v>
      </c>
      <c r="N1974" s="13" t="str">
        <f>PROPER(TRIM(SUBSTITUTE(C1974,"###"," ")))</f>
        <v>Clothing</v>
      </c>
      <c r="O1974" s="13" t="str">
        <f>PROPER(TRIM(SUBSTITUTE(D1974,"###"," ")))</f>
        <v/>
      </c>
      <c r="P1974" s="13" t="str">
        <f t="shared" si="210"/>
        <v>To Lite</v>
      </c>
      <c r="Q1974" s="34" t="str">
        <f t="shared" si="211"/>
        <v>Clothing</v>
      </c>
      <c r="R1974" s="13" t="str">
        <f t="shared" si="212"/>
        <v>Others</v>
      </c>
      <c r="S1974" s="35">
        <f t="shared" si="213"/>
        <v>25</v>
      </c>
      <c r="T1974" s="35">
        <f t="shared" si="214"/>
        <v>60</v>
      </c>
      <c r="U1974" s="14">
        <f t="shared" si="215"/>
        <v>9200.07</v>
      </c>
      <c r="V1974" s="14">
        <f t="shared" si="216"/>
        <v>230001.75</v>
      </c>
      <c r="W1974" s="13" t="str">
        <v>Low Stock</v>
      </c>
      <c r="X1974" s="13" t="str">
        <v>Yes</v>
      </c>
      <c r="Y1974" s="13">
        <v>1</v>
      </c>
    </row>
    <row r="1975" spans="1:25" x14ac:dyDescent="0.3">
      <c r="A1975" s="31" t="s">
        <v>3925</v>
      </c>
      <c r="B1975" s="31" t="s">
        <v>3926</v>
      </c>
      <c r="C1975" s="31" t="s">
        <v>20</v>
      </c>
      <c r="D1975" s="31" t="s">
        <v>45</v>
      </c>
      <c r="E1975" s="31">
        <v>87</v>
      </c>
      <c r="F1975" s="31">
        <v>30</v>
      </c>
      <c r="G1975" s="31">
        <v>17433.11</v>
      </c>
      <c r="H1975" s="31">
        <v>1516680.57</v>
      </c>
      <c r="I1975" s="32">
        <v>45768</v>
      </c>
      <c r="J1975" s="32">
        <v>45932</v>
      </c>
      <c r="K1975" s="31" t="s">
        <v>54</v>
      </c>
      <c r="L1975" s="33" t="s">
        <v>58</v>
      </c>
      <c r="M1975" s="13" t="str">
        <f>PROPER(TRIM(SUBSTITUTE(B1975,"###"," ")))</f>
        <v>Their Max</v>
      </c>
      <c r="N1975" s="13" t="str">
        <f>PROPER(TRIM(SUBSTITUTE(C1975,"###"," ")))</f>
        <v>Toys</v>
      </c>
      <c r="O1975" s="13" t="str">
        <f>PROPER(TRIM(SUBSTITUTE(D1975,"###"," ")))</f>
        <v>Retailmart Inc</v>
      </c>
      <c r="P1975" s="13" t="str">
        <f t="shared" si="210"/>
        <v>Their Max</v>
      </c>
      <c r="Q1975" s="34" t="str">
        <f t="shared" si="211"/>
        <v>Toys</v>
      </c>
      <c r="R1975" s="13" t="str">
        <f t="shared" si="212"/>
        <v>Retailmart Inc</v>
      </c>
      <c r="S1975" s="35">
        <f t="shared" si="213"/>
        <v>87</v>
      </c>
      <c r="T1975" s="35">
        <f t="shared" si="214"/>
        <v>30</v>
      </c>
      <c r="U1975" s="14">
        <f t="shared" si="215"/>
        <v>17433.11</v>
      </c>
      <c r="V1975" s="14">
        <f t="shared" si="216"/>
        <v>1516680.57</v>
      </c>
      <c r="W1975" s="13" t="str">
        <v>In Stock</v>
      </c>
      <c r="X1975" s="13" t="str">
        <v>No</v>
      </c>
      <c r="Y1975" s="13">
        <v>0</v>
      </c>
    </row>
    <row r="1976" spans="1:25" x14ac:dyDescent="0.3">
      <c r="A1976" s="31" t="s">
        <v>3927</v>
      </c>
      <c r="B1976" s="31" t="s">
        <v>3928</v>
      </c>
      <c r="C1976" s="31" t="s">
        <v>44</v>
      </c>
      <c r="D1976" s="31" t="s">
        <v>53</v>
      </c>
      <c r="E1976" s="31">
        <v>59</v>
      </c>
      <c r="F1976" s="31">
        <v>86</v>
      </c>
      <c r="G1976" s="31">
        <v>8123.88</v>
      </c>
      <c r="H1976" s="31">
        <v>479308.92</v>
      </c>
      <c r="I1976" s="32">
        <v>45747</v>
      </c>
      <c r="J1976" s="32">
        <v>45908</v>
      </c>
      <c r="K1976" s="31" t="s">
        <v>46</v>
      </c>
      <c r="L1976" s="33" t="s">
        <v>30</v>
      </c>
      <c r="M1976" s="13" t="str">
        <f>PROPER(TRIM(SUBSTITUTE(B1976,"###"," ")))</f>
        <v>Accept Max</v>
      </c>
      <c r="N1976" s="13" t="str">
        <f>PROPER(TRIM(SUBSTITUTE(C1976,"###"," ")))</f>
        <v>Groceries</v>
      </c>
      <c r="O1976" s="13" t="str">
        <f>PROPER(TRIM(SUBSTITUTE(D1976,"###"," ")))</f>
        <v>Abc Pvt Ltd</v>
      </c>
      <c r="P1976" s="13" t="str">
        <f t="shared" si="210"/>
        <v>Accept Max</v>
      </c>
      <c r="Q1976" s="34" t="str">
        <f t="shared" si="211"/>
        <v>Groceries</v>
      </c>
      <c r="R1976" s="13" t="str">
        <f t="shared" si="212"/>
        <v>Abc Pvt Ltd</v>
      </c>
      <c r="S1976" s="35">
        <f t="shared" si="213"/>
        <v>59</v>
      </c>
      <c r="T1976" s="35">
        <f t="shared" si="214"/>
        <v>86</v>
      </c>
      <c r="U1976" s="14">
        <f t="shared" si="215"/>
        <v>8123.88</v>
      </c>
      <c r="V1976" s="14">
        <f t="shared" si="216"/>
        <v>479308.92</v>
      </c>
      <c r="W1976" s="13" t="str">
        <v>Low Stock</v>
      </c>
      <c r="X1976" s="13" t="str">
        <v>Yes</v>
      </c>
      <c r="Y1976" s="13">
        <v>1</v>
      </c>
    </row>
    <row r="1977" spans="1:25" x14ac:dyDescent="0.3">
      <c r="A1977" s="31" t="s">
        <v>3929</v>
      </c>
      <c r="B1977" s="31" t="s">
        <v>3930</v>
      </c>
      <c r="C1977" s="31" t="s">
        <v>28</v>
      </c>
      <c r="D1977" s="31" t="s">
        <v>41</v>
      </c>
      <c r="E1977" s="31">
        <v>173</v>
      </c>
      <c r="F1977" s="31">
        <v>68</v>
      </c>
      <c r="G1977" s="31">
        <v>16918.75</v>
      </c>
      <c r="H1977" s="31">
        <v>2926943.75</v>
      </c>
      <c r="I1977" s="32">
        <v>45772</v>
      </c>
      <c r="J1977" s="32">
        <v>45918</v>
      </c>
      <c r="K1977" s="31" t="s">
        <v>25</v>
      </c>
      <c r="L1977" s="33" t="s">
        <v>58</v>
      </c>
      <c r="M1977" s="13" t="str">
        <f>PROPER(TRIM(SUBSTITUTE(B1977,"###"," ")))</f>
        <v>Somebody Plus</v>
      </c>
      <c r="N1977" s="13" t="str">
        <f>PROPER(TRIM(SUBSTITUTE(C1977,"###"," ")))</f>
        <v>Furniture</v>
      </c>
      <c r="O1977" s="13" t="str">
        <f>PROPER(TRIM(SUBSTITUTE(D1977,"###"," ")))</f>
        <v>Quickstock</v>
      </c>
      <c r="P1977" s="13" t="str">
        <f t="shared" si="210"/>
        <v>Somebody Plus</v>
      </c>
      <c r="Q1977" s="34" t="str">
        <f t="shared" si="211"/>
        <v>Furniture</v>
      </c>
      <c r="R1977" s="13" t="str">
        <f t="shared" si="212"/>
        <v>Quickstock</v>
      </c>
      <c r="S1977" s="35">
        <f t="shared" si="213"/>
        <v>173</v>
      </c>
      <c r="T1977" s="35">
        <f t="shared" si="214"/>
        <v>68</v>
      </c>
      <c r="U1977" s="14">
        <f t="shared" si="215"/>
        <v>16918.75</v>
      </c>
      <c r="V1977" s="14">
        <f t="shared" si="216"/>
        <v>2926943.75</v>
      </c>
      <c r="W1977" s="13" t="str">
        <v>In Stock</v>
      </c>
      <c r="X1977" s="13" t="str">
        <v>No</v>
      </c>
      <c r="Y1977" s="13">
        <v>0</v>
      </c>
    </row>
    <row r="1978" spans="1:25" x14ac:dyDescent="0.3">
      <c r="A1978" s="31" t="s">
        <v>3931</v>
      </c>
      <c r="B1978" s="31" t="s">
        <v>3257</v>
      </c>
      <c r="C1978" s="31" t="s">
        <v>44</v>
      </c>
      <c r="D1978" s="31" t="s">
        <v>45</v>
      </c>
      <c r="E1978" s="31">
        <v>184</v>
      </c>
      <c r="F1978" s="31">
        <v>33</v>
      </c>
      <c r="G1978" s="31">
        <v>18033.86</v>
      </c>
      <c r="H1978" s="31">
        <v>3318230.24</v>
      </c>
      <c r="I1978" s="32">
        <v>45718</v>
      </c>
      <c r="J1978" s="32">
        <v>45854</v>
      </c>
      <c r="K1978" s="31" t="s">
        <v>25</v>
      </c>
      <c r="L1978" s="33" t="s">
        <v>33</v>
      </c>
      <c r="M1978" s="13" t="str">
        <f>PROPER(TRIM(SUBSTITUTE(B1978,"###"," ")))</f>
        <v>Act Lite</v>
      </c>
      <c r="N1978" s="13" t="str">
        <f>PROPER(TRIM(SUBSTITUTE(C1978,"###"," ")))</f>
        <v>Groceries</v>
      </c>
      <c r="O1978" s="13" t="str">
        <f>PROPER(TRIM(SUBSTITUTE(D1978,"###"," ")))</f>
        <v>Retailmart Inc</v>
      </c>
      <c r="P1978" s="13" t="str">
        <f t="shared" si="210"/>
        <v>Act Lite</v>
      </c>
      <c r="Q1978" s="34" t="str">
        <f t="shared" si="211"/>
        <v>Groceries</v>
      </c>
      <c r="R1978" s="13" t="str">
        <f t="shared" si="212"/>
        <v>Retailmart Inc</v>
      </c>
      <c r="S1978" s="35">
        <f t="shared" si="213"/>
        <v>184</v>
      </c>
      <c r="T1978" s="35">
        <f t="shared" si="214"/>
        <v>33</v>
      </c>
      <c r="U1978" s="14">
        <f t="shared" si="215"/>
        <v>18033.86</v>
      </c>
      <c r="V1978" s="14">
        <f t="shared" si="216"/>
        <v>3318230.24</v>
      </c>
      <c r="W1978" s="13" t="str">
        <v>In Stock</v>
      </c>
      <c r="X1978" s="13" t="str">
        <v>No</v>
      </c>
      <c r="Y1978" s="13">
        <v>0</v>
      </c>
    </row>
    <row r="1979" spans="1:25" x14ac:dyDescent="0.3">
      <c r="A1979" s="31" t="s">
        <v>3932</v>
      </c>
      <c r="B1979" s="31" t="s">
        <v>3933</v>
      </c>
      <c r="C1979" s="31" t="s">
        <v>14</v>
      </c>
      <c r="D1979" s="31" t="s">
        <v>24</v>
      </c>
      <c r="E1979" s="31">
        <v>139</v>
      </c>
      <c r="F1979" s="31">
        <v>74</v>
      </c>
      <c r="G1979" s="31">
        <v>16668.47</v>
      </c>
      <c r="H1979" s="31">
        <v>2316917.33</v>
      </c>
      <c r="I1979" s="32">
        <v>45669</v>
      </c>
      <c r="J1979" s="32">
        <v>45857</v>
      </c>
      <c r="K1979" s="13"/>
      <c r="L1979" s="33" t="s">
        <v>30</v>
      </c>
      <c r="M1979" s="13" t="str">
        <f>PROPER(TRIM(SUBSTITUTE(B1979,"###"," ")))</f>
        <v>Skill Mini</v>
      </c>
      <c r="N1979" s="13" t="str">
        <f>PROPER(TRIM(SUBSTITUTE(C1979,"###"," ")))</f>
        <v>Clothing</v>
      </c>
      <c r="O1979" s="13" t="str">
        <f>PROPER(TRIM(SUBSTITUTE(D1979,"###"," ")))</f>
        <v>Omni Suppliers</v>
      </c>
      <c r="P1979" s="13" t="str">
        <f t="shared" si="210"/>
        <v>Skill Mini</v>
      </c>
      <c r="Q1979" s="34" t="str">
        <f t="shared" si="211"/>
        <v>Clothing</v>
      </c>
      <c r="R1979" s="13" t="str">
        <f t="shared" si="212"/>
        <v>Omni Suppliers</v>
      </c>
      <c r="S1979" s="35">
        <f t="shared" si="213"/>
        <v>139</v>
      </c>
      <c r="T1979" s="35">
        <f t="shared" si="214"/>
        <v>74</v>
      </c>
      <c r="U1979" s="14">
        <f t="shared" si="215"/>
        <v>16668.47</v>
      </c>
      <c r="V1979" s="14">
        <f t="shared" si="216"/>
        <v>2316917.33</v>
      </c>
      <c r="W1979" s="13" t="str">
        <v>In Stock</v>
      </c>
      <c r="X1979" s="13" t="str">
        <v>No</v>
      </c>
      <c r="Y1979" s="13">
        <v>0</v>
      </c>
    </row>
    <row r="1980" spans="1:25" x14ac:dyDescent="0.3">
      <c r="A1980" s="31" t="s">
        <v>3934</v>
      </c>
      <c r="B1980" s="31" t="s">
        <v>2088</v>
      </c>
      <c r="C1980" s="31" t="s">
        <v>28</v>
      </c>
      <c r="D1980" s="31" t="s">
        <v>41</v>
      </c>
      <c r="E1980" s="31">
        <v>160</v>
      </c>
      <c r="F1980" s="31">
        <v>52</v>
      </c>
      <c r="G1980" s="31">
        <v>16367.19</v>
      </c>
      <c r="H1980" s="31">
        <v>2618750.4</v>
      </c>
      <c r="I1980" s="32">
        <v>45783</v>
      </c>
      <c r="J1980" s="32">
        <v>45917</v>
      </c>
      <c r="K1980" s="31" t="s">
        <v>29</v>
      </c>
      <c r="L1980" s="33" t="s">
        <v>58</v>
      </c>
      <c r="M1980" s="13" t="str">
        <f>PROPER(TRIM(SUBSTITUTE(B1980,"###"," ")))</f>
        <v>Night Lite</v>
      </c>
      <c r="N1980" s="13" t="str">
        <f>PROPER(TRIM(SUBSTITUTE(C1980,"###"," ")))</f>
        <v>Furniture</v>
      </c>
      <c r="O1980" s="13" t="str">
        <f>PROPER(TRIM(SUBSTITUTE(D1980,"###"," ")))</f>
        <v>Quickstock</v>
      </c>
      <c r="P1980" s="13" t="str">
        <f t="shared" si="210"/>
        <v>Night Lite</v>
      </c>
      <c r="Q1980" s="34" t="str">
        <f t="shared" si="211"/>
        <v>Furniture</v>
      </c>
      <c r="R1980" s="13" t="str">
        <f t="shared" si="212"/>
        <v>Quickstock</v>
      </c>
      <c r="S1980" s="35">
        <f t="shared" si="213"/>
        <v>160</v>
      </c>
      <c r="T1980" s="35">
        <f t="shared" si="214"/>
        <v>52</v>
      </c>
      <c r="U1980" s="14">
        <f t="shared" si="215"/>
        <v>16367.19</v>
      </c>
      <c r="V1980" s="14">
        <f t="shared" si="216"/>
        <v>2618750.4</v>
      </c>
      <c r="W1980" s="13" t="str">
        <v>In Stock</v>
      </c>
      <c r="X1980" s="13" t="str">
        <v>No</v>
      </c>
      <c r="Y1980" s="13">
        <v>0</v>
      </c>
    </row>
    <row r="1981" spans="1:25" x14ac:dyDescent="0.3">
      <c r="A1981" s="31" t="s">
        <v>3935</v>
      </c>
      <c r="B1981" s="31" t="s">
        <v>3499</v>
      </c>
      <c r="C1981" s="31" t="s">
        <v>44</v>
      </c>
      <c r="D1981" s="31" t="s">
        <v>45</v>
      </c>
      <c r="E1981" s="31">
        <v>79</v>
      </c>
      <c r="F1981" s="31">
        <v>50</v>
      </c>
      <c r="G1981" s="31">
        <v>10279.36</v>
      </c>
      <c r="H1981" s="31">
        <v>812069.44000000006</v>
      </c>
      <c r="I1981" s="32">
        <v>45769</v>
      </c>
      <c r="J1981" s="32">
        <v>45889</v>
      </c>
      <c r="K1981" s="31" t="s">
        <v>57</v>
      </c>
      <c r="L1981" s="33" t="s">
        <v>58</v>
      </c>
      <c r="M1981" s="13" t="str">
        <f>PROPER(TRIM(SUBSTITUTE(B1981,"###"," ")))</f>
        <v>Large X</v>
      </c>
      <c r="N1981" s="13" t="str">
        <f>PROPER(TRIM(SUBSTITUTE(C1981,"###"," ")))</f>
        <v>Groceries</v>
      </c>
      <c r="O1981" s="13" t="str">
        <f>PROPER(TRIM(SUBSTITUTE(D1981,"###"," ")))</f>
        <v>Retailmart Inc</v>
      </c>
      <c r="P1981" s="13" t="str">
        <f t="shared" si="210"/>
        <v>Large X</v>
      </c>
      <c r="Q1981" s="34" t="str">
        <f t="shared" si="211"/>
        <v>Groceries</v>
      </c>
      <c r="R1981" s="13" t="str">
        <f t="shared" si="212"/>
        <v>Retailmart Inc</v>
      </c>
      <c r="S1981" s="35">
        <f t="shared" si="213"/>
        <v>79</v>
      </c>
      <c r="T1981" s="35">
        <f t="shared" si="214"/>
        <v>50</v>
      </c>
      <c r="U1981" s="14">
        <f t="shared" si="215"/>
        <v>10279.36</v>
      </c>
      <c r="V1981" s="14">
        <f t="shared" si="216"/>
        <v>812069.44000000006</v>
      </c>
      <c r="W1981" s="13" t="str">
        <v>In Stock</v>
      </c>
      <c r="X1981" s="13" t="str">
        <v>No</v>
      </c>
      <c r="Y1981" s="13">
        <v>0</v>
      </c>
    </row>
    <row r="1982" spans="1:25" x14ac:dyDescent="0.3">
      <c r="A1982" s="31" t="s">
        <v>3937</v>
      </c>
      <c r="B1982" s="31" t="s">
        <v>1446</v>
      </c>
      <c r="C1982" s="31" t="s">
        <v>44</v>
      </c>
      <c r="D1982" s="31" t="s">
        <v>53</v>
      </c>
      <c r="E1982" s="31">
        <v>161</v>
      </c>
      <c r="F1982" s="31">
        <v>68</v>
      </c>
      <c r="G1982" s="31">
        <v>8817.33</v>
      </c>
      <c r="H1982" s="31">
        <v>1419590.13</v>
      </c>
      <c r="I1982" s="32">
        <v>45806</v>
      </c>
      <c r="J1982" s="32">
        <v>45877</v>
      </c>
      <c r="K1982" s="31" t="s">
        <v>46</v>
      </c>
      <c r="L1982" s="33" t="s">
        <v>21</v>
      </c>
      <c r="M1982" s="13" t="str">
        <f>PROPER(TRIM(SUBSTITUTE(B1982,"###"," ")))</f>
        <v>Fast Mini</v>
      </c>
      <c r="N1982" s="13" t="str">
        <f>PROPER(TRIM(SUBSTITUTE(C1982,"###"," ")))</f>
        <v>Groceries</v>
      </c>
      <c r="O1982" s="13" t="str">
        <f>PROPER(TRIM(SUBSTITUTE(D1982,"###"," ")))</f>
        <v>Abc Pvt Ltd</v>
      </c>
      <c r="P1982" s="13" t="str">
        <f t="shared" si="210"/>
        <v>Fast Mini</v>
      </c>
      <c r="Q1982" s="34" t="str">
        <f t="shared" si="211"/>
        <v>Groceries</v>
      </c>
      <c r="R1982" s="13" t="str">
        <f t="shared" si="212"/>
        <v>Abc Pvt Ltd</v>
      </c>
      <c r="S1982" s="35">
        <f t="shared" si="213"/>
        <v>161</v>
      </c>
      <c r="T1982" s="35">
        <f t="shared" si="214"/>
        <v>68</v>
      </c>
      <c r="U1982" s="14">
        <f t="shared" si="215"/>
        <v>8817.33</v>
      </c>
      <c r="V1982" s="14">
        <f t="shared" si="216"/>
        <v>1419590.13</v>
      </c>
      <c r="W1982" s="13" t="str">
        <v>In Stock</v>
      </c>
      <c r="X1982" s="13" t="str">
        <v>No</v>
      </c>
      <c r="Y1982" s="13">
        <v>0</v>
      </c>
    </row>
    <row r="1983" spans="1:25" x14ac:dyDescent="0.3">
      <c r="A1983" s="31" t="s">
        <v>3938</v>
      </c>
      <c r="B1983" s="31" t="s">
        <v>3939</v>
      </c>
      <c r="C1983" s="31" t="s">
        <v>40</v>
      </c>
      <c r="D1983" s="31" t="s">
        <v>53</v>
      </c>
      <c r="E1983" s="31">
        <v>108</v>
      </c>
      <c r="F1983" s="31">
        <v>32</v>
      </c>
      <c r="G1983" s="31">
        <v>13589.27</v>
      </c>
      <c r="H1983" s="31">
        <v>1467641.16</v>
      </c>
      <c r="I1983" s="32">
        <v>45845</v>
      </c>
      <c r="J1983" s="32">
        <v>45871</v>
      </c>
      <c r="K1983" s="31" t="s">
        <v>57</v>
      </c>
      <c r="L1983" s="33" t="s">
        <v>17</v>
      </c>
      <c r="M1983" s="13" t="str">
        <f>PROPER(TRIM(SUBSTITUTE(B1983,"###"," ")))</f>
        <v>Foreign Max</v>
      </c>
      <c r="N1983" s="13" t="str">
        <f>PROPER(TRIM(SUBSTITUTE(C1983,"###"," ")))</f>
        <v>Electronics</v>
      </c>
      <c r="O1983" s="13" t="str">
        <f>PROPER(TRIM(SUBSTITUTE(D1983,"###"," ")))</f>
        <v>Abc Pvt Ltd</v>
      </c>
      <c r="P1983" s="13" t="str">
        <f t="shared" si="210"/>
        <v>Foreign Max</v>
      </c>
      <c r="Q1983" s="34" t="str">
        <f t="shared" si="211"/>
        <v>Electronics</v>
      </c>
      <c r="R1983" s="13" t="str">
        <f t="shared" si="212"/>
        <v>Abc Pvt Ltd</v>
      </c>
      <c r="S1983" s="35">
        <f t="shared" si="213"/>
        <v>108</v>
      </c>
      <c r="T1983" s="35">
        <f t="shared" si="214"/>
        <v>32</v>
      </c>
      <c r="U1983" s="14">
        <f t="shared" si="215"/>
        <v>13589.27</v>
      </c>
      <c r="V1983" s="14">
        <f t="shared" si="216"/>
        <v>1467641.1600000001</v>
      </c>
      <c r="W1983" s="13" t="str">
        <v>In Stock</v>
      </c>
      <c r="X1983" s="13" t="str">
        <v>No</v>
      </c>
      <c r="Y1983" s="13">
        <v>0</v>
      </c>
    </row>
    <row r="1984" spans="1:25" x14ac:dyDescent="0.3">
      <c r="A1984" s="31" t="s">
        <v>3941</v>
      </c>
      <c r="B1984" s="31" t="s">
        <v>3942</v>
      </c>
      <c r="C1984" s="31" t="s">
        <v>44</v>
      </c>
      <c r="D1984" s="31" t="s">
        <v>15</v>
      </c>
      <c r="E1984" s="31">
        <v>188</v>
      </c>
      <c r="F1984" s="31">
        <v>42</v>
      </c>
      <c r="G1984" s="31">
        <v>11411.17</v>
      </c>
      <c r="H1984" s="31">
        <v>2145299.96</v>
      </c>
      <c r="I1984" s="32">
        <v>45789</v>
      </c>
      <c r="J1984" s="32">
        <v>45856</v>
      </c>
      <c r="K1984" s="13"/>
      <c r="L1984" s="33" t="s">
        <v>21</v>
      </c>
      <c r="M1984" s="13" t="str">
        <f>PROPER(TRIM(SUBSTITUTE(B1984,"###"," ")))</f>
        <v>Imagine Plus</v>
      </c>
      <c r="N1984" s="13" t="str">
        <f>PROPER(TRIM(SUBSTITUTE(C1984,"###"," ")))</f>
        <v>Groceries</v>
      </c>
      <c r="O1984" s="13" t="str">
        <f>PROPER(TRIM(SUBSTITUTE(D1984,"###"," ")))</f>
        <v>Global Traders</v>
      </c>
      <c r="P1984" s="13" t="str">
        <f t="shared" si="210"/>
        <v>Imagine Plus</v>
      </c>
      <c r="Q1984" s="34" t="str">
        <f t="shared" si="211"/>
        <v>Groceries</v>
      </c>
      <c r="R1984" s="13" t="str">
        <f t="shared" si="212"/>
        <v>Global Traders</v>
      </c>
      <c r="S1984" s="35">
        <f t="shared" si="213"/>
        <v>188</v>
      </c>
      <c r="T1984" s="35">
        <f t="shared" si="214"/>
        <v>42</v>
      </c>
      <c r="U1984" s="14">
        <f t="shared" si="215"/>
        <v>11411.17</v>
      </c>
      <c r="V1984" s="14">
        <f t="shared" si="216"/>
        <v>2145299.96</v>
      </c>
      <c r="W1984" s="13" t="str">
        <v>In Stock</v>
      </c>
      <c r="X1984" s="13" t="str">
        <v>No</v>
      </c>
      <c r="Y1984" s="13">
        <v>0</v>
      </c>
    </row>
    <row r="1985" spans="1:25" x14ac:dyDescent="0.3">
      <c r="A1985" s="31" t="s">
        <v>3943</v>
      </c>
      <c r="B1985" s="31" t="s">
        <v>3944</v>
      </c>
      <c r="C1985" s="31" t="s">
        <v>20</v>
      </c>
      <c r="D1985" s="31" t="s">
        <v>53</v>
      </c>
      <c r="E1985" s="31">
        <v>55</v>
      </c>
      <c r="F1985" s="31">
        <v>72</v>
      </c>
      <c r="G1985" s="31">
        <v>1497.87</v>
      </c>
      <c r="H1985" s="31">
        <v>82382.849999999991</v>
      </c>
      <c r="I1985" s="32">
        <v>45707</v>
      </c>
      <c r="J1985" s="32">
        <v>45914</v>
      </c>
      <c r="K1985" s="31" t="s">
        <v>46</v>
      </c>
      <c r="L1985" s="33" t="s">
        <v>17</v>
      </c>
      <c r="M1985" s="13" t="str">
        <f>PROPER(TRIM(SUBSTITUTE(B1985,"###"," ")))</f>
        <v>Executive Lite</v>
      </c>
      <c r="N1985" s="13" t="str">
        <f>PROPER(TRIM(SUBSTITUTE(C1985,"###"," ")))</f>
        <v>Toys</v>
      </c>
      <c r="O1985" s="13" t="str">
        <f>PROPER(TRIM(SUBSTITUTE(D1985,"###"," ")))</f>
        <v>Abc Pvt Ltd</v>
      </c>
      <c r="P1985" s="13" t="str">
        <f t="shared" si="210"/>
        <v>Executive Lite</v>
      </c>
      <c r="Q1985" s="34" t="str">
        <f t="shared" si="211"/>
        <v>Toys</v>
      </c>
      <c r="R1985" s="13" t="str">
        <f t="shared" si="212"/>
        <v>Abc Pvt Ltd</v>
      </c>
      <c r="S1985" s="35">
        <f t="shared" si="213"/>
        <v>55</v>
      </c>
      <c r="T1985" s="35">
        <f t="shared" si="214"/>
        <v>72</v>
      </c>
      <c r="U1985" s="14">
        <f t="shared" si="215"/>
        <v>1497.87</v>
      </c>
      <c r="V1985" s="14">
        <f t="shared" si="216"/>
        <v>82382.849999999991</v>
      </c>
      <c r="W1985" s="13" t="str">
        <v>Low Stock</v>
      </c>
      <c r="X1985" s="13" t="str">
        <v>Yes</v>
      </c>
      <c r="Y1985" s="13">
        <v>1</v>
      </c>
    </row>
    <row r="1986" spans="1:25" x14ac:dyDescent="0.3">
      <c r="A1986" s="31" t="s">
        <v>3945</v>
      </c>
      <c r="B1986" s="31" t="s">
        <v>3946</v>
      </c>
      <c r="C1986" s="31" t="s">
        <v>40</v>
      </c>
      <c r="D1986" s="31" t="s">
        <v>15</v>
      </c>
      <c r="E1986" s="31">
        <v>124</v>
      </c>
      <c r="F1986" s="31">
        <v>91</v>
      </c>
      <c r="G1986" s="31">
        <v>8126.95</v>
      </c>
      <c r="H1986" s="31">
        <v>1007741.8</v>
      </c>
      <c r="I1986" s="32">
        <v>45835</v>
      </c>
      <c r="J1986" s="32">
        <v>45866</v>
      </c>
      <c r="K1986" s="31" t="s">
        <v>25</v>
      </c>
      <c r="L1986" s="33" t="s">
        <v>21</v>
      </c>
      <c r="M1986" s="13" t="str">
        <f>PROPER(TRIM(SUBSTITUTE(B1986,"###"," ")))</f>
        <v>Drop X</v>
      </c>
      <c r="N1986" s="13" t="str">
        <f>PROPER(TRIM(SUBSTITUTE(C1986,"###"," ")))</f>
        <v>Electronics</v>
      </c>
      <c r="O1986" s="13" t="str">
        <f>PROPER(TRIM(SUBSTITUTE(D1986,"###"," ")))</f>
        <v>Global Traders</v>
      </c>
      <c r="P1986" s="13" t="str">
        <f t="shared" si="210"/>
        <v>Drop X</v>
      </c>
      <c r="Q1986" s="34" t="str">
        <f t="shared" si="211"/>
        <v>Electronics</v>
      </c>
      <c r="R1986" s="13" t="str">
        <f t="shared" si="212"/>
        <v>Global Traders</v>
      </c>
      <c r="S1986" s="35">
        <f t="shared" si="213"/>
        <v>124</v>
      </c>
      <c r="T1986" s="35">
        <f t="shared" si="214"/>
        <v>91</v>
      </c>
      <c r="U1986" s="14">
        <f t="shared" si="215"/>
        <v>8126.95</v>
      </c>
      <c r="V1986" s="14">
        <f t="shared" si="216"/>
        <v>1007741.7999999999</v>
      </c>
      <c r="W1986" s="13" t="str">
        <v>In Stock</v>
      </c>
      <c r="X1986" s="13" t="str">
        <v>No</v>
      </c>
      <c r="Y1986" s="13">
        <v>0</v>
      </c>
    </row>
    <row r="1987" spans="1:25" x14ac:dyDescent="0.3">
      <c r="A1987" s="31" t="s">
        <v>3947</v>
      </c>
      <c r="B1987" s="31" t="s">
        <v>3948</v>
      </c>
      <c r="C1987" s="31" t="s">
        <v>40</v>
      </c>
      <c r="D1987" s="31" t="s">
        <v>15</v>
      </c>
      <c r="E1987" s="31">
        <v>196</v>
      </c>
      <c r="F1987" s="31">
        <v>52</v>
      </c>
      <c r="G1987" s="31">
        <v>5560.97</v>
      </c>
      <c r="H1987" s="31">
        <v>1089950.1200000001</v>
      </c>
      <c r="I1987" s="32">
        <v>45813</v>
      </c>
      <c r="J1987" s="32">
        <v>45876</v>
      </c>
      <c r="K1987" s="31" t="s">
        <v>29</v>
      </c>
      <c r="L1987" s="33" t="s">
        <v>58</v>
      </c>
      <c r="M1987" s="13" t="str">
        <f>PROPER(TRIM(SUBSTITUTE(B1987,"###"," ")))</f>
        <v>Size Pro</v>
      </c>
      <c r="N1987" s="13" t="str">
        <f>PROPER(TRIM(SUBSTITUTE(C1987,"###"," ")))</f>
        <v>Electronics</v>
      </c>
      <c r="O1987" s="13" t="str">
        <f>PROPER(TRIM(SUBSTITUTE(D1987,"###"," ")))</f>
        <v>Global Traders</v>
      </c>
      <c r="P1987" s="13" t="str">
        <f t="shared" ref="P1987:P2050" si="217">IF(M1987="","Unknown",M1987)</f>
        <v>Size Pro</v>
      </c>
      <c r="Q1987" s="34" t="str">
        <f t="shared" ref="Q1987:Q2050" si="218">IF(N1987="","Unknown",N1987)</f>
        <v>Electronics</v>
      </c>
      <c r="R1987" s="13" t="str">
        <f t="shared" ref="R1987:R2050" si="219">IF(O1987="","Others",O1987)</f>
        <v>Global Traders</v>
      </c>
      <c r="S1987" s="35">
        <f t="shared" ref="S1987:S2050" si="220">VALUE(E1987)</f>
        <v>196</v>
      </c>
      <c r="T1987" s="35">
        <f t="shared" ref="T1987:T2050" si="221">VALUE(F1987)</f>
        <v>52</v>
      </c>
      <c r="U1987" s="14">
        <f t="shared" ref="U1987:U2050" si="222">VALUE(G1987)</f>
        <v>5560.97</v>
      </c>
      <c r="V1987" s="14">
        <f t="shared" ref="V1987:V2050" si="223">E1987*G1987</f>
        <v>1089950.1200000001</v>
      </c>
      <c r="W1987" s="13" t="str">
        <v>In Stock</v>
      </c>
      <c r="X1987" s="13" t="str">
        <v>No</v>
      </c>
      <c r="Y1987" s="13">
        <v>0</v>
      </c>
    </row>
    <row r="1988" spans="1:25" x14ac:dyDescent="0.3">
      <c r="A1988" s="31" t="s">
        <v>3949</v>
      </c>
      <c r="B1988" s="31" t="s">
        <v>3950</v>
      </c>
      <c r="C1988" s="31" t="s">
        <v>40</v>
      </c>
      <c r="D1988" s="31" t="s">
        <v>24</v>
      </c>
      <c r="E1988" s="31">
        <v>121</v>
      </c>
      <c r="F1988" s="31">
        <v>45</v>
      </c>
      <c r="G1988" s="31">
        <v>13645.13</v>
      </c>
      <c r="H1988" s="31">
        <v>1651060.73</v>
      </c>
      <c r="I1988" s="32">
        <v>45726</v>
      </c>
      <c r="J1988" s="32">
        <v>45889</v>
      </c>
      <c r="K1988" s="13"/>
      <c r="L1988" s="33" t="s">
        <v>21</v>
      </c>
      <c r="M1988" s="13" t="str">
        <f>PROPER(TRIM(SUBSTITUTE(B1988,"###"," ")))</f>
        <v>Move Mini</v>
      </c>
      <c r="N1988" s="13" t="str">
        <f>PROPER(TRIM(SUBSTITUTE(C1988,"###"," ")))</f>
        <v>Electronics</v>
      </c>
      <c r="O1988" s="13" t="str">
        <f>PROPER(TRIM(SUBSTITUTE(D1988,"###"," ")))</f>
        <v>Omni Suppliers</v>
      </c>
      <c r="P1988" s="13" t="str">
        <f t="shared" si="217"/>
        <v>Move Mini</v>
      </c>
      <c r="Q1988" s="34" t="str">
        <f t="shared" si="218"/>
        <v>Electronics</v>
      </c>
      <c r="R1988" s="13" t="str">
        <f t="shared" si="219"/>
        <v>Omni Suppliers</v>
      </c>
      <c r="S1988" s="35">
        <f t="shared" si="220"/>
        <v>121</v>
      </c>
      <c r="T1988" s="35">
        <f t="shared" si="221"/>
        <v>45</v>
      </c>
      <c r="U1988" s="14">
        <f t="shared" si="222"/>
        <v>13645.13</v>
      </c>
      <c r="V1988" s="14">
        <f t="shared" si="223"/>
        <v>1651060.73</v>
      </c>
      <c r="W1988" s="13" t="str">
        <v>In Stock</v>
      </c>
      <c r="X1988" s="13" t="str">
        <v>No</v>
      </c>
      <c r="Y1988" s="13">
        <v>0</v>
      </c>
    </row>
    <row r="1989" spans="1:25" x14ac:dyDescent="0.3">
      <c r="A1989" s="31" t="s">
        <v>3951</v>
      </c>
      <c r="B1989" s="31" t="s">
        <v>3952</v>
      </c>
      <c r="C1989" s="31" t="s">
        <v>20</v>
      </c>
      <c r="D1989" s="31" t="s">
        <v>24</v>
      </c>
      <c r="E1989" s="31">
        <v>160</v>
      </c>
      <c r="F1989" s="31">
        <v>52</v>
      </c>
      <c r="G1989" s="31">
        <v>3759.38</v>
      </c>
      <c r="H1989" s="31">
        <v>601500.80000000005</v>
      </c>
      <c r="I1989" s="32">
        <v>45846</v>
      </c>
      <c r="J1989" s="32">
        <v>45902</v>
      </c>
      <c r="K1989" s="31" t="s">
        <v>54</v>
      </c>
      <c r="L1989" s="33" t="s">
        <v>21</v>
      </c>
      <c r="M1989" s="13" t="str">
        <f>PROPER(TRIM(SUBSTITUTE(B1989,"###"," ")))</f>
        <v>Senior Mini</v>
      </c>
      <c r="N1989" s="13" t="str">
        <f>PROPER(TRIM(SUBSTITUTE(C1989,"###"," ")))</f>
        <v>Toys</v>
      </c>
      <c r="O1989" s="13" t="str">
        <f>PROPER(TRIM(SUBSTITUTE(D1989,"###"," ")))</f>
        <v>Omni Suppliers</v>
      </c>
      <c r="P1989" s="13" t="str">
        <f t="shared" si="217"/>
        <v>Senior Mini</v>
      </c>
      <c r="Q1989" s="34" t="str">
        <f t="shared" si="218"/>
        <v>Toys</v>
      </c>
      <c r="R1989" s="13" t="str">
        <f t="shared" si="219"/>
        <v>Omni Suppliers</v>
      </c>
      <c r="S1989" s="35">
        <f t="shared" si="220"/>
        <v>160</v>
      </c>
      <c r="T1989" s="35">
        <f t="shared" si="221"/>
        <v>52</v>
      </c>
      <c r="U1989" s="14">
        <f t="shared" si="222"/>
        <v>3759.38</v>
      </c>
      <c r="V1989" s="14">
        <f t="shared" si="223"/>
        <v>601500.80000000005</v>
      </c>
      <c r="W1989" s="13" t="str">
        <v>In Stock</v>
      </c>
      <c r="X1989" s="13" t="str">
        <v>No</v>
      </c>
      <c r="Y1989" s="13">
        <v>0</v>
      </c>
    </row>
    <row r="1990" spans="1:25" x14ac:dyDescent="0.3">
      <c r="A1990" s="31" t="s">
        <v>3953</v>
      </c>
      <c r="B1990" s="31" t="s">
        <v>3954</v>
      </c>
      <c r="C1990" s="31" t="s">
        <v>14</v>
      </c>
      <c r="D1990" s="31" t="s">
        <v>24</v>
      </c>
      <c r="E1990" s="31">
        <v>148</v>
      </c>
      <c r="F1990" s="31">
        <v>64</v>
      </c>
      <c r="G1990" s="31">
        <v>500.24</v>
      </c>
      <c r="H1990" s="31">
        <v>74035.520000000004</v>
      </c>
      <c r="I1990" s="32">
        <v>45712</v>
      </c>
      <c r="J1990" s="32">
        <v>45900</v>
      </c>
      <c r="K1990" s="31" t="s">
        <v>25</v>
      </c>
      <c r="L1990" s="33" t="s">
        <v>58</v>
      </c>
      <c r="M1990" s="13" t="str">
        <f>PROPER(TRIM(SUBSTITUTE(B1990,"###"," ")))</f>
        <v>My Max</v>
      </c>
      <c r="N1990" s="13" t="str">
        <f>PROPER(TRIM(SUBSTITUTE(C1990,"###"," ")))</f>
        <v>Clothing</v>
      </c>
      <c r="O1990" s="13" t="str">
        <f>PROPER(TRIM(SUBSTITUTE(D1990,"###"," ")))</f>
        <v>Omni Suppliers</v>
      </c>
      <c r="P1990" s="13" t="str">
        <f t="shared" si="217"/>
        <v>My Max</v>
      </c>
      <c r="Q1990" s="34" t="str">
        <f t="shared" si="218"/>
        <v>Clothing</v>
      </c>
      <c r="R1990" s="13" t="str">
        <f t="shared" si="219"/>
        <v>Omni Suppliers</v>
      </c>
      <c r="S1990" s="35">
        <f t="shared" si="220"/>
        <v>148</v>
      </c>
      <c r="T1990" s="35">
        <f t="shared" si="221"/>
        <v>64</v>
      </c>
      <c r="U1990" s="14">
        <f t="shared" si="222"/>
        <v>500.24</v>
      </c>
      <c r="V1990" s="14">
        <f t="shared" si="223"/>
        <v>74035.520000000004</v>
      </c>
      <c r="W1990" s="13" t="str">
        <v>In Stock</v>
      </c>
      <c r="X1990" s="13" t="str">
        <v>No</v>
      </c>
      <c r="Y1990" s="13">
        <v>0</v>
      </c>
    </row>
    <row r="1991" spans="1:25" x14ac:dyDescent="0.3">
      <c r="A1991" s="31" t="s">
        <v>3955</v>
      </c>
      <c r="B1991" s="31" t="s">
        <v>3956</v>
      </c>
      <c r="C1991" s="31" t="s">
        <v>44</v>
      </c>
      <c r="D1991" s="31" t="s">
        <v>15</v>
      </c>
      <c r="E1991" s="31">
        <v>86</v>
      </c>
      <c r="F1991" s="31">
        <v>81</v>
      </c>
      <c r="G1991" s="31">
        <v>6787.5</v>
      </c>
      <c r="H1991" s="31">
        <v>583725</v>
      </c>
      <c r="I1991" s="32">
        <v>45742</v>
      </c>
      <c r="J1991" s="32">
        <v>45891</v>
      </c>
      <c r="K1991" s="31" t="s">
        <v>25</v>
      </c>
      <c r="L1991" s="33" t="s">
        <v>33</v>
      </c>
      <c r="M1991" s="13" t="str">
        <f>PROPER(TRIM(SUBSTITUTE(B1991,"###"," ")))</f>
        <v>Specific Lite</v>
      </c>
      <c r="N1991" s="13" t="str">
        <f>PROPER(TRIM(SUBSTITUTE(C1991,"###"," ")))</f>
        <v>Groceries</v>
      </c>
      <c r="O1991" s="13" t="str">
        <f>PROPER(TRIM(SUBSTITUTE(D1991,"###"," ")))</f>
        <v>Global Traders</v>
      </c>
      <c r="P1991" s="13" t="str">
        <f t="shared" si="217"/>
        <v>Specific Lite</v>
      </c>
      <c r="Q1991" s="34" t="str">
        <f t="shared" si="218"/>
        <v>Groceries</v>
      </c>
      <c r="R1991" s="13" t="str">
        <f t="shared" si="219"/>
        <v>Global Traders</v>
      </c>
      <c r="S1991" s="35">
        <f t="shared" si="220"/>
        <v>86</v>
      </c>
      <c r="T1991" s="35">
        <f t="shared" si="221"/>
        <v>81</v>
      </c>
      <c r="U1991" s="14">
        <f t="shared" si="222"/>
        <v>6787.5</v>
      </c>
      <c r="V1991" s="14">
        <f t="shared" si="223"/>
        <v>583725</v>
      </c>
      <c r="W1991" s="13" t="str">
        <v>In Stock</v>
      </c>
      <c r="X1991" s="13" t="str">
        <v>No</v>
      </c>
      <c r="Y1991" s="13">
        <v>0</v>
      </c>
    </row>
    <row r="1992" spans="1:25" x14ac:dyDescent="0.3">
      <c r="A1992" s="31" t="s">
        <v>3957</v>
      </c>
      <c r="B1992" s="31" t="s">
        <v>3958</v>
      </c>
      <c r="C1992" s="31" t="s">
        <v>44</v>
      </c>
      <c r="D1992" s="31" t="s">
        <v>15</v>
      </c>
      <c r="E1992" s="31">
        <v>114</v>
      </c>
      <c r="F1992" s="31">
        <v>28</v>
      </c>
      <c r="G1992" s="31">
        <v>13172.89</v>
      </c>
      <c r="H1992" s="31">
        <v>1501709.46</v>
      </c>
      <c r="I1992" s="32">
        <v>45812</v>
      </c>
      <c r="J1992" s="32">
        <v>45938</v>
      </c>
      <c r="K1992" s="31" t="s">
        <v>57</v>
      </c>
      <c r="L1992" s="33" t="s">
        <v>21</v>
      </c>
      <c r="M1992" s="13" t="str">
        <f>PROPER(TRIM(SUBSTITUTE(B1992,"###"," ")))</f>
        <v>Ask Pro</v>
      </c>
      <c r="N1992" s="13" t="str">
        <f>PROPER(TRIM(SUBSTITUTE(C1992,"###"," ")))</f>
        <v>Groceries</v>
      </c>
      <c r="O1992" s="13" t="str">
        <f>PROPER(TRIM(SUBSTITUTE(D1992,"###"," ")))</f>
        <v>Global Traders</v>
      </c>
      <c r="P1992" s="13" t="str">
        <f t="shared" si="217"/>
        <v>Ask Pro</v>
      </c>
      <c r="Q1992" s="34" t="str">
        <f t="shared" si="218"/>
        <v>Groceries</v>
      </c>
      <c r="R1992" s="13" t="str">
        <f t="shared" si="219"/>
        <v>Global Traders</v>
      </c>
      <c r="S1992" s="35">
        <f t="shared" si="220"/>
        <v>114</v>
      </c>
      <c r="T1992" s="35">
        <f t="shared" si="221"/>
        <v>28</v>
      </c>
      <c r="U1992" s="14">
        <f t="shared" si="222"/>
        <v>13172.89</v>
      </c>
      <c r="V1992" s="14">
        <f t="shared" si="223"/>
        <v>1501709.46</v>
      </c>
      <c r="W1992" s="13" t="str">
        <v>In Stock</v>
      </c>
      <c r="X1992" s="13" t="str">
        <v>No</v>
      </c>
      <c r="Y1992" s="13">
        <v>0</v>
      </c>
    </row>
    <row r="1993" spans="1:25" x14ac:dyDescent="0.3">
      <c r="A1993" s="31" t="s">
        <v>3959</v>
      </c>
      <c r="B1993" s="31" t="s">
        <v>3960</v>
      </c>
      <c r="C1993" s="31" t="s">
        <v>14</v>
      </c>
      <c r="D1993" s="31" t="s">
        <v>24</v>
      </c>
      <c r="E1993" s="31">
        <v>77</v>
      </c>
      <c r="F1993" s="31">
        <v>22</v>
      </c>
      <c r="G1993" s="31">
        <v>14481.72</v>
      </c>
      <c r="H1993" s="31">
        <v>1115092.44</v>
      </c>
      <c r="I1993" s="32">
        <v>45769</v>
      </c>
      <c r="J1993" s="32">
        <v>45881</v>
      </c>
      <c r="K1993" s="31" t="s">
        <v>46</v>
      </c>
      <c r="L1993" s="33" t="s">
        <v>17</v>
      </c>
      <c r="M1993" s="13" t="str">
        <f>PROPER(TRIM(SUBSTITUTE(B1993,"###"," ")))</f>
        <v>Boy X</v>
      </c>
      <c r="N1993" s="13" t="str">
        <f>PROPER(TRIM(SUBSTITUTE(C1993,"###"," ")))</f>
        <v>Clothing</v>
      </c>
      <c r="O1993" s="13" t="str">
        <f>PROPER(TRIM(SUBSTITUTE(D1993,"###"," ")))</f>
        <v>Omni Suppliers</v>
      </c>
      <c r="P1993" s="13" t="str">
        <f t="shared" si="217"/>
        <v>Boy X</v>
      </c>
      <c r="Q1993" s="34" t="str">
        <f t="shared" si="218"/>
        <v>Clothing</v>
      </c>
      <c r="R1993" s="13" t="str">
        <f t="shared" si="219"/>
        <v>Omni Suppliers</v>
      </c>
      <c r="S1993" s="35">
        <f t="shared" si="220"/>
        <v>77</v>
      </c>
      <c r="T1993" s="35">
        <f t="shared" si="221"/>
        <v>22</v>
      </c>
      <c r="U1993" s="14">
        <f t="shared" si="222"/>
        <v>14481.72</v>
      </c>
      <c r="V1993" s="14">
        <f t="shared" si="223"/>
        <v>1115092.44</v>
      </c>
      <c r="W1993" s="13" t="str">
        <v>In Stock</v>
      </c>
      <c r="X1993" s="13" t="str">
        <v>No</v>
      </c>
      <c r="Y1993" s="13">
        <v>0</v>
      </c>
    </row>
    <row r="1994" spans="1:25" x14ac:dyDescent="0.3">
      <c r="A1994" s="31" t="s">
        <v>3961</v>
      </c>
      <c r="B1994" s="31" t="s">
        <v>3962</v>
      </c>
      <c r="C1994" s="31" t="s">
        <v>20</v>
      </c>
      <c r="D1994" s="31" t="s">
        <v>45</v>
      </c>
      <c r="E1994" s="31">
        <v>151</v>
      </c>
      <c r="F1994" s="31">
        <v>92</v>
      </c>
      <c r="G1994" s="31">
        <v>12827.64</v>
      </c>
      <c r="H1994" s="31">
        <v>1936973.64</v>
      </c>
      <c r="I1994" s="32">
        <v>45742</v>
      </c>
      <c r="J1994" s="32">
        <v>45933</v>
      </c>
      <c r="K1994" s="31" t="s">
        <v>46</v>
      </c>
      <c r="L1994" s="33" t="s">
        <v>21</v>
      </c>
      <c r="M1994" s="13" t="str">
        <f>PROPER(TRIM(SUBSTITUTE(B1994,"###"," ")))</f>
        <v>Add X</v>
      </c>
      <c r="N1994" s="13" t="str">
        <f>PROPER(TRIM(SUBSTITUTE(C1994,"###"," ")))</f>
        <v>Toys</v>
      </c>
      <c r="O1994" s="13" t="str">
        <f>PROPER(TRIM(SUBSTITUTE(D1994,"###"," ")))</f>
        <v>Retailmart Inc</v>
      </c>
      <c r="P1994" s="13" t="str">
        <f t="shared" si="217"/>
        <v>Add X</v>
      </c>
      <c r="Q1994" s="34" t="str">
        <f t="shared" si="218"/>
        <v>Toys</v>
      </c>
      <c r="R1994" s="13" t="str">
        <f t="shared" si="219"/>
        <v>Retailmart Inc</v>
      </c>
      <c r="S1994" s="35">
        <f t="shared" si="220"/>
        <v>151</v>
      </c>
      <c r="T1994" s="35">
        <f t="shared" si="221"/>
        <v>92</v>
      </c>
      <c r="U1994" s="14">
        <f t="shared" si="222"/>
        <v>12827.64</v>
      </c>
      <c r="V1994" s="14">
        <f t="shared" si="223"/>
        <v>1936973.64</v>
      </c>
      <c r="W1994" s="13" t="str">
        <v>In Stock</v>
      </c>
      <c r="X1994" s="13" t="str">
        <v>No</v>
      </c>
      <c r="Y1994" s="13">
        <v>0</v>
      </c>
    </row>
    <row r="1995" spans="1:25" x14ac:dyDescent="0.3">
      <c r="A1995" s="31" t="s">
        <v>3963</v>
      </c>
      <c r="B1995" s="31" t="s">
        <v>3964</v>
      </c>
      <c r="C1995" s="31" t="s">
        <v>14</v>
      </c>
      <c r="D1995" s="31" t="s">
        <v>15</v>
      </c>
      <c r="E1995" s="31">
        <v>111</v>
      </c>
      <c r="F1995" s="31">
        <v>40</v>
      </c>
      <c r="G1995" s="31">
        <v>2429.4699999999998</v>
      </c>
      <c r="H1995" s="31">
        <v>269671.17</v>
      </c>
      <c r="I1995" s="32">
        <v>45732</v>
      </c>
      <c r="J1995" s="32">
        <v>45887</v>
      </c>
      <c r="K1995" s="13"/>
      <c r="L1995" s="33" t="s">
        <v>21</v>
      </c>
      <c r="M1995" s="13" t="str">
        <f>PROPER(TRIM(SUBSTITUTE(B1995,"###"," ")))</f>
        <v>Wear Mini</v>
      </c>
      <c r="N1995" s="13" t="str">
        <f>PROPER(TRIM(SUBSTITUTE(C1995,"###"," ")))</f>
        <v>Clothing</v>
      </c>
      <c r="O1995" s="13" t="str">
        <f>PROPER(TRIM(SUBSTITUTE(D1995,"###"," ")))</f>
        <v>Global Traders</v>
      </c>
      <c r="P1995" s="13" t="str">
        <f t="shared" si="217"/>
        <v>Wear Mini</v>
      </c>
      <c r="Q1995" s="34" t="str">
        <f t="shared" si="218"/>
        <v>Clothing</v>
      </c>
      <c r="R1995" s="13" t="str">
        <f t="shared" si="219"/>
        <v>Global Traders</v>
      </c>
      <c r="S1995" s="35">
        <f t="shared" si="220"/>
        <v>111</v>
      </c>
      <c r="T1995" s="35">
        <f t="shared" si="221"/>
        <v>40</v>
      </c>
      <c r="U1995" s="14">
        <f t="shared" si="222"/>
        <v>2429.4699999999998</v>
      </c>
      <c r="V1995" s="14">
        <f t="shared" si="223"/>
        <v>269671.17</v>
      </c>
      <c r="W1995" s="13" t="str">
        <v>In Stock</v>
      </c>
      <c r="X1995" s="13" t="str">
        <v>No</v>
      </c>
      <c r="Y1995" s="13">
        <v>0</v>
      </c>
    </row>
    <row r="1996" spans="1:25" x14ac:dyDescent="0.3">
      <c r="A1996" s="31" t="s">
        <v>3965</v>
      </c>
      <c r="B1996" s="31" t="s">
        <v>3966</v>
      </c>
      <c r="C1996" s="31" t="s">
        <v>28</v>
      </c>
      <c r="D1996" s="31" t="s">
        <v>45</v>
      </c>
      <c r="E1996" s="31">
        <v>160</v>
      </c>
      <c r="F1996" s="31">
        <v>51</v>
      </c>
      <c r="G1996" s="31">
        <v>9872.5300000000007</v>
      </c>
      <c r="H1996" s="31">
        <v>1579604.8</v>
      </c>
      <c r="I1996" s="32">
        <v>45770</v>
      </c>
      <c r="J1996" s="32">
        <v>45936</v>
      </c>
      <c r="K1996" s="13"/>
      <c r="L1996" s="33" t="s">
        <v>30</v>
      </c>
      <c r="M1996" s="13" t="str">
        <f>PROPER(TRIM(SUBSTITUTE(B1996,"###"," ")))</f>
        <v>Blood Plus</v>
      </c>
      <c r="N1996" s="13" t="str">
        <f>PROPER(TRIM(SUBSTITUTE(C1996,"###"," ")))</f>
        <v>Furniture</v>
      </c>
      <c r="O1996" s="13" t="str">
        <f>PROPER(TRIM(SUBSTITUTE(D1996,"###"," ")))</f>
        <v>Retailmart Inc</v>
      </c>
      <c r="P1996" s="13" t="str">
        <f t="shared" si="217"/>
        <v>Blood Plus</v>
      </c>
      <c r="Q1996" s="34" t="str">
        <f t="shared" si="218"/>
        <v>Furniture</v>
      </c>
      <c r="R1996" s="13" t="str">
        <f t="shared" si="219"/>
        <v>Retailmart Inc</v>
      </c>
      <c r="S1996" s="35">
        <f t="shared" si="220"/>
        <v>160</v>
      </c>
      <c r="T1996" s="35">
        <f t="shared" si="221"/>
        <v>51</v>
      </c>
      <c r="U1996" s="14">
        <f t="shared" si="222"/>
        <v>9872.5300000000007</v>
      </c>
      <c r="V1996" s="14">
        <f t="shared" si="223"/>
        <v>1579604.8</v>
      </c>
      <c r="W1996" s="13" t="str">
        <v>In Stock</v>
      </c>
      <c r="X1996" s="13" t="str">
        <v>No</v>
      </c>
      <c r="Y1996" s="13">
        <v>0</v>
      </c>
    </row>
    <row r="1997" spans="1:25" x14ac:dyDescent="0.3">
      <c r="A1997" s="31" t="s">
        <v>3967</v>
      </c>
      <c r="B1997" s="31" t="s">
        <v>3968</v>
      </c>
      <c r="C1997" s="31" t="s">
        <v>44</v>
      </c>
      <c r="D1997" s="31" t="s">
        <v>15</v>
      </c>
      <c r="E1997" s="31">
        <v>166</v>
      </c>
      <c r="F1997" s="31">
        <v>91</v>
      </c>
      <c r="G1997" s="31">
        <v>8122.84</v>
      </c>
      <c r="H1997" s="31">
        <v>1348391.44</v>
      </c>
      <c r="I1997" s="32">
        <v>45845</v>
      </c>
      <c r="J1997" s="32">
        <v>45937</v>
      </c>
      <c r="K1997" s="31" t="s">
        <v>57</v>
      </c>
      <c r="L1997" s="33" t="s">
        <v>21</v>
      </c>
      <c r="M1997" s="13" t="str">
        <f>PROPER(TRIM(SUBSTITUTE(B1997,"###"," ")))</f>
        <v>Set Plus</v>
      </c>
      <c r="N1997" s="13" t="str">
        <f>PROPER(TRIM(SUBSTITUTE(C1997,"###"," ")))</f>
        <v>Groceries</v>
      </c>
      <c r="O1997" s="13" t="str">
        <f>PROPER(TRIM(SUBSTITUTE(D1997,"###"," ")))</f>
        <v>Global Traders</v>
      </c>
      <c r="P1997" s="13" t="str">
        <f t="shared" si="217"/>
        <v>Set Plus</v>
      </c>
      <c r="Q1997" s="34" t="str">
        <f t="shared" si="218"/>
        <v>Groceries</v>
      </c>
      <c r="R1997" s="13" t="str">
        <f t="shared" si="219"/>
        <v>Global Traders</v>
      </c>
      <c r="S1997" s="35">
        <f t="shared" si="220"/>
        <v>166</v>
      </c>
      <c r="T1997" s="35">
        <f t="shared" si="221"/>
        <v>91</v>
      </c>
      <c r="U1997" s="14">
        <f t="shared" si="222"/>
        <v>8122.84</v>
      </c>
      <c r="V1997" s="14">
        <f t="shared" si="223"/>
        <v>1348391.44</v>
      </c>
      <c r="W1997" s="13" t="str">
        <v>In Stock</v>
      </c>
      <c r="X1997" s="13" t="str">
        <v>No</v>
      </c>
      <c r="Y1997" s="13">
        <v>0</v>
      </c>
    </row>
    <row r="1998" spans="1:25" x14ac:dyDescent="0.3">
      <c r="A1998" s="31" t="s">
        <v>3969</v>
      </c>
      <c r="B1998" s="31" t="s">
        <v>3970</v>
      </c>
      <c r="C1998" s="31" t="s">
        <v>28</v>
      </c>
      <c r="D1998" s="31" t="s">
        <v>45</v>
      </c>
      <c r="E1998" s="31">
        <v>24</v>
      </c>
      <c r="F1998" s="31">
        <v>21</v>
      </c>
      <c r="G1998" s="31">
        <v>15447.07</v>
      </c>
      <c r="H1998" s="31">
        <v>370729.68</v>
      </c>
      <c r="I1998" s="32">
        <v>45821</v>
      </c>
      <c r="J1998" s="32">
        <v>45921</v>
      </c>
      <c r="K1998" s="31" t="s">
        <v>54</v>
      </c>
      <c r="L1998" s="33" t="s">
        <v>58</v>
      </c>
      <c r="M1998" s="13" t="str">
        <f>PROPER(TRIM(SUBSTITUTE(B1998,"###"," ")))</f>
        <v>Significant Lite</v>
      </c>
      <c r="N1998" s="13" t="str">
        <f>PROPER(TRIM(SUBSTITUTE(C1998,"###"," ")))</f>
        <v>Furniture</v>
      </c>
      <c r="O1998" s="13" t="str">
        <f>PROPER(TRIM(SUBSTITUTE(D1998,"###"," ")))</f>
        <v>Retailmart Inc</v>
      </c>
      <c r="P1998" s="13" t="str">
        <f t="shared" si="217"/>
        <v>Significant Lite</v>
      </c>
      <c r="Q1998" s="34" t="str">
        <f t="shared" si="218"/>
        <v>Furniture</v>
      </c>
      <c r="R1998" s="13" t="str">
        <f t="shared" si="219"/>
        <v>Retailmart Inc</v>
      </c>
      <c r="S1998" s="35">
        <f t="shared" si="220"/>
        <v>24</v>
      </c>
      <c r="T1998" s="35">
        <f t="shared" si="221"/>
        <v>21</v>
      </c>
      <c r="U1998" s="14">
        <f t="shared" si="222"/>
        <v>15447.07</v>
      </c>
      <c r="V1998" s="14">
        <f t="shared" si="223"/>
        <v>370729.68</v>
      </c>
      <c r="W1998" s="13" t="str">
        <v>In Stock</v>
      </c>
      <c r="X1998" s="13" t="str">
        <v>No</v>
      </c>
      <c r="Y1998" s="13">
        <v>0</v>
      </c>
    </row>
    <row r="1999" spans="1:25" x14ac:dyDescent="0.3">
      <c r="A1999" s="31" t="s">
        <v>3972</v>
      </c>
      <c r="B1999" s="31" t="s">
        <v>3973</v>
      </c>
      <c r="C1999" s="31" t="s">
        <v>44</v>
      </c>
      <c r="D1999" s="31" t="s">
        <v>41</v>
      </c>
      <c r="E1999" s="31">
        <v>93</v>
      </c>
      <c r="F1999" s="31">
        <v>22</v>
      </c>
      <c r="G1999" s="31">
        <v>2150.04</v>
      </c>
      <c r="H1999" s="31">
        <v>199953.72</v>
      </c>
      <c r="I1999" s="32">
        <v>45780</v>
      </c>
      <c r="J1999" s="32">
        <v>45861</v>
      </c>
      <c r="K1999" s="31" t="s">
        <v>54</v>
      </c>
      <c r="L1999" s="33" t="s">
        <v>58</v>
      </c>
      <c r="M1999" s="13" t="str">
        <f>PROPER(TRIM(SUBSTITUTE(B1999,"###"," ")))</f>
        <v>Animal X</v>
      </c>
      <c r="N1999" s="13" t="str">
        <f>PROPER(TRIM(SUBSTITUTE(C1999,"###"," ")))</f>
        <v>Groceries</v>
      </c>
      <c r="O1999" s="13" t="str">
        <f>PROPER(TRIM(SUBSTITUTE(D1999,"###"," ")))</f>
        <v>Quickstock</v>
      </c>
      <c r="P1999" s="13" t="str">
        <f t="shared" si="217"/>
        <v>Animal X</v>
      </c>
      <c r="Q1999" s="34" t="str">
        <f t="shared" si="218"/>
        <v>Groceries</v>
      </c>
      <c r="R1999" s="13" t="str">
        <f t="shared" si="219"/>
        <v>Quickstock</v>
      </c>
      <c r="S1999" s="35">
        <f t="shared" si="220"/>
        <v>93</v>
      </c>
      <c r="T1999" s="35">
        <f t="shared" si="221"/>
        <v>22</v>
      </c>
      <c r="U1999" s="14">
        <f t="shared" si="222"/>
        <v>2150.04</v>
      </c>
      <c r="V1999" s="14">
        <f t="shared" si="223"/>
        <v>199953.72</v>
      </c>
      <c r="W1999" s="13" t="str">
        <v>In Stock</v>
      </c>
      <c r="X1999" s="13" t="str">
        <v>No</v>
      </c>
      <c r="Y1999" s="13">
        <v>0</v>
      </c>
    </row>
    <row r="2000" spans="1:25" x14ac:dyDescent="0.3">
      <c r="A2000" s="31" t="s">
        <v>3975</v>
      </c>
      <c r="B2000" s="31" t="s">
        <v>3976</v>
      </c>
      <c r="C2000" s="31" t="s">
        <v>44</v>
      </c>
      <c r="D2000" s="31" t="s">
        <v>45</v>
      </c>
      <c r="E2000" s="31">
        <v>164</v>
      </c>
      <c r="F2000" s="31">
        <v>46</v>
      </c>
      <c r="G2000" s="31">
        <v>10182.549999999999</v>
      </c>
      <c r="H2000" s="31">
        <v>1669938.2</v>
      </c>
      <c r="I2000" s="32">
        <v>45729</v>
      </c>
      <c r="J2000" s="32">
        <v>45932</v>
      </c>
      <c r="K2000" s="31" t="s">
        <v>16</v>
      </c>
      <c r="L2000" s="33" t="s">
        <v>33</v>
      </c>
      <c r="M2000" s="13" t="str">
        <f>PROPER(TRIM(SUBSTITUTE(B2000,"###"," ")))</f>
        <v>Land Plus</v>
      </c>
      <c r="N2000" s="13" t="str">
        <f>PROPER(TRIM(SUBSTITUTE(C2000,"###"," ")))</f>
        <v>Groceries</v>
      </c>
      <c r="O2000" s="13" t="str">
        <f>PROPER(TRIM(SUBSTITUTE(D2000,"###"," ")))</f>
        <v>Retailmart Inc</v>
      </c>
      <c r="P2000" s="13" t="str">
        <f t="shared" si="217"/>
        <v>Land Plus</v>
      </c>
      <c r="Q2000" s="34" t="str">
        <f t="shared" si="218"/>
        <v>Groceries</v>
      </c>
      <c r="R2000" s="13" t="str">
        <f t="shared" si="219"/>
        <v>Retailmart Inc</v>
      </c>
      <c r="S2000" s="35">
        <f t="shared" si="220"/>
        <v>164</v>
      </c>
      <c r="T2000" s="35">
        <f t="shared" si="221"/>
        <v>46</v>
      </c>
      <c r="U2000" s="14">
        <f t="shared" si="222"/>
        <v>10182.549999999999</v>
      </c>
      <c r="V2000" s="14">
        <f t="shared" si="223"/>
        <v>1669938.2</v>
      </c>
      <c r="W2000" s="13" t="str">
        <v>In Stock</v>
      </c>
      <c r="X2000" s="13" t="str">
        <v>No</v>
      </c>
      <c r="Y2000" s="13">
        <v>0</v>
      </c>
    </row>
    <row r="2001" spans="1:25" x14ac:dyDescent="0.3">
      <c r="A2001" s="31" t="s">
        <v>3977</v>
      </c>
      <c r="B2001" s="31" t="s">
        <v>590</v>
      </c>
      <c r="C2001" s="31" t="s">
        <v>20</v>
      </c>
      <c r="D2001" s="31" t="s">
        <v>45</v>
      </c>
      <c r="E2001" s="31">
        <v>127</v>
      </c>
      <c r="F2001" s="31">
        <v>56</v>
      </c>
      <c r="G2001" s="31">
        <v>2312.0700000000002</v>
      </c>
      <c r="H2001" s="31">
        <v>293632.89</v>
      </c>
      <c r="I2001" s="32">
        <v>45768</v>
      </c>
      <c r="J2001" s="32">
        <v>45852</v>
      </c>
      <c r="K2001" s="31" t="s">
        <v>25</v>
      </c>
      <c r="L2001" s="33" t="s">
        <v>21</v>
      </c>
      <c r="M2001" s="13" t="str">
        <f>PROPER(TRIM(SUBSTITUTE(B2001,"###"," ")))</f>
        <v>Movement Lite</v>
      </c>
      <c r="N2001" s="13" t="str">
        <f>PROPER(TRIM(SUBSTITUTE(C2001,"###"," ")))</f>
        <v>Toys</v>
      </c>
      <c r="O2001" s="13" t="str">
        <f>PROPER(TRIM(SUBSTITUTE(D2001,"###"," ")))</f>
        <v>Retailmart Inc</v>
      </c>
      <c r="P2001" s="13" t="str">
        <f t="shared" si="217"/>
        <v>Movement Lite</v>
      </c>
      <c r="Q2001" s="34" t="str">
        <f t="shared" si="218"/>
        <v>Toys</v>
      </c>
      <c r="R2001" s="13" t="str">
        <f t="shared" si="219"/>
        <v>Retailmart Inc</v>
      </c>
      <c r="S2001" s="35">
        <f t="shared" si="220"/>
        <v>127</v>
      </c>
      <c r="T2001" s="35">
        <f t="shared" si="221"/>
        <v>56</v>
      </c>
      <c r="U2001" s="14">
        <f t="shared" si="222"/>
        <v>2312.0700000000002</v>
      </c>
      <c r="V2001" s="14">
        <f t="shared" si="223"/>
        <v>293632.89</v>
      </c>
      <c r="W2001" s="13" t="str">
        <v>In Stock</v>
      </c>
      <c r="X2001" s="13" t="str">
        <v>No</v>
      </c>
      <c r="Y2001" s="13">
        <v>0</v>
      </c>
    </row>
    <row r="2002" spans="1:25" x14ac:dyDescent="0.3">
      <c r="A2002" s="31" t="s">
        <v>3978</v>
      </c>
      <c r="B2002" s="31" t="s">
        <v>3979</v>
      </c>
      <c r="C2002" s="31" t="s">
        <v>14</v>
      </c>
      <c r="D2002" s="31" t="s">
        <v>53</v>
      </c>
      <c r="E2002" s="31">
        <v>30</v>
      </c>
      <c r="F2002" s="31">
        <v>74</v>
      </c>
      <c r="G2002" s="31">
        <v>7882.13</v>
      </c>
      <c r="H2002" s="31">
        <v>236463.9</v>
      </c>
      <c r="I2002" s="32">
        <v>45773</v>
      </c>
      <c r="J2002" s="32">
        <v>45878</v>
      </c>
      <c r="K2002" s="31" t="s">
        <v>16</v>
      </c>
      <c r="L2002" s="33" t="s">
        <v>21</v>
      </c>
      <c r="M2002" s="13" t="str">
        <f>PROPER(TRIM(SUBSTITUTE(B2002,"###"," ")))</f>
        <v>Space Pro</v>
      </c>
      <c r="N2002" s="13" t="str">
        <f>PROPER(TRIM(SUBSTITUTE(C2002,"###"," ")))</f>
        <v>Clothing</v>
      </c>
      <c r="O2002" s="13" t="str">
        <f>PROPER(TRIM(SUBSTITUTE(D2002,"###"," ")))</f>
        <v>Abc Pvt Ltd</v>
      </c>
      <c r="P2002" s="13" t="str">
        <f t="shared" si="217"/>
        <v>Space Pro</v>
      </c>
      <c r="Q2002" s="34" t="str">
        <f t="shared" si="218"/>
        <v>Clothing</v>
      </c>
      <c r="R2002" s="13" t="str">
        <f t="shared" si="219"/>
        <v>Abc Pvt Ltd</v>
      </c>
      <c r="S2002" s="35">
        <f t="shared" si="220"/>
        <v>30</v>
      </c>
      <c r="T2002" s="35">
        <f t="shared" si="221"/>
        <v>74</v>
      </c>
      <c r="U2002" s="14">
        <f t="shared" si="222"/>
        <v>7882.13</v>
      </c>
      <c r="V2002" s="14">
        <f t="shared" si="223"/>
        <v>236463.9</v>
      </c>
      <c r="W2002" s="13" t="str">
        <v>Low Stock</v>
      </c>
      <c r="X2002" s="13" t="str">
        <v>Yes</v>
      </c>
      <c r="Y2002" s="13">
        <v>1</v>
      </c>
    </row>
    <row r="2003" spans="1:25" x14ac:dyDescent="0.3">
      <c r="A2003" s="31" t="s">
        <v>3980</v>
      </c>
      <c r="B2003" s="31" t="s">
        <v>3981</v>
      </c>
      <c r="C2003" s="31" t="s">
        <v>40</v>
      </c>
      <c r="D2003" s="31" t="s">
        <v>24</v>
      </c>
      <c r="E2003" s="31">
        <v>87</v>
      </c>
      <c r="F2003" s="31">
        <v>91</v>
      </c>
      <c r="G2003" s="31">
        <v>1150.3699999999999</v>
      </c>
      <c r="H2003" s="31">
        <v>100082.19</v>
      </c>
      <c r="I2003" s="32">
        <v>45757</v>
      </c>
      <c r="J2003" s="32">
        <v>45869</v>
      </c>
      <c r="K2003" s="31" t="s">
        <v>25</v>
      </c>
      <c r="L2003" s="33" t="s">
        <v>33</v>
      </c>
      <c r="M2003" s="13" t="str">
        <f>PROPER(TRIM(SUBSTITUTE(B2003,"###"," ")))</f>
        <v>Ever Pro</v>
      </c>
      <c r="N2003" s="13" t="str">
        <f>PROPER(TRIM(SUBSTITUTE(C2003,"###"," ")))</f>
        <v>Electronics</v>
      </c>
      <c r="O2003" s="13" t="str">
        <f>PROPER(TRIM(SUBSTITUTE(D2003,"###"," ")))</f>
        <v>Omni Suppliers</v>
      </c>
      <c r="P2003" s="13" t="str">
        <f t="shared" si="217"/>
        <v>Ever Pro</v>
      </c>
      <c r="Q2003" s="34" t="str">
        <f t="shared" si="218"/>
        <v>Electronics</v>
      </c>
      <c r="R2003" s="13" t="str">
        <f t="shared" si="219"/>
        <v>Omni Suppliers</v>
      </c>
      <c r="S2003" s="35">
        <f t="shared" si="220"/>
        <v>87</v>
      </c>
      <c r="T2003" s="35">
        <f t="shared" si="221"/>
        <v>91</v>
      </c>
      <c r="U2003" s="14">
        <f t="shared" si="222"/>
        <v>1150.3699999999999</v>
      </c>
      <c r="V2003" s="14">
        <f t="shared" si="223"/>
        <v>100082.18999999999</v>
      </c>
      <c r="W2003" s="13" t="str">
        <v>Low Stock</v>
      </c>
      <c r="X2003" s="13" t="str">
        <v>Yes</v>
      </c>
      <c r="Y2003" s="13">
        <v>1</v>
      </c>
    </row>
    <row r="2004" spans="1:25" x14ac:dyDescent="0.3">
      <c r="A2004" s="31" t="s">
        <v>3982</v>
      </c>
      <c r="B2004" s="31" t="s">
        <v>3625</v>
      </c>
      <c r="C2004" s="31" t="s">
        <v>20</v>
      </c>
      <c r="D2004" s="31" t="s">
        <v>41</v>
      </c>
      <c r="E2004" s="31">
        <v>187</v>
      </c>
      <c r="F2004" s="31">
        <v>38</v>
      </c>
      <c r="G2004" s="31">
        <v>19030.36</v>
      </c>
      <c r="H2004" s="31">
        <v>3558677.32</v>
      </c>
      <c r="I2004" s="32">
        <v>45833</v>
      </c>
      <c r="J2004" s="32">
        <v>45910</v>
      </c>
      <c r="K2004" s="31" t="s">
        <v>57</v>
      </c>
      <c r="L2004" s="33" t="s">
        <v>21</v>
      </c>
      <c r="M2004" s="13" t="str">
        <f>PROPER(TRIM(SUBSTITUTE(B2004,"###"," ")))</f>
        <v>Body Max</v>
      </c>
      <c r="N2004" s="13" t="str">
        <f>PROPER(TRIM(SUBSTITUTE(C2004,"###"," ")))</f>
        <v>Toys</v>
      </c>
      <c r="O2004" s="13" t="str">
        <f>PROPER(TRIM(SUBSTITUTE(D2004,"###"," ")))</f>
        <v>Quickstock</v>
      </c>
      <c r="P2004" s="13" t="str">
        <f t="shared" si="217"/>
        <v>Body Max</v>
      </c>
      <c r="Q2004" s="34" t="str">
        <f t="shared" si="218"/>
        <v>Toys</v>
      </c>
      <c r="R2004" s="13" t="str">
        <f t="shared" si="219"/>
        <v>Quickstock</v>
      </c>
      <c r="S2004" s="35">
        <f t="shared" si="220"/>
        <v>187</v>
      </c>
      <c r="T2004" s="35">
        <f t="shared" si="221"/>
        <v>38</v>
      </c>
      <c r="U2004" s="14">
        <f t="shared" si="222"/>
        <v>19030.36</v>
      </c>
      <c r="V2004" s="14">
        <f t="shared" si="223"/>
        <v>3558677.3200000003</v>
      </c>
      <c r="W2004" s="13" t="str">
        <v>In Stock</v>
      </c>
      <c r="X2004" s="13" t="str">
        <v>No</v>
      </c>
      <c r="Y2004" s="13">
        <v>0</v>
      </c>
    </row>
    <row r="2005" spans="1:25" x14ac:dyDescent="0.3">
      <c r="A2005" s="31" t="s">
        <v>3983</v>
      </c>
      <c r="B2005" s="31" t="s">
        <v>3334</v>
      </c>
      <c r="C2005" s="31" t="s">
        <v>44</v>
      </c>
      <c r="D2005" s="31" t="s">
        <v>15</v>
      </c>
      <c r="E2005" s="31">
        <v>9</v>
      </c>
      <c r="F2005" s="31">
        <v>99</v>
      </c>
      <c r="G2005" s="31">
        <v>216.68</v>
      </c>
      <c r="H2005" s="31">
        <v>1950.12</v>
      </c>
      <c r="I2005" s="32">
        <v>45821</v>
      </c>
      <c r="J2005" s="32">
        <v>45939</v>
      </c>
      <c r="K2005" s="31" t="s">
        <v>29</v>
      </c>
      <c r="L2005" s="33" t="s">
        <v>30</v>
      </c>
      <c r="M2005" s="13" t="str">
        <f>PROPER(TRIM(SUBSTITUTE(B2005,"###"," ")))</f>
        <v>Speech X</v>
      </c>
      <c r="N2005" s="13" t="str">
        <f>PROPER(TRIM(SUBSTITUTE(C2005,"###"," ")))</f>
        <v>Groceries</v>
      </c>
      <c r="O2005" s="13" t="str">
        <f>PROPER(TRIM(SUBSTITUTE(D2005,"###"," ")))</f>
        <v>Global Traders</v>
      </c>
      <c r="P2005" s="13" t="str">
        <f t="shared" si="217"/>
        <v>Speech X</v>
      </c>
      <c r="Q2005" s="34" t="str">
        <f t="shared" si="218"/>
        <v>Groceries</v>
      </c>
      <c r="R2005" s="13" t="str">
        <f t="shared" si="219"/>
        <v>Global Traders</v>
      </c>
      <c r="S2005" s="35">
        <f t="shared" si="220"/>
        <v>9</v>
      </c>
      <c r="T2005" s="35">
        <f t="shared" si="221"/>
        <v>99</v>
      </c>
      <c r="U2005" s="14">
        <f t="shared" si="222"/>
        <v>216.68</v>
      </c>
      <c r="V2005" s="14">
        <f t="shared" si="223"/>
        <v>1950.1200000000001</v>
      </c>
      <c r="W2005" s="13" t="str">
        <v>Low Stock</v>
      </c>
      <c r="X2005" s="13" t="str">
        <v>Yes</v>
      </c>
      <c r="Y2005" s="13">
        <v>1</v>
      </c>
    </row>
    <row r="2006" spans="1:25" x14ac:dyDescent="0.3">
      <c r="A2006" s="31" t="s">
        <v>3984</v>
      </c>
      <c r="B2006" s="31" t="s">
        <v>1303</v>
      </c>
      <c r="C2006" s="31" t="s">
        <v>44</v>
      </c>
      <c r="D2006" s="31" t="s">
        <v>15</v>
      </c>
      <c r="E2006" s="31">
        <v>67</v>
      </c>
      <c r="F2006" s="31">
        <v>62</v>
      </c>
      <c r="G2006" s="31">
        <v>18337.03</v>
      </c>
      <c r="H2006" s="31">
        <v>1228581.01</v>
      </c>
      <c r="I2006" s="32">
        <v>45748</v>
      </c>
      <c r="J2006" s="32">
        <v>45852</v>
      </c>
      <c r="K2006" s="31" t="s">
        <v>46</v>
      </c>
      <c r="L2006" s="33" t="s">
        <v>17</v>
      </c>
      <c r="M2006" s="13" t="str">
        <f>PROPER(TRIM(SUBSTITUTE(B2006,"###"," ")))</f>
        <v>Easy Max</v>
      </c>
      <c r="N2006" s="13" t="str">
        <f>PROPER(TRIM(SUBSTITUTE(C2006,"###"," ")))</f>
        <v>Groceries</v>
      </c>
      <c r="O2006" s="13" t="str">
        <f>PROPER(TRIM(SUBSTITUTE(D2006,"###"," ")))</f>
        <v>Global Traders</v>
      </c>
      <c r="P2006" s="13" t="str">
        <f t="shared" si="217"/>
        <v>Easy Max</v>
      </c>
      <c r="Q2006" s="34" t="str">
        <f t="shared" si="218"/>
        <v>Groceries</v>
      </c>
      <c r="R2006" s="13" t="str">
        <f t="shared" si="219"/>
        <v>Global Traders</v>
      </c>
      <c r="S2006" s="35">
        <f t="shared" si="220"/>
        <v>67</v>
      </c>
      <c r="T2006" s="35">
        <f t="shared" si="221"/>
        <v>62</v>
      </c>
      <c r="U2006" s="14">
        <f t="shared" si="222"/>
        <v>18337.03</v>
      </c>
      <c r="V2006" s="14">
        <f t="shared" si="223"/>
        <v>1228581.01</v>
      </c>
      <c r="W2006" s="13" t="str">
        <v>In Stock</v>
      </c>
      <c r="X2006" s="13" t="str">
        <v>No</v>
      </c>
      <c r="Y2006" s="13">
        <v>0</v>
      </c>
    </row>
    <row r="2007" spans="1:25" x14ac:dyDescent="0.3">
      <c r="A2007" s="31" t="s">
        <v>3985</v>
      </c>
      <c r="B2007" s="31" t="s">
        <v>3612</v>
      </c>
      <c r="C2007" s="31" t="s">
        <v>14</v>
      </c>
      <c r="D2007" s="31" t="s">
        <v>41</v>
      </c>
      <c r="E2007" s="31">
        <v>18</v>
      </c>
      <c r="F2007" s="31">
        <v>40</v>
      </c>
      <c r="G2007" s="31">
        <v>14416.03</v>
      </c>
      <c r="H2007" s="31">
        <v>259488.54</v>
      </c>
      <c r="I2007" s="32">
        <v>45812</v>
      </c>
      <c r="J2007" s="32">
        <v>45927</v>
      </c>
      <c r="K2007" s="31" t="s">
        <v>25</v>
      </c>
      <c r="L2007" s="33" t="s">
        <v>58</v>
      </c>
      <c r="M2007" s="13" t="str">
        <f>PROPER(TRIM(SUBSTITUTE(B2007,"###"," ")))</f>
        <v>Scene Pro</v>
      </c>
      <c r="N2007" s="13" t="str">
        <f>PROPER(TRIM(SUBSTITUTE(C2007,"###"," ")))</f>
        <v>Clothing</v>
      </c>
      <c r="O2007" s="13" t="str">
        <f>PROPER(TRIM(SUBSTITUTE(D2007,"###"," ")))</f>
        <v>Quickstock</v>
      </c>
      <c r="P2007" s="13" t="str">
        <f t="shared" si="217"/>
        <v>Scene Pro</v>
      </c>
      <c r="Q2007" s="34" t="str">
        <f t="shared" si="218"/>
        <v>Clothing</v>
      </c>
      <c r="R2007" s="13" t="str">
        <f t="shared" si="219"/>
        <v>Quickstock</v>
      </c>
      <c r="S2007" s="35">
        <f t="shared" si="220"/>
        <v>18</v>
      </c>
      <c r="T2007" s="35">
        <f t="shared" si="221"/>
        <v>40</v>
      </c>
      <c r="U2007" s="14">
        <f t="shared" si="222"/>
        <v>14416.03</v>
      </c>
      <c r="V2007" s="14">
        <f t="shared" si="223"/>
        <v>259488.54</v>
      </c>
      <c r="W2007" s="13" t="str">
        <v>Low Stock</v>
      </c>
      <c r="X2007" s="13" t="str">
        <v>Yes</v>
      </c>
      <c r="Y2007" s="13">
        <v>1</v>
      </c>
    </row>
    <row r="2008" spans="1:25" x14ac:dyDescent="0.3">
      <c r="A2008" s="31" t="s">
        <v>3986</v>
      </c>
      <c r="B2008" s="31" t="s">
        <v>1267</v>
      </c>
      <c r="C2008" s="31" t="s">
        <v>40</v>
      </c>
      <c r="D2008" s="31" t="s">
        <v>15</v>
      </c>
      <c r="E2008" s="31">
        <v>26</v>
      </c>
      <c r="F2008" s="31">
        <v>36</v>
      </c>
      <c r="G2008" s="31">
        <v>9810.14</v>
      </c>
      <c r="H2008" s="31">
        <v>255063.64</v>
      </c>
      <c r="I2008" s="32">
        <v>45675</v>
      </c>
      <c r="J2008" s="32">
        <v>45864</v>
      </c>
      <c r="K2008" s="31" t="s">
        <v>29</v>
      </c>
      <c r="L2008" s="33" t="s">
        <v>58</v>
      </c>
      <c r="M2008" s="13" t="str">
        <f>PROPER(TRIM(SUBSTITUTE(B2008,"###"," ")))</f>
        <v>Once X</v>
      </c>
      <c r="N2008" s="13" t="str">
        <f>PROPER(TRIM(SUBSTITUTE(C2008,"###"," ")))</f>
        <v>Electronics</v>
      </c>
      <c r="O2008" s="13" t="str">
        <f>PROPER(TRIM(SUBSTITUTE(D2008,"###"," ")))</f>
        <v>Global Traders</v>
      </c>
      <c r="P2008" s="13" t="str">
        <f t="shared" si="217"/>
        <v>Once X</v>
      </c>
      <c r="Q2008" s="34" t="str">
        <f t="shared" si="218"/>
        <v>Electronics</v>
      </c>
      <c r="R2008" s="13" t="str">
        <f t="shared" si="219"/>
        <v>Global Traders</v>
      </c>
      <c r="S2008" s="35">
        <f t="shared" si="220"/>
        <v>26</v>
      </c>
      <c r="T2008" s="35">
        <f t="shared" si="221"/>
        <v>36</v>
      </c>
      <c r="U2008" s="14">
        <f t="shared" si="222"/>
        <v>9810.14</v>
      </c>
      <c r="V2008" s="14">
        <f t="shared" si="223"/>
        <v>255063.63999999998</v>
      </c>
      <c r="W2008" s="13" t="str">
        <v>Low Stock</v>
      </c>
      <c r="X2008" s="13" t="str">
        <v>Yes</v>
      </c>
      <c r="Y2008" s="13">
        <v>1</v>
      </c>
    </row>
    <row r="2009" spans="1:25" x14ac:dyDescent="0.3">
      <c r="A2009" s="31" t="s">
        <v>3988</v>
      </c>
      <c r="B2009" s="31" t="s">
        <v>3163</v>
      </c>
      <c r="C2009" s="31" t="s">
        <v>28</v>
      </c>
      <c r="D2009" s="31" t="s">
        <v>53</v>
      </c>
      <c r="E2009" s="31">
        <v>4</v>
      </c>
      <c r="F2009" s="13"/>
      <c r="G2009" s="31">
        <v>17010.93</v>
      </c>
      <c r="H2009" s="31">
        <v>68043.72</v>
      </c>
      <c r="I2009" s="32">
        <v>45824</v>
      </c>
      <c r="J2009" s="32">
        <v>45908</v>
      </c>
      <c r="K2009" s="31" t="s">
        <v>25</v>
      </c>
      <c r="L2009" s="33" t="s">
        <v>21</v>
      </c>
      <c r="M2009" s="13" t="str">
        <f>PROPER(TRIM(SUBSTITUTE(B2009,"###"," ")))</f>
        <v>Final X</v>
      </c>
      <c r="N2009" s="13" t="str">
        <f>PROPER(TRIM(SUBSTITUTE(C2009,"###"," ")))</f>
        <v>Furniture</v>
      </c>
      <c r="O2009" s="13" t="str">
        <f>PROPER(TRIM(SUBSTITUTE(D2009,"###"," ")))</f>
        <v>Abc Pvt Ltd</v>
      </c>
      <c r="P2009" s="13" t="str">
        <f t="shared" si="217"/>
        <v>Final X</v>
      </c>
      <c r="Q2009" s="34" t="str">
        <f t="shared" si="218"/>
        <v>Furniture</v>
      </c>
      <c r="R2009" s="13" t="str">
        <f t="shared" si="219"/>
        <v>Abc Pvt Ltd</v>
      </c>
      <c r="S2009" s="35">
        <f t="shared" si="220"/>
        <v>4</v>
      </c>
      <c r="T2009" s="35">
        <f t="shared" si="221"/>
        <v>0</v>
      </c>
      <c r="U2009" s="14">
        <f t="shared" si="222"/>
        <v>17010.93</v>
      </c>
      <c r="V2009" s="14">
        <f t="shared" si="223"/>
        <v>68043.72</v>
      </c>
      <c r="W2009" s="13" t="str">
        <v>In Stock</v>
      </c>
      <c r="X2009" s="13" t="str">
        <v>No</v>
      </c>
      <c r="Y2009" s="13">
        <v>0</v>
      </c>
    </row>
    <row r="2010" spans="1:25" x14ac:dyDescent="0.3">
      <c r="A2010" s="31" t="s">
        <v>3991</v>
      </c>
      <c r="B2010" s="31" t="s">
        <v>3992</v>
      </c>
      <c r="C2010" s="31" t="s">
        <v>14</v>
      </c>
      <c r="D2010" s="31" t="s">
        <v>41</v>
      </c>
      <c r="E2010" s="31">
        <v>81</v>
      </c>
      <c r="F2010" s="31">
        <v>69</v>
      </c>
      <c r="G2010" s="31">
        <v>11625.56</v>
      </c>
      <c r="H2010" s="31">
        <v>941670.36</v>
      </c>
      <c r="I2010" s="32">
        <v>45825</v>
      </c>
      <c r="J2010" s="32">
        <v>45856</v>
      </c>
      <c r="K2010" s="13"/>
      <c r="L2010" s="33" t="s">
        <v>17</v>
      </c>
      <c r="M2010" s="13" t="str">
        <f>PROPER(TRIM(SUBSTITUTE(B2010,"###"," ")))</f>
        <v>Natural Pro</v>
      </c>
      <c r="N2010" s="13" t="str">
        <f>PROPER(TRIM(SUBSTITUTE(C2010,"###"," ")))</f>
        <v>Clothing</v>
      </c>
      <c r="O2010" s="13" t="str">
        <f>PROPER(TRIM(SUBSTITUTE(D2010,"###"," ")))</f>
        <v>Quickstock</v>
      </c>
      <c r="P2010" s="13" t="str">
        <f t="shared" si="217"/>
        <v>Natural Pro</v>
      </c>
      <c r="Q2010" s="34" t="str">
        <f t="shared" si="218"/>
        <v>Clothing</v>
      </c>
      <c r="R2010" s="13" t="str">
        <f t="shared" si="219"/>
        <v>Quickstock</v>
      </c>
      <c r="S2010" s="35">
        <f t="shared" si="220"/>
        <v>81</v>
      </c>
      <c r="T2010" s="35">
        <f t="shared" si="221"/>
        <v>69</v>
      </c>
      <c r="U2010" s="14">
        <f t="shared" si="222"/>
        <v>11625.56</v>
      </c>
      <c r="V2010" s="14">
        <f t="shared" si="223"/>
        <v>941670.36</v>
      </c>
      <c r="W2010" s="13" t="str">
        <v>In Stock</v>
      </c>
      <c r="X2010" s="13" t="str">
        <v>No</v>
      </c>
      <c r="Y2010" s="13">
        <v>0</v>
      </c>
    </row>
    <row r="2011" spans="1:25" x14ac:dyDescent="0.3">
      <c r="A2011" s="31" t="s">
        <v>3993</v>
      </c>
      <c r="B2011" s="31" t="s">
        <v>3994</v>
      </c>
      <c r="C2011" s="31" t="s">
        <v>28</v>
      </c>
      <c r="D2011" s="31" t="s">
        <v>53</v>
      </c>
      <c r="E2011" s="31">
        <v>110</v>
      </c>
      <c r="F2011" s="31">
        <v>37</v>
      </c>
      <c r="G2011" s="31">
        <v>16820.62</v>
      </c>
      <c r="H2011" s="31">
        <v>1850268.2</v>
      </c>
      <c r="I2011" s="32">
        <v>45748</v>
      </c>
      <c r="J2011" s="32">
        <v>45871</v>
      </c>
      <c r="K2011" s="31" t="s">
        <v>46</v>
      </c>
      <c r="L2011" s="33" t="s">
        <v>17</v>
      </c>
      <c r="M2011" s="13" t="str">
        <f>PROPER(TRIM(SUBSTITUTE(B2011,"###"," ")))</f>
        <v>Indicate Pro</v>
      </c>
      <c r="N2011" s="13" t="str">
        <f>PROPER(TRIM(SUBSTITUTE(C2011,"###"," ")))</f>
        <v>Furniture</v>
      </c>
      <c r="O2011" s="13" t="str">
        <f>PROPER(TRIM(SUBSTITUTE(D2011,"###"," ")))</f>
        <v>Abc Pvt Ltd</v>
      </c>
      <c r="P2011" s="13" t="str">
        <f t="shared" si="217"/>
        <v>Indicate Pro</v>
      </c>
      <c r="Q2011" s="34" t="str">
        <f t="shared" si="218"/>
        <v>Furniture</v>
      </c>
      <c r="R2011" s="13" t="str">
        <f t="shared" si="219"/>
        <v>Abc Pvt Ltd</v>
      </c>
      <c r="S2011" s="35">
        <f t="shared" si="220"/>
        <v>110</v>
      </c>
      <c r="T2011" s="35">
        <f t="shared" si="221"/>
        <v>37</v>
      </c>
      <c r="U2011" s="14">
        <f t="shared" si="222"/>
        <v>16820.62</v>
      </c>
      <c r="V2011" s="14">
        <f t="shared" si="223"/>
        <v>1850268.2</v>
      </c>
      <c r="W2011" s="13" t="str">
        <v>In Stock</v>
      </c>
      <c r="X2011" s="13" t="str">
        <v>No</v>
      </c>
      <c r="Y2011" s="13">
        <v>0</v>
      </c>
    </row>
    <row r="2012" spans="1:25" x14ac:dyDescent="0.3">
      <c r="A2012" s="31" t="s">
        <v>3995</v>
      </c>
      <c r="B2012" s="31" t="s">
        <v>3996</v>
      </c>
      <c r="C2012" s="31" t="s">
        <v>28</v>
      </c>
      <c r="D2012" s="13"/>
      <c r="E2012" s="31">
        <v>79</v>
      </c>
      <c r="F2012" s="31">
        <v>57</v>
      </c>
      <c r="G2012" s="31">
        <v>16124.65</v>
      </c>
      <c r="H2012" s="31">
        <v>1273847.3500000001</v>
      </c>
      <c r="I2012" s="32">
        <v>45742</v>
      </c>
      <c r="J2012" s="32">
        <v>45932</v>
      </c>
      <c r="K2012" s="31" t="s">
        <v>57</v>
      </c>
      <c r="L2012" s="33" t="s">
        <v>58</v>
      </c>
      <c r="M2012" s="13" t="str">
        <f>PROPER(TRIM(SUBSTITUTE(B2012,"###"," ")))</f>
        <v>Standard X</v>
      </c>
      <c r="N2012" s="13" t="str">
        <f>PROPER(TRIM(SUBSTITUTE(C2012,"###"," ")))</f>
        <v>Furniture</v>
      </c>
      <c r="O2012" s="13" t="str">
        <f>PROPER(TRIM(SUBSTITUTE(D2012,"###"," ")))</f>
        <v/>
      </c>
      <c r="P2012" s="13" t="str">
        <f t="shared" si="217"/>
        <v>Standard X</v>
      </c>
      <c r="Q2012" s="34" t="str">
        <f t="shared" si="218"/>
        <v>Furniture</v>
      </c>
      <c r="R2012" s="13" t="str">
        <f t="shared" si="219"/>
        <v>Others</v>
      </c>
      <c r="S2012" s="35">
        <f t="shared" si="220"/>
        <v>79</v>
      </c>
      <c r="T2012" s="35">
        <f t="shared" si="221"/>
        <v>57</v>
      </c>
      <c r="U2012" s="14">
        <f t="shared" si="222"/>
        <v>16124.65</v>
      </c>
      <c r="V2012" s="14">
        <f t="shared" si="223"/>
        <v>1273847.3499999999</v>
      </c>
      <c r="W2012" s="13" t="str">
        <v>In Stock</v>
      </c>
      <c r="X2012" s="13" t="str">
        <v>No</v>
      </c>
      <c r="Y2012" s="13">
        <v>0</v>
      </c>
    </row>
    <row r="2013" spans="1:25" x14ac:dyDescent="0.3">
      <c r="A2013" s="31" t="s">
        <v>3997</v>
      </c>
      <c r="B2013" s="31" t="s">
        <v>3998</v>
      </c>
      <c r="C2013" s="31" t="s">
        <v>14</v>
      </c>
      <c r="D2013" s="31" t="s">
        <v>24</v>
      </c>
      <c r="E2013" s="31">
        <v>62</v>
      </c>
      <c r="F2013" s="31">
        <v>51</v>
      </c>
      <c r="G2013" s="31">
        <v>7973.88</v>
      </c>
      <c r="H2013" s="31">
        <v>494380.56</v>
      </c>
      <c r="I2013" s="32">
        <v>45713</v>
      </c>
      <c r="J2013" s="32">
        <v>45914</v>
      </c>
      <c r="K2013" s="31" t="s">
        <v>25</v>
      </c>
      <c r="L2013" s="33" t="s">
        <v>21</v>
      </c>
      <c r="M2013" s="13" t="str">
        <f>PROPER(TRIM(SUBSTITUTE(B2013,"###"," ")))</f>
        <v>Gun X</v>
      </c>
      <c r="N2013" s="13" t="str">
        <f>PROPER(TRIM(SUBSTITUTE(C2013,"###"," ")))</f>
        <v>Clothing</v>
      </c>
      <c r="O2013" s="13" t="str">
        <f>PROPER(TRIM(SUBSTITUTE(D2013,"###"," ")))</f>
        <v>Omni Suppliers</v>
      </c>
      <c r="P2013" s="13" t="str">
        <f t="shared" si="217"/>
        <v>Gun X</v>
      </c>
      <c r="Q2013" s="34" t="str">
        <f t="shared" si="218"/>
        <v>Clothing</v>
      </c>
      <c r="R2013" s="13" t="str">
        <f t="shared" si="219"/>
        <v>Omni Suppliers</v>
      </c>
      <c r="S2013" s="35">
        <f t="shared" si="220"/>
        <v>62</v>
      </c>
      <c r="T2013" s="35">
        <f t="shared" si="221"/>
        <v>51</v>
      </c>
      <c r="U2013" s="14">
        <f t="shared" si="222"/>
        <v>7973.88</v>
      </c>
      <c r="V2013" s="14">
        <f t="shared" si="223"/>
        <v>494380.56</v>
      </c>
      <c r="W2013" s="13" t="str">
        <v>In Stock</v>
      </c>
      <c r="X2013" s="13" t="str">
        <v>No</v>
      </c>
      <c r="Y2013" s="13">
        <v>0</v>
      </c>
    </row>
    <row r="2014" spans="1:25" x14ac:dyDescent="0.3">
      <c r="A2014" s="31" t="s">
        <v>3999</v>
      </c>
      <c r="B2014" s="31" t="s">
        <v>4000</v>
      </c>
      <c r="C2014" s="31" t="s">
        <v>44</v>
      </c>
      <c r="D2014" s="31" t="s">
        <v>15</v>
      </c>
      <c r="E2014" s="31">
        <v>143</v>
      </c>
      <c r="F2014" s="31">
        <v>71</v>
      </c>
      <c r="G2014" s="31">
        <v>12788.95</v>
      </c>
      <c r="H2014" s="31">
        <v>1828819.85</v>
      </c>
      <c r="I2014" s="32">
        <v>45832</v>
      </c>
      <c r="J2014" s="32">
        <v>45855</v>
      </c>
      <c r="K2014" s="31" t="s">
        <v>16</v>
      </c>
      <c r="L2014" s="33" t="s">
        <v>21</v>
      </c>
      <c r="M2014" s="13" t="str">
        <f>PROPER(TRIM(SUBSTITUTE(B2014,"###"," ")))</f>
        <v>Great X</v>
      </c>
      <c r="N2014" s="13" t="str">
        <f>PROPER(TRIM(SUBSTITUTE(C2014,"###"," ")))</f>
        <v>Groceries</v>
      </c>
      <c r="O2014" s="13" t="str">
        <f>PROPER(TRIM(SUBSTITUTE(D2014,"###"," ")))</f>
        <v>Global Traders</v>
      </c>
      <c r="P2014" s="13" t="str">
        <f t="shared" si="217"/>
        <v>Great X</v>
      </c>
      <c r="Q2014" s="34" t="str">
        <f t="shared" si="218"/>
        <v>Groceries</v>
      </c>
      <c r="R2014" s="13" t="str">
        <f t="shared" si="219"/>
        <v>Global Traders</v>
      </c>
      <c r="S2014" s="35">
        <f t="shared" si="220"/>
        <v>143</v>
      </c>
      <c r="T2014" s="35">
        <f t="shared" si="221"/>
        <v>71</v>
      </c>
      <c r="U2014" s="14">
        <f t="shared" si="222"/>
        <v>12788.95</v>
      </c>
      <c r="V2014" s="14">
        <f t="shared" si="223"/>
        <v>1828819.85</v>
      </c>
      <c r="W2014" s="13" t="str">
        <v>In Stock</v>
      </c>
      <c r="X2014" s="13" t="str">
        <v>No</v>
      </c>
      <c r="Y2014" s="13">
        <v>0</v>
      </c>
    </row>
    <row r="2015" spans="1:25" x14ac:dyDescent="0.3">
      <c r="A2015" s="31" t="s">
        <v>4001</v>
      </c>
      <c r="B2015" s="31" t="s">
        <v>4002</v>
      </c>
      <c r="C2015" s="31" t="s">
        <v>20</v>
      </c>
      <c r="D2015" s="31" t="s">
        <v>45</v>
      </c>
      <c r="E2015" s="13"/>
      <c r="F2015" s="31">
        <v>32</v>
      </c>
      <c r="G2015" s="31">
        <v>17227.62</v>
      </c>
      <c r="H2015" s="13"/>
      <c r="I2015" s="32">
        <v>45838</v>
      </c>
      <c r="J2015" s="32">
        <v>45924</v>
      </c>
      <c r="K2015" s="13"/>
      <c r="L2015" s="33" t="s">
        <v>30</v>
      </c>
      <c r="M2015" s="13" t="str">
        <f>PROPER(TRIM(SUBSTITUTE(B2015,"###"," ")))</f>
        <v>Main X</v>
      </c>
      <c r="N2015" s="13" t="str">
        <f>PROPER(TRIM(SUBSTITUTE(C2015,"###"," ")))</f>
        <v>Toys</v>
      </c>
      <c r="O2015" s="13" t="str">
        <f>PROPER(TRIM(SUBSTITUTE(D2015,"###"," ")))</f>
        <v>Retailmart Inc</v>
      </c>
      <c r="P2015" s="13" t="str">
        <f t="shared" si="217"/>
        <v>Main X</v>
      </c>
      <c r="Q2015" s="34" t="str">
        <f t="shared" si="218"/>
        <v>Toys</v>
      </c>
      <c r="R2015" s="13" t="str">
        <f t="shared" si="219"/>
        <v>Retailmart Inc</v>
      </c>
      <c r="S2015" s="35">
        <f t="shared" si="220"/>
        <v>0</v>
      </c>
      <c r="T2015" s="35">
        <f t="shared" si="221"/>
        <v>32</v>
      </c>
      <c r="U2015" s="14">
        <f t="shared" si="222"/>
        <v>17227.62</v>
      </c>
      <c r="V2015" s="14">
        <f t="shared" si="223"/>
        <v>0</v>
      </c>
      <c r="W2015" s="13" t="str">
        <v>Out of Stock</v>
      </c>
      <c r="X2015" s="13" t="str">
        <v>Yes</v>
      </c>
      <c r="Y2015" s="13">
        <v>1</v>
      </c>
    </row>
    <row r="2016" spans="1:25" x14ac:dyDescent="0.3">
      <c r="A2016" s="31" t="s">
        <v>4003</v>
      </c>
      <c r="B2016" s="31" t="s">
        <v>4004</v>
      </c>
      <c r="C2016" s="31" t="s">
        <v>44</v>
      </c>
      <c r="D2016" s="31" t="s">
        <v>41</v>
      </c>
      <c r="E2016" s="31">
        <v>2</v>
      </c>
      <c r="F2016" s="31">
        <v>52</v>
      </c>
      <c r="G2016" s="31">
        <v>10293.02</v>
      </c>
      <c r="H2016" s="31">
        <v>20586.04</v>
      </c>
      <c r="I2016" s="32">
        <v>45768</v>
      </c>
      <c r="J2016" s="32">
        <v>45931</v>
      </c>
      <c r="K2016" s="31" t="s">
        <v>46</v>
      </c>
      <c r="L2016" s="33" t="s">
        <v>30</v>
      </c>
      <c r="M2016" s="13" t="str">
        <f>PROPER(TRIM(SUBSTITUTE(B2016,"###"," ")))</f>
        <v>Deep Plus</v>
      </c>
      <c r="N2016" s="13" t="str">
        <f>PROPER(TRIM(SUBSTITUTE(C2016,"###"," ")))</f>
        <v>Groceries</v>
      </c>
      <c r="O2016" s="13" t="str">
        <f>PROPER(TRIM(SUBSTITUTE(D2016,"###"," ")))</f>
        <v>Quickstock</v>
      </c>
      <c r="P2016" s="13" t="str">
        <f t="shared" si="217"/>
        <v>Deep Plus</v>
      </c>
      <c r="Q2016" s="34" t="str">
        <f t="shared" si="218"/>
        <v>Groceries</v>
      </c>
      <c r="R2016" s="13" t="str">
        <f t="shared" si="219"/>
        <v>Quickstock</v>
      </c>
      <c r="S2016" s="35">
        <f t="shared" si="220"/>
        <v>2</v>
      </c>
      <c r="T2016" s="35">
        <f t="shared" si="221"/>
        <v>52</v>
      </c>
      <c r="U2016" s="14">
        <f t="shared" si="222"/>
        <v>10293.02</v>
      </c>
      <c r="V2016" s="14">
        <f t="shared" si="223"/>
        <v>20586.04</v>
      </c>
      <c r="W2016" s="13" t="str">
        <v>Low Stock</v>
      </c>
      <c r="X2016" s="13" t="str">
        <v>Yes</v>
      </c>
      <c r="Y2016" s="13">
        <v>1</v>
      </c>
    </row>
    <row r="2017" spans="1:25" x14ac:dyDescent="0.3">
      <c r="A2017" s="31" t="s">
        <v>4005</v>
      </c>
      <c r="B2017" s="31" t="s">
        <v>4006</v>
      </c>
      <c r="C2017" s="31" t="s">
        <v>28</v>
      </c>
      <c r="D2017" s="31" t="s">
        <v>15</v>
      </c>
      <c r="E2017" s="31">
        <v>136</v>
      </c>
      <c r="F2017" s="13"/>
      <c r="G2017" s="31">
        <v>2297.84</v>
      </c>
      <c r="H2017" s="31">
        <v>312506.23999999999</v>
      </c>
      <c r="I2017" s="32">
        <v>45712</v>
      </c>
      <c r="J2017" s="32">
        <v>45932</v>
      </c>
      <c r="K2017" s="31" t="s">
        <v>46</v>
      </c>
      <c r="L2017" s="33" t="s">
        <v>17</v>
      </c>
      <c r="M2017" s="13" t="str">
        <f>PROPER(TRIM(SUBSTITUTE(B2017,"###"," ")))</f>
        <v>Foot X</v>
      </c>
      <c r="N2017" s="13" t="str">
        <f>PROPER(TRIM(SUBSTITUTE(C2017,"###"," ")))</f>
        <v>Furniture</v>
      </c>
      <c r="O2017" s="13" t="str">
        <f>PROPER(TRIM(SUBSTITUTE(D2017,"###"," ")))</f>
        <v>Global Traders</v>
      </c>
      <c r="P2017" s="13" t="str">
        <f t="shared" si="217"/>
        <v>Foot X</v>
      </c>
      <c r="Q2017" s="34" t="str">
        <f t="shared" si="218"/>
        <v>Furniture</v>
      </c>
      <c r="R2017" s="13" t="str">
        <f t="shared" si="219"/>
        <v>Global Traders</v>
      </c>
      <c r="S2017" s="35">
        <f t="shared" si="220"/>
        <v>136</v>
      </c>
      <c r="T2017" s="35">
        <f t="shared" si="221"/>
        <v>0</v>
      </c>
      <c r="U2017" s="14">
        <f t="shared" si="222"/>
        <v>2297.84</v>
      </c>
      <c r="V2017" s="14">
        <f t="shared" si="223"/>
        <v>312506.23999999999</v>
      </c>
      <c r="W2017" s="13" t="str">
        <v>In Stock</v>
      </c>
      <c r="X2017" s="13" t="str">
        <v>No</v>
      </c>
      <c r="Y2017" s="13">
        <v>0</v>
      </c>
    </row>
    <row r="2018" spans="1:25" x14ac:dyDescent="0.3">
      <c r="A2018" s="31" t="s">
        <v>4007</v>
      </c>
      <c r="B2018" s="31" t="s">
        <v>3231</v>
      </c>
      <c r="C2018" s="31" t="s">
        <v>28</v>
      </c>
      <c r="D2018" s="31" t="s">
        <v>45</v>
      </c>
      <c r="E2018" s="31">
        <v>99</v>
      </c>
      <c r="F2018" s="31">
        <v>64</v>
      </c>
      <c r="G2018" s="31">
        <v>12084.28</v>
      </c>
      <c r="H2018" s="31">
        <v>1196343.72</v>
      </c>
      <c r="I2018" s="32">
        <v>45834</v>
      </c>
      <c r="J2018" s="32">
        <v>45899</v>
      </c>
      <c r="K2018" s="13"/>
      <c r="L2018" s="33" t="s">
        <v>30</v>
      </c>
      <c r="M2018" s="13" t="str">
        <f>PROPER(TRIM(SUBSTITUTE(B2018,"###"," ")))</f>
        <v>Probably Mini</v>
      </c>
      <c r="N2018" s="13" t="str">
        <f>PROPER(TRIM(SUBSTITUTE(C2018,"###"," ")))</f>
        <v>Furniture</v>
      </c>
      <c r="O2018" s="13" t="str">
        <f>PROPER(TRIM(SUBSTITUTE(D2018,"###"," ")))</f>
        <v>Retailmart Inc</v>
      </c>
      <c r="P2018" s="13" t="str">
        <f t="shared" si="217"/>
        <v>Probably Mini</v>
      </c>
      <c r="Q2018" s="34" t="str">
        <f t="shared" si="218"/>
        <v>Furniture</v>
      </c>
      <c r="R2018" s="13" t="str">
        <f t="shared" si="219"/>
        <v>Retailmart Inc</v>
      </c>
      <c r="S2018" s="35">
        <f t="shared" si="220"/>
        <v>99</v>
      </c>
      <c r="T2018" s="35">
        <f t="shared" si="221"/>
        <v>64</v>
      </c>
      <c r="U2018" s="14">
        <f t="shared" si="222"/>
        <v>12084.28</v>
      </c>
      <c r="V2018" s="14">
        <f t="shared" si="223"/>
        <v>1196343.72</v>
      </c>
      <c r="W2018" s="13" t="str">
        <v>In Stock</v>
      </c>
      <c r="X2018" s="13" t="str">
        <v>No</v>
      </c>
      <c r="Y2018" s="13">
        <v>0</v>
      </c>
    </row>
    <row r="2019" spans="1:25" x14ac:dyDescent="0.3">
      <c r="A2019" s="31" t="s">
        <v>4008</v>
      </c>
      <c r="B2019" s="31" t="s">
        <v>4009</v>
      </c>
      <c r="C2019" s="31" t="s">
        <v>20</v>
      </c>
      <c r="D2019" s="31" t="s">
        <v>41</v>
      </c>
      <c r="E2019" s="13"/>
      <c r="F2019" s="31">
        <v>86</v>
      </c>
      <c r="G2019" s="31">
        <v>16765.57</v>
      </c>
      <c r="H2019" s="13"/>
      <c r="I2019" s="32">
        <v>45708</v>
      </c>
      <c r="J2019" s="32">
        <v>45923</v>
      </c>
      <c r="K2019" s="31" t="s">
        <v>54</v>
      </c>
      <c r="L2019" s="33" t="s">
        <v>58</v>
      </c>
      <c r="M2019" s="13" t="str">
        <f>PROPER(TRIM(SUBSTITUTE(B2019,"###"," ")))</f>
        <v>Interesting Pro</v>
      </c>
      <c r="N2019" s="13" t="str">
        <f>PROPER(TRIM(SUBSTITUTE(C2019,"###"," ")))</f>
        <v>Toys</v>
      </c>
      <c r="O2019" s="13" t="str">
        <f>PROPER(TRIM(SUBSTITUTE(D2019,"###"," ")))</f>
        <v>Quickstock</v>
      </c>
      <c r="P2019" s="13" t="str">
        <f t="shared" si="217"/>
        <v>Interesting Pro</v>
      </c>
      <c r="Q2019" s="34" t="str">
        <f t="shared" si="218"/>
        <v>Toys</v>
      </c>
      <c r="R2019" s="13" t="str">
        <f t="shared" si="219"/>
        <v>Quickstock</v>
      </c>
      <c r="S2019" s="35">
        <f t="shared" si="220"/>
        <v>0</v>
      </c>
      <c r="T2019" s="35">
        <f t="shared" si="221"/>
        <v>86</v>
      </c>
      <c r="U2019" s="14">
        <f t="shared" si="222"/>
        <v>16765.57</v>
      </c>
      <c r="V2019" s="14">
        <f t="shared" si="223"/>
        <v>0</v>
      </c>
      <c r="W2019" s="13" t="str">
        <v>Out of Stock</v>
      </c>
      <c r="X2019" s="13" t="str">
        <v>Yes</v>
      </c>
      <c r="Y2019" s="13">
        <v>1</v>
      </c>
    </row>
    <row r="2020" spans="1:25" x14ac:dyDescent="0.3">
      <c r="A2020" s="31" t="s">
        <v>4010</v>
      </c>
      <c r="B2020" s="31" t="s">
        <v>4011</v>
      </c>
      <c r="C2020" s="31" t="s">
        <v>20</v>
      </c>
      <c r="D2020" s="31" t="s">
        <v>45</v>
      </c>
      <c r="E2020" s="31">
        <v>93</v>
      </c>
      <c r="F2020" s="31">
        <v>80</v>
      </c>
      <c r="G2020" s="31">
        <v>1173.8499999999999</v>
      </c>
      <c r="H2020" s="31">
        <v>109168.05</v>
      </c>
      <c r="I2020" s="32">
        <v>45675</v>
      </c>
      <c r="J2020" s="32">
        <v>45925</v>
      </c>
      <c r="K2020" s="31" t="s">
        <v>25</v>
      </c>
      <c r="L2020" s="33" t="s">
        <v>58</v>
      </c>
      <c r="M2020" s="13" t="str">
        <f>PROPER(TRIM(SUBSTITUTE(B2020,"###"," ")))</f>
        <v>Middle Max</v>
      </c>
      <c r="N2020" s="13" t="str">
        <f>PROPER(TRIM(SUBSTITUTE(C2020,"###"," ")))</f>
        <v>Toys</v>
      </c>
      <c r="O2020" s="13" t="str">
        <f>PROPER(TRIM(SUBSTITUTE(D2020,"###"," ")))</f>
        <v>Retailmart Inc</v>
      </c>
      <c r="P2020" s="13" t="str">
        <f t="shared" si="217"/>
        <v>Middle Max</v>
      </c>
      <c r="Q2020" s="34" t="str">
        <f t="shared" si="218"/>
        <v>Toys</v>
      </c>
      <c r="R2020" s="13" t="str">
        <f t="shared" si="219"/>
        <v>Retailmart Inc</v>
      </c>
      <c r="S2020" s="35">
        <f t="shared" si="220"/>
        <v>93</v>
      </c>
      <c r="T2020" s="35">
        <f t="shared" si="221"/>
        <v>80</v>
      </c>
      <c r="U2020" s="14">
        <f t="shared" si="222"/>
        <v>1173.8499999999999</v>
      </c>
      <c r="V2020" s="14">
        <f t="shared" si="223"/>
        <v>109168.04999999999</v>
      </c>
      <c r="W2020" s="13" t="str">
        <v>In Stock</v>
      </c>
      <c r="X2020" s="13" t="str">
        <v>No</v>
      </c>
      <c r="Y2020" s="13">
        <v>0</v>
      </c>
    </row>
    <row r="2021" spans="1:25" x14ac:dyDescent="0.3">
      <c r="A2021" s="31" t="s">
        <v>4012</v>
      </c>
      <c r="B2021" s="31" t="s">
        <v>4013</v>
      </c>
      <c r="C2021" s="31" t="s">
        <v>28</v>
      </c>
      <c r="D2021" s="31" t="s">
        <v>53</v>
      </c>
      <c r="E2021" s="31">
        <v>137</v>
      </c>
      <c r="F2021" s="31">
        <v>96</v>
      </c>
      <c r="G2021" s="31">
        <v>6687.17</v>
      </c>
      <c r="H2021" s="31">
        <v>916142.29</v>
      </c>
      <c r="I2021" s="32">
        <v>45685</v>
      </c>
      <c r="J2021" s="32">
        <v>45865</v>
      </c>
      <c r="K2021" s="31" t="s">
        <v>25</v>
      </c>
      <c r="L2021" s="33" t="s">
        <v>30</v>
      </c>
      <c r="M2021" s="13" t="str">
        <f>PROPER(TRIM(SUBSTITUTE(B2021,"###"," ")))</f>
        <v>Employee X</v>
      </c>
      <c r="N2021" s="13" t="str">
        <f>PROPER(TRIM(SUBSTITUTE(C2021,"###"," ")))</f>
        <v>Furniture</v>
      </c>
      <c r="O2021" s="13" t="str">
        <f>PROPER(TRIM(SUBSTITUTE(D2021,"###"," ")))</f>
        <v>Abc Pvt Ltd</v>
      </c>
      <c r="P2021" s="13" t="str">
        <f t="shared" si="217"/>
        <v>Employee X</v>
      </c>
      <c r="Q2021" s="34" t="str">
        <f t="shared" si="218"/>
        <v>Furniture</v>
      </c>
      <c r="R2021" s="13" t="str">
        <f t="shared" si="219"/>
        <v>Abc Pvt Ltd</v>
      </c>
      <c r="S2021" s="35">
        <f t="shared" si="220"/>
        <v>137</v>
      </c>
      <c r="T2021" s="35">
        <f t="shared" si="221"/>
        <v>96</v>
      </c>
      <c r="U2021" s="14">
        <f t="shared" si="222"/>
        <v>6687.17</v>
      </c>
      <c r="V2021" s="14">
        <f t="shared" si="223"/>
        <v>916142.29</v>
      </c>
      <c r="W2021" s="13" t="str">
        <v>In Stock</v>
      </c>
      <c r="X2021" s="13" t="str">
        <v>No</v>
      </c>
      <c r="Y2021" s="13">
        <v>0</v>
      </c>
    </row>
    <row r="2022" spans="1:25" x14ac:dyDescent="0.3">
      <c r="A2022" s="31" t="s">
        <v>4014</v>
      </c>
      <c r="B2022" s="31" t="s">
        <v>4015</v>
      </c>
      <c r="C2022" s="31" t="s">
        <v>40</v>
      </c>
      <c r="D2022" s="31" t="s">
        <v>53</v>
      </c>
      <c r="E2022" s="31">
        <v>182</v>
      </c>
      <c r="F2022" s="31">
        <v>80</v>
      </c>
      <c r="G2022" s="31">
        <v>15131.52</v>
      </c>
      <c r="H2022" s="31">
        <v>2753936.64</v>
      </c>
      <c r="I2022" s="32">
        <v>45705</v>
      </c>
      <c r="J2022" s="32">
        <v>45909</v>
      </c>
      <c r="K2022" s="31" t="s">
        <v>25</v>
      </c>
      <c r="L2022" s="33" t="s">
        <v>58</v>
      </c>
      <c r="M2022" s="13" t="str">
        <f>PROPER(TRIM(SUBSTITUTE(B2022,"###"," ")))</f>
        <v>Recently Plus</v>
      </c>
      <c r="N2022" s="13" t="str">
        <f>PROPER(TRIM(SUBSTITUTE(C2022,"###"," ")))</f>
        <v>Electronics</v>
      </c>
      <c r="O2022" s="13" t="str">
        <f>PROPER(TRIM(SUBSTITUTE(D2022,"###"," ")))</f>
        <v>Abc Pvt Ltd</v>
      </c>
      <c r="P2022" s="13" t="str">
        <f t="shared" si="217"/>
        <v>Recently Plus</v>
      </c>
      <c r="Q2022" s="34" t="str">
        <f t="shared" si="218"/>
        <v>Electronics</v>
      </c>
      <c r="R2022" s="13" t="str">
        <f t="shared" si="219"/>
        <v>Abc Pvt Ltd</v>
      </c>
      <c r="S2022" s="35">
        <f t="shared" si="220"/>
        <v>182</v>
      </c>
      <c r="T2022" s="35">
        <f t="shared" si="221"/>
        <v>80</v>
      </c>
      <c r="U2022" s="14">
        <f t="shared" si="222"/>
        <v>15131.52</v>
      </c>
      <c r="V2022" s="14">
        <f t="shared" si="223"/>
        <v>2753936.64</v>
      </c>
      <c r="W2022" s="13" t="str">
        <v>In Stock</v>
      </c>
      <c r="X2022" s="13" t="str">
        <v>No</v>
      </c>
      <c r="Y2022" s="13">
        <v>0</v>
      </c>
    </row>
    <row r="2023" spans="1:25" x14ac:dyDescent="0.3">
      <c r="A2023" s="31" t="s">
        <v>4017</v>
      </c>
      <c r="B2023" s="31" t="s">
        <v>4018</v>
      </c>
      <c r="C2023" s="31" t="s">
        <v>40</v>
      </c>
      <c r="D2023" s="31" t="s">
        <v>45</v>
      </c>
      <c r="E2023" s="31">
        <v>177</v>
      </c>
      <c r="F2023" s="31">
        <v>62</v>
      </c>
      <c r="G2023" s="31">
        <v>16255.73</v>
      </c>
      <c r="H2023" s="31">
        <v>2877264.21</v>
      </c>
      <c r="I2023" s="32">
        <v>45709</v>
      </c>
      <c r="J2023" s="32">
        <v>45913</v>
      </c>
      <c r="K2023" s="31" t="s">
        <v>25</v>
      </c>
      <c r="L2023" s="33" t="s">
        <v>30</v>
      </c>
      <c r="M2023" s="13" t="str">
        <f>PROPER(TRIM(SUBSTITUTE(B2023,"###"," ")))</f>
        <v>Fire Mini</v>
      </c>
      <c r="N2023" s="13" t="str">
        <f>PROPER(TRIM(SUBSTITUTE(C2023,"###"," ")))</f>
        <v>Electronics</v>
      </c>
      <c r="O2023" s="13" t="str">
        <f>PROPER(TRIM(SUBSTITUTE(D2023,"###"," ")))</f>
        <v>Retailmart Inc</v>
      </c>
      <c r="P2023" s="13" t="str">
        <f t="shared" si="217"/>
        <v>Fire Mini</v>
      </c>
      <c r="Q2023" s="34" t="str">
        <f t="shared" si="218"/>
        <v>Electronics</v>
      </c>
      <c r="R2023" s="13" t="str">
        <f t="shared" si="219"/>
        <v>Retailmart Inc</v>
      </c>
      <c r="S2023" s="35">
        <f t="shared" si="220"/>
        <v>177</v>
      </c>
      <c r="T2023" s="35">
        <f t="shared" si="221"/>
        <v>62</v>
      </c>
      <c r="U2023" s="14">
        <f t="shared" si="222"/>
        <v>16255.73</v>
      </c>
      <c r="V2023" s="14">
        <f t="shared" si="223"/>
        <v>2877264.21</v>
      </c>
      <c r="W2023" s="13" t="str">
        <v>In Stock</v>
      </c>
      <c r="X2023" s="13" t="str">
        <v>No</v>
      </c>
      <c r="Y2023" s="13">
        <v>0</v>
      </c>
    </row>
    <row r="2024" spans="1:25" x14ac:dyDescent="0.3">
      <c r="A2024" s="31" t="s">
        <v>4019</v>
      </c>
      <c r="B2024" s="31" t="s">
        <v>4020</v>
      </c>
      <c r="C2024" s="31" t="s">
        <v>44</v>
      </c>
      <c r="D2024" s="31" t="s">
        <v>45</v>
      </c>
      <c r="E2024" s="31">
        <v>11</v>
      </c>
      <c r="F2024" s="31">
        <v>23</v>
      </c>
      <c r="G2024" s="31">
        <v>2247.9299999999998</v>
      </c>
      <c r="H2024" s="31">
        <v>24727.23</v>
      </c>
      <c r="I2024" s="32">
        <v>45772</v>
      </c>
      <c r="J2024" s="32">
        <v>45933</v>
      </c>
      <c r="K2024" s="31" t="s">
        <v>16</v>
      </c>
      <c r="L2024" s="33" t="s">
        <v>17</v>
      </c>
      <c r="M2024" s="13" t="str">
        <f>PROPER(TRIM(SUBSTITUTE(B2024,"###"," ")))</f>
        <v>Those Pro</v>
      </c>
      <c r="N2024" s="13" t="str">
        <f>PROPER(TRIM(SUBSTITUTE(C2024,"###"," ")))</f>
        <v>Groceries</v>
      </c>
      <c r="O2024" s="13" t="str">
        <f>PROPER(TRIM(SUBSTITUTE(D2024,"###"," ")))</f>
        <v>Retailmart Inc</v>
      </c>
      <c r="P2024" s="13" t="str">
        <f t="shared" si="217"/>
        <v>Those Pro</v>
      </c>
      <c r="Q2024" s="34" t="str">
        <f t="shared" si="218"/>
        <v>Groceries</v>
      </c>
      <c r="R2024" s="13" t="str">
        <f t="shared" si="219"/>
        <v>Retailmart Inc</v>
      </c>
      <c r="S2024" s="35">
        <f t="shared" si="220"/>
        <v>11</v>
      </c>
      <c r="T2024" s="35">
        <f t="shared" si="221"/>
        <v>23</v>
      </c>
      <c r="U2024" s="14">
        <f t="shared" si="222"/>
        <v>2247.9299999999998</v>
      </c>
      <c r="V2024" s="14">
        <f t="shared" si="223"/>
        <v>24727.23</v>
      </c>
      <c r="W2024" s="13" t="str">
        <v>Low Stock</v>
      </c>
      <c r="X2024" s="13" t="str">
        <v>Yes</v>
      </c>
      <c r="Y2024" s="13">
        <v>1</v>
      </c>
    </row>
    <row r="2025" spans="1:25" x14ac:dyDescent="0.3">
      <c r="A2025" s="31" t="s">
        <v>4021</v>
      </c>
      <c r="B2025" s="31" t="s">
        <v>4022</v>
      </c>
      <c r="C2025" s="31" t="s">
        <v>44</v>
      </c>
      <c r="D2025" s="31" t="s">
        <v>45</v>
      </c>
      <c r="E2025" s="31">
        <v>124</v>
      </c>
      <c r="F2025" s="31">
        <v>60</v>
      </c>
      <c r="G2025" s="31">
        <v>12863.45</v>
      </c>
      <c r="H2025" s="31">
        <v>1595067.8</v>
      </c>
      <c r="I2025" s="32">
        <v>45825</v>
      </c>
      <c r="J2025" s="32">
        <v>45859</v>
      </c>
      <c r="K2025" s="31" t="s">
        <v>46</v>
      </c>
      <c r="L2025" s="33" t="s">
        <v>17</v>
      </c>
      <c r="M2025" s="13" t="str">
        <f>PROPER(TRIM(SUBSTITUTE(B2025,"###"," ")))</f>
        <v>Western Plus</v>
      </c>
      <c r="N2025" s="13" t="str">
        <f>PROPER(TRIM(SUBSTITUTE(C2025,"###"," ")))</f>
        <v>Groceries</v>
      </c>
      <c r="O2025" s="13" t="str">
        <f>PROPER(TRIM(SUBSTITUTE(D2025,"###"," ")))</f>
        <v>Retailmart Inc</v>
      </c>
      <c r="P2025" s="13" t="str">
        <f t="shared" si="217"/>
        <v>Western Plus</v>
      </c>
      <c r="Q2025" s="34" t="str">
        <f t="shared" si="218"/>
        <v>Groceries</v>
      </c>
      <c r="R2025" s="13" t="str">
        <f t="shared" si="219"/>
        <v>Retailmart Inc</v>
      </c>
      <c r="S2025" s="35">
        <f t="shared" si="220"/>
        <v>124</v>
      </c>
      <c r="T2025" s="35">
        <f t="shared" si="221"/>
        <v>60</v>
      </c>
      <c r="U2025" s="14">
        <f t="shared" si="222"/>
        <v>12863.45</v>
      </c>
      <c r="V2025" s="14">
        <f t="shared" si="223"/>
        <v>1595067.8</v>
      </c>
      <c r="W2025" s="13" t="str">
        <v>In Stock</v>
      </c>
      <c r="X2025" s="13" t="str">
        <v>No</v>
      </c>
      <c r="Y2025" s="13">
        <v>0</v>
      </c>
    </row>
    <row r="2026" spans="1:25" x14ac:dyDescent="0.3">
      <c r="A2026" s="31" t="s">
        <v>4023</v>
      </c>
      <c r="B2026" s="31" t="s">
        <v>4024</v>
      </c>
      <c r="C2026" s="31" t="s">
        <v>40</v>
      </c>
      <c r="D2026" s="31" t="s">
        <v>15</v>
      </c>
      <c r="E2026" s="31">
        <v>68</v>
      </c>
      <c r="F2026" s="31">
        <v>88</v>
      </c>
      <c r="G2026" s="31">
        <v>10032.15</v>
      </c>
      <c r="H2026" s="31">
        <v>682186.2</v>
      </c>
      <c r="I2026" s="32">
        <v>45680</v>
      </c>
      <c r="J2026" s="32">
        <v>45883</v>
      </c>
      <c r="K2026" s="31" t="s">
        <v>16</v>
      </c>
      <c r="L2026" s="33" t="s">
        <v>30</v>
      </c>
      <c r="M2026" s="13" t="str">
        <f>PROPER(TRIM(SUBSTITUTE(B2026,"###"," ")))</f>
        <v>Sign Plus</v>
      </c>
      <c r="N2026" s="13" t="str">
        <f>PROPER(TRIM(SUBSTITUTE(C2026,"###"," ")))</f>
        <v>Electronics</v>
      </c>
      <c r="O2026" s="13" t="str">
        <f>PROPER(TRIM(SUBSTITUTE(D2026,"###"," ")))</f>
        <v>Global Traders</v>
      </c>
      <c r="P2026" s="13" t="str">
        <f t="shared" si="217"/>
        <v>Sign Plus</v>
      </c>
      <c r="Q2026" s="34" t="str">
        <f t="shared" si="218"/>
        <v>Electronics</v>
      </c>
      <c r="R2026" s="13" t="str">
        <f t="shared" si="219"/>
        <v>Global Traders</v>
      </c>
      <c r="S2026" s="35">
        <f t="shared" si="220"/>
        <v>68</v>
      </c>
      <c r="T2026" s="35">
        <f t="shared" si="221"/>
        <v>88</v>
      </c>
      <c r="U2026" s="14">
        <f t="shared" si="222"/>
        <v>10032.15</v>
      </c>
      <c r="V2026" s="14">
        <f t="shared" si="223"/>
        <v>682186.2</v>
      </c>
      <c r="W2026" s="13" t="str">
        <v>Low Stock</v>
      </c>
      <c r="X2026" s="13" t="str">
        <v>Yes</v>
      </c>
      <c r="Y2026" s="13">
        <v>1</v>
      </c>
    </row>
    <row r="2027" spans="1:25" x14ac:dyDescent="0.3">
      <c r="A2027" s="31" t="s">
        <v>4025</v>
      </c>
      <c r="B2027" s="31" t="s">
        <v>2960</v>
      </c>
      <c r="C2027" s="31" t="s">
        <v>40</v>
      </c>
      <c r="D2027" s="31" t="s">
        <v>45</v>
      </c>
      <c r="E2027" s="31">
        <v>65</v>
      </c>
      <c r="F2027" s="31">
        <v>29</v>
      </c>
      <c r="G2027" s="31">
        <v>17425.8</v>
      </c>
      <c r="H2027" s="31">
        <v>1132677</v>
      </c>
      <c r="I2027" s="32">
        <v>45839</v>
      </c>
      <c r="J2027" s="32">
        <v>45899</v>
      </c>
      <c r="K2027" s="31" t="s">
        <v>25</v>
      </c>
      <c r="L2027" s="33" t="s">
        <v>30</v>
      </c>
      <c r="M2027" s="13" t="str">
        <f>PROPER(TRIM(SUBSTITUTE(B2027,"###"," ")))</f>
        <v>Involve Mini</v>
      </c>
      <c r="N2027" s="13" t="str">
        <f>PROPER(TRIM(SUBSTITUTE(C2027,"###"," ")))</f>
        <v>Electronics</v>
      </c>
      <c r="O2027" s="13" t="str">
        <f>PROPER(TRIM(SUBSTITUTE(D2027,"###"," ")))</f>
        <v>Retailmart Inc</v>
      </c>
      <c r="P2027" s="13" t="str">
        <f t="shared" si="217"/>
        <v>Involve Mini</v>
      </c>
      <c r="Q2027" s="34" t="str">
        <f t="shared" si="218"/>
        <v>Electronics</v>
      </c>
      <c r="R2027" s="13" t="str">
        <f t="shared" si="219"/>
        <v>Retailmart Inc</v>
      </c>
      <c r="S2027" s="35">
        <f t="shared" si="220"/>
        <v>65</v>
      </c>
      <c r="T2027" s="35">
        <f t="shared" si="221"/>
        <v>29</v>
      </c>
      <c r="U2027" s="14">
        <f t="shared" si="222"/>
        <v>17425.8</v>
      </c>
      <c r="V2027" s="14">
        <f t="shared" si="223"/>
        <v>1132677</v>
      </c>
      <c r="W2027" s="13" t="str">
        <v>In Stock</v>
      </c>
      <c r="X2027" s="13" t="str">
        <v>No</v>
      </c>
      <c r="Y2027" s="13">
        <v>0</v>
      </c>
    </row>
    <row r="2028" spans="1:25" x14ac:dyDescent="0.3">
      <c r="A2028" s="31" t="s">
        <v>4026</v>
      </c>
      <c r="B2028" s="31" t="s">
        <v>2678</v>
      </c>
      <c r="C2028" s="31" t="s">
        <v>40</v>
      </c>
      <c r="D2028" s="31" t="s">
        <v>45</v>
      </c>
      <c r="E2028" s="13"/>
      <c r="F2028" s="31">
        <v>51</v>
      </c>
      <c r="G2028" s="31">
        <v>11249.05</v>
      </c>
      <c r="H2028" s="13"/>
      <c r="I2028" s="32">
        <v>45740</v>
      </c>
      <c r="J2028" s="32">
        <v>45923</v>
      </c>
      <c r="K2028" s="31" t="s">
        <v>29</v>
      </c>
      <c r="L2028" s="33" t="s">
        <v>58</v>
      </c>
      <c r="M2028" s="13" t="str">
        <f>PROPER(TRIM(SUBSTITUTE(B2028,"###"," ")))</f>
        <v>Player Max</v>
      </c>
      <c r="N2028" s="13" t="str">
        <f>PROPER(TRIM(SUBSTITUTE(C2028,"###"," ")))</f>
        <v>Electronics</v>
      </c>
      <c r="O2028" s="13" t="str">
        <f>PROPER(TRIM(SUBSTITUTE(D2028,"###"," ")))</f>
        <v>Retailmart Inc</v>
      </c>
      <c r="P2028" s="13" t="str">
        <f t="shared" si="217"/>
        <v>Player Max</v>
      </c>
      <c r="Q2028" s="34" t="str">
        <f t="shared" si="218"/>
        <v>Electronics</v>
      </c>
      <c r="R2028" s="13" t="str">
        <f t="shared" si="219"/>
        <v>Retailmart Inc</v>
      </c>
      <c r="S2028" s="35">
        <f t="shared" si="220"/>
        <v>0</v>
      </c>
      <c r="T2028" s="35">
        <f t="shared" si="221"/>
        <v>51</v>
      </c>
      <c r="U2028" s="14">
        <f t="shared" si="222"/>
        <v>11249.05</v>
      </c>
      <c r="V2028" s="14">
        <f t="shared" si="223"/>
        <v>0</v>
      </c>
      <c r="W2028" s="13" t="str">
        <v>Out of Stock</v>
      </c>
      <c r="X2028" s="13" t="str">
        <v>Yes</v>
      </c>
      <c r="Y2028" s="13">
        <v>1</v>
      </c>
    </row>
    <row r="2029" spans="1:25" x14ac:dyDescent="0.3">
      <c r="A2029" s="31" t="s">
        <v>4027</v>
      </c>
      <c r="B2029" s="31" t="s">
        <v>4028</v>
      </c>
      <c r="C2029" s="31" t="s">
        <v>28</v>
      </c>
      <c r="D2029" s="31" t="s">
        <v>41</v>
      </c>
      <c r="E2029" s="31">
        <v>199</v>
      </c>
      <c r="F2029" s="31">
        <v>62</v>
      </c>
      <c r="G2029" s="31">
        <v>19727.25</v>
      </c>
      <c r="H2029" s="31">
        <v>3925722.75</v>
      </c>
      <c r="I2029" s="32">
        <v>45806</v>
      </c>
      <c r="J2029" s="32">
        <v>45901</v>
      </c>
      <c r="K2029" s="31" t="s">
        <v>46</v>
      </c>
      <c r="L2029" s="33" t="s">
        <v>58</v>
      </c>
      <c r="M2029" s="13" t="str">
        <f>PROPER(TRIM(SUBSTITUTE(B2029,"###"," ")))</f>
        <v>Bill Pro</v>
      </c>
      <c r="N2029" s="13" t="str">
        <f>PROPER(TRIM(SUBSTITUTE(C2029,"###"," ")))</f>
        <v>Furniture</v>
      </c>
      <c r="O2029" s="13" t="str">
        <f>PROPER(TRIM(SUBSTITUTE(D2029,"###"," ")))</f>
        <v>Quickstock</v>
      </c>
      <c r="P2029" s="13" t="str">
        <f t="shared" si="217"/>
        <v>Bill Pro</v>
      </c>
      <c r="Q2029" s="34" t="str">
        <f t="shared" si="218"/>
        <v>Furniture</v>
      </c>
      <c r="R2029" s="13" t="str">
        <f t="shared" si="219"/>
        <v>Quickstock</v>
      </c>
      <c r="S2029" s="35">
        <f t="shared" si="220"/>
        <v>199</v>
      </c>
      <c r="T2029" s="35">
        <f t="shared" si="221"/>
        <v>62</v>
      </c>
      <c r="U2029" s="14">
        <f t="shared" si="222"/>
        <v>19727.25</v>
      </c>
      <c r="V2029" s="14">
        <f t="shared" si="223"/>
        <v>3925722.75</v>
      </c>
      <c r="W2029" s="13" t="str">
        <v>In Stock</v>
      </c>
      <c r="X2029" s="13" t="str">
        <v>No</v>
      </c>
      <c r="Y2029" s="13">
        <v>0</v>
      </c>
    </row>
    <row r="2030" spans="1:25" x14ac:dyDescent="0.3">
      <c r="A2030" s="31" t="s">
        <v>4030</v>
      </c>
      <c r="B2030" s="31" t="s">
        <v>3549</v>
      </c>
      <c r="C2030" s="31" t="s">
        <v>44</v>
      </c>
      <c r="D2030" s="31" t="s">
        <v>53</v>
      </c>
      <c r="E2030" s="31">
        <v>76</v>
      </c>
      <c r="F2030" s="31">
        <v>20</v>
      </c>
      <c r="G2030" s="31">
        <v>1116.02</v>
      </c>
      <c r="H2030" s="31">
        <v>84817.52</v>
      </c>
      <c r="I2030" s="32">
        <v>45824</v>
      </c>
      <c r="J2030" s="32">
        <v>45931</v>
      </c>
      <c r="K2030" s="31" t="s">
        <v>16</v>
      </c>
      <c r="L2030" s="33" t="s">
        <v>30</v>
      </c>
      <c r="M2030" s="13" t="str">
        <f>PROPER(TRIM(SUBSTITUTE(B2030,"###"," ")))</f>
        <v>Still Mini</v>
      </c>
      <c r="N2030" s="13" t="str">
        <f>PROPER(TRIM(SUBSTITUTE(C2030,"###"," ")))</f>
        <v>Groceries</v>
      </c>
      <c r="O2030" s="13" t="str">
        <f>PROPER(TRIM(SUBSTITUTE(D2030,"###"," ")))</f>
        <v>Abc Pvt Ltd</v>
      </c>
      <c r="P2030" s="13" t="str">
        <f t="shared" si="217"/>
        <v>Still Mini</v>
      </c>
      <c r="Q2030" s="34" t="str">
        <f t="shared" si="218"/>
        <v>Groceries</v>
      </c>
      <c r="R2030" s="13" t="str">
        <f t="shared" si="219"/>
        <v>Abc Pvt Ltd</v>
      </c>
      <c r="S2030" s="35">
        <f t="shared" si="220"/>
        <v>76</v>
      </c>
      <c r="T2030" s="35">
        <f t="shared" si="221"/>
        <v>20</v>
      </c>
      <c r="U2030" s="14">
        <f t="shared" si="222"/>
        <v>1116.02</v>
      </c>
      <c r="V2030" s="14">
        <f t="shared" si="223"/>
        <v>84817.52</v>
      </c>
      <c r="W2030" s="13" t="str">
        <v>In Stock</v>
      </c>
      <c r="X2030" s="13" t="str">
        <v>No</v>
      </c>
      <c r="Y2030" s="13">
        <v>0</v>
      </c>
    </row>
    <row r="2031" spans="1:25" x14ac:dyDescent="0.3">
      <c r="A2031" s="31" t="s">
        <v>4031</v>
      </c>
      <c r="B2031" s="31" t="s">
        <v>4032</v>
      </c>
      <c r="C2031" s="31" t="s">
        <v>14</v>
      </c>
      <c r="D2031" s="31" t="s">
        <v>45</v>
      </c>
      <c r="E2031" s="31">
        <v>66</v>
      </c>
      <c r="F2031" s="31">
        <v>90</v>
      </c>
      <c r="G2031" s="31">
        <v>11613.67</v>
      </c>
      <c r="H2031" s="31">
        <v>766502.22</v>
      </c>
      <c r="I2031" s="32">
        <v>45690</v>
      </c>
      <c r="J2031" s="32">
        <v>45938</v>
      </c>
      <c r="K2031" s="13"/>
      <c r="L2031" s="33" t="s">
        <v>30</v>
      </c>
      <c r="M2031" s="13" t="str">
        <f>PROPER(TRIM(SUBSTITUTE(B2031,"###"," ")))</f>
        <v>Whatever Plus</v>
      </c>
      <c r="N2031" s="13" t="str">
        <f>PROPER(TRIM(SUBSTITUTE(C2031,"###"," ")))</f>
        <v>Clothing</v>
      </c>
      <c r="O2031" s="13" t="str">
        <f>PROPER(TRIM(SUBSTITUTE(D2031,"###"," ")))</f>
        <v>Retailmart Inc</v>
      </c>
      <c r="P2031" s="13" t="str">
        <f t="shared" si="217"/>
        <v>Whatever Plus</v>
      </c>
      <c r="Q2031" s="34" t="str">
        <f t="shared" si="218"/>
        <v>Clothing</v>
      </c>
      <c r="R2031" s="13" t="str">
        <f t="shared" si="219"/>
        <v>Retailmart Inc</v>
      </c>
      <c r="S2031" s="35">
        <f t="shared" si="220"/>
        <v>66</v>
      </c>
      <c r="T2031" s="35">
        <f t="shared" si="221"/>
        <v>90</v>
      </c>
      <c r="U2031" s="14">
        <f t="shared" si="222"/>
        <v>11613.67</v>
      </c>
      <c r="V2031" s="14">
        <f t="shared" si="223"/>
        <v>766502.22</v>
      </c>
      <c r="W2031" s="13" t="str">
        <v>Low Stock</v>
      </c>
      <c r="X2031" s="13" t="str">
        <v>Yes</v>
      </c>
      <c r="Y2031" s="13">
        <v>1</v>
      </c>
    </row>
    <row r="2032" spans="1:25" x14ac:dyDescent="0.3">
      <c r="A2032" s="31" t="s">
        <v>4033</v>
      </c>
      <c r="B2032" s="31" t="s">
        <v>3001</v>
      </c>
      <c r="C2032" s="31" t="s">
        <v>14</v>
      </c>
      <c r="D2032" s="31" t="s">
        <v>15</v>
      </c>
      <c r="E2032" s="31">
        <v>194</v>
      </c>
      <c r="F2032" s="31">
        <v>49</v>
      </c>
      <c r="G2032" s="31">
        <v>15373.38</v>
      </c>
      <c r="H2032" s="31">
        <v>2982435.72</v>
      </c>
      <c r="I2032" s="32">
        <v>45787</v>
      </c>
      <c r="J2032" s="32">
        <v>45892</v>
      </c>
      <c r="K2032" s="31" t="s">
        <v>16</v>
      </c>
      <c r="L2032" s="33" t="s">
        <v>33</v>
      </c>
      <c r="M2032" s="13" t="str">
        <f>PROPER(TRIM(SUBSTITUTE(B2032,"###"," ")))</f>
        <v>Heavy Mini</v>
      </c>
      <c r="N2032" s="13" t="str">
        <f>PROPER(TRIM(SUBSTITUTE(C2032,"###"," ")))</f>
        <v>Clothing</v>
      </c>
      <c r="O2032" s="13" t="str">
        <f>PROPER(TRIM(SUBSTITUTE(D2032,"###"," ")))</f>
        <v>Global Traders</v>
      </c>
      <c r="P2032" s="13" t="str">
        <f t="shared" si="217"/>
        <v>Heavy Mini</v>
      </c>
      <c r="Q2032" s="34" t="str">
        <f t="shared" si="218"/>
        <v>Clothing</v>
      </c>
      <c r="R2032" s="13" t="str">
        <f t="shared" si="219"/>
        <v>Global Traders</v>
      </c>
      <c r="S2032" s="35">
        <f t="shared" si="220"/>
        <v>194</v>
      </c>
      <c r="T2032" s="35">
        <f t="shared" si="221"/>
        <v>49</v>
      </c>
      <c r="U2032" s="14">
        <f t="shared" si="222"/>
        <v>15373.38</v>
      </c>
      <c r="V2032" s="14">
        <f t="shared" si="223"/>
        <v>2982435.7199999997</v>
      </c>
      <c r="W2032" s="13" t="str">
        <v>In Stock</v>
      </c>
      <c r="X2032" s="13" t="str">
        <v>No</v>
      </c>
      <c r="Y2032" s="13">
        <v>0</v>
      </c>
    </row>
    <row r="2033" spans="1:25" x14ac:dyDescent="0.3">
      <c r="A2033" s="31" t="s">
        <v>4034</v>
      </c>
      <c r="B2033" s="31" t="s">
        <v>4035</v>
      </c>
      <c r="C2033" s="31" t="s">
        <v>14</v>
      </c>
      <c r="D2033" s="31" t="s">
        <v>41</v>
      </c>
      <c r="E2033" s="31">
        <v>170</v>
      </c>
      <c r="F2033" s="31">
        <v>79</v>
      </c>
      <c r="G2033" s="31">
        <v>6159.47</v>
      </c>
      <c r="H2033" s="31">
        <v>1047109.9</v>
      </c>
      <c r="I2033" s="32">
        <v>45681</v>
      </c>
      <c r="J2033" s="32">
        <v>45901</v>
      </c>
      <c r="K2033" s="31" t="s">
        <v>16</v>
      </c>
      <c r="L2033" s="33" t="s">
        <v>33</v>
      </c>
      <c r="M2033" s="13" t="str">
        <f>PROPER(TRIM(SUBSTITUTE(B2033,"###"," ")))</f>
        <v>Without Mini</v>
      </c>
      <c r="N2033" s="13" t="str">
        <f>PROPER(TRIM(SUBSTITUTE(C2033,"###"," ")))</f>
        <v>Clothing</v>
      </c>
      <c r="O2033" s="13" t="str">
        <f>PROPER(TRIM(SUBSTITUTE(D2033,"###"," ")))</f>
        <v>Quickstock</v>
      </c>
      <c r="P2033" s="13" t="str">
        <f t="shared" si="217"/>
        <v>Without Mini</v>
      </c>
      <c r="Q2033" s="34" t="str">
        <f t="shared" si="218"/>
        <v>Clothing</v>
      </c>
      <c r="R2033" s="13" t="str">
        <f t="shared" si="219"/>
        <v>Quickstock</v>
      </c>
      <c r="S2033" s="35">
        <f t="shared" si="220"/>
        <v>170</v>
      </c>
      <c r="T2033" s="35">
        <f t="shared" si="221"/>
        <v>79</v>
      </c>
      <c r="U2033" s="14">
        <f t="shared" si="222"/>
        <v>6159.47</v>
      </c>
      <c r="V2033" s="14">
        <f t="shared" si="223"/>
        <v>1047109.9</v>
      </c>
      <c r="W2033" s="13" t="str">
        <v>In Stock</v>
      </c>
      <c r="X2033" s="13" t="str">
        <v>No</v>
      </c>
      <c r="Y2033" s="13">
        <v>0</v>
      </c>
    </row>
    <row r="2034" spans="1:25" x14ac:dyDescent="0.3">
      <c r="A2034" s="31" t="s">
        <v>4036</v>
      </c>
      <c r="B2034" s="31" t="s">
        <v>4037</v>
      </c>
      <c r="C2034" s="31" t="s">
        <v>14</v>
      </c>
      <c r="D2034" s="31" t="s">
        <v>41</v>
      </c>
      <c r="E2034" s="31">
        <v>156</v>
      </c>
      <c r="F2034" s="31">
        <v>93</v>
      </c>
      <c r="G2034" s="31">
        <v>14780.11</v>
      </c>
      <c r="H2034" s="31">
        <v>2305697.16</v>
      </c>
      <c r="I2034" s="32">
        <v>45756</v>
      </c>
      <c r="J2034" s="32">
        <v>45857</v>
      </c>
      <c r="K2034" s="31" t="s">
        <v>57</v>
      </c>
      <c r="L2034" s="33" t="s">
        <v>30</v>
      </c>
      <c r="M2034" s="13" t="str">
        <f>PROPER(TRIM(SUBSTITUTE(B2034,"###"," ")))</f>
        <v>Home Lite</v>
      </c>
      <c r="N2034" s="13" t="str">
        <f>PROPER(TRIM(SUBSTITUTE(C2034,"###"," ")))</f>
        <v>Clothing</v>
      </c>
      <c r="O2034" s="13" t="str">
        <f>PROPER(TRIM(SUBSTITUTE(D2034,"###"," ")))</f>
        <v>Quickstock</v>
      </c>
      <c r="P2034" s="13" t="str">
        <f t="shared" si="217"/>
        <v>Home Lite</v>
      </c>
      <c r="Q2034" s="34" t="str">
        <f t="shared" si="218"/>
        <v>Clothing</v>
      </c>
      <c r="R2034" s="13" t="str">
        <f t="shared" si="219"/>
        <v>Quickstock</v>
      </c>
      <c r="S2034" s="35">
        <f t="shared" si="220"/>
        <v>156</v>
      </c>
      <c r="T2034" s="35">
        <f t="shared" si="221"/>
        <v>93</v>
      </c>
      <c r="U2034" s="14">
        <f t="shared" si="222"/>
        <v>14780.11</v>
      </c>
      <c r="V2034" s="14">
        <f t="shared" si="223"/>
        <v>2305697.16</v>
      </c>
      <c r="W2034" s="13" t="str">
        <v>In Stock</v>
      </c>
      <c r="X2034" s="13" t="str">
        <v>No</v>
      </c>
      <c r="Y2034" s="13">
        <v>0</v>
      </c>
    </row>
    <row r="2035" spans="1:25" x14ac:dyDescent="0.3">
      <c r="A2035" s="31" t="s">
        <v>4038</v>
      </c>
      <c r="B2035" s="31" t="s">
        <v>4039</v>
      </c>
      <c r="C2035" s="31" t="s">
        <v>40</v>
      </c>
      <c r="D2035" s="31" t="s">
        <v>45</v>
      </c>
      <c r="E2035" s="31">
        <v>2</v>
      </c>
      <c r="F2035" s="31">
        <v>55</v>
      </c>
      <c r="G2035" s="31">
        <v>11668.79</v>
      </c>
      <c r="H2035" s="31">
        <v>23337.58</v>
      </c>
      <c r="I2035" s="32">
        <v>45788</v>
      </c>
      <c r="J2035" s="32">
        <v>45940</v>
      </c>
      <c r="K2035" s="31" t="s">
        <v>57</v>
      </c>
      <c r="L2035" s="33" t="s">
        <v>17</v>
      </c>
      <c r="M2035" s="13" t="str">
        <f>PROPER(TRIM(SUBSTITUTE(B2035,"###"," ")))</f>
        <v>Follow X</v>
      </c>
      <c r="N2035" s="13" t="str">
        <f>PROPER(TRIM(SUBSTITUTE(C2035,"###"," ")))</f>
        <v>Electronics</v>
      </c>
      <c r="O2035" s="13" t="str">
        <f>PROPER(TRIM(SUBSTITUTE(D2035,"###"," ")))</f>
        <v>Retailmart Inc</v>
      </c>
      <c r="P2035" s="13" t="str">
        <f t="shared" si="217"/>
        <v>Follow X</v>
      </c>
      <c r="Q2035" s="34" t="str">
        <f t="shared" si="218"/>
        <v>Electronics</v>
      </c>
      <c r="R2035" s="13" t="str">
        <f t="shared" si="219"/>
        <v>Retailmart Inc</v>
      </c>
      <c r="S2035" s="35">
        <f t="shared" si="220"/>
        <v>2</v>
      </c>
      <c r="T2035" s="35">
        <f t="shared" si="221"/>
        <v>55</v>
      </c>
      <c r="U2035" s="14">
        <f t="shared" si="222"/>
        <v>11668.79</v>
      </c>
      <c r="V2035" s="14">
        <f t="shared" si="223"/>
        <v>23337.58</v>
      </c>
      <c r="W2035" s="13" t="str">
        <v>Low Stock</v>
      </c>
      <c r="X2035" s="13" t="str">
        <v>Yes</v>
      </c>
      <c r="Y2035" s="13">
        <v>1</v>
      </c>
    </row>
    <row r="2036" spans="1:25" x14ac:dyDescent="0.3">
      <c r="A2036" s="31" t="s">
        <v>4040</v>
      </c>
      <c r="B2036" s="31" t="s">
        <v>4041</v>
      </c>
      <c r="C2036" s="31" t="s">
        <v>20</v>
      </c>
      <c r="D2036" s="31" t="s">
        <v>15</v>
      </c>
      <c r="E2036" s="31">
        <v>168</v>
      </c>
      <c r="F2036" s="31">
        <v>99</v>
      </c>
      <c r="G2036" s="31">
        <v>6912.39</v>
      </c>
      <c r="H2036" s="31">
        <v>1161281.52</v>
      </c>
      <c r="I2036" s="32">
        <v>45810</v>
      </c>
      <c r="J2036" s="32">
        <v>45911</v>
      </c>
      <c r="K2036" s="31" t="s">
        <v>16</v>
      </c>
      <c r="L2036" s="33" t="s">
        <v>30</v>
      </c>
      <c r="M2036" s="13" t="str">
        <f>PROPER(TRIM(SUBSTITUTE(B2036,"###"," ")))</f>
        <v>Ball X</v>
      </c>
      <c r="N2036" s="13" t="str">
        <f>PROPER(TRIM(SUBSTITUTE(C2036,"###"," ")))</f>
        <v>Toys</v>
      </c>
      <c r="O2036" s="13" t="str">
        <f>PROPER(TRIM(SUBSTITUTE(D2036,"###"," ")))</f>
        <v>Global Traders</v>
      </c>
      <c r="P2036" s="13" t="str">
        <f t="shared" si="217"/>
        <v>Ball X</v>
      </c>
      <c r="Q2036" s="34" t="str">
        <f t="shared" si="218"/>
        <v>Toys</v>
      </c>
      <c r="R2036" s="13" t="str">
        <f t="shared" si="219"/>
        <v>Global Traders</v>
      </c>
      <c r="S2036" s="35">
        <f t="shared" si="220"/>
        <v>168</v>
      </c>
      <c r="T2036" s="35">
        <f t="shared" si="221"/>
        <v>99</v>
      </c>
      <c r="U2036" s="14">
        <f t="shared" si="222"/>
        <v>6912.39</v>
      </c>
      <c r="V2036" s="14">
        <f t="shared" si="223"/>
        <v>1161281.52</v>
      </c>
      <c r="W2036" s="13" t="str">
        <v>In Stock</v>
      </c>
      <c r="X2036" s="13" t="str">
        <v>No</v>
      </c>
      <c r="Y2036" s="13">
        <v>0</v>
      </c>
    </row>
    <row r="2037" spans="1:25" x14ac:dyDescent="0.3">
      <c r="A2037" s="31" t="s">
        <v>4043</v>
      </c>
      <c r="B2037" s="31" t="s">
        <v>4039</v>
      </c>
      <c r="C2037" s="31" t="s">
        <v>44</v>
      </c>
      <c r="D2037" s="31" t="s">
        <v>24</v>
      </c>
      <c r="E2037" s="31">
        <v>86</v>
      </c>
      <c r="F2037" s="31">
        <v>33</v>
      </c>
      <c r="G2037" s="31">
        <v>13911.81</v>
      </c>
      <c r="H2037" s="31">
        <v>1196415.6599999999</v>
      </c>
      <c r="I2037" s="32">
        <v>45771</v>
      </c>
      <c r="J2037" s="32">
        <v>45864</v>
      </c>
      <c r="K2037" s="13"/>
      <c r="L2037" s="33" t="s">
        <v>21</v>
      </c>
      <c r="M2037" s="13" t="str">
        <f>PROPER(TRIM(SUBSTITUTE(B2037,"###"," ")))</f>
        <v>Follow X</v>
      </c>
      <c r="N2037" s="13" t="str">
        <f>PROPER(TRIM(SUBSTITUTE(C2037,"###"," ")))</f>
        <v>Groceries</v>
      </c>
      <c r="O2037" s="13" t="str">
        <f>PROPER(TRIM(SUBSTITUTE(D2037,"###"," ")))</f>
        <v>Omni Suppliers</v>
      </c>
      <c r="P2037" s="13" t="str">
        <f t="shared" si="217"/>
        <v>Follow X</v>
      </c>
      <c r="Q2037" s="34" t="str">
        <f t="shared" si="218"/>
        <v>Groceries</v>
      </c>
      <c r="R2037" s="13" t="str">
        <f t="shared" si="219"/>
        <v>Omni Suppliers</v>
      </c>
      <c r="S2037" s="35">
        <f t="shared" si="220"/>
        <v>86</v>
      </c>
      <c r="T2037" s="35">
        <f t="shared" si="221"/>
        <v>33</v>
      </c>
      <c r="U2037" s="14">
        <f t="shared" si="222"/>
        <v>13911.81</v>
      </c>
      <c r="V2037" s="14">
        <f t="shared" si="223"/>
        <v>1196415.6599999999</v>
      </c>
      <c r="W2037" s="13" t="str">
        <v>In Stock</v>
      </c>
      <c r="X2037" s="13" t="str">
        <v>No</v>
      </c>
      <c r="Y2037" s="13">
        <v>0</v>
      </c>
    </row>
    <row r="2038" spans="1:25" x14ac:dyDescent="0.3">
      <c r="A2038" s="31" t="s">
        <v>4044</v>
      </c>
      <c r="B2038" s="31" t="s">
        <v>4018</v>
      </c>
      <c r="C2038" s="31" t="s">
        <v>28</v>
      </c>
      <c r="D2038" s="31" t="s">
        <v>53</v>
      </c>
      <c r="E2038" s="31">
        <v>82</v>
      </c>
      <c r="F2038" s="13"/>
      <c r="G2038" s="31">
        <v>180.18</v>
      </c>
      <c r="H2038" s="31">
        <v>14774.76</v>
      </c>
      <c r="I2038" s="32">
        <v>45751</v>
      </c>
      <c r="J2038" s="32">
        <v>45869</v>
      </c>
      <c r="K2038" s="31" t="s">
        <v>57</v>
      </c>
      <c r="L2038" s="33" t="s">
        <v>17</v>
      </c>
      <c r="M2038" s="13" t="str">
        <f>PROPER(TRIM(SUBSTITUTE(B2038,"###"," ")))</f>
        <v>Fire Mini</v>
      </c>
      <c r="N2038" s="13" t="str">
        <f>PROPER(TRIM(SUBSTITUTE(C2038,"###"," ")))</f>
        <v>Furniture</v>
      </c>
      <c r="O2038" s="13" t="str">
        <f>PROPER(TRIM(SUBSTITUTE(D2038,"###"," ")))</f>
        <v>Abc Pvt Ltd</v>
      </c>
      <c r="P2038" s="13" t="str">
        <f t="shared" si="217"/>
        <v>Fire Mini</v>
      </c>
      <c r="Q2038" s="34" t="str">
        <f t="shared" si="218"/>
        <v>Furniture</v>
      </c>
      <c r="R2038" s="13" t="str">
        <f t="shared" si="219"/>
        <v>Abc Pvt Ltd</v>
      </c>
      <c r="S2038" s="35">
        <f t="shared" si="220"/>
        <v>82</v>
      </c>
      <c r="T2038" s="35">
        <f t="shared" si="221"/>
        <v>0</v>
      </c>
      <c r="U2038" s="14">
        <f t="shared" si="222"/>
        <v>180.18</v>
      </c>
      <c r="V2038" s="14">
        <f t="shared" si="223"/>
        <v>14774.76</v>
      </c>
      <c r="W2038" s="13" t="str">
        <v>In Stock</v>
      </c>
      <c r="X2038" s="13" t="str">
        <v>No</v>
      </c>
      <c r="Y2038" s="13">
        <v>0</v>
      </c>
    </row>
    <row r="2039" spans="1:25" x14ac:dyDescent="0.3">
      <c r="A2039" s="31" t="s">
        <v>4045</v>
      </c>
      <c r="B2039" s="31" t="s">
        <v>4046</v>
      </c>
      <c r="C2039" s="31" t="s">
        <v>28</v>
      </c>
      <c r="D2039" s="31" t="s">
        <v>45</v>
      </c>
      <c r="E2039" s="31">
        <v>94</v>
      </c>
      <c r="F2039" s="31">
        <v>28</v>
      </c>
      <c r="G2039" s="31">
        <v>716.86</v>
      </c>
      <c r="H2039" s="31">
        <v>67384.84</v>
      </c>
      <c r="I2039" s="32">
        <v>45813</v>
      </c>
      <c r="J2039" s="32">
        <v>45859</v>
      </c>
      <c r="K2039" s="31" t="s">
        <v>25</v>
      </c>
      <c r="L2039" s="33" t="s">
        <v>33</v>
      </c>
      <c r="M2039" s="13" t="str">
        <f>PROPER(TRIM(SUBSTITUTE(B2039,"###"," ")))</f>
        <v>Deep X</v>
      </c>
      <c r="N2039" s="13" t="str">
        <f>PROPER(TRIM(SUBSTITUTE(C2039,"###"," ")))</f>
        <v>Furniture</v>
      </c>
      <c r="O2039" s="13" t="str">
        <f>PROPER(TRIM(SUBSTITUTE(D2039,"###"," ")))</f>
        <v>Retailmart Inc</v>
      </c>
      <c r="P2039" s="13" t="str">
        <f t="shared" si="217"/>
        <v>Deep X</v>
      </c>
      <c r="Q2039" s="34" t="str">
        <f t="shared" si="218"/>
        <v>Furniture</v>
      </c>
      <c r="R2039" s="13" t="str">
        <f t="shared" si="219"/>
        <v>Retailmart Inc</v>
      </c>
      <c r="S2039" s="35">
        <f t="shared" si="220"/>
        <v>94</v>
      </c>
      <c r="T2039" s="35">
        <f t="shared" si="221"/>
        <v>28</v>
      </c>
      <c r="U2039" s="14">
        <f t="shared" si="222"/>
        <v>716.86</v>
      </c>
      <c r="V2039" s="14">
        <f t="shared" si="223"/>
        <v>67384.84</v>
      </c>
      <c r="W2039" s="13" t="str">
        <v>In Stock</v>
      </c>
      <c r="X2039" s="13" t="str">
        <v>No</v>
      </c>
      <c r="Y2039" s="13">
        <v>0</v>
      </c>
    </row>
    <row r="2040" spans="1:25" x14ac:dyDescent="0.3">
      <c r="A2040" s="31" t="s">
        <v>4047</v>
      </c>
      <c r="B2040" s="31" t="s">
        <v>4048</v>
      </c>
      <c r="C2040" s="31" t="s">
        <v>40</v>
      </c>
      <c r="D2040" s="31" t="s">
        <v>53</v>
      </c>
      <c r="E2040" s="31">
        <v>94</v>
      </c>
      <c r="F2040" s="31">
        <v>56</v>
      </c>
      <c r="G2040" s="31">
        <v>2934.37</v>
      </c>
      <c r="H2040" s="31">
        <v>275830.78000000003</v>
      </c>
      <c r="I2040" s="32">
        <v>45754</v>
      </c>
      <c r="J2040" s="32">
        <v>45883</v>
      </c>
      <c r="K2040" s="13"/>
      <c r="L2040" s="33" t="s">
        <v>33</v>
      </c>
      <c r="M2040" s="13" t="str">
        <f>PROPER(TRIM(SUBSTITUTE(B2040,"###"," ")))</f>
        <v>Fish X</v>
      </c>
      <c r="N2040" s="13" t="str">
        <f>PROPER(TRIM(SUBSTITUTE(C2040,"###"," ")))</f>
        <v>Electronics</v>
      </c>
      <c r="O2040" s="13" t="str">
        <f>PROPER(TRIM(SUBSTITUTE(D2040,"###"," ")))</f>
        <v>Abc Pvt Ltd</v>
      </c>
      <c r="P2040" s="13" t="str">
        <f t="shared" si="217"/>
        <v>Fish X</v>
      </c>
      <c r="Q2040" s="34" t="str">
        <f t="shared" si="218"/>
        <v>Electronics</v>
      </c>
      <c r="R2040" s="13" t="str">
        <f t="shared" si="219"/>
        <v>Abc Pvt Ltd</v>
      </c>
      <c r="S2040" s="35">
        <f t="shared" si="220"/>
        <v>94</v>
      </c>
      <c r="T2040" s="35">
        <f t="shared" si="221"/>
        <v>56</v>
      </c>
      <c r="U2040" s="14">
        <f t="shared" si="222"/>
        <v>2934.37</v>
      </c>
      <c r="V2040" s="14">
        <f t="shared" si="223"/>
        <v>275830.77999999997</v>
      </c>
      <c r="W2040" s="13" t="str">
        <v>In Stock</v>
      </c>
      <c r="X2040" s="13" t="str">
        <v>No</v>
      </c>
      <c r="Y2040" s="13">
        <v>0</v>
      </c>
    </row>
    <row r="2041" spans="1:25" x14ac:dyDescent="0.3">
      <c r="A2041" s="31" t="s">
        <v>4049</v>
      </c>
      <c r="B2041" s="31" t="s">
        <v>4050</v>
      </c>
      <c r="C2041" s="31" t="s">
        <v>44</v>
      </c>
      <c r="D2041" s="31" t="s">
        <v>45</v>
      </c>
      <c r="E2041" s="31">
        <v>193</v>
      </c>
      <c r="F2041" s="31">
        <v>80</v>
      </c>
      <c r="G2041" s="31">
        <v>19711.21</v>
      </c>
      <c r="H2041" s="31">
        <v>3804263.53</v>
      </c>
      <c r="I2041" s="32">
        <v>45674</v>
      </c>
      <c r="J2041" s="32">
        <v>45865</v>
      </c>
      <c r="K2041" s="31" t="s">
        <v>54</v>
      </c>
      <c r="L2041" s="33" t="s">
        <v>30</v>
      </c>
      <c r="M2041" s="13" t="str">
        <f>PROPER(TRIM(SUBSTITUTE(B2041,"###"," ")))</f>
        <v>Natural X</v>
      </c>
      <c r="N2041" s="13" t="str">
        <f>PROPER(TRIM(SUBSTITUTE(C2041,"###"," ")))</f>
        <v>Groceries</v>
      </c>
      <c r="O2041" s="13" t="str">
        <f>PROPER(TRIM(SUBSTITUTE(D2041,"###"," ")))</f>
        <v>Retailmart Inc</v>
      </c>
      <c r="P2041" s="13" t="str">
        <f t="shared" si="217"/>
        <v>Natural X</v>
      </c>
      <c r="Q2041" s="34" t="str">
        <f t="shared" si="218"/>
        <v>Groceries</v>
      </c>
      <c r="R2041" s="13" t="str">
        <f t="shared" si="219"/>
        <v>Retailmart Inc</v>
      </c>
      <c r="S2041" s="35">
        <f t="shared" si="220"/>
        <v>193</v>
      </c>
      <c r="T2041" s="35">
        <f t="shared" si="221"/>
        <v>80</v>
      </c>
      <c r="U2041" s="14">
        <f t="shared" si="222"/>
        <v>19711.21</v>
      </c>
      <c r="V2041" s="14">
        <f t="shared" si="223"/>
        <v>3804263.53</v>
      </c>
      <c r="W2041" s="13" t="str">
        <v>In Stock</v>
      </c>
      <c r="X2041" s="13" t="str">
        <v>No</v>
      </c>
      <c r="Y2041" s="13">
        <v>0</v>
      </c>
    </row>
    <row r="2042" spans="1:25" x14ac:dyDescent="0.3">
      <c r="A2042" s="31" t="s">
        <v>4051</v>
      </c>
      <c r="B2042" s="31" t="s">
        <v>4052</v>
      </c>
      <c r="C2042" s="31" t="s">
        <v>20</v>
      </c>
      <c r="D2042" s="31" t="s">
        <v>53</v>
      </c>
      <c r="E2042" s="31">
        <v>123</v>
      </c>
      <c r="F2042" s="31">
        <v>38</v>
      </c>
      <c r="G2042" s="31">
        <v>3589.32</v>
      </c>
      <c r="H2042" s="31">
        <v>441486.36</v>
      </c>
      <c r="I2042" s="32">
        <v>45693</v>
      </c>
      <c r="J2042" s="32">
        <v>45866</v>
      </c>
      <c r="K2042" s="31" t="s">
        <v>25</v>
      </c>
      <c r="L2042" s="33" t="s">
        <v>17</v>
      </c>
      <c r="M2042" s="13" t="str">
        <f>PROPER(TRIM(SUBSTITUTE(B2042,"###"," ")))</f>
        <v>Paper Mini</v>
      </c>
      <c r="N2042" s="13" t="str">
        <f>PROPER(TRIM(SUBSTITUTE(C2042,"###"," ")))</f>
        <v>Toys</v>
      </c>
      <c r="O2042" s="13" t="str">
        <f>PROPER(TRIM(SUBSTITUTE(D2042,"###"," ")))</f>
        <v>Abc Pvt Ltd</v>
      </c>
      <c r="P2042" s="13" t="str">
        <f t="shared" si="217"/>
        <v>Paper Mini</v>
      </c>
      <c r="Q2042" s="34" t="str">
        <f t="shared" si="218"/>
        <v>Toys</v>
      </c>
      <c r="R2042" s="13" t="str">
        <f t="shared" si="219"/>
        <v>Abc Pvt Ltd</v>
      </c>
      <c r="S2042" s="35">
        <f t="shared" si="220"/>
        <v>123</v>
      </c>
      <c r="T2042" s="35">
        <f t="shared" si="221"/>
        <v>38</v>
      </c>
      <c r="U2042" s="14">
        <f t="shared" si="222"/>
        <v>3589.32</v>
      </c>
      <c r="V2042" s="14">
        <f t="shared" si="223"/>
        <v>441486.36000000004</v>
      </c>
      <c r="W2042" s="13" t="str">
        <v>In Stock</v>
      </c>
      <c r="X2042" s="13" t="str">
        <v>No</v>
      </c>
      <c r="Y2042" s="13">
        <v>0</v>
      </c>
    </row>
    <row r="2043" spans="1:25" x14ac:dyDescent="0.3">
      <c r="A2043" s="31" t="s">
        <v>4053</v>
      </c>
      <c r="B2043" s="31" t="s">
        <v>2467</v>
      </c>
      <c r="C2043" s="31" t="s">
        <v>28</v>
      </c>
      <c r="D2043" s="31" t="s">
        <v>15</v>
      </c>
      <c r="E2043" s="31">
        <v>21</v>
      </c>
      <c r="F2043" s="31">
        <v>85</v>
      </c>
      <c r="G2043" s="31">
        <v>2837.43</v>
      </c>
      <c r="H2043" s="31">
        <v>59586.03</v>
      </c>
      <c r="I2043" s="32">
        <v>45818</v>
      </c>
      <c r="J2043" s="32">
        <v>45852</v>
      </c>
      <c r="K2043" s="13"/>
      <c r="L2043" s="33" t="s">
        <v>21</v>
      </c>
      <c r="M2043" s="13" t="str">
        <f>PROPER(TRIM(SUBSTITUTE(B2043,"###"," ")))</f>
        <v>Value Max</v>
      </c>
      <c r="N2043" s="13" t="str">
        <f>PROPER(TRIM(SUBSTITUTE(C2043,"###"," ")))</f>
        <v>Furniture</v>
      </c>
      <c r="O2043" s="13" t="str">
        <f>PROPER(TRIM(SUBSTITUTE(D2043,"###"," ")))</f>
        <v>Global Traders</v>
      </c>
      <c r="P2043" s="13" t="str">
        <f t="shared" si="217"/>
        <v>Value Max</v>
      </c>
      <c r="Q2043" s="34" t="str">
        <f t="shared" si="218"/>
        <v>Furniture</v>
      </c>
      <c r="R2043" s="13" t="str">
        <f t="shared" si="219"/>
        <v>Global Traders</v>
      </c>
      <c r="S2043" s="35">
        <f t="shared" si="220"/>
        <v>21</v>
      </c>
      <c r="T2043" s="35">
        <f t="shared" si="221"/>
        <v>85</v>
      </c>
      <c r="U2043" s="14">
        <f t="shared" si="222"/>
        <v>2837.43</v>
      </c>
      <c r="V2043" s="14">
        <f t="shared" si="223"/>
        <v>59586.03</v>
      </c>
      <c r="W2043" s="13" t="str">
        <v>Low Stock</v>
      </c>
      <c r="X2043" s="13" t="str">
        <v>Yes</v>
      </c>
      <c r="Y2043" s="13">
        <v>1</v>
      </c>
    </row>
    <row r="2044" spans="1:25" x14ac:dyDescent="0.3">
      <c r="A2044" s="31" t="s">
        <v>4055</v>
      </c>
      <c r="B2044" s="31" t="s">
        <v>4056</v>
      </c>
      <c r="C2044" s="31" t="s">
        <v>40</v>
      </c>
      <c r="D2044" s="31" t="s">
        <v>41</v>
      </c>
      <c r="E2044" s="31">
        <v>85</v>
      </c>
      <c r="F2044" s="31">
        <v>87</v>
      </c>
      <c r="G2044" s="31">
        <v>19193.900000000001</v>
      </c>
      <c r="H2044" s="31">
        <v>1631481.5</v>
      </c>
      <c r="I2044" s="32">
        <v>45825</v>
      </c>
      <c r="J2044" s="32">
        <v>45906</v>
      </c>
      <c r="K2044" s="13"/>
      <c r="L2044" s="33" t="s">
        <v>21</v>
      </c>
      <c r="M2044" s="13" t="str">
        <f>PROPER(TRIM(SUBSTITUTE(B2044,"###"," ")))</f>
        <v>Medical Plus</v>
      </c>
      <c r="N2044" s="13" t="str">
        <f>PROPER(TRIM(SUBSTITUTE(C2044,"###"," ")))</f>
        <v>Electronics</v>
      </c>
      <c r="O2044" s="13" t="str">
        <f>PROPER(TRIM(SUBSTITUTE(D2044,"###"," ")))</f>
        <v>Quickstock</v>
      </c>
      <c r="P2044" s="13" t="str">
        <f t="shared" si="217"/>
        <v>Medical Plus</v>
      </c>
      <c r="Q2044" s="34" t="str">
        <f t="shared" si="218"/>
        <v>Electronics</v>
      </c>
      <c r="R2044" s="13" t="str">
        <f t="shared" si="219"/>
        <v>Quickstock</v>
      </c>
      <c r="S2044" s="35">
        <f t="shared" si="220"/>
        <v>85</v>
      </c>
      <c r="T2044" s="35">
        <f t="shared" si="221"/>
        <v>87</v>
      </c>
      <c r="U2044" s="14">
        <f t="shared" si="222"/>
        <v>19193.900000000001</v>
      </c>
      <c r="V2044" s="14">
        <f t="shared" si="223"/>
        <v>1631481.5000000002</v>
      </c>
      <c r="W2044" s="13" t="str">
        <v>Low Stock</v>
      </c>
      <c r="X2044" s="13" t="str">
        <v>Yes</v>
      </c>
      <c r="Y2044" s="13">
        <v>1</v>
      </c>
    </row>
    <row r="2045" spans="1:25" x14ac:dyDescent="0.3">
      <c r="A2045" s="31" t="s">
        <v>4057</v>
      </c>
      <c r="B2045" s="31" t="s">
        <v>4058</v>
      </c>
      <c r="C2045" s="31" t="s">
        <v>40</v>
      </c>
      <c r="D2045" s="31" t="s">
        <v>45</v>
      </c>
      <c r="E2045" s="31">
        <v>89</v>
      </c>
      <c r="F2045" s="31">
        <v>21</v>
      </c>
      <c r="G2045" s="31">
        <v>1797.11</v>
      </c>
      <c r="H2045" s="31">
        <v>159942.79</v>
      </c>
      <c r="I2045" s="32">
        <v>45773</v>
      </c>
      <c r="J2045" s="32">
        <v>45918</v>
      </c>
      <c r="K2045" s="31" t="s">
        <v>16</v>
      </c>
      <c r="L2045" s="33" t="s">
        <v>58</v>
      </c>
      <c r="M2045" s="13" t="str">
        <f>PROPER(TRIM(SUBSTITUTE(B2045,"###"," ")))</f>
        <v>Happen Pro</v>
      </c>
      <c r="N2045" s="13" t="str">
        <f>PROPER(TRIM(SUBSTITUTE(C2045,"###"," ")))</f>
        <v>Electronics</v>
      </c>
      <c r="O2045" s="13" t="str">
        <f>PROPER(TRIM(SUBSTITUTE(D2045,"###"," ")))</f>
        <v>Retailmart Inc</v>
      </c>
      <c r="P2045" s="13" t="str">
        <f t="shared" si="217"/>
        <v>Happen Pro</v>
      </c>
      <c r="Q2045" s="34" t="str">
        <f t="shared" si="218"/>
        <v>Electronics</v>
      </c>
      <c r="R2045" s="13" t="str">
        <f t="shared" si="219"/>
        <v>Retailmart Inc</v>
      </c>
      <c r="S2045" s="35">
        <f t="shared" si="220"/>
        <v>89</v>
      </c>
      <c r="T2045" s="35">
        <f t="shared" si="221"/>
        <v>21</v>
      </c>
      <c r="U2045" s="14">
        <f t="shared" si="222"/>
        <v>1797.11</v>
      </c>
      <c r="V2045" s="14">
        <f t="shared" si="223"/>
        <v>159942.78999999998</v>
      </c>
      <c r="W2045" s="13" t="str">
        <v>In Stock</v>
      </c>
      <c r="X2045" s="13" t="str">
        <v>No</v>
      </c>
      <c r="Y2045" s="13">
        <v>0</v>
      </c>
    </row>
    <row r="2046" spans="1:25" x14ac:dyDescent="0.3">
      <c r="A2046" s="31" t="s">
        <v>4059</v>
      </c>
      <c r="B2046" s="31" t="s">
        <v>4060</v>
      </c>
      <c r="C2046" s="31" t="s">
        <v>40</v>
      </c>
      <c r="D2046" s="31" t="s">
        <v>15</v>
      </c>
      <c r="E2046" s="31">
        <v>89</v>
      </c>
      <c r="F2046" s="31">
        <v>78</v>
      </c>
      <c r="G2046" s="31">
        <v>14553.21</v>
      </c>
      <c r="H2046" s="31">
        <v>1295235.69</v>
      </c>
      <c r="I2046" s="32">
        <v>45750</v>
      </c>
      <c r="J2046" s="32">
        <v>45853</v>
      </c>
      <c r="K2046" s="31" t="s">
        <v>29</v>
      </c>
      <c r="L2046" s="33" t="s">
        <v>58</v>
      </c>
      <c r="M2046" s="13" t="str">
        <f>PROPER(TRIM(SUBSTITUTE(B2046,"###"," ")))</f>
        <v>Science Mini</v>
      </c>
      <c r="N2046" s="13" t="str">
        <f>PROPER(TRIM(SUBSTITUTE(C2046,"###"," ")))</f>
        <v>Electronics</v>
      </c>
      <c r="O2046" s="13" t="str">
        <f>PROPER(TRIM(SUBSTITUTE(D2046,"###"," ")))</f>
        <v>Global Traders</v>
      </c>
      <c r="P2046" s="13" t="str">
        <f t="shared" si="217"/>
        <v>Science Mini</v>
      </c>
      <c r="Q2046" s="34" t="str">
        <f t="shared" si="218"/>
        <v>Electronics</v>
      </c>
      <c r="R2046" s="13" t="str">
        <f t="shared" si="219"/>
        <v>Global Traders</v>
      </c>
      <c r="S2046" s="35">
        <f t="shared" si="220"/>
        <v>89</v>
      </c>
      <c r="T2046" s="35">
        <f t="shared" si="221"/>
        <v>78</v>
      </c>
      <c r="U2046" s="14">
        <f t="shared" si="222"/>
        <v>14553.21</v>
      </c>
      <c r="V2046" s="14">
        <f t="shared" si="223"/>
        <v>1295235.69</v>
      </c>
      <c r="W2046" s="13" t="str">
        <v>In Stock</v>
      </c>
      <c r="X2046" s="13" t="str">
        <v>No</v>
      </c>
      <c r="Y2046" s="13">
        <v>0</v>
      </c>
    </row>
    <row r="2047" spans="1:25" x14ac:dyDescent="0.3">
      <c r="A2047" s="31" t="s">
        <v>4062</v>
      </c>
      <c r="B2047" s="31" t="s">
        <v>4063</v>
      </c>
      <c r="C2047" s="31" t="s">
        <v>20</v>
      </c>
      <c r="D2047" s="31" t="s">
        <v>45</v>
      </c>
      <c r="E2047" s="31">
        <v>193</v>
      </c>
      <c r="F2047" s="31">
        <v>44</v>
      </c>
      <c r="G2047" s="31">
        <v>976.35</v>
      </c>
      <c r="H2047" s="31">
        <v>188435.55</v>
      </c>
      <c r="I2047" s="32">
        <v>45747</v>
      </c>
      <c r="J2047" s="32">
        <v>45862</v>
      </c>
      <c r="K2047" s="31" t="s">
        <v>57</v>
      </c>
      <c r="L2047" s="33" t="s">
        <v>21</v>
      </c>
      <c r="M2047" s="13" t="str">
        <f>PROPER(TRIM(SUBSTITUTE(B2047,"###"," ")))</f>
        <v>Our Max</v>
      </c>
      <c r="N2047" s="13" t="str">
        <f>PROPER(TRIM(SUBSTITUTE(C2047,"###"," ")))</f>
        <v>Toys</v>
      </c>
      <c r="O2047" s="13" t="str">
        <f>PROPER(TRIM(SUBSTITUTE(D2047,"###"," ")))</f>
        <v>Retailmart Inc</v>
      </c>
      <c r="P2047" s="13" t="str">
        <f t="shared" si="217"/>
        <v>Our Max</v>
      </c>
      <c r="Q2047" s="34" t="str">
        <f t="shared" si="218"/>
        <v>Toys</v>
      </c>
      <c r="R2047" s="13" t="str">
        <f t="shared" si="219"/>
        <v>Retailmart Inc</v>
      </c>
      <c r="S2047" s="35">
        <f t="shared" si="220"/>
        <v>193</v>
      </c>
      <c r="T2047" s="35">
        <f t="shared" si="221"/>
        <v>44</v>
      </c>
      <c r="U2047" s="14">
        <f t="shared" si="222"/>
        <v>976.35</v>
      </c>
      <c r="V2047" s="14">
        <f t="shared" si="223"/>
        <v>188435.55000000002</v>
      </c>
      <c r="W2047" s="13" t="str">
        <v>In Stock</v>
      </c>
      <c r="X2047" s="13" t="str">
        <v>No</v>
      </c>
      <c r="Y2047" s="13">
        <v>0</v>
      </c>
    </row>
    <row r="2048" spans="1:25" x14ac:dyDescent="0.3">
      <c r="A2048" s="31" t="s">
        <v>4064</v>
      </c>
      <c r="B2048" s="31" t="s">
        <v>4065</v>
      </c>
      <c r="C2048" s="31" t="s">
        <v>20</v>
      </c>
      <c r="D2048" s="31" t="s">
        <v>45</v>
      </c>
      <c r="E2048" s="31">
        <v>65</v>
      </c>
      <c r="F2048" s="31">
        <v>61</v>
      </c>
      <c r="G2048" s="31">
        <v>13264.32</v>
      </c>
      <c r="H2048" s="31">
        <v>862180.79999999993</v>
      </c>
      <c r="I2048" s="32">
        <v>45719</v>
      </c>
      <c r="J2048" s="32">
        <v>45927</v>
      </c>
      <c r="K2048" s="31" t="s">
        <v>25</v>
      </c>
      <c r="L2048" s="33" t="s">
        <v>58</v>
      </c>
      <c r="M2048" s="13" t="str">
        <f>PROPER(TRIM(SUBSTITUTE(B2048,"###"," ")))</f>
        <v>Gun Plus</v>
      </c>
      <c r="N2048" s="13" t="str">
        <f>PROPER(TRIM(SUBSTITUTE(C2048,"###"," ")))</f>
        <v>Toys</v>
      </c>
      <c r="O2048" s="13" t="str">
        <f>PROPER(TRIM(SUBSTITUTE(D2048,"###"," ")))</f>
        <v>Retailmart Inc</v>
      </c>
      <c r="P2048" s="13" t="str">
        <f t="shared" si="217"/>
        <v>Gun Plus</v>
      </c>
      <c r="Q2048" s="34" t="str">
        <f t="shared" si="218"/>
        <v>Toys</v>
      </c>
      <c r="R2048" s="13" t="str">
        <f t="shared" si="219"/>
        <v>Retailmart Inc</v>
      </c>
      <c r="S2048" s="35">
        <f t="shared" si="220"/>
        <v>65</v>
      </c>
      <c r="T2048" s="35">
        <f t="shared" si="221"/>
        <v>61</v>
      </c>
      <c r="U2048" s="14">
        <f t="shared" si="222"/>
        <v>13264.32</v>
      </c>
      <c r="V2048" s="14">
        <f t="shared" si="223"/>
        <v>862180.79999999993</v>
      </c>
      <c r="W2048" s="13" t="str">
        <v>In Stock</v>
      </c>
      <c r="X2048" s="13" t="str">
        <v>No</v>
      </c>
      <c r="Y2048" s="13">
        <v>0</v>
      </c>
    </row>
    <row r="2049" spans="1:25" x14ac:dyDescent="0.3">
      <c r="A2049" s="31" t="s">
        <v>4067</v>
      </c>
      <c r="B2049" s="31" t="s">
        <v>3492</v>
      </c>
      <c r="C2049" s="31" t="s">
        <v>44</v>
      </c>
      <c r="D2049" s="13"/>
      <c r="E2049" s="31">
        <v>115</v>
      </c>
      <c r="F2049" s="31">
        <v>99</v>
      </c>
      <c r="G2049" s="31">
        <v>12296.23</v>
      </c>
      <c r="H2049" s="31">
        <v>1414066.45</v>
      </c>
      <c r="I2049" s="32">
        <v>45690</v>
      </c>
      <c r="J2049" s="32">
        <v>45879</v>
      </c>
      <c r="K2049" s="31" t="s">
        <v>54</v>
      </c>
      <c r="L2049" s="33" t="s">
        <v>30</v>
      </c>
      <c r="M2049" s="13" t="str">
        <f>PROPER(TRIM(SUBSTITUTE(B2049,"###"," ")))</f>
        <v>Final Mini</v>
      </c>
      <c r="N2049" s="13" t="str">
        <f>PROPER(TRIM(SUBSTITUTE(C2049,"###"," ")))</f>
        <v>Groceries</v>
      </c>
      <c r="O2049" s="13" t="str">
        <f>PROPER(TRIM(SUBSTITUTE(D2049,"###"," ")))</f>
        <v/>
      </c>
      <c r="P2049" s="13" t="str">
        <f t="shared" si="217"/>
        <v>Final Mini</v>
      </c>
      <c r="Q2049" s="34" t="str">
        <f t="shared" si="218"/>
        <v>Groceries</v>
      </c>
      <c r="R2049" s="13" t="str">
        <f t="shared" si="219"/>
        <v>Others</v>
      </c>
      <c r="S2049" s="35">
        <f t="shared" si="220"/>
        <v>115</v>
      </c>
      <c r="T2049" s="35">
        <f t="shared" si="221"/>
        <v>99</v>
      </c>
      <c r="U2049" s="14">
        <f t="shared" si="222"/>
        <v>12296.23</v>
      </c>
      <c r="V2049" s="14">
        <f t="shared" si="223"/>
        <v>1414066.45</v>
      </c>
      <c r="W2049" s="13" t="str">
        <v>In Stock</v>
      </c>
      <c r="X2049" s="13" t="str">
        <v>No</v>
      </c>
      <c r="Y2049" s="13">
        <v>0</v>
      </c>
    </row>
    <row r="2050" spans="1:25" x14ac:dyDescent="0.3">
      <c r="A2050" s="31" t="s">
        <v>4068</v>
      </c>
      <c r="B2050" s="31" t="s">
        <v>4069</v>
      </c>
      <c r="C2050" s="31" t="s">
        <v>20</v>
      </c>
      <c r="D2050" s="31" t="s">
        <v>24</v>
      </c>
      <c r="E2050" s="31">
        <v>118</v>
      </c>
      <c r="F2050" s="31">
        <v>62</v>
      </c>
      <c r="G2050" s="31">
        <v>14280.77</v>
      </c>
      <c r="H2050" s="31">
        <v>1685130.86</v>
      </c>
      <c r="I2050" s="32">
        <v>45774</v>
      </c>
      <c r="J2050" s="32">
        <v>45871</v>
      </c>
      <c r="K2050" s="31" t="s">
        <v>16</v>
      </c>
      <c r="L2050" s="33" t="s">
        <v>30</v>
      </c>
      <c r="M2050" s="13" t="str">
        <f>PROPER(TRIM(SUBSTITUTE(B2050,"###"," ")))</f>
        <v>Identify X</v>
      </c>
      <c r="N2050" s="13" t="str">
        <f>PROPER(TRIM(SUBSTITUTE(C2050,"###"," ")))</f>
        <v>Toys</v>
      </c>
      <c r="O2050" s="13" t="str">
        <f>PROPER(TRIM(SUBSTITUTE(D2050,"###"," ")))</f>
        <v>Omni Suppliers</v>
      </c>
      <c r="P2050" s="13" t="str">
        <f t="shared" si="217"/>
        <v>Identify X</v>
      </c>
      <c r="Q2050" s="34" t="str">
        <f t="shared" si="218"/>
        <v>Toys</v>
      </c>
      <c r="R2050" s="13" t="str">
        <f t="shared" si="219"/>
        <v>Omni Suppliers</v>
      </c>
      <c r="S2050" s="35">
        <f t="shared" si="220"/>
        <v>118</v>
      </c>
      <c r="T2050" s="35">
        <f t="shared" si="221"/>
        <v>62</v>
      </c>
      <c r="U2050" s="14">
        <f t="shared" si="222"/>
        <v>14280.77</v>
      </c>
      <c r="V2050" s="14">
        <f t="shared" si="223"/>
        <v>1685130.86</v>
      </c>
      <c r="W2050" s="13" t="str">
        <v>In Stock</v>
      </c>
      <c r="X2050" s="13" t="str">
        <v>No</v>
      </c>
      <c r="Y2050" s="13">
        <v>0</v>
      </c>
    </row>
    <row r="2051" spans="1:25" x14ac:dyDescent="0.3">
      <c r="A2051" s="31" t="s">
        <v>4070</v>
      </c>
      <c r="B2051" s="31" t="s">
        <v>4071</v>
      </c>
      <c r="C2051" s="31" t="s">
        <v>20</v>
      </c>
      <c r="D2051" s="31" t="s">
        <v>53</v>
      </c>
      <c r="E2051" s="31">
        <v>16</v>
      </c>
      <c r="F2051" s="31">
        <v>69</v>
      </c>
      <c r="G2051" s="31">
        <v>5686.69</v>
      </c>
      <c r="H2051" s="31">
        <v>90987.04</v>
      </c>
      <c r="I2051" s="32">
        <v>45710</v>
      </c>
      <c r="J2051" s="32">
        <v>45860</v>
      </c>
      <c r="K2051" s="31" t="s">
        <v>29</v>
      </c>
      <c r="L2051" s="33" t="s">
        <v>17</v>
      </c>
      <c r="M2051" s="13" t="str">
        <f>PROPER(TRIM(SUBSTITUTE(B2051,"###"," ")))</f>
        <v>Exactly Pro</v>
      </c>
      <c r="N2051" s="13" t="str">
        <f>PROPER(TRIM(SUBSTITUTE(C2051,"###"," ")))</f>
        <v>Toys</v>
      </c>
      <c r="O2051" s="13" t="str">
        <f>PROPER(TRIM(SUBSTITUTE(D2051,"###"," ")))</f>
        <v>Abc Pvt Ltd</v>
      </c>
      <c r="P2051" s="13" t="str">
        <f t="shared" ref="P2051:P2114" si="224">IF(M2051="","Unknown",M2051)</f>
        <v>Exactly Pro</v>
      </c>
      <c r="Q2051" s="34" t="str">
        <f t="shared" ref="Q2051:Q2114" si="225">IF(N2051="","Unknown",N2051)</f>
        <v>Toys</v>
      </c>
      <c r="R2051" s="13" t="str">
        <f t="shared" ref="R2051:R2114" si="226">IF(O2051="","Others",O2051)</f>
        <v>Abc Pvt Ltd</v>
      </c>
      <c r="S2051" s="35">
        <f t="shared" ref="S2051:S2114" si="227">VALUE(E2051)</f>
        <v>16</v>
      </c>
      <c r="T2051" s="35">
        <f t="shared" ref="T2051:T2114" si="228">VALUE(F2051)</f>
        <v>69</v>
      </c>
      <c r="U2051" s="14">
        <f t="shared" ref="U2051:U2114" si="229">VALUE(G2051)</f>
        <v>5686.69</v>
      </c>
      <c r="V2051" s="14">
        <f t="shared" ref="V2051:V2114" si="230">E2051*G2051</f>
        <v>90987.04</v>
      </c>
      <c r="W2051" s="13" t="str">
        <v>Low Stock</v>
      </c>
      <c r="X2051" s="13" t="str">
        <v>Yes</v>
      </c>
      <c r="Y2051" s="13">
        <v>1</v>
      </c>
    </row>
    <row r="2052" spans="1:25" x14ac:dyDescent="0.3">
      <c r="A2052" s="31" t="s">
        <v>4072</v>
      </c>
      <c r="B2052" s="31" t="s">
        <v>3964</v>
      </c>
      <c r="C2052" s="31" t="s">
        <v>14</v>
      </c>
      <c r="D2052" s="31" t="s">
        <v>41</v>
      </c>
      <c r="E2052" s="31">
        <v>86</v>
      </c>
      <c r="F2052" s="31">
        <v>81</v>
      </c>
      <c r="G2052" s="31">
        <v>9426.07</v>
      </c>
      <c r="H2052" s="31">
        <v>810642.02</v>
      </c>
      <c r="I2052" s="32">
        <v>45724</v>
      </c>
      <c r="J2052" s="32">
        <v>45933</v>
      </c>
      <c r="K2052" s="31" t="s">
        <v>16</v>
      </c>
      <c r="L2052" s="33" t="s">
        <v>58</v>
      </c>
      <c r="M2052" s="13" t="str">
        <f>PROPER(TRIM(SUBSTITUTE(B2052,"###"," ")))</f>
        <v>Wear Mini</v>
      </c>
      <c r="N2052" s="13" t="str">
        <f>PROPER(TRIM(SUBSTITUTE(C2052,"###"," ")))</f>
        <v>Clothing</v>
      </c>
      <c r="O2052" s="13" t="str">
        <f>PROPER(TRIM(SUBSTITUTE(D2052,"###"," ")))</f>
        <v>Quickstock</v>
      </c>
      <c r="P2052" s="13" t="str">
        <f t="shared" si="224"/>
        <v>Wear Mini</v>
      </c>
      <c r="Q2052" s="34" t="str">
        <f t="shared" si="225"/>
        <v>Clothing</v>
      </c>
      <c r="R2052" s="13" t="str">
        <f t="shared" si="226"/>
        <v>Quickstock</v>
      </c>
      <c r="S2052" s="35">
        <f t="shared" si="227"/>
        <v>86</v>
      </c>
      <c r="T2052" s="35">
        <f t="shared" si="228"/>
        <v>81</v>
      </c>
      <c r="U2052" s="14">
        <f t="shared" si="229"/>
        <v>9426.07</v>
      </c>
      <c r="V2052" s="14">
        <f t="shared" si="230"/>
        <v>810642.02</v>
      </c>
      <c r="W2052" s="13" t="str">
        <v>In Stock</v>
      </c>
      <c r="X2052" s="13" t="str">
        <v>No</v>
      </c>
      <c r="Y2052" s="13">
        <v>0</v>
      </c>
    </row>
    <row r="2053" spans="1:25" x14ac:dyDescent="0.3">
      <c r="A2053" s="31" t="s">
        <v>4074</v>
      </c>
      <c r="B2053" s="31" t="s">
        <v>3541</v>
      </c>
      <c r="C2053" s="31" t="s">
        <v>44</v>
      </c>
      <c r="D2053" s="31" t="s">
        <v>24</v>
      </c>
      <c r="E2053" s="31">
        <v>100</v>
      </c>
      <c r="F2053" s="13"/>
      <c r="G2053" s="31">
        <v>15004.51</v>
      </c>
      <c r="H2053" s="31">
        <v>1500451</v>
      </c>
      <c r="I2053" s="32">
        <v>45786</v>
      </c>
      <c r="J2053" s="32">
        <v>45927</v>
      </c>
      <c r="K2053" s="31" t="s">
        <v>54</v>
      </c>
      <c r="L2053" s="33" t="s">
        <v>33</v>
      </c>
      <c r="M2053" s="13" t="str">
        <f>PROPER(TRIM(SUBSTITUTE(B2053,"###"," ")))</f>
        <v>Table Lite</v>
      </c>
      <c r="N2053" s="13" t="str">
        <f>PROPER(TRIM(SUBSTITUTE(C2053,"###"," ")))</f>
        <v>Groceries</v>
      </c>
      <c r="O2053" s="13" t="str">
        <f>PROPER(TRIM(SUBSTITUTE(D2053,"###"," ")))</f>
        <v>Omni Suppliers</v>
      </c>
      <c r="P2053" s="13" t="str">
        <f t="shared" si="224"/>
        <v>Table Lite</v>
      </c>
      <c r="Q2053" s="34" t="str">
        <f t="shared" si="225"/>
        <v>Groceries</v>
      </c>
      <c r="R2053" s="13" t="str">
        <f t="shared" si="226"/>
        <v>Omni Suppliers</v>
      </c>
      <c r="S2053" s="35">
        <f t="shared" si="227"/>
        <v>100</v>
      </c>
      <c r="T2053" s="35">
        <f t="shared" si="228"/>
        <v>0</v>
      </c>
      <c r="U2053" s="14">
        <f t="shared" si="229"/>
        <v>15004.51</v>
      </c>
      <c r="V2053" s="14">
        <f t="shared" si="230"/>
        <v>1500451</v>
      </c>
      <c r="W2053" s="13" t="str">
        <v>In Stock</v>
      </c>
      <c r="X2053" s="13" t="str">
        <v>No</v>
      </c>
      <c r="Y2053" s="13">
        <v>0</v>
      </c>
    </row>
    <row r="2054" spans="1:25" x14ac:dyDescent="0.3">
      <c r="A2054" s="31" t="s">
        <v>4075</v>
      </c>
      <c r="B2054" s="31" t="s">
        <v>4076</v>
      </c>
      <c r="C2054" s="31" t="s">
        <v>44</v>
      </c>
      <c r="D2054" s="31" t="s">
        <v>24</v>
      </c>
      <c r="E2054" s="31">
        <v>140</v>
      </c>
      <c r="F2054" s="31">
        <v>29</v>
      </c>
      <c r="G2054" s="31">
        <v>9137.26</v>
      </c>
      <c r="H2054" s="31">
        <v>1279216.3999999999</v>
      </c>
      <c r="I2054" s="32">
        <v>45848</v>
      </c>
      <c r="J2054" s="32">
        <v>45908</v>
      </c>
      <c r="K2054" s="31" t="s">
        <v>25</v>
      </c>
      <c r="L2054" s="33" t="s">
        <v>33</v>
      </c>
      <c r="M2054" s="13" t="str">
        <f>PROPER(TRIM(SUBSTITUTE(B2054,"###"," ")))</f>
        <v>Somebody Pro</v>
      </c>
      <c r="N2054" s="13" t="str">
        <f>PROPER(TRIM(SUBSTITUTE(C2054,"###"," ")))</f>
        <v>Groceries</v>
      </c>
      <c r="O2054" s="13" t="str">
        <f>PROPER(TRIM(SUBSTITUTE(D2054,"###"," ")))</f>
        <v>Omni Suppliers</v>
      </c>
      <c r="P2054" s="13" t="str">
        <f t="shared" si="224"/>
        <v>Somebody Pro</v>
      </c>
      <c r="Q2054" s="34" t="str">
        <f t="shared" si="225"/>
        <v>Groceries</v>
      </c>
      <c r="R2054" s="13" t="str">
        <f t="shared" si="226"/>
        <v>Omni Suppliers</v>
      </c>
      <c r="S2054" s="35">
        <f t="shared" si="227"/>
        <v>140</v>
      </c>
      <c r="T2054" s="35">
        <f t="shared" si="228"/>
        <v>29</v>
      </c>
      <c r="U2054" s="14">
        <f t="shared" si="229"/>
        <v>9137.26</v>
      </c>
      <c r="V2054" s="14">
        <f t="shared" si="230"/>
        <v>1279216.4000000001</v>
      </c>
      <c r="W2054" s="13" t="str">
        <v>In Stock</v>
      </c>
      <c r="X2054" s="13" t="str">
        <v>No</v>
      </c>
      <c r="Y2054" s="13">
        <v>0</v>
      </c>
    </row>
    <row r="2055" spans="1:25" x14ac:dyDescent="0.3">
      <c r="A2055" s="31" t="s">
        <v>4077</v>
      </c>
      <c r="B2055" s="31" t="s">
        <v>1134</v>
      </c>
      <c r="C2055" s="31" t="s">
        <v>28</v>
      </c>
      <c r="D2055" s="31" t="s">
        <v>41</v>
      </c>
      <c r="E2055" s="31">
        <v>150</v>
      </c>
      <c r="F2055" s="31">
        <v>65</v>
      </c>
      <c r="G2055" s="31">
        <v>18488.16</v>
      </c>
      <c r="H2055" s="31">
        <v>2773224</v>
      </c>
      <c r="I2055" s="32">
        <v>45740</v>
      </c>
      <c r="J2055" s="32">
        <v>45925</v>
      </c>
      <c r="K2055" s="31" t="s">
        <v>54</v>
      </c>
      <c r="L2055" s="33" t="s">
        <v>30</v>
      </c>
      <c r="M2055" s="13" t="str">
        <f>PROPER(TRIM(SUBSTITUTE(B2055,"###"," ")))</f>
        <v>Pressure Mini</v>
      </c>
      <c r="N2055" s="13" t="str">
        <f>PROPER(TRIM(SUBSTITUTE(C2055,"###"," ")))</f>
        <v>Furniture</v>
      </c>
      <c r="O2055" s="13" t="str">
        <f>PROPER(TRIM(SUBSTITUTE(D2055,"###"," ")))</f>
        <v>Quickstock</v>
      </c>
      <c r="P2055" s="13" t="str">
        <f t="shared" si="224"/>
        <v>Pressure Mini</v>
      </c>
      <c r="Q2055" s="34" t="str">
        <f t="shared" si="225"/>
        <v>Furniture</v>
      </c>
      <c r="R2055" s="13" t="str">
        <f t="shared" si="226"/>
        <v>Quickstock</v>
      </c>
      <c r="S2055" s="35">
        <f t="shared" si="227"/>
        <v>150</v>
      </c>
      <c r="T2055" s="35">
        <f t="shared" si="228"/>
        <v>65</v>
      </c>
      <c r="U2055" s="14">
        <f t="shared" si="229"/>
        <v>18488.16</v>
      </c>
      <c r="V2055" s="14">
        <f t="shared" si="230"/>
        <v>2773224</v>
      </c>
      <c r="W2055" s="13" t="str">
        <v>In Stock</v>
      </c>
      <c r="X2055" s="13" t="str">
        <v>No</v>
      </c>
      <c r="Y2055" s="13">
        <v>0</v>
      </c>
    </row>
    <row r="2056" spans="1:25" x14ac:dyDescent="0.3">
      <c r="A2056" s="31" t="s">
        <v>4078</v>
      </c>
      <c r="B2056" s="31" t="s">
        <v>4079</v>
      </c>
      <c r="C2056" s="31" t="s">
        <v>14</v>
      </c>
      <c r="D2056" s="31" t="s">
        <v>15</v>
      </c>
      <c r="E2056" s="31">
        <v>122</v>
      </c>
      <c r="F2056" s="31">
        <v>38</v>
      </c>
      <c r="G2056" s="31">
        <v>5308.93</v>
      </c>
      <c r="H2056" s="31">
        <v>647689.46000000008</v>
      </c>
      <c r="I2056" s="32">
        <v>45683</v>
      </c>
      <c r="J2056" s="32">
        <v>45917</v>
      </c>
      <c r="K2056" s="31" t="s">
        <v>54</v>
      </c>
      <c r="L2056" s="33" t="s">
        <v>21</v>
      </c>
      <c r="M2056" s="13" t="str">
        <f>PROPER(TRIM(SUBSTITUTE(B2056,"###"," ")))</f>
        <v>Let Plus</v>
      </c>
      <c r="N2056" s="13" t="str">
        <f>PROPER(TRIM(SUBSTITUTE(C2056,"###"," ")))</f>
        <v>Clothing</v>
      </c>
      <c r="O2056" s="13" t="str">
        <f>PROPER(TRIM(SUBSTITUTE(D2056,"###"," ")))</f>
        <v>Global Traders</v>
      </c>
      <c r="P2056" s="13" t="str">
        <f t="shared" si="224"/>
        <v>Let Plus</v>
      </c>
      <c r="Q2056" s="34" t="str">
        <f t="shared" si="225"/>
        <v>Clothing</v>
      </c>
      <c r="R2056" s="13" t="str">
        <f t="shared" si="226"/>
        <v>Global Traders</v>
      </c>
      <c r="S2056" s="35">
        <f t="shared" si="227"/>
        <v>122</v>
      </c>
      <c r="T2056" s="35">
        <f t="shared" si="228"/>
        <v>38</v>
      </c>
      <c r="U2056" s="14">
        <f t="shared" si="229"/>
        <v>5308.93</v>
      </c>
      <c r="V2056" s="14">
        <f t="shared" si="230"/>
        <v>647689.46000000008</v>
      </c>
      <c r="W2056" s="13" t="str">
        <v>In Stock</v>
      </c>
      <c r="X2056" s="13" t="str">
        <v>No</v>
      </c>
      <c r="Y2056" s="13">
        <v>0</v>
      </c>
    </row>
    <row r="2057" spans="1:25" x14ac:dyDescent="0.3">
      <c r="A2057" s="31" t="s">
        <v>4081</v>
      </c>
      <c r="B2057" s="31" t="s">
        <v>4082</v>
      </c>
      <c r="C2057" s="31" t="s">
        <v>28</v>
      </c>
      <c r="D2057" s="31" t="s">
        <v>24</v>
      </c>
      <c r="E2057" s="31">
        <v>27</v>
      </c>
      <c r="F2057" s="31">
        <v>89</v>
      </c>
      <c r="G2057" s="31">
        <v>17123.669999999998</v>
      </c>
      <c r="H2057" s="31">
        <v>462339.09</v>
      </c>
      <c r="I2057" s="32">
        <v>45734</v>
      </c>
      <c r="J2057" s="32">
        <v>45864</v>
      </c>
      <c r="K2057" s="31" t="s">
        <v>46</v>
      </c>
      <c r="L2057" s="33" t="s">
        <v>30</v>
      </c>
      <c r="M2057" s="13" t="str">
        <f>PROPER(TRIM(SUBSTITUTE(B2057,"###"," ")))</f>
        <v>Suggest Max</v>
      </c>
      <c r="N2057" s="13" t="str">
        <f>PROPER(TRIM(SUBSTITUTE(C2057,"###"," ")))</f>
        <v>Furniture</v>
      </c>
      <c r="O2057" s="13" t="str">
        <f>PROPER(TRIM(SUBSTITUTE(D2057,"###"," ")))</f>
        <v>Omni Suppliers</v>
      </c>
      <c r="P2057" s="13" t="str">
        <f t="shared" si="224"/>
        <v>Suggest Max</v>
      </c>
      <c r="Q2057" s="34" t="str">
        <f t="shared" si="225"/>
        <v>Furniture</v>
      </c>
      <c r="R2057" s="13" t="str">
        <f t="shared" si="226"/>
        <v>Omni Suppliers</v>
      </c>
      <c r="S2057" s="35">
        <f t="shared" si="227"/>
        <v>27</v>
      </c>
      <c r="T2057" s="35">
        <f t="shared" si="228"/>
        <v>89</v>
      </c>
      <c r="U2057" s="14">
        <f t="shared" si="229"/>
        <v>17123.669999999998</v>
      </c>
      <c r="V2057" s="14">
        <f t="shared" si="230"/>
        <v>462339.08999999997</v>
      </c>
      <c r="W2057" s="13" t="str">
        <v>Low Stock</v>
      </c>
      <c r="X2057" s="13" t="str">
        <v>Yes</v>
      </c>
      <c r="Y2057" s="13">
        <v>1</v>
      </c>
    </row>
    <row r="2058" spans="1:25" x14ac:dyDescent="0.3">
      <c r="A2058" s="31" t="s">
        <v>4083</v>
      </c>
      <c r="B2058" s="31" t="s">
        <v>2480</v>
      </c>
      <c r="C2058" s="31" t="s">
        <v>40</v>
      </c>
      <c r="D2058" s="31" t="s">
        <v>24</v>
      </c>
      <c r="E2058" s="31">
        <v>107</v>
      </c>
      <c r="F2058" s="31">
        <v>35</v>
      </c>
      <c r="G2058" s="31">
        <v>16023.25</v>
      </c>
      <c r="H2058" s="31">
        <v>1714487.75</v>
      </c>
      <c r="I2058" s="32">
        <v>45777</v>
      </c>
      <c r="J2058" s="32">
        <v>45865</v>
      </c>
      <c r="K2058" s="13"/>
      <c r="L2058" s="33" t="s">
        <v>58</v>
      </c>
      <c r="M2058" s="13" t="str">
        <f>PROPER(TRIM(SUBSTITUTE(B2058,"###"," ")))</f>
        <v>Little Max</v>
      </c>
      <c r="N2058" s="13" t="str">
        <f>PROPER(TRIM(SUBSTITUTE(C2058,"###"," ")))</f>
        <v>Electronics</v>
      </c>
      <c r="O2058" s="13" t="str">
        <f>PROPER(TRIM(SUBSTITUTE(D2058,"###"," ")))</f>
        <v>Omni Suppliers</v>
      </c>
      <c r="P2058" s="13" t="str">
        <f t="shared" si="224"/>
        <v>Little Max</v>
      </c>
      <c r="Q2058" s="34" t="str">
        <f t="shared" si="225"/>
        <v>Electronics</v>
      </c>
      <c r="R2058" s="13" t="str">
        <f t="shared" si="226"/>
        <v>Omni Suppliers</v>
      </c>
      <c r="S2058" s="35">
        <f t="shared" si="227"/>
        <v>107</v>
      </c>
      <c r="T2058" s="35">
        <f t="shared" si="228"/>
        <v>35</v>
      </c>
      <c r="U2058" s="14">
        <f t="shared" si="229"/>
        <v>16023.25</v>
      </c>
      <c r="V2058" s="14">
        <f t="shared" si="230"/>
        <v>1714487.75</v>
      </c>
      <c r="W2058" s="13" t="str">
        <v>In Stock</v>
      </c>
      <c r="X2058" s="13" t="str">
        <v>No</v>
      </c>
      <c r="Y2058" s="13">
        <v>0</v>
      </c>
    </row>
    <row r="2059" spans="1:25" x14ac:dyDescent="0.3">
      <c r="A2059" s="31" t="s">
        <v>4084</v>
      </c>
      <c r="B2059" s="31" t="s">
        <v>4085</v>
      </c>
      <c r="C2059" s="31" t="s">
        <v>20</v>
      </c>
      <c r="D2059" s="31" t="s">
        <v>15</v>
      </c>
      <c r="E2059" s="31">
        <v>76</v>
      </c>
      <c r="F2059" s="31">
        <v>66</v>
      </c>
      <c r="G2059" s="31">
        <v>2350.2600000000002</v>
      </c>
      <c r="H2059" s="31">
        <v>178619.76</v>
      </c>
      <c r="I2059" s="32">
        <v>45758</v>
      </c>
      <c r="J2059" s="32">
        <v>45879</v>
      </c>
      <c r="K2059" s="31" t="s">
        <v>46</v>
      </c>
      <c r="L2059" s="33" t="s">
        <v>21</v>
      </c>
      <c r="M2059" s="13" t="str">
        <f>PROPER(TRIM(SUBSTITUTE(B2059,"###"," ")))</f>
        <v>Six Pro</v>
      </c>
      <c r="N2059" s="13" t="str">
        <f>PROPER(TRIM(SUBSTITUTE(C2059,"###"," ")))</f>
        <v>Toys</v>
      </c>
      <c r="O2059" s="13" t="str">
        <f>PROPER(TRIM(SUBSTITUTE(D2059,"###"," ")))</f>
        <v>Global Traders</v>
      </c>
      <c r="P2059" s="13" t="str">
        <f t="shared" si="224"/>
        <v>Six Pro</v>
      </c>
      <c r="Q2059" s="34" t="str">
        <f t="shared" si="225"/>
        <v>Toys</v>
      </c>
      <c r="R2059" s="13" t="str">
        <f t="shared" si="226"/>
        <v>Global Traders</v>
      </c>
      <c r="S2059" s="35">
        <f t="shared" si="227"/>
        <v>76</v>
      </c>
      <c r="T2059" s="35">
        <f t="shared" si="228"/>
        <v>66</v>
      </c>
      <c r="U2059" s="14">
        <f t="shared" si="229"/>
        <v>2350.2600000000002</v>
      </c>
      <c r="V2059" s="14">
        <f t="shared" si="230"/>
        <v>178619.76</v>
      </c>
      <c r="W2059" s="13" t="str">
        <v>In Stock</v>
      </c>
      <c r="X2059" s="13" t="str">
        <v>No</v>
      </c>
      <c r="Y2059" s="13">
        <v>0</v>
      </c>
    </row>
    <row r="2060" spans="1:25" x14ac:dyDescent="0.3">
      <c r="A2060" s="31" t="s">
        <v>4086</v>
      </c>
      <c r="B2060" s="31" t="s">
        <v>2654</v>
      </c>
      <c r="C2060" s="31" t="s">
        <v>20</v>
      </c>
      <c r="D2060" s="31" t="s">
        <v>24</v>
      </c>
      <c r="E2060" s="31">
        <v>158</v>
      </c>
      <c r="F2060" s="31">
        <v>49</v>
      </c>
      <c r="G2060" s="31">
        <v>10153.799999999999</v>
      </c>
      <c r="H2060" s="31">
        <v>1604300.4</v>
      </c>
      <c r="I2060" s="32">
        <v>45768</v>
      </c>
      <c r="J2060" s="32">
        <v>45870</v>
      </c>
      <c r="K2060" s="31" t="s">
        <v>29</v>
      </c>
      <c r="L2060" s="33" t="s">
        <v>33</v>
      </c>
      <c r="M2060" s="13" t="str">
        <f>PROPER(TRIM(SUBSTITUTE(B2060,"###"," ")))</f>
        <v>Sound X</v>
      </c>
      <c r="N2060" s="13" t="str">
        <f>PROPER(TRIM(SUBSTITUTE(C2060,"###"," ")))</f>
        <v>Toys</v>
      </c>
      <c r="O2060" s="13" t="str">
        <f>PROPER(TRIM(SUBSTITUTE(D2060,"###"," ")))</f>
        <v>Omni Suppliers</v>
      </c>
      <c r="P2060" s="13" t="str">
        <f t="shared" si="224"/>
        <v>Sound X</v>
      </c>
      <c r="Q2060" s="34" t="str">
        <f t="shared" si="225"/>
        <v>Toys</v>
      </c>
      <c r="R2060" s="13" t="str">
        <f t="shared" si="226"/>
        <v>Omni Suppliers</v>
      </c>
      <c r="S2060" s="35">
        <f t="shared" si="227"/>
        <v>158</v>
      </c>
      <c r="T2060" s="35">
        <f t="shared" si="228"/>
        <v>49</v>
      </c>
      <c r="U2060" s="14">
        <f t="shared" si="229"/>
        <v>10153.799999999999</v>
      </c>
      <c r="V2060" s="14">
        <f t="shared" si="230"/>
        <v>1604300.4</v>
      </c>
      <c r="W2060" s="13" t="str">
        <v>In Stock</v>
      </c>
      <c r="X2060" s="13" t="str">
        <v>No</v>
      </c>
      <c r="Y2060" s="13">
        <v>0</v>
      </c>
    </row>
    <row r="2061" spans="1:25" x14ac:dyDescent="0.3">
      <c r="A2061" s="31" t="s">
        <v>4087</v>
      </c>
      <c r="B2061" s="31" t="s">
        <v>4088</v>
      </c>
      <c r="C2061" s="31" t="s">
        <v>20</v>
      </c>
      <c r="D2061" s="31" t="s">
        <v>24</v>
      </c>
      <c r="E2061" s="13"/>
      <c r="F2061" s="31">
        <v>45</v>
      </c>
      <c r="G2061" s="31">
        <v>4500.6499999999996</v>
      </c>
      <c r="H2061" s="13"/>
      <c r="I2061" s="32">
        <v>45739</v>
      </c>
      <c r="J2061" s="32">
        <v>45903</v>
      </c>
      <c r="K2061" s="31" t="s">
        <v>46</v>
      </c>
      <c r="L2061" s="33" t="s">
        <v>21</v>
      </c>
      <c r="M2061" s="13" t="str">
        <f>PROPER(TRIM(SUBSTITUTE(B2061,"###"," ")))</f>
        <v>Consider Pro</v>
      </c>
      <c r="N2061" s="13" t="str">
        <f>PROPER(TRIM(SUBSTITUTE(C2061,"###"," ")))</f>
        <v>Toys</v>
      </c>
      <c r="O2061" s="13" t="str">
        <f>PROPER(TRIM(SUBSTITUTE(D2061,"###"," ")))</f>
        <v>Omni Suppliers</v>
      </c>
      <c r="P2061" s="13" t="str">
        <f t="shared" si="224"/>
        <v>Consider Pro</v>
      </c>
      <c r="Q2061" s="34" t="str">
        <f t="shared" si="225"/>
        <v>Toys</v>
      </c>
      <c r="R2061" s="13" t="str">
        <f t="shared" si="226"/>
        <v>Omni Suppliers</v>
      </c>
      <c r="S2061" s="35">
        <f t="shared" si="227"/>
        <v>0</v>
      </c>
      <c r="T2061" s="35">
        <f t="shared" si="228"/>
        <v>45</v>
      </c>
      <c r="U2061" s="14">
        <f t="shared" si="229"/>
        <v>4500.6499999999996</v>
      </c>
      <c r="V2061" s="14">
        <f t="shared" si="230"/>
        <v>0</v>
      </c>
      <c r="W2061" s="13" t="str">
        <v>Out of Stock</v>
      </c>
      <c r="X2061" s="13" t="str">
        <v>Yes</v>
      </c>
      <c r="Y2061" s="13">
        <v>1</v>
      </c>
    </row>
    <row r="2062" spans="1:25" x14ac:dyDescent="0.3">
      <c r="A2062" s="31" t="s">
        <v>4089</v>
      </c>
      <c r="B2062" s="31" t="s">
        <v>4090</v>
      </c>
      <c r="C2062" s="31" t="s">
        <v>28</v>
      </c>
      <c r="D2062" s="31" t="s">
        <v>45</v>
      </c>
      <c r="E2062" s="31">
        <v>114</v>
      </c>
      <c r="F2062" s="31">
        <v>79</v>
      </c>
      <c r="G2062" s="31">
        <v>9649.7000000000007</v>
      </c>
      <c r="H2062" s="31">
        <v>1100065.8</v>
      </c>
      <c r="I2062" s="32">
        <v>45748</v>
      </c>
      <c r="J2062" s="32">
        <v>45917</v>
      </c>
      <c r="K2062" s="13"/>
      <c r="L2062" s="33" t="s">
        <v>33</v>
      </c>
      <c r="M2062" s="13" t="str">
        <f>PROPER(TRIM(SUBSTITUTE(B2062,"###"," ")))</f>
        <v>Edge Pro</v>
      </c>
      <c r="N2062" s="13" t="str">
        <f>PROPER(TRIM(SUBSTITUTE(C2062,"###"," ")))</f>
        <v>Furniture</v>
      </c>
      <c r="O2062" s="13" t="str">
        <f>PROPER(TRIM(SUBSTITUTE(D2062,"###"," ")))</f>
        <v>Retailmart Inc</v>
      </c>
      <c r="P2062" s="13" t="str">
        <f t="shared" si="224"/>
        <v>Edge Pro</v>
      </c>
      <c r="Q2062" s="34" t="str">
        <f t="shared" si="225"/>
        <v>Furniture</v>
      </c>
      <c r="R2062" s="13" t="str">
        <f t="shared" si="226"/>
        <v>Retailmart Inc</v>
      </c>
      <c r="S2062" s="35">
        <f t="shared" si="227"/>
        <v>114</v>
      </c>
      <c r="T2062" s="35">
        <f t="shared" si="228"/>
        <v>79</v>
      </c>
      <c r="U2062" s="14">
        <f t="shared" si="229"/>
        <v>9649.7000000000007</v>
      </c>
      <c r="V2062" s="14">
        <f t="shared" si="230"/>
        <v>1100065.8</v>
      </c>
      <c r="W2062" s="13" t="str">
        <v>In Stock</v>
      </c>
      <c r="X2062" s="13" t="str">
        <v>No</v>
      </c>
      <c r="Y2062" s="13">
        <v>0</v>
      </c>
    </row>
    <row r="2063" spans="1:25" x14ac:dyDescent="0.3">
      <c r="A2063" s="31" t="s">
        <v>4092</v>
      </c>
      <c r="B2063" s="31" t="s">
        <v>4093</v>
      </c>
      <c r="C2063" s="31" t="s">
        <v>44</v>
      </c>
      <c r="D2063" s="31" t="s">
        <v>45</v>
      </c>
      <c r="E2063" s="31">
        <v>17</v>
      </c>
      <c r="F2063" s="31">
        <v>36</v>
      </c>
      <c r="G2063" s="31">
        <v>10842.68</v>
      </c>
      <c r="H2063" s="31">
        <v>184325.56</v>
      </c>
      <c r="I2063" s="32">
        <v>45714</v>
      </c>
      <c r="J2063" s="32">
        <v>45902</v>
      </c>
      <c r="K2063" s="31" t="s">
        <v>54</v>
      </c>
      <c r="L2063" s="33" t="s">
        <v>21</v>
      </c>
      <c r="M2063" s="13" t="str">
        <f>PROPER(TRIM(SUBSTITUTE(B2063,"###"," ")))</f>
        <v>Tend Plus</v>
      </c>
      <c r="N2063" s="13" t="str">
        <f>PROPER(TRIM(SUBSTITUTE(C2063,"###"," ")))</f>
        <v>Groceries</v>
      </c>
      <c r="O2063" s="13" t="str">
        <f>PROPER(TRIM(SUBSTITUTE(D2063,"###"," ")))</f>
        <v>Retailmart Inc</v>
      </c>
      <c r="P2063" s="13" t="str">
        <f t="shared" si="224"/>
        <v>Tend Plus</v>
      </c>
      <c r="Q2063" s="34" t="str">
        <f t="shared" si="225"/>
        <v>Groceries</v>
      </c>
      <c r="R2063" s="13" t="str">
        <f t="shared" si="226"/>
        <v>Retailmart Inc</v>
      </c>
      <c r="S2063" s="35">
        <f t="shared" si="227"/>
        <v>17</v>
      </c>
      <c r="T2063" s="35">
        <f t="shared" si="228"/>
        <v>36</v>
      </c>
      <c r="U2063" s="14">
        <f t="shared" si="229"/>
        <v>10842.68</v>
      </c>
      <c r="V2063" s="14">
        <f t="shared" si="230"/>
        <v>184325.56</v>
      </c>
      <c r="W2063" s="13" t="str">
        <v>Low Stock</v>
      </c>
      <c r="X2063" s="13" t="str">
        <v>Yes</v>
      </c>
      <c r="Y2063" s="13">
        <v>1</v>
      </c>
    </row>
    <row r="2064" spans="1:25" x14ac:dyDescent="0.3">
      <c r="A2064" s="31" t="s">
        <v>4094</v>
      </c>
      <c r="B2064" s="31" t="s">
        <v>1335</v>
      </c>
      <c r="C2064" s="31" t="s">
        <v>44</v>
      </c>
      <c r="D2064" s="31" t="s">
        <v>53</v>
      </c>
      <c r="E2064" s="31">
        <v>93</v>
      </c>
      <c r="F2064" s="31">
        <v>95</v>
      </c>
      <c r="G2064" s="31">
        <v>18884.689999999999</v>
      </c>
      <c r="H2064" s="31">
        <v>1756276.17</v>
      </c>
      <c r="I2064" s="32">
        <v>45672</v>
      </c>
      <c r="J2064" s="32">
        <v>45902</v>
      </c>
      <c r="K2064" s="31" t="s">
        <v>25</v>
      </c>
      <c r="L2064" s="33" t="s">
        <v>58</v>
      </c>
      <c r="M2064" s="13" t="str">
        <f>PROPER(TRIM(SUBSTITUTE(B2064,"###"," ")))</f>
        <v>International Lite</v>
      </c>
      <c r="N2064" s="13" t="str">
        <f>PROPER(TRIM(SUBSTITUTE(C2064,"###"," ")))</f>
        <v>Groceries</v>
      </c>
      <c r="O2064" s="13" t="str">
        <f>PROPER(TRIM(SUBSTITUTE(D2064,"###"," ")))</f>
        <v>Abc Pvt Ltd</v>
      </c>
      <c r="P2064" s="13" t="str">
        <f t="shared" si="224"/>
        <v>International Lite</v>
      </c>
      <c r="Q2064" s="34" t="str">
        <f t="shared" si="225"/>
        <v>Groceries</v>
      </c>
      <c r="R2064" s="13" t="str">
        <f t="shared" si="226"/>
        <v>Abc Pvt Ltd</v>
      </c>
      <c r="S2064" s="35">
        <f t="shared" si="227"/>
        <v>93</v>
      </c>
      <c r="T2064" s="35">
        <f t="shared" si="228"/>
        <v>95</v>
      </c>
      <c r="U2064" s="14">
        <f t="shared" si="229"/>
        <v>18884.689999999999</v>
      </c>
      <c r="V2064" s="14">
        <f t="shared" si="230"/>
        <v>1756276.17</v>
      </c>
      <c r="W2064" s="13" t="str">
        <v>Low Stock</v>
      </c>
      <c r="X2064" s="13" t="str">
        <v>Yes</v>
      </c>
      <c r="Y2064" s="13">
        <v>1</v>
      </c>
    </row>
    <row r="2065" spans="1:25" x14ac:dyDescent="0.3">
      <c r="A2065" s="31" t="s">
        <v>4095</v>
      </c>
      <c r="B2065" s="31" t="s">
        <v>4096</v>
      </c>
      <c r="C2065" s="31" t="s">
        <v>20</v>
      </c>
      <c r="D2065" s="31" t="s">
        <v>53</v>
      </c>
      <c r="E2065" s="31">
        <v>43</v>
      </c>
      <c r="F2065" s="31">
        <v>87</v>
      </c>
      <c r="G2065" s="31">
        <v>1946.38</v>
      </c>
      <c r="H2065" s="31">
        <v>83694.340000000011</v>
      </c>
      <c r="I2065" s="32">
        <v>45693</v>
      </c>
      <c r="J2065" s="32">
        <v>45891</v>
      </c>
      <c r="K2065" s="31" t="s">
        <v>29</v>
      </c>
      <c r="L2065" s="33" t="s">
        <v>30</v>
      </c>
      <c r="M2065" s="13" t="str">
        <f>PROPER(TRIM(SUBSTITUTE(B2065,"###"," ")))</f>
        <v>National Pro</v>
      </c>
      <c r="N2065" s="13" t="str">
        <f>PROPER(TRIM(SUBSTITUTE(C2065,"###"," ")))</f>
        <v>Toys</v>
      </c>
      <c r="O2065" s="13" t="str">
        <f>PROPER(TRIM(SUBSTITUTE(D2065,"###"," ")))</f>
        <v>Abc Pvt Ltd</v>
      </c>
      <c r="P2065" s="13" t="str">
        <f t="shared" si="224"/>
        <v>National Pro</v>
      </c>
      <c r="Q2065" s="34" t="str">
        <f t="shared" si="225"/>
        <v>Toys</v>
      </c>
      <c r="R2065" s="13" t="str">
        <f t="shared" si="226"/>
        <v>Abc Pvt Ltd</v>
      </c>
      <c r="S2065" s="35">
        <f t="shared" si="227"/>
        <v>43</v>
      </c>
      <c r="T2065" s="35">
        <f t="shared" si="228"/>
        <v>87</v>
      </c>
      <c r="U2065" s="14">
        <f t="shared" si="229"/>
        <v>1946.38</v>
      </c>
      <c r="V2065" s="14">
        <f t="shared" si="230"/>
        <v>83694.340000000011</v>
      </c>
      <c r="W2065" s="13" t="str">
        <v>Low Stock</v>
      </c>
      <c r="X2065" s="13" t="str">
        <v>Yes</v>
      </c>
      <c r="Y2065" s="13">
        <v>1</v>
      </c>
    </row>
    <row r="2066" spans="1:25" x14ac:dyDescent="0.3">
      <c r="A2066" s="31" t="s">
        <v>4097</v>
      </c>
      <c r="B2066" s="31" t="s">
        <v>4098</v>
      </c>
      <c r="C2066" s="31" t="s">
        <v>40</v>
      </c>
      <c r="D2066" s="31" t="s">
        <v>15</v>
      </c>
      <c r="E2066" s="31">
        <v>113</v>
      </c>
      <c r="F2066" s="31">
        <v>23</v>
      </c>
      <c r="G2066" s="31">
        <v>763.54</v>
      </c>
      <c r="H2066" s="31">
        <v>86280.01999999999</v>
      </c>
      <c r="I2066" s="32">
        <v>45677</v>
      </c>
      <c r="J2066" s="32">
        <v>45933</v>
      </c>
      <c r="K2066" s="31" t="s">
        <v>46</v>
      </c>
      <c r="L2066" s="33" t="s">
        <v>58</v>
      </c>
      <c r="M2066" s="13" t="str">
        <f>PROPER(TRIM(SUBSTITUTE(B2066,"###"," ")))</f>
        <v>Table Mini</v>
      </c>
      <c r="N2066" s="13" t="str">
        <f>PROPER(TRIM(SUBSTITUTE(C2066,"###"," ")))</f>
        <v>Electronics</v>
      </c>
      <c r="O2066" s="13" t="str">
        <f>PROPER(TRIM(SUBSTITUTE(D2066,"###"," ")))</f>
        <v>Global Traders</v>
      </c>
      <c r="P2066" s="13" t="str">
        <f t="shared" si="224"/>
        <v>Table Mini</v>
      </c>
      <c r="Q2066" s="34" t="str">
        <f t="shared" si="225"/>
        <v>Electronics</v>
      </c>
      <c r="R2066" s="13" t="str">
        <f t="shared" si="226"/>
        <v>Global Traders</v>
      </c>
      <c r="S2066" s="35">
        <f t="shared" si="227"/>
        <v>113</v>
      </c>
      <c r="T2066" s="35">
        <f t="shared" si="228"/>
        <v>23</v>
      </c>
      <c r="U2066" s="14">
        <f t="shared" si="229"/>
        <v>763.54</v>
      </c>
      <c r="V2066" s="14">
        <f t="shared" si="230"/>
        <v>86280.01999999999</v>
      </c>
      <c r="W2066" s="13" t="str">
        <v>In Stock</v>
      </c>
      <c r="X2066" s="13" t="str">
        <v>No</v>
      </c>
      <c r="Y2066" s="13">
        <v>0</v>
      </c>
    </row>
    <row r="2067" spans="1:25" x14ac:dyDescent="0.3">
      <c r="A2067" s="31" t="s">
        <v>4099</v>
      </c>
      <c r="B2067" s="31" t="s">
        <v>4100</v>
      </c>
      <c r="C2067" s="31" t="s">
        <v>28</v>
      </c>
      <c r="D2067" s="31" t="s">
        <v>41</v>
      </c>
      <c r="E2067" s="31">
        <v>190</v>
      </c>
      <c r="F2067" s="31">
        <v>66</v>
      </c>
      <c r="G2067" s="31">
        <v>9140.43</v>
      </c>
      <c r="H2067" s="31">
        <v>1736681.7</v>
      </c>
      <c r="I2067" s="32">
        <v>45769</v>
      </c>
      <c r="J2067" s="32">
        <v>45930</v>
      </c>
      <c r="K2067" s="31" t="s">
        <v>57</v>
      </c>
      <c r="L2067" s="33" t="s">
        <v>30</v>
      </c>
      <c r="M2067" s="13" t="str">
        <f>PROPER(TRIM(SUBSTITUTE(B2067,"###"," ")))</f>
        <v>Method Mini</v>
      </c>
      <c r="N2067" s="13" t="str">
        <f>PROPER(TRIM(SUBSTITUTE(C2067,"###"," ")))</f>
        <v>Furniture</v>
      </c>
      <c r="O2067" s="13" t="str">
        <f>PROPER(TRIM(SUBSTITUTE(D2067,"###"," ")))</f>
        <v>Quickstock</v>
      </c>
      <c r="P2067" s="13" t="str">
        <f t="shared" si="224"/>
        <v>Method Mini</v>
      </c>
      <c r="Q2067" s="34" t="str">
        <f t="shared" si="225"/>
        <v>Furniture</v>
      </c>
      <c r="R2067" s="13" t="str">
        <f t="shared" si="226"/>
        <v>Quickstock</v>
      </c>
      <c r="S2067" s="35">
        <f t="shared" si="227"/>
        <v>190</v>
      </c>
      <c r="T2067" s="35">
        <f t="shared" si="228"/>
        <v>66</v>
      </c>
      <c r="U2067" s="14">
        <f t="shared" si="229"/>
        <v>9140.43</v>
      </c>
      <c r="V2067" s="14">
        <f t="shared" si="230"/>
        <v>1736681.7</v>
      </c>
      <c r="W2067" s="13" t="str">
        <v>In Stock</v>
      </c>
      <c r="X2067" s="13" t="str">
        <v>No</v>
      </c>
      <c r="Y2067" s="13">
        <v>0</v>
      </c>
    </row>
    <row r="2068" spans="1:25" x14ac:dyDescent="0.3">
      <c r="A2068" s="31" t="s">
        <v>4101</v>
      </c>
      <c r="B2068" s="31" t="s">
        <v>4102</v>
      </c>
      <c r="C2068" s="31" t="s">
        <v>20</v>
      </c>
      <c r="D2068" s="31" t="s">
        <v>45</v>
      </c>
      <c r="E2068" s="31">
        <v>85</v>
      </c>
      <c r="F2068" s="31">
        <v>81</v>
      </c>
      <c r="G2068" s="31">
        <v>16779.060000000001</v>
      </c>
      <c r="H2068" s="31">
        <v>1426220.1</v>
      </c>
      <c r="I2068" s="32">
        <v>45737</v>
      </c>
      <c r="J2068" s="32">
        <v>45936</v>
      </c>
      <c r="K2068" s="31" t="s">
        <v>46</v>
      </c>
      <c r="L2068" s="33" t="s">
        <v>21</v>
      </c>
      <c r="M2068" s="13" t="str">
        <f>PROPER(TRIM(SUBSTITUTE(B2068,"###"," ")))</f>
        <v>Cut Lite</v>
      </c>
      <c r="N2068" s="13" t="str">
        <f>PROPER(TRIM(SUBSTITUTE(C2068,"###"," ")))</f>
        <v>Toys</v>
      </c>
      <c r="O2068" s="13" t="str">
        <f>PROPER(TRIM(SUBSTITUTE(D2068,"###"," ")))</f>
        <v>Retailmart Inc</v>
      </c>
      <c r="P2068" s="13" t="str">
        <f t="shared" si="224"/>
        <v>Cut Lite</v>
      </c>
      <c r="Q2068" s="34" t="str">
        <f t="shared" si="225"/>
        <v>Toys</v>
      </c>
      <c r="R2068" s="13" t="str">
        <f t="shared" si="226"/>
        <v>Retailmart Inc</v>
      </c>
      <c r="S2068" s="35">
        <f t="shared" si="227"/>
        <v>85</v>
      </c>
      <c r="T2068" s="35">
        <f t="shared" si="228"/>
        <v>81</v>
      </c>
      <c r="U2068" s="14">
        <f t="shared" si="229"/>
        <v>16779.060000000001</v>
      </c>
      <c r="V2068" s="14">
        <f t="shared" si="230"/>
        <v>1426220.1</v>
      </c>
      <c r="W2068" s="13" t="str">
        <v>In Stock</v>
      </c>
      <c r="X2068" s="13" t="str">
        <v>No</v>
      </c>
      <c r="Y2068" s="13">
        <v>0</v>
      </c>
    </row>
    <row r="2069" spans="1:25" x14ac:dyDescent="0.3">
      <c r="A2069" s="31" t="s">
        <v>4103</v>
      </c>
      <c r="B2069" s="31" t="s">
        <v>4104</v>
      </c>
      <c r="C2069" s="31" t="s">
        <v>14</v>
      </c>
      <c r="D2069" s="31" t="s">
        <v>15</v>
      </c>
      <c r="E2069" s="31">
        <v>104</v>
      </c>
      <c r="F2069" s="31">
        <v>81</v>
      </c>
      <c r="G2069" s="31">
        <v>4769.53</v>
      </c>
      <c r="H2069" s="31">
        <v>496031.12</v>
      </c>
      <c r="I2069" s="32">
        <v>45782</v>
      </c>
      <c r="J2069" s="32">
        <v>45899</v>
      </c>
      <c r="K2069" s="31" t="s">
        <v>46</v>
      </c>
      <c r="L2069" s="33" t="s">
        <v>17</v>
      </c>
      <c r="M2069" s="13" t="str">
        <f>PROPER(TRIM(SUBSTITUTE(B2069,"###"," ")))</f>
        <v>Despite X</v>
      </c>
      <c r="N2069" s="13" t="str">
        <f>PROPER(TRIM(SUBSTITUTE(C2069,"###"," ")))</f>
        <v>Clothing</v>
      </c>
      <c r="O2069" s="13" t="str">
        <f>PROPER(TRIM(SUBSTITUTE(D2069,"###"," ")))</f>
        <v>Global Traders</v>
      </c>
      <c r="P2069" s="13" t="str">
        <f t="shared" si="224"/>
        <v>Despite X</v>
      </c>
      <c r="Q2069" s="34" t="str">
        <f t="shared" si="225"/>
        <v>Clothing</v>
      </c>
      <c r="R2069" s="13" t="str">
        <f t="shared" si="226"/>
        <v>Global Traders</v>
      </c>
      <c r="S2069" s="35">
        <f t="shared" si="227"/>
        <v>104</v>
      </c>
      <c r="T2069" s="35">
        <f t="shared" si="228"/>
        <v>81</v>
      </c>
      <c r="U2069" s="14">
        <f t="shared" si="229"/>
        <v>4769.53</v>
      </c>
      <c r="V2069" s="14">
        <f t="shared" si="230"/>
        <v>496031.12</v>
      </c>
      <c r="W2069" s="13" t="str">
        <v>In Stock</v>
      </c>
      <c r="X2069" s="13" t="str">
        <v>No</v>
      </c>
      <c r="Y2069" s="13">
        <v>0</v>
      </c>
    </row>
    <row r="2070" spans="1:25" x14ac:dyDescent="0.3">
      <c r="A2070" s="31" t="s">
        <v>4105</v>
      </c>
      <c r="B2070" s="31" t="s">
        <v>1745</v>
      </c>
      <c r="C2070" s="31" t="s">
        <v>40</v>
      </c>
      <c r="D2070" s="31" t="s">
        <v>41</v>
      </c>
      <c r="E2070" s="13"/>
      <c r="F2070" s="31">
        <v>62</v>
      </c>
      <c r="G2070" s="31">
        <v>9320.5499999999993</v>
      </c>
      <c r="H2070" s="13"/>
      <c r="I2070" s="32">
        <v>45761</v>
      </c>
      <c r="J2070" s="32">
        <v>45892</v>
      </c>
      <c r="K2070" s="31" t="s">
        <v>25</v>
      </c>
      <c r="L2070" s="33" t="s">
        <v>58</v>
      </c>
      <c r="M2070" s="13" t="str">
        <f>PROPER(TRIM(SUBSTITUTE(B2070,"###"," ")))</f>
        <v>Assume Plus</v>
      </c>
      <c r="N2070" s="13" t="str">
        <f>PROPER(TRIM(SUBSTITUTE(C2070,"###"," ")))</f>
        <v>Electronics</v>
      </c>
      <c r="O2070" s="13" t="str">
        <f>PROPER(TRIM(SUBSTITUTE(D2070,"###"," ")))</f>
        <v>Quickstock</v>
      </c>
      <c r="P2070" s="13" t="str">
        <f t="shared" si="224"/>
        <v>Assume Plus</v>
      </c>
      <c r="Q2070" s="34" t="str">
        <f t="shared" si="225"/>
        <v>Electronics</v>
      </c>
      <c r="R2070" s="13" t="str">
        <f t="shared" si="226"/>
        <v>Quickstock</v>
      </c>
      <c r="S2070" s="35">
        <f t="shared" si="227"/>
        <v>0</v>
      </c>
      <c r="T2070" s="35">
        <f t="shared" si="228"/>
        <v>62</v>
      </c>
      <c r="U2070" s="14">
        <f t="shared" si="229"/>
        <v>9320.5499999999993</v>
      </c>
      <c r="V2070" s="14">
        <f t="shared" si="230"/>
        <v>0</v>
      </c>
      <c r="W2070" s="13" t="str">
        <v>Out of Stock</v>
      </c>
      <c r="X2070" s="13" t="str">
        <v>Yes</v>
      </c>
      <c r="Y2070" s="13">
        <v>1</v>
      </c>
    </row>
    <row r="2071" spans="1:25" x14ac:dyDescent="0.3">
      <c r="A2071" s="31" t="s">
        <v>4106</v>
      </c>
      <c r="B2071" s="31" t="s">
        <v>4107</v>
      </c>
      <c r="C2071" s="31" t="s">
        <v>44</v>
      </c>
      <c r="D2071" s="31" t="s">
        <v>53</v>
      </c>
      <c r="E2071" s="31">
        <v>127</v>
      </c>
      <c r="F2071" s="31">
        <v>70</v>
      </c>
      <c r="G2071" s="31">
        <v>17335.23</v>
      </c>
      <c r="H2071" s="31">
        <v>2201574.21</v>
      </c>
      <c r="I2071" s="32">
        <v>45838</v>
      </c>
      <c r="J2071" s="32">
        <v>45903</v>
      </c>
      <c r="K2071" s="31" t="s">
        <v>29</v>
      </c>
      <c r="L2071" s="33" t="s">
        <v>21</v>
      </c>
      <c r="M2071" s="13" t="str">
        <f>PROPER(TRIM(SUBSTITUTE(B2071,"###"," ")))</f>
        <v>Many Max</v>
      </c>
      <c r="N2071" s="13" t="str">
        <f>PROPER(TRIM(SUBSTITUTE(C2071,"###"," ")))</f>
        <v>Groceries</v>
      </c>
      <c r="O2071" s="13" t="str">
        <f>PROPER(TRIM(SUBSTITUTE(D2071,"###"," ")))</f>
        <v>Abc Pvt Ltd</v>
      </c>
      <c r="P2071" s="13" t="str">
        <f t="shared" si="224"/>
        <v>Many Max</v>
      </c>
      <c r="Q2071" s="34" t="str">
        <f t="shared" si="225"/>
        <v>Groceries</v>
      </c>
      <c r="R2071" s="13" t="str">
        <f t="shared" si="226"/>
        <v>Abc Pvt Ltd</v>
      </c>
      <c r="S2071" s="35">
        <f t="shared" si="227"/>
        <v>127</v>
      </c>
      <c r="T2071" s="35">
        <f t="shared" si="228"/>
        <v>70</v>
      </c>
      <c r="U2071" s="14">
        <f t="shared" si="229"/>
        <v>17335.23</v>
      </c>
      <c r="V2071" s="14">
        <f t="shared" si="230"/>
        <v>2201574.21</v>
      </c>
      <c r="W2071" s="13" t="str">
        <v>In Stock</v>
      </c>
      <c r="X2071" s="13" t="str">
        <v>No</v>
      </c>
      <c r="Y2071" s="13">
        <v>0</v>
      </c>
    </row>
    <row r="2072" spans="1:25" x14ac:dyDescent="0.3">
      <c r="A2072" s="31" t="s">
        <v>4108</v>
      </c>
      <c r="B2072" s="31" t="s">
        <v>4109</v>
      </c>
      <c r="C2072" s="31" t="s">
        <v>14</v>
      </c>
      <c r="D2072" s="31" t="s">
        <v>41</v>
      </c>
      <c r="E2072" s="31">
        <v>134</v>
      </c>
      <c r="F2072" s="31">
        <v>64</v>
      </c>
      <c r="G2072" s="31">
        <v>322.11</v>
      </c>
      <c r="H2072" s="31">
        <v>43162.740000000013</v>
      </c>
      <c r="I2072" s="32">
        <v>45709</v>
      </c>
      <c r="J2072" s="32">
        <v>45903</v>
      </c>
      <c r="K2072" s="31" t="s">
        <v>57</v>
      </c>
      <c r="L2072" s="33" t="s">
        <v>58</v>
      </c>
      <c r="M2072" s="13" t="str">
        <f>PROPER(TRIM(SUBSTITUTE(B2072,"###"," ")))</f>
        <v>Wide X</v>
      </c>
      <c r="N2072" s="13" t="str">
        <f>PROPER(TRIM(SUBSTITUTE(C2072,"###"," ")))</f>
        <v>Clothing</v>
      </c>
      <c r="O2072" s="13" t="str">
        <f>PROPER(TRIM(SUBSTITUTE(D2072,"###"," ")))</f>
        <v>Quickstock</v>
      </c>
      <c r="P2072" s="13" t="str">
        <f t="shared" si="224"/>
        <v>Wide X</v>
      </c>
      <c r="Q2072" s="34" t="str">
        <f t="shared" si="225"/>
        <v>Clothing</v>
      </c>
      <c r="R2072" s="13" t="str">
        <f t="shared" si="226"/>
        <v>Quickstock</v>
      </c>
      <c r="S2072" s="35">
        <f t="shared" si="227"/>
        <v>134</v>
      </c>
      <c r="T2072" s="35">
        <f t="shared" si="228"/>
        <v>64</v>
      </c>
      <c r="U2072" s="14">
        <f t="shared" si="229"/>
        <v>322.11</v>
      </c>
      <c r="V2072" s="14">
        <f t="shared" si="230"/>
        <v>43162.740000000005</v>
      </c>
      <c r="W2072" s="13" t="str">
        <v>In Stock</v>
      </c>
      <c r="X2072" s="13" t="str">
        <v>No</v>
      </c>
      <c r="Y2072" s="13">
        <v>0</v>
      </c>
    </row>
    <row r="2073" spans="1:25" x14ac:dyDescent="0.3">
      <c r="A2073" s="31" t="s">
        <v>4110</v>
      </c>
      <c r="B2073" s="31" t="s">
        <v>4111</v>
      </c>
      <c r="C2073" s="31" t="s">
        <v>40</v>
      </c>
      <c r="D2073" s="31" t="s">
        <v>45</v>
      </c>
      <c r="E2073" s="31">
        <v>41</v>
      </c>
      <c r="F2073" s="31">
        <v>26</v>
      </c>
      <c r="G2073" s="31">
        <v>15815.69</v>
      </c>
      <c r="H2073" s="31">
        <v>648443.29</v>
      </c>
      <c r="I2073" s="32">
        <v>45724</v>
      </c>
      <c r="J2073" s="32">
        <v>45884</v>
      </c>
      <c r="K2073" s="31" t="s">
        <v>57</v>
      </c>
      <c r="L2073" s="33" t="s">
        <v>58</v>
      </c>
      <c r="M2073" s="13" t="str">
        <f>PROPER(TRIM(SUBSTITUTE(B2073,"###"," ")))</f>
        <v>Movement Max</v>
      </c>
      <c r="N2073" s="13" t="str">
        <f>PROPER(TRIM(SUBSTITUTE(C2073,"###"," ")))</f>
        <v>Electronics</v>
      </c>
      <c r="O2073" s="13" t="str">
        <f>PROPER(TRIM(SUBSTITUTE(D2073,"###"," ")))</f>
        <v>Retailmart Inc</v>
      </c>
      <c r="P2073" s="13" t="str">
        <f t="shared" si="224"/>
        <v>Movement Max</v>
      </c>
      <c r="Q2073" s="34" t="str">
        <f t="shared" si="225"/>
        <v>Electronics</v>
      </c>
      <c r="R2073" s="13" t="str">
        <f t="shared" si="226"/>
        <v>Retailmart Inc</v>
      </c>
      <c r="S2073" s="35">
        <f t="shared" si="227"/>
        <v>41</v>
      </c>
      <c r="T2073" s="35">
        <f t="shared" si="228"/>
        <v>26</v>
      </c>
      <c r="U2073" s="14">
        <f t="shared" si="229"/>
        <v>15815.69</v>
      </c>
      <c r="V2073" s="14">
        <f t="shared" si="230"/>
        <v>648443.29</v>
      </c>
      <c r="W2073" s="13" t="str">
        <v>In Stock</v>
      </c>
      <c r="X2073" s="13" t="str">
        <v>No</v>
      </c>
      <c r="Y2073" s="13">
        <v>0</v>
      </c>
    </row>
    <row r="2074" spans="1:25" x14ac:dyDescent="0.3">
      <c r="A2074" s="31" t="s">
        <v>4112</v>
      </c>
      <c r="B2074" s="31" t="s">
        <v>4113</v>
      </c>
      <c r="C2074" s="31" t="s">
        <v>14</v>
      </c>
      <c r="D2074" s="31" t="s">
        <v>41</v>
      </c>
      <c r="E2074" s="31">
        <v>164</v>
      </c>
      <c r="F2074" s="31">
        <v>85</v>
      </c>
      <c r="G2074" s="31">
        <v>11441.28</v>
      </c>
      <c r="H2074" s="31">
        <v>1876369.92</v>
      </c>
      <c r="I2074" s="32">
        <v>45819</v>
      </c>
      <c r="J2074" s="32">
        <v>45871</v>
      </c>
      <c r="K2074" s="31" t="s">
        <v>57</v>
      </c>
      <c r="L2074" s="33" t="s">
        <v>58</v>
      </c>
      <c r="M2074" s="13" t="str">
        <f>PROPER(TRIM(SUBSTITUTE(B2074,"###"," ")))</f>
        <v>Necessary Pro</v>
      </c>
      <c r="N2074" s="13" t="str">
        <f>PROPER(TRIM(SUBSTITUTE(C2074,"###"," ")))</f>
        <v>Clothing</v>
      </c>
      <c r="O2074" s="13" t="str">
        <f>PROPER(TRIM(SUBSTITUTE(D2074,"###"," ")))</f>
        <v>Quickstock</v>
      </c>
      <c r="P2074" s="13" t="str">
        <f t="shared" si="224"/>
        <v>Necessary Pro</v>
      </c>
      <c r="Q2074" s="34" t="str">
        <f t="shared" si="225"/>
        <v>Clothing</v>
      </c>
      <c r="R2074" s="13" t="str">
        <f t="shared" si="226"/>
        <v>Quickstock</v>
      </c>
      <c r="S2074" s="35">
        <f t="shared" si="227"/>
        <v>164</v>
      </c>
      <c r="T2074" s="35">
        <f t="shared" si="228"/>
        <v>85</v>
      </c>
      <c r="U2074" s="14">
        <f t="shared" si="229"/>
        <v>11441.28</v>
      </c>
      <c r="V2074" s="14">
        <f t="shared" si="230"/>
        <v>1876369.9200000002</v>
      </c>
      <c r="W2074" s="13" t="str">
        <v>In Stock</v>
      </c>
      <c r="X2074" s="13" t="str">
        <v>No</v>
      </c>
      <c r="Y2074" s="13">
        <v>0</v>
      </c>
    </row>
    <row r="2075" spans="1:25" x14ac:dyDescent="0.3">
      <c r="A2075" s="31" t="s">
        <v>4116</v>
      </c>
      <c r="B2075" s="31" t="s">
        <v>4117</v>
      </c>
      <c r="C2075" s="31" t="s">
        <v>44</v>
      </c>
      <c r="D2075" s="13"/>
      <c r="E2075" s="31">
        <v>134</v>
      </c>
      <c r="F2075" s="31">
        <v>27</v>
      </c>
      <c r="G2075" s="31">
        <v>15540.91</v>
      </c>
      <c r="H2075" s="31">
        <v>2082481.94</v>
      </c>
      <c r="I2075" s="32">
        <v>45712</v>
      </c>
      <c r="J2075" s="32">
        <v>45884</v>
      </c>
      <c r="K2075" s="13"/>
      <c r="L2075" s="33" t="s">
        <v>33</v>
      </c>
      <c r="M2075" s="13" t="str">
        <f>PROPER(TRIM(SUBSTITUTE(B2075,"###"," ")))</f>
        <v>Continue Mini</v>
      </c>
      <c r="N2075" s="13" t="str">
        <f>PROPER(TRIM(SUBSTITUTE(C2075,"###"," ")))</f>
        <v>Groceries</v>
      </c>
      <c r="O2075" s="13" t="str">
        <f>PROPER(TRIM(SUBSTITUTE(D2075,"###"," ")))</f>
        <v/>
      </c>
      <c r="P2075" s="13" t="str">
        <f t="shared" si="224"/>
        <v>Continue Mini</v>
      </c>
      <c r="Q2075" s="34" t="str">
        <f t="shared" si="225"/>
        <v>Groceries</v>
      </c>
      <c r="R2075" s="13" t="str">
        <f t="shared" si="226"/>
        <v>Others</v>
      </c>
      <c r="S2075" s="35">
        <f t="shared" si="227"/>
        <v>134</v>
      </c>
      <c r="T2075" s="35">
        <f t="shared" si="228"/>
        <v>27</v>
      </c>
      <c r="U2075" s="14">
        <f t="shared" si="229"/>
        <v>15540.91</v>
      </c>
      <c r="V2075" s="14">
        <f t="shared" si="230"/>
        <v>2082481.94</v>
      </c>
      <c r="W2075" s="13" t="str">
        <v>In Stock</v>
      </c>
      <c r="X2075" s="13" t="str">
        <v>No</v>
      </c>
      <c r="Y2075" s="13">
        <v>0</v>
      </c>
    </row>
    <row r="2076" spans="1:25" x14ac:dyDescent="0.3">
      <c r="A2076" s="31" t="s">
        <v>4118</v>
      </c>
      <c r="B2076" s="31" t="s">
        <v>4119</v>
      </c>
      <c r="C2076" s="31" t="s">
        <v>40</v>
      </c>
      <c r="D2076" s="31" t="s">
        <v>24</v>
      </c>
      <c r="E2076" s="13"/>
      <c r="F2076" s="31">
        <v>59</v>
      </c>
      <c r="G2076" s="31">
        <v>17846.88</v>
      </c>
      <c r="H2076" s="13"/>
      <c r="I2076" s="32">
        <v>45742</v>
      </c>
      <c r="J2076" s="32">
        <v>45931</v>
      </c>
      <c r="K2076" s="31" t="s">
        <v>25</v>
      </c>
      <c r="L2076" s="33" t="s">
        <v>17</v>
      </c>
      <c r="M2076" s="13" t="str">
        <f>PROPER(TRIM(SUBSTITUTE(B2076,"###"," ")))</f>
        <v>Fire Pro</v>
      </c>
      <c r="N2076" s="13" t="str">
        <f>PROPER(TRIM(SUBSTITUTE(C2076,"###"," ")))</f>
        <v>Electronics</v>
      </c>
      <c r="O2076" s="13" t="str">
        <f>PROPER(TRIM(SUBSTITUTE(D2076,"###"," ")))</f>
        <v>Omni Suppliers</v>
      </c>
      <c r="P2076" s="13" t="str">
        <f t="shared" si="224"/>
        <v>Fire Pro</v>
      </c>
      <c r="Q2076" s="34" t="str">
        <f t="shared" si="225"/>
        <v>Electronics</v>
      </c>
      <c r="R2076" s="13" t="str">
        <f t="shared" si="226"/>
        <v>Omni Suppliers</v>
      </c>
      <c r="S2076" s="35">
        <f t="shared" si="227"/>
        <v>0</v>
      </c>
      <c r="T2076" s="35">
        <f t="shared" si="228"/>
        <v>59</v>
      </c>
      <c r="U2076" s="14">
        <f t="shared" si="229"/>
        <v>17846.88</v>
      </c>
      <c r="V2076" s="14">
        <f t="shared" si="230"/>
        <v>0</v>
      </c>
      <c r="W2076" s="13" t="str">
        <v>Out of Stock</v>
      </c>
      <c r="X2076" s="13" t="str">
        <v>Yes</v>
      </c>
      <c r="Y2076" s="13">
        <v>1</v>
      </c>
    </row>
    <row r="2077" spans="1:25" x14ac:dyDescent="0.3">
      <c r="A2077" s="31" t="s">
        <v>4120</v>
      </c>
      <c r="B2077" s="31" t="s">
        <v>4121</v>
      </c>
      <c r="C2077" s="31" t="s">
        <v>28</v>
      </c>
      <c r="D2077" s="31" t="s">
        <v>53</v>
      </c>
      <c r="E2077" s="31">
        <v>165</v>
      </c>
      <c r="F2077" s="31">
        <v>45</v>
      </c>
      <c r="G2077" s="31">
        <v>9171.75</v>
      </c>
      <c r="H2077" s="31">
        <v>1513338.75</v>
      </c>
      <c r="I2077" s="32">
        <v>45723</v>
      </c>
      <c r="J2077" s="32">
        <v>45862</v>
      </c>
      <c r="K2077" s="31" t="s">
        <v>57</v>
      </c>
      <c r="L2077" s="33" t="s">
        <v>58</v>
      </c>
      <c r="M2077" s="13" t="str">
        <f>PROPER(TRIM(SUBSTITUTE(B2077,"###"," ")))</f>
        <v>Tend Max</v>
      </c>
      <c r="N2077" s="13" t="str">
        <f>PROPER(TRIM(SUBSTITUTE(C2077,"###"," ")))</f>
        <v>Furniture</v>
      </c>
      <c r="O2077" s="13" t="str">
        <f>PROPER(TRIM(SUBSTITUTE(D2077,"###"," ")))</f>
        <v>Abc Pvt Ltd</v>
      </c>
      <c r="P2077" s="13" t="str">
        <f t="shared" si="224"/>
        <v>Tend Max</v>
      </c>
      <c r="Q2077" s="34" t="str">
        <f t="shared" si="225"/>
        <v>Furniture</v>
      </c>
      <c r="R2077" s="13" t="str">
        <f t="shared" si="226"/>
        <v>Abc Pvt Ltd</v>
      </c>
      <c r="S2077" s="35">
        <f t="shared" si="227"/>
        <v>165</v>
      </c>
      <c r="T2077" s="35">
        <f t="shared" si="228"/>
        <v>45</v>
      </c>
      <c r="U2077" s="14">
        <f t="shared" si="229"/>
        <v>9171.75</v>
      </c>
      <c r="V2077" s="14">
        <f t="shared" si="230"/>
        <v>1513338.75</v>
      </c>
      <c r="W2077" s="13" t="str">
        <v>In Stock</v>
      </c>
      <c r="X2077" s="13" t="str">
        <v>No</v>
      </c>
      <c r="Y2077" s="13">
        <v>0</v>
      </c>
    </row>
    <row r="2078" spans="1:25" x14ac:dyDescent="0.3">
      <c r="A2078" s="31" t="s">
        <v>4122</v>
      </c>
      <c r="B2078" s="31" t="s">
        <v>4123</v>
      </c>
      <c r="C2078" s="31" t="s">
        <v>44</v>
      </c>
      <c r="D2078" s="31" t="s">
        <v>15</v>
      </c>
      <c r="E2078" s="31">
        <v>91</v>
      </c>
      <c r="F2078" s="31">
        <v>50</v>
      </c>
      <c r="G2078" s="31">
        <v>9908.44</v>
      </c>
      <c r="H2078" s="31">
        <v>901668.04</v>
      </c>
      <c r="I2078" s="32">
        <v>45833</v>
      </c>
      <c r="J2078" s="32">
        <v>45862</v>
      </c>
      <c r="K2078" s="31" t="s">
        <v>25</v>
      </c>
      <c r="L2078" s="33" t="s">
        <v>58</v>
      </c>
      <c r="M2078" s="13" t="str">
        <f>PROPER(TRIM(SUBSTITUTE(B2078,"###"," ")))</f>
        <v>Any X</v>
      </c>
      <c r="N2078" s="13" t="str">
        <f>PROPER(TRIM(SUBSTITUTE(C2078,"###"," ")))</f>
        <v>Groceries</v>
      </c>
      <c r="O2078" s="13" t="str">
        <f>PROPER(TRIM(SUBSTITUTE(D2078,"###"," ")))</f>
        <v>Global Traders</v>
      </c>
      <c r="P2078" s="13" t="str">
        <f t="shared" si="224"/>
        <v>Any X</v>
      </c>
      <c r="Q2078" s="34" t="str">
        <f t="shared" si="225"/>
        <v>Groceries</v>
      </c>
      <c r="R2078" s="13" t="str">
        <f t="shared" si="226"/>
        <v>Global Traders</v>
      </c>
      <c r="S2078" s="35">
        <f t="shared" si="227"/>
        <v>91</v>
      </c>
      <c r="T2078" s="35">
        <f t="shared" si="228"/>
        <v>50</v>
      </c>
      <c r="U2078" s="14">
        <f t="shared" si="229"/>
        <v>9908.44</v>
      </c>
      <c r="V2078" s="14">
        <f t="shared" si="230"/>
        <v>901668.04</v>
      </c>
      <c r="W2078" s="13" t="str">
        <v>In Stock</v>
      </c>
      <c r="X2078" s="13" t="str">
        <v>No</v>
      </c>
      <c r="Y2078" s="13">
        <v>0</v>
      </c>
    </row>
    <row r="2079" spans="1:25" x14ac:dyDescent="0.3">
      <c r="A2079" s="31" t="s">
        <v>4124</v>
      </c>
      <c r="B2079" s="31" t="s">
        <v>3942</v>
      </c>
      <c r="C2079" s="31" t="s">
        <v>40</v>
      </c>
      <c r="D2079" s="31" t="s">
        <v>24</v>
      </c>
      <c r="E2079" s="31">
        <v>143</v>
      </c>
      <c r="F2079" s="31">
        <v>98</v>
      </c>
      <c r="G2079" s="31">
        <v>7911.97</v>
      </c>
      <c r="H2079" s="31">
        <v>1131411.71</v>
      </c>
      <c r="I2079" s="32">
        <v>45760</v>
      </c>
      <c r="J2079" s="32">
        <v>45871</v>
      </c>
      <c r="K2079" s="31" t="s">
        <v>57</v>
      </c>
      <c r="L2079" s="33" t="s">
        <v>33</v>
      </c>
      <c r="M2079" s="13" t="str">
        <f>PROPER(TRIM(SUBSTITUTE(B2079,"###"," ")))</f>
        <v>Imagine Plus</v>
      </c>
      <c r="N2079" s="13" t="str">
        <f>PROPER(TRIM(SUBSTITUTE(C2079,"###"," ")))</f>
        <v>Electronics</v>
      </c>
      <c r="O2079" s="13" t="str">
        <f>PROPER(TRIM(SUBSTITUTE(D2079,"###"," ")))</f>
        <v>Omni Suppliers</v>
      </c>
      <c r="P2079" s="13" t="str">
        <f t="shared" si="224"/>
        <v>Imagine Plus</v>
      </c>
      <c r="Q2079" s="34" t="str">
        <f t="shared" si="225"/>
        <v>Electronics</v>
      </c>
      <c r="R2079" s="13" t="str">
        <f t="shared" si="226"/>
        <v>Omni Suppliers</v>
      </c>
      <c r="S2079" s="35">
        <f t="shared" si="227"/>
        <v>143</v>
      </c>
      <c r="T2079" s="35">
        <f t="shared" si="228"/>
        <v>98</v>
      </c>
      <c r="U2079" s="14">
        <f t="shared" si="229"/>
        <v>7911.97</v>
      </c>
      <c r="V2079" s="14">
        <f t="shared" si="230"/>
        <v>1131411.71</v>
      </c>
      <c r="W2079" s="13" t="str">
        <v>In Stock</v>
      </c>
      <c r="X2079" s="13" t="str">
        <v>No</v>
      </c>
      <c r="Y2079" s="13">
        <v>0</v>
      </c>
    </row>
    <row r="2080" spans="1:25" x14ac:dyDescent="0.3">
      <c r="A2080" s="31" t="s">
        <v>4125</v>
      </c>
      <c r="B2080" s="31" t="s">
        <v>4126</v>
      </c>
      <c r="C2080" s="31" t="s">
        <v>20</v>
      </c>
      <c r="D2080" s="31" t="s">
        <v>41</v>
      </c>
      <c r="E2080" s="31">
        <v>162</v>
      </c>
      <c r="F2080" s="31">
        <v>64</v>
      </c>
      <c r="G2080" s="31">
        <v>9837.74</v>
      </c>
      <c r="H2080" s="31">
        <v>1593713.88</v>
      </c>
      <c r="I2080" s="32">
        <v>45721</v>
      </c>
      <c r="J2080" s="32">
        <v>45869</v>
      </c>
      <c r="K2080" s="31" t="s">
        <v>29</v>
      </c>
      <c r="L2080" s="33" t="s">
        <v>33</v>
      </c>
      <c r="M2080" s="13" t="str">
        <f>PROPER(TRIM(SUBSTITUTE(B2080,"###"," ")))</f>
        <v>Whole Pro</v>
      </c>
      <c r="N2080" s="13" t="str">
        <f>PROPER(TRIM(SUBSTITUTE(C2080,"###"," ")))</f>
        <v>Toys</v>
      </c>
      <c r="O2080" s="13" t="str">
        <f>PROPER(TRIM(SUBSTITUTE(D2080,"###"," ")))</f>
        <v>Quickstock</v>
      </c>
      <c r="P2080" s="13" t="str">
        <f t="shared" si="224"/>
        <v>Whole Pro</v>
      </c>
      <c r="Q2080" s="34" t="str">
        <f t="shared" si="225"/>
        <v>Toys</v>
      </c>
      <c r="R2080" s="13" t="str">
        <f t="shared" si="226"/>
        <v>Quickstock</v>
      </c>
      <c r="S2080" s="35">
        <f t="shared" si="227"/>
        <v>162</v>
      </c>
      <c r="T2080" s="35">
        <f t="shared" si="228"/>
        <v>64</v>
      </c>
      <c r="U2080" s="14">
        <f t="shared" si="229"/>
        <v>9837.74</v>
      </c>
      <c r="V2080" s="14">
        <f t="shared" si="230"/>
        <v>1593713.88</v>
      </c>
      <c r="W2080" s="13" t="str">
        <v>In Stock</v>
      </c>
      <c r="X2080" s="13" t="str">
        <v>No</v>
      </c>
      <c r="Y2080" s="13">
        <v>0</v>
      </c>
    </row>
    <row r="2081" spans="1:25" x14ac:dyDescent="0.3">
      <c r="A2081" s="31" t="s">
        <v>4127</v>
      </c>
      <c r="B2081" s="31" t="s">
        <v>4128</v>
      </c>
      <c r="C2081" s="31" t="s">
        <v>20</v>
      </c>
      <c r="D2081" s="31" t="s">
        <v>24</v>
      </c>
      <c r="E2081" s="31">
        <v>102</v>
      </c>
      <c r="F2081" s="31">
        <v>28</v>
      </c>
      <c r="G2081" s="31">
        <v>8012.23</v>
      </c>
      <c r="H2081" s="31">
        <v>817247.46</v>
      </c>
      <c r="I2081" s="32">
        <v>45822</v>
      </c>
      <c r="J2081" s="32">
        <v>45899</v>
      </c>
      <c r="K2081" s="13"/>
      <c r="L2081" s="33" t="s">
        <v>33</v>
      </c>
      <c r="M2081" s="13" t="str">
        <f>PROPER(TRIM(SUBSTITUTE(B2081,"###"," ")))</f>
        <v>Half Mini</v>
      </c>
      <c r="N2081" s="13" t="str">
        <f>PROPER(TRIM(SUBSTITUTE(C2081,"###"," ")))</f>
        <v>Toys</v>
      </c>
      <c r="O2081" s="13" t="str">
        <f>PROPER(TRIM(SUBSTITUTE(D2081,"###"," ")))</f>
        <v>Omni Suppliers</v>
      </c>
      <c r="P2081" s="13" t="str">
        <f t="shared" si="224"/>
        <v>Half Mini</v>
      </c>
      <c r="Q2081" s="34" t="str">
        <f t="shared" si="225"/>
        <v>Toys</v>
      </c>
      <c r="R2081" s="13" t="str">
        <f t="shared" si="226"/>
        <v>Omni Suppliers</v>
      </c>
      <c r="S2081" s="35">
        <f t="shared" si="227"/>
        <v>102</v>
      </c>
      <c r="T2081" s="35">
        <f t="shared" si="228"/>
        <v>28</v>
      </c>
      <c r="U2081" s="14">
        <f t="shared" si="229"/>
        <v>8012.23</v>
      </c>
      <c r="V2081" s="14">
        <f t="shared" si="230"/>
        <v>817247.46</v>
      </c>
      <c r="W2081" s="13" t="str">
        <v>In Stock</v>
      </c>
      <c r="X2081" s="13" t="str">
        <v>No</v>
      </c>
      <c r="Y2081" s="13">
        <v>0</v>
      </c>
    </row>
    <row r="2082" spans="1:25" x14ac:dyDescent="0.3">
      <c r="A2082" s="31" t="s">
        <v>4129</v>
      </c>
      <c r="B2082" s="31" t="s">
        <v>4130</v>
      </c>
      <c r="C2082" s="31" t="s">
        <v>40</v>
      </c>
      <c r="D2082" s="13"/>
      <c r="E2082" s="31">
        <v>162</v>
      </c>
      <c r="F2082" s="31">
        <v>70</v>
      </c>
      <c r="G2082" s="31">
        <v>15644.66</v>
      </c>
      <c r="H2082" s="31">
        <v>2534434.92</v>
      </c>
      <c r="I2082" s="32">
        <v>45739</v>
      </c>
      <c r="J2082" s="32">
        <v>45867</v>
      </c>
      <c r="K2082" s="31" t="s">
        <v>46</v>
      </c>
      <c r="L2082" s="33" t="s">
        <v>21</v>
      </c>
      <c r="M2082" s="13" t="str">
        <f>PROPER(TRIM(SUBSTITUTE(B2082,"###"," ")))</f>
        <v>Structure Plus</v>
      </c>
      <c r="N2082" s="13" t="str">
        <f>PROPER(TRIM(SUBSTITUTE(C2082,"###"," ")))</f>
        <v>Electronics</v>
      </c>
      <c r="O2082" s="13" t="str">
        <f>PROPER(TRIM(SUBSTITUTE(D2082,"###"," ")))</f>
        <v/>
      </c>
      <c r="P2082" s="13" t="str">
        <f t="shared" si="224"/>
        <v>Structure Plus</v>
      </c>
      <c r="Q2082" s="34" t="str">
        <f t="shared" si="225"/>
        <v>Electronics</v>
      </c>
      <c r="R2082" s="13" t="str">
        <f t="shared" si="226"/>
        <v>Others</v>
      </c>
      <c r="S2082" s="35">
        <f t="shared" si="227"/>
        <v>162</v>
      </c>
      <c r="T2082" s="35">
        <f t="shared" si="228"/>
        <v>70</v>
      </c>
      <c r="U2082" s="14">
        <f t="shared" si="229"/>
        <v>15644.66</v>
      </c>
      <c r="V2082" s="14">
        <f t="shared" si="230"/>
        <v>2534434.92</v>
      </c>
      <c r="W2082" s="13" t="str">
        <v>In Stock</v>
      </c>
      <c r="X2082" s="13" t="str">
        <v>No</v>
      </c>
      <c r="Y2082" s="13">
        <v>0</v>
      </c>
    </row>
    <row r="2083" spans="1:25" x14ac:dyDescent="0.3">
      <c r="A2083" s="31" t="s">
        <v>4131</v>
      </c>
      <c r="B2083" s="31" t="s">
        <v>4132</v>
      </c>
      <c r="C2083" s="31" t="s">
        <v>40</v>
      </c>
      <c r="D2083" s="31" t="s">
        <v>53</v>
      </c>
      <c r="E2083" s="31">
        <v>76</v>
      </c>
      <c r="F2083" s="31">
        <v>63</v>
      </c>
      <c r="G2083" s="31">
        <v>940.99</v>
      </c>
      <c r="H2083" s="31">
        <v>71515.240000000005</v>
      </c>
      <c r="I2083" s="32">
        <v>45749</v>
      </c>
      <c r="J2083" s="32">
        <v>45869</v>
      </c>
      <c r="K2083" s="31" t="s">
        <v>16</v>
      </c>
      <c r="L2083" s="33" t="s">
        <v>30</v>
      </c>
      <c r="M2083" s="13" t="str">
        <f>PROPER(TRIM(SUBSTITUTE(B2083,"###"," ")))</f>
        <v>Day Lite</v>
      </c>
      <c r="N2083" s="13" t="str">
        <f>PROPER(TRIM(SUBSTITUTE(C2083,"###"," ")))</f>
        <v>Electronics</v>
      </c>
      <c r="O2083" s="13" t="str">
        <f>PROPER(TRIM(SUBSTITUTE(D2083,"###"," ")))</f>
        <v>Abc Pvt Ltd</v>
      </c>
      <c r="P2083" s="13" t="str">
        <f t="shared" si="224"/>
        <v>Day Lite</v>
      </c>
      <c r="Q2083" s="34" t="str">
        <f t="shared" si="225"/>
        <v>Electronics</v>
      </c>
      <c r="R2083" s="13" t="str">
        <f t="shared" si="226"/>
        <v>Abc Pvt Ltd</v>
      </c>
      <c r="S2083" s="35">
        <f t="shared" si="227"/>
        <v>76</v>
      </c>
      <c r="T2083" s="35">
        <f t="shared" si="228"/>
        <v>63</v>
      </c>
      <c r="U2083" s="14">
        <f t="shared" si="229"/>
        <v>940.99</v>
      </c>
      <c r="V2083" s="14">
        <f t="shared" si="230"/>
        <v>71515.240000000005</v>
      </c>
      <c r="W2083" s="13" t="str">
        <v>In Stock</v>
      </c>
      <c r="X2083" s="13" t="str">
        <v>No</v>
      </c>
      <c r="Y2083" s="13">
        <v>0</v>
      </c>
    </row>
    <row r="2084" spans="1:25" x14ac:dyDescent="0.3">
      <c r="A2084" s="31" t="s">
        <v>4134</v>
      </c>
      <c r="B2084" s="31" t="s">
        <v>2714</v>
      </c>
      <c r="C2084" s="31" t="s">
        <v>40</v>
      </c>
      <c r="D2084" s="31" t="s">
        <v>53</v>
      </c>
      <c r="E2084" s="31">
        <v>0</v>
      </c>
      <c r="F2084" s="31">
        <v>68</v>
      </c>
      <c r="G2084" s="31">
        <v>4933.76</v>
      </c>
      <c r="H2084" s="31">
        <v>0</v>
      </c>
      <c r="I2084" s="32">
        <v>45717</v>
      </c>
      <c r="J2084" s="32">
        <v>45856</v>
      </c>
      <c r="K2084" s="31" t="s">
        <v>54</v>
      </c>
      <c r="L2084" s="33" t="s">
        <v>17</v>
      </c>
      <c r="M2084" s="13" t="str">
        <f>PROPER(TRIM(SUBSTITUTE(B2084,"###"," ")))</f>
        <v>Type Mini</v>
      </c>
      <c r="N2084" s="13" t="str">
        <f>PROPER(TRIM(SUBSTITUTE(C2084,"###"," ")))</f>
        <v>Electronics</v>
      </c>
      <c r="O2084" s="13" t="str">
        <f>PROPER(TRIM(SUBSTITUTE(D2084,"###"," ")))</f>
        <v>Abc Pvt Ltd</v>
      </c>
      <c r="P2084" s="13" t="str">
        <f t="shared" si="224"/>
        <v>Type Mini</v>
      </c>
      <c r="Q2084" s="34" t="str">
        <f t="shared" si="225"/>
        <v>Electronics</v>
      </c>
      <c r="R2084" s="13" t="str">
        <f t="shared" si="226"/>
        <v>Abc Pvt Ltd</v>
      </c>
      <c r="S2084" s="35">
        <f t="shared" si="227"/>
        <v>0</v>
      </c>
      <c r="T2084" s="35">
        <f t="shared" si="228"/>
        <v>68</v>
      </c>
      <c r="U2084" s="14">
        <f t="shared" si="229"/>
        <v>4933.76</v>
      </c>
      <c r="V2084" s="14">
        <f t="shared" si="230"/>
        <v>0</v>
      </c>
      <c r="W2084" s="13" t="str">
        <v>Out of Stock</v>
      </c>
      <c r="X2084" s="13" t="str">
        <v>Yes</v>
      </c>
      <c r="Y2084" s="13">
        <v>1</v>
      </c>
    </row>
    <row r="2085" spans="1:25" x14ac:dyDescent="0.3">
      <c r="A2085" s="31" t="s">
        <v>4135</v>
      </c>
      <c r="B2085" s="31" t="s">
        <v>4136</v>
      </c>
      <c r="C2085" s="31" t="s">
        <v>20</v>
      </c>
      <c r="D2085" s="31" t="s">
        <v>15</v>
      </c>
      <c r="E2085" s="31">
        <v>86</v>
      </c>
      <c r="F2085" s="31">
        <v>64</v>
      </c>
      <c r="G2085" s="31">
        <v>2319.5500000000002</v>
      </c>
      <c r="H2085" s="31">
        <v>199481.3</v>
      </c>
      <c r="I2085" s="32">
        <v>45735</v>
      </c>
      <c r="J2085" s="32">
        <v>45901</v>
      </c>
      <c r="K2085" s="31" t="s">
        <v>25</v>
      </c>
      <c r="L2085" s="33" t="s">
        <v>21</v>
      </c>
      <c r="M2085" s="13" t="str">
        <f>PROPER(TRIM(SUBSTITUTE(B2085,"###"," ")))</f>
        <v>Message Lite</v>
      </c>
      <c r="N2085" s="13" t="str">
        <f>PROPER(TRIM(SUBSTITUTE(C2085,"###"," ")))</f>
        <v>Toys</v>
      </c>
      <c r="O2085" s="13" t="str">
        <f>PROPER(TRIM(SUBSTITUTE(D2085,"###"," ")))</f>
        <v>Global Traders</v>
      </c>
      <c r="P2085" s="13" t="str">
        <f t="shared" si="224"/>
        <v>Message Lite</v>
      </c>
      <c r="Q2085" s="34" t="str">
        <f t="shared" si="225"/>
        <v>Toys</v>
      </c>
      <c r="R2085" s="13" t="str">
        <f t="shared" si="226"/>
        <v>Global Traders</v>
      </c>
      <c r="S2085" s="35">
        <f t="shared" si="227"/>
        <v>86</v>
      </c>
      <c r="T2085" s="35">
        <f t="shared" si="228"/>
        <v>64</v>
      </c>
      <c r="U2085" s="14">
        <f t="shared" si="229"/>
        <v>2319.5500000000002</v>
      </c>
      <c r="V2085" s="14">
        <f t="shared" si="230"/>
        <v>199481.30000000002</v>
      </c>
      <c r="W2085" s="13" t="str">
        <v>In Stock</v>
      </c>
      <c r="X2085" s="13" t="str">
        <v>No</v>
      </c>
      <c r="Y2085" s="13">
        <v>0</v>
      </c>
    </row>
    <row r="2086" spans="1:25" x14ac:dyDescent="0.3">
      <c r="A2086" s="31" t="s">
        <v>4137</v>
      </c>
      <c r="B2086" s="31" t="s">
        <v>4138</v>
      </c>
      <c r="C2086" s="31" t="s">
        <v>44</v>
      </c>
      <c r="D2086" s="31" t="s">
        <v>53</v>
      </c>
      <c r="E2086" s="31">
        <v>94</v>
      </c>
      <c r="F2086" s="31">
        <v>51</v>
      </c>
      <c r="G2086" s="31">
        <v>799.17</v>
      </c>
      <c r="H2086" s="31">
        <v>75121.98</v>
      </c>
      <c r="I2086" s="32">
        <v>45840</v>
      </c>
      <c r="J2086" s="32">
        <v>45907</v>
      </c>
      <c r="K2086" s="31" t="s">
        <v>57</v>
      </c>
      <c r="L2086" s="33" t="s">
        <v>21</v>
      </c>
      <c r="M2086" s="13" t="str">
        <f>PROPER(TRIM(SUBSTITUTE(B2086,"###"," ")))</f>
        <v>Sport Pro</v>
      </c>
      <c r="N2086" s="13" t="str">
        <f>PROPER(TRIM(SUBSTITUTE(C2086,"###"," ")))</f>
        <v>Groceries</v>
      </c>
      <c r="O2086" s="13" t="str">
        <f>PROPER(TRIM(SUBSTITUTE(D2086,"###"," ")))</f>
        <v>Abc Pvt Ltd</v>
      </c>
      <c r="P2086" s="13" t="str">
        <f t="shared" si="224"/>
        <v>Sport Pro</v>
      </c>
      <c r="Q2086" s="34" t="str">
        <f t="shared" si="225"/>
        <v>Groceries</v>
      </c>
      <c r="R2086" s="13" t="str">
        <f t="shared" si="226"/>
        <v>Abc Pvt Ltd</v>
      </c>
      <c r="S2086" s="35">
        <f t="shared" si="227"/>
        <v>94</v>
      </c>
      <c r="T2086" s="35">
        <f t="shared" si="228"/>
        <v>51</v>
      </c>
      <c r="U2086" s="14">
        <f t="shared" si="229"/>
        <v>799.17</v>
      </c>
      <c r="V2086" s="14">
        <f t="shared" si="230"/>
        <v>75121.98</v>
      </c>
      <c r="W2086" s="13" t="str">
        <v>In Stock</v>
      </c>
      <c r="X2086" s="13" t="str">
        <v>No</v>
      </c>
      <c r="Y2086" s="13">
        <v>0</v>
      </c>
    </row>
    <row r="2087" spans="1:25" x14ac:dyDescent="0.3">
      <c r="A2087" s="31" t="s">
        <v>4139</v>
      </c>
      <c r="B2087" s="31" t="s">
        <v>1913</v>
      </c>
      <c r="C2087" s="31" t="s">
        <v>44</v>
      </c>
      <c r="D2087" s="31" t="s">
        <v>24</v>
      </c>
      <c r="E2087" s="31">
        <v>80</v>
      </c>
      <c r="F2087" s="31">
        <v>55</v>
      </c>
      <c r="G2087" s="31">
        <v>12687.61</v>
      </c>
      <c r="H2087" s="31">
        <v>1015008.8</v>
      </c>
      <c r="I2087" s="32">
        <v>45799</v>
      </c>
      <c r="J2087" s="32">
        <v>45866</v>
      </c>
      <c r="K2087" s="31" t="s">
        <v>57</v>
      </c>
      <c r="L2087" s="33" t="s">
        <v>33</v>
      </c>
      <c r="M2087" s="13" t="str">
        <f>PROPER(TRIM(SUBSTITUTE(B2087,"###"," ")))</f>
        <v>Walk Plus</v>
      </c>
      <c r="N2087" s="13" t="str">
        <f>PROPER(TRIM(SUBSTITUTE(C2087,"###"," ")))</f>
        <v>Groceries</v>
      </c>
      <c r="O2087" s="13" t="str">
        <f>PROPER(TRIM(SUBSTITUTE(D2087,"###"," ")))</f>
        <v>Omni Suppliers</v>
      </c>
      <c r="P2087" s="13" t="str">
        <f t="shared" si="224"/>
        <v>Walk Plus</v>
      </c>
      <c r="Q2087" s="34" t="str">
        <f t="shared" si="225"/>
        <v>Groceries</v>
      </c>
      <c r="R2087" s="13" t="str">
        <f t="shared" si="226"/>
        <v>Omni Suppliers</v>
      </c>
      <c r="S2087" s="35">
        <f t="shared" si="227"/>
        <v>80</v>
      </c>
      <c r="T2087" s="35">
        <f t="shared" si="228"/>
        <v>55</v>
      </c>
      <c r="U2087" s="14">
        <f t="shared" si="229"/>
        <v>12687.61</v>
      </c>
      <c r="V2087" s="14">
        <f t="shared" si="230"/>
        <v>1015008.8</v>
      </c>
      <c r="W2087" s="13" t="str">
        <v>In Stock</v>
      </c>
      <c r="X2087" s="13" t="str">
        <v>No</v>
      </c>
      <c r="Y2087" s="13">
        <v>0</v>
      </c>
    </row>
    <row r="2088" spans="1:25" x14ac:dyDescent="0.3">
      <c r="A2088" s="31" t="s">
        <v>4140</v>
      </c>
      <c r="B2088" s="31" t="s">
        <v>4141</v>
      </c>
      <c r="C2088" s="31" t="s">
        <v>40</v>
      </c>
      <c r="D2088" s="31" t="s">
        <v>41</v>
      </c>
      <c r="E2088" s="31">
        <v>110</v>
      </c>
      <c r="F2088" s="31">
        <v>59</v>
      </c>
      <c r="G2088" s="31">
        <v>3418.23</v>
      </c>
      <c r="H2088" s="31">
        <v>376005.3</v>
      </c>
      <c r="I2088" s="32">
        <v>45671</v>
      </c>
      <c r="J2088" s="32">
        <v>45922</v>
      </c>
      <c r="K2088" s="13"/>
      <c r="L2088" s="33" t="s">
        <v>21</v>
      </c>
      <c r="M2088" s="13" t="str">
        <f>PROPER(TRIM(SUBSTITUTE(B2088,"###"," ")))</f>
        <v>Foreign Plus</v>
      </c>
      <c r="N2088" s="13" t="str">
        <f>PROPER(TRIM(SUBSTITUTE(C2088,"###"," ")))</f>
        <v>Electronics</v>
      </c>
      <c r="O2088" s="13" t="str">
        <f>PROPER(TRIM(SUBSTITUTE(D2088,"###"," ")))</f>
        <v>Quickstock</v>
      </c>
      <c r="P2088" s="13" t="str">
        <f t="shared" si="224"/>
        <v>Foreign Plus</v>
      </c>
      <c r="Q2088" s="34" t="str">
        <f t="shared" si="225"/>
        <v>Electronics</v>
      </c>
      <c r="R2088" s="13" t="str">
        <f t="shared" si="226"/>
        <v>Quickstock</v>
      </c>
      <c r="S2088" s="35">
        <f t="shared" si="227"/>
        <v>110</v>
      </c>
      <c r="T2088" s="35">
        <f t="shared" si="228"/>
        <v>59</v>
      </c>
      <c r="U2088" s="14">
        <f t="shared" si="229"/>
        <v>3418.23</v>
      </c>
      <c r="V2088" s="14">
        <f t="shared" si="230"/>
        <v>376005.3</v>
      </c>
      <c r="W2088" s="13" t="str">
        <v>In Stock</v>
      </c>
      <c r="X2088" s="13" t="str">
        <v>No</v>
      </c>
      <c r="Y2088" s="13">
        <v>0</v>
      </c>
    </row>
    <row r="2089" spans="1:25" x14ac:dyDescent="0.3">
      <c r="A2089" s="31" t="s">
        <v>4142</v>
      </c>
      <c r="B2089" s="31" t="s">
        <v>4143</v>
      </c>
      <c r="C2089" s="31" t="s">
        <v>40</v>
      </c>
      <c r="D2089" s="31" t="s">
        <v>24</v>
      </c>
      <c r="E2089" s="31">
        <v>99</v>
      </c>
      <c r="F2089" s="31">
        <v>88</v>
      </c>
      <c r="G2089" s="31">
        <v>6516.5</v>
      </c>
      <c r="H2089" s="31">
        <v>645133.5</v>
      </c>
      <c r="I2089" s="32">
        <v>45768</v>
      </c>
      <c r="J2089" s="32">
        <v>45929</v>
      </c>
      <c r="K2089" s="31" t="s">
        <v>29</v>
      </c>
      <c r="L2089" s="33" t="s">
        <v>17</v>
      </c>
      <c r="M2089" s="13" t="str">
        <f>PROPER(TRIM(SUBSTITUTE(B2089,"###"," ")))</f>
        <v>Look Max</v>
      </c>
      <c r="N2089" s="13" t="str">
        <f>PROPER(TRIM(SUBSTITUTE(C2089,"###"," ")))</f>
        <v>Electronics</v>
      </c>
      <c r="O2089" s="13" t="str">
        <f>PROPER(TRIM(SUBSTITUTE(D2089,"###"," ")))</f>
        <v>Omni Suppliers</v>
      </c>
      <c r="P2089" s="13" t="str">
        <f t="shared" si="224"/>
        <v>Look Max</v>
      </c>
      <c r="Q2089" s="34" t="str">
        <f t="shared" si="225"/>
        <v>Electronics</v>
      </c>
      <c r="R2089" s="13" t="str">
        <f t="shared" si="226"/>
        <v>Omni Suppliers</v>
      </c>
      <c r="S2089" s="35">
        <f t="shared" si="227"/>
        <v>99</v>
      </c>
      <c r="T2089" s="35">
        <f t="shared" si="228"/>
        <v>88</v>
      </c>
      <c r="U2089" s="14">
        <f t="shared" si="229"/>
        <v>6516.5</v>
      </c>
      <c r="V2089" s="14">
        <f t="shared" si="230"/>
        <v>645133.5</v>
      </c>
      <c r="W2089" s="13" t="str">
        <v>In Stock</v>
      </c>
      <c r="X2089" s="13" t="str">
        <v>No</v>
      </c>
      <c r="Y2089" s="13">
        <v>0</v>
      </c>
    </row>
    <row r="2090" spans="1:25" x14ac:dyDescent="0.3">
      <c r="A2090" s="31" t="s">
        <v>4144</v>
      </c>
      <c r="B2090" s="31" t="s">
        <v>4145</v>
      </c>
      <c r="C2090" s="31" t="s">
        <v>28</v>
      </c>
      <c r="D2090" s="31" t="s">
        <v>15</v>
      </c>
      <c r="E2090" s="31">
        <v>197</v>
      </c>
      <c r="F2090" s="31">
        <v>98</v>
      </c>
      <c r="G2090" s="31">
        <v>9533.41</v>
      </c>
      <c r="H2090" s="31">
        <v>1878081.77</v>
      </c>
      <c r="I2090" s="32">
        <v>45746</v>
      </c>
      <c r="J2090" s="32">
        <v>45880</v>
      </c>
      <c r="K2090" s="31" t="s">
        <v>54</v>
      </c>
      <c r="L2090" s="33" t="s">
        <v>17</v>
      </c>
      <c r="M2090" s="13" t="str">
        <f>PROPER(TRIM(SUBSTITUTE(B2090,"###"," ")))</f>
        <v>Game Lite</v>
      </c>
      <c r="N2090" s="13" t="str">
        <f>PROPER(TRIM(SUBSTITUTE(C2090,"###"," ")))</f>
        <v>Furniture</v>
      </c>
      <c r="O2090" s="13" t="str">
        <f>PROPER(TRIM(SUBSTITUTE(D2090,"###"," ")))</f>
        <v>Global Traders</v>
      </c>
      <c r="P2090" s="13" t="str">
        <f t="shared" si="224"/>
        <v>Game Lite</v>
      </c>
      <c r="Q2090" s="34" t="str">
        <f t="shared" si="225"/>
        <v>Furniture</v>
      </c>
      <c r="R2090" s="13" t="str">
        <f t="shared" si="226"/>
        <v>Global Traders</v>
      </c>
      <c r="S2090" s="35">
        <f t="shared" si="227"/>
        <v>197</v>
      </c>
      <c r="T2090" s="35">
        <f t="shared" si="228"/>
        <v>98</v>
      </c>
      <c r="U2090" s="14">
        <f t="shared" si="229"/>
        <v>9533.41</v>
      </c>
      <c r="V2090" s="14">
        <f t="shared" si="230"/>
        <v>1878081.77</v>
      </c>
      <c r="W2090" s="13" t="str">
        <v>In Stock</v>
      </c>
      <c r="X2090" s="13" t="str">
        <v>No</v>
      </c>
      <c r="Y2090" s="13">
        <v>0</v>
      </c>
    </row>
    <row r="2091" spans="1:25" x14ac:dyDescent="0.3">
      <c r="A2091" s="31" t="s">
        <v>4146</v>
      </c>
      <c r="B2091" s="31" t="s">
        <v>4147</v>
      </c>
      <c r="C2091" s="31" t="s">
        <v>40</v>
      </c>
      <c r="D2091" s="31" t="s">
        <v>15</v>
      </c>
      <c r="E2091" s="13"/>
      <c r="F2091" s="31">
        <v>73</v>
      </c>
      <c r="G2091" s="31">
        <v>18030.12</v>
      </c>
      <c r="H2091" s="13"/>
      <c r="I2091" s="32">
        <v>45824</v>
      </c>
      <c r="J2091" s="32">
        <v>45874</v>
      </c>
      <c r="K2091" s="31" t="s">
        <v>25</v>
      </c>
      <c r="L2091" s="33" t="s">
        <v>21</v>
      </c>
      <c r="M2091" s="13" t="str">
        <f>PROPER(TRIM(SUBSTITUTE(B2091,"###"," ")))</f>
        <v>Whether X</v>
      </c>
      <c r="N2091" s="13" t="str">
        <f>PROPER(TRIM(SUBSTITUTE(C2091,"###"," ")))</f>
        <v>Electronics</v>
      </c>
      <c r="O2091" s="13" t="str">
        <f>PROPER(TRIM(SUBSTITUTE(D2091,"###"," ")))</f>
        <v>Global Traders</v>
      </c>
      <c r="P2091" s="13" t="str">
        <f t="shared" si="224"/>
        <v>Whether X</v>
      </c>
      <c r="Q2091" s="34" t="str">
        <f t="shared" si="225"/>
        <v>Electronics</v>
      </c>
      <c r="R2091" s="13" t="str">
        <f t="shared" si="226"/>
        <v>Global Traders</v>
      </c>
      <c r="S2091" s="35">
        <f t="shared" si="227"/>
        <v>0</v>
      </c>
      <c r="T2091" s="35">
        <f t="shared" si="228"/>
        <v>73</v>
      </c>
      <c r="U2091" s="14">
        <f t="shared" si="229"/>
        <v>18030.12</v>
      </c>
      <c r="V2091" s="14">
        <f t="shared" si="230"/>
        <v>0</v>
      </c>
      <c r="W2091" s="13" t="str">
        <v>Out of Stock</v>
      </c>
      <c r="X2091" s="13" t="str">
        <v>Yes</v>
      </c>
      <c r="Y2091" s="13">
        <v>1</v>
      </c>
    </row>
    <row r="2092" spans="1:25" x14ac:dyDescent="0.3">
      <c r="A2092" s="31" t="s">
        <v>4148</v>
      </c>
      <c r="B2092" s="31" t="s">
        <v>4149</v>
      </c>
      <c r="C2092" s="31" t="s">
        <v>40</v>
      </c>
      <c r="D2092" s="31" t="s">
        <v>15</v>
      </c>
      <c r="E2092" s="13"/>
      <c r="F2092" s="31">
        <v>64</v>
      </c>
      <c r="G2092" s="31">
        <v>12517.63</v>
      </c>
      <c r="H2092" s="13"/>
      <c r="I2092" s="32">
        <v>45708</v>
      </c>
      <c r="J2092" s="32">
        <v>45916</v>
      </c>
      <c r="K2092" s="13"/>
      <c r="L2092" s="33" t="s">
        <v>33</v>
      </c>
      <c r="M2092" s="13" t="str">
        <f>PROPER(TRIM(SUBSTITUTE(B2092,"###"," ")))</f>
        <v>Wrong Mini</v>
      </c>
      <c r="N2092" s="13" t="str">
        <f>PROPER(TRIM(SUBSTITUTE(C2092,"###"," ")))</f>
        <v>Electronics</v>
      </c>
      <c r="O2092" s="13" t="str">
        <f>PROPER(TRIM(SUBSTITUTE(D2092,"###"," ")))</f>
        <v>Global Traders</v>
      </c>
      <c r="P2092" s="13" t="str">
        <f t="shared" si="224"/>
        <v>Wrong Mini</v>
      </c>
      <c r="Q2092" s="34" t="str">
        <f t="shared" si="225"/>
        <v>Electronics</v>
      </c>
      <c r="R2092" s="13" t="str">
        <f t="shared" si="226"/>
        <v>Global Traders</v>
      </c>
      <c r="S2092" s="35">
        <f t="shared" si="227"/>
        <v>0</v>
      </c>
      <c r="T2092" s="35">
        <f t="shared" si="228"/>
        <v>64</v>
      </c>
      <c r="U2092" s="14">
        <f t="shared" si="229"/>
        <v>12517.63</v>
      </c>
      <c r="V2092" s="14">
        <f t="shared" si="230"/>
        <v>0</v>
      </c>
      <c r="W2092" s="13" t="str">
        <v>Out of Stock</v>
      </c>
      <c r="X2092" s="13" t="str">
        <v>Yes</v>
      </c>
      <c r="Y2092" s="13">
        <v>1</v>
      </c>
    </row>
    <row r="2093" spans="1:25" x14ac:dyDescent="0.3">
      <c r="A2093" s="31" t="s">
        <v>4150</v>
      </c>
      <c r="B2093" s="31" t="s">
        <v>4151</v>
      </c>
      <c r="C2093" s="31" t="s">
        <v>14</v>
      </c>
      <c r="D2093" s="31" t="s">
        <v>24</v>
      </c>
      <c r="E2093" s="31">
        <v>54</v>
      </c>
      <c r="F2093" s="13"/>
      <c r="G2093" s="31">
        <v>5613.49</v>
      </c>
      <c r="H2093" s="31">
        <v>303128.46000000002</v>
      </c>
      <c r="I2093" s="32">
        <v>45823</v>
      </c>
      <c r="J2093" s="32">
        <v>45920</v>
      </c>
      <c r="K2093" s="31" t="s">
        <v>54</v>
      </c>
      <c r="L2093" s="33" t="s">
        <v>21</v>
      </c>
      <c r="M2093" s="13" t="str">
        <f>PROPER(TRIM(SUBSTITUTE(B2093,"###"," ")))</f>
        <v>Indeed Plus</v>
      </c>
      <c r="N2093" s="13" t="str">
        <f>PROPER(TRIM(SUBSTITUTE(C2093,"###"," ")))</f>
        <v>Clothing</v>
      </c>
      <c r="O2093" s="13" t="str">
        <f>PROPER(TRIM(SUBSTITUTE(D2093,"###"," ")))</f>
        <v>Omni Suppliers</v>
      </c>
      <c r="P2093" s="13" t="str">
        <f t="shared" si="224"/>
        <v>Indeed Plus</v>
      </c>
      <c r="Q2093" s="34" t="str">
        <f t="shared" si="225"/>
        <v>Clothing</v>
      </c>
      <c r="R2093" s="13" t="str">
        <f t="shared" si="226"/>
        <v>Omni Suppliers</v>
      </c>
      <c r="S2093" s="35">
        <f t="shared" si="227"/>
        <v>54</v>
      </c>
      <c r="T2093" s="35">
        <f t="shared" si="228"/>
        <v>0</v>
      </c>
      <c r="U2093" s="14">
        <f t="shared" si="229"/>
        <v>5613.49</v>
      </c>
      <c r="V2093" s="14">
        <f t="shared" si="230"/>
        <v>303128.45999999996</v>
      </c>
      <c r="W2093" s="13" t="str">
        <v>In Stock</v>
      </c>
      <c r="X2093" s="13" t="str">
        <v>No</v>
      </c>
      <c r="Y2093" s="13">
        <v>0</v>
      </c>
    </row>
    <row r="2094" spans="1:25" x14ac:dyDescent="0.3">
      <c r="A2094" s="31" t="s">
        <v>4153</v>
      </c>
      <c r="B2094" s="31" t="s">
        <v>4154</v>
      </c>
      <c r="C2094" s="31" t="s">
        <v>40</v>
      </c>
      <c r="D2094" s="31" t="s">
        <v>24</v>
      </c>
      <c r="E2094" s="31">
        <v>130</v>
      </c>
      <c r="F2094" s="31">
        <v>99</v>
      </c>
      <c r="G2094" s="31">
        <v>13403.5</v>
      </c>
      <c r="H2094" s="31">
        <v>1742455</v>
      </c>
      <c r="I2094" s="32">
        <v>45802</v>
      </c>
      <c r="J2094" s="32">
        <v>45872</v>
      </c>
      <c r="K2094" s="31" t="s">
        <v>25</v>
      </c>
      <c r="L2094" s="33" t="s">
        <v>58</v>
      </c>
      <c r="M2094" s="13" t="str">
        <f>PROPER(TRIM(SUBSTITUTE(B2094,"###"," ")))</f>
        <v>Game Pro</v>
      </c>
      <c r="N2094" s="13" t="str">
        <f>PROPER(TRIM(SUBSTITUTE(C2094,"###"," ")))</f>
        <v>Electronics</v>
      </c>
      <c r="O2094" s="13" t="str">
        <f>PROPER(TRIM(SUBSTITUTE(D2094,"###"," ")))</f>
        <v>Omni Suppliers</v>
      </c>
      <c r="P2094" s="13" t="str">
        <f t="shared" si="224"/>
        <v>Game Pro</v>
      </c>
      <c r="Q2094" s="34" t="str">
        <f t="shared" si="225"/>
        <v>Electronics</v>
      </c>
      <c r="R2094" s="13" t="str">
        <f t="shared" si="226"/>
        <v>Omni Suppliers</v>
      </c>
      <c r="S2094" s="35">
        <f t="shared" si="227"/>
        <v>130</v>
      </c>
      <c r="T2094" s="35">
        <f t="shared" si="228"/>
        <v>99</v>
      </c>
      <c r="U2094" s="14">
        <f t="shared" si="229"/>
        <v>13403.5</v>
      </c>
      <c r="V2094" s="14">
        <f t="shared" si="230"/>
        <v>1742455</v>
      </c>
      <c r="W2094" s="13" t="str">
        <v>In Stock</v>
      </c>
      <c r="X2094" s="13" t="str">
        <v>No</v>
      </c>
      <c r="Y2094" s="13">
        <v>0</v>
      </c>
    </row>
    <row r="2095" spans="1:25" x14ac:dyDescent="0.3">
      <c r="A2095" s="31" t="s">
        <v>4155</v>
      </c>
      <c r="B2095" s="31" t="s">
        <v>4156</v>
      </c>
      <c r="C2095" s="31" t="s">
        <v>28</v>
      </c>
      <c r="D2095" s="31" t="s">
        <v>41</v>
      </c>
      <c r="E2095" s="31">
        <v>70</v>
      </c>
      <c r="F2095" s="31">
        <v>62</v>
      </c>
      <c r="G2095" s="31">
        <v>819.9</v>
      </c>
      <c r="H2095" s="31">
        <v>57393</v>
      </c>
      <c r="I2095" s="32">
        <v>45836</v>
      </c>
      <c r="J2095" s="32">
        <v>45855</v>
      </c>
      <c r="K2095" s="31" t="s">
        <v>25</v>
      </c>
      <c r="L2095" s="33" t="s">
        <v>17</v>
      </c>
      <c r="M2095" s="13" t="str">
        <f>PROPER(TRIM(SUBSTITUTE(B2095,"###"," ")))</f>
        <v>College Pro</v>
      </c>
      <c r="N2095" s="13" t="str">
        <f>PROPER(TRIM(SUBSTITUTE(C2095,"###"," ")))</f>
        <v>Furniture</v>
      </c>
      <c r="O2095" s="13" t="str">
        <f>PROPER(TRIM(SUBSTITUTE(D2095,"###"," ")))</f>
        <v>Quickstock</v>
      </c>
      <c r="P2095" s="13" t="str">
        <f t="shared" si="224"/>
        <v>College Pro</v>
      </c>
      <c r="Q2095" s="34" t="str">
        <f t="shared" si="225"/>
        <v>Furniture</v>
      </c>
      <c r="R2095" s="13" t="str">
        <f t="shared" si="226"/>
        <v>Quickstock</v>
      </c>
      <c r="S2095" s="35">
        <f t="shared" si="227"/>
        <v>70</v>
      </c>
      <c r="T2095" s="35">
        <f t="shared" si="228"/>
        <v>62</v>
      </c>
      <c r="U2095" s="14">
        <f t="shared" si="229"/>
        <v>819.9</v>
      </c>
      <c r="V2095" s="14">
        <f t="shared" si="230"/>
        <v>57393</v>
      </c>
      <c r="W2095" s="13" t="str">
        <v>In Stock</v>
      </c>
      <c r="X2095" s="13" t="str">
        <v>No</v>
      </c>
      <c r="Y2095" s="13">
        <v>0</v>
      </c>
    </row>
    <row r="2096" spans="1:25" x14ac:dyDescent="0.3">
      <c r="A2096" s="31" t="s">
        <v>4159</v>
      </c>
      <c r="B2096" s="31" t="s">
        <v>4160</v>
      </c>
      <c r="C2096" s="31" t="s">
        <v>20</v>
      </c>
      <c r="D2096" s="31" t="s">
        <v>45</v>
      </c>
      <c r="E2096" s="31">
        <v>28</v>
      </c>
      <c r="F2096" s="31">
        <v>45</v>
      </c>
      <c r="G2096" s="31">
        <v>18719.52</v>
      </c>
      <c r="H2096" s="31">
        <v>524146.56</v>
      </c>
      <c r="I2096" s="32">
        <v>45826</v>
      </c>
      <c r="J2096" s="32">
        <v>45907</v>
      </c>
      <c r="K2096" s="31" t="s">
        <v>16</v>
      </c>
      <c r="L2096" s="33" t="s">
        <v>58</v>
      </c>
      <c r="M2096" s="13" t="str">
        <f>PROPER(TRIM(SUBSTITUTE(B2096,"###"," ")))</f>
        <v>Wrong Plus</v>
      </c>
      <c r="N2096" s="13" t="str">
        <f>PROPER(TRIM(SUBSTITUTE(C2096,"###"," ")))</f>
        <v>Toys</v>
      </c>
      <c r="O2096" s="13" t="str">
        <f>PROPER(TRIM(SUBSTITUTE(D2096,"###"," ")))</f>
        <v>Retailmart Inc</v>
      </c>
      <c r="P2096" s="13" t="str">
        <f t="shared" si="224"/>
        <v>Wrong Plus</v>
      </c>
      <c r="Q2096" s="34" t="str">
        <f t="shared" si="225"/>
        <v>Toys</v>
      </c>
      <c r="R2096" s="13" t="str">
        <f t="shared" si="226"/>
        <v>Retailmart Inc</v>
      </c>
      <c r="S2096" s="35">
        <f t="shared" si="227"/>
        <v>28</v>
      </c>
      <c r="T2096" s="35">
        <f t="shared" si="228"/>
        <v>45</v>
      </c>
      <c r="U2096" s="14">
        <f t="shared" si="229"/>
        <v>18719.52</v>
      </c>
      <c r="V2096" s="14">
        <f t="shared" si="230"/>
        <v>524146.56</v>
      </c>
      <c r="W2096" s="13" t="str">
        <v>Low Stock</v>
      </c>
      <c r="X2096" s="13" t="str">
        <v>Yes</v>
      </c>
      <c r="Y2096" s="13">
        <v>1</v>
      </c>
    </row>
    <row r="2097" spans="1:25" x14ac:dyDescent="0.3">
      <c r="A2097" s="31" t="s">
        <v>4161</v>
      </c>
      <c r="B2097" s="31" t="s">
        <v>4162</v>
      </c>
      <c r="C2097" s="31" t="s">
        <v>28</v>
      </c>
      <c r="D2097" s="31" t="s">
        <v>53</v>
      </c>
      <c r="E2097" s="31">
        <v>114</v>
      </c>
      <c r="F2097" s="31">
        <v>72</v>
      </c>
      <c r="G2097" s="31">
        <v>3274.67</v>
      </c>
      <c r="H2097" s="31">
        <v>373312.38</v>
      </c>
      <c r="I2097" s="32">
        <v>45785</v>
      </c>
      <c r="J2097" s="32">
        <v>45899</v>
      </c>
      <c r="K2097" s="31" t="s">
        <v>25</v>
      </c>
      <c r="L2097" s="33" t="s">
        <v>33</v>
      </c>
      <c r="M2097" s="13" t="str">
        <f>PROPER(TRIM(SUBSTITUTE(B2097,"###"," ")))</f>
        <v>Heavy Lite</v>
      </c>
      <c r="N2097" s="13" t="str">
        <f>PROPER(TRIM(SUBSTITUTE(C2097,"###"," ")))</f>
        <v>Furniture</v>
      </c>
      <c r="O2097" s="13" t="str">
        <f>PROPER(TRIM(SUBSTITUTE(D2097,"###"," ")))</f>
        <v>Abc Pvt Ltd</v>
      </c>
      <c r="P2097" s="13" t="str">
        <f t="shared" si="224"/>
        <v>Heavy Lite</v>
      </c>
      <c r="Q2097" s="34" t="str">
        <f t="shared" si="225"/>
        <v>Furniture</v>
      </c>
      <c r="R2097" s="13" t="str">
        <f t="shared" si="226"/>
        <v>Abc Pvt Ltd</v>
      </c>
      <c r="S2097" s="35">
        <f t="shared" si="227"/>
        <v>114</v>
      </c>
      <c r="T2097" s="35">
        <f t="shared" si="228"/>
        <v>72</v>
      </c>
      <c r="U2097" s="14">
        <f t="shared" si="229"/>
        <v>3274.67</v>
      </c>
      <c r="V2097" s="14">
        <f t="shared" si="230"/>
        <v>373312.38</v>
      </c>
      <c r="W2097" s="13" t="str">
        <v>In Stock</v>
      </c>
      <c r="X2097" s="13" t="str">
        <v>No</v>
      </c>
      <c r="Y2097" s="13">
        <v>0</v>
      </c>
    </row>
    <row r="2098" spans="1:25" x14ac:dyDescent="0.3">
      <c r="A2098" s="31" t="s">
        <v>4163</v>
      </c>
      <c r="B2098" s="31" t="s">
        <v>1052</v>
      </c>
      <c r="C2098" s="31" t="s">
        <v>28</v>
      </c>
      <c r="D2098" s="31" t="s">
        <v>15</v>
      </c>
      <c r="E2098" s="31">
        <v>42</v>
      </c>
      <c r="F2098" s="31">
        <v>26</v>
      </c>
      <c r="G2098" s="31">
        <v>3117.3</v>
      </c>
      <c r="H2098" s="31">
        <v>130926.6</v>
      </c>
      <c r="I2098" s="32">
        <v>45749</v>
      </c>
      <c r="J2098" s="32">
        <v>45886</v>
      </c>
      <c r="K2098" s="31" t="s">
        <v>46</v>
      </c>
      <c r="L2098" s="33" t="s">
        <v>21</v>
      </c>
      <c r="M2098" s="13" t="str">
        <f>PROPER(TRIM(SUBSTITUTE(B2098,"###"," ")))</f>
        <v>Ten Max</v>
      </c>
      <c r="N2098" s="13" t="str">
        <f>PROPER(TRIM(SUBSTITUTE(C2098,"###"," ")))</f>
        <v>Furniture</v>
      </c>
      <c r="O2098" s="13" t="str">
        <f>PROPER(TRIM(SUBSTITUTE(D2098,"###"," ")))</f>
        <v>Global Traders</v>
      </c>
      <c r="P2098" s="13" t="str">
        <f t="shared" si="224"/>
        <v>Ten Max</v>
      </c>
      <c r="Q2098" s="34" t="str">
        <f t="shared" si="225"/>
        <v>Furniture</v>
      </c>
      <c r="R2098" s="13" t="str">
        <f t="shared" si="226"/>
        <v>Global Traders</v>
      </c>
      <c r="S2098" s="35">
        <f t="shared" si="227"/>
        <v>42</v>
      </c>
      <c r="T2098" s="35">
        <f t="shared" si="228"/>
        <v>26</v>
      </c>
      <c r="U2098" s="14">
        <f t="shared" si="229"/>
        <v>3117.3</v>
      </c>
      <c r="V2098" s="14">
        <f t="shared" si="230"/>
        <v>130926.6</v>
      </c>
      <c r="W2098" s="13" t="str">
        <v>In Stock</v>
      </c>
      <c r="X2098" s="13" t="str">
        <v>No</v>
      </c>
      <c r="Y2098" s="13">
        <v>0</v>
      </c>
    </row>
    <row r="2099" spans="1:25" x14ac:dyDescent="0.3">
      <c r="A2099" s="31" t="s">
        <v>4164</v>
      </c>
      <c r="B2099" s="31" t="s">
        <v>4165</v>
      </c>
      <c r="C2099" s="31" t="s">
        <v>28</v>
      </c>
      <c r="D2099" s="31" t="s">
        <v>24</v>
      </c>
      <c r="E2099" s="31">
        <v>72</v>
      </c>
      <c r="F2099" s="31">
        <v>60</v>
      </c>
      <c r="G2099" s="31">
        <v>14647.52</v>
      </c>
      <c r="H2099" s="31">
        <v>1054621.44</v>
      </c>
      <c r="I2099" s="32">
        <v>45673</v>
      </c>
      <c r="J2099" s="32">
        <v>45924</v>
      </c>
      <c r="K2099" s="31" t="s">
        <v>57</v>
      </c>
      <c r="L2099" s="33" t="s">
        <v>30</v>
      </c>
      <c r="M2099" s="13" t="str">
        <f>PROPER(TRIM(SUBSTITUTE(B2099,"###"," ")))</f>
        <v>Beat Max</v>
      </c>
      <c r="N2099" s="13" t="str">
        <f>PROPER(TRIM(SUBSTITUTE(C2099,"###"," ")))</f>
        <v>Furniture</v>
      </c>
      <c r="O2099" s="13" t="str">
        <f>PROPER(TRIM(SUBSTITUTE(D2099,"###"," ")))</f>
        <v>Omni Suppliers</v>
      </c>
      <c r="P2099" s="13" t="str">
        <f t="shared" si="224"/>
        <v>Beat Max</v>
      </c>
      <c r="Q2099" s="34" t="str">
        <f t="shared" si="225"/>
        <v>Furniture</v>
      </c>
      <c r="R2099" s="13" t="str">
        <f t="shared" si="226"/>
        <v>Omni Suppliers</v>
      </c>
      <c r="S2099" s="35">
        <f t="shared" si="227"/>
        <v>72</v>
      </c>
      <c r="T2099" s="35">
        <f t="shared" si="228"/>
        <v>60</v>
      </c>
      <c r="U2099" s="14">
        <f t="shared" si="229"/>
        <v>14647.52</v>
      </c>
      <c r="V2099" s="14">
        <f t="shared" si="230"/>
        <v>1054621.44</v>
      </c>
      <c r="W2099" s="13" t="str">
        <v>In Stock</v>
      </c>
      <c r="X2099" s="13" t="str">
        <v>No</v>
      </c>
      <c r="Y2099" s="13">
        <v>0</v>
      </c>
    </row>
    <row r="2100" spans="1:25" x14ac:dyDescent="0.3">
      <c r="A2100" s="31" t="s">
        <v>4167</v>
      </c>
      <c r="B2100" s="31" t="s">
        <v>1999</v>
      </c>
      <c r="C2100" s="31" t="s">
        <v>44</v>
      </c>
      <c r="D2100" s="31" t="s">
        <v>41</v>
      </c>
      <c r="E2100" s="31">
        <v>7</v>
      </c>
      <c r="F2100" s="31">
        <v>51</v>
      </c>
      <c r="G2100" s="31">
        <v>8801.5</v>
      </c>
      <c r="H2100" s="31">
        <v>61610.5</v>
      </c>
      <c r="I2100" s="32">
        <v>45808</v>
      </c>
      <c r="J2100" s="32">
        <v>45898</v>
      </c>
      <c r="K2100" s="31" t="s">
        <v>25</v>
      </c>
      <c r="L2100" s="33" t="s">
        <v>17</v>
      </c>
      <c r="M2100" s="13" t="str">
        <f>PROPER(TRIM(SUBSTITUTE(B2100,"###"," ")))</f>
        <v>Lawyer Lite</v>
      </c>
      <c r="N2100" s="13" t="str">
        <f>PROPER(TRIM(SUBSTITUTE(C2100,"###"," ")))</f>
        <v>Groceries</v>
      </c>
      <c r="O2100" s="13" t="str">
        <f>PROPER(TRIM(SUBSTITUTE(D2100,"###"," ")))</f>
        <v>Quickstock</v>
      </c>
      <c r="P2100" s="13" t="str">
        <f t="shared" si="224"/>
        <v>Lawyer Lite</v>
      </c>
      <c r="Q2100" s="34" t="str">
        <f t="shared" si="225"/>
        <v>Groceries</v>
      </c>
      <c r="R2100" s="13" t="str">
        <f t="shared" si="226"/>
        <v>Quickstock</v>
      </c>
      <c r="S2100" s="35">
        <f t="shared" si="227"/>
        <v>7</v>
      </c>
      <c r="T2100" s="35">
        <f t="shared" si="228"/>
        <v>51</v>
      </c>
      <c r="U2100" s="14">
        <f t="shared" si="229"/>
        <v>8801.5</v>
      </c>
      <c r="V2100" s="14">
        <f t="shared" si="230"/>
        <v>61610.5</v>
      </c>
      <c r="W2100" s="13" t="str">
        <v>Low Stock</v>
      </c>
      <c r="X2100" s="13" t="str">
        <v>Yes</v>
      </c>
      <c r="Y2100" s="13">
        <v>1</v>
      </c>
    </row>
    <row r="2101" spans="1:25" x14ac:dyDescent="0.3">
      <c r="A2101" s="31" t="s">
        <v>4168</v>
      </c>
      <c r="B2101" s="31" t="s">
        <v>460</v>
      </c>
      <c r="C2101" s="31" t="s">
        <v>44</v>
      </c>
      <c r="D2101" s="31" t="s">
        <v>24</v>
      </c>
      <c r="E2101" s="31">
        <v>12</v>
      </c>
      <c r="F2101" s="31">
        <v>82</v>
      </c>
      <c r="G2101" s="31">
        <v>16787.47</v>
      </c>
      <c r="H2101" s="31">
        <v>201449.64</v>
      </c>
      <c r="I2101" s="32">
        <v>45757</v>
      </c>
      <c r="J2101" s="32">
        <v>45887</v>
      </c>
      <c r="K2101" s="31" t="s">
        <v>57</v>
      </c>
      <c r="L2101" s="33" t="s">
        <v>30</v>
      </c>
      <c r="M2101" s="13" t="str">
        <f>PROPER(TRIM(SUBSTITUTE(B2101,"###"," ")))</f>
        <v>Executive Plus</v>
      </c>
      <c r="N2101" s="13" t="str">
        <f>PROPER(TRIM(SUBSTITUTE(C2101,"###"," ")))</f>
        <v>Groceries</v>
      </c>
      <c r="O2101" s="13" t="str">
        <f>PROPER(TRIM(SUBSTITUTE(D2101,"###"," ")))</f>
        <v>Omni Suppliers</v>
      </c>
      <c r="P2101" s="13" t="str">
        <f t="shared" si="224"/>
        <v>Executive Plus</v>
      </c>
      <c r="Q2101" s="34" t="str">
        <f t="shared" si="225"/>
        <v>Groceries</v>
      </c>
      <c r="R2101" s="13" t="str">
        <f t="shared" si="226"/>
        <v>Omni Suppliers</v>
      </c>
      <c r="S2101" s="35">
        <f t="shared" si="227"/>
        <v>12</v>
      </c>
      <c r="T2101" s="35">
        <f t="shared" si="228"/>
        <v>82</v>
      </c>
      <c r="U2101" s="14">
        <f t="shared" si="229"/>
        <v>16787.47</v>
      </c>
      <c r="V2101" s="14">
        <f t="shared" si="230"/>
        <v>201449.64</v>
      </c>
      <c r="W2101" s="13" t="str">
        <v>Low Stock</v>
      </c>
      <c r="X2101" s="13" t="str">
        <v>Yes</v>
      </c>
      <c r="Y2101" s="13">
        <v>1</v>
      </c>
    </row>
    <row r="2102" spans="1:25" x14ac:dyDescent="0.3">
      <c r="A2102" s="31" t="s">
        <v>4169</v>
      </c>
      <c r="B2102" s="31" t="s">
        <v>1769</v>
      </c>
      <c r="C2102" s="31" t="s">
        <v>28</v>
      </c>
      <c r="D2102" s="31" t="s">
        <v>41</v>
      </c>
      <c r="E2102" s="31">
        <v>181</v>
      </c>
      <c r="F2102" s="31">
        <v>27</v>
      </c>
      <c r="G2102" s="31">
        <v>16780.5</v>
      </c>
      <c r="H2102" s="31">
        <v>3037270.5</v>
      </c>
      <c r="I2102" s="32">
        <v>45816</v>
      </c>
      <c r="J2102" s="32">
        <v>45865</v>
      </c>
      <c r="K2102" s="31" t="s">
        <v>16</v>
      </c>
      <c r="L2102" s="33" t="s">
        <v>58</v>
      </c>
      <c r="M2102" s="13" t="str">
        <f>PROPER(TRIM(SUBSTITUTE(B2102,"###"," ")))</f>
        <v>Surface Mini</v>
      </c>
      <c r="N2102" s="13" t="str">
        <f>PROPER(TRIM(SUBSTITUTE(C2102,"###"," ")))</f>
        <v>Furniture</v>
      </c>
      <c r="O2102" s="13" t="str">
        <f>PROPER(TRIM(SUBSTITUTE(D2102,"###"," ")))</f>
        <v>Quickstock</v>
      </c>
      <c r="P2102" s="13" t="str">
        <f t="shared" si="224"/>
        <v>Surface Mini</v>
      </c>
      <c r="Q2102" s="34" t="str">
        <f t="shared" si="225"/>
        <v>Furniture</v>
      </c>
      <c r="R2102" s="13" t="str">
        <f t="shared" si="226"/>
        <v>Quickstock</v>
      </c>
      <c r="S2102" s="35">
        <f t="shared" si="227"/>
        <v>181</v>
      </c>
      <c r="T2102" s="35">
        <f t="shared" si="228"/>
        <v>27</v>
      </c>
      <c r="U2102" s="14">
        <f t="shared" si="229"/>
        <v>16780.5</v>
      </c>
      <c r="V2102" s="14">
        <f t="shared" si="230"/>
        <v>3037270.5</v>
      </c>
      <c r="W2102" s="13" t="str">
        <v>In Stock</v>
      </c>
      <c r="X2102" s="13" t="str">
        <v>No</v>
      </c>
      <c r="Y2102" s="13">
        <v>0</v>
      </c>
    </row>
    <row r="2103" spans="1:25" x14ac:dyDescent="0.3">
      <c r="A2103" s="31" t="s">
        <v>4170</v>
      </c>
      <c r="B2103" s="31" t="s">
        <v>4171</v>
      </c>
      <c r="C2103" s="31" t="s">
        <v>44</v>
      </c>
      <c r="D2103" s="31" t="s">
        <v>15</v>
      </c>
      <c r="E2103" s="31">
        <v>157</v>
      </c>
      <c r="F2103" s="31">
        <v>40</v>
      </c>
      <c r="G2103" s="31">
        <v>5516.54</v>
      </c>
      <c r="H2103" s="31">
        <v>866096.78</v>
      </c>
      <c r="I2103" s="32">
        <v>45683</v>
      </c>
      <c r="J2103" s="32">
        <v>45919</v>
      </c>
      <c r="K2103" s="13"/>
      <c r="L2103" s="33" t="s">
        <v>30</v>
      </c>
      <c r="M2103" s="13" t="str">
        <f>PROPER(TRIM(SUBSTITUTE(B2103,"###"," ")))</f>
        <v>Heart Pro</v>
      </c>
      <c r="N2103" s="13" t="str">
        <f>PROPER(TRIM(SUBSTITUTE(C2103,"###"," ")))</f>
        <v>Groceries</v>
      </c>
      <c r="O2103" s="13" t="str">
        <f>PROPER(TRIM(SUBSTITUTE(D2103,"###"," ")))</f>
        <v>Global Traders</v>
      </c>
      <c r="P2103" s="13" t="str">
        <f t="shared" si="224"/>
        <v>Heart Pro</v>
      </c>
      <c r="Q2103" s="34" t="str">
        <f t="shared" si="225"/>
        <v>Groceries</v>
      </c>
      <c r="R2103" s="13" t="str">
        <f t="shared" si="226"/>
        <v>Global Traders</v>
      </c>
      <c r="S2103" s="35">
        <f t="shared" si="227"/>
        <v>157</v>
      </c>
      <c r="T2103" s="35">
        <f t="shared" si="228"/>
        <v>40</v>
      </c>
      <c r="U2103" s="14">
        <f t="shared" si="229"/>
        <v>5516.54</v>
      </c>
      <c r="V2103" s="14">
        <f t="shared" si="230"/>
        <v>866096.78</v>
      </c>
      <c r="W2103" s="13" t="str">
        <v>In Stock</v>
      </c>
      <c r="X2103" s="13" t="str">
        <v>No</v>
      </c>
      <c r="Y2103" s="13">
        <v>0</v>
      </c>
    </row>
    <row r="2104" spans="1:25" x14ac:dyDescent="0.3">
      <c r="A2104" s="31" t="s">
        <v>4172</v>
      </c>
      <c r="B2104" s="31" t="s">
        <v>1064</v>
      </c>
      <c r="C2104" s="31" t="s">
        <v>14</v>
      </c>
      <c r="D2104" s="31" t="s">
        <v>41</v>
      </c>
      <c r="E2104" s="31">
        <v>193</v>
      </c>
      <c r="F2104" s="31">
        <v>22</v>
      </c>
      <c r="G2104" s="31">
        <v>4229.91</v>
      </c>
      <c r="H2104" s="31">
        <v>816372.63</v>
      </c>
      <c r="I2104" s="32">
        <v>45685</v>
      </c>
      <c r="J2104" s="32">
        <v>45902</v>
      </c>
      <c r="K2104" s="31" t="s">
        <v>29</v>
      </c>
      <c r="L2104" s="33" t="s">
        <v>33</v>
      </c>
      <c r="M2104" s="13" t="str">
        <f>PROPER(TRIM(SUBSTITUTE(B2104,"###"," ")))</f>
        <v>Finally Mini</v>
      </c>
      <c r="N2104" s="13" t="str">
        <f>PROPER(TRIM(SUBSTITUTE(C2104,"###"," ")))</f>
        <v>Clothing</v>
      </c>
      <c r="O2104" s="13" t="str">
        <f>PROPER(TRIM(SUBSTITUTE(D2104,"###"," ")))</f>
        <v>Quickstock</v>
      </c>
      <c r="P2104" s="13" t="str">
        <f t="shared" si="224"/>
        <v>Finally Mini</v>
      </c>
      <c r="Q2104" s="34" t="str">
        <f t="shared" si="225"/>
        <v>Clothing</v>
      </c>
      <c r="R2104" s="13" t="str">
        <f t="shared" si="226"/>
        <v>Quickstock</v>
      </c>
      <c r="S2104" s="35">
        <f t="shared" si="227"/>
        <v>193</v>
      </c>
      <c r="T2104" s="35">
        <f t="shared" si="228"/>
        <v>22</v>
      </c>
      <c r="U2104" s="14">
        <f t="shared" si="229"/>
        <v>4229.91</v>
      </c>
      <c r="V2104" s="14">
        <f t="shared" si="230"/>
        <v>816372.63</v>
      </c>
      <c r="W2104" s="13" t="str">
        <v>In Stock</v>
      </c>
      <c r="X2104" s="13" t="str">
        <v>No</v>
      </c>
      <c r="Y2104" s="13">
        <v>0</v>
      </c>
    </row>
    <row r="2105" spans="1:25" x14ac:dyDescent="0.3">
      <c r="A2105" s="31" t="s">
        <v>4173</v>
      </c>
      <c r="B2105" s="31" t="s">
        <v>4174</v>
      </c>
      <c r="C2105" s="31" t="s">
        <v>28</v>
      </c>
      <c r="D2105" s="31" t="s">
        <v>24</v>
      </c>
      <c r="E2105" s="31">
        <v>152</v>
      </c>
      <c r="F2105" s="31">
        <v>49</v>
      </c>
      <c r="G2105" s="31">
        <v>6104.75</v>
      </c>
      <c r="H2105" s="31">
        <v>927922</v>
      </c>
      <c r="I2105" s="32">
        <v>45738</v>
      </c>
      <c r="J2105" s="32">
        <v>45911</v>
      </c>
      <c r="K2105" s="31" t="s">
        <v>54</v>
      </c>
      <c r="L2105" s="33" t="s">
        <v>30</v>
      </c>
      <c r="M2105" s="13" t="str">
        <f>PROPER(TRIM(SUBSTITUTE(B2105,"###"," ")))</f>
        <v>Physical Max</v>
      </c>
      <c r="N2105" s="13" t="str">
        <f>PROPER(TRIM(SUBSTITUTE(C2105,"###"," ")))</f>
        <v>Furniture</v>
      </c>
      <c r="O2105" s="13" t="str">
        <f>PROPER(TRIM(SUBSTITUTE(D2105,"###"," ")))</f>
        <v>Omni Suppliers</v>
      </c>
      <c r="P2105" s="13" t="str">
        <f t="shared" si="224"/>
        <v>Physical Max</v>
      </c>
      <c r="Q2105" s="34" t="str">
        <f t="shared" si="225"/>
        <v>Furniture</v>
      </c>
      <c r="R2105" s="13" t="str">
        <f t="shared" si="226"/>
        <v>Omni Suppliers</v>
      </c>
      <c r="S2105" s="35">
        <f t="shared" si="227"/>
        <v>152</v>
      </c>
      <c r="T2105" s="35">
        <f t="shared" si="228"/>
        <v>49</v>
      </c>
      <c r="U2105" s="14">
        <f t="shared" si="229"/>
        <v>6104.75</v>
      </c>
      <c r="V2105" s="14">
        <f t="shared" si="230"/>
        <v>927922</v>
      </c>
      <c r="W2105" s="13" t="str">
        <v>In Stock</v>
      </c>
      <c r="X2105" s="13" t="str">
        <v>No</v>
      </c>
      <c r="Y2105" s="13">
        <v>0</v>
      </c>
    </row>
    <row r="2106" spans="1:25" x14ac:dyDescent="0.3">
      <c r="A2106" s="31" t="s">
        <v>4175</v>
      </c>
      <c r="B2106" s="31" t="s">
        <v>4176</v>
      </c>
      <c r="C2106" s="31" t="s">
        <v>14</v>
      </c>
      <c r="D2106" s="31" t="s">
        <v>24</v>
      </c>
      <c r="E2106" s="31">
        <v>16</v>
      </c>
      <c r="F2106" s="31">
        <v>45</v>
      </c>
      <c r="G2106" s="31">
        <v>2083.9499999999998</v>
      </c>
      <c r="H2106" s="31">
        <v>33343.199999999997</v>
      </c>
      <c r="I2106" s="32">
        <v>45778</v>
      </c>
      <c r="J2106" s="32">
        <v>45935</v>
      </c>
      <c r="K2106" s="31" t="s">
        <v>54</v>
      </c>
      <c r="L2106" s="33" t="s">
        <v>58</v>
      </c>
      <c r="M2106" s="13" t="str">
        <f>PROPER(TRIM(SUBSTITUTE(B2106,"###"," ")))</f>
        <v>Family Max</v>
      </c>
      <c r="N2106" s="13" t="str">
        <f>PROPER(TRIM(SUBSTITUTE(C2106,"###"," ")))</f>
        <v>Clothing</v>
      </c>
      <c r="O2106" s="13" t="str">
        <f>PROPER(TRIM(SUBSTITUTE(D2106,"###"," ")))</f>
        <v>Omni Suppliers</v>
      </c>
      <c r="P2106" s="13" t="str">
        <f t="shared" si="224"/>
        <v>Family Max</v>
      </c>
      <c r="Q2106" s="34" t="str">
        <f t="shared" si="225"/>
        <v>Clothing</v>
      </c>
      <c r="R2106" s="13" t="str">
        <f t="shared" si="226"/>
        <v>Omni Suppliers</v>
      </c>
      <c r="S2106" s="35">
        <f t="shared" si="227"/>
        <v>16</v>
      </c>
      <c r="T2106" s="35">
        <f t="shared" si="228"/>
        <v>45</v>
      </c>
      <c r="U2106" s="14">
        <f t="shared" si="229"/>
        <v>2083.9499999999998</v>
      </c>
      <c r="V2106" s="14">
        <f t="shared" si="230"/>
        <v>33343.199999999997</v>
      </c>
      <c r="W2106" s="13" t="str">
        <v>Low Stock</v>
      </c>
      <c r="X2106" s="13" t="str">
        <v>Yes</v>
      </c>
      <c r="Y2106" s="13">
        <v>1</v>
      </c>
    </row>
    <row r="2107" spans="1:25" x14ac:dyDescent="0.3">
      <c r="A2107" s="31" t="s">
        <v>4177</v>
      </c>
      <c r="B2107" s="31" t="s">
        <v>4178</v>
      </c>
      <c r="C2107" s="31" t="s">
        <v>28</v>
      </c>
      <c r="D2107" s="31" t="s">
        <v>15</v>
      </c>
      <c r="E2107" s="31">
        <v>183</v>
      </c>
      <c r="F2107" s="31">
        <v>71</v>
      </c>
      <c r="G2107" s="31">
        <v>15142.94</v>
      </c>
      <c r="H2107" s="31">
        <v>2771158.02</v>
      </c>
      <c r="I2107" s="32">
        <v>45810</v>
      </c>
      <c r="J2107" s="32">
        <v>45890</v>
      </c>
      <c r="K2107" s="13"/>
      <c r="L2107" s="33" t="s">
        <v>58</v>
      </c>
      <c r="M2107" s="13" t="str">
        <f>PROPER(TRIM(SUBSTITUTE(B2107,"###"," ")))</f>
        <v>State Mini</v>
      </c>
      <c r="N2107" s="13" t="str">
        <f>PROPER(TRIM(SUBSTITUTE(C2107,"###"," ")))</f>
        <v>Furniture</v>
      </c>
      <c r="O2107" s="13" t="str">
        <f>PROPER(TRIM(SUBSTITUTE(D2107,"###"," ")))</f>
        <v>Global Traders</v>
      </c>
      <c r="P2107" s="13" t="str">
        <f t="shared" si="224"/>
        <v>State Mini</v>
      </c>
      <c r="Q2107" s="34" t="str">
        <f t="shared" si="225"/>
        <v>Furniture</v>
      </c>
      <c r="R2107" s="13" t="str">
        <f t="shared" si="226"/>
        <v>Global Traders</v>
      </c>
      <c r="S2107" s="35">
        <f t="shared" si="227"/>
        <v>183</v>
      </c>
      <c r="T2107" s="35">
        <f t="shared" si="228"/>
        <v>71</v>
      </c>
      <c r="U2107" s="14">
        <f t="shared" si="229"/>
        <v>15142.94</v>
      </c>
      <c r="V2107" s="14">
        <f t="shared" si="230"/>
        <v>2771158.02</v>
      </c>
      <c r="W2107" s="13" t="str">
        <v>In Stock</v>
      </c>
      <c r="X2107" s="13" t="str">
        <v>No</v>
      </c>
      <c r="Y2107" s="13">
        <v>0</v>
      </c>
    </row>
    <row r="2108" spans="1:25" x14ac:dyDescent="0.3">
      <c r="A2108" s="31" t="s">
        <v>4179</v>
      </c>
      <c r="B2108" s="31" t="s">
        <v>4180</v>
      </c>
      <c r="C2108" s="31" t="s">
        <v>44</v>
      </c>
      <c r="D2108" s="31" t="s">
        <v>41</v>
      </c>
      <c r="E2108" s="31">
        <v>30</v>
      </c>
      <c r="F2108" s="31">
        <v>46</v>
      </c>
      <c r="G2108" s="31">
        <v>1176.8399999999999</v>
      </c>
      <c r="H2108" s="31">
        <v>35305.199999999997</v>
      </c>
      <c r="I2108" s="32">
        <v>45817</v>
      </c>
      <c r="J2108" s="32">
        <v>45887</v>
      </c>
      <c r="K2108" s="31" t="s">
        <v>29</v>
      </c>
      <c r="L2108" s="33" t="s">
        <v>33</v>
      </c>
      <c r="M2108" s="13" t="str">
        <f>PROPER(TRIM(SUBSTITUTE(B2108,"###"," ")))</f>
        <v>Out Plus</v>
      </c>
      <c r="N2108" s="13" t="str">
        <f>PROPER(TRIM(SUBSTITUTE(C2108,"###"," ")))</f>
        <v>Groceries</v>
      </c>
      <c r="O2108" s="13" t="str">
        <f>PROPER(TRIM(SUBSTITUTE(D2108,"###"," ")))</f>
        <v>Quickstock</v>
      </c>
      <c r="P2108" s="13" t="str">
        <f t="shared" si="224"/>
        <v>Out Plus</v>
      </c>
      <c r="Q2108" s="34" t="str">
        <f t="shared" si="225"/>
        <v>Groceries</v>
      </c>
      <c r="R2108" s="13" t="str">
        <f t="shared" si="226"/>
        <v>Quickstock</v>
      </c>
      <c r="S2108" s="35">
        <f t="shared" si="227"/>
        <v>30</v>
      </c>
      <c r="T2108" s="35">
        <f t="shared" si="228"/>
        <v>46</v>
      </c>
      <c r="U2108" s="14">
        <f t="shared" si="229"/>
        <v>1176.8399999999999</v>
      </c>
      <c r="V2108" s="14">
        <f t="shared" si="230"/>
        <v>35305.199999999997</v>
      </c>
      <c r="W2108" s="13" t="str">
        <v>Low Stock</v>
      </c>
      <c r="X2108" s="13" t="str">
        <v>Yes</v>
      </c>
      <c r="Y2108" s="13">
        <v>1</v>
      </c>
    </row>
    <row r="2109" spans="1:25" x14ac:dyDescent="0.3">
      <c r="A2109" s="31" t="s">
        <v>4181</v>
      </c>
      <c r="B2109" s="31" t="s">
        <v>4182</v>
      </c>
      <c r="C2109" s="31" t="s">
        <v>44</v>
      </c>
      <c r="D2109" s="31" t="s">
        <v>24</v>
      </c>
      <c r="E2109" s="31">
        <v>140</v>
      </c>
      <c r="F2109" s="31">
        <v>54</v>
      </c>
      <c r="G2109" s="31">
        <v>10466.42</v>
      </c>
      <c r="H2109" s="31">
        <v>1465298.8</v>
      </c>
      <c r="I2109" s="32">
        <v>45833</v>
      </c>
      <c r="J2109" s="32">
        <v>45871</v>
      </c>
      <c r="K2109" s="13"/>
      <c r="L2109" s="33" t="s">
        <v>30</v>
      </c>
      <c r="M2109" s="13" t="str">
        <f>PROPER(TRIM(SUBSTITUTE(B2109,"###"," ")))</f>
        <v>Either Plus</v>
      </c>
      <c r="N2109" s="13" t="str">
        <f>PROPER(TRIM(SUBSTITUTE(C2109,"###"," ")))</f>
        <v>Groceries</v>
      </c>
      <c r="O2109" s="13" t="str">
        <f>PROPER(TRIM(SUBSTITUTE(D2109,"###"," ")))</f>
        <v>Omni Suppliers</v>
      </c>
      <c r="P2109" s="13" t="str">
        <f t="shared" si="224"/>
        <v>Either Plus</v>
      </c>
      <c r="Q2109" s="34" t="str">
        <f t="shared" si="225"/>
        <v>Groceries</v>
      </c>
      <c r="R2109" s="13" t="str">
        <f t="shared" si="226"/>
        <v>Omni Suppliers</v>
      </c>
      <c r="S2109" s="35">
        <f t="shared" si="227"/>
        <v>140</v>
      </c>
      <c r="T2109" s="35">
        <f t="shared" si="228"/>
        <v>54</v>
      </c>
      <c r="U2109" s="14">
        <f t="shared" si="229"/>
        <v>10466.42</v>
      </c>
      <c r="V2109" s="14">
        <f t="shared" si="230"/>
        <v>1465298.8</v>
      </c>
      <c r="W2109" s="13" t="str">
        <v>In Stock</v>
      </c>
      <c r="X2109" s="13" t="str">
        <v>No</v>
      </c>
      <c r="Y2109" s="13">
        <v>0</v>
      </c>
    </row>
    <row r="2110" spans="1:25" x14ac:dyDescent="0.3">
      <c r="A2110" s="31" t="s">
        <v>4183</v>
      </c>
      <c r="B2110" s="31" t="s">
        <v>4184</v>
      </c>
      <c r="C2110" s="31" t="s">
        <v>40</v>
      </c>
      <c r="D2110" s="31" t="s">
        <v>53</v>
      </c>
      <c r="E2110" s="31">
        <v>199</v>
      </c>
      <c r="F2110" s="31">
        <v>85</v>
      </c>
      <c r="G2110" s="31">
        <v>16075.1</v>
      </c>
      <c r="H2110" s="31">
        <v>3198944.9</v>
      </c>
      <c r="I2110" s="32">
        <v>45834</v>
      </c>
      <c r="J2110" s="32">
        <v>45876</v>
      </c>
      <c r="K2110" s="31" t="s">
        <v>25</v>
      </c>
      <c r="L2110" s="33" t="s">
        <v>17</v>
      </c>
      <c r="M2110" s="13" t="str">
        <f>PROPER(TRIM(SUBSTITUTE(B2110,"###"," ")))</f>
        <v>Herself Mini</v>
      </c>
      <c r="N2110" s="13" t="str">
        <f>PROPER(TRIM(SUBSTITUTE(C2110,"###"," ")))</f>
        <v>Electronics</v>
      </c>
      <c r="O2110" s="13" t="str">
        <f>PROPER(TRIM(SUBSTITUTE(D2110,"###"," ")))</f>
        <v>Abc Pvt Ltd</v>
      </c>
      <c r="P2110" s="13" t="str">
        <f t="shared" si="224"/>
        <v>Herself Mini</v>
      </c>
      <c r="Q2110" s="34" t="str">
        <f t="shared" si="225"/>
        <v>Electronics</v>
      </c>
      <c r="R2110" s="13" t="str">
        <f t="shared" si="226"/>
        <v>Abc Pvt Ltd</v>
      </c>
      <c r="S2110" s="35">
        <f t="shared" si="227"/>
        <v>199</v>
      </c>
      <c r="T2110" s="35">
        <f t="shared" si="228"/>
        <v>85</v>
      </c>
      <c r="U2110" s="14">
        <f t="shared" si="229"/>
        <v>16075.1</v>
      </c>
      <c r="V2110" s="14">
        <f t="shared" si="230"/>
        <v>3198944.9</v>
      </c>
      <c r="W2110" s="13" t="str">
        <v>In Stock</v>
      </c>
      <c r="X2110" s="13" t="str">
        <v>No</v>
      </c>
      <c r="Y2110" s="13">
        <v>0</v>
      </c>
    </row>
    <row r="2111" spans="1:25" x14ac:dyDescent="0.3">
      <c r="A2111" s="31" t="s">
        <v>4185</v>
      </c>
      <c r="B2111" s="31" t="s">
        <v>3971</v>
      </c>
      <c r="C2111" s="31" t="s">
        <v>40</v>
      </c>
      <c r="D2111" s="13"/>
      <c r="E2111" s="31">
        <v>20</v>
      </c>
      <c r="F2111" s="31">
        <v>93</v>
      </c>
      <c r="G2111" s="31">
        <v>5034.58</v>
      </c>
      <c r="H2111" s="31">
        <v>100691.6</v>
      </c>
      <c r="I2111" s="32">
        <v>45835</v>
      </c>
      <c r="J2111" s="32">
        <v>45854</v>
      </c>
      <c r="K2111" s="31" t="s">
        <v>16</v>
      </c>
      <c r="L2111" s="33" t="s">
        <v>33</v>
      </c>
      <c r="M2111" s="13" t="str">
        <f>PROPER(TRIM(SUBSTITUTE(B2111,"###"," ")))</f>
        <v>Water X</v>
      </c>
      <c r="N2111" s="13" t="str">
        <f>PROPER(TRIM(SUBSTITUTE(C2111,"###"," ")))</f>
        <v>Electronics</v>
      </c>
      <c r="O2111" s="13" t="str">
        <f>PROPER(TRIM(SUBSTITUTE(D2111,"###"," ")))</f>
        <v/>
      </c>
      <c r="P2111" s="13" t="str">
        <f t="shared" si="224"/>
        <v>Water X</v>
      </c>
      <c r="Q2111" s="34" t="str">
        <f t="shared" si="225"/>
        <v>Electronics</v>
      </c>
      <c r="R2111" s="13" t="str">
        <f t="shared" si="226"/>
        <v>Others</v>
      </c>
      <c r="S2111" s="35">
        <f t="shared" si="227"/>
        <v>20</v>
      </c>
      <c r="T2111" s="35">
        <f t="shared" si="228"/>
        <v>93</v>
      </c>
      <c r="U2111" s="14">
        <f t="shared" si="229"/>
        <v>5034.58</v>
      </c>
      <c r="V2111" s="14">
        <f t="shared" si="230"/>
        <v>100691.6</v>
      </c>
      <c r="W2111" s="13" t="str">
        <v>Low Stock</v>
      </c>
      <c r="X2111" s="13" t="str">
        <v>Yes</v>
      </c>
      <c r="Y2111" s="13">
        <v>1</v>
      </c>
    </row>
    <row r="2112" spans="1:25" x14ac:dyDescent="0.3">
      <c r="A2112" s="31" t="s">
        <v>4186</v>
      </c>
      <c r="B2112" s="31" t="s">
        <v>4187</v>
      </c>
      <c r="C2112" s="31" t="s">
        <v>20</v>
      </c>
      <c r="D2112" s="31" t="s">
        <v>24</v>
      </c>
      <c r="E2112" s="31">
        <v>147</v>
      </c>
      <c r="F2112" s="31">
        <v>93</v>
      </c>
      <c r="G2112" s="31">
        <v>8239.57</v>
      </c>
      <c r="H2112" s="31">
        <v>1211216.79</v>
      </c>
      <c r="I2112" s="32">
        <v>45772</v>
      </c>
      <c r="J2112" s="32">
        <v>45886</v>
      </c>
      <c r="K2112" s="31" t="s">
        <v>16</v>
      </c>
      <c r="L2112" s="33" t="s">
        <v>17</v>
      </c>
      <c r="M2112" s="13" t="str">
        <f>PROPER(TRIM(SUBSTITUTE(B2112,"###"," ")))</f>
        <v>Light Lite</v>
      </c>
      <c r="N2112" s="13" t="str">
        <f>PROPER(TRIM(SUBSTITUTE(C2112,"###"," ")))</f>
        <v>Toys</v>
      </c>
      <c r="O2112" s="13" t="str">
        <f>PROPER(TRIM(SUBSTITUTE(D2112,"###"," ")))</f>
        <v>Omni Suppliers</v>
      </c>
      <c r="P2112" s="13" t="str">
        <f t="shared" si="224"/>
        <v>Light Lite</v>
      </c>
      <c r="Q2112" s="34" t="str">
        <f t="shared" si="225"/>
        <v>Toys</v>
      </c>
      <c r="R2112" s="13" t="str">
        <f t="shared" si="226"/>
        <v>Omni Suppliers</v>
      </c>
      <c r="S2112" s="35">
        <f t="shared" si="227"/>
        <v>147</v>
      </c>
      <c r="T2112" s="35">
        <f t="shared" si="228"/>
        <v>93</v>
      </c>
      <c r="U2112" s="14">
        <f t="shared" si="229"/>
        <v>8239.57</v>
      </c>
      <c r="V2112" s="14">
        <f t="shared" si="230"/>
        <v>1211216.79</v>
      </c>
      <c r="W2112" s="13" t="str">
        <v>In Stock</v>
      </c>
      <c r="X2112" s="13" t="str">
        <v>No</v>
      </c>
      <c r="Y2112" s="13">
        <v>0</v>
      </c>
    </row>
    <row r="2113" spans="1:25" x14ac:dyDescent="0.3">
      <c r="A2113" s="31" t="s">
        <v>4188</v>
      </c>
      <c r="B2113" s="31" t="s">
        <v>2984</v>
      </c>
      <c r="C2113" s="31" t="s">
        <v>20</v>
      </c>
      <c r="D2113" s="31" t="s">
        <v>41</v>
      </c>
      <c r="E2113" s="31">
        <v>114</v>
      </c>
      <c r="F2113" s="31">
        <v>65</v>
      </c>
      <c r="G2113" s="31">
        <v>4310.67</v>
      </c>
      <c r="H2113" s="31">
        <v>491416.38</v>
      </c>
      <c r="I2113" s="32">
        <v>45778</v>
      </c>
      <c r="J2113" s="32">
        <v>45854</v>
      </c>
      <c r="K2113" s="31" t="s">
        <v>29</v>
      </c>
      <c r="L2113" s="33" t="s">
        <v>17</v>
      </c>
      <c r="M2113" s="13" t="str">
        <f>PROPER(TRIM(SUBSTITUTE(B2113,"###"," ")))</f>
        <v>Ground Max</v>
      </c>
      <c r="N2113" s="13" t="str">
        <f>PROPER(TRIM(SUBSTITUTE(C2113,"###"," ")))</f>
        <v>Toys</v>
      </c>
      <c r="O2113" s="13" t="str">
        <f>PROPER(TRIM(SUBSTITUTE(D2113,"###"," ")))</f>
        <v>Quickstock</v>
      </c>
      <c r="P2113" s="13" t="str">
        <f t="shared" si="224"/>
        <v>Ground Max</v>
      </c>
      <c r="Q2113" s="34" t="str">
        <f t="shared" si="225"/>
        <v>Toys</v>
      </c>
      <c r="R2113" s="13" t="str">
        <f t="shared" si="226"/>
        <v>Quickstock</v>
      </c>
      <c r="S2113" s="35">
        <f t="shared" si="227"/>
        <v>114</v>
      </c>
      <c r="T2113" s="35">
        <f t="shared" si="228"/>
        <v>65</v>
      </c>
      <c r="U2113" s="14">
        <f t="shared" si="229"/>
        <v>4310.67</v>
      </c>
      <c r="V2113" s="14">
        <f t="shared" si="230"/>
        <v>491416.38</v>
      </c>
      <c r="W2113" s="13" t="str">
        <v>In Stock</v>
      </c>
      <c r="X2113" s="13" t="str">
        <v>No</v>
      </c>
      <c r="Y2113" s="13">
        <v>0</v>
      </c>
    </row>
    <row r="2114" spans="1:25" x14ac:dyDescent="0.3">
      <c r="A2114" s="31" t="s">
        <v>4189</v>
      </c>
      <c r="B2114" s="31" t="s">
        <v>4190</v>
      </c>
      <c r="C2114" s="31" t="s">
        <v>14</v>
      </c>
      <c r="D2114" s="31" t="s">
        <v>24</v>
      </c>
      <c r="E2114" s="31">
        <v>124</v>
      </c>
      <c r="F2114" s="31">
        <v>91</v>
      </c>
      <c r="G2114" s="31">
        <v>16441.900000000001</v>
      </c>
      <c r="H2114" s="31">
        <v>2038795.6</v>
      </c>
      <c r="I2114" s="32">
        <v>45770</v>
      </c>
      <c r="J2114" s="32">
        <v>45854</v>
      </c>
      <c r="K2114" s="31" t="s">
        <v>25</v>
      </c>
      <c r="L2114" s="33" t="s">
        <v>21</v>
      </c>
      <c r="M2114" s="13" t="str">
        <f>PROPER(TRIM(SUBSTITUTE(B2114,"###"," ")))</f>
        <v>Responsibility Lite</v>
      </c>
      <c r="N2114" s="13" t="str">
        <f>PROPER(TRIM(SUBSTITUTE(C2114,"###"," ")))</f>
        <v>Clothing</v>
      </c>
      <c r="O2114" s="13" t="str">
        <f>PROPER(TRIM(SUBSTITUTE(D2114,"###"," ")))</f>
        <v>Omni Suppliers</v>
      </c>
      <c r="P2114" s="13" t="str">
        <f t="shared" si="224"/>
        <v>Responsibility Lite</v>
      </c>
      <c r="Q2114" s="34" t="str">
        <f t="shared" si="225"/>
        <v>Clothing</v>
      </c>
      <c r="R2114" s="13" t="str">
        <f t="shared" si="226"/>
        <v>Omni Suppliers</v>
      </c>
      <c r="S2114" s="35">
        <f t="shared" si="227"/>
        <v>124</v>
      </c>
      <c r="T2114" s="35">
        <f t="shared" si="228"/>
        <v>91</v>
      </c>
      <c r="U2114" s="14">
        <f t="shared" si="229"/>
        <v>16441.900000000001</v>
      </c>
      <c r="V2114" s="14">
        <f t="shared" si="230"/>
        <v>2038795.6</v>
      </c>
      <c r="W2114" s="13" t="str">
        <v>In Stock</v>
      </c>
      <c r="X2114" s="13" t="str">
        <v>No</v>
      </c>
      <c r="Y2114" s="13">
        <v>0</v>
      </c>
    </row>
    <row r="2115" spans="1:25" x14ac:dyDescent="0.3">
      <c r="A2115" s="31" t="s">
        <v>4192</v>
      </c>
      <c r="B2115" s="31" t="s">
        <v>4193</v>
      </c>
      <c r="C2115" s="31" t="s">
        <v>40</v>
      </c>
      <c r="D2115" s="31" t="s">
        <v>41</v>
      </c>
      <c r="E2115" s="31">
        <v>81</v>
      </c>
      <c r="F2115" s="31">
        <v>29</v>
      </c>
      <c r="G2115" s="31">
        <v>10692.9</v>
      </c>
      <c r="H2115" s="31">
        <v>866124.9</v>
      </c>
      <c r="I2115" s="32">
        <v>45687</v>
      </c>
      <c r="J2115" s="32">
        <v>45904</v>
      </c>
      <c r="K2115" s="31" t="s">
        <v>29</v>
      </c>
      <c r="L2115" s="33" t="s">
        <v>30</v>
      </c>
      <c r="M2115" s="13" t="str">
        <f>PROPER(TRIM(SUBSTITUTE(B2115,"###"," ")))</f>
        <v>Himself X</v>
      </c>
      <c r="N2115" s="13" t="str">
        <f>PROPER(TRIM(SUBSTITUTE(C2115,"###"," ")))</f>
        <v>Electronics</v>
      </c>
      <c r="O2115" s="13" t="str">
        <f>PROPER(TRIM(SUBSTITUTE(D2115,"###"," ")))</f>
        <v>Quickstock</v>
      </c>
      <c r="P2115" s="13" t="str">
        <f t="shared" ref="P2115:P2178" si="231">IF(M2115="","Unknown",M2115)</f>
        <v>Himself X</v>
      </c>
      <c r="Q2115" s="34" t="str">
        <f t="shared" ref="Q2115:Q2178" si="232">IF(N2115="","Unknown",N2115)</f>
        <v>Electronics</v>
      </c>
      <c r="R2115" s="13" t="str">
        <f t="shared" ref="R2115:R2178" si="233">IF(O2115="","Others",O2115)</f>
        <v>Quickstock</v>
      </c>
      <c r="S2115" s="35">
        <f t="shared" ref="S2115:S2178" si="234">VALUE(E2115)</f>
        <v>81</v>
      </c>
      <c r="T2115" s="35">
        <f t="shared" ref="T2115:T2178" si="235">VALUE(F2115)</f>
        <v>29</v>
      </c>
      <c r="U2115" s="14">
        <f t="shared" ref="U2115:U2178" si="236">VALUE(G2115)</f>
        <v>10692.9</v>
      </c>
      <c r="V2115" s="14">
        <f t="shared" ref="V2115:V2178" si="237">E2115*G2115</f>
        <v>866124.9</v>
      </c>
      <c r="W2115" s="13" t="str">
        <v>In Stock</v>
      </c>
      <c r="X2115" s="13" t="str">
        <v>No</v>
      </c>
      <c r="Y2115" s="13">
        <v>0</v>
      </c>
    </row>
    <row r="2116" spans="1:25" x14ac:dyDescent="0.3">
      <c r="A2116" s="31" t="s">
        <v>4194</v>
      </c>
      <c r="B2116" s="31" t="s">
        <v>4195</v>
      </c>
      <c r="C2116" s="31" t="s">
        <v>40</v>
      </c>
      <c r="D2116" s="31" t="s">
        <v>41</v>
      </c>
      <c r="E2116" s="31">
        <v>192</v>
      </c>
      <c r="F2116" s="31">
        <v>83</v>
      </c>
      <c r="G2116" s="31">
        <v>18846.05</v>
      </c>
      <c r="H2116" s="31">
        <v>3618441.6</v>
      </c>
      <c r="I2116" s="32">
        <v>45783</v>
      </c>
      <c r="J2116" s="32">
        <v>45873</v>
      </c>
      <c r="K2116" s="31" t="s">
        <v>54</v>
      </c>
      <c r="L2116" s="33" t="s">
        <v>30</v>
      </c>
      <c r="M2116" s="13" t="str">
        <f>PROPER(TRIM(SUBSTITUTE(B2116,"###"," ")))</f>
        <v>Improve Pro</v>
      </c>
      <c r="N2116" s="13" t="str">
        <f>PROPER(TRIM(SUBSTITUTE(C2116,"###"," ")))</f>
        <v>Electronics</v>
      </c>
      <c r="O2116" s="13" t="str">
        <f>PROPER(TRIM(SUBSTITUTE(D2116,"###"," ")))</f>
        <v>Quickstock</v>
      </c>
      <c r="P2116" s="13" t="str">
        <f t="shared" si="231"/>
        <v>Improve Pro</v>
      </c>
      <c r="Q2116" s="34" t="str">
        <f t="shared" si="232"/>
        <v>Electronics</v>
      </c>
      <c r="R2116" s="13" t="str">
        <f t="shared" si="233"/>
        <v>Quickstock</v>
      </c>
      <c r="S2116" s="35">
        <f t="shared" si="234"/>
        <v>192</v>
      </c>
      <c r="T2116" s="35">
        <f t="shared" si="235"/>
        <v>83</v>
      </c>
      <c r="U2116" s="14">
        <f t="shared" si="236"/>
        <v>18846.05</v>
      </c>
      <c r="V2116" s="14">
        <f t="shared" si="237"/>
        <v>3618441.5999999996</v>
      </c>
      <c r="W2116" s="13" t="str">
        <v>In Stock</v>
      </c>
      <c r="X2116" s="13" t="str">
        <v>No</v>
      </c>
      <c r="Y2116" s="13">
        <v>0</v>
      </c>
    </row>
    <row r="2117" spans="1:25" x14ac:dyDescent="0.3">
      <c r="A2117" s="31" t="s">
        <v>4196</v>
      </c>
      <c r="B2117" s="31" t="s">
        <v>4197</v>
      </c>
      <c r="C2117" s="31" t="s">
        <v>40</v>
      </c>
      <c r="D2117" s="31" t="s">
        <v>41</v>
      </c>
      <c r="E2117" s="31">
        <v>14</v>
      </c>
      <c r="F2117" s="31">
        <v>52</v>
      </c>
      <c r="G2117" s="31">
        <v>2060.02</v>
      </c>
      <c r="H2117" s="31">
        <v>28840.28</v>
      </c>
      <c r="I2117" s="32">
        <v>45719</v>
      </c>
      <c r="J2117" s="32">
        <v>45919</v>
      </c>
      <c r="K2117" s="31" t="s">
        <v>57</v>
      </c>
      <c r="L2117" s="33" t="s">
        <v>17</v>
      </c>
      <c r="M2117" s="13" t="str">
        <f>PROPER(TRIM(SUBSTITUTE(B2117,"###"," ")))</f>
        <v>Media Max</v>
      </c>
      <c r="N2117" s="13" t="str">
        <f>PROPER(TRIM(SUBSTITUTE(C2117,"###"," ")))</f>
        <v>Electronics</v>
      </c>
      <c r="O2117" s="13" t="str">
        <f>PROPER(TRIM(SUBSTITUTE(D2117,"###"," ")))</f>
        <v>Quickstock</v>
      </c>
      <c r="P2117" s="13" t="str">
        <f t="shared" si="231"/>
        <v>Media Max</v>
      </c>
      <c r="Q2117" s="34" t="str">
        <f t="shared" si="232"/>
        <v>Electronics</v>
      </c>
      <c r="R2117" s="13" t="str">
        <f t="shared" si="233"/>
        <v>Quickstock</v>
      </c>
      <c r="S2117" s="35">
        <f t="shared" si="234"/>
        <v>14</v>
      </c>
      <c r="T2117" s="35">
        <f t="shared" si="235"/>
        <v>52</v>
      </c>
      <c r="U2117" s="14">
        <f t="shared" si="236"/>
        <v>2060.02</v>
      </c>
      <c r="V2117" s="14">
        <f t="shared" si="237"/>
        <v>28840.28</v>
      </c>
      <c r="W2117" s="13" t="str">
        <v>Low Stock</v>
      </c>
      <c r="X2117" s="13" t="str">
        <v>Yes</v>
      </c>
      <c r="Y2117" s="13">
        <v>1</v>
      </c>
    </row>
    <row r="2118" spans="1:25" x14ac:dyDescent="0.3">
      <c r="A2118" s="31" t="s">
        <v>4198</v>
      </c>
      <c r="B2118" s="31" t="s">
        <v>4199</v>
      </c>
      <c r="C2118" s="31" t="s">
        <v>40</v>
      </c>
      <c r="D2118" s="31" t="s">
        <v>15</v>
      </c>
      <c r="E2118" s="31">
        <v>192</v>
      </c>
      <c r="F2118" s="31">
        <v>91</v>
      </c>
      <c r="G2118" s="31">
        <v>14234.21</v>
      </c>
      <c r="H2118" s="31">
        <v>2732968.32</v>
      </c>
      <c r="I2118" s="32">
        <v>45771</v>
      </c>
      <c r="J2118" s="32">
        <v>45904</v>
      </c>
      <c r="K2118" s="31" t="s">
        <v>16</v>
      </c>
      <c r="L2118" s="33" t="s">
        <v>17</v>
      </c>
      <c r="M2118" s="13" t="str">
        <f>PROPER(TRIM(SUBSTITUTE(B2118,"###"," ")))</f>
        <v>Sure Lite</v>
      </c>
      <c r="N2118" s="13" t="str">
        <f>PROPER(TRIM(SUBSTITUTE(C2118,"###"," ")))</f>
        <v>Electronics</v>
      </c>
      <c r="O2118" s="13" t="str">
        <f>PROPER(TRIM(SUBSTITUTE(D2118,"###"," ")))</f>
        <v>Global Traders</v>
      </c>
      <c r="P2118" s="13" t="str">
        <f t="shared" si="231"/>
        <v>Sure Lite</v>
      </c>
      <c r="Q2118" s="34" t="str">
        <f t="shared" si="232"/>
        <v>Electronics</v>
      </c>
      <c r="R2118" s="13" t="str">
        <f t="shared" si="233"/>
        <v>Global Traders</v>
      </c>
      <c r="S2118" s="35">
        <f t="shared" si="234"/>
        <v>192</v>
      </c>
      <c r="T2118" s="35">
        <f t="shared" si="235"/>
        <v>91</v>
      </c>
      <c r="U2118" s="14">
        <f t="shared" si="236"/>
        <v>14234.21</v>
      </c>
      <c r="V2118" s="14">
        <f t="shared" si="237"/>
        <v>2732968.32</v>
      </c>
      <c r="W2118" s="13" t="str">
        <v>In Stock</v>
      </c>
      <c r="X2118" s="13" t="str">
        <v>No</v>
      </c>
      <c r="Y2118" s="13">
        <v>0</v>
      </c>
    </row>
    <row r="2119" spans="1:25" x14ac:dyDescent="0.3">
      <c r="A2119" s="31" t="s">
        <v>4200</v>
      </c>
      <c r="B2119" s="31" t="s">
        <v>4201</v>
      </c>
      <c r="C2119" s="31" t="s">
        <v>44</v>
      </c>
      <c r="D2119" s="31" t="s">
        <v>53</v>
      </c>
      <c r="E2119" s="31">
        <v>82</v>
      </c>
      <c r="F2119" s="31">
        <v>44</v>
      </c>
      <c r="G2119" s="31">
        <v>14132.35</v>
      </c>
      <c r="H2119" s="31">
        <v>1158852.7</v>
      </c>
      <c r="I2119" s="32">
        <v>45802</v>
      </c>
      <c r="J2119" s="32">
        <v>45888</v>
      </c>
      <c r="K2119" s="13"/>
      <c r="L2119" s="33" t="s">
        <v>58</v>
      </c>
      <c r="M2119" s="13" t="str">
        <f>PROPER(TRIM(SUBSTITUTE(B2119,"###"," ")))</f>
        <v>Hand Lite</v>
      </c>
      <c r="N2119" s="13" t="str">
        <f>PROPER(TRIM(SUBSTITUTE(C2119,"###"," ")))</f>
        <v>Groceries</v>
      </c>
      <c r="O2119" s="13" t="str">
        <f>PROPER(TRIM(SUBSTITUTE(D2119,"###"," ")))</f>
        <v>Abc Pvt Ltd</v>
      </c>
      <c r="P2119" s="13" t="str">
        <f t="shared" si="231"/>
        <v>Hand Lite</v>
      </c>
      <c r="Q2119" s="34" t="str">
        <f t="shared" si="232"/>
        <v>Groceries</v>
      </c>
      <c r="R2119" s="13" t="str">
        <f t="shared" si="233"/>
        <v>Abc Pvt Ltd</v>
      </c>
      <c r="S2119" s="35">
        <f t="shared" si="234"/>
        <v>82</v>
      </c>
      <c r="T2119" s="35">
        <f t="shared" si="235"/>
        <v>44</v>
      </c>
      <c r="U2119" s="14">
        <f t="shared" si="236"/>
        <v>14132.35</v>
      </c>
      <c r="V2119" s="14">
        <f t="shared" si="237"/>
        <v>1158852.7</v>
      </c>
      <c r="W2119" s="13" t="str">
        <v>In Stock</v>
      </c>
      <c r="X2119" s="13" t="str">
        <v>No</v>
      </c>
      <c r="Y2119" s="13">
        <v>0</v>
      </c>
    </row>
    <row r="2120" spans="1:25" x14ac:dyDescent="0.3">
      <c r="A2120" s="31" t="s">
        <v>4202</v>
      </c>
      <c r="B2120" s="31" t="s">
        <v>3388</v>
      </c>
      <c r="C2120" s="31" t="s">
        <v>40</v>
      </c>
      <c r="D2120" s="31" t="s">
        <v>41</v>
      </c>
      <c r="E2120" s="31">
        <v>62</v>
      </c>
      <c r="F2120" s="31">
        <v>96</v>
      </c>
      <c r="G2120" s="31">
        <v>15487.32</v>
      </c>
      <c r="H2120" s="31">
        <v>960213.84</v>
      </c>
      <c r="I2120" s="32">
        <v>45844</v>
      </c>
      <c r="J2120" s="32">
        <v>45887</v>
      </c>
      <c r="K2120" s="31" t="s">
        <v>16</v>
      </c>
      <c r="L2120" s="33" t="s">
        <v>30</v>
      </c>
      <c r="M2120" s="13" t="str">
        <f>PROPER(TRIM(SUBSTITUTE(B2120,"###"," ")))</f>
        <v>Avoid Pro</v>
      </c>
      <c r="N2120" s="13" t="str">
        <f>PROPER(TRIM(SUBSTITUTE(C2120,"###"," ")))</f>
        <v>Electronics</v>
      </c>
      <c r="O2120" s="13" t="str">
        <f>PROPER(TRIM(SUBSTITUTE(D2120,"###"," ")))</f>
        <v>Quickstock</v>
      </c>
      <c r="P2120" s="13" t="str">
        <f t="shared" si="231"/>
        <v>Avoid Pro</v>
      </c>
      <c r="Q2120" s="34" t="str">
        <f t="shared" si="232"/>
        <v>Electronics</v>
      </c>
      <c r="R2120" s="13" t="str">
        <f t="shared" si="233"/>
        <v>Quickstock</v>
      </c>
      <c r="S2120" s="35">
        <f t="shared" si="234"/>
        <v>62</v>
      </c>
      <c r="T2120" s="35">
        <f t="shared" si="235"/>
        <v>96</v>
      </c>
      <c r="U2120" s="14">
        <f t="shared" si="236"/>
        <v>15487.32</v>
      </c>
      <c r="V2120" s="14">
        <f t="shared" si="237"/>
        <v>960213.84</v>
      </c>
      <c r="W2120" s="13" t="str">
        <v>Low Stock</v>
      </c>
      <c r="X2120" s="13" t="str">
        <v>Yes</v>
      </c>
      <c r="Y2120" s="13">
        <v>1</v>
      </c>
    </row>
    <row r="2121" spans="1:25" x14ac:dyDescent="0.3">
      <c r="A2121" s="31" t="s">
        <v>4203</v>
      </c>
      <c r="B2121" s="31" t="s">
        <v>4204</v>
      </c>
      <c r="C2121" s="31" t="s">
        <v>28</v>
      </c>
      <c r="D2121" s="31" t="s">
        <v>45</v>
      </c>
      <c r="E2121" s="31">
        <v>135</v>
      </c>
      <c r="F2121" s="31">
        <v>87</v>
      </c>
      <c r="G2121" s="31">
        <v>12873.33</v>
      </c>
      <c r="H2121" s="31">
        <v>1737899.55</v>
      </c>
      <c r="I2121" s="32">
        <v>45761</v>
      </c>
      <c r="J2121" s="32">
        <v>45855</v>
      </c>
      <c r="K2121" s="31" t="s">
        <v>54</v>
      </c>
      <c r="L2121" s="33" t="s">
        <v>17</v>
      </c>
      <c r="M2121" s="13" t="str">
        <f>PROPER(TRIM(SUBSTITUTE(B2121,"###"," ")))</f>
        <v>Whole Mini</v>
      </c>
      <c r="N2121" s="13" t="str">
        <f>PROPER(TRIM(SUBSTITUTE(C2121,"###"," ")))</f>
        <v>Furniture</v>
      </c>
      <c r="O2121" s="13" t="str">
        <f>PROPER(TRIM(SUBSTITUTE(D2121,"###"," ")))</f>
        <v>Retailmart Inc</v>
      </c>
      <c r="P2121" s="13" t="str">
        <f t="shared" si="231"/>
        <v>Whole Mini</v>
      </c>
      <c r="Q2121" s="34" t="str">
        <f t="shared" si="232"/>
        <v>Furniture</v>
      </c>
      <c r="R2121" s="13" t="str">
        <f t="shared" si="233"/>
        <v>Retailmart Inc</v>
      </c>
      <c r="S2121" s="35">
        <f t="shared" si="234"/>
        <v>135</v>
      </c>
      <c r="T2121" s="35">
        <f t="shared" si="235"/>
        <v>87</v>
      </c>
      <c r="U2121" s="14">
        <f t="shared" si="236"/>
        <v>12873.33</v>
      </c>
      <c r="V2121" s="14">
        <f t="shared" si="237"/>
        <v>1737899.55</v>
      </c>
      <c r="W2121" s="13" t="str">
        <v>In Stock</v>
      </c>
      <c r="X2121" s="13" t="str">
        <v>No</v>
      </c>
      <c r="Y2121" s="13">
        <v>0</v>
      </c>
    </row>
    <row r="2122" spans="1:25" x14ac:dyDescent="0.3">
      <c r="A2122" s="31" t="s">
        <v>4205</v>
      </c>
      <c r="B2122" s="31" t="s">
        <v>4206</v>
      </c>
      <c r="C2122" s="31" t="s">
        <v>28</v>
      </c>
      <c r="D2122" s="31" t="s">
        <v>24</v>
      </c>
      <c r="E2122" s="31">
        <v>38</v>
      </c>
      <c r="F2122" s="31">
        <v>42</v>
      </c>
      <c r="G2122" s="31">
        <v>2496.4299999999998</v>
      </c>
      <c r="H2122" s="31">
        <v>94864.34</v>
      </c>
      <c r="I2122" s="32">
        <v>45691</v>
      </c>
      <c r="J2122" s="32">
        <v>45895</v>
      </c>
      <c r="K2122" s="31" t="s">
        <v>16</v>
      </c>
      <c r="L2122" s="33" t="s">
        <v>17</v>
      </c>
      <c r="M2122" s="13" t="str">
        <f>PROPER(TRIM(SUBSTITUTE(B2122,"###"," ")))</f>
        <v>Entire Mini</v>
      </c>
      <c r="N2122" s="13" t="str">
        <f>PROPER(TRIM(SUBSTITUTE(C2122,"###"," ")))</f>
        <v>Furniture</v>
      </c>
      <c r="O2122" s="13" t="str">
        <f>PROPER(TRIM(SUBSTITUTE(D2122,"###"," ")))</f>
        <v>Omni Suppliers</v>
      </c>
      <c r="P2122" s="13" t="str">
        <f t="shared" si="231"/>
        <v>Entire Mini</v>
      </c>
      <c r="Q2122" s="34" t="str">
        <f t="shared" si="232"/>
        <v>Furniture</v>
      </c>
      <c r="R2122" s="13" t="str">
        <f t="shared" si="233"/>
        <v>Omni Suppliers</v>
      </c>
      <c r="S2122" s="35">
        <f t="shared" si="234"/>
        <v>38</v>
      </c>
      <c r="T2122" s="35">
        <f t="shared" si="235"/>
        <v>42</v>
      </c>
      <c r="U2122" s="14">
        <f t="shared" si="236"/>
        <v>2496.4299999999998</v>
      </c>
      <c r="V2122" s="14">
        <f t="shared" si="237"/>
        <v>94864.34</v>
      </c>
      <c r="W2122" s="13" t="str">
        <v>Low Stock</v>
      </c>
      <c r="X2122" s="13" t="str">
        <v>Yes</v>
      </c>
      <c r="Y2122" s="13">
        <v>1</v>
      </c>
    </row>
    <row r="2123" spans="1:25" x14ac:dyDescent="0.3">
      <c r="A2123" s="31" t="s">
        <v>4207</v>
      </c>
      <c r="B2123" s="31" t="s">
        <v>4208</v>
      </c>
      <c r="C2123" s="31" t="s">
        <v>20</v>
      </c>
      <c r="D2123" s="31" t="s">
        <v>24</v>
      </c>
      <c r="E2123" s="31">
        <v>20</v>
      </c>
      <c r="F2123" s="31">
        <v>75</v>
      </c>
      <c r="G2123" s="31">
        <v>346.38</v>
      </c>
      <c r="H2123" s="31">
        <v>6927.6</v>
      </c>
      <c r="I2123" s="32">
        <v>45848</v>
      </c>
      <c r="J2123" s="32">
        <v>45861</v>
      </c>
      <c r="K2123" s="31" t="s">
        <v>29</v>
      </c>
      <c r="L2123" s="33" t="s">
        <v>21</v>
      </c>
      <c r="M2123" s="13" t="str">
        <f>PROPER(TRIM(SUBSTITUTE(B2123,"###"," ")))</f>
        <v>Close X</v>
      </c>
      <c r="N2123" s="13" t="str">
        <f>PROPER(TRIM(SUBSTITUTE(C2123,"###"," ")))</f>
        <v>Toys</v>
      </c>
      <c r="O2123" s="13" t="str">
        <f>PROPER(TRIM(SUBSTITUTE(D2123,"###"," ")))</f>
        <v>Omni Suppliers</v>
      </c>
      <c r="P2123" s="13" t="str">
        <f t="shared" si="231"/>
        <v>Close X</v>
      </c>
      <c r="Q2123" s="34" t="str">
        <f t="shared" si="232"/>
        <v>Toys</v>
      </c>
      <c r="R2123" s="13" t="str">
        <f t="shared" si="233"/>
        <v>Omni Suppliers</v>
      </c>
      <c r="S2123" s="35">
        <f t="shared" si="234"/>
        <v>20</v>
      </c>
      <c r="T2123" s="35">
        <f t="shared" si="235"/>
        <v>75</v>
      </c>
      <c r="U2123" s="14">
        <f t="shared" si="236"/>
        <v>346.38</v>
      </c>
      <c r="V2123" s="14">
        <f t="shared" si="237"/>
        <v>6927.6</v>
      </c>
      <c r="W2123" s="13" t="str">
        <v>Low Stock</v>
      </c>
      <c r="X2123" s="13" t="str">
        <v>Yes</v>
      </c>
      <c r="Y2123" s="13">
        <v>1</v>
      </c>
    </row>
    <row r="2124" spans="1:25" x14ac:dyDescent="0.3">
      <c r="A2124" s="31" t="s">
        <v>4209</v>
      </c>
      <c r="B2124" s="31" t="s">
        <v>600</v>
      </c>
      <c r="C2124" s="31" t="s">
        <v>44</v>
      </c>
      <c r="D2124" s="31" t="s">
        <v>53</v>
      </c>
      <c r="E2124" s="31">
        <v>6</v>
      </c>
      <c r="F2124" s="31">
        <v>68</v>
      </c>
      <c r="G2124" s="31">
        <v>16414.52</v>
      </c>
      <c r="H2124" s="31">
        <v>98487.12</v>
      </c>
      <c r="I2124" s="32">
        <v>45733</v>
      </c>
      <c r="J2124" s="32">
        <v>45853</v>
      </c>
      <c r="K2124" s="13"/>
      <c r="L2124" s="33" t="s">
        <v>30</v>
      </c>
      <c r="M2124" s="13" t="str">
        <f>PROPER(TRIM(SUBSTITUTE(B2124,"###"," ")))</f>
        <v>Technology X</v>
      </c>
      <c r="N2124" s="13" t="str">
        <f>PROPER(TRIM(SUBSTITUTE(C2124,"###"," ")))</f>
        <v>Groceries</v>
      </c>
      <c r="O2124" s="13" t="str">
        <f>PROPER(TRIM(SUBSTITUTE(D2124,"###"," ")))</f>
        <v>Abc Pvt Ltd</v>
      </c>
      <c r="P2124" s="13" t="str">
        <f t="shared" si="231"/>
        <v>Technology X</v>
      </c>
      <c r="Q2124" s="34" t="str">
        <f t="shared" si="232"/>
        <v>Groceries</v>
      </c>
      <c r="R2124" s="13" t="str">
        <f t="shared" si="233"/>
        <v>Abc Pvt Ltd</v>
      </c>
      <c r="S2124" s="35">
        <f t="shared" si="234"/>
        <v>6</v>
      </c>
      <c r="T2124" s="35">
        <f t="shared" si="235"/>
        <v>68</v>
      </c>
      <c r="U2124" s="14">
        <f t="shared" si="236"/>
        <v>16414.52</v>
      </c>
      <c r="V2124" s="14">
        <f t="shared" si="237"/>
        <v>98487.12</v>
      </c>
      <c r="W2124" s="13" t="str">
        <v>Low Stock</v>
      </c>
      <c r="X2124" s="13" t="str">
        <v>Yes</v>
      </c>
      <c r="Y2124" s="13">
        <v>1</v>
      </c>
    </row>
    <row r="2125" spans="1:25" x14ac:dyDescent="0.3">
      <c r="A2125" s="31" t="s">
        <v>4210</v>
      </c>
      <c r="B2125" s="31" t="s">
        <v>4211</v>
      </c>
      <c r="C2125" s="31" t="s">
        <v>20</v>
      </c>
      <c r="D2125" s="31" t="s">
        <v>45</v>
      </c>
      <c r="E2125" s="31">
        <v>86</v>
      </c>
      <c r="F2125" s="31">
        <v>94</v>
      </c>
      <c r="G2125" s="31">
        <v>8326.19</v>
      </c>
      <c r="H2125" s="31">
        <v>716052.34000000008</v>
      </c>
      <c r="I2125" s="32">
        <v>45714</v>
      </c>
      <c r="J2125" s="32">
        <v>45878</v>
      </c>
      <c r="K2125" s="31" t="s">
        <v>25</v>
      </c>
      <c r="L2125" s="33" t="s">
        <v>17</v>
      </c>
      <c r="M2125" s="13" t="str">
        <f>PROPER(TRIM(SUBSTITUTE(B2125,"###"," ")))</f>
        <v>Democratic X</v>
      </c>
      <c r="N2125" s="13" t="str">
        <f>PROPER(TRIM(SUBSTITUTE(C2125,"###"," ")))</f>
        <v>Toys</v>
      </c>
      <c r="O2125" s="13" t="str">
        <f>PROPER(TRIM(SUBSTITUTE(D2125,"###"," ")))</f>
        <v>Retailmart Inc</v>
      </c>
      <c r="P2125" s="13" t="str">
        <f t="shared" si="231"/>
        <v>Democratic X</v>
      </c>
      <c r="Q2125" s="34" t="str">
        <f t="shared" si="232"/>
        <v>Toys</v>
      </c>
      <c r="R2125" s="13" t="str">
        <f t="shared" si="233"/>
        <v>Retailmart Inc</v>
      </c>
      <c r="S2125" s="35">
        <f t="shared" si="234"/>
        <v>86</v>
      </c>
      <c r="T2125" s="35">
        <f t="shared" si="235"/>
        <v>94</v>
      </c>
      <c r="U2125" s="14">
        <f t="shared" si="236"/>
        <v>8326.19</v>
      </c>
      <c r="V2125" s="14">
        <f t="shared" si="237"/>
        <v>716052.34000000008</v>
      </c>
      <c r="W2125" s="13" t="str">
        <v>Low Stock</v>
      </c>
      <c r="X2125" s="13" t="str">
        <v>Yes</v>
      </c>
      <c r="Y2125" s="13">
        <v>1</v>
      </c>
    </row>
    <row r="2126" spans="1:25" x14ac:dyDescent="0.3">
      <c r="A2126" s="31" t="s">
        <v>4212</v>
      </c>
      <c r="B2126" s="31" t="s">
        <v>4013</v>
      </c>
      <c r="C2126" s="31" t="s">
        <v>14</v>
      </c>
      <c r="D2126" s="31" t="s">
        <v>53</v>
      </c>
      <c r="E2126" s="31">
        <v>65</v>
      </c>
      <c r="F2126" s="31">
        <v>82</v>
      </c>
      <c r="G2126" s="31">
        <v>16673.759999999998</v>
      </c>
      <c r="H2126" s="31">
        <v>1083794.3999999999</v>
      </c>
      <c r="I2126" s="32">
        <v>45704</v>
      </c>
      <c r="J2126" s="32">
        <v>45853</v>
      </c>
      <c r="K2126" s="31" t="s">
        <v>25</v>
      </c>
      <c r="L2126" s="33" t="s">
        <v>30</v>
      </c>
      <c r="M2126" s="13" t="str">
        <f>PROPER(TRIM(SUBSTITUTE(B2126,"###"," ")))</f>
        <v>Employee X</v>
      </c>
      <c r="N2126" s="13" t="str">
        <f>PROPER(TRIM(SUBSTITUTE(C2126,"###"," ")))</f>
        <v>Clothing</v>
      </c>
      <c r="O2126" s="13" t="str">
        <f>PROPER(TRIM(SUBSTITUTE(D2126,"###"," ")))</f>
        <v>Abc Pvt Ltd</v>
      </c>
      <c r="P2126" s="13" t="str">
        <f t="shared" si="231"/>
        <v>Employee X</v>
      </c>
      <c r="Q2126" s="34" t="str">
        <f t="shared" si="232"/>
        <v>Clothing</v>
      </c>
      <c r="R2126" s="13" t="str">
        <f t="shared" si="233"/>
        <v>Abc Pvt Ltd</v>
      </c>
      <c r="S2126" s="35">
        <f t="shared" si="234"/>
        <v>65</v>
      </c>
      <c r="T2126" s="35">
        <f t="shared" si="235"/>
        <v>82</v>
      </c>
      <c r="U2126" s="14">
        <f t="shared" si="236"/>
        <v>16673.759999999998</v>
      </c>
      <c r="V2126" s="14">
        <f t="shared" si="237"/>
        <v>1083794.3999999999</v>
      </c>
      <c r="W2126" s="13" t="str">
        <v>Low Stock</v>
      </c>
      <c r="X2126" s="13" t="str">
        <v>Yes</v>
      </c>
      <c r="Y2126" s="13">
        <v>1</v>
      </c>
    </row>
    <row r="2127" spans="1:25" x14ac:dyDescent="0.3">
      <c r="A2127" s="31" t="s">
        <v>4213</v>
      </c>
      <c r="B2127" s="31" t="s">
        <v>4214</v>
      </c>
      <c r="C2127" s="31" t="s">
        <v>20</v>
      </c>
      <c r="D2127" s="31" t="s">
        <v>15</v>
      </c>
      <c r="E2127" s="31">
        <v>185</v>
      </c>
      <c r="F2127" s="31">
        <v>98</v>
      </c>
      <c r="G2127" s="31">
        <v>10680.88</v>
      </c>
      <c r="H2127" s="31">
        <v>1975962.8</v>
      </c>
      <c r="I2127" s="32">
        <v>45836</v>
      </c>
      <c r="J2127" s="32">
        <v>45856</v>
      </c>
      <c r="K2127" s="31" t="s">
        <v>46</v>
      </c>
      <c r="L2127" s="33" t="s">
        <v>21</v>
      </c>
      <c r="M2127" s="13" t="str">
        <f>PROPER(TRIM(SUBSTITUTE(B2127,"###"," ")))</f>
        <v>Have Lite</v>
      </c>
      <c r="N2127" s="13" t="str">
        <f>PROPER(TRIM(SUBSTITUTE(C2127,"###"," ")))</f>
        <v>Toys</v>
      </c>
      <c r="O2127" s="13" t="str">
        <f>PROPER(TRIM(SUBSTITUTE(D2127,"###"," ")))</f>
        <v>Global Traders</v>
      </c>
      <c r="P2127" s="13" t="str">
        <f t="shared" si="231"/>
        <v>Have Lite</v>
      </c>
      <c r="Q2127" s="34" t="str">
        <f t="shared" si="232"/>
        <v>Toys</v>
      </c>
      <c r="R2127" s="13" t="str">
        <f t="shared" si="233"/>
        <v>Global Traders</v>
      </c>
      <c r="S2127" s="35">
        <f t="shared" si="234"/>
        <v>185</v>
      </c>
      <c r="T2127" s="35">
        <f t="shared" si="235"/>
        <v>98</v>
      </c>
      <c r="U2127" s="14">
        <f t="shared" si="236"/>
        <v>10680.88</v>
      </c>
      <c r="V2127" s="14">
        <f t="shared" si="237"/>
        <v>1975962.7999999998</v>
      </c>
      <c r="W2127" s="13" t="str">
        <v>In Stock</v>
      </c>
      <c r="X2127" s="13" t="str">
        <v>No</v>
      </c>
      <c r="Y2127" s="13">
        <v>0</v>
      </c>
    </row>
    <row r="2128" spans="1:25" x14ac:dyDescent="0.3">
      <c r="A2128" s="31" t="s">
        <v>4215</v>
      </c>
      <c r="B2128" s="31" t="s">
        <v>4216</v>
      </c>
      <c r="C2128" s="31" t="s">
        <v>20</v>
      </c>
      <c r="D2128" s="31" t="s">
        <v>24</v>
      </c>
      <c r="E2128" s="31">
        <v>184</v>
      </c>
      <c r="F2128" s="31">
        <v>36</v>
      </c>
      <c r="G2128" s="31">
        <v>15564.72</v>
      </c>
      <c r="H2128" s="31">
        <v>2863908.48</v>
      </c>
      <c r="I2128" s="32">
        <v>45820</v>
      </c>
      <c r="J2128" s="32">
        <v>45938</v>
      </c>
      <c r="K2128" s="13"/>
      <c r="L2128" s="33" t="s">
        <v>58</v>
      </c>
      <c r="M2128" s="13" t="str">
        <f>PROPER(TRIM(SUBSTITUTE(B2128,"###"," ")))</f>
        <v>Just Lite</v>
      </c>
      <c r="N2128" s="13" t="str">
        <f>PROPER(TRIM(SUBSTITUTE(C2128,"###"," ")))</f>
        <v>Toys</v>
      </c>
      <c r="O2128" s="13" t="str">
        <f>PROPER(TRIM(SUBSTITUTE(D2128,"###"," ")))</f>
        <v>Omni Suppliers</v>
      </c>
      <c r="P2128" s="13" t="str">
        <f t="shared" si="231"/>
        <v>Just Lite</v>
      </c>
      <c r="Q2128" s="34" t="str">
        <f t="shared" si="232"/>
        <v>Toys</v>
      </c>
      <c r="R2128" s="13" t="str">
        <f t="shared" si="233"/>
        <v>Omni Suppliers</v>
      </c>
      <c r="S2128" s="35">
        <f t="shared" si="234"/>
        <v>184</v>
      </c>
      <c r="T2128" s="35">
        <f t="shared" si="235"/>
        <v>36</v>
      </c>
      <c r="U2128" s="14">
        <f t="shared" si="236"/>
        <v>15564.72</v>
      </c>
      <c r="V2128" s="14">
        <f t="shared" si="237"/>
        <v>2863908.48</v>
      </c>
      <c r="W2128" s="13" t="str">
        <v>In Stock</v>
      </c>
      <c r="X2128" s="13" t="str">
        <v>No</v>
      </c>
      <c r="Y2128" s="13">
        <v>0</v>
      </c>
    </row>
    <row r="2129" spans="1:25" x14ac:dyDescent="0.3">
      <c r="A2129" s="31" t="s">
        <v>4217</v>
      </c>
      <c r="B2129" s="31" t="s">
        <v>138</v>
      </c>
      <c r="C2129" s="31" t="s">
        <v>40</v>
      </c>
      <c r="D2129" s="31" t="s">
        <v>24</v>
      </c>
      <c r="E2129" s="31">
        <v>35</v>
      </c>
      <c r="F2129" s="31">
        <v>92</v>
      </c>
      <c r="G2129" s="31">
        <v>13677.24</v>
      </c>
      <c r="H2129" s="31">
        <v>478703.4</v>
      </c>
      <c r="I2129" s="32">
        <v>45758</v>
      </c>
      <c r="J2129" s="32">
        <v>45860</v>
      </c>
      <c r="K2129" s="31" t="s">
        <v>29</v>
      </c>
      <c r="L2129" s="33" t="s">
        <v>21</v>
      </c>
      <c r="M2129" s="13" t="str">
        <f>PROPER(TRIM(SUBSTITUTE(B2129,"###"," ")))</f>
        <v>Finish Mini</v>
      </c>
      <c r="N2129" s="13" t="str">
        <f>PROPER(TRIM(SUBSTITUTE(C2129,"###"," ")))</f>
        <v>Electronics</v>
      </c>
      <c r="O2129" s="13" t="str">
        <f>PROPER(TRIM(SUBSTITUTE(D2129,"###"," ")))</f>
        <v>Omni Suppliers</v>
      </c>
      <c r="P2129" s="13" t="str">
        <f t="shared" si="231"/>
        <v>Finish Mini</v>
      </c>
      <c r="Q2129" s="34" t="str">
        <f t="shared" si="232"/>
        <v>Electronics</v>
      </c>
      <c r="R2129" s="13" t="str">
        <f t="shared" si="233"/>
        <v>Omni Suppliers</v>
      </c>
      <c r="S2129" s="35">
        <f t="shared" si="234"/>
        <v>35</v>
      </c>
      <c r="T2129" s="35">
        <f t="shared" si="235"/>
        <v>92</v>
      </c>
      <c r="U2129" s="14">
        <f t="shared" si="236"/>
        <v>13677.24</v>
      </c>
      <c r="V2129" s="14">
        <f t="shared" si="237"/>
        <v>478703.39999999997</v>
      </c>
      <c r="W2129" s="13" t="str">
        <v>Low Stock</v>
      </c>
      <c r="X2129" s="13" t="str">
        <v>Yes</v>
      </c>
      <c r="Y2129" s="13">
        <v>1</v>
      </c>
    </row>
    <row r="2130" spans="1:25" x14ac:dyDescent="0.3">
      <c r="A2130" s="31" t="s">
        <v>4219</v>
      </c>
      <c r="B2130" s="31" t="s">
        <v>973</v>
      </c>
      <c r="C2130" s="31" t="s">
        <v>44</v>
      </c>
      <c r="D2130" s="31" t="s">
        <v>41</v>
      </c>
      <c r="E2130" s="13"/>
      <c r="F2130" s="31">
        <v>45</v>
      </c>
      <c r="G2130" s="31">
        <v>10669.47</v>
      </c>
      <c r="H2130" s="13"/>
      <c r="I2130" s="32">
        <v>45849</v>
      </c>
      <c r="J2130" s="32">
        <v>45859</v>
      </c>
      <c r="K2130" s="31" t="s">
        <v>29</v>
      </c>
      <c r="L2130" s="33" t="s">
        <v>21</v>
      </c>
      <c r="M2130" s="13" t="str">
        <f>PROPER(TRIM(SUBSTITUTE(B2130,"###"," ")))</f>
        <v>Range Lite</v>
      </c>
      <c r="N2130" s="13" t="str">
        <f>PROPER(TRIM(SUBSTITUTE(C2130,"###"," ")))</f>
        <v>Groceries</v>
      </c>
      <c r="O2130" s="13" t="str">
        <f>PROPER(TRIM(SUBSTITUTE(D2130,"###"," ")))</f>
        <v>Quickstock</v>
      </c>
      <c r="P2130" s="13" t="str">
        <f t="shared" si="231"/>
        <v>Range Lite</v>
      </c>
      <c r="Q2130" s="34" t="str">
        <f t="shared" si="232"/>
        <v>Groceries</v>
      </c>
      <c r="R2130" s="13" t="str">
        <f t="shared" si="233"/>
        <v>Quickstock</v>
      </c>
      <c r="S2130" s="35">
        <f t="shared" si="234"/>
        <v>0</v>
      </c>
      <c r="T2130" s="35">
        <f t="shared" si="235"/>
        <v>45</v>
      </c>
      <c r="U2130" s="14">
        <f t="shared" si="236"/>
        <v>10669.47</v>
      </c>
      <c r="V2130" s="14">
        <f t="shared" si="237"/>
        <v>0</v>
      </c>
      <c r="W2130" s="13" t="str">
        <v>Out of Stock</v>
      </c>
      <c r="X2130" s="13" t="str">
        <v>Yes</v>
      </c>
      <c r="Y2130" s="13">
        <v>1</v>
      </c>
    </row>
    <row r="2131" spans="1:25" x14ac:dyDescent="0.3">
      <c r="A2131" s="31" t="s">
        <v>4221</v>
      </c>
      <c r="B2131" s="31" t="s">
        <v>907</v>
      </c>
      <c r="C2131" s="31" t="s">
        <v>28</v>
      </c>
      <c r="D2131" s="31" t="s">
        <v>53</v>
      </c>
      <c r="E2131" s="31">
        <v>190</v>
      </c>
      <c r="F2131" s="31">
        <v>84</v>
      </c>
      <c r="G2131" s="31">
        <v>4988.91</v>
      </c>
      <c r="H2131" s="31">
        <v>947892.9</v>
      </c>
      <c r="I2131" s="32">
        <v>45837</v>
      </c>
      <c r="J2131" s="32">
        <v>45858</v>
      </c>
      <c r="K2131" s="13"/>
      <c r="L2131" s="33" t="s">
        <v>21</v>
      </c>
      <c r="M2131" s="13" t="str">
        <f>PROPER(TRIM(SUBSTITUTE(B2131,"###"," ")))</f>
        <v>Behavior Mini</v>
      </c>
      <c r="N2131" s="13" t="str">
        <f>PROPER(TRIM(SUBSTITUTE(C2131,"###"," ")))</f>
        <v>Furniture</v>
      </c>
      <c r="O2131" s="13" t="str">
        <f>PROPER(TRIM(SUBSTITUTE(D2131,"###"," ")))</f>
        <v>Abc Pvt Ltd</v>
      </c>
      <c r="P2131" s="13" t="str">
        <f t="shared" si="231"/>
        <v>Behavior Mini</v>
      </c>
      <c r="Q2131" s="34" t="str">
        <f t="shared" si="232"/>
        <v>Furniture</v>
      </c>
      <c r="R2131" s="13" t="str">
        <f t="shared" si="233"/>
        <v>Abc Pvt Ltd</v>
      </c>
      <c r="S2131" s="35">
        <f t="shared" si="234"/>
        <v>190</v>
      </c>
      <c r="T2131" s="35">
        <f t="shared" si="235"/>
        <v>84</v>
      </c>
      <c r="U2131" s="14">
        <f t="shared" si="236"/>
        <v>4988.91</v>
      </c>
      <c r="V2131" s="14">
        <f t="shared" si="237"/>
        <v>947892.9</v>
      </c>
      <c r="W2131" s="13" t="str">
        <v>In Stock</v>
      </c>
      <c r="X2131" s="13" t="str">
        <v>No</v>
      </c>
      <c r="Y2131" s="13">
        <v>0</v>
      </c>
    </row>
    <row r="2132" spans="1:25" x14ac:dyDescent="0.3">
      <c r="A2132" s="31" t="s">
        <v>4222</v>
      </c>
      <c r="B2132" s="31" t="s">
        <v>1177</v>
      </c>
      <c r="C2132" s="31" t="s">
        <v>40</v>
      </c>
      <c r="D2132" s="31" t="s">
        <v>53</v>
      </c>
      <c r="E2132" s="31">
        <v>141</v>
      </c>
      <c r="F2132" s="31">
        <v>91</v>
      </c>
      <c r="G2132" s="31">
        <v>19090.22</v>
      </c>
      <c r="H2132" s="31">
        <v>2691721.02</v>
      </c>
      <c r="I2132" s="32">
        <v>45833</v>
      </c>
      <c r="J2132" s="32">
        <v>45880</v>
      </c>
      <c r="K2132" s="31" t="s">
        <v>29</v>
      </c>
      <c r="L2132" s="33" t="s">
        <v>30</v>
      </c>
      <c r="M2132" s="13" t="str">
        <f>PROPER(TRIM(SUBSTITUTE(B2132,"###"," ")))</f>
        <v>Door X</v>
      </c>
      <c r="N2132" s="13" t="str">
        <f>PROPER(TRIM(SUBSTITUTE(C2132,"###"," ")))</f>
        <v>Electronics</v>
      </c>
      <c r="O2132" s="13" t="str">
        <f>PROPER(TRIM(SUBSTITUTE(D2132,"###"," ")))</f>
        <v>Abc Pvt Ltd</v>
      </c>
      <c r="P2132" s="13" t="str">
        <f t="shared" si="231"/>
        <v>Door X</v>
      </c>
      <c r="Q2132" s="34" t="str">
        <f t="shared" si="232"/>
        <v>Electronics</v>
      </c>
      <c r="R2132" s="13" t="str">
        <f t="shared" si="233"/>
        <v>Abc Pvt Ltd</v>
      </c>
      <c r="S2132" s="35">
        <f t="shared" si="234"/>
        <v>141</v>
      </c>
      <c r="T2132" s="35">
        <f t="shared" si="235"/>
        <v>91</v>
      </c>
      <c r="U2132" s="14">
        <f t="shared" si="236"/>
        <v>19090.22</v>
      </c>
      <c r="V2132" s="14">
        <f t="shared" si="237"/>
        <v>2691721.02</v>
      </c>
      <c r="W2132" s="13" t="str">
        <v>In Stock</v>
      </c>
      <c r="X2132" s="13" t="str">
        <v>No</v>
      </c>
      <c r="Y2132" s="13">
        <v>0</v>
      </c>
    </row>
    <row r="2133" spans="1:25" x14ac:dyDescent="0.3">
      <c r="A2133" s="31" t="s">
        <v>4223</v>
      </c>
      <c r="B2133" s="31" t="s">
        <v>4224</v>
      </c>
      <c r="C2133" s="31" t="s">
        <v>28</v>
      </c>
      <c r="D2133" s="31" t="s">
        <v>53</v>
      </c>
      <c r="E2133" s="31">
        <v>114</v>
      </c>
      <c r="F2133" s="31">
        <v>76</v>
      </c>
      <c r="G2133" s="31">
        <v>9921.83</v>
      </c>
      <c r="H2133" s="31">
        <v>1131088.6200000001</v>
      </c>
      <c r="I2133" s="32">
        <v>45706</v>
      </c>
      <c r="J2133" s="32">
        <v>45874</v>
      </c>
      <c r="K2133" s="31" t="s">
        <v>16</v>
      </c>
      <c r="L2133" s="33" t="s">
        <v>30</v>
      </c>
      <c r="M2133" s="13" t="str">
        <f>PROPER(TRIM(SUBSTITUTE(B2133,"###"," ")))</f>
        <v>Discover Max</v>
      </c>
      <c r="N2133" s="13" t="str">
        <f>PROPER(TRIM(SUBSTITUTE(C2133,"###"," ")))</f>
        <v>Furniture</v>
      </c>
      <c r="O2133" s="13" t="str">
        <f>PROPER(TRIM(SUBSTITUTE(D2133,"###"," ")))</f>
        <v>Abc Pvt Ltd</v>
      </c>
      <c r="P2133" s="13" t="str">
        <f t="shared" si="231"/>
        <v>Discover Max</v>
      </c>
      <c r="Q2133" s="34" t="str">
        <f t="shared" si="232"/>
        <v>Furniture</v>
      </c>
      <c r="R2133" s="13" t="str">
        <f t="shared" si="233"/>
        <v>Abc Pvt Ltd</v>
      </c>
      <c r="S2133" s="35">
        <f t="shared" si="234"/>
        <v>114</v>
      </c>
      <c r="T2133" s="35">
        <f t="shared" si="235"/>
        <v>76</v>
      </c>
      <c r="U2133" s="14">
        <f t="shared" si="236"/>
        <v>9921.83</v>
      </c>
      <c r="V2133" s="14">
        <f t="shared" si="237"/>
        <v>1131088.6199999999</v>
      </c>
      <c r="W2133" s="13" t="str">
        <v>In Stock</v>
      </c>
      <c r="X2133" s="13" t="str">
        <v>No</v>
      </c>
      <c r="Y2133" s="13">
        <v>0</v>
      </c>
    </row>
    <row r="2134" spans="1:25" x14ac:dyDescent="0.3">
      <c r="A2134" s="31" t="s">
        <v>4225</v>
      </c>
      <c r="B2134" s="31" t="s">
        <v>4226</v>
      </c>
      <c r="C2134" s="31" t="s">
        <v>44</v>
      </c>
      <c r="D2134" s="31" t="s">
        <v>15</v>
      </c>
      <c r="E2134" s="13"/>
      <c r="F2134" s="31">
        <v>69</v>
      </c>
      <c r="G2134" s="31">
        <v>10017.39</v>
      </c>
      <c r="H2134" s="13"/>
      <c r="I2134" s="32">
        <v>45842</v>
      </c>
      <c r="J2134" s="32">
        <v>45925</v>
      </c>
      <c r="K2134" s="31" t="s">
        <v>29</v>
      </c>
      <c r="L2134" s="33" t="s">
        <v>30</v>
      </c>
      <c r="M2134" s="13" t="str">
        <f>PROPER(TRIM(SUBSTITUTE(B2134,"###"," ")))</f>
        <v>Black Mini</v>
      </c>
      <c r="N2134" s="13" t="str">
        <f>PROPER(TRIM(SUBSTITUTE(C2134,"###"," ")))</f>
        <v>Groceries</v>
      </c>
      <c r="O2134" s="13" t="str">
        <f>PROPER(TRIM(SUBSTITUTE(D2134,"###"," ")))</f>
        <v>Global Traders</v>
      </c>
      <c r="P2134" s="13" t="str">
        <f t="shared" si="231"/>
        <v>Black Mini</v>
      </c>
      <c r="Q2134" s="34" t="str">
        <f t="shared" si="232"/>
        <v>Groceries</v>
      </c>
      <c r="R2134" s="13" t="str">
        <f t="shared" si="233"/>
        <v>Global Traders</v>
      </c>
      <c r="S2134" s="35">
        <f t="shared" si="234"/>
        <v>0</v>
      </c>
      <c r="T2134" s="35">
        <f t="shared" si="235"/>
        <v>69</v>
      </c>
      <c r="U2134" s="14">
        <f t="shared" si="236"/>
        <v>10017.39</v>
      </c>
      <c r="V2134" s="14">
        <f t="shared" si="237"/>
        <v>0</v>
      </c>
      <c r="W2134" s="13" t="str">
        <v>Out of Stock</v>
      </c>
      <c r="X2134" s="13" t="str">
        <v>Yes</v>
      </c>
      <c r="Y2134" s="13">
        <v>1</v>
      </c>
    </row>
    <row r="2135" spans="1:25" x14ac:dyDescent="0.3">
      <c r="A2135" s="31" t="s">
        <v>4227</v>
      </c>
      <c r="B2135" s="31" t="s">
        <v>4228</v>
      </c>
      <c r="C2135" s="31" t="s">
        <v>40</v>
      </c>
      <c r="D2135" s="31" t="s">
        <v>15</v>
      </c>
      <c r="E2135" s="31">
        <v>21</v>
      </c>
      <c r="F2135" s="31">
        <v>87</v>
      </c>
      <c r="G2135" s="31">
        <v>5645.24</v>
      </c>
      <c r="H2135" s="31">
        <v>118550.04</v>
      </c>
      <c r="I2135" s="32">
        <v>45705</v>
      </c>
      <c r="J2135" s="32">
        <v>45932</v>
      </c>
      <c r="K2135" s="13"/>
      <c r="L2135" s="33" t="s">
        <v>30</v>
      </c>
      <c r="M2135" s="13" t="str">
        <f>PROPER(TRIM(SUBSTITUTE(B2135,"###"," ")))</f>
        <v>Never Mini</v>
      </c>
      <c r="N2135" s="13" t="str">
        <f>PROPER(TRIM(SUBSTITUTE(C2135,"###"," ")))</f>
        <v>Electronics</v>
      </c>
      <c r="O2135" s="13" t="str">
        <f>PROPER(TRIM(SUBSTITUTE(D2135,"###"," ")))</f>
        <v>Global Traders</v>
      </c>
      <c r="P2135" s="13" t="str">
        <f t="shared" si="231"/>
        <v>Never Mini</v>
      </c>
      <c r="Q2135" s="34" t="str">
        <f t="shared" si="232"/>
        <v>Electronics</v>
      </c>
      <c r="R2135" s="13" t="str">
        <f t="shared" si="233"/>
        <v>Global Traders</v>
      </c>
      <c r="S2135" s="35">
        <f t="shared" si="234"/>
        <v>21</v>
      </c>
      <c r="T2135" s="35">
        <f t="shared" si="235"/>
        <v>87</v>
      </c>
      <c r="U2135" s="14">
        <f t="shared" si="236"/>
        <v>5645.24</v>
      </c>
      <c r="V2135" s="14">
        <f t="shared" si="237"/>
        <v>118550.04</v>
      </c>
      <c r="W2135" s="13" t="str">
        <v>Low Stock</v>
      </c>
      <c r="X2135" s="13" t="str">
        <v>Yes</v>
      </c>
      <c r="Y2135" s="13">
        <v>1</v>
      </c>
    </row>
    <row r="2136" spans="1:25" x14ac:dyDescent="0.3">
      <c r="A2136" s="31" t="s">
        <v>4229</v>
      </c>
      <c r="B2136" s="31" t="s">
        <v>4230</v>
      </c>
      <c r="C2136" s="31" t="s">
        <v>20</v>
      </c>
      <c r="D2136" s="31" t="s">
        <v>24</v>
      </c>
      <c r="E2136" s="31">
        <v>72</v>
      </c>
      <c r="F2136" s="31">
        <v>38</v>
      </c>
      <c r="G2136" s="31">
        <v>3475.61</v>
      </c>
      <c r="H2136" s="31">
        <v>250243.92</v>
      </c>
      <c r="I2136" s="32">
        <v>45798</v>
      </c>
      <c r="J2136" s="32">
        <v>45901</v>
      </c>
      <c r="K2136" s="31" t="s">
        <v>46</v>
      </c>
      <c r="L2136" s="33" t="s">
        <v>33</v>
      </c>
      <c r="M2136" s="13" t="str">
        <f>PROPER(TRIM(SUBSTITUTE(B2136,"###"," ")))</f>
        <v>Mention Plus</v>
      </c>
      <c r="N2136" s="13" t="str">
        <f>PROPER(TRIM(SUBSTITUTE(C2136,"###"," ")))</f>
        <v>Toys</v>
      </c>
      <c r="O2136" s="13" t="str">
        <f>PROPER(TRIM(SUBSTITUTE(D2136,"###"," ")))</f>
        <v>Omni Suppliers</v>
      </c>
      <c r="P2136" s="13" t="str">
        <f t="shared" si="231"/>
        <v>Mention Plus</v>
      </c>
      <c r="Q2136" s="34" t="str">
        <f t="shared" si="232"/>
        <v>Toys</v>
      </c>
      <c r="R2136" s="13" t="str">
        <f t="shared" si="233"/>
        <v>Omni Suppliers</v>
      </c>
      <c r="S2136" s="35">
        <f t="shared" si="234"/>
        <v>72</v>
      </c>
      <c r="T2136" s="35">
        <f t="shared" si="235"/>
        <v>38</v>
      </c>
      <c r="U2136" s="14">
        <f t="shared" si="236"/>
        <v>3475.61</v>
      </c>
      <c r="V2136" s="14">
        <f t="shared" si="237"/>
        <v>250243.92</v>
      </c>
      <c r="W2136" s="13" t="str">
        <v>In Stock</v>
      </c>
      <c r="X2136" s="13" t="str">
        <v>No</v>
      </c>
      <c r="Y2136" s="13">
        <v>0</v>
      </c>
    </row>
    <row r="2137" spans="1:25" x14ac:dyDescent="0.3">
      <c r="A2137" s="31" t="s">
        <v>4231</v>
      </c>
      <c r="B2137" s="31" t="s">
        <v>4232</v>
      </c>
      <c r="C2137" s="31" t="s">
        <v>40</v>
      </c>
      <c r="D2137" s="31" t="s">
        <v>41</v>
      </c>
      <c r="E2137" s="31">
        <v>17</v>
      </c>
      <c r="F2137" s="31">
        <v>42</v>
      </c>
      <c r="G2137" s="31">
        <v>12596.66</v>
      </c>
      <c r="H2137" s="31">
        <v>214143.22</v>
      </c>
      <c r="I2137" s="32">
        <v>45804</v>
      </c>
      <c r="J2137" s="32">
        <v>45910</v>
      </c>
      <c r="K2137" s="31" t="s">
        <v>16</v>
      </c>
      <c r="L2137" s="33" t="s">
        <v>58</v>
      </c>
      <c r="M2137" s="13" t="str">
        <f>PROPER(TRIM(SUBSTITUTE(B2137,"###"," ")))</f>
        <v>The Max</v>
      </c>
      <c r="N2137" s="13" t="str">
        <f>PROPER(TRIM(SUBSTITUTE(C2137,"###"," ")))</f>
        <v>Electronics</v>
      </c>
      <c r="O2137" s="13" t="str">
        <f>PROPER(TRIM(SUBSTITUTE(D2137,"###"," ")))</f>
        <v>Quickstock</v>
      </c>
      <c r="P2137" s="13" t="str">
        <f t="shared" si="231"/>
        <v>The Max</v>
      </c>
      <c r="Q2137" s="34" t="str">
        <f t="shared" si="232"/>
        <v>Electronics</v>
      </c>
      <c r="R2137" s="13" t="str">
        <f t="shared" si="233"/>
        <v>Quickstock</v>
      </c>
      <c r="S2137" s="35">
        <f t="shared" si="234"/>
        <v>17</v>
      </c>
      <c r="T2137" s="35">
        <f t="shared" si="235"/>
        <v>42</v>
      </c>
      <c r="U2137" s="14">
        <f t="shared" si="236"/>
        <v>12596.66</v>
      </c>
      <c r="V2137" s="14">
        <f t="shared" si="237"/>
        <v>214143.22</v>
      </c>
      <c r="W2137" s="13" t="str">
        <v>Low Stock</v>
      </c>
      <c r="X2137" s="13" t="str">
        <v>Yes</v>
      </c>
      <c r="Y2137" s="13">
        <v>1</v>
      </c>
    </row>
    <row r="2138" spans="1:25" x14ac:dyDescent="0.3">
      <c r="A2138" s="31" t="s">
        <v>4233</v>
      </c>
      <c r="B2138" s="31" t="s">
        <v>4234</v>
      </c>
      <c r="C2138" s="31" t="s">
        <v>14</v>
      </c>
      <c r="D2138" s="31" t="s">
        <v>41</v>
      </c>
      <c r="E2138" s="31">
        <v>24</v>
      </c>
      <c r="F2138" s="31">
        <v>82</v>
      </c>
      <c r="G2138" s="31">
        <v>54.85</v>
      </c>
      <c r="H2138" s="31">
        <v>1316.4</v>
      </c>
      <c r="I2138" s="32">
        <v>45796</v>
      </c>
      <c r="J2138" s="32">
        <v>45856</v>
      </c>
      <c r="K2138" s="31" t="s">
        <v>16</v>
      </c>
      <c r="L2138" s="33" t="s">
        <v>30</v>
      </c>
      <c r="M2138" s="13" t="str">
        <f>PROPER(TRIM(SUBSTITUTE(B2138,"###"," ")))</f>
        <v>Must X</v>
      </c>
      <c r="N2138" s="13" t="str">
        <f>PROPER(TRIM(SUBSTITUTE(C2138,"###"," ")))</f>
        <v>Clothing</v>
      </c>
      <c r="O2138" s="13" t="str">
        <f>PROPER(TRIM(SUBSTITUTE(D2138,"###"," ")))</f>
        <v>Quickstock</v>
      </c>
      <c r="P2138" s="13" t="str">
        <f t="shared" si="231"/>
        <v>Must X</v>
      </c>
      <c r="Q2138" s="34" t="str">
        <f t="shared" si="232"/>
        <v>Clothing</v>
      </c>
      <c r="R2138" s="13" t="str">
        <f t="shared" si="233"/>
        <v>Quickstock</v>
      </c>
      <c r="S2138" s="35">
        <f t="shared" si="234"/>
        <v>24</v>
      </c>
      <c r="T2138" s="35">
        <f t="shared" si="235"/>
        <v>82</v>
      </c>
      <c r="U2138" s="14">
        <f t="shared" si="236"/>
        <v>54.85</v>
      </c>
      <c r="V2138" s="14">
        <f t="shared" si="237"/>
        <v>1316.4</v>
      </c>
      <c r="W2138" s="13" t="str">
        <v>Low Stock</v>
      </c>
      <c r="X2138" s="13" t="str">
        <v>Yes</v>
      </c>
      <c r="Y2138" s="13">
        <v>1</v>
      </c>
    </row>
    <row r="2139" spans="1:25" x14ac:dyDescent="0.3">
      <c r="A2139" s="31" t="s">
        <v>4235</v>
      </c>
      <c r="B2139" s="31" t="s">
        <v>4166</v>
      </c>
      <c r="C2139" s="31" t="s">
        <v>28</v>
      </c>
      <c r="D2139" s="31" t="s">
        <v>41</v>
      </c>
      <c r="E2139" s="31">
        <v>122</v>
      </c>
      <c r="F2139" s="31">
        <v>80</v>
      </c>
      <c r="G2139" s="31">
        <v>694.85</v>
      </c>
      <c r="H2139" s="31">
        <v>84771.7</v>
      </c>
      <c r="I2139" s="32">
        <v>45750</v>
      </c>
      <c r="J2139" s="32">
        <v>45918</v>
      </c>
      <c r="K2139" s="31" t="s">
        <v>54</v>
      </c>
      <c r="L2139" s="33" t="s">
        <v>58</v>
      </c>
      <c r="M2139" s="13" t="str">
        <f>PROPER(TRIM(SUBSTITUTE(B2139,"###"," ")))</f>
        <v>Tell Plus</v>
      </c>
      <c r="N2139" s="13" t="str">
        <f>PROPER(TRIM(SUBSTITUTE(C2139,"###"," ")))</f>
        <v>Furniture</v>
      </c>
      <c r="O2139" s="13" t="str">
        <f>PROPER(TRIM(SUBSTITUTE(D2139,"###"," ")))</f>
        <v>Quickstock</v>
      </c>
      <c r="P2139" s="13" t="str">
        <f t="shared" si="231"/>
        <v>Tell Plus</v>
      </c>
      <c r="Q2139" s="34" t="str">
        <f t="shared" si="232"/>
        <v>Furniture</v>
      </c>
      <c r="R2139" s="13" t="str">
        <f t="shared" si="233"/>
        <v>Quickstock</v>
      </c>
      <c r="S2139" s="35">
        <f t="shared" si="234"/>
        <v>122</v>
      </c>
      <c r="T2139" s="35">
        <f t="shared" si="235"/>
        <v>80</v>
      </c>
      <c r="U2139" s="14">
        <f t="shared" si="236"/>
        <v>694.85</v>
      </c>
      <c r="V2139" s="14">
        <f t="shared" si="237"/>
        <v>84771.7</v>
      </c>
      <c r="W2139" s="13" t="str">
        <v>In Stock</v>
      </c>
      <c r="X2139" s="13" t="str">
        <v>No</v>
      </c>
      <c r="Y2139" s="13">
        <v>0</v>
      </c>
    </row>
    <row r="2140" spans="1:25" x14ac:dyDescent="0.3">
      <c r="A2140" s="31" t="s">
        <v>4236</v>
      </c>
      <c r="B2140" s="31" t="s">
        <v>4237</v>
      </c>
      <c r="C2140" s="31" t="s">
        <v>40</v>
      </c>
      <c r="D2140" s="31" t="s">
        <v>15</v>
      </c>
      <c r="E2140" s="31">
        <v>132</v>
      </c>
      <c r="F2140" s="31">
        <v>78</v>
      </c>
      <c r="G2140" s="31">
        <v>7955.13</v>
      </c>
      <c r="H2140" s="31">
        <v>1050077.1599999999</v>
      </c>
      <c r="I2140" s="32">
        <v>45709</v>
      </c>
      <c r="J2140" s="32">
        <v>45858</v>
      </c>
      <c r="K2140" s="31" t="s">
        <v>25</v>
      </c>
      <c r="L2140" s="33" t="s">
        <v>17</v>
      </c>
      <c r="M2140" s="13" t="str">
        <f>PROPER(TRIM(SUBSTITUTE(B2140,"###"," ")))</f>
        <v>Shake Mini</v>
      </c>
      <c r="N2140" s="13" t="str">
        <f>PROPER(TRIM(SUBSTITUTE(C2140,"###"," ")))</f>
        <v>Electronics</v>
      </c>
      <c r="O2140" s="13" t="str">
        <f>PROPER(TRIM(SUBSTITUTE(D2140,"###"," ")))</f>
        <v>Global Traders</v>
      </c>
      <c r="P2140" s="13" t="str">
        <f t="shared" si="231"/>
        <v>Shake Mini</v>
      </c>
      <c r="Q2140" s="34" t="str">
        <f t="shared" si="232"/>
        <v>Electronics</v>
      </c>
      <c r="R2140" s="13" t="str">
        <f t="shared" si="233"/>
        <v>Global Traders</v>
      </c>
      <c r="S2140" s="35">
        <f t="shared" si="234"/>
        <v>132</v>
      </c>
      <c r="T2140" s="35">
        <f t="shared" si="235"/>
        <v>78</v>
      </c>
      <c r="U2140" s="14">
        <f t="shared" si="236"/>
        <v>7955.13</v>
      </c>
      <c r="V2140" s="14">
        <f t="shared" si="237"/>
        <v>1050077.1599999999</v>
      </c>
      <c r="W2140" s="13" t="str">
        <v>In Stock</v>
      </c>
      <c r="X2140" s="13" t="str">
        <v>No</v>
      </c>
      <c r="Y2140" s="13">
        <v>0</v>
      </c>
    </row>
    <row r="2141" spans="1:25" x14ac:dyDescent="0.3">
      <c r="A2141" s="31" t="s">
        <v>4238</v>
      </c>
      <c r="B2141" s="31" t="s">
        <v>4239</v>
      </c>
      <c r="C2141" s="31" t="s">
        <v>14</v>
      </c>
      <c r="D2141" s="31" t="s">
        <v>45</v>
      </c>
      <c r="E2141" s="31">
        <v>92</v>
      </c>
      <c r="F2141" s="31">
        <v>41</v>
      </c>
      <c r="G2141" s="31">
        <v>8112.76</v>
      </c>
      <c r="H2141" s="31">
        <v>746373.92</v>
      </c>
      <c r="I2141" s="32">
        <v>45774</v>
      </c>
      <c r="J2141" s="32">
        <v>45873</v>
      </c>
      <c r="K2141" s="31" t="s">
        <v>46</v>
      </c>
      <c r="L2141" s="33" t="s">
        <v>58</v>
      </c>
      <c r="M2141" s="13" t="str">
        <f>PROPER(TRIM(SUBSTITUTE(B2141,"###"," ")))</f>
        <v>Hot Pro</v>
      </c>
      <c r="N2141" s="13" t="str">
        <f>PROPER(TRIM(SUBSTITUTE(C2141,"###"," ")))</f>
        <v>Clothing</v>
      </c>
      <c r="O2141" s="13" t="str">
        <f>PROPER(TRIM(SUBSTITUTE(D2141,"###"," ")))</f>
        <v>Retailmart Inc</v>
      </c>
      <c r="P2141" s="13" t="str">
        <f t="shared" si="231"/>
        <v>Hot Pro</v>
      </c>
      <c r="Q2141" s="34" t="str">
        <f t="shared" si="232"/>
        <v>Clothing</v>
      </c>
      <c r="R2141" s="13" t="str">
        <f t="shared" si="233"/>
        <v>Retailmart Inc</v>
      </c>
      <c r="S2141" s="35">
        <f t="shared" si="234"/>
        <v>92</v>
      </c>
      <c r="T2141" s="35">
        <f t="shared" si="235"/>
        <v>41</v>
      </c>
      <c r="U2141" s="14">
        <f t="shared" si="236"/>
        <v>8112.76</v>
      </c>
      <c r="V2141" s="14">
        <f t="shared" si="237"/>
        <v>746373.92</v>
      </c>
      <c r="W2141" s="13" t="str">
        <v>In Stock</v>
      </c>
      <c r="X2141" s="13" t="str">
        <v>No</v>
      </c>
      <c r="Y2141" s="13">
        <v>0</v>
      </c>
    </row>
    <row r="2142" spans="1:25" x14ac:dyDescent="0.3">
      <c r="A2142" s="31" t="s">
        <v>4240</v>
      </c>
      <c r="B2142" s="31" t="s">
        <v>4241</v>
      </c>
      <c r="C2142" s="31" t="s">
        <v>20</v>
      </c>
      <c r="D2142" s="31" t="s">
        <v>15</v>
      </c>
      <c r="E2142" s="31">
        <v>124</v>
      </c>
      <c r="F2142" s="31">
        <v>80</v>
      </c>
      <c r="G2142" s="31">
        <v>12914.88</v>
      </c>
      <c r="H2142" s="31">
        <v>1601445.12</v>
      </c>
      <c r="I2142" s="32">
        <v>45813</v>
      </c>
      <c r="J2142" s="32">
        <v>45880</v>
      </c>
      <c r="K2142" s="31" t="s">
        <v>16</v>
      </c>
      <c r="L2142" s="33" t="s">
        <v>30</v>
      </c>
      <c r="M2142" s="13" t="str">
        <f>PROPER(TRIM(SUBSTITUTE(B2142,"###"," ")))</f>
        <v>Spend Lite</v>
      </c>
      <c r="N2142" s="13" t="str">
        <f>PROPER(TRIM(SUBSTITUTE(C2142,"###"," ")))</f>
        <v>Toys</v>
      </c>
      <c r="O2142" s="13" t="str">
        <f>PROPER(TRIM(SUBSTITUTE(D2142,"###"," ")))</f>
        <v>Global Traders</v>
      </c>
      <c r="P2142" s="13" t="str">
        <f t="shared" si="231"/>
        <v>Spend Lite</v>
      </c>
      <c r="Q2142" s="34" t="str">
        <f t="shared" si="232"/>
        <v>Toys</v>
      </c>
      <c r="R2142" s="13" t="str">
        <f t="shared" si="233"/>
        <v>Global Traders</v>
      </c>
      <c r="S2142" s="35">
        <f t="shared" si="234"/>
        <v>124</v>
      </c>
      <c r="T2142" s="35">
        <f t="shared" si="235"/>
        <v>80</v>
      </c>
      <c r="U2142" s="14">
        <f t="shared" si="236"/>
        <v>12914.88</v>
      </c>
      <c r="V2142" s="14">
        <f t="shared" si="237"/>
        <v>1601445.1199999999</v>
      </c>
      <c r="W2142" s="13" t="str">
        <v>In Stock</v>
      </c>
      <c r="X2142" s="13" t="str">
        <v>No</v>
      </c>
      <c r="Y2142" s="13">
        <v>0</v>
      </c>
    </row>
    <row r="2143" spans="1:25" x14ac:dyDescent="0.3">
      <c r="A2143" s="31" t="s">
        <v>4242</v>
      </c>
      <c r="B2143" s="31" t="s">
        <v>3921</v>
      </c>
      <c r="C2143" s="31" t="s">
        <v>28</v>
      </c>
      <c r="D2143" s="31" t="s">
        <v>24</v>
      </c>
      <c r="E2143" s="31">
        <v>112</v>
      </c>
      <c r="F2143" s="31">
        <v>24</v>
      </c>
      <c r="G2143" s="31">
        <v>492.95</v>
      </c>
      <c r="H2143" s="31">
        <v>55210.400000000001</v>
      </c>
      <c r="I2143" s="32">
        <v>45737</v>
      </c>
      <c r="J2143" s="32">
        <v>45871</v>
      </c>
      <c r="K2143" s="31" t="s">
        <v>29</v>
      </c>
      <c r="L2143" s="33" t="s">
        <v>17</v>
      </c>
      <c r="M2143" s="13" t="str">
        <f>PROPER(TRIM(SUBSTITUTE(B2143,"###"," ")))</f>
        <v>Every Pro</v>
      </c>
      <c r="N2143" s="13" t="str">
        <f>PROPER(TRIM(SUBSTITUTE(C2143,"###"," ")))</f>
        <v>Furniture</v>
      </c>
      <c r="O2143" s="13" t="str">
        <f>PROPER(TRIM(SUBSTITUTE(D2143,"###"," ")))</f>
        <v>Omni Suppliers</v>
      </c>
      <c r="P2143" s="13" t="str">
        <f t="shared" si="231"/>
        <v>Every Pro</v>
      </c>
      <c r="Q2143" s="34" t="str">
        <f t="shared" si="232"/>
        <v>Furniture</v>
      </c>
      <c r="R2143" s="13" t="str">
        <f t="shared" si="233"/>
        <v>Omni Suppliers</v>
      </c>
      <c r="S2143" s="35">
        <f t="shared" si="234"/>
        <v>112</v>
      </c>
      <c r="T2143" s="35">
        <f t="shared" si="235"/>
        <v>24</v>
      </c>
      <c r="U2143" s="14">
        <f t="shared" si="236"/>
        <v>492.95</v>
      </c>
      <c r="V2143" s="14">
        <f t="shared" si="237"/>
        <v>55210.400000000001</v>
      </c>
      <c r="W2143" s="13" t="str">
        <v>In Stock</v>
      </c>
      <c r="X2143" s="13" t="str">
        <v>No</v>
      </c>
      <c r="Y2143" s="13">
        <v>0</v>
      </c>
    </row>
    <row r="2144" spans="1:25" x14ac:dyDescent="0.3">
      <c r="A2144" s="31" t="s">
        <v>4243</v>
      </c>
      <c r="B2144" s="31" t="s">
        <v>4244</v>
      </c>
      <c r="C2144" s="31" t="s">
        <v>14</v>
      </c>
      <c r="D2144" s="31" t="s">
        <v>53</v>
      </c>
      <c r="E2144" s="31">
        <v>122</v>
      </c>
      <c r="F2144" s="31">
        <v>75</v>
      </c>
      <c r="G2144" s="31">
        <v>15636.08</v>
      </c>
      <c r="H2144" s="31">
        <v>1907601.76</v>
      </c>
      <c r="I2144" s="32">
        <v>45725</v>
      </c>
      <c r="J2144" s="32">
        <v>45865</v>
      </c>
      <c r="K2144" s="31" t="s">
        <v>29</v>
      </c>
      <c r="L2144" s="33" t="s">
        <v>30</v>
      </c>
      <c r="M2144" s="13" t="str">
        <f>PROPER(TRIM(SUBSTITUTE(B2144,"###"," ")))</f>
        <v>Plant Pro</v>
      </c>
      <c r="N2144" s="13" t="str">
        <f>PROPER(TRIM(SUBSTITUTE(C2144,"###"," ")))</f>
        <v>Clothing</v>
      </c>
      <c r="O2144" s="13" t="str">
        <f>PROPER(TRIM(SUBSTITUTE(D2144,"###"," ")))</f>
        <v>Abc Pvt Ltd</v>
      </c>
      <c r="P2144" s="13" t="str">
        <f t="shared" si="231"/>
        <v>Plant Pro</v>
      </c>
      <c r="Q2144" s="34" t="str">
        <f t="shared" si="232"/>
        <v>Clothing</v>
      </c>
      <c r="R2144" s="13" t="str">
        <f t="shared" si="233"/>
        <v>Abc Pvt Ltd</v>
      </c>
      <c r="S2144" s="35">
        <f t="shared" si="234"/>
        <v>122</v>
      </c>
      <c r="T2144" s="35">
        <f t="shared" si="235"/>
        <v>75</v>
      </c>
      <c r="U2144" s="14">
        <f t="shared" si="236"/>
        <v>15636.08</v>
      </c>
      <c r="V2144" s="14">
        <f t="shared" si="237"/>
        <v>1907601.76</v>
      </c>
      <c r="W2144" s="13" t="str">
        <v>In Stock</v>
      </c>
      <c r="X2144" s="13" t="str">
        <v>No</v>
      </c>
      <c r="Y2144" s="13">
        <v>0</v>
      </c>
    </row>
    <row r="2145" spans="1:25" x14ac:dyDescent="0.3">
      <c r="A2145" s="31" t="s">
        <v>4245</v>
      </c>
      <c r="B2145" s="31" t="s">
        <v>1166</v>
      </c>
      <c r="C2145" s="31" t="s">
        <v>14</v>
      </c>
      <c r="D2145" s="31" t="s">
        <v>24</v>
      </c>
      <c r="E2145" s="31">
        <v>131</v>
      </c>
      <c r="F2145" s="31">
        <v>67</v>
      </c>
      <c r="G2145" s="31">
        <v>2156.69</v>
      </c>
      <c r="H2145" s="31">
        <v>282526.39</v>
      </c>
      <c r="I2145" s="32">
        <v>45790</v>
      </c>
      <c r="J2145" s="32">
        <v>45934</v>
      </c>
      <c r="K2145" s="31" t="s">
        <v>46</v>
      </c>
      <c r="L2145" s="33" t="s">
        <v>21</v>
      </c>
      <c r="M2145" s="13" t="str">
        <f>PROPER(TRIM(SUBSTITUTE(B2145,"###"," ")))</f>
        <v>Current X</v>
      </c>
      <c r="N2145" s="13" t="str">
        <f>PROPER(TRIM(SUBSTITUTE(C2145,"###"," ")))</f>
        <v>Clothing</v>
      </c>
      <c r="O2145" s="13" t="str">
        <f>PROPER(TRIM(SUBSTITUTE(D2145,"###"," ")))</f>
        <v>Omni Suppliers</v>
      </c>
      <c r="P2145" s="13" t="str">
        <f t="shared" si="231"/>
        <v>Current X</v>
      </c>
      <c r="Q2145" s="34" t="str">
        <f t="shared" si="232"/>
        <v>Clothing</v>
      </c>
      <c r="R2145" s="13" t="str">
        <f t="shared" si="233"/>
        <v>Omni Suppliers</v>
      </c>
      <c r="S2145" s="35">
        <f t="shared" si="234"/>
        <v>131</v>
      </c>
      <c r="T2145" s="35">
        <f t="shared" si="235"/>
        <v>67</v>
      </c>
      <c r="U2145" s="14">
        <f t="shared" si="236"/>
        <v>2156.69</v>
      </c>
      <c r="V2145" s="14">
        <f t="shared" si="237"/>
        <v>282526.39</v>
      </c>
      <c r="W2145" s="13" t="str">
        <v>In Stock</v>
      </c>
      <c r="X2145" s="13" t="str">
        <v>No</v>
      </c>
      <c r="Y2145" s="13">
        <v>0</v>
      </c>
    </row>
    <row r="2146" spans="1:25" x14ac:dyDescent="0.3">
      <c r="A2146" s="31" t="s">
        <v>4246</v>
      </c>
      <c r="B2146" s="31" t="s">
        <v>4247</v>
      </c>
      <c r="C2146" s="31" t="s">
        <v>44</v>
      </c>
      <c r="D2146" s="31" t="s">
        <v>41</v>
      </c>
      <c r="E2146" s="31">
        <v>170</v>
      </c>
      <c r="F2146" s="31">
        <v>35</v>
      </c>
      <c r="G2146" s="31">
        <v>11462.49</v>
      </c>
      <c r="H2146" s="31">
        <v>1948623.3</v>
      </c>
      <c r="I2146" s="32">
        <v>45671</v>
      </c>
      <c r="J2146" s="32">
        <v>45888</v>
      </c>
      <c r="K2146" s="31" t="s">
        <v>54</v>
      </c>
      <c r="L2146" s="33" t="s">
        <v>17</v>
      </c>
      <c r="M2146" s="13" t="str">
        <f>PROPER(TRIM(SUBSTITUTE(B2146,"###"," ")))</f>
        <v>World Mini</v>
      </c>
      <c r="N2146" s="13" t="str">
        <f>PROPER(TRIM(SUBSTITUTE(C2146,"###"," ")))</f>
        <v>Groceries</v>
      </c>
      <c r="O2146" s="13" t="str">
        <f>PROPER(TRIM(SUBSTITUTE(D2146,"###"," ")))</f>
        <v>Quickstock</v>
      </c>
      <c r="P2146" s="13" t="str">
        <f t="shared" si="231"/>
        <v>World Mini</v>
      </c>
      <c r="Q2146" s="34" t="str">
        <f t="shared" si="232"/>
        <v>Groceries</v>
      </c>
      <c r="R2146" s="13" t="str">
        <f t="shared" si="233"/>
        <v>Quickstock</v>
      </c>
      <c r="S2146" s="35">
        <f t="shared" si="234"/>
        <v>170</v>
      </c>
      <c r="T2146" s="35">
        <f t="shared" si="235"/>
        <v>35</v>
      </c>
      <c r="U2146" s="14">
        <f t="shared" si="236"/>
        <v>11462.49</v>
      </c>
      <c r="V2146" s="14">
        <f t="shared" si="237"/>
        <v>1948623.3</v>
      </c>
      <c r="W2146" s="13" t="str">
        <v>In Stock</v>
      </c>
      <c r="X2146" s="13" t="str">
        <v>No</v>
      </c>
      <c r="Y2146" s="13">
        <v>0</v>
      </c>
    </row>
    <row r="2147" spans="1:25" x14ac:dyDescent="0.3">
      <c r="A2147" s="31" t="s">
        <v>4248</v>
      </c>
      <c r="B2147" s="31" t="s">
        <v>4249</v>
      </c>
      <c r="C2147" s="31" t="s">
        <v>40</v>
      </c>
      <c r="D2147" s="31" t="s">
        <v>53</v>
      </c>
      <c r="E2147" s="31">
        <v>94</v>
      </c>
      <c r="F2147" s="31">
        <v>60</v>
      </c>
      <c r="G2147" s="31">
        <v>18757.95</v>
      </c>
      <c r="H2147" s="31">
        <v>1763247.3</v>
      </c>
      <c r="I2147" s="32">
        <v>45677</v>
      </c>
      <c r="J2147" s="32">
        <v>45865</v>
      </c>
      <c r="K2147" s="31" t="s">
        <v>54</v>
      </c>
      <c r="L2147" s="33" t="s">
        <v>58</v>
      </c>
      <c r="M2147" s="13" t="str">
        <f>PROPER(TRIM(SUBSTITUTE(B2147,"###"," ")))</f>
        <v>Husband Plus</v>
      </c>
      <c r="N2147" s="13" t="str">
        <f>PROPER(TRIM(SUBSTITUTE(C2147,"###"," ")))</f>
        <v>Electronics</v>
      </c>
      <c r="O2147" s="13" t="str">
        <f>PROPER(TRIM(SUBSTITUTE(D2147,"###"," ")))</f>
        <v>Abc Pvt Ltd</v>
      </c>
      <c r="P2147" s="13" t="str">
        <f t="shared" si="231"/>
        <v>Husband Plus</v>
      </c>
      <c r="Q2147" s="34" t="str">
        <f t="shared" si="232"/>
        <v>Electronics</v>
      </c>
      <c r="R2147" s="13" t="str">
        <f t="shared" si="233"/>
        <v>Abc Pvt Ltd</v>
      </c>
      <c r="S2147" s="35">
        <f t="shared" si="234"/>
        <v>94</v>
      </c>
      <c r="T2147" s="35">
        <f t="shared" si="235"/>
        <v>60</v>
      </c>
      <c r="U2147" s="14">
        <f t="shared" si="236"/>
        <v>18757.95</v>
      </c>
      <c r="V2147" s="14">
        <f t="shared" si="237"/>
        <v>1763247.3</v>
      </c>
      <c r="W2147" s="13" t="str">
        <v>In Stock</v>
      </c>
      <c r="X2147" s="13" t="str">
        <v>No</v>
      </c>
      <c r="Y2147" s="13">
        <v>0</v>
      </c>
    </row>
    <row r="2148" spans="1:25" x14ac:dyDescent="0.3">
      <c r="A2148" s="31" t="s">
        <v>4250</v>
      </c>
      <c r="B2148" s="31" t="s">
        <v>452</v>
      </c>
      <c r="C2148" s="31" t="s">
        <v>14</v>
      </c>
      <c r="D2148" s="31" t="s">
        <v>15</v>
      </c>
      <c r="E2148" s="31">
        <v>102</v>
      </c>
      <c r="F2148" s="31">
        <v>73</v>
      </c>
      <c r="G2148" s="31">
        <v>1092.76</v>
      </c>
      <c r="H2148" s="31">
        <v>111461.52</v>
      </c>
      <c r="I2148" s="32">
        <v>45804</v>
      </c>
      <c r="J2148" s="32">
        <v>45867</v>
      </c>
      <c r="K2148" s="31" t="s">
        <v>57</v>
      </c>
      <c r="L2148" s="33" t="s">
        <v>17</v>
      </c>
      <c r="M2148" s="13" t="str">
        <f>PROPER(TRIM(SUBSTITUTE(B2148,"###"," ")))</f>
        <v>Consider X</v>
      </c>
      <c r="N2148" s="13" t="str">
        <f>PROPER(TRIM(SUBSTITUTE(C2148,"###"," ")))</f>
        <v>Clothing</v>
      </c>
      <c r="O2148" s="13" t="str">
        <f>PROPER(TRIM(SUBSTITUTE(D2148,"###"," ")))</f>
        <v>Global Traders</v>
      </c>
      <c r="P2148" s="13" t="str">
        <f t="shared" si="231"/>
        <v>Consider X</v>
      </c>
      <c r="Q2148" s="34" t="str">
        <f t="shared" si="232"/>
        <v>Clothing</v>
      </c>
      <c r="R2148" s="13" t="str">
        <f t="shared" si="233"/>
        <v>Global Traders</v>
      </c>
      <c r="S2148" s="35">
        <f t="shared" si="234"/>
        <v>102</v>
      </c>
      <c r="T2148" s="35">
        <f t="shared" si="235"/>
        <v>73</v>
      </c>
      <c r="U2148" s="14">
        <f t="shared" si="236"/>
        <v>1092.76</v>
      </c>
      <c r="V2148" s="14">
        <f t="shared" si="237"/>
        <v>111461.52</v>
      </c>
      <c r="W2148" s="13" t="str">
        <v>In Stock</v>
      </c>
      <c r="X2148" s="13" t="str">
        <v>No</v>
      </c>
      <c r="Y2148" s="13">
        <v>0</v>
      </c>
    </row>
    <row r="2149" spans="1:25" x14ac:dyDescent="0.3">
      <c r="A2149" s="31" t="s">
        <v>4251</v>
      </c>
      <c r="B2149" s="31" t="s">
        <v>541</v>
      </c>
      <c r="C2149" s="31" t="s">
        <v>28</v>
      </c>
      <c r="D2149" s="31" t="s">
        <v>15</v>
      </c>
      <c r="E2149" s="31">
        <v>64</v>
      </c>
      <c r="F2149" s="31">
        <v>87</v>
      </c>
      <c r="G2149" s="31">
        <v>13034.78</v>
      </c>
      <c r="H2149" s="31">
        <v>834225.92</v>
      </c>
      <c r="I2149" s="32">
        <v>45793</v>
      </c>
      <c r="J2149" s="32">
        <v>45931</v>
      </c>
      <c r="K2149" s="13"/>
      <c r="L2149" s="33" t="s">
        <v>33</v>
      </c>
      <c r="M2149" s="13" t="str">
        <f>PROPER(TRIM(SUBSTITUTE(B2149,"###"," ")))</f>
        <v>Hand X</v>
      </c>
      <c r="N2149" s="13" t="str">
        <f>PROPER(TRIM(SUBSTITUTE(C2149,"###"," ")))</f>
        <v>Furniture</v>
      </c>
      <c r="O2149" s="13" t="str">
        <f>PROPER(TRIM(SUBSTITUTE(D2149,"###"," ")))</f>
        <v>Global Traders</v>
      </c>
      <c r="P2149" s="13" t="str">
        <f t="shared" si="231"/>
        <v>Hand X</v>
      </c>
      <c r="Q2149" s="34" t="str">
        <f t="shared" si="232"/>
        <v>Furniture</v>
      </c>
      <c r="R2149" s="13" t="str">
        <f t="shared" si="233"/>
        <v>Global Traders</v>
      </c>
      <c r="S2149" s="35">
        <f t="shared" si="234"/>
        <v>64</v>
      </c>
      <c r="T2149" s="35">
        <f t="shared" si="235"/>
        <v>87</v>
      </c>
      <c r="U2149" s="14">
        <f t="shared" si="236"/>
        <v>13034.78</v>
      </c>
      <c r="V2149" s="14">
        <f t="shared" si="237"/>
        <v>834225.92</v>
      </c>
      <c r="W2149" s="13" t="str">
        <v>Low Stock</v>
      </c>
      <c r="X2149" s="13" t="str">
        <v>Yes</v>
      </c>
      <c r="Y2149" s="13">
        <v>1</v>
      </c>
    </row>
    <row r="2150" spans="1:25" x14ac:dyDescent="0.3">
      <c r="A2150" s="31" t="s">
        <v>4252</v>
      </c>
      <c r="B2150" s="31" t="s">
        <v>4253</v>
      </c>
      <c r="C2150" s="31" t="s">
        <v>28</v>
      </c>
      <c r="D2150" s="31" t="s">
        <v>41</v>
      </c>
      <c r="E2150" s="31">
        <v>103</v>
      </c>
      <c r="F2150" s="31">
        <v>38</v>
      </c>
      <c r="G2150" s="31">
        <v>6004.09</v>
      </c>
      <c r="H2150" s="31">
        <v>618421.27</v>
      </c>
      <c r="I2150" s="32">
        <v>45732</v>
      </c>
      <c r="J2150" s="32">
        <v>45913</v>
      </c>
      <c r="K2150" s="31" t="s">
        <v>57</v>
      </c>
      <c r="L2150" s="33" t="s">
        <v>17</v>
      </c>
      <c r="M2150" s="13" t="str">
        <f>PROPER(TRIM(SUBSTITUTE(B2150,"###"," ")))</f>
        <v>Who Pro</v>
      </c>
      <c r="N2150" s="13" t="str">
        <f>PROPER(TRIM(SUBSTITUTE(C2150,"###"," ")))</f>
        <v>Furniture</v>
      </c>
      <c r="O2150" s="13" t="str">
        <f>PROPER(TRIM(SUBSTITUTE(D2150,"###"," ")))</f>
        <v>Quickstock</v>
      </c>
      <c r="P2150" s="13" t="str">
        <f t="shared" si="231"/>
        <v>Who Pro</v>
      </c>
      <c r="Q2150" s="34" t="str">
        <f t="shared" si="232"/>
        <v>Furniture</v>
      </c>
      <c r="R2150" s="13" t="str">
        <f t="shared" si="233"/>
        <v>Quickstock</v>
      </c>
      <c r="S2150" s="35">
        <f t="shared" si="234"/>
        <v>103</v>
      </c>
      <c r="T2150" s="35">
        <f t="shared" si="235"/>
        <v>38</v>
      </c>
      <c r="U2150" s="14">
        <f t="shared" si="236"/>
        <v>6004.09</v>
      </c>
      <c r="V2150" s="14">
        <f t="shared" si="237"/>
        <v>618421.27</v>
      </c>
      <c r="W2150" s="13" t="str">
        <v>In Stock</v>
      </c>
      <c r="X2150" s="13" t="str">
        <v>No</v>
      </c>
      <c r="Y2150" s="13">
        <v>0</v>
      </c>
    </row>
    <row r="2151" spans="1:25" x14ac:dyDescent="0.3">
      <c r="A2151" s="31" t="s">
        <v>4254</v>
      </c>
      <c r="B2151" s="31" t="s">
        <v>4255</v>
      </c>
      <c r="C2151" s="31" t="s">
        <v>28</v>
      </c>
      <c r="D2151" s="31" t="s">
        <v>53</v>
      </c>
      <c r="E2151" s="31">
        <v>184</v>
      </c>
      <c r="F2151" s="31">
        <v>25</v>
      </c>
      <c r="G2151" s="31">
        <v>19648.689999999999</v>
      </c>
      <c r="H2151" s="31">
        <v>3615358.96</v>
      </c>
      <c r="I2151" s="32">
        <v>45734</v>
      </c>
      <c r="J2151" s="32">
        <v>45936</v>
      </c>
      <c r="K2151" s="31" t="s">
        <v>54</v>
      </c>
      <c r="L2151" s="33" t="s">
        <v>17</v>
      </c>
      <c r="M2151" s="13" t="str">
        <f>PROPER(TRIM(SUBSTITUTE(B2151,"###"," ")))</f>
        <v>Indicate Pro</v>
      </c>
      <c r="N2151" s="13" t="str">
        <f>PROPER(TRIM(SUBSTITUTE(C2151,"###"," ")))</f>
        <v>Furniture</v>
      </c>
      <c r="O2151" s="13" t="str">
        <f>PROPER(TRIM(SUBSTITUTE(D2151,"###"," ")))</f>
        <v>Abc Pvt Ltd</v>
      </c>
      <c r="P2151" s="13" t="str">
        <f t="shared" si="231"/>
        <v>Indicate Pro</v>
      </c>
      <c r="Q2151" s="34" t="str">
        <f t="shared" si="232"/>
        <v>Furniture</v>
      </c>
      <c r="R2151" s="13" t="str">
        <f t="shared" si="233"/>
        <v>Abc Pvt Ltd</v>
      </c>
      <c r="S2151" s="35">
        <f t="shared" si="234"/>
        <v>184</v>
      </c>
      <c r="T2151" s="35">
        <f t="shared" si="235"/>
        <v>25</v>
      </c>
      <c r="U2151" s="14">
        <f t="shared" si="236"/>
        <v>19648.689999999999</v>
      </c>
      <c r="V2151" s="14">
        <f t="shared" si="237"/>
        <v>3615358.96</v>
      </c>
      <c r="W2151" s="13" t="str">
        <v>In Stock</v>
      </c>
      <c r="X2151" s="13" t="str">
        <v>No</v>
      </c>
      <c r="Y2151" s="13">
        <v>0</v>
      </c>
    </row>
    <row r="2152" spans="1:25" x14ac:dyDescent="0.3">
      <c r="A2152" s="31" t="s">
        <v>4256</v>
      </c>
      <c r="B2152" s="31" t="s">
        <v>933</v>
      </c>
      <c r="C2152" s="31" t="s">
        <v>40</v>
      </c>
      <c r="D2152" s="31" t="s">
        <v>41</v>
      </c>
      <c r="E2152" s="31">
        <v>84</v>
      </c>
      <c r="F2152" s="31">
        <v>44</v>
      </c>
      <c r="G2152" s="31">
        <v>17372.53</v>
      </c>
      <c r="H2152" s="31">
        <v>1459292.52</v>
      </c>
      <c r="I2152" s="32">
        <v>45771</v>
      </c>
      <c r="J2152" s="32">
        <v>45900</v>
      </c>
      <c r="K2152" s="31" t="s">
        <v>46</v>
      </c>
      <c r="L2152" s="33" t="s">
        <v>21</v>
      </c>
      <c r="M2152" s="13" t="str">
        <f>PROPER(TRIM(SUBSTITUTE(B2152,"###"," ")))</f>
        <v>Relationship Lite</v>
      </c>
      <c r="N2152" s="13" t="str">
        <f>PROPER(TRIM(SUBSTITUTE(C2152,"###"," ")))</f>
        <v>Electronics</v>
      </c>
      <c r="O2152" s="13" t="str">
        <f>PROPER(TRIM(SUBSTITUTE(D2152,"###"," ")))</f>
        <v>Quickstock</v>
      </c>
      <c r="P2152" s="13" t="str">
        <f t="shared" si="231"/>
        <v>Relationship Lite</v>
      </c>
      <c r="Q2152" s="34" t="str">
        <f t="shared" si="232"/>
        <v>Electronics</v>
      </c>
      <c r="R2152" s="13" t="str">
        <f t="shared" si="233"/>
        <v>Quickstock</v>
      </c>
      <c r="S2152" s="35">
        <f t="shared" si="234"/>
        <v>84</v>
      </c>
      <c r="T2152" s="35">
        <f t="shared" si="235"/>
        <v>44</v>
      </c>
      <c r="U2152" s="14">
        <f t="shared" si="236"/>
        <v>17372.53</v>
      </c>
      <c r="V2152" s="14">
        <f t="shared" si="237"/>
        <v>1459292.52</v>
      </c>
      <c r="W2152" s="13" t="str">
        <v>In Stock</v>
      </c>
      <c r="X2152" s="13" t="str">
        <v>No</v>
      </c>
      <c r="Y2152" s="13">
        <v>0</v>
      </c>
    </row>
    <row r="2153" spans="1:25" x14ac:dyDescent="0.3">
      <c r="A2153" s="31" t="s">
        <v>4257</v>
      </c>
      <c r="B2153" s="31" t="s">
        <v>4258</v>
      </c>
      <c r="C2153" s="31" t="s">
        <v>40</v>
      </c>
      <c r="D2153" s="31" t="s">
        <v>15</v>
      </c>
      <c r="E2153" s="31">
        <v>82</v>
      </c>
      <c r="F2153" s="31">
        <v>29</v>
      </c>
      <c r="G2153" s="31">
        <v>5811.76</v>
      </c>
      <c r="H2153" s="31">
        <v>476564.32</v>
      </c>
      <c r="I2153" s="32">
        <v>45678</v>
      </c>
      <c r="J2153" s="32">
        <v>45866</v>
      </c>
      <c r="K2153" s="31" t="s">
        <v>29</v>
      </c>
      <c r="L2153" s="33" t="s">
        <v>33</v>
      </c>
      <c r="M2153" s="13" t="str">
        <f>PROPER(TRIM(SUBSTITUTE(B2153,"###"," ")))</f>
        <v>Race Mini</v>
      </c>
      <c r="N2153" s="13" t="str">
        <f>PROPER(TRIM(SUBSTITUTE(C2153,"###"," ")))</f>
        <v>Electronics</v>
      </c>
      <c r="O2153" s="13" t="str">
        <f>PROPER(TRIM(SUBSTITUTE(D2153,"###"," ")))</f>
        <v>Global Traders</v>
      </c>
      <c r="P2153" s="13" t="str">
        <f t="shared" si="231"/>
        <v>Race Mini</v>
      </c>
      <c r="Q2153" s="34" t="str">
        <f t="shared" si="232"/>
        <v>Electronics</v>
      </c>
      <c r="R2153" s="13" t="str">
        <f t="shared" si="233"/>
        <v>Global Traders</v>
      </c>
      <c r="S2153" s="35">
        <f t="shared" si="234"/>
        <v>82</v>
      </c>
      <c r="T2153" s="35">
        <f t="shared" si="235"/>
        <v>29</v>
      </c>
      <c r="U2153" s="14">
        <f t="shared" si="236"/>
        <v>5811.76</v>
      </c>
      <c r="V2153" s="14">
        <f t="shared" si="237"/>
        <v>476564.32</v>
      </c>
      <c r="W2153" s="13" t="str">
        <v>In Stock</v>
      </c>
      <c r="X2153" s="13" t="str">
        <v>No</v>
      </c>
      <c r="Y2153" s="13">
        <v>0</v>
      </c>
    </row>
    <row r="2154" spans="1:25" x14ac:dyDescent="0.3">
      <c r="A2154" s="31" t="s">
        <v>4259</v>
      </c>
      <c r="B2154" s="31" t="s">
        <v>847</v>
      </c>
      <c r="C2154" s="31" t="s">
        <v>44</v>
      </c>
      <c r="D2154" s="31" t="s">
        <v>41</v>
      </c>
      <c r="E2154" s="31">
        <v>70</v>
      </c>
      <c r="F2154" s="31">
        <v>36</v>
      </c>
      <c r="G2154" s="31">
        <v>18725.71</v>
      </c>
      <c r="H2154" s="31">
        <v>1310799.7</v>
      </c>
      <c r="I2154" s="32">
        <v>45740</v>
      </c>
      <c r="J2154" s="32">
        <v>45861</v>
      </c>
      <c r="K2154" s="31" t="s">
        <v>54</v>
      </c>
      <c r="L2154" s="33" t="s">
        <v>21</v>
      </c>
      <c r="M2154" s="13" t="str">
        <f>PROPER(TRIM(SUBSTITUTE(B2154,"###"," ")))</f>
        <v>Factor Max</v>
      </c>
      <c r="N2154" s="13" t="str">
        <f>PROPER(TRIM(SUBSTITUTE(C2154,"###"," ")))</f>
        <v>Groceries</v>
      </c>
      <c r="O2154" s="13" t="str">
        <f>PROPER(TRIM(SUBSTITUTE(D2154,"###"," ")))</f>
        <v>Quickstock</v>
      </c>
      <c r="P2154" s="13" t="str">
        <f t="shared" si="231"/>
        <v>Factor Max</v>
      </c>
      <c r="Q2154" s="34" t="str">
        <f t="shared" si="232"/>
        <v>Groceries</v>
      </c>
      <c r="R2154" s="13" t="str">
        <f t="shared" si="233"/>
        <v>Quickstock</v>
      </c>
      <c r="S2154" s="35">
        <f t="shared" si="234"/>
        <v>70</v>
      </c>
      <c r="T2154" s="35">
        <f t="shared" si="235"/>
        <v>36</v>
      </c>
      <c r="U2154" s="14">
        <f t="shared" si="236"/>
        <v>18725.71</v>
      </c>
      <c r="V2154" s="14">
        <f t="shared" si="237"/>
        <v>1310799.7</v>
      </c>
      <c r="W2154" s="13" t="str">
        <v>In Stock</v>
      </c>
      <c r="X2154" s="13" t="str">
        <v>No</v>
      </c>
      <c r="Y2154" s="13">
        <v>0</v>
      </c>
    </row>
    <row r="2155" spans="1:25" x14ac:dyDescent="0.3">
      <c r="A2155" s="31" t="s">
        <v>4262</v>
      </c>
      <c r="B2155" s="31" t="s">
        <v>4263</v>
      </c>
      <c r="C2155" s="31" t="s">
        <v>28</v>
      </c>
      <c r="D2155" s="31" t="s">
        <v>24</v>
      </c>
      <c r="E2155" s="31">
        <v>159</v>
      </c>
      <c r="F2155" s="31">
        <v>99</v>
      </c>
      <c r="G2155" s="31">
        <v>1364.55</v>
      </c>
      <c r="H2155" s="31">
        <v>216963.45</v>
      </c>
      <c r="I2155" s="32">
        <v>45830</v>
      </c>
      <c r="J2155" s="32">
        <v>45871</v>
      </c>
      <c r="K2155" s="31" t="s">
        <v>46</v>
      </c>
      <c r="L2155" s="33" t="s">
        <v>58</v>
      </c>
      <c r="M2155" s="13" t="str">
        <f>PROPER(TRIM(SUBSTITUTE(B2155,"###"," ")))</f>
        <v>Front Lite</v>
      </c>
      <c r="N2155" s="13" t="str">
        <f>PROPER(TRIM(SUBSTITUTE(C2155,"###"," ")))</f>
        <v>Furniture</v>
      </c>
      <c r="O2155" s="13" t="str">
        <f>PROPER(TRIM(SUBSTITUTE(D2155,"###"," ")))</f>
        <v>Omni Suppliers</v>
      </c>
      <c r="P2155" s="13" t="str">
        <f t="shared" si="231"/>
        <v>Front Lite</v>
      </c>
      <c r="Q2155" s="34" t="str">
        <f t="shared" si="232"/>
        <v>Furniture</v>
      </c>
      <c r="R2155" s="13" t="str">
        <f t="shared" si="233"/>
        <v>Omni Suppliers</v>
      </c>
      <c r="S2155" s="35">
        <f t="shared" si="234"/>
        <v>159</v>
      </c>
      <c r="T2155" s="35">
        <f t="shared" si="235"/>
        <v>99</v>
      </c>
      <c r="U2155" s="14">
        <f t="shared" si="236"/>
        <v>1364.55</v>
      </c>
      <c r="V2155" s="14">
        <f t="shared" si="237"/>
        <v>216963.44999999998</v>
      </c>
      <c r="W2155" s="13" t="str">
        <v>In Stock</v>
      </c>
      <c r="X2155" s="13" t="str">
        <v>No</v>
      </c>
      <c r="Y2155" s="13">
        <v>0</v>
      </c>
    </row>
    <row r="2156" spans="1:25" x14ac:dyDescent="0.3">
      <c r="A2156" s="31" t="s">
        <v>4264</v>
      </c>
      <c r="B2156" s="31" t="s">
        <v>4265</v>
      </c>
      <c r="C2156" s="31" t="s">
        <v>14</v>
      </c>
      <c r="D2156" s="31" t="s">
        <v>24</v>
      </c>
      <c r="E2156" s="31">
        <v>122</v>
      </c>
      <c r="F2156" s="31">
        <v>54</v>
      </c>
      <c r="G2156" s="31">
        <v>18621.419999999998</v>
      </c>
      <c r="H2156" s="31">
        <v>2271813.2400000002</v>
      </c>
      <c r="I2156" s="32">
        <v>45807</v>
      </c>
      <c r="J2156" s="32">
        <v>45917</v>
      </c>
      <c r="K2156" s="31" t="s">
        <v>25</v>
      </c>
      <c r="L2156" s="33" t="s">
        <v>33</v>
      </c>
      <c r="M2156" s="13" t="str">
        <f>PROPER(TRIM(SUBSTITUTE(B2156,"###"," ")))</f>
        <v>Ten X</v>
      </c>
      <c r="N2156" s="13" t="str">
        <f>PROPER(TRIM(SUBSTITUTE(C2156,"###"," ")))</f>
        <v>Clothing</v>
      </c>
      <c r="O2156" s="13" t="str">
        <f>PROPER(TRIM(SUBSTITUTE(D2156,"###"," ")))</f>
        <v>Omni Suppliers</v>
      </c>
      <c r="P2156" s="13" t="str">
        <f t="shared" si="231"/>
        <v>Ten X</v>
      </c>
      <c r="Q2156" s="34" t="str">
        <f t="shared" si="232"/>
        <v>Clothing</v>
      </c>
      <c r="R2156" s="13" t="str">
        <f t="shared" si="233"/>
        <v>Omni Suppliers</v>
      </c>
      <c r="S2156" s="35">
        <f t="shared" si="234"/>
        <v>122</v>
      </c>
      <c r="T2156" s="35">
        <f t="shared" si="235"/>
        <v>54</v>
      </c>
      <c r="U2156" s="14">
        <f t="shared" si="236"/>
        <v>18621.419999999998</v>
      </c>
      <c r="V2156" s="14">
        <f t="shared" si="237"/>
        <v>2271813.2399999998</v>
      </c>
      <c r="W2156" s="13" t="str">
        <v>In Stock</v>
      </c>
      <c r="X2156" s="13" t="str">
        <v>No</v>
      </c>
      <c r="Y2156" s="13">
        <v>0</v>
      </c>
    </row>
    <row r="2157" spans="1:25" x14ac:dyDescent="0.3">
      <c r="A2157" s="31" t="s">
        <v>4266</v>
      </c>
      <c r="B2157" s="31" t="s">
        <v>4267</v>
      </c>
      <c r="C2157" s="31" t="s">
        <v>28</v>
      </c>
      <c r="D2157" s="31" t="s">
        <v>41</v>
      </c>
      <c r="E2157" s="31">
        <v>12</v>
      </c>
      <c r="F2157" s="31">
        <v>93</v>
      </c>
      <c r="G2157" s="31">
        <v>13298.28</v>
      </c>
      <c r="H2157" s="31">
        <v>159579.35999999999</v>
      </c>
      <c r="I2157" s="32">
        <v>45753</v>
      </c>
      <c r="J2157" s="32">
        <v>45875</v>
      </c>
      <c r="K2157" s="31" t="s">
        <v>54</v>
      </c>
      <c r="L2157" s="33" t="s">
        <v>58</v>
      </c>
      <c r="M2157" s="13" t="str">
        <f>PROPER(TRIM(SUBSTITUTE(B2157,"###"," ")))</f>
        <v>Career Max</v>
      </c>
      <c r="N2157" s="13" t="str">
        <f>PROPER(TRIM(SUBSTITUTE(C2157,"###"," ")))</f>
        <v>Furniture</v>
      </c>
      <c r="O2157" s="13" t="str">
        <f>PROPER(TRIM(SUBSTITUTE(D2157,"###"," ")))</f>
        <v>Quickstock</v>
      </c>
      <c r="P2157" s="13" t="str">
        <f t="shared" si="231"/>
        <v>Career Max</v>
      </c>
      <c r="Q2157" s="34" t="str">
        <f t="shared" si="232"/>
        <v>Furniture</v>
      </c>
      <c r="R2157" s="13" t="str">
        <f t="shared" si="233"/>
        <v>Quickstock</v>
      </c>
      <c r="S2157" s="35">
        <f t="shared" si="234"/>
        <v>12</v>
      </c>
      <c r="T2157" s="35">
        <f t="shared" si="235"/>
        <v>93</v>
      </c>
      <c r="U2157" s="14">
        <f t="shared" si="236"/>
        <v>13298.28</v>
      </c>
      <c r="V2157" s="14">
        <f t="shared" si="237"/>
        <v>159579.36000000002</v>
      </c>
      <c r="W2157" s="13" t="str">
        <v>Low Stock</v>
      </c>
      <c r="X2157" s="13" t="str">
        <v>Yes</v>
      </c>
      <c r="Y2157" s="13">
        <v>1</v>
      </c>
    </row>
    <row r="2158" spans="1:25" x14ac:dyDescent="0.3">
      <c r="A2158" s="31" t="s">
        <v>4269</v>
      </c>
      <c r="B2158" s="31" t="s">
        <v>4270</v>
      </c>
      <c r="C2158" s="31" t="s">
        <v>28</v>
      </c>
      <c r="D2158" s="31" t="s">
        <v>45</v>
      </c>
      <c r="E2158" s="31">
        <v>102</v>
      </c>
      <c r="F2158" s="31">
        <v>29</v>
      </c>
      <c r="G2158" s="31">
        <v>16226.02</v>
      </c>
      <c r="H2158" s="31">
        <v>1655054.04</v>
      </c>
      <c r="I2158" s="32">
        <v>45781</v>
      </c>
      <c r="J2158" s="32">
        <v>45917</v>
      </c>
      <c r="K2158" s="13"/>
      <c r="L2158" s="33" t="s">
        <v>30</v>
      </c>
      <c r="M2158" s="13" t="str">
        <f>PROPER(TRIM(SUBSTITUTE(B2158,"###"," ")))</f>
        <v>Push Max</v>
      </c>
      <c r="N2158" s="13" t="str">
        <f>PROPER(TRIM(SUBSTITUTE(C2158,"###"," ")))</f>
        <v>Furniture</v>
      </c>
      <c r="O2158" s="13" t="str">
        <f>PROPER(TRIM(SUBSTITUTE(D2158,"###"," ")))</f>
        <v>Retailmart Inc</v>
      </c>
      <c r="P2158" s="13" t="str">
        <f t="shared" si="231"/>
        <v>Push Max</v>
      </c>
      <c r="Q2158" s="34" t="str">
        <f t="shared" si="232"/>
        <v>Furniture</v>
      </c>
      <c r="R2158" s="13" t="str">
        <f t="shared" si="233"/>
        <v>Retailmart Inc</v>
      </c>
      <c r="S2158" s="35">
        <f t="shared" si="234"/>
        <v>102</v>
      </c>
      <c r="T2158" s="35">
        <f t="shared" si="235"/>
        <v>29</v>
      </c>
      <c r="U2158" s="14">
        <f t="shared" si="236"/>
        <v>16226.02</v>
      </c>
      <c r="V2158" s="14">
        <f t="shared" si="237"/>
        <v>1655054.04</v>
      </c>
      <c r="W2158" s="13" t="str">
        <v>In Stock</v>
      </c>
      <c r="X2158" s="13" t="str">
        <v>No</v>
      </c>
      <c r="Y2158" s="13">
        <v>0</v>
      </c>
    </row>
    <row r="2159" spans="1:25" x14ac:dyDescent="0.3">
      <c r="A2159" s="31" t="s">
        <v>4271</v>
      </c>
      <c r="B2159" s="31" t="s">
        <v>4272</v>
      </c>
      <c r="C2159" s="31" t="s">
        <v>28</v>
      </c>
      <c r="D2159" s="31" t="s">
        <v>45</v>
      </c>
      <c r="E2159" s="31">
        <v>79</v>
      </c>
      <c r="F2159" s="31">
        <v>56</v>
      </c>
      <c r="G2159" s="31">
        <v>17967.57</v>
      </c>
      <c r="H2159" s="31">
        <v>1419438.03</v>
      </c>
      <c r="I2159" s="32">
        <v>45765</v>
      </c>
      <c r="J2159" s="32">
        <v>45897</v>
      </c>
      <c r="K2159" s="31" t="s">
        <v>46</v>
      </c>
      <c r="L2159" s="33" t="s">
        <v>21</v>
      </c>
      <c r="M2159" s="13" t="str">
        <f>PROPER(TRIM(SUBSTITUTE(B2159,"###"," ")))</f>
        <v>Base Plus</v>
      </c>
      <c r="N2159" s="13" t="str">
        <f>PROPER(TRIM(SUBSTITUTE(C2159,"###"," ")))</f>
        <v>Furniture</v>
      </c>
      <c r="O2159" s="13" t="str">
        <f>PROPER(TRIM(SUBSTITUTE(D2159,"###"," ")))</f>
        <v>Retailmart Inc</v>
      </c>
      <c r="P2159" s="13" t="str">
        <f t="shared" si="231"/>
        <v>Base Plus</v>
      </c>
      <c r="Q2159" s="34" t="str">
        <f t="shared" si="232"/>
        <v>Furniture</v>
      </c>
      <c r="R2159" s="13" t="str">
        <f t="shared" si="233"/>
        <v>Retailmart Inc</v>
      </c>
      <c r="S2159" s="35">
        <f t="shared" si="234"/>
        <v>79</v>
      </c>
      <c r="T2159" s="35">
        <f t="shared" si="235"/>
        <v>56</v>
      </c>
      <c r="U2159" s="14">
        <f t="shared" si="236"/>
        <v>17967.57</v>
      </c>
      <c r="V2159" s="14">
        <f t="shared" si="237"/>
        <v>1419438.03</v>
      </c>
      <c r="W2159" s="13" t="str">
        <v>In Stock</v>
      </c>
      <c r="X2159" s="13" t="str">
        <v>No</v>
      </c>
      <c r="Y2159" s="13">
        <v>0</v>
      </c>
    </row>
    <row r="2160" spans="1:25" x14ac:dyDescent="0.3">
      <c r="A2160" s="31" t="s">
        <v>4273</v>
      </c>
      <c r="B2160" s="31" t="s">
        <v>3882</v>
      </c>
      <c r="C2160" s="31" t="s">
        <v>40</v>
      </c>
      <c r="D2160" s="31" t="s">
        <v>41</v>
      </c>
      <c r="E2160" s="31">
        <v>47</v>
      </c>
      <c r="F2160" s="31">
        <v>45</v>
      </c>
      <c r="G2160" s="31">
        <v>11278.46</v>
      </c>
      <c r="H2160" s="31">
        <v>530087.62</v>
      </c>
      <c r="I2160" s="32">
        <v>45720</v>
      </c>
      <c r="J2160" s="32">
        <v>45894</v>
      </c>
      <c r="K2160" s="31" t="s">
        <v>46</v>
      </c>
      <c r="L2160" s="33" t="s">
        <v>21</v>
      </c>
      <c r="M2160" s="13" t="str">
        <f>PROPER(TRIM(SUBSTITUTE(B2160,"###"," ")))</f>
        <v>Stage Pro</v>
      </c>
      <c r="N2160" s="13" t="str">
        <f>PROPER(TRIM(SUBSTITUTE(C2160,"###"," ")))</f>
        <v>Electronics</v>
      </c>
      <c r="O2160" s="13" t="str">
        <f>PROPER(TRIM(SUBSTITUTE(D2160,"###"," ")))</f>
        <v>Quickstock</v>
      </c>
      <c r="P2160" s="13" t="str">
        <f t="shared" si="231"/>
        <v>Stage Pro</v>
      </c>
      <c r="Q2160" s="34" t="str">
        <f t="shared" si="232"/>
        <v>Electronics</v>
      </c>
      <c r="R2160" s="13" t="str">
        <f t="shared" si="233"/>
        <v>Quickstock</v>
      </c>
      <c r="S2160" s="35">
        <f t="shared" si="234"/>
        <v>47</v>
      </c>
      <c r="T2160" s="35">
        <f t="shared" si="235"/>
        <v>45</v>
      </c>
      <c r="U2160" s="14">
        <f t="shared" si="236"/>
        <v>11278.46</v>
      </c>
      <c r="V2160" s="14">
        <f t="shared" si="237"/>
        <v>530087.62</v>
      </c>
      <c r="W2160" s="13" t="str">
        <v>In Stock</v>
      </c>
      <c r="X2160" s="13" t="str">
        <v>No</v>
      </c>
      <c r="Y2160" s="13">
        <v>0</v>
      </c>
    </row>
    <row r="2161" spans="1:25" x14ac:dyDescent="0.3">
      <c r="A2161" s="31" t="s">
        <v>4275</v>
      </c>
      <c r="B2161" s="31" t="s">
        <v>3127</v>
      </c>
      <c r="C2161" s="31" t="s">
        <v>20</v>
      </c>
      <c r="D2161" s="31" t="s">
        <v>53</v>
      </c>
      <c r="E2161" s="31">
        <v>181</v>
      </c>
      <c r="F2161" s="31">
        <v>53</v>
      </c>
      <c r="G2161" s="31">
        <v>1997.49</v>
      </c>
      <c r="H2161" s="31">
        <v>361545.69</v>
      </c>
      <c r="I2161" s="32">
        <v>45737</v>
      </c>
      <c r="J2161" s="32">
        <v>45934</v>
      </c>
      <c r="K2161" s="31" t="s">
        <v>29</v>
      </c>
      <c r="L2161" s="33" t="s">
        <v>21</v>
      </c>
      <c r="M2161" s="13" t="str">
        <f>PROPER(TRIM(SUBSTITUTE(B2161,"###"," ")))</f>
        <v>Yet Pro</v>
      </c>
      <c r="N2161" s="13" t="str">
        <f>PROPER(TRIM(SUBSTITUTE(C2161,"###"," ")))</f>
        <v>Toys</v>
      </c>
      <c r="O2161" s="13" t="str">
        <f>PROPER(TRIM(SUBSTITUTE(D2161,"###"," ")))</f>
        <v>Abc Pvt Ltd</v>
      </c>
      <c r="P2161" s="13" t="str">
        <f t="shared" si="231"/>
        <v>Yet Pro</v>
      </c>
      <c r="Q2161" s="34" t="str">
        <f t="shared" si="232"/>
        <v>Toys</v>
      </c>
      <c r="R2161" s="13" t="str">
        <f t="shared" si="233"/>
        <v>Abc Pvt Ltd</v>
      </c>
      <c r="S2161" s="35">
        <f t="shared" si="234"/>
        <v>181</v>
      </c>
      <c r="T2161" s="35">
        <f t="shared" si="235"/>
        <v>53</v>
      </c>
      <c r="U2161" s="14">
        <f t="shared" si="236"/>
        <v>1997.49</v>
      </c>
      <c r="V2161" s="14">
        <f t="shared" si="237"/>
        <v>361545.69</v>
      </c>
      <c r="W2161" s="13" t="str">
        <v>In Stock</v>
      </c>
      <c r="X2161" s="13" t="str">
        <v>No</v>
      </c>
      <c r="Y2161" s="13">
        <v>0</v>
      </c>
    </row>
    <row r="2162" spans="1:25" x14ac:dyDescent="0.3">
      <c r="A2162" s="31" t="s">
        <v>4276</v>
      </c>
      <c r="B2162" s="31" t="s">
        <v>4274</v>
      </c>
      <c r="C2162" s="31" t="s">
        <v>28</v>
      </c>
      <c r="D2162" s="31" t="s">
        <v>24</v>
      </c>
      <c r="E2162" s="31">
        <v>192</v>
      </c>
      <c r="F2162" s="13"/>
      <c r="G2162" s="31">
        <v>7222.89</v>
      </c>
      <c r="H2162" s="31">
        <v>1386794.88</v>
      </c>
      <c r="I2162" s="32">
        <v>45774</v>
      </c>
      <c r="J2162" s="32">
        <v>45858</v>
      </c>
      <c r="K2162" s="31" t="s">
        <v>16</v>
      </c>
      <c r="L2162" s="33" t="s">
        <v>33</v>
      </c>
      <c r="M2162" s="13" t="str">
        <f>PROPER(TRIM(SUBSTITUTE(B2162,"###"," ")))</f>
        <v>Green X</v>
      </c>
      <c r="N2162" s="13" t="str">
        <f>PROPER(TRIM(SUBSTITUTE(C2162,"###"," ")))</f>
        <v>Furniture</v>
      </c>
      <c r="O2162" s="13" t="str">
        <f>PROPER(TRIM(SUBSTITUTE(D2162,"###"," ")))</f>
        <v>Omni Suppliers</v>
      </c>
      <c r="P2162" s="13" t="str">
        <f t="shared" si="231"/>
        <v>Green X</v>
      </c>
      <c r="Q2162" s="34" t="str">
        <f t="shared" si="232"/>
        <v>Furniture</v>
      </c>
      <c r="R2162" s="13" t="str">
        <f t="shared" si="233"/>
        <v>Omni Suppliers</v>
      </c>
      <c r="S2162" s="35">
        <f t="shared" si="234"/>
        <v>192</v>
      </c>
      <c r="T2162" s="35">
        <f t="shared" si="235"/>
        <v>0</v>
      </c>
      <c r="U2162" s="14">
        <f t="shared" si="236"/>
        <v>7222.89</v>
      </c>
      <c r="V2162" s="14">
        <f t="shared" si="237"/>
        <v>1386794.8800000001</v>
      </c>
      <c r="W2162" s="13" t="str">
        <v>In Stock</v>
      </c>
      <c r="X2162" s="13" t="str">
        <v>No</v>
      </c>
      <c r="Y2162" s="13">
        <v>0</v>
      </c>
    </row>
    <row r="2163" spans="1:25" x14ac:dyDescent="0.3">
      <c r="A2163" s="31" t="s">
        <v>4278</v>
      </c>
      <c r="B2163" s="31" t="s">
        <v>4279</v>
      </c>
      <c r="C2163" s="31" t="s">
        <v>28</v>
      </c>
      <c r="D2163" s="31" t="s">
        <v>15</v>
      </c>
      <c r="E2163" s="31">
        <v>148</v>
      </c>
      <c r="F2163" s="31">
        <v>90</v>
      </c>
      <c r="G2163" s="31">
        <v>15949.1</v>
      </c>
      <c r="H2163" s="31">
        <v>2360466.7999999998</v>
      </c>
      <c r="I2163" s="32">
        <v>45760</v>
      </c>
      <c r="J2163" s="32">
        <v>45871</v>
      </c>
      <c r="K2163" s="31" t="s">
        <v>25</v>
      </c>
      <c r="L2163" s="33" t="s">
        <v>21</v>
      </c>
      <c r="M2163" s="13" t="str">
        <f>PROPER(TRIM(SUBSTITUTE(B2163,"###"," ")))</f>
        <v>Toward X</v>
      </c>
      <c r="N2163" s="13" t="str">
        <f>PROPER(TRIM(SUBSTITUTE(C2163,"###"," ")))</f>
        <v>Furniture</v>
      </c>
      <c r="O2163" s="13" t="str">
        <f>PROPER(TRIM(SUBSTITUTE(D2163,"###"," ")))</f>
        <v>Global Traders</v>
      </c>
      <c r="P2163" s="13" t="str">
        <f t="shared" si="231"/>
        <v>Toward X</v>
      </c>
      <c r="Q2163" s="34" t="str">
        <f t="shared" si="232"/>
        <v>Furniture</v>
      </c>
      <c r="R2163" s="13" t="str">
        <f t="shared" si="233"/>
        <v>Global Traders</v>
      </c>
      <c r="S2163" s="35">
        <f t="shared" si="234"/>
        <v>148</v>
      </c>
      <c r="T2163" s="35">
        <f t="shared" si="235"/>
        <v>90</v>
      </c>
      <c r="U2163" s="14">
        <f t="shared" si="236"/>
        <v>15949.1</v>
      </c>
      <c r="V2163" s="14">
        <f t="shared" si="237"/>
        <v>2360466.8000000003</v>
      </c>
      <c r="W2163" s="13" t="str">
        <v>In Stock</v>
      </c>
      <c r="X2163" s="13" t="str">
        <v>No</v>
      </c>
      <c r="Y2163" s="13">
        <v>0</v>
      </c>
    </row>
    <row r="2164" spans="1:25" x14ac:dyDescent="0.3">
      <c r="A2164" s="31" t="s">
        <v>4280</v>
      </c>
      <c r="B2164" s="31" t="s">
        <v>2900</v>
      </c>
      <c r="C2164" s="31" t="s">
        <v>28</v>
      </c>
      <c r="D2164" s="31" t="s">
        <v>24</v>
      </c>
      <c r="E2164" s="31">
        <v>95</v>
      </c>
      <c r="F2164" s="31">
        <v>51</v>
      </c>
      <c r="G2164" s="31">
        <v>5102.3900000000003</v>
      </c>
      <c r="H2164" s="31">
        <v>484727.05</v>
      </c>
      <c r="I2164" s="32">
        <v>45810</v>
      </c>
      <c r="J2164" s="32">
        <v>45917</v>
      </c>
      <c r="K2164" s="31" t="s">
        <v>29</v>
      </c>
      <c r="L2164" s="33" t="s">
        <v>17</v>
      </c>
      <c r="M2164" s="13" t="str">
        <f>PROPER(TRIM(SUBSTITUTE(B2164,"###"," ")))</f>
        <v>Rest Max</v>
      </c>
      <c r="N2164" s="13" t="str">
        <f>PROPER(TRIM(SUBSTITUTE(C2164,"###"," ")))</f>
        <v>Furniture</v>
      </c>
      <c r="O2164" s="13" t="str">
        <f>PROPER(TRIM(SUBSTITUTE(D2164,"###"," ")))</f>
        <v>Omni Suppliers</v>
      </c>
      <c r="P2164" s="13" t="str">
        <f t="shared" si="231"/>
        <v>Rest Max</v>
      </c>
      <c r="Q2164" s="34" t="str">
        <f t="shared" si="232"/>
        <v>Furniture</v>
      </c>
      <c r="R2164" s="13" t="str">
        <f t="shared" si="233"/>
        <v>Omni Suppliers</v>
      </c>
      <c r="S2164" s="35">
        <f t="shared" si="234"/>
        <v>95</v>
      </c>
      <c r="T2164" s="35">
        <f t="shared" si="235"/>
        <v>51</v>
      </c>
      <c r="U2164" s="14">
        <f t="shared" si="236"/>
        <v>5102.3900000000003</v>
      </c>
      <c r="V2164" s="14">
        <f t="shared" si="237"/>
        <v>484727.05000000005</v>
      </c>
      <c r="W2164" s="13" t="str">
        <v>In Stock</v>
      </c>
      <c r="X2164" s="13" t="str">
        <v>No</v>
      </c>
      <c r="Y2164" s="13">
        <v>0</v>
      </c>
    </row>
    <row r="2165" spans="1:25" x14ac:dyDescent="0.3">
      <c r="A2165" s="31" t="s">
        <v>4281</v>
      </c>
      <c r="B2165" s="31" t="s">
        <v>4282</v>
      </c>
      <c r="C2165" s="31" t="s">
        <v>14</v>
      </c>
      <c r="D2165" s="31" t="s">
        <v>24</v>
      </c>
      <c r="E2165" s="31">
        <v>189</v>
      </c>
      <c r="F2165" s="31">
        <v>23</v>
      </c>
      <c r="G2165" s="31">
        <v>1030.5899999999999</v>
      </c>
      <c r="H2165" s="31">
        <v>194781.51</v>
      </c>
      <c r="I2165" s="32">
        <v>45706</v>
      </c>
      <c r="J2165" s="32">
        <v>45868</v>
      </c>
      <c r="K2165" s="31" t="s">
        <v>29</v>
      </c>
      <c r="L2165" s="33" t="s">
        <v>17</v>
      </c>
      <c r="M2165" s="13" t="str">
        <f>PROPER(TRIM(SUBSTITUTE(B2165,"###"," ")))</f>
        <v>Miss Max</v>
      </c>
      <c r="N2165" s="13" t="str">
        <f>PROPER(TRIM(SUBSTITUTE(C2165,"###"," ")))</f>
        <v>Clothing</v>
      </c>
      <c r="O2165" s="13" t="str">
        <f>PROPER(TRIM(SUBSTITUTE(D2165,"###"," ")))</f>
        <v>Omni Suppliers</v>
      </c>
      <c r="P2165" s="13" t="str">
        <f t="shared" si="231"/>
        <v>Miss Max</v>
      </c>
      <c r="Q2165" s="34" t="str">
        <f t="shared" si="232"/>
        <v>Clothing</v>
      </c>
      <c r="R2165" s="13" t="str">
        <f t="shared" si="233"/>
        <v>Omni Suppliers</v>
      </c>
      <c r="S2165" s="35">
        <f t="shared" si="234"/>
        <v>189</v>
      </c>
      <c r="T2165" s="35">
        <f t="shared" si="235"/>
        <v>23</v>
      </c>
      <c r="U2165" s="14">
        <f t="shared" si="236"/>
        <v>1030.5899999999999</v>
      </c>
      <c r="V2165" s="14">
        <f t="shared" si="237"/>
        <v>194781.50999999998</v>
      </c>
      <c r="W2165" s="13" t="str">
        <v>In Stock</v>
      </c>
      <c r="X2165" s="13" t="str">
        <v>No</v>
      </c>
      <c r="Y2165" s="13">
        <v>0</v>
      </c>
    </row>
    <row r="2166" spans="1:25" x14ac:dyDescent="0.3">
      <c r="A2166" s="31" t="s">
        <v>4283</v>
      </c>
      <c r="B2166" s="31" t="s">
        <v>4284</v>
      </c>
      <c r="C2166" s="31" t="s">
        <v>28</v>
      </c>
      <c r="D2166" s="31" t="s">
        <v>45</v>
      </c>
      <c r="E2166" s="31">
        <v>80</v>
      </c>
      <c r="F2166" s="31">
        <v>75</v>
      </c>
      <c r="G2166" s="31">
        <v>537.32000000000005</v>
      </c>
      <c r="H2166" s="31">
        <v>42985.600000000013</v>
      </c>
      <c r="I2166" s="32">
        <v>45849</v>
      </c>
      <c r="J2166" s="32">
        <v>45864</v>
      </c>
      <c r="K2166" s="31" t="s">
        <v>29</v>
      </c>
      <c r="L2166" s="33" t="s">
        <v>33</v>
      </c>
      <c r="M2166" s="13" t="str">
        <f>PROPER(TRIM(SUBSTITUTE(B2166,"###"," ")))</f>
        <v>Wait Pro</v>
      </c>
      <c r="N2166" s="13" t="str">
        <f>PROPER(TRIM(SUBSTITUTE(C2166,"###"," ")))</f>
        <v>Furniture</v>
      </c>
      <c r="O2166" s="13" t="str">
        <f>PROPER(TRIM(SUBSTITUTE(D2166,"###"," ")))</f>
        <v>Retailmart Inc</v>
      </c>
      <c r="P2166" s="13" t="str">
        <f t="shared" si="231"/>
        <v>Wait Pro</v>
      </c>
      <c r="Q2166" s="34" t="str">
        <f t="shared" si="232"/>
        <v>Furniture</v>
      </c>
      <c r="R2166" s="13" t="str">
        <f t="shared" si="233"/>
        <v>Retailmart Inc</v>
      </c>
      <c r="S2166" s="35">
        <f t="shared" si="234"/>
        <v>80</v>
      </c>
      <c r="T2166" s="35">
        <f t="shared" si="235"/>
        <v>75</v>
      </c>
      <c r="U2166" s="14">
        <f t="shared" si="236"/>
        <v>537.32000000000005</v>
      </c>
      <c r="V2166" s="14">
        <f t="shared" si="237"/>
        <v>42985.600000000006</v>
      </c>
      <c r="W2166" s="13" t="str">
        <v>In Stock</v>
      </c>
      <c r="X2166" s="13" t="str">
        <v>No</v>
      </c>
      <c r="Y2166" s="13">
        <v>0</v>
      </c>
    </row>
    <row r="2167" spans="1:25" x14ac:dyDescent="0.3">
      <c r="A2167" s="31" t="s">
        <v>4287</v>
      </c>
      <c r="B2167" s="31" t="s">
        <v>1382</v>
      </c>
      <c r="C2167" s="31" t="s">
        <v>20</v>
      </c>
      <c r="D2167" s="31" t="s">
        <v>41</v>
      </c>
      <c r="E2167" s="31">
        <v>34</v>
      </c>
      <c r="F2167" s="31">
        <v>71</v>
      </c>
      <c r="G2167" s="31">
        <v>15827.45</v>
      </c>
      <c r="H2167" s="31">
        <v>538133.30000000005</v>
      </c>
      <c r="I2167" s="32">
        <v>45677</v>
      </c>
      <c r="J2167" s="32">
        <v>45906</v>
      </c>
      <c r="K2167" s="31" t="s">
        <v>46</v>
      </c>
      <c r="L2167" s="33" t="s">
        <v>58</v>
      </c>
      <c r="M2167" s="13" t="str">
        <f>PROPER(TRIM(SUBSTITUTE(B2167,"###"," ")))</f>
        <v>Per X</v>
      </c>
      <c r="N2167" s="13" t="str">
        <f>PROPER(TRIM(SUBSTITUTE(C2167,"###"," ")))</f>
        <v>Toys</v>
      </c>
      <c r="O2167" s="13" t="str">
        <f>PROPER(TRIM(SUBSTITUTE(D2167,"###"," ")))</f>
        <v>Quickstock</v>
      </c>
      <c r="P2167" s="13" t="str">
        <f t="shared" si="231"/>
        <v>Per X</v>
      </c>
      <c r="Q2167" s="34" t="str">
        <f t="shared" si="232"/>
        <v>Toys</v>
      </c>
      <c r="R2167" s="13" t="str">
        <f t="shared" si="233"/>
        <v>Quickstock</v>
      </c>
      <c r="S2167" s="35">
        <f t="shared" si="234"/>
        <v>34</v>
      </c>
      <c r="T2167" s="35">
        <f t="shared" si="235"/>
        <v>71</v>
      </c>
      <c r="U2167" s="14">
        <f t="shared" si="236"/>
        <v>15827.45</v>
      </c>
      <c r="V2167" s="14">
        <f t="shared" si="237"/>
        <v>538133.30000000005</v>
      </c>
      <c r="W2167" s="13" t="str">
        <v>Low Stock</v>
      </c>
      <c r="X2167" s="13" t="str">
        <v>Yes</v>
      </c>
      <c r="Y2167" s="13">
        <v>1</v>
      </c>
    </row>
    <row r="2168" spans="1:25" x14ac:dyDescent="0.3">
      <c r="A2168" s="31" t="s">
        <v>4289</v>
      </c>
      <c r="B2168" s="31" t="s">
        <v>681</v>
      </c>
      <c r="C2168" s="31" t="s">
        <v>20</v>
      </c>
      <c r="D2168" s="31" t="s">
        <v>15</v>
      </c>
      <c r="E2168" s="31">
        <v>116</v>
      </c>
      <c r="F2168" s="31">
        <v>75</v>
      </c>
      <c r="G2168" s="31">
        <v>9978.8700000000008</v>
      </c>
      <c r="H2168" s="31">
        <v>1157548.92</v>
      </c>
      <c r="I2168" s="32">
        <v>45765</v>
      </c>
      <c r="J2168" s="32">
        <v>45875</v>
      </c>
      <c r="K2168" s="31" t="s">
        <v>16</v>
      </c>
      <c r="L2168" s="33" t="s">
        <v>21</v>
      </c>
      <c r="M2168" s="13" t="str">
        <f>PROPER(TRIM(SUBSTITUTE(B2168,"###"," ")))</f>
        <v>Color Plus</v>
      </c>
      <c r="N2168" s="13" t="str">
        <f>PROPER(TRIM(SUBSTITUTE(C2168,"###"," ")))</f>
        <v>Toys</v>
      </c>
      <c r="O2168" s="13" t="str">
        <f>PROPER(TRIM(SUBSTITUTE(D2168,"###"," ")))</f>
        <v>Global Traders</v>
      </c>
      <c r="P2168" s="13" t="str">
        <f t="shared" si="231"/>
        <v>Color Plus</v>
      </c>
      <c r="Q2168" s="34" t="str">
        <f t="shared" si="232"/>
        <v>Toys</v>
      </c>
      <c r="R2168" s="13" t="str">
        <f t="shared" si="233"/>
        <v>Global Traders</v>
      </c>
      <c r="S2168" s="35">
        <f t="shared" si="234"/>
        <v>116</v>
      </c>
      <c r="T2168" s="35">
        <f t="shared" si="235"/>
        <v>75</v>
      </c>
      <c r="U2168" s="14">
        <f t="shared" si="236"/>
        <v>9978.8700000000008</v>
      </c>
      <c r="V2168" s="14">
        <f t="shared" si="237"/>
        <v>1157548.9200000002</v>
      </c>
      <c r="W2168" s="13" t="str">
        <v>In Stock</v>
      </c>
      <c r="X2168" s="13" t="str">
        <v>No</v>
      </c>
      <c r="Y2168" s="13">
        <v>0</v>
      </c>
    </row>
    <row r="2169" spans="1:25" x14ac:dyDescent="0.3">
      <c r="A2169" s="31" t="s">
        <v>4290</v>
      </c>
      <c r="B2169" s="31" t="s">
        <v>4291</v>
      </c>
      <c r="C2169" s="31" t="s">
        <v>28</v>
      </c>
      <c r="D2169" s="31" t="s">
        <v>15</v>
      </c>
      <c r="E2169" s="31">
        <v>175</v>
      </c>
      <c r="F2169" s="31">
        <v>50</v>
      </c>
      <c r="G2169" s="31">
        <v>16346.72</v>
      </c>
      <c r="H2169" s="31">
        <v>2860676</v>
      </c>
      <c r="I2169" s="32">
        <v>45691</v>
      </c>
      <c r="J2169" s="32">
        <v>45885</v>
      </c>
      <c r="K2169" s="31" t="s">
        <v>16</v>
      </c>
      <c r="L2169" s="33" t="s">
        <v>21</v>
      </c>
      <c r="M2169" s="13" t="str">
        <f>PROPER(TRIM(SUBSTITUTE(B2169,"###"," ")))</f>
        <v>Control Plus</v>
      </c>
      <c r="N2169" s="13" t="str">
        <f>PROPER(TRIM(SUBSTITUTE(C2169,"###"," ")))</f>
        <v>Furniture</v>
      </c>
      <c r="O2169" s="13" t="str">
        <f>PROPER(TRIM(SUBSTITUTE(D2169,"###"," ")))</f>
        <v>Global Traders</v>
      </c>
      <c r="P2169" s="13" t="str">
        <f t="shared" si="231"/>
        <v>Control Plus</v>
      </c>
      <c r="Q2169" s="34" t="str">
        <f t="shared" si="232"/>
        <v>Furniture</v>
      </c>
      <c r="R2169" s="13" t="str">
        <f t="shared" si="233"/>
        <v>Global Traders</v>
      </c>
      <c r="S2169" s="35">
        <f t="shared" si="234"/>
        <v>175</v>
      </c>
      <c r="T2169" s="35">
        <f t="shared" si="235"/>
        <v>50</v>
      </c>
      <c r="U2169" s="14">
        <f t="shared" si="236"/>
        <v>16346.72</v>
      </c>
      <c r="V2169" s="14">
        <f t="shared" si="237"/>
        <v>2860676</v>
      </c>
      <c r="W2169" s="13" t="str">
        <v>In Stock</v>
      </c>
      <c r="X2169" s="13" t="str">
        <v>No</v>
      </c>
      <c r="Y2169" s="13">
        <v>0</v>
      </c>
    </row>
    <row r="2170" spans="1:25" x14ac:dyDescent="0.3">
      <c r="A2170" s="31" t="s">
        <v>4292</v>
      </c>
      <c r="B2170" s="31" t="s">
        <v>4293</v>
      </c>
      <c r="C2170" s="31" t="s">
        <v>44</v>
      </c>
      <c r="D2170" s="31" t="s">
        <v>41</v>
      </c>
      <c r="E2170" s="31">
        <v>166</v>
      </c>
      <c r="F2170" s="31">
        <v>95</v>
      </c>
      <c r="G2170" s="31">
        <v>7333.62</v>
      </c>
      <c r="H2170" s="31">
        <v>1217380.92</v>
      </c>
      <c r="I2170" s="32">
        <v>45698</v>
      </c>
      <c r="J2170" s="32">
        <v>45857</v>
      </c>
      <c r="K2170" s="31" t="s">
        <v>54</v>
      </c>
      <c r="L2170" s="33" t="s">
        <v>33</v>
      </c>
      <c r="M2170" s="13" t="str">
        <f>PROPER(TRIM(SUBSTITUTE(B2170,"###"," ")))</f>
        <v>Instead Lite</v>
      </c>
      <c r="N2170" s="13" t="str">
        <f>PROPER(TRIM(SUBSTITUTE(C2170,"###"," ")))</f>
        <v>Groceries</v>
      </c>
      <c r="O2170" s="13" t="str">
        <f>PROPER(TRIM(SUBSTITUTE(D2170,"###"," ")))</f>
        <v>Quickstock</v>
      </c>
      <c r="P2170" s="13" t="str">
        <f t="shared" si="231"/>
        <v>Instead Lite</v>
      </c>
      <c r="Q2170" s="34" t="str">
        <f t="shared" si="232"/>
        <v>Groceries</v>
      </c>
      <c r="R2170" s="13" t="str">
        <f t="shared" si="233"/>
        <v>Quickstock</v>
      </c>
      <c r="S2170" s="35">
        <f t="shared" si="234"/>
        <v>166</v>
      </c>
      <c r="T2170" s="35">
        <f t="shared" si="235"/>
        <v>95</v>
      </c>
      <c r="U2170" s="14">
        <f t="shared" si="236"/>
        <v>7333.62</v>
      </c>
      <c r="V2170" s="14">
        <f t="shared" si="237"/>
        <v>1217380.92</v>
      </c>
      <c r="W2170" s="13" t="str">
        <v>In Stock</v>
      </c>
      <c r="X2170" s="13" t="str">
        <v>No</v>
      </c>
      <c r="Y2170" s="13">
        <v>0</v>
      </c>
    </row>
    <row r="2171" spans="1:25" x14ac:dyDescent="0.3">
      <c r="A2171" s="31" t="s">
        <v>4294</v>
      </c>
      <c r="B2171" s="31" t="s">
        <v>611</v>
      </c>
      <c r="C2171" s="31" t="s">
        <v>28</v>
      </c>
      <c r="D2171" s="31" t="s">
        <v>45</v>
      </c>
      <c r="E2171" s="31">
        <v>115</v>
      </c>
      <c r="F2171" s="31">
        <v>73</v>
      </c>
      <c r="G2171" s="31">
        <v>16318.98</v>
      </c>
      <c r="H2171" s="31">
        <v>1876682.7</v>
      </c>
      <c r="I2171" s="32">
        <v>45759</v>
      </c>
      <c r="J2171" s="32">
        <v>45905</v>
      </c>
      <c r="K2171" s="13"/>
      <c r="L2171" s="33" t="s">
        <v>17</v>
      </c>
      <c r="M2171" s="13" t="str">
        <f>PROPER(TRIM(SUBSTITUTE(B2171,"###"," ")))</f>
        <v>Industry Mini</v>
      </c>
      <c r="N2171" s="13" t="str">
        <f>PROPER(TRIM(SUBSTITUTE(C2171,"###"," ")))</f>
        <v>Furniture</v>
      </c>
      <c r="O2171" s="13" t="str">
        <f>PROPER(TRIM(SUBSTITUTE(D2171,"###"," ")))</f>
        <v>Retailmart Inc</v>
      </c>
      <c r="P2171" s="13" t="str">
        <f t="shared" si="231"/>
        <v>Industry Mini</v>
      </c>
      <c r="Q2171" s="34" t="str">
        <f t="shared" si="232"/>
        <v>Furniture</v>
      </c>
      <c r="R2171" s="13" t="str">
        <f t="shared" si="233"/>
        <v>Retailmart Inc</v>
      </c>
      <c r="S2171" s="35">
        <f t="shared" si="234"/>
        <v>115</v>
      </c>
      <c r="T2171" s="35">
        <f t="shared" si="235"/>
        <v>73</v>
      </c>
      <c r="U2171" s="14">
        <f t="shared" si="236"/>
        <v>16318.98</v>
      </c>
      <c r="V2171" s="14">
        <f t="shared" si="237"/>
        <v>1876682.7</v>
      </c>
      <c r="W2171" s="13" t="str">
        <v>In Stock</v>
      </c>
      <c r="X2171" s="13" t="str">
        <v>No</v>
      </c>
      <c r="Y2171" s="13">
        <v>0</v>
      </c>
    </row>
    <row r="2172" spans="1:25" x14ac:dyDescent="0.3">
      <c r="A2172" s="31" t="s">
        <v>4295</v>
      </c>
      <c r="B2172" s="31" t="s">
        <v>4296</v>
      </c>
      <c r="C2172" s="31" t="s">
        <v>40</v>
      </c>
      <c r="D2172" s="31" t="s">
        <v>41</v>
      </c>
      <c r="E2172" s="31">
        <v>28</v>
      </c>
      <c r="F2172" s="31">
        <v>93</v>
      </c>
      <c r="G2172" s="31">
        <v>17719.75</v>
      </c>
      <c r="H2172" s="31">
        <v>496153</v>
      </c>
      <c r="I2172" s="32">
        <v>45844</v>
      </c>
      <c r="J2172" s="32">
        <v>45860</v>
      </c>
      <c r="K2172" s="31" t="s">
        <v>16</v>
      </c>
      <c r="L2172" s="33" t="s">
        <v>30</v>
      </c>
      <c r="M2172" s="13" t="str">
        <f>PROPER(TRIM(SUBSTITUTE(B2172,"###"," ")))</f>
        <v>Fill X</v>
      </c>
      <c r="N2172" s="13" t="str">
        <f>PROPER(TRIM(SUBSTITUTE(C2172,"###"," ")))</f>
        <v>Electronics</v>
      </c>
      <c r="O2172" s="13" t="str">
        <f>PROPER(TRIM(SUBSTITUTE(D2172,"###"," ")))</f>
        <v>Quickstock</v>
      </c>
      <c r="P2172" s="13" t="str">
        <f t="shared" si="231"/>
        <v>Fill X</v>
      </c>
      <c r="Q2172" s="34" t="str">
        <f t="shared" si="232"/>
        <v>Electronics</v>
      </c>
      <c r="R2172" s="13" t="str">
        <f t="shared" si="233"/>
        <v>Quickstock</v>
      </c>
      <c r="S2172" s="35">
        <f t="shared" si="234"/>
        <v>28</v>
      </c>
      <c r="T2172" s="35">
        <f t="shared" si="235"/>
        <v>93</v>
      </c>
      <c r="U2172" s="14">
        <f t="shared" si="236"/>
        <v>17719.75</v>
      </c>
      <c r="V2172" s="14">
        <f t="shared" si="237"/>
        <v>496153</v>
      </c>
      <c r="W2172" s="13" t="str">
        <v>Low Stock</v>
      </c>
      <c r="X2172" s="13" t="str">
        <v>Yes</v>
      </c>
      <c r="Y2172" s="13">
        <v>1</v>
      </c>
    </row>
    <row r="2173" spans="1:25" x14ac:dyDescent="0.3">
      <c r="A2173" s="31" t="s">
        <v>4300</v>
      </c>
      <c r="B2173" s="31" t="s">
        <v>4301</v>
      </c>
      <c r="C2173" s="31" t="s">
        <v>14</v>
      </c>
      <c r="D2173" s="31" t="s">
        <v>24</v>
      </c>
      <c r="E2173" s="31">
        <v>138</v>
      </c>
      <c r="F2173" s="31">
        <v>95</v>
      </c>
      <c r="G2173" s="31">
        <v>18070.86</v>
      </c>
      <c r="H2173" s="31">
        <v>2493778.6800000002</v>
      </c>
      <c r="I2173" s="32">
        <v>45773</v>
      </c>
      <c r="J2173" s="32">
        <v>45925</v>
      </c>
      <c r="K2173" s="31" t="s">
        <v>57</v>
      </c>
      <c r="L2173" s="33" t="s">
        <v>17</v>
      </c>
      <c r="M2173" s="13" t="str">
        <f>PROPER(TRIM(SUBSTITUTE(B2173,"###"," ")))</f>
        <v>Thus Plus</v>
      </c>
      <c r="N2173" s="13" t="str">
        <f>PROPER(TRIM(SUBSTITUTE(C2173,"###"," ")))</f>
        <v>Clothing</v>
      </c>
      <c r="O2173" s="13" t="str">
        <f>PROPER(TRIM(SUBSTITUTE(D2173,"###"," ")))</f>
        <v>Omni Suppliers</v>
      </c>
      <c r="P2173" s="13" t="str">
        <f t="shared" si="231"/>
        <v>Thus Plus</v>
      </c>
      <c r="Q2173" s="34" t="str">
        <f t="shared" si="232"/>
        <v>Clothing</v>
      </c>
      <c r="R2173" s="13" t="str">
        <f t="shared" si="233"/>
        <v>Omni Suppliers</v>
      </c>
      <c r="S2173" s="35">
        <f t="shared" si="234"/>
        <v>138</v>
      </c>
      <c r="T2173" s="35">
        <f t="shared" si="235"/>
        <v>95</v>
      </c>
      <c r="U2173" s="14">
        <f t="shared" si="236"/>
        <v>18070.86</v>
      </c>
      <c r="V2173" s="14">
        <f t="shared" si="237"/>
        <v>2493778.6800000002</v>
      </c>
      <c r="W2173" s="13" t="str">
        <v>In Stock</v>
      </c>
      <c r="X2173" s="13" t="str">
        <v>No</v>
      </c>
      <c r="Y2173" s="13">
        <v>0</v>
      </c>
    </row>
    <row r="2174" spans="1:25" x14ac:dyDescent="0.3">
      <c r="A2174" s="31" t="s">
        <v>4302</v>
      </c>
      <c r="B2174" s="31" t="s">
        <v>4303</v>
      </c>
      <c r="C2174" s="31" t="s">
        <v>20</v>
      </c>
      <c r="D2174" s="31" t="s">
        <v>24</v>
      </c>
      <c r="E2174" s="31">
        <v>139</v>
      </c>
      <c r="F2174" s="31">
        <v>93</v>
      </c>
      <c r="G2174" s="31">
        <v>8767.25</v>
      </c>
      <c r="H2174" s="31">
        <v>1218647.75</v>
      </c>
      <c r="I2174" s="32">
        <v>45694</v>
      </c>
      <c r="J2174" s="32">
        <v>45941</v>
      </c>
      <c r="K2174" s="31" t="s">
        <v>54</v>
      </c>
      <c r="L2174" s="33" t="s">
        <v>33</v>
      </c>
      <c r="M2174" s="13" t="str">
        <f>PROPER(TRIM(SUBSTITUTE(B2174,"###"," ")))</f>
        <v>Likely Max</v>
      </c>
      <c r="N2174" s="13" t="str">
        <f>PROPER(TRIM(SUBSTITUTE(C2174,"###"," ")))</f>
        <v>Toys</v>
      </c>
      <c r="O2174" s="13" t="str">
        <f>PROPER(TRIM(SUBSTITUTE(D2174,"###"," ")))</f>
        <v>Omni Suppliers</v>
      </c>
      <c r="P2174" s="13" t="str">
        <f t="shared" si="231"/>
        <v>Likely Max</v>
      </c>
      <c r="Q2174" s="34" t="str">
        <f t="shared" si="232"/>
        <v>Toys</v>
      </c>
      <c r="R2174" s="13" t="str">
        <f t="shared" si="233"/>
        <v>Omni Suppliers</v>
      </c>
      <c r="S2174" s="35">
        <f t="shared" si="234"/>
        <v>139</v>
      </c>
      <c r="T2174" s="35">
        <f t="shared" si="235"/>
        <v>93</v>
      </c>
      <c r="U2174" s="14">
        <f t="shared" si="236"/>
        <v>8767.25</v>
      </c>
      <c r="V2174" s="14">
        <f t="shared" si="237"/>
        <v>1218647.75</v>
      </c>
      <c r="W2174" s="13" t="str">
        <v>In Stock</v>
      </c>
      <c r="X2174" s="13" t="str">
        <v>No</v>
      </c>
      <c r="Y2174" s="13">
        <v>0</v>
      </c>
    </row>
    <row r="2175" spans="1:25" x14ac:dyDescent="0.3">
      <c r="A2175" s="31" t="s">
        <v>4305</v>
      </c>
      <c r="B2175" s="31" t="s">
        <v>2454</v>
      </c>
      <c r="C2175" s="31" t="s">
        <v>14</v>
      </c>
      <c r="D2175" s="31" t="s">
        <v>53</v>
      </c>
      <c r="E2175" s="31">
        <v>44</v>
      </c>
      <c r="F2175" s="31">
        <v>28</v>
      </c>
      <c r="G2175" s="31">
        <v>10298.39</v>
      </c>
      <c r="H2175" s="31">
        <v>453129.16</v>
      </c>
      <c r="I2175" s="32">
        <v>45744</v>
      </c>
      <c r="J2175" s="32">
        <v>45877</v>
      </c>
      <c r="K2175" s="13"/>
      <c r="L2175" s="33" t="s">
        <v>17</v>
      </c>
      <c r="M2175" s="13" t="str">
        <f>PROPER(TRIM(SUBSTITUTE(B2175,"###"," ")))</f>
        <v>There Plus</v>
      </c>
      <c r="N2175" s="13" t="str">
        <f>PROPER(TRIM(SUBSTITUTE(C2175,"###"," ")))</f>
        <v>Clothing</v>
      </c>
      <c r="O2175" s="13" t="str">
        <f>PROPER(TRIM(SUBSTITUTE(D2175,"###"," ")))</f>
        <v>Abc Pvt Ltd</v>
      </c>
      <c r="P2175" s="13" t="str">
        <f t="shared" si="231"/>
        <v>There Plus</v>
      </c>
      <c r="Q2175" s="34" t="str">
        <f t="shared" si="232"/>
        <v>Clothing</v>
      </c>
      <c r="R2175" s="13" t="str">
        <f t="shared" si="233"/>
        <v>Abc Pvt Ltd</v>
      </c>
      <c r="S2175" s="35">
        <f t="shared" si="234"/>
        <v>44</v>
      </c>
      <c r="T2175" s="35">
        <f t="shared" si="235"/>
        <v>28</v>
      </c>
      <c r="U2175" s="14">
        <f t="shared" si="236"/>
        <v>10298.39</v>
      </c>
      <c r="V2175" s="14">
        <f t="shared" si="237"/>
        <v>453129.16</v>
      </c>
      <c r="W2175" s="13" t="str">
        <v>In Stock</v>
      </c>
      <c r="X2175" s="13" t="str">
        <v>No</v>
      </c>
      <c r="Y2175" s="13">
        <v>0</v>
      </c>
    </row>
    <row r="2176" spans="1:25" x14ac:dyDescent="0.3">
      <c r="A2176" s="31" t="s">
        <v>4306</v>
      </c>
      <c r="B2176" s="31" t="s">
        <v>1976</v>
      </c>
      <c r="C2176" s="31" t="s">
        <v>40</v>
      </c>
      <c r="D2176" s="31" t="s">
        <v>15</v>
      </c>
      <c r="E2176" s="31">
        <v>46</v>
      </c>
      <c r="F2176" s="13"/>
      <c r="G2176" s="31">
        <v>854.59</v>
      </c>
      <c r="H2176" s="31">
        <v>39311.14</v>
      </c>
      <c r="I2176" s="32">
        <v>45791</v>
      </c>
      <c r="J2176" s="32">
        <v>45894</v>
      </c>
      <c r="K2176" s="31" t="s">
        <v>25</v>
      </c>
      <c r="L2176" s="33" t="s">
        <v>17</v>
      </c>
      <c r="M2176" s="13" t="str">
        <f>PROPER(TRIM(SUBSTITUTE(B2176,"###"," ")))</f>
        <v>Civil Max</v>
      </c>
      <c r="N2176" s="13" t="str">
        <f>PROPER(TRIM(SUBSTITUTE(C2176,"###"," ")))</f>
        <v>Electronics</v>
      </c>
      <c r="O2176" s="13" t="str">
        <f>PROPER(TRIM(SUBSTITUTE(D2176,"###"," ")))</f>
        <v>Global Traders</v>
      </c>
      <c r="P2176" s="13" t="str">
        <f t="shared" si="231"/>
        <v>Civil Max</v>
      </c>
      <c r="Q2176" s="34" t="str">
        <f t="shared" si="232"/>
        <v>Electronics</v>
      </c>
      <c r="R2176" s="13" t="str">
        <f t="shared" si="233"/>
        <v>Global Traders</v>
      </c>
      <c r="S2176" s="35">
        <f t="shared" si="234"/>
        <v>46</v>
      </c>
      <c r="T2176" s="35">
        <f t="shared" si="235"/>
        <v>0</v>
      </c>
      <c r="U2176" s="14">
        <f t="shared" si="236"/>
        <v>854.59</v>
      </c>
      <c r="V2176" s="14">
        <f t="shared" si="237"/>
        <v>39311.14</v>
      </c>
      <c r="W2176" s="13" t="str">
        <v>In Stock</v>
      </c>
      <c r="X2176" s="13" t="str">
        <v>No</v>
      </c>
      <c r="Y2176" s="13">
        <v>0</v>
      </c>
    </row>
    <row r="2177" spans="1:25" x14ac:dyDescent="0.3">
      <c r="A2177" s="31" t="s">
        <v>4308</v>
      </c>
      <c r="B2177" s="31" t="s">
        <v>4309</v>
      </c>
      <c r="C2177" s="31" t="s">
        <v>40</v>
      </c>
      <c r="D2177" s="31" t="s">
        <v>24</v>
      </c>
      <c r="E2177" s="13"/>
      <c r="F2177" s="31">
        <v>61</v>
      </c>
      <c r="G2177" s="31">
        <v>19719.16</v>
      </c>
      <c r="H2177" s="13"/>
      <c r="I2177" s="32">
        <v>45830</v>
      </c>
      <c r="J2177" s="32">
        <v>45911</v>
      </c>
      <c r="K2177" s="31" t="s">
        <v>46</v>
      </c>
      <c r="L2177" s="33" t="s">
        <v>58</v>
      </c>
      <c r="M2177" s="13" t="str">
        <f>PROPER(TRIM(SUBSTITUTE(B2177,"###"," ")))</f>
        <v>Why Max</v>
      </c>
      <c r="N2177" s="13" t="str">
        <f>PROPER(TRIM(SUBSTITUTE(C2177,"###"," ")))</f>
        <v>Electronics</v>
      </c>
      <c r="O2177" s="13" t="str">
        <f>PROPER(TRIM(SUBSTITUTE(D2177,"###"," ")))</f>
        <v>Omni Suppliers</v>
      </c>
      <c r="P2177" s="13" t="str">
        <f t="shared" si="231"/>
        <v>Why Max</v>
      </c>
      <c r="Q2177" s="34" t="str">
        <f t="shared" si="232"/>
        <v>Electronics</v>
      </c>
      <c r="R2177" s="13" t="str">
        <f t="shared" si="233"/>
        <v>Omni Suppliers</v>
      </c>
      <c r="S2177" s="35">
        <f t="shared" si="234"/>
        <v>0</v>
      </c>
      <c r="T2177" s="35">
        <f t="shared" si="235"/>
        <v>61</v>
      </c>
      <c r="U2177" s="14">
        <f t="shared" si="236"/>
        <v>19719.16</v>
      </c>
      <c r="V2177" s="14">
        <f t="shared" si="237"/>
        <v>0</v>
      </c>
      <c r="W2177" s="13" t="str">
        <v>Out of Stock</v>
      </c>
      <c r="X2177" s="13" t="str">
        <v>Yes</v>
      </c>
      <c r="Y2177" s="13">
        <v>1</v>
      </c>
    </row>
    <row r="2178" spans="1:25" x14ac:dyDescent="0.3">
      <c r="A2178" s="31" t="s">
        <v>4310</v>
      </c>
      <c r="B2178" s="31" t="s">
        <v>4311</v>
      </c>
      <c r="C2178" s="31" t="s">
        <v>14</v>
      </c>
      <c r="D2178" s="31" t="s">
        <v>53</v>
      </c>
      <c r="E2178" s="31">
        <v>145</v>
      </c>
      <c r="F2178" s="31">
        <v>86</v>
      </c>
      <c r="G2178" s="31">
        <v>7945.11</v>
      </c>
      <c r="H2178" s="31">
        <v>1152040.95</v>
      </c>
      <c r="I2178" s="32">
        <v>45744</v>
      </c>
      <c r="J2178" s="32">
        <v>45912</v>
      </c>
      <c r="K2178" s="31" t="s">
        <v>46</v>
      </c>
      <c r="L2178" s="33" t="s">
        <v>21</v>
      </c>
      <c r="M2178" s="13" t="str">
        <f>PROPER(TRIM(SUBSTITUTE(B2178,"###"," ")))</f>
        <v>Happen Mini</v>
      </c>
      <c r="N2178" s="13" t="str">
        <f>PROPER(TRIM(SUBSTITUTE(C2178,"###"," ")))</f>
        <v>Clothing</v>
      </c>
      <c r="O2178" s="13" t="str">
        <f>PROPER(TRIM(SUBSTITUTE(D2178,"###"," ")))</f>
        <v>Abc Pvt Ltd</v>
      </c>
      <c r="P2178" s="13" t="str">
        <f t="shared" si="231"/>
        <v>Happen Mini</v>
      </c>
      <c r="Q2178" s="34" t="str">
        <f t="shared" si="232"/>
        <v>Clothing</v>
      </c>
      <c r="R2178" s="13" t="str">
        <f t="shared" si="233"/>
        <v>Abc Pvt Ltd</v>
      </c>
      <c r="S2178" s="35">
        <f t="shared" si="234"/>
        <v>145</v>
      </c>
      <c r="T2178" s="35">
        <f t="shared" si="235"/>
        <v>86</v>
      </c>
      <c r="U2178" s="14">
        <f t="shared" si="236"/>
        <v>7945.11</v>
      </c>
      <c r="V2178" s="14">
        <f t="shared" si="237"/>
        <v>1152040.95</v>
      </c>
      <c r="W2178" s="13" t="str">
        <v>In Stock</v>
      </c>
      <c r="X2178" s="13" t="str">
        <v>No</v>
      </c>
      <c r="Y2178" s="13">
        <v>0</v>
      </c>
    </row>
    <row r="2179" spans="1:25" x14ac:dyDescent="0.3">
      <c r="A2179" s="31" t="s">
        <v>4312</v>
      </c>
      <c r="B2179" s="31" t="s">
        <v>4313</v>
      </c>
      <c r="C2179" s="31" t="s">
        <v>44</v>
      </c>
      <c r="D2179" s="31" t="s">
        <v>41</v>
      </c>
      <c r="E2179" s="13"/>
      <c r="F2179" s="31">
        <v>74</v>
      </c>
      <c r="G2179" s="31">
        <v>1619.31</v>
      </c>
      <c r="H2179" s="13"/>
      <c r="I2179" s="32">
        <v>45817</v>
      </c>
      <c r="J2179" s="32">
        <v>45934</v>
      </c>
      <c r="K2179" s="13"/>
      <c r="L2179" s="33" t="s">
        <v>58</v>
      </c>
      <c r="M2179" s="13" t="str">
        <f>PROPER(TRIM(SUBSTITUTE(B2179,"###"," ")))</f>
        <v>Room Lite</v>
      </c>
      <c r="N2179" s="13" t="str">
        <f>PROPER(TRIM(SUBSTITUTE(C2179,"###"," ")))</f>
        <v>Groceries</v>
      </c>
      <c r="O2179" s="13" t="str">
        <f>PROPER(TRIM(SUBSTITUTE(D2179,"###"," ")))</f>
        <v>Quickstock</v>
      </c>
      <c r="P2179" s="13" t="str">
        <f t="shared" ref="P2179:P2242" si="238">IF(M2179="","Unknown",M2179)</f>
        <v>Room Lite</v>
      </c>
      <c r="Q2179" s="34" t="str">
        <f t="shared" ref="Q2179:Q2242" si="239">IF(N2179="","Unknown",N2179)</f>
        <v>Groceries</v>
      </c>
      <c r="R2179" s="13" t="str">
        <f t="shared" ref="R2179:R2242" si="240">IF(O2179="","Others",O2179)</f>
        <v>Quickstock</v>
      </c>
      <c r="S2179" s="35">
        <f t="shared" ref="S2179:S2242" si="241">VALUE(E2179)</f>
        <v>0</v>
      </c>
      <c r="T2179" s="35">
        <f t="shared" ref="T2179:T2242" si="242">VALUE(F2179)</f>
        <v>74</v>
      </c>
      <c r="U2179" s="14">
        <f t="shared" ref="U2179:U2242" si="243">VALUE(G2179)</f>
        <v>1619.31</v>
      </c>
      <c r="V2179" s="14">
        <f t="shared" ref="V2179:V2242" si="244">E2179*G2179</f>
        <v>0</v>
      </c>
      <c r="W2179" s="13" t="str">
        <v>Out of Stock</v>
      </c>
      <c r="X2179" s="13" t="str">
        <v>Yes</v>
      </c>
      <c r="Y2179" s="13">
        <v>1</v>
      </c>
    </row>
    <row r="2180" spans="1:25" x14ac:dyDescent="0.3">
      <c r="A2180" s="31" t="s">
        <v>4315</v>
      </c>
      <c r="B2180" s="31" t="s">
        <v>4316</v>
      </c>
      <c r="C2180" s="31" t="s">
        <v>28</v>
      </c>
      <c r="D2180" s="31" t="s">
        <v>45</v>
      </c>
      <c r="E2180" s="31">
        <v>23</v>
      </c>
      <c r="F2180" s="31">
        <v>91</v>
      </c>
      <c r="G2180" s="31">
        <v>10893.62</v>
      </c>
      <c r="H2180" s="31">
        <v>250553.26</v>
      </c>
      <c r="I2180" s="32">
        <v>45700</v>
      </c>
      <c r="J2180" s="32">
        <v>45898</v>
      </c>
      <c r="K2180" s="31" t="s">
        <v>54</v>
      </c>
      <c r="L2180" s="33" t="s">
        <v>58</v>
      </c>
      <c r="M2180" s="13" t="str">
        <f>PROPER(TRIM(SUBSTITUTE(B2180,"###"," ")))</f>
        <v>Low Pro</v>
      </c>
      <c r="N2180" s="13" t="str">
        <f>PROPER(TRIM(SUBSTITUTE(C2180,"###"," ")))</f>
        <v>Furniture</v>
      </c>
      <c r="O2180" s="13" t="str">
        <f>PROPER(TRIM(SUBSTITUTE(D2180,"###"," ")))</f>
        <v>Retailmart Inc</v>
      </c>
      <c r="P2180" s="13" t="str">
        <f t="shared" si="238"/>
        <v>Low Pro</v>
      </c>
      <c r="Q2180" s="34" t="str">
        <f t="shared" si="239"/>
        <v>Furniture</v>
      </c>
      <c r="R2180" s="13" t="str">
        <f t="shared" si="240"/>
        <v>Retailmart Inc</v>
      </c>
      <c r="S2180" s="35">
        <f t="shared" si="241"/>
        <v>23</v>
      </c>
      <c r="T2180" s="35">
        <f t="shared" si="242"/>
        <v>91</v>
      </c>
      <c r="U2180" s="14">
        <f t="shared" si="243"/>
        <v>10893.62</v>
      </c>
      <c r="V2180" s="14">
        <f t="shared" si="244"/>
        <v>250553.26</v>
      </c>
      <c r="W2180" s="13" t="str">
        <v>Low Stock</v>
      </c>
      <c r="X2180" s="13" t="str">
        <v>Yes</v>
      </c>
      <c r="Y2180" s="13">
        <v>1</v>
      </c>
    </row>
    <row r="2181" spans="1:25" x14ac:dyDescent="0.3">
      <c r="A2181" s="31" t="s">
        <v>4317</v>
      </c>
      <c r="B2181" s="31" t="s">
        <v>3490</v>
      </c>
      <c r="C2181" s="31" t="s">
        <v>20</v>
      </c>
      <c r="D2181" s="31" t="s">
        <v>53</v>
      </c>
      <c r="E2181" s="31">
        <v>93</v>
      </c>
      <c r="F2181" s="13"/>
      <c r="G2181" s="31">
        <v>2562.52</v>
      </c>
      <c r="H2181" s="31">
        <v>238314.36</v>
      </c>
      <c r="I2181" s="32">
        <v>45691</v>
      </c>
      <c r="J2181" s="32">
        <v>45900</v>
      </c>
      <c r="K2181" s="31" t="s">
        <v>25</v>
      </c>
      <c r="L2181" s="33" t="s">
        <v>21</v>
      </c>
      <c r="M2181" s="13" t="str">
        <f>PROPER(TRIM(SUBSTITUTE(B2181,"###"," ")))</f>
        <v>Capital Pro</v>
      </c>
      <c r="N2181" s="13" t="str">
        <f>PROPER(TRIM(SUBSTITUTE(C2181,"###"," ")))</f>
        <v>Toys</v>
      </c>
      <c r="O2181" s="13" t="str">
        <f>PROPER(TRIM(SUBSTITUTE(D2181,"###"," ")))</f>
        <v>Abc Pvt Ltd</v>
      </c>
      <c r="P2181" s="13" t="str">
        <f t="shared" si="238"/>
        <v>Capital Pro</v>
      </c>
      <c r="Q2181" s="34" t="str">
        <f t="shared" si="239"/>
        <v>Toys</v>
      </c>
      <c r="R2181" s="13" t="str">
        <f t="shared" si="240"/>
        <v>Abc Pvt Ltd</v>
      </c>
      <c r="S2181" s="35">
        <f t="shared" si="241"/>
        <v>93</v>
      </c>
      <c r="T2181" s="35">
        <f t="shared" si="242"/>
        <v>0</v>
      </c>
      <c r="U2181" s="14">
        <f t="shared" si="243"/>
        <v>2562.52</v>
      </c>
      <c r="V2181" s="14">
        <f t="shared" si="244"/>
        <v>238314.36</v>
      </c>
      <c r="W2181" s="13" t="str">
        <v>In Stock</v>
      </c>
      <c r="X2181" s="13" t="str">
        <v>No</v>
      </c>
      <c r="Y2181" s="13">
        <v>0</v>
      </c>
    </row>
    <row r="2182" spans="1:25" x14ac:dyDescent="0.3">
      <c r="A2182" s="31" t="s">
        <v>4319</v>
      </c>
      <c r="B2182" s="31" t="s">
        <v>4320</v>
      </c>
      <c r="C2182" s="31" t="s">
        <v>40</v>
      </c>
      <c r="D2182" s="31" t="s">
        <v>15</v>
      </c>
      <c r="E2182" s="31">
        <v>197</v>
      </c>
      <c r="F2182" s="31">
        <v>88</v>
      </c>
      <c r="G2182" s="31">
        <v>16071.36</v>
      </c>
      <c r="H2182" s="31">
        <v>3166057.92</v>
      </c>
      <c r="I2182" s="32">
        <v>45686</v>
      </c>
      <c r="J2182" s="32">
        <v>45881</v>
      </c>
      <c r="K2182" s="31" t="s">
        <v>54</v>
      </c>
      <c r="L2182" s="33" t="s">
        <v>17</v>
      </c>
      <c r="M2182" s="13" t="str">
        <f>PROPER(TRIM(SUBSTITUTE(B2182,"###"," ")))</f>
        <v>Risk Plus</v>
      </c>
      <c r="N2182" s="13" t="str">
        <f>PROPER(TRIM(SUBSTITUTE(C2182,"###"," ")))</f>
        <v>Electronics</v>
      </c>
      <c r="O2182" s="13" t="str">
        <f>PROPER(TRIM(SUBSTITUTE(D2182,"###"," ")))</f>
        <v>Global Traders</v>
      </c>
      <c r="P2182" s="13" t="str">
        <f t="shared" si="238"/>
        <v>Risk Plus</v>
      </c>
      <c r="Q2182" s="34" t="str">
        <f t="shared" si="239"/>
        <v>Electronics</v>
      </c>
      <c r="R2182" s="13" t="str">
        <f t="shared" si="240"/>
        <v>Global Traders</v>
      </c>
      <c r="S2182" s="35">
        <f t="shared" si="241"/>
        <v>197</v>
      </c>
      <c r="T2182" s="35">
        <f t="shared" si="242"/>
        <v>88</v>
      </c>
      <c r="U2182" s="14">
        <f t="shared" si="243"/>
        <v>16071.36</v>
      </c>
      <c r="V2182" s="14">
        <f t="shared" si="244"/>
        <v>3166057.92</v>
      </c>
      <c r="W2182" s="13" t="str">
        <v>In Stock</v>
      </c>
      <c r="X2182" s="13" t="str">
        <v>No</v>
      </c>
      <c r="Y2182" s="13">
        <v>0</v>
      </c>
    </row>
    <row r="2183" spans="1:25" x14ac:dyDescent="0.3">
      <c r="A2183" s="31" t="s">
        <v>4323</v>
      </c>
      <c r="B2183" s="31" t="s">
        <v>4324</v>
      </c>
      <c r="C2183" s="31" t="s">
        <v>44</v>
      </c>
      <c r="D2183" s="31" t="s">
        <v>24</v>
      </c>
      <c r="E2183" s="13"/>
      <c r="F2183" s="31">
        <v>64</v>
      </c>
      <c r="G2183" s="31">
        <v>3636.97</v>
      </c>
      <c r="H2183" s="13"/>
      <c r="I2183" s="32">
        <v>45734</v>
      </c>
      <c r="J2183" s="32">
        <v>45933</v>
      </c>
      <c r="K2183" s="31" t="s">
        <v>16</v>
      </c>
      <c r="L2183" s="33" t="s">
        <v>17</v>
      </c>
      <c r="M2183" s="13" t="str">
        <f>PROPER(TRIM(SUBSTITUTE(B2183,"###"," ")))</f>
        <v>Wonder Plus</v>
      </c>
      <c r="N2183" s="13" t="str">
        <f>PROPER(TRIM(SUBSTITUTE(C2183,"###"," ")))</f>
        <v>Groceries</v>
      </c>
      <c r="O2183" s="13" t="str">
        <f>PROPER(TRIM(SUBSTITUTE(D2183,"###"," ")))</f>
        <v>Omni Suppliers</v>
      </c>
      <c r="P2183" s="13" t="str">
        <f t="shared" si="238"/>
        <v>Wonder Plus</v>
      </c>
      <c r="Q2183" s="34" t="str">
        <f t="shared" si="239"/>
        <v>Groceries</v>
      </c>
      <c r="R2183" s="13" t="str">
        <f t="shared" si="240"/>
        <v>Omni Suppliers</v>
      </c>
      <c r="S2183" s="35">
        <f t="shared" si="241"/>
        <v>0</v>
      </c>
      <c r="T2183" s="35">
        <f t="shared" si="242"/>
        <v>64</v>
      </c>
      <c r="U2183" s="14">
        <f t="shared" si="243"/>
        <v>3636.97</v>
      </c>
      <c r="V2183" s="14">
        <f t="shared" si="244"/>
        <v>0</v>
      </c>
      <c r="W2183" s="13" t="str">
        <v>Out of Stock</v>
      </c>
      <c r="X2183" s="13" t="str">
        <v>Yes</v>
      </c>
      <c r="Y2183" s="13">
        <v>1</v>
      </c>
    </row>
    <row r="2184" spans="1:25" x14ac:dyDescent="0.3">
      <c r="A2184" s="31" t="s">
        <v>4325</v>
      </c>
      <c r="B2184" s="31" t="s">
        <v>4326</v>
      </c>
      <c r="C2184" s="31" t="s">
        <v>40</v>
      </c>
      <c r="D2184" s="31" t="s">
        <v>41</v>
      </c>
      <c r="E2184" s="31">
        <v>116</v>
      </c>
      <c r="F2184" s="31">
        <v>52</v>
      </c>
      <c r="G2184" s="31">
        <v>15072.07</v>
      </c>
      <c r="H2184" s="31">
        <v>1748360.12</v>
      </c>
      <c r="I2184" s="32">
        <v>45764</v>
      </c>
      <c r="J2184" s="32">
        <v>45880</v>
      </c>
      <c r="K2184" s="31" t="s">
        <v>57</v>
      </c>
      <c r="L2184" s="33" t="s">
        <v>17</v>
      </c>
      <c r="M2184" s="13" t="str">
        <f>PROPER(TRIM(SUBSTITUTE(B2184,"###"," ")))</f>
        <v>Drug Pro</v>
      </c>
      <c r="N2184" s="13" t="str">
        <f>PROPER(TRIM(SUBSTITUTE(C2184,"###"," ")))</f>
        <v>Electronics</v>
      </c>
      <c r="O2184" s="13" t="str">
        <f>PROPER(TRIM(SUBSTITUTE(D2184,"###"," ")))</f>
        <v>Quickstock</v>
      </c>
      <c r="P2184" s="13" t="str">
        <f t="shared" si="238"/>
        <v>Drug Pro</v>
      </c>
      <c r="Q2184" s="34" t="str">
        <f t="shared" si="239"/>
        <v>Electronics</v>
      </c>
      <c r="R2184" s="13" t="str">
        <f t="shared" si="240"/>
        <v>Quickstock</v>
      </c>
      <c r="S2184" s="35">
        <f t="shared" si="241"/>
        <v>116</v>
      </c>
      <c r="T2184" s="35">
        <f t="shared" si="242"/>
        <v>52</v>
      </c>
      <c r="U2184" s="14">
        <f t="shared" si="243"/>
        <v>15072.07</v>
      </c>
      <c r="V2184" s="14">
        <f t="shared" si="244"/>
        <v>1748360.1199999999</v>
      </c>
      <c r="W2184" s="13" t="str">
        <v>In Stock</v>
      </c>
      <c r="X2184" s="13" t="str">
        <v>No</v>
      </c>
      <c r="Y2184" s="13">
        <v>0</v>
      </c>
    </row>
    <row r="2185" spans="1:25" x14ac:dyDescent="0.3">
      <c r="A2185" s="31" t="s">
        <v>4327</v>
      </c>
      <c r="B2185" s="31" t="s">
        <v>4328</v>
      </c>
      <c r="C2185" s="31" t="s">
        <v>20</v>
      </c>
      <c r="D2185" s="31" t="s">
        <v>15</v>
      </c>
      <c r="E2185" s="31">
        <v>133</v>
      </c>
      <c r="F2185" s="31">
        <v>91</v>
      </c>
      <c r="G2185" s="31">
        <v>9383.7999999999993</v>
      </c>
      <c r="H2185" s="31">
        <v>1248045.3999999999</v>
      </c>
      <c r="I2185" s="32">
        <v>45680</v>
      </c>
      <c r="J2185" s="32">
        <v>45893</v>
      </c>
      <c r="K2185" s="13"/>
      <c r="L2185" s="33" t="s">
        <v>33</v>
      </c>
      <c r="M2185" s="13" t="str">
        <f>PROPER(TRIM(SUBSTITUTE(B2185,"###"," ")))</f>
        <v>Better Lite</v>
      </c>
      <c r="N2185" s="13" t="str">
        <f>PROPER(TRIM(SUBSTITUTE(C2185,"###"," ")))</f>
        <v>Toys</v>
      </c>
      <c r="O2185" s="13" t="str">
        <f>PROPER(TRIM(SUBSTITUTE(D2185,"###"," ")))</f>
        <v>Global Traders</v>
      </c>
      <c r="P2185" s="13" t="str">
        <f t="shared" si="238"/>
        <v>Better Lite</v>
      </c>
      <c r="Q2185" s="34" t="str">
        <f t="shared" si="239"/>
        <v>Toys</v>
      </c>
      <c r="R2185" s="13" t="str">
        <f t="shared" si="240"/>
        <v>Global Traders</v>
      </c>
      <c r="S2185" s="35">
        <f t="shared" si="241"/>
        <v>133</v>
      </c>
      <c r="T2185" s="35">
        <f t="shared" si="242"/>
        <v>91</v>
      </c>
      <c r="U2185" s="14">
        <f t="shared" si="243"/>
        <v>9383.7999999999993</v>
      </c>
      <c r="V2185" s="14">
        <f t="shared" si="244"/>
        <v>1248045.3999999999</v>
      </c>
      <c r="W2185" s="13" t="str">
        <v>In Stock</v>
      </c>
      <c r="X2185" s="13" t="str">
        <v>No</v>
      </c>
      <c r="Y2185" s="13">
        <v>0</v>
      </c>
    </row>
    <row r="2186" spans="1:25" x14ac:dyDescent="0.3">
      <c r="A2186" s="31" t="s">
        <v>4329</v>
      </c>
      <c r="B2186" s="31" t="s">
        <v>4330</v>
      </c>
      <c r="C2186" s="31" t="s">
        <v>28</v>
      </c>
      <c r="D2186" s="31" t="s">
        <v>45</v>
      </c>
      <c r="E2186" s="31">
        <v>15</v>
      </c>
      <c r="F2186" s="31">
        <v>62</v>
      </c>
      <c r="G2186" s="31">
        <v>16691.07</v>
      </c>
      <c r="H2186" s="31">
        <v>250366.05</v>
      </c>
      <c r="I2186" s="32">
        <v>45809</v>
      </c>
      <c r="J2186" s="32">
        <v>45871</v>
      </c>
      <c r="K2186" s="31" t="s">
        <v>46</v>
      </c>
      <c r="L2186" s="33" t="s">
        <v>33</v>
      </c>
      <c r="M2186" s="13" t="str">
        <f>PROPER(TRIM(SUBSTITUTE(B2186,"###"," ")))</f>
        <v>Without Pro</v>
      </c>
      <c r="N2186" s="13" t="str">
        <f>PROPER(TRIM(SUBSTITUTE(C2186,"###"," ")))</f>
        <v>Furniture</v>
      </c>
      <c r="O2186" s="13" t="str">
        <f>PROPER(TRIM(SUBSTITUTE(D2186,"###"," ")))</f>
        <v>Retailmart Inc</v>
      </c>
      <c r="P2186" s="13" t="str">
        <f t="shared" si="238"/>
        <v>Without Pro</v>
      </c>
      <c r="Q2186" s="34" t="str">
        <f t="shared" si="239"/>
        <v>Furniture</v>
      </c>
      <c r="R2186" s="13" t="str">
        <f t="shared" si="240"/>
        <v>Retailmart Inc</v>
      </c>
      <c r="S2186" s="35">
        <f t="shared" si="241"/>
        <v>15</v>
      </c>
      <c r="T2186" s="35">
        <f t="shared" si="242"/>
        <v>62</v>
      </c>
      <c r="U2186" s="14">
        <f t="shared" si="243"/>
        <v>16691.07</v>
      </c>
      <c r="V2186" s="14">
        <f t="shared" si="244"/>
        <v>250366.05</v>
      </c>
      <c r="W2186" s="13" t="str">
        <v>Low Stock</v>
      </c>
      <c r="X2186" s="13" t="str">
        <v>Yes</v>
      </c>
      <c r="Y2186" s="13">
        <v>1</v>
      </c>
    </row>
    <row r="2187" spans="1:25" x14ac:dyDescent="0.3">
      <c r="A2187" s="31" t="s">
        <v>4331</v>
      </c>
      <c r="B2187" s="31" t="s">
        <v>4332</v>
      </c>
      <c r="C2187" s="31" t="s">
        <v>44</v>
      </c>
      <c r="D2187" s="31" t="s">
        <v>53</v>
      </c>
      <c r="E2187" s="31">
        <v>80</v>
      </c>
      <c r="F2187" s="13"/>
      <c r="G2187" s="31">
        <v>16675.88</v>
      </c>
      <c r="H2187" s="31">
        <v>1334070.3999999999</v>
      </c>
      <c r="I2187" s="32">
        <v>45672</v>
      </c>
      <c r="J2187" s="32">
        <v>45940</v>
      </c>
      <c r="K2187" s="31" t="s">
        <v>29</v>
      </c>
      <c r="L2187" s="33" t="s">
        <v>17</v>
      </c>
      <c r="M2187" s="13" t="str">
        <f>PROPER(TRIM(SUBSTITUTE(B2187,"###"," ")))</f>
        <v>Standard Plus</v>
      </c>
      <c r="N2187" s="13" t="str">
        <f>PROPER(TRIM(SUBSTITUTE(C2187,"###"," ")))</f>
        <v>Groceries</v>
      </c>
      <c r="O2187" s="13" t="str">
        <f>PROPER(TRIM(SUBSTITUTE(D2187,"###"," ")))</f>
        <v>Abc Pvt Ltd</v>
      </c>
      <c r="P2187" s="13" t="str">
        <f t="shared" si="238"/>
        <v>Standard Plus</v>
      </c>
      <c r="Q2187" s="34" t="str">
        <f t="shared" si="239"/>
        <v>Groceries</v>
      </c>
      <c r="R2187" s="13" t="str">
        <f t="shared" si="240"/>
        <v>Abc Pvt Ltd</v>
      </c>
      <c r="S2187" s="35">
        <f t="shared" si="241"/>
        <v>80</v>
      </c>
      <c r="T2187" s="35">
        <f t="shared" si="242"/>
        <v>0</v>
      </c>
      <c r="U2187" s="14">
        <f t="shared" si="243"/>
        <v>16675.88</v>
      </c>
      <c r="V2187" s="14">
        <f t="shared" si="244"/>
        <v>1334070.4000000001</v>
      </c>
      <c r="W2187" s="13" t="str">
        <v>In Stock</v>
      </c>
      <c r="X2187" s="13" t="str">
        <v>No</v>
      </c>
      <c r="Y2187" s="13">
        <v>0</v>
      </c>
    </row>
    <row r="2188" spans="1:25" x14ac:dyDescent="0.3">
      <c r="A2188" s="31" t="s">
        <v>4334</v>
      </c>
      <c r="B2188" s="31" t="s">
        <v>4335</v>
      </c>
      <c r="C2188" s="31" t="s">
        <v>44</v>
      </c>
      <c r="D2188" s="31" t="s">
        <v>24</v>
      </c>
      <c r="E2188" s="31">
        <v>88</v>
      </c>
      <c r="F2188" s="31">
        <v>83</v>
      </c>
      <c r="G2188" s="31">
        <v>16873.89</v>
      </c>
      <c r="H2188" s="31">
        <v>1484902.32</v>
      </c>
      <c r="I2188" s="32">
        <v>45699</v>
      </c>
      <c r="J2188" s="32">
        <v>45898</v>
      </c>
      <c r="K2188" s="13"/>
      <c r="L2188" s="33" t="s">
        <v>33</v>
      </c>
      <c r="M2188" s="13" t="str">
        <f>PROPER(TRIM(SUBSTITUTE(B2188,"###"," ")))</f>
        <v>Simply Max</v>
      </c>
      <c r="N2188" s="13" t="str">
        <f>PROPER(TRIM(SUBSTITUTE(C2188,"###"," ")))</f>
        <v>Groceries</v>
      </c>
      <c r="O2188" s="13" t="str">
        <f>PROPER(TRIM(SUBSTITUTE(D2188,"###"," ")))</f>
        <v>Omni Suppliers</v>
      </c>
      <c r="P2188" s="13" t="str">
        <f t="shared" si="238"/>
        <v>Simply Max</v>
      </c>
      <c r="Q2188" s="34" t="str">
        <f t="shared" si="239"/>
        <v>Groceries</v>
      </c>
      <c r="R2188" s="13" t="str">
        <f t="shared" si="240"/>
        <v>Omni Suppliers</v>
      </c>
      <c r="S2188" s="35">
        <f t="shared" si="241"/>
        <v>88</v>
      </c>
      <c r="T2188" s="35">
        <f t="shared" si="242"/>
        <v>83</v>
      </c>
      <c r="U2188" s="14">
        <f t="shared" si="243"/>
        <v>16873.89</v>
      </c>
      <c r="V2188" s="14">
        <f t="shared" si="244"/>
        <v>1484902.3199999998</v>
      </c>
      <c r="W2188" s="13" t="str">
        <v>In Stock</v>
      </c>
      <c r="X2188" s="13" t="str">
        <v>No</v>
      </c>
      <c r="Y2188" s="13">
        <v>0</v>
      </c>
    </row>
    <row r="2189" spans="1:25" x14ac:dyDescent="0.3">
      <c r="A2189" s="31" t="s">
        <v>4336</v>
      </c>
      <c r="B2189" s="31" t="s">
        <v>723</v>
      </c>
      <c r="C2189" s="31" t="s">
        <v>14</v>
      </c>
      <c r="D2189" s="31" t="s">
        <v>24</v>
      </c>
      <c r="E2189" s="31">
        <v>79</v>
      </c>
      <c r="F2189" s="31">
        <v>25</v>
      </c>
      <c r="G2189" s="31">
        <v>12542.17</v>
      </c>
      <c r="H2189" s="31">
        <v>990831.43</v>
      </c>
      <c r="I2189" s="32">
        <v>45827</v>
      </c>
      <c r="J2189" s="32">
        <v>45857</v>
      </c>
      <c r="K2189" s="31" t="s">
        <v>29</v>
      </c>
      <c r="L2189" s="33" t="s">
        <v>30</v>
      </c>
      <c r="M2189" s="13" t="str">
        <f>PROPER(TRIM(SUBSTITUTE(B2189,"###"," ")))</f>
        <v>Increase Max</v>
      </c>
      <c r="N2189" s="13" t="str">
        <f>PROPER(TRIM(SUBSTITUTE(C2189,"###"," ")))</f>
        <v>Clothing</v>
      </c>
      <c r="O2189" s="13" t="str">
        <f>PROPER(TRIM(SUBSTITUTE(D2189,"###"," ")))</f>
        <v>Omni Suppliers</v>
      </c>
      <c r="P2189" s="13" t="str">
        <f t="shared" si="238"/>
        <v>Increase Max</v>
      </c>
      <c r="Q2189" s="34" t="str">
        <f t="shared" si="239"/>
        <v>Clothing</v>
      </c>
      <c r="R2189" s="13" t="str">
        <f t="shared" si="240"/>
        <v>Omni Suppliers</v>
      </c>
      <c r="S2189" s="35">
        <f t="shared" si="241"/>
        <v>79</v>
      </c>
      <c r="T2189" s="35">
        <f t="shared" si="242"/>
        <v>25</v>
      </c>
      <c r="U2189" s="14">
        <f t="shared" si="243"/>
        <v>12542.17</v>
      </c>
      <c r="V2189" s="14">
        <f t="shared" si="244"/>
        <v>990831.43</v>
      </c>
      <c r="W2189" s="13" t="str">
        <v>In Stock</v>
      </c>
      <c r="X2189" s="13" t="str">
        <v>No</v>
      </c>
      <c r="Y2189" s="13">
        <v>0</v>
      </c>
    </row>
    <row r="2190" spans="1:25" x14ac:dyDescent="0.3">
      <c r="A2190" s="31" t="s">
        <v>4337</v>
      </c>
      <c r="B2190" s="31" t="s">
        <v>4338</v>
      </c>
      <c r="C2190" s="31" t="s">
        <v>20</v>
      </c>
      <c r="D2190" s="31" t="s">
        <v>15</v>
      </c>
      <c r="E2190" s="31">
        <v>165</v>
      </c>
      <c r="F2190" s="31">
        <v>60</v>
      </c>
      <c r="G2190" s="31">
        <v>15807.8</v>
      </c>
      <c r="H2190" s="31">
        <v>2608287</v>
      </c>
      <c r="I2190" s="32">
        <v>45772</v>
      </c>
      <c r="J2190" s="32">
        <v>45927</v>
      </c>
      <c r="K2190" s="31" t="s">
        <v>57</v>
      </c>
      <c r="L2190" s="33" t="s">
        <v>33</v>
      </c>
      <c r="M2190" s="13" t="str">
        <f>PROPER(TRIM(SUBSTITUTE(B2190,"###"," ")))</f>
        <v>Six X</v>
      </c>
      <c r="N2190" s="13" t="str">
        <f>PROPER(TRIM(SUBSTITUTE(C2190,"###"," ")))</f>
        <v>Toys</v>
      </c>
      <c r="O2190" s="13" t="str">
        <f>PROPER(TRIM(SUBSTITUTE(D2190,"###"," ")))</f>
        <v>Global Traders</v>
      </c>
      <c r="P2190" s="13" t="str">
        <f t="shared" si="238"/>
        <v>Six X</v>
      </c>
      <c r="Q2190" s="34" t="str">
        <f t="shared" si="239"/>
        <v>Toys</v>
      </c>
      <c r="R2190" s="13" t="str">
        <f t="shared" si="240"/>
        <v>Global Traders</v>
      </c>
      <c r="S2190" s="35">
        <f t="shared" si="241"/>
        <v>165</v>
      </c>
      <c r="T2190" s="35">
        <f t="shared" si="242"/>
        <v>60</v>
      </c>
      <c r="U2190" s="14">
        <f t="shared" si="243"/>
        <v>15807.8</v>
      </c>
      <c r="V2190" s="14">
        <f t="shared" si="244"/>
        <v>2608287</v>
      </c>
      <c r="W2190" s="13" t="str">
        <v>In Stock</v>
      </c>
      <c r="X2190" s="13" t="str">
        <v>No</v>
      </c>
      <c r="Y2190" s="13">
        <v>0</v>
      </c>
    </row>
    <row r="2191" spans="1:25" x14ac:dyDescent="0.3">
      <c r="A2191" s="31" t="s">
        <v>4339</v>
      </c>
      <c r="B2191" s="31" t="s">
        <v>2400</v>
      </c>
      <c r="C2191" s="31" t="s">
        <v>20</v>
      </c>
      <c r="D2191" s="31" t="s">
        <v>24</v>
      </c>
      <c r="E2191" s="31">
        <v>178</v>
      </c>
      <c r="F2191" s="31">
        <v>84</v>
      </c>
      <c r="G2191" s="31">
        <v>9547.3700000000008</v>
      </c>
      <c r="H2191" s="31">
        <v>1699431.86</v>
      </c>
      <c r="I2191" s="32">
        <v>45843</v>
      </c>
      <c r="J2191" s="32">
        <v>45876</v>
      </c>
      <c r="K2191" s="31" t="s">
        <v>16</v>
      </c>
      <c r="L2191" s="33" t="s">
        <v>17</v>
      </c>
      <c r="M2191" s="13" t="str">
        <f>PROPER(TRIM(SUBSTITUTE(B2191,"###"," ")))</f>
        <v>Only X</v>
      </c>
      <c r="N2191" s="13" t="str">
        <f>PROPER(TRIM(SUBSTITUTE(C2191,"###"," ")))</f>
        <v>Toys</v>
      </c>
      <c r="O2191" s="13" t="str">
        <f>PROPER(TRIM(SUBSTITUTE(D2191,"###"," ")))</f>
        <v>Omni Suppliers</v>
      </c>
      <c r="P2191" s="13" t="str">
        <f t="shared" si="238"/>
        <v>Only X</v>
      </c>
      <c r="Q2191" s="34" t="str">
        <f t="shared" si="239"/>
        <v>Toys</v>
      </c>
      <c r="R2191" s="13" t="str">
        <f t="shared" si="240"/>
        <v>Omni Suppliers</v>
      </c>
      <c r="S2191" s="35">
        <f t="shared" si="241"/>
        <v>178</v>
      </c>
      <c r="T2191" s="35">
        <f t="shared" si="242"/>
        <v>84</v>
      </c>
      <c r="U2191" s="14">
        <f t="shared" si="243"/>
        <v>9547.3700000000008</v>
      </c>
      <c r="V2191" s="14">
        <f t="shared" si="244"/>
        <v>1699431.86</v>
      </c>
      <c r="W2191" s="13" t="str">
        <v>In Stock</v>
      </c>
      <c r="X2191" s="13" t="str">
        <v>No</v>
      </c>
      <c r="Y2191" s="13">
        <v>0</v>
      </c>
    </row>
    <row r="2192" spans="1:25" x14ac:dyDescent="0.3">
      <c r="A2192" s="31" t="s">
        <v>4340</v>
      </c>
      <c r="B2192" s="31" t="s">
        <v>3573</v>
      </c>
      <c r="C2192" s="31" t="s">
        <v>40</v>
      </c>
      <c r="D2192" s="31" t="s">
        <v>41</v>
      </c>
      <c r="E2192" s="31">
        <v>29</v>
      </c>
      <c r="F2192" s="13"/>
      <c r="G2192" s="31">
        <v>14883.71</v>
      </c>
      <c r="H2192" s="31">
        <v>431627.59</v>
      </c>
      <c r="I2192" s="32">
        <v>45830</v>
      </c>
      <c r="J2192" s="32">
        <v>45864</v>
      </c>
      <c r="K2192" s="31" t="s">
        <v>57</v>
      </c>
      <c r="L2192" s="33" t="s">
        <v>33</v>
      </c>
      <c r="M2192" s="13" t="str">
        <f>PROPER(TRIM(SUBSTITUTE(B2192,"###"," ")))</f>
        <v>Affect Max</v>
      </c>
      <c r="N2192" s="13" t="str">
        <f>PROPER(TRIM(SUBSTITUTE(C2192,"###"," ")))</f>
        <v>Electronics</v>
      </c>
      <c r="O2192" s="13" t="str">
        <f>PROPER(TRIM(SUBSTITUTE(D2192,"###"," ")))</f>
        <v>Quickstock</v>
      </c>
      <c r="P2192" s="13" t="str">
        <f t="shared" si="238"/>
        <v>Affect Max</v>
      </c>
      <c r="Q2192" s="34" t="str">
        <f t="shared" si="239"/>
        <v>Electronics</v>
      </c>
      <c r="R2192" s="13" t="str">
        <f t="shared" si="240"/>
        <v>Quickstock</v>
      </c>
      <c r="S2192" s="35">
        <f t="shared" si="241"/>
        <v>29</v>
      </c>
      <c r="T2192" s="35">
        <f t="shared" si="242"/>
        <v>0</v>
      </c>
      <c r="U2192" s="14">
        <f t="shared" si="243"/>
        <v>14883.71</v>
      </c>
      <c r="V2192" s="14">
        <f t="shared" si="244"/>
        <v>431627.58999999997</v>
      </c>
      <c r="W2192" s="13" t="str">
        <v>In Stock</v>
      </c>
      <c r="X2192" s="13" t="str">
        <v>No</v>
      </c>
      <c r="Y2192" s="13">
        <v>0</v>
      </c>
    </row>
    <row r="2193" spans="1:25" x14ac:dyDescent="0.3">
      <c r="A2193" s="31" t="s">
        <v>4342</v>
      </c>
      <c r="B2193" s="31" t="s">
        <v>3893</v>
      </c>
      <c r="C2193" s="31" t="s">
        <v>40</v>
      </c>
      <c r="D2193" s="31" t="s">
        <v>45</v>
      </c>
      <c r="E2193" s="31">
        <v>166</v>
      </c>
      <c r="F2193" s="31">
        <v>91</v>
      </c>
      <c r="G2193" s="31">
        <v>6846.67</v>
      </c>
      <c r="H2193" s="31">
        <v>1136547.22</v>
      </c>
      <c r="I2193" s="32">
        <v>45702</v>
      </c>
      <c r="J2193" s="32">
        <v>45910</v>
      </c>
      <c r="K2193" s="31" t="s">
        <v>57</v>
      </c>
      <c r="L2193" s="33" t="s">
        <v>17</v>
      </c>
      <c r="M2193" s="13" t="str">
        <f>PROPER(TRIM(SUBSTITUTE(B2193,"###"," ")))</f>
        <v>Friend Plus</v>
      </c>
      <c r="N2193" s="13" t="str">
        <f>PROPER(TRIM(SUBSTITUTE(C2193,"###"," ")))</f>
        <v>Electronics</v>
      </c>
      <c r="O2193" s="13" t="str">
        <f>PROPER(TRIM(SUBSTITUTE(D2193,"###"," ")))</f>
        <v>Retailmart Inc</v>
      </c>
      <c r="P2193" s="13" t="str">
        <f t="shared" si="238"/>
        <v>Friend Plus</v>
      </c>
      <c r="Q2193" s="34" t="str">
        <f t="shared" si="239"/>
        <v>Electronics</v>
      </c>
      <c r="R2193" s="13" t="str">
        <f t="shared" si="240"/>
        <v>Retailmart Inc</v>
      </c>
      <c r="S2193" s="35">
        <f t="shared" si="241"/>
        <v>166</v>
      </c>
      <c r="T2193" s="35">
        <f t="shared" si="242"/>
        <v>91</v>
      </c>
      <c r="U2193" s="14">
        <f t="shared" si="243"/>
        <v>6846.67</v>
      </c>
      <c r="V2193" s="14">
        <f t="shared" si="244"/>
        <v>1136547.22</v>
      </c>
      <c r="W2193" s="13" t="str">
        <v>In Stock</v>
      </c>
      <c r="X2193" s="13" t="str">
        <v>No</v>
      </c>
      <c r="Y2193" s="13">
        <v>0</v>
      </c>
    </row>
    <row r="2194" spans="1:25" x14ac:dyDescent="0.3">
      <c r="A2194" s="31" t="s">
        <v>4343</v>
      </c>
      <c r="B2194" s="31" t="s">
        <v>4344</v>
      </c>
      <c r="C2194" s="31" t="s">
        <v>28</v>
      </c>
      <c r="D2194" s="31" t="s">
        <v>45</v>
      </c>
      <c r="E2194" s="31">
        <v>44</v>
      </c>
      <c r="F2194" s="31">
        <v>31</v>
      </c>
      <c r="G2194" s="31">
        <v>16601.89</v>
      </c>
      <c r="H2194" s="31">
        <v>730483.15999999992</v>
      </c>
      <c r="I2194" s="32">
        <v>45678</v>
      </c>
      <c r="J2194" s="32">
        <v>45875</v>
      </c>
      <c r="K2194" s="13"/>
      <c r="L2194" s="33" t="s">
        <v>30</v>
      </c>
      <c r="M2194" s="13" t="str">
        <f>PROPER(TRIM(SUBSTITUTE(B2194,"###"," ")))</f>
        <v>Whatever Mini</v>
      </c>
      <c r="N2194" s="13" t="str">
        <f>PROPER(TRIM(SUBSTITUTE(C2194,"###"," ")))</f>
        <v>Furniture</v>
      </c>
      <c r="O2194" s="13" t="str">
        <f>PROPER(TRIM(SUBSTITUTE(D2194,"###"," ")))</f>
        <v>Retailmart Inc</v>
      </c>
      <c r="P2194" s="13" t="str">
        <f t="shared" si="238"/>
        <v>Whatever Mini</v>
      </c>
      <c r="Q2194" s="34" t="str">
        <f t="shared" si="239"/>
        <v>Furniture</v>
      </c>
      <c r="R2194" s="13" t="str">
        <f t="shared" si="240"/>
        <v>Retailmart Inc</v>
      </c>
      <c r="S2194" s="35">
        <f t="shared" si="241"/>
        <v>44</v>
      </c>
      <c r="T2194" s="35">
        <f t="shared" si="242"/>
        <v>31</v>
      </c>
      <c r="U2194" s="14">
        <f t="shared" si="243"/>
        <v>16601.89</v>
      </c>
      <c r="V2194" s="14">
        <f t="shared" si="244"/>
        <v>730483.15999999992</v>
      </c>
      <c r="W2194" s="13" t="str">
        <v>In Stock</v>
      </c>
      <c r="X2194" s="13" t="str">
        <v>No</v>
      </c>
      <c r="Y2194" s="13">
        <v>0</v>
      </c>
    </row>
    <row r="2195" spans="1:25" x14ac:dyDescent="0.3">
      <c r="A2195" s="31" t="s">
        <v>4345</v>
      </c>
      <c r="B2195" s="31" t="s">
        <v>4346</v>
      </c>
      <c r="C2195" s="31" t="s">
        <v>40</v>
      </c>
      <c r="D2195" s="31" t="s">
        <v>15</v>
      </c>
      <c r="E2195" s="31">
        <v>91</v>
      </c>
      <c r="F2195" s="31">
        <v>41</v>
      </c>
      <c r="G2195" s="31">
        <v>19511.77</v>
      </c>
      <c r="H2195" s="31">
        <v>1775571.07</v>
      </c>
      <c r="I2195" s="32">
        <v>45754</v>
      </c>
      <c r="J2195" s="32">
        <v>45918</v>
      </c>
      <c r="K2195" s="31" t="s">
        <v>57</v>
      </c>
      <c r="L2195" s="33" t="s">
        <v>30</v>
      </c>
      <c r="M2195" s="13" t="str">
        <f>PROPER(TRIM(SUBSTITUTE(B2195,"###"," ")))</f>
        <v>Face Mini</v>
      </c>
      <c r="N2195" s="13" t="str">
        <f>PROPER(TRIM(SUBSTITUTE(C2195,"###"," ")))</f>
        <v>Electronics</v>
      </c>
      <c r="O2195" s="13" t="str">
        <f>PROPER(TRIM(SUBSTITUTE(D2195,"###"," ")))</f>
        <v>Global Traders</v>
      </c>
      <c r="P2195" s="13" t="str">
        <f t="shared" si="238"/>
        <v>Face Mini</v>
      </c>
      <c r="Q2195" s="34" t="str">
        <f t="shared" si="239"/>
        <v>Electronics</v>
      </c>
      <c r="R2195" s="13" t="str">
        <f t="shared" si="240"/>
        <v>Global Traders</v>
      </c>
      <c r="S2195" s="35">
        <f t="shared" si="241"/>
        <v>91</v>
      </c>
      <c r="T2195" s="35">
        <f t="shared" si="242"/>
        <v>41</v>
      </c>
      <c r="U2195" s="14">
        <f t="shared" si="243"/>
        <v>19511.77</v>
      </c>
      <c r="V2195" s="14">
        <f t="shared" si="244"/>
        <v>1775571.07</v>
      </c>
      <c r="W2195" s="13" t="str">
        <v>In Stock</v>
      </c>
      <c r="X2195" s="13" t="str">
        <v>No</v>
      </c>
      <c r="Y2195" s="13">
        <v>0</v>
      </c>
    </row>
    <row r="2196" spans="1:25" x14ac:dyDescent="0.3">
      <c r="A2196" s="31" t="s">
        <v>4347</v>
      </c>
      <c r="B2196" s="31" t="s">
        <v>4348</v>
      </c>
      <c r="C2196" s="31" t="s">
        <v>28</v>
      </c>
      <c r="D2196" s="31" t="s">
        <v>41</v>
      </c>
      <c r="E2196" s="31">
        <v>76</v>
      </c>
      <c r="F2196" s="31">
        <v>44</v>
      </c>
      <c r="G2196" s="31">
        <v>9433.91</v>
      </c>
      <c r="H2196" s="31">
        <v>716977.16</v>
      </c>
      <c r="I2196" s="32">
        <v>45733</v>
      </c>
      <c r="J2196" s="32">
        <v>45894</v>
      </c>
      <c r="K2196" s="31" t="s">
        <v>16</v>
      </c>
      <c r="L2196" s="33" t="s">
        <v>33</v>
      </c>
      <c r="M2196" s="13" t="str">
        <f>PROPER(TRIM(SUBSTITUTE(B2196,"###"," ")))</f>
        <v>Fill Pro</v>
      </c>
      <c r="N2196" s="13" t="str">
        <f>PROPER(TRIM(SUBSTITUTE(C2196,"###"," ")))</f>
        <v>Furniture</v>
      </c>
      <c r="O2196" s="13" t="str">
        <f>PROPER(TRIM(SUBSTITUTE(D2196,"###"," ")))</f>
        <v>Quickstock</v>
      </c>
      <c r="P2196" s="13" t="str">
        <f t="shared" si="238"/>
        <v>Fill Pro</v>
      </c>
      <c r="Q2196" s="34" t="str">
        <f t="shared" si="239"/>
        <v>Furniture</v>
      </c>
      <c r="R2196" s="13" t="str">
        <f t="shared" si="240"/>
        <v>Quickstock</v>
      </c>
      <c r="S2196" s="35">
        <f t="shared" si="241"/>
        <v>76</v>
      </c>
      <c r="T2196" s="35">
        <f t="shared" si="242"/>
        <v>44</v>
      </c>
      <c r="U2196" s="14">
        <f t="shared" si="243"/>
        <v>9433.91</v>
      </c>
      <c r="V2196" s="14">
        <f t="shared" si="244"/>
        <v>716977.16</v>
      </c>
      <c r="W2196" s="13" t="str">
        <v>In Stock</v>
      </c>
      <c r="X2196" s="13" t="str">
        <v>No</v>
      </c>
      <c r="Y2196" s="13">
        <v>0</v>
      </c>
    </row>
    <row r="2197" spans="1:25" x14ac:dyDescent="0.3">
      <c r="A2197" s="31" t="s">
        <v>4349</v>
      </c>
      <c r="B2197" s="31" t="s">
        <v>4350</v>
      </c>
      <c r="C2197" s="31" t="s">
        <v>14</v>
      </c>
      <c r="D2197" s="31" t="s">
        <v>15</v>
      </c>
      <c r="E2197" s="31">
        <v>134</v>
      </c>
      <c r="F2197" s="31">
        <v>25</v>
      </c>
      <c r="G2197" s="31">
        <v>19392.66</v>
      </c>
      <c r="H2197" s="31">
        <v>2598616.44</v>
      </c>
      <c r="I2197" s="32">
        <v>45790</v>
      </c>
      <c r="J2197" s="32">
        <v>45871</v>
      </c>
      <c r="K2197" s="31" t="s">
        <v>57</v>
      </c>
      <c r="L2197" s="33" t="s">
        <v>33</v>
      </c>
      <c r="M2197" s="13" t="str">
        <f>PROPER(TRIM(SUBSTITUTE(B2197,"###"," ")))</f>
        <v>Tree X</v>
      </c>
      <c r="N2197" s="13" t="str">
        <f>PROPER(TRIM(SUBSTITUTE(C2197,"###"," ")))</f>
        <v>Clothing</v>
      </c>
      <c r="O2197" s="13" t="str">
        <f>PROPER(TRIM(SUBSTITUTE(D2197,"###"," ")))</f>
        <v>Global Traders</v>
      </c>
      <c r="P2197" s="13" t="str">
        <f t="shared" si="238"/>
        <v>Tree X</v>
      </c>
      <c r="Q2197" s="34" t="str">
        <f t="shared" si="239"/>
        <v>Clothing</v>
      </c>
      <c r="R2197" s="13" t="str">
        <f t="shared" si="240"/>
        <v>Global Traders</v>
      </c>
      <c r="S2197" s="35">
        <f t="shared" si="241"/>
        <v>134</v>
      </c>
      <c r="T2197" s="35">
        <f t="shared" si="242"/>
        <v>25</v>
      </c>
      <c r="U2197" s="14">
        <f t="shared" si="243"/>
        <v>19392.66</v>
      </c>
      <c r="V2197" s="14">
        <f t="shared" si="244"/>
        <v>2598616.44</v>
      </c>
      <c r="W2197" s="13" t="str">
        <v>In Stock</v>
      </c>
      <c r="X2197" s="13" t="str">
        <v>No</v>
      </c>
      <c r="Y2197" s="13">
        <v>0</v>
      </c>
    </row>
    <row r="2198" spans="1:25" x14ac:dyDescent="0.3">
      <c r="A2198" s="31" t="s">
        <v>4351</v>
      </c>
      <c r="B2198" s="31" t="s">
        <v>4352</v>
      </c>
      <c r="C2198" s="31" t="s">
        <v>14</v>
      </c>
      <c r="D2198" s="31" t="s">
        <v>53</v>
      </c>
      <c r="E2198" s="13"/>
      <c r="F2198" s="31">
        <v>28</v>
      </c>
      <c r="G2198" s="31">
        <v>1337.49</v>
      </c>
      <c r="H2198" s="13"/>
      <c r="I2198" s="32">
        <v>45671</v>
      </c>
      <c r="J2198" s="32">
        <v>45911</v>
      </c>
      <c r="K2198" s="31" t="s">
        <v>54</v>
      </c>
      <c r="L2198" s="33" t="s">
        <v>17</v>
      </c>
      <c r="M2198" s="13" t="str">
        <f>PROPER(TRIM(SUBSTITUTE(B2198,"###"," ")))</f>
        <v>Experience Max</v>
      </c>
      <c r="N2198" s="13" t="str">
        <f>PROPER(TRIM(SUBSTITUTE(C2198,"###"," ")))</f>
        <v>Clothing</v>
      </c>
      <c r="O2198" s="13" t="str">
        <f>PROPER(TRIM(SUBSTITUTE(D2198,"###"," ")))</f>
        <v>Abc Pvt Ltd</v>
      </c>
      <c r="P2198" s="13" t="str">
        <f t="shared" si="238"/>
        <v>Experience Max</v>
      </c>
      <c r="Q2198" s="34" t="str">
        <f t="shared" si="239"/>
        <v>Clothing</v>
      </c>
      <c r="R2198" s="13" t="str">
        <f t="shared" si="240"/>
        <v>Abc Pvt Ltd</v>
      </c>
      <c r="S2198" s="35">
        <f t="shared" si="241"/>
        <v>0</v>
      </c>
      <c r="T2198" s="35">
        <f t="shared" si="242"/>
        <v>28</v>
      </c>
      <c r="U2198" s="14">
        <f t="shared" si="243"/>
        <v>1337.49</v>
      </c>
      <c r="V2198" s="14">
        <f t="shared" si="244"/>
        <v>0</v>
      </c>
      <c r="W2198" s="13" t="str">
        <v>Out of Stock</v>
      </c>
      <c r="X2198" s="13" t="str">
        <v>Yes</v>
      </c>
      <c r="Y2198" s="13">
        <v>1</v>
      </c>
    </row>
    <row r="2199" spans="1:25" x14ac:dyDescent="0.3">
      <c r="A2199" s="31" t="s">
        <v>4353</v>
      </c>
      <c r="B2199" s="31" t="s">
        <v>4354</v>
      </c>
      <c r="C2199" s="31" t="s">
        <v>28</v>
      </c>
      <c r="D2199" s="31" t="s">
        <v>45</v>
      </c>
      <c r="E2199" s="31">
        <v>101</v>
      </c>
      <c r="F2199" s="31">
        <v>59</v>
      </c>
      <c r="G2199" s="31">
        <v>9025.76</v>
      </c>
      <c r="H2199" s="31">
        <v>911601.76</v>
      </c>
      <c r="I2199" s="32">
        <v>45763</v>
      </c>
      <c r="J2199" s="32">
        <v>45869</v>
      </c>
      <c r="K2199" s="31" t="s">
        <v>46</v>
      </c>
      <c r="L2199" s="33" t="s">
        <v>58</v>
      </c>
      <c r="M2199" s="13" t="str">
        <f>PROPER(TRIM(SUBSTITUTE(B2199,"###"," ")))</f>
        <v>Later Lite</v>
      </c>
      <c r="N2199" s="13" t="str">
        <f>PROPER(TRIM(SUBSTITUTE(C2199,"###"," ")))</f>
        <v>Furniture</v>
      </c>
      <c r="O2199" s="13" t="str">
        <f>PROPER(TRIM(SUBSTITUTE(D2199,"###"," ")))</f>
        <v>Retailmart Inc</v>
      </c>
      <c r="P2199" s="13" t="str">
        <f t="shared" si="238"/>
        <v>Later Lite</v>
      </c>
      <c r="Q2199" s="34" t="str">
        <f t="shared" si="239"/>
        <v>Furniture</v>
      </c>
      <c r="R2199" s="13" t="str">
        <f t="shared" si="240"/>
        <v>Retailmart Inc</v>
      </c>
      <c r="S2199" s="35">
        <f t="shared" si="241"/>
        <v>101</v>
      </c>
      <c r="T2199" s="35">
        <f t="shared" si="242"/>
        <v>59</v>
      </c>
      <c r="U2199" s="14">
        <f t="shared" si="243"/>
        <v>9025.76</v>
      </c>
      <c r="V2199" s="14">
        <f t="shared" si="244"/>
        <v>911601.76</v>
      </c>
      <c r="W2199" s="13" t="str">
        <v>In Stock</v>
      </c>
      <c r="X2199" s="13" t="str">
        <v>No</v>
      </c>
      <c r="Y2199" s="13">
        <v>0</v>
      </c>
    </row>
    <row r="2200" spans="1:25" x14ac:dyDescent="0.3">
      <c r="A2200" s="31" t="s">
        <v>4355</v>
      </c>
      <c r="B2200" s="31" t="s">
        <v>251</v>
      </c>
      <c r="C2200" s="31" t="s">
        <v>44</v>
      </c>
      <c r="D2200" s="31" t="s">
        <v>24</v>
      </c>
      <c r="E2200" s="31">
        <v>47</v>
      </c>
      <c r="F2200" s="31">
        <v>82</v>
      </c>
      <c r="G2200" s="31">
        <v>7371.52</v>
      </c>
      <c r="H2200" s="31">
        <v>346461.44</v>
      </c>
      <c r="I2200" s="32">
        <v>45844</v>
      </c>
      <c r="J2200" s="32">
        <v>45910</v>
      </c>
      <c r="K2200" s="31" t="s">
        <v>54</v>
      </c>
      <c r="L2200" s="33" t="s">
        <v>58</v>
      </c>
      <c r="M2200" s="13" t="str">
        <f>PROPER(TRIM(SUBSTITUTE(B2200,"###"," ")))</f>
        <v>Candidate X</v>
      </c>
      <c r="N2200" s="13" t="str">
        <f>PROPER(TRIM(SUBSTITUTE(C2200,"###"," ")))</f>
        <v>Groceries</v>
      </c>
      <c r="O2200" s="13" t="str">
        <f>PROPER(TRIM(SUBSTITUTE(D2200,"###"," ")))</f>
        <v>Omni Suppliers</v>
      </c>
      <c r="P2200" s="13" t="str">
        <f t="shared" si="238"/>
        <v>Candidate X</v>
      </c>
      <c r="Q2200" s="34" t="str">
        <f t="shared" si="239"/>
        <v>Groceries</v>
      </c>
      <c r="R2200" s="13" t="str">
        <f t="shared" si="240"/>
        <v>Omni Suppliers</v>
      </c>
      <c r="S2200" s="35">
        <f t="shared" si="241"/>
        <v>47</v>
      </c>
      <c r="T2200" s="35">
        <f t="shared" si="242"/>
        <v>82</v>
      </c>
      <c r="U2200" s="14">
        <f t="shared" si="243"/>
        <v>7371.52</v>
      </c>
      <c r="V2200" s="14">
        <f t="shared" si="244"/>
        <v>346461.44</v>
      </c>
      <c r="W2200" s="13" t="str">
        <v>Low Stock</v>
      </c>
      <c r="X2200" s="13" t="str">
        <v>Yes</v>
      </c>
      <c r="Y2200" s="13">
        <v>1</v>
      </c>
    </row>
    <row r="2201" spans="1:25" x14ac:dyDescent="0.3">
      <c r="A2201" s="31" t="s">
        <v>4356</v>
      </c>
      <c r="B2201" s="31" t="s">
        <v>1118</v>
      </c>
      <c r="C2201" s="31" t="s">
        <v>40</v>
      </c>
      <c r="D2201" s="31" t="s">
        <v>53</v>
      </c>
      <c r="E2201" s="31">
        <v>118</v>
      </c>
      <c r="F2201" s="31">
        <v>64</v>
      </c>
      <c r="G2201" s="31">
        <v>16933.43</v>
      </c>
      <c r="H2201" s="31">
        <v>1998144.74</v>
      </c>
      <c r="I2201" s="32">
        <v>45749</v>
      </c>
      <c r="J2201" s="32">
        <v>45894</v>
      </c>
      <c r="K2201" s="31" t="s">
        <v>46</v>
      </c>
      <c r="L2201" s="33" t="s">
        <v>30</v>
      </c>
      <c r="M2201" s="13" t="str">
        <f>PROPER(TRIM(SUBSTITUTE(B2201,"###"," ")))</f>
        <v>Main Pro</v>
      </c>
      <c r="N2201" s="13" t="str">
        <f>PROPER(TRIM(SUBSTITUTE(C2201,"###"," ")))</f>
        <v>Electronics</v>
      </c>
      <c r="O2201" s="13" t="str">
        <f>PROPER(TRIM(SUBSTITUTE(D2201,"###"," ")))</f>
        <v>Abc Pvt Ltd</v>
      </c>
      <c r="P2201" s="13" t="str">
        <f t="shared" si="238"/>
        <v>Main Pro</v>
      </c>
      <c r="Q2201" s="34" t="str">
        <f t="shared" si="239"/>
        <v>Electronics</v>
      </c>
      <c r="R2201" s="13" t="str">
        <f t="shared" si="240"/>
        <v>Abc Pvt Ltd</v>
      </c>
      <c r="S2201" s="35">
        <f t="shared" si="241"/>
        <v>118</v>
      </c>
      <c r="T2201" s="35">
        <f t="shared" si="242"/>
        <v>64</v>
      </c>
      <c r="U2201" s="14">
        <f t="shared" si="243"/>
        <v>16933.43</v>
      </c>
      <c r="V2201" s="14">
        <f t="shared" si="244"/>
        <v>1998144.74</v>
      </c>
      <c r="W2201" s="13" t="str">
        <v>In Stock</v>
      </c>
      <c r="X2201" s="13" t="str">
        <v>No</v>
      </c>
      <c r="Y2201" s="13">
        <v>0</v>
      </c>
    </row>
    <row r="2202" spans="1:25" x14ac:dyDescent="0.3">
      <c r="A2202" s="31" t="s">
        <v>4357</v>
      </c>
      <c r="B2202" s="31" t="s">
        <v>4358</v>
      </c>
      <c r="C2202" s="31" t="s">
        <v>44</v>
      </c>
      <c r="D2202" s="31" t="s">
        <v>53</v>
      </c>
      <c r="E2202" s="31">
        <v>156</v>
      </c>
      <c r="F2202" s="31">
        <v>25</v>
      </c>
      <c r="G2202" s="31">
        <v>124.21</v>
      </c>
      <c r="H2202" s="31">
        <v>19376.759999999998</v>
      </c>
      <c r="I2202" s="32">
        <v>45817</v>
      </c>
      <c r="J2202" s="32">
        <v>45869</v>
      </c>
      <c r="K2202" s="13"/>
      <c r="L2202" s="33" t="s">
        <v>17</v>
      </c>
      <c r="M2202" s="13" t="str">
        <f>PROPER(TRIM(SUBSTITUTE(B2202,"###"," ")))</f>
        <v>Statement Lite</v>
      </c>
      <c r="N2202" s="13" t="str">
        <f>PROPER(TRIM(SUBSTITUTE(C2202,"###"," ")))</f>
        <v>Groceries</v>
      </c>
      <c r="O2202" s="13" t="str">
        <f>PROPER(TRIM(SUBSTITUTE(D2202,"###"," ")))</f>
        <v>Abc Pvt Ltd</v>
      </c>
      <c r="P2202" s="13" t="str">
        <f t="shared" si="238"/>
        <v>Statement Lite</v>
      </c>
      <c r="Q2202" s="34" t="str">
        <f t="shared" si="239"/>
        <v>Groceries</v>
      </c>
      <c r="R2202" s="13" t="str">
        <f t="shared" si="240"/>
        <v>Abc Pvt Ltd</v>
      </c>
      <c r="S2202" s="35">
        <f t="shared" si="241"/>
        <v>156</v>
      </c>
      <c r="T2202" s="35">
        <f t="shared" si="242"/>
        <v>25</v>
      </c>
      <c r="U2202" s="14">
        <f t="shared" si="243"/>
        <v>124.21</v>
      </c>
      <c r="V2202" s="14">
        <f t="shared" si="244"/>
        <v>19376.759999999998</v>
      </c>
      <c r="W2202" s="13" t="str">
        <v>In Stock</v>
      </c>
      <c r="X2202" s="13" t="str">
        <v>No</v>
      </c>
      <c r="Y2202" s="13">
        <v>0</v>
      </c>
    </row>
    <row r="2203" spans="1:25" x14ac:dyDescent="0.3">
      <c r="A2203" s="31" t="s">
        <v>4359</v>
      </c>
      <c r="B2203" s="31" t="s">
        <v>1996</v>
      </c>
      <c r="C2203" s="31" t="s">
        <v>44</v>
      </c>
      <c r="D2203" s="31" t="s">
        <v>53</v>
      </c>
      <c r="E2203" s="31">
        <v>17</v>
      </c>
      <c r="F2203" s="31">
        <v>57</v>
      </c>
      <c r="G2203" s="31">
        <v>10489.68</v>
      </c>
      <c r="H2203" s="31">
        <v>178324.56</v>
      </c>
      <c r="I2203" s="32">
        <v>45798</v>
      </c>
      <c r="J2203" s="32">
        <v>45887</v>
      </c>
      <c r="K2203" s="31" t="s">
        <v>57</v>
      </c>
      <c r="L2203" s="33" t="s">
        <v>17</v>
      </c>
      <c r="M2203" s="13" t="str">
        <f>PROPER(TRIM(SUBSTITUTE(B2203,"###"," ")))</f>
        <v>Week Pro</v>
      </c>
      <c r="N2203" s="13" t="str">
        <f>PROPER(TRIM(SUBSTITUTE(C2203,"###"," ")))</f>
        <v>Groceries</v>
      </c>
      <c r="O2203" s="13" t="str">
        <f>PROPER(TRIM(SUBSTITUTE(D2203,"###"," ")))</f>
        <v>Abc Pvt Ltd</v>
      </c>
      <c r="P2203" s="13" t="str">
        <f t="shared" si="238"/>
        <v>Week Pro</v>
      </c>
      <c r="Q2203" s="34" t="str">
        <f t="shared" si="239"/>
        <v>Groceries</v>
      </c>
      <c r="R2203" s="13" t="str">
        <f t="shared" si="240"/>
        <v>Abc Pvt Ltd</v>
      </c>
      <c r="S2203" s="35">
        <f t="shared" si="241"/>
        <v>17</v>
      </c>
      <c r="T2203" s="35">
        <f t="shared" si="242"/>
        <v>57</v>
      </c>
      <c r="U2203" s="14">
        <f t="shared" si="243"/>
        <v>10489.68</v>
      </c>
      <c r="V2203" s="14">
        <f t="shared" si="244"/>
        <v>178324.56</v>
      </c>
      <c r="W2203" s="13" t="str">
        <v>Low Stock</v>
      </c>
      <c r="X2203" s="13" t="str">
        <v>Yes</v>
      </c>
      <c r="Y2203" s="13">
        <v>1</v>
      </c>
    </row>
    <row r="2204" spans="1:25" x14ac:dyDescent="0.3">
      <c r="A2204" s="31" t="s">
        <v>4360</v>
      </c>
      <c r="B2204" s="31" t="s">
        <v>4361</v>
      </c>
      <c r="C2204" s="31" t="s">
        <v>40</v>
      </c>
      <c r="D2204" s="13"/>
      <c r="E2204" s="31">
        <v>43</v>
      </c>
      <c r="F2204" s="31">
        <v>66</v>
      </c>
      <c r="G2204" s="31">
        <v>15459.6</v>
      </c>
      <c r="H2204" s="31">
        <v>664762.80000000005</v>
      </c>
      <c r="I2204" s="32">
        <v>45821</v>
      </c>
      <c r="J2204" s="32">
        <v>45888</v>
      </c>
      <c r="K2204" s="31" t="s">
        <v>29</v>
      </c>
      <c r="L2204" s="33" t="s">
        <v>58</v>
      </c>
      <c r="M2204" s="13" t="str">
        <f>PROPER(TRIM(SUBSTITUTE(B2204,"###"," ")))</f>
        <v>Another Mini</v>
      </c>
      <c r="N2204" s="13" t="str">
        <f>PROPER(TRIM(SUBSTITUTE(C2204,"###"," ")))</f>
        <v>Electronics</v>
      </c>
      <c r="O2204" s="13" t="str">
        <f>PROPER(TRIM(SUBSTITUTE(D2204,"###"," ")))</f>
        <v/>
      </c>
      <c r="P2204" s="13" t="str">
        <f t="shared" si="238"/>
        <v>Another Mini</v>
      </c>
      <c r="Q2204" s="34" t="str">
        <f t="shared" si="239"/>
        <v>Electronics</v>
      </c>
      <c r="R2204" s="13" t="str">
        <f t="shared" si="240"/>
        <v>Others</v>
      </c>
      <c r="S2204" s="35">
        <f t="shared" si="241"/>
        <v>43</v>
      </c>
      <c r="T2204" s="35">
        <f t="shared" si="242"/>
        <v>66</v>
      </c>
      <c r="U2204" s="14">
        <f t="shared" si="243"/>
        <v>15459.6</v>
      </c>
      <c r="V2204" s="14">
        <f t="shared" si="244"/>
        <v>664762.80000000005</v>
      </c>
      <c r="W2204" s="13" t="str">
        <v>Low Stock</v>
      </c>
      <c r="X2204" s="13" t="str">
        <v>Yes</v>
      </c>
      <c r="Y2204" s="13">
        <v>1</v>
      </c>
    </row>
    <row r="2205" spans="1:25" x14ac:dyDescent="0.3">
      <c r="A2205" s="31" t="s">
        <v>4362</v>
      </c>
      <c r="B2205" s="31" t="s">
        <v>4363</v>
      </c>
      <c r="C2205" s="31" t="s">
        <v>14</v>
      </c>
      <c r="D2205" s="31" t="s">
        <v>15</v>
      </c>
      <c r="E2205" s="31">
        <v>89</v>
      </c>
      <c r="F2205" s="31">
        <v>71</v>
      </c>
      <c r="G2205" s="31">
        <v>17760.099999999999</v>
      </c>
      <c r="H2205" s="31">
        <v>1580648.9</v>
      </c>
      <c r="I2205" s="32">
        <v>45831</v>
      </c>
      <c r="J2205" s="32">
        <v>45930</v>
      </c>
      <c r="K2205" s="31" t="s">
        <v>16</v>
      </c>
      <c r="L2205" s="33" t="s">
        <v>21</v>
      </c>
      <c r="M2205" s="13" t="str">
        <f>PROPER(TRIM(SUBSTITUTE(B2205,"###"," ")))</f>
        <v>The Plus</v>
      </c>
      <c r="N2205" s="13" t="str">
        <f>PROPER(TRIM(SUBSTITUTE(C2205,"###"," ")))</f>
        <v>Clothing</v>
      </c>
      <c r="O2205" s="13" t="str">
        <f>PROPER(TRIM(SUBSTITUTE(D2205,"###"," ")))</f>
        <v>Global Traders</v>
      </c>
      <c r="P2205" s="13" t="str">
        <f t="shared" si="238"/>
        <v>The Plus</v>
      </c>
      <c r="Q2205" s="34" t="str">
        <f t="shared" si="239"/>
        <v>Clothing</v>
      </c>
      <c r="R2205" s="13" t="str">
        <f t="shared" si="240"/>
        <v>Global Traders</v>
      </c>
      <c r="S2205" s="35">
        <f t="shared" si="241"/>
        <v>89</v>
      </c>
      <c r="T2205" s="35">
        <f t="shared" si="242"/>
        <v>71</v>
      </c>
      <c r="U2205" s="14">
        <f t="shared" si="243"/>
        <v>17760.099999999999</v>
      </c>
      <c r="V2205" s="14">
        <f t="shared" si="244"/>
        <v>1580648.9</v>
      </c>
      <c r="W2205" s="13" t="str">
        <v>In Stock</v>
      </c>
      <c r="X2205" s="13" t="str">
        <v>No</v>
      </c>
      <c r="Y2205" s="13">
        <v>0</v>
      </c>
    </row>
    <row r="2206" spans="1:25" x14ac:dyDescent="0.3">
      <c r="A2206" s="31" t="s">
        <v>4364</v>
      </c>
      <c r="B2206" s="31" t="s">
        <v>4365</v>
      </c>
      <c r="C2206" s="31" t="s">
        <v>20</v>
      </c>
      <c r="D2206" s="13"/>
      <c r="E2206" s="31">
        <v>106</v>
      </c>
      <c r="F2206" s="31">
        <v>99</v>
      </c>
      <c r="G2206" s="31">
        <v>14930.55</v>
      </c>
      <c r="H2206" s="31">
        <v>1582638.3</v>
      </c>
      <c r="I2206" s="32">
        <v>45814</v>
      </c>
      <c r="J2206" s="32">
        <v>45883</v>
      </c>
      <c r="K2206" s="31" t="s">
        <v>46</v>
      </c>
      <c r="L2206" s="33" t="s">
        <v>30</v>
      </c>
      <c r="M2206" s="13" t="str">
        <f>PROPER(TRIM(SUBSTITUTE(B2206,"###"," ")))</f>
        <v>Return Mini</v>
      </c>
      <c r="N2206" s="13" t="str">
        <f>PROPER(TRIM(SUBSTITUTE(C2206,"###"," ")))</f>
        <v>Toys</v>
      </c>
      <c r="O2206" s="13" t="str">
        <f>PROPER(TRIM(SUBSTITUTE(D2206,"###"," ")))</f>
        <v/>
      </c>
      <c r="P2206" s="13" t="str">
        <f t="shared" si="238"/>
        <v>Return Mini</v>
      </c>
      <c r="Q2206" s="34" t="str">
        <f t="shared" si="239"/>
        <v>Toys</v>
      </c>
      <c r="R2206" s="13" t="str">
        <f t="shared" si="240"/>
        <v>Others</v>
      </c>
      <c r="S2206" s="35">
        <f t="shared" si="241"/>
        <v>106</v>
      </c>
      <c r="T2206" s="35">
        <f t="shared" si="242"/>
        <v>99</v>
      </c>
      <c r="U2206" s="14">
        <f t="shared" si="243"/>
        <v>14930.55</v>
      </c>
      <c r="V2206" s="14">
        <f t="shared" si="244"/>
        <v>1582638.2999999998</v>
      </c>
      <c r="W2206" s="13" t="str">
        <v>In Stock</v>
      </c>
      <c r="X2206" s="13" t="str">
        <v>No</v>
      </c>
      <c r="Y2206" s="13">
        <v>0</v>
      </c>
    </row>
    <row r="2207" spans="1:25" x14ac:dyDescent="0.3">
      <c r="A2207" s="31" t="s">
        <v>4366</v>
      </c>
      <c r="B2207" s="31" t="s">
        <v>4367</v>
      </c>
      <c r="C2207" s="31" t="s">
        <v>44</v>
      </c>
      <c r="D2207" s="31" t="s">
        <v>24</v>
      </c>
      <c r="E2207" s="31">
        <v>196</v>
      </c>
      <c r="F2207" s="31">
        <v>33</v>
      </c>
      <c r="G2207" s="31">
        <v>12626.43</v>
      </c>
      <c r="H2207" s="31">
        <v>2474780.2799999998</v>
      </c>
      <c r="I2207" s="32">
        <v>45759</v>
      </c>
      <c r="J2207" s="32">
        <v>45923</v>
      </c>
      <c r="K2207" s="31" t="s">
        <v>16</v>
      </c>
      <c r="L2207" s="33" t="s">
        <v>58</v>
      </c>
      <c r="M2207" s="13" t="str">
        <f>PROPER(TRIM(SUBSTITUTE(B2207,"###"," ")))</f>
        <v>Site Mini</v>
      </c>
      <c r="N2207" s="13" t="str">
        <f>PROPER(TRIM(SUBSTITUTE(C2207,"###"," ")))</f>
        <v>Groceries</v>
      </c>
      <c r="O2207" s="13" t="str">
        <f>PROPER(TRIM(SUBSTITUTE(D2207,"###"," ")))</f>
        <v>Omni Suppliers</v>
      </c>
      <c r="P2207" s="13" t="str">
        <f t="shared" si="238"/>
        <v>Site Mini</v>
      </c>
      <c r="Q2207" s="34" t="str">
        <f t="shared" si="239"/>
        <v>Groceries</v>
      </c>
      <c r="R2207" s="13" t="str">
        <f t="shared" si="240"/>
        <v>Omni Suppliers</v>
      </c>
      <c r="S2207" s="35">
        <f t="shared" si="241"/>
        <v>196</v>
      </c>
      <c r="T2207" s="35">
        <f t="shared" si="242"/>
        <v>33</v>
      </c>
      <c r="U2207" s="14">
        <f t="shared" si="243"/>
        <v>12626.43</v>
      </c>
      <c r="V2207" s="14">
        <f t="shared" si="244"/>
        <v>2474780.2800000003</v>
      </c>
      <c r="W2207" s="13" t="str">
        <v>In Stock</v>
      </c>
      <c r="X2207" s="13" t="str">
        <v>No</v>
      </c>
      <c r="Y2207" s="13">
        <v>0</v>
      </c>
    </row>
    <row r="2208" spans="1:25" x14ac:dyDescent="0.3">
      <c r="A2208" s="31" t="s">
        <v>4369</v>
      </c>
      <c r="B2208" s="31" t="s">
        <v>4370</v>
      </c>
      <c r="C2208" s="31" t="s">
        <v>40</v>
      </c>
      <c r="D2208" s="31" t="s">
        <v>45</v>
      </c>
      <c r="E2208" s="31">
        <v>0</v>
      </c>
      <c r="F2208" s="31">
        <v>96</v>
      </c>
      <c r="G2208" s="31">
        <v>4021.69</v>
      </c>
      <c r="H2208" s="31">
        <v>0</v>
      </c>
      <c r="I2208" s="32">
        <v>45706</v>
      </c>
      <c r="J2208" s="32">
        <v>45892</v>
      </c>
      <c r="K2208" s="31" t="s">
        <v>16</v>
      </c>
      <c r="L2208" s="33" t="s">
        <v>30</v>
      </c>
      <c r="M2208" s="13" t="str">
        <f>PROPER(TRIM(SUBSTITUTE(B2208,"###"," ")))</f>
        <v>Join Max</v>
      </c>
      <c r="N2208" s="13" t="str">
        <f>PROPER(TRIM(SUBSTITUTE(C2208,"###"," ")))</f>
        <v>Electronics</v>
      </c>
      <c r="O2208" s="13" t="str">
        <f>PROPER(TRIM(SUBSTITUTE(D2208,"###"," ")))</f>
        <v>Retailmart Inc</v>
      </c>
      <c r="P2208" s="13" t="str">
        <f t="shared" si="238"/>
        <v>Join Max</v>
      </c>
      <c r="Q2208" s="34" t="str">
        <f t="shared" si="239"/>
        <v>Electronics</v>
      </c>
      <c r="R2208" s="13" t="str">
        <f t="shared" si="240"/>
        <v>Retailmart Inc</v>
      </c>
      <c r="S2208" s="35">
        <f t="shared" si="241"/>
        <v>0</v>
      </c>
      <c r="T2208" s="35">
        <f t="shared" si="242"/>
        <v>96</v>
      </c>
      <c r="U2208" s="14">
        <f t="shared" si="243"/>
        <v>4021.69</v>
      </c>
      <c r="V2208" s="14">
        <f t="shared" si="244"/>
        <v>0</v>
      </c>
      <c r="W2208" s="13" t="str">
        <v>Out of Stock</v>
      </c>
      <c r="X2208" s="13" t="str">
        <v>Yes</v>
      </c>
      <c r="Y2208" s="13">
        <v>1</v>
      </c>
    </row>
    <row r="2209" spans="1:25" x14ac:dyDescent="0.3">
      <c r="A2209" s="31" t="s">
        <v>4371</v>
      </c>
      <c r="B2209" s="31" t="s">
        <v>4372</v>
      </c>
      <c r="C2209" s="31" t="s">
        <v>44</v>
      </c>
      <c r="D2209" s="31" t="s">
        <v>53</v>
      </c>
      <c r="E2209" s="31">
        <v>7</v>
      </c>
      <c r="F2209" s="31">
        <v>44</v>
      </c>
      <c r="G2209" s="31">
        <v>17255.560000000001</v>
      </c>
      <c r="H2209" s="31">
        <v>120788.92</v>
      </c>
      <c r="I2209" s="32">
        <v>45760</v>
      </c>
      <c r="J2209" s="32">
        <v>45937</v>
      </c>
      <c r="K2209" s="31" t="s">
        <v>46</v>
      </c>
      <c r="L2209" s="33" t="s">
        <v>33</v>
      </c>
      <c r="M2209" s="13" t="str">
        <f>PROPER(TRIM(SUBSTITUTE(B2209,"###"," ")))</f>
        <v>Call X</v>
      </c>
      <c r="N2209" s="13" t="str">
        <f>PROPER(TRIM(SUBSTITUTE(C2209,"###"," ")))</f>
        <v>Groceries</v>
      </c>
      <c r="O2209" s="13" t="str">
        <f>PROPER(TRIM(SUBSTITUTE(D2209,"###"," ")))</f>
        <v>Abc Pvt Ltd</v>
      </c>
      <c r="P2209" s="13" t="str">
        <f t="shared" si="238"/>
        <v>Call X</v>
      </c>
      <c r="Q2209" s="34" t="str">
        <f t="shared" si="239"/>
        <v>Groceries</v>
      </c>
      <c r="R2209" s="13" t="str">
        <f t="shared" si="240"/>
        <v>Abc Pvt Ltd</v>
      </c>
      <c r="S2209" s="35">
        <f t="shared" si="241"/>
        <v>7</v>
      </c>
      <c r="T2209" s="35">
        <f t="shared" si="242"/>
        <v>44</v>
      </c>
      <c r="U2209" s="14">
        <f t="shared" si="243"/>
        <v>17255.560000000001</v>
      </c>
      <c r="V2209" s="14">
        <f t="shared" si="244"/>
        <v>120788.92000000001</v>
      </c>
      <c r="W2209" s="13" t="str">
        <v>Low Stock</v>
      </c>
      <c r="X2209" s="13" t="str">
        <v>Yes</v>
      </c>
      <c r="Y2209" s="13">
        <v>1</v>
      </c>
    </row>
    <row r="2210" spans="1:25" x14ac:dyDescent="0.3">
      <c r="A2210" s="31" t="s">
        <v>4373</v>
      </c>
      <c r="B2210" s="31" t="s">
        <v>4374</v>
      </c>
      <c r="C2210" s="31" t="s">
        <v>44</v>
      </c>
      <c r="D2210" s="31" t="s">
        <v>41</v>
      </c>
      <c r="E2210" s="31">
        <v>27</v>
      </c>
      <c r="F2210" s="31">
        <v>97</v>
      </c>
      <c r="G2210" s="31">
        <v>3877.13</v>
      </c>
      <c r="H2210" s="31">
        <v>104682.51</v>
      </c>
      <c r="I2210" s="32">
        <v>45826</v>
      </c>
      <c r="J2210" s="32">
        <v>45934</v>
      </c>
      <c r="K2210" s="31" t="s">
        <v>54</v>
      </c>
      <c r="L2210" s="33" t="s">
        <v>58</v>
      </c>
      <c r="M2210" s="13" t="str">
        <f>PROPER(TRIM(SUBSTITUTE(B2210,"###"," ")))</f>
        <v>Country Mini</v>
      </c>
      <c r="N2210" s="13" t="str">
        <f>PROPER(TRIM(SUBSTITUTE(C2210,"###"," ")))</f>
        <v>Groceries</v>
      </c>
      <c r="O2210" s="13" t="str">
        <f>PROPER(TRIM(SUBSTITUTE(D2210,"###"," ")))</f>
        <v>Quickstock</v>
      </c>
      <c r="P2210" s="13" t="str">
        <f t="shared" si="238"/>
        <v>Country Mini</v>
      </c>
      <c r="Q2210" s="34" t="str">
        <f t="shared" si="239"/>
        <v>Groceries</v>
      </c>
      <c r="R2210" s="13" t="str">
        <f t="shared" si="240"/>
        <v>Quickstock</v>
      </c>
      <c r="S2210" s="35">
        <f t="shared" si="241"/>
        <v>27</v>
      </c>
      <c r="T2210" s="35">
        <f t="shared" si="242"/>
        <v>97</v>
      </c>
      <c r="U2210" s="14">
        <f t="shared" si="243"/>
        <v>3877.13</v>
      </c>
      <c r="V2210" s="14">
        <f t="shared" si="244"/>
        <v>104682.51000000001</v>
      </c>
      <c r="W2210" s="13" t="str">
        <v>Low Stock</v>
      </c>
      <c r="X2210" s="13" t="str">
        <v>Yes</v>
      </c>
      <c r="Y2210" s="13">
        <v>1</v>
      </c>
    </row>
    <row r="2211" spans="1:25" x14ac:dyDescent="0.3">
      <c r="A2211" s="31" t="s">
        <v>4375</v>
      </c>
      <c r="B2211" s="31" t="s">
        <v>4376</v>
      </c>
      <c r="C2211" s="31" t="s">
        <v>14</v>
      </c>
      <c r="D2211" s="31" t="s">
        <v>15</v>
      </c>
      <c r="E2211" s="31">
        <v>61</v>
      </c>
      <c r="F2211" s="31">
        <v>46</v>
      </c>
      <c r="G2211" s="31">
        <v>4176.3999999999996</v>
      </c>
      <c r="H2211" s="31">
        <v>254760.4</v>
      </c>
      <c r="I2211" s="32">
        <v>45804</v>
      </c>
      <c r="J2211" s="32">
        <v>45941</v>
      </c>
      <c r="K2211" s="31" t="s">
        <v>16</v>
      </c>
      <c r="L2211" s="33" t="s">
        <v>33</v>
      </c>
      <c r="M2211" s="13" t="str">
        <f>PROPER(TRIM(SUBSTITUTE(B2211,"###"," ")))</f>
        <v>Federal Pro</v>
      </c>
      <c r="N2211" s="13" t="str">
        <f>PROPER(TRIM(SUBSTITUTE(C2211,"###"," ")))</f>
        <v>Clothing</v>
      </c>
      <c r="O2211" s="13" t="str">
        <f>PROPER(TRIM(SUBSTITUTE(D2211,"###"," ")))</f>
        <v>Global Traders</v>
      </c>
      <c r="P2211" s="13" t="str">
        <f t="shared" si="238"/>
        <v>Federal Pro</v>
      </c>
      <c r="Q2211" s="34" t="str">
        <f t="shared" si="239"/>
        <v>Clothing</v>
      </c>
      <c r="R2211" s="13" t="str">
        <f t="shared" si="240"/>
        <v>Global Traders</v>
      </c>
      <c r="S2211" s="35">
        <f t="shared" si="241"/>
        <v>61</v>
      </c>
      <c r="T2211" s="35">
        <f t="shared" si="242"/>
        <v>46</v>
      </c>
      <c r="U2211" s="14">
        <f t="shared" si="243"/>
        <v>4176.3999999999996</v>
      </c>
      <c r="V2211" s="14">
        <f t="shared" si="244"/>
        <v>254760.39999999997</v>
      </c>
      <c r="W2211" s="13" t="str">
        <v>In Stock</v>
      </c>
      <c r="X2211" s="13" t="str">
        <v>No</v>
      </c>
      <c r="Y2211" s="13">
        <v>0</v>
      </c>
    </row>
    <row r="2212" spans="1:25" x14ac:dyDescent="0.3">
      <c r="A2212" s="31" t="s">
        <v>4377</v>
      </c>
      <c r="B2212" s="31" t="s">
        <v>4378</v>
      </c>
      <c r="C2212" s="31" t="s">
        <v>14</v>
      </c>
      <c r="D2212" s="31" t="s">
        <v>53</v>
      </c>
      <c r="E2212" s="31">
        <v>91</v>
      </c>
      <c r="F2212" s="31">
        <v>44</v>
      </c>
      <c r="G2212" s="31">
        <v>5238.25</v>
      </c>
      <c r="H2212" s="31">
        <v>476680.75</v>
      </c>
      <c r="I2212" s="32">
        <v>45788</v>
      </c>
      <c r="J2212" s="32">
        <v>45900</v>
      </c>
      <c r="K2212" s="31" t="s">
        <v>57</v>
      </c>
      <c r="L2212" s="33" t="s">
        <v>17</v>
      </c>
      <c r="M2212" s="13" t="str">
        <f>PROPER(TRIM(SUBSTITUTE(B2212,"###"," ")))</f>
        <v>Many Plus</v>
      </c>
      <c r="N2212" s="13" t="str">
        <f>PROPER(TRIM(SUBSTITUTE(C2212,"###"," ")))</f>
        <v>Clothing</v>
      </c>
      <c r="O2212" s="13" t="str">
        <f>PROPER(TRIM(SUBSTITUTE(D2212,"###"," ")))</f>
        <v>Abc Pvt Ltd</v>
      </c>
      <c r="P2212" s="13" t="str">
        <f t="shared" si="238"/>
        <v>Many Plus</v>
      </c>
      <c r="Q2212" s="34" t="str">
        <f t="shared" si="239"/>
        <v>Clothing</v>
      </c>
      <c r="R2212" s="13" t="str">
        <f t="shared" si="240"/>
        <v>Abc Pvt Ltd</v>
      </c>
      <c r="S2212" s="35">
        <f t="shared" si="241"/>
        <v>91</v>
      </c>
      <c r="T2212" s="35">
        <f t="shared" si="242"/>
        <v>44</v>
      </c>
      <c r="U2212" s="14">
        <f t="shared" si="243"/>
        <v>5238.25</v>
      </c>
      <c r="V2212" s="14">
        <f t="shared" si="244"/>
        <v>476680.75</v>
      </c>
      <c r="W2212" s="13" t="str">
        <v>In Stock</v>
      </c>
      <c r="X2212" s="13" t="str">
        <v>No</v>
      </c>
      <c r="Y2212" s="13">
        <v>0</v>
      </c>
    </row>
    <row r="2213" spans="1:25" x14ac:dyDescent="0.3">
      <c r="A2213" s="31" t="s">
        <v>4379</v>
      </c>
      <c r="B2213" s="31" t="s">
        <v>4380</v>
      </c>
      <c r="C2213" s="31" t="s">
        <v>28</v>
      </c>
      <c r="D2213" s="31" t="s">
        <v>24</v>
      </c>
      <c r="E2213" s="31">
        <v>173</v>
      </c>
      <c r="F2213" s="31">
        <v>33</v>
      </c>
      <c r="G2213" s="31">
        <v>17180.509999999998</v>
      </c>
      <c r="H2213" s="31">
        <v>2972228.23</v>
      </c>
      <c r="I2213" s="32">
        <v>45761</v>
      </c>
      <c r="J2213" s="32">
        <v>45905</v>
      </c>
      <c r="K2213" s="31" t="s">
        <v>57</v>
      </c>
      <c r="L2213" s="33" t="s">
        <v>21</v>
      </c>
      <c r="M2213" s="13" t="str">
        <f>PROPER(TRIM(SUBSTITUTE(B2213,"###"," ")))</f>
        <v>As Lite</v>
      </c>
      <c r="N2213" s="13" t="str">
        <f>PROPER(TRIM(SUBSTITUTE(C2213,"###"," ")))</f>
        <v>Furniture</v>
      </c>
      <c r="O2213" s="13" t="str">
        <f>PROPER(TRIM(SUBSTITUTE(D2213,"###"," ")))</f>
        <v>Omni Suppliers</v>
      </c>
      <c r="P2213" s="13" t="str">
        <f t="shared" si="238"/>
        <v>As Lite</v>
      </c>
      <c r="Q2213" s="34" t="str">
        <f t="shared" si="239"/>
        <v>Furniture</v>
      </c>
      <c r="R2213" s="13" t="str">
        <f t="shared" si="240"/>
        <v>Omni Suppliers</v>
      </c>
      <c r="S2213" s="35">
        <f t="shared" si="241"/>
        <v>173</v>
      </c>
      <c r="T2213" s="35">
        <f t="shared" si="242"/>
        <v>33</v>
      </c>
      <c r="U2213" s="14">
        <f t="shared" si="243"/>
        <v>17180.509999999998</v>
      </c>
      <c r="V2213" s="14">
        <f t="shared" si="244"/>
        <v>2972228.2299999995</v>
      </c>
      <c r="W2213" s="13" t="str">
        <v>In Stock</v>
      </c>
      <c r="X2213" s="13" t="str">
        <v>No</v>
      </c>
      <c r="Y2213" s="13">
        <v>0</v>
      </c>
    </row>
    <row r="2214" spans="1:25" x14ac:dyDescent="0.3">
      <c r="A2214" s="31" t="s">
        <v>4381</v>
      </c>
      <c r="B2214" s="31" t="s">
        <v>4382</v>
      </c>
      <c r="C2214" s="31" t="s">
        <v>28</v>
      </c>
      <c r="D2214" s="31" t="s">
        <v>15</v>
      </c>
      <c r="E2214" s="31">
        <v>79</v>
      </c>
      <c r="F2214" s="31">
        <v>26</v>
      </c>
      <c r="G2214" s="31">
        <v>17934.63</v>
      </c>
      <c r="H2214" s="31">
        <v>1416835.77</v>
      </c>
      <c r="I2214" s="32">
        <v>45676</v>
      </c>
      <c r="J2214" s="32">
        <v>45867</v>
      </c>
      <c r="K2214" s="31" t="s">
        <v>29</v>
      </c>
      <c r="L2214" s="33" t="s">
        <v>17</v>
      </c>
      <c r="M2214" s="13" t="str">
        <f>PROPER(TRIM(SUBSTITUTE(B2214,"###"," ")))</f>
        <v>Thus Mini</v>
      </c>
      <c r="N2214" s="13" t="str">
        <f>PROPER(TRIM(SUBSTITUTE(C2214,"###"," ")))</f>
        <v>Furniture</v>
      </c>
      <c r="O2214" s="13" t="str">
        <f>PROPER(TRIM(SUBSTITUTE(D2214,"###"," ")))</f>
        <v>Global Traders</v>
      </c>
      <c r="P2214" s="13" t="str">
        <f t="shared" si="238"/>
        <v>Thus Mini</v>
      </c>
      <c r="Q2214" s="34" t="str">
        <f t="shared" si="239"/>
        <v>Furniture</v>
      </c>
      <c r="R2214" s="13" t="str">
        <f t="shared" si="240"/>
        <v>Global Traders</v>
      </c>
      <c r="S2214" s="35">
        <f t="shared" si="241"/>
        <v>79</v>
      </c>
      <c r="T2214" s="35">
        <f t="shared" si="242"/>
        <v>26</v>
      </c>
      <c r="U2214" s="14">
        <f t="shared" si="243"/>
        <v>17934.63</v>
      </c>
      <c r="V2214" s="14">
        <f t="shared" si="244"/>
        <v>1416835.77</v>
      </c>
      <c r="W2214" s="13" t="str">
        <v>In Stock</v>
      </c>
      <c r="X2214" s="13" t="str">
        <v>No</v>
      </c>
      <c r="Y2214" s="13">
        <v>0</v>
      </c>
    </row>
    <row r="2215" spans="1:25" x14ac:dyDescent="0.3">
      <c r="A2215" s="31" t="s">
        <v>4385</v>
      </c>
      <c r="B2215" s="31" t="s">
        <v>4386</v>
      </c>
      <c r="C2215" s="31" t="s">
        <v>20</v>
      </c>
      <c r="D2215" s="13"/>
      <c r="E2215" s="31">
        <v>143</v>
      </c>
      <c r="F2215" s="31">
        <v>27</v>
      </c>
      <c r="G2215" s="31">
        <v>14870.83</v>
      </c>
      <c r="H2215" s="31">
        <v>2126528.69</v>
      </c>
      <c r="I2215" s="32">
        <v>45776</v>
      </c>
      <c r="J2215" s="32">
        <v>45864</v>
      </c>
      <c r="K2215" s="31" t="s">
        <v>29</v>
      </c>
      <c r="L2215" s="33" t="s">
        <v>33</v>
      </c>
      <c r="M2215" s="13" t="str">
        <f>PROPER(TRIM(SUBSTITUTE(B2215,"###"," ")))</f>
        <v>Lawyer Plus</v>
      </c>
      <c r="N2215" s="13" t="str">
        <f>PROPER(TRIM(SUBSTITUTE(C2215,"###"," ")))</f>
        <v>Toys</v>
      </c>
      <c r="O2215" s="13" t="str">
        <f>PROPER(TRIM(SUBSTITUTE(D2215,"###"," ")))</f>
        <v/>
      </c>
      <c r="P2215" s="13" t="str">
        <f t="shared" si="238"/>
        <v>Lawyer Plus</v>
      </c>
      <c r="Q2215" s="34" t="str">
        <f t="shared" si="239"/>
        <v>Toys</v>
      </c>
      <c r="R2215" s="13" t="str">
        <f t="shared" si="240"/>
        <v>Others</v>
      </c>
      <c r="S2215" s="35">
        <f t="shared" si="241"/>
        <v>143</v>
      </c>
      <c r="T2215" s="35">
        <f t="shared" si="242"/>
        <v>27</v>
      </c>
      <c r="U2215" s="14">
        <f t="shared" si="243"/>
        <v>14870.83</v>
      </c>
      <c r="V2215" s="14">
        <f t="shared" si="244"/>
        <v>2126528.69</v>
      </c>
      <c r="W2215" s="13" t="str">
        <v>In Stock</v>
      </c>
      <c r="X2215" s="13" t="str">
        <v>No</v>
      </c>
      <c r="Y2215" s="13">
        <v>0</v>
      </c>
    </row>
    <row r="2216" spans="1:25" x14ac:dyDescent="0.3">
      <c r="A2216" s="31" t="s">
        <v>4387</v>
      </c>
      <c r="B2216" s="31" t="s">
        <v>4388</v>
      </c>
      <c r="C2216" s="31" t="s">
        <v>44</v>
      </c>
      <c r="D2216" s="13"/>
      <c r="E2216" s="31">
        <v>39</v>
      </c>
      <c r="F2216" s="31">
        <v>73</v>
      </c>
      <c r="G2216" s="31">
        <v>16080.66</v>
      </c>
      <c r="H2216" s="31">
        <v>627145.74</v>
      </c>
      <c r="I2216" s="32">
        <v>45733</v>
      </c>
      <c r="J2216" s="32">
        <v>45866</v>
      </c>
      <c r="K2216" s="31" t="s">
        <v>54</v>
      </c>
      <c r="L2216" s="33" t="s">
        <v>30</v>
      </c>
      <c r="M2216" s="13" t="str">
        <f>PROPER(TRIM(SUBSTITUTE(B2216,"###"," ")))</f>
        <v>Scientist Mini</v>
      </c>
      <c r="N2216" s="13" t="str">
        <f>PROPER(TRIM(SUBSTITUTE(C2216,"###"," ")))</f>
        <v>Groceries</v>
      </c>
      <c r="O2216" s="13" t="str">
        <f>PROPER(TRIM(SUBSTITUTE(D2216,"###"," ")))</f>
        <v/>
      </c>
      <c r="P2216" s="13" t="str">
        <f t="shared" si="238"/>
        <v>Scientist Mini</v>
      </c>
      <c r="Q2216" s="34" t="str">
        <f t="shared" si="239"/>
        <v>Groceries</v>
      </c>
      <c r="R2216" s="13" t="str">
        <f t="shared" si="240"/>
        <v>Others</v>
      </c>
      <c r="S2216" s="35">
        <f t="shared" si="241"/>
        <v>39</v>
      </c>
      <c r="T2216" s="35">
        <f t="shared" si="242"/>
        <v>73</v>
      </c>
      <c r="U2216" s="14">
        <f t="shared" si="243"/>
        <v>16080.66</v>
      </c>
      <c r="V2216" s="14">
        <f t="shared" si="244"/>
        <v>627145.74</v>
      </c>
      <c r="W2216" s="13" t="str">
        <v>Low Stock</v>
      </c>
      <c r="X2216" s="13" t="str">
        <v>Yes</v>
      </c>
      <c r="Y2216" s="13">
        <v>1</v>
      </c>
    </row>
    <row r="2217" spans="1:25" x14ac:dyDescent="0.3">
      <c r="A2217" s="31" t="s">
        <v>4389</v>
      </c>
      <c r="B2217" s="31" t="s">
        <v>2660</v>
      </c>
      <c r="C2217" s="31" t="s">
        <v>20</v>
      </c>
      <c r="D2217" s="31" t="s">
        <v>53</v>
      </c>
      <c r="E2217" s="31">
        <v>133</v>
      </c>
      <c r="F2217" s="31">
        <v>74</v>
      </c>
      <c r="G2217" s="31">
        <v>4441.58</v>
      </c>
      <c r="H2217" s="31">
        <v>590730.14</v>
      </c>
      <c r="I2217" s="32">
        <v>45686</v>
      </c>
      <c r="J2217" s="32">
        <v>45907</v>
      </c>
      <c r="K2217" s="31" t="s">
        <v>16</v>
      </c>
      <c r="L2217" s="33" t="s">
        <v>21</v>
      </c>
      <c r="M2217" s="13" t="str">
        <f>PROPER(TRIM(SUBSTITUTE(B2217,"###"," ")))</f>
        <v>Machine X</v>
      </c>
      <c r="N2217" s="13" t="str">
        <f>PROPER(TRIM(SUBSTITUTE(C2217,"###"," ")))</f>
        <v>Toys</v>
      </c>
      <c r="O2217" s="13" t="str">
        <f>PROPER(TRIM(SUBSTITUTE(D2217,"###"," ")))</f>
        <v>Abc Pvt Ltd</v>
      </c>
      <c r="P2217" s="13" t="str">
        <f t="shared" si="238"/>
        <v>Machine X</v>
      </c>
      <c r="Q2217" s="34" t="str">
        <f t="shared" si="239"/>
        <v>Toys</v>
      </c>
      <c r="R2217" s="13" t="str">
        <f t="shared" si="240"/>
        <v>Abc Pvt Ltd</v>
      </c>
      <c r="S2217" s="35">
        <f t="shared" si="241"/>
        <v>133</v>
      </c>
      <c r="T2217" s="35">
        <f t="shared" si="242"/>
        <v>74</v>
      </c>
      <c r="U2217" s="14">
        <f t="shared" si="243"/>
        <v>4441.58</v>
      </c>
      <c r="V2217" s="14">
        <f t="shared" si="244"/>
        <v>590730.14</v>
      </c>
      <c r="W2217" s="13" t="str">
        <v>In Stock</v>
      </c>
      <c r="X2217" s="13" t="str">
        <v>No</v>
      </c>
      <c r="Y2217" s="13">
        <v>0</v>
      </c>
    </row>
    <row r="2218" spans="1:25" x14ac:dyDescent="0.3">
      <c r="A2218" s="31" t="s">
        <v>4390</v>
      </c>
      <c r="B2218" s="31" t="s">
        <v>4391</v>
      </c>
      <c r="C2218" s="31" t="s">
        <v>40</v>
      </c>
      <c r="D2218" s="31" t="s">
        <v>41</v>
      </c>
      <c r="E2218" s="31">
        <v>15</v>
      </c>
      <c r="F2218" s="31">
        <v>31</v>
      </c>
      <c r="G2218" s="31">
        <v>1095.49</v>
      </c>
      <c r="H2218" s="31">
        <v>16432.349999999999</v>
      </c>
      <c r="I2218" s="32">
        <v>45742</v>
      </c>
      <c r="J2218" s="32">
        <v>45880</v>
      </c>
      <c r="K2218" s="31" t="s">
        <v>46</v>
      </c>
      <c r="L2218" s="33" t="s">
        <v>33</v>
      </c>
      <c r="M2218" s="13" t="str">
        <f>PROPER(TRIM(SUBSTITUTE(B2218,"###"," ")))</f>
        <v>Contain Lite</v>
      </c>
      <c r="N2218" s="13" t="str">
        <f>PROPER(TRIM(SUBSTITUTE(C2218,"###"," ")))</f>
        <v>Electronics</v>
      </c>
      <c r="O2218" s="13" t="str">
        <f>PROPER(TRIM(SUBSTITUTE(D2218,"###"," ")))</f>
        <v>Quickstock</v>
      </c>
      <c r="P2218" s="13" t="str">
        <f t="shared" si="238"/>
        <v>Contain Lite</v>
      </c>
      <c r="Q2218" s="34" t="str">
        <f t="shared" si="239"/>
        <v>Electronics</v>
      </c>
      <c r="R2218" s="13" t="str">
        <f t="shared" si="240"/>
        <v>Quickstock</v>
      </c>
      <c r="S2218" s="35">
        <f t="shared" si="241"/>
        <v>15</v>
      </c>
      <c r="T2218" s="35">
        <f t="shared" si="242"/>
        <v>31</v>
      </c>
      <c r="U2218" s="14">
        <f t="shared" si="243"/>
        <v>1095.49</v>
      </c>
      <c r="V2218" s="14">
        <f t="shared" si="244"/>
        <v>16432.349999999999</v>
      </c>
      <c r="W2218" s="13" t="str">
        <v>Low Stock</v>
      </c>
      <c r="X2218" s="13" t="str">
        <v>Yes</v>
      </c>
      <c r="Y2218" s="13">
        <v>1</v>
      </c>
    </row>
    <row r="2219" spans="1:25" x14ac:dyDescent="0.3">
      <c r="A2219" s="31" t="s">
        <v>4392</v>
      </c>
      <c r="B2219" s="31" t="s">
        <v>1217</v>
      </c>
      <c r="C2219" s="31" t="s">
        <v>14</v>
      </c>
      <c r="D2219" s="31" t="s">
        <v>15</v>
      </c>
      <c r="E2219" s="31">
        <v>186</v>
      </c>
      <c r="F2219" s="31">
        <v>41</v>
      </c>
      <c r="G2219" s="31">
        <v>13019.34</v>
      </c>
      <c r="H2219" s="31">
        <v>2421597.2400000002</v>
      </c>
      <c r="I2219" s="32">
        <v>45795</v>
      </c>
      <c r="J2219" s="32">
        <v>45887</v>
      </c>
      <c r="K2219" s="31" t="s">
        <v>16</v>
      </c>
      <c r="L2219" s="33" t="s">
        <v>30</v>
      </c>
      <c r="M2219" s="13" t="str">
        <f>PROPER(TRIM(SUBSTITUTE(B2219,"###"," ")))</f>
        <v>Common Max</v>
      </c>
      <c r="N2219" s="13" t="str">
        <f>PROPER(TRIM(SUBSTITUTE(C2219,"###"," ")))</f>
        <v>Clothing</v>
      </c>
      <c r="O2219" s="13" t="str">
        <f>PROPER(TRIM(SUBSTITUTE(D2219,"###"," ")))</f>
        <v>Global Traders</v>
      </c>
      <c r="P2219" s="13" t="str">
        <f t="shared" si="238"/>
        <v>Common Max</v>
      </c>
      <c r="Q2219" s="34" t="str">
        <f t="shared" si="239"/>
        <v>Clothing</v>
      </c>
      <c r="R2219" s="13" t="str">
        <f t="shared" si="240"/>
        <v>Global Traders</v>
      </c>
      <c r="S2219" s="35">
        <f t="shared" si="241"/>
        <v>186</v>
      </c>
      <c r="T2219" s="35">
        <f t="shared" si="242"/>
        <v>41</v>
      </c>
      <c r="U2219" s="14">
        <f t="shared" si="243"/>
        <v>13019.34</v>
      </c>
      <c r="V2219" s="14">
        <f t="shared" si="244"/>
        <v>2421597.2400000002</v>
      </c>
      <c r="W2219" s="13" t="str">
        <v>In Stock</v>
      </c>
      <c r="X2219" s="13" t="str">
        <v>No</v>
      </c>
      <c r="Y2219" s="13">
        <v>0</v>
      </c>
    </row>
    <row r="2220" spans="1:25" x14ac:dyDescent="0.3">
      <c r="A2220" s="31" t="s">
        <v>4393</v>
      </c>
      <c r="B2220" s="31" t="s">
        <v>4394</v>
      </c>
      <c r="C2220" s="31" t="s">
        <v>44</v>
      </c>
      <c r="D2220" s="31" t="s">
        <v>53</v>
      </c>
      <c r="E2220" s="31">
        <v>46</v>
      </c>
      <c r="F2220" s="31">
        <v>48</v>
      </c>
      <c r="G2220" s="31">
        <v>110.27</v>
      </c>
      <c r="H2220" s="31">
        <v>5072.42</v>
      </c>
      <c r="I2220" s="32">
        <v>45736</v>
      </c>
      <c r="J2220" s="32">
        <v>45870</v>
      </c>
      <c r="K2220" s="31" t="s">
        <v>25</v>
      </c>
      <c r="L2220" s="33" t="s">
        <v>21</v>
      </c>
      <c r="M2220" s="13" t="str">
        <f>PROPER(TRIM(SUBSTITUTE(B2220,"###"," ")))</f>
        <v>President Lite</v>
      </c>
      <c r="N2220" s="13" t="str">
        <f>PROPER(TRIM(SUBSTITUTE(C2220,"###"," ")))</f>
        <v>Groceries</v>
      </c>
      <c r="O2220" s="13" t="str">
        <f>PROPER(TRIM(SUBSTITUTE(D2220,"###"," ")))</f>
        <v>Abc Pvt Ltd</v>
      </c>
      <c r="P2220" s="13" t="str">
        <f t="shared" si="238"/>
        <v>President Lite</v>
      </c>
      <c r="Q2220" s="34" t="str">
        <f t="shared" si="239"/>
        <v>Groceries</v>
      </c>
      <c r="R2220" s="13" t="str">
        <f t="shared" si="240"/>
        <v>Abc Pvt Ltd</v>
      </c>
      <c r="S2220" s="35">
        <f t="shared" si="241"/>
        <v>46</v>
      </c>
      <c r="T2220" s="35">
        <f t="shared" si="242"/>
        <v>48</v>
      </c>
      <c r="U2220" s="14">
        <f t="shared" si="243"/>
        <v>110.27</v>
      </c>
      <c r="V2220" s="14">
        <f t="shared" si="244"/>
        <v>5072.42</v>
      </c>
      <c r="W2220" s="13" t="str">
        <v>Low Stock</v>
      </c>
      <c r="X2220" s="13" t="str">
        <v>Yes</v>
      </c>
      <c r="Y2220" s="13">
        <v>1</v>
      </c>
    </row>
    <row r="2221" spans="1:25" x14ac:dyDescent="0.3">
      <c r="A2221" s="31" t="s">
        <v>4396</v>
      </c>
      <c r="B2221" s="31" t="s">
        <v>4397</v>
      </c>
      <c r="C2221" s="31" t="s">
        <v>44</v>
      </c>
      <c r="D2221" s="31" t="s">
        <v>53</v>
      </c>
      <c r="E2221" s="31">
        <v>90</v>
      </c>
      <c r="F2221" s="31">
        <v>63</v>
      </c>
      <c r="G2221" s="31">
        <v>2777.87</v>
      </c>
      <c r="H2221" s="31">
        <v>250008.3</v>
      </c>
      <c r="I2221" s="32">
        <v>45718</v>
      </c>
      <c r="J2221" s="32">
        <v>45887</v>
      </c>
      <c r="K2221" s="31" t="s">
        <v>25</v>
      </c>
      <c r="L2221" s="33" t="s">
        <v>58</v>
      </c>
      <c r="M2221" s="13" t="str">
        <f>PROPER(TRIM(SUBSTITUTE(B2221,"###"," ")))</f>
        <v>Lay Plus</v>
      </c>
      <c r="N2221" s="13" t="str">
        <f>PROPER(TRIM(SUBSTITUTE(C2221,"###"," ")))</f>
        <v>Groceries</v>
      </c>
      <c r="O2221" s="13" t="str">
        <f>PROPER(TRIM(SUBSTITUTE(D2221,"###"," ")))</f>
        <v>Abc Pvt Ltd</v>
      </c>
      <c r="P2221" s="13" t="str">
        <f t="shared" si="238"/>
        <v>Lay Plus</v>
      </c>
      <c r="Q2221" s="34" t="str">
        <f t="shared" si="239"/>
        <v>Groceries</v>
      </c>
      <c r="R2221" s="13" t="str">
        <f t="shared" si="240"/>
        <v>Abc Pvt Ltd</v>
      </c>
      <c r="S2221" s="35">
        <f t="shared" si="241"/>
        <v>90</v>
      </c>
      <c r="T2221" s="35">
        <f t="shared" si="242"/>
        <v>63</v>
      </c>
      <c r="U2221" s="14">
        <f t="shared" si="243"/>
        <v>2777.87</v>
      </c>
      <c r="V2221" s="14">
        <f t="shared" si="244"/>
        <v>250008.3</v>
      </c>
      <c r="W2221" s="13" t="str">
        <v>In Stock</v>
      </c>
      <c r="X2221" s="13" t="str">
        <v>No</v>
      </c>
      <c r="Y2221" s="13">
        <v>0</v>
      </c>
    </row>
    <row r="2222" spans="1:25" x14ac:dyDescent="0.3">
      <c r="A2222" s="31" t="s">
        <v>4398</v>
      </c>
      <c r="B2222" s="31" t="s">
        <v>4399</v>
      </c>
      <c r="C2222" s="31" t="s">
        <v>40</v>
      </c>
      <c r="D2222" s="31" t="s">
        <v>15</v>
      </c>
      <c r="E2222" s="31">
        <v>121</v>
      </c>
      <c r="F2222" s="31">
        <v>95</v>
      </c>
      <c r="G2222" s="31">
        <v>1774.17</v>
      </c>
      <c r="H2222" s="31">
        <v>214674.57</v>
      </c>
      <c r="I2222" s="32">
        <v>45832</v>
      </c>
      <c r="J2222" s="32">
        <v>45892</v>
      </c>
      <c r="K2222" s="31" t="s">
        <v>46</v>
      </c>
      <c r="L2222" s="33" t="s">
        <v>21</v>
      </c>
      <c r="M2222" s="13" t="str">
        <f>PROPER(TRIM(SUBSTITUTE(B2222,"###"," ")))</f>
        <v>Morning Pro</v>
      </c>
      <c r="N2222" s="13" t="str">
        <f>PROPER(TRIM(SUBSTITUTE(C2222,"###"," ")))</f>
        <v>Electronics</v>
      </c>
      <c r="O2222" s="13" t="str">
        <f>PROPER(TRIM(SUBSTITUTE(D2222,"###"," ")))</f>
        <v>Global Traders</v>
      </c>
      <c r="P2222" s="13" t="str">
        <f t="shared" si="238"/>
        <v>Morning Pro</v>
      </c>
      <c r="Q2222" s="34" t="str">
        <f t="shared" si="239"/>
        <v>Electronics</v>
      </c>
      <c r="R2222" s="13" t="str">
        <f t="shared" si="240"/>
        <v>Global Traders</v>
      </c>
      <c r="S2222" s="35">
        <f t="shared" si="241"/>
        <v>121</v>
      </c>
      <c r="T2222" s="35">
        <f t="shared" si="242"/>
        <v>95</v>
      </c>
      <c r="U2222" s="14">
        <f t="shared" si="243"/>
        <v>1774.17</v>
      </c>
      <c r="V2222" s="14">
        <f t="shared" si="244"/>
        <v>214674.57</v>
      </c>
      <c r="W2222" s="13" t="str">
        <v>In Stock</v>
      </c>
      <c r="X2222" s="13" t="str">
        <v>No</v>
      </c>
      <c r="Y2222" s="13">
        <v>0</v>
      </c>
    </row>
    <row r="2223" spans="1:25" x14ac:dyDescent="0.3">
      <c r="A2223" s="31" t="s">
        <v>4400</v>
      </c>
      <c r="B2223" s="31" t="s">
        <v>4401</v>
      </c>
      <c r="C2223" s="31" t="s">
        <v>40</v>
      </c>
      <c r="D2223" s="31" t="s">
        <v>41</v>
      </c>
      <c r="E2223" s="31">
        <v>167</v>
      </c>
      <c r="F2223" s="31">
        <v>46</v>
      </c>
      <c r="G2223" s="31">
        <v>5786.62</v>
      </c>
      <c r="H2223" s="31">
        <v>966365.54</v>
      </c>
      <c r="I2223" s="32">
        <v>45799</v>
      </c>
      <c r="J2223" s="32">
        <v>45909</v>
      </c>
      <c r="K2223" s="31" t="s">
        <v>46</v>
      </c>
      <c r="L2223" s="33" t="s">
        <v>58</v>
      </c>
      <c r="M2223" s="13" t="str">
        <f>PROPER(TRIM(SUBSTITUTE(B2223,"###"," ")))</f>
        <v>Million Mini</v>
      </c>
      <c r="N2223" s="13" t="str">
        <f>PROPER(TRIM(SUBSTITUTE(C2223,"###"," ")))</f>
        <v>Electronics</v>
      </c>
      <c r="O2223" s="13" t="str">
        <f>PROPER(TRIM(SUBSTITUTE(D2223,"###"," ")))</f>
        <v>Quickstock</v>
      </c>
      <c r="P2223" s="13" t="str">
        <f t="shared" si="238"/>
        <v>Million Mini</v>
      </c>
      <c r="Q2223" s="34" t="str">
        <f t="shared" si="239"/>
        <v>Electronics</v>
      </c>
      <c r="R2223" s="13" t="str">
        <f t="shared" si="240"/>
        <v>Quickstock</v>
      </c>
      <c r="S2223" s="35">
        <f t="shared" si="241"/>
        <v>167</v>
      </c>
      <c r="T2223" s="35">
        <f t="shared" si="242"/>
        <v>46</v>
      </c>
      <c r="U2223" s="14">
        <f t="shared" si="243"/>
        <v>5786.62</v>
      </c>
      <c r="V2223" s="14">
        <f t="shared" si="244"/>
        <v>966365.54</v>
      </c>
      <c r="W2223" s="13" t="str">
        <v>In Stock</v>
      </c>
      <c r="X2223" s="13" t="str">
        <v>No</v>
      </c>
      <c r="Y2223" s="13">
        <v>0</v>
      </c>
    </row>
    <row r="2224" spans="1:25" x14ac:dyDescent="0.3">
      <c r="A2224" s="31" t="s">
        <v>4402</v>
      </c>
      <c r="B2224" s="31" t="s">
        <v>4403</v>
      </c>
      <c r="C2224" s="31" t="s">
        <v>44</v>
      </c>
      <c r="D2224" s="31" t="s">
        <v>41</v>
      </c>
      <c r="E2224" s="13"/>
      <c r="F2224" s="31">
        <v>52</v>
      </c>
      <c r="G2224" s="31">
        <v>3444.35</v>
      </c>
      <c r="H2224" s="13"/>
      <c r="I2224" s="32">
        <v>45723</v>
      </c>
      <c r="J2224" s="32">
        <v>45879</v>
      </c>
      <c r="K2224" s="31" t="s">
        <v>29</v>
      </c>
      <c r="L2224" s="33" t="s">
        <v>30</v>
      </c>
      <c r="M2224" s="13" t="str">
        <f>PROPER(TRIM(SUBSTITUTE(B2224,"###"," ")))</f>
        <v>Seat X</v>
      </c>
      <c r="N2224" s="13" t="str">
        <f>PROPER(TRIM(SUBSTITUTE(C2224,"###"," ")))</f>
        <v>Groceries</v>
      </c>
      <c r="O2224" s="13" t="str">
        <f>PROPER(TRIM(SUBSTITUTE(D2224,"###"," ")))</f>
        <v>Quickstock</v>
      </c>
      <c r="P2224" s="13" t="str">
        <f t="shared" si="238"/>
        <v>Seat X</v>
      </c>
      <c r="Q2224" s="34" t="str">
        <f t="shared" si="239"/>
        <v>Groceries</v>
      </c>
      <c r="R2224" s="13" t="str">
        <f t="shared" si="240"/>
        <v>Quickstock</v>
      </c>
      <c r="S2224" s="35">
        <f t="shared" si="241"/>
        <v>0</v>
      </c>
      <c r="T2224" s="35">
        <f t="shared" si="242"/>
        <v>52</v>
      </c>
      <c r="U2224" s="14">
        <f t="shared" si="243"/>
        <v>3444.35</v>
      </c>
      <c r="V2224" s="14">
        <f t="shared" si="244"/>
        <v>0</v>
      </c>
      <c r="W2224" s="13" t="str">
        <v>Out of Stock</v>
      </c>
      <c r="X2224" s="13" t="str">
        <v>Yes</v>
      </c>
      <c r="Y2224" s="13">
        <v>1</v>
      </c>
    </row>
    <row r="2225" spans="1:25" x14ac:dyDescent="0.3">
      <c r="A2225" s="31" t="s">
        <v>4404</v>
      </c>
      <c r="B2225" s="31" t="s">
        <v>4405</v>
      </c>
      <c r="C2225" s="31" t="s">
        <v>28</v>
      </c>
      <c r="D2225" s="31" t="s">
        <v>53</v>
      </c>
      <c r="E2225" s="31">
        <v>50</v>
      </c>
      <c r="F2225" s="31">
        <v>98</v>
      </c>
      <c r="G2225" s="31">
        <v>12194.02</v>
      </c>
      <c r="H2225" s="31">
        <v>609701</v>
      </c>
      <c r="I2225" s="32">
        <v>45768</v>
      </c>
      <c r="J2225" s="32">
        <v>45893</v>
      </c>
      <c r="K2225" s="31" t="s">
        <v>54</v>
      </c>
      <c r="L2225" s="33" t="s">
        <v>21</v>
      </c>
      <c r="M2225" s="13" t="str">
        <f>PROPER(TRIM(SUBSTITUTE(B2225,"###"," ")))</f>
        <v>Free Pro</v>
      </c>
      <c r="N2225" s="13" t="str">
        <f>PROPER(TRIM(SUBSTITUTE(C2225,"###"," ")))</f>
        <v>Furniture</v>
      </c>
      <c r="O2225" s="13" t="str">
        <f>PROPER(TRIM(SUBSTITUTE(D2225,"###"," ")))</f>
        <v>Abc Pvt Ltd</v>
      </c>
      <c r="P2225" s="13" t="str">
        <f t="shared" si="238"/>
        <v>Free Pro</v>
      </c>
      <c r="Q2225" s="34" t="str">
        <f t="shared" si="239"/>
        <v>Furniture</v>
      </c>
      <c r="R2225" s="13" t="str">
        <f t="shared" si="240"/>
        <v>Abc Pvt Ltd</v>
      </c>
      <c r="S2225" s="35">
        <f t="shared" si="241"/>
        <v>50</v>
      </c>
      <c r="T2225" s="35">
        <f t="shared" si="242"/>
        <v>98</v>
      </c>
      <c r="U2225" s="14">
        <f t="shared" si="243"/>
        <v>12194.02</v>
      </c>
      <c r="V2225" s="14">
        <f t="shared" si="244"/>
        <v>609701</v>
      </c>
      <c r="W2225" s="13" t="str">
        <v>Low Stock</v>
      </c>
      <c r="X2225" s="13" t="str">
        <v>Yes</v>
      </c>
      <c r="Y2225" s="13">
        <v>1</v>
      </c>
    </row>
    <row r="2226" spans="1:25" x14ac:dyDescent="0.3">
      <c r="A2226" s="31" t="s">
        <v>4408</v>
      </c>
      <c r="B2226" s="31" t="s">
        <v>4409</v>
      </c>
      <c r="C2226" s="31" t="s">
        <v>28</v>
      </c>
      <c r="D2226" s="31" t="s">
        <v>41</v>
      </c>
      <c r="E2226" s="31">
        <v>70</v>
      </c>
      <c r="F2226" s="31">
        <v>61</v>
      </c>
      <c r="G2226" s="31">
        <v>1015.5</v>
      </c>
      <c r="H2226" s="31">
        <v>71085</v>
      </c>
      <c r="I2226" s="32">
        <v>45741</v>
      </c>
      <c r="J2226" s="32">
        <v>45854</v>
      </c>
      <c r="K2226" s="31" t="s">
        <v>57</v>
      </c>
      <c r="L2226" s="33" t="s">
        <v>17</v>
      </c>
      <c r="M2226" s="13" t="str">
        <f>PROPER(TRIM(SUBSTITUTE(B2226,"###"," ")))</f>
        <v>Especially Pro</v>
      </c>
      <c r="N2226" s="13" t="str">
        <f>PROPER(TRIM(SUBSTITUTE(C2226,"###"," ")))</f>
        <v>Furniture</v>
      </c>
      <c r="O2226" s="13" t="str">
        <f>PROPER(TRIM(SUBSTITUTE(D2226,"###"," ")))</f>
        <v>Quickstock</v>
      </c>
      <c r="P2226" s="13" t="str">
        <f t="shared" si="238"/>
        <v>Especially Pro</v>
      </c>
      <c r="Q2226" s="34" t="str">
        <f t="shared" si="239"/>
        <v>Furniture</v>
      </c>
      <c r="R2226" s="13" t="str">
        <f t="shared" si="240"/>
        <v>Quickstock</v>
      </c>
      <c r="S2226" s="35">
        <f t="shared" si="241"/>
        <v>70</v>
      </c>
      <c r="T2226" s="35">
        <f t="shared" si="242"/>
        <v>61</v>
      </c>
      <c r="U2226" s="14">
        <f t="shared" si="243"/>
        <v>1015.5</v>
      </c>
      <c r="V2226" s="14">
        <f t="shared" si="244"/>
        <v>71085</v>
      </c>
      <c r="W2226" s="13" t="str">
        <v>In Stock</v>
      </c>
      <c r="X2226" s="13" t="str">
        <v>No</v>
      </c>
      <c r="Y2226" s="13">
        <v>0</v>
      </c>
    </row>
    <row r="2227" spans="1:25" x14ac:dyDescent="0.3">
      <c r="A2227" s="31" t="s">
        <v>4410</v>
      </c>
      <c r="B2227" s="31" t="s">
        <v>4411</v>
      </c>
      <c r="C2227" s="31" t="s">
        <v>20</v>
      </c>
      <c r="D2227" s="31" t="s">
        <v>45</v>
      </c>
      <c r="E2227" s="31">
        <v>124</v>
      </c>
      <c r="F2227" s="31">
        <v>76</v>
      </c>
      <c r="G2227" s="31">
        <v>9693.67</v>
      </c>
      <c r="H2227" s="31">
        <v>1202015.08</v>
      </c>
      <c r="I2227" s="32">
        <v>45715</v>
      </c>
      <c r="J2227" s="32">
        <v>45935</v>
      </c>
      <c r="K2227" s="31" t="s">
        <v>25</v>
      </c>
      <c r="L2227" s="33" t="s">
        <v>21</v>
      </c>
      <c r="M2227" s="13" t="str">
        <f>PROPER(TRIM(SUBSTITUTE(B2227,"###"," ")))</f>
        <v>Tax Lite</v>
      </c>
      <c r="N2227" s="13" t="str">
        <f>PROPER(TRIM(SUBSTITUTE(C2227,"###"," ")))</f>
        <v>Toys</v>
      </c>
      <c r="O2227" s="13" t="str">
        <f>PROPER(TRIM(SUBSTITUTE(D2227,"###"," ")))</f>
        <v>Retailmart Inc</v>
      </c>
      <c r="P2227" s="13" t="str">
        <f t="shared" si="238"/>
        <v>Tax Lite</v>
      </c>
      <c r="Q2227" s="34" t="str">
        <f t="shared" si="239"/>
        <v>Toys</v>
      </c>
      <c r="R2227" s="13" t="str">
        <f t="shared" si="240"/>
        <v>Retailmart Inc</v>
      </c>
      <c r="S2227" s="35">
        <f t="shared" si="241"/>
        <v>124</v>
      </c>
      <c r="T2227" s="35">
        <f t="shared" si="242"/>
        <v>76</v>
      </c>
      <c r="U2227" s="14">
        <f t="shared" si="243"/>
        <v>9693.67</v>
      </c>
      <c r="V2227" s="14">
        <f t="shared" si="244"/>
        <v>1202015.08</v>
      </c>
      <c r="W2227" s="13" t="str">
        <v>In Stock</v>
      </c>
      <c r="X2227" s="13" t="str">
        <v>No</v>
      </c>
      <c r="Y2227" s="13">
        <v>0</v>
      </c>
    </row>
    <row r="2228" spans="1:25" x14ac:dyDescent="0.3">
      <c r="A2228" s="31" t="s">
        <v>4412</v>
      </c>
      <c r="B2228" s="31" t="s">
        <v>4413</v>
      </c>
      <c r="C2228" s="31" t="s">
        <v>44</v>
      </c>
      <c r="D2228" s="31" t="s">
        <v>15</v>
      </c>
      <c r="E2228" s="31">
        <v>118</v>
      </c>
      <c r="F2228" s="31">
        <v>56</v>
      </c>
      <c r="G2228" s="31">
        <v>8556.7999999999993</v>
      </c>
      <c r="H2228" s="31">
        <v>1009702.4</v>
      </c>
      <c r="I2228" s="32">
        <v>45755</v>
      </c>
      <c r="J2228" s="32">
        <v>45870</v>
      </c>
      <c r="K2228" s="31" t="s">
        <v>29</v>
      </c>
      <c r="L2228" s="33" t="s">
        <v>58</v>
      </c>
      <c r="M2228" s="13" t="str">
        <f>PROPER(TRIM(SUBSTITUTE(B2228,"###"," ")))</f>
        <v>Brother Mini</v>
      </c>
      <c r="N2228" s="13" t="str">
        <f>PROPER(TRIM(SUBSTITUTE(C2228,"###"," ")))</f>
        <v>Groceries</v>
      </c>
      <c r="O2228" s="13" t="str">
        <f>PROPER(TRIM(SUBSTITUTE(D2228,"###"," ")))</f>
        <v>Global Traders</v>
      </c>
      <c r="P2228" s="13" t="str">
        <f t="shared" si="238"/>
        <v>Brother Mini</v>
      </c>
      <c r="Q2228" s="34" t="str">
        <f t="shared" si="239"/>
        <v>Groceries</v>
      </c>
      <c r="R2228" s="13" t="str">
        <f t="shared" si="240"/>
        <v>Global Traders</v>
      </c>
      <c r="S2228" s="35">
        <f t="shared" si="241"/>
        <v>118</v>
      </c>
      <c r="T2228" s="35">
        <f t="shared" si="242"/>
        <v>56</v>
      </c>
      <c r="U2228" s="14">
        <f t="shared" si="243"/>
        <v>8556.7999999999993</v>
      </c>
      <c r="V2228" s="14">
        <f t="shared" si="244"/>
        <v>1009702.3999999999</v>
      </c>
      <c r="W2228" s="13" t="str">
        <v>In Stock</v>
      </c>
      <c r="X2228" s="13" t="str">
        <v>No</v>
      </c>
      <c r="Y2228" s="13">
        <v>0</v>
      </c>
    </row>
    <row r="2229" spans="1:25" x14ac:dyDescent="0.3">
      <c r="A2229" s="31" t="s">
        <v>4414</v>
      </c>
      <c r="B2229" s="31" t="s">
        <v>4415</v>
      </c>
      <c r="C2229" s="31" t="s">
        <v>14</v>
      </c>
      <c r="D2229" s="31" t="s">
        <v>15</v>
      </c>
      <c r="E2229" s="13"/>
      <c r="F2229" s="31">
        <v>92</v>
      </c>
      <c r="G2229" s="31">
        <v>10621.41</v>
      </c>
      <c r="H2229" s="13"/>
      <c r="I2229" s="32">
        <v>45820</v>
      </c>
      <c r="J2229" s="32">
        <v>45887</v>
      </c>
      <c r="K2229" s="31" t="s">
        <v>46</v>
      </c>
      <c r="L2229" s="33" t="s">
        <v>33</v>
      </c>
      <c r="M2229" s="13" t="str">
        <f>PROPER(TRIM(SUBSTITUTE(B2229,"###"," ")))</f>
        <v>Deep Pro</v>
      </c>
      <c r="N2229" s="13" t="str">
        <f>PROPER(TRIM(SUBSTITUTE(C2229,"###"," ")))</f>
        <v>Clothing</v>
      </c>
      <c r="O2229" s="13" t="str">
        <f>PROPER(TRIM(SUBSTITUTE(D2229,"###"," ")))</f>
        <v>Global Traders</v>
      </c>
      <c r="P2229" s="13" t="str">
        <f t="shared" si="238"/>
        <v>Deep Pro</v>
      </c>
      <c r="Q2229" s="34" t="str">
        <f t="shared" si="239"/>
        <v>Clothing</v>
      </c>
      <c r="R2229" s="13" t="str">
        <f t="shared" si="240"/>
        <v>Global Traders</v>
      </c>
      <c r="S2229" s="35">
        <f t="shared" si="241"/>
        <v>0</v>
      </c>
      <c r="T2229" s="35">
        <f t="shared" si="242"/>
        <v>92</v>
      </c>
      <c r="U2229" s="14">
        <f t="shared" si="243"/>
        <v>10621.41</v>
      </c>
      <c r="V2229" s="14">
        <f t="shared" si="244"/>
        <v>0</v>
      </c>
      <c r="W2229" s="13" t="str">
        <v>Out of Stock</v>
      </c>
      <c r="X2229" s="13" t="str">
        <v>Yes</v>
      </c>
      <c r="Y2229" s="13">
        <v>1</v>
      </c>
    </row>
    <row r="2230" spans="1:25" x14ac:dyDescent="0.3">
      <c r="A2230" s="31" t="s">
        <v>4416</v>
      </c>
      <c r="B2230" s="31" t="s">
        <v>4417</v>
      </c>
      <c r="C2230" s="31" t="s">
        <v>44</v>
      </c>
      <c r="D2230" s="13"/>
      <c r="E2230" s="31">
        <v>158</v>
      </c>
      <c r="F2230" s="31">
        <v>40</v>
      </c>
      <c r="G2230" s="31">
        <v>12721.38</v>
      </c>
      <c r="H2230" s="31">
        <v>2009978.04</v>
      </c>
      <c r="I2230" s="32">
        <v>45838</v>
      </c>
      <c r="J2230" s="32">
        <v>45859</v>
      </c>
      <c r="K2230" s="31" t="s">
        <v>25</v>
      </c>
      <c r="L2230" s="33" t="s">
        <v>30</v>
      </c>
      <c r="M2230" s="13" t="str">
        <f>PROPER(TRIM(SUBSTITUTE(B2230,"###"," ")))</f>
        <v>Significant X</v>
      </c>
      <c r="N2230" s="13" t="str">
        <f>PROPER(TRIM(SUBSTITUTE(C2230,"###"," ")))</f>
        <v>Groceries</v>
      </c>
      <c r="O2230" s="13" t="str">
        <f>PROPER(TRIM(SUBSTITUTE(D2230,"###"," ")))</f>
        <v/>
      </c>
      <c r="P2230" s="13" t="str">
        <f t="shared" si="238"/>
        <v>Significant X</v>
      </c>
      <c r="Q2230" s="34" t="str">
        <f t="shared" si="239"/>
        <v>Groceries</v>
      </c>
      <c r="R2230" s="13" t="str">
        <f t="shared" si="240"/>
        <v>Others</v>
      </c>
      <c r="S2230" s="35">
        <f t="shared" si="241"/>
        <v>158</v>
      </c>
      <c r="T2230" s="35">
        <f t="shared" si="242"/>
        <v>40</v>
      </c>
      <c r="U2230" s="14">
        <f t="shared" si="243"/>
        <v>12721.38</v>
      </c>
      <c r="V2230" s="14">
        <f t="shared" si="244"/>
        <v>2009978.0399999998</v>
      </c>
      <c r="W2230" s="13" t="str">
        <v>In Stock</v>
      </c>
      <c r="X2230" s="13" t="str">
        <v>No</v>
      </c>
      <c r="Y2230" s="13">
        <v>0</v>
      </c>
    </row>
    <row r="2231" spans="1:25" x14ac:dyDescent="0.3">
      <c r="A2231" s="31" t="s">
        <v>4418</v>
      </c>
      <c r="B2231" s="31" t="s">
        <v>4419</v>
      </c>
      <c r="C2231" s="31" t="s">
        <v>44</v>
      </c>
      <c r="D2231" s="31" t="s">
        <v>24</v>
      </c>
      <c r="E2231" s="31">
        <v>142</v>
      </c>
      <c r="F2231" s="31">
        <v>54</v>
      </c>
      <c r="G2231" s="31">
        <v>11163.1</v>
      </c>
      <c r="H2231" s="31">
        <v>1585160.2</v>
      </c>
      <c r="I2231" s="32">
        <v>45757</v>
      </c>
      <c r="J2231" s="32">
        <v>45893</v>
      </c>
      <c r="K2231" s="31" t="s">
        <v>46</v>
      </c>
      <c r="L2231" s="33" t="s">
        <v>17</v>
      </c>
      <c r="M2231" s="13" t="str">
        <f>PROPER(TRIM(SUBSTITUTE(B2231,"###"," ")))</f>
        <v>Main Lite</v>
      </c>
      <c r="N2231" s="13" t="str">
        <f>PROPER(TRIM(SUBSTITUTE(C2231,"###"," ")))</f>
        <v>Groceries</v>
      </c>
      <c r="O2231" s="13" t="str">
        <f>PROPER(TRIM(SUBSTITUTE(D2231,"###"," ")))</f>
        <v>Omni Suppliers</v>
      </c>
      <c r="P2231" s="13" t="str">
        <f t="shared" si="238"/>
        <v>Main Lite</v>
      </c>
      <c r="Q2231" s="34" t="str">
        <f t="shared" si="239"/>
        <v>Groceries</v>
      </c>
      <c r="R2231" s="13" t="str">
        <f t="shared" si="240"/>
        <v>Omni Suppliers</v>
      </c>
      <c r="S2231" s="35">
        <f t="shared" si="241"/>
        <v>142</v>
      </c>
      <c r="T2231" s="35">
        <f t="shared" si="242"/>
        <v>54</v>
      </c>
      <c r="U2231" s="14">
        <f t="shared" si="243"/>
        <v>11163.1</v>
      </c>
      <c r="V2231" s="14">
        <f t="shared" si="244"/>
        <v>1585160.2</v>
      </c>
      <c r="W2231" s="13" t="str">
        <v>In Stock</v>
      </c>
      <c r="X2231" s="13" t="str">
        <v>No</v>
      </c>
      <c r="Y2231" s="13">
        <v>0</v>
      </c>
    </row>
    <row r="2232" spans="1:25" x14ac:dyDescent="0.3">
      <c r="A2232" s="31" t="s">
        <v>4420</v>
      </c>
      <c r="B2232" s="31" t="s">
        <v>4421</v>
      </c>
      <c r="C2232" s="31" t="s">
        <v>20</v>
      </c>
      <c r="D2232" s="31" t="s">
        <v>15</v>
      </c>
      <c r="E2232" s="31">
        <v>184</v>
      </c>
      <c r="F2232" s="31">
        <v>61</v>
      </c>
      <c r="G2232" s="31">
        <v>6511.72</v>
      </c>
      <c r="H2232" s="31">
        <v>1198156.48</v>
      </c>
      <c r="I2232" s="32">
        <v>45717</v>
      </c>
      <c r="J2232" s="32">
        <v>45923</v>
      </c>
      <c r="K2232" s="31" t="s">
        <v>16</v>
      </c>
      <c r="L2232" s="33" t="s">
        <v>21</v>
      </c>
      <c r="M2232" s="13" t="str">
        <f>PROPER(TRIM(SUBSTITUTE(B2232,"###"," ")))</f>
        <v>Break Mini</v>
      </c>
      <c r="N2232" s="13" t="str">
        <f>PROPER(TRIM(SUBSTITUTE(C2232,"###"," ")))</f>
        <v>Toys</v>
      </c>
      <c r="O2232" s="13" t="str">
        <f>PROPER(TRIM(SUBSTITUTE(D2232,"###"," ")))</f>
        <v>Global Traders</v>
      </c>
      <c r="P2232" s="13" t="str">
        <f t="shared" si="238"/>
        <v>Break Mini</v>
      </c>
      <c r="Q2232" s="34" t="str">
        <f t="shared" si="239"/>
        <v>Toys</v>
      </c>
      <c r="R2232" s="13" t="str">
        <f t="shared" si="240"/>
        <v>Global Traders</v>
      </c>
      <c r="S2232" s="35">
        <f t="shared" si="241"/>
        <v>184</v>
      </c>
      <c r="T2232" s="35">
        <f t="shared" si="242"/>
        <v>61</v>
      </c>
      <c r="U2232" s="14">
        <f t="shared" si="243"/>
        <v>6511.72</v>
      </c>
      <c r="V2232" s="14">
        <f t="shared" si="244"/>
        <v>1198156.48</v>
      </c>
      <c r="W2232" s="13" t="str">
        <v>In Stock</v>
      </c>
      <c r="X2232" s="13" t="str">
        <v>No</v>
      </c>
      <c r="Y2232" s="13">
        <v>0</v>
      </c>
    </row>
    <row r="2233" spans="1:25" x14ac:dyDescent="0.3">
      <c r="A2233" s="31" t="s">
        <v>4423</v>
      </c>
      <c r="B2233" s="31" t="s">
        <v>2429</v>
      </c>
      <c r="C2233" s="31" t="s">
        <v>20</v>
      </c>
      <c r="D2233" s="31" t="s">
        <v>53</v>
      </c>
      <c r="E2233" s="31">
        <v>75</v>
      </c>
      <c r="F2233" s="31">
        <v>43</v>
      </c>
      <c r="G2233" s="31">
        <v>16348.31</v>
      </c>
      <c r="H2233" s="31">
        <v>1226123.25</v>
      </c>
      <c r="I2233" s="32">
        <v>45723</v>
      </c>
      <c r="J2233" s="32">
        <v>45929</v>
      </c>
      <c r="K2233" s="31" t="s">
        <v>57</v>
      </c>
      <c r="L2233" s="33" t="s">
        <v>33</v>
      </c>
      <c r="M2233" s="13" t="str">
        <f>PROPER(TRIM(SUBSTITUTE(B2233,"###"," ")))</f>
        <v>Anything Pro</v>
      </c>
      <c r="N2233" s="13" t="str">
        <f>PROPER(TRIM(SUBSTITUTE(C2233,"###"," ")))</f>
        <v>Toys</v>
      </c>
      <c r="O2233" s="13" t="str">
        <f>PROPER(TRIM(SUBSTITUTE(D2233,"###"," ")))</f>
        <v>Abc Pvt Ltd</v>
      </c>
      <c r="P2233" s="13" t="str">
        <f t="shared" si="238"/>
        <v>Anything Pro</v>
      </c>
      <c r="Q2233" s="34" t="str">
        <f t="shared" si="239"/>
        <v>Toys</v>
      </c>
      <c r="R2233" s="13" t="str">
        <f t="shared" si="240"/>
        <v>Abc Pvt Ltd</v>
      </c>
      <c r="S2233" s="35">
        <f t="shared" si="241"/>
        <v>75</v>
      </c>
      <c r="T2233" s="35">
        <f t="shared" si="242"/>
        <v>43</v>
      </c>
      <c r="U2233" s="14">
        <f t="shared" si="243"/>
        <v>16348.31</v>
      </c>
      <c r="V2233" s="14">
        <f t="shared" si="244"/>
        <v>1226123.25</v>
      </c>
      <c r="W2233" s="13" t="str">
        <v>In Stock</v>
      </c>
      <c r="X2233" s="13" t="str">
        <v>No</v>
      </c>
      <c r="Y2233" s="13">
        <v>0</v>
      </c>
    </row>
    <row r="2234" spans="1:25" x14ac:dyDescent="0.3">
      <c r="A2234" s="31" t="s">
        <v>4424</v>
      </c>
      <c r="B2234" s="31" t="s">
        <v>3968</v>
      </c>
      <c r="C2234" s="31" t="s">
        <v>40</v>
      </c>
      <c r="D2234" s="13"/>
      <c r="E2234" s="31">
        <v>29</v>
      </c>
      <c r="F2234" s="31">
        <v>26</v>
      </c>
      <c r="G2234" s="31">
        <v>6739.81</v>
      </c>
      <c r="H2234" s="31">
        <v>195454.49</v>
      </c>
      <c r="I2234" s="32">
        <v>45746</v>
      </c>
      <c r="J2234" s="32">
        <v>45897</v>
      </c>
      <c r="K2234" s="31" t="s">
        <v>54</v>
      </c>
      <c r="L2234" s="33" t="s">
        <v>58</v>
      </c>
      <c r="M2234" s="13" t="str">
        <f>PROPER(TRIM(SUBSTITUTE(B2234,"###"," ")))</f>
        <v>Set Plus</v>
      </c>
      <c r="N2234" s="13" t="str">
        <f>PROPER(TRIM(SUBSTITUTE(C2234,"###"," ")))</f>
        <v>Electronics</v>
      </c>
      <c r="O2234" s="13" t="str">
        <f>PROPER(TRIM(SUBSTITUTE(D2234,"###"," ")))</f>
        <v/>
      </c>
      <c r="P2234" s="13" t="str">
        <f t="shared" si="238"/>
        <v>Set Plus</v>
      </c>
      <c r="Q2234" s="34" t="str">
        <f t="shared" si="239"/>
        <v>Electronics</v>
      </c>
      <c r="R2234" s="13" t="str">
        <f t="shared" si="240"/>
        <v>Others</v>
      </c>
      <c r="S2234" s="35">
        <f t="shared" si="241"/>
        <v>29</v>
      </c>
      <c r="T2234" s="35">
        <f t="shared" si="242"/>
        <v>26</v>
      </c>
      <c r="U2234" s="14">
        <f t="shared" si="243"/>
        <v>6739.81</v>
      </c>
      <c r="V2234" s="14">
        <f t="shared" si="244"/>
        <v>195454.49000000002</v>
      </c>
      <c r="W2234" s="13" t="str">
        <v>In Stock</v>
      </c>
      <c r="X2234" s="13" t="str">
        <v>No</v>
      </c>
      <c r="Y2234" s="13">
        <v>0</v>
      </c>
    </row>
    <row r="2235" spans="1:25" x14ac:dyDescent="0.3">
      <c r="A2235" s="31" t="s">
        <v>4425</v>
      </c>
      <c r="B2235" s="31" t="s">
        <v>1827</v>
      </c>
      <c r="C2235" s="31" t="s">
        <v>28</v>
      </c>
      <c r="D2235" s="13"/>
      <c r="E2235" s="31">
        <v>173</v>
      </c>
      <c r="F2235" s="31">
        <v>42</v>
      </c>
      <c r="G2235" s="31">
        <v>7793.02</v>
      </c>
      <c r="H2235" s="31">
        <v>1348192.46</v>
      </c>
      <c r="I2235" s="32">
        <v>45687</v>
      </c>
      <c r="J2235" s="32">
        <v>45865</v>
      </c>
      <c r="K2235" s="31" t="s">
        <v>54</v>
      </c>
      <c r="L2235" s="33" t="s">
        <v>30</v>
      </c>
      <c r="M2235" s="13" t="str">
        <f>PROPER(TRIM(SUBSTITUTE(B2235,"###"," ")))</f>
        <v>Gas Max</v>
      </c>
      <c r="N2235" s="13" t="str">
        <f>PROPER(TRIM(SUBSTITUTE(C2235,"###"," ")))</f>
        <v>Furniture</v>
      </c>
      <c r="O2235" s="13" t="str">
        <f>PROPER(TRIM(SUBSTITUTE(D2235,"###"," ")))</f>
        <v/>
      </c>
      <c r="P2235" s="13" t="str">
        <f t="shared" si="238"/>
        <v>Gas Max</v>
      </c>
      <c r="Q2235" s="34" t="str">
        <f t="shared" si="239"/>
        <v>Furniture</v>
      </c>
      <c r="R2235" s="13" t="str">
        <f t="shared" si="240"/>
        <v>Others</v>
      </c>
      <c r="S2235" s="35">
        <f t="shared" si="241"/>
        <v>173</v>
      </c>
      <c r="T2235" s="35">
        <f t="shared" si="242"/>
        <v>42</v>
      </c>
      <c r="U2235" s="14">
        <f t="shared" si="243"/>
        <v>7793.02</v>
      </c>
      <c r="V2235" s="14">
        <f t="shared" si="244"/>
        <v>1348192.46</v>
      </c>
      <c r="W2235" s="13" t="str">
        <v>In Stock</v>
      </c>
      <c r="X2235" s="13" t="str">
        <v>No</v>
      </c>
      <c r="Y2235" s="13">
        <v>0</v>
      </c>
    </row>
    <row r="2236" spans="1:25" x14ac:dyDescent="0.3">
      <c r="A2236" s="31" t="s">
        <v>4428</v>
      </c>
      <c r="B2236" s="31" t="s">
        <v>76</v>
      </c>
      <c r="C2236" s="31" t="s">
        <v>20</v>
      </c>
      <c r="D2236" s="31" t="s">
        <v>15</v>
      </c>
      <c r="E2236" s="31">
        <v>104</v>
      </c>
      <c r="F2236" s="31">
        <v>72</v>
      </c>
      <c r="G2236" s="31">
        <v>8416.7900000000009</v>
      </c>
      <c r="H2236" s="31">
        <v>875346.16000000015</v>
      </c>
      <c r="I2236" s="32">
        <v>45738</v>
      </c>
      <c r="J2236" s="32">
        <v>45929</v>
      </c>
      <c r="K2236" s="31" t="s">
        <v>25</v>
      </c>
      <c r="L2236" s="33" t="s">
        <v>30</v>
      </c>
      <c r="M2236" s="13" t="str">
        <f>PROPER(TRIM(SUBSTITUTE(B2236,"###"," ")))</f>
        <v>Eat Plus</v>
      </c>
      <c r="N2236" s="13" t="str">
        <f>PROPER(TRIM(SUBSTITUTE(C2236,"###"," ")))</f>
        <v>Toys</v>
      </c>
      <c r="O2236" s="13" t="str">
        <f>PROPER(TRIM(SUBSTITUTE(D2236,"###"," ")))</f>
        <v>Global Traders</v>
      </c>
      <c r="P2236" s="13" t="str">
        <f t="shared" si="238"/>
        <v>Eat Plus</v>
      </c>
      <c r="Q2236" s="34" t="str">
        <f t="shared" si="239"/>
        <v>Toys</v>
      </c>
      <c r="R2236" s="13" t="str">
        <f t="shared" si="240"/>
        <v>Global Traders</v>
      </c>
      <c r="S2236" s="35">
        <f t="shared" si="241"/>
        <v>104</v>
      </c>
      <c r="T2236" s="35">
        <f t="shared" si="242"/>
        <v>72</v>
      </c>
      <c r="U2236" s="14">
        <f t="shared" si="243"/>
        <v>8416.7900000000009</v>
      </c>
      <c r="V2236" s="14">
        <f t="shared" si="244"/>
        <v>875346.16000000015</v>
      </c>
      <c r="W2236" s="13" t="str">
        <v>In Stock</v>
      </c>
      <c r="X2236" s="13" t="str">
        <v>No</v>
      </c>
      <c r="Y2236" s="13">
        <v>0</v>
      </c>
    </row>
    <row r="2237" spans="1:25" x14ac:dyDescent="0.3">
      <c r="A2237" s="31" t="s">
        <v>4429</v>
      </c>
      <c r="B2237" s="31" t="s">
        <v>4430</v>
      </c>
      <c r="C2237" s="31" t="s">
        <v>28</v>
      </c>
      <c r="D2237" s="31" t="s">
        <v>53</v>
      </c>
      <c r="E2237" s="31">
        <v>119</v>
      </c>
      <c r="F2237" s="31">
        <v>71</v>
      </c>
      <c r="G2237" s="31">
        <v>9731.35</v>
      </c>
      <c r="H2237" s="31">
        <v>1158030.6499999999</v>
      </c>
      <c r="I2237" s="32">
        <v>45691</v>
      </c>
      <c r="J2237" s="32">
        <v>45876</v>
      </c>
      <c r="K2237" s="13"/>
      <c r="L2237" s="33" t="s">
        <v>21</v>
      </c>
      <c r="M2237" s="13" t="str">
        <f>PROPER(TRIM(SUBSTITUTE(B2237,"###"," ")))</f>
        <v>Rock Max</v>
      </c>
      <c r="N2237" s="13" t="str">
        <f>PROPER(TRIM(SUBSTITUTE(C2237,"###"," ")))</f>
        <v>Furniture</v>
      </c>
      <c r="O2237" s="13" t="str">
        <f>PROPER(TRIM(SUBSTITUTE(D2237,"###"," ")))</f>
        <v>Abc Pvt Ltd</v>
      </c>
      <c r="P2237" s="13" t="str">
        <f t="shared" si="238"/>
        <v>Rock Max</v>
      </c>
      <c r="Q2237" s="34" t="str">
        <f t="shared" si="239"/>
        <v>Furniture</v>
      </c>
      <c r="R2237" s="13" t="str">
        <f t="shared" si="240"/>
        <v>Abc Pvt Ltd</v>
      </c>
      <c r="S2237" s="35">
        <f t="shared" si="241"/>
        <v>119</v>
      </c>
      <c r="T2237" s="35">
        <f t="shared" si="242"/>
        <v>71</v>
      </c>
      <c r="U2237" s="14">
        <f t="shared" si="243"/>
        <v>9731.35</v>
      </c>
      <c r="V2237" s="14">
        <f t="shared" si="244"/>
        <v>1158030.6500000001</v>
      </c>
      <c r="W2237" s="13" t="str">
        <v>In Stock</v>
      </c>
      <c r="X2237" s="13" t="str">
        <v>No</v>
      </c>
      <c r="Y2237" s="13">
        <v>0</v>
      </c>
    </row>
    <row r="2238" spans="1:25" x14ac:dyDescent="0.3">
      <c r="A2238" s="31" t="s">
        <v>4431</v>
      </c>
      <c r="B2238" s="31" t="s">
        <v>4432</v>
      </c>
      <c r="C2238" s="31" t="s">
        <v>28</v>
      </c>
      <c r="D2238" s="31" t="s">
        <v>53</v>
      </c>
      <c r="E2238" s="13"/>
      <c r="F2238" s="31">
        <v>23</v>
      </c>
      <c r="G2238" s="31">
        <v>18003.2</v>
      </c>
      <c r="H2238" s="13"/>
      <c r="I2238" s="32">
        <v>45787</v>
      </c>
      <c r="J2238" s="32">
        <v>45871</v>
      </c>
      <c r="K2238" s="13"/>
      <c r="L2238" s="33" t="s">
        <v>58</v>
      </c>
      <c r="M2238" s="13" t="str">
        <f>PROPER(TRIM(SUBSTITUTE(B2238,"###"," ")))</f>
        <v>Safe X</v>
      </c>
      <c r="N2238" s="13" t="str">
        <f>PROPER(TRIM(SUBSTITUTE(C2238,"###"," ")))</f>
        <v>Furniture</v>
      </c>
      <c r="O2238" s="13" t="str">
        <f>PROPER(TRIM(SUBSTITUTE(D2238,"###"," ")))</f>
        <v>Abc Pvt Ltd</v>
      </c>
      <c r="P2238" s="13" t="str">
        <f t="shared" si="238"/>
        <v>Safe X</v>
      </c>
      <c r="Q2238" s="34" t="str">
        <f t="shared" si="239"/>
        <v>Furniture</v>
      </c>
      <c r="R2238" s="13" t="str">
        <f t="shared" si="240"/>
        <v>Abc Pvt Ltd</v>
      </c>
      <c r="S2238" s="35">
        <f t="shared" si="241"/>
        <v>0</v>
      </c>
      <c r="T2238" s="35">
        <f t="shared" si="242"/>
        <v>23</v>
      </c>
      <c r="U2238" s="14">
        <f t="shared" si="243"/>
        <v>18003.2</v>
      </c>
      <c r="V2238" s="14">
        <f t="shared" si="244"/>
        <v>0</v>
      </c>
      <c r="W2238" s="13" t="str">
        <v>Out of Stock</v>
      </c>
      <c r="X2238" s="13" t="str">
        <v>Yes</v>
      </c>
      <c r="Y2238" s="13">
        <v>1</v>
      </c>
    </row>
    <row r="2239" spans="1:25" x14ac:dyDescent="0.3">
      <c r="A2239" s="31" t="s">
        <v>4433</v>
      </c>
      <c r="B2239" s="31" t="s">
        <v>4434</v>
      </c>
      <c r="C2239" s="31" t="s">
        <v>44</v>
      </c>
      <c r="D2239" s="31" t="s">
        <v>45</v>
      </c>
      <c r="E2239" s="31">
        <v>1</v>
      </c>
      <c r="F2239" s="31">
        <v>86</v>
      </c>
      <c r="G2239" s="31">
        <v>19986.36</v>
      </c>
      <c r="H2239" s="31">
        <v>19986.36</v>
      </c>
      <c r="I2239" s="32">
        <v>45685</v>
      </c>
      <c r="J2239" s="32">
        <v>45925</v>
      </c>
      <c r="K2239" s="31" t="s">
        <v>25</v>
      </c>
      <c r="L2239" s="33" t="s">
        <v>17</v>
      </c>
      <c r="M2239" s="13" t="str">
        <f>PROPER(TRIM(SUBSTITUTE(B2239,"###"," ")))</f>
        <v>Born Pro</v>
      </c>
      <c r="N2239" s="13" t="str">
        <f>PROPER(TRIM(SUBSTITUTE(C2239,"###"," ")))</f>
        <v>Groceries</v>
      </c>
      <c r="O2239" s="13" t="str">
        <f>PROPER(TRIM(SUBSTITUTE(D2239,"###"," ")))</f>
        <v>Retailmart Inc</v>
      </c>
      <c r="P2239" s="13" t="str">
        <f t="shared" si="238"/>
        <v>Born Pro</v>
      </c>
      <c r="Q2239" s="34" t="str">
        <f t="shared" si="239"/>
        <v>Groceries</v>
      </c>
      <c r="R2239" s="13" t="str">
        <f t="shared" si="240"/>
        <v>Retailmart Inc</v>
      </c>
      <c r="S2239" s="35">
        <f t="shared" si="241"/>
        <v>1</v>
      </c>
      <c r="T2239" s="35">
        <f t="shared" si="242"/>
        <v>86</v>
      </c>
      <c r="U2239" s="14">
        <f t="shared" si="243"/>
        <v>19986.36</v>
      </c>
      <c r="V2239" s="14">
        <f t="shared" si="244"/>
        <v>19986.36</v>
      </c>
      <c r="W2239" s="13" t="str">
        <v>Low Stock</v>
      </c>
      <c r="X2239" s="13" t="str">
        <v>Yes</v>
      </c>
      <c r="Y2239" s="13">
        <v>1</v>
      </c>
    </row>
    <row r="2240" spans="1:25" x14ac:dyDescent="0.3">
      <c r="A2240" s="31" t="s">
        <v>4435</v>
      </c>
      <c r="B2240" s="31" t="s">
        <v>4436</v>
      </c>
      <c r="C2240" s="31" t="s">
        <v>28</v>
      </c>
      <c r="D2240" s="31" t="s">
        <v>45</v>
      </c>
      <c r="E2240" s="31">
        <v>81</v>
      </c>
      <c r="F2240" s="31">
        <v>88</v>
      </c>
      <c r="G2240" s="31">
        <v>5914.53</v>
      </c>
      <c r="H2240" s="31">
        <v>479076.93</v>
      </c>
      <c r="I2240" s="32">
        <v>45816</v>
      </c>
      <c r="J2240" s="32">
        <v>45862</v>
      </c>
      <c r="K2240" s="31" t="s">
        <v>29</v>
      </c>
      <c r="L2240" s="33" t="s">
        <v>58</v>
      </c>
      <c r="M2240" s="13" t="str">
        <f>PROPER(TRIM(SUBSTITUTE(B2240,"###"," ")))</f>
        <v>Interest X</v>
      </c>
      <c r="N2240" s="13" t="str">
        <f>PROPER(TRIM(SUBSTITUTE(C2240,"###"," ")))</f>
        <v>Furniture</v>
      </c>
      <c r="O2240" s="13" t="str">
        <f>PROPER(TRIM(SUBSTITUTE(D2240,"###"," ")))</f>
        <v>Retailmart Inc</v>
      </c>
      <c r="P2240" s="13" t="str">
        <f t="shared" si="238"/>
        <v>Interest X</v>
      </c>
      <c r="Q2240" s="34" t="str">
        <f t="shared" si="239"/>
        <v>Furniture</v>
      </c>
      <c r="R2240" s="13" t="str">
        <f t="shared" si="240"/>
        <v>Retailmart Inc</v>
      </c>
      <c r="S2240" s="35">
        <f t="shared" si="241"/>
        <v>81</v>
      </c>
      <c r="T2240" s="35">
        <f t="shared" si="242"/>
        <v>88</v>
      </c>
      <c r="U2240" s="14">
        <f t="shared" si="243"/>
        <v>5914.53</v>
      </c>
      <c r="V2240" s="14">
        <f t="shared" si="244"/>
        <v>479076.93</v>
      </c>
      <c r="W2240" s="13" t="str">
        <v>Low Stock</v>
      </c>
      <c r="X2240" s="13" t="str">
        <v>Yes</v>
      </c>
      <c r="Y2240" s="13">
        <v>1</v>
      </c>
    </row>
    <row r="2241" spans="1:25" x14ac:dyDescent="0.3">
      <c r="A2241" s="31" t="s">
        <v>4437</v>
      </c>
      <c r="B2241" s="31" t="s">
        <v>4438</v>
      </c>
      <c r="C2241" s="31" t="s">
        <v>20</v>
      </c>
      <c r="D2241" s="31" t="s">
        <v>53</v>
      </c>
      <c r="E2241" s="31">
        <v>99</v>
      </c>
      <c r="F2241" s="31">
        <v>68</v>
      </c>
      <c r="G2241" s="31">
        <v>16102.6</v>
      </c>
      <c r="H2241" s="31">
        <v>1594157.4</v>
      </c>
      <c r="I2241" s="32">
        <v>45772</v>
      </c>
      <c r="J2241" s="32">
        <v>45882</v>
      </c>
      <c r="K2241" s="31" t="s">
        <v>29</v>
      </c>
      <c r="L2241" s="33" t="s">
        <v>21</v>
      </c>
      <c r="M2241" s="13" t="str">
        <f>PROPER(TRIM(SUBSTITUTE(B2241,"###"," ")))</f>
        <v>Activity Pro</v>
      </c>
      <c r="N2241" s="13" t="str">
        <f>PROPER(TRIM(SUBSTITUTE(C2241,"###"," ")))</f>
        <v>Toys</v>
      </c>
      <c r="O2241" s="13" t="str">
        <f>PROPER(TRIM(SUBSTITUTE(D2241,"###"," ")))</f>
        <v>Abc Pvt Ltd</v>
      </c>
      <c r="P2241" s="13" t="str">
        <f t="shared" si="238"/>
        <v>Activity Pro</v>
      </c>
      <c r="Q2241" s="34" t="str">
        <f t="shared" si="239"/>
        <v>Toys</v>
      </c>
      <c r="R2241" s="13" t="str">
        <f t="shared" si="240"/>
        <v>Abc Pvt Ltd</v>
      </c>
      <c r="S2241" s="35">
        <f t="shared" si="241"/>
        <v>99</v>
      </c>
      <c r="T2241" s="35">
        <f t="shared" si="242"/>
        <v>68</v>
      </c>
      <c r="U2241" s="14">
        <f t="shared" si="243"/>
        <v>16102.6</v>
      </c>
      <c r="V2241" s="14">
        <f t="shared" si="244"/>
        <v>1594157.4000000001</v>
      </c>
      <c r="W2241" s="13" t="str">
        <v>In Stock</v>
      </c>
      <c r="X2241" s="13" t="str">
        <v>No</v>
      </c>
      <c r="Y2241" s="13">
        <v>0</v>
      </c>
    </row>
    <row r="2242" spans="1:25" x14ac:dyDescent="0.3">
      <c r="A2242" s="31" t="s">
        <v>4439</v>
      </c>
      <c r="B2242" s="31" t="s">
        <v>4440</v>
      </c>
      <c r="C2242" s="31" t="s">
        <v>44</v>
      </c>
      <c r="D2242" s="31" t="s">
        <v>45</v>
      </c>
      <c r="E2242" s="31">
        <v>150</v>
      </c>
      <c r="F2242" s="31">
        <v>53</v>
      </c>
      <c r="G2242" s="31">
        <v>15267.84</v>
      </c>
      <c r="H2242" s="31">
        <v>2290176</v>
      </c>
      <c r="I2242" s="32">
        <v>45850</v>
      </c>
      <c r="J2242" s="32">
        <v>45911</v>
      </c>
      <c r="K2242" s="31" t="s">
        <v>57</v>
      </c>
      <c r="L2242" s="33" t="s">
        <v>33</v>
      </c>
      <c r="M2242" s="13" t="str">
        <f>PROPER(TRIM(SUBSTITUTE(B2242,"###"," ")))</f>
        <v>Either Lite</v>
      </c>
      <c r="N2242" s="13" t="str">
        <f>PROPER(TRIM(SUBSTITUTE(C2242,"###"," ")))</f>
        <v>Groceries</v>
      </c>
      <c r="O2242" s="13" t="str">
        <f>PROPER(TRIM(SUBSTITUTE(D2242,"###"," ")))</f>
        <v>Retailmart Inc</v>
      </c>
      <c r="P2242" s="13" t="str">
        <f t="shared" si="238"/>
        <v>Either Lite</v>
      </c>
      <c r="Q2242" s="34" t="str">
        <f t="shared" si="239"/>
        <v>Groceries</v>
      </c>
      <c r="R2242" s="13" t="str">
        <f t="shared" si="240"/>
        <v>Retailmart Inc</v>
      </c>
      <c r="S2242" s="35">
        <f t="shared" si="241"/>
        <v>150</v>
      </c>
      <c r="T2242" s="35">
        <f t="shared" si="242"/>
        <v>53</v>
      </c>
      <c r="U2242" s="14">
        <f t="shared" si="243"/>
        <v>15267.84</v>
      </c>
      <c r="V2242" s="14">
        <f t="shared" si="244"/>
        <v>2290176</v>
      </c>
      <c r="W2242" s="13" t="str">
        <v>In Stock</v>
      </c>
      <c r="X2242" s="13" t="str">
        <v>No</v>
      </c>
      <c r="Y2242" s="13">
        <v>0</v>
      </c>
    </row>
    <row r="2243" spans="1:25" x14ac:dyDescent="0.3">
      <c r="A2243" s="31" t="s">
        <v>4441</v>
      </c>
      <c r="B2243" s="31" t="s">
        <v>146</v>
      </c>
      <c r="C2243" s="31" t="s">
        <v>40</v>
      </c>
      <c r="D2243" s="31" t="s">
        <v>24</v>
      </c>
      <c r="E2243" s="31">
        <v>14</v>
      </c>
      <c r="F2243" s="31">
        <v>66</v>
      </c>
      <c r="G2243" s="31">
        <v>6228.16</v>
      </c>
      <c r="H2243" s="31">
        <v>87194.239999999991</v>
      </c>
      <c r="I2243" s="32">
        <v>45724</v>
      </c>
      <c r="J2243" s="32">
        <v>45909</v>
      </c>
      <c r="K2243" s="31" t="s">
        <v>46</v>
      </c>
      <c r="L2243" s="33" t="s">
        <v>21</v>
      </c>
      <c r="M2243" s="13" t="str">
        <f>PROPER(TRIM(SUBSTITUTE(B2243,"###"," ")))</f>
        <v>Number Lite</v>
      </c>
      <c r="N2243" s="13" t="str">
        <f>PROPER(TRIM(SUBSTITUTE(C2243,"###"," ")))</f>
        <v>Electronics</v>
      </c>
      <c r="O2243" s="13" t="str">
        <f>PROPER(TRIM(SUBSTITUTE(D2243,"###"," ")))</f>
        <v>Omni Suppliers</v>
      </c>
      <c r="P2243" s="13" t="str">
        <f t="shared" ref="P2243:P2306" si="245">IF(M2243="","Unknown",M2243)</f>
        <v>Number Lite</v>
      </c>
      <c r="Q2243" s="34" t="str">
        <f t="shared" ref="Q2243:Q2306" si="246">IF(N2243="","Unknown",N2243)</f>
        <v>Electronics</v>
      </c>
      <c r="R2243" s="13" t="str">
        <f t="shared" ref="R2243:R2306" si="247">IF(O2243="","Others",O2243)</f>
        <v>Omni Suppliers</v>
      </c>
      <c r="S2243" s="35">
        <f t="shared" ref="S2243:S2306" si="248">VALUE(E2243)</f>
        <v>14</v>
      </c>
      <c r="T2243" s="35">
        <f t="shared" ref="T2243:T2306" si="249">VALUE(F2243)</f>
        <v>66</v>
      </c>
      <c r="U2243" s="14">
        <f t="shared" ref="U2243:U2306" si="250">VALUE(G2243)</f>
        <v>6228.16</v>
      </c>
      <c r="V2243" s="14">
        <f t="shared" ref="V2243:V2306" si="251">E2243*G2243</f>
        <v>87194.239999999991</v>
      </c>
      <c r="W2243" s="13" t="str">
        <v>Low Stock</v>
      </c>
      <c r="X2243" s="13" t="str">
        <v>Yes</v>
      </c>
      <c r="Y2243" s="13">
        <v>1</v>
      </c>
    </row>
    <row r="2244" spans="1:25" x14ac:dyDescent="0.3">
      <c r="A2244" s="31" t="s">
        <v>4442</v>
      </c>
      <c r="B2244" s="31" t="s">
        <v>4443</v>
      </c>
      <c r="C2244" s="31" t="s">
        <v>28</v>
      </c>
      <c r="D2244" s="31" t="s">
        <v>45</v>
      </c>
      <c r="E2244" s="31">
        <v>2</v>
      </c>
      <c r="F2244" s="31">
        <v>23</v>
      </c>
      <c r="G2244" s="31">
        <v>12047.67</v>
      </c>
      <c r="H2244" s="31">
        <v>24095.34</v>
      </c>
      <c r="I2244" s="32">
        <v>45671</v>
      </c>
      <c r="J2244" s="32">
        <v>45883</v>
      </c>
      <c r="K2244" s="13"/>
      <c r="L2244" s="33" t="s">
        <v>21</v>
      </c>
      <c r="M2244" s="13" t="str">
        <f>PROPER(TRIM(SUBSTITUTE(B2244,"###"," ")))</f>
        <v>Begin Pro</v>
      </c>
      <c r="N2244" s="13" t="str">
        <f>PROPER(TRIM(SUBSTITUTE(C2244,"###"," ")))</f>
        <v>Furniture</v>
      </c>
      <c r="O2244" s="13" t="str">
        <f>PROPER(TRIM(SUBSTITUTE(D2244,"###"," ")))</f>
        <v>Retailmart Inc</v>
      </c>
      <c r="P2244" s="13" t="str">
        <f t="shared" si="245"/>
        <v>Begin Pro</v>
      </c>
      <c r="Q2244" s="34" t="str">
        <f t="shared" si="246"/>
        <v>Furniture</v>
      </c>
      <c r="R2244" s="13" t="str">
        <f t="shared" si="247"/>
        <v>Retailmart Inc</v>
      </c>
      <c r="S2244" s="35">
        <f t="shared" si="248"/>
        <v>2</v>
      </c>
      <c r="T2244" s="35">
        <f t="shared" si="249"/>
        <v>23</v>
      </c>
      <c r="U2244" s="14">
        <f t="shared" si="250"/>
        <v>12047.67</v>
      </c>
      <c r="V2244" s="14">
        <f t="shared" si="251"/>
        <v>24095.34</v>
      </c>
      <c r="W2244" s="13" t="str">
        <v>Low Stock</v>
      </c>
      <c r="X2244" s="13" t="str">
        <v>Yes</v>
      </c>
      <c r="Y2244" s="13">
        <v>1</v>
      </c>
    </row>
    <row r="2245" spans="1:25" x14ac:dyDescent="0.3">
      <c r="A2245" s="31" t="s">
        <v>4444</v>
      </c>
      <c r="B2245" s="31" t="s">
        <v>3683</v>
      </c>
      <c r="C2245" s="31" t="s">
        <v>14</v>
      </c>
      <c r="D2245" s="31" t="s">
        <v>24</v>
      </c>
      <c r="E2245" s="31">
        <v>186</v>
      </c>
      <c r="F2245" s="31">
        <v>64</v>
      </c>
      <c r="G2245" s="31">
        <v>10879.69</v>
      </c>
      <c r="H2245" s="31">
        <v>2023622.34</v>
      </c>
      <c r="I2245" s="32">
        <v>45842</v>
      </c>
      <c r="J2245" s="32">
        <v>45884</v>
      </c>
      <c r="K2245" s="31" t="s">
        <v>46</v>
      </c>
      <c r="L2245" s="33" t="s">
        <v>17</v>
      </c>
      <c r="M2245" s="13" t="str">
        <f>PROPER(TRIM(SUBSTITUTE(B2245,"###"," ")))</f>
        <v>Scientist Max</v>
      </c>
      <c r="N2245" s="13" t="str">
        <f>PROPER(TRIM(SUBSTITUTE(C2245,"###"," ")))</f>
        <v>Clothing</v>
      </c>
      <c r="O2245" s="13" t="str">
        <f>PROPER(TRIM(SUBSTITUTE(D2245,"###"," ")))</f>
        <v>Omni Suppliers</v>
      </c>
      <c r="P2245" s="13" t="str">
        <f t="shared" si="245"/>
        <v>Scientist Max</v>
      </c>
      <c r="Q2245" s="34" t="str">
        <f t="shared" si="246"/>
        <v>Clothing</v>
      </c>
      <c r="R2245" s="13" t="str">
        <f t="shared" si="247"/>
        <v>Omni Suppliers</v>
      </c>
      <c r="S2245" s="35">
        <f t="shared" si="248"/>
        <v>186</v>
      </c>
      <c r="T2245" s="35">
        <f t="shared" si="249"/>
        <v>64</v>
      </c>
      <c r="U2245" s="14">
        <f t="shared" si="250"/>
        <v>10879.69</v>
      </c>
      <c r="V2245" s="14">
        <f t="shared" si="251"/>
        <v>2023622.34</v>
      </c>
      <c r="W2245" s="13" t="str">
        <v>In Stock</v>
      </c>
      <c r="X2245" s="13" t="str">
        <v>No</v>
      </c>
      <c r="Y2245" s="13">
        <v>0</v>
      </c>
    </row>
    <row r="2246" spans="1:25" x14ac:dyDescent="0.3">
      <c r="A2246" s="31" t="s">
        <v>4445</v>
      </c>
      <c r="B2246" s="31" t="s">
        <v>4446</v>
      </c>
      <c r="C2246" s="31" t="s">
        <v>20</v>
      </c>
      <c r="D2246" s="31" t="s">
        <v>41</v>
      </c>
      <c r="E2246" s="31">
        <v>192</v>
      </c>
      <c r="F2246" s="31">
        <v>28</v>
      </c>
      <c r="G2246" s="31">
        <v>7367.78</v>
      </c>
      <c r="H2246" s="31">
        <v>1414613.76</v>
      </c>
      <c r="I2246" s="32">
        <v>45813</v>
      </c>
      <c r="J2246" s="32">
        <v>45873</v>
      </c>
      <c r="K2246" s="31" t="s">
        <v>25</v>
      </c>
      <c r="L2246" s="33" t="s">
        <v>30</v>
      </c>
      <c r="M2246" s="13" t="str">
        <f>PROPER(TRIM(SUBSTITUTE(B2246,"###"," ")))</f>
        <v>Economic Mini</v>
      </c>
      <c r="N2246" s="13" t="str">
        <f>PROPER(TRIM(SUBSTITUTE(C2246,"###"," ")))</f>
        <v>Toys</v>
      </c>
      <c r="O2246" s="13" t="str">
        <f>PROPER(TRIM(SUBSTITUTE(D2246,"###"," ")))</f>
        <v>Quickstock</v>
      </c>
      <c r="P2246" s="13" t="str">
        <f t="shared" si="245"/>
        <v>Economic Mini</v>
      </c>
      <c r="Q2246" s="34" t="str">
        <f t="shared" si="246"/>
        <v>Toys</v>
      </c>
      <c r="R2246" s="13" t="str">
        <f t="shared" si="247"/>
        <v>Quickstock</v>
      </c>
      <c r="S2246" s="35">
        <f t="shared" si="248"/>
        <v>192</v>
      </c>
      <c r="T2246" s="35">
        <f t="shared" si="249"/>
        <v>28</v>
      </c>
      <c r="U2246" s="14">
        <f t="shared" si="250"/>
        <v>7367.78</v>
      </c>
      <c r="V2246" s="14">
        <f t="shared" si="251"/>
        <v>1414613.76</v>
      </c>
      <c r="W2246" s="13" t="str">
        <v>In Stock</v>
      </c>
      <c r="X2246" s="13" t="str">
        <v>No</v>
      </c>
      <c r="Y2246" s="13">
        <v>0</v>
      </c>
    </row>
    <row r="2247" spans="1:25" x14ac:dyDescent="0.3">
      <c r="A2247" s="31" t="s">
        <v>4447</v>
      </c>
      <c r="B2247" s="31" t="s">
        <v>4448</v>
      </c>
      <c r="C2247" s="31" t="s">
        <v>14</v>
      </c>
      <c r="D2247" s="31" t="s">
        <v>41</v>
      </c>
      <c r="E2247" s="31">
        <v>130</v>
      </c>
      <c r="F2247" s="31">
        <v>45</v>
      </c>
      <c r="G2247" s="31">
        <v>9966.93</v>
      </c>
      <c r="H2247" s="31">
        <v>1295700.8999999999</v>
      </c>
      <c r="I2247" s="32">
        <v>45672</v>
      </c>
      <c r="J2247" s="32">
        <v>45942</v>
      </c>
      <c r="K2247" s="31" t="s">
        <v>54</v>
      </c>
      <c r="L2247" s="33" t="s">
        <v>33</v>
      </c>
      <c r="M2247" s="13" t="str">
        <f>PROPER(TRIM(SUBSTITUTE(B2247,"###"," ")))</f>
        <v>It Lite</v>
      </c>
      <c r="N2247" s="13" t="str">
        <f>PROPER(TRIM(SUBSTITUTE(C2247,"###"," ")))</f>
        <v>Clothing</v>
      </c>
      <c r="O2247" s="13" t="str">
        <f>PROPER(TRIM(SUBSTITUTE(D2247,"###"," ")))</f>
        <v>Quickstock</v>
      </c>
      <c r="P2247" s="13" t="str">
        <f t="shared" si="245"/>
        <v>It Lite</v>
      </c>
      <c r="Q2247" s="34" t="str">
        <f t="shared" si="246"/>
        <v>Clothing</v>
      </c>
      <c r="R2247" s="13" t="str">
        <f t="shared" si="247"/>
        <v>Quickstock</v>
      </c>
      <c r="S2247" s="35">
        <f t="shared" si="248"/>
        <v>130</v>
      </c>
      <c r="T2247" s="35">
        <f t="shared" si="249"/>
        <v>45</v>
      </c>
      <c r="U2247" s="14">
        <f t="shared" si="250"/>
        <v>9966.93</v>
      </c>
      <c r="V2247" s="14">
        <f t="shared" si="251"/>
        <v>1295700.9000000001</v>
      </c>
      <c r="W2247" s="13" t="str">
        <v>In Stock</v>
      </c>
      <c r="X2247" s="13" t="str">
        <v>No</v>
      </c>
      <c r="Y2247" s="13">
        <v>0</v>
      </c>
    </row>
    <row r="2248" spans="1:25" x14ac:dyDescent="0.3">
      <c r="A2248" s="31" t="s">
        <v>4451</v>
      </c>
      <c r="B2248" s="31" t="s">
        <v>4452</v>
      </c>
      <c r="C2248" s="31" t="s">
        <v>40</v>
      </c>
      <c r="D2248" s="31" t="s">
        <v>15</v>
      </c>
      <c r="E2248" s="31">
        <v>52</v>
      </c>
      <c r="F2248" s="31">
        <v>72</v>
      </c>
      <c r="G2248" s="31">
        <v>19863.62</v>
      </c>
      <c r="H2248" s="31">
        <v>1032908.24</v>
      </c>
      <c r="I2248" s="32">
        <v>45684</v>
      </c>
      <c r="J2248" s="32">
        <v>45853</v>
      </c>
      <c r="K2248" s="31" t="s">
        <v>57</v>
      </c>
      <c r="L2248" s="33" t="s">
        <v>21</v>
      </c>
      <c r="M2248" s="13" t="str">
        <f>PROPER(TRIM(SUBSTITUTE(B2248,"###"," ")))</f>
        <v>Available Plus</v>
      </c>
      <c r="N2248" s="13" t="str">
        <f>PROPER(TRIM(SUBSTITUTE(C2248,"###"," ")))</f>
        <v>Electronics</v>
      </c>
      <c r="O2248" s="13" t="str">
        <f>PROPER(TRIM(SUBSTITUTE(D2248,"###"," ")))</f>
        <v>Global Traders</v>
      </c>
      <c r="P2248" s="13" t="str">
        <f t="shared" si="245"/>
        <v>Available Plus</v>
      </c>
      <c r="Q2248" s="34" t="str">
        <f t="shared" si="246"/>
        <v>Electronics</v>
      </c>
      <c r="R2248" s="13" t="str">
        <f t="shared" si="247"/>
        <v>Global Traders</v>
      </c>
      <c r="S2248" s="35">
        <f t="shared" si="248"/>
        <v>52</v>
      </c>
      <c r="T2248" s="35">
        <f t="shared" si="249"/>
        <v>72</v>
      </c>
      <c r="U2248" s="14">
        <f t="shared" si="250"/>
        <v>19863.62</v>
      </c>
      <c r="V2248" s="14">
        <f t="shared" si="251"/>
        <v>1032908.24</v>
      </c>
      <c r="W2248" s="13" t="str">
        <v>Low Stock</v>
      </c>
      <c r="X2248" s="13" t="str">
        <v>Yes</v>
      </c>
      <c r="Y2248" s="13">
        <v>1</v>
      </c>
    </row>
    <row r="2249" spans="1:25" x14ac:dyDescent="0.3">
      <c r="A2249" s="31" t="s">
        <v>4453</v>
      </c>
      <c r="B2249" s="31" t="s">
        <v>691</v>
      </c>
      <c r="C2249" s="31" t="s">
        <v>28</v>
      </c>
      <c r="D2249" s="31" t="s">
        <v>41</v>
      </c>
      <c r="E2249" s="31">
        <v>146</v>
      </c>
      <c r="F2249" s="31">
        <v>81</v>
      </c>
      <c r="G2249" s="31">
        <v>7919.97</v>
      </c>
      <c r="H2249" s="31">
        <v>1156315.6200000001</v>
      </c>
      <c r="I2249" s="32">
        <v>45768</v>
      </c>
      <c r="J2249" s="32">
        <v>45919</v>
      </c>
      <c r="K2249" s="31" t="s">
        <v>54</v>
      </c>
      <c r="L2249" s="33" t="s">
        <v>33</v>
      </c>
      <c r="M2249" s="13" t="str">
        <f>PROPER(TRIM(SUBSTITUTE(B2249,"###"," ")))</f>
        <v>Director Plus</v>
      </c>
      <c r="N2249" s="13" t="str">
        <f>PROPER(TRIM(SUBSTITUTE(C2249,"###"," ")))</f>
        <v>Furniture</v>
      </c>
      <c r="O2249" s="13" t="str">
        <f>PROPER(TRIM(SUBSTITUTE(D2249,"###"," ")))</f>
        <v>Quickstock</v>
      </c>
      <c r="P2249" s="13" t="str">
        <f t="shared" si="245"/>
        <v>Director Plus</v>
      </c>
      <c r="Q2249" s="34" t="str">
        <f t="shared" si="246"/>
        <v>Furniture</v>
      </c>
      <c r="R2249" s="13" t="str">
        <f t="shared" si="247"/>
        <v>Quickstock</v>
      </c>
      <c r="S2249" s="35">
        <f t="shared" si="248"/>
        <v>146</v>
      </c>
      <c r="T2249" s="35">
        <f t="shared" si="249"/>
        <v>81</v>
      </c>
      <c r="U2249" s="14">
        <f t="shared" si="250"/>
        <v>7919.97</v>
      </c>
      <c r="V2249" s="14">
        <f t="shared" si="251"/>
        <v>1156315.6200000001</v>
      </c>
      <c r="W2249" s="13" t="str">
        <v>In Stock</v>
      </c>
      <c r="X2249" s="13" t="str">
        <v>No</v>
      </c>
      <c r="Y2249" s="13">
        <v>0</v>
      </c>
    </row>
    <row r="2250" spans="1:25" x14ac:dyDescent="0.3">
      <c r="A2250" s="31" t="s">
        <v>4454</v>
      </c>
      <c r="B2250" s="31" t="s">
        <v>4455</v>
      </c>
      <c r="C2250" s="31" t="s">
        <v>28</v>
      </c>
      <c r="D2250" s="31" t="s">
        <v>53</v>
      </c>
      <c r="E2250" s="31">
        <v>59</v>
      </c>
      <c r="F2250" s="31">
        <v>53</v>
      </c>
      <c r="G2250" s="31">
        <v>16005.27</v>
      </c>
      <c r="H2250" s="31">
        <v>944310.93</v>
      </c>
      <c r="I2250" s="32">
        <v>45688</v>
      </c>
      <c r="J2250" s="32">
        <v>45913</v>
      </c>
      <c r="K2250" s="13"/>
      <c r="L2250" s="33" t="s">
        <v>33</v>
      </c>
      <c r="M2250" s="13" t="str">
        <f>PROPER(TRIM(SUBSTITUTE(B2250,"###"," ")))</f>
        <v>Other X</v>
      </c>
      <c r="N2250" s="13" t="str">
        <f>PROPER(TRIM(SUBSTITUTE(C2250,"###"," ")))</f>
        <v>Furniture</v>
      </c>
      <c r="O2250" s="13" t="str">
        <f>PROPER(TRIM(SUBSTITUTE(D2250,"###"," ")))</f>
        <v>Abc Pvt Ltd</v>
      </c>
      <c r="P2250" s="13" t="str">
        <f t="shared" si="245"/>
        <v>Other X</v>
      </c>
      <c r="Q2250" s="34" t="str">
        <f t="shared" si="246"/>
        <v>Furniture</v>
      </c>
      <c r="R2250" s="13" t="str">
        <f t="shared" si="247"/>
        <v>Abc Pvt Ltd</v>
      </c>
      <c r="S2250" s="35">
        <f t="shared" si="248"/>
        <v>59</v>
      </c>
      <c r="T2250" s="35">
        <f t="shared" si="249"/>
        <v>53</v>
      </c>
      <c r="U2250" s="14">
        <f t="shared" si="250"/>
        <v>16005.27</v>
      </c>
      <c r="V2250" s="14">
        <f t="shared" si="251"/>
        <v>944310.93</v>
      </c>
      <c r="W2250" s="13" t="str">
        <v>In Stock</v>
      </c>
      <c r="X2250" s="13" t="str">
        <v>No</v>
      </c>
      <c r="Y2250" s="13">
        <v>0</v>
      </c>
    </row>
    <row r="2251" spans="1:25" x14ac:dyDescent="0.3">
      <c r="A2251" s="31" t="s">
        <v>4456</v>
      </c>
      <c r="B2251" s="31" t="s">
        <v>4457</v>
      </c>
      <c r="C2251" s="31" t="s">
        <v>20</v>
      </c>
      <c r="D2251" s="31" t="s">
        <v>53</v>
      </c>
      <c r="E2251" s="31">
        <v>199</v>
      </c>
      <c r="F2251" s="31">
        <v>38</v>
      </c>
      <c r="G2251" s="31">
        <v>9371.4599999999991</v>
      </c>
      <c r="H2251" s="31">
        <v>1864920.54</v>
      </c>
      <c r="I2251" s="32">
        <v>45746</v>
      </c>
      <c r="J2251" s="32">
        <v>45909</v>
      </c>
      <c r="K2251" s="31" t="s">
        <v>57</v>
      </c>
      <c r="L2251" s="33" t="s">
        <v>30</v>
      </c>
      <c r="M2251" s="13" t="str">
        <f>PROPER(TRIM(SUBSTITUTE(B2251,"###"," ")))</f>
        <v>Agree Mini</v>
      </c>
      <c r="N2251" s="13" t="str">
        <f>PROPER(TRIM(SUBSTITUTE(C2251,"###"," ")))</f>
        <v>Toys</v>
      </c>
      <c r="O2251" s="13" t="str">
        <f>PROPER(TRIM(SUBSTITUTE(D2251,"###"," ")))</f>
        <v>Abc Pvt Ltd</v>
      </c>
      <c r="P2251" s="13" t="str">
        <f t="shared" si="245"/>
        <v>Agree Mini</v>
      </c>
      <c r="Q2251" s="34" t="str">
        <f t="shared" si="246"/>
        <v>Toys</v>
      </c>
      <c r="R2251" s="13" t="str">
        <f t="shared" si="247"/>
        <v>Abc Pvt Ltd</v>
      </c>
      <c r="S2251" s="35">
        <f t="shared" si="248"/>
        <v>199</v>
      </c>
      <c r="T2251" s="35">
        <f t="shared" si="249"/>
        <v>38</v>
      </c>
      <c r="U2251" s="14">
        <f t="shared" si="250"/>
        <v>9371.4599999999991</v>
      </c>
      <c r="V2251" s="14">
        <f t="shared" si="251"/>
        <v>1864920.5399999998</v>
      </c>
      <c r="W2251" s="13" t="str">
        <v>In Stock</v>
      </c>
      <c r="X2251" s="13" t="str">
        <v>No</v>
      </c>
      <c r="Y2251" s="13">
        <v>0</v>
      </c>
    </row>
    <row r="2252" spans="1:25" x14ac:dyDescent="0.3">
      <c r="A2252" s="31" t="s">
        <v>4459</v>
      </c>
      <c r="B2252" s="31" t="s">
        <v>4460</v>
      </c>
      <c r="C2252" s="31" t="s">
        <v>44</v>
      </c>
      <c r="D2252" s="31" t="s">
        <v>41</v>
      </c>
      <c r="E2252" s="31">
        <v>34</v>
      </c>
      <c r="F2252" s="31">
        <v>86</v>
      </c>
      <c r="G2252" s="31">
        <v>18943.45</v>
      </c>
      <c r="H2252" s="31">
        <v>644077.30000000005</v>
      </c>
      <c r="I2252" s="32">
        <v>45691</v>
      </c>
      <c r="J2252" s="32">
        <v>45869</v>
      </c>
      <c r="K2252" s="13"/>
      <c r="L2252" s="33" t="s">
        <v>21</v>
      </c>
      <c r="M2252" s="13" t="str">
        <f>PROPER(TRIM(SUBSTITUTE(B2252,"###"," ")))</f>
        <v>Dog Plus</v>
      </c>
      <c r="N2252" s="13" t="str">
        <f>PROPER(TRIM(SUBSTITUTE(C2252,"###"," ")))</f>
        <v>Groceries</v>
      </c>
      <c r="O2252" s="13" t="str">
        <f>PROPER(TRIM(SUBSTITUTE(D2252,"###"," ")))</f>
        <v>Quickstock</v>
      </c>
      <c r="P2252" s="13" t="str">
        <f t="shared" si="245"/>
        <v>Dog Plus</v>
      </c>
      <c r="Q2252" s="34" t="str">
        <f t="shared" si="246"/>
        <v>Groceries</v>
      </c>
      <c r="R2252" s="13" t="str">
        <f t="shared" si="247"/>
        <v>Quickstock</v>
      </c>
      <c r="S2252" s="35">
        <f t="shared" si="248"/>
        <v>34</v>
      </c>
      <c r="T2252" s="35">
        <f t="shared" si="249"/>
        <v>86</v>
      </c>
      <c r="U2252" s="14">
        <f t="shared" si="250"/>
        <v>18943.45</v>
      </c>
      <c r="V2252" s="14">
        <f t="shared" si="251"/>
        <v>644077.30000000005</v>
      </c>
      <c r="W2252" s="13" t="str">
        <v>Low Stock</v>
      </c>
      <c r="X2252" s="13" t="str">
        <v>Yes</v>
      </c>
      <c r="Y2252" s="13">
        <v>1</v>
      </c>
    </row>
    <row r="2253" spans="1:25" x14ac:dyDescent="0.3">
      <c r="A2253" s="31" t="s">
        <v>4461</v>
      </c>
      <c r="B2253" s="31" t="s">
        <v>4462</v>
      </c>
      <c r="C2253" s="31" t="s">
        <v>14</v>
      </c>
      <c r="D2253" s="31" t="s">
        <v>45</v>
      </c>
      <c r="E2253" s="31">
        <v>138</v>
      </c>
      <c r="F2253" s="31">
        <v>43</v>
      </c>
      <c r="G2253" s="31">
        <v>8528.7999999999993</v>
      </c>
      <c r="H2253" s="31">
        <v>1176974.3999999999</v>
      </c>
      <c r="I2253" s="32">
        <v>45688</v>
      </c>
      <c r="J2253" s="32">
        <v>45862</v>
      </c>
      <c r="K2253" s="31" t="s">
        <v>29</v>
      </c>
      <c r="L2253" s="33" t="s">
        <v>33</v>
      </c>
      <c r="M2253" s="13" t="str">
        <f>PROPER(TRIM(SUBSTITUTE(B2253,"###"," ")))</f>
        <v>How Plus</v>
      </c>
      <c r="N2253" s="13" t="str">
        <f>PROPER(TRIM(SUBSTITUTE(C2253,"###"," ")))</f>
        <v>Clothing</v>
      </c>
      <c r="O2253" s="13" t="str">
        <f>PROPER(TRIM(SUBSTITUTE(D2253,"###"," ")))</f>
        <v>Retailmart Inc</v>
      </c>
      <c r="P2253" s="13" t="str">
        <f t="shared" si="245"/>
        <v>How Plus</v>
      </c>
      <c r="Q2253" s="34" t="str">
        <f t="shared" si="246"/>
        <v>Clothing</v>
      </c>
      <c r="R2253" s="13" t="str">
        <f t="shared" si="247"/>
        <v>Retailmart Inc</v>
      </c>
      <c r="S2253" s="35">
        <f t="shared" si="248"/>
        <v>138</v>
      </c>
      <c r="T2253" s="35">
        <f t="shared" si="249"/>
        <v>43</v>
      </c>
      <c r="U2253" s="14">
        <f t="shared" si="250"/>
        <v>8528.7999999999993</v>
      </c>
      <c r="V2253" s="14">
        <f t="shared" si="251"/>
        <v>1176974.3999999999</v>
      </c>
      <c r="W2253" s="13" t="str">
        <v>In Stock</v>
      </c>
      <c r="X2253" s="13" t="str">
        <v>No</v>
      </c>
      <c r="Y2253" s="13">
        <v>0</v>
      </c>
    </row>
    <row r="2254" spans="1:25" x14ac:dyDescent="0.3">
      <c r="A2254" s="31" t="s">
        <v>4463</v>
      </c>
      <c r="B2254" s="31" t="s">
        <v>4464</v>
      </c>
      <c r="C2254" s="31" t="s">
        <v>28</v>
      </c>
      <c r="D2254" s="31" t="s">
        <v>53</v>
      </c>
      <c r="E2254" s="13"/>
      <c r="F2254" s="31">
        <v>56</v>
      </c>
      <c r="G2254" s="31">
        <v>18547.77</v>
      </c>
      <c r="H2254" s="13"/>
      <c r="I2254" s="32">
        <v>45809</v>
      </c>
      <c r="J2254" s="32">
        <v>45874</v>
      </c>
      <c r="K2254" s="31" t="s">
        <v>57</v>
      </c>
      <c r="L2254" s="33" t="s">
        <v>17</v>
      </c>
      <c r="M2254" s="13" t="str">
        <f>PROPER(TRIM(SUBSTITUTE(B2254,"###"," ")))</f>
        <v>Firm Pro</v>
      </c>
      <c r="N2254" s="13" t="str">
        <f>PROPER(TRIM(SUBSTITUTE(C2254,"###"," ")))</f>
        <v>Furniture</v>
      </c>
      <c r="O2254" s="13" t="str">
        <f>PROPER(TRIM(SUBSTITUTE(D2254,"###"," ")))</f>
        <v>Abc Pvt Ltd</v>
      </c>
      <c r="P2254" s="13" t="str">
        <f t="shared" si="245"/>
        <v>Firm Pro</v>
      </c>
      <c r="Q2254" s="34" t="str">
        <f t="shared" si="246"/>
        <v>Furniture</v>
      </c>
      <c r="R2254" s="13" t="str">
        <f t="shared" si="247"/>
        <v>Abc Pvt Ltd</v>
      </c>
      <c r="S2254" s="35">
        <f t="shared" si="248"/>
        <v>0</v>
      </c>
      <c r="T2254" s="35">
        <f t="shared" si="249"/>
        <v>56</v>
      </c>
      <c r="U2254" s="14">
        <f t="shared" si="250"/>
        <v>18547.77</v>
      </c>
      <c r="V2254" s="14">
        <f t="shared" si="251"/>
        <v>0</v>
      </c>
      <c r="W2254" s="13" t="str">
        <v>Out of Stock</v>
      </c>
      <c r="X2254" s="13" t="str">
        <v>Yes</v>
      </c>
      <c r="Y2254" s="13">
        <v>1</v>
      </c>
    </row>
    <row r="2255" spans="1:25" x14ac:dyDescent="0.3">
      <c r="A2255" s="31" t="s">
        <v>4465</v>
      </c>
      <c r="B2255" s="31" t="s">
        <v>4466</v>
      </c>
      <c r="C2255" s="31" t="s">
        <v>20</v>
      </c>
      <c r="D2255" s="31" t="s">
        <v>24</v>
      </c>
      <c r="E2255" s="31">
        <v>59</v>
      </c>
      <c r="F2255" s="31">
        <v>31</v>
      </c>
      <c r="G2255" s="31">
        <v>13040.98</v>
      </c>
      <c r="H2255" s="31">
        <v>769417.82</v>
      </c>
      <c r="I2255" s="32">
        <v>45688</v>
      </c>
      <c r="J2255" s="32">
        <v>45894</v>
      </c>
      <c r="K2255" s="13"/>
      <c r="L2255" s="33" t="s">
        <v>17</v>
      </c>
      <c r="M2255" s="13" t="str">
        <f>PROPER(TRIM(SUBSTITUTE(B2255,"###"," ")))</f>
        <v>Including Pro</v>
      </c>
      <c r="N2255" s="13" t="str">
        <f>PROPER(TRIM(SUBSTITUTE(C2255,"###"," ")))</f>
        <v>Toys</v>
      </c>
      <c r="O2255" s="13" t="str">
        <f>PROPER(TRIM(SUBSTITUTE(D2255,"###"," ")))</f>
        <v>Omni Suppliers</v>
      </c>
      <c r="P2255" s="13" t="str">
        <f t="shared" si="245"/>
        <v>Including Pro</v>
      </c>
      <c r="Q2255" s="34" t="str">
        <f t="shared" si="246"/>
        <v>Toys</v>
      </c>
      <c r="R2255" s="13" t="str">
        <f t="shared" si="247"/>
        <v>Omni Suppliers</v>
      </c>
      <c r="S2255" s="35">
        <f t="shared" si="248"/>
        <v>59</v>
      </c>
      <c r="T2255" s="35">
        <f t="shared" si="249"/>
        <v>31</v>
      </c>
      <c r="U2255" s="14">
        <f t="shared" si="250"/>
        <v>13040.98</v>
      </c>
      <c r="V2255" s="14">
        <f t="shared" si="251"/>
        <v>769417.82</v>
      </c>
      <c r="W2255" s="13" t="str">
        <v>In Stock</v>
      </c>
      <c r="X2255" s="13" t="str">
        <v>No</v>
      </c>
      <c r="Y2255" s="13">
        <v>0</v>
      </c>
    </row>
    <row r="2256" spans="1:25" x14ac:dyDescent="0.3">
      <c r="A2256" s="31" t="s">
        <v>4468</v>
      </c>
      <c r="B2256" s="31" t="s">
        <v>4469</v>
      </c>
      <c r="C2256" s="31" t="s">
        <v>14</v>
      </c>
      <c r="D2256" s="31" t="s">
        <v>53</v>
      </c>
      <c r="E2256" s="31">
        <v>131</v>
      </c>
      <c r="F2256" s="31">
        <v>83</v>
      </c>
      <c r="G2256" s="31">
        <v>17945.03</v>
      </c>
      <c r="H2256" s="31">
        <v>2350798.9300000002</v>
      </c>
      <c r="I2256" s="32">
        <v>45799</v>
      </c>
      <c r="J2256" s="32">
        <v>45916</v>
      </c>
      <c r="K2256" s="31" t="s">
        <v>54</v>
      </c>
      <c r="L2256" s="33" t="s">
        <v>33</v>
      </c>
      <c r="M2256" s="13" t="str">
        <f>PROPER(TRIM(SUBSTITUTE(B2256,"###"," ")))</f>
        <v>Third Max</v>
      </c>
      <c r="N2256" s="13" t="str">
        <f>PROPER(TRIM(SUBSTITUTE(C2256,"###"," ")))</f>
        <v>Clothing</v>
      </c>
      <c r="O2256" s="13" t="str">
        <f>PROPER(TRIM(SUBSTITUTE(D2256,"###"," ")))</f>
        <v>Abc Pvt Ltd</v>
      </c>
      <c r="P2256" s="13" t="str">
        <f t="shared" si="245"/>
        <v>Third Max</v>
      </c>
      <c r="Q2256" s="34" t="str">
        <f t="shared" si="246"/>
        <v>Clothing</v>
      </c>
      <c r="R2256" s="13" t="str">
        <f t="shared" si="247"/>
        <v>Abc Pvt Ltd</v>
      </c>
      <c r="S2256" s="35">
        <f t="shared" si="248"/>
        <v>131</v>
      </c>
      <c r="T2256" s="35">
        <f t="shared" si="249"/>
        <v>83</v>
      </c>
      <c r="U2256" s="14">
        <f t="shared" si="250"/>
        <v>17945.03</v>
      </c>
      <c r="V2256" s="14">
        <f t="shared" si="251"/>
        <v>2350798.9299999997</v>
      </c>
      <c r="W2256" s="13" t="str">
        <v>In Stock</v>
      </c>
      <c r="X2256" s="13" t="str">
        <v>No</v>
      </c>
      <c r="Y2256" s="13">
        <v>0</v>
      </c>
    </row>
    <row r="2257" spans="1:25" x14ac:dyDescent="0.3">
      <c r="A2257" s="31" t="s">
        <v>4470</v>
      </c>
      <c r="B2257" s="31" t="s">
        <v>2589</v>
      </c>
      <c r="C2257" s="31" t="s">
        <v>28</v>
      </c>
      <c r="D2257" s="31" t="s">
        <v>45</v>
      </c>
      <c r="E2257" s="31">
        <v>9</v>
      </c>
      <c r="F2257" s="31">
        <v>85</v>
      </c>
      <c r="G2257" s="31">
        <v>8702.7900000000009</v>
      </c>
      <c r="H2257" s="31">
        <v>78325.110000000015</v>
      </c>
      <c r="I2257" s="32">
        <v>45804</v>
      </c>
      <c r="J2257" s="32">
        <v>45935</v>
      </c>
      <c r="K2257" s="31" t="s">
        <v>57</v>
      </c>
      <c r="L2257" s="33" t="s">
        <v>33</v>
      </c>
      <c r="M2257" s="13" t="str">
        <f>PROPER(TRIM(SUBSTITUTE(B2257,"###"," ")))</f>
        <v>Full Plus</v>
      </c>
      <c r="N2257" s="13" t="str">
        <f>PROPER(TRIM(SUBSTITUTE(C2257,"###"," ")))</f>
        <v>Furniture</v>
      </c>
      <c r="O2257" s="13" t="str">
        <f>PROPER(TRIM(SUBSTITUTE(D2257,"###"," ")))</f>
        <v>Retailmart Inc</v>
      </c>
      <c r="P2257" s="13" t="str">
        <f t="shared" si="245"/>
        <v>Full Plus</v>
      </c>
      <c r="Q2257" s="34" t="str">
        <f t="shared" si="246"/>
        <v>Furniture</v>
      </c>
      <c r="R2257" s="13" t="str">
        <f t="shared" si="247"/>
        <v>Retailmart Inc</v>
      </c>
      <c r="S2257" s="35">
        <f t="shared" si="248"/>
        <v>9</v>
      </c>
      <c r="T2257" s="35">
        <f t="shared" si="249"/>
        <v>85</v>
      </c>
      <c r="U2257" s="14">
        <f t="shared" si="250"/>
        <v>8702.7900000000009</v>
      </c>
      <c r="V2257" s="14">
        <f t="shared" si="251"/>
        <v>78325.110000000015</v>
      </c>
      <c r="W2257" s="13" t="str">
        <v>Low Stock</v>
      </c>
      <c r="X2257" s="13" t="str">
        <v>Yes</v>
      </c>
      <c r="Y2257" s="13">
        <v>1</v>
      </c>
    </row>
    <row r="2258" spans="1:25" x14ac:dyDescent="0.3">
      <c r="A2258" s="31" t="s">
        <v>4471</v>
      </c>
      <c r="B2258" s="31" t="s">
        <v>4472</v>
      </c>
      <c r="C2258" s="31" t="s">
        <v>14</v>
      </c>
      <c r="D2258" s="31" t="s">
        <v>45</v>
      </c>
      <c r="E2258" s="31">
        <v>186</v>
      </c>
      <c r="F2258" s="31">
        <v>72</v>
      </c>
      <c r="G2258" s="31">
        <v>9984.6299999999992</v>
      </c>
      <c r="H2258" s="31">
        <v>1857141.18</v>
      </c>
      <c r="I2258" s="32">
        <v>45760</v>
      </c>
      <c r="J2258" s="32">
        <v>45886</v>
      </c>
      <c r="K2258" s="31" t="s">
        <v>54</v>
      </c>
      <c r="L2258" s="33" t="s">
        <v>30</v>
      </c>
      <c r="M2258" s="13" t="str">
        <f>PROPER(TRIM(SUBSTITUTE(B2258,"###"," ")))</f>
        <v>Father X</v>
      </c>
      <c r="N2258" s="13" t="str">
        <f>PROPER(TRIM(SUBSTITUTE(C2258,"###"," ")))</f>
        <v>Clothing</v>
      </c>
      <c r="O2258" s="13" t="str">
        <f>PROPER(TRIM(SUBSTITUTE(D2258,"###"," ")))</f>
        <v>Retailmart Inc</v>
      </c>
      <c r="P2258" s="13" t="str">
        <f t="shared" si="245"/>
        <v>Father X</v>
      </c>
      <c r="Q2258" s="34" t="str">
        <f t="shared" si="246"/>
        <v>Clothing</v>
      </c>
      <c r="R2258" s="13" t="str">
        <f t="shared" si="247"/>
        <v>Retailmart Inc</v>
      </c>
      <c r="S2258" s="35">
        <f t="shared" si="248"/>
        <v>186</v>
      </c>
      <c r="T2258" s="35">
        <f t="shared" si="249"/>
        <v>72</v>
      </c>
      <c r="U2258" s="14">
        <f t="shared" si="250"/>
        <v>9984.6299999999992</v>
      </c>
      <c r="V2258" s="14">
        <f t="shared" si="251"/>
        <v>1857141.18</v>
      </c>
      <c r="W2258" s="13" t="str">
        <v>In Stock</v>
      </c>
      <c r="X2258" s="13" t="str">
        <v>No</v>
      </c>
      <c r="Y2258" s="13">
        <v>0</v>
      </c>
    </row>
    <row r="2259" spans="1:25" x14ac:dyDescent="0.3">
      <c r="A2259" s="31" t="s">
        <v>4473</v>
      </c>
      <c r="B2259" s="31" t="s">
        <v>2429</v>
      </c>
      <c r="C2259" s="31" t="s">
        <v>44</v>
      </c>
      <c r="D2259" s="13"/>
      <c r="E2259" s="31">
        <v>9</v>
      </c>
      <c r="F2259" s="31">
        <v>86</v>
      </c>
      <c r="G2259" s="31">
        <v>14155.27</v>
      </c>
      <c r="H2259" s="31">
        <v>127397.43</v>
      </c>
      <c r="I2259" s="32">
        <v>45684</v>
      </c>
      <c r="J2259" s="32">
        <v>45855</v>
      </c>
      <c r="K2259" s="31" t="s">
        <v>46</v>
      </c>
      <c r="L2259" s="33" t="s">
        <v>21</v>
      </c>
      <c r="M2259" s="13" t="str">
        <f>PROPER(TRIM(SUBSTITUTE(B2259,"###"," ")))</f>
        <v>Anything Pro</v>
      </c>
      <c r="N2259" s="13" t="str">
        <f>PROPER(TRIM(SUBSTITUTE(C2259,"###"," ")))</f>
        <v>Groceries</v>
      </c>
      <c r="O2259" s="13" t="str">
        <f>PROPER(TRIM(SUBSTITUTE(D2259,"###"," ")))</f>
        <v/>
      </c>
      <c r="P2259" s="13" t="str">
        <f t="shared" si="245"/>
        <v>Anything Pro</v>
      </c>
      <c r="Q2259" s="34" t="str">
        <f t="shared" si="246"/>
        <v>Groceries</v>
      </c>
      <c r="R2259" s="13" t="str">
        <f t="shared" si="247"/>
        <v>Others</v>
      </c>
      <c r="S2259" s="35">
        <f t="shared" si="248"/>
        <v>9</v>
      </c>
      <c r="T2259" s="35">
        <f t="shared" si="249"/>
        <v>86</v>
      </c>
      <c r="U2259" s="14">
        <f t="shared" si="250"/>
        <v>14155.27</v>
      </c>
      <c r="V2259" s="14">
        <f t="shared" si="251"/>
        <v>127397.43000000001</v>
      </c>
      <c r="W2259" s="13" t="str">
        <v>Low Stock</v>
      </c>
      <c r="X2259" s="13" t="str">
        <v>Yes</v>
      </c>
      <c r="Y2259" s="13">
        <v>1</v>
      </c>
    </row>
    <row r="2260" spans="1:25" x14ac:dyDescent="0.3">
      <c r="A2260" s="31" t="s">
        <v>4474</v>
      </c>
      <c r="B2260" s="31" t="s">
        <v>4475</v>
      </c>
      <c r="C2260" s="31" t="s">
        <v>20</v>
      </c>
      <c r="D2260" s="31" t="s">
        <v>15</v>
      </c>
      <c r="E2260" s="31">
        <v>22</v>
      </c>
      <c r="F2260" s="31">
        <v>65</v>
      </c>
      <c r="G2260" s="31">
        <v>1319</v>
      </c>
      <c r="H2260" s="31">
        <v>29018</v>
      </c>
      <c r="I2260" s="32">
        <v>45735</v>
      </c>
      <c r="J2260" s="32">
        <v>45877</v>
      </c>
      <c r="K2260" s="13"/>
      <c r="L2260" s="33" t="s">
        <v>33</v>
      </c>
      <c r="M2260" s="13" t="str">
        <f>PROPER(TRIM(SUBSTITUTE(B2260,"###"," ")))</f>
        <v>Follow Lite</v>
      </c>
      <c r="N2260" s="13" t="str">
        <f>PROPER(TRIM(SUBSTITUTE(C2260,"###"," ")))</f>
        <v>Toys</v>
      </c>
      <c r="O2260" s="13" t="str">
        <f>PROPER(TRIM(SUBSTITUTE(D2260,"###"," ")))</f>
        <v>Global Traders</v>
      </c>
      <c r="P2260" s="13" t="str">
        <f t="shared" si="245"/>
        <v>Follow Lite</v>
      </c>
      <c r="Q2260" s="34" t="str">
        <f t="shared" si="246"/>
        <v>Toys</v>
      </c>
      <c r="R2260" s="13" t="str">
        <f t="shared" si="247"/>
        <v>Global Traders</v>
      </c>
      <c r="S2260" s="35">
        <f t="shared" si="248"/>
        <v>22</v>
      </c>
      <c r="T2260" s="35">
        <f t="shared" si="249"/>
        <v>65</v>
      </c>
      <c r="U2260" s="14">
        <f t="shared" si="250"/>
        <v>1319</v>
      </c>
      <c r="V2260" s="14">
        <f t="shared" si="251"/>
        <v>29018</v>
      </c>
      <c r="W2260" s="13" t="str">
        <v>Low Stock</v>
      </c>
      <c r="X2260" s="13" t="str">
        <v>Yes</v>
      </c>
      <c r="Y2260" s="13">
        <v>1</v>
      </c>
    </row>
    <row r="2261" spans="1:25" x14ac:dyDescent="0.3">
      <c r="A2261" s="31" t="s">
        <v>4476</v>
      </c>
      <c r="B2261" s="31" t="s">
        <v>4477</v>
      </c>
      <c r="C2261" s="31" t="s">
        <v>20</v>
      </c>
      <c r="D2261" s="31" t="s">
        <v>53</v>
      </c>
      <c r="E2261" s="31">
        <v>9</v>
      </c>
      <c r="F2261" s="13"/>
      <c r="G2261" s="31">
        <v>9978.11</v>
      </c>
      <c r="H2261" s="31">
        <v>89802.99</v>
      </c>
      <c r="I2261" s="32">
        <v>45741</v>
      </c>
      <c r="J2261" s="32">
        <v>45860</v>
      </c>
      <c r="K2261" s="31" t="s">
        <v>25</v>
      </c>
      <c r="L2261" s="33" t="s">
        <v>30</v>
      </c>
      <c r="M2261" s="13" t="str">
        <f>PROPER(TRIM(SUBSTITUTE(B2261,"###"," ")))</f>
        <v>Nature X</v>
      </c>
      <c r="N2261" s="13" t="str">
        <f>PROPER(TRIM(SUBSTITUTE(C2261,"###"," ")))</f>
        <v>Toys</v>
      </c>
      <c r="O2261" s="13" t="str">
        <f>PROPER(TRIM(SUBSTITUTE(D2261,"###"," ")))</f>
        <v>Abc Pvt Ltd</v>
      </c>
      <c r="P2261" s="13" t="str">
        <f t="shared" si="245"/>
        <v>Nature X</v>
      </c>
      <c r="Q2261" s="34" t="str">
        <f t="shared" si="246"/>
        <v>Toys</v>
      </c>
      <c r="R2261" s="13" t="str">
        <f t="shared" si="247"/>
        <v>Abc Pvt Ltd</v>
      </c>
      <c r="S2261" s="35">
        <f t="shared" si="248"/>
        <v>9</v>
      </c>
      <c r="T2261" s="35">
        <f t="shared" si="249"/>
        <v>0</v>
      </c>
      <c r="U2261" s="14">
        <f t="shared" si="250"/>
        <v>9978.11</v>
      </c>
      <c r="V2261" s="14">
        <f t="shared" si="251"/>
        <v>89802.99</v>
      </c>
      <c r="W2261" s="13" t="str">
        <v>In Stock</v>
      </c>
      <c r="X2261" s="13" t="str">
        <v>No</v>
      </c>
      <c r="Y2261" s="13">
        <v>0</v>
      </c>
    </row>
    <row r="2262" spans="1:25" x14ac:dyDescent="0.3">
      <c r="A2262" s="31" t="s">
        <v>4478</v>
      </c>
      <c r="B2262" s="31" t="s">
        <v>4479</v>
      </c>
      <c r="C2262" s="31" t="s">
        <v>14</v>
      </c>
      <c r="D2262" s="31" t="s">
        <v>15</v>
      </c>
      <c r="E2262" s="31">
        <v>66</v>
      </c>
      <c r="F2262" s="13"/>
      <c r="G2262" s="31">
        <v>3448.83</v>
      </c>
      <c r="H2262" s="31">
        <v>227622.78</v>
      </c>
      <c r="I2262" s="32">
        <v>45827</v>
      </c>
      <c r="J2262" s="32">
        <v>45924</v>
      </c>
      <c r="K2262" s="31" t="s">
        <v>46</v>
      </c>
      <c r="L2262" s="33" t="s">
        <v>21</v>
      </c>
      <c r="M2262" s="13" t="str">
        <f>PROPER(TRIM(SUBSTITUTE(B2262,"###"," ")))</f>
        <v>Difficult Lite</v>
      </c>
      <c r="N2262" s="13" t="str">
        <f>PROPER(TRIM(SUBSTITUTE(C2262,"###"," ")))</f>
        <v>Clothing</v>
      </c>
      <c r="O2262" s="13" t="str">
        <f>PROPER(TRIM(SUBSTITUTE(D2262,"###"," ")))</f>
        <v>Global Traders</v>
      </c>
      <c r="P2262" s="13" t="str">
        <f t="shared" si="245"/>
        <v>Difficult Lite</v>
      </c>
      <c r="Q2262" s="34" t="str">
        <f t="shared" si="246"/>
        <v>Clothing</v>
      </c>
      <c r="R2262" s="13" t="str">
        <f t="shared" si="247"/>
        <v>Global Traders</v>
      </c>
      <c r="S2262" s="35">
        <f t="shared" si="248"/>
        <v>66</v>
      </c>
      <c r="T2262" s="35">
        <f t="shared" si="249"/>
        <v>0</v>
      </c>
      <c r="U2262" s="14">
        <f t="shared" si="250"/>
        <v>3448.83</v>
      </c>
      <c r="V2262" s="14">
        <f t="shared" si="251"/>
        <v>227622.78</v>
      </c>
      <c r="W2262" s="13" t="str">
        <v>In Stock</v>
      </c>
      <c r="X2262" s="13" t="str">
        <v>No</v>
      </c>
      <c r="Y2262" s="13">
        <v>0</v>
      </c>
    </row>
    <row r="2263" spans="1:25" x14ac:dyDescent="0.3">
      <c r="A2263" s="31" t="s">
        <v>4480</v>
      </c>
      <c r="B2263" s="31" t="s">
        <v>4481</v>
      </c>
      <c r="C2263" s="31" t="s">
        <v>14</v>
      </c>
      <c r="D2263" s="31" t="s">
        <v>41</v>
      </c>
      <c r="E2263" s="31">
        <v>86</v>
      </c>
      <c r="F2263" s="31">
        <v>39</v>
      </c>
      <c r="G2263" s="31">
        <v>19978.04</v>
      </c>
      <c r="H2263" s="31">
        <v>1718111.44</v>
      </c>
      <c r="I2263" s="32">
        <v>45810</v>
      </c>
      <c r="J2263" s="32">
        <v>45895</v>
      </c>
      <c r="K2263" s="13"/>
      <c r="L2263" s="33" t="s">
        <v>33</v>
      </c>
      <c r="M2263" s="13" t="str">
        <f>PROPER(TRIM(SUBSTITUTE(B2263,"###"," ")))</f>
        <v>Name Pro</v>
      </c>
      <c r="N2263" s="13" t="str">
        <f>PROPER(TRIM(SUBSTITUTE(C2263,"###"," ")))</f>
        <v>Clothing</v>
      </c>
      <c r="O2263" s="13" t="str">
        <f>PROPER(TRIM(SUBSTITUTE(D2263,"###"," ")))</f>
        <v>Quickstock</v>
      </c>
      <c r="P2263" s="13" t="str">
        <f t="shared" si="245"/>
        <v>Name Pro</v>
      </c>
      <c r="Q2263" s="34" t="str">
        <f t="shared" si="246"/>
        <v>Clothing</v>
      </c>
      <c r="R2263" s="13" t="str">
        <f t="shared" si="247"/>
        <v>Quickstock</v>
      </c>
      <c r="S2263" s="35">
        <f t="shared" si="248"/>
        <v>86</v>
      </c>
      <c r="T2263" s="35">
        <f t="shared" si="249"/>
        <v>39</v>
      </c>
      <c r="U2263" s="14">
        <f t="shared" si="250"/>
        <v>19978.04</v>
      </c>
      <c r="V2263" s="14">
        <f t="shared" si="251"/>
        <v>1718111.4400000002</v>
      </c>
      <c r="W2263" s="13" t="str">
        <v>In Stock</v>
      </c>
      <c r="X2263" s="13" t="str">
        <v>No</v>
      </c>
      <c r="Y2263" s="13">
        <v>0</v>
      </c>
    </row>
    <row r="2264" spans="1:25" x14ac:dyDescent="0.3">
      <c r="A2264" s="31" t="s">
        <v>4482</v>
      </c>
      <c r="B2264" s="31" t="s">
        <v>4483</v>
      </c>
      <c r="C2264" s="31" t="s">
        <v>14</v>
      </c>
      <c r="D2264" s="31" t="s">
        <v>41</v>
      </c>
      <c r="E2264" s="31">
        <v>138</v>
      </c>
      <c r="F2264" s="31">
        <v>67</v>
      </c>
      <c r="G2264" s="31">
        <v>12144.02</v>
      </c>
      <c r="H2264" s="31">
        <v>1675874.76</v>
      </c>
      <c r="I2264" s="32">
        <v>45796</v>
      </c>
      <c r="J2264" s="32">
        <v>45926</v>
      </c>
      <c r="K2264" s="31" t="s">
        <v>54</v>
      </c>
      <c r="L2264" s="33" t="s">
        <v>33</v>
      </c>
      <c r="M2264" s="13" t="str">
        <f>PROPER(TRIM(SUBSTITUTE(B2264,"###"," ")))</f>
        <v>Change X</v>
      </c>
      <c r="N2264" s="13" t="str">
        <f>PROPER(TRIM(SUBSTITUTE(C2264,"###"," ")))</f>
        <v>Clothing</v>
      </c>
      <c r="O2264" s="13" t="str">
        <f>PROPER(TRIM(SUBSTITUTE(D2264,"###"," ")))</f>
        <v>Quickstock</v>
      </c>
      <c r="P2264" s="13" t="str">
        <f t="shared" si="245"/>
        <v>Change X</v>
      </c>
      <c r="Q2264" s="34" t="str">
        <f t="shared" si="246"/>
        <v>Clothing</v>
      </c>
      <c r="R2264" s="13" t="str">
        <f t="shared" si="247"/>
        <v>Quickstock</v>
      </c>
      <c r="S2264" s="35">
        <f t="shared" si="248"/>
        <v>138</v>
      </c>
      <c r="T2264" s="35">
        <f t="shared" si="249"/>
        <v>67</v>
      </c>
      <c r="U2264" s="14">
        <f t="shared" si="250"/>
        <v>12144.02</v>
      </c>
      <c r="V2264" s="14">
        <f t="shared" si="251"/>
        <v>1675874.76</v>
      </c>
      <c r="W2264" s="13" t="str">
        <v>In Stock</v>
      </c>
      <c r="X2264" s="13" t="str">
        <v>No</v>
      </c>
      <c r="Y2264" s="13">
        <v>0</v>
      </c>
    </row>
    <row r="2265" spans="1:25" x14ac:dyDescent="0.3">
      <c r="A2265" s="31" t="s">
        <v>4484</v>
      </c>
      <c r="B2265" s="31" t="s">
        <v>4485</v>
      </c>
      <c r="C2265" s="31" t="s">
        <v>40</v>
      </c>
      <c r="D2265" s="31" t="s">
        <v>41</v>
      </c>
      <c r="E2265" s="31">
        <v>49</v>
      </c>
      <c r="F2265" s="31">
        <v>47</v>
      </c>
      <c r="G2265" s="31">
        <v>8361.01</v>
      </c>
      <c r="H2265" s="31">
        <v>409689.49</v>
      </c>
      <c r="I2265" s="32">
        <v>45690</v>
      </c>
      <c r="J2265" s="32">
        <v>45938</v>
      </c>
      <c r="K2265" s="31" t="s">
        <v>54</v>
      </c>
      <c r="L2265" s="33" t="s">
        <v>58</v>
      </c>
      <c r="M2265" s="13" t="str">
        <f>PROPER(TRIM(SUBSTITUTE(B2265,"###"," ")))</f>
        <v>Interest Lite</v>
      </c>
      <c r="N2265" s="13" t="str">
        <f>PROPER(TRIM(SUBSTITUTE(C2265,"###"," ")))</f>
        <v>Electronics</v>
      </c>
      <c r="O2265" s="13" t="str">
        <f>PROPER(TRIM(SUBSTITUTE(D2265,"###"," ")))</f>
        <v>Quickstock</v>
      </c>
      <c r="P2265" s="13" t="str">
        <f t="shared" si="245"/>
        <v>Interest Lite</v>
      </c>
      <c r="Q2265" s="34" t="str">
        <f t="shared" si="246"/>
        <v>Electronics</v>
      </c>
      <c r="R2265" s="13" t="str">
        <f t="shared" si="247"/>
        <v>Quickstock</v>
      </c>
      <c r="S2265" s="35">
        <f t="shared" si="248"/>
        <v>49</v>
      </c>
      <c r="T2265" s="35">
        <f t="shared" si="249"/>
        <v>47</v>
      </c>
      <c r="U2265" s="14">
        <f t="shared" si="250"/>
        <v>8361.01</v>
      </c>
      <c r="V2265" s="14">
        <f t="shared" si="251"/>
        <v>409689.49</v>
      </c>
      <c r="W2265" s="13" t="str">
        <v>In Stock</v>
      </c>
      <c r="X2265" s="13" t="str">
        <v>No</v>
      </c>
      <c r="Y2265" s="13">
        <v>0</v>
      </c>
    </row>
    <row r="2266" spans="1:25" x14ac:dyDescent="0.3">
      <c r="A2266" s="31" t="s">
        <v>4486</v>
      </c>
      <c r="B2266" s="31" t="s">
        <v>4487</v>
      </c>
      <c r="C2266" s="31" t="s">
        <v>40</v>
      </c>
      <c r="D2266" s="31" t="s">
        <v>15</v>
      </c>
      <c r="E2266" s="31">
        <v>118</v>
      </c>
      <c r="F2266" s="13"/>
      <c r="G2266" s="31">
        <v>3801.77</v>
      </c>
      <c r="H2266" s="31">
        <v>448608.86</v>
      </c>
      <c r="I2266" s="32">
        <v>45770</v>
      </c>
      <c r="J2266" s="32">
        <v>45942</v>
      </c>
      <c r="K2266" s="31" t="s">
        <v>25</v>
      </c>
      <c r="L2266" s="33" t="s">
        <v>17</v>
      </c>
      <c r="M2266" s="13" t="str">
        <f>PROPER(TRIM(SUBSTITUTE(B2266,"###"," ")))</f>
        <v>Customer Mini</v>
      </c>
      <c r="N2266" s="13" t="str">
        <f>PROPER(TRIM(SUBSTITUTE(C2266,"###"," ")))</f>
        <v>Electronics</v>
      </c>
      <c r="O2266" s="13" t="str">
        <f>PROPER(TRIM(SUBSTITUTE(D2266,"###"," ")))</f>
        <v>Global Traders</v>
      </c>
      <c r="P2266" s="13" t="str">
        <f t="shared" si="245"/>
        <v>Customer Mini</v>
      </c>
      <c r="Q2266" s="34" t="str">
        <f t="shared" si="246"/>
        <v>Electronics</v>
      </c>
      <c r="R2266" s="13" t="str">
        <f t="shared" si="247"/>
        <v>Global Traders</v>
      </c>
      <c r="S2266" s="35">
        <f t="shared" si="248"/>
        <v>118</v>
      </c>
      <c r="T2266" s="35">
        <f t="shared" si="249"/>
        <v>0</v>
      </c>
      <c r="U2266" s="14">
        <f t="shared" si="250"/>
        <v>3801.77</v>
      </c>
      <c r="V2266" s="14">
        <f t="shared" si="251"/>
        <v>448608.86</v>
      </c>
      <c r="W2266" s="13" t="str">
        <v>In Stock</v>
      </c>
      <c r="X2266" s="13" t="str">
        <v>No</v>
      </c>
      <c r="Y2266" s="13">
        <v>0</v>
      </c>
    </row>
    <row r="2267" spans="1:25" x14ac:dyDescent="0.3">
      <c r="A2267" s="31" t="s">
        <v>4488</v>
      </c>
      <c r="B2267" s="31" t="s">
        <v>4489</v>
      </c>
      <c r="C2267" s="31" t="s">
        <v>20</v>
      </c>
      <c r="D2267" s="31" t="s">
        <v>15</v>
      </c>
      <c r="E2267" s="31">
        <v>39</v>
      </c>
      <c r="F2267" s="31">
        <v>31</v>
      </c>
      <c r="G2267" s="31">
        <v>287.36</v>
      </c>
      <c r="H2267" s="31">
        <v>11207.04</v>
      </c>
      <c r="I2267" s="32">
        <v>45809</v>
      </c>
      <c r="J2267" s="32">
        <v>45933</v>
      </c>
      <c r="K2267" s="31" t="s">
        <v>54</v>
      </c>
      <c r="L2267" s="33" t="s">
        <v>21</v>
      </c>
      <c r="M2267" s="13" t="str">
        <f>PROPER(TRIM(SUBSTITUTE(B2267,"###"," ")))</f>
        <v>Item Plus</v>
      </c>
      <c r="N2267" s="13" t="str">
        <f>PROPER(TRIM(SUBSTITUTE(C2267,"###"," ")))</f>
        <v>Toys</v>
      </c>
      <c r="O2267" s="13" t="str">
        <f>PROPER(TRIM(SUBSTITUTE(D2267,"###"," ")))</f>
        <v>Global Traders</v>
      </c>
      <c r="P2267" s="13" t="str">
        <f t="shared" si="245"/>
        <v>Item Plus</v>
      </c>
      <c r="Q2267" s="34" t="str">
        <f t="shared" si="246"/>
        <v>Toys</v>
      </c>
      <c r="R2267" s="13" t="str">
        <f t="shared" si="247"/>
        <v>Global Traders</v>
      </c>
      <c r="S2267" s="35">
        <f t="shared" si="248"/>
        <v>39</v>
      </c>
      <c r="T2267" s="35">
        <f t="shared" si="249"/>
        <v>31</v>
      </c>
      <c r="U2267" s="14">
        <f t="shared" si="250"/>
        <v>287.36</v>
      </c>
      <c r="V2267" s="14">
        <f t="shared" si="251"/>
        <v>11207.04</v>
      </c>
      <c r="W2267" s="13" t="str">
        <v>In Stock</v>
      </c>
      <c r="X2267" s="13" t="str">
        <v>No</v>
      </c>
      <c r="Y2267" s="13">
        <v>0</v>
      </c>
    </row>
    <row r="2268" spans="1:25" x14ac:dyDescent="0.3">
      <c r="A2268" s="31" t="s">
        <v>4490</v>
      </c>
      <c r="B2268" s="31" t="s">
        <v>4406</v>
      </c>
      <c r="C2268" s="31" t="s">
        <v>40</v>
      </c>
      <c r="D2268" s="31" t="s">
        <v>24</v>
      </c>
      <c r="E2268" s="31">
        <v>73</v>
      </c>
      <c r="F2268" s="31">
        <v>86</v>
      </c>
      <c r="G2268" s="31">
        <v>1310.05</v>
      </c>
      <c r="H2268" s="31">
        <v>95633.65</v>
      </c>
      <c r="I2268" s="32">
        <v>45753</v>
      </c>
      <c r="J2268" s="32">
        <v>45888</v>
      </c>
      <c r="K2268" s="31" t="s">
        <v>16</v>
      </c>
      <c r="L2268" s="33" t="s">
        <v>58</v>
      </c>
      <c r="M2268" s="13" t="str">
        <f>PROPER(TRIM(SUBSTITUTE(B2268,"###"," ")))</f>
        <v>Wife Pro</v>
      </c>
      <c r="N2268" s="13" t="str">
        <f>PROPER(TRIM(SUBSTITUTE(C2268,"###"," ")))</f>
        <v>Electronics</v>
      </c>
      <c r="O2268" s="13" t="str">
        <f>PROPER(TRIM(SUBSTITUTE(D2268,"###"," ")))</f>
        <v>Omni Suppliers</v>
      </c>
      <c r="P2268" s="13" t="str">
        <f t="shared" si="245"/>
        <v>Wife Pro</v>
      </c>
      <c r="Q2268" s="34" t="str">
        <f t="shared" si="246"/>
        <v>Electronics</v>
      </c>
      <c r="R2268" s="13" t="str">
        <f t="shared" si="247"/>
        <v>Omni Suppliers</v>
      </c>
      <c r="S2268" s="35">
        <f t="shared" si="248"/>
        <v>73</v>
      </c>
      <c r="T2268" s="35">
        <f t="shared" si="249"/>
        <v>86</v>
      </c>
      <c r="U2268" s="14">
        <f t="shared" si="250"/>
        <v>1310.05</v>
      </c>
      <c r="V2268" s="14">
        <f t="shared" si="251"/>
        <v>95633.65</v>
      </c>
      <c r="W2268" s="13" t="str">
        <v>Low Stock</v>
      </c>
      <c r="X2268" s="13" t="str">
        <v>Yes</v>
      </c>
      <c r="Y2268" s="13">
        <v>1</v>
      </c>
    </row>
    <row r="2269" spans="1:25" x14ac:dyDescent="0.3">
      <c r="A2269" s="31" t="s">
        <v>4491</v>
      </c>
      <c r="B2269" s="31" t="s">
        <v>2021</v>
      </c>
      <c r="C2269" s="31" t="s">
        <v>20</v>
      </c>
      <c r="D2269" s="31" t="s">
        <v>53</v>
      </c>
      <c r="E2269" s="31">
        <v>75</v>
      </c>
      <c r="F2269" s="31">
        <v>29</v>
      </c>
      <c r="G2269" s="31">
        <v>12568.75</v>
      </c>
      <c r="H2269" s="31">
        <v>942656.25</v>
      </c>
      <c r="I2269" s="32">
        <v>45813</v>
      </c>
      <c r="J2269" s="32">
        <v>45904</v>
      </c>
      <c r="K2269" s="13"/>
      <c r="L2269" s="33" t="s">
        <v>21</v>
      </c>
      <c r="M2269" s="13" t="str">
        <f>PROPER(TRIM(SUBSTITUTE(B2269,"###"," ")))</f>
        <v>Dinner Max</v>
      </c>
      <c r="N2269" s="13" t="str">
        <f>PROPER(TRIM(SUBSTITUTE(C2269,"###"," ")))</f>
        <v>Toys</v>
      </c>
      <c r="O2269" s="13" t="str">
        <f>PROPER(TRIM(SUBSTITUTE(D2269,"###"," ")))</f>
        <v>Abc Pvt Ltd</v>
      </c>
      <c r="P2269" s="13" t="str">
        <f t="shared" si="245"/>
        <v>Dinner Max</v>
      </c>
      <c r="Q2269" s="34" t="str">
        <f t="shared" si="246"/>
        <v>Toys</v>
      </c>
      <c r="R2269" s="13" t="str">
        <f t="shared" si="247"/>
        <v>Abc Pvt Ltd</v>
      </c>
      <c r="S2269" s="35">
        <f t="shared" si="248"/>
        <v>75</v>
      </c>
      <c r="T2269" s="35">
        <f t="shared" si="249"/>
        <v>29</v>
      </c>
      <c r="U2269" s="14">
        <f t="shared" si="250"/>
        <v>12568.75</v>
      </c>
      <c r="V2269" s="14">
        <f t="shared" si="251"/>
        <v>942656.25</v>
      </c>
      <c r="W2269" s="13" t="str">
        <v>In Stock</v>
      </c>
      <c r="X2269" s="13" t="str">
        <v>No</v>
      </c>
      <c r="Y2269" s="13">
        <v>0</v>
      </c>
    </row>
    <row r="2270" spans="1:25" x14ac:dyDescent="0.3">
      <c r="A2270" s="31" t="s">
        <v>4492</v>
      </c>
      <c r="B2270" s="31" t="s">
        <v>4493</v>
      </c>
      <c r="C2270" s="31" t="s">
        <v>20</v>
      </c>
      <c r="D2270" s="31" t="s">
        <v>15</v>
      </c>
      <c r="E2270" s="31">
        <v>164</v>
      </c>
      <c r="F2270" s="31">
        <v>96</v>
      </c>
      <c r="G2270" s="31">
        <v>14893.79</v>
      </c>
      <c r="H2270" s="31">
        <v>2442581.56</v>
      </c>
      <c r="I2270" s="32">
        <v>45826</v>
      </c>
      <c r="J2270" s="32">
        <v>45911</v>
      </c>
      <c r="K2270" s="31" t="s">
        <v>16</v>
      </c>
      <c r="L2270" s="33" t="s">
        <v>30</v>
      </c>
      <c r="M2270" s="13" t="str">
        <f>PROPER(TRIM(SUBSTITUTE(B2270,"###"," ")))</f>
        <v>Economy Mini</v>
      </c>
      <c r="N2270" s="13" t="str">
        <f>PROPER(TRIM(SUBSTITUTE(C2270,"###"," ")))</f>
        <v>Toys</v>
      </c>
      <c r="O2270" s="13" t="str">
        <f>PROPER(TRIM(SUBSTITUTE(D2270,"###"," ")))</f>
        <v>Global Traders</v>
      </c>
      <c r="P2270" s="13" t="str">
        <f t="shared" si="245"/>
        <v>Economy Mini</v>
      </c>
      <c r="Q2270" s="34" t="str">
        <f t="shared" si="246"/>
        <v>Toys</v>
      </c>
      <c r="R2270" s="13" t="str">
        <f t="shared" si="247"/>
        <v>Global Traders</v>
      </c>
      <c r="S2270" s="35">
        <f t="shared" si="248"/>
        <v>164</v>
      </c>
      <c r="T2270" s="35">
        <f t="shared" si="249"/>
        <v>96</v>
      </c>
      <c r="U2270" s="14">
        <f t="shared" si="250"/>
        <v>14893.79</v>
      </c>
      <c r="V2270" s="14">
        <f t="shared" si="251"/>
        <v>2442581.56</v>
      </c>
      <c r="W2270" s="13" t="str">
        <v>In Stock</v>
      </c>
      <c r="X2270" s="13" t="str">
        <v>No</v>
      </c>
      <c r="Y2270" s="13">
        <v>0</v>
      </c>
    </row>
    <row r="2271" spans="1:25" x14ac:dyDescent="0.3">
      <c r="A2271" s="31" t="s">
        <v>4494</v>
      </c>
      <c r="B2271" s="31" t="s">
        <v>4495</v>
      </c>
      <c r="C2271" s="31" t="s">
        <v>44</v>
      </c>
      <c r="D2271" s="31" t="s">
        <v>45</v>
      </c>
      <c r="E2271" s="31">
        <v>106</v>
      </c>
      <c r="F2271" s="31">
        <v>59</v>
      </c>
      <c r="G2271" s="31">
        <v>12772.17</v>
      </c>
      <c r="H2271" s="31">
        <v>1353850.02</v>
      </c>
      <c r="I2271" s="32">
        <v>45814</v>
      </c>
      <c r="J2271" s="32">
        <v>45908</v>
      </c>
      <c r="K2271" s="31" t="s">
        <v>25</v>
      </c>
      <c r="L2271" s="33" t="s">
        <v>30</v>
      </c>
      <c r="M2271" s="13" t="str">
        <f>PROPER(TRIM(SUBSTITUTE(B2271,"###"," ")))</f>
        <v>Best X</v>
      </c>
      <c r="N2271" s="13" t="str">
        <f>PROPER(TRIM(SUBSTITUTE(C2271,"###"," ")))</f>
        <v>Groceries</v>
      </c>
      <c r="O2271" s="13" t="str">
        <f>PROPER(TRIM(SUBSTITUTE(D2271,"###"," ")))</f>
        <v>Retailmart Inc</v>
      </c>
      <c r="P2271" s="13" t="str">
        <f t="shared" si="245"/>
        <v>Best X</v>
      </c>
      <c r="Q2271" s="34" t="str">
        <f t="shared" si="246"/>
        <v>Groceries</v>
      </c>
      <c r="R2271" s="13" t="str">
        <f t="shared" si="247"/>
        <v>Retailmart Inc</v>
      </c>
      <c r="S2271" s="35">
        <f t="shared" si="248"/>
        <v>106</v>
      </c>
      <c r="T2271" s="35">
        <f t="shared" si="249"/>
        <v>59</v>
      </c>
      <c r="U2271" s="14">
        <f t="shared" si="250"/>
        <v>12772.17</v>
      </c>
      <c r="V2271" s="14">
        <f t="shared" si="251"/>
        <v>1353850.02</v>
      </c>
      <c r="W2271" s="13" t="str">
        <v>In Stock</v>
      </c>
      <c r="X2271" s="13" t="str">
        <v>No</v>
      </c>
      <c r="Y2271" s="13">
        <v>0</v>
      </c>
    </row>
    <row r="2272" spans="1:25" x14ac:dyDescent="0.3">
      <c r="A2272" s="31" t="s">
        <v>4497</v>
      </c>
      <c r="B2272" s="31" t="s">
        <v>1168</v>
      </c>
      <c r="C2272" s="31" t="s">
        <v>44</v>
      </c>
      <c r="D2272" s="13"/>
      <c r="E2272" s="31">
        <v>164</v>
      </c>
      <c r="F2272" s="31">
        <v>55</v>
      </c>
      <c r="G2272" s="31">
        <v>6299.35</v>
      </c>
      <c r="H2272" s="31">
        <v>1033093.4</v>
      </c>
      <c r="I2272" s="32">
        <v>45837</v>
      </c>
      <c r="J2272" s="32">
        <v>45867</v>
      </c>
      <c r="K2272" s="31" t="s">
        <v>46</v>
      </c>
      <c r="L2272" s="33" t="s">
        <v>30</v>
      </c>
      <c r="M2272" s="13" t="str">
        <f>PROPER(TRIM(SUBSTITUTE(B2272,"###"," ")))</f>
        <v>Sign Pro</v>
      </c>
      <c r="N2272" s="13" t="str">
        <f>PROPER(TRIM(SUBSTITUTE(C2272,"###"," ")))</f>
        <v>Groceries</v>
      </c>
      <c r="O2272" s="13" t="str">
        <f>PROPER(TRIM(SUBSTITUTE(D2272,"###"," ")))</f>
        <v/>
      </c>
      <c r="P2272" s="13" t="str">
        <f t="shared" si="245"/>
        <v>Sign Pro</v>
      </c>
      <c r="Q2272" s="34" t="str">
        <f t="shared" si="246"/>
        <v>Groceries</v>
      </c>
      <c r="R2272" s="13" t="str">
        <f t="shared" si="247"/>
        <v>Others</v>
      </c>
      <c r="S2272" s="35">
        <f t="shared" si="248"/>
        <v>164</v>
      </c>
      <c r="T2272" s="35">
        <f t="shared" si="249"/>
        <v>55</v>
      </c>
      <c r="U2272" s="14">
        <f t="shared" si="250"/>
        <v>6299.35</v>
      </c>
      <c r="V2272" s="14">
        <f t="shared" si="251"/>
        <v>1033093.4</v>
      </c>
      <c r="W2272" s="13" t="str">
        <v>In Stock</v>
      </c>
      <c r="X2272" s="13" t="str">
        <v>No</v>
      </c>
      <c r="Y2272" s="13">
        <v>0</v>
      </c>
    </row>
    <row r="2273" spans="1:25" x14ac:dyDescent="0.3">
      <c r="A2273" s="31" t="s">
        <v>4498</v>
      </c>
      <c r="B2273" s="31" t="s">
        <v>4499</v>
      </c>
      <c r="C2273" s="31" t="s">
        <v>20</v>
      </c>
      <c r="D2273" s="31" t="s">
        <v>24</v>
      </c>
      <c r="E2273" s="31">
        <v>129</v>
      </c>
      <c r="F2273" s="31">
        <v>50</v>
      </c>
      <c r="G2273" s="31">
        <v>14547.08</v>
      </c>
      <c r="H2273" s="31">
        <v>1876573.32</v>
      </c>
      <c r="I2273" s="32">
        <v>45761</v>
      </c>
      <c r="J2273" s="32">
        <v>45905</v>
      </c>
      <c r="K2273" s="13"/>
      <c r="L2273" s="33" t="s">
        <v>30</v>
      </c>
      <c r="M2273" s="13" t="str">
        <f>PROPER(TRIM(SUBSTITUTE(B2273,"###"," ")))</f>
        <v>Your Plus</v>
      </c>
      <c r="N2273" s="13" t="str">
        <f>PROPER(TRIM(SUBSTITUTE(C2273,"###"," ")))</f>
        <v>Toys</v>
      </c>
      <c r="O2273" s="13" t="str">
        <f>PROPER(TRIM(SUBSTITUTE(D2273,"###"," ")))</f>
        <v>Omni Suppliers</v>
      </c>
      <c r="P2273" s="13" t="str">
        <f t="shared" si="245"/>
        <v>Your Plus</v>
      </c>
      <c r="Q2273" s="34" t="str">
        <f t="shared" si="246"/>
        <v>Toys</v>
      </c>
      <c r="R2273" s="13" t="str">
        <f t="shared" si="247"/>
        <v>Omni Suppliers</v>
      </c>
      <c r="S2273" s="35">
        <f t="shared" si="248"/>
        <v>129</v>
      </c>
      <c r="T2273" s="35">
        <f t="shared" si="249"/>
        <v>50</v>
      </c>
      <c r="U2273" s="14">
        <f t="shared" si="250"/>
        <v>14547.08</v>
      </c>
      <c r="V2273" s="14">
        <f t="shared" si="251"/>
        <v>1876573.32</v>
      </c>
      <c r="W2273" s="13" t="str">
        <v>In Stock</v>
      </c>
      <c r="X2273" s="13" t="str">
        <v>No</v>
      </c>
      <c r="Y2273" s="13">
        <v>0</v>
      </c>
    </row>
    <row r="2274" spans="1:25" x14ac:dyDescent="0.3">
      <c r="A2274" s="31" t="s">
        <v>4500</v>
      </c>
      <c r="B2274" s="31" t="s">
        <v>4501</v>
      </c>
      <c r="C2274" s="31" t="s">
        <v>44</v>
      </c>
      <c r="D2274" s="31" t="s">
        <v>53</v>
      </c>
      <c r="E2274" s="31">
        <v>171</v>
      </c>
      <c r="F2274" s="31">
        <v>31</v>
      </c>
      <c r="G2274" s="31">
        <v>12486.64</v>
      </c>
      <c r="H2274" s="31">
        <v>2135215.44</v>
      </c>
      <c r="I2274" s="32">
        <v>45702</v>
      </c>
      <c r="J2274" s="32">
        <v>45895</v>
      </c>
      <c r="K2274" s="31" t="s">
        <v>46</v>
      </c>
      <c r="L2274" s="33" t="s">
        <v>33</v>
      </c>
      <c r="M2274" s="13" t="str">
        <f>PROPER(TRIM(SUBSTITUTE(B2274,"###"," ")))</f>
        <v>There Mini</v>
      </c>
      <c r="N2274" s="13" t="str">
        <f>PROPER(TRIM(SUBSTITUTE(C2274,"###"," ")))</f>
        <v>Groceries</v>
      </c>
      <c r="O2274" s="13" t="str">
        <f>PROPER(TRIM(SUBSTITUTE(D2274,"###"," ")))</f>
        <v>Abc Pvt Ltd</v>
      </c>
      <c r="P2274" s="13" t="str">
        <f t="shared" si="245"/>
        <v>There Mini</v>
      </c>
      <c r="Q2274" s="34" t="str">
        <f t="shared" si="246"/>
        <v>Groceries</v>
      </c>
      <c r="R2274" s="13" t="str">
        <f t="shared" si="247"/>
        <v>Abc Pvt Ltd</v>
      </c>
      <c r="S2274" s="35">
        <f t="shared" si="248"/>
        <v>171</v>
      </c>
      <c r="T2274" s="35">
        <f t="shared" si="249"/>
        <v>31</v>
      </c>
      <c r="U2274" s="14">
        <f t="shared" si="250"/>
        <v>12486.64</v>
      </c>
      <c r="V2274" s="14">
        <f t="shared" si="251"/>
        <v>2135215.44</v>
      </c>
      <c r="W2274" s="13" t="str">
        <v>In Stock</v>
      </c>
      <c r="X2274" s="13" t="str">
        <v>No</v>
      </c>
      <c r="Y2274" s="13">
        <v>0</v>
      </c>
    </row>
    <row r="2275" spans="1:25" x14ac:dyDescent="0.3">
      <c r="A2275" s="31" t="s">
        <v>4502</v>
      </c>
      <c r="B2275" s="31" t="s">
        <v>4503</v>
      </c>
      <c r="C2275" s="31" t="s">
        <v>40</v>
      </c>
      <c r="D2275" s="31" t="s">
        <v>24</v>
      </c>
      <c r="E2275" s="31">
        <v>151</v>
      </c>
      <c r="F2275" s="31">
        <v>43</v>
      </c>
      <c r="G2275" s="31">
        <v>13163.51</v>
      </c>
      <c r="H2275" s="31">
        <v>1987690.01</v>
      </c>
      <c r="I2275" s="32">
        <v>45807</v>
      </c>
      <c r="J2275" s="32">
        <v>45854</v>
      </c>
      <c r="K2275" s="31" t="s">
        <v>54</v>
      </c>
      <c r="L2275" s="33" t="s">
        <v>21</v>
      </c>
      <c r="M2275" s="13" t="str">
        <f>PROPER(TRIM(SUBSTITUTE(B2275,"###"," ")))</f>
        <v>Describe X</v>
      </c>
      <c r="N2275" s="13" t="str">
        <f>PROPER(TRIM(SUBSTITUTE(C2275,"###"," ")))</f>
        <v>Electronics</v>
      </c>
      <c r="O2275" s="13" t="str">
        <f>PROPER(TRIM(SUBSTITUTE(D2275,"###"," ")))</f>
        <v>Omni Suppliers</v>
      </c>
      <c r="P2275" s="13" t="str">
        <f t="shared" si="245"/>
        <v>Describe X</v>
      </c>
      <c r="Q2275" s="34" t="str">
        <f t="shared" si="246"/>
        <v>Electronics</v>
      </c>
      <c r="R2275" s="13" t="str">
        <f t="shared" si="247"/>
        <v>Omni Suppliers</v>
      </c>
      <c r="S2275" s="35">
        <f t="shared" si="248"/>
        <v>151</v>
      </c>
      <c r="T2275" s="35">
        <f t="shared" si="249"/>
        <v>43</v>
      </c>
      <c r="U2275" s="14">
        <f t="shared" si="250"/>
        <v>13163.51</v>
      </c>
      <c r="V2275" s="14">
        <f t="shared" si="251"/>
        <v>1987690.01</v>
      </c>
      <c r="W2275" s="13" t="str">
        <v>In Stock</v>
      </c>
      <c r="X2275" s="13" t="str">
        <v>No</v>
      </c>
      <c r="Y2275" s="13">
        <v>0</v>
      </c>
    </row>
    <row r="2276" spans="1:25" x14ac:dyDescent="0.3">
      <c r="A2276" s="31" t="s">
        <v>4505</v>
      </c>
      <c r="B2276" s="31" t="s">
        <v>4506</v>
      </c>
      <c r="C2276" s="31" t="s">
        <v>44</v>
      </c>
      <c r="D2276" s="31" t="s">
        <v>53</v>
      </c>
      <c r="E2276" s="31">
        <v>191</v>
      </c>
      <c r="F2276" s="31">
        <v>39</v>
      </c>
      <c r="G2276" s="31">
        <v>7747.9</v>
      </c>
      <c r="H2276" s="31">
        <v>1479848.9</v>
      </c>
      <c r="I2276" s="32">
        <v>45783</v>
      </c>
      <c r="J2276" s="32">
        <v>45890</v>
      </c>
      <c r="K2276" s="13"/>
      <c r="L2276" s="33" t="s">
        <v>33</v>
      </c>
      <c r="M2276" s="13" t="str">
        <f>PROPER(TRIM(SUBSTITUTE(B2276,"###"," ")))</f>
        <v>Citizen Max</v>
      </c>
      <c r="N2276" s="13" t="str">
        <f>PROPER(TRIM(SUBSTITUTE(C2276,"###"," ")))</f>
        <v>Groceries</v>
      </c>
      <c r="O2276" s="13" t="str">
        <f>PROPER(TRIM(SUBSTITUTE(D2276,"###"," ")))</f>
        <v>Abc Pvt Ltd</v>
      </c>
      <c r="P2276" s="13" t="str">
        <f t="shared" si="245"/>
        <v>Citizen Max</v>
      </c>
      <c r="Q2276" s="34" t="str">
        <f t="shared" si="246"/>
        <v>Groceries</v>
      </c>
      <c r="R2276" s="13" t="str">
        <f t="shared" si="247"/>
        <v>Abc Pvt Ltd</v>
      </c>
      <c r="S2276" s="35">
        <f t="shared" si="248"/>
        <v>191</v>
      </c>
      <c r="T2276" s="35">
        <f t="shared" si="249"/>
        <v>39</v>
      </c>
      <c r="U2276" s="14">
        <f t="shared" si="250"/>
        <v>7747.9</v>
      </c>
      <c r="V2276" s="14">
        <f t="shared" si="251"/>
        <v>1479848.9</v>
      </c>
      <c r="W2276" s="13" t="str">
        <v>In Stock</v>
      </c>
      <c r="X2276" s="13" t="str">
        <v>No</v>
      </c>
      <c r="Y2276" s="13">
        <v>0</v>
      </c>
    </row>
    <row r="2277" spans="1:25" x14ac:dyDescent="0.3">
      <c r="A2277" s="31" t="s">
        <v>4507</v>
      </c>
      <c r="B2277" s="31" t="s">
        <v>4508</v>
      </c>
      <c r="C2277" s="31" t="s">
        <v>28</v>
      </c>
      <c r="D2277" s="31" t="s">
        <v>45</v>
      </c>
      <c r="E2277" s="31">
        <v>129</v>
      </c>
      <c r="F2277" s="31">
        <v>62</v>
      </c>
      <c r="G2277" s="31">
        <v>1842.02</v>
      </c>
      <c r="H2277" s="31">
        <v>237620.58</v>
      </c>
      <c r="I2277" s="32">
        <v>45830</v>
      </c>
      <c r="J2277" s="32">
        <v>45912</v>
      </c>
      <c r="K2277" s="31" t="s">
        <v>54</v>
      </c>
      <c r="L2277" s="33" t="s">
        <v>58</v>
      </c>
      <c r="M2277" s="13" t="str">
        <f>PROPER(TRIM(SUBSTITUTE(B2277,"###"," ")))</f>
        <v>Every Lite</v>
      </c>
      <c r="N2277" s="13" t="str">
        <f>PROPER(TRIM(SUBSTITUTE(C2277,"###"," ")))</f>
        <v>Furniture</v>
      </c>
      <c r="O2277" s="13" t="str">
        <f>PROPER(TRIM(SUBSTITUTE(D2277,"###"," ")))</f>
        <v>Retailmart Inc</v>
      </c>
      <c r="P2277" s="13" t="str">
        <f t="shared" si="245"/>
        <v>Every Lite</v>
      </c>
      <c r="Q2277" s="34" t="str">
        <f t="shared" si="246"/>
        <v>Furniture</v>
      </c>
      <c r="R2277" s="13" t="str">
        <f t="shared" si="247"/>
        <v>Retailmart Inc</v>
      </c>
      <c r="S2277" s="35">
        <f t="shared" si="248"/>
        <v>129</v>
      </c>
      <c r="T2277" s="35">
        <f t="shared" si="249"/>
        <v>62</v>
      </c>
      <c r="U2277" s="14">
        <f t="shared" si="250"/>
        <v>1842.02</v>
      </c>
      <c r="V2277" s="14">
        <f t="shared" si="251"/>
        <v>237620.58</v>
      </c>
      <c r="W2277" s="13" t="str">
        <v>In Stock</v>
      </c>
      <c r="X2277" s="13" t="str">
        <v>No</v>
      </c>
      <c r="Y2277" s="13">
        <v>0</v>
      </c>
    </row>
    <row r="2278" spans="1:25" x14ac:dyDescent="0.3">
      <c r="A2278" s="31" t="s">
        <v>4509</v>
      </c>
      <c r="B2278" s="31" t="s">
        <v>4510</v>
      </c>
      <c r="C2278" s="31" t="s">
        <v>40</v>
      </c>
      <c r="D2278" s="31" t="s">
        <v>15</v>
      </c>
      <c r="E2278" s="13"/>
      <c r="F2278" s="31">
        <v>54</v>
      </c>
      <c r="G2278" s="31">
        <v>8404.24</v>
      </c>
      <c r="H2278" s="13"/>
      <c r="I2278" s="32">
        <v>45817</v>
      </c>
      <c r="J2278" s="32">
        <v>45859</v>
      </c>
      <c r="K2278" s="31" t="s">
        <v>16</v>
      </c>
      <c r="L2278" s="33" t="s">
        <v>21</v>
      </c>
      <c r="M2278" s="13" t="str">
        <f>PROPER(TRIM(SUBSTITUTE(B2278,"###"," ")))</f>
        <v>Unit Lite</v>
      </c>
      <c r="N2278" s="13" t="str">
        <f>PROPER(TRIM(SUBSTITUTE(C2278,"###"," ")))</f>
        <v>Electronics</v>
      </c>
      <c r="O2278" s="13" t="str">
        <f>PROPER(TRIM(SUBSTITUTE(D2278,"###"," ")))</f>
        <v>Global Traders</v>
      </c>
      <c r="P2278" s="13" t="str">
        <f t="shared" si="245"/>
        <v>Unit Lite</v>
      </c>
      <c r="Q2278" s="34" t="str">
        <f t="shared" si="246"/>
        <v>Electronics</v>
      </c>
      <c r="R2278" s="13" t="str">
        <f t="shared" si="247"/>
        <v>Global Traders</v>
      </c>
      <c r="S2278" s="35">
        <f t="shared" si="248"/>
        <v>0</v>
      </c>
      <c r="T2278" s="35">
        <f t="shared" si="249"/>
        <v>54</v>
      </c>
      <c r="U2278" s="14">
        <f t="shared" si="250"/>
        <v>8404.24</v>
      </c>
      <c r="V2278" s="14">
        <f t="shared" si="251"/>
        <v>0</v>
      </c>
      <c r="W2278" s="13" t="str">
        <v>Out of Stock</v>
      </c>
      <c r="X2278" s="13" t="str">
        <v>Yes</v>
      </c>
      <c r="Y2278" s="13">
        <v>1</v>
      </c>
    </row>
    <row r="2279" spans="1:25" x14ac:dyDescent="0.3">
      <c r="A2279" s="31" t="s">
        <v>4511</v>
      </c>
      <c r="B2279" s="31" t="s">
        <v>4512</v>
      </c>
      <c r="C2279" s="31" t="s">
        <v>40</v>
      </c>
      <c r="D2279" s="31" t="s">
        <v>53</v>
      </c>
      <c r="E2279" s="31">
        <v>14</v>
      </c>
      <c r="F2279" s="31">
        <v>21</v>
      </c>
      <c r="G2279" s="31">
        <v>14694.77</v>
      </c>
      <c r="H2279" s="31">
        <v>205726.78</v>
      </c>
      <c r="I2279" s="32">
        <v>45815</v>
      </c>
      <c r="J2279" s="32">
        <v>45928</v>
      </c>
      <c r="K2279" s="31" t="s">
        <v>29</v>
      </c>
      <c r="L2279" s="33" t="s">
        <v>58</v>
      </c>
      <c r="M2279" s="13" t="str">
        <f>PROPER(TRIM(SUBSTITUTE(B2279,"###"," ")))</f>
        <v>Than Plus</v>
      </c>
      <c r="N2279" s="13" t="str">
        <f>PROPER(TRIM(SUBSTITUTE(C2279,"###"," ")))</f>
        <v>Electronics</v>
      </c>
      <c r="O2279" s="13" t="str">
        <f>PROPER(TRIM(SUBSTITUTE(D2279,"###"," ")))</f>
        <v>Abc Pvt Ltd</v>
      </c>
      <c r="P2279" s="13" t="str">
        <f t="shared" si="245"/>
        <v>Than Plus</v>
      </c>
      <c r="Q2279" s="34" t="str">
        <f t="shared" si="246"/>
        <v>Electronics</v>
      </c>
      <c r="R2279" s="13" t="str">
        <f t="shared" si="247"/>
        <v>Abc Pvt Ltd</v>
      </c>
      <c r="S2279" s="35">
        <f t="shared" si="248"/>
        <v>14</v>
      </c>
      <c r="T2279" s="35">
        <f t="shared" si="249"/>
        <v>21</v>
      </c>
      <c r="U2279" s="14">
        <f t="shared" si="250"/>
        <v>14694.77</v>
      </c>
      <c r="V2279" s="14">
        <f t="shared" si="251"/>
        <v>205726.78</v>
      </c>
      <c r="W2279" s="13" t="str">
        <v>Low Stock</v>
      </c>
      <c r="X2279" s="13" t="str">
        <v>Yes</v>
      </c>
      <c r="Y2279" s="13">
        <v>1</v>
      </c>
    </row>
    <row r="2280" spans="1:25" x14ac:dyDescent="0.3">
      <c r="A2280" s="31" t="s">
        <v>4513</v>
      </c>
      <c r="B2280" s="31" t="s">
        <v>3356</v>
      </c>
      <c r="C2280" s="31" t="s">
        <v>20</v>
      </c>
      <c r="D2280" s="31" t="s">
        <v>41</v>
      </c>
      <c r="E2280" s="31">
        <v>63</v>
      </c>
      <c r="F2280" s="31">
        <v>71</v>
      </c>
      <c r="G2280" s="31">
        <v>15225.19</v>
      </c>
      <c r="H2280" s="31">
        <v>959186.97000000009</v>
      </c>
      <c r="I2280" s="32">
        <v>45837</v>
      </c>
      <c r="J2280" s="32">
        <v>45928</v>
      </c>
      <c r="K2280" s="31" t="s">
        <v>54</v>
      </c>
      <c r="L2280" s="33" t="s">
        <v>30</v>
      </c>
      <c r="M2280" s="13" t="str">
        <f>PROPER(TRIM(SUBSTITUTE(B2280,"###"," ")))</f>
        <v>Political Plus</v>
      </c>
      <c r="N2280" s="13" t="str">
        <f>PROPER(TRIM(SUBSTITUTE(C2280,"###"," ")))</f>
        <v>Toys</v>
      </c>
      <c r="O2280" s="13" t="str">
        <f>PROPER(TRIM(SUBSTITUTE(D2280,"###"," ")))</f>
        <v>Quickstock</v>
      </c>
      <c r="P2280" s="13" t="str">
        <f t="shared" si="245"/>
        <v>Political Plus</v>
      </c>
      <c r="Q2280" s="34" t="str">
        <f t="shared" si="246"/>
        <v>Toys</v>
      </c>
      <c r="R2280" s="13" t="str">
        <f t="shared" si="247"/>
        <v>Quickstock</v>
      </c>
      <c r="S2280" s="35">
        <f t="shared" si="248"/>
        <v>63</v>
      </c>
      <c r="T2280" s="35">
        <f t="shared" si="249"/>
        <v>71</v>
      </c>
      <c r="U2280" s="14">
        <f t="shared" si="250"/>
        <v>15225.19</v>
      </c>
      <c r="V2280" s="14">
        <f t="shared" si="251"/>
        <v>959186.97000000009</v>
      </c>
      <c r="W2280" s="13" t="str">
        <v>Low Stock</v>
      </c>
      <c r="X2280" s="13" t="str">
        <v>Yes</v>
      </c>
      <c r="Y2280" s="13">
        <v>1</v>
      </c>
    </row>
    <row r="2281" spans="1:25" x14ac:dyDescent="0.3">
      <c r="A2281" s="31" t="s">
        <v>4515</v>
      </c>
      <c r="B2281" s="31" t="s">
        <v>4516</v>
      </c>
      <c r="C2281" s="31" t="s">
        <v>44</v>
      </c>
      <c r="D2281" s="13"/>
      <c r="E2281" s="31">
        <v>77</v>
      </c>
      <c r="F2281" s="31">
        <v>47</v>
      </c>
      <c r="G2281" s="31">
        <v>19158.810000000001</v>
      </c>
      <c r="H2281" s="31">
        <v>1475228.37</v>
      </c>
      <c r="I2281" s="32">
        <v>45801</v>
      </c>
      <c r="J2281" s="32">
        <v>45860</v>
      </c>
      <c r="K2281" s="31" t="s">
        <v>54</v>
      </c>
      <c r="L2281" s="33" t="s">
        <v>30</v>
      </c>
      <c r="M2281" s="13" t="str">
        <f>PROPER(TRIM(SUBSTITUTE(B2281,"###"," ")))</f>
        <v>Often Plus</v>
      </c>
      <c r="N2281" s="13" t="str">
        <f>PROPER(TRIM(SUBSTITUTE(C2281,"###"," ")))</f>
        <v>Groceries</v>
      </c>
      <c r="O2281" s="13" t="str">
        <f>PROPER(TRIM(SUBSTITUTE(D2281,"###"," ")))</f>
        <v/>
      </c>
      <c r="P2281" s="13" t="str">
        <f t="shared" si="245"/>
        <v>Often Plus</v>
      </c>
      <c r="Q2281" s="34" t="str">
        <f t="shared" si="246"/>
        <v>Groceries</v>
      </c>
      <c r="R2281" s="13" t="str">
        <f t="shared" si="247"/>
        <v>Others</v>
      </c>
      <c r="S2281" s="35">
        <f t="shared" si="248"/>
        <v>77</v>
      </c>
      <c r="T2281" s="35">
        <f t="shared" si="249"/>
        <v>47</v>
      </c>
      <c r="U2281" s="14">
        <f t="shared" si="250"/>
        <v>19158.810000000001</v>
      </c>
      <c r="V2281" s="14">
        <f t="shared" si="251"/>
        <v>1475228.37</v>
      </c>
      <c r="W2281" s="13" t="str">
        <v>In Stock</v>
      </c>
      <c r="X2281" s="13" t="str">
        <v>No</v>
      </c>
      <c r="Y2281" s="13">
        <v>0</v>
      </c>
    </row>
    <row r="2282" spans="1:25" x14ac:dyDescent="0.3">
      <c r="A2282" s="31" t="s">
        <v>4517</v>
      </c>
      <c r="B2282" s="31" t="s">
        <v>4518</v>
      </c>
      <c r="C2282" s="31" t="s">
        <v>14</v>
      </c>
      <c r="D2282" s="31" t="s">
        <v>24</v>
      </c>
      <c r="E2282" s="31">
        <v>190</v>
      </c>
      <c r="F2282" s="31">
        <v>44</v>
      </c>
      <c r="G2282" s="31">
        <v>8381.9</v>
      </c>
      <c r="H2282" s="31">
        <v>1592561</v>
      </c>
      <c r="I2282" s="32">
        <v>45781</v>
      </c>
      <c r="J2282" s="32">
        <v>45881</v>
      </c>
      <c r="K2282" s="31" t="s">
        <v>29</v>
      </c>
      <c r="L2282" s="33" t="s">
        <v>21</v>
      </c>
      <c r="M2282" s="13" t="str">
        <f>PROPER(TRIM(SUBSTITUTE(B2282,"###"," ")))</f>
        <v>Off Mini</v>
      </c>
      <c r="N2282" s="13" t="str">
        <f>PROPER(TRIM(SUBSTITUTE(C2282,"###"," ")))</f>
        <v>Clothing</v>
      </c>
      <c r="O2282" s="13" t="str">
        <f>PROPER(TRIM(SUBSTITUTE(D2282,"###"," ")))</f>
        <v>Omni Suppliers</v>
      </c>
      <c r="P2282" s="13" t="str">
        <f t="shared" si="245"/>
        <v>Off Mini</v>
      </c>
      <c r="Q2282" s="34" t="str">
        <f t="shared" si="246"/>
        <v>Clothing</v>
      </c>
      <c r="R2282" s="13" t="str">
        <f t="shared" si="247"/>
        <v>Omni Suppliers</v>
      </c>
      <c r="S2282" s="35">
        <f t="shared" si="248"/>
        <v>190</v>
      </c>
      <c r="T2282" s="35">
        <f t="shared" si="249"/>
        <v>44</v>
      </c>
      <c r="U2282" s="14">
        <f t="shared" si="250"/>
        <v>8381.9</v>
      </c>
      <c r="V2282" s="14">
        <f t="shared" si="251"/>
        <v>1592561</v>
      </c>
      <c r="W2282" s="13" t="str">
        <v>In Stock</v>
      </c>
      <c r="X2282" s="13" t="str">
        <v>No</v>
      </c>
      <c r="Y2282" s="13">
        <v>0</v>
      </c>
    </row>
    <row r="2283" spans="1:25" x14ac:dyDescent="0.3">
      <c r="A2283" s="31" t="s">
        <v>4519</v>
      </c>
      <c r="B2283" s="31" t="s">
        <v>4520</v>
      </c>
      <c r="C2283" s="31" t="s">
        <v>14</v>
      </c>
      <c r="D2283" s="31" t="s">
        <v>15</v>
      </c>
      <c r="E2283" s="31">
        <v>20</v>
      </c>
      <c r="F2283" s="31">
        <v>49</v>
      </c>
      <c r="G2283" s="31">
        <v>10487.01</v>
      </c>
      <c r="H2283" s="31">
        <v>209740.2</v>
      </c>
      <c r="I2283" s="32">
        <v>45741</v>
      </c>
      <c r="J2283" s="32">
        <v>45932</v>
      </c>
      <c r="K2283" s="31" t="s">
        <v>54</v>
      </c>
      <c r="L2283" s="33" t="s">
        <v>21</v>
      </c>
      <c r="M2283" s="13" t="str">
        <f>PROPER(TRIM(SUBSTITUTE(B2283,"###"," ")))</f>
        <v>Carry Lite</v>
      </c>
      <c r="N2283" s="13" t="str">
        <f>PROPER(TRIM(SUBSTITUTE(C2283,"###"," ")))</f>
        <v>Clothing</v>
      </c>
      <c r="O2283" s="13" t="str">
        <f>PROPER(TRIM(SUBSTITUTE(D2283,"###"," ")))</f>
        <v>Global Traders</v>
      </c>
      <c r="P2283" s="13" t="str">
        <f t="shared" si="245"/>
        <v>Carry Lite</v>
      </c>
      <c r="Q2283" s="34" t="str">
        <f t="shared" si="246"/>
        <v>Clothing</v>
      </c>
      <c r="R2283" s="13" t="str">
        <f t="shared" si="247"/>
        <v>Global Traders</v>
      </c>
      <c r="S2283" s="35">
        <f t="shared" si="248"/>
        <v>20</v>
      </c>
      <c r="T2283" s="35">
        <f t="shared" si="249"/>
        <v>49</v>
      </c>
      <c r="U2283" s="14">
        <f t="shared" si="250"/>
        <v>10487.01</v>
      </c>
      <c r="V2283" s="14">
        <f t="shared" si="251"/>
        <v>209740.2</v>
      </c>
      <c r="W2283" s="13" t="str">
        <v>Low Stock</v>
      </c>
      <c r="X2283" s="13" t="str">
        <v>Yes</v>
      </c>
      <c r="Y2283" s="13">
        <v>1</v>
      </c>
    </row>
    <row r="2284" spans="1:25" x14ac:dyDescent="0.3">
      <c r="A2284" s="31" t="s">
        <v>4521</v>
      </c>
      <c r="B2284" s="31" t="s">
        <v>4522</v>
      </c>
      <c r="C2284" s="31" t="s">
        <v>20</v>
      </c>
      <c r="D2284" s="31" t="s">
        <v>24</v>
      </c>
      <c r="E2284" s="31">
        <v>153</v>
      </c>
      <c r="F2284" s="31">
        <v>41</v>
      </c>
      <c r="G2284" s="31">
        <v>1448.86</v>
      </c>
      <c r="H2284" s="31">
        <v>221675.58</v>
      </c>
      <c r="I2284" s="32">
        <v>45829</v>
      </c>
      <c r="J2284" s="32">
        <v>45875</v>
      </c>
      <c r="K2284" s="31" t="s">
        <v>29</v>
      </c>
      <c r="L2284" s="33" t="s">
        <v>17</v>
      </c>
      <c r="M2284" s="13" t="str">
        <f>PROPER(TRIM(SUBSTITUTE(B2284,"###"," ")))</f>
        <v>Even Pro</v>
      </c>
      <c r="N2284" s="13" t="str">
        <f>PROPER(TRIM(SUBSTITUTE(C2284,"###"," ")))</f>
        <v>Toys</v>
      </c>
      <c r="O2284" s="13" t="str">
        <f>PROPER(TRIM(SUBSTITUTE(D2284,"###"," ")))</f>
        <v>Omni Suppliers</v>
      </c>
      <c r="P2284" s="13" t="str">
        <f t="shared" si="245"/>
        <v>Even Pro</v>
      </c>
      <c r="Q2284" s="34" t="str">
        <f t="shared" si="246"/>
        <v>Toys</v>
      </c>
      <c r="R2284" s="13" t="str">
        <f t="shared" si="247"/>
        <v>Omni Suppliers</v>
      </c>
      <c r="S2284" s="35">
        <f t="shared" si="248"/>
        <v>153</v>
      </c>
      <c r="T2284" s="35">
        <f t="shared" si="249"/>
        <v>41</v>
      </c>
      <c r="U2284" s="14">
        <f t="shared" si="250"/>
        <v>1448.86</v>
      </c>
      <c r="V2284" s="14">
        <f t="shared" si="251"/>
        <v>221675.58</v>
      </c>
      <c r="W2284" s="13" t="str">
        <v>In Stock</v>
      </c>
      <c r="X2284" s="13" t="str">
        <v>No</v>
      </c>
      <c r="Y2284" s="13">
        <v>0</v>
      </c>
    </row>
    <row r="2285" spans="1:25" x14ac:dyDescent="0.3">
      <c r="A2285" s="31" t="s">
        <v>4523</v>
      </c>
      <c r="B2285" s="31" t="s">
        <v>2142</v>
      </c>
      <c r="C2285" s="31" t="s">
        <v>44</v>
      </c>
      <c r="D2285" s="31" t="s">
        <v>41</v>
      </c>
      <c r="E2285" s="31">
        <v>58</v>
      </c>
      <c r="F2285" s="31">
        <v>73</v>
      </c>
      <c r="G2285" s="31">
        <v>789.19</v>
      </c>
      <c r="H2285" s="31">
        <v>45773.02</v>
      </c>
      <c r="I2285" s="32">
        <v>45671</v>
      </c>
      <c r="J2285" s="32">
        <v>45936</v>
      </c>
      <c r="K2285" s="31" t="s">
        <v>54</v>
      </c>
      <c r="L2285" s="33" t="s">
        <v>58</v>
      </c>
      <c r="M2285" s="13" t="str">
        <f>PROPER(TRIM(SUBSTITUTE(B2285,"###"," ")))</f>
        <v>Ready Mini</v>
      </c>
      <c r="N2285" s="13" t="str">
        <f>PROPER(TRIM(SUBSTITUTE(C2285,"###"," ")))</f>
        <v>Groceries</v>
      </c>
      <c r="O2285" s="13" t="str">
        <f>PROPER(TRIM(SUBSTITUTE(D2285,"###"," ")))</f>
        <v>Quickstock</v>
      </c>
      <c r="P2285" s="13" t="str">
        <f t="shared" si="245"/>
        <v>Ready Mini</v>
      </c>
      <c r="Q2285" s="34" t="str">
        <f t="shared" si="246"/>
        <v>Groceries</v>
      </c>
      <c r="R2285" s="13" t="str">
        <f t="shared" si="247"/>
        <v>Quickstock</v>
      </c>
      <c r="S2285" s="35">
        <f t="shared" si="248"/>
        <v>58</v>
      </c>
      <c r="T2285" s="35">
        <f t="shared" si="249"/>
        <v>73</v>
      </c>
      <c r="U2285" s="14">
        <f t="shared" si="250"/>
        <v>789.19</v>
      </c>
      <c r="V2285" s="14">
        <f t="shared" si="251"/>
        <v>45773.020000000004</v>
      </c>
      <c r="W2285" s="13" t="str">
        <v>Low Stock</v>
      </c>
      <c r="X2285" s="13" t="str">
        <v>Yes</v>
      </c>
      <c r="Y2285" s="13">
        <v>1</v>
      </c>
    </row>
    <row r="2286" spans="1:25" x14ac:dyDescent="0.3">
      <c r="A2286" s="31" t="s">
        <v>4524</v>
      </c>
      <c r="B2286" s="31" t="s">
        <v>4525</v>
      </c>
      <c r="C2286" s="31" t="s">
        <v>40</v>
      </c>
      <c r="D2286" s="31" t="s">
        <v>53</v>
      </c>
      <c r="E2286" s="31">
        <v>5</v>
      </c>
      <c r="F2286" s="13"/>
      <c r="G2286" s="31">
        <v>6816.33</v>
      </c>
      <c r="H2286" s="31">
        <v>34081.65</v>
      </c>
      <c r="I2286" s="32">
        <v>45773</v>
      </c>
      <c r="J2286" s="32">
        <v>45866</v>
      </c>
      <c r="K2286" s="31" t="s">
        <v>16</v>
      </c>
      <c r="L2286" s="33" t="s">
        <v>58</v>
      </c>
      <c r="M2286" s="13" t="str">
        <f>PROPER(TRIM(SUBSTITUTE(B2286,"###"," ")))</f>
        <v>Name Max</v>
      </c>
      <c r="N2286" s="13" t="str">
        <f>PROPER(TRIM(SUBSTITUTE(C2286,"###"," ")))</f>
        <v>Electronics</v>
      </c>
      <c r="O2286" s="13" t="str">
        <f>PROPER(TRIM(SUBSTITUTE(D2286,"###"," ")))</f>
        <v>Abc Pvt Ltd</v>
      </c>
      <c r="P2286" s="13" t="str">
        <f t="shared" si="245"/>
        <v>Name Max</v>
      </c>
      <c r="Q2286" s="34" t="str">
        <f t="shared" si="246"/>
        <v>Electronics</v>
      </c>
      <c r="R2286" s="13" t="str">
        <f t="shared" si="247"/>
        <v>Abc Pvt Ltd</v>
      </c>
      <c r="S2286" s="35">
        <f t="shared" si="248"/>
        <v>5</v>
      </c>
      <c r="T2286" s="35">
        <f t="shared" si="249"/>
        <v>0</v>
      </c>
      <c r="U2286" s="14">
        <f t="shared" si="250"/>
        <v>6816.33</v>
      </c>
      <c r="V2286" s="14">
        <f t="shared" si="251"/>
        <v>34081.65</v>
      </c>
      <c r="W2286" s="13" t="str">
        <v>In Stock</v>
      </c>
      <c r="X2286" s="13" t="str">
        <v>No</v>
      </c>
      <c r="Y2286" s="13">
        <v>0</v>
      </c>
    </row>
    <row r="2287" spans="1:25" x14ac:dyDescent="0.3">
      <c r="A2287" s="31" t="s">
        <v>4526</v>
      </c>
      <c r="B2287" s="31" t="s">
        <v>444</v>
      </c>
      <c r="C2287" s="31" t="s">
        <v>40</v>
      </c>
      <c r="D2287" s="31" t="s">
        <v>24</v>
      </c>
      <c r="E2287" s="31">
        <v>173</v>
      </c>
      <c r="F2287" s="31">
        <v>33</v>
      </c>
      <c r="G2287" s="31">
        <v>6812.45</v>
      </c>
      <c r="H2287" s="31">
        <v>1178553.8500000001</v>
      </c>
      <c r="I2287" s="32">
        <v>45673</v>
      </c>
      <c r="J2287" s="32">
        <v>45876</v>
      </c>
      <c r="K2287" s="13"/>
      <c r="L2287" s="33" t="s">
        <v>17</v>
      </c>
      <c r="M2287" s="13" t="str">
        <f>PROPER(TRIM(SUBSTITUTE(B2287,"###"," ")))</f>
        <v>Hour Max</v>
      </c>
      <c r="N2287" s="13" t="str">
        <f>PROPER(TRIM(SUBSTITUTE(C2287,"###"," ")))</f>
        <v>Electronics</v>
      </c>
      <c r="O2287" s="13" t="str">
        <f>PROPER(TRIM(SUBSTITUTE(D2287,"###"," ")))</f>
        <v>Omni Suppliers</v>
      </c>
      <c r="P2287" s="13" t="str">
        <f t="shared" si="245"/>
        <v>Hour Max</v>
      </c>
      <c r="Q2287" s="34" t="str">
        <f t="shared" si="246"/>
        <v>Electronics</v>
      </c>
      <c r="R2287" s="13" t="str">
        <f t="shared" si="247"/>
        <v>Omni Suppliers</v>
      </c>
      <c r="S2287" s="35">
        <f t="shared" si="248"/>
        <v>173</v>
      </c>
      <c r="T2287" s="35">
        <f t="shared" si="249"/>
        <v>33</v>
      </c>
      <c r="U2287" s="14">
        <f t="shared" si="250"/>
        <v>6812.45</v>
      </c>
      <c r="V2287" s="14">
        <f t="shared" si="251"/>
        <v>1178553.8499999999</v>
      </c>
      <c r="W2287" s="13" t="str">
        <v>In Stock</v>
      </c>
      <c r="X2287" s="13" t="str">
        <v>No</v>
      </c>
      <c r="Y2287" s="13">
        <v>0</v>
      </c>
    </row>
    <row r="2288" spans="1:25" x14ac:dyDescent="0.3">
      <c r="A2288" s="31" t="s">
        <v>4530</v>
      </c>
      <c r="B2288" s="31" t="s">
        <v>1842</v>
      </c>
      <c r="C2288" s="31" t="s">
        <v>28</v>
      </c>
      <c r="D2288" s="31" t="s">
        <v>15</v>
      </c>
      <c r="E2288" s="31">
        <v>179</v>
      </c>
      <c r="F2288" s="31">
        <v>39</v>
      </c>
      <c r="G2288" s="31">
        <v>8100.79</v>
      </c>
      <c r="H2288" s="31">
        <v>1450041.41</v>
      </c>
      <c r="I2288" s="32">
        <v>45828</v>
      </c>
      <c r="J2288" s="32">
        <v>45915</v>
      </c>
      <c r="K2288" s="31" t="s">
        <v>54</v>
      </c>
      <c r="L2288" s="33" t="s">
        <v>17</v>
      </c>
      <c r="M2288" s="13" t="str">
        <f>PROPER(TRIM(SUBSTITUTE(B2288,"###"," ")))</f>
        <v>True Lite</v>
      </c>
      <c r="N2288" s="13" t="str">
        <f>PROPER(TRIM(SUBSTITUTE(C2288,"###"," ")))</f>
        <v>Furniture</v>
      </c>
      <c r="O2288" s="13" t="str">
        <f>PROPER(TRIM(SUBSTITUTE(D2288,"###"," ")))</f>
        <v>Global Traders</v>
      </c>
      <c r="P2288" s="13" t="str">
        <f t="shared" si="245"/>
        <v>True Lite</v>
      </c>
      <c r="Q2288" s="34" t="str">
        <f t="shared" si="246"/>
        <v>Furniture</v>
      </c>
      <c r="R2288" s="13" t="str">
        <f t="shared" si="247"/>
        <v>Global Traders</v>
      </c>
      <c r="S2288" s="35">
        <f t="shared" si="248"/>
        <v>179</v>
      </c>
      <c r="T2288" s="35">
        <f t="shared" si="249"/>
        <v>39</v>
      </c>
      <c r="U2288" s="14">
        <f t="shared" si="250"/>
        <v>8100.79</v>
      </c>
      <c r="V2288" s="14">
        <f t="shared" si="251"/>
        <v>1450041.41</v>
      </c>
      <c r="W2288" s="13" t="str">
        <v>In Stock</v>
      </c>
      <c r="X2288" s="13" t="str">
        <v>No</v>
      </c>
      <c r="Y2288" s="13">
        <v>0</v>
      </c>
    </row>
    <row r="2289" spans="1:25" x14ac:dyDescent="0.3">
      <c r="A2289" s="31" t="s">
        <v>4531</v>
      </c>
      <c r="B2289" s="31" t="s">
        <v>4532</v>
      </c>
      <c r="C2289" s="31" t="s">
        <v>40</v>
      </c>
      <c r="D2289" s="31" t="s">
        <v>45</v>
      </c>
      <c r="E2289" s="31">
        <v>110</v>
      </c>
      <c r="F2289" s="31">
        <v>20</v>
      </c>
      <c r="G2289" s="31">
        <v>3198.72</v>
      </c>
      <c r="H2289" s="31">
        <v>351859.20000000001</v>
      </c>
      <c r="I2289" s="32">
        <v>45812</v>
      </c>
      <c r="J2289" s="32">
        <v>45915</v>
      </c>
      <c r="K2289" s="13"/>
      <c r="L2289" s="33" t="s">
        <v>58</v>
      </c>
      <c r="M2289" s="13" t="str">
        <f>PROPER(TRIM(SUBSTITUTE(B2289,"###"," ")))</f>
        <v>Senior Lite</v>
      </c>
      <c r="N2289" s="13" t="str">
        <f>PROPER(TRIM(SUBSTITUTE(C2289,"###"," ")))</f>
        <v>Electronics</v>
      </c>
      <c r="O2289" s="13" t="str">
        <f>PROPER(TRIM(SUBSTITUTE(D2289,"###"," ")))</f>
        <v>Retailmart Inc</v>
      </c>
      <c r="P2289" s="13" t="str">
        <f t="shared" si="245"/>
        <v>Senior Lite</v>
      </c>
      <c r="Q2289" s="34" t="str">
        <f t="shared" si="246"/>
        <v>Electronics</v>
      </c>
      <c r="R2289" s="13" t="str">
        <f t="shared" si="247"/>
        <v>Retailmart Inc</v>
      </c>
      <c r="S2289" s="35">
        <f t="shared" si="248"/>
        <v>110</v>
      </c>
      <c r="T2289" s="35">
        <f t="shared" si="249"/>
        <v>20</v>
      </c>
      <c r="U2289" s="14">
        <f t="shared" si="250"/>
        <v>3198.72</v>
      </c>
      <c r="V2289" s="14">
        <f t="shared" si="251"/>
        <v>351859.19999999995</v>
      </c>
      <c r="W2289" s="13" t="str">
        <v>In Stock</v>
      </c>
      <c r="X2289" s="13" t="str">
        <v>No</v>
      </c>
      <c r="Y2289" s="13">
        <v>0</v>
      </c>
    </row>
    <row r="2290" spans="1:25" x14ac:dyDescent="0.3">
      <c r="A2290" s="31" t="s">
        <v>4533</v>
      </c>
      <c r="B2290" s="31" t="s">
        <v>4534</v>
      </c>
      <c r="C2290" s="31" t="s">
        <v>40</v>
      </c>
      <c r="D2290" s="31" t="s">
        <v>15</v>
      </c>
      <c r="E2290" s="31">
        <v>171</v>
      </c>
      <c r="F2290" s="31">
        <v>25</v>
      </c>
      <c r="G2290" s="31">
        <v>9641.68</v>
      </c>
      <c r="H2290" s="31">
        <v>1648727.28</v>
      </c>
      <c r="I2290" s="32">
        <v>45820</v>
      </c>
      <c r="J2290" s="32">
        <v>45860</v>
      </c>
      <c r="K2290" s="31" t="s">
        <v>46</v>
      </c>
      <c r="L2290" s="33" t="s">
        <v>30</v>
      </c>
      <c r="M2290" s="13" t="str">
        <f>PROPER(TRIM(SUBSTITUTE(B2290,"###"," ")))</f>
        <v>Month Plus</v>
      </c>
      <c r="N2290" s="13" t="str">
        <f>PROPER(TRIM(SUBSTITUTE(C2290,"###"," ")))</f>
        <v>Electronics</v>
      </c>
      <c r="O2290" s="13" t="str">
        <f>PROPER(TRIM(SUBSTITUTE(D2290,"###"," ")))</f>
        <v>Global Traders</v>
      </c>
      <c r="P2290" s="13" t="str">
        <f t="shared" si="245"/>
        <v>Month Plus</v>
      </c>
      <c r="Q2290" s="34" t="str">
        <f t="shared" si="246"/>
        <v>Electronics</v>
      </c>
      <c r="R2290" s="13" t="str">
        <f t="shared" si="247"/>
        <v>Global Traders</v>
      </c>
      <c r="S2290" s="35">
        <f t="shared" si="248"/>
        <v>171</v>
      </c>
      <c r="T2290" s="35">
        <f t="shared" si="249"/>
        <v>25</v>
      </c>
      <c r="U2290" s="14">
        <f t="shared" si="250"/>
        <v>9641.68</v>
      </c>
      <c r="V2290" s="14">
        <f t="shared" si="251"/>
        <v>1648727.28</v>
      </c>
      <c r="W2290" s="13" t="str">
        <v>In Stock</v>
      </c>
      <c r="X2290" s="13" t="str">
        <v>No</v>
      </c>
      <c r="Y2290" s="13">
        <v>0</v>
      </c>
    </row>
    <row r="2291" spans="1:25" x14ac:dyDescent="0.3">
      <c r="A2291" s="31" t="s">
        <v>4535</v>
      </c>
      <c r="B2291" s="31" t="s">
        <v>4536</v>
      </c>
      <c r="C2291" s="31" t="s">
        <v>28</v>
      </c>
      <c r="D2291" s="13"/>
      <c r="E2291" s="31">
        <v>117</v>
      </c>
      <c r="F2291" s="31">
        <v>91</v>
      </c>
      <c r="G2291" s="31">
        <v>16835.07</v>
      </c>
      <c r="H2291" s="31">
        <v>1969703.19</v>
      </c>
      <c r="I2291" s="32">
        <v>45792</v>
      </c>
      <c r="J2291" s="32">
        <v>45909</v>
      </c>
      <c r="K2291" s="31" t="s">
        <v>54</v>
      </c>
      <c r="L2291" s="33" t="s">
        <v>30</v>
      </c>
      <c r="M2291" s="13" t="str">
        <f>PROPER(TRIM(SUBSTITUTE(B2291,"###"," ")))</f>
        <v>Health X</v>
      </c>
      <c r="N2291" s="13" t="str">
        <f>PROPER(TRIM(SUBSTITUTE(C2291,"###"," ")))</f>
        <v>Furniture</v>
      </c>
      <c r="O2291" s="13" t="str">
        <f>PROPER(TRIM(SUBSTITUTE(D2291,"###"," ")))</f>
        <v/>
      </c>
      <c r="P2291" s="13" t="str">
        <f t="shared" si="245"/>
        <v>Health X</v>
      </c>
      <c r="Q2291" s="34" t="str">
        <f t="shared" si="246"/>
        <v>Furniture</v>
      </c>
      <c r="R2291" s="13" t="str">
        <f t="shared" si="247"/>
        <v>Others</v>
      </c>
      <c r="S2291" s="35">
        <f t="shared" si="248"/>
        <v>117</v>
      </c>
      <c r="T2291" s="35">
        <f t="shared" si="249"/>
        <v>91</v>
      </c>
      <c r="U2291" s="14">
        <f t="shared" si="250"/>
        <v>16835.07</v>
      </c>
      <c r="V2291" s="14">
        <f t="shared" si="251"/>
        <v>1969703.19</v>
      </c>
      <c r="W2291" s="13" t="str">
        <v>In Stock</v>
      </c>
      <c r="X2291" s="13" t="str">
        <v>No</v>
      </c>
      <c r="Y2291" s="13">
        <v>0</v>
      </c>
    </row>
    <row r="2292" spans="1:25" x14ac:dyDescent="0.3">
      <c r="A2292" s="31" t="s">
        <v>4537</v>
      </c>
      <c r="B2292" s="31" t="s">
        <v>4538</v>
      </c>
      <c r="C2292" s="31" t="s">
        <v>20</v>
      </c>
      <c r="D2292" s="31" t="s">
        <v>45</v>
      </c>
      <c r="E2292" s="31">
        <v>168</v>
      </c>
      <c r="F2292" s="31">
        <v>59</v>
      </c>
      <c r="G2292" s="31">
        <v>3149.1</v>
      </c>
      <c r="H2292" s="31">
        <v>529048.79999999993</v>
      </c>
      <c r="I2292" s="32">
        <v>45761</v>
      </c>
      <c r="J2292" s="32">
        <v>45939</v>
      </c>
      <c r="K2292" s="31" t="s">
        <v>57</v>
      </c>
      <c r="L2292" s="33" t="s">
        <v>30</v>
      </c>
      <c r="M2292" s="13" t="str">
        <f>PROPER(TRIM(SUBSTITUTE(B2292,"###"," ")))</f>
        <v>Line X</v>
      </c>
      <c r="N2292" s="13" t="str">
        <f>PROPER(TRIM(SUBSTITUTE(C2292,"###"," ")))</f>
        <v>Toys</v>
      </c>
      <c r="O2292" s="13" t="str">
        <f>PROPER(TRIM(SUBSTITUTE(D2292,"###"," ")))</f>
        <v>Retailmart Inc</v>
      </c>
      <c r="P2292" s="13" t="str">
        <f t="shared" si="245"/>
        <v>Line X</v>
      </c>
      <c r="Q2292" s="34" t="str">
        <f t="shared" si="246"/>
        <v>Toys</v>
      </c>
      <c r="R2292" s="13" t="str">
        <f t="shared" si="247"/>
        <v>Retailmart Inc</v>
      </c>
      <c r="S2292" s="35">
        <f t="shared" si="248"/>
        <v>168</v>
      </c>
      <c r="T2292" s="35">
        <f t="shared" si="249"/>
        <v>59</v>
      </c>
      <c r="U2292" s="14">
        <f t="shared" si="250"/>
        <v>3149.1</v>
      </c>
      <c r="V2292" s="14">
        <f t="shared" si="251"/>
        <v>529048.79999999993</v>
      </c>
      <c r="W2292" s="13" t="str">
        <v>In Stock</v>
      </c>
      <c r="X2292" s="13" t="str">
        <v>No</v>
      </c>
      <c r="Y2292" s="13">
        <v>0</v>
      </c>
    </row>
    <row r="2293" spans="1:25" x14ac:dyDescent="0.3">
      <c r="A2293" s="31" t="s">
        <v>4539</v>
      </c>
      <c r="B2293" s="31" t="s">
        <v>4467</v>
      </c>
      <c r="C2293" s="31" t="s">
        <v>44</v>
      </c>
      <c r="D2293" s="31" t="s">
        <v>53</v>
      </c>
      <c r="E2293" s="31">
        <v>79</v>
      </c>
      <c r="F2293" s="31">
        <v>90</v>
      </c>
      <c r="G2293" s="31">
        <v>16922.61</v>
      </c>
      <c r="H2293" s="31">
        <v>1336886.19</v>
      </c>
      <c r="I2293" s="32">
        <v>45718</v>
      </c>
      <c r="J2293" s="32">
        <v>45879</v>
      </c>
      <c r="K2293" s="31" t="s">
        <v>29</v>
      </c>
      <c r="L2293" s="33" t="s">
        <v>17</v>
      </c>
      <c r="M2293" s="13" t="str">
        <f>PROPER(TRIM(SUBSTITUTE(B2293,"###"," ")))</f>
        <v>Beyond Pro</v>
      </c>
      <c r="N2293" s="13" t="str">
        <f>PROPER(TRIM(SUBSTITUTE(C2293,"###"," ")))</f>
        <v>Groceries</v>
      </c>
      <c r="O2293" s="13" t="str">
        <f>PROPER(TRIM(SUBSTITUTE(D2293,"###"," ")))</f>
        <v>Abc Pvt Ltd</v>
      </c>
      <c r="P2293" s="13" t="str">
        <f t="shared" si="245"/>
        <v>Beyond Pro</v>
      </c>
      <c r="Q2293" s="34" t="str">
        <f t="shared" si="246"/>
        <v>Groceries</v>
      </c>
      <c r="R2293" s="13" t="str">
        <f t="shared" si="247"/>
        <v>Abc Pvt Ltd</v>
      </c>
      <c r="S2293" s="35">
        <f t="shared" si="248"/>
        <v>79</v>
      </c>
      <c r="T2293" s="35">
        <f t="shared" si="249"/>
        <v>90</v>
      </c>
      <c r="U2293" s="14">
        <f t="shared" si="250"/>
        <v>16922.61</v>
      </c>
      <c r="V2293" s="14">
        <f t="shared" si="251"/>
        <v>1336886.19</v>
      </c>
      <c r="W2293" s="13" t="str">
        <v>Low Stock</v>
      </c>
      <c r="X2293" s="13" t="str">
        <v>Yes</v>
      </c>
      <c r="Y2293" s="13">
        <v>1</v>
      </c>
    </row>
    <row r="2294" spans="1:25" x14ac:dyDescent="0.3">
      <c r="A2294" s="31" t="s">
        <v>4540</v>
      </c>
      <c r="B2294" s="31" t="s">
        <v>4541</v>
      </c>
      <c r="C2294" s="31" t="s">
        <v>14</v>
      </c>
      <c r="D2294" s="31" t="s">
        <v>15</v>
      </c>
      <c r="E2294" s="31">
        <v>32</v>
      </c>
      <c r="F2294" s="31">
        <v>63</v>
      </c>
      <c r="G2294" s="31">
        <v>1774.59</v>
      </c>
      <c r="H2294" s="31">
        <v>56786.879999999997</v>
      </c>
      <c r="I2294" s="32">
        <v>45838</v>
      </c>
      <c r="J2294" s="32">
        <v>45885</v>
      </c>
      <c r="K2294" s="31" t="s">
        <v>54</v>
      </c>
      <c r="L2294" s="33" t="s">
        <v>33</v>
      </c>
      <c r="M2294" s="13" t="str">
        <f>PROPER(TRIM(SUBSTITUTE(B2294,"###"," ")))</f>
        <v>Discussion Mini</v>
      </c>
      <c r="N2294" s="13" t="str">
        <f>PROPER(TRIM(SUBSTITUTE(C2294,"###"," ")))</f>
        <v>Clothing</v>
      </c>
      <c r="O2294" s="13" t="str">
        <f>PROPER(TRIM(SUBSTITUTE(D2294,"###"," ")))</f>
        <v>Global Traders</v>
      </c>
      <c r="P2294" s="13" t="str">
        <f t="shared" si="245"/>
        <v>Discussion Mini</v>
      </c>
      <c r="Q2294" s="34" t="str">
        <f t="shared" si="246"/>
        <v>Clothing</v>
      </c>
      <c r="R2294" s="13" t="str">
        <f t="shared" si="247"/>
        <v>Global Traders</v>
      </c>
      <c r="S2294" s="35">
        <f t="shared" si="248"/>
        <v>32</v>
      </c>
      <c r="T2294" s="35">
        <f t="shared" si="249"/>
        <v>63</v>
      </c>
      <c r="U2294" s="14">
        <f t="shared" si="250"/>
        <v>1774.59</v>
      </c>
      <c r="V2294" s="14">
        <f t="shared" si="251"/>
        <v>56786.879999999997</v>
      </c>
      <c r="W2294" s="13" t="str">
        <v>Low Stock</v>
      </c>
      <c r="X2294" s="13" t="str">
        <v>Yes</v>
      </c>
      <c r="Y2294" s="13">
        <v>1</v>
      </c>
    </row>
    <row r="2295" spans="1:25" x14ac:dyDescent="0.3">
      <c r="A2295" s="31" t="s">
        <v>4542</v>
      </c>
      <c r="B2295" s="31" t="s">
        <v>4543</v>
      </c>
      <c r="C2295" s="31" t="s">
        <v>40</v>
      </c>
      <c r="D2295" s="31" t="s">
        <v>15</v>
      </c>
      <c r="E2295" s="31">
        <v>194</v>
      </c>
      <c r="F2295" s="31">
        <v>58</v>
      </c>
      <c r="G2295" s="31">
        <v>1723.28</v>
      </c>
      <c r="H2295" s="31">
        <v>334316.32</v>
      </c>
      <c r="I2295" s="32">
        <v>45732</v>
      </c>
      <c r="J2295" s="32">
        <v>45904</v>
      </c>
      <c r="K2295" s="31" t="s">
        <v>25</v>
      </c>
      <c r="L2295" s="33" t="s">
        <v>58</v>
      </c>
      <c r="M2295" s="13" t="str">
        <f>PROPER(TRIM(SUBSTITUTE(B2295,"###"," ")))</f>
        <v>Seek Pro</v>
      </c>
      <c r="N2295" s="13" t="str">
        <f>PROPER(TRIM(SUBSTITUTE(C2295,"###"," ")))</f>
        <v>Electronics</v>
      </c>
      <c r="O2295" s="13" t="str">
        <f>PROPER(TRIM(SUBSTITUTE(D2295,"###"," ")))</f>
        <v>Global Traders</v>
      </c>
      <c r="P2295" s="13" t="str">
        <f t="shared" si="245"/>
        <v>Seek Pro</v>
      </c>
      <c r="Q2295" s="34" t="str">
        <f t="shared" si="246"/>
        <v>Electronics</v>
      </c>
      <c r="R2295" s="13" t="str">
        <f t="shared" si="247"/>
        <v>Global Traders</v>
      </c>
      <c r="S2295" s="35">
        <f t="shared" si="248"/>
        <v>194</v>
      </c>
      <c r="T2295" s="35">
        <f t="shared" si="249"/>
        <v>58</v>
      </c>
      <c r="U2295" s="14">
        <f t="shared" si="250"/>
        <v>1723.28</v>
      </c>
      <c r="V2295" s="14">
        <f t="shared" si="251"/>
        <v>334316.32</v>
      </c>
      <c r="W2295" s="13" t="str">
        <v>In Stock</v>
      </c>
      <c r="X2295" s="13" t="str">
        <v>No</v>
      </c>
      <c r="Y2295" s="13">
        <v>0</v>
      </c>
    </row>
    <row r="2296" spans="1:25" x14ac:dyDescent="0.3">
      <c r="A2296" s="31" t="s">
        <v>4544</v>
      </c>
      <c r="B2296" s="31" t="s">
        <v>353</v>
      </c>
      <c r="C2296" s="31" t="s">
        <v>20</v>
      </c>
      <c r="D2296" s="31" t="s">
        <v>45</v>
      </c>
      <c r="E2296" s="31">
        <v>111</v>
      </c>
      <c r="F2296" s="31">
        <v>73</v>
      </c>
      <c r="G2296" s="31">
        <v>2777.61</v>
      </c>
      <c r="H2296" s="31">
        <v>308314.71000000002</v>
      </c>
      <c r="I2296" s="32">
        <v>45676</v>
      </c>
      <c r="J2296" s="32">
        <v>45913</v>
      </c>
      <c r="K2296" s="31" t="s">
        <v>29</v>
      </c>
      <c r="L2296" s="33" t="s">
        <v>58</v>
      </c>
      <c r="M2296" s="13" t="str">
        <f>PROPER(TRIM(SUBSTITUTE(B2296,"###"," ")))</f>
        <v>Billion Max</v>
      </c>
      <c r="N2296" s="13" t="str">
        <f>PROPER(TRIM(SUBSTITUTE(C2296,"###"," ")))</f>
        <v>Toys</v>
      </c>
      <c r="O2296" s="13" t="str">
        <f>PROPER(TRIM(SUBSTITUTE(D2296,"###"," ")))</f>
        <v>Retailmart Inc</v>
      </c>
      <c r="P2296" s="13" t="str">
        <f t="shared" si="245"/>
        <v>Billion Max</v>
      </c>
      <c r="Q2296" s="34" t="str">
        <f t="shared" si="246"/>
        <v>Toys</v>
      </c>
      <c r="R2296" s="13" t="str">
        <f t="shared" si="247"/>
        <v>Retailmart Inc</v>
      </c>
      <c r="S2296" s="35">
        <f t="shared" si="248"/>
        <v>111</v>
      </c>
      <c r="T2296" s="35">
        <f t="shared" si="249"/>
        <v>73</v>
      </c>
      <c r="U2296" s="14">
        <f t="shared" si="250"/>
        <v>2777.61</v>
      </c>
      <c r="V2296" s="14">
        <f t="shared" si="251"/>
        <v>308314.71000000002</v>
      </c>
      <c r="W2296" s="13" t="str">
        <v>In Stock</v>
      </c>
      <c r="X2296" s="13" t="str">
        <v>No</v>
      </c>
      <c r="Y2296" s="13">
        <v>0</v>
      </c>
    </row>
    <row r="2297" spans="1:25" x14ac:dyDescent="0.3">
      <c r="A2297" s="31" t="s">
        <v>4545</v>
      </c>
      <c r="B2297" s="31" t="s">
        <v>4546</v>
      </c>
      <c r="C2297" s="31" t="s">
        <v>40</v>
      </c>
      <c r="D2297" s="31" t="s">
        <v>15</v>
      </c>
      <c r="E2297" s="31">
        <v>31</v>
      </c>
      <c r="F2297" s="31">
        <v>64</v>
      </c>
      <c r="G2297" s="31">
        <v>10708.23</v>
      </c>
      <c r="H2297" s="31">
        <v>331955.13</v>
      </c>
      <c r="I2297" s="32">
        <v>45824</v>
      </c>
      <c r="J2297" s="32">
        <v>45907</v>
      </c>
      <c r="K2297" s="31" t="s">
        <v>46</v>
      </c>
      <c r="L2297" s="33" t="s">
        <v>21</v>
      </c>
      <c r="M2297" s="13" t="str">
        <f>PROPER(TRIM(SUBSTITUTE(B2297,"###"," ")))</f>
        <v>Source Plus</v>
      </c>
      <c r="N2297" s="13" t="str">
        <f>PROPER(TRIM(SUBSTITUTE(C2297,"###"," ")))</f>
        <v>Electronics</v>
      </c>
      <c r="O2297" s="13" t="str">
        <f>PROPER(TRIM(SUBSTITUTE(D2297,"###"," ")))</f>
        <v>Global Traders</v>
      </c>
      <c r="P2297" s="13" t="str">
        <f t="shared" si="245"/>
        <v>Source Plus</v>
      </c>
      <c r="Q2297" s="34" t="str">
        <f t="shared" si="246"/>
        <v>Electronics</v>
      </c>
      <c r="R2297" s="13" t="str">
        <f t="shared" si="247"/>
        <v>Global Traders</v>
      </c>
      <c r="S2297" s="35">
        <f t="shared" si="248"/>
        <v>31</v>
      </c>
      <c r="T2297" s="35">
        <f t="shared" si="249"/>
        <v>64</v>
      </c>
      <c r="U2297" s="14">
        <f t="shared" si="250"/>
        <v>10708.23</v>
      </c>
      <c r="V2297" s="14">
        <f t="shared" si="251"/>
        <v>331955.13</v>
      </c>
      <c r="W2297" s="13" t="str">
        <v>Low Stock</v>
      </c>
      <c r="X2297" s="13" t="str">
        <v>Yes</v>
      </c>
      <c r="Y2297" s="13">
        <v>1</v>
      </c>
    </row>
    <row r="2298" spans="1:25" x14ac:dyDescent="0.3">
      <c r="A2298" s="31" t="s">
        <v>4547</v>
      </c>
      <c r="B2298" s="31" t="s">
        <v>4548</v>
      </c>
      <c r="C2298" s="31" t="s">
        <v>14</v>
      </c>
      <c r="D2298" s="31" t="s">
        <v>24</v>
      </c>
      <c r="E2298" s="31">
        <v>17</v>
      </c>
      <c r="F2298" s="31">
        <v>83</v>
      </c>
      <c r="G2298" s="31">
        <v>10086.209999999999</v>
      </c>
      <c r="H2298" s="31">
        <v>171465.57</v>
      </c>
      <c r="I2298" s="32">
        <v>45837</v>
      </c>
      <c r="J2298" s="32">
        <v>45922</v>
      </c>
      <c r="K2298" s="31" t="s">
        <v>29</v>
      </c>
      <c r="L2298" s="33" t="s">
        <v>30</v>
      </c>
      <c r="M2298" s="13" t="str">
        <f>PROPER(TRIM(SUBSTITUTE(B2298,"###"," ")))</f>
        <v>Front Max</v>
      </c>
      <c r="N2298" s="13" t="str">
        <f>PROPER(TRIM(SUBSTITUTE(C2298,"###"," ")))</f>
        <v>Clothing</v>
      </c>
      <c r="O2298" s="13" t="str">
        <f>PROPER(TRIM(SUBSTITUTE(D2298,"###"," ")))</f>
        <v>Omni Suppliers</v>
      </c>
      <c r="P2298" s="13" t="str">
        <f t="shared" si="245"/>
        <v>Front Max</v>
      </c>
      <c r="Q2298" s="34" t="str">
        <f t="shared" si="246"/>
        <v>Clothing</v>
      </c>
      <c r="R2298" s="13" t="str">
        <f t="shared" si="247"/>
        <v>Omni Suppliers</v>
      </c>
      <c r="S2298" s="35">
        <f t="shared" si="248"/>
        <v>17</v>
      </c>
      <c r="T2298" s="35">
        <f t="shared" si="249"/>
        <v>83</v>
      </c>
      <c r="U2298" s="14">
        <f t="shared" si="250"/>
        <v>10086.209999999999</v>
      </c>
      <c r="V2298" s="14">
        <f t="shared" si="251"/>
        <v>171465.56999999998</v>
      </c>
      <c r="W2298" s="13" t="str">
        <v>Low Stock</v>
      </c>
      <c r="X2298" s="13" t="str">
        <v>Yes</v>
      </c>
      <c r="Y2298" s="13">
        <v>1</v>
      </c>
    </row>
    <row r="2299" spans="1:25" x14ac:dyDescent="0.3">
      <c r="A2299" s="31" t="s">
        <v>4549</v>
      </c>
      <c r="B2299" s="31" t="s">
        <v>2331</v>
      </c>
      <c r="C2299" s="31" t="s">
        <v>14</v>
      </c>
      <c r="D2299" s="31" t="s">
        <v>24</v>
      </c>
      <c r="E2299" s="31">
        <v>103</v>
      </c>
      <c r="F2299" s="31">
        <v>49</v>
      </c>
      <c r="G2299" s="31">
        <v>15677.57</v>
      </c>
      <c r="H2299" s="31">
        <v>1614789.71</v>
      </c>
      <c r="I2299" s="32">
        <v>45760</v>
      </c>
      <c r="J2299" s="32">
        <v>45936</v>
      </c>
      <c r="K2299" s="31" t="s">
        <v>54</v>
      </c>
      <c r="L2299" s="33" t="s">
        <v>58</v>
      </c>
      <c r="M2299" s="13" t="str">
        <f>PROPER(TRIM(SUBSTITUTE(B2299,"###"," ")))</f>
        <v>Hope Plus</v>
      </c>
      <c r="N2299" s="13" t="str">
        <f>PROPER(TRIM(SUBSTITUTE(C2299,"###"," ")))</f>
        <v>Clothing</v>
      </c>
      <c r="O2299" s="13" t="str">
        <f>PROPER(TRIM(SUBSTITUTE(D2299,"###"," ")))</f>
        <v>Omni Suppliers</v>
      </c>
      <c r="P2299" s="13" t="str">
        <f t="shared" si="245"/>
        <v>Hope Plus</v>
      </c>
      <c r="Q2299" s="34" t="str">
        <f t="shared" si="246"/>
        <v>Clothing</v>
      </c>
      <c r="R2299" s="13" t="str">
        <f t="shared" si="247"/>
        <v>Omni Suppliers</v>
      </c>
      <c r="S2299" s="35">
        <f t="shared" si="248"/>
        <v>103</v>
      </c>
      <c r="T2299" s="35">
        <f t="shared" si="249"/>
        <v>49</v>
      </c>
      <c r="U2299" s="14">
        <f t="shared" si="250"/>
        <v>15677.57</v>
      </c>
      <c r="V2299" s="14">
        <f t="shared" si="251"/>
        <v>1614789.71</v>
      </c>
      <c r="W2299" s="13" t="str">
        <v>In Stock</v>
      </c>
      <c r="X2299" s="13" t="str">
        <v>No</v>
      </c>
      <c r="Y2299" s="13">
        <v>0</v>
      </c>
    </row>
    <row r="2300" spans="1:25" x14ac:dyDescent="0.3">
      <c r="A2300" s="31" t="s">
        <v>4550</v>
      </c>
      <c r="B2300" s="31" t="s">
        <v>4551</v>
      </c>
      <c r="C2300" s="31" t="s">
        <v>28</v>
      </c>
      <c r="D2300" s="31" t="s">
        <v>41</v>
      </c>
      <c r="E2300" s="31">
        <v>140</v>
      </c>
      <c r="F2300" s="31">
        <v>53</v>
      </c>
      <c r="G2300" s="31">
        <v>11218.5</v>
      </c>
      <c r="H2300" s="31">
        <v>1570590</v>
      </c>
      <c r="I2300" s="32">
        <v>45801</v>
      </c>
      <c r="J2300" s="32">
        <v>45921</v>
      </c>
      <c r="K2300" s="31" t="s">
        <v>54</v>
      </c>
      <c r="L2300" s="33" t="s">
        <v>17</v>
      </c>
      <c r="M2300" s="13" t="str">
        <f>PROPER(TRIM(SUBSTITUTE(B2300,"###"," ")))</f>
        <v>House Lite</v>
      </c>
      <c r="N2300" s="13" t="str">
        <f>PROPER(TRIM(SUBSTITUTE(C2300,"###"," ")))</f>
        <v>Furniture</v>
      </c>
      <c r="O2300" s="13" t="str">
        <f>PROPER(TRIM(SUBSTITUTE(D2300,"###"," ")))</f>
        <v>Quickstock</v>
      </c>
      <c r="P2300" s="13" t="str">
        <f t="shared" si="245"/>
        <v>House Lite</v>
      </c>
      <c r="Q2300" s="34" t="str">
        <f t="shared" si="246"/>
        <v>Furniture</v>
      </c>
      <c r="R2300" s="13" t="str">
        <f t="shared" si="247"/>
        <v>Quickstock</v>
      </c>
      <c r="S2300" s="35">
        <f t="shared" si="248"/>
        <v>140</v>
      </c>
      <c r="T2300" s="35">
        <f t="shared" si="249"/>
        <v>53</v>
      </c>
      <c r="U2300" s="14">
        <f t="shared" si="250"/>
        <v>11218.5</v>
      </c>
      <c r="V2300" s="14">
        <f t="shared" si="251"/>
        <v>1570590</v>
      </c>
      <c r="W2300" s="13" t="str">
        <v>In Stock</v>
      </c>
      <c r="X2300" s="13" t="str">
        <v>No</v>
      </c>
      <c r="Y2300" s="13">
        <v>0</v>
      </c>
    </row>
    <row r="2301" spans="1:25" x14ac:dyDescent="0.3">
      <c r="A2301" s="31" t="s">
        <v>4552</v>
      </c>
      <c r="B2301" s="31" t="s">
        <v>4553</v>
      </c>
      <c r="C2301" s="31" t="s">
        <v>20</v>
      </c>
      <c r="D2301" s="31" t="s">
        <v>24</v>
      </c>
      <c r="E2301" s="31">
        <v>24</v>
      </c>
      <c r="F2301" s="31">
        <v>85</v>
      </c>
      <c r="G2301" s="31">
        <v>429.92</v>
      </c>
      <c r="H2301" s="31">
        <v>10318.08</v>
      </c>
      <c r="I2301" s="32">
        <v>45801</v>
      </c>
      <c r="J2301" s="32">
        <v>45858</v>
      </c>
      <c r="K2301" s="31" t="s">
        <v>16</v>
      </c>
      <c r="L2301" s="33" t="s">
        <v>21</v>
      </c>
      <c r="M2301" s="13" t="str">
        <f>PROPER(TRIM(SUBSTITUTE(B2301,"###"," ")))</f>
        <v>Early Mini</v>
      </c>
      <c r="N2301" s="13" t="str">
        <f>PROPER(TRIM(SUBSTITUTE(C2301,"###"," ")))</f>
        <v>Toys</v>
      </c>
      <c r="O2301" s="13" t="str">
        <f>PROPER(TRIM(SUBSTITUTE(D2301,"###"," ")))</f>
        <v>Omni Suppliers</v>
      </c>
      <c r="P2301" s="13" t="str">
        <f t="shared" si="245"/>
        <v>Early Mini</v>
      </c>
      <c r="Q2301" s="34" t="str">
        <f t="shared" si="246"/>
        <v>Toys</v>
      </c>
      <c r="R2301" s="13" t="str">
        <f t="shared" si="247"/>
        <v>Omni Suppliers</v>
      </c>
      <c r="S2301" s="35">
        <f t="shared" si="248"/>
        <v>24</v>
      </c>
      <c r="T2301" s="35">
        <f t="shared" si="249"/>
        <v>85</v>
      </c>
      <c r="U2301" s="14">
        <f t="shared" si="250"/>
        <v>429.92</v>
      </c>
      <c r="V2301" s="14">
        <f t="shared" si="251"/>
        <v>10318.08</v>
      </c>
      <c r="W2301" s="13" t="str">
        <v>Low Stock</v>
      </c>
      <c r="X2301" s="13" t="str">
        <v>Yes</v>
      </c>
      <c r="Y2301" s="13">
        <v>1</v>
      </c>
    </row>
    <row r="2302" spans="1:25" x14ac:dyDescent="0.3">
      <c r="A2302" s="31" t="s">
        <v>4554</v>
      </c>
      <c r="B2302" s="31" t="s">
        <v>4555</v>
      </c>
      <c r="C2302" s="31" t="s">
        <v>20</v>
      </c>
      <c r="D2302" s="31" t="s">
        <v>15</v>
      </c>
      <c r="E2302" s="31">
        <v>169</v>
      </c>
      <c r="F2302" s="31">
        <v>37</v>
      </c>
      <c r="G2302" s="31">
        <v>19845.23</v>
      </c>
      <c r="H2302" s="31">
        <v>3353843.87</v>
      </c>
      <c r="I2302" s="32">
        <v>45674</v>
      </c>
      <c r="J2302" s="32">
        <v>45928</v>
      </c>
      <c r="K2302" s="13"/>
      <c r="L2302" s="33" t="s">
        <v>17</v>
      </c>
      <c r="M2302" s="13" t="str">
        <f>PROPER(TRIM(SUBSTITUTE(B2302,"###"," ")))</f>
        <v>Official X</v>
      </c>
      <c r="N2302" s="13" t="str">
        <f>PROPER(TRIM(SUBSTITUTE(C2302,"###"," ")))</f>
        <v>Toys</v>
      </c>
      <c r="O2302" s="13" t="str">
        <f>PROPER(TRIM(SUBSTITUTE(D2302,"###"," ")))</f>
        <v>Global Traders</v>
      </c>
      <c r="P2302" s="13" t="str">
        <f t="shared" si="245"/>
        <v>Official X</v>
      </c>
      <c r="Q2302" s="34" t="str">
        <f t="shared" si="246"/>
        <v>Toys</v>
      </c>
      <c r="R2302" s="13" t="str">
        <f t="shared" si="247"/>
        <v>Global Traders</v>
      </c>
      <c r="S2302" s="35">
        <f t="shared" si="248"/>
        <v>169</v>
      </c>
      <c r="T2302" s="35">
        <f t="shared" si="249"/>
        <v>37</v>
      </c>
      <c r="U2302" s="14">
        <f t="shared" si="250"/>
        <v>19845.23</v>
      </c>
      <c r="V2302" s="14">
        <f t="shared" si="251"/>
        <v>3353843.87</v>
      </c>
      <c r="W2302" s="13" t="str">
        <v>In Stock</v>
      </c>
      <c r="X2302" s="13" t="str">
        <v>No</v>
      </c>
      <c r="Y2302" s="13">
        <v>0</v>
      </c>
    </row>
    <row r="2303" spans="1:25" x14ac:dyDescent="0.3">
      <c r="A2303" s="31" t="s">
        <v>4556</v>
      </c>
      <c r="B2303" s="31" t="s">
        <v>2304</v>
      </c>
      <c r="C2303" s="31" t="s">
        <v>28</v>
      </c>
      <c r="D2303" s="31" t="s">
        <v>53</v>
      </c>
      <c r="E2303" s="31">
        <v>9</v>
      </c>
      <c r="F2303" s="31">
        <v>56</v>
      </c>
      <c r="G2303" s="31">
        <v>10535.31</v>
      </c>
      <c r="H2303" s="31">
        <v>94817.79</v>
      </c>
      <c r="I2303" s="32">
        <v>45723</v>
      </c>
      <c r="J2303" s="32">
        <v>45935</v>
      </c>
      <c r="K2303" s="31" t="s">
        <v>54</v>
      </c>
      <c r="L2303" s="33" t="s">
        <v>33</v>
      </c>
      <c r="M2303" s="13" t="str">
        <f>PROPER(TRIM(SUBSTITUTE(B2303,"###"," ")))</f>
        <v>Arrive Mini</v>
      </c>
      <c r="N2303" s="13" t="str">
        <f>PROPER(TRIM(SUBSTITUTE(C2303,"###"," ")))</f>
        <v>Furniture</v>
      </c>
      <c r="O2303" s="13" t="str">
        <f>PROPER(TRIM(SUBSTITUTE(D2303,"###"," ")))</f>
        <v>Abc Pvt Ltd</v>
      </c>
      <c r="P2303" s="13" t="str">
        <f t="shared" si="245"/>
        <v>Arrive Mini</v>
      </c>
      <c r="Q2303" s="34" t="str">
        <f t="shared" si="246"/>
        <v>Furniture</v>
      </c>
      <c r="R2303" s="13" t="str">
        <f t="shared" si="247"/>
        <v>Abc Pvt Ltd</v>
      </c>
      <c r="S2303" s="35">
        <f t="shared" si="248"/>
        <v>9</v>
      </c>
      <c r="T2303" s="35">
        <f t="shared" si="249"/>
        <v>56</v>
      </c>
      <c r="U2303" s="14">
        <f t="shared" si="250"/>
        <v>10535.31</v>
      </c>
      <c r="V2303" s="14">
        <f t="shared" si="251"/>
        <v>94817.79</v>
      </c>
      <c r="W2303" s="13" t="str">
        <v>Low Stock</v>
      </c>
      <c r="X2303" s="13" t="str">
        <v>Yes</v>
      </c>
      <c r="Y2303" s="13">
        <v>1</v>
      </c>
    </row>
    <row r="2304" spans="1:25" x14ac:dyDescent="0.3">
      <c r="A2304" s="31" t="s">
        <v>4557</v>
      </c>
      <c r="B2304" s="31" t="s">
        <v>3229</v>
      </c>
      <c r="C2304" s="31" t="s">
        <v>14</v>
      </c>
      <c r="D2304" s="31" t="s">
        <v>45</v>
      </c>
      <c r="E2304" s="31">
        <v>144</v>
      </c>
      <c r="F2304" s="31">
        <v>28</v>
      </c>
      <c r="G2304" s="31">
        <v>18409.43</v>
      </c>
      <c r="H2304" s="31">
        <v>2650957.92</v>
      </c>
      <c r="I2304" s="32">
        <v>45693</v>
      </c>
      <c r="J2304" s="32">
        <v>45876</v>
      </c>
      <c r="K2304" s="31" t="s">
        <v>57</v>
      </c>
      <c r="L2304" s="33" t="s">
        <v>30</v>
      </c>
      <c r="M2304" s="13" t="str">
        <f>PROPER(TRIM(SUBSTITUTE(B2304,"###"," ")))</f>
        <v>Because Mini</v>
      </c>
      <c r="N2304" s="13" t="str">
        <f>PROPER(TRIM(SUBSTITUTE(C2304,"###"," ")))</f>
        <v>Clothing</v>
      </c>
      <c r="O2304" s="13" t="str">
        <f>PROPER(TRIM(SUBSTITUTE(D2304,"###"," ")))</f>
        <v>Retailmart Inc</v>
      </c>
      <c r="P2304" s="13" t="str">
        <f t="shared" si="245"/>
        <v>Because Mini</v>
      </c>
      <c r="Q2304" s="34" t="str">
        <f t="shared" si="246"/>
        <v>Clothing</v>
      </c>
      <c r="R2304" s="13" t="str">
        <f t="shared" si="247"/>
        <v>Retailmart Inc</v>
      </c>
      <c r="S2304" s="35">
        <f t="shared" si="248"/>
        <v>144</v>
      </c>
      <c r="T2304" s="35">
        <f t="shared" si="249"/>
        <v>28</v>
      </c>
      <c r="U2304" s="14">
        <f t="shared" si="250"/>
        <v>18409.43</v>
      </c>
      <c r="V2304" s="14">
        <f t="shared" si="251"/>
        <v>2650957.92</v>
      </c>
      <c r="W2304" s="13" t="str">
        <v>In Stock</v>
      </c>
      <c r="X2304" s="13" t="str">
        <v>No</v>
      </c>
      <c r="Y2304" s="13">
        <v>0</v>
      </c>
    </row>
    <row r="2305" spans="1:25" x14ac:dyDescent="0.3">
      <c r="A2305" s="31" t="s">
        <v>4558</v>
      </c>
      <c r="B2305" s="31" t="s">
        <v>4559</v>
      </c>
      <c r="C2305" s="31" t="s">
        <v>40</v>
      </c>
      <c r="D2305" s="31" t="s">
        <v>53</v>
      </c>
      <c r="E2305" s="31">
        <v>135</v>
      </c>
      <c r="F2305" s="31">
        <v>56</v>
      </c>
      <c r="G2305" s="31">
        <v>1336.59</v>
      </c>
      <c r="H2305" s="31">
        <v>180439.65</v>
      </c>
      <c r="I2305" s="32">
        <v>45830</v>
      </c>
      <c r="J2305" s="32">
        <v>45916</v>
      </c>
      <c r="K2305" s="13"/>
      <c r="L2305" s="33" t="s">
        <v>30</v>
      </c>
      <c r="M2305" s="13" t="str">
        <f>PROPER(TRIM(SUBSTITUTE(B2305,"###"," ")))</f>
        <v>Religious Lite</v>
      </c>
      <c r="N2305" s="13" t="str">
        <f>PROPER(TRIM(SUBSTITUTE(C2305,"###"," ")))</f>
        <v>Electronics</v>
      </c>
      <c r="O2305" s="13" t="str">
        <f>PROPER(TRIM(SUBSTITUTE(D2305,"###"," ")))</f>
        <v>Abc Pvt Ltd</v>
      </c>
      <c r="P2305" s="13" t="str">
        <f t="shared" si="245"/>
        <v>Religious Lite</v>
      </c>
      <c r="Q2305" s="34" t="str">
        <f t="shared" si="246"/>
        <v>Electronics</v>
      </c>
      <c r="R2305" s="13" t="str">
        <f t="shared" si="247"/>
        <v>Abc Pvt Ltd</v>
      </c>
      <c r="S2305" s="35">
        <f t="shared" si="248"/>
        <v>135</v>
      </c>
      <c r="T2305" s="35">
        <f t="shared" si="249"/>
        <v>56</v>
      </c>
      <c r="U2305" s="14">
        <f t="shared" si="250"/>
        <v>1336.59</v>
      </c>
      <c r="V2305" s="14">
        <f t="shared" si="251"/>
        <v>180439.65</v>
      </c>
      <c r="W2305" s="13" t="str">
        <v>In Stock</v>
      </c>
      <c r="X2305" s="13" t="str">
        <v>No</v>
      </c>
      <c r="Y2305" s="13">
        <v>0</v>
      </c>
    </row>
    <row r="2306" spans="1:25" x14ac:dyDescent="0.3">
      <c r="A2306" s="31" t="s">
        <v>4560</v>
      </c>
      <c r="B2306" s="31" t="s">
        <v>1287</v>
      </c>
      <c r="C2306" s="31" t="s">
        <v>20</v>
      </c>
      <c r="D2306" s="31" t="s">
        <v>53</v>
      </c>
      <c r="E2306" s="31">
        <v>93</v>
      </c>
      <c r="F2306" s="31">
        <v>90</v>
      </c>
      <c r="G2306" s="31">
        <v>4813.38</v>
      </c>
      <c r="H2306" s="31">
        <v>447644.34</v>
      </c>
      <c r="I2306" s="32">
        <v>45795</v>
      </c>
      <c r="J2306" s="32">
        <v>45883</v>
      </c>
      <c r="K2306" s="31" t="s">
        <v>16</v>
      </c>
      <c r="L2306" s="33" t="s">
        <v>33</v>
      </c>
      <c r="M2306" s="13" t="str">
        <f>PROPER(TRIM(SUBSTITUTE(B2306,"###"," ")))</f>
        <v>Difference Pro</v>
      </c>
      <c r="N2306" s="13" t="str">
        <f>PROPER(TRIM(SUBSTITUTE(C2306,"###"," ")))</f>
        <v>Toys</v>
      </c>
      <c r="O2306" s="13" t="str">
        <f>PROPER(TRIM(SUBSTITUTE(D2306,"###"," ")))</f>
        <v>Abc Pvt Ltd</v>
      </c>
      <c r="P2306" s="13" t="str">
        <f t="shared" si="245"/>
        <v>Difference Pro</v>
      </c>
      <c r="Q2306" s="34" t="str">
        <f t="shared" si="246"/>
        <v>Toys</v>
      </c>
      <c r="R2306" s="13" t="str">
        <f t="shared" si="247"/>
        <v>Abc Pvt Ltd</v>
      </c>
      <c r="S2306" s="35">
        <f t="shared" si="248"/>
        <v>93</v>
      </c>
      <c r="T2306" s="35">
        <f t="shared" si="249"/>
        <v>90</v>
      </c>
      <c r="U2306" s="14">
        <f t="shared" si="250"/>
        <v>4813.38</v>
      </c>
      <c r="V2306" s="14">
        <f t="shared" si="251"/>
        <v>447644.34</v>
      </c>
      <c r="W2306" s="13" t="str">
        <v>In Stock</v>
      </c>
      <c r="X2306" s="13" t="str">
        <v>No</v>
      </c>
      <c r="Y2306" s="13">
        <v>0</v>
      </c>
    </row>
    <row r="2307" spans="1:25" x14ac:dyDescent="0.3">
      <c r="A2307" s="31" t="s">
        <v>4561</v>
      </c>
      <c r="B2307" s="31" t="s">
        <v>4562</v>
      </c>
      <c r="C2307" s="31" t="s">
        <v>44</v>
      </c>
      <c r="D2307" s="31" t="s">
        <v>45</v>
      </c>
      <c r="E2307" s="31">
        <v>45</v>
      </c>
      <c r="F2307" s="31">
        <v>65</v>
      </c>
      <c r="G2307" s="31">
        <v>14486.01</v>
      </c>
      <c r="H2307" s="31">
        <v>651870.44999999995</v>
      </c>
      <c r="I2307" s="32">
        <v>45723</v>
      </c>
      <c r="J2307" s="32">
        <v>45922</v>
      </c>
      <c r="K2307" s="31" t="s">
        <v>54</v>
      </c>
      <c r="L2307" s="33" t="s">
        <v>58</v>
      </c>
      <c r="M2307" s="13" t="str">
        <f>PROPER(TRIM(SUBSTITUTE(B2307,"###"," ")))</f>
        <v>Station Pro</v>
      </c>
      <c r="N2307" s="13" t="str">
        <f>PROPER(TRIM(SUBSTITUTE(C2307,"###"," ")))</f>
        <v>Groceries</v>
      </c>
      <c r="O2307" s="13" t="str">
        <f>PROPER(TRIM(SUBSTITUTE(D2307,"###"," ")))</f>
        <v>Retailmart Inc</v>
      </c>
      <c r="P2307" s="13" t="str">
        <f t="shared" ref="P2307:P2370" si="252">IF(M2307="","Unknown",M2307)</f>
        <v>Station Pro</v>
      </c>
      <c r="Q2307" s="34" t="str">
        <f t="shared" ref="Q2307:Q2370" si="253">IF(N2307="","Unknown",N2307)</f>
        <v>Groceries</v>
      </c>
      <c r="R2307" s="13" t="str">
        <f t="shared" ref="R2307:R2370" si="254">IF(O2307="","Others",O2307)</f>
        <v>Retailmart Inc</v>
      </c>
      <c r="S2307" s="35">
        <f t="shared" ref="S2307:S2370" si="255">VALUE(E2307)</f>
        <v>45</v>
      </c>
      <c r="T2307" s="35">
        <f t="shared" ref="T2307:T2370" si="256">VALUE(F2307)</f>
        <v>65</v>
      </c>
      <c r="U2307" s="14">
        <f t="shared" ref="U2307:U2370" si="257">VALUE(G2307)</f>
        <v>14486.01</v>
      </c>
      <c r="V2307" s="14">
        <f t="shared" ref="V2307:V2370" si="258">E2307*G2307</f>
        <v>651870.44999999995</v>
      </c>
      <c r="W2307" s="13" t="str">
        <v>Low Stock</v>
      </c>
      <c r="X2307" s="13" t="str">
        <v>Yes</v>
      </c>
      <c r="Y2307" s="13">
        <v>1</v>
      </c>
    </row>
    <row r="2308" spans="1:25" x14ac:dyDescent="0.3">
      <c r="A2308" s="31" t="s">
        <v>4563</v>
      </c>
      <c r="B2308" s="31" t="s">
        <v>2971</v>
      </c>
      <c r="C2308" s="31" t="s">
        <v>28</v>
      </c>
      <c r="D2308" s="31" t="s">
        <v>15</v>
      </c>
      <c r="E2308" s="31">
        <v>2</v>
      </c>
      <c r="F2308" s="31">
        <v>47</v>
      </c>
      <c r="G2308" s="31">
        <v>12999.16</v>
      </c>
      <c r="H2308" s="31">
        <v>25998.32</v>
      </c>
      <c r="I2308" s="32">
        <v>45732</v>
      </c>
      <c r="J2308" s="32">
        <v>45892</v>
      </c>
      <c r="K2308" s="31" t="s">
        <v>57</v>
      </c>
      <c r="L2308" s="33" t="s">
        <v>21</v>
      </c>
      <c r="M2308" s="13" t="str">
        <f>PROPER(TRIM(SUBSTITUTE(B2308,"###"," ")))</f>
        <v>Human Pro</v>
      </c>
      <c r="N2308" s="13" t="str">
        <f>PROPER(TRIM(SUBSTITUTE(C2308,"###"," ")))</f>
        <v>Furniture</v>
      </c>
      <c r="O2308" s="13" t="str">
        <f>PROPER(TRIM(SUBSTITUTE(D2308,"###"," ")))</f>
        <v>Global Traders</v>
      </c>
      <c r="P2308" s="13" t="str">
        <f t="shared" si="252"/>
        <v>Human Pro</v>
      </c>
      <c r="Q2308" s="34" t="str">
        <f t="shared" si="253"/>
        <v>Furniture</v>
      </c>
      <c r="R2308" s="13" t="str">
        <f t="shared" si="254"/>
        <v>Global Traders</v>
      </c>
      <c r="S2308" s="35">
        <f t="shared" si="255"/>
        <v>2</v>
      </c>
      <c r="T2308" s="35">
        <f t="shared" si="256"/>
        <v>47</v>
      </c>
      <c r="U2308" s="14">
        <f t="shared" si="257"/>
        <v>12999.16</v>
      </c>
      <c r="V2308" s="14">
        <f t="shared" si="258"/>
        <v>25998.32</v>
      </c>
      <c r="W2308" s="13" t="str">
        <v>Low Stock</v>
      </c>
      <c r="X2308" s="13" t="str">
        <v>Yes</v>
      </c>
      <c r="Y2308" s="13">
        <v>1</v>
      </c>
    </row>
    <row r="2309" spans="1:25" x14ac:dyDescent="0.3">
      <c r="A2309" s="31" t="s">
        <v>4564</v>
      </c>
      <c r="B2309" s="31" t="s">
        <v>4565</v>
      </c>
      <c r="C2309" s="31" t="s">
        <v>40</v>
      </c>
      <c r="D2309" s="31" t="s">
        <v>45</v>
      </c>
      <c r="E2309" s="31">
        <v>145</v>
      </c>
      <c r="F2309" s="31">
        <v>54</v>
      </c>
      <c r="G2309" s="31">
        <v>14341.27</v>
      </c>
      <c r="H2309" s="31">
        <v>2079484.15</v>
      </c>
      <c r="I2309" s="32">
        <v>45823</v>
      </c>
      <c r="J2309" s="32">
        <v>45923</v>
      </c>
      <c r="K2309" s="31" t="s">
        <v>54</v>
      </c>
      <c r="L2309" s="33" t="s">
        <v>17</v>
      </c>
      <c r="M2309" s="13" t="str">
        <f>PROPER(TRIM(SUBSTITUTE(B2309,"###"," ")))</f>
        <v>Quite Lite</v>
      </c>
      <c r="N2309" s="13" t="str">
        <f>PROPER(TRIM(SUBSTITUTE(C2309,"###"," ")))</f>
        <v>Electronics</v>
      </c>
      <c r="O2309" s="13" t="str">
        <f>PROPER(TRIM(SUBSTITUTE(D2309,"###"," ")))</f>
        <v>Retailmart Inc</v>
      </c>
      <c r="P2309" s="13" t="str">
        <f t="shared" si="252"/>
        <v>Quite Lite</v>
      </c>
      <c r="Q2309" s="34" t="str">
        <f t="shared" si="253"/>
        <v>Electronics</v>
      </c>
      <c r="R2309" s="13" t="str">
        <f t="shared" si="254"/>
        <v>Retailmart Inc</v>
      </c>
      <c r="S2309" s="35">
        <f t="shared" si="255"/>
        <v>145</v>
      </c>
      <c r="T2309" s="35">
        <f t="shared" si="256"/>
        <v>54</v>
      </c>
      <c r="U2309" s="14">
        <f t="shared" si="257"/>
        <v>14341.27</v>
      </c>
      <c r="V2309" s="14">
        <f t="shared" si="258"/>
        <v>2079484.1500000001</v>
      </c>
      <c r="W2309" s="13" t="str">
        <v>In Stock</v>
      </c>
      <c r="X2309" s="13" t="str">
        <v>No</v>
      </c>
      <c r="Y2309" s="13">
        <v>0</v>
      </c>
    </row>
    <row r="2310" spans="1:25" x14ac:dyDescent="0.3">
      <c r="A2310" s="31" t="s">
        <v>4568</v>
      </c>
      <c r="B2310" s="31" t="s">
        <v>4569</v>
      </c>
      <c r="C2310" s="31" t="s">
        <v>28</v>
      </c>
      <c r="D2310" s="31" t="s">
        <v>24</v>
      </c>
      <c r="E2310" s="31">
        <v>77</v>
      </c>
      <c r="F2310" s="31">
        <v>52</v>
      </c>
      <c r="G2310" s="31">
        <v>18287.419999999998</v>
      </c>
      <c r="H2310" s="31">
        <v>1408131.34</v>
      </c>
      <c r="I2310" s="32">
        <v>45773</v>
      </c>
      <c r="J2310" s="32">
        <v>45939</v>
      </c>
      <c r="K2310" s="31" t="s">
        <v>54</v>
      </c>
      <c r="L2310" s="33" t="s">
        <v>58</v>
      </c>
      <c r="M2310" s="13" t="str">
        <f>PROPER(TRIM(SUBSTITUTE(B2310,"###"," ")))</f>
        <v>Among Max</v>
      </c>
      <c r="N2310" s="13" t="str">
        <f>PROPER(TRIM(SUBSTITUTE(C2310,"###"," ")))</f>
        <v>Furniture</v>
      </c>
      <c r="O2310" s="13" t="str">
        <f>PROPER(TRIM(SUBSTITUTE(D2310,"###"," ")))</f>
        <v>Omni Suppliers</v>
      </c>
      <c r="P2310" s="13" t="str">
        <f t="shared" si="252"/>
        <v>Among Max</v>
      </c>
      <c r="Q2310" s="34" t="str">
        <f t="shared" si="253"/>
        <v>Furniture</v>
      </c>
      <c r="R2310" s="13" t="str">
        <f t="shared" si="254"/>
        <v>Omni Suppliers</v>
      </c>
      <c r="S2310" s="35">
        <f t="shared" si="255"/>
        <v>77</v>
      </c>
      <c r="T2310" s="35">
        <f t="shared" si="256"/>
        <v>52</v>
      </c>
      <c r="U2310" s="14">
        <f t="shared" si="257"/>
        <v>18287.419999999998</v>
      </c>
      <c r="V2310" s="14">
        <f t="shared" si="258"/>
        <v>1408131.3399999999</v>
      </c>
      <c r="W2310" s="13" t="str">
        <v>In Stock</v>
      </c>
      <c r="X2310" s="13" t="str">
        <v>No</v>
      </c>
      <c r="Y2310" s="13">
        <v>0</v>
      </c>
    </row>
    <row r="2311" spans="1:25" x14ac:dyDescent="0.3">
      <c r="A2311" s="31" t="s">
        <v>4570</v>
      </c>
      <c r="B2311" s="31" t="s">
        <v>3281</v>
      </c>
      <c r="C2311" s="31" t="s">
        <v>14</v>
      </c>
      <c r="D2311" s="31" t="s">
        <v>15</v>
      </c>
      <c r="E2311" s="31">
        <v>142</v>
      </c>
      <c r="F2311" s="31">
        <v>23</v>
      </c>
      <c r="G2311" s="31">
        <v>2038.3</v>
      </c>
      <c r="H2311" s="31">
        <v>289438.59999999998</v>
      </c>
      <c r="I2311" s="32">
        <v>45741</v>
      </c>
      <c r="J2311" s="32">
        <v>45872</v>
      </c>
      <c r="K2311" s="31" t="s">
        <v>25</v>
      </c>
      <c r="L2311" s="33" t="s">
        <v>30</v>
      </c>
      <c r="M2311" s="13" t="str">
        <f>PROPER(TRIM(SUBSTITUTE(B2311,"###"," ")))</f>
        <v>They X</v>
      </c>
      <c r="N2311" s="13" t="str">
        <f>PROPER(TRIM(SUBSTITUTE(C2311,"###"," ")))</f>
        <v>Clothing</v>
      </c>
      <c r="O2311" s="13" t="str">
        <f>PROPER(TRIM(SUBSTITUTE(D2311,"###"," ")))</f>
        <v>Global Traders</v>
      </c>
      <c r="P2311" s="13" t="str">
        <f t="shared" si="252"/>
        <v>They X</v>
      </c>
      <c r="Q2311" s="34" t="str">
        <f t="shared" si="253"/>
        <v>Clothing</v>
      </c>
      <c r="R2311" s="13" t="str">
        <f t="shared" si="254"/>
        <v>Global Traders</v>
      </c>
      <c r="S2311" s="35">
        <f t="shared" si="255"/>
        <v>142</v>
      </c>
      <c r="T2311" s="35">
        <f t="shared" si="256"/>
        <v>23</v>
      </c>
      <c r="U2311" s="14">
        <f t="shared" si="257"/>
        <v>2038.3</v>
      </c>
      <c r="V2311" s="14">
        <f t="shared" si="258"/>
        <v>289438.59999999998</v>
      </c>
      <c r="W2311" s="13" t="str">
        <v>In Stock</v>
      </c>
      <c r="X2311" s="13" t="str">
        <v>No</v>
      </c>
      <c r="Y2311" s="13">
        <v>0</v>
      </c>
    </row>
    <row r="2312" spans="1:25" x14ac:dyDescent="0.3">
      <c r="A2312" s="31" t="s">
        <v>4572</v>
      </c>
      <c r="B2312" s="31" t="s">
        <v>4244</v>
      </c>
      <c r="C2312" s="31" t="s">
        <v>20</v>
      </c>
      <c r="D2312" s="31" t="s">
        <v>45</v>
      </c>
      <c r="E2312" s="31">
        <v>8</v>
      </c>
      <c r="F2312" s="31">
        <v>82</v>
      </c>
      <c r="G2312" s="31">
        <v>6475.51</v>
      </c>
      <c r="H2312" s="31">
        <v>51804.08</v>
      </c>
      <c r="I2312" s="32">
        <v>45832</v>
      </c>
      <c r="J2312" s="32">
        <v>45938</v>
      </c>
      <c r="K2312" s="31" t="s">
        <v>57</v>
      </c>
      <c r="L2312" s="33" t="s">
        <v>33</v>
      </c>
      <c r="M2312" s="13" t="str">
        <f>PROPER(TRIM(SUBSTITUTE(B2312,"###"," ")))</f>
        <v>Plant Pro</v>
      </c>
      <c r="N2312" s="13" t="str">
        <f>PROPER(TRIM(SUBSTITUTE(C2312,"###"," ")))</f>
        <v>Toys</v>
      </c>
      <c r="O2312" s="13" t="str">
        <f>PROPER(TRIM(SUBSTITUTE(D2312,"###"," ")))</f>
        <v>Retailmart Inc</v>
      </c>
      <c r="P2312" s="13" t="str">
        <f t="shared" si="252"/>
        <v>Plant Pro</v>
      </c>
      <c r="Q2312" s="34" t="str">
        <f t="shared" si="253"/>
        <v>Toys</v>
      </c>
      <c r="R2312" s="13" t="str">
        <f t="shared" si="254"/>
        <v>Retailmart Inc</v>
      </c>
      <c r="S2312" s="35">
        <f t="shared" si="255"/>
        <v>8</v>
      </c>
      <c r="T2312" s="35">
        <f t="shared" si="256"/>
        <v>82</v>
      </c>
      <c r="U2312" s="14">
        <f t="shared" si="257"/>
        <v>6475.51</v>
      </c>
      <c r="V2312" s="14">
        <f t="shared" si="258"/>
        <v>51804.08</v>
      </c>
      <c r="W2312" s="13" t="str">
        <v>Low Stock</v>
      </c>
      <c r="X2312" s="13" t="str">
        <v>Yes</v>
      </c>
      <c r="Y2312" s="13">
        <v>1</v>
      </c>
    </row>
    <row r="2313" spans="1:25" x14ac:dyDescent="0.3">
      <c r="A2313" s="31" t="s">
        <v>4573</v>
      </c>
      <c r="B2313" s="31" t="s">
        <v>4574</v>
      </c>
      <c r="C2313" s="31" t="s">
        <v>40</v>
      </c>
      <c r="D2313" s="31" t="s">
        <v>41</v>
      </c>
      <c r="E2313" s="31">
        <v>20</v>
      </c>
      <c r="F2313" s="31">
        <v>74</v>
      </c>
      <c r="G2313" s="31">
        <v>6534.9</v>
      </c>
      <c r="H2313" s="31">
        <v>130698</v>
      </c>
      <c r="I2313" s="32">
        <v>45732</v>
      </c>
      <c r="J2313" s="32">
        <v>45876</v>
      </c>
      <c r="K2313" s="31" t="s">
        <v>46</v>
      </c>
      <c r="L2313" s="33" t="s">
        <v>21</v>
      </c>
      <c r="M2313" s="13" t="str">
        <f>PROPER(TRIM(SUBSTITUTE(B2313,"###"," ")))</f>
        <v>Best Mini</v>
      </c>
      <c r="N2313" s="13" t="str">
        <f>PROPER(TRIM(SUBSTITUTE(C2313,"###"," ")))</f>
        <v>Electronics</v>
      </c>
      <c r="O2313" s="13" t="str">
        <f>PROPER(TRIM(SUBSTITUTE(D2313,"###"," ")))</f>
        <v>Quickstock</v>
      </c>
      <c r="P2313" s="13" t="str">
        <f t="shared" si="252"/>
        <v>Best Mini</v>
      </c>
      <c r="Q2313" s="34" t="str">
        <f t="shared" si="253"/>
        <v>Electronics</v>
      </c>
      <c r="R2313" s="13" t="str">
        <f t="shared" si="254"/>
        <v>Quickstock</v>
      </c>
      <c r="S2313" s="35">
        <f t="shared" si="255"/>
        <v>20</v>
      </c>
      <c r="T2313" s="35">
        <f t="shared" si="256"/>
        <v>74</v>
      </c>
      <c r="U2313" s="14">
        <f t="shared" si="257"/>
        <v>6534.9</v>
      </c>
      <c r="V2313" s="14">
        <f t="shared" si="258"/>
        <v>130698</v>
      </c>
      <c r="W2313" s="13" t="str">
        <v>Low Stock</v>
      </c>
      <c r="X2313" s="13" t="str">
        <v>Yes</v>
      </c>
      <c r="Y2313" s="13">
        <v>1</v>
      </c>
    </row>
    <row r="2314" spans="1:25" x14ac:dyDescent="0.3">
      <c r="A2314" s="31" t="s">
        <v>4576</v>
      </c>
      <c r="B2314" s="31" t="s">
        <v>1149</v>
      </c>
      <c r="C2314" s="31" t="s">
        <v>28</v>
      </c>
      <c r="D2314" s="31" t="s">
        <v>45</v>
      </c>
      <c r="E2314" s="31">
        <v>29</v>
      </c>
      <c r="F2314" s="31">
        <v>48</v>
      </c>
      <c r="G2314" s="31">
        <v>12592.99</v>
      </c>
      <c r="H2314" s="31">
        <v>365196.71</v>
      </c>
      <c r="I2314" s="32">
        <v>45756</v>
      </c>
      <c r="J2314" s="32">
        <v>45880</v>
      </c>
      <c r="K2314" s="13"/>
      <c r="L2314" s="33" t="s">
        <v>17</v>
      </c>
      <c r="M2314" s="13" t="str">
        <f>PROPER(TRIM(SUBSTITUTE(B2314,"###"," ")))</f>
        <v>Method Max</v>
      </c>
      <c r="N2314" s="13" t="str">
        <f>PROPER(TRIM(SUBSTITUTE(C2314,"###"," ")))</f>
        <v>Furniture</v>
      </c>
      <c r="O2314" s="13" t="str">
        <f>PROPER(TRIM(SUBSTITUTE(D2314,"###"," ")))</f>
        <v>Retailmart Inc</v>
      </c>
      <c r="P2314" s="13" t="str">
        <f t="shared" si="252"/>
        <v>Method Max</v>
      </c>
      <c r="Q2314" s="34" t="str">
        <f t="shared" si="253"/>
        <v>Furniture</v>
      </c>
      <c r="R2314" s="13" t="str">
        <f t="shared" si="254"/>
        <v>Retailmart Inc</v>
      </c>
      <c r="S2314" s="35">
        <f t="shared" si="255"/>
        <v>29</v>
      </c>
      <c r="T2314" s="35">
        <f t="shared" si="256"/>
        <v>48</v>
      </c>
      <c r="U2314" s="14">
        <f t="shared" si="257"/>
        <v>12592.99</v>
      </c>
      <c r="V2314" s="14">
        <f t="shared" si="258"/>
        <v>365196.71</v>
      </c>
      <c r="W2314" s="13" t="str">
        <v>Low Stock</v>
      </c>
      <c r="X2314" s="13" t="str">
        <v>Yes</v>
      </c>
      <c r="Y2314" s="13">
        <v>1</v>
      </c>
    </row>
    <row r="2315" spans="1:25" x14ac:dyDescent="0.3">
      <c r="A2315" s="31" t="s">
        <v>4578</v>
      </c>
      <c r="B2315" s="31" t="s">
        <v>4579</v>
      </c>
      <c r="C2315" s="31" t="s">
        <v>20</v>
      </c>
      <c r="D2315" s="31" t="s">
        <v>45</v>
      </c>
      <c r="E2315" s="31">
        <v>94</v>
      </c>
      <c r="F2315" s="31">
        <v>80</v>
      </c>
      <c r="G2315" s="31">
        <v>16592.18</v>
      </c>
      <c r="H2315" s="31">
        <v>1559664.92</v>
      </c>
      <c r="I2315" s="32">
        <v>45727</v>
      </c>
      <c r="J2315" s="32">
        <v>45891</v>
      </c>
      <c r="K2315" s="31" t="s">
        <v>54</v>
      </c>
      <c r="L2315" s="33" t="s">
        <v>58</v>
      </c>
      <c r="M2315" s="13" t="str">
        <f>PROPER(TRIM(SUBSTITUTE(B2315,"###"," ")))</f>
        <v>Want Max</v>
      </c>
      <c r="N2315" s="13" t="str">
        <f>PROPER(TRIM(SUBSTITUTE(C2315,"###"," ")))</f>
        <v>Toys</v>
      </c>
      <c r="O2315" s="13" t="str">
        <f>PROPER(TRIM(SUBSTITUTE(D2315,"###"," ")))</f>
        <v>Retailmart Inc</v>
      </c>
      <c r="P2315" s="13" t="str">
        <f t="shared" si="252"/>
        <v>Want Max</v>
      </c>
      <c r="Q2315" s="34" t="str">
        <f t="shared" si="253"/>
        <v>Toys</v>
      </c>
      <c r="R2315" s="13" t="str">
        <f t="shared" si="254"/>
        <v>Retailmart Inc</v>
      </c>
      <c r="S2315" s="35">
        <f t="shared" si="255"/>
        <v>94</v>
      </c>
      <c r="T2315" s="35">
        <f t="shared" si="256"/>
        <v>80</v>
      </c>
      <c r="U2315" s="14">
        <f t="shared" si="257"/>
        <v>16592.18</v>
      </c>
      <c r="V2315" s="14">
        <f t="shared" si="258"/>
        <v>1559664.92</v>
      </c>
      <c r="W2315" s="13" t="str">
        <v>In Stock</v>
      </c>
      <c r="X2315" s="13" t="str">
        <v>No</v>
      </c>
      <c r="Y2315" s="13">
        <v>0</v>
      </c>
    </row>
    <row r="2316" spans="1:25" x14ac:dyDescent="0.3">
      <c r="A2316" s="31" t="s">
        <v>4580</v>
      </c>
      <c r="B2316" s="31" t="s">
        <v>4581</v>
      </c>
      <c r="C2316" s="31" t="s">
        <v>44</v>
      </c>
      <c r="D2316" s="31" t="s">
        <v>24</v>
      </c>
      <c r="E2316" s="31">
        <v>12</v>
      </c>
      <c r="F2316" s="31">
        <v>38</v>
      </c>
      <c r="G2316" s="31">
        <v>2254.15</v>
      </c>
      <c r="H2316" s="31">
        <v>27049.8</v>
      </c>
      <c r="I2316" s="32">
        <v>45744</v>
      </c>
      <c r="J2316" s="32">
        <v>45925</v>
      </c>
      <c r="K2316" s="31" t="s">
        <v>16</v>
      </c>
      <c r="L2316" s="33" t="s">
        <v>30</v>
      </c>
      <c r="M2316" s="13" t="str">
        <f>PROPER(TRIM(SUBSTITUTE(B2316,"###"," ")))</f>
        <v>Great Max</v>
      </c>
      <c r="N2316" s="13" t="str">
        <f>PROPER(TRIM(SUBSTITUTE(C2316,"###"," ")))</f>
        <v>Groceries</v>
      </c>
      <c r="O2316" s="13" t="str">
        <f>PROPER(TRIM(SUBSTITUTE(D2316,"###"," ")))</f>
        <v>Omni Suppliers</v>
      </c>
      <c r="P2316" s="13" t="str">
        <f t="shared" si="252"/>
        <v>Great Max</v>
      </c>
      <c r="Q2316" s="34" t="str">
        <f t="shared" si="253"/>
        <v>Groceries</v>
      </c>
      <c r="R2316" s="13" t="str">
        <f t="shared" si="254"/>
        <v>Omni Suppliers</v>
      </c>
      <c r="S2316" s="35">
        <f t="shared" si="255"/>
        <v>12</v>
      </c>
      <c r="T2316" s="35">
        <f t="shared" si="256"/>
        <v>38</v>
      </c>
      <c r="U2316" s="14">
        <f t="shared" si="257"/>
        <v>2254.15</v>
      </c>
      <c r="V2316" s="14">
        <f t="shared" si="258"/>
        <v>27049.800000000003</v>
      </c>
      <c r="W2316" s="13" t="str">
        <v>Low Stock</v>
      </c>
      <c r="X2316" s="13" t="str">
        <v>Yes</v>
      </c>
      <c r="Y2316" s="13">
        <v>1</v>
      </c>
    </row>
    <row r="2317" spans="1:25" x14ac:dyDescent="0.3">
      <c r="A2317" s="31" t="s">
        <v>4583</v>
      </c>
      <c r="B2317" s="31" t="s">
        <v>2232</v>
      </c>
      <c r="C2317" s="31" t="s">
        <v>44</v>
      </c>
      <c r="D2317" s="31" t="s">
        <v>15</v>
      </c>
      <c r="E2317" s="31">
        <v>165</v>
      </c>
      <c r="F2317" s="31">
        <v>62</v>
      </c>
      <c r="G2317" s="31">
        <v>11906.92</v>
      </c>
      <c r="H2317" s="31">
        <v>1964641.8</v>
      </c>
      <c r="I2317" s="32">
        <v>45731</v>
      </c>
      <c r="J2317" s="32">
        <v>45884</v>
      </c>
      <c r="K2317" s="31" t="s">
        <v>57</v>
      </c>
      <c r="L2317" s="33" t="s">
        <v>33</v>
      </c>
      <c r="M2317" s="13" t="str">
        <f>PROPER(TRIM(SUBSTITUTE(B2317,"###"," ")))</f>
        <v>They Max</v>
      </c>
      <c r="N2317" s="13" t="str">
        <f>PROPER(TRIM(SUBSTITUTE(C2317,"###"," ")))</f>
        <v>Groceries</v>
      </c>
      <c r="O2317" s="13" t="str">
        <f>PROPER(TRIM(SUBSTITUTE(D2317,"###"," ")))</f>
        <v>Global Traders</v>
      </c>
      <c r="P2317" s="13" t="str">
        <f t="shared" si="252"/>
        <v>They Max</v>
      </c>
      <c r="Q2317" s="34" t="str">
        <f t="shared" si="253"/>
        <v>Groceries</v>
      </c>
      <c r="R2317" s="13" t="str">
        <f t="shared" si="254"/>
        <v>Global Traders</v>
      </c>
      <c r="S2317" s="35">
        <f t="shared" si="255"/>
        <v>165</v>
      </c>
      <c r="T2317" s="35">
        <f t="shared" si="256"/>
        <v>62</v>
      </c>
      <c r="U2317" s="14">
        <f t="shared" si="257"/>
        <v>11906.92</v>
      </c>
      <c r="V2317" s="14">
        <f t="shared" si="258"/>
        <v>1964641.8</v>
      </c>
      <c r="W2317" s="13" t="str">
        <v>In Stock</v>
      </c>
      <c r="X2317" s="13" t="str">
        <v>No</v>
      </c>
      <c r="Y2317" s="13">
        <v>0</v>
      </c>
    </row>
    <row r="2318" spans="1:25" x14ac:dyDescent="0.3">
      <c r="A2318" s="31" t="s">
        <v>4585</v>
      </c>
      <c r="B2318" s="31" t="s">
        <v>345</v>
      </c>
      <c r="C2318" s="31" t="s">
        <v>40</v>
      </c>
      <c r="D2318" s="31" t="s">
        <v>45</v>
      </c>
      <c r="E2318" s="31">
        <v>59</v>
      </c>
      <c r="F2318" s="31">
        <v>31</v>
      </c>
      <c r="G2318" s="31">
        <v>8446.5</v>
      </c>
      <c r="H2318" s="31">
        <v>498343.5</v>
      </c>
      <c r="I2318" s="32">
        <v>45840</v>
      </c>
      <c r="J2318" s="32">
        <v>45925</v>
      </c>
      <c r="K2318" s="31" t="s">
        <v>29</v>
      </c>
      <c r="L2318" s="33" t="s">
        <v>30</v>
      </c>
      <c r="M2318" s="13" t="str">
        <f>PROPER(TRIM(SUBSTITUTE(B2318,"###"," ")))</f>
        <v>Anything Plus</v>
      </c>
      <c r="N2318" s="13" t="str">
        <f>PROPER(TRIM(SUBSTITUTE(C2318,"###"," ")))</f>
        <v>Electronics</v>
      </c>
      <c r="O2318" s="13" t="str">
        <f>PROPER(TRIM(SUBSTITUTE(D2318,"###"," ")))</f>
        <v>Retailmart Inc</v>
      </c>
      <c r="P2318" s="13" t="str">
        <f t="shared" si="252"/>
        <v>Anything Plus</v>
      </c>
      <c r="Q2318" s="34" t="str">
        <f t="shared" si="253"/>
        <v>Electronics</v>
      </c>
      <c r="R2318" s="13" t="str">
        <f t="shared" si="254"/>
        <v>Retailmart Inc</v>
      </c>
      <c r="S2318" s="35">
        <f t="shared" si="255"/>
        <v>59</v>
      </c>
      <c r="T2318" s="35">
        <f t="shared" si="256"/>
        <v>31</v>
      </c>
      <c r="U2318" s="14">
        <f t="shared" si="257"/>
        <v>8446.5</v>
      </c>
      <c r="V2318" s="14">
        <f t="shared" si="258"/>
        <v>498343.5</v>
      </c>
      <c r="W2318" s="13" t="str">
        <v>In Stock</v>
      </c>
      <c r="X2318" s="13" t="str">
        <v>No</v>
      </c>
      <c r="Y2318" s="13">
        <v>0</v>
      </c>
    </row>
    <row r="2319" spans="1:25" x14ac:dyDescent="0.3">
      <c r="A2319" s="31" t="s">
        <v>4586</v>
      </c>
      <c r="B2319" s="31" t="s">
        <v>4587</v>
      </c>
      <c r="C2319" s="31" t="s">
        <v>28</v>
      </c>
      <c r="D2319" s="31" t="s">
        <v>41</v>
      </c>
      <c r="E2319" s="31">
        <v>133</v>
      </c>
      <c r="F2319" s="31">
        <v>82</v>
      </c>
      <c r="G2319" s="31">
        <v>4160.67</v>
      </c>
      <c r="H2319" s="31">
        <v>553369.11</v>
      </c>
      <c r="I2319" s="32">
        <v>45702</v>
      </c>
      <c r="J2319" s="32">
        <v>45867</v>
      </c>
      <c r="K2319" s="31" t="s">
        <v>46</v>
      </c>
      <c r="L2319" s="33" t="s">
        <v>30</v>
      </c>
      <c r="M2319" s="13" t="str">
        <f>PROPER(TRIM(SUBSTITUTE(B2319,"###"," ")))</f>
        <v>Information X</v>
      </c>
      <c r="N2319" s="13" t="str">
        <f>PROPER(TRIM(SUBSTITUTE(C2319,"###"," ")))</f>
        <v>Furniture</v>
      </c>
      <c r="O2319" s="13" t="str">
        <f>PROPER(TRIM(SUBSTITUTE(D2319,"###"," ")))</f>
        <v>Quickstock</v>
      </c>
      <c r="P2319" s="13" t="str">
        <f t="shared" si="252"/>
        <v>Information X</v>
      </c>
      <c r="Q2319" s="34" t="str">
        <f t="shared" si="253"/>
        <v>Furniture</v>
      </c>
      <c r="R2319" s="13" t="str">
        <f t="shared" si="254"/>
        <v>Quickstock</v>
      </c>
      <c r="S2319" s="35">
        <f t="shared" si="255"/>
        <v>133</v>
      </c>
      <c r="T2319" s="35">
        <f t="shared" si="256"/>
        <v>82</v>
      </c>
      <c r="U2319" s="14">
        <f t="shared" si="257"/>
        <v>4160.67</v>
      </c>
      <c r="V2319" s="14">
        <f t="shared" si="258"/>
        <v>553369.11</v>
      </c>
      <c r="W2319" s="13" t="str">
        <v>In Stock</v>
      </c>
      <c r="X2319" s="13" t="str">
        <v>No</v>
      </c>
      <c r="Y2319" s="13">
        <v>0</v>
      </c>
    </row>
    <row r="2320" spans="1:25" x14ac:dyDescent="0.3">
      <c r="A2320" s="31" t="s">
        <v>4588</v>
      </c>
      <c r="B2320" s="31" t="s">
        <v>4589</v>
      </c>
      <c r="C2320" s="31" t="s">
        <v>28</v>
      </c>
      <c r="D2320" s="31" t="s">
        <v>53</v>
      </c>
      <c r="E2320" s="31">
        <v>103</v>
      </c>
      <c r="F2320" s="31">
        <v>53</v>
      </c>
      <c r="G2320" s="31">
        <v>15128.04</v>
      </c>
      <c r="H2320" s="31">
        <v>1558188.12</v>
      </c>
      <c r="I2320" s="32">
        <v>45815</v>
      </c>
      <c r="J2320" s="32">
        <v>45869</v>
      </c>
      <c r="K2320" s="31" t="s">
        <v>25</v>
      </c>
      <c r="L2320" s="33" t="s">
        <v>30</v>
      </c>
      <c r="M2320" s="13" t="str">
        <f>PROPER(TRIM(SUBSTITUTE(B2320,"###"," ")))</f>
        <v>Cover Mini</v>
      </c>
      <c r="N2320" s="13" t="str">
        <f>PROPER(TRIM(SUBSTITUTE(C2320,"###"," ")))</f>
        <v>Furniture</v>
      </c>
      <c r="O2320" s="13" t="str">
        <f>PROPER(TRIM(SUBSTITUTE(D2320,"###"," ")))</f>
        <v>Abc Pvt Ltd</v>
      </c>
      <c r="P2320" s="13" t="str">
        <f t="shared" si="252"/>
        <v>Cover Mini</v>
      </c>
      <c r="Q2320" s="34" t="str">
        <f t="shared" si="253"/>
        <v>Furniture</v>
      </c>
      <c r="R2320" s="13" t="str">
        <f t="shared" si="254"/>
        <v>Abc Pvt Ltd</v>
      </c>
      <c r="S2320" s="35">
        <f t="shared" si="255"/>
        <v>103</v>
      </c>
      <c r="T2320" s="35">
        <f t="shared" si="256"/>
        <v>53</v>
      </c>
      <c r="U2320" s="14">
        <f t="shared" si="257"/>
        <v>15128.04</v>
      </c>
      <c r="V2320" s="14">
        <f t="shared" si="258"/>
        <v>1558188.12</v>
      </c>
      <c r="W2320" s="13" t="str">
        <v>In Stock</v>
      </c>
      <c r="X2320" s="13" t="str">
        <v>No</v>
      </c>
      <c r="Y2320" s="13">
        <v>0</v>
      </c>
    </row>
    <row r="2321" spans="1:25" x14ac:dyDescent="0.3">
      <c r="A2321" s="31" t="s">
        <v>4591</v>
      </c>
      <c r="B2321" s="31" t="s">
        <v>4592</v>
      </c>
      <c r="C2321" s="31" t="s">
        <v>40</v>
      </c>
      <c r="D2321" s="31" t="s">
        <v>15</v>
      </c>
      <c r="E2321" s="31">
        <v>61</v>
      </c>
      <c r="F2321" s="13"/>
      <c r="G2321" s="31">
        <v>15249.65</v>
      </c>
      <c r="H2321" s="31">
        <v>930228.65</v>
      </c>
      <c r="I2321" s="32">
        <v>45729</v>
      </c>
      <c r="J2321" s="32">
        <v>45881</v>
      </c>
      <c r="K2321" s="31" t="s">
        <v>16</v>
      </c>
      <c r="L2321" s="33" t="s">
        <v>21</v>
      </c>
      <c r="M2321" s="13" t="str">
        <f>PROPER(TRIM(SUBSTITUTE(B2321,"###"," ")))</f>
        <v>Sound Pro</v>
      </c>
      <c r="N2321" s="13" t="str">
        <f>PROPER(TRIM(SUBSTITUTE(C2321,"###"," ")))</f>
        <v>Electronics</v>
      </c>
      <c r="O2321" s="13" t="str">
        <f>PROPER(TRIM(SUBSTITUTE(D2321,"###"," ")))</f>
        <v>Global Traders</v>
      </c>
      <c r="P2321" s="13" t="str">
        <f t="shared" si="252"/>
        <v>Sound Pro</v>
      </c>
      <c r="Q2321" s="34" t="str">
        <f t="shared" si="253"/>
        <v>Electronics</v>
      </c>
      <c r="R2321" s="13" t="str">
        <f t="shared" si="254"/>
        <v>Global Traders</v>
      </c>
      <c r="S2321" s="35">
        <f t="shared" si="255"/>
        <v>61</v>
      </c>
      <c r="T2321" s="35">
        <f t="shared" si="256"/>
        <v>0</v>
      </c>
      <c r="U2321" s="14">
        <f t="shared" si="257"/>
        <v>15249.65</v>
      </c>
      <c r="V2321" s="14">
        <f t="shared" si="258"/>
        <v>930228.65</v>
      </c>
      <c r="W2321" s="13" t="str">
        <v>In Stock</v>
      </c>
      <c r="X2321" s="13" t="str">
        <v>No</v>
      </c>
      <c r="Y2321" s="13">
        <v>0</v>
      </c>
    </row>
    <row r="2322" spans="1:25" x14ac:dyDescent="0.3">
      <c r="A2322" s="31" t="s">
        <v>4593</v>
      </c>
      <c r="B2322" s="31" t="s">
        <v>1793</v>
      </c>
      <c r="C2322" s="31" t="s">
        <v>40</v>
      </c>
      <c r="D2322" s="31" t="s">
        <v>15</v>
      </c>
      <c r="E2322" s="13"/>
      <c r="F2322" s="31">
        <v>61</v>
      </c>
      <c r="G2322" s="31">
        <v>11261.53</v>
      </c>
      <c r="H2322" s="13"/>
      <c r="I2322" s="32">
        <v>45703</v>
      </c>
      <c r="J2322" s="32">
        <v>45917</v>
      </c>
      <c r="K2322" s="31" t="s">
        <v>54</v>
      </c>
      <c r="L2322" s="33" t="s">
        <v>33</v>
      </c>
      <c r="M2322" s="13" t="str">
        <f>PROPER(TRIM(SUBSTITUTE(B2322,"###"," ")))</f>
        <v>Event Pro</v>
      </c>
      <c r="N2322" s="13" t="str">
        <f>PROPER(TRIM(SUBSTITUTE(C2322,"###"," ")))</f>
        <v>Electronics</v>
      </c>
      <c r="O2322" s="13" t="str">
        <f>PROPER(TRIM(SUBSTITUTE(D2322,"###"," ")))</f>
        <v>Global Traders</v>
      </c>
      <c r="P2322" s="13" t="str">
        <f t="shared" si="252"/>
        <v>Event Pro</v>
      </c>
      <c r="Q2322" s="34" t="str">
        <f t="shared" si="253"/>
        <v>Electronics</v>
      </c>
      <c r="R2322" s="13" t="str">
        <f t="shared" si="254"/>
        <v>Global Traders</v>
      </c>
      <c r="S2322" s="35">
        <f t="shared" si="255"/>
        <v>0</v>
      </c>
      <c r="T2322" s="35">
        <f t="shared" si="256"/>
        <v>61</v>
      </c>
      <c r="U2322" s="14">
        <f t="shared" si="257"/>
        <v>11261.53</v>
      </c>
      <c r="V2322" s="14">
        <f t="shared" si="258"/>
        <v>0</v>
      </c>
      <c r="W2322" s="13" t="str">
        <v>Out of Stock</v>
      </c>
      <c r="X2322" s="13" t="str">
        <v>Yes</v>
      </c>
      <c r="Y2322" s="13">
        <v>1</v>
      </c>
    </row>
    <row r="2323" spans="1:25" x14ac:dyDescent="0.3">
      <c r="A2323" s="31" t="s">
        <v>4594</v>
      </c>
      <c r="B2323" s="31" t="s">
        <v>4595</v>
      </c>
      <c r="C2323" s="31" t="s">
        <v>20</v>
      </c>
      <c r="D2323" s="31" t="s">
        <v>45</v>
      </c>
      <c r="E2323" s="31">
        <v>86</v>
      </c>
      <c r="F2323" s="31">
        <v>34</v>
      </c>
      <c r="G2323" s="31">
        <v>10414.06</v>
      </c>
      <c r="H2323" s="31">
        <v>895609.15999999992</v>
      </c>
      <c r="I2323" s="32">
        <v>45802</v>
      </c>
      <c r="J2323" s="32">
        <v>45890</v>
      </c>
      <c r="K2323" s="31" t="s">
        <v>29</v>
      </c>
      <c r="L2323" s="33" t="s">
        <v>21</v>
      </c>
      <c r="M2323" s="13" t="str">
        <f>PROPER(TRIM(SUBSTITUTE(B2323,"###"," ")))</f>
        <v>By Pro</v>
      </c>
      <c r="N2323" s="13" t="str">
        <f>PROPER(TRIM(SUBSTITUTE(C2323,"###"," ")))</f>
        <v>Toys</v>
      </c>
      <c r="O2323" s="13" t="str">
        <f>PROPER(TRIM(SUBSTITUTE(D2323,"###"," ")))</f>
        <v>Retailmart Inc</v>
      </c>
      <c r="P2323" s="13" t="str">
        <f t="shared" si="252"/>
        <v>By Pro</v>
      </c>
      <c r="Q2323" s="34" t="str">
        <f t="shared" si="253"/>
        <v>Toys</v>
      </c>
      <c r="R2323" s="13" t="str">
        <f t="shared" si="254"/>
        <v>Retailmart Inc</v>
      </c>
      <c r="S2323" s="35">
        <f t="shared" si="255"/>
        <v>86</v>
      </c>
      <c r="T2323" s="35">
        <f t="shared" si="256"/>
        <v>34</v>
      </c>
      <c r="U2323" s="14">
        <f t="shared" si="257"/>
        <v>10414.06</v>
      </c>
      <c r="V2323" s="14">
        <f t="shared" si="258"/>
        <v>895609.15999999992</v>
      </c>
      <c r="W2323" s="13" t="str">
        <v>In Stock</v>
      </c>
      <c r="X2323" s="13" t="str">
        <v>No</v>
      </c>
      <c r="Y2323" s="13">
        <v>0</v>
      </c>
    </row>
    <row r="2324" spans="1:25" x14ac:dyDescent="0.3">
      <c r="A2324" s="31" t="s">
        <v>4596</v>
      </c>
      <c r="B2324" s="31" t="s">
        <v>4597</v>
      </c>
      <c r="C2324" s="31" t="s">
        <v>20</v>
      </c>
      <c r="D2324" s="31" t="s">
        <v>24</v>
      </c>
      <c r="E2324" s="31">
        <v>106</v>
      </c>
      <c r="F2324" s="31">
        <v>72</v>
      </c>
      <c r="G2324" s="31">
        <v>11158.4</v>
      </c>
      <c r="H2324" s="31">
        <v>1182790.3999999999</v>
      </c>
      <c r="I2324" s="32">
        <v>45780</v>
      </c>
      <c r="J2324" s="32">
        <v>45917</v>
      </c>
      <c r="K2324" s="31" t="s">
        <v>29</v>
      </c>
      <c r="L2324" s="33" t="s">
        <v>33</v>
      </c>
      <c r="M2324" s="13" t="str">
        <f>PROPER(TRIM(SUBSTITUTE(B2324,"###"," ")))</f>
        <v>Receive Max</v>
      </c>
      <c r="N2324" s="13" t="str">
        <f>PROPER(TRIM(SUBSTITUTE(C2324,"###"," ")))</f>
        <v>Toys</v>
      </c>
      <c r="O2324" s="13" t="str">
        <f>PROPER(TRIM(SUBSTITUTE(D2324,"###"," ")))</f>
        <v>Omni Suppliers</v>
      </c>
      <c r="P2324" s="13" t="str">
        <f t="shared" si="252"/>
        <v>Receive Max</v>
      </c>
      <c r="Q2324" s="34" t="str">
        <f t="shared" si="253"/>
        <v>Toys</v>
      </c>
      <c r="R2324" s="13" t="str">
        <f t="shared" si="254"/>
        <v>Omni Suppliers</v>
      </c>
      <c r="S2324" s="35">
        <f t="shared" si="255"/>
        <v>106</v>
      </c>
      <c r="T2324" s="35">
        <f t="shared" si="256"/>
        <v>72</v>
      </c>
      <c r="U2324" s="14">
        <f t="shared" si="257"/>
        <v>11158.4</v>
      </c>
      <c r="V2324" s="14">
        <f t="shared" si="258"/>
        <v>1182790.3999999999</v>
      </c>
      <c r="W2324" s="13" t="str">
        <v>In Stock</v>
      </c>
      <c r="X2324" s="13" t="str">
        <v>No</v>
      </c>
      <c r="Y2324" s="13">
        <v>0</v>
      </c>
    </row>
    <row r="2325" spans="1:25" x14ac:dyDescent="0.3">
      <c r="A2325" s="31" t="s">
        <v>4598</v>
      </c>
      <c r="B2325" s="31" t="s">
        <v>4599</v>
      </c>
      <c r="C2325" s="31" t="s">
        <v>44</v>
      </c>
      <c r="D2325" s="31" t="s">
        <v>53</v>
      </c>
      <c r="E2325" s="31">
        <v>136</v>
      </c>
      <c r="F2325" s="31">
        <v>57</v>
      </c>
      <c r="G2325" s="31">
        <v>8539.99</v>
      </c>
      <c r="H2325" s="31">
        <v>1161438.6399999999</v>
      </c>
      <c r="I2325" s="32">
        <v>45725</v>
      </c>
      <c r="J2325" s="32">
        <v>45934</v>
      </c>
      <c r="K2325" s="31" t="s">
        <v>16</v>
      </c>
      <c r="L2325" s="33" t="s">
        <v>30</v>
      </c>
      <c r="M2325" s="13" t="str">
        <f>PROPER(TRIM(SUBSTITUTE(B2325,"###"," ")))</f>
        <v>Strong Mini</v>
      </c>
      <c r="N2325" s="13" t="str">
        <f>PROPER(TRIM(SUBSTITUTE(C2325,"###"," ")))</f>
        <v>Groceries</v>
      </c>
      <c r="O2325" s="13" t="str">
        <f>PROPER(TRIM(SUBSTITUTE(D2325,"###"," ")))</f>
        <v>Abc Pvt Ltd</v>
      </c>
      <c r="P2325" s="13" t="str">
        <f t="shared" si="252"/>
        <v>Strong Mini</v>
      </c>
      <c r="Q2325" s="34" t="str">
        <f t="shared" si="253"/>
        <v>Groceries</v>
      </c>
      <c r="R2325" s="13" t="str">
        <f t="shared" si="254"/>
        <v>Abc Pvt Ltd</v>
      </c>
      <c r="S2325" s="35">
        <f t="shared" si="255"/>
        <v>136</v>
      </c>
      <c r="T2325" s="35">
        <f t="shared" si="256"/>
        <v>57</v>
      </c>
      <c r="U2325" s="14">
        <f t="shared" si="257"/>
        <v>8539.99</v>
      </c>
      <c r="V2325" s="14">
        <f t="shared" si="258"/>
        <v>1161438.6399999999</v>
      </c>
      <c r="W2325" s="13" t="str">
        <v>In Stock</v>
      </c>
      <c r="X2325" s="13" t="str">
        <v>No</v>
      </c>
      <c r="Y2325" s="13">
        <v>0</v>
      </c>
    </row>
    <row r="2326" spans="1:25" x14ac:dyDescent="0.3">
      <c r="A2326" s="31" t="s">
        <v>4600</v>
      </c>
      <c r="B2326" s="31" t="s">
        <v>4601</v>
      </c>
      <c r="C2326" s="31" t="s">
        <v>40</v>
      </c>
      <c r="D2326" s="13"/>
      <c r="E2326" s="31">
        <v>176</v>
      </c>
      <c r="F2326" s="31">
        <v>87</v>
      </c>
      <c r="G2326" s="31">
        <v>11949.67</v>
      </c>
      <c r="H2326" s="31">
        <v>2103141.92</v>
      </c>
      <c r="I2326" s="32">
        <v>45787</v>
      </c>
      <c r="J2326" s="32">
        <v>45863</v>
      </c>
      <c r="K2326" s="31" t="s">
        <v>29</v>
      </c>
      <c r="L2326" s="33" t="s">
        <v>21</v>
      </c>
      <c r="M2326" s="13" t="str">
        <f>PROPER(TRIM(SUBSTITUTE(B2326,"###"," ")))</f>
        <v>Cold Mini</v>
      </c>
      <c r="N2326" s="13" t="str">
        <f>PROPER(TRIM(SUBSTITUTE(C2326,"###"," ")))</f>
        <v>Electronics</v>
      </c>
      <c r="O2326" s="13" t="str">
        <f>PROPER(TRIM(SUBSTITUTE(D2326,"###"," ")))</f>
        <v/>
      </c>
      <c r="P2326" s="13" t="str">
        <f t="shared" si="252"/>
        <v>Cold Mini</v>
      </c>
      <c r="Q2326" s="34" t="str">
        <f t="shared" si="253"/>
        <v>Electronics</v>
      </c>
      <c r="R2326" s="13" t="str">
        <f t="shared" si="254"/>
        <v>Others</v>
      </c>
      <c r="S2326" s="35">
        <f t="shared" si="255"/>
        <v>176</v>
      </c>
      <c r="T2326" s="35">
        <f t="shared" si="256"/>
        <v>87</v>
      </c>
      <c r="U2326" s="14">
        <f t="shared" si="257"/>
        <v>11949.67</v>
      </c>
      <c r="V2326" s="14">
        <f t="shared" si="258"/>
        <v>2103141.92</v>
      </c>
      <c r="W2326" s="13" t="str">
        <v>In Stock</v>
      </c>
      <c r="X2326" s="13" t="str">
        <v>No</v>
      </c>
      <c r="Y2326" s="13">
        <v>0</v>
      </c>
    </row>
    <row r="2327" spans="1:25" x14ac:dyDescent="0.3">
      <c r="A2327" s="31" t="s">
        <v>4602</v>
      </c>
      <c r="B2327" s="31" t="s">
        <v>1708</v>
      </c>
      <c r="C2327" s="31" t="s">
        <v>40</v>
      </c>
      <c r="D2327" s="31" t="s">
        <v>45</v>
      </c>
      <c r="E2327" s="13"/>
      <c r="F2327" s="31">
        <v>96</v>
      </c>
      <c r="G2327" s="31">
        <v>12893.22</v>
      </c>
      <c r="H2327" s="13"/>
      <c r="I2327" s="32">
        <v>45785</v>
      </c>
      <c r="J2327" s="32">
        <v>45894</v>
      </c>
      <c r="K2327" s="13"/>
      <c r="L2327" s="33" t="s">
        <v>21</v>
      </c>
      <c r="M2327" s="13" t="str">
        <f>PROPER(TRIM(SUBSTITUTE(B2327,"###"," ")))</f>
        <v>Several Plus</v>
      </c>
      <c r="N2327" s="13" t="str">
        <f>PROPER(TRIM(SUBSTITUTE(C2327,"###"," ")))</f>
        <v>Electronics</v>
      </c>
      <c r="O2327" s="13" t="str">
        <f>PROPER(TRIM(SUBSTITUTE(D2327,"###"," ")))</f>
        <v>Retailmart Inc</v>
      </c>
      <c r="P2327" s="13" t="str">
        <f t="shared" si="252"/>
        <v>Several Plus</v>
      </c>
      <c r="Q2327" s="34" t="str">
        <f t="shared" si="253"/>
        <v>Electronics</v>
      </c>
      <c r="R2327" s="13" t="str">
        <f t="shared" si="254"/>
        <v>Retailmart Inc</v>
      </c>
      <c r="S2327" s="35">
        <f t="shared" si="255"/>
        <v>0</v>
      </c>
      <c r="T2327" s="35">
        <f t="shared" si="256"/>
        <v>96</v>
      </c>
      <c r="U2327" s="14">
        <f t="shared" si="257"/>
        <v>12893.22</v>
      </c>
      <c r="V2327" s="14">
        <f t="shared" si="258"/>
        <v>0</v>
      </c>
      <c r="W2327" s="13" t="str">
        <v>Out of Stock</v>
      </c>
      <c r="X2327" s="13" t="str">
        <v>Yes</v>
      </c>
      <c r="Y2327" s="13">
        <v>1</v>
      </c>
    </row>
    <row r="2328" spans="1:25" x14ac:dyDescent="0.3">
      <c r="A2328" s="31" t="s">
        <v>4603</v>
      </c>
      <c r="B2328" s="31" t="s">
        <v>4604</v>
      </c>
      <c r="C2328" s="31" t="s">
        <v>40</v>
      </c>
      <c r="D2328" s="31" t="s">
        <v>24</v>
      </c>
      <c r="E2328" s="31">
        <v>172</v>
      </c>
      <c r="F2328" s="31">
        <v>92</v>
      </c>
      <c r="G2328" s="31">
        <v>12991.47</v>
      </c>
      <c r="H2328" s="31">
        <v>2234532.84</v>
      </c>
      <c r="I2328" s="32">
        <v>45670</v>
      </c>
      <c r="J2328" s="32">
        <v>45856</v>
      </c>
      <c r="K2328" s="31" t="s">
        <v>54</v>
      </c>
      <c r="L2328" s="33" t="s">
        <v>30</v>
      </c>
      <c r="M2328" s="13" t="str">
        <f>PROPER(TRIM(SUBSTITUTE(B2328,"###"," ")))</f>
        <v>Budget Pro</v>
      </c>
      <c r="N2328" s="13" t="str">
        <f>PROPER(TRIM(SUBSTITUTE(C2328,"###"," ")))</f>
        <v>Electronics</v>
      </c>
      <c r="O2328" s="13" t="str">
        <f>PROPER(TRIM(SUBSTITUTE(D2328,"###"," ")))</f>
        <v>Omni Suppliers</v>
      </c>
      <c r="P2328" s="13" t="str">
        <f t="shared" si="252"/>
        <v>Budget Pro</v>
      </c>
      <c r="Q2328" s="34" t="str">
        <f t="shared" si="253"/>
        <v>Electronics</v>
      </c>
      <c r="R2328" s="13" t="str">
        <f t="shared" si="254"/>
        <v>Omni Suppliers</v>
      </c>
      <c r="S2328" s="35">
        <f t="shared" si="255"/>
        <v>172</v>
      </c>
      <c r="T2328" s="35">
        <f t="shared" si="256"/>
        <v>92</v>
      </c>
      <c r="U2328" s="14">
        <f t="shared" si="257"/>
        <v>12991.47</v>
      </c>
      <c r="V2328" s="14">
        <f t="shared" si="258"/>
        <v>2234532.84</v>
      </c>
      <c r="W2328" s="13" t="str">
        <v>In Stock</v>
      </c>
      <c r="X2328" s="13" t="str">
        <v>No</v>
      </c>
      <c r="Y2328" s="13">
        <v>0</v>
      </c>
    </row>
    <row r="2329" spans="1:25" x14ac:dyDescent="0.3">
      <c r="A2329" s="31" t="s">
        <v>4605</v>
      </c>
      <c r="B2329" s="31" t="s">
        <v>4606</v>
      </c>
      <c r="C2329" s="31" t="s">
        <v>44</v>
      </c>
      <c r="D2329" s="31" t="s">
        <v>53</v>
      </c>
      <c r="E2329" s="31">
        <v>73</v>
      </c>
      <c r="F2329" s="31">
        <v>30</v>
      </c>
      <c r="G2329" s="31">
        <v>12257.49</v>
      </c>
      <c r="H2329" s="31">
        <v>894796.77</v>
      </c>
      <c r="I2329" s="32">
        <v>45760</v>
      </c>
      <c r="J2329" s="32">
        <v>45897</v>
      </c>
      <c r="K2329" s="13"/>
      <c r="L2329" s="33" t="s">
        <v>33</v>
      </c>
      <c r="M2329" s="13" t="str">
        <f>PROPER(TRIM(SUBSTITUTE(B2329,"###"," ")))</f>
        <v>Water Plus</v>
      </c>
      <c r="N2329" s="13" t="str">
        <f>PROPER(TRIM(SUBSTITUTE(C2329,"###"," ")))</f>
        <v>Groceries</v>
      </c>
      <c r="O2329" s="13" t="str">
        <f>PROPER(TRIM(SUBSTITUTE(D2329,"###"," ")))</f>
        <v>Abc Pvt Ltd</v>
      </c>
      <c r="P2329" s="13" t="str">
        <f t="shared" si="252"/>
        <v>Water Plus</v>
      </c>
      <c r="Q2329" s="34" t="str">
        <f t="shared" si="253"/>
        <v>Groceries</v>
      </c>
      <c r="R2329" s="13" t="str">
        <f t="shared" si="254"/>
        <v>Abc Pvt Ltd</v>
      </c>
      <c r="S2329" s="35">
        <f t="shared" si="255"/>
        <v>73</v>
      </c>
      <c r="T2329" s="35">
        <f t="shared" si="256"/>
        <v>30</v>
      </c>
      <c r="U2329" s="14">
        <f t="shared" si="257"/>
        <v>12257.49</v>
      </c>
      <c r="V2329" s="14">
        <f t="shared" si="258"/>
        <v>894796.77</v>
      </c>
      <c r="W2329" s="13" t="str">
        <v>In Stock</v>
      </c>
      <c r="X2329" s="13" t="str">
        <v>No</v>
      </c>
      <c r="Y2329" s="13">
        <v>0</v>
      </c>
    </row>
    <row r="2330" spans="1:25" x14ac:dyDescent="0.3">
      <c r="A2330" s="31" t="s">
        <v>4608</v>
      </c>
      <c r="B2330" s="31" t="s">
        <v>4609</v>
      </c>
      <c r="C2330" s="31" t="s">
        <v>40</v>
      </c>
      <c r="D2330" s="31" t="s">
        <v>15</v>
      </c>
      <c r="E2330" s="31">
        <v>16</v>
      </c>
      <c r="F2330" s="31">
        <v>54</v>
      </c>
      <c r="G2330" s="31">
        <v>5081.03</v>
      </c>
      <c r="H2330" s="31">
        <v>81296.479999999996</v>
      </c>
      <c r="I2330" s="32">
        <v>45676</v>
      </c>
      <c r="J2330" s="32">
        <v>45857</v>
      </c>
      <c r="K2330" s="31" t="s">
        <v>57</v>
      </c>
      <c r="L2330" s="33" t="s">
        <v>17</v>
      </c>
      <c r="M2330" s="13" t="str">
        <f>PROPER(TRIM(SUBSTITUTE(B2330,"###"," ")))</f>
        <v>Seem Lite</v>
      </c>
      <c r="N2330" s="13" t="str">
        <f>PROPER(TRIM(SUBSTITUTE(C2330,"###"," ")))</f>
        <v>Electronics</v>
      </c>
      <c r="O2330" s="13" t="str">
        <f>PROPER(TRIM(SUBSTITUTE(D2330,"###"," ")))</f>
        <v>Global Traders</v>
      </c>
      <c r="P2330" s="13" t="str">
        <f t="shared" si="252"/>
        <v>Seem Lite</v>
      </c>
      <c r="Q2330" s="34" t="str">
        <f t="shared" si="253"/>
        <v>Electronics</v>
      </c>
      <c r="R2330" s="13" t="str">
        <f t="shared" si="254"/>
        <v>Global Traders</v>
      </c>
      <c r="S2330" s="35">
        <f t="shared" si="255"/>
        <v>16</v>
      </c>
      <c r="T2330" s="35">
        <f t="shared" si="256"/>
        <v>54</v>
      </c>
      <c r="U2330" s="14">
        <f t="shared" si="257"/>
        <v>5081.03</v>
      </c>
      <c r="V2330" s="14">
        <f t="shared" si="258"/>
        <v>81296.479999999996</v>
      </c>
      <c r="W2330" s="13" t="str">
        <v>Low Stock</v>
      </c>
      <c r="X2330" s="13" t="str">
        <v>Yes</v>
      </c>
      <c r="Y2330" s="13">
        <v>1</v>
      </c>
    </row>
    <row r="2331" spans="1:25" x14ac:dyDescent="0.3">
      <c r="A2331" s="31" t="s">
        <v>4610</v>
      </c>
      <c r="B2331" s="31" t="s">
        <v>3194</v>
      </c>
      <c r="C2331" s="31" t="s">
        <v>28</v>
      </c>
      <c r="D2331" s="13"/>
      <c r="E2331" s="31">
        <v>63</v>
      </c>
      <c r="F2331" s="31">
        <v>23</v>
      </c>
      <c r="G2331" s="31">
        <v>9557.5300000000007</v>
      </c>
      <c r="H2331" s="31">
        <v>602124.39</v>
      </c>
      <c r="I2331" s="32">
        <v>45727</v>
      </c>
      <c r="J2331" s="32">
        <v>45893</v>
      </c>
      <c r="K2331" s="31" t="s">
        <v>25</v>
      </c>
      <c r="L2331" s="33" t="s">
        <v>30</v>
      </c>
      <c r="M2331" s="13" t="str">
        <f>PROPER(TRIM(SUBSTITUTE(B2331,"###"," ")))</f>
        <v>Few Plus</v>
      </c>
      <c r="N2331" s="13" t="str">
        <f>PROPER(TRIM(SUBSTITUTE(C2331,"###"," ")))</f>
        <v>Furniture</v>
      </c>
      <c r="O2331" s="13" t="str">
        <f>PROPER(TRIM(SUBSTITUTE(D2331,"###"," ")))</f>
        <v/>
      </c>
      <c r="P2331" s="13" t="str">
        <f t="shared" si="252"/>
        <v>Few Plus</v>
      </c>
      <c r="Q2331" s="34" t="str">
        <f t="shared" si="253"/>
        <v>Furniture</v>
      </c>
      <c r="R2331" s="13" t="str">
        <f t="shared" si="254"/>
        <v>Others</v>
      </c>
      <c r="S2331" s="35">
        <f t="shared" si="255"/>
        <v>63</v>
      </c>
      <c r="T2331" s="35">
        <f t="shared" si="256"/>
        <v>23</v>
      </c>
      <c r="U2331" s="14">
        <f t="shared" si="257"/>
        <v>9557.5300000000007</v>
      </c>
      <c r="V2331" s="14">
        <f t="shared" si="258"/>
        <v>602124.39</v>
      </c>
      <c r="W2331" s="13" t="str">
        <v>In Stock</v>
      </c>
      <c r="X2331" s="13" t="str">
        <v>No</v>
      </c>
      <c r="Y2331" s="13">
        <v>0</v>
      </c>
    </row>
    <row r="2332" spans="1:25" x14ac:dyDescent="0.3">
      <c r="A2332" s="31" t="s">
        <v>4611</v>
      </c>
      <c r="B2332" s="31" t="s">
        <v>923</v>
      </c>
      <c r="C2332" s="31" t="s">
        <v>14</v>
      </c>
      <c r="D2332" s="31" t="s">
        <v>24</v>
      </c>
      <c r="E2332" s="31">
        <v>75</v>
      </c>
      <c r="F2332" s="31">
        <v>72</v>
      </c>
      <c r="G2332" s="31">
        <v>3349.14</v>
      </c>
      <c r="H2332" s="31">
        <v>251185.5</v>
      </c>
      <c r="I2332" s="32">
        <v>45785</v>
      </c>
      <c r="J2332" s="32">
        <v>45913</v>
      </c>
      <c r="K2332" s="13"/>
      <c r="L2332" s="33" t="s">
        <v>17</v>
      </c>
      <c r="M2332" s="13" t="str">
        <f>PROPER(TRIM(SUBSTITUTE(B2332,"###"," ")))</f>
        <v>Response X</v>
      </c>
      <c r="N2332" s="13" t="str">
        <f>PROPER(TRIM(SUBSTITUTE(C2332,"###"," ")))</f>
        <v>Clothing</v>
      </c>
      <c r="O2332" s="13" t="str">
        <f>PROPER(TRIM(SUBSTITUTE(D2332,"###"," ")))</f>
        <v>Omni Suppliers</v>
      </c>
      <c r="P2332" s="13" t="str">
        <f t="shared" si="252"/>
        <v>Response X</v>
      </c>
      <c r="Q2332" s="34" t="str">
        <f t="shared" si="253"/>
        <v>Clothing</v>
      </c>
      <c r="R2332" s="13" t="str">
        <f t="shared" si="254"/>
        <v>Omni Suppliers</v>
      </c>
      <c r="S2332" s="35">
        <f t="shared" si="255"/>
        <v>75</v>
      </c>
      <c r="T2332" s="35">
        <f t="shared" si="256"/>
        <v>72</v>
      </c>
      <c r="U2332" s="14">
        <f t="shared" si="257"/>
        <v>3349.14</v>
      </c>
      <c r="V2332" s="14">
        <f t="shared" si="258"/>
        <v>251185.5</v>
      </c>
      <c r="W2332" s="13" t="str">
        <v>In Stock</v>
      </c>
      <c r="X2332" s="13" t="str">
        <v>No</v>
      </c>
      <c r="Y2332" s="13">
        <v>0</v>
      </c>
    </row>
    <row r="2333" spans="1:25" x14ac:dyDescent="0.3">
      <c r="A2333" s="31" t="s">
        <v>4612</v>
      </c>
      <c r="B2333" s="31" t="s">
        <v>1386</v>
      </c>
      <c r="C2333" s="31" t="s">
        <v>20</v>
      </c>
      <c r="D2333" s="31" t="s">
        <v>24</v>
      </c>
      <c r="E2333" s="31">
        <v>167</v>
      </c>
      <c r="F2333" s="31">
        <v>32</v>
      </c>
      <c r="G2333" s="31">
        <v>11278.11</v>
      </c>
      <c r="H2333" s="31">
        <v>1883444.37</v>
      </c>
      <c r="I2333" s="32">
        <v>45757</v>
      </c>
      <c r="J2333" s="32">
        <v>45907</v>
      </c>
      <c r="K2333" s="31" t="s">
        <v>57</v>
      </c>
      <c r="L2333" s="33" t="s">
        <v>33</v>
      </c>
      <c r="M2333" s="13" t="str">
        <f>PROPER(TRIM(SUBSTITUTE(B2333,"###"," ")))</f>
        <v>Discussion Pro</v>
      </c>
      <c r="N2333" s="13" t="str">
        <f>PROPER(TRIM(SUBSTITUTE(C2333,"###"," ")))</f>
        <v>Toys</v>
      </c>
      <c r="O2333" s="13" t="str">
        <f>PROPER(TRIM(SUBSTITUTE(D2333,"###"," ")))</f>
        <v>Omni Suppliers</v>
      </c>
      <c r="P2333" s="13" t="str">
        <f t="shared" si="252"/>
        <v>Discussion Pro</v>
      </c>
      <c r="Q2333" s="34" t="str">
        <f t="shared" si="253"/>
        <v>Toys</v>
      </c>
      <c r="R2333" s="13" t="str">
        <f t="shared" si="254"/>
        <v>Omni Suppliers</v>
      </c>
      <c r="S2333" s="35">
        <f t="shared" si="255"/>
        <v>167</v>
      </c>
      <c r="T2333" s="35">
        <f t="shared" si="256"/>
        <v>32</v>
      </c>
      <c r="U2333" s="14">
        <f t="shared" si="257"/>
        <v>11278.11</v>
      </c>
      <c r="V2333" s="14">
        <f t="shared" si="258"/>
        <v>1883444.37</v>
      </c>
      <c r="W2333" s="13" t="str">
        <v>In Stock</v>
      </c>
      <c r="X2333" s="13" t="str">
        <v>No</v>
      </c>
      <c r="Y2333" s="13">
        <v>0</v>
      </c>
    </row>
    <row r="2334" spans="1:25" x14ac:dyDescent="0.3">
      <c r="A2334" s="31" t="s">
        <v>4613</v>
      </c>
      <c r="B2334" s="31" t="s">
        <v>4614</v>
      </c>
      <c r="C2334" s="31" t="s">
        <v>20</v>
      </c>
      <c r="D2334" s="31" t="s">
        <v>41</v>
      </c>
      <c r="E2334" s="31">
        <v>60</v>
      </c>
      <c r="F2334" s="31">
        <v>98</v>
      </c>
      <c r="G2334" s="31">
        <v>12619.19</v>
      </c>
      <c r="H2334" s="31">
        <v>757151.4</v>
      </c>
      <c r="I2334" s="32">
        <v>45710</v>
      </c>
      <c r="J2334" s="32">
        <v>45916</v>
      </c>
      <c r="K2334" s="31" t="s">
        <v>57</v>
      </c>
      <c r="L2334" s="33" t="s">
        <v>33</v>
      </c>
      <c r="M2334" s="13" t="str">
        <f>PROPER(TRIM(SUBSTITUTE(B2334,"###"," ")))</f>
        <v>Remember Max</v>
      </c>
      <c r="N2334" s="13" t="str">
        <f>PROPER(TRIM(SUBSTITUTE(C2334,"###"," ")))</f>
        <v>Toys</v>
      </c>
      <c r="O2334" s="13" t="str">
        <f>PROPER(TRIM(SUBSTITUTE(D2334,"###"," ")))</f>
        <v>Quickstock</v>
      </c>
      <c r="P2334" s="13" t="str">
        <f t="shared" si="252"/>
        <v>Remember Max</v>
      </c>
      <c r="Q2334" s="34" t="str">
        <f t="shared" si="253"/>
        <v>Toys</v>
      </c>
      <c r="R2334" s="13" t="str">
        <f t="shared" si="254"/>
        <v>Quickstock</v>
      </c>
      <c r="S2334" s="35">
        <f t="shared" si="255"/>
        <v>60</v>
      </c>
      <c r="T2334" s="35">
        <f t="shared" si="256"/>
        <v>98</v>
      </c>
      <c r="U2334" s="14">
        <f t="shared" si="257"/>
        <v>12619.19</v>
      </c>
      <c r="V2334" s="14">
        <f t="shared" si="258"/>
        <v>757151.4</v>
      </c>
      <c r="W2334" s="13" t="str">
        <v>Low Stock</v>
      </c>
      <c r="X2334" s="13" t="str">
        <v>Yes</v>
      </c>
      <c r="Y2334" s="13">
        <v>1</v>
      </c>
    </row>
    <row r="2335" spans="1:25" x14ac:dyDescent="0.3">
      <c r="A2335" s="31" t="s">
        <v>4615</v>
      </c>
      <c r="B2335" s="31" t="s">
        <v>4616</v>
      </c>
      <c r="C2335" s="31" t="s">
        <v>40</v>
      </c>
      <c r="D2335" s="31" t="s">
        <v>24</v>
      </c>
      <c r="E2335" s="31">
        <v>19</v>
      </c>
      <c r="F2335" s="31">
        <v>92</v>
      </c>
      <c r="G2335" s="31">
        <v>9987.69</v>
      </c>
      <c r="H2335" s="31">
        <v>189766.11</v>
      </c>
      <c r="I2335" s="32">
        <v>45740</v>
      </c>
      <c r="J2335" s="32">
        <v>45864</v>
      </c>
      <c r="K2335" s="31" t="s">
        <v>57</v>
      </c>
      <c r="L2335" s="33" t="s">
        <v>21</v>
      </c>
      <c r="M2335" s="13" t="str">
        <f>PROPER(TRIM(SUBSTITUTE(B2335,"###"," ")))</f>
        <v>Stay Lite</v>
      </c>
      <c r="N2335" s="13" t="str">
        <f>PROPER(TRIM(SUBSTITUTE(C2335,"###"," ")))</f>
        <v>Electronics</v>
      </c>
      <c r="O2335" s="13" t="str">
        <f>PROPER(TRIM(SUBSTITUTE(D2335,"###"," ")))</f>
        <v>Omni Suppliers</v>
      </c>
      <c r="P2335" s="13" t="str">
        <f t="shared" si="252"/>
        <v>Stay Lite</v>
      </c>
      <c r="Q2335" s="34" t="str">
        <f t="shared" si="253"/>
        <v>Electronics</v>
      </c>
      <c r="R2335" s="13" t="str">
        <f t="shared" si="254"/>
        <v>Omni Suppliers</v>
      </c>
      <c r="S2335" s="35">
        <f t="shared" si="255"/>
        <v>19</v>
      </c>
      <c r="T2335" s="35">
        <f t="shared" si="256"/>
        <v>92</v>
      </c>
      <c r="U2335" s="14">
        <f t="shared" si="257"/>
        <v>9987.69</v>
      </c>
      <c r="V2335" s="14">
        <f t="shared" si="258"/>
        <v>189766.11000000002</v>
      </c>
      <c r="W2335" s="13" t="str">
        <v>Low Stock</v>
      </c>
      <c r="X2335" s="13" t="str">
        <v>Yes</v>
      </c>
      <c r="Y2335" s="13">
        <v>1</v>
      </c>
    </row>
    <row r="2336" spans="1:25" x14ac:dyDescent="0.3">
      <c r="A2336" s="31" t="s">
        <v>4617</v>
      </c>
      <c r="B2336" s="31" t="s">
        <v>4618</v>
      </c>
      <c r="C2336" s="31" t="s">
        <v>20</v>
      </c>
      <c r="D2336" s="31" t="s">
        <v>15</v>
      </c>
      <c r="E2336" s="31">
        <v>119</v>
      </c>
      <c r="F2336" s="31">
        <v>97</v>
      </c>
      <c r="G2336" s="31">
        <v>9192.75</v>
      </c>
      <c r="H2336" s="31">
        <v>1093937.25</v>
      </c>
      <c r="I2336" s="32">
        <v>45847</v>
      </c>
      <c r="J2336" s="32">
        <v>45876</v>
      </c>
      <c r="K2336" s="31" t="s">
        <v>29</v>
      </c>
      <c r="L2336" s="33" t="s">
        <v>33</v>
      </c>
      <c r="M2336" s="13" t="str">
        <f>PROPER(TRIM(SUBSTITUTE(B2336,"###"," ")))</f>
        <v>Happy X</v>
      </c>
      <c r="N2336" s="13" t="str">
        <f>PROPER(TRIM(SUBSTITUTE(C2336,"###"," ")))</f>
        <v>Toys</v>
      </c>
      <c r="O2336" s="13" t="str">
        <f>PROPER(TRIM(SUBSTITUTE(D2336,"###"," ")))</f>
        <v>Global Traders</v>
      </c>
      <c r="P2336" s="13" t="str">
        <f t="shared" si="252"/>
        <v>Happy X</v>
      </c>
      <c r="Q2336" s="34" t="str">
        <f t="shared" si="253"/>
        <v>Toys</v>
      </c>
      <c r="R2336" s="13" t="str">
        <f t="shared" si="254"/>
        <v>Global Traders</v>
      </c>
      <c r="S2336" s="35">
        <f t="shared" si="255"/>
        <v>119</v>
      </c>
      <c r="T2336" s="35">
        <f t="shared" si="256"/>
        <v>97</v>
      </c>
      <c r="U2336" s="14">
        <f t="shared" si="257"/>
        <v>9192.75</v>
      </c>
      <c r="V2336" s="14">
        <f t="shared" si="258"/>
        <v>1093937.25</v>
      </c>
      <c r="W2336" s="13" t="str">
        <v>In Stock</v>
      </c>
      <c r="X2336" s="13" t="str">
        <v>No</v>
      </c>
      <c r="Y2336" s="13">
        <v>0</v>
      </c>
    </row>
    <row r="2337" spans="1:25" x14ac:dyDescent="0.3">
      <c r="A2337" s="31" t="s">
        <v>4619</v>
      </c>
      <c r="B2337" s="31" t="s">
        <v>4620</v>
      </c>
      <c r="C2337" s="31" t="s">
        <v>14</v>
      </c>
      <c r="D2337" s="31" t="s">
        <v>41</v>
      </c>
      <c r="E2337" s="31">
        <v>154</v>
      </c>
      <c r="F2337" s="31">
        <v>89</v>
      </c>
      <c r="G2337" s="31">
        <v>2120.31</v>
      </c>
      <c r="H2337" s="31">
        <v>326527.74</v>
      </c>
      <c r="I2337" s="32">
        <v>45736</v>
      </c>
      <c r="J2337" s="32">
        <v>45886</v>
      </c>
      <c r="K2337" s="31" t="s">
        <v>25</v>
      </c>
      <c r="L2337" s="33" t="s">
        <v>33</v>
      </c>
      <c r="M2337" s="13" t="str">
        <f>PROPER(TRIM(SUBSTITUTE(B2337,"###"," ")))</f>
        <v>Point Lite</v>
      </c>
      <c r="N2337" s="13" t="str">
        <f>PROPER(TRIM(SUBSTITUTE(C2337,"###"," ")))</f>
        <v>Clothing</v>
      </c>
      <c r="O2337" s="13" t="str">
        <f>PROPER(TRIM(SUBSTITUTE(D2337,"###"," ")))</f>
        <v>Quickstock</v>
      </c>
      <c r="P2337" s="13" t="str">
        <f t="shared" si="252"/>
        <v>Point Lite</v>
      </c>
      <c r="Q2337" s="34" t="str">
        <f t="shared" si="253"/>
        <v>Clothing</v>
      </c>
      <c r="R2337" s="13" t="str">
        <f t="shared" si="254"/>
        <v>Quickstock</v>
      </c>
      <c r="S2337" s="35">
        <f t="shared" si="255"/>
        <v>154</v>
      </c>
      <c r="T2337" s="35">
        <f t="shared" si="256"/>
        <v>89</v>
      </c>
      <c r="U2337" s="14">
        <f t="shared" si="257"/>
        <v>2120.31</v>
      </c>
      <c r="V2337" s="14">
        <f t="shared" si="258"/>
        <v>326527.74</v>
      </c>
      <c r="W2337" s="13" t="str">
        <v>In Stock</v>
      </c>
      <c r="X2337" s="13" t="str">
        <v>No</v>
      </c>
      <c r="Y2337" s="13">
        <v>0</v>
      </c>
    </row>
    <row r="2338" spans="1:25" x14ac:dyDescent="0.3">
      <c r="A2338" s="31" t="s">
        <v>4621</v>
      </c>
      <c r="B2338" s="31" t="s">
        <v>2314</v>
      </c>
      <c r="C2338" s="31" t="s">
        <v>14</v>
      </c>
      <c r="D2338" s="31" t="s">
        <v>41</v>
      </c>
      <c r="E2338" s="31">
        <v>93</v>
      </c>
      <c r="F2338" s="31">
        <v>42</v>
      </c>
      <c r="G2338" s="31">
        <v>13693.67</v>
      </c>
      <c r="H2338" s="31">
        <v>1273511.31</v>
      </c>
      <c r="I2338" s="32">
        <v>45707</v>
      </c>
      <c r="J2338" s="32">
        <v>45866</v>
      </c>
      <c r="K2338" s="31" t="s">
        <v>25</v>
      </c>
      <c r="L2338" s="33" t="s">
        <v>58</v>
      </c>
      <c r="M2338" s="13" t="str">
        <f>PROPER(TRIM(SUBSTITUTE(B2338,"###"," ")))</f>
        <v>Religious X</v>
      </c>
      <c r="N2338" s="13" t="str">
        <f>PROPER(TRIM(SUBSTITUTE(C2338,"###"," ")))</f>
        <v>Clothing</v>
      </c>
      <c r="O2338" s="13" t="str">
        <f>PROPER(TRIM(SUBSTITUTE(D2338,"###"," ")))</f>
        <v>Quickstock</v>
      </c>
      <c r="P2338" s="13" t="str">
        <f t="shared" si="252"/>
        <v>Religious X</v>
      </c>
      <c r="Q2338" s="34" t="str">
        <f t="shared" si="253"/>
        <v>Clothing</v>
      </c>
      <c r="R2338" s="13" t="str">
        <f t="shared" si="254"/>
        <v>Quickstock</v>
      </c>
      <c r="S2338" s="35">
        <f t="shared" si="255"/>
        <v>93</v>
      </c>
      <c r="T2338" s="35">
        <f t="shared" si="256"/>
        <v>42</v>
      </c>
      <c r="U2338" s="14">
        <f t="shared" si="257"/>
        <v>13693.67</v>
      </c>
      <c r="V2338" s="14">
        <f t="shared" si="258"/>
        <v>1273511.31</v>
      </c>
      <c r="W2338" s="13" t="str">
        <v>In Stock</v>
      </c>
      <c r="X2338" s="13" t="str">
        <v>No</v>
      </c>
      <c r="Y2338" s="13">
        <v>0</v>
      </c>
    </row>
    <row r="2339" spans="1:25" x14ac:dyDescent="0.3">
      <c r="A2339" s="31" t="s">
        <v>4623</v>
      </c>
      <c r="B2339" s="31" t="s">
        <v>4624</v>
      </c>
      <c r="C2339" s="31" t="s">
        <v>44</v>
      </c>
      <c r="D2339" s="31" t="s">
        <v>15</v>
      </c>
      <c r="E2339" s="31">
        <v>56</v>
      </c>
      <c r="F2339" s="31">
        <v>87</v>
      </c>
      <c r="G2339" s="31">
        <v>16168.92</v>
      </c>
      <c r="H2339" s="31">
        <v>905459.52</v>
      </c>
      <c r="I2339" s="32">
        <v>45721</v>
      </c>
      <c r="J2339" s="32">
        <v>45895</v>
      </c>
      <c r="K2339" s="31" t="s">
        <v>25</v>
      </c>
      <c r="L2339" s="33" t="s">
        <v>21</v>
      </c>
      <c r="M2339" s="13" t="str">
        <f>PROPER(TRIM(SUBSTITUTE(B2339,"###"," ")))</f>
        <v>Low Lite</v>
      </c>
      <c r="N2339" s="13" t="str">
        <f>PROPER(TRIM(SUBSTITUTE(C2339,"###"," ")))</f>
        <v>Groceries</v>
      </c>
      <c r="O2339" s="13" t="str">
        <f>PROPER(TRIM(SUBSTITUTE(D2339,"###"," ")))</f>
        <v>Global Traders</v>
      </c>
      <c r="P2339" s="13" t="str">
        <f t="shared" si="252"/>
        <v>Low Lite</v>
      </c>
      <c r="Q2339" s="34" t="str">
        <f t="shared" si="253"/>
        <v>Groceries</v>
      </c>
      <c r="R2339" s="13" t="str">
        <f t="shared" si="254"/>
        <v>Global Traders</v>
      </c>
      <c r="S2339" s="35">
        <f t="shared" si="255"/>
        <v>56</v>
      </c>
      <c r="T2339" s="35">
        <f t="shared" si="256"/>
        <v>87</v>
      </c>
      <c r="U2339" s="14">
        <f t="shared" si="257"/>
        <v>16168.92</v>
      </c>
      <c r="V2339" s="14">
        <f t="shared" si="258"/>
        <v>905459.52</v>
      </c>
      <c r="W2339" s="13" t="str">
        <v>Low Stock</v>
      </c>
      <c r="X2339" s="13" t="str">
        <v>Yes</v>
      </c>
      <c r="Y2339" s="13">
        <v>1</v>
      </c>
    </row>
    <row r="2340" spans="1:25" x14ac:dyDescent="0.3">
      <c r="A2340" s="31" t="s">
        <v>4625</v>
      </c>
      <c r="B2340" s="31" t="s">
        <v>4626</v>
      </c>
      <c r="C2340" s="31" t="s">
        <v>28</v>
      </c>
      <c r="D2340" s="31" t="s">
        <v>24</v>
      </c>
      <c r="E2340" s="31">
        <v>6</v>
      </c>
      <c r="F2340" s="31">
        <v>90</v>
      </c>
      <c r="G2340" s="31">
        <v>6997.2</v>
      </c>
      <c r="H2340" s="31">
        <v>41983.199999999997</v>
      </c>
      <c r="I2340" s="32">
        <v>45731</v>
      </c>
      <c r="J2340" s="32">
        <v>45939</v>
      </c>
      <c r="K2340" s="31" t="s">
        <v>57</v>
      </c>
      <c r="L2340" s="33" t="s">
        <v>17</v>
      </c>
      <c r="M2340" s="13" t="str">
        <f>PROPER(TRIM(SUBSTITUTE(B2340,"###"," ")))</f>
        <v>Believe Pro</v>
      </c>
      <c r="N2340" s="13" t="str">
        <f>PROPER(TRIM(SUBSTITUTE(C2340,"###"," ")))</f>
        <v>Furniture</v>
      </c>
      <c r="O2340" s="13" t="str">
        <f>PROPER(TRIM(SUBSTITUTE(D2340,"###"," ")))</f>
        <v>Omni Suppliers</v>
      </c>
      <c r="P2340" s="13" t="str">
        <f t="shared" si="252"/>
        <v>Believe Pro</v>
      </c>
      <c r="Q2340" s="34" t="str">
        <f t="shared" si="253"/>
        <v>Furniture</v>
      </c>
      <c r="R2340" s="13" t="str">
        <f t="shared" si="254"/>
        <v>Omni Suppliers</v>
      </c>
      <c r="S2340" s="35">
        <f t="shared" si="255"/>
        <v>6</v>
      </c>
      <c r="T2340" s="35">
        <f t="shared" si="256"/>
        <v>90</v>
      </c>
      <c r="U2340" s="14">
        <f t="shared" si="257"/>
        <v>6997.2</v>
      </c>
      <c r="V2340" s="14">
        <f t="shared" si="258"/>
        <v>41983.199999999997</v>
      </c>
      <c r="W2340" s="13" t="str">
        <v>Low Stock</v>
      </c>
      <c r="X2340" s="13" t="str">
        <v>Yes</v>
      </c>
      <c r="Y2340" s="13">
        <v>1</v>
      </c>
    </row>
    <row r="2341" spans="1:25" x14ac:dyDescent="0.3">
      <c r="A2341" s="31" t="s">
        <v>4627</v>
      </c>
      <c r="B2341" s="31" t="s">
        <v>1635</v>
      </c>
      <c r="C2341" s="31" t="s">
        <v>20</v>
      </c>
      <c r="D2341" s="31" t="s">
        <v>41</v>
      </c>
      <c r="E2341" s="31">
        <v>153</v>
      </c>
      <c r="F2341" s="31">
        <v>38</v>
      </c>
      <c r="G2341" s="31">
        <v>16673.82</v>
      </c>
      <c r="H2341" s="31">
        <v>2551094.46</v>
      </c>
      <c r="I2341" s="32">
        <v>45705</v>
      </c>
      <c r="J2341" s="32">
        <v>45855</v>
      </c>
      <c r="K2341" s="31" t="s">
        <v>46</v>
      </c>
      <c r="L2341" s="33" t="s">
        <v>21</v>
      </c>
      <c r="M2341" s="13" t="str">
        <f>PROPER(TRIM(SUBSTITUTE(B2341,"###"," ")))</f>
        <v>Close Lite</v>
      </c>
      <c r="N2341" s="13" t="str">
        <f>PROPER(TRIM(SUBSTITUTE(C2341,"###"," ")))</f>
        <v>Toys</v>
      </c>
      <c r="O2341" s="13" t="str">
        <f>PROPER(TRIM(SUBSTITUTE(D2341,"###"," ")))</f>
        <v>Quickstock</v>
      </c>
      <c r="P2341" s="13" t="str">
        <f t="shared" si="252"/>
        <v>Close Lite</v>
      </c>
      <c r="Q2341" s="34" t="str">
        <f t="shared" si="253"/>
        <v>Toys</v>
      </c>
      <c r="R2341" s="13" t="str">
        <f t="shared" si="254"/>
        <v>Quickstock</v>
      </c>
      <c r="S2341" s="35">
        <f t="shared" si="255"/>
        <v>153</v>
      </c>
      <c r="T2341" s="35">
        <f t="shared" si="256"/>
        <v>38</v>
      </c>
      <c r="U2341" s="14">
        <f t="shared" si="257"/>
        <v>16673.82</v>
      </c>
      <c r="V2341" s="14">
        <f t="shared" si="258"/>
        <v>2551094.46</v>
      </c>
      <c r="W2341" s="13" t="str">
        <v>In Stock</v>
      </c>
      <c r="X2341" s="13" t="str">
        <v>No</v>
      </c>
      <c r="Y2341" s="13">
        <v>0</v>
      </c>
    </row>
    <row r="2342" spans="1:25" x14ac:dyDescent="0.3">
      <c r="A2342" s="31" t="s">
        <v>4628</v>
      </c>
      <c r="B2342" s="31" t="s">
        <v>4629</v>
      </c>
      <c r="C2342" s="31" t="s">
        <v>14</v>
      </c>
      <c r="D2342" s="31" t="s">
        <v>15</v>
      </c>
      <c r="E2342" s="31">
        <v>105</v>
      </c>
      <c r="F2342" s="31">
        <v>69</v>
      </c>
      <c r="G2342" s="31">
        <v>2193.69</v>
      </c>
      <c r="H2342" s="31">
        <v>230337.45</v>
      </c>
      <c r="I2342" s="32">
        <v>45698</v>
      </c>
      <c r="J2342" s="32">
        <v>45911</v>
      </c>
      <c r="K2342" s="31" t="s">
        <v>46</v>
      </c>
      <c r="L2342" s="33" t="s">
        <v>58</v>
      </c>
      <c r="M2342" s="13" t="str">
        <f>PROPER(TRIM(SUBSTITUTE(B2342,"###"," ")))</f>
        <v>Role X</v>
      </c>
      <c r="N2342" s="13" t="str">
        <f>PROPER(TRIM(SUBSTITUTE(C2342,"###"," ")))</f>
        <v>Clothing</v>
      </c>
      <c r="O2342" s="13" t="str">
        <f>PROPER(TRIM(SUBSTITUTE(D2342,"###"," ")))</f>
        <v>Global Traders</v>
      </c>
      <c r="P2342" s="13" t="str">
        <f t="shared" si="252"/>
        <v>Role X</v>
      </c>
      <c r="Q2342" s="34" t="str">
        <f t="shared" si="253"/>
        <v>Clothing</v>
      </c>
      <c r="R2342" s="13" t="str">
        <f t="shared" si="254"/>
        <v>Global Traders</v>
      </c>
      <c r="S2342" s="35">
        <f t="shared" si="255"/>
        <v>105</v>
      </c>
      <c r="T2342" s="35">
        <f t="shared" si="256"/>
        <v>69</v>
      </c>
      <c r="U2342" s="14">
        <f t="shared" si="257"/>
        <v>2193.69</v>
      </c>
      <c r="V2342" s="14">
        <f t="shared" si="258"/>
        <v>230337.45</v>
      </c>
      <c r="W2342" s="13" t="str">
        <v>In Stock</v>
      </c>
      <c r="X2342" s="13" t="str">
        <v>No</v>
      </c>
      <c r="Y2342" s="13">
        <v>0</v>
      </c>
    </row>
    <row r="2343" spans="1:25" x14ac:dyDescent="0.3">
      <c r="A2343" s="31" t="s">
        <v>4631</v>
      </c>
      <c r="B2343" s="31" t="s">
        <v>957</v>
      </c>
      <c r="C2343" s="31" t="s">
        <v>44</v>
      </c>
      <c r="D2343" s="31" t="s">
        <v>24</v>
      </c>
      <c r="E2343" s="31">
        <v>8</v>
      </c>
      <c r="F2343" s="31">
        <v>86</v>
      </c>
      <c r="G2343" s="31">
        <v>9822.07</v>
      </c>
      <c r="H2343" s="31">
        <v>78576.56</v>
      </c>
      <c r="I2343" s="32">
        <v>45834</v>
      </c>
      <c r="J2343" s="32">
        <v>45926</v>
      </c>
      <c r="K2343" s="31" t="s">
        <v>25</v>
      </c>
      <c r="L2343" s="33" t="s">
        <v>33</v>
      </c>
      <c r="M2343" s="13" t="str">
        <f>PROPER(TRIM(SUBSTITUTE(B2343,"###"," ")))</f>
        <v>Hospital Pro</v>
      </c>
      <c r="N2343" s="13" t="str">
        <f>PROPER(TRIM(SUBSTITUTE(C2343,"###"," ")))</f>
        <v>Groceries</v>
      </c>
      <c r="O2343" s="13" t="str">
        <f>PROPER(TRIM(SUBSTITUTE(D2343,"###"," ")))</f>
        <v>Omni Suppliers</v>
      </c>
      <c r="P2343" s="13" t="str">
        <f t="shared" si="252"/>
        <v>Hospital Pro</v>
      </c>
      <c r="Q2343" s="34" t="str">
        <f t="shared" si="253"/>
        <v>Groceries</v>
      </c>
      <c r="R2343" s="13" t="str">
        <f t="shared" si="254"/>
        <v>Omni Suppliers</v>
      </c>
      <c r="S2343" s="35">
        <f t="shared" si="255"/>
        <v>8</v>
      </c>
      <c r="T2343" s="35">
        <f t="shared" si="256"/>
        <v>86</v>
      </c>
      <c r="U2343" s="14">
        <f t="shared" si="257"/>
        <v>9822.07</v>
      </c>
      <c r="V2343" s="14">
        <f t="shared" si="258"/>
        <v>78576.56</v>
      </c>
      <c r="W2343" s="13" t="str">
        <v>Low Stock</v>
      </c>
      <c r="X2343" s="13" t="str">
        <v>Yes</v>
      </c>
      <c r="Y2343" s="13">
        <v>1</v>
      </c>
    </row>
    <row r="2344" spans="1:25" x14ac:dyDescent="0.3">
      <c r="A2344" s="31" t="s">
        <v>4633</v>
      </c>
      <c r="B2344" s="31" t="s">
        <v>2070</v>
      </c>
      <c r="C2344" s="31" t="s">
        <v>14</v>
      </c>
      <c r="D2344" s="31" t="s">
        <v>15</v>
      </c>
      <c r="E2344" s="31">
        <v>47</v>
      </c>
      <c r="F2344" s="31">
        <v>74</v>
      </c>
      <c r="G2344" s="31">
        <v>2276.3000000000002</v>
      </c>
      <c r="H2344" s="31">
        <v>106986.1</v>
      </c>
      <c r="I2344" s="32">
        <v>45685</v>
      </c>
      <c r="J2344" s="32">
        <v>45884</v>
      </c>
      <c r="K2344" s="31" t="s">
        <v>46</v>
      </c>
      <c r="L2344" s="33" t="s">
        <v>30</v>
      </c>
      <c r="M2344" s="13" t="str">
        <f>PROPER(TRIM(SUBSTITUTE(B2344,"###"," ")))</f>
        <v>Sea X</v>
      </c>
      <c r="N2344" s="13" t="str">
        <f>PROPER(TRIM(SUBSTITUTE(C2344,"###"," ")))</f>
        <v>Clothing</v>
      </c>
      <c r="O2344" s="13" t="str">
        <f>PROPER(TRIM(SUBSTITUTE(D2344,"###"," ")))</f>
        <v>Global Traders</v>
      </c>
      <c r="P2344" s="13" t="str">
        <f t="shared" si="252"/>
        <v>Sea X</v>
      </c>
      <c r="Q2344" s="34" t="str">
        <f t="shared" si="253"/>
        <v>Clothing</v>
      </c>
      <c r="R2344" s="13" t="str">
        <f t="shared" si="254"/>
        <v>Global Traders</v>
      </c>
      <c r="S2344" s="35">
        <f t="shared" si="255"/>
        <v>47</v>
      </c>
      <c r="T2344" s="35">
        <f t="shared" si="256"/>
        <v>74</v>
      </c>
      <c r="U2344" s="14">
        <f t="shared" si="257"/>
        <v>2276.3000000000002</v>
      </c>
      <c r="V2344" s="14">
        <f t="shared" si="258"/>
        <v>106986.1</v>
      </c>
      <c r="W2344" s="13" t="str">
        <v>Low Stock</v>
      </c>
      <c r="X2344" s="13" t="str">
        <v>Yes</v>
      </c>
      <c r="Y2344" s="13">
        <v>1</v>
      </c>
    </row>
    <row r="2345" spans="1:25" x14ac:dyDescent="0.3">
      <c r="A2345" s="31" t="s">
        <v>4635</v>
      </c>
      <c r="B2345" s="31" t="s">
        <v>4636</v>
      </c>
      <c r="C2345" s="31" t="s">
        <v>40</v>
      </c>
      <c r="D2345" s="31" t="s">
        <v>53</v>
      </c>
      <c r="E2345" s="31">
        <v>101</v>
      </c>
      <c r="F2345" s="31">
        <v>42</v>
      </c>
      <c r="G2345" s="31">
        <v>4441.1899999999996</v>
      </c>
      <c r="H2345" s="31">
        <v>448560.18999999989</v>
      </c>
      <c r="I2345" s="32">
        <v>45840</v>
      </c>
      <c r="J2345" s="32">
        <v>45870</v>
      </c>
      <c r="K2345" s="31" t="s">
        <v>54</v>
      </c>
      <c r="L2345" s="33" t="s">
        <v>17</v>
      </c>
      <c r="M2345" s="13" t="str">
        <f>PROPER(TRIM(SUBSTITUTE(B2345,"###"," ")))</f>
        <v>Whose Max</v>
      </c>
      <c r="N2345" s="13" t="str">
        <f>PROPER(TRIM(SUBSTITUTE(C2345,"###"," ")))</f>
        <v>Electronics</v>
      </c>
      <c r="O2345" s="13" t="str">
        <f>PROPER(TRIM(SUBSTITUTE(D2345,"###"," ")))</f>
        <v>Abc Pvt Ltd</v>
      </c>
      <c r="P2345" s="13" t="str">
        <f t="shared" si="252"/>
        <v>Whose Max</v>
      </c>
      <c r="Q2345" s="34" t="str">
        <f t="shared" si="253"/>
        <v>Electronics</v>
      </c>
      <c r="R2345" s="13" t="str">
        <f t="shared" si="254"/>
        <v>Abc Pvt Ltd</v>
      </c>
      <c r="S2345" s="35">
        <f t="shared" si="255"/>
        <v>101</v>
      </c>
      <c r="T2345" s="35">
        <f t="shared" si="256"/>
        <v>42</v>
      </c>
      <c r="U2345" s="14">
        <f t="shared" si="257"/>
        <v>4441.1899999999996</v>
      </c>
      <c r="V2345" s="14">
        <f t="shared" si="258"/>
        <v>448560.18999999994</v>
      </c>
      <c r="W2345" s="13" t="str">
        <v>In Stock</v>
      </c>
      <c r="X2345" s="13" t="str">
        <v>No</v>
      </c>
      <c r="Y2345" s="13">
        <v>0</v>
      </c>
    </row>
    <row r="2346" spans="1:25" x14ac:dyDescent="0.3">
      <c r="A2346" s="31" t="s">
        <v>4637</v>
      </c>
      <c r="B2346" s="31" t="s">
        <v>4638</v>
      </c>
      <c r="C2346" s="31" t="s">
        <v>40</v>
      </c>
      <c r="D2346" s="31" t="s">
        <v>45</v>
      </c>
      <c r="E2346" s="31">
        <v>98</v>
      </c>
      <c r="F2346" s="31">
        <v>58</v>
      </c>
      <c r="G2346" s="31">
        <v>18887.38</v>
      </c>
      <c r="H2346" s="31">
        <v>1850963.24</v>
      </c>
      <c r="I2346" s="32">
        <v>45817</v>
      </c>
      <c r="J2346" s="32">
        <v>45893</v>
      </c>
      <c r="K2346" s="31" t="s">
        <v>57</v>
      </c>
      <c r="L2346" s="33" t="s">
        <v>30</v>
      </c>
      <c r="M2346" s="13" t="str">
        <f>PROPER(TRIM(SUBSTITUTE(B2346,"###"," ")))</f>
        <v>Stock Plus</v>
      </c>
      <c r="N2346" s="13" t="str">
        <f>PROPER(TRIM(SUBSTITUTE(C2346,"###"," ")))</f>
        <v>Electronics</v>
      </c>
      <c r="O2346" s="13" t="str">
        <f>PROPER(TRIM(SUBSTITUTE(D2346,"###"," ")))</f>
        <v>Retailmart Inc</v>
      </c>
      <c r="P2346" s="13" t="str">
        <f t="shared" si="252"/>
        <v>Stock Plus</v>
      </c>
      <c r="Q2346" s="34" t="str">
        <f t="shared" si="253"/>
        <v>Electronics</v>
      </c>
      <c r="R2346" s="13" t="str">
        <f t="shared" si="254"/>
        <v>Retailmart Inc</v>
      </c>
      <c r="S2346" s="35">
        <f t="shared" si="255"/>
        <v>98</v>
      </c>
      <c r="T2346" s="35">
        <f t="shared" si="256"/>
        <v>58</v>
      </c>
      <c r="U2346" s="14">
        <f t="shared" si="257"/>
        <v>18887.38</v>
      </c>
      <c r="V2346" s="14">
        <f t="shared" si="258"/>
        <v>1850963.24</v>
      </c>
      <c r="W2346" s="13" t="str">
        <v>In Stock</v>
      </c>
      <c r="X2346" s="13" t="str">
        <v>No</v>
      </c>
      <c r="Y2346" s="13">
        <v>0</v>
      </c>
    </row>
    <row r="2347" spans="1:25" x14ac:dyDescent="0.3">
      <c r="A2347" s="31" t="s">
        <v>4639</v>
      </c>
      <c r="B2347" s="31" t="s">
        <v>4640</v>
      </c>
      <c r="C2347" s="31" t="s">
        <v>28</v>
      </c>
      <c r="D2347" s="31" t="s">
        <v>24</v>
      </c>
      <c r="E2347" s="31">
        <v>190</v>
      </c>
      <c r="F2347" s="31">
        <v>99</v>
      </c>
      <c r="G2347" s="31">
        <v>10112.4</v>
      </c>
      <c r="H2347" s="31">
        <v>1921356</v>
      </c>
      <c r="I2347" s="32">
        <v>45745</v>
      </c>
      <c r="J2347" s="32">
        <v>45853</v>
      </c>
      <c r="K2347" s="31" t="s">
        <v>16</v>
      </c>
      <c r="L2347" s="33" t="s">
        <v>58</v>
      </c>
      <c r="M2347" s="13" t="str">
        <f>PROPER(TRIM(SUBSTITUTE(B2347,"###"," ")))</f>
        <v>Everything Plus</v>
      </c>
      <c r="N2347" s="13" t="str">
        <f>PROPER(TRIM(SUBSTITUTE(C2347,"###"," ")))</f>
        <v>Furniture</v>
      </c>
      <c r="O2347" s="13" t="str">
        <f>PROPER(TRIM(SUBSTITUTE(D2347,"###"," ")))</f>
        <v>Omni Suppliers</v>
      </c>
      <c r="P2347" s="13" t="str">
        <f t="shared" si="252"/>
        <v>Everything Plus</v>
      </c>
      <c r="Q2347" s="34" t="str">
        <f t="shared" si="253"/>
        <v>Furniture</v>
      </c>
      <c r="R2347" s="13" t="str">
        <f t="shared" si="254"/>
        <v>Omni Suppliers</v>
      </c>
      <c r="S2347" s="35">
        <f t="shared" si="255"/>
        <v>190</v>
      </c>
      <c r="T2347" s="35">
        <f t="shared" si="256"/>
        <v>99</v>
      </c>
      <c r="U2347" s="14">
        <f t="shared" si="257"/>
        <v>10112.4</v>
      </c>
      <c r="V2347" s="14">
        <f t="shared" si="258"/>
        <v>1921356</v>
      </c>
      <c r="W2347" s="13" t="str">
        <v>In Stock</v>
      </c>
      <c r="X2347" s="13" t="str">
        <v>No</v>
      </c>
      <c r="Y2347" s="13">
        <v>0</v>
      </c>
    </row>
    <row r="2348" spans="1:25" x14ac:dyDescent="0.3">
      <c r="A2348" s="31" t="s">
        <v>4641</v>
      </c>
      <c r="B2348" s="31" t="s">
        <v>2476</v>
      </c>
      <c r="C2348" s="31" t="s">
        <v>20</v>
      </c>
      <c r="D2348" s="31" t="s">
        <v>53</v>
      </c>
      <c r="E2348" s="31">
        <v>193</v>
      </c>
      <c r="F2348" s="31">
        <v>32</v>
      </c>
      <c r="G2348" s="31">
        <v>18610.810000000001</v>
      </c>
      <c r="H2348" s="31">
        <v>3591886.33</v>
      </c>
      <c r="I2348" s="32">
        <v>45840</v>
      </c>
      <c r="J2348" s="32">
        <v>45925</v>
      </c>
      <c r="K2348" s="13"/>
      <c r="L2348" s="33" t="s">
        <v>21</v>
      </c>
      <c r="M2348" s="13" t="str">
        <f>PROPER(TRIM(SUBSTITUTE(B2348,"###"," ")))</f>
        <v>House Mini</v>
      </c>
      <c r="N2348" s="13" t="str">
        <f>PROPER(TRIM(SUBSTITUTE(C2348,"###"," ")))</f>
        <v>Toys</v>
      </c>
      <c r="O2348" s="13" t="str">
        <f>PROPER(TRIM(SUBSTITUTE(D2348,"###"," ")))</f>
        <v>Abc Pvt Ltd</v>
      </c>
      <c r="P2348" s="13" t="str">
        <f t="shared" si="252"/>
        <v>House Mini</v>
      </c>
      <c r="Q2348" s="34" t="str">
        <f t="shared" si="253"/>
        <v>Toys</v>
      </c>
      <c r="R2348" s="13" t="str">
        <f t="shared" si="254"/>
        <v>Abc Pvt Ltd</v>
      </c>
      <c r="S2348" s="35">
        <f t="shared" si="255"/>
        <v>193</v>
      </c>
      <c r="T2348" s="35">
        <f t="shared" si="256"/>
        <v>32</v>
      </c>
      <c r="U2348" s="14">
        <f t="shared" si="257"/>
        <v>18610.810000000001</v>
      </c>
      <c r="V2348" s="14">
        <f t="shared" si="258"/>
        <v>3591886.33</v>
      </c>
      <c r="W2348" s="13" t="str">
        <v>In Stock</v>
      </c>
      <c r="X2348" s="13" t="str">
        <v>No</v>
      </c>
      <c r="Y2348" s="13">
        <v>0</v>
      </c>
    </row>
    <row r="2349" spans="1:25" x14ac:dyDescent="0.3">
      <c r="A2349" s="31" t="s">
        <v>4642</v>
      </c>
      <c r="B2349" s="31" t="s">
        <v>4643</v>
      </c>
      <c r="C2349" s="31" t="s">
        <v>40</v>
      </c>
      <c r="D2349" s="31" t="s">
        <v>24</v>
      </c>
      <c r="E2349" s="31">
        <v>8</v>
      </c>
      <c r="F2349" s="31">
        <v>82</v>
      </c>
      <c r="G2349" s="31">
        <v>17737.46</v>
      </c>
      <c r="H2349" s="31">
        <v>141899.68</v>
      </c>
      <c r="I2349" s="32">
        <v>45751</v>
      </c>
      <c r="J2349" s="32">
        <v>45935</v>
      </c>
      <c r="K2349" s="31" t="s">
        <v>16</v>
      </c>
      <c r="L2349" s="33" t="s">
        <v>30</v>
      </c>
      <c r="M2349" s="13" t="str">
        <f>PROPER(TRIM(SUBSTITUTE(B2349,"###"," ")))</f>
        <v>Fear Pro</v>
      </c>
      <c r="N2349" s="13" t="str">
        <f>PROPER(TRIM(SUBSTITUTE(C2349,"###"," ")))</f>
        <v>Electronics</v>
      </c>
      <c r="O2349" s="13" t="str">
        <f>PROPER(TRIM(SUBSTITUTE(D2349,"###"," ")))</f>
        <v>Omni Suppliers</v>
      </c>
      <c r="P2349" s="13" t="str">
        <f t="shared" si="252"/>
        <v>Fear Pro</v>
      </c>
      <c r="Q2349" s="34" t="str">
        <f t="shared" si="253"/>
        <v>Electronics</v>
      </c>
      <c r="R2349" s="13" t="str">
        <f t="shared" si="254"/>
        <v>Omni Suppliers</v>
      </c>
      <c r="S2349" s="35">
        <f t="shared" si="255"/>
        <v>8</v>
      </c>
      <c r="T2349" s="35">
        <f t="shared" si="256"/>
        <v>82</v>
      </c>
      <c r="U2349" s="14">
        <f t="shared" si="257"/>
        <v>17737.46</v>
      </c>
      <c r="V2349" s="14">
        <f t="shared" si="258"/>
        <v>141899.68</v>
      </c>
      <c r="W2349" s="13" t="str">
        <v>Low Stock</v>
      </c>
      <c r="X2349" s="13" t="str">
        <v>Yes</v>
      </c>
      <c r="Y2349" s="13">
        <v>1</v>
      </c>
    </row>
    <row r="2350" spans="1:25" x14ac:dyDescent="0.3">
      <c r="A2350" s="31" t="s">
        <v>4644</v>
      </c>
      <c r="B2350" s="31" t="s">
        <v>4645</v>
      </c>
      <c r="C2350" s="31" t="s">
        <v>44</v>
      </c>
      <c r="D2350" s="13"/>
      <c r="E2350" s="31">
        <v>63</v>
      </c>
      <c r="F2350" s="31">
        <v>43</v>
      </c>
      <c r="G2350" s="31">
        <v>14828.56</v>
      </c>
      <c r="H2350" s="31">
        <v>934199.27999999991</v>
      </c>
      <c r="I2350" s="32">
        <v>45785</v>
      </c>
      <c r="J2350" s="32">
        <v>45940</v>
      </c>
      <c r="K2350" s="31" t="s">
        <v>46</v>
      </c>
      <c r="L2350" s="33" t="s">
        <v>21</v>
      </c>
      <c r="M2350" s="13" t="str">
        <f>PROPER(TRIM(SUBSTITUTE(B2350,"###"," ")))</f>
        <v>World Pro</v>
      </c>
      <c r="N2350" s="13" t="str">
        <f>PROPER(TRIM(SUBSTITUTE(C2350,"###"," ")))</f>
        <v>Groceries</v>
      </c>
      <c r="O2350" s="13" t="str">
        <f>PROPER(TRIM(SUBSTITUTE(D2350,"###"," ")))</f>
        <v/>
      </c>
      <c r="P2350" s="13" t="str">
        <f t="shared" si="252"/>
        <v>World Pro</v>
      </c>
      <c r="Q2350" s="34" t="str">
        <f t="shared" si="253"/>
        <v>Groceries</v>
      </c>
      <c r="R2350" s="13" t="str">
        <f t="shared" si="254"/>
        <v>Others</v>
      </c>
      <c r="S2350" s="35">
        <f t="shared" si="255"/>
        <v>63</v>
      </c>
      <c r="T2350" s="35">
        <f t="shared" si="256"/>
        <v>43</v>
      </c>
      <c r="U2350" s="14">
        <f t="shared" si="257"/>
        <v>14828.56</v>
      </c>
      <c r="V2350" s="14">
        <f t="shared" si="258"/>
        <v>934199.27999999991</v>
      </c>
      <c r="W2350" s="13" t="str">
        <v>In Stock</v>
      </c>
      <c r="X2350" s="13" t="str">
        <v>No</v>
      </c>
      <c r="Y2350" s="13">
        <v>0</v>
      </c>
    </row>
    <row r="2351" spans="1:25" x14ac:dyDescent="0.3">
      <c r="A2351" s="31" t="s">
        <v>4646</v>
      </c>
      <c r="B2351" s="31" t="s">
        <v>4647</v>
      </c>
      <c r="C2351" s="31" t="s">
        <v>44</v>
      </c>
      <c r="D2351" s="31" t="s">
        <v>53</v>
      </c>
      <c r="E2351" s="31">
        <v>172</v>
      </c>
      <c r="F2351" s="31">
        <v>84</v>
      </c>
      <c r="G2351" s="31">
        <v>8850.27</v>
      </c>
      <c r="H2351" s="31">
        <v>1522246.44</v>
      </c>
      <c r="I2351" s="32">
        <v>45827</v>
      </c>
      <c r="J2351" s="32">
        <v>45910</v>
      </c>
      <c r="K2351" s="31" t="s">
        <v>16</v>
      </c>
      <c r="L2351" s="33" t="s">
        <v>21</v>
      </c>
      <c r="M2351" s="13" t="str">
        <f>PROPER(TRIM(SUBSTITUTE(B2351,"###"," ")))</f>
        <v>Smile Plus</v>
      </c>
      <c r="N2351" s="13" t="str">
        <f>PROPER(TRIM(SUBSTITUTE(C2351,"###"," ")))</f>
        <v>Groceries</v>
      </c>
      <c r="O2351" s="13" t="str">
        <f>PROPER(TRIM(SUBSTITUTE(D2351,"###"," ")))</f>
        <v>Abc Pvt Ltd</v>
      </c>
      <c r="P2351" s="13" t="str">
        <f t="shared" si="252"/>
        <v>Smile Plus</v>
      </c>
      <c r="Q2351" s="34" t="str">
        <f t="shared" si="253"/>
        <v>Groceries</v>
      </c>
      <c r="R2351" s="13" t="str">
        <f t="shared" si="254"/>
        <v>Abc Pvt Ltd</v>
      </c>
      <c r="S2351" s="35">
        <f t="shared" si="255"/>
        <v>172</v>
      </c>
      <c r="T2351" s="35">
        <f t="shared" si="256"/>
        <v>84</v>
      </c>
      <c r="U2351" s="14">
        <f t="shared" si="257"/>
        <v>8850.27</v>
      </c>
      <c r="V2351" s="14">
        <f t="shared" si="258"/>
        <v>1522246.4400000002</v>
      </c>
      <c r="W2351" s="13" t="str">
        <v>In Stock</v>
      </c>
      <c r="X2351" s="13" t="str">
        <v>No</v>
      </c>
      <c r="Y2351" s="13">
        <v>0</v>
      </c>
    </row>
    <row r="2352" spans="1:25" x14ac:dyDescent="0.3">
      <c r="A2352" s="31" t="s">
        <v>4648</v>
      </c>
      <c r="B2352" s="31" t="s">
        <v>4649</v>
      </c>
      <c r="C2352" s="31" t="s">
        <v>44</v>
      </c>
      <c r="D2352" s="31" t="s">
        <v>15</v>
      </c>
      <c r="E2352" s="31">
        <v>117</v>
      </c>
      <c r="F2352" s="31">
        <v>24</v>
      </c>
      <c r="G2352" s="31">
        <v>16059.07</v>
      </c>
      <c r="H2352" s="31">
        <v>1878911.19</v>
      </c>
      <c r="I2352" s="32">
        <v>45677</v>
      </c>
      <c r="J2352" s="32">
        <v>45926</v>
      </c>
      <c r="K2352" s="31" t="s">
        <v>25</v>
      </c>
      <c r="L2352" s="33" t="s">
        <v>21</v>
      </c>
      <c r="M2352" s="13" t="str">
        <f>PROPER(TRIM(SUBSTITUTE(B2352,"###"," ")))</f>
        <v>Much Mini</v>
      </c>
      <c r="N2352" s="13" t="str">
        <f>PROPER(TRIM(SUBSTITUTE(C2352,"###"," ")))</f>
        <v>Groceries</v>
      </c>
      <c r="O2352" s="13" t="str">
        <f>PROPER(TRIM(SUBSTITUTE(D2352,"###"," ")))</f>
        <v>Global Traders</v>
      </c>
      <c r="P2352" s="13" t="str">
        <f t="shared" si="252"/>
        <v>Much Mini</v>
      </c>
      <c r="Q2352" s="34" t="str">
        <f t="shared" si="253"/>
        <v>Groceries</v>
      </c>
      <c r="R2352" s="13" t="str">
        <f t="shared" si="254"/>
        <v>Global Traders</v>
      </c>
      <c r="S2352" s="35">
        <f t="shared" si="255"/>
        <v>117</v>
      </c>
      <c r="T2352" s="35">
        <f t="shared" si="256"/>
        <v>24</v>
      </c>
      <c r="U2352" s="14">
        <f t="shared" si="257"/>
        <v>16059.07</v>
      </c>
      <c r="V2352" s="14">
        <f t="shared" si="258"/>
        <v>1878911.19</v>
      </c>
      <c r="W2352" s="13" t="str">
        <v>In Stock</v>
      </c>
      <c r="X2352" s="13" t="str">
        <v>No</v>
      </c>
      <c r="Y2352" s="13">
        <v>0</v>
      </c>
    </row>
    <row r="2353" spans="1:25" x14ac:dyDescent="0.3">
      <c r="A2353" s="31" t="s">
        <v>4650</v>
      </c>
      <c r="B2353" s="31" t="s">
        <v>4651</v>
      </c>
      <c r="C2353" s="31" t="s">
        <v>28</v>
      </c>
      <c r="D2353" s="31" t="s">
        <v>45</v>
      </c>
      <c r="E2353" s="13"/>
      <c r="F2353" s="31">
        <v>43</v>
      </c>
      <c r="G2353" s="31">
        <v>8687.81</v>
      </c>
      <c r="H2353" s="13"/>
      <c r="I2353" s="32">
        <v>45685</v>
      </c>
      <c r="J2353" s="32">
        <v>45883</v>
      </c>
      <c r="K2353" s="31" t="s">
        <v>54</v>
      </c>
      <c r="L2353" s="33" t="s">
        <v>21</v>
      </c>
      <c r="M2353" s="13" t="str">
        <f>PROPER(TRIM(SUBSTITUTE(B2353,"###"," ")))</f>
        <v>Form Lite</v>
      </c>
      <c r="N2353" s="13" t="str">
        <f>PROPER(TRIM(SUBSTITUTE(C2353,"###"," ")))</f>
        <v>Furniture</v>
      </c>
      <c r="O2353" s="13" t="str">
        <f>PROPER(TRIM(SUBSTITUTE(D2353,"###"," ")))</f>
        <v>Retailmart Inc</v>
      </c>
      <c r="P2353" s="13" t="str">
        <f t="shared" si="252"/>
        <v>Form Lite</v>
      </c>
      <c r="Q2353" s="34" t="str">
        <f t="shared" si="253"/>
        <v>Furniture</v>
      </c>
      <c r="R2353" s="13" t="str">
        <f t="shared" si="254"/>
        <v>Retailmart Inc</v>
      </c>
      <c r="S2353" s="35">
        <f t="shared" si="255"/>
        <v>0</v>
      </c>
      <c r="T2353" s="35">
        <f t="shared" si="256"/>
        <v>43</v>
      </c>
      <c r="U2353" s="14">
        <f t="shared" si="257"/>
        <v>8687.81</v>
      </c>
      <c r="V2353" s="14">
        <f t="shared" si="258"/>
        <v>0</v>
      </c>
      <c r="W2353" s="13" t="str">
        <v>Out of Stock</v>
      </c>
      <c r="X2353" s="13" t="str">
        <v>Yes</v>
      </c>
      <c r="Y2353" s="13">
        <v>1</v>
      </c>
    </row>
    <row r="2354" spans="1:25" x14ac:dyDescent="0.3">
      <c r="A2354" s="31" t="s">
        <v>4652</v>
      </c>
      <c r="B2354" s="31" t="s">
        <v>4653</v>
      </c>
      <c r="C2354" s="31" t="s">
        <v>20</v>
      </c>
      <c r="D2354" s="31" t="s">
        <v>45</v>
      </c>
      <c r="E2354" s="31">
        <v>53</v>
      </c>
      <c r="F2354" s="31">
        <v>29</v>
      </c>
      <c r="G2354" s="31">
        <v>14058.18</v>
      </c>
      <c r="H2354" s="31">
        <v>745083.54</v>
      </c>
      <c r="I2354" s="32">
        <v>45802</v>
      </c>
      <c r="J2354" s="32">
        <v>45918</v>
      </c>
      <c r="K2354" s="13"/>
      <c r="L2354" s="33" t="s">
        <v>58</v>
      </c>
      <c r="M2354" s="13" t="str">
        <f>PROPER(TRIM(SUBSTITUTE(B2354,"###"," ")))</f>
        <v>Opportunity Pro</v>
      </c>
      <c r="N2354" s="13" t="str">
        <f>PROPER(TRIM(SUBSTITUTE(C2354,"###"," ")))</f>
        <v>Toys</v>
      </c>
      <c r="O2354" s="13" t="str">
        <f>PROPER(TRIM(SUBSTITUTE(D2354,"###"," ")))</f>
        <v>Retailmart Inc</v>
      </c>
      <c r="P2354" s="13" t="str">
        <f t="shared" si="252"/>
        <v>Opportunity Pro</v>
      </c>
      <c r="Q2354" s="34" t="str">
        <f t="shared" si="253"/>
        <v>Toys</v>
      </c>
      <c r="R2354" s="13" t="str">
        <f t="shared" si="254"/>
        <v>Retailmart Inc</v>
      </c>
      <c r="S2354" s="35">
        <f t="shared" si="255"/>
        <v>53</v>
      </c>
      <c r="T2354" s="35">
        <f t="shared" si="256"/>
        <v>29</v>
      </c>
      <c r="U2354" s="14">
        <f t="shared" si="257"/>
        <v>14058.18</v>
      </c>
      <c r="V2354" s="14">
        <f t="shared" si="258"/>
        <v>745083.54</v>
      </c>
      <c r="W2354" s="13" t="str">
        <v>In Stock</v>
      </c>
      <c r="X2354" s="13" t="str">
        <v>No</v>
      </c>
      <c r="Y2354" s="13">
        <v>0</v>
      </c>
    </row>
    <row r="2355" spans="1:25" x14ac:dyDescent="0.3">
      <c r="A2355" s="31" t="s">
        <v>4654</v>
      </c>
      <c r="B2355" s="31" t="s">
        <v>3514</v>
      </c>
      <c r="C2355" s="31" t="s">
        <v>28</v>
      </c>
      <c r="D2355" s="31" t="s">
        <v>53</v>
      </c>
      <c r="E2355" s="31">
        <v>115</v>
      </c>
      <c r="F2355" s="31">
        <v>79</v>
      </c>
      <c r="G2355" s="31">
        <v>18222.03</v>
      </c>
      <c r="H2355" s="31">
        <v>2095533.45</v>
      </c>
      <c r="I2355" s="32">
        <v>45788</v>
      </c>
      <c r="J2355" s="32">
        <v>45941</v>
      </c>
      <c r="K2355" s="31" t="s">
        <v>16</v>
      </c>
      <c r="L2355" s="33" t="s">
        <v>33</v>
      </c>
      <c r="M2355" s="13" t="str">
        <f>PROPER(TRIM(SUBSTITUTE(B2355,"###"," ")))</f>
        <v>Name Plus</v>
      </c>
      <c r="N2355" s="13" t="str">
        <f>PROPER(TRIM(SUBSTITUTE(C2355,"###"," ")))</f>
        <v>Furniture</v>
      </c>
      <c r="O2355" s="13" t="str">
        <f>PROPER(TRIM(SUBSTITUTE(D2355,"###"," ")))</f>
        <v>Abc Pvt Ltd</v>
      </c>
      <c r="P2355" s="13" t="str">
        <f t="shared" si="252"/>
        <v>Name Plus</v>
      </c>
      <c r="Q2355" s="34" t="str">
        <f t="shared" si="253"/>
        <v>Furniture</v>
      </c>
      <c r="R2355" s="13" t="str">
        <f t="shared" si="254"/>
        <v>Abc Pvt Ltd</v>
      </c>
      <c r="S2355" s="35">
        <f t="shared" si="255"/>
        <v>115</v>
      </c>
      <c r="T2355" s="35">
        <f t="shared" si="256"/>
        <v>79</v>
      </c>
      <c r="U2355" s="14">
        <f t="shared" si="257"/>
        <v>18222.03</v>
      </c>
      <c r="V2355" s="14">
        <f t="shared" si="258"/>
        <v>2095533.45</v>
      </c>
      <c r="W2355" s="13" t="str">
        <v>In Stock</v>
      </c>
      <c r="X2355" s="13" t="str">
        <v>No</v>
      </c>
      <c r="Y2355" s="13">
        <v>0</v>
      </c>
    </row>
    <row r="2356" spans="1:25" x14ac:dyDescent="0.3">
      <c r="A2356" s="31" t="s">
        <v>4655</v>
      </c>
      <c r="B2356" s="31" t="s">
        <v>4656</v>
      </c>
      <c r="C2356" s="31" t="s">
        <v>44</v>
      </c>
      <c r="D2356" s="31" t="s">
        <v>15</v>
      </c>
      <c r="E2356" s="31">
        <v>150</v>
      </c>
      <c r="F2356" s="31">
        <v>41</v>
      </c>
      <c r="G2356" s="31">
        <v>7595.02</v>
      </c>
      <c r="H2356" s="31">
        <v>1139253</v>
      </c>
      <c r="I2356" s="32">
        <v>45734</v>
      </c>
      <c r="J2356" s="32">
        <v>45894</v>
      </c>
      <c r="K2356" s="31" t="s">
        <v>57</v>
      </c>
      <c r="L2356" s="33" t="s">
        <v>30</v>
      </c>
      <c r="M2356" s="13" t="str">
        <f>PROPER(TRIM(SUBSTITUTE(B2356,"###"," ")))</f>
        <v>Top Max</v>
      </c>
      <c r="N2356" s="13" t="str">
        <f>PROPER(TRIM(SUBSTITUTE(C2356,"###"," ")))</f>
        <v>Groceries</v>
      </c>
      <c r="O2356" s="13" t="str">
        <f>PROPER(TRIM(SUBSTITUTE(D2356,"###"," ")))</f>
        <v>Global Traders</v>
      </c>
      <c r="P2356" s="13" t="str">
        <f t="shared" si="252"/>
        <v>Top Max</v>
      </c>
      <c r="Q2356" s="34" t="str">
        <f t="shared" si="253"/>
        <v>Groceries</v>
      </c>
      <c r="R2356" s="13" t="str">
        <f t="shared" si="254"/>
        <v>Global Traders</v>
      </c>
      <c r="S2356" s="35">
        <f t="shared" si="255"/>
        <v>150</v>
      </c>
      <c r="T2356" s="35">
        <f t="shared" si="256"/>
        <v>41</v>
      </c>
      <c r="U2356" s="14">
        <f t="shared" si="257"/>
        <v>7595.02</v>
      </c>
      <c r="V2356" s="14">
        <f t="shared" si="258"/>
        <v>1139253</v>
      </c>
      <c r="W2356" s="13" t="str">
        <v>In Stock</v>
      </c>
      <c r="X2356" s="13" t="str">
        <v>No</v>
      </c>
      <c r="Y2356" s="13">
        <v>0</v>
      </c>
    </row>
    <row r="2357" spans="1:25" x14ac:dyDescent="0.3">
      <c r="A2357" s="31" t="s">
        <v>4657</v>
      </c>
      <c r="B2357" s="31" t="s">
        <v>4658</v>
      </c>
      <c r="C2357" s="31" t="s">
        <v>40</v>
      </c>
      <c r="D2357" s="31" t="s">
        <v>15</v>
      </c>
      <c r="E2357" s="31">
        <v>69</v>
      </c>
      <c r="F2357" s="31">
        <v>47</v>
      </c>
      <c r="G2357" s="31">
        <v>3203.94</v>
      </c>
      <c r="H2357" s="31">
        <v>221071.86</v>
      </c>
      <c r="I2357" s="32">
        <v>45710</v>
      </c>
      <c r="J2357" s="32">
        <v>45870</v>
      </c>
      <c r="K2357" s="31" t="s">
        <v>46</v>
      </c>
      <c r="L2357" s="33" t="s">
        <v>58</v>
      </c>
      <c r="M2357" s="13" t="str">
        <f>PROPER(TRIM(SUBSTITUTE(B2357,"###"," ")))</f>
        <v>Color X</v>
      </c>
      <c r="N2357" s="13" t="str">
        <f>PROPER(TRIM(SUBSTITUTE(C2357,"###"," ")))</f>
        <v>Electronics</v>
      </c>
      <c r="O2357" s="13" t="str">
        <f>PROPER(TRIM(SUBSTITUTE(D2357,"###"," ")))</f>
        <v>Global Traders</v>
      </c>
      <c r="P2357" s="13" t="str">
        <f t="shared" si="252"/>
        <v>Color X</v>
      </c>
      <c r="Q2357" s="34" t="str">
        <f t="shared" si="253"/>
        <v>Electronics</v>
      </c>
      <c r="R2357" s="13" t="str">
        <f t="shared" si="254"/>
        <v>Global Traders</v>
      </c>
      <c r="S2357" s="35">
        <f t="shared" si="255"/>
        <v>69</v>
      </c>
      <c r="T2357" s="35">
        <f t="shared" si="256"/>
        <v>47</v>
      </c>
      <c r="U2357" s="14">
        <f t="shared" si="257"/>
        <v>3203.94</v>
      </c>
      <c r="V2357" s="14">
        <f t="shared" si="258"/>
        <v>221071.86000000002</v>
      </c>
      <c r="W2357" s="13" t="str">
        <v>In Stock</v>
      </c>
      <c r="X2357" s="13" t="str">
        <v>No</v>
      </c>
      <c r="Y2357" s="13">
        <v>0</v>
      </c>
    </row>
    <row r="2358" spans="1:25" x14ac:dyDescent="0.3">
      <c r="A2358" s="31" t="s">
        <v>4659</v>
      </c>
      <c r="B2358" s="31" t="s">
        <v>4660</v>
      </c>
      <c r="C2358" s="31" t="s">
        <v>14</v>
      </c>
      <c r="D2358" s="31" t="s">
        <v>24</v>
      </c>
      <c r="E2358" s="31">
        <v>150</v>
      </c>
      <c r="F2358" s="31">
        <v>89</v>
      </c>
      <c r="G2358" s="31">
        <v>7050.9</v>
      </c>
      <c r="H2358" s="31">
        <v>1057635</v>
      </c>
      <c r="I2358" s="32">
        <v>45674</v>
      </c>
      <c r="J2358" s="32">
        <v>45899</v>
      </c>
      <c r="K2358" s="31" t="s">
        <v>54</v>
      </c>
      <c r="L2358" s="33" t="s">
        <v>30</v>
      </c>
      <c r="M2358" s="13" t="str">
        <f>PROPER(TRIM(SUBSTITUTE(B2358,"###"," ")))</f>
        <v>Phone Plus</v>
      </c>
      <c r="N2358" s="13" t="str">
        <f>PROPER(TRIM(SUBSTITUTE(C2358,"###"," ")))</f>
        <v>Clothing</v>
      </c>
      <c r="O2358" s="13" t="str">
        <f>PROPER(TRIM(SUBSTITUTE(D2358,"###"," ")))</f>
        <v>Omni Suppliers</v>
      </c>
      <c r="P2358" s="13" t="str">
        <f t="shared" si="252"/>
        <v>Phone Plus</v>
      </c>
      <c r="Q2358" s="34" t="str">
        <f t="shared" si="253"/>
        <v>Clothing</v>
      </c>
      <c r="R2358" s="13" t="str">
        <f t="shared" si="254"/>
        <v>Omni Suppliers</v>
      </c>
      <c r="S2358" s="35">
        <f t="shared" si="255"/>
        <v>150</v>
      </c>
      <c r="T2358" s="35">
        <f t="shared" si="256"/>
        <v>89</v>
      </c>
      <c r="U2358" s="14">
        <f t="shared" si="257"/>
        <v>7050.9</v>
      </c>
      <c r="V2358" s="14">
        <f t="shared" si="258"/>
        <v>1057635</v>
      </c>
      <c r="W2358" s="13" t="str">
        <v>In Stock</v>
      </c>
      <c r="X2358" s="13" t="str">
        <v>No</v>
      </c>
      <c r="Y2358" s="13">
        <v>0</v>
      </c>
    </row>
    <row r="2359" spans="1:25" x14ac:dyDescent="0.3">
      <c r="A2359" s="31" t="s">
        <v>4661</v>
      </c>
      <c r="B2359" s="31" t="s">
        <v>4261</v>
      </c>
      <c r="C2359" s="31" t="s">
        <v>40</v>
      </c>
      <c r="D2359" s="31" t="s">
        <v>41</v>
      </c>
      <c r="E2359" s="31">
        <v>108</v>
      </c>
      <c r="F2359" s="31">
        <v>84</v>
      </c>
      <c r="G2359" s="31">
        <v>8684.39</v>
      </c>
      <c r="H2359" s="31">
        <v>937914.11999999988</v>
      </c>
      <c r="I2359" s="32">
        <v>45728</v>
      </c>
      <c r="J2359" s="32">
        <v>45930</v>
      </c>
      <c r="K2359" s="13"/>
      <c r="L2359" s="33" t="s">
        <v>58</v>
      </c>
      <c r="M2359" s="13" t="str">
        <f>PROPER(TRIM(SUBSTITUTE(B2359,"###"," ")))</f>
        <v>Cost Pro</v>
      </c>
      <c r="N2359" s="13" t="str">
        <f>PROPER(TRIM(SUBSTITUTE(C2359,"###"," ")))</f>
        <v>Electronics</v>
      </c>
      <c r="O2359" s="13" t="str">
        <f>PROPER(TRIM(SUBSTITUTE(D2359,"###"," ")))</f>
        <v>Quickstock</v>
      </c>
      <c r="P2359" s="13" t="str">
        <f t="shared" si="252"/>
        <v>Cost Pro</v>
      </c>
      <c r="Q2359" s="34" t="str">
        <f t="shared" si="253"/>
        <v>Electronics</v>
      </c>
      <c r="R2359" s="13" t="str">
        <f t="shared" si="254"/>
        <v>Quickstock</v>
      </c>
      <c r="S2359" s="35">
        <f t="shared" si="255"/>
        <v>108</v>
      </c>
      <c r="T2359" s="35">
        <f t="shared" si="256"/>
        <v>84</v>
      </c>
      <c r="U2359" s="14">
        <f t="shared" si="257"/>
        <v>8684.39</v>
      </c>
      <c r="V2359" s="14">
        <f t="shared" si="258"/>
        <v>937914.11999999988</v>
      </c>
      <c r="W2359" s="13" t="str">
        <v>In Stock</v>
      </c>
      <c r="X2359" s="13" t="str">
        <v>No</v>
      </c>
      <c r="Y2359" s="13">
        <v>0</v>
      </c>
    </row>
    <row r="2360" spans="1:25" x14ac:dyDescent="0.3">
      <c r="A2360" s="31" t="s">
        <v>4662</v>
      </c>
      <c r="B2360" s="31" t="s">
        <v>4663</v>
      </c>
      <c r="C2360" s="31" t="s">
        <v>14</v>
      </c>
      <c r="D2360" s="31" t="s">
        <v>15</v>
      </c>
      <c r="E2360" s="31">
        <v>108</v>
      </c>
      <c r="F2360" s="31">
        <v>79</v>
      </c>
      <c r="G2360" s="31">
        <v>18868.8</v>
      </c>
      <c r="H2360" s="31">
        <v>2037830.4</v>
      </c>
      <c r="I2360" s="32">
        <v>45727</v>
      </c>
      <c r="J2360" s="32">
        <v>45924</v>
      </c>
      <c r="K2360" s="31" t="s">
        <v>46</v>
      </c>
      <c r="L2360" s="33" t="s">
        <v>21</v>
      </c>
      <c r="M2360" s="13" t="str">
        <f>PROPER(TRIM(SUBSTITUTE(B2360,"###"," ")))</f>
        <v>Five X</v>
      </c>
      <c r="N2360" s="13" t="str">
        <f>PROPER(TRIM(SUBSTITUTE(C2360,"###"," ")))</f>
        <v>Clothing</v>
      </c>
      <c r="O2360" s="13" t="str">
        <f>PROPER(TRIM(SUBSTITUTE(D2360,"###"," ")))</f>
        <v>Global Traders</v>
      </c>
      <c r="P2360" s="13" t="str">
        <f t="shared" si="252"/>
        <v>Five X</v>
      </c>
      <c r="Q2360" s="34" t="str">
        <f t="shared" si="253"/>
        <v>Clothing</v>
      </c>
      <c r="R2360" s="13" t="str">
        <f t="shared" si="254"/>
        <v>Global Traders</v>
      </c>
      <c r="S2360" s="35">
        <f t="shared" si="255"/>
        <v>108</v>
      </c>
      <c r="T2360" s="35">
        <f t="shared" si="256"/>
        <v>79</v>
      </c>
      <c r="U2360" s="14">
        <f t="shared" si="257"/>
        <v>18868.8</v>
      </c>
      <c r="V2360" s="14">
        <f t="shared" si="258"/>
        <v>2037830.4</v>
      </c>
      <c r="W2360" s="13" t="str">
        <v>In Stock</v>
      </c>
      <c r="X2360" s="13" t="str">
        <v>No</v>
      </c>
      <c r="Y2360" s="13">
        <v>0</v>
      </c>
    </row>
    <row r="2361" spans="1:25" x14ac:dyDescent="0.3">
      <c r="A2361" s="31" t="s">
        <v>4664</v>
      </c>
      <c r="B2361" s="31" t="s">
        <v>4665</v>
      </c>
      <c r="C2361" s="31" t="s">
        <v>20</v>
      </c>
      <c r="D2361" s="31" t="s">
        <v>24</v>
      </c>
      <c r="E2361" s="31">
        <v>146</v>
      </c>
      <c r="F2361" s="13"/>
      <c r="G2361" s="31">
        <v>18758.400000000001</v>
      </c>
      <c r="H2361" s="31">
        <v>2738726.4</v>
      </c>
      <c r="I2361" s="32">
        <v>45747</v>
      </c>
      <c r="J2361" s="32">
        <v>45912</v>
      </c>
      <c r="K2361" s="31" t="s">
        <v>16</v>
      </c>
      <c r="L2361" s="33" t="s">
        <v>30</v>
      </c>
      <c r="M2361" s="13" t="str">
        <f>PROPER(TRIM(SUBSTITUTE(B2361,"###"," ")))</f>
        <v>Response Lite</v>
      </c>
      <c r="N2361" s="13" t="str">
        <f>PROPER(TRIM(SUBSTITUTE(C2361,"###"," ")))</f>
        <v>Toys</v>
      </c>
      <c r="O2361" s="13" t="str">
        <f>PROPER(TRIM(SUBSTITUTE(D2361,"###"," ")))</f>
        <v>Omni Suppliers</v>
      </c>
      <c r="P2361" s="13" t="str">
        <f t="shared" si="252"/>
        <v>Response Lite</v>
      </c>
      <c r="Q2361" s="34" t="str">
        <f t="shared" si="253"/>
        <v>Toys</v>
      </c>
      <c r="R2361" s="13" t="str">
        <f t="shared" si="254"/>
        <v>Omni Suppliers</v>
      </c>
      <c r="S2361" s="35">
        <f t="shared" si="255"/>
        <v>146</v>
      </c>
      <c r="T2361" s="35">
        <f t="shared" si="256"/>
        <v>0</v>
      </c>
      <c r="U2361" s="14">
        <f t="shared" si="257"/>
        <v>18758.400000000001</v>
      </c>
      <c r="V2361" s="14">
        <f t="shared" si="258"/>
        <v>2738726.4000000004</v>
      </c>
      <c r="W2361" s="13" t="str">
        <v>In Stock</v>
      </c>
      <c r="X2361" s="13" t="str">
        <v>No</v>
      </c>
      <c r="Y2361" s="13">
        <v>0</v>
      </c>
    </row>
    <row r="2362" spans="1:25" x14ac:dyDescent="0.3">
      <c r="A2362" s="31" t="s">
        <v>4666</v>
      </c>
      <c r="B2362" s="31" t="s">
        <v>4667</v>
      </c>
      <c r="C2362" s="31" t="s">
        <v>44</v>
      </c>
      <c r="D2362" s="31" t="s">
        <v>41</v>
      </c>
      <c r="E2362" s="31">
        <v>46</v>
      </c>
      <c r="F2362" s="31">
        <v>21</v>
      </c>
      <c r="G2362" s="31">
        <v>7984.69</v>
      </c>
      <c r="H2362" s="31">
        <v>367295.74</v>
      </c>
      <c r="I2362" s="32">
        <v>45679</v>
      </c>
      <c r="J2362" s="32">
        <v>45878</v>
      </c>
      <c r="K2362" s="31" t="s">
        <v>29</v>
      </c>
      <c r="L2362" s="33" t="s">
        <v>30</v>
      </c>
      <c r="M2362" s="13" t="str">
        <f>PROPER(TRIM(SUBSTITUTE(B2362,"###"," ")))</f>
        <v>Care Plus</v>
      </c>
      <c r="N2362" s="13" t="str">
        <f>PROPER(TRIM(SUBSTITUTE(C2362,"###"," ")))</f>
        <v>Groceries</v>
      </c>
      <c r="O2362" s="13" t="str">
        <f>PROPER(TRIM(SUBSTITUTE(D2362,"###"," ")))</f>
        <v>Quickstock</v>
      </c>
      <c r="P2362" s="13" t="str">
        <f t="shared" si="252"/>
        <v>Care Plus</v>
      </c>
      <c r="Q2362" s="34" t="str">
        <f t="shared" si="253"/>
        <v>Groceries</v>
      </c>
      <c r="R2362" s="13" t="str">
        <f t="shared" si="254"/>
        <v>Quickstock</v>
      </c>
      <c r="S2362" s="35">
        <f t="shared" si="255"/>
        <v>46</v>
      </c>
      <c r="T2362" s="35">
        <f t="shared" si="256"/>
        <v>21</v>
      </c>
      <c r="U2362" s="14">
        <f t="shared" si="257"/>
        <v>7984.69</v>
      </c>
      <c r="V2362" s="14">
        <f t="shared" si="258"/>
        <v>367295.74</v>
      </c>
      <c r="W2362" s="13" t="str">
        <v>In Stock</v>
      </c>
      <c r="X2362" s="13" t="str">
        <v>No</v>
      </c>
      <c r="Y2362" s="13">
        <v>0</v>
      </c>
    </row>
    <row r="2363" spans="1:25" x14ac:dyDescent="0.3">
      <c r="A2363" s="31" t="s">
        <v>4668</v>
      </c>
      <c r="B2363" s="31" t="s">
        <v>4669</v>
      </c>
      <c r="C2363" s="31" t="s">
        <v>44</v>
      </c>
      <c r="D2363" s="31" t="s">
        <v>15</v>
      </c>
      <c r="E2363" s="31">
        <v>112</v>
      </c>
      <c r="F2363" s="31">
        <v>58</v>
      </c>
      <c r="G2363" s="31">
        <v>17906.580000000002</v>
      </c>
      <c r="H2363" s="31">
        <v>2005536.96</v>
      </c>
      <c r="I2363" s="32">
        <v>45795</v>
      </c>
      <c r="J2363" s="32">
        <v>45863</v>
      </c>
      <c r="K2363" s="31" t="s">
        <v>29</v>
      </c>
      <c r="L2363" s="33" t="s">
        <v>30</v>
      </c>
      <c r="M2363" s="13" t="str">
        <f>PROPER(TRIM(SUBSTITUTE(B2363,"###"," ")))</f>
        <v>Lose Mini</v>
      </c>
      <c r="N2363" s="13" t="str">
        <f>PROPER(TRIM(SUBSTITUTE(C2363,"###"," ")))</f>
        <v>Groceries</v>
      </c>
      <c r="O2363" s="13" t="str">
        <f>PROPER(TRIM(SUBSTITUTE(D2363,"###"," ")))</f>
        <v>Global Traders</v>
      </c>
      <c r="P2363" s="13" t="str">
        <f t="shared" si="252"/>
        <v>Lose Mini</v>
      </c>
      <c r="Q2363" s="34" t="str">
        <f t="shared" si="253"/>
        <v>Groceries</v>
      </c>
      <c r="R2363" s="13" t="str">
        <f t="shared" si="254"/>
        <v>Global Traders</v>
      </c>
      <c r="S2363" s="35">
        <f t="shared" si="255"/>
        <v>112</v>
      </c>
      <c r="T2363" s="35">
        <f t="shared" si="256"/>
        <v>58</v>
      </c>
      <c r="U2363" s="14">
        <f t="shared" si="257"/>
        <v>17906.580000000002</v>
      </c>
      <c r="V2363" s="14">
        <f t="shared" si="258"/>
        <v>2005536.9600000002</v>
      </c>
      <c r="W2363" s="13" t="str">
        <v>In Stock</v>
      </c>
      <c r="X2363" s="13" t="str">
        <v>No</v>
      </c>
      <c r="Y2363" s="13">
        <v>0</v>
      </c>
    </row>
    <row r="2364" spans="1:25" x14ac:dyDescent="0.3">
      <c r="A2364" s="31" t="s">
        <v>4670</v>
      </c>
      <c r="B2364" s="31" t="s">
        <v>4671</v>
      </c>
      <c r="C2364" s="31" t="s">
        <v>20</v>
      </c>
      <c r="D2364" s="31" t="s">
        <v>53</v>
      </c>
      <c r="E2364" s="31">
        <v>51</v>
      </c>
      <c r="F2364" s="31">
        <v>29</v>
      </c>
      <c r="G2364" s="31">
        <v>15543.31</v>
      </c>
      <c r="H2364" s="31">
        <v>792708.80999999994</v>
      </c>
      <c r="I2364" s="32">
        <v>45680</v>
      </c>
      <c r="J2364" s="32">
        <v>45923</v>
      </c>
      <c r="K2364" s="31" t="s">
        <v>54</v>
      </c>
      <c r="L2364" s="33" t="s">
        <v>17</v>
      </c>
      <c r="M2364" s="13" t="str">
        <f>PROPER(TRIM(SUBSTITUTE(B2364,"###"," ")))</f>
        <v>Outside Max</v>
      </c>
      <c r="N2364" s="13" t="str">
        <f>PROPER(TRIM(SUBSTITUTE(C2364,"###"," ")))</f>
        <v>Toys</v>
      </c>
      <c r="O2364" s="13" t="str">
        <f>PROPER(TRIM(SUBSTITUTE(D2364,"###"," ")))</f>
        <v>Abc Pvt Ltd</v>
      </c>
      <c r="P2364" s="13" t="str">
        <f t="shared" si="252"/>
        <v>Outside Max</v>
      </c>
      <c r="Q2364" s="34" t="str">
        <f t="shared" si="253"/>
        <v>Toys</v>
      </c>
      <c r="R2364" s="13" t="str">
        <f t="shared" si="254"/>
        <v>Abc Pvt Ltd</v>
      </c>
      <c r="S2364" s="35">
        <f t="shared" si="255"/>
        <v>51</v>
      </c>
      <c r="T2364" s="35">
        <f t="shared" si="256"/>
        <v>29</v>
      </c>
      <c r="U2364" s="14">
        <f t="shared" si="257"/>
        <v>15543.31</v>
      </c>
      <c r="V2364" s="14">
        <f t="shared" si="258"/>
        <v>792708.80999999994</v>
      </c>
      <c r="W2364" s="13" t="str">
        <v>In Stock</v>
      </c>
      <c r="X2364" s="13" t="str">
        <v>No</v>
      </c>
      <c r="Y2364" s="13">
        <v>0</v>
      </c>
    </row>
    <row r="2365" spans="1:25" x14ac:dyDescent="0.3">
      <c r="A2365" s="31" t="s">
        <v>4672</v>
      </c>
      <c r="B2365" s="31" t="s">
        <v>2897</v>
      </c>
      <c r="C2365" s="31" t="s">
        <v>20</v>
      </c>
      <c r="D2365" s="13"/>
      <c r="E2365" s="31">
        <v>59</v>
      </c>
      <c r="F2365" s="31">
        <v>93</v>
      </c>
      <c r="G2365" s="31">
        <v>4007.53</v>
      </c>
      <c r="H2365" s="31">
        <v>236444.27</v>
      </c>
      <c r="I2365" s="32">
        <v>45834</v>
      </c>
      <c r="J2365" s="32">
        <v>45904</v>
      </c>
      <c r="K2365" s="31" t="s">
        <v>54</v>
      </c>
      <c r="L2365" s="33" t="s">
        <v>17</v>
      </c>
      <c r="M2365" s="13" t="str">
        <f>PROPER(TRIM(SUBSTITUTE(B2365,"###"," ")))</f>
        <v>Itself Pro</v>
      </c>
      <c r="N2365" s="13" t="str">
        <f>PROPER(TRIM(SUBSTITUTE(C2365,"###"," ")))</f>
        <v>Toys</v>
      </c>
      <c r="O2365" s="13" t="str">
        <f>PROPER(TRIM(SUBSTITUTE(D2365,"###"," ")))</f>
        <v/>
      </c>
      <c r="P2365" s="13" t="str">
        <f t="shared" si="252"/>
        <v>Itself Pro</v>
      </c>
      <c r="Q2365" s="34" t="str">
        <f t="shared" si="253"/>
        <v>Toys</v>
      </c>
      <c r="R2365" s="13" t="str">
        <f t="shared" si="254"/>
        <v>Others</v>
      </c>
      <c r="S2365" s="35">
        <f t="shared" si="255"/>
        <v>59</v>
      </c>
      <c r="T2365" s="35">
        <f t="shared" si="256"/>
        <v>93</v>
      </c>
      <c r="U2365" s="14">
        <f t="shared" si="257"/>
        <v>4007.53</v>
      </c>
      <c r="V2365" s="14">
        <f t="shared" si="258"/>
        <v>236444.27000000002</v>
      </c>
      <c r="W2365" s="13" t="str">
        <v>Low Stock</v>
      </c>
      <c r="X2365" s="13" t="str">
        <v>Yes</v>
      </c>
      <c r="Y2365" s="13">
        <v>1</v>
      </c>
    </row>
    <row r="2366" spans="1:25" x14ac:dyDescent="0.3">
      <c r="A2366" s="31" t="s">
        <v>4673</v>
      </c>
      <c r="B2366" s="31" t="s">
        <v>4674</v>
      </c>
      <c r="C2366" s="31" t="s">
        <v>28</v>
      </c>
      <c r="D2366" s="31" t="s">
        <v>45</v>
      </c>
      <c r="E2366" s="31">
        <v>113</v>
      </c>
      <c r="F2366" s="31">
        <v>40</v>
      </c>
      <c r="G2366" s="31">
        <v>14691.71</v>
      </c>
      <c r="H2366" s="31">
        <v>1660163.23</v>
      </c>
      <c r="I2366" s="32">
        <v>45801</v>
      </c>
      <c r="J2366" s="32">
        <v>45886</v>
      </c>
      <c r="K2366" s="31" t="s">
        <v>16</v>
      </c>
      <c r="L2366" s="33" t="s">
        <v>33</v>
      </c>
      <c r="M2366" s="13" t="str">
        <f>PROPER(TRIM(SUBSTITUTE(B2366,"###"," ")))</f>
        <v>Later Max</v>
      </c>
      <c r="N2366" s="13" t="str">
        <f>PROPER(TRIM(SUBSTITUTE(C2366,"###"," ")))</f>
        <v>Furniture</v>
      </c>
      <c r="O2366" s="13" t="str">
        <f>PROPER(TRIM(SUBSTITUTE(D2366,"###"," ")))</f>
        <v>Retailmart Inc</v>
      </c>
      <c r="P2366" s="13" t="str">
        <f t="shared" si="252"/>
        <v>Later Max</v>
      </c>
      <c r="Q2366" s="34" t="str">
        <f t="shared" si="253"/>
        <v>Furniture</v>
      </c>
      <c r="R2366" s="13" t="str">
        <f t="shared" si="254"/>
        <v>Retailmart Inc</v>
      </c>
      <c r="S2366" s="35">
        <f t="shared" si="255"/>
        <v>113</v>
      </c>
      <c r="T2366" s="35">
        <f t="shared" si="256"/>
        <v>40</v>
      </c>
      <c r="U2366" s="14">
        <f t="shared" si="257"/>
        <v>14691.71</v>
      </c>
      <c r="V2366" s="14">
        <f t="shared" si="258"/>
        <v>1660163.23</v>
      </c>
      <c r="W2366" s="13" t="str">
        <v>In Stock</v>
      </c>
      <c r="X2366" s="13" t="str">
        <v>No</v>
      </c>
      <c r="Y2366" s="13">
        <v>0</v>
      </c>
    </row>
    <row r="2367" spans="1:25" x14ac:dyDescent="0.3">
      <c r="A2367" s="31" t="s">
        <v>4675</v>
      </c>
      <c r="B2367" s="31" t="s">
        <v>4676</v>
      </c>
      <c r="C2367" s="31" t="s">
        <v>28</v>
      </c>
      <c r="D2367" s="31" t="s">
        <v>24</v>
      </c>
      <c r="E2367" s="31">
        <v>94</v>
      </c>
      <c r="F2367" s="31">
        <v>81</v>
      </c>
      <c r="G2367" s="31">
        <v>8172.93</v>
      </c>
      <c r="H2367" s="31">
        <v>768255.42</v>
      </c>
      <c r="I2367" s="32">
        <v>45743</v>
      </c>
      <c r="J2367" s="32">
        <v>45873</v>
      </c>
      <c r="K2367" s="31" t="s">
        <v>57</v>
      </c>
      <c r="L2367" s="33" t="s">
        <v>17</v>
      </c>
      <c r="M2367" s="13" t="str">
        <f>PROPER(TRIM(SUBSTITUTE(B2367,"###"," ")))</f>
        <v>May Pro</v>
      </c>
      <c r="N2367" s="13" t="str">
        <f>PROPER(TRIM(SUBSTITUTE(C2367,"###"," ")))</f>
        <v>Furniture</v>
      </c>
      <c r="O2367" s="13" t="str">
        <f>PROPER(TRIM(SUBSTITUTE(D2367,"###"," ")))</f>
        <v>Omni Suppliers</v>
      </c>
      <c r="P2367" s="13" t="str">
        <f t="shared" si="252"/>
        <v>May Pro</v>
      </c>
      <c r="Q2367" s="34" t="str">
        <f t="shared" si="253"/>
        <v>Furniture</v>
      </c>
      <c r="R2367" s="13" t="str">
        <f t="shared" si="254"/>
        <v>Omni Suppliers</v>
      </c>
      <c r="S2367" s="35">
        <f t="shared" si="255"/>
        <v>94</v>
      </c>
      <c r="T2367" s="35">
        <f t="shared" si="256"/>
        <v>81</v>
      </c>
      <c r="U2367" s="14">
        <f t="shared" si="257"/>
        <v>8172.93</v>
      </c>
      <c r="V2367" s="14">
        <f t="shared" si="258"/>
        <v>768255.42</v>
      </c>
      <c r="W2367" s="13" t="str">
        <v>In Stock</v>
      </c>
      <c r="X2367" s="13" t="str">
        <v>No</v>
      </c>
      <c r="Y2367" s="13">
        <v>0</v>
      </c>
    </row>
    <row r="2368" spans="1:25" x14ac:dyDescent="0.3">
      <c r="A2368" s="31" t="s">
        <v>4677</v>
      </c>
      <c r="B2368" s="31" t="s">
        <v>4678</v>
      </c>
      <c r="C2368" s="31" t="s">
        <v>28</v>
      </c>
      <c r="D2368" s="31" t="s">
        <v>15</v>
      </c>
      <c r="E2368" s="31">
        <v>1</v>
      </c>
      <c r="F2368" s="31">
        <v>85</v>
      </c>
      <c r="G2368" s="31">
        <v>15700.89</v>
      </c>
      <c r="H2368" s="31">
        <v>15700.89</v>
      </c>
      <c r="I2368" s="32">
        <v>45743</v>
      </c>
      <c r="J2368" s="32">
        <v>45921</v>
      </c>
      <c r="K2368" s="31" t="s">
        <v>29</v>
      </c>
      <c r="L2368" s="33" t="s">
        <v>17</v>
      </c>
      <c r="M2368" s="13" t="str">
        <f>PROPER(TRIM(SUBSTITUTE(B2368,"###"," ")))</f>
        <v>Agency Mini</v>
      </c>
      <c r="N2368" s="13" t="str">
        <f>PROPER(TRIM(SUBSTITUTE(C2368,"###"," ")))</f>
        <v>Furniture</v>
      </c>
      <c r="O2368" s="13" t="str">
        <f>PROPER(TRIM(SUBSTITUTE(D2368,"###"," ")))</f>
        <v>Global Traders</v>
      </c>
      <c r="P2368" s="13" t="str">
        <f t="shared" si="252"/>
        <v>Agency Mini</v>
      </c>
      <c r="Q2368" s="34" t="str">
        <f t="shared" si="253"/>
        <v>Furniture</v>
      </c>
      <c r="R2368" s="13" t="str">
        <f t="shared" si="254"/>
        <v>Global Traders</v>
      </c>
      <c r="S2368" s="35">
        <f t="shared" si="255"/>
        <v>1</v>
      </c>
      <c r="T2368" s="35">
        <f t="shared" si="256"/>
        <v>85</v>
      </c>
      <c r="U2368" s="14">
        <f t="shared" si="257"/>
        <v>15700.89</v>
      </c>
      <c r="V2368" s="14">
        <f t="shared" si="258"/>
        <v>15700.89</v>
      </c>
      <c r="W2368" s="13" t="str">
        <v>Low Stock</v>
      </c>
      <c r="X2368" s="13" t="str">
        <v>Yes</v>
      </c>
      <c r="Y2368" s="13">
        <v>1</v>
      </c>
    </row>
    <row r="2369" spans="1:25" x14ac:dyDescent="0.3">
      <c r="A2369" s="31" t="s">
        <v>4679</v>
      </c>
      <c r="B2369" s="31" t="s">
        <v>4680</v>
      </c>
      <c r="C2369" s="31" t="s">
        <v>44</v>
      </c>
      <c r="D2369" s="31" t="s">
        <v>41</v>
      </c>
      <c r="E2369" s="31">
        <v>172</v>
      </c>
      <c r="F2369" s="31">
        <v>94</v>
      </c>
      <c r="G2369" s="31">
        <v>13139.42</v>
      </c>
      <c r="H2369" s="31">
        <v>2259980.2400000002</v>
      </c>
      <c r="I2369" s="32">
        <v>45845</v>
      </c>
      <c r="J2369" s="32">
        <v>45934</v>
      </c>
      <c r="K2369" s="31" t="s">
        <v>57</v>
      </c>
      <c r="L2369" s="33" t="s">
        <v>58</v>
      </c>
      <c r="M2369" s="13" t="str">
        <f>PROPER(TRIM(SUBSTITUTE(B2369,"###"," ")))</f>
        <v>Involve Lite</v>
      </c>
      <c r="N2369" s="13" t="str">
        <f>PROPER(TRIM(SUBSTITUTE(C2369,"###"," ")))</f>
        <v>Groceries</v>
      </c>
      <c r="O2369" s="13" t="str">
        <f>PROPER(TRIM(SUBSTITUTE(D2369,"###"," ")))</f>
        <v>Quickstock</v>
      </c>
      <c r="P2369" s="13" t="str">
        <f t="shared" si="252"/>
        <v>Involve Lite</v>
      </c>
      <c r="Q2369" s="34" t="str">
        <f t="shared" si="253"/>
        <v>Groceries</v>
      </c>
      <c r="R2369" s="13" t="str">
        <f t="shared" si="254"/>
        <v>Quickstock</v>
      </c>
      <c r="S2369" s="35">
        <f t="shared" si="255"/>
        <v>172</v>
      </c>
      <c r="T2369" s="35">
        <f t="shared" si="256"/>
        <v>94</v>
      </c>
      <c r="U2369" s="14">
        <f t="shared" si="257"/>
        <v>13139.42</v>
      </c>
      <c r="V2369" s="14">
        <f t="shared" si="258"/>
        <v>2259980.2400000002</v>
      </c>
      <c r="W2369" s="13" t="str">
        <v>In Stock</v>
      </c>
      <c r="X2369" s="13" t="str">
        <v>No</v>
      </c>
      <c r="Y2369" s="13">
        <v>0</v>
      </c>
    </row>
    <row r="2370" spans="1:25" x14ac:dyDescent="0.3">
      <c r="A2370" s="31" t="s">
        <v>4681</v>
      </c>
      <c r="B2370" s="31" t="s">
        <v>1970</v>
      </c>
      <c r="C2370" s="31" t="s">
        <v>40</v>
      </c>
      <c r="D2370" s="31" t="s">
        <v>41</v>
      </c>
      <c r="E2370" s="31">
        <v>4</v>
      </c>
      <c r="F2370" s="13"/>
      <c r="G2370" s="31">
        <v>4839.3900000000003</v>
      </c>
      <c r="H2370" s="31">
        <v>19357.560000000001</v>
      </c>
      <c r="I2370" s="32">
        <v>45777</v>
      </c>
      <c r="J2370" s="32">
        <v>45922</v>
      </c>
      <c r="K2370" s="31" t="s">
        <v>54</v>
      </c>
      <c r="L2370" s="33" t="s">
        <v>21</v>
      </c>
      <c r="M2370" s="13" t="str">
        <f>PROPER(TRIM(SUBSTITUTE(B2370,"###"," ")))</f>
        <v>Act X</v>
      </c>
      <c r="N2370" s="13" t="str">
        <f>PROPER(TRIM(SUBSTITUTE(C2370,"###"," ")))</f>
        <v>Electronics</v>
      </c>
      <c r="O2370" s="13" t="str">
        <f>PROPER(TRIM(SUBSTITUTE(D2370,"###"," ")))</f>
        <v>Quickstock</v>
      </c>
      <c r="P2370" s="13" t="str">
        <f t="shared" si="252"/>
        <v>Act X</v>
      </c>
      <c r="Q2370" s="34" t="str">
        <f t="shared" si="253"/>
        <v>Electronics</v>
      </c>
      <c r="R2370" s="13" t="str">
        <f t="shared" si="254"/>
        <v>Quickstock</v>
      </c>
      <c r="S2370" s="35">
        <f t="shared" si="255"/>
        <v>4</v>
      </c>
      <c r="T2370" s="35">
        <f t="shared" si="256"/>
        <v>0</v>
      </c>
      <c r="U2370" s="14">
        <f t="shared" si="257"/>
        <v>4839.3900000000003</v>
      </c>
      <c r="V2370" s="14">
        <f t="shared" si="258"/>
        <v>19357.560000000001</v>
      </c>
      <c r="W2370" s="13" t="str">
        <v>In Stock</v>
      </c>
      <c r="X2370" s="13" t="str">
        <v>No</v>
      </c>
      <c r="Y2370" s="13">
        <v>0</v>
      </c>
    </row>
    <row r="2371" spans="1:25" x14ac:dyDescent="0.3">
      <c r="A2371" s="31" t="s">
        <v>4685</v>
      </c>
      <c r="B2371" s="31" t="s">
        <v>4686</v>
      </c>
      <c r="C2371" s="31" t="s">
        <v>20</v>
      </c>
      <c r="D2371" s="31" t="s">
        <v>41</v>
      </c>
      <c r="E2371" s="31">
        <v>16</v>
      </c>
      <c r="F2371" s="31">
        <v>39</v>
      </c>
      <c r="G2371" s="31">
        <v>4037.47</v>
      </c>
      <c r="H2371" s="31">
        <v>64599.519999999997</v>
      </c>
      <c r="I2371" s="32">
        <v>45833</v>
      </c>
      <c r="J2371" s="32">
        <v>45893</v>
      </c>
      <c r="K2371" s="31" t="s">
        <v>29</v>
      </c>
      <c r="L2371" s="33" t="s">
        <v>30</v>
      </c>
      <c r="M2371" s="13" t="str">
        <f>PROPER(TRIM(SUBSTITUTE(B2371,"###"," ")))</f>
        <v>Decide Max</v>
      </c>
      <c r="N2371" s="13" t="str">
        <f>PROPER(TRIM(SUBSTITUTE(C2371,"###"," ")))</f>
        <v>Toys</v>
      </c>
      <c r="O2371" s="13" t="str">
        <f>PROPER(TRIM(SUBSTITUTE(D2371,"###"," ")))</f>
        <v>Quickstock</v>
      </c>
      <c r="P2371" s="13" t="str">
        <f t="shared" ref="P2371:P2434" si="259">IF(M2371="","Unknown",M2371)</f>
        <v>Decide Max</v>
      </c>
      <c r="Q2371" s="34" t="str">
        <f t="shared" ref="Q2371:Q2434" si="260">IF(N2371="","Unknown",N2371)</f>
        <v>Toys</v>
      </c>
      <c r="R2371" s="13" t="str">
        <f t="shared" ref="R2371:R2434" si="261">IF(O2371="","Others",O2371)</f>
        <v>Quickstock</v>
      </c>
      <c r="S2371" s="35">
        <f t="shared" ref="S2371:S2434" si="262">VALUE(E2371)</f>
        <v>16</v>
      </c>
      <c r="T2371" s="35">
        <f t="shared" ref="T2371:T2434" si="263">VALUE(F2371)</f>
        <v>39</v>
      </c>
      <c r="U2371" s="14">
        <f t="shared" ref="U2371:U2434" si="264">VALUE(G2371)</f>
        <v>4037.47</v>
      </c>
      <c r="V2371" s="14">
        <f t="shared" ref="V2371:V2434" si="265">E2371*G2371</f>
        <v>64599.519999999997</v>
      </c>
      <c r="W2371" s="13" t="str">
        <v>Low Stock</v>
      </c>
      <c r="X2371" s="13" t="str">
        <v>Yes</v>
      </c>
      <c r="Y2371" s="13">
        <v>1</v>
      </c>
    </row>
    <row r="2372" spans="1:25" x14ac:dyDescent="0.3">
      <c r="A2372" s="31" t="s">
        <v>4688</v>
      </c>
      <c r="B2372" s="31" t="s">
        <v>4689</v>
      </c>
      <c r="C2372" s="31" t="s">
        <v>14</v>
      </c>
      <c r="D2372" s="31" t="s">
        <v>45</v>
      </c>
      <c r="E2372" s="31">
        <v>192</v>
      </c>
      <c r="F2372" s="13"/>
      <c r="G2372" s="31">
        <v>8187.3</v>
      </c>
      <c r="H2372" s="31">
        <v>1571961.6</v>
      </c>
      <c r="I2372" s="32">
        <v>45851</v>
      </c>
      <c r="J2372" s="32">
        <v>45936</v>
      </c>
      <c r="K2372" s="31" t="s">
        <v>25</v>
      </c>
      <c r="L2372" s="33" t="s">
        <v>58</v>
      </c>
      <c r="M2372" s="13" t="str">
        <f>PROPER(TRIM(SUBSTITUTE(B2372,"###"," ")))</f>
        <v>Also Mini</v>
      </c>
      <c r="N2372" s="13" t="str">
        <f>PROPER(TRIM(SUBSTITUTE(C2372,"###"," ")))</f>
        <v>Clothing</v>
      </c>
      <c r="O2372" s="13" t="str">
        <f>PROPER(TRIM(SUBSTITUTE(D2372,"###"," ")))</f>
        <v>Retailmart Inc</v>
      </c>
      <c r="P2372" s="13" t="str">
        <f t="shared" si="259"/>
        <v>Also Mini</v>
      </c>
      <c r="Q2372" s="34" t="str">
        <f t="shared" si="260"/>
        <v>Clothing</v>
      </c>
      <c r="R2372" s="13" t="str">
        <f t="shared" si="261"/>
        <v>Retailmart Inc</v>
      </c>
      <c r="S2372" s="35">
        <f t="shared" si="262"/>
        <v>192</v>
      </c>
      <c r="T2372" s="35">
        <f t="shared" si="263"/>
        <v>0</v>
      </c>
      <c r="U2372" s="14">
        <f t="shared" si="264"/>
        <v>8187.3</v>
      </c>
      <c r="V2372" s="14">
        <f t="shared" si="265"/>
        <v>1571961.6</v>
      </c>
      <c r="W2372" s="13" t="str">
        <v>In Stock</v>
      </c>
      <c r="X2372" s="13" t="str">
        <v>No</v>
      </c>
      <c r="Y2372" s="13">
        <v>0</v>
      </c>
    </row>
    <row r="2373" spans="1:25" x14ac:dyDescent="0.3">
      <c r="A2373" s="31" t="s">
        <v>4691</v>
      </c>
      <c r="B2373" s="31" t="s">
        <v>144</v>
      </c>
      <c r="C2373" s="31" t="s">
        <v>14</v>
      </c>
      <c r="D2373" s="31" t="s">
        <v>24</v>
      </c>
      <c r="E2373" s="31">
        <v>12</v>
      </c>
      <c r="F2373" s="31">
        <v>88</v>
      </c>
      <c r="G2373" s="31">
        <v>6251.06</v>
      </c>
      <c r="H2373" s="31">
        <v>75012.72</v>
      </c>
      <c r="I2373" s="32">
        <v>45808</v>
      </c>
      <c r="J2373" s="32">
        <v>45912</v>
      </c>
      <c r="K2373" s="31" t="s">
        <v>46</v>
      </c>
      <c r="L2373" s="33" t="s">
        <v>30</v>
      </c>
      <c r="M2373" s="13" t="str">
        <f>PROPER(TRIM(SUBSTITUTE(B2373,"###"," ")))</f>
        <v>Give Pro</v>
      </c>
      <c r="N2373" s="13" t="str">
        <f>PROPER(TRIM(SUBSTITUTE(C2373,"###"," ")))</f>
        <v>Clothing</v>
      </c>
      <c r="O2373" s="13" t="str">
        <f>PROPER(TRIM(SUBSTITUTE(D2373,"###"," ")))</f>
        <v>Omni Suppliers</v>
      </c>
      <c r="P2373" s="13" t="str">
        <f t="shared" si="259"/>
        <v>Give Pro</v>
      </c>
      <c r="Q2373" s="34" t="str">
        <f t="shared" si="260"/>
        <v>Clothing</v>
      </c>
      <c r="R2373" s="13" t="str">
        <f t="shared" si="261"/>
        <v>Omni Suppliers</v>
      </c>
      <c r="S2373" s="35">
        <f t="shared" si="262"/>
        <v>12</v>
      </c>
      <c r="T2373" s="35">
        <f t="shared" si="263"/>
        <v>88</v>
      </c>
      <c r="U2373" s="14">
        <f t="shared" si="264"/>
        <v>6251.06</v>
      </c>
      <c r="V2373" s="14">
        <f t="shared" si="265"/>
        <v>75012.72</v>
      </c>
      <c r="W2373" s="13" t="str">
        <v>Low Stock</v>
      </c>
      <c r="X2373" s="13" t="str">
        <v>Yes</v>
      </c>
      <c r="Y2373" s="13">
        <v>1</v>
      </c>
    </row>
    <row r="2374" spans="1:25" x14ac:dyDescent="0.3">
      <c r="A2374" s="31" t="s">
        <v>4693</v>
      </c>
      <c r="B2374" s="31" t="s">
        <v>4694</v>
      </c>
      <c r="C2374" s="31" t="s">
        <v>44</v>
      </c>
      <c r="D2374" s="31" t="s">
        <v>24</v>
      </c>
      <c r="E2374" s="31">
        <v>9</v>
      </c>
      <c r="F2374" s="31">
        <v>47</v>
      </c>
      <c r="G2374" s="31">
        <v>9645.56</v>
      </c>
      <c r="H2374" s="31">
        <v>86810.04</v>
      </c>
      <c r="I2374" s="32">
        <v>45777</v>
      </c>
      <c r="J2374" s="32">
        <v>45873</v>
      </c>
      <c r="K2374" s="31" t="s">
        <v>57</v>
      </c>
      <c r="L2374" s="33" t="s">
        <v>17</v>
      </c>
      <c r="M2374" s="13" t="str">
        <f>PROPER(TRIM(SUBSTITUTE(B2374,"###"," ")))</f>
        <v>Worry X</v>
      </c>
      <c r="N2374" s="13" t="str">
        <f>PROPER(TRIM(SUBSTITUTE(C2374,"###"," ")))</f>
        <v>Groceries</v>
      </c>
      <c r="O2374" s="13" t="str">
        <f>PROPER(TRIM(SUBSTITUTE(D2374,"###"," ")))</f>
        <v>Omni Suppliers</v>
      </c>
      <c r="P2374" s="13" t="str">
        <f t="shared" si="259"/>
        <v>Worry X</v>
      </c>
      <c r="Q2374" s="34" t="str">
        <f t="shared" si="260"/>
        <v>Groceries</v>
      </c>
      <c r="R2374" s="13" t="str">
        <f t="shared" si="261"/>
        <v>Omni Suppliers</v>
      </c>
      <c r="S2374" s="35">
        <f t="shared" si="262"/>
        <v>9</v>
      </c>
      <c r="T2374" s="35">
        <f t="shared" si="263"/>
        <v>47</v>
      </c>
      <c r="U2374" s="14">
        <f t="shared" si="264"/>
        <v>9645.56</v>
      </c>
      <c r="V2374" s="14">
        <f t="shared" si="265"/>
        <v>86810.04</v>
      </c>
      <c r="W2374" s="13" t="str">
        <v>Low Stock</v>
      </c>
      <c r="X2374" s="13" t="str">
        <v>Yes</v>
      </c>
      <c r="Y2374" s="13">
        <v>1</v>
      </c>
    </row>
    <row r="2375" spans="1:25" x14ac:dyDescent="0.3">
      <c r="A2375" s="31" t="s">
        <v>4695</v>
      </c>
      <c r="B2375" s="31" t="s">
        <v>2173</v>
      </c>
      <c r="C2375" s="31" t="s">
        <v>40</v>
      </c>
      <c r="D2375" s="31" t="s">
        <v>24</v>
      </c>
      <c r="E2375" s="31">
        <v>61</v>
      </c>
      <c r="F2375" s="31">
        <v>71</v>
      </c>
      <c r="G2375" s="31">
        <v>3103.2</v>
      </c>
      <c r="H2375" s="31">
        <v>189295.2</v>
      </c>
      <c r="I2375" s="32">
        <v>45816</v>
      </c>
      <c r="J2375" s="32">
        <v>45870</v>
      </c>
      <c r="K2375" s="31" t="s">
        <v>29</v>
      </c>
      <c r="L2375" s="33" t="s">
        <v>21</v>
      </c>
      <c r="M2375" s="13" t="str">
        <f>PROPER(TRIM(SUBSTITUTE(B2375,"###"," ")))</f>
        <v>Because Plus</v>
      </c>
      <c r="N2375" s="13" t="str">
        <f>PROPER(TRIM(SUBSTITUTE(C2375,"###"," ")))</f>
        <v>Electronics</v>
      </c>
      <c r="O2375" s="13" t="str">
        <f>PROPER(TRIM(SUBSTITUTE(D2375,"###"," ")))</f>
        <v>Omni Suppliers</v>
      </c>
      <c r="P2375" s="13" t="str">
        <f t="shared" si="259"/>
        <v>Because Plus</v>
      </c>
      <c r="Q2375" s="34" t="str">
        <f t="shared" si="260"/>
        <v>Electronics</v>
      </c>
      <c r="R2375" s="13" t="str">
        <f t="shared" si="261"/>
        <v>Omni Suppliers</v>
      </c>
      <c r="S2375" s="35">
        <f t="shared" si="262"/>
        <v>61</v>
      </c>
      <c r="T2375" s="35">
        <f t="shared" si="263"/>
        <v>71</v>
      </c>
      <c r="U2375" s="14">
        <f t="shared" si="264"/>
        <v>3103.2</v>
      </c>
      <c r="V2375" s="14">
        <f t="shared" si="265"/>
        <v>189295.19999999998</v>
      </c>
      <c r="W2375" s="13" t="str">
        <v>Low Stock</v>
      </c>
      <c r="X2375" s="13" t="str">
        <v>Yes</v>
      </c>
      <c r="Y2375" s="13">
        <v>1</v>
      </c>
    </row>
    <row r="2376" spans="1:25" x14ac:dyDescent="0.3">
      <c r="A2376" s="31" t="s">
        <v>4696</v>
      </c>
      <c r="B2376" s="31" t="s">
        <v>4697</v>
      </c>
      <c r="C2376" s="31" t="s">
        <v>14</v>
      </c>
      <c r="D2376" s="31" t="s">
        <v>15</v>
      </c>
      <c r="E2376" s="31">
        <v>73</v>
      </c>
      <c r="F2376" s="31">
        <v>34</v>
      </c>
      <c r="G2376" s="31">
        <v>8886.6</v>
      </c>
      <c r="H2376" s="31">
        <v>648721.80000000005</v>
      </c>
      <c r="I2376" s="32">
        <v>45719</v>
      </c>
      <c r="J2376" s="32">
        <v>45931</v>
      </c>
      <c r="K2376" s="31" t="s">
        <v>54</v>
      </c>
      <c r="L2376" s="33" t="s">
        <v>17</v>
      </c>
      <c r="M2376" s="13" t="str">
        <f>PROPER(TRIM(SUBSTITUTE(B2376,"###"," ")))</f>
        <v>Religious Pro</v>
      </c>
      <c r="N2376" s="13" t="str">
        <f>PROPER(TRIM(SUBSTITUTE(C2376,"###"," ")))</f>
        <v>Clothing</v>
      </c>
      <c r="O2376" s="13" t="str">
        <f>PROPER(TRIM(SUBSTITUTE(D2376,"###"," ")))</f>
        <v>Global Traders</v>
      </c>
      <c r="P2376" s="13" t="str">
        <f t="shared" si="259"/>
        <v>Religious Pro</v>
      </c>
      <c r="Q2376" s="34" t="str">
        <f t="shared" si="260"/>
        <v>Clothing</v>
      </c>
      <c r="R2376" s="13" t="str">
        <f t="shared" si="261"/>
        <v>Global Traders</v>
      </c>
      <c r="S2376" s="35">
        <f t="shared" si="262"/>
        <v>73</v>
      </c>
      <c r="T2376" s="35">
        <f t="shared" si="263"/>
        <v>34</v>
      </c>
      <c r="U2376" s="14">
        <f t="shared" si="264"/>
        <v>8886.6</v>
      </c>
      <c r="V2376" s="14">
        <f t="shared" si="265"/>
        <v>648721.80000000005</v>
      </c>
      <c r="W2376" s="13" t="str">
        <v>In Stock</v>
      </c>
      <c r="X2376" s="13" t="str">
        <v>No</v>
      </c>
      <c r="Y2376" s="13">
        <v>0</v>
      </c>
    </row>
    <row r="2377" spans="1:25" x14ac:dyDescent="0.3">
      <c r="A2377" s="31" t="s">
        <v>4698</v>
      </c>
      <c r="B2377" s="31" t="s">
        <v>4699</v>
      </c>
      <c r="C2377" s="31" t="s">
        <v>28</v>
      </c>
      <c r="D2377" s="31" t="s">
        <v>53</v>
      </c>
      <c r="E2377" s="31">
        <v>111</v>
      </c>
      <c r="F2377" s="31">
        <v>97</v>
      </c>
      <c r="G2377" s="31">
        <v>18660.28</v>
      </c>
      <c r="H2377" s="31">
        <v>2071291.08</v>
      </c>
      <c r="I2377" s="32">
        <v>45734</v>
      </c>
      <c r="J2377" s="32">
        <v>45876</v>
      </c>
      <c r="K2377" s="31" t="s">
        <v>57</v>
      </c>
      <c r="L2377" s="33" t="s">
        <v>30</v>
      </c>
      <c r="M2377" s="13" t="str">
        <f>PROPER(TRIM(SUBSTITUTE(B2377,"###"," ")))</f>
        <v>Mr Plus</v>
      </c>
      <c r="N2377" s="13" t="str">
        <f>PROPER(TRIM(SUBSTITUTE(C2377,"###"," ")))</f>
        <v>Furniture</v>
      </c>
      <c r="O2377" s="13" t="str">
        <f>PROPER(TRIM(SUBSTITUTE(D2377,"###"," ")))</f>
        <v>Abc Pvt Ltd</v>
      </c>
      <c r="P2377" s="13" t="str">
        <f t="shared" si="259"/>
        <v>Mr Plus</v>
      </c>
      <c r="Q2377" s="34" t="str">
        <f t="shared" si="260"/>
        <v>Furniture</v>
      </c>
      <c r="R2377" s="13" t="str">
        <f t="shared" si="261"/>
        <v>Abc Pvt Ltd</v>
      </c>
      <c r="S2377" s="35">
        <f t="shared" si="262"/>
        <v>111</v>
      </c>
      <c r="T2377" s="35">
        <f t="shared" si="263"/>
        <v>97</v>
      </c>
      <c r="U2377" s="14">
        <f t="shared" si="264"/>
        <v>18660.28</v>
      </c>
      <c r="V2377" s="14">
        <f t="shared" si="265"/>
        <v>2071291.0799999998</v>
      </c>
      <c r="W2377" s="13" t="str">
        <v>In Stock</v>
      </c>
      <c r="X2377" s="13" t="str">
        <v>No</v>
      </c>
      <c r="Y2377" s="13">
        <v>0</v>
      </c>
    </row>
    <row r="2378" spans="1:25" x14ac:dyDescent="0.3">
      <c r="A2378" s="31" t="s">
        <v>4700</v>
      </c>
      <c r="B2378" s="31" t="s">
        <v>4701</v>
      </c>
      <c r="C2378" s="31" t="s">
        <v>28</v>
      </c>
      <c r="D2378" s="31" t="s">
        <v>53</v>
      </c>
      <c r="E2378" s="31">
        <v>109</v>
      </c>
      <c r="F2378" s="31">
        <v>86</v>
      </c>
      <c r="G2378" s="31">
        <v>13754.7</v>
      </c>
      <c r="H2378" s="31">
        <v>1499262.3</v>
      </c>
      <c r="I2378" s="32">
        <v>45721</v>
      </c>
      <c r="J2378" s="32">
        <v>45896</v>
      </c>
      <c r="K2378" s="31" t="s">
        <v>54</v>
      </c>
      <c r="L2378" s="33" t="s">
        <v>21</v>
      </c>
      <c r="M2378" s="13" t="str">
        <f>PROPER(TRIM(SUBSTITUTE(B2378,"###"," ")))</f>
        <v>Window Mini</v>
      </c>
      <c r="N2378" s="13" t="str">
        <f>PROPER(TRIM(SUBSTITUTE(C2378,"###"," ")))</f>
        <v>Furniture</v>
      </c>
      <c r="O2378" s="13" t="str">
        <f>PROPER(TRIM(SUBSTITUTE(D2378,"###"," ")))</f>
        <v>Abc Pvt Ltd</v>
      </c>
      <c r="P2378" s="13" t="str">
        <f t="shared" si="259"/>
        <v>Window Mini</v>
      </c>
      <c r="Q2378" s="34" t="str">
        <f t="shared" si="260"/>
        <v>Furniture</v>
      </c>
      <c r="R2378" s="13" t="str">
        <f t="shared" si="261"/>
        <v>Abc Pvt Ltd</v>
      </c>
      <c r="S2378" s="35">
        <f t="shared" si="262"/>
        <v>109</v>
      </c>
      <c r="T2378" s="35">
        <f t="shared" si="263"/>
        <v>86</v>
      </c>
      <c r="U2378" s="14">
        <f t="shared" si="264"/>
        <v>13754.7</v>
      </c>
      <c r="V2378" s="14">
        <f t="shared" si="265"/>
        <v>1499262.3</v>
      </c>
      <c r="W2378" s="13" t="str">
        <v>In Stock</v>
      </c>
      <c r="X2378" s="13" t="str">
        <v>No</v>
      </c>
      <c r="Y2378" s="13">
        <v>0</v>
      </c>
    </row>
    <row r="2379" spans="1:25" x14ac:dyDescent="0.3">
      <c r="A2379" s="31" t="s">
        <v>4704</v>
      </c>
      <c r="B2379" s="31" t="s">
        <v>1062</v>
      </c>
      <c r="C2379" s="31" t="s">
        <v>28</v>
      </c>
      <c r="D2379" s="31" t="s">
        <v>45</v>
      </c>
      <c r="E2379" s="31">
        <v>69</v>
      </c>
      <c r="F2379" s="31">
        <v>59</v>
      </c>
      <c r="G2379" s="31">
        <v>15808.22</v>
      </c>
      <c r="H2379" s="31">
        <v>1090767.18</v>
      </c>
      <c r="I2379" s="32">
        <v>45823</v>
      </c>
      <c r="J2379" s="32">
        <v>45857</v>
      </c>
      <c r="K2379" s="31" t="s">
        <v>46</v>
      </c>
      <c r="L2379" s="33" t="s">
        <v>30</v>
      </c>
      <c r="M2379" s="13" t="str">
        <f>PROPER(TRIM(SUBSTITUTE(B2379,"###"," ")))</f>
        <v>Possible Plus</v>
      </c>
      <c r="N2379" s="13" t="str">
        <f>PROPER(TRIM(SUBSTITUTE(C2379,"###"," ")))</f>
        <v>Furniture</v>
      </c>
      <c r="O2379" s="13" t="str">
        <f>PROPER(TRIM(SUBSTITUTE(D2379,"###"," ")))</f>
        <v>Retailmart Inc</v>
      </c>
      <c r="P2379" s="13" t="str">
        <f t="shared" si="259"/>
        <v>Possible Plus</v>
      </c>
      <c r="Q2379" s="34" t="str">
        <f t="shared" si="260"/>
        <v>Furniture</v>
      </c>
      <c r="R2379" s="13" t="str">
        <f t="shared" si="261"/>
        <v>Retailmart Inc</v>
      </c>
      <c r="S2379" s="35">
        <f t="shared" si="262"/>
        <v>69</v>
      </c>
      <c r="T2379" s="35">
        <f t="shared" si="263"/>
        <v>59</v>
      </c>
      <c r="U2379" s="14">
        <f t="shared" si="264"/>
        <v>15808.22</v>
      </c>
      <c r="V2379" s="14">
        <f t="shared" si="265"/>
        <v>1090767.18</v>
      </c>
      <c r="W2379" s="13" t="str">
        <v>In Stock</v>
      </c>
      <c r="X2379" s="13" t="str">
        <v>No</v>
      </c>
      <c r="Y2379" s="13">
        <v>0</v>
      </c>
    </row>
    <row r="2380" spans="1:25" x14ac:dyDescent="0.3">
      <c r="A2380" s="31" t="s">
        <v>4706</v>
      </c>
      <c r="B2380" s="31" t="s">
        <v>4707</v>
      </c>
      <c r="C2380" s="31" t="s">
        <v>14</v>
      </c>
      <c r="D2380" s="31" t="s">
        <v>24</v>
      </c>
      <c r="E2380" s="31">
        <v>163</v>
      </c>
      <c r="F2380" s="31">
        <v>73</v>
      </c>
      <c r="G2380" s="31">
        <v>9055.58</v>
      </c>
      <c r="H2380" s="31">
        <v>1476059.54</v>
      </c>
      <c r="I2380" s="32">
        <v>45788</v>
      </c>
      <c r="J2380" s="32">
        <v>45907</v>
      </c>
      <c r="K2380" s="31" t="s">
        <v>46</v>
      </c>
      <c r="L2380" s="33" t="s">
        <v>17</v>
      </c>
      <c r="M2380" s="13" t="str">
        <f>PROPER(TRIM(SUBSTITUTE(B2380,"###"," ")))</f>
        <v>Start Pro</v>
      </c>
      <c r="N2380" s="13" t="str">
        <f>PROPER(TRIM(SUBSTITUTE(C2380,"###"," ")))</f>
        <v>Clothing</v>
      </c>
      <c r="O2380" s="13" t="str">
        <f>PROPER(TRIM(SUBSTITUTE(D2380,"###"," ")))</f>
        <v>Omni Suppliers</v>
      </c>
      <c r="P2380" s="13" t="str">
        <f t="shared" si="259"/>
        <v>Start Pro</v>
      </c>
      <c r="Q2380" s="34" t="str">
        <f t="shared" si="260"/>
        <v>Clothing</v>
      </c>
      <c r="R2380" s="13" t="str">
        <f t="shared" si="261"/>
        <v>Omni Suppliers</v>
      </c>
      <c r="S2380" s="35">
        <f t="shared" si="262"/>
        <v>163</v>
      </c>
      <c r="T2380" s="35">
        <f t="shared" si="263"/>
        <v>73</v>
      </c>
      <c r="U2380" s="14">
        <f t="shared" si="264"/>
        <v>9055.58</v>
      </c>
      <c r="V2380" s="14">
        <f t="shared" si="265"/>
        <v>1476059.54</v>
      </c>
      <c r="W2380" s="13" t="str">
        <v>In Stock</v>
      </c>
      <c r="X2380" s="13" t="str">
        <v>No</v>
      </c>
      <c r="Y2380" s="13">
        <v>0</v>
      </c>
    </row>
    <row r="2381" spans="1:25" x14ac:dyDescent="0.3">
      <c r="A2381" s="31" t="s">
        <v>4708</v>
      </c>
      <c r="B2381" s="31" t="s">
        <v>4709</v>
      </c>
      <c r="C2381" s="31" t="s">
        <v>40</v>
      </c>
      <c r="D2381" s="31" t="s">
        <v>24</v>
      </c>
      <c r="E2381" s="31">
        <v>11</v>
      </c>
      <c r="F2381" s="31">
        <v>30</v>
      </c>
      <c r="G2381" s="31">
        <v>17811.54</v>
      </c>
      <c r="H2381" s="31">
        <v>195926.94</v>
      </c>
      <c r="I2381" s="32">
        <v>45727</v>
      </c>
      <c r="J2381" s="32">
        <v>45882</v>
      </c>
      <c r="K2381" s="31" t="s">
        <v>46</v>
      </c>
      <c r="L2381" s="33" t="s">
        <v>21</v>
      </c>
      <c r="M2381" s="13" t="str">
        <f>PROPER(TRIM(SUBSTITUTE(B2381,"###"," ")))</f>
        <v>Buy Max</v>
      </c>
      <c r="N2381" s="13" t="str">
        <f>PROPER(TRIM(SUBSTITUTE(C2381,"###"," ")))</f>
        <v>Electronics</v>
      </c>
      <c r="O2381" s="13" t="str">
        <f>PROPER(TRIM(SUBSTITUTE(D2381,"###"," ")))</f>
        <v>Omni Suppliers</v>
      </c>
      <c r="P2381" s="13" t="str">
        <f t="shared" si="259"/>
        <v>Buy Max</v>
      </c>
      <c r="Q2381" s="34" t="str">
        <f t="shared" si="260"/>
        <v>Electronics</v>
      </c>
      <c r="R2381" s="13" t="str">
        <f t="shared" si="261"/>
        <v>Omni Suppliers</v>
      </c>
      <c r="S2381" s="35">
        <f t="shared" si="262"/>
        <v>11</v>
      </c>
      <c r="T2381" s="35">
        <f t="shared" si="263"/>
        <v>30</v>
      </c>
      <c r="U2381" s="14">
        <f t="shared" si="264"/>
        <v>17811.54</v>
      </c>
      <c r="V2381" s="14">
        <f t="shared" si="265"/>
        <v>195926.94</v>
      </c>
      <c r="W2381" s="13" t="str">
        <v>Low Stock</v>
      </c>
      <c r="X2381" s="13" t="str">
        <v>Yes</v>
      </c>
      <c r="Y2381" s="13">
        <v>1</v>
      </c>
    </row>
    <row r="2382" spans="1:25" x14ac:dyDescent="0.3">
      <c r="A2382" s="31" t="s">
        <v>4711</v>
      </c>
      <c r="B2382" s="31" t="s">
        <v>4712</v>
      </c>
      <c r="C2382" s="31" t="s">
        <v>28</v>
      </c>
      <c r="D2382" s="31" t="s">
        <v>24</v>
      </c>
      <c r="E2382" s="31">
        <v>169</v>
      </c>
      <c r="F2382" s="31">
        <v>59</v>
      </c>
      <c r="G2382" s="31">
        <v>426.67</v>
      </c>
      <c r="H2382" s="31">
        <v>72107.23</v>
      </c>
      <c r="I2382" s="32">
        <v>45822</v>
      </c>
      <c r="J2382" s="32">
        <v>45906</v>
      </c>
      <c r="K2382" s="31" t="s">
        <v>46</v>
      </c>
      <c r="L2382" s="33" t="s">
        <v>33</v>
      </c>
      <c r="M2382" s="13" t="str">
        <f>PROPER(TRIM(SUBSTITUTE(B2382,"###"," ")))</f>
        <v>Campaign Max</v>
      </c>
      <c r="N2382" s="13" t="str">
        <f>PROPER(TRIM(SUBSTITUTE(C2382,"###"," ")))</f>
        <v>Furniture</v>
      </c>
      <c r="O2382" s="13" t="str">
        <f>PROPER(TRIM(SUBSTITUTE(D2382,"###"," ")))</f>
        <v>Omni Suppliers</v>
      </c>
      <c r="P2382" s="13" t="str">
        <f t="shared" si="259"/>
        <v>Campaign Max</v>
      </c>
      <c r="Q2382" s="34" t="str">
        <f t="shared" si="260"/>
        <v>Furniture</v>
      </c>
      <c r="R2382" s="13" t="str">
        <f t="shared" si="261"/>
        <v>Omni Suppliers</v>
      </c>
      <c r="S2382" s="35">
        <f t="shared" si="262"/>
        <v>169</v>
      </c>
      <c r="T2382" s="35">
        <f t="shared" si="263"/>
        <v>59</v>
      </c>
      <c r="U2382" s="14">
        <f t="shared" si="264"/>
        <v>426.67</v>
      </c>
      <c r="V2382" s="14">
        <f t="shared" si="265"/>
        <v>72107.23</v>
      </c>
      <c r="W2382" s="13" t="str">
        <v>In Stock</v>
      </c>
      <c r="X2382" s="13" t="str">
        <v>No</v>
      </c>
      <c r="Y2382" s="13">
        <v>0</v>
      </c>
    </row>
    <row r="2383" spans="1:25" x14ac:dyDescent="0.3">
      <c r="A2383" s="31" t="s">
        <v>4713</v>
      </c>
      <c r="B2383" s="31" t="s">
        <v>4714</v>
      </c>
      <c r="C2383" s="31" t="s">
        <v>28</v>
      </c>
      <c r="D2383" s="31" t="s">
        <v>24</v>
      </c>
      <c r="E2383" s="31">
        <v>95</v>
      </c>
      <c r="F2383" s="31">
        <v>46</v>
      </c>
      <c r="G2383" s="31">
        <v>13814.79</v>
      </c>
      <c r="H2383" s="31">
        <v>1312405.05</v>
      </c>
      <c r="I2383" s="32">
        <v>45773</v>
      </c>
      <c r="J2383" s="32">
        <v>45870</v>
      </c>
      <c r="K2383" s="31" t="s">
        <v>54</v>
      </c>
      <c r="L2383" s="33" t="s">
        <v>21</v>
      </c>
      <c r="M2383" s="13" t="str">
        <f>PROPER(TRIM(SUBSTITUTE(B2383,"###"," ")))</f>
        <v>Choice X</v>
      </c>
      <c r="N2383" s="13" t="str">
        <f>PROPER(TRIM(SUBSTITUTE(C2383,"###"," ")))</f>
        <v>Furniture</v>
      </c>
      <c r="O2383" s="13" t="str">
        <f>PROPER(TRIM(SUBSTITUTE(D2383,"###"," ")))</f>
        <v>Omni Suppliers</v>
      </c>
      <c r="P2383" s="13" t="str">
        <f t="shared" si="259"/>
        <v>Choice X</v>
      </c>
      <c r="Q2383" s="34" t="str">
        <f t="shared" si="260"/>
        <v>Furniture</v>
      </c>
      <c r="R2383" s="13" t="str">
        <f t="shared" si="261"/>
        <v>Omni Suppliers</v>
      </c>
      <c r="S2383" s="35">
        <f t="shared" si="262"/>
        <v>95</v>
      </c>
      <c r="T2383" s="35">
        <f t="shared" si="263"/>
        <v>46</v>
      </c>
      <c r="U2383" s="14">
        <f t="shared" si="264"/>
        <v>13814.79</v>
      </c>
      <c r="V2383" s="14">
        <f t="shared" si="265"/>
        <v>1312405.05</v>
      </c>
      <c r="W2383" s="13" t="str">
        <v>In Stock</v>
      </c>
      <c r="X2383" s="13" t="str">
        <v>No</v>
      </c>
      <c r="Y2383" s="13">
        <v>0</v>
      </c>
    </row>
    <row r="2384" spans="1:25" x14ac:dyDescent="0.3">
      <c r="A2384" s="31" t="s">
        <v>4715</v>
      </c>
      <c r="B2384" s="31" t="s">
        <v>4716</v>
      </c>
      <c r="C2384" s="31" t="s">
        <v>14</v>
      </c>
      <c r="D2384" s="31" t="s">
        <v>41</v>
      </c>
      <c r="E2384" s="31">
        <v>12</v>
      </c>
      <c r="F2384" s="31">
        <v>54</v>
      </c>
      <c r="G2384" s="31">
        <v>10294.280000000001</v>
      </c>
      <c r="H2384" s="31">
        <v>123531.36</v>
      </c>
      <c r="I2384" s="32">
        <v>45850</v>
      </c>
      <c r="J2384" s="32">
        <v>45875</v>
      </c>
      <c r="K2384" s="31" t="s">
        <v>46</v>
      </c>
      <c r="L2384" s="33" t="s">
        <v>33</v>
      </c>
      <c r="M2384" s="13" t="str">
        <f>PROPER(TRIM(SUBSTITUTE(B2384,"###"," ")))</f>
        <v>Resource X</v>
      </c>
      <c r="N2384" s="13" t="str">
        <f>PROPER(TRIM(SUBSTITUTE(C2384,"###"," ")))</f>
        <v>Clothing</v>
      </c>
      <c r="O2384" s="13" t="str">
        <f>PROPER(TRIM(SUBSTITUTE(D2384,"###"," ")))</f>
        <v>Quickstock</v>
      </c>
      <c r="P2384" s="13" t="str">
        <f t="shared" si="259"/>
        <v>Resource X</v>
      </c>
      <c r="Q2384" s="34" t="str">
        <f t="shared" si="260"/>
        <v>Clothing</v>
      </c>
      <c r="R2384" s="13" t="str">
        <f t="shared" si="261"/>
        <v>Quickstock</v>
      </c>
      <c r="S2384" s="35">
        <f t="shared" si="262"/>
        <v>12</v>
      </c>
      <c r="T2384" s="35">
        <f t="shared" si="263"/>
        <v>54</v>
      </c>
      <c r="U2384" s="14">
        <f t="shared" si="264"/>
        <v>10294.280000000001</v>
      </c>
      <c r="V2384" s="14">
        <f t="shared" si="265"/>
        <v>123531.36000000002</v>
      </c>
      <c r="W2384" s="13" t="str">
        <v>Low Stock</v>
      </c>
      <c r="X2384" s="13" t="str">
        <v>Yes</v>
      </c>
      <c r="Y2384" s="13">
        <v>1</v>
      </c>
    </row>
    <row r="2385" spans="1:25" x14ac:dyDescent="0.3">
      <c r="A2385" s="31" t="s">
        <v>4717</v>
      </c>
      <c r="B2385" s="31" t="s">
        <v>4718</v>
      </c>
      <c r="C2385" s="31" t="s">
        <v>20</v>
      </c>
      <c r="D2385" s="31" t="s">
        <v>41</v>
      </c>
      <c r="E2385" s="31">
        <v>187</v>
      </c>
      <c r="F2385" s="31">
        <v>56</v>
      </c>
      <c r="G2385" s="31">
        <v>4027.65</v>
      </c>
      <c r="H2385" s="31">
        <v>753170.55</v>
      </c>
      <c r="I2385" s="32">
        <v>45849</v>
      </c>
      <c r="J2385" s="32">
        <v>45859</v>
      </c>
      <c r="K2385" s="13"/>
      <c r="L2385" s="33" t="s">
        <v>33</v>
      </c>
      <c r="M2385" s="13" t="str">
        <f>PROPER(TRIM(SUBSTITUTE(B2385,"###"," ")))</f>
        <v>Issue Pro</v>
      </c>
      <c r="N2385" s="13" t="str">
        <f>PROPER(TRIM(SUBSTITUTE(C2385,"###"," ")))</f>
        <v>Toys</v>
      </c>
      <c r="O2385" s="13" t="str">
        <f>PROPER(TRIM(SUBSTITUTE(D2385,"###"," ")))</f>
        <v>Quickstock</v>
      </c>
      <c r="P2385" s="13" t="str">
        <f t="shared" si="259"/>
        <v>Issue Pro</v>
      </c>
      <c r="Q2385" s="34" t="str">
        <f t="shared" si="260"/>
        <v>Toys</v>
      </c>
      <c r="R2385" s="13" t="str">
        <f t="shared" si="261"/>
        <v>Quickstock</v>
      </c>
      <c r="S2385" s="35">
        <f t="shared" si="262"/>
        <v>187</v>
      </c>
      <c r="T2385" s="35">
        <f t="shared" si="263"/>
        <v>56</v>
      </c>
      <c r="U2385" s="14">
        <f t="shared" si="264"/>
        <v>4027.65</v>
      </c>
      <c r="V2385" s="14">
        <f t="shared" si="265"/>
        <v>753170.55</v>
      </c>
      <c r="W2385" s="13" t="str">
        <v>In Stock</v>
      </c>
      <c r="X2385" s="13" t="str">
        <v>No</v>
      </c>
      <c r="Y2385" s="13">
        <v>0</v>
      </c>
    </row>
    <row r="2386" spans="1:25" x14ac:dyDescent="0.3">
      <c r="A2386" s="31" t="s">
        <v>4719</v>
      </c>
      <c r="B2386" s="31" t="s">
        <v>4720</v>
      </c>
      <c r="C2386" s="31" t="s">
        <v>44</v>
      </c>
      <c r="D2386" s="31" t="s">
        <v>53</v>
      </c>
      <c r="E2386" s="31">
        <v>59</v>
      </c>
      <c r="F2386" s="31">
        <v>42</v>
      </c>
      <c r="G2386" s="31">
        <v>5008.29</v>
      </c>
      <c r="H2386" s="31">
        <v>295489.11</v>
      </c>
      <c r="I2386" s="32">
        <v>45802</v>
      </c>
      <c r="J2386" s="32">
        <v>45889</v>
      </c>
      <c r="K2386" s="31" t="s">
        <v>57</v>
      </c>
      <c r="L2386" s="33" t="s">
        <v>21</v>
      </c>
      <c r="M2386" s="13" t="str">
        <f>PROPER(TRIM(SUBSTITUTE(B2386,"###"," ")))</f>
        <v>Research Pro</v>
      </c>
      <c r="N2386" s="13" t="str">
        <f>PROPER(TRIM(SUBSTITUTE(C2386,"###"," ")))</f>
        <v>Groceries</v>
      </c>
      <c r="O2386" s="13" t="str">
        <f>PROPER(TRIM(SUBSTITUTE(D2386,"###"," ")))</f>
        <v>Abc Pvt Ltd</v>
      </c>
      <c r="P2386" s="13" t="str">
        <f t="shared" si="259"/>
        <v>Research Pro</v>
      </c>
      <c r="Q2386" s="34" t="str">
        <f t="shared" si="260"/>
        <v>Groceries</v>
      </c>
      <c r="R2386" s="13" t="str">
        <f t="shared" si="261"/>
        <v>Abc Pvt Ltd</v>
      </c>
      <c r="S2386" s="35">
        <f t="shared" si="262"/>
        <v>59</v>
      </c>
      <c r="T2386" s="35">
        <f t="shared" si="263"/>
        <v>42</v>
      </c>
      <c r="U2386" s="14">
        <f t="shared" si="264"/>
        <v>5008.29</v>
      </c>
      <c r="V2386" s="14">
        <f t="shared" si="265"/>
        <v>295489.11</v>
      </c>
      <c r="W2386" s="13" t="str">
        <v>In Stock</v>
      </c>
      <c r="X2386" s="13" t="str">
        <v>No</v>
      </c>
      <c r="Y2386" s="13">
        <v>0</v>
      </c>
    </row>
    <row r="2387" spans="1:25" x14ac:dyDescent="0.3">
      <c r="A2387" s="31" t="s">
        <v>4721</v>
      </c>
      <c r="B2387" s="31" t="s">
        <v>4722</v>
      </c>
      <c r="C2387" s="31" t="s">
        <v>20</v>
      </c>
      <c r="D2387" s="31" t="s">
        <v>41</v>
      </c>
      <c r="E2387" s="31">
        <v>156</v>
      </c>
      <c r="F2387" s="31">
        <v>66</v>
      </c>
      <c r="G2387" s="31">
        <v>16153.48</v>
      </c>
      <c r="H2387" s="31">
        <v>2519942.88</v>
      </c>
      <c r="I2387" s="32">
        <v>45819</v>
      </c>
      <c r="J2387" s="32">
        <v>45864</v>
      </c>
      <c r="K2387" s="31" t="s">
        <v>46</v>
      </c>
      <c r="L2387" s="33" t="s">
        <v>58</v>
      </c>
      <c r="M2387" s="13" t="str">
        <f>PROPER(TRIM(SUBSTITUTE(B2387,"###"," ")))</f>
        <v>Every Mini</v>
      </c>
      <c r="N2387" s="13" t="str">
        <f>PROPER(TRIM(SUBSTITUTE(C2387,"###"," ")))</f>
        <v>Toys</v>
      </c>
      <c r="O2387" s="13" t="str">
        <f>PROPER(TRIM(SUBSTITUTE(D2387,"###"," ")))</f>
        <v>Quickstock</v>
      </c>
      <c r="P2387" s="13" t="str">
        <f t="shared" si="259"/>
        <v>Every Mini</v>
      </c>
      <c r="Q2387" s="34" t="str">
        <f t="shared" si="260"/>
        <v>Toys</v>
      </c>
      <c r="R2387" s="13" t="str">
        <f t="shared" si="261"/>
        <v>Quickstock</v>
      </c>
      <c r="S2387" s="35">
        <f t="shared" si="262"/>
        <v>156</v>
      </c>
      <c r="T2387" s="35">
        <f t="shared" si="263"/>
        <v>66</v>
      </c>
      <c r="U2387" s="14">
        <f t="shared" si="264"/>
        <v>16153.48</v>
      </c>
      <c r="V2387" s="14">
        <f t="shared" si="265"/>
        <v>2519942.88</v>
      </c>
      <c r="W2387" s="13" t="str">
        <v>In Stock</v>
      </c>
      <c r="X2387" s="13" t="str">
        <v>No</v>
      </c>
      <c r="Y2387" s="13">
        <v>0</v>
      </c>
    </row>
    <row r="2388" spans="1:25" x14ac:dyDescent="0.3">
      <c r="A2388" s="31" t="s">
        <v>4723</v>
      </c>
      <c r="B2388" s="31" t="s">
        <v>4724</v>
      </c>
      <c r="C2388" s="31" t="s">
        <v>40</v>
      </c>
      <c r="D2388" s="31" t="s">
        <v>53</v>
      </c>
      <c r="E2388" s="31">
        <v>37</v>
      </c>
      <c r="F2388" s="31">
        <v>46</v>
      </c>
      <c r="G2388" s="31">
        <v>15508.43</v>
      </c>
      <c r="H2388" s="31">
        <v>573811.91</v>
      </c>
      <c r="I2388" s="32">
        <v>45826</v>
      </c>
      <c r="J2388" s="32">
        <v>45917</v>
      </c>
      <c r="K2388" s="31" t="s">
        <v>25</v>
      </c>
      <c r="L2388" s="33" t="s">
        <v>17</v>
      </c>
      <c r="M2388" s="13" t="str">
        <f>PROPER(TRIM(SUBSTITUTE(B2388,"###"," ")))</f>
        <v>Everyone Lite</v>
      </c>
      <c r="N2388" s="13" t="str">
        <f>PROPER(TRIM(SUBSTITUTE(C2388,"###"," ")))</f>
        <v>Electronics</v>
      </c>
      <c r="O2388" s="13" t="str">
        <f>PROPER(TRIM(SUBSTITUTE(D2388,"###"," ")))</f>
        <v>Abc Pvt Ltd</v>
      </c>
      <c r="P2388" s="13" t="str">
        <f t="shared" si="259"/>
        <v>Everyone Lite</v>
      </c>
      <c r="Q2388" s="34" t="str">
        <f t="shared" si="260"/>
        <v>Electronics</v>
      </c>
      <c r="R2388" s="13" t="str">
        <f t="shared" si="261"/>
        <v>Abc Pvt Ltd</v>
      </c>
      <c r="S2388" s="35">
        <f t="shared" si="262"/>
        <v>37</v>
      </c>
      <c r="T2388" s="35">
        <f t="shared" si="263"/>
        <v>46</v>
      </c>
      <c r="U2388" s="14">
        <f t="shared" si="264"/>
        <v>15508.43</v>
      </c>
      <c r="V2388" s="14">
        <f t="shared" si="265"/>
        <v>573811.91</v>
      </c>
      <c r="W2388" s="13" t="str">
        <v>Low Stock</v>
      </c>
      <c r="X2388" s="13" t="str">
        <v>Yes</v>
      </c>
      <c r="Y2388" s="13">
        <v>1</v>
      </c>
    </row>
    <row r="2389" spans="1:25" x14ac:dyDescent="0.3">
      <c r="A2389" s="31" t="s">
        <v>4725</v>
      </c>
      <c r="B2389" s="31" t="s">
        <v>1504</v>
      </c>
      <c r="C2389" s="31" t="s">
        <v>28</v>
      </c>
      <c r="D2389" s="31" t="s">
        <v>24</v>
      </c>
      <c r="E2389" s="31">
        <v>14</v>
      </c>
      <c r="F2389" s="31">
        <v>78</v>
      </c>
      <c r="G2389" s="31">
        <v>13763.43</v>
      </c>
      <c r="H2389" s="31">
        <v>192688.02</v>
      </c>
      <c r="I2389" s="32">
        <v>45845</v>
      </c>
      <c r="J2389" s="32">
        <v>45877</v>
      </c>
      <c r="K2389" s="31" t="s">
        <v>29</v>
      </c>
      <c r="L2389" s="33" t="s">
        <v>30</v>
      </c>
      <c r="M2389" s="13" t="str">
        <f>PROPER(TRIM(SUBSTITUTE(B2389,"###"," ")))</f>
        <v>Leader Plus</v>
      </c>
      <c r="N2389" s="13" t="str">
        <f>PROPER(TRIM(SUBSTITUTE(C2389,"###"," ")))</f>
        <v>Furniture</v>
      </c>
      <c r="O2389" s="13" t="str">
        <f>PROPER(TRIM(SUBSTITUTE(D2389,"###"," ")))</f>
        <v>Omni Suppliers</v>
      </c>
      <c r="P2389" s="13" t="str">
        <f t="shared" si="259"/>
        <v>Leader Plus</v>
      </c>
      <c r="Q2389" s="34" t="str">
        <f t="shared" si="260"/>
        <v>Furniture</v>
      </c>
      <c r="R2389" s="13" t="str">
        <f t="shared" si="261"/>
        <v>Omni Suppliers</v>
      </c>
      <c r="S2389" s="35">
        <f t="shared" si="262"/>
        <v>14</v>
      </c>
      <c r="T2389" s="35">
        <f t="shared" si="263"/>
        <v>78</v>
      </c>
      <c r="U2389" s="14">
        <f t="shared" si="264"/>
        <v>13763.43</v>
      </c>
      <c r="V2389" s="14">
        <f t="shared" si="265"/>
        <v>192688.02000000002</v>
      </c>
      <c r="W2389" s="13" t="str">
        <v>Low Stock</v>
      </c>
      <c r="X2389" s="13" t="str">
        <v>Yes</v>
      </c>
      <c r="Y2389" s="13">
        <v>1</v>
      </c>
    </row>
    <row r="2390" spans="1:25" x14ac:dyDescent="0.3">
      <c r="A2390" s="31" t="s">
        <v>4728</v>
      </c>
      <c r="B2390" s="31" t="s">
        <v>4518</v>
      </c>
      <c r="C2390" s="31" t="s">
        <v>44</v>
      </c>
      <c r="D2390" s="31" t="s">
        <v>41</v>
      </c>
      <c r="E2390" s="13"/>
      <c r="F2390" s="31">
        <v>69</v>
      </c>
      <c r="G2390" s="31">
        <v>6229.82</v>
      </c>
      <c r="H2390" s="13"/>
      <c r="I2390" s="32">
        <v>45763</v>
      </c>
      <c r="J2390" s="32">
        <v>45911</v>
      </c>
      <c r="K2390" s="31" t="s">
        <v>29</v>
      </c>
      <c r="L2390" s="33" t="s">
        <v>33</v>
      </c>
      <c r="M2390" s="13" t="str">
        <f>PROPER(TRIM(SUBSTITUTE(B2390,"###"," ")))</f>
        <v>Off Mini</v>
      </c>
      <c r="N2390" s="13" t="str">
        <f>PROPER(TRIM(SUBSTITUTE(C2390,"###"," ")))</f>
        <v>Groceries</v>
      </c>
      <c r="O2390" s="13" t="str">
        <f>PROPER(TRIM(SUBSTITUTE(D2390,"###"," ")))</f>
        <v>Quickstock</v>
      </c>
      <c r="P2390" s="13" t="str">
        <f t="shared" si="259"/>
        <v>Off Mini</v>
      </c>
      <c r="Q2390" s="34" t="str">
        <f t="shared" si="260"/>
        <v>Groceries</v>
      </c>
      <c r="R2390" s="13" t="str">
        <f t="shared" si="261"/>
        <v>Quickstock</v>
      </c>
      <c r="S2390" s="35">
        <f t="shared" si="262"/>
        <v>0</v>
      </c>
      <c r="T2390" s="35">
        <f t="shared" si="263"/>
        <v>69</v>
      </c>
      <c r="U2390" s="14">
        <f t="shared" si="264"/>
        <v>6229.82</v>
      </c>
      <c r="V2390" s="14">
        <f t="shared" si="265"/>
        <v>0</v>
      </c>
      <c r="W2390" s="13" t="str">
        <v>Out of Stock</v>
      </c>
      <c r="X2390" s="13" t="str">
        <v>Yes</v>
      </c>
      <c r="Y2390" s="13">
        <v>1</v>
      </c>
    </row>
    <row r="2391" spans="1:25" x14ac:dyDescent="0.3">
      <c r="A2391" s="31" t="s">
        <v>4729</v>
      </c>
      <c r="B2391" s="31" t="s">
        <v>4730</v>
      </c>
      <c r="C2391" s="31" t="s">
        <v>44</v>
      </c>
      <c r="D2391" s="31" t="s">
        <v>45</v>
      </c>
      <c r="E2391" s="31">
        <v>126</v>
      </c>
      <c r="F2391" s="31">
        <v>35</v>
      </c>
      <c r="G2391" s="31">
        <v>7652.96</v>
      </c>
      <c r="H2391" s="31">
        <v>964272.96</v>
      </c>
      <c r="I2391" s="32">
        <v>45777</v>
      </c>
      <c r="J2391" s="32">
        <v>45879</v>
      </c>
      <c r="K2391" s="31" t="s">
        <v>25</v>
      </c>
      <c r="L2391" s="33" t="s">
        <v>30</v>
      </c>
      <c r="M2391" s="13" t="str">
        <f>PROPER(TRIM(SUBSTITUTE(B2391,"###"," ")))</f>
        <v>Rate Mini</v>
      </c>
      <c r="N2391" s="13" t="str">
        <f>PROPER(TRIM(SUBSTITUTE(C2391,"###"," ")))</f>
        <v>Groceries</v>
      </c>
      <c r="O2391" s="13" t="str">
        <f>PROPER(TRIM(SUBSTITUTE(D2391,"###"," ")))</f>
        <v>Retailmart Inc</v>
      </c>
      <c r="P2391" s="13" t="str">
        <f t="shared" si="259"/>
        <v>Rate Mini</v>
      </c>
      <c r="Q2391" s="34" t="str">
        <f t="shared" si="260"/>
        <v>Groceries</v>
      </c>
      <c r="R2391" s="13" t="str">
        <f t="shared" si="261"/>
        <v>Retailmart Inc</v>
      </c>
      <c r="S2391" s="35">
        <f t="shared" si="262"/>
        <v>126</v>
      </c>
      <c r="T2391" s="35">
        <f t="shared" si="263"/>
        <v>35</v>
      </c>
      <c r="U2391" s="14">
        <f t="shared" si="264"/>
        <v>7652.96</v>
      </c>
      <c r="V2391" s="14">
        <f t="shared" si="265"/>
        <v>964272.96</v>
      </c>
      <c r="W2391" s="13" t="str">
        <v>In Stock</v>
      </c>
      <c r="X2391" s="13" t="str">
        <v>No</v>
      </c>
      <c r="Y2391" s="13">
        <v>0</v>
      </c>
    </row>
    <row r="2392" spans="1:25" x14ac:dyDescent="0.3">
      <c r="A2392" s="31" t="s">
        <v>4731</v>
      </c>
      <c r="B2392" s="31" t="s">
        <v>4732</v>
      </c>
      <c r="C2392" s="31" t="s">
        <v>14</v>
      </c>
      <c r="D2392" s="31" t="s">
        <v>15</v>
      </c>
      <c r="E2392" s="31">
        <v>104</v>
      </c>
      <c r="F2392" s="31">
        <v>23</v>
      </c>
      <c r="G2392" s="31">
        <v>5841.16</v>
      </c>
      <c r="H2392" s="31">
        <v>607480.64</v>
      </c>
      <c r="I2392" s="32">
        <v>45673</v>
      </c>
      <c r="J2392" s="32">
        <v>45906</v>
      </c>
      <c r="K2392" s="31" t="s">
        <v>54</v>
      </c>
      <c r="L2392" s="33" t="s">
        <v>33</v>
      </c>
      <c r="M2392" s="13" t="str">
        <f>PROPER(TRIM(SUBSTITUTE(B2392,"###"," ")))</f>
        <v>Serious Lite</v>
      </c>
      <c r="N2392" s="13" t="str">
        <f>PROPER(TRIM(SUBSTITUTE(C2392,"###"," ")))</f>
        <v>Clothing</v>
      </c>
      <c r="O2392" s="13" t="str">
        <f>PROPER(TRIM(SUBSTITUTE(D2392,"###"," ")))</f>
        <v>Global Traders</v>
      </c>
      <c r="P2392" s="13" t="str">
        <f t="shared" si="259"/>
        <v>Serious Lite</v>
      </c>
      <c r="Q2392" s="34" t="str">
        <f t="shared" si="260"/>
        <v>Clothing</v>
      </c>
      <c r="R2392" s="13" t="str">
        <f t="shared" si="261"/>
        <v>Global Traders</v>
      </c>
      <c r="S2392" s="35">
        <f t="shared" si="262"/>
        <v>104</v>
      </c>
      <c r="T2392" s="35">
        <f t="shared" si="263"/>
        <v>23</v>
      </c>
      <c r="U2392" s="14">
        <f t="shared" si="264"/>
        <v>5841.16</v>
      </c>
      <c r="V2392" s="14">
        <f t="shared" si="265"/>
        <v>607480.64</v>
      </c>
      <c r="W2392" s="13" t="str">
        <v>In Stock</v>
      </c>
      <c r="X2392" s="13" t="str">
        <v>No</v>
      </c>
      <c r="Y2392" s="13">
        <v>0</v>
      </c>
    </row>
    <row r="2393" spans="1:25" x14ac:dyDescent="0.3">
      <c r="A2393" s="31" t="s">
        <v>4733</v>
      </c>
      <c r="B2393" s="31" t="s">
        <v>4734</v>
      </c>
      <c r="C2393" s="31" t="s">
        <v>20</v>
      </c>
      <c r="D2393" s="31" t="s">
        <v>45</v>
      </c>
      <c r="E2393" s="31">
        <v>16</v>
      </c>
      <c r="F2393" s="31">
        <v>55</v>
      </c>
      <c r="G2393" s="31">
        <v>1641.79</v>
      </c>
      <c r="H2393" s="31">
        <v>26268.639999999999</v>
      </c>
      <c r="I2393" s="32">
        <v>45703</v>
      </c>
      <c r="J2393" s="32">
        <v>45890</v>
      </c>
      <c r="K2393" s="31" t="s">
        <v>16</v>
      </c>
      <c r="L2393" s="33" t="s">
        <v>21</v>
      </c>
      <c r="M2393" s="13" t="str">
        <f>PROPER(TRIM(SUBSTITUTE(B2393,"###"," ")))</f>
        <v>Save Mini</v>
      </c>
      <c r="N2393" s="13" t="str">
        <f>PROPER(TRIM(SUBSTITUTE(C2393,"###"," ")))</f>
        <v>Toys</v>
      </c>
      <c r="O2393" s="13" t="str">
        <f>PROPER(TRIM(SUBSTITUTE(D2393,"###"," ")))</f>
        <v>Retailmart Inc</v>
      </c>
      <c r="P2393" s="13" t="str">
        <f t="shared" si="259"/>
        <v>Save Mini</v>
      </c>
      <c r="Q2393" s="34" t="str">
        <f t="shared" si="260"/>
        <v>Toys</v>
      </c>
      <c r="R2393" s="13" t="str">
        <f t="shared" si="261"/>
        <v>Retailmart Inc</v>
      </c>
      <c r="S2393" s="35">
        <f t="shared" si="262"/>
        <v>16</v>
      </c>
      <c r="T2393" s="35">
        <f t="shared" si="263"/>
        <v>55</v>
      </c>
      <c r="U2393" s="14">
        <f t="shared" si="264"/>
        <v>1641.79</v>
      </c>
      <c r="V2393" s="14">
        <f t="shared" si="265"/>
        <v>26268.639999999999</v>
      </c>
      <c r="W2393" s="13" t="str">
        <v>Low Stock</v>
      </c>
      <c r="X2393" s="13" t="str">
        <v>Yes</v>
      </c>
      <c r="Y2393" s="13">
        <v>1</v>
      </c>
    </row>
    <row r="2394" spans="1:25" x14ac:dyDescent="0.3">
      <c r="A2394" s="31" t="s">
        <v>4735</v>
      </c>
      <c r="B2394" s="31" t="s">
        <v>4736</v>
      </c>
      <c r="C2394" s="31" t="s">
        <v>14</v>
      </c>
      <c r="D2394" s="13"/>
      <c r="E2394" s="31">
        <v>37</v>
      </c>
      <c r="F2394" s="31">
        <v>81</v>
      </c>
      <c r="G2394" s="31">
        <v>1808.13</v>
      </c>
      <c r="H2394" s="31">
        <v>66900.81</v>
      </c>
      <c r="I2394" s="32">
        <v>45685</v>
      </c>
      <c r="J2394" s="32">
        <v>45930</v>
      </c>
      <c r="K2394" s="31" t="s">
        <v>25</v>
      </c>
      <c r="L2394" s="33" t="s">
        <v>21</v>
      </c>
      <c r="M2394" s="13" t="str">
        <f>PROPER(TRIM(SUBSTITUTE(B2394,"###"," ")))</f>
        <v>Thing Pro</v>
      </c>
      <c r="N2394" s="13" t="str">
        <f>PROPER(TRIM(SUBSTITUTE(C2394,"###"," ")))</f>
        <v>Clothing</v>
      </c>
      <c r="O2394" s="13" t="str">
        <f>PROPER(TRIM(SUBSTITUTE(D2394,"###"," ")))</f>
        <v/>
      </c>
      <c r="P2394" s="13" t="str">
        <f t="shared" si="259"/>
        <v>Thing Pro</v>
      </c>
      <c r="Q2394" s="34" t="str">
        <f t="shared" si="260"/>
        <v>Clothing</v>
      </c>
      <c r="R2394" s="13" t="str">
        <f t="shared" si="261"/>
        <v>Others</v>
      </c>
      <c r="S2394" s="35">
        <f t="shared" si="262"/>
        <v>37</v>
      </c>
      <c r="T2394" s="35">
        <f t="shared" si="263"/>
        <v>81</v>
      </c>
      <c r="U2394" s="14">
        <f t="shared" si="264"/>
        <v>1808.13</v>
      </c>
      <c r="V2394" s="14">
        <f t="shared" si="265"/>
        <v>66900.81</v>
      </c>
      <c r="W2394" s="13" t="str">
        <v>Low Stock</v>
      </c>
      <c r="X2394" s="13" t="str">
        <v>Yes</v>
      </c>
      <c r="Y2394" s="13">
        <v>1</v>
      </c>
    </row>
    <row r="2395" spans="1:25" x14ac:dyDescent="0.3">
      <c r="A2395" s="31" t="s">
        <v>4739</v>
      </c>
      <c r="B2395" s="31" t="s">
        <v>4740</v>
      </c>
      <c r="C2395" s="31" t="s">
        <v>28</v>
      </c>
      <c r="D2395" s="31" t="s">
        <v>24</v>
      </c>
      <c r="E2395" s="31">
        <v>160</v>
      </c>
      <c r="F2395" s="31">
        <v>40</v>
      </c>
      <c r="G2395" s="31">
        <v>8923.8700000000008</v>
      </c>
      <c r="H2395" s="31">
        <v>1427819.2</v>
      </c>
      <c r="I2395" s="32">
        <v>45737</v>
      </c>
      <c r="J2395" s="32">
        <v>45915</v>
      </c>
      <c r="K2395" s="31" t="s">
        <v>25</v>
      </c>
      <c r="L2395" s="33" t="s">
        <v>30</v>
      </c>
      <c r="M2395" s="13" t="str">
        <f>PROPER(TRIM(SUBSTITUTE(B2395,"###"," ")))</f>
        <v>Cell Mini</v>
      </c>
      <c r="N2395" s="13" t="str">
        <f>PROPER(TRIM(SUBSTITUTE(C2395,"###"," ")))</f>
        <v>Furniture</v>
      </c>
      <c r="O2395" s="13" t="str">
        <f>PROPER(TRIM(SUBSTITUTE(D2395,"###"," ")))</f>
        <v>Omni Suppliers</v>
      </c>
      <c r="P2395" s="13" t="str">
        <f t="shared" si="259"/>
        <v>Cell Mini</v>
      </c>
      <c r="Q2395" s="34" t="str">
        <f t="shared" si="260"/>
        <v>Furniture</v>
      </c>
      <c r="R2395" s="13" t="str">
        <f t="shared" si="261"/>
        <v>Omni Suppliers</v>
      </c>
      <c r="S2395" s="35">
        <f t="shared" si="262"/>
        <v>160</v>
      </c>
      <c r="T2395" s="35">
        <f t="shared" si="263"/>
        <v>40</v>
      </c>
      <c r="U2395" s="14">
        <f t="shared" si="264"/>
        <v>8923.8700000000008</v>
      </c>
      <c r="V2395" s="14">
        <f t="shared" si="265"/>
        <v>1427819.2000000002</v>
      </c>
      <c r="W2395" s="13" t="str">
        <v>In Stock</v>
      </c>
      <c r="X2395" s="13" t="str">
        <v>No</v>
      </c>
      <c r="Y2395" s="13">
        <v>0</v>
      </c>
    </row>
    <row r="2396" spans="1:25" x14ac:dyDescent="0.3">
      <c r="A2396" s="31" t="s">
        <v>4742</v>
      </c>
      <c r="B2396" s="31" t="s">
        <v>2678</v>
      </c>
      <c r="C2396" s="31" t="s">
        <v>20</v>
      </c>
      <c r="D2396" s="31" t="s">
        <v>24</v>
      </c>
      <c r="E2396" s="31">
        <v>47</v>
      </c>
      <c r="F2396" s="31">
        <v>95</v>
      </c>
      <c r="G2396" s="31">
        <v>2014.97</v>
      </c>
      <c r="H2396" s="31">
        <v>94703.59</v>
      </c>
      <c r="I2396" s="32">
        <v>45777</v>
      </c>
      <c r="J2396" s="32">
        <v>45890</v>
      </c>
      <c r="K2396" s="31" t="s">
        <v>57</v>
      </c>
      <c r="L2396" s="33" t="s">
        <v>30</v>
      </c>
      <c r="M2396" s="13" t="str">
        <f>PROPER(TRIM(SUBSTITUTE(B2396,"###"," ")))</f>
        <v>Player Max</v>
      </c>
      <c r="N2396" s="13" t="str">
        <f>PROPER(TRIM(SUBSTITUTE(C2396,"###"," ")))</f>
        <v>Toys</v>
      </c>
      <c r="O2396" s="13" t="str">
        <f>PROPER(TRIM(SUBSTITUTE(D2396,"###"," ")))</f>
        <v>Omni Suppliers</v>
      </c>
      <c r="P2396" s="13" t="str">
        <f t="shared" si="259"/>
        <v>Player Max</v>
      </c>
      <c r="Q2396" s="34" t="str">
        <f t="shared" si="260"/>
        <v>Toys</v>
      </c>
      <c r="R2396" s="13" t="str">
        <f t="shared" si="261"/>
        <v>Omni Suppliers</v>
      </c>
      <c r="S2396" s="35">
        <f t="shared" si="262"/>
        <v>47</v>
      </c>
      <c r="T2396" s="35">
        <f t="shared" si="263"/>
        <v>95</v>
      </c>
      <c r="U2396" s="14">
        <f t="shared" si="264"/>
        <v>2014.97</v>
      </c>
      <c r="V2396" s="14">
        <f t="shared" si="265"/>
        <v>94703.59</v>
      </c>
      <c r="W2396" s="13" t="str">
        <v>Low Stock</v>
      </c>
      <c r="X2396" s="13" t="str">
        <v>Yes</v>
      </c>
      <c r="Y2396" s="13">
        <v>1</v>
      </c>
    </row>
    <row r="2397" spans="1:25" x14ac:dyDescent="0.3">
      <c r="A2397" s="31" t="s">
        <v>4744</v>
      </c>
      <c r="B2397" s="31" t="s">
        <v>4745</v>
      </c>
      <c r="C2397" s="31" t="s">
        <v>14</v>
      </c>
      <c r="D2397" s="31" t="s">
        <v>15</v>
      </c>
      <c r="E2397" s="31">
        <v>100</v>
      </c>
      <c r="F2397" s="31">
        <v>81</v>
      </c>
      <c r="G2397" s="31">
        <v>2822.25</v>
      </c>
      <c r="H2397" s="31">
        <v>282225</v>
      </c>
      <c r="I2397" s="32">
        <v>45687</v>
      </c>
      <c r="J2397" s="32">
        <v>45863</v>
      </c>
      <c r="K2397" s="31" t="s">
        <v>16</v>
      </c>
      <c r="L2397" s="33" t="s">
        <v>17</v>
      </c>
      <c r="M2397" s="13" t="str">
        <f>PROPER(TRIM(SUBSTITUTE(B2397,"###"," ")))</f>
        <v>Able X</v>
      </c>
      <c r="N2397" s="13" t="str">
        <f>PROPER(TRIM(SUBSTITUTE(C2397,"###"," ")))</f>
        <v>Clothing</v>
      </c>
      <c r="O2397" s="13" t="str">
        <f>PROPER(TRIM(SUBSTITUTE(D2397,"###"," ")))</f>
        <v>Global Traders</v>
      </c>
      <c r="P2397" s="13" t="str">
        <f t="shared" si="259"/>
        <v>Able X</v>
      </c>
      <c r="Q2397" s="34" t="str">
        <f t="shared" si="260"/>
        <v>Clothing</v>
      </c>
      <c r="R2397" s="13" t="str">
        <f t="shared" si="261"/>
        <v>Global Traders</v>
      </c>
      <c r="S2397" s="35">
        <f t="shared" si="262"/>
        <v>100</v>
      </c>
      <c r="T2397" s="35">
        <f t="shared" si="263"/>
        <v>81</v>
      </c>
      <c r="U2397" s="14">
        <f t="shared" si="264"/>
        <v>2822.25</v>
      </c>
      <c r="V2397" s="14">
        <f t="shared" si="265"/>
        <v>282225</v>
      </c>
      <c r="W2397" s="13" t="str">
        <v>In Stock</v>
      </c>
      <c r="X2397" s="13" t="str">
        <v>No</v>
      </c>
      <c r="Y2397" s="13">
        <v>0</v>
      </c>
    </row>
    <row r="2398" spans="1:25" x14ac:dyDescent="0.3">
      <c r="A2398" s="31" t="s">
        <v>4746</v>
      </c>
      <c r="B2398" s="31" t="s">
        <v>2367</v>
      </c>
      <c r="C2398" s="31" t="s">
        <v>40</v>
      </c>
      <c r="D2398" s="31" t="s">
        <v>53</v>
      </c>
      <c r="E2398" s="31">
        <v>139</v>
      </c>
      <c r="F2398" s="31">
        <v>41</v>
      </c>
      <c r="G2398" s="31">
        <v>3336.44</v>
      </c>
      <c r="H2398" s="31">
        <v>463765.16</v>
      </c>
      <c r="I2398" s="32">
        <v>45784</v>
      </c>
      <c r="J2398" s="32">
        <v>45910</v>
      </c>
      <c r="K2398" s="31" t="s">
        <v>46</v>
      </c>
      <c r="L2398" s="33" t="s">
        <v>33</v>
      </c>
      <c r="M2398" s="13" t="str">
        <f>PROPER(TRIM(SUBSTITUTE(B2398,"###"," ")))</f>
        <v>To Plus</v>
      </c>
      <c r="N2398" s="13" t="str">
        <f>PROPER(TRIM(SUBSTITUTE(C2398,"###"," ")))</f>
        <v>Electronics</v>
      </c>
      <c r="O2398" s="13" t="str">
        <f>PROPER(TRIM(SUBSTITUTE(D2398,"###"," ")))</f>
        <v>Abc Pvt Ltd</v>
      </c>
      <c r="P2398" s="13" t="str">
        <f t="shared" si="259"/>
        <v>To Plus</v>
      </c>
      <c r="Q2398" s="34" t="str">
        <f t="shared" si="260"/>
        <v>Electronics</v>
      </c>
      <c r="R2398" s="13" t="str">
        <f t="shared" si="261"/>
        <v>Abc Pvt Ltd</v>
      </c>
      <c r="S2398" s="35">
        <f t="shared" si="262"/>
        <v>139</v>
      </c>
      <c r="T2398" s="35">
        <f t="shared" si="263"/>
        <v>41</v>
      </c>
      <c r="U2398" s="14">
        <f t="shared" si="264"/>
        <v>3336.44</v>
      </c>
      <c r="V2398" s="14">
        <f t="shared" si="265"/>
        <v>463765.16000000003</v>
      </c>
      <c r="W2398" s="13" t="str">
        <v>In Stock</v>
      </c>
      <c r="X2398" s="13" t="str">
        <v>No</v>
      </c>
      <c r="Y2398" s="13">
        <v>0</v>
      </c>
    </row>
    <row r="2399" spans="1:25" x14ac:dyDescent="0.3">
      <c r="A2399" s="31" t="s">
        <v>4748</v>
      </c>
      <c r="B2399" s="31" t="s">
        <v>4749</v>
      </c>
      <c r="C2399" s="31" t="s">
        <v>14</v>
      </c>
      <c r="D2399" s="31" t="s">
        <v>45</v>
      </c>
      <c r="E2399" s="31">
        <v>152</v>
      </c>
      <c r="F2399" s="31">
        <v>61</v>
      </c>
      <c r="G2399" s="31">
        <v>11127.5</v>
      </c>
      <c r="H2399" s="31">
        <v>1691380</v>
      </c>
      <c r="I2399" s="32">
        <v>45824</v>
      </c>
      <c r="J2399" s="32">
        <v>45868</v>
      </c>
      <c r="K2399" s="13"/>
      <c r="L2399" s="33" t="s">
        <v>58</v>
      </c>
      <c r="M2399" s="13" t="str">
        <f>PROPER(TRIM(SUBSTITUTE(B2399,"###"," ")))</f>
        <v>Most Max</v>
      </c>
      <c r="N2399" s="13" t="str">
        <f>PROPER(TRIM(SUBSTITUTE(C2399,"###"," ")))</f>
        <v>Clothing</v>
      </c>
      <c r="O2399" s="13" t="str">
        <f>PROPER(TRIM(SUBSTITUTE(D2399,"###"," ")))</f>
        <v>Retailmart Inc</v>
      </c>
      <c r="P2399" s="13" t="str">
        <f t="shared" si="259"/>
        <v>Most Max</v>
      </c>
      <c r="Q2399" s="34" t="str">
        <f t="shared" si="260"/>
        <v>Clothing</v>
      </c>
      <c r="R2399" s="13" t="str">
        <f t="shared" si="261"/>
        <v>Retailmart Inc</v>
      </c>
      <c r="S2399" s="35">
        <f t="shared" si="262"/>
        <v>152</v>
      </c>
      <c r="T2399" s="35">
        <f t="shared" si="263"/>
        <v>61</v>
      </c>
      <c r="U2399" s="14">
        <f t="shared" si="264"/>
        <v>11127.5</v>
      </c>
      <c r="V2399" s="14">
        <f t="shared" si="265"/>
        <v>1691380</v>
      </c>
      <c r="W2399" s="13" t="str">
        <v>In Stock</v>
      </c>
      <c r="X2399" s="13" t="str">
        <v>No</v>
      </c>
      <c r="Y2399" s="13">
        <v>0</v>
      </c>
    </row>
    <row r="2400" spans="1:25" x14ac:dyDescent="0.3">
      <c r="A2400" s="31" t="s">
        <v>4750</v>
      </c>
      <c r="B2400" s="31" t="s">
        <v>4751</v>
      </c>
      <c r="C2400" s="31" t="s">
        <v>44</v>
      </c>
      <c r="D2400" s="13"/>
      <c r="E2400" s="31">
        <v>183</v>
      </c>
      <c r="F2400" s="31">
        <v>82</v>
      </c>
      <c r="G2400" s="31">
        <v>7429.28</v>
      </c>
      <c r="H2400" s="31">
        <v>1359558.24</v>
      </c>
      <c r="I2400" s="32">
        <v>45778</v>
      </c>
      <c r="J2400" s="32">
        <v>45889</v>
      </c>
      <c r="K2400" s="31" t="s">
        <v>57</v>
      </c>
      <c r="L2400" s="33" t="s">
        <v>17</v>
      </c>
      <c r="M2400" s="13" t="str">
        <f>PROPER(TRIM(SUBSTITUTE(B2400,"###"," ")))</f>
        <v>Discuss Max</v>
      </c>
      <c r="N2400" s="13" t="str">
        <f>PROPER(TRIM(SUBSTITUTE(C2400,"###"," ")))</f>
        <v>Groceries</v>
      </c>
      <c r="O2400" s="13" t="str">
        <f>PROPER(TRIM(SUBSTITUTE(D2400,"###"," ")))</f>
        <v/>
      </c>
      <c r="P2400" s="13" t="str">
        <f t="shared" si="259"/>
        <v>Discuss Max</v>
      </c>
      <c r="Q2400" s="34" t="str">
        <f t="shared" si="260"/>
        <v>Groceries</v>
      </c>
      <c r="R2400" s="13" t="str">
        <f t="shared" si="261"/>
        <v>Others</v>
      </c>
      <c r="S2400" s="35">
        <f t="shared" si="262"/>
        <v>183</v>
      </c>
      <c r="T2400" s="35">
        <f t="shared" si="263"/>
        <v>82</v>
      </c>
      <c r="U2400" s="14">
        <f t="shared" si="264"/>
        <v>7429.28</v>
      </c>
      <c r="V2400" s="14">
        <f t="shared" si="265"/>
        <v>1359558.24</v>
      </c>
      <c r="W2400" s="13" t="str">
        <v>In Stock</v>
      </c>
      <c r="X2400" s="13" t="str">
        <v>No</v>
      </c>
      <c r="Y2400" s="13">
        <v>0</v>
      </c>
    </row>
    <row r="2401" spans="1:25" x14ac:dyDescent="0.3">
      <c r="A2401" s="31" t="s">
        <v>4752</v>
      </c>
      <c r="B2401" s="31" t="s">
        <v>4753</v>
      </c>
      <c r="C2401" s="31" t="s">
        <v>44</v>
      </c>
      <c r="D2401" s="31" t="s">
        <v>24</v>
      </c>
      <c r="E2401" s="31">
        <v>172</v>
      </c>
      <c r="F2401" s="31">
        <v>46</v>
      </c>
      <c r="G2401" s="31">
        <v>5035.03</v>
      </c>
      <c r="H2401" s="31">
        <v>866025.15999999992</v>
      </c>
      <c r="I2401" s="32">
        <v>45783</v>
      </c>
      <c r="J2401" s="32">
        <v>45907</v>
      </c>
      <c r="K2401" s="31" t="s">
        <v>57</v>
      </c>
      <c r="L2401" s="33" t="s">
        <v>30</v>
      </c>
      <c r="M2401" s="13" t="str">
        <f>PROPER(TRIM(SUBSTITUTE(B2401,"###"," ")))</f>
        <v>Trade Max</v>
      </c>
      <c r="N2401" s="13" t="str">
        <f>PROPER(TRIM(SUBSTITUTE(C2401,"###"," ")))</f>
        <v>Groceries</v>
      </c>
      <c r="O2401" s="13" t="str">
        <f>PROPER(TRIM(SUBSTITUTE(D2401,"###"," ")))</f>
        <v>Omni Suppliers</v>
      </c>
      <c r="P2401" s="13" t="str">
        <f t="shared" si="259"/>
        <v>Trade Max</v>
      </c>
      <c r="Q2401" s="34" t="str">
        <f t="shared" si="260"/>
        <v>Groceries</v>
      </c>
      <c r="R2401" s="13" t="str">
        <f t="shared" si="261"/>
        <v>Omni Suppliers</v>
      </c>
      <c r="S2401" s="35">
        <f t="shared" si="262"/>
        <v>172</v>
      </c>
      <c r="T2401" s="35">
        <f t="shared" si="263"/>
        <v>46</v>
      </c>
      <c r="U2401" s="14">
        <f t="shared" si="264"/>
        <v>5035.03</v>
      </c>
      <c r="V2401" s="14">
        <f t="shared" si="265"/>
        <v>866025.15999999992</v>
      </c>
      <c r="W2401" s="13" t="str">
        <v>In Stock</v>
      </c>
      <c r="X2401" s="13" t="str">
        <v>No</v>
      </c>
      <c r="Y2401" s="13">
        <v>0</v>
      </c>
    </row>
    <row r="2402" spans="1:25" x14ac:dyDescent="0.3">
      <c r="A2402" s="31" t="s">
        <v>4754</v>
      </c>
      <c r="B2402" s="31" t="s">
        <v>4755</v>
      </c>
      <c r="C2402" s="31" t="s">
        <v>20</v>
      </c>
      <c r="D2402" s="31" t="s">
        <v>24</v>
      </c>
      <c r="E2402" s="31">
        <v>15</v>
      </c>
      <c r="F2402" s="31">
        <v>85</v>
      </c>
      <c r="G2402" s="31">
        <v>19784.25</v>
      </c>
      <c r="H2402" s="31">
        <v>296763.75</v>
      </c>
      <c r="I2402" s="32">
        <v>45789</v>
      </c>
      <c r="J2402" s="32">
        <v>45883</v>
      </c>
      <c r="K2402" s="13"/>
      <c r="L2402" s="33" t="s">
        <v>17</v>
      </c>
      <c r="M2402" s="13" t="str">
        <f>PROPER(TRIM(SUBSTITUTE(B2402,"###"," ")))</f>
        <v>Part Lite</v>
      </c>
      <c r="N2402" s="13" t="str">
        <f>PROPER(TRIM(SUBSTITUTE(C2402,"###"," ")))</f>
        <v>Toys</v>
      </c>
      <c r="O2402" s="13" t="str">
        <f>PROPER(TRIM(SUBSTITUTE(D2402,"###"," ")))</f>
        <v>Omni Suppliers</v>
      </c>
      <c r="P2402" s="13" t="str">
        <f t="shared" si="259"/>
        <v>Part Lite</v>
      </c>
      <c r="Q2402" s="34" t="str">
        <f t="shared" si="260"/>
        <v>Toys</v>
      </c>
      <c r="R2402" s="13" t="str">
        <f t="shared" si="261"/>
        <v>Omni Suppliers</v>
      </c>
      <c r="S2402" s="35">
        <f t="shared" si="262"/>
        <v>15</v>
      </c>
      <c r="T2402" s="35">
        <f t="shared" si="263"/>
        <v>85</v>
      </c>
      <c r="U2402" s="14">
        <f t="shared" si="264"/>
        <v>19784.25</v>
      </c>
      <c r="V2402" s="14">
        <f t="shared" si="265"/>
        <v>296763.75</v>
      </c>
      <c r="W2402" s="13" t="str">
        <v>Low Stock</v>
      </c>
      <c r="X2402" s="13" t="str">
        <v>Yes</v>
      </c>
      <c r="Y2402" s="13">
        <v>1</v>
      </c>
    </row>
    <row r="2403" spans="1:25" x14ac:dyDescent="0.3">
      <c r="A2403" s="31" t="s">
        <v>4756</v>
      </c>
      <c r="B2403" s="31" t="s">
        <v>4757</v>
      </c>
      <c r="C2403" s="31" t="s">
        <v>20</v>
      </c>
      <c r="D2403" s="13"/>
      <c r="E2403" s="31">
        <v>117</v>
      </c>
      <c r="F2403" s="31">
        <v>99</v>
      </c>
      <c r="G2403" s="31">
        <v>15113.61</v>
      </c>
      <c r="H2403" s="31">
        <v>1768292.37</v>
      </c>
      <c r="I2403" s="32">
        <v>45711</v>
      </c>
      <c r="J2403" s="32">
        <v>45884</v>
      </c>
      <c r="K2403" s="31" t="s">
        <v>46</v>
      </c>
      <c r="L2403" s="33" t="s">
        <v>21</v>
      </c>
      <c r="M2403" s="13" t="str">
        <f>PROPER(TRIM(SUBSTITUTE(B2403,"###"," ")))</f>
        <v>Plant Lite</v>
      </c>
      <c r="N2403" s="13" t="str">
        <f>PROPER(TRIM(SUBSTITUTE(C2403,"###"," ")))</f>
        <v>Toys</v>
      </c>
      <c r="O2403" s="13" t="str">
        <f>PROPER(TRIM(SUBSTITUTE(D2403,"###"," ")))</f>
        <v/>
      </c>
      <c r="P2403" s="13" t="str">
        <f t="shared" si="259"/>
        <v>Plant Lite</v>
      </c>
      <c r="Q2403" s="34" t="str">
        <f t="shared" si="260"/>
        <v>Toys</v>
      </c>
      <c r="R2403" s="13" t="str">
        <f t="shared" si="261"/>
        <v>Others</v>
      </c>
      <c r="S2403" s="35">
        <f t="shared" si="262"/>
        <v>117</v>
      </c>
      <c r="T2403" s="35">
        <f t="shared" si="263"/>
        <v>99</v>
      </c>
      <c r="U2403" s="14">
        <f t="shared" si="264"/>
        <v>15113.61</v>
      </c>
      <c r="V2403" s="14">
        <f t="shared" si="265"/>
        <v>1768292.37</v>
      </c>
      <c r="W2403" s="13" t="str">
        <v>In Stock</v>
      </c>
      <c r="X2403" s="13" t="str">
        <v>No</v>
      </c>
      <c r="Y2403" s="13">
        <v>0</v>
      </c>
    </row>
    <row r="2404" spans="1:25" x14ac:dyDescent="0.3">
      <c r="A2404" s="31" t="s">
        <v>4759</v>
      </c>
      <c r="B2404" s="31" t="s">
        <v>4760</v>
      </c>
      <c r="C2404" s="31" t="s">
        <v>44</v>
      </c>
      <c r="D2404" s="31" t="s">
        <v>45</v>
      </c>
      <c r="E2404" s="31">
        <v>42</v>
      </c>
      <c r="F2404" s="31">
        <v>48</v>
      </c>
      <c r="G2404" s="31">
        <v>2798.37</v>
      </c>
      <c r="H2404" s="31">
        <v>117531.54</v>
      </c>
      <c r="I2404" s="32">
        <v>45784</v>
      </c>
      <c r="J2404" s="32">
        <v>45895</v>
      </c>
      <c r="K2404" s="13"/>
      <c r="L2404" s="33" t="s">
        <v>17</v>
      </c>
      <c r="M2404" s="13" t="str">
        <f>PROPER(TRIM(SUBSTITUTE(B2404,"###"," ")))</f>
        <v>Strategy Max</v>
      </c>
      <c r="N2404" s="13" t="str">
        <f>PROPER(TRIM(SUBSTITUTE(C2404,"###"," ")))</f>
        <v>Groceries</v>
      </c>
      <c r="O2404" s="13" t="str">
        <f>PROPER(TRIM(SUBSTITUTE(D2404,"###"," ")))</f>
        <v>Retailmart Inc</v>
      </c>
      <c r="P2404" s="13" t="str">
        <f t="shared" si="259"/>
        <v>Strategy Max</v>
      </c>
      <c r="Q2404" s="34" t="str">
        <f t="shared" si="260"/>
        <v>Groceries</v>
      </c>
      <c r="R2404" s="13" t="str">
        <f t="shared" si="261"/>
        <v>Retailmart Inc</v>
      </c>
      <c r="S2404" s="35">
        <f t="shared" si="262"/>
        <v>42</v>
      </c>
      <c r="T2404" s="35">
        <f t="shared" si="263"/>
        <v>48</v>
      </c>
      <c r="U2404" s="14">
        <f t="shared" si="264"/>
        <v>2798.37</v>
      </c>
      <c r="V2404" s="14">
        <f t="shared" si="265"/>
        <v>117531.54</v>
      </c>
      <c r="W2404" s="13" t="str">
        <v>Low Stock</v>
      </c>
      <c r="X2404" s="13" t="str">
        <v>Yes</v>
      </c>
      <c r="Y2404" s="13">
        <v>1</v>
      </c>
    </row>
    <row r="2405" spans="1:25" x14ac:dyDescent="0.3">
      <c r="A2405" s="31" t="s">
        <v>4762</v>
      </c>
      <c r="B2405" s="31" t="s">
        <v>4763</v>
      </c>
      <c r="C2405" s="31" t="s">
        <v>14</v>
      </c>
      <c r="D2405" s="31" t="s">
        <v>41</v>
      </c>
      <c r="E2405" s="13"/>
      <c r="F2405" s="31">
        <v>62</v>
      </c>
      <c r="G2405" s="31">
        <v>13496.33</v>
      </c>
      <c r="H2405" s="13"/>
      <c r="I2405" s="32">
        <v>45794</v>
      </c>
      <c r="J2405" s="32">
        <v>45914</v>
      </c>
      <c r="K2405" s="31" t="s">
        <v>29</v>
      </c>
      <c r="L2405" s="33" t="s">
        <v>58</v>
      </c>
      <c r="M2405" s="13" t="str">
        <f>PROPER(TRIM(SUBSTITUTE(B2405,"###"," ")))</f>
        <v>Son Max</v>
      </c>
      <c r="N2405" s="13" t="str">
        <f>PROPER(TRIM(SUBSTITUTE(C2405,"###"," ")))</f>
        <v>Clothing</v>
      </c>
      <c r="O2405" s="13" t="str">
        <f>PROPER(TRIM(SUBSTITUTE(D2405,"###"," ")))</f>
        <v>Quickstock</v>
      </c>
      <c r="P2405" s="13" t="str">
        <f t="shared" si="259"/>
        <v>Son Max</v>
      </c>
      <c r="Q2405" s="34" t="str">
        <f t="shared" si="260"/>
        <v>Clothing</v>
      </c>
      <c r="R2405" s="13" t="str">
        <f t="shared" si="261"/>
        <v>Quickstock</v>
      </c>
      <c r="S2405" s="35">
        <f t="shared" si="262"/>
        <v>0</v>
      </c>
      <c r="T2405" s="35">
        <f t="shared" si="263"/>
        <v>62</v>
      </c>
      <c r="U2405" s="14">
        <f t="shared" si="264"/>
        <v>13496.33</v>
      </c>
      <c r="V2405" s="14">
        <f t="shared" si="265"/>
        <v>0</v>
      </c>
      <c r="W2405" s="13" t="str">
        <v>Out of Stock</v>
      </c>
      <c r="X2405" s="13" t="str">
        <v>Yes</v>
      </c>
      <c r="Y2405" s="13">
        <v>1</v>
      </c>
    </row>
    <row r="2406" spans="1:25" x14ac:dyDescent="0.3">
      <c r="A2406" s="31" t="s">
        <v>4764</v>
      </c>
      <c r="B2406" s="31" t="s">
        <v>715</v>
      </c>
      <c r="C2406" s="31" t="s">
        <v>28</v>
      </c>
      <c r="D2406" s="31" t="s">
        <v>41</v>
      </c>
      <c r="E2406" s="31">
        <v>136</v>
      </c>
      <c r="F2406" s="31">
        <v>22</v>
      </c>
      <c r="G2406" s="31">
        <v>1213.03</v>
      </c>
      <c r="H2406" s="31">
        <v>164972.07999999999</v>
      </c>
      <c r="I2406" s="32">
        <v>45687</v>
      </c>
      <c r="J2406" s="32">
        <v>45882</v>
      </c>
      <c r="K2406" s="31" t="s">
        <v>57</v>
      </c>
      <c r="L2406" s="33" t="s">
        <v>21</v>
      </c>
      <c r="M2406" s="13" t="str">
        <f>PROPER(TRIM(SUBSTITUTE(B2406,"###"," ")))</f>
        <v>Position Mini</v>
      </c>
      <c r="N2406" s="13" t="str">
        <f>PROPER(TRIM(SUBSTITUTE(C2406,"###"," ")))</f>
        <v>Furniture</v>
      </c>
      <c r="O2406" s="13" t="str">
        <f>PROPER(TRIM(SUBSTITUTE(D2406,"###"," ")))</f>
        <v>Quickstock</v>
      </c>
      <c r="P2406" s="13" t="str">
        <f t="shared" si="259"/>
        <v>Position Mini</v>
      </c>
      <c r="Q2406" s="34" t="str">
        <f t="shared" si="260"/>
        <v>Furniture</v>
      </c>
      <c r="R2406" s="13" t="str">
        <f t="shared" si="261"/>
        <v>Quickstock</v>
      </c>
      <c r="S2406" s="35">
        <f t="shared" si="262"/>
        <v>136</v>
      </c>
      <c r="T2406" s="35">
        <f t="shared" si="263"/>
        <v>22</v>
      </c>
      <c r="U2406" s="14">
        <f t="shared" si="264"/>
        <v>1213.03</v>
      </c>
      <c r="V2406" s="14">
        <f t="shared" si="265"/>
        <v>164972.07999999999</v>
      </c>
      <c r="W2406" s="13" t="str">
        <v>In Stock</v>
      </c>
      <c r="X2406" s="13" t="str">
        <v>No</v>
      </c>
      <c r="Y2406" s="13">
        <v>0</v>
      </c>
    </row>
    <row r="2407" spans="1:25" x14ac:dyDescent="0.3">
      <c r="A2407" s="31" t="s">
        <v>4765</v>
      </c>
      <c r="B2407" s="31" t="s">
        <v>4766</v>
      </c>
      <c r="C2407" s="31" t="s">
        <v>28</v>
      </c>
      <c r="D2407" s="31" t="s">
        <v>41</v>
      </c>
      <c r="E2407" s="31">
        <v>99</v>
      </c>
      <c r="F2407" s="31">
        <v>20</v>
      </c>
      <c r="G2407" s="31">
        <v>6526.99</v>
      </c>
      <c r="H2407" s="31">
        <v>646172.01</v>
      </c>
      <c r="I2407" s="32">
        <v>45797</v>
      </c>
      <c r="J2407" s="32">
        <v>45940</v>
      </c>
      <c r="K2407" s="31" t="s">
        <v>16</v>
      </c>
      <c r="L2407" s="33" t="s">
        <v>21</v>
      </c>
      <c r="M2407" s="13" t="str">
        <f>PROPER(TRIM(SUBSTITUTE(B2407,"###"," ")))</f>
        <v>Manager X</v>
      </c>
      <c r="N2407" s="13" t="str">
        <f>PROPER(TRIM(SUBSTITUTE(C2407,"###"," ")))</f>
        <v>Furniture</v>
      </c>
      <c r="O2407" s="13" t="str">
        <f>PROPER(TRIM(SUBSTITUTE(D2407,"###"," ")))</f>
        <v>Quickstock</v>
      </c>
      <c r="P2407" s="13" t="str">
        <f t="shared" si="259"/>
        <v>Manager X</v>
      </c>
      <c r="Q2407" s="34" t="str">
        <f t="shared" si="260"/>
        <v>Furniture</v>
      </c>
      <c r="R2407" s="13" t="str">
        <f t="shared" si="261"/>
        <v>Quickstock</v>
      </c>
      <c r="S2407" s="35">
        <f t="shared" si="262"/>
        <v>99</v>
      </c>
      <c r="T2407" s="35">
        <f t="shared" si="263"/>
        <v>20</v>
      </c>
      <c r="U2407" s="14">
        <f t="shared" si="264"/>
        <v>6526.99</v>
      </c>
      <c r="V2407" s="14">
        <f t="shared" si="265"/>
        <v>646172.01</v>
      </c>
      <c r="W2407" s="13" t="str">
        <v>In Stock</v>
      </c>
      <c r="X2407" s="13" t="str">
        <v>No</v>
      </c>
      <c r="Y2407" s="13">
        <v>0</v>
      </c>
    </row>
    <row r="2408" spans="1:25" x14ac:dyDescent="0.3">
      <c r="A2408" s="31" t="s">
        <v>4768</v>
      </c>
      <c r="B2408" s="31" t="s">
        <v>4769</v>
      </c>
      <c r="C2408" s="31" t="s">
        <v>40</v>
      </c>
      <c r="D2408" s="31" t="s">
        <v>24</v>
      </c>
      <c r="E2408" s="31">
        <v>54</v>
      </c>
      <c r="F2408" s="31">
        <v>20</v>
      </c>
      <c r="G2408" s="31">
        <v>5947.27</v>
      </c>
      <c r="H2408" s="31">
        <v>321152.58</v>
      </c>
      <c r="I2408" s="32">
        <v>45710</v>
      </c>
      <c r="J2408" s="32">
        <v>45892</v>
      </c>
      <c r="K2408" s="13"/>
      <c r="L2408" s="33" t="s">
        <v>58</v>
      </c>
      <c r="M2408" s="13" t="str">
        <f>PROPER(TRIM(SUBSTITUTE(B2408,"###"," ")))</f>
        <v>Stop Pro</v>
      </c>
      <c r="N2408" s="13" t="str">
        <f>PROPER(TRIM(SUBSTITUTE(C2408,"###"," ")))</f>
        <v>Electronics</v>
      </c>
      <c r="O2408" s="13" t="str">
        <f>PROPER(TRIM(SUBSTITUTE(D2408,"###"," ")))</f>
        <v>Omni Suppliers</v>
      </c>
      <c r="P2408" s="13" t="str">
        <f t="shared" si="259"/>
        <v>Stop Pro</v>
      </c>
      <c r="Q2408" s="34" t="str">
        <f t="shared" si="260"/>
        <v>Electronics</v>
      </c>
      <c r="R2408" s="13" t="str">
        <f t="shared" si="261"/>
        <v>Omni Suppliers</v>
      </c>
      <c r="S2408" s="35">
        <f t="shared" si="262"/>
        <v>54</v>
      </c>
      <c r="T2408" s="35">
        <f t="shared" si="263"/>
        <v>20</v>
      </c>
      <c r="U2408" s="14">
        <f t="shared" si="264"/>
        <v>5947.27</v>
      </c>
      <c r="V2408" s="14">
        <f t="shared" si="265"/>
        <v>321152.58</v>
      </c>
      <c r="W2408" s="13" t="str">
        <v>In Stock</v>
      </c>
      <c r="X2408" s="13" t="str">
        <v>No</v>
      </c>
      <c r="Y2408" s="13">
        <v>0</v>
      </c>
    </row>
    <row r="2409" spans="1:25" x14ac:dyDescent="0.3">
      <c r="A2409" s="31" t="s">
        <v>4770</v>
      </c>
      <c r="B2409" s="31" t="s">
        <v>4771</v>
      </c>
      <c r="C2409" s="31" t="s">
        <v>14</v>
      </c>
      <c r="D2409" s="31" t="s">
        <v>24</v>
      </c>
      <c r="E2409" s="31">
        <v>187</v>
      </c>
      <c r="F2409" s="31">
        <v>78</v>
      </c>
      <c r="G2409" s="31">
        <v>3294.91</v>
      </c>
      <c r="H2409" s="31">
        <v>616148.16999999993</v>
      </c>
      <c r="I2409" s="32">
        <v>45811</v>
      </c>
      <c r="J2409" s="32">
        <v>45893</v>
      </c>
      <c r="K2409" s="31" t="s">
        <v>57</v>
      </c>
      <c r="L2409" s="33" t="s">
        <v>33</v>
      </c>
      <c r="M2409" s="13" t="str">
        <f>PROPER(TRIM(SUBSTITUTE(B2409,"###"," ")))</f>
        <v>Clear Max</v>
      </c>
      <c r="N2409" s="13" t="str">
        <f>PROPER(TRIM(SUBSTITUTE(C2409,"###"," ")))</f>
        <v>Clothing</v>
      </c>
      <c r="O2409" s="13" t="str">
        <f>PROPER(TRIM(SUBSTITUTE(D2409,"###"," ")))</f>
        <v>Omni Suppliers</v>
      </c>
      <c r="P2409" s="13" t="str">
        <f t="shared" si="259"/>
        <v>Clear Max</v>
      </c>
      <c r="Q2409" s="34" t="str">
        <f t="shared" si="260"/>
        <v>Clothing</v>
      </c>
      <c r="R2409" s="13" t="str">
        <f t="shared" si="261"/>
        <v>Omni Suppliers</v>
      </c>
      <c r="S2409" s="35">
        <f t="shared" si="262"/>
        <v>187</v>
      </c>
      <c r="T2409" s="35">
        <f t="shared" si="263"/>
        <v>78</v>
      </c>
      <c r="U2409" s="14">
        <f t="shared" si="264"/>
        <v>3294.91</v>
      </c>
      <c r="V2409" s="14">
        <f t="shared" si="265"/>
        <v>616148.16999999993</v>
      </c>
      <c r="W2409" s="13" t="str">
        <v>In Stock</v>
      </c>
      <c r="X2409" s="13" t="str">
        <v>No</v>
      </c>
      <c r="Y2409" s="13">
        <v>0</v>
      </c>
    </row>
    <row r="2410" spans="1:25" x14ac:dyDescent="0.3">
      <c r="A2410" s="31" t="s">
        <v>4772</v>
      </c>
      <c r="B2410" s="31" t="s">
        <v>4773</v>
      </c>
      <c r="C2410" s="31" t="s">
        <v>44</v>
      </c>
      <c r="D2410" s="31" t="s">
        <v>53</v>
      </c>
      <c r="E2410" s="31">
        <v>41</v>
      </c>
      <c r="F2410" s="31">
        <v>46</v>
      </c>
      <c r="G2410" s="31">
        <v>2313.8000000000002</v>
      </c>
      <c r="H2410" s="31">
        <v>94865.8</v>
      </c>
      <c r="I2410" s="32">
        <v>45760</v>
      </c>
      <c r="J2410" s="32">
        <v>45883</v>
      </c>
      <c r="K2410" s="31" t="s">
        <v>16</v>
      </c>
      <c r="L2410" s="33" t="s">
        <v>30</v>
      </c>
      <c r="M2410" s="13" t="str">
        <f>PROPER(TRIM(SUBSTITUTE(B2410,"###"," ")))</f>
        <v>Science Plus</v>
      </c>
      <c r="N2410" s="13" t="str">
        <f>PROPER(TRIM(SUBSTITUTE(C2410,"###"," ")))</f>
        <v>Groceries</v>
      </c>
      <c r="O2410" s="13" t="str">
        <f>PROPER(TRIM(SUBSTITUTE(D2410,"###"," ")))</f>
        <v>Abc Pvt Ltd</v>
      </c>
      <c r="P2410" s="13" t="str">
        <f t="shared" si="259"/>
        <v>Science Plus</v>
      </c>
      <c r="Q2410" s="34" t="str">
        <f t="shared" si="260"/>
        <v>Groceries</v>
      </c>
      <c r="R2410" s="13" t="str">
        <f t="shared" si="261"/>
        <v>Abc Pvt Ltd</v>
      </c>
      <c r="S2410" s="35">
        <f t="shared" si="262"/>
        <v>41</v>
      </c>
      <c r="T2410" s="35">
        <f t="shared" si="263"/>
        <v>46</v>
      </c>
      <c r="U2410" s="14">
        <f t="shared" si="264"/>
        <v>2313.8000000000002</v>
      </c>
      <c r="V2410" s="14">
        <f t="shared" si="265"/>
        <v>94865.8</v>
      </c>
      <c r="W2410" s="13" t="str">
        <v>Low Stock</v>
      </c>
      <c r="X2410" s="13" t="str">
        <v>Yes</v>
      </c>
      <c r="Y2410" s="13">
        <v>1</v>
      </c>
    </row>
    <row r="2411" spans="1:25" x14ac:dyDescent="0.3">
      <c r="A2411" s="31" t="s">
        <v>4775</v>
      </c>
      <c r="B2411" s="31" t="s">
        <v>2338</v>
      </c>
      <c r="C2411" s="31" t="s">
        <v>40</v>
      </c>
      <c r="D2411" s="31" t="s">
        <v>41</v>
      </c>
      <c r="E2411" s="13"/>
      <c r="F2411" s="31">
        <v>33</v>
      </c>
      <c r="G2411" s="31">
        <v>4943.83</v>
      </c>
      <c r="H2411" s="13"/>
      <c r="I2411" s="32">
        <v>45830</v>
      </c>
      <c r="J2411" s="32">
        <v>45855</v>
      </c>
      <c r="K2411" s="31" t="s">
        <v>54</v>
      </c>
      <c r="L2411" s="33" t="s">
        <v>17</v>
      </c>
      <c r="M2411" s="13" t="str">
        <f>PROPER(TRIM(SUBSTITUTE(B2411,"###"," ")))</f>
        <v>Surface Max</v>
      </c>
      <c r="N2411" s="13" t="str">
        <f>PROPER(TRIM(SUBSTITUTE(C2411,"###"," ")))</f>
        <v>Electronics</v>
      </c>
      <c r="O2411" s="13" t="str">
        <f>PROPER(TRIM(SUBSTITUTE(D2411,"###"," ")))</f>
        <v>Quickstock</v>
      </c>
      <c r="P2411" s="13" t="str">
        <f t="shared" si="259"/>
        <v>Surface Max</v>
      </c>
      <c r="Q2411" s="34" t="str">
        <f t="shared" si="260"/>
        <v>Electronics</v>
      </c>
      <c r="R2411" s="13" t="str">
        <f t="shared" si="261"/>
        <v>Quickstock</v>
      </c>
      <c r="S2411" s="35">
        <f t="shared" si="262"/>
        <v>0</v>
      </c>
      <c r="T2411" s="35">
        <f t="shared" si="263"/>
        <v>33</v>
      </c>
      <c r="U2411" s="14">
        <f t="shared" si="264"/>
        <v>4943.83</v>
      </c>
      <c r="V2411" s="14">
        <f t="shared" si="265"/>
        <v>0</v>
      </c>
      <c r="W2411" s="13" t="str">
        <v>Out of Stock</v>
      </c>
      <c r="X2411" s="13" t="str">
        <v>Yes</v>
      </c>
      <c r="Y2411" s="13">
        <v>1</v>
      </c>
    </row>
    <row r="2412" spans="1:25" x14ac:dyDescent="0.3">
      <c r="A2412" s="31" t="s">
        <v>4776</v>
      </c>
      <c r="B2412" s="31" t="s">
        <v>4777</v>
      </c>
      <c r="C2412" s="31" t="s">
        <v>40</v>
      </c>
      <c r="D2412" s="13"/>
      <c r="E2412" s="31">
        <v>95</v>
      </c>
      <c r="F2412" s="31">
        <v>67</v>
      </c>
      <c r="G2412" s="31">
        <v>12672.29</v>
      </c>
      <c r="H2412" s="31">
        <v>1203867.55</v>
      </c>
      <c r="I2412" s="32">
        <v>45732</v>
      </c>
      <c r="J2412" s="32">
        <v>45887</v>
      </c>
      <c r="K2412" s="31" t="s">
        <v>46</v>
      </c>
      <c r="L2412" s="33" t="s">
        <v>33</v>
      </c>
      <c r="M2412" s="13" t="str">
        <f>PROPER(TRIM(SUBSTITUTE(B2412,"###"," ")))</f>
        <v>Organization X</v>
      </c>
      <c r="N2412" s="13" t="str">
        <f>PROPER(TRIM(SUBSTITUTE(C2412,"###"," ")))</f>
        <v>Electronics</v>
      </c>
      <c r="O2412" s="13" t="str">
        <f>PROPER(TRIM(SUBSTITUTE(D2412,"###"," ")))</f>
        <v/>
      </c>
      <c r="P2412" s="13" t="str">
        <f t="shared" si="259"/>
        <v>Organization X</v>
      </c>
      <c r="Q2412" s="34" t="str">
        <f t="shared" si="260"/>
        <v>Electronics</v>
      </c>
      <c r="R2412" s="13" t="str">
        <f t="shared" si="261"/>
        <v>Others</v>
      </c>
      <c r="S2412" s="35">
        <f t="shared" si="262"/>
        <v>95</v>
      </c>
      <c r="T2412" s="35">
        <f t="shared" si="263"/>
        <v>67</v>
      </c>
      <c r="U2412" s="14">
        <f t="shared" si="264"/>
        <v>12672.29</v>
      </c>
      <c r="V2412" s="14">
        <f t="shared" si="265"/>
        <v>1203867.55</v>
      </c>
      <c r="W2412" s="13" t="str">
        <v>In Stock</v>
      </c>
      <c r="X2412" s="13" t="str">
        <v>No</v>
      </c>
      <c r="Y2412" s="13">
        <v>0</v>
      </c>
    </row>
    <row r="2413" spans="1:25" x14ac:dyDescent="0.3">
      <c r="A2413" s="31" t="s">
        <v>4778</v>
      </c>
      <c r="B2413" s="31" t="s">
        <v>4779</v>
      </c>
      <c r="C2413" s="31" t="s">
        <v>20</v>
      </c>
      <c r="D2413" s="31" t="s">
        <v>53</v>
      </c>
      <c r="E2413" s="31">
        <v>103</v>
      </c>
      <c r="F2413" s="31">
        <v>96</v>
      </c>
      <c r="G2413" s="31">
        <v>15570.79</v>
      </c>
      <c r="H2413" s="31">
        <v>1603791.37</v>
      </c>
      <c r="I2413" s="32">
        <v>45685</v>
      </c>
      <c r="J2413" s="32">
        <v>45936</v>
      </c>
      <c r="K2413" s="31" t="s">
        <v>29</v>
      </c>
      <c r="L2413" s="33" t="s">
        <v>21</v>
      </c>
      <c r="M2413" s="13" t="str">
        <f>PROPER(TRIM(SUBSTITUTE(B2413,"###"," ")))</f>
        <v>Possible Lite</v>
      </c>
      <c r="N2413" s="13" t="str">
        <f>PROPER(TRIM(SUBSTITUTE(C2413,"###"," ")))</f>
        <v>Toys</v>
      </c>
      <c r="O2413" s="13" t="str">
        <f>PROPER(TRIM(SUBSTITUTE(D2413,"###"," ")))</f>
        <v>Abc Pvt Ltd</v>
      </c>
      <c r="P2413" s="13" t="str">
        <f t="shared" si="259"/>
        <v>Possible Lite</v>
      </c>
      <c r="Q2413" s="34" t="str">
        <f t="shared" si="260"/>
        <v>Toys</v>
      </c>
      <c r="R2413" s="13" t="str">
        <f t="shared" si="261"/>
        <v>Abc Pvt Ltd</v>
      </c>
      <c r="S2413" s="35">
        <f t="shared" si="262"/>
        <v>103</v>
      </c>
      <c r="T2413" s="35">
        <f t="shared" si="263"/>
        <v>96</v>
      </c>
      <c r="U2413" s="14">
        <f t="shared" si="264"/>
        <v>15570.79</v>
      </c>
      <c r="V2413" s="14">
        <f t="shared" si="265"/>
        <v>1603791.37</v>
      </c>
      <c r="W2413" s="13" t="str">
        <v>In Stock</v>
      </c>
      <c r="X2413" s="13" t="str">
        <v>No</v>
      </c>
      <c r="Y2413" s="13">
        <v>0</v>
      </c>
    </row>
    <row r="2414" spans="1:25" x14ac:dyDescent="0.3">
      <c r="A2414" s="31" t="s">
        <v>4781</v>
      </c>
      <c r="B2414" s="31" t="s">
        <v>3466</v>
      </c>
      <c r="C2414" s="31" t="s">
        <v>44</v>
      </c>
      <c r="D2414" s="31" t="s">
        <v>41</v>
      </c>
      <c r="E2414" s="31">
        <v>99</v>
      </c>
      <c r="F2414" s="31">
        <v>82</v>
      </c>
      <c r="G2414" s="31">
        <v>286.83</v>
      </c>
      <c r="H2414" s="31">
        <v>28396.17</v>
      </c>
      <c r="I2414" s="32">
        <v>45729</v>
      </c>
      <c r="J2414" s="32">
        <v>45898</v>
      </c>
      <c r="K2414" s="31" t="s">
        <v>16</v>
      </c>
      <c r="L2414" s="33" t="s">
        <v>21</v>
      </c>
      <c r="M2414" s="13" t="str">
        <f>PROPER(TRIM(SUBSTITUTE(B2414,"###"," ")))</f>
        <v>Plant X</v>
      </c>
      <c r="N2414" s="13" t="str">
        <f>PROPER(TRIM(SUBSTITUTE(C2414,"###"," ")))</f>
        <v>Groceries</v>
      </c>
      <c r="O2414" s="13" t="str">
        <f>PROPER(TRIM(SUBSTITUTE(D2414,"###"," ")))</f>
        <v>Quickstock</v>
      </c>
      <c r="P2414" s="13" t="str">
        <f t="shared" si="259"/>
        <v>Plant X</v>
      </c>
      <c r="Q2414" s="34" t="str">
        <f t="shared" si="260"/>
        <v>Groceries</v>
      </c>
      <c r="R2414" s="13" t="str">
        <f t="shared" si="261"/>
        <v>Quickstock</v>
      </c>
      <c r="S2414" s="35">
        <f t="shared" si="262"/>
        <v>99</v>
      </c>
      <c r="T2414" s="35">
        <f t="shared" si="263"/>
        <v>82</v>
      </c>
      <c r="U2414" s="14">
        <f t="shared" si="264"/>
        <v>286.83</v>
      </c>
      <c r="V2414" s="14">
        <f t="shared" si="265"/>
        <v>28396.17</v>
      </c>
      <c r="W2414" s="13" t="str">
        <v>In Stock</v>
      </c>
      <c r="X2414" s="13" t="str">
        <v>No</v>
      </c>
      <c r="Y2414" s="13">
        <v>0</v>
      </c>
    </row>
    <row r="2415" spans="1:25" x14ac:dyDescent="0.3">
      <c r="A2415" s="31" t="s">
        <v>4782</v>
      </c>
      <c r="B2415" s="31" t="s">
        <v>4783</v>
      </c>
      <c r="C2415" s="31" t="s">
        <v>20</v>
      </c>
      <c r="D2415" s="31" t="s">
        <v>24</v>
      </c>
      <c r="E2415" s="31">
        <v>136</v>
      </c>
      <c r="F2415" s="31">
        <v>58</v>
      </c>
      <c r="G2415" s="31">
        <v>7549.97</v>
      </c>
      <c r="H2415" s="31">
        <v>1026795.92</v>
      </c>
      <c r="I2415" s="32">
        <v>45775</v>
      </c>
      <c r="J2415" s="32">
        <v>45898</v>
      </c>
      <c r="K2415" s="31" t="s">
        <v>25</v>
      </c>
      <c r="L2415" s="33" t="s">
        <v>21</v>
      </c>
      <c r="M2415" s="13" t="str">
        <f>PROPER(TRIM(SUBSTITUTE(B2415,"###"," ")))</f>
        <v>Former Max</v>
      </c>
      <c r="N2415" s="13" t="str">
        <f>PROPER(TRIM(SUBSTITUTE(C2415,"###"," ")))</f>
        <v>Toys</v>
      </c>
      <c r="O2415" s="13" t="str">
        <f>PROPER(TRIM(SUBSTITUTE(D2415,"###"," ")))</f>
        <v>Omni Suppliers</v>
      </c>
      <c r="P2415" s="13" t="str">
        <f t="shared" si="259"/>
        <v>Former Max</v>
      </c>
      <c r="Q2415" s="34" t="str">
        <f t="shared" si="260"/>
        <v>Toys</v>
      </c>
      <c r="R2415" s="13" t="str">
        <f t="shared" si="261"/>
        <v>Omni Suppliers</v>
      </c>
      <c r="S2415" s="35">
        <f t="shared" si="262"/>
        <v>136</v>
      </c>
      <c r="T2415" s="35">
        <f t="shared" si="263"/>
        <v>58</v>
      </c>
      <c r="U2415" s="14">
        <f t="shared" si="264"/>
        <v>7549.97</v>
      </c>
      <c r="V2415" s="14">
        <f t="shared" si="265"/>
        <v>1026795.92</v>
      </c>
      <c r="W2415" s="13" t="str">
        <v>In Stock</v>
      </c>
      <c r="X2415" s="13" t="str">
        <v>No</v>
      </c>
      <c r="Y2415" s="13">
        <v>0</v>
      </c>
    </row>
    <row r="2416" spans="1:25" x14ac:dyDescent="0.3">
      <c r="A2416" s="31" t="s">
        <v>4784</v>
      </c>
      <c r="B2416" s="31" t="s">
        <v>100</v>
      </c>
      <c r="C2416" s="31" t="s">
        <v>40</v>
      </c>
      <c r="D2416" s="31" t="s">
        <v>53</v>
      </c>
      <c r="E2416" s="31">
        <v>6</v>
      </c>
      <c r="F2416" s="31">
        <v>91</v>
      </c>
      <c r="G2416" s="31">
        <v>16264.5</v>
      </c>
      <c r="H2416" s="31">
        <v>97587</v>
      </c>
      <c r="I2416" s="32">
        <v>45803</v>
      </c>
      <c r="J2416" s="32">
        <v>45902</v>
      </c>
      <c r="K2416" s="13"/>
      <c r="L2416" s="33" t="s">
        <v>33</v>
      </c>
      <c r="M2416" s="13" t="str">
        <f>PROPER(TRIM(SUBSTITUTE(B2416,"###"," ")))</f>
        <v>Question Plus</v>
      </c>
      <c r="N2416" s="13" t="str">
        <f>PROPER(TRIM(SUBSTITUTE(C2416,"###"," ")))</f>
        <v>Electronics</v>
      </c>
      <c r="O2416" s="13" t="str">
        <f>PROPER(TRIM(SUBSTITUTE(D2416,"###"," ")))</f>
        <v>Abc Pvt Ltd</v>
      </c>
      <c r="P2416" s="13" t="str">
        <f t="shared" si="259"/>
        <v>Question Plus</v>
      </c>
      <c r="Q2416" s="34" t="str">
        <f t="shared" si="260"/>
        <v>Electronics</v>
      </c>
      <c r="R2416" s="13" t="str">
        <f t="shared" si="261"/>
        <v>Abc Pvt Ltd</v>
      </c>
      <c r="S2416" s="35">
        <f t="shared" si="262"/>
        <v>6</v>
      </c>
      <c r="T2416" s="35">
        <f t="shared" si="263"/>
        <v>91</v>
      </c>
      <c r="U2416" s="14">
        <f t="shared" si="264"/>
        <v>16264.5</v>
      </c>
      <c r="V2416" s="14">
        <f t="shared" si="265"/>
        <v>97587</v>
      </c>
      <c r="W2416" s="13" t="str">
        <v>Low Stock</v>
      </c>
      <c r="X2416" s="13" t="str">
        <v>Yes</v>
      </c>
      <c r="Y2416" s="13">
        <v>1</v>
      </c>
    </row>
    <row r="2417" spans="1:25" x14ac:dyDescent="0.3">
      <c r="A2417" s="31" t="s">
        <v>4785</v>
      </c>
      <c r="B2417" s="31" t="s">
        <v>4786</v>
      </c>
      <c r="C2417" s="31" t="s">
        <v>20</v>
      </c>
      <c r="D2417" s="31" t="s">
        <v>53</v>
      </c>
      <c r="E2417" s="31">
        <v>137</v>
      </c>
      <c r="F2417" s="31">
        <v>90</v>
      </c>
      <c r="G2417" s="31">
        <v>1456.57</v>
      </c>
      <c r="H2417" s="31">
        <v>199550.09</v>
      </c>
      <c r="I2417" s="32">
        <v>45707</v>
      </c>
      <c r="J2417" s="32">
        <v>45858</v>
      </c>
      <c r="K2417" s="31" t="s">
        <v>46</v>
      </c>
      <c r="L2417" s="33" t="s">
        <v>30</v>
      </c>
      <c r="M2417" s="13" t="str">
        <f>PROPER(TRIM(SUBSTITUTE(B2417,"###"," ")))</f>
        <v>Impact Mini</v>
      </c>
      <c r="N2417" s="13" t="str">
        <f>PROPER(TRIM(SUBSTITUTE(C2417,"###"," ")))</f>
        <v>Toys</v>
      </c>
      <c r="O2417" s="13" t="str">
        <f>PROPER(TRIM(SUBSTITUTE(D2417,"###"," ")))</f>
        <v>Abc Pvt Ltd</v>
      </c>
      <c r="P2417" s="13" t="str">
        <f t="shared" si="259"/>
        <v>Impact Mini</v>
      </c>
      <c r="Q2417" s="34" t="str">
        <f t="shared" si="260"/>
        <v>Toys</v>
      </c>
      <c r="R2417" s="13" t="str">
        <f t="shared" si="261"/>
        <v>Abc Pvt Ltd</v>
      </c>
      <c r="S2417" s="35">
        <f t="shared" si="262"/>
        <v>137</v>
      </c>
      <c r="T2417" s="35">
        <f t="shared" si="263"/>
        <v>90</v>
      </c>
      <c r="U2417" s="14">
        <f t="shared" si="264"/>
        <v>1456.57</v>
      </c>
      <c r="V2417" s="14">
        <f t="shared" si="265"/>
        <v>199550.09</v>
      </c>
      <c r="W2417" s="13" t="str">
        <v>In Stock</v>
      </c>
      <c r="X2417" s="13" t="str">
        <v>No</v>
      </c>
      <c r="Y2417" s="13">
        <v>0</v>
      </c>
    </row>
    <row r="2418" spans="1:25" x14ac:dyDescent="0.3">
      <c r="A2418" s="31" t="s">
        <v>4787</v>
      </c>
      <c r="B2418" s="31" t="s">
        <v>4788</v>
      </c>
      <c r="C2418" s="31" t="s">
        <v>20</v>
      </c>
      <c r="D2418" s="31" t="s">
        <v>45</v>
      </c>
      <c r="E2418" s="31">
        <v>94</v>
      </c>
      <c r="F2418" s="31">
        <v>76</v>
      </c>
      <c r="G2418" s="31">
        <v>14553.25</v>
      </c>
      <c r="H2418" s="31">
        <v>1368005.5</v>
      </c>
      <c r="I2418" s="32">
        <v>45818</v>
      </c>
      <c r="J2418" s="32">
        <v>45912</v>
      </c>
      <c r="K2418" s="31" t="s">
        <v>57</v>
      </c>
      <c r="L2418" s="33" t="s">
        <v>33</v>
      </c>
      <c r="M2418" s="13" t="str">
        <f>PROPER(TRIM(SUBSTITUTE(B2418,"###"," ")))</f>
        <v>Movie Pro</v>
      </c>
      <c r="N2418" s="13" t="str">
        <f>PROPER(TRIM(SUBSTITUTE(C2418,"###"," ")))</f>
        <v>Toys</v>
      </c>
      <c r="O2418" s="13" t="str">
        <f>PROPER(TRIM(SUBSTITUTE(D2418,"###"," ")))</f>
        <v>Retailmart Inc</v>
      </c>
      <c r="P2418" s="13" t="str">
        <f t="shared" si="259"/>
        <v>Movie Pro</v>
      </c>
      <c r="Q2418" s="34" t="str">
        <f t="shared" si="260"/>
        <v>Toys</v>
      </c>
      <c r="R2418" s="13" t="str">
        <f t="shared" si="261"/>
        <v>Retailmart Inc</v>
      </c>
      <c r="S2418" s="35">
        <f t="shared" si="262"/>
        <v>94</v>
      </c>
      <c r="T2418" s="35">
        <f t="shared" si="263"/>
        <v>76</v>
      </c>
      <c r="U2418" s="14">
        <f t="shared" si="264"/>
        <v>14553.25</v>
      </c>
      <c r="V2418" s="14">
        <f t="shared" si="265"/>
        <v>1368005.5</v>
      </c>
      <c r="W2418" s="13" t="str">
        <v>In Stock</v>
      </c>
      <c r="X2418" s="13" t="str">
        <v>No</v>
      </c>
      <c r="Y2418" s="13">
        <v>0</v>
      </c>
    </row>
    <row r="2419" spans="1:25" x14ac:dyDescent="0.3">
      <c r="A2419" s="31" t="s">
        <v>4789</v>
      </c>
      <c r="B2419" s="31" t="s">
        <v>1593</v>
      </c>
      <c r="C2419" s="31" t="s">
        <v>20</v>
      </c>
      <c r="D2419" s="31" t="s">
        <v>15</v>
      </c>
      <c r="E2419" s="31">
        <v>125</v>
      </c>
      <c r="F2419" s="31">
        <v>46</v>
      </c>
      <c r="G2419" s="31">
        <v>10815.34</v>
      </c>
      <c r="H2419" s="31">
        <v>1351917.5</v>
      </c>
      <c r="I2419" s="32">
        <v>45791</v>
      </c>
      <c r="J2419" s="32">
        <v>45934</v>
      </c>
      <c r="K2419" s="31" t="s">
        <v>29</v>
      </c>
      <c r="L2419" s="33" t="s">
        <v>17</v>
      </c>
      <c r="M2419" s="13" t="str">
        <f>PROPER(TRIM(SUBSTITUTE(B2419,"###"," ")))</f>
        <v>Participant Mini</v>
      </c>
      <c r="N2419" s="13" t="str">
        <f>PROPER(TRIM(SUBSTITUTE(C2419,"###"," ")))</f>
        <v>Toys</v>
      </c>
      <c r="O2419" s="13" t="str">
        <f>PROPER(TRIM(SUBSTITUTE(D2419,"###"," ")))</f>
        <v>Global Traders</v>
      </c>
      <c r="P2419" s="13" t="str">
        <f t="shared" si="259"/>
        <v>Participant Mini</v>
      </c>
      <c r="Q2419" s="34" t="str">
        <f t="shared" si="260"/>
        <v>Toys</v>
      </c>
      <c r="R2419" s="13" t="str">
        <f t="shared" si="261"/>
        <v>Global Traders</v>
      </c>
      <c r="S2419" s="35">
        <f t="shared" si="262"/>
        <v>125</v>
      </c>
      <c r="T2419" s="35">
        <f t="shared" si="263"/>
        <v>46</v>
      </c>
      <c r="U2419" s="14">
        <f t="shared" si="264"/>
        <v>10815.34</v>
      </c>
      <c r="V2419" s="14">
        <f t="shared" si="265"/>
        <v>1351917.5</v>
      </c>
      <c r="W2419" s="13" t="str">
        <v>In Stock</v>
      </c>
      <c r="X2419" s="13" t="str">
        <v>No</v>
      </c>
      <c r="Y2419" s="13">
        <v>0</v>
      </c>
    </row>
    <row r="2420" spans="1:25" x14ac:dyDescent="0.3">
      <c r="A2420" s="31" t="s">
        <v>4790</v>
      </c>
      <c r="B2420" s="31" t="s">
        <v>4279</v>
      </c>
      <c r="C2420" s="31" t="s">
        <v>44</v>
      </c>
      <c r="D2420" s="31" t="s">
        <v>45</v>
      </c>
      <c r="E2420" s="31">
        <v>87</v>
      </c>
      <c r="F2420" s="31">
        <v>42</v>
      </c>
      <c r="G2420" s="31">
        <v>500.27</v>
      </c>
      <c r="H2420" s="31">
        <v>43523.49</v>
      </c>
      <c r="I2420" s="32">
        <v>45798</v>
      </c>
      <c r="J2420" s="32">
        <v>45907</v>
      </c>
      <c r="K2420" s="31" t="s">
        <v>46</v>
      </c>
      <c r="L2420" s="33" t="s">
        <v>21</v>
      </c>
      <c r="M2420" s="13" t="str">
        <f>PROPER(TRIM(SUBSTITUTE(B2420,"###"," ")))</f>
        <v>Toward X</v>
      </c>
      <c r="N2420" s="13" t="str">
        <f>PROPER(TRIM(SUBSTITUTE(C2420,"###"," ")))</f>
        <v>Groceries</v>
      </c>
      <c r="O2420" s="13" t="str">
        <f>PROPER(TRIM(SUBSTITUTE(D2420,"###"," ")))</f>
        <v>Retailmart Inc</v>
      </c>
      <c r="P2420" s="13" t="str">
        <f t="shared" si="259"/>
        <v>Toward X</v>
      </c>
      <c r="Q2420" s="34" t="str">
        <f t="shared" si="260"/>
        <v>Groceries</v>
      </c>
      <c r="R2420" s="13" t="str">
        <f t="shared" si="261"/>
        <v>Retailmart Inc</v>
      </c>
      <c r="S2420" s="35">
        <f t="shared" si="262"/>
        <v>87</v>
      </c>
      <c r="T2420" s="35">
        <f t="shared" si="263"/>
        <v>42</v>
      </c>
      <c r="U2420" s="14">
        <f t="shared" si="264"/>
        <v>500.27</v>
      </c>
      <c r="V2420" s="14">
        <f t="shared" si="265"/>
        <v>43523.49</v>
      </c>
      <c r="W2420" s="13" t="str">
        <v>In Stock</v>
      </c>
      <c r="X2420" s="13" t="str">
        <v>No</v>
      </c>
      <c r="Y2420" s="13">
        <v>0</v>
      </c>
    </row>
    <row r="2421" spans="1:25" x14ac:dyDescent="0.3">
      <c r="A2421" s="31" t="s">
        <v>4791</v>
      </c>
      <c r="B2421" s="31" t="s">
        <v>4792</v>
      </c>
      <c r="C2421" s="31" t="s">
        <v>14</v>
      </c>
      <c r="D2421" s="31" t="s">
        <v>45</v>
      </c>
      <c r="E2421" s="31">
        <v>90</v>
      </c>
      <c r="F2421" s="31">
        <v>22</v>
      </c>
      <c r="G2421" s="31">
        <v>11219.87</v>
      </c>
      <c r="H2421" s="31">
        <v>1009788.3</v>
      </c>
      <c r="I2421" s="32">
        <v>45841</v>
      </c>
      <c r="J2421" s="32">
        <v>45905</v>
      </c>
      <c r="K2421" s="31" t="s">
        <v>25</v>
      </c>
      <c r="L2421" s="33" t="s">
        <v>58</v>
      </c>
      <c r="M2421" s="13" t="str">
        <f>PROPER(TRIM(SUBSTITUTE(B2421,"###"," ")))</f>
        <v>Lay Mini</v>
      </c>
      <c r="N2421" s="13" t="str">
        <f>PROPER(TRIM(SUBSTITUTE(C2421,"###"," ")))</f>
        <v>Clothing</v>
      </c>
      <c r="O2421" s="13" t="str">
        <f>PROPER(TRIM(SUBSTITUTE(D2421,"###"," ")))</f>
        <v>Retailmart Inc</v>
      </c>
      <c r="P2421" s="13" t="str">
        <f t="shared" si="259"/>
        <v>Lay Mini</v>
      </c>
      <c r="Q2421" s="34" t="str">
        <f t="shared" si="260"/>
        <v>Clothing</v>
      </c>
      <c r="R2421" s="13" t="str">
        <f t="shared" si="261"/>
        <v>Retailmart Inc</v>
      </c>
      <c r="S2421" s="35">
        <f t="shared" si="262"/>
        <v>90</v>
      </c>
      <c r="T2421" s="35">
        <f t="shared" si="263"/>
        <v>22</v>
      </c>
      <c r="U2421" s="14">
        <f t="shared" si="264"/>
        <v>11219.87</v>
      </c>
      <c r="V2421" s="14">
        <f t="shared" si="265"/>
        <v>1009788.3</v>
      </c>
      <c r="W2421" s="13" t="str">
        <v>In Stock</v>
      </c>
      <c r="X2421" s="13" t="str">
        <v>No</v>
      </c>
      <c r="Y2421" s="13">
        <v>0</v>
      </c>
    </row>
    <row r="2422" spans="1:25" x14ac:dyDescent="0.3">
      <c r="A2422" s="31" t="s">
        <v>4793</v>
      </c>
      <c r="B2422" s="31" t="s">
        <v>4794</v>
      </c>
      <c r="C2422" s="31" t="s">
        <v>40</v>
      </c>
      <c r="D2422" s="31" t="s">
        <v>15</v>
      </c>
      <c r="E2422" s="31">
        <v>158</v>
      </c>
      <c r="F2422" s="31">
        <v>29</v>
      </c>
      <c r="G2422" s="31">
        <v>301.27</v>
      </c>
      <c r="H2422" s="31">
        <v>47600.66</v>
      </c>
      <c r="I2422" s="32">
        <v>45715</v>
      </c>
      <c r="J2422" s="32">
        <v>45910</v>
      </c>
      <c r="K2422" s="31" t="s">
        <v>54</v>
      </c>
      <c r="L2422" s="33" t="s">
        <v>33</v>
      </c>
      <c r="M2422" s="13" t="str">
        <f>PROPER(TRIM(SUBSTITUTE(B2422,"###"," ")))</f>
        <v>Property Mini</v>
      </c>
      <c r="N2422" s="13" t="str">
        <f>PROPER(TRIM(SUBSTITUTE(C2422,"###"," ")))</f>
        <v>Electronics</v>
      </c>
      <c r="O2422" s="13" t="str">
        <f>PROPER(TRIM(SUBSTITUTE(D2422,"###"," ")))</f>
        <v>Global Traders</v>
      </c>
      <c r="P2422" s="13" t="str">
        <f t="shared" si="259"/>
        <v>Property Mini</v>
      </c>
      <c r="Q2422" s="34" t="str">
        <f t="shared" si="260"/>
        <v>Electronics</v>
      </c>
      <c r="R2422" s="13" t="str">
        <f t="shared" si="261"/>
        <v>Global Traders</v>
      </c>
      <c r="S2422" s="35">
        <f t="shared" si="262"/>
        <v>158</v>
      </c>
      <c r="T2422" s="35">
        <f t="shared" si="263"/>
        <v>29</v>
      </c>
      <c r="U2422" s="14">
        <f t="shared" si="264"/>
        <v>301.27</v>
      </c>
      <c r="V2422" s="14">
        <f t="shared" si="265"/>
        <v>47600.659999999996</v>
      </c>
      <c r="W2422" s="13" t="str">
        <v>In Stock</v>
      </c>
      <c r="X2422" s="13" t="str">
        <v>No</v>
      </c>
      <c r="Y2422" s="13">
        <v>0</v>
      </c>
    </row>
    <row r="2423" spans="1:25" x14ac:dyDescent="0.3">
      <c r="A2423" s="31" t="s">
        <v>4795</v>
      </c>
      <c r="B2423" s="31" t="s">
        <v>2759</v>
      </c>
      <c r="C2423" s="31" t="s">
        <v>44</v>
      </c>
      <c r="D2423" s="31" t="s">
        <v>15</v>
      </c>
      <c r="E2423" s="31">
        <v>112</v>
      </c>
      <c r="F2423" s="31">
        <v>40</v>
      </c>
      <c r="G2423" s="31">
        <v>1132.71</v>
      </c>
      <c r="H2423" s="31">
        <v>126863.52</v>
      </c>
      <c r="I2423" s="32">
        <v>45816</v>
      </c>
      <c r="J2423" s="32">
        <v>45916</v>
      </c>
      <c r="K2423" s="31" t="s">
        <v>25</v>
      </c>
      <c r="L2423" s="33" t="s">
        <v>17</v>
      </c>
      <c r="M2423" s="13" t="str">
        <f>PROPER(TRIM(SUBSTITUTE(B2423,"###"," ")))</f>
        <v>Firm Lite</v>
      </c>
      <c r="N2423" s="13" t="str">
        <f>PROPER(TRIM(SUBSTITUTE(C2423,"###"," ")))</f>
        <v>Groceries</v>
      </c>
      <c r="O2423" s="13" t="str">
        <f>PROPER(TRIM(SUBSTITUTE(D2423,"###"," ")))</f>
        <v>Global Traders</v>
      </c>
      <c r="P2423" s="13" t="str">
        <f t="shared" si="259"/>
        <v>Firm Lite</v>
      </c>
      <c r="Q2423" s="34" t="str">
        <f t="shared" si="260"/>
        <v>Groceries</v>
      </c>
      <c r="R2423" s="13" t="str">
        <f t="shared" si="261"/>
        <v>Global Traders</v>
      </c>
      <c r="S2423" s="35">
        <f t="shared" si="262"/>
        <v>112</v>
      </c>
      <c r="T2423" s="35">
        <f t="shared" si="263"/>
        <v>40</v>
      </c>
      <c r="U2423" s="14">
        <f t="shared" si="264"/>
        <v>1132.71</v>
      </c>
      <c r="V2423" s="14">
        <f t="shared" si="265"/>
        <v>126863.52</v>
      </c>
      <c r="W2423" s="13" t="str">
        <v>In Stock</v>
      </c>
      <c r="X2423" s="13" t="str">
        <v>No</v>
      </c>
      <c r="Y2423" s="13">
        <v>0</v>
      </c>
    </row>
    <row r="2424" spans="1:25" x14ac:dyDescent="0.3">
      <c r="A2424" s="31" t="s">
        <v>4796</v>
      </c>
      <c r="B2424" s="31" t="s">
        <v>4797</v>
      </c>
      <c r="C2424" s="31" t="s">
        <v>14</v>
      </c>
      <c r="D2424" s="31" t="s">
        <v>15</v>
      </c>
      <c r="E2424" s="31">
        <v>48</v>
      </c>
      <c r="F2424" s="31">
        <v>26</v>
      </c>
      <c r="G2424" s="31">
        <v>9382.66</v>
      </c>
      <c r="H2424" s="31">
        <v>450367.68</v>
      </c>
      <c r="I2424" s="32">
        <v>45735</v>
      </c>
      <c r="J2424" s="32">
        <v>45867</v>
      </c>
      <c r="K2424" s="31" t="s">
        <v>46</v>
      </c>
      <c r="L2424" s="33" t="s">
        <v>21</v>
      </c>
      <c r="M2424" s="13" t="str">
        <f>PROPER(TRIM(SUBSTITUTE(B2424,"###"," ")))</f>
        <v>Practice Max</v>
      </c>
      <c r="N2424" s="13" t="str">
        <f>PROPER(TRIM(SUBSTITUTE(C2424,"###"," ")))</f>
        <v>Clothing</v>
      </c>
      <c r="O2424" s="13" t="str">
        <f>PROPER(TRIM(SUBSTITUTE(D2424,"###"," ")))</f>
        <v>Global Traders</v>
      </c>
      <c r="P2424" s="13" t="str">
        <f t="shared" si="259"/>
        <v>Practice Max</v>
      </c>
      <c r="Q2424" s="34" t="str">
        <f t="shared" si="260"/>
        <v>Clothing</v>
      </c>
      <c r="R2424" s="13" t="str">
        <f t="shared" si="261"/>
        <v>Global Traders</v>
      </c>
      <c r="S2424" s="35">
        <f t="shared" si="262"/>
        <v>48</v>
      </c>
      <c r="T2424" s="35">
        <f t="shared" si="263"/>
        <v>26</v>
      </c>
      <c r="U2424" s="14">
        <f t="shared" si="264"/>
        <v>9382.66</v>
      </c>
      <c r="V2424" s="14">
        <f t="shared" si="265"/>
        <v>450367.68</v>
      </c>
      <c r="W2424" s="13" t="str">
        <v>In Stock</v>
      </c>
      <c r="X2424" s="13" t="str">
        <v>No</v>
      </c>
      <c r="Y2424" s="13">
        <v>0</v>
      </c>
    </row>
    <row r="2425" spans="1:25" x14ac:dyDescent="0.3">
      <c r="A2425" s="31" t="s">
        <v>4798</v>
      </c>
      <c r="B2425" s="31" t="s">
        <v>513</v>
      </c>
      <c r="C2425" s="31" t="s">
        <v>40</v>
      </c>
      <c r="D2425" s="31" t="s">
        <v>53</v>
      </c>
      <c r="E2425" s="31">
        <v>2</v>
      </c>
      <c r="F2425" s="31">
        <v>21</v>
      </c>
      <c r="G2425" s="31">
        <v>5324.87</v>
      </c>
      <c r="H2425" s="31">
        <v>10649.74</v>
      </c>
      <c r="I2425" s="32">
        <v>45799</v>
      </c>
      <c r="J2425" s="32">
        <v>45883</v>
      </c>
      <c r="K2425" s="31" t="s">
        <v>29</v>
      </c>
      <c r="L2425" s="33" t="s">
        <v>21</v>
      </c>
      <c r="M2425" s="13" t="str">
        <f>PROPER(TRIM(SUBSTITUTE(B2425,"###"," ")))</f>
        <v>Painting Pro</v>
      </c>
      <c r="N2425" s="13" t="str">
        <f>PROPER(TRIM(SUBSTITUTE(C2425,"###"," ")))</f>
        <v>Electronics</v>
      </c>
      <c r="O2425" s="13" t="str">
        <f>PROPER(TRIM(SUBSTITUTE(D2425,"###"," ")))</f>
        <v>Abc Pvt Ltd</v>
      </c>
      <c r="P2425" s="13" t="str">
        <f t="shared" si="259"/>
        <v>Painting Pro</v>
      </c>
      <c r="Q2425" s="34" t="str">
        <f t="shared" si="260"/>
        <v>Electronics</v>
      </c>
      <c r="R2425" s="13" t="str">
        <f t="shared" si="261"/>
        <v>Abc Pvt Ltd</v>
      </c>
      <c r="S2425" s="35">
        <f t="shared" si="262"/>
        <v>2</v>
      </c>
      <c r="T2425" s="35">
        <f t="shared" si="263"/>
        <v>21</v>
      </c>
      <c r="U2425" s="14">
        <f t="shared" si="264"/>
        <v>5324.87</v>
      </c>
      <c r="V2425" s="14">
        <f t="shared" si="265"/>
        <v>10649.74</v>
      </c>
      <c r="W2425" s="13" t="str">
        <v>Low Stock</v>
      </c>
      <c r="X2425" s="13" t="str">
        <v>Yes</v>
      </c>
      <c r="Y2425" s="13">
        <v>1</v>
      </c>
    </row>
    <row r="2426" spans="1:25" x14ac:dyDescent="0.3">
      <c r="A2426" s="31" t="s">
        <v>4799</v>
      </c>
      <c r="B2426" s="31" t="s">
        <v>807</v>
      </c>
      <c r="C2426" s="31" t="s">
        <v>44</v>
      </c>
      <c r="D2426" s="31" t="s">
        <v>24</v>
      </c>
      <c r="E2426" s="31">
        <v>70</v>
      </c>
      <c r="F2426" s="31">
        <v>24</v>
      </c>
      <c r="G2426" s="31">
        <v>4300.49</v>
      </c>
      <c r="H2426" s="31">
        <v>301034.3</v>
      </c>
      <c r="I2426" s="32">
        <v>45674</v>
      </c>
      <c r="J2426" s="32">
        <v>45864</v>
      </c>
      <c r="K2426" s="31" t="s">
        <v>29</v>
      </c>
      <c r="L2426" s="33" t="s">
        <v>30</v>
      </c>
      <c r="M2426" s="13" t="str">
        <f>PROPER(TRIM(SUBSTITUTE(B2426,"###"," ")))</f>
        <v>Indeed Pro</v>
      </c>
      <c r="N2426" s="13" t="str">
        <f>PROPER(TRIM(SUBSTITUTE(C2426,"###"," ")))</f>
        <v>Groceries</v>
      </c>
      <c r="O2426" s="13" t="str">
        <f>PROPER(TRIM(SUBSTITUTE(D2426,"###"," ")))</f>
        <v>Omni Suppliers</v>
      </c>
      <c r="P2426" s="13" t="str">
        <f t="shared" si="259"/>
        <v>Indeed Pro</v>
      </c>
      <c r="Q2426" s="34" t="str">
        <f t="shared" si="260"/>
        <v>Groceries</v>
      </c>
      <c r="R2426" s="13" t="str">
        <f t="shared" si="261"/>
        <v>Omni Suppliers</v>
      </c>
      <c r="S2426" s="35">
        <f t="shared" si="262"/>
        <v>70</v>
      </c>
      <c r="T2426" s="35">
        <f t="shared" si="263"/>
        <v>24</v>
      </c>
      <c r="U2426" s="14">
        <f t="shared" si="264"/>
        <v>4300.49</v>
      </c>
      <c r="V2426" s="14">
        <f t="shared" si="265"/>
        <v>301034.3</v>
      </c>
      <c r="W2426" s="13" t="str">
        <v>In Stock</v>
      </c>
      <c r="X2426" s="13" t="str">
        <v>No</v>
      </c>
      <c r="Y2426" s="13">
        <v>0</v>
      </c>
    </row>
    <row r="2427" spans="1:25" x14ac:dyDescent="0.3">
      <c r="A2427" s="31" t="s">
        <v>4801</v>
      </c>
      <c r="B2427" s="31" t="s">
        <v>4802</v>
      </c>
      <c r="C2427" s="31" t="s">
        <v>14</v>
      </c>
      <c r="D2427" s="31" t="s">
        <v>24</v>
      </c>
      <c r="E2427" s="31">
        <v>155</v>
      </c>
      <c r="F2427" s="31">
        <v>77</v>
      </c>
      <c r="G2427" s="31">
        <v>1237.27</v>
      </c>
      <c r="H2427" s="31">
        <v>191776.85</v>
      </c>
      <c r="I2427" s="32">
        <v>45828</v>
      </c>
      <c r="J2427" s="32">
        <v>45917</v>
      </c>
      <c r="K2427" s="31" t="s">
        <v>57</v>
      </c>
      <c r="L2427" s="33" t="s">
        <v>17</v>
      </c>
      <c r="M2427" s="13" t="str">
        <f>PROPER(TRIM(SUBSTITUTE(B2427,"###"," ")))</f>
        <v>Plant Plus</v>
      </c>
      <c r="N2427" s="13" t="str">
        <f>PROPER(TRIM(SUBSTITUTE(C2427,"###"," ")))</f>
        <v>Clothing</v>
      </c>
      <c r="O2427" s="13" t="str">
        <f>PROPER(TRIM(SUBSTITUTE(D2427,"###"," ")))</f>
        <v>Omni Suppliers</v>
      </c>
      <c r="P2427" s="13" t="str">
        <f t="shared" si="259"/>
        <v>Plant Plus</v>
      </c>
      <c r="Q2427" s="34" t="str">
        <f t="shared" si="260"/>
        <v>Clothing</v>
      </c>
      <c r="R2427" s="13" t="str">
        <f t="shared" si="261"/>
        <v>Omni Suppliers</v>
      </c>
      <c r="S2427" s="35">
        <f t="shared" si="262"/>
        <v>155</v>
      </c>
      <c r="T2427" s="35">
        <f t="shared" si="263"/>
        <v>77</v>
      </c>
      <c r="U2427" s="14">
        <f t="shared" si="264"/>
        <v>1237.27</v>
      </c>
      <c r="V2427" s="14">
        <f t="shared" si="265"/>
        <v>191776.85</v>
      </c>
      <c r="W2427" s="13" t="str">
        <v>In Stock</v>
      </c>
      <c r="X2427" s="13" t="str">
        <v>No</v>
      </c>
      <c r="Y2427" s="13">
        <v>0</v>
      </c>
    </row>
    <row r="2428" spans="1:25" x14ac:dyDescent="0.3">
      <c r="A2428" s="31" t="s">
        <v>4803</v>
      </c>
      <c r="B2428" s="31" t="s">
        <v>4804</v>
      </c>
      <c r="C2428" s="31" t="s">
        <v>40</v>
      </c>
      <c r="D2428" s="31" t="s">
        <v>24</v>
      </c>
      <c r="E2428" s="31">
        <v>187</v>
      </c>
      <c r="F2428" s="31">
        <v>62</v>
      </c>
      <c r="G2428" s="31">
        <v>14037.77</v>
      </c>
      <c r="H2428" s="31">
        <v>2625062.9900000002</v>
      </c>
      <c r="I2428" s="32">
        <v>45792</v>
      </c>
      <c r="J2428" s="32">
        <v>45865</v>
      </c>
      <c r="K2428" s="31" t="s">
        <v>16</v>
      </c>
      <c r="L2428" s="33" t="s">
        <v>17</v>
      </c>
      <c r="M2428" s="13" t="str">
        <f>PROPER(TRIM(SUBSTITUTE(B2428,"###"," ")))</f>
        <v>Could Max</v>
      </c>
      <c r="N2428" s="13" t="str">
        <f>PROPER(TRIM(SUBSTITUTE(C2428,"###"," ")))</f>
        <v>Electronics</v>
      </c>
      <c r="O2428" s="13" t="str">
        <f>PROPER(TRIM(SUBSTITUTE(D2428,"###"," ")))</f>
        <v>Omni Suppliers</v>
      </c>
      <c r="P2428" s="13" t="str">
        <f t="shared" si="259"/>
        <v>Could Max</v>
      </c>
      <c r="Q2428" s="34" t="str">
        <f t="shared" si="260"/>
        <v>Electronics</v>
      </c>
      <c r="R2428" s="13" t="str">
        <f t="shared" si="261"/>
        <v>Omni Suppliers</v>
      </c>
      <c r="S2428" s="35">
        <f t="shared" si="262"/>
        <v>187</v>
      </c>
      <c r="T2428" s="35">
        <f t="shared" si="263"/>
        <v>62</v>
      </c>
      <c r="U2428" s="14">
        <f t="shared" si="264"/>
        <v>14037.77</v>
      </c>
      <c r="V2428" s="14">
        <f t="shared" si="265"/>
        <v>2625062.9900000002</v>
      </c>
      <c r="W2428" s="13" t="str">
        <v>In Stock</v>
      </c>
      <c r="X2428" s="13" t="str">
        <v>No</v>
      </c>
      <c r="Y2428" s="13">
        <v>0</v>
      </c>
    </row>
    <row r="2429" spans="1:25" x14ac:dyDescent="0.3">
      <c r="A2429" s="31" t="s">
        <v>4805</v>
      </c>
      <c r="B2429" s="31" t="s">
        <v>4806</v>
      </c>
      <c r="C2429" s="31" t="s">
        <v>40</v>
      </c>
      <c r="D2429" s="31" t="s">
        <v>53</v>
      </c>
      <c r="E2429" s="31">
        <v>53</v>
      </c>
      <c r="F2429" s="31">
        <v>64</v>
      </c>
      <c r="G2429" s="31">
        <v>11542.81</v>
      </c>
      <c r="H2429" s="31">
        <v>611768.92999999993</v>
      </c>
      <c r="I2429" s="32">
        <v>45807</v>
      </c>
      <c r="J2429" s="32">
        <v>45920</v>
      </c>
      <c r="K2429" s="31" t="s">
        <v>57</v>
      </c>
      <c r="L2429" s="33" t="s">
        <v>58</v>
      </c>
      <c r="M2429" s="13" t="str">
        <f>PROPER(TRIM(SUBSTITUTE(B2429,"###"," ")))</f>
        <v>Affect Lite</v>
      </c>
      <c r="N2429" s="13" t="str">
        <f>PROPER(TRIM(SUBSTITUTE(C2429,"###"," ")))</f>
        <v>Electronics</v>
      </c>
      <c r="O2429" s="13" t="str">
        <f>PROPER(TRIM(SUBSTITUTE(D2429,"###"," ")))</f>
        <v>Abc Pvt Ltd</v>
      </c>
      <c r="P2429" s="13" t="str">
        <f t="shared" si="259"/>
        <v>Affect Lite</v>
      </c>
      <c r="Q2429" s="34" t="str">
        <f t="shared" si="260"/>
        <v>Electronics</v>
      </c>
      <c r="R2429" s="13" t="str">
        <f t="shared" si="261"/>
        <v>Abc Pvt Ltd</v>
      </c>
      <c r="S2429" s="35">
        <f t="shared" si="262"/>
        <v>53</v>
      </c>
      <c r="T2429" s="35">
        <f t="shared" si="263"/>
        <v>64</v>
      </c>
      <c r="U2429" s="14">
        <f t="shared" si="264"/>
        <v>11542.81</v>
      </c>
      <c r="V2429" s="14">
        <f t="shared" si="265"/>
        <v>611768.92999999993</v>
      </c>
      <c r="W2429" s="13" t="str">
        <v>Low Stock</v>
      </c>
      <c r="X2429" s="13" t="str">
        <v>Yes</v>
      </c>
      <c r="Y2429" s="13">
        <v>1</v>
      </c>
    </row>
    <row r="2430" spans="1:25" x14ac:dyDescent="0.3">
      <c r="A2430" s="31" t="s">
        <v>4807</v>
      </c>
      <c r="B2430" s="31" t="s">
        <v>4808</v>
      </c>
      <c r="C2430" s="31" t="s">
        <v>44</v>
      </c>
      <c r="D2430" s="13"/>
      <c r="E2430" s="31">
        <v>117</v>
      </c>
      <c r="F2430" s="31">
        <v>73</v>
      </c>
      <c r="G2430" s="31">
        <v>14318.98</v>
      </c>
      <c r="H2430" s="31">
        <v>1675320.66</v>
      </c>
      <c r="I2430" s="32">
        <v>45699</v>
      </c>
      <c r="J2430" s="32">
        <v>45921</v>
      </c>
      <c r="K2430" s="31" t="s">
        <v>25</v>
      </c>
      <c r="L2430" s="33" t="s">
        <v>58</v>
      </c>
      <c r="M2430" s="13" t="str">
        <f>PROPER(TRIM(SUBSTITUTE(B2430,"###"," ")))</f>
        <v>Word Pro</v>
      </c>
      <c r="N2430" s="13" t="str">
        <f>PROPER(TRIM(SUBSTITUTE(C2430,"###"," ")))</f>
        <v>Groceries</v>
      </c>
      <c r="O2430" s="13" t="str">
        <f>PROPER(TRIM(SUBSTITUTE(D2430,"###"," ")))</f>
        <v/>
      </c>
      <c r="P2430" s="13" t="str">
        <f t="shared" si="259"/>
        <v>Word Pro</v>
      </c>
      <c r="Q2430" s="34" t="str">
        <f t="shared" si="260"/>
        <v>Groceries</v>
      </c>
      <c r="R2430" s="13" t="str">
        <f t="shared" si="261"/>
        <v>Others</v>
      </c>
      <c r="S2430" s="35">
        <f t="shared" si="262"/>
        <v>117</v>
      </c>
      <c r="T2430" s="35">
        <f t="shared" si="263"/>
        <v>73</v>
      </c>
      <c r="U2430" s="14">
        <f t="shared" si="264"/>
        <v>14318.98</v>
      </c>
      <c r="V2430" s="14">
        <f t="shared" si="265"/>
        <v>1675320.66</v>
      </c>
      <c r="W2430" s="13" t="str">
        <v>In Stock</v>
      </c>
      <c r="X2430" s="13" t="str">
        <v>No</v>
      </c>
      <c r="Y2430" s="13">
        <v>0</v>
      </c>
    </row>
    <row r="2431" spans="1:25" x14ac:dyDescent="0.3">
      <c r="A2431" s="31" t="s">
        <v>4810</v>
      </c>
      <c r="B2431" s="31" t="s">
        <v>4811</v>
      </c>
      <c r="C2431" s="31" t="s">
        <v>40</v>
      </c>
      <c r="D2431" s="31" t="s">
        <v>53</v>
      </c>
      <c r="E2431" s="31">
        <v>22</v>
      </c>
      <c r="F2431" s="13"/>
      <c r="G2431" s="31">
        <v>939.17</v>
      </c>
      <c r="H2431" s="31">
        <v>20661.740000000002</v>
      </c>
      <c r="I2431" s="32">
        <v>45697</v>
      </c>
      <c r="J2431" s="32">
        <v>45929</v>
      </c>
      <c r="K2431" s="13"/>
      <c r="L2431" s="33" t="s">
        <v>17</v>
      </c>
      <c r="M2431" s="13" t="str">
        <f>PROPER(TRIM(SUBSTITUTE(B2431,"###"," ")))</f>
        <v>Always Lite</v>
      </c>
      <c r="N2431" s="13" t="str">
        <f>PROPER(TRIM(SUBSTITUTE(C2431,"###"," ")))</f>
        <v>Electronics</v>
      </c>
      <c r="O2431" s="13" t="str">
        <f>PROPER(TRIM(SUBSTITUTE(D2431,"###"," ")))</f>
        <v>Abc Pvt Ltd</v>
      </c>
      <c r="P2431" s="13" t="str">
        <f t="shared" si="259"/>
        <v>Always Lite</v>
      </c>
      <c r="Q2431" s="34" t="str">
        <f t="shared" si="260"/>
        <v>Electronics</v>
      </c>
      <c r="R2431" s="13" t="str">
        <f t="shared" si="261"/>
        <v>Abc Pvt Ltd</v>
      </c>
      <c r="S2431" s="35">
        <f t="shared" si="262"/>
        <v>22</v>
      </c>
      <c r="T2431" s="35">
        <f t="shared" si="263"/>
        <v>0</v>
      </c>
      <c r="U2431" s="14">
        <f t="shared" si="264"/>
        <v>939.17</v>
      </c>
      <c r="V2431" s="14">
        <f t="shared" si="265"/>
        <v>20661.739999999998</v>
      </c>
      <c r="W2431" s="13" t="str">
        <v>In Stock</v>
      </c>
      <c r="X2431" s="13" t="str">
        <v>No</v>
      </c>
      <c r="Y2431" s="13">
        <v>0</v>
      </c>
    </row>
    <row r="2432" spans="1:25" x14ac:dyDescent="0.3">
      <c r="A2432" s="31" t="s">
        <v>4812</v>
      </c>
      <c r="B2432" s="31" t="s">
        <v>4813</v>
      </c>
      <c r="C2432" s="31" t="s">
        <v>28</v>
      </c>
      <c r="D2432" s="31" t="s">
        <v>53</v>
      </c>
      <c r="E2432" s="31">
        <v>13</v>
      </c>
      <c r="F2432" s="31">
        <v>71</v>
      </c>
      <c r="G2432" s="31">
        <v>15863.92</v>
      </c>
      <c r="H2432" s="31">
        <v>206230.96</v>
      </c>
      <c r="I2432" s="32">
        <v>45831</v>
      </c>
      <c r="J2432" s="32">
        <v>45912</v>
      </c>
      <c r="K2432" s="31" t="s">
        <v>29</v>
      </c>
      <c r="L2432" s="33" t="s">
        <v>17</v>
      </c>
      <c r="M2432" s="13" t="str">
        <f>PROPER(TRIM(SUBSTITUTE(B2432,"###"," ")))</f>
        <v>Woman Max</v>
      </c>
      <c r="N2432" s="13" t="str">
        <f>PROPER(TRIM(SUBSTITUTE(C2432,"###"," ")))</f>
        <v>Furniture</v>
      </c>
      <c r="O2432" s="13" t="str">
        <f>PROPER(TRIM(SUBSTITUTE(D2432,"###"," ")))</f>
        <v>Abc Pvt Ltd</v>
      </c>
      <c r="P2432" s="13" t="str">
        <f t="shared" si="259"/>
        <v>Woman Max</v>
      </c>
      <c r="Q2432" s="34" t="str">
        <f t="shared" si="260"/>
        <v>Furniture</v>
      </c>
      <c r="R2432" s="13" t="str">
        <f t="shared" si="261"/>
        <v>Abc Pvt Ltd</v>
      </c>
      <c r="S2432" s="35">
        <f t="shared" si="262"/>
        <v>13</v>
      </c>
      <c r="T2432" s="35">
        <f t="shared" si="263"/>
        <v>71</v>
      </c>
      <c r="U2432" s="14">
        <f t="shared" si="264"/>
        <v>15863.92</v>
      </c>
      <c r="V2432" s="14">
        <f t="shared" si="265"/>
        <v>206230.96</v>
      </c>
      <c r="W2432" s="13" t="str">
        <v>Low Stock</v>
      </c>
      <c r="X2432" s="13" t="str">
        <v>Yes</v>
      </c>
      <c r="Y2432" s="13">
        <v>1</v>
      </c>
    </row>
    <row r="2433" spans="1:25" x14ac:dyDescent="0.3">
      <c r="A2433" s="31" t="s">
        <v>4814</v>
      </c>
      <c r="B2433" s="31" t="s">
        <v>4815</v>
      </c>
      <c r="C2433" s="31" t="s">
        <v>40</v>
      </c>
      <c r="D2433" s="31" t="s">
        <v>24</v>
      </c>
      <c r="E2433" s="31">
        <v>167</v>
      </c>
      <c r="F2433" s="31">
        <v>41</v>
      </c>
      <c r="G2433" s="31">
        <v>8787.3799999999992</v>
      </c>
      <c r="H2433" s="31">
        <v>1467492.46</v>
      </c>
      <c r="I2433" s="32">
        <v>45706</v>
      </c>
      <c r="J2433" s="32">
        <v>45933</v>
      </c>
      <c r="K2433" s="31" t="s">
        <v>57</v>
      </c>
      <c r="L2433" s="33" t="s">
        <v>30</v>
      </c>
      <c r="M2433" s="13" t="str">
        <f>PROPER(TRIM(SUBSTITUTE(B2433,"###"," ")))</f>
        <v>Lot Plus</v>
      </c>
      <c r="N2433" s="13" t="str">
        <f>PROPER(TRIM(SUBSTITUTE(C2433,"###"," ")))</f>
        <v>Electronics</v>
      </c>
      <c r="O2433" s="13" t="str">
        <f>PROPER(TRIM(SUBSTITUTE(D2433,"###"," ")))</f>
        <v>Omni Suppliers</v>
      </c>
      <c r="P2433" s="13" t="str">
        <f t="shared" si="259"/>
        <v>Lot Plus</v>
      </c>
      <c r="Q2433" s="34" t="str">
        <f t="shared" si="260"/>
        <v>Electronics</v>
      </c>
      <c r="R2433" s="13" t="str">
        <f t="shared" si="261"/>
        <v>Omni Suppliers</v>
      </c>
      <c r="S2433" s="35">
        <f t="shared" si="262"/>
        <v>167</v>
      </c>
      <c r="T2433" s="35">
        <f t="shared" si="263"/>
        <v>41</v>
      </c>
      <c r="U2433" s="14">
        <f t="shared" si="264"/>
        <v>8787.3799999999992</v>
      </c>
      <c r="V2433" s="14">
        <f t="shared" si="265"/>
        <v>1467492.46</v>
      </c>
      <c r="W2433" s="13" t="str">
        <v>In Stock</v>
      </c>
      <c r="X2433" s="13" t="str">
        <v>No</v>
      </c>
      <c r="Y2433" s="13">
        <v>0</v>
      </c>
    </row>
    <row r="2434" spans="1:25" x14ac:dyDescent="0.3">
      <c r="A2434" s="31" t="s">
        <v>4817</v>
      </c>
      <c r="B2434" s="31" t="s">
        <v>4818</v>
      </c>
      <c r="C2434" s="31" t="s">
        <v>40</v>
      </c>
      <c r="D2434" s="31" t="s">
        <v>24</v>
      </c>
      <c r="E2434" s="31">
        <v>148</v>
      </c>
      <c r="F2434" s="31">
        <v>55</v>
      </c>
      <c r="G2434" s="31">
        <v>14726.07</v>
      </c>
      <c r="H2434" s="31">
        <v>2179458.36</v>
      </c>
      <c r="I2434" s="32">
        <v>45818</v>
      </c>
      <c r="J2434" s="32">
        <v>45891</v>
      </c>
      <c r="K2434" s="31" t="s">
        <v>46</v>
      </c>
      <c r="L2434" s="33" t="s">
        <v>21</v>
      </c>
      <c r="M2434" s="13" t="str">
        <f>PROPER(TRIM(SUBSTITUTE(B2434,"###"," ")))</f>
        <v>Society Mini</v>
      </c>
      <c r="N2434" s="13" t="str">
        <f>PROPER(TRIM(SUBSTITUTE(C2434,"###"," ")))</f>
        <v>Electronics</v>
      </c>
      <c r="O2434" s="13" t="str">
        <f>PROPER(TRIM(SUBSTITUTE(D2434,"###"," ")))</f>
        <v>Omni Suppliers</v>
      </c>
      <c r="P2434" s="13" t="str">
        <f t="shared" si="259"/>
        <v>Society Mini</v>
      </c>
      <c r="Q2434" s="34" t="str">
        <f t="shared" si="260"/>
        <v>Electronics</v>
      </c>
      <c r="R2434" s="13" t="str">
        <f t="shared" si="261"/>
        <v>Omni Suppliers</v>
      </c>
      <c r="S2434" s="35">
        <f t="shared" si="262"/>
        <v>148</v>
      </c>
      <c r="T2434" s="35">
        <f t="shared" si="263"/>
        <v>55</v>
      </c>
      <c r="U2434" s="14">
        <f t="shared" si="264"/>
        <v>14726.07</v>
      </c>
      <c r="V2434" s="14">
        <f t="shared" si="265"/>
        <v>2179458.36</v>
      </c>
      <c r="W2434" s="13" t="str">
        <v>In Stock</v>
      </c>
      <c r="X2434" s="13" t="str">
        <v>No</v>
      </c>
      <c r="Y2434" s="13">
        <v>0</v>
      </c>
    </row>
    <row r="2435" spans="1:25" x14ac:dyDescent="0.3">
      <c r="A2435" s="31" t="s">
        <v>4819</v>
      </c>
      <c r="B2435" s="31" t="s">
        <v>4820</v>
      </c>
      <c r="C2435" s="31" t="s">
        <v>14</v>
      </c>
      <c r="D2435" s="31" t="s">
        <v>45</v>
      </c>
      <c r="E2435" s="31">
        <v>89</v>
      </c>
      <c r="F2435" s="31">
        <v>23</v>
      </c>
      <c r="G2435" s="31">
        <v>5210.7</v>
      </c>
      <c r="H2435" s="31">
        <v>463752.3</v>
      </c>
      <c r="I2435" s="32">
        <v>45757</v>
      </c>
      <c r="J2435" s="32">
        <v>45930</v>
      </c>
      <c r="K2435" s="31" t="s">
        <v>29</v>
      </c>
      <c r="L2435" s="33" t="s">
        <v>17</v>
      </c>
      <c r="M2435" s="13" t="str">
        <f>PROPER(TRIM(SUBSTITUTE(B2435,"###"," ")))</f>
        <v>Run Pro</v>
      </c>
      <c r="N2435" s="13" t="str">
        <f>PROPER(TRIM(SUBSTITUTE(C2435,"###"," ")))</f>
        <v>Clothing</v>
      </c>
      <c r="O2435" s="13" t="str">
        <f>PROPER(TRIM(SUBSTITUTE(D2435,"###"," ")))</f>
        <v>Retailmart Inc</v>
      </c>
      <c r="P2435" s="13" t="str">
        <f t="shared" ref="P2435:P2498" si="266">IF(M2435="","Unknown",M2435)</f>
        <v>Run Pro</v>
      </c>
      <c r="Q2435" s="34" t="str">
        <f t="shared" ref="Q2435:Q2498" si="267">IF(N2435="","Unknown",N2435)</f>
        <v>Clothing</v>
      </c>
      <c r="R2435" s="13" t="str">
        <f t="shared" ref="R2435:R2498" si="268">IF(O2435="","Others",O2435)</f>
        <v>Retailmart Inc</v>
      </c>
      <c r="S2435" s="35">
        <f t="shared" ref="S2435:S2498" si="269">VALUE(E2435)</f>
        <v>89</v>
      </c>
      <c r="T2435" s="35">
        <f t="shared" ref="T2435:T2498" si="270">VALUE(F2435)</f>
        <v>23</v>
      </c>
      <c r="U2435" s="14">
        <f t="shared" ref="U2435:U2498" si="271">VALUE(G2435)</f>
        <v>5210.7</v>
      </c>
      <c r="V2435" s="14">
        <f t="shared" ref="V2435:V2498" si="272">E2435*G2435</f>
        <v>463752.3</v>
      </c>
      <c r="W2435" s="13" t="str">
        <v>In Stock</v>
      </c>
      <c r="X2435" s="13" t="str">
        <v>No</v>
      </c>
      <c r="Y2435" s="13">
        <v>0</v>
      </c>
    </row>
    <row r="2436" spans="1:25" x14ac:dyDescent="0.3">
      <c r="A2436" s="31" t="s">
        <v>4821</v>
      </c>
      <c r="B2436" s="31" t="s">
        <v>4822</v>
      </c>
      <c r="C2436" s="31" t="s">
        <v>20</v>
      </c>
      <c r="D2436" s="31" t="s">
        <v>15</v>
      </c>
      <c r="E2436" s="31">
        <v>114</v>
      </c>
      <c r="F2436" s="31">
        <v>64</v>
      </c>
      <c r="G2436" s="31">
        <v>18189.84</v>
      </c>
      <c r="H2436" s="31">
        <v>2073641.76</v>
      </c>
      <c r="I2436" s="32">
        <v>45846</v>
      </c>
      <c r="J2436" s="32">
        <v>45892</v>
      </c>
      <c r="K2436" s="31" t="s">
        <v>46</v>
      </c>
      <c r="L2436" s="33" t="s">
        <v>58</v>
      </c>
      <c r="M2436" s="13" t="str">
        <f>PROPER(TRIM(SUBSTITUTE(B2436,"###"," ")))</f>
        <v>Miss Lite</v>
      </c>
      <c r="N2436" s="13" t="str">
        <f>PROPER(TRIM(SUBSTITUTE(C2436,"###"," ")))</f>
        <v>Toys</v>
      </c>
      <c r="O2436" s="13" t="str">
        <f>PROPER(TRIM(SUBSTITUTE(D2436,"###"," ")))</f>
        <v>Global Traders</v>
      </c>
      <c r="P2436" s="13" t="str">
        <f t="shared" si="266"/>
        <v>Miss Lite</v>
      </c>
      <c r="Q2436" s="34" t="str">
        <f t="shared" si="267"/>
        <v>Toys</v>
      </c>
      <c r="R2436" s="13" t="str">
        <f t="shared" si="268"/>
        <v>Global Traders</v>
      </c>
      <c r="S2436" s="35">
        <f t="shared" si="269"/>
        <v>114</v>
      </c>
      <c r="T2436" s="35">
        <f t="shared" si="270"/>
        <v>64</v>
      </c>
      <c r="U2436" s="14">
        <f t="shared" si="271"/>
        <v>18189.84</v>
      </c>
      <c r="V2436" s="14">
        <f t="shared" si="272"/>
        <v>2073641.76</v>
      </c>
      <c r="W2436" s="13" t="str">
        <v>In Stock</v>
      </c>
      <c r="X2436" s="13" t="str">
        <v>No</v>
      </c>
      <c r="Y2436" s="13">
        <v>0</v>
      </c>
    </row>
    <row r="2437" spans="1:25" x14ac:dyDescent="0.3">
      <c r="A2437" s="31" t="s">
        <v>4823</v>
      </c>
      <c r="B2437" s="31" t="s">
        <v>4824</v>
      </c>
      <c r="C2437" s="31" t="s">
        <v>20</v>
      </c>
      <c r="D2437" s="31" t="s">
        <v>41</v>
      </c>
      <c r="E2437" s="31">
        <v>22</v>
      </c>
      <c r="F2437" s="31">
        <v>35</v>
      </c>
      <c r="G2437" s="31">
        <v>9327.4500000000007</v>
      </c>
      <c r="H2437" s="31">
        <v>205203.9</v>
      </c>
      <c r="I2437" s="32">
        <v>45797</v>
      </c>
      <c r="J2437" s="32">
        <v>45852</v>
      </c>
      <c r="K2437" s="31" t="s">
        <v>29</v>
      </c>
      <c r="L2437" s="33" t="s">
        <v>33</v>
      </c>
      <c r="M2437" s="13" t="str">
        <f>PROPER(TRIM(SUBSTITUTE(B2437,"###"," ")))</f>
        <v>Follow Mini</v>
      </c>
      <c r="N2437" s="13" t="str">
        <f>PROPER(TRIM(SUBSTITUTE(C2437,"###"," ")))</f>
        <v>Toys</v>
      </c>
      <c r="O2437" s="13" t="str">
        <f>PROPER(TRIM(SUBSTITUTE(D2437,"###"," ")))</f>
        <v>Quickstock</v>
      </c>
      <c r="P2437" s="13" t="str">
        <f t="shared" si="266"/>
        <v>Follow Mini</v>
      </c>
      <c r="Q2437" s="34" t="str">
        <f t="shared" si="267"/>
        <v>Toys</v>
      </c>
      <c r="R2437" s="13" t="str">
        <f t="shared" si="268"/>
        <v>Quickstock</v>
      </c>
      <c r="S2437" s="35">
        <f t="shared" si="269"/>
        <v>22</v>
      </c>
      <c r="T2437" s="35">
        <f t="shared" si="270"/>
        <v>35</v>
      </c>
      <c r="U2437" s="14">
        <f t="shared" si="271"/>
        <v>9327.4500000000007</v>
      </c>
      <c r="V2437" s="14">
        <f t="shared" si="272"/>
        <v>205203.90000000002</v>
      </c>
      <c r="W2437" s="13" t="str">
        <v>Low Stock</v>
      </c>
      <c r="X2437" s="13" t="str">
        <v>Yes</v>
      </c>
      <c r="Y2437" s="13">
        <v>1</v>
      </c>
    </row>
    <row r="2438" spans="1:25" x14ac:dyDescent="0.3">
      <c r="A2438" s="31" t="s">
        <v>4825</v>
      </c>
      <c r="B2438" s="31" t="s">
        <v>4826</v>
      </c>
      <c r="C2438" s="31" t="s">
        <v>20</v>
      </c>
      <c r="D2438" s="31" t="s">
        <v>15</v>
      </c>
      <c r="E2438" s="31">
        <v>47</v>
      </c>
      <c r="F2438" s="31">
        <v>81</v>
      </c>
      <c r="G2438" s="31">
        <v>3415.6</v>
      </c>
      <c r="H2438" s="31">
        <v>160533.20000000001</v>
      </c>
      <c r="I2438" s="32">
        <v>45851</v>
      </c>
      <c r="J2438" s="32">
        <v>45898</v>
      </c>
      <c r="K2438" s="31" t="s">
        <v>46</v>
      </c>
      <c r="L2438" s="33" t="s">
        <v>17</v>
      </c>
      <c r="M2438" s="13" t="str">
        <f>PROPER(TRIM(SUBSTITUTE(B2438,"###"," ")))</f>
        <v>American Plus</v>
      </c>
      <c r="N2438" s="13" t="str">
        <f>PROPER(TRIM(SUBSTITUTE(C2438,"###"," ")))</f>
        <v>Toys</v>
      </c>
      <c r="O2438" s="13" t="str">
        <f>PROPER(TRIM(SUBSTITUTE(D2438,"###"," ")))</f>
        <v>Global Traders</v>
      </c>
      <c r="P2438" s="13" t="str">
        <f t="shared" si="266"/>
        <v>American Plus</v>
      </c>
      <c r="Q2438" s="34" t="str">
        <f t="shared" si="267"/>
        <v>Toys</v>
      </c>
      <c r="R2438" s="13" t="str">
        <f t="shared" si="268"/>
        <v>Global Traders</v>
      </c>
      <c r="S2438" s="35">
        <f t="shared" si="269"/>
        <v>47</v>
      </c>
      <c r="T2438" s="35">
        <f t="shared" si="270"/>
        <v>81</v>
      </c>
      <c r="U2438" s="14">
        <f t="shared" si="271"/>
        <v>3415.6</v>
      </c>
      <c r="V2438" s="14">
        <f t="shared" si="272"/>
        <v>160533.19999999998</v>
      </c>
      <c r="W2438" s="13" t="str">
        <v>Low Stock</v>
      </c>
      <c r="X2438" s="13" t="str">
        <v>Yes</v>
      </c>
      <c r="Y2438" s="13">
        <v>1</v>
      </c>
    </row>
    <row r="2439" spans="1:25" x14ac:dyDescent="0.3">
      <c r="A2439" s="31" t="s">
        <v>4827</v>
      </c>
      <c r="B2439" s="31" t="s">
        <v>2886</v>
      </c>
      <c r="C2439" s="31" t="s">
        <v>14</v>
      </c>
      <c r="D2439" s="31" t="s">
        <v>24</v>
      </c>
      <c r="E2439" s="31">
        <v>132</v>
      </c>
      <c r="F2439" s="31">
        <v>99</v>
      </c>
      <c r="G2439" s="31">
        <v>7957.31</v>
      </c>
      <c r="H2439" s="31">
        <v>1050364.92</v>
      </c>
      <c r="I2439" s="32">
        <v>45703</v>
      </c>
      <c r="J2439" s="32">
        <v>45881</v>
      </c>
      <c r="K2439" s="31" t="s">
        <v>54</v>
      </c>
      <c r="L2439" s="33" t="s">
        <v>30</v>
      </c>
      <c r="M2439" s="13" t="str">
        <f>PROPER(TRIM(SUBSTITUTE(B2439,"###"," ")))</f>
        <v>Beautiful X</v>
      </c>
      <c r="N2439" s="13" t="str">
        <f>PROPER(TRIM(SUBSTITUTE(C2439,"###"," ")))</f>
        <v>Clothing</v>
      </c>
      <c r="O2439" s="13" t="str">
        <f>PROPER(TRIM(SUBSTITUTE(D2439,"###"," ")))</f>
        <v>Omni Suppliers</v>
      </c>
      <c r="P2439" s="13" t="str">
        <f t="shared" si="266"/>
        <v>Beautiful X</v>
      </c>
      <c r="Q2439" s="34" t="str">
        <f t="shared" si="267"/>
        <v>Clothing</v>
      </c>
      <c r="R2439" s="13" t="str">
        <f t="shared" si="268"/>
        <v>Omni Suppliers</v>
      </c>
      <c r="S2439" s="35">
        <f t="shared" si="269"/>
        <v>132</v>
      </c>
      <c r="T2439" s="35">
        <f t="shared" si="270"/>
        <v>99</v>
      </c>
      <c r="U2439" s="14">
        <f t="shared" si="271"/>
        <v>7957.31</v>
      </c>
      <c r="V2439" s="14">
        <f t="shared" si="272"/>
        <v>1050364.9200000002</v>
      </c>
      <c r="W2439" s="13" t="str">
        <v>In Stock</v>
      </c>
      <c r="X2439" s="13" t="str">
        <v>No</v>
      </c>
      <c r="Y2439" s="13">
        <v>0</v>
      </c>
    </row>
    <row r="2440" spans="1:25" x14ac:dyDescent="0.3">
      <c r="A2440" s="31" t="s">
        <v>4829</v>
      </c>
      <c r="B2440" s="31" t="s">
        <v>4830</v>
      </c>
      <c r="C2440" s="31" t="s">
        <v>20</v>
      </c>
      <c r="D2440" s="31" t="s">
        <v>53</v>
      </c>
      <c r="E2440" s="13"/>
      <c r="F2440" s="31">
        <v>90</v>
      </c>
      <c r="G2440" s="31">
        <v>8680.4</v>
      </c>
      <c r="H2440" s="13"/>
      <c r="I2440" s="32">
        <v>45755</v>
      </c>
      <c r="J2440" s="32">
        <v>45912</v>
      </c>
      <c r="K2440" s="31" t="s">
        <v>16</v>
      </c>
      <c r="L2440" s="33" t="s">
        <v>17</v>
      </c>
      <c r="M2440" s="13" t="str">
        <f>PROPER(TRIM(SUBSTITUTE(B2440,"###"," ")))</f>
        <v>Major Lite</v>
      </c>
      <c r="N2440" s="13" t="str">
        <f>PROPER(TRIM(SUBSTITUTE(C2440,"###"," ")))</f>
        <v>Toys</v>
      </c>
      <c r="O2440" s="13" t="str">
        <f>PROPER(TRIM(SUBSTITUTE(D2440,"###"," ")))</f>
        <v>Abc Pvt Ltd</v>
      </c>
      <c r="P2440" s="13" t="str">
        <f t="shared" si="266"/>
        <v>Major Lite</v>
      </c>
      <c r="Q2440" s="34" t="str">
        <f t="shared" si="267"/>
        <v>Toys</v>
      </c>
      <c r="R2440" s="13" t="str">
        <f t="shared" si="268"/>
        <v>Abc Pvt Ltd</v>
      </c>
      <c r="S2440" s="35">
        <f t="shared" si="269"/>
        <v>0</v>
      </c>
      <c r="T2440" s="35">
        <f t="shared" si="270"/>
        <v>90</v>
      </c>
      <c r="U2440" s="14">
        <f t="shared" si="271"/>
        <v>8680.4</v>
      </c>
      <c r="V2440" s="14">
        <f t="shared" si="272"/>
        <v>0</v>
      </c>
      <c r="W2440" s="13" t="str">
        <v>Out of Stock</v>
      </c>
      <c r="X2440" s="13" t="str">
        <v>Yes</v>
      </c>
      <c r="Y2440" s="13">
        <v>1</v>
      </c>
    </row>
    <row r="2441" spans="1:25" x14ac:dyDescent="0.3">
      <c r="A2441" s="31" t="s">
        <v>4832</v>
      </c>
      <c r="B2441" s="31" t="s">
        <v>4833</v>
      </c>
      <c r="C2441" s="31" t="s">
        <v>40</v>
      </c>
      <c r="D2441" s="31" t="s">
        <v>15</v>
      </c>
      <c r="E2441" s="31">
        <v>44</v>
      </c>
      <c r="F2441" s="31">
        <v>25</v>
      </c>
      <c r="G2441" s="31">
        <v>16648.2</v>
      </c>
      <c r="H2441" s="31">
        <v>732520.8</v>
      </c>
      <c r="I2441" s="32">
        <v>45799</v>
      </c>
      <c r="J2441" s="32">
        <v>45907</v>
      </c>
      <c r="K2441" s="31" t="s">
        <v>46</v>
      </c>
      <c r="L2441" s="33" t="s">
        <v>30</v>
      </c>
      <c r="M2441" s="13" t="str">
        <f>PROPER(TRIM(SUBSTITUTE(B2441,"###"," ")))</f>
        <v>According Mini</v>
      </c>
      <c r="N2441" s="13" t="str">
        <f>PROPER(TRIM(SUBSTITUTE(C2441,"###"," ")))</f>
        <v>Electronics</v>
      </c>
      <c r="O2441" s="13" t="str">
        <f>PROPER(TRIM(SUBSTITUTE(D2441,"###"," ")))</f>
        <v>Global Traders</v>
      </c>
      <c r="P2441" s="13" t="str">
        <f t="shared" si="266"/>
        <v>According Mini</v>
      </c>
      <c r="Q2441" s="34" t="str">
        <f t="shared" si="267"/>
        <v>Electronics</v>
      </c>
      <c r="R2441" s="13" t="str">
        <f t="shared" si="268"/>
        <v>Global Traders</v>
      </c>
      <c r="S2441" s="35">
        <f t="shared" si="269"/>
        <v>44</v>
      </c>
      <c r="T2441" s="35">
        <f t="shared" si="270"/>
        <v>25</v>
      </c>
      <c r="U2441" s="14">
        <f t="shared" si="271"/>
        <v>16648.2</v>
      </c>
      <c r="V2441" s="14">
        <f t="shared" si="272"/>
        <v>732520.8</v>
      </c>
      <c r="W2441" s="13" t="str">
        <v>In Stock</v>
      </c>
      <c r="X2441" s="13" t="str">
        <v>No</v>
      </c>
      <c r="Y2441" s="13">
        <v>0</v>
      </c>
    </row>
    <row r="2442" spans="1:25" x14ac:dyDescent="0.3">
      <c r="A2442" s="31" t="s">
        <v>4834</v>
      </c>
      <c r="B2442" s="31" t="s">
        <v>1452</v>
      </c>
      <c r="C2442" s="31" t="s">
        <v>40</v>
      </c>
      <c r="D2442" s="31" t="s">
        <v>24</v>
      </c>
      <c r="E2442" s="31">
        <v>176</v>
      </c>
      <c r="F2442" s="31">
        <v>58</v>
      </c>
      <c r="G2442" s="31">
        <v>4235.0200000000004</v>
      </c>
      <c r="H2442" s="31">
        <v>745363.52</v>
      </c>
      <c r="I2442" s="32">
        <v>45684</v>
      </c>
      <c r="J2442" s="32">
        <v>45908</v>
      </c>
      <c r="K2442" s="31" t="s">
        <v>57</v>
      </c>
      <c r="L2442" s="33" t="s">
        <v>21</v>
      </c>
      <c r="M2442" s="13" t="str">
        <f>PROPER(TRIM(SUBSTITUTE(B2442,"###"," ")))</f>
        <v>This Plus</v>
      </c>
      <c r="N2442" s="13" t="str">
        <f>PROPER(TRIM(SUBSTITUTE(C2442,"###"," ")))</f>
        <v>Electronics</v>
      </c>
      <c r="O2442" s="13" t="str">
        <f>PROPER(TRIM(SUBSTITUTE(D2442,"###"," ")))</f>
        <v>Omni Suppliers</v>
      </c>
      <c r="P2442" s="13" t="str">
        <f t="shared" si="266"/>
        <v>This Plus</v>
      </c>
      <c r="Q2442" s="34" t="str">
        <f t="shared" si="267"/>
        <v>Electronics</v>
      </c>
      <c r="R2442" s="13" t="str">
        <f t="shared" si="268"/>
        <v>Omni Suppliers</v>
      </c>
      <c r="S2442" s="35">
        <f t="shared" si="269"/>
        <v>176</v>
      </c>
      <c r="T2442" s="35">
        <f t="shared" si="270"/>
        <v>58</v>
      </c>
      <c r="U2442" s="14">
        <f t="shared" si="271"/>
        <v>4235.0200000000004</v>
      </c>
      <c r="V2442" s="14">
        <f t="shared" si="272"/>
        <v>745363.52</v>
      </c>
      <c r="W2442" s="13" t="str">
        <v>In Stock</v>
      </c>
      <c r="X2442" s="13" t="str">
        <v>No</v>
      </c>
      <c r="Y2442" s="13">
        <v>0</v>
      </c>
    </row>
    <row r="2443" spans="1:25" x14ac:dyDescent="0.3">
      <c r="A2443" s="31" t="s">
        <v>4837</v>
      </c>
      <c r="B2443" s="31" t="s">
        <v>4838</v>
      </c>
      <c r="C2443" s="31" t="s">
        <v>44</v>
      </c>
      <c r="D2443" s="31" t="s">
        <v>45</v>
      </c>
      <c r="E2443" s="31">
        <v>6</v>
      </c>
      <c r="F2443" s="31">
        <v>97</v>
      </c>
      <c r="G2443" s="31">
        <v>12199.53</v>
      </c>
      <c r="H2443" s="31">
        <v>73197.180000000008</v>
      </c>
      <c r="I2443" s="32">
        <v>45847</v>
      </c>
      <c r="J2443" s="32">
        <v>45872</v>
      </c>
      <c r="K2443" s="31" t="s">
        <v>29</v>
      </c>
      <c r="L2443" s="33" t="s">
        <v>30</v>
      </c>
      <c r="M2443" s="13" t="str">
        <f>PROPER(TRIM(SUBSTITUTE(B2443,"###"," ")))</f>
        <v>Beat Lite</v>
      </c>
      <c r="N2443" s="13" t="str">
        <f>PROPER(TRIM(SUBSTITUTE(C2443,"###"," ")))</f>
        <v>Groceries</v>
      </c>
      <c r="O2443" s="13" t="str">
        <f>PROPER(TRIM(SUBSTITUTE(D2443,"###"," ")))</f>
        <v>Retailmart Inc</v>
      </c>
      <c r="P2443" s="13" t="str">
        <f t="shared" si="266"/>
        <v>Beat Lite</v>
      </c>
      <c r="Q2443" s="34" t="str">
        <f t="shared" si="267"/>
        <v>Groceries</v>
      </c>
      <c r="R2443" s="13" t="str">
        <f t="shared" si="268"/>
        <v>Retailmart Inc</v>
      </c>
      <c r="S2443" s="35">
        <f t="shared" si="269"/>
        <v>6</v>
      </c>
      <c r="T2443" s="35">
        <f t="shared" si="270"/>
        <v>97</v>
      </c>
      <c r="U2443" s="14">
        <f t="shared" si="271"/>
        <v>12199.53</v>
      </c>
      <c r="V2443" s="14">
        <f t="shared" si="272"/>
        <v>73197.180000000008</v>
      </c>
      <c r="W2443" s="13" t="str">
        <v>Low Stock</v>
      </c>
      <c r="X2443" s="13" t="str">
        <v>Yes</v>
      </c>
      <c r="Y2443" s="13">
        <v>1</v>
      </c>
    </row>
    <row r="2444" spans="1:25" x14ac:dyDescent="0.3">
      <c r="A2444" s="31" t="s">
        <v>4839</v>
      </c>
      <c r="B2444" s="31" t="s">
        <v>2678</v>
      </c>
      <c r="C2444" s="31" t="s">
        <v>28</v>
      </c>
      <c r="D2444" s="31" t="s">
        <v>41</v>
      </c>
      <c r="E2444" s="31">
        <v>194</v>
      </c>
      <c r="F2444" s="31">
        <v>63</v>
      </c>
      <c r="G2444" s="31">
        <v>10913.4</v>
      </c>
      <c r="H2444" s="31">
        <v>2117199.6</v>
      </c>
      <c r="I2444" s="32">
        <v>45813</v>
      </c>
      <c r="J2444" s="32">
        <v>45857</v>
      </c>
      <c r="K2444" s="31" t="s">
        <v>57</v>
      </c>
      <c r="L2444" s="33" t="s">
        <v>30</v>
      </c>
      <c r="M2444" s="13" t="str">
        <f>PROPER(TRIM(SUBSTITUTE(B2444,"###"," ")))</f>
        <v>Player Max</v>
      </c>
      <c r="N2444" s="13" t="str">
        <f>PROPER(TRIM(SUBSTITUTE(C2444,"###"," ")))</f>
        <v>Furniture</v>
      </c>
      <c r="O2444" s="13" t="str">
        <f>PROPER(TRIM(SUBSTITUTE(D2444,"###"," ")))</f>
        <v>Quickstock</v>
      </c>
      <c r="P2444" s="13" t="str">
        <f t="shared" si="266"/>
        <v>Player Max</v>
      </c>
      <c r="Q2444" s="34" t="str">
        <f t="shared" si="267"/>
        <v>Furniture</v>
      </c>
      <c r="R2444" s="13" t="str">
        <f t="shared" si="268"/>
        <v>Quickstock</v>
      </c>
      <c r="S2444" s="35">
        <f t="shared" si="269"/>
        <v>194</v>
      </c>
      <c r="T2444" s="35">
        <f t="shared" si="270"/>
        <v>63</v>
      </c>
      <c r="U2444" s="14">
        <f t="shared" si="271"/>
        <v>10913.4</v>
      </c>
      <c r="V2444" s="14">
        <f t="shared" si="272"/>
        <v>2117199.6</v>
      </c>
      <c r="W2444" s="13" t="str">
        <v>In Stock</v>
      </c>
      <c r="X2444" s="13" t="str">
        <v>No</v>
      </c>
      <c r="Y2444" s="13">
        <v>0</v>
      </c>
    </row>
    <row r="2445" spans="1:25" x14ac:dyDescent="0.3">
      <c r="A2445" s="31" t="s">
        <v>4840</v>
      </c>
      <c r="B2445" s="31" t="s">
        <v>4841</v>
      </c>
      <c r="C2445" s="31" t="s">
        <v>40</v>
      </c>
      <c r="D2445" s="31" t="s">
        <v>45</v>
      </c>
      <c r="E2445" s="31">
        <v>81</v>
      </c>
      <c r="F2445" s="31">
        <v>80</v>
      </c>
      <c r="G2445" s="31">
        <v>3820.89</v>
      </c>
      <c r="H2445" s="31">
        <v>309492.09000000003</v>
      </c>
      <c r="I2445" s="32">
        <v>45728</v>
      </c>
      <c r="J2445" s="32">
        <v>45874</v>
      </c>
      <c r="K2445" s="31" t="s">
        <v>57</v>
      </c>
      <c r="L2445" s="33" t="s">
        <v>58</v>
      </c>
      <c r="M2445" s="13" t="str">
        <f>PROPER(TRIM(SUBSTITUTE(B2445,"###"," ")))</f>
        <v>Game Mini</v>
      </c>
      <c r="N2445" s="13" t="str">
        <f>PROPER(TRIM(SUBSTITUTE(C2445,"###"," ")))</f>
        <v>Electronics</v>
      </c>
      <c r="O2445" s="13" t="str">
        <f>PROPER(TRIM(SUBSTITUTE(D2445,"###"," ")))</f>
        <v>Retailmart Inc</v>
      </c>
      <c r="P2445" s="13" t="str">
        <f t="shared" si="266"/>
        <v>Game Mini</v>
      </c>
      <c r="Q2445" s="34" t="str">
        <f t="shared" si="267"/>
        <v>Electronics</v>
      </c>
      <c r="R2445" s="13" t="str">
        <f t="shared" si="268"/>
        <v>Retailmart Inc</v>
      </c>
      <c r="S2445" s="35">
        <f t="shared" si="269"/>
        <v>81</v>
      </c>
      <c r="T2445" s="35">
        <f t="shared" si="270"/>
        <v>80</v>
      </c>
      <c r="U2445" s="14">
        <f t="shared" si="271"/>
        <v>3820.89</v>
      </c>
      <c r="V2445" s="14">
        <f t="shared" si="272"/>
        <v>309492.08999999997</v>
      </c>
      <c r="W2445" s="13" t="str">
        <v>In Stock</v>
      </c>
      <c r="X2445" s="13" t="str">
        <v>No</v>
      </c>
      <c r="Y2445" s="13">
        <v>0</v>
      </c>
    </row>
    <row r="2446" spans="1:25" x14ac:dyDescent="0.3">
      <c r="A2446" s="31" t="s">
        <v>4842</v>
      </c>
      <c r="B2446" s="31" t="s">
        <v>4843</v>
      </c>
      <c r="C2446" s="31" t="s">
        <v>40</v>
      </c>
      <c r="D2446" s="31" t="s">
        <v>41</v>
      </c>
      <c r="E2446" s="31">
        <v>90</v>
      </c>
      <c r="F2446" s="31">
        <v>72</v>
      </c>
      <c r="G2446" s="31">
        <v>7299.3</v>
      </c>
      <c r="H2446" s="31">
        <v>656937</v>
      </c>
      <c r="I2446" s="32">
        <v>45741</v>
      </c>
      <c r="J2446" s="32">
        <v>45905</v>
      </c>
      <c r="K2446" s="31" t="s">
        <v>29</v>
      </c>
      <c r="L2446" s="33" t="s">
        <v>21</v>
      </c>
      <c r="M2446" s="13" t="str">
        <f>PROPER(TRIM(SUBSTITUTE(B2446,"###"," ")))</f>
        <v>Car Plus</v>
      </c>
      <c r="N2446" s="13" t="str">
        <f>PROPER(TRIM(SUBSTITUTE(C2446,"###"," ")))</f>
        <v>Electronics</v>
      </c>
      <c r="O2446" s="13" t="str">
        <f>PROPER(TRIM(SUBSTITUTE(D2446,"###"," ")))</f>
        <v>Quickstock</v>
      </c>
      <c r="P2446" s="13" t="str">
        <f t="shared" si="266"/>
        <v>Car Plus</v>
      </c>
      <c r="Q2446" s="34" t="str">
        <f t="shared" si="267"/>
        <v>Electronics</v>
      </c>
      <c r="R2446" s="13" t="str">
        <f t="shared" si="268"/>
        <v>Quickstock</v>
      </c>
      <c r="S2446" s="35">
        <f t="shared" si="269"/>
        <v>90</v>
      </c>
      <c r="T2446" s="35">
        <f t="shared" si="270"/>
        <v>72</v>
      </c>
      <c r="U2446" s="14">
        <f t="shared" si="271"/>
        <v>7299.3</v>
      </c>
      <c r="V2446" s="14">
        <f t="shared" si="272"/>
        <v>656937</v>
      </c>
      <c r="W2446" s="13" t="str">
        <v>In Stock</v>
      </c>
      <c r="X2446" s="13" t="str">
        <v>No</v>
      </c>
      <c r="Y2446" s="13">
        <v>0</v>
      </c>
    </row>
    <row r="2447" spans="1:25" x14ac:dyDescent="0.3">
      <c r="A2447" s="31" t="s">
        <v>4844</v>
      </c>
      <c r="B2447" s="31" t="s">
        <v>313</v>
      </c>
      <c r="C2447" s="31" t="s">
        <v>20</v>
      </c>
      <c r="D2447" s="13"/>
      <c r="E2447" s="31">
        <v>43</v>
      </c>
      <c r="F2447" s="31">
        <v>47</v>
      </c>
      <c r="G2447" s="31">
        <v>3489.19</v>
      </c>
      <c r="H2447" s="31">
        <v>150035.17000000001</v>
      </c>
      <c r="I2447" s="32">
        <v>45793</v>
      </c>
      <c r="J2447" s="32">
        <v>45918</v>
      </c>
      <c r="K2447" s="31" t="s">
        <v>46</v>
      </c>
      <c r="L2447" s="33" t="s">
        <v>58</v>
      </c>
      <c r="M2447" s="13" t="str">
        <f>PROPER(TRIM(SUBSTITUTE(B2447,"###"," ")))</f>
        <v>Ahead Max</v>
      </c>
      <c r="N2447" s="13" t="str">
        <f>PROPER(TRIM(SUBSTITUTE(C2447,"###"," ")))</f>
        <v>Toys</v>
      </c>
      <c r="O2447" s="13" t="str">
        <f>PROPER(TRIM(SUBSTITUTE(D2447,"###"," ")))</f>
        <v/>
      </c>
      <c r="P2447" s="13" t="str">
        <f t="shared" si="266"/>
        <v>Ahead Max</v>
      </c>
      <c r="Q2447" s="34" t="str">
        <f t="shared" si="267"/>
        <v>Toys</v>
      </c>
      <c r="R2447" s="13" t="str">
        <f t="shared" si="268"/>
        <v>Others</v>
      </c>
      <c r="S2447" s="35">
        <f t="shared" si="269"/>
        <v>43</v>
      </c>
      <c r="T2447" s="35">
        <f t="shared" si="270"/>
        <v>47</v>
      </c>
      <c r="U2447" s="14">
        <f t="shared" si="271"/>
        <v>3489.19</v>
      </c>
      <c r="V2447" s="14">
        <f t="shared" si="272"/>
        <v>150035.17000000001</v>
      </c>
      <c r="W2447" s="13" t="str">
        <v>Low Stock</v>
      </c>
      <c r="X2447" s="13" t="str">
        <v>Yes</v>
      </c>
      <c r="Y2447" s="13">
        <v>1</v>
      </c>
    </row>
    <row r="2448" spans="1:25" x14ac:dyDescent="0.3">
      <c r="A2448" s="31" t="s">
        <v>4845</v>
      </c>
      <c r="B2448" s="31" t="s">
        <v>4846</v>
      </c>
      <c r="C2448" s="31" t="s">
        <v>44</v>
      </c>
      <c r="D2448" s="31" t="s">
        <v>24</v>
      </c>
      <c r="E2448" s="31">
        <v>156</v>
      </c>
      <c r="F2448" s="31">
        <v>54</v>
      </c>
      <c r="G2448" s="31">
        <v>4552.6099999999997</v>
      </c>
      <c r="H2448" s="31">
        <v>710207.15999999992</v>
      </c>
      <c r="I2448" s="32">
        <v>45699</v>
      </c>
      <c r="J2448" s="32">
        <v>45866</v>
      </c>
      <c r="K2448" s="31" t="s">
        <v>25</v>
      </c>
      <c r="L2448" s="33" t="s">
        <v>30</v>
      </c>
      <c r="M2448" s="13" t="str">
        <f>PROPER(TRIM(SUBSTITUTE(B2448,"###"," ")))</f>
        <v>Piece Pro</v>
      </c>
      <c r="N2448" s="13" t="str">
        <f>PROPER(TRIM(SUBSTITUTE(C2448,"###"," ")))</f>
        <v>Groceries</v>
      </c>
      <c r="O2448" s="13" t="str">
        <f>PROPER(TRIM(SUBSTITUTE(D2448,"###"," ")))</f>
        <v>Omni Suppliers</v>
      </c>
      <c r="P2448" s="13" t="str">
        <f t="shared" si="266"/>
        <v>Piece Pro</v>
      </c>
      <c r="Q2448" s="34" t="str">
        <f t="shared" si="267"/>
        <v>Groceries</v>
      </c>
      <c r="R2448" s="13" t="str">
        <f t="shared" si="268"/>
        <v>Omni Suppliers</v>
      </c>
      <c r="S2448" s="35">
        <f t="shared" si="269"/>
        <v>156</v>
      </c>
      <c r="T2448" s="35">
        <f t="shared" si="270"/>
        <v>54</v>
      </c>
      <c r="U2448" s="14">
        <f t="shared" si="271"/>
        <v>4552.6099999999997</v>
      </c>
      <c r="V2448" s="14">
        <f t="shared" si="272"/>
        <v>710207.15999999992</v>
      </c>
      <c r="W2448" s="13" t="str">
        <v>In Stock</v>
      </c>
      <c r="X2448" s="13" t="str">
        <v>No</v>
      </c>
      <c r="Y2448" s="13">
        <v>0</v>
      </c>
    </row>
    <row r="2449" spans="1:25" x14ac:dyDescent="0.3">
      <c r="A2449" s="31" t="s">
        <v>4847</v>
      </c>
      <c r="B2449" s="31" t="s">
        <v>1162</v>
      </c>
      <c r="C2449" s="31" t="s">
        <v>40</v>
      </c>
      <c r="D2449" s="31" t="s">
        <v>41</v>
      </c>
      <c r="E2449" s="31">
        <v>114</v>
      </c>
      <c r="F2449" s="31">
        <v>94</v>
      </c>
      <c r="G2449" s="31">
        <v>12703.15</v>
      </c>
      <c r="H2449" s="31">
        <v>1448159.1</v>
      </c>
      <c r="I2449" s="32">
        <v>45846</v>
      </c>
      <c r="J2449" s="32">
        <v>45870</v>
      </c>
      <c r="K2449" s="13"/>
      <c r="L2449" s="33" t="s">
        <v>17</v>
      </c>
      <c r="M2449" s="13" t="str">
        <f>PROPER(TRIM(SUBSTITUTE(B2449,"###"," ")))</f>
        <v>Example Pro</v>
      </c>
      <c r="N2449" s="13" t="str">
        <f>PROPER(TRIM(SUBSTITUTE(C2449,"###"," ")))</f>
        <v>Electronics</v>
      </c>
      <c r="O2449" s="13" t="str">
        <f>PROPER(TRIM(SUBSTITUTE(D2449,"###"," ")))</f>
        <v>Quickstock</v>
      </c>
      <c r="P2449" s="13" t="str">
        <f t="shared" si="266"/>
        <v>Example Pro</v>
      </c>
      <c r="Q2449" s="34" t="str">
        <f t="shared" si="267"/>
        <v>Electronics</v>
      </c>
      <c r="R2449" s="13" t="str">
        <f t="shared" si="268"/>
        <v>Quickstock</v>
      </c>
      <c r="S2449" s="35">
        <f t="shared" si="269"/>
        <v>114</v>
      </c>
      <c r="T2449" s="35">
        <f t="shared" si="270"/>
        <v>94</v>
      </c>
      <c r="U2449" s="14">
        <f t="shared" si="271"/>
        <v>12703.15</v>
      </c>
      <c r="V2449" s="14">
        <f t="shared" si="272"/>
        <v>1448159.0999999999</v>
      </c>
      <c r="W2449" s="13" t="str">
        <v>In Stock</v>
      </c>
      <c r="X2449" s="13" t="str">
        <v>No</v>
      </c>
      <c r="Y2449" s="13">
        <v>0</v>
      </c>
    </row>
    <row r="2450" spans="1:25" x14ac:dyDescent="0.3">
      <c r="A2450" s="31" t="s">
        <v>4848</v>
      </c>
      <c r="B2450" s="31" t="s">
        <v>4849</v>
      </c>
      <c r="C2450" s="31" t="s">
        <v>44</v>
      </c>
      <c r="D2450" s="31" t="s">
        <v>53</v>
      </c>
      <c r="E2450" s="31">
        <v>47</v>
      </c>
      <c r="F2450" s="31">
        <v>86</v>
      </c>
      <c r="G2450" s="31">
        <v>1431.14</v>
      </c>
      <c r="H2450" s="31">
        <v>67263.58</v>
      </c>
      <c r="I2450" s="32">
        <v>45763</v>
      </c>
      <c r="J2450" s="32">
        <v>45905</v>
      </c>
      <c r="K2450" s="13"/>
      <c r="L2450" s="33" t="s">
        <v>33</v>
      </c>
      <c r="M2450" s="13" t="str">
        <f>PROPER(TRIM(SUBSTITUTE(B2450,"###"," ")))</f>
        <v>Money Lite</v>
      </c>
      <c r="N2450" s="13" t="str">
        <f>PROPER(TRIM(SUBSTITUTE(C2450,"###"," ")))</f>
        <v>Groceries</v>
      </c>
      <c r="O2450" s="13" t="str">
        <f>PROPER(TRIM(SUBSTITUTE(D2450,"###"," ")))</f>
        <v>Abc Pvt Ltd</v>
      </c>
      <c r="P2450" s="13" t="str">
        <f t="shared" si="266"/>
        <v>Money Lite</v>
      </c>
      <c r="Q2450" s="34" t="str">
        <f t="shared" si="267"/>
        <v>Groceries</v>
      </c>
      <c r="R2450" s="13" t="str">
        <f t="shared" si="268"/>
        <v>Abc Pvt Ltd</v>
      </c>
      <c r="S2450" s="35">
        <f t="shared" si="269"/>
        <v>47</v>
      </c>
      <c r="T2450" s="35">
        <f t="shared" si="270"/>
        <v>86</v>
      </c>
      <c r="U2450" s="14">
        <f t="shared" si="271"/>
        <v>1431.14</v>
      </c>
      <c r="V2450" s="14">
        <f t="shared" si="272"/>
        <v>67263.58</v>
      </c>
      <c r="W2450" s="13" t="str">
        <v>Low Stock</v>
      </c>
      <c r="X2450" s="13" t="str">
        <v>Yes</v>
      </c>
      <c r="Y2450" s="13">
        <v>1</v>
      </c>
    </row>
    <row r="2451" spans="1:25" x14ac:dyDescent="0.3">
      <c r="A2451" s="31" t="s">
        <v>4850</v>
      </c>
      <c r="B2451" s="31" t="s">
        <v>550</v>
      </c>
      <c r="C2451" s="31" t="s">
        <v>28</v>
      </c>
      <c r="D2451" s="31" t="s">
        <v>41</v>
      </c>
      <c r="E2451" s="31">
        <v>187</v>
      </c>
      <c r="F2451" s="31">
        <v>82</v>
      </c>
      <c r="G2451" s="31">
        <v>7910.05</v>
      </c>
      <c r="H2451" s="31">
        <v>1479179.35</v>
      </c>
      <c r="I2451" s="32">
        <v>45813</v>
      </c>
      <c r="J2451" s="32">
        <v>45880</v>
      </c>
      <c r="K2451" s="13"/>
      <c r="L2451" s="33" t="s">
        <v>58</v>
      </c>
      <c r="M2451" s="13" t="str">
        <f>PROPER(TRIM(SUBSTITUTE(B2451,"###"," ")))</f>
        <v>Floor X</v>
      </c>
      <c r="N2451" s="13" t="str">
        <f>PROPER(TRIM(SUBSTITUTE(C2451,"###"," ")))</f>
        <v>Furniture</v>
      </c>
      <c r="O2451" s="13" t="str">
        <f>PROPER(TRIM(SUBSTITUTE(D2451,"###"," ")))</f>
        <v>Quickstock</v>
      </c>
      <c r="P2451" s="13" t="str">
        <f t="shared" si="266"/>
        <v>Floor X</v>
      </c>
      <c r="Q2451" s="34" t="str">
        <f t="shared" si="267"/>
        <v>Furniture</v>
      </c>
      <c r="R2451" s="13" t="str">
        <f t="shared" si="268"/>
        <v>Quickstock</v>
      </c>
      <c r="S2451" s="35">
        <f t="shared" si="269"/>
        <v>187</v>
      </c>
      <c r="T2451" s="35">
        <f t="shared" si="270"/>
        <v>82</v>
      </c>
      <c r="U2451" s="14">
        <f t="shared" si="271"/>
        <v>7910.05</v>
      </c>
      <c r="V2451" s="14">
        <f t="shared" si="272"/>
        <v>1479179.35</v>
      </c>
      <c r="W2451" s="13" t="str">
        <v>In Stock</v>
      </c>
      <c r="X2451" s="13" t="str">
        <v>No</v>
      </c>
      <c r="Y2451" s="13">
        <v>0</v>
      </c>
    </row>
    <row r="2452" spans="1:25" x14ac:dyDescent="0.3">
      <c r="A2452" s="31" t="s">
        <v>4851</v>
      </c>
      <c r="B2452" s="31" t="s">
        <v>4852</v>
      </c>
      <c r="C2452" s="31" t="s">
        <v>28</v>
      </c>
      <c r="D2452" s="31" t="s">
        <v>53</v>
      </c>
      <c r="E2452" s="31">
        <v>46</v>
      </c>
      <c r="F2452" s="31">
        <v>84</v>
      </c>
      <c r="G2452" s="31">
        <v>18927.98</v>
      </c>
      <c r="H2452" s="31">
        <v>870687.08</v>
      </c>
      <c r="I2452" s="32">
        <v>45830</v>
      </c>
      <c r="J2452" s="32">
        <v>45914</v>
      </c>
      <c r="K2452" s="31" t="s">
        <v>46</v>
      </c>
      <c r="L2452" s="33" t="s">
        <v>17</v>
      </c>
      <c r="M2452" s="13" t="str">
        <f>PROPER(TRIM(SUBSTITUTE(B2452,"###"," ")))</f>
        <v>Week Max</v>
      </c>
      <c r="N2452" s="13" t="str">
        <f>PROPER(TRIM(SUBSTITUTE(C2452,"###"," ")))</f>
        <v>Furniture</v>
      </c>
      <c r="O2452" s="13" t="str">
        <f>PROPER(TRIM(SUBSTITUTE(D2452,"###"," ")))</f>
        <v>Abc Pvt Ltd</v>
      </c>
      <c r="P2452" s="13" t="str">
        <f t="shared" si="266"/>
        <v>Week Max</v>
      </c>
      <c r="Q2452" s="34" t="str">
        <f t="shared" si="267"/>
        <v>Furniture</v>
      </c>
      <c r="R2452" s="13" t="str">
        <f t="shared" si="268"/>
        <v>Abc Pvt Ltd</v>
      </c>
      <c r="S2452" s="35">
        <f t="shared" si="269"/>
        <v>46</v>
      </c>
      <c r="T2452" s="35">
        <f t="shared" si="270"/>
        <v>84</v>
      </c>
      <c r="U2452" s="14">
        <f t="shared" si="271"/>
        <v>18927.98</v>
      </c>
      <c r="V2452" s="14">
        <f t="shared" si="272"/>
        <v>870687.08</v>
      </c>
      <c r="W2452" s="13" t="str">
        <v>Low Stock</v>
      </c>
      <c r="X2452" s="13" t="str">
        <v>Yes</v>
      </c>
      <c r="Y2452" s="13">
        <v>1</v>
      </c>
    </row>
    <row r="2453" spans="1:25" x14ac:dyDescent="0.3">
      <c r="A2453" s="31" t="s">
        <v>4853</v>
      </c>
      <c r="B2453" s="31" t="s">
        <v>4854</v>
      </c>
      <c r="C2453" s="31" t="s">
        <v>14</v>
      </c>
      <c r="D2453" s="31" t="s">
        <v>45</v>
      </c>
      <c r="E2453" s="31">
        <v>177</v>
      </c>
      <c r="F2453" s="31">
        <v>49</v>
      </c>
      <c r="G2453" s="31">
        <v>18654.240000000002</v>
      </c>
      <c r="H2453" s="31">
        <v>3301800.48</v>
      </c>
      <c r="I2453" s="32">
        <v>45773</v>
      </c>
      <c r="J2453" s="32">
        <v>45892</v>
      </c>
      <c r="K2453" s="31" t="s">
        <v>46</v>
      </c>
      <c r="L2453" s="33" t="s">
        <v>58</v>
      </c>
      <c r="M2453" s="13" t="str">
        <f>PROPER(TRIM(SUBSTITUTE(B2453,"###"," ")))</f>
        <v>Hospital Max</v>
      </c>
      <c r="N2453" s="13" t="str">
        <f>PROPER(TRIM(SUBSTITUTE(C2453,"###"," ")))</f>
        <v>Clothing</v>
      </c>
      <c r="O2453" s="13" t="str">
        <f>PROPER(TRIM(SUBSTITUTE(D2453,"###"," ")))</f>
        <v>Retailmart Inc</v>
      </c>
      <c r="P2453" s="13" t="str">
        <f t="shared" si="266"/>
        <v>Hospital Max</v>
      </c>
      <c r="Q2453" s="34" t="str">
        <f t="shared" si="267"/>
        <v>Clothing</v>
      </c>
      <c r="R2453" s="13" t="str">
        <f t="shared" si="268"/>
        <v>Retailmart Inc</v>
      </c>
      <c r="S2453" s="35">
        <f t="shared" si="269"/>
        <v>177</v>
      </c>
      <c r="T2453" s="35">
        <f t="shared" si="270"/>
        <v>49</v>
      </c>
      <c r="U2453" s="14">
        <f t="shared" si="271"/>
        <v>18654.240000000002</v>
      </c>
      <c r="V2453" s="14">
        <f t="shared" si="272"/>
        <v>3301800.4800000004</v>
      </c>
      <c r="W2453" s="13" t="str">
        <v>In Stock</v>
      </c>
      <c r="X2453" s="13" t="str">
        <v>No</v>
      </c>
      <c r="Y2453" s="13">
        <v>0</v>
      </c>
    </row>
    <row r="2454" spans="1:25" x14ac:dyDescent="0.3">
      <c r="A2454" s="31" t="s">
        <v>4856</v>
      </c>
      <c r="B2454" s="31" t="s">
        <v>361</v>
      </c>
      <c r="C2454" s="31" t="s">
        <v>20</v>
      </c>
      <c r="D2454" s="31" t="s">
        <v>24</v>
      </c>
      <c r="E2454" s="31">
        <v>177</v>
      </c>
      <c r="F2454" s="31">
        <v>77</v>
      </c>
      <c r="G2454" s="31">
        <v>16663.939999999999</v>
      </c>
      <c r="H2454" s="31">
        <v>2949517.38</v>
      </c>
      <c r="I2454" s="32">
        <v>45701</v>
      </c>
      <c r="J2454" s="32">
        <v>45873</v>
      </c>
      <c r="K2454" s="31" t="s">
        <v>29</v>
      </c>
      <c r="L2454" s="33" t="s">
        <v>30</v>
      </c>
      <c r="M2454" s="13" t="str">
        <f>PROPER(TRIM(SUBSTITUTE(B2454,"###"," ")))</f>
        <v>Western Pro</v>
      </c>
      <c r="N2454" s="13" t="str">
        <f>PROPER(TRIM(SUBSTITUTE(C2454,"###"," ")))</f>
        <v>Toys</v>
      </c>
      <c r="O2454" s="13" t="str">
        <f>PROPER(TRIM(SUBSTITUTE(D2454,"###"," ")))</f>
        <v>Omni Suppliers</v>
      </c>
      <c r="P2454" s="13" t="str">
        <f t="shared" si="266"/>
        <v>Western Pro</v>
      </c>
      <c r="Q2454" s="34" t="str">
        <f t="shared" si="267"/>
        <v>Toys</v>
      </c>
      <c r="R2454" s="13" t="str">
        <f t="shared" si="268"/>
        <v>Omni Suppliers</v>
      </c>
      <c r="S2454" s="35">
        <f t="shared" si="269"/>
        <v>177</v>
      </c>
      <c r="T2454" s="35">
        <f t="shared" si="270"/>
        <v>77</v>
      </c>
      <c r="U2454" s="14">
        <f t="shared" si="271"/>
        <v>16663.939999999999</v>
      </c>
      <c r="V2454" s="14">
        <f t="shared" si="272"/>
        <v>2949517.38</v>
      </c>
      <c r="W2454" s="13" t="str">
        <v>In Stock</v>
      </c>
      <c r="X2454" s="13" t="str">
        <v>No</v>
      </c>
      <c r="Y2454" s="13">
        <v>0</v>
      </c>
    </row>
    <row r="2455" spans="1:25" x14ac:dyDescent="0.3">
      <c r="A2455" s="31" t="s">
        <v>4858</v>
      </c>
      <c r="B2455" s="31" t="s">
        <v>4811</v>
      </c>
      <c r="C2455" s="31" t="s">
        <v>14</v>
      </c>
      <c r="D2455" s="31" t="s">
        <v>15</v>
      </c>
      <c r="E2455" s="13"/>
      <c r="F2455" s="31">
        <v>78</v>
      </c>
      <c r="G2455" s="31">
        <v>6261.94</v>
      </c>
      <c r="H2455" s="13"/>
      <c r="I2455" s="32">
        <v>45799</v>
      </c>
      <c r="J2455" s="32">
        <v>45858</v>
      </c>
      <c r="K2455" s="31" t="s">
        <v>54</v>
      </c>
      <c r="L2455" s="33" t="s">
        <v>33</v>
      </c>
      <c r="M2455" s="13" t="str">
        <f>PROPER(TRIM(SUBSTITUTE(B2455,"###"," ")))</f>
        <v>Always Lite</v>
      </c>
      <c r="N2455" s="13" t="str">
        <f>PROPER(TRIM(SUBSTITUTE(C2455,"###"," ")))</f>
        <v>Clothing</v>
      </c>
      <c r="O2455" s="13" t="str">
        <f>PROPER(TRIM(SUBSTITUTE(D2455,"###"," ")))</f>
        <v>Global Traders</v>
      </c>
      <c r="P2455" s="13" t="str">
        <f t="shared" si="266"/>
        <v>Always Lite</v>
      </c>
      <c r="Q2455" s="34" t="str">
        <f t="shared" si="267"/>
        <v>Clothing</v>
      </c>
      <c r="R2455" s="13" t="str">
        <f t="shared" si="268"/>
        <v>Global Traders</v>
      </c>
      <c r="S2455" s="35">
        <f t="shared" si="269"/>
        <v>0</v>
      </c>
      <c r="T2455" s="35">
        <f t="shared" si="270"/>
        <v>78</v>
      </c>
      <c r="U2455" s="14">
        <f t="shared" si="271"/>
        <v>6261.94</v>
      </c>
      <c r="V2455" s="14">
        <f t="shared" si="272"/>
        <v>0</v>
      </c>
      <c r="W2455" s="13" t="str">
        <v>Out of Stock</v>
      </c>
      <c r="X2455" s="13" t="str">
        <v>Yes</v>
      </c>
      <c r="Y2455" s="13">
        <v>1</v>
      </c>
    </row>
    <row r="2456" spans="1:25" x14ac:dyDescent="0.3">
      <c r="A2456" s="31" t="s">
        <v>4859</v>
      </c>
      <c r="B2456" s="31" t="s">
        <v>4860</v>
      </c>
      <c r="C2456" s="31" t="s">
        <v>44</v>
      </c>
      <c r="D2456" s="31" t="s">
        <v>45</v>
      </c>
      <c r="E2456" s="31">
        <v>15</v>
      </c>
      <c r="F2456" s="31">
        <v>41</v>
      </c>
      <c r="G2456" s="31">
        <v>14274.69</v>
      </c>
      <c r="H2456" s="31">
        <v>214120.35</v>
      </c>
      <c r="I2456" s="32">
        <v>45690</v>
      </c>
      <c r="J2456" s="32">
        <v>45879</v>
      </c>
      <c r="K2456" s="13"/>
      <c r="L2456" s="33" t="s">
        <v>33</v>
      </c>
      <c r="M2456" s="13" t="str">
        <f>PROPER(TRIM(SUBSTITUTE(B2456,"###"," ")))</f>
        <v>Security Lite</v>
      </c>
      <c r="N2456" s="13" t="str">
        <f>PROPER(TRIM(SUBSTITUTE(C2456,"###"," ")))</f>
        <v>Groceries</v>
      </c>
      <c r="O2456" s="13" t="str">
        <f>PROPER(TRIM(SUBSTITUTE(D2456,"###"," ")))</f>
        <v>Retailmart Inc</v>
      </c>
      <c r="P2456" s="13" t="str">
        <f t="shared" si="266"/>
        <v>Security Lite</v>
      </c>
      <c r="Q2456" s="34" t="str">
        <f t="shared" si="267"/>
        <v>Groceries</v>
      </c>
      <c r="R2456" s="13" t="str">
        <f t="shared" si="268"/>
        <v>Retailmart Inc</v>
      </c>
      <c r="S2456" s="35">
        <f t="shared" si="269"/>
        <v>15</v>
      </c>
      <c r="T2456" s="35">
        <f t="shared" si="270"/>
        <v>41</v>
      </c>
      <c r="U2456" s="14">
        <f t="shared" si="271"/>
        <v>14274.69</v>
      </c>
      <c r="V2456" s="14">
        <f t="shared" si="272"/>
        <v>214120.35</v>
      </c>
      <c r="W2456" s="13" t="str">
        <v>Low Stock</v>
      </c>
      <c r="X2456" s="13" t="str">
        <v>Yes</v>
      </c>
      <c r="Y2456" s="13">
        <v>1</v>
      </c>
    </row>
    <row r="2457" spans="1:25" x14ac:dyDescent="0.3">
      <c r="A2457" s="31" t="s">
        <v>4861</v>
      </c>
      <c r="B2457" s="31" t="s">
        <v>4862</v>
      </c>
      <c r="C2457" s="31" t="s">
        <v>14</v>
      </c>
      <c r="D2457" s="31" t="s">
        <v>41</v>
      </c>
      <c r="E2457" s="31">
        <v>29</v>
      </c>
      <c r="F2457" s="31">
        <v>29</v>
      </c>
      <c r="G2457" s="31">
        <v>3175.12</v>
      </c>
      <c r="H2457" s="31">
        <v>92078.48</v>
      </c>
      <c r="I2457" s="32">
        <v>45786</v>
      </c>
      <c r="J2457" s="32">
        <v>45862</v>
      </c>
      <c r="K2457" s="31" t="s">
        <v>46</v>
      </c>
      <c r="L2457" s="33" t="s">
        <v>33</v>
      </c>
      <c r="M2457" s="13" t="str">
        <f>PROPER(TRIM(SUBSTITUTE(B2457,"###"," ")))</f>
        <v>At Pro</v>
      </c>
      <c r="N2457" s="13" t="str">
        <f>PROPER(TRIM(SUBSTITUTE(C2457,"###"," ")))</f>
        <v>Clothing</v>
      </c>
      <c r="O2457" s="13" t="str">
        <f>PROPER(TRIM(SUBSTITUTE(D2457,"###"," ")))</f>
        <v>Quickstock</v>
      </c>
      <c r="P2457" s="13" t="str">
        <f t="shared" si="266"/>
        <v>At Pro</v>
      </c>
      <c r="Q2457" s="34" t="str">
        <f t="shared" si="267"/>
        <v>Clothing</v>
      </c>
      <c r="R2457" s="13" t="str">
        <f t="shared" si="268"/>
        <v>Quickstock</v>
      </c>
      <c r="S2457" s="35">
        <f t="shared" si="269"/>
        <v>29</v>
      </c>
      <c r="T2457" s="35">
        <f t="shared" si="270"/>
        <v>29</v>
      </c>
      <c r="U2457" s="14">
        <f t="shared" si="271"/>
        <v>3175.12</v>
      </c>
      <c r="V2457" s="14">
        <f t="shared" si="272"/>
        <v>92078.48</v>
      </c>
      <c r="W2457" s="13" t="str">
        <v>Low Stock</v>
      </c>
      <c r="X2457" s="13" t="str">
        <v>No</v>
      </c>
      <c r="Y2457" s="13">
        <v>1</v>
      </c>
    </row>
    <row r="2458" spans="1:25" x14ac:dyDescent="0.3">
      <c r="A2458" s="31" t="s">
        <v>4864</v>
      </c>
      <c r="B2458" s="31" t="s">
        <v>4865</v>
      </c>
      <c r="C2458" s="31" t="s">
        <v>14</v>
      </c>
      <c r="D2458" s="31" t="s">
        <v>45</v>
      </c>
      <c r="E2458" s="31">
        <v>17</v>
      </c>
      <c r="F2458" s="31">
        <v>77</v>
      </c>
      <c r="G2458" s="31">
        <v>16093.85</v>
      </c>
      <c r="H2458" s="31">
        <v>273595.45</v>
      </c>
      <c r="I2458" s="32">
        <v>45776</v>
      </c>
      <c r="J2458" s="32">
        <v>45855</v>
      </c>
      <c r="K2458" s="31" t="s">
        <v>46</v>
      </c>
      <c r="L2458" s="33" t="s">
        <v>30</v>
      </c>
      <c r="M2458" s="13" t="str">
        <f>PROPER(TRIM(SUBSTITUTE(B2458,"###"," ")))</f>
        <v>Throw Lite</v>
      </c>
      <c r="N2458" s="13" t="str">
        <f>PROPER(TRIM(SUBSTITUTE(C2458,"###"," ")))</f>
        <v>Clothing</v>
      </c>
      <c r="O2458" s="13" t="str">
        <f>PROPER(TRIM(SUBSTITUTE(D2458,"###"," ")))</f>
        <v>Retailmart Inc</v>
      </c>
      <c r="P2458" s="13" t="str">
        <f t="shared" si="266"/>
        <v>Throw Lite</v>
      </c>
      <c r="Q2458" s="34" t="str">
        <f t="shared" si="267"/>
        <v>Clothing</v>
      </c>
      <c r="R2458" s="13" t="str">
        <f t="shared" si="268"/>
        <v>Retailmart Inc</v>
      </c>
      <c r="S2458" s="35">
        <f t="shared" si="269"/>
        <v>17</v>
      </c>
      <c r="T2458" s="35">
        <f t="shared" si="270"/>
        <v>77</v>
      </c>
      <c r="U2458" s="14">
        <f t="shared" si="271"/>
        <v>16093.85</v>
      </c>
      <c r="V2458" s="14">
        <f t="shared" si="272"/>
        <v>273595.45</v>
      </c>
      <c r="W2458" s="13" t="str">
        <v>Low Stock</v>
      </c>
      <c r="X2458" s="13" t="str">
        <v>Yes</v>
      </c>
      <c r="Y2458" s="13">
        <v>1</v>
      </c>
    </row>
    <row r="2459" spans="1:25" x14ac:dyDescent="0.3">
      <c r="A2459" s="31" t="s">
        <v>4866</v>
      </c>
      <c r="B2459" s="31" t="s">
        <v>4867</v>
      </c>
      <c r="C2459" s="31" t="s">
        <v>28</v>
      </c>
      <c r="D2459" s="31" t="s">
        <v>15</v>
      </c>
      <c r="E2459" s="31">
        <v>67</v>
      </c>
      <c r="F2459" s="31">
        <v>41</v>
      </c>
      <c r="G2459" s="31">
        <v>15355</v>
      </c>
      <c r="H2459" s="31">
        <v>1028785</v>
      </c>
      <c r="I2459" s="32">
        <v>45785</v>
      </c>
      <c r="J2459" s="32">
        <v>45941</v>
      </c>
      <c r="K2459" s="31" t="s">
        <v>46</v>
      </c>
      <c r="L2459" s="33" t="s">
        <v>17</v>
      </c>
      <c r="M2459" s="13" t="str">
        <f>PROPER(TRIM(SUBSTITUTE(B2459,"###"," ")))</f>
        <v>Father Lite</v>
      </c>
      <c r="N2459" s="13" t="str">
        <f>PROPER(TRIM(SUBSTITUTE(C2459,"###"," ")))</f>
        <v>Furniture</v>
      </c>
      <c r="O2459" s="13" t="str">
        <f>PROPER(TRIM(SUBSTITUTE(D2459,"###"," ")))</f>
        <v>Global Traders</v>
      </c>
      <c r="P2459" s="13" t="str">
        <f t="shared" si="266"/>
        <v>Father Lite</v>
      </c>
      <c r="Q2459" s="34" t="str">
        <f t="shared" si="267"/>
        <v>Furniture</v>
      </c>
      <c r="R2459" s="13" t="str">
        <f t="shared" si="268"/>
        <v>Global Traders</v>
      </c>
      <c r="S2459" s="35">
        <f t="shared" si="269"/>
        <v>67</v>
      </c>
      <c r="T2459" s="35">
        <f t="shared" si="270"/>
        <v>41</v>
      </c>
      <c r="U2459" s="14">
        <f t="shared" si="271"/>
        <v>15355</v>
      </c>
      <c r="V2459" s="14">
        <f t="shared" si="272"/>
        <v>1028785</v>
      </c>
      <c r="W2459" s="13" t="str">
        <v>In Stock</v>
      </c>
      <c r="X2459" s="13" t="str">
        <v>No</v>
      </c>
      <c r="Y2459" s="13">
        <v>0</v>
      </c>
    </row>
    <row r="2460" spans="1:25" x14ac:dyDescent="0.3">
      <c r="A2460" s="31" t="s">
        <v>4868</v>
      </c>
      <c r="B2460" s="31" t="s">
        <v>4869</v>
      </c>
      <c r="C2460" s="31" t="s">
        <v>14</v>
      </c>
      <c r="D2460" s="13"/>
      <c r="E2460" s="31">
        <v>73</v>
      </c>
      <c r="F2460" s="31">
        <v>85</v>
      </c>
      <c r="G2460" s="31">
        <v>2600.6</v>
      </c>
      <c r="H2460" s="31">
        <v>189843.8</v>
      </c>
      <c r="I2460" s="32">
        <v>45799</v>
      </c>
      <c r="J2460" s="32">
        <v>45928</v>
      </c>
      <c r="K2460" s="31" t="s">
        <v>54</v>
      </c>
      <c r="L2460" s="33" t="s">
        <v>30</v>
      </c>
      <c r="M2460" s="13" t="str">
        <f>PROPER(TRIM(SUBSTITUTE(B2460,"###"," ")))</f>
        <v>Sell Max</v>
      </c>
      <c r="N2460" s="13" t="str">
        <f>PROPER(TRIM(SUBSTITUTE(C2460,"###"," ")))</f>
        <v>Clothing</v>
      </c>
      <c r="O2460" s="13" t="str">
        <f>PROPER(TRIM(SUBSTITUTE(D2460,"###"," ")))</f>
        <v/>
      </c>
      <c r="P2460" s="13" t="str">
        <f t="shared" si="266"/>
        <v>Sell Max</v>
      </c>
      <c r="Q2460" s="34" t="str">
        <f t="shared" si="267"/>
        <v>Clothing</v>
      </c>
      <c r="R2460" s="13" t="str">
        <f t="shared" si="268"/>
        <v>Others</v>
      </c>
      <c r="S2460" s="35">
        <f t="shared" si="269"/>
        <v>73</v>
      </c>
      <c r="T2460" s="35">
        <f t="shared" si="270"/>
        <v>85</v>
      </c>
      <c r="U2460" s="14">
        <f t="shared" si="271"/>
        <v>2600.6</v>
      </c>
      <c r="V2460" s="14">
        <f t="shared" si="272"/>
        <v>189843.8</v>
      </c>
      <c r="W2460" s="13" t="str">
        <v>Low Stock</v>
      </c>
      <c r="X2460" s="13" t="str">
        <v>Yes</v>
      </c>
      <c r="Y2460" s="13">
        <v>1</v>
      </c>
    </row>
    <row r="2461" spans="1:25" x14ac:dyDescent="0.3">
      <c r="A2461" s="31" t="s">
        <v>4870</v>
      </c>
      <c r="B2461" s="31" t="s">
        <v>4871</v>
      </c>
      <c r="C2461" s="31" t="s">
        <v>40</v>
      </c>
      <c r="D2461" s="31" t="s">
        <v>24</v>
      </c>
      <c r="E2461" s="31">
        <v>17</v>
      </c>
      <c r="F2461" s="31">
        <v>49</v>
      </c>
      <c r="G2461" s="31">
        <v>9980.24</v>
      </c>
      <c r="H2461" s="31">
        <v>169664.08</v>
      </c>
      <c r="I2461" s="32">
        <v>45784</v>
      </c>
      <c r="J2461" s="32">
        <v>45925</v>
      </c>
      <c r="K2461" s="31" t="s">
        <v>16</v>
      </c>
      <c r="L2461" s="33" t="s">
        <v>33</v>
      </c>
      <c r="M2461" s="13" t="str">
        <f>PROPER(TRIM(SUBSTITUTE(B2461,"###"," ")))</f>
        <v>Wall Mini</v>
      </c>
      <c r="N2461" s="13" t="str">
        <f>PROPER(TRIM(SUBSTITUTE(C2461,"###"," ")))</f>
        <v>Electronics</v>
      </c>
      <c r="O2461" s="13" t="str">
        <f>PROPER(TRIM(SUBSTITUTE(D2461,"###"," ")))</f>
        <v>Omni Suppliers</v>
      </c>
      <c r="P2461" s="13" t="str">
        <f t="shared" si="266"/>
        <v>Wall Mini</v>
      </c>
      <c r="Q2461" s="34" t="str">
        <f t="shared" si="267"/>
        <v>Electronics</v>
      </c>
      <c r="R2461" s="13" t="str">
        <f t="shared" si="268"/>
        <v>Omni Suppliers</v>
      </c>
      <c r="S2461" s="35">
        <f t="shared" si="269"/>
        <v>17</v>
      </c>
      <c r="T2461" s="35">
        <f t="shared" si="270"/>
        <v>49</v>
      </c>
      <c r="U2461" s="14">
        <f t="shared" si="271"/>
        <v>9980.24</v>
      </c>
      <c r="V2461" s="14">
        <f t="shared" si="272"/>
        <v>169664.08</v>
      </c>
      <c r="W2461" s="13" t="str">
        <v>Low Stock</v>
      </c>
      <c r="X2461" s="13" t="str">
        <v>Yes</v>
      </c>
      <c r="Y2461" s="13">
        <v>1</v>
      </c>
    </row>
    <row r="2462" spans="1:25" x14ac:dyDescent="0.3">
      <c r="A2462" s="31" t="s">
        <v>4872</v>
      </c>
      <c r="B2462" s="31" t="s">
        <v>2188</v>
      </c>
      <c r="C2462" s="31" t="s">
        <v>28</v>
      </c>
      <c r="D2462" s="31" t="s">
        <v>41</v>
      </c>
      <c r="E2462" s="31">
        <v>106</v>
      </c>
      <c r="F2462" s="31">
        <v>32</v>
      </c>
      <c r="G2462" s="31">
        <v>18193.740000000002</v>
      </c>
      <c r="H2462" s="31">
        <v>1928536.44</v>
      </c>
      <c r="I2462" s="32">
        <v>45739</v>
      </c>
      <c r="J2462" s="32">
        <v>45883</v>
      </c>
      <c r="K2462" s="31" t="s">
        <v>25</v>
      </c>
      <c r="L2462" s="33" t="s">
        <v>58</v>
      </c>
      <c r="M2462" s="13" t="str">
        <f>PROPER(TRIM(SUBSTITUTE(B2462,"###"," ")))</f>
        <v>Management Max</v>
      </c>
      <c r="N2462" s="13" t="str">
        <f>PROPER(TRIM(SUBSTITUTE(C2462,"###"," ")))</f>
        <v>Furniture</v>
      </c>
      <c r="O2462" s="13" t="str">
        <f>PROPER(TRIM(SUBSTITUTE(D2462,"###"," ")))</f>
        <v>Quickstock</v>
      </c>
      <c r="P2462" s="13" t="str">
        <f t="shared" si="266"/>
        <v>Management Max</v>
      </c>
      <c r="Q2462" s="34" t="str">
        <f t="shared" si="267"/>
        <v>Furniture</v>
      </c>
      <c r="R2462" s="13" t="str">
        <f t="shared" si="268"/>
        <v>Quickstock</v>
      </c>
      <c r="S2462" s="35">
        <f t="shared" si="269"/>
        <v>106</v>
      </c>
      <c r="T2462" s="35">
        <f t="shared" si="270"/>
        <v>32</v>
      </c>
      <c r="U2462" s="14">
        <f t="shared" si="271"/>
        <v>18193.740000000002</v>
      </c>
      <c r="V2462" s="14">
        <f t="shared" si="272"/>
        <v>1928536.4400000002</v>
      </c>
      <c r="W2462" s="13" t="str">
        <v>In Stock</v>
      </c>
      <c r="X2462" s="13" t="str">
        <v>No</v>
      </c>
      <c r="Y2462" s="13">
        <v>0</v>
      </c>
    </row>
    <row r="2463" spans="1:25" x14ac:dyDescent="0.3">
      <c r="A2463" s="31" t="s">
        <v>4873</v>
      </c>
      <c r="B2463" s="31" t="s">
        <v>815</v>
      </c>
      <c r="C2463" s="31" t="s">
        <v>44</v>
      </c>
      <c r="D2463" s="31" t="s">
        <v>53</v>
      </c>
      <c r="E2463" s="31">
        <v>38</v>
      </c>
      <c r="F2463" s="31">
        <v>43</v>
      </c>
      <c r="G2463" s="31">
        <v>3460.35</v>
      </c>
      <c r="H2463" s="31">
        <v>131493.29999999999</v>
      </c>
      <c r="I2463" s="32">
        <v>45696</v>
      </c>
      <c r="J2463" s="32">
        <v>45937</v>
      </c>
      <c r="K2463" s="31" t="s">
        <v>54</v>
      </c>
      <c r="L2463" s="33" t="s">
        <v>17</v>
      </c>
      <c r="M2463" s="13" t="str">
        <f>PROPER(TRIM(SUBSTITUTE(B2463,"###"," ")))</f>
        <v>Use X</v>
      </c>
      <c r="N2463" s="13" t="str">
        <f>PROPER(TRIM(SUBSTITUTE(C2463,"###"," ")))</f>
        <v>Groceries</v>
      </c>
      <c r="O2463" s="13" t="str">
        <f>PROPER(TRIM(SUBSTITUTE(D2463,"###"," ")))</f>
        <v>Abc Pvt Ltd</v>
      </c>
      <c r="P2463" s="13" t="str">
        <f t="shared" si="266"/>
        <v>Use X</v>
      </c>
      <c r="Q2463" s="34" t="str">
        <f t="shared" si="267"/>
        <v>Groceries</v>
      </c>
      <c r="R2463" s="13" t="str">
        <f t="shared" si="268"/>
        <v>Abc Pvt Ltd</v>
      </c>
      <c r="S2463" s="35">
        <f t="shared" si="269"/>
        <v>38</v>
      </c>
      <c r="T2463" s="35">
        <f t="shared" si="270"/>
        <v>43</v>
      </c>
      <c r="U2463" s="14">
        <f t="shared" si="271"/>
        <v>3460.35</v>
      </c>
      <c r="V2463" s="14">
        <f t="shared" si="272"/>
        <v>131493.29999999999</v>
      </c>
      <c r="W2463" s="13" t="str">
        <v>Low Stock</v>
      </c>
      <c r="X2463" s="13" t="str">
        <v>Yes</v>
      </c>
      <c r="Y2463" s="13">
        <v>1</v>
      </c>
    </row>
    <row r="2464" spans="1:25" x14ac:dyDescent="0.3">
      <c r="A2464" s="31" t="s">
        <v>4874</v>
      </c>
      <c r="B2464" s="31" t="s">
        <v>2553</v>
      </c>
      <c r="C2464" s="31" t="s">
        <v>20</v>
      </c>
      <c r="D2464" s="31" t="s">
        <v>41</v>
      </c>
      <c r="E2464" s="31">
        <v>131</v>
      </c>
      <c r="F2464" s="31">
        <v>70</v>
      </c>
      <c r="G2464" s="31">
        <v>4914.66</v>
      </c>
      <c r="H2464" s="31">
        <v>643820.46</v>
      </c>
      <c r="I2464" s="32">
        <v>45741</v>
      </c>
      <c r="J2464" s="32">
        <v>45912</v>
      </c>
      <c r="K2464" s="31" t="s">
        <v>29</v>
      </c>
      <c r="L2464" s="33" t="s">
        <v>17</v>
      </c>
      <c r="M2464" s="13" t="str">
        <f>PROPER(TRIM(SUBSTITUTE(B2464,"###"," ")))</f>
        <v>Adult Plus</v>
      </c>
      <c r="N2464" s="13" t="str">
        <f>PROPER(TRIM(SUBSTITUTE(C2464,"###"," ")))</f>
        <v>Toys</v>
      </c>
      <c r="O2464" s="13" t="str">
        <f>PROPER(TRIM(SUBSTITUTE(D2464,"###"," ")))</f>
        <v>Quickstock</v>
      </c>
      <c r="P2464" s="13" t="str">
        <f t="shared" si="266"/>
        <v>Adult Plus</v>
      </c>
      <c r="Q2464" s="34" t="str">
        <f t="shared" si="267"/>
        <v>Toys</v>
      </c>
      <c r="R2464" s="13" t="str">
        <f t="shared" si="268"/>
        <v>Quickstock</v>
      </c>
      <c r="S2464" s="35">
        <f t="shared" si="269"/>
        <v>131</v>
      </c>
      <c r="T2464" s="35">
        <f t="shared" si="270"/>
        <v>70</v>
      </c>
      <c r="U2464" s="14">
        <f t="shared" si="271"/>
        <v>4914.66</v>
      </c>
      <c r="V2464" s="14">
        <f t="shared" si="272"/>
        <v>643820.46</v>
      </c>
      <c r="W2464" s="13" t="str">
        <v>In Stock</v>
      </c>
      <c r="X2464" s="13" t="str">
        <v>No</v>
      </c>
      <c r="Y2464" s="13">
        <v>0</v>
      </c>
    </row>
    <row r="2465" spans="1:25" x14ac:dyDescent="0.3">
      <c r="A2465" s="31" t="s">
        <v>4875</v>
      </c>
      <c r="B2465" s="31" t="s">
        <v>4876</v>
      </c>
      <c r="C2465" s="31" t="s">
        <v>20</v>
      </c>
      <c r="D2465" s="31" t="s">
        <v>24</v>
      </c>
      <c r="E2465" s="31">
        <v>7</v>
      </c>
      <c r="F2465" s="31">
        <v>64</v>
      </c>
      <c r="G2465" s="31">
        <v>4963.1000000000004</v>
      </c>
      <c r="H2465" s="31">
        <v>34741.699999999997</v>
      </c>
      <c r="I2465" s="32">
        <v>45747</v>
      </c>
      <c r="J2465" s="32">
        <v>45855</v>
      </c>
      <c r="K2465" s="31" t="s">
        <v>16</v>
      </c>
      <c r="L2465" s="33" t="s">
        <v>58</v>
      </c>
      <c r="M2465" s="13" t="str">
        <f>PROPER(TRIM(SUBSTITUTE(B2465,"###"," ")))</f>
        <v>Appear X</v>
      </c>
      <c r="N2465" s="13" t="str">
        <f>PROPER(TRIM(SUBSTITUTE(C2465,"###"," ")))</f>
        <v>Toys</v>
      </c>
      <c r="O2465" s="13" t="str">
        <f>PROPER(TRIM(SUBSTITUTE(D2465,"###"," ")))</f>
        <v>Omni Suppliers</v>
      </c>
      <c r="P2465" s="13" t="str">
        <f t="shared" si="266"/>
        <v>Appear X</v>
      </c>
      <c r="Q2465" s="34" t="str">
        <f t="shared" si="267"/>
        <v>Toys</v>
      </c>
      <c r="R2465" s="13" t="str">
        <f t="shared" si="268"/>
        <v>Omni Suppliers</v>
      </c>
      <c r="S2465" s="35">
        <f t="shared" si="269"/>
        <v>7</v>
      </c>
      <c r="T2465" s="35">
        <f t="shared" si="270"/>
        <v>64</v>
      </c>
      <c r="U2465" s="14">
        <f t="shared" si="271"/>
        <v>4963.1000000000004</v>
      </c>
      <c r="V2465" s="14">
        <f t="shared" si="272"/>
        <v>34741.700000000004</v>
      </c>
      <c r="W2465" s="13" t="str">
        <v>Low Stock</v>
      </c>
      <c r="X2465" s="13" t="str">
        <v>Yes</v>
      </c>
      <c r="Y2465" s="13">
        <v>1</v>
      </c>
    </row>
    <row r="2466" spans="1:25" x14ac:dyDescent="0.3">
      <c r="A2466" s="31" t="s">
        <v>4877</v>
      </c>
      <c r="B2466" s="31" t="s">
        <v>4878</v>
      </c>
      <c r="C2466" s="31" t="s">
        <v>14</v>
      </c>
      <c r="D2466" s="31" t="s">
        <v>41</v>
      </c>
      <c r="E2466" s="31">
        <v>106</v>
      </c>
      <c r="F2466" s="31">
        <v>46</v>
      </c>
      <c r="G2466" s="31">
        <v>19654.63</v>
      </c>
      <c r="H2466" s="31">
        <v>2083390.78</v>
      </c>
      <c r="I2466" s="32">
        <v>45840</v>
      </c>
      <c r="J2466" s="32">
        <v>45894</v>
      </c>
      <c r="K2466" s="31" t="s">
        <v>16</v>
      </c>
      <c r="L2466" s="33" t="s">
        <v>58</v>
      </c>
      <c r="M2466" s="13" t="str">
        <f>PROPER(TRIM(SUBSTITUTE(B2466,"###"," ")))</f>
        <v>Husband Mini</v>
      </c>
      <c r="N2466" s="13" t="str">
        <f>PROPER(TRIM(SUBSTITUTE(C2466,"###"," ")))</f>
        <v>Clothing</v>
      </c>
      <c r="O2466" s="13" t="str">
        <f>PROPER(TRIM(SUBSTITUTE(D2466,"###"," ")))</f>
        <v>Quickstock</v>
      </c>
      <c r="P2466" s="13" t="str">
        <f t="shared" si="266"/>
        <v>Husband Mini</v>
      </c>
      <c r="Q2466" s="34" t="str">
        <f t="shared" si="267"/>
        <v>Clothing</v>
      </c>
      <c r="R2466" s="13" t="str">
        <f t="shared" si="268"/>
        <v>Quickstock</v>
      </c>
      <c r="S2466" s="35">
        <f t="shared" si="269"/>
        <v>106</v>
      </c>
      <c r="T2466" s="35">
        <f t="shared" si="270"/>
        <v>46</v>
      </c>
      <c r="U2466" s="14">
        <f t="shared" si="271"/>
        <v>19654.63</v>
      </c>
      <c r="V2466" s="14">
        <f t="shared" si="272"/>
        <v>2083390.78</v>
      </c>
      <c r="W2466" s="13" t="str">
        <v>In Stock</v>
      </c>
      <c r="X2466" s="13" t="str">
        <v>No</v>
      </c>
      <c r="Y2466" s="13">
        <v>0</v>
      </c>
    </row>
    <row r="2467" spans="1:25" x14ac:dyDescent="0.3">
      <c r="A2467" s="31" t="s">
        <v>4880</v>
      </c>
      <c r="B2467" s="31" t="s">
        <v>4314</v>
      </c>
      <c r="C2467" s="31" t="s">
        <v>40</v>
      </c>
      <c r="D2467" s="31" t="s">
        <v>41</v>
      </c>
      <c r="E2467" s="31">
        <v>23</v>
      </c>
      <c r="F2467" s="31">
        <v>58</v>
      </c>
      <c r="G2467" s="31">
        <v>8490.36</v>
      </c>
      <c r="H2467" s="31">
        <v>195278.28</v>
      </c>
      <c r="I2467" s="32">
        <v>45722</v>
      </c>
      <c r="J2467" s="32">
        <v>45886</v>
      </c>
      <c r="K2467" s="31" t="s">
        <v>54</v>
      </c>
      <c r="L2467" s="33" t="s">
        <v>58</v>
      </c>
      <c r="M2467" s="13" t="str">
        <f>PROPER(TRIM(SUBSTITUTE(B2467,"###"," ")))</f>
        <v>Age Plus</v>
      </c>
      <c r="N2467" s="13" t="str">
        <f>PROPER(TRIM(SUBSTITUTE(C2467,"###"," ")))</f>
        <v>Electronics</v>
      </c>
      <c r="O2467" s="13" t="str">
        <f>PROPER(TRIM(SUBSTITUTE(D2467,"###"," ")))</f>
        <v>Quickstock</v>
      </c>
      <c r="P2467" s="13" t="str">
        <f t="shared" si="266"/>
        <v>Age Plus</v>
      </c>
      <c r="Q2467" s="34" t="str">
        <f t="shared" si="267"/>
        <v>Electronics</v>
      </c>
      <c r="R2467" s="13" t="str">
        <f t="shared" si="268"/>
        <v>Quickstock</v>
      </c>
      <c r="S2467" s="35">
        <f t="shared" si="269"/>
        <v>23</v>
      </c>
      <c r="T2467" s="35">
        <f t="shared" si="270"/>
        <v>58</v>
      </c>
      <c r="U2467" s="14">
        <f t="shared" si="271"/>
        <v>8490.36</v>
      </c>
      <c r="V2467" s="14">
        <f t="shared" si="272"/>
        <v>195278.28000000003</v>
      </c>
      <c r="W2467" s="13" t="str">
        <v>Low Stock</v>
      </c>
      <c r="X2467" s="13" t="str">
        <v>Yes</v>
      </c>
      <c r="Y2467" s="13">
        <v>1</v>
      </c>
    </row>
    <row r="2468" spans="1:25" x14ac:dyDescent="0.3">
      <c r="A2468" s="31" t="s">
        <v>4882</v>
      </c>
      <c r="B2468" s="31" t="s">
        <v>4154</v>
      </c>
      <c r="C2468" s="31" t="s">
        <v>44</v>
      </c>
      <c r="D2468" s="31" t="s">
        <v>41</v>
      </c>
      <c r="E2468" s="31">
        <v>130</v>
      </c>
      <c r="F2468" s="31">
        <v>51</v>
      </c>
      <c r="G2468" s="31">
        <v>6639.37</v>
      </c>
      <c r="H2468" s="31">
        <v>863118.1</v>
      </c>
      <c r="I2468" s="32">
        <v>45826</v>
      </c>
      <c r="J2468" s="32">
        <v>45864</v>
      </c>
      <c r="K2468" s="31" t="s">
        <v>25</v>
      </c>
      <c r="L2468" s="33" t="s">
        <v>58</v>
      </c>
      <c r="M2468" s="13" t="str">
        <f>PROPER(TRIM(SUBSTITUTE(B2468,"###"," ")))</f>
        <v>Game Pro</v>
      </c>
      <c r="N2468" s="13" t="str">
        <f>PROPER(TRIM(SUBSTITUTE(C2468,"###"," ")))</f>
        <v>Groceries</v>
      </c>
      <c r="O2468" s="13" t="str">
        <f>PROPER(TRIM(SUBSTITUTE(D2468,"###"," ")))</f>
        <v>Quickstock</v>
      </c>
      <c r="P2468" s="13" t="str">
        <f t="shared" si="266"/>
        <v>Game Pro</v>
      </c>
      <c r="Q2468" s="34" t="str">
        <f t="shared" si="267"/>
        <v>Groceries</v>
      </c>
      <c r="R2468" s="13" t="str">
        <f t="shared" si="268"/>
        <v>Quickstock</v>
      </c>
      <c r="S2468" s="35">
        <f t="shared" si="269"/>
        <v>130</v>
      </c>
      <c r="T2468" s="35">
        <f t="shared" si="270"/>
        <v>51</v>
      </c>
      <c r="U2468" s="14">
        <f t="shared" si="271"/>
        <v>6639.37</v>
      </c>
      <c r="V2468" s="14">
        <f t="shared" si="272"/>
        <v>863118.1</v>
      </c>
      <c r="W2468" s="13" t="str">
        <v>In Stock</v>
      </c>
      <c r="X2468" s="13" t="str">
        <v>No</v>
      </c>
      <c r="Y2468" s="13">
        <v>0</v>
      </c>
    </row>
    <row r="2469" spans="1:25" x14ac:dyDescent="0.3">
      <c r="A2469" s="31" t="s">
        <v>4883</v>
      </c>
      <c r="B2469" s="31" t="s">
        <v>4884</v>
      </c>
      <c r="C2469" s="31" t="s">
        <v>44</v>
      </c>
      <c r="D2469" s="31" t="s">
        <v>15</v>
      </c>
      <c r="E2469" s="31">
        <v>80</v>
      </c>
      <c r="F2469" s="31">
        <v>87</v>
      </c>
      <c r="G2469" s="31">
        <v>7740.14</v>
      </c>
      <c r="H2469" s="31">
        <v>619211.20000000007</v>
      </c>
      <c r="I2469" s="32">
        <v>45798</v>
      </c>
      <c r="J2469" s="32">
        <v>45871</v>
      </c>
      <c r="K2469" s="31" t="s">
        <v>46</v>
      </c>
      <c r="L2469" s="33" t="s">
        <v>33</v>
      </c>
      <c r="M2469" s="13" t="str">
        <f>PROPER(TRIM(SUBSTITUTE(B2469,"###"," ")))</f>
        <v>Director Pro</v>
      </c>
      <c r="N2469" s="13" t="str">
        <f>PROPER(TRIM(SUBSTITUTE(C2469,"###"," ")))</f>
        <v>Groceries</v>
      </c>
      <c r="O2469" s="13" t="str">
        <f>PROPER(TRIM(SUBSTITUTE(D2469,"###"," ")))</f>
        <v>Global Traders</v>
      </c>
      <c r="P2469" s="13" t="str">
        <f t="shared" si="266"/>
        <v>Director Pro</v>
      </c>
      <c r="Q2469" s="34" t="str">
        <f t="shared" si="267"/>
        <v>Groceries</v>
      </c>
      <c r="R2469" s="13" t="str">
        <f t="shared" si="268"/>
        <v>Global Traders</v>
      </c>
      <c r="S2469" s="35">
        <f t="shared" si="269"/>
        <v>80</v>
      </c>
      <c r="T2469" s="35">
        <f t="shared" si="270"/>
        <v>87</v>
      </c>
      <c r="U2469" s="14">
        <f t="shared" si="271"/>
        <v>7740.14</v>
      </c>
      <c r="V2469" s="14">
        <f t="shared" si="272"/>
        <v>619211.20000000007</v>
      </c>
      <c r="W2469" s="13" t="str">
        <v>Low Stock</v>
      </c>
      <c r="X2469" s="13" t="str">
        <v>Yes</v>
      </c>
      <c r="Y2469" s="13">
        <v>1</v>
      </c>
    </row>
    <row r="2470" spans="1:25" x14ac:dyDescent="0.3">
      <c r="A2470" s="31" t="s">
        <v>4885</v>
      </c>
      <c r="B2470" s="31" t="s">
        <v>2107</v>
      </c>
      <c r="C2470" s="31" t="s">
        <v>14</v>
      </c>
      <c r="D2470" s="31" t="s">
        <v>41</v>
      </c>
      <c r="E2470" s="31">
        <v>100</v>
      </c>
      <c r="F2470" s="31">
        <v>85</v>
      </c>
      <c r="G2470" s="31">
        <v>2159.1999999999998</v>
      </c>
      <c r="H2470" s="31">
        <v>215920</v>
      </c>
      <c r="I2470" s="32">
        <v>45689</v>
      </c>
      <c r="J2470" s="32">
        <v>45912</v>
      </c>
      <c r="K2470" s="31" t="s">
        <v>54</v>
      </c>
      <c r="L2470" s="33" t="s">
        <v>30</v>
      </c>
      <c r="M2470" s="13" t="str">
        <f>PROPER(TRIM(SUBSTITUTE(B2470,"###"," ")))</f>
        <v>Analysis Plus</v>
      </c>
      <c r="N2470" s="13" t="str">
        <f>PROPER(TRIM(SUBSTITUTE(C2470,"###"," ")))</f>
        <v>Clothing</v>
      </c>
      <c r="O2470" s="13" t="str">
        <f>PROPER(TRIM(SUBSTITUTE(D2470,"###"," ")))</f>
        <v>Quickstock</v>
      </c>
      <c r="P2470" s="13" t="str">
        <f t="shared" si="266"/>
        <v>Analysis Plus</v>
      </c>
      <c r="Q2470" s="34" t="str">
        <f t="shared" si="267"/>
        <v>Clothing</v>
      </c>
      <c r="R2470" s="13" t="str">
        <f t="shared" si="268"/>
        <v>Quickstock</v>
      </c>
      <c r="S2470" s="35">
        <f t="shared" si="269"/>
        <v>100</v>
      </c>
      <c r="T2470" s="35">
        <f t="shared" si="270"/>
        <v>85</v>
      </c>
      <c r="U2470" s="14">
        <f t="shared" si="271"/>
        <v>2159.1999999999998</v>
      </c>
      <c r="V2470" s="14">
        <f t="shared" si="272"/>
        <v>215919.99999999997</v>
      </c>
      <c r="W2470" s="13" t="str">
        <v>In Stock</v>
      </c>
      <c r="X2470" s="13" t="str">
        <v>No</v>
      </c>
      <c r="Y2470" s="13">
        <v>0</v>
      </c>
    </row>
    <row r="2471" spans="1:25" x14ac:dyDescent="0.3">
      <c r="A2471" s="31" t="s">
        <v>4886</v>
      </c>
      <c r="B2471" s="31" t="s">
        <v>4887</v>
      </c>
      <c r="C2471" s="31" t="s">
        <v>44</v>
      </c>
      <c r="D2471" s="31" t="s">
        <v>41</v>
      </c>
      <c r="E2471" s="31">
        <v>44</v>
      </c>
      <c r="F2471" s="31">
        <v>93</v>
      </c>
      <c r="G2471" s="31">
        <v>4018.39</v>
      </c>
      <c r="H2471" s="31">
        <v>176809.16</v>
      </c>
      <c r="I2471" s="32">
        <v>45682</v>
      </c>
      <c r="J2471" s="32">
        <v>45928</v>
      </c>
      <c r="K2471" s="31" t="s">
        <v>54</v>
      </c>
      <c r="L2471" s="33" t="s">
        <v>58</v>
      </c>
      <c r="M2471" s="13" t="str">
        <f>PROPER(TRIM(SUBSTITUTE(B2471,"###"," ")))</f>
        <v>Trade X</v>
      </c>
      <c r="N2471" s="13" t="str">
        <f>PROPER(TRIM(SUBSTITUTE(C2471,"###"," ")))</f>
        <v>Groceries</v>
      </c>
      <c r="O2471" s="13" t="str">
        <f>PROPER(TRIM(SUBSTITUTE(D2471,"###"," ")))</f>
        <v>Quickstock</v>
      </c>
      <c r="P2471" s="13" t="str">
        <f t="shared" si="266"/>
        <v>Trade X</v>
      </c>
      <c r="Q2471" s="34" t="str">
        <f t="shared" si="267"/>
        <v>Groceries</v>
      </c>
      <c r="R2471" s="13" t="str">
        <f t="shared" si="268"/>
        <v>Quickstock</v>
      </c>
      <c r="S2471" s="35">
        <f t="shared" si="269"/>
        <v>44</v>
      </c>
      <c r="T2471" s="35">
        <f t="shared" si="270"/>
        <v>93</v>
      </c>
      <c r="U2471" s="14">
        <f t="shared" si="271"/>
        <v>4018.39</v>
      </c>
      <c r="V2471" s="14">
        <f t="shared" si="272"/>
        <v>176809.16</v>
      </c>
      <c r="W2471" s="13" t="str">
        <v>Low Stock</v>
      </c>
      <c r="X2471" s="13" t="str">
        <v>Yes</v>
      </c>
      <c r="Y2471" s="13">
        <v>1</v>
      </c>
    </row>
    <row r="2472" spans="1:25" x14ac:dyDescent="0.3">
      <c r="A2472" s="31" t="s">
        <v>4888</v>
      </c>
      <c r="B2472" s="31" t="s">
        <v>4889</v>
      </c>
      <c r="C2472" s="31" t="s">
        <v>44</v>
      </c>
      <c r="D2472" s="31" t="s">
        <v>24</v>
      </c>
      <c r="E2472" s="31">
        <v>165</v>
      </c>
      <c r="F2472" s="31">
        <v>96</v>
      </c>
      <c r="G2472" s="31">
        <v>12079.93</v>
      </c>
      <c r="H2472" s="31">
        <v>1993188.45</v>
      </c>
      <c r="I2472" s="32">
        <v>45681</v>
      </c>
      <c r="J2472" s="32">
        <v>45902</v>
      </c>
      <c r="K2472" s="31" t="s">
        <v>54</v>
      </c>
      <c r="L2472" s="33" t="s">
        <v>30</v>
      </c>
      <c r="M2472" s="13" t="str">
        <f>PROPER(TRIM(SUBSTITUTE(B2472,"###"," ")))</f>
        <v>Way Max</v>
      </c>
      <c r="N2472" s="13" t="str">
        <f>PROPER(TRIM(SUBSTITUTE(C2472,"###"," ")))</f>
        <v>Groceries</v>
      </c>
      <c r="O2472" s="13" t="str">
        <f>PROPER(TRIM(SUBSTITUTE(D2472,"###"," ")))</f>
        <v>Omni Suppliers</v>
      </c>
      <c r="P2472" s="13" t="str">
        <f t="shared" si="266"/>
        <v>Way Max</v>
      </c>
      <c r="Q2472" s="34" t="str">
        <f t="shared" si="267"/>
        <v>Groceries</v>
      </c>
      <c r="R2472" s="13" t="str">
        <f t="shared" si="268"/>
        <v>Omni Suppliers</v>
      </c>
      <c r="S2472" s="35">
        <f t="shared" si="269"/>
        <v>165</v>
      </c>
      <c r="T2472" s="35">
        <f t="shared" si="270"/>
        <v>96</v>
      </c>
      <c r="U2472" s="14">
        <f t="shared" si="271"/>
        <v>12079.93</v>
      </c>
      <c r="V2472" s="14">
        <f t="shared" si="272"/>
        <v>1993188.45</v>
      </c>
      <c r="W2472" s="13" t="str">
        <v>In Stock</v>
      </c>
      <c r="X2472" s="13" t="str">
        <v>No</v>
      </c>
      <c r="Y2472" s="13">
        <v>0</v>
      </c>
    </row>
    <row r="2473" spans="1:25" x14ac:dyDescent="0.3">
      <c r="A2473" s="31" t="s">
        <v>4890</v>
      </c>
      <c r="B2473" s="31" t="s">
        <v>4891</v>
      </c>
      <c r="C2473" s="31" t="s">
        <v>40</v>
      </c>
      <c r="D2473" s="31" t="s">
        <v>24</v>
      </c>
      <c r="E2473" s="31">
        <v>177</v>
      </c>
      <c r="F2473" s="31">
        <v>54</v>
      </c>
      <c r="G2473" s="31">
        <v>9697.68</v>
      </c>
      <c r="H2473" s="31">
        <v>1716489.36</v>
      </c>
      <c r="I2473" s="32">
        <v>45788</v>
      </c>
      <c r="J2473" s="32">
        <v>45927</v>
      </c>
      <c r="K2473" s="31" t="s">
        <v>25</v>
      </c>
      <c r="L2473" s="33" t="s">
        <v>17</v>
      </c>
      <c r="M2473" s="13" t="str">
        <f>PROPER(TRIM(SUBSTITUTE(B2473,"###"," ")))</f>
        <v>Message Pro</v>
      </c>
      <c r="N2473" s="13" t="str">
        <f>PROPER(TRIM(SUBSTITUTE(C2473,"###"," ")))</f>
        <v>Electronics</v>
      </c>
      <c r="O2473" s="13" t="str">
        <f>PROPER(TRIM(SUBSTITUTE(D2473,"###"," ")))</f>
        <v>Omni Suppliers</v>
      </c>
      <c r="P2473" s="13" t="str">
        <f t="shared" si="266"/>
        <v>Message Pro</v>
      </c>
      <c r="Q2473" s="34" t="str">
        <f t="shared" si="267"/>
        <v>Electronics</v>
      </c>
      <c r="R2473" s="13" t="str">
        <f t="shared" si="268"/>
        <v>Omni Suppliers</v>
      </c>
      <c r="S2473" s="35">
        <f t="shared" si="269"/>
        <v>177</v>
      </c>
      <c r="T2473" s="35">
        <f t="shared" si="270"/>
        <v>54</v>
      </c>
      <c r="U2473" s="14">
        <f t="shared" si="271"/>
        <v>9697.68</v>
      </c>
      <c r="V2473" s="14">
        <f t="shared" si="272"/>
        <v>1716489.36</v>
      </c>
      <c r="W2473" s="13" t="str">
        <v>In Stock</v>
      </c>
      <c r="X2473" s="13" t="str">
        <v>No</v>
      </c>
      <c r="Y2473" s="13">
        <v>0</v>
      </c>
    </row>
    <row r="2474" spans="1:25" x14ac:dyDescent="0.3">
      <c r="A2474" s="31" t="s">
        <v>4892</v>
      </c>
      <c r="B2474" s="31" t="s">
        <v>4376</v>
      </c>
      <c r="C2474" s="31" t="s">
        <v>40</v>
      </c>
      <c r="D2474" s="31" t="s">
        <v>45</v>
      </c>
      <c r="E2474" s="31">
        <v>148</v>
      </c>
      <c r="F2474" s="31">
        <v>54</v>
      </c>
      <c r="G2474" s="31">
        <v>10638.47</v>
      </c>
      <c r="H2474" s="31">
        <v>1574493.56</v>
      </c>
      <c r="I2474" s="32">
        <v>45691</v>
      </c>
      <c r="J2474" s="32">
        <v>45867</v>
      </c>
      <c r="K2474" s="31" t="s">
        <v>46</v>
      </c>
      <c r="L2474" s="33" t="s">
        <v>21</v>
      </c>
      <c r="M2474" s="13" t="str">
        <f>PROPER(TRIM(SUBSTITUTE(B2474,"###"," ")))</f>
        <v>Federal Pro</v>
      </c>
      <c r="N2474" s="13" t="str">
        <f>PROPER(TRIM(SUBSTITUTE(C2474,"###"," ")))</f>
        <v>Electronics</v>
      </c>
      <c r="O2474" s="13" t="str">
        <f>PROPER(TRIM(SUBSTITUTE(D2474,"###"," ")))</f>
        <v>Retailmart Inc</v>
      </c>
      <c r="P2474" s="13" t="str">
        <f t="shared" si="266"/>
        <v>Federal Pro</v>
      </c>
      <c r="Q2474" s="34" t="str">
        <f t="shared" si="267"/>
        <v>Electronics</v>
      </c>
      <c r="R2474" s="13" t="str">
        <f t="shared" si="268"/>
        <v>Retailmart Inc</v>
      </c>
      <c r="S2474" s="35">
        <f t="shared" si="269"/>
        <v>148</v>
      </c>
      <c r="T2474" s="35">
        <f t="shared" si="270"/>
        <v>54</v>
      </c>
      <c r="U2474" s="14">
        <f t="shared" si="271"/>
        <v>10638.47</v>
      </c>
      <c r="V2474" s="14">
        <f t="shared" si="272"/>
        <v>1574493.5599999998</v>
      </c>
      <c r="W2474" s="13" t="str">
        <v>In Stock</v>
      </c>
      <c r="X2474" s="13" t="str">
        <v>No</v>
      </c>
      <c r="Y2474" s="13">
        <v>0</v>
      </c>
    </row>
    <row r="2475" spans="1:25" x14ac:dyDescent="0.3">
      <c r="A2475" s="31" t="s">
        <v>4893</v>
      </c>
      <c r="B2475" s="31" t="s">
        <v>3472</v>
      </c>
      <c r="C2475" s="31" t="s">
        <v>28</v>
      </c>
      <c r="D2475" s="31" t="s">
        <v>24</v>
      </c>
      <c r="E2475" s="31">
        <v>52</v>
      </c>
      <c r="F2475" s="31">
        <v>56</v>
      </c>
      <c r="G2475" s="31">
        <v>5782.24</v>
      </c>
      <c r="H2475" s="31">
        <v>300676.47999999998</v>
      </c>
      <c r="I2475" s="32">
        <v>45817</v>
      </c>
      <c r="J2475" s="32">
        <v>45899</v>
      </c>
      <c r="K2475" s="13"/>
      <c r="L2475" s="33" t="s">
        <v>21</v>
      </c>
      <c r="M2475" s="13" t="str">
        <f>PROPER(TRIM(SUBSTITUTE(B2475,"###"," ")))</f>
        <v>Throw Plus</v>
      </c>
      <c r="N2475" s="13" t="str">
        <f>PROPER(TRIM(SUBSTITUTE(C2475,"###"," ")))</f>
        <v>Furniture</v>
      </c>
      <c r="O2475" s="13" t="str">
        <f>PROPER(TRIM(SUBSTITUTE(D2475,"###"," ")))</f>
        <v>Omni Suppliers</v>
      </c>
      <c r="P2475" s="13" t="str">
        <f t="shared" si="266"/>
        <v>Throw Plus</v>
      </c>
      <c r="Q2475" s="34" t="str">
        <f t="shared" si="267"/>
        <v>Furniture</v>
      </c>
      <c r="R2475" s="13" t="str">
        <f t="shared" si="268"/>
        <v>Omni Suppliers</v>
      </c>
      <c r="S2475" s="35">
        <f t="shared" si="269"/>
        <v>52</v>
      </c>
      <c r="T2475" s="35">
        <f t="shared" si="270"/>
        <v>56</v>
      </c>
      <c r="U2475" s="14">
        <f t="shared" si="271"/>
        <v>5782.24</v>
      </c>
      <c r="V2475" s="14">
        <f t="shared" si="272"/>
        <v>300676.47999999998</v>
      </c>
      <c r="W2475" s="13" t="str">
        <v>Low Stock</v>
      </c>
      <c r="X2475" s="13" t="str">
        <v>Yes</v>
      </c>
      <c r="Y2475" s="13">
        <v>1</v>
      </c>
    </row>
    <row r="2476" spans="1:25" x14ac:dyDescent="0.3">
      <c r="A2476" s="31" t="s">
        <v>4894</v>
      </c>
      <c r="B2476" s="31" t="s">
        <v>4499</v>
      </c>
      <c r="C2476" s="31" t="s">
        <v>44</v>
      </c>
      <c r="D2476" s="31" t="s">
        <v>24</v>
      </c>
      <c r="E2476" s="13"/>
      <c r="F2476" s="31">
        <v>29</v>
      </c>
      <c r="G2476" s="31">
        <v>13997.17</v>
      </c>
      <c r="H2476" s="13"/>
      <c r="I2476" s="32">
        <v>45803</v>
      </c>
      <c r="J2476" s="32">
        <v>45938</v>
      </c>
      <c r="K2476" s="31" t="s">
        <v>25</v>
      </c>
      <c r="L2476" s="33" t="s">
        <v>58</v>
      </c>
      <c r="M2476" s="13" t="str">
        <f>PROPER(TRIM(SUBSTITUTE(B2476,"###"," ")))</f>
        <v>Your Plus</v>
      </c>
      <c r="N2476" s="13" t="str">
        <f>PROPER(TRIM(SUBSTITUTE(C2476,"###"," ")))</f>
        <v>Groceries</v>
      </c>
      <c r="O2476" s="13" t="str">
        <f>PROPER(TRIM(SUBSTITUTE(D2476,"###"," ")))</f>
        <v>Omni Suppliers</v>
      </c>
      <c r="P2476" s="13" t="str">
        <f t="shared" si="266"/>
        <v>Your Plus</v>
      </c>
      <c r="Q2476" s="34" t="str">
        <f t="shared" si="267"/>
        <v>Groceries</v>
      </c>
      <c r="R2476" s="13" t="str">
        <f t="shared" si="268"/>
        <v>Omni Suppliers</v>
      </c>
      <c r="S2476" s="35">
        <f t="shared" si="269"/>
        <v>0</v>
      </c>
      <c r="T2476" s="35">
        <f t="shared" si="270"/>
        <v>29</v>
      </c>
      <c r="U2476" s="14">
        <f t="shared" si="271"/>
        <v>13997.17</v>
      </c>
      <c r="V2476" s="14">
        <f t="shared" si="272"/>
        <v>0</v>
      </c>
      <c r="W2476" s="13" t="str">
        <v>Out of Stock</v>
      </c>
      <c r="X2476" s="13" t="str">
        <v>Yes</v>
      </c>
      <c r="Y2476" s="13">
        <v>1</v>
      </c>
    </row>
    <row r="2477" spans="1:25" x14ac:dyDescent="0.3">
      <c r="A2477" s="31" t="s">
        <v>4895</v>
      </c>
      <c r="B2477" s="31" t="s">
        <v>4896</v>
      </c>
      <c r="C2477" s="31" t="s">
        <v>40</v>
      </c>
      <c r="D2477" s="31" t="s">
        <v>24</v>
      </c>
      <c r="E2477" s="31">
        <v>174</v>
      </c>
      <c r="F2477" s="31">
        <v>72</v>
      </c>
      <c r="G2477" s="31">
        <v>3951.63</v>
      </c>
      <c r="H2477" s="31">
        <v>687583.62</v>
      </c>
      <c r="I2477" s="32">
        <v>45787</v>
      </c>
      <c r="J2477" s="32">
        <v>45920</v>
      </c>
      <c r="K2477" s="31" t="s">
        <v>54</v>
      </c>
      <c r="L2477" s="33" t="s">
        <v>30</v>
      </c>
      <c r="M2477" s="13" t="str">
        <f>PROPER(TRIM(SUBSTITUTE(B2477,"###"," ")))</f>
        <v>Three X</v>
      </c>
      <c r="N2477" s="13" t="str">
        <f>PROPER(TRIM(SUBSTITUTE(C2477,"###"," ")))</f>
        <v>Electronics</v>
      </c>
      <c r="O2477" s="13" t="str">
        <f>PROPER(TRIM(SUBSTITUTE(D2477,"###"," ")))</f>
        <v>Omni Suppliers</v>
      </c>
      <c r="P2477" s="13" t="str">
        <f t="shared" si="266"/>
        <v>Three X</v>
      </c>
      <c r="Q2477" s="34" t="str">
        <f t="shared" si="267"/>
        <v>Electronics</v>
      </c>
      <c r="R2477" s="13" t="str">
        <f t="shared" si="268"/>
        <v>Omni Suppliers</v>
      </c>
      <c r="S2477" s="35">
        <f t="shared" si="269"/>
        <v>174</v>
      </c>
      <c r="T2477" s="35">
        <f t="shared" si="270"/>
        <v>72</v>
      </c>
      <c r="U2477" s="14">
        <f t="shared" si="271"/>
        <v>3951.63</v>
      </c>
      <c r="V2477" s="14">
        <f t="shared" si="272"/>
        <v>687583.62</v>
      </c>
      <c r="W2477" s="13" t="str">
        <v>In Stock</v>
      </c>
      <c r="X2477" s="13" t="str">
        <v>No</v>
      </c>
      <c r="Y2477" s="13">
        <v>0</v>
      </c>
    </row>
    <row r="2478" spans="1:25" x14ac:dyDescent="0.3">
      <c r="A2478" s="31" t="s">
        <v>4897</v>
      </c>
      <c r="B2478" s="31" t="s">
        <v>1412</v>
      </c>
      <c r="C2478" s="31" t="s">
        <v>44</v>
      </c>
      <c r="D2478" s="31" t="s">
        <v>24</v>
      </c>
      <c r="E2478" s="31">
        <v>194</v>
      </c>
      <c r="F2478" s="31">
        <v>85</v>
      </c>
      <c r="G2478" s="31">
        <v>5445.4</v>
      </c>
      <c r="H2478" s="31">
        <v>1056407.6000000001</v>
      </c>
      <c r="I2478" s="32">
        <v>45785</v>
      </c>
      <c r="J2478" s="32">
        <v>45932</v>
      </c>
      <c r="K2478" s="31" t="s">
        <v>54</v>
      </c>
      <c r="L2478" s="33" t="s">
        <v>21</v>
      </c>
      <c r="M2478" s="13" t="str">
        <f>PROPER(TRIM(SUBSTITUTE(B2478,"###"," ")))</f>
        <v>Threat Max</v>
      </c>
      <c r="N2478" s="13" t="str">
        <f>PROPER(TRIM(SUBSTITUTE(C2478,"###"," ")))</f>
        <v>Groceries</v>
      </c>
      <c r="O2478" s="13" t="str">
        <f>PROPER(TRIM(SUBSTITUTE(D2478,"###"," ")))</f>
        <v>Omni Suppliers</v>
      </c>
      <c r="P2478" s="13" t="str">
        <f t="shared" si="266"/>
        <v>Threat Max</v>
      </c>
      <c r="Q2478" s="34" t="str">
        <f t="shared" si="267"/>
        <v>Groceries</v>
      </c>
      <c r="R2478" s="13" t="str">
        <f t="shared" si="268"/>
        <v>Omni Suppliers</v>
      </c>
      <c r="S2478" s="35">
        <f t="shared" si="269"/>
        <v>194</v>
      </c>
      <c r="T2478" s="35">
        <f t="shared" si="270"/>
        <v>85</v>
      </c>
      <c r="U2478" s="14">
        <f t="shared" si="271"/>
        <v>5445.4</v>
      </c>
      <c r="V2478" s="14">
        <f t="shared" si="272"/>
        <v>1056407.5999999999</v>
      </c>
      <c r="W2478" s="13" t="str">
        <v>In Stock</v>
      </c>
      <c r="X2478" s="13" t="str">
        <v>No</v>
      </c>
      <c r="Y2478" s="13">
        <v>0</v>
      </c>
    </row>
    <row r="2479" spans="1:25" x14ac:dyDescent="0.3">
      <c r="A2479" s="31" t="s">
        <v>4898</v>
      </c>
      <c r="B2479" s="31" t="s">
        <v>4899</v>
      </c>
      <c r="C2479" s="31" t="s">
        <v>40</v>
      </c>
      <c r="D2479" s="31" t="s">
        <v>53</v>
      </c>
      <c r="E2479" s="31">
        <v>59</v>
      </c>
      <c r="F2479" s="31">
        <v>89</v>
      </c>
      <c r="G2479" s="31">
        <v>13976.58</v>
      </c>
      <c r="H2479" s="31">
        <v>824618.22</v>
      </c>
      <c r="I2479" s="32">
        <v>45673</v>
      </c>
      <c r="J2479" s="32">
        <v>45852</v>
      </c>
      <c r="K2479" s="31" t="s">
        <v>25</v>
      </c>
      <c r="L2479" s="33" t="s">
        <v>33</v>
      </c>
      <c r="M2479" s="13" t="str">
        <f>PROPER(TRIM(SUBSTITUTE(B2479,"###"," ")))</f>
        <v>Responsibility X</v>
      </c>
      <c r="N2479" s="13" t="str">
        <f>PROPER(TRIM(SUBSTITUTE(C2479,"###"," ")))</f>
        <v>Electronics</v>
      </c>
      <c r="O2479" s="13" t="str">
        <f>PROPER(TRIM(SUBSTITUTE(D2479,"###"," ")))</f>
        <v>Abc Pvt Ltd</v>
      </c>
      <c r="P2479" s="13" t="str">
        <f t="shared" si="266"/>
        <v>Responsibility X</v>
      </c>
      <c r="Q2479" s="34" t="str">
        <f t="shared" si="267"/>
        <v>Electronics</v>
      </c>
      <c r="R2479" s="13" t="str">
        <f t="shared" si="268"/>
        <v>Abc Pvt Ltd</v>
      </c>
      <c r="S2479" s="35">
        <f t="shared" si="269"/>
        <v>59</v>
      </c>
      <c r="T2479" s="35">
        <f t="shared" si="270"/>
        <v>89</v>
      </c>
      <c r="U2479" s="14">
        <f t="shared" si="271"/>
        <v>13976.58</v>
      </c>
      <c r="V2479" s="14">
        <f t="shared" si="272"/>
        <v>824618.22</v>
      </c>
      <c r="W2479" s="13" t="str">
        <v>Low Stock</v>
      </c>
      <c r="X2479" s="13" t="str">
        <v>Yes</v>
      </c>
      <c r="Y2479" s="13">
        <v>1</v>
      </c>
    </row>
    <row r="2480" spans="1:25" x14ac:dyDescent="0.3">
      <c r="A2480" s="31" t="s">
        <v>4900</v>
      </c>
      <c r="B2480" s="31" t="s">
        <v>4901</v>
      </c>
      <c r="C2480" s="31" t="s">
        <v>44</v>
      </c>
      <c r="D2480" s="31" t="s">
        <v>41</v>
      </c>
      <c r="E2480" s="31">
        <v>25</v>
      </c>
      <c r="F2480" s="31">
        <v>40</v>
      </c>
      <c r="G2480" s="31">
        <v>8528.66</v>
      </c>
      <c r="H2480" s="31">
        <v>213216.5</v>
      </c>
      <c r="I2480" s="32">
        <v>45710</v>
      </c>
      <c r="J2480" s="32">
        <v>45902</v>
      </c>
      <c r="K2480" s="31" t="s">
        <v>16</v>
      </c>
      <c r="L2480" s="33" t="s">
        <v>21</v>
      </c>
      <c r="M2480" s="13" t="str">
        <f>PROPER(TRIM(SUBSTITUTE(B2480,"###"," ")))</f>
        <v>Teacher Plus</v>
      </c>
      <c r="N2480" s="13" t="str">
        <f>PROPER(TRIM(SUBSTITUTE(C2480,"###"," ")))</f>
        <v>Groceries</v>
      </c>
      <c r="O2480" s="13" t="str">
        <f>PROPER(TRIM(SUBSTITUTE(D2480,"###"," ")))</f>
        <v>Quickstock</v>
      </c>
      <c r="P2480" s="13" t="str">
        <f t="shared" si="266"/>
        <v>Teacher Plus</v>
      </c>
      <c r="Q2480" s="34" t="str">
        <f t="shared" si="267"/>
        <v>Groceries</v>
      </c>
      <c r="R2480" s="13" t="str">
        <f t="shared" si="268"/>
        <v>Quickstock</v>
      </c>
      <c r="S2480" s="35">
        <f t="shared" si="269"/>
        <v>25</v>
      </c>
      <c r="T2480" s="35">
        <f t="shared" si="270"/>
        <v>40</v>
      </c>
      <c r="U2480" s="14">
        <f t="shared" si="271"/>
        <v>8528.66</v>
      </c>
      <c r="V2480" s="14">
        <f t="shared" si="272"/>
        <v>213216.5</v>
      </c>
      <c r="W2480" s="13" t="str">
        <v>Low Stock</v>
      </c>
      <c r="X2480" s="13" t="str">
        <v>Yes</v>
      </c>
      <c r="Y2480" s="13">
        <v>1</v>
      </c>
    </row>
    <row r="2481" spans="1:25" x14ac:dyDescent="0.3">
      <c r="A2481" s="31" t="s">
        <v>4902</v>
      </c>
      <c r="B2481" s="31" t="s">
        <v>4903</v>
      </c>
      <c r="C2481" s="31" t="s">
        <v>20</v>
      </c>
      <c r="D2481" s="31" t="s">
        <v>53</v>
      </c>
      <c r="E2481" s="13"/>
      <c r="F2481" s="31">
        <v>49</v>
      </c>
      <c r="G2481" s="31">
        <v>11764.22</v>
      </c>
      <c r="H2481" s="13"/>
      <c r="I2481" s="32">
        <v>45766</v>
      </c>
      <c r="J2481" s="32">
        <v>45933</v>
      </c>
      <c r="K2481" s="13"/>
      <c r="L2481" s="33" t="s">
        <v>17</v>
      </c>
      <c r="M2481" s="13" t="str">
        <f>PROPER(TRIM(SUBSTITUTE(B2481,"###"," ")))</f>
        <v>Skill Mini</v>
      </c>
      <c r="N2481" s="13" t="str">
        <f>PROPER(TRIM(SUBSTITUTE(C2481,"###"," ")))</f>
        <v>Toys</v>
      </c>
      <c r="O2481" s="13" t="str">
        <f>PROPER(TRIM(SUBSTITUTE(D2481,"###"," ")))</f>
        <v>Abc Pvt Ltd</v>
      </c>
      <c r="P2481" s="13" t="str">
        <f t="shared" si="266"/>
        <v>Skill Mini</v>
      </c>
      <c r="Q2481" s="34" t="str">
        <f t="shared" si="267"/>
        <v>Toys</v>
      </c>
      <c r="R2481" s="13" t="str">
        <f t="shared" si="268"/>
        <v>Abc Pvt Ltd</v>
      </c>
      <c r="S2481" s="35">
        <f t="shared" si="269"/>
        <v>0</v>
      </c>
      <c r="T2481" s="35">
        <f t="shared" si="270"/>
        <v>49</v>
      </c>
      <c r="U2481" s="14">
        <f t="shared" si="271"/>
        <v>11764.22</v>
      </c>
      <c r="V2481" s="14">
        <f t="shared" si="272"/>
        <v>0</v>
      </c>
      <c r="W2481" s="13" t="str">
        <v>Out of Stock</v>
      </c>
      <c r="X2481" s="13" t="str">
        <v>Yes</v>
      </c>
      <c r="Y2481" s="13">
        <v>1</v>
      </c>
    </row>
    <row r="2482" spans="1:25" x14ac:dyDescent="0.3">
      <c r="A2482" s="31" t="s">
        <v>4904</v>
      </c>
      <c r="B2482" s="31" t="s">
        <v>2444</v>
      </c>
      <c r="C2482" s="31" t="s">
        <v>40</v>
      </c>
      <c r="D2482" s="31" t="s">
        <v>53</v>
      </c>
      <c r="E2482" s="13"/>
      <c r="F2482" s="31">
        <v>42</v>
      </c>
      <c r="G2482" s="31">
        <v>14446.89</v>
      </c>
      <c r="H2482" s="13"/>
      <c r="I2482" s="32">
        <v>45714</v>
      </c>
      <c r="J2482" s="32">
        <v>45867</v>
      </c>
      <c r="K2482" s="31" t="s">
        <v>16</v>
      </c>
      <c r="L2482" s="33" t="s">
        <v>58</v>
      </c>
      <c r="M2482" s="13" t="str">
        <f>PROPER(TRIM(SUBSTITUTE(B2482,"###"," ")))</f>
        <v>Health Pro</v>
      </c>
      <c r="N2482" s="13" t="str">
        <f>PROPER(TRIM(SUBSTITUTE(C2482,"###"," ")))</f>
        <v>Electronics</v>
      </c>
      <c r="O2482" s="13" t="str">
        <f>PROPER(TRIM(SUBSTITUTE(D2482,"###"," ")))</f>
        <v>Abc Pvt Ltd</v>
      </c>
      <c r="P2482" s="13" t="str">
        <f t="shared" si="266"/>
        <v>Health Pro</v>
      </c>
      <c r="Q2482" s="34" t="str">
        <f t="shared" si="267"/>
        <v>Electronics</v>
      </c>
      <c r="R2482" s="13" t="str">
        <f t="shared" si="268"/>
        <v>Abc Pvt Ltd</v>
      </c>
      <c r="S2482" s="35">
        <f t="shared" si="269"/>
        <v>0</v>
      </c>
      <c r="T2482" s="35">
        <f t="shared" si="270"/>
        <v>42</v>
      </c>
      <c r="U2482" s="14">
        <f t="shared" si="271"/>
        <v>14446.89</v>
      </c>
      <c r="V2482" s="14">
        <f t="shared" si="272"/>
        <v>0</v>
      </c>
      <c r="W2482" s="13" t="str">
        <v>Out of Stock</v>
      </c>
      <c r="X2482" s="13" t="str">
        <v>Yes</v>
      </c>
      <c r="Y2482" s="13">
        <v>1</v>
      </c>
    </row>
    <row r="2483" spans="1:25" x14ac:dyDescent="0.3">
      <c r="A2483" s="31" t="s">
        <v>4906</v>
      </c>
      <c r="B2483" s="31" t="s">
        <v>4907</v>
      </c>
      <c r="C2483" s="31" t="s">
        <v>44</v>
      </c>
      <c r="D2483" s="31" t="s">
        <v>15</v>
      </c>
      <c r="E2483" s="13"/>
      <c r="F2483" s="31">
        <v>22</v>
      </c>
      <c r="G2483" s="31">
        <v>250.92</v>
      </c>
      <c r="H2483" s="13"/>
      <c r="I2483" s="32">
        <v>45818</v>
      </c>
      <c r="J2483" s="32">
        <v>45920</v>
      </c>
      <c r="K2483" s="31" t="s">
        <v>29</v>
      </c>
      <c r="L2483" s="33" t="s">
        <v>30</v>
      </c>
      <c r="M2483" s="13" t="str">
        <f>PROPER(TRIM(SUBSTITUTE(B2483,"###"," ")))</f>
        <v>Free Max</v>
      </c>
      <c r="N2483" s="13" t="str">
        <f>PROPER(TRIM(SUBSTITUTE(C2483,"###"," ")))</f>
        <v>Groceries</v>
      </c>
      <c r="O2483" s="13" t="str">
        <f>PROPER(TRIM(SUBSTITUTE(D2483,"###"," ")))</f>
        <v>Global Traders</v>
      </c>
      <c r="P2483" s="13" t="str">
        <f t="shared" si="266"/>
        <v>Free Max</v>
      </c>
      <c r="Q2483" s="34" t="str">
        <f t="shared" si="267"/>
        <v>Groceries</v>
      </c>
      <c r="R2483" s="13" t="str">
        <f t="shared" si="268"/>
        <v>Global Traders</v>
      </c>
      <c r="S2483" s="35">
        <f t="shared" si="269"/>
        <v>0</v>
      </c>
      <c r="T2483" s="35">
        <f t="shared" si="270"/>
        <v>22</v>
      </c>
      <c r="U2483" s="14">
        <f t="shared" si="271"/>
        <v>250.92</v>
      </c>
      <c r="V2483" s="14">
        <f t="shared" si="272"/>
        <v>0</v>
      </c>
      <c r="W2483" s="13" t="str">
        <v>Out of Stock</v>
      </c>
      <c r="X2483" s="13" t="str">
        <v>Yes</v>
      </c>
      <c r="Y2483" s="13">
        <v>1</v>
      </c>
    </row>
    <row r="2484" spans="1:25" x14ac:dyDescent="0.3">
      <c r="A2484" s="31" t="s">
        <v>4908</v>
      </c>
      <c r="B2484" s="31" t="s">
        <v>4909</v>
      </c>
      <c r="C2484" s="31" t="s">
        <v>44</v>
      </c>
      <c r="D2484" s="31" t="s">
        <v>45</v>
      </c>
      <c r="E2484" s="31">
        <v>34</v>
      </c>
      <c r="F2484" s="31">
        <v>33</v>
      </c>
      <c r="G2484" s="31">
        <v>13213.43</v>
      </c>
      <c r="H2484" s="31">
        <v>449256.62</v>
      </c>
      <c r="I2484" s="32">
        <v>45818</v>
      </c>
      <c r="J2484" s="32">
        <v>45881</v>
      </c>
      <c r="K2484" s="13"/>
      <c r="L2484" s="33" t="s">
        <v>21</v>
      </c>
      <c r="M2484" s="13" t="str">
        <f>PROPER(TRIM(SUBSTITUTE(B2484,"###"," ")))</f>
        <v>Interest Plus</v>
      </c>
      <c r="N2484" s="13" t="str">
        <f>PROPER(TRIM(SUBSTITUTE(C2484,"###"," ")))</f>
        <v>Groceries</v>
      </c>
      <c r="O2484" s="13" t="str">
        <f>PROPER(TRIM(SUBSTITUTE(D2484,"###"," ")))</f>
        <v>Retailmart Inc</v>
      </c>
      <c r="P2484" s="13" t="str">
        <f t="shared" si="266"/>
        <v>Interest Plus</v>
      </c>
      <c r="Q2484" s="34" t="str">
        <f t="shared" si="267"/>
        <v>Groceries</v>
      </c>
      <c r="R2484" s="13" t="str">
        <f t="shared" si="268"/>
        <v>Retailmart Inc</v>
      </c>
      <c r="S2484" s="35">
        <f t="shared" si="269"/>
        <v>34</v>
      </c>
      <c r="T2484" s="35">
        <f t="shared" si="270"/>
        <v>33</v>
      </c>
      <c r="U2484" s="14">
        <f t="shared" si="271"/>
        <v>13213.43</v>
      </c>
      <c r="V2484" s="14">
        <f t="shared" si="272"/>
        <v>449256.62</v>
      </c>
      <c r="W2484" s="13" t="str">
        <v>In Stock</v>
      </c>
      <c r="X2484" s="13" t="str">
        <v>No</v>
      </c>
      <c r="Y2484" s="13">
        <v>0</v>
      </c>
    </row>
    <row r="2485" spans="1:25" x14ac:dyDescent="0.3">
      <c r="A2485" s="31" t="s">
        <v>4910</v>
      </c>
      <c r="B2485" s="31" t="s">
        <v>4911</v>
      </c>
      <c r="C2485" s="31" t="s">
        <v>14</v>
      </c>
      <c r="D2485" s="31" t="s">
        <v>45</v>
      </c>
      <c r="E2485" s="31">
        <v>77</v>
      </c>
      <c r="F2485" s="13"/>
      <c r="G2485" s="31">
        <v>11062.76</v>
      </c>
      <c r="H2485" s="31">
        <v>851832.52</v>
      </c>
      <c r="I2485" s="32">
        <v>45696</v>
      </c>
      <c r="J2485" s="32">
        <v>45900</v>
      </c>
      <c r="K2485" s="13"/>
      <c r="L2485" s="33" t="s">
        <v>21</v>
      </c>
      <c r="M2485" s="13" t="str">
        <f>PROPER(TRIM(SUBSTITUTE(B2485,"###"," ")))</f>
        <v>Town Pro</v>
      </c>
      <c r="N2485" s="13" t="str">
        <f>PROPER(TRIM(SUBSTITUTE(C2485,"###"," ")))</f>
        <v>Clothing</v>
      </c>
      <c r="O2485" s="13" t="str">
        <f>PROPER(TRIM(SUBSTITUTE(D2485,"###"," ")))</f>
        <v>Retailmart Inc</v>
      </c>
      <c r="P2485" s="13" t="str">
        <f t="shared" si="266"/>
        <v>Town Pro</v>
      </c>
      <c r="Q2485" s="34" t="str">
        <f t="shared" si="267"/>
        <v>Clothing</v>
      </c>
      <c r="R2485" s="13" t="str">
        <f t="shared" si="268"/>
        <v>Retailmart Inc</v>
      </c>
      <c r="S2485" s="35">
        <f t="shared" si="269"/>
        <v>77</v>
      </c>
      <c r="T2485" s="35">
        <f t="shared" si="270"/>
        <v>0</v>
      </c>
      <c r="U2485" s="14">
        <f t="shared" si="271"/>
        <v>11062.76</v>
      </c>
      <c r="V2485" s="14">
        <f t="shared" si="272"/>
        <v>851832.52</v>
      </c>
      <c r="W2485" s="13" t="str">
        <v>In Stock</v>
      </c>
      <c r="X2485" s="13" t="str">
        <v>No</v>
      </c>
      <c r="Y2485" s="13">
        <v>0</v>
      </c>
    </row>
    <row r="2486" spans="1:25" x14ac:dyDescent="0.3">
      <c r="A2486" s="31" t="s">
        <v>4913</v>
      </c>
      <c r="B2486" s="31" t="s">
        <v>3777</v>
      </c>
      <c r="C2486" s="31" t="s">
        <v>14</v>
      </c>
      <c r="D2486" s="31" t="s">
        <v>15</v>
      </c>
      <c r="E2486" s="31">
        <v>160</v>
      </c>
      <c r="F2486" s="31">
        <v>26</v>
      </c>
      <c r="G2486" s="31">
        <v>4339.3500000000004</v>
      </c>
      <c r="H2486" s="31">
        <v>694296</v>
      </c>
      <c r="I2486" s="32">
        <v>45851</v>
      </c>
      <c r="J2486" s="32">
        <v>45885</v>
      </c>
      <c r="K2486" s="31" t="s">
        <v>54</v>
      </c>
      <c r="L2486" s="33" t="s">
        <v>30</v>
      </c>
      <c r="M2486" s="13" t="str">
        <f>PROPER(TRIM(SUBSTITUTE(B2486,"###"," ")))</f>
        <v>Billion Lite</v>
      </c>
      <c r="N2486" s="13" t="str">
        <f>PROPER(TRIM(SUBSTITUTE(C2486,"###"," ")))</f>
        <v>Clothing</v>
      </c>
      <c r="O2486" s="13" t="str">
        <f>PROPER(TRIM(SUBSTITUTE(D2486,"###"," ")))</f>
        <v>Global Traders</v>
      </c>
      <c r="P2486" s="13" t="str">
        <f t="shared" si="266"/>
        <v>Billion Lite</v>
      </c>
      <c r="Q2486" s="34" t="str">
        <f t="shared" si="267"/>
        <v>Clothing</v>
      </c>
      <c r="R2486" s="13" t="str">
        <f t="shared" si="268"/>
        <v>Global Traders</v>
      </c>
      <c r="S2486" s="35">
        <f t="shared" si="269"/>
        <v>160</v>
      </c>
      <c r="T2486" s="35">
        <f t="shared" si="270"/>
        <v>26</v>
      </c>
      <c r="U2486" s="14">
        <f t="shared" si="271"/>
        <v>4339.3500000000004</v>
      </c>
      <c r="V2486" s="14">
        <f t="shared" si="272"/>
        <v>694296</v>
      </c>
      <c r="W2486" s="13" t="str">
        <v>In Stock</v>
      </c>
      <c r="X2486" s="13" t="str">
        <v>No</v>
      </c>
      <c r="Y2486" s="13">
        <v>0</v>
      </c>
    </row>
    <row r="2487" spans="1:25" x14ac:dyDescent="0.3">
      <c r="A2487" s="31" t="s">
        <v>4914</v>
      </c>
      <c r="B2487" s="31" t="s">
        <v>4915</v>
      </c>
      <c r="C2487" s="31" t="s">
        <v>14</v>
      </c>
      <c r="D2487" s="31" t="s">
        <v>15</v>
      </c>
      <c r="E2487" s="31">
        <v>138</v>
      </c>
      <c r="F2487" s="31">
        <v>46</v>
      </c>
      <c r="G2487" s="31">
        <v>6954.84</v>
      </c>
      <c r="H2487" s="31">
        <v>959767.92</v>
      </c>
      <c r="I2487" s="32">
        <v>45703</v>
      </c>
      <c r="J2487" s="32">
        <v>45923</v>
      </c>
      <c r="K2487" s="31" t="s">
        <v>54</v>
      </c>
      <c r="L2487" s="33" t="s">
        <v>33</v>
      </c>
      <c r="M2487" s="13" t="str">
        <f>PROPER(TRIM(SUBSTITUTE(B2487,"###"," ")))</f>
        <v>Specific X</v>
      </c>
      <c r="N2487" s="13" t="str">
        <f>PROPER(TRIM(SUBSTITUTE(C2487,"###"," ")))</f>
        <v>Clothing</v>
      </c>
      <c r="O2487" s="13" t="str">
        <f>PROPER(TRIM(SUBSTITUTE(D2487,"###"," ")))</f>
        <v>Global Traders</v>
      </c>
      <c r="P2487" s="13" t="str">
        <f t="shared" si="266"/>
        <v>Specific X</v>
      </c>
      <c r="Q2487" s="34" t="str">
        <f t="shared" si="267"/>
        <v>Clothing</v>
      </c>
      <c r="R2487" s="13" t="str">
        <f t="shared" si="268"/>
        <v>Global Traders</v>
      </c>
      <c r="S2487" s="35">
        <f t="shared" si="269"/>
        <v>138</v>
      </c>
      <c r="T2487" s="35">
        <f t="shared" si="270"/>
        <v>46</v>
      </c>
      <c r="U2487" s="14">
        <f t="shared" si="271"/>
        <v>6954.84</v>
      </c>
      <c r="V2487" s="14">
        <f t="shared" si="272"/>
        <v>959767.92</v>
      </c>
      <c r="W2487" s="13" t="str">
        <v>In Stock</v>
      </c>
      <c r="X2487" s="13" t="str">
        <v>No</v>
      </c>
      <c r="Y2487" s="13">
        <v>0</v>
      </c>
    </row>
    <row r="2488" spans="1:25" x14ac:dyDescent="0.3">
      <c r="A2488" s="31" t="s">
        <v>4916</v>
      </c>
      <c r="B2488" s="31" t="s">
        <v>1620</v>
      </c>
      <c r="C2488" s="31" t="s">
        <v>44</v>
      </c>
      <c r="D2488" s="13"/>
      <c r="E2488" s="31">
        <v>45</v>
      </c>
      <c r="F2488" s="31">
        <v>95</v>
      </c>
      <c r="G2488" s="31">
        <v>9045.5300000000007</v>
      </c>
      <c r="H2488" s="31">
        <v>407048.85</v>
      </c>
      <c r="I2488" s="32">
        <v>45780</v>
      </c>
      <c r="J2488" s="32">
        <v>45864</v>
      </c>
      <c r="K2488" s="31" t="s">
        <v>25</v>
      </c>
      <c r="L2488" s="33" t="s">
        <v>58</v>
      </c>
      <c r="M2488" s="13" t="str">
        <f>PROPER(TRIM(SUBSTITUTE(B2488,"###"," ")))</f>
        <v>Single Mini</v>
      </c>
      <c r="N2488" s="13" t="str">
        <f>PROPER(TRIM(SUBSTITUTE(C2488,"###"," ")))</f>
        <v>Groceries</v>
      </c>
      <c r="O2488" s="13" t="str">
        <f>PROPER(TRIM(SUBSTITUTE(D2488,"###"," ")))</f>
        <v/>
      </c>
      <c r="P2488" s="13" t="str">
        <f t="shared" si="266"/>
        <v>Single Mini</v>
      </c>
      <c r="Q2488" s="34" t="str">
        <f t="shared" si="267"/>
        <v>Groceries</v>
      </c>
      <c r="R2488" s="13" t="str">
        <f t="shared" si="268"/>
        <v>Others</v>
      </c>
      <c r="S2488" s="35">
        <f t="shared" si="269"/>
        <v>45</v>
      </c>
      <c r="T2488" s="35">
        <f t="shared" si="270"/>
        <v>95</v>
      </c>
      <c r="U2488" s="14">
        <f t="shared" si="271"/>
        <v>9045.5300000000007</v>
      </c>
      <c r="V2488" s="14">
        <f t="shared" si="272"/>
        <v>407048.85000000003</v>
      </c>
      <c r="W2488" s="13" t="str">
        <v>Low Stock</v>
      </c>
      <c r="X2488" s="13" t="str">
        <v>Yes</v>
      </c>
      <c r="Y2488" s="13">
        <v>1</v>
      </c>
    </row>
    <row r="2489" spans="1:25" x14ac:dyDescent="0.3">
      <c r="A2489" s="31" t="s">
        <v>4917</v>
      </c>
      <c r="B2489" s="31" t="s">
        <v>2932</v>
      </c>
      <c r="C2489" s="31" t="s">
        <v>28</v>
      </c>
      <c r="D2489" s="13"/>
      <c r="E2489" s="31">
        <v>151</v>
      </c>
      <c r="F2489" s="13"/>
      <c r="G2489" s="31">
        <v>2861.03</v>
      </c>
      <c r="H2489" s="31">
        <v>432015.53</v>
      </c>
      <c r="I2489" s="32">
        <v>45685</v>
      </c>
      <c r="J2489" s="32">
        <v>45923</v>
      </c>
      <c r="K2489" s="31" t="s">
        <v>46</v>
      </c>
      <c r="L2489" s="33" t="s">
        <v>21</v>
      </c>
      <c r="M2489" s="13" t="str">
        <f>PROPER(TRIM(SUBSTITUTE(B2489,"###"," ")))</f>
        <v>Tend Lite</v>
      </c>
      <c r="N2489" s="13" t="str">
        <f>PROPER(TRIM(SUBSTITUTE(C2489,"###"," ")))</f>
        <v>Furniture</v>
      </c>
      <c r="O2489" s="13" t="str">
        <f>PROPER(TRIM(SUBSTITUTE(D2489,"###"," ")))</f>
        <v/>
      </c>
      <c r="P2489" s="13" t="str">
        <f t="shared" si="266"/>
        <v>Tend Lite</v>
      </c>
      <c r="Q2489" s="34" t="str">
        <f t="shared" si="267"/>
        <v>Furniture</v>
      </c>
      <c r="R2489" s="13" t="str">
        <f t="shared" si="268"/>
        <v>Others</v>
      </c>
      <c r="S2489" s="35">
        <f t="shared" si="269"/>
        <v>151</v>
      </c>
      <c r="T2489" s="35">
        <f t="shared" si="270"/>
        <v>0</v>
      </c>
      <c r="U2489" s="14">
        <f t="shared" si="271"/>
        <v>2861.03</v>
      </c>
      <c r="V2489" s="14">
        <f t="shared" si="272"/>
        <v>432015.53</v>
      </c>
      <c r="W2489" s="13" t="str">
        <v>In Stock</v>
      </c>
      <c r="X2489" s="13" t="str">
        <v>No</v>
      </c>
      <c r="Y2489" s="13">
        <v>0</v>
      </c>
    </row>
    <row r="2490" spans="1:25" x14ac:dyDescent="0.3">
      <c r="A2490" s="31" t="s">
        <v>4918</v>
      </c>
      <c r="B2490" s="31" t="s">
        <v>4919</v>
      </c>
      <c r="C2490" s="31" t="s">
        <v>20</v>
      </c>
      <c r="D2490" s="31" t="s">
        <v>45</v>
      </c>
      <c r="E2490" s="31">
        <v>136</v>
      </c>
      <c r="F2490" s="31">
        <v>36</v>
      </c>
      <c r="G2490" s="31">
        <v>5192.22</v>
      </c>
      <c r="H2490" s="31">
        <v>706141.92</v>
      </c>
      <c r="I2490" s="32">
        <v>45734</v>
      </c>
      <c r="J2490" s="32">
        <v>45923</v>
      </c>
      <c r="K2490" s="31" t="s">
        <v>46</v>
      </c>
      <c r="L2490" s="33" t="s">
        <v>33</v>
      </c>
      <c r="M2490" s="13" t="str">
        <f>PROPER(TRIM(SUBSTITUTE(B2490,"###"," ")))</f>
        <v>Indeed Max</v>
      </c>
      <c r="N2490" s="13" t="str">
        <f>PROPER(TRIM(SUBSTITUTE(C2490,"###"," ")))</f>
        <v>Toys</v>
      </c>
      <c r="O2490" s="13" t="str">
        <f>PROPER(TRIM(SUBSTITUTE(D2490,"###"," ")))</f>
        <v>Retailmart Inc</v>
      </c>
      <c r="P2490" s="13" t="str">
        <f t="shared" si="266"/>
        <v>Indeed Max</v>
      </c>
      <c r="Q2490" s="34" t="str">
        <f t="shared" si="267"/>
        <v>Toys</v>
      </c>
      <c r="R2490" s="13" t="str">
        <f t="shared" si="268"/>
        <v>Retailmart Inc</v>
      </c>
      <c r="S2490" s="35">
        <f t="shared" si="269"/>
        <v>136</v>
      </c>
      <c r="T2490" s="35">
        <f t="shared" si="270"/>
        <v>36</v>
      </c>
      <c r="U2490" s="14">
        <f t="shared" si="271"/>
        <v>5192.22</v>
      </c>
      <c r="V2490" s="14">
        <f t="shared" si="272"/>
        <v>706141.92</v>
      </c>
      <c r="W2490" s="13" t="str">
        <v>In Stock</v>
      </c>
      <c r="X2490" s="13" t="str">
        <v>No</v>
      </c>
      <c r="Y2490" s="13">
        <v>0</v>
      </c>
    </row>
    <row r="2491" spans="1:25" x14ac:dyDescent="0.3">
      <c r="A2491" s="31" t="s">
        <v>4920</v>
      </c>
      <c r="B2491" s="31" t="s">
        <v>1140</v>
      </c>
      <c r="C2491" s="31" t="s">
        <v>28</v>
      </c>
      <c r="D2491" s="31" t="s">
        <v>53</v>
      </c>
      <c r="E2491" s="31">
        <v>185</v>
      </c>
      <c r="F2491" s="31">
        <v>32</v>
      </c>
      <c r="G2491" s="31">
        <v>9605.93</v>
      </c>
      <c r="H2491" s="31">
        <v>1777097.05</v>
      </c>
      <c r="I2491" s="32">
        <v>45746</v>
      </c>
      <c r="J2491" s="32">
        <v>45913</v>
      </c>
      <c r="K2491" s="31" t="s">
        <v>25</v>
      </c>
      <c r="L2491" s="33" t="s">
        <v>17</v>
      </c>
      <c r="M2491" s="13" t="str">
        <f>PROPER(TRIM(SUBSTITUTE(B2491,"###"," ")))</f>
        <v>Author Plus</v>
      </c>
      <c r="N2491" s="13" t="str">
        <f>PROPER(TRIM(SUBSTITUTE(C2491,"###"," ")))</f>
        <v>Furniture</v>
      </c>
      <c r="O2491" s="13" t="str">
        <f>PROPER(TRIM(SUBSTITUTE(D2491,"###"," ")))</f>
        <v>Abc Pvt Ltd</v>
      </c>
      <c r="P2491" s="13" t="str">
        <f t="shared" si="266"/>
        <v>Author Plus</v>
      </c>
      <c r="Q2491" s="34" t="str">
        <f t="shared" si="267"/>
        <v>Furniture</v>
      </c>
      <c r="R2491" s="13" t="str">
        <f t="shared" si="268"/>
        <v>Abc Pvt Ltd</v>
      </c>
      <c r="S2491" s="35">
        <f t="shared" si="269"/>
        <v>185</v>
      </c>
      <c r="T2491" s="35">
        <f t="shared" si="270"/>
        <v>32</v>
      </c>
      <c r="U2491" s="14">
        <f t="shared" si="271"/>
        <v>9605.93</v>
      </c>
      <c r="V2491" s="14">
        <f t="shared" si="272"/>
        <v>1777097.05</v>
      </c>
      <c r="W2491" s="13" t="str">
        <v>In Stock</v>
      </c>
      <c r="X2491" s="13" t="str">
        <v>No</v>
      </c>
      <c r="Y2491" s="13">
        <v>0</v>
      </c>
    </row>
    <row r="2492" spans="1:25" x14ac:dyDescent="0.3">
      <c r="A2492" s="31" t="s">
        <v>4921</v>
      </c>
      <c r="B2492" s="31" t="s">
        <v>4922</v>
      </c>
      <c r="C2492" s="31" t="s">
        <v>28</v>
      </c>
      <c r="D2492" s="31" t="s">
        <v>45</v>
      </c>
      <c r="E2492" s="31">
        <v>84</v>
      </c>
      <c r="F2492" s="31">
        <v>70</v>
      </c>
      <c r="G2492" s="31">
        <v>5473.62</v>
      </c>
      <c r="H2492" s="31">
        <v>459784.08</v>
      </c>
      <c r="I2492" s="32">
        <v>45705</v>
      </c>
      <c r="J2492" s="32">
        <v>45898</v>
      </c>
      <c r="K2492" s="31" t="s">
        <v>29</v>
      </c>
      <c r="L2492" s="33" t="s">
        <v>30</v>
      </c>
      <c r="M2492" s="13" t="str">
        <f>PROPER(TRIM(SUBSTITUTE(B2492,"###"," ")))</f>
        <v>Build X</v>
      </c>
      <c r="N2492" s="13" t="str">
        <f>PROPER(TRIM(SUBSTITUTE(C2492,"###"," ")))</f>
        <v>Furniture</v>
      </c>
      <c r="O2492" s="13" t="str">
        <f>PROPER(TRIM(SUBSTITUTE(D2492,"###"," ")))</f>
        <v>Retailmart Inc</v>
      </c>
      <c r="P2492" s="13" t="str">
        <f t="shared" si="266"/>
        <v>Build X</v>
      </c>
      <c r="Q2492" s="34" t="str">
        <f t="shared" si="267"/>
        <v>Furniture</v>
      </c>
      <c r="R2492" s="13" t="str">
        <f t="shared" si="268"/>
        <v>Retailmart Inc</v>
      </c>
      <c r="S2492" s="35">
        <f t="shared" si="269"/>
        <v>84</v>
      </c>
      <c r="T2492" s="35">
        <f t="shared" si="270"/>
        <v>70</v>
      </c>
      <c r="U2492" s="14">
        <f t="shared" si="271"/>
        <v>5473.62</v>
      </c>
      <c r="V2492" s="14">
        <f t="shared" si="272"/>
        <v>459784.08</v>
      </c>
      <c r="W2492" s="13" t="str">
        <v>In Stock</v>
      </c>
      <c r="X2492" s="13" t="str">
        <v>No</v>
      </c>
      <c r="Y2492" s="13">
        <v>0</v>
      </c>
    </row>
    <row r="2493" spans="1:25" x14ac:dyDescent="0.3">
      <c r="A2493" s="31" t="s">
        <v>4924</v>
      </c>
      <c r="B2493" s="31" t="s">
        <v>4925</v>
      </c>
      <c r="C2493" s="31" t="s">
        <v>28</v>
      </c>
      <c r="D2493" s="31" t="s">
        <v>15</v>
      </c>
      <c r="E2493" s="31">
        <v>49</v>
      </c>
      <c r="F2493" s="31">
        <v>24</v>
      </c>
      <c r="G2493" s="31">
        <v>5249.64</v>
      </c>
      <c r="H2493" s="31">
        <v>257232.36</v>
      </c>
      <c r="I2493" s="32">
        <v>45673</v>
      </c>
      <c r="J2493" s="32">
        <v>45908</v>
      </c>
      <c r="K2493" s="31" t="s">
        <v>25</v>
      </c>
      <c r="L2493" s="33" t="s">
        <v>30</v>
      </c>
      <c r="M2493" s="13" t="str">
        <f>PROPER(TRIM(SUBSTITUTE(B2493,"###"," ")))</f>
        <v>Eat Pro</v>
      </c>
      <c r="N2493" s="13" t="str">
        <f>PROPER(TRIM(SUBSTITUTE(C2493,"###"," ")))</f>
        <v>Furniture</v>
      </c>
      <c r="O2493" s="13" t="str">
        <f>PROPER(TRIM(SUBSTITUTE(D2493,"###"," ")))</f>
        <v>Global Traders</v>
      </c>
      <c r="P2493" s="13" t="str">
        <f t="shared" si="266"/>
        <v>Eat Pro</v>
      </c>
      <c r="Q2493" s="34" t="str">
        <f t="shared" si="267"/>
        <v>Furniture</v>
      </c>
      <c r="R2493" s="13" t="str">
        <f t="shared" si="268"/>
        <v>Global Traders</v>
      </c>
      <c r="S2493" s="35">
        <f t="shared" si="269"/>
        <v>49</v>
      </c>
      <c r="T2493" s="35">
        <f t="shared" si="270"/>
        <v>24</v>
      </c>
      <c r="U2493" s="14">
        <f t="shared" si="271"/>
        <v>5249.64</v>
      </c>
      <c r="V2493" s="14">
        <f t="shared" si="272"/>
        <v>257232.36000000002</v>
      </c>
      <c r="W2493" s="13" t="str">
        <v>In Stock</v>
      </c>
      <c r="X2493" s="13" t="str">
        <v>No</v>
      </c>
      <c r="Y2493" s="13">
        <v>0</v>
      </c>
    </row>
    <row r="2494" spans="1:25" x14ac:dyDescent="0.3">
      <c r="A2494" s="31" t="s">
        <v>4927</v>
      </c>
      <c r="B2494" s="31" t="s">
        <v>4928</v>
      </c>
      <c r="C2494" s="31" t="s">
        <v>14</v>
      </c>
      <c r="D2494" s="31" t="s">
        <v>15</v>
      </c>
      <c r="E2494" s="31">
        <v>59</v>
      </c>
      <c r="F2494" s="31">
        <v>31</v>
      </c>
      <c r="G2494" s="31">
        <v>5402.23</v>
      </c>
      <c r="H2494" s="31">
        <v>318731.56999999989</v>
      </c>
      <c r="I2494" s="32">
        <v>45790</v>
      </c>
      <c r="J2494" s="32">
        <v>45853</v>
      </c>
      <c r="K2494" s="31" t="s">
        <v>16</v>
      </c>
      <c r="L2494" s="33" t="s">
        <v>17</v>
      </c>
      <c r="M2494" s="13" t="str">
        <f>PROPER(TRIM(SUBSTITUTE(B2494,"###"," ")))</f>
        <v>Detail Lite</v>
      </c>
      <c r="N2494" s="13" t="str">
        <f>PROPER(TRIM(SUBSTITUTE(C2494,"###"," ")))</f>
        <v>Clothing</v>
      </c>
      <c r="O2494" s="13" t="str">
        <f>PROPER(TRIM(SUBSTITUTE(D2494,"###"," ")))</f>
        <v>Global Traders</v>
      </c>
      <c r="P2494" s="13" t="str">
        <f t="shared" si="266"/>
        <v>Detail Lite</v>
      </c>
      <c r="Q2494" s="34" t="str">
        <f t="shared" si="267"/>
        <v>Clothing</v>
      </c>
      <c r="R2494" s="13" t="str">
        <f t="shared" si="268"/>
        <v>Global Traders</v>
      </c>
      <c r="S2494" s="35">
        <f t="shared" si="269"/>
        <v>59</v>
      </c>
      <c r="T2494" s="35">
        <f t="shared" si="270"/>
        <v>31</v>
      </c>
      <c r="U2494" s="14">
        <f t="shared" si="271"/>
        <v>5402.23</v>
      </c>
      <c r="V2494" s="14">
        <f t="shared" si="272"/>
        <v>318731.56999999995</v>
      </c>
      <c r="W2494" s="13" t="str">
        <v>In Stock</v>
      </c>
      <c r="X2494" s="13" t="str">
        <v>No</v>
      </c>
      <c r="Y2494" s="13">
        <v>0</v>
      </c>
    </row>
    <row r="2495" spans="1:25" x14ac:dyDescent="0.3">
      <c r="A2495" s="31" t="s">
        <v>4929</v>
      </c>
      <c r="B2495" s="31" t="s">
        <v>4930</v>
      </c>
      <c r="C2495" s="31" t="s">
        <v>28</v>
      </c>
      <c r="D2495" s="31" t="s">
        <v>24</v>
      </c>
      <c r="E2495" s="31">
        <v>191</v>
      </c>
      <c r="F2495" s="13"/>
      <c r="G2495" s="31">
        <v>16782.16</v>
      </c>
      <c r="H2495" s="31">
        <v>3205392.56</v>
      </c>
      <c r="I2495" s="32">
        <v>45696</v>
      </c>
      <c r="J2495" s="32">
        <v>45858</v>
      </c>
      <c r="K2495" s="31" t="s">
        <v>54</v>
      </c>
      <c r="L2495" s="33" t="s">
        <v>17</v>
      </c>
      <c r="M2495" s="13" t="str">
        <f>PROPER(TRIM(SUBSTITUTE(B2495,"###"," ")))</f>
        <v>Art Mini</v>
      </c>
      <c r="N2495" s="13" t="str">
        <f>PROPER(TRIM(SUBSTITUTE(C2495,"###"," ")))</f>
        <v>Furniture</v>
      </c>
      <c r="O2495" s="13" t="str">
        <f>PROPER(TRIM(SUBSTITUTE(D2495,"###"," ")))</f>
        <v>Omni Suppliers</v>
      </c>
      <c r="P2495" s="13" t="str">
        <f t="shared" si="266"/>
        <v>Art Mini</v>
      </c>
      <c r="Q2495" s="34" t="str">
        <f t="shared" si="267"/>
        <v>Furniture</v>
      </c>
      <c r="R2495" s="13" t="str">
        <f t="shared" si="268"/>
        <v>Omni Suppliers</v>
      </c>
      <c r="S2495" s="35">
        <f t="shared" si="269"/>
        <v>191</v>
      </c>
      <c r="T2495" s="35">
        <f t="shared" si="270"/>
        <v>0</v>
      </c>
      <c r="U2495" s="14">
        <f t="shared" si="271"/>
        <v>16782.16</v>
      </c>
      <c r="V2495" s="14">
        <f t="shared" si="272"/>
        <v>3205392.56</v>
      </c>
      <c r="W2495" s="13" t="str">
        <v>In Stock</v>
      </c>
      <c r="X2495" s="13" t="str">
        <v>No</v>
      </c>
      <c r="Y2495" s="13">
        <v>0</v>
      </c>
    </row>
    <row r="2496" spans="1:25" x14ac:dyDescent="0.3">
      <c r="A2496" s="31" t="s">
        <v>4931</v>
      </c>
      <c r="B2496" s="31" t="s">
        <v>4932</v>
      </c>
      <c r="C2496" s="31" t="s">
        <v>20</v>
      </c>
      <c r="D2496" s="31" t="s">
        <v>24</v>
      </c>
      <c r="E2496" s="31">
        <v>170</v>
      </c>
      <c r="F2496" s="31">
        <v>92</v>
      </c>
      <c r="G2496" s="31">
        <v>6269.96</v>
      </c>
      <c r="H2496" s="31">
        <v>1065893.2</v>
      </c>
      <c r="I2496" s="32">
        <v>45772</v>
      </c>
      <c r="J2496" s="32">
        <v>45938</v>
      </c>
      <c r="K2496" s="31" t="s">
        <v>16</v>
      </c>
      <c r="L2496" s="33" t="s">
        <v>17</v>
      </c>
      <c r="M2496" s="13" t="str">
        <f>PROPER(TRIM(SUBSTITUTE(B2496,"###"," ")))</f>
        <v>Alone Mini</v>
      </c>
      <c r="N2496" s="13" t="str">
        <f>PROPER(TRIM(SUBSTITUTE(C2496,"###"," ")))</f>
        <v>Toys</v>
      </c>
      <c r="O2496" s="13" t="str">
        <f>PROPER(TRIM(SUBSTITUTE(D2496,"###"," ")))</f>
        <v>Omni Suppliers</v>
      </c>
      <c r="P2496" s="13" t="str">
        <f t="shared" si="266"/>
        <v>Alone Mini</v>
      </c>
      <c r="Q2496" s="34" t="str">
        <f t="shared" si="267"/>
        <v>Toys</v>
      </c>
      <c r="R2496" s="13" t="str">
        <f t="shared" si="268"/>
        <v>Omni Suppliers</v>
      </c>
      <c r="S2496" s="35">
        <f t="shared" si="269"/>
        <v>170</v>
      </c>
      <c r="T2496" s="35">
        <f t="shared" si="270"/>
        <v>92</v>
      </c>
      <c r="U2496" s="14">
        <f t="shared" si="271"/>
        <v>6269.96</v>
      </c>
      <c r="V2496" s="14">
        <f t="shared" si="272"/>
        <v>1065893.2</v>
      </c>
      <c r="W2496" s="13" t="str">
        <v>In Stock</v>
      </c>
      <c r="X2496" s="13" t="str">
        <v>No</v>
      </c>
      <c r="Y2496" s="13">
        <v>0</v>
      </c>
    </row>
    <row r="2497" spans="1:25" x14ac:dyDescent="0.3">
      <c r="A2497" s="31" t="s">
        <v>4933</v>
      </c>
      <c r="B2497" s="31" t="s">
        <v>4934</v>
      </c>
      <c r="C2497" s="31" t="s">
        <v>28</v>
      </c>
      <c r="D2497" s="31" t="s">
        <v>15</v>
      </c>
      <c r="E2497" s="31">
        <v>71</v>
      </c>
      <c r="F2497" s="31">
        <v>57</v>
      </c>
      <c r="G2497" s="31">
        <v>707.89</v>
      </c>
      <c r="H2497" s="31">
        <v>50260.19</v>
      </c>
      <c r="I2497" s="32">
        <v>45701</v>
      </c>
      <c r="J2497" s="32">
        <v>45926</v>
      </c>
      <c r="K2497" s="31" t="s">
        <v>25</v>
      </c>
      <c r="L2497" s="33" t="s">
        <v>17</v>
      </c>
      <c r="M2497" s="13" t="str">
        <f>PROPER(TRIM(SUBSTITUTE(B2497,"###"," ")))</f>
        <v>Letter X</v>
      </c>
      <c r="N2497" s="13" t="str">
        <f>PROPER(TRIM(SUBSTITUTE(C2497,"###"," ")))</f>
        <v>Furniture</v>
      </c>
      <c r="O2497" s="13" t="str">
        <f>PROPER(TRIM(SUBSTITUTE(D2497,"###"," ")))</f>
        <v>Global Traders</v>
      </c>
      <c r="P2497" s="13" t="str">
        <f t="shared" si="266"/>
        <v>Letter X</v>
      </c>
      <c r="Q2497" s="34" t="str">
        <f t="shared" si="267"/>
        <v>Furniture</v>
      </c>
      <c r="R2497" s="13" t="str">
        <f t="shared" si="268"/>
        <v>Global Traders</v>
      </c>
      <c r="S2497" s="35">
        <f t="shared" si="269"/>
        <v>71</v>
      </c>
      <c r="T2497" s="35">
        <f t="shared" si="270"/>
        <v>57</v>
      </c>
      <c r="U2497" s="14">
        <f t="shared" si="271"/>
        <v>707.89</v>
      </c>
      <c r="V2497" s="14">
        <f t="shared" si="272"/>
        <v>50260.19</v>
      </c>
      <c r="W2497" s="13" t="str">
        <v>In Stock</v>
      </c>
      <c r="X2497" s="13" t="str">
        <v>No</v>
      </c>
      <c r="Y2497" s="13">
        <v>0</v>
      </c>
    </row>
    <row r="2498" spans="1:25" x14ac:dyDescent="0.3">
      <c r="A2498" s="31" t="s">
        <v>4935</v>
      </c>
      <c r="B2498" s="31" t="s">
        <v>4936</v>
      </c>
      <c r="C2498" s="31" t="s">
        <v>20</v>
      </c>
      <c r="D2498" s="31" t="s">
        <v>24</v>
      </c>
      <c r="E2498" s="13"/>
      <c r="F2498" s="31">
        <v>96</v>
      </c>
      <c r="G2498" s="31">
        <v>18623.830000000002</v>
      </c>
      <c r="H2498" s="13"/>
      <c r="I2498" s="32">
        <v>45721</v>
      </c>
      <c r="J2498" s="32">
        <v>45876</v>
      </c>
      <c r="K2498" s="13"/>
      <c r="L2498" s="33" t="s">
        <v>21</v>
      </c>
      <c r="M2498" s="13" t="str">
        <f>PROPER(TRIM(SUBSTITUTE(B2498,"###"," ")))</f>
        <v>Past X</v>
      </c>
      <c r="N2498" s="13" t="str">
        <f>PROPER(TRIM(SUBSTITUTE(C2498,"###"," ")))</f>
        <v>Toys</v>
      </c>
      <c r="O2498" s="13" t="str">
        <f>PROPER(TRIM(SUBSTITUTE(D2498,"###"," ")))</f>
        <v>Omni Suppliers</v>
      </c>
      <c r="P2498" s="13" t="str">
        <f t="shared" si="266"/>
        <v>Past X</v>
      </c>
      <c r="Q2498" s="34" t="str">
        <f t="shared" si="267"/>
        <v>Toys</v>
      </c>
      <c r="R2498" s="13" t="str">
        <f t="shared" si="268"/>
        <v>Omni Suppliers</v>
      </c>
      <c r="S2498" s="35">
        <f t="shared" si="269"/>
        <v>0</v>
      </c>
      <c r="T2498" s="35">
        <f t="shared" si="270"/>
        <v>96</v>
      </c>
      <c r="U2498" s="14">
        <f t="shared" si="271"/>
        <v>18623.830000000002</v>
      </c>
      <c r="V2498" s="14">
        <f t="shared" si="272"/>
        <v>0</v>
      </c>
      <c r="W2498" s="13" t="str">
        <v>Out of Stock</v>
      </c>
      <c r="X2498" s="13" t="str">
        <v>Yes</v>
      </c>
      <c r="Y2498" s="13">
        <v>1</v>
      </c>
    </row>
    <row r="2499" spans="1:25" x14ac:dyDescent="0.3">
      <c r="A2499" s="31" t="s">
        <v>4937</v>
      </c>
      <c r="B2499" s="31" t="s">
        <v>4938</v>
      </c>
      <c r="C2499" s="31" t="s">
        <v>14</v>
      </c>
      <c r="D2499" s="31" t="s">
        <v>53</v>
      </c>
      <c r="E2499" s="31">
        <v>164</v>
      </c>
      <c r="F2499" s="31">
        <v>23</v>
      </c>
      <c r="G2499" s="31">
        <v>6863.07</v>
      </c>
      <c r="H2499" s="31">
        <v>1125543.48</v>
      </c>
      <c r="I2499" s="32">
        <v>45677</v>
      </c>
      <c r="J2499" s="32">
        <v>45939</v>
      </c>
      <c r="K2499" s="31" t="s">
        <v>46</v>
      </c>
      <c r="L2499" s="33" t="s">
        <v>30</v>
      </c>
      <c r="M2499" s="13" t="str">
        <f>PROPER(TRIM(SUBSTITUTE(B2499,"###"," ")))</f>
        <v>College Lite</v>
      </c>
      <c r="N2499" s="13" t="str">
        <f>PROPER(TRIM(SUBSTITUTE(C2499,"###"," ")))</f>
        <v>Clothing</v>
      </c>
      <c r="O2499" s="13" t="str">
        <f>PROPER(TRIM(SUBSTITUTE(D2499,"###"," ")))</f>
        <v>Abc Pvt Ltd</v>
      </c>
      <c r="P2499" s="13" t="str">
        <f t="shared" ref="P2499:P2562" si="273">IF(M2499="","Unknown",M2499)</f>
        <v>College Lite</v>
      </c>
      <c r="Q2499" s="34" t="str">
        <f t="shared" ref="Q2499:Q2562" si="274">IF(N2499="","Unknown",N2499)</f>
        <v>Clothing</v>
      </c>
      <c r="R2499" s="13" t="str">
        <f t="shared" ref="R2499:R2562" si="275">IF(O2499="","Others",O2499)</f>
        <v>Abc Pvt Ltd</v>
      </c>
      <c r="S2499" s="35">
        <f t="shared" ref="S2499:S2562" si="276">VALUE(E2499)</f>
        <v>164</v>
      </c>
      <c r="T2499" s="35">
        <f t="shared" ref="T2499:T2562" si="277">VALUE(F2499)</f>
        <v>23</v>
      </c>
      <c r="U2499" s="14">
        <f t="shared" ref="U2499:U2562" si="278">VALUE(G2499)</f>
        <v>6863.07</v>
      </c>
      <c r="V2499" s="14">
        <f t="shared" ref="V2499:V2562" si="279">E2499*G2499</f>
        <v>1125543.48</v>
      </c>
      <c r="W2499" s="13" t="str">
        <v>In Stock</v>
      </c>
      <c r="X2499" s="13" t="str">
        <v>No</v>
      </c>
      <c r="Y2499" s="13">
        <v>0</v>
      </c>
    </row>
    <row r="2500" spans="1:25" x14ac:dyDescent="0.3">
      <c r="A2500" s="31" t="s">
        <v>4939</v>
      </c>
      <c r="B2500" s="31" t="s">
        <v>4284</v>
      </c>
      <c r="C2500" s="31" t="s">
        <v>44</v>
      </c>
      <c r="D2500" s="13"/>
      <c r="E2500" s="31">
        <v>43</v>
      </c>
      <c r="F2500" s="31">
        <v>86</v>
      </c>
      <c r="G2500" s="31">
        <v>4471.8599999999997</v>
      </c>
      <c r="H2500" s="31">
        <v>192289.98</v>
      </c>
      <c r="I2500" s="32">
        <v>45681</v>
      </c>
      <c r="J2500" s="32">
        <v>45853</v>
      </c>
      <c r="K2500" s="31" t="s">
        <v>46</v>
      </c>
      <c r="L2500" s="33" t="s">
        <v>30</v>
      </c>
      <c r="M2500" s="13" t="str">
        <f>PROPER(TRIM(SUBSTITUTE(B2500,"###"," ")))</f>
        <v>Wait Pro</v>
      </c>
      <c r="N2500" s="13" t="str">
        <f>PROPER(TRIM(SUBSTITUTE(C2500,"###"," ")))</f>
        <v>Groceries</v>
      </c>
      <c r="O2500" s="13" t="str">
        <f>PROPER(TRIM(SUBSTITUTE(D2500,"###"," ")))</f>
        <v/>
      </c>
      <c r="P2500" s="13" t="str">
        <f t="shared" si="273"/>
        <v>Wait Pro</v>
      </c>
      <c r="Q2500" s="34" t="str">
        <f t="shared" si="274"/>
        <v>Groceries</v>
      </c>
      <c r="R2500" s="13" t="str">
        <f t="shared" si="275"/>
        <v>Others</v>
      </c>
      <c r="S2500" s="35">
        <f t="shared" si="276"/>
        <v>43</v>
      </c>
      <c r="T2500" s="35">
        <f t="shared" si="277"/>
        <v>86</v>
      </c>
      <c r="U2500" s="14">
        <f t="shared" si="278"/>
        <v>4471.8599999999997</v>
      </c>
      <c r="V2500" s="14">
        <f t="shared" si="279"/>
        <v>192289.97999999998</v>
      </c>
      <c r="W2500" s="13" t="str">
        <v>Low Stock</v>
      </c>
      <c r="X2500" s="13" t="str">
        <v>Yes</v>
      </c>
      <c r="Y2500" s="13">
        <v>1</v>
      </c>
    </row>
    <row r="2501" spans="1:25" x14ac:dyDescent="0.3">
      <c r="A2501" s="31" t="s">
        <v>4941</v>
      </c>
      <c r="B2501" s="31" t="s">
        <v>4942</v>
      </c>
      <c r="C2501" s="31" t="s">
        <v>40</v>
      </c>
      <c r="D2501" s="31" t="s">
        <v>45</v>
      </c>
      <c r="E2501" s="31">
        <v>180</v>
      </c>
      <c r="F2501" s="31">
        <v>92</v>
      </c>
      <c r="G2501" s="31">
        <v>88.54</v>
      </c>
      <c r="H2501" s="31">
        <v>15937.2</v>
      </c>
      <c r="I2501" s="32">
        <v>45770</v>
      </c>
      <c r="J2501" s="32">
        <v>45920</v>
      </c>
      <c r="K2501" s="31" t="s">
        <v>57</v>
      </c>
      <c r="L2501" s="33" t="s">
        <v>21</v>
      </c>
      <c r="M2501" s="13" t="str">
        <f>PROPER(TRIM(SUBSTITUTE(B2501,"###"," ")))</f>
        <v>Give Max</v>
      </c>
      <c r="N2501" s="13" t="str">
        <f>PROPER(TRIM(SUBSTITUTE(C2501,"###"," ")))</f>
        <v>Electronics</v>
      </c>
      <c r="O2501" s="13" t="str">
        <f>PROPER(TRIM(SUBSTITUTE(D2501,"###"," ")))</f>
        <v>Retailmart Inc</v>
      </c>
      <c r="P2501" s="13" t="str">
        <f t="shared" si="273"/>
        <v>Give Max</v>
      </c>
      <c r="Q2501" s="34" t="str">
        <f t="shared" si="274"/>
        <v>Electronics</v>
      </c>
      <c r="R2501" s="13" t="str">
        <f t="shared" si="275"/>
        <v>Retailmart Inc</v>
      </c>
      <c r="S2501" s="35">
        <f t="shared" si="276"/>
        <v>180</v>
      </c>
      <c r="T2501" s="35">
        <f t="shared" si="277"/>
        <v>92</v>
      </c>
      <c r="U2501" s="14">
        <f t="shared" si="278"/>
        <v>88.54</v>
      </c>
      <c r="V2501" s="14">
        <f t="shared" si="279"/>
        <v>15937.2</v>
      </c>
      <c r="W2501" s="13" t="str">
        <v>In Stock</v>
      </c>
      <c r="X2501" s="13" t="str">
        <v>No</v>
      </c>
      <c r="Y2501" s="13">
        <v>0</v>
      </c>
    </row>
    <row r="2502" spans="1:25" x14ac:dyDescent="0.3">
      <c r="A2502" s="31" t="s">
        <v>4947</v>
      </c>
      <c r="B2502" s="31" t="s">
        <v>4948</v>
      </c>
      <c r="C2502" s="31" t="s">
        <v>14</v>
      </c>
      <c r="D2502" s="31" t="s">
        <v>41</v>
      </c>
      <c r="E2502" s="31">
        <v>119</v>
      </c>
      <c r="F2502" s="31">
        <v>38</v>
      </c>
      <c r="G2502" s="31">
        <v>10691.23</v>
      </c>
      <c r="H2502" s="31">
        <v>1272256.3700000001</v>
      </c>
      <c r="I2502" s="32">
        <v>45771</v>
      </c>
      <c r="J2502" s="32">
        <v>45906</v>
      </c>
      <c r="K2502" s="31" t="s">
        <v>57</v>
      </c>
      <c r="L2502" s="33" t="s">
        <v>21</v>
      </c>
      <c r="M2502" s="13" t="str">
        <f>PROPER(TRIM(SUBSTITUTE(B2502,"###"," ")))</f>
        <v>Next Max</v>
      </c>
      <c r="N2502" s="13" t="str">
        <f>PROPER(TRIM(SUBSTITUTE(C2502,"###"," ")))</f>
        <v>Clothing</v>
      </c>
      <c r="O2502" s="13" t="str">
        <f>PROPER(TRIM(SUBSTITUTE(D2502,"###"," ")))</f>
        <v>Quickstock</v>
      </c>
      <c r="P2502" s="13" t="str">
        <f t="shared" si="273"/>
        <v>Next Max</v>
      </c>
      <c r="Q2502" s="34" t="str">
        <f t="shared" si="274"/>
        <v>Clothing</v>
      </c>
      <c r="R2502" s="13" t="str">
        <f t="shared" si="275"/>
        <v>Quickstock</v>
      </c>
      <c r="S2502" s="35">
        <f t="shared" si="276"/>
        <v>119</v>
      </c>
      <c r="T2502" s="35">
        <f t="shared" si="277"/>
        <v>38</v>
      </c>
      <c r="U2502" s="14">
        <f t="shared" si="278"/>
        <v>10691.23</v>
      </c>
      <c r="V2502" s="14">
        <f t="shared" si="279"/>
        <v>1272256.3699999999</v>
      </c>
      <c r="W2502" s="13" t="str">
        <v>In Stock</v>
      </c>
      <c r="X2502" s="13" t="str">
        <v>No</v>
      </c>
      <c r="Y2502" s="13">
        <v>0</v>
      </c>
    </row>
    <row r="2503" spans="1:25" x14ac:dyDescent="0.3">
      <c r="A2503" s="31" t="s">
        <v>4949</v>
      </c>
      <c r="B2503" s="31" t="s">
        <v>1863</v>
      </c>
      <c r="C2503" s="31" t="s">
        <v>28</v>
      </c>
      <c r="D2503" s="31" t="s">
        <v>24</v>
      </c>
      <c r="E2503" s="31">
        <v>141</v>
      </c>
      <c r="F2503" s="31">
        <v>56</v>
      </c>
      <c r="G2503" s="31">
        <v>7886.07</v>
      </c>
      <c r="H2503" s="31">
        <v>1111935.8700000001</v>
      </c>
      <c r="I2503" s="32">
        <v>45698</v>
      </c>
      <c r="J2503" s="32">
        <v>45853</v>
      </c>
      <c r="K2503" s="31" t="s">
        <v>46</v>
      </c>
      <c r="L2503" s="33" t="s">
        <v>33</v>
      </c>
      <c r="M2503" s="13" t="str">
        <f>PROPER(TRIM(SUBSTITUTE(B2503,"###"," ")))</f>
        <v>Move Mini</v>
      </c>
      <c r="N2503" s="13" t="str">
        <f>PROPER(TRIM(SUBSTITUTE(C2503,"###"," ")))</f>
        <v>Furniture</v>
      </c>
      <c r="O2503" s="13" t="str">
        <f>PROPER(TRIM(SUBSTITUTE(D2503,"###"," ")))</f>
        <v>Omni Suppliers</v>
      </c>
      <c r="P2503" s="13" t="str">
        <f t="shared" si="273"/>
        <v>Move Mini</v>
      </c>
      <c r="Q2503" s="34" t="str">
        <f t="shared" si="274"/>
        <v>Furniture</v>
      </c>
      <c r="R2503" s="13" t="str">
        <f t="shared" si="275"/>
        <v>Omni Suppliers</v>
      </c>
      <c r="S2503" s="35">
        <f t="shared" si="276"/>
        <v>141</v>
      </c>
      <c r="T2503" s="35">
        <f t="shared" si="277"/>
        <v>56</v>
      </c>
      <c r="U2503" s="14">
        <f t="shared" si="278"/>
        <v>7886.07</v>
      </c>
      <c r="V2503" s="14">
        <f t="shared" si="279"/>
        <v>1111935.8699999999</v>
      </c>
      <c r="W2503" s="13" t="str">
        <v>In Stock</v>
      </c>
      <c r="X2503" s="13" t="str">
        <v>No</v>
      </c>
      <c r="Y2503" s="13">
        <v>0</v>
      </c>
    </row>
    <row r="2504" spans="1:25" x14ac:dyDescent="0.3">
      <c r="A2504" s="31" t="s">
        <v>4950</v>
      </c>
      <c r="B2504" s="31" t="s">
        <v>4951</v>
      </c>
      <c r="C2504" s="31" t="s">
        <v>40</v>
      </c>
      <c r="D2504" s="31" t="s">
        <v>41</v>
      </c>
      <c r="E2504" s="31">
        <v>147</v>
      </c>
      <c r="F2504" s="31">
        <v>69</v>
      </c>
      <c r="G2504" s="31">
        <v>15379.58</v>
      </c>
      <c r="H2504" s="31">
        <v>2260798.2599999998</v>
      </c>
      <c r="I2504" s="32">
        <v>45672</v>
      </c>
      <c r="J2504" s="32">
        <v>45899</v>
      </c>
      <c r="K2504" s="31" t="s">
        <v>46</v>
      </c>
      <c r="L2504" s="33" t="s">
        <v>17</v>
      </c>
      <c r="M2504" s="13" t="str">
        <f>PROPER(TRIM(SUBSTITUTE(B2504,"###"," ")))</f>
        <v>Raise Plus</v>
      </c>
      <c r="N2504" s="13" t="str">
        <f>PROPER(TRIM(SUBSTITUTE(C2504,"###"," ")))</f>
        <v>Electronics</v>
      </c>
      <c r="O2504" s="13" t="str">
        <f>PROPER(TRIM(SUBSTITUTE(D2504,"###"," ")))</f>
        <v>Quickstock</v>
      </c>
      <c r="P2504" s="13" t="str">
        <f t="shared" si="273"/>
        <v>Raise Plus</v>
      </c>
      <c r="Q2504" s="34" t="str">
        <f t="shared" si="274"/>
        <v>Electronics</v>
      </c>
      <c r="R2504" s="13" t="str">
        <f t="shared" si="275"/>
        <v>Quickstock</v>
      </c>
      <c r="S2504" s="35">
        <f t="shared" si="276"/>
        <v>147</v>
      </c>
      <c r="T2504" s="35">
        <f t="shared" si="277"/>
        <v>69</v>
      </c>
      <c r="U2504" s="14">
        <f t="shared" si="278"/>
        <v>15379.58</v>
      </c>
      <c r="V2504" s="14">
        <f t="shared" si="279"/>
        <v>2260798.2599999998</v>
      </c>
      <c r="W2504" s="13" t="str">
        <v>In Stock</v>
      </c>
      <c r="X2504" s="13" t="str">
        <v>No</v>
      </c>
      <c r="Y2504" s="13">
        <v>0</v>
      </c>
    </row>
    <row r="2505" spans="1:25" x14ac:dyDescent="0.3">
      <c r="A2505" s="31" t="s">
        <v>4952</v>
      </c>
      <c r="B2505" s="31" t="s">
        <v>4953</v>
      </c>
      <c r="C2505" s="31" t="s">
        <v>44</v>
      </c>
      <c r="D2505" s="31" t="s">
        <v>45</v>
      </c>
      <c r="E2505" s="31">
        <v>26</v>
      </c>
      <c r="F2505" s="31">
        <v>91</v>
      </c>
      <c r="G2505" s="31">
        <v>10067.530000000001</v>
      </c>
      <c r="H2505" s="31">
        <v>261755.78</v>
      </c>
      <c r="I2505" s="32">
        <v>45774</v>
      </c>
      <c r="J2505" s="32">
        <v>45891</v>
      </c>
      <c r="K2505" s="31" t="s">
        <v>57</v>
      </c>
      <c r="L2505" s="33" t="s">
        <v>30</v>
      </c>
      <c r="M2505" s="13" t="str">
        <f>PROPER(TRIM(SUBSTITUTE(B2505,"###"," ")))</f>
        <v>Wall Max</v>
      </c>
      <c r="N2505" s="13" t="str">
        <f>PROPER(TRIM(SUBSTITUTE(C2505,"###"," ")))</f>
        <v>Groceries</v>
      </c>
      <c r="O2505" s="13" t="str">
        <f>PROPER(TRIM(SUBSTITUTE(D2505,"###"," ")))</f>
        <v>Retailmart Inc</v>
      </c>
      <c r="P2505" s="13" t="str">
        <f t="shared" si="273"/>
        <v>Wall Max</v>
      </c>
      <c r="Q2505" s="34" t="str">
        <f t="shared" si="274"/>
        <v>Groceries</v>
      </c>
      <c r="R2505" s="13" t="str">
        <f t="shared" si="275"/>
        <v>Retailmart Inc</v>
      </c>
      <c r="S2505" s="35">
        <f t="shared" si="276"/>
        <v>26</v>
      </c>
      <c r="T2505" s="35">
        <f t="shared" si="277"/>
        <v>91</v>
      </c>
      <c r="U2505" s="14">
        <f t="shared" si="278"/>
        <v>10067.530000000001</v>
      </c>
      <c r="V2505" s="14">
        <f t="shared" si="279"/>
        <v>261755.78000000003</v>
      </c>
      <c r="W2505" s="13" t="str">
        <v>Low Stock</v>
      </c>
      <c r="X2505" s="13" t="str">
        <v>Yes</v>
      </c>
      <c r="Y2505" s="13">
        <v>1</v>
      </c>
    </row>
    <row r="2506" spans="1:25" x14ac:dyDescent="0.3">
      <c r="A2506" s="31" t="s">
        <v>4955</v>
      </c>
      <c r="B2506" s="31" t="s">
        <v>4956</v>
      </c>
      <c r="C2506" s="31" t="s">
        <v>28</v>
      </c>
      <c r="D2506" s="31" t="s">
        <v>24</v>
      </c>
      <c r="E2506" s="31">
        <v>44</v>
      </c>
      <c r="F2506" s="31">
        <v>28</v>
      </c>
      <c r="G2506" s="31">
        <v>10304.91</v>
      </c>
      <c r="H2506" s="31">
        <v>453416.04</v>
      </c>
      <c r="I2506" s="32">
        <v>45695</v>
      </c>
      <c r="J2506" s="32">
        <v>45859</v>
      </c>
      <c r="K2506" s="31" t="s">
        <v>54</v>
      </c>
      <c r="L2506" s="33" t="s">
        <v>58</v>
      </c>
      <c r="M2506" s="13" t="str">
        <f>PROPER(TRIM(SUBSTITUTE(B2506,"###"," ")))</f>
        <v>Protect Pro</v>
      </c>
      <c r="N2506" s="13" t="str">
        <f>PROPER(TRIM(SUBSTITUTE(C2506,"###"," ")))</f>
        <v>Furniture</v>
      </c>
      <c r="O2506" s="13" t="str">
        <f>PROPER(TRIM(SUBSTITUTE(D2506,"###"," ")))</f>
        <v>Omni Suppliers</v>
      </c>
      <c r="P2506" s="13" t="str">
        <f t="shared" si="273"/>
        <v>Protect Pro</v>
      </c>
      <c r="Q2506" s="34" t="str">
        <f t="shared" si="274"/>
        <v>Furniture</v>
      </c>
      <c r="R2506" s="13" t="str">
        <f t="shared" si="275"/>
        <v>Omni Suppliers</v>
      </c>
      <c r="S2506" s="35">
        <f t="shared" si="276"/>
        <v>44</v>
      </c>
      <c r="T2506" s="35">
        <f t="shared" si="277"/>
        <v>28</v>
      </c>
      <c r="U2506" s="14">
        <f t="shared" si="278"/>
        <v>10304.91</v>
      </c>
      <c r="V2506" s="14">
        <f t="shared" si="279"/>
        <v>453416.04</v>
      </c>
      <c r="W2506" s="13" t="str">
        <v>In Stock</v>
      </c>
      <c r="X2506" s="13" t="str">
        <v>No</v>
      </c>
      <c r="Y2506" s="13">
        <v>0</v>
      </c>
    </row>
    <row r="2507" spans="1:25" x14ac:dyDescent="0.3">
      <c r="A2507" s="31" t="s">
        <v>4957</v>
      </c>
      <c r="B2507" s="31" t="s">
        <v>4958</v>
      </c>
      <c r="C2507" s="31" t="s">
        <v>40</v>
      </c>
      <c r="D2507" s="31" t="s">
        <v>53</v>
      </c>
      <c r="E2507" s="31">
        <v>0</v>
      </c>
      <c r="F2507" s="13"/>
      <c r="G2507" s="31">
        <v>8323.98</v>
      </c>
      <c r="H2507" s="31">
        <v>0</v>
      </c>
      <c r="I2507" s="32">
        <v>45737</v>
      </c>
      <c r="J2507" s="32">
        <v>45930</v>
      </c>
      <c r="K2507" s="31" t="s">
        <v>54</v>
      </c>
      <c r="L2507" s="33" t="s">
        <v>33</v>
      </c>
      <c r="M2507" s="13" t="str">
        <f>PROPER(TRIM(SUBSTITUTE(B2507,"###"," ")))</f>
        <v>Project Lite</v>
      </c>
      <c r="N2507" s="13" t="str">
        <f>PROPER(TRIM(SUBSTITUTE(C2507,"###"," ")))</f>
        <v>Electronics</v>
      </c>
      <c r="O2507" s="13" t="str">
        <f>PROPER(TRIM(SUBSTITUTE(D2507,"###"," ")))</f>
        <v>Abc Pvt Ltd</v>
      </c>
      <c r="P2507" s="13" t="str">
        <f t="shared" si="273"/>
        <v>Project Lite</v>
      </c>
      <c r="Q2507" s="34" t="str">
        <f t="shared" si="274"/>
        <v>Electronics</v>
      </c>
      <c r="R2507" s="13" t="str">
        <f t="shared" si="275"/>
        <v>Abc Pvt Ltd</v>
      </c>
      <c r="S2507" s="35">
        <f t="shared" si="276"/>
        <v>0</v>
      </c>
      <c r="T2507" s="35">
        <f t="shared" si="277"/>
        <v>0</v>
      </c>
      <c r="U2507" s="14">
        <f t="shared" si="278"/>
        <v>8323.98</v>
      </c>
      <c r="V2507" s="14">
        <f t="shared" si="279"/>
        <v>0</v>
      </c>
      <c r="W2507" s="13" t="str">
        <v>Out of Stock</v>
      </c>
      <c r="X2507" s="13" t="str">
        <v>No</v>
      </c>
      <c r="Y2507" s="13">
        <v>1</v>
      </c>
    </row>
    <row r="2508" spans="1:25" x14ac:dyDescent="0.3">
      <c r="A2508" s="31" t="s">
        <v>4959</v>
      </c>
      <c r="B2508" s="31" t="s">
        <v>2142</v>
      </c>
      <c r="C2508" s="31" t="s">
        <v>14</v>
      </c>
      <c r="D2508" s="31" t="s">
        <v>45</v>
      </c>
      <c r="E2508" s="31">
        <v>151</v>
      </c>
      <c r="F2508" s="31">
        <v>23</v>
      </c>
      <c r="G2508" s="31">
        <v>9354.5499999999993</v>
      </c>
      <c r="H2508" s="31">
        <v>1412537.05</v>
      </c>
      <c r="I2508" s="32">
        <v>45829</v>
      </c>
      <c r="J2508" s="32">
        <v>45888</v>
      </c>
      <c r="K2508" s="31" t="s">
        <v>25</v>
      </c>
      <c r="L2508" s="33" t="s">
        <v>33</v>
      </c>
      <c r="M2508" s="13" t="str">
        <f>PROPER(TRIM(SUBSTITUTE(B2508,"###"," ")))</f>
        <v>Ready Mini</v>
      </c>
      <c r="N2508" s="13" t="str">
        <f>PROPER(TRIM(SUBSTITUTE(C2508,"###"," ")))</f>
        <v>Clothing</v>
      </c>
      <c r="O2508" s="13" t="str">
        <f>PROPER(TRIM(SUBSTITUTE(D2508,"###"," ")))</f>
        <v>Retailmart Inc</v>
      </c>
      <c r="P2508" s="13" t="str">
        <f t="shared" si="273"/>
        <v>Ready Mini</v>
      </c>
      <c r="Q2508" s="34" t="str">
        <f t="shared" si="274"/>
        <v>Clothing</v>
      </c>
      <c r="R2508" s="13" t="str">
        <f t="shared" si="275"/>
        <v>Retailmart Inc</v>
      </c>
      <c r="S2508" s="35">
        <f t="shared" si="276"/>
        <v>151</v>
      </c>
      <c r="T2508" s="35">
        <f t="shared" si="277"/>
        <v>23</v>
      </c>
      <c r="U2508" s="14">
        <f t="shared" si="278"/>
        <v>9354.5499999999993</v>
      </c>
      <c r="V2508" s="14">
        <f t="shared" si="279"/>
        <v>1412537.0499999998</v>
      </c>
      <c r="W2508" s="13" t="str">
        <v>In Stock</v>
      </c>
      <c r="X2508" s="13" t="str">
        <v>No</v>
      </c>
      <c r="Y2508" s="13">
        <v>0</v>
      </c>
    </row>
    <row r="2509" spans="1:25" x14ac:dyDescent="0.3">
      <c r="A2509" s="31" t="s">
        <v>4960</v>
      </c>
      <c r="B2509" s="31" t="s">
        <v>4961</v>
      </c>
      <c r="C2509" s="31" t="s">
        <v>40</v>
      </c>
      <c r="D2509" s="31" t="s">
        <v>41</v>
      </c>
      <c r="E2509" s="31">
        <v>195</v>
      </c>
      <c r="F2509" s="31">
        <v>44</v>
      </c>
      <c r="G2509" s="31">
        <v>15803.99</v>
      </c>
      <c r="H2509" s="31">
        <v>3081778.05</v>
      </c>
      <c r="I2509" s="32">
        <v>45684</v>
      </c>
      <c r="J2509" s="32">
        <v>45904</v>
      </c>
      <c r="K2509" s="31" t="s">
        <v>16</v>
      </c>
      <c r="L2509" s="33" t="s">
        <v>58</v>
      </c>
      <c r="M2509" s="13" t="str">
        <f>PROPER(TRIM(SUBSTITUTE(B2509,"###"," ")))</f>
        <v>Understand X</v>
      </c>
      <c r="N2509" s="13" t="str">
        <f>PROPER(TRIM(SUBSTITUTE(C2509,"###"," ")))</f>
        <v>Electronics</v>
      </c>
      <c r="O2509" s="13" t="str">
        <f>PROPER(TRIM(SUBSTITUTE(D2509,"###"," ")))</f>
        <v>Quickstock</v>
      </c>
      <c r="P2509" s="13" t="str">
        <f t="shared" si="273"/>
        <v>Understand X</v>
      </c>
      <c r="Q2509" s="34" t="str">
        <f t="shared" si="274"/>
        <v>Electronics</v>
      </c>
      <c r="R2509" s="13" t="str">
        <f t="shared" si="275"/>
        <v>Quickstock</v>
      </c>
      <c r="S2509" s="35">
        <f t="shared" si="276"/>
        <v>195</v>
      </c>
      <c r="T2509" s="35">
        <f t="shared" si="277"/>
        <v>44</v>
      </c>
      <c r="U2509" s="14">
        <f t="shared" si="278"/>
        <v>15803.99</v>
      </c>
      <c r="V2509" s="14">
        <f t="shared" si="279"/>
        <v>3081778.05</v>
      </c>
      <c r="W2509" s="13" t="str">
        <v>In Stock</v>
      </c>
      <c r="X2509" s="13" t="str">
        <v>No</v>
      </c>
      <c r="Y2509" s="13">
        <v>0</v>
      </c>
    </row>
    <row r="2510" spans="1:25" x14ac:dyDescent="0.3">
      <c r="A2510" s="31" t="s">
        <v>4965</v>
      </c>
      <c r="B2510" s="31" t="s">
        <v>4966</v>
      </c>
      <c r="C2510" s="31" t="s">
        <v>28</v>
      </c>
      <c r="D2510" s="31" t="s">
        <v>45</v>
      </c>
      <c r="E2510" s="31">
        <v>70</v>
      </c>
      <c r="F2510" s="31">
        <v>95</v>
      </c>
      <c r="G2510" s="31">
        <v>492.02</v>
      </c>
      <c r="H2510" s="31">
        <v>34441.4</v>
      </c>
      <c r="I2510" s="32">
        <v>45823</v>
      </c>
      <c r="J2510" s="32">
        <v>45888</v>
      </c>
      <c r="K2510" s="31" t="s">
        <v>57</v>
      </c>
      <c r="L2510" s="33" t="s">
        <v>58</v>
      </c>
      <c r="M2510" s="13" t="str">
        <f>PROPER(TRIM(SUBSTITUTE(B2510,"###"," ")))</f>
        <v>Our X</v>
      </c>
      <c r="N2510" s="13" t="str">
        <f>PROPER(TRIM(SUBSTITUTE(C2510,"###"," ")))</f>
        <v>Furniture</v>
      </c>
      <c r="O2510" s="13" t="str">
        <f>PROPER(TRIM(SUBSTITUTE(D2510,"###"," ")))</f>
        <v>Retailmart Inc</v>
      </c>
      <c r="P2510" s="13" t="str">
        <f t="shared" si="273"/>
        <v>Our X</v>
      </c>
      <c r="Q2510" s="34" t="str">
        <f t="shared" si="274"/>
        <v>Furniture</v>
      </c>
      <c r="R2510" s="13" t="str">
        <f t="shared" si="275"/>
        <v>Retailmart Inc</v>
      </c>
      <c r="S2510" s="35">
        <f t="shared" si="276"/>
        <v>70</v>
      </c>
      <c r="T2510" s="35">
        <f t="shared" si="277"/>
        <v>95</v>
      </c>
      <c r="U2510" s="14">
        <f t="shared" si="278"/>
        <v>492.02</v>
      </c>
      <c r="V2510" s="14">
        <f t="shared" si="279"/>
        <v>34441.4</v>
      </c>
      <c r="W2510" s="13" t="str">
        <v>Low Stock</v>
      </c>
      <c r="X2510" s="13" t="str">
        <v>Yes</v>
      </c>
      <c r="Y2510" s="13">
        <v>1</v>
      </c>
    </row>
    <row r="2511" spans="1:25" x14ac:dyDescent="0.3">
      <c r="A2511" s="31" t="s">
        <v>4969</v>
      </c>
      <c r="B2511" s="31" t="s">
        <v>4970</v>
      </c>
      <c r="C2511" s="31" t="s">
        <v>20</v>
      </c>
      <c r="D2511" s="31" t="s">
        <v>53</v>
      </c>
      <c r="E2511" s="31">
        <v>115</v>
      </c>
      <c r="F2511" s="31">
        <v>70</v>
      </c>
      <c r="G2511" s="31">
        <v>9540.2999999999993</v>
      </c>
      <c r="H2511" s="31">
        <v>1097134.5</v>
      </c>
      <c r="I2511" s="32">
        <v>45740</v>
      </c>
      <c r="J2511" s="32">
        <v>45866</v>
      </c>
      <c r="K2511" s="31" t="s">
        <v>46</v>
      </c>
      <c r="L2511" s="33" t="s">
        <v>17</v>
      </c>
      <c r="M2511" s="13" t="str">
        <f>PROPER(TRIM(SUBSTITUTE(B2511,"###"," ")))</f>
        <v>Loss Mini</v>
      </c>
      <c r="N2511" s="13" t="str">
        <f>PROPER(TRIM(SUBSTITUTE(C2511,"###"," ")))</f>
        <v>Toys</v>
      </c>
      <c r="O2511" s="13" t="str">
        <f>PROPER(TRIM(SUBSTITUTE(D2511,"###"," ")))</f>
        <v>Abc Pvt Ltd</v>
      </c>
      <c r="P2511" s="13" t="str">
        <f t="shared" si="273"/>
        <v>Loss Mini</v>
      </c>
      <c r="Q2511" s="34" t="str">
        <f t="shared" si="274"/>
        <v>Toys</v>
      </c>
      <c r="R2511" s="13" t="str">
        <f t="shared" si="275"/>
        <v>Abc Pvt Ltd</v>
      </c>
      <c r="S2511" s="35">
        <f t="shared" si="276"/>
        <v>115</v>
      </c>
      <c r="T2511" s="35">
        <f t="shared" si="277"/>
        <v>70</v>
      </c>
      <c r="U2511" s="14">
        <f t="shared" si="278"/>
        <v>9540.2999999999993</v>
      </c>
      <c r="V2511" s="14">
        <f t="shared" si="279"/>
        <v>1097134.5</v>
      </c>
      <c r="W2511" s="13" t="str">
        <v>In Stock</v>
      </c>
      <c r="X2511" s="13" t="str">
        <v>No</v>
      </c>
      <c r="Y2511" s="13">
        <v>0</v>
      </c>
    </row>
    <row r="2512" spans="1:25" x14ac:dyDescent="0.3">
      <c r="A2512" s="31" t="s">
        <v>4971</v>
      </c>
      <c r="B2512" s="31" t="s">
        <v>4972</v>
      </c>
      <c r="C2512" s="31" t="s">
        <v>44</v>
      </c>
      <c r="D2512" s="13"/>
      <c r="E2512" s="31">
        <v>55</v>
      </c>
      <c r="F2512" s="31">
        <v>98</v>
      </c>
      <c r="G2512" s="31">
        <v>17913.48</v>
      </c>
      <c r="H2512" s="31">
        <v>985241.4</v>
      </c>
      <c r="I2512" s="32">
        <v>45803</v>
      </c>
      <c r="J2512" s="32">
        <v>45908</v>
      </c>
      <c r="K2512" s="31" t="s">
        <v>25</v>
      </c>
      <c r="L2512" s="33" t="s">
        <v>17</v>
      </c>
      <c r="M2512" s="13" t="str">
        <f>PROPER(TRIM(SUBSTITUTE(B2512,"###"," ")))</f>
        <v>Month Lite</v>
      </c>
      <c r="N2512" s="13" t="str">
        <f>PROPER(TRIM(SUBSTITUTE(C2512,"###"," ")))</f>
        <v>Groceries</v>
      </c>
      <c r="O2512" s="13" t="str">
        <f>PROPER(TRIM(SUBSTITUTE(D2512,"###"," ")))</f>
        <v/>
      </c>
      <c r="P2512" s="13" t="str">
        <f t="shared" si="273"/>
        <v>Month Lite</v>
      </c>
      <c r="Q2512" s="34" t="str">
        <f t="shared" si="274"/>
        <v>Groceries</v>
      </c>
      <c r="R2512" s="13" t="str">
        <f t="shared" si="275"/>
        <v>Others</v>
      </c>
      <c r="S2512" s="35">
        <f t="shared" si="276"/>
        <v>55</v>
      </c>
      <c r="T2512" s="35">
        <f t="shared" si="277"/>
        <v>98</v>
      </c>
      <c r="U2512" s="14">
        <f t="shared" si="278"/>
        <v>17913.48</v>
      </c>
      <c r="V2512" s="14">
        <f t="shared" si="279"/>
        <v>985241.4</v>
      </c>
      <c r="W2512" s="13" t="str">
        <v>Low Stock</v>
      </c>
      <c r="X2512" s="13" t="str">
        <v>Yes</v>
      </c>
      <c r="Y2512" s="13">
        <v>1</v>
      </c>
    </row>
    <row r="2513" spans="1:25" x14ac:dyDescent="0.3">
      <c r="A2513" s="31" t="s">
        <v>4974</v>
      </c>
      <c r="B2513" s="31" t="s">
        <v>4975</v>
      </c>
      <c r="C2513" s="31" t="s">
        <v>40</v>
      </c>
      <c r="D2513" s="31" t="s">
        <v>53</v>
      </c>
      <c r="E2513" s="31">
        <v>12</v>
      </c>
      <c r="F2513" s="31">
        <v>84</v>
      </c>
      <c r="G2513" s="31">
        <v>15795.41</v>
      </c>
      <c r="H2513" s="31">
        <v>189544.92</v>
      </c>
      <c r="I2513" s="32">
        <v>45717</v>
      </c>
      <c r="J2513" s="32">
        <v>45856</v>
      </c>
      <c r="K2513" s="31" t="s">
        <v>57</v>
      </c>
      <c r="L2513" s="33" t="s">
        <v>58</v>
      </c>
      <c r="M2513" s="13" t="str">
        <f>PROPER(TRIM(SUBSTITUTE(B2513,"###"," ")))</f>
        <v>Series Plus</v>
      </c>
      <c r="N2513" s="13" t="str">
        <f>PROPER(TRIM(SUBSTITUTE(C2513,"###"," ")))</f>
        <v>Electronics</v>
      </c>
      <c r="O2513" s="13" t="str">
        <f>PROPER(TRIM(SUBSTITUTE(D2513,"###"," ")))</f>
        <v>Abc Pvt Ltd</v>
      </c>
      <c r="P2513" s="13" t="str">
        <f t="shared" si="273"/>
        <v>Series Plus</v>
      </c>
      <c r="Q2513" s="34" t="str">
        <f t="shared" si="274"/>
        <v>Electronics</v>
      </c>
      <c r="R2513" s="13" t="str">
        <f t="shared" si="275"/>
        <v>Abc Pvt Ltd</v>
      </c>
      <c r="S2513" s="35">
        <f t="shared" si="276"/>
        <v>12</v>
      </c>
      <c r="T2513" s="35">
        <f t="shared" si="277"/>
        <v>84</v>
      </c>
      <c r="U2513" s="14">
        <f t="shared" si="278"/>
        <v>15795.41</v>
      </c>
      <c r="V2513" s="14">
        <f t="shared" si="279"/>
        <v>189544.91999999998</v>
      </c>
      <c r="W2513" s="13" t="str">
        <v>Low Stock</v>
      </c>
      <c r="X2513" s="13" t="str">
        <v>Yes</v>
      </c>
      <c r="Y2513" s="13">
        <v>1</v>
      </c>
    </row>
    <row r="2514" spans="1:25" x14ac:dyDescent="0.3">
      <c r="A2514" s="31" t="s">
        <v>4977</v>
      </c>
      <c r="B2514" s="31" t="s">
        <v>564</v>
      </c>
      <c r="C2514" s="31" t="s">
        <v>14</v>
      </c>
      <c r="D2514" s="31" t="s">
        <v>45</v>
      </c>
      <c r="E2514" s="13"/>
      <c r="F2514" s="31">
        <v>79</v>
      </c>
      <c r="G2514" s="31">
        <v>8165.85</v>
      </c>
      <c r="H2514" s="13"/>
      <c r="I2514" s="32">
        <v>45779</v>
      </c>
      <c r="J2514" s="32">
        <v>45907</v>
      </c>
      <c r="K2514" s="31" t="s">
        <v>54</v>
      </c>
      <c r="L2514" s="33" t="s">
        <v>21</v>
      </c>
      <c r="M2514" s="13" t="str">
        <f>PROPER(TRIM(SUBSTITUTE(B2514,"###"," ")))</f>
        <v>Yet X</v>
      </c>
      <c r="N2514" s="13" t="str">
        <f>PROPER(TRIM(SUBSTITUTE(C2514,"###"," ")))</f>
        <v>Clothing</v>
      </c>
      <c r="O2514" s="13" t="str">
        <f>PROPER(TRIM(SUBSTITUTE(D2514,"###"," ")))</f>
        <v>Retailmart Inc</v>
      </c>
      <c r="P2514" s="13" t="str">
        <f t="shared" si="273"/>
        <v>Yet X</v>
      </c>
      <c r="Q2514" s="34" t="str">
        <f t="shared" si="274"/>
        <v>Clothing</v>
      </c>
      <c r="R2514" s="13" t="str">
        <f t="shared" si="275"/>
        <v>Retailmart Inc</v>
      </c>
      <c r="S2514" s="35">
        <f t="shared" si="276"/>
        <v>0</v>
      </c>
      <c r="T2514" s="35">
        <f t="shared" si="277"/>
        <v>79</v>
      </c>
      <c r="U2514" s="14">
        <f t="shared" si="278"/>
        <v>8165.85</v>
      </c>
      <c r="V2514" s="14">
        <f t="shared" si="279"/>
        <v>0</v>
      </c>
      <c r="W2514" s="13" t="str">
        <v>Out of Stock</v>
      </c>
      <c r="X2514" s="13" t="str">
        <v>Yes</v>
      </c>
      <c r="Y2514" s="13">
        <v>1</v>
      </c>
    </row>
    <row r="2515" spans="1:25" x14ac:dyDescent="0.3">
      <c r="A2515" s="31" t="s">
        <v>4978</v>
      </c>
      <c r="B2515" s="31" t="s">
        <v>3179</v>
      </c>
      <c r="C2515" s="31" t="s">
        <v>44</v>
      </c>
      <c r="D2515" s="31" t="s">
        <v>53</v>
      </c>
      <c r="E2515" s="31">
        <v>127</v>
      </c>
      <c r="F2515" s="31">
        <v>74</v>
      </c>
      <c r="G2515" s="31">
        <v>11842.35</v>
      </c>
      <c r="H2515" s="31">
        <v>1503978.45</v>
      </c>
      <c r="I2515" s="32">
        <v>45838</v>
      </c>
      <c r="J2515" s="32">
        <v>45932</v>
      </c>
      <c r="K2515" s="31" t="s">
        <v>29</v>
      </c>
      <c r="L2515" s="33" t="s">
        <v>17</v>
      </c>
      <c r="M2515" s="13" t="str">
        <f>PROPER(TRIM(SUBSTITUTE(B2515,"###"," ")))</f>
        <v>Spring X</v>
      </c>
      <c r="N2515" s="13" t="str">
        <f>PROPER(TRIM(SUBSTITUTE(C2515,"###"," ")))</f>
        <v>Groceries</v>
      </c>
      <c r="O2515" s="13" t="str">
        <f>PROPER(TRIM(SUBSTITUTE(D2515,"###"," ")))</f>
        <v>Abc Pvt Ltd</v>
      </c>
      <c r="P2515" s="13" t="str">
        <f t="shared" si="273"/>
        <v>Spring X</v>
      </c>
      <c r="Q2515" s="34" t="str">
        <f t="shared" si="274"/>
        <v>Groceries</v>
      </c>
      <c r="R2515" s="13" t="str">
        <f t="shared" si="275"/>
        <v>Abc Pvt Ltd</v>
      </c>
      <c r="S2515" s="35">
        <f t="shared" si="276"/>
        <v>127</v>
      </c>
      <c r="T2515" s="35">
        <f t="shared" si="277"/>
        <v>74</v>
      </c>
      <c r="U2515" s="14">
        <f t="shared" si="278"/>
        <v>11842.35</v>
      </c>
      <c r="V2515" s="14">
        <f t="shared" si="279"/>
        <v>1503978.45</v>
      </c>
      <c r="W2515" s="13" t="str">
        <v>In Stock</v>
      </c>
      <c r="X2515" s="13" t="str">
        <v>No</v>
      </c>
      <c r="Y2515" s="13">
        <v>0</v>
      </c>
    </row>
    <row r="2516" spans="1:25" x14ac:dyDescent="0.3">
      <c r="A2516" s="31" t="s">
        <v>4981</v>
      </c>
      <c r="B2516" s="31" t="s">
        <v>4013</v>
      </c>
      <c r="C2516" s="31" t="s">
        <v>40</v>
      </c>
      <c r="D2516" s="31" t="s">
        <v>24</v>
      </c>
      <c r="E2516" s="31">
        <v>129</v>
      </c>
      <c r="F2516" s="31">
        <v>91</v>
      </c>
      <c r="G2516" s="31">
        <v>6752.61</v>
      </c>
      <c r="H2516" s="31">
        <v>871086.69</v>
      </c>
      <c r="I2516" s="32">
        <v>45768</v>
      </c>
      <c r="J2516" s="32">
        <v>45913</v>
      </c>
      <c r="K2516" s="31" t="s">
        <v>29</v>
      </c>
      <c r="L2516" s="33" t="s">
        <v>21</v>
      </c>
      <c r="M2516" s="13" t="str">
        <f>PROPER(TRIM(SUBSTITUTE(B2516,"###"," ")))</f>
        <v>Employee X</v>
      </c>
      <c r="N2516" s="13" t="str">
        <f>PROPER(TRIM(SUBSTITUTE(C2516,"###"," ")))</f>
        <v>Electronics</v>
      </c>
      <c r="O2516" s="13" t="str">
        <f>PROPER(TRIM(SUBSTITUTE(D2516,"###"," ")))</f>
        <v>Omni Suppliers</v>
      </c>
      <c r="P2516" s="13" t="str">
        <f t="shared" si="273"/>
        <v>Employee X</v>
      </c>
      <c r="Q2516" s="34" t="str">
        <f t="shared" si="274"/>
        <v>Electronics</v>
      </c>
      <c r="R2516" s="13" t="str">
        <f t="shared" si="275"/>
        <v>Omni Suppliers</v>
      </c>
      <c r="S2516" s="35">
        <f t="shared" si="276"/>
        <v>129</v>
      </c>
      <c r="T2516" s="35">
        <f t="shared" si="277"/>
        <v>91</v>
      </c>
      <c r="U2516" s="14">
        <f t="shared" si="278"/>
        <v>6752.61</v>
      </c>
      <c r="V2516" s="14">
        <f t="shared" si="279"/>
        <v>871086.69</v>
      </c>
      <c r="W2516" s="13" t="str">
        <v>In Stock</v>
      </c>
      <c r="X2516" s="13" t="str">
        <v>No</v>
      </c>
      <c r="Y2516" s="13">
        <v>0</v>
      </c>
    </row>
    <row r="2517" spans="1:25" x14ac:dyDescent="0.3">
      <c r="A2517" s="31" t="s">
        <v>4982</v>
      </c>
      <c r="B2517" s="31" t="s">
        <v>4983</v>
      </c>
      <c r="C2517" s="31" t="s">
        <v>44</v>
      </c>
      <c r="D2517" s="31" t="s">
        <v>15</v>
      </c>
      <c r="E2517" s="31">
        <v>197</v>
      </c>
      <c r="F2517" s="31">
        <v>52</v>
      </c>
      <c r="G2517" s="31">
        <v>11213.52</v>
      </c>
      <c r="H2517" s="31">
        <v>2209063.44</v>
      </c>
      <c r="I2517" s="32">
        <v>45780</v>
      </c>
      <c r="J2517" s="32">
        <v>45940</v>
      </c>
      <c r="K2517" s="31" t="s">
        <v>16</v>
      </c>
      <c r="L2517" s="33" t="s">
        <v>33</v>
      </c>
      <c r="M2517" s="13" t="str">
        <f>PROPER(TRIM(SUBSTITUTE(B2517,"###"," ")))</f>
        <v>Drive Max</v>
      </c>
      <c r="N2517" s="13" t="str">
        <f>PROPER(TRIM(SUBSTITUTE(C2517,"###"," ")))</f>
        <v>Groceries</v>
      </c>
      <c r="O2517" s="13" t="str">
        <f>PROPER(TRIM(SUBSTITUTE(D2517,"###"," ")))</f>
        <v>Global Traders</v>
      </c>
      <c r="P2517" s="13" t="str">
        <f t="shared" si="273"/>
        <v>Drive Max</v>
      </c>
      <c r="Q2517" s="34" t="str">
        <f t="shared" si="274"/>
        <v>Groceries</v>
      </c>
      <c r="R2517" s="13" t="str">
        <f t="shared" si="275"/>
        <v>Global Traders</v>
      </c>
      <c r="S2517" s="35">
        <f t="shared" si="276"/>
        <v>197</v>
      </c>
      <c r="T2517" s="35">
        <f t="shared" si="277"/>
        <v>52</v>
      </c>
      <c r="U2517" s="14">
        <f t="shared" si="278"/>
        <v>11213.52</v>
      </c>
      <c r="V2517" s="14">
        <f t="shared" si="279"/>
        <v>2209063.44</v>
      </c>
      <c r="W2517" s="13" t="str">
        <v>In Stock</v>
      </c>
      <c r="X2517" s="13" t="str">
        <v>No</v>
      </c>
      <c r="Y2517" s="13">
        <v>0</v>
      </c>
    </row>
    <row r="2518" spans="1:25" x14ac:dyDescent="0.3">
      <c r="A2518" s="31" t="s">
        <v>4985</v>
      </c>
      <c r="B2518" s="31" t="s">
        <v>566</v>
      </c>
      <c r="C2518" s="31" t="s">
        <v>44</v>
      </c>
      <c r="D2518" s="31" t="s">
        <v>45</v>
      </c>
      <c r="E2518" s="13"/>
      <c r="F2518" s="31">
        <v>59</v>
      </c>
      <c r="G2518" s="31">
        <v>15380.54</v>
      </c>
      <c r="H2518" s="13"/>
      <c r="I2518" s="32">
        <v>45764</v>
      </c>
      <c r="J2518" s="32">
        <v>45896</v>
      </c>
      <c r="K2518" s="31" t="s">
        <v>54</v>
      </c>
      <c r="L2518" s="33" t="s">
        <v>21</v>
      </c>
      <c r="M2518" s="13" t="str">
        <f>PROPER(TRIM(SUBSTITUTE(B2518,"###"," ")))</f>
        <v>Contain X</v>
      </c>
      <c r="N2518" s="13" t="str">
        <f>PROPER(TRIM(SUBSTITUTE(C2518,"###"," ")))</f>
        <v>Groceries</v>
      </c>
      <c r="O2518" s="13" t="str">
        <f>PROPER(TRIM(SUBSTITUTE(D2518,"###"," ")))</f>
        <v>Retailmart Inc</v>
      </c>
      <c r="P2518" s="13" t="str">
        <f t="shared" si="273"/>
        <v>Contain X</v>
      </c>
      <c r="Q2518" s="34" t="str">
        <f t="shared" si="274"/>
        <v>Groceries</v>
      </c>
      <c r="R2518" s="13" t="str">
        <f t="shared" si="275"/>
        <v>Retailmart Inc</v>
      </c>
      <c r="S2518" s="35">
        <f t="shared" si="276"/>
        <v>0</v>
      </c>
      <c r="T2518" s="35">
        <f t="shared" si="277"/>
        <v>59</v>
      </c>
      <c r="U2518" s="14">
        <f t="shared" si="278"/>
        <v>15380.54</v>
      </c>
      <c r="V2518" s="14">
        <f t="shared" si="279"/>
        <v>0</v>
      </c>
      <c r="W2518" s="13" t="str">
        <v>Out of Stock</v>
      </c>
      <c r="X2518" s="13" t="str">
        <v>Yes</v>
      </c>
      <c r="Y2518" s="13">
        <v>1</v>
      </c>
    </row>
    <row r="2519" spans="1:25" x14ac:dyDescent="0.3">
      <c r="A2519" s="31" t="s">
        <v>4986</v>
      </c>
      <c r="B2519" s="31" t="s">
        <v>1056</v>
      </c>
      <c r="C2519" s="31" t="s">
        <v>20</v>
      </c>
      <c r="D2519" s="31" t="s">
        <v>24</v>
      </c>
      <c r="E2519" s="31">
        <v>165</v>
      </c>
      <c r="F2519" s="31">
        <v>51</v>
      </c>
      <c r="G2519" s="31">
        <v>3478.54</v>
      </c>
      <c r="H2519" s="31">
        <v>573959.1</v>
      </c>
      <c r="I2519" s="32">
        <v>45724</v>
      </c>
      <c r="J2519" s="32">
        <v>45889</v>
      </c>
      <c r="K2519" s="13"/>
      <c r="L2519" s="33" t="s">
        <v>58</v>
      </c>
      <c r="M2519" s="13" t="str">
        <f>PROPER(TRIM(SUBSTITUTE(B2519,"###"," ")))</f>
        <v>Tell Max</v>
      </c>
      <c r="N2519" s="13" t="str">
        <f>PROPER(TRIM(SUBSTITUTE(C2519,"###"," ")))</f>
        <v>Toys</v>
      </c>
      <c r="O2519" s="13" t="str">
        <f>PROPER(TRIM(SUBSTITUTE(D2519,"###"," ")))</f>
        <v>Omni Suppliers</v>
      </c>
      <c r="P2519" s="13" t="str">
        <f t="shared" si="273"/>
        <v>Tell Max</v>
      </c>
      <c r="Q2519" s="34" t="str">
        <f t="shared" si="274"/>
        <v>Toys</v>
      </c>
      <c r="R2519" s="13" t="str">
        <f t="shared" si="275"/>
        <v>Omni Suppliers</v>
      </c>
      <c r="S2519" s="35">
        <f t="shared" si="276"/>
        <v>165</v>
      </c>
      <c r="T2519" s="35">
        <f t="shared" si="277"/>
        <v>51</v>
      </c>
      <c r="U2519" s="14">
        <f t="shared" si="278"/>
        <v>3478.54</v>
      </c>
      <c r="V2519" s="14">
        <f t="shared" si="279"/>
        <v>573959.1</v>
      </c>
      <c r="W2519" s="13" t="str">
        <v>In Stock</v>
      </c>
      <c r="X2519" s="13" t="str">
        <v>No</v>
      </c>
      <c r="Y2519" s="13">
        <v>0</v>
      </c>
    </row>
    <row r="2520" spans="1:25" x14ac:dyDescent="0.3">
      <c r="A2520" s="31" t="s">
        <v>4987</v>
      </c>
      <c r="B2520" s="31" t="s">
        <v>4988</v>
      </c>
      <c r="C2520" s="31" t="s">
        <v>44</v>
      </c>
      <c r="D2520" s="31" t="s">
        <v>15</v>
      </c>
      <c r="E2520" s="31">
        <v>157</v>
      </c>
      <c r="F2520" s="31">
        <v>53</v>
      </c>
      <c r="G2520" s="31">
        <v>11275.26</v>
      </c>
      <c r="H2520" s="31">
        <v>1770215.82</v>
      </c>
      <c r="I2520" s="32">
        <v>45720</v>
      </c>
      <c r="J2520" s="32">
        <v>45911</v>
      </c>
      <c r="K2520" s="31" t="s">
        <v>57</v>
      </c>
      <c r="L2520" s="33" t="s">
        <v>17</v>
      </c>
      <c r="M2520" s="13" t="str">
        <f>PROPER(TRIM(SUBSTITUTE(B2520,"###"," ")))</f>
        <v>Region Plus</v>
      </c>
      <c r="N2520" s="13" t="str">
        <f>PROPER(TRIM(SUBSTITUTE(C2520,"###"," ")))</f>
        <v>Groceries</v>
      </c>
      <c r="O2520" s="13" t="str">
        <f>PROPER(TRIM(SUBSTITUTE(D2520,"###"," ")))</f>
        <v>Global Traders</v>
      </c>
      <c r="P2520" s="13" t="str">
        <f t="shared" si="273"/>
        <v>Region Plus</v>
      </c>
      <c r="Q2520" s="34" t="str">
        <f t="shared" si="274"/>
        <v>Groceries</v>
      </c>
      <c r="R2520" s="13" t="str">
        <f t="shared" si="275"/>
        <v>Global Traders</v>
      </c>
      <c r="S2520" s="35">
        <f t="shared" si="276"/>
        <v>157</v>
      </c>
      <c r="T2520" s="35">
        <f t="shared" si="277"/>
        <v>53</v>
      </c>
      <c r="U2520" s="14">
        <f t="shared" si="278"/>
        <v>11275.26</v>
      </c>
      <c r="V2520" s="14">
        <f t="shared" si="279"/>
        <v>1770215.82</v>
      </c>
      <c r="W2520" s="13" t="str">
        <v>In Stock</v>
      </c>
      <c r="X2520" s="13" t="str">
        <v>No</v>
      </c>
      <c r="Y2520" s="13">
        <v>0</v>
      </c>
    </row>
    <row r="2521" spans="1:25" x14ac:dyDescent="0.3">
      <c r="A2521" s="31" t="s">
        <v>4989</v>
      </c>
      <c r="B2521" s="31" t="s">
        <v>4475</v>
      </c>
      <c r="C2521" s="31" t="s">
        <v>20</v>
      </c>
      <c r="D2521" s="31" t="s">
        <v>45</v>
      </c>
      <c r="E2521" s="31">
        <v>175</v>
      </c>
      <c r="F2521" s="31">
        <v>59</v>
      </c>
      <c r="G2521" s="31">
        <v>14296.93</v>
      </c>
      <c r="H2521" s="31">
        <v>2501962.75</v>
      </c>
      <c r="I2521" s="32">
        <v>45817</v>
      </c>
      <c r="J2521" s="32">
        <v>45894</v>
      </c>
      <c r="K2521" s="13"/>
      <c r="L2521" s="33" t="s">
        <v>17</v>
      </c>
      <c r="M2521" s="13" t="str">
        <f>PROPER(TRIM(SUBSTITUTE(B2521,"###"," ")))</f>
        <v>Follow Lite</v>
      </c>
      <c r="N2521" s="13" t="str">
        <f>PROPER(TRIM(SUBSTITUTE(C2521,"###"," ")))</f>
        <v>Toys</v>
      </c>
      <c r="O2521" s="13" t="str">
        <f>PROPER(TRIM(SUBSTITUTE(D2521,"###"," ")))</f>
        <v>Retailmart Inc</v>
      </c>
      <c r="P2521" s="13" t="str">
        <f t="shared" si="273"/>
        <v>Follow Lite</v>
      </c>
      <c r="Q2521" s="34" t="str">
        <f t="shared" si="274"/>
        <v>Toys</v>
      </c>
      <c r="R2521" s="13" t="str">
        <f t="shared" si="275"/>
        <v>Retailmart Inc</v>
      </c>
      <c r="S2521" s="35">
        <f t="shared" si="276"/>
        <v>175</v>
      </c>
      <c r="T2521" s="35">
        <f t="shared" si="277"/>
        <v>59</v>
      </c>
      <c r="U2521" s="14">
        <f t="shared" si="278"/>
        <v>14296.93</v>
      </c>
      <c r="V2521" s="14">
        <f t="shared" si="279"/>
        <v>2501962.75</v>
      </c>
      <c r="W2521" s="13" t="str">
        <v>In Stock</v>
      </c>
      <c r="X2521" s="13" t="str">
        <v>No</v>
      </c>
      <c r="Y2521" s="13">
        <v>0</v>
      </c>
    </row>
    <row r="2522" spans="1:25" x14ac:dyDescent="0.3">
      <c r="A2522" s="31" t="s">
        <v>4991</v>
      </c>
      <c r="B2522" s="31" t="s">
        <v>4518</v>
      </c>
      <c r="C2522" s="31" t="s">
        <v>28</v>
      </c>
      <c r="D2522" s="31" t="s">
        <v>53</v>
      </c>
      <c r="E2522" s="31">
        <v>47</v>
      </c>
      <c r="F2522" s="31">
        <v>80</v>
      </c>
      <c r="G2522" s="31">
        <v>4047</v>
      </c>
      <c r="H2522" s="31">
        <v>190209</v>
      </c>
      <c r="I2522" s="32">
        <v>45717</v>
      </c>
      <c r="J2522" s="32">
        <v>45896</v>
      </c>
      <c r="K2522" s="31" t="s">
        <v>54</v>
      </c>
      <c r="L2522" s="33" t="s">
        <v>58</v>
      </c>
      <c r="M2522" s="13" t="str">
        <f>PROPER(TRIM(SUBSTITUTE(B2522,"###"," ")))</f>
        <v>Off Mini</v>
      </c>
      <c r="N2522" s="13" t="str">
        <f>PROPER(TRIM(SUBSTITUTE(C2522,"###"," ")))</f>
        <v>Furniture</v>
      </c>
      <c r="O2522" s="13" t="str">
        <f>PROPER(TRIM(SUBSTITUTE(D2522,"###"," ")))</f>
        <v>Abc Pvt Ltd</v>
      </c>
      <c r="P2522" s="13" t="str">
        <f t="shared" si="273"/>
        <v>Off Mini</v>
      </c>
      <c r="Q2522" s="34" t="str">
        <f t="shared" si="274"/>
        <v>Furniture</v>
      </c>
      <c r="R2522" s="13" t="str">
        <f t="shared" si="275"/>
        <v>Abc Pvt Ltd</v>
      </c>
      <c r="S2522" s="35">
        <f t="shared" si="276"/>
        <v>47</v>
      </c>
      <c r="T2522" s="35">
        <f t="shared" si="277"/>
        <v>80</v>
      </c>
      <c r="U2522" s="14">
        <f t="shared" si="278"/>
        <v>4047</v>
      </c>
      <c r="V2522" s="14">
        <f t="shared" si="279"/>
        <v>190209</v>
      </c>
      <c r="W2522" s="13" t="str">
        <v>Low Stock</v>
      </c>
      <c r="X2522" s="13" t="str">
        <v>Yes</v>
      </c>
      <c r="Y2522" s="13">
        <v>1</v>
      </c>
    </row>
    <row r="2523" spans="1:25" x14ac:dyDescent="0.3">
      <c r="A2523" s="31" t="s">
        <v>4992</v>
      </c>
      <c r="B2523" s="31" t="s">
        <v>4993</v>
      </c>
      <c r="C2523" s="31" t="s">
        <v>40</v>
      </c>
      <c r="D2523" s="31" t="s">
        <v>45</v>
      </c>
      <c r="E2523" s="31">
        <v>27</v>
      </c>
      <c r="F2523" s="31">
        <v>99</v>
      </c>
      <c r="G2523" s="31">
        <v>15891.51</v>
      </c>
      <c r="H2523" s="31">
        <v>429070.77</v>
      </c>
      <c r="I2523" s="32">
        <v>45783</v>
      </c>
      <c r="J2523" s="32">
        <v>45913</v>
      </c>
      <c r="K2523" s="31" t="s">
        <v>46</v>
      </c>
      <c r="L2523" s="33" t="s">
        <v>58</v>
      </c>
      <c r="M2523" s="13" t="str">
        <f>PROPER(TRIM(SUBSTITUTE(B2523,"###"," ")))</f>
        <v>Feeling Pro</v>
      </c>
      <c r="N2523" s="13" t="str">
        <f>PROPER(TRIM(SUBSTITUTE(C2523,"###"," ")))</f>
        <v>Electronics</v>
      </c>
      <c r="O2523" s="13" t="str">
        <f>PROPER(TRIM(SUBSTITUTE(D2523,"###"," ")))</f>
        <v>Retailmart Inc</v>
      </c>
      <c r="P2523" s="13" t="str">
        <f t="shared" si="273"/>
        <v>Feeling Pro</v>
      </c>
      <c r="Q2523" s="34" t="str">
        <f t="shared" si="274"/>
        <v>Electronics</v>
      </c>
      <c r="R2523" s="13" t="str">
        <f t="shared" si="275"/>
        <v>Retailmart Inc</v>
      </c>
      <c r="S2523" s="35">
        <f t="shared" si="276"/>
        <v>27</v>
      </c>
      <c r="T2523" s="35">
        <f t="shared" si="277"/>
        <v>99</v>
      </c>
      <c r="U2523" s="14">
        <f t="shared" si="278"/>
        <v>15891.51</v>
      </c>
      <c r="V2523" s="14">
        <f t="shared" si="279"/>
        <v>429070.77</v>
      </c>
      <c r="W2523" s="13" t="str">
        <v>Low Stock</v>
      </c>
      <c r="X2523" s="13" t="str">
        <v>Yes</v>
      </c>
      <c r="Y2523" s="13">
        <v>1</v>
      </c>
    </row>
    <row r="2524" spans="1:25" x14ac:dyDescent="0.3">
      <c r="A2524" s="31" t="s">
        <v>4994</v>
      </c>
      <c r="B2524" s="31" t="s">
        <v>4995</v>
      </c>
      <c r="C2524" s="31" t="s">
        <v>40</v>
      </c>
      <c r="D2524" s="31" t="s">
        <v>41</v>
      </c>
      <c r="E2524" s="31">
        <v>185</v>
      </c>
      <c r="F2524" s="31">
        <v>28</v>
      </c>
      <c r="G2524" s="31">
        <v>4443.87</v>
      </c>
      <c r="H2524" s="31">
        <v>822115.95</v>
      </c>
      <c r="I2524" s="32">
        <v>45711</v>
      </c>
      <c r="J2524" s="32">
        <v>45890</v>
      </c>
      <c r="K2524" s="31" t="s">
        <v>29</v>
      </c>
      <c r="L2524" s="33" t="s">
        <v>21</v>
      </c>
      <c r="M2524" s="13" t="str">
        <f>PROPER(TRIM(SUBSTITUTE(B2524,"###"," ")))</f>
        <v>Account X</v>
      </c>
      <c r="N2524" s="13" t="str">
        <f>PROPER(TRIM(SUBSTITUTE(C2524,"###"," ")))</f>
        <v>Electronics</v>
      </c>
      <c r="O2524" s="13" t="str">
        <f>PROPER(TRIM(SUBSTITUTE(D2524,"###"," ")))</f>
        <v>Quickstock</v>
      </c>
      <c r="P2524" s="13" t="str">
        <f t="shared" si="273"/>
        <v>Account X</v>
      </c>
      <c r="Q2524" s="34" t="str">
        <f t="shared" si="274"/>
        <v>Electronics</v>
      </c>
      <c r="R2524" s="13" t="str">
        <f t="shared" si="275"/>
        <v>Quickstock</v>
      </c>
      <c r="S2524" s="35">
        <f t="shared" si="276"/>
        <v>185</v>
      </c>
      <c r="T2524" s="35">
        <f t="shared" si="277"/>
        <v>28</v>
      </c>
      <c r="U2524" s="14">
        <f t="shared" si="278"/>
        <v>4443.87</v>
      </c>
      <c r="V2524" s="14">
        <f t="shared" si="279"/>
        <v>822115.95</v>
      </c>
      <c r="W2524" s="13" t="str">
        <v>In Stock</v>
      </c>
      <c r="X2524" s="13" t="str">
        <v>No</v>
      </c>
      <c r="Y2524" s="13">
        <v>0</v>
      </c>
    </row>
    <row r="2525" spans="1:25" x14ac:dyDescent="0.3">
      <c r="A2525" s="31" t="s">
        <v>4996</v>
      </c>
      <c r="B2525" s="31" t="s">
        <v>2363</v>
      </c>
      <c r="C2525" s="31" t="s">
        <v>28</v>
      </c>
      <c r="D2525" s="31" t="s">
        <v>24</v>
      </c>
      <c r="E2525" s="31">
        <v>76</v>
      </c>
      <c r="F2525" s="31">
        <v>55</v>
      </c>
      <c r="G2525" s="31">
        <v>8315.4500000000007</v>
      </c>
      <c r="H2525" s="31">
        <v>631974.20000000007</v>
      </c>
      <c r="I2525" s="32">
        <v>45847</v>
      </c>
      <c r="J2525" s="32">
        <v>45882</v>
      </c>
      <c r="K2525" s="31" t="s">
        <v>57</v>
      </c>
      <c r="L2525" s="33" t="s">
        <v>30</v>
      </c>
      <c r="M2525" s="13" t="str">
        <f>PROPER(TRIM(SUBSTITUTE(B2525,"###"," ")))</f>
        <v>Focus Pro</v>
      </c>
      <c r="N2525" s="13" t="str">
        <f>PROPER(TRIM(SUBSTITUTE(C2525,"###"," ")))</f>
        <v>Furniture</v>
      </c>
      <c r="O2525" s="13" t="str">
        <f>PROPER(TRIM(SUBSTITUTE(D2525,"###"," ")))</f>
        <v>Omni Suppliers</v>
      </c>
      <c r="P2525" s="13" t="str">
        <f t="shared" si="273"/>
        <v>Focus Pro</v>
      </c>
      <c r="Q2525" s="34" t="str">
        <f t="shared" si="274"/>
        <v>Furniture</v>
      </c>
      <c r="R2525" s="13" t="str">
        <f t="shared" si="275"/>
        <v>Omni Suppliers</v>
      </c>
      <c r="S2525" s="35">
        <f t="shared" si="276"/>
        <v>76</v>
      </c>
      <c r="T2525" s="35">
        <f t="shared" si="277"/>
        <v>55</v>
      </c>
      <c r="U2525" s="14">
        <f t="shared" si="278"/>
        <v>8315.4500000000007</v>
      </c>
      <c r="V2525" s="14">
        <f t="shared" si="279"/>
        <v>631974.20000000007</v>
      </c>
      <c r="W2525" s="13" t="str">
        <v>In Stock</v>
      </c>
      <c r="X2525" s="13" t="str">
        <v>No</v>
      </c>
      <c r="Y2525" s="13">
        <v>0</v>
      </c>
    </row>
    <row r="2526" spans="1:25" x14ac:dyDescent="0.3">
      <c r="A2526" s="31" t="s">
        <v>4997</v>
      </c>
      <c r="B2526" s="31" t="s">
        <v>3409</v>
      </c>
      <c r="C2526" s="31" t="s">
        <v>44</v>
      </c>
      <c r="D2526" s="31" t="s">
        <v>15</v>
      </c>
      <c r="E2526" s="31">
        <v>50</v>
      </c>
      <c r="F2526" s="31">
        <v>95</v>
      </c>
      <c r="G2526" s="31">
        <v>11189.77</v>
      </c>
      <c r="H2526" s="31">
        <v>559488.5</v>
      </c>
      <c r="I2526" s="32">
        <v>45704</v>
      </c>
      <c r="J2526" s="32">
        <v>45931</v>
      </c>
      <c r="K2526" s="31" t="s">
        <v>25</v>
      </c>
      <c r="L2526" s="33" t="s">
        <v>30</v>
      </c>
      <c r="M2526" s="13" t="str">
        <f>PROPER(TRIM(SUBSTITUTE(B2526,"###"," ")))</f>
        <v>Training Pro</v>
      </c>
      <c r="N2526" s="13" t="str">
        <f>PROPER(TRIM(SUBSTITUTE(C2526,"###"," ")))</f>
        <v>Groceries</v>
      </c>
      <c r="O2526" s="13" t="str">
        <f>PROPER(TRIM(SUBSTITUTE(D2526,"###"," ")))</f>
        <v>Global Traders</v>
      </c>
      <c r="P2526" s="13" t="str">
        <f t="shared" si="273"/>
        <v>Training Pro</v>
      </c>
      <c r="Q2526" s="34" t="str">
        <f t="shared" si="274"/>
        <v>Groceries</v>
      </c>
      <c r="R2526" s="13" t="str">
        <f t="shared" si="275"/>
        <v>Global Traders</v>
      </c>
      <c r="S2526" s="35">
        <f t="shared" si="276"/>
        <v>50</v>
      </c>
      <c r="T2526" s="35">
        <f t="shared" si="277"/>
        <v>95</v>
      </c>
      <c r="U2526" s="14">
        <f t="shared" si="278"/>
        <v>11189.77</v>
      </c>
      <c r="V2526" s="14">
        <f t="shared" si="279"/>
        <v>559488.5</v>
      </c>
      <c r="W2526" s="13" t="str">
        <v>Low Stock</v>
      </c>
      <c r="X2526" s="13" t="str">
        <v>Yes</v>
      </c>
      <c r="Y2526" s="13">
        <v>1</v>
      </c>
    </row>
    <row r="2527" spans="1:25" x14ac:dyDescent="0.3">
      <c r="A2527" s="31" t="s">
        <v>4998</v>
      </c>
      <c r="B2527" s="31" t="s">
        <v>4999</v>
      </c>
      <c r="C2527" s="31" t="s">
        <v>44</v>
      </c>
      <c r="D2527" s="31" t="s">
        <v>53</v>
      </c>
      <c r="E2527" s="31">
        <v>31</v>
      </c>
      <c r="F2527" s="31">
        <v>86</v>
      </c>
      <c r="G2527" s="31">
        <v>16906.759999999998</v>
      </c>
      <c r="H2527" s="31">
        <v>524109.55999999988</v>
      </c>
      <c r="I2527" s="32">
        <v>45803</v>
      </c>
      <c r="J2527" s="32">
        <v>45930</v>
      </c>
      <c r="K2527" s="31" t="s">
        <v>16</v>
      </c>
      <c r="L2527" s="33" t="s">
        <v>30</v>
      </c>
      <c r="M2527" s="13" t="str">
        <f>PROPER(TRIM(SUBSTITUTE(B2527,"###"," ")))</f>
        <v>About Lite</v>
      </c>
      <c r="N2527" s="13" t="str">
        <f>PROPER(TRIM(SUBSTITUTE(C2527,"###"," ")))</f>
        <v>Groceries</v>
      </c>
      <c r="O2527" s="13" t="str">
        <f>PROPER(TRIM(SUBSTITUTE(D2527,"###"," ")))</f>
        <v>Abc Pvt Ltd</v>
      </c>
      <c r="P2527" s="13" t="str">
        <f t="shared" si="273"/>
        <v>About Lite</v>
      </c>
      <c r="Q2527" s="34" t="str">
        <f t="shared" si="274"/>
        <v>Groceries</v>
      </c>
      <c r="R2527" s="13" t="str">
        <f t="shared" si="275"/>
        <v>Abc Pvt Ltd</v>
      </c>
      <c r="S2527" s="35">
        <f t="shared" si="276"/>
        <v>31</v>
      </c>
      <c r="T2527" s="35">
        <f t="shared" si="277"/>
        <v>86</v>
      </c>
      <c r="U2527" s="14">
        <f t="shared" si="278"/>
        <v>16906.759999999998</v>
      </c>
      <c r="V2527" s="14">
        <f t="shared" si="279"/>
        <v>524109.55999999994</v>
      </c>
      <c r="W2527" s="13" t="str">
        <v>Low Stock</v>
      </c>
      <c r="X2527" s="13" t="str">
        <v>Yes</v>
      </c>
      <c r="Y2527" s="13">
        <v>1</v>
      </c>
    </row>
    <row r="2528" spans="1:25" x14ac:dyDescent="0.3">
      <c r="A2528" s="31" t="s">
        <v>5000</v>
      </c>
      <c r="B2528" s="31" t="s">
        <v>3329</v>
      </c>
      <c r="C2528" s="31" t="s">
        <v>20</v>
      </c>
      <c r="D2528" s="31" t="s">
        <v>45</v>
      </c>
      <c r="E2528" s="13"/>
      <c r="F2528" s="31">
        <v>35</v>
      </c>
      <c r="G2528" s="31">
        <v>11617.44</v>
      </c>
      <c r="H2528" s="13"/>
      <c r="I2528" s="32">
        <v>45826</v>
      </c>
      <c r="J2528" s="32">
        <v>45930</v>
      </c>
      <c r="K2528" s="31" t="s">
        <v>25</v>
      </c>
      <c r="L2528" s="33" t="s">
        <v>33</v>
      </c>
      <c r="M2528" s="13" t="str">
        <f>PROPER(TRIM(SUBSTITUTE(B2528,"###"," ")))</f>
        <v>Rate Max</v>
      </c>
      <c r="N2528" s="13" t="str">
        <f>PROPER(TRIM(SUBSTITUTE(C2528,"###"," ")))</f>
        <v>Toys</v>
      </c>
      <c r="O2528" s="13" t="str">
        <f>PROPER(TRIM(SUBSTITUTE(D2528,"###"," ")))</f>
        <v>Retailmart Inc</v>
      </c>
      <c r="P2528" s="13" t="str">
        <f t="shared" si="273"/>
        <v>Rate Max</v>
      </c>
      <c r="Q2528" s="34" t="str">
        <f t="shared" si="274"/>
        <v>Toys</v>
      </c>
      <c r="R2528" s="13" t="str">
        <f t="shared" si="275"/>
        <v>Retailmart Inc</v>
      </c>
      <c r="S2528" s="35">
        <f t="shared" si="276"/>
        <v>0</v>
      </c>
      <c r="T2528" s="35">
        <f t="shared" si="277"/>
        <v>35</v>
      </c>
      <c r="U2528" s="14">
        <f t="shared" si="278"/>
        <v>11617.44</v>
      </c>
      <c r="V2528" s="14">
        <f t="shared" si="279"/>
        <v>0</v>
      </c>
      <c r="W2528" s="13" t="str">
        <v>Out of Stock</v>
      </c>
      <c r="X2528" s="13" t="str">
        <v>Yes</v>
      </c>
      <c r="Y2528" s="13">
        <v>1</v>
      </c>
    </row>
    <row r="2529" spans="1:25" x14ac:dyDescent="0.3">
      <c r="A2529" s="31" t="s">
        <v>5001</v>
      </c>
      <c r="B2529" s="31" t="s">
        <v>5002</v>
      </c>
      <c r="C2529" s="31" t="s">
        <v>20</v>
      </c>
      <c r="D2529" s="31" t="s">
        <v>24</v>
      </c>
      <c r="E2529" s="31">
        <v>16</v>
      </c>
      <c r="F2529" s="31">
        <v>99</v>
      </c>
      <c r="G2529" s="31">
        <v>1984.19</v>
      </c>
      <c r="H2529" s="31">
        <v>31747.040000000001</v>
      </c>
      <c r="I2529" s="32">
        <v>45803</v>
      </c>
      <c r="J2529" s="32">
        <v>45856</v>
      </c>
      <c r="K2529" s="31" t="s">
        <v>16</v>
      </c>
      <c r="L2529" s="33" t="s">
        <v>21</v>
      </c>
      <c r="M2529" s="13" t="str">
        <f>PROPER(TRIM(SUBSTITUTE(B2529,"###"," ")))</f>
        <v>Girl Mini</v>
      </c>
      <c r="N2529" s="13" t="str">
        <f>PROPER(TRIM(SUBSTITUTE(C2529,"###"," ")))</f>
        <v>Toys</v>
      </c>
      <c r="O2529" s="13" t="str">
        <f>PROPER(TRIM(SUBSTITUTE(D2529,"###"," ")))</f>
        <v>Omni Suppliers</v>
      </c>
      <c r="P2529" s="13" t="str">
        <f t="shared" si="273"/>
        <v>Girl Mini</v>
      </c>
      <c r="Q2529" s="34" t="str">
        <f t="shared" si="274"/>
        <v>Toys</v>
      </c>
      <c r="R2529" s="13" t="str">
        <f t="shared" si="275"/>
        <v>Omni Suppliers</v>
      </c>
      <c r="S2529" s="35">
        <f t="shared" si="276"/>
        <v>16</v>
      </c>
      <c r="T2529" s="35">
        <f t="shared" si="277"/>
        <v>99</v>
      </c>
      <c r="U2529" s="14">
        <f t="shared" si="278"/>
        <v>1984.19</v>
      </c>
      <c r="V2529" s="14">
        <f t="shared" si="279"/>
        <v>31747.040000000001</v>
      </c>
      <c r="W2529" s="13" t="str">
        <v>Low Stock</v>
      </c>
      <c r="X2529" s="13" t="str">
        <v>Yes</v>
      </c>
      <c r="Y2529" s="13">
        <v>1</v>
      </c>
    </row>
    <row r="2530" spans="1:25" x14ac:dyDescent="0.3">
      <c r="A2530" s="31" t="s">
        <v>5005</v>
      </c>
      <c r="B2530" s="31" t="s">
        <v>5006</v>
      </c>
      <c r="C2530" s="31" t="s">
        <v>28</v>
      </c>
      <c r="D2530" s="31" t="s">
        <v>41</v>
      </c>
      <c r="E2530" s="31">
        <v>110</v>
      </c>
      <c r="F2530" s="31">
        <v>20</v>
      </c>
      <c r="G2530" s="31">
        <v>16712.82</v>
      </c>
      <c r="H2530" s="31">
        <v>1838410.2</v>
      </c>
      <c r="I2530" s="32">
        <v>45763</v>
      </c>
      <c r="J2530" s="32">
        <v>45924</v>
      </c>
      <c r="K2530" s="13"/>
      <c r="L2530" s="33" t="s">
        <v>30</v>
      </c>
      <c r="M2530" s="13" t="str">
        <f>PROPER(TRIM(SUBSTITUTE(B2530,"###"," ")))</f>
        <v>Deal Lite</v>
      </c>
      <c r="N2530" s="13" t="str">
        <f>PROPER(TRIM(SUBSTITUTE(C2530,"###"," ")))</f>
        <v>Furniture</v>
      </c>
      <c r="O2530" s="13" t="str">
        <f>PROPER(TRIM(SUBSTITUTE(D2530,"###"," ")))</f>
        <v>Quickstock</v>
      </c>
      <c r="P2530" s="13" t="str">
        <f t="shared" si="273"/>
        <v>Deal Lite</v>
      </c>
      <c r="Q2530" s="34" t="str">
        <f t="shared" si="274"/>
        <v>Furniture</v>
      </c>
      <c r="R2530" s="13" t="str">
        <f t="shared" si="275"/>
        <v>Quickstock</v>
      </c>
      <c r="S2530" s="35">
        <f t="shared" si="276"/>
        <v>110</v>
      </c>
      <c r="T2530" s="35">
        <f t="shared" si="277"/>
        <v>20</v>
      </c>
      <c r="U2530" s="14">
        <f t="shared" si="278"/>
        <v>16712.82</v>
      </c>
      <c r="V2530" s="14">
        <f t="shared" si="279"/>
        <v>1838410.2</v>
      </c>
      <c r="W2530" s="13" t="str">
        <v>In Stock</v>
      </c>
      <c r="X2530" s="13" t="str">
        <v>No</v>
      </c>
      <c r="Y2530" s="13">
        <v>0</v>
      </c>
    </row>
    <row r="2531" spans="1:25" x14ac:dyDescent="0.3">
      <c r="A2531" s="31" t="s">
        <v>5008</v>
      </c>
      <c r="B2531" s="31" t="s">
        <v>5009</v>
      </c>
      <c r="C2531" s="31" t="s">
        <v>14</v>
      </c>
      <c r="D2531" s="31" t="s">
        <v>53</v>
      </c>
      <c r="E2531" s="31">
        <v>29</v>
      </c>
      <c r="F2531" s="31">
        <v>64</v>
      </c>
      <c r="G2531" s="31">
        <v>1700.56</v>
      </c>
      <c r="H2531" s="31">
        <v>49316.24</v>
      </c>
      <c r="I2531" s="32">
        <v>45745</v>
      </c>
      <c r="J2531" s="32">
        <v>45864</v>
      </c>
      <c r="K2531" s="31" t="s">
        <v>57</v>
      </c>
      <c r="L2531" s="33" t="s">
        <v>33</v>
      </c>
      <c r="M2531" s="13" t="str">
        <f>PROPER(TRIM(SUBSTITUTE(B2531,"###"," ")))</f>
        <v>Theory Pro</v>
      </c>
      <c r="N2531" s="13" t="str">
        <f>PROPER(TRIM(SUBSTITUTE(C2531,"###"," ")))</f>
        <v>Clothing</v>
      </c>
      <c r="O2531" s="13" t="str">
        <f>PROPER(TRIM(SUBSTITUTE(D2531,"###"," ")))</f>
        <v>Abc Pvt Ltd</v>
      </c>
      <c r="P2531" s="13" t="str">
        <f t="shared" si="273"/>
        <v>Theory Pro</v>
      </c>
      <c r="Q2531" s="34" t="str">
        <f t="shared" si="274"/>
        <v>Clothing</v>
      </c>
      <c r="R2531" s="13" t="str">
        <f t="shared" si="275"/>
        <v>Abc Pvt Ltd</v>
      </c>
      <c r="S2531" s="35">
        <f t="shared" si="276"/>
        <v>29</v>
      </c>
      <c r="T2531" s="35">
        <f t="shared" si="277"/>
        <v>64</v>
      </c>
      <c r="U2531" s="14">
        <f t="shared" si="278"/>
        <v>1700.56</v>
      </c>
      <c r="V2531" s="14">
        <f t="shared" si="279"/>
        <v>49316.24</v>
      </c>
      <c r="W2531" s="13" t="str">
        <v>Low Stock</v>
      </c>
      <c r="X2531" s="13" t="str">
        <v>Yes</v>
      </c>
      <c r="Y2531" s="13">
        <v>1</v>
      </c>
    </row>
    <row r="2532" spans="1:25" x14ac:dyDescent="0.3">
      <c r="A2532" s="31" t="s">
        <v>5010</v>
      </c>
      <c r="B2532" s="31" t="s">
        <v>5011</v>
      </c>
      <c r="C2532" s="31" t="s">
        <v>40</v>
      </c>
      <c r="D2532" s="31" t="s">
        <v>15</v>
      </c>
      <c r="E2532" s="13"/>
      <c r="F2532" s="31">
        <v>97</v>
      </c>
      <c r="G2532" s="31">
        <v>18774.78</v>
      </c>
      <c r="H2532" s="13"/>
      <c r="I2532" s="32">
        <v>45843</v>
      </c>
      <c r="J2532" s="32">
        <v>45872</v>
      </c>
      <c r="K2532" s="13"/>
      <c r="L2532" s="33" t="s">
        <v>21</v>
      </c>
      <c r="M2532" s="13" t="str">
        <f>PROPER(TRIM(SUBSTITUTE(B2532,"###"," ")))</f>
        <v>Affect Mini</v>
      </c>
      <c r="N2532" s="13" t="str">
        <f>PROPER(TRIM(SUBSTITUTE(C2532,"###"," ")))</f>
        <v>Electronics</v>
      </c>
      <c r="O2532" s="13" t="str">
        <f>PROPER(TRIM(SUBSTITUTE(D2532,"###"," ")))</f>
        <v>Global Traders</v>
      </c>
      <c r="P2532" s="13" t="str">
        <f t="shared" si="273"/>
        <v>Affect Mini</v>
      </c>
      <c r="Q2532" s="34" t="str">
        <f t="shared" si="274"/>
        <v>Electronics</v>
      </c>
      <c r="R2532" s="13" t="str">
        <f t="shared" si="275"/>
        <v>Global Traders</v>
      </c>
      <c r="S2532" s="35">
        <f t="shared" si="276"/>
        <v>0</v>
      </c>
      <c r="T2532" s="35">
        <f t="shared" si="277"/>
        <v>97</v>
      </c>
      <c r="U2532" s="14">
        <f t="shared" si="278"/>
        <v>18774.78</v>
      </c>
      <c r="V2532" s="14">
        <f t="shared" si="279"/>
        <v>0</v>
      </c>
      <c r="W2532" s="13" t="str">
        <v>Out of Stock</v>
      </c>
      <c r="X2532" s="13" t="str">
        <v>Yes</v>
      </c>
      <c r="Y2532" s="13">
        <v>1</v>
      </c>
    </row>
    <row r="2533" spans="1:25" x14ac:dyDescent="0.3">
      <c r="A2533" s="31" t="s">
        <v>5013</v>
      </c>
      <c r="B2533" s="31" t="s">
        <v>5014</v>
      </c>
      <c r="C2533" s="31" t="s">
        <v>14</v>
      </c>
      <c r="D2533" s="31" t="s">
        <v>45</v>
      </c>
      <c r="E2533" s="31">
        <v>52</v>
      </c>
      <c r="F2533" s="31">
        <v>87</v>
      </c>
      <c r="G2533" s="31">
        <v>5432.43</v>
      </c>
      <c r="H2533" s="31">
        <v>282486.36</v>
      </c>
      <c r="I2533" s="32">
        <v>45845</v>
      </c>
      <c r="J2533" s="32">
        <v>45909</v>
      </c>
      <c r="K2533" s="31" t="s">
        <v>16</v>
      </c>
      <c r="L2533" s="33" t="s">
        <v>58</v>
      </c>
      <c r="M2533" s="13" t="str">
        <f>PROPER(TRIM(SUBSTITUTE(B2533,"###"," ")))</f>
        <v>Produce Plus</v>
      </c>
      <c r="N2533" s="13" t="str">
        <f>PROPER(TRIM(SUBSTITUTE(C2533,"###"," ")))</f>
        <v>Clothing</v>
      </c>
      <c r="O2533" s="13" t="str">
        <f>PROPER(TRIM(SUBSTITUTE(D2533,"###"," ")))</f>
        <v>Retailmart Inc</v>
      </c>
      <c r="P2533" s="13" t="str">
        <f t="shared" si="273"/>
        <v>Produce Plus</v>
      </c>
      <c r="Q2533" s="34" t="str">
        <f t="shared" si="274"/>
        <v>Clothing</v>
      </c>
      <c r="R2533" s="13" t="str">
        <f t="shared" si="275"/>
        <v>Retailmart Inc</v>
      </c>
      <c r="S2533" s="35">
        <f t="shared" si="276"/>
        <v>52</v>
      </c>
      <c r="T2533" s="35">
        <f t="shared" si="277"/>
        <v>87</v>
      </c>
      <c r="U2533" s="14">
        <f t="shared" si="278"/>
        <v>5432.43</v>
      </c>
      <c r="V2533" s="14">
        <f t="shared" si="279"/>
        <v>282486.36</v>
      </c>
      <c r="W2533" s="13" t="str">
        <v>Low Stock</v>
      </c>
      <c r="X2533" s="13" t="str">
        <v>Yes</v>
      </c>
      <c r="Y2533" s="13">
        <v>1</v>
      </c>
    </row>
    <row r="2534" spans="1:25" x14ac:dyDescent="0.3">
      <c r="A2534" s="31" t="s">
        <v>5015</v>
      </c>
      <c r="B2534" s="31" t="s">
        <v>5016</v>
      </c>
      <c r="C2534" s="31" t="s">
        <v>40</v>
      </c>
      <c r="D2534" s="31" t="s">
        <v>41</v>
      </c>
      <c r="E2534" s="31">
        <v>129</v>
      </c>
      <c r="F2534" s="31">
        <v>45</v>
      </c>
      <c r="G2534" s="31">
        <v>10628.75</v>
      </c>
      <c r="H2534" s="31">
        <v>1371108.75</v>
      </c>
      <c r="I2534" s="32">
        <v>45836</v>
      </c>
      <c r="J2534" s="32">
        <v>45871</v>
      </c>
      <c r="K2534" s="13"/>
      <c r="L2534" s="33" t="s">
        <v>58</v>
      </c>
      <c r="M2534" s="13" t="str">
        <f>PROPER(TRIM(SUBSTITUTE(B2534,"###"," ")))</f>
        <v>Guy Max</v>
      </c>
      <c r="N2534" s="13" t="str">
        <f>PROPER(TRIM(SUBSTITUTE(C2534,"###"," ")))</f>
        <v>Electronics</v>
      </c>
      <c r="O2534" s="13" t="str">
        <f>PROPER(TRIM(SUBSTITUTE(D2534,"###"," ")))</f>
        <v>Quickstock</v>
      </c>
      <c r="P2534" s="13" t="str">
        <f t="shared" si="273"/>
        <v>Guy Max</v>
      </c>
      <c r="Q2534" s="34" t="str">
        <f t="shared" si="274"/>
        <v>Electronics</v>
      </c>
      <c r="R2534" s="13" t="str">
        <f t="shared" si="275"/>
        <v>Quickstock</v>
      </c>
      <c r="S2534" s="35">
        <f t="shared" si="276"/>
        <v>129</v>
      </c>
      <c r="T2534" s="35">
        <f t="shared" si="277"/>
        <v>45</v>
      </c>
      <c r="U2534" s="14">
        <f t="shared" si="278"/>
        <v>10628.75</v>
      </c>
      <c r="V2534" s="14">
        <f t="shared" si="279"/>
        <v>1371108.75</v>
      </c>
      <c r="W2534" s="13" t="str">
        <v>In Stock</v>
      </c>
      <c r="X2534" s="13" t="str">
        <v>No</v>
      </c>
      <c r="Y2534" s="13">
        <v>0</v>
      </c>
    </row>
    <row r="2535" spans="1:25" x14ac:dyDescent="0.3">
      <c r="A2535" s="31" t="s">
        <v>5017</v>
      </c>
      <c r="B2535" s="31" t="s">
        <v>5018</v>
      </c>
      <c r="C2535" s="31" t="s">
        <v>28</v>
      </c>
      <c r="D2535" s="31" t="s">
        <v>45</v>
      </c>
      <c r="E2535" s="31">
        <v>91</v>
      </c>
      <c r="F2535" s="31">
        <v>94</v>
      </c>
      <c r="G2535" s="31">
        <v>14849.04</v>
      </c>
      <c r="H2535" s="31">
        <v>1351262.64</v>
      </c>
      <c r="I2535" s="32">
        <v>45792</v>
      </c>
      <c r="J2535" s="32">
        <v>45867</v>
      </c>
      <c r="K2535" s="31" t="s">
        <v>16</v>
      </c>
      <c r="L2535" s="33" t="s">
        <v>33</v>
      </c>
      <c r="M2535" s="13" t="str">
        <f>PROPER(TRIM(SUBSTITUTE(B2535,"###"," ")))</f>
        <v>Certainly Mini</v>
      </c>
      <c r="N2535" s="13" t="str">
        <f>PROPER(TRIM(SUBSTITUTE(C2535,"###"," ")))</f>
        <v>Furniture</v>
      </c>
      <c r="O2535" s="13" t="str">
        <f>PROPER(TRIM(SUBSTITUTE(D2535,"###"," ")))</f>
        <v>Retailmart Inc</v>
      </c>
      <c r="P2535" s="13" t="str">
        <f t="shared" si="273"/>
        <v>Certainly Mini</v>
      </c>
      <c r="Q2535" s="34" t="str">
        <f t="shared" si="274"/>
        <v>Furniture</v>
      </c>
      <c r="R2535" s="13" t="str">
        <f t="shared" si="275"/>
        <v>Retailmart Inc</v>
      </c>
      <c r="S2535" s="35">
        <f t="shared" si="276"/>
        <v>91</v>
      </c>
      <c r="T2535" s="35">
        <f t="shared" si="277"/>
        <v>94</v>
      </c>
      <c r="U2535" s="14">
        <f t="shared" si="278"/>
        <v>14849.04</v>
      </c>
      <c r="V2535" s="14">
        <f t="shared" si="279"/>
        <v>1351262.6400000001</v>
      </c>
      <c r="W2535" s="13" t="str">
        <v>Low Stock</v>
      </c>
      <c r="X2535" s="13" t="str">
        <v>Yes</v>
      </c>
      <c r="Y2535" s="13">
        <v>1</v>
      </c>
    </row>
    <row r="2536" spans="1:25" x14ac:dyDescent="0.3">
      <c r="A2536" s="31" t="s">
        <v>5019</v>
      </c>
      <c r="B2536" s="31" t="s">
        <v>5020</v>
      </c>
      <c r="C2536" s="31" t="s">
        <v>40</v>
      </c>
      <c r="D2536" s="31" t="s">
        <v>24</v>
      </c>
      <c r="E2536" s="31">
        <v>164</v>
      </c>
      <c r="F2536" s="31">
        <v>60</v>
      </c>
      <c r="G2536" s="31">
        <v>4718.8599999999997</v>
      </c>
      <c r="H2536" s="31">
        <v>773893.03999999992</v>
      </c>
      <c r="I2536" s="32">
        <v>45787</v>
      </c>
      <c r="J2536" s="32">
        <v>45896</v>
      </c>
      <c r="K2536" s="13"/>
      <c r="L2536" s="33" t="s">
        <v>33</v>
      </c>
      <c r="M2536" s="13" t="str">
        <f>PROPER(TRIM(SUBSTITUTE(B2536,"###"," ")))</f>
        <v>Try Max</v>
      </c>
      <c r="N2536" s="13" t="str">
        <f>PROPER(TRIM(SUBSTITUTE(C2536,"###"," ")))</f>
        <v>Electronics</v>
      </c>
      <c r="O2536" s="13" t="str">
        <f>PROPER(TRIM(SUBSTITUTE(D2536,"###"," ")))</f>
        <v>Omni Suppliers</v>
      </c>
      <c r="P2536" s="13" t="str">
        <f t="shared" si="273"/>
        <v>Try Max</v>
      </c>
      <c r="Q2536" s="34" t="str">
        <f t="shared" si="274"/>
        <v>Electronics</v>
      </c>
      <c r="R2536" s="13" t="str">
        <f t="shared" si="275"/>
        <v>Omni Suppliers</v>
      </c>
      <c r="S2536" s="35">
        <f t="shared" si="276"/>
        <v>164</v>
      </c>
      <c r="T2536" s="35">
        <f t="shared" si="277"/>
        <v>60</v>
      </c>
      <c r="U2536" s="14">
        <f t="shared" si="278"/>
        <v>4718.8599999999997</v>
      </c>
      <c r="V2536" s="14">
        <f t="shared" si="279"/>
        <v>773893.03999999992</v>
      </c>
      <c r="W2536" s="13" t="str">
        <v>In Stock</v>
      </c>
      <c r="X2536" s="13" t="str">
        <v>No</v>
      </c>
      <c r="Y2536" s="13">
        <v>0</v>
      </c>
    </row>
    <row r="2537" spans="1:25" x14ac:dyDescent="0.3">
      <c r="A2537" s="31" t="s">
        <v>5021</v>
      </c>
      <c r="B2537" s="31" t="s">
        <v>5022</v>
      </c>
      <c r="C2537" s="31" t="s">
        <v>44</v>
      </c>
      <c r="D2537" s="31" t="s">
        <v>15</v>
      </c>
      <c r="E2537" s="31">
        <v>81</v>
      </c>
      <c r="F2537" s="31">
        <v>68</v>
      </c>
      <c r="G2537" s="31">
        <v>15410.17</v>
      </c>
      <c r="H2537" s="31">
        <v>1248223.77</v>
      </c>
      <c r="I2537" s="32">
        <v>45700</v>
      </c>
      <c r="J2537" s="32">
        <v>45928</v>
      </c>
      <c r="K2537" s="31" t="s">
        <v>57</v>
      </c>
      <c r="L2537" s="33" t="s">
        <v>17</v>
      </c>
      <c r="M2537" s="13" t="str">
        <f>PROPER(TRIM(SUBSTITUTE(B2537,"###"," ")))</f>
        <v>Number X</v>
      </c>
      <c r="N2537" s="13" t="str">
        <f>PROPER(TRIM(SUBSTITUTE(C2537,"###"," ")))</f>
        <v>Groceries</v>
      </c>
      <c r="O2537" s="13" t="str">
        <f>PROPER(TRIM(SUBSTITUTE(D2537,"###"," ")))</f>
        <v>Global Traders</v>
      </c>
      <c r="P2537" s="13" t="str">
        <f t="shared" si="273"/>
        <v>Number X</v>
      </c>
      <c r="Q2537" s="34" t="str">
        <f t="shared" si="274"/>
        <v>Groceries</v>
      </c>
      <c r="R2537" s="13" t="str">
        <f t="shared" si="275"/>
        <v>Global Traders</v>
      </c>
      <c r="S2537" s="35">
        <f t="shared" si="276"/>
        <v>81</v>
      </c>
      <c r="T2537" s="35">
        <f t="shared" si="277"/>
        <v>68</v>
      </c>
      <c r="U2537" s="14">
        <f t="shared" si="278"/>
        <v>15410.17</v>
      </c>
      <c r="V2537" s="14">
        <f t="shared" si="279"/>
        <v>1248223.77</v>
      </c>
      <c r="W2537" s="13" t="str">
        <v>In Stock</v>
      </c>
      <c r="X2537" s="13" t="str">
        <v>No</v>
      </c>
      <c r="Y2537" s="13">
        <v>0</v>
      </c>
    </row>
    <row r="2538" spans="1:25" x14ac:dyDescent="0.3">
      <c r="A2538" s="31" t="s">
        <v>5023</v>
      </c>
      <c r="B2538" s="31" t="s">
        <v>5024</v>
      </c>
      <c r="C2538" s="31" t="s">
        <v>44</v>
      </c>
      <c r="D2538" s="13"/>
      <c r="E2538" s="31">
        <v>165</v>
      </c>
      <c r="F2538" s="31">
        <v>47</v>
      </c>
      <c r="G2538" s="31">
        <v>11330.85</v>
      </c>
      <c r="H2538" s="31">
        <v>1869590.25</v>
      </c>
      <c r="I2538" s="32">
        <v>45684</v>
      </c>
      <c r="J2538" s="32">
        <v>45887</v>
      </c>
      <c r="K2538" s="31" t="s">
        <v>57</v>
      </c>
      <c r="L2538" s="33" t="s">
        <v>33</v>
      </c>
      <c r="M2538" s="13" t="str">
        <f>PROPER(TRIM(SUBSTITUTE(B2538,"###"," ")))</f>
        <v>Start Mini</v>
      </c>
      <c r="N2538" s="13" t="str">
        <f>PROPER(TRIM(SUBSTITUTE(C2538,"###"," ")))</f>
        <v>Groceries</v>
      </c>
      <c r="O2538" s="13" t="str">
        <f>PROPER(TRIM(SUBSTITUTE(D2538,"###"," ")))</f>
        <v/>
      </c>
      <c r="P2538" s="13" t="str">
        <f t="shared" si="273"/>
        <v>Start Mini</v>
      </c>
      <c r="Q2538" s="34" t="str">
        <f t="shared" si="274"/>
        <v>Groceries</v>
      </c>
      <c r="R2538" s="13" t="str">
        <f t="shared" si="275"/>
        <v>Others</v>
      </c>
      <c r="S2538" s="35">
        <f t="shared" si="276"/>
        <v>165</v>
      </c>
      <c r="T2538" s="35">
        <f t="shared" si="277"/>
        <v>47</v>
      </c>
      <c r="U2538" s="14">
        <f t="shared" si="278"/>
        <v>11330.85</v>
      </c>
      <c r="V2538" s="14">
        <f t="shared" si="279"/>
        <v>1869590.25</v>
      </c>
      <c r="W2538" s="13" t="str">
        <v>In Stock</v>
      </c>
      <c r="X2538" s="13" t="str">
        <v>No</v>
      </c>
      <c r="Y2538" s="13">
        <v>0</v>
      </c>
    </row>
    <row r="2539" spans="1:25" x14ac:dyDescent="0.3">
      <c r="A2539" s="31" t="s">
        <v>5025</v>
      </c>
      <c r="B2539" s="31" t="s">
        <v>5026</v>
      </c>
      <c r="C2539" s="31" t="s">
        <v>28</v>
      </c>
      <c r="D2539" s="31" t="s">
        <v>53</v>
      </c>
      <c r="E2539" s="13"/>
      <c r="F2539" s="31">
        <v>80</v>
      </c>
      <c r="G2539" s="31">
        <v>6109.48</v>
      </c>
      <c r="H2539" s="13"/>
      <c r="I2539" s="32">
        <v>45801</v>
      </c>
      <c r="J2539" s="32">
        <v>45853</v>
      </c>
      <c r="K2539" s="31" t="s">
        <v>29</v>
      </c>
      <c r="L2539" s="33" t="s">
        <v>21</v>
      </c>
      <c r="M2539" s="13" t="str">
        <f>PROPER(TRIM(SUBSTITUTE(B2539,"###"," ")))</f>
        <v>Create Max</v>
      </c>
      <c r="N2539" s="13" t="str">
        <f>PROPER(TRIM(SUBSTITUTE(C2539,"###"," ")))</f>
        <v>Furniture</v>
      </c>
      <c r="O2539" s="13" t="str">
        <f>PROPER(TRIM(SUBSTITUTE(D2539,"###"," ")))</f>
        <v>Abc Pvt Ltd</v>
      </c>
      <c r="P2539" s="13" t="str">
        <f t="shared" si="273"/>
        <v>Create Max</v>
      </c>
      <c r="Q2539" s="34" t="str">
        <f t="shared" si="274"/>
        <v>Furniture</v>
      </c>
      <c r="R2539" s="13" t="str">
        <f t="shared" si="275"/>
        <v>Abc Pvt Ltd</v>
      </c>
      <c r="S2539" s="35">
        <f t="shared" si="276"/>
        <v>0</v>
      </c>
      <c r="T2539" s="35">
        <f t="shared" si="277"/>
        <v>80</v>
      </c>
      <c r="U2539" s="14">
        <f t="shared" si="278"/>
        <v>6109.48</v>
      </c>
      <c r="V2539" s="14">
        <f t="shared" si="279"/>
        <v>0</v>
      </c>
      <c r="W2539" s="13" t="str">
        <v>Out of Stock</v>
      </c>
      <c r="X2539" s="13" t="str">
        <v>Yes</v>
      </c>
      <c r="Y2539" s="13">
        <v>1</v>
      </c>
    </row>
    <row r="2540" spans="1:25" x14ac:dyDescent="0.3">
      <c r="A2540" s="31" t="s">
        <v>5027</v>
      </c>
      <c r="B2540" s="31" t="s">
        <v>3425</v>
      </c>
      <c r="C2540" s="31" t="s">
        <v>20</v>
      </c>
      <c r="D2540" s="31" t="s">
        <v>45</v>
      </c>
      <c r="E2540" s="31">
        <v>74</v>
      </c>
      <c r="F2540" s="31">
        <v>93</v>
      </c>
      <c r="G2540" s="31">
        <v>19522.79</v>
      </c>
      <c r="H2540" s="31">
        <v>1444686.46</v>
      </c>
      <c r="I2540" s="32">
        <v>45749</v>
      </c>
      <c r="J2540" s="32">
        <v>45921</v>
      </c>
      <c r="K2540" s="13"/>
      <c r="L2540" s="33" t="s">
        <v>30</v>
      </c>
      <c r="M2540" s="13" t="str">
        <f>PROPER(TRIM(SUBSTITUTE(B2540,"###"," ")))</f>
        <v>Specific Mini</v>
      </c>
      <c r="N2540" s="13" t="str">
        <f>PROPER(TRIM(SUBSTITUTE(C2540,"###"," ")))</f>
        <v>Toys</v>
      </c>
      <c r="O2540" s="13" t="str">
        <f>PROPER(TRIM(SUBSTITUTE(D2540,"###"," ")))</f>
        <v>Retailmart Inc</v>
      </c>
      <c r="P2540" s="13" t="str">
        <f t="shared" si="273"/>
        <v>Specific Mini</v>
      </c>
      <c r="Q2540" s="34" t="str">
        <f t="shared" si="274"/>
        <v>Toys</v>
      </c>
      <c r="R2540" s="13" t="str">
        <f t="shared" si="275"/>
        <v>Retailmart Inc</v>
      </c>
      <c r="S2540" s="35">
        <f t="shared" si="276"/>
        <v>74</v>
      </c>
      <c r="T2540" s="35">
        <f t="shared" si="277"/>
        <v>93</v>
      </c>
      <c r="U2540" s="14">
        <f t="shared" si="278"/>
        <v>19522.79</v>
      </c>
      <c r="V2540" s="14">
        <f t="shared" si="279"/>
        <v>1444686.46</v>
      </c>
      <c r="W2540" s="13" t="str">
        <v>Low Stock</v>
      </c>
      <c r="X2540" s="13" t="str">
        <v>Yes</v>
      </c>
      <c r="Y2540" s="13">
        <v>1</v>
      </c>
    </row>
    <row r="2541" spans="1:25" x14ac:dyDescent="0.3">
      <c r="A2541" s="31" t="s">
        <v>5028</v>
      </c>
      <c r="B2541" s="31" t="s">
        <v>948</v>
      </c>
      <c r="C2541" s="31" t="s">
        <v>44</v>
      </c>
      <c r="D2541" s="31" t="s">
        <v>53</v>
      </c>
      <c r="E2541" s="31">
        <v>104</v>
      </c>
      <c r="F2541" s="31">
        <v>56</v>
      </c>
      <c r="G2541" s="31">
        <v>16866.86</v>
      </c>
      <c r="H2541" s="31">
        <v>1754153.44</v>
      </c>
      <c r="I2541" s="32">
        <v>45728</v>
      </c>
      <c r="J2541" s="32">
        <v>45871</v>
      </c>
      <c r="K2541" s="31" t="s">
        <v>25</v>
      </c>
      <c r="L2541" s="33" t="s">
        <v>21</v>
      </c>
      <c r="M2541" s="13" t="str">
        <f>PROPER(TRIM(SUBSTITUTE(B2541,"###"," ")))</f>
        <v>Eight Lite</v>
      </c>
      <c r="N2541" s="13" t="str">
        <f>PROPER(TRIM(SUBSTITUTE(C2541,"###"," ")))</f>
        <v>Groceries</v>
      </c>
      <c r="O2541" s="13" t="str">
        <f>PROPER(TRIM(SUBSTITUTE(D2541,"###"," ")))</f>
        <v>Abc Pvt Ltd</v>
      </c>
      <c r="P2541" s="13" t="str">
        <f t="shared" si="273"/>
        <v>Eight Lite</v>
      </c>
      <c r="Q2541" s="34" t="str">
        <f t="shared" si="274"/>
        <v>Groceries</v>
      </c>
      <c r="R2541" s="13" t="str">
        <f t="shared" si="275"/>
        <v>Abc Pvt Ltd</v>
      </c>
      <c r="S2541" s="35">
        <f t="shared" si="276"/>
        <v>104</v>
      </c>
      <c r="T2541" s="35">
        <f t="shared" si="277"/>
        <v>56</v>
      </c>
      <c r="U2541" s="14">
        <f t="shared" si="278"/>
        <v>16866.86</v>
      </c>
      <c r="V2541" s="14">
        <f t="shared" si="279"/>
        <v>1754153.44</v>
      </c>
      <c r="W2541" s="13" t="str">
        <v>In Stock</v>
      </c>
      <c r="X2541" s="13" t="str">
        <v>No</v>
      </c>
      <c r="Y2541" s="13">
        <v>0</v>
      </c>
    </row>
    <row r="2542" spans="1:25" x14ac:dyDescent="0.3">
      <c r="A2542" s="31" t="s">
        <v>5029</v>
      </c>
      <c r="B2542" s="31" t="s">
        <v>5030</v>
      </c>
      <c r="C2542" s="31" t="s">
        <v>44</v>
      </c>
      <c r="D2542" s="13"/>
      <c r="E2542" s="31">
        <v>161</v>
      </c>
      <c r="F2542" s="31">
        <v>50</v>
      </c>
      <c r="G2542" s="31">
        <v>12339.97</v>
      </c>
      <c r="H2542" s="31">
        <v>1986735.17</v>
      </c>
      <c r="I2542" s="32">
        <v>45786</v>
      </c>
      <c r="J2542" s="32">
        <v>45872</v>
      </c>
      <c r="K2542" s="31" t="s">
        <v>25</v>
      </c>
      <c r="L2542" s="33" t="s">
        <v>17</v>
      </c>
      <c r="M2542" s="13" t="str">
        <f>PROPER(TRIM(SUBSTITUTE(B2542,"###"," ")))</f>
        <v>Keep Pro</v>
      </c>
      <c r="N2542" s="13" t="str">
        <f>PROPER(TRIM(SUBSTITUTE(C2542,"###"," ")))</f>
        <v>Groceries</v>
      </c>
      <c r="O2542" s="13" t="str">
        <f>PROPER(TRIM(SUBSTITUTE(D2542,"###"," ")))</f>
        <v/>
      </c>
      <c r="P2542" s="13" t="str">
        <f t="shared" si="273"/>
        <v>Keep Pro</v>
      </c>
      <c r="Q2542" s="34" t="str">
        <f t="shared" si="274"/>
        <v>Groceries</v>
      </c>
      <c r="R2542" s="13" t="str">
        <f t="shared" si="275"/>
        <v>Others</v>
      </c>
      <c r="S2542" s="35">
        <f t="shared" si="276"/>
        <v>161</v>
      </c>
      <c r="T2542" s="35">
        <f t="shared" si="277"/>
        <v>50</v>
      </c>
      <c r="U2542" s="14">
        <f t="shared" si="278"/>
        <v>12339.97</v>
      </c>
      <c r="V2542" s="14">
        <f t="shared" si="279"/>
        <v>1986735.17</v>
      </c>
      <c r="W2542" s="13" t="str">
        <v>In Stock</v>
      </c>
      <c r="X2542" s="13" t="str">
        <v>No</v>
      </c>
      <c r="Y2542" s="13">
        <v>0</v>
      </c>
    </row>
    <row r="2543" spans="1:25" x14ac:dyDescent="0.3">
      <c r="A2543" s="31" t="s">
        <v>5031</v>
      </c>
      <c r="B2543" s="31" t="s">
        <v>5032</v>
      </c>
      <c r="C2543" s="31" t="s">
        <v>28</v>
      </c>
      <c r="D2543" s="31" t="s">
        <v>15</v>
      </c>
      <c r="E2543" s="31">
        <v>23</v>
      </c>
      <c r="F2543" s="31">
        <v>58</v>
      </c>
      <c r="G2543" s="31">
        <v>6274.43</v>
      </c>
      <c r="H2543" s="31">
        <v>144311.89000000001</v>
      </c>
      <c r="I2543" s="32">
        <v>45735</v>
      </c>
      <c r="J2543" s="32">
        <v>45857</v>
      </c>
      <c r="K2543" s="31" t="s">
        <v>57</v>
      </c>
      <c r="L2543" s="33" t="s">
        <v>21</v>
      </c>
      <c r="M2543" s="13" t="str">
        <f>PROPER(TRIM(SUBSTITUTE(B2543,"###"," ")))</f>
        <v>Thus X</v>
      </c>
      <c r="N2543" s="13" t="str">
        <f>PROPER(TRIM(SUBSTITUTE(C2543,"###"," ")))</f>
        <v>Furniture</v>
      </c>
      <c r="O2543" s="13" t="str">
        <f>PROPER(TRIM(SUBSTITUTE(D2543,"###"," ")))</f>
        <v>Global Traders</v>
      </c>
      <c r="P2543" s="13" t="str">
        <f t="shared" si="273"/>
        <v>Thus X</v>
      </c>
      <c r="Q2543" s="34" t="str">
        <f t="shared" si="274"/>
        <v>Furniture</v>
      </c>
      <c r="R2543" s="13" t="str">
        <f t="shared" si="275"/>
        <v>Global Traders</v>
      </c>
      <c r="S2543" s="35">
        <f t="shared" si="276"/>
        <v>23</v>
      </c>
      <c r="T2543" s="35">
        <f t="shared" si="277"/>
        <v>58</v>
      </c>
      <c r="U2543" s="14">
        <f t="shared" si="278"/>
        <v>6274.43</v>
      </c>
      <c r="V2543" s="14">
        <f t="shared" si="279"/>
        <v>144311.89000000001</v>
      </c>
      <c r="W2543" s="13" t="str">
        <v>Low Stock</v>
      </c>
      <c r="X2543" s="13" t="str">
        <v>Yes</v>
      </c>
      <c r="Y2543" s="13">
        <v>1</v>
      </c>
    </row>
    <row r="2544" spans="1:25" x14ac:dyDescent="0.3">
      <c r="A2544" s="31" t="s">
        <v>5033</v>
      </c>
      <c r="B2544" s="31" t="s">
        <v>3345</v>
      </c>
      <c r="C2544" s="31" t="s">
        <v>40</v>
      </c>
      <c r="D2544" s="31" t="s">
        <v>53</v>
      </c>
      <c r="E2544" s="31">
        <v>146</v>
      </c>
      <c r="F2544" s="31">
        <v>67</v>
      </c>
      <c r="G2544" s="31">
        <v>4438.99</v>
      </c>
      <c r="H2544" s="31">
        <v>648092.53999999992</v>
      </c>
      <c r="I2544" s="32">
        <v>45761</v>
      </c>
      <c r="J2544" s="32">
        <v>45937</v>
      </c>
      <c r="K2544" s="31" t="s">
        <v>29</v>
      </c>
      <c r="L2544" s="33" t="s">
        <v>17</v>
      </c>
      <c r="M2544" s="13" t="str">
        <f>PROPER(TRIM(SUBSTITUTE(B2544,"###"," ")))</f>
        <v>So Lite</v>
      </c>
      <c r="N2544" s="13" t="str">
        <f>PROPER(TRIM(SUBSTITUTE(C2544,"###"," ")))</f>
        <v>Electronics</v>
      </c>
      <c r="O2544" s="13" t="str">
        <f>PROPER(TRIM(SUBSTITUTE(D2544,"###"," ")))</f>
        <v>Abc Pvt Ltd</v>
      </c>
      <c r="P2544" s="13" t="str">
        <f t="shared" si="273"/>
        <v>So Lite</v>
      </c>
      <c r="Q2544" s="34" t="str">
        <f t="shared" si="274"/>
        <v>Electronics</v>
      </c>
      <c r="R2544" s="13" t="str">
        <f t="shared" si="275"/>
        <v>Abc Pvt Ltd</v>
      </c>
      <c r="S2544" s="35">
        <f t="shared" si="276"/>
        <v>146</v>
      </c>
      <c r="T2544" s="35">
        <f t="shared" si="277"/>
        <v>67</v>
      </c>
      <c r="U2544" s="14">
        <f t="shared" si="278"/>
        <v>4438.99</v>
      </c>
      <c r="V2544" s="14">
        <f t="shared" si="279"/>
        <v>648092.53999999992</v>
      </c>
      <c r="W2544" s="13" t="str">
        <v>In Stock</v>
      </c>
      <c r="X2544" s="13" t="str">
        <v>No</v>
      </c>
      <c r="Y2544" s="13">
        <v>0</v>
      </c>
    </row>
    <row r="2545" spans="1:25" x14ac:dyDescent="0.3">
      <c r="A2545" s="31" t="s">
        <v>5034</v>
      </c>
      <c r="B2545" s="31" t="s">
        <v>5035</v>
      </c>
      <c r="C2545" s="31" t="s">
        <v>44</v>
      </c>
      <c r="D2545" s="31" t="s">
        <v>24</v>
      </c>
      <c r="E2545" s="31">
        <v>46</v>
      </c>
      <c r="F2545" s="31">
        <v>83</v>
      </c>
      <c r="G2545" s="31">
        <v>16325.63</v>
      </c>
      <c r="H2545" s="31">
        <v>750978.98</v>
      </c>
      <c r="I2545" s="32">
        <v>45827</v>
      </c>
      <c r="J2545" s="32">
        <v>45905</v>
      </c>
      <c r="K2545" s="31" t="s">
        <v>54</v>
      </c>
      <c r="L2545" s="33" t="s">
        <v>30</v>
      </c>
      <c r="M2545" s="13" t="str">
        <f>PROPER(TRIM(SUBSTITUTE(B2545,"###"," ")))</f>
        <v>Home Max</v>
      </c>
      <c r="N2545" s="13" t="str">
        <f>PROPER(TRIM(SUBSTITUTE(C2545,"###"," ")))</f>
        <v>Groceries</v>
      </c>
      <c r="O2545" s="13" t="str">
        <f>PROPER(TRIM(SUBSTITUTE(D2545,"###"," ")))</f>
        <v>Omni Suppliers</v>
      </c>
      <c r="P2545" s="13" t="str">
        <f t="shared" si="273"/>
        <v>Home Max</v>
      </c>
      <c r="Q2545" s="34" t="str">
        <f t="shared" si="274"/>
        <v>Groceries</v>
      </c>
      <c r="R2545" s="13" t="str">
        <f t="shared" si="275"/>
        <v>Omni Suppliers</v>
      </c>
      <c r="S2545" s="35">
        <f t="shared" si="276"/>
        <v>46</v>
      </c>
      <c r="T2545" s="35">
        <f t="shared" si="277"/>
        <v>83</v>
      </c>
      <c r="U2545" s="14">
        <f t="shared" si="278"/>
        <v>16325.63</v>
      </c>
      <c r="V2545" s="14">
        <f t="shared" si="279"/>
        <v>750978.98</v>
      </c>
      <c r="W2545" s="13" t="str">
        <v>Low Stock</v>
      </c>
      <c r="X2545" s="13" t="str">
        <v>Yes</v>
      </c>
      <c r="Y2545" s="13">
        <v>1</v>
      </c>
    </row>
    <row r="2546" spans="1:25" x14ac:dyDescent="0.3">
      <c r="A2546" s="31" t="s">
        <v>5036</v>
      </c>
      <c r="B2546" s="31" t="s">
        <v>5037</v>
      </c>
      <c r="C2546" s="31" t="s">
        <v>20</v>
      </c>
      <c r="D2546" s="31" t="s">
        <v>15</v>
      </c>
      <c r="E2546" s="13"/>
      <c r="F2546" s="31">
        <v>36</v>
      </c>
      <c r="G2546" s="31">
        <v>9448.65</v>
      </c>
      <c r="H2546" s="13"/>
      <c r="I2546" s="32">
        <v>45762</v>
      </c>
      <c r="J2546" s="32">
        <v>45853</v>
      </c>
      <c r="K2546" s="31" t="s">
        <v>29</v>
      </c>
      <c r="L2546" s="33" t="s">
        <v>58</v>
      </c>
      <c r="M2546" s="13" t="str">
        <f>PROPER(TRIM(SUBSTITUTE(B2546,"###"," ")))</f>
        <v>Be Lite</v>
      </c>
      <c r="N2546" s="13" t="str">
        <f>PROPER(TRIM(SUBSTITUTE(C2546,"###"," ")))</f>
        <v>Toys</v>
      </c>
      <c r="O2546" s="13" t="str">
        <f>PROPER(TRIM(SUBSTITUTE(D2546,"###"," ")))</f>
        <v>Global Traders</v>
      </c>
      <c r="P2546" s="13" t="str">
        <f t="shared" si="273"/>
        <v>Be Lite</v>
      </c>
      <c r="Q2546" s="34" t="str">
        <f t="shared" si="274"/>
        <v>Toys</v>
      </c>
      <c r="R2546" s="13" t="str">
        <f t="shared" si="275"/>
        <v>Global Traders</v>
      </c>
      <c r="S2546" s="35">
        <f t="shared" si="276"/>
        <v>0</v>
      </c>
      <c r="T2546" s="35">
        <f t="shared" si="277"/>
        <v>36</v>
      </c>
      <c r="U2546" s="14">
        <f t="shared" si="278"/>
        <v>9448.65</v>
      </c>
      <c r="V2546" s="14">
        <f t="shared" si="279"/>
        <v>0</v>
      </c>
      <c r="W2546" s="13" t="str">
        <v>Out of Stock</v>
      </c>
      <c r="X2546" s="13" t="str">
        <v>Yes</v>
      </c>
      <c r="Y2546" s="13">
        <v>1</v>
      </c>
    </row>
    <row r="2547" spans="1:25" x14ac:dyDescent="0.3">
      <c r="A2547" s="31" t="s">
        <v>5038</v>
      </c>
      <c r="B2547" s="31" t="s">
        <v>5039</v>
      </c>
      <c r="C2547" s="31" t="s">
        <v>44</v>
      </c>
      <c r="D2547" s="31" t="s">
        <v>41</v>
      </c>
      <c r="E2547" s="31">
        <v>197</v>
      </c>
      <c r="F2547" s="31">
        <v>36</v>
      </c>
      <c r="G2547" s="31">
        <v>17160.240000000002</v>
      </c>
      <c r="H2547" s="31">
        <v>3380567.28</v>
      </c>
      <c r="I2547" s="32">
        <v>45689</v>
      </c>
      <c r="J2547" s="32">
        <v>45939</v>
      </c>
      <c r="K2547" s="31" t="s">
        <v>46</v>
      </c>
      <c r="L2547" s="33" t="s">
        <v>17</v>
      </c>
      <c r="M2547" s="13" t="str">
        <f>PROPER(TRIM(SUBSTITUTE(B2547,"###"," ")))</f>
        <v>Yet Max</v>
      </c>
      <c r="N2547" s="13" t="str">
        <f>PROPER(TRIM(SUBSTITUTE(C2547,"###"," ")))</f>
        <v>Groceries</v>
      </c>
      <c r="O2547" s="13" t="str">
        <f>PROPER(TRIM(SUBSTITUTE(D2547,"###"," ")))</f>
        <v>Quickstock</v>
      </c>
      <c r="P2547" s="13" t="str">
        <f t="shared" si="273"/>
        <v>Yet Max</v>
      </c>
      <c r="Q2547" s="34" t="str">
        <f t="shared" si="274"/>
        <v>Groceries</v>
      </c>
      <c r="R2547" s="13" t="str">
        <f t="shared" si="275"/>
        <v>Quickstock</v>
      </c>
      <c r="S2547" s="35">
        <f t="shared" si="276"/>
        <v>197</v>
      </c>
      <c r="T2547" s="35">
        <f t="shared" si="277"/>
        <v>36</v>
      </c>
      <c r="U2547" s="14">
        <f t="shared" si="278"/>
        <v>17160.240000000002</v>
      </c>
      <c r="V2547" s="14">
        <f t="shared" si="279"/>
        <v>3380567.2800000003</v>
      </c>
      <c r="W2547" s="13" t="str">
        <v>In Stock</v>
      </c>
      <c r="X2547" s="13" t="str">
        <v>No</v>
      </c>
      <c r="Y2547" s="13">
        <v>0</v>
      </c>
    </row>
    <row r="2548" spans="1:25" x14ac:dyDescent="0.3">
      <c r="A2548" s="31" t="s">
        <v>5041</v>
      </c>
      <c r="B2548" s="31" t="s">
        <v>4311</v>
      </c>
      <c r="C2548" s="31" t="s">
        <v>44</v>
      </c>
      <c r="D2548" s="31" t="s">
        <v>45</v>
      </c>
      <c r="E2548" s="31">
        <v>38</v>
      </c>
      <c r="F2548" s="31">
        <v>74</v>
      </c>
      <c r="G2548" s="31">
        <v>14866.08</v>
      </c>
      <c r="H2548" s="31">
        <v>564911.04</v>
      </c>
      <c r="I2548" s="32">
        <v>45833</v>
      </c>
      <c r="J2548" s="32">
        <v>45871</v>
      </c>
      <c r="K2548" s="13"/>
      <c r="L2548" s="33" t="s">
        <v>30</v>
      </c>
      <c r="M2548" s="13" t="str">
        <f>PROPER(TRIM(SUBSTITUTE(B2548,"###"," ")))</f>
        <v>Happen Mini</v>
      </c>
      <c r="N2548" s="13" t="str">
        <f>PROPER(TRIM(SUBSTITUTE(C2548,"###"," ")))</f>
        <v>Groceries</v>
      </c>
      <c r="O2548" s="13" t="str">
        <f>PROPER(TRIM(SUBSTITUTE(D2548,"###"," ")))</f>
        <v>Retailmart Inc</v>
      </c>
      <c r="P2548" s="13" t="str">
        <f t="shared" si="273"/>
        <v>Happen Mini</v>
      </c>
      <c r="Q2548" s="34" t="str">
        <f t="shared" si="274"/>
        <v>Groceries</v>
      </c>
      <c r="R2548" s="13" t="str">
        <f t="shared" si="275"/>
        <v>Retailmart Inc</v>
      </c>
      <c r="S2548" s="35">
        <f t="shared" si="276"/>
        <v>38</v>
      </c>
      <c r="T2548" s="35">
        <f t="shared" si="277"/>
        <v>74</v>
      </c>
      <c r="U2548" s="14">
        <f t="shared" si="278"/>
        <v>14866.08</v>
      </c>
      <c r="V2548" s="14">
        <f t="shared" si="279"/>
        <v>564911.04</v>
      </c>
      <c r="W2548" s="13" t="str">
        <v>Low Stock</v>
      </c>
      <c r="X2548" s="13" t="str">
        <v>Yes</v>
      </c>
      <c r="Y2548" s="13">
        <v>1</v>
      </c>
    </row>
    <row r="2549" spans="1:25" x14ac:dyDescent="0.3">
      <c r="A2549" s="31" t="s">
        <v>5043</v>
      </c>
      <c r="B2549" s="31" t="s">
        <v>535</v>
      </c>
      <c r="C2549" s="31" t="s">
        <v>20</v>
      </c>
      <c r="D2549" s="31" t="s">
        <v>41</v>
      </c>
      <c r="E2549" s="31">
        <v>72</v>
      </c>
      <c r="F2549" s="31">
        <v>63</v>
      </c>
      <c r="G2549" s="31">
        <v>1126.7</v>
      </c>
      <c r="H2549" s="31">
        <v>81122.400000000009</v>
      </c>
      <c r="I2549" s="32">
        <v>45760</v>
      </c>
      <c r="J2549" s="32">
        <v>45870</v>
      </c>
      <c r="K2549" s="31" t="s">
        <v>46</v>
      </c>
      <c r="L2549" s="33" t="s">
        <v>58</v>
      </c>
      <c r="M2549" s="13" t="str">
        <f>PROPER(TRIM(SUBSTITUTE(B2549,"###"," ")))</f>
        <v>Health Lite</v>
      </c>
      <c r="N2549" s="13" t="str">
        <f>PROPER(TRIM(SUBSTITUTE(C2549,"###"," ")))</f>
        <v>Toys</v>
      </c>
      <c r="O2549" s="13" t="str">
        <f>PROPER(TRIM(SUBSTITUTE(D2549,"###"," ")))</f>
        <v>Quickstock</v>
      </c>
      <c r="P2549" s="13" t="str">
        <f t="shared" si="273"/>
        <v>Health Lite</v>
      </c>
      <c r="Q2549" s="34" t="str">
        <f t="shared" si="274"/>
        <v>Toys</v>
      </c>
      <c r="R2549" s="13" t="str">
        <f t="shared" si="275"/>
        <v>Quickstock</v>
      </c>
      <c r="S2549" s="35">
        <f t="shared" si="276"/>
        <v>72</v>
      </c>
      <c r="T2549" s="35">
        <f t="shared" si="277"/>
        <v>63</v>
      </c>
      <c r="U2549" s="14">
        <f t="shared" si="278"/>
        <v>1126.7</v>
      </c>
      <c r="V2549" s="14">
        <f t="shared" si="279"/>
        <v>81122.400000000009</v>
      </c>
      <c r="W2549" s="13" t="str">
        <v>In Stock</v>
      </c>
      <c r="X2549" s="13" t="str">
        <v>No</v>
      </c>
      <c r="Y2549" s="13">
        <v>0</v>
      </c>
    </row>
    <row r="2550" spans="1:25" x14ac:dyDescent="0.3">
      <c r="A2550" s="31" t="s">
        <v>5045</v>
      </c>
      <c r="B2550" s="31" t="s">
        <v>5046</v>
      </c>
      <c r="C2550" s="31" t="s">
        <v>44</v>
      </c>
      <c r="D2550" s="31" t="s">
        <v>45</v>
      </c>
      <c r="E2550" s="31">
        <v>30</v>
      </c>
      <c r="F2550" s="31">
        <v>30</v>
      </c>
      <c r="G2550" s="31">
        <v>8365.85</v>
      </c>
      <c r="H2550" s="31">
        <v>250975.5</v>
      </c>
      <c r="I2550" s="32">
        <v>45845</v>
      </c>
      <c r="J2550" s="32">
        <v>45940</v>
      </c>
      <c r="K2550" s="31" t="s">
        <v>54</v>
      </c>
      <c r="L2550" s="33" t="s">
        <v>58</v>
      </c>
      <c r="M2550" s="13" t="str">
        <f>PROPER(TRIM(SUBSTITUTE(B2550,"###"," ")))</f>
        <v>Position X</v>
      </c>
      <c r="N2550" s="13" t="str">
        <f>PROPER(TRIM(SUBSTITUTE(C2550,"###"," ")))</f>
        <v>Groceries</v>
      </c>
      <c r="O2550" s="13" t="str">
        <f>PROPER(TRIM(SUBSTITUTE(D2550,"###"," ")))</f>
        <v>Retailmart Inc</v>
      </c>
      <c r="P2550" s="13" t="str">
        <f t="shared" si="273"/>
        <v>Position X</v>
      </c>
      <c r="Q2550" s="34" t="str">
        <f t="shared" si="274"/>
        <v>Groceries</v>
      </c>
      <c r="R2550" s="13" t="str">
        <f t="shared" si="275"/>
        <v>Retailmart Inc</v>
      </c>
      <c r="S2550" s="35">
        <f t="shared" si="276"/>
        <v>30</v>
      </c>
      <c r="T2550" s="35">
        <f t="shared" si="277"/>
        <v>30</v>
      </c>
      <c r="U2550" s="14">
        <f t="shared" si="278"/>
        <v>8365.85</v>
      </c>
      <c r="V2550" s="14">
        <f t="shared" si="279"/>
        <v>250975.5</v>
      </c>
      <c r="W2550" s="13" t="str">
        <v>Low Stock</v>
      </c>
      <c r="X2550" s="13" t="str">
        <v>No</v>
      </c>
      <c r="Y2550" s="13">
        <v>1</v>
      </c>
    </row>
    <row r="2551" spans="1:25" x14ac:dyDescent="0.3">
      <c r="A2551" s="31" t="s">
        <v>5047</v>
      </c>
      <c r="B2551" s="31" t="s">
        <v>982</v>
      </c>
      <c r="C2551" s="31" t="s">
        <v>44</v>
      </c>
      <c r="D2551" s="31" t="s">
        <v>45</v>
      </c>
      <c r="E2551" s="31">
        <v>37</v>
      </c>
      <c r="F2551" s="31">
        <v>40</v>
      </c>
      <c r="G2551" s="31">
        <v>19322.82</v>
      </c>
      <c r="H2551" s="31">
        <v>714944.34</v>
      </c>
      <c r="I2551" s="32">
        <v>45844</v>
      </c>
      <c r="J2551" s="32">
        <v>45900</v>
      </c>
      <c r="K2551" s="31" t="s">
        <v>46</v>
      </c>
      <c r="L2551" s="33" t="s">
        <v>58</v>
      </c>
      <c r="M2551" s="13" t="str">
        <f>PROPER(TRIM(SUBSTITUTE(B2551,"###"," ")))</f>
        <v>Fast Pro</v>
      </c>
      <c r="N2551" s="13" t="str">
        <f>PROPER(TRIM(SUBSTITUTE(C2551,"###"," ")))</f>
        <v>Groceries</v>
      </c>
      <c r="O2551" s="13" t="str">
        <f>PROPER(TRIM(SUBSTITUTE(D2551,"###"," ")))</f>
        <v>Retailmart Inc</v>
      </c>
      <c r="P2551" s="13" t="str">
        <f t="shared" si="273"/>
        <v>Fast Pro</v>
      </c>
      <c r="Q2551" s="34" t="str">
        <f t="shared" si="274"/>
        <v>Groceries</v>
      </c>
      <c r="R2551" s="13" t="str">
        <f t="shared" si="275"/>
        <v>Retailmart Inc</v>
      </c>
      <c r="S2551" s="35">
        <f t="shared" si="276"/>
        <v>37</v>
      </c>
      <c r="T2551" s="35">
        <f t="shared" si="277"/>
        <v>40</v>
      </c>
      <c r="U2551" s="14">
        <f t="shared" si="278"/>
        <v>19322.82</v>
      </c>
      <c r="V2551" s="14">
        <f t="shared" si="279"/>
        <v>714944.34</v>
      </c>
      <c r="W2551" s="13" t="str">
        <v>Low Stock</v>
      </c>
      <c r="X2551" s="13" t="str">
        <v>Yes</v>
      </c>
      <c r="Y2551" s="13">
        <v>1</v>
      </c>
    </row>
    <row r="2552" spans="1:25" x14ac:dyDescent="0.3">
      <c r="A2552" s="31" t="s">
        <v>5048</v>
      </c>
      <c r="B2552" s="31" t="s">
        <v>5049</v>
      </c>
      <c r="C2552" s="31" t="s">
        <v>14</v>
      </c>
      <c r="D2552" s="31" t="s">
        <v>24</v>
      </c>
      <c r="E2552" s="13"/>
      <c r="F2552" s="13"/>
      <c r="G2552" s="31">
        <v>18730.12</v>
      </c>
      <c r="H2552" s="13"/>
      <c r="I2552" s="32">
        <v>45757</v>
      </c>
      <c r="J2552" s="32">
        <v>45880</v>
      </c>
      <c r="K2552" s="31" t="s">
        <v>25</v>
      </c>
      <c r="L2552" s="33" t="s">
        <v>58</v>
      </c>
      <c r="M2552" s="13" t="str">
        <f>PROPER(TRIM(SUBSTITUTE(B2552,"###"," ")))</f>
        <v>Picture X</v>
      </c>
      <c r="N2552" s="13" t="str">
        <f>PROPER(TRIM(SUBSTITUTE(C2552,"###"," ")))</f>
        <v>Clothing</v>
      </c>
      <c r="O2552" s="13" t="str">
        <f>PROPER(TRIM(SUBSTITUTE(D2552,"###"," ")))</f>
        <v>Omni Suppliers</v>
      </c>
      <c r="P2552" s="13" t="str">
        <f t="shared" si="273"/>
        <v>Picture X</v>
      </c>
      <c r="Q2552" s="34" t="str">
        <f t="shared" si="274"/>
        <v>Clothing</v>
      </c>
      <c r="R2552" s="13" t="str">
        <f t="shared" si="275"/>
        <v>Omni Suppliers</v>
      </c>
      <c r="S2552" s="35">
        <f t="shared" si="276"/>
        <v>0</v>
      </c>
      <c r="T2552" s="35">
        <f t="shared" si="277"/>
        <v>0</v>
      </c>
      <c r="U2552" s="14">
        <f t="shared" si="278"/>
        <v>18730.12</v>
      </c>
      <c r="V2552" s="14">
        <f t="shared" si="279"/>
        <v>0</v>
      </c>
      <c r="W2552" s="13" t="str">
        <v>Out of Stock</v>
      </c>
      <c r="X2552" s="13" t="str">
        <v>No</v>
      </c>
      <c r="Y2552" s="13">
        <v>1</v>
      </c>
    </row>
    <row r="2553" spans="1:25" x14ac:dyDescent="0.3">
      <c r="A2553" s="31" t="s">
        <v>5050</v>
      </c>
      <c r="B2553" s="31" t="s">
        <v>5051</v>
      </c>
      <c r="C2553" s="31" t="s">
        <v>28</v>
      </c>
      <c r="D2553" s="31" t="s">
        <v>15</v>
      </c>
      <c r="E2553" s="31">
        <v>71</v>
      </c>
      <c r="F2553" s="31">
        <v>53</v>
      </c>
      <c r="G2553" s="31">
        <v>734.12</v>
      </c>
      <c r="H2553" s="31">
        <v>52122.52</v>
      </c>
      <c r="I2553" s="32">
        <v>45793</v>
      </c>
      <c r="J2553" s="32">
        <v>45934</v>
      </c>
      <c r="K2553" s="31" t="s">
        <v>29</v>
      </c>
      <c r="L2553" s="33" t="s">
        <v>17</v>
      </c>
      <c r="M2553" s="13" t="str">
        <f>PROPER(TRIM(SUBSTITUTE(B2553,"###"," ")))</f>
        <v>Value Pro</v>
      </c>
      <c r="N2553" s="13" t="str">
        <f>PROPER(TRIM(SUBSTITUTE(C2553,"###"," ")))</f>
        <v>Furniture</v>
      </c>
      <c r="O2553" s="13" t="str">
        <f>PROPER(TRIM(SUBSTITUTE(D2553,"###"," ")))</f>
        <v>Global Traders</v>
      </c>
      <c r="P2553" s="13" t="str">
        <f t="shared" si="273"/>
        <v>Value Pro</v>
      </c>
      <c r="Q2553" s="34" t="str">
        <f t="shared" si="274"/>
        <v>Furniture</v>
      </c>
      <c r="R2553" s="13" t="str">
        <f t="shared" si="275"/>
        <v>Global Traders</v>
      </c>
      <c r="S2553" s="35">
        <f t="shared" si="276"/>
        <v>71</v>
      </c>
      <c r="T2553" s="35">
        <f t="shared" si="277"/>
        <v>53</v>
      </c>
      <c r="U2553" s="14">
        <f t="shared" si="278"/>
        <v>734.12</v>
      </c>
      <c r="V2553" s="14">
        <f t="shared" si="279"/>
        <v>52122.52</v>
      </c>
      <c r="W2553" s="13" t="str">
        <v>In Stock</v>
      </c>
      <c r="X2553" s="13" t="str">
        <v>No</v>
      </c>
      <c r="Y2553" s="13">
        <v>0</v>
      </c>
    </row>
    <row r="2554" spans="1:25" x14ac:dyDescent="0.3">
      <c r="A2554" s="31" t="s">
        <v>5052</v>
      </c>
      <c r="B2554" s="31" t="s">
        <v>5053</v>
      </c>
      <c r="C2554" s="31" t="s">
        <v>14</v>
      </c>
      <c r="D2554" s="31" t="s">
        <v>24</v>
      </c>
      <c r="E2554" s="31">
        <v>140</v>
      </c>
      <c r="F2554" s="31">
        <v>95</v>
      </c>
      <c r="G2554" s="31">
        <v>13095.33</v>
      </c>
      <c r="H2554" s="31">
        <v>1833346.2</v>
      </c>
      <c r="I2554" s="32">
        <v>45845</v>
      </c>
      <c r="J2554" s="32">
        <v>45929</v>
      </c>
      <c r="K2554" s="31" t="s">
        <v>46</v>
      </c>
      <c r="L2554" s="33" t="s">
        <v>17</v>
      </c>
      <c r="M2554" s="13" t="str">
        <f>PROPER(TRIM(SUBSTITUTE(B2554,"###"," ")))</f>
        <v>Page Lite</v>
      </c>
      <c r="N2554" s="13" t="str">
        <f>PROPER(TRIM(SUBSTITUTE(C2554,"###"," ")))</f>
        <v>Clothing</v>
      </c>
      <c r="O2554" s="13" t="str">
        <f>PROPER(TRIM(SUBSTITUTE(D2554,"###"," ")))</f>
        <v>Omni Suppliers</v>
      </c>
      <c r="P2554" s="13" t="str">
        <f t="shared" si="273"/>
        <v>Page Lite</v>
      </c>
      <c r="Q2554" s="34" t="str">
        <f t="shared" si="274"/>
        <v>Clothing</v>
      </c>
      <c r="R2554" s="13" t="str">
        <f t="shared" si="275"/>
        <v>Omni Suppliers</v>
      </c>
      <c r="S2554" s="35">
        <f t="shared" si="276"/>
        <v>140</v>
      </c>
      <c r="T2554" s="35">
        <f t="shared" si="277"/>
        <v>95</v>
      </c>
      <c r="U2554" s="14">
        <f t="shared" si="278"/>
        <v>13095.33</v>
      </c>
      <c r="V2554" s="14">
        <f t="shared" si="279"/>
        <v>1833346.2</v>
      </c>
      <c r="W2554" s="13" t="str">
        <v>In Stock</v>
      </c>
      <c r="X2554" s="13" t="str">
        <v>No</v>
      </c>
      <c r="Y2554" s="13">
        <v>0</v>
      </c>
    </row>
    <row r="2555" spans="1:25" x14ac:dyDescent="0.3">
      <c r="A2555" s="31" t="s">
        <v>5054</v>
      </c>
      <c r="B2555" s="31" t="s">
        <v>582</v>
      </c>
      <c r="C2555" s="31" t="s">
        <v>40</v>
      </c>
      <c r="D2555" s="31" t="s">
        <v>41</v>
      </c>
      <c r="E2555" s="31">
        <v>154</v>
      </c>
      <c r="F2555" s="31">
        <v>83</v>
      </c>
      <c r="G2555" s="31">
        <v>12344.6</v>
      </c>
      <c r="H2555" s="31">
        <v>1901068.4</v>
      </c>
      <c r="I2555" s="32">
        <v>45701</v>
      </c>
      <c r="J2555" s="32">
        <v>45853</v>
      </c>
      <c r="K2555" s="31" t="s">
        <v>54</v>
      </c>
      <c r="L2555" s="33" t="s">
        <v>30</v>
      </c>
      <c r="M2555" s="13" t="str">
        <f>PROPER(TRIM(SUBSTITUTE(B2555,"###"," ")))</f>
        <v>Report Mini</v>
      </c>
      <c r="N2555" s="13" t="str">
        <f>PROPER(TRIM(SUBSTITUTE(C2555,"###"," ")))</f>
        <v>Electronics</v>
      </c>
      <c r="O2555" s="13" t="str">
        <f>PROPER(TRIM(SUBSTITUTE(D2555,"###"," ")))</f>
        <v>Quickstock</v>
      </c>
      <c r="P2555" s="13" t="str">
        <f t="shared" si="273"/>
        <v>Report Mini</v>
      </c>
      <c r="Q2555" s="34" t="str">
        <f t="shared" si="274"/>
        <v>Electronics</v>
      </c>
      <c r="R2555" s="13" t="str">
        <f t="shared" si="275"/>
        <v>Quickstock</v>
      </c>
      <c r="S2555" s="35">
        <f t="shared" si="276"/>
        <v>154</v>
      </c>
      <c r="T2555" s="35">
        <f t="shared" si="277"/>
        <v>83</v>
      </c>
      <c r="U2555" s="14">
        <f t="shared" si="278"/>
        <v>12344.6</v>
      </c>
      <c r="V2555" s="14">
        <f t="shared" si="279"/>
        <v>1901068.4000000001</v>
      </c>
      <c r="W2555" s="13" t="str">
        <v>In Stock</v>
      </c>
      <c r="X2555" s="13" t="str">
        <v>No</v>
      </c>
      <c r="Y2555" s="13">
        <v>0</v>
      </c>
    </row>
    <row r="2556" spans="1:25" x14ac:dyDescent="0.3">
      <c r="A2556" s="31" t="s">
        <v>5055</v>
      </c>
      <c r="B2556" s="31" t="s">
        <v>5056</v>
      </c>
      <c r="C2556" s="31" t="s">
        <v>40</v>
      </c>
      <c r="D2556" s="31" t="s">
        <v>53</v>
      </c>
      <c r="E2556" s="31">
        <v>96</v>
      </c>
      <c r="F2556" s="31">
        <v>49</v>
      </c>
      <c r="G2556" s="31">
        <v>17341.939999999999</v>
      </c>
      <c r="H2556" s="31">
        <v>1664826.24</v>
      </c>
      <c r="I2556" s="32">
        <v>45817</v>
      </c>
      <c r="J2556" s="32">
        <v>45901</v>
      </c>
      <c r="K2556" s="31" t="s">
        <v>46</v>
      </c>
      <c r="L2556" s="33" t="s">
        <v>30</v>
      </c>
      <c r="M2556" s="13" t="str">
        <f>PROPER(TRIM(SUBSTITUTE(B2556,"###"," ")))</f>
        <v>Girl Plus</v>
      </c>
      <c r="N2556" s="13" t="str">
        <f>PROPER(TRIM(SUBSTITUTE(C2556,"###"," ")))</f>
        <v>Electronics</v>
      </c>
      <c r="O2556" s="13" t="str">
        <f>PROPER(TRIM(SUBSTITUTE(D2556,"###"," ")))</f>
        <v>Abc Pvt Ltd</v>
      </c>
      <c r="P2556" s="13" t="str">
        <f t="shared" si="273"/>
        <v>Girl Plus</v>
      </c>
      <c r="Q2556" s="34" t="str">
        <f t="shared" si="274"/>
        <v>Electronics</v>
      </c>
      <c r="R2556" s="13" t="str">
        <f t="shared" si="275"/>
        <v>Abc Pvt Ltd</v>
      </c>
      <c r="S2556" s="35">
        <f t="shared" si="276"/>
        <v>96</v>
      </c>
      <c r="T2556" s="35">
        <f t="shared" si="277"/>
        <v>49</v>
      </c>
      <c r="U2556" s="14">
        <f t="shared" si="278"/>
        <v>17341.939999999999</v>
      </c>
      <c r="V2556" s="14">
        <f t="shared" si="279"/>
        <v>1664826.2399999998</v>
      </c>
      <c r="W2556" s="13" t="str">
        <v>In Stock</v>
      </c>
      <c r="X2556" s="13" t="str">
        <v>No</v>
      </c>
      <c r="Y2556" s="13">
        <v>0</v>
      </c>
    </row>
    <row r="2557" spans="1:25" x14ac:dyDescent="0.3">
      <c r="A2557" s="31" t="s">
        <v>5057</v>
      </c>
      <c r="B2557" s="31" t="s">
        <v>1043</v>
      </c>
      <c r="C2557" s="31" t="s">
        <v>44</v>
      </c>
      <c r="D2557" s="31" t="s">
        <v>53</v>
      </c>
      <c r="E2557" s="31">
        <v>188</v>
      </c>
      <c r="F2557" s="31">
        <v>84</v>
      </c>
      <c r="G2557" s="31">
        <v>4536.6899999999996</v>
      </c>
      <c r="H2557" s="31">
        <v>852897.72</v>
      </c>
      <c r="I2557" s="32">
        <v>45791</v>
      </c>
      <c r="J2557" s="32">
        <v>45881</v>
      </c>
      <c r="K2557" s="31" t="s">
        <v>29</v>
      </c>
      <c r="L2557" s="33" t="s">
        <v>21</v>
      </c>
      <c r="M2557" s="13" t="str">
        <f>PROPER(TRIM(SUBSTITUTE(B2557,"###"," ")))</f>
        <v>Treat Plus</v>
      </c>
      <c r="N2557" s="13" t="str">
        <f>PROPER(TRIM(SUBSTITUTE(C2557,"###"," ")))</f>
        <v>Groceries</v>
      </c>
      <c r="O2557" s="13" t="str">
        <f>PROPER(TRIM(SUBSTITUTE(D2557,"###"," ")))</f>
        <v>Abc Pvt Ltd</v>
      </c>
      <c r="P2557" s="13" t="str">
        <f t="shared" si="273"/>
        <v>Treat Plus</v>
      </c>
      <c r="Q2557" s="34" t="str">
        <f t="shared" si="274"/>
        <v>Groceries</v>
      </c>
      <c r="R2557" s="13" t="str">
        <f t="shared" si="275"/>
        <v>Abc Pvt Ltd</v>
      </c>
      <c r="S2557" s="35">
        <f t="shared" si="276"/>
        <v>188</v>
      </c>
      <c r="T2557" s="35">
        <f t="shared" si="277"/>
        <v>84</v>
      </c>
      <c r="U2557" s="14">
        <f t="shared" si="278"/>
        <v>4536.6899999999996</v>
      </c>
      <c r="V2557" s="14">
        <f t="shared" si="279"/>
        <v>852897.72</v>
      </c>
      <c r="W2557" s="13" t="str">
        <v>In Stock</v>
      </c>
      <c r="X2557" s="13" t="str">
        <v>No</v>
      </c>
      <c r="Y2557" s="13">
        <v>0</v>
      </c>
    </row>
    <row r="2558" spans="1:25" x14ac:dyDescent="0.3">
      <c r="A2558" s="31" t="s">
        <v>5058</v>
      </c>
      <c r="B2558" s="31" t="s">
        <v>5059</v>
      </c>
      <c r="C2558" s="31" t="s">
        <v>44</v>
      </c>
      <c r="D2558" s="13"/>
      <c r="E2558" s="31">
        <v>94</v>
      </c>
      <c r="F2558" s="31">
        <v>91</v>
      </c>
      <c r="G2558" s="31">
        <v>9412.33</v>
      </c>
      <c r="H2558" s="31">
        <v>884759.02</v>
      </c>
      <c r="I2558" s="32">
        <v>45702</v>
      </c>
      <c r="J2558" s="32">
        <v>45909</v>
      </c>
      <c r="K2558" s="31" t="s">
        <v>57</v>
      </c>
      <c r="L2558" s="33" t="s">
        <v>17</v>
      </c>
      <c r="M2558" s="13" t="str">
        <f>PROPER(TRIM(SUBSTITUTE(B2558,"###"," ")))</f>
        <v>Art Max</v>
      </c>
      <c r="N2558" s="13" t="str">
        <f>PROPER(TRIM(SUBSTITUTE(C2558,"###"," ")))</f>
        <v>Groceries</v>
      </c>
      <c r="O2558" s="13" t="str">
        <f>PROPER(TRIM(SUBSTITUTE(D2558,"###"," ")))</f>
        <v/>
      </c>
      <c r="P2558" s="13" t="str">
        <f t="shared" si="273"/>
        <v>Art Max</v>
      </c>
      <c r="Q2558" s="34" t="str">
        <f t="shared" si="274"/>
        <v>Groceries</v>
      </c>
      <c r="R2558" s="13" t="str">
        <f t="shared" si="275"/>
        <v>Others</v>
      </c>
      <c r="S2558" s="35">
        <f t="shared" si="276"/>
        <v>94</v>
      </c>
      <c r="T2558" s="35">
        <f t="shared" si="277"/>
        <v>91</v>
      </c>
      <c r="U2558" s="14">
        <f t="shared" si="278"/>
        <v>9412.33</v>
      </c>
      <c r="V2558" s="14">
        <f t="shared" si="279"/>
        <v>884759.02</v>
      </c>
      <c r="W2558" s="13" t="str">
        <v>In Stock</v>
      </c>
      <c r="X2558" s="13" t="str">
        <v>No</v>
      </c>
      <c r="Y2558" s="13">
        <v>0</v>
      </c>
    </row>
    <row r="2559" spans="1:25" x14ac:dyDescent="0.3">
      <c r="A2559" s="31" t="s">
        <v>5060</v>
      </c>
      <c r="B2559" s="31" t="s">
        <v>661</v>
      </c>
      <c r="C2559" s="31" t="s">
        <v>40</v>
      </c>
      <c r="D2559" s="13"/>
      <c r="E2559" s="31">
        <v>3</v>
      </c>
      <c r="F2559" s="31">
        <v>99</v>
      </c>
      <c r="G2559" s="31">
        <v>17703.240000000002</v>
      </c>
      <c r="H2559" s="31">
        <v>53109.72</v>
      </c>
      <c r="I2559" s="32">
        <v>45845</v>
      </c>
      <c r="J2559" s="32">
        <v>45907</v>
      </c>
      <c r="K2559" s="31" t="s">
        <v>46</v>
      </c>
      <c r="L2559" s="33" t="s">
        <v>58</v>
      </c>
      <c r="M2559" s="13" t="str">
        <f>PROPER(TRIM(SUBSTITUTE(B2559,"###"," ")))</f>
        <v>Quickly Max</v>
      </c>
      <c r="N2559" s="13" t="str">
        <f>PROPER(TRIM(SUBSTITUTE(C2559,"###"," ")))</f>
        <v>Electronics</v>
      </c>
      <c r="O2559" s="13" t="str">
        <f>PROPER(TRIM(SUBSTITUTE(D2559,"###"," ")))</f>
        <v/>
      </c>
      <c r="P2559" s="13" t="str">
        <f t="shared" si="273"/>
        <v>Quickly Max</v>
      </c>
      <c r="Q2559" s="34" t="str">
        <f t="shared" si="274"/>
        <v>Electronics</v>
      </c>
      <c r="R2559" s="13" t="str">
        <f t="shared" si="275"/>
        <v>Others</v>
      </c>
      <c r="S2559" s="35">
        <f t="shared" si="276"/>
        <v>3</v>
      </c>
      <c r="T2559" s="35">
        <f t="shared" si="277"/>
        <v>99</v>
      </c>
      <c r="U2559" s="14">
        <f t="shared" si="278"/>
        <v>17703.240000000002</v>
      </c>
      <c r="V2559" s="14">
        <f t="shared" si="279"/>
        <v>53109.72</v>
      </c>
      <c r="W2559" s="13" t="str">
        <v>Low Stock</v>
      </c>
      <c r="X2559" s="13" t="str">
        <v>Yes</v>
      </c>
      <c r="Y2559" s="13">
        <v>1</v>
      </c>
    </row>
    <row r="2560" spans="1:25" x14ac:dyDescent="0.3">
      <c r="A2560" s="31" t="s">
        <v>5061</v>
      </c>
      <c r="B2560" s="31" t="s">
        <v>5062</v>
      </c>
      <c r="C2560" s="31" t="s">
        <v>14</v>
      </c>
      <c r="D2560" s="31" t="s">
        <v>24</v>
      </c>
      <c r="E2560" s="31">
        <v>132</v>
      </c>
      <c r="F2560" s="31">
        <v>74</v>
      </c>
      <c r="G2560" s="31">
        <v>8226.4599999999991</v>
      </c>
      <c r="H2560" s="31">
        <v>1085892.72</v>
      </c>
      <c r="I2560" s="32">
        <v>45737</v>
      </c>
      <c r="J2560" s="32">
        <v>45883</v>
      </c>
      <c r="K2560" s="31" t="s">
        <v>16</v>
      </c>
      <c r="L2560" s="33" t="s">
        <v>30</v>
      </c>
      <c r="M2560" s="13" t="str">
        <f>PROPER(TRIM(SUBSTITUTE(B2560,"###"," ")))</f>
        <v>Measure Lite</v>
      </c>
      <c r="N2560" s="13" t="str">
        <f>PROPER(TRIM(SUBSTITUTE(C2560,"###"," ")))</f>
        <v>Clothing</v>
      </c>
      <c r="O2560" s="13" t="str">
        <f>PROPER(TRIM(SUBSTITUTE(D2560,"###"," ")))</f>
        <v>Omni Suppliers</v>
      </c>
      <c r="P2560" s="13" t="str">
        <f t="shared" si="273"/>
        <v>Measure Lite</v>
      </c>
      <c r="Q2560" s="34" t="str">
        <f t="shared" si="274"/>
        <v>Clothing</v>
      </c>
      <c r="R2560" s="13" t="str">
        <f t="shared" si="275"/>
        <v>Omni Suppliers</v>
      </c>
      <c r="S2560" s="35">
        <f t="shared" si="276"/>
        <v>132</v>
      </c>
      <c r="T2560" s="35">
        <f t="shared" si="277"/>
        <v>74</v>
      </c>
      <c r="U2560" s="14">
        <f t="shared" si="278"/>
        <v>8226.4599999999991</v>
      </c>
      <c r="V2560" s="14">
        <f t="shared" si="279"/>
        <v>1085892.72</v>
      </c>
      <c r="W2560" s="13" t="str">
        <v>In Stock</v>
      </c>
      <c r="X2560" s="13" t="str">
        <v>No</v>
      </c>
      <c r="Y2560" s="13">
        <v>0</v>
      </c>
    </row>
    <row r="2561" spans="1:25" x14ac:dyDescent="0.3">
      <c r="A2561" s="31" t="s">
        <v>5063</v>
      </c>
      <c r="B2561" s="31" t="s">
        <v>5064</v>
      </c>
      <c r="C2561" s="31" t="s">
        <v>20</v>
      </c>
      <c r="D2561" s="31" t="s">
        <v>41</v>
      </c>
      <c r="E2561" s="31">
        <v>163</v>
      </c>
      <c r="F2561" s="31">
        <v>53</v>
      </c>
      <c r="G2561" s="31">
        <v>6853.29</v>
      </c>
      <c r="H2561" s="31">
        <v>1117086.27</v>
      </c>
      <c r="I2561" s="32">
        <v>45747</v>
      </c>
      <c r="J2561" s="32">
        <v>45919</v>
      </c>
      <c r="K2561" s="31" t="s">
        <v>54</v>
      </c>
      <c r="L2561" s="33" t="s">
        <v>17</v>
      </c>
      <c r="M2561" s="13" t="str">
        <f>PROPER(TRIM(SUBSTITUTE(B2561,"###"," ")))</f>
        <v>Property Plus</v>
      </c>
      <c r="N2561" s="13" t="str">
        <f>PROPER(TRIM(SUBSTITUTE(C2561,"###"," ")))</f>
        <v>Toys</v>
      </c>
      <c r="O2561" s="13" t="str">
        <f>PROPER(TRIM(SUBSTITUTE(D2561,"###"," ")))</f>
        <v>Quickstock</v>
      </c>
      <c r="P2561" s="13" t="str">
        <f t="shared" si="273"/>
        <v>Property Plus</v>
      </c>
      <c r="Q2561" s="34" t="str">
        <f t="shared" si="274"/>
        <v>Toys</v>
      </c>
      <c r="R2561" s="13" t="str">
        <f t="shared" si="275"/>
        <v>Quickstock</v>
      </c>
      <c r="S2561" s="35">
        <f t="shared" si="276"/>
        <v>163</v>
      </c>
      <c r="T2561" s="35">
        <f t="shared" si="277"/>
        <v>53</v>
      </c>
      <c r="U2561" s="14">
        <f t="shared" si="278"/>
        <v>6853.29</v>
      </c>
      <c r="V2561" s="14">
        <f t="shared" si="279"/>
        <v>1117086.27</v>
      </c>
      <c r="W2561" s="13" t="str">
        <v>In Stock</v>
      </c>
      <c r="X2561" s="13" t="str">
        <v>No</v>
      </c>
      <c r="Y2561" s="13">
        <v>0</v>
      </c>
    </row>
    <row r="2562" spans="1:25" x14ac:dyDescent="0.3">
      <c r="A2562" s="31" t="s">
        <v>5065</v>
      </c>
      <c r="B2562" s="31" t="s">
        <v>118</v>
      </c>
      <c r="C2562" s="31" t="s">
        <v>20</v>
      </c>
      <c r="D2562" s="31" t="s">
        <v>45</v>
      </c>
      <c r="E2562" s="31">
        <v>144</v>
      </c>
      <c r="F2562" s="31">
        <v>24</v>
      </c>
      <c r="G2562" s="31">
        <v>5200.26</v>
      </c>
      <c r="H2562" s="31">
        <v>748837.44000000006</v>
      </c>
      <c r="I2562" s="32">
        <v>45827</v>
      </c>
      <c r="J2562" s="32">
        <v>45893</v>
      </c>
      <c r="K2562" s="31" t="s">
        <v>25</v>
      </c>
      <c r="L2562" s="33" t="s">
        <v>21</v>
      </c>
      <c r="M2562" s="13" t="str">
        <f>PROPER(TRIM(SUBSTITUTE(B2562,"###"," ")))</f>
        <v>Exist Pro</v>
      </c>
      <c r="N2562" s="13" t="str">
        <f>PROPER(TRIM(SUBSTITUTE(C2562,"###"," ")))</f>
        <v>Toys</v>
      </c>
      <c r="O2562" s="13" t="str">
        <f>PROPER(TRIM(SUBSTITUTE(D2562,"###"," ")))</f>
        <v>Retailmart Inc</v>
      </c>
      <c r="P2562" s="13" t="str">
        <f t="shared" si="273"/>
        <v>Exist Pro</v>
      </c>
      <c r="Q2562" s="34" t="str">
        <f t="shared" si="274"/>
        <v>Toys</v>
      </c>
      <c r="R2562" s="13" t="str">
        <f t="shared" si="275"/>
        <v>Retailmart Inc</v>
      </c>
      <c r="S2562" s="35">
        <f t="shared" si="276"/>
        <v>144</v>
      </c>
      <c r="T2562" s="35">
        <f t="shared" si="277"/>
        <v>24</v>
      </c>
      <c r="U2562" s="14">
        <f t="shared" si="278"/>
        <v>5200.26</v>
      </c>
      <c r="V2562" s="14">
        <f t="shared" si="279"/>
        <v>748837.44000000006</v>
      </c>
      <c r="W2562" s="13" t="str">
        <v>In Stock</v>
      </c>
      <c r="X2562" s="13" t="str">
        <v>No</v>
      </c>
      <c r="Y2562" s="13">
        <v>0</v>
      </c>
    </row>
    <row r="2563" spans="1:25" x14ac:dyDescent="0.3">
      <c r="A2563" s="31" t="s">
        <v>5066</v>
      </c>
      <c r="B2563" s="31" t="s">
        <v>5067</v>
      </c>
      <c r="C2563" s="31" t="s">
        <v>28</v>
      </c>
      <c r="D2563" s="31" t="s">
        <v>45</v>
      </c>
      <c r="E2563" s="31">
        <v>182</v>
      </c>
      <c r="F2563" s="31">
        <v>72</v>
      </c>
      <c r="G2563" s="31">
        <v>12190.27</v>
      </c>
      <c r="H2563" s="31">
        <v>2218629.14</v>
      </c>
      <c r="I2563" s="32">
        <v>45675</v>
      </c>
      <c r="J2563" s="32">
        <v>45852</v>
      </c>
      <c r="K2563" s="31" t="s">
        <v>46</v>
      </c>
      <c r="L2563" s="33" t="s">
        <v>58</v>
      </c>
      <c r="M2563" s="13" t="str">
        <f>PROPER(TRIM(SUBSTITUTE(B2563,"###"," ")))</f>
        <v>Kid Plus</v>
      </c>
      <c r="N2563" s="13" t="str">
        <f>PROPER(TRIM(SUBSTITUTE(C2563,"###"," ")))</f>
        <v>Furniture</v>
      </c>
      <c r="O2563" s="13" t="str">
        <f>PROPER(TRIM(SUBSTITUTE(D2563,"###"," ")))</f>
        <v>Retailmart Inc</v>
      </c>
      <c r="P2563" s="13" t="str">
        <f t="shared" ref="P2563:P2626" si="280">IF(M2563="","Unknown",M2563)</f>
        <v>Kid Plus</v>
      </c>
      <c r="Q2563" s="34" t="str">
        <f t="shared" ref="Q2563:Q2626" si="281">IF(N2563="","Unknown",N2563)</f>
        <v>Furniture</v>
      </c>
      <c r="R2563" s="13" t="str">
        <f t="shared" ref="R2563:R2626" si="282">IF(O2563="","Others",O2563)</f>
        <v>Retailmart Inc</v>
      </c>
      <c r="S2563" s="35">
        <f t="shared" ref="S2563:S2626" si="283">VALUE(E2563)</f>
        <v>182</v>
      </c>
      <c r="T2563" s="35">
        <f t="shared" ref="T2563:T2626" si="284">VALUE(F2563)</f>
        <v>72</v>
      </c>
      <c r="U2563" s="14">
        <f t="shared" ref="U2563:U2626" si="285">VALUE(G2563)</f>
        <v>12190.27</v>
      </c>
      <c r="V2563" s="14">
        <f t="shared" ref="V2563:V2626" si="286">E2563*G2563</f>
        <v>2218629.14</v>
      </c>
      <c r="W2563" s="13" t="str">
        <v>In Stock</v>
      </c>
      <c r="X2563" s="13" t="str">
        <v>No</v>
      </c>
      <c r="Y2563" s="13">
        <v>0</v>
      </c>
    </row>
    <row r="2564" spans="1:25" x14ac:dyDescent="0.3">
      <c r="A2564" s="31" t="s">
        <v>5068</v>
      </c>
      <c r="B2564" s="31" t="s">
        <v>5069</v>
      </c>
      <c r="C2564" s="31" t="s">
        <v>28</v>
      </c>
      <c r="D2564" s="31" t="s">
        <v>53</v>
      </c>
      <c r="E2564" s="31">
        <v>172</v>
      </c>
      <c r="F2564" s="31">
        <v>32</v>
      </c>
      <c r="G2564" s="31">
        <v>4903.3</v>
      </c>
      <c r="H2564" s="31">
        <v>843367.6</v>
      </c>
      <c r="I2564" s="32">
        <v>45745</v>
      </c>
      <c r="J2564" s="32">
        <v>45854</v>
      </c>
      <c r="K2564" s="31" t="s">
        <v>46</v>
      </c>
      <c r="L2564" s="33" t="s">
        <v>21</v>
      </c>
      <c r="M2564" s="13" t="str">
        <f>PROPER(TRIM(SUBSTITUTE(B2564,"###"," ")))</f>
        <v>Environment Mini</v>
      </c>
      <c r="N2564" s="13" t="str">
        <f>PROPER(TRIM(SUBSTITUTE(C2564,"###"," ")))</f>
        <v>Furniture</v>
      </c>
      <c r="O2564" s="13" t="str">
        <f>PROPER(TRIM(SUBSTITUTE(D2564,"###"," ")))</f>
        <v>Abc Pvt Ltd</v>
      </c>
      <c r="P2564" s="13" t="str">
        <f t="shared" si="280"/>
        <v>Environment Mini</v>
      </c>
      <c r="Q2564" s="34" t="str">
        <f t="shared" si="281"/>
        <v>Furniture</v>
      </c>
      <c r="R2564" s="13" t="str">
        <f t="shared" si="282"/>
        <v>Abc Pvt Ltd</v>
      </c>
      <c r="S2564" s="35">
        <f t="shared" si="283"/>
        <v>172</v>
      </c>
      <c r="T2564" s="35">
        <f t="shared" si="284"/>
        <v>32</v>
      </c>
      <c r="U2564" s="14">
        <f t="shared" si="285"/>
        <v>4903.3</v>
      </c>
      <c r="V2564" s="14">
        <f t="shared" si="286"/>
        <v>843367.6</v>
      </c>
      <c r="W2564" s="13" t="str">
        <v>In Stock</v>
      </c>
      <c r="X2564" s="13" t="str">
        <v>No</v>
      </c>
      <c r="Y2564" s="13">
        <v>0</v>
      </c>
    </row>
    <row r="2565" spans="1:25" x14ac:dyDescent="0.3">
      <c r="A2565" s="31" t="s">
        <v>5070</v>
      </c>
      <c r="B2565" s="31" t="s">
        <v>1936</v>
      </c>
      <c r="C2565" s="31" t="s">
        <v>28</v>
      </c>
      <c r="D2565" s="31" t="s">
        <v>53</v>
      </c>
      <c r="E2565" s="31">
        <v>146</v>
      </c>
      <c r="F2565" s="31">
        <v>64</v>
      </c>
      <c r="G2565" s="31">
        <v>16157.05</v>
      </c>
      <c r="H2565" s="31">
        <v>2358929.2999999998</v>
      </c>
      <c r="I2565" s="32">
        <v>45802</v>
      </c>
      <c r="J2565" s="32">
        <v>45864</v>
      </c>
      <c r="K2565" s="31" t="s">
        <v>16</v>
      </c>
      <c r="L2565" s="33" t="s">
        <v>58</v>
      </c>
      <c r="M2565" s="13" t="str">
        <f>PROPER(TRIM(SUBSTITUTE(B2565,"###"," ")))</f>
        <v>Build Plus</v>
      </c>
      <c r="N2565" s="13" t="str">
        <f>PROPER(TRIM(SUBSTITUTE(C2565,"###"," ")))</f>
        <v>Furniture</v>
      </c>
      <c r="O2565" s="13" t="str">
        <f>PROPER(TRIM(SUBSTITUTE(D2565,"###"," ")))</f>
        <v>Abc Pvt Ltd</v>
      </c>
      <c r="P2565" s="13" t="str">
        <f t="shared" si="280"/>
        <v>Build Plus</v>
      </c>
      <c r="Q2565" s="34" t="str">
        <f t="shared" si="281"/>
        <v>Furniture</v>
      </c>
      <c r="R2565" s="13" t="str">
        <f t="shared" si="282"/>
        <v>Abc Pvt Ltd</v>
      </c>
      <c r="S2565" s="35">
        <f t="shared" si="283"/>
        <v>146</v>
      </c>
      <c r="T2565" s="35">
        <f t="shared" si="284"/>
        <v>64</v>
      </c>
      <c r="U2565" s="14">
        <f t="shared" si="285"/>
        <v>16157.05</v>
      </c>
      <c r="V2565" s="14">
        <f t="shared" si="286"/>
        <v>2358929.2999999998</v>
      </c>
      <c r="W2565" s="13" t="str">
        <v>In Stock</v>
      </c>
      <c r="X2565" s="13" t="str">
        <v>No</v>
      </c>
      <c r="Y2565" s="13">
        <v>0</v>
      </c>
    </row>
    <row r="2566" spans="1:25" x14ac:dyDescent="0.3">
      <c r="A2566" s="31" t="s">
        <v>5071</v>
      </c>
      <c r="B2566" s="31" t="s">
        <v>5072</v>
      </c>
      <c r="C2566" s="31" t="s">
        <v>14</v>
      </c>
      <c r="D2566" s="31" t="s">
        <v>15</v>
      </c>
      <c r="E2566" s="31">
        <v>5</v>
      </c>
      <c r="F2566" s="31">
        <v>33</v>
      </c>
      <c r="G2566" s="31">
        <v>6773.21</v>
      </c>
      <c r="H2566" s="31">
        <v>33866.050000000003</v>
      </c>
      <c r="I2566" s="32">
        <v>45747</v>
      </c>
      <c r="J2566" s="32">
        <v>45878</v>
      </c>
      <c r="K2566" s="31" t="s">
        <v>25</v>
      </c>
      <c r="L2566" s="33" t="s">
        <v>17</v>
      </c>
      <c r="M2566" s="13" t="str">
        <f>PROPER(TRIM(SUBSTITUTE(B2566,"###"," ")))</f>
        <v>Many X</v>
      </c>
      <c r="N2566" s="13" t="str">
        <f>PROPER(TRIM(SUBSTITUTE(C2566,"###"," ")))</f>
        <v>Clothing</v>
      </c>
      <c r="O2566" s="13" t="str">
        <f>PROPER(TRIM(SUBSTITUTE(D2566,"###"," ")))</f>
        <v>Global Traders</v>
      </c>
      <c r="P2566" s="13" t="str">
        <f t="shared" si="280"/>
        <v>Many X</v>
      </c>
      <c r="Q2566" s="34" t="str">
        <f t="shared" si="281"/>
        <v>Clothing</v>
      </c>
      <c r="R2566" s="13" t="str">
        <f t="shared" si="282"/>
        <v>Global Traders</v>
      </c>
      <c r="S2566" s="35">
        <f t="shared" si="283"/>
        <v>5</v>
      </c>
      <c r="T2566" s="35">
        <f t="shared" si="284"/>
        <v>33</v>
      </c>
      <c r="U2566" s="14">
        <f t="shared" si="285"/>
        <v>6773.21</v>
      </c>
      <c r="V2566" s="14">
        <f t="shared" si="286"/>
        <v>33866.050000000003</v>
      </c>
      <c r="W2566" s="13" t="str">
        <v>Low Stock</v>
      </c>
      <c r="X2566" s="13" t="str">
        <v>Yes</v>
      </c>
      <c r="Y2566" s="13">
        <v>1</v>
      </c>
    </row>
    <row r="2567" spans="1:25" x14ac:dyDescent="0.3">
      <c r="A2567" s="31" t="s">
        <v>5074</v>
      </c>
      <c r="B2567" s="31" t="s">
        <v>5075</v>
      </c>
      <c r="C2567" s="31" t="s">
        <v>44</v>
      </c>
      <c r="D2567" s="31" t="s">
        <v>15</v>
      </c>
      <c r="E2567" s="31">
        <v>1</v>
      </c>
      <c r="F2567" s="31">
        <v>99</v>
      </c>
      <c r="G2567" s="31">
        <v>11161.19</v>
      </c>
      <c r="H2567" s="31">
        <v>11161.19</v>
      </c>
      <c r="I2567" s="32">
        <v>45740</v>
      </c>
      <c r="J2567" s="32">
        <v>45920</v>
      </c>
      <c r="K2567" s="31" t="s">
        <v>46</v>
      </c>
      <c r="L2567" s="33" t="s">
        <v>21</v>
      </c>
      <c r="M2567" s="13" t="str">
        <f>PROPER(TRIM(SUBSTITUTE(B2567,"###"," ")))</f>
        <v>Wife Mini</v>
      </c>
      <c r="N2567" s="13" t="str">
        <f>PROPER(TRIM(SUBSTITUTE(C2567,"###"," ")))</f>
        <v>Groceries</v>
      </c>
      <c r="O2567" s="13" t="str">
        <f>PROPER(TRIM(SUBSTITUTE(D2567,"###"," ")))</f>
        <v>Global Traders</v>
      </c>
      <c r="P2567" s="13" t="str">
        <f t="shared" si="280"/>
        <v>Wife Mini</v>
      </c>
      <c r="Q2567" s="34" t="str">
        <f t="shared" si="281"/>
        <v>Groceries</v>
      </c>
      <c r="R2567" s="13" t="str">
        <f t="shared" si="282"/>
        <v>Global Traders</v>
      </c>
      <c r="S2567" s="35">
        <f t="shared" si="283"/>
        <v>1</v>
      </c>
      <c r="T2567" s="35">
        <f t="shared" si="284"/>
        <v>99</v>
      </c>
      <c r="U2567" s="14">
        <f t="shared" si="285"/>
        <v>11161.19</v>
      </c>
      <c r="V2567" s="14">
        <f t="shared" si="286"/>
        <v>11161.19</v>
      </c>
      <c r="W2567" s="13" t="str">
        <v>Low Stock</v>
      </c>
      <c r="X2567" s="13" t="str">
        <v>Yes</v>
      </c>
      <c r="Y2567" s="13">
        <v>1</v>
      </c>
    </row>
    <row r="2568" spans="1:25" x14ac:dyDescent="0.3">
      <c r="A2568" s="31" t="s">
        <v>5076</v>
      </c>
      <c r="B2568" s="31" t="s">
        <v>5077</v>
      </c>
      <c r="C2568" s="31" t="s">
        <v>20</v>
      </c>
      <c r="D2568" s="31" t="s">
        <v>24</v>
      </c>
      <c r="E2568" s="31">
        <v>23</v>
      </c>
      <c r="F2568" s="31">
        <v>34</v>
      </c>
      <c r="G2568" s="31">
        <v>15350.23</v>
      </c>
      <c r="H2568" s="31">
        <v>353055.29</v>
      </c>
      <c r="I2568" s="32">
        <v>45734</v>
      </c>
      <c r="J2568" s="32">
        <v>45885</v>
      </c>
      <c r="K2568" s="31" t="s">
        <v>25</v>
      </c>
      <c r="L2568" s="33" t="s">
        <v>17</v>
      </c>
      <c r="M2568" s="13" t="str">
        <f>PROPER(TRIM(SUBSTITUTE(B2568,"###"," ")))</f>
        <v>Bill Max</v>
      </c>
      <c r="N2568" s="13" t="str">
        <f>PROPER(TRIM(SUBSTITUTE(C2568,"###"," ")))</f>
        <v>Toys</v>
      </c>
      <c r="O2568" s="13" t="str">
        <f>PROPER(TRIM(SUBSTITUTE(D2568,"###"," ")))</f>
        <v>Omni Suppliers</v>
      </c>
      <c r="P2568" s="13" t="str">
        <f t="shared" si="280"/>
        <v>Bill Max</v>
      </c>
      <c r="Q2568" s="34" t="str">
        <f t="shared" si="281"/>
        <v>Toys</v>
      </c>
      <c r="R2568" s="13" t="str">
        <f t="shared" si="282"/>
        <v>Omni Suppliers</v>
      </c>
      <c r="S2568" s="35">
        <f t="shared" si="283"/>
        <v>23</v>
      </c>
      <c r="T2568" s="35">
        <f t="shared" si="284"/>
        <v>34</v>
      </c>
      <c r="U2568" s="14">
        <f t="shared" si="285"/>
        <v>15350.23</v>
      </c>
      <c r="V2568" s="14">
        <f t="shared" si="286"/>
        <v>353055.29</v>
      </c>
      <c r="W2568" s="13" t="str">
        <v>Low Stock</v>
      </c>
      <c r="X2568" s="13" t="str">
        <v>Yes</v>
      </c>
      <c r="Y2568" s="13">
        <v>1</v>
      </c>
    </row>
    <row r="2569" spans="1:25" x14ac:dyDescent="0.3">
      <c r="A2569" s="31" t="s">
        <v>5078</v>
      </c>
      <c r="B2569" s="31" t="s">
        <v>4066</v>
      </c>
      <c r="C2569" s="31" t="s">
        <v>20</v>
      </c>
      <c r="D2569" s="31" t="s">
        <v>24</v>
      </c>
      <c r="E2569" s="31">
        <v>17</v>
      </c>
      <c r="F2569" s="31">
        <v>39</v>
      </c>
      <c r="G2569" s="31">
        <v>15158.05</v>
      </c>
      <c r="H2569" s="31">
        <v>257686.85</v>
      </c>
      <c r="I2569" s="32">
        <v>45700</v>
      </c>
      <c r="J2569" s="32">
        <v>45901</v>
      </c>
      <c r="K2569" s="31" t="s">
        <v>54</v>
      </c>
      <c r="L2569" s="33" t="s">
        <v>17</v>
      </c>
      <c r="M2569" s="13" t="str">
        <f>PROPER(TRIM(SUBSTITUTE(B2569,"###"," ")))</f>
        <v>Stock Mini</v>
      </c>
      <c r="N2569" s="13" t="str">
        <f>PROPER(TRIM(SUBSTITUTE(C2569,"###"," ")))</f>
        <v>Toys</v>
      </c>
      <c r="O2569" s="13" t="str">
        <f>PROPER(TRIM(SUBSTITUTE(D2569,"###"," ")))</f>
        <v>Omni Suppliers</v>
      </c>
      <c r="P2569" s="13" t="str">
        <f t="shared" si="280"/>
        <v>Stock Mini</v>
      </c>
      <c r="Q2569" s="34" t="str">
        <f t="shared" si="281"/>
        <v>Toys</v>
      </c>
      <c r="R2569" s="13" t="str">
        <f t="shared" si="282"/>
        <v>Omni Suppliers</v>
      </c>
      <c r="S2569" s="35">
        <f t="shared" si="283"/>
        <v>17</v>
      </c>
      <c r="T2569" s="35">
        <f t="shared" si="284"/>
        <v>39</v>
      </c>
      <c r="U2569" s="14">
        <f t="shared" si="285"/>
        <v>15158.05</v>
      </c>
      <c r="V2569" s="14">
        <f t="shared" si="286"/>
        <v>257686.84999999998</v>
      </c>
      <c r="W2569" s="13" t="str">
        <v>Low Stock</v>
      </c>
      <c r="X2569" s="13" t="str">
        <v>Yes</v>
      </c>
      <c r="Y2569" s="13">
        <v>1</v>
      </c>
    </row>
    <row r="2570" spans="1:25" x14ac:dyDescent="0.3">
      <c r="A2570" s="31" t="s">
        <v>5079</v>
      </c>
      <c r="B2570" s="31" t="s">
        <v>2734</v>
      </c>
      <c r="C2570" s="31" t="s">
        <v>20</v>
      </c>
      <c r="D2570" s="31" t="s">
        <v>45</v>
      </c>
      <c r="E2570" s="31">
        <v>39</v>
      </c>
      <c r="F2570" s="31">
        <v>58</v>
      </c>
      <c r="G2570" s="31">
        <v>3270.27</v>
      </c>
      <c r="H2570" s="31">
        <v>127540.53</v>
      </c>
      <c r="I2570" s="32">
        <v>45731</v>
      </c>
      <c r="J2570" s="32">
        <v>45901</v>
      </c>
      <c r="K2570" s="31" t="s">
        <v>54</v>
      </c>
      <c r="L2570" s="33" t="s">
        <v>21</v>
      </c>
      <c r="M2570" s="13" t="str">
        <f>PROPER(TRIM(SUBSTITUTE(B2570,"###"," ")))</f>
        <v>Loss Max</v>
      </c>
      <c r="N2570" s="13" t="str">
        <f>PROPER(TRIM(SUBSTITUTE(C2570,"###"," ")))</f>
        <v>Toys</v>
      </c>
      <c r="O2570" s="13" t="str">
        <f>PROPER(TRIM(SUBSTITUTE(D2570,"###"," ")))</f>
        <v>Retailmart Inc</v>
      </c>
      <c r="P2570" s="13" t="str">
        <f t="shared" si="280"/>
        <v>Loss Max</v>
      </c>
      <c r="Q2570" s="34" t="str">
        <f t="shared" si="281"/>
        <v>Toys</v>
      </c>
      <c r="R2570" s="13" t="str">
        <f t="shared" si="282"/>
        <v>Retailmart Inc</v>
      </c>
      <c r="S2570" s="35">
        <f t="shared" si="283"/>
        <v>39</v>
      </c>
      <c r="T2570" s="35">
        <f t="shared" si="284"/>
        <v>58</v>
      </c>
      <c r="U2570" s="14">
        <f t="shared" si="285"/>
        <v>3270.27</v>
      </c>
      <c r="V2570" s="14">
        <f t="shared" si="286"/>
        <v>127540.53</v>
      </c>
      <c r="W2570" s="13" t="str">
        <v>Low Stock</v>
      </c>
      <c r="X2570" s="13" t="str">
        <v>Yes</v>
      </c>
      <c r="Y2570" s="13">
        <v>1</v>
      </c>
    </row>
    <row r="2571" spans="1:25" x14ac:dyDescent="0.3">
      <c r="A2571" s="31" t="s">
        <v>5080</v>
      </c>
      <c r="B2571" s="31" t="s">
        <v>5081</v>
      </c>
      <c r="C2571" s="31" t="s">
        <v>40</v>
      </c>
      <c r="D2571" s="31" t="s">
        <v>24</v>
      </c>
      <c r="E2571" s="31">
        <v>107</v>
      </c>
      <c r="F2571" s="13"/>
      <c r="G2571" s="31">
        <v>19572.64</v>
      </c>
      <c r="H2571" s="31">
        <v>2094272.48</v>
      </c>
      <c r="I2571" s="32">
        <v>45680</v>
      </c>
      <c r="J2571" s="32">
        <v>45877</v>
      </c>
      <c r="K2571" s="13"/>
      <c r="L2571" s="33" t="s">
        <v>17</v>
      </c>
      <c r="M2571" s="13" t="str">
        <f>PROPER(TRIM(SUBSTITUTE(B2571,"###"," ")))</f>
        <v>Professional X</v>
      </c>
      <c r="N2571" s="13" t="str">
        <f>PROPER(TRIM(SUBSTITUTE(C2571,"###"," ")))</f>
        <v>Electronics</v>
      </c>
      <c r="O2571" s="13" t="str">
        <f>PROPER(TRIM(SUBSTITUTE(D2571,"###"," ")))</f>
        <v>Omni Suppliers</v>
      </c>
      <c r="P2571" s="13" t="str">
        <f t="shared" si="280"/>
        <v>Professional X</v>
      </c>
      <c r="Q2571" s="34" t="str">
        <f t="shared" si="281"/>
        <v>Electronics</v>
      </c>
      <c r="R2571" s="13" t="str">
        <f t="shared" si="282"/>
        <v>Omni Suppliers</v>
      </c>
      <c r="S2571" s="35">
        <f t="shared" si="283"/>
        <v>107</v>
      </c>
      <c r="T2571" s="35">
        <f t="shared" si="284"/>
        <v>0</v>
      </c>
      <c r="U2571" s="14">
        <f t="shared" si="285"/>
        <v>19572.64</v>
      </c>
      <c r="V2571" s="14">
        <f t="shared" si="286"/>
        <v>2094272.48</v>
      </c>
      <c r="W2571" s="13" t="str">
        <v>In Stock</v>
      </c>
      <c r="X2571" s="13" t="str">
        <v>No</v>
      </c>
      <c r="Y2571" s="13">
        <v>0</v>
      </c>
    </row>
    <row r="2572" spans="1:25" x14ac:dyDescent="0.3">
      <c r="A2572" s="31" t="s">
        <v>5083</v>
      </c>
      <c r="B2572" s="31" t="s">
        <v>5084</v>
      </c>
      <c r="C2572" s="31" t="s">
        <v>44</v>
      </c>
      <c r="D2572" s="31" t="s">
        <v>45</v>
      </c>
      <c r="E2572" s="31">
        <v>80</v>
      </c>
      <c r="F2572" s="31">
        <v>42</v>
      </c>
      <c r="G2572" s="31">
        <v>12370.27</v>
      </c>
      <c r="H2572" s="31">
        <v>989621.60000000009</v>
      </c>
      <c r="I2572" s="32">
        <v>45771</v>
      </c>
      <c r="J2572" s="32">
        <v>45880</v>
      </c>
      <c r="K2572" s="13"/>
      <c r="L2572" s="33" t="s">
        <v>30</v>
      </c>
      <c r="M2572" s="13" t="str">
        <f>PROPER(TRIM(SUBSTITUTE(B2572,"###"," ")))</f>
        <v>Store Lite</v>
      </c>
      <c r="N2572" s="13" t="str">
        <f>PROPER(TRIM(SUBSTITUTE(C2572,"###"," ")))</f>
        <v>Groceries</v>
      </c>
      <c r="O2572" s="13" t="str">
        <f>PROPER(TRIM(SUBSTITUTE(D2572,"###"," ")))</f>
        <v>Retailmart Inc</v>
      </c>
      <c r="P2572" s="13" t="str">
        <f t="shared" si="280"/>
        <v>Store Lite</v>
      </c>
      <c r="Q2572" s="34" t="str">
        <f t="shared" si="281"/>
        <v>Groceries</v>
      </c>
      <c r="R2572" s="13" t="str">
        <f t="shared" si="282"/>
        <v>Retailmart Inc</v>
      </c>
      <c r="S2572" s="35">
        <f t="shared" si="283"/>
        <v>80</v>
      </c>
      <c r="T2572" s="35">
        <f t="shared" si="284"/>
        <v>42</v>
      </c>
      <c r="U2572" s="14">
        <f t="shared" si="285"/>
        <v>12370.27</v>
      </c>
      <c r="V2572" s="14">
        <f t="shared" si="286"/>
        <v>989621.60000000009</v>
      </c>
      <c r="W2572" s="13" t="str">
        <v>In Stock</v>
      </c>
      <c r="X2572" s="13" t="str">
        <v>No</v>
      </c>
      <c r="Y2572" s="13">
        <v>0</v>
      </c>
    </row>
    <row r="2573" spans="1:25" x14ac:dyDescent="0.3">
      <c r="A2573" s="31" t="s">
        <v>5085</v>
      </c>
      <c r="B2573" s="31" t="s">
        <v>5086</v>
      </c>
      <c r="C2573" s="31" t="s">
        <v>14</v>
      </c>
      <c r="D2573" s="31" t="s">
        <v>53</v>
      </c>
      <c r="E2573" s="31">
        <v>150</v>
      </c>
      <c r="F2573" s="31">
        <v>76</v>
      </c>
      <c r="G2573" s="31">
        <v>4265.1400000000003</v>
      </c>
      <c r="H2573" s="31">
        <v>639771</v>
      </c>
      <c r="I2573" s="32">
        <v>45716</v>
      </c>
      <c r="J2573" s="32">
        <v>45913</v>
      </c>
      <c r="K2573" s="31" t="s">
        <v>25</v>
      </c>
      <c r="L2573" s="33" t="s">
        <v>33</v>
      </c>
      <c r="M2573" s="13" t="str">
        <f>PROPER(TRIM(SUBSTITUTE(B2573,"###"," ")))</f>
        <v>Throw Pro</v>
      </c>
      <c r="N2573" s="13" t="str">
        <f>PROPER(TRIM(SUBSTITUTE(C2573,"###"," ")))</f>
        <v>Clothing</v>
      </c>
      <c r="O2573" s="13" t="str">
        <f>PROPER(TRIM(SUBSTITUTE(D2573,"###"," ")))</f>
        <v>Abc Pvt Ltd</v>
      </c>
      <c r="P2573" s="13" t="str">
        <f t="shared" si="280"/>
        <v>Throw Pro</v>
      </c>
      <c r="Q2573" s="34" t="str">
        <f t="shared" si="281"/>
        <v>Clothing</v>
      </c>
      <c r="R2573" s="13" t="str">
        <f t="shared" si="282"/>
        <v>Abc Pvt Ltd</v>
      </c>
      <c r="S2573" s="35">
        <f t="shared" si="283"/>
        <v>150</v>
      </c>
      <c r="T2573" s="35">
        <f t="shared" si="284"/>
        <v>76</v>
      </c>
      <c r="U2573" s="14">
        <f t="shared" si="285"/>
        <v>4265.1400000000003</v>
      </c>
      <c r="V2573" s="14">
        <f t="shared" si="286"/>
        <v>639771</v>
      </c>
      <c r="W2573" s="13" t="str">
        <v>In Stock</v>
      </c>
      <c r="X2573" s="13" t="str">
        <v>No</v>
      </c>
      <c r="Y2573" s="13">
        <v>0</v>
      </c>
    </row>
    <row r="2574" spans="1:25" x14ac:dyDescent="0.3">
      <c r="A2574" s="31" t="s">
        <v>5087</v>
      </c>
      <c r="B2574" s="31" t="s">
        <v>5088</v>
      </c>
      <c r="C2574" s="31" t="s">
        <v>40</v>
      </c>
      <c r="D2574" s="31" t="s">
        <v>45</v>
      </c>
      <c r="E2574" s="31">
        <v>179</v>
      </c>
      <c r="F2574" s="31">
        <v>42</v>
      </c>
      <c r="G2574" s="31">
        <v>10262.450000000001</v>
      </c>
      <c r="H2574" s="31">
        <v>1836978.55</v>
      </c>
      <c r="I2574" s="32">
        <v>45783</v>
      </c>
      <c r="J2574" s="32">
        <v>45928</v>
      </c>
      <c r="K2574" s="31" t="s">
        <v>25</v>
      </c>
      <c r="L2574" s="33" t="s">
        <v>58</v>
      </c>
      <c r="M2574" s="13" t="str">
        <f>PROPER(TRIM(SUBSTITUTE(B2574,"###"," ")))</f>
        <v>Teacher Pro</v>
      </c>
      <c r="N2574" s="13" t="str">
        <f>PROPER(TRIM(SUBSTITUTE(C2574,"###"," ")))</f>
        <v>Electronics</v>
      </c>
      <c r="O2574" s="13" t="str">
        <f>PROPER(TRIM(SUBSTITUTE(D2574,"###"," ")))</f>
        <v>Retailmart Inc</v>
      </c>
      <c r="P2574" s="13" t="str">
        <f t="shared" si="280"/>
        <v>Teacher Pro</v>
      </c>
      <c r="Q2574" s="34" t="str">
        <f t="shared" si="281"/>
        <v>Electronics</v>
      </c>
      <c r="R2574" s="13" t="str">
        <f t="shared" si="282"/>
        <v>Retailmart Inc</v>
      </c>
      <c r="S2574" s="35">
        <f t="shared" si="283"/>
        <v>179</v>
      </c>
      <c r="T2574" s="35">
        <f t="shared" si="284"/>
        <v>42</v>
      </c>
      <c r="U2574" s="14">
        <f t="shared" si="285"/>
        <v>10262.450000000001</v>
      </c>
      <c r="V2574" s="14">
        <f t="shared" si="286"/>
        <v>1836978.55</v>
      </c>
      <c r="W2574" s="13" t="str">
        <v>In Stock</v>
      </c>
      <c r="X2574" s="13" t="str">
        <v>No</v>
      </c>
      <c r="Y2574" s="13">
        <v>0</v>
      </c>
    </row>
    <row r="2575" spans="1:25" x14ac:dyDescent="0.3">
      <c r="A2575" s="31" t="s">
        <v>5093</v>
      </c>
      <c r="B2575" s="31" t="s">
        <v>2060</v>
      </c>
      <c r="C2575" s="31" t="s">
        <v>44</v>
      </c>
      <c r="D2575" s="31" t="s">
        <v>45</v>
      </c>
      <c r="E2575" s="31">
        <v>12</v>
      </c>
      <c r="F2575" s="31">
        <v>75</v>
      </c>
      <c r="G2575" s="31">
        <v>16754.740000000002</v>
      </c>
      <c r="H2575" s="31">
        <v>201056.88</v>
      </c>
      <c r="I2575" s="32">
        <v>45802</v>
      </c>
      <c r="J2575" s="32">
        <v>45920</v>
      </c>
      <c r="K2575" s="31" t="s">
        <v>54</v>
      </c>
      <c r="L2575" s="33" t="s">
        <v>33</v>
      </c>
      <c r="M2575" s="13" t="str">
        <f>PROPER(TRIM(SUBSTITUTE(B2575,"###"," ")))</f>
        <v>Care Max</v>
      </c>
      <c r="N2575" s="13" t="str">
        <f>PROPER(TRIM(SUBSTITUTE(C2575,"###"," ")))</f>
        <v>Groceries</v>
      </c>
      <c r="O2575" s="13" t="str">
        <f>PROPER(TRIM(SUBSTITUTE(D2575,"###"," ")))</f>
        <v>Retailmart Inc</v>
      </c>
      <c r="P2575" s="13" t="str">
        <f t="shared" si="280"/>
        <v>Care Max</v>
      </c>
      <c r="Q2575" s="34" t="str">
        <f t="shared" si="281"/>
        <v>Groceries</v>
      </c>
      <c r="R2575" s="13" t="str">
        <f t="shared" si="282"/>
        <v>Retailmart Inc</v>
      </c>
      <c r="S2575" s="35">
        <f t="shared" si="283"/>
        <v>12</v>
      </c>
      <c r="T2575" s="35">
        <f t="shared" si="284"/>
        <v>75</v>
      </c>
      <c r="U2575" s="14">
        <f t="shared" si="285"/>
        <v>16754.740000000002</v>
      </c>
      <c r="V2575" s="14">
        <f t="shared" si="286"/>
        <v>201056.88</v>
      </c>
      <c r="W2575" s="13" t="str">
        <v>Low Stock</v>
      </c>
      <c r="X2575" s="13" t="str">
        <v>Yes</v>
      </c>
      <c r="Y2575" s="13">
        <v>1</v>
      </c>
    </row>
    <row r="2576" spans="1:25" x14ac:dyDescent="0.3">
      <c r="A2576" s="31" t="s">
        <v>5094</v>
      </c>
      <c r="B2576" s="31" t="s">
        <v>5095</v>
      </c>
      <c r="C2576" s="31" t="s">
        <v>40</v>
      </c>
      <c r="D2576" s="31" t="s">
        <v>24</v>
      </c>
      <c r="E2576" s="13"/>
      <c r="F2576" s="31">
        <v>83</v>
      </c>
      <c r="G2576" s="31">
        <v>19870.36</v>
      </c>
      <c r="H2576" s="13"/>
      <c r="I2576" s="32">
        <v>45808</v>
      </c>
      <c r="J2576" s="32">
        <v>45866</v>
      </c>
      <c r="K2576" s="31" t="s">
        <v>25</v>
      </c>
      <c r="L2576" s="33" t="s">
        <v>30</v>
      </c>
      <c r="M2576" s="13" t="str">
        <f>PROPER(TRIM(SUBSTITUTE(B2576,"###"," ")))</f>
        <v>A Mini</v>
      </c>
      <c r="N2576" s="13" t="str">
        <f>PROPER(TRIM(SUBSTITUTE(C2576,"###"," ")))</f>
        <v>Electronics</v>
      </c>
      <c r="O2576" s="13" t="str">
        <f>PROPER(TRIM(SUBSTITUTE(D2576,"###"," ")))</f>
        <v>Omni Suppliers</v>
      </c>
      <c r="P2576" s="13" t="str">
        <f t="shared" si="280"/>
        <v>A Mini</v>
      </c>
      <c r="Q2576" s="34" t="str">
        <f t="shared" si="281"/>
        <v>Electronics</v>
      </c>
      <c r="R2576" s="13" t="str">
        <f t="shared" si="282"/>
        <v>Omni Suppliers</v>
      </c>
      <c r="S2576" s="35">
        <f t="shared" si="283"/>
        <v>0</v>
      </c>
      <c r="T2576" s="35">
        <f t="shared" si="284"/>
        <v>83</v>
      </c>
      <c r="U2576" s="14">
        <f t="shared" si="285"/>
        <v>19870.36</v>
      </c>
      <c r="V2576" s="14">
        <f t="shared" si="286"/>
        <v>0</v>
      </c>
      <c r="W2576" s="13" t="str">
        <v>Out of Stock</v>
      </c>
      <c r="X2576" s="13" t="str">
        <v>Yes</v>
      </c>
      <c r="Y2576" s="13">
        <v>1</v>
      </c>
    </row>
    <row r="2577" spans="1:25" x14ac:dyDescent="0.3">
      <c r="A2577" s="31" t="s">
        <v>5096</v>
      </c>
      <c r="B2577" s="31" t="s">
        <v>3881</v>
      </c>
      <c r="C2577" s="31" t="s">
        <v>28</v>
      </c>
      <c r="D2577" s="31" t="s">
        <v>53</v>
      </c>
      <c r="E2577" s="31">
        <v>3</v>
      </c>
      <c r="F2577" s="31">
        <v>76</v>
      </c>
      <c r="G2577" s="31">
        <v>2428.61</v>
      </c>
      <c r="H2577" s="31">
        <v>7285.83</v>
      </c>
      <c r="I2577" s="32">
        <v>45850</v>
      </c>
      <c r="J2577" s="32">
        <v>45921</v>
      </c>
      <c r="K2577" s="31" t="s">
        <v>25</v>
      </c>
      <c r="L2577" s="33" t="s">
        <v>30</v>
      </c>
      <c r="M2577" s="13" t="str">
        <f>PROPER(TRIM(SUBSTITUTE(B2577,"###"," ")))</f>
        <v>Lay X</v>
      </c>
      <c r="N2577" s="13" t="str">
        <f>PROPER(TRIM(SUBSTITUTE(C2577,"###"," ")))</f>
        <v>Furniture</v>
      </c>
      <c r="O2577" s="13" t="str">
        <f>PROPER(TRIM(SUBSTITUTE(D2577,"###"," ")))</f>
        <v>Abc Pvt Ltd</v>
      </c>
      <c r="P2577" s="13" t="str">
        <f t="shared" si="280"/>
        <v>Lay X</v>
      </c>
      <c r="Q2577" s="34" t="str">
        <f t="shared" si="281"/>
        <v>Furniture</v>
      </c>
      <c r="R2577" s="13" t="str">
        <f t="shared" si="282"/>
        <v>Abc Pvt Ltd</v>
      </c>
      <c r="S2577" s="35">
        <f t="shared" si="283"/>
        <v>3</v>
      </c>
      <c r="T2577" s="35">
        <f t="shared" si="284"/>
        <v>76</v>
      </c>
      <c r="U2577" s="14">
        <f t="shared" si="285"/>
        <v>2428.61</v>
      </c>
      <c r="V2577" s="14">
        <f t="shared" si="286"/>
        <v>7285.83</v>
      </c>
      <c r="W2577" s="13" t="str">
        <v>Low Stock</v>
      </c>
      <c r="X2577" s="13" t="str">
        <v>Yes</v>
      </c>
      <c r="Y2577" s="13">
        <v>1</v>
      </c>
    </row>
    <row r="2578" spans="1:25" x14ac:dyDescent="0.3">
      <c r="A2578" s="31" t="s">
        <v>5097</v>
      </c>
      <c r="B2578" s="31" t="s">
        <v>5098</v>
      </c>
      <c r="C2578" s="31" t="s">
        <v>14</v>
      </c>
      <c r="D2578" s="13"/>
      <c r="E2578" s="31">
        <v>45</v>
      </c>
      <c r="F2578" s="31">
        <v>75</v>
      </c>
      <c r="G2578" s="31">
        <v>1350.74</v>
      </c>
      <c r="H2578" s="31">
        <v>60783.3</v>
      </c>
      <c r="I2578" s="32">
        <v>45828</v>
      </c>
      <c r="J2578" s="32">
        <v>45878</v>
      </c>
      <c r="K2578" s="31" t="s">
        <v>25</v>
      </c>
      <c r="L2578" s="33" t="s">
        <v>58</v>
      </c>
      <c r="M2578" s="13" t="str">
        <f>PROPER(TRIM(SUBSTITUTE(B2578,"###"," ")))</f>
        <v>Mind X</v>
      </c>
      <c r="N2578" s="13" t="str">
        <f>PROPER(TRIM(SUBSTITUTE(C2578,"###"," ")))</f>
        <v>Clothing</v>
      </c>
      <c r="O2578" s="13" t="str">
        <f>PROPER(TRIM(SUBSTITUTE(D2578,"###"," ")))</f>
        <v/>
      </c>
      <c r="P2578" s="13" t="str">
        <f t="shared" si="280"/>
        <v>Mind X</v>
      </c>
      <c r="Q2578" s="34" t="str">
        <f t="shared" si="281"/>
        <v>Clothing</v>
      </c>
      <c r="R2578" s="13" t="str">
        <f t="shared" si="282"/>
        <v>Others</v>
      </c>
      <c r="S2578" s="35">
        <f t="shared" si="283"/>
        <v>45</v>
      </c>
      <c r="T2578" s="35">
        <f t="shared" si="284"/>
        <v>75</v>
      </c>
      <c r="U2578" s="14">
        <f t="shared" si="285"/>
        <v>1350.74</v>
      </c>
      <c r="V2578" s="14">
        <f t="shared" si="286"/>
        <v>60783.3</v>
      </c>
      <c r="W2578" s="13" t="str">
        <v>Low Stock</v>
      </c>
      <c r="X2578" s="13" t="str">
        <v>Yes</v>
      </c>
      <c r="Y2578" s="13">
        <v>1</v>
      </c>
    </row>
    <row r="2579" spans="1:25" x14ac:dyDescent="0.3">
      <c r="A2579" s="31" t="s">
        <v>5100</v>
      </c>
      <c r="B2579" s="31" t="s">
        <v>5101</v>
      </c>
      <c r="C2579" s="31" t="s">
        <v>44</v>
      </c>
      <c r="D2579" s="31" t="s">
        <v>41</v>
      </c>
      <c r="E2579" s="31">
        <v>52</v>
      </c>
      <c r="F2579" s="31">
        <v>57</v>
      </c>
      <c r="G2579" s="31">
        <v>9917.23</v>
      </c>
      <c r="H2579" s="31">
        <v>515695.96</v>
      </c>
      <c r="I2579" s="32">
        <v>45835</v>
      </c>
      <c r="J2579" s="32">
        <v>45884</v>
      </c>
      <c r="K2579" s="31" t="s">
        <v>54</v>
      </c>
      <c r="L2579" s="33" t="s">
        <v>58</v>
      </c>
      <c r="M2579" s="13" t="str">
        <f>PROPER(TRIM(SUBSTITUTE(B2579,"###"," ")))</f>
        <v>Evidence Max</v>
      </c>
      <c r="N2579" s="13" t="str">
        <f>PROPER(TRIM(SUBSTITUTE(C2579,"###"," ")))</f>
        <v>Groceries</v>
      </c>
      <c r="O2579" s="13" t="str">
        <f>PROPER(TRIM(SUBSTITUTE(D2579,"###"," ")))</f>
        <v>Quickstock</v>
      </c>
      <c r="P2579" s="13" t="str">
        <f t="shared" si="280"/>
        <v>Evidence Max</v>
      </c>
      <c r="Q2579" s="34" t="str">
        <f t="shared" si="281"/>
        <v>Groceries</v>
      </c>
      <c r="R2579" s="13" t="str">
        <f t="shared" si="282"/>
        <v>Quickstock</v>
      </c>
      <c r="S2579" s="35">
        <f t="shared" si="283"/>
        <v>52</v>
      </c>
      <c r="T2579" s="35">
        <f t="shared" si="284"/>
        <v>57</v>
      </c>
      <c r="U2579" s="14">
        <f t="shared" si="285"/>
        <v>9917.23</v>
      </c>
      <c r="V2579" s="14">
        <f t="shared" si="286"/>
        <v>515695.95999999996</v>
      </c>
      <c r="W2579" s="13" t="str">
        <v>Low Stock</v>
      </c>
      <c r="X2579" s="13" t="str">
        <v>Yes</v>
      </c>
      <c r="Y2579" s="13">
        <v>1</v>
      </c>
    </row>
    <row r="2580" spans="1:25" x14ac:dyDescent="0.3">
      <c r="A2580" s="31" t="s">
        <v>5102</v>
      </c>
      <c r="B2580" s="31" t="s">
        <v>5103</v>
      </c>
      <c r="C2580" s="31" t="s">
        <v>44</v>
      </c>
      <c r="D2580" s="31" t="s">
        <v>24</v>
      </c>
      <c r="E2580" s="31">
        <v>27</v>
      </c>
      <c r="F2580" s="31">
        <v>35</v>
      </c>
      <c r="G2580" s="31">
        <v>4620.88</v>
      </c>
      <c r="H2580" s="31">
        <v>124763.76</v>
      </c>
      <c r="I2580" s="32">
        <v>45708</v>
      </c>
      <c r="J2580" s="32">
        <v>45867</v>
      </c>
      <c r="K2580" s="31" t="s">
        <v>29</v>
      </c>
      <c r="L2580" s="33" t="s">
        <v>30</v>
      </c>
      <c r="M2580" s="13" t="str">
        <f>PROPER(TRIM(SUBSTITUTE(B2580,"###"," ")))</f>
        <v>Always Plus</v>
      </c>
      <c r="N2580" s="13" t="str">
        <f>PROPER(TRIM(SUBSTITUTE(C2580,"###"," ")))</f>
        <v>Groceries</v>
      </c>
      <c r="O2580" s="13" t="str">
        <f>PROPER(TRIM(SUBSTITUTE(D2580,"###"," ")))</f>
        <v>Omni Suppliers</v>
      </c>
      <c r="P2580" s="13" t="str">
        <f t="shared" si="280"/>
        <v>Always Plus</v>
      </c>
      <c r="Q2580" s="34" t="str">
        <f t="shared" si="281"/>
        <v>Groceries</v>
      </c>
      <c r="R2580" s="13" t="str">
        <f t="shared" si="282"/>
        <v>Omni Suppliers</v>
      </c>
      <c r="S2580" s="35">
        <f t="shared" si="283"/>
        <v>27</v>
      </c>
      <c r="T2580" s="35">
        <f t="shared" si="284"/>
        <v>35</v>
      </c>
      <c r="U2580" s="14">
        <f t="shared" si="285"/>
        <v>4620.88</v>
      </c>
      <c r="V2580" s="14">
        <f t="shared" si="286"/>
        <v>124763.76000000001</v>
      </c>
      <c r="W2580" s="13" t="str">
        <v>Low Stock</v>
      </c>
      <c r="X2580" s="13" t="str">
        <v>Yes</v>
      </c>
      <c r="Y2580" s="13">
        <v>1</v>
      </c>
    </row>
    <row r="2581" spans="1:25" x14ac:dyDescent="0.3">
      <c r="A2581" s="31" t="s">
        <v>5104</v>
      </c>
      <c r="B2581" s="31" t="s">
        <v>2797</v>
      </c>
      <c r="C2581" s="31" t="s">
        <v>20</v>
      </c>
      <c r="D2581" s="31" t="s">
        <v>45</v>
      </c>
      <c r="E2581" s="31">
        <v>34</v>
      </c>
      <c r="F2581" s="31">
        <v>36</v>
      </c>
      <c r="G2581" s="31">
        <v>2665.87</v>
      </c>
      <c r="H2581" s="31">
        <v>90639.58</v>
      </c>
      <c r="I2581" s="32">
        <v>45679</v>
      </c>
      <c r="J2581" s="32">
        <v>45898</v>
      </c>
      <c r="K2581" s="31" t="s">
        <v>46</v>
      </c>
      <c r="L2581" s="33" t="s">
        <v>21</v>
      </c>
      <c r="M2581" s="13" t="str">
        <f>PROPER(TRIM(SUBSTITUTE(B2581,"###"," ")))</f>
        <v>Also Mini</v>
      </c>
      <c r="N2581" s="13" t="str">
        <f>PROPER(TRIM(SUBSTITUTE(C2581,"###"," ")))</f>
        <v>Toys</v>
      </c>
      <c r="O2581" s="13" t="str">
        <f>PROPER(TRIM(SUBSTITUTE(D2581,"###"," ")))</f>
        <v>Retailmart Inc</v>
      </c>
      <c r="P2581" s="13" t="str">
        <f t="shared" si="280"/>
        <v>Also Mini</v>
      </c>
      <c r="Q2581" s="34" t="str">
        <f t="shared" si="281"/>
        <v>Toys</v>
      </c>
      <c r="R2581" s="13" t="str">
        <f t="shared" si="282"/>
        <v>Retailmart Inc</v>
      </c>
      <c r="S2581" s="35">
        <f t="shared" si="283"/>
        <v>34</v>
      </c>
      <c r="T2581" s="35">
        <f t="shared" si="284"/>
        <v>36</v>
      </c>
      <c r="U2581" s="14">
        <f t="shared" si="285"/>
        <v>2665.87</v>
      </c>
      <c r="V2581" s="14">
        <f t="shared" si="286"/>
        <v>90639.58</v>
      </c>
      <c r="W2581" s="13" t="str">
        <v>Low Stock</v>
      </c>
      <c r="X2581" s="13" t="str">
        <v>Yes</v>
      </c>
      <c r="Y2581" s="13">
        <v>1</v>
      </c>
    </row>
    <row r="2582" spans="1:25" x14ac:dyDescent="0.3">
      <c r="A2582" s="31" t="s">
        <v>5105</v>
      </c>
      <c r="B2582" s="31" t="s">
        <v>1299</v>
      </c>
      <c r="C2582" s="31" t="s">
        <v>40</v>
      </c>
      <c r="D2582" s="31" t="s">
        <v>41</v>
      </c>
      <c r="E2582" s="31">
        <v>21</v>
      </c>
      <c r="F2582" s="31">
        <v>68</v>
      </c>
      <c r="G2582" s="31">
        <v>8398.01</v>
      </c>
      <c r="H2582" s="31">
        <v>176358.21</v>
      </c>
      <c r="I2582" s="32">
        <v>45835</v>
      </c>
      <c r="J2582" s="32">
        <v>45926</v>
      </c>
      <c r="K2582" s="31" t="s">
        <v>54</v>
      </c>
      <c r="L2582" s="33" t="s">
        <v>58</v>
      </c>
      <c r="M2582" s="13" t="str">
        <f>PROPER(TRIM(SUBSTITUTE(B2582,"###"," ")))</f>
        <v>Former Lite</v>
      </c>
      <c r="N2582" s="13" t="str">
        <f>PROPER(TRIM(SUBSTITUTE(C2582,"###"," ")))</f>
        <v>Electronics</v>
      </c>
      <c r="O2582" s="13" t="str">
        <f>PROPER(TRIM(SUBSTITUTE(D2582,"###"," ")))</f>
        <v>Quickstock</v>
      </c>
      <c r="P2582" s="13" t="str">
        <f t="shared" si="280"/>
        <v>Former Lite</v>
      </c>
      <c r="Q2582" s="34" t="str">
        <f t="shared" si="281"/>
        <v>Electronics</v>
      </c>
      <c r="R2582" s="13" t="str">
        <f t="shared" si="282"/>
        <v>Quickstock</v>
      </c>
      <c r="S2582" s="35">
        <f t="shared" si="283"/>
        <v>21</v>
      </c>
      <c r="T2582" s="35">
        <f t="shared" si="284"/>
        <v>68</v>
      </c>
      <c r="U2582" s="14">
        <f t="shared" si="285"/>
        <v>8398.01</v>
      </c>
      <c r="V2582" s="14">
        <f t="shared" si="286"/>
        <v>176358.21</v>
      </c>
      <c r="W2582" s="13" t="str">
        <v>Low Stock</v>
      </c>
      <c r="X2582" s="13" t="str">
        <v>Yes</v>
      </c>
      <c r="Y2582" s="13">
        <v>1</v>
      </c>
    </row>
    <row r="2583" spans="1:25" x14ac:dyDescent="0.3">
      <c r="A2583" s="31" t="s">
        <v>5106</v>
      </c>
      <c r="B2583" s="31" t="s">
        <v>5107</v>
      </c>
      <c r="C2583" s="31" t="s">
        <v>20</v>
      </c>
      <c r="D2583" s="13"/>
      <c r="E2583" s="13"/>
      <c r="F2583" s="31">
        <v>27</v>
      </c>
      <c r="G2583" s="31">
        <v>9179.76</v>
      </c>
      <c r="H2583" s="13"/>
      <c r="I2583" s="32">
        <v>45847</v>
      </c>
      <c r="J2583" s="32">
        <v>45927</v>
      </c>
      <c r="K2583" s="31" t="s">
        <v>54</v>
      </c>
      <c r="L2583" s="33" t="s">
        <v>17</v>
      </c>
      <c r="M2583" s="13" t="str">
        <f>PROPER(TRIM(SUBSTITUTE(B2583,"###"," ")))</f>
        <v>And Max</v>
      </c>
      <c r="N2583" s="13" t="str">
        <f>PROPER(TRIM(SUBSTITUTE(C2583,"###"," ")))</f>
        <v>Toys</v>
      </c>
      <c r="O2583" s="13" t="str">
        <f>PROPER(TRIM(SUBSTITUTE(D2583,"###"," ")))</f>
        <v/>
      </c>
      <c r="P2583" s="13" t="str">
        <f t="shared" si="280"/>
        <v>And Max</v>
      </c>
      <c r="Q2583" s="34" t="str">
        <f t="shared" si="281"/>
        <v>Toys</v>
      </c>
      <c r="R2583" s="13" t="str">
        <f t="shared" si="282"/>
        <v>Others</v>
      </c>
      <c r="S2583" s="35">
        <f t="shared" si="283"/>
        <v>0</v>
      </c>
      <c r="T2583" s="35">
        <f t="shared" si="284"/>
        <v>27</v>
      </c>
      <c r="U2583" s="14">
        <f t="shared" si="285"/>
        <v>9179.76</v>
      </c>
      <c r="V2583" s="14">
        <f t="shared" si="286"/>
        <v>0</v>
      </c>
      <c r="W2583" s="13" t="str">
        <v>Out of Stock</v>
      </c>
      <c r="X2583" s="13" t="str">
        <v>Yes</v>
      </c>
      <c r="Y2583" s="13">
        <v>1</v>
      </c>
    </row>
    <row r="2584" spans="1:25" x14ac:dyDescent="0.3">
      <c r="A2584" s="31" t="s">
        <v>5108</v>
      </c>
      <c r="B2584" s="31" t="s">
        <v>5109</v>
      </c>
      <c r="C2584" s="31" t="s">
        <v>28</v>
      </c>
      <c r="D2584" s="31" t="s">
        <v>15</v>
      </c>
      <c r="E2584" s="31">
        <v>197</v>
      </c>
      <c r="F2584" s="31">
        <v>98</v>
      </c>
      <c r="G2584" s="31">
        <v>17214.38</v>
      </c>
      <c r="H2584" s="31">
        <v>3391232.86</v>
      </c>
      <c r="I2584" s="32">
        <v>45730</v>
      </c>
      <c r="J2584" s="32">
        <v>45901</v>
      </c>
      <c r="K2584" s="31" t="s">
        <v>16</v>
      </c>
      <c r="L2584" s="33" t="s">
        <v>30</v>
      </c>
      <c r="M2584" s="13" t="str">
        <f>PROPER(TRIM(SUBSTITUTE(B2584,"###"," ")))</f>
        <v>Growth Max</v>
      </c>
      <c r="N2584" s="13" t="str">
        <f>PROPER(TRIM(SUBSTITUTE(C2584,"###"," ")))</f>
        <v>Furniture</v>
      </c>
      <c r="O2584" s="13" t="str">
        <f>PROPER(TRIM(SUBSTITUTE(D2584,"###"," ")))</f>
        <v>Global Traders</v>
      </c>
      <c r="P2584" s="13" t="str">
        <f t="shared" si="280"/>
        <v>Growth Max</v>
      </c>
      <c r="Q2584" s="34" t="str">
        <f t="shared" si="281"/>
        <v>Furniture</v>
      </c>
      <c r="R2584" s="13" t="str">
        <f t="shared" si="282"/>
        <v>Global Traders</v>
      </c>
      <c r="S2584" s="35">
        <f t="shared" si="283"/>
        <v>197</v>
      </c>
      <c r="T2584" s="35">
        <f t="shared" si="284"/>
        <v>98</v>
      </c>
      <c r="U2584" s="14">
        <f t="shared" si="285"/>
        <v>17214.38</v>
      </c>
      <c r="V2584" s="14">
        <f t="shared" si="286"/>
        <v>3391232.8600000003</v>
      </c>
      <c r="W2584" s="13" t="str">
        <v>In Stock</v>
      </c>
      <c r="X2584" s="13" t="str">
        <v>No</v>
      </c>
      <c r="Y2584" s="13">
        <v>0</v>
      </c>
    </row>
    <row r="2585" spans="1:25" x14ac:dyDescent="0.3">
      <c r="A2585" s="31" t="s">
        <v>5110</v>
      </c>
      <c r="B2585" s="31" t="s">
        <v>835</v>
      </c>
      <c r="C2585" s="31" t="s">
        <v>44</v>
      </c>
      <c r="D2585" s="31" t="s">
        <v>15</v>
      </c>
      <c r="E2585" s="31">
        <v>177</v>
      </c>
      <c r="F2585" s="31">
        <v>90</v>
      </c>
      <c r="G2585" s="31">
        <v>8577.4699999999993</v>
      </c>
      <c r="H2585" s="31">
        <v>1518212.19</v>
      </c>
      <c r="I2585" s="32">
        <v>45674</v>
      </c>
      <c r="J2585" s="32">
        <v>45931</v>
      </c>
      <c r="K2585" s="31" t="s">
        <v>46</v>
      </c>
      <c r="L2585" s="33" t="s">
        <v>58</v>
      </c>
      <c r="M2585" s="13" t="str">
        <f>PROPER(TRIM(SUBSTITUTE(B2585,"###"," ")))</f>
        <v>Western Max</v>
      </c>
      <c r="N2585" s="13" t="str">
        <f>PROPER(TRIM(SUBSTITUTE(C2585,"###"," ")))</f>
        <v>Groceries</v>
      </c>
      <c r="O2585" s="13" t="str">
        <f>PROPER(TRIM(SUBSTITUTE(D2585,"###"," ")))</f>
        <v>Global Traders</v>
      </c>
      <c r="P2585" s="13" t="str">
        <f t="shared" si="280"/>
        <v>Western Max</v>
      </c>
      <c r="Q2585" s="34" t="str">
        <f t="shared" si="281"/>
        <v>Groceries</v>
      </c>
      <c r="R2585" s="13" t="str">
        <f t="shared" si="282"/>
        <v>Global Traders</v>
      </c>
      <c r="S2585" s="35">
        <f t="shared" si="283"/>
        <v>177</v>
      </c>
      <c r="T2585" s="35">
        <f t="shared" si="284"/>
        <v>90</v>
      </c>
      <c r="U2585" s="14">
        <f t="shared" si="285"/>
        <v>8577.4699999999993</v>
      </c>
      <c r="V2585" s="14">
        <f t="shared" si="286"/>
        <v>1518212.19</v>
      </c>
      <c r="W2585" s="13" t="str">
        <v>In Stock</v>
      </c>
      <c r="X2585" s="13" t="str">
        <v>No</v>
      </c>
      <c r="Y2585" s="13">
        <v>0</v>
      </c>
    </row>
    <row r="2586" spans="1:25" x14ac:dyDescent="0.3">
      <c r="A2586" s="31" t="s">
        <v>5112</v>
      </c>
      <c r="B2586" s="31" t="s">
        <v>5113</v>
      </c>
      <c r="C2586" s="31" t="s">
        <v>40</v>
      </c>
      <c r="D2586" s="31" t="s">
        <v>15</v>
      </c>
      <c r="E2586" s="31">
        <v>107</v>
      </c>
      <c r="F2586" s="31">
        <v>36</v>
      </c>
      <c r="G2586" s="31">
        <v>7550.4</v>
      </c>
      <c r="H2586" s="31">
        <v>807892.79999999993</v>
      </c>
      <c r="I2586" s="32">
        <v>45789</v>
      </c>
      <c r="J2586" s="32">
        <v>45880</v>
      </c>
      <c r="K2586" s="31" t="s">
        <v>57</v>
      </c>
      <c r="L2586" s="33" t="s">
        <v>17</v>
      </c>
      <c r="M2586" s="13" t="str">
        <f>PROPER(TRIM(SUBSTITUTE(B2586,"###"," ")))</f>
        <v>Next Plus</v>
      </c>
      <c r="N2586" s="13" t="str">
        <f>PROPER(TRIM(SUBSTITUTE(C2586,"###"," ")))</f>
        <v>Electronics</v>
      </c>
      <c r="O2586" s="13" t="str">
        <f>PROPER(TRIM(SUBSTITUTE(D2586,"###"," ")))</f>
        <v>Global Traders</v>
      </c>
      <c r="P2586" s="13" t="str">
        <f t="shared" si="280"/>
        <v>Next Plus</v>
      </c>
      <c r="Q2586" s="34" t="str">
        <f t="shared" si="281"/>
        <v>Electronics</v>
      </c>
      <c r="R2586" s="13" t="str">
        <f t="shared" si="282"/>
        <v>Global Traders</v>
      </c>
      <c r="S2586" s="35">
        <f t="shared" si="283"/>
        <v>107</v>
      </c>
      <c r="T2586" s="35">
        <f t="shared" si="284"/>
        <v>36</v>
      </c>
      <c r="U2586" s="14">
        <f t="shared" si="285"/>
        <v>7550.4</v>
      </c>
      <c r="V2586" s="14">
        <f t="shared" si="286"/>
        <v>807892.79999999993</v>
      </c>
      <c r="W2586" s="13" t="str">
        <v>In Stock</v>
      </c>
      <c r="X2586" s="13" t="str">
        <v>No</v>
      </c>
      <c r="Y2586" s="13">
        <v>0</v>
      </c>
    </row>
    <row r="2587" spans="1:25" x14ac:dyDescent="0.3">
      <c r="A2587" s="31" t="s">
        <v>5114</v>
      </c>
      <c r="B2587" s="31" t="s">
        <v>5115</v>
      </c>
      <c r="C2587" s="31" t="s">
        <v>28</v>
      </c>
      <c r="D2587" s="31" t="s">
        <v>45</v>
      </c>
      <c r="E2587" s="31">
        <v>195</v>
      </c>
      <c r="F2587" s="31">
        <v>54</v>
      </c>
      <c r="G2587" s="31">
        <v>16990.189999999999</v>
      </c>
      <c r="H2587" s="31">
        <v>3313087.05</v>
      </c>
      <c r="I2587" s="32">
        <v>45765</v>
      </c>
      <c r="J2587" s="32">
        <v>45942</v>
      </c>
      <c r="K2587" s="31" t="s">
        <v>46</v>
      </c>
      <c r="L2587" s="33" t="s">
        <v>17</v>
      </c>
      <c r="M2587" s="13" t="str">
        <f>PROPER(TRIM(SUBSTITUTE(B2587,"###"," ")))</f>
        <v>Yourself Pro</v>
      </c>
      <c r="N2587" s="13" t="str">
        <f>PROPER(TRIM(SUBSTITUTE(C2587,"###"," ")))</f>
        <v>Furniture</v>
      </c>
      <c r="O2587" s="13" t="str">
        <f>PROPER(TRIM(SUBSTITUTE(D2587,"###"," ")))</f>
        <v>Retailmart Inc</v>
      </c>
      <c r="P2587" s="13" t="str">
        <f t="shared" si="280"/>
        <v>Yourself Pro</v>
      </c>
      <c r="Q2587" s="34" t="str">
        <f t="shared" si="281"/>
        <v>Furniture</v>
      </c>
      <c r="R2587" s="13" t="str">
        <f t="shared" si="282"/>
        <v>Retailmart Inc</v>
      </c>
      <c r="S2587" s="35">
        <f t="shared" si="283"/>
        <v>195</v>
      </c>
      <c r="T2587" s="35">
        <f t="shared" si="284"/>
        <v>54</v>
      </c>
      <c r="U2587" s="14">
        <f t="shared" si="285"/>
        <v>16990.189999999999</v>
      </c>
      <c r="V2587" s="14">
        <f t="shared" si="286"/>
        <v>3313087.05</v>
      </c>
      <c r="W2587" s="13" t="str">
        <v>In Stock</v>
      </c>
      <c r="X2587" s="13" t="str">
        <v>No</v>
      </c>
      <c r="Y2587" s="13">
        <v>0</v>
      </c>
    </row>
    <row r="2588" spans="1:25" x14ac:dyDescent="0.3">
      <c r="A2588" s="31" t="s">
        <v>5117</v>
      </c>
      <c r="B2588" s="31" t="s">
        <v>5118</v>
      </c>
      <c r="C2588" s="31" t="s">
        <v>40</v>
      </c>
      <c r="D2588" s="31" t="s">
        <v>41</v>
      </c>
      <c r="E2588" s="31">
        <v>64</v>
      </c>
      <c r="F2588" s="31">
        <v>27</v>
      </c>
      <c r="G2588" s="31">
        <v>1760.73</v>
      </c>
      <c r="H2588" s="31">
        <v>112686.72</v>
      </c>
      <c r="I2588" s="32">
        <v>45694</v>
      </c>
      <c r="J2588" s="32">
        <v>45939</v>
      </c>
      <c r="K2588" s="31" t="s">
        <v>25</v>
      </c>
      <c r="L2588" s="33" t="s">
        <v>33</v>
      </c>
      <c r="M2588" s="13" t="str">
        <f>PROPER(TRIM(SUBSTITUTE(B2588,"###"," ")))</f>
        <v>Save Pro</v>
      </c>
      <c r="N2588" s="13" t="str">
        <f>PROPER(TRIM(SUBSTITUTE(C2588,"###"," ")))</f>
        <v>Electronics</v>
      </c>
      <c r="O2588" s="13" t="str">
        <f>PROPER(TRIM(SUBSTITUTE(D2588,"###"," ")))</f>
        <v>Quickstock</v>
      </c>
      <c r="P2588" s="13" t="str">
        <f t="shared" si="280"/>
        <v>Save Pro</v>
      </c>
      <c r="Q2588" s="34" t="str">
        <f t="shared" si="281"/>
        <v>Electronics</v>
      </c>
      <c r="R2588" s="13" t="str">
        <f t="shared" si="282"/>
        <v>Quickstock</v>
      </c>
      <c r="S2588" s="35">
        <f t="shared" si="283"/>
        <v>64</v>
      </c>
      <c r="T2588" s="35">
        <f t="shared" si="284"/>
        <v>27</v>
      </c>
      <c r="U2588" s="14">
        <f t="shared" si="285"/>
        <v>1760.73</v>
      </c>
      <c r="V2588" s="14">
        <f t="shared" si="286"/>
        <v>112686.72</v>
      </c>
      <c r="W2588" s="13" t="str">
        <v>In Stock</v>
      </c>
      <c r="X2588" s="13" t="str">
        <v>No</v>
      </c>
      <c r="Y2588" s="13">
        <v>0</v>
      </c>
    </row>
    <row r="2589" spans="1:25" x14ac:dyDescent="0.3">
      <c r="A2589" s="31" t="s">
        <v>5120</v>
      </c>
      <c r="B2589" s="31" t="s">
        <v>5121</v>
      </c>
      <c r="C2589" s="31" t="s">
        <v>20</v>
      </c>
      <c r="D2589" s="31" t="s">
        <v>15</v>
      </c>
      <c r="E2589" s="31">
        <v>178</v>
      </c>
      <c r="F2589" s="31">
        <v>62</v>
      </c>
      <c r="G2589" s="31">
        <v>3483.39</v>
      </c>
      <c r="H2589" s="31">
        <v>620043.41999999993</v>
      </c>
      <c r="I2589" s="32">
        <v>45752</v>
      </c>
      <c r="J2589" s="32">
        <v>45877</v>
      </c>
      <c r="K2589" s="31" t="s">
        <v>46</v>
      </c>
      <c r="L2589" s="33" t="s">
        <v>58</v>
      </c>
      <c r="M2589" s="13" t="str">
        <f>PROPER(TRIM(SUBSTITUTE(B2589,"###"," ")))</f>
        <v>Where Lite</v>
      </c>
      <c r="N2589" s="13" t="str">
        <f>PROPER(TRIM(SUBSTITUTE(C2589,"###"," ")))</f>
        <v>Toys</v>
      </c>
      <c r="O2589" s="13" t="str">
        <f>PROPER(TRIM(SUBSTITUTE(D2589,"###"," ")))</f>
        <v>Global Traders</v>
      </c>
      <c r="P2589" s="13" t="str">
        <f t="shared" si="280"/>
        <v>Where Lite</v>
      </c>
      <c r="Q2589" s="34" t="str">
        <f t="shared" si="281"/>
        <v>Toys</v>
      </c>
      <c r="R2589" s="13" t="str">
        <f t="shared" si="282"/>
        <v>Global Traders</v>
      </c>
      <c r="S2589" s="35">
        <f t="shared" si="283"/>
        <v>178</v>
      </c>
      <c r="T2589" s="35">
        <f t="shared" si="284"/>
        <v>62</v>
      </c>
      <c r="U2589" s="14">
        <f t="shared" si="285"/>
        <v>3483.39</v>
      </c>
      <c r="V2589" s="14">
        <f t="shared" si="286"/>
        <v>620043.41999999993</v>
      </c>
      <c r="W2589" s="13" t="str">
        <v>In Stock</v>
      </c>
      <c r="X2589" s="13" t="str">
        <v>No</v>
      </c>
      <c r="Y2589" s="13">
        <v>0</v>
      </c>
    </row>
    <row r="2590" spans="1:25" x14ac:dyDescent="0.3">
      <c r="A2590" s="31" t="s">
        <v>5122</v>
      </c>
      <c r="B2590" s="31" t="s">
        <v>5123</v>
      </c>
      <c r="C2590" s="31" t="s">
        <v>28</v>
      </c>
      <c r="D2590" s="31" t="s">
        <v>41</v>
      </c>
      <c r="E2590" s="31">
        <v>50</v>
      </c>
      <c r="F2590" s="31">
        <v>88</v>
      </c>
      <c r="G2590" s="31">
        <v>19241.45</v>
      </c>
      <c r="H2590" s="31">
        <v>962072.5</v>
      </c>
      <c r="I2590" s="32">
        <v>45758</v>
      </c>
      <c r="J2590" s="32">
        <v>45872</v>
      </c>
      <c r="K2590" s="31" t="s">
        <v>54</v>
      </c>
      <c r="L2590" s="33" t="s">
        <v>21</v>
      </c>
      <c r="M2590" s="13" t="str">
        <f>PROPER(TRIM(SUBSTITUTE(B2590,"###"," ")))</f>
        <v>Leg Pro</v>
      </c>
      <c r="N2590" s="13" t="str">
        <f>PROPER(TRIM(SUBSTITUTE(C2590,"###"," ")))</f>
        <v>Furniture</v>
      </c>
      <c r="O2590" s="13" t="str">
        <f>PROPER(TRIM(SUBSTITUTE(D2590,"###"," ")))</f>
        <v>Quickstock</v>
      </c>
      <c r="P2590" s="13" t="str">
        <f t="shared" si="280"/>
        <v>Leg Pro</v>
      </c>
      <c r="Q2590" s="34" t="str">
        <f t="shared" si="281"/>
        <v>Furniture</v>
      </c>
      <c r="R2590" s="13" t="str">
        <f t="shared" si="282"/>
        <v>Quickstock</v>
      </c>
      <c r="S2590" s="35">
        <f t="shared" si="283"/>
        <v>50</v>
      </c>
      <c r="T2590" s="35">
        <f t="shared" si="284"/>
        <v>88</v>
      </c>
      <c r="U2590" s="14">
        <f t="shared" si="285"/>
        <v>19241.45</v>
      </c>
      <c r="V2590" s="14">
        <f t="shared" si="286"/>
        <v>962072.5</v>
      </c>
      <c r="W2590" s="13" t="str">
        <v>Low Stock</v>
      </c>
      <c r="X2590" s="13" t="str">
        <v>Yes</v>
      </c>
      <c r="Y2590" s="13">
        <v>1</v>
      </c>
    </row>
    <row r="2591" spans="1:25" x14ac:dyDescent="0.3">
      <c r="A2591" s="31" t="s">
        <v>5124</v>
      </c>
      <c r="B2591" s="31" t="s">
        <v>1546</v>
      </c>
      <c r="C2591" s="31" t="s">
        <v>40</v>
      </c>
      <c r="D2591" s="31" t="s">
        <v>53</v>
      </c>
      <c r="E2591" s="31">
        <v>179</v>
      </c>
      <c r="F2591" s="31">
        <v>42</v>
      </c>
      <c r="G2591" s="31">
        <v>17031.59</v>
      </c>
      <c r="H2591" s="31">
        <v>3048654.61</v>
      </c>
      <c r="I2591" s="32">
        <v>45745</v>
      </c>
      <c r="J2591" s="32">
        <v>45884</v>
      </c>
      <c r="K2591" s="31" t="s">
        <v>54</v>
      </c>
      <c r="L2591" s="33" t="s">
        <v>21</v>
      </c>
      <c r="M2591" s="13" t="str">
        <f>PROPER(TRIM(SUBSTITUTE(B2591,"###"," ")))</f>
        <v>Special Max</v>
      </c>
      <c r="N2591" s="13" t="str">
        <f>PROPER(TRIM(SUBSTITUTE(C2591,"###"," ")))</f>
        <v>Electronics</v>
      </c>
      <c r="O2591" s="13" t="str">
        <f>PROPER(TRIM(SUBSTITUTE(D2591,"###"," ")))</f>
        <v>Abc Pvt Ltd</v>
      </c>
      <c r="P2591" s="13" t="str">
        <f t="shared" si="280"/>
        <v>Special Max</v>
      </c>
      <c r="Q2591" s="34" t="str">
        <f t="shared" si="281"/>
        <v>Electronics</v>
      </c>
      <c r="R2591" s="13" t="str">
        <f t="shared" si="282"/>
        <v>Abc Pvt Ltd</v>
      </c>
      <c r="S2591" s="35">
        <f t="shared" si="283"/>
        <v>179</v>
      </c>
      <c r="T2591" s="35">
        <f t="shared" si="284"/>
        <v>42</v>
      </c>
      <c r="U2591" s="14">
        <f t="shared" si="285"/>
        <v>17031.59</v>
      </c>
      <c r="V2591" s="14">
        <f t="shared" si="286"/>
        <v>3048654.61</v>
      </c>
      <c r="W2591" s="13" t="str">
        <v>In Stock</v>
      </c>
      <c r="X2591" s="13" t="str">
        <v>No</v>
      </c>
      <c r="Y2591" s="13">
        <v>0</v>
      </c>
    </row>
    <row r="2592" spans="1:25" x14ac:dyDescent="0.3">
      <c r="A2592" s="31" t="s">
        <v>5125</v>
      </c>
      <c r="B2592" s="31" t="s">
        <v>725</v>
      </c>
      <c r="C2592" s="31" t="s">
        <v>20</v>
      </c>
      <c r="D2592" s="31" t="s">
        <v>45</v>
      </c>
      <c r="E2592" s="31">
        <v>71</v>
      </c>
      <c r="F2592" s="31">
        <v>26</v>
      </c>
      <c r="G2592" s="31">
        <v>11429.23</v>
      </c>
      <c r="H2592" s="31">
        <v>811475.33</v>
      </c>
      <c r="I2592" s="32">
        <v>45756</v>
      </c>
      <c r="J2592" s="32">
        <v>45929</v>
      </c>
      <c r="K2592" s="31" t="s">
        <v>46</v>
      </c>
      <c r="L2592" s="33" t="s">
        <v>33</v>
      </c>
      <c r="M2592" s="13" t="str">
        <f>PROPER(TRIM(SUBSTITUTE(B2592,"###"," ")))</f>
        <v>Think X</v>
      </c>
      <c r="N2592" s="13" t="str">
        <f>PROPER(TRIM(SUBSTITUTE(C2592,"###"," ")))</f>
        <v>Toys</v>
      </c>
      <c r="O2592" s="13" t="str">
        <f>PROPER(TRIM(SUBSTITUTE(D2592,"###"," ")))</f>
        <v>Retailmart Inc</v>
      </c>
      <c r="P2592" s="13" t="str">
        <f t="shared" si="280"/>
        <v>Think X</v>
      </c>
      <c r="Q2592" s="34" t="str">
        <f t="shared" si="281"/>
        <v>Toys</v>
      </c>
      <c r="R2592" s="13" t="str">
        <f t="shared" si="282"/>
        <v>Retailmart Inc</v>
      </c>
      <c r="S2592" s="35">
        <f t="shared" si="283"/>
        <v>71</v>
      </c>
      <c r="T2592" s="35">
        <f t="shared" si="284"/>
        <v>26</v>
      </c>
      <c r="U2592" s="14">
        <f t="shared" si="285"/>
        <v>11429.23</v>
      </c>
      <c r="V2592" s="14">
        <f t="shared" si="286"/>
        <v>811475.33</v>
      </c>
      <c r="W2592" s="13" t="str">
        <v>In Stock</v>
      </c>
      <c r="X2592" s="13" t="str">
        <v>No</v>
      </c>
      <c r="Y2592" s="13">
        <v>0</v>
      </c>
    </row>
    <row r="2593" spans="1:25" x14ac:dyDescent="0.3">
      <c r="A2593" s="31" t="s">
        <v>5127</v>
      </c>
      <c r="B2593" s="31" t="s">
        <v>5128</v>
      </c>
      <c r="C2593" s="31" t="s">
        <v>40</v>
      </c>
      <c r="D2593" s="31" t="s">
        <v>41</v>
      </c>
      <c r="E2593" s="31">
        <v>83</v>
      </c>
      <c r="F2593" s="31">
        <v>52</v>
      </c>
      <c r="G2593" s="31">
        <v>14122.34</v>
      </c>
      <c r="H2593" s="31">
        <v>1172154.22</v>
      </c>
      <c r="I2593" s="32">
        <v>45731</v>
      </c>
      <c r="J2593" s="32">
        <v>45881</v>
      </c>
      <c r="K2593" s="31" t="s">
        <v>57</v>
      </c>
      <c r="L2593" s="33" t="s">
        <v>58</v>
      </c>
      <c r="M2593" s="13" t="str">
        <f>PROPER(TRIM(SUBSTITUTE(B2593,"###"," ")))</f>
        <v>Dream Mini</v>
      </c>
      <c r="N2593" s="13" t="str">
        <f>PROPER(TRIM(SUBSTITUTE(C2593,"###"," ")))</f>
        <v>Electronics</v>
      </c>
      <c r="O2593" s="13" t="str">
        <f>PROPER(TRIM(SUBSTITUTE(D2593,"###"," ")))</f>
        <v>Quickstock</v>
      </c>
      <c r="P2593" s="13" t="str">
        <f t="shared" si="280"/>
        <v>Dream Mini</v>
      </c>
      <c r="Q2593" s="34" t="str">
        <f t="shared" si="281"/>
        <v>Electronics</v>
      </c>
      <c r="R2593" s="13" t="str">
        <f t="shared" si="282"/>
        <v>Quickstock</v>
      </c>
      <c r="S2593" s="35">
        <f t="shared" si="283"/>
        <v>83</v>
      </c>
      <c r="T2593" s="35">
        <f t="shared" si="284"/>
        <v>52</v>
      </c>
      <c r="U2593" s="14">
        <f t="shared" si="285"/>
        <v>14122.34</v>
      </c>
      <c r="V2593" s="14">
        <f t="shared" si="286"/>
        <v>1172154.22</v>
      </c>
      <c r="W2593" s="13" t="str">
        <v>In Stock</v>
      </c>
      <c r="X2593" s="13" t="str">
        <v>No</v>
      </c>
      <c r="Y2593" s="13">
        <v>0</v>
      </c>
    </row>
    <row r="2594" spans="1:25" x14ac:dyDescent="0.3">
      <c r="A2594" s="31" t="s">
        <v>5129</v>
      </c>
      <c r="B2594" s="31" t="s">
        <v>5130</v>
      </c>
      <c r="C2594" s="31" t="s">
        <v>14</v>
      </c>
      <c r="D2594" s="31" t="s">
        <v>41</v>
      </c>
      <c r="E2594" s="31">
        <v>22</v>
      </c>
      <c r="F2594" s="31">
        <v>22</v>
      </c>
      <c r="G2594" s="31">
        <v>4803.84</v>
      </c>
      <c r="H2594" s="31">
        <v>105684.48</v>
      </c>
      <c r="I2594" s="32">
        <v>45692</v>
      </c>
      <c r="J2594" s="32">
        <v>45885</v>
      </c>
      <c r="K2594" s="13"/>
      <c r="L2594" s="33" t="s">
        <v>30</v>
      </c>
      <c r="M2594" s="13" t="str">
        <f>PROPER(TRIM(SUBSTITUTE(B2594,"###"," ")))</f>
        <v>Road Mini</v>
      </c>
      <c r="N2594" s="13" t="str">
        <f>PROPER(TRIM(SUBSTITUTE(C2594,"###"," ")))</f>
        <v>Clothing</v>
      </c>
      <c r="O2594" s="13" t="str">
        <f>PROPER(TRIM(SUBSTITUTE(D2594,"###"," ")))</f>
        <v>Quickstock</v>
      </c>
      <c r="P2594" s="13" t="str">
        <f t="shared" si="280"/>
        <v>Road Mini</v>
      </c>
      <c r="Q2594" s="34" t="str">
        <f t="shared" si="281"/>
        <v>Clothing</v>
      </c>
      <c r="R2594" s="13" t="str">
        <f t="shared" si="282"/>
        <v>Quickstock</v>
      </c>
      <c r="S2594" s="35">
        <f t="shared" si="283"/>
        <v>22</v>
      </c>
      <c r="T2594" s="35">
        <f t="shared" si="284"/>
        <v>22</v>
      </c>
      <c r="U2594" s="14">
        <f t="shared" si="285"/>
        <v>4803.84</v>
      </c>
      <c r="V2594" s="14">
        <f t="shared" si="286"/>
        <v>105684.48000000001</v>
      </c>
      <c r="W2594" s="13" t="str">
        <v>Low Stock</v>
      </c>
      <c r="X2594" s="13" t="str">
        <v>No</v>
      </c>
      <c r="Y2594" s="13">
        <v>1</v>
      </c>
    </row>
    <row r="2595" spans="1:25" x14ac:dyDescent="0.3">
      <c r="A2595" s="31" t="s">
        <v>5131</v>
      </c>
      <c r="B2595" s="31" t="s">
        <v>1820</v>
      </c>
      <c r="C2595" s="31" t="s">
        <v>44</v>
      </c>
      <c r="D2595" s="31" t="s">
        <v>15</v>
      </c>
      <c r="E2595" s="31">
        <v>64</v>
      </c>
      <c r="F2595" s="31">
        <v>39</v>
      </c>
      <c r="G2595" s="31">
        <v>10276.19</v>
      </c>
      <c r="H2595" s="31">
        <v>657676.16</v>
      </c>
      <c r="I2595" s="32">
        <v>45722</v>
      </c>
      <c r="J2595" s="32">
        <v>45883</v>
      </c>
      <c r="K2595" s="31" t="s">
        <v>46</v>
      </c>
      <c r="L2595" s="33" t="s">
        <v>30</v>
      </c>
      <c r="M2595" s="13" t="str">
        <f>PROPER(TRIM(SUBSTITUTE(B2595,"###"," ")))</f>
        <v>Two Pro</v>
      </c>
      <c r="N2595" s="13" t="str">
        <f>PROPER(TRIM(SUBSTITUTE(C2595,"###"," ")))</f>
        <v>Groceries</v>
      </c>
      <c r="O2595" s="13" t="str">
        <f>PROPER(TRIM(SUBSTITUTE(D2595,"###"," ")))</f>
        <v>Global Traders</v>
      </c>
      <c r="P2595" s="13" t="str">
        <f t="shared" si="280"/>
        <v>Two Pro</v>
      </c>
      <c r="Q2595" s="34" t="str">
        <f t="shared" si="281"/>
        <v>Groceries</v>
      </c>
      <c r="R2595" s="13" t="str">
        <f t="shared" si="282"/>
        <v>Global Traders</v>
      </c>
      <c r="S2595" s="35">
        <f t="shared" si="283"/>
        <v>64</v>
      </c>
      <c r="T2595" s="35">
        <f t="shared" si="284"/>
        <v>39</v>
      </c>
      <c r="U2595" s="14">
        <f t="shared" si="285"/>
        <v>10276.19</v>
      </c>
      <c r="V2595" s="14">
        <f t="shared" si="286"/>
        <v>657676.16</v>
      </c>
      <c r="W2595" s="13" t="str">
        <v>In Stock</v>
      </c>
      <c r="X2595" s="13" t="str">
        <v>No</v>
      </c>
      <c r="Y2595" s="13">
        <v>0</v>
      </c>
    </row>
    <row r="2596" spans="1:25" x14ac:dyDescent="0.3">
      <c r="A2596" s="31" t="s">
        <v>5132</v>
      </c>
      <c r="B2596" s="31" t="s">
        <v>2860</v>
      </c>
      <c r="C2596" s="31" t="s">
        <v>20</v>
      </c>
      <c r="D2596" s="31" t="s">
        <v>53</v>
      </c>
      <c r="E2596" s="31">
        <v>133</v>
      </c>
      <c r="F2596" s="31">
        <v>79</v>
      </c>
      <c r="G2596" s="31">
        <v>11633.36</v>
      </c>
      <c r="H2596" s="31">
        <v>1547236.88</v>
      </c>
      <c r="I2596" s="32">
        <v>45778</v>
      </c>
      <c r="J2596" s="32">
        <v>45917</v>
      </c>
      <c r="K2596" s="31" t="s">
        <v>57</v>
      </c>
      <c r="L2596" s="33" t="s">
        <v>30</v>
      </c>
      <c r="M2596" s="13" t="str">
        <f>PROPER(TRIM(SUBSTITUTE(B2596,"###"," ")))</f>
        <v>Its Lite</v>
      </c>
      <c r="N2596" s="13" t="str">
        <f>PROPER(TRIM(SUBSTITUTE(C2596,"###"," ")))</f>
        <v>Toys</v>
      </c>
      <c r="O2596" s="13" t="str">
        <f>PROPER(TRIM(SUBSTITUTE(D2596,"###"," ")))</f>
        <v>Abc Pvt Ltd</v>
      </c>
      <c r="P2596" s="13" t="str">
        <f t="shared" si="280"/>
        <v>Its Lite</v>
      </c>
      <c r="Q2596" s="34" t="str">
        <f t="shared" si="281"/>
        <v>Toys</v>
      </c>
      <c r="R2596" s="13" t="str">
        <f t="shared" si="282"/>
        <v>Abc Pvt Ltd</v>
      </c>
      <c r="S2596" s="35">
        <f t="shared" si="283"/>
        <v>133</v>
      </c>
      <c r="T2596" s="35">
        <f t="shared" si="284"/>
        <v>79</v>
      </c>
      <c r="U2596" s="14">
        <f t="shared" si="285"/>
        <v>11633.36</v>
      </c>
      <c r="V2596" s="14">
        <f t="shared" si="286"/>
        <v>1547236.8800000001</v>
      </c>
      <c r="W2596" s="13" t="str">
        <v>In Stock</v>
      </c>
      <c r="X2596" s="13" t="str">
        <v>No</v>
      </c>
      <c r="Y2596" s="13">
        <v>0</v>
      </c>
    </row>
    <row r="2597" spans="1:25" x14ac:dyDescent="0.3">
      <c r="A2597" s="31" t="s">
        <v>5133</v>
      </c>
      <c r="B2597" s="31" t="s">
        <v>533</v>
      </c>
      <c r="C2597" s="31" t="s">
        <v>20</v>
      </c>
      <c r="D2597" s="31" t="s">
        <v>53</v>
      </c>
      <c r="E2597" s="31">
        <v>145</v>
      </c>
      <c r="F2597" s="31">
        <v>84</v>
      </c>
      <c r="G2597" s="31">
        <v>387.58</v>
      </c>
      <c r="H2597" s="31">
        <v>56199.1</v>
      </c>
      <c r="I2597" s="32">
        <v>45842</v>
      </c>
      <c r="J2597" s="32">
        <v>45904</v>
      </c>
      <c r="K2597" s="31" t="s">
        <v>29</v>
      </c>
      <c r="L2597" s="33" t="s">
        <v>33</v>
      </c>
      <c r="M2597" s="13" t="str">
        <f>PROPER(TRIM(SUBSTITUTE(B2597,"###"," ")))</f>
        <v>Player Pro</v>
      </c>
      <c r="N2597" s="13" t="str">
        <f>PROPER(TRIM(SUBSTITUTE(C2597,"###"," ")))</f>
        <v>Toys</v>
      </c>
      <c r="O2597" s="13" t="str">
        <f>PROPER(TRIM(SUBSTITUTE(D2597,"###"," ")))</f>
        <v>Abc Pvt Ltd</v>
      </c>
      <c r="P2597" s="13" t="str">
        <f t="shared" si="280"/>
        <v>Player Pro</v>
      </c>
      <c r="Q2597" s="34" t="str">
        <f t="shared" si="281"/>
        <v>Toys</v>
      </c>
      <c r="R2597" s="13" t="str">
        <f t="shared" si="282"/>
        <v>Abc Pvt Ltd</v>
      </c>
      <c r="S2597" s="35">
        <f t="shared" si="283"/>
        <v>145</v>
      </c>
      <c r="T2597" s="35">
        <f t="shared" si="284"/>
        <v>84</v>
      </c>
      <c r="U2597" s="14">
        <f t="shared" si="285"/>
        <v>387.58</v>
      </c>
      <c r="V2597" s="14">
        <f t="shared" si="286"/>
        <v>56199.1</v>
      </c>
      <c r="W2597" s="13" t="str">
        <v>In Stock</v>
      </c>
      <c r="X2597" s="13" t="str">
        <v>No</v>
      </c>
      <c r="Y2597" s="13">
        <v>0</v>
      </c>
    </row>
    <row r="2598" spans="1:25" x14ac:dyDescent="0.3">
      <c r="A2598" s="31" t="s">
        <v>5134</v>
      </c>
      <c r="B2598" s="31" t="s">
        <v>5135</v>
      </c>
      <c r="C2598" s="31" t="s">
        <v>44</v>
      </c>
      <c r="D2598" s="31" t="s">
        <v>24</v>
      </c>
      <c r="E2598" s="31">
        <v>35</v>
      </c>
      <c r="F2598" s="31">
        <v>38</v>
      </c>
      <c r="G2598" s="31">
        <v>5370.73</v>
      </c>
      <c r="H2598" s="31">
        <v>187975.55</v>
      </c>
      <c r="I2598" s="32">
        <v>45752</v>
      </c>
      <c r="J2598" s="32">
        <v>45929</v>
      </c>
      <c r="K2598" s="31" t="s">
        <v>25</v>
      </c>
      <c r="L2598" s="33" t="s">
        <v>58</v>
      </c>
      <c r="M2598" s="13" t="str">
        <f>PROPER(TRIM(SUBSTITUTE(B2598,"###"," ")))</f>
        <v>Up Mini</v>
      </c>
      <c r="N2598" s="13" t="str">
        <f>PROPER(TRIM(SUBSTITUTE(C2598,"###"," ")))</f>
        <v>Groceries</v>
      </c>
      <c r="O2598" s="13" t="str">
        <f>PROPER(TRIM(SUBSTITUTE(D2598,"###"," ")))</f>
        <v>Omni Suppliers</v>
      </c>
      <c r="P2598" s="13" t="str">
        <f t="shared" si="280"/>
        <v>Up Mini</v>
      </c>
      <c r="Q2598" s="34" t="str">
        <f t="shared" si="281"/>
        <v>Groceries</v>
      </c>
      <c r="R2598" s="13" t="str">
        <f t="shared" si="282"/>
        <v>Omni Suppliers</v>
      </c>
      <c r="S2598" s="35">
        <f t="shared" si="283"/>
        <v>35</v>
      </c>
      <c r="T2598" s="35">
        <f t="shared" si="284"/>
        <v>38</v>
      </c>
      <c r="U2598" s="14">
        <f t="shared" si="285"/>
        <v>5370.73</v>
      </c>
      <c r="V2598" s="14">
        <f t="shared" si="286"/>
        <v>187975.55</v>
      </c>
      <c r="W2598" s="13" t="str">
        <v>Low Stock</v>
      </c>
      <c r="X2598" s="13" t="str">
        <v>Yes</v>
      </c>
      <c r="Y2598" s="13">
        <v>1</v>
      </c>
    </row>
    <row r="2599" spans="1:25" x14ac:dyDescent="0.3">
      <c r="A2599" s="31" t="s">
        <v>5136</v>
      </c>
      <c r="B2599" s="31" t="s">
        <v>5137</v>
      </c>
      <c r="C2599" s="31" t="s">
        <v>44</v>
      </c>
      <c r="D2599" s="31" t="s">
        <v>24</v>
      </c>
      <c r="E2599" s="31">
        <v>65</v>
      </c>
      <c r="F2599" s="31">
        <v>43</v>
      </c>
      <c r="G2599" s="31">
        <v>857.73</v>
      </c>
      <c r="H2599" s="31">
        <v>55752.45</v>
      </c>
      <c r="I2599" s="32">
        <v>45777</v>
      </c>
      <c r="J2599" s="32">
        <v>45854</v>
      </c>
      <c r="K2599" s="31" t="s">
        <v>46</v>
      </c>
      <c r="L2599" s="33" t="s">
        <v>30</v>
      </c>
      <c r="M2599" s="13" t="str">
        <f>PROPER(TRIM(SUBSTITUTE(B2599,"###"," ")))</f>
        <v>Activity X</v>
      </c>
      <c r="N2599" s="13" t="str">
        <f>PROPER(TRIM(SUBSTITUTE(C2599,"###"," ")))</f>
        <v>Groceries</v>
      </c>
      <c r="O2599" s="13" t="str">
        <f>PROPER(TRIM(SUBSTITUTE(D2599,"###"," ")))</f>
        <v>Omni Suppliers</v>
      </c>
      <c r="P2599" s="13" t="str">
        <f t="shared" si="280"/>
        <v>Activity X</v>
      </c>
      <c r="Q2599" s="34" t="str">
        <f t="shared" si="281"/>
        <v>Groceries</v>
      </c>
      <c r="R2599" s="13" t="str">
        <f t="shared" si="282"/>
        <v>Omni Suppliers</v>
      </c>
      <c r="S2599" s="35">
        <f t="shared" si="283"/>
        <v>65</v>
      </c>
      <c r="T2599" s="35">
        <f t="shared" si="284"/>
        <v>43</v>
      </c>
      <c r="U2599" s="14">
        <f t="shared" si="285"/>
        <v>857.73</v>
      </c>
      <c r="V2599" s="14">
        <f t="shared" si="286"/>
        <v>55752.450000000004</v>
      </c>
      <c r="W2599" s="13" t="str">
        <v>In Stock</v>
      </c>
      <c r="X2599" s="13" t="str">
        <v>No</v>
      </c>
      <c r="Y2599" s="13">
        <v>0</v>
      </c>
    </row>
    <row r="2600" spans="1:25" x14ac:dyDescent="0.3">
      <c r="A2600" s="31" t="s">
        <v>5138</v>
      </c>
      <c r="B2600" s="31" t="s">
        <v>5139</v>
      </c>
      <c r="C2600" s="31" t="s">
        <v>14</v>
      </c>
      <c r="D2600" s="31" t="s">
        <v>45</v>
      </c>
      <c r="E2600" s="31">
        <v>97</v>
      </c>
      <c r="F2600" s="31">
        <v>79</v>
      </c>
      <c r="G2600" s="31">
        <v>13342.09</v>
      </c>
      <c r="H2600" s="31">
        <v>1294182.73</v>
      </c>
      <c r="I2600" s="32">
        <v>45697</v>
      </c>
      <c r="J2600" s="32">
        <v>45912</v>
      </c>
      <c r="K2600" s="31" t="s">
        <v>29</v>
      </c>
      <c r="L2600" s="33" t="s">
        <v>17</v>
      </c>
      <c r="M2600" s="13" t="str">
        <f>PROPER(TRIM(SUBSTITUTE(B2600,"###"," ")))</f>
        <v>Degree X</v>
      </c>
      <c r="N2600" s="13" t="str">
        <f>PROPER(TRIM(SUBSTITUTE(C2600,"###"," ")))</f>
        <v>Clothing</v>
      </c>
      <c r="O2600" s="13" t="str">
        <f>PROPER(TRIM(SUBSTITUTE(D2600,"###"," ")))</f>
        <v>Retailmart Inc</v>
      </c>
      <c r="P2600" s="13" t="str">
        <f t="shared" si="280"/>
        <v>Degree X</v>
      </c>
      <c r="Q2600" s="34" t="str">
        <f t="shared" si="281"/>
        <v>Clothing</v>
      </c>
      <c r="R2600" s="13" t="str">
        <f t="shared" si="282"/>
        <v>Retailmart Inc</v>
      </c>
      <c r="S2600" s="35">
        <f t="shared" si="283"/>
        <v>97</v>
      </c>
      <c r="T2600" s="35">
        <f t="shared" si="284"/>
        <v>79</v>
      </c>
      <c r="U2600" s="14">
        <f t="shared" si="285"/>
        <v>13342.09</v>
      </c>
      <c r="V2600" s="14">
        <f t="shared" si="286"/>
        <v>1294182.73</v>
      </c>
      <c r="W2600" s="13" t="str">
        <v>In Stock</v>
      </c>
      <c r="X2600" s="13" t="str">
        <v>No</v>
      </c>
      <c r="Y2600" s="13">
        <v>0</v>
      </c>
    </row>
    <row r="2601" spans="1:25" x14ac:dyDescent="0.3">
      <c r="A2601" s="31" t="s">
        <v>5140</v>
      </c>
      <c r="B2601" s="31" t="s">
        <v>5141</v>
      </c>
      <c r="C2601" s="31" t="s">
        <v>40</v>
      </c>
      <c r="D2601" s="31" t="s">
        <v>45</v>
      </c>
      <c r="E2601" s="31">
        <v>80</v>
      </c>
      <c r="F2601" s="31">
        <v>32</v>
      </c>
      <c r="G2601" s="31">
        <v>13618.19</v>
      </c>
      <c r="H2601" s="31">
        <v>1089455.2</v>
      </c>
      <c r="I2601" s="32">
        <v>45695</v>
      </c>
      <c r="J2601" s="32">
        <v>45908</v>
      </c>
      <c r="K2601" s="31" t="s">
        <v>46</v>
      </c>
      <c r="L2601" s="33" t="s">
        <v>17</v>
      </c>
      <c r="M2601" s="13" t="str">
        <f>PROPER(TRIM(SUBSTITUTE(B2601,"###"," ")))</f>
        <v>Car Mini</v>
      </c>
      <c r="N2601" s="13" t="str">
        <f>PROPER(TRIM(SUBSTITUTE(C2601,"###"," ")))</f>
        <v>Electronics</v>
      </c>
      <c r="O2601" s="13" t="str">
        <f>PROPER(TRIM(SUBSTITUTE(D2601,"###"," ")))</f>
        <v>Retailmart Inc</v>
      </c>
      <c r="P2601" s="13" t="str">
        <f t="shared" si="280"/>
        <v>Car Mini</v>
      </c>
      <c r="Q2601" s="34" t="str">
        <f t="shared" si="281"/>
        <v>Electronics</v>
      </c>
      <c r="R2601" s="13" t="str">
        <f t="shared" si="282"/>
        <v>Retailmart Inc</v>
      </c>
      <c r="S2601" s="35">
        <f t="shared" si="283"/>
        <v>80</v>
      </c>
      <c r="T2601" s="35">
        <f t="shared" si="284"/>
        <v>32</v>
      </c>
      <c r="U2601" s="14">
        <f t="shared" si="285"/>
        <v>13618.19</v>
      </c>
      <c r="V2601" s="14">
        <f t="shared" si="286"/>
        <v>1089455.2</v>
      </c>
      <c r="W2601" s="13" t="str">
        <v>In Stock</v>
      </c>
      <c r="X2601" s="13" t="str">
        <v>No</v>
      </c>
      <c r="Y2601" s="13">
        <v>0</v>
      </c>
    </row>
    <row r="2602" spans="1:25" x14ac:dyDescent="0.3">
      <c r="A2602" s="31" t="s">
        <v>5142</v>
      </c>
      <c r="B2602" s="31" t="s">
        <v>5143</v>
      </c>
      <c r="C2602" s="31" t="s">
        <v>28</v>
      </c>
      <c r="D2602" s="31" t="s">
        <v>24</v>
      </c>
      <c r="E2602" s="31">
        <v>44</v>
      </c>
      <c r="F2602" s="31">
        <v>84</v>
      </c>
      <c r="G2602" s="31">
        <v>18527.849999999999</v>
      </c>
      <c r="H2602" s="31">
        <v>815225.39999999991</v>
      </c>
      <c r="I2602" s="32">
        <v>45683</v>
      </c>
      <c r="J2602" s="32">
        <v>45857</v>
      </c>
      <c r="K2602" s="31" t="s">
        <v>46</v>
      </c>
      <c r="L2602" s="33" t="s">
        <v>17</v>
      </c>
      <c r="M2602" s="13" t="str">
        <f>PROPER(TRIM(SUBSTITUTE(B2602,"###"," ")))</f>
        <v>Difficult Mini</v>
      </c>
      <c r="N2602" s="13" t="str">
        <f>PROPER(TRIM(SUBSTITUTE(C2602,"###"," ")))</f>
        <v>Furniture</v>
      </c>
      <c r="O2602" s="13" t="str">
        <f>PROPER(TRIM(SUBSTITUTE(D2602,"###"," ")))</f>
        <v>Omni Suppliers</v>
      </c>
      <c r="P2602" s="13" t="str">
        <f t="shared" si="280"/>
        <v>Difficult Mini</v>
      </c>
      <c r="Q2602" s="34" t="str">
        <f t="shared" si="281"/>
        <v>Furniture</v>
      </c>
      <c r="R2602" s="13" t="str">
        <f t="shared" si="282"/>
        <v>Omni Suppliers</v>
      </c>
      <c r="S2602" s="35">
        <f t="shared" si="283"/>
        <v>44</v>
      </c>
      <c r="T2602" s="35">
        <f t="shared" si="284"/>
        <v>84</v>
      </c>
      <c r="U2602" s="14">
        <f t="shared" si="285"/>
        <v>18527.849999999999</v>
      </c>
      <c r="V2602" s="14">
        <f t="shared" si="286"/>
        <v>815225.39999999991</v>
      </c>
      <c r="W2602" s="13" t="str">
        <v>Low Stock</v>
      </c>
      <c r="X2602" s="13" t="str">
        <v>Yes</v>
      </c>
      <c r="Y2602" s="13">
        <v>1</v>
      </c>
    </row>
    <row r="2603" spans="1:25" x14ac:dyDescent="0.3">
      <c r="A2603" s="31" t="s">
        <v>5144</v>
      </c>
      <c r="B2603" s="31" t="s">
        <v>5145</v>
      </c>
      <c r="C2603" s="31" t="s">
        <v>40</v>
      </c>
      <c r="D2603" s="31" t="s">
        <v>15</v>
      </c>
      <c r="E2603" s="31">
        <v>98</v>
      </c>
      <c r="F2603" s="31">
        <v>82</v>
      </c>
      <c r="G2603" s="31">
        <v>18430.39</v>
      </c>
      <c r="H2603" s="31">
        <v>1806178.22</v>
      </c>
      <c r="I2603" s="32">
        <v>45793</v>
      </c>
      <c r="J2603" s="32">
        <v>45938</v>
      </c>
      <c r="K2603" s="31" t="s">
        <v>57</v>
      </c>
      <c r="L2603" s="33" t="s">
        <v>17</v>
      </c>
      <c r="M2603" s="13" t="str">
        <f>PROPER(TRIM(SUBSTITUTE(B2603,"###"," ")))</f>
        <v>Movement Lite</v>
      </c>
      <c r="N2603" s="13" t="str">
        <f>PROPER(TRIM(SUBSTITUTE(C2603,"###"," ")))</f>
        <v>Electronics</v>
      </c>
      <c r="O2603" s="13" t="str">
        <f>PROPER(TRIM(SUBSTITUTE(D2603,"###"," ")))</f>
        <v>Global Traders</v>
      </c>
      <c r="P2603" s="13" t="str">
        <f t="shared" si="280"/>
        <v>Movement Lite</v>
      </c>
      <c r="Q2603" s="34" t="str">
        <f t="shared" si="281"/>
        <v>Electronics</v>
      </c>
      <c r="R2603" s="13" t="str">
        <f t="shared" si="282"/>
        <v>Global Traders</v>
      </c>
      <c r="S2603" s="35">
        <f t="shared" si="283"/>
        <v>98</v>
      </c>
      <c r="T2603" s="35">
        <f t="shared" si="284"/>
        <v>82</v>
      </c>
      <c r="U2603" s="14">
        <f t="shared" si="285"/>
        <v>18430.39</v>
      </c>
      <c r="V2603" s="14">
        <f t="shared" si="286"/>
        <v>1806178.22</v>
      </c>
      <c r="W2603" s="13" t="str">
        <v>In Stock</v>
      </c>
      <c r="X2603" s="13" t="str">
        <v>No</v>
      </c>
      <c r="Y2603" s="13">
        <v>0</v>
      </c>
    </row>
    <row r="2604" spans="1:25" x14ac:dyDescent="0.3">
      <c r="A2604" s="31" t="s">
        <v>5146</v>
      </c>
      <c r="B2604" s="31" t="s">
        <v>5147</v>
      </c>
      <c r="C2604" s="31" t="s">
        <v>44</v>
      </c>
      <c r="D2604" s="31" t="s">
        <v>24</v>
      </c>
      <c r="E2604" s="13"/>
      <c r="F2604" s="31">
        <v>81</v>
      </c>
      <c r="G2604" s="31">
        <v>16272.21</v>
      </c>
      <c r="H2604" s="13"/>
      <c r="I2604" s="32">
        <v>45704</v>
      </c>
      <c r="J2604" s="32">
        <v>45860</v>
      </c>
      <c r="K2604" s="31" t="s">
        <v>29</v>
      </c>
      <c r="L2604" s="33" t="s">
        <v>30</v>
      </c>
      <c r="M2604" s="13" t="str">
        <f>PROPER(TRIM(SUBSTITUTE(B2604,"###"," ")))</f>
        <v>Pick Lite</v>
      </c>
      <c r="N2604" s="13" t="str">
        <f>PROPER(TRIM(SUBSTITUTE(C2604,"###"," ")))</f>
        <v>Groceries</v>
      </c>
      <c r="O2604" s="13" t="str">
        <f>PROPER(TRIM(SUBSTITUTE(D2604,"###"," ")))</f>
        <v>Omni Suppliers</v>
      </c>
      <c r="P2604" s="13" t="str">
        <f t="shared" si="280"/>
        <v>Pick Lite</v>
      </c>
      <c r="Q2604" s="34" t="str">
        <f t="shared" si="281"/>
        <v>Groceries</v>
      </c>
      <c r="R2604" s="13" t="str">
        <f t="shared" si="282"/>
        <v>Omni Suppliers</v>
      </c>
      <c r="S2604" s="35">
        <f t="shared" si="283"/>
        <v>0</v>
      </c>
      <c r="T2604" s="35">
        <f t="shared" si="284"/>
        <v>81</v>
      </c>
      <c r="U2604" s="14">
        <f t="shared" si="285"/>
        <v>16272.21</v>
      </c>
      <c r="V2604" s="14">
        <f t="shared" si="286"/>
        <v>0</v>
      </c>
      <c r="W2604" s="13" t="str">
        <v>Out of Stock</v>
      </c>
      <c r="X2604" s="13" t="str">
        <v>Yes</v>
      </c>
      <c r="Y2604" s="13">
        <v>1</v>
      </c>
    </row>
    <row r="2605" spans="1:25" x14ac:dyDescent="0.3">
      <c r="A2605" s="31" t="s">
        <v>5148</v>
      </c>
      <c r="B2605" s="31" t="s">
        <v>3882</v>
      </c>
      <c r="C2605" s="31" t="s">
        <v>28</v>
      </c>
      <c r="D2605" s="31" t="s">
        <v>45</v>
      </c>
      <c r="E2605" s="31">
        <v>41</v>
      </c>
      <c r="F2605" s="31">
        <v>88</v>
      </c>
      <c r="G2605" s="31">
        <v>14394.72</v>
      </c>
      <c r="H2605" s="31">
        <v>590183.52</v>
      </c>
      <c r="I2605" s="32">
        <v>45734</v>
      </c>
      <c r="J2605" s="32">
        <v>45907</v>
      </c>
      <c r="K2605" s="31" t="s">
        <v>25</v>
      </c>
      <c r="L2605" s="33" t="s">
        <v>30</v>
      </c>
      <c r="M2605" s="13" t="str">
        <f>PROPER(TRIM(SUBSTITUTE(B2605,"###"," ")))</f>
        <v>Stage Pro</v>
      </c>
      <c r="N2605" s="13" t="str">
        <f>PROPER(TRIM(SUBSTITUTE(C2605,"###"," ")))</f>
        <v>Furniture</v>
      </c>
      <c r="O2605" s="13" t="str">
        <f>PROPER(TRIM(SUBSTITUTE(D2605,"###"," ")))</f>
        <v>Retailmart Inc</v>
      </c>
      <c r="P2605" s="13" t="str">
        <f t="shared" si="280"/>
        <v>Stage Pro</v>
      </c>
      <c r="Q2605" s="34" t="str">
        <f t="shared" si="281"/>
        <v>Furniture</v>
      </c>
      <c r="R2605" s="13" t="str">
        <f t="shared" si="282"/>
        <v>Retailmart Inc</v>
      </c>
      <c r="S2605" s="35">
        <f t="shared" si="283"/>
        <v>41</v>
      </c>
      <c r="T2605" s="35">
        <f t="shared" si="284"/>
        <v>88</v>
      </c>
      <c r="U2605" s="14">
        <f t="shared" si="285"/>
        <v>14394.72</v>
      </c>
      <c r="V2605" s="14">
        <f t="shared" si="286"/>
        <v>590183.52</v>
      </c>
      <c r="W2605" s="13" t="str">
        <v>Low Stock</v>
      </c>
      <c r="X2605" s="13" t="str">
        <v>Yes</v>
      </c>
      <c r="Y2605" s="13">
        <v>1</v>
      </c>
    </row>
    <row r="2606" spans="1:25" x14ac:dyDescent="0.3">
      <c r="A2606" s="31" t="s">
        <v>5149</v>
      </c>
      <c r="B2606" s="31" t="s">
        <v>5150</v>
      </c>
      <c r="C2606" s="31" t="s">
        <v>44</v>
      </c>
      <c r="D2606" s="31" t="s">
        <v>15</v>
      </c>
      <c r="E2606" s="31">
        <v>154</v>
      </c>
      <c r="F2606" s="31">
        <v>47</v>
      </c>
      <c r="G2606" s="31">
        <v>9630.7199999999993</v>
      </c>
      <c r="H2606" s="31">
        <v>1483130.8799999999</v>
      </c>
      <c r="I2606" s="32">
        <v>45688</v>
      </c>
      <c r="J2606" s="32">
        <v>45894</v>
      </c>
      <c r="K2606" s="31" t="s">
        <v>16</v>
      </c>
      <c r="L2606" s="33" t="s">
        <v>17</v>
      </c>
      <c r="M2606" s="13" t="str">
        <f>PROPER(TRIM(SUBSTITUTE(B2606,"###"," ")))</f>
        <v>Get Mini</v>
      </c>
      <c r="N2606" s="13" t="str">
        <f>PROPER(TRIM(SUBSTITUTE(C2606,"###"," ")))</f>
        <v>Groceries</v>
      </c>
      <c r="O2606" s="13" t="str">
        <f>PROPER(TRIM(SUBSTITUTE(D2606,"###"," ")))</f>
        <v>Global Traders</v>
      </c>
      <c r="P2606" s="13" t="str">
        <f t="shared" si="280"/>
        <v>Get Mini</v>
      </c>
      <c r="Q2606" s="34" t="str">
        <f t="shared" si="281"/>
        <v>Groceries</v>
      </c>
      <c r="R2606" s="13" t="str">
        <f t="shared" si="282"/>
        <v>Global Traders</v>
      </c>
      <c r="S2606" s="35">
        <f t="shared" si="283"/>
        <v>154</v>
      </c>
      <c r="T2606" s="35">
        <f t="shared" si="284"/>
        <v>47</v>
      </c>
      <c r="U2606" s="14">
        <f t="shared" si="285"/>
        <v>9630.7199999999993</v>
      </c>
      <c r="V2606" s="14">
        <f t="shared" si="286"/>
        <v>1483130.8799999999</v>
      </c>
      <c r="W2606" s="13" t="str">
        <v>In Stock</v>
      </c>
      <c r="X2606" s="13" t="str">
        <v>No</v>
      </c>
      <c r="Y2606" s="13">
        <v>0</v>
      </c>
    </row>
    <row r="2607" spans="1:25" x14ac:dyDescent="0.3">
      <c r="A2607" s="31" t="s">
        <v>5151</v>
      </c>
      <c r="B2607" s="31" t="s">
        <v>5152</v>
      </c>
      <c r="C2607" s="31" t="s">
        <v>20</v>
      </c>
      <c r="D2607" s="31" t="s">
        <v>15</v>
      </c>
      <c r="E2607" s="31">
        <v>48</v>
      </c>
      <c r="F2607" s="31">
        <v>40</v>
      </c>
      <c r="G2607" s="31">
        <v>7241.24</v>
      </c>
      <c r="H2607" s="31">
        <v>347579.52</v>
      </c>
      <c r="I2607" s="32">
        <v>45733</v>
      </c>
      <c r="J2607" s="32">
        <v>45926</v>
      </c>
      <c r="K2607" s="31" t="s">
        <v>57</v>
      </c>
      <c r="L2607" s="33" t="s">
        <v>17</v>
      </c>
      <c r="M2607" s="13" t="str">
        <f>PROPER(TRIM(SUBSTITUTE(B2607,"###"," ")))</f>
        <v>Song Max</v>
      </c>
      <c r="N2607" s="13" t="str">
        <f>PROPER(TRIM(SUBSTITUTE(C2607,"###"," ")))</f>
        <v>Toys</v>
      </c>
      <c r="O2607" s="13" t="str">
        <f>PROPER(TRIM(SUBSTITUTE(D2607,"###"," ")))</f>
        <v>Global Traders</v>
      </c>
      <c r="P2607" s="13" t="str">
        <f t="shared" si="280"/>
        <v>Song Max</v>
      </c>
      <c r="Q2607" s="34" t="str">
        <f t="shared" si="281"/>
        <v>Toys</v>
      </c>
      <c r="R2607" s="13" t="str">
        <f t="shared" si="282"/>
        <v>Global Traders</v>
      </c>
      <c r="S2607" s="35">
        <f t="shared" si="283"/>
        <v>48</v>
      </c>
      <c r="T2607" s="35">
        <f t="shared" si="284"/>
        <v>40</v>
      </c>
      <c r="U2607" s="14">
        <f t="shared" si="285"/>
        <v>7241.24</v>
      </c>
      <c r="V2607" s="14">
        <f t="shared" si="286"/>
        <v>347579.52</v>
      </c>
      <c r="W2607" s="13" t="str">
        <v>In Stock</v>
      </c>
      <c r="X2607" s="13" t="str">
        <v>No</v>
      </c>
      <c r="Y2607" s="13">
        <v>0</v>
      </c>
    </row>
    <row r="2608" spans="1:25" x14ac:dyDescent="0.3">
      <c r="A2608" s="31" t="s">
        <v>5153</v>
      </c>
      <c r="B2608" s="31" t="s">
        <v>5154</v>
      </c>
      <c r="C2608" s="31" t="s">
        <v>40</v>
      </c>
      <c r="D2608" s="31" t="s">
        <v>45</v>
      </c>
      <c r="E2608" s="31">
        <v>57</v>
      </c>
      <c r="F2608" s="31">
        <v>98</v>
      </c>
      <c r="G2608" s="31">
        <v>9144.5400000000009</v>
      </c>
      <c r="H2608" s="31">
        <v>521238.78</v>
      </c>
      <c r="I2608" s="32">
        <v>45754</v>
      </c>
      <c r="J2608" s="32">
        <v>45853</v>
      </c>
      <c r="K2608" s="31" t="s">
        <v>54</v>
      </c>
      <c r="L2608" s="33" t="s">
        <v>21</v>
      </c>
      <c r="M2608" s="13" t="str">
        <f>PROPER(TRIM(SUBSTITUTE(B2608,"###"," ")))</f>
        <v>Form Mini</v>
      </c>
      <c r="N2608" s="13" t="str">
        <f>PROPER(TRIM(SUBSTITUTE(C2608,"###"," ")))</f>
        <v>Electronics</v>
      </c>
      <c r="O2608" s="13" t="str">
        <f>PROPER(TRIM(SUBSTITUTE(D2608,"###"," ")))</f>
        <v>Retailmart Inc</v>
      </c>
      <c r="P2608" s="13" t="str">
        <f t="shared" si="280"/>
        <v>Form Mini</v>
      </c>
      <c r="Q2608" s="34" t="str">
        <f t="shared" si="281"/>
        <v>Electronics</v>
      </c>
      <c r="R2608" s="13" t="str">
        <f t="shared" si="282"/>
        <v>Retailmart Inc</v>
      </c>
      <c r="S2608" s="35">
        <f t="shared" si="283"/>
        <v>57</v>
      </c>
      <c r="T2608" s="35">
        <f t="shared" si="284"/>
        <v>98</v>
      </c>
      <c r="U2608" s="14">
        <f t="shared" si="285"/>
        <v>9144.5400000000009</v>
      </c>
      <c r="V2608" s="14">
        <f t="shared" si="286"/>
        <v>521238.78</v>
      </c>
      <c r="W2608" s="13" t="str">
        <v>Low Stock</v>
      </c>
      <c r="X2608" s="13" t="str">
        <v>Yes</v>
      </c>
      <c r="Y2608" s="13">
        <v>1</v>
      </c>
    </row>
    <row r="2609" spans="1:25" x14ac:dyDescent="0.3">
      <c r="A2609" s="31" t="s">
        <v>5155</v>
      </c>
      <c r="B2609" s="31" t="s">
        <v>5156</v>
      </c>
      <c r="C2609" s="31" t="s">
        <v>44</v>
      </c>
      <c r="D2609" s="31" t="s">
        <v>41</v>
      </c>
      <c r="E2609" s="31">
        <v>68</v>
      </c>
      <c r="F2609" s="31">
        <v>25</v>
      </c>
      <c r="G2609" s="31">
        <v>2018.21</v>
      </c>
      <c r="H2609" s="31">
        <v>137238.28</v>
      </c>
      <c r="I2609" s="32">
        <v>45683</v>
      </c>
      <c r="J2609" s="32">
        <v>45921</v>
      </c>
      <c r="K2609" s="31" t="s">
        <v>29</v>
      </c>
      <c r="L2609" s="33" t="s">
        <v>33</v>
      </c>
      <c r="M2609" s="13" t="str">
        <f>PROPER(TRIM(SUBSTITUTE(B2609,"###"," ")))</f>
        <v>Bring Mini</v>
      </c>
      <c r="N2609" s="13" t="str">
        <f>PROPER(TRIM(SUBSTITUTE(C2609,"###"," ")))</f>
        <v>Groceries</v>
      </c>
      <c r="O2609" s="13" t="str">
        <f>PROPER(TRIM(SUBSTITUTE(D2609,"###"," ")))</f>
        <v>Quickstock</v>
      </c>
      <c r="P2609" s="13" t="str">
        <f t="shared" si="280"/>
        <v>Bring Mini</v>
      </c>
      <c r="Q2609" s="34" t="str">
        <f t="shared" si="281"/>
        <v>Groceries</v>
      </c>
      <c r="R2609" s="13" t="str">
        <f t="shared" si="282"/>
        <v>Quickstock</v>
      </c>
      <c r="S2609" s="35">
        <f t="shared" si="283"/>
        <v>68</v>
      </c>
      <c r="T2609" s="35">
        <f t="shared" si="284"/>
        <v>25</v>
      </c>
      <c r="U2609" s="14">
        <f t="shared" si="285"/>
        <v>2018.21</v>
      </c>
      <c r="V2609" s="14">
        <f t="shared" si="286"/>
        <v>137238.28</v>
      </c>
      <c r="W2609" s="13" t="str">
        <v>In Stock</v>
      </c>
      <c r="X2609" s="13" t="str">
        <v>No</v>
      </c>
      <c r="Y2609" s="13">
        <v>0</v>
      </c>
    </row>
    <row r="2610" spans="1:25" x14ac:dyDescent="0.3">
      <c r="A2610" s="31" t="s">
        <v>5157</v>
      </c>
      <c r="B2610" s="31" t="s">
        <v>5158</v>
      </c>
      <c r="C2610" s="31" t="s">
        <v>44</v>
      </c>
      <c r="D2610" s="31" t="s">
        <v>41</v>
      </c>
      <c r="E2610" s="31">
        <v>53</v>
      </c>
      <c r="F2610" s="31">
        <v>30</v>
      </c>
      <c r="G2610" s="31">
        <v>13168.49</v>
      </c>
      <c r="H2610" s="31">
        <v>697929.97</v>
      </c>
      <c r="I2610" s="32">
        <v>45783</v>
      </c>
      <c r="J2610" s="32">
        <v>45863</v>
      </c>
      <c r="K2610" s="31" t="s">
        <v>29</v>
      </c>
      <c r="L2610" s="33" t="s">
        <v>17</v>
      </c>
      <c r="M2610" s="13" t="str">
        <f>PROPER(TRIM(SUBSTITUTE(B2610,"###"," ")))</f>
        <v>Land Max</v>
      </c>
      <c r="N2610" s="13" t="str">
        <f>PROPER(TRIM(SUBSTITUTE(C2610,"###"," ")))</f>
        <v>Groceries</v>
      </c>
      <c r="O2610" s="13" t="str">
        <f>PROPER(TRIM(SUBSTITUTE(D2610,"###"," ")))</f>
        <v>Quickstock</v>
      </c>
      <c r="P2610" s="13" t="str">
        <f t="shared" si="280"/>
        <v>Land Max</v>
      </c>
      <c r="Q2610" s="34" t="str">
        <f t="shared" si="281"/>
        <v>Groceries</v>
      </c>
      <c r="R2610" s="13" t="str">
        <f t="shared" si="282"/>
        <v>Quickstock</v>
      </c>
      <c r="S2610" s="35">
        <f t="shared" si="283"/>
        <v>53</v>
      </c>
      <c r="T2610" s="35">
        <f t="shared" si="284"/>
        <v>30</v>
      </c>
      <c r="U2610" s="14">
        <f t="shared" si="285"/>
        <v>13168.49</v>
      </c>
      <c r="V2610" s="14">
        <f t="shared" si="286"/>
        <v>697929.97</v>
      </c>
      <c r="W2610" s="13" t="str">
        <v>In Stock</v>
      </c>
      <c r="X2610" s="13" t="str">
        <v>No</v>
      </c>
      <c r="Y2610" s="13">
        <v>0</v>
      </c>
    </row>
    <row r="2611" spans="1:25" x14ac:dyDescent="0.3">
      <c r="A2611" s="31" t="s">
        <v>5159</v>
      </c>
      <c r="B2611" s="31" t="s">
        <v>5160</v>
      </c>
      <c r="C2611" s="31" t="s">
        <v>14</v>
      </c>
      <c r="D2611" s="31" t="s">
        <v>45</v>
      </c>
      <c r="E2611" s="31">
        <v>76</v>
      </c>
      <c r="F2611" s="31">
        <v>31</v>
      </c>
      <c r="G2611" s="31">
        <v>7112.69</v>
      </c>
      <c r="H2611" s="31">
        <v>540564.43999999994</v>
      </c>
      <c r="I2611" s="32">
        <v>45719</v>
      </c>
      <c r="J2611" s="32">
        <v>45936</v>
      </c>
      <c r="K2611" s="31" t="s">
        <v>54</v>
      </c>
      <c r="L2611" s="33" t="s">
        <v>17</v>
      </c>
      <c r="M2611" s="13" t="str">
        <f>PROPER(TRIM(SUBSTITUTE(B2611,"###"," ")))</f>
        <v>It Max</v>
      </c>
      <c r="N2611" s="13" t="str">
        <f>PROPER(TRIM(SUBSTITUTE(C2611,"###"," ")))</f>
        <v>Clothing</v>
      </c>
      <c r="O2611" s="13" t="str">
        <f>PROPER(TRIM(SUBSTITUTE(D2611,"###"," ")))</f>
        <v>Retailmart Inc</v>
      </c>
      <c r="P2611" s="13" t="str">
        <f t="shared" si="280"/>
        <v>It Max</v>
      </c>
      <c r="Q2611" s="34" t="str">
        <f t="shared" si="281"/>
        <v>Clothing</v>
      </c>
      <c r="R2611" s="13" t="str">
        <f t="shared" si="282"/>
        <v>Retailmart Inc</v>
      </c>
      <c r="S2611" s="35">
        <f t="shared" si="283"/>
        <v>76</v>
      </c>
      <c r="T2611" s="35">
        <f t="shared" si="284"/>
        <v>31</v>
      </c>
      <c r="U2611" s="14">
        <f t="shared" si="285"/>
        <v>7112.69</v>
      </c>
      <c r="V2611" s="14">
        <f t="shared" si="286"/>
        <v>540564.43999999994</v>
      </c>
      <c r="W2611" s="13" t="str">
        <v>In Stock</v>
      </c>
      <c r="X2611" s="13" t="str">
        <v>No</v>
      </c>
      <c r="Y2611" s="13">
        <v>0</v>
      </c>
    </row>
    <row r="2612" spans="1:25" x14ac:dyDescent="0.3">
      <c r="A2612" s="31" t="s">
        <v>5161</v>
      </c>
      <c r="B2612" s="31" t="s">
        <v>5162</v>
      </c>
      <c r="C2612" s="31" t="s">
        <v>44</v>
      </c>
      <c r="D2612" s="31" t="s">
        <v>15</v>
      </c>
      <c r="E2612" s="31">
        <v>98</v>
      </c>
      <c r="F2612" s="31">
        <v>55</v>
      </c>
      <c r="G2612" s="31">
        <v>10906.43</v>
      </c>
      <c r="H2612" s="31">
        <v>1068830.1399999999</v>
      </c>
      <c r="I2612" s="32">
        <v>45813</v>
      </c>
      <c r="J2612" s="32">
        <v>45876</v>
      </c>
      <c r="K2612" s="31" t="s">
        <v>16</v>
      </c>
      <c r="L2612" s="33" t="s">
        <v>17</v>
      </c>
      <c r="M2612" s="13" t="str">
        <f>PROPER(TRIM(SUBSTITUTE(B2612,"###"," ")))</f>
        <v>Do Max</v>
      </c>
      <c r="N2612" s="13" t="str">
        <f>PROPER(TRIM(SUBSTITUTE(C2612,"###"," ")))</f>
        <v>Groceries</v>
      </c>
      <c r="O2612" s="13" t="str">
        <f>PROPER(TRIM(SUBSTITUTE(D2612,"###"," ")))</f>
        <v>Global Traders</v>
      </c>
      <c r="P2612" s="13" t="str">
        <f t="shared" si="280"/>
        <v>Do Max</v>
      </c>
      <c r="Q2612" s="34" t="str">
        <f t="shared" si="281"/>
        <v>Groceries</v>
      </c>
      <c r="R2612" s="13" t="str">
        <f t="shared" si="282"/>
        <v>Global Traders</v>
      </c>
      <c r="S2612" s="35">
        <f t="shared" si="283"/>
        <v>98</v>
      </c>
      <c r="T2612" s="35">
        <f t="shared" si="284"/>
        <v>55</v>
      </c>
      <c r="U2612" s="14">
        <f t="shared" si="285"/>
        <v>10906.43</v>
      </c>
      <c r="V2612" s="14">
        <f t="shared" si="286"/>
        <v>1068830.1400000001</v>
      </c>
      <c r="W2612" s="13" t="str">
        <v>In Stock</v>
      </c>
      <c r="X2612" s="13" t="str">
        <v>No</v>
      </c>
      <c r="Y2612" s="13">
        <v>0</v>
      </c>
    </row>
    <row r="2613" spans="1:25" x14ac:dyDescent="0.3">
      <c r="A2613" s="31" t="s">
        <v>5163</v>
      </c>
      <c r="B2613" s="31" t="s">
        <v>5164</v>
      </c>
      <c r="C2613" s="31" t="s">
        <v>28</v>
      </c>
      <c r="D2613" s="31" t="s">
        <v>41</v>
      </c>
      <c r="E2613" s="31">
        <v>149</v>
      </c>
      <c r="F2613" s="13"/>
      <c r="G2613" s="31">
        <v>14782.76</v>
      </c>
      <c r="H2613" s="31">
        <v>2202631.2400000002</v>
      </c>
      <c r="I2613" s="32">
        <v>45844</v>
      </c>
      <c r="J2613" s="32">
        <v>45861</v>
      </c>
      <c r="K2613" s="31" t="s">
        <v>25</v>
      </c>
      <c r="L2613" s="33" t="s">
        <v>33</v>
      </c>
      <c r="M2613" s="13" t="str">
        <f>PROPER(TRIM(SUBSTITUTE(B2613,"###"," ")))</f>
        <v>Truth Mini</v>
      </c>
      <c r="N2613" s="13" t="str">
        <f>PROPER(TRIM(SUBSTITUTE(C2613,"###"," ")))</f>
        <v>Furniture</v>
      </c>
      <c r="O2613" s="13" t="str">
        <f>PROPER(TRIM(SUBSTITUTE(D2613,"###"," ")))</f>
        <v>Quickstock</v>
      </c>
      <c r="P2613" s="13" t="str">
        <f t="shared" si="280"/>
        <v>Truth Mini</v>
      </c>
      <c r="Q2613" s="34" t="str">
        <f t="shared" si="281"/>
        <v>Furniture</v>
      </c>
      <c r="R2613" s="13" t="str">
        <f t="shared" si="282"/>
        <v>Quickstock</v>
      </c>
      <c r="S2613" s="35">
        <f t="shared" si="283"/>
        <v>149</v>
      </c>
      <c r="T2613" s="35">
        <f t="shared" si="284"/>
        <v>0</v>
      </c>
      <c r="U2613" s="14">
        <f t="shared" si="285"/>
        <v>14782.76</v>
      </c>
      <c r="V2613" s="14">
        <f t="shared" si="286"/>
        <v>2202631.2400000002</v>
      </c>
      <c r="W2613" s="13" t="str">
        <v>In Stock</v>
      </c>
      <c r="X2613" s="13" t="str">
        <v>No</v>
      </c>
      <c r="Y2613" s="13">
        <v>0</v>
      </c>
    </row>
    <row r="2614" spans="1:25" x14ac:dyDescent="0.3">
      <c r="A2614" s="31" t="s">
        <v>5167</v>
      </c>
      <c r="B2614" s="31" t="s">
        <v>5168</v>
      </c>
      <c r="C2614" s="31" t="s">
        <v>40</v>
      </c>
      <c r="D2614" s="31" t="s">
        <v>15</v>
      </c>
      <c r="E2614" s="31">
        <v>12</v>
      </c>
      <c r="F2614" s="31">
        <v>31</v>
      </c>
      <c r="G2614" s="31">
        <v>5986.06</v>
      </c>
      <c r="H2614" s="31">
        <v>71832.72</v>
      </c>
      <c r="I2614" s="32">
        <v>45811</v>
      </c>
      <c r="J2614" s="32">
        <v>45853</v>
      </c>
      <c r="K2614" s="31" t="s">
        <v>46</v>
      </c>
      <c r="L2614" s="33" t="s">
        <v>33</v>
      </c>
      <c r="M2614" s="13" t="str">
        <f>PROPER(TRIM(SUBSTITUTE(B2614,"###"," ")))</f>
        <v>Coach Max</v>
      </c>
      <c r="N2614" s="13" t="str">
        <f>PROPER(TRIM(SUBSTITUTE(C2614,"###"," ")))</f>
        <v>Electronics</v>
      </c>
      <c r="O2614" s="13" t="str">
        <f>PROPER(TRIM(SUBSTITUTE(D2614,"###"," ")))</f>
        <v>Global Traders</v>
      </c>
      <c r="P2614" s="13" t="str">
        <f t="shared" si="280"/>
        <v>Coach Max</v>
      </c>
      <c r="Q2614" s="34" t="str">
        <f t="shared" si="281"/>
        <v>Electronics</v>
      </c>
      <c r="R2614" s="13" t="str">
        <f t="shared" si="282"/>
        <v>Global Traders</v>
      </c>
      <c r="S2614" s="35">
        <f t="shared" si="283"/>
        <v>12</v>
      </c>
      <c r="T2614" s="35">
        <f t="shared" si="284"/>
        <v>31</v>
      </c>
      <c r="U2614" s="14">
        <f t="shared" si="285"/>
        <v>5986.06</v>
      </c>
      <c r="V2614" s="14">
        <f t="shared" si="286"/>
        <v>71832.72</v>
      </c>
      <c r="W2614" s="13" t="str">
        <v>Low Stock</v>
      </c>
      <c r="X2614" s="13" t="str">
        <v>Yes</v>
      </c>
      <c r="Y2614" s="13">
        <v>1</v>
      </c>
    </row>
    <row r="2615" spans="1:25" x14ac:dyDescent="0.3">
      <c r="A2615" s="31" t="s">
        <v>5169</v>
      </c>
      <c r="B2615" s="31" t="s">
        <v>5170</v>
      </c>
      <c r="C2615" s="31" t="s">
        <v>28</v>
      </c>
      <c r="D2615" s="31" t="s">
        <v>45</v>
      </c>
      <c r="E2615" s="31">
        <v>47</v>
      </c>
      <c r="F2615" s="31">
        <v>68</v>
      </c>
      <c r="G2615" s="31">
        <v>7817.89</v>
      </c>
      <c r="H2615" s="31">
        <v>367440.83</v>
      </c>
      <c r="I2615" s="32">
        <v>45787</v>
      </c>
      <c r="J2615" s="32">
        <v>45865</v>
      </c>
      <c r="K2615" s="31" t="s">
        <v>16</v>
      </c>
      <c r="L2615" s="33" t="s">
        <v>58</v>
      </c>
      <c r="M2615" s="13" t="str">
        <f>PROPER(TRIM(SUBSTITUTE(B2615,"###"," ")))</f>
        <v>Military Lite</v>
      </c>
      <c r="N2615" s="13" t="str">
        <f>PROPER(TRIM(SUBSTITUTE(C2615,"###"," ")))</f>
        <v>Furniture</v>
      </c>
      <c r="O2615" s="13" t="str">
        <f>PROPER(TRIM(SUBSTITUTE(D2615,"###"," ")))</f>
        <v>Retailmart Inc</v>
      </c>
      <c r="P2615" s="13" t="str">
        <f t="shared" si="280"/>
        <v>Military Lite</v>
      </c>
      <c r="Q2615" s="34" t="str">
        <f t="shared" si="281"/>
        <v>Furniture</v>
      </c>
      <c r="R2615" s="13" t="str">
        <f t="shared" si="282"/>
        <v>Retailmart Inc</v>
      </c>
      <c r="S2615" s="35">
        <f t="shared" si="283"/>
        <v>47</v>
      </c>
      <c r="T2615" s="35">
        <f t="shared" si="284"/>
        <v>68</v>
      </c>
      <c r="U2615" s="14">
        <f t="shared" si="285"/>
        <v>7817.89</v>
      </c>
      <c r="V2615" s="14">
        <f t="shared" si="286"/>
        <v>367440.83</v>
      </c>
      <c r="W2615" s="13" t="str">
        <v>Low Stock</v>
      </c>
      <c r="X2615" s="13" t="str">
        <v>Yes</v>
      </c>
      <c r="Y2615" s="13">
        <v>1</v>
      </c>
    </row>
    <row r="2616" spans="1:25" x14ac:dyDescent="0.3">
      <c r="A2616" s="31" t="s">
        <v>5171</v>
      </c>
      <c r="B2616" s="31" t="s">
        <v>406</v>
      </c>
      <c r="C2616" s="31" t="s">
        <v>20</v>
      </c>
      <c r="D2616" s="31" t="s">
        <v>53</v>
      </c>
      <c r="E2616" s="31">
        <v>106</v>
      </c>
      <c r="F2616" s="31">
        <v>43</v>
      </c>
      <c r="G2616" s="31">
        <v>9583.65</v>
      </c>
      <c r="H2616" s="31">
        <v>1015866.9</v>
      </c>
      <c r="I2616" s="32">
        <v>45812</v>
      </c>
      <c r="J2616" s="32">
        <v>45905</v>
      </c>
      <c r="K2616" s="31" t="s">
        <v>57</v>
      </c>
      <c r="L2616" s="33" t="s">
        <v>33</v>
      </c>
      <c r="M2616" s="13" t="str">
        <f>PROPER(TRIM(SUBSTITUTE(B2616,"###"," ")))</f>
        <v>Seat Pro</v>
      </c>
      <c r="N2616" s="13" t="str">
        <f>PROPER(TRIM(SUBSTITUTE(C2616,"###"," ")))</f>
        <v>Toys</v>
      </c>
      <c r="O2616" s="13" t="str">
        <f>PROPER(TRIM(SUBSTITUTE(D2616,"###"," ")))</f>
        <v>Abc Pvt Ltd</v>
      </c>
      <c r="P2616" s="13" t="str">
        <f t="shared" si="280"/>
        <v>Seat Pro</v>
      </c>
      <c r="Q2616" s="34" t="str">
        <f t="shared" si="281"/>
        <v>Toys</v>
      </c>
      <c r="R2616" s="13" t="str">
        <f t="shared" si="282"/>
        <v>Abc Pvt Ltd</v>
      </c>
      <c r="S2616" s="35">
        <f t="shared" si="283"/>
        <v>106</v>
      </c>
      <c r="T2616" s="35">
        <f t="shared" si="284"/>
        <v>43</v>
      </c>
      <c r="U2616" s="14">
        <f t="shared" si="285"/>
        <v>9583.65</v>
      </c>
      <c r="V2616" s="14">
        <f t="shared" si="286"/>
        <v>1015866.8999999999</v>
      </c>
      <c r="W2616" s="13" t="str">
        <v>In Stock</v>
      </c>
      <c r="X2616" s="13" t="str">
        <v>No</v>
      </c>
      <c r="Y2616" s="13">
        <v>0</v>
      </c>
    </row>
    <row r="2617" spans="1:25" x14ac:dyDescent="0.3">
      <c r="A2617" s="31" t="s">
        <v>5172</v>
      </c>
      <c r="B2617" s="31" t="s">
        <v>604</v>
      </c>
      <c r="C2617" s="31" t="s">
        <v>40</v>
      </c>
      <c r="D2617" s="31" t="s">
        <v>41</v>
      </c>
      <c r="E2617" s="31">
        <v>22</v>
      </c>
      <c r="F2617" s="31">
        <v>96</v>
      </c>
      <c r="G2617" s="31">
        <v>11079.19</v>
      </c>
      <c r="H2617" s="31">
        <v>243742.18</v>
      </c>
      <c r="I2617" s="32">
        <v>45673</v>
      </c>
      <c r="J2617" s="32">
        <v>45892</v>
      </c>
      <c r="K2617" s="13"/>
      <c r="L2617" s="33" t="s">
        <v>17</v>
      </c>
      <c r="M2617" s="13" t="str">
        <f>PROPER(TRIM(SUBSTITUTE(B2617,"###"," ")))</f>
        <v>Task Plus</v>
      </c>
      <c r="N2617" s="13" t="str">
        <f>PROPER(TRIM(SUBSTITUTE(C2617,"###"," ")))</f>
        <v>Electronics</v>
      </c>
      <c r="O2617" s="13" t="str">
        <f>PROPER(TRIM(SUBSTITUTE(D2617,"###"," ")))</f>
        <v>Quickstock</v>
      </c>
      <c r="P2617" s="13" t="str">
        <f t="shared" si="280"/>
        <v>Task Plus</v>
      </c>
      <c r="Q2617" s="34" t="str">
        <f t="shared" si="281"/>
        <v>Electronics</v>
      </c>
      <c r="R2617" s="13" t="str">
        <f t="shared" si="282"/>
        <v>Quickstock</v>
      </c>
      <c r="S2617" s="35">
        <f t="shared" si="283"/>
        <v>22</v>
      </c>
      <c r="T2617" s="35">
        <f t="shared" si="284"/>
        <v>96</v>
      </c>
      <c r="U2617" s="14">
        <f t="shared" si="285"/>
        <v>11079.19</v>
      </c>
      <c r="V2617" s="14">
        <f t="shared" si="286"/>
        <v>243742.18000000002</v>
      </c>
      <c r="W2617" s="13" t="str">
        <v>Low Stock</v>
      </c>
      <c r="X2617" s="13" t="str">
        <v>Yes</v>
      </c>
      <c r="Y2617" s="13">
        <v>1</v>
      </c>
    </row>
    <row r="2618" spans="1:25" x14ac:dyDescent="0.3">
      <c r="A2618" s="31" t="s">
        <v>5173</v>
      </c>
      <c r="B2618" s="31" t="s">
        <v>3229</v>
      </c>
      <c r="C2618" s="31" t="s">
        <v>40</v>
      </c>
      <c r="D2618" s="13"/>
      <c r="E2618" s="31">
        <v>77</v>
      </c>
      <c r="F2618" s="31">
        <v>99</v>
      </c>
      <c r="G2618" s="31">
        <v>621.19000000000005</v>
      </c>
      <c r="H2618" s="31">
        <v>47831.63</v>
      </c>
      <c r="I2618" s="32">
        <v>45758</v>
      </c>
      <c r="J2618" s="32">
        <v>45901</v>
      </c>
      <c r="K2618" s="31" t="s">
        <v>16</v>
      </c>
      <c r="L2618" s="33" t="s">
        <v>30</v>
      </c>
      <c r="M2618" s="13" t="str">
        <f>PROPER(TRIM(SUBSTITUTE(B2618,"###"," ")))</f>
        <v>Because Mini</v>
      </c>
      <c r="N2618" s="13" t="str">
        <f>PROPER(TRIM(SUBSTITUTE(C2618,"###"," ")))</f>
        <v>Electronics</v>
      </c>
      <c r="O2618" s="13" t="str">
        <f>PROPER(TRIM(SUBSTITUTE(D2618,"###"," ")))</f>
        <v/>
      </c>
      <c r="P2618" s="13" t="str">
        <f t="shared" si="280"/>
        <v>Because Mini</v>
      </c>
      <c r="Q2618" s="34" t="str">
        <f t="shared" si="281"/>
        <v>Electronics</v>
      </c>
      <c r="R2618" s="13" t="str">
        <f t="shared" si="282"/>
        <v>Others</v>
      </c>
      <c r="S2618" s="35">
        <f t="shared" si="283"/>
        <v>77</v>
      </c>
      <c r="T2618" s="35">
        <f t="shared" si="284"/>
        <v>99</v>
      </c>
      <c r="U2618" s="14">
        <f t="shared" si="285"/>
        <v>621.19000000000005</v>
      </c>
      <c r="V2618" s="14">
        <f t="shared" si="286"/>
        <v>47831.630000000005</v>
      </c>
      <c r="W2618" s="13" t="str">
        <v>Low Stock</v>
      </c>
      <c r="X2618" s="13" t="str">
        <v>Yes</v>
      </c>
      <c r="Y2618" s="13">
        <v>1</v>
      </c>
    </row>
    <row r="2619" spans="1:25" x14ac:dyDescent="0.3">
      <c r="A2619" s="31" t="s">
        <v>5174</v>
      </c>
      <c r="B2619" s="31" t="s">
        <v>5175</v>
      </c>
      <c r="C2619" s="31" t="s">
        <v>40</v>
      </c>
      <c r="D2619" s="31" t="s">
        <v>24</v>
      </c>
      <c r="E2619" s="31">
        <v>151</v>
      </c>
      <c r="F2619" s="31">
        <v>49</v>
      </c>
      <c r="G2619" s="31">
        <v>13895.14</v>
      </c>
      <c r="H2619" s="31">
        <v>2098166.14</v>
      </c>
      <c r="I2619" s="32">
        <v>45766</v>
      </c>
      <c r="J2619" s="32">
        <v>45858</v>
      </c>
      <c r="K2619" s="13"/>
      <c r="L2619" s="33" t="s">
        <v>33</v>
      </c>
      <c r="M2619" s="13" t="str">
        <f>PROPER(TRIM(SUBSTITUTE(B2619,"###"," ")))</f>
        <v>Shake Pro</v>
      </c>
      <c r="N2619" s="13" t="str">
        <f>PROPER(TRIM(SUBSTITUTE(C2619,"###"," ")))</f>
        <v>Electronics</v>
      </c>
      <c r="O2619" s="13" t="str">
        <f>PROPER(TRIM(SUBSTITUTE(D2619,"###"," ")))</f>
        <v>Omni Suppliers</v>
      </c>
      <c r="P2619" s="13" t="str">
        <f t="shared" si="280"/>
        <v>Shake Pro</v>
      </c>
      <c r="Q2619" s="34" t="str">
        <f t="shared" si="281"/>
        <v>Electronics</v>
      </c>
      <c r="R2619" s="13" t="str">
        <f t="shared" si="282"/>
        <v>Omni Suppliers</v>
      </c>
      <c r="S2619" s="35">
        <f t="shared" si="283"/>
        <v>151</v>
      </c>
      <c r="T2619" s="35">
        <f t="shared" si="284"/>
        <v>49</v>
      </c>
      <c r="U2619" s="14">
        <f t="shared" si="285"/>
        <v>13895.14</v>
      </c>
      <c r="V2619" s="14">
        <f t="shared" si="286"/>
        <v>2098166.14</v>
      </c>
      <c r="W2619" s="13" t="str">
        <v>In Stock</v>
      </c>
      <c r="X2619" s="13" t="str">
        <v>No</v>
      </c>
      <c r="Y2619" s="13">
        <v>0</v>
      </c>
    </row>
    <row r="2620" spans="1:25" x14ac:dyDescent="0.3">
      <c r="A2620" s="31" t="s">
        <v>5176</v>
      </c>
      <c r="B2620" s="31" t="s">
        <v>5177</v>
      </c>
      <c r="C2620" s="31" t="s">
        <v>20</v>
      </c>
      <c r="D2620" s="31" t="s">
        <v>15</v>
      </c>
      <c r="E2620" s="31">
        <v>107</v>
      </c>
      <c r="F2620" s="31">
        <v>44</v>
      </c>
      <c r="G2620" s="31">
        <v>5038.63</v>
      </c>
      <c r="H2620" s="31">
        <v>539133.41</v>
      </c>
      <c r="I2620" s="32">
        <v>45800</v>
      </c>
      <c r="J2620" s="32">
        <v>45897</v>
      </c>
      <c r="K2620" s="13"/>
      <c r="L2620" s="33" t="s">
        <v>21</v>
      </c>
      <c r="M2620" s="13" t="str">
        <f>PROPER(TRIM(SUBSTITUTE(B2620,"###"," ")))</f>
        <v>Film Pro</v>
      </c>
      <c r="N2620" s="13" t="str">
        <f>PROPER(TRIM(SUBSTITUTE(C2620,"###"," ")))</f>
        <v>Toys</v>
      </c>
      <c r="O2620" s="13" t="str">
        <f>PROPER(TRIM(SUBSTITUTE(D2620,"###"," ")))</f>
        <v>Global Traders</v>
      </c>
      <c r="P2620" s="13" t="str">
        <f t="shared" si="280"/>
        <v>Film Pro</v>
      </c>
      <c r="Q2620" s="34" t="str">
        <f t="shared" si="281"/>
        <v>Toys</v>
      </c>
      <c r="R2620" s="13" t="str">
        <f t="shared" si="282"/>
        <v>Global Traders</v>
      </c>
      <c r="S2620" s="35">
        <f t="shared" si="283"/>
        <v>107</v>
      </c>
      <c r="T2620" s="35">
        <f t="shared" si="284"/>
        <v>44</v>
      </c>
      <c r="U2620" s="14">
        <f t="shared" si="285"/>
        <v>5038.63</v>
      </c>
      <c r="V2620" s="14">
        <f t="shared" si="286"/>
        <v>539133.41</v>
      </c>
      <c r="W2620" s="13" t="str">
        <v>In Stock</v>
      </c>
      <c r="X2620" s="13" t="str">
        <v>No</v>
      </c>
      <c r="Y2620" s="13">
        <v>0</v>
      </c>
    </row>
    <row r="2621" spans="1:25" x14ac:dyDescent="0.3">
      <c r="A2621" s="31" t="s">
        <v>5178</v>
      </c>
      <c r="B2621" s="31" t="s">
        <v>5179</v>
      </c>
      <c r="C2621" s="31" t="s">
        <v>20</v>
      </c>
      <c r="D2621" s="31" t="s">
        <v>15</v>
      </c>
      <c r="E2621" s="31">
        <v>157</v>
      </c>
      <c r="F2621" s="31">
        <v>49</v>
      </c>
      <c r="G2621" s="31">
        <v>2574.56</v>
      </c>
      <c r="H2621" s="31">
        <v>404205.92</v>
      </c>
      <c r="I2621" s="32">
        <v>45681</v>
      </c>
      <c r="J2621" s="32">
        <v>45926</v>
      </c>
      <c r="K2621" s="13"/>
      <c r="L2621" s="33" t="s">
        <v>30</v>
      </c>
      <c r="M2621" s="13" t="str">
        <f>PROPER(TRIM(SUBSTITUTE(B2621,"###"," ")))</f>
        <v>Product X</v>
      </c>
      <c r="N2621" s="13" t="str">
        <f>PROPER(TRIM(SUBSTITUTE(C2621,"###"," ")))</f>
        <v>Toys</v>
      </c>
      <c r="O2621" s="13" t="str">
        <f>PROPER(TRIM(SUBSTITUTE(D2621,"###"," ")))</f>
        <v>Global Traders</v>
      </c>
      <c r="P2621" s="13" t="str">
        <f t="shared" si="280"/>
        <v>Product X</v>
      </c>
      <c r="Q2621" s="34" t="str">
        <f t="shared" si="281"/>
        <v>Toys</v>
      </c>
      <c r="R2621" s="13" t="str">
        <f t="shared" si="282"/>
        <v>Global Traders</v>
      </c>
      <c r="S2621" s="35">
        <f t="shared" si="283"/>
        <v>157</v>
      </c>
      <c r="T2621" s="35">
        <f t="shared" si="284"/>
        <v>49</v>
      </c>
      <c r="U2621" s="14">
        <f t="shared" si="285"/>
        <v>2574.56</v>
      </c>
      <c r="V2621" s="14">
        <f t="shared" si="286"/>
        <v>404205.92</v>
      </c>
      <c r="W2621" s="13" t="str">
        <v>In Stock</v>
      </c>
      <c r="X2621" s="13" t="str">
        <v>No</v>
      </c>
      <c r="Y2621" s="13">
        <v>0</v>
      </c>
    </row>
    <row r="2622" spans="1:25" x14ac:dyDescent="0.3">
      <c r="A2622" s="31" t="s">
        <v>5180</v>
      </c>
      <c r="B2622" s="31" t="s">
        <v>5181</v>
      </c>
      <c r="C2622" s="31" t="s">
        <v>28</v>
      </c>
      <c r="D2622" s="31" t="s">
        <v>24</v>
      </c>
      <c r="E2622" s="31">
        <v>40</v>
      </c>
      <c r="F2622" s="31">
        <v>76</v>
      </c>
      <c r="G2622" s="31">
        <v>14110.68</v>
      </c>
      <c r="H2622" s="31">
        <v>564427.19999999995</v>
      </c>
      <c r="I2622" s="32">
        <v>45783</v>
      </c>
      <c r="J2622" s="32">
        <v>45866</v>
      </c>
      <c r="K2622" s="31" t="s">
        <v>57</v>
      </c>
      <c r="L2622" s="33" t="s">
        <v>17</v>
      </c>
      <c r="M2622" s="13" t="str">
        <f>PROPER(TRIM(SUBSTITUTE(B2622,"###"," ")))</f>
        <v>Series Max</v>
      </c>
      <c r="N2622" s="13" t="str">
        <f>PROPER(TRIM(SUBSTITUTE(C2622,"###"," ")))</f>
        <v>Furniture</v>
      </c>
      <c r="O2622" s="13" t="str">
        <f>PROPER(TRIM(SUBSTITUTE(D2622,"###"," ")))</f>
        <v>Omni Suppliers</v>
      </c>
      <c r="P2622" s="13" t="str">
        <f t="shared" si="280"/>
        <v>Series Max</v>
      </c>
      <c r="Q2622" s="34" t="str">
        <f t="shared" si="281"/>
        <v>Furniture</v>
      </c>
      <c r="R2622" s="13" t="str">
        <f t="shared" si="282"/>
        <v>Omni Suppliers</v>
      </c>
      <c r="S2622" s="35">
        <f t="shared" si="283"/>
        <v>40</v>
      </c>
      <c r="T2622" s="35">
        <f t="shared" si="284"/>
        <v>76</v>
      </c>
      <c r="U2622" s="14">
        <f t="shared" si="285"/>
        <v>14110.68</v>
      </c>
      <c r="V2622" s="14">
        <f t="shared" si="286"/>
        <v>564427.19999999995</v>
      </c>
      <c r="W2622" s="13" t="str">
        <v>Low Stock</v>
      </c>
      <c r="X2622" s="13" t="str">
        <v>Yes</v>
      </c>
      <c r="Y2622" s="13">
        <v>1</v>
      </c>
    </row>
    <row r="2623" spans="1:25" x14ac:dyDescent="0.3">
      <c r="A2623" s="31" t="s">
        <v>5182</v>
      </c>
      <c r="B2623" s="31" t="s">
        <v>70</v>
      </c>
      <c r="C2623" s="31" t="s">
        <v>14</v>
      </c>
      <c r="D2623" s="31" t="s">
        <v>24</v>
      </c>
      <c r="E2623" s="31">
        <v>97</v>
      </c>
      <c r="F2623" s="31">
        <v>35</v>
      </c>
      <c r="G2623" s="31">
        <v>9787.44</v>
      </c>
      <c r="H2623" s="31">
        <v>949381.68</v>
      </c>
      <c r="I2623" s="32">
        <v>45819</v>
      </c>
      <c r="J2623" s="32">
        <v>45924</v>
      </c>
      <c r="K2623" s="31" t="s">
        <v>29</v>
      </c>
      <c r="L2623" s="33" t="s">
        <v>58</v>
      </c>
      <c r="M2623" s="13" t="str">
        <f>PROPER(TRIM(SUBSTITUTE(B2623,"###"," ")))</f>
        <v>When Lite</v>
      </c>
      <c r="N2623" s="13" t="str">
        <f>PROPER(TRIM(SUBSTITUTE(C2623,"###"," ")))</f>
        <v>Clothing</v>
      </c>
      <c r="O2623" s="13" t="str">
        <f>PROPER(TRIM(SUBSTITUTE(D2623,"###"," ")))</f>
        <v>Omni Suppliers</v>
      </c>
      <c r="P2623" s="13" t="str">
        <f t="shared" si="280"/>
        <v>When Lite</v>
      </c>
      <c r="Q2623" s="34" t="str">
        <f t="shared" si="281"/>
        <v>Clothing</v>
      </c>
      <c r="R2623" s="13" t="str">
        <f t="shared" si="282"/>
        <v>Omni Suppliers</v>
      </c>
      <c r="S2623" s="35">
        <f t="shared" si="283"/>
        <v>97</v>
      </c>
      <c r="T2623" s="35">
        <f t="shared" si="284"/>
        <v>35</v>
      </c>
      <c r="U2623" s="14">
        <f t="shared" si="285"/>
        <v>9787.44</v>
      </c>
      <c r="V2623" s="14">
        <f t="shared" si="286"/>
        <v>949381.68</v>
      </c>
      <c r="W2623" s="13" t="str">
        <v>In Stock</v>
      </c>
      <c r="X2623" s="13" t="str">
        <v>No</v>
      </c>
      <c r="Y2623" s="13">
        <v>0</v>
      </c>
    </row>
    <row r="2624" spans="1:25" x14ac:dyDescent="0.3">
      <c r="A2624" s="31" t="s">
        <v>5183</v>
      </c>
      <c r="B2624" s="31" t="s">
        <v>13</v>
      </c>
      <c r="C2624" s="31" t="s">
        <v>14</v>
      </c>
      <c r="D2624" s="13"/>
      <c r="E2624" s="31">
        <v>71</v>
      </c>
      <c r="F2624" s="31">
        <v>33</v>
      </c>
      <c r="G2624" s="31">
        <v>9867.0300000000007</v>
      </c>
      <c r="H2624" s="31">
        <v>700559.13</v>
      </c>
      <c r="I2624" s="32">
        <v>45816</v>
      </c>
      <c r="J2624" s="32">
        <v>45858</v>
      </c>
      <c r="K2624" s="31" t="s">
        <v>29</v>
      </c>
      <c r="L2624" s="33" t="s">
        <v>30</v>
      </c>
      <c r="M2624" s="13" t="str">
        <f>PROPER(TRIM(SUBSTITUTE(B2624,"###"," ")))</f>
        <v>Management Plus</v>
      </c>
      <c r="N2624" s="13" t="str">
        <f>PROPER(TRIM(SUBSTITUTE(C2624,"###"," ")))</f>
        <v>Clothing</v>
      </c>
      <c r="O2624" s="13" t="str">
        <f>PROPER(TRIM(SUBSTITUTE(D2624,"###"," ")))</f>
        <v/>
      </c>
      <c r="P2624" s="13" t="str">
        <f t="shared" si="280"/>
        <v>Management Plus</v>
      </c>
      <c r="Q2624" s="34" t="str">
        <f t="shared" si="281"/>
        <v>Clothing</v>
      </c>
      <c r="R2624" s="13" t="str">
        <f t="shared" si="282"/>
        <v>Others</v>
      </c>
      <c r="S2624" s="35">
        <f t="shared" si="283"/>
        <v>71</v>
      </c>
      <c r="T2624" s="35">
        <f t="shared" si="284"/>
        <v>33</v>
      </c>
      <c r="U2624" s="14">
        <f t="shared" si="285"/>
        <v>9867.0300000000007</v>
      </c>
      <c r="V2624" s="14">
        <f t="shared" si="286"/>
        <v>700559.13</v>
      </c>
      <c r="W2624" s="13" t="str">
        <v>In Stock</v>
      </c>
      <c r="X2624" s="13" t="str">
        <v>No</v>
      </c>
      <c r="Y2624" s="13">
        <v>0</v>
      </c>
    </row>
    <row r="2625" spans="1:25" x14ac:dyDescent="0.3">
      <c r="A2625" s="31" t="s">
        <v>5184</v>
      </c>
      <c r="B2625" s="31" t="s">
        <v>5011</v>
      </c>
      <c r="C2625" s="31" t="s">
        <v>44</v>
      </c>
      <c r="D2625" s="31" t="s">
        <v>41</v>
      </c>
      <c r="E2625" s="31">
        <v>167</v>
      </c>
      <c r="F2625" s="31">
        <v>44</v>
      </c>
      <c r="G2625" s="31">
        <v>8738.33</v>
      </c>
      <c r="H2625" s="31">
        <v>1459301.11</v>
      </c>
      <c r="I2625" s="32">
        <v>45793</v>
      </c>
      <c r="J2625" s="32">
        <v>45900</v>
      </c>
      <c r="K2625" s="31" t="s">
        <v>54</v>
      </c>
      <c r="L2625" s="33" t="s">
        <v>21</v>
      </c>
      <c r="M2625" s="13" t="str">
        <f>PROPER(TRIM(SUBSTITUTE(B2625,"###"," ")))</f>
        <v>Affect Mini</v>
      </c>
      <c r="N2625" s="13" t="str">
        <f>PROPER(TRIM(SUBSTITUTE(C2625,"###"," ")))</f>
        <v>Groceries</v>
      </c>
      <c r="O2625" s="13" t="str">
        <f>PROPER(TRIM(SUBSTITUTE(D2625,"###"," ")))</f>
        <v>Quickstock</v>
      </c>
      <c r="P2625" s="13" t="str">
        <f t="shared" si="280"/>
        <v>Affect Mini</v>
      </c>
      <c r="Q2625" s="34" t="str">
        <f t="shared" si="281"/>
        <v>Groceries</v>
      </c>
      <c r="R2625" s="13" t="str">
        <f t="shared" si="282"/>
        <v>Quickstock</v>
      </c>
      <c r="S2625" s="35">
        <f t="shared" si="283"/>
        <v>167</v>
      </c>
      <c r="T2625" s="35">
        <f t="shared" si="284"/>
        <v>44</v>
      </c>
      <c r="U2625" s="14">
        <f t="shared" si="285"/>
        <v>8738.33</v>
      </c>
      <c r="V2625" s="14">
        <f t="shared" si="286"/>
        <v>1459301.11</v>
      </c>
      <c r="W2625" s="13" t="str">
        <v>In Stock</v>
      </c>
      <c r="X2625" s="13" t="str">
        <v>No</v>
      </c>
      <c r="Y2625" s="13">
        <v>0</v>
      </c>
    </row>
    <row r="2626" spans="1:25" x14ac:dyDescent="0.3">
      <c r="A2626" s="31" t="s">
        <v>5185</v>
      </c>
      <c r="B2626" s="31" t="s">
        <v>5186</v>
      </c>
      <c r="C2626" s="31" t="s">
        <v>28</v>
      </c>
      <c r="D2626" s="31" t="s">
        <v>53</v>
      </c>
      <c r="E2626" s="31">
        <v>117</v>
      </c>
      <c r="F2626" s="31">
        <v>45</v>
      </c>
      <c r="G2626" s="31">
        <v>15399.45</v>
      </c>
      <c r="H2626" s="31">
        <v>1801735.65</v>
      </c>
      <c r="I2626" s="32">
        <v>45706</v>
      </c>
      <c r="J2626" s="32">
        <v>45859</v>
      </c>
      <c r="K2626" s="31" t="s">
        <v>57</v>
      </c>
      <c r="L2626" s="33" t="s">
        <v>58</v>
      </c>
      <c r="M2626" s="13" t="str">
        <f>PROPER(TRIM(SUBSTITUTE(B2626,"###"," ")))</f>
        <v>American X</v>
      </c>
      <c r="N2626" s="13" t="str">
        <f>PROPER(TRIM(SUBSTITUTE(C2626,"###"," ")))</f>
        <v>Furniture</v>
      </c>
      <c r="O2626" s="13" t="str">
        <f>PROPER(TRIM(SUBSTITUTE(D2626,"###"," ")))</f>
        <v>Abc Pvt Ltd</v>
      </c>
      <c r="P2626" s="13" t="str">
        <f t="shared" si="280"/>
        <v>American X</v>
      </c>
      <c r="Q2626" s="34" t="str">
        <f t="shared" si="281"/>
        <v>Furniture</v>
      </c>
      <c r="R2626" s="13" t="str">
        <f t="shared" si="282"/>
        <v>Abc Pvt Ltd</v>
      </c>
      <c r="S2626" s="35">
        <f t="shared" si="283"/>
        <v>117</v>
      </c>
      <c r="T2626" s="35">
        <f t="shared" si="284"/>
        <v>45</v>
      </c>
      <c r="U2626" s="14">
        <f t="shared" si="285"/>
        <v>15399.45</v>
      </c>
      <c r="V2626" s="14">
        <f t="shared" si="286"/>
        <v>1801735.6500000001</v>
      </c>
      <c r="W2626" s="13" t="str">
        <v>In Stock</v>
      </c>
      <c r="X2626" s="13" t="str">
        <v>No</v>
      </c>
      <c r="Y2626" s="13">
        <v>0</v>
      </c>
    </row>
    <row r="2627" spans="1:25" x14ac:dyDescent="0.3">
      <c r="A2627" s="31" t="s">
        <v>5187</v>
      </c>
      <c r="B2627" s="31" t="s">
        <v>5188</v>
      </c>
      <c r="C2627" s="31" t="s">
        <v>44</v>
      </c>
      <c r="D2627" s="31" t="s">
        <v>24</v>
      </c>
      <c r="E2627" s="31">
        <v>195</v>
      </c>
      <c r="F2627" s="31">
        <v>26</v>
      </c>
      <c r="G2627" s="31">
        <v>17608.62</v>
      </c>
      <c r="H2627" s="31">
        <v>3433680.9</v>
      </c>
      <c r="I2627" s="32">
        <v>45765</v>
      </c>
      <c r="J2627" s="32">
        <v>45929</v>
      </c>
      <c r="K2627" s="31" t="s">
        <v>29</v>
      </c>
      <c r="L2627" s="33" t="s">
        <v>30</v>
      </c>
      <c r="M2627" s="13" t="str">
        <f>PROPER(TRIM(SUBSTITUTE(B2627,"###"," ")))</f>
        <v>Thank Mini</v>
      </c>
      <c r="N2627" s="13" t="str">
        <f>PROPER(TRIM(SUBSTITUTE(C2627,"###"," ")))</f>
        <v>Groceries</v>
      </c>
      <c r="O2627" s="13" t="str">
        <f>PROPER(TRIM(SUBSTITUTE(D2627,"###"," ")))</f>
        <v>Omni Suppliers</v>
      </c>
      <c r="P2627" s="13" t="str">
        <f t="shared" ref="P2627:P2690" si="287">IF(M2627="","Unknown",M2627)</f>
        <v>Thank Mini</v>
      </c>
      <c r="Q2627" s="34" t="str">
        <f t="shared" ref="Q2627:Q2690" si="288">IF(N2627="","Unknown",N2627)</f>
        <v>Groceries</v>
      </c>
      <c r="R2627" s="13" t="str">
        <f t="shared" ref="R2627:R2690" si="289">IF(O2627="","Others",O2627)</f>
        <v>Omni Suppliers</v>
      </c>
      <c r="S2627" s="35">
        <f t="shared" ref="S2627:S2690" si="290">VALUE(E2627)</f>
        <v>195</v>
      </c>
      <c r="T2627" s="35">
        <f t="shared" ref="T2627:T2690" si="291">VALUE(F2627)</f>
        <v>26</v>
      </c>
      <c r="U2627" s="14">
        <f t="shared" ref="U2627:U2690" si="292">VALUE(G2627)</f>
        <v>17608.62</v>
      </c>
      <c r="V2627" s="14">
        <f t="shared" ref="V2627:V2690" si="293">E2627*G2627</f>
        <v>3433680.9</v>
      </c>
      <c r="W2627" s="13" t="str">
        <v>In Stock</v>
      </c>
      <c r="X2627" s="13" t="str">
        <v>No</v>
      </c>
      <c r="Y2627" s="13">
        <v>0</v>
      </c>
    </row>
    <row r="2628" spans="1:25" x14ac:dyDescent="0.3">
      <c r="A2628" s="31" t="s">
        <v>5190</v>
      </c>
      <c r="B2628" s="31" t="s">
        <v>5191</v>
      </c>
      <c r="C2628" s="31" t="s">
        <v>28</v>
      </c>
      <c r="D2628" s="31" t="s">
        <v>41</v>
      </c>
      <c r="E2628" s="31">
        <v>99</v>
      </c>
      <c r="F2628" s="31">
        <v>57</v>
      </c>
      <c r="G2628" s="31">
        <v>16171.15</v>
      </c>
      <c r="H2628" s="31">
        <v>1600943.85</v>
      </c>
      <c r="I2628" s="32">
        <v>45807</v>
      </c>
      <c r="J2628" s="32">
        <v>45856</v>
      </c>
      <c r="K2628" s="31" t="s">
        <v>25</v>
      </c>
      <c r="L2628" s="33" t="s">
        <v>21</v>
      </c>
      <c r="M2628" s="13" t="str">
        <f>PROPER(TRIM(SUBSTITUTE(B2628,"###"," ")))</f>
        <v>Represent Mini</v>
      </c>
      <c r="N2628" s="13" t="str">
        <f>PROPER(TRIM(SUBSTITUTE(C2628,"###"," ")))</f>
        <v>Furniture</v>
      </c>
      <c r="O2628" s="13" t="str">
        <f>PROPER(TRIM(SUBSTITUTE(D2628,"###"," ")))</f>
        <v>Quickstock</v>
      </c>
      <c r="P2628" s="13" t="str">
        <f t="shared" si="287"/>
        <v>Represent Mini</v>
      </c>
      <c r="Q2628" s="34" t="str">
        <f t="shared" si="288"/>
        <v>Furniture</v>
      </c>
      <c r="R2628" s="13" t="str">
        <f t="shared" si="289"/>
        <v>Quickstock</v>
      </c>
      <c r="S2628" s="35">
        <f t="shared" si="290"/>
        <v>99</v>
      </c>
      <c r="T2628" s="35">
        <f t="shared" si="291"/>
        <v>57</v>
      </c>
      <c r="U2628" s="14">
        <f t="shared" si="292"/>
        <v>16171.15</v>
      </c>
      <c r="V2628" s="14">
        <f t="shared" si="293"/>
        <v>1600943.8499999999</v>
      </c>
      <c r="W2628" s="13" t="str">
        <v>In Stock</v>
      </c>
      <c r="X2628" s="13" t="str">
        <v>No</v>
      </c>
      <c r="Y2628" s="13">
        <v>0</v>
      </c>
    </row>
    <row r="2629" spans="1:25" x14ac:dyDescent="0.3">
      <c r="A2629" s="31" t="s">
        <v>5192</v>
      </c>
      <c r="B2629" s="31" t="s">
        <v>5193</v>
      </c>
      <c r="C2629" s="31" t="s">
        <v>14</v>
      </c>
      <c r="D2629" s="31" t="s">
        <v>24</v>
      </c>
      <c r="E2629" s="31">
        <v>91</v>
      </c>
      <c r="F2629" s="31">
        <v>25</v>
      </c>
      <c r="G2629" s="31">
        <v>10089.41</v>
      </c>
      <c r="H2629" s="31">
        <v>918136.30999999994</v>
      </c>
      <c r="I2629" s="32">
        <v>45812</v>
      </c>
      <c r="J2629" s="32">
        <v>45931</v>
      </c>
      <c r="K2629" s="31" t="s">
        <v>29</v>
      </c>
      <c r="L2629" s="33" t="s">
        <v>30</v>
      </c>
      <c r="M2629" s="13" t="str">
        <f>PROPER(TRIM(SUBSTITUTE(B2629,"###"," ")))</f>
        <v>Describe Pro</v>
      </c>
      <c r="N2629" s="13" t="str">
        <f>PROPER(TRIM(SUBSTITUTE(C2629,"###"," ")))</f>
        <v>Clothing</v>
      </c>
      <c r="O2629" s="13" t="str">
        <f>PROPER(TRIM(SUBSTITUTE(D2629,"###"," ")))</f>
        <v>Omni Suppliers</v>
      </c>
      <c r="P2629" s="13" t="str">
        <f t="shared" si="287"/>
        <v>Describe Pro</v>
      </c>
      <c r="Q2629" s="34" t="str">
        <f t="shared" si="288"/>
        <v>Clothing</v>
      </c>
      <c r="R2629" s="13" t="str">
        <f t="shared" si="289"/>
        <v>Omni Suppliers</v>
      </c>
      <c r="S2629" s="35">
        <f t="shared" si="290"/>
        <v>91</v>
      </c>
      <c r="T2629" s="35">
        <f t="shared" si="291"/>
        <v>25</v>
      </c>
      <c r="U2629" s="14">
        <f t="shared" si="292"/>
        <v>10089.41</v>
      </c>
      <c r="V2629" s="14">
        <f t="shared" si="293"/>
        <v>918136.30999999994</v>
      </c>
      <c r="W2629" s="13" t="str">
        <v>In Stock</v>
      </c>
      <c r="X2629" s="13" t="str">
        <v>No</v>
      </c>
      <c r="Y2629" s="13">
        <v>0</v>
      </c>
    </row>
    <row r="2630" spans="1:25" x14ac:dyDescent="0.3">
      <c r="A2630" s="31" t="s">
        <v>5194</v>
      </c>
      <c r="B2630" s="31" t="s">
        <v>5195</v>
      </c>
      <c r="C2630" s="31" t="s">
        <v>44</v>
      </c>
      <c r="D2630" s="31" t="s">
        <v>45</v>
      </c>
      <c r="E2630" s="31">
        <v>107</v>
      </c>
      <c r="F2630" s="31">
        <v>22</v>
      </c>
      <c r="G2630" s="31">
        <v>11850.62</v>
      </c>
      <c r="H2630" s="31">
        <v>1268016.3400000001</v>
      </c>
      <c r="I2630" s="32">
        <v>45829</v>
      </c>
      <c r="J2630" s="32">
        <v>45873</v>
      </c>
      <c r="K2630" s="31" t="s">
        <v>54</v>
      </c>
      <c r="L2630" s="33" t="s">
        <v>58</v>
      </c>
      <c r="M2630" s="13" t="str">
        <f>PROPER(TRIM(SUBSTITUTE(B2630,"###"," ")))</f>
        <v>Catch Mini</v>
      </c>
      <c r="N2630" s="13" t="str">
        <f>PROPER(TRIM(SUBSTITUTE(C2630,"###"," ")))</f>
        <v>Groceries</v>
      </c>
      <c r="O2630" s="13" t="str">
        <f>PROPER(TRIM(SUBSTITUTE(D2630,"###"," ")))</f>
        <v>Retailmart Inc</v>
      </c>
      <c r="P2630" s="13" t="str">
        <f t="shared" si="287"/>
        <v>Catch Mini</v>
      </c>
      <c r="Q2630" s="34" t="str">
        <f t="shared" si="288"/>
        <v>Groceries</v>
      </c>
      <c r="R2630" s="13" t="str">
        <f t="shared" si="289"/>
        <v>Retailmart Inc</v>
      </c>
      <c r="S2630" s="35">
        <f t="shared" si="290"/>
        <v>107</v>
      </c>
      <c r="T2630" s="35">
        <f t="shared" si="291"/>
        <v>22</v>
      </c>
      <c r="U2630" s="14">
        <f t="shared" si="292"/>
        <v>11850.62</v>
      </c>
      <c r="V2630" s="14">
        <f t="shared" si="293"/>
        <v>1268016.3400000001</v>
      </c>
      <c r="W2630" s="13" t="str">
        <v>In Stock</v>
      </c>
      <c r="X2630" s="13" t="str">
        <v>No</v>
      </c>
      <c r="Y2630" s="13">
        <v>0</v>
      </c>
    </row>
    <row r="2631" spans="1:25" x14ac:dyDescent="0.3">
      <c r="A2631" s="31" t="s">
        <v>5196</v>
      </c>
      <c r="B2631" s="31" t="s">
        <v>5197</v>
      </c>
      <c r="C2631" s="31" t="s">
        <v>14</v>
      </c>
      <c r="D2631" s="31" t="s">
        <v>15</v>
      </c>
      <c r="E2631" s="31">
        <v>13</v>
      </c>
      <c r="F2631" s="31">
        <v>85</v>
      </c>
      <c r="G2631" s="31">
        <v>10285.73</v>
      </c>
      <c r="H2631" s="31">
        <v>133714.49</v>
      </c>
      <c r="I2631" s="32">
        <v>45723</v>
      </c>
      <c r="J2631" s="32">
        <v>45852</v>
      </c>
      <c r="K2631" s="13"/>
      <c r="L2631" s="33" t="s">
        <v>30</v>
      </c>
      <c r="M2631" s="13" t="str">
        <f>PROPER(TRIM(SUBSTITUTE(B2631,"###"," ")))</f>
        <v>Plan Pro</v>
      </c>
      <c r="N2631" s="13" t="str">
        <f>PROPER(TRIM(SUBSTITUTE(C2631,"###"," ")))</f>
        <v>Clothing</v>
      </c>
      <c r="O2631" s="13" t="str">
        <f>PROPER(TRIM(SUBSTITUTE(D2631,"###"," ")))</f>
        <v>Global Traders</v>
      </c>
      <c r="P2631" s="13" t="str">
        <f t="shared" si="287"/>
        <v>Plan Pro</v>
      </c>
      <c r="Q2631" s="34" t="str">
        <f t="shared" si="288"/>
        <v>Clothing</v>
      </c>
      <c r="R2631" s="13" t="str">
        <f t="shared" si="289"/>
        <v>Global Traders</v>
      </c>
      <c r="S2631" s="35">
        <f t="shared" si="290"/>
        <v>13</v>
      </c>
      <c r="T2631" s="35">
        <f t="shared" si="291"/>
        <v>85</v>
      </c>
      <c r="U2631" s="14">
        <f t="shared" si="292"/>
        <v>10285.73</v>
      </c>
      <c r="V2631" s="14">
        <f t="shared" si="293"/>
        <v>133714.49</v>
      </c>
      <c r="W2631" s="13" t="str">
        <v>Low Stock</v>
      </c>
      <c r="X2631" s="13" t="str">
        <v>Yes</v>
      </c>
      <c r="Y2631" s="13">
        <v>1</v>
      </c>
    </row>
    <row r="2632" spans="1:25" x14ac:dyDescent="0.3">
      <c r="A2632" s="31" t="s">
        <v>5201</v>
      </c>
      <c r="B2632" s="31" t="s">
        <v>2390</v>
      </c>
      <c r="C2632" s="31" t="s">
        <v>14</v>
      </c>
      <c r="D2632" s="31" t="s">
        <v>24</v>
      </c>
      <c r="E2632" s="31">
        <v>4</v>
      </c>
      <c r="F2632" s="31">
        <v>92</v>
      </c>
      <c r="G2632" s="31">
        <v>16196.39</v>
      </c>
      <c r="H2632" s="31">
        <v>64785.56</v>
      </c>
      <c r="I2632" s="32">
        <v>45743</v>
      </c>
      <c r="J2632" s="32">
        <v>45898</v>
      </c>
      <c r="K2632" s="31" t="s">
        <v>54</v>
      </c>
      <c r="L2632" s="33" t="s">
        <v>33</v>
      </c>
      <c r="M2632" s="13" t="str">
        <f>PROPER(TRIM(SUBSTITUTE(B2632,"###"," ")))</f>
        <v>Whatever Lite</v>
      </c>
      <c r="N2632" s="13" t="str">
        <f>PROPER(TRIM(SUBSTITUTE(C2632,"###"," ")))</f>
        <v>Clothing</v>
      </c>
      <c r="O2632" s="13" t="str">
        <f>PROPER(TRIM(SUBSTITUTE(D2632,"###"," ")))</f>
        <v>Omni Suppliers</v>
      </c>
      <c r="P2632" s="13" t="str">
        <f t="shared" si="287"/>
        <v>Whatever Lite</v>
      </c>
      <c r="Q2632" s="34" t="str">
        <f t="shared" si="288"/>
        <v>Clothing</v>
      </c>
      <c r="R2632" s="13" t="str">
        <f t="shared" si="289"/>
        <v>Omni Suppliers</v>
      </c>
      <c r="S2632" s="35">
        <f t="shared" si="290"/>
        <v>4</v>
      </c>
      <c r="T2632" s="35">
        <f t="shared" si="291"/>
        <v>92</v>
      </c>
      <c r="U2632" s="14">
        <f t="shared" si="292"/>
        <v>16196.39</v>
      </c>
      <c r="V2632" s="14">
        <f t="shared" si="293"/>
        <v>64785.56</v>
      </c>
      <c r="W2632" s="13" t="str">
        <v>Low Stock</v>
      </c>
      <c r="X2632" s="13" t="str">
        <v>Yes</v>
      </c>
      <c r="Y2632" s="13">
        <v>1</v>
      </c>
    </row>
    <row r="2633" spans="1:25" x14ac:dyDescent="0.3">
      <c r="A2633" s="31" t="s">
        <v>5202</v>
      </c>
      <c r="B2633" s="31" t="s">
        <v>2726</v>
      </c>
      <c r="C2633" s="31" t="s">
        <v>44</v>
      </c>
      <c r="D2633" s="31" t="s">
        <v>53</v>
      </c>
      <c r="E2633" s="31">
        <v>73</v>
      </c>
      <c r="F2633" s="31">
        <v>70</v>
      </c>
      <c r="G2633" s="31">
        <v>10131.370000000001</v>
      </c>
      <c r="H2633" s="31">
        <v>739590.01</v>
      </c>
      <c r="I2633" s="32">
        <v>45788</v>
      </c>
      <c r="J2633" s="32">
        <v>45875</v>
      </c>
      <c r="K2633" s="31" t="s">
        <v>46</v>
      </c>
      <c r="L2633" s="33" t="s">
        <v>30</v>
      </c>
      <c r="M2633" s="13" t="str">
        <f>PROPER(TRIM(SUBSTITUTE(B2633,"###"," ")))</f>
        <v>Quite Lite</v>
      </c>
      <c r="N2633" s="13" t="str">
        <f>PROPER(TRIM(SUBSTITUTE(C2633,"###"," ")))</f>
        <v>Groceries</v>
      </c>
      <c r="O2633" s="13" t="str">
        <f>PROPER(TRIM(SUBSTITUTE(D2633,"###"," ")))</f>
        <v>Abc Pvt Ltd</v>
      </c>
      <c r="P2633" s="13" t="str">
        <f t="shared" si="287"/>
        <v>Quite Lite</v>
      </c>
      <c r="Q2633" s="34" t="str">
        <f t="shared" si="288"/>
        <v>Groceries</v>
      </c>
      <c r="R2633" s="13" t="str">
        <f t="shared" si="289"/>
        <v>Abc Pvt Ltd</v>
      </c>
      <c r="S2633" s="35">
        <f t="shared" si="290"/>
        <v>73</v>
      </c>
      <c r="T2633" s="35">
        <f t="shared" si="291"/>
        <v>70</v>
      </c>
      <c r="U2633" s="14">
        <f t="shared" si="292"/>
        <v>10131.370000000001</v>
      </c>
      <c r="V2633" s="14">
        <f t="shared" si="293"/>
        <v>739590.01</v>
      </c>
      <c r="W2633" s="13" t="str">
        <v>In Stock</v>
      </c>
      <c r="X2633" s="13" t="str">
        <v>No</v>
      </c>
      <c r="Y2633" s="13">
        <v>0</v>
      </c>
    </row>
    <row r="2634" spans="1:25" x14ac:dyDescent="0.3">
      <c r="A2634" s="31" t="s">
        <v>5203</v>
      </c>
      <c r="B2634" s="31" t="s">
        <v>5204</v>
      </c>
      <c r="C2634" s="31" t="s">
        <v>14</v>
      </c>
      <c r="D2634" s="31" t="s">
        <v>24</v>
      </c>
      <c r="E2634" s="31">
        <v>151</v>
      </c>
      <c r="F2634" s="31">
        <v>57</v>
      </c>
      <c r="G2634" s="31">
        <v>5610.34</v>
      </c>
      <c r="H2634" s="31">
        <v>847161.34</v>
      </c>
      <c r="I2634" s="32">
        <v>45818</v>
      </c>
      <c r="J2634" s="32">
        <v>45931</v>
      </c>
      <c r="K2634" s="31" t="s">
        <v>54</v>
      </c>
      <c r="L2634" s="33" t="s">
        <v>30</v>
      </c>
      <c r="M2634" s="13" t="str">
        <f>PROPER(TRIM(SUBSTITUTE(B2634,"###"," ")))</f>
        <v>Write Max</v>
      </c>
      <c r="N2634" s="13" t="str">
        <f>PROPER(TRIM(SUBSTITUTE(C2634,"###"," ")))</f>
        <v>Clothing</v>
      </c>
      <c r="O2634" s="13" t="str">
        <f>PROPER(TRIM(SUBSTITUTE(D2634,"###"," ")))</f>
        <v>Omni Suppliers</v>
      </c>
      <c r="P2634" s="13" t="str">
        <f t="shared" si="287"/>
        <v>Write Max</v>
      </c>
      <c r="Q2634" s="34" t="str">
        <f t="shared" si="288"/>
        <v>Clothing</v>
      </c>
      <c r="R2634" s="13" t="str">
        <f t="shared" si="289"/>
        <v>Omni Suppliers</v>
      </c>
      <c r="S2634" s="35">
        <f t="shared" si="290"/>
        <v>151</v>
      </c>
      <c r="T2634" s="35">
        <f t="shared" si="291"/>
        <v>57</v>
      </c>
      <c r="U2634" s="14">
        <f t="shared" si="292"/>
        <v>5610.34</v>
      </c>
      <c r="V2634" s="14">
        <f t="shared" si="293"/>
        <v>847161.34</v>
      </c>
      <c r="W2634" s="13" t="str">
        <v>In Stock</v>
      </c>
      <c r="X2634" s="13" t="str">
        <v>No</v>
      </c>
      <c r="Y2634" s="13">
        <v>0</v>
      </c>
    </row>
    <row r="2635" spans="1:25" x14ac:dyDescent="0.3">
      <c r="A2635" s="31" t="s">
        <v>5205</v>
      </c>
      <c r="B2635" s="31" t="s">
        <v>2807</v>
      </c>
      <c r="C2635" s="31" t="s">
        <v>20</v>
      </c>
      <c r="D2635" s="31" t="s">
        <v>24</v>
      </c>
      <c r="E2635" s="31">
        <v>186</v>
      </c>
      <c r="F2635" s="31">
        <v>53</v>
      </c>
      <c r="G2635" s="31">
        <v>7938.33</v>
      </c>
      <c r="H2635" s="31">
        <v>1476529.38</v>
      </c>
      <c r="I2635" s="32">
        <v>45729</v>
      </c>
      <c r="J2635" s="32">
        <v>45895</v>
      </c>
      <c r="K2635" s="31" t="s">
        <v>46</v>
      </c>
      <c r="L2635" s="33" t="s">
        <v>30</v>
      </c>
      <c r="M2635" s="13" t="str">
        <f>PROPER(TRIM(SUBSTITUTE(B2635,"###"," ")))</f>
        <v>Occur Plus</v>
      </c>
      <c r="N2635" s="13" t="str">
        <f>PROPER(TRIM(SUBSTITUTE(C2635,"###"," ")))</f>
        <v>Toys</v>
      </c>
      <c r="O2635" s="13" t="str">
        <f>PROPER(TRIM(SUBSTITUTE(D2635,"###"," ")))</f>
        <v>Omni Suppliers</v>
      </c>
      <c r="P2635" s="13" t="str">
        <f t="shared" si="287"/>
        <v>Occur Plus</v>
      </c>
      <c r="Q2635" s="34" t="str">
        <f t="shared" si="288"/>
        <v>Toys</v>
      </c>
      <c r="R2635" s="13" t="str">
        <f t="shared" si="289"/>
        <v>Omni Suppliers</v>
      </c>
      <c r="S2635" s="35">
        <f t="shared" si="290"/>
        <v>186</v>
      </c>
      <c r="T2635" s="35">
        <f t="shared" si="291"/>
        <v>53</v>
      </c>
      <c r="U2635" s="14">
        <f t="shared" si="292"/>
        <v>7938.33</v>
      </c>
      <c r="V2635" s="14">
        <f t="shared" si="293"/>
        <v>1476529.38</v>
      </c>
      <c r="W2635" s="13" t="str">
        <v>In Stock</v>
      </c>
      <c r="X2635" s="13" t="str">
        <v>No</v>
      </c>
      <c r="Y2635" s="13">
        <v>0</v>
      </c>
    </row>
    <row r="2636" spans="1:25" x14ac:dyDescent="0.3">
      <c r="A2636" s="31" t="s">
        <v>5207</v>
      </c>
      <c r="B2636" s="31" t="s">
        <v>5208</v>
      </c>
      <c r="C2636" s="31" t="s">
        <v>14</v>
      </c>
      <c r="D2636" s="31" t="s">
        <v>41</v>
      </c>
      <c r="E2636" s="31">
        <v>168</v>
      </c>
      <c r="F2636" s="31">
        <v>66</v>
      </c>
      <c r="G2636" s="31">
        <v>11279.85</v>
      </c>
      <c r="H2636" s="31">
        <v>1895014.8</v>
      </c>
      <c r="I2636" s="32">
        <v>45706</v>
      </c>
      <c r="J2636" s="32">
        <v>45898</v>
      </c>
      <c r="K2636" s="31" t="s">
        <v>25</v>
      </c>
      <c r="L2636" s="33" t="s">
        <v>33</v>
      </c>
      <c r="M2636" s="13" t="str">
        <f>PROPER(TRIM(SUBSTITUTE(B2636,"###"," ")))</f>
        <v>Loss Pro</v>
      </c>
      <c r="N2636" s="13" t="str">
        <f>PROPER(TRIM(SUBSTITUTE(C2636,"###"," ")))</f>
        <v>Clothing</v>
      </c>
      <c r="O2636" s="13" t="str">
        <f>PROPER(TRIM(SUBSTITUTE(D2636,"###"," ")))</f>
        <v>Quickstock</v>
      </c>
      <c r="P2636" s="13" t="str">
        <f t="shared" si="287"/>
        <v>Loss Pro</v>
      </c>
      <c r="Q2636" s="34" t="str">
        <f t="shared" si="288"/>
        <v>Clothing</v>
      </c>
      <c r="R2636" s="13" t="str">
        <f t="shared" si="289"/>
        <v>Quickstock</v>
      </c>
      <c r="S2636" s="35">
        <f t="shared" si="290"/>
        <v>168</v>
      </c>
      <c r="T2636" s="35">
        <f t="shared" si="291"/>
        <v>66</v>
      </c>
      <c r="U2636" s="14">
        <f t="shared" si="292"/>
        <v>11279.85</v>
      </c>
      <c r="V2636" s="14">
        <f t="shared" si="293"/>
        <v>1895014.8</v>
      </c>
      <c r="W2636" s="13" t="str">
        <v>In Stock</v>
      </c>
      <c r="X2636" s="13" t="str">
        <v>No</v>
      </c>
      <c r="Y2636" s="13">
        <v>0</v>
      </c>
    </row>
    <row r="2637" spans="1:25" x14ac:dyDescent="0.3">
      <c r="A2637" s="31" t="s">
        <v>5209</v>
      </c>
      <c r="B2637" s="31" t="s">
        <v>388</v>
      </c>
      <c r="C2637" s="31" t="s">
        <v>28</v>
      </c>
      <c r="D2637" s="31" t="s">
        <v>53</v>
      </c>
      <c r="E2637" s="31">
        <v>27</v>
      </c>
      <c r="F2637" s="31">
        <v>45</v>
      </c>
      <c r="G2637" s="31">
        <v>3187.61</v>
      </c>
      <c r="H2637" s="31">
        <v>86065.47</v>
      </c>
      <c r="I2637" s="32">
        <v>45818</v>
      </c>
      <c r="J2637" s="32">
        <v>45904</v>
      </c>
      <c r="K2637" s="31" t="s">
        <v>16</v>
      </c>
      <c r="L2637" s="33" t="s">
        <v>33</v>
      </c>
      <c r="M2637" s="13" t="str">
        <f>PROPER(TRIM(SUBSTITUTE(B2637,"###"," ")))</f>
        <v>Father Plus</v>
      </c>
      <c r="N2637" s="13" t="str">
        <f>PROPER(TRIM(SUBSTITUTE(C2637,"###"," ")))</f>
        <v>Furniture</v>
      </c>
      <c r="O2637" s="13" t="str">
        <f>PROPER(TRIM(SUBSTITUTE(D2637,"###"," ")))</f>
        <v>Abc Pvt Ltd</v>
      </c>
      <c r="P2637" s="13" t="str">
        <f t="shared" si="287"/>
        <v>Father Plus</v>
      </c>
      <c r="Q2637" s="34" t="str">
        <f t="shared" si="288"/>
        <v>Furniture</v>
      </c>
      <c r="R2637" s="13" t="str">
        <f t="shared" si="289"/>
        <v>Abc Pvt Ltd</v>
      </c>
      <c r="S2637" s="35">
        <f t="shared" si="290"/>
        <v>27</v>
      </c>
      <c r="T2637" s="35">
        <f t="shared" si="291"/>
        <v>45</v>
      </c>
      <c r="U2637" s="14">
        <f t="shared" si="292"/>
        <v>3187.61</v>
      </c>
      <c r="V2637" s="14">
        <f t="shared" si="293"/>
        <v>86065.47</v>
      </c>
      <c r="W2637" s="13" t="str">
        <v>Low Stock</v>
      </c>
      <c r="X2637" s="13" t="str">
        <v>Yes</v>
      </c>
      <c r="Y2637" s="13">
        <v>1</v>
      </c>
    </row>
    <row r="2638" spans="1:25" x14ac:dyDescent="0.3">
      <c r="A2638" s="31" t="s">
        <v>5210</v>
      </c>
      <c r="B2638" s="31" t="s">
        <v>5211</v>
      </c>
      <c r="C2638" s="31" t="s">
        <v>40</v>
      </c>
      <c r="D2638" s="31" t="s">
        <v>41</v>
      </c>
      <c r="E2638" s="31">
        <v>162</v>
      </c>
      <c r="F2638" s="31">
        <v>57</v>
      </c>
      <c r="G2638" s="31">
        <v>9621.44</v>
      </c>
      <c r="H2638" s="31">
        <v>1558673.28</v>
      </c>
      <c r="I2638" s="32">
        <v>45770</v>
      </c>
      <c r="J2638" s="32">
        <v>45891</v>
      </c>
      <c r="K2638" s="31" t="s">
        <v>57</v>
      </c>
      <c r="L2638" s="33" t="s">
        <v>17</v>
      </c>
      <c r="M2638" s="13" t="str">
        <f>PROPER(TRIM(SUBSTITUTE(B2638,"###"," ")))</f>
        <v>Little Mini</v>
      </c>
      <c r="N2638" s="13" t="str">
        <f>PROPER(TRIM(SUBSTITUTE(C2638,"###"," ")))</f>
        <v>Electronics</v>
      </c>
      <c r="O2638" s="13" t="str">
        <f>PROPER(TRIM(SUBSTITUTE(D2638,"###"," ")))</f>
        <v>Quickstock</v>
      </c>
      <c r="P2638" s="13" t="str">
        <f t="shared" si="287"/>
        <v>Little Mini</v>
      </c>
      <c r="Q2638" s="34" t="str">
        <f t="shared" si="288"/>
        <v>Electronics</v>
      </c>
      <c r="R2638" s="13" t="str">
        <f t="shared" si="289"/>
        <v>Quickstock</v>
      </c>
      <c r="S2638" s="35">
        <f t="shared" si="290"/>
        <v>162</v>
      </c>
      <c r="T2638" s="35">
        <f t="shared" si="291"/>
        <v>57</v>
      </c>
      <c r="U2638" s="14">
        <f t="shared" si="292"/>
        <v>9621.44</v>
      </c>
      <c r="V2638" s="14">
        <f t="shared" si="293"/>
        <v>1558673.28</v>
      </c>
      <c r="W2638" s="13" t="str">
        <v>In Stock</v>
      </c>
      <c r="X2638" s="13" t="str">
        <v>No</v>
      </c>
      <c r="Y2638" s="13">
        <v>0</v>
      </c>
    </row>
    <row r="2639" spans="1:25" x14ac:dyDescent="0.3">
      <c r="A2639" s="31" t="s">
        <v>5212</v>
      </c>
      <c r="B2639" s="31" t="s">
        <v>5213</v>
      </c>
      <c r="C2639" s="31" t="s">
        <v>14</v>
      </c>
      <c r="D2639" s="31" t="s">
        <v>41</v>
      </c>
      <c r="E2639" s="31">
        <v>122</v>
      </c>
      <c r="F2639" s="31">
        <v>64</v>
      </c>
      <c r="G2639" s="31">
        <v>19987.330000000002</v>
      </c>
      <c r="H2639" s="31">
        <v>2438454.2599999998</v>
      </c>
      <c r="I2639" s="32">
        <v>45849</v>
      </c>
      <c r="J2639" s="32">
        <v>45939</v>
      </c>
      <c r="K2639" s="31" t="s">
        <v>54</v>
      </c>
      <c r="L2639" s="33" t="s">
        <v>33</v>
      </c>
      <c r="M2639" s="13" t="str">
        <f>PROPER(TRIM(SUBSTITUTE(B2639,"###"," ")))</f>
        <v>Season Lite</v>
      </c>
      <c r="N2639" s="13" t="str">
        <f>PROPER(TRIM(SUBSTITUTE(C2639,"###"," ")))</f>
        <v>Clothing</v>
      </c>
      <c r="O2639" s="13" t="str">
        <f>PROPER(TRIM(SUBSTITUTE(D2639,"###"," ")))</f>
        <v>Quickstock</v>
      </c>
      <c r="P2639" s="13" t="str">
        <f t="shared" si="287"/>
        <v>Season Lite</v>
      </c>
      <c r="Q2639" s="34" t="str">
        <f t="shared" si="288"/>
        <v>Clothing</v>
      </c>
      <c r="R2639" s="13" t="str">
        <f t="shared" si="289"/>
        <v>Quickstock</v>
      </c>
      <c r="S2639" s="35">
        <f t="shared" si="290"/>
        <v>122</v>
      </c>
      <c r="T2639" s="35">
        <f t="shared" si="291"/>
        <v>64</v>
      </c>
      <c r="U2639" s="14">
        <f t="shared" si="292"/>
        <v>19987.330000000002</v>
      </c>
      <c r="V2639" s="14">
        <f t="shared" si="293"/>
        <v>2438454.2600000002</v>
      </c>
      <c r="W2639" s="13" t="str">
        <v>In Stock</v>
      </c>
      <c r="X2639" s="13" t="str">
        <v>No</v>
      </c>
      <c r="Y2639" s="13">
        <v>0</v>
      </c>
    </row>
    <row r="2640" spans="1:25" x14ac:dyDescent="0.3">
      <c r="A2640" s="31" t="s">
        <v>5214</v>
      </c>
      <c r="B2640" s="31" t="s">
        <v>5215</v>
      </c>
      <c r="C2640" s="31" t="s">
        <v>20</v>
      </c>
      <c r="D2640" s="31" t="s">
        <v>53</v>
      </c>
      <c r="E2640" s="31">
        <v>10</v>
      </c>
      <c r="F2640" s="31">
        <v>48</v>
      </c>
      <c r="G2640" s="31">
        <v>18162.419999999998</v>
      </c>
      <c r="H2640" s="31">
        <v>181624.2</v>
      </c>
      <c r="I2640" s="32">
        <v>45833</v>
      </c>
      <c r="J2640" s="32">
        <v>45941</v>
      </c>
      <c r="K2640" s="13"/>
      <c r="L2640" s="33" t="s">
        <v>58</v>
      </c>
      <c r="M2640" s="13" t="str">
        <f>PROPER(TRIM(SUBSTITUTE(B2640,"###"," ")))</f>
        <v>Democrat Pro</v>
      </c>
      <c r="N2640" s="13" t="str">
        <f>PROPER(TRIM(SUBSTITUTE(C2640,"###"," ")))</f>
        <v>Toys</v>
      </c>
      <c r="O2640" s="13" t="str">
        <f>PROPER(TRIM(SUBSTITUTE(D2640,"###"," ")))</f>
        <v>Abc Pvt Ltd</v>
      </c>
      <c r="P2640" s="13" t="str">
        <f t="shared" si="287"/>
        <v>Democrat Pro</v>
      </c>
      <c r="Q2640" s="34" t="str">
        <f t="shared" si="288"/>
        <v>Toys</v>
      </c>
      <c r="R2640" s="13" t="str">
        <f t="shared" si="289"/>
        <v>Abc Pvt Ltd</v>
      </c>
      <c r="S2640" s="35">
        <f t="shared" si="290"/>
        <v>10</v>
      </c>
      <c r="T2640" s="35">
        <f t="shared" si="291"/>
        <v>48</v>
      </c>
      <c r="U2640" s="14">
        <f t="shared" si="292"/>
        <v>18162.419999999998</v>
      </c>
      <c r="V2640" s="14">
        <f t="shared" si="293"/>
        <v>181624.19999999998</v>
      </c>
      <c r="W2640" s="13" t="str">
        <v>Low Stock</v>
      </c>
      <c r="X2640" s="13" t="str">
        <v>Yes</v>
      </c>
      <c r="Y2640" s="13">
        <v>1</v>
      </c>
    </row>
    <row r="2641" spans="1:25" x14ac:dyDescent="0.3">
      <c r="A2641" s="31" t="s">
        <v>5216</v>
      </c>
      <c r="B2641" s="31" t="s">
        <v>5217</v>
      </c>
      <c r="C2641" s="31" t="s">
        <v>40</v>
      </c>
      <c r="D2641" s="31" t="s">
        <v>53</v>
      </c>
      <c r="E2641" s="31">
        <v>151</v>
      </c>
      <c r="F2641" s="31">
        <v>78</v>
      </c>
      <c r="G2641" s="31">
        <v>10039.66</v>
      </c>
      <c r="H2641" s="31">
        <v>1515988.66</v>
      </c>
      <c r="I2641" s="32">
        <v>45838</v>
      </c>
      <c r="J2641" s="32">
        <v>45931</v>
      </c>
      <c r="K2641" s="31" t="s">
        <v>25</v>
      </c>
      <c r="L2641" s="33" t="s">
        <v>21</v>
      </c>
      <c r="M2641" s="13" t="str">
        <f>PROPER(TRIM(SUBSTITUTE(B2641,"###"," ")))</f>
        <v>Place Mini</v>
      </c>
      <c r="N2641" s="13" t="str">
        <f>PROPER(TRIM(SUBSTITUTE(C2641,"###"," ")))</f>
        <v>Electronics</v>
      </c>
      <c r="O2641" s="13" t="str">
        <f>PROPER(TRIM(SUBSTITUTE(D2641,"###"," ")))</f>
        <v>Abc Pvt Ltd</v>
      </c>
      <c r="P2641" s="13" t="str">
        <f t="shared" si="287"/>
        <v>Place Mini</v>
      </c>
      <c r="Q2641" s="34" t="str">
        <f t="shared" si="288"/>
        <v>Electronics</v>
      </c>
      <c r="R2641" s="13" t="str">
        <f t="shared" si="289"/>
        <v>Abc Pvt Ltd</v>
      </c>
      <c r="S2641" s="35">
        <f t="shared" si="290"/>
        <v>151</v>
      </c>
      <c r="T2641" s="35">
        <f t="shared" si="291"/>
        <v>78</v>
      </c>
      <c r="U2641" s="14">
        <f t="shared" si="292"/>
        <v>10039.66</v>
      </c>
      <c r="V2641" s="14">
        <f t="shared" si="293"/>
        <v>1515988.66</v>
      </c>
      <c r="W2641" s="13" t="str">
        <v>In Stock</v>
      </c>
      <c r="X2641" s="13" t="str">
        <v>No</v>
      </c>
      <c r="Y2641" s="13">
        <v>0</v>
      </c>
    </row>
    <row r="2642" spans="1:25" x14ac:dyDescent="0.3">
      <c r="A2642" s="31" t="s">
        <v>5218</v>
      </c>
      <c r="B2642" s="31" t="s">
        <v>3532</v>
      </c>
      <c r="C2642" s="31" t="s">
        <v>20</v>
      </c>
      <c r="D2642" s="31" t="s">
        <v>15</v>
      </c>
      <c r="E2642" s="31">
        <v>166</v>
      </c>
      <c r="F2642" s="31">
        <v>80</v>
      </c>
      <c r="G2642" s="31">
        <v>13890.14</v>
      </c>
      <c r="H2642" s="31">
        <v>2305763.2400000002</v>
      </c>
      <c r="I2642" s="32">
        <v>45710</v>
      </c>
      <c r="J2642" s="32">
        <v>45912</v>
      </c>
      <c r="K2642" s="31" t="s">
        <v>29</v>
      </c>
      <c r="L2642" s="33" t="s">
        <v>30</v>
      </c>
      <c r="M2642" s="13" t="str">
        <f>PROPER(TRIM(SUBSTITUTE(B2642,"###"," ")))</f>
        <v>Certainly Lite</v>
      </c>
      <c r="N2642" s="13" t="str">
        <f>PROPER(TRIM(SUBSTITUTE(C2642,"###"," ")))</f>
        <v>Toys</v>
      </c>
      <c r="O2642" s="13" t="str">
        <f>PROPER(TRIM(SUBSTITUTE(D2642,"###"," ")))</f>
        <v>Global Traders</v>
      </c>
      <c r="P2642" s="13" t="str">
        <f t="shared" si="287"/>
        <v>Certainly Lite</v>
      </c>
      <c r="Q2642" s="34" t="str">
        <f t="shared" si="288"/>
        <v>Toys</v>
      </c>
      <c r="R2642" s="13" t="str">
        <f t="shared" si="289"/>
        <v>Global Traders</v>
      </c>
      <c r="S2642" s="35">
        <f t="shared" si="290"/>
        <v>166</v>
      </c>
      <c r="T2642" s="35">
        <f t="shared" si="291"/>
        <v>80</v>
      </c>
      <c r="U2642" s="14">
        <f t="shared" si="292"/>
        <v>13890.14</v>
      </c>
      <c r="V2642" s="14">
        <f t="shared" si="293"/>
        <v>2305763.2399999998</v>
      </c>
      <c r="W2642" s="13" t="str">
        <v>In Stock</v>
      </c>
      <c r="X2642" s="13" t="str">
        <v>No</v>
      </c>
      <c r="Y2642" s="13">
        <v>0</v>
      </c>
    </row>
    <row r="2643" spans="1:25" x14ac:dyDescent="0.3">
      <c r="A2643" s="31" t="s">
        <v>5219</v>
      </c>
      <c r="B2643" s="31" t="s">
        <v>5220</v>
      </c>
      <c r="C2643" s="31" t="s">
        <v>14</v>
      </c>
      <c r="D2643" s="31" t="s">
        <v>15</v>
      </c>
      <c r="E2643" s="31">
        <v>97</v>
      </c>
      <c r="F2643" s="31">
        <v>75</v>
      </c>
      <c r="G2643" s="31">
        <v>5369.79</v>
      </c>
      <c r="H2643" s="31">
        <v>520869.63</v>
      </c>
      <c r="I2643" s="32">
        <v>45760</v>
      </c>
      <c r="J2643" s="32">
        <v>45877</v>
      </c>
      <c r="K2643" s="31" t="s">
        <v>16</v>
      </c>
      <c r="L2643" s="33" t="s">
        <v>17</v>
      </c>
      <c r="M2643" s="13" t="str">
        <f>PROPER(TRIM(SUBSTITUTE(B2643,"###"," ")))</f>
        <v>Money Lite</v>
      </c>
      <c r="N2643" s="13" t="str">
        <f>PROPER(TRIM(SUBSTITUTE(C2643,"###"," ")))</f>
        <v>Clothing</v>
      </c>
      <c r="O2643" s="13" t="str">
        <f>PROPER(TRIM(SUBSTITUTE(D2643,"###"," ")))</f>
        <v>Global Traders</v>
      </c>
      <c r="P2643" s="13" t="str">
        <f t="shared" si="287"/>
        <v>Money Lite</v>
      </c>
      <c r="Q2643" s="34" t="str">
        <f t="shared" si="288"/>
        <v>Clothing</v>
      </c>
      <c r="R2643" s="13" t="str">
        <f t="shared" si="289"/>
        <v>Global Traders</v>
      </c>
      <c r="S2643" s="35">
        <f t="shared" si="290"/>
        <v>97</v>
      </c>
      <c r="T2643" s="35">
        <f t="shared" si="291"/>
        <v>75</v>
      </c>
      <c r="U2643" s="14">
        <f t="shared" si="292"/>
        <v>5369.79</v>
      </c>
      <c r="V2643" s="14">
        <f t="shared" si="293"/>
        <v>520869.63</v>
      </c>
      <c r="W2643" s="13" t="str">
        <v>In Stock</v>
      </c>
      <c r="X2643" s="13" t="str">
        <v>No</v>
      </c>
      <c r="Y2643" s="13">
        <v>0</v>
      </c>
    </row>
    <row r="2644" spans="1:25" x14ac:dyDescent="0.3">
      <c r="A2644" s="31" t="s">
        <v>5221</v>
      </c>
      <c r="B2644" s="31" t="s">
        <v>175</v>
      </c>
      <c r="C2644" s="31" t="s">
        <v>14</v>
      </c>
      <c r="D2644" s="31" t="s">
        <v>53</v>
      </c>
      <c r="E2644" s="31">
        <v>154</v>
      </c>
      <c r="F2644" s="31">
        <v>65</v>
      </c>
      <c r="G2644" s="31">
        <v>9545.83</v>
      </c>
      <c r="H2644" s="31">
        <v>1470057.82</v>
      </c>
      <c r="I2644" s="32">
        <v>45844</v>
      </c>
      <c r="J2644" s="32">
        <v>45903</v>
      </c>
      <c r="K2644" s="13"/>
      <c r="L2644" s="33" t="s">
        <v>58</v>
      </c>
      <c r="M2644" s="13" t="str">
        <f>PROPER(TRIM(SUBSTITUTE(B2644,"###"," ")))</f>
        <v>Enough Mini</v>
      </c>
      <c r="N2644" s="13" t="str">
        <f>PROPER(TRIM(SUBSTITUTE(C2644,"###"," ")))</f>
        <v>Clothing</v>
      </c>
      <c r="O2644" s="13" t="str">
        <f>PROPER(TRIM(SUBSTITUTE(D2644,"###"," ")))</f>
        <v>Abc Pvt Ltd</v>
      </c>
      <c r="P2644" s="13" t="str">
        <f t="shared" si="287"/>
        <v>Enough Mini</v>
      </c>
      <c r="Q2644" s="34" t="str">
        <f t="shared" si="288"/>
        <v>Clothing</v>
      </c>
      <c r="R2644" s="13" t="str">
        <f t="shared" si="289"/>
        <v>Abc Pvt Ltd</v>
      </c>
      <c r="S2644" s="35">
        <f t="shared" si="290"/>
        <v>154</v>
      </c>
      <c r="T2644" s="35">
        <f t="shared" si="291"/>
        <v>65</v>
      </c>
      <c r="U2644" s="14">
        <f t="shared" si="292"/>
        <v>9545.83</v>
      </c>
      <c r="V2644" s="14">
        <f t="shared" si="293"/>
        <v>1470057.82</v>
      </c>
      <c r="W2644" s="13" t="str">
        <v>In Stock</v>
      </c>
      <c r="X2644" s="13" t="str">
        <v>No</v>
      </c>
      <c r="Y2644" s="13">
        <v>0</v>
      </c>
    </row>
    <row r="2645" spans="1:25" x14ac:dyDescent="0.3">
      <c r="A2645" s="31" t="s">
        <v>5223</v>
      </c>
      <c r="B2645" s="31" t="s">
        <v>5224</v>
      </c>
      <c r="C2645" s="31" t="s">
        <v>40</v>
      </c>
      <c r="D2645" s="31" t="s">
        <v>41</v>
      </c>
      <c r="E2645" s="13"/>
      <c r="F2645" s="31">
        <v>93</v>
      </c>
      <c r="G2645" s="31">
        <v>9210.2199999999993</v>
      </c>
      <c r="H2645" s="13"/>
      <c r="I2645" s="32">
        <v>45837</v>
      </c>
      <c r="J2645" s="32">
        <v>45908</v>
      </c>
      <c r="K2645" s="31" t="s">
        <v>57</v>
      </c>
      <c r="L2645" s="33" t="s">
        <v>30</v>
      </c>
      <c r="M2645" s="13" t="str">
        <f>PROPER(TRIM(SUBSTITUTE(B2645,"###"," ")))</f>
        <v>They Mini</v>
      </c>
      <c r="N2645" s="13" t="str">
        <f>PROPER(TRIM(SUBSTITUTE(C2645,"###"," ")))</f>
        <v>Electronics</v>
      </c>
      <c r="O2645" s="13" t="str">
        <f>PROPER(TRIM(SUBSTITUTE(D2645,"###"," ")))</f>
        <v>Quickstock</v>
      </c>
      <c r="P2645" s="13" t="str">
        <f t="shared" si="287"/>
        <v>They Mini</v>
      </c>
      <c r="Q2645" s="34" t="str">
        <f t="shared" si="288"/>
        <v>Electronics</v>
      </c>
      <c r="R2645" s="13" t="str">
        <f t="shared" si="289"/>
        <v>Quickstock</v>
      </c>
      <c r="S2645" s="35">
        <f t="shared" si="290"/>
        <v>0</v>
      </c>
      <c r="T2645" s="35">
        <f t="shared" si="291"/>
        <v>93</v>
      </c>
      <c r="U2645" s="14">
        <f t="shared" si="292"/>
        <v>9210.2199999999993</v>
      </c>
      <c r="V2645" s="14">
        <f t="shared" si="293"/>
        <v>0</v>
      </c>
      <c r="W2645" s="13" t="str">
        <v>Out of Stock</v>
      </c>
      <c r="X2645" s="13" t="str">
        <v>Yes</v>
      </c>
      <c r="Y2645" s="13">
        <v>1</v>
      </c>
    </row>
    <row r="2646" spans="1:25" x14ac:dyDescent="0.3">
      <c r="A2646" s="31" t="s">
        <v>5225</v>
      </c>
      <c r="B2646" s="31" t="s">
        <v>5226</v>
      </c>
      <c r="C2646" s="31" t="s">
        <v>40</v>
      </c>
      <c r="D2646" s="31" t="s">
        <v>45</v>
      </c>
      <c r="E2646" s="31">
        <v>156</v>
      </c>
      <c r="F2646" s="31">
        <v>60</v>
      </c>
      <c r="G2646" s="31">
        <v>3405.86</v>
      </c>
      <c r="H2646" s="31">
        <v>531314.16</v>
      </c>
      <c r="I2646" s="32">
        <v>45680</v>
      </c>
      <c r="J2646" s="32">
        <v>45889</v>
      </c>
      <c r="K2646" s="31" t="s">
        <v>25</v>
      </c>
      <c r="L2646" s="33" t="s">
        <v>17</v>
      </c>
      <c r="M2646" s="13" t="str">
        <f>PROPER(TRIM(SUBSTITUTE(B2646,"###"," ")))</f>
        <v>Woman Mini</v>
      </c>
      <c r="N2646" s="13" t="str">
        <f>PROPER(TRIM(SUBSTITUTE(C2646,"###"," ")))</f>
        <v>Electronics</v>
      </c>
      <c r="O2646" s="13" t="str">
        <f>PROPER(TRIM(SUBSTITUTE(D2646,"###"," ")))</f>
        <v>Retailmart Inc</v>
      </c>
      <c r="P2646" s="13" t="str">
        <f t="shared" si="287"/>
        <v>Woman Mini</v>
      </c>
      <c r="Q2646" s="34" t="str">
        <f t="shared" si="288"/>
        <v>Electronics</v>
      </c>
      <c r="R2646" s="13" t="str">
        <f t="shared" si="289"/>
        <v>Retailmart Inc</v>
      </c>
      <c r="S2646" s="35">
        <f t="shared" si="290"/>
        <v>156</v>
      </c>
      <c r="T2646" s="35">
        <f t="shared" si="291"/>
        <v>60</v>
      </c>
      <c r="U2646" s="14">
        <f t="shared" si="292"/>
        <v>3405.86</v>
      </c>
      <c r="V2646" s="14">
        <f t="shared" si="293"/>
        <v>531314.16</v>
      </c>
      <c r="W2646" s="13" t="str">
        <v>In Stock</v>
      </c>
      <c r="X2646" s="13" t="str">
        <v>No</v>
      </c>
      <c r="Y2646" s="13">
        <v>0</v>
      </c>
    </row>
    <row r="2647" spans="1:25" x14ac:dyDescent="0.3">
      <c r="A2647" s="31" t="s">
        <v>5227</v>
      </c>
      <c r="B2647" s="31" t="s">
        <v>5228</v>
      </c>
      <c r="C2647" s="31" t="s">
        <v>44</v>
      </c>
      <c r="D2647" s="31" t="s">
        <v>24</v>
      </c>
      <c r="E2647" s="31">
        <v>164</v>
      </c>
      <c r="F2647" s="31">
        <v>33</v>
      </c>
      <c r="G2647" s="31">
        <v>458.82</v>
      </c>
      <c r="H2647" s="31">
        <v>75246.48</v>
      </c>
      <c r="I2647" s="32">
        <v>45689</v>
      </c>
      <c r="J2647" s="32">
        <v>45877</v>
      </c>
      <c r="K2647" s="31" t="s">
        <v>25</v>
      </c>
      <c r="L2647" s="33" t="s">
        <v>30</v>
      </c>
      <c r="M2647" s="13" t="str">
        <f>PROPER(TRIM(SUBSTITUTE(B2647,"###"," ")))</f>
        <v>Suffer X</v>
      </c>
      <c r="N2647" s="13" t="str">
        <f>PROPER(TRIM(SUBSTITUTE(C2647,"###"," ")))</f>
        <v>Groceries</v>
      </c>
      <c r="O2647" s="13" t="str">
        <f>PROPER(TRIM(SUBSTITUTE(D2647,"###"," ")))</f>
        <v>Omni Suppliers</v>
      </c>
      <c r="P2647" s="13" t="str">
        <f t="shared" si="287"/>
        <v>Suffer X</v>
      </c>
      <c r="Q2647" s="34" t="str">
        <f t="shared" si="288"/>
        <v>Groceries</v>
      </c>
      <c r="R2647" s="13" t="str">
        <f t="shared" si="289"/>
        <v>Omni Suppliers</v>
      </c>
      <c r="S2647" s="35">
        <f t="shared" si="290"/>
        <v>164</v>
      </c>
      <c r="T2647" s="35">
        <f t="shared" si="291"/>
        <v>33</v>
      </c>
      <c r="U2647" s="14">
        <f t="shared" si="292"/>
        <v>458.82</v>
      </c>
      <c r="V2647" s="14">
        <f t="shared" si="293"/>
        <v>75246.48</v>
      </c>
      <c r="W2647" s="13" t="str">
        <v>In Stock</v>
      </c>
      <c r="X2647" s="13" t="str">
        <v>No</v>
      </c>
      <c r="Y2647" s="13">
        <v>0</v>
      </c>
    </row>
    <row r="2648" spans="1:25" x14ac:dyDescent="0.3">
      <c r="A2648" s="31" t="s">
        <v>5229</v>
      </c>
      <c r="B2648" s="31" t="s">
        <v>5230</v>
      </c>
      <c r="C2648" s="31" t="s">
        <v>44</v>
      </c>
      <c r="D2648" s="31" t="s">
        <v>53</v>
      </c>
      <c r="E2648" s="31">
        <v>167</v>
      </c>
      <c r="F2648" s="31">
        <v>73</v>
      </c>
      <c r="G2648" s="31">
        <v>13935.89</v>
      </c>
      <c r="H2648" s="31">
        <v>2327293.63</v>
      </c>
      <c r="I2648" s="32">
        <v>45827</v>
      </c>
      <c r="J2648" s="32">
        <v>45863</v>
      </c>
      <c r="K2648" s="31" t="s">
        <v>57</v>
      </c>
      <c r="L2648" s="33" t="s">
        <v>21</v>
      </c>
      <c r="M2648" s="13" t="str">
        <f>PROPER(TRIM(SUBSTITUTE(B2648,"###"," ")))</f>
        <v>Begin Max</v>
      </c>
      <c r="N2648" s="13" t="str">
        <f>PROPER(TRIM(SUBSTITUTE(C2648,"###"," ")))</f>
        <v>Groceries</v>
      </c>
      <c r="O2648" s="13" t="str">
        <f>PROPER(TRIM(SUBSTITUTE(D2648,"###"," ")))</f>
        <v>Abc Pvt Ltd</v>
      </c>
      <c r="P2648" s="13" t="str">
        <f t="shared" si="287"/>
        <v>Begin Max</v>
      </c>
      <c r="Q2648" s="34" t="str">
        <f t="shared" si="288"/>
        <v>Groceries</v>
      </c>
      <c r="R2648" s="13" t="str">
        <f t="shared" si="289"/>
        <v>Abc Pvt Ltd</v>
      </c>
      <c r="S2648" s="35">
        <f t="shared" si="290"/>
        <v>167</v>
      </c>
      <c r="T2648" s="35">
        <f t="shared" si="291"/>
        <v>73</v>
      </c>
      <c r="U2648" s="14">
        <f t="shared" si="292"/>
        <v>13935.89</v>
      </c>
      <c r="V2648" s="14">
        <f t="shared" si="293"/>
        <v>2327293.63</v>
      </c>
      <c r="W2648" s="13" t="str">
        <v>In Stock</v>
      </c>
      <c r="X2648" s="13" t="str">
        <v>No</v>
      </c>
      <c r="Y2648" s="13">
        <v>0</v>
      </c>
    </row>
    <row r="2649" spans="1:25" x14ac:dyDescent="0.3">
      <c r="A2649" s="31" t="s">
        <v>5231</v>
      </c>
      <c r="B2649" s="31" t="s">
        <v>5232</v>
      </c>
      <c r="C2649" s="31" t="s">
        <v>14</v>
      </c>
      <c r="D2649" s="31" t="s">
        <v>41</v>
      </c>
      <c r="E2649" s="31">
        <v>160</v>
      </c>
      <c r="F2649" s="31">
        <v>90</v>
      </c>
      <c r="G2649" s="31">
        <v>1089.1500000000001</v>
      </c>
      <c r="H2649" s="31">
        <v>174264</v>
      </c>
      <c r="I2649" s="32">
        <v>45753</v>
      </c>
      <c r="J2649" s="32">
        <v>45860</v>
      </c>
      <c r="K2649" s="31" t="s">
        <v>29</v>
      </c>
      <c r="L2649" s="33" t="s">
        <v>33</v>
      </c>
      <c r="M2649" s="13" t="str">
        <f>PROPER(TRIM(SUBSTITUTE(B2649,"###"," ")))</f>
        <v>Fund X</v>
      </c>
      <c r="N2649" s="13" t="str">
        <f>PROPER(TRIM(SUBSTITUTE(C2649,"###"," ")))</f>
        <v>Clothing</v>
      </c>
      <c r="O2649" s="13" t="str">
        <f>PROPER(TRIM(SUBSTITUTE(D2649,"###"," ")))</f>
        <v>Quickstock</v>
      </c>
      <c r="P2649" s="13" t="str">
        <f t="shared" si="287"/>
        <v>Fund X</v>
      </c>
      <c r="Q2649" s="34" t="str">
        <f t="shared" si="288"/>
        <v>Clothing</v>
      </c>
      <c r="R2649" s="13" t="str">
        <f t="shared" si="289"/>
        <v>Quickstock</v>
      </c>
      <c r="S2649" s="35">
        <f t="shared" si="290"/>
        <v>160</v>
      </c>
      <c r="T2649" s="35">
        <f t="shared" si="291"/>
        <v>90</v>
      </c>
      <c r="U2649" s="14">
        <f t="shared" si="292"/>
        <v>1089.1500000000001</v>
      </c>
      <c r="V2649" s="14">
        <f t="shared" si="293"/>
        <v>174264</v>
      </c>
      <c r="W2649" s="13" t="str">
        <v>In Stock</v>
      </c>
      <c r="X2649" s="13" t="str">
        <v>No</v>
      </c>
      <c r="Y2649" s="13">
        <v>0</v>
      </c>
    </row>
    <row r="2650" spans="1:25" x14ac:dyDescent="0.3">
      <c r="A2650" s="31" t="s">
        <v>5233</v>
      </c>
      <c r="B2650" s="31" t="s">
        <v>5234</v>
      </c>
      <c r="C2650" s="31" t="s">
        <v>14</v>
      </c>
      <c r="D2650" s="31" t="s">
        <v>24</v>
      </c>
      <c r="E2650" s="31">
        <v>174</v>
      </c>
      <c r="F2650" s="31">
        <v>65</v>
      </c>
      <c r="G2650" s="31">
        <v>16128.27</v>
      </c>
      <c r="H2650" s="31">
        <v>2806318.98</v>
      </c>
      <c r="I2650" s="32">
        <v>45797</v>
      </c>
      <c r="J2650" s="32">
        <v>45860</v>
      </c>
      <c r="K2650" s="31" t="s">
        <v>57</v>
      </c>
      <c r="L2650" s="33" t="s">
        <v>30</v>
      </c>
      <c r="M2650" s="13" t="str">
        <f>PROPER(TRIM(SUBSTITUTE(B2650,"###"," ")))</f>
        <v>Call X</v>
      </c>
      <c r="N2650" s="13" t="str">
        <f>PROPER(TRIM(SUBSTITUTE(C2650,"###"," ")))</f>
        <v>Clothing</v>
      </c>
      <c r="O2650" s="13" t="str">
        <f>PROPER(TRIM(SUBSTITUTE(D2650,"###"," ")))</f>
        <v>Omni Suppliers</v>
      </c>
      <c r="P2650" s="13" t="str">
        <f t="shared" si="287"/>
        <v>Call X</v>
      </c>
      <c r="Q2650" s="34" t="str">
        <f t="shared" si="288"/>
        <v>Clothing</v>
      </c>
      <c r="R2650" s="13" t="str">
        <f t="shared" si="289"/>
        <v>Omni Suppliers</v>
      </c>
      <c r="S2650" s="35">
        <f t="shared" si="290"/>
        <v>174</v>
      </c>
      <c r="T2650" s="35">
        <f t="shared" si="291"/>
        <v>65</v>
      </c>
      <c r="U2650" s="14">
        <f t="shared" si="292"/>
        <v>16128.27</v>
      </c>
      <c r="V2650" s="14">
        <f t="shared" si="293"/>
        <v>2806318.98</v>
      </c>
      <c r="W2650" s="13" t="str">
        <v>In Stock</v>
      </c>
      <c r="X2650" s="13" t="str">
        <v>No</v>
      </c>
      <c r="Y2650" s="13">
        <v>0</v>
      </c>
    </row>
    <row r="2651" spans="1:25" x14ac:dyDescent="0.3">
      <c r="A2651" s="31" t="s">
        <v>5235</v>
      </c>
      <c r="B2651" s="31" t="s">
        <v>5236</v>
      </c>
      <c r="C2651" s="31" t="s">
        <v>40</v>
      </c>
      <c r="D2651" s="31" t="s">
        <v>15</v>
      </c>
      <c r="E2651" s="31">
        <v>50</v>
      </c>
      <c r="F2651" s="31">
        <v>73</v>
      </c>
      <c r="G2651" s="31">
        <v>8736.9500000000007</v>
      </c>
      <c r="H2651" s="31">
        <v>436847.50000000012</v>
      </c>
      <c r="I2651" s="32">
        <v>45738</v>
      </c>
      <c r="J2651" s="32">
        <v>45894</v>
      </c>
      <c r="K2651" s="31" t="s">
        <v>54</v>
      </c>
      <c r="L2651" s="33" t="s">
        <v>21</v>
      </c>
      <c r="M2651" s="13" t="str">
        <f>PROPER(TRIM(SUBSTITUTE(B2651,"###"," ")))</f>
        <v>Now Max</v>
      </c>
      <c r="N2651" s="13" t="str">
        <f>PROPER(TRIM(SUBSTITUTE(C2651,"###"," ")))</f>
        <v>Electronics</v>
      </c>
      <c r="O2651" s="13" t="str">
        <f>PROPER(TRIM(SUBSTITUTE(D2651,"###"," ")))</f>
        <v>Global Traders</v>
      </c>
      <c r="P2651" s="13" t="str">
        <f t="shared" si="287"/>
        <v>Now Max</v>
      </c>
      <c r="Q2651" s="34" t="str">
        <f t="shared" si="288"/>
        <v>Electronics</v>
      </c>
      <c r="R2651" s="13" t="str">
        <f t="shared" si="289"/>
        <v>Global Traders</v>
      </c>
      <c r="S2651" s="35">
        <f t="shared" si="290"/>
        <v>50</v>
      </c>
      <c r="T2651" s="35">
        <f t="shared" si="291"/>
        <v>73</v>
      </c>
      <c r="U2651" s="14">
        <f t="shared" si="292"/>
        <v>8736.9500000000007</v>
      </c>
      <c r="V2651" s="14">
        <f t="shared" si="293"/>
        <v>436847.50000000006</v>
      </c>
      <c r="W2651" s="13" t="str">
        <v>Low Stock</v>
      </c>
      <c r="X2651" s="13" t="str">
        <v>Yes</v>
      </c>
      <c r="Y2651" s="13">
        <v>1</v>
      </c>
    </row>
    <row r="2652" spans="1:25" x14ac:dyDescent="0.3">
      <c r="A2652" s="31" t="s">
        <v>5238</v>
      </c>
      <c r="B2652" s="31" t="s">
        <v>5239</v>
      </c>
      <c r="C2652" s="31" t="s">
        <v>20</v>
      </c>
      <c r="D2652" s="31" t="s">
        <v>15</v>
      </c>
      <c r="E2652" s="31">
        <v>68</v>
      </c>
      <c r="F2652" s="31">
        <v>77</v>
      </c>
      <c r="G2652" s="31">
        <v>16726.400000000001</v>
      </c>
      <c r="H2652" s="31">
        <v>1137395.2</v>
      </c>
      <c r="I2652" s="32">
        <v>45708</v>
      </c>
      <c r="J2652" s="32">
        <v>45872</v>
      </c>
      <c r="K2652" s="13"/>
      <c r="L2652" s="33" t="s">
        <v>58</v>
      </c>
      <c r="M2652" s="13" t="str">
        <f>PROPER(TRIM(SUBSTITUTE(B2652,"###"," ")))</f>
        <v>After Lite</v>
      </c>
      <c r="N2652" s="13" t="str">
        <f>PROPER(TRIM(SUBSTITUTE(C2652,"###"," ")))</f>
        <v>Toys</v>
      </c>
      <c r="O2652" s="13" t="str">
        <f>PROPER(TRIM(SUBSTITUTE(D2652,"###"," ")))</f>
        <v>Global Traders</v>
      </c>
      <c r="P2652" s="13" t="str">
        <f t="shared" si="287"/>
        <v>After Lite</v>
      </c>
      <c r="Q2652" s="34" t="str">
        <f t="shared" si="288"/>
        <v>Toys</v>
      </c>
      <c r="R2652" s="13" t="str">
        <f t="shared" si="289"/>
        <v>Global Traders</v>
      </c>
      <c r="S2652" s="35">
        <f t="shared" si="290"/>
        <v>68</v>
      </c>
      <c r="T2652" s="35">
        <f t="shared" si="291"/>
        <v>77</v>
      </c>
      <c r="U2652" s="14">
        <f t="shared" si="292"/>
        <v>16726.400000000001</v>
      </c>
      <c r="V2652" s="14">
        <f t="shared" si="293"/>
        <v>1137395.2000000002</v>
      </c>
      <c r="W2652" s="13" t="str">
        <v>Low Stock</v>
      </c>
      <c r="X2652" s="13" t="str">
        <v>Yes</v>
      </c>
      <c r="Y2652" s="13">
        <v>1</v>
      </c>
    </row>
    <row r="2653" spans="1:25" x14ac:dyDescent="0.3">
      <c r="A2653" s="31" t="s">
        <v>5240</v>
      </c>
      <c r="B2653" s="31" t="s">
        <v>367</v>
      </c>
      <c r="C2653" s="31" t="s">
        <v>14</v>
      </c>
      <c r="D2653" s="31" t="s">
        <v>24</v>
      </c>
      <c r="E2653" s="31">
        <v>41</v>
      </c>
      <c r="F2653" s="13"/>
      <c r="G2653" s="31">
        <v>6470.84</v>
      </c>
      <c r="H2653" s="31">
        <v>265304.44</v>
      </c>
      <c r="I2653" s="32">
        <v>45804</v>
      </c>
      <c r="J2653" s="32">
        <v>45888</v>
      </c>
      <c r="K2653" s="31" t="s">
        <v>29</v>
      </c>
      <c r="L2653" s="33" t="s">
        <v>33</v>
      </c>
      <c r="M2653" s="13" t="str">
        <f>PROPER(TRIM(SUBSTITUTE(B2653,"###"," ")))</f>
        <v>Realize Pro</v>
      </c>
      <c r="N2653" s="13" t="str">
        <f>PROPER(TRIM(SUBSTITUTE(C2653,"###"," ")))</f>
        <v>Clothing</v>
      </c>
      <c r="O2653" s="13" t="str">
        <f>PROPER(TRIM(SUBSTITUTE(D2653,"###"," ")))</f>
        <v>Omni Suppliers</v>
      </c>
      <c r="P2653" s="13" t="str">
        <f t="shared" si="287"/>
        <v>Realize Pro</v>
      </c>
      <c r="Q2653" s="34" t="str">
        <f t="shared" si="288"/>
        <v>Clothing</v>
      </c>
      <c r="R2653" s="13" t="str">
        <f t="shared" si="289"/>
        <v>Omni Suppliers</v>
      </c>
      <c r="S2653" s="35">
        <f t="shared" si="290"/>
        <v>41</v>
      </c>
      <c r="T2653" s="35">
        <f t="shared" si="291"/>
        <v>0</v>
      </c>
      <c r="U2653" s="14">
        <f t="shared" si="292"/>
        <v>6470.84</v>
      </c>
      <c r="V2653" s="14">
        <f t="shared" si="293"/>
        <v>265304.44</v>
      </c>
      <c r="W2653" s="13" t="str">
        <v>In Stock</v>
      </c>
      <c r="X2653" s="13" t="str">
        <v>No</v>
      </c>
      <c r="Y2653" s="13">
        <v>0</v>
      </c>
    </row>
    <row r="2654" spans="1:25" x14ac:dyDescent="0.3">
      <c r="A2654" s="31" t="s">
        <v>5241</v>
      </c>
      <c r="B2654" s="31" t="s">
        <v>5242</v>
      </c>
      <c r="C2654" s="31" t="s">
        <v>44</v>
      </c>
      <c r="D2654" s="31" t="s">
        <v>53</v>
      </c>
      <c r="E2654" s="31">
        <v>112</v>
      </c>
      <c r="F2654" s="13"/>
      <c r="G2654" s="31">
        <v>2797.68</v>
      </c>
      <c r="H2654" s="31">
        <v>313340.15999999997</v>
      </c>
      <c r="I2654" s="32">
        <v>45768</v>
      </c>
      <c r="J2654" s="32">
        <v>45857</v>
      </c>
      <c r="K2654" s="13"/>
      <c r="L2654" s="33" t="s">
        <v>30</v>
      </c>
      <c r="M2654" s="13" t="str">
        <f>PROPER(TRIM(SUBSTITUTE(B2654,"###"," ")))</f>
        <v>Seek Pro</v>
      </c>
      <c r="N2654" s="13" t="str">
        <f>PROPER(TRIM(SUBSTITUTE(C2654,"###"," ")))</f>
        <v>Groceries</v>
      </c>
      <c r="O2654" s="13" t="str">
        <f>PROPER(TRIM(SUBSTITUTE(D2654,"###"," ")))</f>
        <v>Abc Pvt Ltd</v>
      </c>
      <c r="P2654" s="13" t="str">
        <f t="shared" si="287"/>
        <v>Seek Pro</v>
      </c>
      <c r="Q2654" s="34" t="str">
        <f t="shared" si="288"/>
        <v>Groceries</v>
      </c>
      <c r="R2654" s="13" t="str">
        <f t="shared" si="289"/>
        <v>Abc Pvt Ltd</v>
      </c>
      <c r="S2654" s="35">
        <f t="shared" si="290"/>
        <v>112</v>
      </c>
      <c r="T2654" s="35">
        <f t="shared" si="291"/>
        <v>0</v>
      </c>
      <c r="U2654" s="14">
        <f t="shared" si="292"/>
        <v>2797.68</v>
      </c>
      <c r="V2654" s="14">
        <f t="shared" si="293"/>
        <v>313340.15999999997</v>
      </c>
      <c r="W2654" s="13" t="str">
        <v>In Stock</v>
      </c>
      <c r="X2654" s="13" t="str">
        <v>No</v>
      </c>
      <c r="Y2654" s="13">
        <v>0</v>
      </c>
    </row>
    <row r="2655" spans="1:25" x14ac:dyDescent="0.3">
      <c r="A2655" s="31" t="s">
        <v>5243</v>
      </c>
      <c r="B2655" s="31" t="s">
        <v>5244</v>
      </c>
      <c r="C2655" s="31" t="s">
        <v>44</v>
      </c>
      <c r="D2655" s="31" t="s">
        <v>24</v>
      </c>
      <c r="E2655" s="31">
        <v>78</v>
      </c>
      <c r="F2655" s="31">
        <v>64</v>
      </c>
      <c r="G2655" s="31">
        <v>9278.14</v>
      </c>
      <c r="H2655" s="31">
        <v>723694.91999999993</v>
      </c>
      <c r="I2655" s="32">
        <v>45697</v>
      </c>
      <c r="J2655" s="32">
        <v>45895</v>
      </c>
      <c r="K2655" s="31" t="s">
        <v>25</v>
      </c>
      <c r="L2655" s="33" t="s">
        <v>17</v>
      </c>
      <c r="M2655" s="13" t="str">
        <f>PROPER(TRIM(SUBSTITUTE(B2655,"###"," ")))</f>
        <v>He Mini</v>
      </c>
      <c r="N2655" s="13" t="str">
        <f>PROPER(TRIM(SUBSTITUTE(C2655,"###"," ")))</f>
        <v>Groceries</v>
      </c>
      <c r="O2655" s="13" t="str">
        <f>PROPER(TRIM(SUBSTITUTE(D2655,"###"," ")))</f>
        <v>Omni Suppliers</v>
      </c>
      <c r="P2655" s="13" t="str">
        <f t="shared" si="287"/>
        <v>He Mini</v>
      </c>
      <c r="Q2655" s="34" t="str">
        <f t="shared" si="288"/>
        <v>Groceries</v>
      </c>
      <c r="R2655" s="13" t="str">
        <f t="shared" si="289"/>
        <v>Omni Suppliers</v>
      </c>
      <c r="S2655" s="35">
        <f t="shared" si="290"/>
        <v>78</v>
      </c>
      <c r="T2655" s="35">
        <f t="shared" si="291"/>
        <v>64</v>
      </c>
      <c r="U2655" s="14">
        <f t="shared" si="292"/>
        <v>9278.14</v>
      </c>
      <c r="V2655" s="14">
        <f t="shared" si="293"/>
        <v>723694.91999999993</v>
      </c>
      <c r="W2655" s="13" t="str">
        <v>In Stock</v>
      </c>
      <c r="X2655" s="13" t="str">
        <v>No</v>
      </c>
      <c r="Y2655" s="13">
        <v>0</v>
      </c>
    </row>
    <row r="2656" spans="1:25" x14ac:dyDescent="0.3">
      <c r="A2656" s="31" t="s">
        <v>5246</v>
      </c>
      <c r="B2656" s="31" t="s">
        <v>4818</v>
      </c>
      <c r="C2656" s="31" t="s">
        <v>40</v>
      </c>
      <c r="D2656" s="31" t="s">
        <v>45</v>
      </c>
      <c r="E2656" s="13"/>
      <c r="F2656" s="31">
        <v>79</v>
      </c>
      <c r="G2656" s="31">
        <v>15342.82</v>
      </c>
      <c r="H2656" s="13"/>
      <c r="I2656" s="32">
        <v>45725</v>
      </c>
      <c r="J2656" s="32">
        <v>45869</v>
      </c>
      <c r="K2656" s="31" t="s">
        <v>46</v>
      </c>
      <c r="L2656" s="33" t="s">
        <v>21</v>
      </c>
      <c r="M2656" s="13" t="str">
        <f>PROPER(TRIM(SUBSTITUTE(B2656,"###"," ")))</f>
        <v>Society Mini</v>
      </c>
      <c r="N2656" s="13" t="str">
        <f>PROPER(TRIM(SUBSTITUTE(C2656,"###"," ")))</f>
        <v>Electronics</v>
      </c>
      <c r="O2656" s="13" t="str">
        <f>PROPER(TRIM(SUBSTITUTE(D2656,"###"," ")))</f>
        <v>Retailmart Inc</v>
      </c>
      <c r="P2656" s="13" t="str">
        <f t="shared" si="287"/>
        <v>Society Mini</v>
      </c>
      <c r="Q2656" s="34" t="str">
        <f t="shared" si="288"/>
        <v>Electronics</v>
      </c>
      <c r="R2656" s="13" t="str">
        <f t="shared" si="289"/>
        <v>Retailmart Inc</v>
      </c>
      <c r="S2656" s="35">
        <f t="shared" si="290"/>
        <v>0</v>
      </c>
      <c r="T2656" s="35">
        <f t="shared" si="291"/>
        <v>79</v>
      </c>
      <c r="U2656" s="14">
        <f t="shared" si="292"/>
        <v>15342.82</v>
      </c>
      <c r="V2656" s="14">
        <f t="shared" si="293"/>
        <v>0</v>
      </c>
      <c r="W2656" s="13" t="str">
        <v>Out of Stock</v>
      </c>
      <c r="X2656" s="13" t="str">
        <v>Yes</v>
      </c>
      <c r="Y2656" s="13">
        <v>1</v>
      </c>
    </row>
    <row r="2657" spans="1:25" x14ac:dyDescent="0.3">
      <c r="A2657" s="31" t="s">
        <v>5247</v>
      </c>
      <c r="B2657" s="31" t="s">
        <v>693</v>
      </c>
      <c r="C2657" s="31" t="s">
        <v>44</v>
      </c>
      <c r="D2657" s="31" t="s">
        <v>41</v>
      </c>
      <c r="E2657" s="31">
        <v>116</v>
      </c>
      <c r="F2657" s="31">
        <v>99</v>
      </c>
      <c r="G2657" s="31">
        <v>1390.59</v>
      </c>
      <c r="H2657" s="31">
        <v>161308.44</v>
      </c>
      <c r="I2657" s="32">
        <v>45702</v>
      </c>
      <c r="J2657" s="32">
        <v>45866</v>
      </c>
      <c r="K2657" s="31" t="s">
        <v>57</v>
      </c>
      <c r="L2657" s="33" t="s">
        <v>33</v>
      </c>
      <c r="M2657" s="13" t="str">
        <f>PROPER(TRIM(SUBSTITUTE(B2657,"###"," ")))</f>
        <v>National Plus</v>
      </c>
      <c r="N2657" s="13" t="str">
        <f>PROPER(TRIM(SUBSTITUTE(C2657,"###"," ")))</f>
        <v>Groceries</v>
      </c>
      <c r="O2657" s="13" t="str">
        <f>PROPER(TRIM(SUBSTITUTE(D2657,"###"," ")))</f>
        <v>Quickstock</v>
      </c>
      <c r="P2657" s="13" t="str">
        <f t="shared" si="287"/>
        <v>National Plus</v>
      </c>
      <c r="Q2657" s="34" t="str">
        <f t="shared" si="288"/>
        <v>Groceries</v>
      </c>
      <c r="R2657" s="13" t="str">
        <f t="shared" si="289"/>
        <v>Quickstock</v>
      </c>
      <c r="S2657" s="35">
        <f t="shared" si="290"/>
        <v>116</v>
      </c>
      <c r="T2657" s="35">
        <f t="shared" si="291"/>
        <v>99</v>
      </c>
      <c r="U2657" s="14">
        <f t="shared" si="292"/>
        <v>1390.59</v>
      </c>
      <c r="V2657" s="14">
        <f t="shared" si="293"/>
        <v>161308.44</v>
      </c>
      <c r="W2657" s="13" t="str">
        <v>In Stock</v>
      </c>
      <c r="X2657" s="13" t="str">
        <v>No</v>
      </c>
      <c r="Y2657" s="13">
        <v>0</v>
      </c>
    </row>
    <row r="2658" spans="1:25" x14ac:dyDescent="0.3">
      <c r="A2658" s="31" t="s">
        <v>5248</v>
      </c>
      <c r="B2658" s="31" t="s">
        <v>5249</v>
      </c>
      <c r="C2658" s="31" t="s">
        <v>14</v>
      </c>
      <c r="D2658" s="31" t="s">
        <v>24</v>
      </c>
      <c r="E2658" s="31">
        <v>54</v>
      </c>
      <c r="F2658" s="31">
        <v>44</v>
      </c>
      <c r="G2658" s="31">
        <v>11143.34</v>
      </c>
      <c r="H2658" s="31">
        <v>601740.36</v>
      </c>
      <c r="I2658" s="32">
        <v>45786</v>
      </c>
      <c r="J2658" s="32">
        <v>45877</v>
      </c>
      <c r="K2658" s="31" t="s">
        <v>16</v>
      </c>
      <c r="L2658" s="33" t="s">
        <v>33</v>
      </c>
      <c r="M2658" s="13" t="str">
        <f>PROPER(TRIM(SUBSTITUTE(B2658,"###"," ")))</f>
        <v>Yes Max</v>
      </c>
      <c r="N2658" s="13" t="str">
        <f>PROPER(TRIM(SUBSTITUTE(C2658,"###"," ")))</f>
        <v>Clothing</v>
      </c>
      <c r="O2658" s="13" t="str">
        <f>PROPER(TRIM(SUBSTITUTE(D2658,"###"," ")))</f>
        <v>Omni Suppliers</v>
      </c>
      <c r="P2658" s="13" t="str">
        <f t="shared" si="287"/>
        <v>Yes Max</v>
      </c>
      <c r="Q2658" s="34" t="str">
        <f t="shared" si="288"/>
        <v>Clothing</v>
      </c>
      <c r="R2658" s="13" t="str">
        <f t="shared" si="289"/>
        <v>Omni Suppliers</v>
      </c>
      <c r="S2658" s="35">
        <f t="shared" si="290"/>
        <v>54</v>
      </c>
      <c r="T2658" s="35">
        <f t="shared" si="291"/>
        <v>44</v>
      </c>
      <c r="U2658" s="14">
        <f t="shared" si="292"/>
        <v>11143.34</v>
      </c>
      <c r="V2658" s="14">
        <f t="shared" si="293"/>
        <v>601740.36</v>
      </c>
      <c r="W2658" s="13" t="str">
        <v>In Stock</v>
      </c>
      <c r="X2658" s="13" t="str">
        <v>No</v>
      </c>
      <c r="Y2658" s="13">
        <v>0</v>
      </c>
    </row>
    <row r="2659" spans="1:25" x14ac:dyDescent="0.3">
      <c r="A2659" s="31" t="s">
        <v>5252</v>
      </c>
      <c r="B2659" s="31" t="s">
        <v>5147</v>
      </c>
      <c r="C2659" s="31" t="s">
        <v>40</v>
      </c>
      <c r="D2659" s="31" t="s">
        <v>53</v>
      </c>
      <c r="E2659" s="13"/>
      <c r="F2659" s="31">
        <v>64</v>
      </c>
      <c r="G2659" s="31">
        <v>14133.44</v>
      </c>
      <c r="H2659" s="13"/>
      <c r="I2659" s="32">
        <v>45680</v>
      </c>
      <c r="J2659" s="32">
        <v>45865</v>
      </c>
      <c r="K2659" s="31" t="s">
        <v>25</v>
      </c>
      <c r="L2659" s="33" t="s">
        <v>21</v>
      </c>
      <c r="M2659" s="13" t="str">
        <f>PROPER(TRIM(SUBSTITUTE(B2659,"###"," ")))</f>
        <v>Pick Lite</v>
      </c>
      <c r="N2659" s="13" t="str">
        <f>PROPER(TRIM(SUBSTITUTE(C2659,"###"," ")))</f>
        <v>Electronics</v>
      </c>
      <c r="O2659" s="13" t="str">
        <f>PROPER(TRIM(SUBSTITUTE(D2659,"###"," ")))</f>
        <v>Abc Pvt Ltd</v>
      </c>
      <c r="P2659" s="13" t="str">
        <f t="shared" si="287"/>
        <v>Pick Lite</v>
      </c>
      <c r="Q2659" s="34" t="str">
        <f t="shared" si="288"/>
        <v>Electronics</v>
      </c>
      <c r="R2659" s="13" t="str">
        <f t="shared" si="289"/>
        <v>Abc Pvt Ltd</v>
      </c>
      <c r="S2659" s="35">
        <f t="shared" si="290"/>
        <v>0</v>
      </c>
      <c r="T2659" s="35">
        <f t="shared" si="291"/>
        <v>64</v>
      </c>
      <c r="U2659" s="14">
        <f t="shared" si="292"/>
        <v>14133.44</v>
      </c>
      <c r="V2659" s="14">
        <f t="shared" si="293"/>
        <v>0</v>
      </c>
      <c r="W2659" s="13" t="str">
        <v>Out of Stock</v>
      </c>
      <c r="X2659" s="13" t="str">
        <v>Yes</v>
      </c>
      <c r="Y2659" s="13">
        <v>1</v>
      </c>
    </row>
    <row r="2660" spans="1:25" x14ac:dyDescent="0.3">
      <c r="A2660" s="31" t="s">
        <v>5253</v>
      </c>
      <c r="B2660" s="31" t="s">
        <v>5254</v>
      </c>
      <c r="C2660" s="31" t="s">
        <v>40</v>
      </c>
      <c r="D2660" s="31" t="s">
        <v>53</v>
      </c>
      <c r="E2660" s="31">
        <v>133</v>
      </c>
      <c r="F2660" s="31">
        <v>46</v>
      </c>
      <c r="G2660" s="31">
        <v>17477.509999999998</v>
      </c>
      <c r="H2660" s="31">
        <v>2324508.83</v>
      </c>
      <c r="I2660" s="32">
        <v>45769</v>
      </c>
      <c r="J2660" s="32">
        <v>45877</v>
      </c>
      <c r="K2660" s="31" t="s">
        <v>16</v>
      </c>
      <c r="L2660" s="33" t="s">
        <v>30</v>
      </c>
      <c r="M2660" s="13" t="str">
        <f>PROPER(TRIM(SUBSTITUTE(B2660,"###"," ")))</f>
        <v>Stop Lite</v>
      </c>
      <c r="N2660" s="13" t="str">
        <f>PROPER(TRIM(SUBSTITUTE(C2660,"###"," ")))</f>
        <v>Electronics</v>
      </c>
      <c r="O2660" s="13" t="str">
        <f>PROPER(TRIM(SUBSTITUTE(D2660,"###"," ")))</f>
        <v>Abc Pvt Ltd</v>
      </c>
      <c r="P2660" s="13" t="str">
        <f t="shared" si="287"/>
        <v>Stop Lite</v>
      </c>
      <c r="Q2660" s="34" t="str">
        <f t="shared" si="288"/>
        <v>Electronics</v>
      </c>
      <c r="R2660" s="13" t="str">
        <f t="shared" si="289"/>
        <v>Abc Pvt Ltd</v>
      </c>
      <c r="S2660" s="35">
        <f t="shared" si="290"/>
        <v>133</v>
      </c>
      <c r="T2660" s="35">
        <f t="shared" si="291"/>
        <v>46</v>
      </c>
      <c r="U2660" s="14">
        <f t="shared" si="292"/>
        <v>17477.509999999998</v>
      </c>
      <c r="V2660" s="14">
        <f t="shared" si="293"/>
        <v>2324508.8299999996</v>
      </c>
      <c r="W2660" s="13" t="str">
        <v>In Stock</v>
      </c>
      <c r="X2660" s="13" t="str">
        <v>No</v>
      </c>
      <c r="Y2660" s="13">
        <v>0</v>
      </c>
    </row>
    <row r="2661" spans="1:25" x14ac:dyDescent="0.3">
      <c r="A2661" s="31" t="s">
        <v>5255</v>
      </c>
      <c r="B2661" s="31" t="s">
        <v>5256</v>
      </c>
      <c r="C2661" s="31" t="s">
        <v>20</v>
      </c>
      <c r="D2661" s="31" t="s">
        <v>53</v>
      </c>
      <c r="E2661" s="31">
        <v>84</v>
      </c>
      <c r="F2661" s="31">
        <v>83</v>
      </c>
      <c r="G2661" s="31">
        <v>16541.5</v>
      </c>
      <c r="H2661" s="31">
        <v>1389486</v>
      </c>
      <c r="I2661" s="32">
        <v>45708</v>
      </c>
      <c r="J2661" s="32">
        <v>45876</v>
      </c>
      <c r="K2661" s="13"/>
      <c r="L2661" s="33" t="s">
        <v>30</v>
      </c>
      <c r="M2661" s="13" t="str">
        <f>PROPER(TRIM(SUBSTITUTE(B2661,"###"," ")))</f>
        <v>Exactly Plus</v>
      </c>
      <c r="N2661" s="13" t="str">
        <f>PROPER(TRIM(SUBSTITUTE(C2661,"###"," ")))</f>
        <v>Toys</v>
      </c>
      <c r="O2661" s="13" t="str">
        <f>PROPER(TRIM(SUBSTITUTE(D2661,"###"," ")))</f>
        <v>Abc Pvt Ltd</v>
      </c>
      <c r="P2661" s="13" t="str">
        <f t="shared" si="287"/>
        <v>Exactly Plus</v>
      </c>
      <c r="Q2661" s="34" t="str">
        <f t="shared" si="288"/>
        <v>Toys</v>
      </c>
      <c r="R2661" s="13" t="str">
        <f t="shared" si="289"/>
        <v>Abc Pvt Ltd</v>
      </c>
      <c r="S2661" s="35">
        <f t="shared" si="290"/>
        <v>84</v>
      </c>
      <c r="T2661" s="35">
        <f t="shared" si="291"/>
        <v>83</v>
      </c>
      <c r="U2661" s="14">
        <f t="shared" si="292"/>
        <v>16541.5</v>
      </c>
      <c r="V2661" s="14">
        <f t="shared" si="293"/>
        <v>1389486</v>
      </c>
      <c r="W2661" s="13" t="str">
        <v>In Stock</v>
      </c>
      <c r="X2661" s="13" t="str">
        <v>No</v>
      </c>
      <c r="Y2661" s="13">
        <v>0</v>
      </c>
    </row>
    <row r="2662" spans="1:25" x14ac:dyDescent="0.3">
      <c r="A2662" s="31" t="s">
        <v>5257</v>
      </c>
      <c r="B2662" s="31" t="s">
        <v>1805</v>
      </c>
      <c r="C2662" s="31" t="s">
        <v>28</v>
      </c>
      <c r="D2662" s="31" t="s">
        <v>53</v>
      </c>
      <c r="E2662" s="31">
        <v>11</v>
      </c>
      <c r="F2662" s="31">
        <v>49</v>
      </c>
      <c r="G2662" s="31">
        <v>664.12</v>
      </c>
      <c r="H2662" s="31">
        <v>7305.32</v>
      </c>
      <c r="I2662" s="32">
        <v>45826</v>
      </c>
      <c r="J2662" s="32">
        <v>45934</v>
      </c>
      <c r="K2662" s="13"/>
      <c r="L2662" s="33" t="s">
        <v>17</v>
      </c>
      <c r="M2662" s="13" t="str">
        <f>PROPER(TRIM(SUBSTITUTE(B2662,"###"," ")))</f>
        <v>Economic Pro</v>
      </c>
      <c r="N2662" s="13" t="str">
        <f>PROPER(TRIM(SUBSTITUTE(C2662,"###"," ")))</f>
        <v>Furniture</v>
      </c>
      <c r="O2662" s="13" t="str">
        <f>PROPER(TRIM(SUBSTITUTE(D2662,"###"," ")))</f>
        <v>Abc Pvt Ltd</v>
      </c>
      <c r="P2662" s="13" t="str">
        <f t="shared" si="287"/>
        <v>Economic Pro</v>
      </c>
      <c r="Q2662" s="34" t="str">
        <f t="shared" si="288"/>
        <v>Furniture</v>
      </c>
      <c r="R2662" s="13" t="str">
        <f t="shared" si="289"/>
        <v>Abc Pvt Ltd</v>
      </c>
      <c r="S2662" s="35">
        <f t="shared" si="290"/>
        <v>11</v>
      </c>
      <c r="T2662" s="35">
        <f t="shared" si="291"/>
        <v>49</v>
      </c>
      <c r="U2662" s="14">
        <f t="shared" si="292"/>
        <v>664.12</v>
      </c>
      <c r="V2662" s="14">
        <f t="shared" si="293"/>
        <v>7305.32</v>
      </c>
      <c r="W2662" s="13" t="str">
        <v>Low Stock</v>
      </c>
      <c r="X2662" s="13" t="str">
        <v>Yes</v>
      </c>
      <c r="Y2662" s="13">
        <v>1</v>
      </c>
    </row>
    <row r="2663" spans="1:25" x14ac:dyDescent="0.3">
      <c r="A2663" s="31" t="s">
        <v>5258</v>
      </c>
      <c r="B2663" s="31" t="s">
        <v>5259</v>
      </c>
      <c r="C2663" s="31" t="s">
        <v>20</v>
      </c>
      <c r="D2663" s="31" t="s">
        <v>41</v>
      </c>
      <c r="E2663" s="31">
        <v>111</v>
      </c>
      <c r="F2663" s="31">
        <v>79</v>
      </c>
      <c r="G2663" s="31">
        <v>6748.94</v>
      </c>
      <c r="H2663" s="31">
        <v>749132.34</v>
      </c>
      <c r="I2663" s="32">
        <v>45762</v>
      </c>
      <c r="J2663" s="32">
        <v>45903</v>
      </c>
      <c r="K2663" s="31" t="s">
        <v>46</v>
      </c>
      <c r="L2663" s="33" t="s">
        <v>33</v>
      </c>
      <c r="M2663" s="13" t="str">
        <f>PROPER(TRIM(SUBSTITUTE(B2663,"###"," ")))</f>
        <v>Everyone Mini</v>
      </c>
      <c r="N2663" s="13" t="str">
        <f>PROPER(TRIM(SUBSTITUTE(C2663,"###"," ")))</f>
        <v>Toys</v>
      </c>
      <c r="O2663" s="13" t="str">
        <f>PROPER(TRIM(SUBSTITUTE(D2663,"###"," ")))</f>
        <v>Quickstock</v>
      </c>
      <c r="P2663" s="13" t="str">
        <f t="shared" si="287"/>
        <v>Everyone Mini</v>
      </c>
      <c r="Q2663" s="34" t="str">
        <f t="shared" si="288"/>
        <v>Toys</v>
      </c>
      <c r="R2663" s="13" t="str">
        <f t="shared" si="289"/>
        <v>Quickstock</v>
      </c>
      <c r="S2663" s="35">
        <f t="shared" si="290"/>
        <v>111</v>
      </c>
      <c r="T2663" s="35">
        <f t="shared" si="291"/>
        <v>79</v>
      </c>
      <c r="U2663" s="14">
        <f t="shared" si="292"/>
        <v>6748.94</v>
      </c>
      <c r="V2663" s="14">
        <f t="shared" si="293"/>
        <v>749132.34</v>
      </c>
      <c r="W2663" s="13" t="str">
        <v>In Stock</v>
      </c>
      <c r="X2663" s="13" t="str">
        <v>No</v>
      </c>
      <c r="Y2663" s="13">
        <v>0</v>
      </c>
    </row>
    <row r="2664" spans="1:25" x14ac:dyDescent="0.3">
      <c r="A2664" s="31" t="s">
        <v>5264</v>
      </c>
      <c r="B2664" s="31" t="s">
        <v>5265</v>
      </c>
      <c r="C2664" s="31" t="s">
        <v>40</v>
      </c>
      <c r="D2664" s="31" t="s">
        <v>15</v>
      </c>
      <c r="E2664" s="31">
        <v>54</v>
      </c>
      <c r="F2664" s="31">
        <v>38</v>
      </c>
      <c r="G2664" s="31">
        <v>11535.6</v>
      </c>
      <c r="H2664" s="31">
        <v>622922.4</v>
      </c>
      <c r="I2664" s="32">
        <v>45714</v>
      </c>
      <c r="J2664" s="32">
        <v>45889</v>
      </c>
      <c r="K2664" s="31" t="s">
        <v>46</v>
      </c>
      <c r="L2664" s="33" t="s">
        <v>17</v>
      </c>
      <c r="M2664" s="13" t="str">
        <f>PROPER(TRIM(SUBSTITUTE(B2664,"###"," ")))</f>
        <v>Gun Lite</v>
      </c>
      <c r="N2664" s="13" t="str">
        <f>PROPER(TRIM(SUBSTITUTE(C2664,"###"," ")))</f>
        <v>Electronics</v>
      </c>
      <c r="O2664" s="13" t="str">
        <f>PROPER(TRIM(SUBSTITUTE(D2664,"###"," ")))</f>
        <v>Global Traders</v>
      </c>
      <c r="P2664" s="13" t="str">
        <f t="shared" si="287"/>
        <v>Gun Lite</v>
      </c>
      <c r="Q2664" s="34" t="str">
        <f t="shared" si="288"/>
        <v>Electronics</v>
      </c>
      <c r="R2664" s="13" t="str">
        <f t="shared" si="289"/>
        <v>Global Traders</v>
      </c>
      <c r="S2664" s="35">
        <f t="shared" si="290"/>
        <v>54</v>
      </c>
      <c r="T2664" s="35">
        <f t="shared" si="291"/>
        <v>38</v>
      </c>
      <c r="U2664" s="14">
        <f t="shared" si="292"/>
        <v>11535.6</v>
      </c>
      <c r="V2664" s="14">
        <f t="shared" si="293"/>
        <v>622922.4</v>
      </c>
      <c r="W2664" s="13" t="str">
        <v>In Stock</v>
      </c>
      <c r="X2664" s="13" t="str">
        <v>No</v>
      </c>
      <c r="Y2664" s="13">
        <v>0</v>
      </c>
    </row>
    <row r="2665" spans="1:25" x14ac:dyDescent="0.3">
      <c r="A2665" s="31" t="s">
        <v>5266</v>
      </c>
      <c r="B2665" s="31" t="s">
        <v>5267</v>
      </c>
      <c r="C2665" s="31" t="s">
        <v>20</v>
      </c>
      <c r="D2665" s="31" t="s">
        <v>45</v>
      </c>
      <c r="E2665" s="31">
        <v>166</v>
      </c>
      <c r="F2665" s="31">
        <v>95</v>
      </c>
      <c r="G2665" s="31">
        <v>7594.98</v>
      </c>
      <c r="H2665" s="31">
        <v>1260766.68</v>
      </c>
      <c r="I2665" s="32">
        <v>45692</v>
      </c>
      <c r="J2665" s="32">
        <v>45854</v>
      </c>
      <c r="K2665" s="31" t="s">
        <v>54</v>
      </c>
      <c r="L2665" s="33" t="s">
        <v>58</v>
      </c>
      <c r="M2665" s="13" t="str">
        <f>PROPER(TRIM(SUBSTITUTE(B2665,"###"," ")))</f>
        <v>Training X</v>
      </c>
      <c r="N2665" s="13" t="str">
        <f>PROPER(TRIM(SUBSTITUTE(C2665,"###"," ")))</f>
        <v>Toys</v>
      </c>
      <c r="O2665" s="13" t="str">
        <f>PROPER(TRIM(SUBSTITUTE(D2665,"###"," ")))</f>
        <v>Retailmart Inc</v>
      </c>
      <c r="P2665" s="13" t="str">
        <f t="shared" si="287"/>
        <v>Training X</v>
      </c>
      <c r="Q2665" s="34" t="str">
        <f t="shared" si="288"/>
        <v>Toys</v>
      </c>
      <c r="R2665" s="13" t="str">
        <f t="shared" si="289"/>
        <v>Retailmart Inc</v>
      </c>
      <c r="S2665" s="35">
        <f t="shared" si="290"/>
        <v>166</v>
      </c>
      <c r="T2665" s="35">
        <f t="shared" si="291"/>
        <v>95</v>
      </c>
      <c r="U2665" s="14">
        <f t="shared" si="292"/>
        <v>7594.98</v>
      </c>
      <c r="V2665" s="14">
        <f t="shared" si="293"/>
        <v>1260766.68</v>
      </c>
      <c r="W2665" s="13" t="str">
        <v>In Stock</v>
      </c>
      <c r="X2665" s="13" t="str">
        <v>No</v>
      </c>
      <c r="Y2665" s="13">
        <v>0</v>
      </c>
    </row>
    <row r="2666" spans="1:25" x14ac:dyDescent="0.3">
      <c r="A2666" s="31" t="s">
        <v>5268</v>
      </c>
      <c r="B2666" s="31" t="s">
        <v>5269</v>
      </c>
      <c r="C2666" s="31" t="s">
        <v>14</v>
      </c>
      <c r="D2666" s="31" t="s">
        <v>24</v>
      </c>
      <c r="E2666" s="31">
        <v>91</v>
      </c>
      <c r="F2666" s="31">
        <v>69</v>
      </c>
      <c r="G2666" s="31">
        <v>2401.31</v>
      </c>
      <c r="H2666" s="31">
        <v>218519.21</v>
      </c>
      <c r="I2666" s="32">
        <v>45708</v>
      </c>
      <c r="J2666" s="32">
        <v>45935</v>
      </c>
      <c r="K2666" s="13"/>
      <c r="L2666" s="33" t="s">
        <v>33</v>
      </c>
      <c r="M2666" s="13" t="str">
        <f>PROPER(TRIM(SUBSTITUTE(B2666,"###"," ")))</f>
        <v>Alone Pro</v>
      </c>
      <c r="N2666" s="13" t="str">
        <f>PROPER(TRIM(SUBSTITUTE(C2666,"###"," ")))</f>
        <v>Clothing</v>
      </c>
      <c r="O2666" s="13" t="str">
        <f>PROPER(TRIM(SUBSTITUTE(D2666,"###"," ")))</f>
        <v>Omni Suppliers</v>
      </c>
      <c r="P2666" s="13" t="str">
        <f t="shared" si="287"/>
        <v>Alone Pro</v>
      </c>
      <c r="Q2666" s="34" t="str">
        <f t="shared" si="288"/>
        <v>Clothing</v>
      </c>
      <c r="R2666" s="13" t="str">
        <f t="shared" si="289"/>
        <v>Omni Suppliers</v>
      </c>
      <c r="S2666" s="35">
        <f t="shared" si="290"/>
        <v>91</v>
      </c>
      <c r="T2666" s="35">
        <f t="shared" si="291"/>
        <v>69</v>
      </c>
      <c r="U2666" s="14">
        <f t="shared" si="292"/>
        <v>2401.31</v>
      </c>
      <c r="V2666" s="14">
        <f t="shared" si="293"/>
        <v>218519.21</v>
      </c>
      <c r="W2666" s="13" t="str">
        <v>In Stock</v>
      </c>
      <c r="X2666" s="13" t="str">
        <v>No</v>
      </c>
      <c r="Y2666" s="13">
        <v>0</v>
      </c>
    </row>
    <row r="2667" spans="1:25" x14ac:dyDescent="0.3">
      <c r="A2667" s="31" t="s">
        <v>5271</v>
      </c>
      <c r="B2667" s="31" t="s">
        <v>3848</v>
      </c>
      <c r="C2667" s="31" t="s">
        <v>28</v>
      </c>
      <c r="D2667" s="31" t="s">
        <v>41</v>
      </c>
      <c r="E2667" s="31">
        <v>136</v>
      </c>
      <c r="F2667" s="31">
        <v>28</v>
      </c>
      <c r="G2667" s="31">
        <v>10901.53</v>
      </c>
      <c r="H2667" s="31">
        <v>1482608.08</v>
      </c>
      <c r="I2667" s="32">
        <v>45681</v>
      </c>
      <c r="J2667" s="32">
        <v>45901</v>
      </c>
      <c r="K2667" s="31" t="s">
        <v>54</v>
      </c>
      <c r="L2667" s="33" t="s">
        <v>58</v>
      </c>
      <c r="M2667" s="13" t="str">
        <f>PROPER(TRIM(SUBSTITUTE(B2667,"###"," ")))</f>
        <v>Both Lite</v>
      </c>
      <c r="N2667" s="13" t="str">
        <f>PROPER(TRIM(SUBSTITUTE(C2667,"###"," ")))</f>
        <v>Furniture</v>
      </c>
      <c r="O2667" s="13" t="str">
        <f>PROPER(TRIM(SUBSTITUTE(D2667,"###"," ")))</f>
        <v>Quickstock</v>
      </c>
      <c r="P2667" s="13" t="str">
        <f t="shared" si="287"/>
        <v>Both Lite</v>
      </c>
      <c r="Q2667" s="34" t="str">
        <f t="shared" si="288"/>
        <v>Furniture</v>
      </c>
      <c r="R2667" s="13" t="str">
        <f t="shared" si="289"/>
        <v>Quickstock</v>
      </c>
      <c r="S2667" s="35">
        <f t="shared" si="290"/>
        <v>136</v>
      </c>
      <c r="T2667" s="35">
        <f t="shared" si="291"/>
        <v>28</v>
      </c>
      <c r="U2667" s="14">
        <f t="shared" si="292"/>
        <v>10901.53</v>
      </c>
      <c r="V2667" s="14">
        <f t="shared" si="293"/>
        <v>1482608.08</v>
      </c>
      <c r="W2667" s="13" t="str">
        <v>In Stock</v>
      </c>
      <c r="X2667" s="13" t="str">
        <v>No</v>
      </c>
      <c r="Y2667" s="13">
        <v>0</v>
      </c>
    </row>
    <row r="2668" spans="1:25" x14ac:dyDescent="0.3">
      <c r="A2668" s="31" t="s">
        <v>5272</v>
      </c>
      <c r="B2668" s="31" t="s">
        <v>5273</v>
      </c>
      <c r="C2668" s="31" t="s">
        <v>20</v>
      </c>
      <c r="D2668" s="31" t="s">
        <v>15</v>
      </c>
      <c r="E2668" s="31">
        <v>127</v>
      </c>
      <c r="F2668" s="31">
        <v>41</v>
      </c>
      <c r="G2668" s="31">
        <v>11826.47</v>
      </c>
      <c r="H2668" s="31">
        <v>1501961.69</v>
      </c>
      <c r="I2668" s="32">
        <v>45700</v>
      </c>
      <c r="J2668" s="32">
        <v>45882</v>
      </c>
      <c r="K2668" s="31" t="s">
        <v>54</v>
      </c>
      <c r="L2668" s="33" t="s">
        <v>17</v>
      </c>
      <c r="M2668" s="13" t="str">
        <f>PROPER(TRIM(SUBSTITUTE(B2668,"###"," ")))</f>
        <v>Message X</v>
      </c>
      <c r="N2668" s="13" t="str">
        <f>PROPER(TRIM(SUBSTITUTE(C2668,"###"," ")))</f>
        <v>Toys</v>
      </c>
      <c r="O2668" s="13" t="str">
        <f>PROPER(TRIM(SUBSTITUTE(D2668,"###"," ")))</f>
        <v>Global Traders</v>
      </c>
      <c r="P2668" s="13" t="str">
        <f t="shared" si="287"/>
        <v>Message X</v>
      </c>
      <c r="Q2668" s="34" t="str">
        <f t="shared" si="288"/>
        <v>Toys</v>
      </c>
      <c r="R2668" s="13" t="str">
        <f t="shared" si="289"/>
        <v>Global Traders</v>
      </c>
      <c r="S2668" s="35">
        <f t="shared" si="290"/>
        <v>127</v>
      </c>
      <c r="T2668" s="35">
        <f t="shared" si="291"/>
        <v>41</v>
      </c>
      <c r="U2668" s="14">
        <f t="shared" si="292"/>
        <v>11826.47</v>
      </c>
      <c r="V2668" s="14">
        <f t="shared" si="293"/>
        <v>1501961.69</v>
      </c>
      <c r="W2668" s="13" t="str">
        <v>In Stock</v>
      </c>
      <c r="X2668" s="13" t="str">
        <v>No</v>
      </c>
      <c r="Y2668" s="13">
        <v>0</v>
      </c>
    </row>
    <row r="2669" spans="1:25" x14ac:dyDescent="0.3">
      <c r="A2669" s="31" t="s">
        <v>5274</v>
      </c>
      <c r="B2669" s="31" t="s">
        <v>4520</v>
      </c>
      <c r="C2669" s="31" t="s">
        <v>40</v>
      </c>
      <c r="D2669" s="31" t="s">
        <v>53</v>
      </c>
      <c r="E2669" s="31">
        <v>37</v>
      </c>
      <c r="F2669" s="31">
        <v>27</v>
      </c>
      <c r="G2669" s="31">
        <v>4536.26</v>
      </c>
      <c r="H2669" s="31">
        <v>167841.62</v>
      </c>
      <c r="I2669" s="32">
        <v>45780</v>
      </c>
      <c r="J2669" s="32">
        <v>45929</v>
      </c>
      <c r="K2669" s="31" t="s">
        <v>54</v>
      </c>
      <c r="L2669" s="33" t="s">
        <v>21</v>
      </c>
      <c r="M2669" s="13" t="str">
        <f>PROPER(TRIM(SUBSTITUTE(B2669,"###"," ")))</f>
        <v>Carry Lite</v>
      </c>
      <c r="N2669" s="13" t="str">
        <f>PROPER(TRIM(SUBSTITUTE(C2669,"###"," ")))</f>
        <v>Electronics</v>
      </c>
      <c r="O2669" s="13" t="str">
        <f>PROPER(TRIM(SUBSTITUTE(D2669,"###"," ")))</f>
        <v>Abc Pvt Ltd</v>
      </c>
      <c r="P2669" s="13" t="str">
        <f t="shared" si="287"/>
        <v>Carry Lite</v>
      </c>
      <c r="Q2669" s="34" t="str">
        <f t="shared" si="288"/>
        <v>Electronics</v>
      </c>
      <c r="R2669" s="13" t="str">
        <f t="shared" si="289"/>
        <v>Abc Pvt Ltd</v>
      </c>
      <c r="S2669" s="35">
        <f t="shared" si="290"/>
        <v>37</v>
      </c>
      <c r="T2669" s="35">
        <f t="shared" si="291"/>
        <v>27</v>
      </c>
      <c r="U2669" s="14">
        <f t="shared" si="292"/>
        <v>4536.26</v>
      </c>
      <c r="V2669" s="14">
        <f t="shared" si="293"/>
        <v>167841.62</v>
      </c>
      <c r="W2669" s="13" t="str">
        <v>In Stock</v>
      </c>
      <c r="X2669" s="13" t="str">
        <v>No</v>
      </c>
      <c r="Y2669" s="13">
        <v>0</v>
      </c>
    </row>
    <row r="2670" spans="1:25" x14ac:dyDescent="0.3">
      <c r="A2670" s="31" t="s">
        <v>5275</v>
      </c>
      <c r="B2670" s="31" t="s">
        <v>5276</v>
      </c>
      <c r="C2670" s="31" t="s">
        <v>44</v>
      </c>
      <c r="D2670" s="31" t="s">
        <v>15</v>
      </c>
      <c r="E2670" s="31">
        <v>42</v>
      </c>
      <c r="F2670" s="31">
        <v>65</v>
      </c>
      <c r="G2670" s="31">
        <v>17130.12</v>
      </c>
      <c r="H2670" s="31">
        <v>719465.03999999992</v>
      </c>
      <c r="I2670" s="32">
        <v>45741</v>
      </c>
      <c r="J2670" s="32">
        <v>45920</v>
      </c>
      <c r="K2670" s="13"/>
      <c r="L2670" s="33" t="s">
        <v>58</v>
      </c>
      <c r="M2670" s="13" t="str">
        <f>PROPER(TRIM(SUBSTITUTE(B2670,"###"," ")))</f>
        <v>Tonight Lite</v>
      </c>
      <c r="N2670" s="13" t="str">
        <f>PROPER(TRIM(SUBSTITUTE(C2670,"###"," ")))</f>
        <v>Groceries</v>
      </c>
      <c r="O2670" s="13" t="str">
        <f>PROPER(TRIM(SUBSTITUTE(D2670,"###"," ")))</f>
        <v>Global Traders</v>
      </c>
      <c r="P2670" s="13" t="str">
        <f t="shared" si="287"/>
        <v>Tonight Lite</v>
      </c>
      <c r="Q2670" s="34" t="str">
        <f t="shared" si="288"/>
        <v>Groceries</v>
      </c>
      <c r="R2670" s="13" t="str">
        <f t="shared" si="289"/>
        <v>Global Traders</v>
      </c>
      <c r="S2670" s="35">
        <f t="shared" si="290"/>
        <v>42</v>
      </c>
      <c r="T2670" s="35">
        <f t="shared" si="291"/>
        <v>65</v>
      </c>
      <c r="U2670" s="14">
        <f t="shared" si="292"/>
        <v>17130.12</v>
      </c>
      <c r="V2670" s="14">
        <f t="shared" si="293"/>
        <v>719465.03999999992</v>
      </c>
      <c r="W2670" s="13" t="str">
        <v>Low Stock</v>
      </c>
      <c r="X2670" s="13" t="str">
        <v>Yes</v>
      </c>
      <c r="Y2670" s="13">
        <v>1</v>
      </c>
    </row>
    <row r="2671" spans="1:25" x14ac:dyDescent="0.3">
      <c r="A2671" s="31" t="s">
        <v>5278</v>
      </c>
      <c r="B2671" s="31" t="s">
        <v>5279</v>
      </c>
      <c r="C2671" s="31" t="s">
        <v>20</v>
      </c>
      <c r="D2671" s="31" t="s">
        <v>41</v>
      </c>
      <c r="E2671" s="31">
        <v>5</v>
      </c>
      <c r="F2671" s="31">
        <v>87</v>
      </c>
      <c r="G2671" s="31">
        <v>12535.64</v>
      </c>
      <c r="H2671" s="31">
        <v>62678.2</v>
      </c>
      <c r="I2671" s="32">
        <v>45744</v>
      </c>
      <c r="J2671" s="32">
        <v>45921</v>
      </c>
      <c r="K2671" s="13"/>
      <c r="L2671" s="33" t="s">
        <v>33</v>
      </c>
      <c r="M2671" s="13" t="str">
        <f>PROPER(TRIM(SUBSTITUTE(B2671,"###"," ")))</f>
        <v>Set X</v>
      </c>
      <c r="N2671" s="13" t="str">
        <f>PROPER(TRIM(SUBSTITUTE(C2671,"###"," ")))</f>
        <v>Toys</v>
      </c>
      <c r="O2671" s="13" t="str">
        <f>PROPER(TRIM(SUBSTITUTE(D2671,"###"," ")))</f>
        <v>Quickstock</v>
      </c>
      <c r="P2671" s="13" t="str">
        <f t="shared" si="287"/>
        <v>Set X</v>
      </c>
      <c r="Q2671" s="34" t="str">
        <f t="shared" si="288"/>
        <v>Toys</v>
      </c>
      <c r="R2671" s="13" t="str">
        <f t="shared" si="289"/>
        <v>Quickstock</v>
      </c>
      <c r="S2671" s="35">
        <f t="shared" si="290"/>
        <v>5</v>
      </c>
      <c r="T2671" s="35">
        <f t="shared" si="291"/>
        <v>87</v>
      </c>
      <c r="U2671" s="14">
        <f t="shared" si="292"/>
        <v>12535.64</v>
      </c>
      <c r="V2671" s="14">
        <f t="shared" si="293"/>
        <v>62678.2</v>
      </c>
      <c r="W2671" s="13" t="str">
        <v>Low Stock</v>
      </c>
      <c r="X2671" s="13" t="str">
        <v>Yes</v>
      </c>
      <c r="Y2671" s="13">
        <v>1</v>
      </c>
    </row>
    <row r="2672" spans="1:25" x14ac:dyDescent="0.3">
      <c r="A2672" s="31" t="s">
        <v>5281</v>
      </c>
      <c r="B2672" s="31" t="s">
        <v>5282</v>
      </c>
      <c r="C2672" s="31" t="s">
        <v>20</v>
      </c>
      <c r="D2672" s="31" t="s">
        <v>41</v>
      </c>
      <c r="E2672" s="31">
        <v>99</v>
      </c>
      <c r="F2672" s="31">
        <v>21</v>
      </c>
      <c r="G2672" s="31">
        <v>1181.26</v>
      </c>
      <c r="H2672" s="31">
        <v>116944.74</v>
      </c>
      <c r="I2672" s="32">
        <v>45850</v>
      </c>
      <c r="J2672" s="32">
        <v>45875</v>
      </c>
      <c r="K2672" s="31" t="s">
        <v>16</v>
      </c>
      <c r="L2672" s="33" t="s">
        <v>17</v>
      </c>
      <c r="M2672" s="13" t="str">
        <f>PROPER(TRIM(SUBSTITUTE(B2672,"###"," ")))</f>
        <v>Industry X</v>
      </c>
      <c r="N2672" s="13" t="str">
        <f>PROPER(TRIM(SUBSTITUTE(C2672,"###"," ")))</f>
        <v>Toys</v>
      </c>
      <c r="O2672" s="13" t="str">
        <f>PROPER(TRIM(SUBSTITUTE(D2672,"###"," ")))</f>
        <v>Quickstock</v>
      </c>
      <c r="P2672" s="13" t="str">
        <f t="shared" si="287"/>
        <v>Industry X</v>
      </c>
      <c r="Q2672" s="34" t="str">
        <f t="shared" si="288"/>
        <v>Toys</v>
      </c>
      <c r="R2672" s="13" t="str">
        <f t="shared" si="289"/>
        <v>Quickstock</v>
      </c>
      <c r="S2672" s="35">
        <f t="shared" si="290"/>
        <v>99</v>
      </c>
      <c r="T2672" s="35">
        <f t="shared" si="291"/>
        <v>21</v>
      </c>
      <c r="U2672" s="14">
        <f t="shared" si="292"/>
        <v>1181.26</v>
      </c>
      <c r="V2672" s="14">
        <f t="shared" si="293"/>
        <v>116944.74</v>
      </c>
      <c r="W2672" s="13" t="str">
        <v>In Stock</v>
      </c>
      <c r="X2672" s="13" t="str">
        <v>No</v>
      </c>
      <c r="Y2672" s="13">
        <v>0</v>
      </c>
    </row>
    <row r="2673" spans="1:25" x14ac:dyDescent="0.3">
      <c r="A2673" s="31" t="s">
        <v>5283</v>
      </c>
      <c r="B2673" s="31" t="s">
        <v>5284</v>
      </c>
      <c r="C2673" s="31" t="s">
        <v>28</v>
      </c>
      <c r="D2673" s="31" t="s">
        <v>15</v>
      </c>
      <c r="E2673" s="31">
        <v>136</v>
      </c>
      <c r="F2673" s="31">
        <v>84</v>
      </c>
      <c r="G2673" s="31">
        <v>18229.560000000001</v>
      </c>
      <c r="H2673" s="31">
        <v>2479220.16</v>
      </c>
      <c r="I2673" s="32">
        <v>45768</v>
      </c>
      <c r="J2673" s="32">
        <v>45918</v>
      </c>
      <c r="K2673" s="31" t="s">
        <v>29</v>
      </c>
      <c r="L2673" s="33" t="s">
        <v>33</v>
      </c>
      <c r="M2673" s="13" t="str">
        <f>PROPER(TRIM(SUBSTITUTE(B2673,"###"," ")))</f>
        <v>Son Pro</v>
      </c>
      <c r="N2673" s="13" t="str">
        <f>PROPER(TRIM(SUBSTITUTE(C2673,"###"," ")))</f>
        <v>Furniture</v>
      </c>
      <c r="O2673" s="13" t="str">
        <f>PROPER(TRIM(SUBSTITUTE(D2673,"###"," ")))</f>
        <v>Global Traders</v>
      </c>
      <c r="P2673" s="13" t="str">
        <f t="shared" si="287"/>
        <v>Son Pro</v>
      </c>
      <c r="Q2673" s="34" t="str">
        <f t="shared" si="288"/>
        <v>Furniture</v>
      </c>
      <c r="R2673" s="13" t="str">
        <f t="shared" si="289"/>
        <v>Global Traders</v>
      </c>
      <c r="S2673" s="35">
        <f t="shared" si="290"/>
        <v>136</v>
      </c>
      <c r="T2673" s="35">
        <f t="shared" si="291"/>
        <v>84</v>
      </c>
      <c r="U2673" s="14">
        <f t="shared" si="292"/>
        <v>18229.560000000001</v>
      </c>
      <c r="V2673" s="14">
        <f t="shared" si="293"/>
        <v>2479220.16</v>
      </c>
      <c r="W2673" s="13" t="str">
        <v>In Stock</v>
      </c>
      <c r="X2673" s="13" t="str">
        <v>No</v>
      </c>
      <c r="Y2673" s="13">
        <v>0</v>
      </c>
    </row>
    <row r="2674" spans="1:25" x14ac:dyDescent="0.3">
      <c r="A2674" s="31" t="s">
        <v>5285</v>
      </c>
      <c r="B2674" s="31" t="s">
        <v>3254</v>
      </c>
      <c r="C2674" s="31" t="s">
        <v>28</v>
      </c>
      <c r="D2674" s="31" t="s">
        <v>24</v>
      </c>
      <c r="E2674" s="31">
        <v>31</v>
      </c>
      <c r="F2674" s="31">
        <v>62</v>
      </c>
      <c r="G2674" s="31">
        <v>12992.5</v>
      </c>
      <c r="H2674" s="31">
        <v>402767.5</v>
      </c>
      <c r="I2674" s="32">
        <v>45761</v>
      </c>
      <c r="J2674" s="32">
        <v>45871</v>
      </c>
      <c r="K2674" s="13"/>
      <c r="L2674" s="33" t="s">
        <v>30</v>
      </c>
      <c r="M2674" s="13" t="str">
        <f>PROPER(TRIM(SUBSTITUTE(B2674,"###"," ")))</f>
        <v>Score Lite</v>
      </c>
      <c r="N2674" s="13" t="str">
        <f>PROPER(TRIM(SUBSTITUTE(C2674,"###"," ")))</f>
        <v>Furniture</v>
      </c>
      <c r="O2674" s="13" t="str">
        <f>PROPER(TRIM(SUBSTITUTE(D2674,"###"," ")))</f>
        <v>Omni Suppliers</v>
      </c>
      <c r="P2674" s="13" t="str">
        <f t="shared" si="287"/>
        <v>Score Lite</v>
      </c>
      <c r="Q2674" s="34" t="str">
        <f t="shared" si="288"/>
        <v>Furniture</v>
      </c>
      <c r="R2674" s="13" t="str">
        <f t="shared" si="289"/>
        <v>Omni Suppliers</v>
      </c>
      <c r="S2674" s="35">
        <f t="shared" si="290"/>
        <v>31</v>
      </c>
      <c r="T2674" s="35">
        <f t="shared" si="291"/>
        <v>62</v>
      </c>
      <c r="U2674" s="14">
        <f t="shared" si="292"/>
        <v>12992.5</v>
      </c>
      <c r="V2674" s="14">
        <f t="shared" si="293"/>
        <v>402767.5</v>
      </c>
      <c r="W2674" s="13" t="str">
        <v>Low Stock</v>
      </c>
      <c r="X2674" s="13" t="str">
        <v>Yes</v>
      </c>
      <c r="Y2674" s="13">
        <v>1</v>
      </c>
    </row>
    <row r="2675" spans="1:25" x14ac:dyDescent="0.3">
      <c r="A2675" s="31" t="s">
        <v>5286</v>
      </c>
      <c r="B2675" s="31" t="s">
        <v>5287</v>
      </c>
      <c r="C2675" s="31" t="s">
        <v>44</v>
      </c>
      <c r="D2675" s="31" t="s">
        <v>15</v>
      </c>
      <c r="E2675" s="31">
        <v>53</v>
      </c>
      <c r="F2675" s="31">
        <v>66</v>
      </c>
      <c r="G2675" s="31">
        <v>6161.57</v>
      </c>
      <c r="H2675" s="31">
        <v>326563.21000000002</v>
      </c>
      <c r="I2675" s="32">
        <v>45774</v>
      </c>
      <c r="J2675" s="32">
        <v>45897</v>
      </c>
      <c r="K2675" s="31" t="s">
        <v>16</v>
      </c>
      <c r="L2675" s="33" t="s">
        <v>21</v>
      </c>
      <c r="M2675" s="13" t="str">
        <f>PROPER(TRIM(SUBSTITUTE(B2675,"###"," ")))</f>
        <v>Opportunity Plus</v>
      </c>
      <c r="N2675" s="13" t="str">
        <f>PROPER(TRIM(SUBSTITUTE(C2675,"###"," ")))</f>
        <v>Groceries</v>
      </c>
      <c r="O2675" s="13" t="str">
        <f>PROPER(TRIM(SUBSTITUTE(D2675,"###"," ")))</f>
        <v>Global Traders</v>
      </c>
      <c r="P2675" s="13" t="str">
        <f t="shared" si="287"/>
        <v>Opportunity Plus</v>
      </c>
      <c r="Q2675" s="34" t="str">
        <f t="shared" si="288"/>
        <v>Groceries</v>
      </c>
      <c r="R2675" s="13" t="str">
        <f t="shared" si="289"/>
        <v>Global Traders</v>
      </c>
      <c r="S2675" s="35">
        <f t="shared" si="290"/>
        <v>53</v>
      </c>
      <c r="T2675" s="35">
        <f t="shared" si="291"/>
        <v>66</v>
      </c>
      <c r="U2675" s="14">
        <f t="shared" si="292"/>
        <v>6161.57</v>
      </c>
      <c r="V2675" s="14">
        <f t="shared" si="293"/>
        <v>326563.20999999996</v>
      </c>
      <c r="W2675" s="13" t="str">
        <v>Low Stock</v>
      </c>
      <c r="X2675" s="13" t="str">
        <v>Yes</v>
      </c>
      <c r="Y2675" s="13">
        <v>1</v>
      </c>
    </row>
    <row r="2676" spans="1:25" x14ac:dyDescent="0.3">
      <c r="A2676" s="31" t="s">
        <v>5288</v>
      </c>
      <c r="B2676" s="31" t="s">
        <v>729</v>
      </c>
      <c r="C2676" s="31" t="s">
        <v>28</v>
      </c>
      <c r="D2676" s="31" t="s">
        <v>15</v>
      </c>
      <c r="E2676" s="31">
        <v>156</v>
      </c>
      <c r="F2676" s="31">
        <v>66</v>
      </c>
      <c r="G2676" s="31">
        <v>15049.93</v>
      </c>
      <c r="H2676" s="31">
        <v>2347789.08</v>
      </c>
      <c r="I2676" s="32">
        <v>45745</v>
      </c>
      <c r="J2676" s="32">
        <v>45912</v>
      </c>
      <c r="K2676" s="13"/>
      <c r="L2676" s="33" t="s">
        <v>17</v>
      </c>
      <c r="M2676" s="13" t="str">
        <f>PROPER(TRIM(SUBSTITUTE(B2676,"###"," ")))</f>
        <v>Memory X</v>
      </c>
      <c r="N2676" s="13" t="str">
        <f>PROPER(TRIM(SUBSTITUTE(C2676,"###"," ")))</f>
        <v>Furniture</v>
      </c>
      <c r="O2676" s="13" t="str">
        <f>PROPER(TRIM(SUBSTITUTE(D2676,"###"," ")))</f>
        <v>Global Traders</v>
      </c>
      <c r="P2676" s="13" t="str">
        <f t="shared" si="287"/>
        <v>Memory X</v>
      </c>
      <c r="Q2676" s="34" t="str">
        <f t="shared" si="288"/>
        <v>Furniture</v>
      </c>
      <c r="R2676" s="13" t="str">
        <f t="shared" si="289"/>
        <v>Global Traders</v>
      </c>
      <c r="S2676" s="35">
        <f t="shared" si="290"/>
        <v>156</v>
      </c>
      <c r="T2676" s="35">
        <f t="shared" si="291"/>
        <v>66</v>
      </c>
      <c r="U2676" s="14">
        <f t="shared" si="292"/>
        <v>15049.93</v>
      </c>
      <c r="V2676" s="14">
        <f t="shared" si="293"/>
        <v>2347789.08</v>
      </c>
      <c r="W2676" s="13" t="str">
        <v>In Stock</v>
      </c>
      <c r="X2676" s="13" t="str">
        <v>No</v>
      </c>
      <c r="Y2676" s="13">
        <v>0</v>
      </c>
    </row>
    <row r="2677" spans="1:25" x14ac:dyDescent="0.3">
      <c r="A2677" s="31" t="s">
        <v>5289</v>
      </c>
      <c r="B2677" s="31" t="s">
        <v>5290</v>
      </c>
      <c r="C2677" s="31" t="s">
        <v>20</v>
      </c>
      <c r="D2677" s="31" t="s">
        <v>53</v>
      </c>
      <c r="E2677" s="31">
        <v>136</v>
      </c>
      <c r="F2677" s="31">
        <v>56</v>
      </c>
      <c r="G2677" s="31">
        <v>7821.51</v>
      </c>
      <c r="H2677" s="31">
        <v>1063725.3600000001</v>
      </c>
      <c r="I2677" s="32">
        <v>45848</v>
      </c>
      <c r="J2677" s="32">
        <v>45928</v>
      </c>
      <c r="K2677" s="31" t="s">
        <v>16</v>
      </c>
      <c r="L2677" s="33" t="s">
        <v>58</v>
      </c>
      <c r="M2677" s="13" t="str">
        <f>PROPER(TRIM(SUBSTITUTE(B2677,"###"," ")))</f>
        <v>Which Lite</v>
      </c>
      <c r="N2677" s="13" t="str">
        <f>PROPER(TRIM(SUBSTITUTE(C2677,"###"," ")))</f>
        <v>Toys</v>
      </c>
      <c r="O2677" s="13" t="str">
        <f>PROPER(TRIM(SUBSTITUTE(D2677,"###"," ")))</f>
        <v>Abc Pvt Ltd</v>
      </c>
      <c r="P2677" s="13" t="str">
        <f t="shared" si="287"/>
        <v>Which Lite</v>
      </c>
      <c r="Q2677" s="34" t="str">
        <f t="shared" si="288"/>
        <v>Toys</v>
      </c>
      <c r="R2677" s="13" t="str">
        <f t="shared" si="289"/>
        <v>Abc Pvt Ltd</v>
      </c>
      <c r="S2677" s="35">
        <f t="shared" si="290"/>
        <v>136</v>
      </c>
      <c r="T2677" s="35">
        <f t="shared" si="291"/>
        <v>56</v>
      </c>
      <c r="U2677" s="14">
        <f t="shared" si="292"/>
        <v>7821.51</v>
      </c>
      <c r="V2677" s="14">
        <f t="shared" si="293"/>
        <v>1063725.3600000001</v>
      </c>
      <c r="W2677" s="13" t="str">
        <v>In Stock</v>
      </c>
      <c r="X2677" s="13" t="str">
        <v>No</v>
      </c>
      <c r="Y2677" s="13">
        <v>0</v>
      </c>
    </row>
    <row r="2678" spans="1:25" x14ac:dyDescent="0.3">
      <c r="A2678" s="31" t="s">
        <v>5291</v>
      </c>
      <c r="B2678" s="31" t="s">
        <v>5292</v>
      </c>
      <c r="C2678" s="31" t="s">
        <v>20</v>
      </c>
      <c r="D2678" s="31" t="s">
        <v>45</v>
      </c>
      <c r="E2678" s="13"/>
      <c r="F2678" s="31">
        <v>47</v>
      </c>
      <c r="G2678" s="31">
        <v>17492.22</v>
      </c>
      <c r="H2678" s="13"/>
      <c r="I2678" s="32">
        <v>45679</v>
      </c>
      <c r="J2678" s="32">
        <v>45854</v>
      </c>
      <c r="K2678" s="31" t="s">
        <v>46</v>
      </c>
      <c r="L2678" s="33" t="s">
        <v>33</v>
      </c>
      <c r="M2678" s="13" t="str">
        <f>PROPER(TRIM(SUBSTITUTE(B2678,"###"," ")))</f>
        <v>Cultural Max</v>
      </c>
      <c r="N2678" s="13" t="str">
        <f>PROPER(TRIM(SUBSTITUTE(C2678,"###"," ")))</f>
        <v>Toys</v>
      </c>
      <c r="O2678" s="13" t="str">
        <f>PROPER(TRIM(SUBSTITUTE(D2678,"###"," ")))</f>
        <v>Retailmart Inc</v>
      </c>
      <c r="P2678" s="13" t="str">
        <f t="shared" si="287"/>
        <v>Cultural Max</v>
      </c>
      <c r="Q2678" s="34" t="str">
        <f t="shared" si="288"/>
        <v>Toys</v>
      </c>
      <c r="R2678" s="13" t="str">
        <f t="shared" si="289"/>
        <v>Retailmart Inc</v>
      </c>
      <c r="S2678" s="35">
        <f t="shared" si="290"/>
        <v>0</v>
      </c>
      <c r="T2678" s="35">
        <f t="shared" si="291"/>
        <v>47</v>
      </c>
      <c r="U2678" s="14">
        <f t="shared" si="292"/>
        <v>17492.22</v>
      </c>
      <c r="V2678" s="14">
        <f t="shared" si="293"/>
        <v>0</v>
      </c>
      <c r="W2678" s="13" t="str">
        <v>Out of Stock</v>
      </c>
      <c r="X2678" s="13" t="str">
        <v>Yes</v>
      </c>
      <c r="Y2678" s="13">
        <v>1</v>
      </c>
    </row>
    <row r="2679" spans="1:25" x14ac:dyDescent="0.3">
      <c r="A2679" s="31" t="s">
        <v>5293</v>
      </c>
      <c r="B2679" s="31" t="s">
        <v>5294</v>
      </c>
      <c r="C2679" s="31" t="s">
        <v>28</v>
      </c>
      <c r="D2679" s="31" t="s">
        <v>41</v>
      </c>
      <c r="E2679" s="31">
        <v>17</v>
      </c>
      <c r="F2679" s="31">
        <v>54</v>
      </c>
      <c r="G2679" s="31">
        <v>7184.93</v>
      </c>
      <c r="H2679" s="31">
        <v>122143.81</v>
      </c>
      <c r="I2679" s="32">
        <v>45730</v>
      </c>
      <c r="J2679" s="32">
        <v>45911</v>
      </c>
      <c r="K2679" s="31" t="s">
        <v>16</v>
      </c>
      <c r="L2679" s="33" t="s">
        <v>58</v>
      </c>
      <c r="M2679" s="13" t="str">
        <f>PROPER(TRIM(SUBSTITUTE(B2679,"###"," ")))</f>
        <v>Start Plus</v>
      </c>
      <c r="N2679" s="13" t="str">
        <f>PROPER(TRIM(SUBSTITUTE(C2679,"###"," ")))</f>
        <v>Furniture</v>
      </c>
      <c r="O2679" s="13" t="str">
        <f>PROPER(TRIM(SUBSTITUTE(D2679,"###"," ")))</f>
        <v>Quickstock</v>
      </c>
      <c r="P2679" s="13" t="str">
        <f t="shared" si="287"/>
        <v>Start Plus</v>
      </c>
      <c r="Q2679" s="34" t="str">
        <f t="shared" si="288"/>
        <v>Furniture</v>
      </c>
      <c r="R2679" s="13" t="str">
        <f t="shared" si="289"/>
        <v>Quickstock</v>
      </c>
      <c r="S2679" s="35">
        <f t="shared" si="290"/>
        <v>17</v>
      </c>
      <c r="T2679" s="35">
        <f t="shared" si="291"/>
        <v>54</v>
      </c>
      <c r="U2679" s="14">
        <f t="shared" si="292"/>
        <v>7184.93</v>
      </c>
      <c r="V2679" s="14">
        <f t="shared" si="293"/>
        <v>122143.81</v>
      </c>
      <c r="W2679" s="13" t="str">
        <v>Low Stock</v>
      </c>
      <c r="X2679" s="13" t="str">
        <v>Yes</v>
      </c>
      <c r="Y2679" s="13">
        <v>1</v>
      </c>
    </row>
    <row r="2680" spans="1:25" x14ac:dyDescent="0.3">
      <c r="A2680" s="31" t="s">
        <v>5295</v>
      </c>
      <c r="B2680" s="31" t="s">
        <v>5296</v>
      </c>
      <c r="C2680" s="31" t="s">
        <v>20</v>
      </c>
      <c r="D2680" s="31" t="s">
        <v>53</v>
      </c>
      <c r="E2680" s="31">
        <v>14</v>
      </c>
      <c r="F2680" s="31">
        <v>26</v>
      </c>
      <c r="G2680" s="31">
        <v>13089.38</v>
      </c>
      <c r="H2680" s="31">
        <v>183251.32</v>
      </c>
      <c r="I2680" s="32">
        <v>45802</v>
      </c>
      <c r="J2680" s="32">
        <v>45889</v>
      </c>
      <c r="K2680" s="31" t="s">
        <v>57</v>
      </c>
      <c r="L2680" s="33" t="s">
        <v>30</v>
      </c>
      <c r="M2680" s="13" t="str">
        <f>PROPER(TRIM(SUBSTITUTE(B2680,"###"," ")))</f>
        <v>Organization Plus</v>
      </c>
      <c r="N2680" s="13" t="str">
        <f>PROPER(TRIM(SUBSTITUTE(C2680,"###"," ")))</f>
        <v>Toys</v>
      </c>
      <c r="O2680" s="13" t="str">
        <f>PROPER(TRIM(SUBSTITUTE(D2680,"###"," ")))</f>
        <v>Abc Pvt Ltd</v>
      </c>
      <c r="P2680" s="13" t="str">
        <f t="shared" si="287"/>
        <v>Organization Plus</v>
      </c>
      <c r="Q2680" s="34" t="str">
        <f t="shared" si="288"/>
        <v>Toys</v>
      </c>
      <c r="R2680" s="13" t="str">
        <f t="shared" si="289"/>
        <v>Abc Pvt Ltd</v>
      </c>
      <c r="S2680" s="35">
        <f t="shared" si="290"/>
        <v>14</v>
      </c>
      <c r="T2680" s="35">
        <f t="shared" si="291"/>
        <v>26</v>
      </c>
      <c r="U2680" s="14">
        <f t="shared" si="292"/>
        <v>13089.38</v>
      </c>
      <c r="V2680" s="14">
        <f t="shared" si="293"/>
        <v>183251.31999999998</v>
      </c>
      <c r="W2680" s="13" t="str">
        <v>Low Stock</v>
      </c>
      <c r="X2680" s="13" t="str">
        <v>Yes</v>
      </c>
      <c r="Y2680" s="13">
        <v>1</v>
      </c>
    </row>
    <row r="2681" spans="1:25" x14ac:dyDescent="0.3">
      <c r="A2681" s="31" t="s">
        <v>5298</v>
      </c>
      <c r="B2681" s="31" t="s">
        <v>5299</v>
      </c>
      <c r="C2681" s="31" t="s">
        <v>20</v>
      </c>
      <c r="D2681" s="31" t="s">
        <v>45</v>
      </c>
      <c r="E2681" s="31">
        <v>173</v>
      </c>
      <c r="F2681" s="31">
        <v>66</v>
      </c>
      <c r="G2681" s="31">
        <v>14862.03</v>
      </c>
      <c r="H2681" s="31">
        <v>2571131.19</v>
      </c>
      <c r="I2681" s="32">
        <v>45743</v>
      </c>
      <c r="J2681" s="32">
        <v>45916</v>
      </c>
      <c r="K2681" s="31" t="s">
        <v>46</v>
      </c>
      <c r="L2681" s="33" t="s">
        <v>58</v>
      </c>
      <c r="M2681" s="13" t="str">
        <f>PROPER(TRIM(SUBSTITUTE(B2681,"###"," ")))</f>
        <v>Away X</v>
      </c>
      <c r="N2681" s="13" t="str">
        <f>PROPER(TRIM(SUBSTITUTE(C2681,"###"," ")))</f>
        <v>Toys</v>
      </c>
      <c r="O2681" s="13" t="str">
        <f>PROPER(TRIM(SUBSTITUTE(D2681,"###"," ")))</f>
        <v>Retailmart Inc</v>
      </c>
      <c r="P2681" s="13" t="str">
        <f t="shared" si="287"/>
        <v>Away X</v>
      </c>
      <c r="Q2681" s="34" t="str">
        <f t="shared" si="288"/>
        <v>Toys</v>
      </c>
      <c r="R2681" s="13" t="str">
        <f t="shared" si="289"/>
        <v>Retailmart Inc</v>
      </c>
      <c r="S2681" s="35">
        <f t="shared" si="290"/>
        <v>173</v>
      </c>
      <c r="T2681" s="35">
        <f t="shared" si="291"/>
        <v>66</v>
      </c>
      <c r="U2681" s="14">
        <f t="shared" si="292"/>
        <v>14862.03</v>
      </c>
      <c r="V2681" s="14">
        <f t="shared" si="293"/>
        <v>2571131.19</v>
      </c>
      <c r="W2681" s="13" t="str">
        <v>In Stock</v>
      </c>
      <c r="X2681" s="13" t="str">
        <v>No</v>
      </c>
      <c r="Y2681" s="13">
        <v>0</v>
      </c>
    </row>
    <row r="2682" spans="1:25" x14ac:dyDescent="0.3">
      <c r="A2682" s="31" t="s">
        <v>5300</v>
      </c>
      <c r="B2682" s="31" t="s">
        <v>5301</v>
      </c>
      <c r="C2682" s="31" t="s">
        <v>40</v>
      </c>
      <c r="D2682" s="31" t="s">
        <v>45</v>
      </c>
      <c r="E2682" s="31">
        <v>15</v>
      </c>
      <c r="F2682" s="31">
        <v>88</v>
      </c>
      <c r="G2682" s="31">
        <v>13665.74</v>
      </c>
      <c r="H2682" s="31">
        <v>204986.1</v>
      </c>
      <c r="I2682" s="32">
        <v>45675</v>
      </c>
      <c r="J2682" s="32">
        <v>45901</v>
      </c>
      <c r="K2682" s="31" t="s">
        <v>29</v>
      </c>
      <c r="L2682" s="33" t="s">
        <v>21</v>
      </c>
      <c r="M2682" s="13" t="str">
        <f>PROPER(TRIM(SUBSTITUTE(B2682,"###"," ")))</f>
        <v>Game Plus</v>
      </c>
      <c r="N2682" s="13" t="str">
        <f>PROPER(TRIM(SUBSTITUTE(C2682,"###"," ")))</f>
        <v>Electronics</v>
      </c>
      <c r="O2682" s="13" t="str">
        <f>PROPER(TRIM(SUBSTITUTE(D2682,"###"," ")))</f>
        <v>Retailmart Inc</v>
      </c>
      <c r="P2682" s="13" t="str">
        <f t="shared" si="287"/>
        <v>Game Plus</v>
      </c>
      <c r="Q2682" s="34" t="str">
        <f t="shared" si="288"/>
        <v>Electronics</v>
      </c>
      <c r="R2682" s="13" t="str">
        <f t="shared" si="289"/>
        <v>Retailmart Inc</v>
      </c>
      <c r="S2682" s="35">
        <f t="shared" si="290"/>
        <v>15</v>
      </c>
      <c r="T2682" s="35">
        <f t="shared" si="291"/>
        <v>88</v>
      </c>
      <c r="U2682" s="14">
        <f t="shared" si="292"/>
        <v>13665.74</v>
      </c>
      <c r="V2682" s="14">
        <f t="shared" si="293"/>
        <v>204986.1</v>
      </c>
      <c r="W2682" s="13" t="str">
        <v>Low Stock</v>
      </c>
      <c r="X2682" s="13" t="str">
        <v>Yes</v>
      </c>
      <c r="Y2682" s="13">
        <v>1</v>
      </c>
    </row>
    <row r="2683" spans="1:25" x14ac:dyDescent="0.3">
      <c r="A2683" s="31" t="s">
        <v>5302</v>
      </c>
      <c r="B2683" s="31" t="s">
        <v>5303</v>
      </c>
      <c r="C2683" s="31" t="s">
        <v>14</v>
      </c>
      <c r="D2683" s="31" t="s">
        <v>53</v>
      </c>
      <c r="E2683" s="31">
        <v>91</v>
      </c>
      <c r="F2683" s="13"/>
      <c r="G2683" s="31">
        <v>15114.12</v>
      </c>
      <c r="H2683" s="31">
        <v>1375384.92</v>
      </c>
      <c r="I2683" s="32">
        <v>45676</v>
      </c>
      <c r="J2683" s="32">
        <v>45879</v>
      </c>
      <c r="K2683" s="13"/>
      <c r="L2683" s="33" t="s">
        <v>30</v>
      </c>
      <c r="M2683" s="13" t="str">
        <f>PROPER(TRIM(SUBSTITUTE(B2683,"###"," ")))</f>
        <v>Adult Mini</v>
      </c>
      <c r="N2683" s="13" t="str">
        <f>PROPER(TRIM(SUBSTITUTE(C2683,"###"," ")))</f>
        <v>Clothing</v>
      </c>
      <c r="O2683" s="13" t="str">
        <f>PROPER(TRIM(SUBSTITUTE(D2683,"###"," ")))</f>
        <v>Abc Pvt Ltd</v>
      </c>
      <c r="P2683" s="13" t="str">
        <f t="shared" si="287"/>
        <v>Adult Mini</v>
      </c>
      <c r="Q2683" s="34" t="str">
        <f t="shared" si="288"/>
        <v>Clothing</v>
      </c>
      <c r="R2683" s="13" t="str">
        <f t="shared" si="289"/>
        <v>Abc Pvt Ltd</v>
      </c>
      <c r="S2683" s="35">
        <f t="shared" si="290"/>
        <v>91</v>
      </c>
      <c r="T2683" s="35">
        <f t="shared" si="291"/>
        <v>0</v>
      </c>
      <c r="U2683" s="14">
        <f t="shared" si="292"/>
        <v>15114.12</v>
      </c>
      <c r="V2683" s="14">
        <f t="shared" si="293"/>
        <v>1375384.9200000002</v>
      </c>
      <c r="W2683" s="13" t="str">
        <v>In Stock</v>
      </c>
      <c r="X2683" s="13" t="str">
        <v>No</v>
      </c>
      <c r="Y2683" s="13">
        <v>0</v>
      </c>
    </row>
    <row r="2684" spans="1:25" x14ac:dyDescent="0.3">
      <c r="A2684" s="31" t="s">
        <v>5304</v>
      </c>
      <c r="B2684" s="31" t="s">
        <v>5305</v>
      </c>
      <c r="C2684" s="31" t="s">
        <v>44</v>
      </c>
      <c r="D2684" s="31" t="s">
        <v>24</v>
      </c>
      <c r="E2684" s="31">
        <v>46</v>
      </c>
      <c r="F2684" s="31">
        <v>62</v>
      </c>
      <c r="G2684" s="31">
        <v>11458.8</v>
      </c>
      <c r="H2684" s="31">
        <v>527104.79999999993</v>
      </c>
      <c r="I2684" s="32">
        <v>45802</v>
      </c>
      <c r="J2684" s="32">
        <v>45915</v>
      </c>
      <c r="K2684" s="31" t="s">
        <v>46</v>
      </c>
      <c r="L2684" s="33" t="s">
        <v>21</v>
      </c>
      <c r="M2684" s="13" t="str">
        <f>PROPER(TRIM(SUBSTITUTE(B2684,"###"," ")))</f>
        <v>Issue Plus</v>
      </c>
      <c r="N2684" s="13" t="str">
        <f>PROPER(TRIM(SUBSTITUTE(C2684,"###"," ")))</f>
        <v>Groceries</v>
      </c>
      <c r="O2684" s="13" t="str">
        <f>PROPER(TRIM(SUBSTITUTE(D2684,"###"," ")))</f>
        <v>Omni Suppliers</v>
      </c>
      <c r="P2684" s="13" t="str">
        <f t="shared" si="287"/>
        <v>Issue Plus</v>
      </c>
      <c r="Q2684" s="34" t="str">
        <f t="shared" si="288"/>
        <v>Groceries</v>
      </c>
      <c r="R2684" s="13" t="str">
        <f t="shared" si="289"/>
        <v>Omni Suppliers</v>
      </c>
      <c r="S2684" s="35">
        <f t="shared" si="290"/>
        <v>46</v>
      </c>
      <c r="T2684" s="35">
        <f t="shared" si="291"/>
        <v>62</v>
      </c>
      <c r="U2684" s="14">
        <f t="shared" si="292"/>
        <v>11458.8</v>
      </c>
      <c r="V2684" s="14">
        <f t="shared" si="293"/>
        <v>527104.79999999993</v>
      </c>
      <c r="W2684" s="13" t="str">
        <v>Low Stock</v>
      </c>
      <c r="X2684" s="13" t="str">
        <v>Yes</v>
      </c>
      <c r="Y2684" s="13">
        <v>1</v>
      </c>
    </row>
    <row r="2685" spans="1:25" x14ac:dyDescent="0.3">
      <c r="A2685" s="31" t="s">
        <v>5306</v>
      </c>
      <c r="B2685" s="31" t="s">
        <v>5307</v>
      </c>
      <c r="C2685" s="31" t="s">
        <v>20</v>
      </c>
      <c r="D2685" s="31" t="s">
        <v>41</v>
      </c>
      <c r="E2685" s="31">
        <v>0</v>
      </c>
      <c r="F2685" s="31">
        <v>91</v>
      </c>
      <c r="G2685" s="31">
        <v>5163.05</v>
      </c>
      <c r="H2685" s="31">
        <v>0</v>
      </c>
      <c r="I2685" s="32">
        <v>45705</v>
      </c>
      <c r="J2685" s="32">
        <v>45853</v>
      </c>
      <c r="K2685" s="13"/>
      <c r="L2685" s="33" t="s">
        <v>21</v>
      </c>
      <c r="M2685" s="13" t="str">
        <f>PROPER(TRIM(SUBSTITUTE(B2685,"###"," ")))</f>
        <v>Accept Lite</v>
      </c>
      <c r="N2685" s="13" t="str">
        <f>PROPER(TRIM(SUBSTITUTE(C2685,"###"," ")))</f>
        <v>Toys</v>
      </c>
      <c r="O2685" s="13" t="str">
        <f>PROPER(TRIM(SUBSTITUTE(D2685,"###"," ")))</f>
        <v>Quickstock</v>
      </c>
      <c r="P2685" s="13" t="str">
        <f t="shared" si="287"/>
        <v>Accept Lite</v>
      </c>
      <c r="Q2685" s="34" t="str">
        <f t="shared" si="288"/>
        <v>Toys</v>
      </c>
      <c r="R2685" s="13" t="str">
        <f t="shared" si="289"/>
        <v>Quickstock</v>
      </c>
      <c r="S2685" s="35">
        <f t="shared" si="290"/>
        <v>0</v>
      </c>
      <c r="T2685" s="35">
        <f t="shared" si="291"/>
        <v>91</v>
      </c>
      <c r="U2685" s="14">
        <f t="shared" si="292"/>
        <v>5163.05</v>
      </c>
      <c r="V2685" s="14">
        <f t="shared" si="293"/>
        <v>0</v>
      </c>
      <c r="W2685" s="13" t="str">
        <v>Out of Stock</v>
      </c>
      <c r="X2685" s="13" t="str">
        <v>Yes</v>
      </c>
      <c r="Y2685" s="13">
        <v>1</v>
      </c>
    </row>
    <row r="2686" spans="1:25" x14ac:dyDescent="0.3">
      <c r="A2686" s="31" t="s">
        <v>5308</v>
      </c>
      <c r="B2686" s="31" t="s">
        <v>5170</v>
      </c>
      <c r="C2686" s="31" t="s">
        <v>44</v>
      </c>
      <c r="D2686" s="31" t="s">
        <v>53</v>
      </c>
      <c r="E2686" s="31">
        <v>81</v>
      </c>
      <c r="F2686" s="31">
        <v>41</v>
      </c>
      <c r="G2686" s="31">
        <v>17834.5</v>
      </c>
      <c r="H2686" s="31">
        <v>1444594.5</v>
      </c>
      <c r="I2686" s="32">
        <v>45848</v>
      </c>
      <c r="J2686" s="32">
        <v>45869</v>
      </c>
      <c r="K2686" s="31" t="s">
        <v>46</v>
      </c>
      <c r="L2686" s="33" t="s">
        <v>21</v>
      </c>
      <c r="M2686" s="13" t="str">
        <f>PROPER(TRIM(SUBSTITUTE(B2686,"###"," ")))</f>
        <v>Military Lite</v>
      </c>
      <c r="N2686" s="13" t="str">
        <f>PROPER(TRIM(SUBSTITUTE(C2686,"###"," ")))</f>
        <v>Groceries</v>
      </c>
      <c r="O2686" s="13" t="str">
        <f>PROPER(TRIM(SUBSTITUTE(D2686,"###"," ")))</f>
        <v>Abc Pvt Ltd</v>
      </c>
      <c r="P2686" s="13" t="str">
        <f t="shared" si="287"/>
        <v>Military Lite</v>
      </c>
      <c r="Q2686" s="34" t="str">
        <f t="shared" si="288"/>
        <v>Groceries</v>
      </c>
      <c r="R2686" s="13" t="str">
        <f t="shared" si="289"/>
        <v>Abc Pvt Ltd</v>
      </c>
      <c r="S2686" s="35">
        <f t="shared" si="290"/>
        <v>81</v>
      </c>
      <c r="T2686" s="35">
        <f t="shared" si="291"/>
        <v>41</v>
      </c>
      <c r="U2686" s="14">
        <f t="shared" si="292"/>
        <v>17834.5</v>
      </c>
      <c r="V2686" s="14">
        <f t="shared" si="293"/>
        <v>1444594.5</v>
      </c>
      <c r="W2686" s="13" t="str">
        <v>In Stock</v>
      </c>
      <c r="X2686" s="13" t="str">
        <v>No</v>
      </c>
      <c r="Y2686" s="13">
        <v>0</v>
      </c>
    </row>
    <row r="2687" spans="1:25" x14ac:dyDescent="0.3">
      <c r="A2687" s="31" t="s">
        <v>5309</v>
      </c>
      <c r="B2687" s="31" t="s">
        <v>3897</v>
      </c>
      <c r="C2687" s="31" t="s">
        <v>28</v>
      </c>
      <c r="D2687" s="31" t="s">
        <v>45</v>
      </c>
      <c r="E2687" s="31">
        <v>161</v>
      </c>
      <c r="F2687" s="31">
        <v>58</v>
      </c>
      <c r="G2687" s="31">
        <v>16547.63</v>
      </c>
      <c r="H2687" s="31">
        <v>2664168.4300000002</v>
      </c>
      <c r="I2687" s="32">
        <v>45793</v>
      </c>
      <c r="J2687" s="32">
        <v>45872</v>
      </c>
      <c r="K2687" s="31" t="s">
        <v>25</v>
      </c>
      <c r="L2687" s="33" t="s">
        <v>30</v>
      </c>
      <c r="M2687" s="13" t="str">
        <f>PROPER(TRIM(SUBSTITUTE(B2687,"###"," ")))</f>
        <v>Wide Lite</v>
      </c>
      <c r="N2687" s="13" t="str">
        <f>PROPER(TRIM(SUBSTITUTE(C2687,"###"," ")))</f>
        <v>Furniture</v>
      </c>
      <c r="O2687" s="13" t="str">
        <f>PROPER(TRIM(SUBSTITUTE(D2687,"###"," ")))</f>
        <v>Retailmart Inc</v>
      </c>
      <c r="P2687" s="13" t="str">
        <f t="shared" si="287"/>
        <v>Wide Lite</v>
      </c>
      <c r="Q2687" s="34" t="str">
        <f t="shared" si="288"/>
        <v>Furniture</v>
      </c>
      <c r="R2687" s="13" t="str">
        <f t="shared" si="289"/>
        <v>Retailmart Inc</v>
      </c>
      <c r="S2687" s="35">
        <f t="shared" si="290"/>
        <v>161</v>
      </c>
      <c r="T2687" s="35">
        <f t="shared" si="291"/>
        <v>58</v>
      </c>
      <c r="U2687" s="14">
        <f t="shared" si="292"/>
        <v>16547.63</v>
      </c>
      <c r="V2687" s="14">
        <f t="shared" si="293"/>
        <v>2664168.4300000002</v>
      </c>
      <c r="W2687" s="13" t="str">
        <v>In Stock</v>
      </c>
      <c r="X2687" s="13" t="str">
        <v>No</v>
      </c>
      <c r="Y2687" s="13">
        <v>0</v>
      </c>
    </row>
    <row r="2688" spans="1:25" x14ac:dyDescent="0.3">
      <c r="A2688" s="31" t="s">
        <v>5310</v>
      </c>
      <c r="B2688" s="31" t="s">
        <v>5311</v>
      </c>
      <c r="C2688" s="31" t="s">
        <v>44</v>
      </c>
      <c r="D2688" s="31" t="s">
        <v>41</v>
      </c>
      <c r="E2688" s="31">
        <v>23</v>
      </c>
      <c r="F2688" s="31">
        <v>45</v>
      </c>
      <c r="G2688" s="31">
        <v>14626.21</v>
      </c>
      <c r="H2688" s="31">
        <v>336402.83</v>
      </c>
      <c r="I2688" s="32">
        <v>45809</v>
      </c>
      <c r="J2688" s="32">
        <v>45910</v>
      </c>
      <c r="K2688" s="31" t="s">
        <v>46</v>
      </c>
      <c r="L2688" s="33" t="s">
        <v>21</v>
      </c>
      <c r="M2688" s="13" t="str">
        <f>PROPER(TRIM(SUBSTITUTE(B2688,"###"," ")))</f>
        <v>Help Max</v>
      </c>
      <c r="N2688" s="13" t="str">
        <f>PROPER(TRIM(SUBSTITUTE(C2688,"###"," ")))</f>
        <v>Groceries</v>
      </c>
      <c r="O2688" s="13" t="str">
        <f>PROPER(TRIM(SUBSTITUTE(D2688,"###"," ")))</f>
        <v>Quickstock</v>
      </c>
      <c r="P2688" s="13" t="str">
        <f t="shared" si="287"/>
        <v>Help Max</v>
      </c>
      <c r="Q2688" s="34" t="str">
        <f t="shared" si="288"/>
        <v>Groceries</v>
      </c>
      <c r="R2688" s="13" t="str">
        <f t="shared" si="289"/>
        <v>Quickstock</v>
      </c>
      <c r="S2688" s="35">
        <f t="shared" si="290"/>
        <v>23</v>
      </c>
      <c r="T2688" s="35">
        <f t="shared" si="291"/>
        <v>45</v>
      </c>
      <c r="U2688" s="14">
        <f t="shared" si="292"/>
        <v>14626.21</v>
      </c>
      <c r="V2688" s="14">
        <f t="shared" si="293"/>
        <v>336402.82999999996</v>
      </c>
      <c r="W2688" s="13" t="str">
        <v>Low Stock</v>
      </c>
      <c r="X2688" s="13" t="str">
        <v>Yes</v>
      </c>
      <c r="Y2688" s="13">
        <v>1</v>
      </c>
    </row>
    <row r="2689" spans="1:25" x14ac:dyDescent="0.3">
      <c r="A2689" s="31" t="s">
        <v>5312</v>
      </c>
      <c r="B2689" s="31" t="s">
        <v>5313</v>
      </c>
      <c r="C2689" s="31" t="s">
        <v>28</v>
      </c>
      <c r="D2689" s="31" t="s">
        <v>41</v>
      </c>
      <c r="E2689" s="31">
        <v>89</v>
      </c>
      <c r="F2689" s="31">
        <v>29</v>
      </c>
      <c r="G2689" s="31">
        <v>14618.37</v>
      </c>
      <c r="H2689" s="31">
        <v>1301034.93</v>
      </c>
      <c r="I2689" s="32">
        <v>45751</v>
      </c>
      <c r="J2689" s="32">
        <v>45885</v>
      </c>
      <c r="K2689" s="31" t="s">
        <v>16</v>
      </c>
      <c r="L2689" s="33" t="s">
        <v>17</v>
      </c>
      <c r="M2689" s="13" t="str">
        <f>PROPER(TRIM(SUBSTITUTE(B2689,"###"," ")))</f>
        <v>Floor Max</v>
      </c>
      <c r="N2689" s="13" t="str">
        <f>PROPER(TRIM(SUBSTITUTE(C2689,"###"," ")))</f>
        <v>Furniture</v>
      </c>
      <c r="O2689" s="13" t="str">
        <f>PROPER(TRIM(SUBSTITUTE(D2689,"###"," ")))</f>
        <v>Quickstock</v>
      </c>
      <c r="P2689" s="13" t="str">
        <f t="shared" si="287"/>
        <v>Floor Max</v>
      </c>
      <c r="Q2689" s="34" t="str">
        <f t="shared" si="288"/>
        <v>Furniture</v>
      </c>
      <c r="R2689" s="13" t="str">
        <f t="shared" si="289"/>
        <v>Quickstock</v>
      </c>
      <c r="S2689" s="35">
        <f t="shared" si="290"/>
        <v>89</v>
      </c>
      <c r="T2689" s="35">
        <f t="shared" si="291"/>
        <v>29</v>
      </c>
      <c r="U2689" s="14">
        <f t="shared" si="292"/>
        <v>14618.37</v>
      </c>
      <c r="V2689" s="14">
        <f t="shared" si="293"/>
        <v>1301034.9300000002</v>
      </c>
      <c r="W2689" s="13" t="str">
        <v>In Stock</v>
      </c>
      <c r="X2689" s="13" t="str">
        <v>No</v>
      </c>
      <c r="Y2689" s="13">
        <v>0</v>
      </c>
    </row>
    <row r="2690" spans="1:25" x14ac:dyDescent="0.3">
      <c r="A2690" s="31" t="s">
        <v>5314</v>
      </c>
      <c r="B2690" s="31" t="s">
        <v>3221</v>
      </c>
      <c r="C2690" s="31" t="s">
        <v>40</v>
      </c>
      <c r="D2690" s="31" t="s">
        <v>15</v>
      </c>
      <c r="E2690" s="31">
        <v>1</v>
      </c>
      <c r="F2690" s="31">
        <v>96</v>
      </c>
      <c r="G2690" s="31">
        <v>8482.6</v>
      </c>
      <c r="H2690" s="31">
        <v>8482.6</v>
      </c>
      <c r="I2690" s="32">
        <v>45766</v>
      </c>
      <c r="J2690" s="32">
        <v>45898</v>
      </c>
      <c r="K2690" s="31" t="s">
        <v>29</v>
      </c>
      <c r="L2690" s="33" t="s">
        <v>17</v>
      </c>
      <c r="M2690" s="13" t="str">
        <f>PROPER(TRIM(SUBSTITUTE(B2690,"###"," ")))</f>
        <v>Strong Plus</v>
      </c>
      <c r="N2690" s="13" t="str">
        <f>PROPER(TRIM(SUBSTITUTE(C2690,"###"," ")))</f>
        <v>Electronics</v>
      </c>
      <c r="O2690" s="13" t="str">
        <f>PROPER(TRIM(SUBSTITUTE(D2690,"###"," ")))</f>
        <v>Global Traders</v>
      </c>
      <c r="P2690" s="13" t="str">
        <f t="shared" si="287"/>
        <v>Strong Plus</v>
      </c>
      <c r="Q2690" s="34" t="str">
        <f t="shared" si="288"/>
        <v>Electronics</v>
      </c>
      <c r="R2690" s="13" t="str">
        <f t="shared" si="289"/>
        <v>Global Traders</v>
      </c>
      <c r="S2690" s="35">
        <f t="shared" si="290"/>
        <v>1</v>
      </c>
      <c r="T2690" s="35">
        <f t="shared" si="291"/>
        <v>96</v>
      </c>
      <c r="U2690" s="14">
        <f t="shared" si="292"/>
        <v>8482.6</v>
      </c>
      <c r="V2690" s="14">
        <f t="shared" si="293"/>
        <v>8482.6</v>
      </c>
      <c r="W2690" s="13" t="str">
        <v>Low Stock</v>
      </c>
      <c r="X2690" s="13" t="str">
        <v>Yes</v>
      </c>
      <c r="Y2690" s="13">
        <v>1</v>
      </c>
    </row>
    <row r="2691" spans="1:25" x14ac:dyDescent="0.3">
      <c r="A2691" s="31" t="s">
        <v>5315</v>
      </c>
      <c r="B2691" s="31" t="s">
        <v>5316</v>
      </c>
      <c r="C2691" s="31" t="s">
        <v>40</v>
      </c>
      <c r="D2691" s="31" t="s">
        <v>41</v>
      </c>
      <c r="E2691" s="31">
        <v>117</v>
      </c>
      <c r="F2691" s="31">
        <v>28</v>
      </c>
      <c r="G2691" s="31">
        <v>8298.7900000000009</v>
      </c>
      <c r="H2691" s="31">
        <v>970958.43</v>
      </c>
      <c r="I2691" s="32">
        <v>45689</v>
      </c>
      <c r="J2691" s="32">
        <v>45867</v>
      </c>
      <c r="K2691" s="13"/>
      <c r="L2691" s="33" t="s">
        <v>58</v>
      </c>
      <c r="M2691" s="13" t="str">
        <f>PROPER(TRIM(SUBSTITUTE(B2691,"###"," ")))</f>
        <v>Reach Pro</v>
      </c>
      <c r="N2691" s="13" t="str">
        <f>PROPER(TRIM(SUBSTITUTE(C2691,"###"," ")))</f>
        <v>Electronics</v>
      </c>
      <c r="O2691" s="13" t="str">
        <f>PROPER(TRIM(SUBSTITUTE(D2691,"###"," ")))</f>
        <v>Quickstock</v>
      </c>
      <c r="P2691" s="13" t="str">
        <f t="shared" ref="P2691:P2754" si="294">IF(M2691="","Unknown",M2691)</f>
        <v>Reach Pro</v>
      </c>
      <c r="Q2691" s="34" t="str">
        <f t="shared" ref="Q2691:Q2754" si="295">IF(N2691="","Unknown",N2691)</f>
        <v>Electronics</v>
      </c>
      <c r="R2691" s="13" t="str">
        <f t="shared" ref="R2691:R2754" si="296">IF(O2691="","Others",O2691)</f>
        <v>Quickstock</v>
      </c>
      <c r="S2691" s="35">
        <f t="shared" ref="S2691:S2754" si="297">VALUE(E2691)</f>
        <v>117</v>
      </c>
      <c r="T2691" s="35">
        <f t="shared" ref="T2691:T2754" si="298">VALUE(F2691)</f>
        <v>28</v>
      </c>
      <c r="U2691" s="14">
        <f t="shared" ref="U2691:U2754" si="299">VALUE(G2691)</f>
        <v>8298.7900000000009</v>
      </c>
      <c r="V2691" s="14">
        <f t="shared" ref="V2691:V2754" si="300">E2691*G2691</f>
        <v>970958.43</v>
      </c>
      <c r="W2691" s="13" t="str">
        <v>In Stock</v>
      </c>
      <c r="X2691" s="13" t="str">
        <v>No</v>
      </c>
      <c r="Y2691" s="13">
        <v>0</v>
      </c>
    </row>
    <row r="2692" spans="1:25" x14ac:dyDescent="0.3">
      <c r="A2692" s="31" t="s">
        <v>5317</v>
      </c>
      <c r="B2692" s="31" t="s">
        <v>5318</v>
      </c>
      <c r="C2692" s="31" t="s">
        <v>44</v>
      </c>
      <c r="D2692" s="31" t="s">
        <v>41</v>
      </c>
      <c r="E2692" s="31">
        <v>72</v>
      </c>
      <c r="F2692" s="31">
        <v>46</v>
      </c>
      <c r="G2692" s="31">
        <v>14567.8</v>
      </c>
      <c r="H2692" s="31">
        <v>1048881.6000000001</v>
      </c>
      <c r="I2692" s="32">
        <v>45729</v>
      </c>
      <c r="J2692" s="32">
        <v>45938</v>
      </c>
      <c r="K2692" s="31" t="s">
        <v>46</v>
      </c>
      <c r="L2692" s="33" t="s">
        <v>33</v>
      </c>
      <c r="M2692" s="13" t="str">
        <f>PROPER(TRIM(SUBSTITUTE(B2692,"###"," ")))</f>
        <v>Half Pro</v>
      </c>
      <c r="N2692" s="13" t="str">
        <f>PROPER(TRIM(SUBSTITUTE(C2692,"###"," ")))</f>
        <v>Groceries</v>
      </c>
      <c r="O2692" s="13" t="str">
        <f>PROPER(TRIM(SUBSTITUTE(D2692,"###"," ")))</f>
        <v>Quickstock</v>
      </c>
      <c r="P2692" s="13" t="str">
        <f t="shared" si="294"/>
        <v>Half Pro</v>
      </c>
      <c r="Q2692" s="34" t="str">
        <f t="shared" si="295"/>
        <v>Groceries</v>
      </c>
      <c r="R2692" s="13" t="str">
        <f t="shared" si="296"/>
        <v>Quickstock</v>
      </c>
      <c r="S2692" s="35">
        <f t="shared" si="297"/>
        <v>72</v>
      </c>
      <c r="T2692" s="35">
        <f t="shared" si="298"/>
        <v>46</v>
      </c>
      <c r="U2692" s="14">
        <f t="shared" si="299"/>
        <v>14567.8</v>
      </c>
      <c r="V2692" s="14">
        <f t="shared" si="300"/>
        <v>1048881.5999999999</v>
      </c>
      <c r="W2692" s="13" t="str">
        <v>In Stock</v>
      </c>
      <c r="X2692" s="13" t="str">
        <v>No</v>
      </c>
      <c r="Y2692" s="13">
        <v>0</v>
      </c>
    </row>
    <row r="2693" spans="1:25" x14ac:dyDescent="0.3">
      <c r="A2693" s="31" t="s">
        <v>5322</v>
      </c>
      <c r="B2693" s="31" t="s">
        <v>62</v>
      </c>
      <c r="C2693" s="31" t="s">
        <v>28</v>
      </c>
      <c r="D2693" s="31" t="s">
        <v>24</v>
      </c>
      <c r="E2693" s="31">
        <v>140</v>
      </c>
      <c r="F2693" s="31">
        <v>81</v>
      </c>
      <c r="G2693" s="31">
        <v>4560.68</v>
      </c>
      <c r="H2693" s="31">
        <v>638495.20000000007</v>
      </c>
      <c r="I2693" s="32">
        <v>45742</v>
      </c>
      <c r="J2693" s="32">
        <v>45903</v>
      </c>
      <c r="K2693" s="31" t="s">
        <v>16</v>
      </c>
      <c r="L2693" s="33" t="s">
        <v>21</v>
      </c>
      <c r="M2693" s="13" t="str">
        <f>PROPER(TRIM(SUBSTITUTE(B2693,"###"," ")))</f>
        <v>Old Mini</v>
      </c>
      <c r="N2693" s="13" t="str">
        <f>PROPER(TRIM(SUBSTITUTE(C2693,"###"," ")))</f>
        <v>Furniture</v>
      </c>
      <c r="O2693" s="13" t="str">
        <f>PROPER(TRIM(SUBSTITUTE(D2693,"###"," ")))</f>
        <v>Omni Suppliers</v>
      </c>
      <c r="P2693" s="13" t="str">
        <f t="shared" si="294"/>
        <v>Old Mini</v>
      </c>
      <c r="Q2693" s="34" t="str">
        <f t="shared" si="295"/>
        <v>Furniture</v>
      </c>
      <c r="R2693" s="13" t="str">
        <f t="shared" si="296"/>
        <v>Omni Suppliers</v>
      </c>
      <c r="S2693" s="35">
        <f t="shared" si="297"/>
        <v>140</v>
      </c>
      <c r="T2693" s="35">
        <f t="shared" si="298"/>
        <v>81</v>
      </c>
      <c r="U2693" s="14">
        <f t="shared" si="299"/>
        <v>4560.68</v>
      </c>
      <c r="V2693" s="14">
        <f t="shared" si="300"/>
        <v>638495.20000000007</v>
      </c>
      <c r="W2693" s="13" t="str">
        <v>In Stock</v>
      </c>
      <c r="X2693" s="13" t="str">
        <v>No</v>
      </c>
      <c r="Y2693" s="13">
        <v>0</v>
      </c>
    </row>
    <row r="2694" spans="1:25" x14ac:dyDescent="0.3">
      <c r="A2694" s="31" t="s">
        <v>5323</v>
      </c>
      <c r="B2694" s="31" t="s">
        <v>5324</v>
      </c>
      <c r="C2694" s="31" t="s">
        <v>44</v>
      </c>
      <c r="D2694" s="31" t="s">
        <v>41</v>
      </c>
      <c r="E2694" s="31">
        <v>145</v>
      </c>
      <c r="F2694" s="31">
        <v>79</v>
      </c>
      <c r="G2694" s="31">
        <v>14521.97</v>
      </c>
      <c r="H2694" s="31">
        <v>2105685.65</v>
      </c>
      <c r="I2694" s="32">
        <v>45683</v>
      </c>
      <c r="J2694" s="32">
        <v>45924</v>
      </c>
      <c r="K2694" s="31" t="s">
        <v>29</v>
      </c>
      <c r="L2694" s="33" t="s">
        <v>30</v>
      </c>
      <c r="M2694" s="13" t="str">
        <f>PROPER(TRIM(SUBSTITUTE(B2694,"###"," ")))</f>
        <v>Amount Mini</v>
      </c>
      <c r="N2694" s="13" t="str">
        <f>PROPER(TRIM(SUBSTITUTE(C2694,"###"," ")))</f>
        <v>Groceries</v>
      </c>
      <c r="O2694" s="13" t="str">
        <f>PROPER(TRIM(SUBSTITUTE(D2694,"###"," ")))</f>
        <v>Quickstock</v>
      </c>
      <c r="P2694" s="13" t="str">
        <f t="shared" si="294"/>
        <v>Amount Mini</v>
      </c>
      <c r="Q2694" s="34" t="str">
        <f t="shared" si="295"/>
        <v>Groceries</v>
      </c>
      <c r="R2694" s="13" t="str">
        <f t="shared" si="296"/>
        <v>Quickstock</v>
      </c>
      <c r="S2694" s="35">
        <f t="shared" si="297"/>
        <v>145</v>
      </c>
      <c r="T2694" s="35">
        <f t="shared" si="298"/>
        <v>79</v>
      </c>
      <c r="U2694" s="14">
        <f t="shared" si="299"/>
        <v>14521.97</v>
      </c>
      <c r="V2694" s="14">
        <f t="shared" si="300"/>
        <v>2105685.65</v>
      </c>
      <c r="W2694" s="13" t="str">
        <v>In Stock</v>
      </c>
      <c r="X2694" s="13" t="str">
        <v>No</v>
      </c>
      <c r="Y2694" s="13">
        <v>0</v>
      </c>
    </row>
    <row r="2695" spans="1:25" x14ac:dyDescent="0.3">
      <c r="A2695" s="31" t="s">
        <v>5325</v>
      </c>
      <c r="B2695" s="31" t="s">
        <v>5269</v>
      </c>
      <c r="C2695" s="31" t="s">
        <v>20</v>
      </c>
      <c r="D2695" s="31" t="s">
        <v>45</v>
      </c>
      <c r="E2695" s="31">
        <v>1</v>
      </c>
      <c r="F2695" s="31">
        <v>85</v>
      </c>
      <c r="G2695" s="31">
        <v>4531.54</v>
      </c>
      <c r="H2695" s="31">
        <v>4531.54</v>
      </c>
      <c r="I2695" s="32">
        <v>45722</v>
      </c>
      <c r="J2695" s="32">
        <v>45860</v>
      </c>
      <c r="K2695" s="31" t="s">
        <v>16</v>
      </c>
      <c r="L2695" s="33" t="s">
        <v>58</v>
      </c>
      <c r="M2695" s="13" t="str">
        <f>PROPER(TRIM(SUBSTITUTE(B2695,"###"," ")))</f>
        <v>Alone Pro</v>
      </c>
      <c r="N2695" s="13" t="str">
        <f>PROPER(TRIM(SUBSTITUTE(C2695,"###"," ")))</f>
        <v>Toys</v>
      </c>
      <c r="O2695" s="13" t="str">
        <f>PROPER(TRIM(SUBSTITUTE(D2695,"###"," ")))</f>
        <v>Retailmart Inc</v>
      </c>
      <c r="P2695" s="13" t="str">
        <f t="shared" si="294"/>
        <v>Alone Pro</v>
      </c>
      <c r="Q2695" s="34" t="str">
        <f t="shared" si="295"/>
        <v>Toys</v>
      </c>
      <c r="R2695" s="13" t="str">
        <f t="shared" si="296"/>
        <v>Retailmart Inc</v>
      </c>
      <c r="S2695" s="35">
        <f t="shared" si="297"/>
        <v>1</v>
      </c>
      <c r="T2695" s="35">
        <f t="shared" si="298"/>
        <v>85</v>
      </c>
      <c r="U2695" s="14">
        <f t="shared" si="299"/>
        <v>4531.54</v>
      </c>
      <c r="V2695" s="14">
        <f t="shared" si="300"/>
        <v>4531.54</v>
      </c>
      <c r="W2695" s="13" t="str">
        <v>Low Stock</v>
      </c>
      <c r="X2695" s="13" t="str">
        <v>Yes</v>
      </c>
      <c r="Y2695" s="13">
        <v>1</v>
      </c>
    </row>
    <row r="2696" spans="1:25" x14ac:dyDescent="0.3">
      <c r="A2696" s="31" t="s">
        <v>5326</v>
      </c>
      <c r="B2696" s="31" t="s">
        <v>5327</v>
      </c>
      <c r="C2696" s="31" t="s">
        <v>44</v>
      </c>
      <c r="D2696" s="31" t="s">
        <v>15</v>
      </c>
      <c r="E2696" s="31">
        <v>55</v>
      </c>
      <c r="F2696" s="31">
        <v>31</v>
      </c>
      <c r="G2696" s="31">
        <v>697.58</v>
      </c>
      <c r="H2696" s="31">
        <v>38366.9</v>
      </c>
      <c r="I2696" s="32">
        <v>45809</v>
      </c>
      <c r="J2696" s="32">
        <v>45909</v>
      </c>
      <c r="K2696" s="31" t="s">
        <v>29</v>
      </c>
      <c r="L2696" s="33" t="s">
        <v>17</v>
      </c>
      <c r="M2696" s="13" t="str">
        <f>PROPER(TRIM(SUBSTITUTE(B2696,"###"," ")))</f>
        <v>Rich Lite</v>
      </c>
      <c r="N2696" s="13" t="str">
        <f>PROPER(TRIM(SUBSTITUTE(C2696,"###"," ")))</f>
        <v>Groceries</v>
      </c>
      <c r="O2696" s="13" t="str">
        <f>PROPER(TRIM(SUBSTITUTE(D2696,"###"," ")))</f>
        <v>Global Traders</v>
      </c>
      <c r="P2696" s="13" t="str">
        <f t="shared" si="294"/>
        <v>Rich Lite</v>
      </c>
      <c r="Q2696" s="34" t="str">
        <f t="shared" si="295"/>
        <v>Groceries</v>
      </c>
      <c r="R2696" s="13" t="str">
        <f t="shared" si="296"/>
        <v>Global Traders</v>
      </c>
      <c r="S2696" s="35">
        <f t="shared" si="297"/>
        <v>55</v>
      </c>
      <c r="T2696" s="35">
        <f t="shared" si="298"/>
        <v>31</v>
      </c>
      <c r="U2696" s="14">
        <f t="shared" si="299"/>
        <v>697.58</v>
      </c>
      <c r="V2696" s="14">
        <f t="shared" si="300"/>
        <v>38366.9</v>
      </c>
      <c r="W2696" s="13" t="str">
        <v>In Stock</v>
      </c>
      <c r="X2696" s="13" t="str">
        <v>No</v>
      </c>
      <c r="Y2696" s="13">
        <v>0</v>
      </c>
    </row>
    <row r="2697" spans="1:25" x14ac:dyDescent="0.3">
      <c r="A2697" s="31" t="s">
        <v>5328</v>
      </c>
      <c r="B2697" s="31" t="s">
        <v>2989</v>
      </c>
      <c r="C2697" s="31" t="s">
        <v>20</v>
      </c>
      <c r="D2697" s="13"/>
      <c r="E2697" s="31">
        <v>155</v>
      </c>
      <c r="F2697" s="31">
        <v>23</v>
      </c>
      <c r="G2697" s="31">
        <v>3728.15</v>
      </c>
      <c r="H2697" s="31">
        <v>577863.25</v>
      </c>
      <c r="I2697" s="32">
        <v>45802</v>
      </c>
      <c r="J2697" s="32">
        <v>45901</v>
      </c>
      <c r="K2697" s="31" t="s">
        <v>57</v>
      </c>
      <c r="L2697" s="33" t="s">
        <v>30</v>
      </c>
      <c r="M2697" s="13" t="str">
        <f>PROPER(TRIM(SUBSTITUTE(B2697,"###"," ")))</f>
        <v>Security Pro</v>
      </c>
      <c r="N2697" s="13" t="str">
        <f>PROPER(TRIM(SUBSTITUTE(C2697,"###"," ")))</f>
        <v>Toys</v>
      </c>
      <c r="O2697" s="13" t="str">
        <f>PROPER(TRIM(SUBSTITUTE(D2697,"###"," ")))</f>
        <v/>
      </c>
      <c r="P2697" s="13" t="str">
        <f t="shared" si="294"/>
        <v>Security Pro</v>
      </c>
      <c r="Q2697" s="34" t="str">
        <f t="shared" si="295"/>
        <v>Toys</v>
      </c>
      <c r="R2697" s="13" t="str">
        <f t="shared" si="296"/>
        <v>Others</v>
      </c>
      <c r="S2697" s="35">
        <f t="shared" si="297"/>
        <v>155</v>
      </c>
      <c r="T2697" s="35">
        <f t="shared" si="298"/>
        <v>23</v>
      </c>
      <c r="U2697" s="14">
        <f t="shared" si="299"/>
        <v>3728.15</v>
      </c>
      <c r="V2697" s="14">
        <f t="shared" si="300"/>
        <v>577863.25</v>
      </c>
      <c r="W2697" s="13" t="str">
        <v>In Stock</v>
      </c>
      <c r="X2697" s="13" t="str">
        <v>No</v>
      </c>
      <c r="Y2697" s="13">
        <v>0</v>
      </c>
    </row>
    <row r="2698" spans="1:25" x14ac:dyDescent="0.3">
      <c r="A2698" s="31" t="s">
        <v>5329</v>
      </c>
      <c r="B2698" s="31" t="s">
        <v>5330</v>
      </c>
      <c r="C2698" s="31" t="s">
        <v>40</v>
      </c>
      <c r="D2698" s="31" t="s">
        <v>15</v>
      </c>
      <c r="E2698" s="31">
        <v>16</v>
      </c>
      <c r="F2698" s="31">
        <v>90</v>
      </c>
      <c r="G2698" s="31">
        <v>1346.86</v>
      </c>
      <c r="H2698" s="31">
        <v>21549.759999999998</v>
      </c>
      <c r="I2698" s="32">
        <v>45814</v>
      </c>
      <c r="J2698" s="32">
        <v>45921</v>
      </c>
      <c r="K2698" s="31" t="s">
        <v>29</v>
      </c>
      <c r="L2698" s="33" t="s">
        <v>21</v>
      </c>
      <c r="M2698" s="13" t="str">
        <f>PROPER(TRIM(SUBSTITUTE(B2698,"###"," ")))</f>
        <v>Morning Lite</v>
      </c>
      <c r="N2698" s="13" t="str">
        <f>PROPER(TRIM(SUBSTITUTE(C2698,"###"," ")))</f>
        <v>Electronics</v>
      </c>
      <c r="O2698" s="13" t="str">
        <f>PROPER(TRIM(SUBSTITUTE(D2698,"###"," ")))</f>
        <v>Global Traders</v>
      </c>
      <c r="P2698" s="13" t="str">
        <f t="shared" si="294"/>
        <v>Morning Lite</v>
      </c>
      <c r="Q2698" s="34" t="str">
        <f t="shared" si="295"/>
        <v>Electronics</v>
      </c>
      <c r="R2698" s="13" t="str">
        <f t="shared" si="296"/>
        <v>Global Traders</v>
      </c>
      <c r="S2698" s="35">
        <f t="shared" si="297"/>
        <v>16</v>
      </c>
      <c r="T2698" s="35">
        <f t="shared" si="298"/>
        <v>90</v>
      </c>
      <c r="U2698" s="14">
        <f t="shared" si="299"/>
        <v>1346.86</v>
      </c>
      <c r="V2698" s="14">
        <f t="shared" si="300"/>
        <v>21549.759999999998</v>
      </c>
      <c r="W2698" s="13" t="str">
        <v>Low Stock</v>
      </c>
      <c r="X2698" s="13" t="str">
        <v>Yes</v>
      </c>
      <c r="Y2698" s="13">
        <v>1</v>
      </c>
    </row>
    <row r="2699" spans="1:25" x14ac:dyDescent="0.3">
      <c r="A2699" s="31" t="s">
        <v>5332</v>
      </c>
      <c r="B2699" s="31" t="s">
        <v>2050</v>
      </c>
      <c r="C2699" s="31" t="s">
        <v>44</v>
      </c>
      <c r="D2699" s="31" t="s">
        <v>41</v>
      </c>
      <c r="E2699" s="31">
        <v>176</v>
      </c>
      <c r="F2699" s="31">
        <v>99</v>
      </c>
      <c r="G2699" s="31">
        <v>2367.81</v>
      </c>
      <c r="H2699" s="31">
        <v>416734.56</v>
      </c>
      <c r="I2699" s="32">
        <v>45756</v>
      </c>
      <c r="J2699" s="32">
        <v>45871</v>
      </c>
      <c r="K2699" s="31" t="s">
        <v>25</v>
      </c>
      <c r="L2699" s="33" t="s">
        <v>30</v>
      </c>
      <c r="M2699" s="13" t="str">
        <f>PROPER(TRIM(SUBSTITUTE(B2699,"###"," ")))</f>
        <v>Suggest Plus</v>
      </c>
      <c r="N2699" s="13" t="str">
        <f>PROPER(TRIM(SUBSTITUTE(C2699,"###"," ")))</f>
        <v>Groceries</v>
      </c>
      <c r="O2699" s="13" t="str">
        <f>PROPER(TRIM(SUBSTITUTE(D2699,"###"," ")))</f>
        <v>Quickstock</v>
      </c>
      <c r="P2699" s="13" t="str">
        <f t="shared" si="294"/>
        <v>Suggest Plus</v>
      </c>
      <c r="Q2699" s="34" t="str">
        <f t="shared" si="295"/>
        <v>Groceries</v>
      </c>
      <c r="R2699" s="13" t="str">
        <f t="shared" si="296"/>
        <v>Quickstock</v>
      </c>
      <c r="S2699" s="35">
        <f t="shared" si="297"/>
        <v>176</v>
      </c>
      <c r="T2699" s="35">
        <f t="shared" si="298"/>
        <v>99</v>
      </c>
      <c r="U2699" s="14">
        <f t="shared" si="299"/>
        <v>2367.81</v>
      </c>
      <c r="V2699" s="14">
        <f t="shared" si="300"/>
        <v>416734.56</v>
      </c>
      <c r="W2699" s="13" t="str">
        <v>In Stock</v>
      </c>
      <c r="X2699" s="13" t="str">
        <v>No</v>
      </c>
      <c r="Y2699" s="13">
        <v>0</v>
      </c>
    </row>
    <row r="2700" spans="1:25" x14ac:dyDescent="0.3">
      <c r="A2700" s="31" t="s">
        <v>5334</v>
      </c>
      <c r="B2700" s="31" t="s">
        <v>4671</v>
      </c>
      <c r="C2700" s="31" t="s">
        <v>20</v>
      </c>
      <c r="D2700" s="31" t="s">
        <v>24</v>
      </c>
      <c r="E2700" s="31">
        <v>77</v>
      </c>
      <c r="F2700" s="31">
        <v>33</v>
      </c>
      <c r="G2700" s="31">
        <v>5738.41</v>
      </c>
      <c r="H2700" s="31">
        <v>441857.57</v>
      </c>
      <c r="I2700" s="32">
        <v>45848</v>
      </c>
      <c r="J2700" s="32">
        <v>45914</v>
      </c>
      <c r="K2700" s="31" t="s">
        <v>25</v>
      </c>
      <c r="L2700" s="33" t="s">
        <v>33</v>
      </c>
      <c r="M2700" s="13" t="str">
        <f>PROPER(TRIM(SUBSTITUTE(B2700,"###"," ")))</f>
        <v>Outside Max</v>
      </c>
      <c r="N2700" s="13" t="str">
        <f>PROPER(TRIM(SUBSTITUTE(C2700,"###"," ")))</f>
        <v>Toys</v>
      </c>
      <c r="O2700" s="13" t="str">
        <f>PROPER(TRIM(SUBSTITUTE(D2700,"###"," ")))</f>
        <v>Omni Suppliers</v>
      </c>
      <c r="P2700" s="13" t="str">
        <f t="shared" si="294"/>
        <v>Outside Max</v>
      </c>
      <c r="Q2700" s="34" t="str">
        <f t="shared" si="295"/>
        <v>Toys</v>
      </c>
      <c r="R2700" s="13" t="str">
        <f t="shared" si="296"/>
        <v>Omni Suppliers</v>
      </c>
      <c r="S2700" s="35">
        <f t="shared" si="297"/>
        <v>77</v>
      </c>
      <c r="T2700" s="35">
        <f t="shared" si="298"/>
        <v>33</v>
      </c>
      <c r="U2700" s="14">
        <f t="shared" si="299"/>
        <v>5738.41</v>
      </c>
      <c r="V2700" s="14">
        <f t="shared" si="300"/>
        <v>441857.57</v>
      </c>
      <c r="W2700" s="13" t="str">
        <v>In Stock</v>
      </c>
      <c r="X2700" s="13" t="str">
        <v>No</v>
      </c>
      <c r="Y2700" s="13">
        <v>0</v>
      </c>
    </row>
    <row r="2701" spans="1:25" x14ac:dyDescent="0.3">
      <c r="A2701" s="31" t="s">
        <v>5336</v>
      </c>
      <c r="B2701" s="31" t="s">
        <v>4970</v>
      </c>
      <c r="C2701" s="31" t="s">
        <v>20</v>
      </c>
      <c r="D2701" s="31" t="s">
        <v>41</v>
      </c>
      <c r="E2701" s="31">
        <v>19</v>
      </c>
      <c r="F2701" s="31">
        <v>93</v>
      </c>
      <c r="G2701" s="31">
        <v>5393.51</v>
      </c>
      <c r="H2701" s="31">
        <v>102476.69</v>
      </c>
      <c r="I2701" s="32">
        <v>45741</v>
      </c>
      <c r="J2701" s="32">
        <v>45940</v>
      </c>
      <c r="K2701" s="13"/>
      <c r="L2701" s="33" t="s">
        <v>17</v>
      </c>
      <c r="M2701" s="13" t="str">
        <f>PROPER(TRIM(SUBSTITUTE(B2701,"###"," ")))</f>
        <v>Loss Mini</v>
      </c>
      <c r="N2701" s="13" t="str">
        <f>PROPER(TRIM(SUBSTITUTE(C2701,"###"," ")))</f>
        <v>Toys</v>
      </c>
      <c r="O2701" s="13" t="str">
        <f>PROPER(TRIM(SUBSTITUTE(D2701,"###"," ")))</f>
        <v>Quickstock</v>
      </c>
      <c r="P2701" s="13" t="str">
        <f t="shared" si="294"/>
        <v>Loss Mini</v>
      </c>
      <c r="Q2701" s="34" t="str">
        <f t="shared" si="295"/>
        <v>Toys</v>
      </c>
      <c r="R2701" s="13" t="str">
        <f t="shared" si="296"/>
        <v>Quickstock</v>
      </c>
      <c r="S2701" s="35">
        <f t="shared" si="297"/>
        <v>19</v>
      </c>
      <c r="T2701" s="35">
        <f t="shared" si="298"/>
        <v>93</v>
      </c>
      <c r="U2701" s="14">
        <f t="shared" si="299"/>
        <v>5393.51</v>
      </c>
      <c r="V2701" s="14">
        <f t="shared" si="300"/>
        <v>102476.69</v>
      </c>
      <c r="W2701" s="13" t="str">
        <v>Low Stock</v>
      </c>
      <c r="X2701" s="13" t="str">
        <v>Yes</v>
      </c>
      <c r="Y2701" s="13">
        <v>1</v>
      </c>
    </row>
    <row r="2702" spans="1:25" x14ac:dyDescent="0.3">
      <c r="A2702" s="31" t="s">
        <v>5337</v>
      </c>
      <c r="B2702" s="31" t="s">
        <v>5338</v>
      </c>
      <c r="C2702" s="31" t="s">
        <v>28</v>
      </c>
      <c r="D2702" s="31" t="s">
        <v>45</v>
      </c>
      <c r="E2702" s="31">
        <v>192</v>
      </c>
      <c r="F2702" s="31">
        <v>52</v>
      </c>
      <c r="G2702" s="31">
        <v>12698.32</v>
      </c>
      <c r="H2702" s="31">
        <v>2438077.4399999999</v>
      </c>
      <c r="I2702" s="32">
        <v>45752</v>
      </c>
      <c r="J2702" s="32">
        <v>45864</v>
      </c>
      <c r="K2702" s="31" t="s">
        <v>54</v>
      </c>
      <c r="L2702" s="33" t="s">
        <v>58</v>
      </c>
      <c r="M2702" s="13" t="str">
        <f>PROPER(TRIM(SUBSTITUTE(B2702,"###"," ")))</f>
        <v>Since Max</v>
      </c>
      <c r="N2702" s="13" t="str">
        <f>PROPER(TRIM(SUBSTITUTE(C2702,"###"," ")))</f>
        <v>Furniture</v>
      </c>
      <c r="O2702" s="13" t="str">
        <f>PROPER(TRIM(SUBSTITUTE(D2702,"###"," ")))</f>
        <v>Retailmart Inc</v>
      </c>
      <c r="P2702" s="13" t="str">
        <f t="shared" si="294"/>
        <v>Since Max</v>
      </c>
      <c r="Q2702" s="34" t="str">
        <f t="shared" si="295"/>
        <v>Furniture</v>
      </c>
      <c r="R2702" s="13" t="str">
        <f t="shared" si="296"/>
        <v>Retailmart Inc</v>
      </c>
      <c r="S2702" s="35">
        <f t="shared" si="297"/>
        <v>192</v>
      </c>
      <c r="T2702" s="35">
        <f t="shared" si="298"/>
        <v>52</v>
      </c>
      <c r="U2702" s="14">
        <f t="shared" si="299"/>
        <v>12698.32</v>
      </c>
      <c r="V2702" s="14">
        <f t="shared" si="300"/>
        <v>2438077.4399999999</v>
      </c>
      <c r="W2702" s="13" t="str">
        <v>In Stock</v>
      </c>
      <c r="X2702" s="13" t="str">
        <v>No</v>
      </c>
      <c r="Y2702" s="13">
        <v>0</v>
      </c>
    </row>
    <row r="2703" spans="1:25" x14ac:dyDescent="0.3">
      <c r="A2703" s="31" t="s">
        <v>5339</v>
      </c>
      <c r="B2703" s="31" t="s">
        <v>3024</v>
      </c>
      <c r="C2703" s="31" t="s">
        <v>40</v>
      </c>
      <c r="D2703" s="31" t="s">
        <v>15</v>
      </c>
      <c r="E2703" s="31">
        <v>143</v>
      </c>
      <c r="F2703" s="31">
        <v>24</v>
      </c>
      <c r="G2703" s="31">
        <v>12097.37</v>
      </c>
      <c r="H2703" s="31">
        <v>1729923.91</v>
      </c>
      <c r="I2703" s="32">
        <v>45811</v>
      </c>
      <c r="J2703" s="32">
        <v>45895</v>
      </c>
      <c r="K2703" s="31" t="s">
        <v>54</v>
      </c>
      <c r="L2703" s="33" t="s">
        <v>58</v>
      </c>
      <c r="M2703" s="13" t="str">
        <f>PROPER(TRIM(SUBSTITUTE(B2703,"###"," ")))</f>
        <v>Gas Plus</v>
      </c>
      <c r="N2703" s="13" t="str">
        <f>PROPER(TRIM(SUBSTITUTE(C2703,"###"," ")))</f>
        <v>Electronics</v>
      </c>
      <c r="O2703" s="13" t="str">
        <f>PROPER(TRIM(SUBSTITUTE(D2703,"###"," ")))</f>
        <v>Global Traders</v>
      </c>
      <c r="P2703" s="13" t="str">
        <f t="shared" si="294"/>
        <v>Gas Plus</v>
      </c>
      <c r="Q2703" s="34" t="str">
        <f t="shared" si="295"/>
        <v>Electronics</v>
      </c>
      <c r="R2703" s="13" t="str">
        <f t="shared" si="296"/>
        <v>Global Traders</v>
      </c>
      <c r="S2703" s="35">
        <f t="shared" si="297"/>
        <v>143</v>
      </c>
      <c r="T2703" s="35">
        <f t="shared" si="298"/>
        <v>24</v>
      </c>
      <c r="U2703" s="14">
        <f t="shared" si="299"/>
        <v>12097.37</v>
      </c>
      <c r="V2703" s="14">
        <f t="shared" si="300"/>
        <v>1729923.9100000001</v>
      </c>
      <c r="W2703" s="13" t="str">
        <v>In Stock</v>
      </c>
      <c r="X2703" s="13" t="str">
        <v>No</v>
      </c>
      <c r="Y2703" s="13">
        <v>0</v>
      </c>
    </row>
    <row r="2704" spans="1:25" x14ac:dyDescent="0.3">
      <c r="A2704" s="31" t="s">
        <v>5341</v>
      </c>
      <c r="B2704" s="31" t="s">
        <v>5342</v>
      </c>
      <c r="C2704" s="31" t="s">
        <v>44</v>
      </c>
      <c r="D2704" s="31" t="s">
        <v>24</v>
      </c>
      <c r="E2704" s="31">
        <v>82</v>
      </c>
      <c r="F2704" s="31">
        <v>89</v>
      </c>
      <c r="G2704" s="31">
        <v>17549.240000000002</v>
      </c>
      <c r="H2704" s="31">
        <v>1439037.68</v>
      </c>
      <c r="I2704" s="32">
        <v>45760</v>
      </c>
      <c r="J2704" s="32">
        <v>45890</v>
      </c>
      <c r="K2704" s="31" t="s">
        <v>54</v>
      </c>
      <c r="L2704" s="33" t="s">
        <v>30</v>
      </c>
      <c r="M2704" s="13" t="str">
        <f>PROPER(TRIM(SUBSTITUTE(B2704,"###"," ")))</f>
        <v>Current Mini</v>
      </c>
      <c r="N2704" s="13" t="str">
        <f>PROPER(TRIM(SUBSTITUTE(C2704,"###"," ")))</f>
        <v>Groceries</v>
      </c>
      <c r="O2704" s="13" t="str">
        <f>PROPER(TRIM(SUBSTITUTE(D2704,"###"," ")))</f>
        <v>Omni Suppliers</v>
      </c>
      <c r="P2704" s="13" t="str">
        <f t="shared" si="294"/>
        <v>Current Mini</v>
      </c>
      <c r="Q2704" s="34" t="str">
        <f t="shared" si="295"/>
        <v>Groceries</v>
      </c>
      <c r="R2704" s="13" t="str">
        <f t="shared" si="296"/>
        <v>Omni Suppliers</v>
      </c>
      <c r="S2704" s="35">
        <f t="shared" si="297"/>
        <v>82</v>
      </c>
      <c r="T2704" s="35">
        <f t="shared" si="298"/>
        <v>89</v>
      </c>
      <c r="U2704" s="14">
        <f t="shared" si="299"/>
        <v>17549.240000000002</v>
      </c>
      <c r="V2704" s="14">
        <f t="shared" si="300"/>
        <v>1439037.6800000002</v>
      </c>
      <c r="W2704" s="13" t="str">
        <v>Low Stock</v>
      </c>
      <c r="X2704" s="13" t="str">
        <v>Yes</v>
      </c>
      <c r="Y2704" s="13">
        <v>1</v>
      </c>
    </row>
    <row r="2705" spans="1:25" x14ac:dyDescent="0.3">
      <c r="A2705" s="31" t="s">
        <v>5343</v>
      </c>
      <c r="B2705" s="31" t="s">
        <v>1972</v>
      </c>
      <c r="C2705" s="31" t="s">
        <v>44</v>
      </c>
      <c r="D2705" s="31" t="s">
        <v>45</v>
      </c>
      <c r="E2705" s="31">
        <v>168</v>
      </c>
      <c r="F2705" s="31">
        <v>40</v>
      </c>
      <c r="G2705" s="31">
        <v>356.56</v>
      </c>
      <c r="H2705" s="31">
        <v>59902.080000000002</v>
      </c>
      <c r="I2705" s="32">
        <v>45839</v>
      </c>
      <c r="J2705" s="32">
        <v>45868</v>
      </c>
      <c r="K2705" s="31" t="s">
        <v>25</v>
      </c>
      <c r="L2705" s="33" t="s">
        <v>33</v>
      </c>
      <c r="M2705" s="13" t="str">
        <f>PROPER(TRIM(SUBSTITUTE(B2705,"###"," ")))</f>
        <v>Television Pro</v>
      </c>
      <c r="N2705" s="13" t="str">
        <f>PROPER(TRIM(SUBSTITUTE(C2705,"###"," ")))</f>
        <v>Groceries</v>
      </c>
      <c r="O2705" s="13" t="str">
        <f>PROPER(TRIM(SUBSTITUTE(D2705,"###"," ")))</f>
        <v>Retailmart Inc</v>
      </c>
      <c r="P2705" s="13" t="str">
        <f t="shared" si="294"/>
        <v>Television Pro</v>
      </c>
      <c r="Q2705" s="34" t="str">
        <f t="shared" si="295"/>
        <v>Groceries</v>
      </c>
      <c r="R2705" s="13" t="str">
        <f t="shared" si="296"/>
        <v>Retailmart Inc</v>
      </c>
      <c r="S2705" s="35">
        <f t="shared" si="297"/>
        <v>168</v>
      </c>
      <c r="T2705" s="35">
        <f t="shared" si="298"/>
        <v>40</v>
      </c>
      <c r="U2705" s="14">
        <f t="shared" si="299"/>
        <v>356.56</v>
      </c>
      <c r="V2705" s="14">
        <f t="shared" si="300"/>
        <v>59902.080000000002</v>
      </c>
      <c r="W2705" s="13" t="str">
        <v>In Stock</v>
      </c>
      <c r="X2705" s="13" t="str">
        <v>No</v>
      </c>
      <c r="Y2705" s="13">
        <v>0</v>
      </c>
    </row>
    <row r="2706" spans="1:25" x14ac:dyDescent="0.3">
      <c r="A2706" s="31" t="s">
        <v>5344</v>
      </c>
      <c r="B2706" s="31" t="s">
        <v>1205</v>
      </c>
      <c r="C2706" s="31" t="s">
        <v>14</v>
      </c>
      <c r="D2706" s="31" t="s">
        <v>24</v>
      </c>
      <c r="E2706" s="31">
        <v>156</v>
      </c>
      <c r="F2706" s="31">
        <v>99</v>
      </c>
      <c r="G2706" s="31">
        <v>3123.81</v>
      </c>
      <c r="H2706" s="31">
        <v>487314.36</v>
      </c>
      <c r="I2706" s="32">
        <v>45704</v>
      </c>
      <c r="J2706" s="32">
        <v>45902</v>
      </c>
      <c r="K2706" s="31" t="s">
        <v>29</v>
      </c>
      <c r="L2706" s="33" t="s">
        <v>21</v>
      </c>
      <c r="M2706" s="13" t="str">
        <f>PROPER(TRIM(SUBSTITUTE(B2706,"###"," ")))</f>
        <v>Break Pro</v>
      </c>
      <c r="N2706" s="13" t="str">
        <f>PROPER(TRIM(SUBSTITUTE(C2706,"###"," ")))</f>
        <v>Clothing</v>
      </c>
      <c r="O2706" s="13" t="str">
        <f>PROPER(TRIM(SUBSTITUTE(D2706,"###"," ")))</f>
        <v>Omni Suppliers</v>
      </c>
      <c r="P2706" s="13" t="str">
        <f t="shared" si="294"/>
        <v>Break Pro</v>
      </c>
      <c r="Q2706" s="34" t="str">
        <f t="shared" si="295"/>
        <v>Clothing</v>
      </c>
      <c r="R2706" s="13" t="str">
        <f t="shared" si="296"/>
        <v>Omni Suppliers</v>
      </c>
      <c r="S2706" s="35">
        <f t="shared" si="297"/>
        <v>156</v>
      </c>
      <c r="T2706" s="35">
        <f t="shared" si="298"/>
        <v>99</v>
      </c>
      <c r="U2706" s="14">
        <f t="shared" si="299"/>
        <v>3123.81</v>
      </c>
      <c r="V2706" s="14">
        <f t="shared" si="300"/>
        <v>487314.36</v>
      </c>
      <c r="W2706" s="13" t="str">
        <v>In Stock</v>
      </c>
      <c r="X2706" s="13" t="str">
        <v>No</v>
      </c>
      <c r="Y2706" s="13">
        <v>0</v>
      </c>
    </row>
    <row r="2707" spans="1:25" x14ac:dyDescent="0.3">
      <c r="A2707" s="31" t="s">
        <v>5347</v>
      </c>
      <c r="B2707" s="31" t="s">
        <v>5348</v>
      </c>
      <c r="C2707" s="31" t="s">
        <v>44</v>
      </c>
      <c r="D2707" s="31" t="s">
        <v>45</v>
      </c>
      <c r="E2707" s="31">
        <v>104</v>
      </c>
      <c r="F2707" s="31">
        <v>83</v>
      </c>
      <c r="G2707" s="31">
        <v>4576.07</v>
      </c>
      <c r="H2707" s="31">
        <v>475911.28</v>
      </c>
      <c r="I2707" s="32">
        <v>45691</v>
      </c>
      <c r="J2707" s="32">
        <v>45895</v>
      </c>
      <c r="K2707" s="31" t="s">
        <v>29</v>
      </c>
      <c r="L2707" s="33" t="s">
        <v>33</v>
      </c>
      <c r="M2707" s="13" t="str">
        <f>PROPER(TRIM(SUBSTITUTE(B2707,"###"," ")))</f>
        <v>Ever Max</v>
      </c>
      <c r="N2707" s="13" t="str">
        <f>PROPER(TRIM(SUBSTITUTE(C2707,"###"," ")))</f>
        <v>Groceries</v>
      </c>
      <c r="O2707" s="13" t="str">
        <f>PROPER(TRIM(SUBSTITUTE(D2707,"###"," ")))</f>
        <v>Retailmart Inc</v>
      </c>
      <c r="P2707" s="13" t="str">
        <f t="shared" si="294"/>
        <v>Ever Max</v>
      </c>
      <c r="Q2707" s="34" t="str">
        <f t="shared" si="295"/>
        <v>Groceries</v>
      </c>
      <c r="R2707" s="13" t="str">
        <f t="shared" si="296"/>
        <v>Retailmart Inc</v>
      </c>
      <c r="S2707" s="35">
        <f t="shared" si="297"/>
        <v>104</v>
      </c>
      <c r="T2707" s="35">
        <f t="shared" si="298"/>
        <v>83</v>
      </c>
      <c r="U2707" s="14">
        <f t="shared" si="299"/>
        <v>4576.07</v>
      </c>
      <c r="V2707" s="14">
        <f t="shared" si="300"/>
        <v>475911.27999999997</v>
      </c>
      <c r="W2707" s="13" t="str">
        <v>In Stock</v>
      </c>
      <c r="X2707" s="13" t="str">
        <v>No</v>
      </c>
      <c r="Y2707" s="13">
        <v>0</v>
      </c>
    </row>
    <row r="2708" spans="1:25" x14ac:dyDescent="0.3">
      <c r="A2708" s="31" t="s">
        <v>5350</v>
      </c>
      <c r="B2708" s="31" t="s">
        <v>5351</v>
      </c>
      <c r="C2708" s="31" t="s">
        <v>14</v>
      </c>
      <c r="D2708" s="31" t="s">
        <v>15</v>
      </c>
      <c r="E2708" s="31">
        <v>58</v>
      </c>
      <c r="F2708" s="31">
        <v>24</v>
      </c>
      <c r="G2708" s="31">
        <v>8702.25</v>
      </c>
      <c r="H2708" s="31">
        <v>504730.5</v>
      </c>
      <c r="I2708" s="32">
        <v>45777</v>
      </c>
      <c r="J2708" s="32">
        <v>45930</v>
      </c>
      <c r="K2708" s="31" t="s">
        <v>16</v>
      </c>
      <c r="L2708" s="33" t="s">
        <v>33</v>
      </c>
      <c r="M2708" s="13" t="str">
        <f>PROPER(TRIM(SUBSTITUTE(B2708,"###"," ")))</f>
        <v>Produce Max</v>
      </c>
      <c r="N2708" s="13" t="str">
        <f>PROPER(TRIM(SUBSTITUTE(C2708,"###"," ")))</f>
        <v>Clothing</v>
      </c>
      <c r="O2708" s="13" t="str">
        <f>PROPER(TRIM(SUBSTITUTE(D2708,"###"," ")))</f>
        <v>Global Traders</v>
      </c>
      <c r="P2708" s="13" t="str">
        <f t="shared" si="294"/>
        <v>Produce Max</v>
      </c>
      <c r="Q2708" s="34" t="str">
        <f t="shared" si="295"/>
        <v>Clothing</v>
      </c>
      <c r="R2708" s="13" t="str">
        <f t="shared" si="296"/>
        <v>Global Traders</v>
      </c>
      <c r="S2708" s="35">
        <f t="shared" si="297"/>
        <v>58</v>
      </c>
      <c r="T2708" s="35">
        <f t="shared" si="298"/>
        <v>24</v>
      </c>
      <c r="U2708" s="14">
        <f t="shared" si="299"/>
        <v>8702.25</v>
      </c>
      <c r="V2708" s="14">
        <f t="shared" si="300"/>
        <v>504730.5</v>
      </c>
      <c r="W2708" s="13" t="str">
        <v>In Stock</v>
      </c>
      <c r="X2708" s="13" t="str">
        <v>No</v>
      </c>
      <c r="Y2708" s="13">
        <v>0</v>
      </c>
    </row>
    <row r="2709" spans="1:25" x14ac:dyDescent="0.3">
      <c r="A2709" s="31" t="s">
        <v>5352</v>
      </c>
      <c r="B2709" s="31" t="s">
        <v>4736</v>
      </c>
      <c r="C2709" s="31" t="s">
        <v>14</v>
      </c>
      <c r="D2709" s="31" t="s">
        <v>24</v>
      </c>
      <c r="E2709" s="31">
        <v>188</v>
      </c>
      <c r="F2709" s="31">
        <v>35</v>
      </c>
      <c r="G2709" s="31">
        <v>3324.75</v>
      </c>
      <c r="H2709" s="31">
        <v>625053</v>
      </c>
      <c r="I2709" s="32">
        <v>45821</v>
      </c>
      <c r="J2709" s="32">
        <v>45912</v>
      </c>
      <c r="K2709" s="31" t="s">
        <v>25</v>
      </c>
      <c r="L2709" s="33" t="s">
        <v>21</v>
      </c>
      <c r="M2709" s="13" t="str">
        <f>PROPER(TRIM(SUBSTITUTE(B2709,"###"," ")))</f>
        <v>Thing Pro</v>
      </c>
      <c r="N2709" s="13" t="str">
        <f>PROPER(TRIM(SUBSTITUTE(C2709,"###"," ")))</f>
        <v>Clothing</v>
      </c>
      <c r="O2709" s="13" t="str">
        <f>PROPER(TRIM(SUBSTITUTE(D2709,"###"," ")))</f>
        <v>Omni Suppliers</v>
      </c>
      <c r="P2709" s="13" t="str">
        <f t="shared" si="294"/>
        <v>Thing Pro</v>
      </c>
      <c r="Q2709" s="34" t="str">
        <f t="shared" si="295"/>
        <v>Clothing</v>
      </c>
      <c r="R2709" s="13" t="str">
        <f t="shared" si="296"/>
        <v>Omni Suppliers</v>
      </c>
      <c r="S2709" s="35">
        <f t="shared" si="297"/>
        <v>188</v>
      </c>
      <c r="T2709" s="35">
        <f t="shared" si="298"/>
        <v>35</v>
      </c>
      <c r="U2709" s="14">
        <f t="shared" si="299"/>
        <v>3324.75</v>
      </c>
      <c r="V2709" s="14">
        <f t="shared" si="300"/>
        <v>625053</v>
      </c>
      <c r="W2709" s="13" t="str">
        <v>In Stock</v>
      </c>
      <c r="X2709" s="13" t="str">
        <v>No</v>
      </c>
      <c r="Y2709" s="13">
        <v>0</v>
      </c>
    </row>
    <row r="2710" spans="1:25" x14ac:dyDescent="0.3">
      <c r="A2710" s="31" t="s">
        <v>5353</v>
      </c>
      <c r="B2710" s="31" t="s">
        <v>5354</v>
      </c>
      <c r="C2710" s="31" t="s">
        <v>28</v>
      </c>
      <c r="D2710" s="31" t="s">
        <v>53</v>
      </c>
      <c r="E2710" s="31">
        <v>169</v>
      </c>
      <c r="F2710" s="31">
        <v>65</v>
      </c>
      <c r="G2710" s="31">
        <v>19182.93</v>
      </c>
      <c r="H2710" s="31">
        <v>3241915.17</v>
      </c>
      <c r="I2710" s="32">
        <v>45731</v>
      </c>
      <c r="J2710" s="32">
        <v>45923</v>
      </c>
      <c r="K2710" s="31" t="s">
        <v>25</v>
      </c>
      <c r="L2710" s="33" t="s">
        <v>17</v>
      </c>
      <c r="M2710" s="13" t="str">
        <f>PROPER(TRIM(SUBSTITUTE(B2710,"###"," ")))</f>
        <v>Top X</v>
      </c>
      <c r="N2710" s="13" t="str">
        <f>PROPER(TRIM(SUBSTITUTE(C2710,"###"," ")))</f>
        <v>Furniture</v>
      </c>
      <c r="O2710" s="13" t="str">
        <f>PROPER(TRIM(SUBSTITUTE(D2710,"###"," ")))</f>
        <v>Abc Pvt Ltd</v>
      </c>
      <c r="P2710" s="13" t="str">
        <f t="shared" si="294"/>
        <v>Top X</v>
      </c>
      <c r="Q2710" s="34" t="str">
        <f t="shared" si="295"/>
        <v>Furniture</v>
      </c>
      <c r="R2710" s="13" t="str">
        <f t="shared" si="296"/>
        <v>Abc Pvt Ltd</v>
      </c>
      <c r="S2710" s="35">
        <f t="shared" si="297"/>
        <v>169</v>
      </c>
      <c r="T2710" s="35">
        <f t="shared" si="298"/>
        <v>65</v>
      </c>
      <c r="U2710" s="14">
        <f t="shared" si="299"/>
        <v>19182.93</v>
      </c>
      <c r="V2710" s="14">
        <f t="shared" si="300"/>
        <v>3241915.17</v>
      </c>
      <c r="W2710" s="13" t="str">
        <v>In Stock</v>
      </c>
      <c r="X2710" s="13" t="str">
        <v>No</v>
      </c>
      <c r="Y2710" s="13">
        <v>0</v>
      </c>
    </row>
    <row r="2711" spans="1:25" x14ac:dyDescent="0.3">
      <c r="A2711" s="31" t="s">
        <v>5355</v>
      </c>
      <c r="B2711" s="31" t="s">
        <v>5356</v>
      </c>
      <c r="C2711" s="31" t="s">
        <v>40</v>
      </c>
      <c r="D2711" s="31" t="s">
        <v>41</v>
      </c>
      <c r="E2711" s="13"/>
      <c r="F2711" s="31">
        <v>28</v>
      </c>
      <c r="G2711" s="31">
        <v>14149.97</v>
      </c>
      <c r="H2711" s="13"/>
      <c r="I2711" s="32">
        <v>45704</v>
      </c>
      <c r="J2711" s="32">
        <v>45876</v>
      </c>
      <c r="K2711" s="31" t="s">
        <v>16</v>
      </c>
      <c r="L2711" s="33" t="s">
        <v>21</v>
      </c>
      <c r="M2711" s="13" t="str">
        <f>PROPER(TRIM(SUBSTITUTE(B2711,"###"," ")))</f>
        <v>Can Pro</v>
      </c>
      <c r="N2711" s="13" t="str">
        <f>PROPER(TRIM(SUBSTITUTE(C2711,"###"," ")))</f>
        <v>Electronics</v>
      </c>
      <c r="O2711" s="13" t="str">
        <f>PROPER(TRIM(SUBSTITUTE(D2711,"###"," ")))</f>
        <v>Quickstock</v>
      </c>
      <c r="P2711" s="13" t="str">
        <f t="shared" si="294"/>
        <v>Can Pro</v>
      </c>
      <c r="Q2711" s="34" t="str">
        <f t="shared" si="295"/>
        <v>Electronics</v>
      </c>
      <c r="R2711" s="13" t="str">
        <f t="shared" si="296"/>
        <v>Quickstock</v>
      </c>
      <c r="S2711" s="35">
        <f t="shared" si="297"/>
        <v>0</v>
      </c>
      <c r="T2711" s="35">
        <f t="shared" si="298"/>
        <v>28</v>
      </c>
      <c r="U2711" s="14">
        <f t="shared" si="299"/>
        <v>14149.97</v>
      </c>
      <c r="V2711" s="14">
        <f t="shared" si="300"/>
        <v>0</v>
      </c>
      <c r="W2711" s="13" t="str">
        <v>Out of Stock</v>
      </c>
      <c r="X2711" s="13" t="str">
        <v>Yes</v>
      </c>
      <c r="Y2711" s="13">
        <v>1</v>
      </c>
    </row>
    <row r="2712" spans="1:25" x14ac:dyDescent="0.3">
      <c r="A2712" s="31" t="s">
        <v>5357</v>
      </c>
      <c r="B2712" s="31" t="s">
        <v>1795</v>
      </c>
      <c r="C2712" s="31" t="s">
        <v>14</v>
      </c>
      <c r="D2712" s="31" t="s">
        <v>15</v>
      </c>
      <c r="E2712" s="31">
        <v>41</v>
      </c>
      <c r="F2712" s="31">
        <v>65</v>
      </c>
      <c r="G2712" s="31">
        <v>4683.7</v>
      </c>
      <c r="H2712" s="31">
        <v>192031.7</v>
      </c>
      <c r="I2712" s="32">
        <v>45784</v>
      </c>
      <c r="J2712" s="32">
        <v>45931</v>
      </c>
      <c r="K2712" s="31" t="s">
        <v>54</v>
      </c>
      <c r="L2712" s="33" t="s">
        <v>17</v>
      </c>
      <c r="M2712" s="13" t="str">
        <f>PROPER(TRIM(SUBSTITUTE(B2712,"###"," ")))</f>
        <v>Girl Plus</v>
      </c>
      <c r="N2712" s="13" t="str">
        <f>PROPER(TRIM(SUBSTITUTE(C2712,"###"," ")))</f>
        <v>Clothing</v>
      </c>
      <c r="O2712" s="13" t="str">
        <f>PROPER(TRIM(SUBSTITUTE(D2712,"###"," ")))</f>
        <v>Global Traders</v>
      </c>
      <c r="P2712" s="13" t="str">
        <f t="shared" si="294"/>
        <v>Girl Plus</v>
      </c>
      <c r="Q2712" s="34" t="str">
        <f t="shared" si="295"/>
        <v>Clothing</v>
      </c>
      <c r="R2712" s="13" t="str">
        <f t="shared" si="296"/>
        <v>Global Traders</v>
      </c>
      <c r="S2712" s="35">
        <f t="shared" si="297"/>
        <v>41</v>
      </c>
      <c r="T2712" s="35">
        <f t="shared" si="298"/>
        <v>65</v>
      </c>
      <c r="U2712" s="14">
        <f t="shared" si="299"/>
        <v>4683.7</v>
      </c>
      <c r="V2712" s="14">
        <f t="shared" si="300"/>
        <v>192031.69999999998</v>
      </c>
      <c r="W2712" s="13" t="str">
        <v>Low Stock</v>
      </c>
      <c r="X2712" s="13" t="str">
        <v>Yes</v>
      </c>
      <c r="Y2712" s="13">
        <v>1</v>
      </c>
    </row>
    <row r="2713" spans="1:25" x14ac:dyDescent="0.3">
      <c r="A2713" s="31" t="s">
        <v>5358</v>
      </c>
      <c r="B2713" s="31" t="s">
        <v>5359</v>
      </c>
      <c r="C2713" s="31" t="s">
        <v>40</v>
      </c>
      <c r="D2713" s="31" t="s">
        <v>53</v>
      </c>
      <c r="E2713" s="13"/>
      <c r="F2713" s="31">
        <v>82</v>
      </c>
      <c r="G2713" s="31">
        <v>8693.35</v>
      </c>
      <c r="H2713" s="13"/>
      <c r="I2713" s="32">
        <v>45792</v>
      </c>
      <c r="J2713" s="32">
        <v>45855</v>
      </c>
      <c r="K2713" s="31" t="s">
        <v>57</v>
      </c>
      <c r="L2713" s="33" t="s">
        <v>21</v>
      </c>
      <c r="M2713" s="13" t="str">
        <f>PROPER(TRIM(SUBSTITUTE(B2713,"###"," ")))</f>
        <v>Environment Plus</v>
      </c>
      <c r="N2713" s="13" t="str">
        <f>PROPER(TRIM(SUBSTITUTE(C2713,"###"," ")))</f>
        <v>Electronics</v>
      </c>
      <c r="O2713" s="13" t="str">
        <f>PROPER(TRIM(SUBSTITUTE(D2713,"###"," ")))</f>
        <v>Abc Pvt Ltd</v>
      </c>
      <c r="P2713" s="13" t="str">
        <f t="shared" si="294"/>
        <v>Environment Plus</v>
      </c>
      <c r="Q2713" s="34" t="str">
        <f t="shared" si="295"/>
        <v>Electronics</v>
      </c>
      <c r="R2713" s="13" t="str">
        <f t="shared" si="296"/>
        <v>Abc Pvt Ltd</v>
      </c>
      <c r="S2713" s="35">
        <f t="shared" si="297"/>
        <v>0</v>
      </c>
      <c r="T2713" s="35">
        <f t="shared" si="298"/>
        <v>82</v>
      </c>
      <c r="U2713" s="14">
        <f t="shared" si="299"/>
        <v>8693.35</v>
      </c>
      <c r="V2713" s="14">
        <f t="shared" si="300"/>
        <v>0</v>
      </c>
      <c r="W2713" s="13" t="str">
        <v>Out of Stock</v>
      </c>
      <c r="X2713" s="13" t="str">
        <v>Yes</v>
      </c>
      <c r="Y2713" s="13">
        <v>1</v>
      </c>
    </row>
    <row r="2714" spans="1:25" x14ac:dyDescent="0.3">
      <c r="A2714" s="31" t="s">
        <v>5360</v>
      </c>
      <c r="B2714" s="31" t="s">
        <v>3948</v>
      </c>
      <c r="C2714" s="31" t="s">
        <v>14</v>
      </c>
      <c r="D2714" s="31" t="s">
        <v>15</v>
      </c>
      <c r="E2714" s="31">
        <v>68</v>
      </c>
      <c r="F2714" s="31">
        <v>59</v>
      </c>
      <c r="G2714" s="31">
        <v>2657.43</v>
      </c>
      <c r="H2714" s="31">
        <v>180705.24</v>
      </c>
      <c r="I2714" s="32">
        <v>45677</v>
      </c>
      <c r="J2714" s="32">
        <v>45863</v>
      </c>
      <c r="K2714" s="13"/>
      <c r="L2714" s="33" t="s">
        <v>33</v>
      </c>
      <c r="M2714" s="13" t="str">
        <f>PROPER(TRIM(SUBSTITUTE(B2714,"###"," ")))</f>
        <v>Size Pro</v>
      </c>
      <c r="N2714" s="13" t="str">
        <f>PROPER(TRIM(SUBSTITUTE(C2714,"###"," ")))</f>
        <v>Clothing</v>
      </c>
      <c r="O2714" s="13" t="str">
        <f>PROPER(TRIM(SUBSTITUTE(D2714,"###"," ")))</f>
        <v>Global Traders</v>
      </c>
      <c r="P2714" s="13" t="str">
        <f t="shared" si="294"/>
        <v>Size Pro</v>
      </c>
      <c r="Q2714" s="34" t="str">
        <f t="shared" si="295"/>
        <v>Clothing</v>
      </c>
      <c r="R2714" s="13" t="str">
        <f t="shared" si="296"/>
        <v>Global Traders</v>
      </c>
      <c r="S2714" s="35">
        <f t="shared" si="297"/>
        <v>68</v>
      </c>
      <c r="T2714" s="35">
        <f t="shared" si="298"/>
        <v>59</v>
      </c>
      <c r="U2714" s="14">
        <f t="shared" si="299"/>
        <v>2657.43</v>
      </c>
      <c r="V2714" s="14">
        <f t="shared" si="300"/>
        <v>180705.24</v>
      </c>
      <c r="W2714" s="13" t="str">
        <v>In Stock</v>
      </c>
      <c r="X2714" s="13" t="str">
        <v>No</v>
      </c>
      <c r="Y2714" s="13">
        <v>0</v>
      </c>
    </row>
    <row r="2715" spans="1:25" x14ac:dyDescent="0.3">
      <c r="A2715" s="31" t="s">
        <v>5361</v>
      </c>
      <c r="B2715" s="31" t="s">
        <v>5362</v>
      </c>
      <c r="C2715" s="31" t="s">
        <v>44</v>
      </c>
      <c r="D2715" s="31" t="s">
        <v>24</v>
      </c>
      <c r="E2715" s="31">
        <v>181</v>
      </c>
      <c r="F2715" s="31">
        <v>79</v>
      </c>
      <c r="G2715" s="31">
        <v>15284.76</v>
      </c>
      <c r="H2715" s="31">
        <v>2766541.56</v>
      </c>
      <c r="I2715" s="32">
        <v>45738</v>
      </c>
      <c r="J2715" s="32">
        <v>45908</v>
      </c>
      <c r="K2715" s="31" t="s">
        <v>54</v>
      </c>
      <c r="L2715" s="33" t="s">
        <v>21</v>
      </c>
      <c r="M2715" s="13" t="str">
        <f>PROPER(TRIM(SUBSTITUTE(B2715,"###"," ")))</f>
        <v>Note Mini</v>
      </c>
      <c r="N2715" s="13" t="str">
        <f>PROPER(TRIM(SUBSTITUTE(C2715,"###"," ")))</f>
        <v>Groceries</v>
      </c>
      <c r="O2715" s="13" t="str">
        <f>PROPER(TRIM(SUBSTITUTE(D2715,"###"," ")))</f>
        <v>Omni Suppliers</v>
      </c>
      <c r="P2715" s="13" t="str">
        <f t="shared" si="294"/>
        <v>Note Mini</v>
      </c>
      <c r="Q2715" s="34" t="str">
        <f t="shared" si="295"/>
        <v>Groceries</v>
      </c>
      <c r="R2715" s="13" t="str">
        <f t="shared" si="296"/>
        <v>Omni Suppliers</v>
      </c>
      <c r="S2715" s="35">
        <f t="shared" si="297"/>
        <v>181</v>
      </c>
      <c r="T2715" s="35">
        <f t="shared" si="298"/>
        <v>79</v>
      </c>
      <c r="U2715" s="14">
        <f t="shared" si="299"/>
        <v>15284.76</v>
      </c>
      <c r="V2715" s="14">
        <f t="shared" si="300"/>
        <v>2766541.56</v>
      </c>
      <c r="W2715" s="13" t="str">
        <v>In Stock</v>
      </c>
      <c r="X2715" s="13" t="str">
        <v>No</v>
      </c>
      <c r="Y2715" s="13">
        <v>0</v>
      </c>
    </row>
    <row r="2716" spans="1:25" x14ac:dyDescent="0.3">
      <c r="A2716" s="31" t="s">
        <v>5364</v>
      </c>
      <c r="B2716" s="31" t="s">
        <v>5365</v>
      </c>
      <c r="C2716" s="31" t="s">
        <v>28</v>
      </c>
      <c r="D2716" s="31" t="s">
        <v>53</v>
      </c>
      <c r="E2716" s="31">
        <v>10</v>
      </c>
      <c r="F2716" s="31">
        <v>29</v>
      </c>
      <c r="G2716" s="31">
        <v>11924.24</v>
      </c>
      <c r="H2716" s="31">
        <v>119242.4</v>
      </c>
      <c r="I2716" s="32">
        <v>45812</v>
      </c>
      <c r="J2716" s="32">
        <v>45924</v>
      </c>
      <c r="K2716" s="31" t="s">
        <v>46</v>
      </c>
      <c r="L2716" s="33" t="s">
        <v>30</v>
      </c>
      <c r="M2716" s="13" t="str">
        <f>PROPER(TRIM(SUBSTITUTE(B2716,"###"," ")))</f>
        <v>Process X</v>
      </c>
      <c r="N2716" s="13" t="str">
        <f>PROPER(TRIM(SUBSTITUTE(C2716,"###"," ")))</f>
        <v>Furniture</v>
      </c>
      <c r="O2716" s="13" t="str">
        <f>PROPER(TRIM(SUBSTITUTE(D2716,"###"," ")))</f>
        <v>Abc Pvt Ltd</v>
      </c>
      <c r="P2716" s="13" t="str">
        <f t="shared" si="294"/>
        <v>Process X</v>
      </c>
      <c r="Q2716" s="34" t="str">
        <f t="shared" si="295"/>
        <v>Furniture</v>
      </c>
      <c r="R2716" s="13" t="str">
        <f t="shared" si="296"/>
        <v>Abc Pvt Ltd</v>
      </c>
      <c r="S2716" s="35">
        <f t="shared" si="297"/>
        <v>10</v>
      </c>
      <c r="T2716" s="35">
        <f t="shared" si="298"/>
        <v>29</v>
      </c>
      <c r="U2716" s="14">
        <f t="shared" si="299"/>
        <v>11924.24</v>
      </c>
      <c r="V2716" s="14">
        <f t="shared" si="300"/>
        <v>119242.4</v>
      </c>
      <c r="W2716" s="13" t="str">
        <v>Low Stock</v>
      </c>
      <c r="X2716" s="13" t="str">
        <v>Yes</v>
      </c>
      <c r="Y2716" s="13">
        <v>1</v>
      </c>
    </row>
    <row r="2717" spans="1:25" x14ac:dyDescent="0.3">
      <c r="A2717" s="31" t="s">
        <v>5366</v>
      </c>
      <c r="B2717" s="31" t="s">
        <v>5367</v>
      </c>
      <c r="C2717" s="31" t="s">
        <v>40</v>
      </c>
      <c r="D2717" s="31" t="s">
        <v>15</v>
      </c>
      <c r="E2717" s="31">
        <v>97</v>
      </c>
      <c r="F2717" s="31">
        <v>50</v>
      </c>
      <c r="G2717" s="31">
        <v>5860.89</v>
      </c>
      <c r="H2717" s="31">
        <v>568506.33000000007</v>
      </c>
      <c r="I2717" s="32">
        <v>45760</v>
      </c>
      <c r="J2717" s="32">
        <v>45894</v>
      </c>
      <c r="K2717" s="31" t="s">
        <v>29</v>
      </c>
      <c r="L2717" s="33" t="s">
        <v>30</v>
      </c>
      <c r="M2717" s="13" t="str">
        <f>PROPER(TRIM(SUBSTITUTE(B2717,"###"," ")))</f>
        <v>Affect Pro</v>
      </c>
      <c r="N2717" s="13" t="str">
        <f>PROPER(TRIM(SUBSTITUTE(C2717,"###"," ")))</f>
        <v>Electronics</v>
      </c>
      <c r="O2717" s="13" t="str">
        <f>PROPER(TRIM(SUBSTITUTE(D2717,"###"," ")))</f>
        <v>Global Traders</v>
      </c>
      <c r="P2717" s="13" t="str">
        <f t="shared" si="294"/>
        <v>Affect Pro</v>
      </c>
      <c r="Q2717" s="34" t="str">
        <f t="shared" si="295"/>
        <v>Electronics</v>
      </c>
      <c r="R2717" s="13" t="str">
        <f t="shared" si="296"/>
        <v>Global Traders</v>
      </c>
      <c r="S2717" s="35">
        <f t="shared" si="297"/>
        <v>97</v>
      </c>
      <c r="T2717" s="35">
        <f t="shared" si="298"/>
        <v>50</v>
      </c>
      <c r="U2717" s="14">
        <f t="shared" si="299"/>
        <v>5860.89</v>
      </c>
      <c r="V2717" s="14">
        <f t="shared" si="300"/>
        <v>568506.33000000007</v>
      </c>
      <c r="W2717" s="13" t="str">
        <v>In Stock</v>
      </c>
      <c r="X2717" s="13" t="str">
        <v>No</v>
      </c>
      <c r="Y2717" s="13">
        <v>0</v>
      </c>
    </row>
    <row r="2718" spans="1:25" x14ac:dyDescent="0.3">
      <c r="A2718" s="31" t="s">
        <v>5370</v>
      </c>
      <c r="B2718" s="31" t="s">
        <v>537</v>
      </c>
      <c r="C2718" s="31" t="s">
        <v>14</v>
      </c>
      <c r="D2718" s="31" t="s">
        <v>53</v>
      </c>
      <c r="E2718" s="31">
        <v>182</v>
      </c>
      <c r="F2718" s="31">
        <v>94</v>
      </c>
      <c r="G2718" s="31">
        <v>12727.37</v>
      </c>
      <c r="H2718" s="31">
        <v>2316381.34</v>
      </c>
      <c r="I2718" s="32">
        <v>45726</v>
      </c>
      <c r="J2718" s="32">
        <v>45900</v>
      </c>
      <c r="K2718" s="31" t="s">
        <v>57</v>
      </c>
      <c r="L2718" s="33" t="s">
        <v>17</v>
      </c>
      <c r="M2718" s="13" t="str">
        <f>PROPER(TRIM(SUBSTITUTE(B2718,"###"," ")))</f>
        <v>Baby X</v>
      </c>
      <c r="N2718" s="13" t="str">
        <f>PROPER(TRIM(SUBSTITUTE(C2718,"###"," ")))</f>
        <v>Clothing</v>
      </c>
      <c r="O2718" s="13" t="str">
        <f>PROPER(TRIM(SUBSTITUTE(D2718,"###"," ")))</f>
        <v>Abc Pvt Ltd</v>
      </c>
      <c r="P2718" s="13" t="str">
        <f t="shared" si="294"/>
        <v>Baby X</v>
      </c>
      <c r="Q2718" s="34" t="str">
        <f t="shared" si="295"/>
        <v>Clothing</v>
      </c>
      <c r="R2718" s="13" t="str">
        <f t="shared" si="296"/>
        <v>Abc Pvt Ltd</v>
      </c>
      <c r="S2718" s="35">
        <f t="shared" si="297"/>
        <v>182</v>
      </c>
      <c r="T2718" s="35">
        <f t="shared" si="298"/>
        <v>94</v>
      </c>
      <c r="U2718" s="14">
        <f t="shared" si="299"/>
        <v>12727.37</v>
      </c>
      <c r="V2718" s="14">
        <f t="shared" si="300"/>
        <v>2316381.3400000003</v>
      </c>
      <c r="W2718" s="13" t="str">
        <v>In Stock</v>
      </c>
      <c r="X2718" s="13" t="str">
        <v>No</v>
      </c>
      <c r="Y2718" s="13">
        <v>0</v>
      </c>
    </row>
    <row r="2719" spans="1:25" x14ac:dyDescent="0.3">
      <c r="A2719" s="31" t="s">
        <v>5372</v>
      </c>
      <c r="B2719" s="31" t="s">
        <v>2699</v>
      </c>
      <c r="C2719" s="31" t="s">
        <v>40</v>
      </c>
      <c r="D2719" s="31" t="s">
        <v>24</v>
      </c>
      <c r="E2719" s="31">
        <v>3</v>
      </c>
      <c r="F2719" s="31">
        <v>37</v>
      </c>
      <c r="G2719" s="31">
        <v>8189.43</v>
      </c>
      <c r="H2719" s="31">
        <v>24568.29</v>
      </c>
      <c r="I2719" s="32">
        <v>45677</v>
      </c>
      <c r="J2719" s="32">
        <v>45893</v>
      </c>
      <c r="K2719" s="31" t="s">
        <v>16</v>
      </c>
      <c r="L2719" s="33" t="s">
        <v>21</v>
      </c>
      <c r="M2719" s="13" t="str">
        <f>PROPER(TRIM(SUBSTITUTE(B2719,"###"," ")))</f>
        <v>Remain Mini</v>
      </c>
      <c r="N2719" s="13" t="str">
        <f>PROPER(TRIM(SUBSTITUTE(C2719,"###"," ")))</f>
        <v>Electronics</v>
      </c>
      <c r="O2719" s="13" t="str">
        <f>PROPER(TRIM(SUBSTITUTE(D2719,"###"," ")))</f>
        <v>Omni Suppliers</v>
      </c>
      <c r="P2719" s="13" t="str">
        <f t="shared" si="294"/>
        <v>Remain Mini</v>
      </c>
      <c r="Q2719" s="34" t="str">
        <f t="shared" si="295"/>
        <v>Electronics</v>
      </c>
      <c r="R2719" s="13" t="str">
        <f t="shared" si="296"/>
        <v>Omni Suppliers</v>
      </c>
      <c r="S2719" s="35">
        <f t="shared" si="297"/>
        <v>3</v>
      </c>
      <c r="T2719" s="35">
        <f t="shared" si="298"/>
        <v>37</v>
      </c>
      <c r="U2719" s="14">
        <f t="shared" si="299"/>
        <v>8189.43</v>
      </c>
      <c r="V2719" s="14">
        <f t="shared" si="300"/>
        <v>24568.29</v>
      </c>
      <c r="W2719" s="13" t="str">
        <v>Low Stock</v>
      </c>
      <c r="X2719" s="13" t="str">
        <v>Yes</v>
      </c>
      <c r="Y2719" s="13">
        <v>1</v>
      </c>
    </row>
    <row r="2720" spans="1:25" x14ac:dyDescent="0.3">
      <c r="A2720" s="31" t="s">
        <v>5373</v>
      </c>
      <c r="B2720" s="31" t="s">
        <v>1361</v>
      </c>
      <c r="C2720" s="31" t="s">
        <v>44</v>
      </c>
      <c r="D2720" s="31" t="s">
        <v>53</v>
      </c>
      <c r="E2720" s="31">
        <v>121</v>
      </c>
      <c r="F2720" s="31">
        <v>28</v>
      </c>
      <c r="G2720" s="31">
        <v>13964.35</v>
      </c>
      <c r="H2720" s="31">
        <v>1689686.35</v>
      </c>
      <c r="I2720" s="32">
        <v>45675</v>
      </c>
      <c r="J2720" s="32">
        <v>45881</v>
      </c>
      <c r="K2720" s="31" t="s">
        <v>16</v>
      </c>
      <c r="L2720" s="33" t="s">
        <v>21</v>
      </c>
      <c r="M2720" s="13" t="str">
        <f>PROPER(TRIM(SUBSTITUTE(B2720,"###"," ")))</f>
        <v>Kind X</v>
      </c>
      <c r="N2720" s="13" t="str">
        <f>PROPER(TRIM(SUBSTITUTE(C2720,"###"," ")))</f>
        <v>Groceries</v>
      </c>
      <c r="O2720" s="13" t="str">
        <f>PROPER(TRIM(SUBSTITUTE(D2720,"###"," ")))</f>
        <v>Abc Pvt Ltd</v>
      </c>
      <c r="P2720" s="13" t="str">
        <f t="shared" si="294"/>
        <v>Kind X</v>
      </c>
      <c r="Q2720" s="34" t="str">
        <f t="shared" si="295"/>
        <v>Groceries</v>
      </c>
      <c r="R2720" s="13" t="str">
        <f t="shared" si="296"/>
        <v>Abc Pvt Ltd</v>
      </c>
      <c r="S2720" s="35">
        <f t="shared" si="297"/>
        <v>121</v>
      </c>
      <c r="T2720" s="35">
        <f t="shared" si="298"/>
        <v>28</v>
      </c>
      <c r="U2720" s="14">
        <f t="shared" si="299"/>
        <v>13964.35</v>
      </c>
      <c r="V2720" s="14">
        <f t="shared" si="300"/>
        <v>1689686.35</v>
      </c>
      <c r="W2720" s="13" t="str">
        <v>In Stock</v>
      </c>
      <c r="X2720" s="13" t="str">
        <v>No</v>
      </c>
      <c r="Y2720" s="13">
        <v>0</v>
      </c>
    </row>
    <row r="2721" spans="1:25" x14ac:dyDescent="0.3">
      <c r="A2721" s="31" t="s">
        <v>5375</v>
      </c>
      <c r="B2721" s="31" t="s">
        <v>5376</v>
      </c>
      <c r="C2721" s="31" t="s">
        <v>14</v>
      </c>
      <c r="D2721" s="31" t="s">
        <v>15</v>
      </c>
      <c r="E2721" s="31">
        <v>18</v>
      </c>
      <c r="F2721" s="31">
        <v>33</v>
      </c>
      <c r="G2721" s="31">
        <v>4032.99</v>
      </c>
      <c r="H2721" s="31">
        <v>72593.819999999992</v>
      </c>
      <c r="I2721" s="32">
        <v>45818</v>
      </c>
      <c r="J2721" s="32">
        <v>45887</v>
      </c>
      <c r="K2721" s="31" t="s">
        <v>25</v>
      </c>
      <c r="L2721" s="33" t="s">
        <v>30</v>
      </c>
      <c r="M2721" s="13" t="str">
        <f>PROPER(TRIM(SUBSTITUTE(B2721,"###"," ")))</f>
        <v>Image Lite</v>
      </c>
      <c r="N2721" s="13" t="str">
        <f>PROPER(TRIM(SUBSTITUTE(C2721,"###"," ")))</f>
        <v>Clothing</v>
      </c>
      <c r="O2721" s="13" t="str">
        <f>PROPER(TRIM(SUBSTITUTE(D2721,"###"," ")))</f>
        <v>Global Traders</v>
      </c>
      <c r="P2721" s="13" t="str">
        <f t="shared" si="294"/>
        <v>Image Lite</v>
      </c>
      <c r="Q2721" s="34" t="str">
        <f t="shared" si="295"/>
        <v>Clothing</v>
      </c>
      <c r="R2721" s="13" t="str">
        <f t="shared" si="296"/>
        <v>Global Traders</v>
      </c>
      <c r="S2721" s="35">
        <f t="shared" si="297"/>
        <v>18</v>
      </c>
      <c r="T2721" s="35">
        <f t="shared" si="298"/>
        <v>33</v>
      </c>
      <c r="U2721" s="14">
        <f t="shared" si="299"/>
        <v>4032.99</v>
      </c>
      <c r="V2721" s="14">
        <f t="shared" si="300"/>
        <v>72593.819999999992</v>
      </c>
      <c r="W2721" s="13" t="str">
        <v>Low Stock</v>
      </c>
      <c r="X2721" s="13" t="str">
        <v>Yes</v>
      </c>
      <c r="Y2721" s="13">
        <v>1</v>
      </c>
    </row>
    <row r="2722" spans="1:25" x14ac:dyDescent="0.3">
      <c r="A2722" s="31" t="s">
        <v>5377</v>
      </c>
      <c r="B2722" s="31" t="s">
        <v>5378</v>
      </c>
      <c r="C2722" s="31" t="s">
        <v>44</v>
      </c>
      <c r="D2722" s="31" t="s">
        <v>45</v>
      </c>
      <c r="E2722" s="31">
        <v>36</v>
      </c>
      <c r="F2722" s="31">
        <v>65</v>
      </c>
      <c r="G2722" s="31">
        <v>15943.3</v>
      </c>
      <c r="H2722" s="31">
        <v>573958.79999999993</v>
      </c>
      <c r="I2722" s="32">
        <v>45747</v>
      </c>
      <c r="J2722" s="32">
        <v>45920</v>
      </c>
      <c r="K2722" s="31" t="s">
        <v>25</v>
      </c>
      <c r="L2722" s="33" t="s">
        <v>33</v>
      </c>
      <c r="M2722" s="13" t="str">
        <f>PROPER(TRIM(SUBSTITUTE(B2722,"###"," ")))</f>
        <v>Movie Mini</v>
      </c>
      <c r="N2722" s="13" t="str">
        <f>PROPER(TRIM(SUBSTITUTE(C2722,"###"," ")))</f>
        <v>Groceries</v>
      </c>
      <c r="O2722" s="13" t="str">
        <f>PROPER(TRIM(SUBSTITUTE(D2722,"###"," ")))</f>
        <v>Retailmart Inc</v>
      </c>
      <c r="P2722" s="13" t="str">
        <f t="shared" si="294"/>
        <v>Movie Mini</v>
      </c>
      <c r="Q2722" s="34" t="str">
        <f t="shared" si="295"/>
        <v>Groceries</v>
      </c>
      <c r="R2722" s="13" t="str">
        <f t="shared" si="296"/>
        <v>Retailmart Inc</v>
      </c>
      <c r="S2722" s="35">
        <f t="shared" si="297"/>
        <v>36</v>
      </c>
      <c r="T2722" s="35">
        <f t="shared" si="298"/>
        <v>65</v>
      </c>
      <c r="U2722" s="14">
        <f t="shared" si="299"/>
        <v>15943.3</v>
      </c>
      <c r="V2722" s="14">
        <f t="shared" si="300"/>
        <v>573958.79999999993</v>
      </c>
      <c r="W2722" s="13" t="str">
        <v>Low Stock</v>
      </c>
      <c r="X2722" s="13" t="str">
        <v>Yes</v>
      </c>
      <c r="Y2722" s="13">
        <v>1</v>
      </c>
    </row>
    <row r="2723" spans="1:25" x14ac:dyDescent="0.3">
      <c r="A2723" s="31" t="s">
        <v>5379</v>
      </c>
      <c r="B2723" s="31" t="s">
        <v>5380</v>
      </c>
      <c r="C2723" s="31" t="s">
        <v>40</v>
      </c>
      <c r="D2723" s="31" t="s">
        <v>45</v>
      </c>
      <c r="E2723" s="31">
        <v>141</v>
      </c>
      <c r="F2723" s="31">
        <v>25</v>
      </c>
      <c r="G2723" s="31">
        <v>13035.03</v>
      </c>
      <c r="H2723" s="31">
        <v>1837939.23</v>
      </c>
      <c r="I2723" s="32">
        <v>45732</v>
      </c>
      <c r="J2723" s="32">
        <v>45870</v>
      </c>
      <c r="K2723" s="31" t="s">
        <v>54</v>
      </c>
      <c r="L2723" s="33" t="s">
        <v>21</v>
      </c>
      <c r="M2723" s="13" t="str">
        <f>PROPER(TRIM(SUBSTITUTE(B2723,"###"," ")))</f>
        <v>Official Mini</v>
      </c>
      <c r="N2723" s="13" t="str">
        <f>PROPER(TRIM(SUBSTITUTE(C2723,"###"," ")))</f>
        <v>Electronics</v>
      </c>
      <c r="O2723" s="13" t="str">
        <f>PROPER(TRIM(SUBSTITUTE(D2723,"###"," ")))</f>
        <v>Retailmart Inc</v>
      </c>
      <c r="P2723" s="13" t="str">
        <f t="shared" si="294"/>
        <v>Official Mini</v>
      </c>
      <c r="Q2723" s="34" t="str">
        <f t="shared" si="295"/>
        <v>Electronics</v>
      </c>
      <c r="R2723" s="13" t="str">
        <f t="shared" si="296"/>
        <v>Retailmart Inc</v>
      </c>
      <c r="S2723" s="35">
        <f t="shared" si="297"/>
        <v>141</v>
      </c>
      <c r="T2723" s="35">
        <f t="shared" si="298"/>
        <v>25</v>
      </c>
      <c r="U2723" s="14">
        <f t="shared" si="299"/>
        <v>13035.03</v>
      </c>
      <c r="V2723" s="14">
        <f t="shared" si="300"/>
        <v>1837939.23</v>
      </c>
      <c r="W2723" s="13" t="str">
        <v>In Stock</v>
      </c>
      <c r="X2723" s="13" t="str">
        <v>No</v>
      </c>
      <c r="Y2723" s="13">
        <v>0</v>
      </c>
    </row>
    <row r="2724" spans="1:25" x14ac:dyDescent="0.3">
      <c r="A2724" s="31" t="s">
        <v>5381</v>
      </c>
      <c r="B2724" s="31" t="s">
        <v>4767</v>
      </c>
      <c r="C2724" s="31" t="s">
        <v>14</v>
      </c>
      <c r="D2724" s="31" t="s">
        <v>41</v>
      </c>
      <c r="E2724" s="31">
        <v>71</v>
      </c>
      <c r="F2724" s="31">
        <v>53</v>
      </c>
      <c r="G2724" s="31">
        <v>8063.73</v>
      </c>
      <c r="H2724" s="31">
        <v>572524.82999999996</v>
      </c>
      <c r="I2724" s="32">
        <v>45824</v>
      </c>
      <c r="J2724" s="32">
        <v>45907</v>
      </c>
      <c r="K2724" s="31" t="s">
        <v>46</v>
      </c>
      <c r="L2724" s="33" t="s">
        <v>58</v>
      </c>
      <c r="M2724" s="13" t="str">
        <f>PROPER(TRIM(SUBSTITUTE(B2724,"###"," ")))</f>
        <v>Next Max</v>
      </c>
      <c r="N2724" s="13" t="str">
        <f>PROPER(TRIM(SUBSTITUTE(C2724,"###"," ")))</f>
        <v>Clothing</v>
      </c>
      <c r="O2724" s="13" t="str">
        <f>PROPER(TRIM(SUBSTITUTE(D2724,"###"," ")))</f>
        <v>Quickstock</v>
      </c>
      <c r="P2724" s="13" t="str">
        <f t="shared" si="294"/>
        <v>Next Max</v>
      </c>
      <c r="Q2724" s="34" t="str">
        <f t="shared" si="295"/>
        <v>Clothing</v>
      </c>
      <c r="R2724" s="13" t="str">
        <f t="shared" si="296"/>
        <v>Quickstock</v>
      </c>
      <c r="S2724" s="35">
        <f t="shared" si="297"/>
        <v>71</v>
      </c>
      <c r="T2724" s="35">
        <f t="shared" si="298"/>
        <v>53</v>
      </c>
      <c r="U2724" s="14">
        <f t="shared" si="299"/>
        <v>8063.73</v>
      </c>
      <c r="V2724" s="14">
        <f t="shared" si="300"/>
        <v>572524.82999999996</v>
      </c>
      <c r="W2724" s="13" t="str">
        <v>In Stock</v>
      </c>
      <c r="X2724" s="13" t="str">
        <v>No</v>
      </c>
      <c r="Y2724" s="13">
        <v>0</v>
      </c>
    </row>
    <row r="2725" spans="1:25" x14ac:dyDescent="0.3">
      <c r="A2725" s="31" t="s">
        <v>5382</v>
      </c>
      <c r="B2725" s="31" t="s">
        <v>3998</v>
      </c>
      <c r="C2725" s="31" t="s">
        <v>14</v>
      </c>
      <c r="D2725" s="31" t="s">
        <v>53</v>
      </c>
      <c r="E2725" s="31">
        <v>121</v>
      </c>
      <c r="F2725" s="13"/>
      <c r="G2725" s="31">
        <v>2619.8200000000002</v>
      </c>
      <c r="H2725" s="31">
        <v>316998.21999999997</v>
      </c>
      <c r="I2725" s="32">
        <v>45731</v>
      </c>
      <c r="J2725" s="32">
        <v>45910</v>
      </c>
      <c r="K2725" s="31" t="s">
        <v>46</v>
      </c>
      <c r="L2725" s="33" t="s">
        <v>58</v>
      </c>
      <c r="M2725" s="13" t="str">
        <f>PROPER(TRIM(SUBSTITUTE(B2725,"###"," ")))</f>
        <v>Gun X</v>
      </c>
      <c r="N2725" s="13" t="str">
        <f>PROPER(TRIM(SUBSTITUTE(C2725,"###"," ")))</f>
        <v>Clothing</v>
      </c>
      <c r="O2725" s="13" t="str">
        <f>PROPER(TRIM(SUBSTITUTE(D2725,"###"," ")))</f>
        <v>Abc Pvt Ltd</v>
      </c>
      <c r="P2725" s="13" t="str">
        <f t="shared" si="294"/>
        <v>Gun X</v>
      </c>
      <c r="Q2725" s="34" t="str">
        <f t="shared" si="295"/>
        <v>Clothing</v>
      </c>
      <c r="R2725" s="13" t="str">
        <f t="shared" si="296"/>
        <v>Abc Pvt Ltd</v>
      </c>
      <c r="S2725" s="35">
        <f t="shared" si="297"/>
        <v>121</v>
      </c>
      <c r="T2725" s="35">
        <f t="shared" si="298"/>
        <v>0</v>
      </c>
      <c r="U2725" s="14">
        <f t="shared" si="299"/>
        <v>2619.8200000000002</v>
      </c>
      <c r="V2725" s="14">
        <f t="shared" si="300"/>
        <v>316998.22000000003</v>
      </c>
      <c r="W2725" s="13" t="str">
        <v>In Stock</v>
      </c>
      <c r="X2725" s="13" t="str">
        <v>No</v>
      </c>
      <c r="Y2725" s="13">
        <v>0</v>
      </c>
    </row>
    <row r="2726" spans="1:25" x14ac:dyDescent="0.3">
      <c r="A2726" s="31" t="s">
        <v>5383</v>
      </c>
      <c r="B2726" s="31" t="s">
        <v>5384</v>
      </c>
      <c r="C2726" s="31" t="s">
        <v>28</v>
      </c>
      <c r="D2726" s="31" t="s">
        <v>24</v>
      </c>
      <c r="E2726" s="31">
        <v>134</v>
      </c>
      <c r="F2726" s="31">
        <v>69</v>
      </c>
      <c r="G2726" s="31">
        <v>13517.18</v>
      </c>
      <c r="H2726" s="31">
        <v>1811302.12</v>
      </c>
      <c r="I2726" s="32">
        <v>45828</v>
      </c>
      <c r="J2726" s="32">
        <v>45937</v>
      </c>
      <c r="K2726" s="31" t="s">
        <v>29</v>
      </c>
      <c r="L2726" s="33" t="s">
        <v>21</v>
      </c>
      <c r="M2726" s="13" t="str">
        <f>PROPER(TRIM(SUBSTITUTE(B2726,"###"," ")))</f>
        <v>Section Lite</v>
      </c>
      <c r="N2726" s="13" t="str">
        <f>PROPER(TRIM(SUBSTITUTE(C2726,"###"," ")))</f>
        <v>Furniture</v>
      </c>
      <c r="O2726" s="13" t="str">
        <f>PROPER(TRIM(SUBSTITUTE(D2726,"###"," ")))</f>
        <v>Omni Suppliers</v>
      </c>
      <c r="P2726" s="13" t="str">
        <f t="shared" si="294"/>
        <v>Section Lite</v>
      </c>
      <c r="Q2726" s="34" t="str">
        <f t="shared" si="295"/>
        <v>Furniture</v>
      </c>
      <c r="R2726" s="13" t="str">
        <f t="shared" si="296"/>
        <v>Omni Suppliers</v>
      </c>
      <c r="S2726" s="35">
        <f t="shared" si="297"/>
        <v>134</v>
      </c>
      <c r="T2726" s="35">
        <f t="shared" si="298"/>
        <v>69</v>
      </c>
      <c r="U2726" s="14">
        <f t="shared" si="299"/>
        <v>13517.18</v>
      </c>
      <c r="V2726" s="14">
        <f t="shared" si="300"/>
        <v>1811302.12</v>
      </c>
      <c r="W2726" s="13" t="str">
        <v>In Stock</v>
      </c>
      <c r="X2726" s="13" t="str">
        <v>No</v>
      </c>
      <c r="Y2726" s="13">
        <v>0</v>
      </c>
    </row>
    <row r="2727" spans="1:25" x14ac:dyDescent="0.3">
      <c r="A2727" s="31" t="s">
        <v>5385</v>
      </c>
      <c r="B2727" s="31" t="s">
        <v>5386</v>
      </c>
      <c r="C2727" s="31" t="s">
        <v>14</v>
      </c>
      <c r="D2727" s="31" t="s">
        <v>24</v>
      </c>
      <c r="E2727" s="31">
        <v>13</v>
      </c>
      <c r="F2727" s="31">
        <v>50</v>
      </c>
      <c r="G2727" s="31">
        <v>10044.34</v>
      </c>
      <c r="H2727" s="31">
        <v>130576.42</v>
      </c>
      <c r="I2727" s="32">
        <v>45771</v>
      </c>
      <c r="J2727" s="32">
        <v>45874</v>
      </c>
      <c r="K2727" s="31" t="s">
        <v>54</v>
      </c>
      <c r="L2727" s="33" t="s">
        <v>30</v>
      </c>
      <c r="M2727" s="13" t="str">
        <f>PROPER(TRIM(SUBSTITUTE(B2727,"###"," ")))</f>
        <v>Section X</v>
      </c>
      <c r="N2727" s="13" t="str">
        <f>PROPER(TRIM(SUBSTITUTE(C2727,"###"," ")))</f>
        <v>Clothing</v>
      </c>
      <c r="O2727" s="13" t="str">
        <f>PROPER(TRIM(SUBSTITUTE(D2727,"###"," ")))</f>
        <v>Omni Suppliers</v>
      </c>
      <c r="P2727" s="13" t="str">
        <f t="shared" si="294"/>
        <v>Section X</v>
      </c>
      <c r="Q2727" s="34" t="str">
        <f t="shared" si="295"/>
        <v>Clothing</v>
      </c>
      <c r="R2727" s="13" t="str">
        <f t="shared" si="296"/>
        <v>Omni Suppliers</v>
      </c>
      <c r="S2727" s="35">
        <f t="shared" si="297"/>
        <v>13</v>
      </c>
      <c r="T2727" s="35">
        <f t="shared" si="298"/>
        <v>50</v>
      </c>
      <c r="U2727" s="14">
        <f t="shared" si="299"/>
        <v>10044.34</v>
      </c>
      <c r="V2727" s="14">
        <f t="shared" si="300"/>
        <v>130576.42</v>
      </c>
      <c r="W2727" s="13" t="str">
        <v>Low Stock</v>
      </c>
      <c r="X2727" s="13" t="str">
        <v>Yes</v>
      </c>
      <c r="Y2727" s="13">
        <v>1</v>
      </c>
    </row>
    <row r="2728" spans="1:25" x14ac:dyDescent="0.3">
      <c r="A2728" s="31" t="s">
        <v>5387</v>
      </c>
      <c r="B2728" s="31" t="s">
        <v>5388</v>
      </c>
      <c r="C2728" s="31" t="s">
        <v>40</v>
      </c>
      <c r="D2728" s="13"/>
      <c r="E2728" s="31">
        <v>132</v>
      </c>
      <c r="F2728" s="31">
        <v>94</v>
      </c>
      <c r="G2728" s="31">
        <v>15882.14</v>
      </c>
      <c r="H2728" s="31">
        <v>2096442.48</v>
      </c>
      <c r="I2728" s="32">
        <v>45693</v>
      </c>
      <c r="J2728" s="32">
        <v>45853</v>
      </c>
      <c r="K2728" s="31" t="s">
        <v>29</v>
      </c>
      <c r="L2728" s="33" t="s">
        <v>30</v>
      </c>
      <c r="M2728" s="13" t="str">
        <f>PROPER(TRIM(SUBSTITUTE(B2728,"###"," ")))</f>
        <v>Spring Pro</v>
      </c>
      <c r="N2728" s="13" t="str">
        <f>PROPER(TRIM(SUBSTITUTE(C2728,"###"," ")))</f>
        <v>Electronics</v>
      </c>
      <c r="O2728" s="13" t="str">
        <f>PROPER(TRIM(SUBSTITUTE(D2728,"###"," ")))</f>
        <v/>
      </c>
      <c r="P2728" s="13" t="str">
        <f t="shared" si="294"/>
        <v>Spring Pro</v>
      </c>
      <c r="Q2728" s="34" t="str">
        <f t="shared" si="295"/>
        <v>Electronics</v>
      </c>
      <c r="R2728" s="13" t="str">
        <f t="shared" si="296"/>
        <v>Others</v>
      </c>
      <c r="S2728" s="35">
        <f t="shared" si="297"/>
        <v>132</v>
      </c>
      <c r="T2728" s="35">
        <f t="shared" si="298"/>
        <v>94</v>
      </c>
      <c r="U2728" s="14">
        <f t="shared" si="299"/>
        <v>15882.14</v>
      </c>
      <c r="V2728" s="14">
        <f t="shared" si="300"/>
        <v>2096442.48</v>
      </c>
      <c r="W2728" s="13" t="str">
        <v>In Stock</v>
      </c>
      <c r="X2728" s="13" t="str">
        <v>No</v>
      </c>
      <c r="Y2728" s="13">
        <v>0</v>
      </c>
    </row>
    <row r="2729" spans="1:25" x14ac:dyDescent="0.3">
      <c r="A2729" s="31" t="s">
        <v>5390</v>
      </c>
      <c r="B2729" s="31" t="s">
        <v>5391</v>
      </c>
      <c r="C2729" s="31" t="s">
        <v>14</v>
      </c>
      <c r="D2729" s="31" t="s">
        <v>24</v>
      </c>
      <c r="E2729" s="31">
        <v>95</v>
      </c>
      <c r="F2729" s="31">
        <v>55</v>
      </c>
      <c r="G2729" s="31">
        <v>16290.63</v>
      </c>
      <c r="H2729" s="31">
        <v>1547609.85</v>
      </c>
      <c r="I2729" s="32">
        <v>45776</v>
      </c>
      <c r="J2729" s="32">
        <v>45896</v>
      </c>
      <c r="K2729" s="31" t="s">
        <v>29</v>
      </c>
      <c r="L2729" s="33" t="s">
        <v>30</v>
      </c>
      <c r="M2729" s="13" t="str">
        <f>PROPER(TRIM(SUBSTITUTE(B2729,"###"," ")))</f>
        <v>Throughout Mini</v>
      </c>
      <c r="N2729" s="13" t="str">
        <f>PROPER(TRIM(SUBSTITUTE(C2729,"###"," ")))</f>
        <v>Clothing</v>
      </c>
      <c r="O2729" s="13" t="str">
        <f>PROPER(TRIM(SUBSTITUTE(D2729,"###"," ")))</f>
        <v>Omni Suppliers</v>
      </c>
      <c r="P2729" s="13" t="str">
        <f t="shared" si="294"/>
        <v>Throughout Mini</v>
      </c>
      <c r="Q2729" s="34" t="str">
        <f t="shared" si="295"/>
        <v>Clothing</v>
      </c>
      <c r="R2729" s="13" t="str">
        <f t="shared" si="296"/>
        <v>Omni Suppliers</v>
      </c>
      <c r="S2729" s="35">
        <f t="shared" si="297"/>
        <v>95</v>
      </c>
      <c r="T2729" s="35">
        <f t="shared" si="298"/>
        <v>55</v>
      </c>
      <c r="U2729" s="14">
        <f t="shared" si="299"/>
        <v>16290.63</v>
      </c>
      <c r="V2729" s="14">
        <f t="shared" si="300"/>
        <v>1547609.8499999999</v>
      </c>
      <c r="W2729" s="13" t="str">
        <v>In Stock</v>
      </c>
      <c r="X2729" s="13" t="str">
        <v>No</v>
      </c>
      <c r="Y2729" s="13">
        <v>0</v>
      </c>
    </row>
    <row r="2730" spans="1:25" x14ac:dyDescent="0.3">
      <c r="A2730" s="31" t="s">
        <v>5392</v>
      </c>
      <c r="B2730" s="31" t="s">
        <v>5393</v>
      </c>
      <c r="C2730" s="31" t="s">
        <v>20</v>
      </c>
      <c r="D2730" s="31" t="s">
        <v>24</v>
      </c>
      <c r="E2730" s="31">
        <v>16</v>
      </c>
      <c r="F2730" s="31">
        <v>93</v>
      </c>
      <c r="G2730" s="31">
        <v>1761.92</v>
      </c>
      <c r="H2730" s="31">
        <v>28190.720000000001</v>
      </c>
      <c r="I2730" s="32">
        <v>45768</v>
      </c>
      <c r="J2730" s="32">
        <v>45936</v>
      </c>
      <c r="K2730" s="31" t="s">
        <v>46</v>
      </c>
      <c r="L2730" s="33" t="s">
        <v>33</v>
      </c>
      <c r="M2730" s="13" t="str">
        <f>PROPER(TRIM(SUBSTITUTE(B2730,"###"," ")))</f>
        <v>Generation Max</v>
      </c>
      <c r="N2730" s="13" t="str">
        <f>PROPER(TRIM(SUBSTITUTE(C2730,"###"," ")))</f>
        <v>Toys</v>
      </c>
      <c r="O2730" s="13" t="str">
        <f>PROPER(TRIM(SUBSTITUTE(D2730,"###"," ")))</f>
        <v>Omni Suppliers</v>
      </c>
      <c r="P2730" s="13" t="str">
        <f t="shared" si="294"/>
        <v>Generation Max</v>
      </c>
      <c r="Q2730" s="34" t="str">
        <f t="shared" si="295"/>
        <v>Toys</v>
      </c>
      <c r="R2730" s="13" t="str">
        <f t="shared" si="296"/>
        <v>Omni Suppliers</v>
      </c>
      <c r="S2730" s="35">
        <f t="shared" si="297"/>
        <v>16</v>
      </c>
      <c r="T2730" s="35">
        <f t="shared" si="298"/>
        <v>93</v>
      </c>
      <c r="U2730" s="14">
        <f t="shared" si="299"/>
        <v>1761.92</v>
      </c>
      <c r="V2730" s="14">
        <f t="shared" si="300"/>
        <v>28190.720000000001</v>
      </c>
      <c r="W2730" s="13" t="str">
        <v>Low Stock</v>
      </c>
      <c r="X2730" s="13" t="str">
        <v>Yes</v>
      </c>
      <c r="Y2730" s="13">
        <v>1</v>
      </c>
    </row>
    <row r="2731" spans="1:25" x14ac:dyDescent="0.3">
      <c r="A2731" s="31" t="s">
        <v>5394</v>
      </c>
      <c r="B2731" s="31" t="s">
        <v>5395</v>
      </c>
      <c r="C2731" s="31" t="s">
        <v>20</v>
      </c>
      <c r="D2731" s="31" t="s">
        <v>41</v>
      </c>
      <c r="E2731" s="31">
        <v>145</v>
      </c>
      <c r="F2731" s="31">
        <v>64</v>
      </c>
      <c r="G2731" s="31">
        <v>12932.9</v>
      </c>
      <c r="H2731" s="31">
        <v>1875270.5</v>
      </c>
      <c r="I2731" s="32">
        <v>45715</v>
      </c>
      <c r="J2731" s="32">
        <v>45859</v>
      </c>
      <c r="K2731" s="31" t="s">
        <v>16</v>
      </c>
      <c r="L2731" s="33" t="s">
        <v>21</v>
      </c>
      <c r="M2731" s="13" t="str">
        <f>PROPER(TRIM(SUBSTITUTE(B2731,"###"," ")))</f>
        <v>Full Mini</v>
      </c>
      <c r="N2731" s="13" t="str">
        <f>PROPER(TRIM(SUBSTITUTE(C2731,"###"," ")))</f>
        <v>Toys</v>
      </c>
      <c r="O2731" s="13" t="str">
        <f>PROPER(TRIM(SUBSTITUTE(D2731,"###"," ")))</f>
        <v>Quickstock</v>
      </c>
      <c r="P2731" s="13" t="str">
        <f t="shared" si="294"/>
        <v>Full Mini</v>
      </c>
      <c r="Q2731" s="34" t="str">
        <f t="shared" si="295"/>
        <v>Toys</v>
      </c>
      <c r="R2731" s="13" t="str">
        <f t="shared" si="296"/>
        <v>Quickstock</v>
      </c>
      <c r="S2731" s="35">
        <f t="shared" si="297"/>
        <v>145</v>
      </c>
      <c r="T2731" s="35">
        <f t="shared" si="298"/>
        <v>64</v>
      </c>
      <c r="U2731" s="14">
        <f t="shared" si="299"/>
        <v>12932.9</v>
      </c>
      <c r="V2731" s="14">
        <f t="shared" si="300"/>
        <v>1875270.5</v>
      </c>
      <c r="W2731" s="13" t="str">
        <v>In Stock</v>
      </c>
      <c r="X2731" s="13" t="str">
        <v>No</v>
      </c>
      <c r="Y2731" s="13">
        <v>0</v>
      </c>
    </row>
    <row r="2732" spans="1:25" x14ac:dyDescent="0.3">
      <c r="A2732" s="31" t="s">
        <v>5397</v>
      </c>
      <c r="B2732" s="31" t="s">
        <v>5398</v>
      </c>
      <c r="C2732" s="31" t="s">
        <v>20</v>
      </c>
      <c r="D2732" s="31" t="s">
        <v>15</v>
      </c>
      <c r="E2732" s="31">
        <v>75</v>
      </c>
      <c r="F2732" s="31">
        <v>29</v>
      </c>
      <c r="G2732" s="31">
        <v>14804.75</v>
      </c>
      <c r="H2732" s="31">
        <v>1110356.25</v>
      </c>
      <c r="I2732" s="32">
        <v>45769</v>
      </c>
      <c r="J2732" s="32">
        <v>45904</v>
      </c>
      <c r="K2732" s="13"/>
      <c r="L2732" s="33" t="s">
        <v>21</v>
      </c>
      <c r="M2732" s="13" t="str">
        <f>PROPER(TRIM(SUBSTITUTE(B2732,"###"," ")))</f>
        <v>American Mini</v>
      </c>
      <c r="N2732" s="13" t="str">
        <f>PROPER(TRIM(SUBSTITUTE(C2732,"###"," ")))</f>
        <v>Toys</v>
      </c>
      <c r="O2732" s="13" t="str">
        <f>PROPER(TRIM(SUBSTITUTE(D2732,"###"," ")))</f>
        <v>Global Traders</v>
      </c>
      <c r="P2732" s="13" t="str">
        <f t="shared" si="294"/>
        <v>American Mini</v>
      </c>
      <c r="Q2732" s="34" t="str">
        <f t="shared" si="295"/>
        <v>Toys</v>
      </c>
      <c r="R2732" s="13" t="str">
        <f t="shared" si="296"/>
        <v>Global Traders</v>
      </c>
      <c r="S2732" s="35">
        <f t="shared" si="297"/>
        <v>75</v>
      </c>
      <c r="T2732" s="35">
        <f t="shared" si="298"/>
        <v>29</v>
      </c>
      <c r="U2732" s="14">
        <f t="shared" si="299"/>
        <v>14804.75</v>
      </c>
      <c r="V2732" s="14">
        <f t="shared" si="300"/>
        <v>1110356.25</v>
      </c>
      <c r="W2732" s="13" t="str">
        <v>In Stock</v>
      </c>
      <c r="X2732" s="13" t="str">
        <v>No</v>
      </c>
      <c r="Y2732" s="13">
        <v>0</v>
      </c>
    </row>
    <row r="2733" spans="1:25" x14ac:dyDescent="0.3">
      <c r="A2733" s="31" t="s">
        <v>5401</v>
      </c>
      <c r="B2733" s="31" t="s">
        <v>5402</v>
      </c>
      <c r="C2733" s="31" t="s">
        <v>28</v>
      </c>
      <c r="D2733" s="31" t="s">
        <v>53</v>
      </c>
      <c r="E2733" s="31">
        <v>171</v>
      </c>
      <c r="F2733" s="31">
        <v>70</v>
      </c>
      <c r="G2733" s="31">
        <v>1156.9000000000001</v>
      </c>
      <c r="H2733" s="31">
        <v>197829.9</v>
      </c>
      <c r="I2733" s="32">
        <v>45828</v>
      </c>
      <c r="J2733" s="32">
        <v>45909</v>
      </c>
      <c r="K2733" s="31" t="s">
        <v>54</v>
      </c>
      <c r="L2733" s="33" t="s">
        <v>21</v>
      </c>
      <c r="M2733" s="13" t="str">
        <f>PROPER(TRIM(SUBSTITUTE(B2733,"###"," ")))</f>
        <v>Group X</v>
      </c>
      <c r="N2733" s="13" t="str">
        <f>PROPER(TRIM(SUBSTITUTE(C2733,"###"," ")))</f>
        <v>Furniture</v>
      </c>
      <c r="O2733" s="13" t="str">
        <f>PROPER(TRIM(SUBSTITUTE(D2733,"###"," ")))</f>
        <v>Abc Pvt Ltd</v>
      </c>
      <c r="P2733" s="13" t="str">
        <f t="shared" si="294"/>
        <v>Group X</v>
      </c>
      <c r="Q2733" s="34" t="str">
        <f t="shared" si="295"/>
        <v>Furniture</v>
      </c>
      <c r="R2733" s="13" t="str">
        <f t="shared" si="296"/>
        <v>Abc Pvt Ltd</v>
      </c>
      <c r="S2733" s="35">
        <f t="shared" si="297"/>
        <v>171</v>
      </c>
      <c r="T2733" s="35">
        <f t="shared" si="298"/>
        <v>70</v>
      </c>
      <c r="U2733" s="14">
        <f t="shared" si="299"/>
        <v>1156.9000000000001</v>
      </c>
      <c r="V2733" s="14">
        <f t="shared" si="300"/>
        <v>197829.90000000002</v>
      </c>
      <c r="W2733" s="13" t="str">
        <v>In Stock</v>
      </c>
      <c r="X2733" s="13" t="str">
        <v>No</v>
      </c>
      <c r="Y2733" s="13">
        <v>0</v>
      </c>
    </row>
    <row r="2734" spans="1:25" x14ac:dyDescent="0.3">
      <c r="A2734" s="31" t="s">
        <v>5403</v>
      </c>
      <c r="B2734" s="31" t="s">
        <v>1029</v>
      </c>
      <c r="C2734" s="31" t="s">
        <v>14</v>
      </c>
      <c r="D2734" s="31" t="s">
        <v>41</v>
      </c>
      <c r="E2734" s="31">
        <v>65</v>
      </c>
      <c r="F2734" s="31">
        <v>32</v>
      </c>
      <c r="G2734" s="31">
        <v>1643.88</v>
      </c>
      <c r="H2734" s="31">
        <v>106852.2</v>
      </c>
      <c r="I2734" s="32">
        <v>45692</v>
      </c>
      <c r="J2734" s="32">
        <v>45917</v>
      </c>
      <c r="K2734" s="31" t="s">
        <v>46</v>
      </c>
      <c r="L2734" s="33" t="s">
        <v>21</v>
      </c>
      <c r="M2734" s="13" t="str">
        <f>PROPER(TRIM(SUBSTITUTE(B2734,"###"," ")))</f>
        <v>Trouble Mini</v>
      </c>
      <c r="N2734" s="13" t="str">
        <f>PROPER(TRIM(SUBSTITUTE(C2734,"###"," ")))</f>
        <v>Clothing</v>
      </c>
      <c r="O2734" s="13" t="str">
        <f>PROPER(TRIM(SUBSTITUTE(D2734,"###"," ")))</f>
        <v>Quickstock</v>
      </c>
      <c r="P2734" s="13" t="str">
        <f t="shared" si="294"/>
        <v>Trouble Mini</v>
      </c>
      <c r="Q2734" s="34" t="str">
        <f t="shared" si="295"/>
        <v>Clothing</v>
      </c>
      <c r="R2734" s="13" t="str">
        <f t="shared" si="296"/>
        <v>Quickstock</v>
      </c>
      <c r="S2734" s="35">
        <f t="shared" si="297"/>
        <v>65</v>
      </c>
      <c r="T2734" s="35">
        <f t="shared" si="298"/>
        <v>32</v>
      </c>
      <c r="U2734" s="14">
        <f t="shared" si="299"/>
        <v>1643.88</v>
      </c>
      <c r="V2734" s="14">
        <f t="shared" si="300"/>
        <v>106852.20000000001</v>
      </c>
      <c r="W2734" s="13" t="str">
        <v>In Stock</v>
      </c>
      <c r="X2734" s="13" t="str">
        <v>No</v>
      </c>
      <c r="Y2734" s="13">
        <v>0</v>
      </c>
    </row>
    <row r="2735" spans="1:25" x14ac:dyDescent="0.3">
      <c r="A2735" s="31" t="s">
        <v>5404</v>
      </c>
      <c r="B2735" s="31" t="s">
        <v>5405</v>
      </c>
      <c r="C2735" s="31" t="s">
        <v>44</v>
      </c>
      <c r="D2735" s="31" t="s">
        <v>24</v>
      </c>
      <c r="E2735" s="31">
        <v>157</v>
      </c>
      <c r="F2735" s="31">
        <v>49</v>
      </c>
      <c r="G2735" s="31">
        <v>16863.61</v>
      </c>
      <c r="H2735" s="31">
        <v>2647586.77</v>
      </c>
      <c r="I2735" s="32">
        <v>45848</v>
      </c>
      <c r="J2735" s="32">
        <v>45938</v>
      </c>
      <c r="K2735" s="31" t="s">
        <v>46</v>
      </c>
      <c r="L2735" s="33" t="s">
        <v>21</v>
      </c>
      <c r="M2735" s="13" t="str">
        <f>PROPER(TRIM(SUBSTITUTE(B2735,"###"," ")))</f>
        <v>Reveal Mini</v>
      </c>
      <c r="N2735" s="13" t="str">
        <f>PROPER(TRIM(SUBSTITUTE(C2735,"###"," ")))</f>
        <v>Groceries</v>
      </c>
      <c r="O2735" s="13" t="str">
        <f>PROPER(TRIM(SUBSTITUTE(D2735,"###"," ")))</f>
        <v>Omni Suppliers</v>
      </c>
      <c r="P2735" s="13" t="str">
        <f t="shared" si="294"/>
        <v>Reveal Mini</v>
      </c>
      <c r="Q2735" s="34" t="str">
        <f t="shared" si="295"/>
        <v>Groceries</v>
      </c>
      <c r="R2735" s="13" t="str">
        <f t="shared" si="296"/>
        <v>Omni Suppliers</v>
      </c>
      <c r="S2735" s="35">
        <f t="shared" si="297"/>
        <v>157</v>
      </c>
      <c r="T2735" s="35">
        <f t="shared" si="298"/>
        <v>49</v>
      </c>
      <c r="U2735" s="14">
        <f t="shared" si="299"/>
        <v>16863.61</v>
      </c>
      <c r="V2735" s="14">
        <f t="shared" si="300"/>
        <v>2647586.77</v>
      </c>
      <c r="W2735" s="13" t="str">
        <v>In Stock</v>
      </c>
      <c r="X2735" s="13" t="str">
        <v>No</v>
      </c>
      <c r="Y2735" s="13">
        <v>0</v>
      </c>
    </row>
    <row r="2736" spans="1:25" x14ac:dyDescent="0.3">
      <c r="A2736" s="31" t="s">
        <v>5406</v>
      </c>
      <c r="B2736" s="31" t="s">
        <v>5407</v>
      </c>
      <c r="C2736" s="31" t="s">
        <v>28</v>
      </c>
      <c r="D2736" s="31" t="s">
        <v>53</v>
      </c>
      <c r="E2736" s="31">
        <v>70</v>
      </c>
      <c r="F2736" s="31">
        <v>76</v>
      </c>
      <c r="G2736" s="31">
        <v>16017.2</v>
      </c>
      <c r="H2736" s="31">
        <v>1121204</v>
      </c>
      <c r="I2736" s="32">
        <v>45806</v>
      </c>
      <c r="J2736" s="32">
        <v>45921</v>
      </c>
      <c r="K2736" s="31" t="s">
        <v>29</v>
      </c>
      <c r="L2736" s="33" t="s">
        <v>21</v>
      </c>
      <c r="M2736" s="13" t="str">
        <f>PROPER(TRIM(SUBSTITUTE(B2736,"###"," ")))</f>
        <v>Enough Plus</v>
      </c>
      <c r="N2736" s="13" t="str">
        <f>PROPER(TRIM(SUBSTITUTE(C2736,"###"," ")))</f>
        <v>Furniture</v>
      </c>
      <c r="O2736" s="13" t="str">
        <f>PROPER(TRIM(SUBSTITUTE(D2736,"###"," ")))</f>
        <v>Abc Pvt Ltd</v>
      </c>
      <c r="P2736" s="13" t="str">
        <f t="shared" si="294"/>
        <v>Enough Plus</v>
      </c>
      <c r="Q2736" s="34" t="str">
        <f t="shared" si="295"/>
        <v>Furniture</v>
      </c>
      <c r="R2736" s="13" t="str">
        <f t="shared" si="296"/>
        <v>Abc Pvt Ltd</v>
      </c>
      <c r="S2736" s="35">
        <f t="shared" si="297"/>
        <v>70</v>
      </c>
      <c r="T2736" s="35">
        <f t="shared" si="298"/>
        <v>76</v>
      </c>
      <c r="U2736" s="14">
        <f t="shared" si="299"/>
        <v>16017.2</v>
      </c>
      <c r="V2736" s="14">
        <f t="shared" si="300"/>
        <v>1121204</v>
      </c>
      <c r="W2736" s="13" t="str">
        <v>Low Stock</v>
      </c>
      <c r="X2736" s="13" t="str">
        <v>Yes</v>
      </c>
      <c r="Y2736" s="13">
        <v>1</v>
      </c>
    </row>
    <row r="2737" spans="1:25" x14ac:dyDescent="0.3">
      <c r="A2737" s="31" t="s">
        <v>5408</v>
      </c>
      <c r="B2737" s="31" t="s">
        <v>5409</v>
      </c>
      <c r="C2737" s="31" t="s">
        <v>44</v>
      </c>
      <c r="D2737" s="31" t="s">
        <v>45</v>
      </c>
      <c r="E2737" s="13"/>
      <c r="F2737" s="31">
        <v>61</v>
      </c>
      <c r="G2737" s="31">
        <v>15807.87</v>
      </c>
      <c r="H2737" s="13"/>
      <c r="I2737" s="32">
        <v>45776</v>
      </c>
      <c r="J2737" s="32">
        <v>45915</v>
      </c>
      <c r="K2737" s="31" t="s">
        <v>46</v>
      </c>
      <c r="L2737" s="33" t="s">
        <v>21</v>
      </c>
      <c r="M2737" s="13" t="str">
        <f>PROPER(TRIM(SUBSTITUTE(B2737,"###"," ")))</f>
        <v>Inside Pro</v>
      </c>
      <c r="N2737" s="13" t="str">
        <f>PROPER(TRIM(SUBSTITUTE(C2737,"###"," ")))</f>
        <v>Groceries</v>
      </c>
      <c r="O2737" s="13" t="str">
        <f>PROPER(TRIM(SUBSTITUTE(D2737,"###"," ")))</f>
        <v>Retailmart Inc</v>
      </c>
      <c r="P2737" s="13" t="str">
        <f t="shared" si="294"/>
        <v>Inside Pro</v>
      </c>
      <c r="Q2737" s="34" t="str">
        <f t="shared" si="295"/>
        <v>Groceries</v>
      </c>
      <c r="R2737" s="13" t="str">
        <f t="shared" si="296"/>
        <v>Retailmart Inc</v>
      </c>
      <c r="S2737" s="35">
        <f t="shared" si="297"/>
        <v>0</v>
      </c>
      <c r="T2737" s="35">
        <f t="shared" si="298"/>
        <v>61</v>
      </c>
      <c r="U2737" s="14">
        <f t="shared" si="299"/>
        <v>15807.87</v>
      </c>
      <c r="V2737" s="14">
        <f t="shared" si="300"/>
        <v>0</v>
      </c>
      <c r="W2737" s="13" t="str">
        <v>Out of Stock</v>
      </c>
      <c r="X2737" s="13" t="str">
        <v>Yes</v>
      </c>
      <c r="Y2737" s="13">
        <v>1</v>
      </c>
    </row>
    <row r="2738" spans="1:25" x14ac:dyDescent="0.3">
      <c r="A2738" s="31" t="s">
        <v>5410</v>
      </c>
      <c r="B2738" s="31" t="s">
        <v>5411</v>
      </c>
      <c r="C2738" s="31" t="s">
        <v>20</v>
      </c>
      <c r="D2738" s="13"/>
      <c r="E2738" s="31">
        <v>3</v>
      </c>
      <c r="F2738" s="13"/>
      <c r="G2738" s="31">
        <v>8265.0499999999993</v>
      </c>
      <c r="H2738" s="31">
        <v>24795.15</v>
      </c>
      <c r="I2738" s="32">
        <v>45670</v>
      </c>
      <c r="J2738" s="32">
        <v>45888</v>
      </c>
      <c r="K2738" s="31" t="s">
        <v>46</v>
      </c>
      <c r="L2738" s="33" t="s">
        <v>58</v>
      </c>
      <c r="M2738" s="13" t="str">
        <f>PROPER(TRIM(SUBSTITUTE(B2738,"###"," ")))</f>
        <v>No X</v>
      </c>
      <c r="N2738" s="13" t="str">
        <f>PROPER(TRIM(SUBSTITUTE(C2738,"###"," ")))</f>
        <v>Toys</v>
      </c>
      <c r="O2738" s="13" t="str">
        <f>PROPER(TRIM(SUBSTITUTE(D2738,"###"," ")))</f>
        <v/>
      </c>
      <c r="P2738" s="13" t="str">
        <f t="shared" si="294"/>
        <v>No X</v>
      </c>
      <c r="Q2738" s="34" t="str">
        <f t="shared" si="295"/>
        <v>Toys</v>
      </c>
      <c r="R2738" s="13" t="str">
        <f t="shared" si="296"/>
        <v>Others</v>
      </c>
      <c r="S2738" s="35">
        <f t="shared" si="297"/>
        <v>3</v>
      </c>
      <c r="T2738" s="35">
        <f t="shared" si="298"/>
        <v>0</v>
      </c>
      <c r="U2738" s="14">
        <f t="shared" si="299"/>
        <v>8265.0499999999993</v>
      </c>
      <c r="V2738" s="14">
        <f t="shared" si="300"/>
        <v>24795.149999999998</v>
      </c>
      <c r="W2738" s="13" t="str">
        <v>In Stock</v>
      </c>
      <c r="X2738" s="13" t="str">
        <v>No</v>
      </c>
      <c r="Y2738" s="13">
        <v>0</v>
      </c>
    </row>
    <row r="2739" spans="1:25" x14ac:dyDescent="0.3">
      <c r="A2739" s="31" t="s">
        <v>5414</v>
      </c>
      <c r="B2739" s="31" t="s">
        <v>5415</v>
      </c>
      <c r="C2739" s="31" t="s">
        <v>14</v>
      </c>
      <c r="D2739" s="31" t="s">
        <v>41</v>
      </c>
      <c r="E2739" s="31">
        <v>114</v>
      </c>
      <c r="F2739" s="31">
        <v>63</v>
      </c>
      <c r="G2739" s="31">
        <v>10735.51</v>
      </c>
      <c r="H2739" s="31">
        <v>1223848.1399999999</v>
      </c>
      <c r="I2739" s="32">
        <v>45808</v>
      </c>
      <c r="J2739" s="32">
        <v>45933</v>
      </c>
      <c r="K2739" s="31" t="s">
        <v>25</v>
      </c>
      <c r="L2739" s="33" t="s">
        <v>30</v>
      </c>
      <c r="M2739" s="13" t="str">
        <f>PROPER(TRIM(SUBSTITUTE(B2739,"###"," ")))</f>
        <v>Which Mini</v>
      </c>
      <c r="N2739" s="13" t="str">
        <f>PROPER(TRIM(SUBSTITUTE(C2739,"###"," ")))</f>
        <v>Clothing</v>
      </c>
      <c r="O2739" s="13" t="str">
        <f>PROPER(TRIM(SUBSTITUTE(D2739,"###"," ")))</f>
        <v>Quickstock</v>
      </c>
      <c r="P2739" s="13" t="str">
        <f t="shared" si="294"/>
        <v>Which Mini</v>
      </c>
      <c r="Q2739" s="34" t="str">
        <f t="shared" si="295"/>
        <v>Clothing</v>
      </c>
      <c r="R2739" s="13" t="str">
        <f t="shared" si="296"/>
        <v>Quickstock</v>
      </c>
      <c r="S2739" s="35">
        <f t="shared" si="297"/>
        <v>114</v>
      </c>
      <c r="T2739" s="35">
        <f t="shared" si="298"/>
        <v>63</v>
      </c>
      <c r="U2739" s="14">
        <f t="shared" si="299"/>
        <v>10735.51</v>
      </c>
      <c r="V2739" s="14">
        <f t="shared" si="300"/>
        <v>1223848.1400000001</v>
      </c>
      <c r="W2739" s="13" t="str">
        <v>In Stock</v>
      </c>
      <c r="X2739" s="13" t="str">
        <v>No</v>
      </c>
      <c r="Y2739" s="13">
        <v>0</v>
      </c>
    </row>
    <row r="2740" spans="1:25" x14ac:dyDescent="0.3">
      <c r="A2740" s="31" t="s">
        <v>5416</v>
      </c>
      <c r="B2740" s="31" t="s">
        <v>377</v>
      </c>
      <c r="C2740" s="31" t="s">
        <v>20</v>
      </c>
      <c r="D2740" s="31" t="s">
        <v>41</v>
      </c>
      <c r="E2740" s="31">
        <v>198</v>
      </c>
      <c r="F2740" s="31">
        <v>69</v>
      </c>
      <c r="G2740" s="31">
        <v>12878.11</v>
      </c>
      <c r="H2740" s="31">
        <v>2549865.7799999998</v>
      </c>
      <c r="I2740" s="32">
        <v>45815</v>
      </c>
      <c r="J2740" s="32">
        <v>45870</v>
      </c>
      <c r="K2740" s="31" t="s">
        <v>54</v>
      </c>
      <c r="L2740" s="33" t="s">
        <v>30</v>
      </c>
      <c r="M2740" s="13" t="str">
        <f>PROPER(TRIM(SUBSTITUTE(B2740,"###"," ")))</f>
        <v>Require Lite</v>
      </c>
      <c r="N2740" s="13" t="str">
        <f>PROPER(TRIM(SUBSTITUTE(C2740,"###"," ")))</f>
        <v>Toys</v>
      </c>
      <c r="O2740" s="13" t="str">
        <f>PROPER(TRIM(SUBSTITUTE(D2740,"###"," ")))</f>
        <v>Quickstock</v>
      </c>
      <c r="P2740" s="13" t="str">
        <f t="shared" si="294"/>
        <v>Require Lite</v>
      </c>
      <c r="Q2740" s="34" t="str">
        <f t="shared" si="295"/>
        <v>Toys</v>
      </c>
      <c r="R2740" s="13" t="str">
        <f t="shared" si="296"/>
        <v>Quickstock</v>
      </c>
      <c r="S2740" s="35">
        <f t="shared" si="297"/>
        <v>198</v>
      </c>
      <c r="T2740" s="35">
        <f t="shared" si="298"/>
        <v>69</v>
      </c>
      <c r="U2740" s="14">
        <f t="shared" si="299"/>
        <v>12878.11</v>
      </c>
      <c r="V2740" s="14">
        <f t="shared" si="300"/>
        <v>2549865.7800000003</v>
      </c>
      <c r="W2740" s="13" t="str">
        <v>In Stock</v>
      </c>
      <c r="X2740" s="13" t="str">
        <v>No</v>
      </c>
      <c r="Y2740" s="13">
        <v>0</v>
      </c>
    </row>
    <row r="2741" spans="1:25" x14ac:dyDescent="0.3">
      <c r="A2741" s="31" t="s">
        <v>5418</v>
      </c>
      <c r="B2741" s="31" t="s">
        <v>1704</v>
      </c>
      <c r="C2741" s="31" t="s">
        <v>28</v>
      </c>
      <c r="D2741" s="31" t="s">
        <v>24</v>
      </c>
      <c r="E2741" s="31">
        <v>22</v>
      </c>
      <c r="F2741" s="31">
        <v>80</v>
      </c>
      <c r="G2741" s="31">
        <v>688.76</v>
      </c>
      <c r="H2741" s="31">
        <v>15152.72</v>
      </c>
      <c r="I2741" s="32">
        <v>45843</v>
      </c>
      <c r="J2741" s="32">
        <v>45861</v>
      </c>
      <c r="K2741" s="31" t="s">
        <v>29</v>
      </c>
      <c r="L2741" s="33" t="s">
        <v>30</v>
      </c>
      <c r="M2741" s="13" t="str">
        <f>PROPER(TRIM(SUBSTITUTE(B2741,"###"," ")))</f>
        <v>Force Max</v>
      </c>
      <c r="N2741" s="13" t="str">
        <f>PROPER(TRIM(SUBSTITUTE(C2741,"###"," ")))</f>
        <v>Furniture</v>
      </c>
      <c r="O2741" s="13" t="str">
        <f>PROPER(TRIM(SUBSTITUTE(D2741,"###"," ")))</f>
        <v>Omni Suppliers</v>
      </c>
      <c r="P2741" s="13" t="str">
        <f t="shared" si="294"/>
        <v>Force Max</v>
      </c>
      <c r="Q2741" s="34" t="str">
        <f t="shared" si="295"/>
        <v>Furniture</v>
      </c>
      <c r="R2741" s="13" t="str">
        <f t="shared" si="296"/>
        <v>Omni Suppliers</v>
      </c>
      <c r="S2741" s="35">
        <f t="shared" si="297"/>
        <v>22</v>
      </c>
      <c r="T2741" s="35">
        <f t="shared" si="298"/>
        <v>80</v>
      </c>
      <c r="U2741" s="14">
        <f t="shared" si="299"/>
        <v>688.76</v>
      </c>
      <c r="V2741" s="14">
        <f t="shared" si="300"/>
        <v>15152.72</v>
      </c>
      <c r="W2741" s="13" t="str">
        <v>Low Stock</v>
      </c>
      <c r="X2741" s="13" t="str">
        <v>Yes</v>
      </c>
      <c r="Y2741" s="13">
        <v>1</v>
      </c>
    </row>
    <row r="2742" spans="1:25" x14ac:dyDescent="0.3">
      <c r="A2742" s="31" t="s">
        <v>5419</v>
      </c>
      <c r="B2742" s="31" t="s">
        <v>5420</v>
      </c>
      <c r="C2742" s="31" t="s">
        <v>14</v>
      </c>
      <c r="D2742" s="31" t="s">
        <v>24</v>
      </c>
      <c r="E2742" s="31">
        <v>58</v>
      </c>
      <c r="F2742" s="31">
        <v>51</v>
      </c>
      <c r="G2742" s="31">
        <v>19386.650000000001</v>
      </c>
      <c r="H2742" s="31">
        <v>1124425.7</v>
      </c>
      <c r="I2742" s="32">
        <v>45727</v>
      </c>
      <c r="J2742" s="32">
        <v>45886</v>
      </c>
      <c r="K2742" s="31" t="s">
        <v>16</v>
      </c>
      <c r="L2742" s="33" t="s">
        <v>33</v>
      </c>
      <c r="M2742" s="13" t="str">
        <f>PROPER(TRIM(SUBSTITUTE(B2742,"###"," ")))</f>
        <v>Than Pro</v>
      </c>
      <c r="N2742" s="13" t="str">
        <f>PROPER(TRIM(SUBSTITUTE(C2742,"###"," ")))</f>
        <v>Clothing</v>
      </c>
      <c r="O2742" s="13" t="str">
        <f>PROPER(TRIM(SUBSTITUTE(D2742,"###"," ")))</f>
        <v>Omni Suppliers</v>
      </c>
      <c r="P2742" s="13" t="str">
        <f t="shared" si="294"/>
        <v>Than Pro</v>
      </c>
      <c r="Q2742" s="34" t="str">
        <f t="shared" si="295"/>
        <v>Clothing</v>
      </c>
      <c r="R2742" s="13" t="str">
        <f t="shared" si="296"/>
        <v>Omni Suppliers</v>
      </c>
      <c r="S2742" s="35">
        <f t="shared" si="297"/>
        <v>58</v>
      </c>
      <c r="T2742" s="35">
        <f t="shared" si="298"/>
        <v>51</v>
      </c>
      <c r="U2742" s="14">
        <f t="shared" si="299"/>
        <v>19386.650000000001</v>
      </c>
      <c r="V2742" s="14">
        <f t="shared" si="300"/>
        <v>1124425.7000000002</v>
      </c>
      <c r="W2742" s="13" t="str">
        <v>In Stock</v>
      </c>
      <c r="X2742" s="13" t="str">
        <v>No</v>
      </c>
      <c r="Y2742" s="13">
        <v>0</v>
      </c>
    </row>
    <row r="2743" spans="1:25" x14ac:dyDescent="0.3">
      <c r="A2743" s="31" t="s">
        <v>5421</v>
      </c>
      <c r="B2743" s="31" t="s">
        <v>2833</v>
      </c>
      <c r="C2743" s="31" t="s">
        <v>28</v>
      </c>
      <c r="D2743" s="31" t="s">
        <v>53</v>
      </c>
      <c r="E2743" s="31">
        <v>84</v>
      </c>
      <c r="F2743" s="31">
        <v>25</v>
      </c>
      <c r="G2743" s="31">
        <v>4002.18</v>
      </c>
      <c r="H2743" s="31">
        <v>336183.12</v>
      </c>
      <c r="I2743" s="32">
        <v>45739</v>
      </c>
      <c r="J2743" s="32">
        <v>45915</v>
      </c>
      <c r="K2743" s="31" t="s">
        <v>25</v>
      </c>
      <c r="L2743" s="33" t="s">
        <v>21</v>
      </c>
      <c r="M2743" s="13" t="str">
        <f>PROPER(TRIM(SUBSTITUTE(B2743,"###"," ")))</f>
        <v>Share X</v>
      </c>
      <c r="N2743" s="13" t="str">
        <f>PROPER(TRIM(SUBSTITUTE(C2743,"###"," ")))</f>
        <v>Furniture</v>
      </c>
      <c r="O2743" s="13" t="str">
        <f>PROPER(TRIM(SUBSTITUTE(D2743,"###"," ")))</f>
        <v>Abc Pvt Ltd</v>
      </c>
      <c r="P2743" s="13" t="str">
        <f t="shared" si="294"/>
        <v>Share X</v>
      </c>
      <c r="Q2743" s="34" t="str">
        <f t="shared" si="295"/>
        <v>Furniture</v>
      </c>
      <c r="R2743" s="13" t="str">
        <f t="shared" si="296"/>
        <v>Abc Pvt Ltd</v>
      </c>
      <c r="S2743" s="35">
        <f t="shared" si="297"/>
        <v>84</v>
      </c>
      <c r="T2743" s="35">
        <f t="shared" si="298"/>
        <v>25</v>
      </c>
      <c r="U2743" s="14">
        <f t="shared" si="299"/>
        <v>4002.18</v>
      </c>
      <c r="V2743" s="14">
        <f t="shared" si="300"/>
        <v>336183.12</v>
      </c>
      <c r="W2743" s="13" t="str">
        <v>In Stock</v>
      </c>
      <c r="X2743" s="13" t="str">
        <v>No</v>
      </c>
      <c r="Y2743" s="13">
        <v>0</v>
      </c>
    </row>
    <row r="2744" spans="1:25" x14ac:dyDescent="0.3">
      <c r="A2744" s="31" t="s">
        <v>5422</v>
      </c>
      <c r="B2744" s="31" t="s">
        <v>5423</v>
      </c>
      <c r="C2744" s="31" t="s">
        <v>28</v>
      </c>
      <c r="D2744" s="31" t="s">
        <v>41</v>
      </c>
      <c r="E2744" s="31">
        <v>35</v>
      </c>
      <c r="F2744" s="31">
        <v>51</v>
      </c>
      <c r="G2744" s="31">
        <v>109.11</v>
      </c>
      <c r="H2744" s="31">
        <v>3818.85</v>
      </c>
      <c r="I2744" s="32">
        <v>45783</v>
      </c>
      <c r="J2744" s="32">
        <v>45934</v>
      </c>
      <c r="K2744" s="31" t="s">
        <v>16</v>
      </c>
      <c r="L2744" s="33" t="s">
        <v>30</v>
      </c>
      <c r="M2744" s="13" t="str">
        <f>PROPER(TRIM(SUBSTITUTE(B2744,"###"," ")))</f>
        <v>Election X</v>
      </c>
      <c r="N2744" s="13" t="str">
        <f>PROPER(TRIM(SUBSTITUTE(C2744,"###"," ")))</f>
        <v>Furniture</v>
      </c>
      <c r="O2744" s="13" t="str">
        <f>PROPER(TRIM(SUBSTITUTE(D2744,"###"," ")))</f>
        <v>Quickstock</v>
      </c>
      <c r="P2744" s="13" t="str">
        <f t="shared" si="294"/>
        <v>Election X</v>
      </c>
      <c r="Q2744" s="34" t="str">
        <f t="shared" si="295"/>
        <v>Furniture</v>
      </c>
      <c r="R2744" s="13" t="str">
        <f t="shared" si="296"/>
        <v>Quickstock</v>
      </c>
      <c r="S2744" s="35">
        <f t="shared" si="297"/>
        <v>35</v>
      </c>
      <c r="T2744" s="35">
        <f t="shared" si="298"/>
        <v>51</v>
      </c>
      <c r="U2744" s="14">
        <f t="shared" si="299"/>
        <v>109.11</v>
      </c>
      <c r="V2744" s="14">
        <f t="shared" si="300"/>
        <v>3818.85</v>
      </c>
      <c r="W2744" s="13" t="str">
        <v>Low Stock</v>
      </c>
      <c r="X2744" s="13" t="str">
        <v>Yes</v>
      </c>
      <c r="Y2744" s="13">
        <v>1</v>
      </c>
    </row>
    <row r="2745" spans="1:25" x14ac:dyDescent="0.3">
      <c r="A2745" s="31" t="s">
        <v>5424</v>
      </c>
      <c r="B2745" s="31" t="s">
        <v>785</v>
      </c>
      <c r="C2745" s="31" t="s">
        <v>44</v>
      </c>
      <c r="D2745" s="31" t="s">
        <v>15</v>
      </c>
      <c r="E2745" s="31">
        <v>8</v>
      </c>
      <c r="F2745" s="31">
        <v>94</v>
      </c>
      <c r="G2745" s="31">
        <v>19321.59</v>
      </c>
      <c r="H2745" s="31">
        <v>154572.72</v>
      </c>
      <c r="I2745" s="32">
        <v>45755</v>
      </c>
      <c r="J2745" s="32">
        <v>45926</v>
      </c>
      <c r="K2745" s="31" t="s">
        <v>16</v>
      </c>
      <c r="L2745" s="33" t="s">
        <v>58</v>
      </c>
      <c r="M2745" s="13" t="str">
        <f>PROPER(TRIM(SUBSTITUTE(B2745,"###"," ")))</f>
        <v>Relate X</v>
      </c>
      <c r="N2745" s="13" t="str">
        <f>PROPER(TRIM(SUBSTITUTE(C2745,"###"," ")))</f>
        <v>Groceries</v>
      </c>
      <c r="O2745" s="13" t="str">
        <f>PROPER(TRIM(SUBSTITUTE(D2745,"###"," ")))</f>
        <v>Global Traders</v>
      </c>
      <c r="P2745" s="13" t="str">
        <f t="shared" si="294"/>
        <v>Relate X</v>
      </c>
      <c r="Q2745" s="34" t="str">
        <f t="shared" si="295"/>
        <v>Groceries</v>
      </c>
      <c r="R2745" s="13" t="str">
        <f t="shared" si="296"/>
        <v>Global Traders</v>
      </c>
      <c r="S2745" s="35">
        <f t="shared" si="297"/>
        <v>8</v>
      </c>
      <c r="T2745" s="35">
        <f t="shared" si="298"/>
        <v>94</v>
      </c>
      <c r="U2745" s="14">
        <f t="shared" si="299"/>
        <v>19321.59</v>
      </c>
      <c r="V2745" s="14">
        <f t="shared" si="300"/>
        <v>154572.72</v>
      </c>
      <c r="W2745" s="13" t="str">
        <v>Low Stock</v>
      </c>
      <c r="X2745" s="13" t="str">
        <v>Yes</v>
      </c>
      <c r="Y2745" s="13">
        <v>1</v>
      </c>
    </row>
    <row r="2746" spans="1:25" x14ac:dyDescent="0.3">
      <c r="A2746" s="31" t="s">
        <v>5426</v>
      </c>
      <c r="B2746" s="31" t="s">
        <v>891</v>
      </c>
      <c r="C2746" s="31" t="s">
        <v>20</v>
      </c>
      <c r="D2746" s="31" t="s">
        <v>15</v>
      </c>
      <c r="E2746" s="31">
        <v>91</v>
      </c>
      <c r="F2746" s="31">
        <v>81</v>
      </c>
      <c r="G2746" s="31">
        <v>15442.35</v>
      </c>
      <c r="H2746" s="31">
        <v>1405253.85</v>
      </c>
      <c r="I2746" s="32">
        <v>45820</v>
      </c>
      <c r="J2746" s="32">
        <v>45886</v>
      </c>
      <c r="K2746" s="31" t="s">
        <v>57</v>
      </c>
      <c r="L2746" s="33" t="s">
        <v>17</v>
      </c>
      <c r="M2746" s="13" t="str">
        <f>PROPER(TRIM(SUBSTITUTE(B2746,"###"," ")))</f>
        <v>Woman X</v>
      </c>
      <c r="N2746" s="13" t="str">
        <f>PROPER(TRIM(SUBSTITUTE(C2746,"###"," ")))</f>
        <v>Toys</v>
      </c>
      <c r="O2746" s="13" t="str">
        <f>PROPER(TRIM(SUBSTITUTE(D2746,"###"," ")))</f>
        <v>Global Traders</v>
      </c>
      <c r="P2746" s="13" t="str">
        <f t="shared" si="294"/>
        <v>Woman X</v>
      </c>
      <c r="Q2746" s="34" t="str">
        <f t="shared" si="295"/>
        <v>Toys</v>
      </c>
      <c r="R2746" s="13" t="str">
        <f t="shared" si="296"/>
        <v>Global Traders</v>
      </c>
      <c r="S2746" s="35">
        <f t="shared" si="297"/>
        <v>91</v>
      </c>
      <c r="T2746" s="35">
        <f t="shared" si="298"/>
        <v>81</v>
      </c>
      <c r="U2746" s="14">
        <f t="shared" si="299"/>
        <v>15442.35</v>
      </c>
      <c r="V2746" s="14">
        <f t="shared" si="300"/>
        <v>1405253.85</v>
      </c>
      <c r="W2746" s="13" t="str">
        <v>In Stock</v>
      </c>
      <c r="X2746" s="13" t="str">
        <v>No</v>
      </c>
      <c r="Y2746" s="13">
        <v>0</v>
      </c>
    </row>
    <row r="2747" spans="1:25" x14ac:dyDescent="0.3">
      <c r="A2747" s="31" t="s">
        <v>5427</v>
      </c>
      <c r="B2747" s="31" t="s">
        <v>5428</v>
      </c>
      <c r="C2747" s="31" t="s">
        <v>28</v>
      </c>
      <c r="D2747" s="31" t="s">
        <v>53</v>
      </c>
      <c r="E2747" s="31">
        <v>91</v>
      </c>
      <c r="F2747" s="31">
        <v>44</v>
      </c>
      <c r="G2747" s="31">
        <v>17504.919999999998</v>
      </c>
      <c r="H2747" s="31">
        <v>1592947.72</v>
      </c>
      <c r="I2747" s="32">
        <v>45785</v>
      </c>
      <c r="J2747" s="32">
        <v>45904</v>
      </c>
      <c r="K2747" s="31" t="s">
        <v>57</v>
      </c>
      <c r="L2747" s="33" t="s">
        <v>17</v>
      </c>
      <c r="M2747" s="13" t="str">
        <f>PROPER(TRIM(SUBSTITUTE(B2747,"###"," ")))</f>
        <v>Out Lite</v>
      </c>
      <c r="N2747" s="13" t="str">
        <f>PROPER(TRIM(SUBSTITUTE(C2747,"###"," ")))</f>
        <v>Furniture</v>
      </c>
      <c r="O2747" s="13" t="str">
        <f>PROPER(TRIM(SUBSTITUTE(D2747,"###"," ")))</f>
        <v>Abc Pvt Ltd</v>
      </c>
      <c r="P2747" s="13" t="str">
        <f t="shared" si="294"/>
        <v>Out Lite</v>
      </c>
      <c r="Q2747" s="34" t="str">
        <f t="shared" si="295"/>
        <v>Furniture</v>
      </c>
      <c r="R2747" s="13" t="str">
        <f t="shared" si="296"/>
        <v>Abc Pvt Ltd</v>
      </c>
      <c r="S2747" s="35">
        <f t="shared" si="297"/>
        <v>91</v>
      </c>
      <c r="T2747" s="35">
        <f t="shared" si="298"/>
        <v>44</v>
      </c>
      <c r="U2747" s="14">
        <f t="shared" si="299"/>
        <v>17504.919999999998</v>
      </c>
      <c r="V2747" s="14">
        <f t="shared" si="300"/>
        <v>1592947.7199999997</v>
      </c>
      <c r="W2747" s="13" t="str">
        <v>In Stock</v>
      </c>
      <c r="X2747" s="13" t="str">
        <v>No</v>
      </c>
      <c r="Y2747" s="13">
        <v>0</v>
      </c>
    </row>
    <row r="2748" spans="1:25" x14ac:dyDescent="0.3">
      <c r="A2748" s="31" t="s">
        <v>5429</v>
      </c>
      <c r="B2748" s="31" t="s">
        <v>3563</v>
      </c>
      <c r="C2748" s="31" t="s">
        <v>14</v>
      </c>
      <c r="D2748" s="31" t="s">
        <v>45</v>
      </c>
      <c r="E2748" s="31">
        <v>128</v>
      </c>
      <c r="F2748" s="31">
        <v>78</v>
      </c>
      <c r="G2748" s="31">
        <v>3294.94</v>
      </c>
      <c r="H2748" s="31">
        <v>421752.32000000001</v>
      </c>
      <c r="I2748" s="32">
        <v>45813</v>
      </c>
      <c r="J2748" s="32">
        <v>45938</v>
      </c>
      <c r="K2748" s="31" t="s">
        <v>25</v>
      </c>
      <c r="L2748" s="33" t="s">
        <v>30</v>
      </c>
      <c r="M2748" s="13" t="str">
        <f>PROPER(TRIM(SUBSTITUTE(B2748,"###"," ")))</f>
        <v>Cup Lite</v>
      </c>
      <c r="N2748" s="13" t="str">
        <f>PROPER(TRIM(SUBSTITUTE(C2748,"###"," ")))</f>
        <v>Clothing</v>
      </c>
      <c r="O2748" s="13" t="str">
        <f>PROPER(TRIM(SUBSTITUTE(D2748,"###"," ")))</f>
        <v>Retailmart Inc</v>
      </c>
      <c r="P2748" s="13" t="str">
        <f t="shared" si="294"/>
        <v>Cup Lite</v>
      </c>
      <c r="Q2748" s="34" t="str">
        <f t="shared" si="295"/>
        <v>Clothing</v>
      </c>
      <c r="R2748" s="13" t="str">
        <f t="shared" si="296"/>
        <v>Retailmart Inc</v>
      </c>
      <c r="S2748" s="35">
        <f t="shared" si="297"/>
        <v>128</v>
      </c>
      <c r="T2748" s="35">
        <f t="shared" si="298"/>
        <v>78</v>
      </c>
      <c r="U2748" s="14">
        <f t="shared" si="299"/>
        <v>3294.94</v>
      </c>
      <c r="V2748" s="14">
        <f t="shared" si="300"/>
        <v>421752.32000000001</v>
      </c>
      <c r="W2748" s="13" t="str">
        <v>In Stock</v>
      </c>
      <c r="X2748" s="13" t="str">
        <v>No</v>
      </c>
      <c r="Y2748" s="13">
        <v>0</v>
      </c>
    </row>
    <row r="2749" spans="1:25" x14ac:dyDescent="0.3">
      <c r="A2749" s="31" t="s">
        <v>5430</v>
      </c>
      <c r="B2749" s="31" t="s">
        <v>5431</v>
      </c>
      <c r="C2749" s="31" t="s">
        <v>20</v>
      </c>
      <c r="D2749" s="31" t="s">
        <v>15</v>
      </c>
      <c r="E2749" s="31">
        <v>161</v>
      </c>
      <c r="F2749" s="31">
        <v>85</v>
      </c>
      <c r="G2749" s="31">
        <v>6335.37</v>
      </c>
      <c r="H2749" s="31">
        <v>1019994.57</v>
      </c>
      <c r="I2749" s="32">
        <v>45738</v>
      </c>
      <c r="J2749" s="32">
        <v>45915</v>
      </c>
      <c r="K2749" s="31" t="s">
        <v>54</v>
      </c>
      <c r="L2749" s="33" t="s">
        <v>17</v>
      </c>
      <c r="M2749" s="13" t="str">
        <f>PROPER(TRIM(SUBSTITUTE(B2749,"###"," ")))</f>
        <v>Soon Mini</v>
      </c>
      <c r="N2749" s="13" t="str">
        <f>PROPER(TRIM(SUBSTITUTE(C2749,"###"," ")))</f>
        <v>Toys</v>
      </c>
      <c r="O2749" s="13" t="str">
        <f>PROPER(TRIM(SUBSTITUTE(D2749,"###"," ")))</f>
        <v>Global Traders</v>
      </c>
      <c r="P2749" s="13" t="str">
        <f t="shared" si="294"/>
        <v>Soon Mini</v>
      </c>
      <c r="Q2749" s="34" t="str">
        <f t="shared" si="295"/>
        <v>Toys</v>
      </c>
      <c r="R2749" s="13" t="str">
        <f t="shared" si="296"/>
        <v>Global Traders</v>
      </c>
      <c r="S2749" s="35">
        <f t="shared" si="297"/>
        <v>161</v>
      </c>
      <c r="T2749" s="35">
        <f t="shared" si="298"/>
        <v>85</v>
      </c>
      <c r="U2749" s="14">
        <f t="shared" si="299"/>
        <v>6335.37</v>
      </c>
      <c r="V2749" s="14">
        <f t="shared" si="300"/>
        <v>1019994.57</v>
      </c>
      <c r="W2749" s="13" t="str">
        <v>In Stock</v>
      </c>
      <c r="X2749" s="13" t="str">
        <v>No</v>
      </c>
      <c r="Y2749" s="13">
        <v>0</v>
      </c>
    </row>
    <row r="2750" spans="1:25" x14ac:dyDescent="0.3">
      <c r="A2750" s="31" t="s">
        <v>5432</v>
      </c>
      <c r="B2750" s="31" t="s">
        <v>2584</v>
      </c>
      <c r="C2750" s="31" t="s">
        <v>14</v>
      </c>
      <c r="D2750" s="31" t="s">
        <v>41</v>
      </c>
      <c r="E2750" s="31">
        <v>193</v>
      </c>
      <c r="F2750" s="31">
        <v>94</v>
      </c>
      <c r="G2750" s="31">
        <v>17834.53</v>
      </c>
      <c r="H2750" s="31">
        <v>3442064.29</v>
      </c>
      <c r="I2750" s="32">
        <v>45698</v>
      </c>
      <c r="J2750" s="32">
        <v>45854</v>
      </c>
      <c r="K2750" s="31" t="s">
        <v>46</v>
      </c>
      <c r="L2750" s="33" t="s">
        <v>21</v>
      </c>
      <c r="M2750" s="13" t="str">
        <f>PROPER(TRIM(SUBSTITUTE(B2750,"###"," ")))</f>
        <v>Decision Mini</v>
      </c>
      <c r="N2750" s="13" t="str">
        <f>PROPER(TRIM(SUBSTITUTE(C2750,"###"," ")))</f>
        <v>Clothing</v>
      </c>
      <c r="O2750" s="13" t="str">
        <f>PROPER(TRIM(SUBSTITUTE(D2750,"###"," ")))</f>
        <v>Quickstock</v>
      </c>
      <c r="P2750" s="13" t="str">
        <f t="shared" si="294"/>
        <v>Decision Mini</v>
      </c>
      <c r="Q2750" s="34" t="str">
        <f t="shared" si="295"/>
        <v>Clothing</v>
      </c>
      <c r="R2750" s="13" t="str">
        <f t="shared" si="296"/>
        <v>Quickstock</v>
      </c>
      <c r="S2750" s="35">
        <f t="shared" si="297"/>
        <v>193</v>
      </c>
      <c r="T2750" s="35">
        <f t="shared" si="298"/>
        <v>94</v>
      </c>
      <c r="U2750" s="14">
        <f t="shared" si="299"/>
        <v>17834.53</v>
      </c>
      <c r="V2750" s="14">
        <f t="shared" si="300"/>
        <v>3442064.2899999996</v>
      </c>
      <c r="W2750" s="13" t="str">
        <v>In Stock</v>
      </c>
      <c r="X2750" s="13" t="str">
        <v>No</v>
      </c>
      <c r="Y2750" s="13">
        <v>0</v>
      </c>
    </row>
    <row r="2751" spans="1:25" x14ac:dyDescent="0.3">
      <c r="A2751" s="31" t="s">
        <v>5433</v>
      </c>
      <c r="B2751" s="31" t="s">
        <v>5434</v>
      </c>
      <c r="C2751" s="31" t="s">
        <v>40</v>
      </c>
      <c r="D2751" s="31" t="s">
        <v>45</v>
      </c>
      <c r="E2751" s="31">
        <v>165</v>
      </c>
      <c r="F2751" s="31">
        <v>74</v>
      </c>
      <c r="G2751" s="31">
        <v>14447.68</v>
      </c>
      <c r="H2751" s="31">
        <v>2383867.2000000002</v>
      </c>
      <c r="I2751" s="32">
        <v>45818</v>
      </c>
      <c r="J2751" s="32">
        <v>45895</v>
      </c>
      <c r="K2751" s="31" t="s">
        <v>57</v>
      </c>
      <c r="L2751" s="33" t="s">
        <v>21</v>
      </c>
      <c r="M2751" s="13" t="str">
        <f>PROPER(TRIM(SUBSTITUTE(B2751,"###"," ")))</f>
        <v>Federal Max</v>
      </c>
      <c r="N2751" s="13" t="str">
        <f>PROPER(TRIM(SUBSTITUTE(C2751,"###"," ")))</f>
        <v>Electronics</v>
      </c>
      <c r="O2751" s="13" t="str">
        <f>PROPER(TRIM(SUBSTITUTE(D2751,"###"," ")))</f>
        <v>Retailmart Inc</v>
      </c>
      <c r="P2751" s="13" t="str">
        <f t="shared" si="294"/>
        <v>Federal Max</v>
      </c>
      <c r="Q2751" s="34" t="str">
        <f t="shared" si="295"/>
        <v>Electronics</v>
      </c>
      <c r="R2751" s="13" t="str">
        <f t="shared" si="296"/>
        <v>Retailmart Inc</v>
      </c>
      <c r="S2751" s="35">
        <f t="shared" si="297"/>
        <v>165</v>
      </c>
      <c r="T2751" s="35">
        <f t="shared" si="298"/>
        <v>74</v>
      </c>
      <c r="U2751" s="14">
        <f t="shared" si="299"/>
        <v>14447.68</v>
      </c>
      <c r="V2751" s="14">
        <f t="shared" si="300"/>
        <v>2383867.2000000002</v>
      </c>
      <c r="W2751" s="13" t="str">
        <v>In Stock</v>
      </c>
      <c r="X2751" s="13" t="str">
        <v>No</v>
      </c>
      <c r="Y2751" s="13">
        <v>0</v>
      </c>
    </row>
    <row r="2752" spans="1:25" x14ac:dyDescent="0.3">
      <c r="A2752" s="31" t="s">
        <v>5435</v>
      </c>
      <c r="B2752" s="31" t="s">
        <v>5436</v>
      </c>
      <c r="C2752" s="31" t="s">
        <v>14</v>
      </c>
      <c r="D2752" s="31" t="s">
        <v>53</v>
      </c>
      <c r="E2752" s="31">
        <v>80</v>
      </c>
      <c r="F2752" s="31">
        <v>41</v>
      </c>
      <c r="G2752" s="31">
        <v>8260.5400000000009</v>
      </c>
      <c r="H2752" s="31">
        <v>660843.20000000007</v>
      </c>
      <c r="I2752" s="32">
        <v>45745</v>
      </c>
      <c r="J2752" s="32">
        <v>45884</v>
      </c>
      <c r="K2752" s="31" t="s">
        <v>46</v>
      </c>
      <c r="L2752" s="33" t="s">
        <v>58</v>
      </c>
      <c r="M2752" s="13" t="str">
        <f>PROPER(TRIM(SUBSTITUTE(B2752,"###"," ")))</f>
        <v>Attack Max</v>
      </c>
      <c r="N2752" s="13" t="str">
        <f>PROPER(TRIM(SUBSTITUTE(C2752,"###"," ")))</f>
        <v>Clothing</v>
      </c>
      <c r="O2752" s="13" t="str">
        <f>PROPER(TRIM(SUBSTITUTE(D2752,"###"," ")))</f>
        <v>Abc Pvt Ltd</v>
      </c>
      <c r="P2752" s="13" t="str">
        <f t="shared" si="294"/>
        <v>Attack Max</v>
      </c>
      <c r="Q2752" s="34" t="str">
        <f t="shared" si="295"/>
        <v>Clothing</v>
      </c>
      <c r="R2752" s="13" t="str">
        <f t="shared" si="296"/>
        <v>Abc Pvt Ltd</v>
      </c>
      <c r="S2752" s="35">
        <f t="shared" si="297"/>
        <v>80</v>
      </c>
      <c r="T2752" s="35">
        <f t="shared" si="298"/>
        <v>41</v>
      </c>
      <c r="U2752" s="14">
        <f t="shared" si="299"/>
        <v>8260.5400000000009</v>
      </c>
      <c r="V2752" s="14">
        <f t="shared" si="300"/>
        <v>660843.20000000007</v>
      </c>
      <c r="W2752" s="13" t="str">
        <v>In Stock</v>
      </c>
      <c r="X2752" s="13" t="str">
        <v>No</v>
      </c>
      <c r="Y2752" s="13">
        <v>0</v>
      </c>
    </row>
    <row r="2753" spans="1:25" x14ac:dyDescent="0.3">
      <c r="A2753" s="31" t="s">
        <v>5437</v>
      </c>
      <c r="B2753" s="31" t="s">
        <v>3514</v>
      </c>
      <c r="C2753" s="31" t="s">
        <v>28</v>
      </c>
      <c r="D2753" s="31" t="s">
        <v>45</v>
      </c>
      <c r="E2753" s="31">
        <v>163</v>
      </c>
      <c r="F2753" s="31">
        <v>71</v>
      </c>
      <c r="G2753" s="31">
        <v>6373.42</v>
      </c>
      <c r="H2753" s="31">
        <v>1038867.46</v>
      </c>
      <c r="I2753" s="32">
        <v>45721</v>
      </c>
      <c r="J2753" s="32">
        <v>45941</v>
      </c>
      <c r="K2753" s="13"/>
      <c r="L2753" s="33" t="s">
        <v>17</v>
      </c>
      <c r="M2753" s="13" t="str">
        <f>PROPER(TRIM(SUBSTITUTE(B2753,"###"," ")))</f>
        <v>Name Plus</v>
      </c>
      <c r="N2753" s="13" t="str">
        <f>PROPER(TRIM(SUBSTITUTE(C2753,"###"," ")))</f>
        <v>Furniture</v>
      </c>
      <c r="O2753" s="13" t="str">
        <f>PROPER(TRIM(SUBSTITUTE(D2753,"###"," ")))</f>
        <v>Retailmart Inc</v>
      </c>
      <c r="P2753" s="13" t="str">
        <f t="shared" si="294"/>
        <v>Name Plus</v>
      </c>
      <c r="Q2753" s="34" t="str">
        <f t="shared" si="295"/>
        <v>Furniture</v>
      </c>
      <c r="R2753" s="13" t="str">
        <f t="shared" si="296"/>
        <v>Retailmart Inc</v>
      </c>
      <c r="S2753" s="35">
        <f t="shared" si="297"/>
        <v>163</v>
      </c>
      <c r="T2753" s="35">
        <f t="shared" si="298"/>
        <v>71</v>
      </c>
      <c r="U2753" s="14">
        <f t="shared" si="299"/>
        <v>6373.42</v>
      </c>
      <c r="V2753" s="14">
        <f t="shared" si="300"/>
        <v>1038867.46</v>
      </c>
      <c r="W2753" s="13" t="str">
        <v>In Stock</v>
      </c>
      <c r="X2753" s="13" t="str">
        <v>No</v>
      </c>
      <c r="Y2753" s="13">
        <v>0</v>
      </c>
    </row>
    <row r="2754" spans="1:25" x14ac:dyDescent="0.3">
      <c r="A2754" s="31" t="s">
        <v>5440</v>
      </c>
      <c r="B2754" s="31" t="s">
        <v>5441</v>
      </c>
      <c r="C2754" s="31" t="s">
        <v>20</v>
      </c>
      <c r="D2754" s="31" t="s">
        <v>53</v>
      </c>
      <c r="E2754" s="31">
        <v>154</v>
      </c>
      <c r="F2754" s="31">
        <v>77</v>
      </c>
      <c r="G2754" s="31">
        <v>17407.599999999999</v>
      </c>
      <c r="H2754" s="31">
        <v>2680770.4</v>
      </c>
      <c r="I2754" s="32">
        <v>45702</v>
      </c>
      <c r="J2754" s="32">
        <v>45869</v>
      </c>
      <c r="K2754" s="31" t="s">
        <v>57</v>
      </c>
      <c r="L2754" s="33" t="s">
        <v>30</v>
      </c>
      <c r="M2754" s="13" t="str">
        <f>PROPER(TRIM(SUBSTITUTE(B2754,"###"," ")))</f>
        <v>Adult X</v>
      </c>
      <c r="N2754" s="13" t="str">
        <f>PROPER(TRIM(SUBSTITUTE(C2754,"###"," ")))</f>
        <v>Toys</v>
      </c>
      <c r="O2754" s="13" t="str">
        <f>PROPER(TRIM(SUBSTITUTE(D2754,"###"," ")))</f>
        <v>Abc Pvt Ltd</v>
      </c>
      <c r="P2754" s="13" t="str">
        <f t="shared" si="294"/>
        <v>Adult X</v>
      </c>
      <c r="Q2754" s="34" t="str">
        <f t="shared" si="295"/>
        <v>Toys</v>
      </c>
      <c r="R2754" s="13" t="str">
        <f t="shared" si="296"/>
        <v>Abc Pvt Ltd</v>
      </c>
      <c r="S2754" s="35">
        <f t="shared" si="297"/>
        <v>154</v>
      </c>
      <c r="T2754" s="35">
        <f t="shared" si="298"/>
        <v>77</v>
      </c>
      <c r="U2754" s="14">
        <f t="shared" si="299"/>
        <v>17407.599999999999</v>
      </c>
      <c r="V2754" s="14">
        <f t="shared" si="300"/>
        <v>2680770.4</v>
      </c>
      <c r="W2754" s="13" t="str">
        <v>In Stock</v>
      </c>
      <c r="X2754" s="13" t="str">
        <v>No</v>
      </c>
      <c r="Y2754" s="13">
        <v>0</v>
      </c>
    </row>
    <row r="2755" spans="1:25" x14ac:dyDescent="0.3">
      <c r="A2755" s="31" t="s">
        <v>5445</v>
      </c>
      <c r="B2755" s="31" t="s">
        <v>4769</v>
      </c>
      <c r="C2755" s="31" t="s">
        <v>14</v>
      </c>
      <c r="D2755" s="31" t="s">
        <v>15</v>
      </c>
      <c r="E2755" s="31">
        <v>56</v>
      </c>
      <c r="F2755" s="31">
        <v>38</v>
      </c>
      <c r="G2755" s="31">
        <v>6329.97</v>
      </c>
      <c r="H2755" s="31">
        <v>354478.32</v>
      </c>
      <c r="I2755" s="32">
        <v>45823</v>
      </c>
      <c r="J2755" s="32">
        <v>45937</v>
      </c>
      <c r="K2755" s="31" t="s">
        <v>25</v>
      </c>
      <c r="L2755" s="33" t="s">
        <v>58</v>
      </c>
      <c r="M2755" s="13" t="str">
        <f>PROPER(TRIM(SUBSTITUTE(B2755,"###"," ")))</f>
        <v>Stop Pro</v>
      </c>
      <c r="N2755" s="13" t="str">
        <f>PROPER(TRIM(SUBSTITUTE(C2755,"###"," ")))</f>
        <v>Clothing</v>
      </c>
      <c r="O2755" s="13" t="str">
        <f>PROPER(TRIM(SUBSTITUTE(D2755,"###"," ")))</f>
        <v>Global Traders</v>
      </c>
      <c r="P2755" s="13" t="str">
        <f t="shared" ref="P2755:P2818" si="301">IF(M2755="","Unknown",M2755)</f>
        <v>Stop Pro</v>
      </c>
      <c r="Q2755" s="34" t="str">
        <f t="shared" ref="Q2755:Q2818" si="302">IF(N2755="","Unknown",N2755)</f>
        <v>Clothing</v>
      </c>
      <c r="R2755" s="13" t="str">
        <f t="shared" ref="R2755:R2818" si="303">IF(O2755="","Others",O2755)</f>
        <v>Global Traders</v>
      </c>
      <c r="S2755" s="35">
        <f t="shared" ref="S2755:S2818" si="304">VALUE(E2755)</f>
        <v>56</v>
      </c>
      <c r="T2755" s="35">
        <f t="shared" ref="T2755:T2818" si="305">VALUE(F2755)</f>
        <v>38</v>
      </c>
      <c r="U2755" s="14">
        <f t="shared" ref="U2755:U2818" si="306">VALUE(G2755)</f>
        <v>6329.97</v>
      </c>
      <c r="V2755" s="14">
        <f t="shared" ref="V2755:V2818" si="307">E2755*G2755</f>
        <v>354478.32</v>
      </c>
      <c r="W2755" s="13" t="str">
        <v>In Stock</v>
      </c>
      <c r="X2755" s="13" t="str">
        <v>No</v>
      </c>
      <c r="Y2755" s="13">
        <v>0</v>
      </c>
    </row>
    <row r="2756" spans="1:25" x14ac:dyDescent="0.3">
      <c r="A2756" s="31" t="s">
        <v>5446</v>
      </c>
      <c r="B2756" s="31" t="s">
        <v>5447</v>
      </c>
      <c r="C2756" s="31" t="s">
        <v>44</v>
      </c>
      <c r="D2756" s="31" t="s">
        <v>45</v>
      </c>
      <c r="E2756" s="31">
        <v>9</v>
      </c>
      <c r="F2756" s="31">
        <v>86</v>
      </c>
      <c r="G2756" s="31">
        <v>13534.04</v>
      </c>
      <c r="H2756" s="31">
        <v>121806.36</v>
      </c>
      <c r="I2756" s="32">
        <v>45816</v>
      </c>
      <c r="J2756" s="32">
        <v>45877</v>
      </c>
      <c r="K2756" s="31" t="s">
        <v>16</v>
      </c>
      <c r="L2756" s="33" t="s">
        <v>33</v>
      </c>
      <c r="M2756" s="13" t="str">
        <f>PROPER(TRIM(SUBSTITUTE(B2756,"###"," ")))</f>
        <v>Move Plus</v>
      </c>
      <c r="N2756" s="13" t="str">
        <f>PROPER(TRIM(SUBSTITUTE(C2756,"###"," ")))</f>
        <v>Groceries</v>
      </c>
      <c r="O2756" s="13" t="str">
        <f>PROPER(TRIM(SUBSTITUTE(D2756,"###"," ")))</f>
        <v>Retailmart Inc</v>
      </c>
      <c r="P2756" s="13" t="str">
        <f t="shared" si="301"/>
        <v>Move Plus</v>
      </c>
      <c r="Q2756" s="34" t="str">
        <f t="shared" si="302"/>
        <v>Groceries</v>
      </c>
      <c r="R2756" s="13" t="str">
        <f t="shared" si="303"/>
        <v>Retailmart Inc</v>
      </c>
      <c r="S2756" s="35">
        <f t="shared" si="304"/>
        <v>9</v>
      </c>
      <c r="T2756" s="35">
        <f t="shared" si="305"/>
        <v>86</v>
      </c>
      <c r="U2756" s="14">
        <f t="shared" si="306"/>
        <v>13534.04</v>
      </c>
      <c r="V2756" s="14">
        <f t="shared" si="307"/>
        <v>121806.36000000002</v>
      </c>
      <c r="W2756" s="13" t="str">
        <v>Low Stock</v>
      </c>
      <c r="X2756" s="13" t="str">
        <v>Yes</v>
      </c>
      <c r="Y2756" s="13">
        <v>1</v>
      </c>
    </row>
    <row r="2757" spans="1:25" x14ac:dyDescent="0.3">
      <c r="A2757" s="31" t="s">
        <v>5448</v>
      </c>
      <c r="B2757" s="31" t="s">
        <v>2849</v>
      </c>
      <c r="C2757" s="31" t="s">
        <v>20</v>
      </c>
      <c r="D2757" s="31" t="s">
        <v>15</v>
      </c>
      <c r="E2757" s="31">
        <v>106</v>
      </c>
      <c r="F2757" s="31">
        <v>39</v>
      </c>
      <c r="G2757" s="31">
        <v>4851.42</v>
      </c>
      <c r="H2757" s="31">
        <v>514250.52</v>
      </c>
      <c r="I2757" s="32">
        <v>45687</v>
      </c>
      <c r="J2757" s="32">
        <v>45938</v>
      </c>
      <c r="K2757" s="31" t="s">
        <v>57</v>
      </c>
      <c r="L2757" s="33" t="s">
        <v>33</v>
      </c>
      <c r="M2757" s="13" t="str">
        <f>PROPER(TRIM(SUBSTITUTE(B2757,"###"," ")))</f>
        <v>Every Max</v>
      </c>
      <c r="N2757" s="13" t="str">
        <f>PROPER(TRIM(SUBSTITUTE(C2757,"###"," ")))</f>
        <v>Toys</v>
      </c>
      <c r="O2757" s="13" t="str">
        <f>PROPER(TRIM(SUBSTITUTE(D2757,"###"," ")))</f>
        <v>Global Traders</v>
      </c>
      <c r="P2757" s="13" t="str">
        <f t="shared" si="301"/>
        <v>Every Max</v>
      </c>
      <c r="Q2757" s="34" t="str">
        <f t="shared" si="302"/>
        <v>Toys</v>
      </c>
      <c r="R2757" s="13" t="str">
        <f t="shared" si="303"/>
        <v>Global Traders</v>
      </c>
      <c r="S2757" s="35">
        <f t="shared" si="304"/>
        <v>106</v>
      </c>
      <c r="T2757" s="35">
        <f t="shared" si="305"/>
        <v>39</v>
      </c>
      <c r="U2757" s="14">
        <f t="shared" si="306"/>
        <v>4851.42</v>
      </c>
      <c r="V2757" s="14">
        <f t="shared" si="307"/>
        <v>514250.52</v>
      </c>
      <c r="W2757" s="13" t="str">
        <v>In Stock</v>
      </c>
      <c r="X2757" s="13" t="str">
        <v>No</v>
      </c>
      <c r="Y2757" s="13">
        <v>0</v>
      </c>
    </row>
    <row r="2758" spans="1:25" x14ac:dyDescent="0.3">
      <c r="A2758" s="31" t="s">
        <v>5449</v>
      </c>
      <c r="B2758" s="31" t="s">
        <v>5450</v>
      </c>
      <c r="C2758" s="31" t="s">
        <v>20</v>
      </c>
      <c r="D2758" s="31" t="s">
        <v>45</v>
      </c>
      <c r="E2758" s="31">
        <v>120</v>
      </c>
      <c r="F2758" s="31">
        <v>98</v>
      </c>
      <c r="G2758" s="31">
        <v>9352.74</v>
      </c>
      <c r="H2758" s="31">
        <v>1122328.8</v>
      </c>
      <c r="I2758" s="32">
        <v>45701</v>
      </c>
      <c r="J2758" s="32">
        <v>45885</v>
      </c>
      <c r="K2758" s="13"/>
      <c r="L2758" s="33" t="s">
        <v>30</v>
      </c>
      <c r="M2758" s="13" t="str">
        <f>PROPER(TRIM(SUBSTITUTE(B2758,"###"," ")))</f>
        <v>Page Max</v>
      </c>
      <c r="N2758" s="13" t="str">
        <f>PROPER(TRIM(SUBSTITUTE(C2758,"###"," ")))</f>
        <v>Toys</v>
      </c>
      <c r="O2758" s="13" t="str">
        <f>PROPER(TRIM(SUBSTITUTE(D2758,"###"," ")))</f>
        <v>Retailmart Inc</v>
      </c>
      <c r="P2758" s="13" t="str">
        <f t="shared" si="301"/>
        <v>Page Max</v>
      </c>
      <c r="Q2758" s="34" t="str">
        <f t="shared" si="302"/>
        <v>Toys</v>
      </c>
      <c r="R2758" s="13" t="str">
        <f t="shared" si="303"/>
        <v>Retailmart Inc</v>
      </c>
      <c r="S2758" s="35">
        <f t="shared" si="304"/>
        <v>120</v>
      </c>
      <c r="T2758" s="35">
        <f t="shared" si="305"/>
        <v>98</v>
      </c>
      <c r="U2758" s="14">
        <f t="shared" si="306"/>
        <v>9352.74</v>
      </c>
      <c r="V2758" s="14">
        <f t="shared" si="307"/>
        <v>1122328.8</v>
      </c>
      <c r="W2758" s="13" t="str">
        <v>In Stock</v>
      </c>
      <c r="X2758" s="13" t="str">
        <v>No</v>
      </c>
      <c r="Y2758" s="13">
        <v>0</v>
      </c>
    </row>
    <row r="2759" spans="1:25" x14ac:dyDescent="0.3">
      <c r="A2759" s="31" t="s">
        <v>5451</v>
      </c>
      <c r="B2759" s="31" t="s">
        <v>1304</v>
      </c>
      <c r="C2759" s="31" t="s">
        <v>44</v>
      </c>
      <c r="D2759" s="31" t="s">
        <v>24</v>
      </c>
      <c r="E2759" s="31">
        <v>28</v>
      </c>
      <c r="F2759" s="13"/>
      <c r="G2759" s="31">
        <v>669.68</v>
      </c>
      <c r="H2759" s="31">
        <v>18751.04</v>
      </c>
      <c r="I2759" s="32">
        <v>45754</v>
      </c>
      <c r="J2759" s="32">
        <v>45916</v>
      </c>
      <c r="K2759" s="31" t="s">
        <v>25</v>
      </c>
      <c r="L2759" s="33" t="s">
        <v>33</v>
      </c>
      <c r="M2759" s="13" t="str">
        <f>PROPER(TRIM(SUBSTITUTE(B2759,"###"," ")))</f>
        <v>State X</v>
      </c>
      <c r="N2759" s="13" t="str">
        <f>PROPER(TRIM(SUBSTITUTE(C2759,"###"," ")))</f>
        <v>Groceries</v>
      </c>
      <c r="O2759" s="13" t="str">
        <f>PROPER(TRIM(SUBSTITUTE(D2759,"###"," ")))</f>
        <v>Omni Suppliers</v>
      </c>
      <c r="P2759" s="13" t="str">
        <f t="shared" si="301"/>
        <v>State X</v>
      </c>
      <c r="Q2759" s="34" t="str">
        <f t="shared" si="302"/>
        <v>Groceries</v>
      </c>
      <c r="R2759" s="13" t="str">
        <f t="shared" si="303"/>
        <v>Omni Suppliers</v>
      </c>
      <c r="S2759" s="35">
        <f t="shared" si="304"/>
        <v>28</v>
      </c>
      <c r="T2759" s="35">
        <f t="shared" si="305"/>
        <v>0</v>
      </c>
      <c r="U2759" s="14">
        <f t="shared" si="306"/>
        <v>669.68</v>
      </c>
      <c r="V2759" s="14">
        <f t="shared" si="307"/>
        <v>18751.039999999997</v>
      </c>
      <c r="W2759" s="13" t="str">
        <v>In Stock</v>
      </c>
      <c r="X2759" s="13" t="str">
        <v>No</v>
      </c>
      <c r="Y2759" s="13">
        <v>0</v>
      </c>
    </row>
    <row r="2760" spans="1:25" x14ac:dyDescent="0.3">
      <c r="A2760" s="31" t="s">
        <v>5452</v>
      </c>
      <c r="B2760" s="31" t="s">
        <v>5453</v>
      </c>
      <c r="C2760" s="31" t="s">
        <v>14</v>
      </c>
      <c r="D2760" s="31" t="s">
        <v>53</v>
      </c>
      <c r="E2760" s="31">
        <v>131</v>
      </c>
      <c r="F2760" s="31">
        <v>86</v>
      </c>
      <c r="G2760" s="31">
        <v>9233.52</v>
      </c>
      <c r="H2760" s="31">
        <v>1209591.1200000001</v>
      </c>
      <c r="I2760" s="32">
        <v>45771</v>
      </c>
      <c r="J2760" s="32">
        <v>45888</v>
      </c>
      <c r="K2760" s="31" t="s">
        <v>16</v>
      </c>
      <c r="L2760" s="33" t="s">
        <v>33</v>
      </c>
      <c r="M2760" s="13" t="str">
        <f>PROPER(TRIM(SUBSTITUTE(B2760,"###"," ")))</f>
        <v>However Max</v>
      </c>
      <c r="N2760" s="13" t="str">
        <f>PROPER(TRIM(SUBSTITUTE(C2760,"###"," ")))</f>
        <v>Clothing</v>
      </c>
      <c r="O2760" s="13" t="str">
        <f>PROPER(TRIM(SUBSTITUTE(D2760,"###"," ")))</f>
        <v>Abc Pvt Ltd</v>
      </c>
      <c r="P2760" s="13" t="str">
        <f t="shared" si="301"/>
        <v>However Max</v>
      </c>
      <c r="Q2760" s="34" t="str">
        <f t="shared" si="302"/>
        <v>Clothing</v>
      </c>
      <c r="R2760" s="13" t="str">
        <f t="shared" si="303"/>
        <v>Abc Pvt Ltd</v>
      </c>
      <c r="S2760" s="35">
        <f t="shared" si="304"/>
        <v>131</v>
      </c>
      <c r="T2760" s="35">
        <f t="shared" si="305"/>
        <v>86</v>
      </c>
      <c r="U2760" s="14">
        <f t="shared" si="306"/>
        <v>9233.52</v>
      </c>
      <c r="V2760" s="14">
        <f t="shared" si="307"/>
        <v>1209591.1200000001</v>
      </c>
      <c r="W2760" s="13" t="str">
        <v>In Stock</v>
      </c>
      <c r="X2760" s="13" t="str">
        <v>No</v>
      </c>
      <c r="Y2760" s="13">
        <v>0</v>
      </c>
    </row>
    <row r="2761" spans="1:25" x14ac:dyDescent="0.3">
      <c r="A2761" s="31" t="s">
        <v>5455</v>
      </c>
      <c r="B2761" s="31" t="s">
        <v>5456</v>
      </c>
      <c r="C2761" s="31" t="s">
        <v>20</v>
      </c>
      <c r="D2761" s="31" t="s">
        <v>41</v>
      </c>
      <c r="E2761" s="31">
        <v>134</v>
      </c>
      <c r="F2761" s="31">
        <v>38</v>
      </c>
      <c r="G2761" s="31">
        <v>9811.34</v>
      </c>
      <c r="H2761" s="31">
        <v>1314719.56</v>
      </c>
      <c r="I2761" s="32">
        <v>45718</v>
      </c>
      <c r="J2761" s="32">
        <v>45909</v>
      </c>
      <c r="K2761" s="31" t="s">
        <v>54</v>
      </c>
      <c r="L2761" s="33" t="s">
        <v>33</v>
      </c>
      <c r="M2761" s="13" t="str">
        <f>PROPER(TRIM(SUBSTITUTE(B2761,"###"," ")))</f>
        <v>Power Plus</v>
      </c>
      <c r="N2761" s="13" t="str">
        <f>PROPER(TRIM(SUBSTITUTE(C2761,"###"," ")))</f>
        <v>Toys</v>
      </c>
      <c r="O2761" s="13" t="str">
        <f>PROPER(TRIM(SUBSTITUTE(D2761,"###"," ")))</f>
        <v>Quickstock</v>
      </c>
      <c r="P2761" s="13" t="str">
        <f t="shared" si="301"/>
        <v>Power Plus</v>
      </c>
      <c r="Q2761" s="34" t="str">
        <f t="shared" si="302"/>
        <v>Toys</v>
      </c>
      <c r="R2761" s="13" t="str">
        <f t="shared" si="303"/>
        <v>Quickstock</v>
      </c>
      <c r="S2761" s="35">
        <f t="shared" si="304"/>
        <v>134</v>
      </c>
      <c r="T2761" s="35">
        <f t="shared" si="305"/>
        <v>38</v>
      </c>
      <c r="U2761" s="14">
        <f t="shared" si="306"/>
        <v>9811.34</v>
      </c>
      <c r="V2761" s="14">
        <f t="shared" si="307"/>
        <v>1314719.56</v>
      </c>
      <c r="W2761" s="13" t="str">
        <v>In Stock</v>
      </c>
      <c r="X2761" s="13" t="str">
        <v>No</v>
      </c>
      <c r="Y2761" s="13">
        <v>0</v>
      </c>
    </row>
    <row r="2762" spans="1:25" x14ac:dyDescent="0.3">
      <c r="A2762" s="31" t="s">
        <v>5457</v>
      </c>
      <c r="B2762" s="31" t="s">
        <v>343</v>
      </c>
      <c r="C2762" s="31" t="s">
        <v>28</v>
      </c>
      <c r="D2762" s="31" t="s">
        <v>15</v>
      </c>
      <c r="E2762" s="31">
        <v>76</v>
      </c>
      <c r="F2762" s="31">
        <v>33</v>
      </c>
      <c r="G2762" s="31">
        <v>12189.67</v>
      </c>
      <c r="H2762" s="31">
        <v>926414.92</v>
      </c>
      <c r="I2762" s="32">
        <v>45792</v>
      </c>
      <c r="J2762" s="32">
        <v>45931</v>
      </c>
      <c r="K2762" s="31" t="s">
        <v>25</v>
      </c>
      <c r="L2762" s="33" t="s">
        <v>30</v>
      </c>
      <c r="M2762" s="13" t="str">
        <f>PROPER(TRIM(SUBSTITUTE(B2762,"###"," ")))</f>
        <v>On Mini</v>
      </c>
      <c r="N2762" s="13" t="str">
        <f>PROPER(TRIM(SUBSTITUTE(C2762,"###"," ")))</f>
        <v>Furniture</v>
      </c>
      <c r="O2762" s="13" t="str">
        <f>PROPER(TRIM(SUBSTITUTE(D2762,"###"," ")))</f>
        <v>Global Traders</v>
      </c>
      <c r="P2762" s="13" t="str">
        <f t="shared" si="301"/>
        <v>On Mini</v>
      </c>
      <c r="Q2762" s="34" t="str">
        <f t="shared" si="302"/>
        <v>Furniture</v>
      </c>
      <c r="R2762" s="13" t="str">
        <f t="shared" si="303"/>
        <v>Global Traders</v>
      </c>
      <c r="S2762" s="35">
        <f t="shared" si="304"/>
        <v>76</v>
      </c>
      <c r="T2762" s="35">
        <f t="shared" si="305"/>
        <v>33</v>
      </c>
      <c r="U2762" s="14">
        <f t="shared" si="306"/>
        <v>12189.67</v>
      </c>
      <c r="V2762" s="14">
        <f t="shared" si="307"/>
        <v>926414.92</v>
      </c>
      <c r="W2762" s="13" t="str">
        <v>In Stock</v>
      </c>
      <c r="X2762" s="13" t="str">
        <v>No</v>
      </c>
      <c r="Y2762" s="13">
        <v>0</v>
      </c>
    </row>
    <row r="2763" spans="1:25" x14ac:dyDescent="0.3">
      <c r="A2763" s="31" t="s">
        <v>5458</v>
      </c>
      <c r="B2763" s="31" t="s">
        <v>190</v>
      </c>
      <c r="C2763" s="31" t="s">
        <v>40</v>
      </c>
      <c r="D2763" s="31" t="s">
        <v>53</v>
      </c>
      <c r="E2763" s="31">
        <v>165</v>
      </c>
      <c r="F2763" s="31">
        <v>78</v>
      </c>
      <c r="G2763" s="31">
        <v>17749.02</v>
      </c>
      <c r="H2763" s="31">
        <v>2928588.3</v>
      </c>
      <c r="I2763" s="32">
        <v>45797</v>
      </c>
      <c r="J2763" s="32">
        <v>45901</v>
      </c>
      <c r="K2763" s="31" t="s">
        <v>57</v>
      </c>
      <c r="L2763" s="33" t="s">
        <v>33</v>
      </c>
      <c r="M2763" s="13" t="str">
        <f>PROPER(TRIM(SUBSTITUTE(B2763,"###"," ")))</f>
        <v>Debate Max</v>
      </c>
      <c r="N2763" s="13" t="str">
        <f>PROPER(TRIM(SUBSTITUTE(C2763,"###"," ")))</f>
        <v>Electronics</v>
      </c>
      <c r="O2763" s="13" t="str">
        <f>PROPER(TRIM(SUBSTITUTE(D2763,"###"," ")))</f>
        <v>Abc Pvt Ltd</v>
      </c>
      <c r="P2763" s="13" t="str">
        <f t="shared" si="301"/>
        <v>Debate Max</v>
      </c>
      <c r="Q2763" s="34" t="str">
        <f t="shared" si="302"/>
        <v>Electronics</v>
      </c>
      <c r="R2763" s="13" t="str">
        <f t="shared" si="303"/>
        <v>Abc Pvt Ltd</v>
      </c>
      <c r="S2763" s="35">
        <f t="shared" si="304"/>
        <v>165</v>
      </c>
      <c r="T2763" s="35">
        <f t="shared" si="305"/>
        <v>78</v>
      </c>
      <c r="U2763" s="14">
        <f t="shared" si="306"/>
        <v>17749.02</v>
      </c>
      <c r="V2763" s="14">
        <f t="shared" si="307"/>
        <v>2928588.3000000003</v>
      </c>
      <c r="W2763" s="13" t="str">
        <v>In Stock</v>
      </c>
      <c r="X2763" s="13" t="str">
        <v>No</v>
      </c>
      <c r="Y2763" s="13">
        <v>0</v>
      </c>
    </row>
    <row r="2764" spans="1:25" x14ac:dyDescent="0.3">
      <c r="A2764" s="31" t="s">
        <v>5461</v>
      </c>
      <c r="B2764" s="31" t="s">
        <v>5462</v>
      </c>
      <c r="C2764" s="31" t="s">
        <v>28</v>
      </c>
      <c r="D2764" s="31" t="s">
        <v>45</v>
      </c>
      <c r="E2764" s="31">
        <v>64</v>
      </c>
      <c r="F2764" s="31">
        <v>98</v>
      </c>
      <c r="G2764" s="31">
        <v>3409.29</v>
      </c>
      <c r="H2764" s="31">
        <v>218194.56</v>
      </c>
      <c r="I2764" s="32">
        <v>45780</v>
      </c>
      <c r="J2764" s="32">
        <v>45869</v>
      </c>
      <c r="K2764" s="13"/>
      <c r="L2764" s="33" t="s">
        <v>17</v>
      </c>
      <c r="M2764" s="13" t="str">
        <f>PROPER(TRIM(SUBSTITUTE(B2764,"###"," ")))</f>
        <v>Job Lite</v>
      </c>
      <c r="N2764" s="13" t="str">
        <f>PROPER(TRIM(SUBSTITUTE(C2764,"###"," ")))</f>
        <v>Furniture</v>
      </c>
      <c r="O2764" s="13" t="str">
        <f>PROPER(TRIM(SUBSTITUTE(D2764,"###"," ")))</f>
        <v>Retailmart Inc</v>
      </c>
      <c r="P2764" s="13" t="str">
        <f t="shared" si="301"/>
        <v>Job Lite</v>
      </c>
      <c r="Q2764" s="34" t="str">
        <f t="shared" si="302"/>
        <v>Furniture</v>
      </c>
      <c r="R2764" s="13" t="str">
        <f t="shared" si="303"/>
        <v>Retailmart Inc</v>
      </c>
      <c r="S2764" s="35">
        <f t="shared" si="304"/>
        <v>64</v>
      </c>
      <c r="T2764" s="35">
        <f t="shared" si="305"/>
        <v>98</v>
      </c>
      <c r="U2764" s="14">
        <f t="shared" si="306"/>
        <v>3409.29</v>
      </c>
      <c r="V2764" s="14">
        <f t="shared" si="307"/>
        <v>218194.56</v>
      </c>
      <c r="W2764" s="13" t="str">
        <v>Low Stock</v>
      </c>
      <c r="X2764" s="13" t="str">
        <v>Yes</v>
      </c>
      <c r="Y2764" s="13">
        <v>1</v>
      </c>
    </row>
    <row r="2765" spans="1:25" x14ac:dyDescent="0.3">
      <c r="A2765" s="31" t="s">
        <v>5464</v>
      </c>
      <c r="B2765" s="31" t="s">
        <v>5465</v>
      </c>
      <c r="C2765" s="31" t="s">
        <v>28</v>
      </c>
      <c r="D2765" s="31" t="s">
        <v>15</v>
      </c>
      <c r="E2765" s="31">
        <v>4</v>
      </c>
      <c r="F2765" s="31">
        <v>93</v>
      </c>
      <c r="G2765" s="31">
        <v>9014.39</v>
      </c>
      <c r="H2765" s="31">
        <v>36057.56</v>
      </c>
      <c r="I2765" s="32">
        <v>45818</v>
      </c>
      <c r="J2765" s="32">
        <v>45884</v>
      </c>
      <c r="K2765" s="31" t="s">
        <v>46</v>
      </c>
      <c r="L2765" s="33" t="s">
        <v>30</v>
      </c>
      <c r="M2765" s="13" t="str">
        <f>PROPER(TRIM(SUBSTITUTE(B2765,"###"," ")))</f>
        <v>Song Mini</v>
      </c>
      <c r="N2765" s="13" t="str">
        <f>PROPER(TRIM(SUBSTITUTE(C2765,"###"," ")))</f>
        <v>Furniture</v>
      </c>
      <c r="O2765" s="13" t="str">
        <f>PROPER(TRIM(SUBSTITUTE(D2765,"###"," ")))</f>
        <v>Global Traders</v>
      </c>
      <c r="P2765" s="13" t="str">
        <f t="shared" si="301"/>
        <v>Song Mini</v>
      </c>
      <c r="Q2765" s="34" t="str">
        <f t="shared" si="302"/>
        <v>Furniture</v>
      </c>
      <c r="R2765" s="13" t="str">
        <f t="shared" si="303"/>
        <v>Global Traders</v>
      </c>
      <c r="S2765" s="35">
        <f t="shared" si="304"/>
        <v>4</v>
      </c>
      <c r="T2765" s="35">
        <f t="shared" si="305"/>
        <v>93</v>
      </c>
      <c r="U2765" s="14">
        <f t="shared" si="306"/>
        <v>9014.39</v>
      </c>
      <c r="V2765" s="14">
        <f t="shared" si="307"/>
        <v>36057.56</v>
      </c>
      <c r="W2765" s="13" t="str">
        <v>Low Stock</v>
      </c>
      <c r="X2765" s="13" t="str">
        <v>Yes</v>
      </c>
      <c r="Y2765" s="13">
        <v>1</v>
      </c>
    </row>
    <row r="2766" spans="1:25" x14ac:dyDescent="0.3">
      <c r="A2766" s="31" t="s">
        <v>5466</v>
      </c>
      <c r="B2766" s="31" t="s">
        <v>5467</v>
      </c>
      <c r="C2766" s="31" t="s">
        <v>14</v>
      </c>
      <c r="D2766" s="31" t="s">
        <v>24</v>
      </c>
      <c r="E2766" s="31">
        <v>150</v>
      </c>
      <c r="F2766" s="31">
        <v>59</v>
      </c>
      <c r="G2766" s="31">
        <v>3382.48</v>
      </c>
      <c r="H2766" s="31">
        <v>507372</v>
      </c>
      <c r="I2766" s="32">
        <v>45848</v>
      </c>
      <c r="J2766" s="32">
        <v>45900</v>
      </c>
      <c r="K2766" s="31" t="s">
        <v>54</v>
      </c>
      <c r="L2766" s="33" t="s">
        <v>21</v>
      </c>
      <c r="M2766" s="13" t="str">
        <f>PROPER(TRIM(SUBSTITUTE(B2766,"###"," ")))</f>
        <v>Way Mini</v>
      </c>
      <c r="N2766" s="13" t="str">
        <f>PROPER(TRIM(SUBSTITUTE(C2766,"###"," ")))</f>
        <v>Clothing</v>
      </c>
      <c r="O2766" s="13" t="str">
        <f>PROPER(TRIM(SUBSTITUTE(D2766,"###"," ")))</f>
        <v>Omni Suppliers</v>
      </c>
      <c r="P2766" s="13" t="str">
        <f t="shared" si="301"/>
        <v>Way Mini</v>
      </c>
      <c r="Q2766" s="34" t="str">
        <f t="shared" si="302"/>
        <v>Clothing</v>
      </c>
      <c r="R2766" s="13" t="str">
        <f t="shared" si="303"/>
        <v>Omni Suppliers</v>
      </c>
      <c r="S2766" s="35">
        <f t="shared" si="304"/>
        <v>150</v>
      </c>
      <c r="T2766" s="35">
        <f t="shared" si="305"/>
        <v>59</v>
      </c>
      <c r="U2766" s="14">
        <f t="shared" si="306"/>
        <v>3382.48</v>
      </c>
      <c r="V2766" s="14">
        <f t="shared" si="307"/>
        <v>507372</v>
      </c>
      <c r="W2766" s="13" t="str">
        <v>In Stock</v>
      </c>
      <c r="X2766" s="13" t="str">
        <v>No</v>
      </c>
      <c r="Y2766" s="13">
        <v>0</v>
      </c>
    </row>
    <row r="2767" spans="1:25" x14ac:dyDescent="0.3">
      <c r="A2767" s="31" t="s">
        <v>5468</v>
      </c>
      <c r="B2767" s="31" t="s">
        <v>2120</v>
      </c>
      <c r="C2767" s="31" t="s">
        <v>44</v>
      </c>
      <c r="D2767" s="31" t="s">
        <v>24</v>
      </c>
      <c r="E2767" s="13"/>
      <c r="F2767" s="13"/>
      <c r="G2767" s="31">
        <v>1018.58</v>
      </c>
      <c r="H2767" s="13"/>
      <c r="I2767" s="32">
        <v>45730</v>
      </c>
      <c r="J2767" s="32">
        <v>45908</v>
      </c>
      <c r="K2767" s="31" t="s">
        <v>16</v>
      </c>
      <c r="L2767" s="33" t="s">
        <v>30</v>
      </c>
      <c r="M2767" s="13" t="str">
        <f>PROPER(TRIM(SUBSTITUTE(B2767,"###"," ")))</f>
        <v>Put Plus</v>
      </c>
      <c r="N2767" s="13" t="str">
        <f>PROPER(TRIM(SUBSTITUTE(C2767,"###"," ")))</f>
        <v>Groceries</v>
      </c>
      <c r="O2767" s="13" t="str">
        <f>PROPER(TRIM(SUBSTITUTE(D2767,"###"," ")))</f>
        <v>Omni Suppliers</v>
      </c>
      <c r="P2767" s="13" t="str">
        <f t="shared" si="301"/>
        <v>Put Plus</v>
      </c>
      <c r="Q2767" s="34" t="str">
        <f t="shared" si="302"/>
        <v>Groceries</v>
      </c>
      <c r="R2767" s="13" t="str">
        <f t="shared" si="303"/>
        <v>Omni Suppliers</v>
      </c>
      <c r="S2767" s="35">
        <f t="shared" si="304"/>
        <v>0</v>
      </c>
      <c r="T2767" s="35">
        <f t="shared" si="305"/>
        <v>0</v>
      </c>
      <c r="U2767" s="14">
        <f t="shared" si="306"/>
        <v>1018.58</v>
      </c>
      <c r="V2767" s="14">
        <f t="shared" si="307"/>
        <v>0</v>
      </c>
      <c r="W2767" s="13" t="str">
        <v>Out of Stock</v>
      </c>
      <c r="X2767" s="13" t="str">
        <v>No</v>
      </c>
      <c r="Y2767" s="13">
        <v>1</v>
      </c>
    </row>
    <row r="2768" spans="1:25" x14ac:dyDescent="0.3">
      <c r="A2768" s="31" t="s">
        <v>5469</v>
      </c>
      <c r="B2768" s="31" t="s">
        <v>5470</v>
      </c>
      <c r="C2768" s="31" t="s">
        <v>20</v>
      </c>
      <c r="D2768" s="31" t="s">
        <v>41</v>
      </c>
      <c r="E2768" s="31">
        <v>152</v>
      </c>
      <c r="F2768" s="31">
        <v>72</v>
      </c>
      <c r="G2768" s="31">
        <v>6728.13</v>
      </c>
      <c r="H2768" s="31">
        <v>1022675.76</v>
      </c>
      <c r="I2768" s="32">
        <v>45834</v>
      </c>
      <c r="J2768" s="32">
        <v>45925</v>
      </c>
      <c r="K2768" s="31" t="s">
        <v>25</v>
      </c>
      <c r="L2768" s="33" t="s">
        <v>17</v>
      </c>
      <c r="M2768" s="13" t="str">
        <f>PROPER(TRIM(SUBSTITUTE(B2768,"###"," ")))</f>
        <v>Better Max</v>
      </c>
      <c r="N2768" s="13" t="str">
        <f>PROPER(TRIM(SUBSTITUTE(C2768,"###"," ")))</f>
        <v>Toys</v>
      </c>
      <c r="O2768" s="13" t="str">
        <f>PROPER(TRIM(SUBSTITUTE(D2768,"###"," ")))</f>
        <v>Quickstock</v>
      </c>
      <c r="P2768" s="13" t="str">
        <f t="shared" si="301"/>
        <v>Better Max</v>
      </c>
      <c r="Q2768" s="34" t="str">
        <f t="shared" si="302"/>
        <v>Toys</v>
      </c>
      <c r="R2768" s="13" t="str">
        <f t="shared" si="303"/>
        <v>Quickstock</v>
      </c>
      <c r="S2768" s="35">
        <f t="shared" si="304"/>
        <v>152</v>
      </c>
      <c r="T2768" s="35">
        <f t="shared" si="305"/>
        <v>72</v>
      </c>
      <c r="U2768" s="14">
        <f t="shared" si="306"/>
        <v>6728.13</v>
      </c>
      <c r="V2768" s="14">
        <f t="shared" si="307"/>
        <v>1022675.76</v>
      </c>
      <c r="W2768" s="13" t="str">
        <v>In Stock</v>
      </c>
      <c r="X2768" s="13" t="str">
        <v>No</v>
      </c>
      <c r="Y2768" s="13">
        <v>0</v>
      </c>
    </row>
    <row r="2769" spans="1:25" x14ac:dyDescent="0.3">
      <c r="A2769" s="31" t="s">
        <v>5473</v>
      </c>
      <c r="B2769" s="31" t="s">
        <v>5474</v>
      </c>
      <c r="C2769" s="31" t="s">
        <v>20</v>
      </c>
      <c r="D2769" s="31" t="s">
        <v>15</v>
      </c>
      <c r="E2769" s="31">
        <v>147</v>
      </c>
      <c r="F2769" s="31">
        <v>53</v>
      </c>
      <c r="G2769" s="31">
        <v>8194.0300000000007</v>
      </c>
      <c r="H2769" s="31">
        <v>1204522.4099999999</v>
      </c>
      <c r="I2769" s="32">
        <v>45814</v>
      </c>
      <c r="J2769" s="32">
        <v>45930</v>
      </c>
      <c r="K2769" s="31" t="s">
        <v>29</v>
      </c>
      <c r="L2769" s="33" t="s">
        <v>30</v>
      </c>
      <c r="M2769" s="13" t="str">
        <f>PROPER(TRIM(SUBSTITUTE(B2769,"###"," ")))</f>
        <v>According X</v>
      </c>
      <c r="N2769" s="13" t="str">
        <f>PROPER(TRIM(SUBSTITUTE(C2769,"###"," ")))</f>
        <v>Toys</v>
      </c>
      <c r="O2769" s="13" t="str">
        <f>PROPER(TRIM(SUBSTITUTE(D2769,"###"," ")))</f>
        <v>Global Traders</v>
      </c>
      <c r="P2769" s="13" t="str">
        <f t="shared" si="301"/>
        <v>According X</v>
      </c>
      <c r="Q2769" s="34" t="str">
        <f t="shared" si="302"/>
        <v>Toys</v>
      </c>
      <c r="R2769" s="13" t="str">
        <f t="shared" si="303"/>
        <v>Global Traders</v>
      </c>
      <c r="S2769" s="35">
        <f t="shared" si="304"/>
        <v>147</v>
      </c>
      <c r="T2769" s="35">
        <f t="shared" si="305"/>
        <v>53</v>
      </c>
      <c r="U2769" s="14">
        <f t="shared" si="306"/>
        <v>8194.0300000000007</v>
      </c>
      <c r="V2769" s="14">
        <f t="shared" si="307"/>
        <v>1204522.4100000001</v>
      </c>
      <c r="W2769" s="13" t="str">
        <v>In Stock</v>
      </c>
      <c r="X2769" s="13" t="str">
        <v>No</v>
      </c>
      <c r="Y2769" s="13">
        <v>0</v>
      </c>
    </row>
    <row r="2770" spans="1:25" x14ac:dyDescent="0.3">
      <c r="A2770" s="31" t="s">
        <v>5476</v>
      </c>
      <c r="B2770" s="31" t="s">
        <v>200</v>
      </c>
      <c r="C2770" s="31" t="s">
        <v>40</v>
      </c>
      <c r="D2770" s="31" t="s">
        <v>41</v>
      </c>
      <c r="E2770" s="31">
        <v>162</v>
      </c>
      <c r="F2770" s="31">
        <v>32</v>
      </c>
      <c r="G2770" s="31">
        <v>8864.8700000000008</v>
      </c>
      <c r="H2770" s="31">
        <v>1436108.94</v>
      </c>
      <c r="I2770" s="32">
        <v>45701</v>
      </c>
      <c r="J2770" s="32">
        <v>45858</v>
      </c>
      <c r="K2770" s="31" t="s">
        <v>16</v>
      </c>
      <c r="L2770" s="33" t="s">
        <v>33</v>
      </c>
      <c r="M2770" s="13" t="str">
        <f>PROPER(TRIM(SUBSTITUTE(B2770,"###"," ")))</f>
        <v>Describe Max</v>
      </c>
      <c r="N2770" s="13" t="str">
        <f>PROPER(TRIM(SUBSTITUTE(C2770,"###"," ")))</f>
        <v>Electronics</v>
      </c>
      <c r="O2770" s="13" t="str">
        <f>PROPER(TRIM(SUBSTITUTE(D2770,"###"," ")))</f>
        <v>Quickstock</v>
      </c>
      <c r="P2770" s="13" t="str">
        <f t="shared" si="301"/>
        <v>Describe Max</v>
      </c>
      <c r="Q2770" s="34" t="str">
        <f t="shared" si="302"/>
        <v>Electronics</v>
      </c>
      <c r="R2770" s="13" t="str">
        <f t="shared" si="303"/>
        <v>Quickstock</v>
      </c>
      <c r="S2770" s="35">
        <f t="shared" si="304"/>
        <v>162</v>
      </c>
      <c r="T2770" s="35">
        <f t="shared" si="305"/>
        <v>32</v>
      </c>
      <c r="U2770" s="14">
        <f t="shared" si="306"/>
        <v>8864.8700000000008</v>
      </c>
      <c r="V2770" s="14">
        <f t="shared" si="307"/>
        <v>1436108.9400000002</v>
      </c>
      <c r="W2770" s="13" t="str">
        <v>In Stock</v>
      </c>
      <c r="X2770" s="13" t="str">
        <v>No</v>
      </c>
      <c r="Y2770" s="13">
        <v>0</v>
      </c>
    </row>
    <row r="2771" spans="1:25" x14ac:dyDescent="0.3">
      <c r="A2771" s="31" t="s">
        <v>5479</v>
      </c>
      <c r="B2771" s="31" t="s">
        <v>1287</v>
      </c>
      <c r="C2771" s="31" t="s">
        <v>14</v>
      </c>
      <c r="D2771" s="31" t="s">
        <v>45</v>
      </c>
      <c r="E2771" s="31">
        <v>134</v>
      </c>
      <c r="F2771" s="31">
        <v>95</v>
      </c>
      <c r="G2771" s="31">
        <v>848.26</v>
      </c>
      <c r="H2771" s="31">
        <v>113666.84</v>
      </c>
      <c r="I2771" s="32">
        <v>45792</v>
      </c>
      <c r="J2771" s="32">
        <v>45893</v>
      </c>
      <c r="K2771" s="31" t="s">
        <v>46</v>
      </c>
      <c r="L2771" s="33" t="s">
        <v>17</v>
      </c>
      <c r="M2771" s="13" t="str">
        <f>PROPER(TRIM(SUBSTITUTE(B2771,"###"," ")))</f>
        <v>Difference Pro</v>
      </c>
      <c r="N2771" s="13" t="str">
        <f>PROPER(TRIM(SUBSTITUTE(C2771,"###"," ")))</f>
        <v>Clothing</v>
      </c>
      <c r="O2771" s="13" t="str">
        <f>PROPER(TRIM(SUBSTITUTE(D2771,"###"," ")))</f>
        <v>Retailmart Inc</v>
      </c>
      <c r="P2771" s="13" t="str">
        <f t="shared" si="301"/>
        <v>Difference Pro</v>
      </c>
      <c r="Q2771" s="34" t="str">
        <f t="shared" si="302"/>
        <v>Clothing</v>
      </c>
      <c r="R2771" s="13" t="str">
        <f t="shared" si="303"/>
        <v>Retailmart Inc</v>
      </c>
      <c r="S2771" s="35">
        <f t="shared" si="304"/>
        <v>134</v>
      </c>
      <c r="T2771" s="35">
        <f t="shared" si="305"/>
        <v>95</v>
      </c>
      <c r="U2771" s="14">
        <f t="shared" si="306"/>
        <v>848.26</v>
      </c>
      <c r="V2771" s="14">
        <f t="shared" si="307"/>
        <v>113666.84</v>
      </c>
      <c r="W2771" s="13" t="str">
        <v>In Stock</v>
      </c>
      <c r="X2771" s="13" t="str">
        <v>No</v>
      </c>
      <c r="Y2771" s="13">
        <v>0</v>
      </c>
    </row>
    <row r="2772" spans="1:25" x14ac:dyDescent="0.3">
      <c r="A2772" s="31" t="s">
        <v>5480</v>
      </c>
      <c r="B2772" s="31" t="s">
        <v>3764</v>
      </c>
      <c r="C2772" s="31" t="s">
        <v>44</v>
      </c>
      <c r="D2772" s="31" t="s">
        <v>41</v>
      </c>
      <c r="E2772" s="31">
        <v>142</v>
      </c>
      <c r="F2772" s="31">
        <v>86</v>
      </c>
      <c r="G2772" s="31">
        <v>10755.75</v>
      </c>
      <c r="H2772" s="31">
        <v>1527316.5</v>
      </c>
      <c r="I2772" s="32">
        <v>45755</v>
      </c>
      <c r="J2772" s="32">
        <v>45930</v>
      </c>
      <c r="K2772" s="31" t="s">
        <v>29</v>
      </c>
      <c r="L2772" s="33" t="s">
        <v>30</v>
      </c>
      <c r="M2772" s="13" t="str">
        <f>PROPER(TRIM(SUBSTITUTE(B2772,"###"," ")))</f>
        <v>Discuss X</v>
      </c>
      <c r="N2772" s="13" t="str">
        <f>PROPER(TRIM(SUBSTITUTE(C2772,"###"," ")))</f>
        <v>Groceries</v>
      </c>
      <c r="O2772" s="13" t="str">
        <f>PROPER(TRIM(SUBSTITUTE(D2772,"###"," ")))</f>
        <v>Quickstock</v>
      </c>
      <c r="P2772" s="13" t="str">
        <f t="shared" si="301"/>
        <v>Discuss X</v>
      </c>
      <c r="Q2772" s="34" t="str">
        <f t="shared" si="302"/>
        <v>Groceries</v>
      </c>
      <c r="R2772" s="13" t="str">
        <f t="shared" si="303"/>
        <v>Quickstock</v>
      </c>
      <c r="S2772" s="35">
        <f t="shared" si="304"/>
        <v>142</v>
      </c>
      <c r="T2772" s="35">
        <f t="shared" si="305"/>
        <v>86</v>
      </c>
      <c r="U2772" s="14">
        <f t="shared" si="306"/>
        <v>10755.75</v>
      </c>
      <c r="V2772" s="14">
        <f t="shared" si="307"/>
        <v>1527316.5</v>
      </c>
      <c r="W2772" s="13" t="str">
        <v>In Stock</v>
      </c>
      <c r="X2772" s="13" t="str">
        <v>No</v>
      </c>
      <c r="Y2772" s="13">
        <v>0</v>
      </c>
    </row>
    <row r="2773" spans="1:25" x14ac:dyDescent="0.3">
      <c r="A2773" s="31" t="s">
        <v>5482</v>
      </c>
      <c r="B2773" s="31" t="s">
        <v>4241</v>
      </c>
      <c r="C2773" s="31" t="s">
        <v>28</v>
      </c>
      <c r="D2773" s="31" t="s">
        <v>41</v>
      </c>
      <c r="E2773" s="31">
        <v>143</v>
      </c>
      <c r="F2773" s="31">
        <v>43</v>
      </c>
      <c r="G2773" s="31">
        <v>15344.12</v>
      </c>
      <c r="H2773" s="31">
        <v>2194209.16</v>
      </c>
      <c r="I2773" s="32">
        <v>45756</v>
      </c>
      <c r="J2773" s="32">
        <v>45916</v>
      </c>
      <c r="K2773" s="31" t="s">
        <v>54</v>
      </c>
      <c r="L2773" s="33" t="s">
        <v>33</v>
      </c>
      <c r="M2773" s="13" t="str">
        <f>PROPER(TRIM(SUBSTITUTE(B2773,"###"," ")))</f>
        <v>Spend Lite</v>
      </c>
      <c r="N2773" s="13" t="str">
        <f>PROPER(TRIM(SUBSTITUTE(C2773,"###"," ")))</f>
        <v>Furniture</v>
      </c>
      <c r="O2773" s="13" t="str">
        <f>PROPER(TRIM(SUBSTITUTE(D2773,"###"," ")))</f>
        <v>Quickstock</v>
      </c>
      <c r="P2773" s="13" t="str">
        <f t="shared" si="301"/>
        <v>Spend Lite</v>
      </c>
      <c r="Q2773" s="34" t="str">
        <f t="shared" si="302"/>
        <v>Furniture</v>
      </c>
      <c r="R2773" s="13" t="str">
        <f t="shared" si="303"/>
        <v>Quickstock</v>
      </c>
      <c r="S2773" s="35">
        <f t="shared" si="304"/>
        <v>143</v>
      </c>
      <c r="T2773" s="35">
        <f t="shared" si="305"/>
        <v>43</v>
      </c>
      <c r="U2773" s="14">
        <f t="shared" si="306"/>
        <v>15344.12</v>
      </c>
      <c r="V2773" s="14">
        <f t="shared" si="307"/>
        <v>2194209.16</v>
      </c>
      <c r="W2773" s="13" t="str">
        <v>In Stock</v>
      </c>
      <c r="X2773" s="13" t="str">
        <v>No</v>
      </c>
      <c r="Y2773" s="13">
        <v>0</v>
      </c>
    </row>
    <row r="2774" spans="1:25" x14ac:dyDescent="0.3">
      <c r="A2774" s="31" t="s">
        <v>5483</v>
      </c>
      <c r="B2774" s="31" t="s">
        <v>5484</v>
      </c>
      <c r="C2774" s="31" t="s">
        <v>44</v>
      </c>
      <c r="D2774" s="31" t="s">
        <v>53</v>
      </c>
      <c r="E2774" s="31">
        <v>156</v>
      </c>
      <c r="F2774" s="31">
        <v>86</v>
      </c>
      <c r="G2774" s="31">
        <v>12699.84</v>
      </c>
      <c r="H2774" s="31">
        <v>1981175.04</v>
      </c>
      <c r="I2774" s="32">
        <v>45833</v>
      </c>
      <c r="J2774" s="32">
        <v>45918</v>
      </c>
      <c r="K2774" s="31" t="s">
        <v>57</v>
      </c>
      <c r="L2774" s="33" t="s">
        <v>21</v>
      </c>
      <c r="M2774" s="13" t="str">
        <f>PROPER(TRIM(SUBSTITUTE(B2774,"###"," ")))</f>
        <v>Firm Lite</v>
      </c>
      <c r="N2774" s="13" t="str">
        <f>PROPER(TRIM(SUBSTITUTE(C2774,"###"," ")))</f>
        <v>Groceries</v>
      </c>
      <c r="O2774" s="13" t="str">
        <f>PROPER(TRIM(SUBSTITUTE(D2774,"###"," ")))</f>
        <v>Abc Pvt Ltd</v>
      </c>
      <c r="P2774" s="13" t="str">
        <f t="shared" si="301"/>
        <v>Firm Lite</v>
      </c>
      <c r="Q2774" s="34" t="str">
        <f t="shared" si="302"/>
        <v>Groceries</v>
      </c>
      <c r="R2774" s="13" t="str">
        <f t="shared" si="303"/>
        <v>Abc Pvt Ltd</v>
      </c>
      <c r="S2774" s="35">
        <f t="shared" si="304"/>
        <v>156</v>
      </c>
      <c r="T2774" s="35">
        <f t="shared" si="305"/>
        <v>86</v>
      </c>
      <c r="U2774" s="14">
        <f t="shared" si="306"/>
        <v>12699.84</v>
      </c>
      <c r="V2774" s="14">
        <f t="shared" si="307"/>
        <v>1981175.04</v>
      </c>
      <c r="W2774" s="13" t="str">
        <v>In Stock</v>
      </c>
      <c r="X2774" s="13" t="str">
        <v>No</v>
      </c>
      <c r="Y2774" s="13">
        <v>0</v>
      </c>
    </row>
    <row r="2775" spans="1:25" x14ac:dyDescent="0.3">
      <c r="A2775" s="31" t="s">
        <v>5486</v>
      </c>
      <c r="B2775" s="31" t="s">
        <v>5487</v>
      </c>
      <c r="C2775" s="31" t="s">
        <v>20</v>
      </c>
      <c r="D2775" s="31" t="s">
        <v>15</v>
      </c>
      <c r="E2775" s="31">
        <v>12</v>
      </c>
      <c r="F2775" s="31">
        <v>43</v>
      </c>
      <c r="G2775" s="31">
        <v>18567.93</v>
      </c>
      <c r="H2775" s="31">
        <v>222815.16</v>
      </c>
      <c r="I2775" s="32">
        <v>45692</v>
      </c>
      <c r="J2775" s="32">
        <v>45921</v>
      </c>
      <c r="K2775" s="31" t="s">
        <v>29</v>
      </c>
      <c r="L2775" s="33" t="s">
        <v>17</v>
      </c>
      <c r="M2775" s="13" t="str">
        <f>PROPER(TRIM(SUBSTITUTE(B2775,"###"," ")))</f>
        <v>Who Plus</v>
      </c>
      <c r="N2775" s="13" t="str">
        <f>PROPER(TRIM(SUBSTITUTE(C2775,"###"," ")))</f>
        <v>Toys</v>
      </c>
      <c r="O2775" s="13" t="str">
        <f>PROPER(TRIM(SUBSTITUTE(D2775,"###"," ")))</f>
        <v>Global Traders</v>
      </c>
      <c r="P2775" s="13" t="str">
        <f t="shared" si="301"/>
        <v>Who Plus</v>
      </c>
      <c r="Q2775" s="34" t="str">
        <f t="shared" si="302"/>
        <v>Toys</v>
      </c>
      <c r="R2775" s="13" t="str">
        <f t="shared" si="303"/>
        <v>Global Traders</v>
      </c>
      <c r="S2775" s="35">
        <f t="shared" si="304"/>
        <v>12</v>
      </c>
      <c r="T2775" s="35">
        <f t="shared" si="305"/>
        <v>43</v>
      </c>
      <c r="U2775" s="14">
        <f t="shared" si="306"/>
        <v>18567.93</v>
      </c>
      <c r="V2775" s="14">
        <f t="shared" si="307"/>
        <v>222815.16</v>
      </c>
      <c r="W2775" s="13" t="str">
        <v>Low Stock</v>
      </c>
      <c r="X2775" s="13" t="str">
        <v>Yes</v>
      </c>
      <c r="Y2775" s="13">
        <v>1</v>
      </c>
    </row>
    <row r="2776" spans="1:25" x14ac:dyDescent="0.3">
      <c r="A2776" s="31" t="s">
        <v>5488</v>
      </c>
      <c r="B2776" s="31" t="s">
        <v>5318</v>
      </c>
      <c r="C2776" s="31" t="s">
        <v>20</v>
      </c>
      <c r="D2776" s="31" t="s">
        <v>41</v>
      </c>
      <c r="E2776" s="31">
        <v>143</v>
      </c>
      <c r="F2776" s="31">
        <v>40</v>
      </c>
      <c r="G2776" s="31">
        <v>4135.79</v>
      </c>
      <c r="H2776" s="31">
        <v>591417.97</v>
      </c>
      <c r="I2776" s="32">
        <v>45831</v>
      </c>
      <c r="J2776" s="32">
        <v>45869</v>
      </c>
      <c r="K2776" s="31" t="s">
        <v>16</v>
      </c>
      <c r="L2776" s="33" t="s">
        <v>30</v>
      </c>
      <c r="M2776" s="13" t="str">
        <f>PROPER(TRIM(SUBSTITUTE(B2776,"###"," ")))</f>
        <v>Half Pro</v>
      </c>
      <c r="N2776" s="13" t="str">
        <f>PROPER(TRIM(SUBSTITUTE(C2776,"###"," ")))</f>
        <v>Toys</v>
      </c>
      <c r="O2776" s="13" t="str">
        <f>PROPER(TRIM(SUBSTITUTE(D2776,"###"," ")))</f>
        <v>Quickstock</v>
      </c>
      <c r="P2776" s="13" t="str">
        <f t="shared" si="301"/>
        <v>Half Pro</v>
      </c>
      <c r="Q2776" s="34" t="str">
        <f t="shared" si="302"/>
        <v>Toys</v>
      </c>
      <c r="R2776" s="13" t="str">
        <f t="shared" si="303"/>
        <v>Quickstock</v>
      </c>
      <c r="S2776" s="35">
        <f t="shared" si="304"/>
        <v>143</v>
      </c>
      <c r="T2776" s="35">
        <f t="shared" si="305"/>
        <v>40</v>
      </c>
      <c r="U2776" s="14">
        <f t="shared" si="306"/>
        <v>4135.79</v>
      </c>
      <c r="V2776" s="14">
        <f t="shared" si="307"/>
        <v>591417.97</v>
      </c>
      <c r="W2776" s="13" t="str">
        <v>In Stock</v>
      </c>
      <c r="X2776" s="13" t="str">
        <v>No</v>
      </c>
      <c r="Y2776" s="13">
        <v>0</v>
      </c>
    </row>
    <row r="2777" spans="1:25" x14ac:dyDescent="0.3">
      <c r="A2777" s="31" t="s">
        <v>5490</v>
      </c>
      <c r="B2777" s="31" t="s">
        <v>759</v>
      </c>
      <c r="C2777" s="31" t="s">
        <v>44</v>
      </c>
      <c r="D2777" s="31" t="s">
        <v>15</v>
      </c>
      <c r="E2777" s="31">
        <v>185</v>
      </c>
      <c r="F2777" s="31">
        <v>97</v>
      </c>
      <c r="G2777" s="31">
        <v>17033.080000000002</v>
      </c>
      <c r="H2777" s="31">
        <v>3151119.8</v>
      </c>
      <c r="I2777" s="32">
        <v>45794</v>
      </c>
      <c r="J2777" s="32">
        <v>45855</v>
      </c>
      <c r="K2777" s="13"/>
      <c r="L2777" s="33" t="s">
        <v>30</v>
      </c>
      <c r="M2777" s="13" t="str">
        <f>PROPER(TRIM(SUBSTITUTE(B2777,"###"," ")))</f>
        <v>His Max</v>
      </c>
      <c r="N2777" s="13" t="str">
        <f>PROPER(TRIM(SUBSTITUTE(C2777,"###"," ")))</f>
        <v>Groceries</v>
      </c>
      <c r="O2777" s="13" t="str">
        <f>PROPER(TRIM(SUBSTITUTE(D2777,"###"," ")))</f>
        <v>Global Traders</v>
      </c>
      <c r="P2777" s="13" t="str">
        <f t="shared" si="301"/>
        <v>His Max</v>
      </c>
      <c r="Q2777" s="34" t="str">
        <f t="shared" si="302"/>
        <v>Groceries</v>
      </c>
      <c r="R2777" s="13" t="str">
        <f t="shared" si="303"/>
        <v>Global Traders</v>
      </c>
      <c r="S2777" s="35">
        <f t="shared" si="304"/>
        <v>185</v>
      </c>
      <c r="T2777" s="35">
        <f t="shared" si="305"/>
        <v>97</v>
      </c>
      <c r="U2777" s="14">
        <f t="shared" si="306"/>
        <v>17033.080000000002</v>
      </c>
      <c r="V2777" s="14">
        <f t="shared" si="307"/>
        <v>3151119.8000000003</v>
      </c>
      <c r="W2777" s="13" t="str">
        <v>In Stock</v>
      </c>
      <c r="X2777" s="13" t="str">
        <v>No</v>
      </c>
      <c r="Y2777" s="13">
        <v>0</v>
      </c>
    </row>
    <row r="2778" spans="1:25" x14ac:dyDescent="0.3">
      <c r="A2778" s="31" t="s">
        <v>5491</v>
      </c>
      <c r="B2778" s="31" t="s">
        <v>5492</v>
      </c>
      <c r="C2778" s="31" t="s">
        <v>44</v>
      </c>
      <c r="D2778" s="31" t="s">
        <v>24</v>
      </c>
      <c r="E2778" s="31">
        <v>189</v>
      </c>
      <c r="F2778" s="31">
        <v>25</v>
      </c>
      <c r="G2778" s="31">
        <v>11285.8</v>
      </c>
      <c r="H2778" s="31">
        <v>2133016.2000000002</v>
      </c>
      <c r="I2778" s="32">
        <v>45670</v>
      </c>
      <c r="J2778" s="32">
        <v>45881</v>
      </c>
      <c r="K2778" s="13"/>
      <c r="L2778" s="33" t="s">
        <v>58</v>
      </c>
      <c r="M2778" s="13" t="str">
        <f>PROPER(TRIM(SUBSTITUTE(B2778,"###"," ")))</f>
        <v>See Max</v>
      </c>
      <c r="N2778" s="13" t="str">
        <f>PROPER(TRIM(SUBSTITUTE(C2778,"###"," ")))</f>
        <v>Groceries</v>
      </c>
      <c r="O2778" s="13" t="str">
        <f>PROPER(TRIM(SUBSTITUTE(D2778,"###"," ")))</f>
        <v>Omni Suppliers</v>
      </c>
      <c r="P2778" s="13" t="str">
        <f t="shared" si="301"/>
        <v>See Max</v>
      </c>
      <c r="Q2778" s="34" t="str">
        <f t="shared" si="302"/>
        <v>Groceries</v>
      </c>
      <c r="R2778" s="13" t="str">
        <f t="shared" si="303"/>
        <v>Omni Suppliers</v>
      </c>
      <c r="S2778" s="35">
        <f t="shared" si="304"/>
        <v>189</v>
      </c>
      <c r="T2778" s="35">
        <f t="shared" si="305"/>
        <v>25</v>
      </c>
      <c r="U2778" s="14">
        <f t="shared" si="306"/>
        <v>11285.8</v>
      </c>
      <c r="V2778" s="14">
        <f t="shared" si="307"/>
        <v>2133016.1999999997</v>
      </c>
      <c r="W2778" s="13" t="str">
        <v>In Stock</v>
      </c>
      <c r="X2778" s="13" t="str">
        <v>No</v>
      </c>
      <c r="Y2778" s="13">
        <v>0</v>
      </c>
    </row>
    <row r="2779" spans="1:25" x14ac:dyDescent="0.3">
      <c r="A2779" s="31" t="s">
        <v>5493</v>
      </c>
      <c r="B2779" s="31" t="s">
        <v>5494</v>
      </c>
      <c r="C2779" s="31" t="s">
        <v>20</v>
      </c>
      <c r="D2779" s="31" t="s">
        <v>45</v>
      </c>
      <c r="E2779" s="31">
        <v>148</v>
      </c>
      <c r="F2779" s="31">
        <v>21</v>
      </c>
      <c r="G2779" s="31">
        <v>5156.8999999999996</v>
      </c>
      <c r="H2779" s="31">
        <v>763221.2</v>
      </c>
      <c r="I2779" s="32">
        <v>45688</v>
      </c>
      <c r="J2779" s="32">
        <v>45871</v>
      </c>
      <c r="K2779" s="31" t="s">
        <v>57</v>
      </c>
      <c r="L2779" s="33" t="s">
        <v>21</v>
      </c>
      <c r="M2779" s="13" t="str">
        <f>PROPER(TRIM(SUBSTITUTE(B2779,"###"," ")))</f>
        <v>Bit Mini</v>
      </c>
      <c r="N2779" s="13" t="str">
        <f>PROPER(TRIM(SUBSTITUTE(C2779,"###"," ")))</f>
        <v>Toys</v>
      </c>
      <c r="O2779" s="13" t="str">
        <f>PROPER(TRIM(SUBSTITUTE(D2779,"###"," ")))</f>
        <v>Retailmart Inc</v>
      </c>
      <c r="P2779" s="13" t="str">
        <f t="shared" si="301"/>
        <v>Bit Mini</v>
      </c>
      <c r="Q2779" s="34" t="str">
        <f t="shared" si="302"/>
        <v>Toys</v>
      </c>
      <c r="R2779" s="13" t="str">
        <f t="shared" si="303"/>
        <v>Retailmart Inc</v>
      </c>
      <c r="S2779" s="35">
        <f t="shared" si="304"/>
        <v>148</v>
      </c>
      <c r="T2779" s="35">
        <f t="shared" si="305"/>
        <v>21</v>
      </c>
      <c r="U2779" s="14">
        <f t="shared" si="306"/>
        <v>5156.8999999999996</v>
      </c>
      <c r="V2779" s="14">
        <f t="shared" si="307"/>
        <v>763221.2</v>
      </c>
      <c r="W2779" s="13" t="str">
        <v>In Stock</v>
      </c>
      <c r="X2779" s="13" t="str">
        <v>No</v>
      </c>
      <c r="Y2779" s="13">
        <v>0</v>
      </c>
    </row>
    <row r="2780" spans="1:25" x14ac:dyDescent="0.3">
      <c r="A2780" s="31" t="s">
        <v>5496</v>
      </c>
      <c r="B2780" s="31" t="s">
        <v>3899</v>
      </c>
      <c r="C2780" s="31" t="s">
        <v>14</v>
      </c>
      <c r="D2780" s="13"/>
      <c r="E2780" s="31">
        <v>29</v>
      </c>
      <c r="F2780" s="31">
        <v>97</v>
      </c>
      <c r="G2780" s="31">
        <v>453.34</v>
      </c>
      <c r="H2780" s="31">
        <v>13146.86</v>
      </c>
      <c r="I2780" s="32">
        <v>45688</v>
      </c>
      <c r="J2780" s="32">
        <v>45853</v>
      </c>
      <c r="K2780" s="31" t="s">
        <v>57</v>
      </c>
      <c r="L2780" s="33" t="s">
        <v>33</v>
      </c>
      <c r="M2780" s="13" t="str">
        <f>PROPER(TRIM(SUBSTITUTE(B2780,"###"," ")))</f>
        <v>Teach Pro</v>
      </c>
      <c r="N2780" s="13" t="str">
        <f>PROPER(TRIM(SUBSTITUTE(C2780,"###"," ")))</f>
        <v>Clothing</v>
      </c>
      <c r="O2780" s="13" t="str">
        <f>PROPER(TRIM(SUBSTITUTE(D2780,"###"," ")))</f>
        <v/>
      </c>
      <c r="P2780" s="13" t="str">
        <f t="shared" si="301"/>
        <v>Teach Pro</v>
      </c>
      <c r="Q2780" s="34" t="str">
        <f t="shared" si="302"/>
        <v>Clothing</v>
      </c>
      <c r="R2780" s="13" t="str">
        <f t="shared" si="303"/>
        <v>Others</v>
      </c>
      <c r="S2780" s="35">
        <f t="shared" si="304"/>
        <v>29</v>
      </c>
      <c r="T2780" s="35">
        <f t="shared" si="305"/>
        <v>97</v>
      </c>
      <c r="U2780" s="14">
        <f t="shared" si="306"/>
        <v>453.34</v>
      </c>
      <c r="V2780" s="14">
        <f t="shared" si="307"/>
        <v>13146.859999999999</v>
      </c>
      <c r="W2780" s="13" t="str">
        <v>Low Stock</v>
      </c>
      <c r="X2780" s="13" t="str">
        <v>Yes</v>
      </c>
      <c r="Y2780" s="13">
        <v>1</v>
      </c>
    </row>
    <row r="2781" spans="1:25" x14ac:dyDescent="0.3">
      <c r="A2781" s="31" t="s">
        <v>5498</v>
      </c>
      <c r="B2781" s="31" t="s">
        <v>952</v>
      </c>
      <c r="C2781" s="31" t="s">
        <v>40</v>
      </c>
      <c r="D2781" s="31" t="s">
        <v>41</v>
      </c>
      <c r="E2781" s="31">
        <v>134</v>
      </c>
      <c r="F2781" s="31">
        <v>40</v>
      </c>
      <c r="G2781" s="31">
        <v>3282.35</v>
      </c>
      <c r="H2781" s="31">
        <v>439834.9</v>
      </c>
      <c r="I2781" s="32">
        <v>45792</v>
      </c>
      <c r="J2781" s="32">
        <v>45888</v>
      </c>
      <c r="K2781" s="31" t="s">
        <v>16</v>
      </c>
      <c r="L2781" s="33" t="s">
        <v>30</v>
      </c>
      <c r="M2781" s="13" t="str">
        <f>PROPER(TRIM(SUBSTITUTE(B2781,"###"," ")))</f>
        <v>Trip Plus</v>
      </c>
      <c r="N2781" s="13" t="str">
        <f>PROPER(TRIM(SUBSTITUTE(C2781,"###"," ")))</f>
        <v>Electronics</v>
      </c>
      <c r="O2781" s="13" t="str">
        <f>PROPER(TRIM(SUBSTITUTE(D2781,"###"," ")))</f>
        <v>Quickstock</v>
      </c>
      <c r="P2781" s="13" t="str">
        <f t="shared" si="301"/>
        <v>Trip Plus</v>
      </c>
      <c r="Q2781" s="34" t="str">
        <f t="shared" si="302"/>
        <v>Electronics</v>
      </c>
      <c r="R2781" s="13" t="str">
        <f t="shared" si="303"/>
        <v>Quickstock</v>
      </c>
      <c r="S2781" s="35">
        <f t="shared" si="304"/>
        <v>134</v>
      </c>
      <c r="T2781" s="35">
        <f t="shared" si="305"/>
        <v>40</v>
      </c>
      <c r="U2781" s="14">
        <f t="shared" si="306"/>
        <v>3282.35</v>
      </c>
      <c r="V2781" s="14">
        <f t="shared" si="307"/>
        <v>439834.89999999997</v>
      </c>
      <c r="W2781" s="13" t="str">
        <v>In Stock</v>
      </c>
      <c r="X2781" s="13" t="str">
        <v>No</v>
      </c>
      <c r="Y2781" s="13">
        <v>0</v>
      </c>
    </row>
    <row r="2782" spans="1:25" x14ac:dyDescent="0.3">
      <c r="A2782" s="31" t="s">
        <v>5499</v>
      </c>
      <c r="B2782" s="31" t="s">
        <v>1454</v>
      </c>
      <c r="C2782" s="31" t="s">
        <v>28</v>
      </c>
      <c r="D2782" s="31" t="s">
        <v>24</v>
      </c>
      <c r="E2782" s="31">
        <v>138</v>
      </c>
      <c r="F2782" s="31">
        <v>98</v>
      </c>
      <c r="G2782" s="31">
        <v>3633.69</v>
      </c>
      <c r="H2782" s="31">
        <v>501449.22</v>
      </c>
      <c r="I2782" s="32">
        <v>45702</v>
      </c>
      <c r="J2782" s="32">
        <v>45875</v>
      </c>
      <c r="K2782" s="31" t="s">
        <v>46</v>
      </c>
      <c r="L2782" s="33" t="s">
        <v>30</v>
      </c>
      <c r="M2782" s="13" t="str">
        <f>PROPER(TRIM(SUBSTITUTE(B2782,"###"," ")))</f>
        <v>Wait Mini</v>
      </c>
      <c r="N2782" s="13" t="str">
        <f>PROPER(TRIM(SUBSTITUTE(C2782,"###"," ")))</f>
        <v>Furniture</v>
      </c>
      <c r="O2782" s="13" t="str">
        <f>PROPER(TRIM(SUBSTITUTE(D2782,"###"," ")))</f>
        <v>Omni Suppliers</v>
      </c>
      <c r="P2782" s="13" t="str">
        <f t="shared" si="301"/>
        <v>Wait Mini</v>
      </c>
      <c r="Q2782" s="34" t="str">
        <f t="shared" si="302"/>
        <v>Furniture</v>
      </c>
      <c r="R2782" s="13" t="str">
        <f t="shared" si="303"/>
        <v>Omni Suppliers</v>
      </c>
      <c r="S2782" s="35">
        <f t="shared" si="304"/>
        <v>138</v>
      </c>
      <c r="T2782" s="35">
        <f t="shared" si="305"/>
        <v>98</v>
      </c>
      <c r="U2782" s="14">
        <f t="shared" si="306"/>
        <v>3633.69</v>
      </c>
      <c r="V2782" s="14">
        <f t="shared" si="307"/>
        <v>501449.22000000003</v>
      </c>
      <c r="W2782" s="13" t="str">
        <v>In Stock</v>
      </c>
      <c r="X2782" s="13" t="str">
        <v>No</v>
      </c>
      <c r="Y2782" s="13">
        <v>0</v>
      </c>
    </row>
    <row r="2783" spans="1:25" x14ac:dyDescent="0.3">
      <c r="A2783" s="31" t="s">
        <v>5500</v>
      </c>
      <c r="B2783" s="31" t="s">
        <v>871</v>
      </c>
      <c r="C2783" s="31" t="s">
        <v>28</v>
      </c>
      <c r="D2783" s="31" t="s">
        <v>15</v>
      </c>
      <c r="E2783" s="31">
        <v>163</v>
      </c>
      <c r="F2783" s="31">
        <v>67</v>
      </c>
      <c r="G2783" s="31">
        <v>11610</v>
      </c>
      <c r="H2783" s="31">
        <v>1892430</v>
      </c>
      <c r="I2783" s="32">
        <v>45724</v>
      </c>
      <c r="J2783" s="32">
        <v>45902</v>
      </c>
      <c r="K2783" s="31" t="s">
        <v>46</v>
      </c>
      <c r="L2783" s="33" t="s">
        <v>21</v>
      </c>
      <c r="M2783" s="13" t="str">
        <f>PROPER(TRIM(SUBSTITUTE(B2783,"###"," ")))</f>
        <v>Usually Plus</v>
      </c>
      <c r="N2783" s="13" t="str">
        <f>PROPER(TRIM(SUBSTITUTE(C2783,"###"," ")))</f>
        <v>Furniture</v>
      </c>
      <c r="O2783" s="13" t="str">
        <f>PROPER(TRIM(SUBSTITUTE(D2783,"###"," ")))</f>
        <v>Global Traders</v>
      </c>
      <c r="P2783" s="13" t="str">
        <f t="shared" si="301"/>
        <v>Usually Plus</v>
      </c>
      <c r="Q2783" s="34" t="str">
        <f t="shared" si="302"/>
        <v>Furniture</v>
      </c>
      <c r="R2783" s="13" t="str">
        <f t="shared" si="303"/>
        <v>Global Traders</v>
      </c>
      <c r="S2783" s="35">
        <f t="shared" si="304"/>
        <v>163</v>
      </c>
      <c r="T2783" s="35">
        <f t="shared" si="305"/>
        <v>67</v>
      </c>
      <c r="U2783" s="14">
        <f t="shared" si="306"/>
        <v>11610</v>
      </c>
      <c r="V2783" s="14">
        <f t="shared" si="307"/>
        <v>1892430</v>
      </c>
      <c r="W2783" s="13" t="str">
        <v>In Stock</v>
      </c>
      <c r="X2783" s="13" t="str">
        <v>No</v>
      </c>
      <c r="Y2783" s="13">
        <v>0</v>
      </c>
    </row>
    <row r="2784" spans="1:25" x14ac:dyDescent="0.3">
      <c r="A2784" s="31" t="s">
        <v>5501</v>
      </c>
      <c r="B2784" s="31" t="s">
        <v>5502</v>
      </c>
      <c r="C2784" s="31" t="s">
        <v>28</v>
      </c>
      <c r="D2784" s="31" t="s">
        <v>24</v>
      </c>
      <c r="E2784" s="31">
        <v>194</v>
      </c>
      <c r="F2784" s="31">
        <v>93</v>
      </c>
      <c r="G2784" s="31">
        <v>6615.46</v>
      </c>
      <c r="H2784" s="31">
        <v>1283399.24</v>
      </c>
      <c r="I2784" s="32">
        <v>45729</v>
      </c>
      <c r="J2784" s="32">
        <v>45924</v>
      </c>
      <c r="K2784" s="31" t="s">
        <v>54</v>
      </c>
      <c r="L2784" s="33" t="s">
        <v>21</v>
      </c>
      <c r="M2784" s="13" t="str">
        <f>PROPER(TRIM(SUBSTITUTE(B2784,"###"," ")))</f>
        <v>Military Pro</v>
      </c>
      <c r="N2784" s="13" t="str">
        <f>PROPER(TRIM(SUBSTITUTE(C2784,"###"," ")))</f>
        <v>Furniture</v>
      </c>
      <c r="O2784" s="13" t="str">
        <f>PROPER(TRIM(SUBSTITUTE(D2784,"###"," ")))</f>
        <v>Omni Suppliers</v>
      </c>
      <c r="P2784" s="13" t="str">
        <f t="shared" si="301"/>
        <v>Military Pro</v>
      </c>
      <c r="Q2784" s="34" t="str">
        <f t="shared" si="302"/>
        <v>Furniture</v>
      </c>
      <c r="R2784" s="13" t="str">
        <f t="shared" si="303"/>
        <v>Omni Suppliers</v>
      </c>
      <c r="S2784" s="35">
        <f t="shared" si="304"/>
        <v>194</v>
      </c>
      <c r="T2784" s="35">
        <f t="shared" si="305"/>
        <v>93</v>
      </c>
      <c r="U2784" s="14">
        <f t="shared" si="306"/>
        <v>6615.46</v>
      </c>
      <c r="V2784" s="14">
        <f t="shared" si="307"/>
        <v>1283399.24</v>
      </c>
      <c r="W2784" s="13" t="str">
        <v>In Stock</v>
      </c>
      <c r="X2784" s="13" t="str">
        <v>No</v>
      </c>
      <c r="Y2784" s="13">
        <v>0</v>
      </c>
    </row>
    <row r="2785" spans="1:25" x14ac:dyDescent="0.3">
      <c r="A2785" s="31" t="s">
        <v>5503</v>
      </c>
      <c r="B2785" s="31" t="s">
        <v>5504</v>
      </c>
      <c r="C2785" s="31" t="s">
        <v>40</v>
      </c>
      <c r="D2785" s="31" t="s">
        <v>53</v>
      </c>
      <c r="E2785" s="31">
        <v>141</v>
      </c>
      <c r="F2785" s="31">
        <v>82</v>
      </c>
      <c r="G2785" s="31">
        <v>4547.87</v>
      </c>
      <c r="H2785" s="31">
        <v>641249.67000000004</v>
      </c>
      <c r="I2785" s="32">
        <v>45850</v>
      </c>
      <c r="J2785" s="32">
        <v>45871</v>
      </c>
      <c r="K2785" s="31" t="s">
        <v>29</v>
      </c>
      <c r="L2785" s="33" t="s">
        <v>33</v>
      </c>
      <c r="M2785" s="13" t="str">
        <f>PROPER(TRIM(SUBSTITUTE(B2785,"###"," ")))</f>
        <v>Rich Mini</v>
      </c>
      <c r="N2785" s="13" t="str">
        <f>PROPER(TRIM(SUBSTITUTE(C2785,"###"," ")))</f>
        <v>Electronics</v>
      </c>
      <c r="O2785" s="13" t="str">
        <f>PROPER(TRIM(SUBSTITUTE(D2785,"###"," ")))</f>
        <v>Abc Pvt Ltd</v>
      </c>
      <c r="P2785" s="13" t="str">
        <f t="shared" si="301"/>
        <v>Rich Mini</v>
      </c>
      <c r="Q2785" s="34" t="str">
        <f t="shared" si="302"/>
        <v>Electronics</v>
      </c>
      <c r="R2785" s="13" t="str">
        <f t="shared" si="303"/>
        <v>Abc Pvt Ltd</v>
      </c>
      <c r="S2785" s="35">
        <f t="shared" si="304"/>
        <v>141</v>
      </c>
      <c r="T2785" s="35">
        <f t="shared" si="305"/>
        <v>82</v>
      </c>
      <c r="U2785" s="14">
        <f t="shared" si="306"/>
        <v>4547.87</v>
      </c>
      <c r="V2785" s="14">
        <f t="shared" si="307"/>
        <v>641249.67000000004</v>
      </c>
      <c r="W2785" s="13" t="str">
        <v>In Stock</v>
      </c>
      <c r="X2785" s="13" t="str">
        <v>No</v>
      </c>
      <c r="Y2785" s="13">
        <v>0</v>
      </c>
    </row>
    <row r="2786" spans="1:25" x14ac:dyDescent="0.3">
      <c r="A2786" s="31" t="s">
        <v>5505</v>
      </c>
      <c r="B2786" s="31" t="s">
        <v>5506</v>
      </c>
      <c r="C2786" s="31" t="s">
        <v>44</v>
      </c>
      <c r="D2786" s="31" t="s">
        <v>24</v>
      </c>
      <c r="E2786" s="31">
        <v>185</v>
      </c>
      <c r="F2786" s="31">
        <v>34</v>
      </c>
      <c r="G2786" s="31">
        <v>12468.59</v>
      </c>
      <c r="H2786" s="31">
        <v>2306689.15</v>
      </c>
      <c r="I2786" s="32">
        <v>45795</v>
      </c>
      <c r="J2786" s="32">
        <v>45912</v>
      </c>
      <c r="K2786" s="31" t="s">
        <v>54</v>
      </c>
      <c r="L2786" s="33" t="s">
        <v>21</v>
      </c>
      <c r="M2786" s="13" t="str">
        <f>PROPER(TRIM(SUBSTITUTE(B2786,"###"," ")))</f>
        <v>Event Plus</v>
      </c>
      <c r="N2786" s="13" t="str">
        <f>PROPER(TRIM(SUBSTITUTE(C2786,"###"," ")))</f>
        <v>Groceries</v>
      </c>
      <c r="O2786" s="13" t="str">
        <f>PROPER(TRIM(SUBSTITUTE(D2786,"###"," ")))</f>
        <v>Omni Suppliers</v>
      </c>
      <c r="P2786" s="13" t="str">
        <f t="shared" si="301"/>
        <v>Event Plus</v>
      </c>
      <c r="Q2786" s="34" t="str">
        <f t="shared" si="302"/>
        <v>Groceries</v>
      </c>
      <c r="R2786" s="13" t="str">
        <f t="shared" si="303"/>
        <v>Omni Suppliers</v>
      </c>
      <c r="S2786" s="35">
        <f t="shared" si="304"/>
        <v>185</v>
      </c>
      <c r="T2786" s="35">
        <f t="shared" si="305"/>
        <v>34</v>
      </c>
      <c r="U2786" s="14">
        <f t="shared" si="306"/>
        <v>12468.59</v>
      </c>
      <c r="V2786" s="14">
        <f t="shared" si="307"/>
        <v>2306689.15</v>
      </c>
      <c r="W2786" s="13" t="str">
        <v>In Stock</v>
      </c>
      <c r="X2786" s="13" t="str">
        <v>No</v>
      </c>
      <c r="Y2786" s="13">
        <v>0</v>
      </c>
    </row>
    <row r="2787" spans="1:25" x14ac:dyDescent="0.3">
      <c r="A2787" s="31" t="s">
        <v>5508</v>
      </c>
      <c r="B2787" s="31" t="s">
        <v>5509</v>
      </c>
      <c r="C2787" s="31" t="s">
        <v>44</v>
      </c>
      <c r="D2787" s="31" t="s">
        <v>53</v>
      </c>
      <c r="E2787" s="31">
        <v>77</v>
      </c>
      <c r="F2787" s="31">
        <v>38</v>
      </c>
      <c r="G2787" s="31">
        <v>4028.83</v>
      </c>
      <c r="H2787" s="31">
        <v>310219.90999999997</v>
      </c>
      <c r="I2787" s="32">
        <v>45811</v>
      </c>
      <c r="J2787" s="32">
        <v>45863</v>
      </c>
      <c r="K2787" s="31" t="s">
        <v>54</v>
      </c>
      <c r="L2787" s="33" t="s">
        <v>58</v>
      </c>
      <c r="M2787" s="13" t="str">
        <f>PROPER(TRIM(SUBSTITUTE(B2787,"###"," ")))</f>
        <v>Member Max</v>
      </c>
      <c r="N2787" s="13" t="str">
        <f>PROPER(TRIM(SUBSTITUTE(C2787,"###"," ")))</f>
        <v>Groceries</v>
      </c>
      <c r="O2787" s="13" t="str">
        <f>PROPER(TRIM(SUBSTITUTE(D2787,"###"," ")))</f>
        <v>Abc Pvt Ltd</v>
      </c>
      <c r="P2787" s="13" t="str">
        <f t="shared" si="301"/>
        <v>Member Max</v>
      </c>
      <c r="Q2787" s="34" t="str">
        <f t="shared" si="302"/>
        <v>Groceries</v>
      </c>
      <c r="R2787" s="13" t="str">
        <f t="shared" si="303"/>
        <v>Abc Pvt Ltd</v>
      </c>
      <c r="S2787" s="35">
        <f t="shared" si="304"/>
        <v>77</v>
      </c>
      <c r="T2787" s="35">
        <f t="shared" si="305"/>
        <v>38</v>
      </c>
      <c r="U2787" s="14">
        <f t="shared" si="306"/>
        <v>4028.83</v>
      </c>
      <c r="V2787" s="14">
        <f t="shared" si="307"/>
        <v>310219.90999999997</v>
      </c>
      <c r="W2787" s="13" t="str">
        <v>In Stock</v>
      </c>
      <c r="X2787" s="13" t="str">
        <v>No</v>
      </c>
      <c r="Y2787" s="13">
        <v>0</v>
      </c>
    </row>
    <row r="2788" spans="1:25" x14ac:dyDescent="0.3">
      <c r="A2788" s="31" t="s">
        <v>5511</v>
      </c>
      <c r="B2788" s="31" t="s">
        <v>5512</v>
      </c>
      <c r="C2788" s="31" t="s">
        <v>28</v>
      </c>
      <c r="D2788" s="31" t="s">
        <v>53</v>
      </c>
      <c r="E2788" s="31">
        <v>110</v>
      </c>
      <c r="F2788" s="31">
        <v>67</v>
      </c>
      <c r="G2788" s="31">
        <v>13361.53</v>
      </c>
      <c r="H2788" s="31">
        <v>1469768.3</v>
      </c>
      <c r="I2788" s="32">
        <v>45726</v>
      </c>
      <c r="J2788" s="32">
        <v>45885</v>
      </c>
      <c r="K2788" s="31" t="s">
        <v>54</v>
      </c>
      <c r="L2788" s="33" t="s">
        <v>17</v>
      </c>
      <c r="M2788" s="13" t="str">
        <f>PROPER(TRIM(SUBSTITUTE(B2788,"###"," ")))</f>
        <v>What X</v>
      </c>
      <c r="N2788" s="13" t="str">
        <f>PROPER(TRIM(SUBSTITUTE(C2788,"###"," ")))</f>
        <v>Furniture</v>
      </c>
      <c r="O2788" s="13" t="str">
        <f>PROPER(TRIM(SUBSTITUTE(D2788,"###"," ")))</f>
        <v>Abc Pvt Ltd</v>
      </c>
      <c r="P2788" s="13" t="str">
        <f t="shared" si="301"/>
        <v>What X</v>
      </c>
      <c r="Q2788" s="34" t="str">
        <f t="shared" si="302"/>
        <v>Furniture</v>
      </c>
      <c r="R2788" s="13" t="str">
        <f t="shared" si="303"/>
        <v>Abc Pvt Ltd</v>
      </c>
      <c r="S2788" s="35">
        <f t="shared" si="304"/>
        <v>110</v>
      </c>
      <c r="T2788" s="35">
        <f t="shared" si="305"/>
        <v>67</v>
      </c>
      <c r="U2788" s="14">
        <f t="shared" si="306"/>
        <v>13361.53</v>
      </c>
      <c r="V2788" s="14">
        <f t="shared" si="307"/>
        <v>1469768.3</v>
      </c>
      <c r="W2788" s="13" t="str">
        <v>In Stock</v>
      </c>
      <c r="X2788" s="13" t="str">
        <v>No</v>
      </c>
      <c r="Y2788" s="13">
        <v>0</v>
      </c>
    </row>
    <row r="2789" spans="1:25" x14ac:dyDescent="0.3">
      <c r="A2789" s="31" t="s">
        <v>5513</v>
      </c>
      <c r="B2789" s="31" t="s">
        <v>5514</v>
      </c>
      <c r="C2789" s="31" t="s">
        <v>44</v>
      </c>
      <c r="D2789" s="31" t="s">
        <v>41</v>
      </c>
      <c r="E2789" s="13"/>
      <c r="F2789" s="31">
        <v>92</v>
      </c>
      <c r="G2789" s="31">
        <v>14901.07</v>
      </c>
      <c r="H2789" s="13"/>
      <c r="I2789" s="32">
        <v>45849</v>
      </c>
      <c r="J2789" s="32">
        <v>45937</v>
      </c>
      <c r="K2789" s="31" t="s">
        <v>54</v>
      </c>
      <c r="L2789" s="33" t="s">
        <v>58</v>
      </c>
      <c r="M2789" s="13" t="str">
        <f>PROPER(TRIM(SUBSTITUTE(B2789,"###"," ")))</f>
        <v>Say Lite</v>
      </c>
      <c r="N2789" s="13" t="str">
        <f>PROPER(TRIM(SUBSTITUTE(C2789,"###"," ")))</f>
        <v>Groceries</v>
      </c>
      <c r="O2789" s="13" t="str">
        <f>PROPER(TRIM(SUBSTITUTE(D2789,"###"," ")))</f>
        <v>Quickstock</v>
      </c>
      <c r="P2789" s="13" t="str">
        <f t="shared" si="301"/>
        <v>Say Lite</v>
      </c>
      <c r="Q2789" s="34" t="str">
        <f t="shared" si="302"/>
        <v>Groceries</v>
      </c>
      <c r="R2789" s="13" t="str">
        <f t="shared" si="303"/>
        <v>Quickstock</v>
      </c>
      <c r="S2789" s="35">
        <f t="shared" si="304"/>
        <v>0</v>
      </c>
      <c r="T2789" s="35">
        <f t="shared" si="305"/>
        <v>92</v>
      </c>
      <c r="U2789" s="14">
        <f t="shared" si="306"/>
        <v>14901.07</v>
      </c>
      <c r="V2789" s="14">
        <f t="shared" si="307"/>
        <v>0</v>
      </c>
      <c r="W2789" s="13" t="str">
        <v>Out of Stock</v>
      </c>
      <c r="X2789" s="13" t="str">
        <v>Yes</v>
      </c>
      <c r="Y2789" s="13">
        <v>1</v>
      </c>
    </row>
    <row r="2790" spans="1:25" x14ac:dyDescent="0.3">
      <c r="A2790" s="31" t="s">
        <v>5515</v>
      </c>
      <c r="B2790" s="31" t="s">
        <v>4922</v>
      </c>
      <c r="C2790" s="31" t="s">
        <v>40</v>
      </c>
      <c r="D2790" s="31" t="s">
        <v>24</v>
      </c>
      <c r="E2790" s="31">
        <v>107</v>
      </c>
      <c r="F2790" s="31">
        <v>67</v>
      </c>
      <c r="G2790" s="31">
        <v>1304.3699999999999</v>
      </c>
      <c r="H2790" s="31">
        <v>139567.59</v>
      </c>
      <c r="I2790" s="32">
        <v>45697</v>
      </c>
      <c r="J2790" s="32">
        <v>45891</v>
      </c>
      <c r="K2790" s="31" t="s">
        <v>54</v>
      </c>
      <c r="L2790" s="33" t="s">
        <v>58</v>
      </c>
      <c r="M2790" s="13" t="str">
        <f>PROPER(TRIM(SUBSTITUTE(B2790,"###"," ")))</f>
        <v>Build X</v>
      </c>
      <c r="N2790" s="13" t="str">
        <f>PROPER(TRIM(SUBSTITUTE(C2790,"###"," ")))</f>
        <v>Electronics</v>
      </c>
      <c r="O2790" s="13" t="str">
        <f>PROPER(TRIM(SUBSTITUTE(D2790,"###"," ")))</f>
        <v>Omni Suppliers</v>
      </c>
      <c r="P2790" s="13" t="str">
        <f t="shared" si="301"/>
        <v>Build X</v>
      </c>
      <c r="Q2790" s="34" t="str">
        <f t="shared" si="302"/>
        <v>Electronics</v>
      </c>
      <c r="R2790" s="13" t="str">
        <f t="shared" si="303"/>
        <v>Omni Suppliers</v>
      </c>
      <c r="S2790" s="35">
        <f t="shared" si="304"/>
        <v>107</v>
      </c>
      <c r="T2790" s="35">
        <f t="shared" si="305"/>
        <v>67</v>
      </c>
      <c r="U2790" s="14">
        <f t="shared" si="306"/>
        <v>1304.3699999999999</v>
      </c>
      <c r="V2790" s="14">
        <f t="shared" si="307"/>
        <v>139567.59</v>
      </c>
      <c r="W2790" s="13" t="str">
        <v>In Stock</v>
      </c>
      <c r="X2790" s="13" t="str">
        <v>No</v>
      </c>
      <c r="Y2790" s="13">
        <v>0</v>
      </c>
    </row>
    <row r="2791" spans="1:25" x14ac:dyDescent="0.3">
      <c r="A2791" s="31" t="s">
        <v>5516</v>
      </c>
      <c r="B2791" s="31" t="s">
        <v>5517</v>
      </c>
      <c r="C2791" s="31" t="s">
        <v>44</v>
      </c>
      <c r="D2791" s="31" t="s">
        <v>15</v>
      </c>
      <c r="E2791" s="31">
        <v>128</v>
      </c>
      <c r="F2791" s="31">
        <v>89</v>
      </c>
      <c r="G2791" s="31">
        <v>11402.42</v>
      </c>
      <c r="H2791" s="31">
        <v>1459509.76</v>
      </c>
      <c r="I2791" s="32">
        <v>45706</v>
      </c>
      <c r="J2791" s="32">
        <v>45872</v>
      </c>
      <c r="K2791" s="31" t="s">
        <v>29</v>
      </c>
      <c r="L2791" s="33" t="s">
        <v>17</v>
      </c>
      <c r="M2791" s="13" t="str">
        <f>PROPER(TRIM(SUBSTITUTE(B2791,"###"," ")))</f>
        <v>Relate Mini</v>
      </c>
      <c r="N2791" s="13" t="str">
        <f>PROPER(TRIM(SUBSTITUTE(C2791,"###"," ")))</f>
        <v>Groceries</v>
      </c>
      <c r="O2791" s="13" t="str">
        <f>PROPER(TRIM(SUBSTITUTE(D2791,"###"," ")))</f>
        <v>Global Traders</v>
      </c>
      <c r="P2791" s="13" t="str">
        <f t="shared" si="301"/>
        <v>Relate Mini</v>
      </c>
      <c r="Q2791" s="34" t="str">
        <f t="shared" si="302"/>
        <v>Groceries</v>
      </c>
      <c r="R2791" s="13" t="str">
        <f t="shared" si="303"/>
        <v>Global Traders</v>
      </c>
      <c r="S2791" s="35">
        <f t="shared" si="304"/>
        <v>128</v>
      </c>
      <c r="T2791" s="35">
        <f t="shared" si="305"/>
        <v>89</v>
      </c>
      <c r="U2791" s="14">
        <f t="shared" si="306"/>
        <v>11402.42</v>
      </c>
      <c r="V2791" s="14">
        <f t="shared" si="307"/>
        <v>1459509.76</v>
      </c>
      <c r="W2791" s="13" t="str">
        <v>In Stock</v>
      </c>
      <c r="X2791" s="13" t="str">
        <v>No</v>
      </c>
      <c r="Y2791" s="13">
        <v>0</v>
      </c>
    </row>
    <row r="2792" spans="1:25" x14ac:dyDescent="0.3">
      <c r="A2792" s="31" t="s">
        <v>5518</v>
      </c>
      <c r="B2792" s="31" t="s">
        <v>968</v>
      </c>
      <c r="C2792" s="31" t="s">
        <v>20</v>
      </c>
      <c r="D2792" s="31" t="s">
        <v>15</v>
      </c>
      <c r="E2792" s="31">
        <v>4</v>
      </c>
      <c r="F2792" s="31">
        <v>69</v>
      </c>
      <c r="G2792" s="31">
        <v>6071.69</v>
      </c>
      <c r="H2792" s="31">
        <v>24286.76</v>
      </c>
      <c r="I2792" s="32">
        <v>45809</v>
      </c>
      <c r="J2792" s="32">
        <v>45898</v>
      </c>
      <c r="K2792" s="31" t="s">
        <v>46</v>
      </c>
      <c r="L2792" s="33" t="s">
        <v>30</v>
      </c>
      <c r="M2792" s="13" t="str">
        <f>PROPER(TRIM(SUBSTITUTE(B2792,"###"," ")))</f>
        <v>Stuff Max</v>
      </c>
      <c r="N2792" s="13" t="str">
        <f>PROPER(TRIM(SUBSTITUTE(C2792,"###"," ")))</f>
        <v>Toys</v>
      </c>
      <c r="O2792" s="13" t="str">
        <f>PROPER(TRIM(SUBSTITUTE(D2792,"###"," ")))</f>
        <v>Global Traders</v>
      </c>
      <c r="P2792" s="13" t="str">
        <f t="shared" si="301"/>
        <v>Stuff Max</v>
      </c>
      <c r="Q2792" s="34" t="str">
        <f t="shared" si="302"/>
        <v>Toys</v>
      </c>
      <c r="R2792" s="13" t="str">
        <f t="shared" si="303"/>
        <v>Global Traders</v>
      </c>
      <c r="S2792" s="35">
        <f t="shared" si="304"/>
        <v>4</v>
      </c>
      <c r="T2792" s="35">
        <f t="shared" si="305"/>
        <v>69</v>
      </c>
      <c r="U2792" s="14">
        <f t="shared" si="306"/>
        <v>6071.69</v>
      </c>
      <c r="V2792" s="14">
        <f t="shared" si="307"/>
        <v>24286.76</v>
      </c>
      <c r="W2792" s="13" t="str">
        <v>Low Stock</v>
      </c>
      <c r="X2792" s="13" t="str">
        <v>Yes</v>
      </c>
      <c r="Y2792" s="13">
        <v>1</v>
      </c>
    </row>
    <row r="2793" spans="1:25" x14ac:dyDescent="0.3">
      <c r="A2793" s="31" t="s">
        <v>5519</v>
      </c>
      <c r="B2793" s="31" t="s">
        <v>5520</v>
      </c>
      <c r="C2793" s="31" t="s">
        <v>28</v>
      </c>
      <c r="D2793" s="31" t="s">
        <v>53</v>
      </c>
      <c r="E2793" s="31">
        <v>83</v>
      </c>
      <c r="F2793" s="31">
        <v>47</v>
      </c>
      <c r="G2793" s="31">
        <v>7823.04</v>
      </c>
      <c r="H2793" s="31">
        <v>649312.31999999995</v>
      </c>
      <c r="I2793" s="32">
        <v>45817</v>
      </c>
      <c r="J2793" s="32">
        <v>45886</v>
      </c>
      <c r="K2793" s="31" t="s">
        <v>16</v>
      </c>
      <c r="L2793" s="33" t="s">
        <v>21</v>
      </c>
      <c r="M2793" s="13" t="str">
        <f>PROPER(TRIM(SUBSTITUTE(B2793,"###"," ")))</f>
        <v>Share Mini</v>
      </c>
      <c r="N2793" s="13" t="str">
        <f>PROPER(TRIM(SUBSTITUTE(C2793,"###"," ")))</f>
        <v>Furniture</v>
      </c>
      <c r="O2793" s="13" t="str">
        <f>PROPER(TRIM(SUBSTITUTE(D2793,"###"," ")))</f>
        <v>Abc Pvt Ltd</v>
      </c>
      <c r="P2793" s="13" t="str">
        <f t="shared" si="301"/>
        <v>Share Mini</v>
      </c>
      <c r="Q2793" s="34" t="str">
        <f t="shared" si="302"/>
        <v>Furniture</v>
      </c>
      <c r="R2793" s="13" t="str">
        <f t="shared" si="303"/>
        <v>Abc Pvt Ltd</v>
      </c>
      <c r="S2793" s="35">
        <f t="shared" si="304"/>
        <v>83</v>
      </c>
      <c r="T2793" s="35">
        <f t="shared" si="305"/>
        <v>47</v>
      </c>
      <c r="U2793" s="14">
        <f t="shared" si="306"/>
        <v>7823.04</v>
      </c>
      <c r="V2793" s="14">
        <f t="shared" si="307"/>
        <v>649312.31999999995</v>
      </c>
      <c r="W2793" s="13" t="str">
        <v>In Stock</v>
      </c>
      <c r="X2793" s="13" t="str">
        <v>No</v>
      </c>
      <c r="Y2793" s="13">
        <v>0</v>
      </c>
    </row>
    <row r="2794" spans="1:25" x14ac:dyDescent="0.3">
      <c r="A2794" s="31" t="s">
        <v>5521</v>
      </c>
      <c r="B2794" s="31" t="s">
        <v>5522</v>
      </c>
      <c r="C2794" s="31" t="s">
        <v>14</v>
      </c>
      <c r="D2794" s="31" t="s">
        <v>41</v>
      </c>
      <c r="E2794" s="31">
        <v>90</v>
      </c>
      <c r="F2794" s="31">
        <v>75</v>
      </c>
      <c r="G2794" s="31">
        <v>4605.2</v>
      </c>
      <c r="H2794" s="31">
        <v>414468</v>
      </c>
      <c r="I2794" s="32">
        <v>45801</v>
      </c>
      <c r="J2794" s="32">
        <v>45867</v>
      </c>
      <c r="K2794" s="31" t="s">
        <v>57</v>
      </c>
      <c r="L2794" s="33" t="s">
        <v>33</v>
      </c>
      <c r="M2794" s="13" t="str">
        <f>PROPER(TRIM(SUBSTITUTE(B2794,"###"," ")))</f>
        <v>List X</v>
      </c>
      <c r="N2794" s="13" t="str">
        <f>PROPER(TRIM(SUBSTITUTE(C2794,"###"," ")))</f>
        <v>Clothing</v>
      </c>
      <c r="O2794" s="13" t="str">
        <f>PROPER(TRIM(SUBSTITUTE(D2794,"###"," ")))</f>
        <v>Quickstock</v>
      </c>
      <c r="P2794" s="13" t="str">
        <f t="shared" si="301"/>
        <v>List X</v>
      </c>
      <c r="Q2794" s="34" t="str">
        <f t="shared" si="302"/>
        <v>Clothing</v>
      </c>
      <c r="R2794" s="13" t="str">
        <f t="shared" si="303"/>
        <v>Quickstock</v>
      </c>
      <c r="S2794" s="35">
        <f t="shared" si="304"/>
        <v>90</v>
      </c>
      <c r="T2794" s="35">
        <f t="shared" si="305"/>
        <v>75</v>
      </c>
      <c r="U2794" s="14">
        <f t="shared" si="306"/>
        <v>4605.2</v>
      </c>
      <c r="V2794" s="14">
        <f t="shared" si="307"/>
        <v>414468</v>
      </c>
      <c r="W2794" s="13" t="str">
        <v>In Stock</v>
      </c>
      <c r="X2794" s="13" t="str">
        <v>No</v>
      </c>
      <c r="Y2794" s="13">
        <v>0</v>
      </c>
    </row>
    <row r="2795" spans="1:25" x14ac:dyDescent="0.3">
      <c r="A2795" s="31" t="s">
        <v>5523</v>
      </c>
      <c r="B2795" s="31" t="s">
        <v>5524</v>
      </c>
      <c r="C2795" s="31" t="s">
        <v>20</v>
      </c>
      <c r="D2795" s="31" t="s">
        <v>41</v>
      </c>
      <c r="E2795" s="31">
        <v>15</v>
      </c>
      <c r="F2795" s="31">
        <v>73</v>
      </c>
      <c r="G2795" s="31">
        <v>2873.9</v>
      </c>
      <c r="H2795" s="31">
        <v>43108.5</v>
      </c>
      <c r="I2795" s="32">
        <v>45840</v>
      </c>
      <c r="J2795" s="32">
        <v>45875</v>
      </c>
      <c r="K2795" s="31" t="s">
        <v>54</v>
      </c>
      <c r="L2795" s="33" t="s">
        <v>17</v>
      </c>
      <c r="M2795" s="13" t="str">
        <f>PROPER(TRIM(SUBSTITUTE(B2795,"###"," ")))</f>
        <v>Care Pro</v>
      </c>
      <c r="N2795" s="13" t="str">
        <f>PROPER(TRIM(SUBSTITUTE(C2795,"###"," ")))</f>
        <v>Toys</v>
      </c>
      <c r="O2795" s="13" t="str">
        <f>PROPER(TRIM(SUBSTITUTE(D2795,"###"," ")))</f>
        <v>Quickstock</v>
      </c>
      <c r="P2795" s="13" t="str">
        <f t="shared" si="301"/>
        <v>Care Pro</v>
      </c>
      <c r="Q2795" s="34" t="str">
        <f t="shared" si="302"/>
        <v>Toys</v>
      </c>
      <c r="R2795" s="13" t="str">
        <f t="shared" si="303"/>
        <v>Quickstock</v>
      </c>
      <c r="S2795" s="35">
        <f t="shared" si="304"/>
        <v>15</v>
      </c>
      <c r="T2795" s="35">
        <f t="shared" si="305"/>
        <v>73</v>
      </c>
      <c r="U2795" s="14">
        <f t="shared" si="306"/>
        <v>2873.9</v>
      </c>
      <c r="V2795" s="14">
        <f t="shared" si="307"/>
        <v>43108.5</v>
      </c>
      <c r="W2795" s="13" t="str">
        <v>Low Stock</v>
      </c>
      <c r="X2795" s="13" t="str">
        <v>Yes</v>
      </c>
      <c r="Y2795" s="13">
        <v>1</v>
      </c>
    </row>
    <row r="2796" spans="1:25" x14ac:dyDescent="0.3">
      <c r="A2796" s="31" t="s">
        <v>5526</v>
      </c>
      <c r="B2796" s="31" t="s">
        <v>772</v>
      </c>
      <c r="C2796" s="31" t="s">
        <v>20</v>
      </c>
      <c r="D2796" s="31" t="s">
        <v>24</v>
      </c>
      <c r="E2796" s="31">
        <v>154</v>
      </c>
      <c r="F2796" s="31">
        <v>36</v>
      </c>
      <c r="G2796" s="31">
        <v>1097.22</v>
      </c>
      <c r="H2796" s="31">
        <v>168971.88</v>
      </c>
      <c r="I2796" s="32">
        <v>45725</v>
      </c>
      <c r="J2796" s="32">
        <v>45886</v>
      </c>
      <c r="K2796" s="31" t="s">
        <v>25</v>
      </c>
      <c r="L2796" s="33" t="s">
        <v>30</v>
      </c>
      <c r="M2796" s="13" t="str">
        <f>PROPER(TRIM(SUBSTITUTE(B2796,"###"," ")))</f>
        <v>About Mini</v>
      </c>
      <c r="N2796" s="13" t="str">
        <f>PROPER(TRIM(SUBSTITUTE(C2796,"###"," ")))</f>
        <v>Toys</v>
      </c>
      <c r="O2796" s="13" t="str">
        <f>PROPER(TRIM(SUBSTITUTE(D2796,"###"," ")))</f>
        <v>Omni Suppliers</v>
      </c>
      <c r="P2796" s="13" t="str">
        <f t="shared" si="301"/>
        <v>About Mini</v>
      </c>
      <c r="Q2796" s="34" t="str">
        <f t="shared" si="302"/>
        <v>Toys</v>
      </c>
      <c r="R2796" s="13" t="str">
        <f t="shared" si="303"/>
        <v>Omni Suppliers</v>
      </c>
      <c r="S2796" s="35">
        <f t="shared" si="304"/>
        <v>154</v>
      </c>
      <c r="T2796" s="35">
        <f t="shared" si="305"/>
        <v>36</v>
      </c>
      <c r="U2796" s="14">
        <f t="shared" si="306"/>
        <v>1097.22</v>
      </c>
      <c r="V2796" s="14">
        <f t="shared" si="307"/>
        <v>168971.88</v>
      </c>
      <c r="W2796" s="13" t="str">
        <v>In Stock</v>
      </c>
      <c r="X2796" s="13" t="str">
        <v>No</v>
      </c>
      <c r="Y2796" s="13">
        <v>0</v>
      </c>
    </row>
    <row r="2797" spans="1:25" x14ac:dyDescent="0.3">
      <c r="A2797" s="31" t="s">
        <v>5527</v>
      </c>
      <c r="B2797" s="31" t="s">
        <v>5528</v>
      </c>
      <c r="C2797" s="31" t="s">
        <v>28</v>
      </c>
      <c r="D2797" s="13"/>
      <c r="E2797" s="31">
        <v>167</v>
      </c>
      <c r="F2797" s="31">
        <v>22</v>
      </c>
      <c r="G2797" s="31">
        <v>1359.28</v>
      </c>
      <c r="H2797" s="31">
        <v>226999.76</v>
      </c>
      <c r="I2797" s="32">
        <v>45669</v>
      </c>
      <c r="J2797" s="32">
        <v>45895</v>
      </c>
      <c r="K2797" s="31" t="s">
        <v>29</v>
      </c>
      <c r="L2797" s="33" t="s">
        <v>30</v>
      </c>
      <c r="M2797" s="13" t="str">
        <f>PROPER(TRIM(SUBSTITUTE(B2797,"###"," ")))</f>
        <v>Write Lite</v>
      </c>
      <c r="N2797" s="13" t="str">
        <f>PROPER(TRIM(SUBSTITUTE(C2797,"###"," ")))</f>
        <v>Furniture</v>
      </c>
      <c r="O2797" s="13" t="str">
        <f>PROPER(TRIM(SUBSTITUTE(D2797,"###"," ")))</f>
        <v/>
      </c>
      <c r="P2797" s="13" t="str">
        <f t="shared" si="301"/>
        <v>Write Lite</v>
      </c>
      <c r="Q2797" s="34" t="str">
        <f t="shared" si="302"/>
        <v>Furniture</v>
      </c>
      <c r="R2797" s="13" t="str">
        <f t="shared" si="303"/>
        <v>Others</v>
      </c>
      <c r="S2797" s="35">
        <f t="shared" si="304"/>
        <v>167</v>
      </c>
      <c r="T2797" s="35">
        <f t="shared" si="305"/>
        <v>22</v>
      </c>
      <c r="U2797" s="14">
        <f t="shared" si="306"/>
        <v>1359.28</v>
      </c>
      <c r="V2797" s="14">
        <f t="shared" si="307"/>
        <v>226999.76</v>
      </c>
      <c r="W2797" s="13" t="str">
        <v>In Stock</v>
      </c>
      <c r="X2797" s="13" t="str">
        <v>No</v>
      </c>
      <c r="Y2797" s="13">
        <v>0</v>
      </c>
    </row>
    <row r="2798" spans="1:25" x14ac:dyDescent="0.3">
      <c r="A2798" s="31" t="s">
        <v>5529</v>
      </c>
      <c r="B2798" s="31" t="s">
        <v>5530</v>
      </c>
      <c r="C2798" s="31" t="s">
        <v>28</v>
      </c>
      <c r="D2798" s="13"/>
      <c r="E2798" s="31">
        <v>121</v>
      </c>
      <c r="F2798" s="31">
        <v>25</v>
      </c>
      <c r="G2798" s="31">
        <v>13946.11</v>
      </c>
      <c r="H2798" s="31">
        <v>1687479.31</v>
      </c>
      <c r="I2798" s="32">
        <v>45831</v>
      </c>
      <c r="J2798" s="32">
        <v>45896</v>
      </c>
      <c r="K2798" s="31" t="s">
        <v>25</v>
      </c>
      <c r="L2798" s="33" t="s">
        <v>21</v>
      </c>
      <c r="M2798" s="13" t="str">
        <f>PROPER(TRIM(SUBSTITUTE(B2798,"###"," ")))</f>
        <v>Military Max</v>
      </c>
      <c r="N2798" s="13" t="str">
        <f>PROPER(TRIM(SUBSTITUTE(C2798,"###"," ")))</f>
        <v>Furniture</v>
      </c>
      <c r="O2798" s="13" t="str">
        <f>PROPER(TRIM(SUBSTITUTE(D2798,"###"," ")))</f>
        <v/>
      </c>
      <c r="P2798" s="13" t="str">
        <f t="shared" si="301"/>
        <v>Military Max</v>
      </c>
      <c r="Q2798" s="34" t="str">
        <f t="shared" si="302"/>
        <v>Furniture</v>
      </c>
      <c r="R2798" s="13" t="str">
        <f t="shared" si="303"/>
        <v>Others</v>
      </c>
      <c r="S2798" s="35">
        <f t="shared" si="304"/>
        <v>121</v>
      </c>
      <c r="T2798" s="35">
        <f t="shared" si="305"/>
        <v>25</v>
      </c>
      <c r="U2798" s="14">
        <f t="shared" si="306"/>
        <v>13946.11</v>
      </c>
      <c r="V2798" s="14">
        <f t="shared" si="307"/>
        <v>1687479.31</v>
      </c>
      <c r="W2798" s="13" t="str">
        <v>In Stock</v>
      </c>
      <c r="X2798" s="13" t="str">
        <v>No</v>
      </c>
      <c r="Y2798" s="13">
        <v>0</v>
      </c>
    </row>
    <row r="2799" spans="1:25" x14ac:dyDescent="0.3">
      <c r="A2799" s="31" t="s">
        <v>5531</v>
      </c>
      <c r="B2799" s="31" t="s">
        <v>5532</v>
      </c>
      <c r="C2799" s="31" t="s">
        <v>28</v>
      </c>
      <c r="D2799" s="31" t="s">
        <v>45</v>
      </c>
      <c r="E2799" s="31">
        <v>185</v>
      </c>
      <c r="F2799" s="31">
        <v>64</v>
      </c>
      <c r="G2799" s="31">
        <v>16847.400000000001</v>
      </c>
      <c r="H2799" s="31">
        <v>3116769</v>
      </c>
      <c r="I2799" s="32">
        <v>45693</v>
      </c>
      <c r="J2799" s="32">
        <v>45935</v>
      </c>
      <c r="K2799" s="31" t="s">
        <v>54</v>
      </c>
      <c r="L2799" s="33" t="s">
        <v>17</v>
      </c>
      <c r="M2799" s="13" t="str">
        <f>PROPER(TRIM(SUBSTITUTE(B2799,"###"," ")))</f>
        <v>Back Pro</v>
      </c>
      <c r="N2799" s="13" t="str">
        <f>PROPER(TRIM(SUBSTITUTE(C2799,"###"," ")))</f>
        <v>Furniture</v>
      </c>
      <c r="O2799" s="13" t="str">
        <f>PROPER(TRIM(SUBSTITUTE(D2799,"###"," ")))</f>
        <v>Retailmart Inc</v>
      </c>
      <c r="P2799" s="13" t="str">
        <f t="shared" si="301"/>
        <v>Back Pro</v>
      </c>
      <c r="Q2799" s="34" t="str">
        <f t="shared" si="302"/>
        <v>Furniture</v>
      </c>
      <c r="R2799" s="13" t="str">
        <f t="shared" si="303"/>
        <v>Retailmart Inc</v>
      </c>
      <c r="S2799" s="35">
        <f t="shared" si="304"/>
        <v>185</v>
      </c>
      <c r="T2799" s="35">
        <f t="shared" si="305"/>
        <v>64</v>
      </c>
      <c r="U2799" s="14">
        <f t="shared" si="306"/>
        <v>16847.400000000001</v>
      </c>
      <c r="V2799" s="14">
        <f t="shared" si="307"/>
        <v>3116769.0000000005</v>
      </c>
      <c r="W2799" s="13" t="str">
        <v>In Stock</v>
      </c>
      <c r="X2799" s="13" t="str">
        <v>No</v>
      </c>
      <c r="Y2799" s="13">
        <v>0</v>
      </c>
    </row>
    <row r="2800" spans="1:25" x14ac:dyDescent="0.3">
      <c r="A2800" s="31" t="s">
        <v>5533</v>
      </c>
      <c r="B2800" s="31" t="s">
        <v>3176</v>
      </c>
      <c r="C2800" s="31" t="s">
        <v>20</v>
      </c>
      <c r="D2800" s="31" t="s">
        <v>24</v>
      </c>
      <c r="E2800" s="31">
        <v>150</v>
      </c>
      <c r="F2800" s="31">
        <v>51</v>
      </c>
      <c r="G2800" s="31">
        <v>15929.67</v>
      </c>
      <c r="H2800" s="31">
        <v>2389450.5</v>
      </c>
      <c r="I2800" s="32">
        <v>45767</v>
      </c>
      <c r="J2800" s="32">
        <v>45884</v>
      </c>
      <c r="K2800" s="31" t="s">
        <v>16</v>
      </c>
      <c r="L2800" s="33" t="s">
        <v>58</v>
      </c>
      <c r="M2800" s="13" t="str">
        <f>PROPER(TRIM(SUBSTITUTE(B2800,"###"," ")))</f>
        <v>Realize X</v>
      </c>
      <c r="N2800" s="13" t="str">
        <f>PROPER(TRIM(SUBSTITUTE(C2800,"###"," ")))</f>
        <v>Toys</v>
      </c>
      <c r="O2800" s="13" t="str">
        <f>PROPER(TRIM(SUBSTITUTE(D2800,"###"," ")))</f>
        <v>Omni Suppliers</v>
      </c>
      <c r="P2800" s="13" t="str">
        <f t="shared" si="301"/>
        <v>Realize X</v>
      </c>
      <c r="Q2800" s="34" t="str">
        <f t="shared" si="302"/>
        <v>Toys</v>
      </c>
      <c r="R2800" s="13" t="str">
        <f t="shared" si="303"/>
        <v>Omni Suppliers</v>
      </c>
      <c r="S2800" s="35">
        <f t="shared" si="304"/>
        <v>150</v>
      </c>
      <c r="T2800" s="35">
        <f t="shared" si="305"/>
        <v>51</v>
      </c>
      <c r="U2800" s="14">
        <f t="shared" si="306"/>
        <v>15929.67</v>
      </c>
      <c r="V2800" s="14">
        <f t="shared" si="307"/>
        <v>2389450.5</v>
      </c>
      <c r="W2800" s="13" t="str">
        <v>In Stock</v>
      </c>
      <c r="X2800" s="13" t="str">
        <v>No</v>
      </c>
      <c r="Y2800" s="13">
        <v>0</v>
      </c>
    </row>
    <row r="2801" spans="1:25" x14ac:dyDescent="0.3">
      <c r="A2801" s="31" t="s">
        <v>5534</v>
      </c>
      <c r="B2801" s="31" t="s">
        <v>5535</v>
      </c>
      <c r="C2801" s="31" t="s">
        <v>14</v>
      </c>
      <c r="D2801" s="31" t="s">
        <v>45</v>
      </c>
      <c r="E2801" s="31">
        <v>192</v>
      </c>
      <c r="F2801" s="31">
        <v>48</v>
      </c>
      <c r="G2801" s="31">
        <v>12573.27</v>
      </c>
      <c r="H2801" s="31">
        <v>2414067.84</v>
      </c>
      <c r="I2801" s="32">
        <v>45714</v>
      </c>
      <c r="J2801" s="32">
        <v>45902</v>
      </c>
      <c r="K2801" s="31" t="s">
        <v>16</v>
      </c>
      <c r="L2801" s="33" t="s">
        <v>58</v>
      </c>
      <c r="M2801" s="13" t="str">
        <f>PROPER(TRIM(SUBSTITUTE(B2801,"###"," ")))</f>
        <v>My Mini</v>
      </c>
      <c r="N2801" s="13" t="str">
        <f>PROPER(TRIM(SUBSTITUTE(C2801,"###"," ")))</f>
        <v>Clothing</v>
      </c>
      <c r="O2801" s="13" t="str">
        <f>PROPER(TRIM(SUBSTITUTE(D2801,"###"," ")))</f>
        <v>Retailmart Inc</v>
      </c>
      <c r="P2801" s="13" t="str">
        <f t="shared" si="301"/>
        <v>My Mini</v>
      </c>
      <c r="Q2801" s="34" t="str">
        <f t="shared" si="302"/>
        <v>Clothing</v>
      </c>
      <c r="R2801" s="13" t="str">
        <f t="shared" si="303"/>
        <v>Retailmart Inc</v>
      </c>
      <c r="S2801" s="35">
        <f t="shared" si="304"/>
        <v>192</v>
      </c>
      <c r="T2801" s="35">
        <f t="shared" si="305"/>
        <v>48</v>
      </c>
      <c r="U2801" s="14">
        <f t="shared" si="306"/>
        <v>12573.27</v>
      </c>
      <c r="V2801" s="14">
        <f t="shared" si="307"/>
        <v>2414067.84</v>
      </c>
      <c r="W2801" s="13" t="str">
        <v>In Stock</v>
      </c>
      <c r="X2801" s="13" t="str">
        <v>No</v>
      </c>
      <c r="Y2801" s="13">
        <v>0</v>
      </c>
    </row>
    <row r="2802" spans="1:25" x14ac:dyDescent="0.3">
      <c r="A2802" s="31" t="s">
        <v>5537</v>
      </c>
      <c r="B2802" s="31" t="s">
        <v>230</v>
      </c>
      <c r="C2802" s="31" t="s">
        <v>40</v>
      </c>
      <c r="D2802" s="31" t="s">
        <v>15</v>
      </c>
      <c r="E2802" s="31">
        <v>27</v>
      </c>
      <c r="F2802" s="31">
        <v>96</v>
      </c>
      <c r="G2802" s="31">
        <v>15477.42</v>
      </c>
      <c r="H2802" s="31">
        <v>417890.34</v>
      </c>
      <c r="I2802" s="32">
        <v>45812</v>
      </c>
      <c r="J2802" s="32">
        <v>45901</v>
      </c>
      <c r="K2802" s="31" t="s">
        <v>29</v>
      </c>
      <c r="L2802" s="33" t="s">
        <v>17</v>
      </c>
      <c r="M2802" s="13" t="str">
        <f>PROPER(TRIM(SUBSTITUTE(B2802,"###"," ")))</f>
        <v>Job Mini</v>
      </c>
      <c r="N2802" s="13" t="str">
        <f>PROPER(TRIM(SUBSTITUTE(C2802,"###"," ")))</f>
        <v>Electronics</v>
      </c>
      <c r="O2802" s="13" t="str">
        <f>PROPER(TRIM(SUBSTITUTE(D2802,"###"," ")))</f>
        <v>Global Traders</v>
      </c>
      <c r="P2802" s="13" t="str">
        <f t="shared" si="301"/>
        <v>Job Mini</v>
      </c>
      <c r="Q2802" s="34" t="str">
        <f t="shared" si="302"/>
        <v>Electronics</v>
      </c>
      <c r="R2802" s="13" t="str">
        <f t="shared" si="303"/>
        <v>Global Traders</v>
      </c>
      <c r="S2802" s="35">
        <f t="shared" si="304"/>
        <v>27</v>
      </c>
      <c r="T2802" s="35">
        <f t="shared" si="305"/>
        <v>96</v>
      </c>
      <c r="U2802" s="14">
        <f t="shared" si="306"/>
        <v>15477.42</v>
      </c>
      <c r="V2802" s="14">
        <f t="shared" si="307"/>
        <v>417890.34</v>
      </c>
      <c r="W2802" s="13" t="str">
        <v>Low Stock</v>
      </c>
      <c r="X2802" s="13" t="str">
        <v>Yes</v>
      </c>
      <c r="Y2802" s="13">
        <v>1</v>
      </c>
    </row>
    <row r="2803" spans="1:25" x14ac:dyDescent="0.3">
      <c r="A2803" s="31" t="s">
        <v>5538</v>
      </c>
      <c r="B2803" s="31" t="s">
        <v>1625</v>
      </c>
      <c r="C2803" s="31" t="s">
        <v>40</v>
      </c>
      <c r="D2803" s="13"/>
      <c r="E2803" s="31">
        <v>48</v>
      </c>
      <c r="F2803" s="31">
        <v>94</v>
      </c>
      <c r="G2803" s="31">
        <v>14371.46</v>
      </c>
      <c r="H2803" s="31">
        <v>689830.08</v>
      </c>
      <c r="I2803" s="32">
        <v>45801</v>
      </c>
      <c r="J2803" s="32">
        <v>45902</v>
      </c>
      <c r="K2803" s="31" t="s">
        <v>46</v>
      </c>
      <c r="L2803" s="33" t="s">
        <v>30</v>
      </c>
      <c r="M2803" s="13" t="str">
        <f>PROPER(TRIM(SUBSTITUTE(B2803,"###"," ")))</f>
        <v>Put Lite</v>
      </c>
      <c r="N2803" s="13" t="str">
        <f>PROPER(TRIM(SUBSTITUTE(C2803,"###"," ")))</f>
        <v>Electronics</v>
      </c>
      <c r="O2803" s="13" t="str">
        <f>PROPER(TRIM(SUBSTITUTE(D2803,"###"," ")))</f>
        <v/>
      </c>
      <c r="P2803" s="13" t="str">
        <f t="shared" si="301"/>
        <v>Put Lite</v>
      </c>
      <c r="Q2803" s="34" t="str">
        <f t="shared" si="302"/>
        <v>Electronics</v>
      </c>
      <c r="R2803" s="13" t="str">
        <f t="shared" si="303"/>
        <v>Others</v>
      </c>
      <c r="S2803" s="35">
        <f t="shared" si="304"/>
        <v>48</v>
      </c>
      <c r="T2803" s="35">
        <f t="shared" si="305"/>
        <v>94</v>
      </c>
      <c r="U2803" s="14">
        <f t="shared" si="306"/>
        <v>14371.46</v>
      </c>
      <c r="V2803" s="14">
        <f t="shared" si="307"/>
        <v>689830.08</v>
      </c>
      <c r="W2803" s="13" t="str">
        <v>Low Stock</v>
      </c>
      <c r="X2803" s="13" t="str">
        <v>Yes</v>
      </c>
      <c r="Y2803" s="13">
        <v>1</v>
      </c>
    </row>
    <row r="2804" spans="1:25" x14ac:dyDescent="0.3">
      <c r="A2804" s="31" t="s">
        <v>5539</v>
      </c>
      <c r="B2804" s="31" t="s">
        <v>5540</v>
      </c>
      <c r="C2804" s="31" t="s">
        <v>20</v>
      </c>
      <c r="D2804" s="31" t="s">
        <v>41</v>
      </c>
      <c r="E2804" s="31">
        <v>38</v>
      </c>
      <c r="F2804" s="31">
        <v>90</v>
      </c>
      <c r="G2804" s="31">
        <v>18018.099999999999</v>
      </c>
      <c r="H2804" s="31">
        <v>684687.79999999993</v>
      </c>
      <c r="I2804" s="32">
        <v>45746</v>
      </c>
      <c r="J2804" s="32">
        <v>45865</v>
      </c>
      <c r="K2804" s="31" t="s">
        <v>16</v>
      </c>
      <c r="L2804" s="33" t="s">
        <v>33</v>
      </c>
      <c r="M2804" s="13" t="str">
        <f>PROPER(TRIM(SUBSTITUTE(B2804,"###"," ")))</f>
        <v>Just X</v>
      </c>
      <c r="N2804" s="13" t="str">
        <f>PROPER(TRIM(SUBSTITUTE(C2804,"###"," ")))</f>
        <v>Toys</v>
      </c>
      <c r="O2804" s="13" t="str">
        <f>PROPER(TRIM(SUBSTITUTE(D2804,"###"," ")))</f>
        <v>Quickstock</v>
      </c>
      <c r="P2804" s="13" t="str">
        <f t="shared" si="301"/>
        <v>Just X</v>
      </c>
      <c r="Q2804" s="34" t="str">
        <f t="shared" si="302"/>
        <v>Toys</v>
      </c>
      <c r="R2804" s="13" t="str">
        <f t="shared" si="303"/>
        <v>Quickstock</v>
      </c>
      <c r="S2804" s="35">
        <f t="shared" si="304"/>
        <v>38</v>
      </c>
      <c r="T2804" s="35">
        <f t="shared" si="305"/>
        <v>90</v>
      </c>
      <c r="U2804" s="14">
        <f t="shared" si="306"/>
        <v>18018.099999999999</v>
      </c>
      <c r="V2804" s="14">
        <f t="shared" si="307"/>
        <v>684687.79999999993</v>
      </c>
      <c r="W2804" s="13" t="str">
        <v>Low Stock</v>
      </c>
      <c r="X2804" s="13" t="str">
        <v>Yes</v>
      </c>
      <c r="Y2804" s="13">
        <v>1</v>
      </c>
    </row>
    <row r="2805" spans="1:25" x14ac:dyDescent="0.3">
      <c r="A2805" s="31" t="s">
        <v>5541</v>
      </c>
      <c r="B2805" s="31" t="s">
        <v>3780</v>
      </c>
      <c r="C2805" s="31" t="s">
        <v>14</v>
      </c>
      <c r="D2805" s="31" t="s">
        <v>24</v>
      </c>
      <c r="E2805" s="31">
        <v>0</v>
      </c>
      <c r="F2805" s="31">
        <v>51</v>
      </c>
      <c r="G2805" s="31">
        <v>16592.439999999999</v>
      </c>
      <c r="H2805" s="31">
        <v>0</v>
      </c>
      <c r="I2805" s="32">
        <v>45776</v>
      </c>
      <c r="J2805" s="32">
        <v>45863</v>
      </c>
      <c r="K2805" s="31" t="s">
        <v>16</v>
      </c>
      <c r="L2805" s="33" t="s">
        <v>33</v>
      </c>
      <c r="M2805" s="13" t="str">
        <f>PROPER(TRIM(SUBSTITUTE(B2805,"###"," ")))</f>
        <v>Onto Lite</v>
      </c>
      <c r="N2805" s="13" t="str">
        <f>PROPER(TRIM(SUBSTITUTE(C2805,"###"," ")))</f>
        <v>Clothing</v>
      </c>
      <c r="O2805" s="13" t="str">
        <f>PROPER(TRIM(SUBSTITUTE(D2805,"###"," ")))</f>
        <v>Omni Suppliers</v>
      </c>
      <c r="P2805" s="13" t="str">
        <f t="shared" si="301"/>
        <v>Onto Lite</v>
      </c>
      <c r="Q2805" s="34" t="str">
        <f t="shared" si="302"/>
        <v>Clothing</v>
      </c>
      <c r="R2805" s="13" t="str">
        <f t="shared" si="303"/>
        <v>Omni Suppliers</v>
      </c>
      <c r="S2805" s="35">
        <f t="shared" si="304"/>
        <v>0</v>
      </c>
      <c r="T2805" s="35">
        <f t="shared" si="305"/>
        <v>51</v>
      </c>
      <c r="U2805" s="14">
        <f t="shared" si="306"/>
        <v>16592.439999999999</v>
      </c>
      <c r="V2805" s="14">
        <f t="shared" si="307"/>
        <v>0</v>
      </c>
      <c r="W2805" s="13" t="str">
        <v>Out of Stock</v>
      </c>
      <c r="X2805" s="13" t="str">
        <v>Yes</v>
      </c>
      <c r="Y2805" s="13">
        <v>1</v>
      </c>
    </row>
    <row r="2806" spans="1:25" x14ac:dyDescent="0.3">
      <c r="A2806" s="31" t="s">
        <v>5542</v>
      </c>
      <c r="B2806" s="31" t="s">
        <v>5543</v>
      </c>
      <c r="C2806" s="31" t="s">
        <v>28</v>
      </c>
      <c r="D2806" s="31" t="s">
        <v>15</v>
      </c>
      <c r="E2806" s="31">
        <v>58</v>
      </c>
      <c r="F2806" s="31">
        <v>74</v>
      </c>
      <c r="G2806" s="31">
        <v>5055.3</v>
      </c>
      <c r="H2806" s="31">
        <v>293207.40000000002</v>
      </c>
      <c r="I2806" s="32">
        <v>45752</v>
      </c>
      <c r="J2806" s="32">
        <v>45862</v>
      </c>
      <c r="K2806" s="31" t="s">
        <v>16</v>
      </c>
      <c r="L2806" s="33" t="s">
        <v>58</v>
      </c>
      <c r="M2806" s="13" t="str">
        <f>PROPER(TRIM(SUBSTITUTE(B2806,"###"," ")))</f>
        <v>Marriage Lite</v>
      </c>
      <c r="N2806" s="13" t="str">
        <f>PROPER(TRIM(SUBSTITUTE(C2806,"###"," ")))</f>
        <v>Furniture</v>
      </c>
      <c r="O2806" s="13" t="str">
        <f>PROPER(TRIM(SUBSTITUTE(D2806,"###"," ")))</f>
        <v>Global Traders</v>
      </c>
      <c r="P2806" s="13" t="str">
        <f t="shared" si="301"/>
        <v>Marriage Lite</v>
      </c>
      <c r="Q2806" s="34" t="str">
        <f t="shared" si="302"/>
        <v>Furniture</v>
      </c>
      <c r="R2806" s="13" t="str">
        <f t="shared" si="303"/>
        <v>Global Traders</v>
      </c>
      <c r="S2806" s="35">
        <f t="shared" si="304"/>
        <v>58</v>
      </c>
      <c r="T2806" s="35">
        <f t="shared" si="305"/>
        <v>74</v>
      </c>
      <c r="U2806" s="14">
        <f t="shared" si="306"/>
        <v>5055.3</v>
      </c>
      <c r="V2806" s="14">
        <f t="shared" si="307"/>
        <v>293207.40000000002</v>
      </c>
      <c r="W2806" s="13" t="str">
        <v>Low Stock</v>
      </c>
      <c r="X2806" s="13" t="str">
        <v>Yes</v>
      </c>
      <c r="Y2806" s="13">
        <v>1</v>
      </c>
    </row>
    <row r="2807" spans="1:25" x14ac:dyDescent="0.3">
      <c r="A2807" s="31" t="s">
        <v>5544</v>
      </c>
      <c r="B2807" s="31" t="s">
        <v>5545</v>
      </c>
      <c r="C2807" s="31" t="s">
        <v>40</v>
      </c>
      <c r="D2807" s="31" t="s">
        <v>24</v>
      </c>
      <c r="E2807" s="31">
        <v>54</v>
      </c>
      <c r="F2807" s="31">
        <v>63</v>
      </c>
      <c r="G2807" s="31">
        <v>13500.28</v>
      </c>
      <c r="H2807" s="31">
        <v>729015.12</v>
      </c>
      <c r="I2807" s="32">
        <v>45789</v>
      </c>
      <c r="J2807" s="32">
        <v>45916</v>
      </c>
      <c r="K2807" s="31" t="s">
        <v>54</v>
      </c>
      <c r="L2807" s="33" t="s">
        <v>17</v>
      </c>
      <c r="M2807" s="13" t="str">
        <f>PROPER(TRIM(SUBSTITUTE(B2807,"###"," ")))</f>
        <v>Again Mini</v>
      </c>
      <c r="N2807" s="13" t="str">
        <f>PROPER(TRIM(SUBSTITUTE(C2807,"###"," ")))</f>
        <v>Electronics</v>
      </c>
      <c r="O2807" s="13" t="str">
        <f>PROPER(TRIM(SUBSTITUTE(D2807,"###"," ")))</f>
        <v>Omni Suppliers</v>
      </c>
      <c r="P2807" s="13" t="str">
        <f t="shared" si="301"/>
        <v>Again Mini</v>
      </c>
      <c r="Q2807" s="34" t="str">
        <f t="shared" si="302"/>
        <v>Electronics</v>
      </c>
      <c r="R2807" s="13" t="str">
        <f t="shared" si="303"/>
        <v>Omni Suppliers</v>
      </c>
      <c r="S2807" s="35">
        <f t="shared" si="304"/>
        <v>54</v>
      </c>
      <c r="T2807" s="35">
        <f t="shared" si="305"/>
        <v>63</v>
      </c>
      <c r="U2807" s="14">
        <f t="shared" si="306"/>
        <v>13500.28</v>
      </c>
      <c r="V2807" s="14">
        <f t="shared" si="307"/>
        <v>729015.12</v>
      </c>
      <c r="W2807" s="13" t="str">
        <v>Low Stock</v>
      </c>
      <c r="X2807" s="13" t="str">
        <v>Yes</v>
      </c>
      <c r="Y2807" s="13">
        <v>1</v>
      </c>
    </row>
    <row r="2808" spans="1:25" x14ac:dyDescent="0.3">
      <c r="A2808" s="31" t="s">
        <v>5546</v>
      </c>
      <c r="B2808" s="31" t="s">
        <v>5547</v>
      </c>
      <c r="C2808" s="31" t="s">
        <v>40</v>
      </c>
      <c r="D2808" s="31" t="s">
        <v>41</v>
      </c>
      <c r="E2808" s="31">
        <v>38</v>
      </c>
      <c r="F2808" s="31">
        <v>32</v>
      </c>
      <c r="G2808" s="31">
        <v>1844.85</v>
      </c>
      <c r="H2808" s="31">
        <v>70104.3</v>
      </c>
      <c r="I2808" s="32">
        <v>45777</v>
      </c>
      <c r="J2808" s="32">
        <v>45859</v>
      </c>
      <c r="K2808" s="31" t="s">
        <v>25</v>
      </c>
      <c r="L2808" s="33" t="s">
        <v>58</v>
      </c>
      <c r="M2808" s="13" t="str">
        <f>PROPER(TRIM(SUBSTITUTE(B2808,"###"," ")))</f>
        <v>Age Mini</v>
      </c>
      <c r="N2808" s="13" t="str">
        <f>PROPER(TRIM(SUBSTITUTE(C2808,"###"," ")))</f>
        <v>Electronics</v>
      </c>
      <c r="O2808" s="13" t="str">
        <f>PROPER(TRIM(SUBSTITUTE(D2808,"###"," ")))</f>
        <v>Quickstock</v>
      </c>
      <c r="P2808" s="13" t="str">
        <f t="shared" si="301"/>
        <v>Age Mini</v>
      </c>
      <c r="Q2808" s="34" t="str">
        <f t="shared" si="302"/>
        <v>Electronics</v>
      </c>
      <c r="R2808" s="13" t="str">
        <f t="shared" si="303"/>
        <v>Quickstock</v>
      </c>
      <c r="S2808" s="35">
        <f t="shared" si="304"/>
        <v>38</v>
      </c>
      <c r="T2808" s="35">
        <f t="shared" si="305"/>
        <v>32</v>
      </c>
      <c r="U2808" s="14">
        <f t="shared" si="306"/>
        <v>1844.85</v>
      </c>
      <c r="V2808" s="14">
        <f t="shared" si="307"/>
        <v>70104.3</v>
      </c>
      <c r="W2808" s="13" t="str">
        <v>In Stock</v>
      </c>
      <c r="X2808" s="13" t="str">
        <v>No</v>
      </c>
      <c r="Y2808" s="13">
        <v>0</v>
      </c>
    </row>
    <row r="2809" spans="1:25" x14ac:dyDescent="0.3">
      <c r="A2809" s="31" t="s">
        <v>5548</v>
      </c>
      <c r="B2809" s="31" t="s">
        <v>5549</v>
      </c>
      <c r="C2809" s="31" t="s">
        <v>44</v>
      </c>
      <c r="D2809" s="31" t="s">
        <v>45</v>
      </c>
      <c r="E2809" s="31">
        <v>111</v>
      </c>
      <c r="F2809" s="31">
        <v>46</v>
      </c>
      <c r="G2809" s="31">
        <v>6035.61</v>
      </c>
      <c r="H2809" s="31">
        <v>669952.71</v>
      </c>
      <c r="I2809" s="32">
        <v>45754</v>
      </c>
      <c r="J2809" s="32">
        <v>45916</v>
      </c>
      <c r="K2809" s="13"/>
      <c r="L2809" s="33" t="s">
        <v>58</v>
      </c>
      <c r="M2809" s="13" t="str">
        <f>PROPER(TRIM(SUBSTITUTE(B2809,"###"," ")))</f>
        <v>Perhaps Lite</v>
      </c>
      <c r="N2809" s="13" t="str">
        <f>PROPER(TRIM(SUBSTITUTE(C2809,"###"," ")))</f>
        <v>Groceries</v>
      </c>
      <c r="O2809" s="13" t="str">
        <f>PROPER(TRIM(SUBSTITUTE(D2809,"###"," ")))</f>
        <v>Retailmart Inc</v>
      </c>
      <c r="P2809" s="13" t="str">
        <f t="shared" si="301"/>
        <v>Perhaps Lite</v>
      </c>
      <c r="Q2809" s="34" t="str">
        <f t="shared" si="302"/>
        <v>Groceries</v>
      </c>
      <c r="R2809" s="13" t="str">
        <f t="shared" si="303"/>
        <v>Retailmart Inc</v>
      </c>
      <c r="S2809" s="35">
        <f t="shared" si="304"/>
        <v>111</v>
      </c>
      <c r="T2809" s="35">
        <f t="shared" si="305"/>
        <v>46</v>
      </c>
      <c r="U2809" s="14">
        <f t="shared" si="306"/>
        <v>6035.61</v>
      </c>
      <c r="V2809" s="14">
        <f t="shared" si="307"/>
        <v>669952.71</v>
      </c>
      <c r="W2809" s="13" t="str">
        <v>In Stock</v>
      </c>
      <c r="X2809" s="13" t="str">
        <v>No</v>
      </c>
      <c r="Y2809" s="13">
        <v>0</v>
      </c>
    </row>
    <row r="2810" spans="1:25" x14ac:dyDescent="0.3">
      <c r="A2810" s="31" t="s">
        <v>5550</v>
      </c>
      <c r="B2810" s="31" t="s">
        <v>3912</v>
      </c>
      <c r="C2810" s="31" t="s">
        <v>44</v>
      </c>
      <c r="D2810" s="31" t="s">
        <v>53</v>
      </c>
      <c r="E2810" s="13"/>
      <c r="F2810" s="31">
        <v>70</v>
      </c>
      <c r="G2810" s="31">
        <v>13899.82</v>
      </c>
      <c r="H2810" s="13"/>
      <c r="I2810" s="32">
        <v>45842</v>
      </c>
      <c r="J2810" s="32">
        <v>45873</v>
      </c>
      <c r="K2810" s="13"/>
      <c r="L2810" s="33" t="s">
        <v>33</v>
      </c>
      <c r="M2810" s="13" t="str">
        <f>PROPER(TRIM(SUBSTITUTE(B2810,"###"," ")))</f>
        <v>Not Pro</v>
      </c>
      <c r="N2810" s="13" t="str">
        <f>PROPER(TRIM(SUBSTITUTE(C2810,"###"," ")))</f>
        <v>Groceries</v>
      </c>
      <c r="O2810" s="13" t="str">
        <f>PROPER(TRIM(SUBSTITUTE(D2810,"###"," ")))</f>
        <v>Abc Pvt Ltd</v>
      </c>
      <c r="P2810" s="13" t="str">
        <f t="shared" si="301"/>
        <v>Not Pro</v>
      </c>
      <c r="Q2810" s="34" t="str">
        <f t="shared" si="302"/>
        <v>Groceries</v>
      </c>
      <c r="R2810" s="13" t="str">
        <f t="shared" si="303"/>
        <v>Abc Pvt Ltd</v>
      </c>
      <c r="S2810" s="35">
        <f t="shared" si="304"/>
        <v>0</v>
      </c>
      <c r="T2810" s="35">
        <f t="shared" si="305"/>
        <v>70</v>
      </c>
      <c r="U2810" s="14">
        <f t="shared" si="306"/>
        <v>13899.82</v>
      </c>
      <c r="V2810" s="14">
        <f t="shared" si="307"/>
        <v>0</v>
      </c>
      <c r="W2810" s="13" t="str">
        <v>Out of Stock</v>
      </c>
      <c r="X2810" s="13" t="str">
        <v>Yes</v>
      </c>
      <c r="Y2810" s="13">
        <v>1</v>
      </c>
    </row>
    <row r="2811" spans="1:25" x14ac:dyDescent="0.3">
      <c r="A2811" s="31" t="s">
        <v>5551</v>
      </c>
      <c r="B2811" s="31" t="s">
        <v>5552</v>
      </c>
      <c r="C2811" s="31" t="s">
        <v>14</v>
      </c>
      <c r="D2811" s="31" t="s">
        <v>45</v>
      </c>
      <c r="E2811" s="31">
        <v>188</v>
      </c>
      <c r="F2811" s="31">
        <v>51</v>
      </c>
      <c r="G2811" s="31">
        <v>4034.58</v>
      </c>
      <c r="H2811" s="31">
        <v>758501.04</v>
      </c>
      <c r="I2811" s="32">
        <v>45831</v>
      </c>
      <c r="J2811" s="32">
        <v>45889</v>
      </c>
      <c r="K2811" s="13"/>
      <c r="L2811" s="33" t="s">
        <v>30</v>
      </c>
      <c r="M2811" s="13" t="str">
        <f>PROPER(TRIM(SUBSTITUTE(B2811,"###"," ")))</f>
        <v>Audience Max</v>
      </c>
      <c r="N2811" s="13" t="str">
        <f>PROPER(TRIM(SUBSTITUTE(C2811,"###"," ")))</f>
        <v>Clothing</v>
      </c>
      <c r="O2811" s="13" t="str">
        <f>PROPER(TRIM(SUBSTITUTE(D2811,"###"," ")))</f>
        <v>Retailmart Inc</v>
      </c>
      <c r="P2811" s="13" t="str">
        <f t="shared" si="301"/>
        <v>Audience Max</v>
      </c>
      <c r="Q2811" s="34" t="str">
        <f t="shared" si="302"/>
        <v>Clothing</v>
      </c>
      <c r="R2811" s="13" t="str">
        <f t="shared" si="303"/>
        <v>Retailmart Inc</v>
      </c>
      <c r="S2811" s="35">
        <f t="shared" si="304"/>
        <v>188</v>
      </c>
      <c r="T2811" s="35">
        <f t="shared" si="305"/>
        <v>51</v>
      </c>
      <c r="U2811" s="14">
        <f t="shared" si="306"/>
        <v>4034.58</v>
      </c>
      <c r="V2811" s="14">
        <f t="shared" si="307"/>
        <v>758501.04</v>
      </c>
      <c r="W2811" s="13" t="str">
        <v>In Stock</v>
      </c>
      <c r="X2811" s="13" t="str">
        <v>No</v>
      </c>
      <c r="Y2811" s="13">
        <v>0</v>
      </c>
    </row>
    <row r="2812" spans="1:25" x14ac:dyDescent="0.3">
      <c r="A2812" s="31" t="s">
        <v>5553</v>
      </c>
      <c r="B2812" s="31" t="s">
        <v>5554</v>
      </c>
      <c r="C2812" s="31" t="s">
        <v>44</v>
      </c>
      <c r="D2812" s="31" t="s">
        <v>41</v>
      </c>
      <c r="E2812" s="31">
        <v>51</v>
      </c>
      <c r="F2812" s="31">
        <v>41</v>
      </c>
      <c r="G2812" s="31">
        <v>18097.89</v>
      </c>
      <c r="H2812" s="31">
        <v>922992.39</v>
      </c>
      <c r="I2812" s="32">
        <v>45771</v>
      </c>
      <c r="J2812" s="32">
        <v>45935</v>
      </c>
      <c r="K2812" s="31" t="s">
        <v>25</v>
      </c>
      <c r="L2812" s="33" t="s">
        <v>58</v>
      </c>
      <c r="M2812" s="13" t="str">
        <f>PROPER(TRIM(SUBSTITUTE(B2812,"###"," ")))</f>
        <v>Third Pro</v>
      </c>
      <c r="N2812" s="13" t="str">
        <f>PROPER(TRIM(SUBSTITUTE(C2812,"###"," ")))</f>
        <v>Groceries</v>
      </c>
      <c r="O2812" s="13" t="str">
        <f>PROPER(TRIM(SUBSTITUTE(D2812,"###"," ")))</f>
        <v>Quickstock</v>
      </c>
      <c r="P2812" s="13" t="str">
        <f t="shared" si="301"/>
        <v>Third Pro</v>
      </c>
      <c r="Q2812" s="34" t="str">
        <f t="shared" si="302"/>
        <v>Groceries</v>
      </c>
      <c r="R2812" s="13" t="str">
        <f t="shared" si="303"/>
        <v>Quickstock</v>
      </c>
      <c r="S2812" s="35">
        <f t="shared" si="304"/>
        <v>51</v>
      </c>
      <c r="T2812" s="35">
        <f t="shared" si="305"/>
        <v>41</v>
      </c>
      <c r="U2812" s="14">
        <f t="shared" si="306"/>
        <v>18097.89</v>
      </c>
      <c r="V2812" s="14">
        <f t="shared" si="307"/>
        <v>922992.39</v>
      </c>
      <c r="W2812" s="13" t="str">
        <v>In Stock</v>
      </c>
      <c r="X2812" s="13" t="str">
        <v>No</v>
      </c>
      <c r="Y2812" s="13">
        <v>0</v>
      </c>
    </row>
    <row r="2813" spans="1:25" x14ac:dyDescent="0.3">
      <c r="A2813" s="31" t="s">
        <v>5556</v>
      </c>
      <c r="B2813" s="31" t="s">
        <v>5557</v>
      </c>
      <c r="C2813" s="31" t="s">
        <v>14</v>
      </c>
      <c r="D2813" s="31" t="s">
        <v>24</v>
      </c>
      <c r="E2813" s="31">
        <v>136</v>
      </c>
      <c r="F2813" s="31">
        <v>26</v>
      </c>
      <c r="G2813" s="31">
        <v>13303.67</v>
      </c>
      <c r="H2813" s="31">
        <v>1809299.12</v>
      </c>
      <c r="I2813" s="32">
        <v>45728</v>
      </c>
      <c r="J2813" s="32">
        <v>45854</v>
      </c>
      <c r="K2813" s="31" t="s">
        <v>25</v>
      </c>
      <c r="L2813" s="33" t="s">
        <v>58</v>
      </c>
      <c r="M2813" s="13" t="str">
        <f>PROPER(TRIM(SUBSTITUTE(B2813,"###"," ")))</f>
        <v>Mrs Mini</v>
      </c>
      <c r="N2813" s="13" t="str">
        <f>PROPER(TRIM(SUBSTITUTE(C2813,"###"," ")))</f>
        <v>Clothing</v>
      </c>
      <c r="O2813" s="13" t="str">
        <f>PROPER(TRIM(SUBSTITUTE(D2813,"###"," ")))</f>
        <v>Omni Suppliers</v>
      </c>
      <c r="P2813" s="13" t="str">
        <f t="shared" si="301"/>
        <v>Mrs Mini</v>
      </c>
      <c r="Q2813" s="34" t="str">
        <f t="shared" si="302"/>
        <v>Clothing</v>
      </c>
      <c r="R2813" s="13" t="str">
        <f t="shared" si="303"/>
        <v>Omni Suppliers</v>
      </c>
      <c r="S2813" s="35">
        <f t="shared" si="304"/>
        <v>136</v>
      </c>
      <c r="T2813" s="35">
        <f t="shared" si="305"/>
        <v>26</v>
      </c>
      <c r="U2813" s="14">
        <f t="shared" si="306"/>
        <v>13303.67</v>
      </c>
      <c r="V2813" s="14">
        <f t="shared" si="307"/>
        <v>1809299.12</v>
      </c>
      <c r="W2813" s="13" t="str">
        <v>In Stock</v>
      </c>
      <c r="X2813" s="13" t="str">
        <v>No</v>
      </c>
      <c r="Y2813" s="13">
        <v>0</v>
      </c>
    </row>
    <row r="2814" spans="1:25" x14ac:dyDescent="0.3">
      <c r="A2814" s="31" t="s">
        <v>5558</v>
      </c>
      <c r="B2814" s="31" t="s">
        <v>35</v>
      </c>
      <c r="C2814" s="31" t="s">
        <v>20</v>
      </c>
      <c r="D2814" s="31" t="s">
        <v>45</v>
      </c>
      <c r="E2814" s="31">
        <v>131</v>
      </c>
      <c r="F2814" s="31">
        <v>97</v>
      </c>
      <c r="G2814" s="31">
        <v>3993.54</v>
      </c>
      <c r="H2814" s="31">
        <v>523153.74</v>
      </c>
      <c r="I2814" s="32">
        <v>45797</v>
      </c>
      <c r="J2814" s="32">
        <v>45859</v>
      </c>
      <c r="K2814" s="31" t="s">
        <v>57</v>
      </c>
      <c r="L2814" s="33" t="s">
        <v>30</v>
      </c>
      <c r="M2814" s="13" t="str">
        <f>PROPER(TRIM(SUBSTITUTE(B2814,"###"," ")))</f>
        <v>Computer Plus</v>
      </c>
      <c r="N2814" s="13" t="str">
        <f>PROPER(TRIM(SUBSTITUTE(C2814,"###"," ")))</f>
        <v>Toys</v>
      </c>
      <c r="O2814" s="13" t="str">
        <f>PROPER(TRIM(SUBSTITUTE(D2814,"###"," ")))</f>
        <v>Retailmart Inc</v>
      </c>
      <c r="P2814" s="13" t="str">
        <f t="shared" si="301"/>
        <v>Computer Plus</v>
      </c>
      <c r="Q2814" s="34" t="str">
        <f t="shared" si="302"/>
        <v>Toys</v>
      </c>
      <c r="R2814" s="13" t="str">
        <f t="shared" si="303"/>
        <v>Retailmart Inc</v>
      </c>
      <c r="S2814" s="35">
        <f t="shared" si="304"/>
        <v>131</v>
      </c>
      <c r="T2814" s="35">
        <f t="shared" si="305"/>
        <v>97</v>
      </c>
      <c r="U2814" s="14">
        <f t="shared" si="306"/>
        <v>3993.54</v>
      </c>
      <c r="V2814" s="14">
        <f t="shared" si="307"/>
        <v>523153.74</v>
      </c>
      <c r="W2814" s="13" t="str">
        <v>In Stock</v>
      </c>
      <c r="X2814" s="13" t="str">
        <v>No</v>
      </c>
      <c r="Y2814" s="13">
        <v>0</v>
      </c>
    </row>
    <row r="2815" spans="1:25" x14ac:dyDescent="0.3">
      <c r="A2815" s="31" t="s">
        <v>5561</v>
      </c>
      <c r="B2815" s="31" t="s">
        <v>3705</v>
      </c>
      <c r="C2815" s="31" t="s">
        <v>14</v>
      </c>
      <c r="D2815" s="31" t="s">
        <v>53</v>
      </c>
      <c r="E2815" s="31">
        <v>15</v>
      </c>
      <c r="F2815" s="13"/>
      <c r="G2815" s="31">
        <v>19034.03</v>
      </c>
      <c r="H2815" s="31">
        <v>285510.45</v>
      </c>
      <c r="I2815" s="32">
        <v>45725</v>
      </c>
      <c r="J2815" s="32">
        <v>45923</v>
      </c>
      <c r="K2815" s="31" t="s">
        <v>46</v>
      </c>
      <c r="L2815" s="33" t="s">
        <v>21</v>
      </c>
      <c r="M2815" s="13" t="str">
        <f>PROPER(TRIM(SUBSTITUTE(B2815,"###"," ")))</f>
        <v>Improve Plus</v>
      </c>
      <c r="N2815" s="13" t="str">
        <f>PROPER(TRIM(SUBSTITUTE(C2815,"###"," ")))</f>
        <v>Clothing</v>
      </c>
      <c r="O2815" s="13" t="str">
        <f>PROPER(TRIM(SUBSTITUTE(D2815,"###"," ")))</f>
        <v>Abc Pvt Ltd</v>
      </c>
      <c r="P2815" s="13" t="str">
        <f t="shared" si="301"/>
        <v>Improve Plus</v>
      </c>
      <c r="Q2815" s="34" t="str">
        <f t="shared" si="302"/>
        <v>Clothing</v>
      </c>
      <c r="R2815" s="13" t="str">
        <f t="shared" si="303"/>
        <v>Abc Pvt Ltd</v>
      </c>
      <c r="S2815" s="35">
        <f t="shared" si="304"/>
        <v>15</v>
      </c>
      <c r="T2815" s="35">
        <f t="shared" si="305"/>
        <v>0</v>
      </c>
      <c r="U2815" s="14">
        <f t="shared" si="306"/>
        <v>19034.03</v>
      </c>
      <c r="V2815" s="14">
        <f t="shared" si="307"/>
        <v>285510.44999999995</v>
      </c>
      <c r="W2815" s="13" t="str">
        <v>In Stock</v>
      </c>
      <c r="X2815" s="13" t="str">
        <v>No</v>
      </c>
      <c r="Y2815" s="13">
        <v>0</v>
      </c>
    </row>
    <row r="2816" spans="1:25" x14ac:dyDescent="0.3">
      <c r="A2816" s="31" t="s">
        <v>5563</v>
      </c>
      <c r="B2816" s="31" t="s">
        <v>2616</v>
      </c>
      <c r="C2816" s="31" t="s">
        <v>40</v>
      </c>
      <c r="D2816" s="31" t="s">
        <v>24</v>
      </c>
      <c r="E2816" s="31">
        <v>90</v>
      </c>
      <c r="F2816" s="31">
        <v>85</v>
      </c>
      <c r="G2816" s="31">
        <v>17219</v>
      </c>
      <c r="H2816" s="31">
        <v>1549710</v>
      </c>
      <c r="I2816" s="32">
        <v>45770</v>
      </c>
      <c r="J2816" s="32">
        <v>45937</v>
      </c>
      <c r="K2816" s="13"/>
      <c r="L2816" s="33" t="s">
        <v>21</v>
      </c>
      <c r="M2816" s="13" t="str">
        <f>PROPER(TRIM(SUBSTITUTE(B2816,"###"," ")))</f>
        <v>Center Mini</v>
      </c>
      <c r="N2816" s="13" t="str">
        <f>PROPER(TRIM(SUBSTITUTE(C2816,"###"," ")))</f>
        <v>Electronics</v>
      </c>
      <c r="O2816" s="13" t="str">
        <f>PROPER(TRIM(SUBSTITUTE(D2816,"###"," ")))</f>
        <v>Omni Suppliers</v>
      </c>
      <c r="P2816" s="13" t="str">
        <f t="shared" si="301"/>
        <v>Center Mini</v>
      </c>
      <c r="Q2816" s="34" t="str">
        <f t="shared" si="302"/>
        <v>Electronics</v>
      </c>
      <c r="R2816" s="13" t="str">
        <f t="shared" si="303"/>
        <v>Omni Suppliers</v>
      </c>
      <c r="S2816" s="35">
        <f t="shared" si="304"/>
        <v>90</v>
      </c>
      <c r="T2816" s="35">
        <f t="shared" si="305"/>
        <v>85</v>
      </c>
      <c r="U2816" s="14">
        <f t="shared" si="306"/>
        <v>17219</v>
      </c>
      <c r="V2816" s="14">
        <f t="shared" si="307"/>
        <v>1549710</v>
      </c>
      <c r="W2816" s="13" t="str">
        <v>In Stock</v>
      </c>
      <c r="X2816" s="13" t="str">
        <v>No</v>
      </c>
      <c r="Y2816" s="13">
        <v>0</v>
      </c>
    </row>
    <row r="2817" spans="1:25" x14ac:dyDescent="0.3">
      <c r="A2817" s="31" t="s">
        <v>5564</v>
      </c>
      <c r="B2817" s="31" t="s">
        <v>5277</v>
      </c>
      <c r="C2817" s="31" t="s">
        <v>28</v>
      </c>
      <c r="D2817" s="31" t="s">
        <v>53</v>
      </c>
      <c r="E2817" s="31">
        <v>60</v>
      </c>
      <c r="F2817" s="31">
        <v>83</v>
      </c>
      <c r="G2817" s="31">
        <v>981.62</v>
      </c>
      <c r="H2817" s="31">
        <v>58897.2</v>
      </c>
      <c r="I2817" s="32">
        <v>45834</v>
      </c>
      <c r="J2817" s="32">
        <v>45902</v>
      </c>
      <c r="K2817" s="31" t="s">
        <v>25</v>
      </c>
      <c r="L2817" s="33" t="s">
        <v>33</v>
      </c>
      <c r="M2817" s="13" t="str">
        <f>PROPER(TRIM(SUBSTITUTE(B2817,"###"," ")))</f>
        <v>And Mini</v>
      </c>
      <c r="N2817" s="13" t="str">
        <f>PROPER(TRIM(SUBSTITUTE(C2817,"###"," ")))</f>
        <v>Furniture</v>
      </c>
      <c r="O2817" s="13" t="str">
        <f>PROPER(TRIM(SUBSTITUTE(D2817,"###"," ")))</f>
        <v>Abc Pvt Ltd</v>
      </c>
      <c r="P2817" s="13" t="str">
        <f t="shared" si="301"/>
        <v>And Mini</v>
      </c>
      <c r="Q2817" s="34" t="str">
        <f t="shared" si="302"/>
        <v>Furniture</v>
      </c>
      <c r="R2817" s="13" t="str">
        <f t="shared" si="303"/>
        <v>Abc Pvt Ltd</v>
      </c>
      <c r="S2817" s="35">
        <f t="shared" si="304"/>
        <v>60</v>
      </c>
      <c r="T2817" s="35">
        <f t="shared" si="305"/>
        <v>83</v>
      </c>
      <c r="U2817" s="14">
        <f t="shared" si="306"/>
        <v>981.62</v>
      </c>
      <c r="V2817" s="14">
        <f t="shared" si="307"/>
        <v>58897.2</v>
      </c>
      <c r="W2817" s="13" t="str">
        <v>Low Stock</v>
      </c>
      <c r="X2817" s="13" t="str">
        <v>Yes</v>
      </c>
      <c r="Y2817" s="13">
        <v>1</v>
      </c>
    </row>
    <row r="2818" spans="1:25" x14ac:dyDescent="0.3">
      <c r="A2818" s="31" t="s">
        <v>5565</v>
      </c>
      <c r="B2818" s="31" t="s">
        <v>5566</v>
      </c>
      <c r="C2818" s="31" t="s">
        <v>44</v>
      </c>
      <c r="D2818" s="31" t="s">
        <v>45</v>
      </c>
      <c r="E2818" s="31">
        <v>97</v>
      </c>
      <c r="F2818" s="31">
        <v>53</v>
      </c>
      <c r="G2818" s="31">
        <v>12730.65</v>
      </c>
      <c r="H2818" s="31">
        <v>1234873.05</v>
      </c>
      <c r="I2818" s="32">
        <v>45715</v>
      </c>
      <c r="J2818" s="32">
        <v>45882</v>
      </c>
      <c r="K2818" s="31" t="s">
        <v>46</v>
      </c>
      <c r="L2818" s="33" t="s">
        <v>17</v>
      </c>
      <c r="M2818" s="13" t="str">
        <f>PROPER(TRIM(SUBSTITUTE(B2818,"###"," ")))</f>
        <v>Reflect Pro</v>
      </c>
      <c r="N2818" s="13" t="str">
        <f>PROPER(TRIM(SUBSTITUTE(C2818,"###"," ")))</f>
        <v>Groceries</v>
      </c>
      <c r="O2818" s="13" t="str">
        <f>PROPER(TRIM(SUBSTITUTE(D2818,"###"," ")))</f>
        <v>Retailmart Inc</v>
      </c>
      <c r="P2818" s="13" t="str">
        <f t="shared" si="301"/>
        <v>Reflect Pro</v>
      </c>
      <c r="Q2818" s="34" t="str">
        <f t="shared" si="302"/>
        <v>Groceries</v>
      </c>
      <c r="R2818" s="13" t="str">
        <f t="shared" si="303"/>
        <v>Retailmart Inc</v>
      </c>
      <c r="S2818" s="35">
        <f t="shared" si="304"/>
        <v>97</v>
      </c>
      <c r="T2818" s="35">
        <f t="shared" si="305"/>
        <v>53</v>
      </c>
      <c r="U2818" s="14">
        <f t="shared" si="306"/>
        <v>12730.65</v>
      </c>
      <c r="V2818" s="14">
        <f t="shared" si="307"/>
        <v>1234873.05</v>
      </c>
      <c r="W2818" s="13" t="str">
        <v>In Stock</v>
      </c>
      <c r="X2818" s="13" t="str">
        <v>No</v>
      </c>
      <c r="Y2818" s="13">
        <v>0</v>
      </c>
    </row>
    <row r="2819" spans="1:25" x14ac:dyDescent="0.3">
      <c r="A2819" s="31" t="s">
        <v>5567</v>
      </c>
      <c r="B2819" s="31" t="s">
        <v>3956</v>
      </c>
      <c r="C2819" s="31" t="s">
        <v>28</v>
      </c>
      <c r="D2819" s="31" t="s">
        <v>15</v>
      </c>
      <c r="E2819" s="31">
        <v>2</v>
      </c>
      <c r="F2819" s="31">
        <v>36</v>
      </c>
      <c r="G2819" s="31">
        <v>16746.64</v>
      </c>
      <c r="H2819" s="31">
        <v>33493.279999999999</v>
      </c>
      <c r="I2819" s="32">
        <v>45722</v>
      </c>
      <c r="J2819" s="32">
        <v>45917</v>
      </c>
      <c r="K2819" s="31" t="s">
        <v>46</v>
      </c>
      <c r="L2819" s="33" t="s">
        <v>21</v>
      </c>
      <c r="M2819" s="13" t="str">
        <f>PROPER(TRIM(SUBSTITUTE(B2819,"###"," ")))</f>
        <v>Specific Lite</v>
      </c>
      <c r="N2819" s="13" t="str">
        <f>PROPER(TRIM(SUBSTITUTE(C2819,"###"," ")))</f>
        <v>Furniture</v>
      </c>
      <c r="O2819" s="13" t="str">
        <f>PROPER(TRIM(SUBSTITUTE(D2819,"###"," ")))</f>
        <v>Global Traders</v>
      </c>
      <c r="P2819" s="13" t="str">
        <f t="shared" ref="P2819:P2882" si="308">IF(M2819="","Unknown",M2819)</f>
        <v>Specific Lite</v>
      </c>
      <c r="Q2819" s="34" t="str">
        <f t="shared" ref="Q2819:Q2882" si="309">IF(N2819="","Unknown",N2819)</f>
        <v>Furniture</v>
      </c>
      <c r="R2819" s="13" t="str">
        <f t="shared" ref="R2819:R2882" si="310">IF(O2819="","Others",O2819)</f>
        <v>Global Traders</v>
      </c>
      <c r="S2819" s="35">
        <f t="shared" ref="S2819:S2882" si="311">VALUE(E2819)</f>
        <v>2</v>
      </c>
      <c r="T2819" s="35">
        <f t="shared" ref="T2819:T2882" si="312">VALUE(F2819)</f>
        <v>36</v>
      </c>
      <c r="U2819" s="14">
        <f t="shared" ref="U2819:U2882" si="313">VALUE(G2819)</f>
        <v>16746.64</v>
      </c>
      <c r="V2819" s="14">
        <f t="shared" ref="V2819:V2882" si="314">E2819*G2819</f>
        <v>33493.279999999999</v>
      </c>
      <c r="W2819" s="13" t="str">
        <v>Low Stock</v>
      </c>
      <c r="X2819" s="13" t="str">
        <v>Yes</v>
      </c>
      <c r="Y2819" s="13">
        <v>1</v>
      </c>
    </row>
    <row r="2820" spans="1:25" x14ac:dyDescent="0.3">
      <c r="A2820" s="31" t="s">
        <v>5568</v>
      </c>
      <c r="B2820" s="31" t="s">
        <v>5569</v>
      </c>
      <c r="C2820" s="31" t="s">
        <v>20</v>
      </c>
      <c r="D2820" s="31" t="s">
        <v>41</v>
      </c>
      <c r="E2820" s="31">
        <v>165</v>
      </c>
      <c r="F2820" s="13"/>
      <c r="G2820" s="31">
        <v>5275.49</v>
      </c>
      <c r="H2820" s="31">
        <v>870455.85</v>
      </c>
      <c r="I2820" s="32">
        <v>45798</v>
      </c>
      <c r="J2820" s="32">
        <v>45929</v>
      </c>
      <c r="K2820" s="31" t="s">
        <v>29</v>
      </c>
      <c r="L2820" s="33" t="s">
        <v>21</v>
      </c>
      <c r="M2820" s="13" t="str">
        <f>PROPER(TRIM(SUBSTITUTE(B2820,"###"," ")))</f>
        <v>Trial Plus</v>
      </c>
      <c r="N2820" s="13" t="str">
        <f>PROPER(TRIM(SUBSTITUTE(C2820,"###"," ")))</f>
        <v>Toys</v>
      </c>
      <c r="O2820" s="13" t="str">
        <f>PROPER(TRIM(SUBSTITUTE(D2820,"###"," ")))</f>
        <v>Quickstock</v>
      </c>
      <c r="P2820" s="13" t="str">
        <f t="shared" si="308"/>
        <v>Trial Plus</v>
      </c>
      <c r="Q2820" s="34" t="str">
        <f t="shared" si="309"/>
        <v>Toys</v>
      </c>
      <c r="R2820" s="13" t="str">
        <f t="shared" si="310"/>
        <v>Quickstock</v>
      </c>
      <c r="S2820" s="35">
        <f t="shared" si="311"/>
        <v>165</v>
      </c>
      <c r="T2820" s="35">
        <f t="shared" si="312"/>
        <v>0</v>
      </c>
      <c r="U2820" s="14">
        <f t="shared" si="313"/>
        <v>5275.49</v>
      </c>
      <c r="V2820" s="14">
        <f t="shared" si="314"/>
        <v>870455.85</v>
      </c>
      <c r="W2820" s="13" t="str">
        <v>In Stock</v>
      </c>
      <c r="X2820" s="13" t="str">
        <v>No</v>
      </c>
      <c r="Y2820" s="13">
        <v>0</v>
      </c>
    </row>
    <row r="2821" spans="1:25" x14ac:dyDescent="0.3">
      <c r="A2821" s="31" t="s">
        <v>5571</v>
      </c>
      <c r="B2821" s="31" t="s">
        <v>5572</v>
      </c>
      <c r="C2821" s="31" t="s">
        <v>40</v>
      </c>
      <c r="D2821" s="31" t="s">
        <v>53</v>
      </c>
      <c r="E2821" s="31">
        <v>155</v>
      </c>
      <c r="F2821" s="31">
        <v>69</v>
      </c>
      <c r="G2821" s="31">
        <v>9289.2000000000007</v>
      </c>
      <c r="H2821" s="31">
        <v>1439826</v>
      </c>
      <c r="I2821" s="32">
        <v>45701</v>
      </c>
      <c r="J2821" s="32">
        <v>45905</v>
      </c>
      <c r="K2821" s="31" t="s">
        <v>57</v>
      </c>
      <c r="L2821" s="33" t="s">
        <v>30</v>
      </c>
      <c r="M2821" s="13" t="str">
        <f>PROPER(TRIM(SUBSTITUTE(B2821,"###"," ")))</f>
        <v>Value X</v>
      </c>
      <c r="N2821" s="13" t="str">
        <f>PROPER(TRIM(SUBSTITUTE(C2821,"###"," ")))</f>
        <v>Electronics</v>
      </c>
      <c r="O2821" s="13" t="str">
        <f>PROPER(TRIM(SUBSTITUTE(D2821,"###"," ")))</f>
        <v>Abc Pvt Ltd</v>
      </c>
      <c r="P2821" s="13" t="str">
        <f t="shared" si="308"/>
        <v>Value X</v>
      </c>
      <c r="Q2821" s="34" t="str">
        <f t="shared" si="309"/>
        <v>Electronics</v>
      </c>
      <c r="R2821" s="13" t="str">
        <f t="shared" si="310"/>
        <v>Abc Pvt Ltd</v>
      </c>
      <c r="S2821" s="35">
        <f t="shared" si="311"/>
        <v>155</v>
      </c>
      <c r="T2821" s="35">
        <f t="shared" si="312"/>
        <v>69</v>
      </c>
      <c r="U2821" s="14">
        <f t="shared" si="313"/>
        <v>9289.2000000000007</v>
      </c>
      <c r="V2821" s="14">
        <f t="shared" si="314"/>
        <v>1439826</v>
      </c>
      <c r="W2821" s="13" t="str">
        <v>In Stock</v>
      </c>
      <c r="X2821" s="13" t="str">
        <v>No</v>
      </c>
      <c r="Y2821" s="13">
        <v>0</v>
      </c>
    </row>
    <row r="2822" spans="1:25" x14ac:dyDescent="0.3">
      <c r="A2822" s="31" t="s">
        <v>5573</v>
      </c>
      <c r="B2822" s="31" t="s">
        <v>4309</v>
      </c>
      <c r="C2822" s="31" t="s">
        <v>44</v>
      </c>
      <c r="D2822" s="31" t="s">
        <v>45</v>
      </c>
      <c r="E2822" s="31">
        <v>186</v>
      </c>
      <c r="F2822" s="31">
        <v>46</v>
      </c>
      <c r="G2822" s="31">
        <v>18341.650000000001</v>
      </c>
      <c r="H2822" s="31">
        <v>3411546.9</v>
      </c>
      <c r="I2822" s="32">
        <v>45717</v>
      </c>
      <c r="J2822" s="32">
        <v>45927</v>
      </c>
      <c r="K2822" s="31" t="s">
        <v>46</v>
      </c>
      <c r="L2822" s="33" t="s">
        <v>58</v>
      </c>
      <c r="M2822" s="13" t="str">
        <f>PROPER(TRIM(SUBSTITUTE(B2822,"###"," ")))</f>
        <v>Why Max</v>
      </c>
      <c r="N2822" s="13" t="str">
        <f>PROPER(TRIM(SUBSTITUTE(C2822,"###"," ")))</f>
        <v>Groceries</v>
      </c>
      <c r="O2822" s="13" t="str">
        <f>PROPER(TRIM(SUBSTITUTE(D2822,"###"," ")))</f>
        <v>Retailmart Inc</v>
      </c>
      <c r="P2822" s="13" t="str">
        <f t="shared" si="308"/>
        <v>Why Max</v>
      </c>
      <c r="Q2822" s="34" t="str">
        <f t="shared" si="309"/>
        <v>Groceries</v>
      </c>
      <c r="R2822" s="13" t="str">
        <f t="shared" si="310"/>
        <v>Retailmart Inc</v>
      </c>
      <c r="S2822" s="35">
        <f t="shared" si="311"/>
        <v>186</v>
      </c>
      <c r="T2822" s="35">
        <f t="shared" si="312"/>
        <v>46</v>
      </c>
      <c r="U2822" s="14">
        <f t="shared" si="313"/>
        <v>18341.650000000001</v>
      </c>
      <c r="V2822" s="14">
        <f t="shared" si="314"/>
        <v>3411546.9000000004</v>
      </c>
      <c r="W2822" s="13" t="str">
        <v>In Stock</v>
      </c>
      <c r="X2822" s="13" t="str">
        <v>No</v>
      </c>
      <c r="Y2822" s="13">
        <v>0</v>
      </c>
    </row>
    <row r="2823" spans="1:25" x14ac:dyDescent="0.3">
      <c r="A2823" s="31" t="s">
        <v>5574</v>
      </c>
      <c r="B2823" s="31" t="s">
        <v>5575</v>
      </c>
      <c r="C2823" s="31" t="s">
        <v>28</v>
      </c>
      <c r="D2823" s="31" t="s">
        <v>15</v>
      </c>
      <c r="E2823" s="31">
        <v>149</v>
      </c>
      <c r="F2823" s="31">
        <v>35</v>
      </c>
      <c r="G2823" s="31">
        <v>17438.759999999998</v>
      </c>
      <c r="H2823" s="31">
        <v>2598375.2400000002</v>
      </c>
      <c r="I2823" s="32">
        <v>45794</v>
      </c>
      <c r="J2823" s="32">
        <v>45893</v>
      </c>
      <c r="K2823" s="31" t="s">
        <v>25</v>
      </c>
      <c r="L2823" s="33" t="s">
        <v>30</v>
      </c>
      <c r="M2823" s="13" t="str">
        <f>PROPER(TRIM(SUBSTITUTE(B2823,"###"," ")))</f>
        <v>Road Max</v>
      </c>
      <c r="N2823" s="13" t="str">
        <f>PROPER(TRIM(SUBSTITUTE(C2823,"###"," ")))</f>
        <v>Furniture</v>
      </c>
      <c r="O2823" s="13" t="str">
        <f>PROPER(TRIM(SUBSTITUTE(D2823,"###"," ")))</f>
        <v>Global Traders</v>
      </c>
      <c r="P2823" s="13" t="str">
        <f t="shared" si="308"/>
        <v>Road Max</v>
      </c>
      <c r="Q2823" s="34" t="str">
        <f t="shared" si="309"/>
        <v>Furniture</v>
      </c>
      <c r="R2823" s="13" t="str">
        <f t="shared" si="310"/>
        <v>Global Traders</v>
      </c>
      <c r="S2823" s="35">
        <f t="shared" si="311"/>
        <v>149</v>
      </c>
      <c r="T2823" s="35">
        <f t="shared" si="312"/>
        <v>35</v>
      </c>
      <c r="U2823" s="14">
        <f t="shared" si="313"/>
        <v>17438.759999999998</v>
      </c>
      <c r="V2823" s="14">
        <f t="shared" si="314"/>
        <v>2598375.2399999998</v>
      </c>
      <c r="W2823" s="13" t="str">
        <v>In Stock</v>
      </c>
      <c r="X2823" s="13" t="str">
        <v>No</v>
      </c>
      <c r="Y2823" s="13">
        <v>0</v>
      </c>
    </row>
    <row r="2824" spans="1:25" x14ac:dyDescent="0.3">
      <c r="A2824" s="31" t="s">
        <v>5577</v>
      </c>
      <c r="B2824" s="31" t="s">
        <v>5578</v>
      </c>
      <c r="C2824" s="31" t="s">
        <v>40</v>
      </c>
      <c r="D2824" s="13"/>
      <c r="E2824" s="31">
        <v>8</v>
      </c>
      <c r="F2824" s="31">
        <v>72</v>
      </c>
      <c r="G2824" s="31">
        <v>11953</v>
      </c>
      <c r="H2824" s="31">
        <v>95624</v>
      </c>
      <c r="I2824" s="32">
        <v>45726</v>
      </c>
      <c r="J2824" s="32">
        <v>45940</v>
      </c>
      <c r="K2824" s="31" t="s">
        <v>29</v>
      </c>
      <c r="L2824" s="33" t="s">
        <v>21</v>
      </c>
      <c r="M2824" s="13" t="str">
        <f>PROPER(TRIM(SUBSTITUTE(B2824,"###"," ")))</f>
        <v>Notice Plus</v>
      </c>
      <c r="N2824" s="13" t="str">
        <f>PROPER(TRIM(SUBSTITUTE(C2824,"###"," ")))</f>
        <v>Electronics</v>
      </c>
      <c r="O2824" s="13" t="str">
        <f>PROPER(TRIM(SUBSTITUTE(D2824,"###"," ")))</f>
        <v/>
      </c>
      <c r="P2824" s="13" t="str">
        <f t="shared" si="308"/>
        <v>Notice Plus</v>
      </c>
      <c r="Q2824" s="34" t="str">
        <f t="shared" si="309"/>
        <v>Electronics</v>
      </c>
      <c r="R2824" s="13" t="str">
        <f t="shared" si="310"/>
        <v>Others</v>
      </c>
      <c r="S2824" s="35">
        <f t="shared" si="311"/>
        <v>8</v>
      </c>
      <c r="T2824" s="35">
        <f t="shared" si="312"/>
        <v>72</v>
      </c>
      <c r="U2824" s="14">
        <f t="shared" si="313"/>
        <v>11953</v>
      </c>
      <c r="V2824" s="14">
        <f t="shared" si="314"/>
        <v>95624</v>
      </c>
      <c r="W2824" s="13" t="str">
        <v>Low Stock</v>
      </c>
      <c r="X2824" s="13" t="str">
        <v>Yes</v>
      </c>
      <c r="Y2824" s="13">
        <v>1</v>
      </c>
    </row>
    <row r="2825" spans="1:25" x14ac:dyDescent="0.3">
      <c r="A2825" s="31" t="s">
        <v>5580</v>
      </c>
      <c r="B2825" s="31" t="s">
        <v>5420</v>
      </c>
      <c r="C2825" s="31" t="s">
        <v>20</v>
      </c>
      <c r="D2825" s="31" t="s">
        <v>41</v>
      </c>
      <c r="E2825" s="31">
        <v>102</v>
      </c>
      <c r="F2825" s="31">
        <v>91</v>
      </c>
      <c r="G2825" s="31">
        <v>11816.1</v>
      </c>
      <c r="H2825" s="31">
        <v>1205242.2</v>
      </c>
      <c r="I2825" s="32">
        <v>45786</v>
      </c>
      <c r="J2825" s="32">
        <v>45865</v>
      </c>
      <c r="K2825" s="31" t="s">
        <v>46</v>
      </c>
      <c r="L2825" s="33" t="s">
        <v>30</v>
      </c>
      <c r="M2825" s="13" t="str">
        <f>PROPER(TRIM(SUBSTITUTE(B2825,"###"," ")))</f>
        <v>Than Pro</v>
      </c>
      <c r="N2825" s="13" t="str">
        <f>PROPER(TRIM(SUBSTITUTE(C2825,"###"," ")))</f>
        <v>Toys</v>
      </c>
      <c r="O2825" s="13" t="str">
        <f>PROPER(TRIM(SUBSTITUTE(D2825,"###"," ")))</f>
        <v>Quickstock</v>
      </c>
      <c r="P2825" s="13" t="str">
        <f t="shared" si="308"/>
        <v>Than Pro</v>
      </c>
      <c r="Q2825" s="34" t="str">
        <f t="shared" si="309"/>
        <v>Toys</v>
      </c>
      <c r="R2825" s="13" t="str">
        <f t="shared" si="310"/>
        <v>Quickstock</v>
      </c>
      <c r="S2825" s="35">
        <f t="shared" si="311"/>
        <v>102</v>
      </c>
      <c r="T2825" s="35">
        <f t="shared" si="312"/>
        <v>91</v>
      </c>
      <c r="U2825" s="14">
        <f t="shared" si="313"/>
        <v>11816.1</v>
      </c>
      <c r="V2825" s="14">
        <f t="shared" si="314"/>
        <v>1205242.2</v>
      </c>
      <c r="W2825" s="13" t="str">
        <v>In Stock</v>
      </c>
      <c r="X2825" s="13" t="str">
        <v>No</v>
      </c>
      <c r="Y2825" s="13">
        <v>0</v>
      </c>
    </row>
    <row r="2826" spans="1:25" x14ac:dyDescent="0.3">
      <c r="A2826" s="31" t="s">
        <v>5581</v>
      </c>
      <c r="B2826" s="31" t="s">
        <v>2208</v>
      </c>
      <c r="C2826" s="31" t="s">
        <v>14</v>
      </c>
      <c r="D2826" s="31" t="s">
        <v>53</v>
      </c>
      <c r="E2826" s="31">
        <v>81</v>
      </c>
      <c r="F2826" s="31">
        <v>23</v>
      </c>
      <c r="G2826" s="31">
        <v>15181.19</v>
      </c>
      <c r="H2826" s="31">
        <v>1229676.3899999999</v>
      </c>
      <c r="I2826" s="32">
        <v>45791</v>
      </c>
      <c r="J2826" s="32">
        <v>45927</v>
      </c>
      <c r="K2826" s="31" t="s">
        <v>46</v>
      </c>
      <c r="L2826" s="33" t="s">
        <v>33</v>
      </c>
      <c r="M2826" s="13" t="str">
        <f>PROPER(TRIM(SUBSTITUTE(B2826,"###"," ")))</f>
        <v>Act Plus</v>
      </c>
      <c r="N2826" s="13" t="str">
        <f>PROPER(TRIM(SUBSTITUTE(C2826,"###"," ")))</f>
        <v>Clothing</v>
      </c>
      <c r="O2826" s="13" t="str">
        <f>PROPER(TRIM(SUBSTITUTE(D2826,"###"," ")))</f>
        <v>Abc Pvt Ltd</v>
      </c>
      <c r="P2826" s="13" t="str">
        <f t="shared" si="308"/>
        <v>Act Plus</v>
      </c>
      <c r="Q2826" s="34" t="str">
        <f t="shared" si="309"/>
        <v>Clothing</v>
      </c>
      <c r="R2826" s="13" t="str">
        <f t="shared" si="310"/>
        <v>Abc Pvt Ltd</v>
      </c>
      <c r="S2826" s="35">
        <f t="shared" si="311"/>
        <v>81</v>
      </c>
      <c r="T2826" s="35">
        <f t="shared" si="312"/>
        <v>23</v>
      </c>
      <c r="U2826" s="14">
        <f t="shared" si="313"/>
        <v>15181.19</v>
      </c>
      <c r="V2826" s="14">
        <f t="shared" si="314"/>
        <v>1229676.3900000001</v>
      </c>
      <c r="W2826" s="13" t="str">
        <v>In Stock</v>
      </c>
      <c r="X2826" s="13" t="str">
        <v>No</v>
      </c>
      <c r="Y2826" s="13">
        <v>0</v>
      </c>
    </row>
    <row r="2827" spans="1:25" x14ac:dyDescent="0.3">
      <c r="A2827" s="31" t="s">
        <v>5582</v>
      </c>
      <c r="B2827" s="31" t="s">
        <v>5583</v>
      </c>
      <c r="C2827" s="31" t="s">
        <v>40</v>
      </c>
      <c r="D2827" s="31" t="s">
        <v>15</v>
      </c>
      <c r="E2827" s="31">
        <v>78</v>
      </c>
      <c r="F2827" s="31">
        <v>66</v>
      </c>
      <c r="G2827" s="31">
        <v>1794.61</v>
      </c>
      <c r="H2827" s="31">
        <v>139979.57999999999</v>
      </c>
      <c r="I2827" s="32">
        <v>45816</v>
      </c>
      <c r="J2827" s="32">
        <v>45929</v>
      </c>
      <c r="K2827" s="31" t="s">
        <v>54</v>
      </c>
      <c r="L2827" s="33" t="s">
        <v>33</v>
      </c>
      <c r="M2827" s="13" t="str">
        <f>PROPER(TRIM(SUBSTITUTE(B2827,"###"," ")))</f>
        <v>Well Plus</v>
      </c>
      <c r="N2827" s="13" t="str">
        <f>PROPER(TRIM(SUBSTITUTE(C2827,"###"," ")))</f>
        <v>Electronics</v>
      </c>
      <c r="O2827" s="13" t="str">
        <f>PROPER(TRIM(SUBSTITUTE(D2827,"###"," ")))</f>
        <v>Global Traders</v>
      </c>
      <c r="P2827" s="13" t="str">
        <f t="shared" si="308"/>
        <v>Well Plus</v>
      </c>
      <c r="Q2827" s="34" t="str">
        <f t="shared" si="309"/>
        <v>Electronics</v>
      </c>
      <c r="R2827" s="13" t="str">
        <f t="shared" si="310"/>
        <v>Global Traders</v>
      </c>
      <c r="S2827" s="35">
        <f t="shared" si="311"/>
        <v>78</v>
      </c>
      <c r="T2827" s="35">
        <f t="shared" si="312"/>
        <v>66</v>
      </c>
      <c r="U2827" s="14">
        <f t="shared" si="313"/>
        <v>1794.61</v>
      </c>
      <c r="V2827" s="14">
        <f t="shared" si="314"/>
        <v>139979.57999999999</v>
      </c>
      <c r="W2827" s="13" t="str">
        <v>In Stock</v>
      </c>
      <c r="X2827" s="13" t="str">
        <v>No</v>
      </c>
      <c r="Y2827" s="13">
        <v>0</v>
      </c>
    </row>
    <row r="2828" spans="1:25" x14ac:dyDescent="0.3">
      <c r="A2828" s="31" t="s">
        <v>5584</v>
      </c>
      <c r="B2828" s="31" t="s">
        <v>5585</v>
      </c>
      <c r="C2828" s="31" t="s">
        <v>40</v>
      </c>
      <c r="D2828" s="31" t="s">
        <v>15</v>
      </c>
      <c r="E2828" s="31">
        <v>175</v>
      </c>
      <c r="F2828" s="31">
        <v>84</v>
      </c>
      <c r="G2828" s="31">
        <v>7022.23</v>
      </c>
      <c r="H2828" s="31">
        <v>1228890.25</v>
      </c>
      <c r="I2828" s="32">
        <v>45815</v>
      </c>
      <c r="J2828" s="32">
        <v>45856</v>
      </c>
      <c r="K2828" s="31" t="s">
        <v>25</v>
      </c>
      <c r="L2828" s="33" t="s">
        <v>58</v>
      </c>
      <c r="M2828" s="13" t="str">
        <f>PROPER(TRIM(SUBSTITUTE(B2828,"###"," ")))</f>
        <v>Common Mini</v>
      </c>
      <c r="N2828" s="13" t="str">
        <f>PROPER(TRIM(SUBSTITUTE(C2828,"###"," ")))</f>
        <v>Electronics</v>
      </c>
      <c r="O2828" s="13" t="str">
        <f>PROPER(TRIM(SUBSTITUTE(D2828,"###"," ")))</f>
        <v>Global Traders</v>
      </c>
      <c r="P2828" s="13" t="str">
        <f t="shared" si="308"/>
        <v>Common Mini</v>
      </c>
      <c r="Q2828" s="34" t="str">
        <f t="shared" si="309"/>
        <v>Electronics</v>
      </c>
      <c r="R2828" s="13" t="str">
        <f t="shared" si="310"/>
        <v>Global Traders</v>
      </c>
      <c r="S2828" s="35">
        <f t="shared" si="311"/>
        <v>175</v>
      </c>
      <c r="T2828" s="35">
        <f t="shared" si="312"/>
        <v>84</v>
      </c>
      <c r="U2828" s="14">
        <f t="shared" si="313"/>
        <v>7022.23</v>
      </c>
      <c r="V2828" s="14">
        <f t="shared" si="314"/>
        <v>1228890.25</v>
      </c>
      <c r="W2828" s="13" t="str">
        <v>In Stock</v>
      </c>
      <c r="X2828" s="13" t="str">
        <v>No</v>
      </c>
      <c r="Y2828" s="13">
        <v>0</v>
      </c>
    </row>
    <row r="2829" spans="1:25" x14ac:dyDescent="0.3">
      <c r="A2829" s="31" t="s">
        <v>5586</v>
      </c>
      <c r="B2829" s="31" t="s">
        <v>1653</v>
      </c>
      <c r="C2829" s="31" t="s">
        <v>28</v>
      </c>
      <c r="D2829" s="31" t="s">
        <v>15</v>
      </c>
      <c r="E2829" s="31">
        <v>135</v>
      </c>
      <c r="F2829" s="31">
        <v>69</v>
      </c>
      <c r="G2829" s="31">
        <v>11576.37</v>
      </c>
      <c r="H2829" s="31">
        <v>1562809.95</v>
      </c>
      <c r="I2829" s="32">
        <v>45794</v>
      </c>
      <c r="J2829" s="32">
        <v>45853</v>
      </c>
      <c r="K2829" s="31" t="s">
        <v>16</v>
      </c>
      <c r="L2829" s="33" t="s">
        <v>17</v>
      </c>
      <c r="M2829" s="13" t="str">
        <f>PROPER(TRIM(SUBSTITUTE(B2829,"###"," ")))</f>
        <v>Training Lite</v>
      </c>
      <c r="N2829" s="13" t="str">
        <f>PROPER(TRIM(SUBSTITUTE(C2829,"###"," ")))</f>
        <v>Furniture</v>
      </c>
      <c r="O2829" s="13" t="str">
        <f>PROPER(TRIM(SUBSTITUTE(D2829,"###"," ")))</f>
        <v>Global Traders</v>
      </c>
      <c r="P2829" s="13" t="str">
        <f t="shared" si="308"/>
        <v>Training Lite</v>
      </c>
      <c r="Q2829" s="34" t="str">
        <f t="shared" si="309"/>
        <v>Furniture</v>
      </c>
      <c r="R2829" s="13" t="str">
        <f t="shared" si="310"/>
        <v>Global Traders</v>
      </c>
      <c r="S2829" s="35">
        <f t="shared" si="311"/>
        <v>135</v>
      </c>
      <c r="T2829" s="35">
        <f t="shared" si="312"/>
        <v>69</v>
      </c>
      <c r="U2829" s="14">
        <f t="shared" si="313"/>
        <v>11576.37</v>
      </c>
      <c r="V2829" s="14">
        <f t="shared" si="314"/>
        <v>1562809.9500000002</v>
      </c>
      <c r="W2829" s="13" t="str">
        <v>In Stock</v>
      </c>
      <c r="X2829" s="13" t="str">
        <v>No</v>
      </c>
      <c r="Y2829" s="13">
        <v>0</v>
      </c>
    </row>
    <row r="2830" spans="1:25" x14ac:dyDescent="0.3">
      <c r="A2830" s="31" t="s">
        <v>5588</v>
      </c>
      <c r="B2830" s="31" t="s">
        <v>857</v>
      </c>
      <c r="C2830" s="31" t="s">
        <v>40</v>
      </c>
      <c r="D2830" s="31" t="s">
        <v>15</v>
      </c>
      <c r="E2830" s="31">
        <v>137</v>
      </c>
      <c r="F2830" s="31">
        <v>37</v>
      </c>
      <c r="G2830" s="31">
        <v>420.04</v>
      </c>
      <c r="H2830" s="31">
        <v>57545.48</v>
      </c>
      <c r="I2830" s="32">
        <v>45755</v>
      </c>
      <c r="J2830" s="32">
        <v>45936</v>
      </c>
      <c r="K2830" s="31" t="s">
        <v>46</v>
      </c>
      <c r="L2830" s="33" t="s">
        <v>33</v>
      </c>
      <c r="M2830" s="13" t="str">
        <f>PROPER(TRIM(SUBSTITUTE(B2830,"###"," ")))</f>
        <v>Word Lite</v>
      </c>
      <c r="N2830" s="13" t="str">
        <f>PROPER(TRIM(SUBSTITUTE(C2830,"###"," ")))</f>
        <v>Electronics</v>
      </c>
      <c r="O2830" s="13" t="str">
        <f>PROPER(TRIM(SUBSTITUTE(D2830,"###"," ")))</f>
        <v>Global Traders</v>
      </c>
      <c r="P2830" s="13" t="str">
        <f t="shared" si="308"/>
        <v>Word Lite</v>
      </c>
      <c r="Q2830" s="34" t="str">
        <f t="shared" si="309"/>
        <v>Electronics</v>
      </c>
      <c r="R2830" s="13" t="str">
        <f t="shared" si="310"/>
        <v>Global Traders</v>
      </c>
      <c r="S2830" s="35">
        <f t="shared" si="311"/>
        <v>137</v>
      </c>
      <c r="T2830" s="35">
        <f t="shared" si="312"/>
        <v>37</v>
      </c>
      <c r="U2830" s="14">
        <f t="shared" si="313"/>
        <v>420.04</v>
      </c>
      <c r="V2830" s="14">
        <f t="shared" si="314"/>
        <v>57545.48</v>
      </c>
      <c r="W2830" s="13" t="str">
        <v>In Stock</v>
      </c>
      <c r="X2830" s="13" t="str">
        <v>No</v>
      </c>
      <c r="Y2830" s="13">
        <v>0</v>
      </c>
    </row>
    <row r="2831" spans="1:25" x14ac:dyDescent="0.3">
      <c r="A2831" s="31" t="s">
        <v>5589</v>
      </c>
      <c r="B2831" s="31" t="s">
        <v>5590</v>
      </c>
      <c r="C2831" s="31" t="s">
        <v>28</v>
      </c>
      <c r="D2831" s="31" t="s">
        <v>41</v>
      </c>
      <c r="E2831" s="31">
        <v>0</v>
      </c>
      <c r="F2831" s="31">
        <v>80</v>
      </c>
      <c r="G2831" s="31">
        <v>935.69</v>
      </c>
      <c r="H2831" s="31">
        <v>0</v>
      </c>
      <c r="I2831" s="32">
        <v>45753</v>
      </c>
      <c r="J2831" s="32">
        <v>45931</v>
      </c>
      <c r="K2831" s="31" t="s">
        <v>57</v>
      </c>
      <c r="L2831" s="33" t="s">
        <v>30</v>
      </c>
      <c r="M2831" s="13" t="str">
        <f>PROPER(TRIM(SUBSTITUTE(B2831,"###"," ")))</f>
        <v>Morning X</v>
      </c>
      <c r="N2831" s="13" t="str">
        <f>PROPER(TRIM(SUBSTITUTE(C2831,"###"," ")))</f>
        <v>Furniture</v>
      </c>
      <c r="O2831" s="13" t="str">
        <f>PROPER(TRIM(SUBSTITUTE(D2831,"###"," ")))</f>
        <v>Quickstock</v>
      </c>
      <c r="P2831" s="13" t="str">
        <f t="shared" si="308"/>
        <v>Morning X</v>
      </c>
      <c r="Q2831" s="34" t="str">
        <f t="shared" si="309"/>
        <v>Furniture</v>
      </c>
      <c r="R2831" s="13" t="str">
        <f t="shared" si="310"/>
        <v>Quickstock</v>
      </c>
      <c r="S2831" s="35">
        <f t="shared" si="311"/>
        <v>0</v>
      </c>
      <c r="T2831" s="35">
        <f t="shared" si="312"/>
        <v>80</v>
      </c>
      <c r="U2831" s="14">
        <f t="shared" si="313"/>
        <v>935.69</v>
      </c>
      <c r="V2831" s="14">
        <f t="shared" si="314"/>
        <v>0</v>
      </c>
      <c r="W2831" s="13" t="str">
        <v>Out of Stock</v>
      </c>
      <c r="X2831" s="13" t="str">
        <v>Yes</v>
      </c>
      <c r="Y2831" s="13">
        <v>1</v>
      </c>
    </row>
    <row r="2832" spans="1:25" x14ac:dyDescent="0.3">
      <c r="A2832" s="31" t="s">
        <v>5592</v>
      </c>
      <c r="B2832" s="31" t="s">
        <v>5593</v>
      </c>
      <c r="C2832" s="31" t="s">
        <v>28</v>
      </c>
      <c r="D2832" s="31" t="s">
        <v>41</v>
      </c>
      <c r="E2832" s="31">
        <v>52</v>
      </c>
      <c r="F2832" s="31">
        <v>95</v>
      </c>
      <c r="G2832" s="31">
        <v>6267.44</v>
      </c>
      <c r="H2832" s="31">
        <v>325906.88</v>
      </c>
      <c r="I2832" s="32">
        <v>45679</v>
      </c>
      <c r="J2832" s="32">
        <v>45853</v>
      </c>
      <c r="K2832" s="13"/>
      <c r="L2832" s="33" t="s">
        <v>21</v>
      </c>
      <c r="M2832" s="13" t="str">
        <f>PROPER(TRIM(SUBSTITUTE(B2832,"###"," ")))</f>
        <v>Subject Pro</v>
      </c>
      <c r="N2832" s="13" t="str">
        <f>PROPER(TRIM(SUBSTITUTE(C2832,"###"," ")))</f>
        <v>Furniture</v>
      </c>
      <c r="O2832" s="13" t="str">
        <f>PROPER(TRIM(SUBSTITUTE(D2832,"###"," ")))</f>
        <v>Quickstock</v>
      </c>
      <c r="P2832" s="13" t="str">
        <f t="shared" si="308"/>
        <v>Subject Pro</v>
      </c>
      <c r="Q2832" s="34" t="str">
        <f t="shared" si="309"/>
        <v>Furniture</v>
      </c>
      <c r="R2832" s="13" t="str">
        <f t="shared" si="310"/>
        <v>Quickstock</v>
      </c>
      <c r="S2832" s="35">
        <f t="shared" si="311"/>
        <v>52</v>
      </c>
      <c r="T2832" s="35">
        <f t="shared" si="312"/>
        <v>95</v>
      </c>
      <c r="U2832" s="14">
        <f t="shared" si="313"/>
        <v>6267.44</v>
      </c>
      <c r="V2832" s="14">
        <f t="shared" si="314"/>
        <v>325906.88</v>
      </c>
      <c r="W2832" s="13" t="str">
        <v>Low Stock</v>
      </c>
      <c r="X2832" s="13" t="str">
        <v>Yes</v>
      </c>
      <c r="Y2832" s="13">
        <v>1</v>
      </c>
    </row>
    <row r="2833" spans="1:25" x14ac:dyDescent="0.3">
      <c r="A2833" s="31" t="s">
        <v>5595</v>
      </c>
      <c r="B2833" s="31" t="s">
        <v>5596</v>
      </c>
      <c r="C2833" s="31" t="s">
        <v>14</v>
      </c>
      <c r="D2833" s="31" t="s">
        <v>41</v>
      </c>
      <c r="E2833" s="31">
        <v>153</v>
      </c>
      <c r="F2833" s="31">
        <v>22</v>
      </c>
      <c r="G2833" s="31">
        <v>5420.74</v>
      </c>
      <c r="H2833" s="31">
        <v>829373.22</v>
      </c>
      <c r="I2833" s="32">
        <v>45728</v>
      </c>
      <c r="J2833" s="32">
        <v>45897</v>
      </c>
      <c r="K2833" s="31" t="s">
        <v>16</v>
      </c>
      <c r="L2833" s="33" t="s">
        <v>30</v>
      </c>
      <c r="M2833" s="13" t="str">
        <f>PROPER(TRIM(SUBSTITUTE(B2833,"###"," ")))</f>
        <v>Owner Mini</v>
      </c>
      <c r="N2833" s="13" t="str">
        <f>PROPER(TRIM(SUBSTITUTE(C2833,"###"," ")))</f>
        <v>Clothing</v>
      </c>
      <c r="O2833" s="13" t="str">
        <f>PROPER(TRIM(SUBSTITUTE(D2833,"###"," ")))</f>
        <v>Quickstock</v>
      </c>
      <c r="P2833" s="13" t="str">
        <f t="shared" si="308"/>
        <v>Owner Mini</v>
      </c>
      <c r="Q2833" s="34" t="str">
        <f t="shared" si="309"/>
        <v>Clothing</v>
      </c>
      <c r="R2833" s="13" t="str">
        <f t="shared" si="310"/>
        <v>Quickstock</v>
      </c>
      <c r="S2833" s="35">
        <f t="shared" si="311"/>
        <v>153</v>
      </c>
      <c r="T2833" s="35">
        <f t="shared" si="312"/>
        <v>22</v>
      </c>
      <c r="U2833" s="14">
        <f t="shared" si="313"/>
        <v>5420.74</v>
      </c>
      <c r="V2833" s="14">
        <f t="shared" si="314"/>
        <v>829373.22</v>
      </c>
      <c r="W2833" s="13" t="str">
        <v>In Stock</v>
      </c>
      <c r="X2833" s="13" t="str">
        <v>No</v>
      </c>
      <c r="Y2833" s="13">
        <v>0</v>
      </c>
    </row>
    <row r="2834" spans="1:25" x14ac:dyDescent="0.3">
      <c r="A2834" s="31" t="s">
        <v>5598</v>
      </c>
      <c r="B2834" s="31" t="s">
        <v>5599</v>
      </c>
      <c r="C2834" s="31" t="s">
        <v>28</v>
      </c>
      <c r="D2834" s="31" t="s">
        <v>24</v>
      </c>
      <c r="E2834" s="31">
        <v>199</v>
      </c>
      <c r="F2834" s="31">
        <v>37</v>
      </c>
      <c r="G2834" s="31">
        <v>16704.310000000001</v>
      </c>
      <c r="H2834" s="31">
        <v>3324157.69</v>
      </c>
      <c r="I2834" s="32">
        <v>45848</v>
      </c>
      <c r="J2834" s="32">
        <v>45887</v>
      </c>
      <c r="K2834" s="31" t="s">
        <v>54</v>
      </c>
      <c r="L2834" s="33" t="s">
        <v>58</v>
      </c>
      <c r="M2834" s="13" t="str">
        <f>PROPER(TRIM(SUBSTITUTE(B2834,"###"," ")))</f>
        <v>Story Pro</v>
      </c>
      <c r="N2834" s="13" t="str">
        <f>PROPER(TRIM(SUBSTITUTE(C2834,"###"," ")))</f>
        <v>Furniture</v>
      </c>
      <c r="O2834" s="13" t="str">
        <f>PROPER(TRIM(SUBSTITUTE(D2834,"###"," ")))</f>
        <v>Omni Suppliers</v>
      </c>
      <c r="P2834" s="13" t="str">
        <f t="shared" si="308"/>
        <v>Story Pro</v>
      </c>
      <c r="Q2834" s="34" t="str">
        <f t="shared" si="309"/>
        <v>Furniture</v>
      </c>
      <c r="R2834" s="13" t="str">
        <f t="shared" si="310"/>
        <v>Omni Suppliers</v>
      </c>
      <c r="S2834" s="35">
        <f t="shared" si="311"/>
        <v>199</v>
      </c>
      <c r="T2834" s="35">
        <f t="shared" si="312"/>
        <v>37</v>
      </c>
      <c r="U2834" s="14">
        <f t="shared" si="313"/>
        <v>16704.310000000001</v>
      </c>
      <c r="V2834" s="14">
        <f t="shared" si="314"/>
        <v>3324157.6900000004</v>
      </c>
      <c r="W2834" s="13" t="str">
        <v>In Stock</v>
      </c>
      <c r="X2834" s="13" t="str">
        <v>No</v>
      </c>
      <c r="Y2834" s="13">
        <v>0</v>
      </c>
    </row>
    <row r="2835" spans="1:25" x14ac:dyDescent="0.3">
      <c r="A2835" s="31" t="s">
        <v>5600</v>
      </c>
      <c r="B2835" s="31" t="s">
        <v>5601</v>
      </c>
      <c r="C2835" s="31" t="s">
        <v>40</v>
      </c>
      <c r="D2835" s="31" t="s">
        <v>53</v>
      </c>
      <c r="E2835" s="31">
        <v>142</v>
      </c>
      <c r="F2835" s="31">
        <v>56</v>
      </c>
      <c r="G2835" s="31">
        <v>12608.73</v>
      </c>
      <c r="H2835" s="31">
        <v>1790439.66</v>
      </c>
      <c r="I2835" s="32">
        <v>45815</v>
      </c>
      <c r="J2835" s="32">
        <v>45873</v>
      </c>
      <c r="K2835" s="31" t="s">
        <v>16</v>
      </c>
      <c r="L2835" s="33" t="s">
        <v>21</v>
      </c>
      <c r="M2835" s="13" t="str">
        <f>PROPER(TRIM(SUBSTITUTE(B2835,"###"," ")))</f>
        <v>Western Mini</v>
      </c>
      <c r="N2835" s="13" t="str">
        <f>PROPER(TRIM(SUBSTITUTE(C2835,"###"," ")))</f>
        <v>Electronics</v>
      </c>
      <c r="O2835" s="13" t="str">
        <f>PROPER(TRIM(SUBSTITUTE(D2835,"###"," ")))</f>
        <v>Abc Pvt Ltd</v>
      </c>
      <c r="P2835" s="13" t="str">
        <f t="shared" si="308"/>
        <v>Western Mini</v>
      </c>
      <c r="Q2835" s="34" t="str">
        <f t="shared" si="309"/>
        <v>Electronics</v>
      </c>
      <c r="R2835" s="13" t="str">
        <f t="shared" si="310"/>
        <v>Abc Pvt Ltd</v>
      </c>
      <c r="S2835" s="35">
        <f t="shared" si="311"/>
        <v>142</v>
      </c>
      <c r="T2835" s="35">
        <f t="shared" si="312"/>
        <v>56</v>
      </c>
      <c r="U2835" s="14">
        <f t="shared" si="313"/>
        <v>12608.73</v>
      </c>
      <c r="V2835" s="14">
        <f t="shared" si="314"/>
        <v>1790439.66</v>
      </c>
      <c r="W2835" s="13" t="str">
        <v>In Stock</v>
      </c>
      <c r="X2835" s="13" t="str">
        <v>No</v>
      </c>
      <c r="Y2835" s="13">
        <v>0</v>
      </c>
    </row>
    <row r="2836" spans="1:25" x14ac:dyDescent="0.3">
      <c r="A2836" s="31" t="s">
        <v>5602</v>
      </c>
      <c r="B2836" s="31" t="s">
        <v>4058</v>
      </c>
      <c r="C2836" s="31" t="s">
        <v>40</v>
      </c>
      <c r="D2836" s="13"/>
      <c r="E2836" s="31">
        <v>72</v>
      </c>
      <c r="F2836" s="31">
        <v>26</v>
      </c>
      <c r="G2836" s="31">
        <v>16914.48</v>
      </c>
      <c r="H2836" s="31">
        <v>1217842.56</v>
      </c>
      <c r="I2836" s="32">
        <v>45758</v>
      </c>
      <c r="J2836" s="32">
        <v>45879</v>
      </c>
      <c r="K2836" s="31" t="s">
        <v>25</v>
      </c>
      <c r="L2836" s="33" t="s">
        <v>21</v>
      </c>
      <c r="M2836" s="13" t="str">
        <f>PROPER(TRIM(SUBSTITUTE(B2836,"###"," ")))</f>
        <v>Happen Pro</v>
      </c>
      <c r="N2836" s="13" t="str">
        <f>PROPER(TRIM(SUBSTITUTE(C2836,"###"," ")))</f>
        <v>Electronics</v>
      </c>
      <c r="O2836" s="13" t="str">
        <f>PROPER(TRIM(SUBSTITUTE(D2836,"###"," ")))</f>
        <v/>
      </c>
      <c r="P2836" s="13" t="str">
        <f t="shared" si="308"/>
        <v>Happen Pro</v>
      </c>
      <c r="Q2836" s="34" t="str">
        <f t="shared" si="309"/>
        <v>Electronics</v>
      </c>
      <c r="R2836" s="13" t="str">
        <f t="shared" si="310"/>
        <v>Others</v>
      </c>
      <c r="S2836" s="35">
        <f t="shared" si="311"/>
        <v>72</v>
      </c>
      <c r="T2836" s="35">
        <f t="shared" si="312"/>
        <v>26</v>
      </c>
      <c r="U2836" s="14">
        <f t="shared" si="313"/>
        <v>16914.48</v>
      </c>
      <c r="V2836" s="14">
        <f t="shared" si="314"/>
        <v>1217842.56</v>
      </c>
      <c r="W2836" s="13" t="str">
        <v>In Stock</v>
      </c>
      <c r="X2836" s="13" t="str">
        <v>No</v>
      </c>
      <c r="Y2836" s="13">
        <v>0</v>
      </c>
    </row>
    <row r="2837" spans="1:25" x14ac:dyDescent="0.3">
      <c r="A2837" s="31" t="s">
        <v>5603</v>
      </c>
      <c r="B2837" s="31" t="s">
        <v>1337</v>
      </c>
      <c r="C2837" s="31" t="s">
        <v>40</v>
      </c>
      <c r="D2837" s="31" t="s">
        <v>45</v>
      </c>
      <c r="E2837" s="31">
        <v>189</v>
      </c>
      <c r="F2837" s="31">
        <v>45</v>
      </c>
      <c r="G2837" s="31">
        <v>8363.34</v>
      </c>
      <c r="H2837" s="31">
        <v>1580671.26</v>
      </c>
      <c r="I2837" s="32">
        <v>45712</v>
      </c>
      <c r="J2837" s="32">
        <v>45921</v>
      </c>
      <c r="K2837" s="31" t="s">
        <v>29</v>
      </c>
      <c r="L2837" s="33" t="s">
        <v>33</v>
      </c>
      <c r="M2837" s="13" t="str">
        <f>PROPER(TRIM(SUBSTITUTE(B2837,"###"," ")))</f>
        <v>Authority Lite</v>
      </c>
      <c r="N2837" s="13" t="str">
        <f>PROPER(TRIM(SUBSTITUTE(C2837,"###"," ")))</f>
        <v>Electronics</v>
      </c>
      <c r="O2837" s="13" t="str">
        <f>PROPER(TRIM(SUBSTITUTE(D2837,"###"," ")))</f>
        <v>Retailmart Inc</v>
      </c>
      <c r="P2837" s="13" t="str">
        <f t="shared" si="308"/>
        <v>Authority Lite</v>
      </c>
      <c r="Q2837" s="34" t="str">
        <f t="shared" si="309"/>
        <v>Electronics</v>
      </c>
      <c r="R2837" s="13" t="str">
        <f t="shared" si="310"/>
        <v>Retailmart Inc</v>
      </c>
      <c r="S2837" s="35">
        <f t="shared" si="311"/>
        <v>189</v>
      </c>
      <c r="T2837" s="35">
        <f t="shared" si="312"/>
        <v>45</v>
      </c>
      <c r="U2837" s="14">
        <f t="shared" si="313"/>
        <v>8363.34</v>
      </c>
      <c r="V2837" s="14">
        <f t="shared" si="314"/>
        <v>1580671.26</v>
      </c>
      <c r="W2837" s="13" t="str">
        <v>In Stock</v>
      </c>
      <c r="X2837" s="13" t="str">
        <v>No</v>
      </c>
      <c r="Y2837" s="13">
        <v>0</v>
      </c>
    </row>
    <row r="2838" spans="1:25" x14ac:dyDescent="0.3">
      <c r="A2838" s="31" t="s">
        <v>5605</v>
      </c>
      <c r="B2838" s="31" t="s">
        <v>5606</v>
      </c>
      <c r="C2838" s="31" t="s">
        <v>44</v>
      </c>
      <c r="D2838" s="31" t="s">
        <v>45</v>
      </c>
      <c r="E2838" s="31">
        <v>6</v>
      </c>
      <c r="F2838" s="31">
        <v>92</v>
      </c>
      <c r="G2838" s="31">
        <v>7545.33</v>
      </c>
      <c r="H2838" s="31">
        <v>45271.98</v>
      </c>
      <c r="I2838" s="32">
        <v>45750</v>
      </c>
      <c r="J2838" s="32">
        <v>45919</v>
      </c>
      <c r="K2838" s="31" t="s">
        <v>54</v>
      </c>
      <c r="L2838" s="33" t="s">
        <v>33</v>
      </c>
      <c r="M2838" s="13" t="str">
        <f>PROPER(TRIM(SUBSTITUTE(B2838,"###"," ")))</f>
        <v>Account X</v>
      </c>
      <c r="N2838" s="13" t="str">
        <f>PROPER(TRIM(SUBSTITUTE(C2838,"###"," ")))</f>
        <v>Groceries</v>
      </c>
      <c r="O2838" s="13" t="str">
        <f>PROPER(TRIM(SUBSTITUTE(D2838,"###"," ")))</f>
        <v>Retailmart Inc</v>
      </c>
      <c r="P2838" s="13" t="str">
        <f t="shared" si="308"/>
        <v>Account X</v>
      </c>
      <c r="Q2838" s="34" t="str">
        <f t="shared" si="309"/>
        <v>Groceries</v>
      </c>
      <c r="R2838" s="13" t="str">
        <f t="shared" si="310"/>
        <v>Retailmart Inc</v>
      </c>
      <c r="S2838" s="35">
        <f t="shared" si="311"/>
        <v>6</v>
      </c>
      <c r="T2838" s="35">
        <f t="shared" si="312"/>
        <v>92</v>
      </c>
      <c r="U2838" s="14">
        <f t="shared" si="313"/>
        <v>7545.33</v>
      </c>
      <c r="V2838" s="14">
        <f t="shared" si="314"/>
        <v>45271.979999999996</v>
      </c>
      <c r="W2838" s="13" t="str">
        <v>Low Stock</v>
      </c>
      <c r="X2838" s="13" t="str">
        <v>Yes</v>
      </c>
      <c r="Y2838" s="13">
        <v>1</v>
      </c>
    </row>
    <row r="2839" spans="1:25" x14ac:dyDescent="0.3">
      <c r="A2839" s="31" t="s">
        <v>5607</v>
      </c>
      <c r="B2839" s="31" t="s">
        <v>5608</v>
      </c>
      <c r="C2839" s="31" t="s">
        <v>44</v>
      </c>
      <c r="D2839" s="31" t="s">
        <v>41</v>
      </c>
      <c r="E2839" s="31">
        <v>84</v>
      </c>
      <c r="F2839" s="13"/>
      <c r="G2839" s="31">
        <v>14096.51</v>
      </c>
      <c r="H2839" s="31">
        <v>1184106.8400000001</v>
      </c>
      <c r="I2839" s="32">
        <v>45846</v>
      </c>
      <c r="J2839" s="32">
        <v>45852</v>
      </c>
      <c r="K2839" s="31" t="s">
        <v>16</v>
      </c>
      <c r="L2839" s="33" t="s">
        <v>21</v>
      </c>
      <c r="M2839" s="13" t="str">
        <f>PROPER(TRIM(SUBSTITUTE(B2839,"###"," ")))</f>
        <v>Church X</v>
      </c>
      <c r="N2839" s="13" t="str">
        <f>PROPER(TRIM(SUBSTITUTE(C2839,"###"," ")))</f>
        <v>Groceries</v>
      </c>
      <c r="O2839" s="13" t="str">
        <f>PROPER(TRIM(SUBSTITUTE(D2839,"###"," ")))</f>
        <v>Quickstock</v>
      </c>
      <c r="P2839" s="13" t="str">
        <f t="shared" si="308"/>
        <v>Church X</v>
      </c>
      <c r="Q2839" s="34" t="str">
        <f t="shared" si="309"/>
        <v>Groceries</v>
      </c>
      <c r="R2839" s="13" t="str">
        <f t="shared" si="310"/>
        <v>Quickstock</v>
      </c>
      <c r="S2839" s="35">
        <f t="shared" si="311"/>
        <v>84</v>
      </c>
      <c r="T2839" s="35">
        <f t="shared" si="312"/>
        <v>0</v>
      </c>
      <c r="U2839" s="14">
        <f t="shared" si="313"/>
        <v>14096.51</v>
      </c>
      <c r="V2839" s="14">
        <f t="shared" si="314"/>
        <v>1184106.8400000001</v>
      </c>
      <c r="W2839" s="13" t="str">
        <v>In Stock</v>
      </c>
      <c r="X2839" s="13" t="str">
        <v>No</v>
      </c>
      <c r="Y2839" s="13">
        <v>0</v>
      </c>
    </row>
    <row r="2840" spans="1:25" x14ac:dyDescent="0.3">
      <c r="A2840" s="31" t="s">
        <v>5610</v>
      </c>
      <c r="B2840" s="31" t="s">
        <v>3102</v>
      </c>
      <c r="C2840" s="31" t="s">
        <v>28</v>
      </c>
      <c r="D2840" s="31" t="s">
        <v>24</v>
      </c>
      <c r="E2840" s="13"/>
      <c r="F2840" s="31">
        <v>80</v>
      </c>
      <c r="G2840" s="31">
        <v>13490.55</v>
      </c>
      <c r="H2840" s="13"/>
      <c r="I2840" s="32">
        <v>45802</v>
      </c>
      <c r="J2840" s="32">
        <v>45871</v>
      </c>
      <c r="K2840" s="31" t="s">
        <v>46</v>
      </c>
      <c r="L2840" s="33" t="s">
        <v>58</v>
      </c>
      <c r="M2840" s="13" t="str">
        <f>PROPER(TRIM(SUBSTITUTE(B2840,"###"," ")))</f>
        <v>Operation X</v>
      </c>
      <c r="N2840" s="13" t="str">
        <f>PROPER(TRIM(SUBSTITUTE(C2840,"###"," ")))</f>
        <v>Furniture</v>
      </c>
      <c r="O2840" s="13" t="str">
        <f>PROPER(TRIM(SUBSTITUTE(D2840,"###"," ")))</f>
        <v>Omni Suppliers</v>
      </c>
      <c r="P2840" s="13" t="str">
        <f t="shared" si="308"/>
        <v>Operation X</v>
      </c>
      <c r="Q2840" s="34" t="str">
        <f t="shared" si="309"/>
        <v>Furniture</v>
      </c>
      <c r="R2840" s="13" t="str">
        <f t="shared" si="310"/>
        <v>Omni Suppliers</v>
      </c>
      <c r="S2840" s="35">
        <f t="shared" si="311"/>
        <v>0</v>
      </c>
      <c r="T2840" s="35">
        <f t="shared" si="312"/>
        <v>80</v>
      </c>
      <c r="U2840" s="14">
        <f t="shared" si="313"/>
        <v>13490.55</v>
      </c>
      <c r="V2840" s="14">
        <f t="shared" si="314"/>
        <v>0</v>
      </c>
      <c r="W2840" s="13" t="str">
        <v>Out of Stock</v>
      </c>
      <c r="X2840" s="13" t="str">
        <v>Yes</v>
      </c>
      <c r="Y2840" s="13">
        <v>1</v>
      </c>
    </row>
    <row r="2841" spans="1:25" x14ac:dyDescent="0.3">
      <c r="A2841" s="31" t="s">
        <v>5612</v>
      </c>
      <c r="B2841" s="31" t="s">
        <v>3204</v>
      </c>
      <c r="C2841" s="31" t="s">
        <v>14</v>
      </c>
      <c r="D2841" s="31" t="s">
        <v>45</v>
      </c>
      <c r="E2841" s="31">
        <v>112</v>
      </c>
      <c r="F2841" s="31">
        <v>84</v>
      </c>
      <c r="G2841" s="31">
        <v>10180.290000000001</v>
      </c>
      <c r="H2841" s="31">
        <v>1140192.48</v>
      </c>
      <c r="I2841" s="32">
        <v>45768</v>
      </c>
      <c r="J2841" s="32">
        <v>45914</v>
      </c>
      <c r="K2841" s="31" t="s">
        <v>29</v>
      </c>
      <c r="L2841" s="33" t="s">
        <v>33</v>
      </c>
      <c r="M2841" s="13" t="str">
        <f>PROPER(TRIM(SUBSTITUTE(B2841,"###"," ")))</f>
        <v>Friend Max</v>
      </c>
      <c r="N2841" s="13" t="str">
        <f>PROPER(TRIM(SUBSTITUTE(C2841,"###"," ")))</f>
        <v>Clothing</v>
      </c>
      <c r="O2841" s="13" t="str">
        <f>PROPER(TRIM(SUBSTITUTE(D2841,"###"," ")))</f>
        <v>Retailmart Inc</v>
      </c>
      <c r="P2841" s="13" t="str">
        <f t="shared" si="308"/>
        <v>Friend Max</v>
      </c>
      <c r="Q2841" s="34" t="str">
        <f t="shared" si="309"/>
        <v>Clothing</v>
      </c>
      <c r="R2841" s="13" t="str">
        <f t="shared" si="310"/>
        <v>Retailmart Inc</v>
      </c>
      <c r="S2841" s="35">
        <f t="shared" si="311"/>
        <v>112</v>
      </c>
      <c r="T2841" s="35">
        <f t="shared" si="312"/>
        <v>84</v>
      </c>
      <c r="U2841" s="14">
        <f t="shared" si="313"/>
        <v>10180.290000000001</v>
      </c>
      <c r="V2841" s="14">
        <f t="shared" si="314"/>
        <v>1140192.48</v>
      </c>
      <c r="W2841" s="13" t="str">
        <v>In Stock</v>
      </c>
      <c r="X2841" s="13" t="str">
        <v>No</v>
      </c>
      <c r="Y2841" s="13">
        <v>0</v>
      </c>
    </row>
    <row r="2842" spans="1:25" x14ac:dyDescent="0.3">
      <c r="A2842" s="31" t="s">
        <v>5613</v>
      </c>
      <c r="B2842" s="31" t="s">
        <v>5614</v>
      </c>
      <c r="C2842" s="31" t="s">
        <v>44</v>
      </c>
      <c r="D2842" s="31" t="s">
        <v>53</v>
      </c>
      <c r="E2842" s="31">
        <v>62</v>
      </c>
      <c r="F2842" s="31">
        <v>67</v>
      </c>
      <c r="G2842" s="31">
        <v>17804.82</v>
      </c>
      <c r="H2842" s="31">
        <v>1103898.8400000001</v>
      </c>
      <c r="I2842" s="32">
        <v>45716</v>
      </c>
      <c r="J2842" s="32">
        <v>45882</v>
      </c>
      <c r="K2842" s="31" t="s">
        <v>46</v>
      </c>
      <c r="L2842" s="33" t="s">
        <v>21</v>
      </c>
      <c r="M2842" s="13" t="str">
        <f>PROPER(TRIM(SUBSTITUTE(B2842,"###"," ")))</f>
        <v>Sing Pro</v>
      </c>
      <c r="N2842" s="13" t="str">
        <f>PROPER(TRIM(SUBSTITUTE(C2842,"###"," ")))</f>
        <v>Groceries</v>
      </c>
      <c r="O2842" s="13" t="str">
        <f>PROPER(TRIM(SUBSTITUTE(D2842,"###"," ")))</f>
        <v>Abc Pvt Ltd</v>
      </c>
      <c r="P2842" s="13" t="str">
        <f t="shared" si="308"/>
        <v>Sing Pro</v>
      </c>
      <c r="Q2842" s="34" t="str">
        <f t="shared" si="309"/>
        <v>Groceries</v>
      </c>
      <c r="R2842" s="13" t="str">
        <f t="shared" si="310"/>
        <v>Abc Pvt Ltd</v>
      </c>
      <c r="S2842" s="35">
        <f t="shared" si="311"/>
        <v>62</v>
      </c>
      <c r="T2842" s="35">
        <f t="shared" si="312"/>
        <v>67</v>
      </c>
      <c r="U2842" s="14">
        <f t="shared" si="313"/>
        <v>17804.82</v>
      </c>
      <c r="V2842" s="14">
        <f t="shared" si="314"/>
        <v>1103898.8400000001</v>
      </c>
      <c r="W2842" s="13" t="str">
        <v>Low Stock</v>
      </c>
      <c r="X2842" s="13" t="str">
        <v>Yes</v>
      </c>
      <c r="Y2842" s="13">
        <v>1</v>
      </c>
    </row>
    <row r="2843" spans="1:25" x14ac:dyDescent="0.3">
      <c r="A2843" s="31" t="s">
        <v>5616</v>
      </c>
      <c r="B2843" s="31" t="s">
        <v>1822</v>
      </c>
      <c r="C2843" s="31" t="s">
        <v>14</v>
      </c>
      <c r="D2843" s="31" t="s">
        <v>24</v>
      </c>
      <c r="E2843" s="31">
        <v>130</v>
      </c>
      <c r="F2843" s="31">
        <v>90</v>
      </c>
      <c r="G2843" s="31">
        <v>8321.67</v>
      </c>
      <c r="H2843" s="31">
        <v>1081817.1000000001</v>
      </c>
      <c r="I2843" s="32">
        <v>45847</v>
      </c>
      <c r="J2843" s="32">
        <v>45919</v>
      </c>
      <c r="K2843" s="31" t="s">
        <v>54</v>
      </c>
      <c r="L2843" s="33" t="s">
        <v>33</v>
      </c>
      <c r="M2843" s="13" t="str">
        <f>PROPER(TRIM(SUBSTITUTE(B2843,"###"," ")))</f>
        <v>Each Max</v>
      </c>
      <c r="N2843" s="13" t="str">
        <f>PROPER(TRIM(SUBSTITUTE(C2843,"###"," ")))</f>
        <v>Clothing</v>
      </c>
      <c r="O2843" s="13" t="str">
        <f>PROPER(TRIM(SUBSTITUTE(D2843,"###"," ")))</f>
        <v>Omni Suppliers</v>
      </c>
      <c r="P2843" s="13" t="str">
        <f t="shared" si="308"/>
        <v>Each Max</v>
      </c>
      <c r="Q2843" s="34" t="str">
        <f t="shared" si="309"/>
        <v>Clothing</v>
      </c>
      <c r="R2843" s="13" t="str">
        <f t="shared" si="310"/>
        <v>Omni Suppliers</v>
      </c>
      <c r="S2843" s="35">
        <f t="shared" si="311"/>
        <v>130</v>
      </c>
      <c r="T2843" s="35">
        <f t="shared" si="312"/>
        <v>90</v>
      </c>
      <c r="U2843" s="14">
        <f t="shared" si="313"/>
        <v>8321.67</v>
      </c>
      <c r="V2843" s="14">
        <f t="shared" si="314"/>
        <v>1081817.1000000001</v>
      </c>
      <c r="W2843" s="13" t="str">
        <v>In Stock</v>
      </c>
      <c r="X2843" s="13" t="str">
        <v>No</v>
      </c>
      <c r="Y2843" s="13">
        <v>0</v>
      </c>
    </row>
    <row r="2844" spans="1:25" x14ac:dyDescent="0.3">
      <c r="A2844" s="31" t="s">
        <v>5617</v>
      </c>
      <c r="B2844" s="31" t="s">
        <v>3438</v>
      </c>
      <c r="C2844" s="31" t="s">
        <v>28</v>
      </c>
      <c r="D2844" s="31" t="s">
        <v>53</v>
      </c>
      <c r="E2844" s="31">
        <v>78</v>
      </c>
      <c r="F2844" s="31">
        <v>69</v>
      </c>
      <c r="G2844" s="31">
        <v>3526.86</v>
      </c>
      <c r="H2844" s="31">
        <v>275095.08</v>
      </c>
      <c r="I2844" s="32">
        <v>45728</v>
      </c>
      <c r="J2844" s="32">
        <v>45924</v>
      </c>
      <c r="K2844" s="31" t="s">
        <v>29</v>
      </c>
      <c r="L2844" s="33" t="s">
        <v>17</v>
      </c>
      <c r="M2844" s="13" t="str">
        <f>PROPER(TRIM(SUBSTITUTE(B2844,"###"," ")))</f>
        <v>Him Lite</v>
      </c>
      <c r="N2844" s="13" t="str">
        <f>PROPER(TRIM(SUBSTITUTE(C2844,"###"," ")))</f>
        <v>Furniture</v>
      </c>
      <c r="O2844" s="13" t="str">
        <f>PROPER(TRIM(SUBSTITUTE(D2844,"###"," ")))</f>
        <v>Abc Pvt Ltd</v>
      </c>
      <c r="P2844" s="13" t="str">
        <f t="shared" si="308"/>
        <v>Him Lite</v>
      </c>
      <c r="Q2844" s="34" t="str">
        <f t="shared" si="309"/>
        <v>Furniture</v>
      </c>
      <c r="R2844" s="13" t="str">
        <f t="shared" si="310"/>
        <v>Abc Pvt Ltd</v>
      </c>
      <c r="S2844" s="35">
        <f t="shared" si="311"/>
        <v>78</v>
      </c>
      <c r="T2844" s="35">
        <f t="shared" si="312"/>
        <v>69</v>
      </c>
      <c r="U2844" s="14">
        <f t="shared" si="313"/>
        <v>3526.86</v>
      </c>
      <c r="V2844" s="14">
        <f t="shared" si="314"/>
        <v>275095.08</v>
      </c>
      <c r="W2844" s="13" t="str">
        <v>In Stock</v>
      </c>
      <c r="X2844" s="13" t="str">
        <v>No</v>
      </c>
      <c r="Y2844" s="13">
        <v>0</v>
      </c>
    </row>
    <row r="2845" spans="1:25" x14ac:dyDescent="0.3">
      <c r="A2845" s="31" t="s">
        <v>5618</v>
      </c>
      <c r="B2845" s="31" t="s">
        <v>887</v>
      </c>
      <c r="C2845" s="31" t="s">
        <v>14</v>
      </c>
      <c r="D2845" s="31" t="s">
        <v>53</v>
      </c>
      <c r="E2845" s="31">
        <v>38</v>
      </c>
      <c r="F2845" s="31">
        <v>28</v>
      </c>
      <c r="G2845" s="31">
        <v>8020.15</v>
      </c>
      <c r="H2845" s="31">
        <v>304765.7</v>
      </c>
      <c r="I2845" s="32">
        <v>45817</v>
      </c>
      <c r="J2845" s="32">
        <v>45865</v>
      </c>
      <c r="K2845" s="31" t="s">
        <v>29</v>
      </c>
      <c r="L2845" s="33" t="s">
        <v>33</v>
      </c>
      <c r="M2845" s="13" t="str">
        <f>PROPER(TRIM(SUBSTITUTE(B2845,"###"," ")))</f>
        <v>Leave Max</v>
      </c>
      <c r="N2845" s="13" t="str">
        <f>PROPER(TRIM(SUBSTITUTE(C2845,"###"," ")))</f>
        <v>Clothing</v>
      </c>
      <c r="O2845" s="13" t="str">
        <f>PROPER(TRIM(SUBSTITUTE(D2845,"###"," ")))</f>
        <v>Abc Pvt Ltd</v>
      </c>
      <c r="P2845" s="13" t="str">
        <f t="shared" si="308"/>
        <v>Leave Max</v>
      </c>
      <c r="Q2845" s="34" t="str">
        <f t="shared" si="309"/>
        <v>Clothing</v>
      </c>
      <c r="R2845" s="13" t="str">
        <f t="shared" si="310"/>
        <v>Abc Pvt Ltd</v>
      </c>
      <c r="S2845" s="35">
        <f t="shared" si="311"/>
        <v>38</v>
      </c>
      <c r="T2845" s="35">
        <f t="shared" si="312"/>
        <v>28</v>
      </c>
      <c r="U2845" s="14">
        <f t="shared" si="313"/>
        <v>8020.15</v>
      </c>
      <c r="V2845" s="14">
        <f t="shared" si="314"/>
        <v>304765.7</v>
      </c>
      <c r="W2845" s="13" t="str">
        <v>In Stock</v>
      </c>
      <c r="X2845" s="13" t="str">
        <v>No</v>
      </c>
      <c r="Y2845" s="13">
        <v>0</v>
      </c>
    </row>
    <row r="2846" spans="1:25" x14ac:dyDescent="0.3">
      <c r="A2846" s="31" t="s">
        <v>5619</v>
      </c>
      <c r="B2846" s="31" t="s">
        <v>5620</v>
      </c>
      <c r="C2846" s="31" t="s">
        <v>20</v>
      </c>
      <c r="D2846" s="31" t="s">
        <v>45</v>
      </c>
      <c r="E2846" s="31">
        <v>191</v>
      </c>
      <c r="F2846" s="31">
        <v>39</v>
      </c>
      <c r="G2846" s="31">
        <v>4649.49</v>
      </c>
      <c r="H2846" s="31">
        <v>888052.59</v>
      </c>
      <c r="I2846" s="32">
        <v>45718</v>
      </c>
      <c r="J2846" s="32">
        <v>45871</v>
      </c>
      <c r="K2846" s="31" t="s">
        <v>57</v>
      </c>
      <c r="L2846" s="33" t="s">
        <v>21</v>
      </c>
      <c r="M2846" s="13" t="str">
        <f>PROPER(TRIM(SUBSTITUTE(B2846,"###"," ")))</f>
        <v>Since Mini</v>
      </c>
      <c r="N2846" s="13" t="str">
        <f>PROPER(TRIM(SUBSTITUTE(C2846,"###"," ")))</f>
        <v>Toys</v>
      </c>
      <c r="O2846" s="13" t="str">
        <f>PROPER(TRIM(SUBSTITUTE(D2846,"###"," ")))</f>
        <v>Retailmart Inc</v>
      </c>
      <c r="P2846" s="13" t="str">
        <f t="shared" si="308"/>
        <v>Since Mini</v>
      </c>
      <c r="Q2846" s="34" t="str">
        <f t="shared" si="309"/>
        <v>Toys</v>
      </c>
      <c r="R2846" s="13" t="str">
        <f t="shared" si="310"/>
        <v>Retailmart Inc</v>
      </c>
      <c r="S2846" s="35">
        <f t="shared" si="311"/>
        <v>191</v>
      </c>
      <c r="T2846" s="35">
        <f t="shared" si="312"/>
        <v>39</v>
      </c>
      <c r="U2846" s="14">
        <f t="shared" si="313"/>
        <v>4649.49</v>
      </c>
      <c r="V2846" s="14">
        <f t="shared" si="314"/>
        <v>888052.59</v>
      </c>
      <c r="W2846" s="13" t="str">
        <v>In Stock</v>
      </c>
      <c r="X2846" s="13" t="str">
        <v>No</v>
      </c>
      <c r="Y2846" s="13">
        <v>0</v>
      </c>
    </row>
    <row r="2847" spans="1:25" x14ac:dyDescent="0.3">
      <c r="A2847" s="31" t="s">
        <v>5621</v>
      </c>
      <c r="B2847" s="31" t="s">
        <v>5622</v>
      </c>
      <c r="C2847" s="31" t="s">
        <v>28</v>
      </c>
      <c r="D2847" s="31" t="s">
        <v>15</v>
      </c>
      <c r="E2847" s="31">
        <v>76</v>
      </c>
      <c r="F2847" s="13"/>
      <c r="G2847" s="31">
        <v>1669.7</v>
      </c>
      <c r="H2847" s="31">
        <v>126897.2</v>
      </c>
      <c r="I2847" s="32">
        <v>45701</v>
      </c>
      <c r="J2847" s="32">
        <v>45879</v>
      </c>
      <c r="K2847" s="31" t="s">
        <v>54</v>
      </c>
      <c r="L2847" s="33" t="s">
        <v>21</v>
      </c>
      <c r="M2847" s="13" t="str">
        <f>PROPER(TRIM(SUBSTITUTE(B2847,"###"," ")))</f>
        <v>Treatment Mini</v>
      </c>
      <c r="N2847" s="13" t="str">
        <f>PROPER(TRIM(SUBSTITUTE(C2847,"###"," ")))</f>
        <v>Furniture</v>
      </c>
      <c r="O2847" s="13" t="str">
        <f>PROPER(TRIM(SUBSTITUTE(D2847,"###"," ")))</f>
        <v>Global Traders</v>
      </c>
      <c r="P2847" s="13" t="str">
        <f t="shared" si="308"/>
        <v>Treatment Mini</v>
      </c>
      <c r="Q2847" s="34" t="str">
        <f t="shared" si="309"/>
        <v>Furniture</v>
      </c>
      <c r="R2847" s="13" t="str">
        <f t="shared" si="310"/>
        <v>Global Traders</v>
      </c>
      <c r="S2847" s="35">
        <f t="shared" si="311"/>
        <v>76</v>
      </c>
      <c r="T2847" s="35">
        <f t="shared" si="312"/>
        <v>0</v>
      </c>
      <c r="U2847" s="14">
        <f t="shared" si="313"/>
        <v>1669.7</v>
      </c>
      <c r="V2847" s="14">
        <f t="shared" si="314"/>
        <v>126897.2</v>
      </c>
      <c r="W2847" s="13" t="str">
        <v>In Stock</v>
      </c>
      <c r="X2847" s="13" t="str">
        <v>No</v>
      </c>
      <c r="Y2847" s="13">
        <v>0</v>
      </c>
    </row>
    <row r="2848" spans="1:25" x14ac:dyDescent="0.3">
      <c r="A2848" s="31" t="s">
        <v>5623</v>
      </c>
      <c r="B2848" s="31" t="s">
        <v>4686</v>
      </c>
      <c r="C2848" s="31" t="s">
        <v>14</v>
      </c>
      <c r="D2848" s="31" t="s">
        <v>45</v>
      </c>
      <c r="E2848" s="31">
        <v>155</v>
      </c>
      <c r="F2848" s="31">
        <v>36</v>
      </c>
      <c r="G2848" s="31">
        <v>13682.56</v>
      </c>
      <c r="H2848" s="31">
        <v>2120796.7999999998</v>
      </c>
      <c r="I2848" s="32">
        <v>45793</v>
      </c>
      <c r="J2848" s="32">
        <v>45863</v>
      </c>
      <c r="K2848" s="31" t="s">
        <v>16</v>
      </c>
      <c r="L2848" s="33" t="s">
        <v>58</v>
      </c>
      <c r="M2848" s="13" t="str">
        <f>PROPER(TRIM(SUBSTITUTE(B2848,"###"," ")))</f>
        <v>Decide Max</v>
      </c>
      <c r="N2848" s="13" t="str">
        <f>PROPER(TRIM(SUBSTITUTE(C2848,"###"," ")))</f>
        <v>Clothing</v>
      </c>
      <c r="O2848" s="13" t="str">
        <f>PROPER(TRIM(SUBSTITUTE(D2848,"###"," ")))</f>
        <v>Retailmart Inc</v>
      </c>
      <c r="P2848" s="13" t="str">
        <f t="shared" si="308"/>
        <v>Decide Max</v>
      </c>
      <c r="Q2848" s="34" t="str">
        <f t="shared" si="309"/>
        <v>Clothing</v>
      </c>
      <c r="R2848" s="13" t="str">
        <f t="shared" si="310"/>
        <v>Retailmart Inc</v>
      </c>
      <c r="S2848" s="35">
        <f t="shared" si="311"/>
        <v>155</v>
      </c>
      <c r="T2848" s="35">
        <f t="shared" si="312"/>
        <v>36</v>
      </c>
      <c r="U2848" s="14">
        <f t="shared" si="313"/>
        <v>13682.56</v>
      </c>
      <c r="V2848" s="14">
        <f t="shared" si="314"/>
        <v>2120796.7999999998</v>
      </c>
      <c r="W2848" s="13" t="str">
        <v>In Stock</v>
      </c>
      <c r="X2848" s="13" t="str">
        <v>No</v>
      </c>
      <c r="Y2848" s="13">
        <v>0</v>
      </c>
    </row>
    <row r="2849" spans="1:25" x14ac:dyDescent="0.3">
      <c r="A2849" s="31" t="s">
        <v>5625</v>
      </c>
      <c r="B2849" s="31" t="s">
        <v>5626</v>
      </c>
      <c r="C2849" s="31" t="s">
        <v>44</v>
      </c>
      <c r="D2849" s="31" t="s">
        <v>53</v>
      </c>
      <c r="E2849" s="31">
        <v>115</v>
      </c>
      <c r="F2849" s="31">
        <v>86</v>
      </c>
      <c r="G2849" s="31">
        <v>3130.58</v>
      </c>
      <c r="H2849" s="31">
        <v>360016.7</v>
      </c>
      <c r="I2849" s="32">
        <v>45808</v>
      </c>
      <c r="J2849" s="32">
        <v>45921</v>
      </c>
      <c r="K2849" s="31" t="s">
        <v>54</v>
      </c>
      <c r="L2849" s="33" t="s">
        <v>30</v>
      </c>
      <c r="M2849" s="13" t="str">
        <f>PROPER(TRIM(SUBSTITUTE(B2849,"###"," ")))</f>
        <v>Research Mini</v>
      </c>
      <c r="N2849" s="13" t="str">
        <f>PROPER(TRIM(SUBSTITUTE(C2849,"###"," ")))</f>
        <v>Groceries</v>
      </c>
      <c r="O2849" s="13" t="str">
        <f>PROPER(TRIM(SUBSTITUTE(D2849,"###"," ")))</f>
        <v>Abc Pvt Ltd</v>
      </c>
      <c r="P2849" s="13" t="str">
        <f t="shared" si="308"/>
        <v>Research Mini</v>
      </c>
      <c r="Q2849" s="34" t="str">
        <f t="shared" si="309"/>
        <v>Groceries</v>
      </c>
      <c r="R2849" s="13" t="str">
        <f t="shared" si="310"/>
        <v>Abc Pvt Ltd</v>
      </c>
      <c r="S2849" s="35">
        <f t="shared" si="311"/>
        <v>115</v>
      </c>
      <c r="T2849" s="35">
        <f t="shared" si="312"/>
        <v>86</v>
      </c>
      <c r="U2849" s="14">
        <f t="shared" si="313"/>
        <v>3130.58</v>
      </c>
      <c r="V2849" s="14">
        <f t="shared" si="314"/>
        <v>360016.7</v>
      </c>
      <c r="W2849" s="13" t="str">
        <v>In Stock</v>
      </c>
      <c r="X2849" s="13" t="str">
        <v>No</v>
      </c>
      <c r="Y2849" s="13">
        <v>0</v>
      </c>
    </row>
    <row r="2850" spans="1:25" x14ac:dyDescent="0.3">
      <c r="A2850" s="31" t="s">
        <v>5627</v>
      </c>
      <c r="B2850" s="31" t="s">
        <v>4255</v>
      </c>
      <c r="C2850" s="31" t="s">
        <v>28</v>
      </c>
      <c r="D2850" s="31" t="s">
        <v>41</v>
      </c>
      <c r="E2850" s="31">
        <v>78</v>
      </c>
      <c r="F2850" s="31">
        <v>79</v>
      </c>
      <c r="G2850" s="31">
        <v>14074.16</v>
      </c>
      <c r="H2850" s="31">
        <v>1097784.48</v>
      </c>
      <c r="I2850" s="32">
        <v>45839</v>
      </c>
      <c r="J2850" s="32">
        <v>45910</v>
      </c>
      <c r="K2850" s="31" t="s">
        <v>57</v>
      </c>
      <c r="L2850" s="33" t="s">
        <v>21</v>
      </c>
      <c r="M2850" s="13" t="str">
        <f>PROPER(TRIM(SUBSTITUTE(B2850,"###"," ")))</f>
        <v>Indicate Pro</v>
      </c>
      <c r="N2850" s="13" t="str">
        <f>PROPER(TRIM(SUBSTITUTE(C2850,"###"," ")))</f>
        <v>Furniture</v>
      </c>
      <c r="O2850" s="13" t="str">
        <f>PROPER(TRIM(SUBSTITUTE(D2850,"###"," ")))</f>
        <v>Quickstock</v>
      </c>
      <c r="P2850" s="13" t="str">
        <f t="shared" si="308"/>
        <v>Indicate Pro</v>
      </c>
      <c r="Q2850" s="34" t="str">
        <f t="shared" si="309"/>
        <v>Furniture</v>
      </c>
      <c r="R2850" s="13" t="str">
        <f t="shared" si="310"/>
        <v>Quickstock</v>
      </c>
      <c r="S2850" s="35">
        <f t="shared" si="311"/>
        <v>78</v>
      </c>
      <c r="T2850" s="35">
        <f t="shared" si="312"/>
        <v>79</v>
      </c>
      <c r="U2850" s="14">
        <f t="shared" si="313"/>
        <v>14074.16</v>
      </c>
      <c r="V2850" s="14">
        <f t="shared" si="314"/>
        <v>1097784.48</v>
      </c>
      <c r="W2850" s="13" t="str">
        <v>Low Stock</v>
      </c>
      <c r="X2850" s="13" t="str">
        <v>Yes</v>
      </c>
      <c r="Y2850" s="13">
        <v>1</v>
      </c>
    </row>
    <row r="2851" spans="1:25" x14ac:dyDescent="0.3">
      <c r="A2851" s="31" t="s">
        <v>5628</v>
      </c>
      <c r="B2851" s="31" t="s">
        <v>2120</v>
      </c>
      <c r="C2851" s="31" t="s">
        <v>14</v>
      </c>
      <c r="D2851" s="31" t="s">
        <v>53</v>
      </c>
      <c r="E2851" s="31">
        <v>108</v>
      </c>
      <c r="F2851" s="31">
        <v>90</v>
      </c>
      <c r="G2851" s="31">
        <v>15681.94</v>
      </c>
      <c r="H2851" s="31">
        <v>1693649.52</v>
      </c>
      <c r="I2851" s="32">
        <v>45803</v>
      </c>
      <c r="J2851" s="32">
        <v>45912</v>
      </c>
      <c r="K2851" s="31" t="s">
        <v>29</v>
      </c>
      <c r="L2851" s="33" t="s">
        <v>17</v>
      </c>
      <c r="M2851" s="13" t="str">
        <f>PROPER(TRIM(SUBSTITUTE(B2851,"###"," ")))</f>
        <v>Put Plus</v>
      </c>
      <c r="N2851" s="13" t="str">
        <f>PROPER(TRIM(SUBSTITUTE(C2851,"###"," ")))</f>
        <v>Clothing</v>
      </c>
      <c r="O2851" s="13" t="str">
        <f>PROPER(TRIM(SUBSTITUTE(D2851,"###"," ")))</f>
        <v>Abc Pvt Ltd</v>
      </c>
      <c r="P2851" s="13" t="str">
        <f t="shared" si="308"/>
        <v>Put Plus</v>
      </c>
      <c r="Q2851" s="34" t="str">
        <f t="shared" si="309"/>
        <v>Clothing</v>
      </c>
      <c r="R2851" s="13" t="str">
        <f t="shared" si="310"/>
        <v>Abc Pvt Ltd</v>
      </c>
      <c r="S2851" s="35">
        <f t="shared" si="311"/>
        <v>108</v>
      </c>
      <c r="T2851" s="35">
        <f t="shared" si="312"/>
        <v>90</v>
      </c>
      <c r="U2851" s="14">
        <f t="shared" si="313"/>
        <v>15681.94</v>
      </c>
      <c r="V2851" s="14">
        <f t="shared" si="314"/>
        <v>1693649.52</v>
      </c>
      <c r="W2851" s="13" t="str">
        <v>In Stock</v>
      </c>
      <c r="X2851" s="13" t="str">
        <v>No</v>
      </c>
      <c r="Y2851" s="13">
        <v>0</v>
      </c>
    </row>
    <row r="2852" spans="1:25" x14ac:dyDescent="0.3">
      <c r="A2852" s="31" t="s">
        <v>5629</v>
      </c>
      <c r="B2852" s="31" t="s">
        <v>2827</v>
      </c>
      <c r="C2852" s="31" t="s">
        <v>44</v>
      </c>
      <c r="D2852" s="31" t="s">
        <v>15</v>
      </c>
      <c r="E2852" s="31">
        <v>14</v>
      </c>
      <c r="F2852" s="31">
        <v>55</v>
      </c>
      <c r="G2852" s="31">
        <v>7813</v>
      </c>
      <c r="H2852" s="31">
        <v>109382</v>
      </c>
      <c r="I2852" s="32">
        <v>45680</v>
      </c>
      <c r="J2852" s="32">
        <v>45853</v>
      </c>
      <c r="K2852" s="31" t="s">
        <v>16</v>
      </c>
      <c r="L2852" s="33" t="s">
        <v>58</v>
      </c>
      <c r="M2852" s="13" t="str">
        <f>PROPER(TRIM(SUBSTITUTE(B2852,"###"," ")))</f>
        <v>Rate Lite</v>
      </c>
      <c r="N2852" s="13" t="str">
        <f>PROPER(TRIM(SUBSTITUTE(C2852,"###"," ")))</f>
        <v>Groceries</v>
      </c>
      <c r="O2852" s="13" t="str">
        <f>PROPER(TRIM(SUBSTITUTE(D2852,"###"," ")))</f>
        <v>Global Traders</v>
      </c>
      <c r="P2852" s="13" t="str">
        <f t="shared" si="308"/>
        <v>Rate Lite</v>
      </c>
      <c r="Q2852" s="34" t="str">
        <f t="shared" si="309"/>
        <v>Groceries</v>
      </c>
      <c r="R2852" s="13" t="str">
        <f t="shared" si="310"/>
        <v>Global Traders</v>
      </c>
      <c r="S2852" s="35">
        <f t="shared" si="311"/>
        <v>14</v>
      </c>
      <c r="T2852" s="35">
        <f t="shared" si="312"/>
        <v>55</v>
      </c>
      <c r="U2852" s="14">
        <f t="shared" si="313"/>
        <v>7813</v>
      </c>
      <c r="V2852" s="14">
        <f t="shared" si="314"/>
        <v>109382</v>
      </c>
      <c r="W2852" s="13" t="str">
        <v>Low Stock</v>
      </c>
      <c r="X2852" s="13" t="str">
        <v>Yes</v>
      </c>
      <c r="Y2852" s="13">
        <v>1</v>
      </c>
    </row>
    <row r="2853" spans="1:25" x14ac:dyDescent="0.3">
      <c r="A2853" s="31" t="s">
        <v>5630</v>
      </c>
      <c r="B2853" s="31" t="s">
        <v>5631</v>
      </c>
      <c r="C2853" s="31" t="s">
        <v>14</v>
      </c>
      <c r="D2853" s="31" t="s">
        <v>45</v>
      </c>
      <c r="E2853" s="31">
        <v>74</v>
      </c>
      <c r="F2853" s="31">
        <v>75</v>
      </c>
      <c r="G2853" s="31">
        <v>3352.43</v>
      </c>
      <c r="H2853" s="31">
        <v>248079.82</v>
      </c>
      <c r="I2853" s="32">
        <v>45682</v>
      </c>
      <c r="J2853" s="32">
        <v>45928</v>
      </c>
      <c r="K2853" s="31" t="s">
        <v>54</v>
      </c>
      <c r="L2853" s="33" t="s">
        <v>58</v>
      </c>
      <c r="M2853" s="13" t="str">
        <f>PROPER(TRIM(SUBSTITUTE(B2853,"###"," ")))</f>
        <v>Baby Plus</v>
      </c>
      <c r="N2853" s="13" t="str">
        <f>PROPER(TRIM(SUBSTITUTE(C2853,"###"," ")))</f>
        <v>Clothing</v>
      </c>
      <c r="O2853" s="13" t="str">
        <f>PROPER(TRIM(SUBSTITUTE(D2853,"###"," ")))</f>
        <v>Retailmart Inc</v>
      </c>
      <c r="P2853" s="13" t="str">
        <f t="shared" si="308"/>
        <v>Baby Plus</v>
      </c>
      <c r="Q2853" s="34" t="str">
        <f t="shared" si="309"/>
        <v>Clothing</v>
      </c>
      <c r="R2853" s="13" t="str">
        <f t="shared" si="310"/>
        <v>Retailmart Inc</v>
      </c>
      <c r="S2853" s="35">
        <f t="shared" si="311"/>
        <v>74</v>
      </c>
      <c r="T2853" s="35">
        <f t="shared" si="312"/>
        <v>75</v>
      </c>
      <c r="U2853" s="14">
        <f t="shared" si="313"/>
        <v>3352.43</v>
      </c>
      <c r="V2853" s="14">
        <f t="shared" si="314"/>
        <v>248079.81999999998</v>
      </c>
      <c r="W2853" s="13" t="str">
        <v>Low Stock</v>
      </c>
      <c r="X2853" s="13" t="str">
        <v>Yes</v>
      </c>
      <c r="Y2853" s="13">
        <v>1</v>
      </c>
    </row>
    <row r="2854" spans="1:25" x14ac:dyDescent="0.3">
      <c r="A2854" s="31" t="s">
        <v>5633</v>
      </c>
      <c r="B2854" s="31" t="s">
        <v>5634</v>
      </c>
      <c r="C2854" s="31" t="s">
        <v>20</v>
      </c>
      <c r="D2854" s="31" t="s">
        <v>53</v>
      </c>
      <c r="E2854" s="31">
        <v>28</v>
      </c>
      <c r="F2854" s="31">
        <v>72</v>
      </c>
      <c r="G2854" s="31">
        <v>13805</v>
      </c>
      <c r="H2854" s="31">
        <v>386540</v>
      </c>
      <c r="I2854" s="32">
        <v>45827</v>
      </c>
      <c r="J2854" s="32">
        <v>45873</v>
      </c>
      <c r="K2854" s="31" t="s">
        <v>54</v>
      </c>
      <c r="L2854" s="33" t="s">
        <v>30</v>
      </c>
      <c r="M2854" s="13" t="str">
        <f>PROPER(TRIM(SUBSTITUTE(B2854,"###"," ")))</f>
        <v>Part Mini</v>
      </c>
      <c r="N2854" s="13" t="str">
        <f>PROPER(TRIM(SUBSTITUTE(C2854,"###"," ")))</f>
        <v>Toys</v>
      </c>
      <c r="O2854" s="13" t="str">
        <f>PROPER(TRIM(SUBSTITUTE(D2854,"###"," ")))</f>
        <v>Abc Pvt Ltd</v>
      </c>
      <c r="P2854" s="13" t="str">
        <f t="shared" si="308"/>
        <v>Part Mini</v>
      </c>
      <c r="Q2854" s="34" t="str">
        <f t="shared" si="309"/>
        <v>Toys</v>
      </c>
      <c r="R2854" s="13" t="str">
        <f t="shared" si="310"/>
        <v>Abc Pvt Ltd</v>
      </c>
      <c r="S2854" s="35">
        <f t="shared" si="311"/>
        <v>28</v>
      </c>
      <c r="T2854" s="35">
        <f t="shared" si="312"/>
        <v>72</v>
      </c>
      <c r="U2854" s="14">
        <f t="shared" si="313"/>
        <v>13805</v>
      </c>
      <c r="V2854" s="14">
        <f t="shared" si="314"/>
        <v>386540</v>
      </c>
      <c r="W2854" s="13" t="str">
        <v>Low Stock</v>
      </c>
      <c r="X2854" s="13" t="str">
        <v>Yes</v>
      </c>
      <c r="Y2854" s="13">
        <v>1</v>
      </c>
    </row>
    <row r="2855" spans="1:25" x14ac:dyDescent="0.3">
      <c r="A2855" s="31" t="s">
        <v>5635</v>
      </c>
      <c r="B2855" s="31" t="s">
        <v>5636</v>
      </c>
      <c r="C2855" s="31" t="s">
        <v>28</v>
      </c>
      <c r="D2855" s="13"/>
      <c r="E2855" s="31">
        <v>20</v>
      </c>
      <c r="F2855" s="31">
        <v>62</v>
      </c>
      <c r="G2855" s="31">
        <v>10943.19</v>
      </c>
      <c r="H2855" s="31">
        <v>218863.8</v>
      </c>
      <c r="I2855" s="32">
        <v>45772</v>
      </c>
      <c r="J2855" s="32">
        <v>45934</v>
      </c>
      <c r="K2855" s="31" t="s">
        <v>16</v>
      </c>
      <c r="L2855" s="33" t="s">
        <v>21</v>
      </c>
      <c r="M2855" s="13" t="str">
        <f>PROPER(TRIM(SUBSTITUTE(B2855,"###"," ")))</f>
        <v>Garden Lite</v>
      </c>
      <c r="N2855" s="13" t="str">
        <f>PROPER(TRIM(SUBSTITUTE(C2855,"###"," ")))</f>
        <v>Furniture</v>
      </c>
      <c r="O2855" s="13" t="str">
        <f>PROPER(TRIM(SUBSTITUTE(D2855,"###"," ")))</f>
        <v/>
      </c>
      <c r="P2855" s="13" t="str">
        <f t="shared" si="308"/>
        <v>Garden Lite</v>
      </c>
      <c r="Q2855" s="34" t="str">
        <f t="shared" si="309"/>
        <v>Furniture</v>
      </c>
      <c r="R2855" s="13" t="str">
        <f t="shared" si="310"/>
        <v>Others</v>
      </c>
      <c r="S2855" s="35">
        <f t="shared" si="311"/>
        <v>20</v>
      </c>
      <c r="T2855" s="35">
        <f t="shared" si="312"/>
        <v>62</v>
      </c>
      <c r="U2855" s="14">
        <f t="shared" si="313"/>
        <v>10943.19</v>
      </c>
      <c r="V2855" s="14">
        <f t="shared" si="314"/>
        <v>218863.80000000002</v>
      </c>
      <c r="W2855" s="13" t="str">
        <v>Low Stock</v>
      </c>
      <c r="X2855" s="13" t="str">
        <v>Yes</v>
      </c>
      <c r="Y2855" s="13">
        <v>1</v>
      </c>
    </row>
    <row r="2856" spans="1:25" x14ac:dyDescent="0.3">
      <c r="A2856" s="31" t="s">
        <v>5637</v>
      </c>
      <c r="B2856" s="31" t="s">
        <v>821</v>
      </c>
      <c r="C2856" s="31" t="s">
        <v>20</v>
      </c>
      <c r="D2856" s="31" t="s">
        <v>53</v>
      </c>
      <c r="E2856" s="31">
        <v>29</v>
      </c>
      <c r="F2856" s="31">
        <v>70</v>
      </c>
      <c r="G2856" s="31">
        <v>8002.06</v>
      </c>
      <c r="H2856" s="31">
        <v>232059.74</v>
      </c>
      <c r="I2856" s="32">
        <v>45764</v>
      </c>
      <c r="J2856" s="32">
        <v>45869</v>
      </c>
      <c r="K2856" s="31" t="s">
        <v>29</v>
      </c>
      <c r="L2856" s="33" t="s">
        <v>33</v>
      </c>
      <c r="M2856" s="13" t="str">
        <f>PROPER(TRIM(SUBSTITUTE(B2856,"###"," ")))</f>
        <v>Painting Mini</v>
      </c>
      <c r="N2856" s="13" t="str">
        <f>PROPER(TRIM(SUBSTITUTE(C2856,"###"," ")))</f>
        <v>Toys</v>
      </c>
      <c r="O2856" s="13" t="str">
        <f>PROPER(TRIM(SUBSTITUTE(D2856,"###"," ")))</f>
        <v>Abc Pvt Ltd</v>
      </c>
      <c r="P2856" s="13" t="str">
        <f t="shared" si="308"/>
        <v>Painting Mini</v>
      </c>
      <c r="Q2856" s="34" t="str">
        <f t="shared" si="309"/>
        <v>Toys</v>
      </c>
      <c r="R2856" s="13" t="str">
        <f t="shared" si="310"/>
        <v>Abc Pvt Ltd</v>
      </c>
      <c r="S2856" s="35">
        <f t="shared" si="311"/>
        <v>29</v>
      </c>
      <c r="T2856" s="35">
        <f t="shared" si="312"/>
        <v>70</v>
      </c>
      <c r="U2856" s="14">
        <f t="shared" si="313"/>
        <v>8002.06</v>
      </c>
      <c r="V2856" s="14">
        <f t="shared" si="314"/>
        <v>232059.74000000002</v>
      </c>
      <c r="W2856" s="13" t="str">
        <v>Low Stock</v>
      </c>
      <c r="X2856" s="13" t="str">
        <v>Yes</v>
      </c>
      <c r="Y2856" s="13">
        <v>1</v>
      </c>
    </row>
    <row r="2857" spans="1:25" x14ac:dyDescent="0.3">
      <c r="A2857" s="31" t="s">
        <v>5639</v>
      </c>
      <c r="B2857" s="31" t="s">
        <v>5640</v>
      </c>
      <c r="C2857" s="31" t="s">
        <v>20</v>
      </c>
      <c r="D2857" s="31" t="s">
        <v>53</v>
      </c>
      <c r="E2857" s="31">
        <v>106</v>
      </c>
      <c r="F2857" s="31">
        <v>34</v>
      </c>
      <c r="G2857" s="31">
        <v>6851.28</v>
      </c>
      <c r="H2857" s="31">
        <v>726235.67999999993</v>
      </c>
      <c r="I2857" s="32">
        <v>45705</v>
      </c>
      <c r="J2857" s="32">
        <v>45897</v>
      </c>
      <c r="K2857" s="31" t="s">
        <v>29</v>
      </c>
      <c r="L2857" s="33" t="s">
        <v>58</v>
      </c>
      <c r="M2857" s="13" t="str">
        <f>PROPER(TRIM(SUBSTITUTE(B2857,"###"," ")))</f>
        <v>Probably Pro</v>
      </c>
      <c r="N2857" s="13" t="str">
        <f>PROPER(TRIM(SUBSTITUTE(C2857,"###"," ")))</f>
        <v>Toys</v>
      </c>
      <c r="O2857" s="13" t="str">
        <f>PROPER(TRIM(SUBSTITUTE(D2857,"###"," ")))</f>
        <v>Abc Pvt Ltd</v>
      </c>
      <c r="P2857" s="13" t="str">
        <f t="shared" si="308"/>
        <v>Probably Pro</v>
      </c>
      <c r="Q2857" s="34" t="str">
        <f t="shared" si="309"/>
        <v>Toys</v>
      </c>
      <c r="R2857" s="13" t="str">
        <f t="shared" si="310"/>
        <v>Abc Pvt Ltd</v>
      </c>
      <c r="S2857" s="35">
        <f t="shared" si="311"/>
        <v>106</v>
      </c>
      <c r="T2857" s="35">
        <f t="shared" si="312"/>
        <v>34</v>
      </c>
      <c r="U2857" s="14">
        <f t="shared" si="313"/>
        <v>6851.28</v>
      </c>
      <c r="V2857" s="14">
        <f t="shared" si="314"/>
        <v>726235.67999999993</v>
      </c>
      <c r="W2857" s="13" t="str">
        <v>In Stock</v>
      </c>
      <c r="X2857" s="13" t="str">
        <v>No</v>
      </c>
      <c r="Y2857" s="13">
        <v>0</v>
      </c>
    </row>
    <row r="2858" spans="1:25" x14ac:dyDescent="0.3">
      <c r="A2858" s="31" t="s">
        <v>5641</v>
      </c>
      <c r="B2858" s="31" t="s">
        <v>5321</v>
      </c>
      <c r="C2858" s="31" t="s">
        <v>20</v>
      </c>
      <c r="D2858" s="31" t="s">
        <v>41</v>
      </c>
      <c r="E2858" s="31">
        <v>31</v>
      </c>
      <c r="F2858" s="31">
        <v>77</v>
      </c>
      <c r="G2858" s="31">
        <v>17673.2</v>
      </c>
      <c r="H2858" s="31">
        <v>547869.20000000007</v>
      </c>
      <c r="I2858" s="32">
        <v>45785</v>
      </c>
      <c r="J2858" s="32">
        <v>45905</v>
      </c>
      <c r="K2858" s="31" t="s">
        <v>25</v>
      </c>
      <c r="L2858" s="33" t="s">
        <v>58</v>
      </c>
      <c r="M2858" s="13" t="str">
        <f>PROPER(TRIM(SUBSTITUTE(B2858,"###"," ")))</f>
        <v>Evening Plus</v>
      </c>
      <c r="N2858" s="13" t="str">
        <f>PROPER(TRIM(SUBSTITUTE(C2858,"###"," ")))</f>
        <v>Toys</v>
      </c>
      <c r="O2858" s="13" t="str">
        <f>PROPER(TRIM(SUBSTITUTE(D2858,"###"," ")))</f>
        <v>Quickstock</v>
      </c>
      <c r="P2858" s="13" t="str">
        <f t="shared" si="308"/>
        <v>Evening Plus</v>
      </c>
      <c r="Q2858" s="34" t="str">
        <f t="shared" si="309"/>
        <v>Toys</v>
      </c>
      <c r="R2858" s="13" t="str">
        <f t="shared" si="310"/>
        <v>Quickstock</v>
      </c>
      <c r="S2858" s="35">
        <f t="shared" si="311"/>
        <v>31</v>
      </c>
      <c r="T2858" s="35">
        <f t="shared" si="312"/>
        <v>77</v>
      </c>
      <c r="U2858" s="14">
        <f t="shared" si="313"/>
        <v>17673.2</v>
      </c>
      <c r="V2858" s="14">
        <f t="shared" si="314"/>
        <v>547869.20000000007</v>
      </c>
      <c r="W2858" s="13" t="str">
        <v>Low Stock</v>
      </c>
      <c r="X2858" s="13" t="str">
        <v>Yes</v>
      </c>
      <c r="Y2858" s="13">
        <v>1</v>
      </c>
    </row>
    <row r="2859" spans="1:25" x14ac:dyDescent="0.3">
      <c r="A2859" s="31" t="s">
        <v>5642</v>
      </c>
      <c r="B2859" s="31" t="s">
        <v>1541</v>
      </c>
      <c r="C2859" s="31" t="s">
        <v>40</v>
      </c>
      <c r="D2859" s="13"/>
      <c r="E2859" s="31">
        <v>166</v>
      </c>
      <c r="F2859" s="31">
        <v>42</v>
      </c>
      <c r="G2859" s="31">
        <v>888.79</v>
      </c>
      <c r="H2859" s="31">
        <v>147539.14000000001</v>
      </c>
      <c r="I2859" s="32">
        <v>45670</v>
      </c>
      <c r="J2859" s="32">
        <v>45852</v>
      </c>
      <c r="K2859" s="31" t="s">
        <v>25</v>
      </c>
      <c r="L2859" s="33" t="s">
        <v>30</v>
      </c>
      <c r="M2859" s="13" t="str">
        <f>PROPER(TRIM(SUBSTITUTE(B2859,"###"," ")))</f>
        <v>Discover Lite</v>
      </c>
      <c r="N2859" s="13" t="str">
        <f>PROPER(TRIM(SUBSTITUTE(C2859,"###"," ")))</f>
        <v>Electronics</v>
      </c>
      <c r="O2859" s="13" t="str">
        <f>PROPER(TRIM(SUBSTITUTE(D2859,"###"," ")))</f>
        <v/>
      </c>
      <c r="P2859" s="13" t="str">
        <f t="shared" si="308"/>
        <v>Discover Lite</v>
      </c>
      <c r="Q2859" s="34" t="str">
        <f t="shared" si="309"/>
        <v>Electronics</v>
      </c>
      <c r="R2859" s="13" t="str">
        <f t="shared" si="310"/>
        <v>Others</v>
      </c>
      <c r="S2859" s="35">
        <f t="shared" si="311"/>
        <v>166</v>
      </c>
      <c r="T2859" s="35">
        <f t="shared" si="312"/>
        <v>42</v>
      </c>
      <c r="U2859" s="14">
        <f t="shared" si="313"/>
        <v>888.79</v>
      </c>
      <c r="V2859" s="14">
        <f t="shared" si="314"/>
        <v>147539.13999999998</v>
      </c>
      <c r="W2859" s="13" t="str">
        <v>In Stock</v>
      </c>
      <c r="X2859" s="13" t="str">
        <v>No</v>
      </c>
      <c r="Y2859" s="13">
        <v>0</v>
      </c>
    </row>
    <row r="2860" spans="1:25" x14ac:dyDescent="0.3">
      <c r="A2860" s="31" t="s">
        <v>5643</v>
      </c>
      <c r="B2860" s="31" t="s">
        <v>3920</v>
      </c>
      <c r="C2860" s="31" t="s">
        <v>20</v>
      </c>
      <c r="D2860" s="31" t="s">
        <v>15</v>
      </c>
      <c r="E2860" s="31">
        <v>193</v>
      </c>
      <c r="F2860" s="31">
        <v>57</v>
      </c>
      <c r="G2860" s="31">
        <v>7260.95</v>
      </c>
      <c r="H2860" s="31">
        <v>1401363.35</v>
      </c>
      <c r="I2860" s="32">
        <v>45754</v>
      </c>
      <c r="J2860" s="32">
        <v>45897</v>
      </c>
      <c r="K2860" s="31" t="s">
        <v>25</v>
      </c>
      <c r="L2860" s="33" t="s">
        <v>58</v>
      </c>
      <c r="M2860" s="13" t="str">
        <f>PROPER(TRIM(SUBSTITUTE(B2860,"###"," ")))</f>
        <v>Mean Max</v>
      </c>
      <c r="N2860" s="13" t="str">
        <f>PROPER(TRIM(SUBSTITUTE(C2860,"###"," ")))</f>
        <v>Toys</v>
      </c>
      <c r="O2860" s="13" t="str">
        <f>PROPER(TRIM(SUBSTITUTE(D2860,"###"," ")))</f>
        <v>Global Traders</v>
      </c>
      <c r="P2860" s="13" t="str">
        <f t="shared" si="308"/>
        <v>Mean Max</v>
      </c>
      <c r="Q2860" s="34" t="str">
        <f t="shared" si="309"/>
        <v>Toys</v>
      </c>
      <c r="R2860" s="13" t="str">
        <f t="shared" si="310"/>
        <v>Global Traders</v>
      </c>
      <c r="S2860" s="35">
        <f t="shared" si="311"/>
        <v>193</v>
      </c>
      <c r="T2860" s="35">
        <f t="shared" si="312"/>
        <v>57</v>
      </c>
      <c r="U2860" s="14">
        <f t="shared" si="313"/>
        <v>7260.95</v>
      </c>
      <c r="V2860" s="14">
        <f t="shared" si="314"/>
        <v>1401363.3499999999</v>
      </c>
      <c r="W2860" s="13" t="str">
        <v>In Stock</v>
      </c>
      <c r="X2860" s="13" t="str">
        <v>No</v>
      </c>
      <c r="Y2860" s="13">
        <v>0</v>
      </c>
    </row>
    <row r="2861" spans="1:25" x14ac:dyDescent="0.3">
      <c r="A2861" s="31" t="s">
        <v>5644</v>
      </c>
      <c r="B2861" s="31" t="s">
        <v>625</v>
      </c>
      <c r="C2861" s="31" t="s">
        <v>14</v>
      </c>
      <c r="D2861" s="31" t="s">
        <v>15</v>
      </c>
      <c r="E2861" s="31">
        <v>109</v>
      </c>
      <c r="F2861" s="31">
        <v>86</v>
      </c>
      <c r="G2861" s="31">
        <v>7544.19</v>
      </c>
      <c r="H2861" s="31">
        <v>822316.71</v>
      </c>
      <c r="I2861" s="32">
        <v>45709</v>
      </c>
      <c r="J2861" s="32">
        <v>45852</v>
      </c>
      <c r="K2861" s="31" t="s">
        <v>25</v>
      </c>
      <c r="L2861" s="33" t="s">
        <v>17</v>
      </c>
      <c r="M2861" s="13" t="str">
        <f>PROPER(TRIM(SUBSTITUTE(B2861,"###"," ")))</f>
        <v>Guess Mini</v>
      </c>
      <c r="N2861" s="13" t="str">
        <f>PROPER(TRIM(SUBSTITUTE(C2861,"###"," ")))</f>
        <v>Clothing</v>
      </c>
      <c r="O2861" s="13" t="str">
        <f>PROPER(TRIM(SUBSTITUTE(D2861,"###"," ")))</f>
        <v>Global Traders</v>
      </c>
      <c r="P2861" s="13" t="str">
        <f t="shared" si="308"/>
        <v>Guess Mini</v>
      </c>
      <c r="Q2861" s="34" t="str">
        <f t="shared" si="309"/>
        <v>Clothing</v>
      </c>
      <c r="R2861" s="13" t="str">
        <f t="shared" si="310"/>
        <v>Global Traders</v>
      </c>
      <c r="S2861" s="35">
        <f t="shared" si="311"/>
        <v>109</v>
      </c>
      <c r="T2861" s="35">
        <f t="shared" si="312"/>
        <v>86</v>
      </c>
      <c r="U2861" s="14">
        <f t="shared" si="313"/>
        <v>7544.19</v>
      </c>
      <c r="V2861" s="14">
        <f t="shared" si="314"/>
        <v>822316.71</v>
      </c>
      <c r="W2861" s="13" t="str">
        <v>In Stock</v>
      </c>
      <c r="X2861" s="13" t="str">
        <v>No</v>
      </c>
      <c r="Y2861" s="13">
        <v>0</v>
      </c>
    </row>
    <row r="2862" spans="1:25" x14ac:dyDescent="0.3">
      <c r="A2862" s="31" t="s">
        <v>5645</v>
      </c>
      <c r="B2862" s="31" t="s">
        <v>5646</v>
      </c>
      <c r="C2862" s="31" t="s">
        <v>14</v>
      </c>
      <c r="D2862" s="31" t="s">
        <v>45</v>
      </c>
      <c r="E2862" s="31">
        <v>118</v>
      </c>
      <c r="F2862" s="31">
        <v>56</v>
      </c>
      <c r="G2862" s="31">
        <v>17098.580000000002</v>
      </c>
      <c r="H2862" s="31">
        <v>2017632.44</v>
      </c>
      <c r="I2862" s="32">
        <v>45766</v>
      </c>
      <c r="J2862" s="32">
        <v>45931</v>
      </c>
      <c r="K2862" s="31" t="s">
        <v>16</v>
      </c>
      <c r="L2862" s="33" t="s">
        <v>30</v>
      </c>
      <c r="M2862" s="13" t="str">
        <f>PROPER(TRIM(SUBSTITUTE(B2862,"###"," ")))</f>
        <v>Kid Lite</v>
      </c>
      <c r="N2862" s="13" t="str">
        <f>PROPER(TRIM(SUBSTITUTE(C2862,"###"," ")))</f>
        <v>Clothing</v>
      </c>
      <c r="O2862" s="13" t="str">
        <f>PROPER(TRIM(SUBSTITUTE(D2862,"###"," ")))</f>
        <v>Retailmart Inc</v>
      </c>
      <c r="P2862" s="13" t="str">
        <f t="shared" si="308"/>
        <v>Kid Lite</v>
      </c>
      <c r="Q2862" s="34" t="str">
        <f t="shared" si="309"/>
        <v>Clothing</v>
      </c>
      <c r="R2862" s="13" t="str">
        <f t="shared" si="310"/>
        <v>Retailmart Inc</v>
      </c>
      <c r="S2862" s="35">
        <f t="shared" si="311"/>
        <v>118</v>
      </c>
      <c r="T2862" s="35">
        <f t="shared" si="312"/>
        <v>56</v>
      </c>
      <c r="U2862" s="14">
        <f t="shared" si="313"/>
        <v>17098.580000000002</v>
      </c>
      <c r="V2862" s="14">
        <f t="shared" si="314"/>
        <v>2017632.4400000002</v>
      </c>
      <c r="W2862" s="13" t="str">
        <v>In Stock</v>
      </c>
      <c r="X2862" s="13" t="str">
        <v>No</v>
      </c>
      <c r="Y2862" s="13">
        <v>0</v>
      </c>
    </row>
    <row r="2863" spans="1:25" x14ac:dyDescent="0.3">
      <c r="A2863" s="31" t="s">
        <v>5647</v>
      </c>
      <c r="B2863" s="31" t="s">
        <v>5648</v>
      </c>
      <c r="C2863" s="31" t="s">
        <v>14</v>
      </c>
      <c r="D2863" s="31" t="s">
        <v>15</v>
      </c>
      <c r="E2863" s="31">
        <v>44</v>
      </c>
      <c r="F2863" s="31">
        <v>35</v>
      </c>
      <c r="G2863" s="31">
        <v>4363.8500000000004</v>
      </c>
      <c r="H2863" s="31">
        <v>192009.4</v>
      </c>
      <c r="I2863" s="32">
        <v>45692</v>
      </c>
      <c r="J2863" s="32">
        <v>45923</v>
      </c>
      <c r="K2863" s="31" t="s">
        <v>54</v>
      </c>
      <c r="L2863" s="33" t="s">
        <v>30</v>
      </c>
      <c r="M2863" s="13" t="str">
        <f>PROPER(TRIM(SUBSTITUTE(B2863,"###"," ")))</f>
        <v>Personal Mini</v>
      </c>
      <c r="N2863" s="13" t="str">
        <f>PROPER(TRIM(SUBSTITUTE(C2863,"###"," ")))</f>
        <v>Clothing</v>
      </c>
      <c r="O2863" s="13" t="str">
        <f>PROPER(TRIM(SUBSTITUTE(D2863,"###"," ")))</f>
        <v>Global Traders</v>
      </c>
      <c r="P2863" s="13" t="str">
        <f t="shared" si="308"/>
        <v>Personal Mini</v>
      </c>
      <c r="Q2863" s="34" t="str">
        <f t="shared" si="309"/>
        <v>Clothing</v>
      </c>
      <c r="R2863" s="13" t="str">
        <f t="shared" si="310"/>
        <v>Global Traders</v>
      </c>
      <c r="S2863" s="35">
        <f t="shared" si="311"/>
        <v>44</v>
      </c>
      <c r="T2863" s="35">
        <f t="shared" si="312"/>
        <v>35</v>
      </c>
      <c r="U2863" s="14">
        <f t="shared" si="313"/>
        <v>4363.8500000000004</v>
      </c>
      <c r="V2863" s="14">
        <f t="shared" si="314"/>
        <v>192009.40000000002</v>
      </c>
      <c r="W2863" s="13" t="str">
        <v>In Stock</v>
      </c>
      <c r="X2863" s="13" t="str">
        <v>No</v>
      </c>
      <c r="Y2863" s="13">
        <v>0</v>
      </c>
    </row>
    <row r="2864" spans="1:25" x14ac:dyDescent="0.3">
      <c r="A2864" s="31" t="s">
        <v>5649</v>
      </c>
      <c r="B2864" s="31" t="s">
        <v>5650</v>
      </c>
      <c r="C2864" s="31" t="s">
        <v>44</v>
      </c>
      <c r="D2864" s="31" t="s">
        <v>41</v>
      </c>
      <c r="E2864" s="31">
        <v>121</v>
      </c>
      <c r="F2864" s="31">
        <v>81</v>
      </c>
      <c r="G2864" s="31">
        <v>2256.0500000000002</v>
      </c>
      <c r="H2864" s="31">
        <v>272982.05</v>
      </c>
      <c r="I2864" s="32">
        <v>45747</v>
      </c>
      <c r="J2864" s="32">
        <v>45871</v>
      </c>
      <c r="K2864" s="31" t="s">
        <v>25</v>
      </c>
      <c r="L2864" s="33" t="s">
        <v>21</v>
      </c>
      <c r="M2864" s="13" t="str">
        <f>PROPER(TRIM(SUBSTITUTE(B2864,"###"," ")))</f>
        <v>Investment Lite</v>
      </c>
      <c r="N2864" s="13" t="str">
        <f>PROPER(TRIM(SUBSTITUTE(C2864,"###"," ")))</f>
        <v>Groceries</v>
      </c>
      <c r="O2864" s="13" t="str">
        <f>PROPER(TRIM(SUBSTITUTE(D2864,"###"," ")))</f>
        <v>Quickstock</v>
      </c>
      <c r="P2864" s="13" t="str">
        <f t="shared" si="308"/>
        <v>Investment Lite</v>
      </c>
      <c r="Q2864" s="34" t="str">
        <f t="shared" si="309"/>
        <v>Groceries</v>
      </c>
      <c r="R2864" s="13" t="str">
        <f t="shared" si="310"/>
        <v>Quickstock</v>
      </c>
      <c r="S2864" s="35">
        <f t="shared" si="311"/>
        <v>121</v>
      </c>
      <c r="T2864" s="35">
        <f t="shared" si="312"/>
        <v>81</v>
      </c>
      <c r="U2864" s="14">
        <f t="shared" si="313"/>
        <v>2256.0500000000002</v>
      </c>
      <c r="V2864" s="14">
        <f t="shared" si="314"/>
        <v>272982.05000000005</v>
      </c>
      <c r="W2864" s="13" t="str">
        <v>In Stock</v>
      </c>
      <c r="X2864" s="13" t="str">
        <v>No</v>
      </c>
      <c r="Y2864" s="13">
        <v>0</v>
      </c>
    </row>
    <row r="2865" spans="1:25" x14ac:dyDescent="0.3">
      <c r="A2865" s="31" t="s">
        <v>5652</v>
      </c>
      <c r="B2865" s="31" t="s">
        <v>273</v>
      </c>
      <c r="C2865" s="31" t="s">
        <v>40</v>
      </c>
      <c r="D2865" s="31" t="s">
        <v>53</v>
      </c>
      <c r="E2865" s="31">
        <v>9</v>
      </c>
      <c r="F2865" s="31">
        <v>39</v>
      </c>
      <c r="G2865" s="31">
        <v>2432.04</v>
      </c>
      <c r="H2865" s="31">
        <v>21888.36</v>
      </c>
      <c r="I2865" s="32">
        <v>45795</v>
      </c>
      <c r="J2865" s="32">
        <v>45915</v>
      </c>
      <c r="K2865" s="31" t="s">
        <v>46</v>
      </c>
      <c r="L2865" s="33" t="s">
        <v>17</v>
      </c>
      <c r="M2865" s="13" t="str">
        <f>PROPER(TRIM(SUBSTITUTE(B2865,"###"," ")))</f>
        <v>Each Pro</v>
      </c>
      <c r="N2865" s="13" t="str">
        <f>PROPER(TRIM(SUBSTITUTE(C2865,"###"," ")))</f>
        <v>Electronics</v>
      </c>
      <c r="O2865" s="13" t="str">
        <f>PROPER(TRIM(SUBSTITUTE(D2865,"###"," ")))</f>
        <v>Abc Pvt Ltd</v>
      </c>
      <c r="P2865" s="13" t="str">
        <f t="shared" si="308"/>
        <v>Each Pro</v>
      </c>
      <c r="Q2865" s="34" t="str">
        <f t="shared" si="309"/>
        <v>Electronics</v>
      </c>
      <c r="R2865" s="13" t="str">
        <f t="shared" si="310"/>
        <v>Abc Pvt Ltd</v>
      </c>
      <c r="S2865" s="35">
        <f t="shared" si="311"/>
        <v>9</v>
      </c>
      <c r="T2865" s="35">
        <f t="shared" si="312"/>
        <v>39</v>
      </c>
      <c r="U2865" s="14">
        <f t="shared" si="313"/>
        <v>2432.04</v>
      </c>
      <c r="V2865" s="14">
        <f t="shared" si="314"/>
        <v>21888.36</v>
      </c>
      <c r="W2865" s="13" t="str">
        <v>Low Stock</v>
      </c>
      <c r="X2865" s="13" t="str">
        <v>Yes</v>
      </c>
      <c r="Y2865" s="13">
        <v>1</v>
      </c>
    </row>
    <row r="2866" spans="1:25" x14ac:dyDescent="0.3">
      <c r="A2866" s="31" t="s">
        <v>5653</v>
      </c>
      <c r="B2866" s="31" t="s">
        <v>5536</v>
      </c>
      <c r="C2866" s="31" t="s">
        <v>40</v>
      </c>
      <c r="D2866" s="31" t="s">
        <v>53</v>
      </c>
      <c r="E2866" s="31">
        <v>178</v>
      </c>
      <c r="F2866" s="31">
        <v>23</v>
      </c>
      <c r="G2866" s="31">
        <v>12924.35</v>
      </c>
      <c r="H2866" s="31">
        <v>2300534.2999999998</v>
      </c>
      <c r="I2866" s="32">
        <v>45754</v>
      </c>
      <c r="J2866" s="32">
        <v>45889</v>
      </c>
      <c r="K2866" s="31" t="s">
        <v>46</v>
      </c>
      <c r="L2866" s="33" t="s">
        <v>33</v>
      </c>
      <c r="M2866" s="13" t="str">
        <f>PROPER(TRIM(SUBSTITUTE(B2866,"###"," ")))</f>
        <v>Beyond Mini</v>
      </c>
      <c r="N2866" s="13" t="str">
        <f>PROPER(TRIM(SUBSTITUTE(C2866,"###"," ")))</f>
        <v>Electronics</v>
      </c>
      <c r="O2866" s="13" t="str">
        <f>PROPER(TRIM(SUBSTITUTE(D2866,"###"," ")))</f>
        <v>Abc Pvt Ltd</v>
      </c>
      <c r="P2866" s="13" t="str">
        <f t="shared" si="308"/>
        <v>Beyond Mini</v>
      </c>
      <c r="Q2866" s="34" t="str">
        <f t="shared" si="309"/>
        <v>Electronics</v>
      </c>
      <c r="R2866" s="13" t="str">
        <f t="shared" si="310"/>
        <v>Abc Pvt Ltd</v>
      </c>
      <c r="S2866" s="35">
        <f t="shared" si="311"/>
        <v>178</v>
      </c>
      <c r="T2866" s="35">
        <f t="shared" si="312"/>
        <v>23</v>
      </c>
      <c r="U2866" s="14">
        <f t="shared" si="313"/>
        <v>12924.35</v>
      </c>
      <c r="V2866" s="14">
        <f t="shared" si="314"/>
        <v>2300534.3000000003</v>
      </c>
      <c r="W2866" s="13" t="str">
        <v>In Stock</v>
      </c>
      <c r="X2866" s="13" t="str">
        <v>No</v>
      </c>
      <c r="Y2866" s="13">
        <v>0</v>
      </c>
    </row>
    <row r="2867" spans="1:25" x14ac:dyDescent="0.3">
      <c r="A2867" s="31" t="s">
        <v>5655</v>
      </c>
      <c r="B2867" s="31" t="s">
        <v>1876</v>
      </c>
      <c r="C2867" s="31" t="s">
        <v>44</v>
      </c>
      <c r="D2867" s="31" t="s">
        <v>41</v>
      </c>
      <c r="E2867" s="31">
        <v>185</v>
      </c>
      <c r="F2867" s="31">
        <v>31</v>
      </c>
      <c r="G2867" s="31">
        <v>9039.94</v>
      </c>
      <c r="H2867" s="31">
        <v>1672388.9</v>
      </c>
      <c r="I2867" s="32">
        <v>45726</v>
      </c>
      <c r="J2867" s="32">
        <v>45856</v>
      </c>
      <c r="K2867" s="31" t="s">
        <v>54</v>
      </c>
      <c r="L2867" s="33" t="s">
        <v>17</v>
      </c>
      <c r="M2867" s="13" t="str">
        <f>PROPER(TRIM(SUBSTITUTE(B2867,"###"," ")))</f>
        <v>Both Plus</v>
      </c>
      <c r="N2867" s="13" t="str">
        <f>PROPER(TRIM(SUBSTITUTE(C2867,"###"," ")))</f>
        <v>Groceries</v>
      </c>
      <c r="O2867" s="13" t="str">
        <f>PROPER(TRIM(SUBSTITUTE(D2867,"###"," ")))</f>
        <v>Quickstock</v>
      </c>
      <c r="P2867" s="13" t="str">
        <f t="shared" si="308"/>
        <v>Both Plus</v>
      </c>
      <c r="Q2867" s="34" t="str">
        <f t="shared" si="309"/>
        <v>Groceries</v>
      </c>
      <c r="R2867" s="13" t="str">
        <f t="shared" si="310"/>
        <v>Quickstock</v>
      </c>
      <c r="S2867" s="35">
        <f t="shared" si="311"/>
        <v>185</v>
      </c>
      <c r="T2867" s="35">
        <f t="shared" si="312"/>
        <v>31</v>
      </c>
      <c r="U2867" s="14">
        <f t="shared" si="313"/>
        <v>9039.94</v>
      </c>
      <c r="V2867" s="14">
        <f t="shared" si="314"/>
        <v>1672388.9000000001</v>
      </c>
      <c r="W2867" s="13" t="str">
        <v>In Stock</v>
      </c>
      <c r="X2867" s="13" t="str">
        <v>No</v>
      </c>
      <c r="Y2867" s="13">
        <v>0</v>
      </c>
    </row>
    <row r="2868" spans="1:25" x14ac:dyDescent="0.3">
      <c r="A2868" s="31" t="s">
        <v>5656</v>
      </c>
      <c r="B2868" s="31" t="s">
        <v>3315</v>
      </c>
      <c r="C2868" s="31" t="s">
        <v>40</v>
      </c>
      <c r="D2868" s="31" t="s">
        <v>45</v>
      </c>
      <c r="E2868" s="31">
        <v>195</v>
      </c>
      <c r="F2868" s="31">
        <v>25</v>
      </c>
      <c r="G2868" s="31">
        <v>17310.560000000001</v>
      </c>
      <c r="H2868" s="31">
        <v>3375559.2</v>
      </c>
      <c r="I2868" s="32">
        <v>45743</v>
      </c>
      <c r="J2868" s="32">
        <v>45931</v>
      </c>
      <c r="K2868" s="31" t="s">
        <v>57</v>
      </c>
      <c r="L2868" s="33" t="s">
        <v>33</v>
      </c>
      <c r="M2868" s="13" t="str">
        <f>PROPER(TRIM(SUBSTITUTE(B2868,"###"," ")))</f>
        <v>Service Plus</v>
      </c>
      <c r="N2868" s="13" t="str">
        <f>PROPER(TRIM(SUBSTITUTE(C2868,"###"," ")))</f>
        <v>Electronics</v>
      </c>
      <c r="O2868" s="13" t="str">
        <f>PROPER(TRIM(SUBSTITUTE(D2868,"###"," ")))</f>
        <v>Retailmart Inc</v>
      </c>
      <c r="P2868" s="13" t="str">
        <f t="shared" si="308"/>
        <v>Service Plus</v>
      </c>
      <c r="Q2868" s="34" t="str">
        <f t="shared" si="309"/>
        <v>Electronics</v>
      </c>
      <c r="R2868" s="13" t="str">
        <f t="shared" si="310"/>
        <v>Retailmart Inc</v>
      </c>
      <c r="S2868" s="35">
        <f t="shared" si="311"/>
        <v>195</v>
      </c>
      <c r="T2868" s="35">
        <f t="shared" si="312"/>
        <v>25</v>
      </c>
      <c r="U2868" s="14">
        <f t="shared" si="313"/>
        <v>17310.560000000001</v>
      </c>
      <c r="V2868" s="14">
        <f t="shared" si="314"/>
        <v>3375559.2</v>
      </c>
      <c r="W2868" s="13" t="str">
        <v>In Stock</v>
      </c>
      <c r="X2868" s="13" t="str">
        <v>No</v>
      </c>
      <c r="Y2868" s="13">
        <v>0</v>
      </c>
    </row>
    <row r="2869" spans="1:25" x14ac:dyDescent="0.3">
      <c r="A2869" s="31" t="s">
        <v>5657</v>
      </c>
      <c r="B2869" s="31" t="s">
        <v>5658</v>
      </c>
      <c r="C2869" s="31" t="s">
        <v>28</v>
      </c>
      <c r="D2869" s="31" t="s">
        <v>45</v>
      </c>
      <c r="E2869" s="31">
        <v>119</v>
      </c>
      <c r="F2869" s="31">
        <v>74</v>
      </c>
      <c r="G2869" s="31">
        <v>14496.51</v>
      </c>
      <c r="H2869" s="31">
        <v>1725084.69</v>
      </c>
      <c r="I2869" s="32">
        <v>45797</v>
      </c>
      <c r="J2869" s="32">
        <v>45871</v>
      </c>
      <c r="K2869" s="13"/>
      <c r="L2869" s="33" t="s">
        <v>30</v>
      </c>
      <c r="M2869" s="13" t="str">
        <f>PROPER(TRIM(SUBSTITUTE(B2869,"###"," ")))</f>
        <v>Card X</v>
      </c>
      <c r="N2869" s="13" t="str">
        <f>PROPER(TRIM(SUBSTITUTE(C2869,"###"," ")))</f>
        <v>Furniture</v>
      </c>
      <c r="O2869" s="13" t="str">
        <f>PROPER(TRIM(SUBSTITUTE(D2869,"###"," ")))</f>
        <v>Retailmart Inc</v>
      </c>
      <c r="P2869" s="13" t="str">
        <f t="shared" si="308"/>
        <v>Card X</v>
      </c>
      <c r="Q2869" s="34" t="str">
        <f t="shared" si="309"/>
        <v>Furniture</v>
      </c>
      <c r="R2869" s="13" t="str">
        <f t="shared" si="310"/>
        <v>Retailmart Inc</v>
      </c>
      <c r="S2869" s="35">
        <f t="shared" si="311"/>
        <v>119</v>
      </c>
      <c r="T2869" s="35">
        <f t="shared" si="312"/>
        <v>74</v>
      </c>
      <c r="U2869" s="14">
        <f t="shared" si="313"/>
        <v>14496.51</v>
      </c>
      <c r="V2869" s="14">
        <f t="shared" si="314"/>
        <v>1725084.69</v>
      </c>
      <c r="W2869" s="13" t="str">
        <v>In Stock</v>
      </c>
      <c r="X2869" s="13" t="str">
        <v>No</v>
      </c>
      <c r="Y2869" s="13">
        <v>0</v>
      </c>
    </row>
    <row r="2870" spans="1:25" x14ac:dyDescent="0.3">
      <c r="A2870" s="31" t="s">
        <v>5659</v>
      </c>
      <c r="B2870" s="31" t="s">
        <v>5660</v>
      </c>
      <c r="C2870" s="31" t="s">
        <v>20</v>
      </c>
      <c r="D2870" s="31" t="s">
        <v>41</v>
      </c>
      <c r="E2870" s="31">
        <v>13</v>
      </c>
      <c r="F2870" s="31">
        <v>74</v>
      </c>
      <c r="G2870" s="31">
        <v>10515.48</v>
      </c>
      <c r="H2870" s="31">
        <v>136701.24</v>
      </c>
      <c r="I2870" s="32">
        <v>45745</v>
      </c>
      <c r="J2870" s="32">
        <v>45926</v>
      </c>
      <c r="K2870" s="31" t="s">
        <v>16</v>
      </c>
      <c r="L2870" s="33" t="s">
        <v>21</v>
      </c>
      <c r="M2870" s="13" t="str">
        <f>PROPER(TRIM(SUBSTITUTE(B2870,"###"," ")))</f>
        <v>Game X</v>
      </c>
      <c r="N2870" s="13" t="str">
        <f>PROPER(TRIM(SUBSTITUTE(C2870,"###"," ")))</f>
        <v>Toys</v>
      </c>
      <c r="O2870" s="13" t="str">
        <f>PROPER(TRIM(SUBSTITUTE(D2870,"###"," ")))</f>
        <v>Quickstock</v>
      </c>
      <c r="P2870" s="13" t="str">
        <f t="shared" si="308"/>
        <v>Game X</v>
      </c>
      <c r="Q2870" s="34" t="str">
        <f t="shared" si="309"/>
        <v>Toys</v>
      </c>
      <c r="R2870" s="13" t="str">
        <f t="shared" si="310"/>
        <v>Quickstock</v>
      </c>
      <c r="S2870" s="35">
        <f t="shared" si="311"/>
        <v>13</v>
      </c>
      <c r="T2870" s="35">
        <f t="shared" si="312"/>
        <v>74</v>
      </c>
      <c r="U2870" s="14">
        <f t="shared" si="313"/>
        <v>10515.48</v>
      </c>
      <c r="V2870" s="14">
        <f t="shared" si="314"/>
        <v>136701.24</v>
      </c>
      <c r="W2870" s="13" t="str">
        <v>Low Stock</v>
      </c>
      <c r="X2870" s="13" t="str">
        <v>Yes</v>
      </c>
      <c r="Y2870" s="13">
        <v>1</v>
      </c>
    </row>
    <row r="2871" spans="1:25" x14ac:dyDescent="0.3">
      <c r="A2871" s="31" t="s">
        <v>5661</v>
      </c>
      <c r="B2871" s="31" t="s">
        <v>5662</v>
      </c>
      <c r="C2871" s="31" t="s">
        <v>14</v>
      </c>
      <c r="D2871" s="31" t="s">
        <v>45</v>
      </c>
      <c r="E2871" s="31">
        <v>177</v>
      </c>
      <c r="F2871" s="31">
        <v>91</v>
      </c>
      <c r="G2871" s="31">
        <v>6371.87</v>
      </c>
      <c r="H2871" s="31">
        <v>1127820.99</v>
      </c>
      <c r="I2871" s="32">
        <v>45776</v>
      </c>
      <c r="J2871" s="32">
        <v>45938</v>
      </c>
      <c r="K2871" s="31" t="s">
        <v>29</v>
      </c>
      <c r="L2871" s="33" t="s">
        <v>30</v>
      </c>
      <c r="M2871" s="13" t="str">
        <f>PROPER(TRIM(SUBSTITUTE(B2871,"###"," ")))</f>
        <v>Coach X</v>
      </c>
      <c r="N2871" s="13" t="str">
        <f>PROPER(TRIM(SUBSTITUTE(C2871,"###"," ")))</f>
        <v>Clothing</v>
      </c>
      <c r="O2871" s="13" t="str">
        <f>PROPER(TRIM(SUBSTITUTE(D2871,"###"," ")))</f>
        <v>Retailmart Inc</v>
      </c>
      <c r="P2871" s="13" t="str">
        <f t="shared" si="308"/>
        <v>Coach X</v>
      </c>
      <c r="Q2871" s="34" t="str">
        <f t="shared" si="309"/>
        <v>Clothing</v>
      </c>
      <c r="R2871" s="13" t="str">
        <f t="shared" si="310"/>
        <v>Retailmart Inc</v>
      </c>
      <c r="S2871" s="35">
        <f t="shared" si="311"/>
        <v>177</v>
      </c>
      <c r="T2871" s="35">
        <f t="shared" si="312"/>
        <v>91</v>
      </c>
      <c r="U2871" s="14">
        <f t="shared" si="313"/>
        <v>6371.87</v>
      </c>
      <c r="V2871" s="14">
        <f t="shared" si="314"/>
        <v>1127820.99</v>
      </c>
      <c r="W2871" s="13" t="str">
        <v>In Stock</v>
      </c>
      <c r="X2871" s="13" t="str">
        <v>No</v>
      </c>
      <c r="Y2871" s="13">
        <v>0</v>
      </c>
    </row>
    <row r="2872" spans="1:25" x14ac:dyDescent="0.3">
      <c r="A2872" s="31" t="s">
        <v>5663</v>
      </c>
      <c r="B2872" s="31" t="s">
        <v>5664</v>
      </c>
      <c r="C2872" s="31" t="s">
        <v>20</v>
      </c>
      <c r="D2872" s="31" t="s">
        <v>24</v>
      </c>
      <c r="E2872" s="31">
        <v>146</v>
      </c>
      <c r="F2872" s="31">
        <v>77</v>
      </c>
      <c r="G2872" s="31">
        <v>1738.62</v>
      </c>
      <c r="H2872" s="31">
        <v>253838.52</v>
      </c>
      <c r="I2872" s="32">
        <v>45793</v>
      </c>
      <c r="J2872" s="32">
        <v>45859</v>
      </c>
      <c r="K2872" s="31" t="s">
        <v>46</v>
      </c>
      <c r="L2872" s="33" t="s">
        <v>33</v>
      </c>
      <c r="M2872" s="13" t="str">
        <f>PROPER(TRIM(SUBSTITUTE(B2872,"###"," ")))</f>
        <v>Kid X</v>
      </c>
      <c r="N2872" s="13" t="str">
        <f>PROPER(TRIM(SUBSTITUTE(C2872,"###"," ")))</f>
        <v>Toys</v>
      </c>
      <c r="O2872" s="13" t="str">
        <f>PROPER(TRIM(SUBSTITUTE(D2872,"###"," ")))</f>
        <v>Omni Suppliers</v>
      </c>
      <c r="P2872" s="13" t="str">
        <f t="shared" si="308"/>
        <v>Kid X</v>
      </c>
      <c r="Q2872" s="34" t="str">
        <f t="shared" si="309"/>
        <v>Toys</v>
      </c>
      <c r="R2872" s="13" t="str">
        <f t="shared" si="310"/>
        <v>Omni Suppliers</v>
      </c>
      <c r="S2872" s="35">
        <f t="shared" si="311"/>
        <v>146</v>
      </c>
      <c r="T2872" s="35">
        <f t="shared" si="312"/>
        <v>77</v>
      </c>
      <c r="U2872" s="14">
        <f t="shared" si="313"/>
        <v>1738.62</v>
      </c>
      <c r="V2872" s="14">
        <f t="shared" si="314"/>
        <v>253838.52</v>
      </c>
      <c r="W2872" s="13" t="str">
        <v>In Stock</v>
      </c>
      <c r="X2872" s="13" t="str">
        <v>No</v>
      </c>
      <c r="Y2872" s="13">
        <v>0</v>
      </c>
    </row>
    <row r="2873" spans="1:25" x14ac:dyDescent="0.3">
      <c r="A2873" s="31" t="s">
        <v>5665</v>
      </c>
      <c r="B2873" s="31" t="s">
        <v>5666</v>
      </c>
      <c r="C2873" s="31" t="s">
        <v>40</v>
      </c>
      <c r="D2873" s="31" t="s">
        <v>53</v>
      </c>
      <c r="E2873" s="31">
        <v>184</v>
      </c>
      <c r="F2873" s="31">
        <v>48</v>
      </c>
      <c r="G2873" s="31">
        <v>18352.650000000001</v>
      </c>
      <c r="H2873" s="31">
        <v>3376887.6</v>
      </c>
      <c r="I2873" s="32">
        <v>45831</v>
      </c>
      <c r="J2873" s="32">
        <v>45875</v>
      </c>
      <c r="K2873" s="31" t="s">
        <v>25</v>
      </c>
      <c r="L2873" s="33" t="s">
        <v>33</v>
      </c>
      <c r="M2873" s="13" t="str">
        <f>PROPER(TRIM(SUBSTITUTE(B2873,"###"," ")))</f>
        <v>Century Plus</v>
      </c>
      <c r="N2873" s="13" t="str">
        <f>PROPER(TRIM(SUBSTITUTE(C2873,"###"," ")))</f>
        <v>Electronics</v>
      </c>
      <c r="O2873" s="13" t="str">
        <f>PROPER(TRIM(SUBSTITUTE(D2873,"###"," ")))</f>
        <v>Abc Pvt Ltd</v>
      </c>
      <c r="P2873" s="13" t="str">
        <f t="shared" si="308"/>
        <v>Century Plus</v>
      </c>
      <c r="Q2873" s="34" t="str">
        <f t="shared" si="309"/>
        <v>Electronics</v>
      </c>
      <c r="R2873" s="13" t="str">
        <f t="shared" si="310"/>
        <v>Abc Pvt Ltd</v>
      </c>
      <c r="S2873" s="35">
        <f t="shared" si="311"/>
        <v>184</v>
      </c>
      <c r="T2873" s="35">
        <f t="shared" si="312"/>
        <v>48</v>
      </c>
      <c r="U2873" s="14">
        <f t="shared" si="313"/>
        <v>18352.650000000001</v>
      </c>
      <c r="V2873" s="14">
        <f t="shared" si="314"/>
        <v>3376887.6</v>
      </c>
      <c r="W2873" s="13" t="str">
        <v>In Stock</v>
      </c>
      <c r="X2873" s="13" t="str">
        <v>No</v>
      </c>
      <c r="Y2873" s="13">
        <v>0</v>
      </c>
    </row>
    <row r="2874" spans="1:25" x14ac:dyDescent="0.3">
      <c r="A2874" s="31" t="s">
        <v>5667</v>
      </c>
      <c r="B2874" s="31" t="s">
        <v>3844</v>
      </c>
      <c r="C2874" s="31" t="s">
        <v>40</v>
      </c>
      <c r="D2874" s="31" t="s">
        <v>45</v>
      </c>
      <c r="E2874" s="31">
        <v>117</v>
      </c>
      <c r="F2874" s="31">
        <v>33</v>
      </c>
      <c r="G2874" s="31">
        <v>9935.7199999999993</v>
      </c>
      <c r="H2874" s="31">
        <v>1162479.24</v>
      </c>
      <c r="I2874" s="32">
        <v>45850</v>
      </c>
      <c r="J2874" s="32">
        <v>45937</v>
      </c>
      <c r="K2874" s="31" t="s">
        <v>16</v>
      </c>
      <c r="L2874" s="33" t="s">
        <v>21</v>
      </c>
      <c r="M2874" s="13" t="str">
        <f>PROPER(TRIM(SUBSTITUTE(B2874,"###"," ")))</f>
        <v>Skin X</v>
      </c>
      <c r="N2874" s="13" t="str">
        <f>PROPER(TRIM(SUBSTITUTE(C2874,"###"," ")))</f>
        <v>Electronics</v>
      </c>
      <c r="O2874" s="13" t="str">
        <f>PROPER(TRIM(SUBSTITUTE(D2874,"###"," ")))</f>
        <v>Retailmart Inc</v>
      </c>
      <c r="P2874" s="13" t="str">
        <f t="shared" si="308"/>
        <v>Skin X</v>
      </c>
      <c r="Q2874" s="34" t="str">
        <f t="shared" si="309"/>
        <v>Electronics</v>
      </c>
      <c r="R2874" s="13" t="str">
        <f t="shared" si="310"/>
        <v>Retailmart Inc</v>
      </c>
      <c r="S2874" s="35">
        <f t="shared" si="311"/>
        <v>117</v>
      </c>
      <c r="T2874" s="35">
        <f t="shared" si="312"/>
        <v>33</v>
      </c>
      <c r="U2874" s="14">
        <f t="shared" si="313"/>
        <v>9935.7199999999993</v>
      </c>
      <c r="V2874" s="14">
        <f t="shared" si="314"/>
        <v>1162479.24</v>
      </c>
      <c r="W2874" s="13" t="str">
        <v>In Stock</v>
      </c>
      <c r="X2874" s="13" t="str">
        <v>No</v>
      </c>
      <c r="Y2874" s="13">
        <v>0</v>
      </c>
    </row>
    <row r="2875" spans="1:25" x14ac:dyDescent="0.3">
      <c r="A2875" s="31" t="s">
        <v>5668</v>
      </c>
      <c r="B2875" s="31" t="s">
        <v>5669</v>
      </c>
      <c r="C2875" s="31" t="s">
        <v>20</v>
      </c>
      <c r="D2875" s="31" t="s">
        <v>15</v>
      </c>
      <c r="E2875" s="31">
        <v>29</v>
      </c>
      <c r="F2875" s="31">
        <v>26</v>
      </c>
      <c r="G2875" s="31">
        <v>7141.42</v>
      </c>
      <c r="H2875" s="31">
        <v>207101.18</v>
      </c>
      <c r="I2875" s="32">
        <v>45828</v>
      </c>
      <c r="J2875" s="32">
        <v>45859</v>
      </c>
      <c r="K2875" s="31" t="s">
        <v>54</v>
      </c>
      <c r="L2875" s="33" t="s">
        <v>17</v>
      </c>
      <c r="M2875" s="13" t="str">
        <f>PROPER(TRIM(SUBSTITUTE(B2875,"###"," ")))</f>
        <v>Significant Mini</v>
      </c>
      <c r="N2875" s="13" t="str">
        <f>PROPER(TRIM(SUBSTITUTE(C2875,"###"," ")))</f>
        <v>Toys</v>
      </c>
      <c r="O2875" s="13" t="str">
        <f>PROPER(TRIM(SUBSTITUTE(D2875,"###"," ")))</f>
        <v>Global Traders</v>
      </c>
      <c r="P2875" s="13" t="str">
        <f t="shared" si="308"/>
        <v>Significant Mini</v>
      </c>
      <c r="Q2875" s="34" t="str">
        <f t="shared" si="309"/>
        <v>Toys</v>
      </c>
      <c r="R2875" s="13" t="str">
        <f t="shared" si="310"/>
        <v>Global Traders</v>
      </c>
      <c r="S2875" s="35">
        <f t="shared" si="311"/>
        <v>29</v>
      </c>
      <c r="T2875" s="35">
        <f t="shared" si="312"/>
        <v>26</v>
      </c>
      <c r="U2875" s="14">
        <f t="shared" si="313"/>
        <v>7141.42</v>
      </c>
      <c r="V2875" s="14">
        <f t="shared" si="314"/>
        <v>207101.18</v>
      </c>
      <c r="W2875" s="13" t="str">
        <v>In Stock</v>
      </c>
      <c r="X2875" s="13" t="str">
        <v>No</v>
      </c>
      <c r="Y2875" s="13">
        <v>0</v>
      </c>
    </row>
    <row r="2876" spans="1:25" x14ac:dyDescent="0.3">
      <c r="A2876" s="31" t="s">
        <v>5670</v>
      </c>
      <c r="B2876" s="31" t="s">
        <v>4736</v>
      </c>
      <c r="C2876" s="31" t="s">
        <v>44</v>
      </c>
      <c r="D2876" s="31" t="s">
        <v>53</v>
      </c>
      <c r="E2876" s="31">
        <v>162</v>
      </c>
      <c r="F2876" s="31">
        <v>71</v>
      </c>
      <c r="G2876" s="31">
        <v>6735.44</v>
      </c>
      <c r="H2876" s="31">
        <v>1091141.28</v>
      </c>
      <c r="I2876" s="32">
        <v>45846</v>
      </c>
      <c r="J2876" s="32">
        <v>45857</v>
      </c>
      <c r="K2876" s="31" t="s">
        <v>25</v>
      </c>
      <c r="L2876" s="33" t="s">
        <v>58</v>
      </c>
      <c r="M2876" s="13" t="str">
        <f>PROPER(TRIM(SUBSTITUTE(B2876,"###"," ")))</f>
        <v>Thing Pro</v>
      </c>
      <c r="N2876" s="13" t="str">
        <f>PROPER(TRIM(SUBSTITUTE(C2876,"###"," ")))</f>
        <v>Groceries</v>
      </c>
      <c r="O2876" s="13" t="str">
        <f>PROPER(TRIM(SUBSTITUTE(D2876,"###"," ")))</f>
        <v>Abc Pvt Ltd</v>
      </c>
      <c r="P2876" s="13" t="str">
        <f t="shared" si="308"/>
        <v>Thing Pro</v>
      </c>
      <c r="Q2876" s="34" t="str">
        <f t="shared" si="309"/>
        <v>Groceries</v>
      </c>
      <c r="R2876" s="13" t="str">
        <f t="shared" si="310"/>
        <v>Abc Pvt Ltd</v>
      </c>
      <c r="S2876" s="35">
        <f t="shared" si="311"/>
        <v>162</v>
      </c>
      <c r="T2876" s="35">
        <f t="shared" si="312"/>
        <v>71</v>
      </c>
      <c r="U2876" s="14">
        <f t="shared" si="313"/>
        <v>6735.44</v>
      </c>
      <c r="V2876" s="14">
        <f t="shared" si="314"/>
        <v>1091141.28</v>
      </c>
      <c r="W2876" s="13" t="str">
        <v>In Stock</v>
      </c>
      <c r="X2876" s="13" t="str">
        <v>No</v>
      </c>
      <c r="Y2876" s="13">
        <v>0</v>
      </c>
    </row>
    <row r="2877" spans="1:25" x14ac:dyDescent="0.3">
      <c r="A2877" s="31" t="s">
        <v>5671</v>
      </c>
      <c r="B2877" s="31" t="s">
        <v>5672</v>
      </c>
      <c r="C2877" s="31" t="s">
        <v>20</v>
      </c>
      <c r="D2877" s="13"/>
      <c r="E2877" s="31">
        <v>35</v>
      </c>
      <c r="F2877" s="31">
        <v>43</v>
      </c>
      <c r="G2877" s="31">
        <v>10590.62</v>
      </c>
      <c r="H2877" s="31">
        <v>370671.7</v>
      </c>
      <c r="I2877" s="32">
        <v>45800</v>
      </c>
      <c r="J2877" s="32">
        <v>45871</v>
      </c>
      <c r="K2877" s="31" t="s">
        <v>54</v>
      </c>
      <c r="L2877" s="33" t="s">
        <v>58</v>
      </c>
      <c r="M2877" s="13" t="str">
        <f>PROPER(TRIM(SUBSTITUTE(B2877,"###"," ")))</f>
        <v>Key Lite</v>
      </c>
      <c r="N2877" s="13" t="str">
        <f>PROPER(TRIM(SUBSTITUTE(C2877,"###"," ")))</f>
        <v>Toys</v>
      </c>
      <c r="O2877" s="13" t="str">
        <f>PROPER(TRIM(SUBSTITUTE(D2877,"###"," ")))</f>
        <v/>
      </c>
      <c r="P2877" s="13" t="str">
        <f t="shared" si="308"/>
        <v>Key Lite</v>
      </c>
      <c r="Q2877" s="34" t="str">
        <f t="shared" si="309"/>
        <v>Toys</v>
      </c>
      <c r="R2877" s="13" t="str">
        <f t="shared" si="310"/>
        <v>Others</v>
      </c>
      <c r="S2877" s="35">
        <f t="shared" si="311"/>
        <v>35</v>
      </c>
      <c r="T2877" s="35">
        <f t="shared" si="312"/>
        <v>43</v>
      </c>
      <c r="U2877" s="14">
        <f t="shared" si="313"/>
        <v>10590.62</v>
      </c>
      <c r="V2877" s="14">
        <f t="shared" si="314"/>
        <v>370671.7</v>
      </c>
      <c r="W2877" s="13" t="str">
        <v>Low Stock</v>
      </c>
      <c r="X2877" s="13" t="str">
        <v>Yes</v>
      </c>
      <c r="Y2877" s="13">
        <v>1</v>
      </c>
    </row>
    <row r="2878" spans="1:25" x14ac:dyDescent="0.3">
      <c r="A2878" s="31" t="s">
        <v>5673</v>
      </c>
      <c r="B2878" s="31" t="s">
        <v>5674</v>
      </c>
      <c r="C2878" s="31" t="s">
        <v>20</v>
      </c>
      <c r="D2878" s="31" t="s">
        <v>53</v>
      </c>
      <c r="E2878" s="31">
        <v>71</v>
      </c>
      <c r="F2878" s="31">
        <v>34</v>
      </c>
      <c r="G2878" s="31">
        <v>5921.72</v>
      </c>
      <c r="H2878" s="31">
        <v>420442.12</v>
      </c>
      <c r="I2878" s="32">
        <v>45703</v>
      </c>
      <c r="J2878" s="32">
        <v>45865</v>
      </c>
      <c r="K2878" s="31" t="s">
        <v>54</v>
      </c>
      <c r="L2878" s="33" t="s">
        <v>33</v>
      </c>
      <c r="M2878" s="13" t="str">
        <f>PROPER(TRIM(SUBSTITUTE(B2878,"###"," ")))</f>
        <v>Hand X</v>
      </c>
      <c r="N2878" s="13" t="str">
        <f>PROPER(TRIM(SUBSTITUTE(C2878,"###"," ")))</f>
        <v>Toys</v>
      </c>
      <c r="O2878" s="13" t="str">
        <f>PROPER(TRIM(SUBSTITUTE(D2878,"###"," ")))</f>
        <v>Abc Pvt Ltd</v>
      </c>
      <c r="P2878" s="13" t="str">
        <f t="shared" si="308"/>
        <v>Hand X</v>
      </c>
      <c r="Q2878" s="34" t="str">
        <f t="shared" si="309"/>
        <v>Toys</v>
      </c>
      <c r="R2878" s="13" t="str">
        <f t="shared" si="310"/>
        <v>Abc Pvt Ltd</v>
      </c>
      <c r="S2878" s="35">
        <f t="shared" si="311"/>
        <v>71</v>
      </c>
      <c r="T2878" s="35">
        <f t="shared" si="312"/>
        <v>34</v>
      </c>
      <c r="U2878" s="14">
        <f t="shared" si="313"/>
        <v>5921.72</v>
      </c>
      <c r="V2878" s="14">
        <f t="shared" si="314"/>
        <v>420442.12</v>
      </c>
      <c r="W2878" s="13" t="str">
        <v>In Stock</v>
      </c>
      <c r="X2878" s="13" t="str">
        <v>No</v>
      </c>
      <c r="Y2878" s="13">
        <v>0</v>
      </c>
    </row>
    <row r="2879" spans="1:25" x14ac:dyDescent="0.3">
      <c r="A2879" s="31" t="s">
        <v>5675</v>
      </c>
      <c r="B2879" s="31" t="s">
        <v>5676</v>
      </c>
      <c r="C2879" s="31" t="s">
        <v>20</v>
      </c>
      <c r="D2879" s="31" t="s">
        <v>53</v>
      </c>
      <c r="E2879" s="31">
        <v>191</v>
      </c>
      <c r="F2879" s="31">
        <v>23</v>
      </c>
      <c r="G2879" s="31">
        <v>5352.7</v>
      </c>
      <c r="H2879" s="31">
        <v>1022365.7</v>
      </c>
      <c r="I2879" s="32">
        <v>45749</v>
      </c>
      <c r="J2879" s="32">
        <v>45889</v>
      </c>
      <c r="K2879" s="31" t="s">
        <v>54</v>
      </c>
      <c r="L2879" s="33" t="s">
        <v>58</v>
      </c>
      <c r="M2879" s="13" t="str">
        <f>PROPER(TRIM(SUBSTITUTE(B2879,"###"," ")))</f>
        <v>Official Plus</v>
      </c>
      <c r="N2879" s="13" t="str">
        <f>PROPER(TRIM(SUBSTITUTE(C2879,"###"," ")))</f>
        <v>Toys</v>
      </c>
      <c r="O2879" s="13" t="str">
        <f>PROPER(TRIM(SUBSTITUTE(D2879,"###"," ")))</f>
        <v>Abc Pvt Ltd</v>
      </c>
      <c r="P2879" s="13" t="str">
        <f t="shared" si="308"/>
        <v>Official Plus</v>
      </c>
      <c r="Q2879" s="34" t="str">
        <f t="shared" si="309"/>
        <v>Toys</v>
      </c>
      <c r="R2879" s="13" t="str">
        <f t="shared" si="310"/>
        <v>Abc Pvt Ltd</v>
      </c>
      <c r="S2879" s="35">
        <f t="shared" si="311"/>
        <v>191</v>
      </c>
      <c r="T2879" s="35">
        <f t="shared" si="312"/>
        <v>23</v>
      </c>
      <c r="U2879" s="14">
        <f t="shared" si="313"/>
        <v>5352.7</v>
      </c>
      <c r="V2879" s="14">
        <f t="shared" si="314"/>
        <v>1022365.7</v>
      </c>
      <c r="W2879" s="13" t="str">
        <v>In Stock</v>
      </c>
      <c r="X2879" s="13" t="str">
        <v>No</v>
      </c>
      <c r="Y2879" s="13">
        <v>0</v>
      </c>
    </row>
    <row r="2880" spans="1:25" x14ac:dyDescent="0.3">
      <c r="A2880" s="31" t="s">
        <v>5677</v>
      </c>
      <c r="B2880" s="31" t="s">
        <v>5678</v>
      </c>
      <c r="C2880" s="31" t="s">
        <v>20</v>
      </c>
      <c r="D2880" s="31" t="s">
        <v>53</v>
      </c>
      <c r="E2880" s="31">
        <v>110</v>
      </c>
      <c r="F2880" s="31">
        <v>92</v>
      </c>
      <c r="G2880" s="31">
        <v>19001.599999999999</v>
      </c>
      <c r="H2880" s="31">
        <v>2090176</v>
      </c>
      <c r="I2880" s="32">
        <v>45758</v>
      </c>
      <c r="J2880" s="32">
        <v>45852</v>
      </c>
      <c r="K2880" s="31" t="s">
        <v>25</v>
      </c>
      <c r="L2880" s="33" t="s">
        <v>21</v>
      </c>
      <c r="M2880" s="13" t="str">
        <f>PROPER(TRIM(SUBSTITUTE(B2880,"###"," ")))</f>
        <v>Offer Plus</v>
      </c>
      <c r="N2880" s="13" t="str">
        <f>PROPER(TRIM(SUBSTITUTE(C2880,"###"," ")))</f>
        <v>Toys</v>
      </c>
      <c r="O2880" s="13" t="str">
        <f>PROPER(TRIM(SUBSTITUTE(D2880,"###"," ")))</f>
        <v>Abc Pvt Ltd</v>
      </c>
      <c r="P2880" s="13" t="str">
        <f t="shared" si="308"/>
        <v>Offer Plus</v>
      </c>
      <c r="Q2880" s="34" t="str">
        <f t="shared" si="309"/>
        <v>Toys</v>
      </c>
      <c r="R2880" s="13" t="str">
        <f t="shared" si="310"/>
        <v>Abc Pvt Ltd</v>
      </c>
      <c r="S2880" s="35">
        <f t="shared" si="311"/>
        <v>110</v>
      </c>
      <c r="T2880" s="35">
        <f t="shared" si="312"/>
        <v>92</v>
      </c>
      <c r="U2880" s="14">
        <f t="shared" si="313"/>
        <v>19001.599999999999</v>
      </c>
      <c r="V2880" s="14">
        <f t="shared" si="314"/>
        <v>2090175.9999999998</v>
      </c>
      <c r="W2880" s="13" t="str">
        <v>In Stock</v>
      </c>
      <c r="X2880" s="13" t="str">
        <v>No</v>
      </c>
      <c r="Y2880" s="13">
        <v>0</v>
      </c>
    </row>
    <row r="2881" spans="1:25" x14ac:dyDescent="0.3">
      <c r="A2881" s="31" t="s">
        <v>5679</v>
      </c>
      <c r="B2881" s="31" t="s">
        <v>5680</v>
      </c>
      <c r="C2881" s="31" t="s">
        <v>20</v>
      </c>
      <c r="D2881" s="13"/>
      <c r="E2881" s="31">
        <v>12</v>
      </c>
      <c r="F2881" s="31">
        <v>46</v>
      </c>
      <c r="G2881" s="31">
        <v>12735.7</v>
      </c>
      <c r="H2881" s="31">
        <v>152828.4</v>
      </c>
      <c r="I2881" s="32">
        <v>45675</v>
      </c>
      <c r="J2881" s="32">
        <v>45862</v>
      </c>
      <c r="K2881" s="31" t="s">
        <v>57</v>
      </c>
      <c r="L2881" s="33" t="s">
        <v>17</v>
      </c>
      <c r="M2881" s="13" t="str">
        <f>PROPER(TRIM(SUBSTITUTE(B2881,"###"," ")))</f>
        <v>Heavy Pro</v>
      </c>
      <c r="N2881" s="13" t="str">
        <f>PROPER(TRIM(SUBSTITUTE(C2881,"###"," ")))</f>
        <v>Toys</v>
      </c>
      <c r="O2881" s="13" t="str">
        <f>PROPER(TRIM(SUBSTITUTE(D2881,"###"," ")))</f>
        <v/>
      </c>
      <c r="P2881" s="13" t="str">
        <f t="shared" si="308"/>
        <v>Heavy Pro</v>
      </c>
      <c r="Q2881" s="34" t="str">
        <f t="shared" si="309"/>
        <v>Toys</v>
      </c>
      <c r="R2881" s="13" t="str">
        <f t="shared" si="310"/>
        <v>Others</v>
      </c>
      <c r="S2881" s="35">
        <f t="shared" si="311"/>
        <v>12</v>
      </c>
      <c r="T2881" s="35">
        <f t="shared" si="312"/>
        <v>46</v>
      </c>
      <c r="U2881" s="14">
        <f t="shared" si="313"/>
        <v>12735.7</v>
      </c>
      <c r="V2881" s="14">
        <f t="shared" si="314"/>
        <v>152828.40000000002</v>
      </c>
      <c r="W2881" s="13" t="str">
        <v>Low Stock</v>
      </c>
      <c r="X2881" s="13" t="str">
        <v>Yes</v>
      </c>
      <c r="Y2881" s="13">
        <v>1</v>
      </c>
    </row>
    <row r="2882" spans="1:25" x14ac:dyDescent="0.3">
      <c r="A2882" s="31" t="s">
        <v>5681</v>
      </c>
      <c r="B2882" s="31" t="s">
        <v>5682</v>
      </c>
      <c r="C2882" s="31" t="s">
        <v>40</v>
      </c>
      <c r="D2882" s="31" t="s">
        <v>15</v>
      </c>
      <c r="E2882" s="31">
        <v>85</v>
      </c>
      <c r="F2882" s="13"/>
      <c r="G2882" s="31">
        <v>716.19</v>
      </c>
      <c r="H2882" s="31">
        <v>60876.15</v>
      </c>
      <c r="I2882" s="32">
        <v>45837</v>
      </c>
      <c r="J2882" s="32">
        <v>45919</v>
      </c>
      <c r="K2882" s="31" t="s">
        <v>29</v>
      </c>
      <c r="L2882" s="33" t="s">
        <v>58</v>
      </c>
      <c r="M2882" s="13" t="str">
        <f>PROPER(TRIM(SUBSTITUTE(B2882,"###"," ")))</f>
        <v>Military Plus</v>
      </c>
      <c r="N2882" s="13" t="str">
        <f>PROPER(TRIM(SUBSTITUTE(C2882,"###"," ")))</f>
        <v>Electronics</v>
      </c>
      <c r="O2882" s="13" t="str">
        <f>PROPER(TRIM(SUBSTITUTE(D2882,"###"," ")))</f>
        <v>Global Traders</v>
      </c>
      <c r="P2882" s="13" t="str">
        <f t="shared" si="308"/>
        <v>Military Plus</v>
      </c>
      <c r="Q2882" s="34" t="str">
        <f t="shared" si="309"/>
        <v>Electronics</v>
      </c>
      <c r="R2882" s="13" t="str">
        <f t="shared" si="310"/>
        <v>Global Traders</v>
      </c>
      <c r="S2882" s="35">
        <f t="shared" si="311"/>
        <v>85</v>
      </c>
      <c r="T2882" s="35">
        <f t="shared" si="312"/>
        <v>0</v>
      </c>
      <c r="U2882" s="14">
        <f t="shared" si="313"/>
        <v>716.19</v>
      </c>
      <c r="V2882" s="14">
        <f t="shared" si="314"/>
        <v>60876.15</v>
      </c>
      <c r="W2882" s="13" t="str">
        <v>In Stock</v>
      </c>
      <c r="X2882" s="13" t="str">
        <v>No</v>
      </c>
      <c r="Y2882" s="13">
        <v>0</v>
      </c>
    </row>
    <row r="2883" spans="1:25" x14ac:dyDescent="0.3">
      <c r="A2883" s="31" t="s">
        <v>5683</v>
      </c>
      <c r="B2883" s="31" t="s">
        <v>1314</v>
      </c>
      <c r="C2883" s="31" t="s">
        <v>20</v>
      </c>
      <c r="D2883" s="31" t="s">
        <v>45</v>
      </c>
      <c r="E2883" s="31">
        <v>98</v>
      </c>
      <c r="F2883" s="31">
        <v>25</v>
      </c>
      <c r="G2883" s="31">
        <v>17117.45</v>
      </c>
      <c r="H2883" s="31">
        <v>1677510.1</v>
      </c>
      <c r="I2883" s="32">
        <v>45671</v>
      </c>
      <c r="J2883" s="32">
        <v>45879</v>
      </c>
      <c r="K2883" s="31" t="s">
        <v>16</v>
      </c>
      <c r="L2883" s="33" t="s">
        <v>21</v>
      </c>
      <c r="M2883" s="13" t="str">
        <f>PROPER(TRIM(SUBSTITUTE(B2883,"###"," ")))</f>
        <v>Pm Max</v>
      </c>
      <c r="N2883" s="13" t="str">
        <f>PROPER(TRIM(SUBSTITUTE(C2883,"###"," ")))</f>
        <v>Toys</v>
      </c>
      <c r="O2883" s="13" t="str">
        <f>PROPER(TRIM(SUBSTITUTE(D2883,"###"," ")))</f>
        <v>Retailmart Inc</v>
      </c>
      <c r="P2883" s="13" t="str">
        <f t="shared" ref="P2883:P2946" si="315">IF(M2883="","Unknown",M2883)</f>
        <v>Pm Max</v>
      </c>
      <c r="Q2883" s="34" t="str">
        <f t="shared" ref="Q2883:Q2946" si="316">IF(N2883="","Unknown",N2883)</f>
        <v>Toys</v>
      </c>
      <c r="R2883" s="13" t="str">
        <f t="shared" ref="R2883:R2946" si="317">IF(O2883="","Others",O2883)</f>
        <v>Retailmart Inc</v>
      </c>
      <c r="S2883" s="35">
        <f t="shared" ref="S2883:S2946" si="318">VALUE(E2883)</f>
        <v>98</v>
      </c>
      <c r="T2883" s="35">
        <f t="shared" ref="T2883:T2946" si="319">VALUE(F2883)</f>
        <v>25</v>
      </c>
      <c r="U2883" s="14">
        <f t="shared" ref="U2883:U2946" si="320">VALUE(G2883)</f>
        <v>17117.45</v>
      </c>
      <c r="V2883" s="14">
        <f t="shared" ref="V2883:V2946" si="321">E2883*G2883</f>
        <v>1677510.1</v>
      </c>
      <c r="W2883" s="13" t="str">
        <v>In Stock</v>
      </c>
      <c r="X2883" s="13" t="str">
        <v>No</v>
      </c>
      <c r="Y2883" s="13">
        <v>0</v>
      </c>
    </row>
    <row r="2884" spans="1:25" x14ac:dyDescent="0.3">
      <c r="A2884" s="31" t="s">
        <v>5684</v>
      </c>
      <c r="B2884" s="31" t="s">
        <v>4755</v>
      </c>
      <c r="C2884" s="31" t="s">
        <v>20</v>
      </c>
      <c r="D2884" s="31" t="s">
        <v>41</v>
      </c>
      <c r="E2884" s="31">
        <v>189</v>
      </c>
      <c r="F2884" s="31">
        <v>51</v>
      </c>
      <c r="G2884" s="31">
        <v>548.83000000000004</v>
      </c>
      <c r="H2884" s="31">
        <v>103728.87</v>
      </c>
      <c r="I2884" s="32">
        <v>45849</v>
      </c>
      <c r="J2884" s="32">
        <v>45865</v>
      </c>
      <c r="K2884" s="31" t="s">
        <v>46</v>
      </c>
      <c r="L2884" s="33" t="s">
        <v>30</v>
      </c>
      <c r="M2884" s="13" t="str">
        <f>PROPER(TRIM(SUBSTITUTE(B2884,"###"," ")))</f>
        <v>Part Lite</v>
      </c>
      <c r="N2884" s="13" t="str">
        <f>PROPER(TRIM(SUBSTITUTE(C2884,"###"," ")))</f>
        <v>Toys</v>
      </c>
      <c r="O2884" s="13" t="str">
        <f>PROPER(TRIM(SUBSTITUTE(D2884,"###"," ")))</f>
        <v>Quickstock</v>
      </c>
      <c r="P2884" s="13" t="str">
        <f t="shared" si="315"/>
        <v>Part Lite</v>
      </c>
      <c r="Q2884" s="34" t="str">
        <f t="shared" si="316"/>
        <v>Toys</v>
      </c>
      <c r="R2884" s="13" t="str">
        <f t="shared" si="317"/>
        <v>Quickstock</v>
      </c>
      <c r="S2884" s="35">
        <f t="shared" si="318"/>
        <v>189</v>
      </c>
      <c r="T2884" s="35">
        <f t="shared" si="319"/>
        <v>51</v>
      </c>
      <c r="U2884" s="14">
        <f t="shared" si="320"/>
        <v>548.83000000000004</v>
      </c>
      <c r="V2884" s="14">
        <f t="shared" si="321"/>
        <v>103728.87000000001</v>
      </c>
      <c r="W2884" s="13" t="str">
        <v>In Stock</v>
      </c>
      <c r="X2884" s="13" t="str">
        <v>No</v>
      </c>
      <c r="Y2884" s="13">
        <v>0</v>
      </c>
    </row>
    <row r="2885" spans="1:25" x14ac:dyDescent="0.3">
      <c r="A2885" s="31" t="s">
        <v>5686</v>
      </c>
      <c r="B2885" s="31" t="s">
        <v>5687</v>
      </c>
      <c r="C2885" s="31" t="s">
        <v>40</v>
      </c>
      <c r="D2885" s="31" t="s">
        <v>41</v>
      </c>
      <c r="E2885" s="31">
        <v>113</v>
      </c>
      <c r="F2885" s="31">
        <v>50</v>
      </c>
      <c r="G2885" s="31">
        <v>5902.45</v>
      </c>
      <c r="H2885" s="31">
        <v>666976.85</v>
      </c>
      <c r="I2885" s="32">
        <v>45710</v>
      </c>
      <c r="J2885" s="32">
        <v>45917</v>
      </c>
      <c r="K2885" s="13"/>
      <c r="L2885" s="33" t="s">
        <v>30</v>
      </c>
      <c r="M2885" s="13" t="str">
        <f>PROPER(TRIM(SUBSTITUTE(B2885,"###"," ")))</f>
        <v>Last X</v>
      </c>
      <c r="N2885" s="13" t="str">
        <f>PROPER(TRIM(SUBSTITUTE(C2885,"###"," ")))</f>
        <v>Electronics</v>
      </c>
      <c r="O2885" s="13" t="str">
        <f>PROPER(TRIM(SUBSTITUTE(D2885,"###"," ")))</f>
        <v>Quickstock</v>
      </c>
      <c r="P2885" s="13" t="str">
        <f t="shared" si="315"/>
        <v>Last X</v>
      </c>
      <c r="Q2885" s="34" t="str">
        <f t="shared" si="316"/>
        <v>Electronics</v>
      </c>
      <c r="R2885" s="13" t="str">
        <f t="shared" si="317"/>
        <v>Quickstock</v>
      </c>
      <c r="S2885" s="35">
        <f t="shared" si="318"/>
        <v>113</v>
      </c>
      <c r="T2885" s="35">
        <f t="shared" si="319"/>
        <v>50</v>
      </c>
      <c r="U2885" s="14">
        <f t="shared" si="320"/>
        <v>5902.45</v>
      </c>
      <c r="V2885" s="14">
        <f t="shared" si="321"/>
        <v>666976.85</v>
      </c>
      <c r="W2885" s="13" t="str">
        <v>In Stock</v>
      </c>
      <c r="X2885" s="13" t="str">
        <v>No</v>
      </c>
      <c r="Y2885" s="13">
        <v>0</v>
      </c>
    </row>
    <row r="2886" spans="1:25" x14ac:dyDescent="0.3">
      <c r="A2886" s="31" t="s">
        <v>5689</v>
      </c>
      <c r="B2886" s="31" t="s">
        <v>4860</v>
      </c>
      <c r="C2886" s="31" t="s">
        <v>20</v>
      </c>
      <c r="D2886" s="31" t="s">
        <v>15</v>
      </c>
      <c r="E2886" s="31">
        <v>74</v>
      </c>
      <c r="F2886" s="31">
        <v>89</v>
      </c>
      <c r="G2886" s="31">
        <v>6426.98</v>
      </c>
      <c r="H2886" s="31">
        <v>475596.52</v>
      </c>
      <c r="I2886" s="32">
        <v>45753</v>
      </c>
      <c r="J2886" s="32">
        <v>45868</v>
      </c>
      <c r="K2886" s="31" t="s">
        <v>54</v>
      </c>
      <c r="L2886" s="33" t="s">
        <v>17</v>
      </c>
      <c r="M2886" s="13" t="str">
        <f>PROPER(TRIM(SUBSTITUTE(B2886,"###"," ")))</f>
        <v>Security Lite</v>
      </c>
      <c r="N2886" s="13" t="str">
        <f>PROPER(TRIM(SUBSTITUTE(C2886,"###"," ")))</f>
        <v>Toys</v>
      </c>
      <c r="O2886" s="13" t="str">
        <f>PROPER(TRIM(SUBSTITUTE(D2886,"###"," ")))</f>
        <v>Global Traders</v>
      </c>
      <c r="P2886" s="13" t="str">
        <f t="shared" si="315"/>
        <v>Security Lite</v>
      </c>
      <c r="Q2886" s="34" t="str">
        <f t="shared" si="316"/>
        <v>Toys</v>
      </c>
      <c r="R2886" s="13" t="str">
        <f t="shared" si="317"/>
        <v>Global Traders</v>
      </c>
      <c r="S2886" s="35">
        <f t="shared" si="318"/>
        <v>74</v>
      </c>
      <c r="T2886" s="35">
        <f t="shared" si="319"/>
        <v>89</v>
      </c>
      <c r="U2886" s="14">
        <f t="shared" si="320"/>
        <v>6426.98</v>
      </c>
      <c r="V2886" s="14">
        <f t="shared" si="321"/>
        <v>475596.51999999996</v>
      </c>
      <c r="W2886" s="13" t="str">
        <v>Low Stock</v>
      </c>
      <c r="X2886" s="13" t="str">
        <v>Yes</v>
      </c>
      <c r="Y2886" s="13">
        <v>1</v>
      </c>
    </row>
    <row r="2887" spans="1:25" x14ac:dyDescent="0.3">
      <c r="A2887" s="31" t="s">
        <v>5691</v>
      </c>
      <c r="B2887" s="31" t="s">
        <v>671</v>
      </c>
      <c r="C2887" s="31" t="s">
        <v>14</v>
      </c>
      <c r="D2887" s="31" t="s">
        <v>45</v>
      </c>
      <c r="E2887" s="31">
        <v>135</v>
      </c>
      <c r="F2887" s="31">
        <v>59</v>
      </c>
      <c r="G2887" s="31">
        <v>8727.85</v>
      </c>
      <c r="H2887" s="31">
        <v>1178259.75</v>
      </c>
      <c r="I2887" s="32">
        <v>45760</v>
      </c>
      <c r="J2887" s="32">
        <v>45901</v>
      </c>
      <c r="K2887" s="31" t="s">
        <v>16</v>
      </c>
      <c r="L2887" s="33" t="s">
        <v>30</v>
      </c>
      <c r="M2887" s="13" t="str">
        <f>PROPER(TRIM(SUBSTITUTE(B2887,"###"," ")))</f>
        <v>Save X</v>
      </c>
      <c r="N2887" s="13" t="str">
        <f>PROPER(TRIM(SUBSTITUTE(C2887,"###"," ")))</f>
        <v>Clothing</v>
      </c>
      <c r="O2887" s="13" t="str">
        <f>PROPER(TRIM(SUBSTITUTE(D2887,"###"," ")))</f>
        <v>Retailmart Inc</v>
      </c>
      <c r="P2887" s="13" t="str">
        <f t="shared" si="315"/>
        <v>Save X</v>
      </c>
      <c r="Q2887" s="34" t="str">
        <f t="shared" si="316"/>
        <v>Clothing</v>
      </c>
      <c r="R2887" s="13" t="str">
        <f t="shared" si="317"/>
        <v>Retailmart Inc</v>
      </c>
      <c r="S2887" s="35">
        <f t="shared" si="318"/>
        <v>135</v>
      </c>
      <c r="T2887" s="35">
        <f t="shared" si="319"/>
        <v>59</v>
      </c>
      <c r="U2887" s="14">
        <f t="shared" si="320"/>
        <v>8727.85</v>
      </c>
      <c r="V2887" s="14">
        <f t="shared" si="321"/>
        <v>1178259.75</v>
      </c>
      <c r="W2887" s="13" t="str">
        <v>In Stock</v>
      </c>
      <c r="X2887" s="13" t="str">
        <v>No</v>
      </c>
      <c r="Y2887" s="13">
        <v>0</v>
      </c>
    </row>
    <row r="2888" spans="1:25" x14ac:dyDescent="0.3">
      <c r="A2888" s="31" t="s">
        <v>5692</v>
      </c>
      <c r="B2888" s="31" t="s">
        <v>5693</v>
      </c>
      <c r="C2888" s="31" t="s">
        <v>20</v>
      </c>
      <c r="D2888" s="31" t="s">
        <v>53</v>
      </c>
      <c r="E2888" s="13"/>
      <c r="F2888" s="31">
        <v>69</v>
      </c>
      <c r="G2888" s="31">
        <v>1134.6099999999999</v>
      </c>
      <c r="H2888" s="13"/>
      <c r="I2888" s="32">
        <v>45710</v>
      </c>
      <c r="J2888" s="32">
        <v>45941</v>
      </c>
      <c r="K2888" s="31" t="s">
        <v>54</v>
      </c>
      <c r="L2888" s="33" t="s">
        <v>30</v>
      </c>
      <c r="M2888" s="13" t="str">
        <f>PROPER(TRIM(SUBSTITUTE(B2888,"###"," ")))</f>
        <v>Everything X</v>
      </c>
      <c r="N2888" s="13" t="str">
        <f>PROPER(TRIM(SUBSTITUTE(C2888,"###"," ")))</f>
        <v>Toys</v>
      </c>
      <c r="O2888" s="13" t="str">
        <f>PROPER(TRIM(SUBSTITUTE(D2888,"###"," ")))</f>
        <v>Abc Pvt Ltd</v>
      </c>
      <c r="P2888" s="13" t="str">
        <f t="shared" si="315"/>
        <v>Everything X</v>
      </c>
      <c r="Q2888" s="34" t="str">
        <f t="shared" si="316"/>
        <v>Toys</v>
      </c>
      <c r="R2888" s="13" t="str">
        <f t="shared" si="317"/>
        <v>Abc Pvt Ltd</v>
      </c>
      <c r="S2888" s="35">
        <f t="shared" si="318"/>
        <v>0</v>
      </c>
      <c r="T2888" s="35">
        <f t="shared" si="319"/>
        <v>69</v>
      </c>
      <c r="U2888" s="14">
        <f t="shared" si="320"/>
        <v>1134.6099999999999</v>
      </c>
      <c r="V2888" s="14">
        <f t="shared" si="321"/>
        <v>0</v>
      </c>
      <c r="W2888" s="13" t="str">
        <v>Out of Stock</v>
      </c>
      <c r="X2888" s="13" t="str">
        <v>Yes</v>
      </c>
      <c r="Y2888" s="13">
        <v>1</v>
      </c>
    </row>
    <row r="2889" spans="1:25" x14ac:dyDescent="0.3">
      <c r="A2889" s="31" t="s">
        <v>5694</v>
      </c>
      <c r="B2889" s="31" t="s">
        <v>200</v>
      </c>
      <c r="C2889" s="31" t="s">
        <v>28</v>
      </c>
      <c r="D2889" s="31" t="s">
        <v>24</v>
      </c>
      <c r="E2889" s="31">
        <v>154</v>
      </c>
      <c r="F2889" s="31">
        <v>34</v>
      </c>
      <c r="G2889" s="31">
        <v>7644.88</v>
      </c>
      <c r="H2889" s="31">
        <v>1177311.52</v>
      </c>
      <c r="I2889" s="32">
        <v>45797</v>
      </c>
      <c r="J2889" s="32">
        <v>45869</v>
      </c>
      <c r="K2889" s="31" t="s">
        <v>57</v>
      </c>
      <c r="L2889" s="33" t="s">
        <v>17</v>
      </c>
      <c r="M2889" s="13" t="str">
        <f>PROPER(TRIM(SUBSTITUTE(B2889,"###"," ")))</f>
        <v>Describe Max</v>
      </c>
      <c r="N2889" s="13" t="str">
        <f>PROPER(TRIM(SUBSTITUTE(C2889,"###"," ")))</f>
        <v>Furniture</v>
      </c>
      <c r="O2889" s="13" t="str">
        <f>PROPER(TRIM(SUBSTITUTE(D2889,"###"," ")))</f>
        <v>Omni Suppliers</v>
      </c>
      <c r="P2889" s="13" t="str">
        <f t="shared" si="315"/>
        <v>Describe Max</v>
      </c>
      <c r="Q2889" s="34" t="str">
        <f t="shared" si="316"/>
        <v>Furniture</v>
      </c>
      <c r="R2889" s="13" t="str">
        <f t="shared" si="317"/>
        <v>Omni Suppliers</v>
      </c>
      <c r="S2889" s="35">
        <f t="shared" si="318"/>
        <v>154</v>
      </c>
      <c r="T2889" s="35">
        <f t="shared" si="319"/>
        <v>34</v>
      </c>
      <c r="U2889" s="14">
        <f t="shared" si="320"/>
        <v>7644.88</v>
      </c>
      <c r="V2889" s="14">
        <f t="shared" si="321"/>
        <v>1177311.52</v>
      </c>
      <c r="W2889" s="13" t="str">
        <v>In Stock</v>
      </c>
      <c r="X2889" s="13" t="str">
        <v>No</v>
      </c>
      <c r="Y2889" s="13">
        <v>0</v>
      </c>
    </row>
    <row r="2890" spans="1:25" x14ac:dyDescent="0.3">
      <c r="A2890" s="31" t="s">
        <v>5696</v>
      </c>
      <c r="B2890" s="31" t="s">
        <v>5697</v>
      </c>
      <c r="C2890" s="31" t="s">
        <v>28</v>
      </c>
      <c r="D2890" s="31" t="s">
        <v>24</v>
      </c>
      <c r="E2890" s="31">
        <v>50</v>
      </c>
      <c r="F2890" s="31">
        <v>22</v>
      </c>
      <c r="G2890" s="31">
        <v>472.22</v>
      </c>
      <c r="H2890" s="31">
        <v>23611</v>
      </c>
      <c r="I2890" s="32">
        <v>45747</v>
      </c>
      <c r="J2890" s="32">
        <v>45921</v>
      </c>
      <c r="K2890" s="31" t="s">
        <v>46</v>
      </c>
      <c r="L2890" s="33" t="s">
        <v>30</v>
      </c>
      <c r="M2890" s="13" t="str">
        <f>PROPER(TRIM(SUBSTITUTE(B2890,"###"," ")))</f>
        <v>Business Max</v>
      </c>
      <c r="N2890" s="13" t="str">
        <f>PROPER(TRIM(SUBSTITUTE(C2890,"###"," ")))</f>
        <v>Furniture</v>
      </c>
      <c r="O2890" s="13" t="str">
        <f>PROPER(TRIM(SUBSTITUTE(D2890,"###"," ")))</f>
        <v>Omni Suppliers</v>
      </c>
      <c r="P2890" s="13" t="str">
        <f t="shared" si="315"/>
        <v>Business Max</v>
      </c>
      <c r="Q2890" s="34" t="str">
        <f t="shared" si="316"/>
        <v>Furniture</v>
      </c>
      <c r="R2890" s="13" t="str">
        <f t="shared" si="317"/>
        <v>Omni Suppliers</v>
      </c>
      <c r="S2890" s="35">
        <f t="shared" si="318"/>
        <v>50</v>
      </c>
      <c r="T2890" s="35">
        <f t="shared" si="319"/>
        <v>22</v>
      </c>
      <c r="U2890" s="14">
        <f t="shared" si="320"/>
        <v>472.22</v>
      </c>
      <c r="V2890" s="14">
        <f t="shared" si="321"/>
        <v>23611</v>
      </c>
      <c r="W2890" s="13" t="str">
        <v>In Stock</v>
      </c>
      <c r="X2890" s="13" t="str">
        <v>No</v>
      </c>
      <c r="Y2890" s="13">
        <v>0</v>
      </c>
    </row>
    <row r="2891" spans="1:25" x14ac:dyDescent="0.3">
      <c r="A2891" s="31" t="s">
        <v>5698</v>
      </c>
      <c r="B2891" s="31" t="s">
        <v>2541</v>
      </c>
      <c r="C2891" s="31" t="s">
        <v>28</v>
      </c>
      <c r="D2891" s="31" t="s">
        <v>15</v>
      </c>
      <c r="E2891" s="31">
        <v>0</v>
      </c>
      <c r="F2891" s="31">
        <v>76</v>
      </c>
      <c r="G2891" s="31">
        <v>18114.52</v>
      </c>
      <c r="H2891" s="31">
        <v>0</v>
      </c>
      <c r="I2891" s="32">
        <v>45752</v>
      </c>
      <c r="J2891" s="32">
        <v>45877</v>
      </c>
      <c r="K2891" s="31" t="s">
        <v>57</v>
      </c>
      <c r="L2891" s="33" t="s">
        <v>58</v>
      </c>
      <c r="M2891" s="13" t="str">
        <f>PROPER(TRIM(SUBSTITUTE(B2891,"###"," ")))</f>
        <v>Explain Pro</v>
      </c>
      <c r="N2891" s="13" t="str">
        <f>PROPER(TRIM(SUBSTITUTE(C2891,"###"," ")))</f>
        <v>Furniture</v>
      </c>
      <c r="O2891" s="13" t="str">
        <f>PROPER(TRIM(SUBSTITUTE(D2891,"###"," ")))</f>
        <v>Global Traders</v>
      </c>
      <c r="P2891" s="13" t="str">
        <f t="shared" si="315"/>
        <v>Explain Pro</v>
      </c>
      <c r="Q2891" s="34" t="str">
        <f t="shared" si="316"/>
        <v>Furniture</v>
      </c>
      <c r="R2891" s="13" t="str">
        <f t="shared" si="317"/>
        <v>Global Traders</v>
      </c>
      <c r="S2891" s="35">
        <f t="shared" si="318"/>
        <v>0</v>
      </c>
      <c r="T2891" s="35">
        <f t="shared" si="319"/>
        <v>76</v>
      </c>
      <c r="U2891" s="14">
        <f t="shared" si="320"/>
        <v>18114.52</v>
      </c>
      <c r="V2891" s="14">
        <f t="shared" si="321"/>
        <v>0</v>
      </c>
      <c r="W2891" s="13" t="str">
        <v>Out of Stock</v>
      </c>
      <c r="X2891" s="13" t="str">
        <v>Yes</v>
      </c>
      <c r="Y2891" s="13">
        <v>1</v>
      </c>
    </row>
    <row r="2892" spans="1:25" x14ac:dyDescent="0.3">
      <c r="A2892" s="31" t="s">
        <v>5699</v>
      </c>
      <c r="B2892" s="31" t="s">
        <v>5700</v>
      </c>
      <c r="C2892" s="31" t="s">
        <v>28</v>
      </c>
      <c r="D2892" s="31" t="s">
        <v>41</v>
      </c>
      <c r="E2892" s="31">
        <v>13</v>
      </c>
      <c r="F2892" s="31">
        <v>78</v>
      </c>
      <c r="G2892" s="31">
        <v>12356.84</v>
      </c>
      <c r="H2892" s="31">
        <v>160638.92000000001</v>
      </c>
      <c r="I2892" s="32">
        <v>45709</v>
      </c>
      <c r="J2892" s="32">
        <v>45914</v>
      </c>
      <c r="K2892" s="31" t="s">
        <v>16</v>
      </c>
      <c r="L2892" s="33" t="s">
        <v>21</v>
      </c>
      <c r="M2892" s="13" t="str">
        <f>PROPER(TRIM(SUBSTITUTE(B2892,"###"," ")))</f>
        <v>Some Max</v>
      </c>
      <c r="N2892" s="13" t="str">
        <f>PROPER(TRIM(SUBSTITUTE(C2892,"###"," ")))</f>
        <v>Furniture</v>
      </c>
      <c r="O2892" s="13" t="str">
        <f>PROPER(TRIM(SUBSTITUTE(D2892,"###"," ")))</f>
        <v>Quickstock</v>
      </c>
      <c r="P2892" s="13" t="str">
        <f t="shared" si="315"/>
        <v>Some Max</v>
      </c>
      <c r="Q2892" s="34" t="str">
        <f t="shared" si="316"/>
        <v>Furniture</v>
      </c>
      <c r="R2892" s="13" t="str">
        <f t="shared" si="317"/>
        <v>Quickstock</v>
      </c>
      <c r="S2892" s="35">
        <f t="shared" si="318"/>
        <v>13</v>
      </c>
      <c r="T2892" s="35">
        <f t="shared" si="319"/>
        <v>78</v>
      </c>
      <c r="U2892" s="14">
        <f t="shared" si="320"/>
        <v>12356.84</v>
      </c>
      <c r="V2892" s="14">
        <f t="shared" si="321"/>
        <v>160638.92000000001</v>
      </c>
      <c r="W2892" s="13" t="str">
        <v>Low Stock</v>
      </c>
      <c r="X2892" s="13" t="str">
        <v>Yes</v>
      </c>
      <c r="Y2892" s="13">
        <v>1</v>
      </c>
    </row>
    <row r="2893" spans="1:25" x14ac:dyDescent="0.3">
      <c r="A2893" s="31" t="s">
        <v>5701</v>
      </c>
      <c r="B2893" s="31" t="s">
        <v>5702</v>
      </c>
      <c r="C2893" s="31" t="s">
        <v>44</v>
      </c>
      <c r="D2893" s="31" t="s">
        <v>15</v>
      </c>
      <c r="E2893" s="31">
        <v>88</v>
      </c>
      <c r="F2893" s="31">
        <v>85</v>
      </c>
      <c r="G2893" s="31">
        <v>17745.39</v>
      </c>
      <c r="H2893" s="31">
        <v>1561594.32</v>
      </c>
      <c r="I2893" s="32">
        <v>45847</v>
      </c>
      <c r="J2893" s="32">
        <v>45869</v>
      </c>
      <c r="K2893" s="31" t="s">
        <v>16</v>
      </c>
      <c r="L2893" s="33" t="s">
        <v>17</v>
      </c>
      <c r="M2893" s="13" t="str">
        <f>PROPER(TRIM(SUBSTITUTE(B2893,"###"," ")))</f>
        <v>Radio Pro</v>
      </c>
      <c r="N2893" s="13" t="str">
        <f>PROPER(TRIM(SUBSTITUTE(C2893,"###"," ")))</f>
        <v>Groceries</v>
      </c>
      <c r="O2893" s="13" t="str">
        <f>PROPER(TRIM(SUBSTITUTE(D2893,"###"," ")))</f>
        <v>Global Traders</v>
      </c>
      <c r="P2893" s="13" t="str">
        <f t="shared" si="315"/>
        <v>Radio Pro</v>
      </c>
      <c r="Q2893" s="34" t="str">
        <f t="shared" si="316"/>
        <v>Groceries</v>
      </c>
      <c r="R2893" s="13" t="str">
        <f t="shared" si="317"/>
        <v>Global Traders</v>
      </c>
      <c r="S2893" s="35">
        <f t="shared" si="318"/>
        <v>88</v>
      </c>
      <c r="T2893" s="35">
        <f t="shared" si="319"/>
        <v>85</v>
      </c>
      <c r="U2893" s="14">
        <f t="shared" si="320"/>
        <v>17745.39</v>
      </c>
      <c r="V2893" s="14">
        <f t="shared" si="321"/>
        <v>1561594.3199999998</v>
      </c>
      <c r="W2893" s="13" t="str">
        <v>In Stock</v>
      </c>
      <c r="X2893" s="13" t="str">
        <v>No</v>
      </c>
      <c r="Y2893" s="13">
        <v>0</v>
      </c>
    </row>
    <row r="2894" spans="1:25" x14ac:dyDescent="0.3">
      <c r="A2894" s="31" t="s">
        <v>5703</v>
      </c>
      <c r="B2894" s="31" t="s">
        <v>5704</v>
      </c>
      <c r="C2894" s="31" t="s">
        <v>20</v>
      </c>
      <c r="D2894" s="31" t="s">
        <v>53</v>
      </c>
      <c r="E2894" s="31">
        <v>101</v>
      </c>
      <c r="F2894" s="31">
        <v>63</v>
      </c>
      <c r="G2894" s="31">
        <v>14598.86</v>
      </c>
      <c r="H2894" s="31">
        <v>1474484.86</v>
      </c>
      <c r="I2894" s="32">
        <v>45821</v>
      </c>
      <c r="J2894" s="32">
        <v>45914</v>
      </c>
      <c r="K2894" s="13"/>
      <c r="L2894" s="33" t="s">
        <v>30</v>
      </c>
      <c r="M2894" s="13" t="str">
        <f>PROPER(TRIM(SUBSTITUTE(B2894,"###"," ")))</f>
        <v>Table X</v>
      </c>
      <c r="N2894" s="13" t="str">
        <f>PROPER(TRIM(SUBSTITUTE(C2894,"###"," ")))</f>
        <v>Toys</v>
      </c>
      <c r="O2894" s="13" t="str">
        <f>PROPER(TRIM(SUBSTITUTE(D2894,"###"," ")))</f>
        <v>Abc Pvt Ltd</v>
      </c>
      <c r="P2894" s="13" t="str">
        <f t="shared" si="315"/>
        <v>Table X</v>
      </c>
      <c r="Q2894" s="34" t="str">
        <f t="shared" si="316"/>
        <v>Toys</v>
      </c>
      <c r="R2894" s="13" t="str">
        <f t="shared" si="317"/>
        <v>Abc Pvt Ltd</v>
      </c>
      <c r="S2894" s="35">
        <f t="shared" si="318"/>
        <v>101</v>
      </c>
      <c r="T2894" s="35">
        <f t="shared" si="319"/>
        <v>63</v>
      </c>
      <c r="U2894" s="14">
        <f t="shared" si="320"/>
        <v>14598.86</v>
      </c>
      <c r="V2894" s="14">
        <f t="shared" si="321"/>
        <v>1474484.86</v>
      </c>
      <c r="W2894" s="13" t="str">
        <v>In Stock</v>
      </c>
      <c r="X2894" s="13" t="str">
        <v>No</v>
      </c>
      <c r="Y2894" s="13">
        <v>0</v>
      </c>
    </row>
    <row r="2895" spans="1:25" x14ac:dyDescent="0.3">
      <c r="A2895" s="31" t="s">
        <v>5705</v>
      </c>
      <c r="B2895" s="31" t="s">
        <v>4358</v>
      </c>
      <c r="C2895" s="31" t="s">
        <v>14</v>
      </c>
      <c r="D2895" s="31" t="s">
        <v>41</v>
      </c>
      <c r="E2895" s="31">
        <v>153</v>
      </c>
      <c r="F2895" s="31">
        <v>76</v>
      </c>
      <c r="G2895" s="31">
        <v>3505.71</v>
      </c>
      <c r="H2895" s="31">
        <v>536373.63</v>
      </c>
      <c r="I2895" s="32">
        <v>45674</v>
      </c>
      <c r="J2895" s="32">
        <v>45857</v>
      </c>
      <c r="K2895" s="31" t="s">
        <v>54</v>
      </c>
      <c r="L2895" s="33" t="s">
        <v>21</v>
      </c>
      <c r="M2895" s="13" t="str">
        <f>PROPER(TRIM(SUBSTITUTE(B2895,"###"," ")))</f>
        <v>Statement Lite</v>
      </c>
      <c r="N2895" s="13" t="str">
        <f>PROPER(TRIM(SUBSTITUTE(C2895,"###"," ")))</f>
        <v>Clothing</v>
      </c>
      <c r="O2895" s="13" t="str">
        <f>PROPER(TRIM(SUBSTITUTE(D2895,"###"," ")))</f>
        <v>Quickstock</v>
      </c>
      <c r="P2895" s="13" t="str">
        <f t="shared" si="315"/>
        <v>Statement Lite</v>
      </c>
      <c r="Q2895" s="34" t="str">
        <f t="shared" si="316"/>
        <v>Clothing</v>
      </c>
      <c r="R2895" s="13" t="str">
        <f t="shared" si="317"/>
        <v>Quickstock</v>
      </c>
      <c r="S2895" s="35">
        <f t="shared" si="318"/>
        <v>153</v>
      </c>
      <c r="T2895" s="35">
        <f t="shared" si="319"/>
        <v>76</v>
      </c>
      <c r="U2895" s="14">
        <f t="shared" si="320"/>
        <v>3505.71</v>
      </c>
      <c r="V2895" s="14">
        <f t="shared" si="321"/>
        <v>536373.63</v>
      </c>
      <c r="W2895" s="13" t="str">
        <v>In Stock</v>
      </c>
      <c r="X2895" s="13" t="str">
        <v>No</v>
      </c>
      <c r="Y2895" s="13">
        <v>0</v>
      </c>
    </row>
    <row r="2896" spans="1:25" x14ac:dyDescent="0.3">
      <c r="A2896" s="31" t="s">
        <v>5706</v>
      </c>
      <c r="B2896" s="31" t="s">
        <v>613</v>
      </c>
      <c r="C2896" s="31" t="s">
        <v>28</v>
      </c>
      <c r="D2896" s="31" t="s">
        <v>24</v>
      </c>
      <c r="E2896" s="31">
        <v>75</v>
      </c>
      <c r="F2896" s="31">
        <v>43</v>
      </c>
      <c r="G2896" s="31">
        <v>18563.77</v>
      </c>
      <c r="H2896" s="31">
        <v>1392282.75</v>
      </c>
      <c r="I2896" s="32">
        <v>45734</v>
      </c>
      <c r="J2896" s="32">
        <v>45900</v>
      </c>
      <c r="K2896" s="13"/>
      <c r="L2896" s="33" t="s">
        <v>17</v>
      </c>
      <c r="M2896" s="13" t="str">
        <f>PROPER(TRIM(SUBSTITUTE(B2896,"###"," ")))</f>
        <v>Cause Lite</v>
      </c>
      <c r="N2896" s="13" t="str">
        <f>PROPER(TRIM(SUBSTITUTE(C2896,"###"," ")))</f>
        <v>Furniture</v>
      </c>
      <c r="O2896" s="13" t="str">
        <f>PROPER(TRIM(SUBSTITUTE(D2896,"###"," ")))</f>
        <v>Omni Suppliers</v>
      </c>
      <c r="P2896" s="13" t="str">
        <f t="shared" si="315"/>
        <v>Cause Lite</v>
      </c>
      <c r="Q2896" s="34" t="str">
        <f t="shared" si="316"/>
        <v>Furniture</v>
      </c>
      <c r="R2896" s="13" t="str">
        <f t="shared" si="317"/>
        <v>Omni Suppliers</v>
      </c>
      <c r="S2896" s="35">
        <f t="shared" si="318"/>
        <v>75</v>
      </c>
      <c r="T2896" s="35">
        <f t="shared" si="319"/>
        <v>43</v>
      </c>
      <c r="U2896" s="14">
        <f t="shared" si="320"/>
        <v>18563.77</v>
      </c>
      <c r="V2896" s="14">
        <f t="shared" si="321"/>
        <v>1392282.75</v>
      </c>
      <c r="W2896" s="13" t="str">
        <v>In Stock</v>
      </c>
      <c r="X2896" s="13" t="str">
        <v>No</v>
      </c>
      <c r="Y2896" s="13">
        <v>0</v>
      </c>
    </row>
    <row r="2897" spans="1:25" x14ac:dyDescent="0.3">
      <c r="A2897" s="31" t="s">
        <v>5707</v>
      </c>
      <c r="B2897" s="31" t="s">
        <v>5708</v>
      </c>
      <c r="C2897" s="31" t="s">
        <v>40</v>
      </c>
      <c r="D2897" s="31" t="s">
        <v>45</v>
      </c>
      <c r="E2897" s="31">
        <v>26</v>
      </c>
      <c r="F2897" s="31">
        <v>63</v>
      </c>
      <c r="G2897" s="31">
        <v>9388.84</v>
      </c>
      <c r="H2897" s="31">
        <v>244109.84</v>
      </c>
      <c r="I2897" s="32">
        <v>45851</v>
      </c>
      <c r="J2897" s="32">
        <v>45877</v>
      </c>
      <c r="K2897" s="31" t="s">
        <v>54</v>
      </c>
      <c r="L2897" s="33" t="s">
        <v>17</v>
      </c>
      <c r="M2897" s="13" t="str">
        <f>PROPER(TRIM(SUBSTITUTE(B2897,"###"," ")))</f>
        <v>Suddenly X</v>
      </c>
      <c r="N2897" s="13" t="str">
        <f>PROPER(TRIM(SUBSTITUTE(C2897,"###"," ")))</f>
        <v>Electronics</v>
      </c>
      <c r="O2897" s="13" t="str">
        <f>PROPER(TRIM(SUBSTITUTE(D2897,"###"," ")))</f>
        <v>Retailmart Inc</v>
      </c>
      <c r="P2897" s="13" t="str">
        <f t="shared" si="315"/>
        <v>Suddenly X</v>
      </c>
      <c r="Q2897" s="34" t="str">
        <f t="shared" si="316"/>
        <v>Electronics</v>
      </c>
      <c r="R2897" s="13" t="str">
        <f t="shared" si="317"/>
        <v>Retailmart Inc</v>
      </c>
      <c r="S2897" s="35">
        <f t="shared" si="318"/>
        <v>26</v>
      </c>
      <c r="T2897" s="35">
        <f t="shared" si="319"/>
        <v>63</v>
      </c>
      <c r="U2897" s="14">
        <f t="shared" si="320"/>
        <v>9388.84</v>
      </c>
      <c r="V2897" s="14">
        <f t="shared" si="321"/>
        <v>244109.84</v>
      </c>
      <c r="W2897" s="13" t="str">
        <v>Low Stock</v>
      </c>
      <c r="X2897" s="13" t="str">
        <v>Yes</v>
      </c>
      <c r="Y2897" s="13">
        <v>1</v>
      </c>
    </row>
    <row r="2898" spans="1:25" x14ac:dyDescent="0.3">
      <c r="A2898" s="31" t="s">
        <v>5709</v>
      </c>
      <c r="B2898" s="31" t="s">
        <v>5710</v>
      </c>
      <c r="C2898" s="31" t="s">
        <v>44</v>
      </c>
      <c r="D2898" s="31" t="s">
        <v>53</v>
      </c>
      <c r="E2898" s="13"/>
      <c r="F2898" s="31">
        <v>93</v>
      </c>
      <c r="G2898" s="31">
        <v>6944.34</v>
      </c>
      <c r="H2898" s="13"/>
      <c r="I2898" s="32">
        <v>45799</v>
      </c>
      <c r="J2898" s="32">
        <v>45939</v>
      </c>
      <c r="K2898" s="31" t="s">
        <v>16</v>
      </c>
      <c r="L2898" s="33" t="s">
        <v>33</v>
      </c>
      <c r="M2898" s="13" t="str">
        <f>PROPER(TRIM(SUBSTITUTE(B2898,"###"," ")))</f>
        <v>Rather Lite</v>
      </c>
      <c r="N2898" s="13" t="str">
        <f>PROPER(TRIM(SUBSTITUTE(C2898,"###"," ")))</f>
        <v>Groceries</v>
      </c>
      <c r="O2898" s="13" t="str">
        <f>PROPER(TRIM(SUBSTITUTE(D2898,"###"," ")))</f>
        <v>Abc Pvt Ltd</v>
      </c>
      <c r="P2898" s="13" t="str">
        <f t="shared" si="315"/>
        <v>Rather Lite</v>
      </c>
      <c r="Q2898" s="34" t="str">
        <f t="shared" si="316"/>
        <v>Groceries</v>
      </c>
      <c r="R2898" s="13" t="str">
        <f t="shared" si="317"/>
        <v>Abc Pvt Ltd</v>
      </c>
      <c r="S2898" s="35">
        <f t="shared" si="318"/>
        <v>0</v>
      </c>
      <c r="T2898" s="35">
        <f t="shared" si="319"/>
        <v>93</v>
      </c>
      <c r="U2898" s="14">
        <f t="shared" si="320"/>
        <v>6944.34</v>
      </c>
      <c r="V2898" s="14">
        <f t="shared" si="321"/>
        <v>0</v>
      </c>
      <c r="W2898" s="13" t="str">
        <v>Out of Stock</v>
      </c>
      <c r="X2898" s="13" t="str">
        <v>Yes</v>
      </c>
      <c r="Y2898" s="13">
        <v>1</v>
      </c>
    </row>
    <row r="2899" spans="1:25" x14ac:dyDescent="0.3">
      <c r="A2899" s="31" t="s">
        <v>5711</v>
      </c>
      <c r="B2899" s="31" t="s">
        <v>4915</v>
      </c>
      <c r="C2899" s="31" t="s">
        <v>14</v>
      </c>
      <c r="D2899" s="31" t="s">
        <v>45</v>
      </c>
      <c r="E2899" s="31">
        <v>96</v>
      </c>
      <c r="F2899" s="31">
        <v>53</v>
      </c>
      <c r="G2899" s="31">
        <v>17132.54</v>
      </c>
      <c r="H2899" s="31">
        <v>1644723.84</v>
      </c>
      <c r="I2899" s="32">
        <v>45809</v>
      </c>
      <c r="J2899" s="32">
        <v>45868</v>
      </c>
      <c r="K2899" s="13"/>
      <c r="L2899" s="33" t="s">
        <v>58</v>
      </c>
      <c r="M2899" s="13" t="str">
        <f>PROPER(TRIM(SUBSTITUTE(B2899,"###"," ")))</f>
        <v>Specific X</v>
      </c>
      <c r="N2899" s="13" t="str">
        <f>PROPER(TRIM(SUBSTITUTE(C2899,"###"," ")))</f>
        <v>Clothing</v>
      </c>
      <c r="O2899" s="13" t="str">
        <f>PROPER(TRIM(SUBSTITUTE(D2899,"###"," ")))</f>
        <v>Retailmart Inc</v>
      </c>
      <c r="P2899" s="13" t="str">
        <f t="shared" si="315"/>
        <v>Specific X</v>
      </c>
      <c r="Q2899" s="34" t="str">
        <f t="shared" si="316"/>
        <v>Clothing</v>
      </c>
      <c r="R2899" s="13" t="str">
        <f t="shared" si="317"/>
        <v>Retailmart Inc</v>
      </c>
      <c r="S2899" s="35">
        <f t="shared" si="318"/>
        <v>96</v>
      </c>
      <c r="T2899" s="35">
        <f t="shared" si="319"/>
        <v>53</v>
      </c>
      <c r="U2899" s="14">
        <f t="shared" si="320"/>
        <v>17132.54</v>
      </c>
      <c r="V2899" s="14">
        <f t="shared" si="321"/>
        <v>1644723.84</v>
      </c>
      <c r="W2899" s="13" t="str">
        <v>In Stock</v>
      </c>
      <c r="X2899" s="13" t="str">
        <v>No</v>
      </c>
      <c r="Y2899" s="13">
        <v>0</v>
      </c>
    </row>
    <row r="2900" spans="1:25" x14ac:dyDescent="0.3">
      <c r="A2900" s="31" t="s">
        <v>5712</v>
      </c>
      <c r="B2900" s="31" t="s">
        <v>2847</v>
      </c>
      <c r="C2900" s="31" t="s">
        <v>40</v>
      </c>
      <c r="D2900" s="31" t="s">
        <v>41</v>
      </c>
      <c r="E2900" s="31">
        <v>13</v>
      </c>
      <c r="F2900" s="31">
        <v>53</v>
      </c>
      <c r="G2900" s="31">
        <v>8206.43</v>
      </c>
      <c r="H2900" s="31">
        <v>106683.59</v>
      </c>
      <c r="I2900" s="32">
        <v>45795</v>
      </c>
      <c r="J2900" s="32">
        <v>45894</v>
      </c>
      <c r="K2900" s="31" t="s">
        <v>46</v>
      </c>
      <c r="L2900" s="33" t="s">
        <v>17</v>
      </c>
      <c r="M2900" s="13" t="str">
        <f>PROPER(TRIM(SUBSTITUTE(B2900,"###"," ")))</f>
        <v>Goal Pro</v>
      </c>
      <c r="N2900" s="13" t="str">
        <f>PROPER(TRIM(SUBSTITUTE(C2900,"###"," ")))</f>
        <v>Electronics</v>
      </c>
      <c r="O2900" s="13" t="str">
        <f>PROPER(TRIM(SUBSTITUTE(D2900,"###"," ")))</f>
        <v>Quickstock</v>
      </c>
      <c r="P2900" s="13" t="str">
        <f t="shared" si="315"/>
        <v>Goal Pro</v>
      </c>
      <c r="Q2900" s="34" t="str">
        <f t="shared" si="316"/>
        <v>Electronics</v>
      </c>
      <c r="R2900" s="13" t="str">
        <f t="shared" si="317"/>
        <v>Quickstock</v>
      </c>
      <c r="S2900" s="35">
        <f t="shared" si="318"/>
        <v>13</v>
      </c>
      <c r="T2900" s="35">
        <f t="shared" si="319"/>
        <v>53</v>
      </c>
      <c r="U2900" s="14">
        <f t="shared" si="320"/>
        <v>8206.43</v>
      </c>
      <c r="V2900" s="14">
        <f t="shared" si="321"/>
        <v>106683.59</v>
      </c>
      <c r="W2900" s="13" t="str">
        <v>Low Stock</v>
      </c>
      <c r="X2900" s="13" t="str">
        <v>Yes</v>
      </c>
      <c r="Y2900" s="13">
        <v>1</v>
      </c>
    </row>
    <row r="2901" spans="1:25" x14ac:dyDescent="0.3">
      <c r="A2901" s="31" t="s">
        <v>5713</v>
      </c>
      <c r="B2901" s="31" t="s">
        <v>1998</v>
      </c>
      <c r="C2901" s="31" t="s">
        <v>28</v>
      </c>
      <c r="D2901" s="31" t="s">
        <v>41</v>
      </c>
      <c r="E2901" s="31">
        <v>25</v>
      </c>
      <c r="F2901" s="31">
        <v>80</v>
      </c>
      <c r="G2901" s="31">
        <v>15227.85</v>
      </c>
      <c r="H2901" s="31">
        <v>380696.25</v>
      </c>
      <c r="I2901" s="32">
        <v>45672</v>
      </c>
      <c r="J2901" s="32">
        <v>45906</v>
      </c>
      <c r="K2901" s="31" t="s">
        <v>46</v>
      </c>
      <c r="L2901" s="33" t="s">
        <v>33</v>
      </c>
      <c r="M2901" s="13" t="str">
        <f>PROPER(TRIM(SUBSTITUTE(B2901,"###"," ")))</f>
        <v>Physical X</v>
      </c>
      <c r="N2901" s="13" t="str">
        <f>PROPER(TRIM(SUBSTITUTE(C2901,"###"," ")))</f>
        <v>Furniture</v>
      </c>
      <c r="O2901" s="13" t="str">
        <f>PROPER(TRIM(SUBSTITUTE(D2901,"###"," ")))</f>
        <v>Quickstock</v>
      </c>
      <c r="P2901" s="13" t="str">
        <f t="shared" si="315"/>
        <v>Physical X</v>
      </c>
      <c r="Q2901" s="34" t="str">
        <f t="shared" si="316"/>
        <v>Furniture</v>
      </c>
      <c r="R2901" s="13" t="str">
        <f t="shared" si="317"/>
        <v>Quickstock</v>
      </c>
      <c r="S2901" s="35">
        <f t="shared" si="318"/>
        <v>25</v>
      </c>
      <c r="T2901" s="35">
        <f t="shared" si="319"/>
        <v>80</v>
      </c>
      <c r="U2901" s="14">
        <f t="shared" si="320"/>
        <v>15227.85</v>
      </c>
      <c r="V2901" s="14">
        <f t="shared" si="321"/>
        <v>380696.25</v>
      </c>
      <c r="W2901" s="13" t="str">
        <v>Low Stock</v>
      </c>
      <c r="X2901" s="13" t="str">
        <v>Yes</v>
      </c>
      <c r="Y2901" s="13">
        <v>1</v>
      </c>
    </row>
    <row r="2902" spans="1:25" x14ac:dyDescent="0.3">
      <c r="A2902" s="31" t="s">
        <v>5715</v>
      </c>
      <c r="B2902" s="31" t="s">
        <v>4011</v>
      </c>
      <c r="C2902" s="31" t="s">
        <v>28</v>
      </c>
      <c r="D2902" s="31" t="s">
        <v>41</v>
      </c>
      <c r="E2902" s="31">
        <v>190</v>
      </c>
      <c r="F2902" s="31">
        <v>72</v>
      </c>
      <c r="G2902" s="31">
        <v>13992.78</v>
      </c>
      <c r="H2902" s="31">
        <v>2658628.2000000002</v>
      </c>
      <c r="I2902" s="32">
        <v>45670</v>
      </c>
      <c r="J2902" s="32">
        <v>45916</v>
      </c>
      <c r="K2902" s="31" t="s">
        <v>16</v>
      </c>
      <c r="L2902" s="33" t="s">
        <v>58</v>
      </c>
      <c r="M2902" s="13" t="str">
        <f>PROPER(TRIM(SUBSTITUTE(B2902,"###"," ")))</f>
        <v>Middle Max</v>
      </c>
      <c r="N2902" s="13" t="str">
        <f>PROPER(TRIM(SUBSTITUTE(C2902,"###"," ")))</f>
        <v>Furniture</v>
      </c>
      <c r="O2902" s="13" t="str">
        <f>PROPER(TRIM(SUBSTITUTE(D2902,"###"," ")))</f>
        <v>Quickstock</v>
      </c>
      <c r="P2902" s="13" t="str">
        <f t="shared" si="315"/>
        <v>Middle Max</v>
      </c>
      <c r="Q2902" s="34" t="str">
        <f t="shared" si="316"/>
        <v>Furniture</v>
      </c>
      <c r="R2902" s="13" t="str">
        <f t="shared" si="317"/>
        <v>Quickstock</v>
      </c>
      <c r="S2902" s="35">
        <f t="shared" si="318"/>
        <v>190</v>
      </c>
      <c r="T2902" s="35">
        <f t="shared" si="319"/>
        <v>72</v>
      </c>
      <c r="U2902" s="14">
        <f t="shared" si="320"/>
        <v>13992.78</v>
      </c>
      <c r="V2902" s="14">
        <f t="shared" si="321"/>
        <v>2658628.2000000002</v>
      </c>
      <c r="W2902" s="13" t="str">
        <v>In Stock</v>
      </c>
      <c r="X2902" s="13" t="str">
        <v>No</v>
      </c>
      <c r="Y2902" s="13">
        <v>0</v>
      </c>
    </row>
    <row r="2903" spans="1:25" x14ac:dyDescent="0.3">
      <c r="A2903" s="31" t="s">
        <v>5716</v>
      </c>
      <c r="B2903" s="31" t="s">
        <v>5717</v>
      </c>
      <c r="C2903" s="31" t="s">
        <v>28</v>
      </c>
      <c r="D2903" s="31" t="s">
        <v>45</v>
      </c>
      <c r="E2903" s="31">
        <v>20</v>
      </c>
      <c r="F2903" s="31">
        <v>38</v>
      </c>
      <c r="G2903" s="31">
        <v>14186.15</v>
      </c>
      <c r="H2903" s="31">
        <v>283723</v>
      </c>
      <c r="I2903" s="32">
        <v>45750</v>
      </c>
      <c r="J2903" s="32">
        <v>45934</v>
      </c>
      <c r="K2903" s="31" t="s">
        <v>16</v>
      </c>
      <c r="L2903" s="33" t="s">
        <v>17</v>
      </c>
      <c r="M2903" s="13" t="str">
        <f>PROPER(TRIM(SUBSTITUTE(B2903,"###"," ")))</f>
        <v>Fall X</v>
      </c>
      <c r="N2903" s="13" t="str">
        <f>PROPER(TRIM(SUBSTITUTE(C2903,"###"," ")))</f>
        <v>Furniture</v>
      </c>
      <c r="O2903" s="13" t="str">
        <f>PROPER(TRIM(SUBSTITUTE(D2903,"###"," ")))</f>
        <v>Retailmart Inc</v>
      </c>
      <c r="P2903" s="13" t="str">
        <f t="shared" si="315"/>
        <v>Fall X</v>
      </c>
      <c r="Q2903" s="34" t="str">
        <f t="shared" si="316"/>
        <v>Furniture</v>
      </c>
      <c r="R2903" s="13" t="str">
        <f t="shared" si="317"/>
        <v>Retailmart Inc</v>
      </c>
      <c r="S2903" s="35">
        <f t="shared" si="318"/>
        <v>20</v>
      </c>
      <c r="T2903" s="35">
        <f t="shared" si="319"/>
        <v>38</v>
      </c>
      <c r="U2903" s="14">
        <f t="shared" si="320"/>
        <v>14186.15</v>
      </c>
      <c r="V2903" s="14">
        <f t="shared" si="321"/>
        <v>283723</v>
      </c>
      <c r="W2903" s="13" t="str">
        <v>Low Stock</v>
      </c>
      <c r="X2903" s="13" t="str">
        <v>Yes</v>
      </c>
      <c r="Y2903" s="13">
        <v>1</v>
      </c>
    </row>
    <row r="2904" spans="1:25" x14ac:dyDescent="0.3">
      <c r="A2904" s="31" t="s">
        <v>5718</v>
      </c>
      <c r="B2904" s="31" t="s">
        <v>5719</v>
      </c>
      <c r="C2904" s="31" t="s">
        <v>40</v>
      </c>
      <c r="D2904" s="31" t="s">
        <v>15</v>
      </c>
      <c r="E2904" s="31">
        <v>156</v>
      </c>
      <c r="F2904" s="31">
        <v>44</v>
      </c>
      <c r="G2904" s="31">
        <v>14295.38</v>
      </c>
      <c r="H2904" s="31">
        <v>2230079.2799999998</v>
      </c>
      <c r="I2904" s="32">
        <v>45785</v>
      </c>
      <c r="J2904" s="32">
        <v>45936</v>
      </c>
      <c r="K2904" s="31" t="s">
        <v>57</v>
      </c>
      <c r="L2904" s="33" t="s">
        <v>33</v>
      </c>
      <c r="M2904" s="13" t="str">
        <f>PROPER(TRIM(SUBSTITUTE(B2904,"###"," ")))</f>
        <v>Room X</v>
      </c>
      <c r="N2904" s="13" t="str">
        <f>PROPER(TRIM(SUBSTITUTE(C2904,"###"," ")))</f>
        <v>Electronics</v>
      </c>
      <c r="O2904" s="13" t="str">
        <f>PROPER(TRIM(SUBSTITUTE(D2904,"###"," ")))</f>
        <v>Global Traders</v>
      </c>
      <c r="P2904" s="13" t="str">
        <f t="shared" si="315"/>
        <v>Room X</v>
      </c>
      <c r="Q2904" s="34" t="str">
        <f t="shared" si="316"/>
        <v>Electronics</v>
      </c>
      <c r="R2904" s="13" t="str">
        <f t="shared" si="317"/>
        <v>Global Traders</v>
      </c>
      <c r="S2904" s="35">
        <f t="shared" si="318"/>
        <v>156</v>
      </c>
      <c r="T2904" s="35">
        <f t="shared" si="319"/>
        <v>44</v>
      </c>
      <c r="U2904" s="14">
        <f t="shared" si="320"/>
        <v>14295.38</v>
      </c>
      <c r="V2904" s="14">
        <f t="shared" si="321"/>
        <v>2230079.2799999998</v>
      </c>
      <c r="W2904" s="13" t="str">
        <v>In Stock</v>
      </c>
      <c r="X2904" s="13" t="str">
        <v>No</v>
      </c>
      <c r="Y2904" s="13">
        <v>0</v>
      </c>
    </row>
    <row r="2905" spans="1:25" x14ac:dyDescent="0.3">
      <c r="A2905" s="31" t="s">
        <v>5721</v>
      </c>
      <c r="B2905" s="31" t="s">
        <v>5722</v>
      </c>
      <c r="C2905" s="31" t="s">
        <v>44</v>
      </c>
      <c r="D2905" s="31" t="s">
        <v>41</v>
      </c>
      <c r="E2905" s="31">
        <v>165</v>
      </c>
      <c r="F2905" s="31">
        <v>71</v>
      </c>
      <c r="G2905" s="31">
        <v>16290.34</v>
      </c>
      <c r="H2905" s="31">
        <v>2687906.1</v>
      </c>
      <c r="I2905" s="32">
        <v>45779</v>
      </c>
      <c r="J2905" s="32">
        <v>45937</v>
      </c>
      <c r="K2905" s="31" t="s">
        <v>29</v>
      </c>
      <c r="L2905" s="33" t="s">
        <v>30</v>
      </c>
      <c r="M2905" s="13" t="str">
        <f>PROPER(TRIM(SUBSTITUTE(B2905,"###"," ")))</f>
        <v>She Plus</v>
      </c>
      <c r="N2905" s="13" t="str">
        <f>PROPER(TRIM(SUBSTITUTE(C2905,"###"," ")))</f>
        <v>Groceries</v>
      </c>
      <c r="O2905" s="13" t="str">
        <f>PROPER(TRIM(SUBSTITUTE(D2905,"###"," ")))</f>
        <v>Quickstock</v>
      </c>
      <c r="P2905" s="13" t="str">
        <f t="shared" si="315"/>
        <v>She Plus</v>
      </c>
      <c r="Q2905" s="34" t="str">
        <f t="shared" si="316"/>
        <v>Groceries</v>
      </c>
      <c r="R2905" s="13" t="str">
        <f t="shared" si="317"/>
        <v>Quickstock</v>
      </c>
      <c r="S2905" s="35">
        <f t="shared" si="318"/>
        <v>165</v>
      </c>
      <c r="T2905" s="35">
        <f t="shared" si="319"/>
        <v>71</v>
      </c>
      <c r="U2905" s="14">
        <f t="shared" si="320"/>
        <v>16290.34</v>
      </c>
      <c r="V2905" s="14">
        <f t="shared" si="321"/>
        <v>2687906.1</v>
      </c>
      <c r="W2905" s="13" t="str">
        <v>In Stock</v>
      </c>
      <c r="X2905" s="13" t="str">
        <v>No</v>
      </c>
      <c r="Y2905" s="13">
        <v>0</v>
      </c>
    </row>
    <row r="2906" spans="1:25" x14ac:dyDescent="0.3">
      <c r="A2906" s="31" t="s">
        <v>5723</v>
      </c>
      <c r="B2906" s="31" t="s">
        <v>4391</v>
      </c>
      <c r="C2906" s="31" t="s">
        <v>40</v>
      </c>
      <c r="D2906" s="31" t="s">
        <v>41</v>
      </c>
      <c r="E2906" s="31">
        <v>20</v>
      </c>
      <c r="F2906" s="31">
        <v>34</v>
      </c>
      <c r="G2906" s="31">
        <v>903.53</v>
      </c>
      <c r="H2906" s="31">
        <v>18070.599999999999</v>
      </c>
      <c r="I2906" s="32">
        <v>45806</v>
      </c>
      <c r="J2906" s="32">
        <v>45871</v>
      </c>
      <c r="K2906" s="31" t="s">
        <v>29</v>
      </c>
      <c r="L2906" s="33" t="s">
        <v>58</v>
      </c>
      <c r="M2906" s="13" t="str">
        <f>PROPER(TRIM(SUBSTITUTE(B2906,"###"," ")))</f>
        <v>Contain Lite</v>
      </c>
      <c r="N2906" s="13" t="str">
        <f>PROPER(TRIM(SUBSTITUTE(C2906,"###"," ")))</f>
        <v>Electronics</v>
      </c>
      <c r="O2906" s="13" t="str">
        <f>PROPER(TRIM(SUBSTITUTE(D2906,"###"," ")))</f>
        <v>Quickstock</v>
      </c>
      <c r="P2906" s="13" t="str">
        <f t="shared" si="315"/>
        <v>Contain Lite</v>
      </c>
      <c r="Q2906" s="34" t="str">
        <f t="shared" si="316"/>
        <v>Electronics</v>
      </c>
      <c r="R2906" s="13" t="str">
        <f t="shared" si="317"/>
        <v>Quickstock</v>
      </c>
      <c r="S2906" s="35">
        <f t="shared" si="318"/>
        <v>20</v>
      </c>
      <c r="T2906" s="35">
        <f t="shared" si="319"/>
        <v>34</v>
      </c>
      <c r="U2906" s="14">
        <f t="shared" si="320"/>
        <v>903.53</v>
      </c>
      <c r="V2906" s="14">
        <f t="shared" si="321"/>
        <v>18070.599999999999</v>
      </c>
      <c r="W2906" s="13" t="str">
        <v>Low Stock</v>
      </c>
      <c r="X2906" s="13" t="str">
        <v>Yes</v>
      </c>
      <c r="Y2906" s="13">
        <v>1</v>
      </c>
    </row>
    <row r="2907" spans="1:25" x14ac:dyDescent="0.3">
      <c r="A2907" s="31" t="s">
        <v>5724</v>
      </c>
      <c r="B2907" s="31" t="s">
        <v>5725</v>
      </c>
      <c r="C2907" s="31" t="s">
        <v>28</v>
      </c>
      <c r="D2907" s="31" t="s">
        <v>53</v>
      </c>
      <c r="E2907" s="31">
        <v>195</v>
      </c>
      <c r="F2907" s="31">
        <v>64</v>
      </c>
      <c r="G2907" s="31">
        <v>8614.93</v>
      </c>
      <c r="H2907" s="31">
        <v>1679911.35</v>
      </c>
      <c r="I2907" s="32">
        <v>45735</v>
      </c>
      <c r="J2907" s="32">
        <v>45941</v>
      </c>
      <c r="K2907" s="31" t="s">
        <v>16</v>
      </c>
      <c r="L2907" s="33" t="s">
        <v>21</v>
      </c>
      <c r="M2907" s="13" t="str">
        <f>PROPER(TRIM(SUBSTITUTE(B2907,"###"," ")))</f>
        <v>Everything Lite</v>
      </c>
      <c r="N2907" s="13" t="str">
        <f>PROPER(TRIM(SUBSTITUTE(C2907,"###"," ")))</f>
        <v>Furniture</v>
      </c>
      <c r="O2907" s="13" t="str">
        <f>PROPER(TRIM(SUBSTITUTE(D2907,"###"," ")))</f>
        <v>Abc Pvt Ltd</v>
      </c>
      <c r="P2907" s="13" t="str">
        <f t="shared" si="315"/>
        <v>Everything Lite</v>
      </c>
      <c r="Q2907" s="34" t="str">
        <f t="shared" si="316"/>
        <v>Furniture</v>
      </c>
      <c r="R2907" s="13" t="str">
        <f t="shared" si="317"/>
        <v>Abc Pvt Ltd</v>
      </c>
      <c r="S2907" s="35">
        <f t="shared" si="318"/>
        <v>195</v>
      </c>
      <c r="T2907" s="35">
        <f t="shared" si="319"/>
        <v>64</v>
      </c>
      <c r="U2907" s="14">
        <f t="shared" si="320"/>
        <v>8614.93</v>
      </c>
      <c r="V2907" s="14">
        <f t="shared" si="321"/>
        <v>1679911.35</v>
      </c>
      <c r="W2907" s="13" t="str">
        <v>In Stock</v>
      </c>
      <c r="X2907" s="13" t="str">
        <v>No</v>
      </c>
      <c r="Y2907" s="13">
        <v>0</v>
      </c>
    </row>
    <row r="2908" spans="1:25" x14ac:dyDescent="0.3">
      <c r="A2908" s="31" t="s">
        <v>5726</v>
      </c>
      <c r="B2908" s="31" t="s">
        <v>2712</v>
      </c>
      <c r="C2908" s="31" t="s">
        <v>20</v>
      </c>
      <c r="D2908" s="13"/>
      <c r="E2908" s="31">
        <v>133</v>
      </c>
      <c r="F2908" s="31">
        <v>85</v>
      </c>
      <c r="G2908" s="31">
        <v>10209.44</v>
      </c>
      <c r="H2908" s="31">
        <v>1357855.52</v>
      </c>
      <c r="I2908" s="32">
        <v>45788</v>
      </c>
      <c r="J2908" s="32">
        <v>45942</v>
      </c>
      <c r="K2908" s="31" t="s">
        <v>46</v>
      </c>
      <c r="L2908" s="33" t="s">
        <v>17</v>
      </c>
      <c r="M2908" s="13" t="str">
        <f>PROPER(TRIM(SUBSTITUTE(B2908,"###"," ")))</f>
        <v>Least Pro</v>
      </c>
      <c r="N2908" s="13" t="str">
        <f>PROPER(TRIM(SUBSTITUTE(C2908,"###"," ")))</f>
        <v>Toys</v>
      </c>
      <c r="O2908" s="13" t="str">
        <f>PROPER(TRIM(SUBSTITUTE(D2908,"###"," ")))</f>
        <v/>
      </c>
      <c r="P2908" s="13" t="str">
        <f t="shared" si="315"/>
        <v>Least Pro</v>
      </c>
      <c r="Q2908" s="34" t="str">
        <f t="shared" si="316"/>
        <v>Toys</v>
      </c>
      <c r="R2908" s="13" t="str">
        <f t="shared" si="317"/>
        <v>Others</v>
      </c>
      <c r="S2908" s="35">
        <f t="shared" si="318"/>
        <v>133</v>
      </c>
      <c r="T2908" s="35">
        <f t="shared" si="319"/>
        <v>85</v>
      </c>
      <c r="U2908" s="14">
        <f t="shared" si="320"/>
        <v>10209.44</v>
      </c>
      <c r="V2908" s="14">
        <f t="shared" si="321"/>
        <v>1357855.52</v>
      </c>
      <c r="W2908" s="13" t="str">
        <v>In Stock</v>
      </c>
      <c r="X2908" s="13" t="str">
        <v>No</v>
      </c>
      <c r="Y2908" s="13">
        <v>0</v>
      </c>
    </row>
    <row r="2909" spans="1:25" x14ac:dyDescent="0.3">
      <c r="A2909" s="31" t="s">
        <v>5727</v>
      </c>
      <c r="B2909" s="31" t="s">
        <v>3611</v>
      </c>
      <c r="C2909" s="31" t="s">
        <v>20</v>
      </c>
      <c r="D2909" s="31" t="s">
        <v>24</v>
      </c>
      <c r="E2909" s="31">
        <v>170</v>
      </c>
      <c r="F2909" s="13"/>
      <c r="G2909" s="31">
        <v>12806.52</v>
      </c>
      <c r="H2909" s="31">
        <v>2177108.4</v>
      </c>
      <c r="I2909" s="32">
        <v>45678</v>
      </c>
      <c r="J2909" s="32">
        <v>45869</v>
      </c>
      <c r="K2909" s="31" t="s">
        <v>29</v>
      </c>
      <c r="L2909" s="33" t="s">
        <v>30</v>
      </c>
      <c r="M2909" s="13" t="str">
        <f>PROPER(TRIM(SUBSTITUTE(B2909,"###"," ")))</f>
        <v>Discover Mini</v>
      </c>
      <c r="N2909" s="13" t="str">
        <f>PROPER(TRIM(SUBSTITUTE(C2909,"###"," ")))</f>
        <v>Toys</v>
      </c>
      <c r="O2909" s="13" t="str">
        <f>PROPER(TRIM(SUBSTITUTE(D2909,"###"," ")))</f>
        <v>Omni Suppliers</v>
      </c>
      <c r="P2909" s="13" t="str">
        <f t="shared" si="315"/>
        <v>Discover Mini</v>
      </c>
      <c r="Q2909" s="34" t="str">
        <f t="shared" si="316"/>
        <v>Toys</v>
      </c>
      <c r="R2909" s="13" t="str">
        <f t="shared" si="317"/>
        <v>Omni Suppliers</v>
      </c>
      <c r="S2909" s="35">
        <f t="shared" si="318"/>
        <v>170</v>
      </c>
      <c r="T2909" s="35">
        <f t="shared" si="319"/>
        <v>0</v>
      </c>
      <c r="U2909" s="14">
        <f t="shared" si="320"/>
        <v>12806.52</v>
      </c>
      <c r="V2909" s="14">
        <f t="shared" si="321"/>
        <v>2177108.4</v>
      </c>
      <c r="W2909" s="13" t="str">
        <v>In Stock</v>
      </c>
      <c r="X2909" s="13" t="str">
        <v>No</v>
      </c>
      <c r="Y2909" s="13">
        <v>0</v>
      </c>
    </row>
    <row r="2910" spans="1:25" x14ac:dyDescent="0.3">
      <c r="A2910" s="31" t="s">
        <v>5728</v>
      </c>
      <c r="B2910" s="31" t="s">
        <v>5729</v>
      </c>
      <c r="C2910" s="31" t="s">
        <v>14</v>
      </c>
      <c r="D2910" s="31" t="s">
        <v>45</v>
      </c>
      <c r="E2910" s="31">
        <v>162</v>
      </c>
      <c r="F2910" s="31">
        <v>36</v>
      </c>
      <c r="G2910" s="31">
        <v>14148.34</v>
      </c>
      <c r="H2910" s="31">
        <v>2292031.08</v>
      </c>
      <c r="I2910" s="32">
        <v>45729</v>
      </c>
      <c r="J2910" s="32">
        <v>45874</v>
      </c>
      <c r="K2910" s="31" t="s">
        <v>16</v>
      </c>
      <c r="L2910" s="33" t="s">
        <v>30</v>
      </c>
      <c r="M2910" s="13" t="str">
        <f>PROPER(TRIM(SUBSTITUTE(B2910,"###"," ")))</f>
        <v>Bad Mini</v>
      </c>
      <c r="N2910" s="13" t="str">
        <f>PROPER(TRIM(SUBSTITUTE(C2910,"###"," ")))</f>
        <v>Clothing</v>
      </c>
      <c r="O2910" s="13" t="str">
        <f>PROPER(TRIM(SUBSTITUTE(D2910,"###"," ")))</f>
        <v>Retailmart Inc</v>
      </c>
      <c r="P2910" s="13" t="str">
        <f t="shared" si="315"/>
        <v>Bad Mini</v>
      </c>
      <c r="Q2910" s="34" t="str">
        <f t="shared" si="316"/>
        <v>Clothing</v>
      </c>
      <c r="R2910" s="13" t="str">
        <f t="shared" si="317"/>
        <v>Retailmart Inc</v>
      </c>
      <c r="S2910" s="35">
        <f t="shared" si="318"/>
        <v>162</v>
      </c>
      <c r="T2910" s="35">
        <f t="shared" si="319"/>
        <v>36</v>
      </c>
      <c r="U2910" s="14">
        <f t="shared" si="320"/>
        <v>14148.34</v>
      </c>
      <c r="V2910" s="14">
        <f t="shared" si="321"/>
        <v>2292031.08</v>
      </c>
      <c r="W2910" s="13" t="str">
        <v>In Stock</v>
      </c>
      <c r="X2910" s="13" t="str">
        <v>No</v>
      </c>
      <c r="Y2910" s="13">
        <v>0</v>
      </c>
    </row>
    <row r="2911" spans="1:25" x14ac:dyDescent="0.3">
      <c r="A2911" s="31" t="s">
        <v>5731</v>
      </c>
      <c r="B2911" s="31" t="s">
        <v>5732</v>
      </c>
      <c r="C2911" s="31" t="s">
        <v>40</v>
      </c>
      <c r="D2911" s="31" t="s">
        <v>45</v>
      </c>
      <c r="E2911" s="31">
        <v>33</v>
      </c>
      <c r="F2911" s="31">
        <v>67</v>
      </c>
      <c r="G2911" s="31">
        <v>414.45</v>
      </c>
      <c r="H2911" s="31">
        <v>13676.85</v>
      </c>
      <c r="I2911" s="32">
        <v>45705</v>
      </c>
      <c r="J2911" s="32">
        <v>45897</v>
      </c>
      <c r="K2911" s="13"/>
      <c r="L2911" s="33" t="s">
        <v>21</v>
      </c>
      <c r="M2911" s="13" t="str">
        <f>PROPER(TRIM(SUBSTITUTE(B2911,"###"," ")))</f>
        <v>Away Lite</v>
      </c>
      <c r="N2911" s="13" t="str">
        <f>PROPER(TRIM(SUBSTITUTE(C2911,"###"," ")))</f>
        <v>Electronics</v>
      </c>
      <c r="O2911" s="13" t="str">
        <f>PROPER(TRIM(SUBSTITUTE(D2911,"###"," ")))</f>
        <v>Retailmart Inc</v>
      </c>
      <c r="P2911" s="13" t="str">
        <f t="shared" si="315"/>
        <v>Away Lite</v>
      </c>
      <c r="Q2911" s="34" t="str">
        <f t="shared" si="316"/>
        <v>Electronics</v>
      </c>
      <c r="R2911" s="13" t="str">
        <f t="shared" si="317"/>
        <v>Retailmart Inc</v>
      </c>
      <c r="S2911" s="35">
        <f t="shared" si="318"/>
        <v>33</v>
      </c>
      <c r="T2911" s="35">
        <f t="shared" si="319"/>
        <v>67</v>
      </c>
      <c r="U2911" s="14">
        <f t="shared" si="320"/>
        <v>414.45</v>
      </c>
      <c r="V2911" s="14">
        <f t="shared" si="321"/>
        <v>13676.85</v>
      </c>
      <c r="W2911" s="13" t="str">
        <v>Low Stock</v>
      </c>
      <c r="X2911" s="13" t="str">
        <v>Yes</v>
      </c>
      <c r="Y2911" s="13">
        <v>1</v>
      </c>
    </row>
    <row r="2912" spans="1:25" x14ac:dyDescent="0.3">
      <c r="A2912" s="31" t="s">
        <v>5734</v>
      </c>
      <c r="B2912" s="31" t="s">
        <v>400</v>
      </c>
      <c r="C2912" s="31" t="s">
        <v>40</v>
      </c>
      <c r="D2912" s="31" t="s">
        <v>53</v>
      </c>
      <c r="E2912" s="13"/>
      <c r="F2912" s="31">
        <v>76</v>
      </c>
      <c r="G2912" s="31">
        <v>1938.97</v>
      </c>
      <c r="H2912" s="13"/>
      <c r="I2912" s="32">
        <v>45831</v>
      </c>
      <c r="J2912" s="32">
        <v>45853</v>
      </c>
      <c r="K2912" s="31" t="s">
        <v>16</v>
      </c>
      <c r="L2912" s="33" t="s">
        <v>21</v>
      </c>
      <c r="M2912" s="13" t="str">
        <f>PROPER(TRIM(SUBSTITUTE(B2912,"###"," ")))</f>
        <v>Door Pro</v>
      </c>
      <c r="N2912" s="13" t="str">
        <f>PROPER(TRIM(SUBSTITUTE(C2912,"###"," ")))</f>
        <v>Electronics</v>
      </c>
      <c r="O2912" s="13" t="str">
        <f>PROPER(TRIM(SUBSTITUTE(D2912,"###"," ")))</f>
        <v>Abc Pvt Ltd</v>
      </c>
      <c r="P2912" s="13" t="str">
        <f t="shared" si="315"/>
        <v>Door Pro</v>
      </c>
      <c r="Q2912" s="34" t="str">
        <f t="shared" si="316"/>
        <v>Electronics</v>
      </c>
      <c r="R2912" s="13" t="str">
        <f t="shared" si="317"/>
        <v>Abc Pvt Ltd</v>
      </c>
      <c r="S2912" s="35">
        <f t="shared" si="318"/>
        <v>0</v>
      </c>
      <c r="T2912" s="35">
        <f t="shared" si="319"/>
        <v>76</v>
      </c>
      <c r="U2912" s="14">
        <f t="shared" si="320"/>
        <v>1938.97</v>
      </c>
      <c r="V2912" s="14">
        <f t="shared" si="321"/>
        <v>0</v>
      </c>
      <c r="W2912" s="13" t="str">
        <v>Out of Stock</v>
      </c>
      <c r="X2912" s="13" t="str">
        <v>Yes</v>
      </c>
      <c r="Y2912" s="13">
        <v>1</v>
      </c>
    </row>
    <row r="2913" spans="1:25" x14ac:dyDescent="0.3">
      <c r="A2913" s="31" t="s">
        <v>5735</v>
      </c>
      <c r="B2913" s="31" t="s">
        <v>3514</v>
      </c>
      <c r="C2913" s="31" t="s">
        <v>40</v>
      </c>
      <c r="D2913" s="31" t="s">
        <v>15</v>
      </c>
      <c r="E2913" s="31">
        <v>32</v>
      </c>
      <c r="F2913" s="31">
        <v>39</v>
      </c>
      <c r="G2913" s="31">
        <v>11599.78</v>
      </c>
      <c r="H2913" s="31">
        <v>371192.96</v>
      </c>
      <c r="I2913" s="32">
        <v>45740</v>
      </c>
      <c r="J2913" s="32">
        <v>45859</v>
      </c>
      <c r="K2913" s="31" t="s">
        <v>54</v>
      </c>
      <c r="L2913" s="33" t="s">
        <v>58</v>
      </c>
      <c r="M2913" s="13" t="str">
        <f>PROPER(TRIM(SUBSTITUTE(B2913,"###"," ")))</f>
        <v>Name Plus</v>
      </c>
      <c r="N2913" s="13" t="str">
        <f>PROPER(TRIM(SUBSTITUTE(C2913,"###"," ")))</f>
        <v>Electronics</v>
      </c>
      <c r="O2913" s="13" t="str">
        <f>PROPER(TRIM(SUBSTITUTE(D2913,"###"," ")))</f>
        <v>Global Traders</v>
      </c>
      <c r="P2913" s="13" t="str">
        <f t="shared" si="315"/>
        <v>Name Plus</v>
      </c>
      <c r="Q2913" s="34" t="str">
        <f t="shared" si="316"/>
        <v>Electronics</v>
      </c>
      <c r="R2913" s="13" t="str">
        <f t="shared" si="317"/>
        <v>Global Traders</v>
      </c>
      <c r="S2913" s="35">
        <f t="shared" si="318"/>
        <v>32</v>
      </c>
      <c r="T2913" s="35">
        <f t="shared" si="319"/>
        <v>39</v>
      </c>
      <c r="U2913" s="14">
        <f t="shared" si="320"/>
        <v>11599.78</v>
      </c>
      <c r="V2913" s="14">
        <f t="shared" si="321"/>
        <v>371192.96</v>
      </c>
      <c r="W2913" s="13" t="str">
        <v>Low Stock</v>
      </c>
      <c r="X2913" s="13" t="str">
        <v>Yes</v>
      </c>
      <c r="Y2913" s="13">
        <v>1</v>
      </c>
    </row>
    <row r="2914" spans="1:25" x14ac:dyDescent="0.3">
      <c r="A2914" s="31" t="s">
        <v>5736</v>
      </c>
      <c r="B2914" s="31" t="s">
        <v>5737</v>
      </c>
      <c r="C2914" s="31" t="s">
        <v>28</v>
      </c>
      <c r="D2914" s="31" t="s">
        <v>41</v>
      </c>
      <c r="E2914" s="13"/>
      <c r="F2914" s="31">
        <v>92</v>
      </c>
      <c r="G2914" s="31">
        <v>16373.33</v>
      </c>
      <c r="H2914" s="13"/>
      <c r="I2914" s="32">
        <v>45763</v>
      </c>
      <c r="J2914" s="32">
        <v>45925</v>
      </c>
      <c r="K2914" s="31" t="s">
        <v>54</v>
      </c>
      <c r="L2914" s="33" t="s">
        <v>17</v>
      </c>
      <c r="M2914" s="13" t="str">
        <f>PROPER(TRIM(SUBSTITUTE(B2914,"###"," ")))</f>
        <v>Must Mini</v>
      </c>
      <c r="N2914" s="13" t="str">
        <f>PROPER(TRIM(SUBSTITUTE(C2914,"###"," ")))</f>
        <v>Furniture</v>
      </c>
      <c r="O2914" s="13" t="str">
        <f>PROPER(TRIM(SUBSTITUTE(D2914,"###"," ")))</f>
        <v>Quickstock</v>
      </c>
      <c r="P2914" s="13" t="str">
        <f t="shared" si="315"/>
        <v>Must Mini</v>
      </c>
      <c r="Q2914" s="34" t="str">
        <f t="shared" si="316"/>
        <v>Furniture</v>
      </c>
      <c r="R2914" s="13" t="str">
        <f t="shared" si="317"/>
        <v>Quickstock</v>
      </c>
      <c r="S2914" s="35">
        <f t="shared" si="318"/>
        <v>0</v>
      </c>
      <c r="T2914" s="35">
        <f t="shared" si="319"/>
        <v>92</v>
      </c>
      <c r="U2914" s="14">
        <f t="shared" si="320"/>
        <v>16373.33</v>
      </c>
      <c r="V2914" s="14">
        <f t="shared" si="321"/>
        <v>0</v>
      </c>
      <c r="W2914" s="13" t="str">
        <v>Out of Stock</v>
      </c>
      <c r="X2914" s="13" t="str">
        <v>Yes</v>
      </c>
      <c r="Y2914" s="13">
        <v>1</v>
      </c>
    </row>
    <row r="2915" spans="1:25" x14ac:dyDescent="0.3">
      <c r="A2915" s="31" t="s">
        <v>5740</v>
      </c>
      <c r="B2915" s="31" t="s">
        <v>5741</v>
      </c>
      <c r="C2915" s="31" t="s">
        <v>40</v>
      </c>
      <c r="D2915" s="31" t="s">
        <v>45</v>
      </c>
      <c r="E2915" s="31">
        <v>93</v>
      </c>
      <c r="F2915" s="31">
        <v>59</v>
      </c>
      <c r="G2915" s="31">
        <v>7500.61</v>
      </c>
      <c r="H2915" s="31">
        <v>697556.73</v>
      </c>
      <c r="I2915" s="32">
        <v>45793</v>
      </c>
      <c r="J2915" s="32">
        <v>45931</v>
      </c>
      <c r="K2915" s="31" t="s">
        <v>25</v>
      </c>
      <c r="L2915" s="33" t="s">
        <v>17</v>
      </c>
      <c r="M2915" s="13" t="str">
        <f>PROPER(TRIM(SUBSTITUTE(B2915,"###"," ")))</f>
        <v>Daughter Max</v>
      </c>
      <c r="N2915" s="13" t="str">
        <f>PROPER(TRIM(SUBSTITUTE(C2915,"###"," ")))</f>
        <v>Electronics</v>
      </c>
      <c r="O2915" s="13" t="str">
        <f>PROPER(TRIM(SUBSTITUTE(D2915,"###"," ")))</f>
        <v>Retailmart Inc</v>
      </c>
      <c r="P2915" s="13" t="str">
        <f t="shared" si="315"/>
        <v>Daughter Max</v>
      </c>
      <c r="Q2915" s="34" t="str">
        <f t="shared" si="316"/>
        <v>Electronics</v>
      </c>
      <c r="R2915" s="13" t="str">
        <f t="shared" si="317"/>
        <v>Retailmart Inc</v>
      </c>
      <c r="S2915" s="35">
        <f t="shared" si="318"/>
        <v>93</v>
      </c>
      <c r="T2915" s="35">
        <f t="shared" si="319"/>
        <v>59</v>
      </c>
      <c r="U2915" s="14">
        <f t="shared" si="320"/>
        <v>7500.61</v>
      </c>
      <c r="V2915" s="14">
        <f t="shared" si="321"/>
        <v>697556.73</v>
      </c>
      <c r="W2915" s="13" t="str">
        <v>In Stock</v>
      </c>
      <c r="X2915" s="13" t="str">
        <v>No</v>
      </c>
      <c r="Y2915" s="13">
        <v>0</v>
      </c>
    </row>
    <row r="2916" spans="1:25" x14ac:dyDescent="0.3">
      <c r="A2916" s="31" t="s">
        <v>5742</v>
      </c>
      <c r="B2916" s="31" t="s">
        <v>4024</v>
      </c>
      <c r="C2916" s="31" t="s">
        <v>40</v>
      </c>
      <c r="D2916" s="31" t="s">
        <v>45</v>
      </c>
      <c r="E2916" s="31">
        <v>165</v>
      </c>
      <c r="F2916" s="31">
        <v>82</v>
      </c>
      <c r="G2916" s="31">
        <v>10571.68</v>
      </c>
      <c r="H2916" s="31">
        <v>1744327.2</v>
      </c>
      <c r="I2916" s="32">
        <v>45804</v>
      </c>
      <c r="J2916" s="32">
        <v>45860</v>
      </c>
      <c r="K2916" s="31" t="s">
        <v>29</v>
      </c>
      <c r="L2916" s="33" t="s">
        <v>21</v>
      </c>
      <c r="M2916" s="13" t="str">
        <f>PROPER(TRIM(SUBSTITUTE(B2916,"###"," ")))</f>
        <v>Sign Plus</v>
      </c>
      <c r="N2916" s="13" t="str">
        <f>PROPER(TRIM(SUBSTITUTE(C2916,"###"," ")))</f>
        <v>Electronics</v>
      </c>
      <c r="O2916" s="13" t="str">
        <f>PROPER(TRIM(SUBSTITUTE(D2916,"###"," ")))</f>
        <v>Retailmart Inc</v>
      </c>
      <c r="P2916" s="13" t="str">
        <f t="shared" si="315"/>
        <v>Sign Plus</v>
      </c>
      <c r="Q2916" s="34" t="str">
        <f t="shared" si="316"/>
        <v>Electronics</v>
      </c>
      <c r="R2916" s="13" t="str">
        <f t="shared" si="317"/>
        <v>Retailmart Inc</v>
      </c>
      <c r="S2916" s="35">
        <f t="shared" si="318"/>
        <v>165</v>
      </c>
      <c r="T2916" s="35">
        <f t="shared" si="319"/>
        <v>82</v>
      </c>
      <c r="U2916" s="14">
        <f t="shared" si="320"/>
        <v>10571.68</v>
      </c>
      <c r="V2916" s="14">
        <f t="shared" si="321"/>
        <v>1744327.2</v>
      </c>
      <c r="W2916" s="13" t="str">
        <v>In Stock</v>
      </c>
      <c r="X2916" s="13" t="str">
        <v>No</v>
      </c>
      <c r="Y2916" s="13">
        <v>0</v>
      </c>
    </row>
    <row r="2917" spans="1:25" x14ac:dyDescent="0.3">
      <c r="A2917" s="31" t="s">
        <v>5743</v>
      </c>
      <c r="B2917" s="31" t="s">
        <v>5744</v>
      </c>
      <c r="C2917" s="31" t="s">
        <v>44</v>
      </c>
      <c r="D2917" s="31" t="s">
        <v>24</v>
      </c>
      <c r="E2917" s="31">
        <v>115</v>
      </c>
      <c r="F2917" s="31">
        <v>89</v>
      </c>
      <c r="G2917" s="31">
        <v>19311.439999999999</v>
      </c>
      <c r="H2917" s="31">
        <v>2220815.6</v>
      </c>
      <c r="I2917" s="32">
        <v>45670</v>
      </c>
      <c r="J2917" s="32">
        <v>45890</v>
      </c>
      <c r="K2917" s="31" t="s">
        <v>25</v>
      </c>
      <c r="L2917" s="33" t="s">
        <v>21</v>
      </c>
      <c r="M2917" s="13" t="str">
        <f>PROPER(TRIM(SUBSTITUTE(B2917,"###"," ")))</f>
        <v>Enter X</v>
      </c>
      <c r="N2917" s="13" t="str">
        <f>PROPER(TRIM(SUBSTITUTE(C2917,"###"," ")))</f>
        <v>Groceries</v>
      </c>
      <c r="O2917" s="13" t="str">
        <f>PROPER(TRIM(SUBSTITUTE(D2917,"###"," ")))</f>
        <v>Omni Suppliers</v>
      </c>
      <c r="P2917" s="13" t="str">
        <f t="shared" si="315"/>
        <v>Enter X</v>
      </c>
      <c r="Q2917" s="34" t="str">
        <f t="shared" si="316"/>
        <v>Groceries</v>
      </c>
      <c r="R2917" s="13" t="str">
        <f t="shared" si="317"/>
        <v>Omni Suppliers</v>
      </c>
      <c r="S2917" s="35">
        <f t="shared" si="318"/>
        <v>115</v>
      </c>
      <c r="T2917" s="35">
        <f t="shared" si="319"/>
        <v>89</v>
      </c>
      <c r="U2917" s="14">
        <f t="shared" si="320"/>
        <v>19311.439999999999</v>
      </c>
      <c r="V2917" s="14">
        <f t="shared" si="321"/>
        <v>2220815.5999999996</v>
      </c>
      <c r="W2917" s="13" t="str">
        <v>In Stock</v>
      </c>
      <c r="X2917" s="13" t="str">
        <v>No</v>
      </c>
      <c r="Y2917" s="13">
        <v>0</v>
      </c>
    </row>
    <row r="2918" spans="1:25" x14ac:dyDescent="0.3">
      <c r="A2918" s="31" t="s">
        <v>5745</v>
      </c>
      <c r="B2918" s="31" t="s">
        <v>5746</v>
      </c>
      <c r="C2918" s="31" t="s">
        <v>44</v>
      </c>
      <c r="D2918" s="31" t="s">
        <v>45</v>
      </c>
      <c r="E2918" s="31">
        <v>171</v>
      </c>
      <c r="F2918" s="31">
        <v>67</v>
      </c>
      <c r="G2918" s="31">
        <v>11191.53</v>
      </c>
      <c r="H2918" s="31">
        <v>1913751.63</v>
      </c>
      <c r="I2918" s="32">
        <v>45674</v>
      </c>
      <c r="J2918" s="32">
        <v>45867</v>
      </c>
      <c r="K2918" s="31" t="s">
        <v>29</v>
      </c>
      <c r="L2918" s="33" t="s">
        <v>30</v>
      </c>
      <c r="M2918" s="13" t="str">
        <f>PROPER(TRIM(SUBSTITUTE(B2918,"###"," ")))</f>
        <v>Rock Pro</v>
      </c>
      <c r="N2918" s="13" t="str">
        <f>PROPER(TRIM(SUBSTITUTE(C2918,"###"," ")))</f>
        <v>Groceries</v>
      </c>
      <c r="O2918" s="13" t="str">
        <f>PROPER(TRIM(SUBSTITUTE(D2918,"###"," ")))</f>
        <v>Retailmart Inc</v>
      </c>
      <c r="P2918" s="13" t="str">
        <f t="shared" si="315"/>
        <v>Rock Pro</v>
      </c>
      <c r="Q2918" s="34" t="str">
        <f t="shared" si="316"/>
        <v>Groceries</v>
      </c>
      <c r="R2918" s="13" t="str">
        <f t="shared" si="317"/>
        <v>Retailmart Inc</v>
      </c>
      <c r="S2918" s="35">
        <f t="shared" si="318"/>
        <v>171</v>
      </c>
      <c r="T2918" s="35">
        <f t="shared" si="319"/>
        <v>67</v>
      </c>
      <c r="U2918" s="14">
        <f t="shared" si="320"/>
        <v>11191.53</v>
      </c>
      <c r="V2918" s="14">
        <f t="shared" si="321"/>
        <v>1913751.6300000001</v>
      </c>
      <c r="W2918" s="13" t="str">
        <v>In Stock</v>
      </c>
      <c r="X2918" s="13" t="str">
        <v>No</v>
      </c>
      <c r="Y2918" s="13">
        <v>0</v>
      </c>
    </row>
    <row r="2919" spans="1:25" x14ac:dyDescent="0.3">
      <c r="A2919" s="31" t="s">
        <v>5747</v>
      </c>
      <c r="B2919" s="31" t="s">
        <v>5748</v>
      </c>
      <c r="C2919" s="31" t="s">
        <v>40</v>
      </c>
      <c r="D2919" s="31" t="s">
        <v>24</v>
      </c>
      <c r="E2919" s="31">
        <v>65</v>
      </c>
      <c r="F2919" s="31">
        <v>96</v>
      </c>
      <c r="G2919" s="31">
        <v>11415.61</v>
      </c>
      <c r="H2919" s="31">
        <v>742014.65</v>
      </c>
      <c r="I2919" s="32">
        <v>45809</v>
      </c>
      <c r="J2919" s="32">
        <v>45894</v>
      </c>
      <c r="K2919" s="31" t="s">
        <v>46</v>
      </c>
      <c r="L2919" s="33" t="s">
        <v>21</v>
      </c>
      <c r="M2919" s="13" t="str">
        <f>PROPER(TRIM(SUBSTITUTE(B2919,"###"," ")))</f>
        <v>Next Mini</v>
      </c>
      <c r="N2919" s="13" t="str">
        <f>PROPER(TRIM(SUBSTITUTE(C2919,"###"," ")))</f>
        <v>Electronics</v>
      </c>
      <c r="O2919" s="13" t="str">
        <f>PROPER(TRIM(SUBSTITUTE(D2919,"###"," ")))</f>
        <v>Omni Suppliers</v>
      </c>
      <c r="P2919" s="13" t="str">
        <f t="shared" si="315"/>
        <v>Next Mini</v>
      </c>
      <c r="Q2919" s="34" t="str">
        <f t="shared" si="316"/>
        <v>Electronics</v>
      </c>
      <c r="R2919" s="13" t="str">
        <f t="shared" si="317"/>
        <v>Omni Suppliers</v>
      </c>
      <c r="S2919" s="35">
        <f t="shared" si="318"/>
        <v>65</v>
      </c>
      <c r="T2919" s="35">
        <f t="shared" si="319"/>
        <v>96</v>
      </c>
      <c r="U2919" s="14">
        <f t="shared" si="320"/>
        <v>11415.61</v>
      </c>
      <c r="V2919" s="14">
        <f t="shared" si="321"/>
        <v>742014.65</v>
      </c>
      <c r="W2919" s="13" t="str">
        <v>Low Stock</v>
      </c>
      <c r="X2919" s="13" t="str">
        <v>Yes</v>
      </c>
      <c r="Y2919" s="13">
        <v>1</v>
      </c>
    </row>
    <row r="2920" spans="1:25" x14ac:dyDescent="0.3">
      <c r="A2920" s="31" t="s">
        <v>5750</v>
      </c>
      <c r="B2920" s="31" t="s">
        <v>5751</v>
      </c>
      <c r="C2920" s="31" t="s">
        <v>44</v>
      </c>
      <c r="D2920" s="31" t="s">
        <v>24</v>
      </c>
      <c r="E2920" s="31">
        <v>86</v>
      </c>
      <c r="F2920" s="31">
        <v>74</v>
      </c>
      <c r="G2920" s="31">
        <v>16367.4</v>
      </c>
      <c r="H2920" s="31">
        <v>1407596.4</v>
      </c>
      <c r="I2920" s="32">
        <v>45783</v>
      </c>
      <c r="J2920" s="32">
        <v>45926</v>
      </c>
      <c r="K2920" s="13"/>
      <c r="L2920" s="33" t="s">
        <v>21</v>
      </c>
      <c r="M2920" s="13" t="str">
        <f>PROPER(TRIM(SUBSTITUTE(B2920,"###"," ")))</f>
        <v>Green Pro</v>
      </c>
      <c r="N2920" s="13" t="str">
        <f>PROPER(TRIM(SUBSTITUTE(C2920,"###"," ")))</f>
        <v>Groceries</v>
      </c>
      <c r="O2920" s="13" t="str">
        <f>PROPER(TRIM(SUBSTITUTE(D2920,"###"," ")))</f>
        <v>Omni Suppliers</v>
      </c>
      <c r="P2920" s="13" t="str">
        <f t="shared" si="315"/>
        <v>Green Pro</v>
      </c>
      <c r="Q2920" s="34" t="str">
        <f t="shared" si="316"/>
        <v>Groceries</v>
      </c>
      <c r="R2920" s="13" t="str">
        <f t="shared" si="317"/>
        <v>Omni Suppliers</v>
      </c>
      <c r="S2920" s="35">
        <f t="shared" si="318"/>
        <v>86</v>
      </c>
      <c r="T2920" s="35">
        <f t="shared" si="319"/>
        <v>74</v>
      </c>
      <c r="U2920" s="14">
        <f t="shared" si="320"/>
        <v>16367.4</v>
      </c>
      <c r="V2920" s="14">
        <f t="shared" si="321"/>
        <v>1407596.4</v>
      </c>
      <c r="W2920" s="13" t="str">
        <v>In Stock</v>
      </c>
      <c r="X2920" s="13" t="str">
        <v>No</v>
      </c>
      <c r="Y2920" s="13">
        <v>0</v>
      </c>
    </row>
    <row r="2921" spans="1:25" x14ac:dyDescent="0.3">
      <c r="A2921" s="31" t="s">
        <v>5752</v>
      </c>
      <c r="B2921" s="31" t="s">
        <v>5753</v>
      </c>
      <c r="C2921" s="31" t="s">
        <v>40</v>
      </c>
      <c r="D2921" s="31" t="s">
        <v>53</v>
      </c>
      <c r="E2921" s="31">
        <v>46</v>
      </c>
      <c r="F2921" s="31">
        <v>90</v>
      </c>
      <c r="G2921" s="31">
        <v>4904.71</v>
      </c>
      <c r="H2921" s="31">
        <v>225616.66</v>
      </c>
      <c r="I2921" s="32">
        <v>45729</v>
      </c>
      <c r="J2921" s="32">
        <v>45862</v>
      </c>
      <c r="K2921" s="31" t="s">
        <v>29</v>
      </c>
      <c r="L2921" s="33" t="s">
        <v>33</v>
      </c>
      <c r="M2921" s="13" t="str">
        <f>PROPER(TRIM(SUBSTITUTE(B2921,"###"," ")))</f>
        <v>Tv X</v>
      </c>
      <c r="N2921" s="13" t="str">
        <f>PROPER(TRIM(SUBSTITUTE(C2921,"###"," ")))</f>
        <v>Electronics</v>
      </c>
      <c r="O2921" s="13" t="str">
        <f>PROPER(TRIM(SUBSTITUTE(D2921,"###"," ")))</f>
        <v>Abc Pvt Ltd</v>
      </c>
      <c r="P2921" s="13" t="str">
        <f t="shared" si="315"/>
        <v>Tv X</v>
      </c>
      <c r="Q2921" s="34" t="str">
        <f t="shared" si="316"/>
        <v>Electronics</v>
      </c>
      <c r="R2921" s="13" t="str">
        <f t="shared" si="317"/>
        <v>Abc Pvt Ltd</v>
      </c>
      <c r="S2921" s="35">
        <f t="shared" si="318"/>
        <v>46</v>
      </c>
      <c r="T2921" s="35">
        <f t="shared" si="319"/>
        <v>90</v>
      </c>
      <c r="U2921" s="14">
        <f t="shared" si="320"/>
        <v>4904.71</v>
      </c>
      <c r="V2921" s="14">
        <f t="shared" si="321"/>
        <v>225616.66</v>
      </c>
      <c r="W2921" s="13" t="str">
        <v>Low Stock</v>
      </c>
      <c r="X2921" s="13" t="str">
        <v>Yes</v>
      </c>
      <c r="Y2921" s="13">
        <v>1</v>
      </c>
    </row>
    <row r="2922" spans="1:25" x14ac:dyDescent="0.3">
      <c r="A2922" s="31" t="s">
        <v>5756</v>
      </c>
      <c r="B2922" s="31" t="s">
        <v>5757</v>
      </c>
      <c r="C2922" s="31" t="s">
        <v>44</v>
      </c>
      <c r="D2922" s="31" t="s">
        <v>41</v>
      </c>
      <c r="E2922" s="31">
        <v>70</v>
      </c>
      <c r="F2922" s="31">
        <v>26</v>
      </c>
      <c r="G2922" s="31">
        <v>12698.91</v>
      </c>
      <c r="H2922" s="31">
        <v>888923.7</v>
      </c>
      <c r="I2922" s="32">
        <v>45715</v>
      </c>
      <c r="J2922" s="32">
        <v>45939</v>
      </c>
      <c r="K2922" s="31" t="s">
        <v>16</v>
      </c>
      <c r="L2922" s="33" t="s">
        <v>17</v>
      </c>
      <c r="M2922" s="13" t="str">
        <f>PROPER(TRIM(SUBSTITUTE(B2922,"###"," ")))</f>
        <v>Technology Mini</v>
      </c>
      <c r="N2922" s="13" t="str">
        <f>PROPER(TRIM(SUBSTITUTE(C2922,"###"," ")))</f>
        <v>Groceries</v>
      </c>
      <c r="O2922" s="13" t="str">
        <f>PROPER(TRIM(SUBSTITUTE(D2922,"###"," ")))</f>
        <v>Quickstock</v>
      </c>
      <c r="P2922" s="13" t="str">
        <f t="shared" si="315"/>
        <v>Technology Mini</v>
      </c>
      <c r="Q2922" s="34" t="str">
        <f t="shared" si="316"/>
        <v>Groceries</v>
      </c>
      <c r="R2922" s="13" t="str">
        <f t="shared" si="317"/>
        <v>Quickstock</v>
      </c>
      <c r="S2922" s="35">
        <f t="shared" si="318"/>
        <v>70</v>
      </c>
      <c r="T2922" s="35">
        <f t="shared" si="319"/>
        <v>26</v>
      </c>
      <c r="U2922" s="14">
        <f t="shared" si="320"/>
        <v>12698.91</v>
      </c>
      <c r="V2922" s="14">
        <f t="shared" si="321"/>
        <v>888923.7</v>
      </c>
      <c r="W2922" s="13" t="str">
        <v>In Stock</v>
      </c>
      <c r="X2922" s="13" t="str">
        <v>No</v>
      </c>
      <c r="Y2922" s="13">
        <v>0</v>
      </c>
    </row>
    <row r="2923" spans="1:25" x14ac:dyDescent="0.3">
      <c r="A2923" s="31" t="s">
        <v>5758</v>
      </c>
      <c r="B2923" s="31" t="s">
        <v>5759</v>
      </c>
      <c r="C2923" s="31" t="s">
        <v>44</v>
      </c>
      <c r="D2923" s="31" t="s">
        <v>41</v>
      </c>
      <c r="E2923" s="31">
        <v>144</v>
      </c>
      <c r="F2923" s="31">
        <v>98</v>
      </c>
      <c r="G2923" s="31">
        <v>13429.73</v>
      </c>
      <c r="H2923" s="31">
        <v>1933881.12</v>
      </c>
      <c r="I2923" s="32">
        <v>45669</v>
      </c>
      <c r="J2923" s="32">
        <v>45897</v>
      </c>
      <c r="K2923" s="31" t="s">
        <v>25</v>
      </c>
      <c r="L2923" s="33" t="s">
        <v>17</v>
      </c>
      <c r="M2923" s="13" t="str">
        <f>PROPER(TRIM(SUBSTITUTE(B2923,"###"," ")))</f>
        <v>Him Pro</v>
      </c>
      <c r="N2923" s="13" t="str">
        <f>PROPER(TRIM(SUBSTITUTE(C2923,"###"," ")))</f>
        <v>Groceries</v>
      </c>
      <c r="O2923" s="13" t="str">
        <f>PROPER(TRIM(SUBSTITUTE(D2923,"###"," ")))</f>
        <v>Quickstock</v>
      </c>
      <c r="P2923" s="13" t="str">
        <f t="shared" si="315"/>
        <v>Him Pro</v>
      </c>
      <c r="Q2923" s="34" t="str">
        <f t="shared" si="316"/>
        <v>Groceries</v>
      </c>
      <c r="R2923" s="13" t="str">
        <f t="shared" si="317"/>
        <v>Quickstock</v>
      </c>
      <c r="S2923" s="35">
        <f t="shared" si="318"/>
        <v>144</v>
      </c>
      <c r="T2923" s="35">
        <f t="shared" si="319"/>
        <v>98</v>
      </c>
      <c r="U2923" s="14">
        <f t="shared" si="320"/>
        <v>13429.73</v>
      </c>
      <c r="V2923" s="14">
        <f t="shared" si="321"/>
        <v>1933881.1199999999</v>
      </c>
      <c r="W2923" s="13" t="str">
        <v>In Stock</v>
      </c>
      <c r="X2923" s="13" t="str">
        <v>No</v>
      </c>
      <c r="Y2923" s="13">
        <v>0</v>
      </c>
    </row>
    <row r="2924" spans="1:25" x14ac:dyDescent="0.3">
      <c r="A2924" s="31" t="s">
        <v>5762</v>
      </c>
      <c r="B2924" s="31" t="s">
        <v>5763</v>
      </c>
      <c r="C2924" s="31" t="s">
        <v>44</v>
      </c>
      <c r="D2924" s="31" t="s">
        <v>53</v>
      </c>
      <c r="E2924" s="31">
        <v>111</v>
      </c>
      <c r="F2924" s="31">
        <v>51</v>
      </c>
      <c r="G2924" s="31">
        <v>19084.91</v>
      </c>
      <c r="H2924" s="31">
        <v>2118425.0099999998</v>
      </c>
      <c r="I2924" s="32">
        <v>45776</v>
      </c>
      <c r="J2924" s="32">
        <v>45896</v>
      </c>
      <c r="K2924" s="31" t="s">
        <v>29</v>
      </c>
      <c r="L2924" s="33" t="s">
        <v>58</v>
      </c>
      <c r="M2924" s="13" t="str">
        <f>PROPER(TRIM(SUBSTITUTE(B2924,"###"," ")))</f>
        <v>Represent X</v>
      </c>
      <c r="N2924" s="13" t="str">
        <f>PROPER(TRIM(SUBSTITUTE(C2924,"###"," ")))</f>
        <v>Groceries</v>
      </c>
      <c r="O2924" s="13" t="str">
        <f>PROPER(TRIM(SUBSTITUTE(D2924,"###"," ")))</f>
        <v>Abc Pvt Ltd</v>
      </c>
      <c r="P2924" s="13" t="str">
        <f t="shared" si="315"/>
        <v>Represent X</v>
      </c>
      <c r="Q2924" s="34" t="str">
        <f t="shared" si="316"/>
        <v>Groceries</v>
      </c>
      <c r="R2924" s="13" t="str">
        <f t="shared" si="317"/>
        <v>Abc Pvt Ltd</v>
      </c>
      <c r="S2924" s="35">
        <f t="shared" si="318"/>
        <v>111</v>
      </c>
      <c r="T2924" s="35">
        <f t="shared" si="319"/>
        <v>51</v>
      </c>
      <c r="U2924" s="14">
        <f t="shared" si="320"/>
        <v>19084.91</v>
      </c>
      <c r="V2924" s="14">
        <f t="shared" si="321"/>
        <v>2118425.0099999998</v>
      </c>
      <c r="W2924" s="13" t="str">
        <v>In Stock</v>
      </c>
      <c r="X2924" s="13" t="str">
        <v>No</v>
      </c>
      <c r="Y2924" s="13">
        <v>0</v>
      </c>
    </row>
    <row r="2925" spans="1:25" x14ac:dyDescent="0.3">
      <c r="A2925" s="31" t="s">
        <v>5765</v>
      </c>
      <c r="B2925" s="31" t="s">
        <v>1393</v>
      </c>
      <c r="C2925" s="31" t="s">
        <v>28</v>
      </c>
      <c r="D2925" s="31" t="s">
        <v>15</v>
      </c>
      <c r="E2925" s="31">
        <v>193</v>
      </c>
      <c r="F2925" s="13"/>
      <c r="G2925" s="31">
        <v>18772.32</v>
      </c>
      <c r="H2925" s="31">
        <v>3623057.76</v>
      </c>
      <c r="I2925" s="32">
        <v>45841</v>
      </c>
      <c r="J2925" s="32">
        <v>45923</v>
      </c>
      <c r="K2925" s="13"/>
      <c r="L2925" s="33" t="s">
        <v>58</v>
      </c>
      <c r="M2925" s="13" t="str">
        <f>PROPER(TRIM(SUBSTITUTE(B2925,"###"," ")))</f>
        <v>Already Max</v>
      </c>
      <c r="N2925" s="13" t="str">
        <f>PROPER(TRIM(SUBSTITUTE(C2925,"###"," ")))</f>
        <v>Furniture</v>
      </c>
      <c r="O2925" s="13" t="str">
        <f>PROPER(TRIM(SUBSTITUTE(D2925,"###"," ")))</f>
        <v>Global Traders</v>
      </c>
      <c r="P2925" s="13" t="str">
        <f t="shared" si="315"/>
        <v>Already Max</v>
      </c>
      <c r="Q2925" s="34" t="str">
        <f t="shared" si="316"/>
        <v>Furniture</v>
      </c>
      <c r="R2925" s="13" t="str">
        <f t="shared" si="317"/>
        <v>Global Traders</v>
      </c>
      <c r="S2925" s="35">
        <f t="shared" si="318"/>
        <v>193</v>
      </c>
      <c r="T2925" s="35">
        <f t="shared" si="319"/>
        <v>0</v>
      </c>
      <c r="U2925" s="14">
        <f t="shared" si="320"/>
        <v>18772.32</v>
      </c>
      <c r="V2925" s="14">
        <f t="shared" si="321"/>
        <v>3623057.76</v>
      </c>
      <c r="W2925" s="13" t="str">
        <v>In Stock</v>
      </c>
      <c r="X2925" s="13" t="str">
        <v>No</v>
      </c>
      <c r="Y2925" s="13">
        <v>0</v>
      </c>
    </row>
    <row r="2926" spans="1:25" x14ac:dyDescent="0.3">
      <c r="A2926" s="31" t="s">
        <v>5766</v>
      </c>
      <c r="B2926" s="31" t="s">
        <v>2546</v>
      </c>
      <c r="C2926" s="31" t="s">
        <v>40</v>
      </c>
      <c r="D2926" s="31" t="s">
        <v>24</v>
      </c>
      <c r="E2926" s="31">
        <v>55</v>
      </c>
      <c r="F2926" s="31">
        <v>43</v>
      </c>
      <c r="G2926" s="31">
        <v>12059.66</v>
      </c>
      <c r="H2926" s="31">
        <v>663281.30000000005</v>
      </c>
      <c r="I2926" s="32">
        <v>45756</v>
      </c>
      <c r="J2926" s="32">
        <v>45906</v>
      </c>
      <c r="K2926" s="31" t="s">
        <v>57</v>
      </c>
      <c r="L2926" s="33" t="s">
        <v>33</v>
      </c>
      <c r="M2926" s="13" t="str">
        <f>PROPER(TRIM(SUBSTITUTE(B2926,"###"," ")))</f>
        <v>Radio Lite</v>
      </c>
      <c r="N2926" s="13" t="str">
        <f>PROPER(TRIM(SUBSTITUTE(C2926,"###"," ")))</f>
        <v>Electronics</v>
      </c>
      <c r="O2926" s="13" t="str">
        <f>PROPER(TRIM(SUBSTITUTE(D2926,"###"," ")))</f>
        <v>Omni Suppliers</v>
      </c>
      <c r="P2926" s="13" t="str">
        <f t="shared" si="315"/>
        <v>Radio Lite</v>
      </c>
      <c r="Q2926" s="34" t="str">
        <f t="shared" si="316"/>
        <v>Electronics</v>
      </c>
      <c r="R2926" s="13" t="str">
        <f t="shared" si="317"/>
        <v>Omni Suppliers</v>
      </c>
      <c r="S2926" s="35">
        <f t="shared" si="318"/>
        <v>55</v>
      </c>
      <c r="T2926" s="35">
        <f t="shared" si="319"/>
        <v>43</v>
      </c>
      <c r="U2926" s="14">
        <f t="shared" si="320"/>
        <v>12059.66</v>
      </c>
      <c r="V2926" s="14">
        <f t="shared" si="321"/>
        <v>663281.30000000005</v>
      </c>
      <c r="W2926" s="13" t="str">
        <v>In Stock</v>
      </c>
      <c r="X2926" s="13" t="str">
        <v>No</v>
      </c>
      <c r="Y2926" s="13">
        <v>0</v>
      </c>
    </row>
    <row r="2927" spans="1:25" x14ac:dyDescent="0.3">
      <c r="A2927" s="31" t="s">
        <v>5770</v>
      </c>
      <c r="B2927" s="31" t="s">
        <v>5771</v>
      </c>
      <c r="C2927" s="31" t="s">
        <v>40</v>
      </c>
      <c r="D2927" s="31" t="s">
        <v>45</v>
      </c>
      <c r="E2927" s="31">
        <v>185</v>
      </c>
      <c r="F2927" s="31">
        <v>60</v>
      </c>
      <c r="G2927" s="31">
        <v>4372.8999999999996</v>
      </c>
      <c r="H2927" s="31">
        <v>808986.49999999988</v>
      </c>
      <c r="I2927" s="32">
        <v>45733</v>
      </c>
      <c r="J2927" s="32">
        <v>45919</v>
      </c>
      <c r="K2927" s="31" t="s">
        <v>57</v>
      </c>
      <c r="L2927" s="33" t="s">
        <v>33</v>
      </c>
      <c r="M2927" s="13" t="str">
        <f>PROPER(TRIM(SUBSTITUTE(B2927,"###"," ")))</f>
        <v>Himself Pro</v>
      </c>
      <c r="N2927" s="13" t="str">
        <f>PROPER(TRIM(SUBSTITUTE(C2927,"###"," ")))</f>
        <v>Electronics</v>
      </c>
      <c r="O2927" s="13" t="str">
        <f>PROPER(TRIM(SUBSTITUTE(D2927,"###"," ")))</f>
        <v>Retailmart Inc</v>
      </c>
      <c r="P2927" s="13" t="str">
        <f t="shared" si="315"/>
        <v>Himself Pro</v>
      </c>
      <c r="Q2927" s="34" t="str">
        <f t="shared" si="316"/>
        <v>Electronics</v>
      </c>
      <c r="R2927" s="13" t="str">
        <f t="shared" si="317"/>
        <v>Retailmart Inc</v>
      </c>
      <c r="S2927" s="35">
        <f t="shared" si="318"/>
        <v>185</v>
      </c>
      <c r="T2927" s="35">
        <f t="shared" si="319"/>
        <v>60</v>
      </c>
      <c r="U2927" s="14">
        <f t="shared" si="320"/>
        <v>4372.8999999999996</v>
      </c>
      <c r="V2927" s="14">
        <f t="shared" si="321"/>
        <v>808986.49999999988</v>
      </c>
      <c r="W2927" s="13" t="str">
        <v>In Stock</v>
      </c>
      <c r="X2927" s="13" t="str">
        <v>No</v>
      </c>
      <c r="Y2927" s="13">
        <v>0</v>
      </c>
    </row>
    <row r="2928" spans="1:25" x14ac:dyDescent="0.3">
      <c r="A2928" s="31" t="s">
        <v>5772</v>
      </c>
      <c r="B2928" s="31" t="s">
        <v>3366</v>
      </c>
      <c r="C2928" s="31" t="s">
        <v>14</v>
      </c>
      <c r="D2928" s="31" t="s">
        <v>15</v>
      </c>
      <c r="E2928" s="31">
        <v>45</v>
      </c>
      <c r="F2928" s="31">
        <v>28</v>
      </c>
      <c r="G2928" s="31">
        <v>2266.39</v>
      </c>
      <c r="H2928" s="31">
        <v>101987.55</v>
      </c>
      <c r="I2928" s="32">
        <v>45834</v>
      </c>
      <c r="J2928" s="32">
        <v>45880</v>
      </c>
      <c r="K2928" s="31" t="s">
        <v>46</v>
      </c>
      <c r="L2928" s="33" t="s">
        <v>21</v>
      </c>
      <c r="M2928" s="13" t="str">
        <f>PROPER(TRIM(SUBSTITUTE(B2928,"###"," ")))</f>
        <v>Expect Mini</v>
      </c>
      <c r="N2928" s="13" t="str">
        <f>PROPER(TRIM(SUBSTITUTE(C2928,"###"," ")))</f>
        <v>Clothing</v>
      </c>
      <c r="O2928" s="13" t="str">
        <f>PROPER(TRIM(SUBSTITUTE(D2928,"###"," ")))</f>
        <v>Global Traders</v>
      </c>
      <c r="P2928" s="13" t="str">
        <f t="shared" si="315"/>
        <v>Expect Mini</v>
      </c>
      <c r="Q2928" s="34" t="str">
        <f t="shared" si="316"/>
        <v>Clothing</v>
      </c>
      <c r="R2928" s="13" t="str">
        <f t="shared" si="317"/>
        <v>Global Traders</v>
      </c>
      <c r="S2928" s="35">
        <f t="shared" si="318"/>
        <v>45</v>
      </c>
      <c r="T2928" s="35">
        <f t="shared" si="319"/>
        <v>28</v>
      </c>
      <c r="U2928" s="14">
        <f t="shared" si="320"/>
        <v>2266.39</v>
      </c>
      <c r="V2928" s="14">
        <f t="shared" si="321"/>
        <v>101987.54999999999</v>
      </c>
      <c r="W2928" s="13" t="str">
        <v>In Stock</v>
      </c>
      <c r="X2928" s="13" t="str">
        <v>No</v>
      </c>
      <c r="Y2928" s="13">
        <v>0</v>
      </c>
    </row>
    <row r="2929" spans="1:25" x14ac:dyDescent="0.3">
      <c r="A2929" s="31" t="s">
        <v>5773</v>
      </c>
      <c r="B2929" s="31" t="s">
        <v>5764</v>
      </c>
      <c r="C2929" s="31" t="s">
        <v>44</v>
      </c>
      <c r="D2929" s="31" t="s">
        <v>53</v>
      </c>
      <c r="E2929" s="31">
        <v>64</v>
      </c>
      <c r="F2929" s="31">
        <v>53</v>
      </c>
      <c r="G2929" s="31">
        <v>12014.1</v>
      </c>
      <c r="H2929" s="31">
        <v>768902.4</v>
      </c>
      <c r="I2929" s="32">
        <v>45815</v>
      </c>
      <c r="J2929" s="32">
        <v>45894</v>
      </c>
      <c r="K2929" s="31" t="s">
        <v>25</v>
      </c>
      <c r="L2929" s="33" t="s">
        <v>17</v>
      </c>
      <c r="M2929" s="13" t="str">
        <f>PROPER(TRIM(SUBSTITUTE(B2929,"###"," ")))</f>
        <v>Hour Mini</v>
      </c>
      <c r="N2929" s="13" t="str">
        <f>PROPER(TRIM(SUBSTITUTE(C2929,"###"," ")))</f>
        <v>Groceries</v>
      </c>
      <c r="O2929" s="13" t="str">
        <f>PROPER(TRIM(SUBSTITUTE(D2929,"###"," ")))</f>
        <v>Abc Pvt Ltd</v>
      </c>
      <c r="P2929" s="13" t="str">
        <f t="shared" si="315"/>
        <v>Hour Mini</v>
      </c>
      <c r="Q2929" s="34" t="str">
        <f t="shared" si="316"/>
        <v>Groceries</v>
      </c>
      <c r="R2929" s="13" t="str">
        <f t="shared" si="317"/>
        <v>Abc Pvt Ltd</v>
      </c>
      <c r="S2929" s="35">
        <f t="shared" si="318"/>
        <v>64</v>
      </c>
      <c r="T2929" s="35">
        <f t="shared" si="319"/>
        <v>53</v>
      </c>
      <c r="U2929" s="14">
        <f t="shared" si="320"/>
        <v>12014.1</v>
      </c>
      <c r="V2929" s="14">
        <f t="shared" si="321"/>
        <v>768902.4</v>
      </c>
      <c r="W2929" s="13" t="str">
        <v>In Stock</v>
      </c>
      <c r="X2929" s="13" t="str">
        <v>No</v>
      </c>
      <c r="Y2929" s="13">
        <v>0</v>
      </c>
    </row>
    <row r="2930" spans="1:25" x14ac:dyDescent="0.3">
      <c r="A2930" s="31" t="s">
        <v>5774</v>
      </c>
      <c r="B2930" s="31" t="s">
        <v>1500</v>
      </c>
      <c r="C2930" s="31" t="s">
        <v>28</v>
      </c>
      <c r="D2930" s="31" t="s">
        <v>15</v>
      </c>
      <c r="E2930" s="31">
        <v>191</v>
      </c>
      <c r="F2930" s="31">
        <v>44</v>
      </c>
      <c r="G2930" s="31">
        <v>10009.27</v>
      </c>
      <c r="H2930" s="31">
        <v>1911770.57</v>
      </c>
      <c r="I2930" s="32">
        <v>45747</v>
      </c>
      <c r="J2930" s="32">
        <v>45934</v>
      </c>
      <c r="K2930" s="31" t="s">
        <v>25</v>
      </c>
      <c r="L2930" s="33" t="s">
        <v>30</v>
      </c>
      <c r="M2930" s="13" t="str">
        <f>PROPER(TRIM(SUBSTITUTE(B2930,"###"," ")))</f>
        <v>Until Max</v>
      </c>
      <c r="N2930" s="13" t="str">
        <f>PROPER(TRIM(SUBSTITUTE(C2930,"###"," ")))</f>
        <v>Furniture</v>
      </c>
      <c r="O2930" s="13" t="str">
        <f>PROPER(TRIM(SUBSTITUTE(D2930,"###"," ")))</f>
        <v>Global Traders</v>
      </c>
      <c r="P2930" s="13" t="str">
        <f t="shared" si="315"/>
        <v>Until Max</v>
      </c>
      <c r="Q2930" s="34" t="str">
        <f t="shared" si="316"/>
        <v>Furniture</v>
      </c>
      <c r="R2930" s="13" t="str">
        <f t="shared" si="317"/>
        <v>Global Traders</v>
      </c>
      <c r="S2930" s="35">
        <f t="shared" si="318"/>
        <v>191</v>
      </c>
      <c r="T2930" s="35">
        <f t="shared" si="319"/>
        <v>44</v>
      </c>
      <c r="U2930" s="14">
        <f t="shared" si="320"/>
        <v>10009.27</v>
      </c>
      <c r="V2930" s="14">
        <f t="shared" si="321"/>
        <v>1911770.57</v>
      </c>
      <c r="W2930" s="13" t="str">
        <v>In Stock</v>
      </c>
      <c r="X2930" s="13" t="str">
        <v>No</v>
      </c>
      <c r="Y2930" s="13">
        <v>0</v>
      </c>
    </row>
    <row r="2931" spans="1:25" x14ac:dyDescent="0.3">
      <c r="A2931" s="31" t="s">
        <v>5775</v>
      </c>
      <c r="B2931" s="31" t="s">
        <v>629</v>
      </c>
      <c r="C2931" s="31" t="s">
        <v>40</v>
      </c>
      <c r="D2931" s="31" t="s">
        <v>24</v>
      </c>
      <c r="E2931" s="31">
        <v>148</v>
      </c>
      <c r="F2931" s="13"/>
      <c r="G2931" s="31">
        <v>9237.52</v>
      </c>
      <c r="H2931" s="31">
        <v>1367152.96</v>
      </c>
      <c r="I2931" s="32">
        <v>45832</v>
      </c>
      <c r="J2931" s="32">
        <v>45892</v>
      </c>
      <c r="K2931" s="13"/>
      <c r="L2931" s="33" t="s">
        <v>33</v>
      </c>
      <c r="M2931" s="13" t="str">
        <f>PROPER(TRIM(SUBSTITUTE(B2931,"###"," ")))</f>
        <v>North X</v>
      </c>
      <c r="N2931" s="13" t="str">
        <f>PROPER(TRIM(SUBSTITUTE(C2931,"###"," ")))</f>
        <v>Electronics</v>
      </c>
      <c r="O2931" s="13" t="str">
        <f>PROPER(TRIM(SUBSTITUTE(D2931,"###"," ")))</f>
        <v>Omni Suppliers</v>
      </c>
      <c r="P2931" s="13" t="str">
        <f t="shared" si="315"/>
        <v>North X</v>
      </c>
      <c r="Q2931" s="34" t="str">
        <f t="shared" si="316"/>
        <v>Electronics</v>
      </c>
      <c r="R2931" s="13" t="str">
        <f t="shared" si="317"/>
        <v>Omni Suppliers</v>
      </c>
      <c r="S2931" s="35">
        <f t="shared" si="318"/>
        <v>148</v>
      </c>
      <c r="T2931" s="35">
        <f t="shared" si="319"/>
        <v>0</v>
      </c>
      <c r="U2931" s="14">
        <f t="shared" si="320"/>
        <v>9237.52</v>
      </c>
      <c r="V2931" s="14">
        <f t="shared" si="321"/>
        <v>1367152.96</v>
      </c>
      <c r="W2931" s="13" t="str">
        <v>In Stock</v>
      </c>
      <c r="X2931" s="13" t="str">
        <v>No</v>
      </c>
      <c r="Y2931" s="13">
        <v>0</v>
      </c>
    </row>
    <row r="2932" spans="1:25" x14ac:dyDescent="0.3">
      <c r="A2932" s="31" t="s">
        <v>5776</v>
      </c>
      <c r="B2932" s="31" t="s">
        <v>5777</v>
      </c>
      <c r="C2932" s="31" t="s">
        <v>40</v>
      </c>
      <c r="D2932" s="31" t="s">
        <v>53</v>
      </c>
      <c r="E2932" s="31">
        <v>6</v>
      </c>
      <c r="F2932" s="31">
        <v>45</v>
      </c>
      <c r="G2932" s="31">
        <v>13853.03</v>
      </c>
      <c r="H2932" s="31">
        <v>83118.180000000008</v>
      </c>
      <c r="I2932" s="32">
        <v>45825</v>
      </c>
      <c r="J2932" s="32">
        <v>45900</v>
      </c>
      <c r="K2932" s="13"/>
      <c r="L2932" s="33" t="s">
        <v>58</v>
      </c>
      <c r="M2932" s="13" t="str">
        <f>PROPER(TRIM(SUBSTITUTE(B2932,"###"," ")))</f>
        <v>Article Plus</v>
      </c>
      <c r="N2932" s="13" t="str">
        <f>PROPER(TRIM(SUBSTITUTE(C2932,"###"," ")))</f>
        <v>Electronics</v>
      </c>
      <c r="O2932" s="13" t="str">
        <f>PROPER(TRIM(SUBSTITUTE(D2932,"###"," ")))</f>
        <v>Abc Pvt Ltd</v>
      </c>
      <c r="P2932" s="13" t="str">
        <f t="shared" si="315"/>
        <v>Article Plus</v>
      </c>
      <c r="Q2932" s="34" t="str">
        <f t="shared" si="316"/>
        <v>Electronics</v>
      </c>
      <c r="R2932" s="13" t="str">
        <f t="shared" si="317"/>
        <v>Abc Pvt Ltd</v>
      </c>
      <c r="S2932" s="35">
        <f t="shared" si="318"/>
        <v>6</v>
      </c>
      <c r="T2932" s="35">
        <f t="shared" si="319"/>
        <v>45</v>
      </c>
      <c r="U2932" s="14">
        <f t="shared" si="320"/>
        <v>13853.03</v>
      </c>
      <c r="V2932" s="14">
        <f t="shared" si="321"/>
        <v>83118.180000000008</v>
      </c>
      <c r="W2932" s="13" t="str">
        <v>Low Stock</v>
      </c>
      <c r="X2932" s="13" t="str">
        <v>Yes</v>
      </c>
      <c r="Y2932" s="13">
        <v>1</v>
      </c>
    </row>
    <row r="2933" spans="1:25" x14ac:dyDescent="0.3">
      <c r="A2933" s="31" t="s">
        <v>5779</v>
      </c>
      <c r="B2933" s="31" t="s">
        <v>2539</v>
      </c>
      <c r="C2933" s="31" t="s">
        <v>28</v>
      </c>
      <c r="D2933" s="31" t="s">
        <v>41</v>
      </c>
      <c r="E2933" s="31">
        <v>51</v>
      </c>
      <c r="F2933" s="31">
        <v>66</v>
      </c>
      <c r="G2933" s="31">
        <v>8626.16</v>
      </c>
      <c r="H2933" s="31">
        <v>439934.16</v>
      </c>
      <c r="I2933" s="32">
        <v>45704</v>
      </c>
      <c r="J2933" s="32">
        <v>45864</v>
      </c>
      <c r="K2933" s="31" t="s">
        <v>16</v>
      </c>
      <c r="L2933" s="33" t="s">
        <v>17</v>
      </c>
      <c r="M2933" s="13" t="str">
        <f>PROPER(TRIM(SUBSTITUTE(B2933,"###"," ")))</f>
        <v>Draw X</v>
      </c>
      <c r="N2933" s="13" t="str">
        <f>PROPER(TRIM(SUBSTITUTE(C2933,"###"," ")))</f>
        <v>Furniture</v>
      </c>
      <c r="O2933" s="13" t="str">
        <f>PROPER(TRIM(SUBSTITUTE(D2933,"###"," ")))</f>
        <v>Quickstock</v>
      </c>
      <c r="P2933" s="13" t="str">
        <f t="shared" si="315"/>
        <v>Draw X</v>
      </c>
      <c r="Q2933" s="34" t="str">
        <f t="shared" si="316"/>
        <v>Furniture</v>
      </c>
      <c r="R2933" s="13" t="str">
        <f t="shared" si="317"/>
        <v>Quickstock</v>
      </c>
      <c r="S2933" s="35">
        <f t="shared" si="318"/>
        <v>51</v>
      </c>
      <c r="T2933" s="35">
        <f t="shared" si="319"/>
        <v>66</v>
      </c>
      <c r="U2933" s="14">
        <f t="shared" si="320"/>
        <v>8626.16</v>
      </c>
      <c r="V2933" s="14">
        <f t="shared" si="321"/>
        <v>439934.16</v>
      </c>
      <c r="W2933" s="13" t="str">
        <v>Low Stock</v>
      </c>
      <c r="X2933" s="13" t="str">
        <v>Yes</v>
      </c>
      <c r="Y2933" s="13">
        <v>1</v>
      </c>
    </row>
    <row r="2934" spans="1:25" x14ac:dyDescent="0.3">
      <c r="A2934" s="31" t="s">
        <v>5782</v>
      </c>
      <c r="B2934" s="31" t="s">
        <v>5783</v>
      </c>
      <c r="C2934" s="31" t="s">
        <v>44</v>
      </c>
      <c r="D2934" s="13"/>
      <c r="E2934" s="31">
        <v>47</v>
      </c>
      <c r="F2934" s="31">
        <v>82</v>
      </c>
      <c r="G2934" s="31">
        <v>4931.49</v>
      </c>
      <c r="H2934" s="31">
        <v>231780.03</v>
      </c>
      <c r="I2934" s="32">
        <v>45821</v>
      </c>
      <c r="J2934" s="32">
        <v>45900</v>
      </c>
      <c r="K2934" s="13"/>
      <c r="L2934" s="33" t="s">
        <v>58</v>
      </c>
      <c r="M2934" s="13" t="str">
        <f>PROPER(TRIM(SUBSTITUTE(B2934,"###"," ")))</f>
        <v>Near Lite</v>
      </c>
      <c r="N2934" s="13" t="str">
        <f>PROPER(TRIM(SUBSTITUTE(C2934,"###"," ")))</f>
        <v>Groceries</v>
      </c>
      <c r="O2934" s="13" t="str">
        <f>PROPER(TRIM(SUBSTITUTE(D2934,"###"," ")))</f>
        <v/>
      </c>
      <c r="P2934" s="13" t="str">
        <f t="shared" si="315"/>
        <v>Near Lite</v>
      </c>
      <c r="Q2934" s="34" t="str">
        <f t="shared" si="316"/>
        <v>Groceries</v>
      </c>
      <c r="R2934" s="13" t="str">
        <f t="shared" si="317"/>
        <v>Others</v>
      </c>
      <c r="S2934" s="35">
        <f t="shared" si="318"/>
        <v>47</v>
      </c>
      <c r="T2934" s="35">
        <f t="shared" si="319"/>
        <v>82</v>
      </c>
      <c r="U2934" s="14">
        <f t="shared" si="320"/>
        <v>4931.49</v>
      </c>
      <c r="V2934" s="14">
        <f t="shared" si="321"/>
        <v>231780.03</v>
      </c>
      <c r="W2934" s="13" t="str">
        <v>Low Stock</v>
      </c>
      <c r="X2934" s="13" t="str">
        <v>Yes</v>
      </c>
      <c r="Y2934" s="13">
        <v>1</v>
      </c>
    </row>
    <row r="2935" spans="1:25" x14ac:dyDescent="0.3">
      <c r="A2935" s="31" t="s">
        <v>5785</v>
      </c>
      <c r="B2935" s="31" t="s">
        <v>4338</v>
      </c>
      <c r="C2935" s="31" t="s">
        <v>44</v>
      </c>
      <c r="D2935" s="31" t="s">
        <v>15</v>
      </c>
      <c r="E2935" s="31">
        <v>140</v>
      </c>
      <c r="F2935" s="31">
        <v>61</v>
      </c>
      <c r="G2935" s="31">
        <v>9036.2999999999993</v>
      </c>
      <c r="H2935" s="31">
        <v>1265082</v>
      </c>
      <c r="I2935" s="32">
        <v>45770</v>
      </c>
      <c r="J2935" s="32">
        <v>45937</v>
      </c>
      <c r="K2935" s="31" t="s">
        <v>46</v>
      </c>
      <c r="L2935" s="33" t="s">
        <v>33</v>
      </c>
      <c r="M2935" s="13" t="str">
        <f>PROPER(TRIM(SUBSTITUTE(B2935,"###"," ")))</f>
        <v>Six X</v>
      </c>
      <c r="N2935" s="13" t="str">
        <f>PROPER(TRIM(SUBSTITUTE(C2935,"###"," ")))</f>
        <v>Groceries</v>
      </c>
      <c r="O2935" s="13" t="str">
        <f>PROPER(TRIM(SUBSTITUTE(D2935,"###"," ")))</f>
        <v>Global Traders</v>
      </c>
      <c r="P2935" s="13" t="str">
        <f t="shared" si="315"/>
        <v>Six X</v>
      </c>
      <c r="Q2935" s="34" t="str">
        <f t="shared" si="316"/>
        <v>Groceries</v>
      </c>
      <c r="R2935" s="13" t="str">
        <f t="shared" si="317"/>
        <v>Global Traders</v>
      </c>
      <c r="S2935" s="35">
        <f t="shared" si="318"/>
        <v>140</v>
      </c>
      <c r="T2935" s="35">
        <f t="shared" si="319"/>
        <v>61</v>
      </c>
      <c r="U2935" s="14">
        <f t="shared" si="320"/>
        <v>9036.2999999999993</v>
      </c>
      <c r="V2935" s="14">
        <f t="shared" si="321"/>
        <v>1265082</v>
      </c>
      <c r="W2935" s="13" t="str">
        <v>In Stock</v>
      </c>
      <c r="X2935" s="13" t="str">
        <v>No</v>
      </c>
      <c r="Y2935" s="13">
        <v>0</v>
      </c>
    </row>
    <row r="2936" spans="1:25" x14ac:dyDescent="0.3">
      <c r="A2936" s="31" t="s">
        <v>5786</v>
      </c>
      <c r="B2936" s="31" t="s">
        <v>3684</v>
      </c>
      <c r="C2936" s="31" t="s">
        <v>14</v>
      </c>
      <c r="D2936" s="31" t="s">
        <v>45</v>
      </c>
      <c r="E2936" s="31">
        <v>183</v>
      </c>
      <c r="F2936" s="31">
        <v>66</v>
      </c>
      <c r="G2936" s="31">
        <v>9344.1299999999992</v>
      </c>
      <c r="H2936" s="31">
        <v>1709975.79</v>
      </c>
      <c r="I2936" s="32">
        <v>45808</v>
      </c>
      <c r="J2936" s="32">
        <v>45868</v>
      </c>
      <c r="K2936" s="31" t="s">
        <v>54</v>
      </c>
      <c r="L2936" s="33" t="s">
        <v>33</v>
      </c>
      <c r="M2936" s="13" t="str">
        <f>PROPER(TRIM(SUBSTITUTE(B2936,"###"," ")))</f>
        <v>National X</v>
      </c>
      <c r="N2936" s="13" t="str">
        <f>PROPER(TRIM(SUBSTITUTE(C2936,"###"," ")))</f>
        <v>Clothing</v>
      </c>
      <c r="O2936" s="13" t="str">
        <f>PROPER(TRIM(SUBSTITUTE(D2936,"###"," ")))</f>
        <v>Retailmart Inc</v>
      </c>
      <c r="P2936" s="13" t="str">
        <f t="shared" si="315"/>
        <v>National X</v>
      </c>
      <c r="Q2936" s="34" t="str">
        <f t="shared" si="316"/>
        <v>Clothing</v>
      </c>
      <c r="R2936" s="13" t="str">
        <f t="shared" si="317"/>
        <v>Retailmart Inc</v>
      </c>
      <c r="S2936" s="35">
        <f t="shared" si="318"/>
        <v>183</v>
      </c>
      <c r="T2936" s="35">
        <f t="shared" si="319"/>
        <v>66</v>
      </c>
      <c r="U2936" s="14">
        <f t="shared" si="320"/>
        <v>9344.1299999999992</v>
      </c>
      <c r="V2936" s="14">
        <f t="shared" si="321"/>
        <v>1709975.7899999998</v>
      </c>
      <c r="W2936" s="13" t="str">
        <v>In Stock</v>
      </c>
      <c r="X2936" s="13" t="str">
        <v>No</v>
      </c>
      <c r="Y2936" s="13">
        <v>0</v>
      </c>
    </row>
    <row r="2937" spans="1:25" x14ac:dyDescent="0.3">
      <c r="A2937" s="31" t="s">
        <v>5788</v>
      </c>
      <c r="B2937" s="31" t="s">
        <v>5789</v>
      </c>
      <c r="C2937" s="31" t="s">
        <v>40</v>
      </c>
      <c r="D2937" s="31" t="s">
        <v>53</v>
      </c>
      <c r="E2937" s="31">
        <v>12</v>
      </c>
      <c r="F2937" s="31">
        <v>88</v>
      </c>
      <c r="G2937" s="31">
        <v>15854.84</v>
      </c>
      <c r="H2937" s="31">
        <v>190258.08</v>
      </c>
      <c r="I2937" s="32">
        <v>45739</v>
      </c>
      <c r="J2937" s="32">
        <v>45895</v>
      </c>
      <c r="K2937" s="31" t="s">
        <v>16</v>
      </c>
      <c r="L2937" s="33" t="s">
        <v>30</v>
      </c>
      <c r="M2937" s="13" t="str">
        <f>PROPER(TRIM(SUBSTITUTE(B2937,"###"," ")))</f>
        <v>Lead Plus</v>
      </c>
      <c r="N2937" s="13" t="str">
        <f>PROPER(TRIM(SUBSTITUTE(C2937,"###"," ")))</f>
        <v>Electronics</v>
      </c>
      <c r="O2937" s="13" t="str">
        <f>PROPER(TRIM(SUBSTITUTE(D2937,"###"," ")))</f>
        <v>Abc Pvt Ltd</v>
      </c>
      <c r="P2937" s="13" t="str">
        <f t="shared" si="315"/>
        <v>Lead Plus</v>
      </c>
      <c r="Q2937" s="34" t="str">
        <f t="shared" si="316"/>
        <v>Electronics</v>
      </c>
      <c r="R2937" s="13" t="str">
        <f t="shared" si="317"/>
        <v>Abc Pvt Ltd</v>
      </c>
      <c r="S2937" s="35">
        <f t="shared" si="318"/>
        <v>12</v>
      </c>
      <c r="T2937" s="35">
        <f t="shared" si="319"/>
        <v>88</v>
      </c>
      <c r="U2937" s="14">
        <f t="shared" si="320"/>
        <v>15854.84</v>
      </c>
      <c r="V2937" s="14">
        <f t="shared" si="321"/>
        <v>190258.08000000002</v>
      </c>
      <c r="W2937" s="13" t="str">
        <v>Low Stock</v>
      </c>
      <c r="X2937" s="13" t="str">
        <v>Yes</v>
      </c>
      <c r="Y2937" s="13">
        <v>1</v>
      </c>
    </row>
    <row r="2938" spans="1:25" x14ac:dyDescent="0.3">
      <c r="A2938" s="31" t="s">
        <v>5790</v>
      </c>
      <c r="B2938" s="31" t="s">
        <v>1301</v>
      </c>
      <c r="C2938" s="31" t="s">
        <v>44</v>
      </c>
      <c r="D2938" s="31" t="s">
        <v>45</v>
      </c>
      <c r="E2938" s="31">
        <v>108</v>
      </c>
      <c r="F2938" s="31">
        <v>50</v>
      </c>
      <c r="G2938" s="31">
        <v>17813.46</v>
      </c>
      <c r="H2938" s="31">
        <v>1923853.68</v>
      </c>
      <c r="I2938" s="32">
        <v>45690</v>
      </c>
      <c r="J2938" s="32">
        <v>45899</v>
      </c>
      <c r="K2938" s="31" t="s">
        <v>25</v>
      </c>
      <c r="L2938" s="33" t="s">
        <v>17</v>
      </c>
      <c r="M2938" s="13" t="str">
        <f>PROPER(TRIM(SUBSTITUTE(B2938,"###"," ")))</f>
        <v>Point Pro</v>
      </c>
      <c r="N2938" s="13" t="str">
        <f>PROPER(TRIM(SUBSTITUTE(C2938,"###"," ")))</f>
        <v>Groceries</v>
      </c>
      <c r="O2938" s="13" t="str">
        <f>PROPER(TRIM(SUBSTITUTE(D2938,"###"," ")))</f>
        <v>Retailmart Inc</v>
      </c>
      <c r="P2938" s="13" t="str">
        <f t="shared" si="315"/>
        <v>Point Pro</v>
      </c>
      <c r="Q2938" s="34" t="str">
        <f t="shared" si="316"/>
        <v>Groceries</v>
      </c>
      <c r="R2938" s="13" t="str">
        <f t="shared" si="317"/>
        <v>Retailmart Inc</v>
      </c>
      <c r="S2938" s="35">
        <f t="shared" si="318"/>
        <v>108</v>
      </c>
      <c r="T2938" s="35">
        <f t="shared" si="319"/>
        <v>50</v>
      </c>
      <c r="U2938" s="14">
        <f t="shared" si="320"/>
        <v>17813.46</v>
      </c>
      <c r="V2938" s="14">
        <f t="shared" si="321"/>
        <v>1923853.68</v>
      </c>
      <c r="W2938" s="13" t="str">
        <v>In Stock</v>
      </c>
      <c r="X2938" s="13" t="str">
        <v>No</v>
      </c>
      <c r="Y2938" s="13">
        <v>0</v>
      </c>
    </row>
    <row r="2939" spans="1:25" x14ac:dyDescent="0.3">
      <c r="A2939" s="31" t="s">
        <v>5791</v>
      </c>
      <c r="B2939" s="31" t="s">
        <v>5792</v>
      </c>
      <c r="C2939" s="31" t="s">
        <v>44</v>
      </c>
      <c r="D2939" s="31" t="s">
        <v>24</v>
      </c>
      <c r="E2939" s="31">
        <v>75</v>
      </c>
      <c r="F2939" s="31">
        <v>51</v>
      </c>
      <c r="G2939" s="31">
        <v>3798.4</v>
      </c>
      <c r="H2939" s="31">
        <v>284880</v>
      </c>
      <c r="I2939" s="32">
        <v>45695</v>
      </c>
      <c r="J2939" s="32">
        <v>45918</v>
      </c>
      <c r="K2939" s="31" t="s">
        <v>54</v>
      </c>
      <c r="L2939" s="33" t="s">
        <v>33</v>
      </c>
      <c r="M2939" s="13" t="str">
        <f>PROPER(TRIM(SUBSTITUTE(B2939,"###"," ")))</f>
        <v>Officer X</v>
      </c>
      <c r="N2939" s="13" t="str">
        <f>PROPER(TRIM(SUBSTITUTE(C2939,"###"," ")))</f>
        <v>Groceries</v>
      </c>
      <c r="O2939" s="13" t="str">
        <f>PROPER(TRIM(SUBSTITUTE(D2939,"###"," ")))</f>
        <v>Omni Suppliers</v>
      </c>
      <c r="P2939" s="13" t="str">
        <f t="shared" si="315"/>
        <v>Officer X</v>
      </c>
      <c r="Q2939" s="34" t="str">
        <f t="shared" si="316"/>
        <v>Groceries</v>
      </c>
      <c r="R2939" s="13" t="str">
        <f t="shared" si="317"/>
        <v>Omni Suppliers</v>
      </c>
      <c r="S2939" s="35">
        <f t="shared" si="318"/>
        <v>75</v>
      </c>
      <c r="T2939" s="35">
        <f t="shared" si="319"/>
        <v>51</v>
      </c>
      <c r="U2939" s="14">
        <f t="shared" si="320"/>
        <v>3798.4</v>
      </c>
      <c r="V2939" s="14">
        <f t="shared" si="321"/>
        <v>284880</v>
      </c>
      <c r="W2939" s="13" t="str">
        <v>In Stock</v>
      </c>
      <c r="X2939" s="13" t="str">
        <v>No</v>
      </c>
      <c r="Y2939" s="13">
        <v>0</v>
      </c>
    </row>
    <row r="2940" spans="1:25" x14ac:dyDescent="0.3">
      <c r="A2940" s="31" t="s">
        <v>5793</v>
      </c>
      <c r="B2940" s="31" t="s">
        <v>5794</v>
      </c>
      <c r="C2940" s="31" t="s">
        <v>14</v>
      </c>
      <c r="D2940" s="31" t="s">
        <v>45</v>
      </c>
      <c r="E2940" s="31">
        <v>186</v>
      </c>
      <c r="F2940" s="31">
        <v>96</v>
      </c>
      <c r="G2940" s="31">
        <v>6579.9</v>
      </c>
      <c r="H2940" s="31">
        <v>1223861.3999999999</v>
      </c>
      <c r="I2940" s="32">
        <v>45725</v>
      </c>
      <c r="J2940" s="32">
        <v>45929</v>
      </c>
      <c r="K2940" s="31" t="s">
        <v>57</v>
      </c>
      <c r="L2940" s="33" t="s">
        <v>30</v>
      </c>
      <c r="M2940" s="13" t="str">
        <f>PROPER(TRIM(SUBSTITUTE(B2940,"###"," ")))</f>
        <v>Pretty Pro</v>
      </c>
      <c r="N2940" s="13" t="str">
        <f>PROPER(TRIM(SUBSTITUTE(C2940,"###"," ")))</f>
        <v>Clothing</v>
      </c>
      <c r="O2940" s="13" t="str">
        <f>PROPER(TRIM(SUBSTITUTE(D2940,"###"," ")))</f>
        <v>Retailmart Inc</v>
      </c>
      <c r="P2940" s="13" t="str">
        <f t="shared" si="315"/>
        <v>Pretty Pro</v>
      </c>
      <c r="Q2940" s="34" t="str">
        <f t="shared" si="316"/>
        <v>Clothing</v>
      </c>
      <c r="R2940" s="13" t="str">
        <f t="shared" si="317"/>
        <v>Retailmart Inc</v>
      </c>
      <c r="S2940" s="35">
        <f t="shared" si="318"/>
        <v>186</v>
      </c>
      <c r="T2940" s="35">
        <f t="shared" si="319"/>
        <v>96</v>
      </c>
      <c r="U2940" s="14">
        <f t="shared" si="320"/>
        <v>6579.9</v>
      </c>
      <c r="V2940" s="14">
        <f t="shared" si="321"/>
        <v>1223861.3999999999</v>
      </c>
      <c r="W2940" s="13" t="str">
        <v>In Stock</v>
      </c>
      <c r="X2940" s="13" t="str">
        <v>No</v>
      </c>
      <c r="Y2940" s="13">
        <v>0</v>
      </c>
    </row>
    <row r="2941" spans="1:25" x14ac:dyDescent="0.3">
      <c r="A2941" s="31" t="s">
        <v>5795</v>
      </c>
      <c r="B2941" s="31" t="s">
        <v>5796</v>
      </c>
      <c r="C2941" s="31" t="s">
        <v>44</v>
      </c>
      <c r="D2941" s="13"/>
      <c r="E2941" s="31">
        <v>116</v>
      </c>
      <c r="F2941" s="31">
        <v>67</v>
      </c>
      <c r="G2941" s="31">
        <v>2674.84</v>
      </c>
      <c r="H2941" s="31">
        <v>310281.44</v>
      </c>
      <c r="I2941" s="32">
        <v>45809</v>
      </c>
      <c r="J2941" s="32">
        <v>45903</v>
      </c>
      <c r="K2941" s="13"/>
      <c r="L2941" s="33" t="s">
        <v>30</v>
      </c>
      <c r="M2941" s="13" t="str">
        <f>PROPER(TRIM(SUBSTITUTE(B2941,"###"," ")))</f>
        <v>Particular X</v>
      </c>
      <c r="N2941" s="13" t="str">
        <f>PROPER(TRIM(SUBSTITUTE(C2941,"###"," ")))</f>
        <v>Groceries</v>
      </c>
      <c r="O2941" s="13" t="str">
        <f>PROPER(TRIM(SUBSTITUTE(D2941,"###"," ")))</f>
        <v/>
      </c>
      <c r="P2941" s="13" t="str">
        <f t="shared" si="315"/>
        <v>Particular X</v>
      </c>
      <c r="Q2941" s="34" t="str">
        <f t="shared" si="316"/>
        <v>Groceries</v>
      </c>
      <c r="R2941" s="13" t="str">
        <f t="shared" si="317"/>
        <v>Others</v>
      </c>
      <c r="S2941" s="35">
        <f t="shared" si="318"/>
        <v>116</v>
      </c>
      <c r="T2941" s="35">
        <f t="shared" si="319"/>
        <v>67</v>
      </c>
      <c r="U2941" s="14">
        <f t="shared" si="320"/>
        <v>2674.84</v>
      </c>
      <c r="V2941" s="14">
        <f t="shared" si="321"/>
        <v>310281.44</v>
      </c>
      <c r="W2941" s="13" t="str">
        <v>In Stock</v>
      </c>
      <c r="X2941" s="13" t="str">
        <v>No</v>
      </c>
      <c r="Y2941" s="13">
        <v>0</v>
      </c>
    </row>
    <row r="2942" spans="1:25" x14ac:dyDescent="0.3">
      <c r="A2942" s="31" t="s">
        <v>5797</v>
      </c>
      <c r="B2942" s="31" t="s">
        <v>5798</v>
      </c>
      <c r="C2942" s="31" t="s">
        <v>40</v>
      </c>
      <c r="D2942" s="31" t="s">
        <v>41</v>
      </c>
      <c r="E2942" s="31">
        <v>52</v>
      </c>
      <c r="F2942" s="31">
        <v>53</v>
      </c>
      <c r="G2942" s="31">
        <v>16906.04</v>
      </c>
      <c r="H2942" s="31">
        <v>879114.08000000007</v>
      </c>
      <c r="I2942" s="32">
        <v>45739</v>
      </c>
      <c r="J2942" s="32">
        <v>45918</v>
      </c>
      <c r="K2942" s="31" t="s">
        <v>54</v>
      </c>
      <c r="L2942" s="33" t="s">
        <v>33</v>
      </c>
      <c r="M2942" s="13" t="str">
        <f>PROPER(TRIM(SUBSTITUTE(B2942,"###"," ")))</f>
        <v>Never Lite</v>
      </c>
      <c r="N2942" s="13" t="str">
        <f>PROPER(TRIM(SUBSTITUTE(C2942,"###"," ")))</f>
        <v>Electronics</v>
      </c>
      <c r="O2942" s="13" t="str">
        <f>PROPER(TRIM(SUBSTITUTE(D2942,"###"," ")))</f>
        <v>Quickstock</v>
      </c>
      <c r="P2942" s="13" t="str">
        <f t="shared" si="315"/>
        <v>Never Lite</v>
      </c>
      <c r="Q2942" s="34" t="str">
        <f t="shared" si="316"/>
        <v>Electronics</v>
      </c>
      <c r="R2942" s="13" t="str">
        <f t="shared" si="317"/>
        <v>Quickstock</v>
      </c>
      <c r="S2942" s="35">
        <f t="shared" si="318"/>
        <v>52</v>
      </c>
      <c r="T2942" s="35">
        <f t="shared" si="319"/>
        <v>53</v>
      </c>
      <c r="U2942" s="14">
        <f t="shared" si="320"/>
        <v>16906.04</v>
      </c>
      <c r="V2942" s="14">
        <f t="shared" si="321"/>
        <v>879114.08000000007</v>
      </c>
      <c r="W2942" s="13" t="str">
        <v>Low Stock</v>
      </c>
      <c r="X2942" s="13" t="str">
        <v>Yes</v>
      </c>
      <c r="Y2942" s="13">
        <v>1</v>
      </c>
    </row>
    <row r="2943" spans="1:25" x14ac:dyDescent="0.3">
      <c r="A2943" s="31" t="s">
        <v>5799</v>
      </c>
      <c r="B2943" s="31" t="s">
        <v>5800</v>
      </c>
      <c r="C2943" s="31" t="s">
        <v>28</v>
      </c>
      <c r="D2943" s="31" t="s">
        <v>15</v>
      </c>
      <c r="E2943" s="31">
        <v>132</v>
      </c>
      <c r="F2943" s="31">
        <v>29</v>
      </c>
      <c r="G2943" s="31">
        <v>19082.62</v>
      </c>
      <c r="H2943" s="31">
        <v>2518905.84</v>
      </c>
      <c r="I2943" s="32">
        <v>45691</v>
      </c>
      <c r="J2943" s="32">
        <v>45920</v>
      </c>
      <c r="K2943" s="31" t="s">
        <v>25</v>
      </c>
      <c r="L2943" s="33" t="s">
        <v>17</v>
      </c>
      <c r="M2943" s="13" t="str">
        <f>PROPER(TRIM(SUBSTITUTE(B2943,"###"," ")))</f>
        <v>Professor Plus</v>
      </c>
      <c r="N2943" s="13" t="str">
        <f>PROPER(TRIM(SUBSTITUTE(C2943,"###"," ")))</f>
        <v>Furniture</v>
      </c>
      <c r="O2943" s="13" t="str">
        <f>PROPER(TRIM(SUBSTITUTE(D2943,"###"," ")))</f>
        <v>Global Traders</v>
      </c>
      <c r="P2943" s="13" t="str">
        <f t="shared" si="315"/>
        <v>Professor Plus</v>
      </c>
      <c r="Q2943" s="34" t="str">
        <f t="shared" si="316"/>
        <v>Furniture</v>
      </c>
      <c r="R2943" s="13" t="str">
        <f t="shared" si="317"/>
        <v>Global Traders</v>
      </c>
      <c r="S2943" s="35">
        <f t="shared" si="318"/>
        <v>132</v>
      </c>
      <c r="T2943" s="35">
        <f t="shared" si="319"/>
        <v>29</v>
      </c>
      <c r="U2943" s="14">
        <f t="shared" si="320"/>
        <v>19082.62</v>
      </c>
      <c r="V2943" s="14">
        <f t="shared" si="321"/>
        <v>2518905.84</v>
      </c>
      <c r="W2943" s="13" t="str">
        <v>In Stock</v>
      </c>
      <c r="X2943" s="13" t="str">
        <v>No</v>
      </c>
      <c r="Y2943" s="13">
        <v>0</v>
      </c>
    </row>
    <row r="2944" spans="1:25" x14ac:dyDescent="0.3">
      <c r="A2944" s="31" t="s">
        <v>5802</v>
      </c>
      <c r="B2944" s="31" t="s">
        <v>4133</v>
      </c>
      <c r="C2944" s="31" t="s">
        <v>40</v>
      </c>
      <c r="D2944" s="31" t="s">
        <v>15</v>
      </c>
      <c r="E2944" s="31">
        <v>154</v>
      </c>
      <c r="F2944" s="31">
        <v>52</v>
      </c>
      <c r="G2944" s="31">
        <v>3964.5</v>
      </c>
      <c r="H2944" s="31">
        <v>610533</v>
      </c>
      <c r="I2944" s="32">
        <v>45690</v>
      </c>
      <c r="J2944" s="32">
        <v>45928</v>
      </c>
      <c r="K2944" s="31" t="s">
        <v>16</v>
      </c>
      <c r="L2944" s="33" t="s">
        <v>21</v>
      </c>
      <c r="M2944" s="13" t="str">
        <f>PROPER(TRIM(SUBSTITUTE(B2944,"###"," ")))</f>
        <v>Measure Max</v>
      </c>
      <c r="N2944" s="13" t="str">
        <f>PROPER(TRIM(SUBSTITUTE(C2944,"###"," ")))</f>
        <v>Electronics</v>
      </c>
      <c r="O2944" s="13" t="str">
        <f>PROPER(TRIM(SUBSTITUTE(D2944,"###"," ")))</f>
        <v>Global Traders</v>
      </c>
      <c r="P2944" s="13" t="str">
        <f t="shared" si="315"/>
        <v>Measure Max</v>
      </c>
      <c r="Q2944" s="34" t="str">
        <f t="shared" si="316"/>
        <v>Electronics</v>
      </c>
      <c r="R2944" s="13" t="str">
        <f t="shared" si="317"/>
        <v>Global Traders</v>
      </c>
      <c r="S2944" s="35">
        <f t="shared" si="318"/>
        <v>154</v>
      </c>
      <c r="T2944" s="35">
        <f t="shared" si="319"/>
        <v>52</v>
      </c>
      <c r="U2944" s="14">
        <f t="shared" si="320"/>
        <v>3964.5</v>
      </c>
      <c r="V2944" s="14">
        <f t="shared" si="321"/>
        <v>610533</v>
      </c>
      <c r="W2944" s="13" t="str">
        <v>In Stock</v>
      </c>
      <c r="X2944" s="13" t="str">
        <v>No</v>
      </c>
      <c r="Y2944" s="13">
        <v>0</v>
      </c>
    </row>
    <row r="2945" spans="1:25" x14ac:dyDescent="0.3">
      <c r="A2945" s="31" t="s">
        <v>5803</v>
      </c>
      <c r="B2945" s="31" t="s">
        <v>4855</v>
      </c>
      <c r="C2945" s="31" t="s">
        <v>44</v>
      </c>
      <c r="D2945" s="31" t="s">
        <v>41</v>
      </c>
      <c r="E2945" s="31">
        <v>87</v>
      </c>
      <c r="F2945" s="31">
        <v>63</v>
      </c>
      <c r="G2945" s="31">
        <v>17561.28</v>
      </c>
      <c r="H2945" s="31">
        <v>1527831.36</v>
      </c>
      <c r="I2945" s="32">
        <v>45766</v>
      </c>
      <c r="J2945" s="32">
        <v>45933</v>
      </c>
      <c r="K2945" s="31" t="s">
        <v>25</v>
      </c>
      <c r="L2945" s="33" t="s">
        <v>33</v>
      </c>
      <c r="M2945" s="13" t="str">
        <f>PROPER(TRIM(SUBSTITUTE(B2945,"###"," ")))</f>
        <v>Area Plus</v>
      </c>
      <c r="N2945" s="13" t="str">
        <f>PROPER(TRIM(SUBSTITUTE(C2945,"###"," ")))</f>
        <v>Groceries</v>
      </c>
      <c r="O2945" s="13" t="str">
        <f>PROPER(TRIM(SUBSTITUTE(D2945,"###"," ")))</f>
        <v>Quickstock</v>
      </c>
      <c r="P2945" s="13" t="str">
        <f t="shared" si="315"/>
        <v>Area Plus</v>
      </c>
      <c r="Q2945" s="34" t="str">
        <f t="shared" si="316"/>
        <v>Groceries</v>
      </c>
      <c r="R2945" s="13" t="str">
        <f t="shared" si="317"/>
        <v>Quickstock</v>
      </c>
      <c r="S2945" s="35">
        <f t="shared" si="318"/>
        <v>87</v>
      </c>
      <c r="T2945" s="35">
        <f t="shared" si="319"/>
        <v>63</v>
      </c>
      <c r="U2945" s="14">
        <f t="shared" si="320"/>
        <v>17561.28</v>
      </c>
      <c r="V2945" s="14">
        <f t="shared" si="321"/>
        <v>1527831.3599999999</v>
      </c>
      <c r="W2945" s="13" t="str">
        <v>In Stock</v>
      </c>
      <c r="X2945" s="13" t="str">
        <v>No</v>
      </c>
      <c r="Y2945" s="13">
        <v>0</v>
      </c>
    </row>
    <row r="2946" spans="1:25" x14ac:dyDescent="0.3">
      <c r="A2946" s="31" t="s">
        <v>5804</v>
      </c>
      <c r="B2946" s="31" t="s">
        <v>3492</v>
      </c>
      <c r="C2946" s="31" t="s">
        <v>40</v>
      </c>
      <c r="D2946" s="31" t="s">
        <v>15</v>
      </c>
      <c r="E2946" s="31">
        <v>176</v>
      </c>
      <c r="F2946" s="31">
        <v>72</v>
      </c>
      <c r="G2946" s="31">
        <v>15048.39</v>
      </c>
      <c r="H2946" s="31">
        <v>2648516.64</v>
      </c>
      <c r="I2946" s="32">
        <v>45803</v>
      </c>
      <c r="J2946" s="32">
        <v>45937</v>
      </c>
      <c r="K2946" s="13"/>
      <c r="L2946" s="33" t="s">
        <v>30</v>
      </c>
      <c r="M2946" s="13" t="str">
        <f>PROPER(TRIM(SUBSTITUTE(B2946,"###"," ")))</f>
        <v>Final Mini</v>
      </c>
      <c r="N2946" s="13" t="str">
        <f>PROPER(TRIM(SUBSTITUTE(C2946,"###"," ")))</f>
        <v>Electronics</v>
      </c>
      <c r="O2946" s="13" t="str">
        <f>PROPER(TRIM(SUBSTITUTE(D2946,"###"," ")))</f>
        <v>Global Traders</v>
      </c>
      <c r="P2946" s="13" t="str">
        <f t="shared" si="315"/>
        <v>Final Mini</v>
      </c>
      <c r="Q2946" s="34" t="str">
        <f t="shared" si="316"/>
        <v>Electronics</v>
      </c>
      <c r="R2946" s="13" t="str">
        <f t="shared" si="317"/>
        <v>Global Traders</v>
      </c>
      <c r="S2946" s="35">
        <f t="shared" si="318"/>
        <v>176</v>
      </c>
      <c r="T2946" s="35">
        <f t="shared" si="319"/>
        <v>72</v>
      </c>
      <c r="U2946" s="14">
        <f t="shared" si="320"/>
        <v>15048.39</v>
      </c>
      <c r="V2946" s="14">
        <f t="shared" si="321"/>
        <v>2648516.6399999997</v>
      </c>
      <c r="W2946" s="13" t="str">
        <v>In Stock</v>
      </c>
      <c r="X2946" s="13" t="str">
        <v>No</v>
      </c>
      <c r="Y2946" s="13">
        <v>0</v>
      </c>
    </row>
    <row r="2947" spans="1:25" x14ac:dyDescent="0.3">
      <c r="A2947" s="31" t="s">
        <v>5805</v>
      </c>
      <c r="B2947" s="31" t="s">
        <v>5806</v>
      </c>
      <c r="C2947" s="31" t="s">
        <v>20</v>
      </c>
      <c r="D2947" s="31" t="s">
        <v>15</v>
      </c>
      <c r="E2947" s="31">
        <v>113</v>
      </c>
      <c r="F2947" s="31">
        <v>85</v>
      </c>
      <c r="G2947" s="31">
        <v>17471.22</v>
      </c>
      <c r="H2947" s="31">
        <v>1974247.86</v>
      </c>
      <c r="I2947" s="32">
        <v>45669</v>
      </c>
      <c r="J2947" s="32">
        <v>45928</v>
      </c>
      <c r="K2947" s="31" t="s">
        <v>57</v>
      </c>
      <c r="L2947" s="33" t="s">
        <v>21</v>
      </c>
      <c r="M2947" s="13" t="str">
        <f>PROPER(TRIM(SUBSTITUTE(B2947,"###"," ")))</f>
        <v>Up Lite</v>
      </c>
      <c r="N2947" s="13" t="str">
        <f>PROPER(TRIM(SUBSTITUTE(C2947,"###"," ")))</f>
        <v>Toys</v>
      </c>
      <c r="O2947" s="13" t="str">
        <f>PROPER(TRIM(SUBSTITUTE(D2947,"###"," ")))</f>
        <v>Global Traders</v>
      </c>
      <c r="P2947" s="13" t="str">
        <f t="shared" ref="P2947:P3010" si="322">IF(M2947="","Unknown",M2947)</f>
        <v>Up Lite</v>
      </c>
      <c r="Q2947" s="34" t="str">
        <f t="shared" ref="Q2947:Q3010" si="323">IF(N2947="","Unknown",N2947)</f>
        <v>Toys</v>
      </c>
      <c r="R2947" s="13" t="str">
        <f t="shared" ref="R2947:R3010" si="324">IF(O2947="","Others",O2947)</f>
        <v>Global Traders</v>
      </c>
      <c r="S2947" s="35">
        <f t="shared" ref="S2947:S3010" si="325">VALUE(E2947)</f>
        <v>113</v>
      </c>
      <c r="T2947" s="35">
        <f t="shared" ref="T2947:T3010" si="326">VALUE(F2947)</f>
        <v>85</v>
      </c>
      <c r="U2947" s="14">
        <f t="shared" ref="U2947:U3010" si="327">VALUE(G2947)</f>
        <v>17471.22</v>
      </c>
      <c r="V2947" s="14">
        <f t="shared" ref="V2947:V3010" si="328">E2947*G2947</f>
        <v>1974247.86</v>
      </c>
      <c r="W2947" s="13" t="str">
        <v>In Stock</v>
      </c>
      <c r="X2947" s="13" t="str">
        <v>No</v>
      </c>
      <c r="Y2947" s="13">
        <v>0</v>
      </c>
    </row>
    <row r="2948" spans="1:25" x14ac:dyDescent="0.3">
      <c r="A2948" s="31" t="s">
        <v>5808</v>
      </c>
      <c r="B2948" s="31" t="s">
        <v>5809</v>
      </c>
      <c r="C2948" s="31" t="s">
        <v>28</v>
      </c>
      <c r="D2948" s="31" t="s">
        <v>53</v>
      </c>
      <c r="E2948" s="31">
        <v>118</v>
      </c>
      <c r="F2948" s="31">
        <v>91</v>
      </c>
      <c r="G2948" s="31">
        <v>2110.6999999999998</v>
      </c>
      <c r="H2948" s="31">
        <v>249062.6</v>
      </c>
      <c r="I2948" s="32">
        <v>45840</v>
      </c>
      <c r="J2948" s="32">
        <v>45861</v>
      </c>
      <c r="K2948" s="31" t="s">
        <v>29</v>
      </c>
      <c r="L2948" s="33" t="s">
        <v>33</v>
      </c>
      <c r="M2948" s="13" t="str">
        <f>PROPER(TRIM(SUBSTITUTE(B2948,"###"," ")))</f>
        <v>He Max</v>
      </c>
      <c r="N2948" s="13" t="str">
        <f>PROPER(TRIM(SUBSTITUTE(C2948,"###"," ")))</f>
        <v>Furniture</v>
      </c>
      <c r="O2948" s="13" t="str">
        <f>PROPER(TRIM(SUBSTITUTE(D2948,"###"," ")))</f>
        <v>Abc Pvt Ltd</v>
      </c>
      <c r="P2948" s="13" t="str">
        <f t="shared" si="322"/>
        <v>He Max</v>
      </c>
      <c r="Q2948" s="34" t="str">
        <f t="shared" si="323"/>
        <v>Furniture</v>
      </c>
      <c r="R2948" s="13" t="str">
        <f t="shared" si="324"/>
        <v>Abc Pvt Ltd</v>
      </c>
      <c r="S2948" s="35">
        <f t="shared" si="325"/>
        <v>118</v>
      </c>
      <c r="T2948" s="35">
        <f t="shared" si="326"/>
        <v>91</v>
      </c>
      <c r="U2948" s="14">
        <f t="shared" si="327"/>
        <v>2110.6999999999998</v>
      </c>
      <c r="V2948" s="14">
        <f t="shared" si="328"/>
        <v>249062.59999999998</v>
      </c>
      <c r="W2948" s="13" t="str">
        <v>In Stock</v>
      </c>
      <c r="X2948" s="13" t="str">
        <v>No</v>
      </c>
      <c r="Y2948" s="13">
        <v>0</v>
      </c>
    </row>
    <row r="2949" spans="1:25" x14ac:dyDescent="0.3">
      <c r="A2949" s="31" t="s">
        <v>5810</v>
      </c>
      <c r="B2949" s="31" t="s">
        <v>5811</v>
      </c>
      <c r="C2949" s="31" t="s">
        <v>14</v>
      </c>
      <c r="D2949" s="31" t="s">
        <v>41</v>
      </c>
      <c r="E2949" s="31">
        <v>7</v>
      </c>
      <c r="F2949" s="31">
        <v>80</v>
      </c>
      <c r="G2949" s="31">
        <v>11805.97</v>
      </c>
      <c r="H2949" s="31">
        <v>82641.789999999994</v>
      </c>
      <c r="I2949" s="32">
        <v>45725</v>
      </c>
      <c r="J2949" s="32">
        <v>45878</v>
      </c>
      <c r="K2949" s="31" t="s">
        <v>16</v>
      </c>
      <c r="L2949" s="33" t="s">
        <v>17</v>
      </c>
      <c r="M2949" s="13" t="str">
        <f>PROPER(TRIM(SUBSTITUTE(B2949,"###"," ")))</f>
        <v>Rise X</v>
      </c>
      <c r="N2949" s="13" t="str">
        <f>PROPER(TRIM(SUBSTITUTE(C2949,"###"," ")))</f>
        <v>Clothing</v>
      </c>
      <c r="O2949" s="13" t="str">
        <f>PROPER(TRIM(SUBSTITUTE(D2949,"###"," ")))</f>
        <v>Quickstock</v>
      </c>
      <c r="P2949" s="13" t="str">
        <f t="shared" si="322"/>
        <v>Rise X</v>
      </c>
      <c r="Q2949" s="34" t="str">
        <f t="shared" si="323"/>
        <v>Clothing</v>
      </c>
      <c r="R2949" s="13" t="str">
        <f t="shared" si="324"/>
        <v>Quickstock</v>
      </c>
      <c r="S2949" s="35">
        <f t="shared" si="325"/>
        <v>7</v>
      </c>
      <c r="T2949" s="35">
        <f t="shared" si="326"/>
        <v>80</v>
      </c>
      <c r="U2949" s="14">
        <f t="shared" si="327"/>
        <v>11805.97</v>
      </c>
      <c r="V2949" s="14">
        <f t="shared" si="328"/>
        <v>82641.789999999994</v>
      </c>
      <c r="W2949" s="13" t="str">
        <v>Low Stock</v>
      </c>
      <c r="X2949" s="13" t="str">
        <v>Yes</v>
      </c>
      <c r="Y2949" s="13">
        <v>1</v>
      </c>
    </row>
    <row r="2950" spans="1:25" x14ac:dyDescent="0.3">
      <c r="A2950" s="31" t="s">
        <v>5812</v>
      </c>
      <c r="B2950" s="31" t="s">
        <v>5199</v>
      </c>
      <c r="C2950" s="31" t="s">
        <v>14</v>
      </c>
      <c r="D2950" s="31" t="s">
        <v>45</v>
      </c>
      <c r="E2950" s="31">
        <v>2</v>
      </c>
      <c r="F2950" s="13"/>
      <c r="G2950" s="31">
        <v>8265.17</v>
      </c>
      <c r="H2950" s="31">
        <v>16530.34</v>
      </c>
      <c r="I2950" s="32">
        <v>45720</v>
      </c>
      <c r="J2950" s="32">
        <v>45933</v>
      </c>
      <c r="K2950" s="31" t="s">
        <v>25</v>
      </c>
      <c r="L2950" s="33" t="s">
        <v>30</v>
      </c>
      <c r="M2950" s="13" t="str">
        <f>PROPER(TRIM(SUBSTITUTE(B2950,"###"," ")))</f>
        <v>Lose Lite</v>
      </c>
      <c r="N2950" s="13" t="str">
        <f>PROPER(TRIM(SUBSTITUTE(C2950,"###"," ")))</f>
        <v>Clothing</v>
      </c>
      <c r="O2950" s="13" t="str">
        <f>PROPER(TRIM(SUBSTITUTE(D2950,"###"," ")))</f>
        <v>Retailmart Inc</v>
      </c>
      <c r="P2950" s="13" t="str">
        <f t="shared" si="322"/>
        <v>Lose Lite</v>
      </c>
      <c r="Q2950" s="34" t="str">
        <f t="shared" si="323"/>
        <v>Clothing</v>
      </c>
      <c r="R2950" s="13" t="str">
        <f t="shared" si="324"/>
        <v>Retailmart Inc</v>
      </c>
      <c r="S2950" s="35">
        <f t="shared" si="325"/>
        <v>2</v>
      </c>
      <c r="T2950" s="35">
        <f t="shared" si="326"/>
        <v>0</v>
      </c>
      <c r="U2950" s="14">
        <f t="shared" si="327"/>
        <v>8265.17</v>
      </c>
      <c r="V2950" s="14">
        <f t="shared" si="328"/>
        <v>16530.34</v>
      </c>
      <c r="W2950" s="13" t="str">
        <v>In Stock</v>
      </c>
      <c r="X2950" s="13" t="str">
        <v>No</v>
      </c>
      <c r="Y2950" s="13">
        <v>0</v>
      </c>
    </row>
    <row r="2951" spans="1:25" x14ac:dyDescent="0.3">
      <c r="A2951" s="31" t="s">
        <v>5813</v>
      </c>
      <c r="B2951" s="31" t="s">
        <v>3460</v>
      </c>
      <c r="C2951" s="31" t="s">
        <v>44</v>
      </c>
      <c r="D2951" s="31" t="s">
        <v>41</v>
      </c>
      <c r="E2951" s="31">
        <v>124</v>
      </c>
      <c r="F2951" s="31">
        <v>34</v>
      </c>
      <c r="G2951" s="31">
        <v>19202.25</v>
      </c>
      <c r="H2951" s="31">
        <v>2381079</v>
      </c>
      <c r="I2951" s="32">
        <v>45793</v>
      </c>
      <c r="J2951" s="32">
        <v>45920</v>
      </c>
      <c r="K2951" s="31" t="s">
        <v>16</v>
      </c>
      <c r="L2951" s="33" t="s">
        <v>58</v>
      </c>
      <c r="M2951" s="13" t="str">
        <f>PROPER(TRIM(SUBSTITUTE(B2951,"###"," ")))</f>
        <v>White Mini</v>
      </c>
      <c r="N2951" s="13" t="str">
        <f>PROPER(TRIM(SUBSTITUTE(C2951,"###"," ")))</f>
        <v>Groceries</v>
      </c>
      <c r="O2951" s="13" t="str">
        <f>PROPER(TRIM(SUBSTITUTE(D2951,"###"," ")))</f>
        <v>Quickstock</v>
      </c>
      <c r="P2951" s="13" t="str">
        <f t="shared" si="322"/>
        <v>White Mini</v>
      </c>
      <c r="Q2951" s="34" t="str">
        <f t="shared" si="323"/>
        <v>Groceries</v>
      </c>
      <c r="R2951" s="13" t="str">
        <f t="shared" si="324"/>
        <v>Quickstock</v>
      </c>
      <c r="S2951" s="35">
        <f t="shared" si="325"/>
        <v>124</v>
      </c>
      <c r="T2951" s="35">
        <f t="shared" si="326"/>
        <v>34</v>
      </c>
      <c r="U2951" s="14">
        <f t="shared" si="327"/>
        <v>19202.25</v>
      </c>
      <c r="V2951" s="14">
        <f t="shared" si="328"/>
        <v>2381079</v>
      </c>
      <c r="W2951" s="13" t="str">
        <v>In Stock</v>
      </c>
      <c r="X2951" s="13" t="str">
        <v>No</v>
      </c>
      <c r="Y2951" s="13">
        <v>0</v>
      </c>
    </row>
    <row r="2952" spans="1:25" x14ac:dyDescent="0.3">
      <c r="A2952" s="31" t="s">
        <v>5815</v>
      </c>
      <c r="B2952" s="31" t="s">
        <v>5816</v>
      </c>
      <c r="C2952" s="31" t="s">
        <v>44</v>
      </c>
      <c r="D2952" s="31" t="s">
        <v>45</v>
      </c>
      <c r="E2952" s="31">
        <v>177</v>
      </c>
      <c r="F2952" s="31">
        <v>49</v>
      </c>
      <c r="G2952" s="31">
        <v>1459.89</v>
      </c>
      <c r="H2952" s="31">
        <v>258400.53</v>
      </c>
      <c r="I2952" s="32">
        <v>45825</v>
      </c>
      <c r="J2952" s="32">
        <v>45927</v>
      </c>
      <c r="K2952" s="31" t="s">
        <v>46</v>
      </c>
      <c r="L2952" s="33" t="s">
        <v>58</v>
      </c>
      <c r="M2952" s="13" t="str">
        <f>PROPER(TRIM(SUBSTITUTE(B2952,"###"," ")))</f>
        <v>Most Pro</v>
      </c>
      <c r="N2952" s="13" t="str">
        <f>PROPER(TRIM(SUBSTITUTE(C2952,"###"," ")))</f>
        <v>Groceries</v>
      </c>
      <c r="O2952" s="13" t="str">
        <f>PROPER(TRIM(SUBSTITUTE(D2952,"###"," ")))</f>
        <v>Retailmart Inc</v>
      </c>
      <c r="P2952" s="13" t="str">
        <f t="shared" si="322"/>
        <v>Most Pro</v>
      </c>
      <c r="Q2952" s="34" t="str">
        <f t="shared" si="323"/>
        <v>Groceries</v>
      </c>
      <c r="R2952" s="13" t="str">
        <f t="shared" si="324"/>
        <v>Retailmart Inc</v>
      </c>
      <c r="S2952" s="35">
        <f t="shared" si="325"/>
        <v>177</v>
      </c>
      <c r="T2952" s="35">
        <f t="shared" si="326"/>
        <v>49</v>
      </c>
      <c r="U2952" s="14">
        <f t="shared" si="327"/>
        <v>1459.89</v>
      </c>
      <c r="V2952" s="14">
        <f t="shared" si="328"/>
        <v>258400.53000000003</v>
      </c>
      <c r="W2952" s="13" t="str">
        <v>In Stock</v>
      </c>
      <c r="X2952" s="13" t="str">
        <v>No</v>
      </c>
      <c r="Y2952" s="13">
        <v>0</v>
      </c>
    </row>
    <row r="2953" spans="1:25" x14ac:dyDescent="0.3">
      <c r="A2953" s="31" t="s">
        <v>5817</v>
      </c>
      <c r="B2953" s="31" t="s">
        <v>5818</v>
      </c>
      <c r="C2953" s="31" t="s">
        <v>14</v>
      </c>
      <c r="D2953" s="13"/>
      <c r="E2953" s="31">
        <v>83</v>
      </c>
      <c r="F2953" s="31">
        <v>58</v>
      </c>
      <c r="G2953" s="31">
        <v>13615.71</v>
      </c>
      <c r="H2953" s="31">
        <v>1130103.93</v>
      </c>
      <c r="I2953" s="32">
        <v>45777</v>
      </c>
      <c r="J2953" s="32">
        <v>45879</v>
      </c>
      <c r="K2953" s="31" t="s">
        <v>16</v>
      </c>
      <c r="L2953" s="33" t="s">
        <v>33</v>
      </c>
      <c r="M2953" s="13" t="str">
        <f>PROPER(TRIM(SUBSTITUTE(B2953,"###"," ")))</f>
        <v>Father Max</v>
      </c>
      <c r="N2953" s="13" t="str">
        <f>PROPER(TRIM(SUBSTITUTE(C2953,"###"," ")))</f>
        <v>Clothing</v>
      </c>
      <c r="O2953" s="13" t="str">
        <f>PROPER(TRIM(SUBSTITUTE(D2953,"###"," ")))</f>
        <v/>
      </c>
      <c r="P2953" s="13" t="str">
        <f t="shared" si="322"/>
        <v>Father Max</v>
      </c>
      <c r="Q2953" s="34" t="str">
        <f t="shared" si="323"/>
        <v>Clothing</v>
      </c>
      <c r="R2953" s="13" t="str">
        <f t="shared" si="324"/>
        <v>Others</v>
      </c>
      <c r="S2953" s="35">
        <f t="shared" si="325"/>
        <v>83</v>
      </c>
      <c r="T2953" s="35">
        <f t="shared" si="326"/>
        <v>58</v>
      </c>
      <c r="U2953" s="14">
        <f t="shared" si="327"/>
        <v>13615.71</v>
      </c>
      <c r="V2953" s="14">
        <f t="shared" si="328"/>
        <v>1130103.93</v>
      </c>
      <c r="W2953" s="13" t="str">
        <v>In Stock</v>
      </c>
      <c r="X2953" s="13" t="str">
        <v>No</v>
      </c>
      <c r="Y2953" s="13">
        <v>0</v>
      </c>
    </row>
    <row r="2954" spans="1:25" x14ac:dyDescent="0.3">
      <c r="A2954" s="31" t="s">
        <v>5819</v>
      </c>
      <c r="B2954" s="31" t="s">
        <v>5820</v>
      </c>
      <c r="C2954" s="31" t="s">
        <v>40</v>
      </c>
      <c r="D2954" s="31" t="s">
        <v>41</v>
      </c>
      <c r="E2954" s="31">
        <v>89</v>
      </c>
      <c r="F2954" s="31">
        <v>86</v>
      </c>
      <c r="G2954" s="31">
        <v>2174.91</v>
      </c>
      <c r="H2954" s="31">
        <v>193566.99</v>
      </c>
      <c r="I2954" s="32">
        <v>45724</v>
      </c>
      <c r="J2954" s="32">
        <v>45904</v>
      </c>
      <c r="K2954" s="13"/>
      <c r="L2954" s="33" t="s">
        <v>21</v>
      </c>
      <c r="M2954" s="13" t="str">
        <f>PROPER(TRIM(SUBSTITUTE(B2954,"###"," ")))</f>
        <v>Modern X</v>
      </c>
      <c r="N2954" s="13" t="str">
        <f>PROPER(TRIM(SUBSTITUTE(C2954,"###"," ")))</f>
        <v>Electronics</v>
      </c>
      <c r="O2954" s="13" t="str">
        <f>PROPER(TRIM(SUBSTITUTE(D2954,"###"," ")))</f>
        <v>Quickstock</v>
      </c>
      <c r="P2954" s="13" t="str">
        <f t="shared" si="322"/>
        <v>Modern X</v>
      </c>
      <c r="Q2954" s="34" t="str">
        <f t="shared" si="323"/>
        <v>Electronics</v>
      </c>
      <c r="R2954" s="13" t="str">
        <f t="shared" si="324"/>
        <v>Quickstock</v>
      </c>
      <c r="S2954" s="35">
        <f t="shared" si="325"/>
        <v>89</v>
      </c>
      <c r="T2954" s="35">
        <f t="shared" si="326"/>
        <v>86</v>
      </c>
      <c r="U2954" s="14">
        <f t="shared" si="327"/>
        <v>2174.91</v>
      </c>
      <c r="V2954" s="14">
        <f t="shared" si="328"/>
        <v>193566.99</v>
      </c>
      <c r="W2954" s="13" t="str">
        <v>In Stock</v>
      </c>
      <c r="X2954" s="13" t="str">
        <v>No</v>
      </c>
      <c r="Y2954" s="13">
        <v>0</v>
      </c>
    </row>
    <row r="2955" spans="1:25" x14ac:dyDescent="0.3">
      <c r="A2955" s="31" t="s">
        <v>5821</v>
      </c>
      <c r="B2955" s="31" t="s">
        <v>5822</v>
      </c>
      <c r="C2955" s="31" t="s">
        <v>44</v>
      </c>
      <c r="D2955" s="31" t="s">
        <v>45</v>
      </c>
      <c r="E2955" s="31">
        <v>61</v>
      </c>
      <c r="F2955" s="31">
        <v>98</v>
      </c>
      <c r="G2955" s="31">
        <v>4534.04</v>
      </c>
      <c r="H2955" s="31">
        <v>276576.44</v>
      </c>
      <c r="I2955" s="32">
        <v>45837</v>
      </c>
      <c r="J2955" s="32">
        <v>45857</v>
      </c>
      <c r="K2955" s="31" t="s">
        <v>25</v>
      </c>
      <c r="L2955" s="33" t="s">
        <v>21</v>
      </c>
      <c r="M2955" s="13" t="str">
        <f>PROPER(TRIM(SUBSTITUTE(B2955,"###"," ")))</f>
        <v>Right Plus</v>
      </c>
      <c r="N2955" s="13" t="str">
        <f>PROPER(TRIM(SUBSTITUTE(C2955,"###"," ")))</f>
        <v>Groceries</v>
      </c>
      <c r="O2955" s="13" t="str">
        <f>PROPER(TRIM(SUBSTITUTE(D2955,"###"," ")))</f>
        <v>Retailmart Inc</v>
      </c>
      <c r="P2955" s="13" t="str">
        <f t="shared" si="322"/>
        <v>Right Plus</v>
      </c>
      <c r="Q2955" s="34" t="str">
        <f t="shared" si="323"/>
        <v>Groceries</v>
      </c>
      <c r="R2955" s="13" t="str">
        <f t="shared" si="324"/>
        <v>Retailmart Inc</v>
      </c>
      <c r="S2955" s="35">
        <f t="shared" si="325"/>
        <v>61</v>
      </c>
      <c r="T2955" s="35">
        <f t="shared" si="326"/>
        <v>98</v>
      </c>
      <c r="U2955" s="14">
        <f t="shared" si="327"/>
        <v>4534.04</v>
      </c>
      <c r="V2955" s="14">
        <f t="shared" si="328"/>
        <v>276576.44</v>
      </c>
      <c r="W2955" s="13" t="str">
        <v>Low Stock</v>
      </c>
      <c r="X2955" s="13" t="str">
        <v>Yes</v>
      </c>
      <c r="Y2955" s="13">
        <v>1</v>
      </c>
    </row>
    <row r="2956" spans="1:25" x14ac:dyDescent="0.3">
      <c r="A2956" s="31" t="s">
        <v>5823</v>
      </c>
      <c r="B2956" s="31" t="s">
        <v>5824</v>
      </c>
      <c r="C2956" s="31" t="s">
        <v>14</v>
      </c>
      <c r="D2956" s="13"/>
      <c r="E2956" s="31">
        <v>150</v>
      </c>
      <c r="F2956" s="31">
        <v>64</v>
      </c>
      <c r="G2956" s="31">
        <v>3532.19</v>
      </c>
      <c r="H2956" s="31">
        <v>529828.5</v>
      </c>
      <c r="I2956" s="32">
        <v>45747</v>
      </c>
      <c r="J2956" s="32">
        <v>45914</v>
      </c>
      <c r="K2956" s="31" t="s">
        <v>16</v>
      </c>
      <c r="L2956" s="33" t="s">
        <v>58</v>
      </c>
      <c r="M2956" s="13" t="str">
        <f>PROPER(TRIM(SUBSTITUTE(B2956,"###"," ")))</f>
        <v>Early Plus</v>
      </c>
      <c r="N2956" s="13" t="str">
        <f>PROPER(TRIM(SUBSTITUTE(C2956,"###"," ")))</f>
        <v>Clothing</v>
      </c>
      <c r="O2956" s="13" t="str">
        <f>PROPER(TRIM(SUBSTITUTE(D2956,"###"," ")))</f>
        <v/>
      </c>
      <c r="P2956" s="13" t="str">
        <f t="shared" si="322"/>
        <v>Early Plus</v>
      </c>
      <c r="Q2956" s="34" t="str">
        <f t="shared" si="323"/>
        <v>Clothing</v>
      </c>
      <c r="R2956" s="13" t="str">
        <f t="shared" si="324"/>
        <v>Others</v>
      </c>
      <c r="S2956" s="35">
        <f t="shared" si="325"/>
        <v>150</v>
      </c>
      <c r="T2956" s="35">
        <f t="shared" si="326"/>
        <v>64</v>
      </c>
      <c r="U2956" s="14">
        <f t="shared" si="327"/>
        <v>3532.19</v>
      </c>
      <c r="V2956" s="14">
        <f t="shared" si="328"/>
        <v>529828.5</v>
      </c>
      <c r="W2956" s="13" t="str">
        <v>In Stock</v>
      </c>
      <c r="X2956" s="13" t="str">
        <v>No</v>
      </c>
      <c r="Y2956" s="13">
        <v>0</v>
      </c>
    </row>
    <row r="2957" spans="1:25" x14ac:dyDescent="0.3">
      <c r="A2957" s="31" t="s">
        <v>5825</v>
      </c>
      <c r="B2957" s="31" t="s">
        <v>691</v>
      </c>
      <c r="C2957" s="31" t="s">
        <v>20</v>
      </c>
      <c r="D2957" s="31" t="s">
        <v>15</v>
      </c>
      <c r="E2957" s="31">
        <v>39</v>
      </c>
      <c r="F2957" s="31">
        <v>82</v>
      </c>
      <c r="G2957" s="31">
        <v>11559.6</v>
      </c>
      <c r="H2957" s="31">
        <v>450824.4</v>
      </c>
      <c r="I2957" s="32">
        <v>45751</v>
      </c>
      <c r="J2957" s="32">
        <v>45896</v>
      </c>
      <c r="K2957" s="31" t="s">
        <v>16</v>
      </c>
      <c r="L2957" s="33" t="s">
        <v>21</v>
      </c>
      <c r="M2957" s="13" t="str">
        <f>PROPER(TRIM(SUBSTITUTE(B2957,"###"," ")))</f>
        <v>Director Plus</v>
      </c>
      <c r="N2957" s="13" t="str">
        <f>PROPER(TRIM(SUBSTITUTE(C2957,"###"," ")))</f>
        <v>Toys</v>
      </c>
      <c r="O2957" s="13" t="str">
        <f>PROPER(TRIM(SUBSTITUTE(D2957,"###"," ")))</f>
        <v>Global Traders</v>
      </c>
      <c r="P2957" s="13" t="str">
        <f t="shared" si="322"/>
        <v>Director Plus</v>
      </c>
      <c r="Q2957" s="34" t="str">
        <f t="shared" si="323"/>
        <v>Toys</v>
      </c>
      <c r="R2957" s="13" t="str">
        <f t="shared" si="324"/>
        <v>Global Traders</v>
      </c>
      <c r="S2957" s="35">
        <f t="shared" si="325"/>
        <v>39</v>
      </c>
      <c r="T2957" s="35">
        <f t="shared" si="326"/>
        <v>82</v>
      </c>
      <c r="U2957" s="14">
        <f t="shared" si="327"/>
        <v>11559.6</v>
      </c>
      <c r="V2957" s="14">
        <f t="shared" si="328"/>
        <v>450824.4</v>
      </c>
      <c r="W2957" s="13" t="str">
        <v>Low Stock</v>
      </c>
      <c r="X2957" s="13" t="str">
        <v>Yes</v>
      </c>
      <c r="Y2957" s="13">
        <v>1</v>
      </c>
    </row>
    <row r="2958" spans="1:25" x14ac:dyDescent="0.3">
      <c r="A2958" s="31" t="s">
        <v>5826</v>
      </c>
      <c r="B2958" s="31" t="s">
        <v>839</v>
      </c>
      <c r="C2958" s="31" t="s">
        <v>20</v>
      </c>
      <c r="D2958" s="31" t="s">
        <v>53</v>
      </c>
      <c r="E2958" s="31">
        <v>116</v>
      </c>
      <c r="F2958" s="31">
        <v>94</v>
      </c>
      <c r="G2958" s="31">
        <v>10227.26</v>
      </c>
      <c r="H2958" s="31">
        <v>1186362.1599999999</v>
      </c>
      <c r="I2958" s="32">
        <v>45823</v>
      </c>
      <c r="J2958" s="32">
        <v>45914</v>
      </c>
      <c r="K2958" s="31" t="s">
        <v>29</v>
      </c>
      <c r="L2958" s="33" t="s">
        <v>21</v>
      </c>
      <c r="M2958" s="13" t="str">
        <f>PROPER(TRIM(SUBSTITUTE(B2958,"###"," ")))</f>
        <v>Floor Plus</v>
      </c>
      <c r="N2958" s="13" t="str">
        <f>PROPER(TRIM(SUBSTITUTE(C2958,"###"," ")))</f>
        <v>Toys</v>
      </c>
      <c r="O2958" s="13" t="str">
        <f>PROPER(TRIM(SUBSTITUTE(D2958,"###"," ")))</f>
        <v>Abc Pvt Ltd</v>
      </c>
      <c r="P2958" s="13" t="str">
        <f t="shared" si="322"/>
        <v>Floor Plus</v>
      </c>
      <c r="Q2958" s="34" t="str">
        <f t="shared" si="323"/>
        <v>Toys</v>
      </c>
      <c r="R2958" s="13" t="str">
        <f t="shared" si="324"/>
        <v>Abc Pvt Ltd</v>
      </c>
      <c r="S2958" s="35">
        <f t="shared" si="325"/>
        <v>116</v>
      </c>
      <c r="T2958" s="35">
        <f t="shared" si="326"/>
        <v>94</v>
      </c>
      <c r="U2958" s="14">
        <f t="shared" si="327"/>
        <v>10227.26</v>
      </c>
      <c r="V2958" s="14">
        <f t="shared" si="328"/>
        <v>1186362.1599999999</v>
      </c>
      <c r="W2958" s="13" t="str">
        <v>In Stock</v>
      </c>
      <c r="X2958" s="13" t="str">
        <v>No</v>
      </c>
      <c r="Y2958" s="13">
        <v>0</v>
      </c>
    </row>
    <row r="2959" spans="1:25" x14ac:dyDescent="0.3">
      <c r="A2959" s="31" t="s">
        <v>5827</v>
      </c>
      <c r="B2959" s="31" t="s">
        <v>3120</v>
      </c>
      <c r="C2959" s="31" t="s">
        <v>20</v>
      </c>
      <c r="D2959" s="31" t="s">
        <v>41</v>
      </c>
      <c r="E2959" s="31">
        <v>158</v>
      </c>
      <c r="F2959" s="31">
        <v>52</v>
      </c>
      <c r="G2959" s="31">
        <v>6806.66</v>
      </c>
      <c r="H2959" s="31">
        <v>1075452.28</v>
      </c>
      <c r="I2959" s="32">
        <v>45676</v>
      </c>
      <c r="J2959" s="32">
        <v>45872</v>
      </c>
      <c r="K2959" s="31" t="s">
        <v>46</v>
      </c>
      <c r="L2959" s="33" t="s">
        <v>58</v>
      </c>
      <c r="M2959" s="13" t="str">
        <f>PROPER(TRIM(SUBSTITUTE(B2959,"###"," ")))</f>
        <v>Explain X</v>
      </c>
      <c r="N2959" s="13" t="str">
        <f>PROPER(TRIM(SUBSTITUTE(C2959,"###"," ")))</f>
        <v>Toys</v>
      </c>
      <c r="O2959" s="13" t="str">
        <f>PROPER(TRIM(SUBSTITUTE(D2959,"###"," ")))</f>
        <v>Quickstock</v>
      </c>
      <c r="P2959" s="13" t="str">
        <f t="shared" si="322"/>
        <v>Explain X</v>
      </c>
      <c r="Q2959" s="34" t="str">
        <f t="shared" si="323"/>
        <v>Toys</v>
      </c>
      <c r="R2959" s="13" t="str">
        <f t="shared" si="324"/>
        <v>Quickstock</v>
      </c>
      <c r="S2959" s="35">
        <f t="shared" si="325"/>
        <v>158</v>
      </c>
      <c r="T2959" s="35">
        <f t="shared" si="326"/>
        <v>52</v>
      </c>
      <c r="U2959" s="14">
        <f t="shared" si="327"/>
        <v>6806.66</v>
      </c>
      <c r="V2959" s="14">
        <f t="shared" si="328"/>
        <v>1075452.28</v>
      </c>
      <c r="W2959" s="13" t="str">
        <v>In Stock</v>
      </c>
      <c r="X2959" s="13" t="str">
        <v>No</v>
      </c>
      <c r="Y2959" s="13">
        <v>0</v>
      </c>
    </row>
    <row r="2960" spans="1:25" x14ac:dyDescent="0.3">
      <c r="A2960" s="31" t="s">
        <v>5828</v>
      </c>
      <c r="B2960" s="31" t="s">
        <v>5829</v>
      </c>
      <c r="C2960" s="31" t="s">
        <v>40</v>
      </c>
      <c r="D2960" s="31" t="s">
        <v>24</v>
      </c>
      <c r="E2960" s="31">
        <v>171</v>
      </c>
      <c r="F2960" s="13"/>
      <c r="G2960" s="31">
        <v>4374.4399999999996</v>
      </c>
      <c r="H2960" s="31">
        <v>748029.23999999987</v>
      </c>
      <c r="I2960" s="32">
        <v>45693</v>
      </c>
      <c r="J2960" s="32">
        <v>45898</v>
      </c>
      <c r="K2960" s="31" t="s">
        <v>54</v>
      </c>
      <c r="L2960" s="33" t="s">
        <v>58</v>
      </c>
      <c r="M2960" s="13" t="str">
        <f>PROPER(TRIM(SUBSTITUTE(B2960,"###"," ")))</f>
        <v>Full Lite</v>
      </c>
      <c r="N2960" s="13" t="str">
        <f>PROPER(TRIM(SUBSTITUTE(C2960,"###"," ")))</f>
        <v>Electronics</v>
      </c>
      <c r="O2960" s="13" t="str">
        <f>PROPER(TRIM(SUBSTITUTE(D2960,"###"," ")))</f>
        <v>Omni Suppliers</v>
      </c>
      <c r="P2960" s="13" t="str">
        <f t="shared" si="322"/>
        <v>Full Lite</v>
      </c>
      <c r="Q2960" s="34" t="str">
        <f t="shared" si="323"/>
        <v>Electronics</v>
      </c>
      <c r="R2960" s="13" t="str">
        <f t="shared" si="324"/>
        <v>Omni Suppliers</v>
      </c>
      <c r="S2960" s="35">
        <f t="shared" si="325"/>
        <v>171</v>
      </c>
      <c r="T2960" s="35">
        <f t="shared" si="326"/>
        <v>0</v>
      </c>
      <c r="U2960" s="14">
        <f t="shared" si="327"/>
        <v>4374.4399999999996</v>
      </c>
      <c r="V2960" s="14">
        <f t="shared" si="328"/>
        <v>748029.23999999987</v>
      </c>
      <c r="W2960" s="13" t="str">
        <v>In Stock</v>
      </c>
      <c r="X2960" s="13" t="str">
        <v>No</v>
      </c>
      <c r="Y2960" s="13">
        <v>0</v>
      </c>
    </row>
    <row r="2961" spans="1:25" x14ac:dyDescent="0.3">
      <c r="A2961" s="31" t="s">
        <v>5830</v>
      </c>
      <c r="B2961" s="31" t="s">
        <v>5831</v>
      </c>
      <c r="C2961" s="31" t="s">
        <v>20</v>
      </c>
      <c r="D2961" s="31" t="s">
        <v>53</v>
      </c>
      <c r="E2961" s="31">
        <v>95</v>
      </c>
      <c r="F2961" s="31">
        <v>85</v>
      </c>
      <c r="G2961" s="31">
        <v>3975.96</v>
      </c>
      <c r="H2961" s="31">
        <v>377716.2</v>
      </c>
      <c r="I2961" s="32">
        <v>45819</v>
      </c>
      <c r="J2961" s="32">
        <v>45903</v>
      </c>
      <c r="K2961" s="13"/>
      <c r="L2961" s="33" t="s">
        <v>30</v>
      </c>
      <c r="M2961" s="13" t="str">
        <f>PROPER(TRIM(SUBSTITUTE(B2961,"###"," ")))</f>
        <v>Very Plus</v>
      </c>
      <c r="N2961" s="13" t="str">
        <f>PROPER(TRIM(SUBSTITUTE(C2961,"###"," ")))</f>
        <v>Toys</v>
      </c>
      <c r="O2961" s="13" t="str">
        <f>PROPER(TRIM(SUBSTITUTE(D2961,"###"," ")))</f>
        <v>Abc Pvt Ltd</v>
      </c>
      <c r="P2961" s="13" t="str">
        <f t="shared" si="322"/>
        <v>Very Plus</v>
      </c>
      <c r="Q2961" s="34" t="str">
        <f t="shared" si="323"/>
        <v>Toys</v>
      </c>
      <c r="R2961" s="13" t="str">
        <f t="shared" si="324"/>
        <v>Abc Pvt Ltd</v>
      </c>
      <c r="S2961" s="35">
        <f t="shared" si="325"/>
        <v>95</v>
      </c>
      <c r="T2961" s="35">
        <f t="shared" si="326"/>
        <v>85</v>
      </c>
      <c r="U2961" s="14">
        <f t="shared" si="327"/>
        <v>3975.96</v>
      </c>
      <c r="V2961" s="14">
        <f t="shared" si="328"/>
        <v>377716.2</v>
      </c>
      <c r="W2961" s="13" t="str">
        <v>In Stock</v>
      </c>
      <c r="X2961" s="13" t="str">
        <v>No</v>
      </c>
      <c r="Y2961" s="13">
        <v>0</v>
      </c>
    </row>
    <row r="2962" spans="1:25" x14ac:dyDescent="0.3">
      <c r="A2962" s="31" t="s">
        <v>5833</v>
      </c>
      <c r="B2962" s="31" t="s">
        <v>5834</v>
      </c>
      <c r="C2962" s="31" t="s">
        <v>44</v>
      </c>
      <c r="D2962" s="31" t="s">
        <v>41</v>
      </c>
      <c r="E2962" s="31">
        <v>130</v>
      </c>
      <c r="F2962" s="31">
        <v>65</v>
      </c>
      <c r="G2962" s="31">
        <v>1955.95</v>
      </c>
      <c r="H2962" s="31">
        <v>254273.5</v>
      </c>
      <c r="I2962" s="32">
        <v>45684</v>
      </c>
      <c r="J2962" s="32">
        <v>45857</v>
      </c>
      <c r="K2962" s="31" t="s">
        <v>46</v>
      </c>
      <c r="L2962" s="33" t="s">
        <v>58</v>
      </c>
      <c r="M2962" s="13" t="str">
        <f>PROPER(TRIM(SUBSTITUTE(B2962,"###"," ")))</f>
        <v>Case Plus</v>
      </c>
      <c r="N2962" s="13" t="str">
        <f>PROPER(TRIM(SUBSTITUTE(C2962,"###"," ")))</f>
        <v>Groceries</v>
      </c>
      <c r="O2962" s="13" t="str">
        <f>PROPER(TRIM(SUBSTITUTE(D2962,"###"," ")))</f>
        <v>Quickstock</v>
      </c>
      <c r="P2962" s="13" t="str">
        <f t="shared" si="322"/>
        <v>Case Plus</v>
      </c>
      <c r="Q2962" s="34" t="str">
        <f t="shared" si="323"/>
        <v>Groceries</v>
      </c>
      <c r="R2962" s="13" t="str">
        <f t="shared" si="324"/>
        <v>Quickstock</v>
      </c>
      <c r="S2962" s="35">
        <f t="shared" si="325"/>
        <v>130</v>
      </c>
      <c r="T2962" s="35">
        <f t="shared" si="326"/>
        <v>65</v>
      </c>
      <c r="U2962" s="14">
        <f t="shared" si="327"/>
        <v>1955.95</v>
      </c>
      <c r="V2962" s="14">
        <f t="shared" si="328"/>
        <v>254273.5</v>
      </c>
      <c r="W2962" s="13" t="str">
        <v>In Stock</v>
      </c>
      <c r="X2962" s="13" t="str">
        <v>No</v>
      </c>
      <c r="Y2962" s="13">
        <v>0</v>
      </c>
    </row>
    <row r="2963" spans="1:25" x14ac:dyDescent="0.3">
      <c r="A2963" s="31" t="s">
        <v>5836</v>
      </c>
      <c r="B2963" s="31" t="s">
        <v>5837</v>
      </c>
      <c r="C2963" s="31" t="s">
        <v>14</v>
      </c>
      <c r="D2963" s="31" t="s">
        <v>15</v>
      </c>
      <c r="E2963" s="31">
        <v>62</v>
      </c>
      <c r="F2963" s="13"/>
      <c r="G2963" s="31">
        <v>6629.83</v>
      </c>
      <c r="H2963" s="31">
        <v>411049.46</v>
      </c>
      <c r="I2963" s="32">
        <v>45793</v>
      </c>
      <c r="J2963" s="32">
        <v>45869</v>
      </c>
      <c r="K2963" s="31" t="s">
        <v>54</v>
      </c>
      <c r="L2963" s="33" t="s">
        <v>30</v>
      </c>
      <c r="M2963" s="13" t="str">
        <f>PROPER(TRIM(SUBSTITUTE(B2963,"###"," ")))</f>
        <v>Region Mini</v>
      </c>
      <c r="N2963" s="13" t="str">
        <f>PROPER(TRIM(SUBSTITUTE(C2963,"###"," ")))</f>
        <v>Clothing</v>
      </c>
      <c r="O2963" s="13" t="str">
        <f>PROPER(TRIM(SUBSTITUTE(D2963,"###"," ")))</f>
        <v>Global Traders</v>
      </c>
      <c r="P2963" s="13" t="str">
        <f t="shared" si="322"/>
        <v>Region Mini</v>
      </c>
      <c r="Q2963" s="34" t="str">
        <f t="shared" si="323"/>
        <v>Clothing</v>
      </c>
      <c r="R2963" s="13" t="str">
        <f t="shared" si="324"/>
        <v>Global Traders</v>
      </c>
      <c r="S2963" s="35">
        <f t="shared" si="325"/>
        <v>62</v>
      </c>
      <c r="T2963" s="35">
        <f t="shared" si="326"/>
        <v>0</v>
      </c>
      <c r="U2963" s="14">
        <f t="shared" si="327"/>
        <v>6629.83</v>
      </c>
      <c r="V2963" s="14">
        <f t="shared" si="328"/>
        <v>411049.46</v>
      </c>
      <c r="W2963" s="13" t="str">
        <v>In Stock</v>
      </c>
      <c r="X2963" s="13" t="str">
        <v>No</v>
      </c>
      <c r="Y2963" s="13">
        <v>0</v>
      </c>
    </row>
    <row r="2964" spans="1:25" x14ac:dyDescent="0.3">
      <c r="A2964" s="31" t="s">
        <v>5838</v>
      </c>
      <c r="B2964" s="31" t="s">
        <v>5839</v>
      </c>
      <c r="C2964" s="31" t="s">
        <v>20</v>
      </c>
      <c r="D2964" s="31" t="s">
        <v>15</v>
      </c>
      <c r="E2964" s="31">
        <v>189</v>
      </c>
      <c r="F2964" s="13"/>
      <c r="G2964" s="31">
        <v>14545.83</v>
      </c>
      <c r="H2964" s="31">
        <v>2749161.87</v>
      </c>
      <c r="I2964" s="32">
        <v>45703</v>
      </c>
      <c r="J2964" s="32">
        <v>45895</v>
      </c>
      <c r="K2964" s="31" t="s">
        <v>25</v>
      </c>
      <c r="L2964" s="33" t="s">
        <v>30</v>
      </c>
      <c r="M2964" s="13" t="str">
        <f>PROPER(TRIM(SUBSTITUTE(B2964,"###"," ")))</f>
        <v>Beyond Lite</v>
      </c>
      <c r="N2964" s="13" t="str">
        <f>PROPER(TRIM(SUBSTITUTE(C2964,"###"," ")))</f>
        <v>Toys</v>
      </c>
      <c r="O2964" s="13" t="str">
        <f>PROPER(TRIM(SUBSTITUTE(D2964,"###"," ")))</f>
        <v>Global Traders</v>
      </c>
      <c r="P2964" s="13" t="str">
        <f t="shared" si="322"/>
        <v>Beyond Lite</v>
      </c>
      <c r="Q2964" s="34" t="str">
        <f t="shared" si="323"/>
        <v>Toys</v>
      </c>
      <c r="R2964" s="13" t="str">
        <f t="shared" si="324"/>
        <v>Global Traders</v>
      </c>
      <c r="S2964" s="35">
        <f t="shared" si="325"/>
        <v>189</v>
      </c>
      <c r="T2964" s="35">
        <f t="shared" si="326"/>
        <v>0</v>
      </c>
      <c r="U2964" s="14">
        <f t="shared" si="327"/>
        <v>14545.83</v>
      </c>
      <c r="V2964" s="14">
        <f t="shared" si="328"/>
        <v>2749161.87</v>
      </c>
      <c r="W2964" s="13" t="str">
        <v>In Stock</v>
      </c>
      <c r="X2964" s="13" t="str">
        <v>No</v>
      </c>
      <c r="Y2964" s="13">
        <v>0</v>
      </c>
    </row>
    <row r="2965" spans="1:25" x14ac:dyDescent="0.3">
      <c r="A2965" s="31" t="s">
        <v>5840</v>
      </c>
      <c r="B2965" s="31" t="s">
        <v>3326</v>
      </c>
      <c r="C2965" s="31" t="s">
        <v>14</v>
      </c>
      <c r="D2965" s="31" t="s">
        <v>15</v>
      </c>
      <c r="E2965" s="31">
        <v>173</v>
      </c>
      <c r="F2965" s="31">
        <v>94</v>
      </c>
      <c r="G2965" s="31">
        <v>8117.28</v>
      </c>
      <c r="H2965" s="31">
        <v>1404289.44</v>
      </c>
      <c r="I2965" s="32">
        <v>45762</v>
      </c>
      <c r="J2965" s="32">
        <v>45942</v>
      </c>
      <c r="K2965" s="31" t="s">
        <v>57</v>
      </c>
      <c r="L2965" s="33" t="s">
        <v>33</v>
      </c>
      <c r="M2965" s="13" t="str">
        <f>PROPER(TRIM(SUBSTITUTE(B2965,"###"," ")))</f>
        <v>Garden X</v>
      </c>
      <c r="N2965" s="13" t="str">
        <f>PROPER(TRIM(SUBSTITUTE(C2965,"###"," ")))</f>
        <v>Clothing</v>
      </c>
      <c r="O2965" s="13" t="str">
        <f>PROPER(TRIM(SUBSTITUTE(D2965,"###"," ")))</f>
        <v>Global Traders</v>
      </c>
      <c r="P2965" s="13" t="str">
        <f t="shared" si="322"/>
        <v>Garden X</v>
      </c>
      <c r="Q2965" s="34" t="str">
        <f t="shared" si="323"/>
        <v>Clothing</v>
      </c>
      <c r="R2965" s="13" t="str">
        <f t="shared" si="324"/>
        <v>Global Traders</v>
      </c>
      <c r="S2965" s="35">
        <f t="shared" si="325"/>
        <v>173</v>
      </c>
      <c r="T2965" s="35">
        <f t="shared" si="326"/>
        <v>94</v>
      </c>
      <c r="U2965" s="14">
        <f t="shared" si="327"/>
        <v>8117.28</v>
      </c>
      <c r="V2965" s="14">
        <f t="shared" si="328"/>
        <v>1404289.44</v>
      </c>
      <c r="W2965" s="13" t="str">
        <v>In Stock</v>
      </c>
      <c r="X2965" s="13" t="str">
        <v>No</v>
      </c>
      <c r="Y2965" s="13">
        <v>0</v>
      </c>
    </row>
    <row r="2966" spans="1:25" x14ac:dyDescent="0.3">
      <c r="A2966" s="31" t="s">
        <v>5842</v>
      </c>
      <c r="B2966" s="31" t="s">
        <v>5843</v>
      </c>
      <c r="C2966" s="31" t="s">
        <v>14</v>
      </c>
      <c r="D2966" s="31" t="s">
        <v>24</v>
      </c>
      <c r="E2966" s="31">
        <v>196</v>
      </c>
      <c r="F2966" s="31">
        <v>54</v>
      </c>
      <c r="G2966" s="31">
        <v>11595.08</v>
      </c>
      <c r="H2966" s="31">
        <v>2272635.6800000002</v>
      </c>
      <c r="I2966" s="32">
        <v>45840</v>
      </c>
      <c r="J2966" s="32">
        <v>45932</v>
      </c>
      <c r="K2966" s="31" t="s">
        <v>46</v>
      </c>
      <c r="L2966" s="33" t="s">
        <v>58</v>
      </c>
      <c r="M2966" s="13" t="str">
        <f>PROPER(TRIM(SUBSTITUTE(B2966,"###"," ")))</f>
        <v>Little Pro</v>
      </c>
      <c r="N2966" s="13" t="str">
        <f>PROPER(TRIM(SUBSTITUTE(C2966,"###"," ")))</f>
        <v>Clothing</v>
      </c>
      <c r="O2966" s="13" t="str">
        <f>PROPER(TRIM(SUBSTITUTE(D2966,"###"," ")))</f>
        <v>Omni Suppliers</v>
      </c>
      <c r="P2966" s="13" t="str">
        <f t="shared" si="322"/>
        <v>Little Pro</v>
      </c>
      <c r="Q2966" s="34" t="str">
        <f t="shared" si="323"/>
        <v>Clothing</v>
      </c>
      <c r="R2966" s="13" t="str">
        <f t="shared" si="324"/>
        <v>Omni Suppliers</v>
      </c>
      <c r="S2966" s="35">
        <f t="shared" si="325"/>
        <v>196</v>
      </c>
      <c r="T2966" s="35">
        <f t="shared" si="326"/>
        <v>54</v>
      </c>
      <c r="U2966" s="14">
        <f t="shared" si="327"/>
        <v>11595.08</v>
      </c>
      <c r="V2966" s="14">
        <f t="shared" si="328"/>
        <v>2272635.6800000002</v>
      </c>
      <c r="W2966" s="13" t="str">
        <v>In Stock</v>
      </c>
      <c r="X2966" s="13" t="str">
        <v>No</v>
      </c>
      <c r="Y2966" s="13">
        <v>0</v>
      </c>
    </row>
    <row r="2967" spans="1:25" x14ac:dyDescent="0.3">
      <c r="A2967" s="31" t="s">
        <v>5844</v>
      </c>
      <c r="B2967" s="31" t="s">
        <v>5845</v>
      </c>
      <c r="C2967" s="31" t="s">
        <v>44</v>
      </c>
      <c r="D2967" s="31" t="s">
        <v>15</v>
      </c>
      <c r="E2967" s="31">
        <v>114</v>
      </c>
      <c r="F2967" s="31">
        <v>70</v>
      </c>
      <c r="G2967" s="31">
        <v>684.19</v>
      </c>
      <c r="H2967" s="31">
        <v>77997.66</v>
      </c>
      <c r="I2967" s="32">
        <v>45843</v>
      </c>
      <c r="J2967" s="32">
        <v>45924</v>
      </c>
      <c r="K2967" s="31" t="s">
        <v>29</v>
      </c>
      <c r="L2967" s="33" t="s">
        <v>21</v>
      </c>
      <c r="M2967" s="13" t="str">
        <f>PROPER(TRIM(SUBSTITUTE(B2967,"###"," ")))</f>
        <v>End Max</v>
      </c>
      <c r="N2967" s="13" t="str">
        <f>PROPER(TRIM(SUBSTITUTE(C2967,"###"," ")))</f>
        <v>Groceries</v>
      </c>
      <c r="O2967" s="13" t="str">
        <f>PROPER(TRIM(SUBSTITUTE(D2967,"###"," ")))</f>
        <v>Global Traders</v>
      </c>
      <c r="P2967" s="13" t="str">
        <f t="shared" si="322"/>
        <v>End Max</v>
      </c>
      <c r="Q2967" s="34" t="str">
        <f t="shared" si="323"/>
        <v>Groceries</v>
      </c>
      <c r="R2967" s="13" t="str">
        <f t="shared" si="324"/>
        <v>Global Traders</v>
      </c>
      <c r="S2967" s="35">
        <f t="shared" si="325"/>
        <v>114</v>
      </c>
      <c r="T2967" s="35">
        <f t="shared" si="326"/>
        <v>70</v>
      </c>
      <c r="U2967" s="14">
        <f t="shared" si="327"/>
        <v>684.19</v>
      </c>
      <c r="V2967" s="14">
        <f t="shared" si="328"/>
        <v>77997.66</v>
      </c>
      <c r="W2967" s="13" t="str">
        <v>In Stock</v>
      </c>
      <c r="X2967" s="13" t="str">
        <v>No</v>
      </c>
      <c r="Y2967" s="13">
        <v>0</v>
      </c>
    </row>
    <row r="2968" spans="1:25" x14ac:dyDescent="0.3">
      <c r="A2968" s="31" t="s">
        <v>5846</v>
      </c>
      <c r="B2968" s="31" t="s">
        <v>5847</v>
      </c>
      <c r="C2968" s="31" t="s">
        <v>20</v>
      </c>
      <c r="D2968" s="31" t="s">
        <v>15</v>
      </c>
      <c r="E2968" s="31">
        <v>119</v>
      </c>
      <c r="F2968" s="31">
        <v>26</v>
      </c>
      <c r="G2968" s="31">
        <v>6494.72</v>
      </c>
      <c r="H2968" s="31">
        <v>772871.68000000005</v>
      </c>
      <c r="I2968" s="32">
        <v>45847</v>
      </c>
      <c r="J2968" s="32">
        <v>45862</v>
      </c>
      <c r="K2968" s="31" t="s">
        <v>46</v>
      </c>
      <c r="L2968" s="33" t="s">
        <v>17</v>
      </c>
      <c r="M2968" s="13" t="str">
        <f>PROPER(TRIM(SUBSTITUTE(B2968,"###"," ")))</f>
        <v>Window Plus</v>
      </c>
      <c r="N2968" s="13" t="str">
        <f>PROPER(TRIM(SUBSTITUTE(C2968,"###"," ")))</f>
        <v>Toys</v>
      </c>
      <c r="O2968" s="13" t="str">
        <f>PROPER(TRIM(SUBSTITUTE(D2968,"###"," ")))</f>
        <v>Global Traders</v>
      </c>
      <c r="P2968" s="13" t="str">
        <f t="shared" si="322"/>
        <v>Window Plus</v>
      </c>
      <c r="Q2968" s="34" t="str">
        <f t="shared" si="323"/>
        <v>Toys</v>
      </c>
      <c r="R2968" s="13" t="str">
        <f t="shared" si="324"/>
        <v>Global Traders</v>
      </c>
      <c r="S2968" s="35">
        <f t="shared" si="325"/>
        <v>119</v>
      </c>
      <c r="T2968" s="35">
        <f t="shared" si="326"/>
        <v>26</v>
      </c>
      <c r="U2968" s="14">
        <f t="shared" si="327"/>
        <v>6494.72</v>
      </c>
      <c r="V2968" s="14">
        <f t="shared" si="328"/>
        <v>772871.68000000005</v>
      </c>
      <c r="W2968" s="13" t="str">
        <v>In Stock</v>
      </c>
      <c r="X2968" s="13" t="str">
        <v>No</v>
      </c>
      <c r="Y2968" s="13">
        <v>0</v>
      </c>
    </row>
    <row r="2969" spans="1:25" x14ac:dyDescent="0.3">
      <c r="A2969" s="31" t="s">
        <v>5849</v>
      </c>
      <c r="B2969" s="31" t="s">
        <v>2921</v>
      </c>
      <c r="C2969" s="31" t="s">
        <v>44</v>
      </c>
      <c r="D2969" s="31" t="s">
        <v>24</v>
      </c>
      <c r="E2969" s="31">
        <v>103</v>
      </c>
      <c r="F2969" s="31">
        <v>92</v>
      </c>
      <c r="G2969" s="31">
        <v>13438.69</v>
      </c>
      <c r="H2969" s="31">
        <v>1384185.07</v>
      </c>
      <c r="I2969" s="32">
        <v>45802</v>
      </c>
      <c r="J2969" s="32">
        <v>45879</v>
      </c>
      <c r="K2969" s="13"/>
      <c r="L2969" s="33" t="s">
        <v>30</v>
      </c>
      <c r="M2969" s="13" t="str">
        <f>PROPER(TRIM(SUBSTITUTE(B2969,"###"," ")))</f>
        <v>Radio X</v>
      </c>
      <c r="N2969" s="13" t="str">
        <f>PROPER(TRIM(SUBSTITUTE(C2969,"###"," ")))</f>
        <v>Groceries</v>
      </c>
      <c r="O2969" s="13" t="str">
        <f>PROPER(TRIM(SUBSTITUTE(D2969,"###"," ")))</f>
        <v>Omni Suppliers</v>
      </c>
      <c r="P2969" s="13" t="str">
        <f t="shared" si="322"/>
        <v>Radio X</v>
      </c>
      <c r="Q2969" s="34" t="str">
        <f t="shared" si="323"/>
        <v>Groceries</v>
      </c>
      <c r="R2969" s="13" t="str">
        <f t="shared" si="324"/>
        <v>Omni Suppliers</v>
      </c>
      <c r="S2969" s="35">
        <f t="shared" si="325"/>
        <v>103</v>
      </c>
      <c r="T2969" s="35">
        <f t="shared" si="326"/>
        <v>92</v>
      </c>
      <c r="U2969" s="14">
        <f t="shared" si="327"/>
        <v>13438.69</v>
      </c>
      <c r="V2969" s="14">
        <f t="shared" si="328"/>
        <v>1384185.07</v>
      </c>
      <c r="W2969" s="13" t="str">
        <v>In Stock</v>
      </c>
      <c r="X2969" s="13" t="str">
        <v>No</v>
      </c>
      <c r="Y2969" s="13">
        <v>0</v>
      </c>
    </row>
    <row r="2970" spans="1:25" x14ac:dyDescent="0.3">
      <c r="A2970" s="31" t="s">
        <v>5850</v>
      </c>
      <c r="B2970" s="31" t="s">
        <v>2536</v>
      </c>
      <c r="C2970" s="31" t="s">
        <v>28</v>
      </c>
      <c r="D2970" s="31" t="s">
        <v>41</v>
      </c>
      <c r="E2970" s="31">
        <v>134</v>
      </c>
      <c r="F2970" s="31">
        <v>36</v>
      </c>
      <c r="G2970" s="31">
        <v>1081.83</v>
      </c>
      <c r="H2970" s="31">
        <v>144965.22</v>
      </c>
      <c r="I2970" s="32">
        <v>45731</v>
      </c>
      <c r="J2970" s="32">
        <v>45938</v>
      </c>
      <c r="K2970" s="31" t="s">
        <v>29</v>
      </c>
      <c r="L2970" s="33" t="s">
        <v>58</v>
      </c>
      <c r="M2970" s="13" t="str">
        <f>PROPER(TRIM(SUBSTITUTE(B2970,"###"," ")))</f>
        <v>Clear Plus</v>
      </c>
      <c r="N2970" s="13" t="str">
        <f>PROPER(TRIM(SUBSTITUTE(C2970,"###"," ")))</f>
        <v>Furniture</v>
      </c>
      <c r="O2970" s="13" t="str">
        <f>PROPER(TRIM(SUBSTITUTE(D2970,"###"," ")))</f>
        <v>Quickstock</v>
      </c>
      <c r="P2970" s="13" t="str">
        <f t="shared" si="322"/>
        <v>Clear Plus</v>
      </c>
      <c r="Q2970" s="34" t="str">
        <f t="shared" si="323"/>
        <v>Furniture</v>
      </c>
      <c r="R2970" s="13" t="str">
        <f t="shared" si="324"/>
        <v>Quickstock</v>
      </c>
      <c r="S2970" s="35">
        <f t="shared" si="325"/>
        <v>134</v>
      </c>
      <c r="T2970" s="35">
        <f t="shared" si="326"/>
        <v>36</v>
      </c>
      <c r="U2970" s="14">
        <f t="shared" si="327"/>
        <v>1081.83</v>
      </c>
      <c r="V2970" s="14">
        <f t="shared" si="328"/>
        <v>144965.22</v>
      </c>
      <c r="W2970" s="13" t="str">
        <v>In Stock</v>
      </c>
      <c r="X2970" s="13" t="str">
        <v>No</v>
      </c>
      <c r="Y2970" s="13">
        <v>0</v>
      </c>
    </row>
    <row r="2971" spans="1:25" x14ac:dyDescent="0.3">
      <c r="A2971" s="31" t="s">
        <v>5851</v>
      </c>
      <c r="B2971" s="31" t="s">
        <v>4984</v>
      </c>
      <c r="C2971" s="31" t="s">
        <v>44</v>
      </c>
      <c r="D2971" s="31" t="s">
        <v>45</v>
      </c>
      <c r="E2971" s="31">
        <v>23</v>
      </c>
      <c r="F2971" s="31">
        <v>21</v>
      </c>
      <c r="G2971" s="31">
        <v>16160.73</v>
      </c>
      <c r="H2971" s="31">
        <v>371696.79</v>
      </c>
      <c r="I2971" s="32">
        <v>45803</v>
      </c>
      <c r="J2971" s="32">
        <v>45916</v>
      </c>
      <c r="K2971" s="31" t="s">
        <v>25</v>
      </c>
      <c r="L2971" s="33" t="s">
        <v>17</v>
      </c>
      <c r="M2971" s="13" t="str">
        <f>PROPER(TRIM(SUBSTITUTE(B2971,"###"," ")))</f>
        <v>Treat Mini</v>
      </c>
      <c r="N2971" s="13" t="str">
        <f>PROPER(TRIM(SUBSTITUTE(C2971,"###"," ")))</f>
        <v>Groceries</v>
      </c>
      <c r="O2971" s="13" t="str">
        <f>PROPER(TRIM(SUBSTITUTE(D2971,"###"," ")))</f>
        <v>Retailmart Inc</v>
      </c>
      <c r="P2971" s="13" t="str">
        <f t="shared" si="322"/>
        <v>Treat Mini</v>
      </c>
      <c r="Q2971" s="34" t="str">
        <f t="shared" si="323"/>
        <v>Groceries</v>
      </c>
      <c r="R2971" s="13" t="str">
        <f t="shared" si="324"/>
        <v>Retailmart Inc</v>
      </c>
      <c r="S2971" s="35">
        <f t="shared" si="325"/>
        <v>23</v>
      </c>
      <c r="T2971" s="35">
        <f t="shared" si="326"/>
        <v>21</v>
      </c>
      <c r="U2971" s="14">
        <f t="shared" si="327"/>
        <v>16160.73</v>
      </c>
      <c r="V2971" s="14">
        <f t="shared" si="328"/>
        <v>371696.79</v>
      </c>
      <c r="W2971" s="13" t="str">
        <v>In Stock</v>
      </c>
      <c r="X2971" s="13" t="str">
        <v>No</v>
      </c>
      <c r="Y2971" s="13">
        <v>0</v>
      </c>
    </row>
    <row r="2972" spans="1:25" x14ac:dyDescent="0.3">
      <c r="A2972" s="31" t="s">
        <v>5852</v>
      </c>
      <c r="B2972" s="31" t="s">
        <v>3347</v>
      </c>
      <c r="C2972" s="31" t="s">
        <v>44</v>
      </c>
      <c r="D2972" s="31" t="s">
        <v>53</v>
      </c>
      <c r="E2972" s="31">
        <v>160</v>
      </c>
      <c r="F2972" s="31">
        <v>40</v>
      </c>
      <c r="G2972" s="31">
        <v>8838.41</v>
      </c>
      <c r="H2972" s="31">
        <v>1414145.6</v>
      </c>
      <c r="I2972" s="32">
        <v>45746</v>
      </c>
      <c r="J2972" s="32">
        <v>45915</v>
      </c>
      <c r="K2972" s="31" t="s">
        <v>25</v>
      </c>
      <c r="L2972" s="33" t="s">
        <v>58</v>
      </c>
      <c r="M2972" s="13" t="str">
        <f>PROPER(TRIM(SUBSTITUTE(B2972,"###"," ")))</f>
        <v>Husband X</v>
      </c>
      <c r="N2972" s="13" t="str">
        <f>PROPER(TRIM(SUBSTITUTE(C2972,"###"," ")))</f>
        <v>Groceries</v>
      </c>
      <c r="O2972" s="13" t="str">
        <f>PROPER(TRIM(SUBSTITUTE(D2972,"###"," ")))</f>
        <v>Abc Pvt Ltd</v>
      </c>
      <c r="P2972" s="13" t="str">
        <f t="shared" si="322"/>
        <v>Husband X</v>
      </c>
      <c r="Q2972" s="34" t="str">
        <f t="shared" si="323"/>
        <v>Groceries</v>
      </c>
      <c r="R2972" s="13" t="str">
        <f t="shared" si="324"/>
        <v>Abc Pvt Ltd</v>
      </c>
      <c r="S2972" s="35">
        <f t="shared" si="325"/>
        <v>160</v>
      </c>
      <c r="T2972" s="35">
        <f t="shared" si="326"/>
        <v>40</v>
      </c>
      <c r="U2972" s="14">
        <f t="shared" si="327"/>
        <v>8838.41</v>
      </c>
      <c r="V2972" s="14">
        <f t="shared" si="328"/>
        <v>1414145.6</v>
      </c>
      <c r="W2972" s="13" t="str">
        <v>In Stock</v>
      </c>
      <c r="X2972" s="13" t="str">
        <v>No</v>
      </c>
      <c r="Y2972" s="13">
        <v>0</v>
      </c>
    </row>
    <row r="2973" spans="1:25" x14ac:dyDescent="0.3">
      <c r="A2973" s="31" t="s">
        <v>5853</v>
      </c>
      <c r="B2973" s="31" t="s">
        <v>5854</v>
      </c>
      <c r="C2973" s="31" t="s">
        <v>14</v>
      </c>
      <c r="D2973" s="31" t="s">
        <v>15</v>
      </c>
      <c r="E2973" s="31">
        <v>5</v>
      </c>
      <c r="F2973" s="31">
        <v>70</v>
      </c>
      <c r="G2973" s="31">
        <v>2784.34</v>
      </c>
      <c r="H2973" s="31">
        <v>13921.7</v>
      </c>
      <c r="I2973" s="32">
        <v>45752</v>
      </c>
      <c r="J2973" s="32">
        <v>45892</v>
      </c>
      <c r="K2973" s="31" t="s">
        <v>29</v>
      </c>
      <c r="L2973" s="33" t="s">
        <v>30</v>
      </c>
      <c r="M2973" s="13" t="str">
        <f>PROPER(TRIM(SUBSTITUTE(B2973,"###"," ")))</f>
        <v>Its X</v>
      </c>
      <c r="N2973" s="13" t="str">
        <f>PROPER(TRIM(SUBSTITUTE(C2973,"###"," ")))</f>
        <v>Clothing</v>
      </c>
      <c r="O2973" s="13" t="str">
        <f>PROPER(TRIM(SUBSTITUTE(D2973,"###"," ")))</f>
        <v>Global Traders</v>
      </c>
      <c r="P2973" s="13" t="str">
        <f t="shared" si="322"/>
        <v>Its X</v>
      </c>
      <c r="Q2973" s="34" t="str">
        <f t="shared" si="323"/>
        <v>Clothing</v>
      </c>
      <c r="R2973" s="13" t="str">
        <f t="shared" si="324"/>
        <v>Global Traders</v>
      </c>
      <c r="S2973" s="35">
        <f t="shared" si="325"/>
        <v>5</v>
      </c>
      <c r="T2973" s="35">
        <f t="shared" si="326"/>
        <v>70</v>
      </c>
      <c r="U2973" s="14">
        <f t="shared" si="327"/>
        <v>2784.34</v>
      </c>
      <c r="V2973" s="14">
        <f t="shared" si="328"/>
        <v>13921.7</v>
      </c>
      <c r="W2973" s="13" t="str">
        <v>Low Stock</v>
      </c>
      <c r="X2973" s="13" t="str">
        <v>Yes</v>
      </c>
      <c r="Y2973" s="13">
        <v>1</v>
      </c>
    </row>
    <row r="2974" spans="1:25" x14ac:dyDescent="0.3">
      <c r="A2974" s="31" t="s">
        <v>5855</v>
      </c>
      <c r="B2974" s="31" t="s">
        <v>5856</v>
      </c>
      <c r="C2974" s="31" t="s">
        <v>14</v>
      </c>
      <c r="D2974" s="31" t="s">
        <v>15</v>
      </c>
      <c r="E2974" s="31">
        <v>16</v>
      </c>
      <c r="F2974" s="31">
        <v>55</v>
      </c>
      <c r="G2974" s="31">
        <v>1043.32</v>
      </c>
      <c r="H2974" s="31">
        <v>16693.12</v>
      </c>
      <c r="I2974" s="32">
        <v>45709</v>
      </c>
      <c r="J2974" s="32">
        <v>45864</v>
      </c>
      <c r="K2974" s="13"/>
      <c r="L2974" s="33" t="s">
        <v>21</v>
      </c>
      <c r="M2974" s="13" t="str">
        <f>PROPER(TRIM(SUBSTITUTE(B2974,"###"," ")))</f>
        <v>Central Lite</v>
      </c>
      <c r="N2974" s="13" t="str">
        <f>PROPER(TRIM(SUBSTITUTE(C2974,"###"," ")))</f>
        <v>Clothing</v>
      </c>
      <c r="O2974" s="13" t="str">
        <f>PROPER(TRIM(SUBSTITUTE(D2974,"###"," ")))</f>
        <v>Global Traders</v>
      </c>
      <c r="P2974" s="13" t="str">
        <f t="shared" si="322"/>
        <v>Central Lite</v>
      </c>
      <c r="Q2974" s="34" t="str">
        <f t="shared" si="323"/>
        <v>Clothing</v>
      </c>
      <c r="R2974" s="13" t="str">
        <f t="shared" si="324"/>
        <v>Global Traders</v>
      </c>
      <c r="S2974" s="35">
        <f t="shared" si="325"/>
        <v>16</v>
      </c>
      <c r="T2974" s="35">
        <f t="shared" si="326"/>
        <v>55</v>
      </c>
      <c r="U2974" s="14">
        <f t="shared" si="327"/>
        <v>1043.32</v>
      </c>
      <c r="V2974" s="14">
        <f t="shared" si="328"/>
        <v>16693.12</v>
      </c>
      <c r="W2974" s="13" t="str">
        <v>Low Stock</v>
      </c>
      <c r="X2974" s="13" t="str">
        <v>Yes</v>
      </c>
      <c r="Y2974" s="13">
        <v>1</v>
      </c>
    </row>
    <row r="2975" spans="1:25" x14ac:dyDescent="0.3">
      <c r="A2975" s="31" t="s">
        <v>5857</v>
      </c>
      <c r="B2975" s="31" t="s">
        <v>5858</v>
      </c>
      <c r="C2975" s="31" t="s">
        <v>20</v>
      </c>
      <c r="D2975" s="31" t="s">
        <v>24</v>
      </c>
      <c r="E2975" s="31">
        <v>20</v>
      </c>
      <c r="F2975" s="31">
        <v>37</v>
      </c>
      <c r="G2975" s="31">
        <v>5276.41</v>
      </c>
      <c r="H2975" s="31">
        <v>105528.2</v>
      </c>
      <c r="I2975" s="32">
        <v>45720</v>
      </c>
      <c r="J2975" s="32">
        <v>45857</v>
      </c>
      <c r="K2975" s="13"/>
      <c r="L2975" s="33" t="s">
        <v>17</v>
      </c>
      <c r="M2975" s="13" t="str">
        <f>PROPER(TRIM(SUBSTITUTE(B2975,"###"," ")))</f>
        <v>Scene Plus</v>
      </c>
      <c r="N2975" s="13" t="str">
        <f>PROPER(TRIM(SUBSTITUTE(C2975,"###"," ")))</f>
        <v>Toys</v>
      </c>
      <c r="O2975" s="13" t="str">
        <f>PROPER(TRIM(SUBSTITUTE(D2975,"###"," ")))</f>
        <v>Omni Suppliers</v>
      </c>
      <c r="P2975" s="13" t="str">
        <f t="shared" si="322"/>
        <v>Scene Plus</v>
      </c>
      <c r="Q2975" s="34" t="str">
        <f t="shared" si="323"/>
        <v>Toys</v>
      </c>
      <c r="R2975" s="13" t="str">
        <f t="shared" si="324"/>
        <v>Omni Suppliers</v>
      </c>
      <c r="S2975" s="35">
        <f t="shared" si="325"/>
        <v>20</v>
      </c>
      <c r="T2975" s="35">
        <f t="shared" si="326"/>
        <v>37</v>
      </c>
      <c r="U2975" s="14">
        <f t="shared" si="327"/>
        <v>5276.41</v>
      </c>
      <c r="V2975" s="14">
        <f t="shared" si="328"/>
        <v>105528.2</v>
      </c>
      <c r="W2975" s="13" t="str">
        <v>Low Stock</v>
      </c>
      <c r="X2975" s="13" t="str">
        <v>Yes</v>
      </c>
      <c r="Y2975" s="13">
        <v>1</v>
      </c>
    </row>
    <row r="2976" spans="1:25" x14ac:dyDescent="0.3">
      <c r="A2976" s="31" t="s">
        <v>5859</v>
      </c>
      <c r="B2976" s="31" t="s">
        <v>3589</v>
      </c>
      <c r="C2976" s="31" t="s">
        <v>14</v>
      </c>
      <c r="D2976" s="31" t="s">
        <v>53</v>
      </c>
      <c r="E2976" s="31">
        <v>141</v>
      </c>
      <c r="F2976" s="31">
        <v>27</v>
      </c>
      <c r="G2976" s="31">
        <v>8653.35</v>
      </c>
      <c r="H2976" s="31">
        <v>1220122.3500000001</v>
      </c>
      <c r="I2976" s="32">
        <v>45790</v>
      </c>
      <c r="J2976" s="32">
        <v>45930</v>
      </c>
      <c r="K2976" s="31" t="s">
        <v>16</v>
      </c>
      <c r="L2976" s="33" t="s">
        <v>21</v>
      </c>
      <c r="M2976" s="13" t="str">
        <f>PROPER(TRIM(SUBSTITUTE(B2976,"###"," ")))</f>
        <v>Whether Plus</v>
      </c>
      <c r="N2976" s="13" t="str">
        <f>PROPER(TRIM(SUBSTITUTE(C2976,"###"," ")))</f>
        <v>Clothing</v>
      </c>
      <c r="O2976" s="13" t="str">
        <f>PROPER(TRIM(SUBSTITUTE(D2976,"###"," ")))</f>
        <v>Abc Pvt Ltd</v>
      </c>
      <c r="P2976" s="13" t="str">
        <f t="shared" si="322"/>
        <v>Whether Plus</v>
      </c>
      <c r="Q2976" s="34" t="str">
        <f t="shared" si="323"/>
        <v>Clothing</v>
      </c>
      <c r="R2976" s="13" t="str">
        <f t="shared" si="324"/>
        <v>Abc Pvt Ltd</v>
      </c>
      <c r="S2976" s="35">
        <f t="shared" si="325"/>
        <v>141</v>
      </c>
      <c r="T2976" s="35">
        <f t="shared" si="326"/>
        <v>27</v>
      </c>
      <c r="U2976" s="14">
        <f t="shared" si="327"/>
        <v>8653.35</v>
      </c>
      <c r="V2976" s="14">
        <f t="shared" si="328"/>
        <v>1220122.3500000001</v>
      </c>
      <c r="W2976" s="13" t="str">
        <v>In Stock</v>
      </c>
      <c r="X2976" s="13" t="str">
        <v>No</v>
      </c>
      <c r="Y2976" s="13">
        <v>0</v>
      </c>
    </row>
    <row r="2977" spans="1:25" x14ac:dyDescent="0.3">
      <c r="A2977" s="31" t="s">
        <v>5860</v>
      </c>
      <c r="B2977" s="31" t="s">
        <v>1256</v>
      </c>
      <c r="C2977" s="31" t="s">
        <v>44</v>
      </c>
      <c r="D2977" s="31" t="s">
        <v>24</v>
      </c>
      <c r="E2977" s="31">
        <v>187</v>
      </c>
      <c r="F2977" s="31">
        <v>53</v>
      </c>
      <c r="G2977" s="31">
        <v>15190.69</v>
      </c>
      <c r="H2977" s="31">
        <v>2840659.03</v>
      </c>
      <c r="I2977" s="32">
        <v>45719</v>
      </c>
      <c r="J2977" s="32">
        <v>45873</v>
      </c>
      <c r="K2977" s="31" t="s">
        <v>46</v>
      </c>
      <c r="L2977" s="33" t="s">
        <v>58</v>
      </c>
      <c r="M2977" s="13" t="str">
        <f>PROPER(TRIM(SUBSTITUTE(B2977,"###"," ")))</f>
        <v>Instead Plus</v>
      </c>
      <c r="N2977" s="13" t="str">
        <f>PROPER(TRIM(SUBSTITUTE(C2977,"###"," ")))</f>
        <v>Groceries</v>
      </c>
      <c r="O2977" s="13" t="str">
        <f>PROPER(TRIM(SUBSTITUTE(D2977,"###"," ")))</f>
        <v>Omni Suppliers</v>
      </c>
      <c r="P2977" s="13" t="str">
        <f t="shared" si="322"/>
        <v>Instead Plus</v>
      </c>
      <c r="Q2977" s="34" t="str">
        <f t="shared" si="323"/>
        <v>Groceries</v>
      </c>
      <c r="R2977" s="13" t="str">
        <f t="shared" si="324"/>
        <v>Omni Suppliers</v>
      </c>
      <c r="S2977" s="35">
        <f t="shared" si="325"/>
        <v>187</v>
      </c>
      <c r="T2977" s="35">
        <f t="shared" si="326"/>
        <v>53</v>
      </c>
      <c r="U2977" s="14">
        <f t="shared" si="327"/>
        <v>15190.69</v>
      </c>
      <c r="V2977" s="14">
        <f t="shared" si="328"/>
        <v>2840659.0300000003</v>
      </c>
      <c r="W2977" s="13" t="str">
        <v>In Stock</v>
      </c>
      <c r="X2977" s="13" t="str">
        <v>No</v>
      </c>
      <c r="Y2977" s="13">
        <v>0</v>
      </c>
    </row>
    <row r="2978" spans="1:25" x14ac:dyDescent="0.3">
      <c r="A2978" s="31" t="s">
        <v>5861</v>
      </c>
      <c r="B2978" s="31" t="s">
        <v>5862</v>
      </c>
      <c r="C2978" s="31" t="s">
        <v>40</v>
      </c>
      <c r="D2978" s="31" t="s">
        <v>24</v>
      </c>
      <c r="E2978" s="31">
        <v>84</v>
      </c>
      <c r="F2978" s="31">
        <v>61</v>
      </c>
      <c r="G2978" s="31">
        <v>3759.77</v>
      </c>
      <c r="H2978" s="31">
        <v>315820.68</v>
      </c>
      <c r="I2978" s="32">
        <v>45807</v>
      </c>
      <c r="J2978" s="32">
        <v>45924</v>
      </c>
      <c r="K2978" s="13"/>
      <c r="L2978" s="33" t="s">
        <v>33</v>
      </c>
      <c r="M2978" s="13" t="str">
        <f>PROPER(TRIM(SUBSTITUTE(B2978,"###"," ")))</f>
        <v>Thousand Mini</v>
      </c>
      <c r="N2978" s="13" t="str">
        <f>PROPER(TRIM(SUBSTITUTE(C2978,"###"," ")))</f>
        <v>Electronics</v>
      </c>
      <c r="O2978" s="13" t="str">
        <f>PROPER(TRIM(SUBSTITUTE(D2978,"###"," ")))</f>
        <v>Omni Suppliers</v>
      </c>
      <c r="P2978" s="13" t="str">
        <f t="shared" si="322"/>
        <v>Thousand Mini</v>
      </c>
      <c r="Q2978" s="34" t="str">
        <f t="shared" si="323"/>
        <v>Electronics</v>
      </c>
      <c r="R2978" s="13" t="str">
        <f t="shared" si="324"/>
        <v>Omni Suppliers</v>
      </c>
      <c r="S2978" s="35">
        <f t="shared" si="325"/>
        <v>84</v>
      </c>
      <c r="T2978" s="35">
        <f t="shared" si="326"/>
        <v>61</v>
      </c>
      <c r="U2978" s="14">
        <f t="shared" si="327"/>
        <v>3759.77</v>
      </c>
      <c r="V2978" s="14">
        <f t="shared" si="328"/>
        <v>315820.68</v>
      </c>
      <c r="W2978" s="13" t="str">
        <v>In Stock</v>
      </c>
      <c r="X2978" s="13" t="str">
        <v>No</v>
      </c>
      <c r="Y2978" s="13">
        <v>0</v>
      </c>
    </row>
    <row r="2979" spans="1:25" x14ac:dyDescent="0.3">
      <c r="A2979" s="31" t="s">
        <v>5863</v>
      </c>
      <c r="B2979" s="31" t="s">
        <v>4948</v>
      </c>
      <c r="C2979" s="31" t="s">
        <v>44</v>
      </c>
      <c r="D2979" s="31" t="s">
        <v>24</v>
      </c>
      <c r="E2979" s="31">
        <v>38</v>
      </c>
      <c r="F2979" s="31">
        <v>49</v>
      </c>
      <c r="G2979" s="31">
        <v>16410.18</v>
      </c>
      <c r="H2979" s="31">
        <v>623586.84</v>
      </c>
      <c r="I2979" s="32">
        <v>45716</v>
      </c>
      <c r="J2979" s="32">
        <v>45939</v>
      </c>
      <c r="K2979" s="31" t="s">
        <v>57</v>
      </c>
      <c r="L2979" s="33" t="s">
        <v>58</v>
      </c>
      <c r="M2979" s="13" t="str">
        <f>PROPER(TRIM(SUBSTITUTE(B2979,"###"," ")))</f>
        <v>Next Max</v>
      </c>
      <c r="N2979" s="13" t="str">
        <f>PROPER(TRIM(SUBSTITUTE(C2979,"###"," ")))</f>
        <v>Groceries</v>
      </c>
      <c r="O2979" s="13" t="str">
        <f>PROPER(TRIM(SUBSTITUTE(D2979,"###"," ")))</f>
        <v>Omni Suppliers</v>
      </c>
      <c r="P2979" s="13" t="str">
        <f t="shared" si="322"/>
        <v>Next Max</v>
      </c>
      <c r="Q2979" s="34" t="str">
        <f t="shared" si="323"/>
        <v>Groceries</v>
      </c>
      <c r="R2979" s="13" t="str">
        <f t="shared" si="324"/>
        <v>Omni Suppliers</v>
      </c>
      <c r="S2979" s="35">
        <f t="shared" si="325"/>
        <v>38</v>
      </c>
      <c r="T2979" s="35">
        <f t="shared" si="326"/>
        <v>49</v>
      </c>
      <c r="U2979" s="14">
        <f t="shared" si="327"/>
        <v>16410.18</v>
      </c>
      <c r="V2979" s="14">
        <f t="shared" si="328"/>
        <v>623586.84</v>
      </c>
      <c r="W2979" s="13" t="str">
        <v>Low Stock</v>
      </c>
      <c r="X2979" s="13" t="str">
        <v>Yes</v>
      </c>
      <c r="Y2979" s="13">
        <v>1</v>
      </c>
    </row>
    <row r="2980" spans="1:25" x14ac:dyDescent="0.3">
      <c r="A2980" s="31" t="s">
        <v>5864</v>
      </c>
      <c r="B2980" s="31" t="s">
        <v>5865</v>
      </c>
      <c r="C2980" s="31" t="s">
        <v>20</v>
      </c>
      <c r="D2980" s="31" t="s">
        <v>45</v>
      </c>
      <c r="E2980" s="31">
        <v>44</v>
      </c>
      <c r="F2980" s="13"/>
      <c r="G2980" s="31">
        <v>9487.0499999999993</v>
      </c>
      <c r="H2980" s="31">
        <v>417430.2</v>
      </c>
      <c r="I2980" s="32">
        <v>45700</v>
      </c>
      <c r="J2980" s="32">
        <v>45881</v>
      </c>
      <c r="K2980" s="31" t="s">
        <v>46</v>
      </c>
      <c r="L2980" s="33" t="s">
        <v>17</v>
      </c>
      <c r="M2980" s="13" t="str">
        <f>PROPER(TRIM(SUBSTITUTE(B2980,"###"," ")))</f>
        <v>Republican Pro</v>
      </c>
      <c r="N2980" s="13" t="str">
        <f>PROPER(TRIM(SUBSTITUTE(C2980,"###"," ")))</f>
        <v>Toys</v>
      </c>
      <c r="O2980" s="13" t="str">
        <f>PROPER(TRIM(SUBSTITUTE(D2980,"###"," ")))</f>
        <v>Retailmart Inc</v>
      </c>
      <c r="P2980" s="13" t="str">
        <f t="shared" si="322"/>
        <v>Republican Pro</v>
      </c>
      <c r="Q2980" s="34" t="str">
        <f t="shared" si="323"/>
        <v>Toys</v>
      </c>
      <c r="R2980" s="13" t="str">
        <f t="shared" si="324"/>
        <v>Retailmart Inc</v>
      </c>
      <c r="S2980" s="35">
        <f t="shared" si="325"/>
        <v>44</v>
      </c>
      <c r="T2980" s="35">
        <f t="shared" si="326"/>
        <v>0</v>
      </c>
      <c r="U2980" s="14">
        <f t="shared" si="327"/>
        <v>9487.0499999999993</v>
      </c>
      <c r="V2980" s="14">
        <f t="shared" si="328"/>
        <v>417430.19999999995</v>
      </c>
      <c r="W2980" s="13" t="str">
        <v>In Stock</v>
      </c>
      <c r="X2980" s="13" t="str">
        <v>No</v>
      </c>
      <c r="Y2980" s="13">
        <v>0</v>
      </c>
    </row>
    <row r="2981" spans="1:25" x14ac:dyDescent="0.3">
      <c r="A2981" s="31" t="s">
        <v>5867</v>
      </c>
      <c r="B2981" s="31" t="s">
        <v>4314</v>
      </c>
      <c r="C2981" s="31" t="s">
        <v>40</v>
      </c>
      <c r="D2981" s="31" t="s">
        <v>41</v>
      </c>
      <c r="E2981" s="31">
        <v>5</v>
      </c>
      <c r="F2981" s="31">
        <v>40</v>
      </c>
      <c r="G2981" s="31">
        <v>11919.62</v>
      </c>
      <c r="H2981" s="31">
        <v>59598.100000000013</v>
      </c>
      <c r="I2981" s="32">
        <v>45780</v>
      </c>
      <c r="J2981" s="32">
        <v>45889</v>
      </c>
      <c r="K2981" s="13"/>
      <c r="L2981" s="33" t="s">
        <v>30</v>
      </c>
      <c r="M2981" s="13" t="str">
        <f>PROPER(TRIM(SUBSTITUTE(B2981,"###"," ")))</f>
        <v>Age Plus</v>
      </c>
      <c r="N2981" s="13" t="str">
        <f>PROPER(TRIM(SUBSTITUTE(C2981,"###"," ")))</f>
        <v>Electronics</v>
      </c>
      <c r="O2981" s="13" t="str">
        <f>PROPER(TRIM(SUBSTITUTE(D2981,"###"," ")))</f>
        <v>Quickstock</v>
      </c>
      <c r="P2981" s="13" t="str">
        <f t="shared" si="322"/>
        <v>Age Plus</v>
      </c>
      <c r="Q2981" s="34" t="str">
        <f t="shared" si="323"/>
        <v>Electronics</v>
      </c>
      <c r="R2981" s="13" t="str">
        <f t="shared" si="324"/>
        <v>Quickstock</v>
      </c>
      <c r="S2981" s="35">
        <f t="shared" si="325"/>
        <v>5</v>
      </c>
      <c r="T2981" s="35">
        <f t="shared" si="326"/>
        <v>40</v>
      </c>
      <c r="U2981" s="14">
        <f t="shared" si="327"/>
        <v>11919.62</v>
      </c>
      <c r="V2981" s="14">
        <f t="shared" si="328"/>
        <v>59598.100000000006</v>
      </c>
      <c r="W2981" s="13" t="str">
        <v>Low Stock</v>
      </c>
      <c r="X2981" s="13" t="str">
        <v>Yes</v>
      </c>
      <c r="Y2981" s="13">
        <v>1</v>
      </c>
    </row>
    <row r="2982" spans="1:25" x14ac:dyDescent="0.3">
      <c r="A2982" s="31" t="s">
        <v>5869</v>
      </c>
      <c r="B2982" s="31" t="s">
        <v>5682</v>
      </c>
      <c r="C2982" s="31" t="s">
        <v>40</v>
      </c>
      <c r="D2982" s="31" t="s">
        <v>45</v>
      </c>
      <c r="E2982" s="31">
        <v>180</v>
      </c>
      <c r="F2982" s="31">
        <v>43</v>
      </c>
      <c r="G2982" s="31">
        <v>9297.0499999999993</v>
      </c>
      <c r="H2982" s="31">
        <v>1673469</v>
      </c>
      <c r="I2982" s="32">
        <v>45669</v>
      </c>
      <c r="J2982" s="32">
        <v>45866</v>
      </c>
      <c r="K2982" s="31" t="s">
        <v>54</v>
      </c>
      <c r="L2982" s="33" t="s">
        <v>17</v>
      </c>
      <c r="M2982" s="13" t="str">
        <f>PROPER(TRIM(SUBSTITUTE(B2982,"###"," ")))</f>
        <v>Military Plus</v>
      </c>
      <c r="N2982" s="13" t="str">
        <f>PROPER(TRIM(SUBSTITUTE(C2982,"###"," ")))</f>
        <v>Electronics</v>
      </c>
      <c r="O2982" s="13" t="str">
        <f>PROPER(TRIM(SUBSTITUTE(D2982,"###"," ")))</f>
        <v>Retailmart Inc</v>
      </c>
      <c r="P2982" s="13" t="str">
        <f t="shared" si="322"/>
        <v>Military Plus</v>
      </c>
      <c r="Q2982" s="34" t="str">
        <f t="shared" si="323"/>
        <v>Electronics</v>
      </c>
      <c r="R2982" s="13" t="str">
        <f t="shared" si="324"/>
        <v>Retailmart Inc</v>
      </c>
      <c r="S2982" s="35">
        <f t="shared" si="325"/>
        <v>180</v>
      </c>
      <c r="T2982" s="35">
        <f t="shared" si="326"/>
        <v>43</v>
      </c>
      <c r="U2982" s="14">
        <f t="shared" si="327"/>
        <v>9297.0499999999993</v>
      </c>
      <c r="V2982" s="14">
        <f t="shared" si="328"/>
        <v>1673468.9999999998</v>
      </c>
      <c r="W2982" s="13" t="str">
        <v>In Stock</v>
      </c>
      <c r="X2982" s="13" t="str">
        <v>No</v>
      </c>
      <c r="Y2982" s="13">
        <v>0</v>
      </c>
    </row>
    <row r="2983" spans="1:25" x14ac:dyDescent="0.3">
      <c r="A2983" s="31" t="s">
        <v>5870</v>
      </c>
      <c r="B2983" s="31" t="s">
        <v>1263</v>
      </c>
      <c r="C2983" s="31" t="s">
        <v>28</v>
      </c>
      <c r="D2983" s="13"/>
      <c r="E2983" s="31">
        <v>184</v>
      </c>
      <c r="F2983" s="31">
        <v>29</v>
      </c>
      <c r="G2983" s="31">
        <v>4682.09</v>
      </c>
      <c r="H2983" s="31">
        <v>861504.56</v>
      </c>
      <c r="I2983" s="32">
        <v>45702</v>
      </c>
      <c r="J2983" s="32">
        <v>45886</v>
      </c>
      <c r="K2983" s="31" t="s">
        <v>16</v>
      </c>
      <c r="L2983" s="33" t="s">
        <v>58</v>
      </c>
      <c r="M2983" s="13" t="str">
        <f>PROPER(TRIM(SUBSTITUTE(B2983,"###"," ")))</f>
        <v>Able Mini</v>
      </c>
      <c r="N2983" s="13" t="str">
        <f>PROPER(TRIM(SUBSTITUTE(C2983,"###"," ")))</f>
        <v>Furniture</v>
      </c>
      <c r="O2983" s="13" t="str">
        <f>PROPER(TRIM(SUBSTITUTE(D2983,"###"," ")))</f>
        <v/>
      </c>
      <c r="P2983" s="13" t="str">
        <f t="shared" si="322"/>
        <v>Able Mini</v>
      </c>
      <c r="Q2983" s="34" t="str">
        <f t="shared" si="323"/>
        <v>Furniture</v>
      </c>
      <c r="R2983" s="13" t="str">
        <f t="shared" si="324"/>
        <v>Others</v>
      </c>
      <c r="S2983" s="35">
        <f t="shared" si="325"/>
        <v>184</v>
      </c>
      <c r="T2983" s="35">
        <f t="shared" si="326"/>
        <v>29</v>
      </c>
      <c r="U2983" s="14">
        <f t="shared" si="327"/>
        <v>4682.09</v>
      </c>
      <c r="V2983" s="14">
        <f t="shared" si="328"/>
        <v>861504.56</v>
      </c>
      <c r="W2983" s="13" t="str">
        <v>In Stock</v>
      </c>
      <c r="X2983" s="13" t="str">
        <v>No</v>
      </c>
      <c r="Y2983" s="13">
        <v>0</v>
      </c>
    </row>
    <row r="2984" spans="1:25" x14ac:dyDescent="0.3">
      <c r="A2984" s="31" t="s">
        <v>5871</v>
      </c>
      <c r="B2984" s="31" t="s">
        <v>5872</v>
      </c>
      <c r="C2984" s="31" t="s">
        <v>20</v>
      </c>
      <c r="D2984" s="13"/>
      <c r="E2984" s="31">
        <v>122</v>
      </c>
      <c r="F2984" s="31">
        <v>57</v>
      </c>
      <c r="G2984" s="31">
        <v>6986.05</v>
      </c>
      <c r="H2984" s="31">
        <v>852298.1</v>
      </c>
      <c r="I2984" s="32">
        <v>45691</v>
      </c>
      <c r="J2984" s="32">
        <v>45898</v>
      </c>
      <c r="K2984" s="31" t="s">
        <v>29</v>
      </c>
      <c r="L2984" s="33" t="s">
        <v>58</v>
      </c>
      <c r="M2984" s="13" t="str">
        <f>PROPER(TRIM(SUBSTITUTE(B2984,"###"," ")))</f>
        <v>Use Max</v>
      </c>
      <c r="N2984" s="13" t="str">
        <f>PROPER(TRIM(SUBSTITUTE(C2984,"###"," ")))</f>
        <v>Toys</v>
      </c>
      <c r="O2984" s="13" t="str">
        <f>PROPER(TRIM(SUBSTITUTE(D2984,"###"," ")))</f>
        <v/>
      </c>
      <c r="P2984" s="13" t="str">
        <f t="shared" si="322"/>
        <v>Use Max</v>
      </c>
      <c r="Q2984" s="34" t="str">
        <f t="shared" si="323"/>
        <v>Toys</v>
      </c>
      <c r="R2984" s="13" t="str">
        <f t="shared" si="324"/>
        <v>Others</v>
      </c>
      <c r="S2984" s="35">
        <f t="shared" si="325"/>
        <v>122</v>
      </c>
      <c r="T2984" s="35">
        <f t="shared" si="326"/>
        <v>57</v>
      </c>
      <c r="U2984" s="14">
        <f t="shared" si="327"/>
        <v>6986.05</v>
      </c>
      <c r="V2984" s="14">
        <f t="shared" si="328"/>
        <v>852298.1</v>
      </c>
      <c r="W2984" s="13" t="str">
        <v>In Stock</v>
      </c>
      <c r="X2984" s="13" t="str">
        <v>No</v>
      </c>
      <c r="Y2984" s="13">
        <v>0</v>
      </c>
    </row>
    <row r="2985" spans="1:25" x14ac:dyDescent="0.3">
      <c r="A2985" s="31" t="s">
        <v>5873</v>
      </c>
      <c r="B2985" s="31" t="s">
        <v>5874</v>
      </c>
      <c r="C2985" s="31" t="s">
        <v>44</v>
      </c>
      <c r="D2985" s="31" t="s">
        <v>24</v>
      </c>
      <c r="E2985" s="31">
        <v>64</v>
      </c>
      <c r="F2985" s="31">
        <v>86</v>
      </c>
      <c r="G2985" s="31">
        <v>2062.6</v>
      </c>
      <c r="H2985" s="31">
        <v>132006.39999999999</v>
      </c>
      <c r="I2985" s="32">
        <v>45740</v>
      </c>
      <c r="J2985" s="32">
        <v>45870</v>
      </c>
      <c r="K2985" s="31" t="s">
        <v>57</v>
      </c>
      <c r="L2985" s="33" t="s">
        <v>30</v>
      </c>
      <c r="M2985" s="13" t="str">
        <f>PROPER(TRIM(SUBSTITUTE(B2985,"###"," ")))</f>
        <v>Example Lite</v>
      </c>
      <c r="N2985" s="13" t="str">
        <f>PROPER(TRIM(SUBSTITUTE(C2985,"###"," ")))</f>
        <v>Groceries</v>
      </c>
      <c r="O2985" s="13" t="str">
        <f>PROPER(TRIM(SUBSTITUTE(D2985,"###"," ")))</f>
        <v>Omni Suppliers</v>
      </c>
      <c r="P2985" s="13" t="str">
        <f t="shared" si="322"/>
        <v>Example Lite</v>
      </c>
      <c r="Q2985" s="34" t="str">
        <f t="shared" si="323"/>
        <v>Groceries</v>
      </c>
      <c r="R2985" s="13" t="str">
        <f t="shared" si="324"/>
        <v>Omni Suppliers</v>
      </c>
      <c r="S2985" s="35">
        <f t="shared" si="325"/>
        <v>64</v>
      </c>
      <c r="T2985" s="35">
        <f t="shared" si="326"/>
        <v>86</v>
      </c>
      <c r="U2985" s="14">
        <f t="shared" si="327"/>
        <v>2062.6</v>
      </c>
      <c r="V2985" s="14">
        <f t="shared" si="328"/>
        <v>132006.39999999999</v>
      </c>
      <c r="W2985" s="13" t="str">
        <v>Low Stock</v>
      </c>
      <c r="X2985" s="13" t="str">
        <v>Yes</v>
      </c>
      <c r="Y2985" s="13">
        <v>1</v>
      </c>
    </row>
    <row r="2986" spans="1:25" x14ac:dyDescent="0.3">
      <c r="A2986" s="31" t="s">
        <v>5875</v>
      </c>
      <c r="B2986" s="31" t="s">
        <v>5876</v>
      </c>
      <c r="C2986" s="31" t="s">
        <v>28</v>
      </c>
      <c r="D2986" s="31" t="s">
        <v>15</v>
      </c>
      <c r="E2986" s="31">
        <v>148</v>
      </c>
      <c r="F2986" s="31">
        <v>84</v>
      </c>
      <c r="G2986" s="31">
        <v>9090.48</v>
      </c>
      <c r="H2986" s="31">
        <v>1345391.04</v>
      </c>
      <c r="I2986" s="32">
        <v>45726</v>
      </c>
      <c r="J2986" s="32">
        <v>45889</v>
      </c>
      <c r="K2986" s="31" t="s">
        <v>57</v>
      </c>
      <c r="L2986" s="33" t="s">
        <v>17</v>
      </c>
      <c r="M2986" s="13" t="str">
        <f>PROPER(TRIM(SUBSTITUTE(B2986,"###"," ")))</f>
        <v>Past Max</v>
      </c>
      <c r="N2986" s="13" t="str">
        <f>PROPER(TRIM(SUBSTITUTE(C2986,"###"," ")))</f>
        <v>Furniture</v>
      </c>
      <c r="O2986" s="13" t="str">
        <f>PROPER(TRIM(SUBSTITUTE(D2986,"###"," ")))</f>
        <v>Global Traders</v>
      </c>
      <c r="P2986" s="13" t="str">
        <f t="shared" si="322"/>
        <v>Past Max</v>
      </c>
      <c r="Q2986" s="34" t="str">
        <f t="shared" si="323"/>
        <v>Furniture</v>
      </c>
      <c r="R2986" s="13" t="str">
        <f t="shared" si="324"/>
        <v>Global Traders</v>
      </c>
      <c r="S2986" s="35">
        <f t="shared" si="325"/>
        <v>148</v>
      </c>
      <c r="T2986" s="35">
        <f t="shared" si="326"/>
        <v>84</v>
      </c>
      <c r="U2986" s="14">
        <f t="shared" si="327"/>
        <v>9090.48</v>
      </c>
      <c r="V2986" s="14">
        <f t="shared" si="328"/>
        <v>1345391.04</v>
      </c>
      <c r="W2986" s="13" t="str">
        <v>In Stock</v>
      </c>
      <c r="X2986" s="13" t="str">
        <v>No</v>
      </c>
      <c r="Y2986" s="13">
        <v>0</v>
      </c>
    </row>
    <row r="2987" spans="1:25" x14ac:dyDescent="0.3">
      <c r="A2987" s="31" t="s">
        <v>5877</v>
      </c>
      <c r="B2987" s="31" t="s">
        <v>5878</v>
      </c>
      <c r="C2987" s="31" t="s">
        <v>44</v>
      </c>
      <c r="D2987" s="31" t="s">
        <v>15</v>
      </c>
      <c r="E2987" s="31">
        <v>63</v>
      </c>
      <c r="F2987" s="31">
        <v>68</v>
      </c>
      <c r="G2987" s="31">
        <v>15585.83</v>
      </c>
      <c r="H2987" s="31">
        <v>981907.29</v>
      </c>
      <c r="I2987" s="32">
        <v>45706</v>
      </c>
      <c r="J2987" s="32">
        <v>45894</v>
      </c>
      <c r="K2987" s="13"/>
      <c r="L2987" s="33" t="s">
        <v>58</v>
      </c>
      <c r="M2987" s="13" t="str">
        <f>PROPER(TRIM(SUBSTITUTE(B2987,"###"," ")))</f>
        <v>Fear Plus</v>
      </c>
      <c r="N2987" s="13" t="str">
        <f>PROPER(TRIM(SUBSTITUTE(C2987,"###"," ")))</f>
        <v>Groceries</v>
      </c>
      <c r="O2987" s="13" t="str">
        <f>PROPER(TRIM(SUBSTITUTE(D2987,"###"," ")))</f>
        <v>Global Traders</v>
      </c>
      <c r="P2987" s="13" t="str">
        <f t="shared" si="322"/>
        <v>Fear Plus</v>
      </c>
      <c r="Q2987" s="34" t="str">
        <f t="shared" si="323"/>
        <v>Groceries</v>
      </c>
      <c r="R2987" s="13" t="str">
        <f t="shared" si="324"/>
        <v>Global Traders</v>
      </c>
      <c r="S2987" s="35">
        <f t="shared" si="325"/>
        <v>63</v>
      </c>
      <c r="T2987" s="35">
        <f t="shared" si="326"/>
        <v>68</v>
      </c>
      <c r="U2987" s="14">
        <f t="shared" si="327"/>
        <v>15585.83</v>
      </c>
      <c r="V2987" s="14">
        <f t="shared" si="328"/>
        <v>981907.29</v>
      </c>
      <c r="W2987" s="13" t="str">
        <v>Low Stock</v>
      </c>
      <c r="X2987" s="13" t="str">
        <v>Yes</v>
      </c>
      <c r="Y2987" s="13">
        <v>1</v>
      </c>
    </row>
    <row r="2988" spans="1:25" x14ac:dyDescent="0.3">
      <c r="A2988" s="31" t="s">
        <v>5879</v>
      </c>
      <c r="B2988" s="31" t="s">
        <v>2138</v>
      </c>
      <c r="C2988" s="31" t="s">
        <v>28</v>
      </c>
      <c r="D2988" s="31" t="s">
        <v>45</v>
      </c>
      <c r="E2988" s="31">
        <v>159</v>
      </c>
      <c r="F2988" s="31">
        <v>89</v>
      </c>
      <c r="G2988" s="31">
        <v>8619.51</v>
      </c>
      <c r="H2988" s="31">
        <v>1370502.09</v>
      </c>
      <c r="I2988" s="32">
        <v>45851</v>
      </c>
      <c r="J2988" s="32">
        <v>45875</v>
      </c>
      <c r="K2988" s="31" t="s">
        <v>54</v>
      </c>
      <c r="L2988" s="33" t="s">
        <v>21</v>
      </c>
      <c r="M2988" s="13" t="str">
        <f>PROPER(TRIM(SUBSTITUTE(B2988,"###"," ")))</f>
        <v>Step Lite</v>
      </c>
      <c r="N2988" s="13" t="str">
        <f>PROPER(TRIM(SUBSTITUTE(C2988,"###"," ")))</f>
        <v>Furniture</v>
      </c>
      <c r="O2988" s="13" t="str">
        <f>PROPER(TRIM(SUBSTITUTE(D2988,"###"," ")))</f>
        <v>Retailmart Inc</v>
      </c>
      <c r="P2988" s="13" t="str">
        <f t="shared" si="322"/>
        <v>Step Lite</v>
      </c>
      <c r="Q2988" s="34" t="str">
        <f t="shared" si="323"/>
        <v>Furniture</v>
      </c>
      <c r="R2988" s="13" t="str">
        <f t="shared" si="324"/>
        <v>Retailmart Inc</v>
      </c>
      <c r="S2988" s="35">
        <f t="shared" si="325"/>
        <v>159</v>
      </c>
      <c r="T2988" s="35">
        <f t="shared" si="326"/>
        <v>89</v>
      </c>
      <c r="U2988" s="14">
        <f t="shared" si="327"/>
        <v>8619.51</v>
      </c>
      <c r="V2988" s="14">
        <f t="shared" si="328"/>
        <v>1370502.09</v>
      </c>
      <c r="W2988" s="13" t="str">
        <v>In Stock</v>
      </c>
      <c r="X2988" s="13" t="str">
        <v>No</v>
      </c>
      <c r="Y2988" s="13">
        <v>0</v>
      </c>
    </row>
    <row r="2989" spans="1:25" x14ac:dyDescent="0.3">
      <c r="A2989" s="31" t="s">
        <v>5880</v>
      </c>
      <c r="B2989" s="31" t="s">
        <v>2474</v>
      </c>
      <c r="C2989" s="31" t="s">
        <v>14</v>
      </c>
      <c r="D2989" s="31" t="s">
        <v>15</v>
      </c>
      <c r="E2989" s="31">
        <v>110</v>
      </c>
      <c r="F2989" s="31">
        <v>46</v>
      </c>
      <c r="G2989" s="31">
        <v>4343.8900000000003</v>
      </c>
      <c r="H2989" s="31">
        <v>477827.9</v>
      </c>
      <c r="I2989" s="32">
        <v>45758</v>
      </c>
      <c r="J2989" s="32">
        <v>45920</v>
      </c>
      <c r="K2989" s="31" t="s">
        <v>16</v>
      </c>
      <c r="L2989" s="33" t="s">
        <v>30</v>
      </c>
      <c r="M2989" s="13" t="str">
        <f>PROPER(TRIM(SUBSTITUTE(B2989,"###"," ")))</f>
        <v>Especially Lite</v>
      </c>
      <c r="N2989" s="13" t="str">
        <f>PROPER(TRIM(SUBSTITUTE(C2989,"###"," ")))</f>
        <v>Clothing</v>
      </c>
      <c r="O2989" s="13" t="str">
        <f>PROPER(TRIM(SUBSTITUTE(D2989,"###"," ")))</f>
        <v>Global Traders</v>
      </c>
      <c r="P2989" s="13" t="str">
        <f t="shared" si="322"/>
        <v>Especially Lite</v>
      </c>
      <c r="Q2989" s="34" t="str">
        <f t="shared" si="323"/>
        <v>Clothing</v>
      </c>
      <c r="R2989" s="13" t="str">
        <f t="shared" si="324"/>
        <v>Global Traders</v>
      </c>
      <c r="S2989" s="35">
        <f t="shared" si="325"/>
        <v>110</v>
      </c>
      <c r="T2989" s="35">
        <f t="shared" si="326"/>
        <v>46</v>
      </c>
      <c r="U2989" s="14">
        <f t="shared" si="327"/>
        <v>4343.8900000000003</v>
      </c>
      <c r="V2989" s="14">
        <f t="shared" si="328"/>
        <v>477827.9</v>
      </c>
      <c r="W2989" s="13" t="str">
        <v>In Stock</v>
      </c>
      <c r="X2989" s="13" t="str">
        <v>No</v>
      </c>
      <c r="Y2989" s="13">
        <v>0</v>
      </c>
    </row>
    <row r="2990" spans="1:25" x14ac:dyDescent="0.3">
      <c r="A2990" s="31" t="s">
        <v>5881</v>
      </c>
      <c r="B2990" s="31" t="s">
        <v>4421</v>
      </c>
      <c r="C2990" s="31" t="s">
        <v>14</v>
      </c>
      <c r="D2990" s="31" t="s">
        <v>24</v>
      </c>
      <c r="E2990" s="31">
        <v>198</v>
      </c>
      <c r="F2990" s="13"/>
      <c r="G2990" s="31">
        <v>7864.31</v>
      </c>
      <c r="H2990" s="31">
        <v>1557133.38</v>
      </c>
      <c r="I2990" s="32">
        <v>45725</v>
      </c>
      <c r="J2990" s="32">
        <v>45921</v>
      </c>
      <c r="K2990" s="31" t="s">
        <v>54</v>
      </c>
      <c r="L2990" s="33" t="s">
        <v>33</v>
      </c>
      <c r="M2990" s="13" t="str">
        <f>PROPER(TRIM(SUBSTITUTE(B2990,"###"," ")))</f>
        <v>Break Mini</v>
      </c>
      <c r="N2990" s="13" t="str">
        <f>PROPER(TRIM(SUBSTITUTE(C2990,"###"," ")))</f>
        <v>Clothing</v>
      </c>
      <c r="O2990" s="13" t="str">
        <f>PROPER(TRIM(SUBSTITUTE(D2990,"###"," ")))</f>
        <v>Omni Suppliers</v>
      </c>
      <c r="P2990" s="13" t="str">
        <f t="shared" si="322"/>
        <v>Break Mini</v>
      </c>
      <c r="Q2990" s="34" t="str">
        <f t="shared" si="323"/>
        <v>Clothing</v>
      </c>
      <c r="R2990" s="13" t="str">
        <f t="shared" si="324"/>
        <v>Omni Suppliers</v>
      </c>
      <c r="S2990" s="35">
        <f t="shared" si="325"/>
        <v>198</v>
      </c>
      <c r="T2990" s="35">
        <f t="shared" si="326"/>
        <v>0</v>
      </c>
      <c r="U2990" s="14">
        <f t="shared" si="327"/>
        <v>7864.31</v>
      </c>
      <c r="V2990" s="14">
        <f t="shared" si="328"/>
        <v>1557133.3800000001</v>
      </c>
      <c r="W2990" s="13" t="str">
        <v>In Stock</v>
      </c>
      <c r="X2990" s="13" t="str">
        <v>No</v>
      </c>
      <c r="Y2990" s="13">
        <v>0</v>
      </c>
    </row>
    <row r="2991" spans="1:25" x14ac:dyDescent="0.3">
      <c r="A2991" s="31" t="s">
        <v>5884</v>
      </c>
      <c r="B2991" s="31" t="s">
        <v>4928</v>
      </c>
      <c r="C2991" s="31" t="s">
        <v>44</v>
      </c>
      <c r="D2991" s="31" t="s">
        <v>24</v>
      </c>
      <c r="E2991" s="31">
        <v>37</v>
      </c>
      <c r="F2991" s="31">
        <v>69</v>
      </c>
      <c r="G2991" s="31">
        <v>7332.77</v>
      </c>
      <c r="H2991" s="31">
        <v>271312.49</v>
      </c>
      <c r="I2991" s="32">
        <v>45768</v>
      </c>
      <c r="J2991" s="32">
        <v>45900</v>
      </c>
      <c r="K2991" s="31" t="s">
        <v>57</v>
      </c>
      <c r="L2991" s="33" t="s">
        <v>33</v>
      </c>
      <c r="M2991" s="13" t="str">
        <f>PROPER(TRIM(SUBSTITUTE(B2991,"###"," ")))</f>
        <v>Detail Lite</v>
      </c>
      <c r="N2991" s="13" t="str">
        <f>PROPER(TRIM(SUBSTITUTE(C2991,"###"," ")))</f>
        <v>Groceries</v>
      </c>
      <c r="O2991" s="13" t="str">
        <f>PROPER(TRIM(SUBSTITUTE(D2991,"###"," ")))</f>
        <v>Omni Suppliers</v>
      </c>
      <c r="P2991" s="13" t="str">
        <f t="shared" si="322"/>
        <v>Detail Lite</v>
      </c>
      <c r="Q2991" s="34" t="str">
        <f t="shared" si="323"/>
        <v>Groceries</v>
      </c>
      <c r="R2991" s="13" t="str">
        <f t="shared" si="324"/>
        <v>Omni Suppliers</v>
      </c>
      <c r="S2991" s="35">
        <f t="shared" si="325"/>
        <v>37</v>
      </c>
      <c r="T2991" s="35">
        <f t="shared" si="326"/>
        <v>69</v>
      </c>
      <c r="U2991" s="14">
        <f t="shared" si="327"/>
        <v>7332.77</v>
      </c>
      <c r="V2991" s="14">
        <f t="shared" si="328"/>
        <v>271312.49</v>
      </c>
      <c r="W2991" s="13" t="str">
        <v>Low Stock</v>
      </c>
      <c r="X2991" s="13" t="str">
        <v>Yes</v>
      </c>
      <c r="Y2991" s="13">
        <v>1</v>
      </c>
    </row>
    <row r="2992" spans="1:25" x14ac:dyDescent="0.3">
      <c r="A2992" s="31" t="s">
        <v>5885</v>
      </c>
      <c r="B2992" s="31" t="s">
        <v>3252</v>
      </c>
      <c r="C2992" s="31" t="s">
        <v>28</v>
      </c>
      <c r="D2992" s="31" t="s">
        <v>53</v>
      </c>
      <c r="E2992" s="31">
        <v>119</v>
      </c>
      <c r="F2992" s="31">
        <v>67</v>
      </c>
      <c r="G2992" s="31">
        <v>16758.509999999998</v>
      </c>
      <c r="H2992" s="31">
        <v>1994262.69</v>
      </c>
      <c r="I2992" s="32">
        <v>45675</v>
      </c>
      <c r="J2992" s="32">
        <v>45859</v>
      </c>
      <c r="K2992" s="31" t="s">
        <v>16</v>
      </c>
      <c r="L2992" s="33" t="s">
        <v>58</v>
      </c>
      <c r="M2992" s="13" t="str">
        <f>PROPER(TRIM(SUBSTITUTE(B2992,"###"," ")))</f>
        <v>Draw Mini</v>
      </c>
      <c r="N2992" s="13" t="str">
        <f>PROPER(TRIM(SUBSTITUTE(C2992,"###"," ")))</f>
        <v>Furniture</v>
      </c>
      <c r="O2992" s="13" t="str">
        <f>PROPER(TRIM(SUBSTITUTE(D2992,"###"," ")))</f>
        <v>Abc Pvt Ltd</v>
      </c>
      <c r="P2992" s="13" t="str">
        <f t="shared" si="322"/>
        <v>Draw Mini</v>
      </c>
      <c r="Q2992" s="34" t="str">
        <f t="shared" si="323"/>
        <v>Furniture</v>
      </c>
      <c r="R2992" s="13" t="str">
        <f t="shared" si="324"/>
        <v>Abc Pvt Ltd</v>
      </c>
      <c r="S2992" s="35">
        <f t="shared" si="325"/>
        <v>119</v>
      </c>
      <c r="T2992" s="35">
        <f t="shared" si="326"/>
        <v>67</v>
      </c>
      <c r="U2992" s="14">
        <f t="shared" si="327"/>
        <v>16758.509999999998</v>
      </c>
      <c r="V2992" s="14">
        <f t="shared" si="328"/>
        <v>1994262.6899999997</v>
      </c>
      <c r="W2992" s="13" t="str">
        <v>In Stock</v>
      </c>
      <c r="X2992" s="13" t="str">
        <v>No</v>
      </c>
      <c r="Y2992" s="13">
        <v>0</v>
      </c>
    </row>
    <row r="2993" spans="1:25" x14ac:dyDescent="0.3">
      <c r="A2993" s="31" t="s">
        <v>5886</v>
      </c>
      <c r="B2993" s="31" t="s">
        <v>1027</v>
      </c>
      <c r="C2993" s="31" t="s">
        <v>20</v>
      </c>
      <c r="D2993" s="31" t="s">
        <v>45</v>
      </c>
      <c r="E2993" s="31">
        <v>76</v>
      </c>
      <c r="F2993" s="31">
        <v>63</v>
      </c>
      <c r="G2993" s="31">
        <v>808.06</v>
      </c>
      <c r="H2993" s="31">
        <v>61412.56</v>
      </c>
      <c r="I2993" s="32">
        <v>45830</v>
      </c>
      <c r="J2993" s="32">
        <v>45892</v>
      </c>
      <c r="K2993" s="31" t="s">
        <v>57</v>
      </c>
      <c r="L2993" s="33" t="s">
        <v>30</v>
      </c>
      <c r="M2993" s="13" t="str">
        <f>PROPER(TRIM(SUBSTITUTE(B2993,"###"," ")))</f>
        <v>Choose Lite</v>
      </c>
      <c r="N2993" s="13" t="str">
        <f>PROPER(TRIM(SUBSTITUTE(C2993,"###"," ")))</f>
        <v>Toys</v>
      </c>
      <c r="O2993" s="13" t="str">
        <f>PROPER(TRIM(SUBSTITUTE(D2993,"###"," ")))</f>
        <v>Retailmart Inc</v>
      </c>
      <c r="P2993" s="13" t="str">
        <f t="shared" si="322"/>
        <v>Choose Lite</v>
      </c>
      <c r="Q2993" s="34" t="str">
        <f t="shared" si="323"/>
        <v>Toys</v>
      </c>
      <c r="R2993" s="13" t="str">
        <f t="shared" si="324"/>
        <v>Retailmart Inc</v>
      </c>
      <c r="S2993" s="35">
        <f t="shared" si="325"/>
        <v>76</v>
      </c>
      <c r="T2993" s="35">
        <f t="shared" si="326"/>
        <v>63</v>
      </c>
      <c r="U2993" s="14">
        <f t="shared" si="327"/>
        <v>808.06</v>
      </c>
      <c r="V2993" s="14">
        <f t="shared" si="328"/>
        <v>61412.56</v>
      </c>
      <c r="W2993" s="13" t="str">
        <v>In Stock</v>
      </c>
      <c r="X2993" s="13" t="str">
        <v>No</v>
      </c>
      <c r="Y2993" s="13">
        <v>0</v>
      </c>
    </row>
    <row r="2994" spans="1:25" x14ac:dyDescent="0.3">
      <c r="A2994" s="31" t="s">
        <v>5887</v>
      </c>
      <c r="B2994" s="31" t="s">
        <v>5006</v>
      </c>
      <c r="C2994" s="31" t="s">
        <v>20</v>
      </c>
      <c r="D2994" s="31" t="s">
        <v>45</v>
      </c>
      <c r="E2994" s="31">
        <v>54</v>
      </c>
      <c r="F2994" s="31">
        <v>20</v>
      </c>
      <c r="G2994" s="31">
        <v>2160.29</v>
      </c>
      <c r="H2994" s="31">
        <v>116655.66</v>
      </c>
      <c r="I2994" s="32">
        <v>45808</v>
      </c>
      <c r="J2994" s="32">
        <v>45928</v>
      </c>
      <c r="K2994" s="31" t="s">
        <v>25</v>
      </c>
      <c r="L2994" s="33" t="s">
        <v>33</v>
      </c>
      <c r="M2994" s="13" t="str">
        <f>PROPER(TRIM(SUBSTITUTE(B2994,"###"," ")))</f>
        <v>Deal Lite</v>
      </c>
      <c r="N2994" s="13" t="str">
        <f>PROPER(TRIM(SUBSTITUTE(C2994,"###"," ")))</f>
        <v>Toys</v>
      </c>
      <c r="O2994" s="13" t="str">
        <f>PROPER(TRIM(SUBSTITUTE(D2994,"###"," ")))</f>
        <v>Retailmart Inc</v>
      </c>
      <c r="P2994" s="13" t="str">
        <f t="shared" si="322"/>
        <v>Deal Lite</v>
      </c>
      <c r="Q2994" s="34" t="str">
        <f t="shared" si="323"/>
        <v>Toys</v>
      </c>
      <c r="R2994" s="13" t="str">
        <f t="shared" si="324"/>
        <v>Retailmart Inc</v>
      </c>
      <c r="S2994" s="35">
        <f t="shared" si="325"/>
        <v>54</v>
      </c>
      <c r="T2994" s="35">
        <f t="shared" si="326"/>
        <v>20</v>
      </c>
      <c r="U2994" s="14">
        <f t="shared" si="327"/>
        <v>2160.29</v>
      </c>
      <c r="V2994" s="14">
        <f t="shared" si="328"/>
        <v>116655.66</v>
      </c>
      <c r="W2994" s="13" t="str">
        <v>In Stock</v>
      </c>
      <c r="X2994" s="13" t="str">
        <v>No</v>
      </c>
      <c r="Y2994" s="13">
        <v>0</v>
      </c>
    </row>
    <row r="2995" spans="1:25" x14ac:dyDescent="0.3">
      <c r="A2995" s="31" t="s">
        <v>5888</v>
      </c>
      <c r="B2995" s="31" t="s">
        <v>5889</v>
      </c>
      <c r="C2995" s="31" t="s">
        <v>40</v>
      </c>
      <c r="D2995" s="31" t="s">
        <v>24</v>
      </c>
      <c r="E2995" s="31">
        <v>114</v>
      </c>
      <c r="F2995" s="31">
        <v>72</v>
      </c>
      <c r="G2995" s="31">
        <v>8297.66</v>
      </c>
      <c r="H2995" s="31">
        <v>945933.24</v>
      </c>
      <c r="I2995" s="32">
        <v>45743</v>
      </c>
      <c r="J2995" s="32">
        <v>45922</v>
      </c>
      <c r="K2995" s="31" t="s">
        <v>16</v>
      </c>
      <c r="L2995" s="33" t="s">
        <v>17</v>
      </c>
      <c r="M2995" s="13" t="str">
        <f>PROPER(TRIM(SUBSTITUTE(B2995,"###"," ")))</f>
        <v>In X</v>
      </c>
      <c r="N2995" s="13" t="str">
        <f>PROPER(TRIM(SUBSTITUTE(C2995,"###"," ")))</f>
        <v>Electronics</v>
      </c>
      <c r="O2995" s="13" t="str">
        <f>PROPER(TRIM(SUBSTITUTE(D2995,"###"," ")))</f>
        <v>Omni Suppliers</v>
      </c>
      <c r="P2995" s="13" t="str">
        <f t="shared" si="322"/>
        <v>In X</v>
      </c>
      <c r="Q2995" s="34" t="str">
        <f t="shared" si="323"/>
        <v>Electronics</v>
      </c>
      <c r="R2995" s="13" t="str">
        <f t="shared" si="324"/>
        <v>Omni Suppliers</v>
      </c>
      <c r="S2995" s="35">
        <f t="shared" si="325"/>
        <v>114</v>
      </c>
      <c r="T2995" s="35">
        <f t="shared" si="326"/>
        <v>72</v>
      </c>
      <c r="U2995" s="14">
        <f t="shared" si="327"/>
        <v>8297.66</v>
      </c>
      <c r="V2995" s="14">
        <f t="shared" si="328"/>
        <v>945933.24</v>
      </c>
      <c r="W2995" s="13" t="str">
        <v>In Stock</v>
      </c>
      <c r="X2995" s="13" t="str">
        <v>No</v>
      </c>
      <c r="Y2995" s="13">
        <v>0</v>
      </c>
    </row>
    <row r="2996" spans="1:25" x14ac:dyDescent="0.3">
      <c r="A2996" s="31" t="s">
        <v>5890</v>
      </c>
      <c r="B2996" s="31" t="s">
        <v>4151</v>
      </c>
      <c r="C2996" s="31" t="s">
        <v>20</v>
      </c>
      <c r="D2996" s="31" t="s">
        <v>53</v>
      </c>
      <c r="E2996" s="31">
        <v>66</v>
      </c>
      <c r="F2996" s="31">
        <v>38</v>
      </c>
      <c r="G2996" s="31">
        <v>18480.349999999999</v>
      </c>
      <c r="H2996" s="31">
        <v>1219703.1000000001</v>
      </c>
      <c r="I2996" s="32">
        <v>45823</v>
      </c>
      <c r="J2996" s="32">
        <v>45883</v>
      </c>
      <c r="K2996" s="13"/>
      <c r="L2996" s="33" t="s">
        <v>58</v>
      </c>
      <c r="M2996" s="13" t="str">
        <f>PROPER(TRIM(SUBSTITUTE(B2996,"###"," ")))</f>
        <v>Indeed Plus</v>
      </c>
      <c r="N2996" s="13" t="str">
        <f>PROPER(TRIM(SUBSTITUTE(C2996,"###"," ")))</f>
        <v>Toys</v>
      </c>
      <c r="O2996" s="13" t="str">
        <f>PROPER(TRIM(SUBSTITUTE(D2996,"###"," ")))</f>
        <v>Abc Pvt Ltd</v>
      </c>
      <c r="P2996" s="13" t="str">
        <f t="shared" si="322"/>
        <v>Indeed Plus</v>
      </c>
      <c r="Q2996" s="34" t="str">
        <f t="shared" si="323"/>
        <v>Toys</v>
      </c>
      <c r="R2996" s="13" t="str">
        <f t="shared" si="324"/>
        <v>Abc Pvt Ltd</v>
      </c>
      <c r="S2996" s="35">
        <f t="shared" si="325"/>
        <v>66</v>
      </c>
      <c r="T2996" s="35">
        <f t="shared" si="326"/>
        <v>38</v>
      </c>
      <c r="U2996" s="14">
        <f t="shared" si="327"/>
        <v>18480.349999999999</v>
      </c>
      <c r="V2996" s="14">
        <f t="shared" si="328"/>
        <v>1219703.0999999999</v>
      </c>
      <c r="W2996" s="13" t="str">
        <v>In Stock</v>
      </c>
      <c r="X2996" s="13" t="str">
        <v>No</v>
      </c>
      <c r="Y2996" s="13">
        <v>0</v>
      </c>
    </row>
    <row r="2997" spans="1:25" x14ac:dyDescent="0.3">
      <c r="A2997" s="31" t="s">
        <v>5891</v>
      </c>
      <c r="B2997" s="31" t="s">
        <v>3888</v>
      </c>
      <c r="C2997" s="31" t="s">
        <v>28</v>
      </c>
      <c r="D2997" s="31" t="s">
        <v>24</v>
      </c>
      <c r="E2997" s="31">
        <v>179</v>
      </c>
      <c r="F2997" s="31">
        <v>60</v>
      </c>
      <c r="G2997" s="31">
        <v>8704</v>
      </c>
      <c r="H2997" s="31">
        <v>1558016</v>
      </c>
      <c r="I2997" s="32">
        <v>45790</v>
      </c>
      <c r="J2997" s="32">
        <v>45886</v>
      </c>
      <c r="K2997" s="31" t="s">
        <v>29</v>
      </c>
      <c r="L2997" s="33" t="s">
        <v>33</v>
      </c>
      <c r="M2997" s="13" t="str">
        <f>PROPER(TRIM(SUBSTITUTE(B2997,"###"," ")))</f>
        <v>Experience Pro</v>
      </c>
      <c r="N2997" s="13" t="str">
        <f>PROPER(TRIM(SUBSTITUTE(C2997,"###"," ")))</f>
        <v>Furniture</v>
      </c>
      <c r="O2997" s="13" t="str">
        <f>PROPER(TRIM(SUBSTITUTE(D2997,"###"," ")))</f>
        <v>Omni Suppliers</v>
      </c>
      <c r="P2997" s="13" t="str">
        <f t="shared" si="322"/>
        <v>Experience Pro</v>
      </c>
      <c r="Q2997" s="34" t="str">
        <f t="shared" si="323"/>
        <v>Furniture</v>
      </c>
      <c r="R2997" s="13" t="str">
        <f t="shared" si="324"/>
        <v>Omni Suppliers</v>
      </c>
      <c r="S2997" s="35">
        <f t="shared" si="325"/>
        <v>179</v>
      </c>
      <c r="T2997" s="35">
        <f t="shared" si="326"/>
        <v>60</v>
      </c>
      <c r="U2997" s="14">
        <f t="shared" si="327"/>
        <v>8704</v>
      </c>
      <c r="V2997" s="14">
        <f t="shared" si="328"/>
        <v>1558016</v>
      </c>
      <c r="W2997" s="13" t="str">
        <v>In Stock</v>
      </c>
      <c r="X2997" s="13" t="str">
        <v>No</v>
      </c>
      <c r="Y2997" s="13">
        <v>0</v>
      </c>
    </row>
    <row r="2998" spans="1:25" x14ac:dyDescent="0.3">
      <c r="A2998" s="31" t="s">
        <v>5894</v>
      </c>
      <c r="B2998" s="31" t="s">
        <v>5895</v>
      </c>
      <c r="C2998" s="31" t="s">
        <v>14</v>
      </c>
      <c r="D2998" s="31" t="s">
        <v>53</v>
      </c>
      <c r="E2998" s="31">
        <v>127</v>
      </c>
      <c r="F2998" s="31">
        <v>64</v>
      </c>
      <c r="G2998" s="31">
        <v>13606.19</v>
      </c>
      <c r="H2998" s="31">
        <v>1727986.13</v>
      </c>
      <c r="I2998" s="32">
        <v>45769</v>
      </c>
      <c r="J2998" s="32">
        <v>45923</v>
      </c>
      <c r="K2998" s="31" t="s">
        <v>29</v>
      </c>
      <c r="L2998" s="33" t="s">
        <v>30</v>
      </c>
      <c r="M2998" s="13" t="str">
        <f>PROPER(TRIM(SUBSTITUTE(B2998,"###"," ")))</f>
        <v>Strong Mini</v>
      </c>
      <c r="N2998" s="13" t="str">
        <f>PROPER(TRIM(SUBSTITUTE(C2998,"###"," ")))</f>
        <v>Clothing</v>
      </c>
      <c r="O2998" s="13" t="str">
        <f>PROPER(TRIM(SUBSTITUTE(D2998,"###"," ")))</f>
        <v>Abc Pvt Ltd</v>
      </c>
      <c r="P2998" s="13" t="str">
        <f t="shared" si="322"/>
        <v>Strong Mini</v>
      </c>
      <c r="Q2998" s="34" t="str">
        <f t="shared" si="323"/>
        <v>Clothing</v>
      </c>
      <c r="R2998" s="13" t="str">
        <f t="shared" si="324"/>
        <v>Abc Pvt Ltd</v>
      </c>
      <c r="S2998" s="35">
        <f t="shared" si="325"/>
        <v>127</v>
      </c>
      <c r="T2998" s="35">
        <f t="shared" si="326"/>
        <v>64</v>
      </c>
      <c r="U2998" s="14">
        <f t="shared" si="327"/>
        <v>13606.19</v>
      </c>
      <c r="V2998" s="14">
        <f t="shared" si="328"/>
        <v>1727986.1300000001</v>
      </c>
      <c r="W2998" s="13" t="str">
        <v>In Stock</v>
      </c>
      <c r="X2998" s="13" t="str">
        <v>No</v>
      </c>
      <c r="Y2998" s="13">
        <v>0</v>
      </c>
    </row>
    <row r="2999" spans="1:25" x14ac:dyDescent="0.3">
      <c r="A2999" s="31" t="s">
        <v>5896</v>
      </c>
      <c r="B2999" s="31" t="s">
        <v>5897</v>
      </c>
      <c r="C2999" s="31" t="s">
        <v>40</v>
      </c>
      <c r="D2999" s="31" t="s">
        <v>41</v>
      </c>
      <c r="E2999" s="31">
        <v>103</v>
      </c>
      <c r="F2999" s="31">
        <v>28</v>
      </c>
      <c r="G2999" s="31">
        <v>11647.72</v>
      </c>
      <c r="H2999" s="31">
        <v>1199715.1599999999</v>
      </c>
      <c r="I2999" s="32">
        <v>45680</v>
      </c>
      <c r="J2999" s="32">
        <v>45902</v>
      </c>
      <c r="K2999" s="31" t="s">
        <v>29</v>
      </c>
      <c r="L2999" s="33" t="s">
        <v>30</v>
      </c>
      <c r="M2999" s="13" t="str">
        <f>PROPER(TRIM(SUBSTITUTE(B2999,"###"," ")))</f>
        <v>Consumer Max</v>
      </c>
      <c r="N2999" s="13" t="str">
        <f>PROPER(TRIM(SUBSTITUTE(C2999,"###"," ")))</f>
        <v>Electronics</v>
      </c>
      <c r="O2999" s="13" t="str">
        <f>PROPER(TRIM(SUBSTITUTE(D2999,"###"," ")))</f>
        <v>Quickstock</v>
      </c>
      <c r="P2999" s="13" t="str">
        <f t="shared" si="322"/>
        <v>Consumer Max</v>
      </c>
      <c r="Q2999" s="34" t="str">
        <f t="shared" si="323"/>
        <v>Electronics</v>
      </c>
      <c r="R2999" s="13" t="str">
        <f t="shared" si="324"/>
        <v>Quickstock</v>
      </c>
      <c r="S2999" s="35">
        <f t="shared" si="325"/>
        <v>103</v>
      </c>
      <c r="T2999" s="35">
        <f t="shared" si="326"/>
        <v>28</v>
      </c>
      <c r="U2999" s="14">
        <f t="shared" si="327"/>
        <v>11647.72</v>
      </c>
      <c r="V2999" s="14">
        <f t="shared" si="328"/>
        <v>1199715.1599999999</v>
      </c>
      <c r="W2999" s="13" t="str">
        <v>In Stock</v>
      </c>
      <c r="X2999" s="13" t="str">
        <v>No</v>
      </c>
      <c r="Y2999" s="13">
        <v>0</v>
      </c>
    </row>
    <row r="3000" spans="1:25" x14ac:dyDescent="0.3">
      <c r="A3000" s="31" t="s">
        <v>5900</v>
      </c>
      <c r="B3000" s="31" t="s">
        <v>3428</v>
      </c>
      <c r="C3000" s="31" t="s">
        <v>28</v>
      </c>
      <c r="D3000" s="31" t="s">
        <v>45</v>
      </c>
      <c r="E3000" s="31">
        <v>174</v>
      </c>
      <c r="F3000" s="31">
        <v>20</v>
      </c>
      <c r="G3000" s="31">
        <v>11020.67</v>
      </c>
      <c r="H3000" s="31">
        <v>1917596.58</v>
      </c>
      <c r="I3000" s="32">
        <v>45696</v>
      </c>
      <c r="J3000" s="32">
        <v>45933</v>
      </c>
      <c r="K3000" s="13"/>
      <c r="L3000" s="33" t="s">
        <v>58</v>
      </c>
      <c r="M3000" s="13" t="str">
        <f>PROPER(TRIM(SUBSTITUTE(B3000,"###"," ")))</f>
        <v>Central Pro</v>
      </c>
      <c r="N3000" s="13" t="str">
        <f>PROPER(TRIM(SUBSTITUTE(C3000,"###"," ")))</f>
        <v>Furniture</v>
      </c>
      <c r="O3000" s="13" t="str">
        <f>PROPER(TRIM(SUBSTITUTE(D3000,"###"," ")))</f>
        <v>Retailmart Inc</v>
      </c>
      <c r="P3000" s="13" t="str">
        <f t="shared" si="322"/>
        <v>Central Pro</v>
      </c>
      <c r="Q3000" s="34" t="str">
        <f t="shared" si="323"/>
        <v>Furniture</v>
      </c>
      <c r="R3000" s="13" t="str">
        <f t="shared" si="324"/>
        <v>Retailmart Inc</v>
      </c>
      <c r="S3000" s="35">
        <f t="shared" si="325"/>
        <v>174</v>
      </c>
      <c r="T3000" s="35">
        <f t="shared" si="326"/>
        <v>20</v>
      </c>
      <c r="U3000" s="14">
        <f t="shared" si="327"/>
        <v>11020.67</v>
      </c>
      <c r="V3000" s="14">
        <f t="shared" si="328"/>
        <v>1917596.58</v>
      </c>
      <c r="W3000" s="13" t="str">
        <v>In Stock</v>
      </c>
      <c r="X3000" s="13" t="str">
        <v>No</v>
      </c>
      <c r="Y3000" s="13">
        <v>0</v>
      </c>
    </row>
    <row r="3001" spans="1:25" x14ac:dyDescent="0.3">
      <c r="A3001" s="31" t="s">
        <v>5901</v>
      </c>
      <c r="B3001" s="31" t="s">
        <v>1256</v>
      </c>
      <c r="C3001" s="31" t="s">
        <v>44</v>
      </c>
      <c r="D3001" s="31" t="s">
        <v>15</v>
      </c>
      <c r="E3001" s="31">
        <v>78</v>
      </c>
      <c r="F3001" s="31">
        <v>89</v>
      </c>
      <c r="G3001" s="31">
        <v>3956.99</v>
      </c>
      <c r="H3001" s="31">
        <v>308645.21999999997</v>
      </c>
      <c r="I3001" s="32">
        <v>45796</v>
      </c>
      <c r="J3001" s="32">
        <v>45881</v>
      </c>
      <c r="K3001" s="31" t="s">
        <v>46</v>
      </c>
      <c r="L3001" s="33" t="s">
        <v>58</v>
      </c>
      <c r="M3001" s="13" t="str">
        <f>PROPER(TRIM(SUBSTITUTE(B3001,"###"," ")))</f>
        <v>Instead Plus</v>
      </c>
      <c r="N3001" s="13" t="str">
        <f>PROPER(TRIM(SUBSTITUTE(C3001,"###"," ")))</f>
        <v>Groceries</v>
      </c>
      <c r="O3001" s="13" t="str">
        <f>PROPER(TRIM(SUBSTITUTE(D3001,"###"," ")))</f>
        <v>Global Traders</v>
      </c>
      <c r="P3001" s="13" t="str">
        <f t="shared" si="322"/>
        <v>Instead Plus</v>
      </c>
      <c r="Q3001" s="34" t="str">
        <f t="shared" si="323"/>
        <v>Groceries</v>
      </c>
      <c r="R3001" s="13" t="str">
        <f t="shared" si="324"/>
        <v>Global Traders</v>
      </c>
      <c r="S3001" s="35">
        <f t="shared" si="325"/>
        <v>78</v>
      </c>
      <c r="T3001" s="35">
        <f t="shared" si="326"/>
        <v>89</v>
      </c>
      <c r="U3001" s="14">
        <f t="shared" si="327"/>
        <v>3956.99</v>
      </c>
      <c r="V3001" s="14">
        <f t="shared" si="328"/>
        <v>308645.21999999997</v>
      </c>
      <c r="W3001" s="13" t="str">
        <v>Low Stock</v>
      </c>
      <c r="X3001" s="13" t="str">
        <v>Yes</v>
      </c>
      <c r="Y3001" s="13">
        <v>1</v>
      </c>
    </row>
    <row r="3002" spans="1:25" x14ac:dyDescent="0.3">
      <c r="A3002" s="31" t="s">
        <v>5904</v>
      </c>
      <c r="B3002" s="31" t="s">
        <v>5905</v>
      </c>
      <c r="C3002" s="31" t="s">
        <v>14</v>
      </c>
      <c r="D3002" s="31" t="s">
        <v>15</v>
      </c>
      <c r="E3002" s="31">
        <v>40</v>
      </c>
      <c r="F3002" s="31">
        <v>31</v>
      </c>
      <c r="G3002" s="31">
        <v>4630.2700000000004</v>
      </c>
      <c r="H3002" s="31">
        <v>185210.8</v>
      </c>
      <c r="I3002" s="32">
        <v>45826</v>
      </c>
      <c r="J3002" s="32">
        <v>45862</v>
      </c>
      <c r="K3002" s="31" t="s">
        <v>29</v>
      </c>
      <c r="L3002" s="33" t="s">
        <v>17</v>
      </c>
      <c r="M3002" s="13" t="str">
        <f>PROPER(TRIM(SUBSTITUTE(B3002,"###"," ")))</f>
        <v>Make Pro</v>
      </c>
      <c r="N3002" s="13" t="str">
        <f>PROPER(TRIM(SUBSTITUTE(C3002,"###"," ")))</f>
        <v>Clothing</v>
      </c>
      <c r="O3002" s="13" t="str">
        <f>PROPER(TRIM(SUBSTITUTE(D3002,"###"," ")))</f>
        <v>Global Traders</v>
      </c>
      <c r="P3002" s="13" t="str">
        <f t="shared" si="322"/>
        <v>Make Pro</v>
      </c>
      <c r="Q3002" s="34" t="str">
        <f t="shared" si="323"/>
        <v>Clothing</v>
      </c>
      <c r="R3002" s="13" t="str">
        <f t="shared" si="324"/>
        <v>Global Traders</v>
      </c>
      <c r="S3002" s="35">
        <f t="shared" si="325"/>
        <v>40</v>
      </c>
      <c r="T3002" s="35">
        <f t="shared" si="326"/>
        <v>31</v>
      </c>
      <c r="U3002" s="14">
        <f t="shared" si="327"/>
        <v>4630.2700000000004</v>
      </c>
      <c r="V3002" s="14">
        <f t="shared" si="328"/>
        <v>185210.80000000002</v>
      </c>
      <c r="W3002" s="13" t="str">
        <v>In Stock</v>
      </c>
      <c r="X3002" s="13" t="str">
        <v>No</v>
      </c>
      <c r="Y3002" s="13">
        <v>0</v>
      </c>
    </row>
    <row r="3003" spans="1:25" x14ac:dyDescent="0.3">
      <c r="A3003" s="31" t="s">
        <v>5908</v>
      </c>
      <c r="B3003" s="31" t="s">
        <v>5909</v>
      </c>
      <c r="C3003" s="31" t="s">
        <v>40</v>
      </c>
      <c r="D3003" s="31" t="s">
        <v>15</v>
      </c>
      <c r="E3003" s="31">
        <v>73</v>
      </c>
      <c r="F3003" s="31">
        <v>26</v>
      </c>
      <c r="G3003" s="31">
        <v>1106.81</v>
      </c>
      <c r="H3003" s="31">
        <v>80797.12999999999</v>
      </c>
      <c r="I3003" s="32">
        <v>45679</v>
      </c>
      <c r="J3003" s="32">
        <v>45890</v>
      </c>
      <c r="K3003" s="31" t="s">
        <v>46</v>
      </c>
      <c r="L3003" s="33" t="s">
        <v>21</v>
      </c>
      <c r="M3003" s="13" t="str">
        <f>PROPER(TRIM(SUBSTITUTE(B3003,"###"," ")))</f>
        <v>Data Lite</v>
      </c>
      <c r="N3003" s="13" t="str">
        <f>PROPER(TRIM(SUBSTITUTE(C3003,"###"," ")))</f>
        <v>Electronics</v>
      </c>
      <c r="O3003" s="13" t="str">
        <f>PROPER(TRIM(SUBSTITUTE(D3003,"###"," ")))</f>
        <v>Global Traders</v>
      </c>
      <c r="P3003" s="13" t="str">
        <f t="shared" si="322"/>
        <v>Data Lite</v>
      </c>
      <c r="Q3003" s="34" t="str">
        <f t="shared" si="323"/>
        <v>Electronics</v>
      </c>
      <c r="R3003" s="13" t="str">
        <f t="shared" si="324"/>
        <v>Global Traders</v>
      </c>
      <c r="S3003" s="35">
        <f t="shared" si="325"/>
        <v>73</v>
      </c>
      <c r="T3003" s="35">
        <f t="shared" si="326"/>
        <v>26</v>
      </c>
      <c r="U3003" s="14">
        <f t="shared" si="327"/>
        <v>1106.81</v>
      </c>
      <c r="V3003" s="14">
        <f t="shared" si="328"/>
        <v>80797.12999999999</v>
      </c>
      <c r="W3003" s="13" t="str">
        <v>In Stock</v>
      </c>
      <c r="X3003" s="13" t="str">
        <v>No</v>
      </c>
      <c r="Y3003" s="13">
        <v>0</v>
      </c>
    </row>
    <row r="3004" spans="1:25" x14ac:dyDescent="0.3">
      <c r="A3004" s="31" t="s">
        <v>5912</v>
      </c>
      <c r="B3004" s="31" t="s">
        <v>4699</v>
      </c>
      <c r="C3004" s="31" t="s">
        <v>28</v>
      </c>
      <c r="D3004" s="31" t="s">
        <v>15</v>
      </c>
      <c r="E3004" s="31">
        <v>128</v>
      </c>
      <c r="F3004" s="31">
        <v>82</v>
      </c>
      <c r="G3004" s="31">
        <v>13373.81</v>
      </c>
      <c r="H3004" s="31">
        <v>1711847.68</v>
      </c>
      <c r="I3004" s="32">
        <v>45715</v>
      </c>
      <c r="J3004" s="32">
        <v>45908</v>
      </c>
      <c r="K3004" s="31" t="s">
        <v>54</v>
      </c>
      <c r="L3004" s="33" t="s">
        <v>58</v>
      </c>
      <c r="M3004" s="13" t="str">
        <f>PROPER(TRIM(SUBSTITUTE(B3004,"###"," ")))</f>
        <v>Mr Plus</v>
      </c>
      <c r="N3004" s="13" t="str">
        <f>PROPER(TRIM(SUBSTITUTE(C3004,"###"," ")))</f>
        <v>Furniture</v>
      </c>
      <c r="O3004" s="13" t="str">
        <f>PROPER(TRIM(SUBSTITUTE(D3004,"###"," ")))</f>
        <v>Global Traders</v>
      </c>
      <c r="P3004" s="13" t="str">
        <f t="shared" si="322"/>
        <v>Mr Plus</v>
      </c>
      <c r="Q3004" s="34" t="str">
        <f t="shared" si="323"/>
        <v>Furniture</v>
      </c>
      <c r="R3004" s="13" t="str">
        <f t="shared" si="324"/>
        <v>Global Traders</v>
      </c>
      <c r="S3004" s="35">
        <f t="shared" si="325"/>
        <v>128</v>
      </c>
      <c r="T3004" s="35">
        <f t="shared" si="326"/>
        <v>82</v>
      </c>
      <c r="U3004" s="14">
        <f t="shared" si="327"/>
        <v>13373.81</v>
      </c>
      <c r="V3004" s="14">
        <f t="shared" si="328"/>
        <v>1711847.68</v>
      </c>
      <c r="W3004" s="13" t="str">
        <v>In Stock</v>
      </c>
      <c r="X3004" s="13" t="str">
        <v>No</v>
      </c>
      <c r="Y3004" s="13">
        <v>0</v>
      </c>
    </row>
    <row r="3005" spans="1:25" x14ac:dyDescent="0.3">
      <c r="A3005" s="31" t="s">
        <v>5915</v>
      </c>
      <c r="B3005" s="31" t="s">
        <v>5916</v>
      </c>
      <c r="C3005" s="31" t="s">
        <v>40</v>
      </c>
      <c r="D3005" s="31" t="s">
        <v>24</v>
      </c>
      <c r="E3005" s="31">
        <v>73</v>
      </c>
      <c r="F3005" s="31">
        <v>71</v>
      </c>
      <c r="G3005" s="31">
        <v>8957.23</v>
      </c>
      <c r="H3005" s="31">
        <v>653877.78999999992</v>
      </c>
      <c r="I3005" s="32">
        <v>45811</v>
      </c>
      <c r="J3005" s="32">
        <v>45904</v>
      </c>
      <c r="K3005" s="31" t="s">
        <v>54</v>
      </c>
      <c r="L3005" s="33" t="s">
        <v>58</v>
      </c>
      <c r="M3005" s="13" t="str">
        <f>PROPER(TRIM(SUBSTITUTE(B3005,"###"," ")))</f>
        <v>Get Pro</v>
      </c>
      <c r="N3005" s="13" t="str">
        <f>PROPER(TRIM(SUBSTITUTE(C3005,"###"," ")))</f>
        <v>Electronics</v>
      </c>
      <c r="O3005" s="13" t="str">
        <f>PROPER(TRIM(SUBSTITUTE(D3005,"###"," ")))</f>
        <v>Omni Suppliers</v>
      </c>
      <c r="P3005" s="13" t="str">
        <f t="shared" si="322"/>
        <v>Get Pro</v>
      </c>
      <c r="Q3005" s="34" t="str">
        <f t="shared" si="323"/>
        <v>Electronics</v>
      </c>
      <c r="R3005" s="13" t="str">
        <f t="shared" si="324"/>
        <v>Omni Suppliers</v>
      </c>
      <c r="S3005" s="35">
        <f t="shared" si="325"/>
        <v>73</v>
      </c>
      <c r="T3005" s="35">
        <f t="shared" si="326"/>
        <v>71</v>
      </c>
      <c r="U3005" s="14">
        <f t="shared" si="327"/>
        <v>8957.23</v>
      </c>
      <c r="V3005" s="14">
        <f t="shared" si="328"/>
        <v>653877.78999999992</v>
      </c>
      <c r="W3005" s="13" t="str">
        <v>In Stock</v>
      </c>
      <c r="X3005" s="13" t="str">
        <v>No</v>
      </c>
      <c r="Y3005" s="13">
        <v>0</v>
      </c>
    </row>
    <row r="3006" spans="1:25" x14ac:dyDescent="0.3">
      <c r="A3006" s="31" t="s">
        <v>5917</v>
      </c>
      <c r="B3006" s="31" t="s">
        <v>5918</v>
      </c>
      <c r="C3006" s="31" t="s">
        <v>20</v>
      </c>
      <c r="D3006" s="31" t="s">
        <v>41</v>
      </c>
      <c r="E3006" s="31">
        <v>145</v>
      </c>
      <c r="F3006" s="31">
        <v>66</v>
      </c>
      <c r="G3006" s="31">
        <v>12232.32</v>
      </c>
      <c r="H3006" s="31">
        <v>1773686.4</v>
      </c>
      <c r="I3006" s="32">
        <v>45704</v>
      </c>
      <c r="J3006" s="32">
        <v>45868</v>
      </c>
      <c r="K3006" s="31" t="s">
        <v>16</v>
      </c>
      <c r="L3006" s="33" t="s">
        <v>17</v>
      </c>
      <c r="M3006" s="13" t="str">
        <f>PROPER(TRIM(SUBSTITUTE(B3006,"###"," ")))</f>
        <v>Hair Lite</v>
      </c>
      <c r="N3006" s="13" t="str">
        <f>PROPER(TRIM(SUBSTITUTE(C3006,"###"," ")))</f>
        <v>Toys</v>
      </c>
      <c r="O3006" s="13" t="str">
        <f>PROPER(TRIM(SUBSTITUTE(D3006,"###"," ")))</f>
        <v>Quickstock</v>
      </c>
      <c r="P3006" s="13" t="str">
        <f t="shared" si="322"/>
        <v>Hair Lite</v>
      </c>
      <c r="Q3006" s="34" t="str">
        <f t="shared" si="323"/>
        <v>Toys</v>
      </c>
      <c r="R3006" s="13" t="str">
        <f t="shared" si="324"/>
        <v>Quickstock</v>
      </c>
      <c r="S3006" s="35">
        <f t="shared" si="325"/>
        <v>145</v>
      </c>
      <c r="T3006" s="35">
        <f t="shared" si="326"/>
        <v>66</v>
      </c>
      <c r="U3006" s="14">
        <f t="shared" si="327"/>
        <v>12232.32</v>
      </c>
      <c r="V3006" s="14">
        <f t="shared" si="328"/>
        <v>1773686.4</v>
      </c>
      <c r="W3006" s="13" t="str">
        <v>In Stock</v>
      </c>
      <c r="X3006" s="13" t="str">
        <v>No</v>
      </c>
      <c r="Y3006" s="13">
        <v>0</v>
      </c>
    </row>
    <row r="3007" spans="1:25" x14ac:dyDescent="0.3">
      <c r="A3007" s="31" t="s">
        <v>5919</v>
      </c>
      <c r="B3007" s="31" t="s">
        <v>5920</v>
      </c>
      <c r="C3007" s="31" t="s">
        <v>44</v>
      </c>
      <c r="D3007" s="31" t="s">
        <v>41</v>
      </c>
      <c r="E3007" s="31">
        <v>85</v>
      </c>
      <c r="F3007" s="31">
        <v>45</v>
      </c>
      <c r="G3007" s="31">
        <v>1599.56</v>
      </c>
      <c r="H3007" s="31">
        <v>135962.6</v>
      </c>
      <c r="I3007" s="32">
        <v>45782</v>
      </c>
      <c r="J3007" s="32">
        <v>45871</v>
      </c>
      <c r="K3007" s="13"/>
      <c r="L3007" s="33" t="s">
        <v>58</v>
      </c>
      <c r="M3007" s="13" t="str">
        <f>PROPER(TRIM(SUBSTITUTE(B3007,"###"," ")))</f>
        <v>Room Plus</v>
      </c>
      <c r="N3007" s="13" t="str">
        <f>PROPER(TRIM(SUBSTITUTE(C3007,"###"," ")))</f>
        <v>Groceries</v>
      </c>
      <c r="O3007" s="13" t="str">
        <f>PROPER(TRIM(SUBSTITUTE(D3007,"###"," ")))</f>
        <v>Quickstock</v>
      </c>
      <c r="P3007" s="13" t="str">
        <f t="shared" si="322"/>
        <v>Room Plus</v>
      </c>
      <c r="Q3007" s="34" t="str">
        <f t="shared" si="323"/>
        <v>Groceries</v>
      </c>
      <c r="R3007" s="13" t="str">
        <f t="shared" si="324"/>
        <v>Quickstock</v>
      </c>
      <c r="S3007" s="35">
        <f t="shared" si="325"/>
        <v>85</v>
      </c>
      <c r="T3007" s="35">
        <f t="shared" si="326"/>
        <v>45</v>
      </c>
      <c r="U3007" s="14">
        <f t="shared" si="327"/>
        <v>1599.56</v>
      </c>
      <c r="V3007" s="14">
        <f t="shared" si="328"/>
        <v>135962.6</v>
      </c>
      <c r="W3007" s="13" t="str">
        <v>In Stock</v>
      </c>
      <c r="X3007" s="13" t="str">
        <v>No</v>
      </c>
      <c r="Y3007" s="13">
        <v>0</v>
      </c>
    </row>
    <row r="3008" spans="1:25" x14ac:dyDescent="0.3">
      <c r="A3008" s="31" t="s">
        <v>5921</v>
      </c>
      <c r="B3008" s="31" t="s">
        <v>5922</v>
      </c>
      <c r="C3008" s="31" t="s">
        <v>40</v>
      </c>
      <c r="D3008" s="31" t="s">
        <v>24</v>
      </c>
      <c r="E3008" s="31">
        <v>190</v>
      </c>
      <c r="F3008" s="31">
        <v>25</v>
      </c>
      <c r="G3008" s="31">
        <v>7845.47</v>
      </c>
      <c r="H3008" s="31">
        <v>1490639.3</v>
      </c>
      <c r="I3008" s="32">
        <v>45707</v>
      </c>
      <c r="J3008" s="32">
        <v>45927</v>
      </c>
      <c r="K3008" s="31" t="s">
        <v>46</v>
      </c>
      <c r="L3008" s="33" t="s">
        <v>33</v>
      </c>
      <c r="M3008" s="13" t="str">
        <f>PROPER(TRIM(SUBSTITUTE(B3008,"###"," ")))</f>
        <v>One Plus</v>
      </c>
      <c r="N3008" s="13" t="str">
        <f>PROPER(TRIM(SUBSTITUTE(C3008,"###"," ")))</f>
        <v>Electronics</v>
      </c>
      <c r="O3008" s="13" t="str">
        <f>PROPER(TRIM(SUBSTITUTE(D3008,"###"," ")))</f>
        <v>Omni Suppliers</v>
      </c>
      <c r="P3008" s="13" t="str">
        <f t="shared" si="322"/>
        <v>One Plus</v>
      </c>
      <c r="Q3008" s="34" t="str">
        <f t="shared" si="323"/>
        <v>Electronics</v>
      </c>
      <c r="R3008" s="13" t="str">
        <f t="shared" si="324"/>
        <v>Omni Suppliers</v>
      </c>
      <c r="S3008" s="35">
        <f t="shared" si="325"/>
        <v>190</v>
      </c>
      <c r="T3008" s="35">
        <f t="shared" si="326"/>
        <v>25</v>
      </c>
      <c r="U3008" s="14">
        <f t="shared" si="327"/>
        <v>7845.47</v>
      </c>
      <c r="V3008" s="14">
        <f t="shared" si="328"/>
        <v>1490639.3</v>
      </c>
      <c r="W3008" s="13" t="str">
        <v>In Stock</v>
      </c>
      <c r="X3008" s="13" t="str">
        <v>No</v>
      </c>
      <c r="Y3008" s="13">
        <v>0</v>
      </c>
    </row>
    <row r="3009" spans="1:25" x14ac:dyDescent="0.3">
      <c r="A3009" s="31" t="s">
        <v>5924</v>
      </c>
      <c r="B3009" s="31" t="s">
        <v>4741</v>
      </c>
      <c r="C3009" s="31" t="s">
        <v>14</v>
      </c>
      <c r="D3009" s="31" t="s">
        <v>53</v>
      </c>
      <c r="E3009" s="31">
        <v>111</v>
      </c>
      <c r="F3009" s="31">
        <v>70</v>
      </c>
      <c r="G3009" s="31">
        <v>4358.91</v>
      </c>
      <c r="H3009" s="31">
        <v>483839.01</v>
      </c>
      <c r="I3009" s="32">
        <v>45808</v>
      </c>
      <c r="J3009" s="32">
        <v>45865</v>
      </c>
      <c r="K3009" s="31" t="s">
        <v>46</v>
      </c>
      <c r="L3009" s="33" t="s">
        <v>21</v>
      </c>
      <c r="M3009" s="13" t="str">
        <f>PROPER(TRIM(SUBSTITUTE(B3009,"###"," ")))</f>
        <v>Expect Max</v>
      </c>
      <c r="N3009" s="13" t="str">
        <f>PROPER(TRIM(SUBSTITUTE(C3009,"###"," ")))</f>
        <v>Clothing</v>
      </c>
      <c r="O3009" s="13" t="str">
        <f>PROPER(TRIM(SUBSTITUTE(D3009,"###"," ")))</f>
        <v>Abc Pvt Ltd</v>
      </c>
      <c r="P3009" s="13" t="str">
        <f t="shared" si="322"/>
        <v>Expect Max</v>
      </c>
      <c r="Q3009" s="34" t="str">
        <f t="shared" si="323"/>
        <v>Clothing</v>
      </c>
      <c r="R3009" s="13" t="str">
        <f t="shared" si="324"/>
        <v>Abc Pvt Ltd</v>
      </c>
      <c r="S3009" s="35">
        <f t="shared" si="325"/>
        <v>111</v>
      </c>
      <c r="T3009" s="35">
        <f t="shared" si="326"/>
        <v>70</v>
      </c>
      <c r="U3009" s="14">
        <f t="shared" si="327"/>
        <v>4358.91</v>
      </c>
      <c r="V3009" s="14">
        <f t="shared" si="328"/>
        <v>483839.01</v>
      </c>
      <c r="W3009" s="13" t="str">
        <v>In Stock</v>
      </c>
      <c r="X3009" s="13" t="str">
        <v>No</v>
      </c>
      <c r="Y3009" s="13">
        <v>0</v>
      </c>
    </row>
    <row r="3010" spans="1:25" x14ac:dyDescent="0.3">
      <c r="A3010" s="31" t="s">
        <v>5926</v>
      </c>
      <c r="B3010" s="31" t="s">
        <v>3413</v>
      </c>
      <c r="C3010" s="31" t="s">
        <v>14</v>
      </c>
      <c r="D3010" s="31" t="s">
        <v>24</v>
      </c>
      <c r="E3010" s="31">
        <v>5</v>
      </c>
      <c r="F3010" s="31">
        <v>76</v>
      </c>
      <c r="G3010" s="31">
        <v>6812.71</v>
      </c>
      <c r="H3010" s="31">
        <v>34063.550000000003</v>
      </c>
      <c r="I3010" s="32">
        <v>45804</v>
      </c>
      <c r="J3010" s="32">
        <v>45931</v>
      </c>
      <c r="K3010" s="31" t="s">
        <v>54</v>
      </c>
      <c r="L3010" s="33" t="s">
        <v>33</v>
      </c>
      <c r="M3010" s="13" t="str">
        <f>PROPER(TRIM(SUBSTITUTE(B3010,"###"," ")))</f>
        <v>Certainly Max</v>
      </c>
      <c r="N3010" s="13" t="str">
        <f>PROPER(TRIM(SUBSTITUTE(C3010,"###"," ")))</f>
        <v>Clothing</v>
      </c>
      <c r="O3010" s="13" t="str">
        <f>PROPER(TRIM(SUBSTITUTE(D3010,"###"," ")))</f>
        <v>Omni Suppliers</v>
      </c>
      <c r="P3010" s="13" t="str">
        <f t="shared" si="322"/>
        <v>Certainly Max</v>
      </c>
      <c r="Q3010" s="34" t="str">
        <f t="shared" si="323"/>
        <v>Clothing</v>
      </c>
      <c r="R3010" s="13" t="str">
        <f t="shared" si="324"/>
        <v>Omni Suppliers</v>
      </c>
      <c r="S3010" s="35">
        <f t="shared" si="325"/>
        <v>5</v>
      </c>
      <c r="T3010" s="35">
        <f t="shared" si="326"/>
        <v>76</v>
      </c>
      <c r="U3010" s="14">
        <f t="shared" si="327"/>
        <v>6812.71</v>
      </c>
      <c r="V3010" s="14">
        <f t="shared" si="328"/>
        <v>34063.550000000003</v>
      </c>
      <c r="W3010" s="13" t="str">
        <v>Low Stock</v>
      </c>
      <c r="X3010" s="13" t="str">
        <v>Yes</v>
      </c>
      <c r="Y3010" s="13">
        <v>1</v>
      </c>
    </row>
    <row r="3011" spans="1:25" x14ac:dyDescent="0.3">
      <c r="A3011" s="31" t="s">
        <v>5928</v>
      </c>
      <c r="B3011" s="31" t="s">
        <v>2425</v>
      </c>
      <c r="C3011" s="31" t="s">
        <v>20</v>
      </c>
      <c r="D3011" s="31" t="s">
        <v>24</v>
      </c>
      <c r="E3011" s="31">
        <v>17</v>
      </c>
      <c r="F3011" s="31">
        <v>38</v>
      </c>
      <c r="G3011" s="31">
        <v>19089.57</v>
      </c>
      <c r="H3011" s="31">
        <v>324522.69</v>
      </c>
      <c r="I3011" s="32">
        <v>45699</v>
      </c>
      <c r="J3011" s="32">
        <v>45861</v>
      </c>
      <c r="K3011" s="31" t="s">
        <v>46</v>
      </c>
      <c r="L3011" s="33" t="s">
        <v>30</v>
      </c>
      <c r="M3011" s="13" t="str">
        <f>PROPER(TRIM(SUBSTITUTE(B3011,"###"," ")))</f>
        <v>Because X</v>
      </c>
      <c r="N3011" s="13" t="str">
        <f>PROPER(TRIM(SUBSTITUTE(C3011,"###"," ")))</f>
        <v>Toys</v>
      </c>
      <c r="O3011" s="13" t="str">
        <f>PROPER(TRIM(SUBSTITUTE(D3011,"###"," ")))</f>
        <v>Omni Suppliers</v>
      </c>
      <c r="P3011" s="13" t="str">
        <f t="shared" ref="P3011:P3074" si="329">IF(M3011="","Unknown",M3011)</f>
        <v>Because X</v>
      </c>
      <c r="Q3011" s="34" t="str">
        <f t="shared" ref="Q3011:Q3074" si="330">IF(N3011="","Unknown",N3011)</f>
        <v>Toys</v>
      </c>
      <c r="R3011" s="13" t="str">
        <f t="shared" ref="R3011:R3074" si="331">IF(O3011="","Others",O3011)</f>
        <v>Omni Suppliers</v>
      </c>
      <c r="S3011" s="35">
        <f t="shared" ref="S3011:S3074" si="332">VALUE(E3011)</f>
        <v>17</v>
      </c>
      <c r="T3011" s="35">
        <f t="shared" ref="T3011:T3074" si="333">VALUE(F3011)</f>
        <v>38</v>
      </c>
      <c r="U3011" s="14">
        <f t="shared" ref="U3011:U3074" si="334">VALUE(G3011)</f>
        <v>19089.57</v>
      </c>
      <c r="V3011" s="14">
        <f t="shared" ref="V3011:V3074" si="335">E3011*G3011</f>
        <v>324522.69</v>
      </c>
      <c r="W3011" s="13" t="str">
        <v>Low Stock</v>
      </c>
      <c r="X3011" s="13" t="str">
        <v>Yes</v>
      </c>
      <c r="Y3011" s="13">
        <v>1</v>
      </c>
    </row>
    <row r="3012" spans="1:25" x14ac:dyDescent="0.3">
      <c r="A3012" s="31" t="s">
        <v>5929</v>
      </c>
      <c r="B3012" s="31" t="s">
        <v>835</v>
      </c>
      <c r="C3012" s="31" t="s">
        <v>28</v>
      </c>
      <c r="D3012" s="31" t="s">
        <v>53</v>
      </c>
      <c r="E3012" s="31">
        <v>122</v>
      </c>
      <c r="F3012" s="31">
        <v>63</v>
      </c>
      <c r="G3012" s="31">
        <v>5516.11</v>
      </c>
      <c r="H3012" s="31">
        <v>672965.41999999993</v>
      </c>
      <c r="I3012" s="32">
        <v>45829</v>
      </c>
      <c r="J3012" s="32">
        <v>45864</v>
      </c>
      <c r="K3012" s="31" t="s">
        <v>25</v>
      </c>
      <c r="L3012" s="33" t="s">
        <v>17</v>
      </c>
      <c r="M3012" s="13" t="str">
        <f>PROPER(TRIM(SUBSTITUTE(B3012,"###"," ")))</f>
        <v>Western Max</v>
      </c>
      <c r="N3012" s="13" t="str">
        <f>PROPER(TRIM(SUBSTITUTE(C3012,"###"," ")))</f>
        <v>Furniture</v>
      </c>
      <c r="O3012" s="13" t="str">
        <f>PROPER(TRIM(SUBSTITUTE(D3012,"###"," ")))</f>
        <v>Abc Pvt Ltd</v>
      </c>
      <c r="P3012" s="13" t="str">
        <f t="shared" si="329"/>
        <v>Western Max</v>
      </c>
      <c r="Q3012" s="34" t="str">
        <f t="shared" si="330"/>
        <v>Furniture</v>
      </c>
      <c r="R3012" s="13" t="str">
        <f t="shared" si="331"/>
        <v>Abc Pvt Ltd</v>
      </c>
      <c r="S3012" s="35">
        <f t="shared" si="332"/>
        <v>122</v>
      </c>
      <c r="T3012" s="35">
        <f t="shared" si="333"/>
        <v>63</v>
      </c>
      <c r="U3012" s="14">
        <f t="shared" si="334"/>
        <v>5516.11</v>
      </c>
      <c r="V3012" s="14">
        <f t="shared" si="335"/>
        <v>672965.41999999993</v>
      </c>
      <c r="W3012" s="13" t="str">
        <v>In Stock</v>
      </c>
      <c r="X3012" s="13" t="str">
        <v>No</v>
      </c>
      <c r="Y3012" s="13">
        <v>0</v>
      </c>
    </row>
    <row r="3013" spans="1:25" x14ac:dyDescent="0.3">
      <c r="A3013" s="31" t="s">
        <v>5930</v>
      </c>
      <c r="B3013" s="31" t="s">
        <v>265</v>
      </c>
      <c r="C3013" s="31" t="s">
        <v>28</v>
      </c>
      <c r="D3013" s="31" t="s">
        <v>53</v>
      </c>
      <c r="E3013" s="31">
        <v>45</v>
      </c>
      <c r="F3013" s="31">
        <v>49</v>
      </c>
      <c r="G3013" s="31">
        <v>7532.34</v>
      </c>
      <c r="H3013" s="31">
        <v>338955.3</v>
      </c>
      <c r="I3013" s="32">
        <v>45839</v>
      </c>
      <c r="J3013" s="32">
        <v>45915</v>
      </c>
      <c r="K3013" s="31" t="s">
        <v>54</v>
      </c>
      <c r="L3013" s="33" t="s">
        <v>58</v>
      </c>
      <c r="M3013" s="13" t="str">
        <f>PROPER(TRIM(SUBSTITUTE(B3013,"###"," ")))</f>
        <v>Size Lite</v>
      </c>
      <c r="N3013" s="13" t="str">
        <f>PROPER(TRIM(SUBSTITUTE(C3013,"###"," ")))</f>
        <v>Furniture</v>
      </c>
      <c r="O3013" s="13" t="str">
        <f>PROPER(TRIM(SUBSTITUTE(D3013,"###"," ")))</f>
        <v>Abc Pvt Ltd</v>
      </c>
      <c r="P3013" s="13" t="str">
        <f t="shared" si="329"/>
        <v>Size Lite</v>
      </c>
      <c r="Q3013" s="34" t="str">
        <f t="shared" si="330"/>
        <v>Furniture</v>
      </c>
      <c r="R3013" s="13" t="str">
        <f t="shared" si="331"/>
        <v>Abc Pvt Ltd</v>
      </c>
      <c r="S3013" s="35">
        <f t="shared" si="332"/>
        <v>45</v>
      </c>
      <c r="T3013" s="35">
        <f t="shared" si="333"/>
        <v>49</v>
      </c>
      <c r="U3013" s="14">
        <f t="shared" si="334"/>
        <v>7532.34</v>
      </c>
      <c r="V3013" s="14">
        <f t="shared" si="335"/>
        <v>338955.3</v>
      </c>
      <c r="W3013" s="13" t="str">
        <v>Low Stock</v>
      </c>
      <c r="X3013" s="13" t="str">
        <v>Yes</v>
      </c>
      <c r="Y3013" s="13">
        <v>1</v>
      </c>
    </row>
    <row r="3014" spans="1:25" x14ac:dyDescent="0.3">
      <c r="A3014" s="31" t="s">
        <v>5932</v>
      </c>
      <c r="B3014" s="31" t="s">
        <v>5933</v>
      </c>
      <c r="C3014" s="31" t="s">
        <v>28</v>
      </c>
      <c r="D3014" s="31" t="s">
        <v>24</v>
      </c>
      <c r="E3014" s="31">
        <v>4</v>
      </c>
      <c r="F3014" s="31">
        <v>42</v>
      </c>
      <c r="G3014" s="31">
        <v>19402.64</v>
      </c>
      <c r="H3014" s="31">
        <v>77610.559999999998</v>
      </c>
      <c r="I3014" s="32">
        <v>45699</v>
      </c>
      <c r="J3014" s="32">
        <v>45901</v>
      </c>
      <c r="K3014" s="13"/>
      <c r="L3014" s="33" t="s">
        <v>21</v>
      </c>
      <c r="M3014" s="13" t="str">
        <f>PROPER(TRIM(SUBSTITUTE(B3014,"###"," ")))</f>
        <v>Name Lite</v>
      </c>
      <c r="N3014" s="13" t="str">
        <f>PROPER(TRIM(SUBSTITUTE(C3014,"###"," ")))</f>
        <v>Furniture</v>
      </c>
      <c r="O3014" s="13" t="str">
        <f>PROPER(TRIM(SUBSTITUTE(D3014,"###"," ")))</f>
        <v>Omni Suppliers</v>
      </c>
      <c r="P3014" s="13" t="str">
        <f t="shared" si="329"/>
        <v>Name Lite</v>
      </c>
      <c r="Q3014" s="34" t="str">
        <f t="shared" si="330"/>
        <v>Furniture</v>
      </c>
      <c r="R3014" s="13" t="str">
        <f t="shared" si="331"/>
        <v>Omni Suppliers</v>
      </c>
      <c r="S3014" s="35">
        <f t="shared" si="332"/>
        <v>4</v>
      </c>
      <c r="T3014" s="35">
        <f t="shared" si="333"/>
        <v>42</v>
      </c>
      <c r="U3014" s="14">
        <f t="shared" si="334"/>
        <v>19402.64</v>
      </c>
      <c r="V3014" s="14">
        <f t="shared" si="335"/>
        <v>77610.559999999998</v>
      </c>
      <c r="W3014" s="13" t="str">
        <v>Low Stock</v>
      </c>
      <c r="X3014" s="13" t="str">
        <v>Yes</v>
      </c>
      <c r="Y3014" s="13">
        <v>1</v>
      </c>
    </row>
    <row r="3015" spans="1:25" x14ac:dyDescent="0.3">
      <c r="A3015" s="31" t="s">
        <v>5934</v>
      </c>
      <c r="B3015" s="31" t="s">
        <v>5181</v>
      </c>
      <c r="C3015" s="31" t="s">
        <v>14</v>
      </c>
      <c r="D3015" s="31" t="s">
        <v>41</v>
      </c>
      <c r="E3015" s="31">
        <v>7</v>
      </c>
      <c r="F3015" s="31">
        <v>40</v>
      </c>
      <c r="G3015" s="31">
        <v>2849.45</v>
      </c>
      <c r="H3015" s="31">
        <v>19946.150000000001</v>
      </c>
      <c r="I3015" s="32">
        <v>45768</v>
      </c>
      <c r="J3015" s="32">
        <v>45906</v>
      </c>
      <c r="K3015" s="31" t="s">
        <v>29</v>
      </c>
      <c r="L3015" s="33" t="s">
        <v>30</v>
      </c>
      <c r="M3015" s="13" t="str">
        <f>PROPER(TRIM(SUBSTITUTE(B3015,"###"," ")))</f>
        <v>Series Max</v>
      </c>
      <c r="N3015" s="13" t="str">
        <f>PROPER(TRIM(SUBSTITUTE(C3015,"###"," ")))</f>
        <v>Clothing</v>
      </c>
      <c r="O3015" s="13" t="str">
        <f>PROPER(TRIM(SUBSTITUTE(D3015,"###"," ")))</f>
        <v>Quickstock</v>
      </c>
      <c r="P3015" s="13" t="str">
        <f t="shared" si="329"/>
        <v>Series Max</v>
      </c>
      <c r="Q3015" s="34" t="str">
        <f t="shared" si="330"/>
        <v>Clothing</v>
      </c>
      <c r="R3015" s="13" t="str">
        <f t="shared" si="331"/>
        <v>Quickstock</v>
      </c>
      <c r="S3015" s="35">
        <f t="shared" si="332"/>
        <v>7</v>
      </c>
      <c r="T3015" s="35">
        <f t="shared" si="333"/>
        <v>40</v>
      </c>
      <c r="U3015" s="14">
        <f t="shared" si="334"/>
        <v>2849.45</v>
      </c>
      <c r="V3015" s="14">
        <f t="shared" si="335"/>
        <v>19946.149999999998</v>
      </c>
      <c r="W3015" s="13" t="str">
        <v>Low Stock</v>
      </c>
      <c r="X3015" s="13" t="str">
        <v>Yes</v>
      </c>
      <c r="Y3015" s="13">
        <v>1</v>
      </c>
    </row>
    <row r="3016" spans="1:25" x14ac:dyDescent="0.3">
      <c r="A3016" s="31" t="s">
        <v>5937</v>
      </c>
      <c r="B3016" s="31" t="s">
        <v>5938</v>
      </c>
      <c r="C3016" s="31" t="s">
        <v>28</v>
      </c>
      <c r="D3016" s="31" t="s">
        <v>45</v>
      </c>
      <c r="E3016" s="31">
        <v>51</v>
      </c>
      <c r="F3016" s="31">
        <v>66</v>
      </c>
      <c r="G3016" s="31">
        <v>17653.810000000001</v>
      </c>
      <c r="H3016" s="31">
        <v>900344.31</v>
      </c>
      <c r="I3016" s="32">
        <v>45669</v>
      </c>
      <c r="J3016" s="32">
        <v>45890</v>
      </c>
      <c r="K3016" s="31" t="s">
        <v>54</v>
      </c>
      <c r="L3016" s="33" t="s">
        <v>33</v>
      </c>
      <c r="M3016" s="13" t="str">
        <f>PROPER(TRIM(SUBSTITUTE(B3016,"###"," ")))</f>
        <v>Spring Lite</v>
      </c>
      <c r="N3016" s="13" t="str">
        <f>PROPER(TRIM(SUBSTITUTE(C3016,"###"," ")))</f>
        <v>Furniture</v>
      </c>
      <c r="O3016" s="13" t="str">
        <f>PROPER(TRIM(SUBSTITUTE(D3016,"###"," ")))</f>
        <v>Retailmart Inc</v>
      </c>
      <c r="P3016" s="13" t="str">
        <f t="shared" si="329"/>
        <v>Spring Lite</v>
      </c>
      <c r="Q3016" s="34" t="str">
        <f t="shared" si="330"/>
        <v>Furniture</v>
      </c>
      <c r="R3016" s="13" t="str">
        <f t="shared" si="331"/>
        <v>Retailmart Inc</v>
      </c>
      <c r="S3016" s="35">
        <f t="shared" si="332"/>
        <v>51</v>
      </c>
      <c r="T3016" s="35">
        <f t="shared" si="333"/>
        <v>66</v>
      </c>
      <c r="U3016" s="14">
        <f t="shared" si="334"/>
        <v>17653.810000000001</v>
      </c>
      <c r="V3016" s="14">
        <f t="shared" si="335"/>
        <v>900344.31</v>
      </c>
      <c r="W3016" s="13" t="str">
        <v>Low Stock</v>
      </c>
      <c r="X3016" s="13" t="str">
        <v>Yes</v>
      </c>
      <c r="Y3016" s="13">
        <v>1</v>
      </c>
    </row>
    <row r="3017" spans="1:25" x14ac:dyDescent="0.3">
      <c r="A3017" s="31" t="s">
        <v>5939</v>
      </c>
      <c r="B3017" s="31" t="s">
        <v>5940</v>
      </c>
      <c r="C3017" s="31" t="s">
        <v>40</v>
      </c>
      <c r="D3017" s="31" t="s">
        <v>45</v>
      </c>
      <c r="E3017" s="31">
        <v>62</v>
      </c>
      <c r="F3017" s="31">
        <v>58</v>
      </c>
      <c r="G3017" s="31">
        <v>4040.32</v>
      </c>
      <c r="H3017" s="31">
        <v>250499.84</v>
      </c>
      <c r="I3017" s="32">
        <v>45686</v>
      </c>
      <c r="J3017" s="32">
        <v>45882</v>
      </c>
      <c r="K3017" s="31" t="s">
        <v>16</v>
      </c>
      <c r="L3017" s="33" t="s">
        <v>33</v>
      </c>
      <c r="M3017" s="13" t="str">
        <f>PROPER(TRIM(SUBSTITUTE(B3017,"###"," ")))</f>
        <v>Treatment Lite</v>
      </c>
      <c r="N3017" s="13" t="str">
        <f>PROPER(TRIM(SUBSTITUTE(C3017,"###"," ")))</f>
        <v>Electronics</v>
      </c>
      <c r="O3017" s="13" t="str">
        <f>PROPER(TRIM(SUBSTITUTE(D3017,"###"," ")))</f>
        <v>Retailmart Inc</v>
      </c>
      <c r="P3017" s="13" t="str">
        <f t="shared" si="329"/>
        <v>Treatment Lite</v>
      </c>
      <c r="Q3017" s="34" t="str">
        <f t="shared" si="330"/>
        <v>Electronics</v>
      </c>
      <c r="R3017" s="13" t="str">
        <f t="shared" si="331"/>
        <v>Retailmart Inc</v>
      </c>
      <c r="S3017" s="35">
        <f t="shared" si="332"/>
        <v>62</v>
      </c>
      <c r="T3017" s="35">
        <f t="shared" si="333"/>
        <v>58</v>
      </c>
      <c r="U3017" s="14">
        <f t="shared" si="334"/>
        <v>4040.32</v>
      </c>
      <c r="V3017" s="14">
        <f t="shared" si="335"/>
        <v>250499.84</v>
      </c>
      <c r="W3017" s="13" t="str">
        <v>In Stock</v>
      </c>
      <c r="X3017" s="13" t="str">
        <v>No</v>
      </c>
      <c r="Y3017" s="13">
        <v>0</v>
      </c>
    </row>
    <row r="3018" spans="1:25" x14ac:dyDescent="0.3">
      <c r="A3018" s="31" t="s">
        <v>5941</v>
      </c>
      <c r="B3018" s="31" t="s">
        <v>5942</v>
      </c>
      <c r="C3018" s="31" t="s">
        <v>14</v>
      </c>
      <c r="D3018" s="31" t="s">
        <v>41</v>
      </c>
      <c r="E3018" s="31">
        <v>192</v>
      </c>
      <c r="F3018" s="31">
        <v>52</v>
      </c>
      <c r="G3018" s="31">
        <v>17301.04</v>
      </c>
      <c r="H3018" s="31">
        <v>3321799.68</v>
      </c>
      <c r="I3018" s="32">
        <v>45810</v>
      </c>
      <c r="J3018" s="32">
        <v>45907</v>
      </c>
      <c r="K3018" s="31" t="s">
        <v>46</v>
      </c>
      <c r="L3018" s="33" t="s">
        <v>58</v>
      </c>
      <c r="M3018" s="13" t="str">
        <f>PROPER(TRIM(SUBSTITUTE(B3018,"###"," ")))</f>
        <v>Writer Max</v>
      </c>
      <c r="N3018" s="13" t="str">
        <f>PROPER(TRIM(SUBSTITUTE(C3018,"###"," ")))</f>
        <v>Clothing</v>
      </c>
      <c r="O3018" s="13" t="str">
        <f>PROPER(TRIM(SUBSTITUTE(D3018,"###"," ")))</f>
        <v>Quickstock</v>
      </c>
      <c r="P3018" s="13" t="str">
        <f t="shared" si="329"/>
        <v>Writer Max</v>
      </c>
      <c r="Q3018" s="34" t="str">
        <f t="shared" si="330"/>
        <v>Clothing</v>
      </c>
      <c r="R3018" s="13" t="str">
        <f t="shared" si="331"/>
        <v>Quickstock</v>
      </c>
      <c r="S3018" s="35">
        <f t="shared" si="332"/>
        <v>192</v>
      </c>
      <c r="T3018" s="35">
        <f t="shared" si="333"/>
        <v>52</v>
      </c>
      <c r="U3018" s="14">
        <f t="shared" si="334"/>
        <v>17301.04</v>
      </c>
      <c r="V3018" s="14">
        <f t="shared" si="335"/>
        <v>3321799.68</v>
      </c>
      <c r="W3018" s="13" t="str">
        <v>In Stock</v>
      </c>
      <c r="X3018" s="13" t="str">
        <v>No</v>
      </c>
      <c r="Y3018" s="13">
        <v>0</v>
      </c>
    </row>
    <row r="3019" spans="1:25" x14ac:dyDescent="0.3">
      <c r="A3019" s="31" t="s">
        <v>5944</v>
      </c>
      <c r="B3019" s="31" t="s">
        <v>5262</v>
      </c>
      <c r="C3019" s="31" t="s">
        <v>14</v>
      </c>
      <c r="D3019" s="31" t="s">
        <v>53</v>
      </c>
      <c r="E3019" s="31">
        <v>168</v>
      </c>
      <c r="F3019" s="31">
        <v>31</v>
      </c>
      <c r="G3019" s="31">
        <v>3921.37</v>
      </c>
      <c r="H3019" s="31">
        <v>658790.16</v>
      </c>
      <c r="I3019" s="32">
        <v>45755</v>
      </c>
      <c r="J3019" s="32">
        <v>45898</v>
      </c>
      <c r="K3019" s="31" t="s">
        <v>25</v>
      </c>
      <c r="L3019" s="33" t="s">
        <v>21</v>
      </c>
      <c r="M3019" s="13" t="str">
        <f>PROPER(TRIM(SUBSTITUTE(B3019,"###"," ")))</f>
        <v>Family Plus</v>
      </c>
      <c r="N3019" s="13" t="str">
        <f>PROPER(TRIM(SUBSTITUTE(C3019,"###"," ")))</f>
        <v>Clothing</v>
      </c>
      <c r="O3019" s="13" t="str">
        <f>PROPER(TRIM(SUBSTITUTE(D3019,"###"," ")))</f>
        <v>Abc Pvt Ltd</v>
      </c>
      <c r="P3019" s="13" t="str">
        <f t="shared" si="329"/>
        <v>Family Plus</v>
      </c>
      <c r="Q3019" s="34" t="str">
        <f t="shared" si="330"/>
        <v>Clothing</v>
      </c>
      <c r="R3019" s="13" t="str">
        <f t="shared" si="331"/>
        <v>Abc Pvt Ltd</v>
      </c>
      <c r="S3019" s="35">
        <f t="shared" si="332"/>
        <v>168</v>
      </c>
      <c r="T3019" s="35">
        <f t="shared" si="333"/>
        <v>31</v>
      </c>
      <c r="U3019" s="14">
        <f t="shared" si="334"/>
        <v>3921.37</v>
      </c>
      <c r="V3019" s="14">
        <f t="shared" si="335"/>
        <v>658790.16</v>
      </c>
      <c r="W3019" s="13" t="str">
        <v>In Stock</v>
      </c>
      <c r="X3019" s="13" t="str">
        <v>No</v>
      </c>
      <c r="Y3019" s="13">
        <v>0</v>
      </c>
    </row>
    <row r="3020" spans="1:25" x14ac:dyDescent="0.3">
      <c r="A3020" s="31" t="s">
        <v>5945</v>
      </c>
      <c r="B3020" s="31" t="s">
        <v>5946</v>
      </c>
      <c r="C3020" s="31" t="s">
        <v>44</v>
      </c>
      <c r="D3020" s="31" t="s">
        <v>53</v>
      </c>
      <c r="E3020" s="31">
        <v>96</v>
      </c>
      <c r="F3020" s="31">
        <v>38</v>
      </c>
      <c r="G3020" s="31">
        <v>5090.96</v>
      </c>
      <c r="H3020" s="31">
        <v>488732.15999999997</v>
      </c>
      <c r="I3020" s="32">
        <v>45808</v>
      </c>
      <c r="J3020" s="32">
        <v>45919</v>
      </c>
      <c r="K3020" s="13"/>
      <c r="L3020" s="33" t="s">
        <v>58</v>
      </c>
      <c r="M3020" s="13" t="str">
        <f>PROPER(TRIM(SUBSTITUTE(B3020,"###"," ")))</f>
        <v>Apply Plus</v>
      </c>
      <c r="N3020" s="13" t="str">
        <f>PROPER(TRIM(SUBSTITUTE(C3020,"###"," ")))</f>
        <v>Groceries</v>
      </c>
      <c r="O3020" s="13" t="str">
        <f>PROPER(TRIM(SUBSTITUTE(D3020,"###"," ")))</f>
        <v>Abc Pvt Ltd</v>
      </c>
      <c r="P3020" s="13" t="str">
        <f t="shared" si="329"/>
        <v>Apply Plus</v>
      </c>
      <c r="Q3020" s="34" t="str">
        <f t="shared" si="330"/>
        <v>Groceries</v>
      </c>
      <c r="R3020" s="13" t="str">
        <f t="shared" si="331"/>
        <v>Abc Pvt Ltd</v>
      </c>
      <c r="S3020" s="35">
        <f t="shared" si="332"/>
        <v>96</v>
      </c>
      <c r="T3020" s="35">
        <f t="shared" si="333"/>
        <v>38</v>
      </c>
      <c r="U3020" s="14">
        <f t="shared" si="334"/>
        <v>5090.96</v>
      </c>
      <c r="V3020" s="14">
        <f t="shared" si="335"/>
        <v>488732.16000000003</v>
      </c>
      <c r="W3020" s="13" t="str">
        <v>In Stock</v>
      </c>
      <c r="X3020" s="13" t="str">
        <v>No</v>
      </c>
      <c r="Y3020" s="13">
        <v>0</v>
      </c>
    </row>
    <row r="3021" spans="1:25" x14ac:dyDescent="0.3">
      <c r="A3021" s="31" t="s">
        <v>5948</v>
      </c>
      <c r="B3021" s="31" t="s">
        <v>390</v>
      </c>
      <c r="C3021" s="31" t="s">
        <v>44</v>
      </c>
      <c r="D3021" s="31" t="s">
        <v>41</v>
      </c>
      <c r="E3021" s="31">
        <v>135</v>
      </c>
      <c r="F3021" s="31">
        <v>94</v>
      </c>
      <c r="G3021" s="31">
        <v>6779.72</v>
      </c>
      <c r="H3021" s="31">
        <v>915262.20000000007</v>
      </c>
      <c r="I3021" s="32">
        <v>45697</v>
      </c>
      <c r="J3021" s="32">
        <v>45859</v>
      </c>
      <c r="K3021" s="31" t="s">
        <v>46</v>
      </c>
      <c r="L3021" s="33" t="s">
        <v>17</v>
      </c>
      <c r="M3021" s="13" t="str">
        <f>PROPER(TRIM(SUBSTITUTE(B3021,"###"," ")))</f>
        <v>Seek Lite</v>
      </c>
      <c r="N3021" s="13" t="str">
        <f>PROPER(TRIM(SUBSTITUTE(C3021,"###"," ")))</f>
        <v>Groceries</v>
      </c>
      <c r="O3021" s="13" t="str">
        <f>PROPER(TRIM(SUBSTITUTE(D3021,"###"," ")))</f>
        <v>Quickstock</v>
      </c>
      <c r="P3021" s="13" t="str">
        <f t="shared" si="329"/>
        <v>Seek Lite</v>
      </c>
      <c r="Q3021" s="34" t="str">
        <f t="shared" si="330"/>
        <v>Groceries</v>
      </c>
      <c r="R3021" s="13" t="str">
        <f t="shared" si="331"/>
        <v>Quickstock</v>
      </c>
      <c r="S3021" s="35">
        <f t="shared" si="332"/>
        <v>135</v>
      </c>
      <c r="T3021" s="35">
        <f t="shared" si="333"/>
        <v>94</v>
      </c>
      <c r="U3021" s="14">
        <f t="shared" si="334"/>
        <v>6779.72</v>
      </c>
      <c r="V3021" s="14">
        <f t="shared" si="335"/>
        <v>915262.20000000007</v>
      </c>
      <c r="W3021" s="13" t="str">
        <v>In Stock</v>
      </c>
      <c r="X3021" s="13" t="str">
        <v>No</v>
      </c>
      <c r="Y3021" s="13">
        <v>0</v>
      </c>
    </row>
    <row r="3022" spans="1:25" x14ac:dyDescent="0.3">
      <c r="A3022" s="31" t="s">
        <v>5950</v>
      </c>
      <c r="B3022" s="31" t="s">
        <v>3288</v>
      </c>
      <c r="C3022" s="31" t="s">
        <v>20</v>
      </c>
      <c r="D3022" s="31" t="s">
        <v>45</v>
      </c>
      <c r="E3022" s="31">
        <v>96</v>
      </c>
      <c r="F3022" s="13"/>
      <c r="G3022" s="31">
        <v>16825.740000000002</v>
      </c>
      <c r="H3022" s="31">
        <v>1615271.04</v>
      </c>
      <c r="I3022" s="32">
        <v>45784</v>
      </c>
      <c r="J3022" s="32">
        <v>45891</v>
      </c>
      <c r="K3022" s="31" t="s">
        <v>46</v>
      </c>
      <c r="L3022" s="33" t="s">
        <v>17</v>
      </c>
      <c r="M3022" s="13" t="str">
        <f>PROPER(TRIM(SUBSTITUTE(B3022,"###"," ")))</f>
        <v>None Max</v>
      </c>
      <c r="N3022" s="13" t="str">
        <f>PROPER(TRIM(SUBSTITUTE(C3022,"###"," ")))</f>
        <v>Toys</v>
      </c>
      <c r="O3022" s="13" t="str">
        <f>PROPER(TRIM(SUBSTITUTE(D3022,"###"," ")))</f>
        <v>Retailmart Inc</v>
      </c>
      <c r="P3022" s="13" t="str">
        <f t="shared" si="329"/>
        <v>None Max</v>
      </c>
      <c r="Q3022" s="34" t="str">
        <f t="shared" si="330"/>
        <v>Toys</v>
      </c>
      <c r="R3022" s="13" t="str">
        <f t="shared" si="331"/>
        <v>Retailmart Inc</v>
      </c>
      <c r="S3022" s="35">
        <f t="shared" si="332"/>
        <v>96</v>
      </c>
      <c r="T3022" s="35">
        <f t="shared" si="333"/>
        <v>0</v>
      </c>
      <c r="U3022" s="14">
        <f t="shared" si="334"/>
        <v>16825.740000000002</v>
      </c>
      <c r="V3022" s="14">
        <f t="shared" si="335"/>
        <v>1615271.04</v>
      </c>
      <c r="W3022" s="13" t="str">
        <v>In Stock</v>
      </c>
      <c r="X3022" s="13" t="str">
        <v>No</v>
      </c>
      <c r="Y3022" s="13">
        <v>0</v>
      </c>
    </row>
    <row r="3023" spans="1:25" x14ac:dyDescent="0.3">
      <c r="A3023" s="31" t="s">
        <v>5952</v>
      </c>
      <c r="B3023" s="31" t="s">
        <v>5953</v>
      </c>
      <c r="C3023" s="31" t="s">
        <v>28</v>
      </c>
      <c r="D3023" s="31" t="s">
        <v>45</v>
      </c>
      <c r="E3023" s="31">
        <v>79</v>
      </c>
      <c r="F3023" s="31">
        <v>58</v>
      </c>
      <c r="G3023" s="31">
        <v>14973.68</v>
      </c>
      <c r="H3023" s="31">
        <v>1182920.72</v>
      </c>
      <c r="I3023" s="32">
        <v>45823</v>
      </c>
      <c r="J3023" s="32">
        <v>45912</v>
      </c>
      <c r="K3023" s="31" t="s">
        <v>57</v>
      </c>
      <c r="L3023" s="33" t="s">
        <v>58</v>
      </c>
      <c r="M3023" s="13" t="str">
        <f>PROPER(TRIM(SUBSTITUTE(B3023,"###"," ")))</f>
        <v>Station Lite</v>
      </c>
      <c r="N3023" s="13" t="str">
        <f>PROPER(TRIM(SUBSTITUTE(C3023,"###"," ")))</f>
        <v>Furniture</v>
      </c>
      <c r="O3023" s="13" t="str">
        <f>PROPER(TRIM(SUBSTITUTE(D3023,"###"," ")))</f>
        <v>Retailmart Inc</v>
      </c>
      <c r="P3023" s="13" t="str">
        <f t="shared" si="329"/>
        <v>Station Lite</v>
      </c>
      <c r="Q3023" s="34" t="str">
        <f t="shared" si="330"/>
        <v>Furniture</v>
      </c>
      <c r="R3023" s="13" t="str">
        <f t="shared" si="331"/>
        <v>Retailmart Inc</v>
      </c>
      <c r="S3023" s="35">
        <f t="shared" si="332"/>
        <v>79</v>
      </c>
      <c r="T3023" s="35">
        <f t="shared" si="333"/>
        <v>58</v>
      </c>
      <c r="U3023" s="14">
        <f t="shared" si="334"/>
        <v>14973.68</v>
      </c>
      <c r="V3023" s="14">
        <f t="shared" si="335"/>
        <v>1182920.72</v>
      </c>
      <c r="W3023" s="13" t="str">
        <v>In Stock</v>
      </c>
      <c r="X3023" s="13" t="str">
        <v>No</v>
      </c>
      <c r="Y3023" s="13">
        <v>0</v>
      </c>
    </row>
    <row r="3024" spans="1:25" x14ac:dyDescent="0.3">
      <c r="A3024" s="31" t="s">
        <v>5954</v>
      </c>
      <c r="B3024" s="31" t="s">
        <v>5955</v>
      </c>
      <c r="C3024" s="31" t="s">
        <v>44</v>
      </c>
      <c r="D3024" s="31" t="s">
        <v>53</v>
      </c>
      <c r="E3024" s="31">
        <v>123</v>
      </c>
      <c r="F3024" s="31">
        <v>34</v>
      </c>
      <c r="G3024" s="31">
        <v>9816.74</v>
      </c>
      <c r="H3024" s="31">
        <v>1207459.02</v>
      </c>
      <c r="I3024" s="32">
        <v>45738</v>
      </c>
      <c r="J3024" s="32">
        <v>45907</v>
      </c>
      <c r="K3024" s="31" t="s">
        <v>57</v>
      </c>
      <c r="L3024" s="33" t="s">
        <v>17</v>
      </c>
      <c r="M3024" s="13" t="str">
        <f>PROPER(TRIM(SUBSTITUTE(B3024,"###"," ")))</f>
        <v>World Lite</v>
      </c>
      <c r="N3024" s="13" t="str">
        <f>PROPER(TRIM(SUBSTITUTE(C3024,"###"," ")))</f>
        <v>Groceries</v>
      </c>
      <c r="O3024" s="13" t="str">
        <f>PROPER(TRIM(SUBSTITUTE(D3024,"###"," ")))</f>
        <v>Abc Pvt Ltd</v>
      </c>
      <c r="P3024" s="13" t="str">
        <f t="shared" si="329"/>
        <v>World Lite</v>
      </c>
      <c r="Q3024" s="34" t="str">
        <f t="shared" si="330"/>
        <v>Groceries</v>
      </c>
      <c r="R3024" s="13" t="str">
        <f t="shared" si="331"/>
        <v>Abc Pvt Ltd</v>
      </c>
      <c r="S3024" s="35">
        <f t="shared" si="332"/>
        <v>123</v>
      </c>
      <c r="T3024" s="35">
        <f t="shared" si="333"/>
        <v>34</v>
      </c>
      <c r="U3024" s="14">
        <f t="shared" si="334"/>
        <v>9816.74</v>
      </c>
      <c r="V3024" s="14">
        <f t="shared" si="335"/>
        <v>1207459.02</v>
      </c>
      <c r="W3024" s="13" t="str">
        <v>In Stock</v>
      </c>
      <c r="X3024" s="13" t="str">
        <v>No</v>
      </c>
      <c r="Y3024" s="13">
        <v>0</v>
      </c>
    </row>
    <row r="3025" spans="1:25" x14ac:dyDescent="0.3">
      <c r="A3025" s="31" t="s">
        <v>5956</v>
      </c>
      <c r="B3025" s="31" t="s">
        <v>5957</v>
      </c>
      <c r="C3025" s="31" t="s">
        <v>40</v>
      </c>
      <c r="D3025" s="31" t="s">
        <v>15</v>
      </c>
      <c r="E3025" s="31">
        <v>55</v>
      </c>
      <c r="F3025" s="31">
        <v>68</v>
      </c>
      <c r="G3025" s="31">
        <v>364.7</v>
      </c>
      <c r="H3025" s="31">
        <v>20058.5</v>
      </c>
      <c r="I3025" s="32">
        <v>45706</v>
      </c>
      <c r="J3025" s="32">
        <v>45941</v>
      </c>
      <c r="K3025" s="31" t="s">
        <v>46</v>
      </c>
      <c r="L3025" s="33" t="s">
        <v>17</v>
      </c>
      <c r="M3025" s="13" t="str">
        <f>PROPER(TRIM(SUBSTITUTE(B3025,"###"," ")))</f>
        <v>Out Pro</v>
      </c>
      <c r="N3025" s="13" t="str">
        <f>PROPER(TRIM(SUBSTITUTE(C3025,"###"," ")))</f>
        <v>Electronics</v>
      </c>
      <c r="O3025" s="13" t="str">
        <f>PROPER(TRIM(SUBSTITUTE(D3025,"###"," ")))</f>
        <v>Global Traders</v>
      </c>
      <c r="P3025" s="13" t="str">
        <f t="shared" si="329"/>
        <v>Out Pro</v>
      </c>
      <c r="Q3025" s="34" t="str">
        <f t="shared" si="330"/>
        <v>Electronics</v>
      </c>
      <c r="R3025" s="13" t="str">
        <f t="shared" si="331"/>
        <v>Global Traders</v>
      </c>
      <c r="S3025" s="35">
        <f t="shared" si="332"/>
        <v>55</v>
      </c>
      <c r="T3025" s="35">
        <f t="shared" si="333"/>
        <v>68</v>
      </c>
      <c r="U3025" s="14">
        <f t="shared" si="334"/>
        <v>364.7</v>
      </c>
      <c r="V3025" s="14">
        <f t="shared" si="335"/>
        <v>20058.5</v>
      </c>
      <c r="W3025" s="13" t="str">
        <v>Low Stock</v>
      </c>
      <c r="X3025" s="13" t="str">
        <v>Yes</v>
      </c>
      <c r="Y3025" s="13">
        <v>1</v>
      </c>
    </row>
    <row r="3026" spans="1:25" x14ac:dyDescent="0.3">
      <c r="A3026" s="31" t="s">
        <v>5958</v>
      </c>
      <c r="B3026" s="31" t="s">
        <v>331</v>
      </c>
      <c r="C3026" s="31" t="s">
        <v>20</v>
      </c>
      <c r="D3026" s="31" t="s">
        <v>45</v>
      </c>
      <c r="E3026" s="31">
        <v>99</v>
      </c>
      <c r="F3026" s="31">
        <v>39</v>
      </c>
      <c r="G3026" s="31">
        <v>13653.37</v>
      </c>
      <c r="H3026" s="31">
        <v>1351683.63</v>
      </c>
      <c r="I3026" s="32">
        <v>45814</v>
      </c>
      <c r="J3026" s="32">
        <v>45902</v>
      </c>
      <c r="K3026" s="31" t="s">
        <v>54</v>
      </c>
      <c r="L3026" s="33" t="s">
        <v>17</v>
      </c>
      <c r="M3026" s="13" t="str">
        <f>PROPER(TRIM(SUBSTITUTE(B3026,"###"," ")))</f>
        <v>Focus Max</v>
      </c>
      <c r="N3026" s="13" t="str">
        <f>PROPER(TRIM(SUBSTITUTE(C3026,"###"," ")))</f>
        <v>Toys</v>
      </c>
      <c r="O3026" s="13" t="str">
        <f>PROPER(TRIM(SUBSTITUTE(D3026,"###"," ")))</f>
        <v>Retailmart Inc</v>
      </c>
      <c r="P3026" s="13" t="str">
        <f t="shared" si="329"/>
        <v>Focus Max</v>
      </c>
      <c r="Q3026" s="34" t="str">
        <f t="shared" si="330"/>
        <v>Toys</v>
      </c>
      <c r="R3026" s="13" t="str">
        <f t="shared" si="331"/>
        <v>Retailmart Inc</v>
      </c>
      <c r="S3026" s="35">
        <f t="shared" si="332"/>
        <v>99</v>
      </c>
      <c r="T3026" s="35">
        <f t="shared" si="333"/>
        <v>39</v>
      </c>
      <c r="U3026" s="14">
        <f t="shared" si="334"/>
        <v>13653.37</v>
      </c>
      <c r="V3026" s="14">
        <f t="shared" si="335"/>
        <v>1351683.6300000001</v>
      </c>
      <c r="W3026" s="13" t="str">
        <v>In Stock</v>
      </c>
      <c r="X3026" s="13" t="str">
        <v>No</v>
      </c>
      <c r="Y3026" s="13">
        <v>0</v>
      </c>
    </row>
    <row r="3027" spans="1:25" x14ac:dyDescent="0.3">
      <c r="A3027" s="31" t="s">
        <v>5959</v>
      </c>
      <c r="B3027" s="31" t="s">
        <v>5960</v>
      </c>
      <c r="C3027" s="31" t="s">
        <v>44</v>
      </c>
      <c r="D3027" s="31" t="s">
        <v>24</v>
      </c>
      <c r="E3027" s="31">
        <v>50</v>
      </c>
      <c r="F3027" s="31">
        <v>62</v>
      </c>
      <c r="G3027" s="31">
        <v>2443.13</v>
      </c>
      <c r="H3027" s="31">
        <v>122156.5</v>
      </c>
      <c r="I3027" s="32">
        <v>45821</v>
      </c>
      <c r="J3027" s="32">
        <v>45856</v>
      </c>
      <c r="K3027" s="31" t="s">
        <v>54</v>
      </c>
      <c r="L3027" s="33" t="s">
        <v>33</v>
      </c>
      <c r="M3027" s="13" t="str">
        <f>PROPER(TRIM(SUBSTITUTE(B3027,"###"," ")))</f>
        <v>Range Pro</v>
      </c>
      <c r="N3027" s="13" t="str">
        <f>PROPER(TRIM(SUBSTITUTE(C3027,"###"," ")))</f>
        <v>Groceries</v>
      </c>
      <c r="O3027" s="13" t="str">
        <f>PROPER(TRIM(SUBSTITUTE(D3027,"###"," ")))</f>
        <v>Omni Suppliers</v>
      </c>
      <c r="P3027" s="13" t="str">
        <f t="shared" si="329"/>
        <v>Range Pro</v>
      </c>
      <c r="Q3027" s="34" t="str">
        <f t="shared" si="330"/>
        <v>Groceries</v>
      </c>
      <c r="R3027" s="13" t="str">
        <f t="shared" si="331"/>
        <v>Omni Suppliers</v>
      </c>
      <c r="S3027" s="35">
        <f t="shared" si="332"/>
        <v>50</v>
      </c>
      <c r="T3027" s="35">
        <f t="shared" si="333"/>
        <v>62</v>
      </c>
      <c r="U3027" s="14">
        <f t="shared" si="334"/>
        <v>2443.13</v>
      </c>
      <c r="V3027" s="14">
        <f t="shared" si="335"/>
        <v>122156.5</v>
      </c>
      <c r="W3027" s="13" t="str">
        <v>Low Stock</v>
      </c>
      <c r="X3027" s="13" t="str">
        <v>Yes</v>
      </c>
      <c r="Y3027" s="13">
        <v>1</v>
      </c>
    </row>
    <row r="3028" spans="1:25" x14ac:dyDescent="0.3">
      <c r="A3028" s="31" t="s">
        <v>5963</v>
      </c>
      <c r="B3028" s="31" t="s">
        <v>299</v>
      </c>
      <c r="C3028" s="31" t="s">
        <v>28</v>
      </c>
      <c r="D3028" s="31" t="s">
        <v>45</v>
      </c>
      <c r="E3028" s="31">
        <v>60</v>
      </c>
      <c r="F3028" s="31">
        <v>54</v>
      </c>
      <c r="G3028" s="31">
        <v>12770.65</v>
      </c>
      <c r="H3028" s="31">
        <v>766239</v>
      </c>
      <c r="I3028" s="32">
        <v>45821</v>
      </c>
      <c r="J3028" s="32">
        <v>45879</v>
      </c>
      <c r="K3028" s="31" t="s">
        <v>57</v>
      </c>
      <c r="L3028" s="33" t="s">
        <v>21</v>
      </c>
      <c r="M3028" s="13" t="str">
        <f>PROPER(TRIM(SUBSTITUTE(B3028,"###"," ")))</f>
        <v>Force Plus</v>
      </c>
      <c r="N3028" s="13" t="str">
        <f>PROPER(TRIM(SUBSTITUTE(C3028,"###"," ")))</f>
        <v>Furniture</v>
      </c>
      <c r="O3028" s="13" t="str">
        <f>PROPER(TRIM(SUBSTITUTE(D3028,"###"," ")))</f>
        <v>Retailmart Inc</v>
      </c>
      <c r="P3028" s="13" t="str">
        <f t="shared" si="329"/>
        <v>Force Plus</v>
      </c>
      <c r="Q3028" s="34" t="str">
        <f t="shared" si="330"/>
        <v>Furniture</v>
      </c>
      <c r="R3028" s="13" t="str">
        <f t="shared" si="331"/>
        <v>Retailmart Inc</v>
      </c>
      <c r="S3028" s="35">
        <f t="shared" si="332"/>
        <v>60</v>
      </c>
      <c r="T3028" s="35">
        <f t="shared" si="333"/>
        <v>54</v>
      </c>
      <c r="U3028" s="14">
        <f t="shared" si="334"/>
        <v>12770.65</v>
      </c>
      <c r="V3028" s="14">
        <f t="shared" si="335"/>
        <v>766239</v>
      </c>
      <c r="W3028" s="13" t="str">
        <v>In Stock</v>
      </c>
      <c r="X3028" s="13" t="str">
        <v>No</v>
      </c>
      <c r="Y3028" s="13">
        <v>0</v>
      </c>
    </row>
    <row r="3029" spans="1:25" x14ac:dyDescent="0.3">
      <c r="A3029" s="31" t="s">
        <v>5965</v>
      </c>
      <c r="B3029" s="31" t="s">
        <v>5966</v>
      </c>
      <c r="C3029" s="31" t="s">
        <v>40</v>
      </c>
      <c r="D3029" s="31" t="s">
        <v>45</v>
      </c>
      <c r="E3029" s="31">
        <v>41</v>
      </c>
      <c r="F3029" s="31">
        <v>88</v>
      </c>
      <c r="G3029" s="31">
        <v>13725.18</v>
      </c>
      <c r="H3029" s="31">
        <v>562732.38</v>
      </c>
      <c r="I3029" s="32">
        <v>45804</v>
      </c>
      <c r="J3029" s="32">
        <v>45890</v>
      </c>
      <c r="K3029" s="31" t="s">
        <v>29</v>
      </c>
      <c r="L3029" s="33" t="s">
        <v>17</v>
      </c>
      <c r="M3029" s="13" t="str">
        <f>PROPER(TRIM(SUBSTITUTE(B3029,"###"," ")))</f>
        <v>School Lite</v>
      </c>
      <c r="N3029" s="13" t="str">
        <f>PROPER(TRIM(SUBSTITUTE(C3029,"###"," ")))</f>
        <v>Electronics</v>
      </c>
      <c r="O3029" s="13" t="str">
        <f>PROPER(TRIM(SUBSTITUTE(D3029,"###"," ")))</f>
        <v>Retailmart Inc</v>
      </c>
      <c r="P3029" s="13" t="str">
        <f t="shared" si="329"/>
        <v>School Lite</v>
      </c>
      <c r="Q3029" s="34" t="str">
        <f t="shared" si="330"/>
        <v>Electronics</v>
      </c>
      <c r="R3029" s="13" t="str">
        <f t="shared" si="331"/>
        <v>Retailmart Inc</v>
      </c>
      <c r="S3029" s="35">
        <f t="shared" si="332"/>
        <v>41</v>
      </c>
      <c r="T3029" s="35">
        <f t="shared" si="333"/>
        <v>88</v>
      </c>
      <c r="U3029" s="14">
        <f t="shared" si="334"/>
        <v>13725.18</v>
      </c>
      <c r="V3029" s="14">
        <f t="shared" si="335"/>
        <v>562732.38</v>
      </c>
      <c r="W3029" s="13" t="str">
        <v>Low Stock</v>
      </c>
      <c r="X3029" s="13" t="str">
        <v>Yes</v>
      </c>
      <c r="Y3029" s="13">
        <v>1</v>
      </c>
    </row>
    <row r="3030" spans="1:25" x14ac:dyDescent="0.3">
      <c r="A3030" s="31" t="s">
        <v>5967</v>
      </c>
      <c r="B3030" s="31" t="s">
        <v>5968</v>
      </c>
      <c r="C3030" s="31" t="s">
        <v>14</v>
      </c>
      <c r="D3030" s="31" t="s">
        <v>41</v>
      </c>
      <c r="E3030" s="31">
        <v>68</v>
      </c>
      <c r="F3030" s="31">
        <v>71</v>
      </c>
      <c r="G3030" s="31">
        <v>13115.81</v>
      </c>
      <c r="H3030" s="31">
        <v>891875.08</v>
      </c>
      <c r="I3030" s="32">
        <v>45708</v>
      </c>
      <c r="J3030" s="32">
        <v>45863</v>
      </c>
      <c r="K3030" s="31" t="s">
        <v>16</v>
      </c>
      <c r="L3030" s="33" t="s">
        <v>17</v>
      </c>
      <c r="M3030" s="13" t="str">
        <f>PROPER(TRIM(SUBSTITUTE(B3030,"###"," ")))</f>
        <v>Material Max</v>
      </c>
      <c r="N3030" s="13" t="str">
        <f>PROPER(TRIM(SUBSTITUTE(C3030,"###"," ")))</f>
        <v>Clothing</v>
      </c>
      <c r="O3030" s="13" t="str">
        <f>PROPER(TRIM(SUBSTITUTE(D3030,"###"," ")))</f>
        <v>Quickstock</v>
      </c>
      <c r="P3030" s="13" t="str">
        <f t="shared" si="329"/>
        <v>Material Max</v>
      </c>
      <c r="Q3030" s="34" t="str">
        <f t="shared" si="330"/>
        <v>Clothing</v>
      </c>
      <c r="R3030" s="13" t="str">
        <f t="shared" si="331"/>
        <v>Quickstock</v>
      </c>
      <c r="S3030" s="35">
        <f t="shared" si="332"/>
        <v>68</v>
      </c>
      <c r="T3030" s="35">
        <f t="shared" si="333"/>
        <v>71</v>
      </c>
      <c r="U3030" s="14">
        <f t="shared" si="334"/>
        <v>13115.81</v>
      </c>
      <c r="V3030" s="14">
        <f t="shared" si="335"/>
        <v>891875.08</v>
      </c>
      <c r="W3030" s="13" t="str">
        <v>Low Stock</v>
      </c>
      <c r="X3030" s="13" t="str">
        <v>Yes</v>
      </c>
      <c r="Y3030" s="13">
        <v>1</v>
      </c>
    </row>
    <row r="3031" spans="1:25" x14ac:dyDescent="0.3">
      <c r="A3031" s="31" t="s">
        <v>5970</v>
      </c>
      <c r="B3031" s="31" t="s">
        <v>2005</v>
      </c>
      <c r="C3031" s="31" t="s">
        <v>20</v>
      </c>
      <c r="D3031" s="31" t="s">
        <v>15</v>
      </c>
      <c r="E3031" s="31">
        <v>124</v>
      </c>
      <c r="F3031" s="31">
        <v>80</v>
      </c>
      <c r="G3031" s="31">
        <v>19559.02</v>
      </c>
      <c r="H3031" s="31">
        <v>2425318.48</v>
      </c>
      <c r="I3031" s="32">
        <v>45713</v>
      </c>
      <c r="J3031" s="32">
        <v>45867</v>
      </c>
      <c r="K3031" s="31" t="s">
        <v>25</v>
      </c>
      <c r="L3031" s="33" t="s">
        <v>17</v>
      </c>
      <c r="M3031" s="13" t="str">
        <f>PROPER(TRIM(SUBSTITUTE(B3031,"###"," ")))</f>
        <v>Her Mini</v>
      </c>
      <c r="N3031" s="13" t="str">
        <f>PROPER(TRIM(SUBSTITUTE(C3031,"###"," ")))</f>
        <v>Toys</v>
      </c>
      <c r="O3031" s="13" t="str">
        <f>PROPER(TRIM(SUBSTITUTE(D3031,"###"," ")))</f>
        <v>Global Traders</v>
      </c>
      <c r="P3031" s="13" t="str">
        <f t="shared" si="329"/>
        <v>Her Mini</v>
      </c>
      <c r="Q3031" s="34" t="str">
        <f t="shared" si="330"/>
        <v>Toys</v>
      </c>
      <c r="R3031" s="13" t="str">
        <f t="shared" si="331"/>
        <v>Global Traders</v>
      </c>
      <c r="S3031" s="35">
        <f t="shared" si="332"/>
        <v>124</v>
      </c>
      <c r="T3031" s="35">
        <f t="shared" si="333"/>
        <v>80</v>
      </c>
      <c r="U3031" s="14">
        <f t="shared" si="334"/>
        <v>19559.02</v>
      </c>
      <c r="V3031" s="14">
        <f t="shared" si="335"/>
        <v>2425318.48</v>
      </c>
      <c r="W3031" s="13" t="str">
        <v>In Stock</v>
      </c>
      <c r="X3031" s="13" t="str">
        <v>No</v>
      </c>
      <c r="Y3031" s="13">
        <v>0</v>
      </c>
    </row>
    <row r="3032" spans="1:25" x14ac:dyDescent="0.3">
      <c r="A3032" s="31" t="s">
        <v>5971</v>
      </c>
      <c r="B3032" s="31" t="s">
        <v>5972</v>
      </c>
      <c r="C3032" s="31" t="s">
        <v>14</v>
      </c>
      <c r="D3032" s="31" t="s">
        <v>41</v>
      </c>
      <c r="E3032" s="31">
        <v>23</v>
      </c>
      <c r="F3032" s="31">
        <v>83</v>
      </c>
      <c r="G3032" s="31">
        <v>13596.79</v>
      </c>
      <c r="H3032" s="31">
        <v>312726.17</v>
      </c>
      <c r="I3032" s="32">
        <v>45785</v>
      </c>
      <c r="J3032" s="32">
        <v>45888</v>
      </c>
      <c r="K3032" s="13"/>
      <c r="L3032" s="33" t="s">
        <v>30</v>
      </c>
      <c r="M3032" s="13" t="str">
        <f>PROPER(TRIM(SUBSTITUTE(B3032,"###"," ")))</f>
        <v>Up Pro</v>
      </c>
      <c r="N3032" s="13" t="str">
        <f>PROPER(TRIM(SUBSTITUTE(C3032,"###"," ")))</f>
        <v>Clothing</v>
      </c>
      <c r="O3032" s="13" t="str">
        <f>PROPER(TRIM(SUBSTITUTE(D3032,"###"," ")))</f>
        <v>Quickstock</v>
      </c>
      <c r="P3032" s="13" t="str">
        <f t="shared" si="329"/>
        <v>Up Pro</v>
      </c>
      <c r="Q3032" s="34" t="str">
        <f t="shared" si="330"/>
        <v>Clothing</v>
      </c>
      <c r="R3032" s="13" t="str">
        <f t="shared" si="331"/>
        <v>Quickstock</v>
      </c>
      <c r="S3032" s="35">
        <f t="shared" si="332"/>
        <v>23</v>
      </c>
      <c r="T3032" s="35">
        <f t="shared" si="333"/>
        <v>83</v>
      </c>
      <c r="U3032" s="14">
        <f t="shared" si="334"/>
        <v>13596.79</v>
      </c>
      <c r="V3032" s="14">
        <f t="shared" si="335"/>
        <v>312726.17000000004</v>
      </c>
      <c r="W3032" s="13" t="str">
        <v>Low Stock</v>
      </c>
      <c r="X3032" s="13" t="str">
        <v>Yes</v>
      </c>
      <c r="Y3032" s="13">
        <v>1</v>
      </c>
    </row>
    <row r="3033" spans="1:25" x14ac:dyDescent="0.3">
      <c r="A3033" s="31" t="s">
        <v>5974</v>
      </c>
      <c r="B3033" s="31" t="s">
        <v>5975</v>
      </c>
      <c r="C3033" s="31" t="s">
        <v>14</v>
      </c>
      <c r="D3033" s="31" t="s">
        <v>45</v>
      </c>
      <c r="E3033" s="31">
        <v>174</v>
      </c>
      <c r="F3033" s="31">
        <v>66</v>
      </c>
      <c r="G3033" s="31">
        <v>9692.92</v>
      </c>
      <c r="H3033" s="31">
        <v>1686568.08</v>
      </c>
      <c r="I3033" s="32">
        <v>45696</v>
      </c>
      <c r="J3033" s="32">
        <v>45928</v>
      </c>
      <c r="K3033" s="31" t="s">
        <v>29</v>
      </c>
      <c r="L3033" s="33" t="s">
        <v>58</v>
      </c>
      <c r="M3033" s="13" t="str">
        <f>PROPER(TRIM(SUBSTITUTE(B3033,"###"," ")))</f>
        <v>Become X</v>
      </c>
      <c r="N3033" s="13" t="str">
        <f>PROPER(TRIM(SUBSTITUTE(C3033,"###"," ")))</f>
        <v>Clothing</v>
      </c>
      <c r="O3033" s="13" t="str">
        <f>PROPER(TRIM(SUBSTITUTE(D3033,"###"," ")))</f>
        <v>Retailmart Inc</v>
      </c>
      <c r="P3033" s="13" t="str">
        <f t="shared" si="329"/>
        <v>Become X</v>
      </c>
      <c r="Q3033" s="34" t="str">
        <f t="shared" si="330"/>
        <v>Clothing</v>
      </c>
      <c r="R3033" s="13" t="str">
        <f t="shared" si="331"/>
        <v>Retailmart Inc</v>
      </c>
      <c r="S3033" s="35">
        <f t="shared" si="332"/>
        <v>174</v>
      </c>
      <c r="T3033" s="35">
        <f t="shared" si="333"/>
        <v>66</v>
      </c>
      <c r="U3033" s="14">
        <f t="shared" si="334"/>
        <v>9692.92</v>
      </c>
      <c r="V3033" s="14">
        <f t="shared" si="335"/>
        <v>1686568.08</v>
      </c>
      <c r="W3033" s="13" t="str">
        <v>In Stock</v>
      </c>
      <c r="X3033" s="13" t="str">
        <v>No</v>
      </c>
      <c r="Y3033" s="13">
        <v>0</v>
      </c>
    </row>
    <row r="3034" spans="1:25" x14ac:dyDescent="0.3">
      <c r="A3034" s="31" t="s">
        <v>5976</v>
      </c>
      <c r="B3034" s="31" t="s">
        <v>5977</v>
      </c>
      <c r="C3034" s="31" t="s">
        <v>14</v>
      </c>
      <c r="D3034" s="31" t="s">
        <v>15</v>
      </c>
      <c r="E3034" s="31">
        <v>121</v>
      </c>
      <c r="F3034" s="31">
        <v>23</v>
      </c>
      <c r="G3034" s="31">
        <v>18269.25</v>
      </c>
      <c r="H3034" s="31">
        <v>2210579.25</v>
      </c>
      <c r="I3034" s="32">
        <v>45790</v>
      </c>
      <c r="J3034" s="32">
        <v>45909</v>
      </c>
      <c r="K3034" s="31" t="s">
        <v>57</v>
      </c>
      <c r="L3034" s="33" t="s">
        <v>21</v>
      </c>
      <c r="M3034" s="13" t="str">
        <f>PROPER(TRIM(SUBSTITUTE(B3034,"###"," ")))</f>
        <v>Consider Pro</v>
      </c>
      <c r="N3034" s="13" t="str">
        <f>PROPER(TRIM(SUBSTITUTE(C3034,"###"," ")))</f>
        <v>Clothing</v>
      </c>
      <c r="O3034" s="13" t="str">
        <f>PROPER(TRIM(SUBSTITUTE(D3034,"###"," ")))</f>
        <v>Global Traders</v>
      </c>
      <c r="P3034" s="13" t="str">
        <f t="shared" si="329"/>
        <v>Consider Pro</v>
      </c>
      <c r="Q3034" s="34" t="str">
        <f t="shared" si="330"/>
        <v>Clothing</v>
      </c>
      <c r="R3034" s="13" t="str">
        <f t="shared" si="331"/>
        <v>Global Traders</v>
      </c>
      <c r="S3034" s="35">
        <f t="shared" si="332"/>
        <v>121</v>
      </c>
      <c r="T3034" s="35">
        <f t="shared" si="333"/>
        <v>23</v>
      </c>
      <c r="U3034" s="14">
        <f t="shared" si="334"/>
        <v>18269.25</v>
      </c>
      <c r="V3034" s="14">
        <f t="shared" si="335"/>
        <v>2210579.25</v>
      </c>
      <c r="W3034" s="13" t="str">
        <v>In Stock</v>
      </c>
      <c r="X3034" s="13" t="str">
        <v>No</v>
      </c>
      <c r="Y3034" s="13">
        <v>0</v>
      </c>
    </row>
    <row r="3035" spans="1:25" x14ac:dyDescent="0.3">
      <c r="A3035" s="31" t="s">
        <v>5978</v>
      </c>
      <c r="B3035" s="31" t="s">
        <v>5979</v>
      </c>
      <c r="C3035" s="31" t="s">
        <v>14</v>
      </c>
      <c r="D3035" s="13"/>
      <c r="E3035" s="31">
        <v>158</v>
      </c>
      <c r="F3035" s="31">
        <v>35</v>
      </c>
      <c r="G3035" s="31">
        <v>3145.44</v>
      </c>
      <c r="H3035" s="31">
        <v>496979.52</v>
      </c>
      <c r="I3035" s="32">
        <v>45682</v>
      </c>
      <c r="J3035" s="32">
        <v>45911</v>
      </c>
      <c r="K3035" s="31" t="s">
        <v>57</v>
      </c>
      <c r="L3035" s="33" t="s">
        <v>58</v>
      </c>
      <c r="M3035" s="13" t="str">
        <f>PROPER(TRIM(SUBSTITUTE(B3035,"###"," ")))</f>
        <v>Cost Max</v>
      </c>
      <c r="N3035" s="13" t="str">
        <f>PROPER(TRIM(SUBSTITUTE(C3035,"###"," ")))</f>
        <v>Clothing</v>
      </c>
      <c r="O3035" s="13" t="str">
        <f>PROPER(TRIM(SUBSTITUTE(D3035,"###"," ")))</f>
        <v/>
      </c>
      <c r="P3035" s="13" t="str">
        <f t="shared" si="329"/>
        <v>Cost Max</v>
      </c>
      <c r="Q3035" s="34" t="str">
        <f t="shared" si="330"/>
        <v>Clothing</v>
      </c>
      <c r="R3035" s="13" t="str">
        <f t="shared" si="331"/>
        <v>Others</v>
      </c>
      <c r="S3035" s="35">
        <f t="shared" si="332"/>
        <v>158</v>
      </c>
      <c r="T3035" s="35">
        <f t="shared" si="333"/>
        <v>35</v>
      </c>
      <c r="U3035" s="14">
        <f t="shared" si="334"/>
        <v>3145.44</v>
      </c>
      <c r="V3035" s="14">
        <f t="shared" si="335"/>
        <v>496979.52</v>
      </c>
      <c r="W3035" s="13" t="str">
        <v>In Stock</v>
      </c>
      <c r="X3035" s="13" t="str">
        <v>No</v>
      </c>
      <c r="Y3035" s="13">
        <v>0</v>
      </c>
    </row>
    <row r="3036" spans="1:25" x14ac:dyDescent="0.3">
      <c r="A3036" s="31" t="s">
        <v>5980</v>
      </c>
      <c r="B3036" s="31" t="s">
        <v>5981</v>
      </c>
      <c r="C3036" s="31" t="s">
        <v>20</v>
      </c>
      <c r="D3036" s="31" t="s">
        <v>15</v>
      </c>
      <c r="E3036" s="31">
        <v>0</v>
      </c>
      <c r="F3036" s="31">
        <v>31</v>
      </c>
      <c r="G3036" s="31">
        <v>898.37</v>
      </c>
      <c r="H3036" s="31">
        <v>0</v>
      </c>
      <c r="I3036" s="32">
        <v>45770</v>
      </c>
      <c r="J3036" s="32">
        <v>45908</v>
      </c>
      <c r="K3036" s="31" t="s">
        <v>46</v>
      </c>
      <c r="L3036" s="33" t="s">
        <v>33</v>
      </c>
      <c r="M3036" s="13" t="str">
        <f>PROPER(TRIM(SUBSTITUTE(B3036,"###"," ")))</f>
        <v>Student Plus</v>
      </c>
      <c r="N3036" s="13" t="str">
        <f>PROPER(TRIM(SUBSTITUTE(C3036,"###"," ")))</f>
        <v>Toys</v>
      </c>
      <c r="O3036" s="13" t="str">
        <f>PROPER(TRIM(SUBSTITUTE(D3036,"###"," ")))</f>
        <v>Global Traders</v>
      </c>
      <c r="P3036" s="13" t="str">
        <f t="shared" si="329"/>
        <v>Student Plus</v>
      </c>
      <c r="Q3036" s="34" t="str">
        <f t="shared" si="330"/>
        <v>Toys</v>
      </c>
      <c r="R3036" s="13" t="str">
        <f t="shared" si="331"/>
        <v>Global Traders</v>
      </c>
      <c r="S3036" s="35">
        <f t="shared" si="332"/>
        <v>0</v>
      </c>
      <c r="T3036" s="35">
        <f t="shared" si="333"/>
        <v>31</v>
      </c>
      <c r="U3036" s="14">
        <f t="shared" si="334"/>
        <v>898.37</v>
      </c>
      <c r="V3036" s="14">
        <f t="shared" si="335"/>
        <v>0</v>
      </c>
      <c r="W3036" s="13" t="str">
        <v>Out of Stock</v>
      </c>
      <c r="X3036" s="13" t="str">
        <v>Yes</v>
      </c>
      <c r="Y3036" s="13">
        <v>1</v>
      </c>
    </row>
    <row r="3037" spans="1:25" x14ac:dyDescent="0.3">
      <c r="A3037" s="31" t="s">
        <v>5982</v>
      </c>
      <c r="B3037" s="31" t="s">
        <v>4061</v>
      </c>
      <c r="C3037" s="31" t="s">
        <v>40</v>
      </c>
      <c r="D3037" s="31" t="s">
        <v>24</v>
      </c>
      <c r="E3037" s="31">
        <v>177</v>
      </c>
      <c r="F3037" s="31">
        <v>39</v>
      </c>
      <c r="G3037" s="31">
        <v>17543.330000000002</v>
      </c>
      <c r="H3037" s="31">
        <v>3105169.41</v>
      </c>
      <c r="I3037" s="32">
        <v>45761</v>
      </c>
      <c r="J3037" s="32">
        <v>45934</v>
      </c>
      <c r="K3037" s="31" t="s">
        <v>57</v>
      </c>
      <c r="L3037" s="33" t="s">
        <v>33</v>
      </c>
      <c r="M3037" s="13" t="str">
        <f>PROPER(TRIM(SUBSTITUTE(B3037,"###"," ")))</f>
        <v>Society Lite</v>
      </c>
      <c r="N3037" s="13" t="str">
        <f>PROPER(TRIM(SUBSTITUTE(C3037,"###"," ")))</f>
        <v>Electronics</v>
      </c>
      <c r="O3037" s="13" t="str">
        <f>PROPER(TRIM(SUBSTITUTE(D3037,"###"," ")))</f>
        <v>Omni Suppliers</v>
      </c>
      <c r="P3037" s="13" t="str">
        <f t="shared" si="329"/>
        <v>Society Lite</v>
      </c>
      <c r="Q3037" s="34" t="str">
        <f t="shared" si="330"/>
        <v>Electronics</v>
      </c>
      <c r="R3037" s="13" t="str">
        <f t="shared" si="331"/>
        <v>Omni Suppliers</v>
      </c>
      <c r="S3037" s="35">
        <f t="shared" si="332"/>
        <v>177</v>
      </c>
      <c r="T3037" s="35">
        <f t="shared" si="333"/>
        <v>39</v>
      </c>
      <c r="U3037" s="14">
        <f t="shared" si="334"/>
        <v>17543.330000000002</v>
      </c>
      <c r="V3037" s="14">
        <f t="shared" si="335"/>
        <v>3105169.41</v>
      </c>
      <c r="W3037" s="13" t="str">
        <v>In Stock</v>
      </c>
      <c r="X3037" s="13" t="str">
        <v>No</v>
      </c>
      <c r="Y3037" s="13">
        <v>0</v>
      </c>
    </row>
    <row r="3038" spans="1:25" x14ac:dyDescent="0.3">
      <c r="A3038" s="31" t="s">
        <v>5984</v>
      </c>
      <c r="B3038" s="31" t="s">
        <v>337</v>
      </c>
      <c r="C3038" s="31" t="s">
        <v>44</v>
      </c>
      <c r="D3038" s="31" t="s">
        <v>41</v>
      </c>
      <c r="E3038" s="31">
        <v>19</v>
      </c>
      <c r="F3038" s="31">
        <v>55</v>
      </c>
      <c r="G3038" s="31">
        <v>4565.3</v>
      </c>
      <c r="H3038" s="31">
        <v>86740.7</v>
      </c>
      <c r="I3038" s="32">
        <v>45825</v>
      </c>
      <c r="J3038" s="32">
        <v>45891</v>
      </c>
      <c r="K3038" s="13"/>
      <c r="L3038" s="33" t="s">
        <v>21</v>
      </c>
      <c r="M3038" s="13" t="str">
        <f>PROPER(TRIM(SUBSTITUTE(B3038,"###"," ")))</f>
        <v>Plan Lite</v>
      </c>
      <c r="N3038" s="13" t="str">
        <f>PROPER(TRIM(SUBSTITUTE(C3038,"###"," ")))</f>
        <v>Groceries</v>
      </c>
      <c r="O3038" s="13" t="str">
        <f>PROPER(TRIM(SUBSTITUTE(D3038,"###"," ")))</f>
        <v>Quickstock</v>
      </c>
      <c r="P3038" s="13" t="str">
        <f t="shared" si="329"/>
        <v>Plan Lite</v>
      </c>
      <c r="Q3038" s="34" t="str">
        <f t="shared" si="330"/>
        <v>Groceries</v>
      </c>
      <c r="R3038" s="13" t="str">
        <f t="shared" si="331"/>
        <v>Quickstock</v>
      </c>
      <c r="S3038" s="35">
        <f t="shared" si="332"/>
        <v>19</v>
      </c>
      <c r="T3038" s="35">
        <f t="shared" si="333"/>
        <v>55</v>
      </c>
      <c r="U3038" s="14">
        <f t="shared" si="334"/>
        <v>4565.3</v>
      </c>
      <c r="V3038" s="14">
        <f t="shared" si="335"/>
        <v>86740.7</v>
      </c>
      <c r="W3038" s="13" t="str">
        <v>Low Stock</v>
      </c>
      <c r="X3038" s="13" t="str">
        <v>Yes</v>
      </c>
      <c r="Y3038" s="13">
        <v>1</v>
      </c>
    </row>
    <row r="3039" spans="1:25" x14ac:dyDescent="0.3">
      <c r="A3039" s="31" t="s">
        <v>5985</v>
      </c>
      <c r="B3039" s="31" t="s">
        <v>230</v>
      </c>
      <c r="C3039" s="31" t="s">
        <v>20</v>
      </c>
      <c r="D3039" s="31" t="s">
        <v>24</v>
      </c>
      <c r="E3039" s="31">
        <v>61</v>
      </c>
      <c r="F3039" s="31">
        <v>22</v>
      </c>
      <c r="G3039" s="31">
        <v>19402.79</v>
      </c>
      <c r="H3039" s="31">
        <v>1183570.19</v>
      </c>
      <c r="I3039" s="32">
        <v>45845</v>
      </c>
      <c r="J3039" s="32">
        <v>45870</v>
      </c>
      <c r="K3039" s="31" t="s">
        <v>57</v>
      </c>
      <c r="L3039" s="33" t="s">
        <v>17</v>
      </c>
      <c r="M3039" s="13" t="str">
        <f>PROPER(TRIM(SUBSTITUTE(B3039,"###"," ")))</f>
        <v>Job Mini</v>
      </c>
      <c r="N3039" s="13" t="str">
        <f>PROPER(TRIM(SUBSTITUTE(C3039,"###"," ")))</f>
        <v>Toys</v>
      </c>
      <c r="O3039" s="13" t="str">
        <f>PROPER(TRIM(SUBSTITUTE(D3039,"###"," ")))</f>
        <v>Omni Suppliers</v>
      </c>
      <c r="P3039" s="13" t="str">
        <f t="shared" si="329"/>
        <v>Job Mini</v>
      </c>
      <c r="Q3039" s="34" t="str">
        <f t="shared" si="330"/>
        <v>Toys</v>
      </c>
      <c r="R3039" s="13" t="str">
        <f t="shared" si="331"/>
        <v>Omni Suppliers</v>
      </c>
      <c r="S3039" s="35">
        <f t="shared" si="332"/>
        <v>61</v>
      </c>
      <c r="T3039" s="35">
        <f t="shared" si="333"/>
        <v>22</v>
      </c>
      <c r="U3039" s="14">
        <f t="shared" si="334"/>
        <v>19402.79</v>
      </c>
      <c r="V3039" s="14">
        <f t="shared" si="335"/>
        <v>1183570.19</v>
      </c>
      <c r="W3039" s="13" t="str">
        <v>In Stock</v>
      </c>
      <c r="X3039" s="13" t="str">
        <v>No</v>
      </c>
      <c r="Y3039" s="13">
        <v>0</v>
      </c>
    </row>
    <row r="3040" spans="1:25" x14ac:dyDescent="0.3">
      <c r="A3040" s="31" t="s">
        <v>5987</v>
      </c>
      <c r="B3040" s="31" t="s">
        <v>5988</v>
      </c>
      <c r="C3040" s="31" t="s">
        <v>20</v>
      </c>
      <c r="D3040" s="13"/>
      <c r="E3040" s="31">
        <v>117</v>
      </c>
      <c r="F3040" s="31">
        <v>90</v>
      </c>
      <c r="G3040" s="31">
        <v>4933.9399999999996</v>
      </c>
      <c r="H3040" s="31">
        <v>577270.98</v>
      </c>
      <c r="I3040" s="32">
        <v>45816</v>
      </c>
      <c r="J3040" s="32">
        <v>45937</v>
      </c>
      <c r="K3040" s="31" t="s">
        <v>29</v>
      </c>
      <c r="L3040" s="33" t="s">
        <v>33</v>
      </c>
      <c r="M3040" s="13" t="str">
        <f>PROPER(TRIM(SUBSTITUTE(B3040,"###"," ")))</f>
        <v>Mr X</v>
      </c>
      <c r="N3040" s="13" t="str">
        <f>PROPER(TRIM(SUBSTITUTE(C3040,"###"," ")))</f>
        <v>Toys</v>
      </c>
      <c r="O3040" s="13" t="str">
        <f>PROPER(TRIM(SUBSTITUTE(D3040,"###"," ")))</f>
        <v/>
      </c>
      <c r="P3040" s="13" t="str">
        <f t="shared" si="329"/>
        <v>Mr X</v>
      </c>
      <c r="Q3040" s="34" t="str">
        <f t="shared" si="330"/>
        <v>Toys</v>
      </c>
      <c r="R3040" s="13" t="str">
        <f t="shared" si="331"/>
        <v>Others</v>
      </c>
      <c r="S3040" s="35">
        <f t="shared" si="332"/>
        <v>117</v>
      </c>
      <c r="T3040" s="35">
        <f t="shared" si="333"/>
        <v>90</v>
      </c>
      <c r="U3040" s="14">
        <f t="shared" si="334"/>
        <v>4933.9399999999996</v>
      </c>
      <c r="V3040" s="14">
        <f t="shared" si="335"/>
        <v>577270.98</v>
      </c>
      <c r="W3040" s="13" t="str">
        <v>In Stock</v>
      </c>
      <c r="X3040" s="13" t="str">
        <v>No</v>
      </c>
      <c r="Y3040" s="13">
        <v>0</v>
      </c>
    </row>
    <row r="3041" spans="1:25" x14ac:dyDescent="0.3">
      <c r="A3041" s="31" t="s">
        <v>5990</v>
      </c>
      <c r="B3041" s="31" t="s">
        <v>5991</v>
      </c>
      <c r="C3041" s="31" t="s">
        <v>28</v>
      </c>
      <c r="D3041" s="31" t="s">
        <v>15</v>
      </c>
      <c r="E3041" s="31">
        <v>142</v>
      </c>
      <c r="F3041" s="31">
        <v>73</v>
      </c>
      <c r="G3041" s="31">
        <v>5478.08</v>
      </c>
      <c r="H3041" s="31">
        <v>777887.36</v>
      </c>
      <c r="I3041" s="32">
        <v>45813</v>
      </c>
      <c r="J3041" s="32">
        <v>45924</v>
      </c>
      <c r="K3041" s="31" t="s">
        <v>29</v>
      </c>
      <c r="L3041" s="33" t="s">
        <v>33</v>
      </c>
      <c r="M3041" s="13" t="str">
        <f>PROPER(TRIM(SUBSTITUTE(B3041,"###"," ")))</f>
        <v>Whatever X</v>
      </c>
      <c r="N3041" s="13" t="str">
        <f>PROPER(TRIM(SUBSTITUTE(C3041,"###"," ")))</f>
        <v>Furniture</v>
      </c>
      <c r="O3041" s="13" t="str">
        <f>PROPER(TRIM(SUBSTITUTE(D3041,"###"," ")))</f>
        <v>Global Traders</v>
      </c>
      <c r="P3041" s="13" t="str">
        <f t="shared" si="329"/>
        <v>Whatever X</v>
      </c>
      <c r="Q3041" s="34" t="str">
        <f t="shared" si="330"/>
        <v>Furniture</v>
      </c>
      <c r="R3041" s="13" t="str">
        <f t="shared" si="331"/>
        <v>Global Traders</v>
      </c>
      <c r="S3041" s="35">
        <f t="shared" si="332"/>
        <v>142</v>
      </c>
      <c r="T3041" s="35">
        <f t="shared" si="333"/>
        <v>73</v>
      </c>
      <c r="U3041" s="14">
        <f t="shared" si="334"/>
        <v>5478.08</v>
      </c>
      <c r="V3041" s="14">
        <f t="shared" si="335"/>
        <v>777887.36</v>
      </c>
      <c r="W3041" s="13" t="str">
        <v>In Stock</v>
      </c>
      <c r="X3041" s="13" t="str">
        <v>No</v>
      </c>
      <c r="Y3041" s="13">
        <v>0</v>
      </c>
    </row>
    <row r="3042" spans="1:25" x14ac:dyDescent="0.3">
      <c r="A3042" s="31" t="s">
        <v>5992</v>
      </c>
      <c r="B3042" s="31" t="s">
        <v>5993</v>
      </c>
      <c r="C3042" s="31" t="s">
        <v>14</v>
      </c>
      <c r="D3042" s="31" t="s">
        <v>53</v>
      </c>
      <c r="E3042" s="31">
        <v>21</v>
      </c>
      <c r="F3042" s="31">
        <v>37</v>
      </c>
      <c r="G3042" s="31">
        <v>4434.0200000000004</v>
      </c>
      <c r="H3042" s="31">
        <v>93114.420000000013</v>
      </c>
      <c r="I3042" s="32">
        <v>45786</v>
      </c>
      <c r="J3042" s="32">
        <v>45855</v>
      </c>
      <c r="K3042" s="31" t="s">
        <v>57</v>
      </c>
      <c r="L3042" s="33" t="s">
        <v>58</v>
      </c>
      <c r="M3042" s="13" t="str">
        <f>PROPER(TRIM(SUBSTITUTE(B3042,"###"," ")))</f>
        <v>Base Plus</v>
      </c>
      <c r="N3042" s="13" t="str">
        <f>PROPER(TRIM(SUBSTITUTE(C3042,"###"," ")))</f>
        <v>Clothing</v>
      </c>
      <c r="O3042" s="13" t="str">
        <f>PROPER(TRIM(SUBSTITUTE(D3042,"###"," ")))</f>
        <v>Abc Pvt Ltd</v>
      </c>
      <c r="P3042" s="13" t="str">
        <f t="shared" si="329"/>
        <v>Base Plus</v>
      </c>
      <c r="Q3042" s="34" t="str">
        <f t="shared" si="330"/>
        <v>Clothing</v>
      </c>
      <c r="R3042" s="13" t="str">
        <f t="shared" si="331"/>
        <v>Abc Pvt Ltd</v>
      </c>
      <c r="S3042" s="35">
        <f t="shared" si="332"/>
        <v>21</v>
      </c>
      <c r="T3042" s="35">
        <f t="shared" si="333"/>
        <v>37</v>
      </c>
      <c r="U3042" s="14">
        <f t="shared" si="334"/>
        <v>4434.0200000000004</v>
      </c>
      <c r="V3042" s="14">
        <f t="shared" si="335"/>
        <v>93114.420000000013</v>
      </c>
      <c r="W3042" s="13" t="str">
        <v>Low Stock</v>
      </c>
      <c r="X3042" s="13" t="str">
        <v>Yes</v>
      </c>
      <c r="Y3042" s="13">
        <v>1</v>
      </c>
    </row>
    <row r="3043" spans="1:25" x14ac:dyDescent="0.3">
      <c r="A3043" s="31" t="s">
        <v>5994</v>
      </c>
      <c r="B3043" s="31" t="s">
        <v>3876</v>
      </c>
      <c r="C3043" s="31" t="s">
        <v>28</v>
      </c>
      <c r="D3043" s="31" t="s">
        <v>45</v>
      </c>
      <c r="E3043" s="31">
        <v>66</v>
      </c>
      <c r="F3043" s="31">
        <v>49</v>
      </c>
      <c r="G3043" s="31">
        <v>7899.04</v>
      </c>
      <c r="H3043" s="31">
        <v>521336.64</v>
      </c>
      <c r="I3043" s="32">
        <v>45791</v>
      </c>
      <c r="J3043" s="32">
        <v>45860</v>
      </c>
      <c r="K3043" s="31" t="s">
        <v>54</v>
      </c>
      <c r="L3043" s="33" t="s">
        <v>30</v>
      </c>
      <c r="M3043" s="13" t="str">
        <f>PROPER(TRIM(SUBSTITUTE(B3043,"###"," ")))</f>
        <v>Writer Lite</v>
      </c>
      <c r="N3043" s="13" t="str">
        <f>PROPER(TRIM(SUBSTITUTE(C3043,"###"," ")))</f>
        <v>Furniture</v>
      </c>
      <c r="O3043" s="13" t="str">
        <f>PROPER(TRIM(SUBSTITUTE(D3043,"###"," ")))</f>
        <v>Retailmart Inc</v>
      </c>
      <c r="P3043" s="13" t="str">
        <f t="shared" si="329"/>
        <v>Writer Lite</v>
      </c>
      <c r="Q3043" s="34" t="str">
        <f t="shared" si="330"/>
        <v>Furniture</v>
      </c>
      <c r="R3043" s="13" t="str">
        <f t="shared" si="331"/>
        <v>Retailmart Inc</v>
      </c>
      <c r="S3043" s="35">
        <f t="shared" si="332"/>
        <v>66</v>
      </c>
      <c r="T3043" s="35">
        <f t="shared" si="333"/>
        <v>49</v>
      </c>
      <c r="U3043" s="14">
        <f t="shared" si="334"/>
        <v>7899.04</v>
      </c>
      <c r="V3043" s="14">
        <f t="shared" si="335"/>
        <v>521336.64</v>
      </c>
      <c r="W3043" s="13" t="str">
        <v>In Stock</v>
      </c>
      <c r="X3043" s="13" t="str">
        <v>No</v>
      </c>
      <c r="Y3043" s="13">
        <v>0</v>
      </c>
    </row>
    <row r="3044" spans="1:25" x14ac:dyDescent="0.3">
      <c r="A3044" s="31" t="s">
        <v>5995</v>
      </c>
      <c r="B3044" s="31" t="s">
        <v>1529</v>
      </c>
      <c r="C3044" s="31" t="s">
        <v>40</v>
      </c>
      <c r="D3044" s="31" t="s">
        <v>41</v>
      </c>
      <c r="E3044" s="31">
        <v>184</v>
      </c>
      <c r="F3044" s="31">
        <v>88</v>
      </c>
      <c r="G3044" s="31">
        <v>6502.38</v>
      </c>
      <c r="H3044" s="31">
        <v>1196437.92</v>
      </c>
      <c r="I3044" s="32">
        <v>45711</v>
      </c>
      <c r="J3044" s="32">
        <v>45914</v>
      </c>
      <c r="K3044" s="31" t="s">
        <v>25</v>
      </c>
      <c r="L3044" s="33" t="s">
        <v>30</v>
      </c>
      <c r="M3044" s="13" t="str">
        <f>PROPER(TRIM(SUBSTITUTE(B3044,"###"," ")))</f>
        <v>Decade X</v>
      </c>
      <c r="N3044" s="13" t="str">
        <f>PROPER(TRIM(SUBSTITUTE(C3044,"###"," ")))</f>
        <v>Electronics</v>
      </c>
      <c r="O3044" s="13" t="str">
        <f>PROPER(TRIM(SUBSTITUTE(D3044,"###"," ")))</f>
        <v>Quickstock</v>
      </c>
      <c r="P3044" s="13" t="str">
        <f t="shared" si="329"/>
        <v>Decade X</v>
      </c>
      <c r="Q3044" s="34" t="str">
        <f t="shared" si="330"/>
        <v>Electronics</v>
      </c>
      <c r="R3044" s="13" t="str">
        <f t="shared" si="331"/>
        <v>Quickstock</v>
      </c>
      <c r="S3044" s="35">
        <f t="shared" si="332"/>
        <v>184</v>
      </c>
      <c r="T3044" s="35">
        <f t="shared" si="333"/>
        <v>88</v>
      </c>
      <c r="U3044" s="14">
        <f t="shared" si="334"/>
        <v>6502.38</v>
      </c>
      <c r="V3044" s="14">
        <f t="shared" si="335"/>
        <v>1196437.92</v>
      </c>
      <c r="W3044" s="13" t="str">
        <v>In Stock</v>
      </c>
      <c r="X3044" s="13" t="str">
        <v>No</v>
      </c>
      <c r="Y3044" s="13">
        <v>0</v>
      </c>
    </row>
    <row r="3045" spans="1:25" x14ac:dyDescent="0.3">
      <c r="A3045" s="31" t="s">
        <v>5996</v>
      </c>
      <c r="B3045" s="31" t="s">
        <v>5997</v>
      </c>
      <c r="C3045" s="31" t="s">
        <v>44</v>
      </c>
      <c r="D3045" s="13"/>
      <c r="E3045" s="31">
        <v>189</v>
      </c>
      <c r="F3045" s="31">
        <v>53</v>
      </c>
      <c r="G3045" s="31">
        <v>1924.58</v>
      </c>
      <c r="H3045" s="31">
        <v>363745.62</v>
      </c>
      <c r="I3045" s="32">
        <v>45682</v>
      </c>
      <c r="J3045" s="32">
        <v>45882</v>
      </c>
      <c r="K3045" s="31" t="s">
        <v>46</v>
      </c>
      <c r="L3045" s="33" t="s">
        <v>33</v>
      </c>
      <c r="M3045" s="13" t="str">
        <f>PROPER(TRIM(SUBSTITUTE(B3045,"###"," ")))</f>
        <v>House Pro</v>
      </c>
      <c r="N3045" s="13" t="str">
        <f>PROPER(TRIM(SUBSTITUTE(C3045,"###"," ")))</f>
        <v>Groceries</v>
      </c>
      <c r="O3045" s="13" t="str">
        <f>PROPER(TRIM(SUBSTITUTE(D3045,"###"," ")))</f>
        <v/>
      </c>
      <c r="P3045" s="13" t="str">
        <f t="shared" si="329"/>
        <v>House Pro</v>
      </c>
      <c r="Q3045" s="34" t="str">
        <f t="shared" si="330"/>
        <v>Groceries</v>
      </c>
      <c r="R3045" s="13" t="str">
        <f t="shared" si="331"/>
        <v>Others</v>
      </c>
      <c r="S3045" s="35">
        <f t="shared" si="332"/>
        <v>189</v>
      </c>
      <c r="T3045" s="35">
        <f t="shared" si="333"/>
        <v>53</v>
      </c>
      <c r="U3045" s="14">
        <f t="shared" si="334"/>
        <v>1924.58</v>
      </c>
      <c r="V3045" s="14">
        <f t="shared" si="335"/>
        <v>363745.62</v>
      </c>
      <c r="W3045" s="13" t="str">
        <v>In Stock</v>
      </c>
      <c r="X3045" s="13" t="str">
        <v>No</v>
      </c>
      <c r="Y3045" s="13">
        <v>0</v>
      </c>
    </row>
    <row r="3046" spans="1:25" x14ac:dyDescent="0.3">
      <c r="A3046" s="31" t="s">
        <v>5998</v>
      </c>
      <c r="B3046" s="31" t="s">
        <v>5999</v>
      </c>
      <c r="C3046" s="31" t="s">
        <v>40</v>
      </c>
      <c r="D3046" s="31" t="s">
        <v>24</v>
      </c>
      <c r="E3046" s="31">
        <v>49</v>
      </c>
      <c r="F3046" s="31">
        <v>44</v>
      </c>
      <c r="G3046" s="31">
        <v>13129.1</v>
      </c>
      <c r="H3046" s="31">
        <v>643325.9</v>
      </c>
      <c r="I3046" s="32">
        <v>45774</v>
      </c>
      <c r="J3046" s="32">
        <v>45866</v>
      </c>
      <c r="K3046" s="31" t="s">
        <v>29</v>
      </c>
      <c r="L3046" s="33" t="s">
        <v>33</v>
      </c>
      <c r="M3046" s="13" t="str">
        <f>PROPER(TRIM(SUBSTITUTE(B3046,"###"," ")))</f>
        <v>Doctor Plus</v>
      </c>
      <c r="N3046" s="13" t="str">
        <f>PROPER(TRIM(SUBSTITUTE(C3046,"###"," ")))</f>
        <v>Electronics</v>
      </c>
      <c r="O3046" s="13" t="str">
        <f>PROPER(TRIM(SUBSTITUTE(D3046,"###"," ")))</f>
        <v>Omni Suppliers</v>
      </c>
      <c r="P3046" s="13" t="str">
        <f t="shared" si="329"/>
        <v>Doctor Plus</v>
      </c>
      <c r="Q3046" s="34" t="str">
        <f t="shared" si="330"/>
        <v>Electronics</v>
      </c>
      <c r="R3046" s="13" t="str">
        <f t="shared" si="331"/>
        <v>Omni Suppliers</v>
      </c>
      <c r="S3046" s="35">
        <f t="shared" si="332"/>
        <v>49</v>
      </c>
      <c r="T3046" s="35">
        <f t="shared" si="333"/>
        <v>44</v>
      </c>
      <c r="U3046" s="14">
        <f t="shared" si="334"/>
        <v>13129.1</v>
      </c>
      <c r="V3046" s="14">
        <f t="shared" si="335"/>
        <v>643325.9</v>
      </c>
      <c r="W3046" s="13" t="str">
        <v>In Stock</v>
      </c>
      <c r="X3046" s="13" t="str">
        <v>No</v>
      </c>
      <c r="Y3046" s="13">
        <v>0</v>
      </c>
    </row>
    <row r="3047" spans="1:25" x14ac:dyDescent="0.3">
      <c r="A3047" s="31" t="s">
        <v>6000</v>
      </c>
      <c r="B3047" s="31" t="s">
        <v>5198</v>
      </c>
      <c r="C3047" s="31" t="s">
        <v>28</v>
      </c>
      <c r="D3047" s="31" t="s">
        <v>53</v>
      </c>
      <c r="E3047" s="31">
        <v>189</v>
      </c>
      <c r="F3047" s="31">
        <v>95</v>
      </c>
      <c r="G3047" s="31">
        <v>3776.82</v>
      </c>
      <c r="H3047" s="31">
        <v>713818.98</v>
      </c>
      <c r="I3047" s="32">
        <v>45774</v>
      </c>
      <c r="J3047" s="32">
        <v>45893</v>
      </c>
      <c r="K3047" s="31" t="s">
        <v>29</v>
      </c>
      <c r="L3047" s="33" t="s">
        <v>33</v>
      </c>
      <c r="M3047" s="13" t="str">
        <f>PROPER(TRIM(SUBSTITUTE(B3047,"###"," ")))</f>
        <v>Generation Plus</v>
      </c>
      <c r="N3047" s="13" t="str">
        <f>PROPER(TRIM(SUBSTITUTE(C3047,"###"," ")))</f>
        <v>Furniture</v>
      </c>
      <c r="O3047" s="13" t="str">
        <f>PROPER(TRIM(SUBSTITUTE(D3047,"###"," ")))</f>
        <v>Abc Pvt Ltd</v>
      </c>
      <c r="P3047" s="13" t="str">
        <f t="shared" si="329"/>
        <v>Generation Plus</v>
      </c>
      <c r="Q3047" s="34" t="str">
        <f t="shared" si="330"/>
        <v>Furniture</v>
      </c>
      <c r="R3047" s="13" t="str">
        <f t="shared" si="331"/>
        <v>Abc Pvt Ltd</v>
      </c>
      <c r="S3047" s="35">
        <f t="shared" si="332"/>
        <v>189</v>
      </c>
      <c r="T3047" s="35">
        <f t="shared" si="333"/>
        <v>95</v>
      </c>
      <c r="U3047" s="14">
        <f t="shared" si="334"/>
        <v>3776.82</v>
      </c>
      <c r="V3047" s="14">
        <f t="shared" si="335"/>
        <v>713818.98</v>
      </c>
      <c r="W3047" s="13" t="str">
        <v>In Stock</v>
      </c>
      <c r="X3047" s="13" t="str">
        <v>No</v>
      </c>
      <c r="Y3047" s="13">
        <v>0</v>
      </c>
    </row>
    <row r="3048" spans="1:25" x14ac:dyDescent="0.3">
      <c r="A3048" s="31" t="s">
        <v>6001</v>
      </c>
      <c r="B3048" s="31" t="s">
        <v>6002</v>
      </c>
      <c r="C3048" s="31" t="s">
        <v>20</v>
      </c>
      <c r="D3048" s="31" t="s">
        <v>24</v>
      </c>
      <c r="E3048" s="31">
        <v>1</v>
      </c>
      <c r="F3048" s="31">
        <v>73</v>
      </c>
      <c r="G3048" s="31">
        <v>18743.34</v>
      </c>
      <c r="H3048" s="31">
        <v>18743.34</v>
      </c>
      <c r="I3048" s="32">
        <v>45846</v>
      </c>
      <c r="J3048" s="32">
        <v>45934</v>
      </c>
      <c r="K3048" s="31" t="s">
        <v>54</v>
      </c>
      <c r="L3048" s="33" t="s">
        <v>30</v>
      </c>
      <c r="M3048" s="13" t="str">
        <f>PROPER(TRIM(SUBSTITUTE(B3048,"###"," ")))</f>
        <v>Magazine Plus</v>
      </c>
      <c r="N3048" s="13" t="str">
        <f>PROPER(TRIM(SUBSTITUTE(C3048,"###"," ")))</f>
        <v>Toys</v>
      </c>
      <c r="O3048" s="13" t="str">
        <f>PROPER(TRIM(SUBSTITUTE(D3048,"###"," ")))</f>
        <v>Omni Suppliers</v>
      </c>
      <c r="P3048" s="13" t="str">
        <f t="shared" si="329"/>
        <v>Magazine Plus</v>
      </c>
      <c r="Q3048" s="34" t="str">
        <f t="shared" si="330"/>
        <v>Toys</v>
      </c>
      <c r="R3048" s="13" t="str">
        <f t="shared" si="331"/>
        <v>Omni Suppliers</v>
      </c>
      <c r="S3048" s="35">
        <f t="shared" si="332"/>
        <v>1</v>
      </c>
      <c r="T3048" s="35">
        <f t="shared" si="333"/>
        <v>73</v>
      </c>
      <c r="U3048" s="14">
        <f t="shared" si="334"/>
        <v>18743.34</v>
      </c>
      <c r="V3048" s="14">
        <f t="shared" si="335"/>
        <v>18743.34</v>
      </c>
      <c r="W3048" s="13" t="str">
        <v>Low Stock</v>
      </c>
      <c r="X3048" s="13" t="str">
        <v>Yes</v>
      </c>
      <c r="Y3048" s="13">
        <v>1</v>
      </c>
    </row>
    <row r="3049" spans="1:25" x14ac:dyDescent="0.3">
      <c r="A3049" s="31" t="s">
        <v>6003</v>
      </c>
      <c r="B3049" s="31" t="s">
        <v>6004</v>
      </c>
      <c r="C3049" s="31" t="s">
        <v>40</v>
      </c>
      <c r="D3049" s="31" t="s">
        <v>24</v>
      </c>
      <c r="E3049" s="31">
        <v>170</v>
      </c>
      <c r="F3049" s="31">
        <v>80</v>
      </c>
      <c r="G3049" s="31">
        <v>5047.74</v>
      </c>
      <c r="H3049" s="31">
        <v>858115.79999999993</v>
      </c>
      <c r="I3049" s="32">
        <v>45684</v>
      </c>
      <c r="J3049" s="32">
        <v>45899</v>
      </c>
      <c r="K3049" s="31" t="s">
        <v>25</v>
      </c>
      <c r="L3049" s="33" t="s">
        <v>58</v>
      </c>
      <c r="M3049" s="13" t="str">
        <f>PROPER(TRIM(SUBSTITUTE(B3049,"###"," ")))</f>
        <v>Worry Plus</v>
      </c>
      <c r="N3049" s="13" t="str">
        <f>PROPER(TRIM(SUBSTITUTE(C3049,"###"," ")))</f>
        <v>Electronics</v>
      </c>
      <c r="O3049" s="13" t="str">
        <f>PROPER(TRIM(SUBSTITUTE(D3049,"###"," ")))</f>
        <v>Omni Suppliers</v>
      </c>
      <c r="P3049" s="13" t="str">
        <f t="shared" si="329"/>
        <v>Worry Plus</v>
      </c>
      <c r="Q3049" s="34" t="str">
        <f t="shared" si="330"/>
        <v>Electronics</v>
      </c>
      <c r="R3049" s="13" t="str">
        <f t="shared" si="331"/>
        <v>Omni Suppliers</v>
      </c>
      <c r="S3049" s="35">
        <f t="shared" si="332"/>
        <v>170</v>
      </c>
      <c r="T3049" s="35">
        <f t="shared" si="333"/>
        <v>80</v>
      </c>
      <c r="U3049" s="14">
        <f t="shared" si="334"/>
        <v>5047.74</v>
      </c>
      <c r="V3049" s="14">
        <f t="shared" si="335"/>
        <v>858115.79999999993</v>
      </c>
      <c r="W3049" s="13" t="str">
        <v>In Stock</v>
      </c>
      <c r="X3049" s="13" t="str">
        <v>No</v>
      </c>
      <c r="Y3049" s="13">
        <v>0</v>
      </c>
    </row>
    <row r="3050" spans="1:25" x14ac:dyDescent="0.3">
      <c r="A3050" s="31" t="s">
        <v>6005</v>
      </c>
      <c r="B3050" s="31" t="s">
        <v>3754</v>
      </c>
      <c r="C3050" s="31" t="s">
        <v>20</v>
      </c>
      <c r="D3050" s="31" t="s">
        <v>53</v>
      </c>
      <c r="E3050" s="31">
        <v>169</v>
      </c>
      <c r="F3050" s="31">
        <v>43</v>
      </c>
      <c r="G3050" s="31">
        <v>7512.91</v>
      </c>
      <c r="H3050" s="31">
        <v>1269681.79</v>
      </c>
      <c r="I3050" s="32">
        <v>45802</v>
      </c>
      <c r="J3050" s="32">
        <v>45872</v>
      </c>
      <c r="K3050" s="31" t="s">
        <v>54</v>
      </c>
      <c r="L3050" s="33" t="s">
        <v>33</v>
      </c>
      <c r="M3050" s="13" t="str">
        <f>PROPER(TRIM(SUBSTITUTE(B3050,"###"," ")))</f>
        <v>Body Pro</v>
      </c>
      <c r="N3050" s="13" t="str">
        <f>PROPER(TRIM(SUBSTITUTE(C3050,"###"," ")))</f>
        <v>Toys</v>
      </c>
      <c r="O3050" s="13" t="str">
        <f>PROPER(TRIM(SUBSTITUTE(D3050,"###"," ")))</f>
        <v>Abc Pvt Ltd</v>
      </c>
      <c r="P3050" s="13" t="str">
        <f t="shared" si="329"/>
        <v>Body Pro</v>
      </c>
      <c r="Q3050" s="34" t="str">
        <f t="shared" si="330"/>
        <v>Toys</v>
      </c>
      <c r="R3050" s="13" t="str">
        <f t="shared" si="331"/>
        <v>Abc Pvt Ltd</v>
      </c>
      <c r="S3050" s="35">
        <f t="shared" si="332"/>
        <v>169</v>
      </c>
      <c r="T3050" s="35">
        <f t="shared" si="333"/>
        <v>43</v>
      </c>
      <c r="U3050" s="14">
        <f t="shared" si="334"/>
        <v>7512.91</v>
      </c>
      <c r="V3050" s="14">
        <f t="shared" si="335"/>
        <v>1269681.79</v>
      </c>
      <c r="W3050" s="13" t="str">
        <v>In Stock</v>
      </c>
      <c r="X3050" s="13" t="str">
        <v>No</v>
      </c>
      <c r="Y3050" s="13">
        <v>0</v>
      </c>
    </row>
    <row r="3051" spans="1:25" x14ac:dyDescent="0.3">
      <c r="A3051" s="31" t="s">
        <v>6006</v>
      </c>
      <c r="B3051" s="31" t="s">
        <v>6007</v>
      </c>
      <c r="C3051" s="31" t="s">
        <v>14</v>
      </c>
      <c r="D3051" s="31" t="s">
        <v>45</v>
      </c>
      <c r="E3051" s="31">
        <v>79</v>
      </c>
      <c r="F3051" s="31">
        <v>69</v>
      </c>
      <c r="G3051" s="31">
        <v>17454.64</v>
      </c>
      <c r="H3051" s="31">
        <v>1378916.56</v>
      </c>
      <c r="I3051" s="32">
        <v>45732</v>
      </c>
      <c r="J3051" s="32">
        <v>45853</v>
      </c>
      <c r="K3051" s="13"/>
      <c r="L3051" s="33" t="s">
        <v>30</v>
      </c>
      <c r="M3051" s="13" t="str">
        <f>PROPER(TRIM(SUBSTITUTE(B3051,"###"," ")))</f>
        <v>Professional Plus</v>
      </c>
      <c r="N3051" s="13" t="str">
        <f>PROPER(TRIM(SUBSTITUTE(C3051,"###"," ")))</f>
        <v>Clothing</v>
      </c>
      <c r="O3051" s="13" t="str">
        <f>PROPER(TRIM(SUBSTITUTE(D3051,"###"," ")))</f>
        <v>Retailmart Inc</v>
      </c>
      <c r="P3051" s="13" t="str">
        <f t="shared" si="329"/>
        <v>Professional Plus</v>
      </c>
      <c r="Q3051" s="34" t="str">
        <f t="shared" si="330"/>
        <v>Clothing</v>
      </c>
      <c r="R3051" s="13" t="str">
        <f t="shared" si="331"/>
        <v>Retailmart Inc</v>
      </c>
      <c r="S3051" s="35">
        <f t="shared" si="332"/>
        <v>79</v>
      </c>
      <c r="T3051" s="35">
        <f t="shared" si="333"/>
        <v>69</v>
      </c>
      <c r="U3051" s="14">
        <f t="shared" si="334"/>
        <v>17454.64</v>
      </c>
      <c r="V3051" s="14">
        <f t="shared" si="335"/>
        <v>1378916.56</v>
      </c>
      <c r="W3051" s="13" t="str">
        <v>In Stock</v>
      </c>
      <c r="X3051" s="13" t="str">
        <v>No</v>
      </c>
      <c r="Y3051" s="13">
        <v>0</v>
      </c>
    </row>
    <row r="3052" spans="1:25" x14ac:dyDescent="0.3">
      <c r="A3052" s="31" t="s">
        <v>6008</v>
      </c>
      <c r="B3052" s="31" t="s">
        <v>311</v>
      </c>
      <c r="C3052" s="31" t="s">
        <v>28</v>
      </c>
      <c r="D3052" s="31" t="s">
        <v>24</v>
      </c>
      <c r="E3052" s="31">
        <v>60</v>
      </c>
      <c r="F3052" s="31">
        <v>97</v>
      </c>
      <c r="G3052" s="31">
        <v>12980.95</v>
      </c>
      <c r="H3052" s="31">
        <v>778857</v>
      </c>
      <c r="I3052" s="32">
        <v>45751</v>
      </c>
      <c r="J3052" s="32">
        <v>45937</v>
      </c>
      <c r="K3052" s="13"/>
      <c r="L3052" s="33" t="s">
        <v>17</v>
      </c>
      <c r="M3052" s="13" t="str">
        <f>PROPER(TRIM(SUBSTITUTE(B3052,"###"," ")))</f>
        <v>Foreign Pro</v>
      </c>
      <c r="N3052" s="13" t="str">
        <f>PROPER(TRIM(SUBSTITUTE(C3052,"###"," ")))</f>
        <v>Furniture</v>
      </c>
      <c r="O3052" s="13" t="str">
        <f>PROPER(TRIM(SUBSTITUTE(D3052,"###"," ")))</f>
        <v>Omni Suppliers</v>
      </c>
      <c r="P3052" s="13" t="str">
        <f t="shared" si="329"/>
        <v>Foreign Pro</v>
      </c>
      <c r="Q3052" s="34" t="str">
        <f t="shared" si="330"/>
        <v>Furniture</v>
      </c>
      <c r="R3052" s="13" t="str">
        <f t="shared" si="331"/>
        <v>Omni Suppliers</v>
      </c>
      <c r="S3052" s="35">
        <f t="shared" si="332"/>
        <v>60</v>
      </c>
      <c r="T3052" s="35">
        <f t="shared" si="333"/>
        <v>97</v>
      </c>
      <c r="U3052" s="14">
        <f t="shared" si="334"/>
        <v>12980.95</v>
      </c>
      <c r="V3052" s="14">
        <f t="shared" si="335"/>
        <v>778857</v>
      </c>
      <c r="W3052" s="13" t="str">
        <v>Low Stock</v>
      </c>
      <c r="X3052" s="13" t="str">
        <v>Yes</v>
      </c>
      <c r="Y3052" s="13">
        <v>1</v>
      </c>
    </row>
    <row r="3053" spans="1:25" x14ac:dyDescent="0.3">
      <c r="A3053" s="31" t="s">
        <v>6009</v>
      </c>
      <c r="B3053" s="31" t="s">
        <v>4011</v>
      </c>
      <c r="C3053" s="31" t="s">
        <v>14</v>
      </c>
      <c r="D3053" s="31" t="s">
        <v>53</v>
      </c>
      <c r="E3053" s="31">
        <v>99</v>
      </c>
      <c r="F3053" s="31">
        <v>37</v>
      </c>
      <c r="G3053" s="31">
        <v>16578.57</v>
      </c>
      <c r="H3053" s="31">
        <v>1641278.43</v>
      </c>
      <c r="I3053" s="32">
        <v>45775</v>
      </c>
      <c r="J3053" s="32">
        <v>45902</v>
      </c>
      <c r="K3053" s="31" t="s">
        <v>46</v>
      </c>
      <c r="L3053" s="33" t="s">
        <v>17</v>
      </c>
      <c r="M3053" s="13" t="str">
        <f>PROPER(TRIM(SUBSTITUTE(B3053,"###"," ")))</f>
        <v>Middle Max</v>
      </c>
      <c r="N3053" s="13" t="str">
        <f>PROPER(TRIM(SUBSTITUTE(C3053,"###"," ")))</f>
        <v>Clothing</v>
      </c>
      <c r="O3053" s="13" t="str">
        <f>PROPER(TRIM(SUBSTITUTE(D3053,"###"," ")))</f>
        <v>Abc Pvt Ltd</v>
      </c>
      <c r="P3053" s="13" t="str">
        <f t="shared" si="329"/>
        <v>Middle Max</v>
      </c>
      <c r="Q3053" s="34" t="str">
        <f t="shared" si="330"/>
        <v>Clothing</v>
      </c>
      <c r="R3053" s="13" t="str">
        <f t="shared" si="331"/>
        <v>Abc Pvt Ltd</v>
      </c>
      <c r="S3053" s="35">
        <f t="shared" si="332"/>
        <v>99</v>
      </c>
      <c r="T3053" s="35">
        <f t="shared" si="333"/>
        <v>37</v>
      </c>
      <c r="U3053" s="14">
        <f t="shared" si="334"/>
        <v>16578.57</v>
      </c>
      <c r="V3053" s="14">
        <f t="shared" si="335"/>
        <v>1641278.43</v>
      </c>
      <c r="W3053" s="13" t="str">
        <v>In Stock</v>
      </c>
      <c r="X3053" s="13" t="str">
        <v>No</v>
      </c>
      <c r="Y3053" s="13">
        <v>0</v>
      </c>
    </row>
    <row r="3054" spans="1:25" x14ac:dyDescent="0.3">
      <c r="A3054" s="31" t="s">
        <v>6011</v>
      </c>
      <c r="B3054" s="31" t="s">
        <v>5868</v>
      </c>
      <c r="C3054" s="31" t="s">
        <v>20</v>
      </c>
      <c r="D3054" s="31" t="s">
        <v>15</v>
      </c>
      <c r="E3054" s="31">
        <v>196</v>
      </c>
      <c r="F3054" s="13"/>
      <c r="G3054" s="31">
        <v>6694.81</v>
      </c>
      <c r="H3054" s="31">
        <v>1312182.76</v>
      </c>
      <c r="I3054" s="32">
        <v>45807</v>
      </c>
      <c r="J3054" s="32">
        <v>45930</v>
      </c>
      <c r="K3054" s="31" t="s">
        <v>16</v>
      </c>
      <c r="L3054" s="33" t="s">
        <v>33</v>
      </c>
      <c r="M3054" s="13" t="str">
        <f>PROPER(TRIM(SUBSTITUTE(B3054,"###"," ")))</f>
        <v>Maintain Mini</v>
      </c>
      <c r="N3054" s="13" t="str">
        <f>PROPER(TRIM(SUBSTITUTE(C3054,"###"," ")))</f>
        <v>Toys</v>
      </c>
      <c r="O3054" s="13" t="str">
        <f>PROPER(TRIM(SUBSTITUTE(D3054,"###"," ")))</f>
        <v>Global Traders</v>
      </c>
      <c r="P3054" s="13" t="str">
        <f t="shared" si="329"/>
        <v>Maintain Mini</v>
      </c>
      <c r="Q3054" s="34" t="str">
        <f t="shared" si="330"/>
        <v>Toys</v>
      </c>
      <c r="R3054" s="13" t="str">
        <f t="shared" si="331"/>
        <v>Global Traders</v>
      </c>
      <c r="S3054" s="35">
        <f t="shared" si="332"/>
        <v>196</v>
      </c>
      <c r="T3054" s="35">
        <f t="shared" si="333"/>
        <v>0</v>
      </c>
      <c r="U3054" s="14">
        <f t="shared" si="334"/>
        <v>6694.81</v>
      </c>
      <c r="V3054" s="14">
        <f t="shared" si="335"/>
        <v>1312182.76</v>
      </c>
      <c r="W3054" s="13" t="str">
        <v>In Stock</v>
      </c>
      <c r="X3054" s="13" t="str">
        <v>No</v>
      </c>
      <c r="Y3054" s="13">
        <v>0</v>
      </c>
    </row>
    <row r="3055" spans="1:25" x14ac:dyDescent="0.3">
      <c r="A3055" s="31" t="s">
        <v>6013</v>
      </c>
      <c r="B3055" s="31" t="s">
        <v>2288</v>
      </c>
      <c r="C3055" s="31" t="s">
        <v>40</v>
      </c>
      <c r="D3055" s="31" t="s">
        <v>41</v>
      </c>
      <c r="E3055" s="31">
        <v>172</v>
      </c>
      <c r="F3055" s="31">
        <v>74</v>
      </c>
      <c r="G3055" s="31">
        <v>13326.19</v>
      </c>
      <c r="H3055" s="31">
        <v>2292104.6800000002</v>
      </c>
      <c r="I3055" s="32">
        <v>45735</v>
      </c>
      <c r="J3055" s="32">
        <v>45907</v>
      </c>
      <c r="K3055" s="13"/>
      <c r="L3055" s="33" t="s">
        <v>17</v>
      </c>
      <c r="M3055" s="13" t="str">
        <f>PROPER(TRIM(SUBSTITUTE(B3055,"###"," ")))</f>
        <v>Oil Pro</v>
      </c>
      <c r="N3055" s="13" t="str">
        <f>PROPER(TRIM(SUBSTITUTE(C3055,"###"," ")))</f>
        <v>Electronics</v>
      </c>
      <c r="O3055" s="13" t="str">
        <f>PROPER(TRIM(SUBSTITUTE(D3055,"###"," ")))</f>
        <v>Quickstock</v>
      </c>
      <c r="P3055" s="13" t="str">
        <f t="shared" si="329"/>
        <v>Oil Pro</v>
      </c>
      <c r="Q3055" s="34" t="str">
        <f t="shared" si="330"/>
        <v>Electronics</v>
      </c>
      <c r="R3055" s="13" t="str">
        <f t="shared" si="331"/>
        <v>Quickstock</v>
      </c>
      <c r="S3055" s="35">
        <f t="shared" si="332"/>
        <v>172</v>
      </c>
      <c r="T3055" s="35">
        <f t="shared" si="333"/>
        <v>74</v>
      </c>
      <c r="U3055" s="14">
        <f t="shared" si="334"/>
        <v>13326.19</v>
      </c>
      <c r="V3055" s="14">
        <f t="shared" si="335"/>
        <v>2292104.6800000002</v>
      </c>
      <c r="W3055" s="13" t="str">
        <v>In Stock</v>
      </c>
      <c r="X3055" s="13" t="str">
        <v>No</v>
      </c>
      <c r="Y3055" s="13">
        <v>0</v>
      </c>
    </row>
    <row r="3056" spans="1:25" x14ac:dyDescent="0.3">
      <c r="A3056" s="31" t="s">
        <v>6015</v>
      </c>
      <c r="B3056" s="31" t="s">
        <v>6016</v>
      </c>
      <c r="C3056" s="31" t="s">
        <v>28</v>
      </c>
      <c r="D3056" s="31" t="s">
        <v>15</v>
      </c>
      <c r="E3056" s="31">
        <v>12</v>
      </c>
      <c r="F3056" s="31">
        <v>88</v>
      </c>
      <c r="G3056" s="31">
        <v>13613.46</v>
      </c>
      <c r="H3056" s="31">
        <v>163361.51999999999</v>
      </c>
      <c r="I3056" s="32">
        <v>45711</v>
      </c>
      <c r="J3056" s="32">
        <v>45941</v>
      </c>
      <c r="K3056" s="31" t="s">
        <v>54</v>
      </c>
      <c r="L3056" s="33" t="s">
        <v>17</v>
      </c>
      <c r="M3056" s="13" t="str">
        <f>PROPER(TRIM(SUBSTITUTE(B3056,"###"," ")))</f>
        <v>Subject Plus</v>
      </c>
      <c r="N3056" s="13" t="str">
        <f>PROPER(TRIM(SUBSTITUTE(C3056,"###"," ")))</f>
        <v>Furniture</v>
      </c>
      <c r="O3056" s="13" t="str">
        <f>PROPER(TRIM(SUBSTITUTE(D3056,"###"," ")))</f>
        <v>Global Traders</v>
      </c>
      <c r="P3056" s="13" t="str">
        <f t="shared" si="329"/>
        <v>Subject Plus</v>
      </c>
      <c r="Q3056" s="34" t="str">
        <f t="shared" si="330"/>
        <v>Furniture</v>
      </c>
      <c r="R3056" s="13" t="str">
        <f t="shared" si="331"/>
        <v>Global Traders</v>
      </c>
      <c r="S3056" s="35">
        <f t="shared" si="332"/>
        <v>12</v>
      </c>
      <c r="T3056" s="35">
        <f t="shared" si="333"/>
        <v>88</v>
      </c>
      <c r="U3056" s="14">
        <f t="shared" si="334"/>
        <v>13613.46</v>
      </c>
      <c r="V3056" s="14">
        <f t="shared" si="335"/>
        <v>163361.51999999999</v>
      </c>
      <c r="W3056" s="13" t="str">
        <v>Low Stock</v>
      </c>
      <c r="X3056" s="13" t="str">
        <v>Yes</v>
      </c>
      <c r="Y3056" s="13">
        <v>1</v>
      </c>
    </row>
    <row r="3057" spans="1:25" x14ac:dyDescent="0.3">
      <c r="A3057" s="31" t="s">
        <v>6017</v>
      </c>
      <c r="B3057" s="31" t="s">
        <v>6018</v>
      </c>
      <c r="C3057" s="31" t="s">
        <v>44</v>
      </c>
      <c r="D3057" s="31" t="s">
        <v>45</v>
      </c>
      <c r="E3057" s="31">
        <v>19</v>
      </c>
      <c r="F3057" s="31">
        <v>91</v>
      </c>
      <c r="G3057" s="31">
        <v>8383.16</v>
      </c>
      <c r="H3057" s="31">
        <v>159280.04</v>
      </c>
      <c r="I3057" s="32">
        <v>45734</v>
      </c>
      <c r="J3057" s="32">
        <v>45854</v>
      </c>
      <c r="K3057" s="31" t="s">
        <v>25</v>
      </c>
      <c r="L3057" s="33" t="s">
        <v>21</v>
      </c>
      <c r="M3057" s="13" t="str">
        <f>PROPER(TRIM(SUBSTITUTE(B3057,"###"," ")))</f>
        <v>Record Mini</v>
      </c>
      <c r="N3057" s="13" t="str">
        <f>PROPER(TRIM(SUBSTITUTE(C3057,"###"," ")))</f>
        <v>Groceries</v>
      </c>
      <c r="O3057" s="13" t="str">
        <f>PROPER(TRIM(SUBSTITUTE(D3057,"###"," ")))</f>
        <v>Retailmart Inc</v>
      </c>
      <c r="P3057" s="13" t="str">
        <f t="shared" si="329"/>
        <v>Record Mini</v>
      </c>
      <c r="Q3057" s="34" t="str">
        <f t="shared" si="330"/>
        <v>Groceries</v>
      </c>
      <c r="R3057" s="13" t="str">
        <f t="shared" si="331"/>
        <v>Retailmart Inc</v>
      </c>
      <c r="S3057" s="35">
        <f t="shared" si="332"/>
        <v>19</v>
      </c>
      <c r="T3057" s="35">
        <f t="shared" si="333"/>
        <v>91</v>
      </c>
      <c r="U3057" s="14">
        <f t="shared" si="334"/>
        <v>8383.16</v>
      </c>
      <c r="V3057" s="14">
        <f t="shared" si="335"/>
        <v>159280.04</v>
      </c>
      <c r="W3057" s="13" t="str">
        <v>Low Stock</v>
      </c>
      <c r="X3057" s="13" t="str">
        <v>Yes</v>
      </c>
      <c r="Y3057" s="13">
        <v>1</v>
      </c>
    </row>
    <row r="3058" spans="1:25" x14ac:dyDescent="0.3">
      <c r="A3058" s="31" t="s">
        <v>6019</v>
      </c>
      <c r="B3058" s="31" t="s">
        <v>6020</v>
      </c>
      <c r="C3058" s="31" t="s">
        <v>28</v>
      </c>
      <c r="D3058" s="31" t="s">
        <v>15</v>
      </c>
      <c r="E3058" s="31">
        <v>188</v>
      </c>
      <c r="F3058" s="31">
        <v>98</v>
      </c>
      <c r="G3058" s="31">
        <v>6084.23</v>
      </c>
      <c r="H3058" s="31">
        <v>1143835.24</v>
      </c>
      <c r="I3058" s="32">
        <v>45770</v>
      </c>
      <c r="J3058" s="32">
        <v>45891</v>
      </c>
      <c r="K3058" s="13"/>
      <c r="L3058" s="33" t="s">
        <v>30</v>
      </c>
      <c r="M3058" s="13" t="str">
        <f>PROPER(TRIM(SUBSTITUTE(B3058,"###"," ")))</f>
        <v>Then Max</v>
      </c>
      <c r="N3058" s="13" t="str">
        <f>PROPER(TRIM(SUBSTITUTE(C3058,"###"," ")))</f>
        <v>Furniture</v>
      </c>
      <c r="O3058" s="13" t="str">
        <f>PROPER(TRIM(SUBSTITUTE(D3058,"###"," ")))</f>
        <v>Global Traders</v>
      </c>
      <c r="P3058" s="13" t="str">
        <f t="shared" si="329"/>
        <v>Then Max</v>
      </c>
      <c r="Q3058" s="34" t="str">
        <f t="shared" si="330"/>
        <v>Furniture</v>
      </c>
      <c r="R3058" s="13" t="str">
        <f t="shared" si="331"/>
        <v>Global Traders</v>
      </c>
      <c r="S3058" s="35">
        <f t="shared" si="332"/>
        <v>188</v>
      </c>
      <c r="T3058" s="35">
        <f t="shared" si="333"/>
        <v>98</v>
      </c>
      <c r="U3058" s="14">
        <f t="shared" si="334"/>
        <v>6084.23</v>
      </c>
      <c r="V3058" s="14">
        <f t="shared" si="335"/>
        <v>1143835.24</v>
      </c>
      <c r="W3058" s="13" t="str">
        <v>In Stock</v>
      </c>
      <c r="X3058" s="13" t="str">
        <v>No</v>
      </c>
      <c r="Y3058" s="13">
        <v>0</v>
      </c>
    </row>
    <row r="3059" spans="1:25" x14ac:dyDescent="0.3">
      <c r="A3059" s="31" t="s">
        <v>6021</v>
      </c>
      <c r="B3059" s="31" t="s">
        <v>3864</v>
      </c>
      <c r="C3059" s="31" t="s">
        <v>44</v>
      </c>
      <c r="D3059" s="31" t="s">
        <v>24</v>
      </c>
      <c r="E3059" s="31">
        <v>164</v>
      </c>
      <c r="F3059" s="31">
        <v>30</v>
      </c>
      <c r="G3059" s="31">
        <v>5912.05</v>
      </c>
      <c r="H3059" s="31">
        <v>969576.20000000007</v>
      </c>
      <c r="I3059" s="32">
        <v>45773</v>
      </c>
      <c r="J3059" s="32">
        <v>45856</v>
      </c>
      <c r="K3059" s="31" t="s">
        <v>16</v>
      </c>
      <c r="L3059" s="33" t="s">
        <v>17</v>
      </c>
      <c r="M3059" s="13" t="str">
        <f>PROPER(TRIM(SUBSTITUTE(B3059,"###"," ")))</f>
        <v>Brother Pro</v>
      </c>
      <c r="N3059" s="13" t="str">
        <f>PROPER(TRIM(SUBSTITUTE(C3059,"###"," ")))</f>
        <v>Groceries</v>
      </c>
      <c r="O3059" s="13" t="str">
        <f>PROPER(TRIM(SUBSTITUTE(D3059,"###"," ")))</f>
        <v>Omni Suppliers</v>
      </c>
      <c r="P3059" s="13" t="str">
        <f t="shared" si="329"/>
        <v>Brother Pro</v>
      </c>
      <c r="Q3059" s="34" t="str">
        <f t="shared" si="330"/>
        <v>Groceries</v>
      </c>
      <c r="R3059" s="13" t="str">
        <f t="shared" si="331"/>
        <v>Omni Suppliers</v>
      </c>
      <c r="S3059" s="35">
        <f t="shared" si="332"/>
        <v>164</v>
      </c>
      <c r="T3059" s="35">
        <f t="shared" si="333"/>
        <v>30</v>
      </c>
      <c r="U3059" s="14">
        <f t="shared" si="334"/>
        <v>5912.05</v>
      </c>
      <c r="V3059" s="14">
        <f t="shared" si="335"/>
        <v>969576.20000000007</v>
      </c>
      <c r="W3059" s="13" t="str">
        <v>In Stock</v>
      </c>
      <c r="X3059" s="13" t="str">
        <v>No</v>
      </c>
      <c r="Y3059" s="13">
        <v>0</v>
      </c>
    </row>
    <row r="3060" spans="1:25" x14ac:dyDescent="0.3">
      <c r="A3060" s="31" t="s">
        <v>6023</v>
      </c>
      <c r="B3060" s="31" t="s">
        <v>6024</v>
      </c>
      <c r="C3060" s="31" t="s">
        <v>28</v>
      </c>
      <c r="D3060" s="31" t="s">
        <v>53</v>
      </c>
      <c r="E3060" s="31">
        <v>112</v>
      </c>
      <c r="F3060" s="31">
        <v>34</v>
      </c>
      <c r="G3060" s="31">
        <v>2660.73</v>
      </c>
      <c r="H3060" s="31">
        <v>298001.76</v>
      </c>
      <c r="I3060" s="32">
        <v>45717</v>
      </c>
      <c r="J3060" s="32">
        <v>45915</v>
      </c>
      <c r="K3060" s="31" t="s">
        <v>54</v>
      </c>
      <c r="L3060" s="33" t="s">
        <v>58</v>
      </c>
      <c r="M3060" s="13" t="str">
        <f>PROPER(TRIM(SUBSTITUTE(B3060,"###"," ")))</f>
        <v>Pretty Lite</v>
      </c>
      <c r="N3060" s="13" t="str">
        <f>PROPER(TRIM(SUBSTITUTE(C3060,"###"," ")))</f>
        <v>Furniture</v>
      </c>
      <c r="O3060" s="13" t="str">
        <f>PROPER(TRIM(SUBSTITUTE(D3060,"###"," ")))</f>
        <v>Abc Pvt Ltd</v>
      </c>
      <c r="P3060" s="13" t="str">
        <f t="shared" si="329"/>
        <v>Pretty Lite</v>
      </c>
      <c r="Q3060" s="34" t="str">
        <f t="shared" si="330"/>
        <v>Furniture</v>
      </c>
      <c r="R3060" s="13" t="str">
        <f t="shared" si="331"/>
        <v>Abc Pvt Ltd</v>
      </c>
      <c r="S3060" s="35">
        <f t="shared" si="332"/>
        <v>112</v>
      </c>
      <c r="T3060" s="35">
        <f t="shared" si="333"/>
        <v>34</v>
      </c>
      <c r="U3060" s="14">
        <f t="shared" si="334"/>
        <v>2660.73</v>
      </c>
      <c r="V3060" s="14">
        <f t="shared" si="335"/>
        <v>298001.76</v>
      </c>
      <c r="W3060" s="13" t="str">
        <v>In Stock</v>
      </c>
      <c r="X3060" s="13" t="str">
        <v>No</v>
      </c>
      <c r="Y3060" s="13">
        <v>0</v>
      </c>
    </row>
    <row r="3061" spans="1:25" x14ac:dyDescent="0.3">
      <c r="A3061" s="31" t="s">
        <v>6026</v>
      </c>
      <c r="B3061" s="31" t="s">
        <v>6027</v>
      </c>
      <c r="C3061" s="31" t="s">
        <v>20</v>
      </c>
      <c r="D3061" s="31" t="s">
        <v>45</v>
      </c>
      <c r="E3061" s="31">
        <v>196</v>
      </c>
      <c r="F3061" s="31">
        <v>27</v>
      </c>
      <c r="G3061" s="31">
        <v>13703.49</v>
      </c>
      <c r="H3061" s="31">
        <v>2685884.04</v>
      </c>
      <c r="I3061" s="32">
        <v>45834</v>
      </c>
      <c r="J3061" s="32">
        <v>45862</v>
      </c>
      <c r="K3061" s="31" t="s">
        <v>29</v>
      </c>
      <c r="L3061" s="33" t="s">
        <v>21</v>
      </c>
      <c r="M3061" s="13" t="str">
        <f>PROPER(TRIM(SUBSTITUTE(B3061,"###"," ")))</f>
        <v>Including Lite</v>
      </c>
      <c r="N3061" s="13" t="str">
        <f>PROPER(TRIM(SUBSTITUTE(C3061,"###"," ")))</f>
        <v>Toys</v>
      </c>
      <c r="O3061" s="13" t="str">
        <f>PROPER(TRIM(SUBSTITUTE(D3061,"###"," ")))</f>
        <v>Retailmart Inc</v>
      </c>
      <c r="P3061" s="13" t="str">
        <f t="shared" si="329"/>
        <v>Including Lite</v>
      </c>
      <c r="Q3061" s="34" t="str">
        <f t="shared" si="330"/>
        <v>Toys</v>
      </c>
      <c r="R3061" s="13" t="str">
        <f t="shared" si="331"/>
        <v>Retailmart Inc</v>
      </c>
      <c r="S3061" s="35">
        <f t="shared" si="332"/>
        <v>196</v>
      </c>
      <c r="T3061" s="35">
        <f t="shared" si="333"/>
        <v>27</v>
      </c>
      <c r="U3061" s="14">
        <f t="shared" si="334"/>
        <v>13703.49</v>
      </c>
      <c r="V3061" s="14">
        <f t="shared" si="335"/>
        <v>2685884.04</v>
      </c>
      <c r="W3061" s="13" t="str">
        <v>In Stock</v>
      </c>
      <c r="X3061" s="13" t="str">
        <v>No</v>
      </c>
      <c r="Y3061" s="13">
        <v>0</v>
      </c>
    </row>
    <row r="3062" spans="1:25" x14ac:dyDescent="0.3">
      <c r="A3062" s="31" t="s">
        <v>6029</v>
      </c>
      <c r="B3062" s="31" t="s">
        <v>6030</v>
      </c>
      <c r="C3062" s="31" t="s">
        <v>44</v>
      </c>
      <c r="D3062" s="31" t="s">
        <v>45</v>
      </c>
      <c r="E3062" s="31">
        <v>158</v>
      </c>
      <c r="F3062" s="31">
        <v>82</v>
      </c>
      <c r="G3062" s="31">
        <v>8543.94</v>
      </c>
      <c r="H3062" s="31">
        <v>1349942.52</v>
      </c>
      <c r="I3062" s="32">
        <v>45801</v>
      </c>
      <c r="J3062" s="32">
        <v>45874</v>
      </c>
      <c r="K3062" s="31" t="s">
        <v>29</v>
      </c>
      <c r="L3062" s="33" t="s">
        <v>33</v>
      </c>
      <c r="M3062" s="13" t="str">
        <f>PROPER(TRIM(SUBSTITUTE(B3062,"###"," ")))</f>
        <v>Safe Pro</v>
      </c>
      <c r="N3062" s="13" t="str">
        <f>PROPER(TRIM(SUBSTITUTE(C3062,"###"," ")))</f>
        <v>Groceries</v>
      </c>
      <c r="O3062" s="13" t="str">
        <f>PROPER(TRIM(SUBSTITUTE(D3062,"###"," ")))</f>
        <v>Retailmart Inc</v>
      </c>
      <c r="P3062" s="13" t="str">
        <f t="shared" si="329"/>
        <v>Safe Pro</v>
      </c>
      <c r="Q3062" s="34" t="str">
        <f t="shared" si="330"/>
        <v>Groceries</v>
      </c>
      <c r="R3062" s="13" t="str">
        <f t="shared" si="331"/>
        <v>Retailmart Inc</v>
      </c>
      <c r="S3062" s="35">
        <f t="shared" si="332"/>
        <v>158</v>
      </c>
      <c r="T3062" s="35">
        <f t="shared" si="333"/>
        <v>82</v>
      </c>
      <c r="U3062" s="14">
        <f t="shared" si="334"/>
        <v>8543.94</v>
      </c>
      <c r="V3062" s="14">
        <f t="shared" si="335"/>
        <v>1349942.52</v>
      </c>
      <c r="W3062" s="13" t="str">
        <v>In Stock</v>
      </c>
      <c r="X3062" s="13" t="str">
        <v>No</v>
      </c>
      <c r="Y3062" s="13">
        <v>0</v>
      </c>
    </row>
    <row r="3063" spans="1:25" x14ac:dyDescent="0.3">
      <c r="A3063" s="31" t="s">
        <v>6031</v>
      </c>
      <c r="B3063" s="31" t="s">
        <v>785</v>
      </c>
      <c r="C3063" s="31" t="s">
        <v>20</v>
      </c>
      <c r="D3063" s="31" t="s">
        <v>45</v>
      </c>
      <c r="E3063" s="31">
        <v>81</v>
      </c>
      <c r="F3063" s="31">
        <v>76</v>
      </c>
      <c r="G3063" s="31">
        <v>5539.72</v>
      </c>
      <c r="H3063" s="31">
        <v>448717.32</v>
      </c>
      <c r="I3063" s="32">
        <v>45806</v>
      </c>
      <c r="J3063" s="32">
        <v>45859</v>
      </c>
      <c r="K3063" s="31" t="s">
        <v>54</v>
      </c>
      <c r="L3063" s="33" t="s">
        <v>30</v>
      </c>
      <c r="M3063" s="13" t="str">
        <f>PROPER(TRIM(SUBSTITUTE(B3063,"###"," ")))</f>
        <v>Relate X</v>
      </c>
      <c r="N3063" s="13" t="str">
        <f>PROPER(TRIM(SUBSTITUTE(C3063,"###"," ")))</f>
        <v>Toys</v>
      </c>
      <c r="O3063" s="13" t="str">
        <f>PROPER(TRIM(SUBSTITUTE(D3063,"###"," ")))</f>
        <v>Retailmart Inc</v>
      </c>
      <c r="P3063" s="13" t="str">
        <f t="shared" si="329"/>
        <v>Relate X</v>
      </c>
      <c r="Q3063" s="34" t="str">
        <f t="shared" si="330"/>
        <v>Toys</v>
      </c>
      <c r="R3063" s="13" t="str">
        <f t="shared" si="331"/>
        <v>Retailmart Inc</v>
      </c>
      <c r="S3063" s="35">
        <f t="shared" si="332"/>
        <v>81</v>
      </c>
      <c r="T3063" s="35">
        <f t="shared" si="333"/>
        <v>76</v>
      </c>
      <c r="U3063" s="14">
        <f t="shared" si="334"/>
        <v>5539.72</v>
      </c>
      <c r="V3063" s="14">
        <f t="shared" si="335"/>
        <v>448717.32</v>
      </c>
      <c r="W3063" s="13" t="str">
        <v>In Stock</v>
      </c>
      <c r="X3063" s="13" t="str">
        <v>No</v>
      </c>
      <c r="Y3063" s="13">
        <v>0</v>
      </c>
    </row>
    <row r="3064" spans="1:25" x14ac:dyDescent="0.3">
      <c r="A3064" s="31" t="s">
        <v>6032</v>
      </c>
      <c r="B3064" s="31" t="s">
        <v>6033</v>
      </c>
      <c r="C3064" s="31" t="s">
        <v>20</v>
      </c>
      <c r="D3064" s="31" t="s">
        <v>15</v>
      </c>
      <c r="E3064" s="31">
        <v>79</v>
      </c>
      <c r="F3064" s="31">
        <v>79</v>
      </c>
      <c r="G3064" s="31">
        <v>13008.05</v>
      </c>
      <c r="H3064" s="31">
        <v>1027635.95</v>
      </c>
      <c r="I3064" s="32">
        <v>45851</v>
      </c>
      <c r="J3064" s="32">
        <v>45914</v>
      </c>
      <c r="K3064" s="31" t="s">
        <v>25</v>
      </c>
      <c r="L3064" s="33" t="s">
        <v>21</v>
      </c>
      <c r="M3064" s="13" t="str">
        <f>PROPER(TRIM(SUBSTITUTE(B3064,"###"," ")))</f>
        <v>Like Plus</v>
      </c>
      <c r="N3064" s="13" t="str">
        <f>PROPER(TRIM(SUBSTITUTE(C3064,"###"," ")))</f>
        <v>Toys</v>
      </c>
      <c r="O3064" s="13" t="str">
        <f>PROPER(TRIM(SUBSTITUTE(D3064,"###"," ")))</f>
        <v>Global Traders</v>
      </c>
      <c r="P3064" s="13" t="str">
        <f t="shared" si="329"/>
        <v>Like Plus</v>
      </c>
      <c r="Q3064" s="34" t="str">
        <f t="shared" si="330"/>
        <v>Toys</v>
      </c>
      <c r="R3064" s="13" t="str">
        <f t="shared" si="331"/>
        <v>Global Traders</v>
      </c>
      <c r="S3064" s="35">
        <f t="shared" si="332"/>
        <v>79</v>
      </c>
      <c r="T3064" s="35">
        <f t="shared" si="333"/>
        <v>79</v>
      </c>
      <c r="U3064" s="14">
        <f t="shared" si="334"/>
        <v>13008.05</v>
      </c>
      <c r="V3064" s="14">
        <f t="shared" si="335"/>
        <v>1027635.95</v>
      </c>
      <c r="W3064" s="13" t="str">
        <v>Low Stock</v>
      </c>
      <c r="X3064" s="13" t="str">
        <v>No</v>
      </c>
      <c r="Y3064" s="13">
        <v>1</v>
      </c>
    </row>
    <row r="3065" spans="1:25" x14ac:dyDescent="0.3">
      <c r="A3065" s="31" t="s">
        <v>6034</v>
      </c>
      <c r="B3065" s="31" t="s">
        <v>273</v>
      </c>
      <c r="C3065" s="31" t="s">
        <v>44</v>
      </c>
      <c r="D3065" s="31" t="s">
        <v>53</v>
      </c>
      <c r="E3065" s="31">
        <v>8</v>
      </c>
      <c r="F3065" s="31">
        <v>70</v>
      </c>
      <c r="G3065" s="31">
        <v>12092.71</v>
      </c>
      <c r="H3065" s="31">
        <v>96741.68</v>
      </c>
      <c r="I3065" s="32">
        <v>45832</v>
      </c>
      <c r="J3065" s="32">
        <v>45859</v>
      </c>
      <c r="K3065" s="31" t="s">
        <v>46</v>
      </c>
      <c r="L3065" s="33" t="s">
        <v>33</v>
      </c>
      <c r="M3065" s="13" t="str">
        <f>PROPER(TRIM(SUBSTITUTE(B3065,"###"," ")))</f>
        <v>Each Pro</v>
      </c>
      <c r="N3065" s="13" t="str">
        <f>PROPER(TRIM(SUBSTITUTE(C3065,"###"," ")))</f>
        <v>Groceries</v>
      </c>
      <c r="O3065" s="13" t="str">
        <f>PROPER(TRIM(SUBSTITUTE(D3065,"###"," ")))</f>
        <v>Abc Pvt Ltd</v>
      </c>
      <c r="P3065" s="13" t="str">
        <f t="shared" si="329"/>
        <v>Each Pro</v>
      </c>
      <c r="Q3065" s="34" t="str">
        <f t="shared" si="330"/>
        <v>Groceries</v>
      </c>
      <c r="R3065" s="13" t="str">
        <f t="shared" si="331"/>
        <v>Abc Pvt Ltd</v>
      </c>
      <c r="S3065" s="35">
        <f t="shared" si="332"/>
        <v>8</v>
      </c>
      <c r="T3065" s="35">
        <f t="shared" si="333"/>
        <v>70</v>
      </c>
      <c r="U3065" s="14">
        <f t="shared" si="334"/>
        <v>12092.71</v>
      </c>
      <c r="V3065" s="14">
        <f t="shared" si="335"/>
        <v>96741.68</v>
      </c>
      <c r="W3065" s="13" t="str">
        <v>Low Stock</v>
      </c>
      <c r="X3065" s="13" t="str">
        <v>Yes</v>
      </c>
      <c r="Y3065" s="13">
        <v>1</v>
      </c>
    </row>
    <row r="3066" spans="1:25" x14ac:dyDescent="0.3">
      <c r="A3066" s="31" t="s">
        <v>6039</v>
      </c>
      <c r="B3066" s="31" t="s">
        <v>2456</v>
      </c>
      <c r="C3066" s="31" t="s">
        <v>20</v>
      </c>
      <c r="D3066" s="31" t="s">
        <v>53</v>
      </c>
      <c r="E3066" s="31">
        <v>36</v>
      </c>
      <c r="F3066" s="31">
        <v>91</v>
      </c>
      <c r="G3066" s="31">
        <v>6474.54</v>
      </c>
      <c r="H3066" s="31">
        <v>233083.44</v>
      </c>
      <c r="I3066" s="32">
        <v>45762</v>
      </c>
      <c r="J3066" s="32">
        <v>45909</v>
      </c>
      <c r="K3066" s="31" t="s">
        <v>16</v>
      </c>
      <c r="L3066" s="33" t="s">
        <v>58</v>
      </c>
      <c r="M3066" s="13" t="str">
        <f>PROPER(TRIM(SUBSTITUTE(B3066,"###"," ")))</f>
        <v>Mouth Plus</v>
      </c>
      <c r="N3066" s="13" t="str">
        <f>PROPER(TRIM(SUBSTITUTE(C3066,"###"," ")))</f>
        <v>Toys</v>
      </c>
      <c r="O3066" s="13" t="str">
        <f>PROPER(TRIM(SUBSTITUTE(D3066,"###"," ")))</f>
        <v>Abc Pvt Ltd</v>
      </c>
      <c r="P3066" s="13" t="str">
        <f t="shared" si="329"/>
        <v>Mouth Plus</v>
      </c>
      <c r="Q3066" s="34" t="str">
        <f t="shared" si="330"/>
        <v>Toys</v>
      </c>
      <c r="R3066" s="13" t="str">
        <f t="shared" si="331"/>
        <v>Abc Pvt Ltd</v>
      </c>
      <c r="S3066" s="35">
        <f t="shared" si="332"/>
        <v>36</v>
      </c>
      <c r="T3066" s="35">
        <f t="shared" si="333"/>
        <v>91</v>
      </c>
      <c r="U3066" s="14">
        <f t="shared" si="334"/>
        <v>6474.54</v>
      </c>
      <c r="V3066" s="14">
        <f t="shared" si="335"/>
        <v>233083.44</v>
      </c>
      <c r="W3066" s="13" t="str">
        <v>Low Stock</v>
      </c>
      <c r="X3066" s="13" t="str">
        <v>Yes</v>
      </c>
      <c r="Y3066" s="13">
        <v>1</v>
      </c>
    </row>
    <row r="3067" spans="1:25" x14ac:dyDescent="0.3">
      <c r="A3067" s="31" t="s">
        <v>6040</v>
      </c>
      <c r="B3067" s="31" t="s">
        <v>6041</v>
      </c>
      <c r="C3067" s="31" t="s">
        <v>20</v>
      </c>
      <c r="D3067" s="31" t="s">
        <v>41</v>
      </c>
      <c r="E3067" s="31">
        <v>140</v>
      </c>
      <c r="F3067" s="31">
        <v>62</v>
      </c>
      <c r="G3067" s="31">
        <v>14389.84</v>
      </c>
      <c r="H3067" s="31">
        <v>2014577.6</v>
      </c>
      <c r="I3067" s="32">
        <v>45733</v>
      </c>
      <c r="J3067" s="32">
        <v>45879</v>
      </c>
      <c r="K3067" s="31" t="s">
        <v>57</v>
      </c>
      <c r="L3067" s="33" t="s">
        <v>17</v>
      </c>
      <c r="M3067" s="13" t="str">
        <f>PROPER(TRIM(SUBSTITUTE(B3067,"###"," ")))</f>
        <v>Effort Mini</v>
      </c>
      <c r="N3067" s="13" t="str">
        <f>PROPER(TRIM(SUBSTITUTE(C3067,"###"," ")))</f>
        <v>Toys</v>
      </c>
      <c r="O3067" s="13" t="str">
        <f>PROPER(TRIM(SUBSTITUTE(D3067,"###"," ")))</f>
        <v>Quickstock</v>
      </c>
      <c r="P3067" s="13" t="str">
        <f t="shared" si="329"/>
        <v>Effort Mini</v>
      </c>
      <c r="Q3067" s="34" t="str">
        <f t="shared" si="330"/>
        <v>Toys</v>
      </c>
      <c r="R3067" s="13" t="str">
        <f t="shared" si="331"/>
        <v>Quickstock</v>
      </c>
      <c r="S3067" s="35">
        <f t="shared" si="332"/>
        <v>140</v>
      </c>
      <c r="T3067" s="35">
        <f t="shared" si="333"/>
        <v>62</v>
      </c>
      <c r="U3067" s="14">
        <f t="shared" si="334"/>
        <v>14389.84</v>
      </c>
      <c r="V3067" s="14">
        <f t="shared" si="335"/>
        <v>2014577.6</v>
      </c>
      <c r="W3067" s="13" t="str">
        <v>In Stock</v>
      </c>
      <c r="X3067" s="13" t="str">
        <v>No</v>
      </c>
      <c r="Y3067" s="13">
        <v>0</v>
      </c>
    </row>
    <row r="3068" spans="1:25" x14ac:dyDescent="0.3">
      <c r="A3068" s="31" t="s">
        <v>6042</v>
      </c>
      <c r="B3068" s="31" t="s">
        <v>6043</v>
      </c>
      <c r="C3068" s="31" t="s">
        <v>14</v>
      </c>
      <c r="D3068" s="31" t="s">
        <v>45</v>
      </c>
      <c r="E3068" s="31">
        <v>24</v>
      </c>
      <c r="F3068" s="31">
        <v>40</v>
      </c>
      <c r="G3068" s="31">
        <v>14941.06</v>
      </c>
      <c r="H3068" s="31">
        <v>358585.44</v>
      </c>
      <c r="I3068" s="32">
        <v>45774</v>
      </c>
      <c r="J3068" s="32">
        <v>45860</v>
      </c>
      <c r="K3068" s="31" t="s">
        <v>29</v>
      </c>
      <c r="L3068" s="33" t="s">
        <v>21</v>
      </c>
      <c r="M3068" s="13" t="str">
        <f>PROPER(TRIM(SUBSTITUTE(B3068,"###"," ")))</f>
        <v>In Lite</v>
      </c>
      <c r="N3068" s="13" t="str">
        <f>PROPER(TRIM(SUBSTITUTE(C3068,"###"," ")))</f>
        <v>Clothing</v>
      </c>
      <c r="O3068" s="13" t="str">
        <f>PROPER(TRIM(SUBSTITUTE(D3068,"###"," ")))</f>
        <v>Retailmart Inc</v>
      </c>
      <c r="P3068" s="13" t="str">
        <f t="shared" si="329"/>
        <v>In Lite</v>
      </c>
      <c r="Q3068" s="34" t="str">
        <f t="shared" si="330"/>
        <v>Clothing</v>
      </c>
      <c r="R3068" s="13" t="str">
        <f t="shared" si="331"/>
        <v>Retailmart Inc</v>
      </c>
      <c r="S3068" s="35">
        <f t="shared" si="332"/>
        <v>24</v>
      </c>
      <c r="T3068" s="35">
        <f t="shared" si="333"/>
        <v>40</v>
      </c>
      <c r="U3068" s="14">
        <f t="shared" si="334"/>
        <v>14941.06</v>
      </c>
      <c r="V3068" s="14">
        <f t="shared" si="335"/>
        <v>358585.44</v>
      </c>
      <c r="W3068" s="13" t="str">
        <v>Low Stock</v>
      </c>
      <c r="X3068" s="13" t="str">
        <v>Yes</v>
      </c>
      <c r="Y3068" s="13">
        <v>1</v>
      </c>
    </row>
    <row r="3069" spans="1:25" x14ac:dyDescent="0.3">
      <c r="A3069" s="31" t="s">
        <v>6044</v>
      </c>
      <c r="B3069" s="31" t="s">
        <v>1606</v>
      </c>
      <c r="C3069" s="31" t="s">
        <v>44</v>
      </c>
      <c r="D3069" s="31" t="s">
        <v>41</v>
      </c>
      <c r="E3069" s="31">
        <v>60</v>
      </c>
      <c r="F3069" s="31">
        <v>33</v>
      </c>
      <c r="G3069" s="31">
        <v>6940.66</v>
      </c>
      <c r="H3069" s="31">
        <v>416439.6</v>
      </c>
      <c r="I3069" s="32">
        <v>45770</v>
      </c>
      <c r="J3069" s="32">
        <v>45928</v>
      </c>
      <c r="K3069" s="31" t="s">
        <v>29</v>
      </c>
      <c r="L3069" s="33" t="s">
        <v>17</v>
      </c>
      <c r="M3069" s="13" t="str">
        <f>PROPER(TRIM(SUBSTITUTE(B3069,"###"," ")))</f>
        <v>Rest Mini</v>
      </c>
      <c r="N3069" s="13" t="str">
        <f>PROPER(TRIM(SUBSTITUTE(C3069,"###"," ")))</f>
        <v>Groceries</v>
      </c>
      <c r="O3069" s="13" t="str">
        <f>PROPER(TRIM(SUBSTITUTE(D3069,"###"," ")))</f>
        <v>Quickstock</v>
      </c>
      <c r="P3069" s="13" t="str">
        <f t="shared" si="329"/>
        <v>Rest Mini</v>
      </c>
      <c r="Q3069" s="34" t="str">
        <f t="shared" si="330"/>
        <v>Groceries</v>
      </c>
      <c r="R3069" s="13" t="str">
        <f t="shared" si="331"/>
        <v>Quickstock</v>
      </c>
      <c r="S3069" s="35">
        <f t="shared" si="332"/>
        <v>60</v>
      </c>
      <c r="T3069" s="35">
        <f t="shared" si="333"/>
        <v>33</v>
      </c>
      <c r="U3069" s="14">
        <f t="shared" si="334"/>
        <v>6940.66</v>
      </c>
      <c r="V3069" s="14">
        <f t="shared" si="335"/>
        <v>416439.6</v>
      </c>
      <c r="W3069" s="13" t="str">
        <v>In Stock</v>
      </c>
      <c r="X3069" s="13" t="str">
        <v>No</v>
      </c>
      <c r="Y3069" s="13">
        <v>0</v>
      </c>
    </row>
    <row r="3070" spans="1:25" x14ac:dyDescent="0.3">
      <c r="A3070" s="31" t="s">
        <v>6045</v>
      </c>
      <c r="B3070" s="31" t="s">
        <v>6046</v>
      </c>
      <c r="C3070" s="31" t="s">
        <v>40</v>
      </c>
      <c r="D3070" s="31" t="s">
        <v>53</v>
      </c>
      <c r="E3070" s="31">
        <v>151</v>
      </c>
      <c r="F3070" s="31">
        <v>69</v>
      </c>
      <c r="G3070" s="31">
        <v>4121.26</v>
      </c>
      <c r="H3070" s="31">
        <v>622310.26</v>
      </c>
      <c r="I3070" s="32">
        <v>45672</v>
      </c>
      <c r="J3070" s="32">
        <v>45863</v>
      </c>
      <c r="K3070" s="31" t="s">
        <v>46</v>
      </c>
      <c r="L3070" s="33" t="s">
        <v>21</v>
      </c>
      <c r="M3070" s="13" t="str">
        <f>PROPER(TRIM(SUBSTITUTE(B3070,"###"," ")))</f>
        <v>Likely Lite</v>
      </c>
      <c r="N3070" s="13" t="str">
        <f>PROPER(TRIM(SUBSTITUTE(C3070,"###"," ")))</f>
        <v>Electronics</v>
      </c>
      <c r="O3070" s="13" t="str">
        <f>PROPER(TRIM(SUBSTITUTE(D3070,"###"," ")))</f>
        <v>Abc Pvt Ltd</v>
      </c>
      <c r="P3070" s="13" t="str">
        <f t="shared" si="329"/>
        <v>Likely Lite</v>
      </c>
      <c r="Q3070" s="34" t="str">
        <f t="shared" si="330"/>
        <v>Electronics</v>
      </c>
      <c r="R3070" s="13" t="str">
        <f t="shared" si="331"/>
        <v>Abc Pvt Ltd</v>
      </c>
      <c r="S3070" s="35">
        <f t="shared" si="332"/>
        <v>151</v>
      </c>
      <c r="T3070" s="35">
        <f t="shared" si="333"/>
        <v>69</v>
      </c>
      <c r="U3070" s="14">
        <f t="shared" si="334"/>
        <v>4121.26</v>
      </c>
      <c r="V3070" s="14">
        <f t="shared" si="335"/>
        <v>622310.26</v>
      </c>
      <c r="W3070" s="13" t="str">
        <v>In Stock</v>
      </c>
      <c r="X3070" s="13" t="str">
        <v>No</v>
      </c>
      <c r="Y3070" s="13">
        <v>0</v>
      </c>
    </row>
    <row r="3071" spans="1:25" x14ac:dyDescent="0.3">
      <c r="A3071" s="31" t="s">
        <v>6047</v>
      </c>
      <c r="B3071" s="31" t="s">
        <v>6048</v>
      </c>
      <c r="C3071" s="31" t="s">
        <v>14</v>
      </c>
      <c r="D3071" s="31" t="s">
        <v>15</v>
      </c>
      <c r="E3071" s="31">
        <v>63</v>
      </c>
      <c r="F3071" s="31">
        <v>45</v>
      </c>
      <c r="G3071" s="31">
        <v>7922.37</v>
      </c>
      <c r="H3071" s="31">
        <v>499109.31</v>
      </c>
      <c r="I3071" s="32">
        <v>45775</v>
      </c>
      <c r="J3071" s="32">
        <v>45912</v>
      </c>
      <c r="K3071" s="31" t="s">
        <v>46</v>
      </c>
      <c r="L3071" s="33" t="s">
        <v>30</v>
      </c>
      <c r="M3071" s="13" t="str">
        <f>PROPER(TRIM(SUBSTITUTE(B3071,"###"," ")))</f>
        <v>Vote Mini</v>
      </c>
      <c r="N3071" s="13" t="str">
        <f>PROPER(TRIM(SUBSTITUTE(C3071,"###"," ")))</f>
        <v>Clothing</v>
      </c>
      <c r="O3071" s="13" t="str">
        <f>PROPER(TRIM(SUBSTITUTE(D3071,"###"," ")))</f>
        <v>Global Traders</v>
      </c>
      <c r="P3071" s="13" t="str">
        <f t="shared" si="329"/>
        <v>Vote Mini</v>
      </c>
      <c r="Q3071" s="34" t="str">
        <f t="shared" si="330"/>
        <v>Clothing</v>
      </c>
      <c r="R3071" s="13" t="str">
        <f t="shared" si="331"/>
        <v>Global Traders</v>
      </c>
      <c r="S3071" s="35">
        <f t="shared" si="332"/>
        <v>63</v>
      </c>
      <c r="T3071" s="35">
        <f t="shared" si="333"/>
        <v>45</v>
      </c>
      <c r="U3071" s="14">
        <f t="shared" si="334"/>
        <v>7922.37</v>
      </c>
      <c r="V3071" s="14">
        <f t="shared" si="335"/>
        <v>499109.31</v>
      </c>
      <c r="W3071" s="13" t="str">
        <v>In Stock</v>
      </c>
      <c r="X3071" s="13" t="str">
        <v>No</v>
      </c>
      <c r="Y3071" s="13">
        <v>0</v>
      </c>
    </row>
    <row r="3072" spans="1:25" x14ac:dyDescent="0.3">
      <c r="A3072" s="31" t="s">
        <v>6049</v>
      </c>
      <c r="B3072" s="31" t="s">
        <v>6050</v>
      </c>
      <c r="C3072" s="31" t="s">
        <v>14</v>
      </c>
      <c r="D3072" s="31" t="s">
        <v>41</v>
      </c>
      <c r="E3072" s="13"/>
      <c r="F3072" s="31">
        <v>72</v>
      </c>
      <c r="G3072" s="31">
        <v>9128.2800000000007</v>
      </c>
      <c r="H3072" s="13"/>
      <c r="I3072" s="32">
        <v>45827</v>
      </c>
      <c r="J3072" s="32">
        <v>45881</v>
      </c>
      <c r="K3072" s="31" t="s">
        <v>46</v>
      </c>
      <c r="L3072" s="33" t="s">
        <v>58</v>
      </c>
      <c r="M3072" s="13" t="str">
        <f>PROPER(TRIM(SUBSTITUTE(B3072,"###"," ")))</f>
        <v>Break X</v>
      </c>
      <c r="N3072" s="13" t="str">
        <f>PROPER(TRIM(SUBSTITUTE(C3072,"###"," ")))</f>
        <v>Clothing</v>
      </c>
      <c r="O3072" s="13" t="str">
        <f>PROPER(TRIM(SUBSTITUTE(D3072,"###"," ")))</f>
        <v>Quickstock</v>
      </c>
      <c r="P3072" s="13" t="str">
        <f t="shared" si="329"/>
        <v>Break X</v>
      </c>
      <c r="Q3072" s="34" t="str">
        <f t="shared" si="330"/>
        <v>Clothing</v>
      </c>
      <c r="R3072" s="13" t="str">
        <f t="shared" si="331"/>
        <v>Quickstock</v>
      </c>
      <c r="S3072" s="35">
        <f t="shared" si="332"/>
        <v>0</v>
      </c>
      <c r="T3072" s="35">
        <f t="shared" si="333"/>
        <v>72</v>
      </c>
      <c r="U3072" s="14">
        <f t="shared" si="334"/>
        <v>9128.2800000000007</v>
      </c>
      <c r="V3072" s="14">
        <f t="shared" si="335"/>
        <v>0</v>
      </c>
      <c r="W3072" s="13" t="str">
        <v>Out of Stock</v>
      </c>
      <c r="X3072" s="13" t="str">
        <v>Yes</v>
      </c>
      <c r="Y3072" s="13">
        <v>1</v>
      </c>
    </row>
    <row r="3073" spans="1:25" x14ac:dyDescent="0.3">
      <c r="A3073" s="31" t="s">
        <v>6051</v>
      </c>
      <c r="B3073" s="31" t="s">
        <v>6052</v>
      </c>
      <c r="C3073" s="31" t="s">
        <v>20</v>
      </c>
      <c r="D3073" s="31" t="s">
        <v>15</v>
      </c>
      <c r="E3073" s="31">
        <v>145</v>
      </c>
      <c r="F3073" s="31">
        <v>54</v>
      </c>
      <c r="G3073" s="31">
        <v>16906.55</v>
      </c>
      <c r="H3073" s="31">
        <v>2451449.75</v>
      </c>
      <c r="I3073" s="32">
        <v>45735</v>
      </c>
      <c r="J3073" s="32">
        <v>45923</v>
      </c>
      <c r="K3073" s="31" t="s">
        <v>54</v>
      </c>
      <c r="L3073" s="33" t="s">
        <v>30</v>
      </c>
      <c r="M3073" s="13" t="str">
        <f>PROPER(TRIM(SUBSTITUTE(B3073,"###"," ")))</f>
        <v>Image Max</v>
      </c>
      <c r="N3073" s="13" t="str">
        <f>PROPER(TRIM(SUBSTITUTE(C3073,"###"," ")))</f>
        <v>Toys</v>
      </c>
      <c r="O3073" s="13" t="str">
        <f>PROPER(TRIM(SUBSTITUTE(D3073,"###"," ")))</f>
        <v>Global Traders</v>
      </c>
      <c r="P3073" s="13" t="str">
        <f t="shared" si="329"/>
        <v>Image Max</v>
      </c>
      <c r="Q3073" s="34" t="str">
        <f t="shared" si="330"/>
        <v>Toys</v>
      </c>
      <c r="R3073" s="13" t="str">
        <f t="shared" si="331"/>
        <v>Global Traders</v>
      </c>
      <c r="S3073" s="35">
        <f t="shared" si="332"/>
        <v>145</v>
      </c>
      <c r="T3073" s="35">
        <f t="shared" si="333"/>
        <v>54</v>
      </c>
      <c r="U3073" s="14">
        <f t="shared" si="334"/>
        <v>16906.55</v>
      </c>
      <c r="V3073" s="14">
        <f t="shared" si="335"/>
        <v>2451449.75</v>
      </c>
      <c r="W3073" s="13" t="str">
        <v>In Stock</v>
      </c>
      <c r="X3073" s="13" t="str">
        <v>No</v>
      </c>
      <c r="Y3073" s="13">
        <v>0</v>
      </c>
    </row>
    <row r="3074" spans="1:25" x14ac:dyDescent="0.3">
      <c r="A3074" s="31" t="s">
        <v>6053</v>
      </c>
      <c r="B3074" s="31" t="s">
        <v>2342</v>
      </c>
      <c r="C3074" s="31" t="s">
        <v>20</v>
      </c>
      <c r="D3074" s="31" t="s">
        <v>53</v>
      </c>
      <c r="E3074" s="31">
        <v>197</v>
      </c>
      <c r="F3074" s="31">
        <v>80</v>
      </c>
      <c r="G3074" s="31">
        <v>17252.87</v>
      </c>
      <c r="H3074" s="31">
        <v>3398815.39</v>
      </c>
      <c r="I3074" s="32">
        <v>45720</v>
      </c>
      <c r="J3074" s="32">
        <v>45909</v>
      </c>
      <c r="K3074" s="31" t="s">
        <v>25</v>
      </c>
      <c r="L3074" s="33" t="s">
        <v>30</v>
      </c>
      <c r="M3074" s="13" t="str">
        <f>PROPER(TRIM(SUBSTITUTE(B3074,"###"," ")))</f>
        <v>Debate X</v>
      </c>
      <c r="N3074" s="13" t="str">
        <f>PROPER(TRIM(SUBSTITUTE(C3074,"###"," ")))</f>
        <v>Toys</v>
      </c>
      <c r="O3074" s="13" t="str">
        <f>PROPER(TRIM(SUBSTITUTE(D3074,"###"," ")))</f>
        <v>Abc Pvt Ltd</v>
      </c>
      <c r="P3074" s="13" t="str">
        <f t="shared" si="329"/>
        <v>Debate X</v>
      </c>
      <c r="Q3074" s="34" t="str">
        <f t="shared" si="330"/>
        <v>Toys</v>
      </c>
      <c r="R3074" s="13" t="str">
        <f t="shared" si="331"/>
        <v>Abc Pvt Ltd</v>
      </c>
      <c r="S3074" s="35">
        <f t="shared" si="332"/>
        <v>197</v>
      </c>
      <c r="T3074" s="35">
        <f t="shared" si="333"/>
        <v>80</v>
      </c>
      <c r="U3074" s="14">
        <f t="shared" si="334"/>
        <v>17252.87</v>
      </c>
      <c r="V3074" s="14">
        <f t="shared" si="335"/>
        <v>3398815.3899999997</v>
      </c>
      <c r="W3074" s="13" t="str">
        <v>In Stock</v>
      </c>
      <c r="X3074" s="13" t="str">
        <v>No</v>
      </c>
      <c r="Y3074" s="13">
        <v>0</v>
      </c>
    </row>
    <row r="3075" spans="1:25" x14ac:dyDescent="0.3">
      <c r="A3075" s="31" t="s">
        <v>6054</v>
      </c>
      <c r="B3075" s="31" t="s">
        <v>6055</v>
      </c>
      <c r="C3075" s="31" t="s">
        <v>40</v>
      </c>
      <c r="D3075" s="31" t="s">
        <v>45</v>
      </c>
      <c r="E3075" s="31">
        <v>105</v>
      </c>
      <c r="F3075" s="31">
        <v>50</v>
      </c>
      <c r="G3075" s="31">
        <v>1482.56</v>
      </c>
      <c r="H3075" s="31">
        <v>155668.79999999999</v>
      </c>
      <c r="I3075" s="32">
        <v>45782</v>
      </c>
      <c r="J3075" s="32">
        <v>45920</v>
      </c>
      <c r="K3075" s="13"/>
      <c r="L3075" s="33" t="s">
        <v>30</v>
      </c>
      <c r="M3075" s="13" t="str">
        <f>PROPER(TRIM(SUBSTITUTE(B3075,"###"," ")))</f>
        <v>Ability Pro</v>
      </c>
      <c r="N3075" s="13" t="str">
        <f>PROPER(TRIM(SUBSTITUTE(C3075,"###"," ")))</f>
        <v>Electronics</v>
      </c>
      <c r="O3075" s="13" t="str">
        <f>PROPER(TRIM(SUBSTITUTE(D3075,"###"," ")))</f>
        <v>Retailmart Inc</v>
      </c>
      <c r="P3075" s="13" t="str">
        <f t="shared" ref="P3075:P3138" si="336">IF(M3075="","Unknown",M3075)</f>
        <v>Ability Pro</v>
      </c>
      <c r="Q3075" s="34" t="str">
        <f t="shared" ref="Q3075:Q3138" si="337">IF(N3075="","Unknown",N3075)</f>
        <v>Electronics</v>
      </c>
      <c r="R3075" s="13" t="str">
        <f t="shared" ref="R3075:R3138" si="338">IF(O3075="","Others",O3075)</f>
        <v>Retailmart Inc</v>
      </c>
      <c r="S3075" s="35">
        <f t="shared" ref="S3075:S3138" si="339">VALUE(E3075)</f>
        <v>105</v>
      </c>
      <c r="T3075" s="35">
        <f t="shared" ref="T3075:T3138" si="340">VALUE(F3075)</f>
        <v>50</v>
      </c>
      <c r="U3075" s="14">
        <f t="shared" ref="U3075:U3138" si="341">VALUE(G3075)</f>
        <v>1482.56</v>
      </c>
      <c r="V3075" s="14">
        <f t="shared" ref="V3075:V3138" si="342">E3075*G3075</f>
        <v>155668.79999999999</v>
      </c>
      <c r="W3075" s="13" t="str">
        <v>In Stock</v>
      </c>
      <c r="X3075" s="13" t="str">
        <v>No</v>
      </c>
      <c r="Y3075" s="13">
        <v>0</v>
      </c>
    </row>
    <row r="3076" spans="1:25" x14ac:dyDescent="0.3">
      <c r="A3076" s="31" t="s">
        <v>6056</v>
      </c>
      <c r="B3076" s="31" t="s">
        <v>6057</v>
      </c>
      <c r="C3076" s="31" t="s">
        <v>44</v>
      </c>
      <c r="D3076" s="31" t="s">
        <v>41</v>
      </c>
      <c r="E3076" s="31">
        <v>129</v>
      </c>
      <c r="F3076" s="31">
        <v>31</v>
      </c>
      <c r="G3076" s="31">
        <v>14438.04</v>
      </c>
      <c r="H3076" s="31">
        <v>1862507.16</v>
      </c>
      <c r="I3076" s="32">
        <v>45783</v>
      </c>
      <c r="J3076" s="32">
        <v>45856</v>
      </c>
      <c r="K3076" s="31" t="s">
        <v>54</v>
      </c>
      <c r="L3076" s="33" t="s">
        <v>33</v>
      </c>
      <c r="M3076" s="13" t="str">
        <f>PROPER(TRIM(SUBSTITUTE(B3076,"###"," ")))</f>
        <v>Long Plus</v>
      </c>
      <c r="N3076" s="13" t="str">
        <f>PROPER(TRIM(SUBSTITUTE(C3076,"###"," ")))</f>
        <v>Groceries</v>
      </c>
      <c r="O3076" s="13" t="str">
        <f>PROPER(TRIM(SUBSTITUTE(D3076,"###"," ")))</f>
        <v>Quickstock</v>
      </c>
      <c r="P3076" s="13" t="str">
        <f t="shared" si="336"/>
        <v>Long Plus</v>
      </c>
      <c r="Q3076" s="34" t="str">
        <f t="shared" si="337"/>
        <v>Groceries</v>
      </c>
      <c r="R3076" s="13" t="str">
        <f t="shared" si="338"/>
        <v>Quickstock</v>
      </c>
      <c r="S3076" s="35">
        <f t="shared" si="339"/>
        <v>129</v>
      </c>
      <c r="T3076" s="35">
        <f t="shared" si="340"/>
        <v>31</v>
      </c>
      <c r="U3076" s="14">
        <f t="shared" si="341"/>
        <v>14438.04</v>
      </c>
      <c r="V3076" s="14">
        <f t="shared" si="342"/>
        <v>1862507.1600000001</v>
      </c>
      <c r="W3076" s="13" t="str">
        <v>In Stock</v>
      </c>
      <c r="X3076" s="13" t="str">
        <v>No</v>
      </c>
      <c r="Y3076" s="13">
        <v>0</v>
      </c>
    </row>
    <row r="3077" spans="1:25" x14ac:dyDescent="0.3">
      <c r="A3077" s="31" t="s">
        <v>6058</v>
      </c>
      <c r="B3077" s="31" t="s">
        <v>6059</v>
      </c>
      <c r="C3077" s="31" t="s">
        <v>20</v>
      </c>
      <c r="D3077" s="31" t="s">
        <v>45</v>
      </c>
      <c r="E3077" s="31">
        <v>109</v>
      </c>
      <c r="F3077" s="31">
        <v>91</v>
      </c>
      <c r="G3077" s="31">
        <v>14922.07</v>
      </c>
      <c r="H3077" s="31">
        <v>1626505.63</v>
      </c>
      <c r="I3077" s="32">
        <v>45810</v>
      </c>
      <c r="J3077" s="32">
        <v>45875</v>
      </c>
      <c r="K3077" s="31" t="s">
        <v>25</v>
      </c>
      <c r="L3077" s="33" t="s">
        <v>17</v>
      </c>
      <c r="M3077" s="13" t="str">
        <f>PROPER(TRIM(SUBSTITUTE(B3077,"###"," ")))</f>
        <v>Force Mini</v>
      </c>
      <c r="N3077" s="13" t="str">
        <f>PROPER(TRIM(SUBSTITUTE(C3077,"###"," ")))</f>
        <v>Toys</v>
      </c>
      <c r="O3077" s="13" t="str">
        <f>PROPER(TRIM(SUBSTITUTE(D3077,"###"," ")))</f>
        <v>Retailmart Inc</v>
      </c>
      <c r="P3077" s="13" t="str">
        <f t="shared" si="336"/>
        <v>Force Mini</v>
      </c>
      <c r="Q3077" s="34" t="str">
        <f t="shared" si="337"/>
        <v>Toys</v>
      </c>
      <c r="R3077" s="13" t="str">
        <f t="shared" si="338"/>
        <v>Retailmart Inc</v>
      </c>
      <c r="S3077" s="35">
        <f t="shared" si="339"/>
        <v>109</v>
      </c>
      <c r="T3077" s="35">
        <f t="shared" si="340"/>
        <v>91</v>
      </c>
      <c r="U3077" s="14">
        <f t="shared" si="341"/>
        <v>14922.07</v>
      </c>
      <c r="V3077" s="14">
        <f t="shared" si="342"/>
        <v>1626505.63</v>
      </c>
      <c r="W3077" s="13" t="str">
        <v>In Stock</v>
      </c>
      <c r="X3077" s="13" t="str">
        <v>No</v>
      </c>
      <c r="Y3077" s="13">
        <v>0</v>
      </c>
    </row>
    <row r="3078" spans="1:25" x14ac:dyDescent="0.3">
      <c r="A3078" s="31" t="s">
        <v>6063</v>
      </c>
      <c r="B3078" s="31" t="s">
        <v>6064</v>
      </c>
      <c r="C3078" s="31" t="s">
        <v>40</v>
      </c>
      <c r="D3078" s="31" t="s">
        <v>24</v>
      </c>
      <c r="E3078" s="31">
        <v>114</v>
      </c>
      <c r="F3078" s="31">
        <v>28</v>
      </c>
      <c r="G3078" s="31">
        <v>14457</v>
      </c>
      <c r="H3078" s="31">
        <v>1648098</v>
      </c>
      <c r="I3078" s="32">
        <v>45829</v>
      </c>
      <c r="J3078" s="32">
        <v>45916</v>
      </c>
      <c r="K3078" s="31" t="s">
        <v>57</v>
      </c>
      <c r="L3078" s="33" t="s">
        <v>17</v>
      </c>
      <c r="M3078" s="13" t="str">
        <f>PROPER(TRIM(SUBSTITUTE(B3078,"###"," ")))</f>
        <v>Score Max</v>
      </c>
      <c r="N3078" s="13" t="str">
        <f>PROPER(TRIM(SUBSTITUTE(C3078,"###"," ")))</f>
        <v>Electronics</v>
      </c>
      <c r="O3078" s="13" t="str">
        <f>PROPER(TRIM(SUBSTITUTE(D3078,"###"," ")))</f>
        <v>Omni Suppliers</v>
      </c>
      <c r="P3078" s="13" t="str">
        <f t="shared" si="336"/>
        <v>Score Max</v>
      </c>
      <c r="Q3078" s="34" t="str">
        <f t="shared" si="337"/>
        <v>Electronics</v>
      </c>
      <c r="R3078" s="13" t="str">
        <f t="shared" si="338"/>
        <v>Omni Suppliers</v>
      </c>
      <c r="S3078" s="35">
        <f t="shared" si="339"/>
        <v>114</v>
      </c>
      <c r="T3078" s="35">
        <f t="shared" si="340"/>
        <v>28</v>
      </c>
      <c r="U3078" s="14">
        <f t="shared" si="341"/>
        <v>14457</v>
      </c>
      <c r="V3078" s="14">
        <f t="shared" si="342"/>
        <v>1648098</v>
      </c>
      <c r="W3078" s="13" t="str">
        <v>In Stock</v>
      </c>
      <c r="X3078" s="13" t="str">
        <v>No</v>
      </c>
      <c r="Y3078" s="13">
        <v>0</v>
      </c>
    </row>
    <row r="3079" spans="1:25" x14ac:dyDescent="0.3">
      <c r="A3079" s="31" t="s">
        <v>6065</v>
      </c>
      <c r="B3079" s="31" t="s">
        <v>6066</v>
      </c>
      <c r="C3079" s="31" t="s">
        <v>44</v>
      </c>
      <c r="D3079" s="31" t="s">
        <v>41</v>
      </c>
      <c r="E3079" s="31">
        <v>15</v>
      </c>
      <c r="F3079" s="31">
        <v>94</v>
      </c>
      <c r="G3079" s="31">
        <v>15053.58</v>
      </c>
      <c r="H3079" s="31">
        <v>225803.7</v>
      </c>
      <c r="I3079" s="32">
        <v>45762</v>
      </c>
      <c r="J3079" s="32">
        <v>45904</v>
      </c>
      <c r="K3079" s="31" t="s">
        <v>16</v>
      </c>
      <c r="L3079" s="33" t="s">
        <v>30</v>
      </c>
      <c r="M3079" s="13" t="str">
        <f>PROPER(TRIM(SUBSTITUTE(B3079,"###"," ")))</f>
        <v>Personal Plus</v>
      </c>
      <c r="N3079" s="13" t="str">
        <f>PROPER(TRIM(SUBSTITUTE(C3079,"###"," ")))</f>
        <v>Groceries</v>
      </c>
      <c r="O3079" s="13" t="str">
        <f>PROPER(TRIM(SUBSTITUTE(D3079,"###"," ")))</f>
        <v>Quickstock</v>
      </c>
      <c r="P3079" s="13" t="str">
        <f t="shared" si="336"/>
        <v>Personal Plus</v>
      </c>
      <c r="Q3079" s="34" t="str">
        <f t="shared" si="337"/>
        <v>Groceries</v>
      </c>
      <c r="R3079" s="13" t="str">
        <f t="shared" si="338"/>
        <v>Quickstock</v>
      </c>
      <c r="S3079" s="35">
        <f t="shared" si="339"/>
        <v>15</v>
      </c>
      <c r="T3079" s="35">
        <f t="shared" si="340"/>
        <v>94</v>
      </c>
      <c r="U3079" s="14">
        <f t="shared" si="341"/>
        <v>15053.58</v>
      </c>
      <c r="V3079" s="14">
        <f t="shared" si="342"/>
        <v>225803.7</v>
      </c>
      <c r="W3079" s="13" t="str">
        <v>Low Stock</v>
      </c>
      <c r="X3079" s="13" t="str">
        <v>Yes</v>
      </c>
      <c r="Y3079" s="13">
        <v>1</v>
      </c>
    </row>
    <row r="3080" spans="1:25" x14ac:dyDescent="0.3">
      <c r="A3080" s="31" t="s">
        <v>6067</v>
      </c>
      <c r="B3080" s="31" t="s">
        <v>325</v>
      </c>
      <c r="C3080" s="31" t="s">
        <v>14</v>
      </c>
      <c r="D3080" s="31" t="s">
        <v>53</v>
      </c>
      <c r="E3080" s="31">
        <v>49</v>
      </c>
      <c r="F3080" s="31">
        <v>22</v>
      </c>
      <c r="G3080" s="31">
        <v>15955.32</v>
      </c>
      <c r="H3080" s="31">
        <v>781810.67999999993</v>
      </c>
      <c r="I3080" s="32">
        <v>45717</v>
      </c>
      <c r="J3080" s="32">
        <v>45927</v>
      </c>
      <c r="K3080" s="31" t="s">
        <v>16</v>
      </c>
      <c r="L3080" s="33" t="s">
        <v>30</v>
      </c>
      <c r="M3080" s="13" t="str">
        <f>PROPER(TRIM(SUBSTITUTE(B3080,"###"," ")))</f>
        <v>Street Plus</v>
      </c>
      <c r="N3080" s="13" t="str">
        <f>PROPER(TRIM(SUBSTITUTE(C3080,"###"," ")))</f>
        <v>Clothing</v>
      </c>
      <c r="O3080" s="13" t="str">
        <f>PROPER(TRIM(SUBSTITUTE(D3080,"###"," ")))</f>
        <v>Abc Pvt Ltd</v>
      </c>
      <c r="P3080" s="13" t="str">
        <f t="shared" si="336"/>
        <v>Street Plus</v>
      </c>
      <c r="Q3080" s="34" t="str">
        <f t="shared" si="337"/>
        <v>Clothing</v>
      </c>
      <c r="R3080" s="13" t="str">
        <f t="shared" si="338"/>
        <v>Abc Pvt Ltd</v>
      </c>
      <c r="S3080" s="35">
        <f t="shared" si="339"/>
        <v>49</v>
      </c>
      <c r="T3080" s="35">
        <f t="shared" si="340"/>
        <v>22</v>
      </c>
      <c r="U3080" s="14">
        <f t="shared" si="341"/>
        <v>15955.32</v>
      </c>
      <c r="V3080" s="14">
        <f t="shared" si="342"/>
        <v>781810.67999999993</v>
      </c>
      <c r="W3080" s="13" t="str">
        <v>In Stock</v>
      </c>
      <c r="X3080" s="13" t="str">
        <v>No</v>
      </c>
      <c r="Y3080" s="13">
        <v>0</v>
      </c>
    </row>
    <row r="3081" spans="1:25" x14ac:dyDescent="0.3">
      <c r="A3081" s="31" t="s">
        <v>6068</v>
      </c>
      <c r="B3081" s="31" t="s">
        <v>6069</v>
      </c>
      <c r="C3081" s="31" t="s">
        <v>20</v>
      </c>
      <c r="D3081" s="31" t="s">
        <v>15</v>
      </c>
      <c r="E3081" s="31">
        <v>69</v>
      </c>
      <c r="F3081" s="31">
        <v>66</v>
      </c>
      <c r="G3081" s="31">
        <v>3393.9</v>
      </c>
      <c r="H3081" s="31">
        <v>234179.1</v>
      </c>
      <c r="I3081" s="32">
        <v>45778</v>
      </c>
      <c r="J3081" s="32">
        <v>45895</v>
      </c>
      <c r="K3081" s="31" t="s">
        <v>57</v>
      </c>
      <c r="L3081" s="33" t="s">
        <v>30</v>
      </c>
      <c r="M3081" s="13" t="str">
        <f>PROPER(TRIM(SUBSTITUTE(B3081,"###"," ")))</f>
        <v>Option Mini</v>
      </c>
      <c r="N3081" s="13" t="str">
        <f>PROPER(TRIM(SUBSTITUTE(C3081,"###"," ")))</f>
        <v>Toys</v>
      </c>
      <c r="O3081" s="13" t="str">
        <f>PROPER(TRIM(SUBSTITUTE(D3081,"###"," ")))</f>
        <v>Global Traders</v>
      </c>
      <c r="P3081" s="13" t="str">
        <f t="shared" si="336"/>
        <v>Option Mini</v>
      </c>
      <c r="Q3081" s="34" t="str">
        <f t="shared" si="337"/>
        <v>Toys</v>
      </c>
      <c r="R3081" s="13" t="str">
        <f t="shared" si="338"/>
        <v>Global Traders</v>
      </c>
      <c r="S3081" s="35">
        <f t="shared" si="339"/>
        <v>69</v>
      </c>
      <c r="T3081" s="35">
        <f t="shared" si="340"/>
        <v>66</v>
      </c>
      <c r="U3081" s="14">
        <f t="shared" si="341"/>
        <v>3393.9</v>
      </c>
      <c r="V3081" s="14">
        <f t="shared" si="342"/>
        <v>234179.1</v>
      </c>
      <c r="W3081" s="13" t="str">
        <v>In Stock</v>
      </c>
      <c r="X3081" s="13" t="str">
        <v>No</v>
      </c>
      <c r="Y3081" s="13">
        <v>0</v>
      </c>
    </row>
    <row r="3082" spans="1:25" x14ac:dyDescent="0.3">
      <c r="A3082" s="31" t="s">
        <v>6070</v>
      </c>
      <c r="B3082" s="31" t="s">
        <v>286</v>
      </c>
      <c r="C3082" s="31" t="s">
        <v>40</v>
      </c>
      <c r="D3082" s="31" t="s">
        <v>53</v>
      </c>
      <c r="E3082" s="31">
        <v>105</v>
      </c>
      <c r="F3082" s="31">
        <v>70</v>
      </c>
      <c r="G3082" s="31">
        <v>1174.74</v>
      </c>
      <c r="H3082" s="31">
        <v>123347.7</v>
      </c>
      <c r="I3082" s="32">
        <v>45789</v>
      </c>
      <c r="J3082" s="32">
        <v>45909</v>
      </c>
      <c r="K3082" s="13"/>
      <c r="L3082" s="33" t="s">
        <v>33</v>
      </c>
      <c r="M3082" s="13" t="str">
        <f>PROPER(TRIM(SUBSTITUTE(B3082,"###"," ")))</f>
        <v>Person X</v>
      </c>
      <c r="N3082" s="13" t="str">
        <f>PROPER(TRIM(SUBSTITUTE(C3082,"###"," ")))</f>
        <v>Electronics</v>
      </c>
      <c r="O3082" s="13" t="str">
        <f>PROPER(TRIM(SUBSTITUTE(D3082,"###"," ")))</f>
        <v>Abc Pvt Ltd</v>
      </c>
      <c r="P3082" s="13" t="str">
        <f t="shared" si="336"/>
        <v>Person X</v>
      </c>
      <c r="Q3082" s="34" t="str">
        <f t="shared" si="337"/>
        <v>Electronics</v>
      </c>
      <c r="R3082" s="13" t="str">
        <f t="shared" si="338"/>
        <v>Abc Pvt Ltd</v>
      </c>
      <c r="S3082" s="35">
        <f t="shared" si="339"/>
        <v>105</v>
      </c>
      <c r="T3082" s="35">
        <f t="shared" si="340"/>
        <v>70</v>
      </c>
      <c r="U3082" s="14">
        <f t="shared" si="341"/>
        <v>1174.74</v>
      </c>
      <c r="V3082" s="14">
        <f t="shared" si="342"/>
        <v>123347.7</v>
      </c>
      <c r="W3082" s="13" t="str">
        <v>In Stock</v>
      </c>
      <c r="X3082" s="13" t="str">
        <v>No</v>
      </c>
      <c r="Y3082" s="13">
        <v>0</v>
      </c>
    </row>
    <row r="3083" spans="1:25" x14ac:dyDescent="0.3">
      <c r="A3083" s="31" t="s">
        <v>6071</v>
      </c>
      <c r="B3083" s="31" t="s">
        <v>3257</v>
      </c>
      <c r="C3083" s="31" t="s">
        <v>28</v>
      </c>
      <c r="D3083" s="31" t="s">
        <v>41</v>
      </c>
      <c r="E3083" s="31">
        <v>89</v>
      </c>
      <c r="F3083" s="31">
        <v>69</v>
      </c>
      <c r="G3083" s="31">
        <v>4464.62</v>
      </c>
      <c r="H3083" s="31">
        <v>397351.18</v>
      </c>
      <c r="I3083" s="32">
        <v>45730</v>
      </c>
      <c r="J3083" s="32">
        <v>45899</v>
      </c>
      <c r="K3083" s="31" t="s">
        <v>29</v>
      </c>
      <c r="L3083" s="33" t="s">
        <v>17</v>
      </c>
      <c r="M3083" s="13" t="str">
        <f>PROPER(TRIM(SUBSTITUTE(B3083,"###"," ")))</f>
        <v>Act Lite</v>
      </c>
      <c r="N3083" s="13" t="str">
        <f>PROPER(TRIM(SUBSTITUTE(C3083,"###"," ")))</f>
        <v>Furniture</v>
      </c>
      <c r="O3083" s="13" t="str">
        <f>PROPER(TRIM(SUBSTITUTE(D3083,"###"," ")))</f>
        <v>Quickstock</v>
      </c>
      <c r="P3083" s="13" t="str">
        <f t="shared" si="336"/>
        <v>Act Lite</v>
      </c>
      <c r="Q3083" s="34" t="str">
        <f t="shared" si="337"/>
        <v>Furniture</v>
      </c>
      <c r="R3083" s="13" t="str">
        <f t="shared" si="338"/>
        <v>Quickstock</v>
      </c>
      <c r="S3083" s="35">
        <f t="shared" si="339"/>
        <v>89</v>
      </c>
      <c r="T3083" s="35">
        <f t="shared" si="340"/>
        <v>69</v>
      </c>
      <c r="U3083" s="14">
        <f t="shared" si="341"/>
        <v>4464.62</v>
      </c>
      <c r="V3083" s="14">
        <f t="shared" si="342"/>
        <v>397351.18</v>
      </c>
      <c r="W3083" s="13" t="str">
        <v>In Stock</v>
      </c>
      <c r="X3083" s="13" t="str">
        <v>No</v>
      </c>
      <c r="Y3083" s="13">
        <v>0</v>
      </c>
    </row>
    <row r="3084" spans="1:25" x14ac:dyDescent="0.3">
      <c r="A3084" s="31" t="s">
        <v>6072</v>
      </c>
      <c r="B3084" s="31" t="s">
        <v>6073</v>
      </c>
      <c r="C3084" s="31" t="s">
        <v>20</v>
      </c>
      <c r="D3084" s="31" t="s">
        <v>41</v>
      </c>
      <c r="E3084" s="31">
        <v>65</v>
      </c>
      <c r="F3084" s="31">
        <v>94</v>
      </c>
      <c r="G3084" s="31">
        <v>7857.16</v>
      </c>
      <c r="H3084" s="31">
        <v>510715.4</v>
      </c>
      <c r="I3084" s="32">
        <v>45838</v>
      </c>
      <c r="J3084" s="32">
        <v>45890</v>
      </c>
      <c r="K3084" s="31" t="s">
        <v>25</v>
      </c>
      <c r="L3084" s="33" t="s">
        <v>33</v>
      </c>
      <c r="M3084" s="13" t="str">
        <f>PROPER(TRIM(SUBSTITUTE(B3084,"###"," ")))</f>
        <v>Phone Pro</v>
      </c>
      <c r="N3084" s="13" t="str">
        <f>PROPER(TRIM(SUBSTITUTE(C3084,"###"," ")))</f>
        <v>Toys</v>
      </c>
      <c r="O3084" s="13" t="str">
        <f>PROPER(TRIM(SUBSTITUTE(D3084,"###"," ")))</f>
        <v>Quickstock</v>
      </c>
      <c r="P3084" s="13" t="str">
        <f t="shared" si="336"/>
        <v>Phone Pro</v>
      </c>
      <c r="Q3084" s="34" t="str">
        <f t="shared" si="337"/>
        <v>Toys</v>
      </c>
      <c r="R3084" s="13" t="str">
        <f t="shared" si="338"/>
        <v>Quickstock</v>
      </c>
      <c r="S3084" s="35">
        <f t="shared" si="339"/>
        <v>65</v>
      </c>
      <c r="T3084" s="35">
        <f t="shared" si="340"/>
        <v>94</v>
      </c>
      <c r="U3084" s="14">
        <f t="shared" si="341"/>
        <v>7857.16</v>
      </c>
      <c r="V3084" s="14">
        <f t="shared" si="342"/>
        <v>510715.39999999997</v>
      </c>
      <c r="W3084" s="13" t="str">
        <v>Low Stock</v>
      </c>
      <c r="X3084" s="13" t="str">
        <v>Yes</v>
      </c>
      <c r="Y3084" s="13">
        <v>1</v>
      </c>
    </row>
    <row r="3085" spans="1:25" x14ac:dyDescent="0.3">
      <c r="A3085" s="31" t="s">
        <v>6074</v>
      </c>
      <c r="B3085" s="31" t="s">
        <v>6075</v>
      </c>
      <c r="C3085" s="31" t="s">
        <v>20</v>
      </c>
      <c r="D3085" s="31" t="s">
        <v>45</v>
      </c>
      <c r="E3085" s="31">
        <v>104</v>
      </c>
      <c r="F3085" s="31">
        <v>38</v>
      </c>
      <c r="G3085" s="31">
        <v>18620.330000000002</v>
      </c>
      <c r="H3085" s="31">
        <v>1936514.32</v>
      </c>
      <c r="I3085" s="32">
        <v>45708</v>
      </c>
      <c r="J3085" s="32">
        <v>45883</v>
      </c>
      <c r="K3085" s="31" t="s">
        <v>57</v>
      </c>
      <c r="L3085" s="33" t="s">
        <v>30</v>
      </c>
      <c r="M3085" s="13" t="str">
        <f>PROPER(TRIM(SUBSTITUTE(B3085,"###"," ")))</f>
        <v>Notice Pro</v>
      </c>
      <c r="N3085" s="13" t="str">
        <f>PROPER(TRIM(SUBSTITUTE(C3085,"###"," ")))</f>
        <v>Toys</v>
      </c>
      <c r="O3085" s="13" t="str">
        <f>PROPER(TRIM(SUBSTITUTE(D3085,"###"," ")))</f>
        <v>Retailmart Inc</v>
      </c>
      <c r="P3085" s="13" t="str">
        <f t="shared" si="336"/>
        <v>Notice Pro</v>
      </c>
      <c r="Q3085" s="34" t="str">
        <f t="shared" si="337"/>
        <v>Toys</v>
      </c>
      <c r="R3085" s="13" t="str">
        <f t="shared" si="338"/>
        <v>Retailmart Inc</v>
      </c>
      <c r="S3085" s="35">
        <f t="shared" si="339"/>
        <v>104</v>
      </c>
      <c r="T3085" s="35">
        <f t="shared" si="340"/>
        <v>38</v>
      </c>
      <c r="U3085" s="14">
        <f t="shared" si="341"/>
        <v>18620.330000000002</v>
      </c>
      <c r="V3085" s="14">
        <f t="shared" si="342"/>
        <v>1936514.3200000003</v>
      </c>
      <c r="W3085" s="13" t="str">
        <v>In Stock</v>
      </c>
      <c r="X3085" s="13" t="str">
        <v>No</v>
      </c>
      <c r="Y3085" s="13">
        <v>0</v>
      </c>
    </row>
    <row r="3086" spans="1:25" x14ac:dyDescent="0.3">
      <c r="A3086" s="31" t="s">
        <v>6076</v>
      </c>
      <c r="B3086" s="31" t="s">
        <v>625</v>
      </c>
      <c r="C3086" s="31" t="s">
        <v>20</v>
      </c>
      <c r="D3086" s="31" t="s">
        <v>24</v>
      </c>
      <c r="E3086" s="31">
        <v>196</v>
      </c>
      <c r="F3086" s="31">
        <v>46</v>
      </c>
      <c r="G3086" s="31">
        <v>13345.21</v>
      </c>
      <c r="H3086" s="31">
        <v>2615661.16</v>
      </c>
      <c r="I3086" s="32">
        <v>45835</v>
      </c>
      <c r="J3086" s="32">
        <v>45935</v>
      </c>
      <c r="K3086" s="31" t="s">
        <v>57</v>
      </c>
      <c r="L3086" s="33" t="s">
        <v>30</v>
      </c>
      <c r="M3086" s="13" t="str">
        <f>PROPER(TRIM(SUBSTITUTE(B3086,"###"," ")))</f>
        <v>Guess Mini</v>
      </c>
      <c r="N3086" s="13" t="str">
        <f>PROPER(TRIM(SUBSTITUTE(C3086,"###"," ")))</f>
        <v>Toys</v>
      </c>
      <c r="O3086" s="13" t="str">
        <f>PROPER(TRIM(SUBSTITUTE(D3086,"###"," ")))</f>
        <v>Omni Suppliers</v>
      </c>
      <c r="P3086" s="13" t="str">
        <f t="shared" si="336"/>
        <v>Guess Mini</v>
      </c>
      <c r="Q3086" s="34" t="str">
        <f t="shared" si="337"/>
        <v>Toys</v>
      </c>
      <c r="R3086" s="13" t="str">
        <f t="shared" si="338"/>
        <v>Omni Suppliers</v>
      </c>
      <c r="S3086" s="35">
        <f t="shared" si="339"/>
        <v>196</v>
      </c>
      <c r="T3086" s="35">
        <f t="shared" si="340"/>
        <v>46</v>
      </c>
      <c r="U3086" s="14">
        <f t="shared" si="341"/>
        <v>13345.21</v>
      </c>
      <c r="V3086" s="14">
        <f t="shared" si="342"/>
        <v>2615661.1599999997</v>
      </c>
      <c r="W3086" s="13" t="str">
        <v>In Stock</v>
      </c>
      <c r="X3086" s="13" t="str">
        <v>No</v>
      </c>
      <c r="Y3086" s="13">
        <v>0</v>
      </c>
    </row>
    <row r="3087" spans="1:25" x14ac:dyDescent="0.3">
      <c r="A3087" s="31" t="s">
        <v>6077</v>
      </c>
      <c r="B3087" s="31" t="s">
        <v>6078</v>
      </c>
      <c r="C3087" s="31" t="s">
        <v>28</v>
      </c>
      <c r="D3087" s="31" t="s">
        <v>41</v>
      </c>
      <c r="E3087" s="31">
        <v>93</v>
      </c>
      <c r="F3087" s="31">
        <v>91</v>
      </c>
      <c r="G3087" s="31">
        <v>1940.68</v>
      </c>
      <c r="H3087" s="31">
        <v>180483.24</v>
      </c>
      <c r="I3087" s="32">
        <v>45720</v>
      </c>
      <c r="J3087" s="32">
        <v>45915</v>
      </c>
      <c r="K3087" s="31" t="s">
        <v>29</v>
      </c>
      <c r="L3087" s="33" t="s">
        <v>58</v>
      </c>
      <c r="M3087" s="13" t="str">
        <f>PROPER(TRIM(SUBSTITUTE(B3087,"###"," ")))</f>
        <v>Why X</v>
      </c>
      <c r="N3087" s="13" t="str">
        <f>PROPER(TRIM(SUBSTITUTE(C3087,"###"," ")))</f>
        <v>Furniture</v>
      </c>
      <c r="O3087" s="13" t="str">
        <f>PROPER(TRIM(SUBSTITUTE(D3087,"###"," ")))</f>
        <v>Quickstock</v>
      </c>
      <c r="P3087" s="13" t="str">
        <f t="shared" si="336"/>
        <v>Why X</v>
      </c>
      <c r="Q3087" s="34" t="str">
        <f t="shared" si="337"/>
        <v>Furniture</v>
      </c>
      <c r="R3087" s="13" t="str">
        <f t="shared" si="338"/>
        <v>Quickstock</v>
      </c>
      <c r="S3087" s="35">
        <f t="shared" si="339"/>
        <v>93</v>
      </c>
      <c r="T3087" s="35">
        <f t="shared" si="340"/>
        <v>91</v>
      </c>
      <c r="U3087" s="14">
        <f t="shared" si="341"/>
        <v>1940.68</v>
      </c>
      <c r="V3087" s="14">
        <f t="shared" si="342"/>
        <v>180483.24000000002</v>
      </c>
      <c r="W3087" s="13" t="str">
        <v>In Stock</v>
      </c>
      <c r="X3087" s="13" t="str">
        <v>No</v>
      </c>
      <c r="Y3087" s="13">
        <v>0</v>
      </c>
    </row>
    <row r="3088" spans="1:25" x14ac:dyDescent="0.3">
      <c r="A3088" s="31" t="s">
        <v>6079</v>
      </c>
      <c r="B3088" s="31" t="s">
        <v>5760</v>
      </c>
      <c r="C3088" s="31" t="s">
        <v>20</v>
      </c>
      <c r="D3088" s="31" t="s">
        <v>53</v>
      </c>
      <c r="E3088" s="31">
        <v>197</v>
      </c>
      <c r="F3088" s="31">
        <v>87</v>
      </c>
      <c r="G3088" s="31">
        <v>7469.33</v>
      </c>
      <c r="H3088" s="31">
        <v>1471458.01</v>
      </c>
      <c r="I3088" s="32">
        <v>45698</v>
      </c>
      <c r="J3088" s="32">
        <v>45855</v>
      </c>
      <c r="K3088" s="31" t="s">
        <v>29</v>
      </c>
      <c r="L3088" s="33" t="s">
        <v>30</v>
      </c>
      <c r="M3088" s="13" t="str">
        <f>PROPER(TRIM(SUBSTITUTE(B3088,"###"," ")))</f>
        <v>Actually Mini</v>
      </c>
      <c r="N3088" s="13" t="str">
        <f>PROPER(TRIM(SUBSTITUTE(C3088,"###"," ")))</f>
        <v>Toys</v>
      </c>
      <c r="O3088" s="13" t="str">
        <f>PROPER(TRIM(SUBSTITUTE(D3088,"###"," ")))</f>
        <v>Abc Pvt Ltd</v>
      </c>
      <c r="P3088" s="13" t="str">
        <f t="shared" si="336"/>
        <v>Actually Mini</v>
      </c>
      <c r="Q3088" s="34" t="str">
        <f t="shared" si="337"/>
        <v>Toys</v>
      </c>
      <c r="R3088" s="13" t="str">
        <f t="shared" si="338"/>
        <v>Abc Pvt Ltd</v>
      </c>
      <c r="S3088" s="35">
        <f t="shared" si="339"/>
        <v>197</v>
      </c>
      <c r="T3088" s="35">
        <f t="shared" si="340"/>
        <v>87</v>
      </c>
      <c r="U3088" s="14">
        <f t="shared" si="341"/>
        <v>7469.33</v>
      </c>
      <c r="V3088" s="14">
        <f t="shared" si="342"/>
        <v>1471458.01</v>
      </c>
      <c r="W3088" s="13" t="str">
        <v>In Stock</v>
      </c>
      <c r="X3088" s="13" t="str">
        <v>No</v>
      </c>
      <c r="Y3088" s="13">
        <v>0</v>
      </c>
    </row>
    <row r="3089" spans="1:25" x14ac:dyDescent="0.3">
      <c r="A3089" s="31" t="s">
        <v>6082</v>
      </c>
      <c r="B3089" s="31" t="s">
        <v>6083</v>
      </c>
      <c r="C3089" s="31" t="s">
        <v>40</v>
      </c>
      <c r="D3089" s="31" t="s">
        <v>45</v>
      </c>
      <c r="E3089" s="31">
        <v>103</v>
      </c>
      <c r="F3089" s="31">
        <v>20</v>
      </c>
      <c r="G3089" s="31">
        <v>3057.2</v>
      </c>
      <c r="H3089" s="31">
        <v>314891.59999999998</v>
      </c>
      <c r="I3089" s="32">
        <v>45696</v>
      </c>
      <c r="J3089" s="32">
        <v>45939</v>
      </c>
      <c r="K3089" s="31" t="s">
        <v>54</v>
      </c>
      <c r="L3089" s="33" t="s">
        <v>33</v>
      </c>
      <c r="M3089" s="13" t="str">
        <f>PROPER(TRIM(SUBSTITUTE(B3089,"###"," ")))</f>
        <v>Quality Lite</v>
      </c>
      <c r="N3089" s="13" t="str">
        <f>PROPER(TRIM(SUBSTITUTE(C3089,"###"," ")))</f>
        <v>Electronics</v>
      </c>
      <c r="O3089" s="13" t="str">
        <f>PROPER(TRIM(SUBSTITUTE(D3089,"###"," ")))</f>
        <v>Retailmart Inc</v>
      </c>
      <c r="P3089" s="13" t="str">
        <f t="shared" si="336"/>
        <v>Quality Lite</v>
      </c>
      <c r="Q3089" s="34" t="str">
        <f t="shared" si="337"/>
        <v>Electronics</v>
      </c>
      <c r="R3089" s="13" t="str">
        <f t="shared" si="338"/>
        <v>Retailmart Inc</v>
      </c>
      <c r="S3089" s="35">
        <f t="shared" si="339"/>
        <v>103</v>
      </c>
      <c r="T3089" s="35">
        <f t="shared" si="340"/>
        <v>20</v>
      </c>
      <c r="U3089" s="14">
        <f t="shared" si="341"/>
        <v>3057.2</v>
      </c>
      <c r="V3089" s="14">
        <f t="shared" si="342"/>
        <v>314891.59999999998</v>
      </c>
      <c r="W3089" s="13" t="str">
        <v>In Stock</v>
      </c>
      <c r="X3089" s="13" t="str">
        <v>No</v>
      </c>
      <c r="Y3089" s="13">
        <v>0</v>
      </c>
    </row>
    <row r="3090" spans="1:25" x14ac:dyDescent="0.3">
      <c r="A3090" s="31" t="s">
        <v>6084</v>
      </c>
      <c r="B3090" s="31" t="s">
        <v>2058</v>
      </c>
      <c r="C3090" s="31" t="s">
        <v>28</v>
      </c>
      <c r="D3090" s="31" t="s">
        <v>24</v>
      </c>
      <c r="E3090" s="31">
        <v>11</v>
      </c>
      <c r="F3090" s="31">
        <v>71</v>
      </c>
      <c r="G3090" s="31">
        <v>18708.240000000002</v>
      </c>
      <c r="H3090" s="31">
        <v>205790.64</v>
      </c>
      <c r="I3090" s="32">
        <v>45700</v>
      </c>
      <c r="J3090" s="32">
        <v>45869</v>
      </c>
      <c r="K3090" s="31" t="s">
        <v>29</v>
      </c>
      <c r="L3090" s="33" t="s">
        <v>58</v>
      </c>
      <c r="M3090" s="13" t="str">
        <f>PROPER(TRIM(SUBSTITUTE(B3090,"###"," ")))</f>
        <v>Own X</v>
      </c>
      <c r="N3090" s="13" t="str">
        <f>PROPER(TRIM(SUBSTITUTE(C3090,"###"," ")))</f>
        <v>Furniture</v>
      </c>
      <c r="O3090" s="13" t="str">
        <f>PROPER(TRIM(SUBSTITUTE(D3090,"###"," ")))</f>
        <v>Omni Suppliers</v>
      </c>
      <c r="P3090" s="13" t="str">
        <f t="shared" si="336"/>
        <v>Own X</v>
      </c>
      <c r="Q3090" s="34" t="str">
        <f t="shared" si="337"/>
        <v>Furniture</v>
      </c>
      <c r="R3090" s="13" t="str">
        <f t="shared" si="338"/>
        <v>Omni Suppliers</v>
      </c>
      <c r="S3090" s="35">
        <f t="shared" si="339"/>
        <v>11</v>
      </c>
      <c r="T3090" s="35">
        <f t="shared" si="340"/>
        <v>71</v>
      </c>
      <c r="U3090" s="14">
        <f t="shared" si="341"/>
        <v>18708.240000000002</v>
      </c>
      <c r="V3090" s="14">
        <f t="shared" si="342"/>
        <v>205790.64</v>
      </c>
      <c r="W3090" s="13" t="str">
        <v>Low Stock</v>
      </c>
      <c r="X3090" s="13" t="str">
        <v>Yes</v>
      </c>
      <c r="Y3090" s="13">
        <v>1</v>
      </c>
    </row>
    <row r="3091" spans="1:25" x14ac:dyDescent="0.3">
      <c r="A3091" s="31" t="s">
        <v>6085</v>
      </c>
      <c r="B3091" s="31" t="s">
        <v>6086</v>
      </c>
      <c r="C3091" s="31" t="s">
        <v>44</v>
      </c>
      <c r="D3091" s="31" t="s">
        <v>53</v>
      </c>
      <c r="E3091" s="31">
        <v>170</v>
      </c>
      <c r="F3091" s="31">
        <v>90</v>
      </c>
      <c r="G3091" s="31">
        <v>11752.46</v>
      </c>
      <c r="H3091" s="31">
        <v>1997918.2</v>
      </c>
      <c r="I3091" s="32">
        <v>45822</v>
      </c>
      <c r="J3091" s="32">
        <v>45891</v>
      </c>
      <c r="K3091" s="13"/>
      <c r="L3091" s="33" t="s">
        <v>17</v>
      </c>
      <c r="M3091" s="13" t="str">
        <f>PROPER(TRIM(SUBSTITUTE(B3091,"###"," ")))</f>
        <v>Me Mini</v>
      </c>
      <c r="N3091" s="13" t="str">
        <f>PROPER(TRIM(SUBSTITUTE(C3091,"###"," ")))</f>
        <v>Groceries</v>
      </c>
      <c r="O3091" s="13" t="str">
        <f>PROPER(TRIM(SUBSTITUTE(D3091,"###"," ")))</f>
        <v>Abc Pvt Ltd</v>
      </c>
      <c r="P3091" s="13" t="str">
        <f t="shared" si="336"/>
        <v>Me Mini</v>
      </c>
      <c r="Q3091" s="34" t="str">
        <f t="shared" si="337"/>
        <v>Groceries</v>
      </c>
      <c r="R3091" s="13" t="str">
        <f t="shared" si="338"/>
        <v>Abc Pvt Ltd</v>
      </c>
      <c r="S3091" s="35">
        <f t="shared" si="339"/>
        <v>170</v>
      </c>
      <c r="T3091" s="35">
        <f t="shared" si="340"/>
        <v>90</v>
      </c>
      <c r="U3091" s="14">
        <f t="shared" si="341"/>
        <v>11752.46</v>
      </c>
      <c r="V3091" s="14">
        <f t="shared" si="342"/>
        <v>1997918.2</v>
      </c>
      <c r="W3091" s="13" t="str">
        <v>In Stock</v>
      </c>
      <c r="X3091" s="13" t="str">
        <v>No</v>
      </c>
      <c r="Y3091" s="13">
        <v>0</v>
      </c>
    </row>
    <row r="3092" spans="1:25" x14ac:dyDescent="0.3">
      <c r="A3092" s="31" t="s">
        <v>6087</v>
      </c>
      <c r="B3092" s="31" t="s">
        <v>6088</v>
      </c>
      <c r="C3092" s="31" t="s">
        <v>14</v>
      </c>
      <c r="D3092" s="31" t="s">
        <v>15</v>
      </c>
      <c r="E3092" s="31">
        <v>21</v>
      </c>
      <c r="F3092" s="31">
        <v>57</v>
      </c>
      <c r="G3092" s="31">
        <v>6891.25</v>
      </c>
      <c r="H3092" s="31">
        <v>144716.25</v>
      </c>
      <c r="I3092" s="32">
        <v>45711</v>
      </c>
      <c r="J3092" s="32">
        <v>45907</v>
      </c>
      <c r="K3092" s="31" t="s">
        <v>46</v>
      </c>
      <c r="L3092" s="33" t="s">
        <v>21</v>
      </c>
      <c r="M3092" s="13" t="str">
        <f>PROPER(TRIM(SUBSTITUTE(B3092,"###"," ")))</f>
        <v>Hospital X</v>
      </c>
      <c r="N3092" s="13" t="str">
        <f>PROPER(TRIM(SUBSTITUTE(C3092,"###"," ")))</f>
        <v>Clothing</v>
      </c>
      <c r="O3092" s="13" t="str">
        <f>PROPER(TRIM(SUBSTITUTE(D3092,"###"," ")))</f>
        <v>Global Traders</v>
      </c>
      <c r="P3092" s="13" t="str">
        <f t="shared" si="336"/>
        <v>Hospital X</v>
      </c>
      <c r="Q3092" s="34" t="str">
        <f t="shared" si="337"/>
        <v>Clothing</v>
      </c>
      <c r="R3092" s="13" t="str">
        <f t="shared" si="338"/>
        <v>Global Traders</v>
      </c>
      <c r="S3092" s="35">
        <f t="shared" si="339"/>
        <v>21</v>
      </c>
      <c r="T3092" s="35">
        <f t="shared" si="340"/>
        <v>57</v>
      </c>
      <c r="U3092" s="14">
        <f t="shared" si="341"/>
        <v>6891.25</v>
      </c>
      <c r="V3092" s="14">
        <f t="shared" si="342"/>
        <v>144716.25</v>
      </c>
      <c r="W3092" s="13" t="str">
        <v>Low Stock</v>
      </c>
      <c r="X3092" s="13" t="str">
        <v>Yes</v>
      </c>
      <c r="Y3092" s="13">
        <v>1</v>
      </c>
    </row>
    <row r="3093" spans="1:25" x14ac:dyDescent="0.3">
      <c r="A3093" s="31" t="s">
        <v>6089</v>
      </c>
      <c r="B3093" s="31" t="s">
        <v>1814</v>
      </c>
      <c r="C3093" s="31" t="s">
        <v>28</v>
      </c>
      <c r="D3093" s="31" t="s">
        <v>15</v>
      </c>
      <c r="E3093" s="31">
        <v>177</v>
      </c>
      <c r="F3093" s="31">
        <v>88</v>
      </c>
      <c r="G3093" s="31">
        <v>12301.6</v>
      </c>
      <c r="H3093" s="31">
        <v>2177383.2000000002</v>
      </c>
      <c r="I3093" s="32">
        <v>45688</v>
      </c>
      <c r="J3093" s="32">
        <v>45858</v>
      </c>
      <c r="K3093" s="31" t="s">
        <v>25</v>
      </c>
      <c r="L3093" s="33" t="s">
        <v>30</v>
      </c>
      <c r="M3093" s="13" t="str">
        <f>PROPER(TRIM(SUBSTITUTE(B3093,"###"," ")))</f>
        <v>Discover X</v>
      </c>
      <c r="N3093" s="13" t="str">
        <f>PROPER(TRIM(SUBSTITUTE(C3093,"###"," ")))</f>
        <v>Furniture</v>
      </c>
      <c r="O3093" s="13" t="str">
        <f>PROPER(TRIM(SUBSTITUTE(D3093,"###"," ")))</f>
        <v>Global Traders</v>
      </c>
      <c r="P3093" s="13" t="str">
        <f t="shared" si="336"/>
        <v>Discover X</v>
      </c>
      <c r="Q3093" s="34" t="str">
        <f t="shared" si="337"/>
        <v>Furniture</v>
      </c>
      <c r="R3093" s="13" t="str">
        <f t="shared" si="338"/>
        <v>Global Traders</v>
      </c>
      <c r="S3093" s="35">
        <f t="shared" si="339"/>
        <v>177</v>
      </c>
      <c r="T3093" s="35">
        <f t="shared" si="340"/>
        <v>88</v>
      </c>
      <c r="U3093" s="14">
        <f t="shared" si="341"/>
        <v>12301.6</v>
      </c>
      <c r="V3093" s="14">
        <f t="shared" si="342"/>
        <v>2177383.2000000002</v>
      </c>
      <c r="W3093" s="13" t="str">
        <v>In Stock</v>
      </c>
      <c r="X3093" s="13" t="str">
        <v>No</v>
      </c>
      <c r="Y3093" s="13">
        <v>0</v>
      </c>
    </row>
    <row r="3094" spans="1:25" x14ac:dyDescent="0.3">
      <c r="A3094" s="31" t="s">
        <v>6090</v>
      </c>
      <c r="B3094" s="31" t="s">
        <v>6091</v>
      </c>
      <c r="C3094" s="31" t="s">
        <v>14</v>
      </c>
      <c r="D3094" s="31" t="s">
        <v>53</v>
      </c>
      <c r="E3094" s="31">
        <v>119</v>
      </c>
      <c r="F3094" s="31">
        <v>66</v>
      </c>
      <c r="G3094" s="31">
        <v>12574.58</v>
      </c>
      <c r="H3094" s="31">
        <v>1496375.02</v>
      </c>
      <c r="I3094" s="32">
        <v>45750</v>
      </c>
      <c r="J3094" s="32">
        <v>45916</v>
      </c>
      <c r="K3094" s="31" t="s">
        <v>54</v>
      </c>
      <c r="L3094" s="33" t="s">
        <v>30</v>
      </c>
      <c r="M3094" s="13" t="str">
        <f>PROPER(TRIM(SUBSTITUTE(B3094,"###"," ")))</f>
        <v>Prove Mini</v>
      </c>
      <c r="N3094" s="13" t="str">
        <f>PROPER(TRIM(SUBSTITUTE(C3094,"###"," ")))</f>
        <v>Clothing</v>
      </c>
      <c r="O3094" s="13" t="str">
        <f>PROPER(TRIM(SUBSTITUTE(D3094,"###"," ")))</f>
        <v>Abc Pvt Ltd</v>
      </c>
      <c r="P3094" s="13" t="str">
        <f t="shared" si="336"/>
        <v>Prove Mini</v>
      </c>
      <c r="Q3094" s="34" t="str">
        <f t="shared" si="337"/>
        <v>Clothing</v>
      </c>
      <c r="R3094" s="13" t="str">
        <f t="shared" si="338"/>
        <v>Abc Pvt Ltd</v>
      </c>
      <c r="S3094" s="35">
        <f t="shared" si="339"/>
        <v>119</v>
      </c>
      <c r="T3094" s="35">
        <f t="shared" si="340"/>
        <v>66</v>
      </c>
      <c r="U3094" s="14">
        <f t="shared" si="341"/>
        <v>12574.58</v>
      </c>
      <c r="V3094" s="14">
        <f t="shared" si="342"/>
        <v>1496375.02</v>
      </c>
      <c r="W3094" s="13" t="str">
        <v>In Stock</v>
      </c>
      <c r="X3094" s="13" t="str">
        <v>No</v>
      </c>
      <c r="Y3094" s="13">
        <v>0</v>
      </c>
    </row>
    <row r="3095" spans="1:25" x14ac:dyDescent="0.3">
      <c r="A3095" s="31" t="s">
        <v>6093</v>
      </c>
      <c r="B3095" s="31" t="s">
        <v>1189</v>
      </c>
      <c r="C3095" s="31" t="s">
        <v>44</v>
      </c>
      <c r="D3095" s="31" t="s">
        <v>53</v>
      </c>
      <c r="E3095" s="31">
        <v>50</v>
      </c>
      <c r="F3095" s="31">
        <v>82</v>
      </c>
      <c r="G3095" s="31">
        <v>19681.16</v>
      </c>
      <c r="H3095" s="31">
        <v>984058</v>
      </c>
      <c r="I3095" s="32">
        <v>45769</v>
      </c>
      <c r="J3095" s="32">
        <v>45934</v>
      </c>
      <c r="K3095" s="31" t="s">
        <v>29</v>
      </c>
      <c r="L3095" s="33" t="s">
        <v>17</v>
      </c>
      <c r="M3095" s="13" t="str">
        <f>PROPER(TRIM(SUBSTITUTE(B3095,"###"," ")))</f>
        <v>Bag Pro</v>
      </c>
      <c r="N3095" s="13" t="str">
        <f>PROPER(TRIM(SUBSTITUTE(C3095,"###"," ")))</f>
        <v>Groceries</v>
      </c>
      <c r="O3095" s="13" t="str">
        <f>PROPER(TRIM(SUBSTITUTE(D3095,"###"," ")))</f>
        <v>Abc Pvt Ltd</v>
      </c>
      <c r="P3095" s="13" t="str">
        <f t="shared" si="336"/>
        <v>Bag Pro</v>
      </c>
      <c r="Q3095" s="34" t="str">
        <f t="shared" si="337"/>
        <v>Groceries</v>
      </c>
      <c r="R3095" s="13" t="str">
        <f t="shared" si="338"/>
        <v>Abc Pvt Ltd</v>
      </c>
      <c r="S3095" s="35">
        <f t="shared" si="339"/>
        <v>50</v>
      </c>
      <c r="T3095" s="35">
        <f t="shared" si="340"/>
        <v>82</v>
      </c>
      <c r="U3095" s="14">
        <f t="shared" si="341"/>
        <v>19681.16</v>
      </c>
      <c r="V3095" s="14">
        <f t="shared" si="342"/>
        <v>984058</v>
      </c>
      <c r="W3095" s="13" t="str">
        <v>Low Stock</v>
      </c>
      <c r="X3095" s="13" t="str">
        <v>Yes</v>
      </c>
      <c r="Y3095" s="13">
        <v>1</v>
      </c>
    </row>
    <row r="3096" spans="1:25" x14ac:dyDescent="0.3">
      <c r="A3096" s="31" t="s">
        <v>6094</v>
      </c>
      <c r="B3096" s="31" t="s">
        <v>6095</v>
      </c>
      <c r="C3096" s="31" t="s">
        <v>14</v>
      </c>
      <c r="D3096" s="31" t="s">
        <v>41</v>
      </c>
      <c r="E3096" s="13"/>
      <c r="F3096" s="31">
        <v>53</v>
      </c>
      <c r="G3096" s="31">
        <v>5889.85</v>
      </c>
      <c r="H3096" s="13"/>
      <c r="I3096" s="32">
        <v>45837</v>
      </c>
      <c r="J3096" s="32">
        <v>45918</v>
      </c>
      <c r="K3096" s="31" t="s">
        <v>25</v>
      </c>
      <c r="L3096" s="33" t="s">
        <v>30</v>
      </c>
      <c r="M3096" s="13" t="str">
        <f>PROPER(TRIM(SUBSTITUTE(B3096,"###"," ")))</f>
        <v>Next Lite</v>
      </c>
      <c r="N3096" s="13" t="str">
        <f>PROPER(TRIM(SUBSTITUTE(C3096,"###"," ")))</f>
        <v>Clothing</v>
      </c>
      <c r="O3096" s="13" t="str">
        <f>PROPER(TRIM(SUBSTITUTE(D3096,"###"," ")))</f>
        <v>Quickstock</v>
      </c>
      <c r="P3096" s="13" t="str">
        <f t="shared" si="336"/>
        <v>Next Lite</v>
      </c>
      <c r="Q3096" s="34" t="str">
        <f t="shared" si="337"/>
        <v>Clothing</v>
      </c>
      <c r="R3096" s="13" t="str">
        <f t="shared" si="338"/>
        <v>Quickstock</v>
      </c>
      <c r="S3096" s="35">
        <f t="shared" si="339"/>
        <v>0</v>
      </c>
      <c r="T3096" s="35">
        <f t="shared" si="340"/>
        <v>53</v>
      </c>
      <c r="U3096" s="14">
        <f t="shared" si="341"/>
        <v>5889.85</v>
      </c>
      <c r="V3096" s="14">
        <f t="shared" si="342"/>
        <v>0</v>
      </c>
      <c r="W3096" s="13" t="str">
        <v>Out of Stock</v>
      </c>
      <c r="X3096" s="13" t="str">
        <v>Yes</v>
      </c>
      <c r="Y3096" s="13">
        <v>1</v>
      </c>
    </row>
    <row r="3097" spans="1:25" x14ac:dyDescent="0.3">
      <c r="A3097" s="31" t="s">
        <v>6096</v>
      </c>
      <c r="B3097" s="31" t="s">
        <v>2977</v>
      </c>
      <c r="C3097" s="31" t="s">
        <v>14</v>
      </c>
      <c r="D3097" s="31" t="s">
        <v>15</v>
      </c>
      <c r="E3097" s="31">
        <v>117</v>
      </c>
      <c r="F3097" s="31">
        <v>88</v>
      </c>
      <c r="G3097" s="31">
        <v>9850.2099999999991</v>
      </c>
      <c r="H3097" s="31">
        <v>1152474.57</v>
      </c>
      <c r="I3097" s="32">
        <v>45712</v>
      </c>
      <c r="J3097" s="32">
        <v>45915</v>
      </c>
      <c r="K3097" s="31" t="s">
        <v>57</v>
      </c>
      <c r="L3097" s="33" t="s">
        <v>30</v>
      </c>
      <c r="M3097" s="13" t="str">
        <f>PROPER(TRIM(SUBSTITUTE(B3097,"###"," ")))</f>
        <v>Human Plus</v>
      </c>
      <c r="N3097" s="13" t="str">
        <f>PROPER(TRIM(SUBSTITUTE(C3097,"###"," ")))</f>
        <v>Clothing</v>
      </c>
      <c r="O3097" s="13" t="str">
        <f>PROPER(TRIM(SUBSTITUTE(D3097,"###"," ")))</f>
        <v>Global Traders</v>
      </c>
      <c r="P3097" s="13" t="str">
        <f t="shared" si="336"/>
        <v>Human Plus</v>
      </c>
      <c r="Q3097" s="34" t="str">
        <f t="shared" si="337"/>
        <v>Clothing</v>
      </c>
      <c r="R3097" s="13" t="str">
        <f t="shared" si="338"/>
        <v>Global Traders</v>
      </c>
      <c r="S3097" s="35">
        <f t="shared" si="339"/>
        <v>117</v>
      </c>
      <c r="T3097" s="35">
        <f t="shared" si="340"/>
        <v>88</v>
      </c>
      <c r="U3097" s="14">
        <f t="shared" si="341"/>
        <v>9850.2099999999991</v>
      </c>
      <c r="V3097" s="14">
        <f t="shared" si="342"/>
        <v>1152474.5699999998</v>
      </c>
      <c r="W3097" s="13" t="str">
        <v>In Stock</v>
      </c>
      <c r="X3097" s="13" t="str">
        <v>No</v>
      </c>
      <c r="Y3097" s="13">
        <v>0</v>
      </c>
    </row>
    <row r="3098" spans="1:25" x14ac:dyDescent="0.3">
      <c r="A3098" s="31" t="s">
        <v>6097</v>
      </c>
      <c r="B3098" s="31" t="s">
        <v>2144</v>
      </c>
      <c r="C3098" s="31" t="s">
        <v>20</v>
      </c>
      <c r="D3098" s="31" t="s">
        <v>41</v>
      </c>
      <c r="E3098" s="31">
        <v>178</v>
      </c>
      <c r="F3098" s="31">
        <v>20</v>
      </c>
      <c r="G3098" s="31">
        <v>5546.38</v>
      </c>
      <c r="H3098" s="31">
        <v>987255.64</v>
      </c>
      <c r="I3098" s="32">
        <v>45844</v>
      </c>
      <c r="J3098" s="32">
        <v>45881</v>
      </c>
      <c r="K3098" s="31" t="s">
        <v>29</v>
      </c>
      <c r="L3098" s="33" t="s">
        <v>21</v>
      </c>
      <c r="M3098" s="13" t="str">
        <f>PROPER(TRIM(SUBSTITUTE(B3098,"###"," ")))</f>
        <v>Kid Mini</v>
      </c>
      <c r="N3098" s="13" t="str">
        <f>PROPER(TRIM(SUBSTITUTE(C3098,"###"," ")))</f>
        <v>Toys</v>
      </c>
      <c r="O3098" s="13" t="str">
        <f>PROPER(TRIM(SUBSTITUTE(D3098,"###"," ")))</f>
        <v>Quickstock</v>
      </c>
      <c r="P3098" s="13" t="str">
        <f t="shared" si="336"/>
        <v>Kid Mini</v>
      </c>
      <c r="Q3098" s="34" t="str">
        <f t="shared" si="337"/>
        <v>Toys</v>
      </c>
      <c r="R3098" s="13" t="str">
        <f t="shared" si="338"/>
        <v>Quickstock</v>
      </c>
      <c r="S3098" s="35">
        <f t="shared" si="339"/>
        <v>178</v>
      </c>
      <c r="T3098" s="35">
        <f t="shared" si="340"/>
        <v>20</v>
      </c>
      <c r="U3098" s="14">
        <f t="shared" si="341"/>
        <v>5546.38</v>
      </c>
      <c r="V3098" s="14">
        <f t="shared" si="342"/>
        <v>987255.64</v>
      </c>
      <c r="W3098" s="13" t="str">
        <v>In Stock</v>
      </c>
      <c r="X3098" s="13" t="str">
        <v>No</v>
      </c>
      <c r="Y3098" s="13">
        <v>0</v>
      </c>
    </row>
    <row r="3099" spans="1:25" x14ac:dyDescent="0.3">
      <c r="A3099" s="31" t="s">
        <v>6098</v>
      </c>
      <c r="B3099" s="31" t="s">
        <v>6099</v>
      </c>
      <c r="C3099" s="31" t="s">
        <v>44</v>
      </c>
      <c r="D3099" s="31" t="s">
        <v>45</v>
      </c>
      <c r="E3099" s="31">
        <v>57</v>
      </c>
      <c r="F3099" s="31">
        <v>36</v>
      </c>
      <c r="G3099" s="31">
        <v>13940.46</v>
      </c>
      <c r="H3099" s="31">
        <v>794606.22</v>
      </c>
      <c r="I3099" s="32">
        <v>45750</v>
      </c>
      <c r="J3099" s="32">
        <v>45871</v>
      </c>
      <c r="K3099" s="13"/>
      <c r="L3099" s="33" t="s">
        <v>21</v>
      </c>
      <c r="M3099" s="13" t="str">
        <f>PROPER(TRIM(SUBSTITUTE(B3099,"###"," ")))</f>
        <v>Front Mini</v>
      </c>
      <c r="N3099" s="13" t="str">
        <f>PROPER(TRIM(SUBSTITUTE(C3099,"###"," ")))</f>
        <v>Groceries</v>
      </c>
      <c r="O3099" s="13" t="str">
        <f>PROPER(TRIM(SUBSTITUTE(D3099,"###"," ")))</f>
        <v>Retailmart Inc</v>
      </c>
      <c r="P3099" s="13" t="str">
        <f t="shared" si="336"/>
        <v>Front Mini</v>
      </c>
      <c r="Q3099" s="34" t="str">
        <f t="shared" si="337"/>
        <v>Groceries</v>
      </c>
      <c r="R3099" s="13" t="str">
        <f t="shared" si="338"/>
        <v>Retailmart Inc</v>
      </c>
      <c r="S3099" s="35">
        <f t="shared" si="339"/>
        <v>57</v>
      </c>
      <c r="T3099" s="35">
        <f t="shared" si="340"/>
        <v>36</v>
      </c>
      <c r="U3099" s="14">
        <f t="shared" si="341"/>
        <v>13940.46</v>
      </c>
      <c r="V3099" s="14">
        <f t="shared" si="342"/>
        <v>794606.22</v>
      </c>
      <c r="W3099" s="13" t="str">
        <v>In Stock</v>
      </c>
      <c r="X3099" s="13" t="str">
        <v>No</v>
      </c>
      <c r="Y3099" s="13">
        <v>0</v>
      </c>
    </row>
    <row r="3100" spans="1:25" x14ac:dyDescent="0.3">
      <c r="A3100" s="31" t="s">
        <v>6103</v>
      </c>
      <c r="B3100" s="31" t="s">
        <v>6104</v>
      </c>
      <c r="C3100" s="31" t="s">
        <v>28</v>
      </c>
      <c r="D3100" s="31" t="s">
        <v>45</v>
      </c>
      <c r="E3100" s="31">
        <v>118</v>
      </c>
      <c r="F3100" s="31">
        <v>24</v>
      </c>
      <c r="G3100" s="31">
        <v>19649.349999999999</v>
      </c>
      <c r="H3100" s="31">
        <v>2318623.2999999998</v>
      </c>
      <c r="I3100" s="32">
        <v>45831</v>
      </c>
      <c r="J3100" s="32">
        <v>45880</v>
      </c>
      <c r="K3100" s="13"/>
      <c r="L3100" s="33" t="s">
        <v>58</v>
      </c>
      <c r="M3100" s="13" t="str">
        <f>PROPER(TRIM(SUBSTITUTE(B3100,"###"," ")))</f>
        <v>Trade Lite</v>
      </c>
      <c r="N3100" s="13" t="str">
        <f>PROPER(TRIM(SUBSTITUTE(C3100,"###"," ")))</f>
        <v>Furniture</v>
      </c>
      <c r="O3100" s="13" t="str">
        <f>PROPER(TRIM(SUBSTITUTE(D3100,"###"," ")))</f>
        <v>Retailmart Inc</v>
      </c>
      <c r="P3100" s="13" t="str">
        <f t="shared" si="336"/>
        <v>Trade Lite</v>
      </c>
      <c r="Q3100" s="34" t="str">
        <f t="shared" si="337"/>
        <v>Furniture</v>
      </c>
      <c r="R3100" s="13" t="str">
        <f t="shared" si="338"/>
        <v>Retailmart Inc</v>
      </c>
      <c r="S3100" s="35">
        <f t="shared" si="339"/>
        <v>118</v>
      </c>
      <c r="T3100" s="35">
        <f t="shared" si="340"/>
        <v>24</v>
      </c>
      <c r="U3100" s="14">
        <f t="shared" si="341"/>
        <v>19649.349999999999</v>
      </c>
      <c r="V3100" s="14">
        <f t="shared" si="342"/>
        <v>2318623.2999999998</v>
      </c>
      <c r="W3100" s="13" t="str">
        <v>In Stock</v>
      </c>
      <c r="X3100" s="13" t="str">
        <v>No</v>
      </c>
      <c r="Y3100" s="13">
        <v>0</v>
      </c>
    </row>
    <row r="3101" spans="1:25" x14ac:dyDescent="0.3">
      <c r="A3101" s="31" t="s">
        <v>6105</v>
      </c>
      <c r="B3101" s="31" t="s">
        <v>6106</v>
      </c>
      <c r="C3101" s="31" t="s">
        <v>14</v>
      </c>
      <c r="D3101" s="31" t="s">
        <v>15</v>
      </c>
      <c r="E3101" s="31">
        <v>48</v>
      </c>
      <c r="F3101" s="31">
        <v>25</v>
      </c>
      <c r="G3101" s="31">
        <v>10278.040000000001</v>
      </c>
      <c r="H3101" s="31">
        <v>493345.92</v>
      </c>
      <c r="I3101" s="32">
        <v>45799</v>
      </c>
      <c r="J3101" s="32">
        <v>45869</v>
      </c>
      <c r="K3101" s="31" t="s">
        <v>46</v>
      </c>
      <c r="L3101" s="33" t="s">
        <v>58</v>
      </c>
      <c r="M3101" s="13" t="str">
        <f>PROPER(TRIM(SUBSTITUTE(B3101,"###"," ")))</f>
        <v>Woman Pro</v>
      </c>
      <c r="N3101" s="13" t="str">
        <f>PROPER(TRIM(SUBSTITUTE(C3101,"###"," ")))</f>
        <v>Clothing</v>
      </c>
      <c r="O3101" s="13" t="str">
        <f>PROPER(TRIM(SUBSTITUTE(D3101,"###"," ")))</f>
        <v>Global Traders</v>
      </c>
      <c r="P3101" s="13" t="str">
        <f t="shared" si="336"/>
        <v>Woman Pro</v>
      </c>
      <c r="Q3101" s="34" t="str">
        <f t="shared" si="337"/>
        <v>Clothing</v>
      </c>
      <c r="R3101" s="13" t="str">
        <f t="shared" si="338"/>
        <v>Global Traders</v>
      </c>
      <c r="S3101" s="35">
        <f t="shared" si="339"/>
        <v>48</v>
      </c>
      <c r="T3101" s="35">
        <f t="shared" si="340"/>
        <v>25</v>
      </c>
      <c r="U3101" s="14">
        <f t="shared" si="341"/>
        <v>10278.040000000001</v>
      </c>
      <c r="V3101" s="14">
        <f t="shared" si="342"/>
        <v>493345.92000000004</v>
      </c>
      <c r="W3101" s="13" t="str">
        <v>In Stock</v>
      </c>
      <c r="X3101" s="13" t="str">
        <v>No</v>
      </c>
      <c r="Y3101" s="13">
        <v>0</v>
      </c>
    </row>
    <row r="3102" spans="1:25" x14ac:dyDescent="0.3">
      <c r="A3102" s="31" t="s">
        <v>6108</v>
      </c>
      <c r="B3102" s="31" t="s">
        <v>6109</v>
      </c>
      <c r="C3102" s="31" t="s">
        <v>28</v>
      </c>
      <c r="D3102" s="31" t="s">
        <v>24</v>
      </c>
      <c r="E3102" s="31">
        <v>40</v>
      </c>
      <c r="F3102" s="31">
        <v>34</v>
      </c>
      <c r="G3102" s="31">
        <v>3954.19</v>
      </c>
      <c r="H3102" s="31">
        <v>158167.6</v>
      </c>
      <c r="I3102" s="32">
        <v>45764</v>
      </c>
      <c r="J3102" s="32">
        <v>45857</v>
      </c>
      <c r="K3102" s="31" t="s">
        <v>25</v>
      </c>
      <c r="L3102" s="33" t="s">
        <v>58</v>
      </c>
      <c r="M3102" s="13" t="str">
        <f>PROPER(TRIM(SUBSTITUTE(B3102,"###"," ")))</f>
        <v>Movie Max</v>
      </c>
      <c r="N3102" s="13" t="str">
        <f>PROPER(TRIM(SUBSTITUTE(C3102,"###"," ")))</f>
        <v>Furniture</v>
      </c>
      <c r="O3102" s="13" t="str">
        <f>PROPER(TRIM(SUBSTITUTE(D3102,"###"," ")))</f>
        <v>Omni Suppliers</v>
      </c>
      <c r="P3102" s="13" t="str">
        <f t="shared" si="336"/>
        <v>Movie Max</v>
      </c>
      <c r="Q3102" s="34" t="str">
        <f t="shared" si="337"/>
        <v>Furniture</v>
      </c>
      <c r="R3102" s="13" t="str">
        <f t="shared" si="338"/>
        <v>Omni Suppliers</v>
      </c>
      <c r="S3102" s="35">
        <f t="shared" si="339"/>
        <v>40</v>
      </c>
      <c r="T3102" s="35">
        <f t="shared" si="340"/>
        <v>34</v>
      </c>
      <c r="U3102" s="14">
        <f t="shared" si="341"/>
        <v>3954.19</v>
      </c>
      <c r="V3102" s="14">
        <f t="shared" si="342"/>
        <v>158167.6</v>
      </c>
      <c r="W3102" s="13" t="str">
        <v>In Stock</v>
      </c>
      <c r="X3102" s="13" t="str">
        <v>No</v>
      </c>
      <c r="Y3102" s="13">
        <v>0</v>
      </c>
    </row>
    <row r="3103" spans="1:25" x14ac:dyDescent="0.3">
      <c r="A3103" s="31" t="s">
        <v>6111</v>
      </c>
      <c r="B3103" s="31" t="s">
        <v>2989</v>
      </c>
      <c r="C3103" s="31" t="s">
        <v>44</v>
      </c>
      <c r="D3103" s="31" t="s">
        <v>41</v>
      </c>
      <c r="E3103" s="13"/>
      <c r="F3103" s="31">
        <v>63</v>
      </c>
      <c r="G3103" s="31">
        <v>11154.65</v>
      </c>
      <c r="H3103" s="13"/>
      <c r="I3103" s="32">
        <v>45794</v>
      </c>
      <c r="J3103" s="32">
        <v>45869</v>
      </c>
      <c r="K3103" s="31" t="s">
        <v>54</v>
      </c>
      <c r="L3103" s="33" t="s">
        <v>33</v>
      </c>
      <c r="M3103" s="13" t="str">
        <f>PROPER(TRIM(SUBSTITUTE(B3103,"###"," ")))</f>
        <v>Security Pro</v>
      </c>
      <c r="N3103" s="13" t="str">
        <f>PROPER(TRIM(SUBSTITUTE(C3103,"###"," ")))</f>
        <v>Groceries</v>
      </c>
      <c r="O3103" s="13" t="str">
        <f>PROPER(TRIM(SUBSTITUTE(D3103,"###"," ")))</f>
        <v>Quickstock</v>
      </c>
      <c r="P3103" s="13" t="str">
        <f t="shared" si="336"/>
        <v>Security Pro</v>
      </c>
      <c r="Q3103" s="34" t="str">
        <f t="shared" si="337"/>
        <v>Groceries</v>
      </c>
      <c r="R3103" s="13" t="str">
        <f t="shared" si="338"/>
        <v>Quickstock</v>
      </c>
      <c r="S3103" s="35">
        <f t="shared" si="339"/>
        <v>0</v>
      </c>
      <c r="T3103" s="35">
        <f t="shared" si="340"/>
        <v>63</v>
      </c>
      <c r="U3103" s="14">
        <f t="shared" si="341"/>
        <v>11154.65</v>
      </c>
      <c r="V3103" s="14">
        <f t="shared" si="342"/>
        <v>0</v>
      </c>
      <c r="W3103" s="13" t="str">
        <v>Out of Stock</v>
      </c>
      <c r="X3103" s="13" t="str">
        <v>Yes</v>
      </c>
      <c r="Y3103" s="13">
        <v>1</v>
      </c>
    </row>
    <row r="3104" spans="1:25" x14ac:dyDescent="0.3">
      <c r="A3104" s="31" t="s">
        <v>6112</v>
      </c>
      <c r="B3104" s="31" t="s">
        <v>2847</v>
      </c>
      <c r="C3104" s="31" t="s">
        <v>14</v>
      </c>
      <c r="D3104" s="31" t="s">
        <v>15</v>
      </c>
      <c r="E3104" s="31">
        <v>17</v>
      </c>
      <c r="F3104" s="31">
        <v>46</v>
      </c>
      <c r="G3104" s="31">
        <v>3887.25</v>
      </c>
      <c r="H3104" s="31">
        <v>66083.25</v>
      </c>
      <c r="I3104" s="32">
        <v>45784</v>
      </c>
      <c r="J3104" s="32">
        <v>45887</v>
      </c>
      <c r="K3104" s="31" t="s">
        <v>29</v>
      </c>
      <c r="L3104" s="33" t="s">
        <v>33</v>
      </c>
      <c r="M3104" s="13" t="str">
        <f>PROPER(TRIM(SUBSTITUTE(B3104,"###"," ")))</f>
        <v>Goal Pro</v>
      </c>
      <c r="N3104" s="13" t="str">
        <f>PROPER(TRIM(SUBSTITUTE(C3104,"###"," ")))</f>
        <v>Clothing</v>
      </c>
      <c r="O3104" s="13" t="str">
        <f>PROPER(TRIM(SUBSTITUTE(D3104,"###"," ")))</f>
        <v>Global Traders</v>
      </c>
      <c r="P3104" s="13" t="str">
        <f t="shared" si="336"/>
        <v>Goal Pro</v>
      </c>
      <c r="Q3104" s="34" t="str">
        <f t="shared" si="337"/>
        <v>Clothing</v>
      </c>
      <c r="R3104" s="13" t="str">
        <f t="shared" si="338"/>
        <v>Global Traders</v>
      </c>
      <c r="S3104" s="35">
        <f t="shared" si="339"/>
        <v>17</v>
      </c>
      <c r="T3104" s="35">
        <f t="shared" si="340"/>
        <v>46</v>
      </c>
      <c r="U3104" s="14">
        <f t="shared" si="341"/>
        <v>3887.25</v>
      </c>
      <c r="V3104" s="14">
        <f t="shared" si="342"/>
        <v>66083.25</v>
      </c>
      <c r="W3104" s="13" t="str">
        <v>Low Stock</v>
      </c>
      <c r="X3104" s="13" t="str">
        <v>Yes</v>
      </c>
      <c r="Y3104" s="13">
        <v>1</v>
      </c>
    </row>
    <row r="3105" spans="1:25" x14ac:dyDescent="0.3">
      <c r="A3105" s="31" t="s">
        <v>6113</v>
      </c>
      <c r="B3105" s="31" t="s">
        <v>6114</v>
      </c>
      <c r="C3105" s="31" t="s">
        <v>20</v>
      </c>
      <c r="D3105" s="31" t="s">
        <v>15</v>
      </c>
      <c r="E3105" s="31">
        <v>73</v>
      </c>
      <c r="F3105" s="31">
        <v>68</v>
      </c>
      <c r="G3105" s="31">
        <v>11454.21</v>
      </c>
      <c r="H3105" s="31">
        <v>836157.33</v>
      </c>
      <c r="I3105" s="32">
        <v>45822</v>
      </c>
      <c r="J3105" s="32">
        <v>45921</v>
      </c>
      <c r="K3105" s="31" t="s">
        <v>16</v>
      </c>
      <c r="L3105" s="33" t="s">
        <v>58</v>
      </c>
      <c r="M3105" s="13" t="str">
        <f>PROPER(TRIM(SUBSTITUTE(B3105,"###"," ")))</f>
        <v>Style Lite</v>
      </c>
      <c r="N3105" s="13" t="str">
        <f>PROPER(TRIM(SUBSTITUTE(C3105,"###"," ")))</f>
        <v>Toys</v>
      </c>
      <c r="O3105" s="13" t="str">
        <f>PROPER(TRIM(SUBSTITUTE(D3105,"###"," ")))</f>
        <v>Global Traders</v>
      </c>
      <c r="P3105" s="13" t="str">
        <f t="shared" si="336"/>
        <v>Style Lite</v>
      </c>
      <c r="Q3105" s="34" t="str">
        <f t="shared" si="337"/>
        <v>Toys</v>
      </c>
      <c r="R3105" s="13" t="str">
        <f t="shared" si="338"/>
        <v>Global Traders</v>
      </c>
      <c r="S3105" s="35">
        <f t="shared" si="339"/>
        <v>73</v>
      </c>
      <c r="T3105" s="35">
        <f t="shared" si="340"/>
        <v>68</v>
      </c>
      <c r="U3105" s="14">
        <f t="shared" si="341"/>
        <v>11454.21</v>
      </c>
      <c r="V3105" s="14">
        <f t="shared" si="342"/>
        <v>836157.33</v>
      </c>
      <c r="W3105" s="13" t="str">
        <v>In Stock</v>
      </c>
      <c r="X3105" s="13" t="str">
        <v>No</v>
      </c>
      <c r="Y3105" s="13">
        <v>0</v>
      </c>
    </row>
    <row r="3106" spans="1:25" x14ac:dyDescent="0.3">
      <c r="A3106" s="31" t="s">
        <v>6115</v>
      </c>
      <c r="B3106" s="31" t="s">
        <v>2539</v>
      </c>
      <c r="C3106" s="31" t="s">
        <v>40</v>
      </c>
      <c r="D3106" s="31" t="s">
        <v>45</v>
      </c>
      <c r="E3106" s="31">
        <v>195</v>
      </c>
      <c r="F3106" s="31">
        <v>34</v>
      </c>
      <c r="G3106" s="31">
        <v>15736.62</v>
      </c>
      <c r="H3106" s="31">
        <v>3068640.9</v>
      </c>
      <c r="I3106" s="32">
        <v>45812</v>
      </c>
      <c r="J3106" s="32">
        <v>45921</v>
      </c>
      <c r="K3106" s="31" t="s">
        <v>16</v>
      </c>
      <c r="L3106" s="33" t="s">
        <v>58</v>
      </c>
      <c r="M3106" s="13" t="str">
        <f>PROPER(TRIM(SUBSTITUTE(B3106,"###"," ")))</f>
        <v>Draw X</v>
      </c>
      <c r="N3106" s="13" t="str">
        <f>PROPER(TRIM(SUBSTITUTE(C3106,"###"," ")))</f>
        <v>Electronics</v>
      </c>
      <c r="O3106" s="13" t="str">
        <f>PROPER(TRIM(SUBSTITUTE(D3106,"###"," ")))</f>
        <v>Retailmart Inc</v>
      </c>
      <c r="P3106" s="13" t="str">
        <f t="shared" si="336"/>
        <v>Draw X</v>
      </c>
      <c r="Q3106" s="34" t="str">
        <f t="shared" si="337"/>
        <v>Electronics</v>
      </c>
      <c r="R3106" s="13" t="str">
        <f t="shared" si="338"/>
        <v>Retailmart Inc</v>
      </c>
      <c r="S3106" s="35">
        <f t="shared" si="339"/>
        <v>195</v>
      </c>
      <c r="T3106" s="35">
        <f t="shared" si="340"/>
        <v>34</v>
      </c>
      <c r="U3106" s="14">
        <f t="shared" si="341"/>
        <v>15736.62</v>
      </c>
      <c r="V3106" s="14">
        <f t="shared" si="342"/>
        <v>3068640.9000000004</v>
      </c>
      <c r="W3106" s="13" t="str">
        <v>In Stock</v>
      </c>
      <c r="X3106" s="13" t="str">
        <v>No</v>
      </c>
      <c r="Y3106" s="13">
        <v>0</v>
      </c>
    </row>
    <row r="3107" spans="1:25" x14ac:dyDescent="0.3">
      <c r="A3107" s="31" t="s">
        <v>6116</v>
      </c>
      <c r="B3107" s="31" t="s">
        <v>3341</v>
      </c>
      <c r="C3107" s="31" t="s">
        <v>14</v>
      </c>
      <c r="D3107" s="31" t="s">
        <v>45</v>
      </c>
      <c r="E3107" s="31">
        <v>128</v>
      </c>
      <c r="F3107" s="31">
        <v>26</v>
      </c>
      <c r="G3107" s="31">
        <v>17687.2</v>
      </c>
      <c r="H3107" s="31">
        <v>2263961.6000000001</v>
      </c>
      <c r="I3107" s="32">
        <v>45846</v>
      </c>
      <c r="J3107" s="32">
        <v>45871</v>
      </c>
      <c r="K3107" s="31" t="s">
        <v>25</v>
      </c>
      <c r="L3107" s="33" t="s">
        <v>58</v>
      </c>
      <c r="M3107" s="13" t="str">
        <f>PROPER(TRIM(SUBSTITUTE(B3107,"###"," ")))</f>
        <v>Edge Plus</v>
      </c>
      <c r="N3107" s="13" t="str">
        <f>PROPER(TRIM(SUBSTITUTE(C3107,"###"," ")))</f>
        <v>Clothing</v>
      </c>
      <c r="O3107" s="13" t="str">
        <f>PROPER(TRIM(SUBSTITUTE(D3107,"###"," ")))</f>
        <v>Retailmart Inc</v>
      </c>
      <c r="P3107" s="13" t="str">
        <f t="shared" si="336"/>
        <v>Edge Plus</v>
      </c>
      <c r="Q3107" s="34" t="str">
        <f t="shared" si="337"/>
        <v>Clothing</v>
      </c>
      <c r="R3107" s="13" t="str">
        <f t="shared" si="338"/>
        <v>Retailmart Inc</v>
      </c>
      <c r="S3107" s="35">
        <f t="shared" si="339"/>
        <v>128</v>
      </c>
      <c r="T3107" s="35">
        <f t="shared" si="340"/>
        <v>26</v>
      </c>
      <c r="U3107" s="14">
        <f t="shared" si="341"/>
        <v>17687.2</v>
      </c>
      <c r="V3107" s="14">
        <f t="shared" si="342"/>
        <v>2263961.6000000001</v>
      </c>
      <c r="W3107" s="13" t="str">
        <v>In Stock</v>
      </c>
      <c r="X3107" s="13" t="str">
        <v>No</v>
      </c>
      <c r="Y3107" s="13">
        <v>0</v>
      </c>
    </row>
    <row r="3108" spans="1:25" x14ac:dyDescent="0.3">
      <c r="A3108" s="31" t="s">
        <v>6117</v>
      </c>
      <c r="B3108" s="31" t="s">
        <v>4046</v>
      </c>
      <c r="C3108" s="31" t="s">
        <v>40</v>
      </c>
      <c r="D3108" s="31" t="s">
        <v>41</v>
      </c>
      <c r="E3108" s="31">
        <v>11</v>
      </c>
      <c r="F3108" s="13"/>
      <c r="G3108" s="31">
        <v>9863.73</v>
      </c>
      <c r="H3108" s="31">
        <v>108501.03</v>
      </c>
      <c r="I3108" s="32">
        <v>45696</v>
      </c>
      <c r="J3108" s="32">
        <v>45880</v>
      </c>
      <c r="K3108" s="31" t="s">
        <v>16</v>
      </c>
      <c r="L3108" s="33" t="s">
        <v>58</v>
      </c>
      <c r="M3108" s="13" t="str">
        <f>PROPER(TRIM(SUBSTITUTE(B3108,"###"," ")))</f>
        <v>Deep X</v>
      </c>
      <c r="N3108" s="13" t="str">
        <f>PROPER(TRIM(SUBSTITUTE(C3108,"###"," ")))</f>
        <v>Electronics</v>
      </c>
      <c r="O3108" s="13" t="str">
        <f>PROPER(TRIM(SUBSTITUTE(D3108,"###"," ")))</f>
        <v>Quickstock</v>
      </c>
      <c r="P3108" s="13" t="str">
        <f t="shared" si="336"/>
        <v>Deep X</v>
      </c>
      <c r="Q3108" s="34" t="str">
        <f t="shared" si="337"/>
        <v>Electronics</v>
      </c>
      <c r="R3108" s="13" t="str">
        <f t="shared" si="338"/>
        <v>Quickstock</v>
      </c>
      <c r="S3108" s="35">
        <f t="shared" si="339"/>
        <v>11</v>
      </c>
      <c r="T3108" s="35">
        <f t="shared" si="340"/>
        <v>0</v>
      </c>
      <c r="U3108" s="14">
        <f t="shared" si="341"/>
        <v>9863.73</v>
      </c>
      <c r="V3108" s="14">
        <f t="shared" si="342"/>
        <v>108501.03</v>
      </c>
      <c r="W3108" s="13" t="str">
        <v>In Stock</v>
      </c>
      <c r="X3108" s="13" t="str">
        <v>No</v>
      </c>
      <c r="Y3108" s="13">
        <v>0</v>
      </c>
    </row>
    <row r="3109" spans="1:25" x14ac:dyDescent="0.3">
      <c r="A3109" s="31" t="s">
        <v>6118</v>
      </c>
      <c r="B3109" s="31" t="s">
        <v>1803</v>
      </c>
      <c r="C3109" s="31" t="s">
        <v>40</v>
      </c>
      <c r="D3109" s="31" t="s">
        <v>45</v>
      </c>
      <c r="E3109" s="13"/>
      <c r="F3109" s="31">
        <v>22</v>
      </c>
      <c r="G3109" s="31">
        <v>6961.7</v>
      </c>
      <c r="H3109" s="13"/>
      <c r="I3109" s="32">
        <v>45819</v>
      </c>
      <c r="J3109" s="32">
        <v>45872</v>
      </c>
      <c r="K3109" s="31" t="s">
        <v>25</v>
      </c>
      <c r="L3109" s="33" t="s">
        <v>21</v>
      </c>
      <c r="M3109" s="13" t="str">
        <f>PROPER(TRIM(SUBSTITUTE(B3109,"###"," ")))</f>
        <v>Probably Plus</v>
      </c>
      <c r="N3109" s="13" t="str">
        <f>PROPER(TRIM(SUBSTITUTE(C3109,"###"," ")))</f>
        <v>Electronics</v>
      </c>
      <c r="O3109" s="13" t="str">
        <f>PROPER(TRIM(SUBSTITUTE(D3109,"###"," ")))</f>
        <v>Retailmart Inc</v>
      </c>
      <c r="P3109" s="13" t="str">
        <f t="shared" si="336"/>
        <v>Probably Plus</v>
      </c>
      <c r="Q3109" s="34" t="str">
        <f t="shared" si="337"/>
        <v>Electronics</v>
      </c>
      <c r="R3109" s="13" t="str">
        <f t="shared" si="338"/>
        <v>Retailmart Inc</v>
      </c>
      <c r="S3109" s="35">
        <f t="shared" si="339"/>
        <v>0</v>
      </c>
      <c r="T3109" s="35">
        <f t="shared" si="340"/>
        <v>22</v>
      </c>
      <c r="U3109" s="14">
        <f t="shared" si="341"/>
        <v>6961.7</v>
      </c>
      <c r="V3109" s="14">
        <f t="shared" si="342"/>
        <v>0</v>
      </c>
      <c r="W3109" s="13" t="str">
        <v>Out of Stock</v>
      </c>
      <c r="X3109" s="13" t="str">
        <v>Yes</v>
      </c>
      <c r="Y3109" s="13">
        <v>1</v>
      </c>
    </row>
    <row r="3110" spans="1:25" x14ac:dyDescent="0.3">
      <c r="A3110" s="31" t="s">
        <v>6119</v>
      </c>
      <c r="B3110" s="31" t="s">
        <v>110</v>
      </c>
      <c r="C3110" s="31" t="s">
        <v>40</v>
      </c>
      <c r="D3110" s="31" t="s">
        <v>53</v>
      </c>
      <c r="E3110" s="31">
        <v>14</v>
      </c>
      <c r="F3110" s="31">
        <v>90</v>
      </c>
      <c r="G3110" s="31">
        <v>12509.13</v>
      </c>
      <c r="H3110" s="31">
        <v>175127.82</v>
      </c>
      <c r="I3110" s="32">
        <v>45839</v>
      </c>
      <c r="J3110" s="32">
        <v>45893</v>
      </c>
      <c r="K3110" s="31" t="s">
        <v>54</v>
      </c>
      <c r="L3110" s="33" t="s">
        <v>58</v>
      </c>
      <c r="M3110" s="13" t="str">
        <f>PROPER(TRIM(SUBSTITUTE(B3110,"###"," ")))</f>
        <v>Peace Lite</v>
      </c>
      <c r="N3110" s="13" t="str">
        <f>PROPER(TRIM(SUBSTITUTE(C3110,"###"," ")))</f>
        <v>Electronics</v>
      </c>
      <c r="O3110" s="13" t="str">
        <f>PROPER(TRIM(SUBSTITUTE(D3110,"###"," ")))</f>
        <v>Abc Pvt Ltd</v>
      </c>
      <c r="P3110" s="13" t="str">
        <f t="shared" si="336"/>
        <v>Peace Lite</v>
      </c>
      <c r="Q3110" s="34" t="str">
        <f t="shared" si="337"/>
        <v>Electronics</v>
      </c>
      <c r="R3110" s="13" t="str">
        <f t="shared" si="338"/>
        <v>Abc Pvt Ltd</v>
      </c>
      <c r="S3110" s="35">
        <f t="shared" si="339"/>
        <v>14</v>
      </c>
      <c r="T3110" s="35">
        <f t="shared" si="340"/>
        <v>90</v>
      </c>
      <c r="U3110" s="14">
        <f t="shared" si="341"/>
        <v>12509.13</v>
      </c>
      <c r="V3110" s="14">
        <f t="shared" si="342"/>
        <v>175127.81999999998</v>
      </c>
      <c r="W3110" s="13" t="str">
        <v>Low Stock</v>
      </c>
      <c r="X3110" s="13" t="str">
        <v>Yes</v>
      </c>
      <c r="Y3110" s="13">
        <v>1</v>
      </c>
    </row>
    <row r="3111" spans="1:25" x14ac:dyDescent="0.3">
      <c r="A3111" s="31" t="s">
        <v>6120</v>
      </c>
      <c r="B3111" s="31" t="s">
        <v>3295</v>
      </c>
      <c r="C3111" s="31" t="s">
        <v>28</v>
      </c>
      <c r="D3111" s="31" t="s">
        <v>45</v>
      </c>
      <c r="E3111" s="31">
        <v>145</v>
      </c>
      <c r="F3111" s="31">
        <v>41</v>
      </c>
      <c r="G3111" s="31">
        <v>18635.580000000002</v>
      </c>
      <c r="H3111" s="31">
        <v>2702159.1</v>
      </c>
      <c r="I3111" s="32">
        <v>45709</v>
      </c>
      <c r="J3111" s="32">
        <v>45930</v>
      </c>
      <c r="K3111" s="31" t="s">
        <v>46</v>
      </c>
      <c r="L3111" s="33" t="s">
        <v>21</v>
      </c>
      <c r="M3111" s="13" t="str">
        <f>PROPER(TRIM(SUBSTITUTE(B3111,"###"," ")))</f>
        <v>Social Lite</v>
      </c>
      <c r="N3111" s="13" t="str">
        <f>PROPER(TRIM(SUBSTITUTE(C3111,"###"," ")))</f>
        <v>Furniture</v>
      </c>
      <c r="O3111" s="13" t="str">
        <f>PROPER(TRIM(SUBSTITUTE(D3111,"###"," ")))</f>
        <v>Retailmart Inc</v>
      </c>
      <c r="P3111" s="13" t="str">
        <f t="shared" si="336"/>
        <v>Social Lite</v>
      </c>
      <c r="Q3111" s="34" t="str">
        <f t="shared" si="337"/>
        <v>Furniture</v>
      </c>
      <c r="R3111" s="13" t="str">
        <f t="shared" si="338"/>
        <v>Retailmart Inc</v>
      </c>
      <c r="S3111" s="35">
        <f t="shared" si="339"/>
        <v>145</v>
      </c>
      <c r="T3111" s="35">
        <f t="shared" si="340"/>
        <v>41</v>
      </c>
      <c r="U3111" s="14">
        <f t="shared" si="341"/>
        <v>18635.580000000002</v>
      </c>
      <c r="V3111" s="14">
        <f t="shared" si="342"/>
        <v>2702159.1</v>
      </c>
      <c r="W3111" s="13" t="str">
        <v>In Stock</v>
      </c>
      <c r="X3111" s="13" t="str">
        <v>No</v>
      </c>
      <c r="Y3111" s="13">
        <v>0</v>
      </c>
    </row>
    <row r="3112" spans="1:25" x14ac:dyDescent="0.3">
      <c r="A3112" s="31" t="s">
        <v>6121</v>
      </c>
      <c r="B3112" s="31" t="s">
        <v>6122</v>
      </c>
      <c r="C3112" s="31" t="s">
        <v>14</v>
      </c>
      <c r="D3112" s="31" t="s">
        <v>24</v>
      </c>
      <c r="E3112" s="31">
        <v>25</v>
      </c>
      <c r="F3112" s="31">
        <v>59</v>
      </c>
      <c r="G3112" s="31">
        <v>17069.580000000002</v>
      </c>
      <c r="H3112" s="31">
        <v>426739.50000000012</v>
      </c>
      <c r="I3112" s="32">
        <v>45680</v>
      </c>
      <c r="J3112" s="32">
        <v>45887</v>
      </c>
      <c r="K3112" s="31" t="s">
        <v>29</v>
      </c>
      <c r="L3112" s="33" t="s">
        <v>58</v>
      </c>
      <c r="M3112" s="13" t="str">
        <f>PROPER(TRIM(SUBSTITUTE(B3112,"###"," ")))</f>
        <v>View X</v>
      </c>
      <c r="N3112" s="13" t="str">
        <f>PROPER(TRIM(SUBSTITUTE(C3112,"###"," ")))</f>
        <v>Clothing</v>
      </c>
      <c r="O3112" s="13" t="str">
        <f>PROPER(TRIM(SUBSTITUTE(D3112,"###"," ")))</f>
        <v>Omni Suppliers</v>
      </c>
      <c r="P3112" s="13" t="str">
        <f t="shared" si="336"/>
        <v>View X</v>
      </c>
      <c r="Q3112" s="34" t="str">
        <f t="shared" si="337"/>
        <v>Clothing</v>
      </c>
      <c r="R3112" s="13" t="str">
        <f t="shared" si="338"/>
        <v>Omni Suppliers</v>
      </c>
      <c r="S3112" s="35">
        <f t="shared" si="339"/>
        <v>25</v>
      </c>
      <c r="T3112" s="35">
        <f t="shared" si="340"/>
        <v>59</v>
      </c>
      <c r="U3112" s="14">
        <f t="shared" si="341"/>
        <v>17069.580000000002</v>
      </c>
      <c r="V3112" s="14">
        <f t="shared" si="342"/>
        <v>426739.50000000006</v>
      </c>
      <c r="W3112" s="13" t="str">
        <v>Low Stock</v>
      </c>
      <c r="X3112" s="13" t="str">
        <v>Yes</v>
      </c>
      <c r="Y3112" s="13">
        <v>1</v>
      </c>
    </row>
    <row r="3113" spans="1:25" x14ac:dyDescent="0.3">
      <c r="A3113" s="31" t="s">
        <v>6123</v>
      </c>
      <c r="B3113" s="31" t="s">
        <v>2592</v>
      </c>
      <c r="C3113" s="31" t="s">
        <v>14</v>
      </c>
      <c r="D3113" s="31" t="s">
        <v>45</v>
      </c>
      <c r="E3113" s="31">
        <v>20</v>
      </c>
      <c r="F3113" s="31">
        <v>62</v>
      </c>
      <c r="G3113" s="31">
        <v>10648.8</v>
      </c>
      <c r="H3113" s="31">
        <v>212976</v>
      </c>
      <c r="I3113" s="32">
        <v>45785</v>
      </c>
      <c r="J3113" s="32">
        <v>45924</v>
      </c>
      <c r="K3113" s="31" t="s">
        <v>25</v>
      </c>
      <c r="L3113" s="33" t="s">
        <v>30</v>
      </c>
      <c r="M3113" s="13" t="str">
        <f>PROPER(TRIM(SUBSTITUTE(B3113,"###"," ")))</f>
        <v>Same Pro</v>
      </c>
      <c r="N3113" s="13" t="str">
        <f>PROPER(TRIM(SUBSTITUTE(C3113,"###"," ")))</f>
        <v>Clothing</v>
      </c>
      <c r="O3113" s="13" t="str">
        <f>PROPER(TRIM(SUBSTITUTE(D3113,"###"," ")))</f>
        <v>Retailmart Inc</v>
      </c>
      <c r="P3113" s="13" t="str">
        <f t="shared" si="336"/>
        <v>Same Pro</v>
      </c>
      <c r="Q3113" s="34" t="str">
        <f t="shared" si="337"/>
        <v>Clothing</v>
      </c>
      <c r="R3113" s="13" t="str">
        <f t="shared" si="338"/>
        <v>Retailmart Inc</v>
      </c>
      <c r="S3113" s="35">
        <f t="shared" si="339"/>
        <v>20</v>
      </c>
      <c r="T3113" s="35">
        <f t="shared" si="340"/>
        <v>62</v>
      </c>
      <c r="U3113" s="14">
        <f t="shared" si="341"/>
        <v>10648.8</v>
      </c>
      <c r="V3113" s="14">
        <f t="shared" si="342"/>
        <v>212976</v>
      </c>
      <c r="W3113" s="13" t="str">
        <v>Low Stock</v>
      </c>
      <c r="X3113" s="13" t="str">
        <v>Yes</v>
      </c>
      <c r="Y3113" s="13">
        <v>1</v>
      </c>
    </row>
    <row r="3114" spans="1:25" x14ac:dyDescent="0.3">
      <c r="A3114" s="31" t="s">
        <v>6124</v>
      </c>
      <c r="B3114" s="31" t="s">
        <v>4707</v>
      </c>
      <c r="C3114" s="31" t="s">
        <v>44</v>
      </c>
      <c r="D3114" s="31" t="s">
        <v>24</v>
      </c>
      <c r="E3114" s="31">
        <v>154</v>
      </c>
      <c r="F3114" s="31">
        <v>46</v>
      </c>
      <c r="G3114" s="31">
        <v>17645.650000000001</v>
      </c>
      <c r="H3114" s="31">
        <v>2717430.1</v>
      </c>
      <c r="I3114" s="32">
        <v>45718</v>
      </c>
      <c r="J3114" s="32">
        <v>45863</v>
      </c>
      <c r="K3114" s="31" t="s">
        <v>29</v>
      </c>
      <c r="L3114" s="33" t="s">
        <v>30</v>
      </c>
      <c r="M3114" s="13" t="str">
        <f>PROPER(TRIM(SUBSTITUTE(B3114,"###"," ")))</f>
        <v>Start Pro</v>
      </c>
      <c r="N3114" s="13" t="str">
        <f>PROPER(TRIM(SUBSTITUTE(C3114,"###"," ")))</f>
        <v>Groceries</v>
      </c>
      <c r="O3114" s="13" t="str">
        <f>PROPER(TRIM(SUBSTITUTE(D3114,"###"," ")))</f>
        <v>Omni Suppliers</v>
      </c>
      <c r="P3114" s="13" t="str">
        <f t="shared" si="336"/>
        <v>Start Pro</v>
      </c>
      <c r="Q3114" s="34" t="str">
        <f t="shared" si="337"/>
        <v>Groceries</v>
      </c>
      <c r="R3114" s="13" t="str">
        <f t="shared" si="338"/>
        <v>Omni Suppliers</v>
      </c>
      <c r="S3114" s="35">
        <f t="shared" si="339"/>
        <v>154</v>
      </c>
      <c r="T3114" s="35">
        <f t="shared" si="340"/>
        <v>46</v>
      </c>
      <c r="U3114" s="14">
        <f t="shared" si="341"/>
        <v>17645.650000000001</v>
      </c>
      <c r="V3114" s="14">
        <f t="shared" si="342"/>
        <v>2717430.1</v>
      </c>
      <c r="W3114" s="13" t="str">
        <v>In Stock</v>
      </c>
      <c r="X3114" s="13" t="str">
        <v>No</v>
      </c>
      <c r="Y3114" s="13">
        <v>0</v>
      </c>
    </row>
    <row r="3115" spans="1:25" x14ac:dyDescent="0.3">
      <c r="A3115" s="31" t="s">
        <v>6126</v>
      </c>
      <c r="B3115" s="31" t="s">
        <v>6127</v>
      </c>
      <c r="C3115" s="31" t="s">
        <v>40</v>
      </c>
      <c r="D3115" s="31" t="s">
        <v>45</v>
      </c>
      <c r="E3115" s="31">
        <v>192</v>
      </c>
      <c r="F3115" s="31">
        <v>95</v>
      </c>
      <c r="G3115" s="31">
        <v>12510.48</v>
      </c>
      <c r="H3115" s="31">
        <v>2402012.1600000001</v>
      </c>
      <c r="I3115" s="32">
        <v>45670</v>
      </c>
      <c r="J3115" s="32">
        <v>45925</v>
      </c>
      <c r="K3115" s="13"/>
      <c r="L3115" s="33" t="s">
        <v>30</v>
      </c>
      <c r="M3115" s="13" t="str">
        <f>PROPER(TRIM(SUBSTITUTE(B3115,"###"," ")))</f>
        <v>Worry Pro</v>
      </c>
      <c r="N3115" s="13" t="str">
        <f>PROPER(TRIM(SUBSTITUTE(C3115,"###"," ")))</f>
        <v>Electronics</v>
      </c>
      <c r="O3115" s="13" t="str">
        <f>PROPER(TRIM(SUBSTITUTE(D3115,"###"," ")))</f>
        <v>Retailmart Inc</v>
      </c>
      <c r="P3115" s="13" t="str">
        <f t="shared" si="336"/>
        <v>Worry Pro</v>
      </c>
      <c r="Q3115" s="34" t="str">
        <f t="shared" si="337"/>
        <v>Electronics</v>
      </c>
      <c r="R3115" s="13" t="str">
        <f t="shared" si="338"/>
        <v>Retailmart Inc</v>
      </c>
      <c r="S3115" s="35">
        <f t="shared" si="339"/>
        <v>192</v>
      </c>
      <c r="T3115" s="35">
        <f t="shared" si="340"/>
        <v>95</v>
      </c>
      <c r="U3115" s="14">
        <f t="shared" si="341"/>
        <v>12510.48</v>
      </c>
      <c r="V3115" s="14">
        <f t="shared" si="342"/>
        <v>2402012.1600000001</v>
      </c>
      <c r="W3115" s="13" t="str">
        <v>In Stock</v>
      </c>
      <c r="X3115" s="13" t="str">
        <v>No</v>
      </c>
      <c r="Y3115" s="13">
        <v>0</v>
      </c>
    </row>
    <row r="3116" spans="1:25" x14ac:dyDescent="0.3">
      <c r="A3116" s="31" t="s">
        <v>6128</v>
      </c>
      <c r="B3116" s="31" t="s">
        <v>6129</v>
      </c>
      <c r="C3116" s="31" t="s">
        <v>44</v>
      </c>
      <c r="D3116" s="31" t="s">
        <v>15</v>
      </c>
      <c r="E3116" s="31">
        <v>79</v>
      </c>
      <c r="F3116" s="31">
        <v>23</v>
      </c>
      <c r="G3116" s="31">
        <v>10056.49</v>
      </c>
      <c r="H3116" s="31">
        <v>794462.71</v>
      </c>
      <c r="I3116" s="32">
        <v>45774</v>
      </c>
      <c r="J3116" s="32">
        <v>45932</v>
      </c>
      <c r="K3116" s="31" t="s">
        <v>46</v>
      </c>
      <c r="L3116" s="33" t="s">
        <v>58</v>
      </c>
      <c r="M3116" s="13" t="str">
        <f>PROPER(TRIM(SUBSTITUTE(B3116,"###"," ")))</f>
        <v>Walk Mini</v>
      </c>
      <c r="N3116" s="13" t="str">
        <f>PROPER(TRIM(SUBSTITUTE(C3116,"###"," ")))</f>
        <v>Groceries</v>
      </c>
      <c r="O3116" s="13" t="str">
        <f>PROPER(TRIM(SUBSTITUTE(D3116,"###"," ")))</f>
        <v>Global Traders</v>
      </c>
      <c r="P3116" s="13" t="str">
        <f t="shared" si="336"/>
        <v>Walk Mini</v>
      </c>
      <c r="Q3116" s="34" t="str">
        <f t="shared" si="337"/>
        <v>Groceries</v>
      </c>
      <c r="R3116" s="13" t="str">
        <f t="shared" si="338"/>
        <v>Global Traders</v>
      </c>
      <c r="S3116" s="35">
        <f t="shared" si="339"/>
        <v>79</v>
      </c>
      <c r="T3116" s="35">
        <f t="shared" si="340"/>
        <v>23</v>
      </c>
      <c r="U3116" s="14">
        <f t="shared" si="341"/>
        <v>10056.49</v>
      </c>
      <c r="V3116" s="14">
        <f t="shared" si="342"/>
        <v>794462.71</v>
      </c>
      <c r="W3116" s="13" t="str">
        <v>In Stock</v>
      </c>
      <c r="X3116" s="13" t="str">
        <v>No</v>
      </c>
      <c r="Y3116" s="13">
        <v>0</v>
      </c>
    </row>
    <row r="3117" spans="1:25" x14ac:dyDescent="0.3">
      <c r="A3117" s="31" t="s">
        <v>6130</v>
      </c>
      <c r="B3117" s="31" t="s">
        <v>6131</v>
      </c>
      <c r="C3117" s="31" t="s">
        <v>28</v>
      </c>
      <c r="D3117" s="13"/>
      <c r="E3117" s="31">
        <v>126</v>
      </c>
      <c r="F3117" s="31">
        <v>93</v>
      </c>
      <c r="G3117" s="31">
        <v>1650.14</v>
      </c>
      <c r="H3117" s="31">
        <v>207917.64</v>
      </c>
      <c r="I3117" s="32">
        <v>45843</v>
      </c>
      <c r="J3117" s="32">
        <v>45877</v>
      </c>
      <c r="K3117" s="31" t="s">
        <v>29</v>
      </c>
      <c r="L3117" s="33" t="s">
        <v>33</v>
      </c>
      <c r="M3117" s="13" t="str">
        <f>PROPER(TRIM(SUBSTITUTE(B3117,"###"," ")))</f>
        <v>Interesting Max</v>
      </c>
      <c r="N3117" s="13" t="str">
        <f>PROPER(TRIM(SUBSTITUTE(C3117,"###"," ")))</f>
        <v>Furniture</v>
      </c>
      <c r="O3117" s="13" t="str">
        <f>PROPER(TRIM(SUBSTITUTE(D3117,"###"," ")))</f>
        <v/>
      </c>
      <c r="P3117" s="13" t="str">
        <f t="shared" si="336"/>
        <v>Interesting Max</v>
      </c>
      <c r="Q3117" s="34" t="str">
        <f t="shared" si="337"/>
        <v>Furniture</v>
      </c>
      <c r="R3117" s="13" t="str">
        <f t="shared" si="338"/>
        <v>Others</v>
      </c>
      <c r="S3117" s="35">
        <f t="shared" si="339"/>
        <v>126</v>
      </c>
      <c r="T3117" s="35">
        <f t="shared" si="340"/>
        <v>93</v>
      </c>
      <c r="U3117" s="14">
        <f t="shared" si="341"/>
        <v>1650.14</v>
      </c>
      <c r="V3117" s="14">
        <f t="shared" si="342"/>
        <v>207917.64</v>
      </c>
      <c r="W3117" s="13" t="str">
        <v>In Stock</v>
      </c>
      <c r="X3117" s="13" t="str">
        <v>No</v>
      </c>
      <c r="Y3117" s="13">
        <v>0</v>
      </c>
    </row>
    <row r="3118" spans="1:25" x14ac:dyDescent="0.3">
      <c r="A3118" s="31" t="s">
        <v>6133</v>
      </c>
      <c r="B3118" s="31" t="s">
        <v>4350</v>
      </c>
      <c r="C3118" s="31" t="s">
        <v>40</v>
      </c>
      <c r="D3118" s="31" t="s">
        <v>41</v>
      </c>
      <c r="E3118" s="31">
        <v>179</v>
      </c>
      <c r="F3118" s="31">
        <v>29</v>
      </c>
      <c r="G3118" s="31">
        <v>6803.77</v>
      </c>
      <c r="H3118" s="31">
        <v>1217874.83</v>
      </c>
      <c r="I3118" s="32">
        <v>45842</v>
      </c>
      <c r="J3118" s="32">
        <v>45932</v>
      </c>
      <c r="K3118" s="31" t="s">
        <v>46</v>
      </c>
      <c r="L3118" s="33" t="s">
        <v>33</v>
      </c>
      <c r="M3118" s="13" t="str">
        <f>PROPER(TRIM(SUBSTITUTE(B3118,"###"," ")))</f>
        <v>Tree X</v>
      </c>
      <c r="N3118" s="13" t="str">
        <f>PROPER(TRIM(SUBSTITUTE(C3118,"###"," ")))</f>
        <v>Electronics</v>
      </c>
      <c r="O3118" s="13" t="str">
        <f>PROPER(TRIM(SUBSTITUTE(D3118,"###"," ")))</f>
        <v>Quickstock</v>
      </c>
      <c r="P3118" s="13" t="str">
        <f t="shared" si="336"/>
        <v>Tree X</v>
      </c>
      <c r="Q3118" s="34" t="str">
        <f t="shared" si="337"/>
        <v>Electronics</v>
      </c>
      <c r="R3118" s="13" t="str">
        <f t="shared" si="338"/>
        <v>Quickstock</v>
      </c>
      <c r="S3118" s="35">
        <f t="shared" si="339"/>
        <v>179</v>
      </c>
      <c r="T3118" s="35">
        <f t="shared" si="340"/>
        <v>29</v>
      </c>
      <c r="U3118" s="14">
        <f t="shared" si="341"/>
        <v>6803.77</v>
      </c>
      <c r="V3118" s="14">
        <f t="shared" si="342"/>
        <v>1217874.83</v>
      </c>
      <c r="W3118" s="13" t="str">
        <v>In Stock</v>
      </c>
      <c r="X3118" s="13" t="str">
        <v>No</v>
      </c>
      <c r="Y3118" s="13">
        <v>0</v>
      </c>
    </row>
    <row r="3119" spans="1:25" x14ac:dyDescent="0.3">
      <c r="A3119" s="31" t="s">
        <v>6135</v>
      </c>
      <c r="B3119" s="31" t="s">
        <v>6136</v>
      </c>
      <c r="C3119" s="31" t="s">
        <v>14</v>
      </c>
      <c r="D3119" s="31" t="s">
        <v>24</v>
      </c>
      <c r="E3119" s="31">
        <v>24</v>
      </c>
      <c r="F3119" s="31">
        <v>75</v>
      </c>
      <c r="G3119" s="31">
        <v>15826.87</v>
      </c>
      <c r="H3119" s="31">
        <v>379844.88</v>
      </c>
      <c r="I3119" s="32">
        <v>45694</v>
      </c>
      <c r="J3119" s="32">
        <v>45877</v>
      </c>
      <c r="K3119" s="13"/>
      <c r="L3119" s="33" t="s">
        <v>17</v>
      </c>
      <c r="M3119" s="13" t="str">
        <f>PROPER(TRIM(SUBSTITUTE(B3119,"###"," ")))</f>
        <v>Age X</v>
      </c>
      <c r="N3119" s="13" t="str">
        <f>PROPER(TRIM(SUBSTITUTE(C3119,"###"," ")))</f>
        <v>Clothing</v>
      </c>
      <c r="O3119" s="13" t="str">
        <f>PROPER(TRIM(SUBSTITUTE(D3119,"###"," ")))</f>
        <v>Omni Suppliers</v>
      </c>
      <c r="P3119" s="13" t="str">
        <f t="shared" si="336"/>
        <v>Age X</v>
      </c>
      <c r="Q3119" s="34" t="str">
        <f t="shared" si="337"/>
        <v>Clothing</v>
      </c>
      <c r="R3119" s="13" t="str">
        <f t="shared" si="338"/>
        <v>Omni Suppliers</v>
      </c>
      <c r="S3119" s="35">
        <f t="shared" si="339"/>
        <v>24</v>
      </c>
      <c r="T3119" s="35">
        <f t="shared" si="340"/>
        <v>75</v>
      </c>
      <c r="U3119" s="14">
        <f t="shared" si="341"/>
        <v>15826.87</v>
      </c>
      <c r="V3119" s="14">
        <f t="shared" si="342"/>
        <v>379844.88</v>
      </c>
      <c r="W3119" s="13" t="str">
        <v>Low Stock</v>
      </c>
      <c r="X3119" s="13" t="str">
        <v>Yes</v>
      </c>
      <c r="Y3119" s="13">
        <v>1</v>
      </c>
    </row>
    <row r="3120" spans="1:25" x14ac:dyDescent="0.3">
      <c r="A3120" s="31" t="s">
        <v>6137</v>
      </c>
      <c r="B3120" s="31" t="s">
        <v>6138</v>
      </c>
      <c r="C3120" s="31" t="s">
        <v>14</v>
      </c>
      <c r="D3120" s="13"/>
      <c r="E3120" s="31">
        <v>63</v>
      </c>
      <c r="F3120" s="31">
        <v>91</v>
      </c>
      <c r="G3120" s="31">
        <v>17807.599999999999</v>
      </c>
      <c r="H3120" s="31">
        <v>1121878.8</v>
      </c>
      <c r="I3120" s="32">
        <v>45733</v>
      </c>
      <c r="J3120" s="32">
        <v>45882</v>
      </c>
      <c r="K3120" s="31" t="s">
        <v>25</v>
      </c>
      <c r="L3120" s="33" t="s">
        <v>58</v>
      </c>
      <c r="M3120" s="13" t="str">
        <f>PROPER(TRIM(SUBSTITUTE(B3120,"###"," ")))</f>
        <v>American Pro</v>
      </c>
      <c r="N3120" s="13" t="str">
        <f>PROPER(TRIM(SUBSTITUTE(C3120,"###"," ")))</f>
        <v>Clothing</v>
      </c>
      <c r="O3120" s="13" t="str">
        <f>PROPER(TRIM(SUBSTITUTE(D3120,"###"," ")))</f>
        <v/>
      </c>
      <c r="P3120" s="13" t="str">
        <f t="shared" si="336"/>
        <v>American Pro</v>
      </c>
      <c r="Q3120" s="34" t="str">
        <f t="shared" si="337"/>
        <v>Clothing</v>
      </c>
      <c r="R3120" s="13" t="str">
        <f t="shared" si="338"/>
        <v>Others</v>
      </c>
      <c r="S3120" s="35">
        <f t="shared" si="339"/>
        <v>63</v>
      </c>
      <c r="T3120" s="35">
        <f t="shared" si="340"/>
        <v>91</v>
      </c>
      <c r="U3120" s="14">
        <f t="shared" si="341"/>
        <v>17807.599999999999</v>
      </c>
      <c r="V3120" s="14">
        <f t="shared" si="342"/>
        <v>1121878.7999999998</v>
      </c>
      <c r="W3120" s="13" t="str">
        <v>Low Stock</v>
      </c>
      <c r="X3120" s="13" t="str">
        <v>Yes</v>
      </c>
      <c r="Y3120" s="13">
        <v>1</v>
      </c>
    </row>
    <row r="3121" spans="1:25" x14ac:dyDescent="0.3">
      <c r="A3121" s="31" t="s">
        <v>6139</v>
      </c>
      <c r="B3121" s="31" t="s">
        <v>6140</v>
      </c>
      <c r="C3121" s="31" t="s">
        <v>28</v>
      </c>
      <c r="D3121" s="31" t="s">
        <v>24</v>
      </c>
      <c r="E3121" s="31">
        <v>111</v>
      </c>
      <c r="F3121" s="31">
        <v>95</v>
      </c>
      <c r="G3121" s="31">
        <v>5883.44</v>
      </c>
      <c r="H3121" s="31">
        <v>653061.84</v>
      </c>
      <c r="I3121" s="32">
        <v>45745</v>
      </c>
      <c r="J3121" s="32">
        <v>45926</v>
      </c>
      <c r="K3121" s="31" t="s">
        <v>25</v>
      </c>
      <c r="L3121" s="33" t="s">
        <v>30</v>
      </c>
      <c r="M3121" s="13" t="str">
        <f>PROPER(TRIM(SUBSTITUTE(B3121,"###"," ")))</f>
        <v>Piece X</v>
      </c>
      <c r="N3121" s="13" t="str">
        <f>PROPER(TRIM(SUBSTITUTE(C3121,"###"," ")))</f>
        <v>Furniture</v>
      </c>
      <c r="O3121" s="13" t="str">
        <f>PROPER(TRIM(SUBSTITUTE(D3121,"###"," ")))</f>
        <v>Omni Suppliers</v>
      </c>
      <c r="P3121" s="13" t="str">
        <f t="shared" si="336"/>
        <v>Piece X</v>
      </c>
      <c r="Q3121" s="34" t="str">
        <f t="shared" si="337"/>
        <v>Furniture</v>
      </c>
      <c r="R3121" s="13" t="str">
        <f t="shared" si="338"/>
        <v>Omni Suppliers</v>
      </c>
      <c r="S3121" s="35">
        <f t="shared" si="339"/>
        <v>111</v>
      </c>
      <c r="T3121" s="35">
        <f t="shared" si="340"/>
        <v>95</v>
      </c>
      <c r="U3121" s="14">
        <f t="shared" si="341"/>
        <v>5883.44</v>
      </c>
      <c r="V3121" s="14">
        <f t="shared" si="342"/>
        <v>653061.84</v>
      </c>
      <c r="W3121" s="13" t="str">
        <v>In Stock</v>
      </c>
      <c r="X3121" s="13" t="str">
        <v>No</v>
      </c>
      <c r="Y3121" s="13">
        <v>0</v>
      </c>
    </row>
    <row r="3122" spans="1:25" x14ac:dyDescent="0.3">
      <c r="A3122" s="31" t="s">
        <v>6142</v>
      </c>
      <c r="B3122" s="31" t="s">
        <v>5832</v>
      </c>
      <c r="C3122" s="31" t="s">
        <v>28</v>
      </c>
      <c r="D3122" s="31" t="s">
        <v>15</v>
      </c>
      <c r="E3122" s="31">
        <v>88</v>
      </c>
      <c r="F3122" s="31">
        <v>65</v>
      </c>
      <c r="G3122" s="31">
        <v>16358.74</v>
      </c>
      <c r="H3122" s="31">
        <v>1439569.12</v>
      </c>
      <c r="I3122" s="32">
        <v>45782</v>
      </c>
      <c r="J3122" s="32">
        <v>45898</v>
      </c>
      <c r="K3122" s="31" t="s">
        <v>46</v>
      </c>
      <c r="L3122" s="33" t="s">
        <v>21</v>
      </c>
      <c r="M3122" s="13" t="str">
        <f>PROPER(TRIM(SUBSTITUTE(B3122,"###"," ")))</f>
        <v>Sure Pro</v>
      </c>
      <c r="N3122" s="13" t="str">
        <f>PROPER(TRIM(SUBSTITUTE(C3122,"###"," ")))</f>
        <v>Furniture</v>
      </c>
      <c r="O3122" s="13" t="str">
        <f>PROPER(TRIM(SUBSTITUTE(D3122,"###"," ")))</f>
        <v>Global Traders</v>
      </c>
      <c r="P3122" s="13" t="str">
        <f t="shared" si="336"/>
        <v>Sure Pro</v>
      </c>
      <c r="Q3122" s="34" t="str">
        <f t="shared" si="337"/>
        <v>Furniture</v>
      </c>
      <c r="R3122" s="13" t="str">
        <f t="shared" si="338"/>
        <v>Global Traders</v>
      </c>
      <c r="S3122" s="35">
        <f t="shared" si="339"/>
        <v>88</v>
      </c>
      <c r="T3122" s="35">
        <f t="shared" si="340"/>
        <v>65</v>
      </c>
      <c r="U3122" s="14">
        <f t="shared" si="341"/>
        <v>16358.74</v>
      </c>
      <c r="V3122" s="14">
        <f t="shared" si="342"/>
        <v>1439569.1199999999</v>
      </c>
      <c r="W3122" s="13" t="str">
        <v>In Stock</v>
      </c>
      <c r="X3122" s="13" t="str">
        <v>No</v>
      </c>
      <c r="Y3122" s="13">
        <v>0</v>
      </c>
    </row>
    <row r="3123" spans="1:25" x14ac:dyDescent="0.3">
      <c r="A3123" s="31" t="s">
        <v>6143</v>
      </c>
      <c r="B3123" s="31" t="s">
        <v>3912</v>
      </c>
      <c r="C3123" s="31" t="s">
        <v>44</v>
      </c>
      <c r="D3123" s="31" t="s">
        <v>53</v>
      </c>
      <c r="E3123" s="31">
        <v>177</v>
      </c>
      <c r="F3123" s="31">
        <v>83</v>
      </c>
      <c r="G3123" s="31">
        <v>5753.83</v>
      </c>
      <c r="H3123" s="31">
        <v>1018427.91</v>
      </c>
      <c r="I3123" s="32">
        <v>45795</v>
      </c>
      <c r="J3123" s="32">
        <v>45892</v>
      </c>
      <c r="K3123" s="31" t="s">
        <v>54</v>
      </c>
      <c r="L3123" s="33" t="s">
        <v>17</v>
      </c>
      <c r="M3123" s="13" t="str">
        <f>PROPER(TRIM(SUBSTITUTE(B3123,"###"," ")))</f>
        <v>Not Pro</v>
      </c>
      <c r="N3123" s="13" t="str">
        <f>PROPER(TRIM(SUBSTITUTE(C3123,"###"," ")))</f>
        <v>Groceries</v>
      </c>
      <c r="O3123" s="13" t="str">
        <f>PROPER(TRIM(SUBSTITUTE(D3123,"###"," ")))</f>
        <v>Abc Pvt Ltd</v>
      </c>
      <c r="P3123" s="13" t="str">
        <f t="shared" si="336"/>
        <v>Not Pro</v>
      </c>
      <c r="Q3123" s="34" t="str">
        <f t="shared" si="337"/>
        <v>Groceries</v>
      </c>
      <c r="R3123" s="13" t="str">
        <f t="shared" si="338"/>
        <v>Abc Pvt Ltd</v>
      </c>
      <c r="S3123" s="35">
        <f t="shared" si="339"/>
        <v>177</v>
      </c>
      <c r="T3123" s="35">
        <f t="shared" si="340"/>
        <v>83</v>
      </c>
      <c r="U3123" s="14">
        <f t="shared" si="341"/>
        <v>5753.83</v>
      </c>
      <c r="V3123" s="14">
        <f t="shared" si="342"/>
        <v>1018427.91</v>
      </c>
      <c r="W3123" s="13" t="str">
        <v>In Stock</v>
      </c>
      <c r="X3123" s="13" t="str">
        <v>No</v>
      </c>
      <c r="Y3123" s="13">
        <v>0</v>
      </c>
    </row>
    <row r="3124" spans="1:25" x14ac:dyDescent="0.3">
      <c r="A3124" s="31" t="s">
        <v>6144</v>
      </c>
      <c r="B3124" s="31" t="s">
        <v>6145</v>
      </c>
      <c r="C3124" s="31" t="s">
        <v>20</v>
      </c>
      <c r="D3124" s="31" t="s">
        <v>53</v>
      </c>
      <c r="E3124" s="31">
        <v>58</v>
      </c>
      <c r="F3124" s="31">
        <v>24</v>
      </c>
      <c r="G3124" s="31">
        <v>1179.47</v>
      </c>
      <c r="H3124" s="31">
        <v>68409.259999999995</v>
      </c>
      <c r="I3124" s="32">
        <v>45751</v>
      </c>
      <c r="J3124" s="32">
        <v>45929</v>
      </c>
      <c r="K3124" s="31" t="s">
        <v>29</v>
      </c>
      <c r="L3124" s="33" t="s">
        <v>33</v>
      </c>
      <c r="M3124" s="13" t="str">
        <f>PROPER(TRIM(SUBSTITUTE(B3124,"###"," ")))</f>
        <v>City Lite</v>
      </c>
      <c r="N3124" s="13" t="str">
        <f>PROPER(TRIM(SUBSTITUTE(C3124,"###"," ")))</f>
        <v>Toys</v>
      </c>
      <c r="O3124" s="13" t="str">
        <f>PROPER(TRIM(SUBSTITUTE(D3124,"###"," ")))</f>
        <v>Abc Pvt Ltd</v>
      </c>
      <c r="P3124" s="13" t="str">
        <f t="shared" si="336"/>
        <v>City Lite</v>
      </c>
      <c r="Q3124" s="34" t="str">
        <f t="shared" si="337"/>
        <v>Toys</v>
      </c>
      <c r="R3124" s="13" t="str">
        <f t="shared" si="338"/>
        <v>Abc Pvt Ltd</v>
      </c>
      <c r="S3124" s="35">
        <f t="shared" si="339"/>
        <v>58</v>
      </c>
      <c r="T3124" s="35">
        <f t="shared" si="340"/>
        <v>24</v>
      </c>
      <c r="U3124" s="14">
        <f t="shared" si="341"/>
        <v>1179.47</v>
      </c>
      <c r="V3124" s="14">
        <f t="shared" si="342"/>
        <v>68409.259999999995</v>
      </c>
      <c r="W3124" s="13" t="str">
        <v>In Stock</v>
      </c>
      <c r="X3124" s="13" t="str">
        <v>No</v>
      </c>
      <c r="Y3124" s="13">
        <v>0</v>
      </c>
    </row>
    <row r="3125" spans="1:25" x14ac:dyDescent="0.3">
      <c r="A3125" s="31" t="s">
        <v>6146</v>
      </c>
      <c r="B3125" s="31" t="s">
        <v>6147</v>
      </c>
      <c r="C3125" s="31" t="s">
        <v>20</v>
      </c>
      <c r="D3125" s="31" t="s">
        <v>53</v>
      </c>
      <c r="E3125" s="31">
        <v>124</v>
      </c>
      <c r="F3125" s="31">
        <v>76</v>
      </c>
      <c r="G3125" s="31">
        <v>13484.74</v>
      </c>
      <c r="H3125" s="31">
        <v>1672107.76</v>
      </c>
      <c r="I3125" s="32">
        <v>45748</v>
      </c>
      <c r="J3125" s="32">
        <v>45931</v>
      </c>
      <c r="K3125" s="31" t="s">
        <v>46</v>
      </c>
      <c r="L3125" s="33" t="s">
        <v>21</v>
      </c>
      <c r="M3125" s="13" t="str">
        <f>PROPER(TRIM(SUBSTITUTE(B3125,"###"," ")))</f>
        <v>Hair Pro</v>
      </c>
      <c r="N3125" s="13" t="str">
        <f>PROPER(TRIM(SUBSTITUTE(C3125,"###"," ")))</f>
        <v>Toys</v>
      </c>
      <c r="O3125" s="13" t="str">
        <f>PROPER(TRIM(SUBSTITUTE(D3125,"###"," ")))</f>
        <v>Abc Pvt Ltd</v>
      </c>
      <c r="P3125" s="13" t="str">
        <f t="shared" si="336"/>
        <v>Hair Pro</v>
      </c>
      <c r="Q3125" s="34" t="str">
        <f t="shared" si="337"/>
        <v>Toys</v>
      </c>
      <c r="R3125" s="13" t="str">
        <f t="shared" si="338"/>
        <v>Abc Pvt Ltd</v>
      </c>
      <c r="S3125" s="35">
        <f t="shared" si="339"/>
        <v>124</v>
      </c>
      <c r="T3125" s="35">
        <f t="shared" si="340"/>
        <v>76</v>
      </c>
      <c r="U3125" s="14">
        <f t="shared" si="341"/>
        <v>13484.74</v>
      </c>
      <c r="V3125" s="14">
        <f t="shared" si="342"/>
        <v>1672107.76</v>
      </c>
      <c r="W3125" s="13" t="str">
        <v>In Stock</v>
      </c>
      <c r="X3125" s="13" t="str">
        <v>No</v>
      </c>
      <c r="Y3125" s="13">
        <v>0</v>
      </c>
    </row>
    <row r="3126" spans="1:25" x14ac:dyDescent="0.3">
      <c r="A3126" s="31" t="s">
        <v>6148</v>
      </c>
      <c r="B3126" s="31" t="s">
        <v>6149</v>
      </c>
      <c r="C3126" s="31" t="s">
        <v>14</v>
      </c>
      <c r="D3126" s="31" t="s">
        <v>45</v>
      </c>
      <c r="E3126" s="31">
        <v>101</v>
      </c>
      <c r="F3126" s="31">
        <v>63</v>
      </c>
      <c r="G3126" s="31">
        <v>5343.58</v>
      </c>
      <c r="H3126" s="31">
        <v>539701.57999999996</v>
      </c>
      <c r="I3126" s="32">
        <v>45712</v>
      </c>
      <c r="J3126" s="32">
        <v>45898</v>
      </c>
      <c r="K3126" s="31" t="s">
        <v>16</v>
      </c>
      <c r="L3126" s="33" t="s">
        <v>33</v>
      </c>
      <c r="M3126" s="13" t="str">
        <f>PROPER(TRIM(SUBSTITUTE(B3126,"###"," ")))</f>
        <v>Risk Pro</v>
      </c>
      <c r="N3126" s="13" t="str">
        <f>PROPER(TRIM(SUBSTITUTE(C3126,"###"," ")))</f>
        <v>Clothing</v>
      </c>
      <c r="O3126" s="13" t="str">
        <f>PROPER(TRIM(SUBSTITUTE(D3126,"###"," ")))</f>
        <v>Retailmart Inc</v>
      </c>
      <c r="P3126" s="13" t="str">
        <f t="shared" si="336"/>
        <v>Risk Pro</v>
      </c>
      <c r="Q3126" s="34" t="str">
        <f t="shared" si="337"/>
        <v>Clothing</v>
      </c>
      <c r="R3126" s="13" t="str">
        <f t="shared" si="338"/>
        <v>Retailmart Inc</v>
      </c>
      <c r="S3126" s="35">
        <f t="shared" si="339"/>
        <v>101</v>
      </c>
      <c r="T3126" s="35">
        <f t="shared" si="340"/>
        <v>63</v>
      </c>
      <c r="U3126" s="14">
        <f t="shared" si="341"/>
        <v>5343.58</v>
      </c>
      <c r="V3126" s="14">
        <f t="shared" si="342"/>
        <v>539701.57999999996</v>
      </c>
      <c r="W3126" s="13" t="str">
        <v>In Stock</v>
      </c>
      <c r="X3126" s="13" t="str">
        <v>No</v>
      </c>
      <c r="Y3126" s="13">
        <v>0</v>
      </c>
    </row>
    <row r="3127" spans="1:25" x14ac:dyDescent="0.3">
      <c r="A3127" s="31" t="s">
        <v>6150</v>
      </c>
      <c r="B3127" s="31" t="s">
        <v>76</v>
      </c>
      <c r="C3127" s="31" t="s">
        <v>44</v>
      </c>
      <c r="D3127" s="31" t="s">
        <v>45</v>
      </c>
      <c r="E3127" s="31">
        <v>50</v>
      </c>
      <c r="F3127" s="31">
        <v>72</v>
      </c>
      <c r="G3127" s="31">
        <v>13925.31</v>
      </c>
      <c r="H3127" s="31">
        <v>696265.5</v>
      </c>
      <c r="I3127" s="32">
        <v>45729</v>
      </c>
      <c r="J3127" s="32">
        <v>45912</v>
      </c>
      <c r="K3127" s="31" t="s">
        <v>16</v>
      </c>
      <c r="L3127" s="33" t="s">
        <v>21</v>
      </c>
      <c r="M3127" s="13" t="str">
        <f>PROPER(TRIM(SUBSTITUTE(B3127,"###"," ")))</f>
        <v>Eat Plus</v>
      </c>
      <c r="N3127" s="13" t="str">
        <f>PROPER(TRIM(SUBSTITUTE(C3127,"###"," ")))</f>
        <v>Groceries</v>
      </c>
      <c r="O3127" s="13" t="str">
        <f>PROPER(TRIM(SUBSTITUTE(D3127,"###"," ")))</f>
        <v>Retailmart Inc</v>
      </c>
      <c r="P3127" s="13" t="str">
        <f t="shared" si="336"/>
        <v>Eat Plus</v>
      </c>
      <c r="Q3127" s="34" t="str">
        <f t="shared" si="337"/>
        <v>Groceries</v>
      </c>
      <c r="R3127" s="13" t="str">
        <f t="shared" si="338"/>
        <v>Retailmart Inc</v>
      </c>
      <c r="S3127" s="35">
        <f t="shared" si="339"/>
        <v>50</v>
      </c>
      <c r="T3127" s="35">
        <f t="shared" si="340"/>
        <v>72</v>
      </c>
      <c r="U3127" s="14">
        <f t="shared" si="341"/>
        <v>13925.31</v>
      </c>
      <c r="V3127" s="14">
        <f t="shared" si="342"/>
        <v>696265.5</v>
      </c>
      <c r="W3127" s="13" t="str">
        <v>Low Stock</v>
      </c>
      <c r="X3127" s="13" t="str">
        <v>Yes</v>
      </c>
      <c r="Y3127" s="13">
        <v>1</v>
      </c>
    </row>
    <row r="3128" spans="1:25" x14ac:dyDescent="0.3">
      <c r="A3128" s="31" t="s">
        <v>6151</v>
      </c>
      <c r="B3128" s="31" t="s">
        <v>6152</v>
      </c>
      <c r="C3128" s="31" t="s">
        <v>40</v>
      </c>
      <c r="D3128" s="31" t="s">
        <v>45</v>
      </c>
      <c r="E3128" s="31">
        <v>122</v>
      </c>
      <c r="F3128" s="31">
        <v>96</v>
      </c>
      <c r="G3128" s="31">
        <v>8915.43</v>
      </c>
      <c r="H3128" s="31">
        <v>1087682.46</v>
      </c>
      <c r="I3128" s="32">
        <v>45755</v>
      </c>
      <c r="J3128" s="32">
        <v>45914</v>
      </c>
      <c r="K3128" s="31" t="s">
        <v>54</v>
      </c>
      <c r="L3128" s="33" t="s">
        <v>17</v>
      </c>
      <c r="M3128" s="13" t="str">
        <f>PROPER(TRIM(SUBSTITUTE(B3128,"###"," ")))</f>
        <v>Again Pro</v>
      </c>
      <c r="N3128" s="13" t="str">
        <f>PROPER(TRIM(SUBSTITUTE(C3128,"###"," ")))</f>
        <v>Electronics</v>
      </c>
      <c r="O3128" s="13" t="str">
        <f>PROPER(TRIM(SUBSTITUTE(D3128,"###"," ")))</f>
        <v>Retailmart Inc</v>
      </c>
      <c r="P3128" s="13" t="str">
        <f t="shared" si="336"/>
        <v>Again Pro</v>
      </c>
      <c r="Q3128" s="34" t="str">
        <f t="shared" si="337"/>
        <v>Electronics</v>
      </c>
      <c r="R3128" s="13" t="str">
        <f t="shared" si="338"/>
        <v>Retailmart Inc</v>
      </c>
      <c r="S3128" s="35">
        <f t="shared" si="339"/>
        <v>122</v>
      </c>
      <c r="T3128" s="35">
        <f t="shared" si="340"/>
        <v>96</v>
      </c>
      <c r="U3128" s="14">
        <f t="shared" si="341"/>
        <v>8915.43</v>
      </c>
      <c r="V3128" s="14">
        <f t="shared" si="342"/>
        <v>1087682.46</v>
      </c>
      <c r="W3128" s="13" t="str">
        <v>In Stock</v>
      </c>
      <c r="X3128" s="13" t="str">
        <v>No</v>
      </c>
      <c r="Y3128" s="13">
        <v>0</v>
      </c>
    </row>
    <row r="3129" spans="1:25" x14ac:dyDescent="0.3">
      <c r="A3129" s="31" t="s">
        <v>6153</v>
      </c>
      <c r="B3129" s="31" t="s">
        <v>3717</v>
      </c>
      <c r="C3129" s="31" t="s">
        <v>14</v>
      </c>
      <c r="D3129" s="31" t="s">
        <v>24</v>
      </c>
      <c r="E3129" s="31">
        <v>176</v>
      </c>
      <c r="F3129" s="31">
        <v>61</v>
      </c>
      <c r="G3129" s="31">
        <v>11415.9</v>
      </c>
      <c r="H3129" s="31">
        <v>2009198.4</v>
      </c>
      <c r="I3129" s="32">
        <v>45801</v>
      </c>
      <c r="J3129" s="32">
        <v>45895</v>
      </c>
      <c r="K3129" s="31" t="s">
        <v>57</v>
      </c>
      <c r="L3129" s="33" t="s">
        <v>30</v>
      </c>
      <c r="M3129" s="13" t="str">
        <f>PROPER(TRIM(SUBSTITUTE(B3129,"###"," ")))</f>
        <v>Example X</v>
      </c>
      <c r="N3129" s="13" t="str">
        <f>PROPER(TRIM(SUBSTITUTE(C3129,"###"," ")))</f>
        <v>Clothing</v>
      </c>
      <c r="O3129" s="13" t="str">
        <f>PROPER(TRIM(SUBSTITUTE(D3129,"###"," ")))</f>
        <v>Omni Suppliers</v>
      </c>
      <c r="P3129" s="13" t="str">
        <f t="shared" si="336"/>
        <v>Example X</v>
      </c>
      <c r="Q3129" s="34" t="str">
        <f t="shared" si="337"/>
        <v>Clothing</v>
      </c>
      <c r="R3129" s="13" t="str">
        <f t="shared" si="338"/>
        <v>Omni Suppliers</v>
      </c>
      <c r="S3129" s="35">
        <f t="shared" si="339"/>
        <v>176</v>
      </c>
      <c r="T3129" s="35">
        <f t="shared" si="340"/>
        <v>61</v>
      </c>
      <c r="U3129" s="14">
        <f t="shared" si="341"/>
        <v>11415.9</v>
      </c>
      <c r="V3129" s="14">
        <f t="shared" si="342"/>
        <v>2009198.4</v>
      </c>
      <c r="W3129" s="13" t="str">
        <v>In Stock</v>
      </c>
      <c r="X3129" s="13" t="str">
        <v>No</v>
      </c>
      <c r="Y3129" s="13">
        <v>0</v>
      </c>
    </row>
    <row r="3130" spans="1:25" x14ac:dyDescent="0.3">
      <c r="A3130" s="31" t="s">
        <v>6154</v>
      </c>
      <c r="B3130" s="31" t="s">
        <v>6155</v>
      </c>
      <c r="C3130" s="31" t="s">
        <v>28</v>
      </c>
      <c r="D3130" s="31" t="s">
        <v>15</v>
      </c>
      <c r="E3130" s="31">
        <v>145</v>
      </c>
      <c r="F3130" s="31">
        <v>39</v>
      </c>
      <c r="G3130" s="31">
        <v>1262.3499999999999</v>
      </c>
      <c r="H3130" s="31">
        <v>183040.75</v>
      </c>
      <c r="I3130" s="32">
        <v>45764</v>
      </c>
      <c r="J3130" s="32">
        <v>45937</v>
      </c>
      <c r="K3130" s="31" t="s">
        <v>16</v>
      </c>
      <c r="L3130" s="33" t="s">
        <v>30</v>
      </c>
      <c r="M3130" s="13" t="str">
        <f>PROPER(TRIM(SUBSTITUTE(B3130,"###"," ")))</f>
        <v>Eat Lite</v>
      </c>
      <c r="N3130" s="13" t="str">
        <f>PROPER(TRIM(SUBSTITUTE(C3130,"###"," ")))</f>
        <v>Furniture</v>
      </c>
      <c r="O3130" s="13" t="str">
        <f>PROPER(TRIM(SUBSTITUTE(D3130,"###"," ")))</f>
        <v>Global Traders</v>
      </c>
      <c r="P3130" s="13" t="str">
        <f t="shared" si="336"/>
        <v>Eat Lite</v>
      </c>
      <c r="Q3130" s="34" t="str">
        <f t="shared" si="337"/>
        <v>Furniture</v>
      </c>
      <c r="R3130" s="13" t="str">
        <f t="shared" si="338"/>
        <v>Global Traders</v>
      </c>
      <c r="S3130" s="35">
        <f t="shared" si="339"/>
        <v>145</v>
      </c>
      <c r="T3130" s="35">
        <f t="shared" si="340"/>
        <v>39</v>
      </c>
      <c r="U3130" s="14">
        <f t="shared" si="341"/>
        <v>1262.3499999999999</v>
      </c>
      <c r="V3130" s="14">
        <f t="shared" si="342"/>
        <v>183040.75</v>
      </c>
      <c r="W3130" s="13" t="str">
        <v>In Stock</v>
      </c>
      <c r="X3130" s="13" t="str">
        <v>No</v>
      </c>
      <c r="Y3130" s="13">
        <v>0</v>
      </c>
    </row>
    <row r="3131" spans="1:25" x14ac:dyDescent="0.3">
      <c r="A3131" s="31" t="s">
        <v>6160</v>
      </c>
      <c r="B3131" s="31" t="s">
        <v>6161</v>
      </c>
      <c r="C3131" s="31" t="s">
        <v>40</v>
      </c>
      <c r="D3131" s="31" t="s">
        <v>15</v>
      </c>
      <c r="E3131" s="31">
        <v>152</v>
      </c>
      <c r="F3131" s="31">
        <v>34</v>
      </c>
      <c r="G3131" s="31">
        <v>18167.23</v>
      </c>
      <c r="H3131" s="31">
        <v>2761418.96</v>
      </c>
      <c r="I3131" s="32">
        <v>45825</v>
      </c>
      <c r="J3131" s="32">
        <v>45913</v>
      </c>
      <c r="K3131" s="31" t="s">
        <v>54</v>
      </c>
      <c r="L3131" s="33" t="s">
        <v>17</v>
      </c>
      <c r="M3131" s="13" t="str">
        <f>PROPER(TRIM(SUBSTITUTE(B3131,"###"," ")))</f>
        <v>Use Mini</v>
      </c>
      <c r="N3131" s="13" t="str">
        <f>PROPER(TRIM(SUBSTITUTE(C3131,"###"," ")))</f>
        <v>Electronics</v>
      </c>
      <c r="O3131" s="13" t="str">
        <f>PROPER(TRIM(SUBSTITUTE(D3131,"###"," ")))</f>
        <v>Global Traders</v>
      </c>
      <c r="P3131" s="13" t="str">
        <f t="shared" si="336"/>
        <v>Use Mini</v>
      </c>
      <c r="Q3131" s="34" t="str">
        <f t="shared" si="337"/>
        <v>Electronics</v>
      </c>
      <c r="R3131" s="13" t="str">
        <f t="shared" si="338"/>
        <v>Global Traders</v>
      </c>
      <c r="S3131" s="35">
        <f t="shared" si="339"/>
        <v>152</v>
      </c>
      <c r="T3131" s="35">
        <f t="shared" si="340"/>
        <v>34</v>
      </c>
      <c r="U3131" s="14">
        <f t="shared" si="341"/>
        <v>18167.23</v>
      </c>
      <c r="V3131" s="14">
        <f t="shared" si="342"/>
        <v>2761418.96</v>
      </c>
      <c r="W3131" s="13" t="str">
        <v>In Stock</v>
      </c>
      <c r="X3131" s="13" t="str">
        <v>No</v>
      </c>
      <c r="Y3131" s="13">
        <v>0</v>
      </c>
    </row>
    <row r="3132" spans="1:25" x14ac:dyDescent="0.3">
      <c r="A3132" s="31" t="s">
        <v>6164</v>
      </c>
      <c r="B3132" s="31" t="s">
        <v>1668</v>
      </c>
      <c r="C3132" s="31" t="s">
        <v>20</v>
      </c>
      <c r="D3132" s="31" t="s">
        <v>41</v>
      </c>
      <c r="E3132" s="31">
        <v>13</v>
      </c>
      <c r="F3132" s="31">
        <v>52</v>
      </c>
      <c r="G3132" s="31">
        <v>7701.01</v>
      </c>
      <c r="H3132" s="31">
        <v>100113.13</v>
      </c>
      <c r="I3132" s="32">
        <v>45735</v>
      </c>
      <c r="J3132" s="32">
        <v>45904</v>
      </c>
      <c r="K3132" s="31" t="s">
        <v>57</v>
      </c>
      <c r="L3132" s="33" t="s">
        <v>30</v>
      </c>
      <c r="M3132" s="13" t="str">
        <f>PROPER(TRIM(SUBSTITUTE(B3132,"###"," ")))</f>
        <v>Against Lite</v>
      </c>
      <c r="N3132" s="13" t="str">
        <f>PROPER(TRIM(SUBSTITUTE(C3132,"###"," ")))</f>
        <v>Toys</v>
      </c>
      <c r="O3132" s="13" t="str">
        <f>PROPER(TRIM(SUBSTITUTE(D3132,"###"," ")))</f>
        <v>Quickstock</v>
      </c>
      <c r="P3132" s="13" t="str">
        <f t="shared" si="336"/>
        <v>Against Lite</v>
      </c>
      <c r="Q3132" s="34" t="str">
        <f t="shared" si="337"/>
        <v>Toys</v>
      </c>
      <c r="R3132" s="13" t="str">
        <f t="shared" si="338"/>
        <v>Quickstock</v>
      </c>
      <c r="S3132" s="35">
        <f t="shared" si="339"/>
        <v>13</v>
      </c>
      <c r="T3132" s="35">
        <f t="shared" si="340"/>
        <v>52</v>
      </c>
      <c r="U3132" s="14">
        <f t="shared" si="341"/>
        <v>7701.01</v>
      </c>
      <c r="V3132" s="14">
        <f t="shared" si="342"/>
        <v>100113.13</v>
      </c>
      <c r="W3132" s="13" t="str">
        <v>Low Stock</v>
      </c>
      <c r="X3132" s="13" t="str">
        <v>Yes</v>
      </c>
      <c r="Y3132" s="13">
        <v>1</v>
      </c>
    </row>
    <row r="3133" spans="1:25" x14ac:dyDescent="0.3">
      <c r="A3133" s="31" t="s">
        <v>6165</v>
      </c>
      <c r="B3133" s="31" t="s">
        <v>6166</v>
      </c>
      <c r="C3133" s="31" t="s">
        <v>44</v>
      </c>
      <c r="D3133" s="31" t="s">
        <v>24</v>
      </c>
      <c r="E3133" s="31">
        <v>151</v>
      </c>
      <c r="F3133" s="31">
        <v>23</v>
      </c>
      <c r="G3133" s="31">
        <v>19797.34</v>
      </c>
      <c r="H3133" s="31">
        <v>2989398.34</v>
      </c>
      <c r="I3133" s="32">
        <v>45670</v>
      </c>
      <c r="J3133" s="32">
        <v>45862</v>
      </c>
      <c r="K3133" s="31" t="s">
        <v>25</v>
      </c>
      <c r="L3133" s="33" t="s">
        <v>21</v>
      </c>
      <c r="M3133" s="13" t="str">
        <f>PROPER(TRIM(SUBSTITUTE(B3133,"###"," ")))</f>
        <v>Partner Plus</v>
      </c>
      <c r="N3133" s="13" t="str">
        <f>PROPER(TRIM(SUBSTITUTE(C3133,"###"," ")))</f>
        <v>Groceries</v>
      </c>
      <c r="O3133" s="13" t="str">
        <f>PROPER(TRIM(SUBSTITUTE(D3133,"###"," ")))</f>
        <v>Omni Suppliers</v>
      </c>
      <c r="P3133" s="13" t="str">
        <f t="shared" si="336"/>
        <v>Partner Plus</v>
      </c>
      <c r="Q3133" s="34" t="str">
        <f t="shared" si="337"/>
        <v>Groceries</v>
      </c>
      <c r="R3133" s="13" t="str">
        <f t="shared" si="338"/>
        <v>Omni Suppliers</v>
      </c>
      <c r="S3133" s="35">
        <f t="shared" si="339"/>
        <v>151</v>
      </c>
      <c r="T3133" s="35">
        <f t="shared" si="340"/>
        <v>23</v>
      </c>
      <c r="U3133" s="14">
        <f t="shared" si="341"/>
        <v>19797.34</v>
      </c>
      <c r="V3133" s="14">
        <f t="shared" si="342"/>
        <v>2989398.34</v>
      </c>
      <c r="W3133" s="13" t="str">
        <v>In Stock</v>
      </c>
      <c r="X3133" s="13" t="str">
        <v>No</v>
      </c>
      <c r="Y3133" s="13">
        <v>0</v>
      </c>
    </row>
    <row r="3134" spans="1:25" x14ac:dyDescent="0.3">
      <c r="A3134" s="31" t="s">
        <v>6167</v>
      </c>
      <c r="B3134" s="31" t="s">
        <v>1439</v>
      </c>
      <c r="C3134" s="31" t="s">
        <v>28</v>
      </c>
      <c r="D3134" s="13"/>
      <c r="E3134" s="31">
        <v>159</v>
      </c>
      <c r="F3134" s="31">
        <v>28</v>
      </c>
      <c r="G3134" s="31">
        <v>19487.64</v>
      </c>
      <c r="H3134" s="31">
        <v>3098534.76</v>
      </c>
      <c r="I3134" s="32">
        <v>45832</v>
      </c>
      <c r="J3134" s="32">
        <v>45853</v>
      </c>
      <c r="K3134" s="13"/>
      <c r="L3134" s="33" t="s">
        <v>21</v>
      </c>
      <c r="M3134" s="13" t="str">
        <f>PROPER(TRIM(SUBSTITUTE(B3134,"###"," ")))</f>
        <v>Nature Pro</v>
      </c>
      <c r="N3134" s="13" t="str">
        <f>PROPER(TRIM(SUBSTITUTE(C3134,"###"," ")))</f>
        <v>Furniture</v>
      </c>
      <c r="O3134" s="13" t="str">
        <f>PROPER(TRIM(SUBSTITUTE(D3134,"###"," ")))</f>
        <v/>
      </c>
      <c r="P3134" s="13" t="str">
        <f t="shared" si="336"/>
        <v>Nature Pro</v>
      </c>
      <c r="Q3134" s="34" t="str">
        <f t="shared" si="337"/>
        <v>Furniture</v>
      </c>
      <c r="R3134" s="13" t="str">
        <f t="shared" si="338"/>
        <v>Others</v>
      </c>
      <c r="S3134" s="35">
        <f t="shared" si="339"/>
        <v>159</v>
      </c>
      <c r="T3134" s="35">
        <f t="shared" si="340"/>
        <v>28</v>
      </c>
      <c r="U3134" s="14">
        <f t="shared" si="341"/>
        <v>19487.64</v>
      </c>
      <c r="V3134" s="14">
        <f t="shared" si="342"/>
        <v>3098534.76</v>
      </c>
      <c r="W3134" s="13" t="str">
        <v>In Stock</v>
      </c>
      <c r="X3134" s="13" t="str">
        <v>No</v>
      </c>
      <c r="Y3134" s="13">
        <v>0</v>
      </c>
    </row>
    <row r="3135" spans="1:25" x14ac:dyDescent="0.3">
      <c r="A3135" s="31" t="s">
        <v>6168</v>
      </c>
      <c r="B3135" s="31" t="s">
        <v>6169</v>
      </c>
      <c r="C3135" s="31" t="s">
        <v>28</v>
      </c>
      <c r="D3135" s="31" t="s">
        <v>45</v>
      </c>
      <c r="E3135" s="31">
        <v>147</v>
      </c>
      <c r="F3135" s="31">
        <v>93</v>
      </c>
      <c r="G3135" s="31">
        <v>3918.81</v>
      </c>
      <c r="H3135" s="31">
        <v>576065.06999999995</v>
      </c>
      <c r="I3135" s="32">
        <v>45834</v>
      </c>
      <c r="J3135" s="32">
        <v>45857</v>
      </c>
      <c r="K3135" s="31" t="s">
        <v>46</v>
      </c>
      <c r="L3135" s="33" t="s">
        <v>21</v>
      </c>
      <c r="M3135" s="13" t="str">
        <f>PROPER(TRIM(SUBSTITUTE(B3135,"###"," ")))</f>
        <v>Including Max</v>
      </c>
      <c r="N3135" s="13" t="str">
        <f>PROPER(TRIM(SUBSTITUTE(C3135,"###"," ")))</f>
        <v>Furniture</v>
      </c>
      <c r="O3135" s="13" t="str">
        <f>PROPER(TRIM(SUBSTITUTE(D3135,"###"," ")))</f>
        <v>Retailmart Inc</v>
      </c>
      <c r="P3135" s="13" t="str">
        <f t="shared" si="336"/>
        <v>Including Max</v>
      </c>
      <c r="Q3135" s="34" t="str">
        <f t="shared" si="337"/>
        <v>Furniture</v>
      </c>
      <c r="R3135" s="13" t="str">
        <f t="shared" si="338"/>
        <v>Retailmart Inc</v>
      </c>
      <c r="S3135" s="35">
        <f t="shared" si="339"/>
        <v>147</v>
      </c>
      <c r="T3135" s="35">
        <f t="shared" si="340"/>
        <v>93</v>
      </c>
      <c r="U3135" s="14">
        <f t="shared" si="341"/>
        <v>3918.81</v>
      </c>
      <c r="V3135" s="14">
        <f t="shared" si="342"/>
        <v>576065.06999999995</v>
      </c>
      <c r="W3135" s="13" t="str">
        <v>In Stock</v>
      </c>
      <c r="X3135" s="13" t="str">
        <v>No</v>
      </c>
      <c r="Y3135" s="13">
        <v>0</v>
      </c>
    </row>
    <row r="3136" spans="1:25" x14ac:dyDescent="0.3">
      <c r="A3136" s="31" t="s">
        <v>6170</v>
      </c>
      <c r="B3136" s="31" t="s">
        <v>6171</v>
      </c>
      <c r="C3136" s="31" t="s">
        <v>28</v>
      </c>
      <c r="D3136" s="31" t="s">
        <v>53</v>
      </c>
      <c r="E3136" s="31">
        <v>21</v>
      </c>
      <c r="F3136" s="31">
        <v>86</v>
      </c>
      <c r="G3136" s="31">
        <v>19314.23</v>
      </c>
      <c r="H3136" s="31">
        <v>405598.83</v>
      </c>
      <c r="I3136" s="32">
        <v>45847</v>
      </c>
      <c r="J3136" s="32">
        <v>45892</v>
      </c>
      <c r="K3136" s="31" t="s">
        <v>57</v>
      </c>
      <c r="L3136" s="33" t="s">
        <v>17</v>
      </c>
      <c r="M3136" s="13" t="str">
        <f>PROPER(TRIM(SUBSTITUTE(B3136,"###"," ")))</f>
        <v>Check Plus</v>
      </c>
      <c r="N3136" s="13" t="str">
        <f>PROPER(TRIM(SUBSTITUTE(C3136,"###"," ")))</f>
        <v>Furniture</v>
      </c>
      <c r="O3136" s="13" t="str">
        <f>PROPER(TRIM(SUBSTITUTE(D3136,"###"," ")))</f>
        <v>Abc Pvt Ltd</v>
      </c>
      <c r="P3136" s="13" t="str">
        <f t="shared" si="336"/>
        <v>Check Plus</v>
      </c>
      <c r="Q3136" s="34" t="str">
        <f t="shared" si="337"/>
        <v>Furniture</v>
      </c>
      <c r="R3136" s="13" t="str">
        <f t="shared" si="338"/>
        <v>Abc Pvt Ltd</v>
      </c>
      <c r="S3136" s="35">
        <f t="shared" si="339"/>
        <v>21</v>
      </c>
      <c r="T3136" s="35">
        <f t="shared" si="340"/>
        <v>86</v>
      </c>
      <c r="U3136" s="14">
        <f t="shared" si="341"/>
        <v>19314.23</v>
      </c>
      <c r="V3136" s="14">
        <f t="shared" si="342"/>
        <v>405598.83</v>
      </c>
      <c r="W3136" s="13" t="str">
        <v>Low Stock</v>
      </c>
      <c r="X3136" s="13" t="str">
        <v>Yes</v>
      </c>
      <c r="Y3136" s="13">
        <v>1</v>
      </c>
    </row>
    <row r="3137" spans="1:25" x14ac:dyDescent="0.3">
      <c r="A3137" s="31" t="s">
        <v>6172</v>
      </c>
      <c r="B3137" s="31" t="s">
        <v>6173</v>
      </c>
      <c r="C3137" s="31" t="s">
        <v>28</v>
      </c>
      <c r="D3137" s="31" t="s">
        <v>53</v>
      </c>
      <c r="E3137" s="31">
        <v>135</v>
      </c>
      <c r="F3137" s="31">
        <v>92</v>
      </c>
      <c r="G3137" s="31">
        <v>11332.5</v>
      </c>
      <c r="H3137" s="31">
        <v>1529887.5</v>
      </c>
      <c r="I3137" s="32">
        <v>45798</v>
      </c>
      <c r="J3137" s="32">
        <v>45867</v>
      </c>
      <c r="K3137" s="31" t="s">
        <v>25</v>
      </c>
      <c r="L3137" s="33" t="s">
        <v>30</v>
      </c>
      <c r="M3137" s="13" t="str">
        <f>PROPER(TRIM(SUBSTITUTE(B3137,"###"," ")))</f>
        <v>Box X</v>
      </c>
      <c r="N3137" s="13" t="str">
        <f>PROPER(TRIM(SUBSTITUTE(C3137,"###"," ")))</f>
        <v>Furniture</v>
      </c>
      <c r="O3137" s="13" t="str">
        <f>PROPER(TRIM(SUBSTITUTE(D3137,"###"," ")))</f>
        <v>Abc Pvt Ltd</v>
      </c>
      <c r="P3137" s="13" t="str">
        <f t="shared" si="336"/>
        <v>Box X</v>
      </c>
      <c r="Q3137" s="34" t="str">
        <f t="shared" si="337"/>
        <v>Furniture</v>
      </c>
      <c r="R3137" s="13" t="str">
        <f t="shared" si="338"/>
        <v>Abc Pvt Ltd</v>
      </c>
      <c r="S3137" s="35">
        <f t="shared" si="339"/>
        <v>135</v>
      </c>
      <c r="T3137" s="35">
        <f t="shared" si="340"/>
        <v>92</v>
      </c>
      <c r="U3137" s="14">
        <f t="shared" si="341"/>
        <v>11332.5</v>
      </c>
      <c r="V3137" s="14">
        <f t="shared" si="342"/>
        <v>1529887.5</v>
      </c>
      <c r="W3137" s="13" t="str">
        <v>In Stock</v>
      </c>
      <c r="X3137" s="13" t="str">
        <v>No</v>
      </c>
      <c r="Y3137" s="13">
        <v>0</v>
      </c>
    </row>
    <row r="3138" spans="1:25" x14ac:dyDescent="0.3">
      <c r="A3138" s="31" t="s">
        <v>6177</v>
      </c>
      <c r="B3138" s="31" t="s">
        <v>2449</v>
      </c>
      <c r="C3138" s="31" t="s">
        <v>28</v>
      </c>
      <c r="D3138" s="31" t="s">
        <v>41</v>
      </c>
      <c r="E3138" s="31">
        <v>64</v>
      </c>
      <c r="F3138" s="31">
        <v>74</v>
      </c>
      <c r="G3138" s="31">
        <v>6133.45</v>
      </c>
      <c r="H3138" s="31">
        <v>392540.8</v>
      </c>
      <c r="I3138" s="32">
        <v>45768</v>
      </c>
      <c r="J3138" s="32">
        <v>45858</v>
      </c>
      <c r="K3138" s="31" t="s">
        <v>25</v>
      </c>
      <c r="L3138" s="33" t="s">
        <v>17</v>
      </c>
      <c r="M3138" s="13" t="str">
        <f>PROPER(TRIM(SUBSTITUTE(B3138,"###"," ")))</f>
        <v>Stand X</v>
      </c>
      <c r="N3138" s="13" t="str">
        <f>PROPER(TRIM(SUBSTITUTE(C3138,"###"," ")))</f>
        <v>Furniture</v>
      </c>
      <c r="O3138" s="13" t="str">
        <f>PROPER(TRIM(SUBSTITUTE(D3138,"###"," ")))</f>
        <v>Quickstock</v>
      </c>
      <c r="P3138" s="13" t="str">
        <f t="shared" si="336"/>
        <v>Stand X</v>
      </c>
      <c r="Q3138" s="34" t="str">
        <f t="shared" si="337"/>
        <v>Furniture</v>
      </c>
      <c r="R3138" s="13" t="str">
        <f t="shared" si="338"/>
        <v>Quickstock</v>
      </c>
      <c r="S3138" s="35">
        <f t="shared" si="339"/>
        <v>64</v>
      </c>
      <c r="T3138" s="35">
        <f t="shared" si="340"/>
        <v>74</v>
      </c>
      <c r="U3138" s="14">
        <f t="shared" si="341"/>
        <v>6133.45</v>
      </c>
      <c r="V3138" s="14">
        <f t="shared" si="342"/>
        <v>392540.8</v>
      </c>
      <c r="W3138" s="13" t="str">
        <v>Low Stock</v>
      </c>
      <c r="X3138" s="13" t="str">
        <v>Yes</v>
      </c>
      <c r="Y3138" s="13">
        <v>1</v>
      </c>
    </row>
    <row r="3139" spans="1:25" x14ac:dyDescent="0.3">
      <c r="A3139" s="31" t="s">
        <v>6181</v>
      </c>
      <c r="B3139" s="31" t="s">
        <v>1029</v>
      </c>
      <c r="C3139" s="31" t="s">
        <v>44</v>
      </c>
      <c r="D3139" s="31" t="s">
        <v>45</v>
      </c>
      <c r="E3139" s="31">
        <v>29</v>
      </c>
      <c r="F3139" s="31">
        <v>27</v>
      </c>
      <c r="G3139" s="31">
        <v>4193.3</v>
      </c>
      <c r="H3139" s="31">
        <v>121605.7</v>
      </c>
      <c r="I3139" s="32">
        <v>45714</v>
      </c>
      <c r="J3139" s="32">
        <v>45853</v>
      </c>
      <c r="K3139" s="13"/>
      <c r="L3139" s="33" t="s">
        <v>58</v>
      </c>
      <c r="M3139" s="13" t="str">
        <f>PROPER(TRIM(SUBSTITUTE(B3139,"###"," ")))</f>
        <v>Trouble Mini</v>
      </c>
      <c r="N3139" s="13" t="str">
        <f>PROPER(TRIM(SUBSTITUTE(C3139,"###"," ")))</f>
        <v>Groceries</v>
      </c>
      <c r="O3139" s="13" t="str">
        <f>PROPER(TRIM(SUBSTITUTE(D3139,"###"," ")))</f>
        <v>Retailmart Inc</v>
      </c>
      <c r="P3139" s="13" t="str">
        <f t="shared" ref="P3139:P3202" si="343">IF(M3139="","Unknown",M3139)</f>
        <v>Trouble Mini</v>
      </c>
      <c r="Q3139" s="34" t="str">
        <f t="shared" ref="Q3139:Q3202" si="344">IF(N3139="","Unknown",N3139)</f>
        <v>Groceries</v>
      </c>
      <c r="R3139" s="13" t="str">
        <f t="shared" ref="R3139:R3202" si="345">IF(O3139="","Others",O3139)</f>
        <v>Retailmart Inc</v>
      </c>
      <c r="S3139" s="35">
        <f t="shared" ref="S3139:S3202" si="346">VALUE(E3139)</f>
        <v>29</v>
      </c>
      <c r="T3139" s="35">
        <f t="shared" ref="T3139:T3202" si="347">VALUE(F3139)</f>
        <v>27</v>
      </c>
      <c r="U3139" s="14">
        <f t="shared" ref="U3139:U3202" si="348">VALUE(G3139)</f>
        <v>4193.3</v>
      </c>
      <c r="V3139" s="14">
        <f t="shared" ref="V3139:V3202" si="349">E3139*G3139</f>
        <v>121605.70000000001</v>
      </c>
      <c r="W3139" s="13" t="str">
        <v>In Stock</v>
      </c>
      <c r="X3139" s="13" t="str">
        <v>No</v>
      </c>
      <c r="Y3139" s="13">
        <v>0</v>
      </c>
    </row>
    <row r="3140" spans="1:25" x14ac:dyDescent="0.3">
      <c r="A3140" s="31" t="s">
        <v>6182</v>
      </c>
      <c r="B3140" s="31" t="s">
        <v>6183</v>
      </c>
      <c r="C3140" s="31" t="s">
        <v>14</v>
      </c>
      <c r="D3140" s="31" t="s">
        <v>41</v>
      </c>
      <c r="E3140" s="31">
        <v>14</v>
      </c>
      <c r="F3140" s="31">
        <v>57</v>
      </c>
      <c r="G3140" s="31">
        <v>19627.5</v>
      </c>
      <c r="H3140" s="31">
        <v>274785</v>
      </c>
      <c r="I3140" s="32">
        <v>45688</v>
      </c>
      <c r="J3140" s="32">
        <v>45862</v>
      </c>
      <c r="K3140" s="31" t="s">
        <v>54</v>
      </c>
      <c r="L3140" s="33" t="s">
        <v>30</v>
      </c>
      <c r="M3140" s="13" t="str">
        <f>PROPER(TRIM(SUBSTITUTE(B3140,"###"," ")))</f>
        <v>Turn Pro</v>
      </c>
      <c r="N3140" s="13" t="str">
        <f>PROPER(TRIM(SUBSTITUTE(C3140,"###"," ")))</f>
        <v>Clothing</v>
      </c>
      <c r="O3140" s="13" t="str">
        <f>PROPER(TRIM(SUBSTITUTE(D3140,"###"," ")))</f>
        <v>Quickstock</v>
      </c>
      <c r="P3140" s="13" t="str">
        <f t="shared" si="343"/>
        <v>Turn Pro</v>
      </c>
      <c r="Q3140" s="34" t="str">
        <f t="shared" si="344"/>
        <v>Clothing</v>
      </c>
      <c r="R3140" s="13" t="str">
        <f t="shared" si="345"/>
        <v>Quickstock</v>
      </c>
      <c r="S3140" s="35">
        <f t="shared" si="346"/>
        <v>14</v>
      </c>
      <c r="T3140" s="35">
        <f t="shared" si="347"/>
        <v>57</v>
      </c>
      <c r="U3140" s="14">
        <f t="shared" si="348"/>
        <v>19627.5</v>
      </c>
      <c r="V3140" s="14">
        <f t="shared" si="349"/>
        <v>274785</v>
      </c>
      <c r="W3140" s="13" t="str">
        <v>Low Stock</v>
      </c>
      <c r="X3140" s="13" t="str">
        <v>Yes</v>
      </c>
      <c r="Y3140" s="13">
        <v>1</v>
      </c>
    </row>
    <row r="3141" spans="1:25" x14ac:dyDescent="0.3">
      <c r="A3141" s="31" t="s">
        <v>6184</v>
      </c>
      <c r="B3141" s="31" t="s">
        <v>2488</v>
      </c>
      <c r="C3141" s="31" t="s">
        <v>44</v>
      </c>
      <c r="D3141" s="31" t="s">
        <v>24</v>
      </c>
      <c r="E3141" s="31">
        <v>180</v>
      </c>
      <c r="F3141" s="31">
        <v>45</v>
      </c>
      <c r="G3141" s="31">
        <v>18465.560000000001</v>
      </c>
      <c r="H3141" s="31">
        <v>3323800.8</v>
      </c>
      <c r="I3141" s="32">
        <v>45718</v>
      </c>
      <c r="J3141" s="32">
        <v>45903</v>
      </c>
      <c r="K3141" s="31" t="s">
        <v>25</v>
      </c>
      <c r="L3141" s="33" t="s">
        <v>17</v>
      </c>
      <c r="M3141" s="13" t="str">
        <f>PROPER(TRIM(SUBSTITUTE(B3141,"###"," ")))</f>
        <v>Different Plus</v>
      </c>
      <c r="N3141" s="13" t="str">
        <f>PROPER(TRIM(SUBSTITUTE(C3141,"###"," ")))</f>
        <v>Groceries</v>
      </c>
      <c r="O3141" s="13" t="str">
        <f>PROPER(TRIM(SUBSTITUTE(D3141,"###"," ")))</f>
        <v>Omni Suppliers</v>
      </c>
      <c r="P3141" s="13" t="str">
        <f t="shared" si="343"/>
        <v>Different Plus</v>
      </c>
      <c r="Q3141" s="34" t="str">
        <f t="shared" si="344"/>
        <v>Groceries</v>
      </c>
      <c r="R3141" s="13" t="str">
        <f t="shared" si="345"/>
        <v>Omni Suppliers</v>
      </c>
      <c r="S3141" s="35">
        <f t="shared" si="346"/>
        <v>180</v>
      </c>
      <c r="T3141" s="35">
        <f t="shared" si="347"/>
        <v>45</v>
      </c>
      <c r="U3141" s="14">
        <f t="shared" si="348"/>
        <v>18465.560000000001</v>
      </c>
      <c r="V3141" s="14">
        <f t="shared" si="349"/>
        <v>3323800.8000000003</v>
      </c>
      <c r="W3141" s="13" t="str">
        <v>In Stock</v>
      </c>
      <c r="X3141" s="13" t="str">
        <v>No</v>
      </c>
      <c r="Y3141" s="13">
        <v>0</v>
      </c>
    </row>
    <row r="3142" spans="1:25" x14ac:dyDescent="0.3">
      <c r="A3142" s="31" t="s">
        <v>6185</v>
      </c>
      <c r="B3142" s="31" t="s">
        <v>919</v>
      </c>
      <c r="C3142" s="31" t="s">
        <v>14</v>
      </c>
      <c r="D3142" s="31" t="s">
        <v>45</v>
      </c>
      <c r="E3142" s="31">
        <v>122</v>
      </c>
      <c r="F3142" s="31">
        <v>86</v>
      </c>
      <c r="G3142" s="31">
        <v>11605.44</v>
      </c>
      <c r="H3142" s="31">
        <v>1415863.68</v>
      </c>
      <c r="I3142" s="32">
        <v>45851</v>
      </c>
      <c r="J3142" s="32">
        <v>45914</v>
      </c>
      <c r="K3142" s="31" t="s">
        <v>16</v>
      </c>
      <c r="L3142" s="33" t="s">
        <v>21</v>
      </c>
      <c r="M3142" s="13" t="str">
        <f>PROPER(TRIM(SUBSTITUTE(B3142,"###"," ")))</f>
        <v>Person Lite</v>
      </c>
      <c r="N3142" s="13" t="str">
        <f>PROPER(TRIM(SUBSTITUTE(C3142,"###"," ")))</f>
        <v>Clothing</v>
      </c>
      <c r="O3142" s="13" t="str">
        <f>PROPER(TRIM(SUBSTITUTE(D3142,"###"," ")))</f>
        <v>Retailmart Inc</v>
      </c>
      <c r="P3142" s="13" t="str">
        <f t="shared" si="343"/>
        <v>Person Lite</v>
      </c>
      <c r="Q3142" s="34" t="str">
        <f t="shared" si="344"/>
        <v>Clothing</v>
      </c>
      <c r="R3142" s="13" t="str">
        <f t="shared" si="345"/>
        <v>Retailmart Inc</v>
      </c>
      <c r="S3142" s="35">
        <f t="shared" si="346"/>
        <v>122</v>
      </c>
      <c r="T3142" s="35">
        <f t="shared" si="347"/>
        <v>86</v>
      </c>
      <c r="U3142" s="14">
        <f t="shared" si="348"/>
        <v>11605.44</v>
      </c>
      <c r="V3142" s="14">
        <f t="shared" si="349"/>
        <v>1415863.6800000002</v>
      </c>
      <c r="W3142" s="13" t="str">
        <v>In Stock</v>
      </c>
      <c r="X3142" s="13" t="str">
        <v>No</v>
      </c>
      <c r="Y3142" s="13">
        <v>0</v>
      </c>
    </row>
    <row r="3143" spans="1:25" x14ac:dyDescent="0.3">
      <c r="A3143" s="31" t="s">
        <v>6186</v>
      </c>
      <c r="B3143" s="31" t="s">
        <v>6187</v>
      </c>
      <c r="C3143" s="31" t="s">
        <v>28</v>
      </c>
      <c r="D3143" s="31" t="s">
        <v>53</v>
      </c>
      <c r="E3143" s="31">
        <v>107</v>
      </c>
      <c r="F3143" s="31">
        <v>79</v>
      </c>
      <c r="G3143" s="31">
        <v>698</v>
      </c>
      <c r="H3143" s="31">
        <v>74686</v>
      </c>
      <c r="I3143" s="32">
        <v>45722</v>
      </c>
      <c r="J3143" s="32">
        <v>45906</v>
      </c>
      <c r="K3143" s="31" t="s">
        <v>29</v>
      </c>
      <c r="L3143" s="33" t="s">
        <v>58</v>
      </c>
      <c r="M3143" s="13" t="str">
        <f>PROPER(TRIM(SUBSTITUTE(B3143,"###"," ")))</f>
        <v>Offer Max</v>
      </c>
      <c r="N3143" s="13" t="str">
        <f>PROPER(TRIM(SUBSTITUTE(C3143,"###"," ")))</f>
        <v>Furniture</v>
      </c>
      <c r="O3143" s="13" t="str">
        <f>PROPER(TRIM(SUBSTITUTE(D3143,"###"," ")))</f>
        <v>Abc Pvt Ltd</v>
      </c>
      <c r="P3143" s="13" t="str">
        <f t="shared" si="343"/>
        <v>Offer Max</v>
      </c>
      <c r="Q3143" s="34" t="str">
        <f t="shared" si="344"/>
        <v>Furniture</v>
      </c>
      <c r="R3143" s="13" t="str">
        <f t="shared" si="345"/>
        <v>Abc Pvt Ltd</v>
      </c>
      <c r="S3143" s="35">
        <f t="shared" si="346"/>
        <v>107</v>
      </c>
      <c r="T3143" s="35">
        <f t="shared" si="347"/>
        <v>79</v>
      </c>
      <c r="U3143" s="14">
        <f t="shared" si="348"/>
        <v>698</v>
      </c>
      <c r="V3143" s="14">
        <f t="shared" si="349"/>
        <v>74686</v>
      </c>
      <c r="W3143" s="13" t="str">
        <v>In Stock</v>
      </c>
      <c r="X3143" s="13" t="str">
        <v>No</v>
      </c>
      <c r="Y3143" s="13">
        <v>0</v>
      </c>
    </row>
    <row r="3144" spans="1:25" x14ac:dyDescent="0.3">
      <c r="A3144" s="31" t="s">
        <v>6188</v>
      </c>
      <c r="B3144" s="31" t="s">
        <v>6189</v>
      </c>
      <c r="C3144" s="31" t="s">
        <v>28</v>
      </c>
      <c r="D3144" s="31" t="s">
        <v>53</v>
      </c>
      <c r="E3144" s="31">
        <v>168</v>
      </c>
      <c r="F3144" s="31">
        <v>67</v>
      </c>
      <c r="G3144" s="31">
        <v>3357.83</v>
      </c>
      <c r="H3144" s="31">
        <v>564115.43999999994</v>
      </c>
      <c r="I3144" s="32">
        <v>45783</v>
      </c>
      <c r="J3144" s="32">
        <v>45932</v>
      </c>
      <c r="K3144" s="31" t="s">
        <v>25</v>
      </c>
      <c r="L3144" s="33" t="s">
        <v>21</v>
      </c>
      <c r="M3144" s="13" t="str">
        <f>PROPER(TRIM(SUBSTITUTE(B3144,"###"," ")))</f>
        <v>Able Mini</v>
      </c>
      <c r="N3144" s="13" t="str">
        <f>PROPER(TRIM(SUBSTITUTE(C3144,"###"," ")))</f>
        <v>Furniture</v>
      </c>
      <c r="O3144" s="13" t="str">
        <f>PROPER(TRIM(SUBSTITUTE(D3144,"###"," ")))</f>
        <v>Abc Pvt Ltd</v>
      </c>
      <c r="P3144" s="13" t="str">
        <f t="shared" si="343"/>
        <v>Able Mini</v>
      </c>
      <c r="Q3144" s="34" t="str">
        <f t="shared" si="344"/>
        <v>Furniture</v>
      </c>
      <c r="R3144" s="13" t="str">
        <f t="shared" si="345"/>
        <v>Abc Pvt Ltd</v>
      </c>
      <c r="S3144" s="35">
        <f t="shared" si="346"/>
        <v>168</v>
      </c>
      <c r="T3144" s="35">
        <f t="shared" si="347"/>
        <v>67</v>
      </c>
      <c r="U3144" s="14">
        <f t="shared" si="348"/>
        <v>3357.83</v>
      </c>
      <c r="V3144" s="14">
        <f t="shared" si="349"/>
        <v>564115.43999999994</v>
      </c>
      <c r="W3144" s="13" t="str">
        <v>In Stock</v>
      </c>
      <c r="X3144" s="13" t="str">
        <v>No</v>
      </c>
      <c r="Y3144" s="13">
        <v>0</v>
      </c>
    </row>
    <row r="3145" spans="1:25" x14ac:dyDescent="0.3">
      <c r="A3145" s="31" t="s">
        <v>6190</v>
      </c>
      <c r="B3145" s="31" t="s">
        <v>4614</v>
      </c>
      <c r="C3145" s="31" t="s">
        <v>28</v>
      </c>
      <c r="D3145" s="31" t="s">
        <v>45</v>
      </c>
      <c r="E3145" s="31">
        <v>35</v>
      </c>
      <c r="F3145" s="31">
        <v>43</v>
      </c>
      <c r="G3145" s="31">
        <v>19480.009999999998</v>
      </c>
      <c r="H3145" s="31">
        <v>681800.35</v>
      </c>
      <c r="I3145" s="32">
        <v>45785</v>
      </c>
      <c r="J3145" s="32">
        <v>45898</v>
      </c>
      <c r="K3145" s="31" t="s">
        <v>25</v>
      </c>
      <c r="L3145" s="33" t="s">
        <v>58</v>
      </c>
      <c r="M3145" s="13" t="str">
        <f>PROPER(TRIM(SUBSTITUTE(B3145,"###"," ")))</f>
        <v>Remember Max</v>
      </c>
      <c r="N3145" s="13" t="str">
        <f>PROPER(TRIM(SUBSTITUTE(C3145,"###"," ")))</f>
        <v>Furniture</v>
      </c>
      <c r="O3145" s="13" t="str">
        <f>PROPER(TRIM(SUBSTITUTE(D3145,"###"," ")))</f>
        <v>Retailmart Inc</v>
      </c>
      <c r="P3145" s="13" t="str">
        <f t="shared" si="343"/>
        <v>Remember Max</v>
      </c>
      <c r="Q3145" s="34" t="str">
        <f t="shared" si="344"/>
        <v>Furniture</v>
      </c>
      <c r="R3145" s="13" t="str">
        <f t="shared" si="345"/>
        <v>Retailmart Inc</v>
      </c>
      <c r="S3145" s="35">
        <f t="shared" si="346"/>
        <v>35</v>
      </c>
      <c r="T3145" s="35">
        <f t="shared" si="347"/>
        <v>43</v>
      </c>
      <c r="U3145" s="14">
        <f t="shared" si="348"/>
        <v>19480.009999999998</v>
      </c>
      <c r="V3145" s="14">
        <f t="shared" si="349"/>
        <v>681800.35</v>
      </c>
      <c r="W3145" s="13" t="str">
        <v>Low Stock</v>
      </c>
      <c r="X3145" s="13" t="str">
        <v>Yes</v>
      </c>
      <c r="Y3145" s="13">
        <v>1</v>
      </c>
    </row>
    <row r="3146" spans="1:25" x14ac:dyDescent="0.3">
      <c r="A3146" s="31" t="s">
        <v>6191</v>
      </c>
      <c r="B3146" s="31" t="s">
        <v>1931</v>
      </c>
      <c r="C3146" s="31" t="s">
        <v>20</v>
      </c>
      <c r="D3146" s="31" t="s">
        <v>45</v>
      </c>
      <c r="E3146" s="31">
        <v>148</v>
      </c>
      <c r="F3146" s="31">
        <v>37</v>
      </c>
      <c r="G3146" s="31">
        <v>15474.31</v>
      </c>
      <c r="H3146" s="31">
        <v>2290197.88</v>
      </c>
      <c r="I3146" s="32">
        <v>45749</v>
      </c>
      <c r="J3146" s="32">
        <v>45856</v>
      </c>
      <c r="K3146" s="31" t="s">
        <v>57</v>
      </c>
      <c r="L3146" s="33" t="s">
        <v>33</v>
      </c>
      <c r="M3146" s="13" t="str">
        <f>PROPER(TRIM(SUBSTITUTE(B3146,"###"," ")))</f>
        <v>Doctor Lite</v>
      </c>
      <c r="N3146" s="13" t="str">
        <f>PROPER(TRIM(SUBSTITUTE(C3146,"###"," ")))</f>
        <v>Toys</v>
      </c>
      <c r="O3146" s="13" t="str">
        <f>PROPER(TRIM(SUBSTITUTE(D3146,"###"," ")))</f>
        <v>Retailmart Inc</v>
      </c>
      <c r="P3146" s="13" t="str">
        <f t="shared" si="343"/>
        <v>Doctor Lite</v>
      </c>
      <c r="Q3146" s="34" t="str">
        <f t="shared" si="344"/>
        <v>Toys</v>
      </c>
      <c r="R3146" s="13" t="str">
        <f t="shared" si="345"/>
        <v>Retailmart Inc</v>
      </c>
      <c r="S3146" s="35">
        <f t="shared" si="346"/>
        <v>148</v>
      </c>
      <c r="T3146" s="35">
        <f t="shared" si="347"/>
        <v>37</v>
      </c>
      <c r="U3146" s="14">
        <f t="shared" si="348"/>
        <v>15474.31</v>
      </c>
      <c r="V3146" s="14">
        <f t="shared" si="349"/>
        <v>2290197.88</v>
      </c>
      <c r="W3146" s="13" t="str">
        <v>In Stock</v>
      </c>
      <c r="X3146" s="13" t="str">
        <v>No</v>
      </c>
      <c r="Y3146" s="13">
        <v>0</v>
      </c>
    </row>
    <row r="3147" spans="1:25" x14ac:dyDescent="0.3">
      <c r="A3147" s="31" t="s">
        <v>6192</v>
      </c>
      <c r="B3147" s="31" t="s">
        <v>6193</v>
      </c>
      <c r="C3147" s="31" t="s">
        <v>28</v>
      </c>
      <c r="D3147" s="31" t="s">
        <v>45</v>
      </c>
      <c r="E3147" s="31">
        <v>135</v>
      </c>
      <c r="F3147" s="31">
        <v>48</v>
      </c>
      <c r="G3147" s="31">
        <v>5411.5</v>
      </c>
      <c r="H3147" s="31">
        <v>730552.5</v>
      </c>
      <c r="I3147" s="32">
        <v>45767</v>
      </c>
      <c r="J3147" s="32">
        <v>45917</v>
      </c>
      <c r="K3147" s="13"/>
      <c r="L3147" s="33" t="s">
        <v>21</v>
      </c>
      <c r="M3147" s="13" t="str">
        <f>PROPER(TRIM(SUBSTITUTE(B3147,"###"," ")))</f>
        <v>Exactly Lite</v>
      </c>
      <c r="N3147" s="13" t="str">
        <f>PROPER(TRIM(SUBSTITUTE(C3147,"###"," ")))</f>
        <v>Furniture</v>
      </c>
      <c r="O3147" s="13" t="str">
        <f>PROPER(TRIM(SUBSTITUTE(D3147,"###"," ")))</f>
        <v>Retailmart Inc</v>
      </c>
      <c r="P3147" s="13" t="str">
        <f t="shared" si="343"/>
        <v>Exactly Lite</v>
      </c>
      <c r="Q3147" s="34" t="str">
        <f t="shared" si="344"/>
        <v>Furniture</v>
      </c>
      <c r="R3147" s="13" t="str">
        <f t="shared" si="345"/>
        <v>Retailmart Inc</v>
      </c>
      <c r="S3147" s="35">
        <f t="shared" si="346"/>
        <v>135</v>
      </c>
      <c r="T3147" s="35">
        <f t="shared" si="347"/>
        <v>48</v>
      </c>
      <c r="U3147" s="14">
        <f t="shared" si="348"/>
        <v>5411.5</v>
      </c>
      <c r="V3147" s="14">
        <f t="shared" si="349"/>
        <v>730552.5</v>
      </c>
      <c r="W3147" s="13" t="str">
        <v>In Stock</v>
      </c>
      <c r="X3147" s="13" t="str">
        <v>No</v>
      </c>
      <c r="Y3147" s="13">
        <v>0</v>
      </c>
    </row>
    <row r="3148" spans="1:25" x14ac:dyDescent="0.3">
      <c r="A3148" s="31" t="s">
        <v>6194</v>
      </c>
      <c r="B3148" s="31" t="s">
        <v>3766</v>
      </c>
      <c r="C3148" s="31" t="s">
        <v>28</v>
      </c>
      <c r="D3148" s="31" t="s">
        <v>53</v>
      </c>
      <c r="E3148" s="31">
        <v>87</v>
      </c>
      <c r="F3148" s="31">
        <v>77</v>
      </c>
      <c r="G3148" s="31">
        <v>10907.52</v>
      </c>
      <c r="H3148" s="31">
        <v>948954.24</v>
      </c>
      <c r="I3148" s="32">
        <v>45802</v>
      </c>
      <c r="J3148" s="32">
        <v>45928</v>
      </c>
      <c r="K3148" s="31" t="s">
        <v>16</v>
      </c>
      <c r="L3148" s="33" t="s">
        <v>33</v>
      </c>
      <c r="M3148" s="13" t="str">
        <f>PROPER(TRIM(SUBSTITUTE(B3148,"###"," ")))</f>
        <v>Trip Lite</v>
      </c>
      <c r="N3148" s="13" t="str">
        <f>PROPER(TRIM(SUBSTITUTE(C3148,"###"," ")))</f>
        <v>Furniture</v>
      </c>
      <c r="O3148" s="13" t="str">
        <f>PROPER(TRIM(SUBSTITUTE(D3148,"###"," ")))</f>
        <v>Abc Pvt Ltd</v>
      </c>
      <c r="P3148" s="13" t="str">
        <f t="shared" si="343"/>
        <v>Trip Lite</v>
      </c>
      <c r="Q3148" s="34" t="str">
        <f t="shared" si="344"/>
        <v>Furniture</v>
      </c>
      <c r="R3148" s="13" t="str">
        <f t="shared" si="345"/>
        <v>Abc Pvt Ltd</v>
      </c>
      <c r="S3148" s="35">
        <f t="shared" si="346"/>
        <v>87</v>
      </c>
      <c r="T3148" s="35">
        <f t="shared" si="347"/>
        <v>77</v>
      </c>
      <c r="U3148" s="14">
        <f t="shared" si="348"/>
        <v>10907.52</v>
      </c>
      <c r="V3148" s="14">
        <f t="shared" si="349"/>
        <v>948954.24</v>
      </c>
      <c r="W3148" s="13" t="str">
        <v>In Stock</v>
      </c>
      <c r="X3148" s="13" t="str">
        <v>No</v>
      </c>
      <c r="Y3148" s="13">
        <v>0</v>
      </c>
    </row>
    <row r="3149" spans="1:25" x14ac:dyDescent="0.3">
      <c r="A3149" s="31" t="s">
        <v>6195</v>
      </c>
      <c r="B3149" s="31" t="s">
        <v>6196</v>
      </c>
      <c r="C3149" s="31" t="s">
        <v>28</v>
      </c>
      <c r="D3149" s="31" t="s">
        <v>24</v>
      </c>
      <c r="E3149" s="31">
        <v>30</v>
      </c>
      <c r="F3149" s="31">
        <v>66</v>
      </c>
      <c r="G3149" s="31">
        <v>16348.52</v>
      </c>
      <c r="H3149" s="31">
        <v>490455.6</v>
      </c>
      <c r="I3149" s="32">
        <v>45814</v>
      </c>
      <c r="J3149" s="32">
        <v>45917</v>
      </c>
      <c r="K3149" s="31" t="s">
        <v>46</v>
      </c>
      <c r="L3149" s="33" t="s">
        <v>33</v>
      </c>
      <c r="M3149" s="13" t="str">
        <f>PROPER(TRIM(SUBSTITUTE(B3149,"###"," ")))</f>
        <v>Team Plus</v>
      </c>
      <c r="N3149" s="13" t="str">
        <f>PROPER(TRIM(SUBSTITUTE(C3149,"###"," ")))</f>
        <v>Furniture</v>
      </c>
      <c r="O3149" s="13" t="str">
        <f>PROPER(TRIM(SUBSTITUTE(D3149,"###"," ")))</f>
        <v>Omni Suppliers</v>
      </c>
      <c r="P3149" s="13" t="str">
        <f t="shared" si="343"/>
        <v>Team Plus</v>
      </c>
      <c r="Q3149" s="34" t="str">
        <f t="shared" si="344"/>
        <v>Furniture</v>
      </c>
      <c r="R3149" s="13" t="str">
        <f t="shared" si="345"/>
        <v>Omni Suppliers</v>
      </c>
      <c r="S3149" s="35">
        <f t="shared" si="346"/>
        <v>30</v>
      </c>
      <c r="T3149" s="35">
        <f t="shared" si="347"/>
        <v>66</v>
      </c>
      <c r="U3149" s="14">
        <f t="shared" si="348"/>
        <v>16348.52</v>
      </c>
      <c r="V3149" s="14">
        <f t="shared" si="349"/>
        <v>490455.60000000003</v>
      </c>
      <c r="W3149" s="13" t="str">
        <v>Low Stock</v>
      </c>
      <c r="X3149" s="13" t="str">
        <v>Yes</v>
      </c>
      <c r="Y3149" s="13">
        <v>1</v>
      </c>
    </row>
    <row r="3150" spans="1:25" x14ac:dyDescent="0.3">
      <c r="A3150" s="31" t="s">
        <v>6197</v>
      </c>
      <c r="B3150" s="31" t="s">
        <v>5301</v>
      </c>
      <c r="C3150" s="31" t="s">
        <v>28</v>
      </c>
      <c r="D3150" s="31" t="s">
        <v>15</v>
      </c>
      <c r="E3150" s="31">
        <v>194</v>
      </c>
      <c r="F3150" s="31">
        <v>91</v>
      </c>
      <c r="G3150" s="31">
        <v>18892.53</v>
      </c>
      <c r="H3150" s="31">
        <v>3665150.82</v>
      </c>
      <c r="I3150" s="32">
        <v>45850</v>
      </c>
      <c r="J3150" s="32">
        <v>45853</v>
      </c>
      <c r="K3150" s="31" t="s">
        <v>57</v>
      </c>
      <c r="L3150" s="33" t="s">
        <v>58</v>
      </c>
      <c r="M3150" s="13" t="str">
        <f>PROPER(TRIM(SUBSTITUTE(B3150,"###"," ")))</f>
        <v>Game Plus</v>
      </c>
      <c r="N3150" s="13" t="str">
        <f>PROPER(TRIM(SUBSTITUTE(C3150,"###"," ")))</f>
        <v>Furniture</v>
      </c>
      <c r="O3150" s="13" t="str">
        <f>PROPER(TRIM(SUBSTITUTE(D3150,"###"," ")))</f>
        <v>Global Traders</v>
      </c>
      <c r="P3150" s="13" t="str">
        <f t="shared" si="343"/>
        <v>Game Plus</v>
      </c>
      <c r="Q3150" s="34" t="str">
        <f t="shared" si="344"/>
        <v>Furniture</v>
      </c>
      <c r="R3150" s="13" t="str">
        <f t="shared" si="345"/>
        <v>Global Traders</v>
      </c>
      <c r="S3150" s="35">
        <f t="shared" si="346"/>
        <v>194</v>
      </c>
      <c r="T3150" s="35">
        <f t="shared" si="347"/>
        <v>91</v>
      </c>
      <c r="U3150" s="14">
        <f t="shared" si="348"/>
        <v>18892.53</v>
      </c>
      <c r="V3150" s="14">
        <f t="shared" si="349"/>
        <v>3665150.82</v>
      </c>
      <c r="W3150" s="13" t="str">
        <v>In Stock</v>
      </c>
      <c r="X3150" s="13" t="str">
        <v>No</v>
      </c>
      <c r="Y3150" s="13">
        <v>0</v>
      </c>
    </row>
    <row r="3151" spans="1:25" x14ac:dyDescent="0.3">
      <c r="A3151" s="31" t="s">
        <v>6198</v>
      </c>
      <c r="B3151" s="31" t="s">
        <v>699</v>
      </c>
      <c r="C3151" s="31" t="s">
        <v>14</v>
      </c>
      <c r="D3151" s="31" t="s">
        <v>24</v>
      </c>
      <c r="E3151" s="31">
        <v>142</v>
      </c>
      <c r="F3151" s="31">
        <v>97</v>
      </c>
      <c r="G3151" s="31">
        <v>4582.47</v>
      </c>
      <c r="H3151" s="31">
        <v>650710.74</v>
      </c>
      <c r="I3151" s="32">
        <v>45686</v>
      </c>
      <c r="J3151" s="32">
        <v>45916</v>
      </c>
      <c r="K3151" s="31" t="s">
        <v>57</v>
      </c>
      <c r="L3151" s="33" t="s">
        <v>21</v>
      </c>
      <c r="M3151" s="13" t="str">
        <f>PROPER(TRIM(SUBSTITUTE(B3151,"###"," ")))</f>
        <v>Step Mini</v>
      </c>
      <c r="N3151" s="13" t="str">
        <f>PROPER(TRIM(SUBSTITUTE(C3151,"###"," ")))</f>
        <v>Clothing</v>
      </c>
      <c r="O3151" s="13" t="str">
        <f>PROPER(TRIM(SUBSTITUTE(D3151,"###"," ")))</f>
        <v>Omni Suppliers</v>
      </c>
      <c r="P3151" s="13" t="str">
        <f t="shared" si="343"/>
        <v>Step Mini</v>
      </c>
      <c r="Q3151" s="34" t="str">
        <f t="shared" si="344"/>
        <v>Clothing</v>
      </c>
      <c r="R3151" s="13" t="str">
        <f t="shared" si="345"/>
        <v>Omni Suppliers</v>
      </c>
      <c r="S3151" s="35">
        <f t="shared" si="346"/>
        <v>142</v>
      </c>
      <c r="T3151" s="35">
        <f t="shared" si="347"/>
        <v>97</v>
      </c>
      <c r="U3151" s="14">
        <f t="shared" si="348"/>
        <v>4582.47</v>
      </c>
      <c r="V3151" s="14">
        <f t="shared" si="349"/>
        <v>650710.74</v>
      </c>
      <c r="W3151" s="13" t="str">
        <v>In Stock</v>
      </c>
      <c r="X3151" s="13" t="str">
        <v>No</v>
      </c>
      <c r="Y3151" s="13">
        <v>0</v>
      </c>
    </row>
    <row r="3152" spans="1:25" x14ac:dyDescent="0.3">
      <c r="A3152" s="31" t="s">
        <v>6202</v>
      </c>
      <c r="B3152" s="31" t="s">
        <v>6203</v>
      </c>
      <c r="C3152" s="31" t="s">
        <v>44</v>
      </c>
      <c r="D3152" s="31" t="s">
        <v>41</v>
      </c>
      <c r="E3152" s="31">
        <v>167</v>
      </c>
      <c r="F3152" s="31">
        <v>43</v>
      </c>
      <c r="G3152" s="31">
        <v>1089.18</v>
      </c>
      <c r="H3152" s="31">
        <v>181893.06</v>
      </c>
      <c r="I3152" s="32">
        <v>45769</v>
      </c>
      <c r="J3152" s="32">
        <v>45934</v>
      </c>
      <c r="K3152" s="31" t="s">
        <v>29</v>
      </c>
      <c r="L3152" s="33" t="s">
        <v>33</v>
      </c>
      <c r="M3152" s="13" t="str">
        <f>PROPER(TRIM(SUBSTITUTE(B3152,"###"," ")))</f>
        <v>Would Pro</v>
      </c>
      <c r="N3152" s="13" t="str">
        <f>PROPER(TRIM(SUBSTITUTE(C3152,"###"," ")))</f>
        <v>Groceries</v>
      </c>
      <c r="O3152" s="13" t="str">
        <f>PROPER(TRIM(SUBSTITUTE(D3152,"###"," ")))</f>
        <v>Quickstock</v>
      </c>
      <c r="P3152" s="13" t="str">
        <f t="shared" si="343"/>
        <v>Would Pro</v>
      </c>
      <c r="Q3152" s="34" t="str">
        <f t="shared" si="344"/>
        <v>Groceries</v>
      </c>
      <c r="R3152" s="13" t="str">
        <f t="shared" si="345"/>
        <v>Quickstock</v>
      </c>
      <c r="S3152" s="35">
        <f t="shared" si="346"/>
        <v>167</v>
      </c>
      <c r="T3152" s="35">
        <f t="shared" si="347"/>
        <v>43</v>
      </c>
      <c r="U3152" s="14">
        <f t="shared" si="348"/>
        <v>1089.18</v>
      </c>
      <c r="V3152" s="14">
        <f t="shared" si="349"/>
        <v>181893.06</v>
      </c>
      <c r="W3152" s="13" t="str">
        <v>In Stock</v>
      </c>
      <c r="X3152" s="13" t="str">
        <v>No</v>
      </c>
      <c r="Y3152" s="13">
        <v>0</v>
      </c>
    </row>
    <row r="3153" spans="1:25" x14ac:dyDescent="0.3">
      <c r="A3153" s="31" t="s">
        <v>6205</v>
      </c>
      <c r="B3153" s="31" t="s">
        <v>6206</v>
      </c>
      <c r="C3153" s="31" t="s">
        <v>20</v>
      </c>
      <c r="D3153" s="31" t="s">
        <v>41</v>
      </c>
      <c r="E3153" s="31">
        <v>60</v>
      </c>
      <c r="F3153" s="31">
        <v>61</v>
      </c>
      <c r="G3153" s="31">
        <v>16720.12</v>
      </c>
      <c r="H3153" s="31">
        <v>1003207.2</v>
      </c>
      <c r="I3153" s="32">
        <v>45744</v>
      </c>
      <c r="J3153" s="32">
        <v>45860</v>
      </c>
      <c r="K3153" s="31" t="s">
        <v>16</v>
      </c>
      <c r="L3153" s="33" t="s">
        <v>33</v>
      </c>
      <c r="M3153" s="13" t="str">
        <f>PROPER(TRIM(SUBSTITUTE(B3153,"###"," ")))</f>
        <v>Morning Mini</v>
      </c>
      <c r="N3153" s="13" t="str">
        <f>PROPER(TRIM(SUBSTITUTE(C3153,"###"," ")))</f>
        <v>Toys</v>
      </c>
      <c r="O3153" s="13" t="str">
        <f>PROPER(TRIM(SUBSTITUTE(D3153,"###"," ")))</f>
        <v>Quickstock</v>
      </c>
      <c r="P3153" s="13" t="str">
        <f t="shared" si="343"/>
        <v>Morning Mini</v>
      </c>
      <c r="Q3153" s="34" t="str">
        <f t="shared" si="344"/>
        <v>Toys</v>
      </c>
      <c r="R3153" s="13" t="str">
        <f t="shared" si="345"/>
        <v>Quickstock</v>
      </c>
      <c r="S3153" s="35">
        <f t="shared" si="346"/>
        <v>60</v>
      </c>
      <c r="T3153" s="35">
        <f t="shared" si="347"/>
        <v>61</v>
      </c>
      <c r="U3153" s="14">
        <f t="shared" si="348"/>
        <v>16720.12</v>
      </c>
      <c r="V3153" s="14">
        <f t="shared" si="349"/>
        <v>1003207.2</v>
      </c>
      <c r="W3153" s="13" t="str">
        <v>Low Stock</v>
      </c>
      <c r="X3153" s="13" t="str">
        <v>Yes</v>
      </c>
      <c r="Y3153" s="13">
        <v>1</v>
      </c>
    </row>
    <row r="3154" spans="1:25" x14ac:dyDescent="0.3">
      <c r="A3154" s="31" t="s">
        <v>6208</v>
      </c>
      <c r="B3154" s="31" t="s">
        <v>6209</v>
      </c>
      <c r="C3154" s="31" t="s">
        <v>14</v>
      </c>
      <c r="D3154" s="31" t="s">
        <v>24</v>
      </c>
      <c r="E3154" s="31">
        <v>13</v>
      </c>
      <c r="F3154" s="31">
        <v>22</v>
      </c>
      <c r="G3154" s="31">
        <v>1801</v>
      </c>
      <c r="H3154" s="31">
        <v>23413</v>
      </c>
      <c r="I3154" s="32">
        <v>45695</v>
      </c>
      <c r="J3154" s="32">
        <v>45928</v>
      </c>
      <c r="K3154" s="31" t="s">
        <v>54</v>
      </c>
      <c r="L3154" s="33" t="s">
        <v>21</v>
      </c>
      <c r="M3154" s="13" t="str">
        <f>PROPER(TRIM(SUBSTITUTE(B3154,"###"," ")))</f>
        <v>National Pro</v>
      </c>
      <c r="N3154" s="13" t="str">
        <f>PROPER(TRIM(SUBSTITUTE(C3154,"###"," ")))</f>
        <v>Clothing</v>
      </c>
      <c r="O3154" s="13" t="str">
        <f>PROPER(TRIM(SUBSTITUTE(D3154,"###"," ")))</f>
        <v>Omni Suppliers</v>
      </c>
      <c r="P3154" s="13" t="str">
        <f t="shared" si="343"/>
        <v>National Pro</v>
      </c>
      <c r="Q3154" s="34" t="str">
        <f t="shared" si="344"/>
        <v>Clothing</v>
      </c>
      <c r="R3154" s="13" t="str">
        <f t="shared" si="345"/>
        <v>Omni Suppliers</v>
      </c>
      <c r="S3154" s="35">
        <f t="shared" si="346"/>
        <v>13</v>
      </c>
      <c r="T3154" s="35">
        <f t="shared" si="347"/>
        <v>22</v>
      </c>
      <c r="U3154" s="14">
        <f t="shared" si="348"/>
        <v>1801</v>
      </c>
      <c r="V3154" s="14">
        <f t="shared" si="349"/>
        <v>23413</v>
      </c>
      <c r="W3154" s="13" t="str">
        <v>Low Stock</v>
      </c>
      <c r="X3154" s="13" t="str">
        <v>Yes</v>
      </c>
      <c r="Y3154" s="13">
        <v>1</v>
      </c>
    </row>
    <row r="3155" spans="1:25" x14ac:dyDescent="0.3">
      <c r="A3155" s="31" t="s">
        <v>6210</v>
      </c>
      <c r="B3155" s="31" t="s">
        <v>1344</v>
      </c>
      <c r="C3155" s="31" t="s">
        <v>14</v>
      </c>
      <c r="D3155" s="31" t="s">
        <v>41</v>
      </c>
      <c r="E3155" s="31">
        <v>175</v>
      </c>
      <c r="F3155" s="31">
        <v>29</v>
      </c>
      <c r="G3155" s="31">
        <v>10465.370000000001</v>
      </c>
      <c r="H3155" s="31">
        <v>1831439.75</v>
      </c>
      <c r="I3155" s="32">
        <v>45828</v>
      </c>
      <c r="J3155" s="32">
        <v>45852</v>
      </c>
      <c r="K3155" s="31" t="s">
        <v>16</v>
      </c>
      <c r="L3155" s="33" t="s">
        <v>33</v>
      </c>
      <c r="M3155" s="13" t="str">
        <f>PROPER(TRIM(SUBSTITUTE(B3155,"###"," ")))</f>
        <v>Within Pro</v>
      </c>
      <c r="N3155" s="13" t="str">
        <f>PROPER(TRIM(SUBSTITUTE(C3155,"###"," ")))</f>
        <v>Clothing</v>
      </c>
      <c r="O3155" s="13" t="str">
        <f>PROPER(TRIM(SUBSTITUTE(D3155,"###"," ")))</f>
        <v>Quickstock</v>
      </c>
      <c r="P3155" s="13" t="str">
        <f t="shared" si="343"/>
        <v>Within Pro</v>
      </c>
      <c r="Q3155" s="34" t="str">
        <f t="shared" si="344"/>
        <v>Clothing</v>
      </c>
      <c r="R3155" s="13" t="str">
        <f t="shared" si="345"/>
        <v>Quickstock</v>
      </c>
      <c r="S3155" s="35">
        <f t="shared" si="346"/>
        <v>175</v>
      </c>
      <c r="T3155" s="35">
        <f t="shared" si="347"/>
        <v>29</v>
      </c>
      <c r="U3155" s="14">
        <f t="shared" si="348"/>
        <v>10465.370000000001</v>
      </c>
      <c r="V3155" s="14">
        <f t="shared" si="349"/>
        <v>1831439.7500000002</v>
      </c>
      <c r="W3155" s="13" t="str">
        <v>In Stock</v>
      </c>
      <c r="X3155" s="13" t="str">
        <v>No</v>
      </c>
      <c r="Y3155" s="13">
        <v>0</v>
      </c>
    </row>
    <row r="3156" spans="1:25" x14ac:dyDescent="0.3">
      <c r="A3156" s="31" t="s">
        <v>6211</v>
      </c>
      <c r="B3156" s="31" t="s">
        <v>639</v>
      </c>
      <c r="C3156" s="31" t="s">
        <v>20</v>
      </c>
      <c r="D3156" s="31" t="s">
        <v>24</v>
      </c>
      <c r="E3156" s="31">
        <v>99</v>
      </c>
      <c r="F3156" s="31">
        <v>29</v>
      </c>
      <c r="G3156" s="31">
        <v>19178.080000000002</v>
      </c>
      <c r="H3156" s="31">
        <v>1898629.92</v>
      </c>
      <c r="I3156" s="32">
        <v>45814</v>
      </c>
      <c r="J3156" s="32">
        <v>45896</v>
      </c>
      <c r="K3156" s="31" t="s">
        <v>29</v>
      </c>
      <c r="L3156" s="33" t="s">
        <v>30</v>
      </c>
      <c r="M3156" s="13" t="str">
        <f>PROPER(TRIM(SUBSTITUTE(B3156,"###"," ")))</f>
        <v>Central Plus</v>
      </c>
      <c r="N3156" s="13" t="str">
        <f>PROPER(TRIM(SUBSTITUTE(C3156,"###"," ")))</f>
        <v>Toys</v>
      </c>
      <c r="O3156" s="13" t="str">
        <f>PROPER(TRIM(SUBSTITUTE(D3156,"###"," ")))</f>
        <v>Omni Suppliers</v>
      </c>
      <c r="P3156" s="13" t="str">
        <f t="shared" si="343"/>
        <v>Central Plus</v>
      </c>
      <c r="Q3156" s="34" t="str">
        <f t="shared" si="344"/>
        <v>Toys</v>
      </c>
      <c r="R3156" s="13" t="str">
        <f t="shared" si="345"/>
        <v>Omni Suppliers</v>
      </c>
      <c r="S3156" s="35">
        <f t="shared" si="346"/>
        <v>99</v>
      </c>
      <c r="T3156" s="35">
        <f t="shared" si="347"/>
        <v>29</v>
      </c>
      <c r="U3156" s="14">
        <f t="shared" si="348"/>
        <v>19178.080000000002</v>
      </c>
      <c r="V3156" s="14">
        <f t="shared" si="349"/>
        <v>1898629.9200000002</v>
      </c>
      <c r="W3156" s="13" t="str">
        <v>In Stock</v>
      </c>
      <c r="X3156" s="13" t="str">
        <v>No</v>
      </c>
      <c r="Y3156" s="13">
        <v>0</v>
      </c>
    </row>
    <row r="3157" spans="1:25" x14ac:dyDescent="0.3">
      <c r="A3157" s="31" t="s">
        <v>6212</v>
      </c>
      <c r="B3157" s="31" t="s">
        <v>3257</v>
      </c>
      <c r="C3157" s="31" t="s">
        <v>14</v>
      </c>
      <c r="D3157" s="31" t="s">
        <v>24</v>
      </c>
      <c r="E3157" s="31">
        <v>54</v>
      </c>
      <c r="F3157" s="31">
        <v>82</v>
      </c>
      <c r="G3157" s="31">
        <v>2978.6</v>
      </c>
      <c r="H3157" s="31">
        <v>160844.4</v>
      </c>
      <c r="I3157" s="32">
        <v>45717</v>
      </c>
      <c r="J3157" s="32">
        <v>45860</v>
      </c>
      <c r="K3157" s="31" t="s">
        <v>57</v>
      </c>
      <c r="L3157" s="33" t="s">
        <v>58</v>
      </c>
      <c r="M3157" s="13" t="str">
        <f>PROPER(TRIM(SUBSTITUTE(B3157,"###"," ")))</f>
        <v>Act Lite</v>
      </c>
      <c r="N3157" s="13" t="str">
        <f>PROPER(TRIM(SUBSTITUTE(C3157,"###"," ")))</f>
        <v>Clothing</v>
      </c>
      <c r="O3157" s="13" t="str">
        <f>PROPER(TRIM(SUBSTITUTE(D3157,"###"," ")))</f>
        <v>Omni Suppliers</v>
      </c>
      <c r="P3157" s="13" t="str">
        <f t="shared" si="343"/>
        <v>Act Lite</v>
      </c>
      <c r="Q3157" s="34" t="str">
        <f t="shared" si="344"/>
        <v>Clothing</v>
      </c>
      <c r="R3157" s="13" t="str">
        <f t="shared" si="345"/>
        <v>Omni Suppliers</v>
      </c>
      <c r="S3157" s="35">
        <f t="shared" si="346"/>
        <v>54</v>
      </c>
      <c r="T3157" s="35">
        <f t="shared" si="347"/>
        <v>82</v>
      </c>
      <c r="U3157" s="14">
        <f t="shared" si="348"/>
        <v>2978.6</v>
      </c>
      <c r="V3157" s="14">
        <f t="shared" si="349"/>
        <v>160844.4</v>
      </c>
      <c r="W3157" s="13" t="str">
        <v>Low Stock</v>
      </c>
      <c r="X3157" s="13" t="str">
        <v>Yes</v>
      </c>
      <c r="Y3157" s="13">
        <v>1</v>
      </c>
    </row>
    <row r="3158" spans="1:25" x14ac:dyDescent="0.3">
      <c r="A3158" s="31" t="s">
        <v>6213</v>
      </c>
      <c r="B3158" s="31" t="s">
        <v>6214</v>
      </c>
      <c r="C3158" s="31" t="s">
        <v>20</v>
      </c>
      <c r="D3158" s="31" t="s">
        <v>15</v>
      </c>
      <c r="E3158" s="13"/>
      <c r="F3158" s="31">
        <v>66</v>
      </c>
      <c r="G3158" s="31">
        <v>2143.54</v>
      </c>
      <c r="H3158" s="13"/>
      <c r="I3158" s="32">
        <v>45704</v>
      </c>
      <c r="J3158" s="32">
        <v>45908</v>
      </c>
      <c r="K3158" s="31" t="s">
        <v>25</v>
      </c>
      <c r="L3158" s="33" t="s">
        <v>33</v>
      </c>
      <c r="M3158" s="13" t="str">
        <f>PROPER(TRIM(SUBSTITUTE(B3158,"###"," ")))</f>
        <v>Pm Lite</v>
      </c>
      <c r="N3158" s="13" t="str">
        <f>PROPER(TRIM(SUBSTITUTE(C3158,"###"," ")))</f>
        <v>Toys</v>
      </c>
      <c r="O3158" s="13" t="str">
        <f>PROPER(TRIM(SUBSTITUTE(D3158,"###"," ")))</f>
        <v>Global Traders</v>
      </c>
      <c r="P3158" s="13" t="str">
        <f t="shared" si="343"/>
        <v>Pm Lite</v>
      </c>
      <c r="Q3158" s="34" t="str">
        <f t="shared" si="344"/>
        <v>Toys</v>
      </c>
      <c r="R3158" s="13" t="str">
        <f t="shared" si="345"/>
        <v>Global Traders</v>
      </c>
      <c r="S3158" s="35">
        <f t="shared" si="346"/>
        <v>0</v>
      </c>
      <c r="T3158" s="35">
        <f t="shared" si="347"/>
        <v>66</v>
      </c>
      <c r="U3158" s="14">
        <f t="shared" si="348"/>
        <v>2143.54</v>
      </c>
      <c r="V3158" s="14">
        <f t="shared" si="349"/>
        <v>0</v>
      </c>
      <c r="W3158" s="13" t="str">
        <v>Out of Stock</v>
      </c>
      <c r="X3158" s="13" t="str">
        <v>Yes</v>
      </c>
      <c r="Y3158" s="13">
        <v>1</v>
      </c>
    </row>
    <row r="3159" spans="1:25" x14ac:dyDescent="0.3">
      <c r="A3159" s="31" t="s">
        <v>6215</v>
      </c>
      <c r="B3159" s="31" t="s">
        <v>6216</v>
      </c>
      <c r="C3159" s="31" t="s">
        <v>40</v>
      </c>
      <c r="D3159" s="31" t="s">
        <v>53</v>
      </c>
      <c r="E3159" s="31">
        <v>51</v>
      </c>
      <c r="F3159" s="31">
        <v>37</v>
      </c>
      <c r="G3159" s="31">
        <v>17342.400000000001</v>
      </c>
      <c r="H3159" s="31">
        <v>884462.4</v>
      </c>
      <c r="I3159" s="32">
        <v>45758</v>
      </c>
      <c r="J3159" s="32">
        <v>45938</v>
      </c>
      <c r="K3159" s="13"/>
      <c r="L3159" s="33" t="s">
        <v>17</v>
      </c>
      <c r="M3159" s="13" t="str">
        <f>PROPER(TRIM(SUBSTITUTE(B3159,"###"," ")))</f>
        <v>Daughter Plus</v>
      </c>
      <c r="N3159" s="13" t="str">
        <f>PROPER(TRIM(SUBSTITUTE(C3159,"###"," ")))</f>
        <v>Electronics</v>
      </c>
      <c r="O3159" s="13" t="str">
        <f>PROPER(TRIM(SUBSTITUTE(D3159,"###"," ")))</f>
        <v>Abc Pvt Ltd</v>
      </c>
      <c r="P3159" s="13" t="str">
        <f t="shared" si="343"/>
        <v>Daughter Plus</v>
      </c>
      <c r="Q3159" s="34" t="str">
        <f t="shared" si="344"/>
        <v>Electronics</v>
      </c>
      <c r="R3159" s="13" t="str">
        <f t="shared" si="345"/>
        <v>Abc Pvt Ltd</v>
      </c>
      <c r="S3159" s="35">
        <f t="shared" si="346"/>
        <v>51</v>
      </c>
      <c r="T3159" s="35">
        <f t="shared" si="347"/>
        <v>37</v>
      </c>
      <c r="U3159" s="14">
        <f t="shared" si="348"/>
        <v>17342.400000000001</v>
      </c>
      <c r="V3159" s="14">
        <f t="shared" si="349"/>
        <v>884462.4</v>
      </c>
      <c r="W3159" s="13" t="str">
        <v>In Stock</v>
      </c>
      <c r="X3159" s="13" t="str">
        <v>No</v>
      </c>
      <c r="Y3159" s="13">
        <v>0</v>
      </c>
    </row>
    <row r="3160" spans="1:25" x14ac:dyDescent="0.3">
      <c r="A3160" s="31" t="s">
        <v>6217</v>
      </c>
      <c r="B3160" s="31" t="s">
        <v>1899</v>
      </c>
      <c r="C3160" s="31" t="s">
        <v>44</v>
      </c>
      <c r="D3160" s="31" t="s">
        <v>15</v>
      </c>
      <c r="E3160" s="31">
        <v>63</v>
      </c>
      <c r="F3160" s="31">
        <v>91</v>
      </c>
      <c r="G3160" s="31">
        <v>12288.48</v>
      </c>
      <c r="H3160" s="31">
        <v>774174.24</v>
      </c>
      <c r="I3160" s="32">
        <v>45770</v>
      </c>
      <c r="J3160" s="32">
        <v>45927</v>
      </c>
      <c r="K3160" s="31" t="s">
        <v>29</v>
      </c>
      <c r="L3160" s="33" t="s">
        <v>17</v>
      </c>
      <c r="M3160" s="13" t="str">
        <f>PROPER(TRIM(SUBSTITUTE(B3160,"###"," ")))</f>
        <v>Professional Mini</v>
      </c>
      <c r="N3160" s="13" t="str">
        <f>PROPER(TRIM(SUBSTITUTE(C3160,"###"," ")))</f>
        <v>Groceries</v>
      </c>
      <c r="O3160" s="13" t="str">
        <f>PROPER(TRIM(SUBSTITUTE(D3160,"###"," ")))</f>
        <v>Global Traders</v>
      </c>
      <c r="P3160" s="13" t="str">
        <f t="shared" si="343"/>
        <v>Professional Mini</v>
      </c>
      <c r="Q3160" s="34" t="str">
        <f t="shared" si="344"/>
        <v>Groceries</v>
      </c>
      <c r="R3160" s="13" t="str">
        <f t="shared" si="345"/>
        <v>Global Traders</v>
      </c>
      <c r="S3160" s="35">
        <f t="shared" si="346"/>
        <v>63</v>
      </c>
      <c r="T3160" s="35">
        <f t="shared" si="347"/>
        <v>91</v>
      </c>
      <c r="U3160" s="14">
        <f t="shared" si="348"/>
        <v>12288.48</v>
      </c>
      <c r="V3160" s="14">
        <f t="shared" si="349"/>
        <v>774174.24</v>
      </c>
      <c r="W3160" s="13" t="str">
        <v>Low Stock</v>
      </c>
      <c r="X3160" s="13" t="str">
        <v>Yes</v>
      </c>
      <c r="Y3160" s="13">
        <v>1</v>
      </c>
    </row>
    <row r="3161" spans="1:25" x14ac:dyDescent="0.3">
      <c r="A3161" s="31" t="s">
        <v>6219</v>
      </c>
      <c r="B3161" s="31" t="s">
        <v>6220</v>
      </c>
      <c r="C3161" s="31" t="s">
        <v>20</v>
      </c>
      <c r="D3161" s="31" t="s">
        <v>45</v>
      </c>
      <c r="E3161" s="31">
        <v>106</v>
      </c>
      <c r="F3161" s="31">
        <v>91</v>
      </c>
      <c r="G3161" s="31">
        <v>19063.28</v>
      </c>
      <c r="H3161" s="31">
        <v>2020707.68</v>
      </c>
      <c r="I3161" s="32">
        <v>45670</v>
      </c>
      <c r="J3161" s="32">
        <v>45936</v>
      </c>
      <c r="K3161" s="31" t="s">
        <v>29</v>
      </c>
      <c r="L3161" s="33" t="s">
        <v>17</v>
      </c>
      <c r="M3161" s="13" t="str">
        <f>PROPER(TRIM(SUBSTITUTE(B3161,"###"," ")))</f>
        <v>Upon Max</v>
      </c>
      <c r="N3161" s="13" t="str">
        <f>PROPER(TRIM(SUBSTITUTE(C3161,"###"," ")))</f>
        <v>Toys</v>
      </c>
      <c r="O3161" s="13" t="str">
        <f>PROPER(TRIM(SUBSTITUTE(D3161,"###"," ")))</f>
        <v>Retailmart Inc</v>
      </c>
      <c r="P3161" s="13" t="str">
        <f t="shared" si="343"/>
        <v>Upon Max</v>
      </c>
      <c r="Q3161" s="34" t="str">
        <f t="shared" si="344"/>
        <v>Toys</v>
      </c>
      <c r="R3161" s="13" t="str">
        <f t="shared" si="345"/>
        <v>Retailmart Inc</v>
      </c>
      <c r="S3161" s="35">
        <f t="shared" si="346"/>
        <v>106</v>
      </c>
      <c r="T3161" s="35">
        <f t="shared" si="347"/>
        <v>91</v>
      </c>
      <c r="U3161" s="14">
        <f t="shared" si="348"/>
        <v>19063.28</v>
      </c>
      <c r="V3161" s="14">
        <f t="shared" si="349"/>
        <v>2020707.68</v>
      </c>
      <c r="W3161" s="13" t="str">
        <v>In Stock</v>
      </c>
      <c r="X3161" s="13" t="str">
        <v>No</v>
      </c>
      <c r="Y3161" s="13">
        <v>0</v>
      </c>
    </row>
    <row r="3162" spans="1:25" x14ac:dyDescent="0.3">
      <c r="A3162" s="31" t="s">
        <v>6221</v>
      </c>
      <c r="B3162" s="31" t="s">
        <v>6222</v>
      </c>
      <c r="C3162" s="31" t="s">
        <v>20</v>
      </c>
      <c r="D3162" s="31" t="s">
        <v>53</v>
      </c>
      <c r="E3162" s="31">
        <v>198</v>
      </c>
      <c r="F3162" s="31">
        <v>46</v>
      </c>
      <c r="G3162" s="31">
        <v>2289.84</v>
      </c>
      <c r="H3162" s="31">
        <v>453388.32</v>
      </c>
      <c r="I3162" s="32">
        <v>45679</v>
      </c>
      <c r="J3162" s="32">
        <v>45926</v>
      </c>
      <c r="K3162" s="31" t="s">
        <v>29</v>
      </c>
      <c r="L3162" s="33" t="s">
        <v>17</v>
      </c>
      <c r="M3162" s="13" t="str">
        <f>PROPER(TRIM(SUBSTITUTE(B3162,"###"," ")))</f>
        <v>Work Plus</v>
      </c>
      <c r="N3162" s="13" t="str">
        <f>PROPER(TRIM(SUBSTITUTE(C3162,"###"," ")))</f>
        <v>Toys</v>
      </c>
      <c r="O3162" s="13" t="str">
        <f>PROPER(TRIM(SUBSTITUTE(D3162,"###"," ")))</f>
        <v>Abc Pvt Ltd</v>
      </c>
      <c r="P3162" s="13" t="str">
        <f t="shared" si="343"/>
        <v>Work Plus</v>
      </c>
      <c r="Q3162" s="34" t="str">
        <f t="shared" si="344"/>
        <v>Toys</v>
      </c>
      <c r="R3162" s="13" t="str">
        <f t="shared" si="345"/>
        <v>Abc Pvt Ltd</v>
      </c>
      <c r="S3162" s="35">
        <f t="shared" si="346"/>
        <v>198</v>
      </c>
      <c r="T3162" s="35">
        <f t="shared" si="347"/>
        <v>46</v>
      </c>
      <c r="U3162" s="14">
        <f t="shared" si="348"/>
        <v>2289.84</v>
      </c>
      <c r="V3162" s="14">
        <f t="shared" si="349"/>
        <v>453388.32</v>
      </c>
      <c r="W3162" s="13" t="str">
        <v>In Stock</v>
      </c>
      <c r="X3162" s="13" t="str">
        <v>No</v>
      </c>
      <c r="Y3162" s="13">
        <v>0</v>
      </c>
    </row>
    <row r="3163" spans="1:25" x14ac:dyDescent="0.3">
      <c r="A3163" s="31" t="s">
        <v>6223</v>
      </c>
      <c r="B3163" s="31" t="s">
        <v>6224</v>
      </c>
      <c r="C3163" s="31" t="s">
        <v>14</v>
      </c>
      <c r="D3163" s="31" t="s">
        <v>24</v>
      </c>
      <c r="E3163" s="31">
        <v>120</v>
      </c>
      <c r="F3163" s="31">
        <v>67</v>
      </c>
      <c r="G3163" s="31">
        <v>15251.3</v>
      </c>
      <c r="H3163" s="31">
        <v>1830156</v>
      </c>
      <c r="I3163" s="32">
        <v>45755</v>
      </c>
      <c r="J3163" s="32">
        <v>45900</v>
      </c>
      <c r="K3163" s="13"/>
      <c r="L3163" s="33" t="s">
        <v>21</v>
      </c>
      <c r="M3163" s="13" t="str">
        <f>PROPER(TRIM(SUBSTITUTE(B3163,"###"," ")))</f>
        <v>Partner Plus</v>
      </c>
      <c r="N3163" s="13" t="str">
        <f>PROPER(TRIM(SUBSTITUTE(C3163,"###"," ")))</f>
        <v>Clothing</v>
      </c>
      <c r="O3163" s="13" t="str">
        <f>PROPER(TRIM(SUBSTITUTE(D3163,"###"," ")))</f>
        <v>Omni Suppliers</v>
      </c>
      <c r="P3163" s="13" t="str">
        <f t="shared" si="343"/>
        <v>Partner Plus</v>
      </c>
      <c r="Q3163" s="34" t="str">
        <f t="shared" si="344"/>
        <v>Clothing</v>
      </c>
      <c r="R3163" s="13" t="str">
        <f t="shared" si="345"/>
        <v>Omni Suppliers</v>
      </c>
      <c r="S3163" s="35">
        <f t="shared" si="346"/>
        <v>120</v>
      </c>
      <c r="T3163" s="35">
        <f t="shared" si="347"/>
        <v>67</v>
      </c>
      <c r="U3163" s="14">
        <f t="shared" si="348"/>
        <v>15251.3</v>
      </c>
      <c r="V3163" s="14">
        <f t="shared" si="349"/>
        <v>1830156</v>
      </c>
      <c r="W3163" s="13" t="str">
        <v>In Stock</v>
      </c>
      <c r="X3163" s="13" t="str">
        <v>No</v>
      </c>
      <c r="Y3163" s="13">
        <v>0</v>
      </c>
    </row>
    <row r="3164" spans="1:25" x14ac:dyDescent="0.3">
      <c r="A3164" s="31" t="s">
        <v>6226</v>
      </c>
      <c r="B3164" s="31" t="s">
        <v>6227</v>
      </c>
      <c r="C3164" s="31" t="s">
        <v>20</v>
      </c>
      <c r="D3164" s="31" t="s">
        <v>41</v>
      </c>
      <c r="E3164" s="31">
        <v>184</v>
      </c>
      <c r="F3164" s="31">
        <v>75</v>
      </c>
      <c r="G3164" s="31">
        <v>15180.57</v>
      </c>
      <c r="H3164" s="31">
        <v>2793224.88</v>
      </c>
      <c r="I3164" s="32">
        <v>45694</v>
      </c>
      <c r="J3164" s="32">
        <v>45935</v>
      </c>
      <c r="K3164" s="31" t="s">
        <v>16</v>
      </c>
      <c r="L3164" s="33" t="s">
        <v>21</v>
      </c>
      <c r="M3164" s="13" t="str">
        <f>PROPER(TRIM(SUBSTITUTE(B3164,"###"," ")))</f>
        <v>Girl Lite</v>
      </c>
      <c r="N3164" s="13" t="str">
        <f>PROPER(TRIM(SUBSTITUTE(C3164,"###"," ")))</f>
        <v>Toys</v>
      </c>
      <c r="O3164" s="13" t="str">
        <f>PROPER(TRIM(SUBSTITUTE(D3164,"###"," ")))</f>
        <v>Quickstock</v>
      </c>
      <c r="P3164" s="13" t="str">
        <f t="shared" si="343"/>
        <v>Girl Lite</v>
      </c>
      <c r="Q3164" s="34" t="str">
        <f t="shared" si="344"/>
        <v>Toys</v>
      </c>
      <c r="R3164" s="13" t="str">
        <f t="shared" si="345"/>
        <v>Quickstock</v>
      </c>
      <c r="S3164" s="35">
        <f t="shared" si="346"/>
        <v>184</v>
      </c>
      <c r="T3164" s="35">
        <f t="shared" si="347"/>
        <v>75</v>
      </c>
      <c r="U3164" s="14">
        <f t="shared" si="348"/>
        <v>15180.57</v>
      </c>
      <c r="V3164" s="14">
        <f t="shared" si="349"/>
        <v>2793224.88</v>
      </c>
      <c r="W3164" s="13" t="str">
        <v>In Stock</v>
      </c>
      <c r="X3164" s="13" t="str">
        <v>No</v>
      </c>
      <c r="Y3164" s="13">
        <v>0</v>
      </c>
    </row>
    <row r="3165" spans="1:25" x14ac:dyDescent="0.3">
      <c r="A3165" s="31" t="s">
        <v>6228</v>
      </c>
      <c r="B3165" s="31" t="s">
        <v>6229</v>
      </c>
      <c r="C3165" s="31" t="s">
        <v>14</v>
      </c>
      <c r="D3165" s="31" t="s">
        <v>45</v>
      </c>
      <c r="E3165" s="31">
        <v>57</v>
      </c>
      <c r="F3165" s="13"/>
      <c r="G3165" s="31">
        <v>1072.8399999999999</v>
      </c>
      <c r="H3165" s="31">
        <v>61151.88</v>
      </c>
      <c r="I3165" s="32">
        <v>45744</v>
      </c>
      <c r="J3165" s="32">
        <v>45871</v>
      </c>
      <c r="K3165" s="31" t="s">
        <v>25</v>
      </c>
      <c r="L3165" s="33" t="s">
        <v>17</v>
      </c>
      <c r="M3165" s="13" t="str">
        <f>PROPER(TRIM(SUBSTITUTE(B3165,"###"," ")))</f>
        <v>Commercial Max</v>
      </c>
      <c r="N3165" s="13" t="str">
        <f>PROPER(TRIM(SUBSTITUTE(C3165,"###"," ")))</f>
        <v>Clothing</v>
      </c>
      <c r="O3165" s="13" t="str">
        <f>PROPER(TRIM(SUBSTITUTE(D3165,"###"," ")))</f>
        <v>Retailmart Inc</v>
      </c>
      <c r="P3165" s="13" t="str">
        <f t="shared" si="343"/>
        <v>Commercial Max</v>
      </c>
      <c r="Q3165" s="34" t="str">
        <f t="shared" si="344"/>
        <v>Clothing</v>
      </c>
      <c r="R3165" s="13" t="str">
        <f t="shared" si="345"/>
        <v>Retailmart Inc</v>
      </c>
      <c r="S3165" s="35">
        <f t="shared" si="346"/>
        <v>57</v>
      </c>
      <c r="T3165" s="35">
        <f t="shared" si="347"/>
        <v>0</v>
      </c>
      <c r="U3165" s="14">
        <f t="shared" si="348"/>
        <v>1072.8399999999999</v>
      </c>
      <c r="V3165" s="14">
        <f t="shared" si="349"/>
        <v>61151.88</v>
      </c>
      <c r="W3165" s="13" t="str">
        <v>In Stock</v>
      </c>
      <c r="X3165" s="13" t="str">
        <v>No</v>
      </c>
      <c r="Y3165" s="13">
        <v>0</v>
      </c>
    </row>
    <row r="3166" spans="1:25" x14ac:dyDescent="0.3">
      <c r="A3166" s="31" t="s">
        <v>6230</v>
      </c>
      <c r="B3166" s="31" t="s">
        <v>2434</v>
      </c>
      <c r="C3166" s="31" t="s">
        <v>44</v>
      </c>
      <c r="D3166" s="31" t="s">
        <v>53</v>
      </c>
      <c r="E3166" s="31">
        <v>185</v>
      </c>
      <c r="F3166" s="31">
        <v>50</v>
      </c>
      <c r="G3166" s="31">
        <v>1217.0999999999999</v>
      </c>
      <c r="H3166" s="31">
        <v>225163.5</v>
      </c>
      <c r="I3166" s="32">
        <v>45748</v>
      </c>
      <c r="J3166" s="32">
        <v>45861</v>
      </c>
      <c r="K3166" s="31" t="s">
        <v>46</v>
      </c>
      <c r="L3166" s="33" t="s">
        <v>17</v>
      </c>
      <c r="M3166" s="13" t="str">
        <f>PROPER(TRIM(SUBSTITUTE(B3166,"###"," ")))</f>
        <v>Help X</v>
      </c>
      <c r="N3166" s="13" t="str">
        <f>PROPER(TRIM(SUBSTITUTE(C3166,"###"," ")))</f>
        <v>Groceries</v>
      </c>
      <c r="O3166" s="13" t="str">
        <f>PROPER(TRIM(SUBSTITUTE(D3166,"###"," ")))</f>
        <v>Abc Pvt Ltd</v>
      </c>
      <c r="P3166" s="13" t="str">
        <f t="shared" si="343"/>
        <v>Help X</v>
      </c>
      <c r="Q3166" s="34" t="str">
        <f t="shared" si="344"/>
        <v>Groceries</v>
      </c>
      <c r="R3166" s="13" t="str">
        <f t="shared" si="345"/>
        <v>Abc Pvt Ltd</v>
      </c>
      <c r="S3166" s="35">
        <f t="shared" si="346"/>
        <v>185</v>
      </c>
      <c r="T3166" s="35">
        <f t="shared" si="347"/>
        <v>50</v>
      </c>
      <c r="U3166" s="14">
        <f t="shared" si="348"/>
        <v>1217.0999999999999</v>
      </c>
      <c r="V3166" s="14">
        <f t="shared" si="349"/>
        <v>225163.49999999997</v>
      </c>
      <c r="W3166" s="13" t="str">
        <v>In Stock</v>
      </c>
      <c r="X3166" s="13" t="str">
        <v>No</v>
      </c>
      <c r="Y3166" s="13">
        <v>0</v>
      </c>
    </row>
    <row r="3167" spans="1:25" x14ac:dyDescent="0.3">
      <c r="A3167" s="31" t="s">
        <v>6231</v>
      </c>
      <c r="B3167" s="31" t="s">
        <v>6232</v>
      </c>
      <c r="C3167" s="31" t="s">
        <v>14</v>
      </c>
      <c r="D3167" s="31" t="s">
        <v>15</v>
      </c>
      <c r="E3167" s="31">
        <v>118</v>
      </c>
      <c r="F3167" s="31">
        <v>94</v>
      </c>
      <c r="G3167" s="31">
        <v>16676.47</v>
      </c>
      <c r="H3167" s="31">
        <v>1967823.46</v>
      </c>
      <c r="I3167" s="32">
        <v>45742</v>
      </c>
      <c r="J3167" s="32">
        <v>45919</v>
      </c>
      <c r="K3167" s="31" t="s">
        <v>29</v>
      </c>
      <c r="L3167" s="33" t="s">
        <v>17</v>
      </c>
      <c r="M3167" s="13" t="str">
        <f>PROPER(TRIM(SUBSTITUTE(B3167,"###"," ")))</f>
        <v>Design Max</v>
      </c>
      <c r="N3167" s="13" t="str">
        <f>PROPER(TRIM(SUBSTITUTE(C3167,"###"," ")))</f>
        <v>Clothing</v>
      </c>
      <c r="O3167" s="13" t="str">
        <f>PROPER(TRIM(SUBSTITUTE(D3167,"###"," ")))</f>
        <v>Global Traders</v>
      </c>
      <c r="P3167" s="13" t="str">
        <f t="shared" si="343"/>
        <v>Design Max</v>
      </c>
      <c r="Q3167" s="34" t="str">
        <f t="shared" si="344"/>
        <v>Clothing</v>
      </c>
      <c r="R3167" s="13" t="str">
        <f t="shared" si="345"/>
        <v>Global Traders</v>
      </c>
      <c r="S3167" s="35">
        <f t="shared" si="346"/>
        <v>118</v>
      </c>
      <c r="T3167" s="35">
        <f t="shared" si="347"/>
        <v>94</v>
      </c>
      <c r="U3167" s="14">
        <f t="shared" si="348"/>
        <v>16676.47</v>
      </c>
      <c r="V3167" s="14">
        <f t="shared" si="349"/>
        <v>1967823.4600000002</v>
      </c>
      <c r="W3167" s="13" t="str">
        <v>In Stock</v>
      </c>
      <c r="X3167" s="13" t="str">
        <v>No</v>
      </c>
      <c r="Y3167" s="13">
        <v>0</v>
      </c>
    </row>
    <row r="3168" spans="1:25" x14ac:dyDescent="0.3">
      <c r="A3168" s="31" t="s">
        <v>6234</v>
      </c>
      <c r="B3168" s="31" t="s">
        <v>6235</v>
      </c>
      <c r="C3168" s="31" t="s">
        <v>44</v>
      </c>
      <c r="D3168" s="31" t="s">
        <v>41</v>
      </c>
      <c r="E3168" s="31">
        <v>37</v>
      </c>
      <c r="F3168" s="31">
        <v>81</v>
      </c>
      <c r="G3168" s="31">
        <v>966.3</v>
      </c>
      <c r="H3168" s="31">
        <v>35753.1</v>
      </c>
      <c r="I3168" s="32">
        <v>45696</v>
      </c>
      <c r="J3168" s="32">
        <v>45900</v>
      </c>
      <c r="K3168" s="31" t="s">
        <v>46</v>
      </c>
      <c r="L3168" s="33" t="s">
        <v>33</v>
      </c>
      <c r="M3168" s="13" t="str">
        <f>PROPER(TRIM(SUBSTITUTE(B3168,"###"," ")))</f>
        <v>Yard Max</v>
      </c>
      <c r="N3168" s="13" t="str">
        <f>PROPER(TRIM(SUBSTITUTE(C3168,"###"," ")))</f>
        <v>Groceries</v>
      </c>
      <c r="O3168" s="13" t="str">
        <f>PROPER(TRIM(SUBSTITUTE(D3168,"###"," ")))</f>
        <v>Quickstock</v>
      </c>
      <c r="P3168" s="13" t="str">
        <f t="shared" si="343"/>
        <v>Yard Max</v>
      </c>
      <c r="Q3168" s="34" t="str">
        <f t="shared" si="344"/>
        <v>Groceries</v>
      </c>
      <c r="R3168" s="13" t="str">
        <f t="shared" si="345"/>
        <v>Quickstock</v>
      </c>
      <c r="S3168" s="35">
        <f t="shared" si="346"/>
        <v>37</v>
      </c>
      <c r="T3168" s="35">
        <f t="shared" si="347"/>
        <v>81</v>
      </c>
      <c r="U3168" s="14">
        <f t="shared" si="348"/>
        <v>966.3</v>
      </c>
      <c r="V3168" s="14">
        <f t="shared" si="349"/>
        <v>35753.1</v>
      </c>
      <c r="W3168" s="13" t="str">
        <v>Low Stock</v>
      </c>
      <c r="X3168" s="13" t="str">
        <v>Yes</v>
      </c>
      <c r="Y3168" s="13">
        <v>1</v>
      </c>
    </row>
    <row r="3169" spans="1:25" x14ac:dyDescent="0.3">
      <c r="A3169" s="31" t="s">
        <v>6236</v>
      </c>
      <c r="B3169" s="31" t="s">
        <v>6237</v>
      </c>
      <c r="C3169" s="31" t="s">
        <v>14</v>
      </c>
      <c r="D3169" s="31" t="s">
        <v>53</v>
      </c>
      <c r="E3169" s="31">
        <v>167</v>
      </c>
      <c r="F3169" s="31">
        <v>45</v>
      </c>
      <c r="G3169" s="31">
        <v>18590.5</v>
      </c>
      <c r="H3169" s="31">
        <v>3104613.5</v>
      </c>
      <c r="I3169" s="32">
        <v>45748</v>
      </c>
      <c r="J3169" s="32">
        <v>45916</v>
      </c>
      <c r="K3169" s="31" t="s">
        <v>57</v>
      </c>
      <c r="L3169" s="33" t="s">
        <v>30</v>
      </c>
      <c r="M3169" s="13" t="str">
        <f>PROPER(TRIM(SUBSTITUTE(B3169,"###"," ")))</f>
        <v>Threat X</v>
      </c>
      <c r="N3169" s="13" t="str">
        <f>PROPER(TRIM(SUBSTITUTE(C3169,"###"," ")))</f>
        <v>Clothing</v>
      </c>
      <c r="O3169" s="13" t="str">
        <f>PROPER(TRIM(SUBSTITUTE(D3169,"###"," ")))</f>
        <v>Abc Pvt Ltd</v>
      </c>
      <c r="P3169" s="13" t="str">
        <f t="shared" si="343"/>
        <v>Threat X</v>
      </c>
      <c r="Q3169" s="34" t="str">
        <f t="shared" si="344"/>
        <v>Clothing</v>
      </c>
      <c r="R3169" s="13" t="str">
        <f t="shared" si="345"/>
        <v>Abc Pvt Ltd</v>
      </c>
      <c r="S3169" s="35">
        <f t="shared" si="346"/>
        <v>167</v>
      </c>
      <c r="T3169" s="35">
        <f t="shared" si="347"/>
        <v>45</v>
      </c>
      <c r="U3169" s="14">
        <f t="shared" si="348"/>
        <v>18590.5</v>
      </c>
      <c r="V3169" s="14">
        <f t="shared" si="349"/>
        <v>3104613.5</v>
      </c>
      <c r="W3169" s="13" t="str">
        <v>In Stock</v>
      </c>
      <c r="X3169" s="13" t="str">
        <v>No</v>
      </c>
      <c r="Y3169" s="13">
        <v>0</v>
      </c>
    </row>
    <row r="3170" spans="1:25" x14ac:dyDescent="0.3">
      <c r="A3170" s="31" t="s">
        <v>6239</v>
      </c>
      <c r="B3170" s="31" t="s">
        <v>6240</v>
      </c>
      <c r="C3170" s="31" t="s">
        <v>14</v>
      </c>
      <c r="D3170" s="31" t="s">
        <v>41</v>
      </c>
      <c r="E3170" s="31">
        <v>141</v>
      </c>
      <c r="F3170" s="31">
        <v>66</v>
      </c>
      <c r="G3170" s="31">
        <v>8649.67</v>
      </c>
      <c r="H3170" s="31">
        <v>1219603.47</v>
      </c>
      <c r="I3170" s="32">
        <v>45774</v>
      </c>
      <c r="J3170" s="32">
        <v>45924</v>
      </c>
      <c r="K3170" s="13"/>
      <c r="L3170" s="33" t="s">
        <v>58</v>
      </c>
      <c r="M3170" s="13" t="str">
        <f>PROPER(TRIM(SUBSTITUTE(B3170,"###"," ")))</f>
        <v>Represent Plus</v>
      </c>
      <c r="N3170" s="13" t="str">
        <f>PROPER(TRIM(SUBSTITUTE(C3170,"###"," ")))</f>
        <v>Clothing</v>
      </c>
      <c r="O3170" s="13" t="str">
        <f>PROPER(TRIM(SUBSTITUTE(D3170,"###"," ")))</f>
        <v>Quickstock</v>
      </c>
      <c r="P3170" s="13" t="str">
        <f t="shared" si="343"/>
        <v>Represent Plus</v>
      </c>
      <c r="Q3170" s="34" t="str">
        <f t="shared" si="344"/>
        <v>Clothing</v>
      </c>
      <c r="R3170" s="13" t="str">
        <f t="shared" si="345"/>
        <v>Quickstock</v>
      </c>
      <c r="S3170" s="35">
        <f t="shared" si="346"/>
        <v>141</v>
      </c>
      <c r="T3170" s="35">
        <f t="shared" si="347"/>
        <v>66</v>
      </c>
      <c r="U3170" s="14">
        <f t="shared" si="348"/>
        <v>8649.67</v>
      </c>
      <c r="V3170" s="14">
        <f t="shared" si="349"/>
        <v>1219603.47</v>
      </c>
      <c r="W3170" s="13" t="str">
        <v>In Stock</v>
      </c>
      <c r="X3170" s="13" t="str">
        <v>No</v>
      </c>
      <c r="Y3170" s="13">
        <v>0</v>
      </c>
    </row>
    <row r="3171" spans="1:25" x14ac:dyDescent="0.3">
      <c r="A3171" s="31" t="s">
        <v>6241</v>
      </c>
      <c r="B3171" s="31" t="s">
        <v>4747</v>
      </c>
      <c r="C3171" s="31" t="s">
        <v>28</v>
      </c>
      <c r="D3171" s="31" t="s">
        <v>24</v>
      </c>
      <c r="E3171" s="13"/>
      <c r="F3171" s="31">
        <v>57</v>
      </c>
      <c r="G3171" s="31">
        <v>1500.04</v>
      </c>
      <c r="H3171" s="13"/>
      <c r="I3171" s="32">
        <v>45724</v>
      </c>
      <c r="J3171" s="32">
        <v>45867</v>
      </c>
      <c r="K3171" s="31" t="s">
        <v>25</v>
      </c>
      <c r="L3171" s="33" t="s">
        <v>58</v>
      </c>
      <c r="M3171" s="13" t="str">
        <f>PROPER(TRIM(SUBSTITUTE(B3171,"###"," ")))</f>
        <v>Suffer Plus</v>
      </c>
      <c r="N3171" s="13" t="str">
        <f>PROPER(TRIM(SUBSTITUTE(C3171,"###"," ")))</f>
        <v>Furniture</v>
      </c>
      <c r="O3171" s="13" t="str">
        <f>PROPER(TRIM(SUBSTITUTE(D3171,"###"," ")))</f>
        <v>Omni Suppliers</v>
      </c>
      <c r="P3171" s="13" t="str">
        <f t="shared" si="343"/>
        <v>Suffer Plus</v>
      </c>
      <c r="Q3171" s="34" t="str">
        <f t="shared" si="344"/>
        <v>Furniture</v>
      </c>
      <c r="R3171" s="13" t="str">
        <f t="shared" si="345"/>
        <v>Omni Suppliers</v>
      </c>
      <c r="S3171" s="35">
        <f t="shared" si="346"/>
        <v>0</v>
      </c>
      <c r="T3171" s="35">
        <f t="shared" si="347"/>
        <v>57</v>
      </c>
      <c r="U3171" s="14">
        <f t="shared" si="348"/>
        <v>1500.04</v>
      </c>
      <c r="V3171" s="14">
        <f t="shared" si="349"/>
        <v>0</v>
      </c>
      <c r="W3171" s="13" t="str">
        <v>Out of Stock</v>
      </c>
      <c r="X3171" s="13" t="str">
        <v>Yes</v>
      </c>
      <c r="Y3171" s="13">
        <v>1</v>
      </c>
    </row>
    <row r="3172" spans="1:25" x14ac:dyDescent="0.3">
      <c r="A3172" s="31" t="s">
        <v>6243</v>
      </c>
      <c r="B3172" s="31" t="s">
        <v>6244</v>
      </c>
      <c r="C3172" s="31" t="s">
        <v>20</v>
      </c>
      <c r="D3172" s="31" t="s">
        <v>15</v>
      </c>
      <c r="E3172" s="31">
        <v>14</v>
      </c>
      <c r="F3172" s="31">
        <v>22</v>
      </c>
      <c r="G3172" s="31">
        <v>14864.9</v>
      </c>
      <c r="H3172" s="31">
        <v>208108.6</v>
      </c>
      <c r="I3172" s="32">
        <v>45712</v>
      </c>
      <c r="J3172" s="32">
        <v>45867</v>
      </c>
      <c r="K3172" s="31" t="s">
        <v>57</v>
      </c>
      <c r="L3172" s="33" t="s">
        <v>58</v>
      </c>
      <c r="M3172" s="13" t="str">
        <f>PROPER(TRIM(SUBSTITUTE(B3172,"###"," ")))</f>
        <v>Listen Plus</v>
      </c>
      <c r="N3172" s="13" t="str">
        <f>PROPER(TRIM(SUBSTITUTE(C3172,"###"," ")))</f>
        <v>Toys</v>
      </c>
      <c r="O3172" s="13" t="str">
        <f>PROPER(TRIM(SUBSTITUTE(D3172,"###"," ")))</f>
        <v>Global Traders</v>
      </c>
      <c r="P3172" s="13" t="str">
        <f t="shared" si="343"/>
        <v>Listen Plus</v>
      </c>
      <c r="Q3172" s="34" t="str">
        <f t="shared" si="344"/>
        <v>Toys</v>
      </c>
      <c r="R3172" s="13" t="str">
        <f t="shared" si="345"/>
        <v>Global Traders</v>
      </c>
      <c r="S3172" s="35">
        <f t="shared" si="346"/>
        <v>14</v>
      </c>
      <c r="T3172" s="35">
        <f t="shared" si="347"/>
        <v>22</v>
      </c>
      <c r="U3172" s="14">
        <f t="shared" si="348"/>
        <v>14864.9</v>
      </c>
      <c r="V3172" s="14">
        <f t="shared" si="349"/>
        <v>208108.6</v>
      </c>
      <c r="W3172" s="13" t="str">
        <v>Low Stock</v>
      </c>
      <c r="X3172" s="13" t="str">
        <v>Yes</v>
      </c>
      <c r="Y3172" s="13">
        <v>1</v>
      </c>
    </row>
    <row r="3173" spans="1:25" x14ac:dyDescent="0.3">
      <c r="A3173" s="31" t="s">
        <v>6246</v>
      </c>
      <c r="B3173" s="31" t="s">
        <v>6247</v>
      </c>
      <c r="C3173" s="31" t="s">
        <v>44</v>
      </c>
      <c r="D3173" s="31" t="s">
        <v>15</v>
      </c>
      <c r="E3173" s="31">
        <v>117</v>
      </c>
      <c r="F3173" s="31">
        <v>49</v>
      </c>
      <c r="G3173" s="31">
        <v>13019.51</v>
      </c>
      <c r="H3173" s="31">
        <v>1523282.67</v>
      </c>
      <c r="I3173" s="32">
        <v>45833</v>
      </c>
      <c r="J3173" s="32">
        <v>45879</v>
      </c>
      <c r="K3173" s="31" t="s">
        <v>46</v>
      </c>
      <c r="L3173" s="33" t="s">
        <v>17</v>
      </c>
      <c r="M3173" s="13" t="str">
        <f>PROPER(TRIM(SUBSTITUTE(B3173,"###"," ")))</f>
        <v>Institution Plus</v>
      </c>
      <c r="N3173" s="13" t="str">
        <f>PROPER(TRIM(SUBSTITUTE(C3173,"###"," ")))</f>
        <v>Groceries</v>
      </c>
      <c r="O3173" s="13" t="str">
        <f>PROPER(TRIM(SUBSTITUTE(D3173,"###"," ")))</f>
        <v>Global Traders</v>
      </c>
      <c r="P3173" s="13" t="str">
        <f t="shared" si="343"/>
        <v>Institution Plus</v>
      </c>
      <c r="Q3173" s="34" t="str">
        <f t="shared" si="344"/>
        <v>Groceries</v>
      </c>
      <c r="R3173" s="13" t="str">
        <f t="shared" si="345"/>
        <v>Global Traders</v>
      </c>
      <c r="S3173" s="35">
        <f t="shared" si="346"/>
        <v>117</v>
      </c>
      <c r="T3173" s="35">
        <f t="shared" si="347"/>
        <v>49</v>
      </c>
      <c r="U3173" s="14">
        <f t="shared" si="348"/>
        <v>13019.51</v>
      </c>
      <c r="V3173" s="14">
        <f t="shared" si="349"/>
        <v>1523282.67</v>
      </c>
      <c r="W3173" s="13" t="str">
        <v>In Stock</v>
      </c>
      <c r="X3173" s="13" t="str">
        <v>No</v>
      </c>
      <c r="Y3173" s="13">
        <v>0</v>
      </c>
    </row>
    <row r="3174" spans="1:25" x14ac:dyDescent="0.3">
      <c r="A3174" s="31" t="s">
        <v>6248</v>
      </c>
      <c r="B3174" s="31" t="s">
        <v>6249</v>
      </c>
      <c r="C3174" s="31" t="s">
        <v>40</v>
      </c>
      <c r="D3174" s="31" t="s">
        <v>53</v>
      </c>
      <c r="E3174" s="31">
        <v>47</v>
      </c>
      <c r="F3174" s="31">
        <v>31</v>
      </c>
      <c r="G3174" s="31">
        <v>1620.24</v>
      </c>
      <c r="H3174" s="31">
        <v>76151.28</v>
      </c>
      <c r="I3174" s="32">
        <v>45690</v>
      </c>
      <c r="J3174" s="32">
        <v>45931</v>
      </c>
      <c r="K3174" s="31" t="s">
        <v>57</v>
      </c>
      <c r="L3174" s="33" t="s">
        <v>33</v>
      </c>
      <c r="M3174" s="13" t="str">
        <f>PROPER(TRIM(SUBSTITUTE(B3174,"###"," ")))</f>
        <v>Try Lite</v>
      </c>
      <c r="N3174" s="13" t="str">
        <f>PROPER(TRIM(SUBSTITUTE(C3174,"###"," ")))</f>
        <v>Electronics</v>
      </c>
      <c r="O3174" s="13" t="str">
        <f>PROPER(TRIM(SUBSTITUTE(D3174,"###"," ")))</f>
        <v>Abc Pvt Ltd</v>
      </c>
      <c r="P3174" s="13" t="str">
        <f t="shared" si="343"/>
        <v>Try Lite</v>
      </c>
      <c r="Q3174" s="34" t="str">
        <f t="shared" si="344"/>
        <v>Electronics</v>
      </c>
      <c r="R3174" s="13" t="str">
        <f t="shared" si="345"/>
        <v>Abc Pvt Ltd</v>
      </c>
      <c r="S3174" s="35">
        <f t="shared" si="346"/>
        <v>47</v>
      </c>
      <c r="T3174" s="35">
        <f t="shared" si="347"/>
        <v>31</v>
      </c>
      <c r="U3174" s="14">
        <f t="shared" si="348"/>
        <v>1620.24</v>
      </c>
      <c r="V3174" s="14">
        <f t="shared" si="349"/>
        <v>76151.28</v>
      </c>
      <c r="W3174" s="13" t="str">
        <v>In Stock</v>
      </c>
      <c r="X3174" s="13" t="str">
        <v>No</v>
      </c>
      <c r="Y3174" s="13">
        <v>0</v>
      </c>
    </row>
    <row r="3175" spans="1:25" x14ac:dyDescent="0.3">
      <c r="A3175" s="31" t="s">
        <v>6250</v>
      </c>
      <c r="B3175" s="31" t="s">
        <v>3717</v>
      </c>
      <c r="C3175" s="31" t="s">
        <v>20</v>
      </c>
      <c r="D3175" s="31" t="s">
        <v>24</v>
      </c>
      <c r="E3175" s="31">
        <v>5</v>
      </c>
      <c r="F3175" s="31">
        <v>21</v>
      </c>
      <c r="G3175" s="31">
        <v>15242.75</v>
      </c>
      <c r="H3175" s="31">
        <v>76213.75</v>
      </c>
      <c r="I3175" s="32">
        <v>45802</v>
      </c>
      <c r="J3175" s="32">
        <v>45883</v>
      </c>
      <c r="K3175" s="13"/>
      <c r="L3175" s="33" t="s">
        <v>17</v>
      </c>
      <c r="M3175" s="13" t="str">
        <f>PROPER(TRIM(SUBSTITUTE(B3175,"###"," ")))</f>
        <v>Example X</v>
      </c>
      <c r="N3175" s="13" t="str">
        <f>PROPER(TRIM(SUBSTITUTE(C3175,"###"," ")))</f>
        <v>Toys</v>
      </c>
      <c r="O3175" s="13" t="str">
        <f>PROPER(TRIM(SUBSTITUTE(D3175,"###"," ")))</f>
        <v>Omni Suppliers</v>
      </c>
      <c r="P3175" s="13" t="str">
        <f t="shared" si="343"/>
        <v>Example X</v>
      </c>
      <c r="Q3175" s="34" t="str">
        <f t="shared" si="344"/>
        <v>Toys</v>
      </c>
      <c r="R3175" s="13" t="str">
        <f t="shared" si="345"/>
        <v>Omni Suppliers</v>
      </c>
      <c r="S3175" s="35">
        <f t="shared" si="346"/>
        <v>5</v>
      </c>
      <c r="T3175" s="35">
        <f t="shared" si="347"/>
        <v>21</v>
      </c>
      <c r="U3175" s="14">
        <f t="shared" si="348"/>
        <v>15242.75</v>
      </c>
      <c r="V3175" s="14">
        <f t="shared" si="349"/>
        <v>76213.75</v>
      </c>
      <c r="W3175" s="13" t="str">
        <v>Low Stock</v>
      </c>
      <c r="X3175" s="13" t="str">
        <v>Yes</v>
      </c>
      <c r="Y3175" s="13">
        <v>1</v>
      </c>
    </row>
    <row r="3176" spans="1:25" x14ac:dyDescent="0.3">
      <c r="A3176" s="31" t="s">
        <v>6251</v>
      </c>
      <c r="B3176" s="31" t="s">
        <v>3317</v>
      </c>
      <c r="C3176" s="31" t="s">
        <v>14</v>
      </c>
      <c r="D3176" s="31" t="s">
        <v>53</v>
      </c>
      <c r="E3176" s="31">
        <v>137</v>
      </c>
      <c r="F3176" s="31">
        <v>29</v>
      </c>
      <c r="G3176" s="31">
        <v>167.3</v>
      </c>
      <c r="H3176" s="31">
        <v>22920.1</v>
      </c>
      <c r="I3176" s="32">
        <v>45801</v>
      </c>
      <c r="J3176" s="32">
        <v>45880</v>
      </c>
      <c r="K3176" s="31" t="s">
        <v>25</v>
      </c>
      <c r="L3176" s="33" t="s">
        <v>17</v>
      </c>
      <c r="M3176" s="13" t="str">
        <f>PROPER(TRIM(SUBSTITUTE(B3176,"###"," ")))</f>
        <v>Arm Plus</v>
      </c>
      <c r="N3176" s="13" t="str">
        <f>PROPER(TRIM(SUBSTITUTE(C3176,"###"," ")))</f>
        <v>Clothing</v>
      </c>
      <c r="O3176" s="13" t="str">
        <f>PROPER(TRIM(SUBSTITUTE(D3176,"###"," ")))</f>
        <v>Abc Pvt Ltd</v>
      </c>
      <c r="P3176" s="13" t="str">
        <f t="shared" si="343"/>
        <v>Arm Plus</v>
      </c>
      <c r="Q3176" s="34" t="str">
        <f t="shared" si="344"/>
        <v>Clothing</v>
      </c>
      <c r="R3176" s="13" t="str">
        <f t="shared" si="345"/>
        <v>Abc Pvt Ltd</v>
      </c>
      <c r="S3176" s="35">
        <f t="shared" si="346"/>
        <v>137</v>
      </c>
      <c r="T3176" s="35">
        <f t="shared" si="347"/>
        <v>29</v>
      </c>
      <c r="U3176" s="14">
        <f t="shared" si="348"/>
        <v>167.3</v>
      </c>
      <c r="V3176" s="14">
        <f t="shared" si="349"/>
        <v>22920.100000000002</v>
      </c>
      <c r="W3176" s="13" t="str">
        <v>In Stock</v>
      </c>
      <c r="X3176" s="13" t="str">
        <v>No</v>
      </c>
      <c r="Y3176" s="13">
        <v>0</v>
      </c>
    </row>
    <row r="3177" spans="1:25" x14ac:dyDescent="0.3">
      <c r="A3177" s="31" t="s">
        <v>6252</v>
      </c>
      <c r="B3177" s="31" t="s">
        <v>3127</v>
      </c>
      <c r="C3177" s="31" t="s">
        <v>14</v>
      </c>
      <c r="D3177" s="31" t="s">
        <v>53</v>
      </c>
      <c r="E3177" s="31">
        <v>18</v>
      </c>
      <c r="F3177" s="31">
        <v>87</v>
      </c>
      <c r="G3177" s="31">
        <v>11429.01</v>
      </c>
      <c r="H3177" s="31">
        <v>205722.18</v>
      </c>
      <c r="I3177" s="32">
        <v>45833</v>
      </c>
      <c r="J3177" s="32">
        <v>45936</v>
      </c>
      <c r="K3177" s="31" t="s">
        <v>16</v>
      </c>
      <c r="L3177" s="33" t="s">
        <v>17</v>
      </c>
      <c r="M3177" s="13" t="str">
        <f>PROPER(TRIM(SUBSTITUTE(B3177,"###"," ")))</f>
        <v>Yet Pro</v>
      </c>
      <c r="N3177" s="13" t="str">
        <f>PROPER(TRIM(SUBSTITUTE(C3177,"###"," ")))</f>
        <v>Clothing</v>
      </c>
      <c r="O3177" s="13" t="str">
        <f>PROPER(TRIM(SUBSTITUTE(D3177,"###"," ")))</f>
        <v>Abc Pvt Ltd</v>
      </c>
      <c r="P3177" s="13" t="str">
        <f t="shared" si="343"/>
        <v>Yet Pro</v>
      </c>
      <c r="Q3177" s="34" t="str">
        <f t="shared" si="344"/>
        <v>Clothing</v>
      </c>
      <c r="R3177" s="13" t="str">
        <f t="shared" si="345"/>
        <v>Abc Pvt Ltd</v>
      </c>
      <c r="S3177" s="35">
        <f t="shared" si="346"/>
        <v>18</v>
      </c>
      <c r="T3177" s="35">
        <f t="shared" si="347"/>
        <v>87</v>
      </c>
      <c r="U3177" s="14">
        <f t="shared" si="348"/>
        <v>11429.01</v>
      </c>
      <c r="V3177" s="14">
        <f t="shared" si="349"/>
        <v>205722.18</v>
      </c>
      <c r="W3177" s="13" t="str">
        <v>Low Stock</v>
      </c>
      <c r="X3177" s="13" t="str">
        <v>Yes</v>
      </c>
      <c r="Y3177" s="13">
        <v>1</v>
      </c>
    </row>
    <row r="3178" spans="1:25" x14ac:dyDescent="0.3">
      <c r="A3178" s="31" t="s">
        <v>6253</v>
      </c>
      <c r="B3178" s="31" t="s">
        <v>32</v>
      </c>
      <c r="C3178" s="31" t="s">
        <v>28</v>
      </c>
      <c r="D3178" s="31" t="s">
        <v>45</v>
      </c>
      <c r="E3178" s="13"/>
      <c r="F3178" s="31">
        <v>37</v>
      </c>
      <c r="G3178" s="31">
        <v>5445.86</v>
      </c>
      <c r="H3178" s="13"/>
      <c r="I3178" s="32">
        <v>45828</v>
      </c>
      <c r="J3178" s="32">
        <v>45894</v>
      </c>
      <c r="K3178" s="31" t="s">
        <v>54</v>
      </c>
      <c r="L3178" s="33" t="s">
        <v>33</v>
      </c>
      <c r="M3178" s="13" t="str">
        <f>PROPER(TRIM(SUBSTITUTE(B3178,"###"," ")))</f>
        <v>Image X</v>
      </c>
      <c r="N3178" s="13" t="str">
        <f>PROPER(TRIM(SUBSTITUTE(C3178,"###"," ")))</f>
        <v>Furniture</v>
      </c>
      <c r="O3178" s="13" t="str">
        <f>PROPER(TRIM(SUBSTITUTE(D3178,"###"," ")))</f>
        <v>Retailmart Inc</v>
      </c>
      <c r="P3178" s="13" t="str">
        <f t="shared" si="343"/>
        <v>Image X</v>
      </c>
      <c r="Q3178" s="34" t="str">
        <f t="shared" si="344"/>
        <v>Furniture</v>
      </c>
      <c r="R3178" s="13" t="str">
        <f t="shared" si="345"/>
        <v>Retailmart Inc</v>
      </c>
      <c r="S3178" s="35">
        <f t="shared" si="346"/>
        <v>0</v>
      </c>
      <c r="T3178" s="35">
        <f t="shared" si="347"/>
        <v>37</v>
      </c>
      <c r="U3178" s="14">
        <f t="shared" si="348"/>
        <v>5445.86</v>
      </c>
      <c r="V3178" s="14">
        <f t="shared" si="349"/>
        <v>0</v>
      </c>
      <c r="W3178" s="13" t="str">
        <v>Out of Stock</v>
      </c>
      <c r="X3178" s="13" t="str">
        <v>Yes</v>
      </c>
      <c r="Y3178" s="13">
        <v>1</v>
      </c>
    </row>
    <row r="3179" spans="1:25" x14ac:dyDescent="0.3">
      <c r="A3179" s="31" t="s">
        <v>6254</v>
      </c>
      <c r="B3179" s="31" t="s">
        <v>5438</v>
      </c>
      <c r="C3179" s="31" t="s">
        <v>20</v>
      </c>
      <c r="D3179" s="31" t="s">
        <v>53</v>
      </c>
      <c r="E3179" s="31">
        <v>52</v>
      </c>
      <c r="F3179" s="31">
        <v>61</v>
      </c>
      <c r="G3179" s="31">
        <v>16557.54</v>
      </c>
      <c r="H3179" s="31">
        <v>860992.08000000007</v>
      </c>
      <c r="I3179" s="32">
        <v>45828</v>
      </c>
      <c r="J3179" s="32">
        <v>45935</v>
      </c>
      <c r="K3179" s="31" t="s">
        <v>46</v>
      </c>
      <c r="L3179" s="33" t="s">
        <v>21</v>
      </c>
      <c r="M3179" s="13" t="str">
        <f>PROPER(TRIM(SUBSTITUTE(B3179,"###"," ")))</f>
        <v>Visit Plus</v>
      </c>
      <c r="N3179" s="13" t="str">
        <f>PROPER(TRIM(SUBSTITUTE(C3179,"###"," ")))</f>
        <v>Toys</v>
      </c>
      <c r="O3179" s="13" t="str">
        <f>PROPER(TRIM(SUBSTITUTE(D3179,"###"," ")))</f>
        <v>Abc Pvt Ltd</v>
      </c>
      <c r="P3179" s="13" t="str">
        <f t="shared" si="343"/>
        <v>Visit Plus</v>
      </c>
      <c r="Q3179" s="34" t="str">
        <f t="shared" si="344"/>
        <v>Toys</v>
      </c>
      <c r="R3179" s="13" t="str">
        <f t="shared" si="345"/>
        <v>Abc Pvt Ltd</v>
      </c>
      <c r="S3179" s="35">
        <f t="shared" si="346"/>
        <v>52</v>
      </c>
      <c r="T3179" s="35">
        <f t="shared" si="347"/>
        <v>61</v>
      </c>
      <c r="U3179" s="14">
        <f t="shared" si="348"/>
        <v>16557.54</v>
      </c>
      <c r="V3179" s="14">
        <f t="shared" si="349"/>
        <v>860992.08000000007</v>
      </c>
      <c r="W3179" s="13" t="str">
        <v>Low Stock</v>
      </c>
      <c r="X3179" s="13" t="str">
        <v>Yes</v>
      </c>
      <c r="Y3179" s="13">
        <v>1</v>
      </c>
    </row>
    <row r="3180" spans="1:25" x14ac:dyDescent="0.3">
      <c r="A3180" s="31" t="s">
        <v>6255</v>
      </c>
      <c r="B3180" s="31" t="s">
        <v>3573</v>
      </c>
      <c r="C3180" s="31" t="s">
        <v>20</v>
      </c>
      <c r="D3180" s="31" t="s">
        <v>53</v>
      </c>
      <c r="E3180" s="31">
        <v>169</v>
      </c>
      <c r="F3180" s="31">
        <v>53</v>
      </c>
      <c r="G3180" s="31">
        <v>18653.29</v>
      </c>
      <c r="H3180" s="31">
        <v>3152406.01</v>
      </c>
      <c r="I3180" s="32">
        <v>45704</v>
      </c>
      <c r="J3180" s="32">
        <v>45896</v>
      </c>
      <c r="K3180" s="31" t="s">
        <v>54</v>
      </c>
      <c r="L3180" s="33" t="s">
        <v>33</v>
      </c>
      <c r="M3180" s="13" t="str">
        <f>PROPER(TRIM(SUBSTITUTE(B3180,"###"," ")))</f>
        <v>Affect Max</v>
      </c>
      <c r="N3180" s="13" t="str">
        <f>PROPER(TRIM(SUBSTITUTE(C3180,"###"," ")))</f>
        <v>Toys</v>
      </c>
      <c r="O3180" s="13" t="str">
        <f>PROPER(TRIM(SUBSTITUTE(D3180,"###"," ")))</f>
        <v>Abc Pvt Ltd</v>
      </c>
      <c r="P3180" s="13" t="str">
        <f t="shared" si="343"/>
        <v>Affect Max</v>
      </c>
      <c r="Q3180" s="34" t="str">
        <f t="shared" si="344"/>
        <v>Toys</v>
      </c>
      <c r="R3180" s="13" t="str">
        <f t="shared" si="345"/>
        <v>Abc Pvt Ltd</v>
      </c>
      <c r="S3180" s="35">
        <f t="shared" si="346"/>
        <v>169</v>
      </c>
      <c r="T3180" s="35">
        <f t="shared" si="347"/>
        <v>53</v>
      </c>
      <c r="U3180" s="14">
        <f t="shared" si="348"/>
        <v>18653.29</v>
      </c>
      <c r="V3180" s="14">
        <f t="shared" si="349"/>
        <v>3152406.0100000002</v>
      </c>
      <c r="W3180" s="13" t="str">
        <v>In Stock</v>
      </c>
      <c r="X3180" s="13" t="str">
        <v>No</v>
      </c>
      <c r="Y3180" s="13">
        <v>0</v>
      </c>
    </row>
    <row r="3181" spans="1:25" x14ac:dyDescent="0.3">
      <c r="A3181" s="31" t="s">
        <v>6256</v>
      </c>
      <c r="B3181" s="31" t="s">
        <v>6257</v>
      </c>
      <c r="C3181" s="31" t="s">
        <v>44</v>
      </c>
      <c r="D3181" s="31" t="s">
        <v>53</v>
      </c>
      <c r="E3181" s="31">
        <v>176</v>
      </c>
      <c r="F3181" s="31">
        <v>92</v>
      </c>
      <c r="G3181" s="31">
        <v>10608.44</v>
      </c>
      <c r="H3181" s="31">
        <v>1867085.44</v>
      </c>
      <c r="I3181" s="32">
        <v>45700</v>
      </c>
      <c r="J3181" s="32">
        <v>45904</v>
      </c>
      <c r="K3181" s="31" t="s">
        <v>46</v>
      </c>
      <c r="L3181" s="33" t="s">
        <v>21</v>
      </c>
      <c r="M3181" s="13" t="str">
        <f>PROPER(TRIM(SUBSTITUTE(B3181,"###"," ")))</f>
        <v>Term Max</v>
      </c>
      <c r="N3181" s="13" t="str">
        <f>PROPER(TRIM(SUBSTITUTE(C3181,"###"," ")))</f>
        <v>Groceries</v>
      </c>
      <c r="O3181" s="13" t="str">
        <f>PROPER(TRIM(SUBSTITUTE(D3181,"###"," ")))</f>
        <v>Abc Pvt Ltd</v>
      </c>
      <c r="P3181" s="13" t="str">
        <f t="shared" si="343"/>
        <v>Term Max</v>
      </c>
      <c r="Q3181" s="34" t="str">
        <f t="shared" si="344"/>
        <v>Groceries</v>
      </c>
      <c r="R3181" s="13" t="str">
        <f t="shared" si="345"/>
        <v>Abc Pvt Ltd</v>
      </c>
      <c r="S3181" s="35">
        <f t="shared" si="346"/>
        <v>176</v>
      </c>
      <c r="T3181" s="35">
        <f t="shared" si="347"/>
        <v>92</v>
      </c>
      <c r="U3181" s="14">
        <f t="shared" si="348"/>
        <v>10608.44</v>
      </c>
      <c r="V3181" s="14">
        <f t="shared" si="349"/>
        <v>1867085.4400000002</v>
      </c>
      <c r="W3181" s="13" t="str">
        <v>In Stock</v>
      </c>
      <c r="X3181" s="13" t="str">
        <v>No</v>
      </c>
      <c r="Y3181" s="13">
        <v>0</v>
      </c>
    </row>
    <row r="3182" spans="1:25" x14ac:dyDescent="0.3">
      <c r="A3182" s="31" t="s">
        <v>6259</v>
      </c>
      <c r="B3182" s="31" t="s">
        <v>6260</v>
      </c>
      <c r="C3182" s="31" t="s">
        <v>20</v>
      </c>
      <c r="D3182" s="31" t="s">
        <v>41</v>
      </c>
      <c r="E3182" s="31">
        <v>122</v>
      </c>
      <c r="F3182" s="31">
        <v>73</v>
      </c>
      <c r="G3182" s="31">
        <v>12671.69</v>
      </c>
      <c r="H3182" s="31">
        <v>1545946.18</v>
      </c>
      <c r="I3182" s="32">
        <v>45702</v>
      </c>
      <c r="J3182" s="32">
        <v>45890</v>
      </c>
      <c r="K3182" s="13"/>
      <c r="L3182" s="33" t="s">
        <v>30</v>
      </c>
      <c r="M3182" s="13" t="str">
        <f>PROPER(TRIM(SUBSTITUTE(B3182,"###"," ")))</f>
        <v>Film X</v>
      </c>
      <c r="N3182" s="13" t="str">
        <f>PROPER(TRIM(SUBSTITUTE(C3182,"###"," ")))</f>
        <v>Toys</v>
      </c>
      <c r="O3182" s="13" t="str">
        <f>PROPER(TRIM(SUBSTITUTE(D3182,"###"," ")))</f>
        <v>Quickstock</v>
      </c>
      <c r="P3182" s="13" t="str">
        <f t="shared" si="343"/>
        <v>Film X</v>
      </c>
      <c r="Q3182" s="34" t="str">
        <f t="shared" si="344"/>
        <v>Toys</v>
      </c>
      <c r="R3182" s="13" t="str">
        <f t="shared" si="345"/>
        <v>Quickstock</v>
      </c>
      <c r="S3182" s="35">
        <f t="shared" si="346"/>
        <v>122</v>
      </c>
      <c r="T3182" s="35">
        <f t="shared" si="347"/>
        <v>73</v>
      </c>
      <c r="U3182" s="14">
        <f t="shared" si="348"/>
        <v>12671.69</v>
      </c>
      <c r="V3182" s="14">
        <f t="shared" si="349"/>
        <v>1545946.1800000002</v>
      </c>
      <c r="W3182" s="13" t="str">
        <v>In Stock</v>
      </c>
      <c r="X3182" s="13" t="str">
        <v>No</v>
      </c>
      <c r="Y3182" s="13">
        <v>0</v>
      </c>
    </row>
    <row r="3183" spans="1:25" x14ac:dyDescent="0.3">
      <c r="A3183" s="31" t="s">
        <v>6261</v>
      </c>
      <c r="B3183" s="31" t="s">
        <v>6262</v>
      </c>
      <c r="C3183" s="31" t="s">
        <v>28</v>
      </c>
      <c r="D3183" s="31" t="s">
        <v>45</v>
      </c>
      <c r="E3183" s="31">
        <v>90</v>
      </c>
      <c r="F3183" s="31">
        <v>26</v>
      </c>
      <c r="G3183" s="31">
        <v>14590.24</v>
      </c>
      <c r="H3183" s="31">
        <v>1313121.6000000001</v>
      </c>
      <c r="I3183" s="32">
        <v>45688</v>
      </c>
      <c r="J3183" s="32">
        <v>45879</v>
      </c>
      <c r="K3183" s="31" t="s">
        <v>46</v>
      </c>
      <c r="L3183" s="33" t="s">
        <v>58</v>
      </c>
      <c r="M3183" s="13" t="str">
        <f>PROPER(TRIM(SUBSTITUTE(B3183,"###"," ")))</f>
        <v>Agreement Plus</v>
      </c>
      <c r="N3183" s="13" t="str">
        <f>PROPER(TRIM(SUBSTITUTE(C3183,"###"," ")))</f>
        <v>Furniture</v>
      </c>
      <c r="O3183" s="13" t="str">
        <f>PROPER(TRIM(SUBSTITUTE(D3183,"###"," ")))</f>
        <v>Retailmart Inc</v>
      </c>
      <c r="P3183" s="13" t="str">
        <f t="shared" si="343"/>
        <v>Agreement Plus</v>
      </c>
      <c r="Q3183" s="34" t="str">
        <f t="shared" si="344"/>
        <v>Furniture</v>
      </c>
      <c r="R3183" s="13" t="str">
        <f t="shared" si="345"/>
        <v>Retailmart Inc</v>
      </c>
      <c r="S3183" s="35">
        <f t="shared" si="346"/>
        <v>90</v>
      </c>
      <c r="T3183" s="35">
        <f t="shared" si="347"/>
        <v>26</v>
      </c>
      <c r="U3183" s="14">
        <f t="shared" si="348"/>
        <v>14590.24</v>
      </c>
      <c r="V3183" s="14">
        <f t="shared" si="349"/>
        <v>1313121.6000000001</v>
      </c>
      <c r="W3183" s="13" t="str">
        <v>In Stock</v>
      </c>
      <c r="X3183" s="13" t="str">
        <v>No</v>
      </c>
      <c r="Y3183" s="13">
        <v>0</v>
      </c>
    </row>
    <row r="3184" spans="1:25" x14ac:dyDescent="0.3">
      <c r="A3184" s="31" t="s">
        <v>6264</v>
      </c>
      <c r="B3184" s="31" t="s">
        <v>6265</v>
      </c>
      <c r="C3184" s="31" t="s">
        <v>40</v>
      </c>
      <c r="D3184" s="31" t="s">
        <v>24</v>
      </c>
      <c r="E3184" s="31">
        <v>109</v>
      </c>
      <c r="F3184" s="31">
        <v>38</v>
      </c>
      <c r="G3184" s="31">
        <v>3932.95</v>
      </c>
      <c r="H3184" s="31">
        <v>428691.55</v>
      </c>
      <c r="I3184" s="32">
        <v>45812</v>
      </c>
      <c r="J3184" s="32">
        <v>45914</v>
      </c>
      <c r="K3184" s="31" t="s">
        <v>46</v>
      </c>
      <c r="L3184" s="33" t="s">
        <v>17</v>
      </c>
      <c r="M3184" s="13" t="str">
        <f>PROPER(TRIM(SUBSTITUTE(B3184,"###"," ")))</f>
        <v>Hear Plus</v>
      </c>
      <c r="N3184" s="13" t="str">
        <f>PROPER(TRIM(SUBSTITUTE(C3184,"###"," ")))</f>
        <v>Electronics</v>
      </c>
      <c r="O3184" s="13" t="str">
        <f>PROPER(TRIM(SUBSTITUTE(D3184,"###"," ")))</f>
        <v>Omni Suppliers</v>
      </c>
      <c r="P3184" s="13" t="str">
        <f t="shared" si="343"/>
        <v>Hear Plus</v>
      </c>
      <c r="Q3184" s="34" t="str">
        <f t="shared" si="344"/>
        <v>Electronics</v>
      </c>
      <c r="R3184" s="13" t="str">
        <f t="shared" si="345"/>
        <v>Omni Suppliers</v>
      </c>
      <c r="S3184" s="35">
        <f t="shared" si="346"/>
        <v>109</v>
      </c>
      <c r="T3184" s="35">
        <f t="shared" si="347"/>
        <v>38</v>
      </c>
      <c r="U3184" s="14">
        <f t="shared" si="348"/>
        <v>3932.95</v>
      </c>
      <c r="V3184" s="14">
        <f t="shared" si="349"/>
        <v>428691.55</v>
      </c>
      <c r="W3184" s="13" t="str">
        <v>In Stock</v>
      </c>
      <c r="X3184" s="13" t="str">
        <v>No</v>
      </c>
      <c r="Y3184" s="13">
        <v>0</v>
      </c>
    </row>
    <row r="3185" spans="1:25" x14ac:dyDescent="0.3">
      <c r="A3185" s="31" t="s">
        <v>6267</v>
      </c>
      <c r="B3185" s="31" t="s">
        <v>6268</v>
      </c>
      <c r="C3185" s="31" t="s">
        <v>20</v>
      </c>
      <c r="D3185" s="31" t="s">
        <v>15</v>
      </c>
      <c r="E3185" s="31">
        <v>45</v>
      </c>
      <c r="F3185" s="31">
        <v>49</v>
      </c>
      <c r="G3185" s="31">
        <v>8676.0300000000007</v>
      </c>
      <c r="H3185" s="31">
        <v>390421.35</v>
      </c>
      <c r="I3185" s="32">
        <v>45747</v>
      </c>
      <c r="J3185" s="32">
        <v>45869</v>
      </c>
      <c r="K3185" s="13"/>
      <c r="L3185" s="33" t="s">
        <v>21</v>
      </c>
      <c r="M3185" s="13" t="str">
        <f>PROPER(TRIM(SUBSTITUTE(B3185,"###"," ")))</f>
        <v>Career Lite</v>
      </c>
      <c r="N3185" s="13" t="str">
        <f>PROPER(TRIM(SUBSTITUTE(C3185,"###"," ")))</f>
        <v>Toys</v>
      </c>
      <c r="O3185" s="13" t="str">
        <f>PROPER(TRIM(SUBSTITUTE(D3185,"###"," ")))</f>
        <v>Global Traders</v>
      </c>
      <c r="P3185" s="13" t="str">
        <f t="shared" si="343"/>
        <v>Career Lite</v>
      </c>
      <c r="Q3185" s="34" t="str">
        <f t="shared" si="344"/>
        <v>Toys</v>
      </c>
      <c r="R3185" s="13" t="str">
        <f t="shared" si="345"/>
        <v>Global Traders</v>
      </c>
      <c r="S3185" s="35">
        <f t="shared" si="346"/>
        <v>45</v>
      </c>
      <c r="T3185" s="35">
        <f t="shared" si="347"/>
        <v>49</v>
      </c>
      <c r="U3185" s="14">
        <f t="shared" si="348"/>
        <v>8676.0300000000007</v>
      </c>
      <c r="V3185" s="14">
        <f t="shared" si="349"/>
        <v>390421.35000000003</v>
      </c>
      <c r="W3185" s="13" t="str">
        <v>Low Stock</v>
      </c>
      <c r="X3185" s="13" t="str">
        <v>Yes</v>
      </c>
      <c r="Y3185" s="13">
        <v>1</v>
      </c>
    </row>
    <row r="3186" spans="1:25" x14ac:dyDescent="0.3">
      <c r="A3186" s="31" t="s">
        <v>6269</v>
      </c>
      <c r="B3186" s="31" t="s">
        <v>5898</v>
      </c>
      <c r="C3186" s="31" t="s">
        <v>28</v>
      </c>
      <c r="D3186" s="31" t="s">
        <v>53</v>
      </c>
      <c r="E3186" s="31">
        <v>31</v>
      </c>
      <c r="F3186" s="31">
        <v>92</v>
      </c>
      <c r="G3186" s="31">
        <v>2795.9</v>
      </c>
      <c r="H3186" s="31">
        <v>86672.900000000009</v>
      </c>
      <c r="I3186" s="32">
        <v>45775</v>
      </c>
      <c r="J3186" s="32">
        <v>45910</v>
      </c>
      <c r="K3186" s="31" t="s">
        <v>16</v>
      </c>
      <c r="L3186" s="33" t="s">
        <v>21</v>
      </c>
      <c r="M3186" s="13" t="str">
        <f>PROPER(TRIM(SUBSTITUTE(B3186,"###"," ")))</f>
        <v>First Lite</v>
      </c>
      <c r="N3186" s="13" t="str">
        <f>PROPER(TRIM(SUBSTITUTE(C3186,"###"," ")))</f>
        <v>Furniture</v>
      </c>
      <c r="O3186" s="13" t="str">
        <f>PROPER(TRIM(SUBSTITUTE(D3186,"###"," ")))</f>
        <v>Abc Pvt Ltd</v>
      </c>
      <c r="P3186" s="13" t="str">
        <f t="shared" si="343"/>
        <v>First Lite</v>
      </c>
      <c r="Q3186" s="34" t="str">
        <f t="shared" si="344"/>
        <v>Furniture</v>
      </c>
      <c r="R3186" s="13" t="str">
        <f t="shared" si="345"/>
        <v>Abc Pvt Ltd</v>
      </c>
      <c r="S3186" s="35">
        <f t="shared" si="346"/>
        <v>31</v>
      </c>
      <c r="T3186" s="35">
        <f t="shared" si="347"/>
        <v>92</v>
      </c>
      <c r="U3186" s="14">
        <f t="shared" si="348"/>
        <v>2795.9</v>
      </c>
      <c r="V3186" s="14">
        <f t="shared" si="349"/>
        <v>86672.900000000009</v>
      </c>
      <c r="W3186" s="13" t="str">
        <v>Low Stock</v>
      </c>
      <c r="X3186" s="13" t="str">
        <v>Yes</v>
      </c>
      <c r="Y3186" s="13">
        <v>1</v>
      </c>
    </row>
    <row r="3187" spans="1:25" x14ac:dyDescent="0.3">
      <c r="A3187" s="31" t="s">
        <v>6271</v>
      </c>
      <c r="B3187" s="31" t="s">
        <v>2443</v>
      </c>
      <c r="C3187" s="31" t="s">
        <v>40</v>
      </c>
      <c r="D3187" s="31" t="s">
        <v>45</v>
      </c>
      <c r="E3187" s="31">
        <v>49</v>
      </c>
      <c r="F3187" s="31">
        <v>55</v>
      </c>
      <c r="G3187" s="31">
        <v>2911.24</v>
      </c>
      <c r="H3187" s="31">
        <v>142650.76</v>
      </c>
      <c r="I3187" s="32">
        <v>45833</v>
      </c>
      <c r="J3187" s="32">
        <v>45914</v>
      </c>
      <c r="K3187" s="31" t="s">
        <v>46</v>
      </c>
      <c r="L3187" s="33" t="s">
        <v>30</v>
      </c>
      <c r="M3187" s="13" t="str">
        <f>PROPER(TRIM(SUBSTITUTE(B3187,"###"," ")))</f>
        <v>Concern X</v>
      </c>
      <c r="N3187" s="13" t="str">
        <f>PROPER(TRIM(SUBSTITUTE(C3187,"###"," ")))</f>
        <v>Electronics</v>
      </c>
      <c r="O3187" s="13" t="str">
        <f>PROPER(TRIM(SUBSTITUTE(D3187,"###"," ")))</f>
        <v>Retailmart Inc</v>
      </c>
      <c r="P3187" s="13" t="str">
        <f t="shared" si="343"/>
        <v>Concern X</v>
      </c>
      <c r="Q3187" s="34" t="str">
        <f t="shared" si="344"/>
        <v>Electronics</v>
      </c>
      <c r="R3187" s="13" t="str">
        <f t="shared" si="345"/>
        <v>Retailmart Inc</v>
      </c>
      <c r="S3187" s="35">
        <f t="shared" si="346"/>
        <v>49</v>
      </c>
      <c r="T3187" s="35">
        <f t="shared" si="347"/>
        <v>55</v>
      </c>
      <c r="U3187" s="14">
        <f t="shared" si="348"/>
        <v>2911.24</v>
      </c>
      <c r="V3187" s="14">
        <f t="shared" si="349"/>
        <v>142650.75999999998</v>
      </c>
      <c r="W3187" s="13" t="str">
        <v>Low Stock</v>
      </c>
      <c r="X3187" s="13" t="str">
        <v>Yes</v>
      </c>
      <c r="Y3187" s="13">
        <v>1</v>
      </c>
    </row>
    <row r="3188" spans="1:25" x14ac:dyDescent="0.3">
      <c r="A3188" s="31" t="s">
        <v>6272</v>
      </c>
      <c r="B3188" s="31" t="s">
        <v>521</v>
      </c>
      <c r="C3188" s="31" t="s">
        <v>44</v>
      </c>
      <c r="D3188" s="31" t="s">
        <v>41</v>
      </c>
      <c r="E3188" s="31">
        <v>28</v>
      </c>
      <c r="F3188" s="31">
        <v>57</v>
      </c>
      <c r="G3188" s="31">
        <v>15442.42</v>
      </c>
      <c r="H3188" s="31">
        <v>432387.76</v>
      </c>
      <c r="I3188" s="32">
        <v>45699</v>
      </c>
      <c r="J3188" s="32">
        <v>45931</v>
      </c>
      <c r="K3188" s="31" t="s">
        <v>57</v>
      </c>
      <c r="L3188" s="33" t="s">
        <v>30</v>
      </c>
      <c r="M3188" s="13" t="str">
        <f>PROPER(TRIM(SUBSTITUTE(B3188,"###"," ")))</f>
        <v>Hotel Pro</v>
      </c>
      <c r="N3188" s="13" t="str">
        <f>PROPER(TRIM(SUBSTITUTE(C3188,"###"," ")))</f>
        <v>Groceries</v>
      </c>
      <c r="O3188" s="13" t="str">
        <f>PROPER(TRIM(SUBSTITUTE(D3188,"###"," ")))</f>
        <v>Quickstock</v>
      </c>
      <c r="P3188" s="13" t="str">
        <f t="shared" si="343"/>
        <v>Hotel Pro</v>
      </c>
      <c r="Q3188" s="34" t="str">
        <f t="shared" si="344"/>
        <v>Groceries</v>
      </c>
      <c r="R3188" s="13" t="str">
        <f t="shared" si="345"/>
        <v>Quickstock</v>
      </c>
      <c r="S3188" s="35">
        <f t="shared" si="346"/>
        <v>28</v>
      </c>
      <c r="T3188" s="35">
        <f t="shared" si="347"/>
        <v>57</v>
      </c>
      <c r="U3188" s="14">
        <f t="shared" si="348"/>
        <v>15442.42</v>
      </c>
      <c r="V3188" s="14">
        <f t="shared" si="349"/>
        <v>432387.76</v>
      </c>
      <c r="W3188" s="13" t="str">
        <v>Low Stock</v>
      </c>
      <c r="X3188" s="13" t="str">
        <v>Yes</v>
      </c>
      <c r="Y3188" s="13">
        <v>1</v>
      </c>
    </row>
    <row r="3189" spans="1:25" x14ac:dyDescent="0.3">
      <c r="A3189" s="31" t="s">
        <v>6273</v>
      </c>
      <c r="B3189" s="31" t="s">
        <v>6274</v>
      </c>
      <c r="C3189" s="31" t="s">
        <v>40</v>
      </c>
      <c r="D3189" s="31" t="s">
        <v>53</v>
      </c>
      <c r="E3189" s="31">
        <v>89</v>
      </c>
      <c r="F3189" s="31">
        <v>24</v>
      </c>
      <c r="G3189" s="31">
        <v>15813.81</v>
      </c>
      <c r="H3189" s="31">
        <v>1407429.09</v>
      </c>
      <c r="I3189" s="32">
        <v>45794</v>
      </c>
      <c r="J3189" s="32">
        <v>45867</v>
      </c>
      <c r="K3189" s="31" t="s">
        <v>25</v>
      </c>
      <c r="L3189" s="33" t="s">
        <v>58</v>
      </c>
      <c r="M3189" s="13" t="str">
        <f>PROPER(TRIM(SUBSTITUTE(B3189,"###"," ")))</f>
        <v>Tree Max</v>
      </c>
      <c r="N3189" s="13" t="str">
        <f>PROPER(TRIM(SUBSTITUTE(C3189,"###"," ")))</f>
        <v>Electronics</v>
      </c>
      <c r="O3189" s="13" t="str">
        <f>PROPER(TRIM(SUBSTITUTE(D3189,"###"," ")))</f>
        <v>Abc Pvt Ltd</v>
      </c>
      <c r="P3189" s="13" t="str">
        <f t="shared" si="343"/>
        <v>Tree Max</v>
      </c>
      <c r="Q3189" s="34" t="str">
        <f t="shared" si="344"/>
        <v>Electronics</v>
      </c>
      <c r="R3189" s="13" t="str">
        <f t="shared" si="345"/>
        <v>Abc Pvt Ltd</v>
      </c>
      <c r="S3189" s="35">
        <f t="shared" si="346"/>
        <v>89</v>
      </c>
      <c r="T3189" s="35">
        <f t="shared" si="347"/>
        <v>24</v>
      </c>
      <c r="U3189" s="14">
        <f t="shared" si="348"/>
        <v>15813.81</v>
      </c>
      <c r="V3189" s="14">
        <f t="shared" si="349"/>
        <v>1407429.0899999999</v>
      </c>
      <c r="W3189" s="13" t="str">
        <v>In Stock</v>
      </c>
      <c r="X3189" s="13" t="str">
        <v>No</v>
      </c>
      <c r="Y3189" s="13">
        <v>0</v>
      </c>
    </row>
    <row r="3190" spans="1:25" x14ac:dyDescent="0.3">
      <c r="A3190" s="31" t="s">
        <v>6275</v>
      </c>
      <c r="B3190" s="31" t="s">
        <v>6276</v>
      </c>
      <c r="C3190" s="31" t="s">
        <v>28</v>
      </c>
      <c r="D3190" s="31" t="s">
        <v>45</v>
      </c>
      <c r="E3190" s="31">
        <v>13</v>
      </c>
      <c r="F3190" s="31">
        <v>27</v>
      </c>
      <c r="G3190" s="31">
        <v>17587.29</v>
      </c>
      <c r="H3190" s="31">
        <v>228634.77</v>
      </c>
      <c r="I3190" s="32">
        <v>45676</v>
      </c>
      <c r="J3190" s="32">
        <v>45854</v>
      </c>
      <c r="K3190" s="31" t="s">
        <v>29</v>
      </c>
      <c r="L3190" s="33" t="s">
        <v>30</v>
      </c>
      <c r="M3190" s="13" t="str">
        <f>PROPER(TRIM(SUBSTITUTE(B3190,"###"," ")))</f>
        <v>Section Max</v>
      </c>
      <c r="N3190" s="13" t="str">
        <f>PROPER(TRIM(SUBSTITUTE(C3190,"###"," ")))</f>
        <v>Furniture</v>
      </c>
      <c r="O3190" s="13" t="str">
        <f>PROPER(TRIM(SUBSTITUTE(D3190,"###"," ")))</f>
        <v>Retailmart Inc</v>
      </c>
      <c r="P3190" s="13" t="str">
        <f t="shared" si="343"/>
        <v>Section Max</v>
      </c>
      <c r="Q3190" s="34" t="str">
        <f t="shared" si="344"/>
        <v>Furniture</v>
      </c>
      <c r="R3190" s="13" t="str">
        <f t="shared" si="345"/>
        <v>Retailmart Inc</v>
      </c>
      <c r="S3190" s="35">
        <f t="shared" si="346"/>
        <v>13</v>
      </c>
      <c r="T3190" s="35">
        <f t="shared" si="347"/>
        <v>27</v>
      </c>
      <c r="U3190" s="14">
        <f t="shared" si="348"/>
        <v>17587.29</v>
      </c>
      <c r="V3190" s="14">
        <f t="shared" si="349"/>
        <v>228634.77000000002</v>
      </c>
      <c r="W3190" s="13" t="str">
        <v>Low Stock</v>
      </c>
      <c r="X3190" s="13" t="str">
        <v>Yes</v>
      </c>
      <c r="Y3190" s="13">
        <v>1</v>
      </c>
    </row>
    <row r="3191" spans="1:25" x14ac:dyDescent="0.3">
      <c r="A3191" s="31" t="s">
        <v>6278</v>
      </c>
      <c r="B3191" s="31" t="s">
        <v>6279</v>
      </c>
      <c r="C3191" s="31" t="s">
        <v>44</v>
      </c>
      <c r="D3191" s="13"/>
      <c r="E3191" s="31">
        <v>2</v>
      </c>
      <c r="F3191" s="31">
        <v>97</v>
      </c>
      <c r="G3191" s="31">
        <v>6510.8</v>
      </c>
      <c r="H3191" s="31">
        <v>13021.6</v>
      </c>
      <c r="I3191" s="32">
        <v>45818</v>
      </c>
      <c r="J3191" s="32">
        <v>45923</v>
      </c>
      <c r="K3191" s="31" t="s">
        <v>29</v>
      </c>
      <c r="L3191" s="33" t="s">
        <v>33</v>
      </c>
      <c r="M3191" s="13" t="str">
        <f>PROPER(TRIM(SUBSTITUTE(B3191,"###"," ")))</f>
        <v>On X</v>
      </c>
      <c r="N3191" s="13" t="str">
        <f>PROPER(TRIM(SUBSTITUTE(C3191,"###"," ")))</f>
        <v>Groceries</v>
      </c>
      <c r="O3191" s="13" t="str">
        <f>PROPER(TRIM(SUBSTITUTE(D3191,"###"," ")))</f>
        <v/>
      </c>
      <c r="P3191" s="13" t="str">
        <f t="shared" si="343"/>
        <v>On X</v>
      </c>
      <c r="Q3191" s="34" t="str">
        <f t="shared" si="344"/>
        <v>Groceries</v>
      </c>
      <c r="R3191" s="13" t="str">
        <f t="shared" si="345"/>
        <v>Others</v>
      </c>
      <c r="S3191" s="35">
        <f t="shared" si="346"/>
        <v>2</v>
      </c>
      <c r="T3191" s="35">
        <f t="shared" si="347"/>
        <v>97</v>
      </c>
      <c r="U3191" s="14">
        <f t="shared" si="348"/>
        <v>6510.8</v>
      </c>
      <c r="V3191" s="14">
        <f t="shared" si="349"/>
        <v>13021.6</v>
      </c>
      <c r="W3191" s="13" t="str">
        <v>Low Stock</v>
      </c>
      <c r="X3191" s="13" t="str">
        <v>Yes</v>
      </c>
      <c r="Y3191" s="13">
        <v>1</v>
      </c>
    </row>
    <row r="3192" spans="1:25" x14ac:dyDescent="0.3">
      <c r="A3192" s="31" t="s">
        <v>6280</v>
      </c>
      <c r="B3192" s="31" t="s">
        <v>3417</v>
      </c>
      <c r="C3192" s="31" t="s">
        <v>44</v>
      </c>
      <c r="D3192" s="31" t="s">
        <v>53</v>
      </c>
      <c r="E3192" s="31">
        <v>199</v>
      </c>
      <c r="F3192" s="31">
        <v>74</v>
      </c>
      <c r="G3192" s="31">
        <v>14558.48</v>
      </c>
      <c r="H3192" s="31">
        <v>2897137.52</v>
      </c>
      <c r="I3192" s="32">
        <v>45745</v>
      </c>
      <c r="J3192" s="32">
        <v>45875</v>
      </c>
      <c r="K3192" s="31" t="s">
        <v>46</v>
      </c>
      <c r="L3192" s="33" t="s">
        <v>58</v>
      </c>
      <c r="M3192" s="13" t="str">
        <f>PROPER(TRIM(SUBSTITUTE(B3192,"###"," ")))</f>
        <v>Most Mini</v>
      </c>
      <c r="N3192" s="13" t="str">
        <f>PROPER(TRIM(SUBSTITUTE(C3192,"###"," ")))</f>
        <v>Groceries</v>
      </c>
      <c r="O3192" s="13" t="str">
        <f>PROPER(TRIM(SUBSTITUTE(D3192,"###"," ")))</f>
        <v>Abc Pvt Ltd</v>
      </c>
      <c r="P3192" s="13" t="str">
        <f t="shared" si="343"/>
        <v>Most Mini</v>
      </c>
      <c r="Q3192" s="34" t="str">
        <f t="shared" si="344"/>
        <v>Groceries</v>
      </c>
      <c r="R3192" s="13" t="str">
        <f t="shared" si="345"/>
        <v>Abc Pvt Ltd</v>
      </c>
      <c r="S3192" s="35">
        <f t="shared" si="346"/>
        <v>199</v>
      </c>
      <c r="T3192" s="35">
        <f t="shared" si="347"/>
        <v>74</v>
      </c>
      <c r="U3192" s="14">
        <f t="shared" si="348"/>
        <v>14558.48</v>
      </c>
      <c r="V3192" s="14">
        <f t="shared" si="349"/>
        <v>2897137.52</v>
      </c>
      <c r="W3192" s="13" t="str">
        <v>In Stock</v>
      </c>
      <c r="X3192" s="13" t="str">
        <v>No</v>
      </c>
      <c r="Y3192" s="13">
        <v>0</v>
      </c>
    </row>
    <row r="3193" spans="1:25" x14ac:dyDescent="0.3">
      <c r="A3193" s="31" t="s">
        <v>6281</v>
      </c>
      <c r="B3193" s="31" t="s">
        <v>598</v>
      </c>
      <c r="C3193" s="31" t="s">
        <v>14</v>
      </c>
      <c r="D3193" s="31" t="s">
        <v>45</v>
      </c>
      <c r="E3193" s="31">
        <v>37</v>
      </c>
      <c r="F3193" s="13"/>
      <c r="G3193" s="31">
        <v>4730.71</v>
      </c>
      <c r="H3193" s="31">
        <v>175036.27</v>
      </c>
      <c r="I3193" s="32">
        <v>45759</v>
      </c>
      <c r="J3193" s="32">
        <v>45933</v>
      </c>
      <c r="K3193" s="31" t="s">
        <v>25</v>
      </c>
      <c r="L3193" s="33" t="s">
        <v>58</v>
      </c>
      <c r="M3193" s="13" t="str">
        <f>PROPER(TRIM(SUBSTITUTE(B3193,"###"," ")))</f>
        <v>Radio Plus</v>
      </c>
      <c r="N3193" s="13" t="str">
        <f>PROPER(TRIM(SUBSTITUTE(C3193,"###"," ")))</f>
        <v>Clothing</v>
      </c>
      <c r="O3193" s="13" t="str">
        <f>PROPER(TRIM(SUBSTITUTE(D3193,"###"," ")))</f>
        <v>Retailmart Inc</v>
      </c>
      <c r="P3193" s="13" t="str">
        <f t="shared" si="343"/>
        <v>Radio Plus</v>
      </c>
      <c r="Q3193" s="34" t="str">
        <f t="shared" si="344"/>
        <v>Clothing</v>
      </c>
      <c r="R3193" s="13" t="str">
        <f t="shared" si="345"/>
        <v>Retailmart Inc</v>
      </c>
      <c r="S3193" s="35">
        <f t="shared" si="346"/>
        <v>37</v>
      </c>
      <c r="T3193" s="35">
        <f t="shared" si="347"/>
        <v>0</v>
      </c>
      <c r="U3193" s="14">
        <f t="shared" si="348"/>
        <v>4730.71</v>
      </c>
      <c r="V3193" s="14">
        <f t="shared" si="349"/>
        <v>175036.27</v>
      </c>
      <c r="W3193" s="13" t="str">
        <v>In Stock</v>
      </c>
      <c r="X3193" s="13" t="str">
        <v>No</v>
      </c>
      <c r="Y3193" s="13">
        <v>0</v>
      </c>
    </row>
    <row r="3194" spans="1:25" x14ac:dyDescent="0.3">
      <c r="A3194" s="31" t="s">
        <v>6284</v>
      </c>
      <c r="B3194" s="31" t="s">
        <v>6285</v>
      </c>
      <c r="C3194" s="31" t="s">
        <v>44</v>
      </c>
      <c r="D3194" s="13"/>
      <c r="E3194" s="31">
        <v>119</v>
      </c>
      <c r="F3194" s="31">
        <v>21</v>
      </c>
      <c r="G3194" s="31">
        <v>2566.02</v>
      </c>
      <c r="H3194" s="31">
        <v>305356.38</v>
      </c>
      <c r="I3194" s="32">
        <v>45842</v>
      </c>
      <c r="J3194" s="32">
        <v>45920</v>
      </c>
      <c r="K3194" s="31" t="s">
        <v>57</v>
      </c>
      <c r="L3194" s="33" t="s">
        <v>33</v>
      </c>
      <c r="M3194" s="13" t="str">
        <f>PROPER(TRIM(SUBSTITUTE(B3194,"###"," ")))</f>
        <v>Fact Max</v>
      </c>
      <c r="N3194" s="13" t="str">
        <f>PROPER(TRIM(SUBSTITUTE(C3194,"###"," ")))</f>
        <v>Groceries</v>
      </c>
      <c r="O3194" s="13" t="str">
        <f>PROPER(TRIM(SUBSTITUTE(D3194,"###"," ")))</f>
        <v/>
      </c>
      <c r="P3194" s="13" t="str">
        <f t="shared" si="343"/>
        <v>Fact Max</v>
      </c>
      <c r="Q3194" s="34" t="str">
        <f t="shared" si="344"/>
        <v>Groceries</v>
      </c>
      <c r="R3194" s="13" t="str">
        <f t="shared" si="345"/>
        <v>Others</v>
      </c>
      <c r="S3194" s="35">
        <f t="shared" si="346"/>
        <v>119</v>
      </c>
      <c r="T3194" s="35">
        <f t="shared" si="347"/>
        <v>21</v>
      </c>
      <c r="U3194" s="14">
        <f t="shared" si="348"/>
        <v>2566.02</v>
      </c>
      <c r="V3194" s="14">
        <f t="shared" si="349"/>
        <v>305356.38</v>
      </c>
      <c r="W3194" s="13" t="str">
        <v>In Stock</v>
      </c>
      <c r="X3194" s="13" t="str">
        <v>No</v>
      </c>
      <c r="Y3194" s="13">
        <v>0</v>
      </c>
    </row>
    <row r="3195" spans="1:25" x14ac:dyDescent="0.3">
      <c r="A3195" s="31" t="s">
        <v>6286</v>
      </c>
      <c r="B3195" s="31" t="s">
        <v>5447</v>
      </c>
      <c r="C3195" s="31" t="s">
        <v>40</v>
      </c>
      <c r="D3195" s="31" t="s">
        <v>15</v>
      </c>
      <c r="E3195" s="31">
        <v>44</v>
      </c>
      <c r="F3195" s="31">
        <v>37</v>
      </c>
      <c r="G3195" s="31">
        <v>11349.49</v>
      </c>
      <c r="H3195" s="31">
        <v>499377.56</v>
      </c>
      <c r="I3195" s="32">
        <v>45677</v>
      </c>
      <c r="J3195" s="32">
        <v>45896</v>
      </c>
      <c r="K3195" s="31" t="s">
        <v>46</v>
      </c>
      <c r="L3195" s="33" t="s">
        <v>21</v>
      </c>
      <c r="M3195" s="13" t="str">
        <f>PROPER(TRIM(SUBSTITUTE(B3195,"###"," ")))</f>
        <v>Move Plus</v>
      </c>
      <c r="N3195" s="13" t="str">
        <f>PROPER(TRIM(SUBSTITUTE(C3195,"###"," ")))</f>
        <v>Electronics</v>
      </c>
      <c r="O3195" s="13" t="str">
        <f>PROPER(TRIM(SUBSTITUTE(D3195,"###"," ")))</f>
        <v>Global Traders</v>
      </c>
      <c r="P3195" s="13" t="str">
        <f t="shared" si="343"/>
        <v>Move Plus</v>
      </c>
      <c r="Q3195" s="34" t="str">
        <f t="shared" si="344"/>
        <v>Electronics</v>
      </c>
      <c r="R3195" s="13" t="str">
        <f t="shared" si="345"/>
        <v>Global Traders</v>
      </c>
      <c r="S3195" s="35">
        <f t="shared" si="346"/>
        <v>44</v>
      </c>
      <c r="T3195" s="35">
        <f t="shared" si="347"/>
        <v>37</v>
      </c>
      <c r="U3195" s="14">
        <f t="shared" si="348"/>
        <v>11349.49</v>
      </c>
      <c r="V3195" s="14">
        <f t="shared" si="349"/>
        <v>499377.56</v>
      </c>
      <c r="W3195" s="13" t="str">
        <v>In Stock</v>
      </c>
      <c r="X3195" s="13" t="str">
        <v>No</v>
      </c>
      <c r="Y3195" s="13">
        <v>0</v>
      </c>
    </row>
    <row r="3196" spans="1:25" x14ac:dyDescent="0.3">
      <c r="A3196" s="31" t="s">
        <v>6287</v>
      </c>
      <c r="B3196" s="31" t="s">
        <v>2316</v>
      </c>
      <c r="C3196" s="31" t="s">
        <v>14</v>
      </c>
      <c r="D3196" s="31" t="s">
        <v>45</v>
      </c>
      <c r="E3196" s="31">
        <v>41</v>
      </c>
      <c r="F3196" s="31">
        <v>60</v>
      </c>
      <c r="G3196" s="31">
        <v>13491.56</v>
      </c>
      <c r="H3196" s="31">
        <v>553153.96</v>
      </c>
      <c r="I3196" s="32">
        <v>45831</v>
      </c>
      <c r="J3196" s="32">
        <v>45883</v>
      </c>
      <c r="K3196" s="31" t="s">
        <v>16</v>
      </c>
      <c r="L3196" s="33" t="s">
        <v>21</v>
      </c>
      <c r="M3196" s="13" t="str">
        <f>PROPER(TRIM(SUBSTITUTE(B3196,"###"," ")))</f>
        <v>Audience Lite</v>
      </c>
      <c r="N3196" s="13" t="str">
        <f>PROPER(TRIM(SUBSTITUTE(C3196,"###"," ")))</f>
        <v>Clothing</v>
      </c>
      <c r="O3196" s="13" t="str">
        <f>PROPER(TRIM(SUBSTITUTE(D3196,"###"," ")))</f>
        <v>Retailmart Inc</v>
      </c>
      <c r="P3196" s="13" t="str">
        <f t="shared" si="343"/>
        <v>Audience Lite</v>
      </c>
      <c r="Q3196" s="34" t="str">
        <f t="shared" si="344"/>
        <v>Clothing</v>
      </c>
      <c r="R3196" s="13" t="str">
        <f t="shared" si="345"/>
        <v>Retailmart Inc</v>
      </c>
      <c r="S3196" s="35">
        <f t="shared" si="346"/>
        <v>41</v>
      </c>
      <c r="T3196" s="35">
        <f t="shared" si="347"/>
        <v>60</v>
      </c>
      <c r="U3196" s="14">
        <f t="shared" si="348"/>
        <v>13491.56</v>
      </c>
      <c r="V3196" s="14">
        <f t="shared" si="349"/>
        <v>553153.96</v>
      </c>
      <c r="W3196" s="13" t="str">
        <v>Low Stock</v>
      </c>
      <c r="X3196" s="13" t="str">
        <v>Yes</v>
      </c>
      <c r="Y3196" s="13">
        <v>1</v>
      </c>
    </row>
    <row r="3197" spans="1:25" x14ac:dyDescent="0.3">
      <c r="A3197" s="31" t="s">
        <v>6288</v>
      </c>
      <c r="B3197" s="31" t="s">
        <v>5951</v>
      </c>
      <c r="C3197" s="31" t="s">
        <v>14</v>
      </c>
      <c r="D3197" s="13"/>
      <c r="E3197" s="31">
        <v>185</v>
      </c>
      <c r="F3197" s="31">
        <v>61</v>
      </c>
      <c r="G3197" s="31">
        <v>1058.98</v>
      </c>
      <c r="H3197" s="31">
        <v>195911.3</v>
      </c>
      <c r="I3197" s="32">
        <v>45807</v>
      </c>
      <c r="J3197" s="32">
        <v>45890</v>
      </c>
      <c r="K3197" s="31" t="s">
        <v>46</v>
      </c>
      <c r="L3197" s="33" t="s">
        <v>58</v>
      </c>
      <c r="M3197" s="13" t="str">
        <f>PROPER(TRIM(SUBSTITUTE(B3197,"###"," ")))</f>
        <v>Spend Plus</v>
      </c>
      <c r="N3197" s="13" t="str">
        <f>PROPER(TRIM(SUBSTITUTE(C3197,"###"," ")))</f>
        <v>Clothing</v>
      </c>
      <c r="O3197" s="13" t="str">
        <f>PROPER(TRIM(SUBSTITUTE(D3197,"###"," ")))</f>
        <v/>
      </c>
      <c r="P3197" s="13" t="str">
        <f t="shared" si="343"/>
        <v>Spend Plus</v>
      </c>
      <c r="Q3197" s="34" t="str">
        <f t="shared" si="344"/>
        <v>Clothing</v>
      </c>
      <c r="R3197" s="13" t="str">
        <f t="shared" si="345"/>
        <v>Others</v>
      </c>
      <c r="S3197" s="35">
        <f t="shared" si="346"/>
        <v>185</v>
      </c>
      <c r="T3197" s="35">
        <f t="shared" si="347"/>
        <v>61</v>
      </c>
      <c r="U3197" s="14">
        <f t="shared" si="348"/>
        <v>1058.98</v>
      </c>
      <c r="V3197" s="14">
        <f t="shared" si="349"/>
        <v>195911.30000000002</v>
      </c>
      <c r="W3197" s="13" t="str">
        <v>In Stock</v>
      </c>
      <c r="X3197" s="13" t="str">
        <v>No</v>
      </c>
      <c r="Y3197" s="13">
        <v>0</v>
      </c>
    </row>
    <row r="3198" spans="1:25" x14ac:dyDescent="0.3">
      <c r="A3198" s="31" t="s">
        <v>6289</v>
      </c>
      <c r="B3198" s="31" t="s">
        <v>6290</v>
      </c>
      <c r="C3198" s="31" t="s">
        <v>44</v>
      </c>
      <c r="D3198" s="31" t="s">
        <v>15</v>
      </c>
      <c r="E3198" s="31">
        <v>49</v>
      </c>
      <c r="F3198" s="31">
        <v>91</v>
      </c>
      <c r="G3198" s="31">
        <v>3694.76</v>
      </c>
      <c r="H3198" s="31">
        <v>181043.24</v>
      </c>
      <c r="I3198" s="32">
        <v>45795</v>
      </c>
      <c r="J3198" s="32">
        <v>45911</v>
      </c>
      <c r="K3198" s="31" t="s">
        <v>46</v>
      </c>
      <c r="L3198" s="33" t="s">
        <v>58</v>
      </c>
      <c r="M3198" s="13" t="str">
        <f>PROPER(TRIM(SUBSTITUTE(B3198,"###"," ")))</f>
        <v>Charge X</v>
      </c>
      <c r="N3198" s="13" t="str">
        <f>PROPER(TRIM(SUBSTITUTE(C3198,"###"," ")))</f>
        <v>Groceries</v>
      </c>
      <c r="O3198" s="13" t="str">
        <f>PROPER(TRIM(SUBSTITUTE(D3198,"###"," ")))</f>
        <v>Global Traders</v>
      </c>
      <c r="P3198" s="13" t="str">
        <f t="shared" si="343"/>
        <v>Charge X</v>
      </c>
      <c r="Q3198" s="34" t="str">
        <f t="shared" si="344"/>
        <v>Groceries</v>
      </c>
      <c r="R3198" s="13" t="str">
        <f t="shared" si="345"/>
        <v>Global Traders</v>
      </c>
      <c r="S3198" s="35">
        <f t="shared" si="346"/>
        <v>49</v>
      </c>
      <c r="T3198" s="35">
        <f t="shared" si="347"/>
        <v>91</v>
      </c>
      <c r="U3198" s="14">
        <f t="shared" si="348"/>
        <v>3694.76</v>
      </c>
      <c r="V3198" s="14">
        <f t="shared" si="349"/>
        <v>181043.24000000002</v>
      </c>
      <c r="W3198" s="13" t="str">
        <v>Low Stock</v>
      </c>
      <c r="X3198" s="13" t="str">
        <v>Yes</v>
      </c>
      <c r="Y3198" s="13">
        <v>1</v>
      </c>
    </row>
    <row r="3199" spans="1:25" x14ac:dyDescent="0.3">
      <c r="A3199" s="31" t="s">
        <v>6291</v>
      </c>
      <c r="B3199" s="31" t="s">
        <v>1183</v>
      </c>
      <c r="C3199" s="31" t="s">
        <v>40</v>
      </c>
      <c r="D3199" s="31" t="s">
        <v>15</v>
      </c>
      <c r="E3199" s="31">
        <v>146</v>
      </c>
      <c r="F3199" s="31">
        <v>36</v>
      </c>
      <c r="G3199" s="31">
        <v>3709.16</v>
      </c>
      <c r="H3199" s="31">
        <v>541537.36</v>
      </c>
      <c r="I3199" s="32">
        <v>45776</v>
      </c>
      <c r="J3199" s="32">
        <v>45924</v>
      </c>
      <c r="K3199" s="13"/>
      <c r="L3199" s="33" t="s">
        <v>21</v>
      </c>
      <c r="M3199" s="13" t="str">
        <f>PROPER(TRIM(SUBSTITUTE(B3199,"###"," ")))</f>
        <v>Executive Max</v>
      </c>
      <c r="N3199" s="13" t="str">
        <f>PROPER(TRIM(SUBSTITUTE(C3199,"###"," ")))</f>
        <v>Electronics</v>
      </c>
      <c r="O3199" s="13" t="str">
        <f>PROPER(TRIM(SUBSTITUTE(D3199,"###"," ")))</f>
        <v>Global Traders</v>
      </c>
      <c r="P3199" s="13" t="str">
        <f t="shared" si="343"/>
        <v>Executive Max</v>
      </c>
      <c r="Q3199" s="34" t="str">
        <f t="shared" si="344"/>
        <v>Electronics</v>
      </c>
      <c r="R3199" s="13" t="str">
        <f t="shared" si="345"/>
        <v>Global Traders</v>
      </c>
      <c r="S3199" s="35">
        <f t="shared" si="346"/>
        <v>146</v>
      </c>
      <c r="T3199" s="35">
        <f t="shared" si="347"/>
        <v>36</v>
      </c>
      <c r="U3199" s="14">
        <f t="shared" si="348"/>
        <v>3709.16</v>
      </c>
      <c r="V3199" s="14">
        <f t="shared" si="349"/>
        <v>541537.36</v>
      </c>
      <c r="W3199" s="13" t="str">
        <v>In Stock</v>
      </c>
      <c r="X3199" s="13" t="str">
        <v>No</v>
      </c>
      <c r="Y3199" s="13">
        <v>0</v>
      </c>
    </row>
    <row r="3200" spans="1:25" x14ac:dyDescent="0.3">
      <c r="A3200" s="31" t="s">
        <v>6292</v>
      </c>
      <c r="B3200" s="31" t="s">
        <v>6293</v>
      </c>
      <c r="C3200" s="31" t="s">
        <v>44</v>
      </c>
      <c r="D3200" s="31" t="s">
        <v>15</v>
      </c>
      <c r="E3200" s="31">
        <v>121</v>
      </c>
      <c r="F3200" s="31">
        <v>96</v>
      </c>
      <c r="G3200" s="31">
        <v>17134.66</v>
      </c>
      <c r="H3200" s="31">
        <v>2073293.86</v>
      </c>
      <c r="I3200" s="32">
        <v>45758</v>
      </c>
      <c r="J3200" s="32">
        <v>45858</v>
      </c>
      <c r="K3200" s="31" t="s">
        <v>29</v>
      </c>
      <c r="L3200" s="33" t="s">
        <v>58</v>
      </c>
      <c r="M3200" s="13" t="str">
        <f>PROPER(TRIM(SUBSTITUTE(B3200,"###"," ")))</f>
        <v>Need Pro</v>
      </c>
      <c r="N3200" s="13" t="str">
        <f>PROPER(TRIM(SUBSTITUTE(C3200,"###"," ")))</f>
        <v>Groceries</v>
      </c>
      <c r="O3200" s="13" t="str">
        <f>PROPER(TRIM(SUBSTITUTE(D3200,"###"," ")))</f>
        <v>Global Traders</v>
      </c>
      <c r="P3200" s="13" t="str">
        <f t="shared" si="343"/>
        <v>Need Pro</v>
      </c>
      <c r="Q3200" s="34" t="str">
        <f t="shared" si="344"/>
        <v>Groceries</v>
      </c>
      <c r="R3200" s="13" t="str">
        <f t="shared" si="345"/>
        <v>Global Traders</v>
      </c>
      <c r="S3200" s="35">
        <f t="shared" si="346"/>
        <v>121</v>
      </c>
      <c r="T3200" s="35">
        <f t="shared" si="347"/>
        <v>96</v>
      </c>
      <c r="U3200" s="14">
        <f t="shared" si="348"/>
        <v>17134.66</v>
      </c>
      <c r="V3200" s="14">
        <f t="shared" si="349"/>
        <v>2073293.8599999999</v>
      </c>
      <c r="W3200" s="13" t="str">
        <v>In Stock</v>
      </c>
      <c r="X3200" s="13" t="str">
        <v>No</v>
      </c>
      <c r="Y3200" s="13">
        <v>0</v>
      </c>
    </row>
    <row r="3201" spans="1:25" x14ac:dyDescent="0.3">
      <c r="A3201" s="31" t="s">
        <v>6294</v>
      </c>
      <c r="B3201" s="31" t="s">
        <v>6295</v>
      </c>
      <c r="C3201" s="31" t="s">
        <v>28</v>
      </c>
      <c r="D3201" s="31" t="s">
        <v>15</v>
      </c>
      <c r="E3201" s="31">
        <v>5</v>
      </c>
      <c r="F3201" s="31">
        <v>88</v>
      </c>
      <c r="G3201" s="31">
        <v>4991.83</v>
      </c>
      <c r="H3201" s="31">
        <v>24959.15</v>
      </c>
      <c r="I3201" s="32">
        <v>45740</v>
      </c>
      <c r="J3201" s="32">
        <v>45879</v>
      </c>
      <c r="K3201" s="13"/>
      <c r="L3201" s="33" t="s">
        <v>21</v>
      </c>
      <c r="M3201" s="13" t="str">
        <f>PROPER(TRIM(SUBSTITUTE(B3201,"###"," ")))</f>
        <v>Source Max</v>
      </c>
      <c r="N3201" s="13" t="str">
        <f>PROPER(TRIM(SUBSTITUTE(C3201,"###"," ")))</f>
        <v>Furniture</v>
      </c>
      <c r="O3201" s="13" t="str">
        <f>PROPER(TRIM(SUBSTITUTE(D3201,"###"," ")))</f>
        <v>Global Traders</v>
      </c>
      <c r="P3201" s="13" t="str">
        <f t="shared" si="343"/>
        <v>Source Max</v>
      </c>
      <c r="Q3201" s="34" t="str">
        <f t="shared" si="344"/>
        <v>Furniture</v>
      </c>
      <c r="R3201" s="13" t="str">
        <f t="shared" si="345"/>
        <v>Global Traders</v>
      </c>
      <c r="S3201" s="35">
        <f t="shared" si="346"/>
        <v>5</v>
      </c>
      <c r="T3201" s="35">
        <f t="shared" si="347"/>
        <v>88</v>
      </c>
      <c r="U3201" s="14">
        <f t="shared" si="348"/>
        <v>4991.83</v>
      </c>
      <c r="V3201" s="14">
        <f t="shared" si="349"/>
        <v>24959.15</v>
      </c>
      <c r="W3201" s="13" t="str">
        <v>Low Stock</v>
      </c>
      <c r="X3201" s="13" t="str">
        <v>Yes</v>
      </c>
      <c r="Y3201" s="13">
        <v>1</v>
      </c>
    </row>
    <row r="3202" spans="1:25" x14ac:dyDescent="0.3">
      <c r="A3202" s="31" t="s">
        <v>6296</v>
      </c>
      <c r="B3202" s="31" t="s">
        <v>5260</v>
      </c>
      <c r="C3202" s="31" t="s">
        <v>20</v>
      </c>
      <c r="D3202" s="31" t="s">
        <v>45</v>
      </c>
      <c r="E3202" s="31">
        <v>167</v>
      </c>
      <c r="F3202" s="31">
        <v>60</v>
      </c>
      <c r="G3202" s="31">
        <v>16206.94</v>
      </c>
      <c r="H3202" s="31">
        <v>2706558.98</v>
      </c>
      <c r="I3202" s="32">
        <v>45828</v>
      </c>
      <c r="J3202" s="32">
        <v>45858</v>
      </c>
      <c r="K3202" s="31" t="s">
        <v>46</v>
      </c>
      <c r="L3202" s="33" t="s">
        <v>17</v>
      </c>
      <c r="M3202" s="13" t="str">
        <f>PROPER(TRIM(SUBSTITUTE(B3202,"###"," ")))</f>
        <v>Fine Max</v>
      </c>
      <c r="N3202" s="13" t="str">
        <f>PROPER(TRIM(SUBSTITUTE(C3202,"###"," ")))</f>
        <v>Toys</v>
      </c>
      <c r="O3202" s="13" t="str">
        <f>PROPER(TRIM(SUBSTITUTE(D3202,"###"," ")))</f>
        <v>Retailmart Inc</v>
      </c>
      <c r="P3202" s="13" t="str">
        <f t="shared" si="343"/>
        <v>Fine Max</v>
      </c>
      <c r="Q3202" s="34" t="str">
        <f t="shared" si="344"/>
        <v>Toys</v>
      </c>
      <c r="R3202" s="13" t="str">
        <f t="shared" si="345"/>
        <v>Retailmart Inc</v>
      </c>
      <c r="S3202" s="35">
        <f t="shared" si="346"/>
        <v>167</v>
      </c>
      <c r="T3202" s="35">
        <f t="shared" si="347"/>
        <v>60</v>
      </c>
      <c r="U3202" s="14">
        <f t="shared" si="348"/>
        <v>16206.94</v>
      </c>
      <c r="V3202" s="14">
        <f t="shared" si="349"/>
        <v>2706558.98</v>
      </c>
      <c r="W3202" s="13" t="str">
        <v>In Stock</v>
      </c>
      <c r="X3202" s="13" t="str">
        <v>No</v>
      </c>
      <c r="Y3202" s="13">
        <v>0</v>
      </c>
    </row>
    <row r="3203" spans="1:25" x14ac:dyDescent="0.3">
      <c r="A3203" s="31" t="s">
        <v>6298</v>
      </c>
      <c r="B3203" s="31" t="s">
        <v>6299</v>
      </c>
      <c r="C3203" s="31" t="s">
        <v>44</v>
      </c>
      <c r="D3203" s="31" t="s">
        <v>15</v>
      </c>
      <c r="E3203" s="31">
        <v>99</v>
      </c>
      <c r="F3203" s="31">
        <v>97</v>
      </c>
      <c r="G3203" s="31">
        <v>18028.72</v>
      </c>
      <c r="H3203" s="31">
        <v>1784843.28</v>
      </c>
      <c r="I3203" s="32">
        <v>45741</v>
      </c>
      <c r="J3203" s="32">
        <v>45879</v>
      </c>
      <c r="K3203" s="31" t="s">
        <v>29</v>
      </c>
      <c r="L3203" s="33" t="s">
        <v>21</v>
      </c>
      <c r="M3203" s="13" t="str">
        <f>PROPER(TRIM(SUBSTITUTE(B3203,"###"," ")))</f>
        <v>A Lite</v>
      </c>
      <c r="N3203" s="13" t="str">
        <f>PROPER(TRIM(SUBSTITUTE(C3203,"###"," ")))</f>
        <v>Groceries</v>
      </c>
      <c r="O3203" s="13" t="str">
        <f>PROPER(TRIM(SUBSTITUTE(D3203,"###"," ")))</f>
        <v>Global Traders</v>
      </c>
      <c r="P3203" s="13" t="str">
        <f t="shared" ref="P3203:P3266" si="350">IF(M3203="","Unknown",M3203)</f>
        <v>A Lite</v>
      </c>
      <c r="Q3203" s="34" t="str">
        <f t="shared" ref="Q3203:Q3266" si="351">IF(N3203="","Unknown",N3203)</f>
        <v>Groceries</v>
      </c>
      <c r="R3203" s="13" t="str">
        <f t="shared" ref="R3203:R3266" si="352">IF(O3203="","Others",O3203)</f>
        <v>Global Traders</v>
      </c>
      <c r="S3203" s="35">
        <f t="shared" ref="S3203:S3266" si="353">VALUE(E3203)</f>
        <v>99</v>
      </c>
      <c r="T3203" s="35">
        <f t="shared" ref="T3203:T3266" si="354">VALUE(F3203)</f>
        <v>97</v>
      </c>
      <c r="U3203" s="14">
        <f t="shared" ref="U3203:U3266" si="355">VALUE(G3203)</f>
        <v>18028.72</v>
      </c>
      <c r="V3203" s="14">
        <f t="shared" ref="V3203:V3266" si="356">E3203*G3203</f>
        <v>1784843.28</v>
      </c>
      <c r="W3203" s="13" t="str">
        <v>In Stock</v>
      </c>
      <c r="X3203" s="13" t="str">
        <v>No</v>
      </c>
      <c r="Y3203" s="13">
        <v>0</v>
      </c>
    </row>
    <row r="3204" spans="1:25" x14ac:dyDescent="0.3">
      <c r="A3204" s="31" t="s">
        <v>6300</v>
      </c>
      <c r="B3204" s="31" t="s">
        <v>6301</v>
      </c>
      <c r="C3204" s="31" t="s">
        <v>44</v>
      </c>
      <c r="D3204" s="31" t="s">
        <v>53</v>
      </c>
      <c r="E3204" s="31">
        <v>90</v>
      </c>
      <c r="F3204" s="31">
        <v>78</v>
      </c>
      <c r="G3204" s="31">
        <v>17091.7</v>
      </c>
      <c r="H3204" s="31">
        <v>1538253</v>
      </c>
      <c r="I3204" s="32">
        <v>45851</v>
      </c>
      <c r="J3204" s="32">
        <v>45923</v>
      </c>
      <c r="K3204" s="31" t="s">
        <v>25</v>
      </c>
      <c r="L3204" s="33" t="s">
        <v>58</v>
      </c>
      <c r="M3204" s="13" t="str">
        <f>PROPER(TRIM(SUBSTITUTE(B3204,"###"," ")))</f>
        <v>Fine X</v>
      </c>
      <c r="N3204" s="13" t="str">
        <f>PROPER(TRIM(SUBSTITUTE(C3204,"###"," ")))</f>
        <v>Groceries</v>
      </c>
      <c r="O3204" s="13" t="str">
        <f>PROPER(TRIM(SUBSTITUTE(D3204,"###"," ")))</f>
        <v>Abc Pvt Ltd</v>
      </c>
      <c r="P3204" s="13" t="str">
        <f t="shared" si="350"/>
        <v>Fine X</v>
      </c>
      <c r="Q3204" s="34" t="str">
        <f t="shared" si="351"/>
        <v>Groceries</v>
      </c>
      <c r="R3204" s="13" t="str">
        <f t="shared" si="352"/>
        <v>Abc Pvt Ltd</v>
      </c>
      <c r="S3204" s="35">
        <f t="shared" si="353"/>
        <v>90</v>
      </c>
      <c r="T3204" s="35">
        <f t="shared" si="354"/>
        <v>78</v>
      </c>
      <c r="U3204" s="14">
        <f t="shared" si="355"/>
        <v>17091.7</v>
      </c>
      <c r="V3204" s="14">
        <f t="shared" si="356"/>
        <v>1538253</v>
      </c>
      <c r="W3204" s="13" t="str">
        <v>In Stock</v>
      </c>
      <c r="X3204" s="13" t="str">
        <v>No</v>
      </c>
      <c r="Y3204" s="13">
        <v>0</v>
      </c>
    </row>
    <row r="3205" spans="1:25" x14ac:dyDescent="0.3">
      <c r="A3205" s="31" t="s">
        <v>6302</v>
      </c>
      <c r="B3205" s="31" t="s">
        <v>6303</v>
      </c>
      <c r="C3205" s="31" t="s">
        <v>40</v>
      </c>
      <c r="D3205" s="31" t="s">
        <v>15</v>
      </c>
      <c r="E3205" s="31">
        <v>14</v>
      </c>
      <c r="F3205" s="31">
        <v>39</v>
      </c>
      <c r="G3205" s="31">
        <v>4653.83</v>
      </c>
      <c r="H3205" s="31">
        <v>65153.62</v>
      </c>
      <c r="I3205" s="32">
        <v>45670</v>
      </c>
      <c r="J3205" s="32">
        <v>45893</v>
      </c>
      <c r="K3205" s="31" t="s">
        <v>29</v>
      </c>
      <c r="L3205" s="33" t="s">
        <v>21</v>
      </c>
      <c r="M3205" s="13" t="str">
        <f>PROPER(TRIM(SUBSTITUTE(B3205,"###"," ")))</f>
        <v>Themselves Mini</v>
      </c>
      <c r="N3205" s="13" t="str">
        <f>PROPER(TRIM(SUBSTITUTE(C3205,"###"," ")))</f>
        <v>Electronics</v>
      </c>
      <c r="O3205" s="13" t="str">
        <f>PROPER(TRIM(SUBSTITUTE(D3205,"###"," ")))</f>
        <v>Global Traders</v>
      </c>
      <c r="P3205" s="13" t="str">
        <f t="shared" si="350"/>
        <v>Themselves Mini</v>
      </c>
      <c r="Q3205" s="34" t="str">
        <f t="shared" si="351"/>
        <v>Electronics</v>
      </c>
      <c r="R3205" s="13" t="str">
        <f t="shared" si="352"/>
        <v>Global Traders</v>
      </c>
      <c r="S3205" s="35">
        <f t="shared" si="353"/>
        <v>14</v>
      </c>
      <c r="T3205" s="35">
        <f t="shared" si="354"/>
        <v>39</v>
      </c>
      <c r="U3205" s="14">
        <f t="shared" si="355"/>
        <v>4653.83</v>
      </c>
      <c r="V3205" s="14">
        <f t="shared" si="356"/>
        <v>65153.619999999995</v>
      </c>
      <c r="W3205" s="13" t="str">
        <v>Low Stock</v>
      </c>
      <c r="X3205" s="13" t="str">
        <v>Yes</v>
      </c>
      <c r="Y3205" s="13">
        <v>1</v>
      </c>
    </row>
    <row r="3206" spans="1:25" x14ac:dyDescent="0.3">
      <c r="A3206" s="31" t="s">
        <v>6304</v>
      </c>
      <c r="B3206" s="31" t="s">
        <v>5152</v>
      </c>
      <c r="C3206" s="31" t="s">
        <v>20</v>
      </c>
      <c r="D3206" s="31" t="s">
        <v>15</v>
      </c>
      <c r="E3206" s="31">
        <v>67</v>
      </c>
      <c r="F3206" s="31">
        <v>96</v>
      </c>
      <c r="G3206" s="31">
        <v>13059.05</v>
      </c>
      <c r="H3206" s="31">
        <v>874956.35</v>
      </c>
      <c r="I3206" s="32">
        <v>45828</v>
      </c>
      <c r="J3206" s="32">
        <v>45918</v>
      </c>
      <c r="K3206" s="31" t="s">
        <v>46</v>
      </c>
      <c r="L3206" s="33" t="s">
        <v>58</v>
      </c>
      <c r="M3206" s="13" t="str">
        <f>PROPER(TRIM(SUBSTITUTE(B3206,"###"," ")))</f>
        <v>Song Max</v>
      </c>
      <c r="N3206" s="13" t="str">
        <f>PROPER(TRIM(SUBSTITUTE(C3206,"###"," ")))</f>
        <v>Toys</v>
      </c>
      <c r="O3206" s="13" t="str">
        <f>PROPER(TRIM(SUBSTITUTE(D3206,"###"," ")))</f>
        <v>Global Traders</v>
      </c>
      <c r="P3206" s="13" t="str">
        <f t="shared" si="350"/>
        <v>Song Max</v>
      </c>
      <c r="Q3206" s="34" t="str">
        <f t="shared" si="351"/>
        <v>Toys</v>
      </c>
      <c r="R3206" s="13" t="str">
        <f t="shared" si="352"/>
        <v>Global Traders</v>
      </c>
      <c r="S3206" s="35">
        <f t="shared" si="353"/>
        <v>67</v>
      </c>
      <c r="T3206" s="35">
        <f t="shared" si="354"/>
        <v>96</v>
      </c>
      <c r="U3206" s="14">
        <f t="shared" si="355"/>
        <v>13059.05</v>
      </c>
      <c r="V3206" s="14">
        <f t="shared" si="356"/>
        <v>874956.35</v>
      </c>
      <c r="W3206" s="13" t="str">
        <v>Low Stock</v>
      </c>
      <c r="X3206" s="13" t="str">
        <v>Yes</v>
      </c>
      <c r="Y3206" s="13">
        <v>1</v>
      </c>
    </row>
    <row r="3207" spans="1:25" x14ac:dyDescent="0.3">
      <c r="A3207" s="31" t="s">
        <v>6305</v>
      </c>
      <c r="B3207" s="31" t="s">
        <v>2607</v>
      </c>
      <c r="C3207" s="31" t="s">
        <v>44</v>
      </c>
      <c r="D3207" s="13"/>
      <c r="E3207" s="31">
        <v>175</v>
      </c>
      <c r="F3207" s="31">
        <v>64</v>
      </c>
      <c r="G3207" s="31">
        <v>11790.3</v>
      </c>
      <c r="H3207" s="31">
        <v>2063302.5</v>
      </c>
      <c r="I3207" s="32">
        <v>45815</v>
      </c>
      <c r="J3207" s="32">
        <v>45891</v>
      </c>
      <c r="K3207" s="31" t="s">
        <v>46</v>
      </c>
      <c r="L3207" s="33" t="s">
        <v>58</v>
      </c>
      <c r="M3207" s="13" t="str">
        <f>PROPER(TRIM(SUBSTITUTE(B3207,"###"," ")))</f>
        <v>Vote X</v>
      </c>
      <c r="N3207" s="13" t="str">
        <f>PROPER(TRIM(SUBSTITUTE(C3207,"###"," ")))</f>
        <v>Groceries</v>
      </c>
      <c r="O3207" s="13" t="str">
        <f>PROPER(TRIM(SUBSTITUTE(D3207,"###"," ")))</f>
        <v/>
      </c>
      <c r="P3207" s="13" t="str">
        <f t="shared" si="350"/>
        <v>Vote X</v>
      </c>
      <c r="Q3207" s="34" t="str">
        <f t="shared" si="351"/>
        <v>Groceries</v>
      </c>
      <c r="R3207" s="13" t="str">
        <f t="shared" si="352"/>
        <v>Others</v>
      </c>
      <c r="S3207" s="35">
        <f t="shared" si="353"/>
        <v>175</v>
      </c>
      <c r="T3207" s="35">
        <f t="shared" si="354"/>
        <v>64</v>
      </c>
      <c r="U3207" s="14">
        <f t="shared" si="355"/>
        <v>11790.3</v>
      </c>
      <c r="V3207" s="14">
        <f t="shared" si="356"/>
        <v>2063302.4999999998</v>
      </c>
      <c r="W3207" s="13" t="str">
        <v>In Stock</v>
      </c>
      <c r="X3207" s="13" t="str">
        <v>No</v>
      </c>
      <c r="Y3207" s="13">
        <v>0</v>
      </c>
    </row>
    <row r="3208" spans="1:25" x14ac:dyDescent="0.3">
      <c r="A3208" s="31" t="s">
        <v>6306</v>
      </c>
      <c r="B3208" s="31" t="s">
        <v>2116</v>
      </c>
      <c r="C3208" s="31" t="s">
        <v>44</v>
      </c>
      <c r="D3208" s="31" t="s">
        <v>15</v>
      </c>
      <c r="E3208" s="31">
        <v>185</v>
      </c>
      <c r="F3208" s="31">
        <v>34</v>
      </c>
      <c r="G3208" s="31">
        <v>16129.35</v>
      </c>
      <c r="H3208" s="31">
        <v>2983929.75</v>
      </c>
      <c r="I3208" s="32">
        <v>45822</v>
      </c>
      <c r="J3208" s="32">
        <v>45941</v>
      </c>
      <c r="K3208" s="31" t="s">
        <v>29</v>
      </c>
      <c r="L3208" s="33" t="s">
        <v>58</v>
      </c>
      <c r="M3208" s="13" t="str">
        <f>PROPER(TRIM(SUBSTITUTE(B3208,"###"," ")))</f>
        <v>Bed Mini</v>
      </c>
      <c r="N3208" s="13" t="str">
        <f>PROPER(TRIM(SUBSTITUTE(C3208,"###"," ")))</f>
        <v>Groceries</v>
      </c>
      <c r="O3208" s="13" t="str">
        <f>PROPER(TRIM(SUBSTITUTE(D3208,"###"," ")))</f>
        <v>Global Traders</v>
      </c>
      <c r="P3208" s="13" t="str">
        <f t="shared" si="350"/>
        <v>Bed Mini</v>
      </c>
      <c r="Q3208" s="34" t="str">
        <f t="shared" si="351"/>
        <v>Groceries</v>
      </c>
      <c r="R3208" s="13" t="str">
        <f t="shared" si="352"/>
        <v>Global Traders</v>
      </c>
      <c r="S3208" s="35">
        <f t="shared" si="353"/>
        <v>185</v>
      </c>
      <c r="T3208" s="35">
        <f t="shared" si="354"/>
        <v>34</v>
      </c>
      <c r="U3208" s="14">
        <f t="shared" si="355"/>
        <v>16129.35</v>
      </c>
      <c r="V3208" s="14">
        <f t="shared" si="356"/>
        <v>2983929.75</v>
      </c>
      <c r="W3208" s="13" t="str">
        <v>In Stock</v>
      </c>
      <c r="X3208" s="13" t="str">
        <v>No</v>
      </c>
      <c r="Y3208" s="13">
        <v>0</v>
      </c>
    </row>
    <row r="3209" spans="1:25" x14ac:dyDescent="0.3">
      <c r="A3209" s="31" t="s">
        <v>6307</v>
      </c>
      <c r="B3209" s="31" t="s">
        <v>6308</v>
      </c>
      <c r="C3209" s="31" t="s">
        <v>40</v>
      </c>
      <c r="D3209" s="31" t="s">
        <v>41</v>
      </c>
      <c r="E3209" s="31">
        <v>197</v>
      </c>
      <c r="F3209" s="31">
        <v>46</v>
      </c>
      <c r="G3209" s="31">
        <v>15292.91</v>
      </c>
      <c r="H3209" s="31">
        <v>3012703.27</v>
      </c>
      <c r="I3209" s="32">
        <v>45770</v>
      </c>
      <c r="J3209" s="32">
        <v>45880</v>
      </c>
      <c r="K3209" s="31" t="s">
        <v>57</v>
      </c>
      <c r="L3209" s="33" t="s">
        <v>58</v>
      </c>
      <c r="M3209" s="13" t="str">
        <f>PROPER(TRIM(SUBSTITUTE(B3209,"###"," ")))</f>
        <v>Receive Pro</v>
      </c>
      <c r="N3209" s="13" t="str">
        <f>PROPER(TRIM(SUBSTITUTE(C3209,"###"," ")))</f>
        <v>Electronics</v>
      </c>
      <c r="O3209" s="13" t="str">
        <f>PROPER(TRIM(SUBSTITUTE(D3209,"###"," ")))</f>
        <v>Quickstock</v>
      </c>
      <c r="P3209" s="13" t="str">
        <f t="shared" si="350"/>
        <v>Receive Pro</v>
      </c>
      <c r="Q3209" s="34" t="str">
        <f t="shared" si="351"/>
        <v>Electronics</v>
      </c>
      <c r="R3209" s="13" t="str">
        <f t="shared" si="352"/>
        <v>Quickstock</v>
      </c>
      <c r="S3209" s="35">
        <f t="shared" si="353"/>
        <v>197</v>
      </c>
      <c r="T3209" s="35">
        <f t="shared" si="354"/>
        <v>46</v>
      </c>
      <c r="U3209" s="14">
        <f t="shared" si="355"/>
        <v>15292.91</v>
      </c>
      <c r="V3209" s="14">
        <f t="shared" si="356"/>
        <v>3012703.27</v>
      </c>
      <c r="W3209" s="13" t="str">
        <v>In Stock</v>
      </c>
      <c r="X3209" s="13" t="str">
        <v>No</v>
      </c>
      <c r="Y3209" s="13">
        <v>0</v>
      </c>
    </row>
    <row r="3210" spans="1:25" x14ac:dyDescent="0.3">
      <c r="A3210" s="31" t="s">
        <v>6309</v>
      </c>
      <c r="B3210" s="31" t="s">
        <v>6310</v>
      </c>
      <c r="C3210" s="31" t="s">
        <v>20</v>
      </c>
      <c r="D3210" s="31" t="s">
        <v>15</v>
      </c>
      <c r="E3210" s="31">
        <v>17</v>
      </c>
      <c r="F3210" s="31">
        <v>83</v>
      </c>
      <c r="G3210" s="31">
        <v>14677.44</v>
      </c>
      <c r="H3210" s="31">
        <v>249516.48</v>
      </c>
      <c r="I3210" s="32">
        <v>45826</v>
      </c>
      <c r="J3210" s="32">
        <v>45933</v>
      </c>
      <c r="K3210" s="31" t="s">
        <v>54</v>
      </c>
      <c r="L3210" s="33" t="s">
        <v>17</v>
      </c>
      <c r="M3210" s="13" t="str">
        <f>PROPER(TRIM(SUBSTITUTE(B3210,"###"," ")))</f>
        <v>Born Plus</v>
      </c>
      <c r="N3210" s="13" t="str">
        <f>PROPER(TRIM(SUBSTITUTE(C3210,"###"," ")))</f>
        <v>Toys</v>
      </c>
      <c r="O3210" s="13" t="str">
        <f>PROPER(TRIM(SUBSTITUTE(D3210,"###"," ")))</f>
        <v>Global Traders</v>
      </c>
      <c r="P3210" s="13" t="str">
        <f t="shared" si="350"/>
        <v>Born Plus</v>
      </c>
      <c r="Q3210" s="34" t="str">
        <f t="shared" si="351"/>
        <v>Toys</v>
      </c>
      <c r="R3210" s="13" t="str">
        <f t="shared" si="352"/>
        <v>Global Traders</v>
      </c>
      <c r="S3210" s="35">
        <f t="shared" si="353"/>
        <v>17</v>
      </c>
      <c r="T3210" s="35">
        <f t="shared" si="354"/>
        <v>83</v>
      </c>
      <c r="U3210" s="14">
        <f t="shared" si="355"/>
        <v>14677.44</v>
      </c>
      <c r="V3210" s="14">
        <f t="shared" si="356"/>
        <v>249516.48</v>
      </c>
      <c r="W3210" s="13" t="str">
        <v>Low Stock</v>
      </c>
      <c r="X3210" s="13" t="str">
        <v>Yes</v>
      </c>
      <c r="Y3210" s="13">
        <v>1</v>
      </c>
    </row>
    <row r="3211" spans="1:25" x14ac:dyDescent="0.3">
      <c r="A3211" s="31" t="s">
        <v>6311</v>
      </c>
      <c r="B3211" s="31" t="s">
        <v>2702</v>
      </c>
      <c r="C3211" s="31" t="s">
        <v>14</v>
      </c>
      <c r="D3211" s="31" t="s">
        <v>45</v>
      </c>
      <c r="E3211" s="31">
        <v>171</v>
      </c>
      <c r="F3211" s="31">
        <v>36</v>
      </c>
      <c r="G3211" s="31">
        <v>6206.72</v>
      </c>
      <c r="H3211" s="31">
        <v>1061349.1200000001</v>
      </c>
      <c r="I3211" s="32">
        <v>45736</v>
      </c>
      <c r="J3211" s="32">
        <v>45916</v>
      </c>
      <c r="K3211" s="31" t="s">
        <v>46</v>
      </c>
      <c r="L3211" s="33" t="s">
        <v>21</v>
      </c>
      <c r="M3211" s="13" t="str">
        <f>PROPER(TRIM(SUBSTITUTE(B3211,"###"," ")))</f>
        <v>Someone Mini</v>
      </c>
      <c r="N3211" s="13" t="str">
        <f>PROPER(TRIM(SUBSTITUTE(C3211,"###"," ")))</f>
        <v>Clothing</v>
      </c>
      <c r="O3211" s="13" t="str">
        <f>PROPER(TRIM(SUBSTITUTE(D3211,"###"," ")))</f>
        <v>Retailmart Inc</v>
      </c>
      <c r="P3211" s="13" t="str">
        <f t="shared" si="350"/>
        <v>Someone Mini</v>
      </c>
      <c r="Q3211" s="34" t="str">
        <f t="shared" si="351"/>
        <v>Clothing</v>
      </c>
      <c r="R3211" s="13" t="str">
        <f t="shared" si="352"/>
        <v>Retailmart Inc</v>
      </c>
      <c r="S3211" s="35">
        <f t="shared" si="353"/>
        <v>171</v>
      </c>
      <c r="T3211" s="35">
        <f t="shared" si="354"/>
        <v>36</v>
      </c>
      <c r="U3211" s="14">
        <f t="shared" si="355"/>
        <v>6206.72</v>
      </c>
      <c r="V3211" s="14">
        <f t="shared" si="356"/>
        <v>1061349.1200000001</v>
      </c>
      <c r="W3211" s="13" t="str">
        <v>In Stock</v>
      </c>
      <c r="X3211" s="13" t="str">
        <v>No</v>
      </c>
      <c r="Y3211" s="13">
        <v>0</v>
      </c>
    </row>
    <row r="3212" spans="1:25" x14ac:dyDescent="0.3">
      <c r="A3212" s="31" t="s">
        <v>6313</v>
      </c>
      <c r="B3212" s="31" t="s">
        <v>6314</v>
      </c>
      <c r="C3212" s="31" t="s">
        <v>20</v>
      </c>
      <c r="D3212" s="31" t="s">
        <v>24</v>
      </c>
      <c r="E3212" s="31">
        <v>86</v>
      </c>
      <c r="F3212" s="31">
        <v>90</v>
      </c>
      <c r="G3212" s="31">
        <v>4661.25</v>
      </c>
      <c r="H3212" s="31">
        <v>400867.5</v>
      </c>
      <c r="I3212" s="32">
        <v>45730</v>
      </c>
      <c r="J3212" s="32">
        <v>45905</v>
      </c>
      <c r="K3212" s="31" t="s">
        <v>57</v>
      </c>
      <c r="L3212" s="33" t="s">
        <v>30</v>
      </c>
      <c r="M3212" s="13" t="str">
        <f>PROPER(TRIM(SUBSTITUTE(B3212,"###"," ")))</f>
        <v>Stock Pro</v>
      </c>
      <c r="N3212" s="13" t="str">
        <f>PROPER(TRIM(SUBSTITUTE(C3212,"###"," ")))</f>
        <v>Toys</v>
      </c>
      <c r="O3212" s="13" t="str">
        <f>PROPER(TRIM(SUBSTITUTE(D3212,"###"," ")))</f>
        <v>Omni Suppliers</v>
      </c>
      <c r="P3212" s="13" t="str">
        <f t="shared" si="350"/>
        <v>Stock Pro</v>
      </c>
      <c r="Q3212" s="34" t="str">
        <f t="shared" si="351"/>
        <v>Toys</v>
      </c>
      <c r="R3212" s="13" t="str">
        <f t="shared" si="352"/>
        <v>Omni Suppliers</v>
      </c>
      <c r="S3212" s="35">
        <f t="shared" si="353"/>
        <v>86</v>
      </c>
      <c r="T3212" s="35">
        <f t="shared" si="354"/>
        <v>90</v>
      </c>
      <c r="U3212" s="14">
        <f t="shared" si="355"/>
        <v>4661.25</v>
      </c>
      <c r="V3212" s="14">
        <f t="shared" si="356"/>
        <v>400867.5</v>
      </c>
      <c r="W3212" s="13" t="str">
        <v>Low Stock</v>
      </c>
      <c r="X3212" s="13" t="str">
        <v>Yes</v>
      </c>
      <c r="Y3212" s="13">
        <v>1</v>
      </c>
    </row>
    <row r="3213" spans="1:25" x14ac:dyDescent="0.3">
      <c r="A3213" s="31" t="s">
        <v>6315</v>
      </c>
      <c r="B3213" s="31" t="s">
        <v>6316</v>
      </c>
      <c r="C3213" s="31" t="s">
        <v>28</v>
      </c>
      <c r="D3213" s="31" t="s">
        <v>24</v>
      </c>
      <c r="E3213" s="31">
        <v>75</v>
      </c>
      <c r="F3213" s="31">
        <v>38</v>
      </c>
      <c r="G3213" s="31">
        <v>11042.24</v>
      </c>
      <c r="H3213" s="31">
        <v>828168</v>
      </c>
      <c r="I3213" s="32">
        <v>45694</v>
      </c>
      <c r="J3213" s="32">
        <v>45875</v>
      </c>
      <c r="K3213" s="31" t="s">
        <v>46</v>
      </c>
      <c r="L3213" s="33" t="s">
        <v>30</v>
      </c>
      <c r="M3213" s="13" t="str">
        <f>PROPER(TRIM(SUBSTITUTE(B3213,"###"," ")))</f>
        <v>Industry Pro</v>
      </c>
      <c r="N3213" s="13" t="str">
        <f>PROPER(TRIM(SUBSTITUTE(C3213,"###"," ")))</f>
        <v>Furniture</v>
      </c>
      <c r="O3213" s="13" t="str">
        <f>PROPER(TRIM(SUBSTITUTE(D3213,"###"," ")))</f>
        <v>Omni Suppliers</v>
      </c>
      <c r="P3213" s="13" t="str">
        <f t="shared" si="350"/>
        <v>Industry Pro</v>
      </c>
      <c r="Q3213" s="34" t="str">
        <f t="shared" si="351"/>
        <v>Furniture</v>
      </c>
      <c r="R3213" s="13" t="str">
        <f t="shared" si="352"/>
        <v>Omni Suppliers</v>
      </c>
      <c r="S3213" s="35">
        <f t="shared" si="353"/>
        <v>75</v>
      </c>
      <c r="T3213" s="35">
        <f t="shared" si="354"/>
        <v>38</v>
      </c>
      <c r="U3213" s="14">
        <f t="shared" si="355"/>
        <v>11042.24</v>
      </c>
      <c r="V3213" s="14">
        <f t="shared" si="356"/>
        <v>828168</v>
      </c>
      <c r="W3213" s="13" t="str">
        <v>In Stock</v>
      </c>
      <c r="X3213" s="13" t="str">
        <v>No</v>
      </c>
      <c r="Y3213" s="13">
        <v>0</v>
      </c>
    </row>
    <row r="3214" spans="1:25" x14ac:dyDescent="0.3">
      <c r="A3214" s="31" t="s">
        <v>6317</v>
      </c>
      <c r="B3214" s="31" t="s">
        <v>1339</v>
      </c>
      <c r="C3214" s="31" t="s">
        <v>14</v>
      </c>
      <c r="D3214" s="31" t="s">
        <v>15</v>
      </c>
      <c r="E3214" s="31">
        <v>49</v>
      </c>
      <c r="F3214" s="31">
        <v>58</v>
      </c>
      <c r="G3214" s="31">
        <v>14622.81</v>
      </c>
      <c r="H3214" s="31">
        <v>716517.69</v>
      </c>
      <c r="I3214" s="32">
        <v>45698</v>
      </c>
      <c r="J3214" s="32">
        <v>45896</v>
      </c>
      <c r="K3214" s="31" t="s">
        <v>46</v>
      </c>
      <c r="L3214" s="33" t="s">
        <v>17</v>
      </c>
      <c r="M3214" s="13" t="str">
        <f>PROPER(TRIM(SUBSTITUTE(B3214,"###"," ")))</f>
        <v>Degree Mini</v>
      </c>
      <c r="N3214" s="13" t="str">
        <f>PROPER(TRIM(SUBSTITUTE(C3214,"###"," ")))</f>
        <v>Clothing</v>
      </c>
      <c r="O3214" s="13" t="str">
        <f>PROPER(TRIM(SUBSTITUTE(D3214,"###"," ")))</f>
        <v>Global Traders</v>
      </c>
      <c r="P3214" s="13" t="str">
        <f t="shared" si="350"/>
        <v>Degree Mini</v>
      </c>
      <c r="Q3214" s="34" t="str">
        <f t="shared" si="351"/>
        <v>Clothing</v>
      </c>
      <c r="R3214" s="13" t="str">
        <f t="shared" si="352"/>
        <v>Global Traders</v>
      </c>
      <c r="S3214" s="35">
        <f t="shared" si="353"/>
        <v>49</v>
      </c>
      <c r="T3214" s="35">
        <f t="shared" si="354"/>
        <v>58</v>
      </c>
      <c r="U3214" s="14">
        <f t="shared" si="355"/>
        <v>14622.81</v>
      </c>
      <c r="V3214" s="14">
        <f t="shared" si="356"/>
        <v>716517.69</v>
      </c>
      <c r="W3214" s="13" t="str">
        <v>Low Stock</v>
      </c>
      <c r="X3214" s="13" t="str">
        <v>Yes</v>
      </c>
      <c r="Y3214" s="13">
        <v>1</v>
      </c>
    </row>
    <row r="3215" spans="1:25" x14ac:dyDescent="0.3">
      <c r="A3215" s="31" t="s">
        <v>6318</v>
      </c>
      <c r="B3215" s="31" t="s">
        <v>5708</v>
      </c>
      <c r="C3215" s="31" t="s">
        <v>44</v>
      </c>
      <c r="D3215" s="31" t="s">
        <v>24</v>
      </c>
      <c r="E3215" s="13"/>
      <c r="F3215" s="31">
        <v>34</v>
      </c>
      <c r="G3215" s="31">
        <v>12213.99</v>
      </c>
      <c r="H3215" s="13"/>
      <c r="I3215" s="32">
        <v>45716</v>
      </c>
      <c r="J3215" s="32">
        <v>45880</v>
      </c>
      <c r="K3215" s="31" t="s">
        <v>29</v>
      </c>
      <c r="L3215" s="33" t="s">
        <v>17</v>
      </c>
      <c r="M3215" s="13" t="str">
        <f>PROPER(TRIM(SUBSTITUTE(B3215,"###"," ")))</f>
        <v>Suddenly X</v>
      </c>
      <c r="N3215" s="13" t="str">
        <f>PROPER(TRIM(SUBSTITUTE(C3215,"###"," ")))</f>
        <v>Groceries</v>
      </c>
      <c r="O3215" s="13" t="str">
        <f>PROPER(TRIM(SUBSTITUTE(D3215,"###"," ")))</f>
        <v>Omni Suppliers</v>
      </c>
      <c r="P3215" s="13" t="str">
        <f t="shared" si="350"/>
        <v>Suddenly X</v>
      </c>
      <c r="Q3215" s="34" t="str">
        <f t="shared" si="351"/>
        <v>Groceries</v>
      </c>
      <c r="R3215" s="13" t="str">
        <f t="shared" si="352"/>
        <v>Omni Suppliers</v>
      </c>
      <c r="S3215" s="35">
        <f t="shared" si="353"/>
        <v>0</v>
      </c>
      <c r="T3215" s="35">
        <f t="shared" si="354"/>
        <v>34</v>
      </c>
      <c r="U3215" s="14">
        <f t="shared" si="355"/>
        <v>12213.99</v>
      </c>
      <c r="V3215" s="14">
        <f t="shared" si="356"/>
        <v>0</v>
      </c>
      <c r="W3215" s="13" t="str">
        <v>Out of Stock</v>
      </c>
      <c r="X3215" s="13" t="str">
        <v>Yes</v>
      </c>
      <c r="Y3215" s="13">
        <v>1</v>
      </c>
    </row>
    <row r="3216" spans="1:25" x14ac:dyDescent="0.3">
      <c r="A3216" s="31" t="s">
        <v>6320</v>
      </c>
      <c r="B3216" s="31" t="s">
        <v>6321</v>
      </c>
      <c r="C3216" s="31" t="s">
        <v>40</v>
      </c>
      <c r="D3216" s="31" t="s">
        <v>45</v>
      </c>
      <c r="E3216" s="31">
        <v>25</v>
      </c>
      <c r="F3216" s="31">
        <v>55</v>
      </c>
      <c r="G3216" s="31">
        <v>791.65</v>
      </c>
      <c r="H3216" s="31">
        <v>19791.25</v>
      </c>
      <c r="I3216" s="32">
        <v>45723</v>
      </c>
      <c r="J3216" s="32">
        <v>45878</v>
      </c>
      <c r="K3216" s="31" t="s">
        <v>57</v>
      </c>
      <c r="L3216" s="33" t="s">
        <v>17</v>
      </c>
      <c r="M3216" s="13" t="str">
        <f>PROPER(TRIM(SUBSTITUTE(B3216,"###"," ")))</f>
        <v>Sea Lite</v>
      </c>
      <c r="N3216" s="13" t="str">
        <f>PROPER(TRIM(SUBSTITUTE(C3216,"###"," ")))</f>
        <v>Electronics</v>
      </c>
      <c r="O3216" s="13" t="str">
        <f>PROPER(TRIM(SUBSTITUTE(D3216,"###"," ")))</f>
        <v>Retailmart Inc</v>
      </c>
      <c r="P3216" s="13" t="str">
        <f t="shared" si="350"/>
        <v>Sea Lite</v>
      </c>
      <c r="Q3216" s="34" t="str">
        <f t="shared" si="351"/>
        <v>Electronics</v>
      </c>
      <c r="R3216" s="13" t="str">
        <f t="shared" si="352"/>
        <v>Retailmart Inc</v>
      </c>
      <c r="S3216" s="35">
        <f t="shared" si="353"/>
        <v>25</v>
      </c>
      <c r="T3216" s="35">
        <f t="shared" si="354"/>
        <v>55</v>
      </c>
      <c r="U3216" s="14">
        <f t="shared" si="355"/>
        <v>791.65</v>
      </c>
      <c r="V3216" s="14">
        <f t="shared" si="356"/>
        <v>19791.25</v>
      </c>
      <c r="W3216" s="13" t="str">
        <v>Low Stock</v>
      </c>
      <c r="X3216" s="13" t="str">
        <v>Yes</v>
      </c>
      <c r="Y3216" s="13">
        <v>1</v>
      </c>
    </row>
    <row r="3217" spans="1:25" x14ac:dyDescent="0.3">
      <c r="A3217" s="31" t="s">
        <v>6322</v>
      </c>
      <c r="B3217" s="31" t="s">
        <v>6323</v>
      </c>
      <c r="C3217" s="31" t="s">
        <v>44</v>
      </c>
      <c r="D3217" s="31" t="s">
        <v>41</v>
      </c>
      <c r="E3217" s="31">
        <v>5</v>
      </c>
      <c r="F3217" s="31">
        <v>56</v>
      </c>
      <c r="G3217" s="31">
        <v>9215.7999999999993</v>
      </c>
      <c r="H3217" s="31">
        <v>46079</v>
      </c>
      <c r="I3217" s="32">
        <v>45762</v>
      </c>
      <c r="J3217" s="32">
        <v>45853</v>
      </c>
      <c r="K3217" s="31" t="s">
        <v>29</v>
      </c>
      <c r="L3217" s="33" t="s">
        <v>33</v>
      </c>
      <c r="M3217" s="13" t="str">
        <f>PROPER(TRIM(SUBSTITUTE(B3217,"###"," ")))</f>
        <v>Of Max</v>
      </c>
      <c r="N3217" s="13" t="str">
        <f>PROPER(TRIM(SUBSTITUTE(C3217,"###"," ")))</f>
        <v>Groceries</v>
      </c>
      <c r="O3217" s="13" t="str">
        <f>PROPER(TRIM(SUBSTITUTE(D3217,"###"," ")))</f>
        <v>Quickstock</v>
      </c>
      <c r="P3217" s="13" t="str">
        <f t="shared" si="350"/>
        <v>Of Max</v>
      </c>
      <c r="Q3217" s="34" t="str">
        <f t="shared" si="351"/>
        <v>Groceries</v>
      </c>
      <c r="R3217" s="13" t="str">
        <f t="shared" si="352"/>
        <v>Quickstock</v>
      </c>
      <c r="S3217" s="35">
        <f t="shared" si="353"/>
        <v>5</v>
      </c>
      <c r="T3217" s="35">
        <f t="shared" si="354"/>
        <v>56</v>
      </c>
      <c r="U3217" s="14">
        <f t="shared" si="355"/>
        <v>9215.7999999999993</v>
      </c>
      <c r="V3217" s="14">
        <f t="shared" si="356"/>
        <v>46079</v>
      </c>
      <c r="W3217" s="13" t="str">
        <v>Low Stock</v>
      </c>
      <c r="X3217" s="13" t="str">
        <v>Yes</v>
      </c>
      <c r="Y3217" s="13">
        <v>1</v>
      </c>
    </row>
    <row r="3218" spans="1:25" x14ac:dyDescent="0.3">
      <c r="A3218" s="31" t="s">
        <v>6324</v>
      </c>
      <c r="B3218" s="31" t="s">
        <v>6325</v>
      </c>
      <c r="C3218" s="31" t="s">
        <v>40</v>
      </c>
      <c r="D3218" s="31" t="s">
        <v>24</v>
      </c>
      <c r="E3218" s="31">
        <v>122</v>
      </c>
      <c r="F3218" s="31">
        <v>88</v>
      </c>
      <c r="G3218" s="31">
        <v>17585.900000000001</v>
      </c>
      <c r="H3218" s="31">
        <v>2145479.7999999998</v>
      </c>
      <c r="I3218" s="32">
        <v>45774</v>
      </c>
      <c r="J3218" s="32">
        <v>45868</v>
      </c>
      <c r="K3218" s="31" t="s">
        <v>16</v>
      </c>
      <c r="L3218" s="33" t="s">
        <v>30</v>
      </c>
      <c r="M3218" s="13" t="str">
        <f>PROPER(TRIM(SUBSTITUTE(B3218,"###"," ")))</f>
        <v>Be Max</v>
      </c>
      <c r="N3218" s="13" t="str">
        <f>PROPER(TRIM(SUBSTITUTE(C3218,"###"," ")))</f>
        <v>Electronics</v>
      </c>
      <c r="O3218" s="13" t="str">
        <f>PROPER(TRIM(SUBSTITUTE(D3218,"###"," ")))</f>
        <v>Omni Suppliers</v>
      </c>
      <c r="P3218" s="13" t="str">
        <f t="shared" si="350"/>
        <v>Be Max</v>
      </c>
      <c r="Q3218" s="34" t="str">
        <f t="shared" si="351"/>
        <v>Electronics</v>
      </c>
      <c r="R3218" s="13" t="str">
        <f t="shared" si="352"/>
        <v>Omni Suppliers</v>
      </c>
      <c r="S3218" s="35">
        <f t="shared" si="353"/>
        <v>122</v>
      </c>
      <c r="T3218" s="35">
        <f t="shared" si="354"/>
        <v>88</v>
      </c>
      <c r="U3218" s="14">
        <f t="shared" si="355"/>
        <v>17585.900000000001</v>
      </c>
      <c r="V3218" s="14">
        <f t="shared" si="356"/>
        <v>2145479.8000000003</v>
      </c>
      <c r="W3218" s="13" t="str">
        <v>In Stock</v>
      </c>
      <c r="X3218" s="13" t="str">
        <v>No</v>
      </c>
      <c r="Y3218" s="13">
        <v>0</v>
      </c>
    </row>
    <row r="3219" spans="1:25" x14ac:dyDescent="0.3">
      <c r="A3219" s="31" t="s">
        <v>6326</v>
      </c>
      <c r="B3219" s="31" t="s">
        <v>3673</v>
      </c>
      <c r="C3219" s="31" t="s">
        <v>40</v>
      </c>
      <c r="D3219" s="31" t="s">
        <v>41</v>
      </c>
      <c r="E3219" s="31">
        <v>174</v>
      </c>
      <c r="F3219" s="31">
        <v>32</v>
      </c>
      <c r="G3219" s="31">
        <v>4441.58</v>
      </c>
      <c r="H3219" s="31">
        <v>772834.92</v>
      </c>
      <c r="I3219" s="32">
        <v>45745</v>
      </c>
      <c r="J3219" s="32">
        <v>45886</v>
      </c>
      <c r="K3219" s="13"/>
      <c r="L3219" s="33" t="s">
        <v>17</v>
      </c>
      <c r="M3219" s="13" t="str">
        <f>PROPER(TRIM(SUBSTITUTE(B3219,"###"," ")))</f>
        <v>Eye X</v>
      </c>
      <c r="N3219" s="13" t="str">
        <f>PROPER(TRIM(SUBSTITUTE(C3219,"###"," ")))</f>
        <v>Electronics</v>
      </c>
      <c r="O3219" s="13" t="str">
        <f>PROPER(TRIM(SUBSTITUTE(D3219,"###"," ")))</f>
        <v>Quickstock</v>
      </c>
      <c r="P3219" s="13" t="str">
        <f t="shared" si="350"/>
        <v>Eye X</v>
      </c>
      <c r="Q3219" s="34" t="str">
        <f t="shared" si="351"/>
        <v>Electronics</v>
      </c>
      <c r="R3219" s="13" t="str">
        <f t="shared" si="352"/>
        <v>Quickstock</v>
      </c>
      <c r="S3219" s="35">
        <f t="shared" si="353"/>
        <v>174</v>
      </c>
      <c r="T3219" s="35">
        <f t="shared" si="354"/>
        <v>32</v>
      </c>
      <c r="U3219" s="14">
        <f t="shared" si="355"/>
        <v>4441.58</v>
      </c>
      <c r="V3219" s="14">
        <f t="shared" si="356"/>
        <v>772834.92</v>
      </c>
      <c r="W3219" s="13" t="str">
        <v>In Stock</v>
      </c>
      <c r="X3219" s="13" t="str">
        <v>No</v>
      </c>
      <c r="Y3219" s="13">
        <v>0</v>
      </c>
    </row>
    <row r="3220" spans="1:25" x14ac:dyDescent="0.3">
      <c r="A3220" s="31" t="s">
        <v>6327</v>
      </c>
      <c r="B3220" s="31" t="s">
        <v>2560</v>
      </c>
      <c r="C3220" s="31" t="s">
        <v>28</v>
      </c>
      <c r="D3220" s="31" t="s">
        <v>15</v>
      </c>
      <c r="E3220" s="31">
        <v>58</v>
      </c>
      <c r="F3220" s="31">
        <v>87</v>
      </c>
      <c r="G3220" s="31">
        <v>14307.8</v>
      </c>
      <c r="H3220" s="31">
        <v>829852.39999999991</v>
      </c>
      <c r="I3220" s="32">
        <v>45794</v>
      </c>
      <c r="J3220" s="32">
        <v>45863</v>
      </c>
      <c r="K3220" s="31" t="s">
        <v>54</v>
      </c>
      <c r="L3220" s="33" t="s">
        <v>21</v>
      </c>
      <c r="M3220" s="13" t="str">
        <f>PROPER(TRIM(SUBSTITUTE(B3220,"###"," ")))</f>
        <v>Produce Pro</v>
      </c>
      <c r="N3220" s="13" t="str">
        <f>PROPER(TRIM(SUBSTITUTE(C3220,"###"," ")))</f>
        <v>Furniture</v>
      </c>
      <c r="O3220" s="13" t="str">
        <f>PROPER(TRIM(SUBSTITUTE(D3220,"###"," ")))</f>
        <v>Global Traders</v>
      </c>
      <c r="P3220" s="13" t="str">
        <f t="shared" si="350"/>
        <v>Produce Pro</v>
      </c>
      <c r="Q3220" s="34" t="str">
        <f t="shared" si="351"/>
        <v>Furniture</v>
      </c>
      <c r="R3220" s="13" t="str">
        <f t="shared" si="352"/>
        <v>Global Traders</v>
      </c>
      <c r="S3220" s="35">
        <f t="shared" si="353"/>
        <v>58</v>
      </c>
      <c r="T3220" s="35">
        <f t="shared" si="354"/>
        <v>87</v>
      </c>
      <c r="U3220" s="14">
        <f t="shared" si="355"/>
        <v>14307.8</v>
      </c>
      <c r="V3220" s="14">
        <f t="shared" si="356"/>
        <v>829852.39999999991</v>
      </c>
      <c r="W3220" s="13" t="str">
        <v>Low Stock</v>
      </c>
      <c r="X3220" s="13" t="str">
        <v>Yes</v>
      </c>
      <c r="Y3220" s="13">
        <v>1</v>
      </c>
    </row>
    <row r="3221" spans="1:25" x14ac:dyDescent="0.3">
      <c r="A3221" s="31" t="s">
        <v>6328</v>
      </c>
      <c r="B3221" s="31" t="s">
        <v>2365</v>
      </c>
      <c r="C3221" s="31" t="s">
        <v>20</v>
      </c>
      <c r="D3221" s="31" t="s">
        <v>15</v>
      </c>
      <c r="E3221" s="31">
        <v>140</v>
      </c>
      <c r="F3221" s="31">
        <v>21</v>
      </c>
      <c r="G3221" s="31">
        <v>4139.3500000000004</v>
      </c>
      <c r="H3221" s="31">
        <v>579509</v>
      </c>
      <c r="I3221" s="32">
        <v>45771</v>
      </c>
      <c r="J3221" s="32">
        <v>45878</v>
      </c>
      <c r="K3221" s="31" t="s">
        <v>54</v>
      </c>
      <c r="L3221" s="33" t="s">
        <v>30</v>
      </c>
      <c r="M3221" s="13" t="str">
        <f>PROPER(TRIM(SUBSTITUTE(B3221,"###"," ")))</f>
        <v>World Plus</v>
      </c>
      <c r="N3221" s="13" t="str">
        <f>PROPER(TRIM(SUBSTITUTE(C3221,"###"," ")))</f>
        <v>Toys</v>
      </c>
      <c r="O3221" s="13" t="str">
        <f>PROPER(TRIM(SUBSTITUTE(D3221,"###"," ")))</f>
        <v>Global Traders</v>
      </c>
      <c r="P3221" s="13" t="str">
        <f t="shared" si="350"/>
        <v>World Plus</v>
      </c>
      <c r="Q3221" s="34" t="str">
        <f t="shared" si="351"/>
        <v>Toys</v>
      </c>
      <c r="R3221" s="13" t="str">
        <f t="shared" si="352"/>
        <v>Global Traders</v>
      </c>
      <c r="S3221" s="35">
        <f t="shared" si="353"/>
        <v>140</v>
      </c>
      <c r="T3221" s="35">
        <f t="shared" si="354"/>
        <v>21</v>
      </c>
      <c r="U3221" s="14">
        <f t="shared" si="355"/>
        <v>4139.3500000000004</v>
      </c>
      <c r="V3221" s="14">
        <f t="shared" si="356"/>
        <v>579509</v>
      </c>
      <c r="W3221" s="13" t="str">
        <v>In Stock</v>
      </c>
      <c r="X3221" s="13" t="str">
        <v>No</v>
      </c>
      <c r="Y3221" s="13">
        <v>0</v>
      </c>
    </row>
    <row r="3222" spans="1:25" x14ac:dyDescent="0.3">
      <c r="A3222" s="31" t="s">
        <v>6329</v>
      </c>
      <c r="B3222" s="31" t="s">
        <v>6330</v>
      </c>
      <c r="C3222" s="31" t="s">
        <v>40</v>
      </c>
      <c r="D3222" s="31" t="s">
        <v>45</v>
      </c>
      <c r="E3222" s="31">
        <v>137</v>
      </c>
      <c r="F3222" s="31">
        <v>41</v>
      </c>
      <c r="G3222" s="31">
        <v>4117.37</v>
      </c>
      <c r="H3222" s="31">
        <v>564079.68999999994</v>
      </c>
      <c r="I3222" s="32">
        <v>45727</v>
      </c>
      <c r="J3222" s="32">
        <v>45884</v>
      </c>
      <c r="K3222" s="31" t="s">
        <v>16</v>
      </c>
      <c r="L3222" s="33" t="s">
        <v>21</v>
      </c>
      <c r="M3222" s="13" t="str">
        <f>PROPER(TRIM(SUBSTITUTE(B3222,"###"," ")))</f>
        <v>Together Pro</v>
      </c>
      <c r="N3222" s="13" t="str">
        <f>PROPER(TRIM(SUBSTITUTE(C3222,"###"," ")))</f>
        <v>Electronics</v>
      </c>
      <c r="O3222" s="13" t="str">
        <f>PROPER(TRIM(SUBSTITUTE(D3222,"###"," ")))</f>
        <v>Retailmart Inc</v>
      </c>
      <c r="P3222" s="13" t="str">
        <f t="shared" si="350"/>
        <v>Together Pro</v>
      </c>
      <c r="Q3222" s="34" t="str">
        <f t="shared" si="351"/>
        <v>Electronics</v>
      </c>
      <c r="R3222" s="13" t="str">
        <f t="shared" si="352"/>
        <v>Retailmart Inc</v>
      </c>
      <c r="S3222" s="35">
        <f t="shared" si="353"/>
        <v>137</v>
      </c>
      <c r="T3222" s="35">
        <f t="shared" si="354"/>
        <v>41</v>
      </c>
      <c r="U3222" s="14">
        <f t="shared" si="355"/>
        <v>4117.37</v>
      </c>
      <c r="V3222" s="14">
        <f t="shared" si="356"/>
        <v>564079.68999999994</v>
      </c>
      <c r="W3222" s="13" t="str">
        <v>In Stock</v>
      </c>
      <c r="X3222" s="13" t="str">
        <v>No</v>
      </c>
      <c r="Y3222" s="13">
        <v>0</v>
      </c>
    </row>
    <row r="3223" spans="1:25" x14ac:dyDescent="0.3">
      <c r="A3223" s="31" t="s">
        <v>6331</v>
      </c>
      <c r="B3223" s="31" t="s">
        <v>6332</v>
      </c>
      <c r="C3223" s="31" t="s">
        <v>40</v>
      </c>
      <c r="D3223" s="31" t="s">
        <v>53</v>
      </c>
      <c r="E3223" s="31">
        <v>148</v>
      </c>
      <c r="F3223" s="31">
        <v>41</v>
      </c>
      <c r="G3223" s="31">
        <v>4085.64</v>
      </c>
      <c r="H3223" s="31">
        <v>604674.72</v>
      </c>
      <c r="I3223" s="32">
        <v>45725</v>
      </c>
      <c r="J3223" s="32">
        <v>45894</v>
      </c>
      <c r="K3223" s="31" t="s">
        <v>29</v>
      </c>
      <c r="L3223" s="33" t="s">
        <v>17</v>
      </c>
      <c r="M3223" s="13" t="str">
        <f>PROPER(TRIM(SUBSTITUTE(B3223,"###"," ")))</f>
        <v>Note Max</v>
      </c>
      <c r="N3223" s="13" t="str">
        <f>PROPER(TRIM(SUBSTITUTE(C3223,"###"," ")))</f>
        <v>Electronics</v>
      </c>
      <c r="O3223" s="13" t="str">
        <f>PROPER(TRIM(SUBSTITUTE(D3223,"###"," ")))</f>
        <v>Abc Pvt Ltd</v>
      </c>
      <c r="P3223" s="13" t="str">
        <f t="shared" si="350"/>
        <v>Note Max</v>
      </c>
      <c r="Q3223" s="34" t="str">
        <f t="shared" si="351"/>
        <v>Electronics</v>
      </c>
      <c r="R3223" s="13" t="str">
        <f t="shared" si="352"/>
        <v>Abc Pvt Ltd</v>
      </c>
      <c r="S3223" s="35">
        <f t="shared" si="353"/>
        <v>148</v>
      </c>
      <c r="T3223" s="35">
        <f t="shared" si="354"/>
        <v>41</v>
      </c>
      <c r="U3223" s="14">
        <f t="shared" si="355"/>
        <v>4085.64</v>
      </c>
      <c r="V3223" s="14">
        <f t="shared" si="356"/>
        <v>604674.72</v>
      </c>
      <c r="W3223" s="13" t="str">
        <v>In Stock</v>
      </c>
      <c r="X3223" s="13" t="str">
        <v>No</v>
      </c>
      <c r="Y3223" s="13">
        <v>0</v>
      </c>
    </row>
    <row r="3224" spans="1:25" x14ac:dyDescent="0.3">
      <c r="A3224" s="31" t="s">
        <v>6333</v>
      </c>
      <c r="B3224" s="31" t="s">
        <v>6334</v>
      </c>
      <c r="C3224" s="31" t="s">
        <v>28</v>
      </c>
      <c r="D3224" s="31" t="s">
        <v>15</v>
      </c>
      <c r="E3224" s="31">
        <v>90</v>
      </c>
      <c r="F3224" s="31">
        <v>59</v>
      </c>
      <c r="G3224" s="31">
        <v>15581.99</v>
      </c>
      <c r="H3224" s="31">
        <v>1402379.1</v>
      </c>
      <c r="I3224" s="32">
        <v>45763</v>
      </c>
      <c r="J3224" s="32">
        <v>45927</v>
      </c>
      <c r="K3224" s="31" t="s">
        <v>29</v>
      </c>
      <c r="L3224" s="33" t="s">
        <v>33</v>
      </c>
      <c r="M3224" s="13" t="str">
        <f>PROPER(TRIM(SUBSTITUTE(B3224,"###"," ")))</f>
        <v>Off Lite</v>
      </c>
      <c r="N3224" s="13" t="str">
        <f>PROPER(TRIM(SUBSTITUTE(C3224,"###"," ")))</f>
        <v>Furniture</v>
      </c>
      <c r="O3224" s="13" t="str">
        <f>PROPER(TRIM(SUBSTITUTE(D3224,"###"," ")))</f>
        <v>Global Traders</v>
      </c>
      <c r="P3224" s="13" t="str">
        <f t="shared" si="350"/>
        <v>Off Lite</v>
      </c>
      <c r="Q3224" s="34" t="str">
        <f t="shared" si="351"/>
        <v>Furniture</v>
      </c>
      <c r="R3224" s="13" t="str">
        <f t="shared" si="352"/>
        <v>Global Traders</v>
      </c>
      <c r="S3224" s="35">
        <f t="shared" si="353"/>
        <v>90</v>
      </c>
      <c r="T3224" s="35">
        <f t="shared" si="354"/>
        <v>59</v>
      </c>
      <c r="U3224" s="14">
        <f t="shared" si="355"/>
        <v>15581.99</v>
      </c>
      <c r="V3224" s="14">
        <f t="shared" si="356"/>
        <v>1402379.1</v>
      </c>
      <c r="W3224" s="13" t="str">
        <v>In Stock</v>
      </c>
      <c r="X3224" s="13" t="str">
        <v>No</v>
      </c>
      <c r="Y3224" s="13">
        <v>0</v>
      </c>
    </row>
    <row r="3225" spans="1:25" x14ac:dyDescent="0.3">
      <c r="A3225" s="31" t="s">
        <v>6335</v>
      </c>
      <c r="B3225" s="31" t="s">
        <v>6336</v>
      </c>
      <c r="C3225" s="31" t="s">
        <v>20</v>
      </c>
      <c r="D3225" s="31" t="s">
        <v>15</v>
      </c>
      <c r="E3225" s="31">
        <v>189</v>
      </c>
      <c r="F3225" s="31">
        <v>92</v>
      </c>
      <c r="G3225" s="31">
        <v>7908.96</v>
      </c>
      <c r="H3225" s="31">
        <v>1494793.44</v>
      </c>
      <c r="I3225" s="32">
        <v>45689</v>
      </c>
      <c r="J3225" s="32">
        <v>45933</v>
      </c>
      <c r="K3225" s="31" t="s">
        <v>57</v>
      </c>
      <c r="L3225" s="33" t="s">
        <v>33</v>
      </c>
      <c r="M3225" s="13" t="str">
        <f>PROPER(TRIM(SUBSTITUTE(B3225,"###"," ")))</f>
        <v>Free Lite</v>
      </c>
      <c r="N3225" s="13" t="str">
        <f>PROPER(TRIM(SUBSTITUTE(C3225,"###"," ")))</f>
        <v>Toys</v>
      </c>
      <c r="O3225" s="13" t="str">
        <f>PROPER(TRIM(SUBSTITUTE(D3225,"###"," ")))</f>
        <v>Global Traders</v>
      </c>
      <c r="P3225" s="13" t="str">
        <f t="shared" si="350"/>
        <v>Free Lite</v>
      </c>
      <c r="Q3225" s="34" t="str">
        <f t="shared" si="351"/>
        <v>Toys</v>
      </c>
      <c r="R3225" s="13" t="str">
        <f t="shared" si="352"/>
        <v>Global Traders</v>
      </c>
      <c r="S3225" s="35">
        <f t="shared" si="353"/>
        <v>189</v>
      </c>
      <c r="T3225" s="35">
        <f t="shared" si="354"/>
        <v>92</v>
      </c>
      <c r="U3225" s="14">
        <f t="shared" si="355"/>
        <v>7908.96</v>
      </c>
      <c r="V3225" s="14">
        <f t="shared" si="356"/>
        <v>1494793.44</v>
      </c>
      <c r="W3225" s="13" t="str">
        <v>In Stock</v>
      </c>
      <c r="X3225" s="13" t="str">
        <v>No</v>
      </c>
      <c r="Y3225" s="13">
        <v>0</v>
      </c>
    </row>
    <row r="3226" spans="1:25" x14ac:dyDescent="0.3">
      <c r="A3226" s="31" t="s">
        <v>6337</v>
      </c>
      <c r="B3226" s="31" t="s">
        <v>3898</v>
      </c>
      <c r="C3226" s="31" t="s">
        <v>44</v>
      </c>
      <c r="D3226" s="31" t="s">
        <v>24</v>
      </c>
      <c r="E3226" s="31">
        <v>132</v>
      </c>
      <c r="F3226" s="31">
        <v>46</v>
      </c>
      <c r="G3226" s="31">
        <v>7571.86</v>
      </c>
      <c r="H3226" s="31">
        <v>999485.5199999999</v>
      </c>
      <c r="I3226" s="32">
        <v>45829</v>
      </c>
      <c r="J3226" s="32">
        <v>45854</v>
      </c>
      <c r="K3226" s="31" t="s">
        <v>25</v>
      </c>
      <c r="L3226" s="33" t="s">
        <v>30</v>
      </c>
      <c r="M3226" s="13" t="str">
        <f>PROPER(TRIM(SUBSTITUTE(B3226,"###"," ")))</f>
        <v>Mind Plus</v>
      </c>
      <c r="N3226" s="13" t="str">
        <f>PROPER(TRIM(SUBSTITUTE(C3226,"###"," ")))</f>
        <v>Groceries</v>
      </c>
      <c r="O3226" s="13" t="str">
        <f>PROPER(TRIM(SUBSTITUTE(D3226,"###"," ")))</f>
        <v>Omni Suppliers</v>
      </c>
      <c r="P3226" s="13" t="str">
        <f t="shared" si="350"/>
        <v>Mind Plus</v>
      </c>
      <c r="Q3226" s="34" t="str">
        <f t="shared" si="351"/>
        <v>Groceries</v>
      </c>
      <c r="R3226" s="13" t="str">
        <f t="shared" si="352"/>
        <v>Omni Suppliers</v>
      </c>
      <c r="S3226" s="35">
        <f t="shared" si="353"/>
        <v>132</v>
      </c>
      <c r="T3226" s="35">
        <f t="shared" si="354"/>
        <v>46</v>
      </c>
      <c r="U3226" s="14">
        <f t="shared" si="355"/>
        <v>7571.86</v>
      </c>
      <c r="V3226" s="14">
        <f t="shared" si="356"/>
        <v>999485.5199999999</v>
      </c>
      <c r="W3226" s="13" t="str">
        <v>In Stock</v>
      </c>
      <c r="X3226" s="13" t="str">
        <v>No</v>
      </c>
      <c r="Y3226" s="13">
        <v>0</v>
      </c>
    </row>
    <row r="3227" spans="1:25" x14ac:dyDescent="0.3">
      <c r="A3227" s="31" t="s">
        <v>6339</v>
      </c>
      <c r="B3227" s="31" t="s">
        <v>6340</v>
      </c>
      <c r="C3227" s="31" t="s">
        <v>20</v>
      </c>
      <c r="D3227" s="31" t="s">
        <v>53</v>
      </c>
      <c r="E3227" s="31">
        <v>145</v>
      </c>
      <c r="F3227" s="31">
        <v>97</v>
      </c>
      <c r="G3227" s="31">
        <v>9139.44</v>
      </c>
      <c r="H3227" s="31">
        <v>1325218.8</v>
      </c>
      <c r="I3227" s="32">
        <v>45839</v>
      </c>
      <c r="J3227" s="32">
        <v>45887</v>
      </c>
      <c r="K3227" s="31" t="s">
        <v>25</v>
      </c>
      <c r="L3227" s="33" t="s">
        <v>33</v>
      </c>
      <c r="M3227" s="13" t="str">
        <f>PROPER(TRIM(SUBSTITUTE(B3227,"###"," ")))</f>
        <v>Defense Mini</v>
      </c>
      <c r="N3227" s="13" t="str">
        <f>PROPER(TRIM(SUBSTITUTE(C3227,"###"," ")))</f>
        <v>Toys</v>
      </c>
      <c r="O3227" s="13" t="str">
        <f>PROPER(TRIM(SUBSTITUTE(D3227,"###"," ")))</f>
        <v>Abc Pvt Ltd</v>
      </c>
      <c r="P3227" s="13" t="str">
        <f t="shared" si="350"/>
        <v>Defense Mini</v>
      </c>
      <c r="Q3227" s="34" t="str">
        <f t="shared" si="351"/>
        <v>Toys</v>
      </c>
      <c r="R3227" s="13" t="str">
        <f t="shared" si="352"/>
        <v>Abc Pvt Ltd</v>
      </c>
      <c r="S3227" s="35">
        <f t="shared" si="353"/>
        <v>145</v>
      </c>
      <c r="T3227" s="35">
        <f t="shared" si="354"/>
        <v>97</v>
      </c>
      <c r="U3227" s="14">
        <f t="shared" si="355"/>
        <v>9139.44</v>
      </c>
      <c r="V3227" s="14">
        <f t="shared" si="356"/>
        <v>1325218.8</v>
      </c>
      <c r="W3227" s="13" t="str">
        <v>In Stock</v>
      </c>
      <c r="X3227" s="13" t="str">
        <v>No</v>
      </c>
      <c r="Y3227" s="13">
        <v>0</v>
      </c>
    </row>
    <row r="3228" spans="1:25" x14ac:dyDescent="0.3">
      <c r="A3228" s="31" t="s">
        <v>6341</v>
      </c>
      <c r="B3228" s="31" t="s">
        <v>6342</v>
      </c>
      <c r="C3228" s="31" t="s">
        <v>28</v>
      </c>
      <c r="D3228" s="31" t="s">
        <v>24</v>
      </c>
      <c r="E3228" s="31">
        <v>180</v>
      </c>
      <c r="F3228" s="31">
        <v>63</v>
      </c>
      <c r="G3228" s="31">
        <v>15700.98</v>
      </c>
      <c r="H3228" s="31">
        <v>2826176.4</v>
      </c>
      <c r="I3228" s="32">
        <v>45684</v>
      </c>
      <c r="J3228" s="32">
        <v>45938</v>
      </c>
      <c r="K3228" s="31" t="s">
        <v>57</v>
      </c>
      <c r="L3228" s="33" t="s">
        <v>21</v>
      </c>
      <c r="M3228" s="13" t="str">
        <f>PROPER(TRIM(SUBSTITUTE(B3228,"###"," ")))</f>
        <v>Size X</v>
      </c>
      <c r="N3228" s="13" t="str">
        <f>PROPER(TRIM(SUBSTITUTE(C3228,"###"," ")))</f>
        <v>Furniture</v>
      </c>
      <c r="O3228" s="13" t="str">
        <f>PROPER(TRIM(SUBSTITUTE(D3228,"###"," ")))</f>
        <v>Omni Suppliers</v>
      </c>
      <c r="P3228" s="13" t="str">
        <f t="shared" si="350"/>
        <v>Size X</v>
      </c>
      <c r="Q3228" s="34" t="str">
        <f t="shared" si="351"/>
        <v>Furniture</v>
      </c>
      <c r="R3228" s="13" t="str">
        <f t="shared" si="352"/>
        <v>Omni Suppliers</v>
      </c>
      <c r="S3228" s="35">
        <f t="shared" si="353"/>
        <v>180</v>
      </c>
      <c r="T3228" s="35">
        <f t="shared" si="354"/>
        <v>63</v>
      </c>
      <c r="U3228" s="14">
        <f t="shared" si="355"/>
        <v>15700.98</v>
      </c>
      <c r="V3228" s="14">
        <f t="shared" si="356"/>
        <v>2826176.4</v>
      </c>
      <c r="W3228" s="13" t="str">
        <v>In Stock</v>
      </c>
      <c r="X3228" s="13" t="str">
        <v>No</v>
      </c>
      <c r="Y3228" s="13">
        <v>0</v>
      </c>
    </row>
    <row r="3229" spans="1:25" x14ac:dyDescent="0.3">
      <c r="A3229" s="31" t="s">
        <v>6343</v>
      </c>
      <c r="B3229" s="31" t="s">
        <v>6344</v>
      </c>
      <c r="C3229" s="31" t="s">
        <v>44</v>
      </c>
      <c r="D3229" s="31" t="s">
        <v>53</v>
      </c>
      <c r="E3229" s="31">
        <v>166</v>
      </c>
      <c r="F3229" s="31">
        <v>51</v>
      </c>
      <c r="G3229" s="31">
        <v>12392.81</v>
      </c>
      <c r="H3229" s="31">
        <v>2057206.46</v>
      </c>
      <c r="I3229" s="32">
        <v>45783</v>
      </c>
      <c r="J3229" s="32">
        <v>45932</v>
      </c>
      <c r="K3229" s="31" t="s">
        <v>16</v>
      </c>
      <c r="L3229" s="33" t="s">
        <v>58</v>
      </c>
      <c r="M3229" s="13" t="str">
        <f>PROPER(TRIM(SUBSTITUTE(B3229,"###"," ")))</f>
        <v>End Plus</v>
      </c>
      <c r="N3229" s="13" t="str">
        <f>PROPER(TRIM(SUBSTITUTE(C3229,"###"," ")))</f>
        <v>Groceries</v>
      </c>
      <c r="O3229" s="13" t="str">
        <f>PROPER(TRIM(SUBSTITUTE(D3229,"###"," ")))</f>
        <v>Abc Pvt Ltd</v>
      </c>
      <c r="P3229" s="13" t="str">
        <f t="shared" si="350"/>
        <v>End Plus</v>
      </c>
      <c r="Q3229" s="34" t="str">
        <f t="shared" si="351"/>
        <v>Groceries</v>
      </c>
      <c r="R3229" s="13" t="str">
        <f t="shared" si="352"/>
        <v>Abc Pvt Ltd</v>
      </c>
      <c r="S3229" s="35">
        <f t="shared" si="353"/>
        <v>166</v>
      </c>
      <c r="T3229" s="35">
        <f t="shared" si="354"/>
        <v>51</v>
      </c>
      <c r="U3229" s="14">
        <f t="shared" si="355"/>
        <v>12392.81</v>
      </c>
      <c r="V3229" s="14">
        <f t="shared" si="356"/>
        <v>2057206.46</v>
      </c>
      <c r="W3229" s="13" t="str">
        <v>In Stock</v>
      </c>
      <c r="X3229" s="13" t="str">
        <v>No</v>
      </c>
      <c r="Y3229" s="13">
        <v>0</v>
      </c>
    </row>
    <row r="3230" spans="1:25" x14ac:dyDescent="0.3">
      <c r="A3230" s="31" t="s">
        <v>6345</v>
      </c>
      <c r="B3230" s="31" t="s">
        <v>6346</v>
      </c>
      <c r="C3230" s="31" t="s">
        <v>20</v>
      </c>
      <c r="D3230" s="31" t="s">
        <v>45</v>
      </c>
      <c r="E3230" s="31">
        <v>102</v>
      </c>
      <c r="F3230" s="31">
        <v>89</v>
      </c>
      <c r="G3230" s="31">
        <v>433.67</v>
      </c>
      <c r="H3230" s="31">
        <v>44234.34</v>
      </c>
      <c r="I3230" s="32">
        <v>45814</v>
      </c>
      <c r="J3230" s="32">
        <v>45889</v>
      </c>
      <c r="K3230" s="31" t="s">
        <v>16</v>
      </c>
      <c r="L3230" s="33" t="s">
        <v>33</v>
      </c>
      <c r="M3230" s="13" t="str">
        <f>PROPER(TRIM(SUBSTITUTE(B3230,"###"," ")))</f>
        <v>Into X</v>
      </c>
      <c r="N3230" s="13" t="str">
        <f>PROPER(TRIM(SUBSTITUTE(C3230,"###"," ")))</f>
        <v>Toys</v>
      </c>
      <c r="O3230" s="13" t="str">
        <f>PROPER(TRIM(SUBSTITUTE(D3230,"###"," ")))</f>
        <v>Retailmart Inc</v>
      </c>
      <c r="P3230" s="13" t="str">
        <f t="shared" si="350"/>
        <v>Into X</v>
      </c>
      <c r="Q3230" s="34" t="str">
        <f t="shared" si="351"/>
        <v>Toys</v>
      </c>
      <c r="R3230" s="13" t="str">
        <f t="shared" si="352"/>
        <v>Retailmart Inc</v>
      </c>
      <c r="S3230" s="35">
        <f t="shared" si="353"/>
        <v>102</v>
      </c>
      <c r="T3230" s="35">
        <f t="shared" si="354"/>
        <v>89</v>
      </c>
      <c r="U3230" s="14">
        <f t="shared" si="355"/>
        <v>433.67</v>
      </c>
      <c r="V3230" s="14">
        <f t="shared" si="356"/>
        <v>44234.340000000004</v>
      </c>
      <c r="W3230" s="13" t="str">
        <v>In Stock</v>
      </c>
      <c r="X3230" s="13" t="str">
        <v>No</v>
      </c>
      <c r="Y3230" s="13">
        <v>0</v>
      </c>
    </row>
    <row r="3231" spans="1:25" x14ac:dyDescent="0.3">
      <c r="A3231" s="31" t="s">
        <v>6347</v>
      </c>
      <c r="B3231" s="31" t="s">
        <v>269</v>
      </c>
      <c r="C3231" s="31" t="s">
        <v>28</v>
      </c>
      <c r="D3231" s="31" t="s">
        <v>45</v>
      </c>
      <c r="E3231" s="31">
        <v>34</v>
      </c>
      <c r="F3231" s="31">
        <v>88</v>
      </c>
      <c r="G3231" s="31">
        <v>1340.77</v>
      </c>
      <c r="H3231" s="31">
        <v>45586.18</v>
      </c>
      <c r="I3231" s="32">
        <v>45692</v>
      </c>
      <c r="J3231" s="32">
        <v>45909</v>
      </c>
      <c r="K3231" s="31" t="s">
        <v>54</v>
      </c>
      <c r="L3231" s="33" t="s">
        <v>21</v>
      </c>
      <c r="M3231" s="13" t="str">
        <f>PROPER(TRIM(SUBSTITUTE(B3231,"###"," ")))</f>
        <v>Way X</v>
      </c>
      <c r="N3231" s="13" t="str">
        <f>PROPER(TRIM(SUBSTITUTE(C3231,"###"," ")))</f>
        <v>Furniture</v>
      </c>
      <c r="O3231" s="13" t="str">
        <f>PROPER(TRIM(SUBSTITUTE(D3231,"###"," ")))</f>
        <v>Retailmart Inc</v>
      </c>
      <c r="P3231" s="13" t="str">
        <f t="shared" si="350"/>
        <v>Way X</v>
      </c>
      <c r="Q3231" s="34" t="str">
        <f t="shared" si="351"/>
        <v>Furniture</v>
      </c>
      <c r="R3231" s="13" t="str">
        <f t="shared" si="352"/>
        <v>Retailmart Inc</v>
      </c>
      <c r="S3231" s="35">
        <f t="shared" si="353"/>
        <v>34</v>
      </c>
      <c r="T3231" s="35">
        <f t="shared" si="354"/>
        <v>88</v>
      </c>
      <c r="U3231" s="14">
        <f t="shared" si="355"/>
        <v>1340.77</v>
      </c>
      <c r="V3231" s="14">
        <f t="shared" si="356"/>
        <v>45586.18</v>
      </c>
      <c r="W3231" s="13" t="str">
        <v>Low Stock</v>
      </c>
      <c r="X3231" s="13" t="str">
        <v>Yes</v>
      </c>
      <c r="Y3231" s="13">
        <v>1</v>
      </c>
    </row>
    <row r="3232" spans="1:25" x14ac:dyDescent="0.3">
      <c r="A3232" s="31" t="s">
        <v>6348</v>
      </c>
      <c r="B3232" s="31" t="s">
        <v>6349</v>
      </c>
      <c r="C3232" s="31" t="s">
        <v>44</v>
      </c>
      <c r="D3232" s="31" t="s">
        <v>41</v>
      </c>
      <c r="E3232" s="31">
        <v>148</v>
      </c>
      <c r="F3232" s="31">
        <v>43</v>
      </c>
      <c r="G3232" s="31">
        <v>11643.39</v>
      </c>
      <c r="H3232" s="31">
        <v>1723221.72</v>
      </c>
      <c r="I3232" s="32">
        <v>45725</v>
      </c>
      <c r="J3232" s="32">
        <v>45923</v>
      </c>
      <c r="K3232" s="31" t="s">
        <v>29</v>
      </c>
      <c r="L3232" s="33" t="s">
        <v>21</v>
      </c>
      <c r="M3232" s="13" t="str">
        <f>PROPER(TRIM(SUBSTITUTE(B3232,"###"," ")))</f>
        <v>Food Pro</v>
      </c>
      <c r="N3232" s="13" t="str">
        <f>PROPER(TRIM(SUBSTITUTE(C3232,"###"," ")))</f>
        <v>Groceries</v>
      </c>
      <c r="O3232" s="13" t="str">
        <f>PROPER(TRIM(SUBSTITUTE(D3232,"###"," ")))</f>
        <v>Quickstock</v>
      </c>
      <c r="P3232" s="13" t="str">
        <f t="shared" si="350"/>
        <v>Food Pro</v>
      </c>
      <c r="Q3232" s="34" t="str">
        <f t="shared" si="351"/>
        <v>Groceries</v>
      </c>
      <c r="R3232" s="13" t="str">
        <f t="shared" si="352"/>
        <v>Quickstock</v>
      </c>
      <c r="S3232" s="35">
        <f t="shared" si="353"/>
        <v>148</v>
      </c>
      <c r="T3232" s="35">
        <f t="shared" si="354"/>
        <v>43</v>
      </c>
      <c r="U3232" s="14">
        <f t="shared" si="355"/>
        <v>11643.39</v>
      </c>
      <c r="V3232" s="14">
        <f t="shared" si="356"/>
        <v>1723221.72</v>
      </c>
      <c r="W3232" s="13" t="str">
        <v>In Stock</v>
      </c>
      <c r="X3232" s="13" t="str">
        <v>No</v>
      </c>
      <c r="Y3232" s="13">
        <v>0</v>
      </c>
    </row>
    <row r="3233" spans="1:25" x14ac:dyDescent="0.3">
      <c r="A3233" s="31" t="s">
        <v>6350</v>
      </c>
      <c r="B3233" s="31" t="s">
        <v>6351</v>
      </c>
      <c r="C3233" s="31" t="s">
        <v>28</v>
      </c>
      <c r="D3233" s="31" t="s">
        <v>41</v>
      </c>
      <c r="E3233" s="31">
        <v>161</v>
      </c>
      <c r="F3233" s="31">
        <v>65</v>
      </c>
      <c r="G3233" s="31">
        <v>9339.36</v>
      </c>
      <c r="H3233" s="31">
        <v>1503636.96</v>
      </c>
      <c r="I3233" s="32">
        <v>45806</v>
      </c>
      <c r="J3233" s="32">
        <v>45921</v>
      </c>
      <c r="K3233" s="31" t="s">
        <v>16</v>
      </c>
      <c r="L3233" s="33" t="s">
        <v>58</v>
      </c>
      <c r="M3233" s="13" t="str">
        <f>PROPER(TRIM(SUBSTITUTE(B3233,"###"," ")))</f>
        <v>None Plus</v>
      </c>
      <c r="N3233" s="13" t="str">
        <f>PROPER(TRIM(SUBSTITUTE(C3233,"###"," ")))</f>
        <v>Furniture</v>
      </c>
      <c r="O3233" s="13" t="str">
        <f>PROPER(TRIM(SUBSTITUTE(D3233,"###"," ")))</f>
        <v>Quickstock</v>
      </c>
      <c r="P3233" s="13" t="str">
        <f t="shared" si="350"/>
        <v>None Plus</v>
      </c>
      <c r="Q3233" s="34" t="str">
        <f t="shared" si="351"/>
        <v>Furniture</v>
      </c>
      <c r="R3233" s="13" t="str">
        <f t="shared" si="352"/>
        <v>Quickstock</v>
      </c>
      <c r="S3233" s="35">
        <f t="shared" si="353"/>
        <v>161</v>
      </c>
      <c r="T3233" s="35">
        <f t="shared" si="354"/>
        <v>65</v>
      </c>
      <c r="U3233" s="14">
        <f t="shared" si="355"/>
        <v>9339.36</v>
      </c>
      <c r="V3233" s="14">
        <f t="shared" si="356"/>
        <v>1503636.9600000002</v>
      </c>
      <c r="W3233" s="13" t="str">
        <v>In Stock</v>
      </c>
      <c r="X3233" s="13" t="str">
        <v>No</v>
      </c>
      <c r="Y3233" s="13">
        <v>0</v>
      </c>
    </row>
    <row r="3234" spans="1:25" x14ac:dyDescent="0.3">
      <c r="A3234" s="31" t="s">
        <v>6352</v>
      </c>
      <c r="B3234" s="31" t="s">
        <v>2925</v>
      </c>
      <c r="C3234" s="31" t="s">
        <v>44</v>
      </c>
      <c r="D3234" s="31" t="s">
        <v>15</v>
      </c>
      <c r="E3234" s="31">
        <v>152</v>
      </c>
      <c r="F3234" s="31">
        <v>93</v>
      </c>
      <c r="G3234" s="31">
        <v>9451.4500000000007</v>
      </c>
      <c r="H3234" s="31">
        <v>1436620.4</v>
      </c>
      <c r="I3234" s="32">
        <v>45692</v>
      </c>
      <c r="J3234" s="32">
        <v>45906</v>
      </c>
      <c r="K3234" s="31" t="s">
        <v>54</v>
      </c>
      <c r="L3234" s="33" t="s">
        <v>30</v>
      </c>
      <c r="M3234" s="13" t="str">
        <f>PROPER(TRIM(SUBSTITUTE(B3234,"###"," ")))</f>
        <v>Nature Mini</v>
      </c>
      <c r="N3234" s="13" t="str">
        <f>PROPER(TRIM(SUBSTITUTE(C3234,"###"," ")))</f>
        <v>Groceries</v>
      </c>
      <c r="O3234" s="13" t="str">
        <f>PROPER(TRIM(SUBSTITUTE(D3234,"###"," ")))</f>
        <v>Global Traders</v>
      </c>
      <c r="P3234" s="13" t="str">
        <f t="shared" si="350"/>
        <v>Nature Mini</v>
      </c>
      <c r="Q3234" s="34" t="str">
        <f t="shared" si="351"/>
        <v>Groceries</v>
      </c>
      <c r="R3234" s="13" t="str">
        <f t="shared" si="352"/>
        <v>Global Traders</v>
      </c>
      <c r="S3234" s="35">
        <f t="shared" si="353"/>
        <v>152</v>
      </c>
      <c r="T3234" s="35">
        <f t="shared" si="354"/>
        <v>93</v>
      </c>
      <c r="U3234" s="14">
        <f t="shared" si="355"/>
        <v>9451.4500000000007</v>
      </c>
      <c r="V3234" s="14">
        <f t="shared" si="356"/>
        <v>1436620.4000000001</v>
      </c>
      <c r="W3234" s="13" t="str">
        <v>In Stock</v>
      </c>
      <c r="X3234" s="13" t="str">
        <v>No</v>
      </c>
      <c r="Y3234" s="13">
        <v>0</v>
      </c>
    </row>
    <row r="3235" spans="1:25" x14ac:dyDescent="0.3">
      <c r="A3235" s="31" t="s">
        <v>6354</v>
      </c>
      <c r="B3235" s="31" t="s">
        <v>944</v>
      </c>
      <c r="C3235" s="31" t="s">
        <v>40</v>
      </c>
      <c r="D3235" s="31" t="s">
        <v>24</v>
      </c>
      <c r="E3235" s="31">
        <v>66</v>
      </c>
      <c r="F3235" s="31">
        <v>67</v>
      </c>
      <c r="G3235" s="31">
        <v>2270.35</v>
      </c>
      <c r="H3235" s="31">
        <v>149843.1</v>
      </c>
      <c r="I3235" s="32">
        <v>45814</v>
      </c>
      <c r="J3235" s="32">
        <v>45930</v>
      </c>
      <c r="K3235" s="13"/>
      <c r="L3235" s="33" t="s">
        <v>21</v>
      </c>
      <c r="M3235" s="13" t="str">
        <f>PROPER(TRIM(SUBSTITUTE(B3235,"###"," ")))</f>
        <v>Fine Lite</v>
      </c>
      <c r="N3235" s="13" t="str">
        <f>PROPER(TRIM(SUBSTITUTE(C3235,"###"," ")))</f>
        <v>Electronics</v>
      </c>
      <c r="O3235" s="13" t="str">
        <f>PROPER(TRIM(SUBSTITUTE(D3235,"###"," ")))</f>
        <v>Omni Suppliers</v>
      </c>
      <c r="P3235" s="13" t="str">
        <f t="shared" si="350"/>
        <v>Fine Lite</v>
      </c>
      <c r="Q3235" s="34" t="str">
        <f t="shared" si="351"/>
        <v>Electronics</v>
      </c>
      <c r="R3235" s="13" t="str">
        <f t="shared" si="352"/>
        <v>Omni Suppliers</v>
      </c>
      <c r="S3235" s="35">
        <f t="shared" si="353"/>
        <v>66</v>
      </c>
      <c r="T3235" s="35">
        <f t="shared" si="354"/>
        <v>67</v>
      </c>
      <c r="U3235" s="14">
        <f t="shared" si="355"/>
        <v>2270.35</v>
      </c>
      <c r="V3235" s="14">
        <f t="shared" si="356"/>
        <v>149843.1</v>
      </c>
      <c r="W3235" s="13" t="str">
        <v>Low Stock</v>
      </c>
      <c r="X3235" s="13" t="str">
        <v>Yes</v>
      </c>
      <c r="Y3235" s="13">
        <v>1</v>
      </c>
    </row>
    <row r="3236" spans="1:25" x14ac:dyDescent="0.3">
      <c r="A3236" s="31" t="s">
        <v>6355</v>
      </c>
      <c r="B3236" s="31" t="s">
        <v>2234</v>
      </c>
      <c r="C3236" s="31" t="s">
        <v>14</v>
      </c>
      <c r="D3236" s="31" t="s">
        <v>15</v>
      </c>
      <c r="E3236" s="31">
        <v>62</v>
      </c>
      <c r="F3236" s="31">
        <v>65</v>
      </c>
      <c r="G3236" s="31">
        <v>4858.58</v>
      </c>
      <c r="H3236" s="31">
        <v>301231.96000000002</v>
      </c>
      <c r="I3236" s="32">
        <v>45770</v>
      </c>
      <c r="J3236" s="32">
        <v>45909</v>
      </c>
      <c r="K3236" s="31" t="s">
        <v>25</v>
      </c>
      <c r="L3236" s="33" t="s">
        <v>17</v>
      </c>
      <c r="M3236" s="13" t="str">
        <f>PROPER(TRIM(SUBSTITUTE(B3236,"###"," ")))</f>
        <v>Rich Pro</v>
      </c>
      <c r="N3236" s="13" t="str">
        <f>PROPER(TRIM(SUBSTITUTE(C3236,"###"," ")))</f>
        <v>Clothing</v>
      </c>
      <c r="O3236" s="13" t="str">
        <f>PROPER(TRIM(SUBSTITUTE(D3236,"###"," ")))</f>
        <v>Global Traders</v>
      </c>
      <c r="P3236" s="13" t="str">
        <f t="shared" si="350"/>
        <v>Rich Pro</v>
      </c>
      <c r="Q3236" s="34" t="str">
        <f t="shared" si="351"/>
        <v>Clothing</v>
      </c>
      <c r="R3236" s="13" t="str">
        <f t="shared" si="352"/>
        <v>Global Traders</v>
      </c>
      <c r="S3236" s="35">
        <f t="shared" si="353"/>
        <v>62</v>
      </c>
      <c r="T3236" s="35">
        <f t="shared" si="354"/>
        <v>65</v>
      </c>
      <c r="U3236" s="14">
        <f t="shared" si="355"/>
        <v>4858.58</v>
      </c>
      <c r="V3236" s="14">
        <f t="shared" si="356"/>
        <v>301231.96000000002</v>
      </c>
      <c r="W3236" s="13" t="str">
        <v>Low Stock</v>
      </c>
      <c r="X3236" s="13" t="str">
        <v>Yes</v>
      </c>
      <c r="Y3236" s="13">
        <v>1</v>
      </c>
    </row>
    <row r="3237" spans="1:25" x14ac:dyDescent="0.3">
      <c r="A3237" s="31" t="s">
        <v>6356</v>
      </c>
      <c r="B3237" s="31" t="s">
        <v>6357</v>
      </c>
      <c r="C3237" s="31" t="s">
        <v>20</v>
      </c>
      <c r="D3237" s="31" t="s">
        <v>24</v>
      </c>
      <c r="E3237" s="31">
        <v>109</v>
      </c>
      <c r="F3237" s="31">
        <v>69</v>
      </c>
      <c r="G3237" s="31">
        <v>5347.44</v>
      </c>
      <c r="H3237" s="31">
        <v>582870.96</v>
      </c>
      <c r="I3237" s="32">
        <v>45732</v>
      </c>
      <c r="J3237" s="32">
        <v>45890</v>
      </c>
      <c r="K3237" s="31" t="s">
        <v>25</v>
      </c>
      <c r="L3237" s="33" t="s">
        <v>33</v>
      </c>
      <c r="M3237" s="13" t="str">
        <f>PROPER(TRIM(SUBSTITUTE(B3237,"###"," ")))</f>
        <v>Wrong Pro</v>
      </c>
      <c r="N3237" s="13" t="str">
        <f>PROPER(TRIM(SUBSTITUTE(C3237,"###"," ")))</f>
        <v>Toys</v>
      </c>
      <c r="O3237" s="13" t="str">
        <f>PROPER(TRIM(SUBSTITUTE(D3237,"###"," ")))</f>
        <v>Omni Suppliers</v>
      </c>
      <c r="P3237" s="13" t="str">
        <f t="shared" si="350"/>
        <v>Wrong Pro</v>
      </c>
      <c r="Q3237" s="34" t="str">
        <f t="shared" si="351"/>
        <v>Toys</v>
      </c>
      <c r="R3237" s="13" t="str">
        <f t="shared" si="352"/>
        <v>Omni Suppliers</v>
      </c>
      <c r="S3237" s="35">
        <f t="shared" si="353"/>
        <v>109</v>
      </c>
      <c r="T3237" s="35">
        <f t="shared" si="354"/>
        <v>69</v>
      </c>
      <c r="U3237" s="14">
        <f t="shared" si="355"/>
        <v>5347.44</v>
      </c>
      <c r="V3237" s="14">
        <f t="shared" si="356"/>
        <v>582870.96</v>
      </c>
      <c r="W3237" s="13" t="str">
        <v>In Stock</v>
      </c>
      <c r="X3237" s="13" t="str">
        <v>No</v>
      </c>
      <c r="Y3237" s="13">
        <v>0</v>
      </c>
    </row>
    <row r="3238" spans="1:25" x14ac:dyDescent="0.3">
      <c r="A3238" s="31" t="s">
        <v>6358</v>
      </c>
      <c r="B3238" s="31" t="s">
        <v>6359</v>
      </c>
      <c r="C3238" s="31" t="s">
        <v>20</v>
      </c>
      <c r="D3238" s="31" t="s">
        <v>41</v>
      </c>
      <c r="E3238" s="31">
        <v>20</v>
      </c>
      <c r="F3238" s="31">
        <v>34</v>
      </c>
      <c r="G3238" s="31">
        <v>14193.63</v>
      </c>
      <c r="H3238" s="31">
        <v>283872.59999999998</v>
      </c>
      <c r="I3238" s="32">
        <v>45767</v>
      </c>
      <c r="J3238" s="32">
        <v>45895</v>
      </c>
      <c r="K3238" s="31" t="s">
        <v>46</v>
      </c>
      <c r="L3238" s="33" t="s">
        <v>58</v>
      </c>
      <c r="M3238" s="13" t="str">
        <f>PROPER(TRIM(SUBSTITUTE(B3238,"###"," ")))</f>
        <v>Individual X</v>
      </c>
      <c r="N3238" s="13" t="str">
        <f>PROPER(TRIM(SUBSTITUTE(C3238,"###"," ")))</f>
        <v>Toys</v>
      </c>
      <c r="O3238" s="13" t="str">
        <f>PROPER(TRIM(SUBSTITUTE(D3238,"###"," ")))</f>
        <v>Quickstock</v>
      </c>
      <c r="P3238" s="13" t="str">
        <f t="shared" si="350"/>
        <v>Individual X</v>
      </c>
      <c r="Q3238" s="34" t="str">
        <f t="shared" si="351"/>
        <v>Toys</v>
      </c>
      <c r="R3238" s="13" t="str">
        <f t="shared" si="352"/>
        <v>Quickstock</v>
      </c>
      <c r="S3238" s="35">
        <f t="shared" si="353"/>
        <v>20</v>
      </c>
      <c r="T3238" s="35">
        <f t="shared" si="354"/>
        <v>34</v>
      </c>
      <c r="U3238" s="14">
        <f t="shared" si="355"/>
        <v>14193.63</v>
      </c>
      <c r="V3238" s="14">
        <f t="shared" si="356"/>
        <v>283872.59999999998</v>
      </c>
      <c r="W3238" s="13" t="str">
        <v>Low Stock</v>
      </c>
      <c r="X3238" s="13" t="str">
        <v>Yes</v>
      </c>
      <c r="Y3238" s="13">
        <v>1</v>
      </c>
    </row>
    <row r="3239" spans="1:25" x14ac:dyDescent="0.3">
      <c r="A3239" s="31" t="s">
        <v>6363</v>
      </c>
      <c r="B3239" s="31" t="s">
        <v>6364</v>
      </c>
      <c r="C3239" s="31" t="s">
        <v>28</v>
      </c>
      <c r="D3239" s="31" t="s">
        <v>41</v>
      </c>
      <c r="E3239" s="31">
        <v>63</v>
      </c>
      <c r="F3239" s="31">
        <v>87</v>
      </c>
      <c r="G3239" s="31">
        <v>8256.36</v>
      </c>
      <c r="H3239" s="31">
        <v>520150.68000000011</v>
      </c>
      <c r="I3239" s="32">
        <v>45840</v>
      </c>
      <c r="J3239" s="32">
        <v>45918</v>
      </c>
      <c r="K3239" s="31" t="s">
        <v>16</v>
      </c>
      <c r="L3239" s="33" t="s">
        <v>58</v>
      </c>
      <c r="M3239" s="13" t="str">
        <f>PROPER(TRIM(SUBSTITUTE(B3239,"###"," ")))</f>
        <v>Operation Max</v>
      </c>
      <c r="N3239" s="13" t="str">
        <f>PROPER(TRIM(SUBSTITUTE(C3239,"###"," ")))</f>
        <v>Furniture</v>
      </c>
      <c r="O3239" s="13" t="str">
        <f>PROPER(TRIM(SUBSTITUTE(D3239,"###"," ")))</f>
        <v>Quickstock</v>
      </c>
      <c r="P3239" s="13" t="str">
        <f t="shared" si="350"/>
        <v>Operation Max</v>
      </c>
      <c r="Q3239" s="34" t="str">
        <f t="shared" si="351"/>
        <v>Furniture</v>
      </c>
      <c r="R3239" s="13" t="str">
        <f t="shared" si="352"/>
        <v>Quickstock</v>
      </c>
      <c r="S3239" s="35">
        <f t="shared" si="353"/>
        <v>63</v>
      </c>
      <c r="T3239" s="35">
        <f t="shared" si="354"/>
        <v>87</v>
      </c>
      <c r="U3239" s="14">
        <f t="shared" si="355"/>
        <v>8256.36</v>
      </c>
      <c r="V3239" s="14">
        <f t="shared" si="356"/>
        <v>520150.68000000005</v>
      </c>
      <c r="W3239" s="13" t="str">
        <v>Low Stock</v>
      </c>
      <c r="X3239" s="13" t="str">
        <v>Yes</v>
      </c>
      <c r="Y3239" s="13">
        <v>1</v>
      </c>
    </row>
    <row r="3240" spans="1:25" x14ac:dyDescent="0.3">
      <c r="A3240" s="31" t="s">
        <v>6365</v>
      </c>
      <c r="B3240" s="31" t="s">
        <v>6366</v>
      </c>
      <c r="C3240" s="31" t="s">
        <v>40</v>
      </c>
      <c r="D3240" s="31" t="s">
        <v>15</v>
      </c>
      <c r="E3240" s="31">
        <v>99</v>
      </c>
      <c r="F3240" s="31">
        <v>38</v>
      </c>
      <c r="G3240" s="31">
        <v>1239.81</v>
      </c>
      <c r="H3240" s="31">
        <v>122741.19</v>
      </c>
      <c r="I3240" s="32">
        <v>45709</v>
      </c>
      <c r="J3240" s="32">
        <v>45902</v>
      </c>
      <c r="K3240" s="31" t="s">
        <v>29</v>
      </c>
      <c r="L3240" s="33" t="s">
        <v>30</v>
      </c>
      <c r="M3240" s="13" t="str">
        <f>PROPER(TRIM(SUBSTITUTE(B3240,"###"," ")))</f>
        <v>Recent Plus</v>
      </c>
      <c r="N3240" s="13" t="str">
        <f>PROPER(TRIM(SUBSTITUTE(C3240,"###"," ")))</f>
        <v>Electronics</v>
      </c>
      <c r="O3240" s="13" t="str">
        <f>PROPER(TRIM(SUBSTITUTE(D3240,"###"," ")))</f>
        <v>Global Traders</v>
      </c>
      <c r="P3240" s="13" t="str">
        <f t="shared" si="350"/>
        <v>Recent Plus</v>
      </c>
      <c r="Q3240" s="34" t="str">
        <f t="shared" si="351"/>
        <v>Electronics</v>
      </c>
      <c r="R3240" s="13" t="str">
        <f t="shared" si="352"/>
        <v>Global Traders</v>
      </c>
      <c r="S3240" s="35">
        <f t="shared" si="353"/>
        <v>99</v>
      </c>
      <c r="T3240" s="35">
        <f t="shared" si="354"/>
        <v>38</v>
      </c>
      <c r="U3240" s="14">
        <f t="shared" si="355"/>
        <v>1239.81</v>
      </c>
      <c r="V3240" s="14">
        <f t="shared" si="356"/>
        <v>122741.18999999999</v>
      </c>
      <c r="W3240" s="13" t="str">
        <v>In Stock</v>
      </c>
      <c r="X3240" s="13" t="str">
        <v>No</v>
      </c>
      <c r="Y3240" s="13">
        <v>0</v>
      </c>
    </row>
    <row r="3241" spans="1:25" x14ac:dyDescent="0.3">
      <c r="A3241" s="31" t="s">
        <v>6367</v>
      </c>
      <c r="B3241" s="31" t="s">
        <v>6368</v>
      </c>
      <c r="C3241" s="31" t="s">
        <v>14</v>
      </c>
      <c r="D3241" s="31" t="s">
        <v>41</v>
      </c>
      <c r="E3241" s="31">
        <v>75</v>
      </c>
      <c r="F3241" s="31">
        <v>81</v>
      </c>
      <c r="G3241" s="31">
        <v>18309.28</v>
      </c>
      <c r="H3241" s="31">
        <v>1373196</v>
      </c>
      <c r="I3241" s="32">
        <v>45673</v>
      </c>
      <c r="J3241" s="32">
        <v>45855</v>
      </c>
      <c r="K3241" s="31" t="s">
        <v>57</v>
      </c>
      <c r="L3241" s="33" t="s">
        <v>58</v>
      </c>
      <c r="M3241" s="13" t="str">
        <f>PROPER(TRIM(SUBSTITUTE(B3241,"###"," ")))</f>
        <v>Common X</v>
      </c>
      <c r="N3241" s="13" t="str">
        <f>PROPER(TRIM(SUBSTITUTE(C3241,"###"," ")))</f>
        <v>Clothing</v>
      </c>
      <c r="O3241" s="13" t="str">
        <f>PROPER(TRIM(SUBSTITUTE(D3241,"###"," ")))</f>
        <v>Quickstock</v>
      </c>
      <c r="P3241" s="13" t="str">
        <f t="shared" si="350"/>
        <v>Common X</v>
      </c>
      <c r="Q3241" s="34" t="str">
        <f t="shared" si="351"/>
        <v>Clothing</v>
      </c>
      <c r="R3241" s="13" t="str">
        <f t="shared" si="352"/>
        <v>Quickstock</v>
      </c>
      <c r="S3241" s="35">
        <f t="shared" si="353"/>
        <v>75</v>
      </c>
      <c r="T3241" s="35">
        <f t="shared" si="354"/>
        <v>81</v>
      </c>
      <c r="U3241" s="14">
        <f t="shared" si="355"/>
        <v>18309.28</v>
      </c>
      <c r="V3241" s="14">
        <f t="shared" si="356"/>
        <v>1373196</v>
      </c>
      <c r="W3241" s="13" t="str">
        <v>Low Stock</v>
      </c>
      <c r="X3241" s="13" t="str">
        <v>Yes</v>
      </c>
      <c r="Y3241" s="13">
        <v>1</v>
      </c>
    </row>
    <row r="3242" spans="1:25" x14ac:dyDescent="0.3">
      <c r="A3242" s="31" t="s">
        <v>6369</v>
      </c>
      <c r="B3242" s="31" t="s">
        <v>1446</v>
      </c>
      <c r="C3242" s="31" t="s">
        <v>14</v>
      </c>
      <c r="D3242" s="31" t="s">
        <v>45</v>
      </c>
      <c r="E3242" s="31">
        <v>88</v>
      </c>
      <c r="F3242" s="31">
        <v>61</v>
      </c>
      <c r="G3242" s="31">
        <v>19683.59</v>
      </c>
      <c r="H3242" s="31">
        <v>1732155.92</v>
      </c>
      <c r="I3242" s="32">
        <v>45811</v>
      </c>
      <c r="J3242" s="32">
        <v>45880</v>
      </c>
      <c r="K3242" s="31" t="s">
        <v>54</v>
      </c>
      <c r="L3242" s="33" t="s">
        <v>58</v>
      </c>
      <c r="M3242" s="13" t="str">
        <f>PROPER(TRIM(SUBSTITUTE(B3242,"###"," ")))</f>
        <v>Fast Mini</v>
      </c>
      <c r="N3242" s="13" t="str">
        <f>PROPER(TRIM(SUBSTITUTE(C3242,"###"," ")))</f>
        <v>Clothing</v>
      </c>
      <c r="O3242" s="13" t="str">
        <f>PROPER(TRIM(SUBSTITUTE(D3242,"###"," ")))</f>
        <v>Retailmart Inc</v>
      </c>
      <c r="P3242" s="13" t="str">
        <f t="shared" si="350"/>
        <v>Fast Mini</v>
      </c>
      <c r="Q3242" s="34" t="str">
        <f t="shared" si="351"/>
        <v>Clothing</v>
      </c>
      <c r="R3242" s="13" t="str">
        <f t="shared" si="352"/>
        <v>Retailmart Inc</v>
      </c>
      <c r="S3242" s="35">
        <f t="shared" si="353"/>
        <v>88</v>
      </c>
      <c r="T3242" s="35">
        <f t="shared" si="354"/>
        <v>61</v>
      </c>
      <c r="U3242" s="14">
        <f t="shared" si="355"/>
        <v>19683.59</v>
      </c>
      <c r="V3242" s="14">
        <f t="shared" si="356"/>
        <v>1732155.92</v>
      </c>
      <c r="W3242" s="13" t="str">
        <v>In Stock</v>
      </c>
      <c r="X3242" s="13" t="str">
        <v>No</v>
      </c>
      <c r="Y3242" s="13">
        <v>0</v>
      </c>
    </row>
    <row r="3243" spans="1:25" x14ac:dyDescent="0.3">
      <c r="A3243" s="31" t="s">
        <v>6370</v>
      </c>
      <c r="B3243" s="31" t="s">
        <v>2678</v>
      </c>
      <c r="C3243" s="31" t="s">
        <v>40</v>
      </c>
      <c r="D3243" s="31" t="s">
        <v>15</v>
      </c>
      <c r="E3243" s="31">
        <v>49</v>
      </c>
      <c r="F3243" s="31">
        <v>25</v>
      </c>
      <c r="G3243" s="31">
        <v>17482.7</v>
      </c>
      <c r="H3243" s="31">
        <v>856652.3</v>
      </c>
      <c r="I3243" s="32">
        <v>45745</v>
      </c>
      <c r="J3243" s="32">
        <v>45886</v>
      </c>
      <c r="K3243" s="31" t="s">
        <v>29</v>
      </c>
      <c r="L3243" s="33" t="s">
        <v>17</v>
      </c>
      <c r="M3243" s="13" t="str">
        <f>PROPER(TRIM(SUBSTITUTE(B3243,"###"," ")))</f>
        <v>Player Max</v>
      </c>
      <c r="N3243" s="13" t="str">
        <f>PROPER(TRIM(SUBSTITUTE(C3243,"###"," ")))</f>
        <v>Electronics</v>
      </c>
      <c r="O3243" s="13" t="str">
        <f>PROPER(TRIM(SUBSTITUTE(D3243,"###"," ")))</f>
        <v>Global Traders</v>
      </c>
      <c r="P3243" s="13" t="str">
        <f t="shared" si="350"/>
        <v>Player Max</v>
      </c>
      <c r="Q3243" s="34" t="str">
        <f t="shared" si="351"/>
        <v>Electronics</v>
      </c>
      <c r="R3243" s="13" t="str">
        <f t="shared" si="352"/>
        <v>Global Traders</v>
      </c>
      <c r="S3243" s="35">
        <f t="shared" si="353"/>
        <v>49</v>
      </c>
      <c r="T3243" s="35">
        <f t="shared" si="354"/>
        <v>25</v>
      </c>
      <c r="U3243" s="14">
        <f t="shared" si="355"/>
        <v>17482.7</v>
      </c>
      <c r="V3243" s="14">
        <f t="shared" si="356"/>
        <v>856652.3</v>
      </c>
      <c r="W3243" s="13" t="str">
        <v>In Stock</v>
      </c>
      <c r="X3243" s="13" t="str">
        <v>No</v>
      </c>
      <c r="Y3243" s="13">
        <v>0</v>
      </c>
    </row>
    <row r="3244" spans="1:25" x14ac:dyDescent="0.3">
      <c r="A3244" s="31" t="s">
        <v>6372</v>
      </c>
      <c r="B3244" s="31" t="s">
        <v>3405</v>
      </c>
      <c r="C3244" s="31" t="s">
        <v>44</v>
      </c>
      <c r="D3244" s="31" t="s">
        <v>45</v>
      </c>
      <c r="E3244" s="31">
        <v>45</v>
      </c>
      <c r="F3244" s="31">
        <v>86</v>
      </c>
      <c r="G3244" s="31">
        <v>6994.12</v>
      </c>
      <c r="H3244" s="31">
        <v>314735.40000000002</v>
      </c>
      <c r="I3244" s="32">
        <v>45843</v>
      </c>
      <c r="J3244" s="32">
        <v>45927</v>
      </c>
      <c r="K3244" s="13"/>
      <c r="L3244" s="33" t="s">
        <v>30</v>
      </c>
      <c r="M3244" s="13" t="str">
        <f>PROPER(TRIM(SUBSTITUTE(B3244,"###"," ")))</f>
        <v>Smile Mini</v>
      </c>
      <c r="N3244" s="13" t="str">
        <f>PROPER(TRIM(SUBSTITUTE(C3244,"###"," ")))</f>
        <v>Groceries</v>
      </c>
      <c r="O3244" s="13" t="str">
        <f>PROPER(TRIM(SUBSTITUTE(D3244,"###"," ")))</f>
        <v>Retailmart Inc</v>
      </c>
      <c r="P3244" s="13" t="str">
        <f t="shared" si="350"/>
        <v>Smile Mini</v>
      </c>
      <c r="Q3244" s="34" t="str">
        <f t="shared" si="351"/>
        <v>Groceries</v>
      </c>
      <c r="R3244" s="13" t="str">
        <f t="shared" si="352"/>
        <v>Retailmart Inc</v>
      </c>
      <c r="S3244" s="35">
        <f t="shared" si="353"/>
        <v>45</v>
      </c>
      <c r="T3244" s="35">
        <f t="shared" si="354"/>
        <v>86</v>
      </c>
      <c r="U3244" s="14">
        <f t="shared" si="355"/>
        <v>6994.12</v>
      </c>
      <c r="V3244" s="14">
        <f t="shared" si="356"/>
        <v>314735.40000000002</v>
      </c>
      <c r="W3244" s="13" t="str">
        <v>Low Stock</v>
      </c>
      <c r="X3244" s="13" t="str">
        <v>Yes</v>
      </c>
      <c r="Y3244" s="13">
        <v>1</v>
      </c>
    </row>
    <row r="3245" spans="1:25" x14ac:dyDescent="0.3">
      <c r="A3245" s="31" t="s">
        <v>6373</v>
      </c>
      <c r="B3245" s="31" t="s">
        <v>6374</v>
      </c>
      <c r="C3245" s="31" t="s">
        <v>28</v>
      </c>
      <c r="D3245" s="31" t="s">
        <v>24</v>
      </c>
      <c r="E3245" s="31">
        <v>78</v>
      </c>
      <c r="F3245" s="31">
        <v>41</v>
      </c>
      <c r="G3245" s="31">
        <v>16068.45</v>
      </c>
      <c r="H3245" s="31">
        <v>1253339.1000000001</v>
      </c>
      <c r="I3245" s="32">
        <v>45780</v>
      </c>
      <c r="J3245" s="32">
        <v>45911</v>
      </c>
      <c r="K3245" s="31" t="s">
        <v>16</v>
      </c>
      <c r="L3245" s="33" t="s">
        <v>17</v>
      </c>
      <c r="M3245" s="13" t="str">
        <f>PROPER(TRIM(SUBSTITUTE(B3245,"###"," ")))</f>
        <v>Project Mini</v>
      </c>
      <c r="N3245" s="13" t="str">
        <f>PROPER(TRIM(SUBSTITUTE(C3245,"###"," ")))</f>
        <v>Furniture</v>
      </c>
      <c r="O3245" s="13" t="str">
        <f>PROPER(TRIM(SUBSTITUTE(D3245,"###"," ")))</f>
        <v>Omni Suppliers</v>
      </c>
      <c r="P3245" s="13" t="str">
        <f t="shared" si="350"/>
        <v>Project Mini</v>
      </c>
      <c r="Q3245" s="34" t="str">
        <f t="shared" si="351"/>
        <v>Furniture</v>
      </c>
      <c r="R3245" s="13" t="str">
        <f t="shared" si="352"/>
        <v>Omni Suppliers</v>
      </c>
      <c r="S3245" s="35">
        <f t="shared" si="353"/>
        <v>78</v>
      </c>
      <c r="T3245" s="35">
        <f t="shared" si="354"/>
        <v>41</v>
      </c>
      <c r="U3245" s="14">
        <f t="shared" si="355"/>
        <v>16068.45</v>
      </c>
      <c r="V3245" s="14">
        <f t="shared" si="356"/>
        <v>1253339.1000000001</v>
      </c>
      <c r="W3245" s="13" t="str">
        <v>In Stock</v>
      </c>
      <c r="X3245" s="13" t="str">
        <v>No</v>
      </c>
      <c r="Y3245" s="13">
        <v>0</v>
      </c>
    </row>
    <row r="3246" spans="1:25" x14ac:dyDescent="0.3">
      <c r="A3246" s="31" t="s">
        <v>6375</v>
      </c>
      <c r="B3246" s="31" t="s">
        <v>2502</v>
      </c>
      <c r="C3246" s="31" t="s">
        <v>20</v>
      </c>
      <c r="D3246" s="31" t="s">
        <v>24</v>
      </c>
      <c r="E3246" s="31">
        <v>108</v>
      </c>
      <c r="F3246" s="31">
        <v>47</v>
      </c>
      <c r="G3246" s="31">
        <v>720.51</v>
      </c>
      <c r="H3246" s="31">
        <v>77815.08</v>
      </c>
      <c r="I3246" s="32">
        <v>45757</v>
      </c>
      <c r="J3246" s="32">
        <v>45904</v>
      </c>
      <c r="K3246" s="31" t="s">
        <v>25</v>
      </c>
      <c r="L3246" s="33" t="s">
        <v>17</v>
      </c>
      <c r="M3246" s="13" t="str">
        <f>PROPER(TRIM(SUBSTITUTE(B3246,"###"," ")))</f>
        <v>From X</v>
      </c>
      <c r="N3246" s="13" t="str">
        <f>PROPER(TRIM(SUBSTITUTE(C3246,"###"," ")))</f>
        <v>Toys</v>
      </c>
      <c r="O3246" s="13" t="str">
        <f>PROPER(TRIM(SUBSTITUTE(D3246,"###"," ")))</f>
        <v>Omni Suppliers</v>
      </c>
      <c r="P3246" s="13" t="str">
        <f t="shared" si="350"/>
        <v>From X</v>
      </c>
      <c r="Q3246" s="34" t="str">
        <f t="shared" si="351"/>
        <v>Toys</v>
      </c>
      <c r="R3246" s="13" t="str">
        <f t="shared" si="352"/>
        <v>Omni Suppliers</v>
      </c>
      <c r="S3246" s="35">
        <f t="shared" si="353"/>
        <v>108</v>
      </c>
      <c r="T3246" s="35">
        <f t="shared" si="354"/>
        <v>47</v>
      </c>
      <c r="U3246" s="14">
        <f t="shared" si="355"/>
        <v>720.51</v>
      </c>
      <c r="V3246" s="14">
        <f t="shared" si="356"/>
        <v>77815.08</v>
      </c>
      <c r="W3246" s="13" t="str">
        <v>In Stock</v>
      </c>
      <c r="X3246" s="13" t="str">
        <v>No</v>
      </c>
      <c r="Y3246" s="13">
        <v>0</v>
      </c>
    </row>
    <row r="3247" spans="1:25" x14ac:dyDescent="0.3">
      <c r="A3247" s="31" t="s">
        <v>6376</v>
      </c>
      <c r="B3247" s="31" t="s">
        <v>1320</v>
      </c>
      <c r="C3247" s="31" t="s">
        <v>44</v>
      </c>
      <c r="D3247" s="13"/>
      <c r="E3247" s="31">
        <v>152</v>
      </c>
      <c r="F3247" s="31">
        <v>97</v>
      </c>
      <c r="G3247" s="31">
        <v>12041.48</v>
      </c>
      <c r="H3247" s="31">
        <v>1830304.96</v>
      </c>
      <c r="I3247" s="32">
        <v>45795</v>
      </c>
      <c r="J3247" s="32">
        <v>45906</v>
      </c>
      <c r="K3247" s="31" t="s">
        <v>54</v>
      </c>
      <c r="L3247" s="33" t="s">
        <v>21</v>
      </c>
      <c r="M3247" s="13" t="str">
        <f>PROPER(TRIM(SUBSTITUTE(B3247,"###"," ")))</f>
        <v>Lot Max</v>
      </c>
      <c r="N3247" s="13" t="str">
        <f>PROPER(TRIM(SUBSTITUTE(C3247,"###"," ")))</f>
        <v>Groceries</v>
      </c>
      <c r="O3247" s="13" t="str">
        <f>PROPER(TRIM(SUBSTITUTE(D3247,"###"," ")))</f>
        <v/>
      </c>
      <c r="P3247" s="13" t="str">
        <f t="shared" si="350"/>
        <v>Lot Max</v>
      </c>
      <c r="Q3247" s="34" t="str">
        <f t="shared" si="351"/>
        <v>Groceries</v>
      </c>
      <c r="R3247" s="13" t="str">
        <f t="shared" si="352"/>
        <v>Others</v>
      </c>
      <c r="S3247" s="35">
        <f t="shared" si="353"/>
        <v>152</v>
      </c>
      <c r="T3247" s="35">
        <f t="shared" si="354"/>
        <v>97</v>
      </c>
      <c r="U3247" s="14">
        <f t="shared" si="355"/>
        <v>12041.48</v>
      </c>
      <c r="V3247" s="14">
        <f t="shared" si="356"/>
        <v>1830304.96</v>
      </c>
      <c r="W3247" s="13" t="str">
        <v>In Stock</v>
      </c>
      <c r="X3247" s="13" t="str">
        <v>No</v>
      </c>
      <c r="Y3247" s="13">
        <v>0</v>
      </c>
    </row>
    <row r="3248" spans="1:25" x14ac:dyDescent="0.3">
      <c r="A3248" s="31" t="s">
        <v>6377</v>
      </c>
      <c r="B3248" s="31" t="s">
        <v>6378</v>
      </c>
      <c r="C3248" s="31" t="s">
        <v>44</v>
      </c>
      <c r="D3248" s="31" t="s">
        <v>53</v>
      </c>
      <c r="E3248" s="31">
        <v>6</v>
      </c>
      <c r="F3248" s="31">
        <v>75</v>
      </c>
      <c r="G3248" s="31">
        <v>5098.1899999999996</v>
      </c>
      <c r="H3248" s="31">
        <v>30589.14</v>
      </c>
      <c r="I3248" s="32">
        <v>45684</v>
      </c>
      <c r="J3248" s="32">
        <v>45942</v>
      </c>
      <c r="K3248" s="13"/>
      <c r="L3248" s="33" t="s">
        <v>17</v>
      </c>
      <c r="M3248" s="13" t="str">
        <f>PROPER(TRIM(SUBSTITUTE(B3248,"###"," ")))</f>
        <v>Type X</v>
      </c>
      <c r="N3248" s="13" t="str">
        <f>PROPER(TRIM(SUBSTITUTE(C3248,"###"," ")))</f>
        <v>Groceries</v>
      </c>
      <c r="O3248" s="13" t="str">
        <f>PROPER(TRIM(SUBSTITUTE(D3248,"###"," ")))</f>
        <v>Abc Pvt Ltd</v>
      </c>
      <c r="P3248" s="13" t="str">
        <f t="shared" si="350"/>
        <v>Type X</v>
      </c>
      <c r="Q3248" s="34" t="str">
        <f t="shared" si="351"/>
        <v>Groceries</v>
      </c>
      <c r="R3248" s="13" t="str">
        <f t="shared" si="352"/>
        <v>Abc Pvt Ltd</v>
      </c>
      <c r="S3248" s="35">
        <f t="shared" si="353"/>
        <v>6</v>
      </c>
      <c r="T3248" s="35">
        <f t="shared" si="354"/>
        <v>75</v>
      </c>
      <c r="U3248" s="14">
        <f t="shared" si="355"/>
        <v>5098.1899999999996</v>
      </c>
      <c r="V3248" s="14">
        <f t="shared" si="356"/>
        <v>30589.14</v>
      </c>
      <c r="W3248" s="13" t="str">
        <v>Low Stock</v>
      </c>
      <c r="X3248" s="13" t="str">
        <v>Yes</v>
      </c>
      <c r="Y3248" s="13">
        <v>1</v>
      </c>
    </row>
    <row r="3249" spans="1:25" x14ac:dyDescent="0.3">
      <c r="A3249" s="31" t="s">
        <v>6379</v>
      </c>
      <c r="B3249" s="31" t="s">
        <v>4147</v>
      </c>
      <c r="C3249" s="31" t="s">
        <v>20</v>
      </c>
      <c r="D3249" s="31" t="s">
        <v>41</v>
      </c>
      <c r="E3249" s="31">
        <v>57</v>
      </c>
      <c r="F3249" s="31">
        <v>35</v>
      </c>
      <c r="G3249" s="31">
        <v>644.13</v>
      </c>
      <c r="H3249" s="31">
        <v>36715.410000000003</v>
      </c>
      <c r="I3249" s="32">
        <v>45831</v>
      </c>
      <c r="J3249" s="32">
        <v>45867</v>
      </c>
      <c r="K3249" s="31" t="s">
        <v>29</v>
      </c>
      <c r="L3249" s="33" t="s">
        <v>21</v>
      </c>
      <c r="M3249" s="13" t="str">
        <f>PROPER(TRIM(SUBSTITUTE(B3249,"###"," ")))</f>
        <v>Whether X</v>
      </c>
      <c r="N3249" s="13" t="str">
        <f>PROPER(TRIM(SUBSTITUTE(C3249,"###"," ")))</f>
        <v>Toys</v>
      </c>
      <c r="O3249" s="13" t="str">
        <f>PROPER(TRIM(SUBSTITUTE(D3249,"###"," ")))</f>
        <v>Quickstock</v>
      </c>
      <c r="P3249" s="13" t="str">
        <f t="shared" si="350"/>
        <v>Whether X</v>
      </c>
      <c r="Q3249" s="34" t="str">
        <f t="shared" si="351"/>
        <v>Toys</v>
      </c>
      <c r="R3249" s="13" t="str">
        <f t="shared" si="352"/>
        <v>Quickstock</v>
      </c>
      <c r="S3249" s="35">
        <f t="shared" si="353"/>
        <v>57</v>
      </c>
      <c r="T3249" s="35">
        <f t="shared" si="354"/>
        <v>35</v>
      </c>
      <c r="U3249" s="14">
        <f t="shared" si="355"/>
        <v>644.13</v>
      </c>
      <c r="V3249" s="14">
        <f t="shared" si="356"/>
        <v>36715.409999999996</v>
      </c>
      <c r="W3249" s="13" t="str">
        <v>In Stock</v>
      </c>
      <c r="X3249" s="13" t="str">
        <v>No</v>
      </c>
      <c r="Y3249" s="13">
        <v>0</v>
      </c>
    </row>
    <row r="3250" spans="1:25" x14ac:dyDescent="0.3">
      <c r="A3250" s="31" t="s">
        <v>6381</v>
      </c>
      <c r="B3250" s="31" t="s">
        <v>6382</v>
      </c>
      <c r="C3250" s="31" t="s">
        <v>20</v>
      </c>
      <c r="D3250" s="31" t="s">
        <v>41</v>
      </c>
      <c r="E3250" s="13"/>
      <c r="F3250" s="31">
        <v>59</v>
      </c>
      <c r="G3250" s="31">
        <v>9664.06</v>
      </c>
      <c r="H3250" s="13"/>
      <c r="I3250" s="32">
        <v>45780</v>
      </c>
      <c r="J3250" s="32">
        <v>45913</v>
      </c>
      <c r="K3250" s="31" t="s">
        <v>29</v>
      </c>
      <c r="L3250" s="33" t="s">
        <v>30</v>
      </c>
      <c r="M3250" s="13" t="str">
        <f>PROPER(TRIM(SUBSTITUTE(B3250,"###"," ")))</f>
        <v>Against Mini</v>
      </c>
      <c r="N3250" s="13" t="str">
        <f>PROPER(TRIM(SUBSTITUTE(C3250,"###"," ")))</f>
        <v>Toys</v>
      </c>
      <c r="O3250" s="13" t="str">
        <f>PROPER(TRIM(SUBSTITUTE(D3250,"###"," ")))</f>
        <v>Quickstock</v>
      </c>
      <c r="P3250" s="13" t="str">
        <f t="shared" si="350"/>
        <v>Against Mini</v>
      </c>
      <c r="Q3250" s="34" t="str">
        <f t="shared" si="351"/>
        <v>Toys</v>
      </c>
      <c r="R3250" s="13" t="str">
        <f t="shared" si="352"/>
        <v>Quickstock</v>
      </c>
      <c r="S3250" s="35">
        <f t="shared" si="353"/>
        <v>0</v>
      </c>
      <c r="T3250" s="35">
        <f t="shared" si="354"/>
        <v>59</v>
      </c>
      <c r="U3250" s="14">
        <f t="shared" si="355"/>
        <v>9664.06</v>
      </c>
      <c r="V3250" s="14">
        <f t="shared" si="356"/>
        <v>0</v>
      </c>
      <c r="W3250" s="13" t="str">
        <v>Out of Stock</v>
      </c>
      <c r="X3250" s="13" t="str">
        <v>Yes</v>
      </c>
      <c r="Y3250" s="13">
        <v>1</v>
      </c>
    </row>
    <row r="3251" spans="1:25" x14ac:dyDescent="0.3">
      <c r="A3251" s="31" t="s">
        <v>6383</v>
      </c>
      <c r="B3251" s="31" t="s">
        <v>2498</v>
      </c>
      <c r="C3251" s="31" t="s">
        <v>28</v>
      </c>
      <c r="D3251" s="31" t="s">
        <v>24</v>
      </c>
      <c r="E3251" s="31">
        <v>101</v>
      </c>
      <c r="F3251" s="31">
        <v>67</v>
      </c>
      <c r="G3251" s="31">
        <v>12783.11</v>
      </c>
      <c r="H3251" s="31">
        <v>1291094.1100000001</v>
      </c>
      <c r="I3251" s="32">
        <v>45729</v>
      </c>
      <c r="J3251" s="32">
        <v>45861</v>
      </c>
      <c r="K3251" s="31" t="s">
        <v>16</v>
      </c>
      <c r="L3251" s="33" t="s">
        <v>33</v>
      </c>
      <c r="M3251" s="13" t="str">
        <f>PROPER(TRIM(SUBSTITUTE(B3251,"###"," ")))</f>
        <v>Star Max</v>
      </c>
      <c r="N3251" s="13" t="str">
        <f>PROPER(TRIM(SUBSTITUTE(C3251,"###"," ")))</f>
        <v>Furniture</v>
      </c>
      <c r="O3251" s="13" t="str">
        <f>PROPER(TRIM(SUBSTITUTE(D3251,"###"," ")))</f>
        <v>Omni Suppliers</v>
      </c>
      <c r="P3251" s="13" t="str">
        <f t="shared" si="350"/>
        <v>Star Max</v>
      </c>
      <c r="Q3251" s="34" t="str">
        <f t="shared" si="351"/>
        <v>Furniture</v>
      </c>
      <c r="R3251" s="13" t="str">
        <f t="shared" si="352"/>
        <v>Omni Suppliers</v>
      </c>
      <c r="S3251" s="35">
        <f t="shared" si="353"/>
        <v>101</v>
      </c>
      <c r="T3251" s="35">
        <f t="shared" si="354"/>
        <v>67</v>
      </c>
      <c r="U3251" s="14">
        <f t="shared" si="355"/>
        <v>12783.11</v>
      </c>
      <c r="V3251" s="14">
        <f t="shared" si="356"/>
        <v>1291094.1100000001</v>
      </c>
      <c r="W3251" s="13" t="str">
        <v>In Stock</v>
      </c>
      <c r="X3251" s="13" t="str">
        <v>No</v>
      </c>
      <c r="Y3251" s="13">
        <v>0</v>
      </c>
    </row>
    <row r="3252" spans="1:25" x14ac:dyDescent="0.3">
      <c r="A3252" s="31" t="s">
        <v>6384</v>
      </c>
      <c r="B3252" s="31" t="s">
        <v>572</v>
      </c>
      <c r="C3252" s="31" t="s">
        <v>14</v>
      </c>
      <c r="D3252" s="31" t="s">
        <v>45</v>
      </c>
      <c r="E3252" s="31">
        <v>168</v>
      </c>
      <c r="F3252" s="31">
        <v>94</v>
      </c>
      <c r="G3252" s="31">
        <v>620.47</v>
      </c>
      <c r="H3252" s="31">
        <v>104238.96</v>
      </c>
      <c r="I3252" s="32">
        <v>45766</v>
      </c>
      <c r="J3252" s="32">
        <v>45876</v>
      </c>
      <c r="K3252" s="31" t="s">
        <v>57</v>
      </c>
      <c r="L3252" s="33" t="s">
        <v>17</v>
      </c>
      <c r="M3252" s="13" t="str">
        <f>PROPER(TRIM(SUBSTITUTE(B3252,"###"," ")))</f>
        <v>Think Lite</v>
      </c>
      <c r="N3252" s="13" t="str">
        <f>PROPER(TRIM(SUBSTITUTE(C3252,"###"," ")))</f>
        <v>Clothing</v>
      </c>
      <c r="O3252" s="13" t="str">
        <f>PROPER(TRIM(SUBSTITUTE(D3252,"###"," ")))</f>
        <v>Retailmart Inc</v>
      </c>
      <c r="P3252" s="13" t="str">
        <f t="shared" si="350"/>
        <v>Think Lite</v>
      </c>
      <c r="Q3252" s="34" t="str">
        <f t="shared" si="351"/>
        <v>Clothing</v>
      </c>
      <c r="R3252" s="13" t="str">
        <f t="shared" si="352"/>
        <v>Retailmart Inc</v>
      </c>
      <c r="S3252" s="35">
        <f t="shared" si="353"/>
        <v>168</v>
      </c>
      <c r="T3252" s="35">
        <f t="shared" si="354"/>
        <v>94</v>
      </c>
      <c r="U3252" s="14">
        <f t="shared" si="355"/>
        <v>620.47</v>
      </c>
      <c r="V3252" s="14">
        <f t="shared" si="356"/>
        <v>104238.96</v>
      </c>
      <c r="W3252" s="13" t="str">
        <v>In Stock</v>
      </c>
      <c r="X3252" s="13" t="str">
        <v>No</v>
      </c>
      <c r="Y3252" s="13">
        <v>0</v>
      </c>
    </row>
    <row r="3253" spans="1:25" x14ac:dyDescent="0.3">
      <c r="A3253" s="31" t="s">
        <v>6385</v>
      </c>
      <c r="B3253" s="31" t="s">
        <v>6386</v>
      </c>
      <c r="C3253" s="31" t="s">
        <v>20</v>
      </c>
      <c r="D3253" s="31" t="s">
        <v>41</v>
      </c>
      <c r="E3253" s="31">
        <v>66</v>
      </c>
      <c r="F3253" s="31">
        <v>81</v>
      </c>
      <c r="G3253" s="31">
        <v>19453.03</v>
      </c>
      <c r="H3253" s="31">
        <v>1283899.98</v>
      </c>
      <c r="I3253" s="32">
        <v>45675</v>
      </c>
      <c r="J3253" s="32">
        <v>45921</v>
      </c>
      <c r="K3253" s="31" t="s">
        <v>46</v>
      </c>
      <c r="L3253" s="33" t="s">
        <v>17</v>
      </c>
      <c r="M3253" s="13" t="str">
        <f>PROPER(TRIM(SUBSTITUTE(B3253,"###"," ")))</f>
        <v>Reduce Mini</v>
      </c>
      <c r="N3253" s="13" t="str">
        <f>PROPER(TRIM(SUBSTITUTE(C3253,"###"," ")))</f>
        <v>Toys</v>
      </c>
      <c r="O3253" s="13" t="str">
        <f>PROPER(TRIM(SUBSTITUTE(D3253,"###"," ")))</f>
        <v>Quickstock</v>
      </c>
      <c r="P3253" s="13" t="str">
        <f t="shared" si="350"/>
        <v>Reduce Mini</v>
      </c>
      <c r="Q3253" s="34" t="str">
        <f t="shared" si="351"/>
        <v>Toys</v>
      </c>
      <c r="R3253" s="13" t="str">
        <f t="shared" si="352"/>
        <v>Quickstock</v>
      </c>
      <c r="S3253" s="35">
        <f t="shared" si="353"/>
        <v>66</v>
      </c>
      <c r="T3253" s="35">
        <f t="shared" si="354"/>
        <v>81</v>
      </c>
      <c r="U3253" s="14">
        <f t="shared" si="355"/>
        <v>19453.03</v>
      </c>
      <c r="V3253" s="14">
        <f t="shared" si="356"/>
        <v>1283899.98</v>
      </c>
      <c r="W3253" s="13" t="str">
        <v>Low Stock</v>
      </c>
      <c r="X3253" s="13" t="str">
        <v>Yes</v>
      </c>
      <c r="Y3253" s="13">
        <v>1</v>
      </c>
    </row>
    <row r="3254" spans="1:25" x14ac:dyDescent="0.3">
      <c r="A3254" s="31" t="s">
        <v>6387</v>
      </c>
      <c r="B3254" s="31" t="s">
        <v>6388</v>
      </c>
      <c r="C3254" s="31" t="s">
        <v>20</v>
      </c>
      <c r="D3254" s="31" t="s">
        <v>41</v>
      </c>
      <c r="E3254" s="31">
        <v>192</v>
      </c>
      <c r="F3254" s="31">
        <v>60</v>
      </c>
      <c r="G3254" s="31">
        <v>2150.9899999999998</v>
      </c>
      <c r="H3254" s="31">
        <v>412990.08</v>
      </c>
      <c r="I3254" s="32">
        <v>45843</v>
      </c>
      <c r="J3254" s="32">
        <v>45894</v>
      </c>
      <c r="K3254" s="31" t="s">
        <v>25</v>
      </c>
      <c r="L3254" s="33" t="s">
        <v>21</v>
      </c>
      <c r="M3254" s="13" t="str">
        <f>PROPER(TRIM(SUBSTITUTE(B3254,"###"," ")))</f>
        <v>Large Mini</v>
      </c>
      <c r="N3254" s="13" t="str">
        <f>PROPER(TRIM(SUBSTITUTE(C3254,"###"," ")))</f>
        <v>Toys</v>
      </c>
      <c r="O3254" s="13" t="str">
        <f>PROPER(TRIM(SUBSTITUTE(D3254,"###"," ")))</f>
        <v>Quickstock</v>
      </c>
      <c r="P3254" s="13" t="str">
        <f t="shared" si="350"/>
        <v>Large Mini</v>
      </c>
      <c r="Q3254" s="34" t="str">
        <f t="shared" si="351"/>
        <v>Toys</v>
      </c>
      <c r="R3254" s="13" t="str">
        <f t="shared" si="352"/>
        <v>Quickstock</v>
      </c>
      <c r="S3254" s="35">
        <f t="shared" si="353"/>
        <v>192</v>
      </c>
      <c r="T3254" s="35">
        <f t="shared" si="354"/>
        <v>60</v>
      </c>
      <c r="U3254" s="14">
        <f t="shared" si="355"/>
        <v>2150.9899999999998</v>
      </c>
      <c r="V3254" s="14">
        <f t="shared" si="356"/>
        <v>412990.07999999996</v>
      </c>
      <c r="W3254" s="13" t="str">
        <v>In Stock</v>
      </c>
      <c r="X3254" s="13" t="str">
        <v>No</v>
      </c>
      <c r="Y3254" s="13">
        <v>0</v>
      </c>
    </row>
    <row r="3255" spans="1:25" x14ac:dyDescent="0.3">
      <c r="A3255" s="31" t="s">
        <v>6389</v>
      </c>
      <c r="B3255" s="31" t="s">
        <v>6390</v>
      </c>
      <c r="C3255" s="31" t="s">
        <v>28</v>
      </c>
      <c r="D3255" s="31" t="s">
        <v>41</v>
      </c>
      <c r="E3255" s="31">
        <v>74</v>
      </c>
      <c r="F3255" s="31">
        <v>23</v>
      </c>
      <c r="G3255" s="31">
        <v>7218.74</v>
      </c>
      <c r="H3255" s="31">
        <v>534186.76</v>
      </c>
      <c r="I3255" s="32">
        <v>45670</v>
      </c>
      <c r="J3255" s="32">
        <v>45852</v>
      </c>
      <c r="K3255" s="31" t="s">
        <v>25</v>
      </c>
      <c r="L3255" s="33" t="s">
        <v>33</v>
      </c>
      <c r="M3255" s="13" t="str">
        <f>PROPER(TRIM(SUBSTITUTE(B3255,"###"," ")))</f>
        <v>Image Max</v>
      </c>
      <c r="N3255" s="13" t="str">
        <f>PROPER(TRIM(SUBSTITUTE(C3255,"###"," ")))</f>
        <v>Furniture</v>
      </c>
      <c r="O3255" s="13" t="str">
        <f>PROPER(TRIM(SUBSTITUTE(D3255,"###"," ")))</f>
        <v>Quickstock</v>
      </c>
      <c r="P3255" s="13" t="str">
        <f t="shared" si="350"/>
        <v>Image Max</v>
      </c>
      <c r="Q3255" s="34" t="str">
        <f t="shared" si="351"/>
        <v>Furniture</v>
      </c>
      <c r="R3255" s="13" t="str">
        <f t="shared" si="352"/>
        <v>Quickstock</v>
      </c>
      <c r="S3255" s="35">
        <f t="shared" si="353"/>
        <v>74</v>
      </c>
      <c r="T3255" s="35">
        <f t="shared" si="354"/>
        <v>23</v>
      </c>
      <c r="U3255" s="14">
        <f t="shared" si="355"/>
        <v>7218.74</v>
      </c>
      <c r="V3255" s="14">
        <f t="shared" si="356"/>
        <v>534186.76</v>
      </c>
      <c r="W3255" s="13" t="str">
        <v>In Stock</v>
      </c>
      <c r="X3255" s="13" t="str">
        <v>No</v>
      </c>
      <c r="Y3255" s="13">
        <v>0</v>
      </c>
    </row>
    <row r="3256" spans="1:25" x14ac:dyDescent="0.3">
      <c r="A3256" s="31" t="s">
        <v>6391</v>
      </c>
      <c r="B3256" s="31" t="s">
        <v>3484</v>
      </c>
      <c r="C3256" s="31" t="s">
        <v>28</v>
      </c>
      <c r="D3256" s="31" t="s">
        <v>45</v>
      </c>
      <c r="E3256" s="31">
        <v>50</v>
      </c>
      <c r="F3256" s="31">
        <v>57</v>
      </c>
      <c r="G3256" s="31">
        <v>11423.9</v>
      </c>
      <c r="H3256" s="31">
        <v>571195</v>
      </c>
      <c r="I3256" s="32">
        <v>45759</v>
      </c>
      <c r="J3256" s="32">
        <v>45942</v>
      </c>
      <c r="K3256" s="13"/>
      <c r="L3256" s="33" t="s">
        <v>33</v>
      </c>
      <c r="M3256" s="13" t="str">
        <f>PROPER(TRIM(SUBSTITUTE(B3256,"###"," ")))</f>
        <v>Someone Pro</v>
      </c>
      <c r="N3256" s="13" t="str">
        <f>PROPER(TRIM(SUBSTITUTE(C3256,"###"," ")))</f>
        <v>Furniture</v>
      </c>
      <c r="O3256" s="13" t="str">
        <f>PROPER(TRIM(SUBSTITUTE(D3256,"###"," ")))</f>
        <v>Retailmart Inc</v>
      </c>
      <c r="P3256" s="13" t="str">
        <f t="shared" si="350"/>
        <v>Someone Pro</v>
      </c>
      <c r="Q3256" s="34" t="str">
        <f t="shared" si="351"/>
        <v>Furniture</v>
      </c>
      <c r="R3256" s="13" t="str">
        <f t="shared" si="352"/>
        <v>Retailmart Inc</v>
      </c>
      <c r="S3256" s="35">
        <f t="shared" si="353"/>
        <v>50</v>
      </c>
      <c r="T3256" s="35">
        <f t="shared" si="354"/>
        <v>57</v>
      </c>
      <c r="U3256" s="14">
        <f t="shared" si="355"/>
        <v>11423.9</v>
      </c>
      <c r="V3256" s="14">
        <f t="shared" si="356"/>
        <v>571195</v>
      </c>
      <c r="W3256" s="13" t="str">
        <v>Low Stock</v>
      </c>
      <c r="X3256" s="13" t="str">
        <v>Yes</v>
      </c>
      <c r="Y3256" s="13">
        <v>1</v>
      </c>
    </row>
    <row r="3257" spans="1:25" x14ac:dyDescent="0.3">
      <c r="A3257" s="31" t="s">
        <v>6392</v>
      </c>
      <c r="B3257" s="31" t="s">
        <v>6393</v>
      </c>
      <c r="C3257" s="31" t="s">
        <v>20</v>
      </c>
      <c r="D3257" s="31" t="s">
        <v>41</v>
      </c>
      <c r="E3257" s="31">
        <v>80</v>
      </c>
      <c r="F3257" s="31">
        <v>82</v>
      </c>
      <c r="G3257" s="31">
        <v>14883.01</v>
      </c>
      <c r="H3257" s="31">
        <v>1190640.8</v>
      </c>
      <c r="I3257" s="32">
        <v>45709</v>
      </c>
      <c r="J3257" s="32">
        <v>45913</v>
      </c>
      <c r="K3257" s="31" t="s">
        <v>46</v>
      </c>
      <c r="L3257" s="33" t="s">
        <v>17</v>
      </c>
      <c r="M3257" s="13" t="str">
        <f>PROPER(TRIM(SUBSTITUTE(B3257,"###"," ")))</f>
        <v>Maintain Lite</v>
      </c>
      <c r="N3257" s="13" t="str">
        <f>PROPER(TRIM(SUBSTITUTE(C3257,"###"," ")))</f>
        <v>Toys</v>
      </c>
      <c r="O3257" s="13" t="str">
        <f>PROPER(TRIM(SUBSTITUTE(D3257,"###"," ")))</f>
        <v>Quickstock</v>
      </c>
      <c r="P3257" s="13" t="str">
        <f t="shared" si="350"/>
        <v>Maintain Lite</v>
      </c>
      <c r="Q3257" s="34" t="str">
        <f t="shared" si="351"/>
        <v>Toys</v>
      </c>
      <c r="R3257" s="13" t="str">
        <f t="shared" si="352"/>
        <v>Quickstock</v>
      </c>
      <c r="S3257" s="35">
        <f t="shared" si="353"/>
        <v>80</v>
      </c>
      <c r="T3257" s="35">
        <f t="shared" si="354"/>
        <v>82</v>
      </c>
      <c r="U3257" s="14">
        <f t="shared" si="355"/>
        <v>14883.01</v>
      </c>
      <c r="V3257" s="14">
        <f t="shared" si="356"/>
        <v>1190640.8</v>
      </c>
      <c r="W3257" s="13" t="str">
        <v>Low Stock</v>
      </c>
      <c r="X3257" s="13" t="str">
        <v>Yes</v>
      </c>
      <c r="Y3257" s="13">
        <v>1</v>
      </c>
    </row>
    <row r="3258" spans="1:25" x14ac:dyDescent="0.3">
      <c r="A3258" s="31" t="s">
        <v>6395</v>
      </c>
      <c r="B3258" s="31" t="s">
        <v>6396</v>
      </c>
      <c r="C3258" s="31" t="s">
        <v>28</v>
      </c>
      <c r="D3258" s="31" t="s">
        <v>53</v>
      </c>
      <c r="E3258" s="31">
        <v>34</v>
      </c>
      <c r="F3258" s="31">
        <v>60</v>
      </c>
      <c r="G3258" s="31">
        <v>17720.66</v>
      </c>
      <c r="H3258" s="31">
        <v>602502.43999999994</v>
      </c>
      <c r="I3258" s="32">
        <v>45819</v>
      </c>
      <c r="J3258" s="32">
        <v>45878</v>
      </c>
      <c r="K3258" s="31" t="s">
        <v>16</v>
      </c>
      <c r="L3258" s="33" t="s">
        <v>17</v>
      </c>
      <c r="M3258" s="13" t="str">
        <f>PROPER(TRIM(SUBSTITUTE(B3258,"###"," ")))</f>
        <v>With Pro</v>
      </c>
      <c r="N3258" s="13" t="str">
        <f>PROPER(TRIM(SUBSTITUTE(C3258,"###"," ")))</f>
        <v>Furniture</v>
      </c>
      <c r="O3258" s="13" t="str">
        <f>PROPER(TRIM(SUBSTITUTE(D3258,"###"," ")))</f>
        <v>Abc Pvt Ltd</v>
      </c>
      <c r="P3258" s="13" t="str">
        <f t="shared" si="350"/>
        <v>With Pro</v>
      </c>
      <c r="Q3258" s="34" t="str">
        <f t="shared" si="351"/>
        <v>Furniture</v>
      </c>
      <c r="R3258" s="13" t="str">
        <f t="shared" si="352"/>
        <v>Abc Pvt Ltd</v>
      </c>
      <c r="S3258" s="35">
        <f t="shared" si="353"/>
        <v>34</v>
      </c>
      <c r="T3258" s="35">
        <f t="shared" si="354"/>
        <v>60</v>
      </c>
      <c r="U3258" s="14">
        <f t="shared" si="355"/>
        <v>17720.66</v>
      </c>
      <c r="V3258" s="14">
        <f t="shared" si="356"/>
        <v>602502.43999999994</v>
      </c>
      <c r="W3258" s="13" t="str">
        <v>Low Stock</v>
      </c>
      <c r="X3258" s="13" t="str">
        <v>Yes</v>
      </c>
      <c r="Y3258" s="13">
        <v>1</v>
      </c>
    </row>
    <row r="3259" spans="1:25" x14ac:dyDescent="0.3">
      <c r="A3259" s="31" t="s">
        <v>6397</v>
      </c>
      <c r="B3259" s="31" t="s">
        <v>1922</v>
      </c>
      <c r="C3259" s="31" t="s">
        <v>14</v>
      </c>
      <c r="D3259" s="31" t="s">
        <v>53</v>
      </c>
      <c r="E3259" s="31">
        <v>44</v>
      </c>
      <c r="F3259" s="31">
        <v>78</v>
      </c>
      <c r="G3259" s="31">
        <v>19803.8</v>
      </c>
      <c r="H3259" s="31">
        <v>871367.2</v>
      </c>
      <c r="I3259" s="32">
        <v>45836</v>
      </c>
      <c r="J3259" s="32">
        <v>45865</v>
      </c>
      <c r="K3259" s="13"/>
      <c r="L3259" s="33" t="s">
        <v>21</v>
      </c>
      <c r="M3259" s="13" t="str">
        <f>PROPER(TRIM(SUBSTITUTE(B3259,"###"," ")))</f>
        <v>Accept Mini</v>
      </c>
      <c r="N3259" s="13" t="str">
        <f>PROPER(TRIM(SUBSTITUTE(C3259,"###"," ")))</f>
        <v>Clothing</v>
      </c>
      <c r="O3259" s="13" t="str">
        <f>PROPER(TRIM(SUBSTITUTE(D3259,"###"," ")))</f>
        <v>Abc Pvt Ltd</v>
      </c>
      <c r="P3259" s="13" t="str">
        <f t="shared" si="350"/>
        <v>Accept Mini</v>
      </c>
      <c r="Q3259" s="34" t="str">
        <f t="shared" si="351"/>
        <v>Clothing</v>
      </c>
      <c r="R3259" s="13" t="str">
        <f t="shared" si="352"/>
        <v>Abc Pvt Ltd</v>
      </c>
      <c r="S3259" s="35">
        <f t="shared" si="353"/>
        <v>44</v>
      </c>
      <c r="T3259" s="35">
        <f t="shared" si="354"/>
        <v>78</v>
      </c>
      <c r="U3259" s="14">
        <f t="shared" si="355"/>
        <v>19803.8</v>
      </c>
      <c r="V3259" s="14">
        <f t="shared" si="356"/>
        <v>871367.2</v>
      </c>
      <c r="W3259" s="13" t="str">
        <v>Low Stock</v>
      </c>
      <c r="X3259" s="13" t="str">
        <v>Yes</v>
      </c>
      <c r="Y3259" s="13">
        <v>1</v>
      </c>
    </row>
    <row r="3260" spans="1:25" x14ac:dyDescent="0.3">
      <c r="A3260" s="31" t="s">
        <v>6401</v>
      </c>
      <c r="B3260" s="31" t="s">
        <v>6402</v>
      </c>
      <c r="C3260" s="31" t="s">
        <v>40</v>
      </c>
      <c r="D3260" s="31" t="s">
        <v>53</v>
      </c>
      <c r="E3260" s="31">
        <v>135</v>
      </c>
      <c r="F3260" s="31">
        <v>73</v>
      </c>
      <c r="G3260" s="31">
        <v>11217.75</v>
      </c>
      <c r="H3260" s="31">
        <v>1514396.25</v>
      </c>
      <c r="I3260" s="32">
        <v>45792</v>
      </c>
      <c r="J3260" s="32">
        <v>45932</v>
      </c>
      <c r="K3260" s="31" t="s">
        <v>25</v>
      </c>
      <c r="L3260" s="33" t="s">
        <v>58</v>
      </c>
      <c r="M3260" s="13" t="str">
        <f>PROPER(TRIM(SUBSTITUTE(B3260,"###"," ")))</f>
        <v>Case Max</v>
      </c>
      <c r="N3260" s="13" t="str">
        <f>PROPER(TRIM(SUBSTITUTE(C3260,"###"," ")))</f>
        <v>Electronics</v>
      </c>
      <c r="O3260" s="13" t="str">
        <f>PROPER(TRIM(SUBSTITUTE(D3260,"###"," ")))</f>
        <v>Abc Pvt Ltd</v>
      </c>
      <c r="P3260" s="13" t="str">
        <f t="shared" si="350"/>
        <v>Case Max</v>
      </c>
      <c r="Q3260" s="34" t="str">
        <f t="shared" si="351"/>
        <v>Electronics</v>
      </c>
      <c r="R3260" s="13" t="str">
        <f t="shared" si="352"/>
        <v>Abc Pvt Ltd</v>
      </c>
      <c r="S3260" s="35">
        <f t="shared" si="353"/>
        <v>135</v>
      </c>
      <c r="T3260" s="35">
        <f t="shared" si="354"/>
        <v>73</v>
      </c>
      <c r="U3260" s="14">
        <f t="shared" si="355"/>
        <v>11217.75</v>
      </c>
      <c r="V3260" s="14">
        <f t="shared" si="356"/>
        <v>1514396.25</v>
      </c>
      <c r="W3260" s="13" t="str">
        <v>In Stock</v>
      </c>
      <c r="X3260" s="13" t="str">
        <v>No</v>
      </c>
      <c r="Y3260" s="13">
        <v>0</v>
      </c>
    </row>
    <row r="3261" spans="1:25" x14ac:dyDescent="0.3">
      <c r="A3261" s="31" t="s">
        <v>6403</v>
      </c>
      <c r="B3261" s="31" t="s">
        <v>1104</v>
      </c>
      <c r="C3261" s="31" t="s">
        <v>44</v>
      </c>
      <c r="D3261" s="31" t="s">
        <v>24</v>
      </c>
      <c r="E3261" s="31">
        <v>175</v>
      </c>
      <c r="F3261" s="31">
        <v>66</v>
      </c>
      <c r="G3261" s="31">
        <v>13245.74</v>
      </c>
      <c r="H3261" s="31">
        <v>2318004.5</v>
      </c>
      <c r="I3261" s="32">
        <v>45677</v>
      </c>
      <c r="J3261" s="32">
        <v>45853</v>
      </c>
      <c r="K3261" s="31" t="s">
        <v>29</v>
      </c>
      <c r="L3261" s="33" t="s">
        <v>21</v>
      </c>
      <c r="M3261" s="13" t="str">
        <f>PROPER(TRIM(SUBSTITUTE(B3261,"###"," ")))</f>
        <v>Everybody Max</v>
      </c>
      <c r="N3261" s="13" t="str">
        <f>PROPER(TRIM(SUBSTITUTE(C3261,"###"," ")))</f>
        <v>Groceries</v>
      </c>
      <c r="O3261" s="13" t="str">
        <f>PROPER(TRIM(SUBSTITUTE(D3261,"###"," ")))</f>
        <v>Omni Suppliers</v>
      </c>
      <c r="P3261" s="13" t="str">
        <f t="shared" si="350"/>
        <v>Everybody Max</v>
      </c>
      <c r="Q3261" s="34" t="str">
        <f t="shared" si="351"/>
        <v>Groceries</v>
      </c>
      <c r="R3261" s="13" t="str">
        <f t="shared" si="352"/>
        <v>Omni Suppliers</v>
      </c>
      <c r="S3261" s="35">
        <f t="shared" si="353"/>
        <v>175</v>
      </c>
      <c r="T3261" s="35">
        <f t="shared" si="354"/>
        <v>66</v>
      </c>
      <c r="U3261" s="14">
        <f t="shared" si="355"/>
        <v>13245.74</v>
      </c>
      <c r="V3261" s="14">
        <f t="shared" si="356"/>
        <v>2318004.5</v>
      </c>
      <c r="W3261" s="13" t="str">
        <v>In Stock</v>
      </c>
      <c r="X3261" s="13" t="str">
        <v>No</v>
      </c>
      <c r="Y3261" s="13">
        <v>0</v>
      </c>
    </row>
    <row r="3262" spans="1:25" x14ac:dyDescent="0.3">
      <c r="A3262" s="31" t="s">
        <v>6404</v>
      </c>
      <c r="B3262" s="31" t="s">
        <v>6405</v>
      </c>
      <c r="C3262" s="31" t="s">
        <v>40</v>
      </c>
      <c r="D3262" s="31" t="s">
        <v>41</v>
      </c>
      <c r="E3262" s="31">
        <v>190</v>
      </c>
      <c r="F3262" s="31">
        <v>35</v>
      </c>
      <c r="G3262" s="31">
        <v>9021.31</v>
      </c>
      <c r="H3262" s="31">
        <v>1714048.9</v>
      </c>
      <c r="I3262" s="32">
        <v>45795</v>
      </c>
      <c r="J3262" s="32">
        <v>45916</v>
      </c>
      <c r="K3262" s="31" t="s">
        <v>25</v>
      </c>
      <c r="L3262" s="33" t="s">
        <v>17</v>
      </c>
      <c r="M3262" s="13" t="str">
        <f>PROPER(TRIM(SUBSTITUTE(B3262,"###"," ")))</f>
        <v>Live Lite</v>
      </c>
      <c r="N3262" s="13" t="str">
        <f>PROPER(TRIM(SUBSTITUTE(C3262,"###"," ")))</f>
        <v>Electronics</v>
      </c>
      <c r="O3262" s="13" t="str">
        <f>PROPER(TRIM(SUBSTITUTE(D3262,"###"," ")))</f>
        <v>Quickstock</v>
      </c>
      <c r="P3262" s="13" t="str">
        <f t="shared" si="350"/>
        <v>Live Lite</v>
      </c>
      <c r="Q3262" s="34" t="str">
        <f t="shared" si="351"/>
        <v>Electronics</v>
      </c>
      <c r="R3262" s="13" t="str">
        <f t="shared" si="352"/>
        <v>Quickstock</v>
      </c>
      <c r="S3262" s="35">
        <f t="shared" si="353"/>
        <v>190</v>
      </c>
      <c r="T3262" s="35">
        <f t="shared" si="354"/>
        <v>35</v>
      </c>
      <c r="U3262" s="14">
        <f t="shared" si="355"/>
        <v>9021.31</v>
      </c>
      <c r="V3262" s="14">
        <f t="shared" si="356"/>
        <v>1714048.9</v>
      </c>
      <c r="W3262" s="13" t="str">
        <v>In Stock</v>
      </c>
      <c r="X3262" s="13" t="str">
        <v>No</v>
      </c>
      <c r="Y3262" s="13">
        <v>0</v>
      </c>
    </row>
    <row r="3263" spans="1:25" x14ac:dyDescent="0.3">
      <c r="A3263" s="31" t="s">
        <v>6406</v>
      </c>
      <c r="B3263" s="31" t="s">
        <v>6407</v>
      </c>
      <c r="C3263" s="31" t="s">
        <v>20</v>
      </c>
      <c r="D3263" s="31" t="s">
        <v>15</v>
      </c>
      <c r="E3263" s="31">
        <v>92</v>
      </c>
      <c r="F3263" s="13"/>
      <c r="G3263" s="31">
        <v>13496.76</v>
      </c>
      <c r="H3263" s="31">
        <v>1241701.92</v>
      </c>
      <c r="I3263" s="32">
        <v>45748</v>
      </c>
      <c r="J3263" s="32">
        <v>45942</v>
      </c>
      <c r="K3263" s="13"/>
      <c r="L3263" s="33" t="s">
        <v>33</v>
      </c>
      <c r="M3263" s="13" t="str">
        <f>PROPER(TRIM(SUBSTITUTE(B3263,"###"," ")))</f>
        <v>Head Mini</v>
      </c>
      <c r="N3263" s="13" t="str">
        <f>PROPER(TRIM(SUBSTITUTE(C3263,"###"," ")))</f>
        <v>Toys</v>
      </c>
      <c r="O3263" s="13" t="str">
        <f>PROPER(TRIM(SUBSTITUTE(D3263,"###"," ")))</f>
        <v>Global Traders</v>
      </c>
      <c r="P3263" s="13" t="str">
        <f t="shared" si="350"/>
        <v>Head Mini</v>
      </c>
      <c r="Q3263" s="34" t="str">
        <f t="shared" si="351"/>
        <v>Toys</v>
      </c>
      <c r="R3263" s="13" t="str">
        <f t="shared" si="352"/>
        <v>Global Traders</v>
      </c>
      <c r="S3263" s="35">
        <f t="shared" si="353"/>
        <v>92</v>
      </c>
      <c r="T3263" s="35">
        <f t="shared" si="354"/>
        <v>0</v>
      </c>
      <c r="U3263" s="14">
        <f t="shared" si="355"/>
        <v>13496.76</v>
      </c>
      <c r="V3263" s="14">
        <f t="shared" si="356"/>
        <v>1241701.92</v>
      </c>
      <c r="W3263" s="13" t="str">
        <v>In Stock</v>
      </c>
      <c r="X3263" s="13" t="str">
        <v>No</v>
      </c>
      <c r="Y3263" s="13">
        <v>0</v>
      </c>
    </row>
    <row r="3264" spans="1:25" x14ac:dyDescent="0.3">
      <c r="A3264" s="31" t="s">
        <v>6409</v>
      </c>
      <c r="B3264" s="31" t="s">
        <v>5741</v>
      </c>
      <c r="C3264" s="31" t="s">
        <v>44</v>
      </c>
      <c r="D3264" s="31" t="s">
        <v>45</v>
      </c>
      <c r="E3264" s="31">
        <v>33</v>
      </c>
      <c r="F3264" s="31">
        <v>79</v>
      </c>
      <c r="G3264" s="31">
        <v>12276.45</v>
      </c>
      <c r="H3264" s="31">
        <v>405122.85</v>
      </c>
      <c r="I3264" s="32">
        <v>45669</v>
      </c>
      <c r="J3264" s="32">
        <v>45942</v>
      </c>
      <c r="K3264" s="31" t="s">
        <v>46</v>
      </c>
      <c r="L3264" s="33" t="s">
        <v>17</v>
      </c>
      <c r="M3264" s="13" t="str">
        <f>PROPER(TRIM(SUBSTITUTE(B3264,"###"," ")))</f>
        <v>Daughter Max</v>
      </c>
      <c r="N3264" s="13" t="str">
        <f>PROPER(TRIM(SUBSTITUTE(C3264,"###"," ")))</f>
        <v>Groceries</v>
      </c>
      <c r="O3264" s="13" t="str">
        <f>PROPER(TRIM(SUBSTITUTE(D3264,"###"," ")))</f>
        <v>Retailmart Inc</v>
      </c>
      <c r="P3264" s="13" t="str">
        <f t="shared" si="350"/>
        <v>Daughter Max</v>
      </c>
      <c r="Q3264" s="34" t="str">
        <f t="shared" si="351"/>
        <v>Groceries</v>
      </c>
      <c r="R3264" s="13" t="str">
        <f t="shared" si="352"/>
        <v>Retailmart Inc</v>
      </c>
      <c r="S3264" s="35">
        <f t="shared" si="353"/>
        <v>33</v>
      </c>
      <c r="T3264" s="35">
        <f t="shared" si="354"/>
        <v>79</v>
      </c>
      <c r="U3264" s="14">
        <f t="shared" si="355"/>
        <v>12276.45</v>
      </c>
      <c r="V3264" s="14">
        <f t="shared" si="356"/>
        <v>405122.85000000003</v>
      </c>
      <c r="W3264" s="13" t="str">
        <v>Low Stock</v>
      </c>
      <c r="X3264" s="13" t="str">
        <v>Yes</v>
      </c>
      <c r="Y3264" s="13">
        <v>1</v>
      </c>
    </row>
    <row r="3265" spans="1:25" x14ac:dyDescent="0.3">
      <c r="A3265" s="31" t="s">
        <v>6410</v>
      </c>
      <c r="B3265" s="31" t="s">
        <v>124</v>
      </c>
      <c r="C3265" s="31" t="s">
        <v>44</v>
      </c>
      <c r="D3265" s="31" t="s">
        <v>24</v>
      </c>
      <c r="E3265" s="31">
        <v>27</v>
      </c>
      <c r="F3265" s="31">
        <v>67</v>
      </c>
      <c r="G3265" s="31">
        <v>4871.34</v>
      </c>
      <c r="H3265" s="31">
        <v>131526.18</v>
      </c>
      <c r="I3265" s="32">
        <v>45703</v>
      </c>
      <c r="J3265" s="32">
        <v>45886</v>
      </c>
      <c r="K3265" s="31" t="s">
        <v>46</v>
      </c>
      <c r="L3265" s="33" t="s">
        <v>33</v>
      </c>
      <c r="M3265" s="13" t="str">
        <f>PROPER(TRIM(SUBSTITUTE(B3265,"###"," ")))</f>
        <v>Media Max</v>
      </c>
      <c r="N3265" s="13" t="str">
        <f>PROPER(TRIM(SUBSTITUTE(C3265,"###"," ")))</f>
        <v>Groceries</v>
      </c>
      <c r="O3265" s="13" t="str">
        <f>PROPER(TRIM(SUBSTITUTE(D3265,"###"," ")))</f>
        <v>Omni Suppliers</v>
      </c>
      <c r="P3265" s="13" t="str">
        <f t="shared" si="350"/>
        <v>Media Max</v>
      </c>
      <c r="Q3265" s="34" t="str">
        <f t="shared" si="351"/>
        <v>Groceries</v>
      </c>
      <c r="R3265" s="13" t="str">
        <f t="shared" si="352"/>
        <v>Omni Suppliers</v>
      </c>
      <c r="S3265" s="35">
        <f t="shared" si="353"/>
        <v>27</v>
      </c>
      <c r="T3265" s="35">
        <f t="shared" si="354"/>
        <v>67</v>
      </c>
      <c r="U3265" s="14">
        <f t="shared" si="355"/>
        <v>4871.34</v>
      </c>
      <c r="V3265" s="14">
        <f t="shared" si="356"/>
        <v>131526.18</v>
      </c>
      <c r="W3265" s="13" t="str">
        <v>Low Stock</v>
      </c>
      <c r="X3265" s="13" t="str">
        <v>Yes</v>
      </c>
      <c r="Y3265" s="13">
        <v>1</v>
      </c>
    </row>
    <row r="3266" spans="1:25" x14ac:dyDescent="0.3">
      <c r="A3266" s="31" t="s">
        <v>6411</v>
      </c>
      <c r="B3266" s="31" t="s">
        <v>6412</v>
      </c>
      <c r="C3266" s="31" t="s">
        <v>28</v>
      </c>
      <c r="D3266" s="31" t="s">
        <v>45</v>
      </c>
      <c r="E3266" s="31">
        <v>175</v>
      </c>
      <c r="F3266" s="31">
        <v>92</v>
      </c>
      <c r="G3266" s="31">
        <v>10957.4</v>
      </c>
      <c r="H3266" s="31">
        <v>1917545</v>
      </c>
      <c r="I3266" s="32">
        <v>45807</v>
      </c>
      <c r="J3266" s="32">
        <v>45862</v>
      </c>
      <c r="K3266" s="13"/>
      <c r="L3266" s="33" t="s">
        <v>30</v>
      </c>
      <c r="M3266" s="13" t="str">
        <f>PROPER(TRIM(SUBSTITUTE(B3266,"###"," ")))</f>
        <v>Hard Lite</v>
      </c>
      <c r="N3266" s="13" t="str">
        <f>PROPER(TRIM(SUBSTITUTE(C3266,"###"," ")))</f>
        <v>Furniture</v>
      </c>
      <c r="O3266" s="13" t="str">
        <f>PROPER(TRIM(SUBSTITUTE(D3266,"###"," ")))</f>
        <v>Retailmart Inc</v>
      </c>
      <c r="P3266" s="13" t="str">
        <f t="shared" si="350"/>
        <v>Hard Lite</v>
      </c>
      <c r="Q3266" s="34" t="str">
        <f t="shared" si="351"/>
        <v>Furniture</v>
      </c>
      <c r="R3266" s="13" t="str">
        <f t="shared" si="352"/>
        <v>Retailmart Inc</v>
      </c>
      <c r="S3266" s="35">
        <f t="shared" si="353"/>
        <v>175</v>
      </c>
      <c r="T3266" s="35">
        <f t="shared" si="354"/>
        <v>92</v>
      </c>
      <c r="U3266" s="14">
        <f t="shared" si="355"/>
        <v>10957.4</v>
      </c>
      <c r="V3266" s="14">
        <f t="shared" si="356"/>
        <v>1917545</v>
      </c>
      <c r="W3266" s="13" t="str">
        <v>In Stock</v>
      </c>
      <c r="X3266" s="13" t="str">
        <v>No</v>
      </c>
      <c r="Y3266" s="13">
        <v>0</v>
      </c>
    </row>
    <row r="3267" spans="1:25" x14ac:dyDescent="0.3">
      <c r="A3267" s="31" t="s">
        <v>6413</v>
      </c>
      <c r="B3267" s="31" t="s">
        <v>3314</v>
      </c>
      <c r="C3267" s="31" t="s">
        <v>44</v>
      </c>
      <c r="D3267" s="31" t="s">
        <v>53</v>
      </c>
      <c r="E3267" s="31">
        <v>187</v>
      </c>
      <c r="F3267" s="31">
        <v>48</v>
      </c>
      <c r="G3267" s="31">
        <v>7664.68</v>
      </c>
      <c r="H3267" s="31">
        <v>1433295.16</v>
      </c>
      <c r="I3267" s="32">
        <v>45747</v>
      </c>
      <c r="J3267" s="32">
        <v>45887</v>
      </c>
      <c r="K3267" s="31" t="s">
        <v>16</v>
      </c>
      <c r="L3267" s="33" t="s">
        <v>58</v>
      </c>
      <c r="M3267" s="13" t="str">
        <f>PROPER(TRIM(SUBSTITUTE(B3267,"###"," ")))</f>
        <v>Design Mini</v>
      </c>
      <c r="N3267" s="13" t="str">
        <f>PROPER(TRIM(SUBSTITUTE(C3267,"###"," ")))</f>
        <v>Groceries</v>
      </c>
      <c r="O3267" s="13" t="str">
        <f>PROPER(TRIM(SUBSTITUTE(D3267,"###"," ")))</f>
        <v>Abc Pvt Ltd</v>
      </c>
      <c r="P3267" s="13" t="str">
        <f t="shared" ref="P3267:P3330" si="357">IF(M3267="","Unknown",M3267)</f>
        <v>Design Mini</v>
      </c>
      <c r="Q3267" s="34" t="str">
        <f t="shared" ref="Q3267:Q3330" si="358">IF(N3267="","Unknown",N3267)</f>
        <v>Groceries</v>
      </c>
      <c r="R3267" s="13" t="str">
        <f t="shared" ref="R3267:R3330" si="359">IF(O3267="","Others",O3267)</f>
        <v>Abc Pvt Ltd</v>
      </c>
      <c r="S3267" s="35">
        <f t="shared" ref="S3267:S3330" si="360">VALUE(E3267)</f>
        <v>187</v>
      </c>
      <c r="T3267" s="35">
        <f t="shared" ref="T3267:T3330" si="361">VALUE(F3267)</f>
        <v>48</v>
      </c>
      <c r="U3267" s="14">
        <f t="shared" ref="U3267:U3330" si="362">VALUE(G3267)</f>
        <v>7664.68</v>
      </c>
      <c r="V3267" s="14">
        <f t="shared" ref="V3267:V3330" si="363">E3267*G3267</f>
        <v>1433295.1600000001</v>
      </c>
      <c r="W3267" s="13" t="str">
        <v>In Stock</v>
      </c>
      <c r="X3267" s="13" t="str">
        <v>No</v>
      </c>
      <c r="Y3267" s="13">
        <v>0</v>
      </c>
    </row>
    <row r="3268" spans="1:25" x14ac:dyDescent="0.3">
      <c r="A3268" s="31" t="s">
        <v>6415</v>
      </c>
      <c r="B3268" s="31" t="s">
        <v>6368</v>
      </c>
      <c r="C3268" s="31" t="s">
        <v>20</v>
      </c>
      <c r="D3268" s="31" t="s">
        <v>53</v>
      </c>
      <c r="E3268" s="31">
        <v>169</v>
      </c>
      <c r="F3268" s="31">
        <v>93</v>
      </c>
      <c r="G3268" s="31">
        <v>17533.22</v>
      </c>
      <c r="H3268" s="31">
        <v>2963114.18</v>
      </c>
      <c r="I3268" s="32">
        <v>45775</v>
      </c>
      <c r="J3268" s="32">
        <v>45896</v>
      </c>
      <c r="K3268" s="31" t="s">
        <v>29</v>
      </c>
      <c r="L3268" s="33" t="s">
        <v>33</v>
      </c>
      <c r="M3268" s="13" t="str">
        <f>PROPER(TRIM(SUBSTITUTE(B3268,"###"," ")))</f>
        <v>Common X</v>
      </c>
      <c r="N3268" s="13" t="str">
        <f>PROPER(TRIM(SUBSTITUTE(C3268,"###"," ")))</f>
        <v>Toys</v>
      </c>
      <c r="O3268" s="13" t="str">
        <f>PROPER(TRIM(SUBSTITUTE(D3268,"###"," ")))</f>
        <v>Abc Pvt Ltd</v>
      </c>
      <c r="P3268" s="13" t="str">
        <f t="shared" si="357"/>
        <v>Common X</v>
      </c>
      <c r="Q3268" s="34" t="str">
        <f t="shared" si="358"/>
        <v>Toys</v>
      </c>
      <c r="R3268" s="13" t="str">
        <f t="shared" si="359"/>
        <v>Abc Pvt Ltd</v>
      </c>
      <c r="S3268" s="35">
        <f t="shared" si="360"/>
        <v>169</v>
      </c>
      <c r="T3268" s="35">
        <f t="shared" si="361"/>
        <v>93</v>
      </c>
      <c r="U3268" s="14">
        <f t="shared" si="362"/>
        <v>17533.22</v>
      </c>
      <c r="V3268" s="14">
        <f t="shared" si="363"/>
        <v>2963114.18</v>
      </c>
      <c r="W3268" s="13" t="str">
        <v>In Stock</v>
      </c>
      <c r="X3268" s="13" t="str">
        <v>No</v>
      </c>
      <c r="Y3268" s="13">
        <v>0</v>
      </c>
    </row>
    <row r="3269" spans="1:25" x14ac:dyDescent="0.3">
      <c r="A3269" s="31" t="s">
        <v>6417</v>
      </c>
      <c r="B3269" s="31" t="s">
        <v>6418</v>
      </c>
      <c r="C3269" s="31" t="s">
        <v>28</v>
      </c>
      <c r="D3269" s="31" t="s">
        <v>15</v>
      </c>
      <c r="E3269" s="31">
        <v>136</v>
      </c>
      <c r="F3269" s="31">
        <v>22</v>
      </c>
      <c r="G3269" s="31">
        <v>18524.939999999999</v>
      </c>
      <c r="H3269" s="31">
        <v>2519391.84</v>
      </c>
      <c r="I3269" s="32">
        <v>45842</v>
      </c>
      <c r="J3269" s="32">
        <v>45897</v>
      </c>
      <c r="K3269" s="31" t="s">
        <v>46</v>
      </c>
      <c r="L3269" s="33" t="s">
        <v>21</v>
      </c>
      <c r="M3269" s="13" t="str">
        <f>PROPER(TRIM(SUBSTITUTE(B3269,"###"," ")))</f>
        <v>Share Lite</v>
      </c>
      <c r="N3269" s="13" t="str">
        <f>PROPER(TRIM(SUBSTITUTE(C3269,"###"," ")))</f>
        <v>Furniture</v>
      </c>
      <c r="O3269" s="13" t="str">
        <f>PROPER(TRIM(SUBSTITUTE(D3269,"###"," ")))</f>
        <v>Global Traders</v>
      </c>
      <c r="P3269" s="13" t="str">
        <f t="shared" si="357"/>
        <v>Share Lite</v>
      </c>
      <c r="Q3269" s="34" t="str">
        <f t="shared" si="358"/>
        <v>Furniture</v>
      </c>
      <c r="R3269" s="13" t="str">
        <f t="shared" si="359"/>
        <v>Global Traders</v>
      </c>
      <c r="S3269" s="35">
        <f t="shared" si="360"/>
        <v>136</v>
      </c>
      <c r="T3269" s="35">
        <f t="shared" si="361"/>
        <v>22</v>
      </c>
      <c r="U3269" s="14">
        <f t="shared" si="362"/>
        <v>18524.939999999999</v>
      </c>
      <c r="V3269" s="14">
        <f t="shared" si="363"/>
        <v>2519391.84</v>
      </c>
      <c r="W3269" s="13" t="str">
        <v>In Stock</v>
      </c>
      <c r="X3269" s="13" t="str">
        <v>No</v>
      </c>
      <c r="Y3269" s="13">
        <v>0</v>
      </c>
    </row>
    <row r="3270" spans="1:25" x14ac:dyDescent="0.3">
      <c r="A3270" s="31" t="s">
        <v>6419</v>
      </c>
      <c r="B3270" s="31" t="s">
        <v>3874</v>
      </c>
      <c r="C3270" s="31" t="s">
        <v>14</v>
      </c>
      <c r="D3270" s="31" t="s">
        <v>15</v>
      </c>
      <c r="E3270" s="31">
        <v>171</v>
      </c>
      <c r="F3270" s="31">
        <v>65</v>
      </c>
      <c r="G3270" s="31">
        <v>2614.4899999999998</v>
      </c>
      <c r="H3270" s="31">
        <v>447077.79</v>
      </c>
      <c r="I3270" s="32">
        <v>45795</v>
      </c>
      <c r="J3270" s="32">
        <v>45924</v>
      </c>
      <c r="K3270" s="31" t="s">
        <v>46</v>
      </c>
      <c r="L3270" s="33" t="s">
        <v>33</v>
      </c>
      <c r="M3270" s="13" t="str">
        <f>PROPER(TRIM(SUBSTITUTE(B3270,"###"," ")))</f>
        <v>Hand Max</v>
      </c>
      <c r="N3270" s="13" t="str">
        <f>PROPER(TRIM(SUBSTITUTE(C3270,"###"," ")))</f>
        <v>Clothing</v>
      </c>
      <c r="O3270" s="13" t="str">
        <f>PROPER(TRIM(SUBSTITUTE(D3270,"###"," ")))</f>
        <v>Global Traders</v>
      </c>
      <c r="P3270" s="13" t="str">
        <f t="shared" si="357"/>
        <v>Hand Max</v>
      </c>
      <c r="Q3270" s="34" t="str">
        <f t="shared" si="358"/>
        <v>Clothing</v>
      </c>
      <c r="R3270" s="13" t="str">
        <f t="shared" si="359"/>
        <v>Global Traders</v>
      </c>
      <c r="S3270" s="35">
        <f t="shared" si="360"/>
        <v>171</v>
      </c>
      <c r="T3270" s="35">
        <f t="shared" si="361"/>
        <v>65</v>
      </c>
      <c r="U3270" s="14">
        <f t="shared" si="362"/>
        <v>2614.4899999999998</v>
      </c>
      <c r="V3270" s="14">
        <f t="shared" si="363"/>
        <v>447077.79</v>
      </c>
      <c r="W3270" s="13" t="str">
        <v>In Stock</v>
      </c>
      <c r="X3270" s="13" t="str">
        <v>No</v>
      </c>
      <c r="Y3270" s="13">
        <v>0</v>
      </c>
    </row>
    <row r="3271" spans="1:25" x14ac:dyDescent="0.3">
      <c r="A3271" s="31" t="s">
        <v>6420</v>
      </c>
      <c r="B3271" s="31" t="s">
        <v>6421</v>
      </c>
      <c r="C3271" s="31" t="s">
        <v>44</v>
      </c>
      <c r="D3271" s="31" t="s">
        <v>15</v>
      </c>
      <c r="E3271" s="31">
        <v>8</v>
      </c>
      <c r="F3271" s="31">
        <v>45</v>
      </c>
      <c r="G3271" s="31">
        <v>9662.34</v>
      </c>
      <c r="H3271" s="31">
        <v>77298.720000000001</v>
      </c>
      <c r="I3271" s="32">
        <v>45687</v>
      </c>
      <c r="J3271" s="32">
        <v>45852</v>
      </c>
      <c r="K3271" s="31" t="s">
        <v>29</v>
      </c>
      <c r="L3271" s="33" t="s">
        <v>33</v>
      </c>
      <c r="M3271" s="13" t="str">
        <f>PROPER(TRIM(SUBSTITUTE(B3271,"###"," ")))</f>
        <v>Partner Mini</v>
      </c>
      <c r="N3271" s="13" t="str">
        <f>PROPER(TRIM(SUBSTITUTE(C3271,"###"," ")))</f>
        <v>Groceries</v>
      </c>
      <c r="O3271" s="13" t="str">
        <f>PROPER(TRIM(SUBSTITUTE(D3271,"###"," ")))</f>
        <v>Global Traders</v>
      </c>
      <c r="P3271" s="13" t="str">
        <f t="shared" si="357"/>
        <v>Partner Mini</v>
      </c>
      <c r="Q3271" s="34" t="str">
        <f t="shared" si="358"/>
        <v>Groceries</v>
      </c>
      <c r="R3271" s="13" t="str">
        <f t="shared" si="359"/>
        <v>Global Traders</v>
      </c>
      <c r="S3271" s="35">
        <f t="shared" si="360"/>
        <v>8</v>
      </c>
      <c r="T3271" s="35">
        <f t="shared" si="361"/>
        <v>45</v>
      </c>
      <c r="U3271" s="14">
        <f t="shared" si="362"/>
        <v>9662.34</v>
      </c>
      <c r="V3271" s="14">
        <f t="shared" si="363"/>
        <v>77298.720000000001</v>
      </c>
      <c r="W3271" s="13" t="str">
        <v>Low Stock</v>
      </c>
      <c r="X3271" s="13" t="str">
        <v>Yes</v>
      </c>
      <c r="Y3271" s="13">
        <v>1</v>
      </c>
    </row>
    <row r="3272" spans="1:25" x14ac:dyDescent="0.3">
      <c r="A3272" s="31" t="s">
        <v>6422</v>
      </c>
      <c r="B3272" s="31" t="s">
        <v>6423</v>
      </c>
      <c r="C3272" s="31" t="s">
        <v>40</v>
      </c>
      <c r="D3272" s="31" t="s">
        <v>15</v>
      </c>
      <c r="E3272" s="31">
        <v>127</v>
      </c>
      <c r="F3272" s="31">
        <v>53</v>
      </c>
      <c r="G3272" s="31">
        <v>16881.18</v>
      </c>
      <c r="H3272" s="31">
        <v>2143909.86</v>
      </c>
      <c r="I3272" s="32">
        <v>45748</v>
      </c>
      <c r="J3272" s="32">
        <v>45875</v>
      </c>
      <c r="K3272" s="13"/>
      <c r="L3272" s="33" t="s">
        <v>17</v>
      </c>
      <c r="M3272" s="13" t="str">
        <f>PROPER(TRIM(SUBSTITUTE(B3272,"###"," ")))</f>
        <v>Agree Max</v>
      </c>
      <c r="N3272" s="13" t="str">
        <f>PROPER(TRIM(SUBSTITUTE(C3272,"###"," ")))</f>
        <v>Electronics</v>
      </c>
      <c r="O3272" s="13" t="str">
        <f>PROPER(TRIM(SUBSTITUTE(D3272,"###"," ")))</f>
        <v>Global Traders</v>
      </c>
      <c r="P3272" s="13" t="str">
        <f t="shared" si="357"/>
        <v>Agree Max</v>
      </c>
      <c r="Q3272" s="34" t="str">
        <f t="shared" si="358"/>
        <v>Electronics</v>
      </c>
      <c r="R3272" s="13" t="str">
        <f t="shared" si="359"/>
        <v>Global Traders</v>
      </c>
      <c r="S3272" s="35">
        <f t="shared" si="360"/>
        <v>127</v>
      </c>
      <c r="T3272" s="35">
        <f t="shared" si="361"/>
        <v>53</v>
      </c>
      <c r="U3272" s="14">
        <f t="shared" si="362"/>
        <v>16881.18</v>
      </c>
      <c r="V3272" s="14">
        <f t="shared" si="363"/>
        <v>2143909.86</v>
      </c>
      <c r="W3272" s="13" t="str">
        <v>In Stock</v>
      </c>
      <c r="X3272" s="13" t="str">
        <v>No</v>
      </c>
      <c r="Y3272" s="13">
        <v>0</v>
      </c>
    </row>
    <row r="3273" spans="1:25" x14ac:dyDescent="0.3">
      <c r="A3273" s="31" t="s">
        <v>6424</v>
      </c>
      <c r="B3273" s="31" t="s">
        <v>6425</v>
      </c>
      <c r="C3273" s="31" t="s">
        <v>44</v>
      </c>
      <c r="D3273" s="31" t="s">
        <v>41</v>
      </c>
      <c r="E3273" s="31">
        <v>12</v>
      </c>
      <c r="F3273" s="31">
        <v>24</v>
      </c>
      <c r="G3273" s="31">
        <v>5735.12</v>
      </c>
      <c r="H3273" s="31">
        <v>68821.440000000002</v>
      </c>
      <c r="I3273" s="32">
        <v>45713</v>
      </c>
      <c r="J3273" s="32">
        <v>45876</v>
      </c>
      <c r="K3273" s="13"/>
      <c r="L3273" s="33" t="s">
        <v>17</v>
      </c>
      <c r="M3273" s="13" t="str">
        <f>PROPER(TRIM(SUBSTITUTE(B3273,"###"," ")))</f>
        <v>Your Plus</v>
      </c>
      <c r="N3273" s="13" t="str">
        <f>PROPER(TRIM(SUBSTITUTE(C3273,"###"," ")))</f>
        <v>Groceries</v>
      </c>
      <c r="O3273" s="13" t="str">
        <f>PROPER(TRIM(SUBSTITUTE(D3273,"###"," ")))</f>
        <v>Quickstock</v>
      </c>
      <c r="P3273" s="13" t="str">
        <f t="shared" si="357"/>
        <v>Your Plus</v>
      </c>
      <c r="Q3273" s="34" t="str">
        <f t="shared" si="358"/>
        <v>Groceries</v>
      </c>
      <c r="R3273" s="13" t="str">
        <f t="shared" si="359"/>
        <v>Quickstock</v>
      </c>
      <c r="S3273" s="35">
        <f t="shared" si="360"/>
        <v>12</v>
      </c>
      <c r="T3273" s="35">
        <f t="shared" si="361"/>
        <v>24</v>
      </c>
      <c r="U3273" s="14">
        <f t="shared" si="362"/>
        <v>5735.12</v>
      </c>
      <c r="V3273" s="14">
        <f t="shared" si="363"/>
        <v>68821.440000000002</v>
      </c>
      <c r="W3273" s="13" t="str">
        <v>Low Stock</v>
      </c>
      <c r="X3273" s="13" t="str">
        <v>Yes</v>
      </c>
      <c r="Y3273" s="13">
        <v>1</v>
      </c>
    </row>
    <row r="3274" spans="1:25" x14ac:dyDescent="0.3">
      <c r="A3274" s="31" t="s">
        <v>6427</v>
      </c>
      <c r="B3274" s="31" t="s">
        <v>6428</v>
      </c>
      <c r="C3274" s="31" t="s">
        <v>20</v>
      </c>
      <c r="D3274" s="31" t="s">
        <v>53</v>
      </c>
      <c r="E3274" s="31">
        <v>105</v>
      </c>
      <c r="F3274" s="31">
        <v>78</v>
      </c>
      <c r="G3274" s="31">
        <v>9943.92</v>
      </c>
      <c r="H3274" s="31">
        <v>1044111.6</v>
      </c>
      <c r="I3274" s="32">
        <v>45838</v>
      </c>
      <c r="J3274" s="32">
        <v>45891</v>
      </c>
      <c r="K3274" s="31" t="s">
        <v>16</v>
      </c>
      <c r="L3274" s="33" t="s">
        <v>30</v>
      </c>
      <c r="M3274" s="13" t="str">
        <f>PROPER(TRIM(SUBSTITUTE(B3274,"###"," ")))</f>
        <v>Describe Lite</v>
      </c>
      <c r="N3274" s="13" t="str">
        <f>PROPER(TRIM(SUBSTITUTE(C3274,"###"," ")))</f>
        <v>Toys</v>
      </c>
      <c r="O3274" s="13" t="str">
        <f>PROPER(TRIM(SUBSTITUTE(D3274,"###"," ")))</f>
        <v>Abc Pvt Ltd</v>
      </c>
      <c r="P3274" s="13" t="str">
        <f t="shared" si="357"/>
        <v>Describe Lite</v>
      </c>
      <c r="Q3274" s="34" t="str">
        <f t="shared" si="358"/>
        <v>Toys</v>
      </c>
      <c r="R3274" s="13" t="str">
        <f t="shared" si="359"/>
        <v>Abc Pvt Ltd</v>
      </c>
      <c r="S3274" s="35">
        <f t="shared" si="360"/>
        <v>105</v>
      </c>
      <c r="T3274" s="35">
        <f t="shared" si="361"/>
        <v>78</v>
      </c>
      <c r="U3274" s="14">
        <f t="shared" si="362"/>
        <v>9943.92</v>
      </c>
      <c r="V3274" s="14">
        <f t="shared" si="363"/>
        <v>1044111.6</v>
      </c>
      <c r="W3274" s="13" t="str">
        <v>In Stock</v>
      </c>
      <c r="X3274" s="13" t="str">
        <v>No</v>
      </c>
      <c r="Y3274" s="13">
        <v>0</v>
      </c>
    </row>
    <row r="3275" spans="1:25" x14ac:dyDescent="0.3">
      <c r="A3275" s="31" t="s">
        <v>6429</v>
      </c>
      <c r="B3275" s="31" t="s">
        <v>1733</v>
      </c>
      <c r="C3275" s="31" t="s">
        <v>14</v>
      </c>
      <c r="D3275" s="31" t="s">
        <v>15</v>
      </c>
      <c r="E3275" s="13"/>
      <c r="F3275" s="31">
        <v>24</v>
      </c>
      <c r="G3275" s="31">
        <v>4567.97</v>
      </c>
      <c r="H3275" s="13"/>
      <c r="I3275" s="32">
        <v>45781</v>
      </c>
      <c r="J3275" s="32">
        <v>45866</v>
      </c>
      <c r="K3275" s="31" t="s">
        <v>57</v>
      </c>
      <c r="L3275" s="33" t="s">
        <v>17</v>
      </c>
      <c r="M3275" s="13" t="str">
        <f>PROPER(TRIM(SUBSTITUTE(B3275,"###"," ")))</f>
        <v>Require Max</v>
      </c>
      <c r="N3275" s="13" t="str">
        <f>PROPER(TRIM(SUBSTITUTE(C3275,"###"," ")))</f>
        <v>Clothing</v>
      </c>
      <c r="O3275" s="13" t="str">
        <f>PROPER(TRIM(SUBSTITUTE(D3275,"###"," ")))</f>
        <v>Global Traders</v>
      </c>
      <c r="P3275" s="13" t="str">
        <f t="shared" si="357"/>
        <v>Require Max</v>
      </c>
      <c r="Q3275" s="34" t="str">
        <f t="shared" si="358"/>
        <v>Clothing</v>
      </c>
      <c r="R3275" s="13" t="str">
        <f t="shared" si="359"/>
        <v>Global Traders</v>
      </c>
      <c r="S3275" s="35">
        <f t="shared" si="360"/>
        <v>0</v>
      </c>
      <c r="T3275" s="35">
        <f t="shared" si="361"/>
        <v>24</v>
      </c>
      <c r="U3275" s="14">
        <f t="shared" si="362"/>
        <v>4567.97</v>
      </c>
      <c r="V3275" s="14">
        <f t="shared" si="363"/>
        <v>0</v>
      </c>
      <c r="W3275" s="13" t="str">
        <v>Out of Stock</v>
      </c>
      <c r="X3275" s="13" t="str">
        <v>Yes</v>
      </c>
      <c r="Y3275" s="13">
        <v>1</v>
      </c>
    </row>
    <row r="3276" spans="1:25" x14ac:dyDescent="0.3">
      <c r="A3276" s="31" t="s">
        <v>6430</v>
      </c>
      <c r="B3276" s="31" t="s">
        <v>6431</v>
      </c>
      <c r="C3276" s="31" t="s">
        <v>20</v>
      </c>
      <c r="D3276" s="31" t="s">
        <v>41</v>
      </c>
      <c r="E3276" s="31">
        <v>142</v>
      </c>
      <c r="F3276" s="31">
        <v>71</v>
      </c>
      <c r="G3276" s="31">
        <v>1506.03</v>
      </c>
      <c r="H3276" s="31">
        <v>213856.26</v>
      </c>
      <c r="I3276" s="32">
        <v>45777</v>
      </c>
      <c r="J3276" s="32">
        <v>45859</v>
      </c>
      <c r="K3276" s="31" t="s">
        <v>29</v>
      </c>
      <c r="L3276" s="33" t="s">
        <v>33</v>
      </c>
      <c r="M3276" s="13" t="str">
        <f>PROPER(TRIM(SUBSTITUTE(B3276,"###"," ")))</f>
        <v>Why X</v>
      </c>
      <c r="N3276" s="13" t="str">
        <f>PROPER(TRIM(SUBSTITUTE(C3276,"###"," ")))</f>
        <v>Toys</v>
      </c>
      <c r="O3276" s="13" t="str">
        <f>PROPER(TRIM(SUBSTITUTE(D3276,"###"," ")))</f>
        <v>Quickstock</v>
      </c>
      <c r="P3276" s="13" t="str">
        <f t="shared" si="357"/>
        <v>Why X</v>
      </c>
      <c r="Q3276" s="34" t="str">
        <f t="shared" si="358"/>
        <v>Toys</v>
      </c>
      <c r="R3276" s="13" t="str">
        <f t="shared" si="359"/>
        <v>Quickstock</v>
      </c>
      <c r="S3276" s="35">
        <f t="shared" si="360"/>
        <v>142</v>
      </c>
      <c r="T3276" s="35">
        <f t="shared" si="361"/>
        <v>71</v>
      </c>
      <c r="U3276" s="14">
        <f t="shared" si="362"/>
        <v>1506.03</v>
      </c>
      <c r="V3276" s="14">
        <f t="shared" si="363"/>
        <v>213856.26</v>
      </c>
      <c r="W3276" s="13" t="str">
        <v>In Stock</v>
      </c>
      <c r="X3276" s="13" t="str">
        <v>No</v>
      </c>
      <c r="Y3276" s="13">
        <v>0</v>
      </c>
    </row>
    <row r="3277" spans="1:25" x14ac:dyDescent="0.3">
      <c r="A3277" s="31" t="s">
        <v>6432</v>
      </c>
      <c r="B3277" s="31" t="s">
        <v>6433</v>
      </c>
      <c r="C3277" s="31" t="s">
        <v>40</v>
      </c>
      <c r="D3277" s="31" t="s">
        <v>24</v>
      </c>
      <c r="E3277" s="31">
        <v>129</v>
      </c>
      <c r="F3277" s="31">
        <v>98</v>
      </c>
      <c r="G3277" s="31">
        <v>4975.9799999999996</v>
      </c>
      <c r="H3277" s="31">
        <v>641901.41999999993</v>
      </c>
      <c r="I3277" s="32">
        <v>45698</v>
      </c>
      <c r="J3277" s="32">
        <v>45909</v>
      </c>
      <c r="K3277" s="31" t="s">
        <v>46</v>
      </c>
      <c r="L3277" s="33" t="s">
        <v>30</v>
      </c>
      <c r="M3277" s="13" t="str">
        <f>PROPER(TRIM(SUBSTITUTE(B3277,"###"," ")))</f>
        <v>Son Plus</v>
      </c>
      <c r="N3277" s="13" t="str">
        <f>PROPER(TRIM(SUBSTITUTE(C3277,"###"," ")))</f>
        <v>Electronics</v>
      </c>
      <c r="O3277" s="13" t="str">
        <f>PROPER(TRIM(SUBSTITUTE(D3277,"###"," ")))</f>
        <v>Omni Suppliers</v>
      </c>
      <c r="P3277" s="13" t="str">
        <f t="shared" si="357"/>
        <v>Son Plus</v>
      </c>
      <c r="Q3277" s="34" t="str">
        <f t="shared" si="358"/>
        <v>Electronics</v>
      </c>
      <c r="R3277" s="13" t="str">
        <f t="shared" si="359"/>
        <v>Omni Suppliers</v>
      </c>
      <c r="S3277" s="35">
        <f t="shared" si="360"/>
        <v>129</v>
      </c>
      <c r="T3277" s="35">
        <f t="shared" si="361"/>
        <v>98</v>
      </c>
      <c r="U3277" s="14">
        <f t="shared" si="362"/>
        <v>4975.9799999999996</v>
      </c>
      <c r="V3277" s="14">
        <f t="shared" si="363"/>
        <v>641901.41999999993</v>
      </c>
      <c r="W3277" s="13" t="str">
        <v>In Stock</v>
      </c>
      <c r="X3277" s="13" t="str">
        <v>No</v>
      </c>
      <c r="Y3277" s="13">
        <v>0</v>
      </c>
    </row>
    <row r="3278" spans="1:25" x14ac:dyDescent="0.3">
      <c r="A3278" s="31" t="s">
        <v>6435</v>
      </c>
      <c r="B3278" s="31" t="s">
        <v>5509</v>
      </c>
      <c r="C3278" s="31" t="s">
        <v>20</v>
      </c>
      <c r="D3278" s="31" t="s">
        <v>24</v>
      </c>
      <c r="E3278" s="31">
        <v>46</v>
      </c>
      <c r="F3278" s="31">
        <v>49</v>
      </c>
      <c r="G3278" s="31">
        <v>2484.9699999999998</v>
      </c>
      <c r="H3278" s="31">
        <v>114308.62</v>
      </c>
      <c r="I3278" s="32">
        <v>45787</v>
      </c>
      <c r="J3278" s="32">
        <v>45879</v>
      </c>
      <c r="K3278" s="13"/>
      <c r="L3278" s="33" t="s">
        <v>17</v>
      </c>
      <c r="M3278" s="13" t="str">
        <f>PROPER(TRIM(SUBSTITUTE(B3278,"###"," ")))</f>
        <v>Member Max</v>
      </c>
      <c r="N3278" s="13" t="str">
        <f>PROPER(TRIM(SUBSTITUTE(C3278,"###"," ")))</f>
        <v>Toys</v>
      </c>
      <c r="O3278" s="13" t="str">
        <f>PROPER(TRIM(SUBSTITUTE(D3278,"###"," ")))</f>
        <v>Omni Suppliers</v>
      </c>
      <c r="P3278" s="13" t="str">
        <f t="shared" si="357"/>
        <v>Member Max</v>
      </c>
      <c r="Q3278" s="34" t="str">
        <f t="shared" si="358"/>
        <v>Toys</v>
      </c>
      <c r="R3278" s="13" t="str">
        <f t="shared" si="359"/>
        <v>Omni Suppliers</v>
      </c>
      <c r="S3278" s="35">
        <f t="shared" si="360"/>
        <v>46</v>
      </c>
      <c r="T3278" s="35">
        <f t="shared" si="361"/>
        <v>49</v>
      </c>
      <c r="U3278" s="14">
        <f t="shared" si="362"/>
        <v>2484.9699999999998</v>
      </c>
      <c r="V3278" s="14">
        <f t="shared" si="363"/>
        <v>114308.62</v>
      </c>
      <c r="W3278" s="13" t="str">
        <v>Low Stock</v>
      </c>
      <c r="X3278" s="13" t="str">
        <v>Yes</v>
      </c>
      <c r="Y3278" s="13">
        <v>1</v>
      </c>
    </row>
    <row r="3279" spans="1:25" x14ac:dyDescent="0.3">
      <c r="A3279" s="31" t="s">
        <v>6436</v>
      </c>
      <c r="B3279" s="31" t="s">
        <v>5710</v>
      </c>
      <c r="C3279" s="31" t="s">
        <v>40</v>
      </c>
      <c r="D3279" s="31" t="s">
        <v>15</v>
      </c>
      <c r="E3279" s="31">
        <v>101</v>
      </c>
      <c r="F3279" s="31">
        <v>83</v>
      </c>
      <c r="G3279" s="31">
        <v>11159.97</v>
      </c>
      <c r="H3279" s="31">
        <v>1127156.97</v>
      </c>
      <c r="I3279" s="32">
        <v>45812</v>
      </c>
      <c r="J3279" s="32">
        <v>45874</v>
      </c>
      <c r="K3279" s="31" t="s">
        <v>54</v>
      </c>
      <c r="L3279" s="33" t="s">
        <v>17</v>
      </c>
      <c r="M3279" s="13" t="str">
        <f>PROPER(TRIM(SUBSTITUTE(B3279,"###"," ")))</f>
        <v>Rather Lite</v>
      </c>
      <c r="N3279" s="13" t="str">
        <f>PROPER(TRIM(SUBSTITUTE(C3279,"###"," ")))</f>
        <v>Electronics</v>
      </c>
      <c r="O3279" s="13" t="str">
        <f>PROPER(TRIM(SUBSTITUTE(D3279,"###"," ")))</f>
        <v>Global Traders</v>
      </c>
      <c r="P3279" s="13" t="str">
        <f t="shared" si="357"/>
        <v>Rather Lite</v>
      </c>
      <c r="Q3279" s="34" t="str">
        <f t="shared" si="358"/>
        <v>Electronics</v>
      </c>
      <c r="R3279" s="13" t="str">
        <f t="shared" si="359"/>
        <v>Global Traders</v>
      </c>
      <c r="S3279" s="35">
        <f t="shared" si="360"/>
        <v>101</v>
      </c>
      <c r="T3279" s="35">
        <f t="shared" si="361"/>
        <v>83</v>
      </c>
      <c r="U3279" s="14">
        <f t="shared" si="362"/>
        <v>11159.97</v>
      </c>
      <c r="V3279" s="14">
        <f t="shared" si="363"/>
        <v>1127156.97</v>
      </c>
      <c r="W3279" s="13" t="str">
        <v>In Stock</v>
      </c>
      <c r="X3279" s="13" t="str">
        <v>No</v>
      </c>
      <c r="Y3279" s="13">
        <v>0</v>
      </c>
    </row>
    <row r="3280" spans="1:25" x14ac:dyDescent="0.3">
      <c r="A3280" s="31" t="s">
        <v>6437</v>
      </c>
      <c r="B3280" s="31" t="s">
        <v>6438</v>
      </c>
      <c r="C3280" s="31" t="s">
        <v>40</v>
      </c>
      <c r="D3280" s="31" t="s">
        <v>24</v>
      </c>
      <c r="E3280" s="31">
        <v>179</v>
      </c>
      <c r="F3280" s="31">
        <v>37</v>
      </c>
      <c r="G3280" s="31">
        <v>17985.52</v>
      </c>
      <c r="H3280" s="31">
        <v>3219408.08</v>
      </c>
      <c r="I3280" s="32">
        <v>45818</v>
      </c>
      <c r="J3280" s="32">
        <v>45887</v>
      </c>
      <c r="K3280" s="31" t="s">
        <v>29</v>
      </c>
      <c r="L3280" s="33" t="s">
        <v>58</v>
      </c>
      <c r="M3280" s="13" t="str">
        <f>PROPER(TRIM(SUBSTITUTE(B3280,"###"," ")))</f>
        <v>According Pro</v>
      </c>
      <c r="N3280" s="13" t="str">
        <f>PROPER(TRIM(SUBSTITUTE(C3280,"###"," ")))</f>
        <v>Electronics</v>
      </c>
      <c r="O3280" s="13" t="str">
        <f>PROPER(TRIM(SUBSTITUTE(D3280,"###"," ")))</f>
        <v>Omni Suppliers</v>
      </c>
      <c r="P3280" s="13" t="str">
        <f t="shared" si="357"/>
        <v>According Pro</v>
      </c>
      <c r="Q3280" s="34" t="str">
        <f t="shared" si="358"/>
        <v>Electronics</v>
      </c>
      <c r="R3280" s="13" t="str">
        <f t="shared" si="359"/>
        <v>Omni Suppliers</v>
      </c>
      <c r="S3280" s="35">
        <f t="shared" si="360"/>
        <v>179</v>
      </c>
      <c r="T3280" s="35">
        <f t="shared" si="361"/>
        <v>37</v>
      </c>
      <c r="U3280" s="14">
        <f t="shared" si="362"/>
        <v>17985.52</v>
      </c>
      <c r="V3280" s="14">
        <f t="shared" si="363"/>
        <v>3219408.08</v>
      </c>
      <c r="W3280" s="13" t="str">
        <v>In Stock</v>
      </c>
      <c r="X3280" s="13" t="str">
        <v>No</v>
      </c>
      <c r="Y3280" s="13">
        <v>0</v>
      </c>
    </row>
    <row r="3281" spans="1:25" x14ac:dyDescent="0.3">
      <c r="A3281" s="31" t="s">
        <v>6439</v>
      </c>
      <c r="B3281" s="31" t="s">
        <v>6440</v>
      </c>
      <c r="C3281" s="31" t="s">
        <v>28</v>
      </c>
      <c r="D3281" s="31" t="s">
        <v>15</v>
      </c>
      <c r="E3281" s="31">
        <v>57</v>
      </c>
      <c r="F3281" s="31">
        <v>68</v>
      </c>
      <c r="G3281" s="31">
        <v>14974.8</v>
      </c>
      <c r="H3281" s="31">
        <v>853563.6</v>
      </c>
      <c r="I3281" s="32">
        <v>45851</v>
      </c>
      <c r="J3281" s="32">
        <v>45869</v>
      </c>
      <c r="K3281" s="31" t="s">
        <v>46</v>
      </c>
      <c r="L3281" s="33" t="s">
        <v>58</v>
      </c>
      <c r="M3281" s="13" t="str">
        <f>PROPER(TRIM(SUBSTITUTE(B3281,"###"," ")))</f>
        <v>Only Plus</v>
      </c>
      <c r="N3281" s="13" t="str">
        <f>PROPER(TRIM(SUBSTITUTE(C3281,"###"," ")))</f>
        <v>Furniture</v>
      </c>
      <c r="O3281" s="13" t="str">
        <f>PROPER(TRIM(SUBSTITUTE(D3281,"###"," ")))</f>
        <v>Global Traders</v>
      </c>
      <c r="P3281" s="13" t="str">
        <f t="shared" si="357"/>
        <v>Only Plus</v>
      </c>
      <c r="Q3281" s="34" t="str">
        <f t="shared" si="358"/>
        <v>Furniture</v>
      </c>
      <c r="R3281" s="13" t="str">
        <f t="shared" si="359"/>
        <v>Global Traders</v>
      </c>
      <c r="S3281" s="35">
        <f t="shared" si="360"/>
        <v>57</v>
      </c>
      <c r="T3281" s="35">
        <f t="shared" si="361"/>
        <v>68</v>
      </c>
      <c r="U3281" s="14">
        <f t="shared" si="362"/>
        <v>14974.8</v>
      </c>
      <c r="V3281" s="14">
        <f t="shared" si="363"/>
        <v>853563.6</v>
      </c>
      <c r="W3281" s="13" t="str">
        <v>Low Stock</v>
      </c>
      <c r="X3281" s="13" t="str">
        <v>Yes</v>
      </c>
      <c r="Y3281" s="13">
        <v>1</v>
      </c>
    </row>
    <row r="3282" spans="1:25" x14ac:dyDescent="0.3">
      <c r="A3282" s="31" t="s">
        <v>6441</v>
      </c>
      <c r="B3282" s="31" t="s">
        <v>1595</v>
      </c>
      <c r="C3282" s="31" t="s">
        <v>40</v>
      </c>
      <c r="D3282" s="31" t="s">
        <v>41</v>
      </c>
      <c r="E3282" s="31">
        <v>181</v>
      </c>
      <c r="F3282" s="31">
        <v>65</v>
      </c>
      <c r="G3282" s="31">
        <v>8362.5300000000007</v>
      </c>
      <c r="H3282" s="31">
        <v>1513617.93</v>
      </c>
      <c r="I3282" s="32">
        <v>45825</v>
      </c>
      <c r="J3282" s="32">
        <v>45885</v>
      </c>
      <c r="K3282" s="31" t="s">
        <v>16</v>
      </c>
      <c r="L3282" s="33" t="s">
        <v>17</v>
      </c>
      <c r="M3282" s="13" t="str">
        <f>PROPER(TRIM(SUBSTITUTE(B3282,"###"," ")))</f>
        <v>Seem Max</v>
      </c>
      <c r="N3282" s="13" t="str">
        <f>PROPER(TRIM(SUBSTITUTE(C3282,"###"," ")))</f>
        <v>Electronics</v>
      </c>
      <c r="O3282" s="13" t="str">
        <f>PROPER(TRIM(SUBSTITUTE(D3282,"###"," ")))</f>
        <v>Quickstock</v>
      </c>
      <c r="P3282" s="13" t="str">
        <f t="shared" si="357"/>
        <v>Seem Max</v>
      </c>
      <c r="Q3282" s="34" t="str">
        <f t="shared" si="358"/>
        <v>Electronics</v>
      </c>
      <c r="R3282" s="13" t="str">
        <f t="shared" si="359"/>
        <v>Quickstock</v>
      </c>
      <c r="S3282" s="35">
        <f t="shared" si="360"/>
        <v>181</v>
      </c>
      <c r="T3282" s="35">
        <f t="shared" si="361"/>
        <v>65</v>
      </c>
      <c r="U3282" s="14">
        <f t="shared" si="362"/>
        <v>8362.5300000000007</v>
      </c>
      <c r="V3282" s="14">
        <f t="shared" si="363"/>
        <v>1513617.9300000002</v>
      </c>
      <c r="W3282" s="13" t="str">
        <v>In Stock</v>
      </c>
      <c r="X3282" s="13" t="str">
        <v>No</v>
      </c>
      <c r="Y3282" s="13">
        <v>0</v>
      </c>
    </row>
    <row r="3283" spans="1:25" x14ac:dyDescent="0.3">
      <c r="A3283" s="31" t="s">
        <v>6442</v>
      </c>
      <c r="B3283" s="31" t="s">
        <v>6443</v>
      </c>
      <c r="C3283" s="31" t="s">
        <v>20</v>
      </c>
      <c r="D3283" s="31" t="s">
        <v>15</v>
      </c>
      <c r="E3283" s="31">
        <v>173</v>
      </c>
      <c r="F3283" s="31">
        <v>65</v>
      </c>
      <c r="G3283" s="31">
        <v>4279.03</v>
      </c>
      <c r="H3283" s="31">
        <v>740272.19</v>
      </c>
      <c r="I3283" s="32">
        <v>45826</v>
      </c>
      <c r="J3283" s="32">
        <v>45933</v>
      </c>
      <c r="K3283" s="31" t="s">
        <v>16</v>
      </c>
      <c r="L3283" s="33" t="s">
        <v>21</v>
      </c>
      <c r="M3283" s="13" t="str">
        <f>PROPER(TRIM(SUBSTITUTE(B3283,"###"," ")))</f>
        <v>Call Max</v>
      </c>
      <c r="N3283" s="13" t="str">
        <f>PROPER(TRIM(SUBSTITUTE(C3283,"###"," ")))</f>
        <v>Toys</v>
      </c>
      <c r="O3283" s="13" t="str">
        <f>PROPER(TRIM(SUBSTITUTE(D3283,"###"," ")))</f>
        <v>Global Traders</v>
      </c>
      <c r="P3283" s="13" t="str">
        <f t="shared" si="357"/>
        <v>Call Max</v>
      </c>
      <c r="Q3283" s="34" t="str">
        <f t="shared" si="358"/>
        <v>Toys</v>
      </c>
      <c r="R3283" s="13" t="str">
        <f t="shared" si="359"/>
        <v>Global Traders</v>
      </c>
      <c r="S3283" s="35">
        <f t="shared" si="360"/>
        <v>173</v>
      </c>
      <c r="T3283" s="35">
        <f t="shared" si="361"/>
        <v>65</v>
      </c>
      <c r="U3283" s="14">
        <f t="shared" si="362"/>
        <v>4279.03</v>
      </c>
      <c r="V3283" s="14">
        <f t="shared" si="363"/>
        <v>740272.19</v>
      </c>
      <c r="W3283" s="13" t="str">
        <v>In Stock</v>
      </c>
      <c r="X3283" s="13" t="str">
        <v>No</v>
      </c>
      <c r="Y3283" s="13">
        <v>0</v>
      </c>
    </row>
    <row r="3284" spans="1:25" x14ac:dyDescent="0.3">
      <c r="A3284" s="31" t="s">
        <v>6444</v>
      </c>
      <c r="B3284" s="31" t="s">
        <v>863</v>
      </c>
      <c r="C3284" s="31" t="s">
        <v>28</v>
      </c>
      <c r="D3284" s="31" t="s">
        <v>53</v>
      </c>
      <c r="E3284" s="31">
        <v>60</v>
      </c>
      <c r="F3284" s="31">
        <v>65</v>
      </c>
      <c r="G3284" s="31">
        <v>19132.73</v>
      </c>
      <c r="H3284" s="31">
        <v>1147963.8</v>
      </c>
      <c r="I3284" s="32">
        <v>45724</v>
      </c>
      <c r="J3284" s="32">
        <v>45927</v>
      </c>
      <c r="K3284" s="31" t="s">
        <v>25</v>
      </c>
      <c r="L3284" s="33" t="s">
        <v>33</v>
      </c>
      <c r="M3284" s="13" t="str">
        <f>PROPER(TRIM(SUBSTITUTE(B3284,"###"," ")))</f>
        <v>Hospital Mini</v>
      </c>
      <c r="N3284" s="13" t="str">
        <f>PROPER(TRIM(SUBSTITUTE(C3284,"###"," ")))</f>
        <v>Furniture</v>
      </c>
      <c r="O3284" s="13" t="str">
        <f>PROPER(TRIM(SUBSTITUTE(D3284,"###"," ")))</f>
        <v>Abc Pvt Ltd</v>
      </c>
      <c r="P3284" s="13" t="str">
        <f t="shared" si="357"/>
        <v>Hospital Mini</v>
      </c>
      <c r="Q3284" s="34" t="str">
        <f t="shared" si="358"/>
        <v>Furniture</v>
      </c>
      <c r="R3284" s="13" t="str">
        <f t="shared" si="359"/>
        <v>Abc Pvt Ltd</v>
      </c>
      <c r="S3284" s="35">
        <f t="shared" si="360"/>
        <v>60</v>
      </c>
      <c r="T3284" s="35">
        <f t="shared" si="361"/>
        <v>65</v>
      </c>
      <c r="U3284" s="14">
        <f t="shared" si="362"/>
        <v>19132.73</v>
      </c>
      <c r="V3284" s="14">
        <f t="shared" si="363"/>
        <v>1147963.8</v>
      </c>
      <c r="W3284" s="13" t="str">
        <v>Low Stock</v>
      </c>
      <c r="X3284" s="13" t="str">
        <v>Yes</v>
      </c>
      <c r="Y3284" s="13">
        <v>1</v>
      </c>
    </row>
    <row r="3285" spans="1:25" x14ac:dyDescent="0.3">
      <c r="A3285" s="31" t="s">
        <v>6445</v>
      </c>
      <c r="B3285" s="31" t="s">
        <v>6446</v>
      </c>
      <c r="C3285" s="31" t="s">
        <v>28</v>
      </c>
      <c r="D3285" s="31" t="s">
        <v>45</v>
      </c>
      <c r="E3285" s="31">
        <v>80</v>
      </c>
      <c r="F3285" s="31">
        <v>61</v>
      </c>
      <c r="G3285" s="31">
        <v>3759.97</v>
      </c>
      <c r="H3285" s="31">
        <v>300797.59999999998</v>
      </c>
      <c r="I3285" s="32">
        <v>45829</v>
      </c>
      <c r="J3285" s="32">
        <v>45857</v>
      </c>
      <c r="K3285" s="31" t="s">
        <v>29</v>
      </c>
      <c r="L3285" s="33" t="s">
        <v>33</v>
      </c>
      <c r="M3285" s="13" t="str">
        <f>PROPER(TRIM(SUBSTITUTE(B3285,"###"," ")))</f>
        <v>Bill Plus</v>
      </c>
      <c r="N3285" s="13" t="str">
        <f>PROPER(TRIM(SUBSTITUTE(C3285,"###"," ")))</f>
        <v>Furniture</v>
      </c>
      <c r="O3285" s="13" t="str">
        <f>PROPER(TRIM(SUBSTITUTE(D3285,"###"," ")))</f>
        <v>Retailmart Inc</v>
      </c>
      <c r="P3285" s="13" t="str">
        <f t="shared" si="357"/>
        <v>Bill Plus</v>
      </c>
      <c r="Q3285" s="34" t="str">
        <f t="shared" si="358"/>
        <v>Furniture</v>
      </c>
      <c r="R3285" s="13" t="str">
        <f t="shared" si="359"/>
        <v>Retailmart Inc</v>
      </c>
      <c r="S3285" s="35">
        <f t="shared" si="360"/>
        <v>80</v>
      </c>
      <c r="T3285" s="35">
        <f t="shared" si="361"/>
        <v>61</v>
      </c>
      <c r="U3285" s="14">
        <f t="shared" si="362"/>
        <v>3759.97</v>
      </c>
      <c r="V3285" s="14">
        <f t="shared" si="363"/>
        <v>300797.59999999998</v>
      </c>
      <c r="W3285" s="13" t="str">
        <v>In Stock</v>
      </c>
      <c r="X3285" s="13" t="str">
        <v>No</v>
      </c>
      <c r="Y3285" s="13">
        <v>0</v>
      </c>
    </row>
    <row r="3286" spans="1:25" x14ac:dyDescent="0.3">
      <c r="A3286" s="31" t="s">
        <v>6447</v>
      </c>
      <c r="B3286" s="31" t="s">
        <v>6448</v>
      </c>
      <c r="C3286" s="31" t="s">
        <v>14</v>
      </c>
      <c r="D3286" s="31" t="s">
        <v>15</v>
      </c>
      <c r="E3286" s="31">
        <v>46</v>
      </c>
      <c r="F3286" s="31">
        <v>98</v>
      </c>
      <c r="G3286" s="31">
        <v>3314.65</v>
      </c>
      <c r="H3286" s="31">
        <v>152473.9</v>
      </c>
      <c r="I3286" s="32">
        <v>45758</v>
      </c>
      <c r="J3286" s="32">
        <v>45888</v>
      </c>
      <c r="K3286" s="31" t="s">
        <v>25</v>
      </c>
      <c r="L3286" s="33" t="s">
        <v>21</v>
      </c>
      <c r="M3286" s="13" t="str">
        <f>PROPER(TRIM(SUBSTITUTE(B3286,"###"," ")))</f>
        <v>Information Max</v>
      </c>
      <c r="N3286" s="13" t="str">
        <f>PROPER(TRIM(SUBSTITUTE(C3286,"###"," ")))</f>
        <v>Clothing</v>
      </c>
      <c r="O3286" s="13" t="str">
        <f>PROPER(TRIM(SUBSTITUTE(D3286,"###"," ")))</f>
        <v>Global Traders</v>
      </c>
      <c r="P3286" s="13" t="str">
        <f t="shared" si="357"/>
        <v>Information Max</v>
      </c>
      <c r="Q3286" s="34" t="str">
        <f t="shared" si="358"/>
        <v>Clothing</v>
      </c>
      <c r="R3286" s="13" t="str">
        <f t="shared" si="359"/>
        <v>Global Traders</v>
      </c>
      <c r="S3286" s="35">
        <f t="shared" si="360"/>
        <v>46</v>
      </c>
      <c r="T3286" s="35">
        <f t="shared" si="361"/>
        <v>98</v>
      </c>
      <c r="U3286" s="14">
        <f t="shared" si="362"/>
        <v>3314.65</v>
      </c>
      <c r="V3286" s="14">
        <f t="shared" si="363"/>
        <v>152473.9</v>
      </c>
      <c r="W3286" s="13" t="str">
        <v>Low Stock</v>
      </c>
      <c r="X3286" s="13" t="str">
        <v>Yes</v>
      </c>
      <c r="Y3286" s="13">
        <v>1</v>
      </c>
    </row>
    <row r="3287" spans="1:25" x14ac:dyDescent="0.3">
      <c r="A3287" s="31" t="s">
        <v>6453</v>
      </c>
      <c r="B3287" s="31" t="s">
        <v>6454</v>
      </c>
      <c r="C3287" s="31" t="s">
        <v>20</v>
      </c>
      <c r="D3287" s="31" t="s">
        <v>24</v>
      </c>
      <c r="E3287" s="13"/>
      <c r="F3287" s="31">
        <v>20</v>
      </c>
      <c r="G3287" s="31">
        <v>6398.23</v>
      </c>
      <c r="H3287" s="13"/>
      <c r="I3287" s="32">
        <v>45828</v>
      </c>
      <c r="J3287" s="32">
        <v>45866</v>
      </c>
      <c r="K3287" s="31" t="s">
        <v>57</v>
      </c>
      <c r="L3287" s="33" t="s">
        <v>17</v>
      </c>
      <c r="M3287" s="13" t="str">
        <f>PROPER(TRIM(SUBSTITUTE(B3287,"###"," ")))</f>
        <v>Tough X</v>
      </c>
      <c r="N3287" s="13" t="str">
        <f>PROPER(TRIM(SUBSTITUTE(C3287,"###"," ")))</f>
        <v>Toys</v>
      </c>
      <c r="O3287" s="13" t="str">
        <f>PROPER(TRIM(SUBSTITUTE(D3287,"###"," ")))</f>
        <v>Omni Suppliers</v>
      </c>
      <c r="P3287" s="13" t="str">
        <f t="shared" si="357"/>
        <v>Tough X</v>
      </c>
      <c r="Q3287" s="34" t="str">
        <f t="shared" si="358"/>
        <v>Toys</v>
      </c>
      <c r="R3287" s="13" t="str">
        <f t="shared" si="359"/>
        <v>Omni Suppliers</v>
      </c>
      <c r="S3287" s="35">
        <f t="shared" si="360"/>
        <v>0</v>
      </c>
      <c r="T3287" s="35">
        <f t="shared" si="361"/>
        <v>20</v>
      </c>
      <c r="U3287" s="14">
        <f t="shared" si="362"/>
        <v>6398.23</v>
      </c>
      <c r="V3287" s="14">
        <f t="shared" si="363"/>
        <v>0</v>
      </c>
      <c r="W3287" s="13" t="str">
        <v>Out of Stock</v>
      </c>
      <c r="X3287" s="13" t="str">
        <v>Yes</v>
      </c>
      <c r="Y3287" s="13">
        <v>1</v>
      </c>
    </row>
    <row r="3288" spans="1:25" x14ac:dyDescent="0.3">
      <c r="A3288" s="31" t="s">
        <v>6455</v>
      </c>
      <c r="B3288" s="31" t="s">
        <v>5217</v>
      </c>
      <c r="C3288" s="31" t="s">
        <v>28</v>
      </c>
      <c r="D3288" s="31" t="s">
        <v>41</v>
      </c>
      <c r="E3288" s="31">
        <v>50</v>
      </c>
      <c r="F3288" s="31">
        <v>35</v>
      </c>
      <c r="G3288" s="31">
        <v>9924.1</v>
      </c>
      <c r="H3288" s="31">
        <v>496205</v>
      </c>
      <c r="I3288" s="32">
        <v>45850</v>
      </c>
      <c r="J3288" s="32">
        <v>45868</v>
      </c>
      <c r="K3288" s="31" t="s">
        <v>29</v>
      </c>
      <c r="L3288" s="33" t="s">
        <v>33</v>
      </c>
      <c r="M3288" s="13" t="str">
        <f>PROPER(TRIM(SUBSTITUTE(B3288,"###"," ")))</f>
        <v>Place Mini</v>
      </c>
      <c r="N3288" s="13" t="str">
        <f>PROPER(TRIM(SUBSTITUTE(C3288,"###"," ")))</f>
        <v>Furniture</v>
      </c>
      <c r="O3288" s="13" t="str">
        <f>PROPER(TRIM(SUBSTITUTE(D3288,"###"," ")))</f>
        <v>Quickstock</v>
      </c>
      <c r="P3288" s="13" t="str">
        <f t="shared" si="357"/>
        <v>Place Mini</v>
      </c>
      <c r="Q3288" s="34" t="str">
        <f t="shared" si="358"/>
        <v>Furniture</v>
      </c>
      <c r="R3288" s="13" t="str">
        <f t="shared" si="359"/>
        <v>Quickstock</v>
      </c>
      <c r="S3288" s="35">
        <f t="shared" si="360"/>
        <v>50</v>
      </c>
      <c r="T3288" s="35">
        <f t="shared" si="361"/>
        <v>35</v>
      </c>
      <c r="U3288" s="14">
        <f t="shared" si="362"/>
        <v>9924.1</v>
      </c>
      <c r="V3288" s="14">
        <f t="shared" si="363"/>
        <v>496205</v>
      </c>
      <c r="W3288" s="13" t="str">
        <v>In Stock</v>
      </c>
      <c r="X3288" s="13" t="str">
        <v>No</v>
      </c>
      <c r="Y3288" s="13">
        <v>0</v>
      </c>
    </row>
    <row r="3289" spans="1:25" x14ac:dyDescent="0.3">
      <c r="A3289" s="31" t="s">
        <v>6456</v>
      </c>
      <c r="B3289" s="31" t="s">
        <v>5801</v>
      </c>
      <c r="C3289" s="31" t="s">
        <v>28</v>
      </c>
      <c r="D3289" s="31" t="s">
        <v>53</v>
      </c>
      <c r="E3289" s="31">
        <v>160</v>
      </c>
      <c r="F3289" s="31">
        <v>72</v>
      </c>
      <c r="G3289" s="31">
        <v>1163.97</v>
      </c>
      <c r="H3289" s="31">
        <v>186235.2</v>
      </c>
      <c r="I3289" s="32">
        <v>45735</v>
      </c>
      <c r="J3289" s="32">
        <v>45866</v>
      </c>
      <c r="K3289" s="31" t="s">
        <v>29</v>
      </c>
      <c r="L3289" s="33" t="s">
        <v>58</v>
      </c>
      <c r="M3289" s="13" t="str">
        <f>PROPER(TRIM(SUBSTITUTE(B3289,"###"," ")))</f>
        <v>Nearly Lite</v>
      </c>
      <c r="N3289" s="13" t="str">
        <f>PROPER(TRIM(SUBSTITUTE(C3289,"###"," ")))</f>
        <v>Furniture</v>
      </c>
      <c r="O3289" s="13" t="str">
        <f>PROPER(TRIM(SUBSTITUTE(D3289,"###"," ")))</f>
        <v>Abc Pvt Ltd</v>
      </c>
      <c r="P3289" s="13" t="str">
        <f t="shared" si="357"/>
        <v>Nearly Lite</v>
      </c>
      <c r="Q3289" s="34" t="str">
        <f t="shared" si="358"/>
        <v>Furniture</v>
      </c>
      <c r="R3289" s="13" t="str">
        <f t="shared" si="359"/>
        <v>Abc Pvt Ltd</v>
      </c>
      <c r="S3289" s="35">
        <f t="shared" si="360"/>
        <v>160</v>
      </c>
      <c r="T3289" s="35">
        <f t="shared" si="361"/>
        <v>72</v>
      </c>
      <c r="U3289" s="14">
        <f t="shared" si="362"/>
        <v>1163.97</v>
      </c>
      <c r="V3289" s="14">
        <f t="shared" si="363"/>
        <v>186235.2</v>
      </c>
      <c r="W3289" s="13" t="str">
        <v>In Stock</v>
      </c>
      <c r="X3289" s="13" t="str">
        <v>No</v>
      </c>
      <c r="Y3289" s="13">
        <v>0</v>
      </c>
    </row>
    <row r="3290" spans="1:25" x14ac:dyDescent="0.3">
      <c r="A3290" s="31" t="s">
        <v>6458</v>
      </c>
      <c r="B3290" s="31" t="s">
        <v>66</v>
      </c>
      <c r="C3290" s="31" t="s">
        <v>44</v>
      </c>
      <c r="D3290" s="31" t="s">
        <v>15</v>
      </c>
      <c r="E3290" s="31">
        <v>12</v>
      </c>
      <c r="F3290" s="31">
        <v>23</v>
      </c>
      <c r="G3290" s="31">
        <v>17881.060000000001</v>
      </c>
      <c r="H3290" s="31">
        <v>214572.72</v>
      </c>
      <c r="I3290" s="32">
        <v>45741</v>
      </c>
      <c r="J3290" s="32">
        <v>45918</v>
      </c>
      <c r="K3290" s="31" t="s">
        <v>57</v>
      </c>
      <c r="L3290" s="33" t="s">
        <v>17</v>
      </c>
      <c r="M3290" s="13" t="str">
        <f>PROPER(TRIM(SUBSTITUTE(B3290,"###"," ")))</f>
        <v>Support Plus</v>
      </c>
      <c r="N3290" s="13" t="str">
        <f>PROPER(TRIM(SUBSTITUTE(C3290,"###"," ")))</f>
        <v>Groceries</v>
      </c>
      <c r="O3290" s="13" t="str">
        <f>PROPER(TRIM(SUBSTITUTE(D3290,"###"," ")))</f>
        <v>Global Traders</v>
      </c>
      <c r="P3290" s="13" t="str">
        <f t="shared" si="357"/>
        <v>Support Plus</v>
      </c>
      <c r="Q3290" s="34" t="str">
        <f t="shared" si="358"/>
        <v>Groceries</v>
      </c>
      <c r="R3290" s="13" t="str">
        <f t="shared" si="359"/>
        <v>Global Traders</v>
      </c>
      <c r="S3290" s="35">
        <f t="shared" si="360"/>
        <v>12</v>
      </c>
      <c r="T3290" s="35">
        <f t="shared" si="361"/>
        <v>23</v>
      </c>
      <c r="U3290" s="14">
        <f t="shared" si="362"/>
        <v>17881.060000000001</v>
      </c>
      <c r="V3290" s="14">
        <f t="shared" si="363"/>
        <v>214572.72000000003</v>
      </c>
      <c r="W3290" s="13" t="str">
        <v>Low Stock</v>
      </c>
      <c r="X3290" s="13" t="str">
        <v>Yes</v>
      </c>
      <c r="Y3290" s="13">
        <v>1</v>
      </c>
    </row>
    <row r="3291" spans="1:25" x14ac:dyDescent="0.3">
      <c r="A3291" s="31" t="s">
        <v>6459</v>
      </c>
      <c r="B3291" s="31" t="s">
        <v>6460</v>
      </c>
      <c r="C3291" s="31" t="s">
        <v>14</v>
      </c>
      <c r="D3291" s="31" t="s">
        <v>45</v>
      </c>
      <c r="E3291" s="31">
        <v>31</v>
      </c>
      <c r="F3291" s="31">
        <v>70</v>
      </c>
      <c r="G3291" s="31">
        <v>4187.6000000000004</v>
      </c>
      <c r="H3291" s="31">
        <v>129815.6</v>
      </c>
      <c r="I3291" s="32">
        <v>45805</v>
      </c>
      <c r="J3291" s="32">
        <v>45917</v>
      </c>
      <c r="K3291" s="31" t="s">
        <v>29</v>
      </c>
      <c r="L3291" s="33" t="s">
        <v>58</v>
      </c>
      <c r="M3291" s="13" t="str">
        <f>PROPER(TRIM(SUBSTITUTE(B3291,"###"," ")))</f>
        <v>Always Pro</v>
      </c>
      <c r="N3291" s="13" t="str">
        <f>PROPER(TRIM(SUBSTITUTE(C3291,"###"," ")))</f>
        <v>Clothing</v>
      </c>
      <c r="O3291" s="13" t="str">
        <f>PROPER(TRIM(SUBSTITUTE(D3291,"###"," ")))</f>
        <v>Retailmart Inc</v>
      </c>
      <c r="P3291" s="13" t="str">
        <f t="shared" si="357"/>
        <v>Always Pro</v>
      </c>
      <c r="Q3291" s="34" t="str">
        <f t="shared" si="358"/>
        <v>Clothing</v>
      </c>
      <c r="R3291" s="13" t="str">
        <f t="shared" si="359"/>
        <v>Retailmart Inc</v>
      </c>
      <c r="S3291" s="35">
        <f t="shared" si="360"/>
        <v>31</v>
      </c>
      <c r="T3291" s="35">
        <f t="shared" si="361"/>
        <v>70</v>
      </c>
      <c r="U3291" s="14">
        <f t="shared" si="362"/>
        <v>4187.6000000000004</v>
      </c>
      <c r="V3291" s="14">
        <f t="shared" si="363"/>
        <v>129815.6</v>
      </c>
      <c r="W3291" s="13" t="str">
        <v>Low Stock</v>
      </c>
      <c r="X3291" s="13" t="str">
        <v>Yes</v>
      </c>
      <c r="Y3291" s="13">
        <v>1</v>
      </c>
    </row>
    <row r="3292" spans="1:25" x14ac:dyDescent="0.3">
      <c r="A3292" s="31" t="s">
        <v>6461</v>
      </c>
      <c r="B3292" s="31" t="s">
        <v>6462</v>
      </c>
      <c r="C3292" s="31" t="s">
        <v>20</v>
      </c>
      <c r="D3292" s="31" t="s">
        <v>15</v>
      </c>
      <c r="E3292" s="31">
        <v>151</v>
      </c>
      <c r="F3292" s="31">
        <v>73</v>
      </c>
      <c r="G3292" s="31">
        <v>5975.55</v>
      </c>
      <c r="H3292" s="31">
        <v>902308.05</v>
      </c>
      <c r="I3292" s="32">
        <v>45733</v>
      </c>
      <c r="J3292" s="32">
        <v>45912</v>
      </c>
      <c r="K3292" s="31" t="s">
        <v>46</v>
      </c>
      <c r="L3292" s="33" t="s">
        <v>58</v>
      </c>
      <c r="M3292" s="13" t="str">
        <f>PROPER(TRIM(SUBSTITUTE(B3292,"###"," ")))</f>
        <v>Here Mini</v>
      </c>
      <c r="N3292" s="13" t="str">
        <f>PROPER(TRIM(SUBSTITUTE(C3292,"###"," ")))</f>
        <v>Toys</v>
      </c>
      <c r="O3292" s="13" t="str">
        <f>PROPER(TRIM(SUBSTITUTE(D3292,"###"," ")))</f>
        <v>Global Traders</v>
      </c>
      <c r="P3292" s="13" t="str">
        <f t="shared" si="357"/>
        <v>Here Mini</v>
      </c>
      <c r="Q3292" s="34" t="str">
        <f t="shared" si="358"/>
        <v>Toys</v>
      </c>
      <c r="R3292" s="13" t="str">
        <f t="shared" si="359"/>
        <v>Global Traders</v>
      </c>
      <c r="S3292" s="35">
        <f t="shared" si="360"/>
        <v>151</v>
      </c>
      <c r="T3292" s="35">
        <f t="shared" si="361"/>
        <v>73</v>
      </c>
      <c r="U3292" s="14">
        <f t="shared" si="362"/>
        <v>5975.55</v>
      </c>
      <c r="V3292" s="14">
        <f t="shared" si="363"/>
        <v>902308.05</v>
      </c>
      <c r="W3292" s="13" t="str">
        <v>In Stock</v>
      </c>
      <c r="X3292" s="13" t="str">
        <v>No</v>
      </c>
      <c r="Y3292" s="13">
        <v>0</v>
      </c>
    </row>
    <row r="3293" spans="1:25" x14ac:dyDescent="0.3">
      <c r="A3293" s="31" t="s">
        <v>6463</v>
      </c>
      <c r="B3293" s="31" t="s">
        <v>6464</v>
      </c>
      <c r="C3293" s="31" t="s">
        <v>28</v>
      </c>
      <c r="D3293" s="31" t="s">
        <v>45</v>
      </c>
      <c r="E3293" s="31">
        <v>154</v>
      </c>
      <c r="F3293" s="31">
        <v>20</v>
      </c>
      <c r="G3293" s="31">
        <v>15144.25</v>
      </c>
      <c r="H3293" s="31">
        <v>2332214.5</v>
      </c>
      <c r="I3293" s="32">
        <v>45687</v>
      </c>
      <c r="J3293" s="32">
        <v>45909</v>
      </c>
      <c r="K3293" s="13"/>
      <c r="L3293" s="33" t="s">
        <v>33</v>
      </c>
      <c r="M3293" s="13" t="str">
        <f>PROPER(TRIM(SUBSTITUTE(B3293,"###"," ")))</f>
        <v>Land Mini</v>
      </c>
      <c r="N3293" s="13" t="str">
        <f>PROPER(TRIM(SUBSTITUTE(C3293,"###"," ")))</f>
        <v>Furniture</v>
      </c>
      <c r="O3293" s="13" t="str">
        <f>PROPER(TRIM(SUBSTITUTE(D3293,"###"," ")))</f>
        <v>Retailmart Inc</v>
      </c>
      <c r="P3293" s="13" t="str">
        <f t="shared" si="357"/>
        <v>Land Mini</v>
      </c>
      <c r="Q3293" s="34" t="str">
        <f t="shared" si="358"/>
        <v>Furniture</v>
      </c>
      <c r="R3293" s="13" t="str">
        <f t="shared" si="359"/>
        <v>Retailmart Inc</v>
      </c>
      <c r="S3293" s="35">
        <f t="shared" si="360"/>
        <v>154</v>
      </c>
      <c r="T3293" s="35">
        <f t="shared" si="361"/>
        <v>20</v>
      </c>
      <c r="U3293" s="14">
        <f t="shared" si="362"/>
        <v>15144.25</v>
      </c>
      <c r="V3293" s="14">
        <f t="shared" si="363"/>
        <v>2332214.5</v>
      </c>
      <c r="W3293" s="13" t="str">
        <v>In Stock</v>
      </c>
      <c r="X3293" s="13" t="str">
        <v>No</v>
      </c>
      <c r="Y3293" s="13">
        <v>0</v>
      </c>
    </row>
    <row r="3294" spans="1:25" x14ac:dyDescent="0.3">
      <c r="A3294" s="31" t="s">
        <v>6466</v>
      </c>
      <c r="B3294" s="31" t="s">
        <v>6467</v>
      </c>
      <c r="C3294" s="31" t="s">
        <v>44</v>
      </c>
      <c r="D3294" s="31" t="s">
        <v>24</v>
      </c>
      <c r="E3294" s="31">
        <v>11</v>
      </c>
      <c r="F3294" s="31">
        <v>28</v>
      </c>
      <c r="G3294" s="31">
        <v>2587.7199999999998</v>
      </c>
      <c r="H3294" s="31">
        <v>28464.92</v>
      </c>
      <c r="I3294" s="32">
        <v>45713</v>
      </c>
      <c r="J3294" s="32">
        <v>45937</v>
      </c>
      <c r="K3294" s="31" t="s">
        <v>54</v>
      </c>
      <c r="L3294" s="33" t="s">
        <v>33</v>
      </c>
      <c r="M3294" s="13" t="str">
        <f>PROPER(TRIM(SUBSTITUTE(B3294,"###"," ")))</f>
        <v>Forget Pro</v>
      </c>
      <c r="N3294" s="13" t="str">
        <f>PROPER(TRIM(SUBSTITUTE(C3294,"###"," ")))</f>
        <v>Groceries</v>
      </c>
      <c r="O3294" s="13" t="str">
        <f>PROPER(TRIM(SUBSTITUTE(D3294,"###"," ")))</f>
        <v>Omni Suppliers</v>
      </c>
      <c r="P3294" s="13" t="str">
        <f t="shared" si="357"/>
        <v>Forget Pro</v>
      </c>
      <c r="Q3294" s="34" t="str">
        <f t="shared" si="358"/>
        <v>Groceries</v>
      </c>
      <c r="R3294" s="13" t="str">
        <f t="shared" si="359"/>
        <v>Omni Suppliers</v>
      </c>
      <c r="S3294" s="35">
        <f t="shared" si="360"/>
        <v>11</v>
      </c>
      <c r="T3294" s="35">
        <f t="shared" si="361"/>
        <v>28</v>
      </c>
      <c r="U3294" s="14">
        <f t="shared" si="362"/>
        <v>2587.7199999999998</v>
      </c>
      <c r="V3294" s="14">
        <f t="shared" si="363"/>
        <v>28464.92</v>
      </c>
      <c r="W3294" s="13" t="str">
        <v>Low Stock</v>
      </c>
      <c r="X3294" s="13" t="str">
        <v>Yes</v>
      </c>
      <c r="Y3294" s="13">
        <v>1</v>
      </c>
    </row>
    <row r="3295" spans="1:25" x14ac:dyDescent="0.3">
      <c r="A3295" s="31" t="s">
        <v>6469</v>
      </c>
      <c r="B3295" s="31" t="s">
        <v>6470</v>
      </c>
      <c r="C3295" s="31" t="s">
        <v>40</v>
      </c>
      <c r="D3295" s="31" t="s">
        <v>45</v>
      </c>
      <c r="E3295" s="31">
        <v>159</v>
      </c>
      <c r="F3295" s="31">
        <v>49</v>
      </c>
      <c r="G3295" s="31">
        <v>7788.58</v>
      </c>
      <c r="H3295" s="31">
        <v>1238384.22</v>
      </c>
      <c r="I3295" s="32">
        <v>45738</v>
      </c>
      <c r="J3295" s="32">
        <v>45857</v>
      </c>
      <c r="K3295" s="31" t="s">
        <v>25</v>
      </c>
      <c r="L3295" s="33" t="s">
        <v>17</v>
      </c>
      <c r="M3295" s="13" t="str">
        <f>PROPER(TRIM(SUBSTITUTE(B3295,"###"," ")))</f>
        <v>Beyond Mini</v>
      </c>
      <c r="N3295" s="13" t="str">
        <f>PROPER(TRIM(SUBSTITUTE(C3295,"###"," ")))</f>
        <v>Electronics</v>
      </c>
      <c r="O3295" s="13" t="str">
        <f>PROPER(TRIM(SUBSTITUTE(D3295,"###"," ")))</f>
        <v>Retailmart Inc</v>
      </c>
      <c r="P3295" s="13" t="str">
        <f t="shared" si="357"/>
        <v>Beyond Mini</v>
      </c>
      <c r="Q3295" s="34" t="str">
        <f t="shared" si="358"/>
        <v>Electronics</v>
      </c>
      <c r="R3295" s="13" t="str">
        <f t="shared" si="359"/>
        <v>Retailmart Inc</v>
      </c>
      <c r="S3295" s="35">
        <f t="shared" si="360"/>
        <v>159</v>
      </c>
      <c r="T3295" s="35">
        <f t="shared" si="361"/>
        <v>49</v>
      </c>
      <c r="U3295" s="14">
        <f t="shared" si="362"/>
        <v>7788.58</v>
      </c>
      <c r="V3295" s="14">
        <f t="shared" si="363"/>
        <v>1238384.22</v>
      </c>
      <c r="W3295" s="13" t="str">
        <v>In Stock</v>
      </c>
      <c r="X3295" s="13" t="str">
        <v>No</v>
      </c>
      <c r="Y3295" s="13">
        <v>0</v>
      </c>
    </row>
    <row r="3296" spans="1:25" x14ac:dyDescent="0.3">
      <c r="A3296" s="31" t="s">
        <v>6471</v>
      </c>
      <c r="B3296" s="31" t="s">
        <v>1845</v>
      </c>
      <c r="C3296" s="31" t="s">
        <v>20</v>
      </c>
      <c r="D3296" s="31" t="s">
        <v>45</v>
      </c>
      <c r="E3296" s="31">
        <v>28</v>
      </c>
      <c r="F3296" s="31">
        <v>35</v>
      </c>
      <c r="G3296" s="31">
        <v>7973.19</v>
      </c>
      <c r="H3296" s="31">
        <v>223249.32</v>
      </c>
      <c r="I3296" s="32">
        <v>45692</v>
      </c>
      <c r="J3296" s="32">
        <v>45922</v>
      </c>
      <c r="K3296" s="31" t="s">
        <v>57</v>
      </c>
      <c r="L3296" s="33" t="s">
        <v>33</v>
      </c>
      <c r="M3296" s="13" t="str">
        <f>PROPER(TRIM(SUBSTITUTE(B3296,"###"," ")))</f>
        <v>Responsibility Max</v>
      </c>
      <c r="N3296" s="13" t="str">
        <f>PROPER(TRIM(SUBSTITUTE(C3296,"###"," ")))</f>
        <v>Toys</v>
      </c>
      <c r="O3296" s="13" t="str">
        <f>PROPER(TRIM(SUBSTITUTE(D3296,"###"," ")))</f>
        <v>Retailmart Inc</v>
      </c>
      <c r="P3296" s="13" t="str">
        <f t="shared" si="357"/>
        <v>Responsibility Max</v>
      </c>
      <c r="Q3296" s="34" t="str">
        <f t="shared" si="358"/>
        <v>Toys</v>
      </c>
      <c r="R3296" s="13" t="str">
        <f t="shared" si="359"/>
        <v>Retailmart Inc</v>
      </c>
      <c r="S3296" s="35">
        <f t="shared" si="360"/>
        <v>28</v>
      </c>
      <c r="T3296" s="35">
        <f t="shared" si="361"/>
        <v>35</v>
      </c>
      <c r="U3296" s="14">
        <f t="shared" si="362"/>
        <v>7973.19</v>
      </c>
      <c r="V3296" s="14">
        <f t="shared" si="363"/>
        <v>223249.31999999998</v>
      </c>
      <c r="W3296" s="13" t="str">
        <v>Low Stock</v>
      </c>
      <c r="X3296" s="13" t="str">
        <v>Yes</v>
      </c>
      <c r="Y3296" s="13">
        <v>1</v>
      </c>
    </row>
    <row r="3297" spans="1:25" x14ac:dyDescent="0.3">
      <c r="A3297" s="31" t="s">
        <v>6472</v>
      </c>
      <c r="B3297" s="31" t="s">
        <v>4632</v>
      </c>
      <c r="C3297" s="31" t="s">
        <v>20</v>
      </c>
      <c r="D3297" s="31" t="s">
        <v>45</v>
      </c>
      <c r="E3297" s="31">
        <v>193</v>
      </c>
      <c r="F3297" s="31">
        <v>78</v>
      </c>
      <c r="G3297" s="31">
        <v>1528.68</v>
      </c>
      <c r="H3297" s="31">
        <v>295035.24</v>
      </c>
      <c r="I3297" s="32">
        <v>45741</v>
      </c>
      <c r="J3297" s="32">
        <v>45853</v>
      </c>
      <c r="K3297" s="31" t="s">
        <v>16</v>
      </c>
      <c r="L3297" s="33" t="s">
        <v>30</v>
      </c>
      <c r="M3297" s="13" t="str">
        <f>PROPER(TRIM(SUBSTITUTE(B3297,"###"," ")))</f>
        <v>One Max</v>
      </c>
      <c r="N3297" s="13" t="str">
        <f>PROPER(TRIM(SUBSTITUTE(C3297,"###"," ")))</f>
        <v>Toys</v>
      </c>
      <c r="O3297" s="13" t="str">
        <f>PROPER(TRIM(SUBSTITUTE(D3297,"###"," ")))</f>
        <v>Retailmart Inc</v>
      </c>
      <c r="P3297" s="13" t="str">
        <f t="shared" si="357"/>
        <v>One Max</v>
      </c>
      <c r="Q3297" s="34" t="str">
        <f t="shared" si="358"/>
        <v>Toys</v>
      </c>
      <c r="R3297" s="13" t="str">
        <f t="shared" si="359"/>
        <v>Retailmart Inc</v>
      </c>
      <c r="S3297" s="35">
        <f t="shared" si="360"/>
        <v>193</v>
      </c>
      <c r="T3297" s="35">
        <f t="shared" si="361"/>
        <v>78</v>
      </c>
      <c r="U3297" s="14">
        <f t="shared" si="362"/>
        <v>1528.68</v>
      </c>
      <c r="V3297" s="14">
        <f t="shared" si="363"/>
        <v>295035.24</v>
      </c>
      <c r="W3297" s="13" t="str">
        <v>In Stock</v>
      </c>
      <c r="X3297" s="13" t="str">
        <v>No</v>
      </c>
      <c r="Y3297" s="13">
        <v>0</v>
      </c>
    </row>
    <row r="3298" spans="1:25" x14ac:dyDescent="0.3">
      <c r="A3298" s="31" t="s">
        <v>6473</v>
      </c>
      <c r="B3298" s="31" t="s">
        <v>6474</v>
      </c>
      <c r="C3298" s="31" t="s">
        <v>44</v>
      </c>
      <c r="D3298" s="31" t="s">
        <v>15</v>
      </c>
      <c r="E3298" s="31">
        <v>155</v>
      </c>
      <c r="F3298" s="31">
        <v>74</v>
      </c>
      <c r="G3298" s="31">
        <v>197.7</v>
      </c>
      <c r="H3298" s="31">
        <v>30643.5</v>
      </c>
      <c r="I3298" s="32">
        <v>45675</v>
      </c>
      <c r="J3298" s="32">
        <v>45890</v>
      </c>
      <c r="K3298" s="31" t="s">
        <v>54</v>
      </c>
      <c r="L3298" s="33" t="s">
        <v>33</v>
      </c>
      <c r="M3298" s="13" t="str">
        <f>PROPER(TRIM(SUBSTITUTE(B3298,"###"," ")))</f>
        <v>Wrong X</v>
      </c>
      <c r="N3298" s="13" t="str">
        <f>PROPER(TRIM(SUBSTITUTE(C3298,"###"," ")))</f>
        <v>Groceries</v>
      </c>
      <c r="O3298" s="13" t="str">
        <f>PROPER(TRIM(SUBSTITUTE(D3298,"###"," ")))</f>
        <v>Global Traders</v>
      </c>
      <c r="P3298" s="13" t="str">
        <f t="shared" si="357"/>
        <v>Wrong X</v>
      </c>
      <c r="Q3298" s="34" t="str">
        <f t="shared" si="358"/>
        <v>Groceries</v>
      </c>
      <c r="R3298" s="13" t="str">
        <f t="shared" si="359"/>
        <v>Global Traders</v>
      </c>
      <c r="S3298" s="35">
        <f t="shared" si="360"/>
        <v>155</v>
      </c>
      <c r="T3298" s="35">
        <f t="shared" si="361"/>
        <v>74</v>
      </c>
      <c r="U3298" s="14">
        <f t="shared" si="362"/>
        <v>197.7</v>
      </c>
      <c r="V3298" s="14">
        <f t="shared" si="363"/>
        <v>30643.5</v>
      </c>
      <c r="W3298" s="13" t="str">
        <v>In Stock</v>
      </c>
      <c r="X3298" s="13" t="str">
        <v>No</v>
      </c>
      <c r="Y3298" s="13">
        <v>0</v>
      </c>
    </row>
    <row r="3299" spans="1:25" x14ac:dyDescent="0.3">
      <c r="A3299" s="31" t="s">
        <v>6476</v>
      </c>
      <c r="B3299" s="31" t="s">
        <v>6477</v>
      </c>
      <c r="C3299" s="31" t="s">
        <v>28</v>
      </c>
      <c r="D3299" s="31" t="s">
        <v>24</v>
      </c>
      <c r="E3299" s="31">
        <v>192</v>
      </c>
      <c r="F3299" s="31">
        <v>61</v>
      </c>
      <c r="G3299" s="31">
        <v>2356.46</v>
      </c>
      <c r="H3299" s="31">
        <v>452440.32000000001</v>
      </c>
      <c r="I3299" s="32">
        <v>45719</v>
      </c>
      <c r="J3299" s="32">
        <v>45891</v>
      </c>
      <c r="K3299" s="31" t="s">
        <v>46</v>
      </c>
      <c r="L3299" s="33" t="s">
        <v>21</v>
      </c>
      <c r="M3299" s="13" t="str">
        <f>PROPER(TRIM(SUBSTITUTE(B3299,"###"," ")))</f>
        <v>Election Lite</v>
      </c>
      <c r="N3299" s="13" t="str">
        <f>PROPER(TRIM(SUBSTITUTE(C3299,"###"," ")))</f>
        <v>Furniture</v>
      </c>
      <c r="O3299" s="13" t="str">
        <f>PROPER(TRIM(SUBSTITUTE(D3299,"###"," ")))</f>
        <v>Omni Suppliers</v>
      </c>
      <c r="P3299" s="13" t="str">
        <f t="shared" si="357"/>
        <v>Election Lite</v>
      </c>
      <c r="Q3299" s="34" t="str">
        <f t="shared" si="358"/>
        <v>Furniture</v>
      </c>
      <c r="R3299" s="13" t="str">
        <f t="shared" si="359"/>
        <v>Omni Suppliers</v>
      </c>
      <c r="S3299" s="35">
        <f t="shared" si="360"/>
        <v>192</v>
      </c>
      <c r="T3299" s="35">
        <f t="shared" si="361"/>
        <v>61</v>
      </c>
      <c r="U3299" s="14">
        <f t="shared" si="362"/>
        <v>2356.46</v>
      </c>
      <c r="V3299" s="14">
        <f t="shared" si="363"/>
        <v>452440.32000000001</v>
      </c>
      <c r="W3299" s="13" t="str">
        <v>In Stock</v>
      </c>
      <c r="X3299" s="13" t="str">
        <v>No</v>
      </c>
      <c r="Y3299" s="13">
        <v>0</v>
      </c>
    </row>
    <row r="3300" spans="1:25" x14ac:dyDescent="0.3">
      <c r="A3300" s="31" t="s">
        <v>6478</v>
      </c>
      <c r="B3300" s="31" t="s">
        <v>2260</v>
      </c>
      <c r="C3300" s="31" t="s">
        <v>44</v>
      </c>
      <c r="D3300" s="31" t="s">
        <v>53</v>
      </c>
      <c r="E3300" s="31">
        <v>87</v>
      </c>
      <c r="F3300" s="31">
        <v>22</v>
      </c>
      <c r="G3300" s="31">
        <v>2606.29</v>
      </c>
      <c r="H3300" s="31">
        <v>226747.23</v>
      </c>
      <c r="I3300" s="32">
        <v>45766</v>
      </c>
      <c r="J3300" s="32">
        <v>45942</v>
      </c>
      <c r="K3300" s="31" t="s">
        <v>29</v>
      </c>
      <c r="L3300" s="33" t="s">
        <v>58</v>
      </c>
      <c r="M3300" s="13" t="str">
        <f>PROPER(TRIM(SUBSTITUTE(B3300,"###"," ")))</f>
        <v>Line Plus</v>
      </c>
      <c r="N3300" s="13" t="str">
        <f>PROPER(TRIM(SUBSTITUTE(C3300,"###"," ")))</f>
        <v>Groceries</v>
      </c>
      <c r="O3300" s="13" t="str">
        <f>PROPER(TRIM(SUBSTITUTE(D3300,"###"," ")))</f>
        <v>Abc Pvt Ltd</v>
      </c>
      <c r="P3300" s="13" t="str">
        <f t="shared" si="357"/>
        <v>Line Plus</v>
      </c>
      <c r="Q3300" s="34" t="str">
        <f t="shared" si="358"/>
        <v>Groceries</v>
      </c>
      <c r="R3300" s="13" t="str">
        <f t="shared" si="359"/>
        <v>Abc Pvt Ltd</v>
      </c>
      <c r="S3300" s="35">
        <f t="shared" si="360"/>
        <v>87</v>
      </c>
      <c r="T3300" s="35">
        <f t="shared" si="361"/>
        <v>22</v>
      </c>
      <c r="U3300" s="14">
        <f t="shared" si="362"/>
        <v>2606.29</v>
      </c>
      <c r="V3300" s="14">
        <f t="shared" si="363"/>
        <v>226747.23</v>
      </c>
      <c r="W3300" s="13" t="str">
        <v>In Stock</v>
      </c>
      <c r="X3300" s="13" t="str">
        <v>No</v>
      </c>
      <c r="Y3300" s="13">
        <v>0</v>
      </c>
    </row>
    <row r="3301" spans="1:25" x14ac:dyDescent="0.3">
      <c r="A3301" s="31" t="s">
        <v>6479</v>
      </c>
      <c r="B3301" s="31" t="s">
        <v>5676</v>
      </c>
      <c r="C3301" s="31" t="s">
        <v>28</v>
      </c>
      <c r="D3301" s="31" t="s">
        <v>15</v>
      </c>
      <c r="E3301" s="31">
        <v>31</v>
      </c>
      <c r="F3301" s="13"/>
      <c r="G3301" s="31">
        <v>8554.2999999999993</v>
      </c>
      <c r="H3301" s="31">
        <v>265183.3</v>
      </c>
      <c r="I3301" s="32">
        <v>45763</v>
      </c>
      <c r="J3301" s="32">
        <v>45870</v>
      </c>
      <c r="K3301" s="31" t="s">
        <v>46</v>
      </c>
      <c r="L3301" s="33" t="s">
        <v>33</v>
      </c>
      <c r="M3301" s="13" t="str">
        <f>PROPER(TRIM(SUBSTITUTE(B3301,"###"," ")))</f>
        <v>Official Plus</v>
      </c>
      <c r="N3301" s="13" t="str">
        <f>PROPER(TRIM(SUBSTITUTE(C3301,"###"," ")))</f>
        <v>Furniture</v>
      </c>
      <c r="O3301" s="13" t="str">
        <f>PROPER(TRIM(SUBSTITUTE(D3301,"###"," ")))</f>
        <v>Global Traders</v>
      </c>
      <c r="P3301" s="13" t="str">
        <f t="shared" si="357"/>
        <v>Official Plus</v>
      </c>
      <c r="Q3301" s="34" t="str">
        <f t="shared" si="358"/>
        <v>Furniture</v>
      </c>
      <c r="R3301" s="13" t="str">
        <f t="shared" si="359"/>
        <v>Global Traders</v>
      </c>
      <c r="S3301" s="35">
        <f t="shared" si="360"/>
        <v>31</v>
      </c>
      <c r="T3301" s="35">
        <f t="shared" si="361"/>
        <v>0</v>
      </c>
      <c r="U3301" s="14">
        <f t="shared" si="362"/>
        <v>8554.2999999999993</v>
      </c>
      <c r="V3301" s="14">
        <f t="shared" si="363"/>
        <v>265183.3</v>
      </c>
      <c r="W3301" s="13" t="str">
        <v>In Stock</v>
      </c>
      <c r="X3301" s="13" t="str">
        <v>No</v>
      </c>
      <c r="Y3301" s="13">
        <v>0</v>
      </c>
    </row>
    <row r="3302" spans="1:25" x14ac:dyDescent="0.3">
      <c r="A3302" s="31" t="s">
        <v>6480</v>
      </c>
      <c r="B3302" s="31" t="s">
        <v>1716</v>
      </c>
      <c r="C3302" s="31" t="s">
        <v>20</v>
      </c>
      <c r="D3302" s="31" t="s">
        <v>45</v>
      </c>
      <c r="E3302" s="31">
        <v>178</v>
      </c>
      <c r="F3302" s="31">
        <v>76</v>
      </c>
      <c r="G3302" s="31">
        <v>18442.05</v>
      </c>
      <c r="H3302" s="31">
        <v>3282684.9</v>
      </c>
      <c r="I3302" s="32">
        <v>45720</v>
      </c>
      <c r="J3302" s="32">
        <v>45874</v>
      </c>
      <c r="K3302" s="31" t="s">
        <v>25</v>
      </c>
      <c r="L3302" s="33" t="s">
        <v>30</v>
      </c>
      <c r="M3302" s="13" t="str">
        <f>PROPER(TRIM(SUBSTITUTE(B3302,"###"," ")))</f>
        <v>Behind Max</v>
      </c>
      <c r="N3302" s="13" t="str">
        <f>PROPER(TRIM(SUBSTITUTE(C3302,"###"," ")))</f>
        <v>Toys</v>
      </c>
      <c r="O3302" s="13" t="str">
        <f>PROPER(TRIM(SUBSTITUTE(D3302,"###"," ")))</f>
        <v>Retailmart Inc</v>
      </c>
      <c r="P3302" s="13" t="str">
        <f t="shared" si="357"/>
        <v>Behind Max</v>
      </c>
      <c r="Q3302" s="34" t="str">
        <f t="shared" si="358"/>
        <v>Toys</v>
      </c>
      <c r="R3302" s="13" t="str">
        <f t="shared" si="359"/>
        <v>Retailmart Inc</v>
      </c>
      <c r="S3302" s="35">
        <f t="shared" si="360"/>
        <v>178</v>
      </c>
      <c r="T3302" s="35">
        <f t="shared" si="361"/>
        <v>76</v>
      </c>
      <c r="U3302" s="14">
        <f t="shared" si="362"/>
        <v>18442.05</v>
      </c>
      <c r="V3302" s="14">
        <f t="shared" si="363"/>
        <v>3282684.9</v>
      </c>
      <c r="W3302" s="13" t="str">
        <v>In Stock</v>
      </c>
      <c r="X3302" s="13" t="str">
        <v>No</v>
      </c>
      <c r="Y3302" s="13">
        <v>0</v>
      </c>
    </row>
    <row r="3303" spans="1:25" x14ac:dyDescent="0.3">
      <c r="A3303" s="31" t="s">
        <v>6481</v>
      </c>
      <c r="B3303" s="31" t="s">
        <v>3514</v>
      </c>
      <c r="C3303" s="31" t="s">
        <v>20</v>
      </c>
      <c r="D3303" s="31" t="s">
        <v>24</v>
      </c>
      <c r="E3303" s="31">
        <v>73</v>
      </c>
      <c r="F3303" s="31">
        <v>74</v>
      </c>
      <c r="G3303" s="31">
        <v>5750.34</v>
      </c>
      <c r="H3303" s="31">
        <v>419774.82</v>
      </c>
      <c r="I3303" s="32">
        <v>45820</v>
      </c>
      <c r="J3303" s="32">
        <v>45885</v>
      </c>
      <c r="K3303" s="31" t="s">
        <v>46</v>
      </c>
      <c r="L3303" s="33" t="s">
        <v>17</v>
      </c>
      <c r="M3303" s="13" t="str">
        <f>PROPER(TRIM(SUBSTITUTE(B3303,"###"," ")))</f>
        <v>Name Plus</v>
      </c>
      <c r="N3303" s="13" t="str">
        <f>PROPER(TRIM(SUBSTITUTE(C3303,"###"," ")))</f>
        <v>Toys</v>
      </c>
      <c r="O3303" s="13" t="str">
        <f>PROPER(TRIM(SUBSTITUTE(D3303,"###"," ")))</f>
        <v>Omni Suppliers</v>
      </c>
      <c r="P3303" s="13" t="str">
        <f t="shared" si="357"/>
        <v>Name Plus</v>
      </c>
      <c r="Q3303" s="34" t="str">
        <f t="shared" si="358"/>
        <v>Toys</v>
      </c>
      <c r="R3303" s="13" t="str">
        <f t="shared" si="359"/>
        <v>Omni Suppliers</v>
      </c>
      <c r="S3303" s="35">
        <f t="shared" si="360"/>
        <v>73</v>
      </c>
      <c r="T3303" s="35">
        <f t="shared" si="361"/>
        <v>74</v>
      </c>
      <c r="U3303" s="14">
        <f t="shared" si="362"/>
        <v>5750.34</v>
      </c>
      <c r="V3303" s="14">
        <f t="shared" si="363"/>
        <v>419774.82</v>
      </c>
      <c r="W3303" s="13" t="str">
        <v>Low Stock</v>
      </c>
      <c r="X3303" s="13" t="str">
        <v>Yes</v>
      </c>
      <c r="Y3303" s="13">
        <v>1</v>
      </c>
    </row>
    <row r="3304" spans="1:25" x14ac:dyDescent="0.3">
      <c r="A3304" s="31" t="s">
        <v>6482</v>
      </c>
      <c r="B3304" s="31" t="s">
        <v>5467</v>
      </c>
      <c r="C3304" s="31" t="s">
        <v>44</v>
      </c>
      <c r="D3304" s="31" t="s">
        <v>15</v>
      </c>
      <c r="E3304" s="31">
        <v>18</v>
      </c>
      <c r="F3304" s="13"/>
      <c r="G3304" s="31">
        <v>15072.55</v>
      </c>
      <c r="H3304" s="31">
        <v>271305.90000000002</v>
      </c>
      <c r="I3304" s="32">
        <v>45675</v>
      </c>
      <c r="J3304" s="32">
        <v>45878</v>
      </c>
      <c r="K3304" s="31" t="s">
        <v>16</v>
      </c>
      <c r="L3304" s="33" t="s">
        <v>33</v>
      </c>
      <c r="M3304" s="13" t="str">
        <f>PROPER(TRIM(SUBSTITUTE(B3304,"###"," ")))</f>
        <v>Way Mini</v>
      </c>
      <c r="N3304" s="13" t="str">
        <f>PROPER(TRIM(SUBSTITUTE(C3304,"###"," ")))</f>
        <v>Groceries</v>
      </c>
      <c r="O3304" s="13" t="str">
        <f>PROPER(TRIM(SUBSTITUTE(D3304,"###"," ")))</f>
        <v>Global Traders</v>
      </c>
      <c r="P3304" s="13" t="str">
        <f t="shared" si="357"/>
        <v>Way Mini</v>
      </c>
      <c r="Q3304" s="34" t="str">
        <f t="shared" si="358"/>
        <v>Groceries</v>
      </c>
      <c r="R3304" s="13" t="str">
        <f t="shared" si="359"/>
        <v>Global Traders</v>
      </c>
      <c r="S3304" s="35">
        <f t="shared" si="360"/>
        <v>18</v>
      </c>
      <c r="T3304" s="35">
        <f t="shared" si="361"/>
        <v>0</v>
      </c>
      <c r="U3304" s="14">
        <f t="shared" si="362"/>
        <v>15072.55</v>
      </c>
      <c r="V3304" s="14">
        <f t="shared" si="363"/>
        <v>271305.89999999997</v>
      </c>
      <c r="W3304" s="13" t="str">
        <v>In Stock</v>
      </c>
      <c r="X3304" s="13" t="str">
        <v>No</v>
      </c>
      <c r="Y3304" s="13">
        <v>0</v>
      </c>
    </row>
    <row r="3305" spans="1:25" x14ac:dyDescent="0.3">
      <c r="A3305" s="31" t="s">
        <v>6483</v>
      </c>
      <c r="B3305" s="31" t="s">
        <v>2027</v>
      </c>
      <c r="C3305" s="31" t="s">
        <v>40</v>
      </c>
      <c r="D3305" s="31" t="s">
        <v>24</v>
      </c>
      <c r="E3305" s="31">
        <v>9</v>
      </c>
      <c r="F3305" s="31">
        <v>32</v>
      </c>
      <c r="G3305" s="31">
        <v>10033.44</v>
      </c>
      <c r="H3305" s="31">
        <v>90300.96</v>
      </c>
      <c r="I3305" s="32">
        <v>45813</v>
      </c>
      <c r="J3305" s="32">
        <v>45942</v>
      </c>
      <c r="K3305" s="13"/>
      <c r="L3305" s="33" t="s">
        <v>30</v>
      </c>
      <c r="M3305" s="13" t="str">
        <f>PROPER(TRIM(SUBSTITUTE(B3305,"###"," ")))</f>
        <v>Cut Pro</v>
      </c>
      <c r="N3305" s="13" t="str">
        <f>PROPER(TRIM(SUBSTITUTE(C3305,"###"," ")))</f>
        <v>Electronics</v>
      </c>
      <c r="O3305" s="13" t="str">
        <f>PROPER(TRIM(SUBSTITUTE(D3305,"###"," ")))</f>
        <v>Omni Suppliers</v>
      </c>
      <c r="P3305" s="13" t="str">
        <f t="shared" si="357"/>
        <v>Cut Pro</v>
      </c>
      <c r="Q3305" s="34" t="str">
        <f t="shared" si="358"/>
        <v>Electronics</v>
      </c>
      <c r="R3305" s="13" t="str">
        <f t="shared" si="359"/>
        <v>Omni Suppliers</v>
      </c>
      <c r="S3305" s="35">
        <f t="shared" si="360"/>
        <v>9</v>
      </c>
      <c r="T3305" s="35">
        <f t="shared" si="361"/>
        <v>32</v>
      </c>
      <c r="U3305" s="14">
        <f t="shared" si="362"/>
        <v>10033.44</v>
      </c>
      <c r="V3305" s="14">
        <f t="shared" si="363"/>
        <v>90300.96</v>
      </c>
      <c r="W3305" s="13" t="str">
        <v>Low Stock</v>
      </c>
      <c r="X3305" s="13" t="str">
        <v>Yes</v>
      </c>
      <c r="Y3305" s="13">
        <v>1</v>
      </c>
    </row>
    <row r="3306" spans="1:25" x14ac:dyDescent="0.3">
      <c r="A3306" s="31" t="s">
        <v>6484</v>
      </c>
      <c r="B3306" s="31" t="s">
        <v>6485</v>
      </c>
      <c r="C3306" s="31" t="s">
        <v>44</v>
      </c>
      <c r="D3306" s="31" t="s">
        <v>24</v>
      </c>
      <c r="E3306" s="31">
        <v>57</v>
      </c>
      <c r="F3306" s="31">
        <v>78</v>
      </c>
      <c r="G3306" s="31">
        <v>12379.95</v>
      </c>
      <c r="H3306" s="31">
        <v>705657.15</v>
      </c>
      <c r="I3306" s="32">
        <v>45827</v>
      </c>
      <c r="J3306" s="32">
        <v>45901</v>
      </c>
      <c r="K3306" s="31" t="s">
        <v>25</v>
      </c>
      <c r="L3306" s="33" t="s">
        <v>30</v>
      </c>
      <c r="M3306" s="13" t="str">
        <f>PROPER(TRIM(SUBSTITUTE(B3306,"###"," ")))</f>
        <v>Budget X</v>
      </c>
      <c r="N3306" s="13" t="str">
        <f>PROPER(TRIM(SUBSTITUTE(C3306,"###"," ")))</f>
        <v>Groceries</v>
      </c>
      <c r="O3306" s="13" t="str">
        <f>PROPER(TRIM(SUBSTITUTE(D3306,"###"," ")))</f>
        <v>Omni Suppliers</v>
      </c>
      <c r="P3306" s="13" t="str">
        <f t="shared" si="357"/>
        <v>Budget X</v>
      </c>
      <c r="Q3306" s="34" t="str">
        <f t="shared" si="358"/>
        <v>Groceries</v>
      </c>
      <c r="R3306" s="13" t="str">
        <f t="shared" si="359"/>
        <v>Omni Suppliers</v>
      </c>
      <c r="S3306" s="35">
        <f t="shared" si="360"/>
        <v>57</v>
      </c>
      <c r="T3306" s="35">
        <f t="shared" si="361"/>
        <v>78</v>
      </c>
      <c r="U3306" s="14">
        <f t="shared" si="362"/>
        <v>12379.95</v>
      </c>
      <c r="V3306" s="14">
        <f t="shared" si="363"/>
        <v>705657.15</v>
      </c>
      <c r="W3306" s="13" t="str">
        <v>Low Stock</v>
      </c>
      <c r="X3306" s="13" t="str">
        <v>Yes</v>
      </c>
      <c r="Y3306" s="13">
        <v>1</v>
      </c>
    </row>
    <row r="3307" spans="1:25" x14ac:dyDescent="0.3">
      <c r="A3307" s="31" t="s">
        <v>6486</v>
      </c>
      <c r="B3307" s="31" t="s">
        <v>6179</v>
      </c>
      <c r="C3307" s="31" t="s">
        <v>28</v>
      </c>
      <c r="D3307" s="31" t="s">
        <v>53</v>
      </c>
      <c r="E3307" s="31">
        <v>106</v>
      </c>
      <c r="F3307" s="31">
        <v>72</v>
      </c>
      <c r="G3307" s="31">
        <v>4061.51</v>
      </c>
      <c r="H3307" s="31">
        <v>430520.06</v>
      </c>
      <c r="I3307" s="32">
        <v>45822</v>
      </c>
      <c r="J3307" s="32">
        <v>45880</v>
      </c>
      <c r="K3307" s="31" t="s">
        <v>54</v>
      </c>
      <c r="L3307" s="33" t="s">
        <v>17</v>
      </c>
      <c r="M3307" s="13" t="str">
        <f>PROPER(TRIM(SUBSTITUTE(B3307,"###"," ")))</f>
        <v>Score Pro</v>
      </c>
      <c r="N3307" s="13" t="str">
        <f>PROPER(TRIM(SUBSTITUTE(C3307,"###"," ")))</f>
        <v>Furniture</v>
      </c>
      <c r="O3307" s="13" t="str">
        <f>PROPER(TRIM(SUBSTITUTE(D3307,"###"," ")))</f>
        <v>Abc Pvt Ltd</v>
      </c>
      <c r="P3307" s="13" t="str">
        <f t="shared" si="357"/>
        <v>Score Pro</v>
      </c>
      <c r="Q3307" s="34" t="str">
        <f t="shared" si="358"/>
        <v>Furniture</v>
      </c>
      <c r="R3307" s="13" t="str">
        <f t="shared" si="359"/>
        <v>Abc Pvt Ltd</v>
      </c>
      <c r="S3307" s="35">
        <f t="shared" si="360"/>
        <v>106</v>
      </c>
      <c r="T3307" s="35">
        <f t="shared" si="361"/>
        <v>72</v>
      </c>
      <c r="U3307" s="14">
        <f t="shared" si="362"/>
        <v>4061.51</v>
      </c>
      <c r="V3307" s="14">
        <f t="shared" si="363"/>
        <v>430520.06</v>
      </c>
      <c r="W3307" s="13" t="str">
        <v>In Stock</v>
      </c>
      <c r="X3307" s="13" t="str">
        <v>No</v>
      </c>
      <c r="Y3307" s="13">
        <v>0</v>
      </c>
    </row>
    <row r="3308" spans="1:25" x14ac:dyDescent="0.3">
      <c r="A3308" s="31" t="s">
        <v>6489</v>
      </c>
      <c r="B3308" s="31" t="s">
        <v>2323</v>
      </c>
      <c r="C3308" s="31" t="s">
        <v>40</v>
      </c>
      <c r="D3308" s="31" t="s">
        <v>41</v>
      </c>
      <c r="E3308" s="31">
        <v>153</v>
      </c>
      <c r="F3308" s="31">
        <v>81</v>
      </c>
      <c r="G3308" s="31">
        <v>5878.93</v>
      </c>
      <c r="H3308" s="31">
        <v>899476.29</v>
      </c>
      <c r="I3308" s="32">
        <v>45827</v>
      </c>
      <c r="J3308" s="32">
        <v>45876</v>
      </c>
      <c r="K3308" s="31" t="s">
        <v>16</v>
      </c>
      <c r="L3308" s="33" t="s">
        <v>30</v>
      </c>
      <c r="M3308" s="13" t="str">
        <f>PROPER(TRIM(SUBSTITUTE(B3308,"###"," ")))</f>
        <v>Would Plus</v>
      </c>
      <c r="N3308" s="13" t="str">
        <f>PROPER(TRIM(SUBSTITUTE(C3308,"###"," ")))</f>
        <v>Electronics</v>
      </c>
      <c r="O3308" s="13" t="str">
        <f>PROPER(TRIM(SUBSTITUTE(D3308,"###"," ")))</f>
        <v>Quickstock</v>
      </c>
      <c r="P3308" s="13" t="str">
        <f t="shared" si="357"/>
        <v>Would Plus</v>
      </c>
      <c r="Q3308" s="34" t="str">
        <f t="shared" si="358"/>
        <v>Electronics</v>
      </c>
      <c r="R3308" s="13" t="str">
        <f t="shared" si="359"/>
        <v>Quickstock</v>
      </c>
      <c r="S3308" s="35">
        <f t="shared" si="360"/>
        <v>153</v>
      </c>
      <c r="T3308" s="35">
        <f t="shared" si="361"/>
        <v>81</v>
      </c>
      <c r="U3308" s="14">
        <f t="shared" si="362"/>
        <v>5878.93</v>
      </c>
      <c r="V3308" s="14">
        <f t="shared" si="363"/>
        <v>899476.29</v>
      </c>
      <c r="W3308" s="13" t="str">
        <v>In Stock</v>
      </c>
      <c r="X3308" s="13" t="str">
        <v>No</v>
      </c>
      <c r="Y3308" s="13">
        <v>0</v>
      </c>
    </row>
    <row r="3309" spans="1:25" x14ac:dyDescent="0.3">
      <c r="A3309" s="31" t="s">
        <v>6490</v>
      </c>
      <c r="B3309" s="31" t="s">
        <v>6491</v>
      </c>
      <c r="C3309" s="31" t="s">
        <v>20</v>
      </c>
      <c r="D3309" s="31" t="s">
        <v>45</v>
      </c>
      <c r="E3309" s="31">
        <v>160</v>
      </c>
      <c r="F3309" s="31">
        <v>22</v>
      </c>
      <c r="G3309" s="31">
        <v>11954.94</v>
      </c>
      <c r="H3309" s="31">
        <v>1912790.4</v>
      </c>
      <c r="I3309" s="32">
        <v>45722</v>
      </c>
      <c r="J3309" s="32">
        <v>45869</v>
      </c>
      <c r="K3309" s="31" t="s">
        <v>25</v>
      </c>
      <c r="L3309" s="33" t="s">
        <v>21</v>
      </c>
      <c r="M3309" s="13" t="str">
        <f>PROPER(TRIM(SUBSTITUTE(B3309,"###"," ")))</f>
        <v>Scientist X</v>
      </c>
      <c r="N3309" s="13" t="str">
        <f>PROPER(TRIM(SUBSTITUTE(C3309,"###"," ")))</f>
        <v>Toys</v>
      </c>
      <c r="O3309" s="13" t="str">
        <f>PROPER(TRIM(SUBSTITUTE(D3309,"###"," ")))</f>
        <v>Retailmart Inc</v>
      </c>
      <c r="P3309" s="13" t="str">
        <f t="shared" si="357"/>
        <v>Scientist X</v>
      </c>
      <c r="Q3309" s="34" t="str">
        <f t="shared" si="358"/>
        <v>Toys</v>
      </c>
      <c r="R3309" s="13" t="str">
        <f t="shared" si="359"/>
        <v>Retailmart Inc</v>
      </c>
      <c r="S3309" s="35">
        <f t="shared" si="360"/>
        <v>160</v>
      </c>
      <c r="T3309" s="35">
        <f t="shared" si="361"/>
        <v>22</v>
      </c>
      <c r="U3309" s="14">
        <f t="shared" si="362"/>
        <v>11954.94</v>
      </c>
      <c r="V3309" s="14">
        <f t="shared" si="363"/>
        <v>1912790.4000000001</v>
      </c>
      <c r="W3309" s="13" t="str">
        <v>In Stock</v>
      </c>
      <c r="X3309" s="13" t="str">
        <v>No</v>
      </c>
      <c r="Y3309" s="13">
        <v>0</v>
      </c>
    </row>
    <row r="3310" spans="1:25" x14ac:dyDescent="0.3">
      <c r="A3310" s="31" t="s">
        <v>6494</v>
      </c>
      <c r="B3310" s="31" t="s">
        <v>6495</v>
      </c>
      <c r="C3310" s="31" t="s">
        <v>28</v>
      </c>
      <c r="D3310" s="31" t="s">
        <v>24</v>
      </c>
      <c r="E3310" s="31">
        <v>146</v>
      </c>
      <c r="F3310" s="31">
        <v>59</v>
      </c>
      <c r="G3310" s="31">
        <v>1006.11</v>
      </c>
      <c r="H3310" s="31">
        <v>146892.06</v>
      </c>
      <c r="I3310" s="32">
        <v>45736</v>
      </c>
      <c r="J3310" s="32">
        <v>45852</v>
      </c>
      <c r="K3310" s="31" t="s">
        <v>25</v>
      </c>
      <c r="L3310" s="33" t="s">
        <v>33</v>
      </c>
      <c r="M3310" s="13" t="str">
        <f>PROPER(TRIM(SUBSTITUTE(B3310,"###"," ")))</f>
        <v>Economy X</v>
      </c>
      <c r="N3310" s="13" t="str">
        <f>PROPER(TRIM(SUBSTITUTE(C3310,"###"," ")))</f>
        <v>Furniture</v>
      </c>
      <c r="O3310" s="13" t="str">
        <f>PROPER(TRIM(SUBSTITUTE(D3310,"###"," ")))</f>
        <v>Omni Suppliers</v>
      </c>
      <c r="P3310" s="13" t="str">
        <f t="shared" si="357"/>
        <v>Economy X</v>
      </c>
      <c r="Q3310" s="34" t="str">
        <f t="shared" si="358"/>
        <v>Furniture</v>
      </c>
      <c r="R3310" s="13" t="str">
        <f t="shared" si="359"/>
        <v>Omni Suppliers</v>
      </c>
      <c r="S3310" s="35">
        <f t="shared" si="360"/>
        <v>146</v>
      </c>
      <c r="T3310" s="35">
        <f t="shared" si="361"/>
        <v>59</v>
      </c>
      <c r="U3310" s="14">
        <f t="shared" si="362"/>
        <v>1006.11</v>
      </c>
      <c r="V3310" s="14">
        <f t="shared" si="363"/>
        <v>146892.06</v>
      </c>
      <c r="W3310" s="13" t="str">
        <v>In Stock</v>
      </c>
      <c r="X3310" s="13" t="str">
        <v>No</v>
      </c>
      <c r="Y3310" s="13">
        <v>0</v>
      </c>
    </row>
    <row r="3311" spans="1:25" x14ac:dyDescent="0.3">
      <c r="A3311" s="31" t="s">
        <v>6497</v>
      </c>
      <c r="B3311" s="31" t="s">
        <v>6498</v>
      </c>
      <c r="C3311" s="31" t="s">
        <v>44</v>
      </c>
      <c r="D3311" s="31" t="s">
        <v>53</v>
      </c>
      <c r="E3311" s="31">
        <v>115</v>
      </c>
      <c r="F3311" s="31">
        <v>68</v>
      </c>
      <c r="G3311" s="31">
        <v>9497.1200000000008</v>
      </c>
      <c r="H3311" s="31">
        <v>1092168.8</v>
      </c>
      <c r="I3311" s="32">
        <v>45727</v>
      </c>
      <c r="J3311" s="32">
        <v>45859</v>
      </c>
      <c r="K3311" s="31" t="s">
        <v>46</v>
      </c>
      <c r="L3311" s="33" t="s">
        <v>30</v>
      </c>
      <c r="M3311" s="13" t="str">
        <f>PROPER(TRIM(SUBSTITUTE(B3311,"###"," ")))</f>
        <v>Teacher Lite</v>
      </c>
      <c r="N3311" s="13" t="str">
        <f>PROPER(TRIM(SUBSTITUTE(C3311,"###"," ")))</f>
        <v>Groceries</v>
      </c>
      <c r="O3311" s="13" t="str">
        <f>PROPER(TRIM(SUBSTITUTE(D3311,"###"," ")))</f>
        <v>Abc Pvt Ltd</v>
      </c>
      <c r="P3311" s="13" t="str">
        <f t="shared" si="357"/>
        <v>Teacher Lite</v>
      </c>
      <c r="Q3311" s="34" t="str">
        <f t="shared" si="358"/>
        <v>Groceries</v>
      </c>
      <c r="R3311" s="13" t="str">
        <f t="shared" si="359"/>
        <v>Abc Pvt Ltd</v>
      </c>
      <c r="S3311" s="35">
        <f t="shared" si="360"/>
        <v>115</v>
      </c>
      <c r="T3311" s="35">
        <f t="shared" si="361"/>
        <v>68</v>
      </c>
      <c r="U3311" s="14">
        <f t="shared" si="362"/>
        <v>9497.1200000000008</v>
      </c>
      <c r="V3311" s="14">
        <f t="shared" si="363"/>
        <v>1092168.8</v>
      </c>
      <c r="W3311" s="13" t="str">
        <v>In Stock</v>
      </c>
      <c r="X3311" s="13" t="str">
        <v>No</v>
      </c>
      <c r="Y3311" s="13">
        <v>0</v>
      </c>
    </row>
    <row r="3312" spans="1:25" x14ac:dyDescent="0.3">
      <c r="A3312" s="31" t="s">
        <v>6500</v>
      </c>
      <c r="B3312" s="31" t="s">
        <v>6501</v>
      </c>
      <c r="C3312" s="31" t="s">
        <v>40</v>
      </c>
      <c r="D3312" s="31" t="s">
        <v>24</v>
      </c>
      <c r="E3312" s="31">
        <v>149</v>
      </c>
      <c r="F3312" s="31">
        <v>30</v>
      </c>
      <c r="G3312" s="31">
        <v>6901.03</v>
      </c>
      <c r="H3312" s="31">
        <v>1028253.47</v>
      </c>
      <c r="I3312" s="32">
        <v>45842</v>
      </c>
      <c r="J3312" s="32">
        <v>45855</v>
      </c>
      <c r="K3312" s="13"/>
      <c r="L3312" s="33" t="s">
        <v>33</v>
      </c>
      <c r="M3312" s="13" t="str">
        <f>PROPER(TRIM(SUBSTITUTE(B3312,"###"," ")))</f>
        <v>Member Mini</v>
      </c>
      <c r="N3312" s="13" t="str">
        <f>PROPER(TRIM(SUBSTITUTE(C3312,"###"," ")))</f>
        <v>Electronics</v>
      </c>
      <c r="O3312" s="13" t="str">
        <f>PROPER(TRIM(SUBSTITUTE(D3312,"###"," ")))</f>
        <v>Omni Suppliers</v>
      </c>
      <c r="P3312" s="13" t="str">
        <f t="shared" si="357"/>
        <v>Member Mini</v>
      </c>
      <c r="Q3312" s="34" t="str">
        <f t="shared" si="358"/>
        <v>Electronics</v>
      </c>
      <c r="R3312" s="13" t="str">
        <f t="shared" si="359"/>
        <v>Omni Suppliers</v>
      </c>
      <c r="S3312" s="35">
        <f t="shared" si="360"/>
        <v>149</v>
      </c>
      <c r="T3312" s="35">
        <f t="shared" si="361"/>
        <v>30</v>
      </c>
      <c r="U3312" s="14">
        <f t="shared" si="362"/>
        <v>6901.03</v>
      </c>
      <c r="V3312" s="14">
        <f t="shared" si="363"/>
        <v>1028253.47</v>
      </c>
      <c r="W3312" s="13" t="str">
        <v>In Stock</v>
      </c>
      <c r="X3312" s="13" t="str">
        <v>No</v>
      </c>
      <c r="Y3312" s="13">
        <v>0</v>
      </c>
    </row>
    <row r="3313" spans="1:25" x14ac:dyDescent="0.3">
      <c r="A3313" s="31" t="s">
        <v>6505</v>
      </c>
      <c r="B3313" s="31" t="s">
        <v>6506</v>
      </c>
      <c r="C3313" s="31" t="s">
        <v>28</v>
      </c>
      <c r="D3313" s="31" t="s">
        <v>53</v>
      </c>
      <c r="E3313" s="31">
        <v>81</v>
      </c>
      <c r="F3313" s="31">
        <v>96</v>
      </c>
      <c r="G3313" s="31">
        <v>3057.11</v>
      </c>
      <c r="H3313" s="31">
        <v>247625.91</v>
      </c>
      <c r="I3313" s="32">
        <v>45786</v>
      </c>
      <c r="J3313" s="32">
        <v>45857</v>
      </c>
      <c r="K3313" s="31" t="s">
        <v>57</v>
      </c>
      <c r="L3313" s="33" t="s">
        <v>30</v>
      </c>
      <c r="M3313" s="13" t="str">
        <f>PROPER(TRIM(SUBSTITUTE(B3313,"###"," ")))</f>
        <v>First Plus</v>
      </c>
      <c r="N3313" s="13" t="str">
        <f>PROPER(TRIM(SUBSTITUTE(C3313,"###"," ")))</f>
        <v>Furniture</v>
      </c>
      <c r="O3313" s="13" t="str">
        <f>PROPER(TRIM(SUBSTITUTE(D3313,"###"," ")))</f>
        <v>Abc Pvt Ltd</v>
      </c>
      <c r="P3313" s="13" t="str">
        <f t="shared" si="357"/>
        <v>First Plus</v>
      </c>
      <c r="Q3313" s="34" t="str">
        <f t="shared" si="358"/>
        <v>Furniture</v>
      </c>
      <c r="R3313" s="13" t="str">
        <f t="shared" si="359"/>
        <v>Abc Pvt Ltd</v>
      </c>
      <c r="S3313" s="35">
        <f t="shared" si="360"/>
        <v>81</v>
      </c>
      <c r="T3313" s="35">
        <f t="shared" si="361"/>
        <v>96</v>
      </c>
      <c r="U3313" s="14">
        <f t="shared" si="362"/>
        <v>3057.11</v>
      </c>
      <c r="V3313" s="14">
        <f t="shared" si="363"/>
        <v>247625.91</v>
      </c>
      <c r="W3313" s="13" t="str">
        <v>Low Stock</v>
      </c>
      <c r="X3313" s="13" t="str">
        <v>Yes</v>
      </c>
      <c r="Y3313" s="13">
        <v>1</v>
      </c>
    </row>
    <row r="3314" spans="1:25" x14ac:dyDescent="0.3">
      <c r="A3314" s="31" t="s">
        <v>6508</v>
      </c>
      <c r="B3314" s="31" t="s">
        <v>6158</v>
      </c>
      <c r="C3314" s="31" t="s">
        <v>40</v>
      </c>
      <c r="D3314" s="31" t="s">
        <v>53</v>
      </c>
      <c r="E3314" s="31">
        <v>30</v>
      </c>
      <c r="F3314" s="31">
        <v>70</v>
      </c>
      <c r="G3314" s="31">
        <v>1780.53</v>
      </c>
      <c r="H3314" s="31">
        <v>53415.9</v>
      </c>
      <c r="I3314" s="32">
        <v>45786</v>
      </c>
      <c r="J3314" s="32">
        <v>45891</v>
      </c>
      <c r="K3314" s="31" t="s">
        <v>46</v>
      </c>
      <c r="L3314" s="33" t="s">
        <v>17</v>
      </c>
      <c r="M3314" s="13" t="str">
        <f>PROPER(TRIM(SUBSTITUTE(B3314,"###"," ")))</f>
        <v>Staff Mini</v>
      </c>
      <c r="N3314" s="13" t="str">
        <f>PROPER(TRIM(SUBSTITUTE(C3314,"###"," ")))</f>
        <v>Electronics</v>
      </c>
      <c r="O3314" s="13" t="str">
        <f>PROPER(TRIM(SUBSTITUTE(D3314,"###"," ")))</f>
        <v>Abc Pvt Ltd</v>
      </c>
      <c r="P3314" s="13" t="str">
        <f t="shared" si="357"/>
        <v>Staff Mini</v>
      </c>
      <c r="Q3314" s="34" t="str">
        <f t="shared" si="358"/>
        <v>Electronics</v>
      </c>
      <c r="R3314" s="13" t="str">
        <f t="shared" si="359"/>
        <v>Abc Pvt Ltd</v>
      </c>
      <c r="S3314" s="35">
        <f t="shared" si="360"/>
        <v>30</v>
      </c>
      <c r="T3314" s="35">
        <f t="shared" si="361"/>
        <v>70</v>
      </c>
      <c r="U3314" s="14">
        <f t="shared" si="362"/>
        <v>1780.53</v>
      </c>
      <c r="V3314" s="14">
        <f t="shared" si="363"/>
        <v>53415.9</v>
      </c>
      <c r="W3314" s="13" t="str">
        <v>Low Stock</v>
      </c>
      <c r="X3314" s="13" t="str">
        <v>Yes</v>
      </c>
      <c r="Y3314" s="13">
        <v>1</v>
      </c>
    </row>
    <row r="3315" spans="1:25" x14ac:dyDescent="0.3">
      <c r="A3315" s="31" t="s">
        <v>6509</v>
      </c>
      <c r="B3315" s="31" t="s">
        <v>6510</v>
      </c>
      <c r="C3315" s="31" t="s">
        <v>40</v>
      </c>
      <c r="D3315" s="31" t="s">
        <v>45</v>
      </c>
      <c r="E3315" s="31">
        <v>180</v>
      </c>
      <c r="F3315" s="31">
        <v>91</v>
      </c>
      <c r="G3315" s="31">
        <v>14160.05</v>
      </c>
      <c r="H3315" s="31">
        <v>2548809</v>
      </c>
      <c r="I3315" s="32">
        <v>45752</v>
      </c>
      <c r="J3315" s="32">
        <v>45871</v>
      </c>
      <c r="K3315" s="31" t="s">
        <v>46</v>
      </c>
      <c r="L3315" s="33" t="s">
        <v>58</v>
      </c>
      <c r="M3315" s="13" t="str">
        <f>PROPER(TRIM(SUBSTITUTE(B3315,"###"," ")))</f>
        <v>Role Lite</v>
      </c>
      <c r="N3315" s="13" t="str">
        <f>PROPER(TRIM(SUBSTITUTE(C3315,"###"," ")))</f>
        <v>Electronics</v>
      </c>
      <c r="O3315" s="13" t="str">
        <f>PROPER(TRIM(SUBSTITUTE(D3315,"###"," ")))</f>
        <v>Retailmart Inc</v>
      </c>
      <c r="P3315" s="13" t="str">
        <f t="shared" si="357"/>
        <v>Role Lite</v>
      </c>
      <c r="Q3315" s="34" t="str">
        <f t="shared" si="358"/>
        <v>Electronics</v>
      </c>
      <c r="R3315" s="13" t="str">
        <f t="shared" si="359"/>
        <v>Retailmart Inc</v>
      </c>
      <c r="S3315" s="35">
        <f t="shared" si="360"/>
        <v>180</v>
      </c>
      <c r="T3315" s="35">
        <f t="shared" si="361"/>
        <v>91</v>
      </c>
      <c r="U3315" s="14">
        <f t="shared" si="362"/>
        <v>14160.05</v>
      </c>
      <c r="V3315" s="14">
        <f t="shared" si="363"/>
        <v>2548809</v>
      </c>
      <c r="W3315" s="13" t="str">
        <v>In Stock</v>
      </c>
      <c r="X3315" s="13" t="str">
        <v>No</v>
      </c>
      <c r="Y3315" s="13">
        <v>0</v>
      </c>
    </row>
    <row r="3316" spans="1:25" x14ac:dyDescent="0.3">
      <c r="A3316" s="31" t="s">
        <v>6511</v>
      </c>
      <c r="B3316" s="31" t="s">
        <v>2631</v>
      </c>
      <c r="C3316" s="31" t="s">
        <v>20</v>
      </c>
      <c r="D3316" s="31" t="s">
        <v>41</v>
      </c>
      <c r="E3316" s="31">
        <v>18</v>
      </c>
      <c r="F3316" s="31">
        <v>60</v>
      </c>
      <c r="G3316" s="31">
        <v>12949.62</v>
      </c>
      <c r="H3316" s="31">
        <v>233093.16</v>
      </c>
      <c r="I3316" s="32">
        <v>45741</v>
      </c>
      <c r="J3316" s="32">
        <v>45898</v>
      </c>
      <c r="K3316" s="31" t="s">
        <v>54</v>
      </c>
      <c r="L3316" s="33" t="s">
        <v>17</v>
      </c>
      <c r="M3316" s="13" t="str">
        <f>PROPER(TRIM(SUBSTITUTE(B3316,"###"," ")))</f>
        <v>Career Pro</v>
      </c>
      <c r="N3316" s="13" t="str">
        <f>PROPER(TRIM(SUBSTITUTE(C3316,"###"," ")))</f>
        <v>Toys</v>
      </c>
      <c r="O3316" s="13" t="str">
        <f>PROPER(TRIM(SUBSTITUTE(D3316,"###"," ")))</f>
        <v>Quickstock</v>
      </c>
      <c r="P3316" s="13" t="str">
        <f t="shared" si="357"/>
        <v>Career Pro</v>
      </c>
      <c r="Q3316" s="34" t="str">
        <f t="shared" si="358"/>
        <v>Toys</v>
      </c>
      <c r="R3316" s="13" t="str">
        <f t="shared" si="359"/>
        <v>Quickstock</v>
      </c>
      <c r="S3316" s="35">
        <f t="shared" si="360"/>
        <v>18</v>
      </c>
      <c r="T3316" s="35">
        <f t="shared" si="361"/>
        <v>60</v>
      </c>
      <c r="U3316" s="14">
        <f t="shared" si="362"/>
        <v>12949.62</v>
      </c>
      <c r="V3316" s="14">
        <f t="shared" si="363"/>
        <v>233093.16</v>
      </c>
      <c r="W3316" s="13" t="str">
        <v>Low Stock</v>
      </c>
      <c r="X3316" s="13" t="str">
        <v>Yes</v>
      </c>
      <c r="Y3316" s="13">
        <v>1</v>
      </c>
    </row>
    <row r="3317" spans="1:25" x14ac:dyDescent="0.3">
      <c r="A3317" s="31" t="s">
        <v>6512</v>
      </c>
      <c r="B3317" s="31" t="s">
        <v>161</v>
      </c>
      <c r="C3317" s="31" t="s">
        <v>44</v>
      </c>
      <c r="D3317" s="31" t="s">
        <v>24</v>
      </c>
      <c r="E3317" s="31">
        <v>162</v>
      </c>
      <c r="F3317" s="13"/>
      <c r="G3317" s="31">
        <v>14896.11</v>
      </c>
      <c r="H3317" s="31">
        <v>2413169.8199999998</v>
      </c>
      <c r="I3317" s="32">
        <v>45748</v>
      </c>
      <c r="J3317" s="32">
        <v>45920</v>
      </c>
      <c r="K3317" s="31" t="s">
        <v>57</v>
      </c>
      <c r="L3317" s="33" t="s">
        <v>30</v>
      </c>
      <c r="M3317" s="13" t="str">
        <f>PROPER(TRIM(SUBSTITUTE(B3317,"###"," ")))</f>
        <v>Name X</v>
      </c>
      <c r="N3317" s="13" t="str">
        <f>PROPER(TRIM(SUBSTITUTE(C3317,"###"," ")))</f>
        <v>Groceries</v>
      </c>
      <c r="O3317" s="13" t="str">
        <f>PROPER(TRIM(SUBSTITUTE(D3317,"###"," ")))</f>
        <v>Omni Suppliers</v>
      </c>
      <c r="P3317" s="13" t="str">
        <f t="shared" si="357"/>
        <v>Name X</v>
      </c>
      <c r="Q3317" s="34" t="str">
        <f t="shared" si="358"/>
        <v>Groceries</v>
      </c>
      <c r="R3317" s="13" t="str">
        <f t="shared" si="359"/>
        <v>Omni Suppliers</v>
      </c>
      <c r="S3317" s="35">
        <f t="shared" si="360"/>
        <v>162</v>
      </c>
      <c r="T3317" s="35">
        <f t="shared" si="361"/>
        <v>0</v>
      </c>
      <c r="U3317" s="14">
        <f t="shared" si="362"/>
        <v>14896.11</v>
      </c>
      <c r="V3317" s="14">
        <f t="shared" si="363"/>
        <v>2413169.8200000003</v>
      </c>
      <c r="W3317" s="13" t="str">
        <v>In Stock</v>
      </c>
      <c r="X3317" s="13" t="str">
        <v>No</v>
      </c>
      <c r="Y3317" s="13">
        <v>0</v>
      </c>
    </row>
    <row r="3318" spans="1:25" x14ac:dyDescent="0.3">
      <c r="A3318" s="31" t="s">
        <v>6513</v>
      </c>
      <c r="B3318" s="31" t="s">
        <v>6514</v>
      </c>
      <c r="C3318" s="31" t="s">
        <v>28</v>
      </c>
      <c r="D3318" s="31" t="s">
        <v>15</v>
      </c>
      <c r="E3318" s="31">
        <v>114</v>
      </c>
      <c r="F3318" s="13"/>
      <c r="G3318" s="31">
        <v>7927.59</v>
      </c>
      <c r="H3318" s="31">
        <v>903745.26</v>
      </c>
      <c r="I3318" s="32">
        <v>45707</v>
      </c>
      <c r="J3318" s="32">
        <v>45894</v>
      </c>
      <c r="K3318" s="13"/>
      <c r="L3318" s="33" t="s">
        <v>33</v>
      </c>
      <c r="M3318" s="13" t="str">
        <f>PROPER(TRIM(SUBSTITUTE(B3318,"###"," ")))</f>
        <v>Compare Lite</v>
      </c>
      <c r="N3318" s="13" t="str">
        <f>PROPER(TRIM(SUBSTITUTE(C3318,"###"," ")))</f>
        <v>Furniture</v>
      </c>
      <c r="O3318" s="13" t="str">
        <f>PROPER(TRIM(SUBSTITUTE(D3318,"###"," ")))</f>
        <v>Global Traders</v>
      </c>
      <c r="P3318" s="13" t="str">
        <f t="shared" si="357"/>
        <v>Compare Lite</v>
      </c>
      <c r="Q3318" s="34" t="str">
        <f t="shared" si="358"/>
        <v>Furniture</v>
      </c>
      <c r="R3318" s="13" t="str">
        <f t="shared" si="359"/>
        <v>Global Traders</v>
      </c>
      <c r="S3318" s="35">
        <f t="shared" si="360"/>
        <v>114</v>
      </c>
      <c r="T3318" s="35">
        <f t="shared" si="361"/>
        <v>0</v>
      </c>
      <c r="U3318" s="14">
        <f t="shared" si="362"/>
        <v>7927.59</v>
      </c>
      <c r="V3318" s="14">
        <f t="shared" si="363"/>
        <v>903745.26</v>
      </c>
      <c r="W3318" s="13" t="str">
        <v>In Stock</v>
      </c>
      <c r="X3318" s="13" t="str">
        <v>No</v>
      </c>
      <c r="Y3318" s="13">
        <v>0</v>
      </c>
    </row>
    <row r="3319" spans="1:25" x14ac:dyDescent="0.3">
      <c r="A3319" s="31" t="s">
        <v>6515</v>
      </c>
      <c r="B3319" s="31" t="s">
        <v>6516</v>
      </c>
      <c r="C3319" s="31" t="s">
        <v>40</v>
      </c>
      <c r="D3319" s="31" t="s">
        <v>24</v>
      </c>
      <c r="E3319" s="31">
        <v>60</v>
      </c>
      <c r="F3319" s="31">
        <v>97</v>
      </c>
      <c r="G3319" s="31">
        <v>4044.41</v>
      </c>
      <c r="H3319" s="31">
        <v>242664.6</v>
      </c>
      <c r="I3319" s="32">
        <v>45712</v>
      </c>
      <c r="J3319" s="32">
        <v>45927</v>
      </c>
      <c r="K3319" s="13"/>
      <c r="L3319" s="33" t="s">
        <v>30</v>
      </c>
      <c r="M3319" s="13" t="str">
        <f>PROPER(TRIM(SUBSTITUTE(B3319,"###"," ")))</f>
        <v>Certainly Lite</v>
      </c>
      <c r="N3319" s="13" t="str">
        <f>PROPER(TRIM(SUBSTITUTE(C3319,"###"," ")))</f>
        <v>Electronics</v>
      </c>
      <c r="O3319" s="13" t="str">
        <f>PROPER(TRIM(SUBSTITUTE(D3319,"###"," ")))</f>
        <v>Omni Suppliers</v>
      </c>
      <c r="P3319" s="13" t="str">
        <f t="shared" si="357"/>
        <v>Certainly Lite</v>
      </c>
      <c r="Q3319" s="34" t="str">
        <f t="shared" si="358"/>
        <v>Electronics</v>
      </c>
      <c r="R3319" s="13" t="str">
        <f t="shared" si="359"/>
        <v>Omni Suppliers</v>
      </c>
      <c r="S3319" s="35">
        <f t="shared" si="360"/>
        <v>60</v>
      </c>
      <c r="T3319" s="35">
        <f t="shared" si="361"/>
        <v>97</v>
      </c>
      <c r="U3319" s="14">
        <f t="shared" si="362"/>
        <v>4044.41</v>
      </c>
      <c r="V3319" s="14">
        <f t="shared" si="363"/>
        <v>242664.59999999998</v>
      </c>
      <c r="W3319" s="13" t="str">
        <v>Low Stock</v>
      </c>
      <c r="X3319" s="13" t="str">
        <v>Yes</v>
      </c>
      <c r="Y3319" s="13">
        <v>1</v>
      </c>
    </row>
    <row r="3320" spans="1:25" x14ac:dyDescent="0.3">
      <c r="A3320" s="31" t="s">
        <v>6517</v>
      </c>
      <c r="B3320" s="31" t="s">
        <v>6518</v>
      </c>
      <c r="C3320" s="31" t="s">
        <v>14</v>
      </c>
      <c r="D3320" s="31" t="s">
        <v>24</v>
      </c>
      <c r="E3320" s="31">
        <v>134</v>
      </c>
      <c r="F3320" s="31">
        <v>26</v>
      </c>
      <c r="G3320" s="31">
        <v>5712.73</v>
      </c>
      <c r="H3320" s="31">
        <v>765505.82</v>
      </c>
      <c r="I3320" s="32">
        <v>45771</v>
      </c>
      <c r="J3320" s="32">
        <v>45887</v>
      </c>
      <c r="K3320" s="31" t="s">
        <v>25</v>
      </c>
      <c r="L3320" s="33" t="s">
        <v>17</v>
      </c>
      <c r="M3320" s="13" t="str">
        <f>PROPER(TRIM(SUBSTITUTE(B3320,"###"," ")))</f>
        <v>Send Max</v>
      </c>
      <c r="N3320" s="13" t="str">
        <f>PROPER(TRIM(SUBSTITUTE(C3320,"###"," ")))</f>
        <v>Clothing</v>
      </c>
      <c r="O3320" s="13" t="str">
        <f>PROPER(TRIM(SUBSTITUTE(D3320,"###"," ")))</f>
        <v>Omni Suppliers</v>
      </c>
      <c r="P3320" s="13" t="str">
        <f t="shared" si="357"/>
        <v>Send Max</v>
      </c>
      <c r="Q3320" s="34" t="str">
        <f t="shared" si="358"/>
        <v>Clothing</v>
      </c>
      <c r="R3320" s="13" t="str">
        <f t="shared" si="359"/>
        <v>Omni Suppliers</v>
      </c>
      <c r="S3320" s="35">
        <f t="shared" si="360"/>
        <v>134</v>
      </c>
      <c r="T3320" s="35">
        <f t="shared" si="361"/>
        <v>26</v>
      </c>
      <c r="U3320" s="14">
        <f t="shared" si="362"/>
        <v>5712.73</v>
      </c>
      <c r="V3320" s="14">
        <f t="shared" si="363"/>
        <v>765505.82</v>
      </c>
      <c r="W3320" s="13" t="str">
        <v>In Stock</v>
      </c>
      <c r="X3320" s="13" t="str">
        <v>No</v>
      </c>
      <c r="Y3320" s="13">
        <v>0</v>
      </c>
    </row>
    <row r="3321" spans="1:25" x14ac:dyDescent="0.3">
      <c r="A3321" s="31" t="s">
        <v>6519</v>
      </c>
      <c r="B3321" s="31" t="s">
        <v>6520</v>
      </c>
      <c r="C3321" s="31" t="s">
        <v>44</v>
      </c>
      <c r="D3321" s="31" t="s">
        <v>53</v>
      </c>
      <c r="E3321" s="31">
        <v>91</v>
      </c>
      <c r="F3321" s="31">
        <v>57</v>
      </c>
      <c r="G3321" s="31">
        <v>3827.49</v>
      </c>
      <c r="H3321" s="31">
        <v>348301.59</v>
      </c>
      <c r="I3321" s="32">
        <v>45693</v>
      </c>
      <c r="J3321" s="32">
        <v>45883</v>
      </c>
      <c r="K3321" s="31" t="s">
        <v>57</v>
      </c>
      <c r="L3321" s="33" t="s">
        <v>30</v>
      </c>
      <c r="M3321" s="13" t="str">
        <f>PROPER(TRIM(SUBSTITUTE(B3321,"###"," ")))</f>
        <v>Tax X</v>
      </c>
      <c r="N3321" s="13" t="str">
        <f>PROPER(TRIM(SUBSTITUTE(C3321,"###"," ")))</f>
        <v>Groceries</v>
      </c>
      <c r="O3321" s="13" t="str">
        <f>PROPER(TRIM(SUBSTITUTE(D3321,"###"," ")))</f>
        <v>Abc Pvt Ltd</v>
      </c>
      <c r="P3321" s="13" t="str">
        <f t="shared" si="357"/>
        <v>Tax X</v>
      </c>
      <c r="Q3321" s="34" t="str">
        <f t="shared" si="358"/>
        <v>Groceries</v>
      </c>
      <c r="R3321" s="13" t="str">
        <f t="shared" si="359"/>
        <v>Abc Pvt Ltd</v>
      </c>
      <c r="S3321" s="35">
        <f t="shared" si="360"/>
        <v>91</v>
      </c>
      <c r="T3321" s="35">
        <f t="shared" si="361"/>
        <v>57</v>
      </c>
      <c r="U3321" s="14">
        <f t="shared" si="362"/>
        <v>3827.49</v>
      </c>
      <c r="V3321" s="14">
        <f t="shared" si="363"/>
        <v>348301.58999999997</v>
      </c>
      <c r="W3321" s="13" t="str">
        <v>In Stock</v>
      </c>
      <c r="X3321" s="13" t="str">
        <v>No</v>
      </c>
      <c r="Y3321" s="13">
        <v>0</v>
      </c>
    </row>
    <row r="3322" spans="1:25" x14ac:dyDescent="0.3">
      <c r="A3322" s="31" t="s">
        <v>6521</v>
      </c>
      <c r="B3322" s="31" t="s">
        <v>6522</v>
      </c>
      <c r="C3322" s="31" t="s">
        <v>28</v>
      </c>
      <c r="D3322" s="31" t="s">
        <v>24</v>
      </c>
      <c r="E3322" s="31">
        <v>126</v>
      </c>
      <c r="F3322" s="31">
        <v>86</v>
      </c>
      <c r="G3322" s="31">
        <v>8515.5499999999993</v>
      </c>
      <c r="H3322" s="31">
        <v>1072959.3</v>
      </c>
      <c r="I3322" s="32">
        <v>45851</v>
      </c>
      <c r="J3322" s="32">
        <v>45902</v>
      </c>
      <c r="K3322" s="31" t="s">
        <v>16</v>
      </c>
      <c r="L3322" s="33" t="s">
        <v>21</v>
      </c>
      <c r="M3322" s="13" t="str">
        <f>PROPER(TRIM(SUBSTITUTE(B3322,"###"," ")))</f>
        <v>Together Mini</v>
      </c>
      <c r="N3322" s="13" t="str">
        <f>PROPER(TRIM(SUBSTITUTE(C3322,"###"," ")))</f>
        <v>Furniture</v>
      </c>
      <c r="O3322" s="13" t="str">
        <f>PROPER(TRIM(SUBSTITUTE(D3322,"###"," ")))</f>
        <v>Omni Suppliers</v>
      </c>
      <c r="P3322" s="13" t="str">
        <f t="shared" si="357"/>
        <v>Together Mini</v>
      </c>
      <c r="Q3322" s="34" t="str">
        <f t="shared" si="358"/>
        <v>Furniture</v>
      </c>
      <c r="R3322" s="13" t="str">
        <f t="shared" si="359"/>
        <v>Omni Suppliers</v>
      </c>
      <c r="S3322" s="35">
        <f t="shared" si="360"/>
        <v>126</v>
      </c>
      <c r="T3322" s="35">
        <f t="shared" si="361"/>
        <v>86</v>
      </c>
      <c r="U3322" s="14">
        <f t="shared" si="362"/>
        <v>8515.5499999999993</v>
      </c>
      <c r="V3322" s="14">
        <f t="shared" si="363"/>
        <v>1072959.2999999998</v>
      </c>
      <c r="W3322" s="13" t="str">
        <v>In Stock</v>
      </c>
      <c r="X3322" s="13" t="str">
        <v>No</v>
      </c>
      <c r="Y3322" s="13">
        <v>0</v>
      </c>
    </row>
    <row r="3323" spans="1:25" x14ac:dyDescent="0.3">
      <c r="A3323" s="31" t="s">
        <v>6523</v>
      </c>
      <c r="B3323" s="31" t="s">
        <v>893</v>
      </c>
      <c r="C3323" s="31" t="s">
        <v>28</v>
      </c>
      <c r="D3323" s="31" t="s">
        <v>45</v>
      </c>
      <c r="E3323" s="31">
        <v>88</v>
      </c>
      <c r="F3323" s="31">
        <v>29</v>
      </c>
      <c r="G3323" s="31">
        <v>5775.71</v>
      </c>
      <c r="H3323" s="31">
        <v>508262.48</v>
      </c>
      <c r="I3323" s="32">
        <v>45792</v>
      </c>
      <c r="J3323" s="32">
        <v>45878</v>
      </c>
      <c r="K3323" s="31" t="s">
        <v>57</v>
      </c>
      <c r="L3323" s="33" t="s">
        <v>17</v>
      </c>
      <c r="M3323" s="13" t="str">
        <f>PROPER(TRIM(SUBSTITUTE(B3323,"###"," ")))</f>
        <v>Plan Mini</v>
      </c>
      <c r="N3323" s="13" t="str">
        <f>PROPER(TRIM(SUBSTITUTE(C3323,"###"," ")))</f>
        <v>Furniture</v>
      </c>
      <c r="O3323" s="13" t="str">
        <f>PROPER(TRIM(SUBSTITUTE(D3323,"###"," ")))</f>
        <v>Retailmart Inc</v>
      </c>
      <c r="P3323" s="13" t="str">
        <f t="shared" si="357"/>
        <v>Plan Mini</v>
      </c>
      <c r="Q3323" s="34" t="str">
        <f t="shared" si="358"/>
        <v>Furniture</v>
      </c>
      <c r="R3323" s="13" t="str">
        <f t="shared" si="359"/>
        <v>Retailmart Inc</v>
      </c>
      <c r="S3323" s="35">
        <f t="shared" si="360"/>
        <v>88</v>
      </c>
      <c r="T3323" s="35">
        <f t="shared" si="361"/>
        <v>29</v>
      </c>
      <c r="U3323" s="14">
        <f t="shared" si="362"/>
        <v>5775.71</v>
      </c>
      <c r="V3323" s="14">
        <f t="shared" si="363"/>
        <v>508262.48</v>
      </c>
      <c r="W3323" s="13" t="str">
        <v>In Stock</v>
      </c>
      <c r="X3323" s="13" t="str">
        <v>No</v>
      </c>
      <c r="Y3323" s="13">
        <v>0</v>
      </c>
    </row>
    <row r="3324" spans="1:25" x14ac:dyDescent="0.3">
      <c r="A3324" s="31" t="s">
        <v>6526</v>
      </c>
      <c r="B3324" s="31" t="s">
        <v>3663</v>
      </c>
      <c r="C3324" s="31" t="s">
        <v>28</v>
      </c>
      <c r="D3324" s="31" t="s">
        <v>15</v>
      </c>
      <c r="E3324" s="13"/>
      <c r="F3324" s="31">
        <v>40</v>
      </c>
      <c r="G3324" s="31">
        <v>18635.990000000002</v>
      </c>
      <c r="H3324" s="13"/>
      <c r="I3324" s="32">
        <v>45686</v>
      </c>
      <c r="J3324" s="32">
        <v>45864</v>
      </c>
      <c r="K3324" s="31" t="s">
        <v>29</v>
      </c>
      <c r="L3324" s="33" t="s">
        <v>17</v>
      </c>
      <c r="M3324" s="13" t="str">
        <f>PROPER(TRIM(SUBSTITUTE(B3324,"###"," ")))</f>
        <v>Trial Pro</v>
      </c>
      <c r="N3324" s="13" t="str">
        <f>PROPER(TRIM(SUBSTITUTE(C3324,"###"," ")))</f>
        <v>Furniture</v>
      </c>
      <c r="O3324" s="13" t="str">
        <f>PROPER(TRIM(SUBSTITUTE(D3324,"###"," ")))</f>
        <v>Global Traders</v>
      </c>
      <c r="P3324" s="13" t="str">
        <f t="shared" si="357"/>
        <v>Trial Pro</v>
      </c>
      <c r="Q3324" s="34" t="str">
        <f t="shared" si="358"/>
        <v>Furniture</v>
      </c>
      <c r="R3324" s="13" t="str">
        <f t="shared" si="359"/>
        <v>Global Traders</v>
      </c>
      <c r="S3324" s="35">
        <f t="shared" si="360"/>
        <v>0</v>
      </c>
      <c r="T3324" s="35">
        <f t="shared" si="361"/>
        <v>40</v>
      </c>
      <c r="U3324" s="14">
        <f t="shared" si="362"/>
        <v>18635.990000000002</v>
      </c>
      <c r="V3324" s="14">
        <f t="shared" si="363"/>
        <v>0</v>
      </c>
      <c r="W3324" s="13" t="str">
        <v>Out of Stock</v>
      </c>
      <c r="X3324" s="13" t="str">
        <v>Yes</v>
      </c>
      <c r="Y3324" s="13">
        <v>1</v>
      </c>
    </row>
    <row r="3325" spans="1:25" x14ac:dyDescent="0.3">
      <c r="A3325" s="31" t="s">
        <v>6528</v>
      </c>
      <c r="B3325" s="31" t="s">
        <v>6529</v>
      </c>
      <c r="C3325" s="31" t="s">
        <v>28</v>
      </c>
      <c r="D3325" s="31" t="s">
        <v>45</v>
      </c>
      <c r="E3325" s="31">
        <v>136</v>
      </c>
      <c r="F3325" s="31">
        <v>42</v>
      </c>
      <c r="G3325" s="31">
        <v>18888.11</v>
      </c>
      <c r="H3325" s="31">
        <v>2568782.96</v>
      </c>
      <c r="I3325" s="32">
        <v>45695</v>
      </c>
      <c r="J3325" s="32">
        <v>45927</v>
      </c>
      <c r="K3325" s="31" t="s">
        <v>57</v>
      </c>
      <c r="L3325" s="33" t="s">
        <v>17</v>
      </c>
      <c r="M3325" s="13" t="str">
        <f>PROPER(TRIM(SUBSTITUTE(B3325,"###"," ")))</f>
        <v>Those Plus</v>
      </c>
      <c r="N3325" s="13" t="str">
        <f>PROPER(TRIM(SUBSTITUTE(C3325,"###"," ")))</f>
        <v>Furniture</v>
      </c>
      <c r="O3325" s="13" t="str">
        <f>PROPER(TRIM(SUBSTITUTE(D3325,"###"," ")))</f>
        <v>Retailmart Inc</v>
      </c>
      <c r="P3325" s="13" t="str">
        <f t="shared" si="357"/>
        <v>Those Plus</v>
      </c>
      <c r="Q3325" s="34" t="str">
        <f t="shared" si="358"/>
        <v>Furniture</v>
      </c>
      <c r="R3325" s="13" t="str">
        <f t="shared" si="359"/>
        <v>Retailmart Inc</v>
      </c>
      <c r="S3325" s="35">
        <f t="shared" si="360"/>
        <v>136</v>
      </c>
      <c r="T3325" s="35">
        <f t="shared" si="361"/>
        <v>42</v>
      </c>
      <c r="U3325" s="14">
        <f t="shared" si="362"/>
        <v>18888.11</v>
      </c>
      <c r="V3325" s="14">
        <f t="shared" si="363"/>
        <v>2568782.96</v>
      </c>
      <c r="W3325" s="13" t="str">
        <v>In Stock</v>
      </c>
      <c r="X3325" s="13" t="str">
        <v>No</v>
      </c>
      <c r="Y3325" s="13">
        <v>0</v>
      </c>
    </row>
    <row r="3326" spans="1:25" x14ac:dyDescent="0.3">
      <c r="A3326" s="31" t="s">
        <v>6531</v>
      </c>
      <c r="B3326" s="31" t="s">
        <v>6532</v>
      </c>
      <c r="C3326" s="31" t="s">
        <v>20</v>
      </c>
      <c r="D3326" s="31" t="s">
        <v>53</v>
      </c>
      <c r="E3326" s="31">
        <v>68</v>
      </c>
      <c r="F3326" s="31">
        <v>24</v>
      </c>
      <c r="G3326" s="31">
        <v>7046.51</v>
      </c>
      <c r="H3326" s="31">
        <v>479162.68</v>
      </c>
      <c r="I3326" s="32">
        <v>45711</v>
      </c>
      <c r="J3326" s="32">
        <v>45890</v>
      </c>
      <c r="K3326" s="31" t="s">
        <v>57</v>
      </c>
      <c r="L3326" s="33" t="s">
        <v>58</v>
      </c>
      <c r="M3326" s="13" t="str">
        <f>PROPER(TRIM(SUBSTITUTE(B3326,"###"," ")))</f>
        <v>Child Lite</v>
      </c>
      <c r="N3326" s="13" t="str">
        <f>PROPER(TRIM(SUBSTITUTE(C3326,"###"," ")))</f>
        <v>Toys</v>
      </c>
      <c r="O3326" s="13" t="str">
        <f>PROPER(TRIM(SUBSTITUTE(D3326,"###"," ")))</f>
        <v>Abc Pvt Ltd</v>
      </c>
      <c r="P3326" s="13" t="str">
        <f t="shared" si="357"/>
        <v>Child Lite</v>
      </c>
      <c r="Q3326" s="34" t="str">
        <f t="shared" si="358"/>
        <v>Toys</v>
      </c>
      <c r="R3326" s="13" t="str">
        <f t="shared" si="359"/>
        <v>Abc Pvt Ltd</v>
      </c>
      <c r="S3326" s="35">
        <f t="shared" si="360"/>
        <v>68</v>
      </c>
      <c r="T3326" s="35">
        <f t="shared" si="361"/>
        <v>24</v>
      </c>
      <c r="U3326" s="14">
        <f t="shared" si="362"/>
        <v>7046.51</v>
      </c>
      <c r="V3326" s="14">
        <f t="shared" si="363"/>
        <v>479162.68</v>
      </c>
      <c r="W3326" s="13" t="str">
        <v>In Stock</v>
      </c>
      <c r="X3326" s="13" t="str">
        <v>No</v>
      </c>
      <c r="Y3326" s="13">
        <v>0</v>
      </c>
    </row>
    <row r="3327" spans="1:25" x14ac:dyDescent="0.3">
      <c r="A3327" s="31" t="s">
        <v>6533</v>
      </c>
      <c r="B3327" s="31" t="s">
        <v>6268</v>
      </c>
      <c r="C3327" s="31" t="s">
        <v>40</v>
      </c>
      <c r="D3327" s="31" t="s">
        <v>53</v>
      </c>
      <c r="E3327" s="31">
        <v>155</v>
      </c>
      <c r="F3327" s="31">
        <v>45</v>
      </c>
      <c r="G3327" s="31">
        <v>6994.51</v>
      </c>
      <c r="H3327" s="31">
        <v>1084149.05</v>
      </c>
      <c r="I3327" s="32">
        <v>45770</v>
      </c>
      <c r="J3327" s="32">
        <v>45875</v>
      </c>
      <c r="K3327" s="31" t="s">
        <v>25</v>
      </c>
      <c r="L3327" s="33" t="s">
        <v>21</v>
      </c>
      <c r="M3327" s="13" t="str">
        <f>PROPER(TRIM(SUBSTITUTE(B3327,"###"," ")))</f>
        <v>Career Lite</v>
      </c>
      <c r="N3327" s="13" t="str">
        <f>PROPER(TRIM(SUBSTITUTE(C3327,"###"," ")))</f>
        <v>Electronics</v>
      </c>
      <c r="O3327" s="13" t="str">
        <f>PROPER(TRIM(SUBSTITUTE(D3327,"###"," ")))</f>
        <v>Abc Pvt Ltd</v>
      </c>
      <c r="P3327" s="13" t="str">
        <f t="shared" si="357"/>
        <v>Career Lite</v>
      </c>
      <c r="Q3327" s="34" t="str">
        <f t="shared" si="358"/>
        <v>Electronics</v>
      </c>
      <c r="R3327" s="13" t="str">
        <f t="shared" si="359"/>
        <v>Abc Pvt Ltd</v>
      </c>
      <c r="S3327" s="35">
        <f t="shared" si="360"/>
        <v>155</v>
      </c>
      <c r="T3327" s="35">
        <f t="shared" si="361"/>
        <v>45</v>
      </c>
      <c r="U3327" s="14">
        <f t="shared" si="362"/>
        <v>6994.51</v>
      </c>
      <c r="V3327" s="14">
        <f t="shared" si="363"/>
        <v>1084149.05</v>
      </c>
      <c r="W3327" s="13" t="str">
        <v>In Stock</v>
      </c>
      <c r="X3327" s="13" t="str">
        <v>No</v>
      </c>
      <c r="Y3327" s="13">
        <v>0</v>
      </c>
    </row>
    <row r="3328" spans="1:25" x14ac:dyDescent="0.3">
      <c r="A3328" s="31" t="s">
        <v>6534</v>
      </c>
      <c r="B3328" s="31" t="s">
        <v>5318</v>
      </c>
      <c r="C3328" s="31" t="s">
        <v>44</v>
      </c>
      <c r="D3328" s="31" t="s">
        <v>41</v>
      </c>
      <c r="E3328" s="31">
        <v>112</v>
      </c>
      <c r="F3328" s="31">
        <v>49</v>
      </c>
      <c r="G3328" s="31">
        <v>1334.28</v>
      </c>
      <c r="H3328" s="31">
        <v>149439.35999999999</v>
      </c>
      <c r="I3328" s="32">
        <v>45817</v>
      </c>
      <c r="J3328" s="32">
        <v>45929</v>
      </c>
      <c r="K3328" s="31" t="s">
        <v>29</v>
      </c>
      <c r="L3328" s="33" t="s">
        <v>21</v>
      </c>
      <c r="M3328" s="13" t="str">
        <f>PROPER(TRIM(SUBSTITUTE(B3328,"###"," ")))</f>
        <v>Half Pro</v>
      </c>
      <c r="N3328" s="13" t="str">
        <f>PROPER(TRIM(SUBSTITUTE(C3328,"###"," ")))</f>
        <v>Groceries</v>
      </c>
      <c r="O3328" s="13" t="str">
        <f>PROPER(TRIM(SUBSTITUTE(D3328,"###"," ")))</f>
        <v>Quickstock</v>
      </c>
      <c r="P3328" s="13" t="str">
        <f t="shared" si="357"/>
        <v>Half Pro</v>
      </c>
      <c r="Q3328" s="34" t="str">
        <f t="shared" si="358"/>
        <v>Groceries</v>
      </c>
      <c r="R3328" s="13" t="str">
        <f t="shared" si="359"/>
        <v>Quickstock</v>
      </c>
      <c r="S3328" s="35">
        <f t="shared" si="360"/>
        <v>112</v>
      </c>
      <c r="T3328" s="35">
        <f t="shared" si="361"/>
        <v>49</v>
      </c>
      <c r="U3328" s="14">
        <f t="shared" si="362"/>
        <v>1334.28</v>
      </c>
      <c r="V3328" s="14">
        <f t="shared" si="363"/>
        <v>149439.35999999999</v>
      </c>
      <c r="W3328" s="13" t="str">
        <v>In Stock</v>
      </c>
      <c r="X3328" s="13" t="str">
        <v>No</v>
      </c>
      <c r="Y3328" s="13">
        <v>0</v>
      </c>
    </row>
    <row r="3329" spans="1:25" x14ac:dyDescent="0.3">
      <c r="A3329" s="31" t="s">
        <v>6536</v>
      </c>
      <c r="B3329" s="31" t="s">
        <v>6537</v>
      </c>
      <c r="C3329" s="31" t="s">
        <v>44</v>
      </c>
      <c r="D3329" s="31" t="s">
        <v>53</v>
      </c>
      <c r="E3329" s="31">
        <v>61</v>
      </c>
      <c r="F3329" s="31">
        <v>77</v>
      </c>
      <c r="G3329" s="31">
        <v>6453.41</v>
      </c>
      <c r="H3329" s="31">
        <v>393658.01</v>
      </c>
      <c r="I3329" s="32">
        <v>45747</v>
      </c>
      <c r="J3329" s="32">
        <v>45909</v>
      </c>
      <c r="K3329" s="31" t="s">
        <v>16</v>
      </c>
      <c r="L3329" s="33" t="s">
        <v>17</v>
      </c>
      <c r="M3329" s="13" t="str">
        <f>PROPER(TRIM(SUBSTITUTE(B3329,"###"," ")))</f>
        <v>Fact X</v>
      </c>
      <c r="N3329" s="13" t="str">
        <f>PROPER(TRIM(SUBSTITUTE(C3329,"###"," ")))</f>
        <v>Groceries</v>
      </c>
      <c r="O3329" s="13" t="str">
        <f>PROPER(TRIM(SUBSTITUTE(D3329,"###"," ")))</f>
        <v>Abc Pvt Ltd</v>
      </c>
      <c r="P3329" s="13" t="str">
        <f t="shared" si="357"/>
        <v>Fact X</v>
      </c>
      <c r="Q3329" s="34" t="str">
        <f t="shared" si="358"/>
        <v>Groceries</v>
      </c>
      <c r="R3329" s="13" t="str">
        <f t="shared" si="359"/>
        <v>Abc Pvt Ltd</v>
      </c>
      <c r="S3329" s="35">
        <f t="shared" si="360"/>
        <v>61</v>
      </c>
      <c r="T3329" s="35">
        <f t="shared" si="361"/>
        <v>77</v>
      </c>
      <c r="U3329" s="14">
        <f t="shared" si="362"/>
        <v>6453.41</v>
      </c>
      <c r="V3329" s="14">
        <f t="shared" si="363"/>
        <v>393658.01</v>
      </c>
      <c r="W3329" s="13" t="str">
        <v>Low Stock</v>
      </c>
      <c r="X3329" s="13" t="str">
        <v>Yes</v>
      </c>
      <c r="Y3329" s="13">
        <v>1</v>
      </c>
    </row>
    <row r="3330" spans="1:25" x14ac:dyDescent="0.3">
      <c r="A3330" s="31" t="s">
        <v>6539</v>
      </c>
      <c r="B3330" s="31" t="s">
        <v>1154</v>
      </c>
      <c r="C3330" s="31" t="s">
        <v>40</v>
      </c>
      <c r="D3330" s="31" t="s">
        <v>24</v>
      </c>
      <c r="E3330" s="31">
        <v>169</v>
      </c>
      <c r="F3330" s="31">
        <v>48</v>
      </c>
      <c r="G3330" s="31">
        <v>11060.43</v>
      </c>
      <c r="H3330" s="31">
        <v>1869212.67</v>
      </c>
      <c r="I3330" s="32">
        <v>45800</v>
      </c>
      <c r="J3330" s="32">
        <v>45905</v>
      </c>
      <c r="K3330" s="31" t="s">
        <v>16</v>
      </c>
      <c r="L3330" s="33" t="s">
        <v>21</v>
      </c>
      <c r="M3330" s="13" t="str">
        <f>PROPER(TRIM(SUBSTITUTE(B3330,"###"," ")))</f>
        <v>Position Plus</v>
      </c>
      <c r="N3330" s="13" t="str">
        <f>PROPER(TRIM(SUBSTITUTE(C3330,"###"," ")))</f>
        <v>Electronics</v>
      </c>
      <c r="O3330" s="13" t="str">
        <f>PROPER(TRIM(SUBSTITUTE(D3330,"###"," ")))</f>
        <v>Omni Suppliers</v>
      </c>
      <c r="P3330" s="13" t="str">
        <f t="shared" si="357"/>
        <v>Position Plus</v>
      </c>
      <c r="Q3330" s="34" t="str">
        <f t="shared" si="358"/>
        <v>Electronics</v>
      </c>
      <c r="R3330" s="13" t="str">
        <f t="shared" si="359"/>
        <v>Omni Suppliers</v>
      </c>
      <c r="S3330" s="35">
        <f t="shared" si="360"/>
        <v>169</v>
      </c>
      <c r="T3330" s="35">
        <f t="shared" si="361"/>
        <v>48</v>
      </c>
      <c r="U3330" s="14">
        <f t="shared" si="362"/>
        <v>11060.43</v>
      </c>
      <c r="V3330" s="14">
        <f t="shared" si="363"/>
        <v>1869212.6700000002</v>
      </c>
      <c r="W3330" s="13" t="str">
        <v>In Stock</v>
      </c>
      <c r="X3330" s="13" t="str">
        <v>No</v>
      </c>
      <c r="Y3330" s="13">
        <v>0</v>
      </c>
    </row>
    <row r="3331" spans="1:25" x14ac:dyDescent="0.3">
      <c r="A3331" s="31" t="s">
        <v>6540</v>
      </c>
      <c r="B3331" s="31" t="s">
        <v>6541</v>
      </c>
      <c r="C3331" s="31" t="s">
        <v>40</v>
      </c>
      <c r="D3331" s="31" t="s">
        <v>53</v>
      </c>
      <c r="E3331" s="31">
        <v>122</v>
      </c>
      <c r="F3331" s="31">
        <v>92</v>
      </c>
      <c r="G3331" s="31">
        <v>3834.44</v>
      </c>
      <c r="H3331" s="31">
        <v>467801.68</v>
      </c>
      <c r="I3331" s="32">
        <v>45700</v>
      </c>
      <c r="J3331" s="32">
        <v>45925</v>
      </c>
      <c r="K3331" s="31" t="s">
        <v>16</v>
      </c>
      <c r="L3331" s="33" t="s">
        <v>17</v>
      </c>
      <c r="M3331" s="13" t="str">
        <f>PROPER(TRIM(SUBSTITUTE(B3331,"###"," ")))</f>
        <v>Then Mini</v>
      </c>
      <c r="N3331" s="13" t="str">
        <f>PROPER(TRIM(SUBSTITUTE(C3331,"###"," ")))</f>
        <v>Electronics</v>
      </c>
      <c r="O3331" s="13" t="str">
        <f>PROPER(TRIM(SUBSTITUTE(D3331,"###"," ")))</f>
        <v>Abc Pvt Ltd</v>
      </c>
      <c r="P3331" s="13" t="str">
        <f t="shared" ref="P3331:P3394" si="364">IF(M3331="","Unknown",M3331)</f>
        <v>Then Mini</v>
      </c>
      <c r="Q3331" s="34" t="str">
        <f t="shared" ref="Q3331:Q3394" si="365">IF(N3331="","Unknown",N3331)</f>
        <v>Electronics</v>
      </c>
      <c r="R3331" s="13" t="str">
        <f t="shared" ref="R3331:R3394" si="366">IF(O3331="","Others",O3331)</f>
        <v>Abc Pvt Ltd</v>
      </c>
      <c r="S3331" s="35">
        <f t="shared" ref="S3331:S3394" si="367">VALUE(E3331)</f>
        <v>122</v>
      </c>
      <c r="T3331" s="35">
        <f t="shared" ref="T3331:T3394" si="368">VALUE(F3331)</f>
        <v>92</v>
      </c>
      <c r="U3331" s="14">
        <f t="shared" ref="U3331:U3394" si="369">VALUE(G3331)</f>
        <v>3834.44</v>
      </c>
      <c r="V3331" s="14">
        <f t="shared" ref="V3331:V3394" si="370">E3331*G3331</f>
        <v>467801.68</v>
      </c>
      <c r="W3331" s="13" t="str">
        <v>In Stock</v>
      </c>
      <c r="X3331" s="13" t="str">
        <v>No</v>
      </c>
      <c r="Y3331" s="13">
        <v>0</v>
      </c>
    </row>
    <row r="3332" spans="1:25" x14ac:dyDescent="0.3">
      <c r="A3332" s="31" t="s">
        <v>6543</v>
      </c>
      <c r="B3332" s="31" t="s">
        <v>6544</v>
      </c>
      <c r="C3332" s="31" t="s">
        <v>20</v>
      </c>
      <c r="D3332" s="31" t="s">
        <v>53</v>
      </c>
      <c r="E3332" s="31">
        <v>189</v>
      </c>
      <c r="F3332" s="31">
        <v>27</v>
      </c>
      <c r="G3332" s="31">
        <v>5343.76</v>
      </c>
      <c r="H3332" s="31">
        <v>1009970.64</v>
      </c>
      <c r="I3332" s="32">
        <v>45829</v>
      </c>
      <c r="J3332" s="32">
        <v>45896</v>
      </c>
      <c r="K3332" s="31" t="s">
        <v>25</v>
      </c>
      <c r="L3332" s="33" t="s">
        <v>21</v>
      </c>
      <c r="M3332" s="13" t="str">
        <f>PROPER(TRIM(SUBSTITUTE(B3332,"###"," ")))</f>
        <v>Change Mini</v>
      </c>
      <c r="N3332" s="13" t="str">
        <f>PROPER(TRIM(SUBSTITUTE(C3332,"###"," ")))</f>
        <v>Toys</v>
      </c>
      <c r="O3332" s="13" t="str">
        <f>PROPER(TRIM(SUBSTITUTE(D3332,"###"," ")))</f>
        <v>Abc Pvt Ltd</v>
      </c>
      <c r="P3332" s="13" t="str">
        <f t="shared" si="364"/>
        <v>Change Mini</v>
      </c>
      <c r="Q3332" s="34" t="str">
        <f t="shared" si="365"/>
        <v>Toys</v>
      </c>
      <c r="R3332" s="13" t="str">
        <f t="shared" si="366"/>
        <v>Abc Pvt Ltd</v>
      </c>
      <c r="S3332" s="35">
        <f t="shared" si="367"/>
        <v>189</v>
      </c>
      <c r="T3332" s="35">
        <f t="shared" si="368"/>
        <v>27</v>
      </c>
      <c r="U3332" s="14">
        <f t="shared" si="369"/>
        <v>5343.76</v>
      </c>
      <c r="V3332" s="14">
        <f t="shared" si="370"/>
        <v>1009970.64</v>
      </c>
      <c r="W3332" s="13" t="str">
        <v>In Stock</v>
      </c>
      <c r="X3332" s="13" t="str">
        <v>No</v>
      </c>
      <c r="Y3332" s="13">
        <v>0</v>
      </c>
    </row>
    <row r="3333" spans="1:25" x14ac:dyDescent="0.3">
      <c r="A3333" s="31" t="s">
        <v>6547</v>
      </c>
      <c r="B3333" s="31" t="s">
        <v>1035</v>
      </c>
      <c r="C3333" s="31" t="s">
        <v>44</v>
      </c>
      <c r="D3333" s="31" t="s">
        <v>45</v>
      </c>
      <c r="E3333" s="31">
        <v>117</v>
      </c>
      <c r="F3333" s="31">
        <v>69</v>
      </c>
      <c r="G3333" s="31">
        <v>17832.3</v>
      </c>
      <c r="H3333" s="31">
        <v>2086379.1</v>
      </c>
      <c r="I3333" s="32">
        <v>45750</v>
      </c>
      <c r="J3333" s="32">
        <v>45903</v>
      </c>
      <c r="K3333" s="31" t="s">
        <v>29</v>
      </c>
      <c r="L3333" s="33" t="s">
        <v>17</v>
      </c>
      <c r="M3333" s="13" t="str">
        <f>PROPER(TRIM(SUBSTITUTE(B3333,"###"," ")))</f>
        <v>Four Pro</v>
      </c>
      <c r="N3333" s="13" t="str">
        <f>PROPER(TRIM(SUBSTITUTE(C3333,"###"," ")))</f>
        <v>Groceries</v>
      </c>
      <c r="O3333" s="13" t="str">
        <f>PROPER(TRIM(SUBSTITUTE(D3333,"###"," ")))</f>
        <v>Retailmart Inc</v>
      </c>
      <c r="P3333" s="13" t="str">
        <f t="shared" si="364"/>
        <v>Four Pro</v>
      </c>
      <c r="Q3333" s="34" t="str">
        <f t="shared" si="365"/>
        <v>Groceries</v>
      </c>
      <c r="R3333" s="13" t="str">
        <f t="shared" si="366"/>
        <v>Retailmart Inc</v>
      </c>
      <c r="S3333" s="35">
        <f t="shared" si="367"/>
        <v>117</v>
      </c>
      <c r="T3333" s="35">
        <f t="shared" si="368"/>
        <v>69</v>
      </c>
      <c r="U3333" s="14">
        <f t="shared" si="369"/>
        <v>17832.3</v>
      </c>
      <c r="V3333" s="14">
        <f t="shared" si="370"/>
        <v>2086379.0999999999</v>
      </c>
      <c r="W3333" s="13" t="str">
        <v>In Stock</v>
      </c>
      <c r="X3333" s="13" t="str">
        <v>No</v>
      </c>
      <c r="Y3333" s="13">
        <v>0</v>
      </c>
    </row>
    <row r="3334" spans="1:25" x14ac:dyDescent="0.3">
      <c r="A3334" s="31" t="s">
        <v>6548</v>
      </c>
      <c r="B3334" s="31" t="s">
        <v>6549</v>
      </c>
      <c r="C3334" s="31" t="s">
        <v>44</v>
      </c>
      <c r="D3334" s="31" t="s">
        <v>45</v>
      </c>
      <c r="E3334" s="31">
        <v>115</v>
      </c>
      <c r="F3334" s="31">
        <v>26</v>
      </c>
      <c r="G3334" s="31">
        <v>15121.3</v>
      </c>
      <c r="H3334" s="31">
        <v>1738949.5</v>
      </c>
      <c r="I3334" s="32">
        <v>45840</v>
      </c>
      <c r="J3334" s="32">
        <v>45933</v>
      </c>
      <c r="K3334" s="31" t="s">
        <v>25</v>
      </c>
      <c r="L3334" s="33" t="s">
        <v>30</v>
      </c>
      <c r="M3334" s="13" t="str">
        <f>PROPER(TRIM(SUBSTITUTE(B3334,"###"," ")))</f>
        <v>Fall Max</v>
      </c>
      <c r="N3334" s="13" t="str">
        <f>PROPER(TRIM(SUBSTITUTE(C3334,"###"," ")))</f>
        <v>Groceries</v>
      </c>
      <c r="O3334" s="13" t="str">
        <f>PROPER(TRIM(SUBSTITUTE(D3334,"###"," ")))</f>
        <v>Retailmart Inc</v>
      </c>
      <c r="P3334" s="13" t="str">
        <f t="shared" si="364"/>
        <v>Fall Max</v>
      </c>
      <c r="Q3334" s="34" t="str">
        <f t="shared" si="365"/>
        <v>Groceries</v>
      </c>
      <c r="R3334" s="13" t="str">
        <f t="shared" si="366"/>
        <v>Retailmart Inc</v>
      </c>
      <c r="S3334" s="35">
        <f t="shared" si="367"/>
        <v>115</v>
      </c>
      <c r="T3334" s="35">
        <f t="shared" si="368"/>
        <v>26</v>
      </c>
      <c r="U3334" s="14">
        <f t="shared" si="369"/>
        <v>15121.3</v>
      </c>
      <c r="V3334" s="14">
        <f t="shared" si="370"/>
        <v>1738949.5</v>
      </c>
      <c r="W3334" s="13" t="str">
        <v>In Stock</v>
      </c>
      <c r="X3334" s="13" t="str">
        <v>No</v>
      </c>
      <c r="Y3334" s="13">
        <v>0</v>
      </c>
    </row>
    <row r="3335" spans="1:25" x14ac:dyDescent="0.3">
      <c r="A3335" s="31" t="s">
        <v>6551</v>
      </c>
      <c r="B3335" s="31" t="s">
        <v>1454</v>
      </c>
      <c r="C3335" s="31" t="s">
        <v>28</v>
      </c>
      <c r="D3335" s="31" t="s">
        <v>41</v>
      </c>
      <c r="E3335" s="31">
        <v>181</v>
      </c>
      <c r="F3335" s="31">
        <v>59</v>
      </c>
      <c r="G3335" s="31">
        <v>5541.39</v>
      </c>
      <c r="H3335" s="31">
        <v>1002991.59</v>
      </c>
      <c r="I3335" s="32">
        <v>45745</v>
      </c>
      <c r="J3335" s="32">
        <v>45919</v>
      </c>
      <c r="K3335" s="13"/>
      <c r="L3335" s="33" t="s">
        <v>17</v>
      </c>
      <c r="M3335" s="13" t="str">
        <f>PROPER(TRIM(SUBSTITUTE(B3335,"###"," ")))</f>
        <v>Wait Mini</v>
      </c>
      <c r="N3335" s="13" t="str">
        <f>PROPER(TRIM(SUBSTITUTE(C3335,"###"," ")))</f>
        <v>Furniture</v>
      </c>
      <c r="O3335" s="13" t="str">
        <f>PROPER(TRIM(SUBSTITUTE(D3335,"###"," ")))</f>
        <v>Quickstock</v>
      </c>
      <c r="P3335" s="13" t="str">
        <f t="shared" si="364"/>
        <v>Wait Mini</v>
      </c>
      <c r="Q3335" s="34" t="str">
        <f t="shared" si="365"/>
        <v>Furniture</v>
      </c>
      <c r="R3335" s="13" t="str">
        <f t="shared" si="366"/>
        <v>Quickstock</v>
      </c>
      <c r="S3335" s="35">
        <f t="shared" si="367"/>
        <v>181</v>
      </c>
      <c r="T3335" s="35">
        <f t="shared" si="368"/>
        <v>59</v>
      </c>
      <c r="U3335" s="14">
        <f t="shared" si="369"/>
        <v>5541.39</v>
      </c>
      <c r="V3335" s="14">
        <f t="shared" si="370"/>
        <v>1002991.5900000001</v>
      </c>
      <c r="W3335" s="13" t="str">
        <v>In Stock</v>
      </c>
      <c r="X3335" s="13" t="str">
        <v>No</v>
      </c>
      <c r="Y3335" s="13">
        <v>0</v>
      </c>
    </row>
    <row r="3336" spans="1:25" x14ac:dyDescent="0.3">
      <c r="A3336" s="31" t="s">
        <v>6552</v>
      </c>
      <c r="B3336" s="31" t="s">
        <v>6553</v>
      </c>
      <c r="C3336" s="31" t="s">
        <v>14</v>
      </c>
      <c r="D3336" s="31" t="s">
        <v>24</v>
      </c>
      <c r="E3336" s="31">
        <v>148</v>
      </c>
      <c r="F3336" s="31">
        <v>69</v>
      </c>
      <c r="G3336" s="31">
        <v>16119.2</v>
      </c>
      <c r="H3336" s="31">
        <v>2385641.6</v>
      </c>
      <c r="I3336" s="32">
        <v>45814</v>
      </c>
      <c r="J3336" s="32">
        <v>45927</v>
      </c>
      <c r="K3336" s="31" t="s">
        <v>25</v>
      </c>
      <c r="L3336" s="33" t="s">
        <v>33</v>
      </c>
      <c r="M3336" s="13" t="str">
        <f>PROPER(TRIM(SUBSTITUTE(B3336,"###"," ")))</f>
        <v>Become X</v>
      </c>
      <c r="N3336" s="13" t="str">
        <f>PROPER(TRIM(SUBSTITUTE(C3336,"###"," ")))</f>
        <v>Clothing</v>
      </c>
      <c r="O3336" s="13" t="str">
        <f>PROPER(TRIM(SUBSTITUTE(D3336,"###"," ")))</f>
        <v>Omni Suppliers</v>
      </c>
      <c r="P3336" s="13" t="str">
        <f t="shared" si="364"/>
        <v>Become X</v>
      </c>
      <c r="Q3336" s="34" t="str">
        <f t="shared" si="365"/>
        <v>Clothing</v>
      </c>
      <c r="R3336" s="13" t="str">
        <f t="shared" si="366"/>
        <v>Omni Suppliers</v>
      </c>
      <c r="S3336" s="35">
        <f t="shared" si="367"/>
        <v>148</v>
      </c>
      <c r="T3336" s="35">
        <f t="shared" si="368"/>
        <v>69</v>
      </c>
      <c r="U3336" s="14">
        <f t="shared" si="369"/>
        <v>16119.2</v>
      </c>
      <c r="V3336" s="14">
        <f t="shared" si="370"/>
        <v>2385641.6</v>
      </c>
      <c r="W3336" s="13" t="str">
        <v>In Stock</v>
      </c>
      <c r="X3336" s="13" t="str">
        <v>No</v>
      </c>
      <c r="Y3336" s="13">
        <v>0</v>
      </c>
    </row>
    <row r="3337" spans="1:25" x14ac:dyDescent="0.3">
      <c r="A3337" s="31" t="s">
        <v>6555</v>
      </c>
      <c r="B3337" s="31" t="s">
        <v>6556</v>
      </c>
      <c r="C3337" s="31" t="s">
        <v>40</v>
      </c>
      <c r="D3337" s="31" t="s">
        <v>45</v>
      </c>
      <c r="E3337" s="31">
        <v>156</v>
      </c>
      <c r="F3337" s="13"/>
      <c r="G3337" s="31">
        <v>5667.93</v>
      </c>
      <c r="H3337" s="31">
        <v>884197.08000000007</v>
      </c>
      <c r="I3337" s="32">
        <v>45851</v>
      </c>
      <c r="J3337" s="32">
        <v>45877</v>
      </c>
      <c r="K3337" s="31" t="s">
        <v>25</v>
      </c>
      <c r="L3337" s="33" t="s">
        <v>30</v>
      </c>
      <c r="M3337" s="13" t="str">
        <f>PROPER(TRIM(SUBSTITUTE(B3337,"###"," ")))</f>
        <v>Address Max</v>
      </c>
      <c r="N3337" s="13" t="str">
        <f>PROPER(TRIM(SUBSTITUTE(C3337,"###"," ")))</f>
        <v>Electronics</v>
      </c>
      <c r="O3337" s="13" t="str">
        <f>PROPER(TRIM(SUBSTITUTE(D3337,"###"," ")))</f>
        <v>Retailmart Inc</v>
      </c>
      <c r="P3337" s="13" t="str">
        <f t="shared" si="364"/>
        <v>Address Max</v>
      </c>
      <c r="Q3337" s="34" t="str">
        <f t="shared" si="365"/>
        <v>Electronics</v>
      </c>
      <c r="R3337" s="13" t="str">
        <f t="shared" si="366"/>
        <v>Retailmart Inc</v>
      </c>
      <c r="S3337" s="35">
        <f t="shared" si="367"/>
        <v>156</v>
      </c>
      <c r="T3337" s="35">
        <f t="shared" si="368"/>
        <v>0</v>
      </c>
      <c r="U3337" s="14">
        <f t="shared" si="369"/>
        <v>5667.93</v>
      </c>
      <c r="V3337" s="14">
        <f t="shared" si="370"/>
        <v>884197.08000000007</v>
      </c>
      <c r="W3337" s="13" t="str">
        <v>In Stock</v>
      </c>
      <c r="X3337" s="13" t="str">
        <v>No</v>
      </c>
      <c r="Y3337" s="13">
        <v>0</v>
      </c>
    </row>
    <row r="3338" spans="1:25" x14ac:dyDescent="0.3">
      <c r="A3338" s="31" t="s">
        <v>6557</v>
      </c>
      <c r="B3338" s="31" t="s">
        <v>6558</v>
      </c>
      <c r="C3338" s="31" t="s">
        <v>40</v>
      </c>
      <c r="D3338" s="31" t="s">
        <v>45</v>
      </c>
      <c r="E3338" s="31">
        <v>96</v>
      </c>
      <c r="F3338" s="31">
        <v>24</v>
      </c>
      <c r="G3338" s="31">
        <v>19134.18</v>
      </c>
      <c r="H3338" s="31">
        <v>1836881.28</v>
      </c>
      <c r="I3338" s="32">
        <v>45720</v>
      </c>
      <c r="J3338" s="32">
        <v>45889</v>
      </c>
      <c r="K3338" s="31" t="s">
        <v>25</v>
      </c>
      <c r="L3338" s="33" t="s">
        <v>30</v>
      </c>
      <c r="M3338" s="13" t="str">
        <f>PROPER(TRIM(SUBSTITUTE(B3338,"###"," ")))</f>
        <v>Police Lite</v>
      </c>
      <c r="N3338" s="13" t="str">
        <f>PROPER(TRIM(SUBSTITUTE(C3338,"###"," ")))</f>
        <v>Electronics</v>
      </c>
      <c r="O3338" s="13" t="str">
        <f>PROPER(TRIM(SUBSTITUTE(D3338,"###"," ")))</f>
        <v>Retailmart Inc</v>
      </c>
      <c r="P3338" s="13" t="str">
        <f t="shared" si="364"/>
        <v>Police Lite</v>
      </c>
      <c r="Q3338" s="34" t="str">
        <f t="shared" si="365"/>
        <v>Electronics</v>
      </c>
      <c r="R3338" s="13" t="str">
        <f t="shared" si="366"/>
        <v>Retailmart Inc</v>
      </c>
      <c r="S3338" s="35">
        <f t="shared" si="367"/>
        <v>96</v>
      </c>
      <c r="T3338" s="35">
        <f t="shared" si="368"/>
        <v>24</v>
      </c>
      <c r="U3338" s="14">
        <f t="shared" si="369"/>
        <v>19134.18</v>
      </c>
      <c r="V3338" s="14">
        <f t="shared" si="370"/>
        <v>1836881.28</v>
      </c>
      <c r="W3338" s="13" t="str">
        <v>In Stock</v>
      </c>
      <c r="X3338" s="13" t="str">
        <v>No</v>
      </c>
      <c r="Y3338" s="13">
        <v>0</v>
      </c>
    </row>
    <row r="3339" spans="1:25" x14ac:dyDescent="0.3">
      <c r="A3339" s="31" t="s">
        <v>6559</v>
      </c>
      <c r="B3339" s="31" t="s">
        <v>6560</v>
      </c>
      <c r="C3339" s="31" t="s">
        <v>28</v>
      </c>
      <c r="D3339" s="31" t="s">
        <v>53</v>
      </c>
      <c r="E3339" s="31">
        <v>49</v>
      </c>
      <c r="F3339" s="31">
        <v>59</v>
      </c>
      <c r="G3339" s="31">
        <v>13907.42</v>
      </c>
      <c r="H3339" s="31">
        <v>681463.58</v>
      </c>
      <c r="I3339" s="32">
        <v>45817</v>
      </c>
      <c r="J3339" s="32">
        <v>45866</v>
      </c>
      <c r="K3339" s="31" t="s">
        <v>46</v>
      </c>
      <c r="L3339" s="33" t="s">
        <v>58</v>
      </c>
      <c r="M3339" s="13" t="str">
        <f>PROPER(TRIM(SUBSTITUTE(B3339,"###"," ")))</f>
        <v>Report Pro</v>
      </c>
      <c r="N3339" s="13" t="str">
        <f>PROPER(TRIM(SUBSTITUTE(C3339,"###"," ")))</f>
        <v>Furniture</v>
      </c>
      <c r="O3339" s="13" t="str">
        <f>PROPER(TRIM(SUBSTITUTE(D3339,"###"," ")))</f>
        <v>Abc Pvt Ltd</v>
      </c>
      <c r="P3339" s="13" t="str">
        <f t="shared" si="364"/>
        <v>Report Pro</v>
      </c>
      <c r="Q3339" s="34" t="str">
        <f t="shared" si="365"/>
        <v>Furniture</v>
      </c>
      <c r="R3339" s="13" t="str">
        <f t="shared" si="366"/>
        <v>Abc Pvt Ltd</v>
      </c>
      <c r="S3339" s="35">
        <f t="shared" si="367"/>
        <v>49</v>
      </c>
      <c r="T3339" s="35">
        <f t="shared" si="368"/>
        <v>59</v>
      </c>
      <c r="U3339" s="14">
        <f t="shared" si="369"/>
        <v>13907.42</v>
      </c>
      <c r="V3339" s="14">
        <f t="shared" si="370"/>
        <v>681463.58</v>
      </c>
      <c r="W3339" s="13" t="str">
        <v>Low Stock</v>
      </c>
      <c r="X3339" s="13" t="str">
        <v>Yes</v>
      </c>
      <c r="Y3339" s="13">
        <v>1</v>
      </c>
    </row>
    <row r="3340" spans="1:25" x14ac:dyDescent="0.3">
      <c r="A3340" s="31" t="s">
        <v>6561</v>
      </c>
      <c r="B3340" s="31" t="s">
        <v>5477</v>
      </c>
      <c r="C3340" s="31" t="s">
        <v>28</v>
      </c>
      <c r="D3340" s="31" t="s">
        <v>24</v>
      </c>
      <c r="E3340" s="31">
        <v>11</v>
      </c>
      <c r="F3340" s="31">
        <v>32</v>
      </c>
      <c r="G3340" s="31">
        <v>19493.45</v>
      </c>
      <c r="H3340" s="31">
        <v>214427.95</v>
      </c>
      <c r="I3340" s="32">
        <v>45805</v>
      </c>
      <c r="J3340" s="32">
        <v>45937</v>
      </c>
      <c r="K3340" s="31" t="s">
        <v>57</v>
      </c>
      <c r="L3340" s="33" t="s">
        <v>33</v>
      </c>
      <c r="M3340" s="13" t="str">
        <f>PROPER(TRIM(SUBSTITUTE(B3340,"###"," ")))</f>
        <v>So Plus</v>
      </c>
      <c r="N3340" s="13" t="str">
        <f>PROPER(TRIM(SUBSTITUTE(C3340,"###"," ")))</f>
        <v>Furniture</v>
      </c>
      <c r="O3340" s="13" t="str">
        <f>PROPER(TRIM(SUBSTITUTE(D3340,"###"," ")))</f>
        <v>Omni Suppliers</v>
      </c>
      <c r="P3340" s="13" t="str">
        <f t="shared" si="364"/>
        <v>So Plus</v>
      </c>
      <c r="Q3340" s="34" t="str">
        <f t="shared" si="365"/>
        <v>Furniture</v>
      </c>
      <c r="R3340" s="13" t="str">
        <f t="shared" si="366"/>
        <v>Omni Suppliers</v>
      </c>
      <c r="S3340" s="35">
        <f t="shared" si="367"/>
        <v>11</v>
      </c>
      <c r="T3340" s="35">
        <f t="shared" si="368"/>
        <v>32</v>
      </c>
      <c r="U3340" s="14">
        <f t="shared" si="369"/>
        <v>19493.45</v>
      </c>
      <c r="V3340" s="14">
        <f t="shared" si="370"/>
        <v>214427.95</v>
      </c>
      <c r="W3340" s="13" t="str">
        <v>Low Stock</v>
      </c>
      <c r="X3340" s="13" t="str">
        <v>Yes</v>
      </c>
      <c r="Y3340" s="13">
        <v>1</v>
      </c>
    </row>
    <row r="3341" spans="1:25" x14ac:dyDescent="0.3">
      <c r="A3341" s="31" t="s">
        <v>6562</v>
      </c>
      <c r="B3341" s="31" t="s">
        <v>6563</v>
      </c>
      <c r="C3341" s="31" t="s">
        <v>14</v>
      </c>
      <c r="D3341" s="31" t="s">
        <v>53</v>
      </c>
      <c r="E3341" s="31">
        <v>8</v>
      </c>
      <c r="F3341" s="31">
        <v>21</v>
      </c>
      <c r="G3341" s="31">
        <v>14002.61</v>
      </c>
      <c r="H3341" s="31">
        <v>112020.88</v>
      </c>
      <c r="I3341" s="32">
        <v>45824</v>
      </c>
      <c r="J3341" s="32">
        <v>45918</v>
      </c>
      <c r="K3341" s="31" t="s">
        <v>46</v>
      </c>
      <c r="L3341" s="33" t="s">
        <v>58</v>
      </c>
      <c r="M3341" s="13" t="str">
        <f>PROPER(TRIM(SUBSTITUTE(B3341,"###"," ")))</f>
        <v>Bring Plus</v>
      </c>
      <c r="N3341" s="13" t="str">
        <f>PROPER(TRIM(SUBSTITUTE(C3341,"###"," ")))</f>
        <v>Clothing</v>
      </c>
      <c r="O3341" s="13" t="str">
        <f>PROPER(TRIM(SUBSTITUTE(D3341,"###"," ")))</f>
        <v>Abc Pvt Ltd</v>
      </c>
      <c r="P3341" s="13" t="str">
        <f t="shared" si="364"/>
        <v>Bring Plus</v>
      </c>
      <c r="Q3341" s="34" t="str">
        <f t="shared" si="365"/>
        <v>Clothing</v>
      </c>
      <c r="R3341" s="13" t="str">
        <f t="shared" si="366"/>
        <v>Abc Pvt Ltd</v>
      </c>
      <c r="S3341" s="35">
        <f t="shared" si="367"/>
        <v>8</v>
      </c>
      <c r="T3341" s="35">
        <f t="shared" si="368"/>
        <v>21</v>
      </c>
      <c r="U3341" s="14">
        <f t="shared" si="369"/>
        <v>14002.61</v>
      </c>
      <c r="V3341" s="14">
        <f t="shared" si="370"/>
        <v>112020.88</v>
      </c>
      <c r="W3341" s="13" t="str">
        <v>Low Stock</v>
      </c>
      <c r="X3341" s="13" t="str">
        <v>Yes</v>
      </c>
      <c r="Y3341" s="13">
        <v>1</v>
      </c>
    </row>
    <row r="3342" spans="1:25" x14ac:dyDescent="0.3">
      <c r="A3342" s="31" t="s">
        <v>6564</v>
      </c>
      <c r="B3342" s="31" t="s">
        <v>6565</v>
      </c>
      <c r="C3342" s="31" t="s">
        <v>40</v>
      </c>
      <c r="D3342" s="31" t="s">
        <v>41</v>
      </c>
      <c r="E3342" s="31">
        <v>1</v>
      </c>
      <c r="F3342" s="31">
        <v>87</v>
      </c>
      <c r="G3342" s="31">
        <v>3168.53</v>
      </c>
      <c r="H3342" s="31">
        <v>3168.53</v>
      </c>
      <c r="I3342" s="32">
        <v>45712</v>
      </c>
      <c r="J3342" s="32">
        <v>45861</v>
      </c>
      <c r="K3342" s="31" t="s">
        <v>29</v>
      </c>
      <c r="L3342" s="33" t="s">
        <v>30</v>
      </c>
      <c r="M3342" s="13" t="str">
        <f>PROPER(TRIM(SUBSTITUTE(B3342,"###"," ")))</f>
        <v>Science Max</v>
      </c>
      <c r="N3342" s="13" t="str">
        <f>PROPER(TRIM(SUBSTITUTE(C3342,"###"," ")))</f>
        <v>Electronics</v>
      </c>
      <c r="O3342" s="13" t="str">
        <f>PROPER(TRIM(SUBSTITUTE(D3342,"###"," ")))</f>
        <v>Quickstock</v>
      </c>
      <c r="P3342" s="13" t="str">
        <f t="shared" si="364"/>
        <v>Science Max</v>
      </c>
      <c r="Q3342" s="34" t="str">
        <f t="shared" si="365"/>
        <v>Electronics</v>
      </c>
      <c r="R3342" s="13" t="str">
        <f t="shared" si="366"/>
        <v>Quickstock</v>
      </c>
      <c r="S3342" s="35">
        <f t="shared" si="367"/>
        <v>1</v>
      </c>
      <c r="T3342" s="35">
        <f t="shared" si="368"/>
        <v>87</v>
      </c>
      <c r="U3342" s="14">
        <f t="shared" si="369"/>
        <v>3168.53</v>
      </c>
      <c r="V3342" s="14">
        <f t="shared" si="370"/>
        <v>3168.53</v>
      </c>
      <c r="W3342" s="13" t="str">
        <v>Low Stock</v>
      </c>
      <c r="X3342" s="13" t="str">
        <v>Yes</v>
      </c>
      <c r="Y3342" s="13">
        <v>1</v>
      </c>
    </row>
    <row r="3343" spans="1:25" x14ac:dyDescent="0.3">
      <c r="A3343" s="31" t="s">
        <v>6566</v>
      </c>
      <c r="B3343" s="31" t="s">
        <v>3031</v>
      </c>
      <c r="C3343" s="31" t="s">
        <v>14</v>
      </c>
      <c r="D3343" s="31" t="s">
        <v>45</v>
      </c>
      <c r="E3343" s="31">
        <v>130</v>
      </c>
      <c r="F3343" s="31">
        <v>87</v>
      </c>
      <c r="G3343" s="31">
        <v>5969.29</v>
      </c>
      <c r="H3343" s="31">
        <v>776007.7</v>
      </c>
      <c r="I3343" s="32">
        <v>45815</v>
      </c>
      <c r="J3343" s="32">
        <v>45899</v>
      </c>
      <c r="K3343" s="31" t="s">
        <v>57</v>
      </c>
      <c r="L3343" s="33" t="s">
        <v>58</v>
      </c>
      <c r="M3343" s="13" t="str">
        <f>PROPER(TRIM(SUBSTITUTE(B3343,"###"," ")))</f>
        <v>Positive Plus</v>
      </c>
      <c r="N3343" s="13" t="str">
        <f>PROPER(TRIM(SUBSTITUTE(C3343,"###"," ")))</f>
        <v>Clothing</v>
      </c>
      <c r="O3343" s="13" t="str">
        <f>PROPER(TRIM(SUBSTITUTE(D3343,"###"," ")))</f>
        <v>Retailmart Inc</v>
      </c>
      <c r="P3343" s="13" t="str">
        <f t="shared" si="364"/>
        <v>Positive Plus</v>
      </c>
      <c r="Q3343" s="34" t="str">
        <f t="shared" si="365"/>
        <v>Clothing</v>
      </c>
      <c r="R3343" s="13" t="str">
        <f t="shared" si="366"/>
        <v>Retailmart Inc</v>
      </c>
      <c r="S3343" s="35">
        <f t="shared" si="367"/>
        <v>130</v>
      </c>
      <c r="T3343" s="35">
        <f t="shared" si="368"/>
        <v>87</v>
      </c>
      <c r="U3343" s="14">
        <f t="shared" si="369"/>
        <v>5969.29</v>
      </c>
      <c r="V3343" s="14">
        <f t="shared" si="370"/>
        <v>776007.7</v>
      </c>
      <c r="W3343" s="13" t="str">
        <v>In Stock</v>
      </c>
      <c r="X3343" s="13" t="str">
        <v>No</v>
      </c>
      <c r="Y3343" s="13">
        <v>0</v>
      </c>
    </row>
    <row r="3344" spans="1:25" x14ac:dyDescent="0.3">
      <c r="A3344" s="31" t="s">
        <v>6567</v>
      </c>
      <c r="B3344" s="31" t="s">
        <v>6568</v>
      </c>
      <c r="C3344" s="31" t="s">
        <v>44</v>
      </c>
      <c r="D3344" s="31" t="s">
        <v>53</v>
      </c>
      <c r="E3344" s="31">
        <v>130</v>
      </c>
      <c r="F3344" s="31">
        <v>29</v>
      </c>
      <c r="G3344" s="31">
        <v>16348.82</v>
      </c>
      <c r="H3344" s="31">
        <v>2125346.6</v>
      </c>
      <c r="I3344" s="32">
        <v>45805</v>
      </c>
      <c r="J3344" s="32">
        <v>45927</v>
      </c>
      <c r="K3344" s="31" t="s">
        <v>16</v>
      </c>
      <c r="L3344" s="33" t="s">
        <v>21</v>
      </c>
      <c r="M3344" s="13" t="str">
        <f>PROPER(TRIM(SUBSTITUTE(B3344,"###"," ")))</f>
        <v>Theory Plus</v>
      </c>
      <c r="N3344" s="13" t="str">
        <f>PROPER(TRIM(SUBSTITUTE(C3344,"###"," ")))</f>
        <v>Groceries</v>
      </c>
      <c r="O3344" s="13" t="str">
        <f>PROPER(TRIM(SUBSTITUTE(D3344,"###"," ")))</f>
        <v>Abc Pvt Ltd</v>
      </c>
      <c r="P3344" s="13" t="str">
        <f t="shared" si="364"/>
        <v>Theory Plus</v>
      </c>
      <c r="Q3344" s="34" t="str">
        <f t="shared" si="365"/>
        <v>Groceries</v>
      </c>
      <c r="R3344" s="13" t="str">
        <f t="shared" si="366"/>
        <v>Abc Pvt Ltd</v>
      </c>
      <c r="S3344" s="35">
        <f t="shared" si="367"/>
        <v>130</v>
      </c>
      <c r="T3344" s="35">
        <f t="shared" si="368"/>
        <v>29</v>
      </c>
      <c r="U3344" s="14">
        <f t="shared" si="369"/>
        <v>16348.82</v>
      </c>
      <c r="V3344" s="14">
        <f t="shared" si="370"/>
        <v>2125346.6</v>
      </c>
      <c r="W3344" s="13" t="str">
        <v>In Stock</v>
      </c>
      <c r="X3344" s="13" t="str">
        <v>No</v>
      </c>
      <c r="Y3344" s="13">
        <v>0</v>
      </c>
    </row>
    <row r="3345" spans="1:25" x14ac:dyDescent="0.3">
      <c r="A3345" s="31" t="s">
        <v>6569</v>
      </c>
      <c r="B3345" s="31" t="s">
        <v>6570</v>
      </c>
      <c r="C3345" s="31" t="s">
        <v>44</v>
      </c>
      <c r="D3345" s="31" t="s">
        <v>53</v>
      </c>
      <c r="E3345" s="31">
        <v>148</v>
      </c>
      <c r="F3345" s="31">
        <v>62</v>
      </c>
      <c r="G3345" s="31">
        <v>12074.46</v>
      </c>
      <c r="H3345" s="31">
        <v>1787020.08</v>
      </c>
      <c r="I3345" s="32">
        <v>45737</v>
      </c>
      <c r="J3345" s="32">
        <v>45890</v>
      </c>
      <c r="K3345" s="13"/>
      <c r="L3345" s="33" t="s">
        <v>30</v>
      </c>
      <c r="M3345" s="13" t="str">
        <f>PROPER(TRIM(SUBSTITUTE(B3345,"###"," ")))</f>
        <v>Alone Lite</v>
      </c>
      <c r="N3345" s="13" t="str">
        <f>PROPER(TRIM(SUBSTITUTE(C3345,"###"," ")))</f>
        <v>Groceries</v>
      </c>
      <c r="O3345" s="13" t="str">
        <f>PROPER(TRIM(SUBSTITUTE(D3345,"###"," ")))</f>
        <v>Abc Pvt Ltd</v>
      </c>
      <c r="P3345" s="13" t="str">
        <f t="shared" si="364"/>
        <v>Alone Lite</v>
      </c>
      <c r="Q3345" s="34" t="str">
        <f t="shared" si="365"/>
        <v>Groceries</v>
      </c>
      <c r="R3345" s="13" t="str">
        <f t="shared" si="366"/>
        <v>Abc Pvt Ltd</v>
      </c>
      <c r="S3345" s="35">
        <f t="shared" si="367"/>
        <v>148</v>
      </c>
      <c r="T3345" s="35">
        <f t="shared" si="368"/>
        <v>62</v>
      </c>
      <c r="U3345" s="14">
        <f t="shared" si="369"/>
        <v>12074.46</v>
      </c>
      <c r="V3345" s="14">
        <f t="shared" si="370"/>
        <v>1787020.0799999998</v>
      </c>
      <c r="W3345" s="13" t="str">
        <v>In Stock</v>
      </c>
      <c r="X3345" s="13" t="str">
        <v>No</v>
      </c>
      <c r="Y3345" s="13">
        <v>0</v>
      </c>
    </row>
    <row r="3346" spans="1:25" x14ac:dyDescent="0.3">
      <c r="A3346" s="31" t="s">
        <v>6572</v>
      </c>
      <c r="B3346" s="31" t="s">
        <v>6573</v>
      </c>
      <c r="C3346" s="31" t="s">
        <v>40</v>
      </c>
      <c r="D3346" s="31" t="s">
        <v>45</v>
      </c>
      <c r="E3346" s="31">
        <v>65</v>
      </c>
      <c r="F3346" s="31">
        <v>52</v>
      </c>
      <c r="G3346" s="31">
        <v>13266.81</v>
      </c>
      <c r="H3346" s="31">
        <v>862342.65</v>
      </c>
      <c r="I3346" s="32">
        <v>45679</v>
      </c>
      <c r="J3346" s="32">
        <v>45889</v>
      </c>
      <c r="K3346" s="31" t="s">
        <v>29</v>
      </c>
      <c r="L3346" s="33" t="s">
        <v>17</v>
      </c>
      <c r="M3346" s="13" t="str">
        <f>PROPER(TRIM(SUBSTITUTE(B3346,"###"," ")))</f>
        <v>Present Lite</v>
      </c>
      <c r="N3346" s="13" t="str">
        <f>PROPER(TRIM(SUBSTITUTE(C3346,"###"," ")))</f>
        <v>Electronics</v>
      </c>
      <c r="O3346" s="13" t="str">
        <f>PROPER(TRIM(SUBSTITUTE(D3346,"###"," ")))</f>
        <v>Retailmart Inc</v>
      </c>
      <c r="P3346" s="13" t="str">
        <f t="shared" si="364"/>
        <v>Present Lite</v>
      </c>
      <c r="Q3346" s="34" t="str">
        <f t="shared" si="365"/>
        <v>Electronics</v>
      </c>
      <c r="R3346" s="13" t="str">
        <f t="shared" si="366"/>
        <v>Retailmart Inc</v>
      </c>
      <c r="S3346" s="35">
        <f t="shared" si="367"/>
        <v>65</v>
      </c>
      <c r="T3346" s="35">
        <f t="shared" si="368"/>
        <v>52</v>
      </c>
      <c r="U3346" s="14">
        <f t="shared" si="369"/>
        <v>13266.81</v>
      </c>
      <c r="V3346" s="14">
        <f t="shared" si="370"/>
        <v>862342.65</v>
      </c>
      <c r="W3346" s="13" t="str">
        <v>In Stock</v>
      </c>
      <c r="X3346" s="13" t="str">
        <v>No</v>
      </c>
      <c r="Y3346" s="13">
        <v>0</v>
      </c>
    </row>
    <row r="3347" spans="1:25" x14ac:dyDescent="0.3">
      <c r="A3347" s="31" t="s">
        <v>6574</v>
      </c>
      <c r="B3347" s="31" t="s">
        <v>6575</v>
      </c>
      <c r="C3347" s="31" t="s">
        <v>40</v>
      </c>
      <c r="D3347" s="31" t="s">
        <v>53</v>
      </c>
      <c r="E3347" s="31">
        <v>88</v>
      </c>
      <c r="F3347" s="31">
        <v>34</v>
      </c>
      <c r="G3347" s="31">
        <v>13155.02</v>
      </c>
      <c r="H3347" s="31">
        <v>1157641.76</v>
      </c>
      <c r="I3347" s="32">
        <v>45750</v>
      </c>
      <c r="J3347" s="32">
        <v>45922</v>
      </c>
      <c r="K3347" s="31" t="s">
        <v>29</v>
      </c>
      <c r="L3347" s="33" t="s">
        <v>30</v>
      </c>
      <c r="M3347" s="13" t="str">
        <f>PROPER(TRIM(SUBSTITUTE(B3347,"###"," ")))</f>
        <v>North Max</v>
      </c>
      <c r="N3347" s="13" t="str">
        <f>PROPER(TRIM(SUBSTITUTE(C3347,"###"," ")))</f>
        <v>Electronics</v>
      </c>
      <c r="O3347" s="13" t="str">
        <f>PROPER(TRIM(SUBSTITUTE(D3347,"###"," ")))</f>
        <v>Abc Pvt Ltd</v>
      </c>
      <c r="P3347" s="13" t="str">
        <f t="shared" si="364"/>
        <v>North Max</v>
      </c>
      <c r="Q3347" s="34" t="str">
        <f t="shared" si="365"/>
        <v>Electronics</v>
      </c>
      <c r="R3347" s="13" t="str">
        <f t="shared" si="366"/>
        <v>Abc Pvt Ltd</v>
      </c>
      <c r="S3347" s="35">
        <f t="shared" si="367"/>
        <v>88</v>
      </c>
      <c r="T3347" s="35">
        <f t="shared" si="368"/>
        <v>34</v>
      </c>
      <c r="U3347" s="14">
        <f t="shared" si="369"/>
        <v>13155.02</v>
      </c>
      <c r="V3347" s="14">
        <f t="shared" si="370"/>
        <v>1157641.76</v>
      </c>
      <c r="W3347" s="13" t="str">
        <v>In Stock</v>
      </c>
      <c r="X3347" s="13" t="str">
        <v>No</v>
      </c>
      <c r="Y3347" s="13">
        <v>0</v>
      </c>
    </row>
    <row r="3348" spans="1:25" x14ac:dyDescent="0.3">
      <c r="A3348" s="31" t="s">
        <v>6577</v>
      </c>
      <c r="B3348" s="31" t="s">
        <v>6578</v>
      </c>
      <c r="C3348" s="31" t="s">
        <v>14</v>
      </c>
      <c r="D3348" s="31" t="s">
        <v>15</v>
      </c>
      <c r="E3348" s="31">
        <v>89</v>
      </c>
      <c r="F3348" s="31">
        <v>99</v>
      </c>
      <c r="G3348" s="31">
        <v>3072.08</v>
      </c>
      <c r="H3348" s="31">
        <v>273415.12</v>
      </c>
      <c r="I3348" s="32">
        <v>45727</v>
      </c>
      <c r="J3348" s="32">
        <v>45875</v>
      </c>
      <c r="K3348" s="31" t="s">
        <v>46</v>
      </c>
      <c r="L3348" s="33" t="s">
        <v>21</v>
      </c>
      <c r="M3348" s="13" t="str">
        <f>PROPER(TRIM(SUBSTITUTE(B3348,"###"," ")))</f>
        <v>Maybe Pro</v>
      </c>
      <c r="N3348" s="13" t="str">
        <f>PROPER(TRIM(SUBSTITUTE(C3348,"###"," ")))</f>
        <v>Clothing</v>
      </c>
      <c r="O3348" s="13" t="str">
        <f>PROPER(TRIM(SUBSTITUTE(D3348,"###"," ")))</f>
        <v>Global Traders</v>
      </c>
      <c r="P3348" s="13" t="str">
        <f t="shared" si="364"/>
        <v>Maybe Pro</v>
      </c>
      <c r="Q3348" s="34" t="str">
        <f t="shared" si="365"/>
        <v>Clothing</v>
      </c>
      <c r="R3348" s="13" t="str">
        <f t="shared" si="366"/>
        <v>Global Traders</v>
      </c>
      <c r="S3348" s="35">
        <f t="shared" si="367"/>
        <v>89</v>
      </c>
      <c r="T3348" s="35">
        <f t="shared" si="368"/>
        <v>99</v>
      </c>
      <c r="U3348" s="14">
        <f t="shared" si="369"/>
        <v>3072.08</v>
      </c>
      <c r="V3348" s="14">
        <f t="shared" si="370"/>
        <v>273415.12</v>
      </c>
      <c r="W3348" s="13" t="str">
        <v>Low Stock</v>
      </c>
      <c r="X3348" s="13" t="str">
        <v>Yes</v>
      </c>
      <c r="Y3348" s="13">
        <v>1</v>
      </c>
    </row>
    <row r="3349" spans="1:25" x14ac:dyDescent="0.3">
      <c r="A3349" s="31" t="s">
        <v>6579</v>
      </c>
      <c r="B3349" s="31" t="s">
        <v>5638</v>
      </c>
      <c r="C3349" s="31" t="s">
        <v>44</v>
      </c>
      <c r="D3349" s="31" t="s">
        <v>41</v>
      </c>
      <c r="E3349" s="31">
        <v>151</v>
      </c>
      <c r="F3349" s="31">
        <v>25</v>
      </c>
      <c r="G3349" s="31">
        <v>14651.49</v>
      </c>
      <c r="H3349" s="31">
        <v>2212374.9900000002</v>
      </c>
      <c r="I3349" s="32">
        <v>45753</v>
      </c>
      <c r="J3349" s="32">
        <v>45899</v>
      </c>
      <c r="K3349" s="31" t="s">
        <v>54</v>
      </c>
      <c r="L3349" s="33" t="s">
        <v>58</v>
      </c>
      <c r="M3349" s="13" t="str">
        <f>PROPER(TRIM(SUBSTITUTE(B3349,"###"," ")))</f>
        <v>Personal X</v>
      </c>
      <c r="N3349" s="13" t="str">
        <f>PROPER(TRIM(SUBSTITUTE(C3349,"###"," ")))</f>
        <v>Groceries</v>
      </c>
      <c r="O3349" s="13" t="str">
        <f>PROPER(TRIM(SUBSTITUTE(D3349,"###"," ")))</f>
        <v>Quickstock</v>
      </c>
      <c r="P3349" s="13" t="str">
        <f t="shared" si="364"/>
        <v>Personal X</v>
      </c>
      <c r="Q3349" s="34" t="str">
        <f t="shared" si="365"/>
        <v>Groceries</v>
      </c>
      <c r="R3349" s="13" t="str">
        <f t="shared" si="366"/>
        <v>Quickstock</v>
      </c>
      <c r="S3349" s="35">
        <f t="shared" si="367"/>
        <v>151</v>
      </c>
      <c r="T3349" s="35">
        <f t="shared" si="368"/>
        <v>25</v>
      </c>
      <c r="U3349" s="14">
        <f t="shared" si="369"/>
        <v>14651.49</v>
      </c>
      <c r="V3349" s="14">
        <f t="shared" si="370"/>
        <v>2212374.9899999998</v>
      </c>
      <c r="W3349" s="13" t="str">
        <v>In Stock</v>
      </c>
      <c r="X3349" s="13" t="str">
        <v>No</v>
      </c>
      <c r="Y3349" s="13">
        <v>0</v>
      </c>
    </row>
    <row r="3350" spans="1:25" x14ac:dyDescent="0.3">
      <c r="A3350" s="31" t="s">
        <v>6580</v>
      </c>
      <c r="B3350" s="31" t="s">
        <v>6581</v>
      </c>
      <c r="C3350" s="31" t="s">
        <v>14</v>
      </c>
      <c r="D3350" s="31" t="s">
        <v>15</v>
      </c>
      <c r="E3350" s="31">
        <v>100</v>
      </c>
      <c r="F3350" s="31">
        <v>60</v>
      </c>
      <c r="G3350" s="31">
        <v>10250.92</v>
      </c>
      <c r="H3350" s="31">
        <v>1025092</v>
      </c>
      <c r="I3350" s="32">
        <v>45773</v>
      </c>
      <c r="J3350" s="32">
        <v>45892</v>
      </c>
      <c r="K3350" s="31" t="s">
        <v>54</v>
      </c>
      <c r="L3350" s="33" t="s">
        <v>30</v>
      </c>
      <c r="M3350" s="13" t="str">
        <f>PROPER(TRIM(SUBSTITUTE(B3350,"###"," ")))</f>
        <v>Nor Pro</v>
      </c>
      <c r="N3350" s="13" t="str">
        <f>PROPER(TRIM(SUBSTITUTE(C3350,"###"," ")))</f>
        <v>Clothing</v>
      </c>
      <c r="O3350" s="13" t="str">
        <f>PROPER(TRIM(SUBSTITUTE(D3350,"###"," ")))</f>
        <v>Global Traders</v>
      </c>
      <c r="P3350" s="13" t="str">
        <f t="shared" si="364"/>
        <v>Nor Pro</v>
      </c>
      <c r="Q3350" s="34" t="str">
        <f t="shared" si="365"/>
        <v>Clothing</v>
      </c>
      <c r="R3350" s="13" t="str">
        <f t="shared" si="366"/>
        <v>Global Traders</v>
      </c>
      <c r="S3350" s="35">
        <f t="shared" si="367"/>
        <v>100</v>
      </c>
      <c r="T3350" s="35">
        <f t="shared" si="368"/>
        <v>60</v>
      </c>
      <c r="U3350" s="14">
        <f t="shared" si="369"/>
        <v>10250.92</v>
      </c>
      <c r="V3350" s="14">
        <f t="shared" si="370"/>
        <v>1025092</v>
      </c>
      <c r="W3350" s="13" t="str">
        <v>In Stock</v>
      </c>
      <c r="X3350" s="13" t="str">
        <v>No</v>
      </c>
      <c r="Y3350" s="13">
        <v>0</v>
      </c>
    </row>
    <row r="3351" spans="1:25" x14ac:dyDescent="0.3">
      <c r="A3351" s="31" t="s">
        <v>6582</v>
      </c>
      <c r="B3351" s="31" t="s">
        <v>6583</v>
      </c>
      <c r="C3351" s="31" t="s">
        <v>14</v>
      </c>
      <c r="D3351" s="31" t="s">
        <v>41</v>
      </c>
      <c r="E3351" s="31">
        <v>55</v>
      </c>
      <c r="F3351" s="31">
        <v>75</v>
      </c>
      <c r="G3351" s="31">
        <v>12805.85</v>
      </c>
      <c r="H3351" s="31">
        <v>704321.75</v>
      </c>
      <c r="I3351" s="32">
        <v>45743</v>
      </c>
      <c r="J3351" s="32">
        <v>45921</v>
      </c>
      <c r="K3351" s="31" t="s">
        <v>25</v>
      </c>
      <c r="L3351" s="33" t="s">
        <v>21</v>
      </c>
      <c r="M3351" s="13" t="str">
        <f>PROPER(TRIM(SUBSTITUTE(B3351,"###"," ")))</f>
        <v>Everybody Lite</v>
      </c>
      <c r="N3351" s="13" t="str">
        <f>PROPER(TRIM(SUBSTITUTE(C3351,"###"," ")))</f>
        <v>Clothing</v>
      </c>
      <c r="O3351" s="13" t="str">
        <f>PROPER(TRIM(SUBSTITUTE(D3351,"###"," ")))</f>
        <v>Quickstock</v>
      </c>
      <c r="P3351" s="13" t="str">
        <f t="shared" si="364"/>
        <v>Everybody Lite</v>
      </c>
      <c r="Q3351" s="34" t="str">
        <f t="shared" si="365"/>
        <v>Clothing</v>
      </c>
      <c r="R3351" s="13" t="str">
        <f t="shared" si="366"/>
        <v>Quickstock</v>
      </c>
      <c r="S3351" s="35">
        <f t="shared" si="367"/>
        <v>55</v>
      </c>
      <c r="T3351" s="35">
        <f t="shared" si="368"/>
        <v>75</v>
      </c>
      <c r="U3351" s="14">
        <f t="shared" si="369"/>
        <v>12805.85</v>
      </c>
      <c r="V3351" s="14">
        <f t="shared" si="370"/>
        <v>704321.75</v>
      </c>
      <c r="W3351" s="13" t="str">
        <v>Low Stock</v>
      </c>
      <c r="X3351" s="13" t="str">
        <v>Yes</v>
      </c>
      <c r="Y3351" s="13">
        <v>1</v>
      </c>
    </row>
    <row r="3352" spans="1:25" x14ac:dyDescent="0.3">
      <c r="A3352" s="31" t="s">
        <v>6585</v>
      </c>
      <c r="B3352" s="31" t="s">
        <v>6586</v>
      </c>
      <c r="C3352" s="31" t="s">
        <v>44</v>
      </c>
      <c r="D3352" s="31" t="s">
        <v>41</v>
      </c>
      <c r="E3352" s="31">
        <v>131</v>
      </c>
      <c r="F3352" s="31">
        <v>29</v>
      </c>
      <c r="G3352" s="31">
        <v>16658.169999999998</v>
      </c>
      <c r="H3352" s="31">
        <v>2182220.27</v>
      </c>
      <c r="I3352" s="32">
        <v>45766</v>
      </c>
      <c r="J3352" s="32">
        <v>45868</v>
      </c>
      <c r="K3352" s="31" t="s">
        <v>46</v>
      </c>
      <c r="L3352" s="33" t="s">
        <v>21</v>
      </c>
      <c r="M3352" s="13" t="str">
        <f>PROPER(TRIM(SUBSTITUTE(B3352,"###"," ")))</f>
        <v>Tonight Mini</v>
      </c>
      <c r="N3352" s="13" t="str">
        <f>PROPER(TRIM(SUBSTITUTE(C3352,"###"," ")))</f>
        <v>Groceries</v>
      </c>
      <c r="O3352" s="13" t="str">
        <f>PROPER(TRIM(SUBSTITUTE(D3352,"###"," ")))</f>
        <v>Quickstock</v>
      </c>
      <c r="P3352" s="13" t="str">
        <f t="shared" si="364"/>
        <v>Tonight Mini</v>
      </c>
      <c r="Q3352" s="34" t="str">
        <f t="shared" si="365"/>
        <v>Groceries</v>
      </c>
      <c r="R3352" s="13" t="str">
        <f t="shared" si="366"/>
        <v>Quickstock</v>
      </c>
      <c r="S3352" s="35">
        <f t="shared" si="367"/>
        <v>131</v>
      </c>
      <c r="T3352" s="35">
        <f t="shared" si="368"/>
        <v>29</v>
      </c>
      <c r="U3352" s="14">
        <f t="shared" si="369"/>
        <v>16658.169999999998</v>
      </c>
      <c r="V3352" s="14">
        <f t="shared" si="370"/>
        <v>2182220.2699999996</v>
      </c>
      <c r="W3352" s="13" t="str">
        <v>In Stock</v>
      </c>
      <c r="X3352" s="13" t="str">
        <v>No</v>
      </c>
      <c r="Y3352" s="13">
        <v>0</v>
      </c>
    </row>
    <row r="3353" spans="1:25" x14ac:dyDescent="0.3">
      <c r="A3353" s="31" t="s">
        <v>6589</v>
      </c>
      <c r="B3353" s="31" t="s">
        <v>3198</v>
      </c>
      <c r="C3353" s="31" t="s">
        <v>44</v>
      </c>
      <c r="D3353" s="31" t="s">
        <v>15</v>
      </c>
      <c r="E3353" s="31">
        <v>64</v>
      </c>
      <c r="F3353" s="31">
        <v>62</v>
      </c>
      <c r="G3353" s="31">
        <v>320.95</v>
      </c>
      <c r="H3353" s="31">
        <v>20540.8</v>
      </c>
      <c r="I3353" s="32">
        <v>45769</v>
      </c>
      <c r="J3353" s="32">
        <v>45871</v>
      </c>
      <c r="K3353" s="31" t="s">
        <v>54</v>
      </c>
      <c r="L3353" s="33" t="s">
        <v>30</v>
      </c>
      <c r="M3353" s="13" t="str">
        <f>PROPER(TRIM(SUBSTITUTE(B3353,"###"," ")))</f>
        <v>Sort X</v>
      </c>
      <c r="N3353" s="13" t="str">
        <f>PROPER(TRIM(SUBSTITUTE(C3353,"###"," ")))</f>
        <v>Groceries</v>
      </c>
      <c r="O3353" s="13" t="str">
        <f>PROPER(TRIM(SUBSTITUTE(D3353,"###"," ")))</f>
        <v>Global Traders</v>
      </c>
      <c r="P3353" s="13" t="str">
        <f t="shared" si="364"/>
        <v>Sort X</v>
      </c>
      <c r="Q3353" s="34" t="str">
        <f t="shared" si="365"/>
        <v>Groceries</v>
      </c>
      <c r="R3353" s="13" t="str">
        <f t="shared" si="366"/>
        <v>Global Traders</v>
      </c>
      <c r="S3353" s="35">
        <f t="shared" si="367"/>
        <v>64</v>
      </c>
      <c r="T3353" s="35">
        <f t="shared" si="368"/>
        <v>62</v>
      </c>
      <c r="U3353" s="14">
        <f t="shared" si="369"/>
        <v>320.95</v>
      </c>
      <c r="V3353" s="14">
        <f t="shared" si="370"/>
        <v>20540.8</v>
      </c>
      <c r="W3353" s="13" t="str">
        <v>In Stock</v>
      </c>
      <c r="X3353" s="13" t="str">
        <v>No</v>
      </c>
      <c r="Y3353" s="13">
        <v>0</v>
      </c>
    </row>
    <row r="3354" spans="1:25" x14ac:dyDescent="0.3">
      <c r="A3354" s="31" t="s">
        <v>6590</v>
      </c>
      <c r="B3354" s="31" t="s">
        <v>864</v>
      </c>
      <c r="C3354" s="31" t="s">
        <v>40</v>
      </c>
      <c r="D3354" s="31" t="s">
        <v>53</v>
      </c>
      <c r="E3354" s="31">
        <v>158</v>
      </c>
      <c r="F3354" s="31">
        <v>74</v>
      </c>
      <c r="G3354" s="31">
        <v>15566.28</v>
      </c>
      <c r="H3354" s="31">
        <v>2459472.2400000002</v>
      </c>
      <c r="I3354" s="32">
        <v>45779</v>
      </c>
      <c r="J3354" s="32">
        <v>45924</v>
      </c>
      <c r="K3354" s="13"/>
      <c r="L3354" s="33" t="s">
        <v>30</v>
      </c>
      <c r="M3354" s="13" t="str">
        <f>PROPER(TRIM(SUBSTITUTE(B3354,"###"," ")))</f>
        <v>Behavior Max</v>
      </c>
      <c r="N3354" s="13" t="str">
        <f>PROPER(TRIM(SUBSTITUTE(C3354,"###"," ")))</f>
        <v>Electronics</v>
      </c>
      <c r="O3354" s="13" t="str">
        <f>PROPER(TRIM(SUBSTITUTE(D3354,"###"," ")))</f>
        <v>Abc Pvt Ltd</v>
      </c>
      <c r="P3354" s="13" t="str">
        <f t="shared" si="364"/>
        <v>Behavior Max</v>
      </c>
      <c r="Q3354" s="34" t="str">
        <f t="shared" si="365"/>
        <v>Electronics</v>
      </c>
      <c r="R3354" s="13" t="str">
        <f t="shared" si="366"/>
        <v>Abc Pvt Ltd</v>
      </c>
      <c r="S3354" s="35">
        <f t="shared" si="367"/>
        <v>158</v>
      </c>
      <c r="T3354" s="35">
        <f t="shared" si="368"/>
        <v>74</v>
      </c>
      <c r="U3354" s="14">
        <f t="shared" si="369"/>
        <v>15566.28</v>
      </c>
      <c r="V3354" s="14">
        <f t="shared" si="370"/>
        <v>2459472.2400000002</v>
      </c>
      <c r="W3354" s="13" t="str">
        <v>In Stock</v>
      </c>
      <c r="X3354" s="13" t="str">
        <v>No</v>
      </c>
      <c r="Y3354" s="13">
        <v>0</v>
      </c>
    </row>
    <row r="3355" spans="1:25" x14ac:dyDescent="0.3">
      <c r="A3355" s="31" t="s">
        <v>6592</v>
      </c>
      <c r="B3355" s="31" t="s">
        <v>6593</v>
      </c>
      <c r="C3355" s="31" t="s">
        <v>44</v>
      </c>
      <c r="D3355" s="31" t="s">
        <v>45</v>
      </c>
      <c r="E3355" s="31">
        <v>183</v>
      </c>
      <c r="F3355" s="31">
        <v>26</v>
      </c>
      <c r="G3355" s="31">
        <v>5194.51</v>
      </c>
      <c r="H3355" s="31">
        <v>950595.33000000007</v>
      </c>
      <c r="I3355" s="32">
        <v>45808</v>
      </c>
      <c r="J3355" s="32">
        <v>45935</v>
      </c>
      <c r="K3355" s="31" t="s">
        <v>29</v>
      </c>
      <c r="L3355" s="33" t="s">
        <v>33</v>
      </c>
      <c r="M3355" s="13" t="str">
        <f>PROPER(TRIM(SUBSTITUTE(B3355,"###"," ")))</f>
        <v>Between Mini</v>
      </c>
      <c r="N3355" s="13" t="str">
        <f>PROPER(TRIM(SUBSTITUTE(C3355,"###"," ")))</f>
        <v>Groceries</v>
      </c>
      <c r="O3355" s="13" t="str">
        <f>PROPER(TRIM(SUBSTITUTE(D3355,"###"," ")))</f>
        <v>Retailmart Inc</v>
      </c>
      <c r="P3355" s="13" t="str">
        <f t="shared" si="364"/>
        <v>Between Mini</v>
      </c>
      <c r="Q3355" s="34" t="str">
        <f t="shared" si="365"/>
        <v>Groceries</v>
      </c>
      <c r="R3355" s="13" t="str">
        <f t="shared" si="366"/>
        <v>Retailmart Inc</v>
      </c>
      <c r="S3355" s="35">
        <f t="shared" si="367"/>
        <v>183</v>
      </c>
      <c r="T3355" s="35">
        <f t="shared" si="368"/>
        <v>26</v>
      </c>
      <c r="U3355" s="14">
        <f t="shared" si="369"/>
        <v>5194.51</v>
      </c>
      <c r="V3355" s="14">
        <f t="shared" si="370"/>
        <v>950595.33000000007</v>
      </c>
      <c r="W3355" s="13" t="str">
        <v>In Stock</v>
      </c>
      <c r="X3355" s="13" t="str">
        <v>No</v>
      </c>
      <c r="Y3355" s="13">
        <v>0</v>
      </c>
    </row>
    <row r="3356" spans="1:25" x14ac:dyDescent="0.3">
      <c r="A3356" s="31" t="s">
        <v>6594</v>
      </c>
      <c r="B3356" s="31" t="s">
        <v>6487</v>
      </c>
      <c r="C3356" s="31" t="s">
        <v>28</v>
      </c>
      <c r="D3356" s="31" t="s">
        <v>15</v>
      </c>
      <c r="E3356" s="31">
        <v>102</v>
      </c>
      <c r="F3356" s="31">
        <v>26</v>
      </c>
      <c r="G3356" s="31">
        <v>15864.37</v>
      </c>
      <c r="H3356" s="31">
        <v>1618165.74</v>
      </c>
      <c r="I3356" s="32">
        <v>45769</v>
      </c>
      <c r="J3356" s="32">
        <v>45915</v>
      </c>
      <c r="K3356" s="31" t="s">
        <v>16</v>
      </c>
      <c r="L3356" s="33" t="s">
        <v>33</v>
      </c>
      <c r="M3356" s="13" t="str">
        <f>PROPER(TRIM(SUBSTITUTE(B3356,"###"," ")))</f>
        <v>Seven X</v>
      </c>
      <c r="N3356" s="13" t="str">
        <f>PROPER(TRIM(SUBSTITUTE(C3356,"###"," ")))</f>
        <v>Furniture</v>
      </c>
      <c r="O3356" s="13" t="str">
        <f>PROPER(TRIM(SUBSTITUTE(D3356,"###"," ")))</f>
        <v>Global Traders</v>
      </c>
      <c r="P3356" s="13" t="str">
        <f t="shared" si="364"/>
        <v>Seven X</v>
      </c>
      <c r="Q3356" s="34" t="str">
        <f t="shared" si="365"/>
        <v>Furniture</v>
      </c>
      <c r="R3356" s="13" t="str">
        <f t="shared" si="366"/>
        <v>Global Traders</v>
      </c>
      <c r="S3356" s="35">
        <f t="shared" si="367"/>
        <v>102</v>
      </c>
      <c r="T3356" s="35">
        <f t="shared" si="368"/>
        <v>26</v>
      </c>
      <c r="U3356" s="14">
        <f t="shared" si="369"/>
        <v>15864.37</v>
      </c>
      <c r="V3356" s="14">
        <f t="shared" si="370"/>
        <v>1618165.74</v>
      </c>
      <c r="W3356" s="13" t="str">
        <v>In Stock</v>
      </c>
      <c r="X3356" s="13" t="str">
        <v>No</v>
      </c>
      <c r="Y3356" s="13">
        <v>0</v>
      </c>
    </row>
    <row r="3357" spans="1:25" x14ac:dyDescent="0.3">
      <c r="A3357" s="31" t="s">
        <v>6595</v>
      </c>
      <c r="B3357" s="31" t="s">
        <v>5254</v>
      </c>
      <c r="C3357" s="31" t="s">
        <v>44</v>
      </c>
      <c r="D3357" s="31" t="s">
        <v>45</v>
      </c>
      <c r="E3357" s="31">
        <v>166</v>
      </c>
      <c r="F3357" s="31">
        <v>55</v>
      </c>
      <c r="G3357" s="31">
        <v>5958.28</v>
      </c>
      <c r="H3357" s="31">
        <v>989074.48</v>
      </c>
      <c r="I3357" s="32">
        <v>45734</v>
      </c>
      <c r="J3357" s="32">
        <v>45871</v>
      </c>
      <c r="K3357" s="31" t="s">
        <v>29</v>
      </c>
      <c r="L3357" s="33" t="s">
        <v>21</v>
      </c>
      <c r="M3357" s="13" t="str">
        <f>PROPER(TRIM(SUBSTITUTE(B3357,"###"," ")))</f>
        <v>Stop Lite</v>
      </c>
      <c r="N3357" s="13" t="str">
        <f>PROPER(TRIM(SUBSTITUTE(C3357,"###"," ")))</f>
        <v>Groceries</v>
      </c>
      <c r="O3357" s="13" t="str">
        <f>PROPER(TRIM(SUBSTITUTE(D3357,"###"," ")))</f>
        <v>Retailmart Inc</v>
      </c>
      <c r="P3357" s="13" t="str">
        <f t="shared" si="364"/>
        <v>Stop Lite</v>
      </c>
      <c r="Q3357" s="34" t="str">
        <f t="shared" si="365"/>
        <v>Groceries</v>
      </c>
      <c r="R3357" s="13" t="str">
        <f t="shared" si="366"/>
        <v>Retailmart Inc</v>
      </c>
      <c r="S3357" s="35">
        <f t="shared" si="367"/>
        <v>166</v>
      </c>
      <c r="T3357" s="35">
        <f t="shared" si="368"/>
        <v>55</v>
      </c>
      <c r="U3357" s="14">
        <f t="shared" si="369"/>
        <v>5958.28</v>
      </c>
      <c r="V3357" s="14">
        <f t="shared" si="370"/>
        <v>989074.48</v>
      </c>
      <c r="W3357" s="13" t="str">
        <v>In Stock</v>
      </c>
      <c r="X3357" s="13" t="str">
        <v>No</v>
      </c>
      <c r="Y3357" s="13">
        <v>0</v>
      </c>
    </row>
    <row r="3358" spans="1:25" x14ac:dyDescent="0.3">
      <c r="A3358" s="31" t="s">
        <v>6596</v>
      </c>
      <c r="B3358" s="31" t="s">
        <v>5497</v>
      </c>
      <c r="C3358" s="31" t="s">
        <v>40</v>
      </c>
      <c r="D3358" s="31" t="s">
        <v>41</v>
      </c>
      <c r="E3358" s="13"/>
      <c r="F3358" s="31">
        <v>62</v>
      </c>
      <c r="G3358" s="31">
        <v>14182.4</v>
      </c>
      <c r="H3358" s="13"/>
      <c r="I3358" s="32">
        <v>45708</v>
      </c>
      <c r="J3358" s="32">
        <v>45935</v>
      </c>
      <c r="K3358" s="31" t="s">
        <v>57</v>
      </c>
      <c r="L3358" s="33" t="s">
        <v>17</v>
      </c>
      <c r="M3358" s="13" t="str">
        <f>PROPER(TRIM(SUBSTITUTE(B3358,"###"," ")))</f>
        <v>Strong Max</v>
      </c>
      <c r="N3358" s="13" t="str">
        <f>PROPER(TRIM(SUBSTITUTE(C3358,"###"," ")))</f>
        <v>Electronics</v>
      </c>
      <c r="O3358" s="13" t="str">
        <f>PROPER(TRIM(SUBSTITUTE(D3358,"###"," ")))</f>
        <v>Quickstock</v>
      </c>
      <c r="P3358" s="13" t="str">
        <f t="shared" si="364"/>
        <v>Strong Max</v>
      </c>
      <c r="Q3358" s="34" t="str">
        <f t="shared" si="365"/>
        <v>Electronics</v>
      </c>
      <c r="R3358" s="13" t="str">
        <f t="shared" si="366"/>
        <v>Quickstock</v>
      </c>
      <c r="S3358" s="35">
        <f t="shared" si="367"/>
        <v>0</v>
      </c>
      <c r="T3358" s="35">
        <f t="shared" si="368"/>
        <v>62</v>
      </c>
      <c r="U3358" s="14">
        <f t="shared" si="369"/>
        <v>14182.4</v>
      </c>
      <c r="V3358" s="14">
        <f t="shared" si="370"/>
        <v>0</v>
      </c>
      <c r="W3358" s="13" t="str">
        <v>Out of Stock</v>
      </c>
      <c r="X3358" s="13" t="str">
        <v>Yes</v>
      </c>
      <c r="Y3358" s="13">
        <v>1</v>
      </c>
    </row>
    <row r="3359" spans="1:25" x14ac:dyDescent="0.3">
      <c r="A3359" s="31" t="s">
        <v>6597</v>
      </c>
      <c r="B3359" s="31" t="s">
        <v>6598</v>
      </c>
      <c r="C3359" s="31" t="s">
        <v>20</v>
      </c>
      <c r="D3359" s="31" t="s">
        <v>45</v>
      </c>
      <c r="E3359" s="31">
        <v>98</v>
      </c>
      <c r="F3359" s="31">
        <v>95</v>
      </c>
      <c r="G3359" s="31">
        <v>3114.95</v>
      </c>
      <c r="H3359" s="31">
        <v>305265.09999999998</v>
      </c>
      <c r="I3359" s="32">
        <v>45776</v>
      </c>
      <c r="J3359" s="32">
        <v>45928</v>
      </c>
      <c r="K3359" s="31" t="s">
        <v>25</v>
      </c>
      <c r="L3359" s="33" t="s">
        <v>58</v>
      </c>
      <c r="M3359" s="13" t="str">
        <f>PROPER(TRIM(SUBSTITUTE(B3359,"###"," ")))</f>
        <v>Fund Mini</v>
      </c>
      <c r="N3359" s="13" t="str">
        <f>PROPER(TRIM(SUBSTITUTE(C3359,"###"," ")))</f>
        <v>Toys</v>
      </c>
      <c r="O3359" s="13" t="str">
        <f>PROPER(TRIM(SUBSTITUTE(D3359,"###"," ")))</f>
        <v>Retailmart Inc</v>
      </c>
      <c r="P3359" s="13" t="str">
        <f t="shared" si="364"/>
        <v>Fund Mini</v>
      </c>
      <c r="Q3359" s="34" t="str">
        <f t="shared" si="365"/>
        <v>Toys</v>
      </c>
      <c r="R3359" s="13" t="str">
        <f t="shared" si="366"/>
        <v>Retailmart Inc</v>
      </c>
      <c r="S3359" s="35">
        <f t="shared" si="367"/>
        <v>98</v>
      </c>
      <c r="T3359" s="35">
        <f t="shared" si="368"/>
        <v>95</v>
      </c>
      <c r="U3359" s="14">
        <f t="shared" si="369"/>
        <v>3114.95</v>
      </c>
      <c r="V3359" s="14">
        <f t="shared" si="370"/>
        <v>305265.09999999998</v>
      </c>
      <c r="W3359" s="13" t="str">
        <v>In Stock</v>
      </c>
      <c r="X3359" s="13" t="str">
        <v>No</v>
      </c>
      <c r="Y3359" s="13">
        <v>0</v>
      </c>
    </row>
    <row r="3360" spans="1:25" x14ac:dyDescent="0.3">
      <c r="A3360" s="31" t="s">
        <v>6599</v>
      </c>
      <c r="B3360" s="31" t="s">
        <v>588</v>
      </c>
      <c r="C3360" s="31" t="s">
        <v>28</v>
      </c>
      <c r="D3360" s="31" t="s">
        <v>15</v>
      </c>
      <c r="E3360" s="31">
        <v>139</v>
      </c>
      <c r="F3360" s="13"/>
      <c r="G3360" s="31">
        <v>16248.25</v>
      </c>
      <c r="H3360" s="31">
        <v>2258506.75</v>
      </c>
      <c r="I3360" s="32">
        <v>45779</v>
      </c>
      <c r="J3360" s="32">
        <v>45908</v>
      </c>
      <c r="K3360" s="31" t="s">
        <v>57</v>
      </c>
      <c r="L3360" s="33" t="s">
        <v>33</v>
      </c>
      <c r="M3360" s="13" t="str">
        <f>PROPER(TRIM(SUBSTITUTE(B3360,"###"," ")))</f>
        <v>Form Plus</v>
      </c>
      <c r="N3360" s="13" t="str">
        <f>PROPER(TRIM(SUBSTITUTE(C3360,"###"," ")))</f>
        <v>Furniture</v>
      </c>
      <c r="O3360" s="13" t="str">
        <f>PROPER(TRIM(SUBSTITUTE(D3360,"###"," ")))</f>
        <v>Global Traders</v>
      </c>
      <c r="P3360" s="13" t="str">
        <f t="shared" si="364"/>
        <v>Form Plus</v>
      </c>
      <c r="Q3360" s="34" t="str">
        <f t="shared" si="365"/>
        <v>Furniture</v>
      </c>
      <c r="R3360" s="13" t="str">
        <f t="shared" si="366"/>
        <v>Global Traders</v>
      </c>
      <c r="S3360" s="35">
        <f t="shared" si="367"/>
        <v>139</v>
      </c>
      <c r="T3360" s="35">
        <f t="shared" si="368"/>
        <v>0</v>
      </c>
      <c r="U3360" s="14">
        <f t="shared" si="369"/>
        <v>16248.25</v>
      </c>
      <c r="V3360" s="14">
        <f t="shared" si="370"/>
        <v>2258506.75</v>
      </c>
      <c r="W3360" s="13" t="str">
        <v>In Stock</v>
      </c>
      <c r="X3360" s="13" t="str">
        <v>No</v>
      </c>
      <c r="Y3360" s="13">
        <v>0</v>
      </c>
    </row>
    <row r="3361" spans="1:25" x14ac:dyDescent="0.3">
      <c r="A3361" s="31" t="s">
        <v>6600</v>
      </c>
      <c r="B3361" s="31" t="s">
        <v>6601</v>
      </c>
      <c r="C3361" s="31" t="s">
        <v>28</v>
      </c>
      <c r="D3361" s="31" t="s">
        <v>41</v>
      </c>
      <c r="E3361" s="31">
        <v>139</v>
      </c>
      <c r="F3361" s="31">
        <v>87</v>
      </c>
      <c r="G3361" s="31">
        <v>5365.87</v>
      </c>
      <c r="H3361" s="31">
        <v>745855.92999999993</v>
      </c>
      <c r="I3361" s="32">
        <v>45725</v>
      </c>
      <c r="J3361" s="32">
        <v>45864</v>
      </c>
      <c r="K3361" s="31" t="s">
        <v>46</v>
      </c>
      <c r="L3361" s="33" t="s">
        <v>33</v>
      </c>
      <c r="M3361" s="13" t="str">
        <f>PROPER(TRIM(SUBSTITUTE(B3361,"###"," ")))</f>
        <v>Four Mini</v>
      </c>
      <c r="N3361" s="13" t="str">
        <f>PROPER(TRIM(SUBSTITUTE(C3361,"###"," ")))</f>
        <v>Furniture</v>
      </c>
      <c r="O3361" s="13" t="str">
        <f>PROPER(TRIM(SUBSTITUTE(D3361,"###"," ")))</f>
        <v>Quickstock</v>
      </c>
      <c r="P3361" s="13" t="str">
        <f t="shared" si="364"/>
        <v>Four Mini</v>
      </c>
      <c r="Q3361" s="34" t="str">
        <f t="shared" si="365"/>
        <v>Furniture</v>
      </c>
      <c r="R3361" s="13" t="str">
        <f t="shared" si="366"/>
        <v>Quickstock</v>
      </c>
      <c r="S3361" s="35">
        <f t="shared" si="367"/>
        <v>139</v>
      </c>
      <c r="T3361" s="35">
        <f t="shared" si="368"/>
        <v>87</v>
      </c>
      <c r="U3361" s="14">
        <f t="shared" si="369"/>
        <v>5365.87</v>
      </c>
      <c r="V3361" s="14">
        <f t="shared" si="370"/>
        <v>745855.92999999993</v>
      </c>
      <c r="W3361" s="13" t="str">
        <v>In Stock</v>
      </c>
      <c r="X3361" s="13" t="str">
        <v>No</v>
      </c>
      <c r="Y3361" s="13">
        <v>0</v>
      </c>
    </row>
    <row r="3362" spans="1:25" x14ac:dyDescent="0.3">
      <c r="A3362" s="31" t="s">
        <v>6602</v>
      </c>
      <c r="B3362" s="31" t="s">
        <v>6603</v>
      </c>
      <c r="C3362" s="31" t="s">
        <v>40</v>
      </c>
      <c r="D3362" s="31" t="s">
        <v>53</v>
      </c>
      <c r="E3362" s="31">
        <v>124</v>
      </c>
      <c r="F3362" s="31">
        <v>32</v>
      </c>
      <c r="G3362" s="31">
        <v>524.92999999999995</v>
      </c>
      <c r="H3362" s="31">
        <v>65091.319999999992</v>
      </c>
      <c r="I3362" s="32">
        <v>45757</v>
      </c>
      <c r="J3362" s="32">
        <v>45933</v>
      </c>
      <c r="K3362" s="31" t="s">
        <v>16</v>
      </c>
      <c r="L3362" s="33" t="s">
        <v>21</v>
      </c>
      <c r="M3362" s="13" t="str">
        <f>PROPER(TRIM(SUBSTITUTE(B3362,"###"," ")))</f>
        <v>Special Mini</v>
      </c>
      <c r="N3362" s="13" t="str">
        <f>PROPER(TRIM(SUBSTITUTE(C3362,"###"," ")))</f>
        <v>Electronics</v>
      </c>
      <c r="O3362" s="13" t="str">
        <f>PROPER(TRIM(SUBSTITUTE(D3362,"###"," ")))</f>
        <v>Abc Pvt Ltd</v>
      </c>
      <c r="P3362" s="13" t="str">
        <f t="shared" si="364"/>
        <v>Special Mini</v>
      </c>
      <c r="Q3362" s="34" t="str">
        <f t="shared" si="365"/>
        <v>Electronics</v>
      </c>
      <c r="R3362" s="13" t="str">
        <f t="shared" si="366"/>
        <v>Abc Pvt Ltd</v>
      </c>
      <c r="S3362" s="35">
        <f t="shared" si="367"/>
        <v>124</v>
      </c>
      <c r="T3362" s="35">
        <f t="shared" si="368"/>
        <v>32</v>
      </c>
      <c r="U3362" s="14">
        <f t="shared" si="369"/>
        <v>524.92999999999995</v>
      </c>
      <c r="V3362" s="14">
        <f t="shared" si="370"/>
        <v>65091.319999999992</v>
      </c>
      <c r="W3362" s="13" t="str">
        <v>In Stock</v>
      </c>
      <c r="X3362" s="13" t="str">
        <v>No</v>
      </c>
      <c r="Y3362" s="13">
        <v>0</v>
      </c>
    </row>
    <row r="3363" spans="1:25" x14ac:dyDescent="0.3">
      <c r="A3363" s="31" t="s">
        <v>6604</v>
      </c>
      <c r="B3363" s="31" t="s">
        <v>6605</v>
      </c>
      <c r="C3363" s="31" t="s">
        <v>28</v>
      </c>
      <c r="D3363" s="31" t="s">
        <v>53</v>
      </c>
      <c r="E3363" s="31">
        <v>110</v>
      </c>
      <c r="F3363" s="31">
        <v>22</v>
      </c>
      <c r="G3363" s="31">
        <v>3172.33</v>
      </c>
      <c r="H3363" s="31">
        <v>348956.3</v>
      </c>
      <c r="I3363" s="32">
        <v>45743</v>
      </c>
      <c r="J3363" s="32">
        <v>45894</v>
      </c>
      <c r="K3363" s="31" t="s">
        <v>54</v>
      </c>
      <c r="L3363" s="33" t="s">
        <v>30</v>
      </c>
      <c r="M3363" s="13" t="str">
        <f>PROPER(TRIM(SUBSTITUTE(B3363,"###"," ")))</f>
        <v>Can X</v>
      </c>
      <c r="N3363" s="13" t="str">
        <f>PROPER(TRIM(SUBSTITUTE(C3363,"###"," ")))</f>
        <v>Furniture</v>
      </c>
      <c r="O3363" s="13" t="str">
        <f>PROPER(TRIM(SUBSTITUTE(D3363,"###"," ")))</f>
        <v>Abc Pvt Ltd</v>
      </c>
      <c r="P3363" s="13" t="str">
        <f t="shared" si="364"/>
        <v>Can X</v>
      </c>
      <c r="Q3363" s="34" t="str">
        <f t="shared" si="365"/>
        <v>Furniture</v>
      </c>
      <c r="R3363" s="13" t="str">
        <f t="shared" si="366"/>
        <v>Abc Pvt Ltd</v>
      </c>
      <c r="S3363" s="35">
        <f t="shared" si="367"/>
        <v>110</v>
      </c>
      <c r="T3363" s="35">
        <f t="shared" si="368"/>
        <v>22</v>
      </c>
      <c r="U3363" s="14">
        <f t="shared" si="369"/>
        <v>3172.33</v>
      </c>
      <c r="V3363" s="14">
        <f t="shared" si="370"/>
        <v>348956.3</v>
      </c>
      <c r="W3363" s="13" t="str">
        <v>In Stock</v>
      </c>
      <c r="X3363" s="13" t="str">
        <v>No</v>
      </c>
      <c r="Y3363" s="13">
        <v>0</v>
      </c>
    </row>
    <row r="3364" spans="1:25" x14ac:dyDescent="0.3">
      <c r="A3364" s="31" t="s">
        <v>6606</v>
      </c>
      <c r="B3364" s="31" t="s">
        <v>504</v>
      </c>
      <c r="C3364" s="31" t="s">
        <v>28</v>
      </c>
      <c r="D3364" s="31" t="s">
        <v>24</v>
      </c>
      <c r="E3364" s="31">
        <v>122</v>
      </c>
      <c r="F3364" s="31">
        <v>74</v>
      </c>
      <c r="G3364" s="31">
        <v>10387.790000000001</v>
      </c>
      <c r="H3364" s="31">
        <v>1267310.3799999999</v>
      </c>
      <c r="I3364" s="32">
        <v>45729</v>
      </c>
      <c r="J3364" s="32">
        <v>45899</v>
      </c>
      <c r="K3364" s="31" t="s">
        <v>46</v>
      </c>
      <c r="L3364" s="33" t="s">
        <v>17</v>
      </c>
      <c r="M3364" s="13" t="str">
        <f>PROPER(TRIM(SUBSTITUTE(B3364,"###"," ")))</f>
        <v>Store Plus</v>
      </c>
      <c r="N3364" s="13" t="str">
        <f>PROPER(TRIM(SUBSTITUTE(C3364,"###"," ")))</f>
        <v>Furniture</v>
      </c>
      <c r="O3364" s="13" t="str">
        <f>PROPER(TRIM(SUBSTITUTE(D3364,"###"," ")))</f>
        <v>Omni Suppliers</v>
      </c>
      <c r="P3364" s="13" t="str">
        <f t="shared" si="364"/>
        <v>Store Plus</v>
      </c>
      <c r="Q3364" s="34" t="str">
        <f t="shared" si="365"/>
        <v>Furniture</v>
      </c>
      <c r="R3364" s="13" t="str">
        <f t="shared" si="366"/>
        <v>Omni Suppliers</v>
      </c>
      <c r="S3364" s="35">
        <f t="shared" si="367"/>
        <v>122</v>
      </c>
      <c r="T3364" s="35">
        <f t="shared" si="368"/>
        <v>74</v>
      </c>
      <c r="U3364" s="14">
        <f t="shared" si="369"/>
        <v>10387.790000000001</v>
      </c>
      <c r="V3364" s="14">
        <f t="shared" si="370"/>
        <v>1267310.3800000001</v>
      </c>
      <c r="W3364" s="13" t="str">
        <v>In Stock</v>
      </c>
      <c r="X3364" s="13" t="str">
        <v>No</v>
      </c>
      <c r="Y3364" s="13">
        <v>0</v>
      </c>
    </row>
    <row r="3365" spans="1:25" x14ac:dyDescent="0.3">
      <c r="A3365" s="31" t="s">
        <v>6607</v>
      </c>
      <c r="B3365" s="31" t="s">
        <v>6608</v>
      </c>
      <c r="C3365" s="31" t="s">
        <v>14</v>
      </c>
      <c r="D3365" s="31" t="s">
        <v>41</v>
      </c>
      <c r="E3365" s="31">
        <v>184</v>
      </c>
      <c r="F3365" s="31">
        <v>86</v>
      </c>
      <c r="G3365" s="31">
        <v>13811.27</v>
      </c>
      <c r="H3365" s="31">
        <v>2541273.6800000002</v>
      </c>
      <c r="I3365" s="32">
        <v>45784</v>
      </c>
      <c r="J3365" s="32">
        <v>45887</v>
      </c>
      <c r="K3365" s="13"/>
      <c r="L3365" s="33" t="s">
        <v>33</v>
      </c>
      <c r="M3365" s="13" t="str">
        <f>PROPER(TRIM(SUBSTITUTE(B3365,"###"," ")))</f>
        <v>Cause Pro</v>
      </c>
      <c r="N3365" s="13" t="str">
        <f>PROPER(TRIM(SUBSTITUTE(C3365,"###"," ")))</f>
        <v>Clothing</v>
      </c>
      <c r="O3365" s="13" t="str">
        <f>PROPER(TRIM(SUBSTITUTE(D3365,"###"," ")))</f>
        <v>Quickstock</v>
      </c>
      <c r="P3365" s="13" t="str">
        <f t="shared" si="364"/>
        <v>Cause Pro</v>
      </c>
      <c r="Q3365" s="34" t="str">
        <f t="shared" si="365"/>
        <v>Clothing</v>
      </c>
      <c r="R3365" s="13" t="str">
        <f t="shared" si="366"/>
        <v>Quickstock</v>
      </c>
      <c r="S3365" s="35">
        <f t="shared" si="367"/>
        <v>184</v>
      </c>
      <c r="T3365" s="35">
        <f t="shared" si="368"/>
        <v>86</v>
      </c>
      <c r="U3365" s="14">
        <f t="shared" si="369"/>
        <v>13811.27</v>
      </c>
      <c r="V3365" s="14">
        <f t="shared" si="370"/>
        <v>2541273.6800000002</v>
      </c>
      <c r="W3365" s="13" t="str">
        <v>In Stock</v>
      </c>
      <c r="X3365" s="13" t="str">
        <v>No</v>
      </c>
      <c r="Y3365" s="13">
        <v>0</v>
      </c>
    </row>
    <row r="3366" spans="1:25" x14ac:dyDescent="0.3">
      <c r="A3366" s="31" t="s">
        <v>6609</v>
      </c>
      <c r="B3366" s="31" t="s">
        <v>6200</v>
      </c>
      <c r="C3366" s="31" t="s">
        <v>40</v>
      </c>
      <c r="D3366" s="31" t="s">
        <v>41</v>
      </c>
      <c r="E3366" s="31">
        <v>149</v>
      </c>
      <c r="F3366" s="31">
        <v>46</v>
      </c>
      <c r="G3366" s="31">
        <v>11534.44</v>
      </c>
      <c r="H3366" s="31">
        <v>1718631.56</v>
      </c>
      <c r="I3366" s="32">
        <v>45783</v>
      </c>
      <c r="J3366" s="32">
        <v>45942</v>
      </c>
      <c r="K3366" s="31" t="s">
        <v>54</v>
      </c>
      <c r="L3366" s="33" t="s">
        <v>17</v>
      </c>
      <c r="M3366" s="13" t="str">
        <f>PROPER(TRIM(SUBSTITUTE(B3366,"###"," ")))</f>
        <v>Form X</v>
      </c>
      <c r="N3366" s="13" t="str">
        <f>PROPER(TRIM(SUBSTITUTE(C3366,"###"," ")))</f>
        <v>Electronics</v>
      </c>
      <c r="O3366" s="13" t="str">
        <f>PROPER(TRIM(SUBSTITUTE(D3366,"###"," ")))</f>
        <v>Quickstock</v>
      </c>
      <c r="P3366" s="13" t="str">
        <f t="shared" si="364"/>
        <v>Form X</v>
      </c>
      <c r="Q3366" s="34" t="str">
        <f t="shared" si="365"/>
        <v>Electronics</v>
      </c>
      <c r="R3366" s="13" t="str">
        <f t="shared" si="366"/>
        <v>Quickstock</v>
      </c>
      <c r="S3366" s="35">
        <f t="shared" si="367"/>
        <v>149</v>
      </c>
      <c r="T3366" s="35">
        <f t="shared" si="368"/>
        <v>46</v>
      </c>
      <c r="U3366" s="14">
        <f t="shared" si="369"/>
        <v>11534.44</v>
      </c>
      <c r="V3366" s="14">
        <f t="shared" si="370"/>
        <v>1718631.56</v>
      </c>
      <c r="W3366" s="13" t="str">
        <v>In Stock</v>
      </c>
      <c r="X3366" s="13" t="str">
        <v>No</v>
      </c>
      <c r="Y3366" s="13">
        <v>0</v>
      </c>
    </row>
    <row r="3367" spans="1:25" x14ac:dyDescent="0.3">
      <c r="A3367" s="31" t="s">
        <v>6610</v>
      </c>
      <c r="B3367" s="31" t="s">
        <v>1219</v>
      </c>
      <c r="C3367" s="31" t="s">
        <v>28</v>
      </c>
      <c r="D3367" s="31" t="s">
        <v>15</v>
      </c>
      <c r="E3367" s="31">
        <v>154</v>
      </c>
      <c r="F3367" s="31">
        <v>56</v>
      </c>
      <c r="G3367" s="31">
        <v>17899.55</v>
      </c>
      <c r="H3367" s="31">
        <v>2756530.7</v>
      </c>
      <c r="I3367" s="32">
        <v>45794</v>
      </c>
      <c r="J3367" s="32">
        <v>45925</v>
      </c>
      <c r="K3367" s="13"/>
      <c r="L3367" s="33" t="s">
        <v>17</v>
      </c>
      <c r="M3367" s="13" t="str">
        <f>PROPER(TRIM(SUBSTITUTE(B3367,"###"," ")))</f>
        <v>Outside Plus</v>
      </c>
      <c r="N3367" s="13" t="str">
        <f>PROPER(TRIM(SUBSTITUTE(C3367,"###"," ")))</f>
        <v>Furniture</v>
      </c>
      <c r="O3367" s="13" t="str">
        <f>PROPER(TRIM(SUBSTITUTE(D3367,"###"," ")))</f>
        <v>Global Traders</v>
      </c>
      <c r="P3367" s="13" t="str">
        <f t="shared" si="364"/>
        <v>Outside Plus</v>
      </c>
      <c r="Q3367" s="34" t="str">
        <f t="shared" si="365"/>
        <v>Furniture</v>
      </c>
      <c r="R3367" s="13" t="str">
        <f t="shared" si="366"/>
        <v>Global Traders</v>
      </c>
      <c r="S3367" s="35">
        <f t="shared" si="367"/>
        <v>154</v>
      </c>
      <c r="T3367" s="35">
        <f t="shared" si="368"/>
        <v>56</v>
      </c>
      <c r="U3367" s="14">
        <f t="shared" si="369"/>
        <v>17899.55</v>
      </c>
      <c r="V3367" s="14">
        <f t="shared" si="370"/>
        <v>2756530.6999999997</v>
      </c>
      <c r="W3367" s="13" t="str">
        <v>In Stock</v>
      </c>
      <c r="X3367" s="13" t="str">
        <v>No</v>
      </c>
      <c r="Y3367" s="13">
        <v>0</v>
      </c>
    </row>
    <row r="3368" spans="1:25" x14ac:dyDescent="0.3">
      <c r="A3368" s="31" t="s">
        <v>6612</v>
      </c>
      <c r="B3368" s="31" t="s">
        <v>6613</v>
      </c>
      <c r="C3368" s="31" t="s">
        <v>44</v>
      </c>
      <c r="D3368" s="31" t="s">
        <v>45</v>
      </c>
      <c r="E3368" s="31">
        <v>39</v>
      </c>
      <c r="F3368" s="31">
        <v>73</v>
      </c>
      <c r="G3368" s="31">
        <v>3550.33</v>
      </c>
      <c r="H3368" s="31">
        <v>138462.87</v>
      </c>
      <c r="I3368" s="32">
        <v>45704</v>
      </c>
      <c r="J3368" s="32">
        <v>45900</v>
      </c>
      <c r="K3368" s="31" t="s">
        <v>46</v>
      </c>
      <c r="L3368" s="33" t="s">
        <v>21</v>
      </c>
      <c r="M3368" s="13" t="str">
        <f>PROPER(TRIM(SUBSTITUTE(B3368,"###"," ")))</f>
        <v>Pay Mini</v>
      </c>
      <c r="N3368" s="13" t="str">
        <f>PROPER(TRIM(SUBSTITUTE(C3368,"###"," ")))</f>
        <v>Groceries</v>
      </c>
      <c r="O3368" s="13" t="str">
        <f>PROPER(TRIM(SUBSTITUTE(D3368,"###"," ")))</f>
        <v>Retailmart Inc</v>
      </c>
      <c r="P3368" s="13" t="str">
        <f t="shared" si="364"/>
        <v>Pay Mini</v>
      </c>
      <c r="Q3368" s="34" t="str">
        <f t="shared" si="365"/>
        <v>Groceries</v>
      </c>
      <c r="R3368" s="13" t="str">
        <f t="shared" si="366"/>
        <v>Retailmart Inc</v>
      </c>
      <c r="S3368" s="35">
        <f t="shared" si="367"/>
        <v>39</v>
      </c>
      <c r="T3368" s="35">
        <f t="shared" si="368"/>
        <v>73</v>
      </c>
      <c r="U3368" s="14">
        <f t="shared" si="369"/>
        <v>3550.33</v>
      </c>
      <c r="V3368" s="14">
        <f t="shared" si="370"/>
        <v>138462.87</v>
      </c>
      <c r="W3368" s="13" t="str">
        <v>Low Stock</v>
      </c>
      <c r="X3368" s="13" t="str">
        <v>Yes</v>
      </c>
      <c r="Y3368" s="13">
        <v>1</v>
      </c>
    </row>
    <row r="3369" spans="1:25" x14ac:dyDescent="0.3">
      <c r="A3369" s="31" t="s">
        <v>6614</v>
      </c>
      <c r="B3369" s="31" t="s">
        <v>645</v>
      </c>
      <c r="C3369" s="31" t="s">
        <v>28</v>
      </c>
      <c r="D3369" s="31" t="s">
        <v>41</v>
      </c>
      <c r="E3369" s="31">
        <v>3</v>
      </c>
      <c r="F3369" s="31">
        <v>34</v>
      </c>
      <c r="G3369" s="31">
        <v>18954.75</v>
      </c>
      <c r="H3369" s="31">
        <v>56864.25</v>
      </c>
      <c r="I3369" s="32">
        <v>45679</v>
      </c>
      <c r="J3369" s="32">
        <v>45903</v>
      </c>
      <c r="K3369" s="31" t="s">
        <v>54</v>
      </c>
      <c r="L3369" s="33" t="s">
        <v>58</v>
      </c>
      <c r="M3369" s="13" t="str">
        <f>PROPER(TRIM(SUBSTITUTE(B3369,"###"," ")))</f>
        <v>Day Mini</v>
      </c>
      <c r="N3369" s="13" t="str">
        <f>PROPER(TRIM(SUBSTITUTE(C3369,"###"," ")))</f>
        <v>Furniture</v>
      </c>
      <c r="O3369" s="13" t="str">
        <f>PROPER(TRIM(SUBSTITUTE(D3369,"###"," ")))</f>
        <v>Quickstock</v>
      </c>
      <c r="P3369" s="13" t="str">
        <f t="shared" si="364"/>
        <v>Day Mini</v>
      </c>
      <c r="Q3369" s="34" t="str">
        <f t="shared" si="365"/>
        <v>Furniture</v>
      </c>
      <c r="R3369" s="13" t="str">
        <f t="shared" si="366"/>
        <v>Quickstock</v>
      </c>
      <c r="S3369" s="35">
        <f t="shared" si="367"/>
        <v>3</v>
      </c>
      <c r="T3369" s="35">
        <f t="shared" si="368"/>
        <v>34</v>
      </c>
      <c r="U3369" s="14">
        <f t="shared" si="369"/>
        <v>18954.75</v>
      </c>
      <c r="V3369" s="14">
        <f t="shared" si="370"/>
        <v>56864.25</v>
      </c>
      <c r="W3369" s="13" t="str">
        <v>Low Stock</v>
      </c>
      <c r="X3369" s="13" t="str">
        <v>Yes</v>
      </c>
      <c r="Y3369" s="13">
        <v>1</v>
      </c>
    </row>
    <row r="3370" spans="1:25" x14ac:dyDescent="0.3">
      <c r="A3370" s="31" t="s">
        <v>6615</v>
      </c>
      <c r="B3370" s="31" t="s">
        <v>6616</v>
      </c>
      <c r="C3370" s="31" t="s">
        <v>44</v>
      </c>
      <c r="D3370" s="31" t="s">
        <v>41</v>
      </c>
      <c r="E3370" s="31">
        <v>72</v>
      </c>
      <c r="F3370" s="31">
        <v>54</v>
      </c>
      <c r="G3370" s="31">
        <v>1957.1</v>
      </c>
      <c r="H3370" s="31">
        <v>140911.20000000001</v>
      </c>
      <c r="I3370" s="32">
        <v>45834</v>
      </c>
      <c r="J3370" s="32">
        <v>45893</v>
      </c>
      <c r="K3370" s="31" t="s">
        <v>46</v>
      </c>
      <c r="L3370" s="33" t="s">
        <v>21</v>
      </c>
      <c r="M3370" s="13" t="str">
        <f>PROPER(TRIM(SUBSTITUTE(B3370,"###"," ")))</f>
        <v>Choice Max</v>
      </c>
      <c r="N3370" s="13" t="str">
        <f>PROPER(TRIM(SUBSTITUTE(C3370,"###"," ")))</f>
        <v>Groceries</v>
      </c>
      <c r="O3370" s="13" t="str">
        <f>PROPER(TRIM(SUBSTITUTE(D3370,"###"," ")))</f>
        <v>Quickstock</v>
      </c>
      <c r="P3370" s="13" t="str">
        <f t="shared" si="364"/>
        <v>Choice Max</v>
      </c>
      <c r="Q3370" s="34" t="str">
        <f t="shared" si="365"/>
        <v>Groceries</v>
      </c>
      <c r="R3370" s="13" t="str">
        <f t="shared" si="366"/>
        <v>Quickstock</v>
      </c>
      <c r="S3370" s="35">
        <f t="shared" si="367"/>
        <v>72</v>
      </c>
      <c r="T3370" s="35">
        <f t="shared" si="368"/>
        <v>54</v>
      </c>
      <c r="U3370" s="14">
        <f t="shared" si="369"/>
        <v>1957.1</v>
      </c>
      <c r="V3370" s="14">
        <f t="shared" si="370"/>
        <v>140911.19999999998</v>
      </c>
      <c r="W3370" s="13" t="str">
        <v>In Stock</v>
      </c>
      <c r="X3370" s="13" t="str">
        <v>No</v>
      </c>
      <c r="Y3370" s="13">
        <v>0</v>
      </c>
    </row>
    <row r="3371" spans="1:25" x14ac:dyDescent="0.3">
      <c r="A3371" s="31" t="s">
        <v>6617</v>
      </c>
      <c r="B3371" s="31" t="s">
        <v>6618</v>
      </c>
      <c r="C3371" s="31" t="s">
        <v>20</v>
      </c>
      <c r="D3371" s="31" t="s">
        <v>41</v>
      </c>
      <c r="E3371" s="31">
        <v>18</v>
      </c>
      <c r="F3371" s="31">
        <v>81</v>
      </c>
      <c r="G3371" s="31">
        <v>8535.84</v>
      </c>
      <c r="H3371" s="31">
        <v>153645.12</v>
      </c>
      <c r="I3371" s="32">
        <v>45760</v>
      </c>
      <c r="J3371" s="32">
        <v>45855</v>
      </c>
      <c r="K3371" s="31" t="s">
        <v>25</v>
      </c>
      <c r="L3371" s="33" t="s">
        <v>17</v>
      </c>
      <c r="M3371" s="13" t="str">
        <f>PROPER(TRIM(SUBSTITUTE(B3371,"###"," ")))</f>
        <v>Cell Lite</v>
      </c>
      <c r="N3371" s="13" t="str">
        <f>PROPER(TRIM(SUBSTITUTE(C3371,"###"," ")))</f>
        <v>Toys</v>
      </c>
      <c r="O3371" s="13" t="str">
        <f>PROPER(TRIM(SUBSTITUTE(D3371,"###"," ")))</f>
        <v>Quickstock</v>
      </c>
      <c r="P3371" s="13" t="str">
        <f t="shared" si="364"/>
        <v>Cell Lite</v>
      </c>
      <c r="Q3371" s="34" t="str">
        <f t="shared" si="365"/>
        <v>Toys</v>
      </c>
      <c r="R3371" s="13" t="str">
        <f t="shared" si="366"/>
        <v>Quickstock</v>
      </c>
      <c r="S3371" s="35">
        <f t="shared" si="367"/>
        <v>18</v>
      </c>
      <c r="T3371" s="35">
        <f t="shared" si="368"/>
        <v>81</v>
      </c>
      <c r="U3371" s="14">
        <f t="shared" si="369"/>
        <v>8535.84</v>
      </c>
      <c r="V3371" s="14">
        <f t="shared" si="370"/>
        <v>153645.12</v>
      </c>
      <c r="W3371" s="13" t="str">
        <v>Low Stock</v>
      </c>
      <c r="X3371" s="13" t="str">
        <v>Yes</v>
      </c>
      <c r="Y3371" s="13">
        <v>1</v>
      </c>
    </row>
    <row r="3372" spans="1:25" x14ac:dyDescent="0.3">
      <c r="A3372" s="31" t="s">
        <v>6620</v>
      </c>
      <c r="B3372" s="31" t="s">
        <v>6621</v>
      </c>
      <c r="C3372" s="31" t="s">
        <v>28</v>
      </c>
      <c r="D3372" s="31" t="s">
        <v>45</v>
      </c>
      <c r="E3372" s="31">
        <v>198</v>
      </c>
      <c r="F3372" s="31">
        <v>30</v>
      </c>
      <c r="G3372" s="31">
        <v>10839.21</v>
      </c>
      <c r="H3372" s="31">
        <v>2146163.58</v>
      </c>
      <c r="I3372" s="32">
        <v>45705</v>
      </c>
      <c r="J3372" s="32">
        <v>45909</v>
      </c>
      <c r="K3372" s="31" t="s">
        <v>16</v>
      </c>
      <c r="L3372" s="33" t="s">
        <v>30</v>
      </c>
      <c r="M3372" s="13" t="str">
        <f>PROPER(TRIM(SUBSTITUTE(B3372,"###"," ")))</f>
        <v>Over Mini</v>
      </c>
      <c r="N3372" s="13" t="str">
        <f>PROPER(TRIM(SUBSTITUTE(C3372,"###"," ")))</f>
        <v>Furniture</v>
      </c>
      <c r="O3372" s="13" t="str">
        <f>PROPER(TRIM(SUBSTITUTE(D3372,"###"," ")))</f>
        <v>Retailmart Inc</v>
      </c>
      <c r="P3372" s="13" t="str">
        <f t="shared" si="364"/>
        <v>Over Mini</v>
      </c>
      <c r="Q3372" s="34" t="str">
        <f t="shared" si="365"/>
        <v>Furniture</v>
      </c>
      <c r="R3372" s="13" t="str">
        <f t="shared" si="366"/>
        <v>Retailmart Inc</v>
      </c>
      <c r="S3372" s="35">
        <f t="shared" si="367"/>
        <v>198</v>
      </c>
      <c r="T3372" s="35">
        <f t="shared" si="368"/>
        <v>30</v>
      </c>
      <c r="U3372" s="14">
        <f t="shared" si="369"/>
        <v>10839.21</v>
      </c>
      <c r="V3372" s="14">
        <f t="shared" si="370"/>
        <v>2146163.5799999996</v>
      </c>
      <c r="W3372" s="13" t="str">
        <v>In Stock</v>
      </c>
      <c r="X3372" s="13" t="str">
        <v>No</v>
      </c>
      <c r="Y3372" s="13">
        <v>0</v>
      </c>
    </row>
    <row r="3373" spans="1:25" x14ac:dyDescent="0.3">
      <c r="A3373" s="31" t="s">
        <v>6622</v>
      </c>
      <c r="B3373" s="31" t="s">
        <v>871</v>
      </c>
      <c r="C3373" s="31" t="s">
        <v>20</v>
      </c>
      <c r="D3373" s="31" t="s">
        <v>45</v>
      </c>
      <c r="E3373" s="31">
        <v>114</v>
      </c>
      <c r="F3373" s="31">
        <v>26</v>
      </c>
      <c r="G3373" s="31">
        <v>1262.58</v>
      </c>
      <c r="H3373" s="31">
        <v>143934.12</v>
      </c>
      <c r="I3373" s="32">
        <v>45704</v>
      </c>
      <c r="J3373" s="32">
        <v>45901</v>
      </c>
      <c r="K3373" s="31" t="s">
        <v>29</v>
      </c>
      <c r="L3373" s="33" t="s">
        <v>17</v>
      </c>
      <c r="M3373" s="13" t="str">
        <f>PROPER(TRIM(SUBSTITUTE(B3373,"###"," ")))</f>
        <v>Usually Plus</v>
      </c>
      <c r="N3373" s="13" t="str">
        <f>PROPER(TRIM(SUBSTITUTE(C3373,"###"," ")))</f>
        <v>Toys</v>
      </c>
      <c r="O3373" s="13" t="str">
        <f>PROPER(TRIM(SUBSTITUTE(D3373,"###"," ")))</f>
        <v>Retailmart Inc</v>
      </c>
      <c r="P3373" s="13" t="str">
        <f t="shared" si="364"/>
        <v>Usually Plus</v>
      </c>
      <c r="Q3373" s="34" t="str">
        <f t="shared" si="365"/>
        <v>Toys</v>
      </c>
      <c r="R3373" s="13" t="str">
        <f t="shared" si="366"/>
        <v>Retailmart Inc</v>
      </c>
      <c r="S3373" s="35">
        <f t="shared" si="367"/>
        <v>114</v>
      </c>
      <c r="T3373" s="35">
        <f t="shared" si="368"/>
        <v>26</v>
      </c>
      <c r="U3373" s="14">
        <f t="shared" si="369"/>
        <v>1262.58</v>
      </c>
      <c r="V3373" s="14">
        <f t="shared" si="370"/>
        <v>143934.12</v>
      </c>
      <c r="W3373" s="13" t="str">
        <v>In Stock</v>
      </c>
      <c r="X3373" s="13" t="str">
        <v>No</v>
      </c>
      <c r="Y3373" s="13">
        <v>0</v>
      </c>
    </row>
    <row r="3374" spans="1:25" x14ac:dyDescent="0.3">
      <c r="A3374" s="31" t="s">
        <v>6623</v>
      </c>
      <c r="B3374" s="31" t="s">
        <v>6624</v>
      </c>
      <c r="C3374" s="31" t="s">
        <v>14</v>
      </c>
      <c r="D3374" s="31" t="s">
        <v>45</v>
      </c>
      <c r="E3374" s="31">
        <v>159</v>
      </c>
      <c r="F3374" s="31">
        <v>45</v>
      </c>
      <c r="G3374" s="31">
        <v>10027.950000000001</v>
      </c>
      <c r="H3374" s="31">
        <v>1594444.05</v>
      </c>
      <c r="I3374" s="32">
        <v>45725</v>
      </c>
      <c r="J3374" s="32">
        <v>45867</v>
      </c>
      <c r="K3374" s="31" t="s">
        <v>57</v>
      </c>
      <c r="L3374" s="33" t="s">
        <v>21</v>
      </c>
      <c r="M3374" s="13" t="str">
        <f>PROPER(TRIM(SUBSTITUTE(B3374,"###"," ")))</f>
        <v>Hope Mini</v>
      </c>
      <c r="N3374" s="13" t="str">
        <f>PROPER(TRIM(SUBSTITUTE(C3374,"###"," ")))</f>
        <v>Clothing</v>
      </c>
      <c r="O3374" s="13" t="str">
        <f>PROPER(TRIM(SUBSTITUTE(D3374,"###"," ")))</f>
        <v>Retailmart Inc</v>
      </c>
      <c r="P3374" s="13" t="str">
        <f t="shared" si="364"/>
        <v>Hope Mini</v>
      </c>
      <c r="Q3374" s="34" t="str">
        <f t="shared" si="365"/>
        <v>Clothing</v>
      </c>
      <c r="R3374" s="13" t="str">
        <f t="shared" si="366"/>
        <v>Retailmart Inc</v>
      </c>
      <c r="S3374" s="35">
        <f t="shared" si="367"/>
        <v>159</v>
      </c>
      <c r="T3374" s="35">
        <f t="shared" si="368"/>
        <v>45</v>
      </c>
      <c r="U3374" s="14">
        <f t="shared" si="369"/>
        <v>10027.950000000001</v>
      </c>
      <c r="V3374" s="14">
        <f t="shared" si="370"/>
        <v>1594444.05</v>
      </c>
      <c r="W3374" s="13" t="str">
        <v>In Stock</v>
      </c>
      <c r="X3374" s="13" t="str">
        <v>No</v>
      </c>
      <c r="Y3374" s="13">
        <v>0</v>
      </c>
    </row>
    <row r="3375" spans="1:25" x14ac:dyDescent="0.3">
      <c r="A3375" s="31" t="s">
        <v>6625</v>
      </c>
      <c r="B3375" s="31" t="s">
        <v>6626</v>
      </c>
      <c r="C3375" s="31" t="s">
        <v>28</v>
      </c>
      <c r="D3375" s="31" t="s">
        <v>45</v>
      </c>
      <c r="E3375" s="31">
        <v>140</v>
      </c>
      <c r="F3375" s="31">
        <v>31</v>
      </c>
      <c r="G3375" s="31">
        <v>7195.03</v>
      </c>
      <c r="H3375" s="31">
        <v>1007304.2</v>
      </c>
      <c r="I3375" s="32">
        <v>45736</v>
      </c>
      <c r="J3375" s="32">
        <v>45904</v>
      </c>
      <c r="K3375" s="31" t="s">
        <v>25</v>
      </c>
      <c r="L3375" s="33" t="s">
        <v>58</v>
      </c>
      <c r="M3375" s="13" t="str">
        <f>PROPER(TRIM(SUBSTITUTE(B3375,"###"," ")))</f>
        <v>Travel Pro</v>
      </c>
      <c r="N3375" s="13" t="str">
        <f>PROPER(TRIM(SUBSTITUTE(C3375,"###"," ")))</f>
        <v>Furniture</v>
      </c>
      <c r="O3375" s="13" t="str">
        <f>PROPER(TRIM(SUBSTITUTE(D3375,"###"," ")))</f>
        <v>Retailmart Inc</v>
      </c>
      <c r="P3375" s="13" t="str">
        <f t="shared" si="364"/>
        <v>Travel Pro</v>
      </c>
      <c r="Q3375" s="34" t="str">
        <f t="shared" si="365"/>
        <v>Furniture</v>
      </c>
      <c r="R3375" s="13" t="str">
        <f t="shared" si="366"/>
        <v>Retailmart Inc</v>
      </c>
      <c r="S3375" s="35">
        <f t="shared" si="367"/>
        <v>140</v>
      </c>
      <c r="T3375" s="35">
        <f t="shared" si="368"/>
        <v>31</v>
      </c>
      <c r="U3375" s="14">
        <f t="shared" si="369"/>
        <v>7195.03</v>
      </c>
      <c r="V3375" s="14">
        <f t="shared" si="370"/>
        <v>1007304.2</v>
      </c>
      <c r="W3375" s="13" t="str">
        <v>In Stock</v>
      </c>
      <c r="X3375" s="13" t="str">
        <v>No</v>
      </c>
      <c r="Y3375" s="13">
        <v>0</v>
      </c>
    </row>
    <row r="3376" spans="1:25" x14ac:dyDescent="0.3">
      <c r="A3376" s="31" t="s">
        <v>6627</v>
      </c>
      <c r="B3376" s="31" t="s">
        <v>6628</v>
      </c>
      <c r="C3376" s="31" t="s">
        <v>40</v>
      </c>
      <c r="D3376" s="31" t="s">
        <v>45</v>
      </c>
      <c r="E3376" s="31">
        <v>185</v>
      </c>
      <c r="F3376" s="31">
        <v>60</v>
      </c>
      <c r="G3376" s="31">
        <v>4668.7700000000004</v>
      </c>
      <c r="H3376" s="31">
        <v>863722.45000000007</v>
      </c>
      <c r="I3376" s="32">
        <v>45832</v>
      </c>
      <c r="J3376" s="32">
        <v>45876</v>
      </c>
      <c r="K3376" s="31" t="s">
        <v>46</v>
      </c>
      <c r="L3376" s="33" t="s">
        <v>30</v>
      </c>
      <c r="M3376" s="13" t="str">
        <f>PROPER(TRIM(SUBSTITUTE(B3376,"###"," ")))</f>
        <v>Size Plus</v>
      </c>
      <c r="N3376" s="13" t="str">
        <f>PROPER(TRIM(SUBSTITUTE(C3376,"###"," ")))</f>
        <v>Electronics</v>
      </c>
      <c r="O3376" s="13" t="str">
        <f>PROPER(TRIM(SUBSTITUTE(D3376,"###"," ")))</f>
        <v>Retailmart Inc</v>
      </c>
      <c r="P3376" s="13" t="str">
        <f t="shared" si="364"/>
        <v>Size Plus</v>
      </c>
      <c r="Q3376" s="34" t="str">
        <f t="shared" si="365"/>
        <v>Electronics</v>
      </c>
      <c r="R3376" s="13" t="str">
        <f t="shared" si="366"/>
        <v>Retailmart Inc</v>
      </c>
      <c r="S3376" s="35">
        <f t="shared" si="367"/>
        <v>185</v>
      </c>
      <c r="T3376" s="35">
        <f t="shared" si="368"/>
        <v>60</v>
      </c>
      <c r="U3376" s="14">
        <f t="shared" si="369"/>
        <v>4668.7700000000004</v>
      </c>
      <c r="V3376" s="14">
        <f t="shared" si="370"/>
        <v>863722.45000000007</v>
      </c>
      <c r="W3376" s="13" t="str">
        <v>In Stock</v>
      </c>
      <c r="X3376" s="13" t="str">
        <v>No</v>
      </c>
      <c r="Y3376" s="13">
        <v>0</v>
      </c>
    </row>
    <row r="3377" spans="1:25" x14ac:dyDescent="0.3">
      <c r="A3377" s="31" t="s">
        <v>6629</v>
      </c>
      <c r="B3377" s="31" t="s">
        <v>1511</v>
      </c>
      <c r="C3377" s="31" t="s">
        <v>40</v>
      </c>
      <c r="D3377" s="31" t="s">
        <v>53</v>
      </c>
      <c r="E3377" s="31">
        <v>114</v>
      </c>
      <c r="F3377" s="13"/>
      <c r="G3377" s="31">
        <v>13802.34</v>
      </c>
      <c r="H3377" s="31">
        <v>1573466.76</v>
      </c>
      <c r="I3377" s="32">
        <v>45771</v>
      </c>
      <c r="J3377" s="32">
        <v>45879</v>
      </c>
      <c r="K3377" s="13"/>
      <c r="L3377" s="33" t="s">
        <v>30</v>
      </c>
      <c r="M3377" s="13" t="str">
        <f>PROPER(TRIM(SUBSTITUTE(B3377,"###"," ")))</f>
        <v>Congress Max</v>
      </c>
      <c r="N3377" s="13" t="str">
        <f>PROPER(TRIM(SUBSTITUTE(C3377,"###"," ")))</f>
        <v>Electronics</v>
      </c>
      <c r="O3377" s="13" t="str">
        <f>PROPER(TRIM(SUBSTITUTE(D3377,"###"," ")))</f>
        <v>Abc Pvt Ltd</v>
      </c>
      <c r="P3377" s="13" t="str">
        <f t="shared" si="364"/>
        <v>Congress Max</v>
      </c>
      <c r="Q3377" s="34" t="str">
        <f t="shared" si="365"/>
        <v>Electronics</v>
      </c>
      <c r="R3377" s="13" t="str">
        <f t="shared" si="366"/>
        <v>Abc Pvt Ltd</v>
      </c>
      <c r="S3377" s="35">
        <f t="shared" si="367"/>
        <v>114</v>
      </c>
      <c r="T3377" s="35">
        <f t="shared" si="368"/>
        <v>0</v>
      </c>
      <c r="U3377" s="14">
        <f t="shared" si="369"/>
        <v>13802.34</v>
      </c>
      <c r="V3377" s="14">
        <f t="shared" si="370"/>
        <v>1573466.76</v>
      </c>
      <c r="W3377" s="13" t="str">
        <v>In Stock</v>
      </c>
      <c r="X3377" s="13" t="str">
        <v>No</v>
      </c>
      <c r="Y3377" s="13">
        <v>0</v>
      </c>
    </row>
    <row r="3378" spans="1:25" x14ac:dyDescent="0.3">
      <c r="A3378" s="31" t="s">
        <v>6630</v>
      </c>
      <c r="B3378" s="31" t="s">
        <v>3878</v>
      </c>
      <c r="C3378" s="31" t="s">
        <v>14</v>
      </c>
      <c r="D3378" s="31" t="s">
        <v>15</v>
      </c>
      <c r="E3378" s="13"/>
      <c r="F3378" s="31">
        <v>98</v>
      </c>
      <c r="G3378" s="31">
        <v>17204.04</v>
      </c>
      <c r="H3378" s="13"/>
      <c r="I3378" s="32">
        <v>45770</v>
      </c>
      <c r="J3378" s="32">
        <v>45890</v>
      </c>
      <c r="K3378" s="13"/>
      <c r="L3378" s="33" t="s">
        <v>33</v>
      </c>
      <c r="M3378" s="13" t="str">
        <f>PROPER(TRIM(SUBSTITUTE(B3378,"###"," ")))</f>
        <v>Tend Mini</v>
      </c>
      <c r="N3378" s="13" t="str">
        <f>PROPER(TRIM(SUBSTITUTE(C3378,"###"," ")))</f>
        <v>Clothing</v>
      </c>
      <c r="O3378" s="13" t="str">
        <f>PROPER(TRIM(SUBSTITUTE(D3378,"###"," ")))</f>
        <v>Global Traders</v>
      </c>
      <c r="P3378" s="13" t="str">
        <f t="shared" si="364"/>
        <v>Tend Mini</v>
      </c>
      <c r="Q3378" s="34" t="str">
        <f t="shared" si="365"/>
        <v>Clothing</v>
      </c>
      <c r="R3378" s="13" t="str">
        <f t="shared" si="366"/>
        <v>Global Traders</v>
      </c>
      <c r="S3378" s="35">
        <f t="shared" si="367"/>
        <v>0</v>
      </c>
      <c r="T3378" s="35">
        <f t="shared" si="368"/>
        <v>98</v>
      </c>
      <c r="U3378" s="14">
        <f t="shared" si="369"/>
        <v>17204.04</v>
      </c>
      <c r="V3378" s="14">
        <f t="shared" si="370"/>
        <v>0</v>
      </c>
      <c r="W3378" s="13" t="str">
        <v>Out of Stock</v>
      </c>
      <c r="X3378" s="13" t="str">
        <v>Yes</v>
      </c>
      <c r="Y3378" s="13">
        <v>1</v>
      </c>
    </row>
    <row r="3379" spans="1:25" x14ac:dyDescent="0.3">
      <c r="A3379" s="31" t="s">
        <v>6631</v>
      </c>
      <c r="B3379" s="31" t="s">
        <v>6632</v>
      </c>
      <c r="C3379" s="31" t="s">
        <v>20</v>
      </c>
      <c r="D3379" s="31" t="s">
        <v>24</v>
      </c>
      <c r="E3379" s="31">
        <v>98</v>
      </c>
      <c r="F3379" s="31">
        <v>42</v>
      </c>
      <c r="G3379" s="31">
        <v>302.22000000000003</v>
      </c>
      <c r="H3379" s="31">
        <v>29617.56</v>
      </c>
      <c r="I3379" s="32">
        <v>45695</v>
      </c>
      <c r="J3379" s="32">
        <v>45917</v>
      </c>
      <c r="K3379" s="31" t="s">
        <v>16</v>
      </c>
      <c r="L3379" s="33" t="s">
        <v>21</v>
      </c>
      <c r="M3379" s="13" t="str">
        <f>PROPER(TRIM(SUBSTITUTE(B3379,"###"," ")))</f>
        <v>Here X</v>
      </c>
      <c r="N3379" s="13" t="str">
        <f>PROPER(TRIM(SUBSTITUTE(C3379,"###"," ")))</f>
        <v>Toys</v>
      </c>
      <c r="O3379" s="13" t="str">
        <f>PROPER(TRIM(SUBSTITUTE(D3379,"###"," ")))</f>
        <v>Omni Suppliers</v>
      </c>
      <c r="P3379" s="13" t="str">
        <f t="shared" si="364"/>
        <v>Here X</v>
      </c>
      <c r="Q3379" s="34" t="str">
        <f t="shared" si="365"/>
        <v>Toys</v>
      </c>
      <c r="R3379" s="13" t="str">
        <f t="shared" si="366"/>
        <v>Omni Suppliers</v>
      </c>
      <c r="S3379" s="35">
        <f t="shared" si="367"/>
        <v>98</v>
      </c>
      <c r="T3379" s="35">
        <f t="shared" si="368"/>
        <v>42</v>
      </c>
      <c r="U3379" s="14">
        <f t="shared" si="369"/>
        <v>302.22000000000003</v>
      </c>
      <c r="V3379" s="14">
        <f t="shared" si="370"/>
        <v>29617.56</v>
      </c>
      <c r="W3379" s="13" t="str">
        <v>In Stock</v>
      </c>
      <c r="X3379" s="13" t="str">
        <v>No</v>
      </c>
      <c r="Y3379" s="13">
        <v>0</v>
      </c>
    </row>
    <row r="3380" spans="1:25" x14ac:dyDescent="0.3">
      <c r="A3380" s="31" t="s">
        <v>6633</v>
      </c>
      <c r="B3380" s="31" t="s">
        <v>2849</v>
      </c>
      <c r="C3380" s="31" t="s">
        <v>44</v>
      </c>
      <c r="D3380" s="31" t="s">
        <v>24</v>
      </c>
      <c r="E3380" s="31">
        <v>0</v>
      </c>
      <c r="F3380" s="31">
        <v>33</v>
      </c>
      <c r="G3380" s="31">
        <v>1504.34</v>
      </c>
      <c r="H3380" s="31">
        <v>0</v>
      </c>
      <c r="I3380" s="32">
        <v>45674</v>
      </c>
      <c r="J3380" s="32">
        <v>45936</v>
      </c>
      <c r="K3380" s="31" t="s">
        <v>57</v>
      </c>
      <c r="L3380" s="33" t="s">
        <v>33</v>
      </c>
      <c r="M3380" s="13" t="str">
        <f>PROPER(TRIM(SUBSTITUTE(B3380,"###"," ")))</f>
        <v>Every Max</v>
      </c>
      <c r="N3380" s="13" t="str">
        <f>PROPER(TRIM(SUBSTITUTE(C3380,"###"," ")))</f>
        <v>Groceries</v>
      </c>
      <c r="O3380" s="13" t="str">
        <f>PROPER(TRIM(SUBSTITUTE(D3380,"###"," ")))</f>
        <v>Omni Suppliers</v>
      </c>
      <c r="P3380" s="13" t="str">
        <f t="shared" si="364"/>
        <v>Every Max</v>
      </c>
      <c r="Q3380" s="34" t="str">
        <f t="shared" si="365"/>
        <v>Groceries</v>
      </c>
      <c r="R3380" s="13" t="str">
        <f t="shared" si="366"/>
        <v>Omni Suppliers</v>
      </c>
      <c r="S3380" s="35">
        <f t="shared" si="367"/>
        <v>0</v>
      </c>
      <c r="T3380" s="35">
        <f t="shared" si="368"/>
        <v>33</v>
      </c>
      <c r="U3380" s="14">
        <f t="shared" si="369"/>
        <v>1504.34</v>
      </c>
      <c r="V3380" s="14">
        <f t="shared" si="370"/>
        <v>0</v>
      </c>
      <c r="W3380" s="13" t="str">
        <v>Out of Stock</v>
      </c>
      <c r="X3380" s="13" t="str">
        <v>Yes</v>
      </c>
      <c r="Y3380" s="13">
        <v>1</v>
      </c>
    </row>
    <row r="3381" spans="1:25" x14ac:dyDescent="0.3">
      <c r="A3381" s="31" t="s">
        <v>6634</v>
      </c>
      <c r="B3381" s="31" t="s">
        <v>6635</v>
      </c>
      <c r="C3381" s="31" t="s">
        <v>14</v>
      </c>
      <c r="D3381" s="31" t="s">
        <v>53</v>
      </c>
      <c r="E3381" s="31">
        <v>73</v>
      </c>
      <c r="F3381" s="31">
        <v>84</v>
      </c>
      <c r="G3381" s="31">
        <v>139.41</v>
      </c>
      <c r="H3381" s="31">
        <v>10176.93</v>
      </c>
      <c r="I3381" s="32">
        <v>45804</v>
      </c>
      <c r="J3381" s="32">
        <v>45882</v>
      </c>
      <c r="K3381" s="31" t="s">
        <v>54</v>
      </c>
      <c r="L3381" s="33" t="s">
        <v>17</v>
      </c>
      <c r="M3381" s="13" t="str">
        <f>PROPER(TRIM(SUBSTITUTE(B3381,"###"," ")))</f>
        <v>Commercial Mini</v>
      </c>
      <c r="N3381" s="13" t="str">
        <f>PROPER(TRIM(SUBSTITUTE(C3381,"###"," ")))</f>
        <v>Clothing</v>
      </c>
      <c r="O3381" s="13" t="str">
        <f>PROPER(TRIM(SUBSTITUTE(D3381,"###"," ")))</f>
        <v>Abc Pvt Ltd</v>
      </c>
      <c r="P3381" s="13" t="str">
        <f t="shared" si="364"/>
        <v>Commercial Mini</v>
      </c>
      <c r="Q3381" s="34" t="str">
        <f t="shared" si="365"/>
        <v>Clothing</v>
      </c>
      <c r="R3381" s="13" t="str">
        <f t="shared" si="366"/>
        <v>Abc Pvt Ltd</v>
      </c>
      <c r="S3381" s="35">
        <f t="shared" si="367"/>
        <v>73</v>
      </c>
      <c r="T3381" s="35">
        <f t="shared" si="368"/>
        <v>84</v>
      </c>
      <c r="U3381" s="14">
        <f t="shared" si="369"/>
        <v>139.41</v>
      </c>
      <c r="V3381" s="14">
        <f t="shared" si="370"/>
        <v>10176.93</v>
      </c>
      <c r="W3381" s="13" t="str">
        <v>Low Stock</v>
      </c>
      <c r="X3381" s="13" t="str">
        <v>Yes</v>
      </c>
      <c r="Y3381" s="13">
        <v>1</v>
      </c>
    </row>
    <row r="3382" spans="1:25" x14ac:dyDescent="0.3">
      <c r="A3382" s="31" t="s">
        <v>6636</v>
      </c>
      <c r="B3382" s="31" t="s">
        <v>5121</v>
      </c>
      <c r="C3382" s="31" t="s">
        <v>40</v>
      </c>
      <c r="D3382" s="31" t="s">
        <v>45</v>
      </c>
      <c r="E3382" s="31">
        <v>49</v>
      </c>
      <c r="F3382" s="31">
        <v>77</v>
      </c>
      <c r="G3382" s="31">
        <v>906.58</v>
      </c>
      <c r="H3382" s="31">
        <v>44422.420000000013</v>
      </c>
      <c r="I3382" s="32">
        <v>45842</v>
      </c>
      <c r="J3382" s="32">
        <v>45935</v>
      </c>
      <c r="K3382" s="13"/>
      <c r="L3382" s="33" t="s">
        <v>30</v>
      </c>
      <c r="M3382" s="13" t="str">
        <f>PROPER(TRIM(SUBSTITUTE(B3382,"###"," ")))</f>
        <v>Where Lite</v>
      </c>
      <c r="N3382" s="13" t="str">
        <f>PROPER(TRIM(SUBSTITUTE(C3382,"###"," ")))</f>
        <v>Electronics</v>
      </c>
      <c r="O3382" s="13" t="str">
        <f>PROPER(TRIM(SUBSTITUTE(D3382,"###"," ")))</f>
        <v>Retailmart Inc</v>
      </c>
      <c r="P3382" s="13" t="str">
        <f t="shared" si="364"/>
        <v>Where Lite</v>
      </c>
      <c r="Q3382" s="34" t="str">
        <f t="shared" si="365"/>
        <v>Electronics</v>
      </c>
      <c r="R3382" s="13" t="str">
        <f t="shared" si="366"/>
        <v>Retailmart Inc</v>
      </c>
      <c r="S3382" s="35">
        <f t="shared" si="367"/>
        <v>49</v>
      </c>
      <c r="T3382" s="35">
        <f t="shared" si="368"/>
        <v>77</v>
      </c>
      <c r="U3382" s="14">
        <f t="shared" si="369"/>
        <v>906.58</v>
      </c>
      <c r="V3382" s="14">
        <f t="shared" si="370"/>
        <v>44422.420000000006</v>
      </c>
      <c r="W3382" s="13" t="str">
        <v>Low Stock</v>
      </c>
      <c r="X3382" s="13" t="str">
        <v>Yes</v>
      </c>
      <c r="Y3382" s="13">
        <v>1</v>
      </c>
    </row>
    <row r="3383" spans="1:25" x14ac:dyDescent="0.3">
      <c r="A3383" s="31" t="s">
        <v>6638</v>
      </c>
      <c r="B3383" s="31" t="s">
        <v>3646</v>
      </c>
      <c r="C3383" s="31" t="s">
        <v>40</v>
      </c>
      <c r="D3383" s="31" t="s">
        <v>45</v>
      </c>
      <c r="E3383" s="31">
        <v>53</v>
      </c>
      <c r="F3383" s="31">
        <v>93</v>
      </c>
      <c r="G3383" s="31">
        <v>17713.88</v>
      </c>
      <c r="H3383" s="31">
        <v>938835.64</v>
      </c>
      <c r="I3383" s="32">
        <v>45767</v>
      </c>
      <c r="J3383" s="32">
        <v>45902</v>
      </c>
      <c r="K3383" s="31" t="s">
        <v>29</v>
      </c>
      <c r="L3383" s="33" t="s">
        <v>21</v>
      </c>
      <c r="M3383" s="13" t="str">
        <f>PROPER(TRIM(SUBSTITUTE(B3383,"###"," ")))</f>
        <v>Study Lite</v>
      </c>
      <c r="N3383" s="13" t="str">
        <f>PROPER(TRIM(SUBSTITUTE(C3383,"###"," ")))</f>
        <v>Electronics</v>
      </c>
      <c r="O3383" s="13" t="str">
        <f>PROPER(TRIM(SUBSTITUTE(D3383,"###"," ")))</f>
        <v>Retailmart Inc</v>
      </c>
      <c r="P3383" s="13" t="str">
        <f t="shared" si="364"/>
        <v>Study Lite</v>
      </c>
      <c r="Q3383" s="34" t="str">
        <f t="shared" si="365"/>
        <v>Electronics</v>
      </c>
      <c r="R3383" s="13" t="str">
        <f t="shared" si="366"/>
        <v>Retailmart Inc</v>
      </c>
      <c r="S3383" s="35">
        <f t="shared" si="367"/>
        <v>53</v>
      </c>
      <c r="T3383" s="35">
        <f t="shared" si="368"/>
        <v>93</v>
      </c>
      <c r="U3383" s="14">
        <f t="shared" si="369"/>
        <v>17713.88</v>
      </c>
      <c r="V3383" s="14">
        <f t="shared" si="370"/>
        <v>938835.64</v>
      </c>
      <c r="W3383" s="13" t="str">
        <v>Low Stock</v>
      </c>
      <c r="X3383" s="13" t="str">
        <v>Yes</v>
      </c>
      <c r="Y3383" s="13">
        <v>1</v>
      </c>
    </row>
    <row r="3384" spans="1:25" x14ac:dyDescent="0.3">
      <c r="A3384" s="31" t="s">
        <v>6639</v>
      </c>
      <c r="B3384" s="31" t="s">
        <v>5195</v>
      </c>
      <c r="C3384" s="31" t="s">
        <v>40</v>
      </c>
      <c r="D3384" s="31" t="s">
        <v>24</v>
      </c>
      <c r="E3384" s="31">
        <v>136</v>
      </c>
      <c r="F3384" s="31">
        <v>92</v>
      </c>
      <c r="G3384" s="31">
        <v>13093.1</v>
      </c>
      <c r="H3384" s="31">
        <v>1780661.6</v>
      </c>
      <c r="I3384" s="32">
        <v>45795</v>
      </c>
      <c r="J3384" s="32">
        <v>45879</v>
      </c>
      <c r="K3384" s="31" t="s">
        <v>25</v>
      </c>
      <c r="L3384" s="33" t="s">
        <v>58</v>
      </c>
      <c r="M3384" s="13" t="str">
        <f>PROPER(TRIM(SUBSTITUTE(B3384,"###"," ")))</f>
        <v>Catch Mini</v>
      </c>
      <c r="N3384" s="13" t="str">
        <f>PROPER(TRIM(SUBSTITUTE(C3384,"###"," ")))</f>
        <v>Electronics</v>
      </c>
      <c r="O3384" s="13" t="str">
        <f>PROPER(TRIM(SUBSTITUTE(D3384,"###"," ")))</f>
        <v>Omni Suppliers</v>
      </c>
      <c r="P3384" s="13" t="str">
        <f t="shared" si="364"/>
        <v>Catch Mini</v>
      </c>
      <c r="Q3384" s="34" t="str">
        <f t="shared" si="365"/>
        <v>Electronics</v>
      </c>
      <c r="R3384" s="13" t="str">
        <f t="shared" si="366"/>
        <v>Omni Suppliers</v>
      </c>
      <c r="S3384" s="35">
        <f t="shared" si="367"/>
        <v>136</v>
      </c>
      <c r="T3384" s="35">
        <f t="shared" si="368"/>
        <v>92</v>
      </c>
      <c r="U3384" s="14">
        <f t="shared" si="369"/>
        <v>13093.1</v>
      </c>
      <c r="V3384" s="14">
        <f t="shared" si="370"/>
        <v>1780661.6</v>
      </c>
      <c r="W3384" s="13" t="str">
        <v>In Stock</v>
      </c>
      <c r="X3384" s="13" t="str">
        <v>No</v>
      </c>
      <c r="Y3384" s="13">
        <v>0</v>
      </c>
    </row>
    <row r="3385" spans="1:25" x14ac:dyDescent="0.3">
      <c r="A3385" s="31" t="s">
        <v>6640</v>
      </c>
      <c r="B3385" s="31" t="s">
        <v>6641</v>
      </c>
      <c r="C3385" s="31" t="s">
        <v>44</v>
      </c>
      <c r="D3385" s="31" t="s">
        <v>15</v>
      </c>
      <c r="E3385" s="31">
        <v>115</v>
      </c>
      <c r="F3385" s="31">
        <v>93</v>
      </c>
      <c r="G3385" s="31">
        <v>1642.63</v>
      </c>
      <c r="H3385" s="31">
        <v>188902.45</v>
      </c>
      <c r="I3385" s="32">
        <v>45790</v>
      </c>
      <c r="J3385" s="32">
        <v>45863</v>
      </c>
      <c r="K3385" s="31" t="s">
        <v>16</v>
      </c>
      <c r="L3385" s="33" t="s">
        <v>33</v>
      </c>
      <c r="M3385" s="13" t="str">
        <f>PROPER(TRIM(SUBSTITUTE(B3385,"###"," ")))</f>
        <v>New Mini</v>
      </c>
      <c r="N3385" s="13" t="str">
        <f>PROPER(TRIM(SUBSTITUTE(C3385,"###"," ")))</f>
        <v>Groceries</v>
      </c>
      <c r="O3385" s="13" t="str">
        <f>PROPER(TRIM(SUBSTITUTE(D3385,"###"," ")))</f>
        <v>Global Traders</v>
      </c>
      <c r="P3385" s="13" t="str">
        <f t="shared" si="364"/>
        <v>New Mini</v>
      </c>
      <c r="Q3385" s="34" t="str">
        <f t="shared" si="365"/>
        <v>Groceries</v>
      </c>
      <c r="R3385" s="13" t="str">
        <f t="shared" si="366"/>
        <v>Global Traders</v>
      </c>
      <c r="S3385" s="35">
        <f t="shared" si="367"/>
        <v>115</v>
      </c>
      <c r="T3385" s="35">
        <f t="shared" si="368"/>
        <v>93</v>
      </c>
      <c r="U3385" s="14">
        <f t="shared" si="369"/>
        <v>1642.63</v>
      </c>
      <c r="V3385" s="14">
        <f t="shared" si="370"/>
        <v>188902.45</v>
      </c>
      <c r="W3385" s="13" t="str">
        <v>In Stock</v>
      </c>
      <c r="X3385" s="13" t="str">
        <v>No</v>
      </c>
      <c r="Y3385" s="13">
        <v>0</v>
      </c>
    </row>
    <row r="3386" spans="1:25" x14ac:dyDescent="0.3">
      <c r="A3386" s="31" t="s">
        <v>6642</v>
      </c>
      <c r="B3386" s="31" t="s">
        <v>6643</v>
      </c>
      <c r="C3386" s="31" t="s">
        <v>44</v>
      </c>
      <c r="D3386" s="31" t="s">
        <v>45</v>
      </c>
      <c r="E3386" s="31">
        <v>115</v>
      </c>
      <c r="F3386" s="31">
        <v>65</v>
      </c>
      <c r="G3386" s="31">
        <v>19174.240000000002</v>
      </c>
      <c r="H3386" s="31">
        <v>2205037.6</v>
      </c>
      <c r="I3386" s="32">
        <v>45795</v>
      </c>
      <c r="J3386" s="32">
        <v>45861</v>
      </c>
      <c r="K3386" s="31" t="s">
        <v>54</v>
      </c>
      <c r="L3386" s="33" t="s">
        <v>58</v>
      </c>
      <c r="M3386" s="13" t="str">
        <f>PROPER(TRIM(SUBSTITUTE(B3386,"###"," ")))</f>
        <v>All Lite</v>
      </c>
      <c r="N3386" s="13" t="str">
        <f>PROPER(TRIM(SUBSTITUTE(C3386,"###"," ")))</f>
        <v>Groceries</v>
      </c>
      <c r="O3386" s="13" t="str">
        <f>PROPER(TRIM(SUBSTITUTE(D3386,"###"," ")))</f>
        <v>Retailmart Inc</v>
      </c>
      <c r="P3386" s="13" t="str">
        <f t="shared" si="364"/>
        <v>All Lite</v>
      </c>
      <c r="Q3386" s="34" t="str">
        <f t="shared" si="365"/>
        <v>Groceries</v>
      </c>
      <c r="R3386" s="13" t="str">
        <f t="shared" si="366"/>
        <v>Retailmart Inc</v>
      </c>
      <c r="S3386" s="35">
        <f t="shared" si="367"/>
        <v>115</v>
      </c>
      <c r="T3386" s="35">
        <f t="shared" si="368"/>
        <v>65</v>
      </c>
      <c r="U3386" s="14">
        <f t="shared" si="369"/>
        <v>19174.240000000002</v>
      </c>
      <c r="V3386" s="14">
        <f t="shared" si="370"/>
        <v>2205037.6</v>
      </c>
      <c r="W3386" s="13" t="str">
        <v>In Stock</v>
      </c>
      <c r="X3386" s="13" t="str">
        <v>No</v>
      </c>
      <c r="Y3386" s="13">
        <v>0</v>
      </c>
    </row>
    <row r="3387" spans="1:25" x14ac:dyDescent="0.3">
      <c r="A3387" s="31" t="s">
        <v>6644</v>
      </c>
      <c r="B3387" s="31" t="s">
        <v>6645</v>
      </c>
      <c r="C3387" s="31" t="s">
        <v>44</v>
      </c>
      <c r="D3387" s="31" t="s">
        <v>53</v>
      </c>
      <c r="E3387" s="31">
        <v>163</v>
      </c>
      <c r="F3387" s="31">
        <v>90</v>
      </c>
      <c r="G3387" s="31">
        <v>19738.73</v>
      </c>
      <c r="H3387" s="31">
        <v>3217412.99</v>
      </c>
      <c r="I3387" s="32">
        <v>45766</v>
      </c>
      <c r="J3387" s="32">
        <v>45859</v>
      </c>
      <c r="K3387" s="31" t="s">
        <v>25</v>
      </c>
      <c r="L3387" s="33" t="s">
        <v>21</v>
      </c>
      <c r="M3387" s="13" t="str">
        <f>PROPER(TRIM(SUBSTITUTE(B3387,"###"," ")))</f>
        <v>Rich Max</v>
      </c>
      <c r="N3387" s="13" t="str">
        <f>PROPER(TRIM(SUBSTITUTE(C3387,"###"," ")))</f>
        <v>Groceries</v>
      </c>
      <c r="O3387" s="13" t="str">
        <f>PROPER(TRIM(SUBSTITUTE(D3387,"###"," ")))</f>
        <v>Abc Pvt Ltd</v>
      </c>
      <c r="P3387" s="13" t="str">
        <f t="shared" si="364"/>
        <v>Rich Max</v>
      </c>
      <c r="Q3387" s="34" t="str">
        <f t="shared" si="365"/>
        <v>Groceries</v>
      </c>
      <c r="R3387" s="13" t="str">
        <f t="shared" si="366"/>
        <v>Abc Pvt Ltd</v>
      </c>
      <c r="S3387" s="35">
        <f t="shared" si="367"/>
        <v>163</v>
      </c>
      <c r="T3387" s="35">
        <f t="shared" si="368"/>
        <v>90</v>
      </c>
      <c r="U3387" s="14">
        <f t="shared" si="369"/>
        <v>19738.73</v>
      </c>
      <c r="V3387" s="14">
        <f t="shared" si="370"/>
        <v>3217412.9899999998</v>
      </c>
      <c r="W3387" s="13" t="str">
        <v>In Stock</v>
      </c>
      <c r="X3387" s="13" t="str">
        <v>No</v>
      </c>
      <c r="Y3387" s="13">
        <v>0</v>
      </c>
    </row>
    <row r="3388" spans="1:25" x14ac:dyDescent="0.3">
      <c r="A3388" s="31" t="s">
        <v>6646</v>
      </c>
      <c r="B3388" s="31" t="s">
        <v>3238</v>
      </c>
      <c r="C3388" s="31" t="s">
        <v>28</v>
      </c>
      <c r="D3388" s="31" t="s">
        <v>45</v>
      </c>
      <c r="E3388" s="31">
        <v>144</v>
      </c>
      <c r="F3388" s="31">
        <v>67</v>
      </c>
      <c r="G3388" s="31">
        <v>16923.48</v>
      </c>
      <c r="H3388" s="31">
        <v>2436981.12</v>
      </c>
      <c r="I3388" s="32">
        <v>45796</v>
      </c>
      <c r="J3388" s="32">
        <v>45870</v>
      </c>
      <c r="K3388" s="31" t="s">
        <v>46</v>
      </c>
      <c r="L3388" s="33" t="s">
        <v>30</v>
      </c>
      <c r="M3388" s="13" t="str">
        <f>PROPER(TRIM(SUBSTITUTE(B3388,"###"," ")))</f>
        <v>Less Plus</v>
      </c>
      <c r="N3388" s="13" t="str">
        <f>PROPER(TRIM(SUBSTITUTE(C3388,"###"," ")))</f>
        <v>Furniture</v>
      </c>
      <c r="O3388" s="13" t="str">
        <f>PROPER(TRIM(SUBSTITUTE(D3388,"###"," ")))</f>
        <v>Retailmart Inc</v>
      </c>
      <c r="P3388" s="13" t="str">
        <f t="shared" si="364"/>
        <v>Less Plus</v>
      </c>
      <c r="Q3388" s="34" t="str">
        <f t="shared" si="365"/>
        <v>Furniture</v>
      </c>
      <c r="R3388" s="13" t="str">
        <f t="shared" si="366"/>
        <v>Retailmart Inc</v>
      </c>
      <c r="S3388" s="35">
        <f t="shared" si="367"/>
        <v>144</v>
      </c>
      <c r="T3388" s="35">
        <f t="shared" si="368"/>
        <v>67</v>
      </c>
      <c r="U3388" s="14">
        <f t="shared" si="369"/>
        <v>16923.48</v>
      </c>
      <c r="V3388" s="14">
        <f t="shared" si="370"/>
        <v>2436981.12</v>
      </c>
      <c r="W3388" s="13" t="str">
        <v>In Stock</v>
      </c>
      <c r="X3388" s="13" t="str">
        <v>No</v>
      </c>
      <c r="Y3388" s="13">
        <v>0</v>
      </c>
    </row>
    <row r="3389" spans="1:25" x14ac:dyDescent="0.3">
      <c r="A3389" s="31" t="s">
        <v>6647</v>
      </c>
      <c r="B3389" s="31" t="s">
        <v>6648</v>
      </c>
      <c r="C3389" s="31" t="s">
        <v>44</v>
      </c>
      <c r="D3389" s="31" t="s">
        <v>53</v>
      </c>
      <c r="E3389" s="31">
        <v>77</v>
      </c>
      <c r="F3389" s="31">
        <v>74</v>
      </c>
      <c r="G3389" s="31">
        <v>9192.02</v>
      </c>
      <c r="H3389" s="31">
        <v>707785.54</v>
      </c>
      <c r="I3389" s="32">
        <v>45803</v>
      </c>
      <c r="J3389" s="32">
        <v>45922</v>
      </c>
      <c r="K3389" s="31" t="s">
        <v>46</v>
      </c>
      <c r="L3389" s="33" t="s">
        <v>17</v>
      </c>
      <c r="M3389" s="13" t="str">
        <f>PROPER(TRIM(SUBSTITUTE(B3389,"###"," ")))</f>
        <v>Happy Pro</v>
      </c>
      <c r="N3389" s="13" t="str">
        <f>PROPER(TRIM(SUBSTITUTE(C3389,"###"," ")))</f>
        <v>Groceries</v>
      </c>
      <c r="O3389" s="13" t="str">
        <f>PROPER(TRIM(SUBSTITUTE(D3389,"###"," ")))</f>
        <v>Abc Pvt Ltd</v>
      </c>
      <c r="P3389" s="13" t="str">
        <f t="shared" si="364"/>
        <v>Happy Pro</v>
      </c>
      <c r="Q3389" s="34" t="str">
        <f t="shared" si="365"/>
        <v>Groceries</v>
      </c>
      <c r="R3389" s="13" t="str">
        <f t="shared" si="366"/>
        <v>Abc Pvt Ltd</v>
      </c>
      <c r="S3389" s="35">
        <f t="shared" si="367"/>
        <v>77</v>
      </c>
      <c r="T3389" s="35">
        <f t="shared" si="368"/>
        <v>74</v>
      </c>
      <c r="U3389" s="14">
        <f t="shared" si="369"/>
        <v>9192.02</v>
      </c>
      <c r="V3389" s="14">
        <f t="shared" si="370"/>
        <v>707785.54</v>
      </c>
      <c r="W3389" s="13" t="str">
        <v>In Stock</v>
      </c>
      <c r="X3389" s="13" t="str">
        <v>No</v>
      </c>
      <c r="Y3389" s="13">
        <v>0</v>
      </c>
    </row>
    <row r="3390" spans="1:25" x14ac:dyDescent="0.3">
      <c r="A3390" s="31" t="s">
        <v>6649</v>
      </c>
      <c r="B3390" s="31" t="s">
        <v>165</v>
      </c>
      <c r="C3390" s="31" t="s">
        <v>14</v>
      </c>
      <c r="D3390" s="31" t="s">
        <v>45</v>
      </c>
      <c r="E3390" s="31">
        <v>111</v>
      </c>
      <c r="F3390" s="31">
        <v>39</v>
      </c>
      <c r="G3390" s="31">
        <v>19652.72</v>
      </c>
      <c r="H3390" s="31">
        <v>2181451.92</v>
      </c>
      <c r="I3390" s="32">
        <v>45669</v>
      </c>
      <c r="J3390" s="32">
        <v>45915</v>
      </c>
      <c r="K3390" s="31" t="s">
        <v>57</v>
      </c>
      <c r="L3390" s="33" t="s">
        <v>58</v>
      </c>
      <c r="M3390" s="13" t="str">
        <f>PROPER(TRIM(SUBSTITUTE(B3390,"###"," ")))</f>
        <v>Occur Max</v>
      </c>
      <c r="N3390" s="13" t="str">
        <f>PROPER(TRIM(SUBSTITUTE(C3390,"###"," ")))</f>
        <v>Clothing</v>
      </c>
      <c r="O3390" s="13" t="str">
        <f>PROPER(TRIM(SUBSTITUTE(D3390,"###"," ")))</f>
        <v>Retailmart Inc</v>
      </c>
      <c r="P3390" s="13" t="str">
        <f t="shared" si="364"/>
        <v>Occur Max</v>
      </c>
      <c r="Q3390" s="34" t="str">
        <f t="shared" si="365"/>
        <v>Clothing</v>
      </c>
      <c r="R3390" s="13" t="str">
        <f t="shared" si="366"/>
        <v>Retailmart Inc</v>
      </c>
      <c r="S3390" s="35">
        <f t="shared" si="367"/>
        <v>111</v>
      </c>
      <c r="T3390" s="35">
        <f t="shared" si="368"/>
        <v>39</v>
      </c>
      <c r="U3390" s="14">
        <f t="shared" si="369"/>
        <v>19652.72</v>
      </c>
      <c r="V3390" s="14">
        <f t="shared" si="370"/>
        <v>2181451.92</v>
      </c>
      <c r="W3390" s="13" t="str">
        <v>In Stock</v>
      </c>
      <c r="X3390" s="13" t="str">
        <v>No</v>
      </c>
      <c r="Y3390" s="13">
        <v>0</v>
      </c>
    </row>
    <row r="3391" spans="1:25" x14ac:dyDescent="0.3">
      <c r="A3391" s="31" t="s">
        <v>6651</v>
      </c>
      <c r="B3391" s="31" t="s">
        <v>6652</v>
      </c>
      <c r="C3391" s="31" t="s">
        <v>20</v>
      </c>
      <c r="D3391" s="31" t="s">
        <v>41</v>
      </c>
      <c r="E3391" s="31">
        <v>70</v>
      </c>
      <c r="F3391" s="31">
        <v>66</v>
      </c>
      <c r="G3391" s="31">
        <v>5470.31</v>
      </c>
      <c r="H3391" s="31">
        <v>382921.7</v>
      </c>
      <c r="I3391" s="32">
        <v>45724</v>
      </c>
      <c r="J3391" s="32">
        <v>45896</v>
      </c>
      <c r="K3391" s="31" t="s">
        <v>16</v>
      </c>
      <c r="L3391" s="33" t="s">
        <v>58</v>
      </c>
      <c r="M3391" s="13" t="str">
        <f>PROPER(TRIM(SUBSTITUTE(B3391,"###"," ")))</f>
        <v>Prepare Lite</v>
      </c>
      <c r="N3391" s="13" t="str">
        <f>PROPER(TRIM(SUBSTITUTE(C3391,"###"," ")))</f>
        <v>Toys</v>
      </c>
      <c r="O3391" s="13" t="str">
        <f>PROPER(TRIM(SUBSTITUTE(D3391,"###"," ")))</f>
        <v>Quickstock</v>
      </c>
      <c r="P3391" s="13" t="str">
        <f t="shared" si="364"/>
        <v>Prepare Lite</v>
      </c>
      <c r="Q3391" s="34" t="str">
        <f t="shared" si="365"/>
        <v>Toys</v>
      </c>
      <c r="R3391" s="13" t="str">
        <f t="shared" si="366"/>
        <v>Quickstock</v>
      </c>
      <c r="S3391" s="35">
        <f t="shared" si="367"/>
        <v>70</v>
      </c>
      <c r="T3391" s="35">
        <f t="shared" si="368"/>
        <v>66</v>
      </c>
      <c r="U3391" s="14">
        <f t="shared" si="369"/>
        <v>5470.31</v>
      </c>
      <c r="V3391" s="14">
        <f t="shared" si="370"/>
        <v>382921.7</v>
      </c>
      <c r="W3391" s="13" t="str">
        <v>In Stock</v>
      </c>
      <c r="X3391" s="13" t="str">
        <v>No</v>
      </c>
      <c r="Y3391" s="13">
        <v>0</v>
      </c>
    </row>
    <row r="3392" spans="1:25" x14ac:dyDescent="0.3">
      <c r="A3392" s="31" t="s">
        <v>6653</v>
      </c>
      <c r="B3392" s="31" t="s">
        <v>2634</v>
      </c>
      <c r="C3392" s="31" t="s">
        <v>20</v>
      </c>
      <c r="D3392" s="31" t="s">
        <v>45</v>
      </c>
      <c r="E3392" s="13"/>
      <c r="F3392" s="31">
        <v>54</v>
      </c>
      <c r="G3392" s="31">
        <v>19665.990000000002</v>
      </c>
      <c r="H3392" s="13"/>
      <c r="I3392" s="32">
        <v>45790</v>
      </c>
      <c r="J3392" s="32">
        <v>45879</v>
      </c>
      <c r="K3392" s="31" t="s">
        <v>54</v>
      </c>
      <c r="L3392" s="33" t="s">
        <v>33</v>
      </c>
      <c r="M3392" s="13" t="str">
        <f>PROPER(TRIM(SUBSTITUTE(B3392,"###"," ")))</f>
        <v>Can Lite</v>
      </c>
      <c r="N3392" s="13" t="str">
        <f>PROPER(TRIM(SUBSTITUTE(C3392,"###"," ")))</f>
        <v>Toys</v>
      </c>
      <c r="O3392" s="13" t="str">
        <f>PROPER(TRIM(SUBSTITUTE(D3392,"###"," ")))</f>
        <v>Retailmart Inc</v>
      </c>
      <c r="P3392" s="13" t="str">
        <f t="shared" si="364"/>
        <v>Can Lite</v>
      </c>
      <c r="Q3392" s="34" t="str">
        <f t="shared" si="365"/>
        <v>Toys</v>
      </c>
      <c r="R3392" s="13" t="str">
        <f t="shared" si="366"/>
        <v>Retailmart Inc</v>
      </c>
      <c r="S3392" s="35">
        <f t="shared" si="367"/>
        <v>0</v>
      </c>
      <c r="T3392" s="35">
        <f t="shared" si="368"/>
        <v>54</v>
      </c>
      <c r="U3392" s="14">
        <f t="shared" si="369"/>
        <v>19665.990000000002</v>
      </c>
      <c r="V3392" s="14">
        <f t="shared" si="370"/>
        <v>0</v>
      </c>
      <c r="W3392" s="13" t="str">
        <v>Out of Stock</v>
      </c>
      <c r="X3392" s="13" t="str">
        <v>Yes</v>
      </c>
      <c r="Y3392" s="13">
        <v>1</v>
      </c>
    </row>
    <row r="3393" spans="1:25" x14ac:dyDescent="0.3">
      <c r="A3393" s="31" t="s">
        <v>6654</v>
      </c>
      <c r="B3393" s="31" t="s">
        <v>6655</v>
      </c>
      <c r="C3393" s="31" t="s">
        <v>28</v>
      </c>
      <c r="D3393" s="31" t="s">
        <v>45</v>
      </c>
      <c r="E3393" s="31">
        <v>84</v>
      </c>
      <c r="F3393" s="31">
        <v>77</v>
      </c>
      <c r="G3393" s="31">
        <v>853.61</v>
      </c>
      <c r="H3393" s="31">
        <v>71703.240000000005</v>
      </c>
      <c r="I3393" s="32">
        <v>45810</v>
      </c>
      <c r="J3393" s="32">
        <v>45879</v>
      </c>
      <c r="K3393" s="31" t="s">
        <v>29</v>
      </c>
      <c r="L3393" s="33" t="s">
        <v>33</v>
      </c>
      <c r="M3393" s="13" t="str">
        <f>PROPER(TRIM(SUBSTITUTE(B3393,"###"," ")))</f>
        <v>Until X</v>
      </c>
      <c r="N3393" s="13" t="str">
        <f>PROPER(TRIM(SUBSTITUTE(C3393,"###"," ")))</f>
        <v>Furniture</v>
      </c>
      <c r="O3393" s="13" t="str">
        <f>PROPER(TRIM(SUBSTITUTE(D3393,"###"," ")))</f>
        <v>Retailmart Inc</v>
      </c>
      <c r="P3393" s="13" t="str">
        <f t="shared" si="364"/>
        <v>Until X</v>
      </c>
      <c r="Q3393" s="34" t="str">
        <f t="shared" si="365"/>
        <v>Furniture</v>
      </c>
      <c r="R3393" s="13" t="str">
        <f t="shared" si="366"/>
        <v>Retailmart Inc</v>
      </c>
      <c r="S3393" s="35">
        <f t="shared" si="367"/>
        <v>84</v>
      </c>
      <c r="T3393" s="35">
        <f t="shared" si="368"/>
        <v>77</v>
      </c>
      <c r="U3393" s="14">
        <f t="shared" si="369"/>
        <v>853.61</v>
      </c>
      <c r="V3393" s="14">
        <f t="shared" si="370"/>
        <v>71703.240000000005</v>
      </c>
      <c r="W3393" s="13" t="str">
        <v>In Stock</v>
      </c>
      <c r="X3393" s="13" t="str">
        <v>No</v>
      </c>
      <c r="Y3393" s="13">
        <v>0</v>
      </c>
    </row>
    <row r="3394" spans="1:25" x14ac:dyDescent="0.3">
      <c r="A3394" s="31" t="s">
        <v>6656</v>
      </c>
      <c r="B3394" s="31" t="s">
        <v>6657</v>
      </c>
      <c r="C3394" s="31" t="s">
        <v>28</v>
      </c>
      <c r="D3394" s="31" t="s">
        <v>41</v>
      </c>
      <c r="E3394" s="31">
        <v>176</v>
      </c>
      <c r="F3394" s="31">
        <v>55</v>
      </c>
      <c r="G3394" s="31">
        <v>18889.82</v>
      </c>
      <c r="H3394" s="31">
        <v>3324608.32</v>
      </c>
      <c r="I3394" s="32">
        <v>45817</v>
      </c>
      <c r="J3394" s="32">
        <v>45882</v>
      </c>
      <c r="K3394" s="31" t="s">
        <v>29</v>
      </c>
      <c r="L3394" s="33" t="s">
        <v>21</v>
      </c>
      <c r="M3394" s="13" t="str">
        <f>PROPER(TRIM(SUBSTITUTE(B3394,"###"," ")))</f>
        <v>Man Pro</v>
      </c>
      <c r="N3394" s="13" t="str">
        <f>PROPER(TRIM(SUBSTITUTE(C3394,"###"," ")))</f>
        <v>Furniture</v>
      </c>
      <c r="O3394" s="13" t="str">
        <f>PROPER(TRIM(SUBSTITUTE(D3394,"###"," ")))</f>
        <v>Quickstock</v>
      </c>
      <c r="P3394" s="13" t="str">
        <f t="shared" si="364"/>
        <v>Man Pro</v>
      </c>
      <c r="Q3394" s="34" t="str">
        <f t="shared" si="365"/>
        <v>Furniture</v>
      </c>
      <c r="R3394" s="13" t="str">
        <f t="shared" si="366"/>
        <v>Quickstock</v>
      </c>
      <c r="S3394" s="35">
        <f t="shared" si="367"/>
        <v>176</v>
      </c>
      <c r="T3394" s="35">
        <f t="shared" si="368"/>
        <v>55</v>
      </c>
      <c r="U3394" s="14">
        <f t="shared" si="369"/>
        <v>18889.82</v>
      </c>
      <c r="V3394" s="14">
        <f t="shared" si="370"/>
        <v>3324608.32</v>
      </c>
      <c r="W3394" s="13" t="str">
        <v>In Stock</v>
      </c>
      <c r="X3394" s="13" t="str">
        <v>No</v>
      </c>
      <c r="Y3394" s="13">
        <v>0</v>
      </c>
    </row>
    <row r="3395" spans="1:25" x14ac:dyDescent="0.3">
      <c r="A3395" s="31" t="s">
        <v>6658</v>
      </c>
      <c r="B3395" s="31" t="s">
        <v>6659</v>
      </c>
      <c r="C3395" s="31" t="s">
        <v>40</v>
      </c>
      <c r="D3395" s="13"/>
      <c r="E3395" s="31">
        <v>114</v>
      </c>
      <c r="F3395" s="31">
        <v>51</v>
      </c>
      <c r="G3395" s="31">
        <v>15146.94</v>
      </c>
      <c r="H3395" s="31">
        <v>1726751.16</v>
      </c>
      <c r="I3395" s="32">
        <v>45762</v>
      </c>
      <c r="J3395" s="32">
        <v>45856</v>
      </c>
      <c r="K3395" s="31" t="s">
        <v>46</v>
      </c>
      <c r="L3395" s="33" t="s">
        <v>30</v>
      </c>
      <c r="M3395" s="13" t="str">
        <f>PROPER(TRIM(SUBSTITUTE(B3395,"###"," ")))</f>
        <v>Important X</v>
      </c>
      <c r="N3395" s="13" t="str">
        <f>PROPER(TRIM(SUBSTITUTE(C3395,"###"," ")))</f>
        <v>Electronics</v>
      </c>
      <c r="O3395" s="13" t="str">
        <f>PROPER(TRIM(SUBSTITUTE(D3395,"###"," ")))</f>
        <v/>
      </c>
      <c r="P3395" s="13" t="str">
        <f t="shared" ref="P3395:P3458" si="371">IF(M3395="","Unknown",M3395)</f>
        <v>Important X</v>
      </c>
      <c r="Q3395" s="34" t="str">
        <f t="shared" ref="Q3395:Q3458" si="372">IF(N3395="","Unknown",N3395)</f>
        <v>Electronics</v>
      </c>
      <c r="R3395" s="13" t="str">
        <f t="shared" ref="R3395:R3458" si="373">IF(O3395="","Others",O3395)</f>
        <v>Others</v>
      </c>
      <c r="S3395" s="35">
        <f t="shared" ref="S3395:S3458" si="374">VALUE(E3395)</f>
        <v>114</v>
      </c>
      <c r="T3395" s="35">
        <f t="shared" ref="T3395:T3458" si="375">VALUE(F3395)</f>
        <v>51</v>
      </c>
      <c r="U3395" s="14">
        <f t="shared" ref="U3395:U3458" si="376">VALUE(G3395)</f>
        <v>15146.94</v>
      </c>
      <c r="V3395" s="14">
        <f t="shared" ref="V3395:V3458" si="377">E3395*G3395</f>
        <v>1726751.1600000001</v>
      </c>
      <c r="W3395" s="13" t="str">
        <v>In Stock</v>
      </c>
      <c r="X3395" s="13" t="str">
        <v>No</v>
      </c>
      <c r="Y3395" s="13">
        <v>0</v>
      </c>
    </row>
    <row r="3396" spans="1:25" x14ac:dyDescent="0.3">
      <c r="A3396" s="31" t="s">
        <v>6660</v>
      </c>
      <c r="B3396" s="31" t="s">
        <v>6661</v>
      </c>
      <c r="C3396" s="31" t="s">
        <v>20</v>
      </c>
      <c r="D3396" s="31" t="s">
        <v>41</v>
      </c>
      <c r="E3396" s="31">
        <v>123</v>
      </c>
      <c r="F3396" s="31">
        <v>72</v>
      </c>
      <c r="G3396" s="31">
        <v>15603.71</v>
      </c>
      <c r="H3396" s="31">
        <v>1919256.33</v>
      </c>
      <c r="I3396" s="32">
        <v>45670</v>
      </c>
      <c r="J3396" s="32">
        <v>45925</v>
      </c>
      <c r="K3396" s="31" t="s">
        <v>16</v>
      </c>
      <c r="L3396" s="33" t="s">
        <v>30</v>
      </c>
      <c r="M3396" s="13" t="str">
        <f>PROPER(TRIM(SUBSTITUTE(B3396,"###"," ")))</f>
        <v>Race Max</v>
      </c>
      <c r="N3396" s="13" t="str">
        <f>PROPER(TRIM(SUBSTITUTE(C3396,"###"," ")))</f>
        <v>Toys</v>
      </c>
      <c r="O3396" s="13" t="str">
        <f>PROPER(TRIM(SUBSTITUTE(D3396,"###"," ")))</f>
        <v>Quickstock</v>
      </c>
      <c r="P3396" s="13" t="str">
        <f t="shared" si="371"/>
        <v>Race Max</v>
      </c>
      <c r="Q3396" s="34" t="str">
        <f t="shared" si="372"/>
        <v>Toys</v>
      </c>
      <c r="R3396" s="13" t="str">
        <f t="shared" si="373"/>
        <v>Quickstock</v>
      </c>
      <c r="S3396" s="35">
        <f t="shared" si="374"/>
        <v>123</v>
      </c>
      <c r="T3396" s="35">
        <f t="shared" si="375"/>
        <v>72</v>
      </c>
      <c r="U3396" s="14">
        <f t="shared" si="376"/>
        <v>15603.71</v>
      </c>
      <c r="V3396" s="14">
        <f t="shared" si="377"/>
        <v>1919256.3299999998</v>
      </c>
      <c r="W3396" s="13" t="str">
        <v>In Stock</v>
      </c>
      <c r="X3396" s="13" t="str">
        <v>No</v>
      </c>
      <c r="Y3396" s="13">
        <v>0</v>
      </c>
    </row>
    <row r="3397" spans="1:25" x14ac:dyDescent="0.3">
      <c r="A3397" s="31" t="s">
        <v>6662</v>
      </c>
      <c r="B3397" s="31" t="s">
        <v>6663</v>
      </c>
      <c r="C3397" s="31" t="s">
        <v>14</v>
      </c>
      <c r="D3397" s="31" t="s">
        <v>24</v>
      </c>
      <c r="E3397" s="31">
        <v>164</v>
      </c>
      <c r="F3397" s="31">
        <v>57</v>
      </c>
      <c r="G3397" s="31">
        <v>18488.54</v>
      </c>
      <c r="H3397" s="31">
        <v>3032120.56</v>
      </c>
      <c r="I3397" s="32">
        <v>45738</v>
      </c>
      <c r="J3397" s="32">
        <v>45932</v>
      </c>
      <c r="K3397" s="31" t="s">
        <v>46</v>
      </c>
      <c r="L3397" s="33" t="s">
        <v>33</v>
      </c>
      <c r="M3397" s="13" t="str">
        <f>PROPER(TRIM(SUBSTITUTE(B3397,"###"," ")))</f>
        <v>Old Lite</v>
      </c>
      <c r="N3397" s="13" t="str">
        <f>PROPER(TRIM(SUBSTITUTE(C3397,"###"," ")))</f>
        <v>Clothing</v>
      </c>
      <c r="O3397" s="13" t="str">
        <f>PROPER(TRIM(SUBSTITUTE(D3397,"###"," ")))</f>
        <v>Omni Suppliers</v>
      </c>
      <c r="P3397" s="13" t="str">
        <f t="shared" si="371"/>
        <v>Old Lite</v>
      </c>
      <c r="Q3397" s="34" t="str">
        <f t="shared" si="372"/>
        <v>Clothing</v>
      </c>
      <c r="R3397" s="13" t="str">
        <f t="shared" si="373"/>
        <v>Omni Suppliers</v>
      </c>
      <c r="S3397" s="35">
        <f t="shared" si="374"/>
        <v>164</v>
      </c>
      <c r="T3397" s="35">
        <f t="shared" si="375"/>
        <v>57</v>
      </c>
      <c r="U3397" s="14">
        <f t="shared" si="376"/>
        <v>18488.54</v>
      </c>
      <c r="V3397" s="14">
        <f t="shared" si="377"/>
        <v>3032120.56</v>
      </c>
      <c r="W3397" s="13" t="str">
        <v>In Stock</v>
      </c>
      <c r="X3397" s="13" t="str">
        <v>No</v>
      </c>
      <c r="Y3397" s="13">
        <v>0</v>
      </c>
    </row>
    <row r="3398" spans="1:25" x14ac:dyDescent="0.3">
      <c r="A3398" s="31" t="s">
        <v>6664</v>
      </c>
      <c r="B3398" s="31" t="s">
        <v>6665</v>
      </c>
      <c r="C3398" s="31" t="s">
        <v>14</v>
      </c>
      <c r="D3398" s="31" t="s">
        <v>15</v>
      </c>
      <c r="E3398" s="31">
        <v>65</v>
      </c>
      <c r="F3398" s="31">
        <v>70</v>
      </c>
      <c r="G3398" s="31">
        <v>13476.53</v>
      </c>
      <c r="H3398" s="31">
        <v>875974.45000000007</v>
      </c>
      <c r="I3398" s="32">
        <v>45711</v>
      </c>
      <c r="J3398" s="32">
        <v>45939</v>
      </c>
      <c r="K3398" s="31" t="s">
        <v>16</v>
      </c>
      <c r="L3398" s="33" t="s">
        <v>17</v>
      </c>
      <c r="M3398" s="13" t="str">
        <f>PROPER(TRIM(SUBSTITUTE(B3398,"###"," ")))</f>
        <v>Guy Plus</v>
      </c>
      <c r="N3398" s="13" t="str">
        <f>PROPER(TRIM(SUBSTITUTE(C3398,"###"," ")))</f>
        <v>Clothing</v>
      </c>
      <c r="O3398" s="13" t="str">
        <f>PROPER(TRIM(SUBSTITUTE(D3398,"###"," ")))</f>
        <v>Global Traders</v>
      </c>
      <c r="P3398" s="13" t="str">
        <f t="shared" si="371"/>
        <v>Guy Plus</v>
      </c>
      <c r="Q3398" s="34" t="str">
        <f t="shared" si="372"/>
        <v>Clothing</v>
      </c>
      <c r="R3398" s="13" t="str">
        <f t="shared" si="373"/>
        <v>Global Traders</v>
      </c>
      <c r="S3398" s="35">
        <f t="shared" si="374"/>
        <v>65</v>
      </c>
      <c r="T3398" s="35">
        <f t="shared" si="375"/>
        <v>70</v>
      </c>
      <c r="U3398" s="14">
        <f t="shared" si="376"/>
        <v>13476.53</v>
      </c>
      <c r="V3398" s="14">
        <f t="shared" si="377"/>
        <v>875974.45000000007</v>
      </c>
      <c r="W3398" s="13" t="str">
        <v>Low Stock</v>
      </c>
      <c r="X3398" s="13" t="str">
        <v>Yes</v>
      </c>
      <c r="Y3398" s="13">
        <v>1</v>
      </c>
    </row>
    <row r="3399" spans="1:25" x14ac:dyDescent="0.3">
      <c r="A3399" s="31" t="s">
        <v>6668</v>
      </c>
      <c r="B3399" s="31" t="s">
        <v>6669</v>
      </c>
      <c r="C3399" s="31" t="s">
        <v>44</v>
      </c>
      <c r="D3399" s="31" t="s">
        <v>24</v>
      </c>
      <c r="E3399" s="31">
        <v>39</v>
      </c>
      <c r="F3399" s="31">
        <v>70</v>
      </c>
      <c r="G3399" s="31">
        <v>16186.02</v>
      </c>
      <c r="H3399" s="31">
        <v>631254.78</v>
      </c>
      <c r="I3399" s="32">
        <v>45758</v>
      </c>
      <c r="J3399" s="32">
        <v>45880</v>
      </c>
      <c r="K3399" s="31" t="s">
        <v>25</v>
      </c>
      <c r="L3399" s="33" t="s">
        <v>33</v>
      </c>
      <c r="M3399" s="13" t="str">
        <f>PROPER(TRIM(SUBSTITUTE(B3399,"###"," ")))</f>
        <v>Recently Mini</v>
      </c>
      <c r="N3399" s="13" t="str">
        <f>PROPER(TRIM(SUBSTITUTE(C3399,"###"," ")))</f>
        <v>Groceries</v>
      </c>
      <c r="O3399" s="13" t="str">
        <f>PROPER(TRIM(SUBSTITUTE(D3399,"###"," ")))</f>
        <v>Omni Suppliers</v>
      </c>
      <c r="P3399" s="13" t="str">
        <f t="shared" si="371"/>
        <v>Recently Mini</v>
      </c>
      <c r="Q3399" s="34" t="str">
        <f t="shared" si="372"/>
        <v>Groceries</v>
      </c>
      <c r="R3399" s="13" t="str">
        <f t="shared" si="373"/>
        <v>Omni Suppliers</v>
      </c>
      <c r="S3399" s="35">
        <f t="shared" si="374"/>
        <v>39</v>
      </c>
      <c r="T3399" s="35">
        <f t="shared" si="375"/>
        <v>70</v>
      </c>
      <c r="U3399" s="14">
        <f t="shared" si="376"/>
        <v>16186.02</v>
      </c>
      <c r="V3399" s="14">
        <f t="shared" si="377"/>
        <v>631254.78</v>
      </c>
      <c r="W3399" s="13" t="str">
        <v>Low Stock</v>
      </c>
      <c r="X3399" s="13" t="str">
        <v>Yes</v>
      </c>
      <c r="Y3399" s="13">
        <v>1</v>
      </c>
    </row>
    <row r="3400" spans="1:25" x14ac:dyDescent="0.3">
      <c r="A3400" s="31" t="s">
        <v>6670</v>
      </c>
      <c r="B3400" s="31" t="s">
        <v>6671</v>
      </c>
      <c r="C3400" s="31" t="s">
        <v>28</v>
      </c>
      <c r="D3400" s="31" t="s">
        <v>15</v>
      </c>
      <c r="E3400" s="31">
        <v>108</v>
      </c>
      <c r="F3400" s="13"/>
      <c r="G3400" s="31">
        <v>2381.58</v>
      </c>
      <c r="H3400" s="31">
        <v>257210.64</v>
      </c>
      <c r="I3400" s="32">
        <v>45719</v>
      </c>
      <c r="J3400" s="32">
        <v>45931</v>
      </c>
      <c r="K3400" s="13"/>
      <c r="L3400" s="33" t="s">
        <v>58</v>
      </c>
      <c r="M3400" s="13" t="str">
        <f>PROPER(TRIM(SUBSTITUTE(B3400,"###"," ")))</f>
        <v>Serious Mini</v>
      </c>
      <c r="N3400" s="13" t="str">
        <f>PROPER(TRIM(SUBSTITUTE(C3400,"###"," ")))</f>
        <v>Furniture</v>
      </c>
      <c r="O3400" s="13" t="str">
        <f>PROPER(TRIM(SUBSTITUTE(D3400,"###"," ")))</f>
        <v>Global Traders</v>
      </c>
      <c r="P3400" s="13" t="str">
        <f t="shared" si="371"/>
        <v>Serious Mini</v>
      </c>
      <c r="Q3400" s="34" t="str">
        <f t="shared" si="372"/>
        <v>Furniture</v>
      </c>
      <c r="R3400" s="13" t="str">
        <f t="shared" si="373"/>
        <v>Global Traders</v>
      </c>
      <c r="S3400" s="35">
        <f t="shared" si="374"/>
        <v>108</v>
      </c>
      <c r="T3400" s="35">
        <f t="shared" si="375"/>
        <v>0</v>
      </c>
      <c r="U3400" s="14">
        <f t="shared" si="376"/>
        <v>2381.58</v>
      </c>
      <c r="V3400" s="14">
        <f t="shared" si="377"/>
        <v>257210.63999999998</v>
      </c>
      <c r="W3400" s="13" t="str">
        <v>In Stock</v>
      </c>
      <c r="X3400" s="13" t="str">
        <v>No</v>
      </c>
      <c r="Y3400" s="13">
        <v>0</v>
      </c>
    </row>
    <row r="3401" spans="1:25" x14ac:dyDescent="0.3">
      <c r="A3401" s="31" t="s">
        <v>6672</v>
      </c>
      <c r="B3401" s="31" t="s">
        <v>6673</v>
      </c>
      <c r="C3401" s="31" t="s">
        <v>40</v>
      </c>
      <c r="D3401" s="31" t="s">
        <v>45</v>
      </c>
      <c r="E3401" s="31">
        <v>111</v>
      </c>
      <c r="F3401" s="13"/>
      <c r="G3401" s="31">
        <v>1088.45</v>
      </c>
      <c r="H3401" s="31">
        <v>120817.95</v>
      </c>
      <c r="I3401" s="32">
        <v>45782</v>
      </c>
      <c r="J3401" s="32">
        <v>45902</v>
      </c>
      <c r="K3401" s="31" t="s">
        <v>16</v>
      </c>
      <c r="L3401" s="33" t="s">
        <v>30</v>
      </c>
      <c r="M3401" s="13" t="str">
        <f>PROPER(TRIM(SUBSTITUTE(B3401,"###"," ")))</f>
        <v>Network Max</v>
      </c>
      <c r="N3401" s="13" t="str">
        <f>PROPER(TRIM(SUBSTITUTE(C3401,"###"," ")))</f>
        <v>Electronics</v>
      </c>
      <c r="O3401" s="13" t="str">
        <f>PROPER(TRIM(SUBSTITUTE(D3401,"###"," ")))</f>
        <v>Retailmart Inc</v>
      </c>
      <c r="P3401" s="13" t="str">
        <f t="shared" si="371"/>
        <v>Network Max</v>
      </c>
      <c r="Q3401" s="34" t="str">
        <f t="shared" si="372"/>
        <v>Electronics</v>
      </c>
      <c r="R3401" s="13" t="str">
        <f t="shared" si="373"/>
        <v>Retailmart Inc</v>
      </c>
      <c r="S3401" s="35">
        <f t="shared" si="374"/>
        <v>111</v>
      </c>
      <c r="T3401" s="35">
        <f t="shared" si="375"/>
        <v>0</v>
      </c>
      <c r="U3401" s="14">
        <f t="shared" si="376"/>
        <v>1088.45</v>
      </c>
      <c r="V3401" s="14">
        <f t="shared" si="377"/>
        <v>120817.95000000001</v>
      </c>
      <c r="W3401" s="13" t="str">
        <v>In Stock</v>
      </c>
      <c r="X3401" s="13" t="str">
        <v>No</v>
      </c>
      <c r="Y3401" s="13">
        <v>0</v>
      </c>
    </row>
    <row r="3402" spans="1:25" x14ac:dyDescent="0.3">
      <c r="A3402" s="31" t="s">
        <v>6674</v>
      </c>
      <c r="B3402" s="31" t="s">
        <v>4651</v>
      </c>
      <c r="C3402" s="31" t="s">
        <v>14</v>
      </c>
      <c r="D3402" s="31" t="s">
        <v>41</v>
      </c>
      <c r="E3402" s="31">
        <v>61</v>
      </c>
      <c r="F3402" s="31">
        <v>21</v>
      </c>
      <c r="G3402" s="31">
        <v>15793.42</v>
      </c>
      <c r="H3402" s="31">
        <v>963398.62</v>
      </c>
      <c r="I3402" s="32">
        <v>45753</v>
      </c>
      <c r="J3402" s="32">
        <v>45884</v>
      </c>
      <c r="K3402" s="31" t="s">
        <v>54</v>
      </c>
      <c r="L3402" s="33" t="s">
        <v>30</v>
      </c>
      <c r="M3402" s="13" t="str">
        <f>PROPER(TRIM(SUBSTITUTE(B3402,"###"," ")))</f>
        <v>Form Lite</v>
      </c>
      <c r="N3402" s="13" t="str">
        <f>PROPER(TRIM(SUBSTITUTE(C3402,"###"," ")))</f>
        <v>Clothing</v>
      </c>
      <c r="O3402" s="13" t="str">
        <f>PROPER(TRIM(SUBSTITUTE(D3402,"###"," ")))</f>
        <v>Quickstock</v>
      </c>
      <c r="P3402" s="13" t="str">
        <f t="shared" si="371"/>
        <v>Form Lite</v>
      </c>
      <c r="Q3402" s="34" t="str">
        <f t="shared" si="372"/>
        <v>Clothing</v>
      </c>
      <c r="R3402" s="13" t="str">
        <f t="shared" si="373"/>
        <v>Quickstock</v>
      </c>
      <c r="S3402" s="35">
        <f t="shared" si="374"/>
        <v>61</v>
      </c>
      <c r="T3402" s="35">
        <f t="shared" si="375"/>
        <v>21</v>
      </c>
      <c r="U3402" s="14">
        <f t="shared" si="376"/>
        <v>15793.42</v>
      </c>
      <c r="V3402" s="14">
        <f t="shared" si="377"/>
        <v>963398.62</v>
      </c>
      <c r="W3402" s="13" t="str">
        <v>In Stock</v>
      </c>
      <c r="X3402" s="13" t="str">
        <v>No</v>
      </c>
      <c r="Y3402" s="13">
        <v>0</v>
      </c>
    </row>
    <row r="3403" spans="1:25" x14ac:dyDescent="0.3">
      <c r="A3403" s="31" t="s">
        <v>6676</v>
      </c>
      <c r="B3403" s="31" t="s">
        <v>3559</v>
      </c>
      <c r="C3403" s="31" t="s">
        <v>14</v>
      </c>
      <c r="D3403" s="31" t="s">
        <v>53</v>
      </c>
      <c r="E3403" s="31">
        <v>79</v>
      </c>
      <c r="F3403" s="31">
        <v>82</v>
      </c>
      <c r="G3403" s="31">
        <v>11113.88</v>
      </c>
      <c r="H3403" s="31">
        <v>877996.5199999999</v>
      </c>
      <c r="I3403" s="32">
        <v>45764</v>
      </c>
      <c r="J3403" s="32">
        <v>45864</v>
      </c>
      <c r="K3403" s="31" t="s">
        <v>29</v>
      </c>
      <c r="L3403" s="33" t="s">
        <v>58</v>
      </c>
      <c r="M3403" s="13" t="str">
        <f>PROPER(TRIM(SUBSTITUTE(B3403,"###"," ")))</f>
        <v>Big X</v>
      </c>
      <c r="N3403" s="13" t="str">
        <f>PROPER(TRIM(SUBSTITUTE(C3403,"###"," ")))</f>
        <v>Clothing</v>
      </c>
      <c r="O3403" s="13" t="str">
        <f>PROPER(TRIM(SUBSTITUTE(D3403,"###"," ")))</f>
        <v>Abc Pvt Ltd</v>
      </c>
      <c r="P3403" s="13" t="str">
        <f t="shared" si="371"/>
        <v>Big X</v>
      </c>
      <c r="Q3403" s="34" t="str">
        <f t="shared" si="372"/>
        <v>Clothing</v>
      </c>
      <c r="R3403" s="13" t="str">
        <f t="shared" si="373"/>
        <v>Abc Pvt Ltd</v>
      </c>
      <c r="S3403" s="35">
        <f t="shared" si="374"/>
        <v>79</v>
      </c>
      <c r="T3403" s="35">
        <f t="shared" si="375"/>
        <v>82</v>
      </c>
      <c r="U3403" s="14">
        <f t="shared" si="376"/>
        <v>11113.88</v>
      </c>
      <c r="V3403" s="14">
        <f t="shared" si="377"/>
        <v>877996.5199999999</v>
      </c>
      <c r="W3403" s="13" t="str">
        <v>Low Stock</v>
      </c>
      <c r="X3403" s="13" t="str">
        <v>Yes</v>
      </c>
      <c r="Y3403" s="13">
        <v>1</v>
      </c>
    </row>
    <row r="3404" spans="1:25" x14ac:dyDescent="0.3">
      <c r="A3404" s="31" t="s">
        <v>6678</v>
      </c>
      <c r="B3404" s="31" t="s">
        <v>6679</v>
      </c>
      <c r="C3404" s="31" t="s">
        <v>28</v>
      </c>
      <c r="D3404" s="31" t="s">
        <v>45</v>
      </c>
      <c r="E3404" s="31">
        <v>14</v>
      </c>
      <c r="F3404" s="31">
        <v>96</v>
      </c>
      <c r="G3404" s="31">
        <v>9882.8700000000008</v>
      </c>
      <c r="H3404" s="31">
        <v>138360.18</v>
      </c>
      <c r="I3404" s="32">
        <v>45766</v>
      </c>
      <c r="J3404" s="32">
        <v>45931</v>
      </c>
      <c r="K3404" s="13"/>
      <c r="L3404" s="33" t="s">
        <v>21</v>
      </c>
      <c r="M3404" s="13" t="str">
        <f>PROPER(TRIM(SUBSTITUTE(B3404,"###"," ")))</f>
        <v>Young Lite</v>
      </c>
      <c r="N3404" s="13" t="str">
        <f>PROPER(TRIM(SUBSTITUTE(C3404,"###"," ")))</f>
        <v>Furniture</v>
      </c>
      <c r="O3404" s="13" t="str">
        <f>PROPER(TRIM(SUBSTITUTE(D3404,"###"," ")))</f>
        <v>Retailmart Inc</v>
      </c>
      <c r="P3404" s="13" t="str">
        <f t="shared" si="371"/>
        <v>Young Lite</v>
      </c>
      <c r="Q3404" s="34" t="str">
        <f t="shared" si="372"/>
        <v>Furniture</v>
      </c>
      <c r="R3404" s="13" t="str">
        <f t="shared" si="373"/>
        <v>Retailmart Inc</v>
      </c>
      <c r="S3404" s="35">
        <f t="shared" si="374"/>
        <v>14</v>
      </c>
      <c r="T3404" s="35">
        <f t="shared" si="375"/>
        <v>96</v>
      </c>
      <c r="U3404" s="14">
        <f t="shared" si="376"/>
        <v>9882.8700000000008</v>
      </c>
      <c r="V3404" s="14">
        <f t="shared" si="377"/>
        <v>138360.18000000002</v>
      </c>
      <c r="W3404" s="13" t="str">
        <v>Low Stock</v>
      </c>
      <c r="X3404" s="13" t="str">
        <v>Yes</v>
      </c>
      <c r="Y3404" s="13">
        <v>1</v>
      </c>
    </row>
    <row r="3405" spans="1:25" x14ac:dyDescent="0.3">
      <c r="A3405" s="31" t="s">
        <v>6681</v>
      </c>
      <c r="B3405" s="31" t="s">
        <v>3918</v>
      </c>
      <c r="C3405" s="31" t="s">
        <v>40</v>
      </c>
      <c r="D3405" s="31" t="s">
        <v>24</v>
      </c>
      <c r="E3405" s="31">
        <v>165</v>
      </c>
      <c r="F3405" s="31">
        <v>31</v>
      </c>
      <c r="G3405" s="31">
        <v>3729.45</v>
      </c>
      <c r="H3405" s="31">
        <v>615359.25</v>
      </c>
      <c r="I3405" s="32">
        <v>45750</v>
      </c>
      <c r="J3405" s="32">
        <v>45873</v>
      </c>
      <c r="K3405" s="31" t="s">
        <v>25</v>
      </c>
      <c r="L3405" s="33" t="s">
        <v>17</v>
      </c>
      <c r="M3405" s="13" t="str">
        <f>PROPER(TRIM(SUBSTITUTE(B3405,"###"," ")))</f>
        <v>Road Plus</v>
      </c>
      <c r="N3405" s="13" t="str">
        <f>PROPER(TRIM(SUBSTITUTE(C3405,"###"," ")))</f>
        <v>Electronics</v>
      </c>
      <c r="O3405" s="13" t="str">
        <f>PROPER(TRIM(SUBSTITUTE(D3405,"###"," ")))</f>
        <v>Omni Suppliers</v>
      </c>
      <c r="P3405" s="13" t="str">
        <f t="shared" si="371"/>
        <v>Road Plus</v>
      </c>
      <c r="Q3405" s="34" t="str">
        <f t="shared" si="372"/>
        <v>Electronics</v>
      </c>
      <c r="R3405" s="13" t="str">
        <f t="shared" si="373"/>
        <v>Omni Suppliers</v>
      </c>
      <c r="S3405" s="35">
        <f t="shared" si="374"/>
        <v>165</v>
      </c>
      <c r="T3405" s="35">
        <f t="shared" si="375"/>
        <v>31</v>
      </c>
      <c r="U3405" s="14">
        <f t="shared" si="376"/>
        <v>3729.45</v>
      </c>
      <c r="V3405" s="14">
        <f t="shared" si="377"/>
        <v>615359.25</v>
      </c>
      <c r="W3405" s="13" t="str">
        <v>In Stock</v>
      </c>
      <c r="X3405" s="13" t="str">
        <v>No</v>
      </c>
      <c r="Y3405" s="13">
        <v>0</v>
      </c>
    </row>
    <row r="3406" spans="1:25" x14ac:dyDescent="0.3">
      <c r="A3406" s="31" t="s">
        <v>6682</v>
      </c>
      <c r="B3406" s="31" t="s">
        <v>6423</v>
      </c>
      <c r="C3406" s="31" t="s">
        <v>40</v>
      </c>
      <c r="D3406" s="31" t="s">
        <v>45</v>
      </c>
      <c r="E3406" s="31">
        <v>166</v>
      </c>
      <c r="F3406" s="31">
        <v>97</v>
      </c>
      <c r="G3406" s="31">
        <v>18392.62</v>
      </c>
      <c r="H3406" s="31">
        <v>3053174.92</v>
      </c>
      <c r="I3406" s="32">
        <v>45782</v>
      </c>
      <c r="J3406" s="32">
        <v>45921</v>
      </c>
      <c r="K3406" s="31" t="s">
        <v>54</v>
      </c>
      <c r="L3406" s="33" t="s">
        <v>21</v>
      </c>
      <c r="M3406" s="13" t="str">
        <f>PROPER(TRIM(SUBSTITUTE(B3406,"###"," ")))</f>
        <v>Agree Max</v>
      </c>
      <c r="N3406" s="13" t="str">
        <f>PROPER(TRIM(SUBSTITUTE(C3406,"###"," ")))</f>
        <v>Electronics</v>
      </c>
      <c r="O3406" s="13" t="str">
        <f>PROPER(TRIM(SUBSTITUTE(D3406,"###"," ")))</f>
        <v>Retailmart Inc</v>
      </c>
      <c r="P3406" s="13" t="str">
        <f t="shared" si="371"/>
        <v>Agree Max</v>
      </c>
      <c r="Q3406" s="34" t="str">
        <f t="shared" si="372"/>
        <v>Electronics</v>
      </c>
      <c r="R3406" s="13" t="str">
        <f t="shared" si="373"/>
        <v>Retailmart Inc</v>
      </c>
      <c r="S3406" s="35">
        <f t="shared" si="374"/>
        <v>166</v>
      </c>
      <c r="T3406" s="35">
        <f t="shared" si="375"/>
        <v>97</v>
      </c>
      <c r="U3406" s="14">
        <f t="shared" si="376"/>
        <v>18392.62</v>
      </c>
      <c r="V3406" s="14">
        <f t="shared" si="377"/>
        <v>3053174.92</v>
      </c>
      <c r="W3406" s="13" t="str">
        <v>In Stock</v>
      </c>
      <c r="X3406" s="13" t="str">
        <v>No</v>
      </c>
      <c r="Y3406" s="13">
        <v>0</v>
      </c>
    </row>
    <row r="3407" spans="1:25" x14ac:dyDescent="0.3">
      <c r="A3407" s="31" t="s">
        <v>6683</v>
      </c>
      <c r="B3407" s="31" t="s">
        <v>6684</v>
      </c>
      <c r="C3407" s="31" t="s">
        <v>28</v>
      </c>
      <c r="D3407" s="31" t="s">
        <v>15</v>
      </c>
      <c r="E3407" s="31">
        <v>195</v>
      </c>
      <c r="F3407" s="31">
        <v>70</v>
      </c>
      <c r="G3407" s="31">
        <v>8517.4599999999991</v>
      </c>
      <c r="H3407" s="31">
        <v>1660904.7</v>
      </c>
      <c r="I3407" s="32">
        <v>45830</v>
      </c>
      <c r="J3407" s="32">
        <v>45871</v>
      </c>
      <c r="K3407" s="31" t="s">
        <v>46</v>
      </c>
      <c r="L3407" s="33" t="s">
        <v>58</v>
      </c>
      <c r="M3407" s="13" t="str">
        <f>PROPER(TRIM(SUBSTITUTE(B3407,"###"," ")))</f>
        <v>Example Mini</v>
      </c>
      <c r="N3407" s="13" t="str">
        <f>PROPER(TRIM(SUBSTITUTE(C3407,"###"," ")))</f>
        <v>Furniture</v>
      </c>
      <c r="O3407" s="13" t="str">
        <f>PROPER(TRIM(SUBSTITUTE(D3407,"###"," ")))</f>
        <v>Global Traders</v>
      </c>
      <c r="P3407" s="13" t="str">
        <f t="shared" si="371"/>
        <v>Example Mini</v>
      </c>
      <c r="Q3407" s="34" t="str">
        <f t="shared" si="372"/>
        <v>Furniture</v>
      </c>
      <c r="R3407" s="13" t="str">
        <f t="shared" si="373"/>
        <v>Global Traders</v>
      </c>
      <c r="S3407" s="35">
        <f t="shared" si="374"/>
        <v>195</v>
      </c>
      <c r="T3407" s="35">
        <f t="shared" si="375"/>
        <v>70</v>
      </c>
      <c r="U3407" s="14">
        <f t="shared" si="376"/>
        <v>8517.4599999999991</v>
      </c>
      <c r="V3407" s="14">
        <f t="shared" si="377"/>
        <v>1660904.6999999997</v>
      </c>
      <c r="W3407" s="13" t="str">
        <v>In Stock</v>
      </c>
      <c r="X3407" s="13" t="str">
        <v>No</v>
      </c>
      <c r="Y3407" s="13">
        <v>0</v>
      </c>
    </row>
    <row r="3408" spans="1:25" x14ac:dyDescent="0.3">
      <c r="A3408" s="31" t="s">
        <v>6685</v>
      </c>
      <c r="B3408" s="31" t="s">
        <v>1033</v>
      </c>
      <c r="C3408" s="31" t="s">
        <v>20</v>
      </c>
      <c r="D3408" s="31" t="s">
        <v>15</v>
      </c>
      <c r="E3408" s="31">
        <v>169</v>
      </c>
      <c r="F3408" s="31">
        <v>73</v>
      </c>
      <c r="G3408" s="31">
        <v>8032.98</v>
      </c>
      <c r="H3408" s="31">
        <v>1357573.62</v>
      </c>
      <c r="I3408" s="32">
        <v>45815</v>
      </c>
      <c r="J3408" s="32">
        <v>45929</v>
      </c>
      <c r="K3408" s="31" t="s">
        <v>16</v>
      </c>
      <c r="L3408" s="33" t="s">
        <v>17</v>
      </c>
      <c r="M3408" s="13" t="str">
        <f>PROPER(TRIM(SUBSTITUTE(B3408,"###"," ")))</f>
        <v>Doctor X</v>
      </c>
      <c r="N3408" s="13" t="str">
        <f>PROPER(TRIM(SUBSTITUTE(C3408,"###"," ")))</f>
        <v>Toys</v>
      </c>
      <c r="O3408" s="13" t="str">
        <f>PROPER(TRIM(SUBSTITUTE(D3408,"###"," ")))</f>
        <v>Global Traders</v>
      </c>
      <c r="P3408" s="13" t="str">
        <f t="shared" si="371"/>
        <v>Doctor X</v>
      </c>
      <c r="Q3408" s="34" t="str">
        <f t="shared" si="372"/>
        <v>Toys</v>
      </c>
      <c r="R3408" s="13" t="str">
        <f t="shared" si="373"/>
        <v>Global Traders</v>
      </c>
      <c r="S3408" s="35">
        <f t="shared" si="374"/>
        <v>169</v>
      </c>
      <c r="T3408" s="35">
        <f t="shared" si="375"/>
        <v>73</v>
      </c>
      <c r="U3408" s="14">
        <f t="shared" si="376"/>
        <v>8032.98</v>
      </c>
      <c r="V3408" s="14">
        <f t="shared" si="377"/>
        <v>1357573.6199999999</v>
      </c>
      <c r="W3408" s="13" t="str">
        <v>In Stock</v>
      </c>
      <c r="X3408" s="13" t="str">
        <v>No</v>
      </c>
      <c r="Y3408" s="13">
        <v>0</v>
      </c>
    </row>
    <row r="3409" spans="1:25" x14ac:dyDescent="0.3">
      <c r="A3409" s="31" t="s">
        <v>6688</v>
      </c>
      <c r="B3409" s="31" t="s">
        <v>4915</v>
      </c>
      <c r="C3409" s="31" t="s">
        <v>14</v>
      </c>
      <c r="D3409" s="31" t="s">
        <v>45</v>
      </c>
      <c r="E3409" s="31">
        <v>132</v>
      </c>
      <c r="F3409" s="31">
        <v>28</v>
      </c>
      <c r="G3409" s="31">
        <v>12717.33</v>
      </c>
      <c r="H3409" s="31">
        <v>1678687.56</v>
      </c>
      <c r="I3409" s="32">
        <v>45694</v>
      </c>
      <c r="J3409" s="32">
        <v>45853</v>
      </c>
      <c r="K3409" s="31" t="s">
        <v>54</v>
      </c>
      <c r="L3409" s="33" t="s">
        <v>33</v>
      </c>
      <c r="M3409" s="13" t="str">
        <f>PROPER(TRIM(SUBSTITUTE(B3409,"###"," ")))</f>
        <v>Specific X</v>
      </c>
      <c r="N3409" s="13" t="str">
        <f>PROPER(TRIM(SUBSTITUTE(C3409,"###"," ")))</f>
        <v>Clothing</v>
      </c>
      <c r="O3409" s="13" t="str">
        <f>PROPER(TRIM(SUBSTITUTE(D3409,"###"," ")))</f>
        <v>Retailmart Inc</v>
      </c>
      <c r="P3409" s="13" t="str">
        <f t="shared" si="371"/>
        <v>Specific X</v>
      </c>
      <c r="Q3409" s="34" t="str">
        <f t="shared" si="372"/>
        <v>Clothing</v>
      </c>
      <c r="R3409" s="13" t="str">
        <f t="shared" si="373"/>
        <v>Retailmart Inc</v>
      </c>
      <c r="S3409" s="35">
        <f t="shared" si="374"/>
        <v>132</v>
      </c>
      <c r="T3409" s="35">
        <f t="shared" si="375"/>
        <v>28</v>
      </c>
      <c r="U3409" s="14">
        <f t="shared" si="376"/>
        <v>12717.33</v>
      </c>
      <c r="V3409" s="14">
        <f t="shared" si="377"/>
        <v>1678687.56</v>
      </c>
      <c r="W3409" s="13" t="str">
        <v>In Stock</v>
      </c>
      <c r="X3409" s="13" t="str">
        <v>No</v>
      </c>
      <c r="Y3409" s="13">
        <v>0</v>
      </c>
    </row>
    <row r="3410" spans="1:25" x14ac:dyDescent="0.3">
      <c r="A3410" s="31" t="s">
        <v>6689</v>
      </c>
      <c r="B3410" s="31" t="s">
        <v>2118</v>
      </c>
      <c r="C3410" s="31" t="s">
        <v>44</v>
      </c>
      <c r="D3410" s="31" t="s">
        <v>41</v>
      </c>
      <c r="E3410" s="31">
        <v>124</v>
      </c>
      <c r="F3410" s="31">
        <v>82</v>
      </c>
      <c r="G3410" s="31">
        <v>19381.810000000001</v>
      </c>
      <c r="H3410" s="31">
        <v>2403344.44</v>
      </c>
      <c r="I3410" s="32">
        <v>45701</v>
      </c>
      <c r="J3410" s="32">
        <v>45915</v>
      </c>
      <c r="K3410" s="31" t="s">
        <v>46</v>
      </c>
      <c r="L3410" s="33" t="s">
        <v>30</v>
      </c>
      <c r="M3410" s="13" t="str">
        <f>PROPER(TRIM(SUBSTITUTE(B3410,"###"," ")))</f>
        <v>Recently Lite</v>
      </c>
      <c r="N3410" s="13" t="str">
        <f>PROPER(TRIM(SUBSTITUTE(C3410,"###"," ")))</f>
        <v>Groceries</v>
      </c>
      <c r="O3410" s="13" t="str">
        <f>PROPER(TRIM(SUBSTITUTE(D3410,"###"," ")))</f>
        <v>Quickstock</v>
      </c>
      <c r="P3410" s="13" t="str">
        <f t="shared" si="371"/>
        <v>Recently Lite</v>
      </c>
      <c r="Q3410" s="34" t="str">
        <f t="shared" si="372"/>
        <v>Groceries</v>
      </c>
      <c r="R3410" s="13" t="str">
        <f t="shared" si="373"/>
        <v>Quickstock</v>
      </c>
      <c r="S3410" s="35">
        <f t="shared" si="374"/>
        <v>124</v>
      </c>
      <c r="T3410" s="35">
        <f t="shared" si="375"/>
        <v>82</v>
      </c>
      <c r="U3410" s="14">
        <f t="shared" si="376"/>
        <v>19381.810000000001</v>
      </c>
      <c r="V3410" s="14">
        <f t="shared" si="377"/>
        <v>2403344.44</v>
      </c>
      <c r="W3410" s="13" t="str">
        <v>In Stock</v>
      </c>
      <c r="X3410" s="13" t="str">
        <v>No</v>
      </c>
      <c r="Y3410" s="13">
        <v>0</v>
      </c>
    </row>
    <row r="3411" spans="1:25" x14ac:dyDescent="0.3">
      <c r="A3411" s="31" t="s">
        <v>6690</v>
      </c>
      <c r="B3411" s="31" t="s">
        <v>1189</v>
      </c>
      <c r="C3411" s="31" t="s">
        <v>20</v>
      </c>
      <c r="D3411" s="31" t="s">
        <v>53</v>
      </c>
      <c r="E3411" s="31">
        <v>70</v>
      </c>
      <c r="F3411" s="31">
        <v>49</v>
      </c>
      <c r="G3411" s="31">
        <v>850.33</v>
      </c>
      <c r="H3411" s="31">
        <v>59523.100000000013</v>
      </c>
      <c r="I3411" s="32">
        <v>45741</v>
      </c>
      <c r="J3411" s="32">
        <v>45887</v>
      </c>
      <c r="K3411" s="31" t="s">
        <v>16</v>
      </c>
      <c r="L3411" s="33" t="s">
        <v>58</v>
      </c>
      <c r="M3411" s="13" t="str">
        <f>PROPER(TRIM(SUBSTITUTE(B3411,"###"," ")))</f>
        <v>Bag Pro</v>
      </c>
      <c r="N3411" s="13" t="str">
        <f>PROPER(TRIM(SUBSTITUTE(C3411,"###"," ")))</f>
        <v>Toys</v>
      </c>
      <c r="O3411" s="13" t="str">
        <f>PROPER(TRIM(SUBSTITUTE(D3411,"###"," ")))</f>
        <v>Abc Pvt Ltd</v>
      </c>
      <c r="P3411" s="13" t="str">
        <f t="shared" si="371"/>
        <v>Bag Pro</v>
      </c>
      <c r="Q3411" s="34" t="str">
        <f t="shared" si="372"/>
        <v>Toys</v>
      </c>
      <c r="R3411" s="13" t="str">
        <f t="shared" si="373"/>
        <v>Abc Pvt Ltd</v>
      </c>
      <c r="S3411" s="35">
        <f t="shared" si="374"/>
        <v>70</v>
      </c>
      <c r="T3411" s="35">
        <f t="shared" si="375"/>
        <v>49</v>
      </c>
      <c r="U3411" s="14">
        <f t="shared" si="376"/>
        <v>850.33</v>
      </c>
      <c r="V3411" s="14">
        <f t="shared" si="377"/>
        <v>59523.100000000006</v>
      </c>
      <c r="W3411" s="13" t="str">
        <v>In Stock</v>
      </c>
      <c r="X3411" s="13" t="str">
        <v>No</v>
      </c>
      <c r="Y3411" s="13">
        <v>0</v>
      </c>
    </row>
    <row r="3412" spans="1:25" x14ac:dyDescent="0.3">
      <c r="A3412" s="31" t="s">
        <v>6692</v>
      </c>
      <c r="B3412" s="31" t="s">
        <v>1529</v>
      </c>
      <c r="C3412" s="31" t="s">
        <v>44</v>
      </c>
      <c r="D3412" s="31" t="s">
        <v>45</v>
      </c>
      <c r="E3412" s="31">
        <v>59</v>
      </c>
      <c r="F3412" s="31">
        <v>89</v>
      </c>
      <c r="G3412" s="31">
        <v>10325.450000000001</v>
      </c>
      <c r="H3412" s="31">
        <v>609201.55000000005</v>
      </c>
      <c r="I3412" s="32">
        <v>45685</v>
      </c>
      <c r="J3412" s="32">
        <v>45901</v>
      </c>
      <c r="K3412" s="31" t="s">
        <v>29</v>
      </c>
      <c r="L3412" s="33" t="s">
        <v>21</v>
      </c>
      <c r="M3412" s="13" t="str">
        <f>PROPER(TRIM(SUBSTITUTE(B3412,"###"," ")))</f>
        <v>Decade X</v>
      </c>
      <c r="N3412" s="13" t="str">
        <f>PROPER(TRIM(SUBSTITUTE(C3412,"###"," ")))</f>
        <v>Groceries</v>
      </c>
      <c r="O3412" s="13" t="str">
        <f>PROPER(TRIM(SUBSTITUTE(D3412,"###"," ")))</f>
        <v>Retailmart Inc</v>
      </c>
      <c r="P3412" s="13" t="str">
        <f t="shared" si="371"/>
        <v>Decade X</v>
      </c>
      <c r="Q3412" s="34" t="str">
        <f t="shared" si="372"/>
        <v>Groceries</v>
      </c>
      <c r="R3412" s="13" t="str">
        <f t="shared" si="373"/>
        <v>Retailmart Inc</v>
      </c>
      <c r="S3412" s="35">
        <f t="shared" si="374"/>
        <v>59</v>
      </c>
      <c r="T3412" s="35">
        <f t="shared" si="375"/>
        <v>89</v>
      </c>
      <c r="U3412" s="14">
        <f t="shared" si="376"/>
        <v>10325.450000000001</v>
      </c>
      <c r="V3412" s="14">
        <f t="shared" si="377"/>
        <v>609201.55000000005</v>
      </c>
      <c r="W3412" s="13" t="str">
        <v>Low Stock</v>
      </c>
      <c r="X3412" s="13" t="str">
        <v>Yes</v>
      </c>
      <c r="Y3412" s="13">
        <v>1</v>
      </c>
    </row>
    <row r="3413" spans="1:25" x14ac:dyDescent="0.3">
      <c r="A3413" s="31" t="s">
        <v>6693</v>
      </c>
      <c r="B3413" s="31" t="s">
        <v>6694</v>
      </c>
      <c r="C3413" s="31" t="s">
        <v>14</v>
      </c>
      <c r="D3413" s="31" t="s">
        <v>53</v>
      </c>
      <c r="E3413" s="31">
        <v>161</v>
      </c>
      <c r="F3413" s="31">
        <v>64</v>
      </c>
      <c r="G3413" s="31">
        <v>18300.580000000002</v>
      </c>
      <c r="H3413" s="31">
        <v>2946393.38</v>
      </c>
      <c r="I3413" s="32">
        <v>45762</v>
      </c>
      <c r="J3413" s="32">
        <v>45877</v>
      </c>
      <c r="K3413" s="31" t="s">
        <v>46</v>
      </c>
      <c r="L3413" s="33" t="s">
        <v>33</v>
      </c>
      <c r="M3413" s="13" t="str">
        <f>PROPER(TRIM(SUBSTITUTE(B3413,"###"," ")))</f>
        <v>Dog X</v>
      </c>
      <c r="N3413" s="13" t="str">
        <f>PROPER(TRIM(SUBSTITUTE(C3413,"###"," ")))</f>
        <v>Clothing</v>
      </c>
      <c r="O3413" s="13" t="str">
        <f>PROPER(TRIM(SUBSTITUTE(D3413,"###"," ")))</f>
        <v>Abc Pvt Ltd</v>
      </c>
      <c r="P3413" s="13" t="str">
        <f t="shared" si="371"/>
        <v>Dog X</v>
      </c>
      <c r="Q3413" s="34" t="str">
        <f t="shared" si="372"/>
        <v>Clothing</v>
      </c>
      <c r="R3413" s="13" t="str">
        <f t="shared" si="373"/>
        <v>Abc Pvt Ltd</v>
      </c>
      <c r="S3413" s="35">
        <f t="shared" si="374"/>
        <v>161</v>
      </c>
      <c r="T3413" s="35">
        <f t="shared" si="375"/>
        <v>64</v>
      </c>
      <c r="U3413" s="14">
        <f t="shared" si="376"/>
        <v>18300.580000000002</v>
      </c>
      <c r="V3413" s="14">
        <f t="shared" si="377"/>
        <v>2946393.3800000004</v>
      </c>
      <c r="W3413" s="13" t="str">
        <v>In Stock</v>
      </c>
      <c r="X3413" s="13" t="str">
        <v>No</v>
      </c>
      <c r="Y3413" s="13">
        <v>0</v>
      </c>
    </row>
    <row r="3414" spans="1:25" x14ac:dyDescent="0.3">
      <c r="A3414" s="31" t="s">
        <v>6695</v>
      </c>
      <c r="B3414" s="31" t="s">
        <v>2238</v>
      </c>
      <c r="C3414" s="31" t="s">
        <v>44</v>
      </c>
      <c r="D3414" s="31" t="s">
        <v>41</v>
      </c>
      <c r="E3414" s="31">
        <v>164</v>
      </c>
      <c r="F3414" s="31">
        <v>34</v>
      </c>
      <c r="G3414" s="31">
        <v>8402.36</v>
      </c>
      <c r="H3414" s="31">
        <v>1377987.04</v>
      </c>
      <c r="I3414" s="32">
        <v>45831</v>
      </c>
      <c r="J3414" s="32">
        <v>45900</v>
      </c>
      <c r="K3414" s="13"/>
      <c r="L3414" s="33" t="s">
        <v>17</v>
      </c>
      <c r="M3414" s="13" t="str">
        <f>PROPER(TRIM(SUBSTITUTE(B3414,"###"," ")))</f>
        <v>Rather X</v>
      </c>
      <c r="N3414" s="13" t="str">
        <f>PROPER(TRIM(SUBSTITUTE(C3414,"###"," ")))</f>
        <v>Groceries</v>
      </c>
      <c r="O3414" s="13" t="str">
        <f>PROPER(TRIM(SUBSTITUTE(D3414,"###"," ")))</f>
        <v>Quickstock</v>
      </c>
      <c r="P3414" s="13" t="str">
        <f t="shared" si="371"/>
        <v>Rather X</v>
      </c>
      <c r="Q3414" s="34" t="str">
        <f t="shared" si="372"/>
        <v>Groceries</v>
      </c>
      <c r="R3414" s="13" t="str">
        <f t="shared" si="373"/>
        <v>Quickstock</v>
      </c>
      <c r="S3414" s="35">
        <f t="shared" si="374"/>
        <v>164</v>
      </c>
      <c r="T3414" s="35">
        <f t="shared" si="375"/>
        <v>34</v>
      </c>
      <c r="U3414" s="14">
        <f t="shared" si="376"/>
        <v>8402.36</v>
      </c>
      <c r="V3414" s="14">
        <f t="shared" si="377"/>
        <v>1377987.04</v>
      </c>
      <c r="W3414" s="13" t="str">
        <v>In Stock</v>
      </c>
      <c r="X3414" s="13" t="str">
        <v>No</v>
      </c>
      <c r="Y3414" s="13">
        <v>0</v>
      </c>
    </row>
    <row r="3415" spans="1:25" x14ac:dyDescent="0.3">
      <c r="A3415" s="31" t="s">
        <v>6696</v>
      </c>
      <c r="B3415" s="31" t="s">
        <v>6697</v>
      </c>
      <c r="C3415" s="31" t="s">
        <v>40</v>
      </c>
      <c r="D3415" s="31" t="s">
        <v>24</v>
      </c>
      <c r="E3415" s="31">
        <v>191</v>
      </c>
      <c r="F3415" s="13"/>
      <c r="G3415" s="31">
        <v>13461.86</v>
      </c>
      <c r="H3415" s="31">
        <v>2571215.2599999998</v>
      </c>
      <c r="I3415" s="32">
        <v>45712</v>
      </c>
      <c r="J3415" s="32">
        <v>45898</v>
      </c>
      <c r="K3415" s="31" t="s">
        <v>57</v>
      </c>
      <c r="L3415" s="33" t="s">
        <v>17</v>
      </c>
      <c r="M3415" s="13" t="str">
        <f>PROPER(TRIM(SUBSTITUTE(B3415,"###"," ")))</f>
        <v>Truth Lite</v>
      </c>
      <c r="N3415" s="13" t="str">
        <f>PROPER(TRIM(SUBSTITUTE(C3415,"###"," ")))</f>
        <v>Electronics</v>
      </c>
      <c r="O3415" s="13" t="str">
        <f>PROPER(TRIM(SUBSTITUTE(D3415,"###"," ")))</f>
        <v>Omni Suppliers</v>
      </c>
      <c r="P3415" s="13" t="str">
        <f t="shared" si="371"/>
        <v>Truth Lite</v>
      </c>
      <c r="Q3415" s="34" t="str">
        <f t="shared" si="372"/>
        <v>Electronics</v>
      </c>
      <c r="R3415" s="13" t="str">
        <f t="shared" si="373"/>
        <v>Omni Suppliers</v>
      </c>
      <c r="S3415" s="35">
        <f t="shared" si="374"/>
        <v>191</v>
      </c>
      <c r="T3415" s="35">
        <f t="shared" si="375"/>
        <v>0</v>
      </c>
      <c r="U3415" s="14">
        <f t="shared" si="376"/>
        <v>13461.86</v>
      </c>
      <c r="V3415" s="14">
        <f t="shared" si="377"/>
        <v>2571215.2600000002</v>
      </c>
      <c r="W3415" s="13" t="str">
        <v>In Stock</v>
      </c>
      <c r="X3415" s="13" t="str">
        <v>No</v>
      </c>
      <c r="Y3415" s="13">
        <v>0</v>
      </c>
    </row>
    <row r="3416" spans="1:25" x14ac:dyDescent="0.3">
      <c r="A3416" s="31" t="s">
        <v>6698</v>
      </c>
      <c r="B3416" s="31" t="s">
        <v>6503</v>
      </c>
      <c r="C3416" s="31" t="s">
        <v>20</v>
      </c>
      <c r="D3416" s="31" t="s">
        <v>53</v>
      </c>
      <c r="E3416" s="31">
        <v>106</v>
      </c>
      <c r="F3416" s="31">
        <v>60</v>
      </c>
      <c r="G3416" s="31">
        <v>846.65</v>
      </c>
      <c r="H3416" s="31">
        <v>89744.9</v>
      </c>
      <c r="I3416" s="32">
        <v>45755</v>
      </c>
      <c r="J3416" s="32">
        <v>45858</v>
      </c>
      <c r="K3416" s="31" t="s">
        <v>25</v>
      </c>
      <c r="L3416" s="33" t="s">
        <v>17</v>
      </c>
      <c r="M3416" s="13" t="str">
        <f>PROPER(TRIM(SUBSTITUTE(B3416,"###"," ")))</f>
        <v>Will X</v>
      </c>
      <c r="N3416" s="13" t="str">
        <f>PROPER(TRIM(SUBSTITUTE(C3416,"###"," ")))</f>
        <v>Toys</v>
      </c>
      <c r="O3416" s="13" t="str">
        <f>PROPER(TRIM(SUBSTITUTE(D3416,"###"," ")))</f>
        <v>Abc Pvt Ltd</v>
      </c>
      <c r="P3416" s="13" t="str">
        <f t="shared" si="371"/>
        <v>Will X</v>
      </c>
      <c r="Q3416" s="34" t="str">
        <f t="shared" si="372"/>
        <v>Toys</v>
      </c>
      <c r="R3416" s="13" t="str">
        <f t="shared" si="373"/>
        <v>Abc Pvt Ltd</v>
      </c>
      <c r="S3416" s="35">
        <f t="shared" si="374"/>
        <v>106</v>
      </c>
      <c r="T3416" s="35">
        <f t="shared" si="375"/>
        <v>60</v>
      </c>
      <c r="U3416" s="14">
        <f t="shared" si="376"/>
        <v>846.65</v>
      </c>
      <c r="V3416" s="14">
        <f t="shared" si="377"/>
        <v>89744.9</v>
      </c>
      <c r="W3416" s="13" t="str">
        <v>In Stock</v>
      </c>
      <c r="X3416" s="13" t="str">
        <v>No</v>
      </c>
      <c r="Y3416" s="13">
        <v>0</v>
      </c>
    </row>
    <row r="3417" spans="1:25" x14ac:dyDescent="0.3">
      <c r="A3417" s="31" t="s">
        <v>6699</v>
      </c>
      <c r="B3417" s="31" t="s">
        <v>6700</v>
      </c>
      <c r="C3417" s="31" t="s">
        <v>44</v>
      </c>
      <c r="D3417" s="31" t="s">
        <v>53</v>
      </c>
      <c r="E3417" s="13"/>
      <c r="F3417" s="31">
        <v>56</v>
      </c>
      <c r="G3417" s="31">
        <v>6599.76</v>
      </c>
      <c r="H3417" s="13"/>
      <c r="I3417" s="32">
        <v>45719</v>
      </c>
      <c r="J3417" s="32">
        <v>45916</v>
      </c>
      <c r="K3417" s="31" t="s">
        <v>57</v>
      </c>
      <c r="L3417" s="33" t="s">
        <v>33</v>
      </c>
      <c r="M3417" s="13" t="str">
        <f>PROPER(TRIM(SUBSTITUTE(B3417,"###"," ")))</f>
        <v>Forget X</v>
      </c>
      <c r="N3417" s="13" t="str">
        <f>PROPER(TRIM(SUBSTITUTE(C3417,"###"," ")))</f>
        <v>Groceries</v>
      </c>
      <c r="O3417" s="13" t="str">
        <f>PROPER(TRIM(SUBSTITUTE(D3417,"###"," ")))</f>
        <v>Abc Pvt Ltd</v>
      </c>
      <c r="P3417" s="13" t="str">
        <f t="shared" si="371"/>
        <v>Forget X</v>
      </c>
      <c r="Q3417" s="34" t="str">
        <f t="shared" si="372"/>
        <v>Groceries</v>
      </c>
      <c r="R3417" s="13" t="str">
        <f t="shared" si="373"/>
        <v>Abc Pvt Ltd</v>
      </c>
      <c r="S3417" s="35">
        <f t="shared" si="374"/>
        <v>0</v>
      </c>
      <c r="T3417" s="35">
        <f t="shared" si="375"/>
        <v>56</v>
      </c>
      <c r="U3417" s="14">
        <f t="shared" si="376"/>
        <v>6599.76</v>
      </c>
      <c r="V3417" s="14">
        <f t="shared" si="377"/>
        <v>0</v>
      </c>
      <c r="W3417" s="13" t="str">
        <v>Out of Stock</v>
      </c>
      <c r="X3417" s="13" t="str">
        <v>Yes</v>
      </c>
      <c r="Y3417" s="13">
        <v>1</v>
      </c>
    </row>
    <row r="3418" spans="1:25" x14ac:dyDescent="0.3">
      <c r="A3418" s="31" t="s">
        <v>6701</v>
      </c>
      <c r="B3418" s="31" t="s">
        <v>6702</v>
      </c>
      <c r="C3418" s="31" t="s">
        <v>40</v>
      </c>
      <c r="D3418" s="31" t="s">
        <v>24</v>
      </c>
      <c r="E3418" s="31">
        <v>101</v>
      </c>
      <c r="F3418" s="31">
        <v>38</v>
      </c>
      <c r="G3418" s="31">
        <v>12353.76</v>
      </c>
      <c r="H3418" s="31">
        <v>1247729.76</v>
      </c>
      <c r="I3418" s="32">
        <v>45850</v>
      </c>
      <c r="J3418" s="32">
        <v>45853</v>
      </c>
      <c r="K3418" s="31" t="s">
        <v>57</v>
      </c>
      <c r="L3418" s="33" t="s">
        <v>58</v>
      </c>
      <c r="M3418" s="13" t="str">
        <f>PROPER(TRIM(SUBSTITUTE(B3418,"###"," ")))</f>
        <v>Painting Plus</v>
      </c>
      <c r="N3418" s="13" t="str">
        <f>PROPER(TRIM(SUBSTITUTE(C3418,"###"," ")))</f>
        <v>Electronics</v>
      </c>
      <c r="O3418" s="13" t="str">
        <f>PROPER(TRIM(SUBSTITUTE(D3418,"###"," ")))</f>
        <v>Omni Suppliers</v>
      </c>
      <c r="P3418" s="13" t="str">
        <f t="shared" si="371"/>
        <v>Painting Plus</v>
      </c>
      <c r="Q3418" s="34" t="str">
        <f t="shared" si="372"/>
        <v>Electronics</v>
      </c>
      <c r="R3418" s="13" t="str">
        <f t="shared" si="373"/>
        <v>Omni Suppliers</v>
      </c>
      <c r="S3418" s="35">
        <f t="shared" si="374"/>
        <v>101</v>
      </c>
      <c r="T3418" s="35">
        <f t="shared" si="375"/>
        <v>38</v>
      </c>
      <c r="U3418" s="14">
        <f t="shared" si="376"/>
        <v>12353.76</v>
      </c>
      <c r="V3418" s="14">
        <f t="shared" si="377"/>
        <v>1247729.76</v>
      </c>
      <c r="W3418" s="13" t="str">
        <v>In Stock</v>
      </c>
      <c r="X3418" s="13" t="str">
        <v>No</v>
      </c>
      <c r="Y3418" s="13">
        <v>0</v>
      </c>
    </row>
    <row r="3419" spans="1:25" x14ac:dyDescent="0.3">
      <c r="A3419" s="31" t="s">
        <v>6703</v>
      </c>
      <c r="B3419" s="31" t="s">
        <v>6704</v>
      </c>
      <c r="C3419" s="31" t="s">
        <v>28</v>
      </c>
      <c r="D3419" s="31" t="s">
        <v>24</v>
      </c>
      <c r="E3419" s="31">
        <v>111</v>
      </c>
      <c r="F3419" s="31">
        <v>35</v>
      </c>
      <c r="G3419" s="31">
        <v>15044.03</v>
      </c>
      <c r="H3419" s="31">
        <v>1669887.33</v>
      </c>
      <c r="I3419" s="32">
        <v>45692</v>
      </c>
      <c r="J3419" s="32">
        <v>45924</v>
      </c>
      <c r="K3419" s="31" t="s">
        <v>29</v>
      </c>
      <c r="L3419" s="33" t="s">
        <v>30</v>
      </c>
      <c r="M3419" s="13" t="str">
        <f>PROPER(TRIM(SUBSTITUTE(B3419,"###"," ")))</f>
        <v>Resource Max</v>
      </c>
      <c r="N3419" s="13" t="str">
        <f>PROPER(TRIM(SUBSTITUTE(C3419,"###"," ")))</f>
        <v>Furniture</v>
      </c>
      <c r="O3419" s="13" t="str">
        <f>PROPER(TRIM(SUBSTITUTE(D3419,"###"," ")))</f>
        <v>Omni Suppliers</v>
      </c>
      <c r="P3419" s="13" t="str">
        <f t="shared" si="371"/>
        <v>Resource Max</v>
      </c>
      <c r="Q3419" s="34" t="str">
        <f t="shared" si="372"/>
        <v>Furniture</v>
      </c>
      <c r="R3419" s="13" t="str">
        <f t="shared" si="373"/>
        <v>Omni Suppliers</v>
      </c>
      <c r="S3419" s="35">
        <f t="shared" si="374"/>
        <v>111</v>
      </c>
      <c r="T3419" s="35">
        <f t="shared" si="375"/>
        <v>35</v>
      </c>
      <c r="U3419" s="14">
        <f t="shared" si="376"/>
        <v>15044.03</v>
      </c>
      <c r="V3419" s="14">
        <f t="shared" si="377"/>
        <v>1669887.33</v>
      </c>
      <c r="W3419" s="13" t="str">
        <v>In Stock</v>
      </c>
      <c r="X3419" s="13" t="str">
        <v>No</v>
      </c>
      <c r="Y3419" s="13">
        <v>0</v>
      </c>
    </row>
    <row r="3420" spans="1:25" x14ac:dyDescent="0.3">
      <c r="A3420" s="31" t="s">
        <v>6705</v>
      </c>
      <c r="B3420" s="31" t="s">
        <v>4618</v>
      </c>
      <c r="C3420" s="31" t="s">
        <v>14</v>
      </c>
      <c r="D3420" s="31" t="s">
        <v>53</v>
      </c>
      <c r="E3420" s="31">
        <v>30</v>
      </c>
      <c r="F3420" s="31">
        <v>20</v>
      </c>
      <c r="G3420" s="31">
        <v>10506.03</v>
      </c>
      <c r="H3420" s="31">
        <v>315180.90000000002</v>
      </c>
      <c r="I3420" s="32">
        <v>45691</v>
      </c>
      <c r="J3420" s="32">
        <v>45886</v>
      </c>
      <c r="K3420" s="31" t="s">
        <v>54</v>
      </c>
      <c r="L3420" s="33" t="s">
        <v>30</v>
      </c>
      <c r="M3420" s="13" t="str">
        <f>PROPER(TRIM(SUBSTITUTE(B3420,"###"," ")))</f>
        <v>Happy X</v>
      </c>
      <c r="N3420" s="13" t="str">
        <f>PROPER(TRIM(SUBSTITUTE(C3420,"###"," ")))</f>
        <v>Clothing</v>
      </c>
      <c r="O3420" s="13" t="str">
        <f>PROPER(TRIM(SUBSTITUTE(D3420,"###"," ")))</f>
        <v>Abc Pvt Ltd</v>
      </c>
      <c r="P3420" s="13" t="str">
        <f t="shared" si="371"/>
        <v>Happy X</v>
      </c>
      <c r="Q3420" s="34" t="str">
        <f t="shared" si="372"/>
        <v>Clothing</v>
      </c>
      <c r="R3420" s="13" t="str">
        <f t="shared" si="373"/>
        <v>Abc Pvt Ltd</v>
      </c>
      <c r="S3420" s="35">
        <f t="shared" si="374"/>
        <v>30</v>
      </c>
      <c r="T3420" s="35">
        <f t="shared" si="375"/>
        <v>20</v>
      </c>
      <c r="U3420" s="14">
        <f t="shared" si="376"/>
        <v>10506.03</v>
      </c>
      <c r="V3420" s="14">
        <f t="shared" si="377"/>
        <v>315180.90000000002</v>
      </c>
      <c r="W3420" s="13" t="str">
        <v>In Stock</v>
      </c>
      <c r="X3420" s="13" t="str">
        <v>No</v>
      </c>
      <c r="Y3420" s="13">
        <v>0</v>
      </c>
    </row>
    <row r="3421" spans="1:25" x14ac:dyDescent="0.3">
      <c r="A3421" s="31" t="s">
        <v>6706</v>
      </c>
      <c r="B3421" s="31" t="s">
        <v>6707</v>
      </c>
      <c r="C3421" s="31" t="s">
        <v>40</v>
      </c>
      <c r="D3421" s="31" t="s">
        <v>41</v>
      </c>
      <c r="E3421" s="31">
        <v>61</v>
      </c>
      <c r="F3421" s="31">
        <v>26</v>
      </c>
      <c r="G3421" s="31">
        <v>7263.73</v>
      </c>
      <c r="H3421" s="31">
        <v>443087.53</v>
      </c>
      <c r="I3421" s="32">
        <v>45739</v>
      </c>
      <c r="J3421" s="32">
        <v>45881</v>
      </c>
      <c r="K3421" s="31" t="s">
        <v>46</v>
      </c>
      <c r="L3421" s="33" t="s">
        <v>17</v>
      </c>
      <c r="M3421" s="13" t="str">
        <f>PROPER(TRIM(SUBSTITUTE(B3421,"###"," ")))</f>
        <v>Attack Lite</v>
      </c>
      <c r="N3421" s="13" t="str">
        <f>PROPER(TRIM(SUBSTITUTE(C3421,"###"," ")))</f>
        <v>Electronics</v>
      </c>
      <c r="O3421" s="13" t="str">
        <f>PROPER(TRIM(SUBSTITUTE(D3421,"###"," ")))</f>
        <v>Quickstock</v>
      </c>
      <c r="P3421" s="13" t="str">
        <f t="shared" si="371"/>
        <v>Attack Lite</v>
      </c>
      <c r="Q3421" s="34" t="str">
        <f t="shared" si="372"/>
        <v>Electronics</v>
      </c>
      <c r="R3421" s="13" t="str">
        <f t="shared" si="373"/>
        <v>Quickstock</v>
      </c>
      <c r="S3421" s="35">
        <f t="shared" si="374"/>
        <v>61</v>
      </c>
      <c r="T3421" s="35">
        <f t="shared" si="375"/>
        <v>26</v>
      </c>
      <c r="U3421" s="14">
        <f t="shared" si="376"/>
        <v>7263.73</v>
      </c>
      <c r="V3421" s="14">
        <f t="shared" si="377"/>
        <v>443087.52999999997</v>
      </c>
      <c r="W3421" s="13" t="str">
        <v>In Stock</v>
      </c>
      <c r="X3421" s="13" t="str">
        <v>No</v>
      </c>
      <c r="Y3421" s="13">
        <v>0</v>
      </c>
    </row>
    <row r="3422" spans="1:25" x14ac:dyDescent="0.3">
      <c r="A3422" s="31" t="s">
        <v>6709</v>
      </c>
      <c r="B3422" s="31" t="s">
        <v>6710</v>
      </c>
      <c r="C3422" s="31" t="s">
        <v>20</v>
      </c>
      <c r="D3422" s="31" t="s">
        <v>15</v>
      </c>
      <c r="E3422" s="31">
        <v>40</v>
      </c>
      <c r="F3422" s="31">
        <v>81</v>
      </c>
      <c r="G3422" s="31">
        <v>4661.47</v>
      </c>
      <c r="H3422" s="31">
        <v>186458.8</v>
      </c>
      <c r="I3422" s="32">
        <v>45689</v>
      </c>
      <c r="J3422" s="32">
        <v>45911</v>
      </c>
      <c r="K3422" s="31" t="s">
        <v>57</v>
      </c>
      <c r="L3422" s="33" t="s">
        <v>21</v>
      </c>
      <c r="M3422" s="13" t="str">
        <f>PROPER(TRIM(SUBSTITUTE(B3422,"###"," ")))</f>
        <v>Service Mini</v>
      </c>
      <c r="N3422" s="13" t="str">
        <f>PROPER(TRIM(SUBSTITUTE(C3422,"###"," ")))</f>
        <v>Toys</v>
      </c>
      <c r="O3422" s="13" t="str">
        <f>PROPER(TRIM(SUBSTITUTE(D3422,"###"," ")))</f>
        <v>Global Traders</v>
      </c>
      <c r="P3422" s="13" t="str">
        <f t="shared" si="371"/>
        <v>Service Mini</v>
      </c>
      <c r="Q3422" s="34" t="str">
        <f t="shared" si="372"/>
        <v>Toys</v>
      </c>
      <c r="R3422" s="13" t="str">
        <f t="shared" si="373"/>
        <v>Global Traders</v>
      </c>
      <c r="S3422" s="35">
        <f t="shared" si="374"/>
        <v>40</v>
      </c>
      <c r="T3422" s="35">
        <f t="shared" si="375"/>
        <v>81</v>
      </c>
      <c r="U3422" s="14">
        <f t="shared" si="376"/>
        <v>4661.47</v>
      </c>
      <c r="V3422" s="14">
        <f t="shared" si="377"/>
        <v>186458.80000000002</v>
      </c>
      <c r="W3422" s="13" t="str">
        <v>Low Stock</v>
      </c>
      <c r="X3422" s="13" t="str">
        <v>Yes</v>
      </c>
      <c r="Y3422" s="13">
        <v>1</v>
      </c>
    </row>
    <row r="3423" spans="1:25" x14ac:dyDescent="0.3">
      <c r="A3423" s="31" t="s">
        <v>6711</v>
      </c>
      <c r="B3423" s="31" t="s">
        <v>1031</v>
      </c>
      <c r="C3423" s="31" t="s">
        <v>28</v>
      </c>
      <c r="D3423" s="31" t="s">
        <v>45</v>
      </c>
      <c r="E3423" s="31">
        <v>195</v>
      </c>
      <c r="F3423" s="31">
        <v>94</v>
      </c>
      <c r="G3423" s="31">
        <v>9453.7900000000009</v>
      </c>
      <c r="H3423" s="31">
        <v>1843489.05</v>
      </c>
      <c r="I3423" s="32">
        <v>45824</v>
      </c>
      <c r="J3423" s="32">
        <v>45911</v>
      </c>
      <c r="K3423" s="31" t="s">
        <v>54</v>
      </c>
      <c r="L3423" s="33" t="s">
        <v>30</v>
      </c>
      <c r="M3423" s="13" t="str">
        <f>PROPER(TRIM(SUBSTITUTE(B3423,"###"," ")))</f>
        <v>Military X</v>
      </c>
      <c r="N3423" s="13" t="str">
        <f>PROPER(TRIM(SUBSTITUTE(C3423,"###"," ")))</f>
        <v>Furniture</v>
      </c>
      <c r="O3423" s="13" t="str">
        <f>PROPER(TRIM(SUBSTITUTE(D3423,"###"," ")))</f>
        <v>Retailmart Inc</v>
      </c>
      <c r="P3423" s="13" t="str">
        <f t="shared" si="371"/>
        <v>Military X</v>
      </c>
      <c r="Q3423" s="34" t="str">
        <f t="shared" si="372"/>
        <v>Furniture</v>
      </c>
      <c r="R3423" s="13" t="str">
        <f t="shared" si="373"/>
        <v>Retailmart Inc</v>
      </c>
      <c r="S3423" s="35">
        <f t="shared" si="374"/>
        <v>195</v>
      </c>
      <c r="T3423" s="35">
        <f t="shared" si="375"/>
        <v>94</v>
      </c>
      <c r="U3423" s="14">
        <f t="shared" si="376"/>
        <v>9453.7900000000009</v>
      </c>
      <c r="V3423" s="14">
        <f t="shared" si="377"/>
        <v>1843489.0500000003</v>
      </c>
      <c r="W3423" s="13" t="str">
        <v>In Stock</v>
      </c>
      <c r="X3423" s="13" t="str">
        <v>No</v>
      </c>
      <c r="Y3423" s="13">
        <v>0</v>
      </c>
    </row>
    <row r="3424" spans="1:25" x14ac:dyDescent="0.3">
      <c r="A3424" s="31" t="s">
        <v>6716</v>
      </c>
      <c r="B3424" s="31" t="s">
        <v>146</v>
      </c>
      <c r="C3424" s="31" t="s">
        <v>20</v>
      </c>
      <c r="D3424" s="31" t="s">
        <v>53</v>
      </c>
      <c r="E3424" s="31">
        <v>136</v>
      </c>
      <c r="F3424" s="31">
        <v>96</v>
      </c>
      <c r="G3424" s="31">
        <v>12920.48</v>
      </c>
      <c r="H3424" s="31">
        <v>1757185.28</v>
      </c>
      <c r="I3424" s="32">
        <v>45702</v>
      </c>
      <c r="J3424" s="32">
        <v>45915</v>
      </c>
      <c r="K3424" s="31" t="s">
        <v>29</v>
      </c>
      <c r="L3424" s="33" t="s">
        <v>21</v>
      </c>
      <c r="M3424" s="13" t="str">
        <f>PROPER(TRIM(SUBSTITUTE(B3424,"###"," ")))</f>
        <v>Number Lite</v>
      </c>
      <c r="N3424" s="13" t="str">
        <f>PROPER(TRIM(SUBSTITUTE(C3424,"###"," ")))</f>
        <v>Toys</v>
      </c>
      <c r="O3424" s="13" t="str">
        <f>PROPER(TRIM(SUBSTITUTE(D3424,"###"," ")))</f>
        <v>Abc Pvt Ltd</v>
      </c>
      <c r="P3424" s="13" t="str">
        <f t="shared" si="371"/>
        <v>Number Lite</v>
      </c>
      <c r="Q3424" s="34" t="str">
        <f t="shared" si="372"/>
        <v>Toys</v>
      </c>
      <c r="R3424" s="13" t="str">
        <f t="shared" si="373"/>
        <v>Abc Pvt Ltd</v>
      </c>
      <c r="S3424" s="35">
        <f t="shared" si="374"/>
        <v>136</v>
      </c>
      <c r="T3424" s="35">
        <f t="shared" si="375"/>
        <v>96</v>
      </c>
      <c r="U3424" s="14">
        <f t="shared" si="376"/>
        <v>12920.48</v>
      </c>
      <c r="V3424" s="14">
        <f t="shared" si="377"/>
        <v>1757185.28</v>
      </c>
      <c r="W3424" s="13" t="str">
        <v>In Stock</v>
      </c>
      <c r="X3424" s="13" t="str">
        <v>No</v>
      </c>
      <c r="Y3424" s="13">
        <v>0</v>
      </c>
    </row>
    <row r="3425" spans="1:25" x14ac:dyDescent="0.3">
      <c r="A3425" s="31" t="s">
        <v>6718</v>
      </c>
      <c r="B3425" s="31" t="s">
        <v>1327</v>
      </c>
      <c r="C3425" s="31" t="s">
        <v>44</v>
      </c>
      <c r="D3425" s="31" t="s">
        <v>45</v>
      </c>
      <c r="E3425" s="31">
        <v>141</v>
      </c>
      <c r="F3425" s="31">
        <v>67</v>
      </c>
      <c r="G3425" s="31">
        <v>16939.3</v>
      </c>
      <c r="H3425" s="31">
        <v>2388441.2999999998</v>
      </c>
      <c r="I3425" s="32">
        <v>45762</v>
      </c>
      <c r="J3425" s="32">
        <v>45865</v>
      </c>
      <c r="K3425" s="31" t="s">
        <v>29</v>
      </c>
      <c r="L3425" s="33" t="s">
        <v>17</v>
      </c>
      <c r="M3425" s="13" t="str">
        <f>PROPER(TRIM(SUBSTITUTE(B3425,"###"," ")))</f>
        <v>Sometimes Plus</v>
      </c>
      <c r="N3425" s="13" t="str">
        <f>PROPER(TRIM(SUBSTITUTE(C3425,"###"," ")))</f>
        <v>Groceries</v>
      </c>
      <c r="O3425" s="13" t="str">
        <f>PROPER(TRIM(SUBSTITUTE(D3425,"###"," ")))</f>
        <v>Retailmart Inc</v>
      </c>
      <c r="P3425" s="13" t="str">
        <f t="shared" si="371"/>
        <v>Sometimes Plus</v>
      </c>
      <c r="Q3425" s="34" t="str">
        <f t="shared" si="372"/>
        <v>Groceries</v>
      </c>
      <c r="R3425" s="13" t="str">
        <f t="shared" si="373"/>
        <v>Retailmart Inc</v>
      </c>
      <c r="S3425" s="35">
        <f t="shared" si="374"/>
        <v>141</v>
      </c>
      <c r="T3425" s="35">
        <f t="shared" si="375"/>
        <v>67</v>
      </c>
      <c r="U3425" s="14">
        <f t="shared" si="376"/>
        <v>16939.3</v>
      </c>
      <c r="V3425" s="14">
        <f t="shared" si="377"/>
        <v>2388441.2999999998</v>
      </c>
      <c r="W3425" s="13" t="str">
        <v>In Stock</v>
      </c>
      <c r="X3425" s="13" t="str">
        <v>No</v>
      </c>
      <c r="Y3425" s="13">
        <v>0</v>
      </c>
    </row>
    <row r="3426" spans="1:25" x14ac:dyDescent="0.3">
      <c r="A3426" s="31" t="s">
        <v>6719</v>
      </c>
      <c r="B3426" s="31" t="s">
        <v>6720</v>
      </c>
      <c r="C3426" s="31" t="s">
        <v>44</v>
      </c>
      <c r="D3426" s="31" t="s">
        <v>24</v>
      </c>
      <c r="E3426" s="31">
        <v>100</v>
      </c>
      <c r="F3426" s="31">
        <v>65</v>
      </c>
      <c r="G3426" s="31">
        <v>15102.86</v>
      </c>
      <c r="H3426" s="31">
        <v>1510286</v>
      </c>
      <c r="I3426" s="32">
        <v>45851</v>
      </c>
      <c r="J3426" s="32">
        <v>45852</v>
      </c>
      <c r="K3426" s="31" t="s">
        <v>16</v>
      </c>
      <c r="L3426" s="33" t="s">
        <v>21</v>
      </c>
      <c r="M3426" s="13" t="str">
        <f>PROPER(TRIM(SUBSTITUTE(B3426,"###"," ")))</f>
        <v>Common X</v>
      </c>
      <c r="N3426" s="13" t="str">
        <f>PROPER(TRIM(SUBSTITUTE(C3426,"###"," ")))</f>
        <v>Groceries</v>
      </c>
      <c r="O3426" s="13" t="str">
        <f>PROPER(TRIM(SUBSTITUTE(D3426,"###"," ")))</f>
        <v>Omni Suppliers</v>
      </c>
      <c r="P3426" s="13" t="str">
        <f t="shared" si="371"/>
        <v>Common X</v>
      </c>
      <c r="Q3426" s="34" t="str">
        <f t="shared" si="372"/>
        <v>Groceries</v>
      </c>
      <c r="R3426" s="13" t="str">
        <f t="shared" si="373"/>
        <v>Omni Suppliers</v>
      </c>
      <c r="S3426" s="35">
        <f t="shared" si="374"/>
        <v>100</v>
      </c>
      <c r="T3426" s="35">
        <f t="shared" si="375"/>
        <v>65</v>
      </c>
      <c r="U3426" s="14">
        <f t="shared" si="376"/>
        <v>15102.86</v>
      </c>
      <c r="V3426" s="14">
        <f t="shared" si="377"/>
        <v>1510286</v>
      </c>
      <c r="W3426" s="13" t="str">
        <v>In Stock</v>
      </c>
      <c r="X3426" s="13" t="str">
        <v>No</v>
      </c>
      <c r="Y3426" s="13">
        <v>0</v>
      </c>
    </row>
    <row r="3427" spans="1:25" x14ac:dyDescent="0.3">
      <c r="A3427" s="31" t="s">
        <v>6722</v>
      </c>
      <c r="B3427" s="31" t="s">
        <v>6723</v>
      </c>
      <c r="C3427" s="31" t="s">
        <v>40</v>
      </c>
      <c r="D3427" s="31" t="s">
        <v>53</v>
      </c>
      <c r="E3427" s="31">
        <v>8</v>
      </c>
      <c r="F3427" s="31">
        <v>82</v>
      </c>
      <c r="G3427" s="31">
        <v>19674.03</v>
      </c>
      <c r="H3427" s="31">
        <v>157392.24</v>
      </c>
      <c r="I3427" s="32">
        <v>45703</v>
      </c>
      <c r="J3427" s="32">
        <v>45854</v>
      </c>
      <c r="K3427" s="31" t="s">
        <v>57</v>
      </c>
      <c r="L3427" s="33" t="s">
        <v>33</v>
      </c>
      <c r="M3427" s="13" t="str">
        <f>PROPER(TRIM(SUBSTITUTE(B3427,"###"," ")))</f>
        <v>Develop Mini</v>
      </c>
      <c r="N3427" s="13" t="str">
        <f>PROPER(TRIM(SUBSTITUTE(C3427,"###"," ")))</f>
        <v>Electronics</v>
      </c>
      <c r="O3427" s="13" t="str">
        <f>PROPER(TRIM(SUBSTITUTE(D3427,"###"," ")))</f>
        <v>Abc Pvt Ltd</v>
      </c>
      <c r="P3427" s="13" t="str">
        <f t="shared" si="371"/>
        <v>Develop Mini</v>
      </c>
      <c r="Q3427" s="34" t="str">
        <f t="shared" si="372"/>
        <v>Electronics</v>
      </c>
      <c r="R3427" s="13" t="str">
        <f t="shared" si="373"/>
        <v>Abc Pvt Ltd</v>
      </c>
      <c r="S3427" s="35">
        <f t="shared" si="374"/>
        <v>8</v>
      </c>
      <c r="T3427" s="35">
        <f t="shared" si="375"/>
        <v>82</v>
      </c>
      <c r="U3427" s="14">
        <f t="shared" si="376"/>
        <v>19674.03</v>
      </c>
      <c r="V3427" s="14">
        <f t="shared" si="377"/>
        <v>157392.24</v>
      </c>
      <c r="W3427" s="13" t="str">
        <v>Low Stock</v>
      </c>
      <c r="X3427" s="13" t="str">
        <v>Yes</v>
      </c>
      <c r="Y3427" s="13">
        <v>1</v>
      </c>
    </row>
    <row r="3428" spans="1:25" x14ac:dyDescent="0.3">
      <c r="A3428" s="31" t="s">
        <v>6724</v>
      </c>
      <c r="B3428" s="31" t="s">
        <v>6725</v>
      </c>
      <c r="C3428" s="31" t="s">
        <v>44</v>
      </c>
      <c r="D3428" s="31" t="s">
        <v>53</v>
      </c>
      <c r="E3428" s="31">
        <v>117</v>
      </c>
      <c r="F3428" s="31">
        <v>67</v>
      </c>
      <c r="G3428" s="31">
        <v>2358.46</v>
      </c>
      <c r="H3428" s="31">
        <v>275939.82</v>
      </c>
      <c r="I3428" s="32">
        <v>45845</v>
      </c>
      <c r="J3428" s="32">
        <v>45921</v>
      </c>
      <c r="K3428" s="31" t="s">
        <v>54</v>
      </c>
      <c r="L3428" s="33" t="s">
        <v>58</v>
      </c>
      <c r="M3428" s="13" t="str">
        <f>PROPER(TRIM(SUBSTITUTE(B3428,"###"," ")))</f>
        <v>Audience X</v>
      </c>
      <c r="N3428" s="13" t="str">
        <f>PROPER(TRIM(SUBSTITUTE(C3428,"###"," ")))</f>
        <v>Groceries</v>
      </c>
      <c r="O3428" s="13" t="str">
        <f>PROPER(TRIM(SUBSTITUTE(D3428,"###"," ")))</f>
        <v>Abc Pvt Ltd</v>
      </c>
      <c r="P3428" s="13" t="str">
        <f t="shared" si="371"/>
        <v>Audience X</v>
      </c>
      <c r="Q3428" s="34" t="str">
        <f t="shared" si="372"/>
        <v>Groceries</v>
      </c>
      <c r="R3428" s="13" t="str">
        <f t="shared" si="373"/>
        <v>Abc Pvt Ltd</v>
      </c>
      <c r="S3428" s="35">
        <f t="shared" si="374"/>
        <v>117</v>
      </c>
      <c r="T3428" s="35">
        <f t="shared" si="375"/>
        <v>67</v>
      </c>
      <c r="U3428" s="14">
        <f t="shared" si="376"/>
        <v>2358.46</v>
      </c>
      <c r="V3428" s="14">
        <f t="shared" si="377"/>
        <v>275939.82</v>
      </c>
      <c r="W3428" s="13" t="str">
        <v>In Stock</v>
      </c>
      <c r="X3428" s="13" t="str">
        <v>No</v>
      </c>
      <c r="Y3428" s="13">
        <v>0</v>
      </c>
    </row>
    <row r="3429" spans="1:25" x14ac:dyDescent="0.3">
      <c r="A3429" s="31" t="s">
        <v>6726</v>
      </c>
      <c r="B3429" s="31" t="s">
        <v>6727</v>
      </c>
      <c r="C3429" s="31" t="s">
        <v>20</v>
      </c>
      <c r="D3429" s="31" t="s">
        <v>24</v>
      </c>
      <c r="E3429" s="31">
        <v>120</v>
      </c>
      <c r="F3429" s="31">
        <v>43</v>
      </c>
      <c r="G3429" s="31">
        <v>14443.47</v>
      </c>
      <c r="H3429" s="31">
        <v>1733216.4</v>
      </c>
      <c r="I3429" s="32">
        <v>45692</v>
      </c>
      <c r="J3429" s="32">
        <v>45919</v>
      </c>
      <c r="K3429" s="31" t="s">
        <v>25</v>
      </c>
      <c r="L3429" s="33" t="s">
        <v>30</v>
      </c>
      <c r="M3429" s="13" t="str">
        <f>PROPER(TRIM(SUBSTITUTE(B3429,"###"," ")))</f>
        <v>Yeah Pro</v>
      </c>
      <c r="N3429" s="13" t="str">
        <f>PROPER(TRIM(SUBSTITUTE(C3429,"###"," ")))</f>
        <v>Toys</v>
      </c>
      <c r="O3429" s="13" t="str">
        <f>PROPER(TRIM(SUBSTITUTE(D3429,"###"," ")))</f>
        <v>Omni Suppliers</v>
      </c>
      <c r="P3429" s="13" t="str">
        <f t="shared" si="371"/>
        <v>Yeah Pro</v>
      </c>
      <c r="Q3429" s="34" t="str">
        <f t="shared" si="372"/>
        <v>Toys</v>
      </c>
      <c r="R3429" s="13" t="str">
        <f t="shared" si="373"/>
        <v>Omni Suppliers</v>
      </c>
      <c r="S3429" s="35">
        <f t="shared" si="374"/>
        <v>120</v>
      </c>
      <c r="T3429" s="35">
        <f t="shared" si="375"/>
        <v>43</v>
      </c>
      <c r="U3429" s="14">
        <f t="shared" si="376"/>
        <v>14443.47</v>
      </c>
      <c r="V3429" s="14">
        <f t="shared" si="377"/>
        <v>1733216.4</v>
      </c>
      <c r="W3429" s="13" t="str">
        <v>In Stock</v>
      </c>
      <c r="X3429" s="13" t="str">
        <v>No</v>
      </c>
      <c r="Y3429" s="13">
        <v>0</v>
      </c>
    </row>
    <row r="3430" spans="1:25" x14ac:dyDescent="0.3">
      <c r="A3430" s="31" t="s">
        <v>6728</v>
      </c>
      <c r="B3430" s="31" t="s">
        <v>6729</v>
      </c>
      <c r="C3430" s="31" t="s">
        <v>20</v>
      </c>
      <c r="D3430" s="31" t="s">
        <v>45</v>
      </c>
      <c r="E3430" s="31">
        <v>94</v>
      </c>
      <c r="F3430" s="31">
        <v>77</v>
      </c>
      <c r="G3430" s="31">
        <v>16562.04</v>
      </c>
      <c r="H3430" s="31">
        <v>1556831.76</v>
      </c>
      <c r="I3430" s="32">
        <v>45811</v>
      </c>
      <c r="J3430" s="32">
        <v>45873</v>
      </c>
      <c r="K3430" s="31" t="s">
        <v>46</v>
      </c>
      <c r="L3430" s="33" t="s">
        <v>58</v>
      </c>
      <c r="M3430" s="13" t="str">
        <f>PROPER(TRIM(SUBSTITUTE(B3430,"###"," ")))</f>
        <v>Different Pro</v>
      </c>
      <c r="N3430" s="13" t="str">
        <f>PROPER(TRIM(SUBSTITUTE(C3430,"###"," ")))</f>
        <v>Toys</v>
      </c>
      <c r="O3430" s="13" t="str">
        <f>PROPER(TRIM(SUBSTITUTE(D3430,"###"," ")))</f>
        <v>Retailmart Inc</v>
      </c>
      <c r="P3430" s="13" t="str">
        <f t="shared" si="371"/>
        <v>Different Pro</v>
      </c>
      <c r="Q3430" s="34" t="str">
        <f t="shared" si="372"/>
        <v>Toys</v>
      </c>
      <c r="R3430" s="13" t="str">
        <f t="shared" si="373"/>
        <v>Retailmart Inc</v>
      </c>
      <c r="S3430" s="35">
        <f t="shared" si="374"/>
        <v>94</v>
      </c>
      <c r="T3430" s="35">
        <f t="shared" si="375"/>
        <v>77</v>
      </c>
      <c r="U3430" s="14">
        <f t="shared" si="376"/>
        <v>16562.04</v>
      </c>
      <c r="V3430" s="14">
        <f t="shared" si="377"/>
        <v>1556831.76</v>
      </c>
      <c r="W3430" s="13" t="str">
        <v>In Stock</v>
      </c>
      <c r="X3430" s="13" t="str">
        <v>No</v>
      </c>
      <c r="Y3430" s="13">
        <v>0</v>
      </c>
    </row>
    <row r="3431" spans="1:25" x14ac:dyDescent="0.3">
      <c r="A3431" s="31" t="s">
        <v>6730</v>
      </c>
      <c r="B3431" s="31" t="s">
        <v>2210</v>
      </c>
      <c r="C3431" s="31" t="s">
        <v>44</v>
      </c>
      <c r="D3431" s="31" t="s">
        <v>53</v>
      </c>
      <c r="E3431" s="31">
        <v>183</v>
      </c>
      <c r="F3431" s="31">
        <v>31</v>
      </c>
      <c r="G3431" s="31">
        <v>13612.09</v>
      </c>
      <c r="H3431" s="31">
        <v>2491012.4700000002</v>
      </c>
      <c r="I3431" s="32">
        <v>45847</v>
      </c>
      <c r="J3431" s="32">
        <v>45914</v>
      </c>
      <c r="K3431" s="31" t="s">
        <v>29</v>
      </c>
      <c r="L3431" s="33" t="s">
        <v>33</v>
      </c>
      <c r="M3431" s="13" t="str">
        <f>PROPER(TRIM(SUBSTITUTE(B3431,"###"," ")))</f>
        <v>Your Mini</v>
      </c>
      <c r="N3431" s="13" t="str">
        <f>PROPER(TRIM(SUBSTITUTE(C3431,"###"," ")))</f>
        <v>Groceries</v>
      </c>
      <c r="O3431" s="13" t="str">
        <f>PROPER(TRIM(SUBSTITUTE(D3431,"###"," ")))</f>
        <v>Abc Pvt Ltd</v>
      </c>
      <c r="P3431" s="13" t="str">
        <f t="shared" si="371"/>
        <v>Your Mini</v>
      </c>
      <c r="Q3431" s="34" t="str">
        <f t="shared" si="372"/>
        <v>Groceries</v>
      </c>
      <c r="R3431" s="13" t="str">
        <f t="shared" si="373"/>
        <v>Abc Pvt Ltd</v>
      </c>
      <c r="S3431" s="35">
        <f t="shared" si="374"/>
        <v>183</v>
      </c>
      <c r="T3431" s="35">
        <f t="shared" si="375"/>
        <v>31</v>
      </c>
      <c r="U3431" s="14">
        <f t="shared" si="376"/>
        <v>13612.09</v>
      </c>
      <c r="V3431" s="14">
        <f t="shared" si="377"/>
        <v>2491012.4700000002</v>
      </c>
      <c r="W3431" s="13" t="str">
        <v>In Stock</v>
      </c>
      <c r="X3431" s="13" t="str">
        <v>No</v>
      </c>
      <c r="Y3431" s="13">
        <v>0</v>
      </c>
    </row>
    <row r="3432" spans="1:25" x14ac:dyDescent="0.3">
      <c r="A3432" s="31" t="s">
        <v>6731</v>
      </c>
      <c r="B3432" s="31" t="s">
        <v>6732</v>
      </c>
      <c r="C3432" s="31" t="s">
        <v>40</v>
      </c>
      <c r="D3432" s="31" t="s">
        <v>45</v>
      </c>
      <c r="E3432" s="31">
        <v>88</v>
      </c>
      <c r="F3432" s="31">
        <v>25</v>
      </c>
      <c r="G3432" s="31">
        <v>7766.07</v>
      </c>
      <c r="H3432" s="31">
        <v>683414.15999999992</v>
      </c>
      <c r="I3432" s="32">
        <v>45723</v>
      </c>
      <c r="J3432" s="32">
        <v>45853</v>
      </c>
      <c r="K3432" s="13"/>
      <c r="L3432" s="33" t="s">
        <v>58</v>
      </c>
      <c r="M3432" s="13" t="str">
        <f>PROPER(TRIM(SUBSTITUTE(B3432,"###"," ")))</f>
        <v>Base X</v>
      </c>
      <c r="N3432" s="13" t="str">
        <f>PROPER(TRIM(SUBSTITUTE(C3432,"###"," ")))</f>
        <v>Electronics</v>
      </c>
      <c r="O3432" s="13" t="str">
        <f>PROPER(TRIM(SUBSTITUTE(D3432,"###"," ")))</f>
        <v>Retailmart Inc</v>
      </c>
      <c r="P3432" s="13" t="str">
        <f t="shared" si="371"/>
        <v>Base X</v>
      </c>
      <c r="Q3432" s="34" t="str">
        <f t="shared" si="372"/>
        <v>Electronics</v>
      </c>
      <c r="R3432" s="13" t="str">
        <f t="shared" si="373"/>
        <v>Retailmart Inc</v>
      </c>
      <c r="S3432" s="35">
        <f t="shared" si="374"/>
        <v>88</v>
      </c>
      <c r="T3432" s="35">
        <f t="shared" si="375"/>
        <v>25</v>
      </c>
      <c r="U3432" s="14">
        <f t="shared" si="376"/>
        <v>7766.07</v>
      </c>
      <c r="V3432" s="14">
        <f t="shared" si="377"/>
        <v>683414.15999999992</v>
      </c>
      <c r="W3432" s="13" t="str">
        <v>In Stock</v>
      </c>
      <c r="X3432" s="13" t="str">
        <v>No</v>
      </c>
      <c r="Y3432" s="13">
        <v>0</v>
      </c>
    </row>
    <row r="3433" spans="1:25" x14ac:dyDescent="0.3">
      <c r="A3433" s="31" t="s">
        <v>6733</v>
      </c>
      <c r="B3433" s="31" t="s">
        <v>6734</v>
      </c>
      <c r="C3433" s="31" t="s">
        <v>28</v>
      </c>
      <c r="D3433" s="31" t="s">
        <v>45</v>
      </c>
      <c r="E3433" s="31">
        <v>111</v>
      </c>
      <c r="F3433" s="31">
        <v>87</v>
      </c>
      <c r="G3433" s="31">
        <v>14002.45</v>
      </c>
      <c r="H3433" s="31">
        <v>1554271.95</v>
      </c>
      <c r="I3433" s="32">
        <v>45843</v>
      </c>
      <c r="J3433" s="32">
        <v>45859</v>
      </c>
      <c r="K3433" s="31" t="s">
        <v>46</v>
      </c>
      <c r="L3433" s="33" t="s">
        <v>33</v>
      </c>
      <c r="M3433" s="13" t="str">
        <f>PROPER(TRIM(SUBSTITUTE(B3433,"###"," ")))</f>
        <v>Page X</v>
      </c>
      <c r="N3433" s="13" t="str">
        <f>PROPER(TRIM(SUBSTITUTE(C3433,"###"," ")))</f>
        <v>Furniture</v>
      </c>
      <c r="O3433" s="13" t="str">
        <f>PROPER(TRIM(SUBSTITUTE(D3433,"###"," ")))</f>
        <v>Retailmart Inc</v>
      </c>
      <c r="P3433" s="13" t="str">
        <f t="shared" si="371"/>
        <v>Page X</v>
      </c>
      <c r="Q3433" s="34" t="str">
        <f t="shared" si="372"/>
        <v>Furniture</v>
      </c>
      <c r="R3433" s="13" t="str">
        <f t="shared" si="373"/>
        <v>Retailmart Inc</v>
      </c>
      <c r="S3433" s="35">
        <f t="shared" si="374"/>
        <v>111</v>
      </c>
      <c r="T3433" s="35">
        <f t="shared" si="375"/>
        <v>87</v>
      </c>
      <c r="U3433" s="14">
        <f t="shared" si="376"/>
        <v>14002.45</v>
      </c>
      <c r="V3433" s="14">
        <f t="shared" si="377"/>
        <v>1554271.9500000002</v>
      </c>
      <c r="W3433" s="13" t="str">
        <v>In Stock</v>
      </c>
      <c r="X3433" s="13" t="str">
        <v>No</v>
      </c>
      <c r="Y3433" s="13">
        <v>0</v>
      </c>
    </row>
    <row r="3434" spans="1:25" x14ac:dyDescent="0.3">
      <c r="A3434" s="31" t="s">
        <v>6737</v>
      </c>
      <c r="B3434" s="31" t="s">
        <v>1308</v>
      </c>
      <c r="C3434" s="31" t="s">
        <v>28</v>
      </c>
      <c r="D3434" s="31" t="s">
        <v>41</v>
      </c>
      <c r="E3434" s="31">
        <v>189</v>
      </c>
      <c r="F3434" s="31">
        <v>33</v>
      </c>
      <c r="G3434" s="31">
        <v>9277.5499999999993</v>
      </c>
      <c r="H3434" s="31">
        <v>1753456.95</v>
      </c>
      <c r="I3434" s="32">
        <v>45709</v>
      </c>
      <c r="J3434" s="32">
        <v>45889</v>
      </c>
      <c r="K3434" s="31" t="s">
        <v>46</v>
      </c>
      <c r="L3434" s="33" t="s">
        <v>30</v>
      </c>
      <c r="M3434" s="13" t="str">
        <f>PROPER(TRIM(SUBSTITUTE(B3434,"###"," ")))</f>
        <v>Would Mini</v>
      </c>
      <c r="N3434" s="13" t="str">
        <f>PROPER(TRIM(SUBSTITUTE(C3434,"###"," ")))</f>
        <v>Furniture</v>
      </c>
      <c r="O3434" s="13" t="str">
        <f>PROPER(TRIM(SUBSTITUTE(D3434,"###"," ")))</f>
        <v>Quickstock</v>
      </c>
      <c r="P3434" s="13" t="str">
        <f t="shared" si="371"/>
        <v>Would Mini</v>
      </c>
      <c r="Q3434" s="34" t="str">
        <f t="shared" si="372"/>
        <v>Furniture</v>
      </c>
      <c r="R3434" s="13" t="str">
        <f t="shared" si="373"/>
        <v>Quickstock</v>
      </c>
      <c r="S3434" s="35">
        <f t="shared" si="374"/>
        <v>189</v>
      </c>
      <c r="T3434" s="35">
        <f t="shared" si="375"/>
        <v>33</v>
      </c>
      <c r="U3434" s="14">
        <f t="shared" si="376"/>
        <v>9277.5499999999993</v>
      </c>
      <c r="V3434" s="14">
        <f t="shared" si="377"/>
        <v>1753456.95</v>
      </c>
      <c r="W3434" s="13" t="str">
        <v>In Stock</v>
      </c>
      <c r="X3434" s="13" t="str">
        <v>No</v>
      </c>
      <c r="Y3434" s="13">
        <v>0</v>
      </c>
    </row>
    <row r="3435" spans="1:25" x14ac:dyDescent="0.3">
      <c r="A3435" s="31" t="s">
        <v>6738</v>
      </c>
      <c r="B3435" s="31" t="s">
        <v>6739</v>
      </c>
      <c r="C3435" s="31" t="s">
        <v>40</v>
      </c>
      <c r="D3435" s="31" t="s">
        <v>45</v>
      </c>
      <c r="E3435" s="31">
        <v>16</v>
      </c>
      <c r="F3435" s="31">
        <v>70</v>
      </c>
      <c r="G3435" s="31">
        <v>19651.849999999999</v>
      </c>
      <c r="H3435" s="31">
        <v>314429.59999999998</v>
      </c>
      <c r="I3435" s="32">
        <v>45698</v>
      </c>
      <c r="J3435" s="32">
        <v>45918</v>
      </c>
      <c r="K3435" s="31" t="s">
        <v>57</v>
      </c>
      <c r="L3435" s="33" t="s">
        <v>58</v>
      </c>
      <c r="M3435" s="13" t="str">
        <f>PROPER(TRIM(SUBSTITUTE(B3435,"###"," ")))</f>
        <v>Break Max</v>
      </c>
      <c r="N3435" s="13" t="str">
        <f>PROPER(TRIM(SUBSTITUTE(C3435,"###"," ")))</f>
        <v>Electronics</v>
      </c>
      <c r="O3435" s="13" t="str">
        <f>PROPER(TRIM(SUBSTITUTE(D3435,"###"," ")))</f>
        <v>Retailmart Inc</v>
      </c>
      <c r="P3435" s="13" t="str">
        <f t="shared" si="371"/>
        <v>Break Max</v>
      </c>
      <c r="Q3435" s="34" t="str">
        <f t="shared" si="372"/>
        <v>Electronics</v>
      </c>
      <c r="R3435" s="13" t="str">
        <f t="shared" si="373"/>
        <v>Retailmart Inc</v>
      </c>
      <c r="S3435" s="35">
        <f t="shared" si="374"/>
        <v>16</v>
      </c>
      <c r="T3435" s="35">
        <f t="shared" si="375"/>
        <v>70</v>
      </c>
      <c r="U3435" s="14">
        <f t="shared" si="376"/>
        <v>19651.849999999999</v>
      </c>
      <c r="V3435" s="14">
        <f t="shared" si="377"/>
        <v>314429.59999999998</v>
      </c>
      <c r="W3435" s="13" t="str">
        <v>Low Stock</v>
      </c>
      <c r="X3435" s="13" t="str">
        <v>Yes</v>
      </c>
      <c r="Y3435" s="13">
        <v>1</v>
      </c>
    </row>
    <row r="3436" spans="1:25" x14ac:dyDescent="0.3">
      <c r="A3436" s="31" t="s">
        <v>6740</v>
      </c>
      <c r="B3436" s="31" t="s">
        <v>6741</v>
      </c>
      <c r="C3436" s="31" t="s">
        <v>20</v>
      </c>
      <c r="D3436" s="31" t="s">
        <v>24</v>
      </c>
      <c r="E3436" s="31">
        <v>92</v>
      </c>
      <c r="F3436" s="31">
        <v>25</v>
      </c>
      <c r="G3436" s="31">
        <v>1839.5</v>
      </c>
      <c r="H3436" s="31">
        <v>169234</v>
      </c>
      <c r="I3436" s="32">
        <v>45844</v>
      </c>
      <c r="J3436" s="32">
        <v>45863</v>
      </c>
      <c r="K3436" s="31" t="s">
        <v>57</v>
      </c>
      <c r="L3436" s="33" t="s">
        <v>17</v>
      </c>
      <c r="M3436" s="13" t="str">
        <f>PROPER(TRIM(SUBSTITUTE(B3436,"###"," ")))</f>
        <v>Smile X</v>
      </c>
      <c r="N3436" s="13" t="str">
        <f>PROPER(TRIM(SUBSTITUTE(C3436,"###"," ")))</f>
        <v>Toys</v>
      </c>
      <c r="O3436" s="13" t="str">
        <f>PROPER(TRIM(SUBSTITUTE(D3436,"###"," ")))</f>
        <v>Omni Suppliers</v>
      </c>
      <c r="P3436" s="13" t="str">
        <f t="shared" si="371"/>
        <v>Smile X</v>
      </c>
      <c r="Q3436" s="34" t="str">
        <f t="shared" si="372"/>
        <v>Toys</v>
      </c>
      <c r="R3436" s="13" t="str">
        <f t="shared" si="373"/>
        <v>Omni Suppliers</v>
      </c>
      <c r="S3436" s="35">
        <f t="shared" si="374"/>
        <v>92</v>
      </c>
      <c r="T3436" s="35">
        <f t="shared" si="375"/>
        <v>25</v>
      </c>
      <c r="U3436" s="14">
        <f t="shared" si="376"/>
        <v>1839.5</v>
      </c>
      <c r="V3436" s="14">
        <f t="shared" si="377"/>
        <v>169234</v>
      </c>
      <c r="W3436" s="13" t="str">
        <v>In Stock</v>
      </c>
      <c r="X3436" s="13" t="str">
        <v>No</v>
      </c>
      <c r="Y3436" s="13">
        <v>0</v>
      </c>
    </row>
    <row r="3437" spans="1:25" x14ac:dyDescent="0.3">
      <c r="A3437" s="31" t="s">
        <v>6742</v>
      </c>
      <c r="B3437" s="31" t="s">
        <v>153</v>
      </c>
      <c r="C3437" s="31" t="s">
        <v>14</v>
      </c>
      <c r="D3437" s="31" t="s">
        <v>15</v>
      </c>
      <c r="E3437" s="31">
        <v>138</v>
      </c>
      <c r="F3437" s="31">
        <v>93</v>
      </c>
      <c r="G3437" s="31">
        <v>17526.98</v>
      </c>
      <c r="H3437" s="31">
        <v>2418723.2400000002</v>
      </c>
      <c r="I3437" s="32">
        <v>45825</v>
      </c>
      <c r="J3437" s="32">
        <v>45876</v>
      </c>
      <c r="K3437" s="31" t="s">
        <v>29</v>
      </c>
      <c r="L3437" s="33" t="s">
        <v>21</v>
      </c>
      <c r="M3437" s="13" t="str">
        <f>PROPER(TRIM(SUBSTITUTE(B3437,"###"," ")))</f>
        <v>If Plus</v>
      </c>
      <c r="N3437" s="13" t="str">
        <f>PROPER(TRIM(SUBSTITUTE(C3437,"###"," ")))</f>
        <v>Clothing</v>
      </c>
      <c r="O3437" s="13" t="str">
        <f>PROPER(TRIM(SUBSTITUTE(D3437,"###"," ")))</f>
        <v>Global Traders</v>
      </c>
      <c r="P3437" s="13" t="str">
        <f t="shared" si="371"/>
        <v>If Plus</v>
      </c>
      <c r="Q3437" s="34" t="str">
        <f t="shared" si="372"/>
        <v>Clothing</v>
      </c>
      <c r="R3437" s="13" t="str">
        <f t="shared" si="373"/>
        <v>Global Traders</v>
      </c>
      <c r="S3437" s="35">
        <f t="shared" si="374"/>
        <v>138</v>
      </c>
      <c r="T3437" s="35">
        <f t="shared" si="375"/>
        <v>93</v>
      </c>
      <c r="U3437" s="14">
        <f t="shared" si="376"/>
        <v>17526.98</v>
      </c>
      <c r="V3437" s="14">
        <f t="shared" si="377"/>
        <v>2418723.2399999998</v>
      </c>
      <c r="W3437" s="13" t="str">
        <v>In Stock</v>
      </c>
      <c r="X3437" s="13" t="str">
        <v>No</v>
      </c>
      <c r="Y3437" s="13">
        <v>0</v>
      </c>
    </row>
    <row r="3438" spans="1:25" x14ac:dyDescent="0.3">
      <c r="A3438" s="31" t="s">
        <v>6743</v>
      </c>
      <c r="B3438" s="31" t="s">
        <v>4740</v>
      </c>
      <c r="C3438" s="31" t="s">
        <v>20</v>
      </c>
      <c r="D3438" s="31" t="s">
        <v>53</v>
      </c>
      <c r="E3438" s="31">
        <v>98</v>
      </c>
      <c r="F3438" s="31">
        <v>98</v>
      </c>
      <c r="G3438" s="31">
        <v>16708.849999999999</v>
      </c>
      <c r="H3438" s="31">
        <v>1637467.3</v>
      </c>
      <c r="I3438" s="32">
        <v>45778</v>
      </c>
      <c r="J3438" s="32">
        <v>45857</v>
      </c>
      <c r="K3438" s="31" t="s">
        <v>54</v>
      </c>
      <c r="L3438" s="33" t="s">
        <v>21</v>
      </c>
      <c r="M3438" s="13" t="str">
        <f>PROPER(TRIM(SUBSTITUTE(B3438,"###"," ")))</f>
        <v>Cell Mini</v>
      </c>
      <c r="N3438" s="13" t="str">
        <f>PROPER(TRIM(SUBSTITUTE(C3438,"###"," ")))</f>
        <v>Toys</v>
      </c>
      <c r="O3438" s="13" t="str">
        <f>PROPER(TRIM(SUBSTITUTE(D3438,"###"," ")))</f>
        <v>Abc Pvt Ltd</v>
      </c>
      <c r="P3438" s="13" t="str">
        <f t="shared" si="371"/>
        <v>Cell Mini</v>
      </c>
      <c r="Q3438" s="34" t="str">
        <f t="shared" si="372"/>
        <v>Toys</v>
      </c>
      <c r="R3438" s="13" t="str">
        <f t="shared" si="373"/>
        <v>Abc Pvt Ltd</v>
      </c>
      <c r="S3438" s="35">
        <f t="shared" si="374"/>
        <v>98</v>
      </c>
      <c r="T3438" s="35">
        <f t="shared" si="375"/>
        <v>98</v>
      </c>
      <c r="U3438" s="14">
        <f t="shared" si="376"/>
        <v>16708.849999999999</v>
      </c>
      <c r="V3438" s="14">
        <f t="shared" si="377"/>
        <v>1637467.2999999998</v>
      </c>
      <c r="W3438" s="13" t="str">
        <v>Low Stock</v>
      </c>
      <c r="X3438" s="13" t="str">
        <v>No</v>
      </c>
      <c r="Y3438" s="13">
        <v>1</v>
      </c>
    </row>
    <row r="3439" spans="1:25" x14ac:dyDescent="0.3">
      <c r="A3439" s="31" t="s">
        <v>6745</v>
      </c>
      <c r="B3439" s="31" t="s">
        <v>3579</v>
      </c>
      <c r="C3439" s="31" t="s">
        <v>44</v>
      </c>
      <c r="D3439" s="31" t="s">
        <v>45</v>
      </c>
      <c r="E3439" s="31">
        <v>103</v>
      </c>
      <c r="F3439" s="31">
        <v>76</v>
      </c>
      <c r="G3439" s="31">
        <v>1825.87</v>
      </c>
      <c r="H3439" s="31">
        <v>188064.61</v>
      </c>
      <c r="I3439" s="32">
        <v>45675</v>
      </c>
      <c r="J3439" s="32">
        <v>45903</v>
      </c>
      <c r="K3439" s="31" t="s">
        <v>29</v>
      </c>
      <c r="L3439" s="33" t="s">
        <v>17</v>
      </c>
      <c r="M3439" s="13" t="str">
        <f>PROPER(TRIM(SUBSTITUTE(B3439,"###"," ")))</f>
        <v>Suffer Max</v>
      </c>
      <c r="N3439" s="13" t="str">
        <f>PROPER(TRIM(SUBSTITUTE(C3439,"###"," ")))</f>
        <v>Groceries</v>
      </c>
      <c r="O3439" s="13" t="str">
        <f>PROPER(TRIM(SUBSTITUTE(D3439,"###"," ")))</f>
        <v>Retailmart Inc</v>
      </c>
      <c r="P3439" s="13" t="str">
        <f t="shared" si="371"/>
        <v>Suffer Max</v>
      </c>
      <c r="Q3439" s="34" t="str">
        <f t="shared" si="372"/>
        <v>Groceries</v>
      </c>
      <c r="R3439" s="13" t="str">
        <f t="shared" si="373"/>
        <v>Retailmart Inc</v>
      </c>
      <c r="S3439" s="35">
        <f t="shared" si="374"/>
        <v>103</v>
      </c>
      <c r="T3439" s="35">
        <f t="shared" si="375"/>
        <v>76</v>
      </c>
      <c r="U3439" s="14">
        <f t="shared" si="376"/>
        <v>1825.87</v>
      </c>
      <c r="V3439" s="14">
        <f t="shared" si="377"/>
        <v>188064.61</v>
      </c>
      <c r="W3439" s="13" t="str">
        <v>In Stock</v>
      </c>
      <c r="X3439" s="13" t="str">
        <v>No</v>
      </c>
      <c r="Y3439" s="13">
        <v>0</v>
      </c>
    </row>
    <row r="3440" spans="1:25" x14ac:dyDescent="0.3">
      <c r="A3440" s="31" t="s">
        <v>6746</v>
      </c>
      <c r="B3440" s="31" t="s">
        <v>3780</v>
      </c>
      <c r="C3440" s="31" t="s">
        <v>20</v>
      </c>
      <c r="D3440" s="31" t="s">
        <v>41</v>
      </c>
      <c r="E3440" s="31">
        <v>58</v>
      </c>
      <c r="F3440" s="31">
        <v>50</v>
      </c>
      <c r="G3440" s="31">
        <v>17065.84</v>
      </c>
      <c r="H3440" s="31">
        <v>989818.72</v>
      </c>
      <c r="I3440" s="32">
        <v>45689</v>
      </c>
      <c r="J3440" s="32">
        <v>45933</v>
      </c>
      <c r="K3440" s="13"/>
      <c r="L3440" s="33" t="s">
        <v>33</v>
      </c>
      <c r="M3440" s="13" t="str">
        <f>PROPER(TRIM(SUBSTITUTE(B3440,"###"," ")))</f>
        <v>Onto Lite</v>
      </c>
      <c r="N3440" s="13" t="str">
        <f>PROPER(TRIM(SUBSTITUTE(C3440,"###"," ")))</f>
        <v>Toys</v>
      </c>
      <c r="O3440" s="13" t="str">
        <f>PROPER(TRIM(SUBSTITUTE(D3440,"###"," ")))</f>
        <v>Quickstock</v>
      </c>
      <c r="P3440" s="13" t="str">
        <f t="shared" si="371"/>
        <v>Onto Lite</v>
      </c>
      <c r="Q3440" s="34" t="str">
        <f t="shared" si="372"/>
        <v>Toys</v>
      </c>
      <c r="R3440" s="13" t="str">
        <f t="shared" si="373"/>
        <v>Quickstock</v>
      </c>
      <c r="S3440" s="35">
        <f t="shared" si="374"/>
        <v>58</v>
      </c>
      <c r="T3440" s="35">
        <f t="shared" si="375"/>
        <v>50</v>
      </c>
      <c r="U3440" s="14">
        <f t="shared" si="376"/>
        <v>17065.84</v>
      </c>
      <c r="V3440" s="14">
        <f t="shared" si="377"/>
        <v>989818.72</v>
      </c>
      <c r="W3440" s="13" t="str">
        <v>In Stock</v>
      </c>
      <c r="X3440" s="13" t="str">
        <v>No</v>
      </c>
      <c r="Y3440" s="13">
        <v>0</v>
      </c>
    </row>
    <row r="3441" spans="1:25" x14ac:dyDescent="0.3">
      <c r="A3441" s="31" t="s">
        <v>6748</v>
      </c>
      <c r="B3441" s="31" t="s">
        <v>6749</v>
      </c>
      <c r="C3441" s="31" t="s">
        <v>28</v>
      </c>
      <c r="D3441" s="31" t="s">
        <v>24</v>
      </c>
      <c r="E3441" s="31">
        <v>51</v>
      </c>
      <c r="F3441" s="31">
        <v>46</v>
      </c>
      <c r="G3441" s="31">
        <v>19539.7</v>
      </c>
      <c r="H3441" s="31">
        <v>996524.70000000007</v>
      </c>
      <c r="I3441" s="32">
        <v>45790</v>
      </c>
      <c r="J3441" s="32">
        <v>45908</v>
      </c>
      <c r="K3441" s="31" t="s">
        <v>57</v>
      </c>
      <c r="L3441" s="33" t="s">
        <v>21</v>
      </c>
      <c r="M3441" s="13" t="str">
        <f>PROPER(TRIM(SUBSTITUTE(B3441,"###"," ")))</f>
        <v>Tree Pro</v>
      </c>
      <c r="N3441" s="13" t="str">
        <f>PROPER(TRIM(SUBSTITUTE(C3441,"###"," ")))</f>
        <v>Furniture</v>
      </c>
      <c r="O3441" s="13" t="str">
        <f>PROPER(TRIM(SUBSTITUTE(D3441,"###"," ")))</f>
        <v>Omni Suppliers</v>
      </c>
      <c r="P3441" s="13" t="str">
        <f t="shared" si="371"/>
        <v>Tree Pro</v>
      </c>
      <c r="Q3441" s="34" t="str">
        <f t="shared" si="372"/>
        <v>Furniture</v>
      </c>
      <c r="R3441" s="13" t="str">
        <f t="shared" si="373"/>
        <v>Omni Suppliers</v>
      </c>
      <c r="S3441" s="35">
        <f t="shared" si="374"/>
        <v>51</v>
      </c>
      <c r="T3441" s="35">
        <f t="shared" si="375"/>
        <v>46</v>
      </c>
      <c r="U3441" s="14">
        <f t="shared" si="376"/>
        <v>19539.7</v>
      </c>
      <c r="V3441" s="14">
        <f t="shared" si="377"/>
        <v>996524.70000000007</v>
      </c>
      <c r="W3441" s="13" t="str">
        <v>In Stock</v>
      </c>
      <c r="X3441" s="13" t="str">
        <v>No</v>
      </c>
      <c r="Y3441" s="13">
        <v>0</v>
      </c>
    </row>
    <row r="3442" spans="1:25" x14ac:dyDescent="0.3">
      <c r="A3442" s="31" t="s">
        <v>6750</v>
      </c>
      <c r="B3442" s="31" t="s">
        <v>6751</v>
      </c>
      <c r="C3442" s="31" t="s">
        <v>20</v>
      </c>
      <c r="D3442" s="31" t="s">
        <v>15</v>
      </c>
      <c r="E3442" s="31">
        <v>71</v>
      </c>
      <c r="F3442" s="31">
        <v>99</v>
      </c>
      <c r="G3442" s="31">
        <v>9880.34</v>
      </c>
      <c r="H3442" s="31">
        <v>701504.14</v>
      </c>
      <c r="I3442" s="32">
        <v>45757</v>
      </c>
      <c r="J3442" s="32">
        <v>45870</v>
      </c>
      <c r="K3442" s="31" t="s">
        <v>25</v>
      </c>
      <c r="L3442" s="33" t="s">
        <v>33</v>
      </c>
      <c r="M3442" s="13" t="str">
        <f>PROPER(TRIM(SUBSTITUTE(B3442,"###"," ")))</f>
        <v>Understand Plus</v>
      </c>
      <c r="N3442" s="13" t="str">
        <f>PROPER(TRIM(SUBSTITUTE(C3442,"###"," ")))</f>
        <v>Toys</v>
      </c>
      <c r="O3442" s="13" t="str">
        <f>PROPER(TRIM(SUBSTITUTE(D3442,"###"," ")))</f>
        <v>Global Traders</v>
      </c>
      <c r="P3442" s="13" t="str">
        <f t="shared" si="371"/>
        <v>Understand Plus</v>
      </c>
      <c r="Q3442" s="34" t="str">
        <f t="shared" si="372"/>
        <v>Toys</v>
      </c>
      <c r="R3442" s="13" t="str">
        <f t="shared" si="373"/>
        <v>Global Traders</v>
      </c>
      <c r="S3442" s="35">
        <f t="shared" si="374"/>
        <v>71</v>
      </c>
      <c r="T3442" s="35">
        <f t="shared" si="375"/>
        <v>99</v>
      </c>
      <c r="U3442" s="14">
        <f t="shared" si="376"/>
        <v>9880.34</v>
      </c>
      <c r="V3442" s="14">
        <f t="shared" si="377"/>
        <v>701504.14</v>
      </c>
      <c r="W3442" s="13" t="str">
        <v>Low Stock</v>
      </c>
      <c r="X3442" s="13" t="str">
        <v>Yes</v>
      </c>
      <c r="Y3442" s="13">
        <v>1</v>
      </c>
    </row>
    <row r="3443" spans="1:25" x14ac:dyDescent="0.3">
      <c r="A3443" s="31" t="s">
        <v>6752</v>
      </c>
      <c r="B3443" s="31" t="s">
        <v>6753</v>
      </c>
      <c r="C3443" s="31" t="s">
        <v>44</v>
      </c>
      <c r="D3443" s="31" t="s">
        <v>45</v>
      </c>
      <c r="E3443" s="31">
        <v>162</v>
      </c>
      <c r="F3443" s="31">
        <v>79</v>
      </c>
      <c r="G3443" s="31">
        <v>13602.35</v>
      </c>
      <c r="H3443" s="31">
        <v>2203580.7000000002</v>
      </c>
      <c r="I3443" s="32">
        <v>45729</v>
      </c>
      <c r="J3443" s="32">
        <v>45931</v>
      </c>
      <c r="K3443" s="31" t="s">
        <v>25</v>
      </c>
      <c r="L3443" s="33" t="s">
        <v>30</v>
      </c>
      <c r="M3443" s="13" t="str">
        <f>PROPER(TRIM(SUBSTITUTE(B3443,"###"," ")))</f>
        <v>Maintain Max</v>
      </c>
      <c r="N3443" s="13" t="str">
        <f>PROPER(TRIM(SUBSTITUTE(C3443,"###"," ")))</f>
        <v>Groceries</v>
      </c>
      <c r="O3443" s="13" t="str">
        <f>PROPER(TRIM(SUBSTITUTE(D3443,"###"," ")))</f>
        <v>Retailmart Inc</v>
      </c>
      <c r="P3443" s="13" t="str">
        <f t="shared" si="371"/>
        <v>Maintain Max</v>
      </c>
      <c r="Q3443" s="34" t="str">
        <f t="shared" si="372"/>
        <v>Groceries</v>
      </c>
      <c r="R3443" s="13" t="str">
        <f t="shared" si="373"/>
        <v>Retailmart Inc</v>
      </c>
      <c r="S3443" s="35">
        <f t="shared" si="374"/>
        <v>162</v>
      </c>
      <c r="T3443" s="35">
        <f t="shared" si="375"/>
        <v>79</v>
      </c>
      <c r="U3443" s="14">
        <f t="shared" si="376"/>
        <v>13602.35</v>
      </c>
      <c r="V3443" s="14">
        <f t="shared" si="377"/>
        <v>2203580.7000000002</v>
      </c>
      <c r="W3443" s="13" t="str">
        <v>In Stock</v>
      </c>
      <c r="X3443" s="13" t="str">
        <v>No</v>
      </c>
      <c r="Y3443" s="13">
        <v>0</v>
      </c>
    </row>
    <row r="3444" spans="1:25" x14ac:dyDescent="0.3">
      <c r="A3444" s="31" t="s">
        <v>6754</v>
      </c>
      <c r="B3444" s="31" t="s">
        <v>952</v>
      </c>
      <c r="C3444" s="31" t="s">
        <v>28</v>
      </c>
      <c r="D3444" s="31" t="s">
        <v>24</v>
      </c>
      <c r="E3444" s="31">
        <v>120</v>
      </c>
      <c r="F3444" s="31">
        <v>78</v>
      </c>
      <c r="G3444" s="31">
        <v>13136.18</v>
      </c>
      <c r="H3444" s="31">
        <v>1576341.6</v>
      </c>
      <c r="I3444" s="32">
        <v>45679</v>
      </c>
      <c r="J3444" s="32">
        <v>45915</v>
      </c>
      <c r="K3444" s="31" t="s">
        <v>54</v>
      </c>
      <c r="L3444" s="33" t="s">
        <v>17</v>
      </c>
      <c r="M3444" s="13" t="str">
        <f>PROPER(TRIM(SUBSTITUTE(B3444,"###"," ")))</f>
        <v>Trip Plus</v>
      </c>
      <c r="N3444" s="13" t="str">
        <f>PROPER(TRIM(SUBSTITUTE(C3444,"###"," ")))</f>
        <v>Furniture</v>
      </c>
      <c r="O3444" s="13" t="str">
        <f>PROPER(TRIM(SUBSTITUTE(D3444,"###"," ")))</f>
        <v>Omni Suppliers</v>
      </c>
      <c r="P3444" s="13" t="str">
        <f t="shared" si="371"/>
        <v>Trip Plus</v>
      </c>
      <c r="Q3444" s="34" t="str">
        <f t="shared" si="372"/>
        <v>Furniture</v>
      </c>
      <c r="R3444" s="13" t="str">
        <f t="shared" si="373"/>
        <v>Omni Suppliers</v>
      </c>
      <c r="S3444" s="35">
        <f t="shared" si="374"/>
        <v>120</v>
      </c>
      <c r="T3444" s="35">
        <f t="shared" si="375"/>
        <v>78</v>
      </c>
      <c r="U3444" s="14">
        <f t="shared" si="376"/>
        <v>13136.18</v>
      </c>
      <c r="V3444" s="14">
        <f t="shared" si="377"/>
        <v>1576341.6</v>
      </c>
      <c r="W3444" s="13" t="str">
        <v>In Stock</v>
      </c>
      <c r="X3444" s="13" t="str">
        <v>No</v>
      </c>
      <c r="Y3444" s="13">
        <v>0</v>
      </c>
    </row>
    <row r="3445" spans="1:25" x14ac:dyDescent="0.3">
      <c r="A3445" s="31" t="s">
        <v>6755</v>
      </c>
      <c r="B3445" s="31" t="s">
        <v>4802</v>
      </c>
      <c r="C3445" s="31" t="s">
        <v>20</v>
      </c>
      <c r="D3445" s="31" t="s">
        <v>15</v>
      </c>
      <c r="E3445" s="31">
        <v>87</v>
      </c>
      <c r="F3445" s="31">
        <v>32</v>
      </c>
      <c r="G3445" s="31">
        <v>6339.36</v>
      </c>
      <c r="H3445" s="31">
        <v>551524.31999999995</v>
      </c>
      <c r="I3445" s="32">
        <v>45753</v>
      </c>
      <c r="J3445" s="32">
        <v>45863</v>
      </c>
      <c r="K3445" s="31" t="s">
        <v>16</v>
      </c>
      <c r="L3445" s="33" t="s">
        <v>30</v>
      </c>
      <c r="M3445" s="13" t="str">
        <f>PROPER(TRIM(SUBSTITUTE(B3445,"###"," ")))</f>
        <v>Plant Plus</v>
      </c>
      <c r="N3445" s="13" t="str">
        <f>PROPER(TRIM(SUBSTITUTE(C3445,"###"," ")))</f>
        <v>Toys</v>
      </c>
      <c r="O3445" s="13" t="str">
        <f>PROPER(TRIM(SUBSTITUTE(D3445,"###"," ")))</f>
        <v>Global Traders</v>
      </c>
      <c r="P3445" s="13" t="str">
        <f t="shared" si="371"/>
        <v>Plant Plus</v>
      </c>
      <c r="Q3445" s="34" t="str">
        <f t="shared" si="372"/>
        <v>Toys</v>
      </c>
      <c r="R3445" s="13" t="str">
        <f t="shared" si="373"/>
        <v>Global Traders</v>
      </c>
      <c r="S3445" s="35">
        <f t="shared" si="374"/>
        <v>87</v>
      </c>
      <c r="T3445" s="35">
        <f t="shared" si="375"/>
        <v>32</v>
      </c>
      <c r="U3445" s="14">
        <f t="shared" si="376"/>
        <v>6339.36</v>
      </c>
      <c r="V3445" s="14">
        <f t="shared" si="377"/>
        <v>551524.31999999995</v>
      </c>
      <c r="W3445" s="13" t="str">
        <v>In Stock</v>
      </c>
      <c r="X3445" s="13" t="str">
        <v>No</v>
      </c>
      <c r="Y3445" s="13">
        <v>0</v>
      </c>
    </row>
    <row r="3446" spans="1:25" x14ac:dyDescent="0.3">
      <c r="A3446" s="31" t="s">
        <v>6758</v>
      </c>
      <c r="B3446" s="31" t="s">
        <v>104</v>
      </c>
      <c r="C3446" s="31" t="s">
        <v>20</v>
      </c>
      <c r="D3446" s="31" t="s">
        <v>53</v>
      </c>
      <c r="E3446" s="31">
        <v>137</v>
      </c>
      <c r="F3446" s="31">
        <v>91</v>
      </c>
      <c r="G3446" s="31">
        <v>14343.74</v>
      </c>
      <c r="H3446" s="31">
        <v>1965092.38</v>
      </c>
      <c r="I3446" s="32">
        <v>45699</v>
      </c>
      <c r="J3446" s="32">
        <v>45912</v>
      </c>
      <c r="K3446" s="31" t="s">
        <v>57</v>
      </c>
      <c r="L3446" s="33" t="s">
        <v>17</v>
      </c>
      <c r="M3446" s="13" t="str">
        <f>PROPER(TRIM(SUBSTITUTE(B3446,"###"," ")))</f>
        <v>Church Mini</v>
      </c>
      <c r="N3446" s="13" t="str">
        <f>PROPER(TRIM(SUBSTITUTE(C3446,"###"," ")))</f>
        <v>Toys</v>
      </c>
      <c r="O3446" s="13" t="str">
        <f>PROPER(TRIM(SUBSTITUTE(D3446,"###"," ")))</f>
        <v>Abc Pvt Ltd</v>
      </c>
      <c r="P3446" s="13" t="str">
        <f t="shared" si="371"/>
        <v>Church Mini</v>
      </c>
      <c r="Q3446" s="34" t="str">
        <f t="shared" si="372"/>
        <v>Toys</v>
      </c>
      <c r="R3446" s="13" t="str">
        <f t="shared" si="373"/>
        <v>Abc Pvt Ltd</v>
      </c>
      <c r="S3446" s="35">
        <f t="shared" si="374"/>
        <v>137</v>
      </c>
      <c r="T3446" s="35">
        <f t="shared" si="375"/>
        <v>91</v>
      </c>
      <c r="U3446" s="14">
        <f t="shared" si="376"/>
        <v>14343.74</v>
      </c>
      <c r="V3446" s="14">
        <f t="shared" si="377"/>
        <v>1965092.38</v>
      </c>
      <c r="W3446" s="13" t="str">
        <v>In Stock</v>
      </c>
      <c r="X3446" s="13" t="str">
        <v>No</v>
      </c>
      <c r="Y3446" s="13">
        <v>0</v>
      </c>
    </row>
    <row r="3447" spans="1:25" x14ac:dyDescent="0.3">
      <c r="A3447" s="31" t="s">
        <v>6761</v>
      </c>
      <c r="B3447" s="31" t="s">
        <v>6762</v>
      </c>
      <c r="C3447" s="31" t="s">
        <v>44</v>
      </c>
      <c r="D3447" s="31" t="s">
        <v>15</v>
      </c>
      <c r="E3447" s="31">
        <v>171</v>
      </c>
      <c r="F3447" s="31">
        <v>59</v>
      </c>
      <c r="G3447" s="31">
        <v>14476.67</v>
      </c>
      <c r="H3447" s="31">
        <v>2475510.5699999998</v>
      </c>
      <c r="I3447" s="32">
        <v>45797</v>
      </c>
      <c r="J3447" s="32">
        <v>45921</v>
      </c>
      <c r="K3447" s="31" t="s">
        <v>25</v>
      </c>
      <c r="L3447" s="33" t="s">
        <v>33</v>
      </c>
      <c r="M3447" s="13" t="str">
        <f>PROPER(TRIM(SUBSTITUTE(B3447,"###"," ")))</f>
        <v>Very Max</v>
      </c>
      <c r="N3447" s="13" t="str">
        <f>PROPER(TRIM(SUBSTITUTE(C3447,"###"," ")))</f>
        <v>Groceries</v>
      </c>
      <c r="O3447" s="13" t="str">
        <f>PROPER(TRIM(SUBSTITUTE(D3447,"###"," ")))</f>
        <v>Global Traders</v>
      </c>
      <c r="P3447" s="13" t="str">
        <f t="shared" si="371"/>
        <v>Very Max</v>
      </c>
      <c r="Q3447" s="34" t="str">
        <f t="shared" si="372"/>
        <v>Groceries</v>
      </c>
      <c r="R3447" s="13" t="str">
        <f t="shared" si="373"/>
        <v>Global Traders</v>
      </c>
      <c r="S3447" s="35">
        <f t="shared" si="374"/>
        <v>171</v>
      </c>
      <c r="T3447" s="35">
        <f t="shared" si="375"/>
        <v>59</v>
      </c>
      <c r="U3447" s="14">
        <f t="shared" si="376"/>
        <v>14476.67</v>
      </c>
      <c r="V3447" s="14">
        <f t="shared" si="377"/>
        <v>2475510.5699999998</v>
      </c>
      <c r="W3447" s="13" t="str">
        <v>In Stock</v>
      </c>
      <c r="X3447" s="13" t="str">
        <v>No</v>
      </c>
      <c r="Y3447" s="13">
        <v>0</v>
      </c>
    </row>
    <row r="3448" spans="1:25" x14ac:dyDescent="0.3">
      <c r="A3448" s="31" t="s">
        <v>6764</v>
      </c>
      <c r="B3448" s="31" t="s">
        <v>6765</v>
      </c>
      <c r="C3448" s="31" t="s">
        <v>44</v>
      </c>
      <c r="D3448" s="31" t="s">
        <v>45</v>
      </c>
      <c r="E3448" s="31">
        <v>197</v>
      </c>
      <c r="F3448" s="31">
        <v>93</v>
      </c>
      <c r="G3448" s="31">
        <v>3446.48</v>
      </c>
      <c r="H3448" s="31">
        <v>678956.56</v>
      </c>
      <c r="I3448" s="32">
        <v>45798</v>
      </c>
      <c r="J3448" s="32">
        <v>45931</v>
      </c>
      <c r="K3448" s="31" t="s">
        <v>29</v>
      </c>
      <c r="L3448" s="33" t="s">
        <v>58</v>
      </c>
      <c r="M3448" s="13" t="str">
        <f>PROPER(TRIM(SUBSTITUTE(B3448,"###"," ")))</f>
        <v>Southern Lite</v>
      </c>
      <c r="N3448" s="13" t="str">
        <f>PROPER(TRIM(SUBSTITUTE(C3448,"###"," ")))</f>
        <v>Groceries</v>
      </c>
      <c r="O3448" s="13" t="str">
        <f>PROPER(TRIM(SUBSTITUTE(D3448,"###"," ")))</f>
        <v>Retailmart Inc</v>
      </c>
      <c r="P3448" s="13" t="str">
        <f t="shared" si="371"/>
        <v>Southern Lite</v>
      </c>
      <c r="Q3448" s="34" t="str">
        <f t="shared" si="372"/>
        <v>Groceries</v>
      </c>
      <c r="R3448" s="13" t="str">
        <f t="shared" si="373"/>
        <v>Retailmart Inc</v>
      </c>
      <c r="S3448" s="35">
        <f t="shared" si="374"/>
        <v>197</v>
      </c>
      <c r="T3448" s="35">
        <f t="shared" si="375"/>
        <v>93</v>
      </c>
      <c r="U3448" s="14">
        <f t="shared" si="376"/>
        <v>3446.48</v>
      </c>
      <c r="V3448" s="14">
        <f t="shared" si="377"/>
        <v>678956.56</v>
      </c>
      <c r="W3448" s="13" t="str">
        <v>In Stock</v>
      </c>
      <c r="X3448" s="13" t="str">
        <v>No</v>
      </c>
      <c r="Y3448" s="13">
        <v>0</v>
      </c>
    </row>
    <row r="3449" spans="1:25" x14ac:dyDescent="0.3">
      <c r="A3449" s="31" t="s">
        <v>6766</v>
      </c>
      <c r="B3449" s="31" t="s">
        <v>6048</v>
      </c>
      <c r="C3449" s="31" t="s">
        <v>40</v>
      </c>
      <c r="D3449" s="31" t="s">
        <v>45</v>
      </c>
      <c r="E3449" s="31">
        <v>79</v>
      </c>
      <c r="F3449" s="31">
        <v>25</v>
      </c>
      <c r="G3449" s="31">
        <v>17172.68</v>
      </c>
      <c r="H3449" s="31">
        <v>1356641.72</v>
      </c>
      <c r="I3449" s="32">
        <v>45834</v>
      </c>
      <c r="J3449" s="32">
        <v>45939</v>
      </c>
      <c r="K3449" s="31" t="s">
        <v>25</v>
      </c>
      <c r="L3449" s="33" t="s">
        <v>33</v>
      </c>
      <c r="M3449" s="13" t="str">
        <f>PROPER(TRIM(SUBSTITUTE(B3449,"###"," ")))</f>
        <v>Vote Mini</v>
      </c>
      <c r="N3449" s="13" t="str">
        <f>PROPER(TRIM(SUBSTITUTE(C3449,"###"," ")))</f>
        <v>Electronics</v>
      </c>
      <c r="O3449" s="13" t="str">
        <f>PROPER(TRIM(SUBSTITUTE(D3449,"###"," ")))</f>
        <v>Retailmart Inc</v>
      </c>
      <c r="P3449" s="13" t="str">
        <f t="shared" si="371"/>
        <v>Vote Mini</v>
      </c>
      <c r="Q3449" s="34" t="str">
        <f t="shared" si="372"/>
        <v>Electronics</v>
      </c>
      <c r="R3449" s="13" t="str">
        <f t="shared" si="373"/>
        <v>Retailmart Inc</v>
      </c>
      <c r="S3449" s="35">
        <f t="shared" si="374"/>
        <v>79</v>
      </c>
      <c r="T3449" s="35">
        <f t="shared" si="375"/>
        <v>25</v>
      </c>
      <c r="U3449" s="14">
        <f t="shared" si="376"/>
        <v>17172.68</v>
      </c>
      <c r="V3449" s="14">
        <f t="shared" si="377"/>
        <v>1356641.72</v>
      </c>
      <c r="W3449" s="13" t="str">
        <v>In Stock</v>
      </c>
      <c r="X3449" s="13" t="str">
        <v>No</v>
      </c>
      <c r="Y3449" s="13">
        <v>0</v>
      </c>
    </row>
    <row r="3450" spans="1:25" x14ac:dyDescent="0.3">
      <c r="A3450" s="31" t="s">
        <v>6767</v>
      </c>
      <c r="B3450" s="31" t="s">
        <v>6768</v>
      </c>
      <c r="C3450" s="31" t="s">
        <v>20</v>
      </c>
      <c r="D3450" s="31" t="s">
        <v>45</v>
      </c>
      <c r="E3450" s="31">
        <v>17</v>
      </c>
      <c r="F3450" s="31">
        <v>47</v>
      </c>
      <c r="G3450" s="31">
        <v>4223.26</v>
      </c>
      <c r="H3450" s="31">
        <v>71795.42</v>
      </c>
      <c r="I3450" s="32">
        <v>45737</v>
      </c>
      <c r="J3450" s="32">
        <v>45861</v>
      </c>
      <c r="K3450" s="31" t="s">
        <v>29</v>
      </c>
      <c r="L3450" s="33" t="s">
        <v>21</v>
      </c>
      <c r="M3450" s="13" t="str">
        <f>PROPER(TRIM(SUBSTITUTE(B3450,"###"," ")))</f>
        <v>Great Pro</v>
      </c>
      <c r="N3450" s="13" t="str">
        <f>PROPER(TRIM(SUBSTITUTE(C3450,"###"," ")))</f>
        <v>Toys</v>
      </c>
      <c r="O3450" s="13" t="str">
        <f>PROPER(TRIM(SUBSTITUTE(D3450,"###"," ")))</f>
        <v>Retailmart Inc</v>
      </c>
      <c r="P3450" s="13" t="str">
        <f t="shared" si="371"/>
        <v>Great Pro</v>
      </c>
      <c r="Q3450" s="34" t="str">
        <f t="shared" si="372"/>
        <v>Toys</v>
      </c>
      <c r="R3450" s="13" t="str">
        <f t="shared" si="373"/>
        <v>Retailmart Inc</v>
      </c>
      <c r="S3450" s="35">
        <f t="shared" si="374"/>
        <v>17</v>
      </c>
      <c r="T3450" s="35">
        <f t="shared" si="375"/>
        <v>47</v>
      </c>
      <c r="U3450" s="14">
        <f t="shared" si="376"/>
        <v>4223.26</v>
      </c>
      <c r="V3450" s="14">
        <f t="shared" si="377"/>
        <v>71795.42</v>
      </c>
      <c r="W3450" s="13" t="str">
        <v>Low Stock</v>
      </c>
      <c r="X3450" s="13" t="str">
        <v>Yes</v>
      </c>
      <c r="Y3450" s="13">
        <v>1</v>
      </c>
    </row>
    <row r="3451" spans="1:25" x14ac:dyDescent="0.3">
      <c r="A3451" s="31" t="s">
        <v>6769</v>
      </c>
      <c r="B3451" s="31" t="s">
        <v>4048</v>
      </c>
      <c r="C3451" s="31" t="s">
        <v>14</v>
      </c>
      <c r="D3451" s="31" t="s">
        <v>53</v>
      </c>
      <c r="E3451" s="31">
        <v>192</v>
      </c>
      <c r="F3451" s="31">
        <v>99</v>
      </c>
      <c r="G3451" s="31">
        <v>1077.43</v>
      </c>
      <c r="H3451" s="31">
        <v>206866.56</v>
      </c>
      <c r="I3451" s="32">
        <v>45784</v>
      </c>
      <c r="J3451" s="32">
        <v>45852</v>
      </c>
      <c r="K3451" s="31" t="s">
        <v>54</v>
      </c>
      <c r="L3451" s="33" t="s">
        <v>30</v>
      </c>
      <c r="M3451" s="13" t="str">
        <f>PROPER(TRIM(SUBSTITUTE(B3451,"###"," ")))</f>
        <v>Fish X</v>
      </c>
      <c r="N3451" s="13" t="str">
        <f>PROPER(TRIM(SUBSTITUTE(C3451,"###"," ")))</f>
        <v>Clothing</v>
      </c>
      <c r="O3451" s="13" t="str">
        <f>PROPER(TRIM(SUBSTITUTE(D3451,"###"," ")))</f>
        <v>Abc Pvt Ltd</v>
      </c>
      <c r="P3451" s="13" t="str">
        <f t="shared" si="371"/>
        <v>Fish X</v>
      </c>
      <c r="Q3451" s="34" t="str">
        <f t="shared" si="372"/>
        <v>Clothing</v>
      </c>
      <c r="R3451" s="13" t="str">
        <f t="shared" si="373"/>
        <v>Abc Pvt Ltd</v>
      </c>
      <c r="S3451" s="35">
        <f t="shared" si="374"/>
        <v>192</v>
      </c>
      <c r="T3451" s="35">
        <f t="shared" si="375"/>
        <v>99</v>
      </c>
      <c r="U3451" s="14">
        <f t="shared" si="376"/>
        <v>1077.43</v>
      </c>
      <c r="V3451" s="14">
        <f t="shared" si="377"/>
        <v>206866.56</v>
      </c>
      <c r="W3451" s="13" t="str">
        <v>In Stock</v>
      </c>
      <c r="X3451" s="13" t="str">
        <v>No</v>
      </c>
      <c r="Y3451" s="13">
        <v>0</v>
      </c>
    </row>
    <row r="3452" spans="1:25" x14ac:dyDescent="0.3">
      <c r="A3452" s="31" t="s">
        <v>6770</v>
      </c>
      <c r="B3452" s="31" t="s">
        <v>2319</v>
      </c>
      <c r="C3452" s="31" t="s">
        <v>20</v>
      </c>
      <c r="D3452" s="13"/>
      <c r="E3452" s="31">
        <v>179</v>
      </c>
      <c r="F3452" s="31">
        <v>55</v>
      </c>
      <c r="G3452" s="31">
        <v>2380.85</v>
      </c>
      <c r="H3452" s="31">
        <v>426172.15</v>
      </c>
      <c r="I3452" s="32">
        <v>45737</v>
      </c>
      <c r="J3452" s="32">
        <v>45890</v>
      </c>
      <c r="K3452" s="31" t="s">
        <v>57</v>
      </c>
      <c r="L3452" s="33" t="s">
        <v>17</v>
      </c>
      <c r="M3452" s="13" t="str">
        <f>PROPER(TRIM(SUBSTITUTE(B3452,"###"," ")))</f>
        <v>Law Pro</v>
      </c>
      <c r="N3452" s="13" t="str">
        <f>PROPER(TRIM(SUBSTITUTE(C3452,"###"," ")))</f>
        <v>Toys</v>
      </c>
      <c r="O3452" s="13" t="str">
        <f>PROPER(TRIM(SUBSTITUTE(D3452,"###"," ")))</f>
        <v/>
      </c>
      <c r="P3452" s="13" t="str">
        <f t="shared" si="371"/>
        <v>Law Pro</v>
      </c>
      <c r="Q3452" s="34" t="str">
        <f t="shared" si="372"/>
        <v>Toys</v>
      </c>
      <c r="R3452" s="13" t="str">
        <f t="shared" si="373"/>
        <v>Others</v>
      </c>
      <c r="S3452" s="35">
        <f t="shared" si="374"/>
        <v>179</v>
      </c>
      <c r="T3452" s="35">
        <f t="shared" si="375"/>
        <v>55</v>
      </c>
      <c r="U3452" s="14">
        <f t="shared" si="376"/>
        <v>2380.85</v>
      </c>
      <c r="V3452" s="14">
        <f t="shared" si="377"/>
        <v>426172.14999999997</v>
      </c>
      <c r="W3452" s="13" t="str">
        <v>In Stock</v>
      </c>
      <c r="X3452" s="13" t="str">
        <v>No</v>
      </c>
      <c r="Y3452" s="13">
        <v>0</v>
      </c>
    </row>
    <row r="3453" spans="1:25" x14ac:dyDescent="0.3">
      <c r="A3453" s="31" t="s">
        <v>6772</v>
      </c>
      <c r="B3453" s="31" t="s">
        <v>6773</v>
      </c>
      <c r="C3453" s="31" t="s">
        <v>44</v>
      </c>
      <c r="D3453" s="31" t="s">
        <v>53</v>
      </c>
      <c r="E3453" s="31">
        <v>59</v>
      </c>
      <c r="F3453" s="31">
        <v>46</v>
      </c>
      <c r="G3453" s="31">
        <v>15747.48</v>
      </c>
      <c r="H3453" s="31">
        <v>929101.32</v>
      </c>
      <c r="I3453" s="32">
        <v>45793</v>
      </c>
      <c r="J3453" s="32">
        <v>45901</v>
      </c>
      <c r="K3453" s="13"/>
      <c r="L3453" s="33" t="s">
        <v>21</v>
      </c>
      <c r="M3453" s="13" t="str">
        <f>PROPER(TRIM(SUBSTITUTE(B3453,"###"," ")))</f>
        <v>Beyond Max</v>
      </c>
      <c r="N3453" s="13" t="str">
        <f>PROPER(TRIM(SUBSTITUTE(C3453,"###"," ")))</f>
        <v>Groceries</v>
      </c>
      <c r="O3453" s="13" t="str">
        <f>PROPER(TRIM(SUBSTITUTE(D3453,"###"," ")))</f>
        <v>Abc Pvt Ltd</v>
      </c>
      <c r="P3453" s="13" t="str">
        <f t="shared" si="371"/>
        <v>Beyond Max</v>
      </c>
      <c r="Q3453" s="34" t="str">
        <f t="shared" si="372"/>
        <v>Groceries</v>
      </c>
      <c r="R3453" s="13" t="str">
        <f t="shared" si="373"/>
        <v>Abc Pvt Ltd</v>
      </c>
      <c r="S3453" s="35">
        <f t="shared" si="374"/>
        <v>59</v>
      </c>
      <c r="T3453" s="35">
        <f t="shared" si="375"/>
        <v>46</v>
      </c>
      <c r="U3453" s="14">
        <f t="shared" si="376"/>
        <v>15747.48</v>
      </c>
      <c r="V3453" s="14">
        <f t="shared" si="377"/>
        <v>929101.32</v>
      </c>
      <c r="W3453" s="13" t="str">
        <v>In Stock</v>
      </c>
      <c r="X3453" s="13" t="str">
        <v>No</v>
      </c>
      <c r="Y3453" s="13">
        <v>0</v>
      </c>
    </row>
    <row r="3454" spans="1:25" x14ac:dyDescent="0.3">
      <c r="A3454" s="31" t="s">
        <v>6774</v>
      </c>
      <c r="B3454" s="31" t="s">
        <v>6364</v>
      </c>
      <c r="C3454" s="31" t="s">
        <v>20</v>
      </c>
      <c r="D3454" s="31" t="s">
        <v>24</v>
      </c>
      <c r="E3454" s="31">
        <v>194</v>
      </c>
      <c r="F3454" s="31">
        <v>82</v>
      </c>
      <c r="G3454" s="31">
        <v>3895.23</v>
      </c>
      <c r="H3454" s="31">
        <v>755674.62</v>
      </c>
      <c r="I3454" s="32">
        <v>45684</v>
      </c>
      <c r="J3454" s="32">
        <v>45885</v>
      </c>
      <c r="K3454" s="31" t="s">
        <v>29</v>
      </c>
      <c r="L3454" s="33" t="s">
        <v>17</v>
      </c>
      <c r="M3454" s="13" t="str">
        <f>PROPER(TRIM(SUBSTITUTE(B3454,"###"," ")))</f>
        <v>Operation Max</v>
      </c>
      <c r="N3454" s="13" t="str">
        <f>PROPER(TRIM(SUBSTITUTE(C3454,"###"," ")))</f>
        <v>Toys</v>
      </c>
      <c r="O3454" s="13" t="str">
        <f>PROPER(TRIM(SUBSTITUTE(D3454,"###"," ")))</f>
        <v>Omni Suppliers</v>
      </c>
      <c r="P3454" s="13" t="str">
        <f t="shared" si="371"/>
        <v>Operation Max</v>
      </c>
      <c r="Q3454" s="34" t="str">
        <f t="shared" si="372"/>
        <v>Toys</v>
      </c>
      <c r="R3454" s="13" t="str">
        <f t="shared" si="373"/>
        <v>Omni Suppliers</v>
      </c>
      <c r="S3454" s="35">
        <f t="shared" si="374"/>
        <v>194</v>
      </c>
      <c r="T3454" s="35">
        <f t="shared" si="375"/>
        <v>82</v>
      </c>
      <c r="U3454" s="14">
        <f t="shared" si="376"/>
        <v>3895.23</v>
      </c>
      <c r="V3454" s="14">
        <f t="shared" si="377"/>
        <v>755674.62</v>
      </c>
      <c r="W3454" s="13" t="str">
        <v>In Stock</v>
      </c>
      <c r="X3454" s="13" t="str">
        <v>No</v>
      </c>
      <c r="Y3454" s="13">
        <v>0</v>
      </c>
    </row>
    <row r="3455" spans="1:25" x14ac:dyDescent="0.3">
      <c r="A3455" s="31" t="s">
        <v>6778</v>
      </c>
      <c r="B3455" s="31" t="s">
        <v>5349</v>
      </c>
      <c r="C3455" s="31" t="s">
        <v>40</v>
      </c>
      <c r="D3455" s="31" t="s">
        <v>24</v>
      </c>
      <c r="E3455" s="31">
        <v>19</v>
      </c>
      <c r="F3455" s="13"/>
      <c r="G3455" s="31">
        <v>5414.64</v>
      </c>
      <c r="H3455" s="31">
        <v>102878.16</v>
      </c>
      <c r="I3455" s="32">
        <v>45717</v>
      </c>
      <c r="J3455" s="32">
        <v>45882</v>
      </c>
      <c r="K3455" s="31" t="s">
        <v>57</v>
      </c>
      <c r="L3455" s="33" t="s">
        <v>33</v>
      </c>
      <c r="M3455" s="13" t="str">
        <f>PROPER(TRIM(SUBSTITUTE(B3455,"###"," ")))</f>
        <v>Bank Max</v>
      </c>
      <c r="N3455" s="13" t="str">
        <f>PROPER(TRIM(SUBSTITUTE(C3455,"###"," ")))</f>
        <v>Electronics</v>
      </c>
      <c r="O3455" s="13" t="str">
        <f>PROPER(TRIM(SUBSTITUTE(D3455,"###"," ")))</f>
        <v>Omni Suppliers</v>
      </c>
      <c r="P3455" s="13" t="str">
        <f t="shared" si="371"/>
        <v>Bank Max</v>
      </c>
      <c r="Q3455" s="34" t="str">
        <f t="shared" si="372"/>
        <v>Electronics</v>
      </c>
      <c r="R3455" s="13" t="str">
        <f t="shared" si="373"/>
        <v>Omni Suppliers</v>
      </c>
      <c r="S3455" s="35">
        <f t="shared" si="374"/>
        <v>19</v>
      </c>
      <c r="T3455" s="35">
        <f t="shared" si="375"/>
        <v>0</v>
      </c>
      <c r="U3455" s="14">
        <f t="shared" si="376"/>
        <v>5414.64</v>
      </c>
      <c r="V3455" s="14">
        <f t="shared" si="377"/>
        <v>102878.16</v>
      </c>
      <c r="W3455" s="13" t="str">
        <v>In Stock</v>
      </c>
      <c r="X3455" s="13" t="str">
        <v>No</v>
      </c>
      <c r="Y3455" s="13">
        <v>0</v>
      </c>
    </row>
    <row r="3456" spans="1:25" x14ac:dyDescent="0.3">
      <c r="A3456" s="31" t="s">
        <v>6779</v>
      </c>
      <c r="B3456" s="31" t="s">
        <v>582</v>
      </c>
      <c r="C3456" s="31" t="s">
        <v>44</v>
      </c>
      <c r="D3456" s="31" t="s">
        <v>53</v>
      </c>
      <c r="E3456" s="31">
        <v>61</v>
      </c>
      <c r="F3456" s="31">
        <v>64</v>
      </c>
      <c r="G3456" s="31">
        <v>11032.32</v>
      </c>
      <c r="H3456" s="31">
        <v>672971.52</v>
      </c>
      <c r="I3456" s="32">
        <v>45761</v>
      </c>
      <c r="J3456" s="32">
        <v>45936</v>
      </c>
      <c r="K3456" s="31" t="s">
        <v>46</v>
      </c>
      <c r="L3456" s="33" t="s">
        <v>21</v>
      </c>
      <c r="M3456" s="13" t="str">
        <f>PROPER(TRIM(SUBSTITUTE(B3456,"###"," ")))</f>
        <v>Report Mini</v>
      </c>
      <c r="N3456" s="13" t="str">
        <f>PROPER(TRIM(SUBSTITUTE(C3456,"###"," ")))</f>
        <v>Groceries</v>
      </c>
      <c r="O3456" s="13" t="str">
        <f>PROPER(TRIM(SUBSTITUTE(D3456,"###"," ")))</f>
        <v>Abc Pvt Ltd</v>
      </c>
      <c r="P3456" s="13" t="str">
        <f t="shared" si="371"/>
        <v>Report Mini</v>
      </c>
      <c r="Q3456" s="34" t="str">
        <f t="shared" si="372"/>
        <v>Groceries</v>
      </c>
      <c r="R3456" s="13" t="str">
        <f t="shared" si="373"/>
        <v>Abc Pvt Ltd</v>
      </c>
      <c r="S3456" s="35">
        <f t="shared" si="374"/>
        <v>61</v>
      </c>
      <c r="T3456" s="35">
        <f t="shared" si="375"/>
        <v>64</v>
      </c>
      <c r="U3456" s="14">
        <f t="shared" si="376"/>
        <v>11032.32</v>
      </c>
      <c r="V3456" s="14">
        <f t="shared" si="377"/>
        <v>672971.52</v>
      </c>
      <c r="W3456" s="13" t="str">
        <v>Low Stock</v>
      </c>
      <c r="X3456" s="13" t="str">
        <v>Yes</v>
      </c>
      <c r="Y3456" s="13">
        <v>1</v>
      </c>
    </row>
    <row r="3457" spans="1:25" x14ac:dyDescent="0.3">
      <c r="A3457" s="31" t="s">
        <v>6780</v>
      </c>
      <c r="B3457" s="31" t="s">
        <v>6781</v>
      </c>
      <c r="C3457" s="31" t="s">
        <v>40</v>
      </c>
      <c r="D3457" s="31" t="s">
        <v>53</v>
      </c>
      <c r="E3457" s="31">
        <v>161</v>
      </c>
      <c r="F3457" s="31">
        <v>65</v>
      </c>
      <c r="G3457" s="31">
        <v>8796.4599999999991</v>
      </c>
      <c r="H3457" s="31">
        <v>1416230.06</v>
      </c>
      <c r="I3457" s="32">
        <v>45693</v>
      </c>
      <c r="J3457" s="32">
        <v>45853</v>
      </c>
      <c r="K3457" s="31" t="s">
        <v>29</v>
      </c>
      <c r="L3457" s="33" t="s">
        <v>17</v>
      </c>
      <c r="M3457" s="13" t="str">
        <f>PROPER(TRIM(SUBSTITUTE(B3457,"###"," ")))</f>
        <v>Meeting Lite</v>
      </c>
      <c r="N3457" s="13" t="str">
        <f>PROPER(TRIM(SUBSTITUTE(C3457,"###"," ")))</f>
        <v>Electronics</v>
      </c>
      <c r="O3457" s="13" t="str">
        <f>PROPER(TRIM(SUBSTITUTE(D3457,"###"," ")))</f>
        <v>Abc Pvt Ltd</v>
      </c>
      <c r="P3457" s="13" t="str">
        <f t="shared" si="371"/>
        <v>Meeting Lite</v>
      </c>
      <c r="Q3457" s="34" t="str">
        <f t="shared" si="372"/>
        <v>Electronics</v>
      </c>
      <c r="R3457" s="13" t="str">
        <f t="shared" si="373"/>
        <v>Abc Pvt Ltd</v>
      </c>
      <c r="S3457" s="35">
        <f t="shared" si="374"/>
        <v>161</v>
      </c>
      <c r="T3457" s="35">
        <f t="shared" si="375"/>
        <v>65</v>
      </c>
      <c r="U3457" s="14">
        <f t="shared" si="376"/>
        <v>8796.4599999999991</v>
      </c>
      <c r="V3457" s="14">
        <f t="shared" si="377"/>
        <v>1416230.0599999998</v>
      </c>
      <c r="W3457" s="13" t="str">
        <v>In Stock</v>
      </c>
      <c r="X3457" s="13" t="str">
        <v>No</v>
      </c>
      <c r="Y3457" s="13">
        <v>0</v>
      </c>
    </row>
    <row r="3458" spans="1:25" x14ac:dyDescent="0.3">
      <c r="A3458" s="31" t="s">
        <v>6782</v>
      </c>
      <c r="B3458" s="31" t="s">
        <v>4152</v>
      </c>
      <c r="C3458" s="31" t="s">
        <v>14</v>
      </c>
      <c r="D3458" s="31" t="s">
        <v>24</v>
      </c>
      <c r="E3458" s="31">
        <v>28</v>
      </c>
      <c r="F3458" s="31">
        <v>67</v>
      </c>
      <c r="G3458" s="31">
        <v>6943.44</v>
      </c>
      <c r="H3458" s="31">
        <v>194416.32</v>
      </c>
      <c r="I3458" s="32">
        <v>45725</v>
      </c>
      <c r="J3458" s="32">
        <v>45920</v>
      </c>
      <c r="K3458" s="13"/>
      <c r="L3458" s="33" t="s">
        <v>33</v>
      </c>
      <c r="M3458" s="13" t="str">
        <f>PROPER(TRIM(SUBSTITUTE(B3458,"###"," ")))</f>
        <v>History Lite</v>
      </c>
      <c r="N3458" s="13" t="str">
        <f>PROPER(TRIM(SUBSTITUTE(C3458,"###"," ")))</f>
        <v>Clothing</v>
      </c>
      <c r="O3458" s="13" t="str">
        <f>PROPER(TRIM(SUBSTITUTE(D3458,"###"," ")))</f>
        <v>Omni Suppliers</v>
      </c>
      <c r="P3458" s="13" t="str">
        <f t="shared" si="371"/>
        <v>History Lite</v>
      </c>
      <c r="Q3458" s="34" t="str">
        <f t="shared" si="372"/>
        <v>Clothing</v>
      </c>
      <c r="R3458" s="13" t="str">
        <f t="shared" si="373"/>
        <v>Omni Suppliers</v>
      </c>
      <c r="S3458" s="35">
        <f t="shared" si="374"/>
        <v>28</v>
      </c>
      <c r="T3458" s="35">
        <f t="shared" si="375"/>
        <v>67</v>
      </c>
      <c r="U3458" s="14">
        <f t="shared" si="376"/>
        <v>6943.44</v>
      </c>
      <c r="V3458" s="14">
        <f t="shared" si="377"/>
        <v>194416.31999999998</v>
      </c>
      <c r="W3458" s="13" t="str">
        <v>Low Stock</v>
      </c>
      <c r="X3458" s="13" t="str">
        <v>Yes</v>
      </c>
      <c r="Y3458" s="13">
        <v>1</v>
      </c>
    </row>
    <row r="3459" spans="1:25" x14ac:dyDescent="0.3">
      <c r="A3459" s="31" t="s">
        <v>6783</v>
      </c>
      <c r="B3459" s="31" t="s">
        <v>6784</v>
      </c>
      <c r="C3459" s="31" t="s">
        <v>28</v>
      </c>
      <c r="D3459" s="31" t="s">
        <v>41</v>
      </c>
      <c r="E3459" s="31">
        <v>179</v>
      </c>
      <c r="F3459" s="31">
        <v>65</v>
      </c>
      <c r="G3459" s="31">
        <v>3099.36</v>
      </c>
      <c r="H3459" s="31">
        <v>554785.44000000006</v>
      </c>
      <c r="I3459" s="32">
        <v>45790</v>
      </c>
      <c r="J3459" s="32">
        <v>45900</v>
      </c>
      <c r="K3459" s="31" t="s">
        <v>57</v>
      </c>
      <c r="L3459" s="33" t="s">
        <v>58</v>
      </c>
      <c r="M3459" s="13" t="str">
        <f>PROPER(TRIM(SUBSTITUTE(B3459,"###"," ")))</f>
        <v>Everybody Mini</v>
      </c>
      <c r="N3459" s="13" t="str">
        <f>PROPER(TRIM(SUBSTITUTE(C3459,"###"," ")))</f>
        <v>Furniture</v>
      </c>
      <c r="O3459" s="13" t="str">
        <f>PROPER(TRIM(SUBSTITUTE(D3459,"###"," ")))</f>
        <v>Quickstock</v>
      </c>
      <c r="P3459" s="13" t="str">
        <f t="shared" ref="P3459:P3522" si="378">IF(M3459="","Unknown",M3459)</f>
        <v>Everybody Mini</v>
      </c>
      <c r="Q3459" s="34" t="str">
        <f t="shared" ref="Q3459:Q3522" si="379">IF(N3459="","Unknown",N3459)</f>
        <v>Furniture</v>
      </c>
      <c r="R3459" s="13" t="str">
        <f t="shared" ref="R3459:R3522" si="380">IF(O3459="","Others",O3459)</f>
        <v>Quickstock</v>
      </c>
      <c r="S3459" s="35">
        <f t="shared" ref="S3459:S3522" si="381">VALUE(E3459)</f>
        <v>179</v>
      </c>
      <c r="T3459" s="35">
        <f t="shared" ref="T3459:T3522" si="382">VALUE(F3459)</f>
        <v>65</v>
      </c>
      <c r="U3459" s="14">
        <f t="shared" ref="U3459:U3522" si="383">VALUE(G3459)</f>
        <v>3099.36</v>
      </c>
      <c r="V3459" s="14">
        <f t="shared" ref="V3459:V3522" si="384">E3459*G3459</f>
        <v>554785.44000000006</v>
      </c>
      <c r="W3459" s="13" t="str">
        <v>In Stock</v>
      </c>
      <c r="X3459" s="13" t="str">
        <v>No</v>
      </c>
      <c r="Y3459" s="13">
        <v>0</v>
      </c>
    </row>
    <row r="3460" spans="1:25" x14ac:dyDescent="0.3">
      <c r="A3460" s="31" t="s">
        <v>6786</v>
      </c>
      <c r="B3460" s="31" t="s">
        <v>6787</v>
      </c>
      <c r="C3460" s="31" t="s">
        <v>20</v>
      </c>
      <c r="D3460" s="31" t="s">
        <v>15</v>
      </c>
      <c r="E3460" s="31">
        <v>33</v>
      </c>
      <c r="F3460" s="31">
        <v>51</v>
      </c>
      <c r="G3460" s="31">
        <v>19285.32</v>
      </c>
      <c r="H3460" s="31">
        <v>636415.55999999994</v>
      </c>
      <c r="I3460" s="32">
        <v>45796</v>
      </c>
      <c r="J3460" s="32">
        <v>45870</v>
      </c>
      <c r="K3460" s="31" t="s">
        <v>54</v>
      </c>
      <c r="L3460" s="33" t="s">
        <v>58</v>
      </c>
      <c r="M3460" s="13" t="str">
        <f>PROPER(TRIM(SUBSTITUTE(B3460,"###"," ")))</f>
        <v>Girl X</v>
      </c>
      <c r="N3460" s="13" t="str">
        <f>PROPER(TRIM(SUBSTITUTE(C3460,"###"," ")))</f>
        <v>Toys</v>
      </c>
      <c r="O3460" s="13" t="str">
        <f>PROPER(TRIM(SUBSTITUTE(D3460,"###"," ")))</f>
        <v>Global Traders</v>
      </c>
      <c r="P3460" s="13" t="str">
        <f t="shared" si="378"/>
        <v>Girl X</v>
      </c>
      <c r="Q3460" s="34" t="str">
        <f t="shared" si="379"/>
        <v>Toys</v>
      </c>
      <c r="R3460" s="13" t="str">
        <f t="shared" si="380"/>
        <v>Global Traders</v>
      </c>
      <c r="S3460" s="35">
        <f t="shared" si="381"/>
        <v>33</v>
      </c>
      <c r="T3460" s="35">
        <f t="shared" si="382"/>
        <v>51</v>
      </c>
      <c r="U3460" s="14">
        <f t="shared" si="383"/>
        <v>19285.32</v>
      </c>
      <c r="V3460" s="14">
        <f t="shared" si="384"/>
        <v>636415.55999999994</v>
      </c>
      <c r="W3460" s="13" t="str">
        <v>Low Stock</v>
      </c>
      <c r="X3460" s="13" t="str">
        <v>Yes</v>
      </c>
      <c r="Y3460" s="13">
        <v>1</v>
      </c>
    </row>
    <row r="3461" spans="1:25" x14ac:dyDescent="0.3">
      <c r="A3461" s="31" t="s">
        <v>6788</v>
      </c>
      <c r="B3461" s="31" t="s">
        <v>5953</v>
      </c>
      <c r="C3461" s="31" t="s">
        <v>28</v>
      </c>
      <c r="D3461" s="31" t="s">
        <v>53</v>
      </c>
      <c r="E3461" s="31">
        <v>184</v>
      </c>
      <c r="F3461" s="31">
        <v>58</v>
      </c>
      <c r="G3461" s="31">
        <v>6263.28</v>
      </c>
      <c r="H3461" s="31">
        <v>1152443.52</v>
      </c>
      <c r="I3461" s="32">
        <v>45731</v>
      </c>
      <c r="J3461" s="32">
        <v>45911</v>
      </c>
      <c r="K3461" s="31" t="s">
        <v>54</v>
      </c>
      <c r="L3461" s="33" t="s">
        <v>30</v>
      </c>
      <c r="M3461" s="13" t="str">
        <f>PROPER(TRIM(SUBSTITUTE(B3461,"###"," ")))</f>
        <v>Station Lite</v>
      </c>
      <c r="N3461" s="13" t="str">
        <f>PROPER(TRIM(SUBSTITUTE(C3461,"###"," ")))</f>
        <v>Furniture</v>
      </c>
      <c r="O3461" s="13" t="str">
        <f>PROPER(TRIM(SUBSTITUTE(D3461,"###"," ")))</f>
        <v>Abc Pvt Ltd</v>
      </c>
      <c r="P3461" s="13" t="str">
        <f t="shared" si="378"/>
        <v>Station Lite</v>
      </c>
      <c r="Q3461" s="34" t="str">
        <f t="shared" si="379"/>
        <v>Furniture</v>
      </c>
      <c r="R3461" s="13" t="str">
        <f t="shared" si="380"/>
        <v>Abc Pvt Ltd</v>
      </c>
      <c r="S3461" s="35">
        <f t="shared" si="381"/>
        <v>184</v>
      </c>
      <c r="T3461" s="35">
        <f t="shared" si="382"/>
        <v>58</v>
      </c>
      <c r="U3461" s="14">
        <f t="shared" si="383"/>
        <v>6263.28</v>
      </c>
      <c r="V3461" s="14">
        <f t="shared" si="384"/>
        <v>1152443.52</v>
      </c>
      <c r="W3461" s="13" t="str">
        <v>In Stock</v>
      </c>
      <c r="X3461" s="13" t="str">
        <v>No</v>
      </c>
      <c r="Y3461" s="13">
        <v>0</v>
      </c>
    </row>
    <row r="3462" spans="1:25" x14ac:dyDescent="0.3">
      <c r="A3462" s="31" t="s">
        <v>6789</v>
      </c>
      <c r="B3462" s="31" t="s">
        <v>1035</v>
      </c>
      <c r="C3462" s="31" t="s">
        <v>40</v>
      </c>
      <c r="D3462" s="31" t="s">
        <v>45</v>
      </c>
      <c r="E3462" s="31">
        <v>15</v>
      </c>
      <c r="F3462" s="31">
        <v>40</v>
      </c>
      <c r="G3462" s="31">
        <v>18508.68</v>
      </c>
      <c r="H3462" s="31">
        <v>277630.2</v>
      </c>
      <c r="I3462" s="32">
        <v>45690</v>
      </c>
      <c r="J3462" s="32">
        <v>45906</v>
      </c>
      <c r="K3462" s="31" t="s">
        <v>29</v>
      </c>
      <c r="L3462" s="33" t="s">
        <v>21</v>
      </c>
      <c r="M3462" s="13" t="str">
        <f>PROPER(TRIM(SUBSTITUTE(B3462,"###"," ")))</f>
        <v>Four Pro</v>
      </c>
      <c r="N3462" s="13" t="str">
        <f>PROPER(TRIM(SUBSTITUTE(C3462,"###"," ")))</f>
        <v>Electronics</v>
      </c>
      <c r="O3462" s="13" t="str">
        <f>PROPER(TRIM(SUBSTITUTE(D3462,"###"," ")))</f>
        <v>Retailmart Inc</v>
      </c>
      <c r="P3462" s="13" t="str">
        <f t="shared" si="378"/>
        <v>Four Pro</v>
      </c>
      <c r="Q3462" s="34" t="str">
        <f t="shared" si="379"/>
        <v>Electronics</v>
      </c>
      <c r="R3462" s="13" t="str">
        <f t="shared" si="380"/>
        <v>Retailmart Inc</v>
      </c>
      <c r="S3462" s="35">
        <f t="shared" si="381"/>
        <v>15</v>
      </c>
      <c r="T3462" s="35">
        <f t="shared" si="382"/>
        <v>40</v>
      </c>
      <c r="U3462" s="14">
        <f t="shared" si="383"/>
        <v>18508.68</v>
      </c>
      <c r="V3462" s="14">
        <f t="shared" si="384"/>
        <v>277630.2</v>
      </c>
      <c r="W3462" s="13" t="str">
        <v>Low Stock</v>
      </c>
      <c r="X3462" s="13" t="str">
        <v>Yes</v>
      </c>
      <c r="Y3462" s="13">
        <v>1</v>
      </c>
    </row>
    <row r="3463" spans="1:25" x14ac:dyDescent="0.3">
      <c r="A3463" s="31" t="s">
        <v>6790</v>
      </c>
      <c r="B3463" s="31" t="s">
        <v>6201</v>
      </c>
      <c r="C3463" s="31" t="s">
        <v>44</v>
      </c>
      <c r="D3463" s="31" t="s">
        <v>24</v>
      </c>
      <c r="E3463" s="31">
        <v>43</v>
      </c>
      <c r="F3463" s="31">
        <v>27</v>
      </c>
      <c r="G3463" s="31">
        <v>18413.22</v>
      </c>
      <c r="H3463" s="31">
        <v>791768.46000000008</v>
      </c>
      <c r="I3463" s="32">
        <v>45843</v>
      </c>
      <c r="J3463" s="32">
        <v>45878</v>
      </c>
      <c r="K3463" s="31" t="s">
        <v>54</v>
      </c>
      <c r="L3463" s="33" t="s">
        <v>21</v>
      </c>
      <c r="M3463" s="13" t="str">
        <f>PROPER(TRIM(SUBSTITUTE(B3463,"###"," ")))</f>
        <v>Recent Lite</v>
      </c>
      <c r="N3463" s="13" t="str">
        <f>PROPER(TRIM(SUBSTITUTE(C3463,"###"," ")))</f>
        <v>Groceries</v>
      </c>
      <c r="O3463" s="13" t="str">
        <f>PROPER(TRIM(SUBSTITUTE(D3463,"###"," ")))</f>
        <v>Omni Suppliers</v>
      </c>
      <c r="P3463" s="13" t="str">
        <f t="shared" si="378"/>
        <v>Recent Lite</v>
      </c>
      <c r="Q3463" s="34" t="str">
        <f t="shared" si="379"/>
        <v>Groceries</v>
      </c>
      <c r="R3463" s="13" t="str">
        <f t="shared" si="380"/>
        <v>Omni Suppliers</v>
      </c>
      <c r="S3463" s="35">
        <f t="shared" si="381"/>
        <v>43</v>
      </c>
      <c r="T3463" s="35">
        <f t="shared" si="382"/>
        <v>27</v>
      </c>
      <c r="U3463" s="14">
        <f t="shared" si="383"/>
        <v>18413.22</v>
      </c>
      <c r="V3463" s="14">
        <f t="shared" si="384"/>
        <v>791768.46000000008</v>
      </c>
      <c r="W3463" s="13" t="str">
        <v>In Stock</v>
      </c>
      <c r="X3463" s="13" t="str">
        <v>No</v>
      </c>
      <c r="Y3463" s="13">
        <v>0</v>
      </c>
    </row>
    <row r="3464" spans="1:25" x14ac:dyDescent="0.3">
      <c r="A3464" s="31" t="s">
        <v>6791</v>
      </c>
      <c r="B3464" s="31" t="s">
        <v>6792</v>
      </c>
      <c r="C3464" s="31" t="s">
        <v>28</v>
      </c>
      <c r="D3464" s="31" t="s">
        <v>45</v>
      </c>
      <c r="E3464" s="31">
        <v>63</v>
      </c>
      <c r="F3464" s="31">
        <v>59</v>
      </c>
      <c r="G3464" s="31">
        <v>11890.05</v>
      </c>
      <c r="H3464" s="31">
        <v>749073.14999999991</v>
      </c>
      <c r="I3464" s="32">
        <v>45775</v>
      </c>
      <c r="J3464" s="32">
        <v>45910</v>
      </c>
      <c r="K3464" s="31" t="s">
        <v>16</v>
      </c>
      <c r="L3464" s="33" t="s">
        <v>21</v>
      </c>
      <c r="M3464" s="13" t="str">
        <f>PROPER(TRIM(SUBSTITUTE(B3464,"###"," ")))</f>
        <v>Bag Lite</v>
      </c>
      <c r="N3464" s="13" t="str">
        <f>PROPER(TRIM(SUBSTITUTE(C3464,"###"," ")))</f>
        <v>Furniture</v>
      </c>
      <c r="O3464" s="13" t="str">
        <f>PROPER(TRIM(SUBSTITUTE(D3464,"###"," ")))</f>
        <v>Retailmart Inc</v>
      </c>
      <c r="P3464" s="13" t="str">
        <f t="shared" si="378"/>
        <v>Bag Lite</v>
      </c>
      <c r="Q3464" s="34" t="str">
        <f t="shared" si="379"/>
        <v>Furniture</v>
      </c>
      <c r="R3464" s="13" t="str">
        <f t="shared" si="380"/>
        <v>Retailmart Inc</v>
      </c>
      <c r="S3464" s="35">
        <f t="shared" si="381"/>
        <v>63</v>
      </c>
      <c r="T3464" s="35">
        <f t="shared" si="382"/>
        <v>59</v>
      </c>
      <c r="U3464" s="14">
        <f t="shared" si="383"/>
        <v>11890.05</v>
      </c>
      <c r="V3464" s="14">
        <f t="shared" si="384"/>
        <v>749073.14999999991</v>
      </c>
      <c r="W3464" s="13" t="str">
        <v>In Stock</v>
      </c>
      <c r="X3464" s="13" t="str">
        <v>No</v>
      </c>
      <c r="Y3464" s="13">
        <v>0</v>
      </c>
    </row>
    <row r="3465" spans="1:25" x14ac:dyDescent="0.3">
      <c r="A3465" s="31" t="s">
        <v>6793</v>
      </c>
      <c r="B3465" s="31" t="s">
        <v>6794</v>
      </c>
      <c r="C3465" s="31" t="s">
        <v>20</v>
      </c>
      <c r="D3465" s="31" t="s">
        <v>53</v>
      </c>
      <c r="E3465" s="31">
        <v>55</v>
      </c>
      <c r="F3465" s="31">
        <v>63</v>
      </c>
      <c r="G3465" s="31">
        <v>6062.9</v>
      </c>
      <c r="H3465" s="31">
        <v>333459.5</v>
      </c>
      <c r="I3465" s="32">
        <v>45777</v>
      </c>
      <c r="J3465" s="32">
        <v>45877</v>
      </c>
      <c r="K3465" s="31" t="s">
        <v>16</v>
      </c>
      <c r="L3465" s="33" t="s">
        <v>58</v>
      </c>
      <c r="M3465" s="13" t="str">
        <f>PROPER(TRIM(SUBSTITUTE(B3465,"###"," ")))</f>
        <v>Hour X</v>
      </c>
      <c r="N3465" s="13" t="str">
        <f>PROPER(TRIM(SUBSTITUTE(C3465,"###"," ")))</f>
        <v>Toys</v>
      </c>
      <c r="O3465" s="13" t="str">
        <f>PROPER(TRIM(SUBSTITUTE(D3465,"###"," ")))</f>
        <v>Abc Pvt Ltd</v>
      </c>
      <c r="P3465" s="13" t="str">
        <f t="shared" si="378"/>
        <v>Hour X</v>
      </c>
      <c r="Q3465" s="34" t="str">
        <f t="shared" si="379"/>
        <v>Toys</v>
      </c>
      <c r="R3465" s="13" t="str">
        <f t="shared" si="380"/>
        <v>Abc Pvt Ltd</v>
      </c>
      <c r="S3465" s="35">
        <f t="shared" si="381"/>
        <v>55</v>
      </c>
      <c r="T3465" s="35">
        <f t="shared" si="382"/>
        <v>63</v>
      </c>
      <c r="U3465" s="14">
        <f t="shared" si="383"/>
        <v>6062.9</v>
      </c>
      <c r="V3465" s="14">
        <f t="shared" si="384"/>
        <v>333459.5</v>
      </c>
      <c r="W3465" s="13" t="str">
        <v>Low Stock</v>
      </c>
      <c r="X3465" s="13" t="str">
        <v>Yes</v>
      </c>
      <c r="Y3465" s="13">
        <v>1</v>
      </c>
    </row>
    <row r="3466" spans="1:25" x14ac:dyDescent="0.3">
      <c r="A3466" s="31" t="s">
        <v>6795</v>
      </c>
      <c r="B3466" s="31" t="s">
        <v>5084</v>
      </c>
      <c r="C3466" s="31" t="s">
        <v>40</v>
      </c>
      <c r="D3466" s="31" t="s">
        <v>15</v>
      </c>
      <c r="E3466" s="31">
        <v>69</v>
      </c>
      <c r="F3466" s="31">
        <v>80</v>
      </c>
      <c r="G3466" s="31">
        <v>12213.42</v>
      </c>
      <c r="H3466" s="31">
        <v>842725.98</v>
      </c>
      <c r="I3466" s="32">
        <v>45754</v>
      </c>
      <c r="J3466" s="32">
        <v>45884</v>
      </c>
      <c r="K3466" s="31" t="s">
        <v>25</v>
      </c>
      <c r="L3466" s="33" t="s">
        <v>33</v>
      </c>
      <c r="M3466" s="13" t="str">
        <f>PROPER(TRIM(SUBSTITUTE(B3466,"###"," ")))</f>
        <v>Store Lite</v>
      </c>
      <c r="N3466" s="13" t="str">
        <f>PROPER(TRIM(SUBSTITUTE(C3466,"###"," ")))</f>
        <v>Electronics</v>
      </c>
      <c r="O3466" s="13" t="str">
        <f>PROPER(TRIM(SUBSTITUTE(D3466,"###"," ")))</f>
        <v>Global Traders</v>
      </c>
      <c r="P3466" s="13" t="str">
        <f t="shared" si="378"/>
        <v>Store Lite</v>
      </c>
      <c r="Q3466" s="34" t="str">
        <f t="shared" si="379"/>
        <v>Electronics</v>
      </c>
      <c r="R3466" s="13" t="str">
        <f t="shared" si="380"/>
        <v>Global Traders</v>
      </c>
      <c r="S3466" s="35">
        <f t="shared" si="381"/>
        <v>69</v>
      </c>
      <c r="T3466" s="35">
        <f t="shared" si="382"/>
        <v>80</v>
      </c>
      <c r="U3466" s="14">
        <f t="shared" si="383"/>
        <v>12213.42</v>
      </c>
      <c r="V3466" s="14">
        <f t="shared" si="384"/>
        <v>842725.98</v>
      </c>
      <c r="W3466" s="13" t="str">
        <v>Low Stock</v>
      </c>
      <c r="X3466" s="13" t="str">
        <v>Yes</v>
      </c>
      <c r="Y3466" s="13">
        <v>1</v>
      </c>
    </row>
    <row r="3467" spans="1:25" x14ac:dyDescent="0.3">
      <c r="A3467" s="31" t="s">
        <v>6796</v>
      </c>
      <c r="B3467" s="31" t="s">
        <v>6434</v>
      </c>
      <c r="C3467" s="31" t="s">
        <v>28</v>
      </c>
      <c r="D3467" s="31" t="s">
        <v>53</v>
      </c>
      <c r="E3467" s="31">
        <v>76</v>
      </c>
      <c r="F3467" s="31">
        <v>66</v>
      </c>
      <c r="G3467" s="31">
        <v>13568.38</v>
      </c>
      <c r="H3467" s="31">
        <v>1031196.88</v>
      </c>
      <c r="I3467" s="32">
        <v>45844</v>
      </c>
      <c r="J3467" s="32">
        <v>45855</v>
      </c>
      <c r="K3467" s="13"/>
      <c r="L3467" s="33" t="s">
        <v>58</v>
      </c>
      <c r="M3467" s="13" t="str">
        <f>PROPER(TRIM(SUBSTITUTE(B3467,"###"," ")))</f>
        <v>Everyone Plus</v>
      </c>
      <c r="N3467" s="13" t="str">
        <f>PROPER(TRIM(SUBSTITUTE(C3467,"###"," ")))</f>
        <v>Furniture</v>
      </c>
      <c r="O3467" s="13" t="str">
        <f>PROPER(TRIM(SUBSTITUTE(D3467,"###"," ")))</f>
        <v>Abc Pvt Ltd</v>
      </c>
      <c r="P3467" s="13" t="str">
        <f t="shared" si="378"/>
        <v>Everyone Plus</v>
      </c>
      <c r="Q3467" s="34" t="str">
        <f t="shared" si="379"/>
        <v>Furniture</v>
      </c>
      <c r="R3467" s="13" t="str">
        <f t="shared" si="380"/>
        <v>Abc Pvt Ltd</v>
      </c>
      <c r="S3467" s="35">
        <f t="shared" si="381"/>
        <v>76</v>
      </c>
      <c r="T3467" s="35">
        <f t="shared" si="382"/>
        <v>66</v>
      </c>
      <c r="U3467" s="14">
        <f t="shared" si="383"/>
        <v>13568.38</v>
      </c>
      <c r="V3467" s="14">
        <f t="shared" si="384"/>
        <v>1031196.8799999999</v>
      </c>
      <c r="W3467" s="13" t="str">
        <v>In Stock</v>
      </c>
      <c r="X3467" s="13" t="str">
        <v>No</v>
      </c>
      <c r="Y3467" s="13">
        <v>0</v>
      </c>
    </row>
    <row r="3468" spans="1:25" x14ac:dyDescent="0.3">
      <c r="A3468" s="31" t="s">
        <v>6798</v>
      </c>
      <c r="B3468" s="31" t="s">
        <v>6799</v>
      </c>
      <c r="C3468" s="31" t="s">
        <v>44</v>
      </c>
      <c r="D3468" s="31" t="s">
        <v>45</v>
      </c>
      <c r="E3468" s="31">
        <v>51</v>
      </c>
      <c r="F3468" s="31">
        <v>33</v>
      </c>
      <c r="G3468" s="31">
        <v>18888.16</v>
      </c>
      <c r="H3468" s="31">
        <v>963296.16</v>
      </c>
      <c r="I3468" s="32">
        <v>45802</v>
      </c>
      <c r="J3468" s="32">
        <v>45876</v>
      </c>
      <c r="K3468" s="31" t="s">
        <v>57</v>
      </c>
      <c r="L3468" s="33" t="s">
        <v>21</v>
      </c>
      <c r="M3468" s="13" t="str">
        <f>PROPER(TRIM(SUBSTITUTE(B3468,"###"," ")))</f>
        <v>Apply Pro</v>
      </c>
      <c r="N3468" s="13" t="str">
        <f>PROPER(TRIM(SUBSTITUTE(C3468,"###"," ")))</f>
        <v>Groceries</v>
      </c>
      <c r="O3468" s="13" t="str">
        <f>PROPER(TRIM(SUBSTITUTE(D3468,"###"," ")))</f>
        <v>Retailmart Inc</v>
      </c>
      <c r="P3468" s="13" t="str">
        <f t="shared" si="378"/>
        <v>Apply Pro</v>
      </c>
      <c r="Q3468" s="34" t="str">
        <f t="shared" si="379"/>
        <v>Groceries</v>
      </c>
      <c r="R3468" s="13" t="str">
        <f t="shared" si="380"/>
        <v>Retailmart Inc</v>
      </c>
      <c r="S3468" s="35">
        <f t="shared" si="381"/>
        <v>51</v>
      </c>
      <c r="T3468" s="35">
        <f t="shared" si="382"/>
        <v>33</v>
      </c>
      <c r="U3468" s="14">
        <f t="shared" si="383"/>
        <v>18888.16</v>
      </c>
      <c r="V3468" s="14">
        <f t="shared" si="384"/>
        <v>963296.16</v>
      </c>
      <c r="W3468" s="13" t="str">
        <v>In Stock</v>
      </c>
      <c r="X3468" s="13" t="str">
        <v>No</v>
      </c>
      <c r="Y3468" s="13">
        <v>0</v>
      </c>
    </row>
    <row r="3469" spans="1:25" x14ac:dyDescent="0.3">
      <c r="A3469" s="31" t="s">
        <v>6800</v>
      </c>
      <c r="B3469" s="31" t="s">
        <v>1615</v>
      </c>
      <c r="C3469" s="31" t="s">
        <v>20</v>
      </c>
      <c r="D3469" s="31" t="s">
        <v>53</v>
      </c>
      <c r="E3469" s="31">
        <v>27</v>
      </c>
      <c r="F3469" s="31">
        <v>65</v>
      </c>
      <c r="G3469" s="31">
        <v>16606.95</v>
      </c>
      <c r="H3469" s="31">
        <v>448387.65</v>
      </c>
      <c r="I3469" s="32">
        <v>45714</v>
      </c>
      <c r="J3469" s="32">
        <v>45919</v>
      </c>
      <c r="K3469" s="31" t="s">
        <v>29</v>
      </c>
      <c r="L3469" s="33" t="s">
        <v>33</v>
      </c>
      <c r="M3469" s="13" t="str">
        <f>PROPER(TRIM(SUBSTITUTE(B3469,"###"," ")))</f>
        <v>Year Lite</v>
      </c>
      <c r="N3469" s="13" t="str">
        <f>PROPER(TRIM(SUBSTITUTE(C3469,"###"," ")))</f>
        <v>Toys</v>
      </c>
      <c r="O3469" s="13" t="str">
        <f>PROPER(TRIM(SUBSTITUTE(D3469,"###"," ")))</f>
        <v>Abc Pvt Ltd</v>
      </c>
      <c r="P3469" s="13" t="str">
        <f t="shared" si="378"/>
        <v>Year Lite</v>
      </c>
      <c r="Q3469" s="34" t="str">
        <f t="shared" si="379"/>
        <v>Toys</v>
      </c>
      <c r="R3469" s="13" t="str">
        <f t="shared" si="380"/>
        <v>Abc Pvt Ltd</v>
      </c>
      <c r="S3469" s="35">
        <f t="shared" si="381"/>
        <v>27</v>
      </c>
      <c r="T3469" s="35">
        <f t="shared" si="382"/>
        <v>65</v>
      </c>
      <c r="U3469" s="14">
        <f t="shared" si="383"/>
        <v>16606.95</v>
      </c>
      <c r="V3469" s="14">
        <f t="shared" si="384"/>
        <v>448387.65</v>
      </c>
      <c r="W3469" s="13" t="str">
        <v>Low Stock</v>
      </c>
      <c r="X3469" s="13" t="str">
        <v>Yes</v>
      </c>
      <c r="Y3469" s="13">
        <v>1</v>
      </c>
    </row>
    <row r="3470" spans="1:25" x14ac:dyDescent="0.3">
      <c r="A3470" s="31" t="s">
        <v>6802</v>
      </c>
      <c r="B3470" s="31" t="s">
        <v>5072</v>
      </c>
      <c r="C3470" s="31" t="s">
        <v>40</v>
      </c>
      <c r="D3470" s="31" t="s">
        <v>15</v>
      </c>
      <c r="E3470" s="31">
        <v>130</v>
      </c>
      <c r="F3470" s="31">
        <v>56</v>
      </c>
      <c r="G3470" s="31">
        <v>17597.29</v>
      </c>
      <c r="H3470" s="31">
        <v>2287647.7000000002</v>
      </c>
      <c r="I3470" s="32">
        <v>45686</v>
      </c>
      <c r="J3470" s="32">
        <v>45863</v>
      </c>
      <c r="K3470" s="31" t="s">
        <v>25</v>
      </c>
      <c r="L3470" s="33" t="s">
        <v>30</v>
      </c>
      <c r="M3470" s="13" t="str">
        <f>PROPER(TRIM(SUBSTITUTE(B3470,"###"," ")))</f>
        <v>Many X</v>
      </c>
      <c r="N3470" s="13" t="str">
        <f>PROPER(TRIM(SUBSTITUTE(C3470,"###"," ")))</f>
        <v>Electronics</v>
      </c>
      <c r="O3470" s="13" t="str">
        <f>PROPER(TRIM(SUBSTITUTE(D3470,"###"," ")))</f>
        <v>Global Traders</v>
      </c>
      <c r="P3470" s="13" t="str">
        <f t="shared" si="378"/>
        <v>Many X</v>
      </c>
      <c r="Q3470" s="34" t="str">
        <f t="shared" si="379"/>
        <v>Electronics</v>
      </c>
      <c r="R3470" s="13" t="str">
        <f t="shared" si="380"/>
        <v>Global Traders</v>
      </c>
      <c r="S3470" s="35">
        <f t="shared" si="381"/>
        <v>130</v>
      </c>
      <c r="T3470" s="35">
        <f t="shared" si="382"/>
        <v>56</v>
      </c>
      <c r="U3470" s="14">
        <f t="shared" si="383"/>
        <v>17597.29</v>
      </c>
      <c r="V3470" s="14">
        <f t="shared" si="384"/>
        <v>2287647.7000000002</v>
      </c>
      <c r="W3470" s="13" t="str">
        <v>In Stock</v>
      </c>
      <c r="X3470" s="13" t="str">
        <v>No</v>
      </c>
      <c r="Y3470" s="13">
        <v>0</v>
      </c>
    </row>
    <row r="3471" spans="1:25" x14ac:dyDescent="0.3">
      <c r="A3471" s="31" t="s">
        <v>6803</v>
      </c>
      <c r="B3471" s="31" t="s">
        <v>5123</v>
      </c>
      <c r="C3471" s="31" t="s">
        <v>14</v>
      </c>
      <c r="D3471" s="31" t="s">
        <v>41</v>
      </c>
      <c r="E3471" s="13"/>
      <c r="F3471" s="31">
        <v>21</v>
      </c>
      <c r="G3471" s="31">
        <v>15508.25</v>
      </c>
      <c r="H3471" s="13"/>
      <c r="I3471" s="32">
        <v>45779</v>
      </c>
      <c r="J3471" s="32">
        <v>45894</v>
      </c>
      <c r="K3471" s="31" t="s">
        <v>46</v>
      </c>
      <c r="L3471" s="33" t="s">
        <v>17</v>
      </c>
      <c r="M3471" s="13" t="str">
        <f>PROPER(TRIM(SUBSTITUTE(B3471,"###"," ")))</f>
        <v>Leg Pro</v>
      </c>
      <c r="N3471" s="13" t="str">
        <f>PROPER(TRIM(SUBSTITUTE(C3471,"###"," ")))</f>
        <v>Clothing</v>
      </c>
      <c r="O3471" s="13" t="str">
        <f>PROPER(TRIM(SUBSTITUTE(D3471,"###"," ")))</f>
        <v>Quickstock</v>
      </c>
      <c r="P3471" s="13" t="str">
        <f t="shared" si="378"/>
        <v>Leg Pro</v>
      </c>
      <c r="Q3471" s="34" t="str">
        <f t="shared" si="379"/>
        <v>Clothing</v>
      </c>
      <c r="R3471" s="13" t="str">
        <f t="shared" si="380"/>
        <v>Quickstock</v>
      </c>
      <c r="S3471" s="35">
        <f t="shared" si="381"/>
        <v>0</v>
      </c>
      <c r="T3471" s="35">
        <f t="shared" si="382"/>
        <v>21</v>
      </c>
      <c r="U3471" s="14">
        <f t="shared" si="383"/>
        <v>15508.25</v>
      </c>
      <c r="V3471" s="14">
        <f t="shared" si="384"/>
        <v>0</v>
      </c>
      <c r="W3471" s="13" t="str">
        <v>Out of Stock</v>
      </c>
      <c r="X3471" s="13" t="str">
        <v>Yes</v>
      </c>
      <c r="Y3471" s="13">
        <v>1</v>
      </c>
    </row>
    <row r="3472" spans="1:25" x14ac:dyDescent="0.3">
      <c r="A3472" s="31" t="s">
        <v>6805</v>
      </c>
      <c r="B3472" s="31" t="s">
        <v>6806</v>
      </c>
      <c r="C3472" s="31" t="s">
        <v>40</v>
      </c>
      <c r="D3472" s="31" t="s">
        <v>15</v>
      </c>
      <c r="E3472" s="31">
        <v>8</v>
      </c>
      <c r="F3472" s="31">
        <v>96</v>
      </c>
      <c r="G3472" s="31">
        <v>14303.25</v>
      </c>
      <c r="H3472" s="31">
        <v>114426</v>
      </c>
      <c r="I3472" s="32">
        <v>45826</v>
      </c>
      <c r="J3472" s="32">
        <v>45855</v>
      </c>
      <c r="K3472" s="31" t="s">
        <v>16</v>
      </c>
      <c r="L3472" s="33" t="s">
        <v>17</v>
      </c>
      <c r="M3472" s="13" t="str">
        <f>PROPER(TRIM(SUBSTITUTE(B3472,"###"," ")))</f>
        <v>Television Mini</v>
      </c>
      <c r="N3472" s="13" t="str">
        <f>PROPER(TRIM(SUBSTITUTE(C3472,"###"," ")))</f>
        <v>Electronics</v>
      </c>
      <c r="O3472" s="13" t="str">
        <f>PROPER(TRIM(SUBSTITUTE(D3472,"###"," ")))</f>
        <v>Global Traders</v>
      </c>
      <c r="P3472" s="13" t="str">
        <f t="shared" si="378"/>
        <v>Television Mini</v>
      </c>
      <c r="Q3472" s="34" t="str">
        <f t="shared" si="379"/>
        <v>Electronics</v>
      </c>
      <c r="R3472" s="13" t="str">
        <f t="shared" si="380"/>
        <v>Global Traders</v>
      </c>
      <c r="S3472" s="35">
        <f t="shared" si="381"/>
        <v>8</v>
      </c>
      <c r="T3472" s="35">
        <f t="shared" si="382"/>
        <v>96</v>
      </c>
      <c r="U3472" s="14">
        <f t="shared" si="383"/>
        <v>14303.25</v>
      </c>
      <c r="V3472" s="14">
        <f t="shared" si="384"/>
        <v>114426</v>
      </c>
      <c r="W3472" s="13" t="str">
        <v>Low Stock</v>
      </c>
      <c r="X3472" s="13" t="str">
        <v>Yes</v>
      </c>
      <c r="Y3472" s="13">
        <v>1</v>
      </c>
    </row>
    <row r="3473" spans="1:25" x14ac:dyDescent="0.3">
      <c r="A3473" s="31" t="s">
        <v>6807</v>
      </c>
      <c r="B3473" s="31" t="s">
        <v>313</v>
      </c>
      <c r="C3473" s="31" t="s">
        <v>40</v>
      </c>
      <c r="D3473" s="31" t="s">
        <v>15</v>
      </c>
      <c r="E3473" s="31">
        <v>195</v>
      </c>
      <c r="F3473" s="31">
        <v>40</v>
      </c>
      <c r="G3473" s="31">
        <v>5834.25</v>
      </c>
      <c r="H3473" s="31">
        <v>1137678.75</v>
      </c>
      <c r="I3473" s="32">
        <v>45800</v>
      </c>
      <c r="J3473" s="32">
        <v>45925</v>
      </c>
      <c r="K3473" s="31" t="s">
        <v>16</v>
      </c>
      <c r="L3473" s="33" t="s">
        <v>58</v>
      </c>
      <c r="M3473" s="13" t="str">
        <f>PROPER(TRIM(SUBSTITUTE(B3473,"###"," ")))</f>
        <v>Ahead Max</v>
      </c>
      <c r="N3473" s="13" t="str">
        <f>PROPER(TRIM(SUBSTITUTE(C3473,"###"," ")))</f>
        <v>Electronics</v>
      </c>
      <c r="O3473" s="13" t="str">
        <f>PROPER(TRIM(SUBSTITUTE(D3473,"###"," ")))</f>
        <v>Global Traders</v>
      </c>
      <c r="P3473" s="13" t="str">
        <f t="shared" si="378"/>
        <v>Ahead Max</v>
      </c>
      <c r="Q3473" s="34" t="str">
        <f t="shared" si="379"/>
        <v>Electronics</v>
      </c>
      <c r="R3473" s="13" t="str">
        <f t="shared" si="380"/>
        <v>Global Traders</v>
      </c>
      <c r="S3473" s="35">
        <f t="shared" si="381"/>
        <v>195</v>
      </c>
      <c r="T3473" s="35">
        <f t="shared" si="382"/>
        <v>40</v>
      </c>
      <c r="U3473" s="14">
        <f t="shared" si="383"/>
        <v>5834.25</v>
      </c>
      <c r="V3473" s="14">
        <f t="shared" si="384"/>
        <v>1137678.75</v>
      </c>
      <c r="W3473" s="13" t="str">
        <v>In Stock</v>
      </c>
      <c r="X3473" s="13" t="str">
        <v>No</v>
      </c>
      <c r="Y3473" s="13">
        <v>0</v>
      </c>
    </row>
    <row r="3474" spans="1:25" x14ac:dyDescent="0.3">
      <c r="A3474" s="31" t="s">
        <v>6808</v>
      </c>
      <c r="B3474" s="31" t="s">
        <v>6809</v>
      </c>
      <c r="C3474" s="31" t="s">
        <v>14</v>
      </c>
      <c r="D3474" s="31" t="s">
        <v>41</v>
      </c>
      <c r="E3474" s="31">
        <v>15</v>
      </c>
      <c r="F3474" s="31">
        <v>42</v>
      </c>
      <c r="G3474" s="31">
        <v>18197.82</v>
      </c>
      <c r="H3474" s="31">
        <v>272967.3</v>
      </c>
      <c r="I3474" s="32">
        <v>45822</v>
      </c>
      <c r="J3474" s="32">
        <v>45929</v>
      </c>
      <c r="K3474" s="31" t="s">
        <v>46</v>
      </c>
      <c r="L3474" s="33" t="s">
        <v>17</v>
      </c>
      <c r="M3474" s="13" t="str">
        <f>PROPER(TRIM(SUBSTITUTE(B3474,"###"," ")))</f>
        <v>Thousand Plus</v>
      </c>
      <c r="N3474" s="13" t="str">
        <f>PROPER(TRIM(SUBSTITUTE(C3474,"###"," ")))</f>
        <v>Clothing</v>
      </c>
      <c r="O3474" s="13" t="str">
        <f>PROPER(TRIM(SUBSTITUTE(D3474,"###"," ")))</f>
        <v>Quickstock</v>
      </c>
      <c r="P3474" s="13" t="str">
        <f t="shared" si="378"/>
        <v>Thousand Plus</v>
      </c>
      <c r="Q3474" s="34" t="str">
        <f t="shared" si="379"/>
        <v>Clothing</v>
      </c>
      <c r="R3474" s="13" t="str">
        <f t="shared" si="380"/>
        <v>Quickstock</v>
      </c>
      <c r="S3474" s="35">
        <f t="shared" si="381"/>
        <v>15</v>
      </c>
      <c r="T3474" s="35">
        <f t="shared" si="382"/>
        <v>42</v>
      </c>
      <c r="U3474" s="14">
        <f t="shared" si="383"/>
        <v>18197.82</v>
      </c>
      <c r="V3474" s="14">
        <f t="shared" si="384"/>
        <v>272967.3</v>
      </c>
      <c r="W3474" s="13" t="str">
        <v>Low Stock</v>
      </c>
      <c r="X3474" s="13" t="str">
        <v>Yes</v>
      </c>
      <c r="Y3474" s="13">
        <v>1</v>
      </c>
    </row>
    <row r="3475" spans="1:25" x14ac:dyDescent="0.3">
      <c r="A3475" s="31" t="s">
        <v>6810</v>
      </c>
      <c r="B3475" s="31" t="s">
        <v>3102</v>
      </c>
      <c r="C3475" s="31" t="s">
        <v>28</v>
      </c>
      <c r="D3475" s="31" t="s">
        <v>45</v>
      </c>
      <c r="E3475" s="31">
        <v>68</v>
      </c>
      <c r="F3475" s="31">
        <v>25</v>
      </c>
      <c r="G3475" s="31">
        <v>12357.18</v>
      </c>
      <c r="H3475" s="31">
        <v>840288.24</v>
      </c>
      <c r="I3475" s="32">
        <v>45803</v>
      </c>
      <c r="J3475" s="32">
        <v>45912</v>
      </c>
      <c r="K3475" s="31" t="s">
        <v>25</v>
      </c>
      <c r="L3475" s="33" t="s">
        <v>30</v>
      </c>
      <c r="M3475" s="13" t="str">
        <f>PROPER(TRIM(SUBSTITUTE(B3475,"###"," ")))</f>
        <v>Operation X</v>
      </c>
      <c r="N3475" s="13" t="str">
        <f>PROPER(TRIM(SUBSTITUTE(C3475,"###"," ")))</f>
        <v>Furniture</v>
      </c>
      <c r="O3475" s="13" t="str">
        <f>PROPER(TRIM(SUBSTITUTE(D3475,"###"," ")))</f>
        <v>Retailmart Inc</v>
      </c>
      <c r="P3475" s="13" t="str">
        <f t="shared" si="378"/>
        <v>Operation X</v>
      </c>
      <c r="Q3475" s="34" t="str">
        <f t="shared" si="379"/>
        <v>Furniture</v>
      </c>
      <c r="R3475" s="13" t="str">
        <f t="shared" si="380"/>
        <v>Retailmart Inc</v>
      </c>
      <c r="S3475" s="35">
        <f t="shared" si="381"/>
        <v>68</v>
      </c>
      <c r="T3475" s="35">
        <f t="shared" si="382"/>
        <v>25</v>
      </c>
      <c r="U3475" s="14">
        <f t="shared" si="383"/>
        <v>12357.18</v>
      </c>
      <c r="V3475" s="14">
        <f t="shared" si="384"/>
        <v>840288.24</v>
      </c>
      <c r="W3475" s="13" t="str">
        <v>In Stock</v>
      </c>
      <c r="X3475" s="13" t="str">
        <v>No</v>
      </c>
      <c r="Y3475" s="13">
        <v>0</v>
      </c>
    </row>
    <row r="3476" spans="1:25" x14ac:dyDescent="0.3">
      <c r="A3476" s="31" t="s">
        <v>6814</v>
      </c>
      <c r="B3476" s="31" t="s">
        <v>527</v>
      </c>
      <c r="C3476" s="31" t="s">
        <v>40</v>
      </c>
      <c r="D3476" s="31" t="s">
        <v>24</v>
      </c>
      <c r="E3476" s="31">
        <v>67</v>
      </c>
      <c r="F3476" s="31">
        <v>79</v>
      </c>
      <c r="G3476" s="31">
        <v>16335.87</v>
      </c>
      <c r="H3476" s="31">
        <v>1094503.29</v>
      </c>
      <c r="I3476" s="32">
        <v>45732</v>
      </c>
      <c r="J3476" s="32">
        <v>45914</v>
      </c>
      <c r="K3476" s="31" t="s">
        <v>54</v>
      </c>
      <c r="L3476" s="33" t="s">
        <v>30</v>
      </c>
      <c r="M3476" s="13" t="str">
        <f>PROPER(TRIM(SUBSTITUTE(B3476,"###"," ")))</f>
        <v>Politics X</v>
      </c>
      <c r="N3476" s="13" t="str">
        <f>PROPER(TRIM(SUBSTITUTE(C3476,"###"," ")))</f>
        <v>Electronics</v>
      </c>
      <c r="O3476" s="13" t="str">
        <f>PROPER(TRIM(SUBSTITUTE(D3476,"###"," ")))</f>
        <v>Omni Suppliers</v>
      </c>
      <c r="P3476" s="13" t="str">
        <f t="shared" si="378"/>
        <v>Politics X</v>
      </c>
      <c r="Q3476" s="34" t="str">
        <f t="shared" si="379"/>
        <v>Electronics</v>
      </c>
      <c r="R3476" s="13" t="str">
        <f t="shared" si="380"/>
        <v>Omni Suppliers</v>
      </c>
      <c r="S3476" s="35">
        <f t="shared" si="381"/>
        <v>67</v>
      </c>
      <c r="T3476" s="35">
        <f t="shared" si="382"/>
        <v>79</v>
      </c>
      <c r="U3476" s="14">
        <f t="shared" si="383"/>
        <v>16335.87</v>
      </c>
      <c r="V3476" s="14">
        <f t="shared" si="384"/>
        <v>1094503.29</v>
      </c>
      <c r="W3476" s="13" t="str">
        <v>Low Stock</v>
      </c>
      <c r="X3476" s="13" t="str">
        <v>Yes</v>
      </c>
      <c r="Y3476" s="13">
        <v>1</v>
      </c>
    </row>
    <row r="3477" spans="1:25" x14ac:dyDescent="0.3">
      <c r="A3477" s="31" t="s">
        <v>6815</v>
      </c>
      <c r="B3477" s="31" t="s">
        <v>6816</v>
      </c>
      <c r="C3477" s="31" t="s">
        <v>40</v>
      </c>
      <c r="D3477" s="31" t="s">
        <v>41</v>
      </c>
      <c r="E3477" s="31">
        <v>163</v>
      </c>
      <c r="F3477" s="31">
        <v>81</v>
      </c>
      <c r="G3477" s="31">
        <v>2680.45</v>
      </c>
      <c r="H3477" s="31">
        <v>436913.35</v>
      </c>
      <c r="I3477" s="32">
        <v>45722</v>
      </c>
      <c r="J3477" s="32">
        <v>45899</v>
      </c>
      <c r="K3477" s="31" t="s">
        <v>57</v>
      </c>
      <c r="L3477" s="33" t="s">
        <v>17</v>
      </c>
      <c r="M3477" s="13" t="str">
        <f>PROPER(TRIM(SUBSTITUTE(B3477,"###"," ")))</f>
        <v>Find Mini</v>
      </c>
      <c r="N3477" s="13" t="str">
        <f>PROPER(TRIM(SUBSTITUTE(C3477,"###"," ")))</f>
        <v>Electronics</v>
      </c>
      <c r="O3477" s="13" t="str">
        <f>PROPER(TRIM(SUBSTITUTE(D3477,"###"," ")))</f>
        <v>Quickstock</v>
      </c>
      <c r="P3477" s="13" t="str">
        <f t="shared" si="378"/>
        <v>Find Mini</v>
      </c>
      <c r="Q3477" s="34" t="str">
        <f t="shared" si="379"/>
        <v>Electronics</v>
      </c>
      <c r="R3477" s="13" t="str">
        <f t="shared" si="380"/>
        <v>Quickstock</v>
      </c>
      <c r="S3477" s="35">
        <f t="shared" si="381"/>
        <v>163</v>
      </c>
      <c r="T3477" s="35">
        <f t="shared" si="382"/>
        <v>81</v>
      </c>
      <c r="U3477" s="14">
        <f t="shared" si="383"/>
        <v>2680.45</v>
      </c>
      <c r="V3477" s="14">
        <f t="shared" si="384"/>
        <v>436913.35</v>
      </c>
      <c r="W3477" s="13" t="str">
        <v>In Stock</v>
      </c>
      <c r="X3477" s="13" t="str">
        <v>No</v>
      </c>
      <c r="Y3477" s="13">
        <v>0</v>
      </c>
    </row>
    <row r="3478" spans="1:25" x14ac:dyDescent="0.3">
      <c r="A3478" s="31" t="s">
        <v>6817</v>
      </c>
      <c r="B3478" s="31" t="s">
        <v>3777</v>
      </c>
      <c r="C3478" s="31" t="s">
        <v>28</v>
      </c>
      <c r="D3478" s="31" t="s">
        <v>15</v>
      </c>
      <c r="E3478" s="31">
        <v>119</v>
      </c>
      <c r="F3478" s="31">
        <v>41</v>
      </c>
      <c r="G3478" s="31">
        <v>12622.2</v>
      </c>
      <c r="H3478" s="31">
        <v>1502041.8</v>
      </c>
      <c r="I3478" s="32">
        <v>45810</v>
      </c>
      <c r="J3478" s="32">
        <v>45902</v>
      </c>
      <c r="K3478" s="13"/>
      <c r="L3478" s="33" t="s">
        <v>33</v>
      </c>
      <c r="M3478" s="13" t="str">
        <f>PROPER(TRIM(SUBSTITUTE(B3478,"###"," ")))</f>
        <v>Billion Lite</v>
      </c>
      <c r="N3478" s="13" t="str">
        <f>PROPER(TRIM(SUBSTITUTE(C3478,"###"," ")))</f>
        <v>Furniture</v>
      </c>
      <c r="O3478" s="13" t="str">
        <f>PROPER(TRIM(SUBSTITUTE(D3478,"###"," ")))</f>
        <v>Global Traders</v>
      </c>
      <c r="P3478" s="13" t="str">
        <f t="shared" si="378"/>
        <v>Billion Lite</v>
      </c>
      <c r="Q3478" s="34" t="str">
        <f t="shared" si="379"/>
        <v>Furniture</v>
      </c>
      <c r="R3478" s="13" t="str">
        <f t="shared" si="380"/>
        <v>Global Traders</v>
      </c>
      <c r="S3478" s="35">
        <f t="shared" si="381"/>
        <v>119</v>
      </c>
      <c r="T3478" s="35">
        <f t="shared" si="382"/>
        <v>41</v>
      </c>
      <c r="U3478" s="14">
        <f t="shared" si="383"/>
        <v>12622.2</v>
      </c>
      <c r="V3478" s="14">
        <f t="shared" si="384"/>
        <v>1502041.8</v>
      </c>
      <c r="W3478" s="13" t="str">
        <v>In Stock</v>
      </c>
      <c r="X3478" s="13" t="str">
        <v>No</v>
      </c>
      <c r="Y3478" s="13">
        <v>0</v>
      </c>
    </row>
    <row r="3479" spans="1:25" x14ac:dyDescent="0.3">
      <c r="A3479" s="31" t="s">
        <v>6819</v>
      </c>
      <c r="B3479" s="31" t="s">
        <v>6820</v>
      </c>
      <c r="C3479" s="31" t="s">
        <v>14</v>
      </c>
      <c r="D3479" s="31" t="s">
        <v>41</v>
      </c>
      <c r="E3479" s="31">
        <v>194</v>
      </c>
      <c r="F3479" s="31">
        <v>78</v>
      </c>
      <c r="G3479" s="31">
        <v>11309.84</v>
      </c>
      <c r="H3479" s="31">
        <v>2194108.96</v>
      </c>
      <c r="I3479" s="32">
        <v>45761</v>
      </c>
      <c r="J3479" s="32">
        <v>45939</v>
      </c>
      <c r="K3479" s="31" t="s">
        <v>29</v>
      </c>
      <c r="L3479" s="33" t="s">
        <v>21</v>
      </c>
      <c r="M3479" s="13" t="str">
        <f>PROPER(TRIM(SUBSTITUTE(B3479,"###"," ")))</f>
        <v>Street X</v>
      </c>
      <c r="N3479" s="13" t="str">
        <f>PROPER(TRIM(SUBSTITUTE(C3479,"###"," ")))</f>
        <v>Clothing</v>
      </c>
      <c r="O3479" s="13" t="str">
        <f>PROPER(TRIM(SUBSTITUTE(D3479,"###"," ")))</f>
        <v>Quickstock</v>
      </c>
      <c r="P3479" s="13" t="str">
        <f t="shared" si="378"/>
        <v>Street X</v>
      </c>
      <c r="Q3479" s="34" t="str">
        <f t="shared" si="379"/>
        <v>Clothing</v>
      </c>
      <c r="R3479" s="13" t="str">
        <f t="shared" si="380"/>
        <v>Quickstock</v>
      </c>
      <c r="S3479" s="35">
        <f t="shared" si="381"/>
        <v>194</v>
      </c>
      <c r="T3479" s="35">
        <f t="shared" si="382"/>
        <v>78</v>
      </c>
      <c r="U3479" s="14">
        <f t="shared" si="383"/>
        <v>11309.84</v>
      </c>
      <c r="V3479" s="14">
        <f t="shared" si="384"/>
        <v>2194108.96</v>
      </c>
      <c r="W3479" s="13" t="str">
        <v>In Stock</v>
      </c>
      <c r="X3479" s="13" t="str">
        <v>No</v>
      </c>
      <c r="Y3479" s="13">
        <v>0</v>
      </c>
    </row>
    <row r="3480" spans="1:25" x14ac:dyDescent="0.3">
      <c r="A3480" s="31" t="s">
        <v>6822</v>
      </c>
      <c r="B3480" s="31" t="s">
        <v>6823</v>
      </c>
      <c r="C3480" s="31" t="s">
        <v>14</v>
      </c>
      <c r="D3480" s="31" t="s">
        <v>45</v>
      </c>
      <c r="E3480" s="31">
        <v>6</v>
      </c>
      <c r="F3480" s="31">
        <v>24</v>
      </c>
      <c r="G3480" s="31">
        <v>15973.51</v>
      </c>
      <c r="H3480" s="31">
        <v>95841.06</v>
      </c>
      <c r="I3480" s="32">
        <v>45785</v>
      </c>
      <c r="J3480" s="32">
        <v>45891</v>
      </c>
      <c r="K3480" s="13"/>
      <c r="L3480" s="33" t="s">
        <v>33</v>
      </c>
      <c r="M3480" s="13" t="str">
        <f>PROPER(TRIM(SUBSTITUTE(B3480,"###"," ")))</f>
        <v>Action Max</v>
      </c>
      <c r="N3480" s="13" t="str">
        <f>PROPER(TRIM(SUBSTITUTE(C3480,"###"," ")))</f>
        <v>Clothing</v>
      </c>
      <c r="O3480" s="13" t="str">
        <f>PROPER(TRIM(SUBSTITUTE(D3480,"###"," ")))</f>
        <v>Retailmart Inc</v>
      </c>
      <c r="P3480" s="13" t="str">
        <f t="shared" si="378"/>
        <v>Action Max</v>
      </c>
      <c r="Q3480" s="34" t="str">
        <f t="shared" si="379"/>
        <v>Clothing</v>
      </c>
      <c r="R3480" s="13" t="str">
        <f t="shared" si="380"/>
        <v>Retailmart Inc</v>
      </c>
      <c r="S3480" s="35">
        <f t="shared" si="381"/>
        <v>6</v>
      </c>
      <c r="T3480" s="35">
        <f t="shared" si="382"/>
        <v>24</v>
      </c>
      <c r="U3480" s="14">
        <f t="shared" si="383"/>
        <v>15973.51</v>
      </c>
      <c r="V3480" s="14">
        <f t="shared" si="384"/>
        <v>95841.06</v>
      </c>
      <c r="W3480" s="13" t="str">
        <v>Low Stock</v>
      </c>
      <c r="X3480" s="13" t="str">
        <v>Yes</v>
      </c>
      <c r="Y3480" s="13">
        <v>1</v>
      </c>
    </row>
    <row r="3481" spans="1:25" x14ac:dyDescent="0.3">
      <c r="A3481" s="31" t="s">
        <v>6824</v>
      </c>
      <c r="B3481" s="31" t="s">
        <v>4794</v>
      </c>
      <c r="C3481" s="31" t="s">
        <v>44</v>
      </c>
      <c r="D3481" s="31" t="s">
        <v>45</v>
      </c>
      <c r="E3481" s="31">
        <v>63</v>
      </c>
      <c r="F3481" s="31">
        <v>69</v>
      </c>
      <c r="G3481" s="31">
        <v>7131.57</v>
      </c>
      <c r="H3481" s="31">
        <v>449288.91</v>
      </c>
      <c r="I3481" s="32">
        <v>45806</v>
      </c>
      <c r="J3481" s="32">
        <v>45859</v>
      </c>
      <c r="K3481" s="31" t="s">
        <v>25</v>
      </c>
      <c r="L3481" s="33" t="s">
        <v>33</v>
      </c>
      <c r="M3481" s="13" t="str">
        <f>PROPER(TRIM(SUBSTITUTE(B3481,"###"," ")))</f>
        <v>Property Mini</v>
      </c>
      <c r="N3481" s="13" t="str">
        <f>PROPER(TRIM(SUBSTITUTE(C3481,"###"," ")))</f>
        <v>Groceries</v>
      </c>
      <c r="O3481" s="13" t="str">
        <f>PROPER(TRIM(SUBSTITUTE(D3481,"###"," ")))</f>
        <v>Retailmart Inc</v>
      </c>
      <c r="P3481" s="13" t="str">
        <f t="shared" si="378"/>
        <v>Property Mini</v>
      </c>
      <c r="Q3481" s="34" t="str">
        <f t="shared" si="379"/>
        <v>Groceries</v>
      </c>
      <c r="R3481" s="13" t="str">
        <f t="shared" si="380"/>
        <v>Retailmart Inc</v>
      </c>
      <c r="S3481" s="35">
        <f t="shared" si="381"/>
        <v>63</v>
      </c>
      <c r="T3481" s="35">
        <f t="shared" si="382"/>
        <v>69</v>
      </c>
      <c r="U3481" s="14">
        <f t="shared" si="383"/>
        <v>7131.57</v>
      </c>
      <c r="V3481" s="14">
        <f t="shared" si="384"/>
        <v>449288.91</v>
      </c>
      <c r="W3481" s="13" t="str">
        <v>Low Stock</v>
      </c>
      <c r="X3481" s="13" t="str">
        <v>Yes</v>
      </c>
      <c r="Y3481" s="13">
        <v>1</v>
      </c>
    </row>
    <row r="3482" spans="1:25" x14ac:dyDescent="0.3">
      <c r="A3482" s="31" t="s">
        <v>6825</v>
      </c>
      <c r="B3482" s="31" t="s">
        <v>6826</v>
      </c>
      <c r="C3482" s="31" t="s">
        <v>44</v>
      </c>
      <c r="D3482" s="31" t="s">
        <v>41</v>
      </c>
      <c r="E3482" s="31">
        <v>21</v>
      </c>
      <c r="F3482" s="31">
        <v>73</v>
      </c>
      <c r="G3482" s="31">
        <v>12933.01</v>
      </c>
      <c r="H3482" s="31">
        <v>271593.21000000002</v>
      </c>
      <c r="I3482" s="32">
        <v>45711</v>
      </c>
      <c r="J3482" s="32">
        <v>45868</v>
      </c>
      <c r="K3482" s="31" t="s">
        <v>54</v>
      </c>
      <c r="L3482" s="33" t="s">
        <v>21</v>
      </c>
      <c r="M3482" s="13" t="str">
        <f>PROPER(TRIM(SUBSTITUTE(B3482,"###"," ")))</f>
        <v>Learn X</v>
      </c>
      <c r="N3482" s="13" t="str">
        <f>PROPER(TRIM(SUBSTITUTE(C3482,"###"," ")))</f>
        <v>Groceries</v>
      </c>
      <c r="O3482" s="13" t="str">
        <f>PROPER(TRIM(SUBSTITUTE(D3482,"###"," ")))</f>
        <v>Quickstock</v>
      </c>
      <c r="P3482" s="13" t="str">
        <f t="shared" si="378"/>
        <v>Learn X</v>
      </c>
      <c r="Q3482" s="34" t="str">
        <f t="shared" si="379"/>
        <v>Groceries</v>
      </c>
      <c r="R3482" s="13" t="str">
        <f t="shared" si="380"/>
        <v>Quickstock</v>
      </c>
      <c r="S3482" s="35">
        <f t="shared" si="381"/>
        <v>21</v>
      </c>
      <c r="T3482" s="35">
        <f t="shared" si="382"/>
        <v>73</v>
      </c>
      <c r="U3482" s="14">
        <f t="shared" si="383"/>
        <v>12933.01</v>
      </c>
      <c r="V3482" s="14">
        <f t="shared" si="384"/>
        <v>271593.21000000002</v>
      </c>
      <c r="W3482" s="13" t="str">
        <v>Low Stock</v>
      </c>
      <c r="X3482" s="13" t="str">
        <v>Yes</v>
      </c>
      <c r="Y3482" s="13">
        <v>1</v>
      </c>
    </row>
    <row r="3483" spans="1:25" x14ac:dyDescent="0.3">
      <c r="A3483" s="31" t="s">
        <v>6827</v>
      </c>
      <c r="B3483" s="31" t="s">
        <v>6203</v>
      </c>
      <c r="C3483" s="31" t="s">
        <v>28</v>
      </c>
      <c r="D3483" s="31" t="s">
        <v>41</v>
      </c>
      <c r="E3483" s="31">
        <v>40</v>
      </c>
      <c r="F3483" s="31">
        <v>54</v>
      </c>
      <c r="G3483" s="31">
        <v>7841.96</v>
      </c>
      <c r="H3483" s="31">
        <v>313678.40000000002</v>
      </c>
      <c r="I3483" s="32">
        <v>45803</v>
      </c>
      <c r="J3483" s="32">
        <v>45864</v>
      </c>
      <c r="K3483" s="13"/>
      <c r="L3483" s="33" t="s">
        <v>58</v>
      </c>
      <c r="M3483" s="13" t="str">
        <f>PROPER(TRIM(SUBSTITUTE(B3483,"###"," ")))</f>
        <v>Would Pro</v>
      </c>
      <c r="N3483" s="13" t="str">
        <f>PROPER(TRIM(SUBSTITUTE(C3483,"###"," ")))</f>
        <v>Furniture</v>
      </c>
      <c r="O3483" s="13" t="str">
        <f>PROPER(TRIM(SUBSTITUTE(D3483,"###"," ")))</f>
        <v>Quickstock</v>
      </c>
      <c r="P3483" s="13" t="str">
        <f t="shared" si="378"/>
        <v>Would Pro</v>
      </c>
      <c r="Q3483" s="34" t="str">
        <f t="shared" si="379"/>
        <v>Furniture</v>
      </c>
      <c r="R3483" s="13" t="str">
        <f t="shared" si="380"/>
        <v>Quickstock</v>
      </c>
      <c r="S3483" s="35">
        <f t="shared" si="381"/>
        <v>40</v>
      </c>
      <c r="T3483" s="35">
        <f t="shared" si="382"/>
        <v>54</v>
      </c>
      <c r="U3483" s="14">
        <f t="shared" si="383"/>
        <v>7841.96</v>
      </c>
      <c r="V3483" s="14">
        <f t="shared" si="384"/>
        <v>313678.40000000002</v>
      </c>
      <c r="W3483" s="13" t="str">
        <v>Low Stock</v>
      </c>
      <c r="X3483" s="13" t="str">
        <v>Yes</v>
      </c>
      <c r="Y3483" s="13">
        <v>1</v>
      </c>
    </row>
    <row r="3484" spans="1:25" x14ac:dyDescent="0.3">
      <c r="A3484" s="31" t="s">
        <v>6828</v>
      </c>
      <c r="B3484" s="31" t="s">
        <v>4022</v>
      </c>
      <c r="C3484" s="31" t="s">
        <v>14</v>
      </c>
      <c r="D3484" s="31" t="s">
        <v>53</v>
      </c>
      <c r="E3484" s="31">
        <v>48</v>
      </c>
      <c r="F3484" s="31">
        <v>90</v>
      </c>
      <c r="G3484" s="31">
        <v>6356.23</v>
      </c>
      <c r="H3484" s="31">
        <v>305099.03999999998</v>
      </c>
      <c r="I3484" s="32">
        <v>45749</v>
      </c>
      <c r="J3484" s="32">
        <v>45909</v>
      </c>
      <c r="K3484" s="31" t="s">
        <v>54</v>
      </c>
      <c r="L3484" s="33" t="s">
        <v>33</v>
      </c>
      <c r="M3484" s="13" t="str">
        <f>PROPER(TRIM(SUBSTITUTE(B3484,"###"," ")))</f>
        <v>Western Plus</v>
      </c>
      <c r="N3484" s="13" t="str">
        <f>PROPER(TRIM(SUBSTITUTE(C3484,"###"," ")))</f>
        <v>Clothing</v>
      </c>
      <c r="O3484" s="13" t="str">
        <f>PROPER(TRIM(SUBSTITUTE(D3484,"###"," ")))</f>
        <v>Abc Pvt Ltd</v>
      </c>
      <c r="P3484" s="13" t="str">
        <f t="shared" si="378"/>
        <v>Western Plus</v>
      </c>
      <c r="Q3484" s="34" t="str">
        <f t="shared" si="379"/>
        <v>Clothing</v>
      </c>
      <c r="R3484" s="13" t="str">
        <f t="shared" si="380"/>
        <v>Abc Pvt Ltd</v>
      </c>
      <c r="S3484" s="35">
        <f t="shared" si="381"/>
        <v>48</v>
      </c>
      <c r="T3484" s="35">
        <f t="shared" si="382"/>
        <v>90</v>
      </c>
      <c r="U3484" s="14">
        <f t="shared" si="383"/>
        <v>6356.23</v>
      </c>
      <c r="V3484" s="14">
        <f t="shared" si="384"/>
        <v>305099.03999999998</v>
      </c>
      <c r="W3484" s="13" t="str">
        <v>Low Stock</v>
      </c>
      <c r="X3484" s="13" t="str">
        <v>Yes</v>
      </c>
      <c r="Y3484" s="13">
        <v>1</v>
      </c>
    </row>
    <row r="3485" spans="1:25" x14ac:dyDescent="0.3">
      <c r="A3485" s="31" t="s">
        <v>6829</v>
      </c>
      <c r="B3485" s="31" t="s">
        <v>5720</v>
      </c>
      <c r="C3485" s="31" t="s">
        <v>40</v>
      </c>
      <c r="D3485" s="31" t="s">
        <v>15</v>
      </c>
      <c r="E3485" s="31">
        <v>199</v>
      </c>
      <c r="F3485" s="31">
        <v>40</v>
      </c>
      <c r="G3485" s="31">
        <v>5044.17</v>
      </c>
      <c r="H3485" s="31">
        <v>1003789.83</v>
      </c>
      <c r="I3485" s="32">
        <v>45790</v>
      </c>
      <c r="J3485" s="32">
        <v>45852</v>
      </c>
      <c r="K3485" s="31" t="s">
        <v>16</v>
      </c>
      <c r="L3485" s="33" t="s">
        <v>21</v>
      </c>
      <c r="M3485" s="13" t="str">
        <f>PROPER(TRIM(SUBSTITUTE(B3485,"###"," ")))</f>
        <v>Include Max</v>
      </c>
      <c r="N3485" s="13" t="str">
        <f>PROPER(TRIM(SUBSTITUTE(C3485,"###"," ")))</f>
        <v>Electronics</v>
      </c>
      <c r="O3485" s="13" t="str">
        <f>PROPER(TRIM(SUBSTITUTE(D3485,"###"," ")))</f>
        <v>Global Traders</v>
      </c>
      <c r="P3485" s="13" t="str">
        <f t="shared" si="378"/>
        <v>Include Max</v>
      </c>
      <c r="Q3485" s="34" t="str">
        <f t="shared" si="379"/>
        <v>Electronics</v>
      </c>
      <c r="R3485" s="13" t="str">
        <f t="shared" si="380"/>
        <v>Global Traders</v>
      </c>
      <c r="S3485" s="35">
        <f t="shared" si="381"/>
        <v>199</v>
      </c>
      <c r="T3485" s="35">
        <f t="shared" si="382"/>
        <v>40</v>
      </c>
      <c r="U3485" s="14">
        <f t="shared" si="383"/>
        <v>5044.17</v>
      </c>
      <c r="V3485" s="14">
        <f t="shared" si="384"/>
        <v>1003789.83</v>
      </c>
      <c r="W3485" s="13" t="str">
        <v>In Stock</v>
      </c>
      <c r="X3485" s="13" t="str">
        <v>No</v>
      </c>
      <c r="Y3485" s="13">
        <v>0</v>
      </c>
    </row>
    <row r="3486" spans="1:25" x14ac:dyDescent="0.3">
      <c r="A3486" s="31" t="s">
        <v>6830</v>
      </c>
      <c r="B3486" s="31" t="s">
        <v>6831</v>
      </c>
      <c r="C3486" s="31" t="s">
        <v>20</v>
      </c>
      <c r="D3486" s="31" t="s">
        <v>41</v>
      </c>
      <c r="E3486" s="13"/>
      <c r="F3486" s="31">
        <v>93</v>
      </c>
      <c r="G3486" s="31">
        <v>13740.35</v>
      </c>
      <c r="H3486" s="13"/>
      <c r="I3486" s="32">
        <v>45808</v>
      </c>
      <c r="J3486" s="32">
        <v>45900</v>
      </c>
      <c r="K3486" s="31" t="s">
        <v>46</v>
      </c>
      <c r="L3486" s="33" t="s">
        <v>33</v>
      </c>
      <c r="M3486" s="13" t="str">
        <f>PROPER(TRIM(SUBSTITUTE(B3486,"###"," ")))</f>
        <v>Stage Plus</v>
      </c>
      <c r="N3486" s="13" t="str">
        <f>PROPER(TRIM(SUBSTITUTE(C3486,"###"," ")))</f>
        <v>Toys</v>
      </c>
      <c r="O3486" s="13" t="str">
        <f>PROPER(TRIM(SUBSTITUTE(D3486,"###"," ")))</f>
        <v>Quickstock</v>
      </c>
      <c r="P3486" s="13" t="str">
        <f t="shared" si="378"/>
        <v>Stage Plus</v>
      </c>
      <c r="Q3486" s="34" t="str">
        <f t="shared" si="379"/>
        <v>Toys</v>
      </c>
      <c r="R3486" s="13" t="str">
        <f t="shared" si="380"/>
        <v>Quickstock</v>
      </c>
      <c r="S3486" s="35">
        <f t="shared" si="381"/>
        <v>0</v>
      </c>
      <c r="T3486" s="35">
        <f t="shared" si="382"/>
        <v>93</v>
      </c>
      <c r="U3486" s="14">
        <f t="shared" si="383"/>
        <v>13740.35</v>
      </c>
      <c r="V3486" s="14">
        <f t="shared" si="384"/>
        <v>0</v>
      </c>
      <c r="W3486" s="13" t="str">
        <v>Out of Stock</v>
      </c>
      <c r="X3486" s="13" t="str">
        <v>Yes</v>
      </c>
      <c r="Y3486" s="13">
        <v>1</v>
      </c>
    </row>
    <row r="3487" spans="1:25" x14ac:dyDescent="0.3">
      <c r="A3487" s="31" t="s">
        <v>6832</v>
      </c>
      <c r="B3487" s="31" t="s">
        <v>6833</v>
      </c>
      <c r="C3487" s="31" t="s">
        <v>28</v>
      </c>
      <c r="D3487" s="31" t="s">
        <v>41</v>
      </c>
      <c r="E3487" s="31">
        <v>96</v>
      </c>
      <c r="F3487" s="31">
        <v>44</v>
      </c>
      <c r="G3487" s="31">
        <v>4045.31</v>
      </c>
      <c r="H3487" s="31">
        <v>388349.76</v>
      </c>
      <c r="I3487" s="32">
        <v>45823</v>
      </c>
      <c r="J3487" s="32">
        <v>45868</v>
      </c>
      <c r="K3487" s="31" t="s">
        <v>29</v>
      </c>
      <c r="L3487" s="33" t="s">
        <v>30</v>
      </c>
      <c r="M3487" s="13" t="str">
        <f>PROPER(TRIM(SUBSTITUTE(B3487,"###"," ")))</f>
        <v>Race Max</v>
      </c>
      <c r="N3487" s="13" t="str">
        <f>PROPER(TRIM(SUBSTITUTE(C3487,"###"," ")))</f>
        <v>Furniture</v>
      </c>
      <c r="O3487" s="13" t="str">
        <f>PROPER(TRIM(SUBSTITUTE(D3487,"###"," ")))</f>
        <v>Quickstock</v>
      </c>
      <c r="P3487" s="13" t="str">
        <f t="shared" si="378"/>
        <v>Race Max</v>
      </c>
      <c r="Q3487" s="34" t="str">
        <f t="shared" si="379"/>
        <v>Furniture</v>
      </c>
      <c r="R3487" s="13" t="str">
        <f t="shared" si="380"/>
        <v>Quickstock</v>
      </c>
      <c r="S3487" s="35">
        <f t="shared" si="381"/>
        <v>96</v>
      </c>
      <c r="T3487" s="35">
        <f t="shared" si="382"/>
        <v>44</v>
      </c>
      <c r="U3487" s="14">
        <f t="shared" si="383"/>
        <v>4045.31</v>
      </c>
      <c r="V3487" s="14">
        <f t="shared" si="384"/>
        <v>388349.76</v>
      </c>
      <c r="W3487" s="13" t="str">
        <v>In Stock</v>
      </c>
      <c r="X3487" s="13" t="str">
        <v>No</v>
      </c>
      <c r="Y3487" s="13">
        <v>0</v>
      </c>
    </row>
    <row r="3488" spans="1:25" x14ac:dyDescent="0.3">
      <c r="A3488" s="31" t="s">
        <v>6835</v>
      </c>
      <c r="B3488" s="31" t="s">
        <v>6836</v>
      </c>
      <c r="C3488" s="31" t="s">
        <v>14</v>
      </c>
      <c r="D3488" s="31" t="s">
        <v>53</v>
      </c>
      <c r="E3488" s="31">
        <v>78</v>
      </c>
      <c r="F3488" s="31">
        <v>90</v>
      </c>
      <c r="G3488" s="31">
        <v>1553.12</v>
      </c>
      <c r="H3488" s="31">
        <v>121143.36</v>
      </c>
      <c r="I3488" s="32">
        <v>45796</v>
      </c>
      <c r="J3488" s="32">
        <v>45886</v>
      </c>
      <c r="K3488" s="31" t="s">
        <v>29</v>
      </c>
      <c r="L3488" s="33" t="s">
        <v>30</v>
      </c>
      <c r="M3488" s="13" t="str">
        <f>PROPER(TRIM(SUBSTITUTE(B3488,"###"," ")))</f>
        <v>Reveal Lite</v>
      </c>
      <c r="N3488" s="13" t="str">
        <f>PROPER(TRIM(SUBSTITUTE(C3488,"###"," ")))</f>
        <v>Clothing</v>
      </c>
      <c r="O3488" s="13" t="str">
        <f>PROPER(TRIM(SUBSTITUTE(D3488,"###"," ")))</f>
        <v>Abc Pvt Ltd</v>
      </c>
      <c r="P3488" s="13" t="str">
        <f t="shared" si="378"/>
        <v>Reveal Lite</v>
      </c>
      <c r="Q3488" s="34" t="str">
        <f t="shared" si="379"/>
        <v>Clothing</v>
      </c>
      <c r="R3488" s="13" t="str">
        <f t="shared" si="380"/>
        <v>Abc Pvt Ltd</v>
      </c>
      <c r="S3488" s="35">
        <f t="shared" si="381"/>
        <v>78</v>
      </c>
      <c r="T3488" s="35">
        <f t="shared" si="382"/>
        <v>90</v>
      </c>
      <c r="U3488" s="14">
        <f t="shared" si="383"/>
        <v>1553.12</v>
      </c>
      <c r="V3488" s="14">
        <f t="shared" si="384"/>
        <v>121143.35999999999</v>
      </c>
      <c r="W3488" s="13" t="str">
        <v>Low Stock</v>
      </c>
      <c r="X3488" s="13" t="str">
        <v>Yes</v>
      </c>
      <c r="Y3488" s="13">
        <v>1</v>
      </c>
    </row>
    <row r="3489" spans="1:25" x14ac:dyDescent="0.3">
      <c r="A3489" s="31" t="s">
        <v>6837</v>
      </c>
      <c r="B3489" s="31" t="s">
        <v>6477</v>
      </c>
      <c r="C3489" s="31" t="s">
        <v>40</v>
      </c>
      <c r="D3489" s="31" t="s">
        <v>53</v>
      </c>
      <c r="E3489" s="31">
        <v>126</v>
      </c>
      <c r="F3489" s="31">
        <v>51</v>
      </c>
      <c r="G3489" s="31">
        <v>13704.43</v>
      </c>
      <c r="H3489" s="31">
        <v>1726758.18</v>
      </c>
      <c r="I3489" s="32">
        <v>45725</v>
      </c>
      <c r="J3489" s="32">
        <v>45869</v>
      </c>
      <c r="K3489" s="31" t="s">
        <v>16</v>
      </c>
      <c r="L3489" s="33" t="s">
        <v>30</v>
      </c>
      <c r="M3489" s="13" t="str">
        <f>PROPER(TRIM(SUBSTITUTE(B3489,"###"," ")))</f>
        <v>Election Lite</v>
      </c>
      <c r="N3489" s="13" t="str">
        <f>PROPER(TRIM(SUBSTITUTE(C3489,"###"," ")))</f>
        <v>Electronics</v>
      </c>
      <c r="O3489" s="13" t="str">
        <f>PROPER(TRIM(SUBSTITUTE(D3489,"###"," ")))</f>
        <v>Abc Pvt Ltd</v>
      </c>
      <c r="P3489" s="13" t="str">
        <f t="shared" si="378"/>
        <v>Election Lite</v>
      </c>
      <c r="Q3489" s="34" t="str">
        <f t="shared" si="379"/>
        <v>Electronics</v>
      </c>
      <c r="R3489" s="13" t="str">
        <f t="shared" si="380"/>
        <v>Abc Pvt Ltd</v>
      </c>
      <c r="S3489" s="35">
        <f t="shared" si="381"/>
        <v>126</v>
      </c>
      <c r="T3489" s="35">
        <f t="shared" si="382"/>
        <v>51</v>
      </c>
      <c r="U3489" s="14">
        <f t="shared" si="383"/>
        <v>13704.43</v>
      </c>
      <c r="V3489" s="14">
        <f t="shared" si="384"/>
        <v>1726758.18</v>
      </c>
      <c r="W3489" s="13" t="str">
        <v>In Stock</v>
      </c>
      <c r="X3489" s="13" t="str">
        <v>No</v>
      </c>
      <c r="Y3489" s="13">
        <v>0</v>
      </c>
    </row>
    <row r="3490" spans="1:25" x14ac:dyDescent="0.3">
      <c r="A3490" s="31" t="s">
        <v>6839</v>
      </c>
      <c r="B3490" s="31" t="s">
        <v>6756</v>
      </c>
      <c r="C3490" s="31" t="s">
        <v>40</v>
      </c>
      <c r="D3490" s="31" t="s">
        <v>24</v>
      </c>
      <c r="E3490" s="31">
        <v>157</v>
      </c>
      <c r="F3490" s="31">
        <v>35</v>
      </c>
      <c r="G3490" s="31">
        <v>6657.22</v>
      </c>
      <c r="H3490" s="31">
        <v>1045183.54</v>
      </c>
      <c r="I3490" s="32">
        <v>45715</v>
      </c>
      <c r="J3490" s="32">
        <v>45936</v>
      </c>
      <c r="K3490" s="13"/>
      <c r="L3490" s="33" t="s">
        <v>17</v>
      </c>
      <c r="M3490" s="13" t="str">
        <f>PROPER(TRIM(SUBSTITUTE(B3490,"###"," ")))</f>
        <v>Measure Plus</v>
      </c>
      <c r="N3490" s="13" t="str">
        <f>PROPER(TRIM(SUBSTITUTE(C3490,"###"," ")))</f>
        <v>Electronics</v>
      </c>
      <c r="O3490" s="13" t="str">
        <f>PROPER(TRIM(SUBSTITUTE(D3490,"###"," ")))</f>
        <v>Omni Suppliers</v>
      </c>
      <c r="P3490" s="13" t="str">
        <f t="shared" si="378"/>
        <v>Measure Plus</v>
      </c>
      <c r="Q3490" s="34" t="str">
        <f t="shared" si="379"/>
        <v>Electronics</v>
      </c>
      <c r="R3490" s="13" t="str">
        <f t="shared" si="380"/>
        <v>Omni Suppliers</v>
      </c>
      <c r="S3490" s="35">
        <f t="shared" si="381"/>
        <v>157</v>
      </c>
      <c r="T3490" s="35">
        <f t="shared" si="382"/>
        <v>35</v>
      </c>
      <c r="U3490" s="14">
        <f t="shared" si="383"/>
        <v>6657.22</v>
      </c>
      <c r="V3490" s="14">
        <f t="shared" si="384"/>
        <v>1045183.54</v>
      </c>
      <c r="W3490" s="13" t="str">
        <v>In Stock</v>
      </c>
      <c r="X3490" s="13" t="str">
        <v>No</v>
      </c>
      <c r="Y3490" s="13">
        <v>0</v>
      </c>
    </row>
    <row r="3491" spans="1:25" x14ac:dyDescent="0.3">
      <c r="A3491" s="31" t="s">
        <v>6841</v>
      </c>
      <c r="B3491" s="31" t="s">
        <v>857</v>
      </c>
      <c r="C3491" s="31" t="s">
        <v>44</v>
      </c>
      <c r="D3491" s="31" t="s">
        <v>53</v>
      </c>
      <c r="E3491" s="31">
        <v>99</v>
      </c>
      <c r="F3491" s="31">
        <v>20</v>
      </c>
      <c r="G3491" s="31">
        <v>4141.62</v>
      </c>
      <c r="H3491" s="31">
        <v>410020.38</v>
      </c>
      <c r="I3491" s="32">
        <v>45728</v>
      </c>
      <c r="J3491" s="32">
        <v>45929</v>
      </c>
      <c r="K3491" s="31" t="s">
        <v>46</v>
      </c>
      <c r="L3491" s="33" t="s">
        <v>17</v>
      </c>
      <c r="M3491" s="13" t="str">
        <f>PROPER(TRIM(SUBSTITUTE(B3491,"###"," ")))</f>
        <v>Word Lite</v>
      </c>
      <c r="N3491" s="13" t="str">
        <f>PROPER(TRIM(SUBSTITUTE(C3491,"###"," ")))</f>
        <v>Groceries</v>
      </c>
      <c r="O3491" s="13" t="str">
        <f>PROPER(TRIM(SUBSTITUTE(D3491,"###"," ")))</f>
        <v>Abc Pvt Ltd</v>
      </c>
      <c r="P3491" s="13" t="str">
        <f t="shared" si="378"/>
        <v>Word Lite</v>
      </c>
      <c r="Q3491" s="34" t="str">
        <f t="shared" si="379"/>
        <v>Groceries</v>
      </c>
      <c r="R3491" s="13" t="str">
        <f t="shared" si="380"/>
        <v>Abc Pvt Ltd</v>
      </c>
      <c r="S3491" s="35">
        <f t="shared" si="381"/>
        <v>99</v>
      </c>
      <c r="T3491" s="35">
        <f t="shared" si="382"/>
        <v>20</v>
      </c>
      <c r="U3491" s="14">
        <f t="shared" si="383"/>
        <v>4141.62</v>
      </c>
      <c r="V3491" s="14">
        <f t="shared" si="384"/>
        <v>410020.38</v>
      </c>
      <c r="W3491" s="13" t="str">
        <v>In Stock</v>
      </c>
      <c r="X3491" s="13" t="str">
        <v>No</v>
      </c>
      <c r="Y3491" s="13">
        <v>0</v>
      </c>
    </row>
    <row r="3492" spans="1:25" x14ac:dyDescent="0.3">
      <c r="A3492" s="31" t="s">
        <v>6842</v>
      </c>
      <c r="B3492" s="31" t="s">
        <v>3517</v>
      </c>
      <c r="C3492" s="31" t="s">
        <v>44</v>
      </c>
      <c r="D3492" s="31" t="s">
        <v>53</v>
      </c>
      <c r="E3492" s="31">
        <v>33</v>
      </c>
      <c r="F3492" s="31">
        <v>67</v>
      </c>
      <c r="G3492" s="31">
        <v>10926.21</v>
      </c>
      <c r="H3492" s="31">
        <v>360564.93</v>
      </c>
      <c r="I3492" s="32">
        <v>45822</v>
      </c>
      <c r="J3492" s="32">
        <v>45924</v>
      </c>
      <c r="K3492" s="31" t="s">
        <v>54</v>
      </c>
      <c r="L3492" s="33" t="s">
        <v>33</v>
      </c>
      <c r="M3492" s="13" t="str">
        <f>PROPER(TRIM(SUBSTITUTE(B3492,"###"," ")))</f>
        <v>Begin X</v>
      </c>
      <c r="N3492" s="13" t="str">
        <f>PROPER(TRIM(SUBSTITUTE(C3492,"###"," ")))</f>
        <v>Groceries</v>
      </c>
      <c r="O3492" s="13" t="str">
        <f>PROPER(TRIM(SUBSTITUTE(D3492,"###"," ")))</f>
        <v>Abc Pvt Ltd</v>
      </c>
      <c r="P3492" s="13" t="str">
        <f t="shared" si="378"/>
        <v>Begin X</v>
      </c>
      <c r="Q3492" s="34" t="str">
        <f t="shared" si="379"/>
        <v>Groceries</v>
      </c>
      <c r="R3492" s="13" t="str">
        <f t="shared" si="380"/>
        <v>Abc Pvt Ltd</v>
      </c>
      <c r="S3492" s="35">
        <f t="shared" si="381"/>
        <v>33</v>
      </c>
      <c r="T3492" s="35">
        <f t="shared" si="382"/>
        <v>67</v>
      </c>
      <c r="U3492" s="14">
        <f t="shared" si="383"/>
        <v>10926.21</v>
      </c>
      <c r="V3492" s="14">
        <f t="shared" si="384"/>
        <v>360564.93</v>
      </c>
      <c r="W3492" s="13" t="str">
        <v>Low Stock</v>
      </c>
      <c r="X3492" s="13" t="str">
        <v>Yes</v>
      </c>
      <c r="Y3492" s="13">
        <v>1</v>
      </c>
    </row>
    <row r="3493" spans="1:25" x14ac:dyDescent="0.3">
      <c r="A3493" s="31" t="s">
        <v>6843</v>
      </c>
      <c r="B3493" s="31" t="s">
        <v>6844</v>
      </c>
      <c r="C3493" s="31" t="s">
        <v>40</v>
      </c>
      <c r="D3493" s="31" t="s">
        <v>41</v>
      </c>
      <c r="E3493" s="31">
        <v>157</v>
      </c>
      <c r="F3493" s="31">
        <v>98</v>
      </c>
      <c r="G3493" s="31">
        <v>5853.59</v>
      </c>
      <c r="H3493" s="31">
        <v>919013.63</v>
      </c>
      <c r="I3493" s="32">
        <v>45830</v>
      </c>
      <c r="J3493" s="32">
        <v>45874</v>
      </c>
      <c r="K3493" s="13"/>
      <c r="L3493" s="33" t="s">
        <v>21</v>
      </c>
      <c r="M3493" s="13" t="str">
        <f>PROPER(TRIM(SUBSTITUTE(B3493,"###"," ")))</f>
        <v>Their X</v>
      </c>
      <c r="N3493" s="13" t="str">
        <f>PROPER(TRIM(SUBSTITUTE(C3493,"###"," ")))</f>
        <v>Electronics</v>
      </c>
      <c r="O3493" s="13" t="str">
        <f>PROPER(TRIM(SUBSTITUTE(D3493,"###"," ")))</f>
        <v>Quickstock</v>
      </c>
      <c r="P3493" s="13" t="str">
        <f t="shared" si="378"/>
        <v>Their X</v>
      </c>
      <c r="Q3493" s="34" t="str">
        <f t="shared" si="379"/>
        <v>Electronics</v>
      </c>
      <c r="R3493" s="13" t="str">
        <f t="shared" si="380"/>
        <v>Quickstock</v>
      </c>
      <c r="S3493" s="35">
        <f t="shared" si="381"/>
        <v>157</v>
      </c>
      <c r="T3493" s="35">
        <f t="shared" si="382"/>
        <v>98</v>
      </c>
      <c r="U3493" s="14">
        <f t="shared" si="383"/>
        <v>5853.59</v>
      </c>
      <c r="V3493" s="14">
        <f t="shared" si="384"/>
        <v>919013.63</v>
      </c>
      <c r="W3493" s="13" t="str">
        <v>In Stock</v>
      </c>
      <c r="X3493" s="13" t="str">
        <v>No</v>
      </c>
      <c r="Y3493" s="13">
        <v>0</v>
      </c>
    </row>
    <row r="3494" spans="1:25" x14ac:dyDescent="0.3">
      <c r="A3494" s="31" t="s">
        <v>6845</v>
      </c>
      <c r="B3494" s="31" t="s">
        <v>3592</v>
      </c>
      <c r="C3494" s="31" t="s">
        <v>28</v>
      </c>
      <c r="D3494" s="31" t="s">
        <v>45</v>
      </c>
      <c r="E3494" s="31">
        <v>28</v>
      </c>
      <c r="F3494" s="31">
        <v>42</v>
      </c>
      <c r="G3494" s="31">
        <v>7872.95</v>
      </c>
      <c r="H3494" s="31">
        <v>220442.6</v>
      </c>
      <c r="I3494" s="32">
        <v>45777</v>
      </c>
      <c r="J3494" s="32">
        <v>45906</v>
      </c>
      <c r="K3494" s="31" t="s">
        <v>46</v>
      </c>
      <c r="L3494" s="33" t="s">
        <v>30</v>
      </c>
      <c r="M3494" s="13" t="str">
        <f>PROPER(TRIM(SUBSTITUTE(B3494,"###"," ")))</f>
        <v>Phone X</v>
      </c>
      <c r="N3494" s="13" t="str">
        <f>PROPER(TRIM(SUBSTITUTE(C3494,"###"," ")))</f>
        <v>Furniture</v>
      </c>
      <c r="O3494" s="13" t="str">
        <f>PROPER(TRIM(SUBSTITUTE(D3494,"###"," ")))</f>
        <v>Retailmart Inc</v>
      </c>
      <c r="P3494" s="13" t="str">
        <f t="shared" si="378"/>
        <v>Phone X</v>
      </c>
      <c r="Q3494" s="34" t="str">
        <f t="shared" si="379"/>
        <v>Furniture</v>
      </c>
      <c r="R3494" s="13" t="str">
        <f t="shared" si="380"/>
        <v>Retailmart Inc</v>
      </c>
      <c r="S3494" s="35">
        <f t="shared" si="381"/>
        <v>28</v>
      </c>
      <c r="T3494" s="35">
        <f t="shared" si="382"/>
        <v>42</v>
      </c>
      <c r="U3494" s="14">
        <f t="shared" si="383"/>
        <v>7872.95</v>
      </c>
      <c r="V3494" s="14">
        <f t="shared" si="384"/>
        <v>220442.6</v>
      </c>
      <c r="W3494" s="13" t="str">
        <v>Low Stock</v>
      </c>
      <c r="X3494" s="13" t="str">
        <v>Yes</v>
      </c>
      <c r="Y3494" s="13">
        <v>1</v>
      </c>
    </row>
    <row r="3495" spans="1:25" x14ac:dyDescent="0.3">
      <c r="A3495" s="31" t="s">
        <v>6846</v>
      </c>
      <c r="B3495" s="31" t="s">
        <v>5098</v>
      </c>
      <c r="C3495" s="31" t="s">
        <v>28</v>
      </c>
      <c r="D3495" s="31" t="s">
        <v>53</v>
      </c>
      <c r="E3495" s="31">
        <v>52</v>
      </c>
      <c r="F3495" s="31">
        <v>36</v>
      </c>
      <c r="G3495" s="31">
        <v>7307.53</v>
      </c>
      <c r="H3495" s="31">
        <v>379991.56</v>
      </c>
      <c r="I3495" s="32">
        <v>45819</v>
      </c>
      <c r="J3495" s="32">
        <v>45867</v>
      </c>
      <c r="K3495" s="31" t="s">
        <v>16</v>
      </c>
      <c r="L3495" s="33" t="s">
        <v>21</v>
      </c>
      <c r="M3495" s="13" t="str">
        <f>PROPER(TRIM(SUBSTITUTE(B3495,"###"," ")))</f>
        <v>Mind X</v>
      </c>
      <c r="N3495" s="13" t="str">
        <f>PROPER(TRIM(SUBSTITUTE(C3495,"###"," ")))</f>
        <v>Furniture</v>
      </c>
      <c r="O3495" s="13" t="str">
        <f>PROPER(TRIM(SUBSTITUTE(D3495,"###"," ")))</f>
        <v>Abc Pvt Ltd</v>
      </c>
      <c r="P3495" s="13" t="str">
        <f t="shared" si="378"/>
        <v>Mind X</v>
      </c>
      <c r="Q3495" s="34" t="str">
        <f t="shared" si="379"/>
        <v>Furniture</v>
      </c>
      <c r="R3495" s="13" t="str">
        <f t="shared" si="380"/>
        <v>Abc Pvt Ltd</v>
      </c>
      <c r="S3495" s="35">
        <f t="shared" si="381"/>
        <v>52</v>
      </c>
      <c r="T3495" s="35">
        <f t="shared" si="382"/>
        <v>36</v>
      </c>
      <c r="U3495" s="14">
        <f t="shared" si="383"/>
        <v>7307.53</v>
      </c>
      <c r="V3495" s="14">
        <f t="shared" si="384"/>
        <v>379991.56</v>
      </c>
      <c r="W3495" s="13" t="str">
        <v>In Stock</v>
      </c>
      <c r="X3495" s="13" t="str">
        <v>No</v>
      </c>
      <c r="Y3495" s="13">
        <v>0</v>
      </c>
    </row>
    <row r="3496" spans="1:25" x14ac:dyDescent="0.3">
      <c r="A3496" s="31" t="s">
        <v>6847</v>
      </c>
      <c r="B3496" s="31" t="s">
        <v>4304</v>
      </c>
      <c r="C3496" s="31" t="s">
        <v>14</v>
      </c>
      <c r="D3496" s="31" t="s">
        <v>41</v>
      </c>
      <c r="E3496" s="31">
        <v>184</v>
      </c>
      <c r="F3496" s="31">
        <v>96</v>
      </c>
      <c r="G3496" s="31">
        <v>13492.59</v>
      </c>
      <c r="H3496" s="31">
        <v>2482636.56</v>
      </c>
      <c r="I3496" s="32">
        <v>45844</v>
      </c>
      <c r="J3496" s="32">
        <v>45929</v>
      </c>
      <c r="K3496" s="31" t="s">
        <v>46</v>
      </c>
      <c r="L3496" s="33" t="s">
        <v>30</v>
      </c>
      <c r="M3496" s="13" t="str">
        <f>PROPER(TRIM(SUBSTITUTE(B3496,"###"," ")))</f>
        <v>Agreement X</v>
      </c>
      <c r="N3496" s="13" t="str">
        <f>PROPER(TRIM(SUBSTITUTE(C3496,"###"," ")))</f>
        <v>Clothing</v>
      </c>
      <c r="O3496" s="13" t="str">
        <f>PROPER(TRIM(SUBSTITUTE(D3496,"###"," ")))</f>
        <v>Quickstock</v>
      </c>
      <c r="P3496" s="13" t="str">
        <f t="shared" si="378"/>
        <v>Agreement X</v>
      </c>
      <c r="Q3496" s="34" t="str">
        <f t="shared" si="379"/>
        <v>Clothing</v>
      </c>
      <c r="R3496" s="13" t="str">
        <f t="shared" si="380"/>
        <v>Quickstock</v>
      </c>
      <c r="S3496" s="35">
        <f t="shared" si="381"/>
        <v>184</v>
      </c>
      <c r="T3496" s="35">
        <f t="shared" si="382"/>
        <v>96</v>
      </c>
      <c r="U3496" s="14">
        <f t="shared" si="383"/>
        <v>13492.59</v>
      </c>
      <c r="V3496" s="14">
        <f t="shared" si="384"/>
        <v>2482636.56</v>
      </c>
      <c r="W3496" s="13" t="str">
        <v>In Stock</v>
      </c>
      <c r="X3496" s="13" t="str">
        <v>No</v>
      </c>
      <c r="Y3496" s="13">
        <v>0</v>
      </c>
    </row>
    <row r="3497" spans="1:25" x14ac:dyDescent="0.3">
      <c r="A3497" s="31" t="s">
        <v>6848</v>
      </c>
      <c r="B3497" s="31" t="s">
        <v>6849</v>
      </c>
      <c r="C3497" s="31" t="s">
        <v>28</v>
      </c>
      <c r="D3497" s="31" t="s">
        <v>53</v>
      </c>
      <c r="E3497" s="31">
        <v>36</v>
      </c>
      <c r="F3497" s="31">
        <v>26</v>
      </c>
      <c r="G3497" s="31">
        <v>10725.38</v>
      </c>
      <c r="H3497" s="31">
        <v>386113.68</v>
      </c>
      <c r="I3497" s="32">
        <v>45840</v>
      </c>
      <c r="J3497" s="32">
        <v>45880</v>
      </c>
      <c r="K3497" s="13"/>
      <c r="L3497" s="33" t="s">
        <v>33</v>
      </c>
      <c r="M3497" s="13" t="str">
        <f>PROPER(TRIM(SUBSTITUTE(B3497,"###"," ")))</f>
        <v>Off Max</v>
      </c>
      <c r="N3497" s="13" t="str">
        <f>PROPER(TRIM(SUBSTITUTE(C3497,"###"," ")))</f>
        <v>Furniture</v>
      </c>
      <c r="O3497" s="13" t="str">
        <f>PROPER(TRIM(SUBSTITUTE(D3497,"###"," ")))</f>
        <v>Abc Pvt Ltd</v>
      </c>
      <c r="P3497" s="13" t="str">
        <f t="shared" si="378"/>
        <v>Off Max</v>
      </c>
      <c r="Q3497" s="34" t="str">
        <f t="shared" si="379"/>
        <v>Furniture</v>
      </c>
      <c r="R3497" s="13" t="str">
        <f t="shared" si="380"/>
        <v>Abc Pvt Ltd</v>
      </c>
      <c r="S3497" s="35">
        <f t="shared" si="381"/>
        <v>36</v>
      </c>
      <c r="T3497" s="35">
        <f t="shared" si="382"/>
        <v>26</v>
      </c>
      <c r="U3497" s="14">
        <f t="shared" si="383"/>
        <v>10725.38</v>
      </c>
      <c r="V3497" s="14">
        <f t="shared" si="384"/>
        <v>386113.68</v>
      </c>
      <c r="W3497" s="13" t="str">
        <v>In Stock</v>
      </c>
      <c r="X3497" s="13" t="str">
        <v>No</v>
      </c>
      <c r="Y3497" s="13">
        <v>0</v>
      </c>
    </row>
    <row r="3498" spans="1:25" x14ac:dyDescent="0.3">
      <c r="A3498" s="31" t="s">
        <v>6850</v>
      </c>
      <c r="B3498" s="31" t="s">
        <v>1116</v>
      </c>
      <c r="C3498" s="31" t="s">
        <v>14</v>
      </c>
      <c r="D3498" s="31" t="s">
        <v>53</v>
      </c>
      <c r="E3498" s="31">
        <v>74</v>
      </c>
      <c r="F3498" s="31">
        <v>48</v>
      </c>
      <c r="G3498" s="31">
        <v>10075.51</v>
      </c>
      <c r="H3498" s="31">
        <v>745587.74</v>
      </c>
      <c r="I3498" s="32">
        <v>45816</v>
      </c>
      <c r="J3498" s="32">
        <v>45898</v>
      </c>
      <c r="K3498" s="31" t="s">
        <v>16</v>
      </c>
      <c r="L3498" s="33" t="s">
        <v>33</v>
      </c>
      <c r="M3498" s="13" t="str">
        <f>PROPER(TRIM(SUBSTITUTE(B3498,"###"," ")))</f>
        <v>Various Mini</v>
      </c>
      <c r="N3498" s="13" t="str">
        <f>PROPER(TRIM(SUBSTITUTE(C3498,"###"," ")))</f>
        <v>Clothing</v>
      </c>
      <c r="O3498" s="13" t="str">
        <f>PROPER(TRIM(SUBSTITUTE(D3498,"###"," ")))</f>
        <v>Abc Pvt Ltd</v>
      </c>
      <c r="P3498" s="13" t="str">
        <f t="shared" si="378"/>
        <v>Various Mini</v>
      </c>
      <c r="Q3498" s="34" t="str">
        <f t="shared" si="379"/>
        <v>Clothing</v>
      </c>
      <c r="R3498" s="13" t="str">
        <f t="shared" si="380"/>
        <v>Abc Pvt Ltd</v>
      </c>
      <c r="S3498" s="35">
        <f t="shared" si="381"/>
        <v>74</v>
      </c>
      <c r="T3498" s="35">
        <f t="shared" si="382"/>
        <v>48</v>
      </c>
      <c r="U3498" s="14">
        <f t="shared" si="383"/>
        <v>10075.51</v>
      </c>
      <c r="V3498" s="14">
        <f t="shared" si="384"/>
        <v>745587.74</v>
      </c>
      <c r="W3498" s="13" t="str">
        <v>In Stock</v>
      </c>
      <c r="X3498" s="13" t="str">
        <v>No</v>
      </c>
      <c r="Y3498" s="13">
        <v>0</v>
      </c>
    </row>
    <row r="3499" spans="1:25" x14ac:dyDescent="0.3">
      <c r="A3499" s="31" t="s">
        <v>6851</v>
      </c>
      <c r="B3499" s="31" t="s">
        <v>6852</v>
      </c>
      <c r="C3499" s="31" t="s">
        <v>44</v>
      </c>
      <c r="D3499" s="31" t="s">
        <v>24</v>
      </c>
      <c r="E3499" s="31">
        <v>77</v>
      </c>
      <c r="F3499" s="31">
        <v>85</v>
      </c>
      <c r="G3499" s="31">
        <v>18535.25</v>
      </c>
      <c r="H3499" s="31">
        <v>1427214.25</v>
      </c>
      <c r="I3499" s="32">
        <v>45751</v>
      </c>
      <c r="J3499" s="32">
        <v>45858</v>
      </c>
      <c r="K3499" s="31" t="s">
        <v>57</v>
      </c>
      <c r="L3499" s="33" t="s">
        <v>21</v>
      </c>
      <c r="M3499" s="13" t="str">
        <f>PROPER(TRIM(SUBSTITUTE(B3499,"###"," ")))</f>
        <v>Travel Lite</v>
      </c>
      <c r="N3499" s="13" t="str">
        <f>PROPER(TRIM(SUBSTITUTE(C3499,"###"," ")))</f>
        <v>Groceries</v>
      </c>
      <c r="O3499" s="13" t="str">
        <f>PROPER(TRIM(SUBSTITUTE(D3499,"###"," ")))</f>
        <v>Omni Suppliers</v>
      </c>
      <c r="P3499" s="13" t="str">
        <f t="shared" si="378"/>
        <v>Travel Lite</v>
      </c>
      <c r="Q3499" s="34" t="str">
        <f t="shared" si="379"/>
        <v>Groceries</v>
      </c>
      <c r="R3499" s="13" t="str">
        <f t="shared" si="380"/>
        <v>Omni Suppliers</v>
      </c>
      <c r="S3499" s="35">
        <f t="shared" si="381"/>
        <v>77</v>
      </c>
      <c r="T3499" s="35">
        <f t="shared" si="382"/>
        <v>85</v>
      </c>
      <c r="U3499" s="14">
        <f t="shared" si="383"/>
        <v>18535.25</v>
      </c>
      <c r="V3499" s="14">
        <f t="shared" si="384"/>
        <v>1427214.25</v>
      </c>
      <c r="W3499" s="13" t="str">
        <v>Low Stock</v>
      </c>
      <c r="X3499" s="13" t="str">
        <v>Yes</v>
      </c>
      <c r="Y3499" s="13">
        <v>1</v>
      </c>
    </row>
    <row r="3500" spans="1:25" x14ac:dyDescent="0.3">
      <c r="A3500" s="31" t="s">
        <v>6853</v>
      </c>
      <c r="B3500" s="31" t="s">
        <v>6854</v>
      </c>
      <c r="C3500" s="31" t="s">
        <v>20</v>
      </c>
      <c r="D3500" s="31" t="s">
        <v>15</v>
      </c>
      <c r="E3500" s="31">
        <v>53</v>
      </c>
      <c r="F3500" s="31">
        <v>40</v>
      </c>
      <c r="G3500" s="31">
        <v>13767.27</v>
      </c>
      <c r="H3500" s="31">
        <v>729665.31</v>
      </c>
      <c r="I3500" s="32">
        <v>45678</v>
      </c>
      <c r="J3500" s="32">
        <v>45922</v>
      </c>
      <c r="K3500" s="31" t="s">
        <v>29</v>
      </c>
      <c r="L3500" s="33" t="s">
        <v>21</v>
      </c>
      <c r="M3500" s="13" t="str">
        <f>PROPER(TRIM(SUBSTITUTE(B3500,"###"," ")))</f>
        <v>Against Max</v>
      </c>
      <c r="N3500" s="13" t="str">
        <f>PROPER(TRIM(SUBSTITUTE(C3500,"###"," ")))</f>
        <v>Toys</v>
      </c>
      <c r="O3500" s="13" t="str">
        <f>PROPER(TRIM(SUBSTITUTE(D3500,"###"," ")))</f>
        <v>Global Traders</v>
      </c>
      <c r="P3500" s="13" t="str">
        <f t="shared" si="378"/>
        <v>Against Max</v>
      </c>
      <c r="Q3500" s="34" t="str">
        <f t="shared" si="379"/>
        <v>Toys</v>
      </c>
      <c r="R3500" s="13" t="str">
        <f t="shared" si="380"/>
        <v>Global Traders</v>
      </c>
      <c r="S3500" s="35">
        <f t="shared" si="381"/>
        <v>53</v>
      </c>
      <c r="T3500" s="35">
        <f t="shared" si="382"/>
        <v>40</v>
      </c>
      <c r="U3500" s="14">
        <f t="shared" si="383"/>
        <v>13767.27</v>
      </c>
      <c r="V3500" s="14">
        <f t="shared" si="384"/>
        <v>729665.31</v>
      </c>
      <c r="W3500" s="13" t="str">
        <v>In Stock</v>
      </c>
      <c r="X3500" s="13" t="str">
        <v>No</v>
      </c>
      <c r="Y3500" s="13">
        <v>0</v>
      </c>
    </row>
    <row r="3501" spans="1:25" x14ac:dyDescent="0.3">
      <c r="A3501" s="31" t="s">
        <v>6855</v>
      </c>
      <c r="B3501" s="31" t="s">
        <v>6856</v>
      </c>
      <c r="C3501" s="31" t="s">
        <v>44</v>
      </c>
      <c r="D3501" s="31" t="s">
        <v>41</v>
      </c>
      <c r="E3501" s="13"/>
      <c r="F3501" s="31">
        <v>23</v>
      </c>
      <c r="G3501" s="31">
        <v>9733.19</v>
      </c>
      <c r="H3501" s="13"/>
      <c r="I3501" s="32">
        <v>45789</v>
      </c>
      <c r="J3501" s="32">
        <v>45879</v>
      </c>
      <c r="K3501" s="31" t="s">
        <v>46</v>
      </c>
      <c r="L3501" s="33" t="s">
        <v>21</v>
      </c>
      <c r="M3501" s="13" t="str">
        <f>PROPER(TRIM(SUBSTITUTE(B3501,"###"," ")))</f>
        <v>Situation Mini</v>
      </c>
      <c r="N3501" s="13" t="str">
        <f>PROPER(TRIM(SUBSTITUTE(C3501,"###"," ")))</f>
        <v>Groceries</v>
      </c>
      <c r="O3501" s="13" t="str">
        <f>PROPER(TRIM(SUBSTITUTE(D3501,"###"," ")))</f>
        <v>Quickstock</v>
      </c>
      <c r="P3501" s="13" t="str">
        <f t="shared" si="378"/>
        <v>Situation Mini</v>
      </c>
      <c r="Q3501" s="34" t="str">
        <f t="shared" si="379"/>
        <v>Groceries</v>
      </c>
      <c r="R3501" s="13" t="str">
        <f t="shared" si="380"/>
        <v>Quickstock</v>
      </c>
      <c r="S3501" s="35">
        <f t="shared" si="381"/>
        <v>0</v>
      </c>
      <c r="T3501" s="35">
        <f t="shared" si="382"/>
        <v>23</v>
      </c>
      <c r="U3501" s="14">
        <f t="shared" si="383"/>
        <v>9733.19</v>
      </c>
      <c r="V3501" s="14">
        <f t="shared" si="384"/>
        <v>0</v>
      </c>
      <c r="W3501" s="13" t="str">
        <v>Out of Stock</v>
      </c>
      <c r="X3501" s="13" t="str">
        <v>Yes</v>
      </c>
      <c r="Y3501" s="13">
        <v>1</v>
      </c>
    </row>
    <row r="3502" spans="1:25" x14ac:dyDescent="0.3">
      <c r="A3502" s="31" t="s">
        <v>6858</v>
      </c>
      <c r="B3502" s="31" t="s">
        <v>6859</v>
      </c>
      <c r="C3502" s="31" t="s">
        <v>44</v>
      </c>
      <c r="D3502" s="31" t="s">
        <v>45</v>
      </c>
      <c r="E3502" s="31">
        <v>125</v>
      </c>
      <c r="F3502" s="31">
        <v>88</v>
      </c>
      <c r="G3502" s="31">
        <v>9069.27</v>
      </c>
      <c r="H3502" s="31">
        <v>1133658.75</v>
      </c>
      <c r="I3502" s="32">
        <v>45670</v>
      </c>
      <c r="J3502" s="32">
        <v>45864</v>
      </c>
      <c r="K3502" s="31" t="s">
        <v>29</v>
      </c>
      <c r="L3502" s="33" t="s">
        <v>17</v>
      </c>
      <c r="M3502" s="13" t="str">
        <f>PROPER(TRIM(SUBSTITUTE(B3502,"###"," ")))</f>
        <v>Price X</v>
      </c>
      <c r="N3502" s="13" t="str">
        <f>PROPER(TRIM(SUBSTITUTE(C3502,"###"," ")))</f>
        <v>Groceries</v>
      </c>
      <c r="O3502" s="13" t="str">
        <f>PROPER(TRIM(SUBSTITUTE(D3502,"###"," ")))</f>
        <v>Retailmart Inc</v>
      </c>
      <c r="P3502" s="13" t="str">
        <f t="shared" si="378"/>
        <v>Price X</v>
      </c>
      <c r="Q3502" s="34" t="str">
        <f t="shared" si="379"/>
        <v>Groceries</v>
      </c>
      <c r="R3502" s="13" t="str">
        <f t="shared" si="380"/>
        <v>Retailmart Inc</v>
      </c>
      <c r="S3502" s="35">
        <f t="shared" si="381"/>
        <v>125</v>
      </c>
      <c r="T3502" s="35">
        <f t="shared" si="382"/>
        <v>88</v>
      </c>
      <c r="U3502" s="14">
        <f t="shared" si="383"/>
        <v>9069.27</v>
      </c>
      <c r="V3502" s="14">
        <f t="shared" si="384"/>
        <v>1133658.75</v>
      </c>
      <c r="W3502" s="13" t="str">
        <v>In Stock</v>
      </c>
      <c r="X3502" s="13" t="str">
        <v>No</v>
      </c>
      <c r="Y3502" s="13">
        <v>0</v>
      </c>
    </row>
    <row r="3503" spans="1:25" x14ac:dyDescent="0.3">
      <c r="A3503" s="31" t="s">
        <v>6860</v>
      </c>
      <c r="B3503" s="31" t="s">
        <v>1219</v>
      </c>
      <c r="C3503" s="31" t="s">
        <v>28</v>
      </c>
      <c r="D3503" s="31" t="s">
        <v>53</v>
      </c>
      <c r="E3503" s="31">
        <v>93</v>
      </c>
      <c r="F3503" s="31">
        <v>87</v>
      </c>
      <c r="G3503" s="31">
        <v>15689.05</v>
      </c>
      <c r="H3503" s="31">
        <v>1459081.65</v>
      </c>
      <c r="I3503" s="32">
        <v>45820</v>
      </c>
      <c r="J3503" s="32">
        <v>45934</v>
      </c>
      <c r="K3503" s="31" t="s">
        <v>25</v>
      </c>
      <c r="L3503" s="33" t="s">
        <v>21</v>
      </c>
      <c r="M3503" s="13" t="str">
        <f>PROPER(TRIM(SUBSTITUTE(B3503,"###"," ")))</f>
        <v>Outside Plus</v>
      </c>
      <c r="N3503" s="13" t="str">
        <f>PROPER(TRIM(SUBSTITUTE(C3503,"###"," ")))</f>
        <v>Furniture</v>
      </c>
      <c r="O3503" s="13" t="str">
        <f>PROPER(TRIM(SUBSTITUTE(D3503,"###"," ")))</f>
        <v>Abc Pvt Ltd</v>
      </c>
      <c r="P3503" s="13" t="str">
        <f t="shared" si="378"/>
        <v>Outside Plus</v>
      </c>
      <c r="Q3503" s="34" t="str">
        <f t="shared" si="379"/>
        <v>Furniture</v>
      </c>
      <c r="R3503" s="13" t="str">
        <f t="shared" si="380"/>
        <v>Abc Pvt Ltd</v>
      </c>
      <c r="S3503" s="35">
        <f t="shared" si="381"/>
        <v>93</v>
      </c>
      <c r="T3503" s="35">
        <f t="shared" si="382"/>
        <v>87</v>
      </c>
      <c r="U3503" s="14">
        <f t="shared" si="383"/>
        <v>15689.05</v>
      </c>
      <c r="V3503" s="14">
        <f t="shared" si="384"/>
        <v>1459081.65</v>
      </c>
      <c r="W3503" s="13" t="str">
        <v>In Stock</v>
      </c>
      <c r="X3503" s="13" t="str">
        <v>No</v>
      </c>
      <c r="Y3503" s="13">
        <v>0</v>
      </c>
    </row>
    <row r="3504" spans="1:25" x14ac:dyDescent="0.3">
      <c r="A3504" s="31" t="s">
        <v>6861</v>
      </c>
      <c r="B3504" s="31" t="s">
        <v>3663</v>
      </c>
      <c r="C3504" s="31" t="s">
        <v>14</v>
      </c>
      <c r="D3504" s="31" t="s">
        <v>41</v>
      </c>
      <c r="E3504" s="31">
        <v>84</v>
      </c>
      <c r="F3504" s="31">
        <v>25</v>
      </c>
      <c r="G3504" s="31">
        <v>14327</v>
      </c>
      <c r="H3504" s="31">
        <v>1203468</v>
      </c>
      <c r="I3504" s="32">
        <v>45709</v>
      </c>
      <c r="J3504" s="32">
        <v>45903</v>
      </c>
      <c r="K3504" s="13"/>
      <c r="L3504" s="33" t="s">
        <v>33</v>
      </c>
      <c r="M3504" s="13" t="str">
        <f>PROPER(TRIM(SUBSTITUTE(B3504,"###"," ")))</f>
        <v>Trial Pro</v>
      </c>
      <c r="N3504" s="13" t="str">
        <f>PROPER(TRIM(SUBSTITUTE(C3504,"###"," ")))</f>
        <v>Clothing</v>
      </c>
      <c r="O3504" s="13" t="str">
        <f>PROPER(TRIM(SUBSTITUTE(D3504,"###"," ")))</f>
        <v>Quickstock</v>
      </c>
      <c r="P3504" s="13" t="str">
        <f t="shared" si="378"/>
        <v>Trial Pro</v>
      </c>
      <c r="Q3504" s="34" t="str">
        <f t="shared" si="379"/>
        <v>Clothing</v>
      </c>
      <c r="R3504" s="13" t="str">
        <f t="shared" si="380"/>
        <v>Quickstock</v>
      </c>
      <c r="S3504" s="35">
        <f t="shared" si="381"/>
        <v>84</v>
      </c>
      <c r="T3504" s="35">
        <f t="shared" si="382"/>
        <v>25</v>
      </c>
      <c r="U3504" s="14">
        <f t="shared" si="383"/>
        <v>14327</v>
      </c>
      <c r="V3504" s="14">
        <f t="shared" si="384"/>
        <v>1203468</v>
      </c>
      <c r="W3504" s="13" t="str">
        <v>In Stock</v>
      </c>
      <c r="X3504" s="13" t="str">
        <v>No</v>
      </c>
      <c r="Y3504" s="13">
        <v>0</v>
      </c>
    </row>
    <row r="3505" spans="1:25" x14ac:dyDescent="0.3">
      <c r="A3505" s="31" t="s">
        <v>6863</v>
      </c>
      <c r="B3505" s="31" t="s">
        <v>1778</v>
      </c>
      <c r="C3505" s="31" t="s">
        <v>44</v>
      </c>
      <c r="D3505" s="31" t="s">
        <v>24</v>
      </c>
      <c r="E3505" s="31">
        <v>66</v>
      </c>
      <c r="F3505" s="31">
        <v>52</v>
      </c>
      <c r="G3505" s="31">
        <v>8255.89</v>
      </c>
      <c r="H3505" s="31">
        <v>544888.74</v>
      </c>
      <c r="I3505" s="32">
        <v>45754</v>
      </c>
      <c r="J3505" s="32">
        <v>45902</v>
      </c>
      <c r="K3505" s="31" t="s">
        <v>57</v>
      </c>
      <c r="L3505" s="33" t="s">
        <v>21</v>
      </c>
      <c r="M3505" s="13" t="str">
        <f>PROPER(TRIM(SUBSTITUTE(B3505,"###"," ")))</f>
        <v>Police Lite</v>
      </c>
      <c r="N3505" s="13" t="str">
        <f>PROPER(TRIM(SUBSTITUTE(C3505,"###"," ")))</f>
        <v>Groceries</v>
      </c>
      <c r="O3505" s="13" t="str">
        <f>PROPER(TRIM(SUBSTITUTE(D3505,"###"," ")))</f>
        <v>Omni Suppliers</v>
      </c>
      <c r="P3505" s="13" t="str">
        <f t="shared" si="378"/>
        <v>Police Lite</v>
      </c>
      <c r="Q3505" s="34" t="str">
        <f t="shared" si="379"/>
        <v>Groceries</v>
      </c>
      <c r="R3505" s="13" t="str">
        <f t="shared" si="380"/>
        <v>Omni Suppliers</v>
      </c>
      <c r="S3505" s="35">
        <f t="shared" si="381"/>
        <v>66</v>
      </c>
      <c r="T3505" s="35">
        <f t="shared" si="382"/>
        <v>52</v>
      </c>
      <c r="U3505" s="14">
        <f t="shared" si="383"/>
        <v>8255.89</v>
      </c>
      <c r="V3505" s="14">
        <f t="shared" si="384"/>
        <v>544888.74</v>
      </c>
      <c r="W3505" s="13" t="str">
        <v>In Stock</v>
      </c>
      <c r="X3505" s="13" t="str">
        <v>No</v>
      </c>
      <c r="Y3505" s="13">
        <v>0</v>
      </c>
    </row>
    <row r="3506" spans="1:25" x14ac:dyDescent="0.3">
      <c r="A3506" s="31" t="s">
        <v>6866</v>
      </c>
      <c r="B3506" s="31" t="s">
        <v>6867</v>
      </c>
      <c r="C3506" s="31" t="s">
        <v>20</v>
      </c>
      <c r="D3506" s="31" t="s">
        <v>24</v>
      </c>
      <c r="E3506" s="31">
        <v>12</v>
      </c>
      <c r="F3506" s="31">
        <v>57</v>
      </c>
      <c r="G3506" s="31">
        <v>2955.76</v>
      </c>
      <c r="H3506" s="31">
        <v>35469.120000000003</v>
      </c>
      <c r="I3506" s="32">
        <v>45803</v>
      </c>
      <c r="J3506" s="32">
        <v>45935</v>
      </c>
      <c r="K3506" s="31" t="s">
        <v>46</v>
      </c>
      <c r="L3506" s="33" t="s">
        <v>17</v>
      </c>
      <c r="M3506" s="13" t="str">
        <f>PROPER(TRIM(SUBSTITUTE(B3506,"###"," ")))</f>
        <v>Born Lite</v>
      </c>
      <c r="N3506" s="13" t="str">
        <f>PROPER(TRIM(SUBSTITUTE(C3506,"###"," ")))</f>
        <v>Toys</v>
      </c>
      <c r="O3506" s="13" t="str">
        <f>PROPER(TRIM(SUBSTITUTE(D3506,"###"," ")))</f>
        <v>Omni Suppliers</v>
      </c>
      <c r="P3506" s="13" t="str">
        <f t="shared" si="378"/>
        <v>Born Lite</v>
      </c>
      <c r="Q3506" s="34" t="str">
        <f t="shared" si="379"/>
        <v>Toys</v>
      </c>
      <c r="R3506" s="13" t="str">
        <f t="shared" si="380"/>
        <v>Omni Suppliers</v>
      </c>
      <c r="S3506" s="35">
        <f t="shared" si="381"/>
        <v>12</v>
      </c>
      <c r="T3506" s="35">
        <f t="shared" si="382"/>
        <v>57</v>
      </c>
      <c r="U3506" s="14">
        <f t="shared" si="383"/>
        <v>2955.76</v>
      </c>
      <c r="V3506" s="14">
        <f t="shared" si="384"/>
        <v>35469.120000000003</v>
      </c>
      <c r="W3506" s="13" t="str">
        <v>Low Stock</v>
      </c>
      <c r="X3506" s="13" t="str">
        <v>Yes</v>
      </c>
      <c r="Y3506" s="13">
        <v>1</v>
      </c>
    </row>
    <row r="3507" spans="1:25" x14ac:dyDescent="0.3">
      <c r="A3507" s="31" t="s">
        <v>6868</v>
      </c>
      <c r="B3507" s="31" t="s">
        <v>144</v>
      </c>
      <c r="C3507" s="31" t="s">
        <v>20</v>
      </c>
      <c r="D3507" s="31" t="s">
        <v>24</v>
      </c>
      <c r="E3507" s="31">
        <v>150</v>
      </c>
      <c r="F3507" s="31">
        <v>40</v>
      </c>
      <c r="G3507" s="31">
        <v>10691.48</v>
      </c>
      <c r="H3507" s="31">
        <v>1603722</v>
      </c>
      <c r="I3507" s="32">
        <v>45755</v>
      </c>
      <c r="J3507" s="32">
        <v>45892</v>
      </c>
      <c r="K3507" s="31" t="s">
        <v>57</v>
      </c>
      <c r="L3507" s="33" t="s">
        <v>30</v>
      </c>
      <c r="M3507" s="13" t="str">
        <f>PROPER(TRIM(SUBSTITUTE(B3507,"###"," ")))</f>
        <v>Give Pro</v>
      </c>
      <c r="N3507" s="13" t="str">
        <f>PROPER(TRIM(SUBSTITUTE(C3507,"###"," ")))</f>
        <v>Toys</v>
      </c>
      <c r="O3507" s="13" t="str">
        <f>PROPER(TRIM(SUBSTITUTE(D3507,"###"," ")))</f>
        <v>Omni Suppliers</v>
      </c>
      <c r="P3507" s="13" t="str">
        <f t="shared" si="378"/>
        <v>Give Pro</v>
      </c>
      <c r="Q3507" s="34" t="str">
        <f t="shared" si="379"/>
        <v>Toys</v>
      </c>
      <c r="R3507" s="13" t="str">
        <f t="shared" si="380"/>
        <v>Omni Suppliers</v>
      </c>
      <c r="S3507" s="35">
        <f t="shared" si="381"/>
        <v>150</v>
      </c>
      <c r="T3507" s="35">
        <f t="shared" si="382"/>
        <v>40</v>
      </c>
      <c r="U3507" s="14">
        <f t="shared" si="383"/>
        <v>10691.48</v>
      </c>
      <c r="V3507" s="14">
        <f t="shared" si="384"/>
        <v>1603722</v>
      </c>
      <c r="W3507" s="13" t="str">
        <v>In Stock</v>
      </c>
      <c r="X3507" s="13" t="str">
        <v>No</v>
      </c>
      <c r="Y3507" s="13">
        <v>0</v>
      </c>
    </row>
    <row r="3508" spans="1:25" x14ac:dyDescent="0.3">
      <c r="A3508" s="31" t="s">
        <v>6869</v>
      </c>
      <c r="B3508" s="31" t="s">
        <v>6870</v>
      </c>
      <c r="C3508" s="31" t="s">
        <v>20</v>
      </c>
      <c r="D3508" s="31" t="s">
        <v>24</v>
      </c>
      <c r="E3508" s="31">
        <v>195</v>
      </c>
      <c r="F3508" s="31">
        <v>95</v>
      </c>
      <c r="G3508" s="31">
        <v>3443.52</v>
      </c>
      <c r="H3508" s="31">
        <v>671486.4</v>
      </c>
      <c r="I3508" s="32">
        <v>45795</v>
      </c>
      <c r="J3508" s="32">
        <v>45924</v>
      </c>
      <c r="K3508" s="31" t="s">
        <v>16</v>
      </c>
      <c r="L3508" s="33" t="s">
        <v>21</v>
      </c>
      <c r="M3508" s="13" t="str">
        <f>PROPER(TRIM(SUBSTITUTE(B3508,"###"," ")))</f>
        <v>Focus Mini</v>
      </c>
      <c r="N3508" s="13" t="str">
        <f>PROPER(TRIM(SUBSTITUTE(C3508,"###"," ")))</f>
        <v>Toys</v>
      </c>
      <c r="O3508" s="13" t="str">
        <f>PROPER(TRIM(SUBSTITUTE(D3508,"###"," ")))</f>
        <v>Omni Suppliers</v>
      </c>
      <c r="P3508" s="13" t="str">
        <f t="shared" si="378"/>
        <v>Focus Mini</v>
      </c>
      <c r="Q3508" s="34" t="str">
        <f t="shared" si="379"/>
        <v>Toys</v>
      </c>
      <c r="R3508" s="13" t="str">
        <f t="shared" si="380"/>
        <v>Omni Suppliers</v>
      </c>
      <c r="S3508" s="35">
        <f t="shared" si="381"/>
        <v>195</v>
      </c>
      <c r="T3508" s="35">
        <f t="shared" si="382"/>
        <v>95</v>
      </c>
      <c r="U3508" s="14">
        <f t="shared" si="383"/>
        <v>3443.52</v>
      </c>
      <c r="V3508" s="14">
        <f t="shared" si="384"/>
        <v>671486.4</v>
      </c>
      <c r="W3508" s="13" t="str">
        <v>In Stock</v>
      </c>
      <c r="X3508" s="13" t="str">
        <v>No</v>
      </c>
      <c r="Y3508" s="13">
        <v>0</v>
      </c>
    </row>
    <row r="3509" spans="1:25" x14ac:dyDescent="0.3">
      <c r="A3509" s="31" t="s">
        <v>6871</v>
      </c>
      <c r="B3509" s="31" t="s">
        <v>6872</v>
      </c>
      <c r="C3509" s="31" t="s">
        <v>28</v>
      </c>
      <c r="D3509" s="13"/>
      <c r="E3509" s="31">
        <v>6</v>
      </c>
      <c r="F3509" s="31">
        <v>91</v>
      </c>
      <c r="G3509" s="31">
        <v>17102.830000000002</v>
      </c>
      <c r="H3509" s="31">
        <v>102616.98</v>
      </c>
      <c r="I3509" s="32">
        <v>45843</v>
      </c>
      <c r="J3509" s="32">
        <v>45865</v>
      </c>
      <c r="K3509" s="31" t="s">
        <v>46</v>
      </c>
      <c r="L3509" s="33" t="s">
        <v>30</v>
      </c>
      <c r="M3509" s="13" t="str">
        <f>PROPER(TRIM(SUBSTITUTE(B3509,"###"," ")))</f>
        <v>Long Lite</v>
      </c>
      <c r="N3509" s="13" t="str">
        <f>PROPER(TRIM(SUBSTITUTE(C3509,"###"," ")))</f>
        <v>Furniture</v>
      </c>
      <c r="O3509" s="13" t="str">
        <f>PROPER(TRIM(SUBSTITUTE(D3509,"###"," ")))</f>
        <v/>
      </c>
      <c r="P3509" s="13" t="str">
        <f t="shared" si="378"/>
        <v>Long Lite</v>
      </c>
      <c r="Q3509" s="34" t="str">
        <f t="shared" si="379"/>
        <v>Furniture</v>
      </c>
      <c r="R3509" s="13" t="str">
        <f t="shared" si="380"/>
        <v>Others</v>
      </c>
      <c r="S3509" s="35">
        <f t="shared" si="381"/>
        <v>6</v>
      </c>
      <c r="T3509" s="35">
        <f t="shared" si="382"/>
        <v>91</v>
      </c>
      <c r="U3509" s="14">
        <f t="shared" si="383"/>
        <v>17102.830000000002</v>
      </c>
      <c r="V3509" s="14">
        <f t="shared" si="384"/>
        <v>102616.98000000001</v>
      </c>
      <c r="W3509" s="13" t="str">
        <v>Low Stock</v>
      </c>
      <c r="X3509" s="13" t="str">
        <v>Yes</v>
      </c>
      <c r="Y3509" s="13">
        <v>1</v>
      </c>
    </row>
    <row r="3510" spans="1:25" x14ac:dyDescent="0.3">
      <c r="A3510" s="31" t="s">
        <v>6873</v>
      </c>
      <c r="B3510" s="31" t="s">
        <v>5764</v>
      </c>
      <c r="C3510" s="31" t="s">
        <v>40</v>
      </c>
      <c r="D3510" s="31" t="s">
        <v>24</v>
      </c>
      <c r="E3510" s="31">
        <v>130</v>
      </c>
      <c r="F3510" s="31">
        <v>47</v>
      </c>
      <c r="G3510" s="31">
        <v>4787.5</v>
      </c>
      <c r="H3510" s="31">
        <v>622375</v>
      </c>
      <c r="I3510" s="32">
        <v>45812</v>
      </c>
      <c r="J3510" s="32">
        <v>45940</v>
      </c>
      <c r="K3510" s="31" t="s">
        <v>16</v>
      </c>
      <c r="L3510" s="33" t="s">
        <v>17</v>
      </c>
      <c r="M3510" s="13" t="str">
        <f>PROPER(TRIM(SUBSTITUTE(B3510,"###"," ")))</f>
        <v>Hour Mini</v>
      </c>
      <c r="N3510" s="13" t="str">
        <f>PROPER(TRIM(SUBSTITUTE(C3510,"###"," ")))</f>
        <v>Electronics</v>
      </c>
      <c r="O3510" s="13" t="str">
        <f>PROPER(TRIM(SUBSTITUTE(D3510,"###"," ")))</f>
        <v>Omni Suppliers</v>
      </c>
      <c r="P3510" s="13" t="str">
        <f t="shared" si="378"/>
        <v>Hour Mini</v>
      </c>
      <c r="Q3510" s="34" t="str">
        <f t="shared" si="379"/>
        <v>Electronics</v>
      </c>
      <c r="R3510" s="13" t="str">
        <f t="shared" si="380"/>
        <v>Omni Suppliers</v>
      </c>
      <c r="S3510" s="35">
        <f t="shared" si="381"/>
        <v>130</v>
      </c>
      <c r="T3510" s="35">
        <f t="shared" si="382"/>
        <v>47</v>
      </c>
      <c r="U3510" s="14">
        <f t="shared" si="383"/>
        <v>4787.5</v>
      </c>
      <c r="V3510" s="14">
        <f t="shared" si="384"/>
        <v>622375</v>
      </c>
      <c r="W3510" s="13" t="str">
        <v>In Stock</v>
      </c>
      <c r="X3510" s="13" t="str">
        <v>No</v>
      </c>
      <c r="Y3510" s="13">
        <v>0</v>
      </c>
    </row>
    <row r="3511" spans="1:25" x14ac:dyDescent="0.3">
      <c r="A3511" s="31" t="s">
        <v>6875</v>
      </c>
      <c r="B3511" s="31" t="s">
        <v>6876</v>
      </c>
      <c r="C3511" s="31" t="s">
        <v>28</v>
      </c>
      <c r="D3511" s="31" t="s">
        <v>15</v>
      </c>
      <c r="E3511" s="13"/>
      <c r="F3511" s="31">
        <v>32</v>
      </c>
      <c r="G3511" s="31">
        <v>18419.310000000001</v>
      </c>
      <c r="H3511" s="13"/>
      <c r="I3511" s="32">
        <v>45737</v>
      </c>
      <c r="J3511" s="32">
        <v>45853</v>
      </c>
      <c r="K3511" s="31" t="s">
        <v>46</v>
      </c>
      <c r="L3511" s="33" t="s">
        <v>33</v>
      </c>
      <c r="M3511" s="13" t="str">
        <f>PROPER(TRIM(SUBSTITUTE(B3511,"###"," ")))</f>
        <v>Network Pro</v>
      </c>
      <c r="N3511" s="13" t="str">
        <f>PROPER(TRIM(SUBSTITUTE(C3511,"###"," ")))</f>
        <v>Furniture</v>
      </c>
      <c r="O3511" s="13" t="str">
        <f>PROPER(TRIM(SUBSTITUTE(D3511,"###"," ")))</f>
        <v>Global Traders</v>
      </c>
      <c r="P3511" s="13" t="str">
        <f t="shared" si="378"/>
        <v>Network Pro</v>
      </c>
      <c r="Q3511" s="34" t="str">
        <f t="shared" si="379"/>
        <v>Furniture</v>
      </c>
      <c r="R3511" s="13" t="str">
        <f t="shared" si="380"/>
        <v>Global Traders</v>
      </c>
      <c r="S3511" s="35">
        <f t="shared" si="381"/>
        <v>0</v>
      </c>
      <c r="T3511" s="35">
        <f t="shared" si="382"/>
        <v>32</v>
      </c>
      <c r="U3511" s="14">
        <f t="shared" si="383"/>
        <v>18419.310000000001</v>
      </c>
      <c r="V3511" s="14">
        <f t="shared" si="384"/>
        <v>0</v>
      </c>
      <c r="W3511" s="13" t="str">
        <v>Out of Stock</v>
      </c>
      <c r="X3511" s="13" t="str">
        <v>Yes</v>
      </c>
      <c r="Y3511" s="13">
        <v>1</v>
      </c>
    </row>
    <row r="3512" spans="1:25" x14ac:dyDescent="0.3">
      <c r="A3512" s="31" t="s">
        <v>6877</v>
      </c>
      <c r="B3512" s="31" t="s">
        <v>6878</v>
      </c>
      <c r="C3512" s="31" t="s">
        <v>28</v>
      </c>
      <c r="D3512" s="31" t="s">
        <v>24</v>
      </c>
      <c r="E3512" s="31">
        <v>170</v>
      </c>
      <c r="F3512" s="31">
        <v>97</v>
      </c>
      <c r="G3512" s="31">
        <v>10962.57</v>
      </c>
      <c r="H3512" s="31">
        <v>1863636.9</v>
      </c>
      <c r="I3512" s="32">
        <v>45801</v>
      </c>
      <c r="J3512" s="32">
        <v>45942</v>
      </c>
      <c r="K3512" s="31" t="s">
        <v>16</v>
      </c>
      <c r="L3512" s="33" t="s">
        <v>33</v>
      </c>
      <c r="M3512" s="13" t="str">
        <f>PROPER(TRIM(SUBSTITUTE(B3512,"###"," ")))</f>
        <v>Less Max</v>
      </c>
      <c r="N3512" s="13" t="str">
        <f>PROPER(TRIM(SUBSTITUTE(C3512,"###"," ")))</f>
        <v>Furniture</v>
      </c>
      <c r="O3512" s="13" t="str">
        <f>PROPER(TRIM(SUBSTITUTE(D3512,"###"," ")))</f>
        <v>Omni Suppliers</v>
      </c>
      <c r="P3512" s="13" t="str">
        <f t="shared" si="378"/>
        <v>Less Max</v>
      </c>
      <c r="Q3512" s="34" t="str">
        <f t="shared" si="379"/>
        <v>Furniture</v>
      </c>
      <c r="R3512" s="13" t="str">
        <f t="shared" si="380"/>
        <v>Omni Suppliers</v>
      </c>
      <c r="S3512" s="35">
        <f t="shared" si="381"/>
        <v>170</v>
      </c>
      <c r="T3512" s="35">
        <f t="shared" si="382"/>
        <v>97</v>
      </c>
      <c r="U3512" s="14">
        <f t="shared" si="383"/>
        <v>10962.57</v>
      </c>
      <c r="V3512" s="14">
        <f t="shared" si="384"/>
        <v>1863636.9</v>
      </c>
      <c r="W3512" s="13" t="str">
        <v>In Stock</v>
      </c>
      <c r="X3512" s="13" t="str">
        <v>No</v>
      </c>
      <c r="Y3512" s="13">
        <v>0</v>
      </c>
    </row>
    <row r="3513" spans="1:25" x14ac:dyDescent="0.3">
      <c r="A3513" s="31" t="s">
        <v>6879</v>
      </c>
      <c r="B3513" s="31" t="s">
        <v>1035</v>
      </c>
      <c r="C3513" s="31" t="s">
        <v>40</v>
      </c>
      <c r="D3513" s="31" t="s">
        <v>41</v>
      </c>
      <c r="E3513" s="31">
        <v>184</v>
      </c>
      <c r="F3513" s="31">
        <v>84</v>
      </c>
      <c r="G3513" s="31">
        <v>4103.04</v>
      </c>
      <c r="H3513" s="31">
        <v>754959.35999999999</v>
      </c>
      <c r="I3513" s="32">
        <v>45789</v>
      </c>
      <c r="J3513" s="32">
        <v>45898</v>
      </c>
      <c r="K3513" s="31" t="s">
        <v>54</v>
      </c>
      <c r="L3513" s="33" t="s">
        <v>33</v>
      </c>
      <c r="M3513" s="13" t="str">
        <f>PROPER(TRIM(SUBSTITUTE(B3513,"###"," ")))</f>
        <v>Four Pro</v>
      </c>
      <c r="N3513" s="13" t="str">
        <f>PROPER(TRIM(SUBSTITUTE(C3513,"###"," ")))</f>
        <v>Electronics</v>
      </c>
      <c r="O3513" s="13" t="str">
        <f>PROPER(TRIM(SUBSTITUTE(D3513,"###"," ")))</f>
        <v>Quickstock</v>
      </c>
      <c r="P3513" s="13" t="str">
        <f t="shared" si="378"/>
        <v>Four Pro</v>
      </c>
      <c r="Q3513" s="34" t="str">
        <f t="shared" si="379"/>
        <v>Electronics</v>
      </c>
      <c r="R3513" s="13" t="str">
        <f t="shared" si="380"/>
        <v>Quickstock</v>
      </c>
      <c r="S3513" s="35">
        <f t="shared" si="381"/>
        <v>184</v>
      </c>
      <c r="T3513" s="35">
        <f t="shared" si="382"/>
        <v>84</v>
      </c>
      <c r="U3513" s="14">
        <f t="shared" si="383"/>
        <v>4103.04</v>
      </c>
      <c r="V3513" s="14">
        <f t="shared" si="384"/>
        <v>754959.35999999999</v>
      </c>
      <c r="W3513" s="13" t="str">
        <v>In Stock</v>
      </c>
      <c r="X3513" s="13" t="str">
        <v>No</v>
      </c>
      <c r="Y3513" s="13">
        <v>0</v>
      </c>
    </row>
    <row r="3514" spans="1:25" x14ac:dyDescent="0.3">
      <c r="A3514" s="31" t="s">
        <v>6881</v>
      </c>
      <c r="B3514" s="31" t="s">
        <v>359</v>
      </c>
      <c r="C3514" s="31" t="s">
        <v>40</v>
      </c>
      <c r="D3514" s="31" t="s">
        <v>24</v>
      </c>
      <c r="E3514" s="31">
        <v>119</v>
      </c>
      <c r="F3514" s="31">
        <v>43</v>
      </c>
      <c r="G3514" s="31">
        <v>10254.82</v>
      </c>
      <c r="H3514" s="31">
        <v>1220323.58</v>
      </c>
      <c r="I3514" s="32">
        <v>45758</v>
      </c>
      <c r="J3514" s="32">
        <v>45891</v>
      </c>
      <c r="K3514" s="31" t="s">
        <v>46</v>
      </c>
      <c r="L3514" s="33" t="s">
        <v>58</v>
      </c>
      <c r="M3514" s="13" t="str">
        <f>PROPER(TRIM(SUBSTITUTE(B3514,"###"," ")))</f>
        <v>Particularly Mini</v>
      </c>
      <c r="N3514" s="13" t="str">
        <f>PROPER(TRIM(SUBSTITUTE(C3514,"###"," ")))</f>
        <v>Electronics</v>
      </c>
      <c r="O3514" s="13" t="str">
        <f>PROPER(TRIM(SUBSTITUTE(D3514,"###"," ")))</f>
        <v>Omni Suppliers</v>
      </c>
      <c r="P3514" s="13" t="str">
        <f t="shared" si="378"/>
        <v>Particularly Mini</v>
      </c>
      <c r="Q3514" s="34" t="str">
        <f t="shared" si="379"/>
        <v>Electronics</v>
      </c>
      <c r="R3514" s="13" t="str">
        <f t="shared" si="380"/>
        <v>Omni Suppliers</v>
      </c>
      <c r="S3514" s="35">
        <f t="shared" si="381"/>
        <v>119</v>
      </c>
      <c r="T3514" s="35">
        <f t="shared" si="382"/>
        <v>43</v>
      </c>
      <c r="U3514" s="14">
        <f t="shared" si="383"/>
        <v>10254.82</v>
      </c>
      <c r="V3514" s="14">
        <f t="shared" si="384"/>
        <v>1220323.58</v>
      </c>
      <c r="W3514" s="13" t="str">
        <v>In Stock</v>
      </c>
      <c r="X3514" s="13" t="str">
        <v>No</v>
      </c>
      <c r="Y3514" s="13">
        <v>0</v>
      </c>
    </row>
    <row r="3515" spans="1:25" x14ac:dyDescent="0.3">
      <c r="A3515" s="31" t="s">
        <v>6882</v>
      </c>
      <c r="B3515" s="31" t="s">
        <v>6883</v>
      </c>
      <c r="C3515" s="31" t="s">
        <v>40</v>
      </c>
      <c r="D3515" s="31" t="s">
        <v>24</v>
      </c>
      <c r="E3515" s="31">
        <v>68</v>
      </c>
      <c r="F3515" s="13"/>
      <c r="G3515" s="31">
        <v>8150.58</v>
      </c>
      <c r="H3515" s="31">
        <v>554239.43999999994</v>
      </c>
      <c r="I3515" s="32">
        <v>45670</v>
      </c>
      <c r="J3515" s="32">
        <v>45887</v>
      </c>
      <c r="K3515" s="31" t="s">
        <v>57</v>
      </c>
      <c r="L3515" s="33" t="s">
        <v>30</v>
      </c>
      <c r="M3515" s="13" t="str">
        <f>PROPER(TRIM(SUBSTITUTE(B3515,"###"," ")))</f>
        <v>Free Plus</v>
      </c>
      <c r="N3515" s="13" t="str">
        <f>PROPER(TRIM(SUBSTITUTE(C3515,"###"," ")))</f>
        <v>Electronics</v>
      </c>
      <c r="O3515" s="13" t="str">
        <f>PROPER(TRIM(SUBSTITUTE(D3515,"###"," ")))</f>
        <v>Omni Suppliers</v>
      </c>
      <c r="P3515" s="13" t="str">
        <f t="shared" si="378"/>
        <v>Free Plus</v>
      </c>
      <c r="Q3515" s="34" t="str">
        <f t="shared" si="379"/>
        <v>Electronics</v>
      </c>
      <c r="R3515" s="13" t="str">
        <f t="shared" si="380"/>
        <v>Omni Suppliers</v>
      </c>
      <c r="S3515" s="35">
        <f t="shared" si="381"/>
        <v>68</v>
      </c>
      <c r="T3515" s="35">
        <f t="shared" si="382"/>
        <v>0</v>
      </c>
      <c r="U3515" s="14">
        <f t="shared" si="383"/>
        <v>8150.58</v>
      </c>
      <c r="V3515" s="14">
        <f t="shared" si="384"/>
        <v>554239.43999999994</v>
      </c>
      <c r="W3515" s="13" t="str">
        <v>In Stock</v>
      </c>
      <c r="X3515" s="13" t="str">
        <v>No</v>
      </c>
      <c r="Y3515" s="13">
        <v>0</v>
      </c>
    </row>
    <row r="3516" spans="1:25" x14ac:dyDescent="0.3">
      <c r="A3516" s="31" t="s">
        <v>6884</v>
      </c>
      <c r="B3516" s="31" t="s">
        <v>153</v>
      </c>
      <c r="C3516" s="31" t="s">
        <v>28</v>
      </c>
      <c r="D3516" s="31" t="s">
        <v>45</v>
      </c>
      <c r="E3516" s="31">
        <v>102</v>
      </c>
      <c r="F3516" s="31">
        <v>27</v>
      </c>
      <c r="G3516" s="31">
        <v>1766.79</v>
      </c>
      <c r="H3516" s="31">
        <v>180212.58</v>
      </c>
      <c r="I3516" s="32">
        <v>45707</v>
      </c>
      <c r="J3516" s="32">
        <v>45942</v>
      </c>
      <c r="K3516" s="31" t="s">
        <v>29</v>
      </c>
      <c r="L3516" s="33" t="s">
        <v>21</v>
      </c>
      <c r="M3516" s="13" t="str">
        <f>PROPER(TRIM(SUBSTITUTE(B3516,"###"," ")))</f>
        <v>If Plus</v>
      </c>
      <c r="N3516" s="13" t="str">
        <f>PROPER(TRIM(SUBSTITUTE(C3516,"###"," ")))</f>
        <v>Furniture</v>
      </c>
      <c r="O3516" s="13" t="str">
        <f>PROPER(TRIM(SUBSTITUTE(D3516,"###"," ")))</f>
        <v>Retailmart Inc</v>
      </c>
      <c r="P3516" s="13" t="str">
        <f t="shared" si="378"/>
        <v>If Plus</v>
      </c>
      <c r="Q3516" s="34" t="str">
        <f t="shared" si="379"/>
        <v>Furniture</v>
      </c>
      <c r="R3516" s="13" t="str">
        <f t="shared" si="380"/>
        <v>Retailmart Inc</v>
      </c>
      <c r="S3516" s="35">
        <f t="shared" si="381"/>
        <v>102</v>
      </c>
      <c r="T3516" s="35">
        <f t="shared" si="382"/>
        <v>27</v>
      </c>
      <c r="U3516" s="14">
        <f t="shared" si="383"/>
        <v>1766.79</v>
      </c>
      <c r="V3516" s="14">
        <f t="shared" si="384"/>
        <v>180212.58</v>
      </c>
      <c r="W3516" s="13" t="str">
        <v>In Stock</v>
      </c>
      <c r="X3516" s="13" t="str">
        <v>No</v>
      </c>
      <c r="Y3516" s="13">
        <v>0</v>
      </c>
    </row>
    <row r="3517" spans="1:25" x14ac:dyDescent="0.3">
      <c r="A3517" s="31" t="s">
        <v>6885</v>
      </c>
      <c r="B3517" s="31" t="s">
        <v>4804</v>
      </c>
      <c r="C3517" s="31" t="s">
        <v>44</v>
      </c>
      <c r="D3517" s="31" t="s">
        <v>41</v>
      </c>
      <c r="E3517" s="31">
        <v>18</v>
      </c>
      <c r="F3517" s="31">
        <v>21</v>
      </c>
      <c r="G3517" s="31">
        <v>6085.4</v>
      </c>
      <c r="H3517" s="31">
        <v>109537.2</v>
      </c>
      <c r="I3517" s="32">
        <v>45703</v>
      </c>
      <c r="J3517" s="32">
        <v>45920</v>
      </c>
      <c r="K3517" s="31" t="s">
        <v>29</v>
      </c>
      <c r="L3517" s="33" t="s">
        <v>21</v>
      </c>
      <c r="M3517" s="13" t="str">
        <f>PROPER(TRIM(SUBSTITUTE(B3517,"###"," ")))</f>
        <v>Could Max</v>
      </c>
      <c r="N3517" s="13" t="str">
        <f>PROPER(TRIM(SUBSTITUTE(C3517,"###"," ")))</f>
        <v>Groceries</v>
      </c>
      <c r="O3517" s="13" t="str">
        <f>PROPER(TRIM(SUBSTITUTE(D3517,"###"," ")))</f>
        <v>Quickstock</v>
      </c>
      <c r="P3517" s="13" t="str">
        <f t="shared" si="378"/>
        <v>Could Max</v>
      </c>
      <c r="Q3517" s="34" t="str">
        <f t="shared" si="379"/>
        <v>Groceries</v>
      </c>
      <c r="R3517" s="13" t="str">
        <f t="shared" si="380"/>
        <v>Quickstock</v>
      </c>
      <c r="S3517" s="35">
        <f t="shared" si="381"/>
        <v>18</v>
      </c>
      <c r="T3517" s="35">
        <f t="shared" si="382"/>
        <v>21</v>
      </c>
      <c r="U3517" s="14">
        <f t="shared" si="383"/>
        <v>6085.4</v>
      </c>
      <c r="V3517" s="14">
        <f t="shared" si="384"/>
        <v>109537.2</v>
      </c>
      <c r="W3517" s="13" t="str">
        <v>Low Stock</v>
      </c>
      <c r="X3517" s="13" t="str">
        <v>Yes</v>
      </c>
      <c r="Y3517" s="13">
        <v>1</v>
      </c>
    </row>
    <row r="3518" spans="1:25" x14ac:dyDescent="0.3">
      <c r="A3518" s="31" t="s">
        <v>6887</v>
      </c>
      <c r="B3518" s="31" t="s">
        <v>6888</v>
      </c>
      <c r="C3518" s="31" t="s">
        <v>44</v>
      </c>
      <c r="D3518" s="31" t="s">
        <v>53</v>
      </c>
      <c r="E3518" s="31">
        <v>118</v>
      </c>
      <c r="F3518" s="31">
        <v>25</v>
      </c>
      <c r="G3518" s="31">
        <v>17413.060000000001</v>
      </c>
      <c r="H3518" s="31">
        <v>2054741.08</v>
      </c>
      <c r="I3518" s="32">
        <v>45698</v>
      </c>
      <c r="J3518" s="32">
        <v>45873</v>
      </c>
      <c r="K3518" s="31" t="s">
        <v>16</v>
      </c>
      <c r="L3518" s="33" t="s">
        <v>33</v>
      </c>
      <c r="M3518" s="13" t="str">
        <f>PROPER(TRIM(SUBSTITUTE(B3518,"###"," ")))</f>
        <v>Blood Mini</v>
      </c>
      <c r="N3518" s="13" t="str">
        <f>PROPER(TRIM(SUBSTITUTE(C3518,"###"," ")))</f>
        <v>Groceries</v>
      </c>
      <c r="O3518" s="13" t="str">
        <f>PROPER(TRIM(SUBSTITUTE(D3518,"###"," ")))</f>
        <v>Abc Pvt Ltd</v>
      </c>
      <c r="P3518" s="13" t="str">
        <f t="shared" si="378"/>
        <v>Blood Mini</v>
      </c>
      <c r="Q3518" s="34" t="str">
        <f t="shared" si="379"/>
        <v>Groceries</v>
      </c>
      <c r="R3518" s="13" t="str">
        <f t="shared" si="380"/>
        <v>Abc Pvt Ltd</v>
      </c>
      <c r="S3518" s="35">
        <f t="shared" si="381"/>
        <v>118</v>
      </c>
      <c r="T3518" s="35">
        <f t="shared" si="382"/>
        <v>25</v>
      </c>
      <c r="U3518" s="14">
        <f t="shared" si="383"/>
        <v>17413.060000000001</v>
      </c>
      <c r="V3518" s="14">
        <f t="shared" si="384"/>
        <v>2054741.08</v>
      </c>
      <c r="W3518" s="13" t="str">
        <v>In Stock</v>
      </c>
      <c r="X3518" s="13" t="str">
        <v>No</v>
      </c>
      <c r="Y3518" s="13">
        <v>0</v>
      </c>
    </row>
    <row r="3519" spans="1:25" x14ac:dyDescent="0.3">
      <c r="A3519" s="31" t="s">
        <v>6889</v>
      </c>
      <c r="B3519" s="31" t="s">
        <v>6890</v>
      </c>
      <c r="C3519" s="31" t="s">
        <v>20</v>
      </c>
      <c r="D3519" s="31" t="s">
        <v>45</v>
      </c>
      <c r="E3519" s="31">
        <v>20</v>
      </c>
      <c r="F3519" s="31">
        <v>70</v>
      </c>
      <c r="G3519" s="31">
        <v>17811.669999999998</v>
      </c>
      <c r="H3519" s="31">
        <v>356233.4</v>
      </c>
      <c r="I3519" s="32">
        <v>45814</v>
      </c>
      <c r="J3519" s="32">
        <v>45916</v>
      </c>
      <c r="K3519" s="31" t="s">
        <v>54</v>
      </c>
      <c r="L3519" s="33" t="s">
        <v>21</v>
      </c>
      <c r="M3519" s="13" t="str">
        <f>PROPER(TRIM(SUBSTITUTE(B3519,"###"," ")))</f>
        <v>Forget X</v>
      </c>
      <c r="N3519" s="13" t="str">
        <f>PROPER(TRIM(SUBSTITUTE(C3519,"###"," ")))</f>
        <v>Toys</v>
      </c>
      <c r="O3519" s="13" t="str">
        <f>PROPER(TRIM(SUBSTITUTE(D3519,"###"," ")))</f>
        <v>Retailmart Inc</v>
      </c>
      <c r="P3519" s="13" t="str">
        <f t="shared" si="378"/>
        <v>Forget X</v>
      </c>
      <c r="Q3519" s="34" t="str">
        <f t="shared" si="379"/>
        <v>Toys</v>
      </c>
      <c r="R3519" s="13" t="str">
        <f t="shared" si="380"/>
        <v>Retailmart Inc</v>
      </c>
      <c r="S3519" s="35">
        <f t="shared" si="381"/>
        <v>20</v>
      </c>
      <c r="T3519" s="35">
        <f t="shared" si="382"/>
        <v>70</v>
      </c>
      <c r="U3519" s="14">
        <f t="shared" si="383"/>
        <v>17811.669999999998</v>
      </c>
      <c r="V3519" s="14">
        <f t="shared" si="384"/>
        <v>356233.39999999997</v>
      </c>
      <c r="W3519" s="13" t="str">
        <v>Low Stock</v>
      </c>
      <c r="X3519" s="13" t="str">
        <v>Yes</v>
      </c>
      <c r="Y3519" s="13">
        <v>1</v>
      </c>
    </row>
    <row r="3520" spans="1:25" x14ac:dyDescent="0.3">
      <c r="A3520" s="31" t="s">
        <v>6892</v>
      </c>
      <c r="B3520" s="31" t="s">
        <v>6893</v>
      </c>
      <c r="C3520" s="31" t="s">
        <v>14</v>
      </c>
      <c r="D3520" s="31" t="s">
        <v>41</v>
      </c>
      <c r="E3520" s="31">
        <v>0</v>
      </c>
      <c r="F3520" s="31">
        <v>77</v>
      </c>
      <c r="G3520" s="31">
        <v>386.41</v>
      </c>
      <c r="H3520" s="31">
        <v>0</v>
      </c>
      <c r="I3520" s="32">
        <v>45821</v>
      </c>
      <c r="J3520" s="32">
        <v>45893</v>
      </c>
      <c r="K3520" s="31" t="s">
        <v>46</v>
      </c>
      <c r="L3520" s="33" t="s">
        <v>17</v>
      </c>
      <c r="M3520" s="13" t="str">
        <f>PROPER(TRIM(SUBSTITUTE(B3520,"###"," ")))</f>
        <v>Build Mini</v>
      </c>
      <c r="N3520" s="13" t="str">
        <f>PROPER(TRIM(SUBSTITUTE(C3520,"###"," ")))</f>
        <v>Clothing</v>
      </c>
      <c r="O3520" s="13" t="str">
        <f>PROPER(TRIM(SUBSTITUTE(D3520,"###"," ")))</f>
        <v>Quickstock</v>
      </c>
      <c r="P3520" s="13" t="str">
        <f t="shared" si="378"/>
        <v>Build Mini</v>
      </c>
      <c r="Q3520" s="34" t="str">
        <f t="shared" si="379"/>
        <v>Clothing</v>
      </c>
      <c r="R3520" s="13" t="str">
        <f t="shared" si="380"/>
        <v>Quickstock</v>
      </c>
      <c r="S3520" s="35">
        <f t="shared" si="381"/>
        <v>0</v>
      </c>
      <c r="T3520" s="35">
        <f t="shared" si="382"/>
        <v>77</v>
      </c>
      <c r="U3520" s="14">
        <f t="shared" si="383"/>
        <v>386.41</v>
      </c>
      <c r="V3520" s="14">
        <f t="shared" si="384"/>
        <v>0</v>
      </c>
      <c r="W3520" s="13" t="str">
        <v>Out of Stock</v>
      </c>
      <c r="X3520" s="13" t="str">
        <v>Yes</v>
      </c>
      <c r="Y3520" s="13">
        <v>1</v>
      </c>
    </row>
    <row r="3521" spans="1:25" x14ac:dyDescent="0.3">
      <c r="A3521" s="31" t="s">
        <v>6894</v>
      </c>
      <c r="B3521" s="31" t="s">
        <v>6895</v>
      </c>
      <c r="C3521" s="31" t="s">
        <v>14</v>
      </c>
      <c r="D3521" s="31" t="s">
        <v>15</v>
      </c>
      <c r="E3521" s="31">
        <v>87</v>
      </c>
      <c r="F3521" s="31">
        <v>88</v>
      </c>
      <c r="G3521" s="31">
        <v>4832.8999999999996</v>
      </c>
      <c r="H3521" s="31">
        <v>420462.3</v>
      </c>
      <c r="I3521" s="32">
        <v>45800</v>
      </c>
      <c r="J3521" s="32">
        <v>45854</v>
      </c>
      <c r="K3521" s="31" t="s">
        <v>57</v>
      </c>
      <c r="L3521" s="33" t="s">
        <v>58</v>
      </c>
      <c r="M3521" s="13" t="str">
        <f>PROPER(TRIM(SUBSTITUTE(B3521,"###"," ")))</f>
        <v>Over Plus</v>
      </c>
      <c r="N3521" s="13" t="str">
        <f>PROPER(TRIM(SUBSTITUTE(C3521,"###"," ")))</f>
        <v>Clothing</v>
      </c>
      <c r="O3521" s="13" t="str">
        <f>PROPER(TRIM(SUBSTITUTE(D3521,"###"," ")))</f>
        <v>Global Traders</v>
      </c>
      <c r="P3521" s="13" t="str">
        <f t="shared" si="378"/>
        <v>Over Plus</v>
      </c>
      <c r="Q3521" s="34" t="str">
        <f t="shared" si="379"/>
        <v>Clothing</v>
      </c>
      <c r="R3521" s="13" t="str">
        <f t="shared" si="380"/>
        <v>Global Traders</v>
      </c>
      <c r="S3521" s="35">
        <f t="shared" si="381"/>
        <v>87</v>
      </c>
      <c r="T3521" s="35">
        <f t="shared" si="382"/>
        <v>88</v>
      </c>
      <c r="U3521" s="14">
        <f t="shared" si="383"/>
        <v>4832.8999999999996</v>
      </c>
      <c r="V3521" s="14">
        <f t="shared" si="384"/>
        <v>420462.3</v>
      </c>
      <c r="W3521" s="13" t="str">
        <v>Low Stock</v>
      </c>
      <c r="X3521" s="13" t="str">
        <v>Yes</v>
      </c>
      <c r="Y3521" s="13">
        <v>1</v>
      </c>
    </row>
    <row r="3522" spans="1:25" x14ac:dyDescent="0.3">
      <c r="A3522" s="31" t="s">
        <v>6896</v>
      </c>
      <c r="B3522" s="31" t="s">
        <v>6897</v>
      </c>
      <c r="C3522" s="31" t="s">
        <v>20</v>
      </c>
      <c r="D3522" s="31" t="s">
        <v>53</v>
      </c>
      <c r="E3522" s="31">
        <v>87</v>
      </c>
      <c r="F3522" s="31">
        <v>51</v>
      </c>
      <c r="G3522" s="31">
        <v>629.35</v>
      </c>
      <c r="H3522" s="31">
        <v>54753.45</v>
      </c>
      <c r="I3522" s="32">
        <v>45780</v>
      </c>
      <c r="J3522" s="32">
        <v>45899</v>
      </c>
      <c r="K3522" s="31" t="s">
        <v>54</v>
      </c>
      <c r="L3522" s="33" t="s">
        <v>33</v>
      </c>
      <c r="M3522" s="13" t="str">
        <f>PROPER(TRIM(SUBSTITUTE(B3522,"###"," ")))</f>
        <v>Organization Lite</v>
      </c>
      <c r="N3522" s="13" t="str">
        <f>PROPER(TRIM(SUBSTITUTE(C3522,"###"," ")))</f>
        <v>Toys</v>
      </c>
      <c r="O3522" s="13" t="str">
        <f>PROPER(TRIM(SUBSTITUTE(D3522,"###"," ")))</f>
        <v>Abc Pvt Ltd</v>
      </c>
      <c r="P3522" s="13" t="str">
        <f t="shared" si="378"/>
        <v>Organization Lite</v>
      </c>
      <c r="Q3522" s="34" t="str">
        <f t="shared" si="379"/>
        <v>Toys</v>
      </c>
      <c r="R3522" s="13" t="str">
        <f t="shared" si="380"/>
        <v>Abc Pvt Ltd</v>
      </c>
      <c r="S3522" s="35">
        <f t="shared" si="381"/>
        <v>87</v>
      </c>
      <c r="T3522" s="35">
        <f t="shared" si="382"/>
        <v>51</v>
      </c>
      <c r="U3522" s="14">
        <f t="shared" si="383"/>
        <v>629.35</v>
      </c>
      <c r="V3522" s="14">
        <f t="shared" si="384"/>
        <v>54753.450000000004</v>
      </c>
      <c r="W3522" s="13" t="str">
        <v>In Stock</v>
      </c>
      <c r="X3522" s="13" t="str">
        <v>No</v>
      </c>
      <c r="Y3522" s="13">
        <v>0</v>
      </c>
    </row>
    <row r="3523" spans="1:25" x14ac:dyDescent="0.3">
      <c r="A3523" s="31" t="s">
        <v>6898</v>
      </c>
      <c r="B3523" s="31" t="s">
        <v>6899</v>
      </c>
      <c r="C3523" s="31" t="s">
        <v>20</v>
      </c>
      <c r="D3523" s="31" t="s">
        <v>24</v>
      </c>
      <c r="E3523" s="31">
        <v>176</v>
      </c>
      <c r="F3523" s="31">
        <v>52</v>
      </c>
      <c r="G3523" s="31">
        <v>18905.97</v>
      </c>
      <c r="H3523" s="31">
        <v>3327450.72</v>
      </c>
      <c r="I3523" s="32">
        <v>45830</v>
      </c>
      <c r="J3523" s="32">
        <v>45906</v>
      </c>
      <c r="K3523" s="31" t="s">
        <v>25</v>
      </c>
      <c r="L3523" s="33" t="s">
        <v>58</v>
      </c>
      <c r="M3523" s="13" t="str">
        <f>PROPER(TRIM(SUBSTITUTE(B3523,"###"," ")))</f>
        <v>Early Pro</v>
      </c>
      <c r="N3523" s="13" t="str">
        <f>PROPER(TRIM(SUBSTITUTE(C3523,"###"," ")))</f>
        <v>Toys</v>
      </c>
      <c r="O3523" s="13" t="str">
        <f>PROPER(TRIM(SUBSTITUTE(D3523,"###"," ")))</f>
        <v>Omni Suppliers</v>
      </c>
      <c r="P3523" s="13" t="str">
        <f t="shared" ref="P3523:P3586" si="385">IF(M3523="","Unknown",M3523)</f>
        <v>Early Pro</v>
      </c>
      <c r="Q3523" s="34" t="str">
        <f t="shared" ref="Q3523:Q3586" si="386">IF(N3523="","Unknown",N3523)</f>
        <v>Toys</v>
      </c>
      <c r="R3523" s="13" t="str">
        <f t="shared" ref="R3523:R3586" si="387">IF(O3523="","Others",O3523)</f>
        <v>Omni Suppliers</v>
      </c>
      <c r="S3523" s="35">
        <f t="shared" ref="S3523:S3586" si="388">VALUE(E3523)</f>
        <v>176</v>
      </c>
      <c r="T3523" s="35">
        <f t="shared" ref="T3523:T3586" si="389">VALUE(F3523)</f>
        <v>52</v>
      </c>
      <c r="U3523" s="14">
        <f t="shared" ref="U3523:U3586" si="390">VALUE(G3523)</f>
        <v>18905.97</v>
      </c>
      <c r="V3523" s="14">
        <f t="shared" ref="V3523:V3586" si="391">E3523*G3523</f>
        <v>3327450.72</v>
      </c>
      <c r="W3523" s="13" t="str">
        <v>In Stock</v>
      </c>
      <c r="X3523" s="13" t="str">
        <v>No</v>
      </c>
      <c r="Y3523" s="13">
        <v>0</v>
      </c>
    </row>
    <row r="3524" spans="1:25" x14ac:dyDescent="0.3">
      <c r="A3524" s="31" t="s">
        <v>6900</v>
      </c>
      <c r="B3524" s="31" t="s">
        <v>6575</v>
      </c>
      <c r="C3524" s="31" t="s">
        <v>20</v>
      </c>
      <c r="D3524" s="31" t="s">
        <v>24</v>
      </c>
      <c r="E3524" s="31">
        <v>182</v>
      </c>
      <c r="F3524" s="31">
        <v>29</v>
      </c>
      <c r="G3524" s="31">
        <v>10483.6</v>
      </c>
      <c r="H3524" s="31">
        <v>1908015.2</v>
      </c>
      <c r="I3524" s="32">
        <v>45748</v>
      </c>
      <c r="J3524" s="32">
        <v>45940</v>
      </c>
      <c r="K3524" s="31" t="s">
        <v>29</v>
      </c>
      <c r="L3524" s="33" t="s">
        <v>33</v>
      </c>
      <c r="M3524" s="13" t="str">
        <f>PROPER(TRIM(SUBSTITUTE(B3524,"###"," ")))</f>
        <v>North Max</v>
      </c>
      <c r="N3524" s="13" t="str">
        <f>PROPER(TRIM(SUBSTITUTE(C3524,"###"," ")))</f>
        <v>Toys</v>
      </c>
      <c r="O3524" s="13" t="str">
        <f>PROPER(TRIM(SUBSTITUTE(D3524,"###"," ")))</f>
        <v>Omni Suppliers</v>
      </c>
      <c r="P3524" s="13" t="str">
        <f t="shared" si="385"/>
        <v>North Max</v>
      </c>
      <c r="Q3524" s="34" t="str">
        <f t="shared" si="386"/>
        <v>Toys</v>
      </c>
      <c r="R3524" s="13" t="str">
        <f t="shared" si="387"/>
        <v>Omni Suppliers</v>
      </c>
      <c r="S3524" s="35">
        <f t="shared" si="388"/>
        <v>182</v>
      </c>
      <c r="T3524" s="35">
        <f t="shared" si="389"/>
        <v>29</v>
      </c>
      <c r="U3524" s="14">
        <f t="shared" si="390"/>
        <v>10483.6</v>
      </c>
      <c r="V3524" s="14">
        <f t="shared" si="391"/>
        <v>1908015.2</v>
      </c>
      <c r="W3524" s="13" t="str">
        <v>In Stock</v>
      </c>
      <c r="X3524" s="13" t="str">
        <v>No</v>
      </c>
      <c r="Y3524" s="13">
        <v>0</v>
      </c>
    </row>
    <row r="3525" spans="1:25" x14ac:dyDescent="0.3">
      <c r="A3525" s="31" t="s">
        <v>6902</v>
      </c>
      <c r="B3525" s="31" t="s">
        <v>6903</v>
      </c>
      <c r="C3525" s="31" t="s">
        <v>44</v>
      </c>
      <c r="D3525" s="31" t="s">
        <v>24</v>
      </c>
      <c r="E3525" s="31">
        <v>40</v>
      </c>
      <c r="F3525" s="31">
        <v>44</v>
      </c>
      <c r="G3525" s="31">
        <v>9424.2999999999993</v>
      </c>
      <c r="H3525" s="31">
        <v>376972</v>
      </c>
      <c r="I3525" s="32">
        <v>45775</v>
      </c>
      <c r="J3525" s="32">
        <v>45924</v>
      </c>
      <c r="K3525" s="31" t="s">
        <v>57</v>
      </c>
      <c r="L3525" s="33" t="s">
        <v>17</v>
      </c>
      <c r="M3525" s="13" t="str">
        <f>PROPER(TRIM(SUBSTITUTE(B3525,"###"," ")))</f>
        <v>Inside Plus</v>
      </c>
      <c r="N3525" s="13" t="str">
        <f>PROPER(TRIM(SUBSTITUTE(C3525,"###"," ")))</f>
        <v>Groceries</v>
      </c>
      <c r="O3525" s="13" t="str">
        <f>PROPER(TRIM(SUBSTITUTE(D3525,"###"," ")))</f>
        <v>Omni Suppliers</v>
      </c>
      <c r="P3525" s="13" t="str">
        <f t="shared" si="385"/>
        <v>Inside Plus</v>
      </c>
      <c r="Q3525" s="34" t="str">
        <f t="shared" si="386"/>
        <v>Groceries</v>
      </c>
      <c r="R3525" s="13" t="str">
        <f t="shared" si="387"/>
        <v>Omni Suppliers</v>
      </c>
      <c r="S3525" s="35">
        <f t="shared" si="388"/>
        <v>40</v>
      </c>
      <c r="T3525" s="35">
        <f t="shared" si="389"/>
        <v>44</v>
      </c>
      <c r="U3525" s="14">
        <f t="shared" si="390"/>
        <v>9424.2999999999993</v>
      </c>
      <c r="V3525" s="14">
        <f t="shared" si="391"/>
        <v>376972</v>
      </c>
      <c r="W3525" s="13" t="str">
        <v>Low Stock</v>
      </c>
      <c r="X3525" s="13" t="str">
        <v>Yes</v>
      </c>
      <c r="Y3525" s="13">
        <v>1</v>
      </c>
    </row>
    <row r="3526" spans="1:25" x14ac:dyDescent="0.3">
      <c r="A3526" s="31" t="s">
        <v>6904</v>
      </c>
      <c r="B3526" s="31" t="s">
        <v>6905</v>
      </c>
      <c r="C3526" s="31" t="s">
        <v>14</v>
      </c>
      <c r="D3526" s="31" t="s">
        <v>15</v>
      </c>
      <c r="E3526" s="13"/>
      <c r="F3526" s="31">
        <v>37</v>
      </c>
      <c r="G3526" s="31">
        <v>11116.1</v>
      </c>
      <c r="H3526" s="13"/>
      <c r="I3526" s="32">
        <v>45850</v>
      </c>
      <c r="J3526" s="32">
        <v>45923</v>
      </c>
      <c r="K3526" s="13"/>
      <c r="L3526" s="33" t="s">
        <v>30</v>
      </c>
      <c r="M3526" s="13" t="str">
        <f>PROPER(TRIM(SUBSTITUTE(B3526,"###"," ")))</f>
        <v>Research Max</v>
      </c>
      <c r="N3526" s="13" t="str">
        <f>PROPER(TRIM(SUBSTITUTE(C3526,"###"," ")))</f>
        <v>Clothing</v>
      </c>
      <c r="O3526" s="13" t="str">
        <f>PROPER(TRIM(SUBSTITUTE(D3526,"###"," ")))</f>
        <v>Global Traders</v>
      </c>
      <c r="P3526" s="13" t="str">
        <f t="shared" si="385"/>
        <v>Research Max</v>
      </c>
      <c r="Q3526" s="34" t="str">
        <f t="shared" si="386"/>
        <v>Clothing</v>
      </c>
      <c r="R3526" s="13" t="str">
        <f t="shared" si="387"/>
        <v>Global Traders</v>
      </c>
      <c r="S3526" s="35">
        <f t="shared" si="388"/>
        <v>0</v>
      </c>
      <c r="T3526" s="35">
        <f t="shared" si="389"/>
        <v>37</v>
      </c>
      <c r="U3526" s="14">
        <f t="shared" si="390"/>
        <v>11116.1</v>
      </c>
      <c r="V3526" s="14">
        <f t="shared" si="391"/>
        <v>0</v>
      </c>
      <c r="W3526" s="13" t="str">
        <v>Out of Stock</v>
      </c>
      <c r="X3526" s="13" t="str">
        <v>Yes</v>
      </c>
      <c r="Y3526" s="13">
        <v>1</v>
      </c>
    </row>
    <row r="3527" spans="1:25" x14ac:dyDescent="0.3">
      <c r="A3527" s="31" t="s">
        <v>6906</v>
      </c>
      <c r="B3527" s="31" t="s">
        <v>5868</v>
      </c>
      <c r="C3527" s="31" t="s">
        <v>40</v>
      </c>
      <c r="D3527" s="31" t="s">
        <v>24</v>
      </c>
      <c r="E3527" s="31">
        <v>66</v>
      </c>
      <c r="F3527" s="31">
        <v>37</v>
      </c>
      <c r="G3527" s="31">
        <v>11419.58</v>
      </c>
      <c r="H3527" s="31">
        <v>753692.28</v>
      </c>
      <c r="I3527" s="32">
        <v>45720</v>
      </c>
      <c r="J3527" s="32">
        <v>45923</v>
      </c>
      <c r="K3527" s="31" t="s">
        <v>25</v>
      </c>
      <c r="L3527" s="33" t="s">
        <v>21</v>
      </c>
      <c r="M3527" s="13" t="str">
        <f>PROPER(TRIM(SUBSTITUTE(B3527,"###"," ")))</f>
        <v>Maintain Mini</v>
      </c>
      <c r="N3527" s="13" t="str">
        <f>PROPER(TRIM(SUBSTITUTE(C3527,"###"," ")))</f>
        <v>Electronics</v>
      </c>
      <c r="O3527" s="13" t="str">
        <f>PROPER(TRIM(SUBSTITUTE(D3527,"###"," ")))</f>
        <v>Omni Suppliers</v>
      </c>
      <c r="P3527" s="13" t="str">
        <f t="shared" si="385"/>
        <v>Maintain Mini</v>
      </c>
      <c r="Q3527" s="34" t="str">
        <f t="shared" si="386"/>
        <v>Electronics</v>
      </c>
      <c r="R3527" s="13" t="str">
        <f t="shared" si="387"/>
        <v>Omni Suppliers</v>
      </c>
      <c r="S3527" s="35">
        <f t="shared" si="388"/>
        <v>66</v>
      </c>
      <c r="T3527" s="35">
        <f t="shared" si="389"/>
        <v>37</v>
      </c>
      <c r="U3527" s="14">
        <f t="shared" si="390"/>
        <v>11419.58</v>
      </c>
      <c r="V3527" s="14">
        <f t="shared" si="391"/>
        <v>753692.28</v>
      </c>
      <c r="W3527" s="13" t="str">
        <v>In Stock</v>
      </c>
      <c r="X3527" s="13" t="str">
        <v>No</v>
      </c>
      <c r="Y3527" s="13">
        <v>0</v>
      </c>
    </row>
    <row r="3528" spans="1:25" x14ac:dyDescent="0.3">
      <c r="A3528" s="31" t="s">
        <v>6907</v>
      </c>
      <c r="B3528" s="31" t="s">
        <v>6908</v>
      </c>
      <c r="C3528" s="31" t="s">
        <v>14</v>
      </c>
      <c r="D3528" s="31" t="s">
        <v>45</v>
      </c>
      <c r="E3528" s="31">
        <v>31</v>
      </c>
      <c r="F3528" s="31">
        <v>31</v>
      </c>
      <c r="G3528" s="31">
        <v>11203.27</v>
      </c>
      <c r="H3528" s="31">
        <v>347301.37</v>
      </c>
      <c r="I3528" s="32">
        <v>45839</v>
      </c>
      <c r="J3528" s="32">
        <v>45903</v>
      </c>
      <c r="K3528" s="31" t="s">
        <v>54</v>
      </c>
      <c r="L3528" s="33" t="s">
        <v>58</v>
      </c>
      <c r="M3528" s="13" t="str">
        <f>PROPER(TRIM(SUBSTITUTE(B3528,"###"," ")))</f>
        <v>Along Mini</v>
      </c>
      <c r="N3528" s="13" t="str">
        <f>PROPER(TRIM(SUBSTITUTE(C3528,"###"," ")))</f>
        <v>Clothing</v>
      </c>
      <c r="O3528" s="13" t="str">
        <f>PROPER(TRIM(SUBSTITUTE(D3528,"###"," ")))</f>
        <v>Retailmart Inc</v>
      </c>
      <c r="P3528" s="13" t="str">
        <f t="shared" si="385"/>
        <v>Along Mini</v>
      </c>
      <c r="Q3528" s="34" t="str">
        <f t="shared" si="386"/>
        <v>Clothing</v>
      </c>
      <c r="R3528" s="13" t="str">
        <f t="shared" si="387"/>
        <v>Retailmart Inc</v>
      </c>
      <c r="S3528" s="35">
        <f t="shared" si="388"/>
        <v>31</v>
      </c>
      <c r="T3528" s="35">
        <f t="shared" si="389"/>
        <v>31</v>
      </c>
      <c r="U3528" s="14">
        <f t="shared" si="390"/>
        <v>11203.27</v>
      </c>
      <c r="V3528" s="14">
        <f t="shared" si="391"/>
        <v>347301.37</v>
      </c>
      <c r="W3528" s="13" t="str">
        <v>Low Stock</v>
      </c>
      <c r="X3528" s="13" t="str">
        <v>No</v>
      </c>
      <c r="Y3528" s="13">
        <v>1</v>
      </c>
    </row>
    <row r="3529" spans="1:25" x14ac:dyDescent="0.3">
      <c r="A3529" s="31" t="s">
        <v>6910</v>
      </c>
      <c r="B3529" s="31" t="s">
        <v>6911</v>
      </c>
      <c r="C3529" s="31" t="s">
        <v>20</v>
      </c>
      <c r="D3529" s="13"/>
      <c r="E3529" s="31">
        <v>28</v>
      </c>
      <c r="F3529" s="31">
        <v>85</v>
      </c>
      <c r="G3529" s="31">
        <v>2603.92</v>
      </c>
      <c r="H3529" s="31">
        <v>72909.760000000009</v>
      </c>
      <c r="I3529" s="32">
        <v>45695</v>
      </c>
      <c r="J3529" s="32">
        <v>45863</v>
      </c>
      <c r="K3529" s="31" t="s">
        <v>46</v>
      </c>
      <c r="L3529" s="33" t="s">
        <v>17</v>
      </c>
      <c r="M3529" s="13" t="str">
        <f>PROPER(TRIM(SUBSTITUTE(B3529,"###"," ")))</f>
        <v>Financial Max</v>
      </c>
      <c r="N3529" s="13" t="str">
        <f>PROPER(TRIM(SUBSTITUTE(C3529,"###"," ")))</f>
        <v>Toys</v>
      </c>
      <c r="O3529" s="13" t="str">
        <f>PROPER(TRIM(SUBSTITUTE(D3529,"###"," ")))</f>
        <v/>
      </c>
      <c r="P3529" s="13" t="str">
        <f t="shared" si="385"/>
        <v>Financial Max</v>
      </c>
      <c r="Q3529" s="34" t="str">
        <f t="shared" si="386"/>
        <v>Toys</v>
      </c>
      <c r="R3529" s="13" t="str">
        <f t="shared" si="387"/>
        <v>Others</v>
      </c>
      <c r="S3529" s="35">
        <f t="shared" si="388"/>
        <v>28</v>
      </c>
      <c r="T3529" s="35">
        <f t="shared" si="389"/>
        <v>85</v>
      </c>
      <c r="U3529" s="14">
        <f t="shared" si="390"/>
        <v>2603.92</v>
      </c>
      <c r="V3529" s="14">
        <f t="shared" si="391"/>
        <v>72909.760000000009</v>
      </c>
      <c r="W3529" s="13" t="str">
        <v>Low Stock</v>
      </c>
      <c r="X3529" s="13" t="str">
        <v>Yes</v>
      </c>
      <c r="Y3529" s="13">
        <v>1</v>
      </c>
    </row>
    <row r="3530" spans="1:25" x14ac:dyDescent="0.3">
      <c r="A3530" s="31" t="s">
        <v>6912</v>
      </c>
      <c r="B3530" s="31" t="s">
        <v>1435</v>
      </c>
      <c r="C3530" s="31" t="s">
        <v>14</v>
      </c>
      <c r="D3530" s="31" t="s">
        <v>45</v>
      </c>
      <c r="E3530" s="31">
        <v>107</v>
      </c>
      <c r="F3530" s="31">
        <v>65</v>
      </c>
      <c r="G3530" s="31">
        <v>5269.32</v>
      </c>
      <c r="H3530" s="31">
        <v>563817.24</v>
      </c>
      <c r="I3530" s="32">
        <v>45691</v>
      </c>
      <c r="J3530" s="32">
        <v>45910</v>
      </c>
      <c r="K3530" s="31" t="s">
        <v>54</v>
      </c>
      <c r="L3530" s="33" t="s">
        <v>58</v>
      </c>
      <c r="M3530" s="13" t="str">
        <f>PROPER(TRIM(SUBSTITUTE(B3530,"###"," ")))</f>
        <v>Hair Mini</v>
      </c>
      <c r="N3530" s="13" t="str">
        <f>PROPER(TRIM(SUBSTITUTE(C3530,"###"," ")))</f>
        <v>Clothing</v>
      </c>
      <c r="O3530" s="13" t="str">
        <f>PROPER(TRIM(SUBSTITUTE(D3530,"###"," ")))</f>
        <v>Retailmart Inc</v>
      </c>
      <c r="P3530" s="13" t="str">
        <f t="shared" si="385"/>
        <v>Hair Mini</v>
      </c>
      <c r="Q3530" s="34" t="str">
        <f t="shared" si="386"/>
        <v>Clothing</v>
      </c>
      <c r="R3530" s="13" t="str">
        <f t="shared" si="387"/>
        <v>Retailmart Inc</v>
      </c>
      <c r="S3530" s="35">
        <f t="shared" si="388"/>
        <v>107</v>
      </c>
      <c r="T3530" s="35">
        <f t="shared" si="389"/>
        <v>65</v>
      </c>
      <c r="U3530" s="14">
        <f t="shared" si="390"/>
        <v>5269.32</v>
      </c>
      <c r="V3530" s="14">
        <f t="shared" si="391"/>
        <v>563817.24</v>
      </c>
      <c r="W3530" s="13" t="str">
        <v>In Stock</v>
      </c>
      <c r="X3530" s="13" t="str">
        <v>No</v>
      </c>
      <c r="Y3530" s="13">
        <v>0</v>
      </c>
    </row>
    <row r="3531" spans="1:25" x14ac:dyDescent="0.3">
      <c r="A3531" s="31" t="s">
        <v>6914</v>
      </c>
      <c r="B3531" s="31" t="s">
        <v>6915</v>
      </c>
      <c r="C3531" s="31" t="s">
        <v>44</v>
      </c>
      <c r="D3531" s="31" t="s">
        <v>45</v>
      </c>
      <c r="E3531" s="31">
        <v>8</v>
      </c>
      <c r="F3531" s="31">
        <v>96</v>
      </c>
      <c r="G3531" s="31">
        <v>8197.7999999999993</v>
      </c>
      <c r="H3531" s="31">
        <v>65582.399999999994</v>
      </c>
      <c r="I3531" s="32">
        <v>45672</v>
      </c>
      <c r="J3531" s="32">
        <v>45863</v>
      </c>
      <c r="K3531" s="31" t="s">
        <v>29</v>
      </c>
      <c r="L3531" s="33" t="s">
        <v>33</v>
      </c>
      <c r="M3531" s="13" t="str">
        <f>PROPER(TRIM(SUBSTITUTE(B3531,"###"," ")))</f>
        <v>Task X</v>
      </c>
      <c r="N3531" s="13" t="str">
        <f>PROPER(TRIM(SUBSTITUTE(C3531,"###"," ")))</f>
        <v>Groceries</v>
      </c>
      <c r="O3531" s="13" t="str">
        <f>PROPER(TRIM(SUBSTITUTE(D3531,"###"," ")))</f>
        <v>Retailmart Inc</v>
      </c>
      <c r="P3531" s="13" t="str">
        <f t="shared" si="385"/>
        <v>Task X</v>
      </c>
      <c r="Q3531" s="34" t="str">
        <f t="shared" si="386"/>
        <v>Groceries</v>
      </c>
      <c r="R3531" s="13" t="str">
        <f t="shared" si="387"/>
        <v>Retailmart Inc</v>
      </c>
      <c r="S3531" s="35">
        <f t="shared" si="388"/>
        <v>8</v>
      </c>
      <c r="T3531" s="35">
        <f t="shared" si="389"/>
        <v>96</v>
      </c>
      <c r="U3531" s="14">
        <f t="shared" si="390"/>
        <v>8197.7999999999993</v>
      </c>
      <c r="V3531" s="14">
        <f t="shared" si="391"/>
        <v>65582.399999999994</v>
      </c>
      <c r="W3531" s="13" t="str">
        <v>Low Stock</v>
      </c>
      <c r="X3531" s="13" t="str">
        <v>Yes</v>
      </c>
      <c r="Y3531" s="13">
        <v>1</v>
      </c>
    </row>
    <row r="3532" spans="1:25" x14ac:dyDescent="0.3">
      <c r="A3532" s="31" t="s">
        <v>6917</v>
      </c>
      <c r="B3532" s="31" t="s">
        <v>6657</v>
      </c>
      <c r="C3532" s="31" t="s">
        <v>14</v>
      </c>
      <c r="D3532" s="31" t="s">
        <v>15</v>
      </c>
      <c r="E3532" s="31">
        <v>96</v>
      </c>
      <c r="F3532" s="31">
        <v>27</v>
      </c>
      <c r="G3532" s="31">
        <v>17958.48</v>
      </c>
      <c r="H3532" s="31">
        <v>1724014.08</v>
      </c>
      <c r="I3532" s="32">
        <v>45680</v>
      </c>
      <c r="J3532" s="32">
        <v>45863</v>
      </c>
      <c r="K3532" s="13"/>
      <c r="L3532" s="33" t="s">
        <v>33</v>
      </c>
      <c r="M3532" s="13" t="str">
        <f>PROPER(TRIM(SUBSTITUTE(B3532,"###"," ")))</f>
        <v>Man Pro</v>
      </c>
      <c r="N3532" s="13" t="str">
        <f>PROPER(TRIM(SUBSTITUTE(C3532,"###"," ")))</f>
        <v>Clothing</v>
      </c>
      <c r="O3532" s="13" t="str">
        <f>PROPER(TRIM(SUBSTITUTE(D3532,"###"," ")))</f>
        <v>Global Traders</v>
      </c>
      <c r="P3532" s="13" t="str">
        <f t="shared" si="385"/>
        <v>Man Pro</v>
      </c>
      <c r="Q3532" s="34" t="str">
        <f t="shared" si="386"/>
        <v>Clothing</v>
      </c>
      <c r="R3532" s="13" t="str">
        <f t="shared" si="387"/>
        <v>Global Traders</v>
      </c>
      <c r="S3532" s="35">
        <f t="shared" si="388"/>
        <v>96</v>
      </c>
      <c r="T3532" s="35">
        <f t="shared" si="389"/>
        <v>27</v>
      </c>
      <c r="U3532" s="14">
        <f t="shared" si="390"/>
        <v>17958.48</v>
      </c>
      <c r="V3532" s="14">
        <f t="shared" si="391"/>
        <v>1724014.08</v>
      </c>
      <c r="W3532" s="13" t="str">
        <v>In Stock</v>
      </c>
      <c r="X3532" s="13" t="str">
        <v>No</v>
      </c>
      <c r="Y3532" s="13">
        <v>0</v>
      </c>
    </row>
    <row r="3533" spans="1:25" x14ac:dyDescent="0.3">
      <c r="A3533" s="31" t="s">
        <v>6918</v>
      </c>
      <c r="B3533" s="31" t="s">
        <v>6919</v>
      </c>
      <c r="C3533" s="31" t="s">
        <v>20</v>
      </c>
      <c r="D3533" s="31" t="s">
        <v>24</v>
      </c>
      <c r="E3533" s="31">
        <v>135</v>
      </c>
      <c r="F3533" s="31">
        <v>90</v>
      </c>
      <c r="G3533" s="31">
        <v>2251.1799999999998</v>
      </c>
      <c r="H3533" s="31">
        <v>303909.3</v>
      </c>
      <c r="I3533" s="32">
        <v>45741</v>
      </c>
      <c r="J3533" s="32">
        <v>45867</v>
      </c>
      <c r="K3533" s="31" t="s">
        <v>46</v>
      </c>
      <c r="L3533" s="33" t="s">
        <v>21</v>
      </c>
      <c r="M3533" s="13" t="str">
        <f>PROPER(TRIM(SUBSTITUTE(B3533,"###"," ")))</f>
        <v>Suffer Mini</v>
      </c>
      <c r="N3533" s="13" t="str">
        <f>PROPER(TRIM(SUBSTITUTE(C3533,"###"," ")))</f>
        <v>Toys</v>
      </c>
      <c r="O3533" s="13" t="str">
        <f>PROPER(TRIM(SUBSTITUTE(D3533,"###"," ")))</f>
        <v>Omni Suppliers</v>
      </c>
      <c r="P3533" s="13" t="str">
        <f t="shared" si="385"/>
        <v>Suffer Mini</v>
      </c>
      <c r="Q3533" s="34" t="str">
        <f t="shared" si="386"/>
        <v>Toys</v>
      </c>
      <c r="R3533" s="13" t="str">
        <f t="shared" si="387"/>
        <v>Omni Suppliers</v>
      </c>
      <c r="S3533" s="35">
        <f t="shared" si="388"/>
        <v>135</v>
      </c>
      <c r="T3533" s="35">
        <f t="shared" si="389"/>
        <v>90</v>
      </c>
      <c r="U3533" s="14">
        <f t="shared" si="390"/>
        <v>2251.1799999999998</v>
      </c>
      <c r="V3533" s="14">
        <f t="shared" si="391"/>
        <v>303909.3</v>
      </c>
      <c r="W3533" s="13" t="str">
        <v>In Stock</v>
      </c>
      <c r="X3533" s="13" t="str">
        <v>No</v>
      </c>
      <c r="Y3533" s="13">
        <v>0</v>
      </c>
    </row>
    <row r="3534" spans="1:25" x14ac:dyDescent="0.3">
      <c r="A3534" s="31" t="s">
        <v>6920</v>
      </c>
      <c r="B3534" s="31" t="s">
        <v>1533</v>
      </c>
      <c r="C3534" s="31" t="s">
        <v>14</v>
      </c>
      <c r="D3534" s="31" t="s">
        <v>45</v>
      </c>
      <c r="E3534" s="31">
        <v>1</v>
      </c>
      <c r="F3534" s="31">
        <v>80</v>
      </c>
      <c r="G3534" s="31">
        <v>19633.11</v>
      </c>
      <c r="H3534" s="31">
        <v>19633.11</v>
      </c>
      <c r="I3534" s="32">
        <v>45675</v>
      </c>
      <c r="J3534" s="32">
        <v>45865</v>
      </c>
      <c r="K3534" s="31" t="s">
        <v>29</v>
      </c>
      <c r="L3534" s="33" t="s">
        <v>30</v>
      </c>
      <c r="M3534" s="13" t="str">
        <f>PROPER(TRIM(SUBSTITUTE(B3534,"###"," ")))</f>
        <v>Night Mini</v>
      </c>
      <c r="N3534" s="13" t="str">
        <f>PROPER(TRIM(SUBSTITUTE(C3534,"###"," ")))</f>
        <v>Clothing</v>
      </c>
      <c r="O3534" s="13" t="str">
        <f>PROPER(TRIM(SUBSTITUTE(D3534,"###"," ")))</f>
        <v>Retailmart Inc</v>
      </c>
      <c r="P3534" s="13" t="str">
        <f t="shared" si="385"/>
        <v>Night Mini</v>
      </c>
      <c r="Q3534" s="34" t="str">
        <f t="shared" si="386"/>
        <v>Clothing</v>
      </c>
      <c r="R3534" s="13" t="str">
        <f t="shared" si="387"/>
        <v>Retailmart Inc</v>
      </c>
      <c r="S3534" s="35">
        <f t="shared" si="388"/>
        <v>1</v>
      </c>
      <c r="T3534" s="35">
        <f t="shared" si="389"/>
        <v>80</v>
      </c>
      <c r="U3534" s="14">
        <f t="shared" si="390"/>
        <v>19633.11</v>
      </c>
      <c r="V3534" s="14">
        <f t="shared" si="391"/>
        <v>19633.11</v>
      </c>
      <c r="W3534" s="13" t="str">
        <v>Low Stock</v>
      </c>
      <c r="X3534" s="13" t="str">
        <v>Yes</v>
      </c>
      <c r="Y3534" s="13">
        <v>1</v>
      </c>
    </row>
    <row r="3535" spans="1:25" x14ac:dyDescent="0.3">
      <c r="A3535" s="31" t="s">
        <v>6922</v>
      </c>
      <c r="B3535" s="31" t="s">
        <v>6923</v>
      </c>
      <c r="C3535" s="31" t="s">
        <v>28</v>
      </c>
      <c r="D3535" s="13"/>
      <c r="E3535" s="13"/>
      <c r="F3535" s="31">
        <v>60</v>
      </c>
      <c r="G3535" s="31">
        <v>17023.580000000002</v>
      </c>
      <c r="H3535" s="13"/>
      <c r="I3535" s="32">
        <v>45823</v>
      </c>
      <c r="J3535" s="32">
        <v>45876</v>
      </c>
      <c r="K3535" s="31" t="s">
        <v>25</v>
      </c>
      <c r="L3535" s="33" t="s">
        <v>17</v>
      </c>
      <c r="M3535" s="13" t="str">
        <f>PROPER(TRIM(SUBSTITUTE(B3535,"###"," ")))</f>
        <v>Local Mini</v>
      </c>
      <c r="N3535" s="13" t="str">
        <f>PROPER(TRIM(SUBSTITUTE(C3535,"###"," ")))</f>
        <v>Furniture</v>
      </c>
      <c r="O3535" s="13" t="str">
        <f>PROPER(TRIM(SUBSTITUTE(D3535,"###"," ")))</f>
        <v/>
      </c>
      <c r="P3535" s="13" t="str">
        <f t="shared" si="385"/>
        <v>Local Mini</v>
      </c>
      <c r="Q3535" s="34" t="str">
        <f t="shared" si="386"/>
        <v>Furniture</v>
      </c>
      <c r="R3535" s="13" t="str">
        <f t="shared" si="387"/>
        <v>Others</v>
      </c>
      <c r="S3535" s="35">
        <f t="shared" si="388"/>
        <v>0</v>
      </c>
      <c r="T3535" s="35">
        <f t="shared" si="389"/>
        <v>60</v>
      </c>
      <c r="U3535" s="14">
        <f t="shared" si="390"/>
        <v>17023.580000000002</v>
      </c>
      <c r="V3535" s="14">
        <f t="shared" si="391"/>
        <v>0</v>
      </c>
      <c r="W3535" s="13" t="str">
        <v>Out of Stock</v>
      </c>
      <c r="X3535" s="13" t="str">
        <v>Yes</v>
      </c>
      <c r="Y3535" s="13">
        <v>1</v>
      </c>
    </row>
    <row r="3536" spans="1:25" x14ac:dyDescent="0.3">
      <c r="A3536" s="31" t="s">
        <v>6924</v>
      </c>
      <c r="B3536" s="31" t="s">
        <v>6925</v>
      </c>
      <c r="C3536" s="31" t="s">
        <v>40</v>
      </c>
      <c r="D3536" s="31" t="s">
        <v>41</v>
      </c>
      <c r="E3536" s="31">
        <v>89</v>
      </c>
      <c r="F3536" s="31">
        <v>95</v>
      </c>
      <c r="G3536" s="31">
        <v>9826.35</v>
      </c>
      <c r="H3536" s="31">
        <v>874545.15</v>
      </c>
      <c r="I3536" s="32">
        <v>45831</v>
      </c>
      <c r="J3536" s="32">
        <v>45889</v>
      </c>
      <c r="K3536" s="31" t="s">
        <v>25</v>
      </c>
      <c r="L3536" s="33" t="s">
        <v>21</v>
      </c>
      <c r="M3536" s="13" t="str">
        <f>PROPER(TRIM(SUBSTITUTE(B3536,"###"," ")))</f>
        <v>Result Pro</v>
      </c>
      <c r="N3536" s="13" t="str">
        <f>PROPER(TRIM(SUBSTITUTE(C3536,"###"," ")))</f>
        <v>Electronics</v>
      </c>
      <c r="O3536" s="13" t="str">
        <f>PROPER(TRIM(SUBSTITUTE(D3536,"###"," ")))</f>
        <v>Quickstock</v>
      </c>
      <c r="P3536" s="13" t="str">
        <f t="shared" si="385"/>
        <v>Result Pro</v>
      </c>
      <c r="Q3536" s="34" t="str">
        <f t="shared" si="386"/>
        <v>Electronics</v>
      </c>
      <c r="R3536" s="13" t="str">
        <f t="shared" si="387"/>
        <v>Quickstock</v>
      </c>
      <c r="S3536" s="35">
        <f t="shared" si="388"/>
        <v>89</v>
      </c>
      <c r="T3536" s="35">
        <f t="shared" si="389"/>
        <v>95</v>
      </c>
      <c r="U3536" s="14">
        <f t="shared" si="390"/>
        <v>9826.35</v>
      </c>
      <c r="V3536" s="14">
        <f t="shared" si="391"/>
        <v>874545.15</v>
      </c>
      <c r="W3536" s="13" t="str">
        <v>Low Stock</v>
      </c>
      <c r="X3536" s="13" t="str">
        <v>Yes</v>
      </c>
      <c r="Y3536" s="13">
        <v>1</v>
      </c>
    </row>
    <row r="3537" spans="1:25" x14ac:dyDescent="0.3">
      <c r="A3537" s="31" t="s">
        <v>6926</v>
      </c>
      <c r="B3537" s="31" t="s">
        <v>6220</v>
      </c>
      <c r="C3537" s="31" t="s">
        <v>14</v>
      </c>
      <c r="D3537" s="31" t="s">
        <v>45</v>
      </c>
      <c r="E3537" s="31">
        <v>16</v>
      </c>
      <c r="F3537" s="31">
        <v>74</v>
      </c>
      <c r="G3537" s="31">
        <v>5188.7</v>
      </c>
      <c r="H3537" s="31">
        <v>83019.199999999997</v>
      </c>
      <c r="I3537" s="32">
        <v>45813</v>
      </c>
      <c r="J3537" s="32">
        <v>45878</v>
      </c>
      <c r="K3537" s="31" t="s">
        <v>29</v>
      </c>
      <c r="L3537" s="33" t="s">
        <v>58</v>
      </c>
      <c r="M3537" s="13" t="str">
        <f>PROPER(TRIM(SUBSTITUTE(B3537,"###"," ")))</f>
        <v>Upon Max</v>
      </c>
      <c r="N3537" s="13" t="str">
        <f>PROPER(TRIM(SUBSTITUTE(C3537,"###"," ")))</f>
        <v>Clothing</v>
      </c>
      <c r="O3537" s="13" t="str">
        <f>PROPER(TRIM(SUBSTITUTE(D3537,"###"," ")))</f>
        <v>Retailmart Inc</v>
      </c>
      <c r="P3537" s="13" t="str">
        <f t="shared" si="385"/>
        <v>Upon Max</v>
      </c>
      <c r="Q3537" s="34" t="str">
        <f t="shared" si="386"/>
        <v>Clothing</v>
      </c>
      <c r="R3537" s="13" t="str">
        <f t="shared" si="387"/>
        <v>Retailmart Inc</v>
      </c>
      <c r="S3537" s="35">
        <f t="shared" si="388"/>
        <v>16</v>
      </c>
      <c r="T3537" s="35">
        <f t="shared" si="389"/>
        <v>74</v>
      </c>
      <c r="U3537" s="14">
        <f t="shared" si="390"/>
        <v>5188.7</v>
      </c>
      <c r="V3537" s="14">
        <f t="shared" si="391"/>
        <v>83019.199999999997</v>
      </c>
      <c r="W3537" s="13" t="str">
        <v>Low Stock</v>
      </c>
      <c r="X3537" s="13" t="str">
        <v>Yes</v>
      </c>
      <c r="Y3537" s="13">
        <v>1</v>
      </c>
    </row>
    <row r="3538" spans="1:25" x14ac:dyDescent="0.3">
      <c r="A3538" s="31" t="s">
        <v>6929</v>
      </c>
      <c r="B3538" s="31" t="s">
        <v>2915</v>
      </c>
      <c r="C3538" s="31" t="s">
        <v>20</v>
      </c>
      <c r="D3538" s="31" t="s">
        <v>45</v>
      </c>
      <c r="E3538" s="13"/>
      <c r="F3538" s="31">
        <v>69</v>
      </c>
      <c r="G3538" s="31">
        <v>7769.71</v>
      </c>
      <c r="H3538" s="13"/>
      <c r="I3538" s="32">
        <v>45832</v>
      </c>
      <c r="J3538" s="32">
        <v>45867</v>
      </c>
      <c r="K3538" s="31" t="s">
        <v>46</v>
      </c>
      <c r="L3538" s="33" t="s">
        <v>58</v>
      </c>
      <c r="M3538" s="13" t="str">
        <f>PROPER(TRIM(SUBSTITUTE(B3538,"###"," ")))</f>
        <v>Light Mini</v>
      </c>
      <c r="N3538" s="13" t="str">
        <f>PROPER(TRIM(SUBSTITUTE(C3538,"###"," ")))</f>
        <v>Toys</v>
      </c>
      <c r="O3538" s="13" t="str">
        <f>PROPER(TRIM(SUBSTITUTE(D3538,"###"," ")))</f>
        <v>Retailmart Inc</v>
      </c>
      <c r="P3538" s="13" t="str">
        <f t="shared" si="385"/>
        <v>Light Mini</v>
      </c>
      <c r="Q3538" s="34" t="str">
        <f t="shared" si="386"/>
        <v>Toys</v>
      </c>
      <c r="R3538" s="13" t="str">
        <f t="shared" si="387"/>
        <v>Retailmart Inc</v>
      </c>
      <c r="S3538" s="35">
        <f t="shared" si="388"/>
        <v>0</v>
      </c>
      <c r="T3538" s="35">
        <f t="shared" si="389"/>
        <v>69</v>
      </c>
      <c r="U3538" s="14">
        <f t="shared" si="390"/>
        <v>7769.71</v>
      </c>
      <c r="V3538" s="14">
        <f t="shared" si="391"/>
        <v>0</v>
      </c>
      <c r="W3538" s="13" t="str">
        <v>Out of Stock</v>
      </c>
      <c r="X3538" s="13" t="str">
        <v>Yes</v>
      </c>
      <c r="Y3538" s="13">
        <v>1</v>
      </c>
    </row>
    <row r="3539" spans="1:25" x14ac:dyDescent="0.3">
      <c r="A3539" s="31" t="s">
        <v>6930</v>
      </c>
      <c r="B3539" s="31" t="s">
        <v>6931</v>
      </c>
      <c r="C3539" s="31" t="s">
        <v>28</v>
      </c>
      <c r="D3539" s="31" t="s">
        <v>41</v>
      </c>
      <c r="E3539" s="31">
        <v>120</v>
      </c>
      <c r="F3539" s="31">
        <v>55</v>
      </c>
      <c r="G3539" s="31">
        <v>9675.32</v>
      </c>
      <c r="H3539" s="31">
        <v>1161038.3999999999</v>
      </c>
      <c r="I3539" s="32">
        <v>45828</v>
      </c>
      <c r="J3539" s="32">
        <v>45853</v>
      </c>
      <c r="K3539" s="31" t="s">
        <v>25</v>
      </c>
      <c r="L3539" s="33" t="s">
        <v>21</v>
      </c>
      <c r="M3539" s="13" t="str">
        <f>PROPER(TRIM(SUBSTITUTE(B3539,"###"," ")))</f>
        <v>Sound Lite</v>
      </c>
      <c r="N3539" s="13" t="str">
        <f>PROPER(TRIM(SUBSTITUTE(C3539,"###"," ")))</f>
        <v>Furniture</v>
      </c>
      <c r="O3539" s="13" t="str">
        <f>PROPER(TRIM(SUBSTITUTE(D3539,"###"," ")))</f>
        <v>Quickstock</v>
      </c>
      <c r="P3539" s="13" t="str">
        <f t="shared" si="385"/>
        <v>Sound Lite</v>
      </c>
      <c r="Q3539" s="34" t="str">
        <f t="shared" si="386"/>
        <v>Furniture</v>
      </c>
      <c r="R3539" s="13" t="str">
        <f t="shared" si="387"/>
        <v>Quickstock</v>
      </c>
      <c r="S3539" s="35">
        <f t="shared" si="388"/>
        <v>120</v>
      </c>
      <c r="T3539" s="35">
        <f t="shared" si="389"/>
        <v>55</v>
      </c>
      <c r="U3539" s="14">
        <f t="shared" si="390"/>
        <v>9675.32</v>
      </c>
      <c r="V3539" s="14">
        <f t="shared" si="391"/>
        <v>1161038.3999999999</v>
      </c>
      <c r="W3539" s="13" t="str">
        <v>In Stock</v>
      </c>
      <c r="X3539" s="13" t="str">
        <v>No</v>
      </c>
      <c r="Y3539" s="13">
        <v>0</v>
      </c>
    </row>
    <row r="3540" spans="1:25" x14ac:dyDescent="0.3">
      <c r="A3540" s="31" t="s">
        <v>6932</v>
      </c>
      <c r="B3540" s="31" t="s">
        <v>6380</v>
      </c>
      <c r="C3540" s="31" t="s">
        <v>28</v>
      </c>
      <c r="D3540" s="31" t="s">
        <v>53</v>
      </c>
      <c r="E3540" s="31">
        <v>127</v>
      </c>
      <c r="F3540" s="31">
        <v>26</v>
      </c>
      <c r="G3540" s="31">
        <v>18531.07</v>
      </c>
      <c r="H3540" s="31">
        <v>2353445.89</v>
      </c>
      <c r="I3540" s="32">
        <v>45700</v>
      </c>
      <c r="J3540" s="32">
        <v>45902</v>
      </c>
      <c r="K3540" s="31" t="s">
        <v>16</v>
      </c>
      <c r="L3540" s="33" t="s">
        <v>30</v>
      </c>
      <c r="M3540" s="13" t="str">
        <f>PROPER(TRIM(SUBSTITUTE(B3540,"###"," ")))</f>
        <v>Hold Max</v>
      </c>
      <c r="N3540" s="13" t="str">
        <f>PROPER(TRIM(SUBSTITUTE(C3540,"###"," ")))</f>
        <v>Furniture</v>
      </c>
      <c r="O3540" s="13" t="str">
        <f>PROPER(TRIM(SUBSTITUTE(D3540,"###"," ")))</f>
        <v>Abc Pvt Ltd</v>
      </c>
      <c r="P3540" s="13" t="str">
        <f t="shared" si="385"/>
        <v>Hold Max</v>
      </c>
      <c r="Q3540" s="34" t="str">
        <f t="shared" si="386"/>
        <v>Furniture</v>
      </c>
      <c r="R3540" s="13" t="str">
        <f t="shared" si="387"/>
        <v>Abc Pvt Ltd</v>
      </c>
      <c r="S3540" s="35">
        <f t="shared" si="388"/>
        <v>127</v>
      </c>
      <c r="T3540" s="35">
        <f t="shared" si="389"/>
        <v>26</v>
      </c>
      <c r="U3540" s="14">
        <f t="shared" si="390"/>
        <v>18531.07</v>
      </c>
      <c r="V3540" s="14">
        <f t="shared" si="391"/>
        <v>2353445.89</v>
      </c>
      <c r="W3540" s="13" t="str">
        <v>In Stock</v>
      </c>
      <c r="X3540" s="13" t="str">
        <v>No</v>
      </c>
      <c r="Y3540" s="13">
        <v>0</v>
      </c>
    </row>
    <row r="3541" spans="1:25" x14ac:dyDescent="0.3">
      <c r="A3541" s="31" t="s">
        <v>6933</v>
      </c>
      <c r="B3541" s="31" t="s">
        <v>6020</v>
      </c>
      <c r="C3541" s="31" t="s">
        <v>14</v>
      </c>
      <c r="D3541" s="31" t="s">
        <v>53</v>
      </c>
      <c r="E3541" s="31">
        <v>58</v>
      </c>
      <c r="F3541" s="31">
        <v>67</v>
      </c>
      <c r="G3541" s="31">
        <v>15366.57</v>
      </c>
      <c r="H3541" s="31">
        <v>891261.05999999994</v>
      </c>
      <c r="I3541" s="32">
        <v>45683</v>
      </c>
      <c r="J3541" s="32">
        <v>45878</v>
      </c>
      <c r="K3541" s="31" t="s">
        <v>57</v>
      </c>
      <c r="L3541" s="33" t="s">
        <v>17</v>
      </c>
      <c r="M3541" s="13" t="str">
        <f>PROPER(TRIM(SUBSTITUTE(B3541,"###"," ")))</f>
        <v>Then Max</v>
      </c>
      <c r="N3541" s="13" t="str">
        <f>PROPER(TRIM(SUBSTITUTE(C3541,"###"," ")))</f>
        <v>Clothing</v>
      </c>
      <c r="O3541" s="13" t="str">
        <f>PROPER(TRIM(SUBSTITUTE(D3541,"###"," ")))</f>
        <v>Abc Pvt Ltd</v>
      </c>
      <c r="P3541" s="13" t="str">
        <f t="shared" si="385"/>
        <v>Then Max</v>
      </c>
      <c r="Q3541" s="34" t="str">
        <f t="shared" si="386"/>
        <v>Clothing</v>
      </c>
      <c r="R3541" s="13" t="str">
        <f t="shared" si="387"/>
        <v>Abc Pvt Ltd</v>
      </c>
      <c r="S3541" s="35">
        <f t="shared" si="388"/>
        <v>58</v>
      </c>
      <c r="T3541" s="35">
        <f t="shared" si="389"/>
        <v>67</v>
      </c>
      <c r="U3541" s="14">
        <f t="shared" si="390"/>
        <v>15366.57</v>
      </c>
      <c r="V3541" s="14">
        <f t="shared" si="391"/>
        <v>891261.05999999994</v>
      </c>
      <c r="W3541" s="13" t="str">
        <v>Low Stock</v>
      </c>
      <c r="X3541" s="13" t="str">
        <v>Yes</v>
      </c>
      <c r="Y3541" s="13">
        <v>1</v>
      </c>
    </row>
    <row r="3542" spans="1:25" x14ac:dyDescent="0.3">
      <c r="A3542" s="31" t="s">
        <v>6936</v>
      </c>
      <c r="B3542" s="31" t="s">
        <v>5128</v>
      </c>
      <c r="C3542" s="31" t="s">
        <v>40</v>
      </c>
      <c r="D3542" s="31" t="s">
        <v>53</v>
      </c>
      <c r="E3542" s="31">
        <v>88</v>
      </c>
      <c r="F3542" s="31">
        <v>22</v>
      </c>
      <c r="G3542" s="31">
        <v>16371.29</v>
      </c>
      <c r="H3542" s="31">
        <v>1440673.52</v>
      </c>
      <c r="I3542" s="32">
        <v>45737</v>
      </c>
      <c r="J3542" s="32">
        <v>45895</v>
      </c>
      <c r="K3542" s="13"/>
      <c r="L3542" s="33" t="s">
        <v>21</v>
      </c>
      <c r="M3542" s="13" t="str">
        <f>PROPER(TRIM(SUBSTITUTE(B3542,"###"," ")))</f>
        <v>Dream Mini</v>
      </c>
      <c r="N3542" s="13" t="str">
        <f>PROPER(TRIM(SUBSTITUTE(C3542,"###"," ")))</f>
        <v>Electronics</v>
      </c>
      <c r="O3542" s="13" t="str">
        <f>PROPER(TRIM(SUBSTITUTE(D3542,"###"," ")))</f>
        <v>Abc Pvt Ltd</v>
      </c>
      <c r="P3542" s="13" t="str">
        <f t="shared" si="385"/>
        <v>Dream Mini</v>
      </c>
      <c r="Q3542" s="34" t="str">
        <f t="shared" si="386"/>
        <v>Electronics</v>
      </c>
      <c r="R3542" s="13" t="str">
        <f t="shared" si="387"/>
        <v>Abc Pvt Ltd</v>
      </c>
      <c r="S3542" s="35">
        <f t="shared" si="388"/>
        <v>88</v>
      </c>
      <c r="T3542" s="35">
        <f t="shared" si="389"/>
        <v>22</v>
      </c>
      <c r="U3542" s="14">
        <f t="shared" si="390"/>
        <v>16371.29</v>
      </c>
      <c r="V3542" s="14">
        <f t="shared" si="391"/>
        <v>1440673.52</v>
      </c>
      <c r="W3542" s="13" t="str">
        <v>In Stock</v>
      </c>
      <c r="X3542" s="13" t="str">
        <v>No</v>
      </c>
      <c r="Y3542" s="13">
        <v>0</v>
      </c>
    </row>
    <row r="3543" spans="1:25" x14ac:dyDescent="0.3">
      <c r="A3543" s="31" t="s">
        <v>6937</v>
      </c>
      <c r="B3543" s="31" t="s">
        <v>5800</v>
      </c>
      <c r="C3543" s="31" t="s">
        <v>40</v>
      </c>
      <c r="D3543" s="31" t="s">
        <v>45</v>
      </c>
      <c r="E3543" s="31">
        <v>44</v>
      </c>
      <c r="F3543" s="31">
        <v>55</v>
      </c>
      <c r="G3543" s="31">
        <v>12140.99</v>
      </c>
      <c r="H3543" s="31">
        <v>534203.55999999994</v>
      </c>
      <c r="I3543" s="32">
        <v>45707</v>
      </c>
      <c r="J3543" s="32">
        <v>45896</v>
      </c>
      <c r="K3543" s="31" t="s">
        <v>54</v>
      </c>
      <c r="L3543" s="33" t="s">
        <v>17</v>
      </c>
      <c r="M3543" s="13" t="str">
        <f>PROPER(TRIM(SUBSTITUTE(B3543,"###"," ")))</f>
        <v>Professor Plus</v>
      </c>
      <c r="N3543" s="13" t="str">
        <f>PROPER(TRIM(SUBSTITUTE(C3543,"###"," ")))</f>
        <v>Electronics</v>
      </c>
      <c r="O3543" s="13" t="str">
        <f>PROPER(TRIM(SUBSTITUTE(D3543,"###"," ")))</f>
        <v>Retailmart Inc</v>
      </c>
      <c r="P3543" s="13" t="str">
        <f t="shared" si="385"/>
        <v>Professor Plus</v>
      </c>
      <c r="Q3543" s="34" t="str">
        <f t="shared" si="386"/>
        <v>Electronics</v>
      </c>
      <c r="R3543" s="13" t="str">
        <f t="shared" si="387"/>
        <v>Retailmart Inc</v>
      </c>
      <c r="S3543" s="35">
        <f t="shared" si="388"/>
        <v>44</v>
      </c>
      <c r="T3543" s="35">
        <f t="shared" si="389"/>
        <v>55</v>
      </c>
      <c r="U3543" s="14">
        <f t="shared" si="390"/>
        <v>12140.99</v>
      </c>
      <c r="V3543" s="14">
        <f t="shared" si="391"/>
        <v>534203.55999999994</v>
      </c>
      <c r="W3543" s="13" t="str">
        <v>Low Stock</v>
      </c>
      <c r="X3543" s="13" t="str">
        <v>Yes</v>
      </c>
      <c r="Y3543" s="13">
        <v>1</v>
      </c>
    </row>
    <row r="3544" spans="1:25" x14ac:dyDescent="0.3">
      <c r="A3544" s="31" t="s">
        <v>6938</v>
      </c>
      <c r="B3544" s="31" t="s">
        <v>448</v>
      </c>
      <c r="C3544" s="31" t="s">
        <v>28</v>
      </c>
      <c r="D3544" s="31" t="s">
        <v>45</v>
      </c>
      <c r="E3544" s="31">
        <v>181</v>
      </c>
      <c r="F3544" s="31">
        <v>87</v>
      </c>
      <c r="G3544" s="31">
        <v>391.02</v>
      </c>
      <c r="H3544" s="31">
        <v>70774.62</v>
      </c>
      <c r="I3544" s="32">
        <v>45687</v>
      </c>
      <c r="J3544" s="32">
        <v>45935</v>
      </c>
      <c r="K3544" s="31" t="s">
        <v>46</v>
      </c>
      <c r="L3544" s="33" t="s">
        <v>21</v>
      </c>
      <c r="M3544" s="13" t="str">
        <f>PROPER(TRIM(SUBSTITUTE(B3544,"###"," ")))</f>
        <v>All Pro</v>
      </c>
      <c r="N3544" s="13" t="str">
        <f>PROPER(TRIM(SUBSTITUTE(C3544,"###"," ")))</f>
        <v>Furniture</v>
      </c>
      <c r="O3544" s="13" t="str">
        <f>PROPER(TRIM(SUBSTITUTE(D3544,"###"," ")))</f>
        <v>Retailmart Inc</v>
      </c>
      <c r="P3544" s="13" t="str">
        <f t="shared" si="385"/>
        <v>All Pro</v>
      </c>
      <c r="Q3544" s="34" t="str">
        <f t="shared" si="386"/>
        <v>Furniture</v>
      </c>
      <c r="R3544" s="13" t="str">
        <f t="shared" si="387"/>
        <v>Retailmart Inc</v>
      </c>
      <c r="S3544" s="35">
        <f t="shared" si="388"/>
        <v>181</v>
      </c>
      <c r="T3544" s="35">
        <f t="shared" si="389"/>
        <v>87</v>
      </c>
      <c r="U3544" s="14">
        <f t="shared" si="390"/>
        <v>391.02</v>
      </c>
      <c r="V3544" s="14">
        <f t="shared" si="391"/>
        <v>70774.62</v>
      </c>
      <c r="W3544" s="13" t="str">
        <v>In Stock</v>
      </c>
      <c r="X3544" s="13" t="str">
        <v>No</v>
      </c>
      <c r="Y3544" s="13">
        <v>0</v>
      </c>
    </row>
    <row r="3545" spans="1:25" x14ac:dyDescent="0.3">
      <c r="A3545" s="31" t="s">
        <v>6940</v>
      </c>
      <c r="B3545" s="31" t="s">
        <v>6941</v>
      </c>
      <c r="C3545" s="31" t="s">
        <v>44</v>
      </c>
      <c r="D3545" s="31" t="s">
        <v>24</v>
      </c>
      <c r="E3545" s="31">
        <v>72</v>
      </c>
      <c r="F3545" s="31">
        <v>86</v>
      </c>
      <c r="G3545" s="31">
        <v>10951.11</v>
      </c>
      <c r="H3545" s="31">
        <v>788479.92</v>
      </c>
      <c r="I3545" s="32">
        <v>45682</v>
      </c>
      <c r="J3545" s="32">
        <v>45864</v>
      </c>
      <c r="K3545" s="31" t="s">
        <v>29</v>
      </c>
      <c r="L3545" s="33" t="s">
        <v>30</v>
      </c>
      <c r="M3545" s="13" t="str">
        <f>PROPER(TRIM(SUBSTITUTE(B3545,"###"," ")))</f>
        <v>Realize Max</v>
      </c>
      <c r="N3545" s="13" t="str">
        <f>PROPER(TRIM(SUBSTITUTE(C3545,"###"," ")))</f>
        <v>Groceries</v>
      </c>
      <c r="O3545" s="13" t="str">
        <f>PROPER(TRIM(SUBSTITUTE(D3545,"###"," ")))</f>
        <v>Omni Suppliers</v>
      </c>
      <c r="P3545" s="13" t="str">
        <f t="shared" si="385"/>
        <v>Realize Max</v>
      </c>
      <c r="Q3545" s="34" t="str">
        <f t="shared" si="386"/>
        <v>Groceries</v>
      </c>
      <c r="R3545" s="13" t="str">
        <f t="shared" si="387"/>
        <v>Omni Suppliers</v>
      </c>
      <c r="S3545" s="35">
        <f t="shared" si="388"/>
        <v>72</v>
      </c>
      <c r="T3545" s="35">
        <f t="shared" si="389"/>
        <v>86</v>
      </c>
      <c r="U3545" s="14">
        <f t="shared" si="390"/>
        <v>10951.11</v>
      </c>
      <c r="V3545" s="14">
        <f t="shared" si="391"/>
        <v>788479.92</v>
      </c>
      <c r="W3545" s="13" t="str">
        <v>Low Stock</v>
      </c>
      <c r="X3545" s="13" t="str">
        <v>Yes</v>
      </c>
      <c r="Y3545" s="13">
        <v>1</v>
      </c>
    </row>
    <row r="3546" spans="1:25" x14ac:dyDescent="0.3">
      <c r="A3546" s="31" t="s">
        <v>6942</v>
      </c>
      <c r="B3546" s="31" t="s">
        <v>2915</v>
      </c>
      <c r="C3546" s="31" t="s">
        <v>28</v>
      </c>
      <c r="D3546" s="31" t="s">
        <v>24</v>
      </c>
      <c r="E3546" s="31">
        <v>138</v>
      </c>
      <c r="F3546" s="31">
        <v>30</v>
      </c>
      <c r="G3546" s="31">
        <v>17572.88</v>
      </c>
      <c r="H3546" s="31">
        <v>2425057.44</v>
      </c>
      <c r="I3546" s="32">
        <v>45701</v>
      </c>
      <c r="J3546" s="32">
        <v>45932</v>
      </c>
      <c r="K3546" s="31" t="s">
        <v>25</v>
      </c>
      <c r="L3546" s="33" t="s">
        <v>33</v>
      </c>
      <c r="M3546" s="13" t="str">
        <f>PROPER(TRIM(SUBSTITUTE(B3546,"###"," ")))</f>
        <v>Light Mini</v>
      </c>
      <c r="N3546" s="13" t="str">
        <f>PROPER(TRIM(SUBSTITUTE(C3546,"###"," ")))</f>
        <v>Furniture</v>
      </c>
      <c r="O3546" s="13" t="str">
        <f>PROPER(TRIM(SUBSTITUTE(D3546,"###"," ")))</f>
        <v>Omni Suppliers</v>
      </c>
      <c r="P3546" s="13" t="str">
        <f t="shared" si="385"/>
        <v>Light Mini</v>
      </c>
      <c r="Q3546" s="34" t="str">
        <f t="shared" si="386"/>
        <v>Furniture</v>
      </c>
      <c r="R3546" s="13" t="str">
        <f t="shared" si="387"/>
        <v>Omni Suppliers</v>
      </c>
      <c r="S3546" s="35">
        <f t="shared" si="388"/>
        <v>138</v>
      </c>
      <c r="T3546" s="35">
        <f t="shared" si="389"/>
        <v>30</v>
      </c>
      <c r="U3546" s="14">
        <f t="shared" si="390"/>
        <v>17572.88</v>
      </c>
      <c r="V3546" s="14">
        <f t="shared" si="391"/>
        <v>2425057.44</v>
      </c>
      <c r="W3546" s="13" t="str">
        <v>In Stock</v>
      </c>
      <c r="X3546" s="13" t="str">
        <v>No</v>
      </c>
      <c r="Y3546" s="13">
        <v>0</v>
      </c>
    </row>
    <row r="3547" spans="1:25" x14ac:dyDescent="0.3">
      <c r="A3547" s="31" t="s">
        <v>6943</v>
      </c>
      <c r="B3547" s="31" t="s">
        <v>6944</v>
      </c>
      <c r="C3547" s="31" t="s">
        <v>44</v>
      </c>
      <c r="D3547" s="31" t="s">
        <v>15</v>
      </c>
      <c r="E3547" s="31">
        <v>137</v>
      </c>
      <c r="F3547" s="31">
        <v>50</v>
      </c>
      <c r="G3547" s="31">
        <v>3889.88</v>
      </c>
      <c r="H3547" s="31">
        <v>532913.56000000006</v>
      </c>
      <c r="I3547" s="32">
        <v>45743</v>
      </c>
      <c r="J3547" s="32">
        <v>45885</v>
      </c>
      <c r="K3547" s="13"/>
      <c r="L3547" s="33" t="s">
        <v>58</v>
      </c>
      <c r="M3547" s="13" t="str">
        <f>PROPER(TRIM(SUBSTITUTE(B3547,"###"," ")))</f>
        <v>Parent Plus</v>
      </c>
      <c r="N3547" s="13" t="str">
        <f>PROPER(TRIM(SUBSTITUTE(C3547,"###"," ")))</f>
        <v>Groceries</v>
      </c>
      <c r="O3547" s="13" t="str">
        <f>PROPER(TRIM(SUBSTITUTE(D3547,"###"," ")))</f>
        <v>Global Traders</v>
      </c>
      <c r="P3547" s="13" t="str">
        <f t="shared" si="385"/>
        <v>Parent Plus</v>
      </c>
      <c r="Q3547" s="34" t="str">
        <f t="shared" si="386"/>
        <v>Groceries</v>
      </c>
      <c r="R3547" s="13" t="str">
        <f t="shared" si="387"/>
        <v>Global Traders</v>
      </c>
      <c r="S3547" s="35">
        <f t="shared" si="388"/>
        <v>137</v>
      </c>
      <c r="T3547" s="35">
        <f t="shared" si="389"/>
        <v>50</v>
      </c>
      <c r="U3547" s="14">
        <f t="shared" si="390"/>
        <v>3889.88</v>
      </c>
      <c r="V3547" s="14">
        <f t="shared" si="391"/>
        <v>532913.56000000006</v>
      </c>
      <c r="W3547" s="13" t="str">
        <v>In Stock</v>
      </c>
      <c r="X3547" s="13" t="str">
        <v>No</v>
      </c>
      <c r="Y3547" s="13">
        <v>0</v>
      </c>
    </row>
    <row r="3548" spans="1:25" x14ac:dyDescent="0.3">
      <c r="A3548" s="31" t="s">
        <v>6945</v>
      </c>
      <c r="B3548" s="31" t="s">
        <v>6946</v>
      </c>
      <c r="C3548" s="31" t="s">
        <v>14</v>
      </c>
      <c r="D3548" s="31" t="s">
        <v>53</v>
      </c>
      <c r="E3548" s="31">
        <v>70</v>
      </c>
      <c r="F3548" s="31">
        <v>43</v>
      </c>
      <c r="G3548" s="31">
        <v>19396.71</v>
      </c>
      <c r="H3548" s="31">
        <v>1357769.7</v>
      </c>
      <c r="I3548" s="32">
        <v>45791</v>
      </c>
      <c r="J3548" s="32">
        <v>45910</v>
      </c>
      <c r="K3548" s="13"/>
      <c r="L3548" s="33" t="s">
        <v>21</v>
      </c>
      <c r="M3548" s="13" t="str">
        <f>PROPER(TRIM(SUBSTITUTE(B3548,"###"," ")))</f>
        <v>Last X</v>
      </c>
      <c r="N3548" s="13" t="str">
        <f>PROPER(TRIM(SUBSTITUTE(C3548,"###"," ")))</f>
        <v>Clothing</v>
      </c>
      <c r="O3548" s="13" t="str">
        <f>PROPER(TRIM(SUBSTITUTE(D3548,"###"," ")))</f>
        <v>Abc Pvt Ltd</v>
      </c>
      <c r="P3548" s="13" t="str">
        <f t="shared" si="385"/>
        <v>Last X</v>
      </c>
      <c r="Q3548" s="34" t="str">
        <f t="shared" si="386"/>
        <v>Clothing</v>
      </c>
      <c r="R3548" s="13" t="str">
        <f t="shared" si="387"/>
        <v>Abc Pvt Ltd</v>
      </c>
      <c r="S3548" s="35">
        <f t="shared" si="388"/>
        <v>70</v>
      </c>
      <c r="T3548" s="35">
        <f t="shared" si="389"/>
        <v>43</v>
      </c>
      <c r="U3548" s="14">
        <f t="shared" si="390"/>
        <v>19396.71</v>
      </c>
      <c r="V3548" s="14">
        <f t="shared" si="391"/>
        <v>1357769.7</v>
      </c>
      <c r="W3548" s="13" t="str">
        <v>In Stock</v>
      </c>
      <c r="X3548" s="13" t="str">
        <v>No</v>
      </c>
      <c r="Y3548" s="13">
        <v>0</v>
      </c>
    </row>
    <row r="3549" spans="1:25" x14ac:dyDescent="0.3">
      <c r="A3549" s="31" t="s">
        <v>6949</v>
      </c>
      <c r="B3549" s="31" t="s">
        <v>6950</v>
      </c>
      <c r="C3549" s="31" t="s">
        <v>44</v>
      </c>
      <c r="D3549" s="31" t="s">
        <v>53</v>
      </c>
      <c r="E3549" s="31">
        <v>52</v>
      </c>
      <c r="F3549" s="31">
        <v>39</v>
      </c>
      <c r="G3549" s="31">
        <v>9301.4500000000007</v>
      </c>
      <c r="H3549" s="31">
        <v>483675.4</v>
      </c>
      <c r="I3549" s="32">
        <v>45729</v>
      </c>
      <c r="J3549" s="32">
        <v>45858</v>
      </c>
      <c r="K3549" s="31" t="s">
        <v>54</v>
      </c>
      <c r="L3549" s="33" t="s">
        <v>58</v>
      </c>
      <c r="M3549" s="13" t="str">
        <f>PROPER(TRIM(SUBSTITUTE(B3549,"###"," ")))</f>
        <v>Box Pro</v>
      </c>
      <c r="N3549" s="13" t="str">
        <f>PROPER(TRIM(SUBSTITUTE(C3549,"###"," ")))</f>
        <v>Groceries</v>
      </c>
      <c r="O3549" s="13" t="str">
        <f>PROPER(TRIM(SUBSTITUTE(D3549,"###"," ")))</f>
        <v>Abc Pvt Ltd</v>
      </c>
      <c r="P3549" s="13" t="str">
        <f t="shared" si="385"/>
        <v>Box Pro</v>
      </c>
      <c r="Q3549" s="34" t="str">
        <f t="shared" si="386"/>
        <v>Groceries</v>
      </c>
      <c r="R3549" s="13" t="str">
        <f t="shared" si="387"/>
        <v>Abc Pvt Ltd</v>
      </c>
      <c r="S3549" s="35">
        <f t="shared" si="388"/>
        <v>52</v>
      </c>
      <c r="T3549" s="35">
        <f t="shared" si="389"/>
        <v>39</v>
      </c>
      <c r="U3549" s="14">
        <f t="shared" si="390"/>
        <v>9301.4500000000007</v>
      </c>
      <c r="V3549" s="14">
        <f t="shared" si="391"/>
        <v>483675.4</v>
      </c>
      <c r="W3549" s="13" t="str">
        <v>In Stock</v>
      </c>
      <c r="X3549" s="13" t="str">
        <v>No</v>
      </c>
      <c r="Y3549" s="13">
        <v>0</v>
      </c>
    </row>
    <row r="3550" spans="1:25" x14ac:dyDescent="0.3">
      <c r="A3550" s="31" t="s">
        <v>6951</v>
      </c>
      <c r="B3550" s="31" t="s">
        <v>6952</v>
      </c>
      <c r="C3550" s="31" t="s">
        <v>28</v>
      </c>
      <c r="D3550" s="31" t="s">
        <v>41</v>
      </c>
      <c r="E3550" s="31">
        <v>7</v>
      </c>
      <c r="F3550" s="31">
        <v>61</v>
      </c>
      <c r="G3550" s="31">
        <v>19582.75</v>
      </c>
      <c r="H3550" s="31">
        <v>137079.25</v>
      </c>
      <c r="I3550" s="32">
        <v>45770</v>
      </c>
      <c r="J3550" s="32">
        <v>45856</v>
      </c>
      <c r="K3550" s="31" t="s">
        <v>25</v>
      </c>
      <c r="L3550" s="33" t="s">
        <v>17</v>
      </c>
      <c r="M3550" s="13" t="str">
        <f>PROPER(TRIM(SUBSTITUTE(B3550,"###"," ")))</f>
        <v>Three Lite</v>
      </c>
      <c r="N3550" s="13" t="str">
        <f>PROPER(TRIM(SUBSTITUTE(C3550,"###"," ")))</f>
        <v>Furniture</v>
      </c>
      <c r="O3550" s="13" t="str">
        <f>PROPER(TRIM(SUBSTITUTE(D3550,"###"," ")))</f>
        <v>Quickstock</v>
      </c>
      <c r="P3550" s="13" t="str">
        <f t="shared" si="385"/>
        <v>Three Lite</v>
      </c>
      <c r="Q3550" s="34" t="str">
        <f t="shared" si="386"/>
        <v>Furniture</v>
      </c>
      <c r="R3550" s="13" t="str">
        <f t="shared" si="387"/>
        <v>Quickstock</v>
      </c>
      <c r="S3550" s="35">
        <f t="shared" si="388"/>
        <v>7</v>
      </c>
      <c r="T3550" s="35">
        <f t="shared" si="389"/>
        <v>61</v>
      </c>
      <c r="U3550" s="14">
        <f t="shared" si="390"/>
        <v>19582.75</v>
      </c>
      <c r="V3550" s="14">
        <f t="shared" si="391"/>
        <v>137079.25</v>
      </c>
      <c r="W3550" s="13" t="str">
        <v>Low Stock</v>
      </c>
      <c r="X3550" s="13" t="str">
        <v>Yes</v>
      </c>
      <c r="Y3550" s="13">
        <v>1</v>
      </c>
    </row>
    <row r="3551" spans="1:25" x14ac:dyDescent="0.3">
      <c r="A3551" s="31" t="s">
        <v>6953</v>
      </c>
      <c r="B3551" s="31" t="s">
        <v>6673</v>
      </c>
      <c r="C3551" s="31" t="s">
        <v>28</v>
      </c>
      <c r="D3551" s="31" t="s">
        <v>45</v>
      </c>
      <c r="E3551" s="31">
        <v>110</v>
      </c>
      <c r="F3551" s="31">
        <v>35</v>
      </c>
      <c r="G3551" s="31">
        <v>396.05</v>
      </c>
      <c r="H3551" s="31">
        <v>43565.5</v>
      </c>
      <c r="I3551" s="32">
        <v>45847</v>
      </c>
      <c r="J3551" s="32">
        <v>45939</v>
      </c>
      <c r="K3551" s="31" t="s">
        <v>25</v>
      </c>
      <c r="L3551" s="33" t="s">
        <v>21</v>
      </c>
      <c r="M3551" s="13" t="str">
        <f>PROPER(TRIM(SUBSTITUTE(B3551,"###"," ")))</f>
        <v>Network Max</v>
      </c>
      <c r="N3551" s="13" t="str">
        <f>PROPER(TRIM(SUBSTITUTE(C3551,"###"," ")))</f>
        <v>Furniture</v>
      </c>
      <c r="O3551" s="13" t="str">
        <f>PROPER(TRIM(SUBSTITUTE(D3551,"###"," ")))</f>
        <v>Retailmart Inc</v>
      </c>
      <c r="P3551" s="13" t="str">
        <f t="shared" si="385"/>
        <v>Network Max</v>
      </c>
      <c r="Q3551" s="34" t="str">
        <f t="shared" si="386"/>
        <v>Furniture</v>
      </c>
      <c r="R3551" s="13" t="str">
        <f t="shared" si="387"/>
        <v>Retailmart Inc</v>
      </c>
      <c r="S3551" s="35">
        <f t="shared" si="388"/>
        <v>110</v>
      </c>
      <c r="T3551" s="35">
        <f t="shared" si="389"/>
        <v>35</v>
      </c>
      <c r="U3551" s="14">
        <f t="shared" si="390"/>
        <v>396.05</v>
      </c>
      <c r="V3551" s="14">
        <f t="shared" si="391"/>
        <v>43565.5</v>
      </c>
      <c r="W3551" s="13" t="str">
        <v>In Stock</v>
      </c>
      <c r="X3551" s="13" t="str">
        <v>No</v>
      </c>
      <c r="Y3551" s="13">
        <v>0</v>
      </c>
    </row>
    <row r="3552" spans="1:25" x14ac:dyDescent="0.3">
      <c r="A3552" s="31" t="s">
        <v>6954</v>
      </c>
      <c r="B3552" s="31" t="s">
        <v>5166</v>
      </c>
      <c r="C3552" s="31" t="s">
        <v>44</v>
      </c>
      <c r="D3552" s="31" t="s">
        <v>24</v>
      </c>
      <c r="E3552" s="31">
        <v>178</v>
      </c>
      <c r="F3552" s="31">
        <v>25</v>
      </c>
      <c r="G3552" s="31">
        <v>9498.93</v>
      </c>
      <c r="H3552" s="31">
        <v>1690809.54</v>
      </c>
      <c r="I3552" s="32">
        <v>45712</v>
      </c>
      <c r="J3552" s="32">
        <v>45868</v>
      </c>
      <c r="K3552" s="31" t="s">
        <v>46</v>
      </c>
      <c r="L3552" s="33" t="s">
        <v>21</v>
      </c>
      <c r="M3552" s="13" t="str">
        <f>PROPER(TRIM(SUBSTITUTE(B3552,"###"," ")))</f>
        <v>Trouble Pro</v>
      </c>
      <c r="N3552" s="13" t="str">
        <f>PROPER(TRIM(SUBSTITUTE(C3552,"###"," ")))</f>
        <v>Groceries</v>
      </c>
      <c r="O3552" s="13" t="str">
        <f>PROPER(TRIM(SUBSTITUTE(D3552,"###"," ")))</f>
        <v>Omni Suppliers</v>
      </c>
      <c r="P3552" s="13" t="str">
        <f t="shared" si="385"/>
        <v>Trouble Pro</v>
      </c>
      <c r="Q3552" s="34" t="str">
        <f t="shared" si="386"/>
        <v>Groceries</v>
      </c>
      <c r="R3552" s="13" t="str">
        <f t="shared" si="387"/>
        <v>Omni Suppliers</v>
      </c>
      <c r="S3552" s="35">
        <f t="shared" si="388"/>
        <v>178</v>
      </c>
      <c r="T3552" s="35">
        <f t="shared" si="389"/>
        <v>25</v>
      </c>
      <c r="U3552" s="14">
        <f t="shared" si="390"/>
        <v>9498.93</v>
      </c>
      <c r="V3552" s="14">
        <f t="shared" si="391"/>
        <v>1690809.54</v>
      </c>
      <c r="W3552" s="13" t="str">
        <v>In Stock</v>
      </c>
      <c r="X3552" s="13" t="str">
        <v>No</v>
      </c>
      <c r="Y3552" s="13">
        <v>0</v>
      </c>
    </row>
    <row r="3553" spans="1:25" x14ac:dyDescent="0.3">
      <c r="A3553" s="31" t="s">
        <v>6955</v>
      </c>
      <c r="B3553" s="31" t="s">
        <v>6956</v>
      </c>
      <c r="C3553" s="31" t="s">
        <v>44</v>
      </c>
      <c r="D3553" s="31" t="s">
        <v>45</v>
      </c>
      <c r="E3553" s="31">
        <v>120</v>
      </c>
      <c r="F3553" s="31">
        <v>71</v>
      </c>
      <c r="G3553" s="31">
        <v>712.09</v>
      </c>
      <c r="H3553" s="31">
        <v>85450.8</v>
      </c>
      <c r="I3553" s="32">
        <v>45677</v>
      </c>
      <c r="J3553" s="32">
        <v>45889</v>
      </c>
      <c r="K3553" s="13"/>
      <c r="L3553" s="33" t="s">
        <v>30</v>
      </c>
      <c r="M3553" s="13" t="str">
        <f>PROPER(TRIM(SUBSTITUTE(B3553,"###"," ")))</f>
        <v>Various Lite</v>
      </c>
      <c r="N3553" s="13" t="str">
        <f>PROPER(TRIM(SUBSTITUTE(C3553,"###"," ")))</f>
        <v>Groceries</v>
      </c>
      <c r="O3553" s="13" t="str">
        <f>PROPER(TRIM(SUBSTITUTE(D3553,"###"," ")))</f>
        <v>Retailmart Inc</v>
      </c>
      <c r="P3553" s="13" t="str">
        <f t="shared" si="385"/>
        <v>Various Lite</v>
      </c>
      <c r="Q3553" s="34" t="str">
        <f t="shared" si="386"/>
        <v>Groceries</v>
      </c>
      <c r="R3553" s="13" t="str">
        <f t="shared" si="387"/>
        <v>Retailmart Inc</v>
      </c>
      <c r="S3553" s="35">
        <f t="shared" si="388"/>
        <v>120</v>
      </c>
      <c r="T3553" s="35">
        <f t="shared" si="389"/>
        <v>71</v>
      </c>
      <c r="U3553" s="14">
        <f t="shared" si="390"/>
        <v>712.09</v>
      </c>
      <c r="V3553" s="14">
        <f t="shared" si="391"/>
        <v>85450.8</v>
      </c>
      <c r="W3553" s="13" t="str">
        <v>In Stock</v>
      </c>
      <c r="X3553" s="13" t="str">
        <v>No</v>
      </c>
      <c r="Y3553" s="13">
        <v>0</v>
      </c>
    </row>
    <row r="3554" spans="1:25" x14ac:dyDescent="0.3">
      <c r="A3554" s="31" t="s">
        <v>6961</v>
      </c>
      <c r="B3554" s="31" t="s">
        <v>6962</v>
      </c>
      <c r="C3554" s="31" t="s">
        <v>20</v>
      </c>
      <c r="D3554" s="31" t="s">
        <v>24</v>
      </c>
      <c r="E3554" s="31">
        <v>78</v>
      </c>
      <c r="F3554" s="31">
        <v>30</v>
      </c>
      <c r="G3554" s="31">
        <v>15058.6</v>
      </c>
      <c r="H3554" s="31">
        <v>1174570.8</v>
      </c>
      <c r="I3554" s="32">
        <v>45778</v>
      </c>
      <c r="J3554" s="32">
        <v>45941</v>
      </c>
      <c r="K3554" s="31" t="s">
        <v>54</v>
      </c>
      <c r="L3554" s="33" t="s">
        <v>58</v>
      </c>
      <c r="M3554" s="13" t="str">
        <f>PROPER(TRIM(SUBSTITUTE(B3554,"###"," ")))</f>
        <v>Consumer Plus</v>
      </c>
      <c r="N3554" s="13" t="str">
        <f>PROPER(TRIM(SUBSTITUTE(C3554,"###"," ")))</f>
        <v>Toys</v>
      </c>
      <c r="O3554" s="13" t="str">
        <f>PROPER(TRIM(SUBSTITUTE(D3554,"###"," ")))</f>
        <v>Omni Suppliers</v>
      </c>
      <c r="P3554" s="13" t="str">
        <f t="shared" si="385"/>
        <v>Consumer Plus</v>
      </c>
      <c r="Q3554" s="34" t="str">
        <f t="shared" si="386"/>
        <v>Toys</v>
      </c>
      <c r="R3554" s="13" t="str">
        <f t="shared" si="387"/>
        <v>Omni Suppliers</v>
      </c>
      <c r="S3554" s="35">
        <f t="shared" si="388"/>
        <v>78</v>
      </c>
      <c r="T3554" s="35">
        <f t="shared" si="389"/>
        <v>30</v>
      </c>
      <c r="U3554" s="14">
        <f t="shared" si="390"/>
        <v>15058.6</v>
      </c>
      <c r="V3554" s="14">
        <f t="shared" si="391"/>
        <v>1174570.8</v>
      </c>
      <c r="W3554" s="13" t="str">
        <v>In Stock</v>
      </c>
      <c r="X3554" s="13" t="str">
        <v>No</v>
      </c>
      <c r="Y3554" s="13">
        <v>0</v>
      </c>
    </row>
    <row r="3555" spans="1:25" x14ac:dyDescent="0.3">
      <c r="A3555" s="31" t="s">
        <v>6964</v>
      </c>
      <c r="B3555" s="31" t="s">
        <v>394</v>
      </c>
      <c r="C3555" s="31" t="s">
        <v>40</v>
      </c>
      <c r="D3555" s="31" t="s">
        <v>24</v>
      </c>
      <c r="E3555" s="31">
        <v>182</v>
      </c>
      <c r="F3555" s="31">
        <v>92</v>
      </c>
      <c r="G3555" s="31">
        <v>19277.16</v>
      </c>
      <c r="H3555" s="31">
        <v>3508443.12</v>
      </c>
      <c r="I3555" s="32">
        <v>45831</v>
      </c>
      <c r="J3555" s="32">
        <v>45922</v>
      </c>
      <c r="K3555" s="31" t="s">
        <v>16</v>
      </c>
      <c r="L3555" s="33" t="s">
        <v>21</v>
      </c>
      <c r="M3555" s="13" t="str">
        <f>PROPER(TRIM(SUBSTITUTE(B3555,"###"," ")))</f>
        <v>No Pro</v>
      </c>
      <c r="N3555" s="13" t="str">
        <f>PROPER(TRIM(SUBSTITUTE(C3555,"###"," ")))</f>
        <v>Electronics</v>
      </c>
      <c r="O3555" s="13" t="str">
        <f>PROPER(TRIM(SUBSTITUTE(D3555,"###"," ")))</f>
        <v>Omni Suppliers</v>
      </c>
      <c r="P3555" s="13" t="str">
        <f t="shared" si="385"/>
        <v>No Pro</v>
      </c>
      <c r="Q3555" s="34" t="str">
        <f t="shared" si="386"/>
        <v>Electronics</v>
      </c>
      <c r="R3555" s="13" t="str">
        <f t="shared" si="387"/>
        <v>Omni Suppliers</v>
      </c>
      <c r="S3555" s="35">
        <f t="shared" si="388"/>
        <v>182</v>
      </c>
      <c r="T3555" s="35">
        <f t="shared" si="389"/>
        <v>92</v>
      </c>
      <c r="U3555" s="14">
        <f t="shared" si="390"/>
        <v>19277.16</v>
      </c>
      <c r="V3555" s="14">
        <f t="shared" si="391"/>
        <v>3508443.12</v>
      </c>
      <c r="W3555" s="13" t="str">
        <v>In Stock</v>
      </c>
      <c r="X3555" s="13" t="str">
        <v>No</v>
      </c>
      <c r="Y3555" s="13">
        <v>0</v>
      </c>
    </row>
    <row r="3556" spans="1:25" x14ac:dyDescent="0.3">
      <c r="A3556" s="31" t="s">
        <v>6965</v>
      </c>
      <c r="B3556" s="31" t="s">
        <v>6966</v>
      </c>
      <c r="C3556" s="31" t="s">
        <v>28</v>
      </c>
      <c r="D3556" s="31" t="s">
        <v>15</v>
      </c>
      <c r="E3556" s="31">
        <v>161</v>
      </c>
      <c r="F3556" s="31">
        <v>62</v>
      </c>
      <c r="G3556" s="31">
        <v>9010.34</v>
      </c>
      <c r="H3556" s="31">
        <v>1450664.74</v>
      </c>
      <c r="I3556" s="32">
        <v>45841</v>
      </c>
      <c r="J3556" s="32">
        <v>45880</v>
      </c>
      <c r="K3556" s="13"/>
      <c r="L3556" s="33" t="s">
        <v>30</v>
      </c>
      <c r="M3556" s="13" t="str">
        <f>PROPER(TRIM(SUBSTITUTE(B3556,"###"," ")))</f>
        <v>Leader X</v>
      </c>
      <c r="N3556" s="13" t="str">
        <f>PROPER(TRIM(SUBSTITUTE(C3556,"###"," ")))</f>
        <v>Furniture</v>
      </c>
      <c r="O3556" s="13" t="str">
        <f>PROPER(TRIM(SUBSTITUTE(D3556,"###"," ")))</f>
        <v>Global Traders</v>
      </c>
      <c r="P3556" s="13" t="str">
        <f t="shared" si="385"/>
        <v>Leader X</v>
      </c>
      <c r="Q3556" s="34" t="str">
        <f t="shared" si="386"/>
        <v>Furniture</v>
      </c>
      <c r="R3556" s="13" t="str">
        <f t="shared" si="387"/>
        <v>Global Traders</v>
      </c>
      <c r="S3556" s="35">
        <f t="shared" si="388"/>
        <v>161</v>
      </c>
      <c r="T3556" s="35">
        <f t="shared" si="389"/>
        <v>62</v>
      </c>
      <c r="U3556" s="14">
        <f t="shared" si="390"/>
        <v>9010.34</v>
      </c>
      <c r="V3556" s="14">
        <f t="shared" si="391"/>
        <v>1450664.74</v>
      </c>
      <c r="W3556" s="13" t="str">
        <v>In Stock</v>
      </c>
      <c r="X3556" s="13" t="str">
        <v>No</v>
      </c>
      <c r="Y3556" s="13">
        <v>0</v>
      </c>
    </row>
    <row r="3557" spans="1:25" x14ac:dyDescent="0.3">
      <c r="A3557" s="31" t="s">
        <v>6967</v>
      </c>
      <c r="B3557" s="31" t="s">
        <v>6968</v>
      </c>
      <c r="C3557" s="31" t="s">
        <v>44</v>
      </c>
      <c r="D3557" s="31" t="s">
        <v>45</v>
      </c>
      <c r="E3557" s="31">
        <v>45</v>
      </c>
      <c r="F3557" s="31">
        <v>80</v>
      </c>
      <c r="G3557" s="31">
        <v>14789.01</v>
      </c>
      <c r="H3557" s="31">
        <v>665505.44999999995</v>
      </c>
      <c r="I3557" s="32">
        <v>45850</v>
      </c>
      <c r="J3557" s="32">
        <v>45930</v>
      </c>
      <c r="K3557" s="31" t="s">
        <v>25</v>
      </c>
      <c r="L3557" s="33" t="s">
        <v>21</v>
      </c>
      <c r="M3557" s="13" t="str">
        <f>PROPER(TRIM(SUBSTITUTE(B3557,"###"," ")))</f>
        <v>Just Max</v>
      </c>
      <c r="N3557" s="13" t="str">
        <f>PROPER(TRIM(SUBSTITUTE(C3557,"###"," ")))</f>
        <v>Groceries</v>
      </c>
      <c r="O3557" s="13" t="str">
        <f>PROPER(TRIM(SUBSTITUTE(D3557,"###"," ")))</f>
        <v>Retailmart Inc</v>
      </c>
      <c r="P3557" s="13" t="str">
        <f t="shared" si="385"/>
        <v>Just Max</v>
      </c>
      <c r="Q3557" s="34" t="str">
        <f t="shared" si="386"/>
        <v>Groceries</v>
      </c>
      <c r="R3557" s="13" t="str">
        <f t="shared" si="387"/>
        <v>Retailmart Inc</v>
      </c>
      <c r="S3557" s="35">
        <f t="shared" si="388"/>
        <v>45</v>
      </c>
      <c r="T3557" s="35">
        <f t="shared" si="389"/>
        <v>80</v>
      </c>
      <c r="U3557" s="14">
        <f t="shared" si="390"/>
        <v>14789.01</v>
      </c>
      <c r="V3557" s="14">
        <f t="shared" si="391"/>
        <v>665505.44999999995</v>
      </c>
      <c r="W3557" s="13" t="str">
        <v>Low Stock</v>
      </c>
      <c r="X3557" s="13" t="str">
        <v>Yes</v>
      </c>
      <c r="Y3557" s="13">
        <v>1</v>
      </c>
    </row>
    <row r="3558" spans="1:25" x14ac:dyDescent="0.3">
      <c r="A3558" s="31" t="s">
        <v>6969</v>
      </c>
      <c r="B3558" s="31" t="s">
        <v>1782</v>
      </c>
      <c r="C3558" s="31" t="s">
        <v>44</v>
      </c>
      <c r="D3558" s="31" t="s">
        <v>41</v>
      </c>
      <c r="E3558" s="31">
        <v>191</v>
      </c>
      <c r="F3558" s="31">
        <v>92</v>
      </c>
      <c r="G3558" s="31">
        <v>6920.12</v>
      </c>
      <c r="H3558" s="31">
        <v>1321742.92</v>
      </c>
      <c r="I3558" s="32">
        <v>45721</v>
      </c>
      <c r="J3558" s="32">
        <v>45880</v>
      </c>
      <c r="K3558" s="31" t="s">
        <v>57</v>
      </c>
      <c r="L3558" s="33" t="s">
        <v>33</v>
      </c>
      <c r="M3558" s="13" t="str">
        <f>PROPER(TRIM(SUBSTITUTE(B3558,"###"," ")))</f>
        <v>Change Lite</v>
      </c>
      <c r="N3558" s="13" t="str">
        <f>PROPER(TRIM(SUBSTITUTE(C3558,"###"," ")))</f>
        <v>Groceries</v>
      </c>
      <c r="O3558" s="13" t="str">
        <f>PROPER(TRIM(SUBSTITUTE(D3558,"###"," ")))</f>
        <v>Quickstock</v>
      </c>
      <c r="P3558" s="13" t="str">
        <f t="shared" si="385"/>
        <v>Change Lite</v>
      </c>
      <c r="Q3558" s="34" t="str">
        <f t="shared" si="386"/>
        <v>Groceries</v>
      </c>
      <c r="R3558" s="13" t="str">
        <f t="shared" si="387"/>
        <v>Quickstock</v>
      </c>
      <c r="S3558" s="35">
        <f t="shared" si="388"/>
        <v>191</v>
      </c>
      <c r="T3558" s="35">
        <f t="shared" si="389"/>
        <v>92</v>
      </c>
      <c r="U3558" s="14">
        <f t="shared" si="390"/>
        <v>6920.12</v>
      </c>
      <c r="V3558" s="14">
        <f t="shared" si="391"/>
        <v>1321742.92</v>
      </c>
      <c r="W3558" s="13" t="str">
        <v>In Stock</v>
      </c>
      <c r="X3558" s="13" t="str">
        <v>No</v>
      </c>
      <c r="Y3558" s="13">
        <v>0</v>
      </c>
    </row>
    <row r="3559" spans="1:25" x14ac:dyDescent="0.3">
      <c r="A3559" s="31" t="s">
        <v>6970</v>
      </c>
      <c r="B3559" s="31" t="s">
        <v>6971</v>
      </c>
      <c r="C3559" s="31" t="s">
        <v>28</v>
      </c>
      <c r="D3559" s="31" t="s">
        <v>45</v>
      </c>
      <c r="E3559" s="31">
        <v>181</v>
      </c>
      <c r="F3559" s="31">
        <v>23</v>
      </c>
      <c r="G3559" s="31">
        <v>17890.939999999999</v>
      </c>
      <c r="H3559" s="31">
        <v>3238260.14</v>
      </c>
      <c r="I3559" s="32">
        <v>45842</v>
      </c>
      <c r="J3559" s="32">
        <v>45893</v>
      </c>
      <c r="K3559" s="31" t="s">
        <v>54</v>
      </c>
      <c r="L3559" s="33" t="s">
        <v>33</v>
      </c>
      <c r="M3559" s="13" t="str">
        <f>PROPER(TRIM(SUBSTITUTE(B3559,"###"," ")))</f>
        <v>We Max</v>
      </c>
      <c r="N3559" s="13" t="str">
        <f>PROPER(TRIM(SUBSTITUTE(C3559,"###"," ")))</f>
        <v>Furniture</v>
      </c>
      <c r="O3559" s="13" t="str">
        <f>PROPER(TRIM(SUBSTITUTE(D3559,"###"," ")))</f>
        <v>Retailmart Inc</v>
      </c>
      <c r="P3559" s="13" t="str">
        <f t="shared" si="385"/>
        <v>We Max</v>
      </c>
      <c r="Q3559" s="34" t="str">
        <f t="shared" si="386"/>
        <v>Furniture</v>
      </c>
      <c r="R3559" s="13" t="str">
        <f t="shared" si="387"/>
        <v>Retailmart Inc</v>
      </c>
      <c r="S3559" s="35">
        <f t="shared" si="388"/>
        <v>181</v>
      </c>
      <c r="T3559" s="35">
        <f t="shared" si="389"/>
        <v>23</v>
      </c>
      <c r="U3559" s="14">
        <f t="shared" si="390"/>
        <v>17890.939999999999</v>
      </c>
      <c r="V3559" s="14">
        <f t="shared" si="391"/>
        <v>3238260.1399999997</v>
      </c>
      <c r="W3559" s="13" t="str">
        <v>In Stock</v>
      </c>
      <c r="X3559" s="13" t="str">
        <v>No</v>
      </c>
      <c r="Y3559" s="13">
        <v>0</v>
      </c>
    </row>
    <row r="3560" spans="1:25" x14ac:dyDescent="0.3">
      <c r="A3560" s="31" t="s">
        <v>6972</v>
      </c>
      <c r="B3560" s="31" t="s">
        <v>5899</v>
      </c>
      <c r="C3560" s="31" t="s">
        <v>44</v>
      </c>
      <c r="D3560" s="31" t="s">
        <v>45</v>
      </c>
      <c r="E3560" s="31">
        <v>62</v>
      </c>
      <c r="F3560" s="31">
        <v>34</v>
      </c>
      <c r="G3560" s="31">
        <v>15722.76</v>
      </c>
      <c r="H3560" s="31">
        <v>974811.12</v>
      </c>
      <c r="I3560" s="32">
        <v>45671</v>
      </c>
      <c r="J3560" s="32">
        <v>45899</v>
      </c>
      <c r="K3560" s="31" t="s">
        <v>57</v>
      </c>
      <c r="L3560" s="33" t="s">
        <v>21</v>
      </c>
      <c r="M3560" s="13" t="str">
        <f>PROPER(TRIM(SUBSTITUTE(B3560,"###"," ")))</f>
        <v>Consumer X</v>
      </c>
      <c r="N3560" s="13" t="str">
        <f>PROPER(TRIM(SUBSTITUTE(C3560,"###"," ")))</f>
        <v>Groceries</v>
      </c>
      <c r="O3560" s="13" t="str">
        <f>PROPER(TRIM(SUBSTITUTE(D3560,"###"," ")))</f>
        <v>Retailmart Inc</v>
      </c>
      <c r="P3560" s="13" t="str">
        <f t="shared" si="385"/>
        <v>Consumer X</v>
      </c>
      <c r="Q3560" s="34" t="str">
        <f t="shared" si="386"/>
        <v>Groceries</v>
      </c>
      <c r="R3560" s="13" t="str">
        <f t="shared" si="387"/>
        <v>Retailmart Inc</v>
      </c>
      <c r="S3560" s="35">
        <f t="shared" si="388"/>
        <v>62</v>
      </c>
      <c r="T3560" s="35">
        <f t="shared" si="389"/>
        <v>34</v>
      </c>
      <c r="U3560" s="14">
        <f t="shared" si="390"/>
        <v>15722.76</v>
      </c>
      <c r="V3560" s="14">
        <f t="shared" si="391"/>
        <v>974811.12</v>
      </c>
      <c r="W3560" s="13" t="str">
        <v>In Stock</v>
      </c>
      <c r="X3560" s="13" t="str">
        <v>No</v>
      </c>
      <c r="Y3560" s="13">
        <v>0</v>
      </c>
    </row>
    <row r="3561" spans="1:25" x14ac:dyDescent="0.3">
      <c r="A3561" s="31" t="s">
        <v>6973</v>
      </c>
      <c r="B3561" s="31" t="s">
        <v>891</v>
      </c>
      <c r="C3561" s="31" t="s">
        <v>20</v>
      </c>
      <c r="D3561" s="13"/>
      <c r="E3561" s="31">
        <v>179</v>
      </c>
      <c r="F3561" s="13"/>
      <c r="G3561" s="31">
        <v>19265.55</v>
      </c>
      <c r="H3561" s="31">
        <v>3448533.45</v>
      </c>
      <c r="I3561" s="32">
        <v>45689</v>
      </c>
      <c r="J3561" s="32">
        <v>45886</v>
      </c>
      <c r="K3561" s="31" t="s">
        <v>46</v>
      </c>
      <c r="L3561" s="33" t="s">
        <v>21</v>
      </c>
      <c r="M3561" s="13" t="str">
        <f>PROPER(TRIM(SUBSTITUTE(B3561,"###"," ")))</f>
        <v>Woman X</v>
      </c>
      <c r="N3561" s="13" t="str">
        <f>PROPER(TRIM(SUBSTITUTE(C3561,"###"," ")))</f>
        <v>Toys</v>
      </c>
      <c r="O3561" s="13" t="str">
        <f>PROPER(TRIM(SUBSTITUTE(D3561,"###"," ")))</f>
        <v/>
      </c>
      <c r="P3561" s="13" t="str">
        <f t="shared" si="385"/>
        <v>Woman X</v>
      </c>
      <c r="Q3561" s="34" t="str">
        <f t="shared" si="386"/>
        <v>Toys</v>
      </c>
      <c r="R3561" s="13" t="str">
        <f t="shared" si="387"/>
        <v>Others</v>
      </c>
      <c r="S3561" s="35">
        <f t="shared" si="388"/>
        <v>179</v>
      </c>
      <c r="T3561" s="35">
        <f t="shared" si="389"/>
        <v>0</v>
      </c>
      <c r="U3561" s="14">
        <f t="shared" si="390"/>
        <v>19265.55</v>
      </c>
      <c r="V3561" s="14">
        <f t="shared" si="391"/>
        <v>3448533.4499999997</v>
      </c>
      <c r="W3561" s="13" t="str">
        <v>In Stock</v>
      </c>
      <c r="X3561" s="13" t="str">
        <v>No</v>
      </c>
      <c r="Y3561" s="13">
        <v>0</v>
      </c>
    </row>
    <row r="3562" spans="1:25" x14ac:dyDescent="0.3">
      <c r="A3562" s="31" t="s">
        <v>6975</v>
      </c>
      <c r="B3562" s="31" t="s">
        <v>3095</v>
      </c>
      <c r="C3562" s="31" t="s">
        <v>20</v>
      </c>
      <c r="D3562" s="31" t="s">
        <v>41</v>
      </c>
      <c r="E3562" s="31">
        <v>163</v>
      </c>
      <c r="F3562" s="31">
        <v>77</v>
      </c>
      <c r="G3562" s="31">
        <v>17014.740000000002</v>
      </c>
      <c r="H3562" s="31">
        <v>2773402.62</v>
      </c>
      <c r="I3562" s="32">
        <v>45770</v>
      </c>
      <c r="J3562" s="32">
        <v>45926</v>
      </c>
      <c r="K3562" s="31" t="s">
        <v>54</v>
      </c>
      <c r="L3562" s="33" t="s">
        <v>33</v>
      </c>
      <c r="M3562" s="13" t="str">
        <f>PROPER(TRIM(SUBSTITUTE(B3562,"###"," ")))</f>
        <v>Color Pro</v>
      </c>
      <c r="N3562" s="13" t="str">
        <f>PROPER(TRIM(SUBSTITUTE(C3562,"###"," ")))</f>
        <v>Toys</v>
      </c>
      <c r="O3562" s="13" t="str">
        <f>PROPER(TRIM(SUBSTITUTE(D3562,"###"," ")))</f>
        <v>Quickstock</v>
      </c>
      <c r="P3562" s="13" t="str">
        <f t="shared" si="385"/>
        <v>Color Pro</v>
      </c>
      <c r="Q3562" s="34" t="str">
        <f t="shared" si="386"/>
        <v>Toys</v>
      </c>
      <c r="R3562" s="13" t="str">
        <f t="shared" si="387"/>
        <v>Quickstock</v>
      </c>
      <c r="S3562" s="35">
        <f t="shared" si="388"/>
        <v>163</v>
      </c>
      <c r="T3562" s="35">
        <f t="shared" si="389"/>
        <v>77</v>
      </c>
      <c r="U3562" s="14">
        <f t="shared" si="390"/>
        <v>17014.740000000002</v>
      </c>
      <c r="V3562" s="14">
        <f t="shared" si="391"/>
        <v>2773402.62</v>
      </c>
      <c r="W3562" s="13" t="str">
        <v>In Stock</v>
      </c>
      <c r="X3562" s="13" t="str">
        <v>No</v>
      </c>
      <c r="Y3562" s="13">
        <v>0</v>
      </c>
    </row>
    <row r="3563" spans="1:25" x14ac:dyDescent="0.3">
      <c r="A3563" s="31" t="s">
        <v>6976</v>
      </c>
      <c r="B3563" s="31" t="s">
        <v>6977</v>
      </c>
      <c r="C3563" s="31" t="s">
        <v>14</v>
      </c>
      <c r="D3563" s="31" t="s">
        <v>53</v>
      </c>
      <c r="E3563" s="31">
        <v>156</v>
      </c>
      <c r="F3563" s="31">
        <v>35</v>
      </c>
      <c r="G3563" s="31">
        <v>3879.68</v>
      </c>
      <c r="H3563" s="31">
        <v>605230.07999999996</v>
      </c>
      <c r="I3563" s="32">
        <v>45807</v>
      </c>
      <c r="J3563" s="32">
        <v>45928</v>
      </c>
      <c r="K3563" s="13"/>
      <c r="L3563" s="33" t="s">
        <v>58</v>
      </c>
      <c r="M3563" s="13" t="str">
        <f>PROPER(TRIM(SUBSTITUTE(B3563,"###"," ")))</f>
        <v>Letter Plus</v>
      </c>
      <c r="N3563" s="13" t="str">
        <f>PROPER(TRIM(SUBSTITUTE(C3563,"###"," ")))</f>
        <v>Clothing</v>
      </c>
      <c r="O3563" s="13" t="str">
        <f>PROPER(TRIM(SUBSTITUTE(D3563,"###"," ")))</f>
        <v>Abc Pvt Ltd</v>
      </c>
      <c r="P3563" s="13" t="str">
        <f t="shared" si="385"/>
        <v>Letter Plus</v>
      </c>
      <c r="Q3563" s="34" t="str">
        <f t="shared" si="386"/>
        <v>Clothing</v>
      </c>
      <c r="R3563" s="13" t="str">
        <f t="shared" si="387"/>
        <v>Abc Pvt Ltd</v>
      </c>
      <c r="S3563" s="35">
        <f t="shared" si="388"/>
        <v>156</v>
      </c>
      <c r="T3563" s="35">
        <f t="shared" si="389"/>
        <v>35</v>
      </c>
      <c r="U3563" s="14">
        <f t="shared" si="390"/>
        <v>3879.68</v>
      </c>
      <c r="V3563" s="14">
        <f t="shared" si="391"/>
        <v>605230.07999999996</v>
      </c>
      <c r="W3563" s="13" t="str">
        <v>In Stock</v>
      </c>
      <c r="X3563" s="13" t="str">
        <v>No</v>
      </c>
      <c r="Y3563" s="13">
        <v>0</v>
      </c>
    </row>
    <row r="3564" spans="1:25" x14ac:dyDescent="0.3">
      <c r="A3564" s="31" t="s">
        <v>6979</v>
      </c>
      <c r="B3564" s="31" t="s">
        <v>4338</v>
      </c>
      <c r="C3564" s="31" t="s">
        <v>20</v>
      </c>
      <c r="D3564" s="31" t="s">
        <v>15</v>
      </c>
      <c r="E3564" s="31">
        <v>112</v>
      </c>
      <c r="F3564" s="31">
        <v>55</v>
      </c>
      <c r="G3564" s="31">
        <v>7425.25</v>
      </c>
      <c r="H3564" s="31">
        <v>831628</v>
      </c>
      <c r="I3564" s="32">
        <v>45805</v>
      </c>
      <c r="J3564" s="32">
        <v>45874</v>
      </c>
      <c r="K3564" s="31" t="s">
        <v>46</v>
      </c>
      <c r="L3564" s="33" t="s">
        <v>30</v>
      </c>
      <c r="M3564" s="13" t="str">
        <f>PROPER(TRIM(SUBSTITUTE(B3564,"###"," ")))</f>
        <v>Six X</v>
      </c>
      <c r="N3564" s="13" t="str">
        <f>PROPER(TRIM(SUBSTITUTE(C3564,"###"," ")))</f>
        <v>Toys</v>
      </c>
      <c r="O3564" s="13" t="str">
        <f>PROPER(TRIM(SUBSTITUTE(D3564,"###"," ")))</f>
        <v>Global Traders</v>
      </c>
      <c r="P3564" s="13" t="str">
        <f t="shared" si="385"/>
        <v>Six X</v>
      </c>
      <c r="Q3564" s="34" t="str">
        <f t="shared" si="386"/>
        <v>Toys</v>
      </c>
      <c r="R3564" s="13" t="str">
        <f t="shared" si="387"/>
        <v>Global Traders</v>
      </c>
      <c r="S3564" s="35">
        <f t="shared" si="388"/>
        <v>112</v>
      </c>
      <c r="T3564" s="35">
        <f t="shared" si="389"/>
        <v>55</v>
      </c>
      <c r="U3564" s="14">
        <f t="shared" si="390"/>
        <v>7425.25</v>
      </c>
      <c r="V3564" s="14">
        <f t="shared" si="391"/>
        <v>831628</v>
      </c>
      <c r="W3564" s="13" t="str">
        <v>In Stock</v>
      </c>
      <c r="X3564" s="13" t="str">
        <v>No</v>
      </c>
      <c r="Y3564" s="13">
        <v>0</v>
      </c>
    </row>
    <row r="3565" spans="1:25" x14ac:dyDescent="0.3">
      <c r="A3565" s="31" t="s">
        <v>6980</v>
      </c>
      <c r="B3565" s="31" t="s">
        <v>6981</v>
      </c>
      <c r="C3565" s="31" t="s">
        <v>28</v>
      </c>
      <c r="D3565" s="31" t="s">
        <v>41</v>
      </c>
      <c r="E3565" s="31">
        <v>139</v>
      </c>
      <c r="F3565" s="31">
        <v>60</v>
      </c>
      <c r="G3565" s="31">
        <v>5575.94</v>
      </c>
      <c r="H3565" s="31">
        <v>775055.65999999992</v>
      </c>
      <c r="I3565" s="32">
        <v>45822</v>
      </c>
      <c r="J3565" s="32">
        <v>45881</v>
      </c>
      <c r="K3565" s="31" t="s">
        <v>29</v>
      </c>
      <c r="L3565" s="33" t="s">
        <v>58</v>
      </c>
      <c r="M3565" s="13" t="str">
        <f>PROPER(TRIM(SUBSTITUTE(B3565,"###"," ")))</f>
        <v>Off Pro</v>
      </c>
      <c r="N3565" s="13" t="str">
        <f>PROPER(TRIM(SUBSTITUTE(C3565,"###"," ")))</f>
        <v>Furniture</v>
      </c>
      <c r="O3565" s="13" t="str">
        <f>PROPER(TRIM(SUBSTITUTE(D3565,"###"," ")))</f>
        <v>Quickstock</v>
      </c>
      <c r="P3565" s="13" t="str">
        <f t="shared" si="385"/>
        <v>Off Pro</v>
      </c>
      <c r="Q3565" s="34" t="str">
        <f t="shared" si="386"/>
        <v>Furniture</v>
      </c>
      <c r="R3565" s="13" t="str">
        <f t="shared" si="387"/>
        <v>Quickstock</v>
      </c>
      <c r="S3565" s="35">
        <f t="shared" si="388"/>
        <v>139</v>
      </c>
      <c r="T3565" s="35">
        <f t="shared" si="389"/>
        <v>60</v>
      </c>
      <c r="U3565" s="14">
        <f t="shared" si="390"/>
        <v>5575.94</v>
      </c>
      <c r="V3565" s="14">
        <f t="shared" si="391"/>
        <v>775055.65999999992</v>
      </c>
      <c r="W3565" s="13" t="str">
        <v>In Stock</v>
      </c>
      <c r="X3565" s="13" t="str">
        <v>No</v>
      </c>
      <c r="Y3565" s="13">
        <v>0</v>
      </c>
    </row>
    <row r="3566" spans="1:25" x14ac:dyDescent="0.3">
      <c r="A3566" s="31" t="s">
        <v>6982</v>
      </c>
      <c r="B3566" s="31" t="s">
        <v>6553</v>
      </c>
      <c r="C3566" s="31" t="s">
        <v>44</v>
      </c>
      <c r="D3566" s="31" t="s">
        <v>45</v>
      </c>
      <c r="E3566" s="31">
        <v>5</v>
      </c>
      <c r="F3566" s="31">
        <v>81</v>
      </c>
      <c r="G3566" s="31">
        <v>6545.26</v>
      </c>
      <c r="H3566" s="31">
        <v>32726.3</v>
      </c>
      <c r="I3566" s="32">
        <v>45706</v>
      </c>
      <c r="J3566" s="32">
        <v>45885</v>
      </c>
      <c r="K3566" s="13"/>
      <c r="L3566" s="33" t="s">
        <v>58</v>
      </c>
      <c r="M3566" s="13" t="str">
        <f>PROPER(TRIM(SUBSTITUTE(B3566,"###"," ")))</f>
        <v>Become X</v>
      </c>
      <c r="N3566" s="13" t="str">
        <f>PROPER(TRIM(SUBSTITUTE(C3566,"###"," ")))</f>
        <v>Groceries</v>
      </c>
      <c r="O3566" s="13" t="str">
        <f>PROPER(TRIM(SUBSTITUTE(D3566,"###"," ")))</f>
        <v>Retailmart Inc</v>
      </c>
      <c r="P3566" s="13" t="str">
        <f t="shared" si="385"/>
        <v>Become X</v>
      </c>
      <c r="Q3566" s="34" t="str">
        <f t="shared" si="386"/>
        <v>Groceries</v>
      </c>
      <c r="R3566" s="13" t="str">
        <f t="shared" si="387"/>
        <v>Retailmart Inc</v>
      </c>
      <c r="S3566" s="35">
        <f t="shared" si="388"/>
        <v>5</v>
      </c>
      <c r="T3566" s="35">
        <f t="shared" si="389"/>
        <v>81</v>
      </c>
      <c r="U3566" s="14">
        <f t="shared" si="390"/>
        <v>6545.26</v>
      </c>
      <c r="V3566" s="14">
        <f t="shared" si="391"/>
        <v>32726.300000000003</v>
      </c>
      <c r="W3566" s="13" t="str">
        <v>Low Stock</v>
      </c>
      <c r="X3566" s="13" t="str">
        <v>Yes</v>
      </c>
      <c r="Y3566" s="13">
        <v>1</v>
      </c>
    </row>
    <row r="3567" spans="1:25" x14ac:dyDescent="0.3">
      <c r="A3567" s="31" t="s">
        <v>6983</v>
      </c>
      <c r="B3567" s="31" t="s">
        <v>871</v>
      </c>
      <c r="C3567" s="31" t="s">
        <v>40</v>
      </c>
      <c r="D3567" s="31" t="s">
        <v>41</v>
      </c>
      <c r="E3567" s="31">
        <v>66</v>
      </c>
      <c r="F3567" s="31">
        <v>35</v>
      </c>
      <c r="G3567" s="31">
        <v>5404.15</v>
      </c>
      <c r="H3567" s="31">
        <v>356673.9</v>
      </c>
      <c r="I3567" s="32">
        <v>45674</v>
      </c>
      <c r="J3567" s="32">
        <v>45936</v>
      </c>
      <c r="K3567" s="31" t="s">
        <v>54</v>
      </c>
      <c r="L3567" s="33" t="s">
        <v>17</v>
      </c>
      <c r="M3567" s="13" t="str">
        <f>PROPER(TRIM(SUBSTITUTE(B3567,"###"," ")))</f>
        <v>Usually Plus</v>
      </c>
      <c r="N3567" s="13" t="str">
        <f>PROPER(TRIM(SUBSTITUTE(C3567,"###"," ")))</f>
        <v>Electronics</v>
      </c>
      <c r="O3567" s="13" t="str">
        <f>PROPER(TRIM(SUBSTITUTE(D3567,"###"," ")))</f>
        <v>Quickstock</v>
      </c>
      <c r="P3567" s="13" t="str">
        <f t="shared" si="385"/>
        <v>Usually Plus</v>
      </c>
      <c r="Q3567" s="34" t="str">
        <f t="shared" si="386"/>
        <v>Electronics</v>
      </c>
      <c r="R3567" s="13" t="str">
        <f t="shared" si="387"/>
        <v>Quickstock</v>
      </c>
      <c r="S3567" s="35">
        <f t="shared" si="388"/>
        <v>66</v>
      </c>
      <c r="T3567" s="35">
        <f t="shared" si="389"/>
        <v>35</v>
      </c>
      <c r="U3567" s="14">
        <f t="shared" si="390"/>
        <v>5404.15</v>
      </c>
      <c r="V3567" s="14">
        <f t="shared" si="391"/>
        <v>356673.89999999997</v>
      </c>
      <c r="W3567" s="13" t="str">
        <v>In Stock</v>
      </c>
      <c r="X3567" s="13" t="str">
        <v>No</v>
      </c>
      <c r="Y3567" s="13">
        <v>0</v>
      </c>
    </row>
    <row r="3568" spans="1:25" x14ac:dyDescent="0.3">
      <c r="A3568" s="31" t="s">
        <v>6985</v>
      </c>
      <c r="B3568" s="31" t="s">
        <v>6986</v>
      </c>
      <c r="C3568" s="31" t="s">
        <v>20</v>
      </c>
      <c r="D3568" s="31" t="s">
        <v>15</v>
      </c>
      <c r="E3568" s="31">
        <v>162</v>
      </c>
      <c r="F3568" s="31">
        <v>87</v>
      </c>
      <c r="G3568" s="31">
        <v>117.41</v>
      </c>
      <c r="H3568" s="31">
        <v>19020.419999999998</v>
      </c>
      <c r="I3568" s="32">
        <v>45777</v>
      </c>
      <c r="J3568" s="32">
        <v>45913</v>
      </c>
      <c r="K3568" s="31" t="s">
        <v>29</v>
      </c>
      <c r="L3568" s="33" t="s">
        <v>33</v>
      </c>
      <c r="M3568" s="13" t="str">
        <f>PROPER(TRIM(SUBSTITUTE(B3568,"###"," ")))</f>
        <v>Walk Pro</v>
      </c>
      <c r="N3568" s="13" t="str">
        <f>PROPER(TRIM(SUBSTITUTE(C3568,"###"," ")))</f>
        <v>Toys</v>
      </c>
      <c r="O3568" s="13" t="str">
        <f>PROPER(TRIM(SUBSTITUTE(D3568,"###"," ")))</f>
        <v>Global Traders</v>
      </c>
      <c r="P3568" s="13" t="str">
        <f t="shared" si="385"/>
        <v>Walk Pro</v>
      </c>
      <c r="Q3568" s="34" t="str">
        <f t="shared" si="386"/>
        <v>Toys</v>
      </c>
      <c r="R3568" s="13" t="str">
        <f t="shared" si="387"/>
        <v>Global Traders</v>
      </c>
      <c r="S3568" s="35">
        <f t="shared" si="388"/>
        <v>162</v>
      </c>
      <c r="T3568" s="35">
        <f t="shared" si="389"/>
        <v>87</v>
      </c>
      <c r="U3568" s="14">
        <f t="shared" si="390"/>
        <v>117.41</v>
      </c>
      <c r="V3568" s="14">
        <f t="shared" si="391"/>
        <v>19020.419999999998</v>
      </c>
      <c r="W3568" s="13" t="str">
        <v>In Stock</v>
      </c>
      <c r="X3568" s="13" t="str">
        <v>No</v>
      </c>
      <c r="Y3568" s="13">
        <v>0</v>
      </c>
    </row>
    <row r="3569" spans="1:25" x14ac:dyDescent="0.3">
      <c r="A3569" s="31" t="s">
        <v>6987</v>
      </c>
      <c r="B3569" s="31" t="s">
        <v>6988</v>
      </c>
      <c r="C3569" s="31" t="s">
        <v>28</v>
      </c>
      <c r="D3569" s="31" t="s">
        <v>53</v>
      </c>
      <c r="E3569" s="13"/>
      <c r="F3569" s="31">
        <v>90</v>
      </c>
      <c r="G3569" s="31">
        <v>11306.15</v>
      </c>
      <c r="H3569" s="13"/>
      <c r="I3569" s="32">
        <v>45838</v>
      </c>
      <c r="J3569" s="32">
        <v>45876</v>
      </c>
      <c r="K3569" s="31" t="s">
        <v>54</v>
      </c>
      <c r="L3569" s="33" t="s">
        <v>17</v>
      </c>
      <c r="M3569" s="13" t="str">
        <f>PROPER(TRIM(SUBSTITUTE(B3569,"###"," ")))</f>
        <v>Especially Mini</v>
      </c>
      <c r="N3569" s="13" t="str">
        <f>PROPER(TRIM(SUBSTITUTE(C3569,"###"," ")))</f>
        <v>Furniture</v>
      </c>
      <c r="O3569" s="13" t="str">
        <f>PROPER(TRIM(SUBSTITUTE(D3569,"###"," ")))</f>
        <v>Abc Pvt Ltd</v>
      </c>
      <c r="P3569" s="13" t="str">
        <f t="shared" si="385"/>
        <v>Especially Mini</v>
      </c>
      <c r="Q3569" s="34" t="str">
        <f t="shared" si="386"/>
        <v>Furniture</v>
      </c>
      <c r="R3569" s="13" t="str">
        <f t="shared" si="387"/>
        <v>Abc Pvt Ltd</v>
      </c>
      <c r="S3569" s="35">
        <f t="shared" si="388"/>
        <v>0</v>
      </c>
      <c r="T3569" s="35">
        <f t="shared" si="389"/>
        <v>90</v>
      </c>
      <c r="U3569" s="14">
        <f t="shared" si="390"/>
        <v>11306.15</v>
      </c>
      <c r="V3569" s="14">
        <f t="shared" si="391"/>
        <v>0</v>
      </c>
      <c r="W3569" s="13" t="str">
        <v>Out of Stock</v>
      </c>
      <c r="X3569" s="13" t="str">
        <v>Yes</v>
      </c>
      <c r="Y3569" s="13">
        <v>1</v>
      </c>
    </row>
    <row r="3570" spans="1:25" x14ac:dyDescent="0.3">
      <c r="A3570" s="31" t="s">
        <v>6989</v>
      </c>
      <c r="B3570" s="31" t="s">
        <v>2185</v>
      </c>
      <c r="C3570" s="31" t="s">
        <v>28</v>
      </c>
      <c r="D3570" s="31" t="s">
        <v>15</v>
      </c>
      <c r="E3570" s="31">
        <v>174</v>
      </c>
      <c r="F3570" s="31">
        <v>84</v>
      </c>
      <c r="G3570" s="31">
        <v>1621.28</v>
      </c>
      <c r="H3570" s="31">
        <v>282102.71999999997</v>
      </c>
      <c r="I3570" s="32">
        <v>45679</v>
      </c>
      <c r="J3570" s="32">
        <v>45897</v>
      </c>
      <c r="K3570" s="31" t="s">
        <v>16</v>
      </c>
      <c r="L3570" s="33" t="s">
        <v>58</v>
      </c>
      <c r="M3570" s="13" t="str">
        <f>PROPER(TRIM(SUBSTITUTE(B3570,"###"," ")))</f>
        <v>Try Plus</v>
      </c>
      <c r="N3570" s="13" t="str">
        <f>PROPER(TRIM(SUBSTITUTE(C3570,"###"," ")))</f>
        <v>Furniture</v>
      </c>
      <c r="O3570" s="13" t="str">
        <f>PROPER(TRIM(SUBSTITUTE(D3570,"###"," ")))</f>
        <v>Global Traders</v>
      </c>
      <c r="P3570" s="13" t="str">
        <f t="shared" si="385"/>
        <v>Try Plus</v>
      </c>
      <c r="Q3570" s="34" t="str">
        <f t="shared" si="386"/>
        <v>Furniture</v>
      </c>
      <c r="R3570" s="13" t="str">
        <f t="shared" si="387"/>
        <v>Global Traders</v>
      </c>
      <c r="S3570" s="35">
        <f t="shared" si="388"/>
        <v>174</v>
      </c>
      <c r="T3570" s="35">
        <f t="shared" si="389"/>
        <v>84</v>
      </c>
      <c r="U3570" s="14">
        <f t="shared" si="390"/>
        <v>1621.28</v>
      </c>
      <c r="V3570" s="14">
        <f t="shared" si="391"/>
        <v>282102.71999999997</v>
      </c>
      <c r="W3570" s="13" t="str">
        <v>In Stock</v>
      </c>
      <c r="X3570" s="13" t="str">
        <v>No</v>
      </c>
      <c r="Y3570" s="13">
        <v>0</v>
      </c>
    </row>
    <row r="3571" spans="1:25" x14ac:dyDescent="0.3">
      <c r="A3571" s="31" t="s">
        <v>6990</v>
      </c>
      <c r="B3571" s="31" t="s">
        <v>6991</v>
      </c>
      <c r="C3571" s="31" t="s">
        <v>14</v>
      </c>
      <c r="D3571" s="31" t="s">
        <v>45</v>
      </c>
      <c r="E3571" s="31">
        <v>171</v>
      </c>
      <c r="F3571" s="31">
        <v>43</v>
      </c>
      <c r="G3571" s="31">
        <v>7657.65</v>
      </c>
      <c r="H3571" s="31">
        <v>1309458.1499999999</v>
      </c>
      <c r="I3571" s="32">
        <v>45712</v>
      </c>
      <c r="J3571" s="32">
        <v>45894</v>
      </c>
      <c r="K3571" s="13"/>
      <c r="L3571" s="33" t="s">
        <v>17</v>
      </c>
      <c r="M3571" s="13" t="str">
        <f>PROPER(TRIM(SUBSTITUTE(B3571,"###"," ")))</f>
        <v>Vote Mini</v>
      </c>
      <c r="N3571" s="13" t="str">
        <f>PROPER(TRIM(SUBSTITUTE(C3571,"###"," ")))</f>
        <v>Clothing</v>
      </c>
      <c r="O3571" s="13" t="str">
        <f>PROPER(TRIM(SUBSTITUTE(D3571,"###"," ")))</f>
        <v>Retailmart Inc</v>
      </c>
      <c r="P3571" s="13" t="str">
        <f t="shared" si="385"/>
        <v>Vote Mini</v>
      </c>
      <c r="Q3571" s="34" t="str">
        <f t="shared" si="386"/>
        <v>Clothing</v>
      </c>
      <c r="R3571" s="13" t="str">
        <f t="shared" si="387"/>
        <v>Retailmart Inc</v>
      </c>
      <c r="S3571" s="35">
        <f t="shared" si="388"/>
        <v>171</v>
      </c>
      <c r="T3571" s="35">
        <f t="shared" si="389"/>
        <v>43</v>
      </c>
      <c r="U3571" s="14">
        <f t="shared" si="390"/>
        <v>7657.65</v>
      </c>
      <c r="V3571" s="14">
        <f t="shared" si="391"/>
        <v>1309458.1499999999</v>
      </c>
      <c r="W3571" s="13" t="str">
        <v>In Stock</v>
      </c>
      <c r="X3571" s="13" t="str">
        <v>No</v>
      </c>
      <c r="Y3571" s="13">
        <v>0</v>
      </c>
    </row>
    <row r="3572" spans="1:25" x14ac:dyDescent="0.3">
      <c r="A3572" s="31" t="s">
        <v>6993</v>
      </c>
      <c r="B3572" s="31" t="s">
        <v>6994</v>
      </c>
      <c r="C3572" s="31" t="s">
        <v>44</v>
      </c>
      <c r="D3572" s="31" t="s">
        <v>41</v>
      </c>
      <c r="E3572" s="31">
        <v>68</v>
      </c>
      <c r="F3572" s="31">
        <v>70</v>
      </c>
      <c r="G3572" s="31">
        <v>8062.82</v>
      </c>
      <c r="H3572" s="31">
        <v>548271.76</v>
      </c>
      <c r="I3572" s="32">
        <v>45844</v>
      </c>
      <c r="J3572" s="32">
        <v>45938</v>
      </c>
      <c r="K3572" s="31" t="s">
        <v>46</v>
      </c>
      <c r="L3572" s="33" t="s">
        <v>21</v>
      </c>
      <c r="M3572" s="13" t="str">
        <f>PROPER(TRIM(SUBSTITUTE(B3572,"###"," ")))</f>
        <v>Land Lite</v>
      </c>
      <c r="N3572" s="13" t="str">
        <f>PROPER(TRIM(SUBSTITUTE(C3572,"###"," ")))</f>
        <v>Groceries</v>
      </c>
      <c r="O3572" s="13" t="str">
        <f>PROPER(TRIM(SUBSTITUTE(D3572,"###"," ")))</f>
        <v>Quickstock</v>
      </c>
      <c r="P3572" s="13" t="str">
        <f t="shared" si="385"/>
        <v>Land Lite</v>
      </c>
      <c r="Q3572" s="34" t="str">
        <f t="shared" si="386"/>
        <v>Groceries</v>
      </c>
      <c r="R3572" s="13" t="str">
        <f t="shared" si="387"/>
        <v>Quickstock</v>
      </c>
      <c r="S3572" s="35">
        <f t="shared" si="388"/>
        <v>68</v>
      </c>
      <c r="T3572" s="35">
        <f t="shared" si="389"/>
        <v>70</v>
      </c>
      <c r="U3572" s="14">
        <f t="shared" si="390"/>
        <v>8062.82</v>
      </c>
      <c r="V3572" s="14">
        <f t="shared" si="391"/>
        <v>548271.76</v>
      </c>
      <c r="W3572" s="13" t="str">
        <v>Low Stock</v>
      </c>
      <c r="X3572" s="13" t="str">
        <v>Yes</v>
      </c>
      <c r="Y3572" s="13">
        <v>1</v>
      </c>
    </row>
    <row r="3573" spans="1:25" x14ac:dyDescent="0.3">
      <c r="A3573" s="31" t="s">
        <v>6995</v>
      </c>
      <c r="B3573" s="31" t="s">
        <v>498</v>
      </c>
      <c r="C3573" s="31" t="s">
        <v>44</v>
      </c>
      <c r="D3573" s="31" t="s">
        <v>24</v>
      </c>
      <c r="E3573" s="31">
        <v>47</v>
      </c>
      <c r="F3573" s="31">
        <v>98</v>
      </c>
      <c r="G3573" s="31">
        <v>16750.53</v>
      </c>
      <c r="H3573" s="31">
        <v>787274.90999999992</v>
      </c>
      <c r="I3573" s="32">
        <v>45670</v>
      </c>
      <c r="J3573" s="32">
        <v>45868</v>
      </c>
      <c r="K3573" s="31" t="s">
        <v>25</v>
      </c>
      <c r="L3573" s="33" t="s">
        <v>58</v>
      </c>
      <c r="M3573" s="13" t="str">
        <f>PROPER(TRIM(SUBSTITUTE(B3573,"###"," ")))</f>
        <v>Marriage Mini</v>
      </c>
      <c r="N3573" s="13" t="str">
        <f>PROPER(TRIM(SUBSTITUTE(C3573,"###"," ")))</f>
        <v>Groceries</v>
      </c>
      <c r="O3573" s="13" t="str">
        <f>PROPER(TRIM(SUBSTITUTE(D3573,"###"," ")))</f>
        <v>Omni Suppliers</v>
      </c>
      <c r="P3573" s="13" t="str">
        <f t="shared" si="385"/>
        <v>Marriage Mini</v>
      </c>
      <c r="Q3573" s="34" t="str">
        <f t="shared" si="386"/>
        <v>Groceries</v>
      </c>
      <c r="R3573" s="13" t="str">
        <f t="shared" si="387"/>
        <v>Omni Suppliers</v>
      </c>
      <c r="S3573" s="35">
        <f t="shared" si="388"/>
        <v>47</v>
      </c>
      <c r="T3573" s="35">
        <f t="shared" si="389"/>
        <v>98</v>
      </c>
      <c r="U3573" s="14">
        <f t="shared" si="390"/>
        <v>16750.53</v>
      </c>
      <c r="V3573" s="14">
        <f t="shared" si="391"/>
        <v>787274.90999999992</v>
      </c>
      <c r="W3573" s="13" t="str">
        <v>Low Stock</v>
      </c>
      <c r="X3573" s="13" t="str">
        <v>Yes</v>
      </c>
      <c r="Y3573" s="13">
        <v>1</v>
      </c>
    </row>
    <row r="3574" spans="1:25" x14ac:dyDescent="0.3">
      <c r="A3574" s="31" t="s">
        <v>6996</v>
      </c>
      <c r="B3574" s="31" t="s">
        <v>6997</v>
      </c>
      <c r="C3574" s="31" t="s">
        <v>44</v>
      </c>
      <c r="D3574" s="31" t="s">
        <v>53</v>
      </c>
      <c r="E3574" s="31">
        <v>120</v>
      </c>
      <c r="F3574" s="13"/>
      <c r="G3574" s="31">
        <v>11710.12</v>
      </c>
      <c r="H3574" s="31">
        <v>1405214.4</v>
      </c>
      <c r="I3574" s="32">
        <v>45819</v>
      </c>
      <c r="J3574" s="32">
        <v>45890</v>
      </c>
      <c r="K3574" s="31" t="s">
        <v>54</v>
      </c>
      <c r="L3574" s="33" t="s">
        <v>17</v>
      </c>
      <c r="M3574" s="13" t="str">
        <f>PROPER(TRIM(SUBSTITUTE(B3574,"###"," ")))</f>
        <v>Summer X</v>
      </c>
      <c r="N3574" s="13" t="str">
        <f>PROPER(TRIM(SUBSTITUTE(C3574,"###"," ")))</f>
        <v>Groceries</v>
      </c>
      <c r="O3574" s="13" t="str">
        <f>PROPER(TRIM(SUBSTITUTE(D3574,"###"," ")))</f>
        <v>Abc Pvt Ltd</v>
      </c>
      <c r="P3574" s="13" t="str">
        <f t="shared" si="385"/>
        <v>Summer X</v>
      </c>
      <c r="Q3574" s="34" t="str">
        <f t="shared" si="386"/>
        <v>Groceries</v>
      </c>
      <c r="R3574" s="13" t="str">
        <f t="shared" si="387"/>
        <v>Abc Pvt Ltd</v>
      </c>
      <c r="S3574" s="35">
        <f t="shared" si="388"/>
        <v>120</v>
      </c>
      <c r="T3574" s="35">
        <f t="shared" si="389"/>
        <v>0</v>
      </c>
      <c r="U3574" s="14">
        <f t="shared" si="390"/>
        <v>11710.12</v>
      </c>
      <c r="V3574" s="14">
        <f t="shared" si="391"/>
        <v>1405214.4000000001</v>
      </c>
      <c r="W3574" s="13" t="str">
        <v>In Stock</v>
      </c>
      <c r="X3574" s="13" t="str">
        <v>No</v>
      </c>
      <c r="Y3574" s="13">
        <v>0</v>
      </c>
    </row>
    <row r="3575" spans="1:25" x14ac:dyDescent="0.3">
      <c r="A3575" s="31" t="s">
        <v>6998</v>
      </c>
      <c r="B3575" s="31" t="s">
        <v>6268</v>
      </c>
      <c r="C3575" s="31" t="s">
        <v>44</v>
      </c>
      <c r="D3575" s="13"/>
      <c r="E3575" s="31">
        <v>183</v>
      </c>
      <c r="F3575" s="31">
        <v>48</v>
      </c>
      <c r="G3575" s="31">
        <v>5861.49</v>
      </c>
      <c r="H3575" s="31">
        <v>1072652.67</v>
      </c>
      <c r="I3575" s="32">
        <v>45824</v>
      </c>
      <c r="J3575" s="32">
        <v>45887</v>
      </c>
      <c r="K3575" s="31" t="s">
        <v>57</v>
      </c>
      <c r="L3575" s="33" t="s">
        <v>30</v>
      </c>
      <c r="M3575" s="13" t="str">
        <f>PROPER(TRIM(SUBSTITUTE(B3575,"###"," ")))</f>
        <v>Career Lite</v>
      </c>
      <c r="N3575" s="13" t="str">
        <f>PROPER(TRIM(SUBSTITUTE(C3575,"###"," ")))</f>
        <v>Groceries</v>
      </c>
      <c r="O3575" s="13" t="str">
        <f>PROPER(TRIM(SUBSTITUTE(D3575,"###"," ")))</f>
        <v/>
      </c>
      <c r="P3575" s="13" t="str">
        <f t="shared" si="385"/>
        <v>Career Lite</v>
      </c>
      <c r="Q3575" s="34" t="str">
        <f t="shared" si="386"/>
        <v>Groceries</v>
      </c>
      <c r="R3575" s="13" t="str">
        <f t="shared" si="387"/>
        <v>Others</v>
      </c>
      <c r="S3575" s="35">
        <f t="shared" si="388"/>
        <v>183</v>
      </c>
      <c r="T3575" s="35">
        <f t="shared" si="389"/>
        <v>48</v>
      </c>
      <c r="U3575" s="14">
        <f t="shared" si="390"/>
        <v>5861.49</v>
      </c>
      <c r="V3575" s="14">
        <f t="shared" si="391"/>
        <v>1072652.67</v>
      </c>
      <c r="W3575" s="13" t="str">
        <v>In Stock</v>
      </c>
      <c r="X3575" s="13" t="str">
        <v>No</v>
      </c>
      <c r="Y3575" s="13">
        <v>0</v>
      </c>
    </row>
    <row r="3576" spans="1:25" x14ac:dyDescent="0.3">
      <c r="A3576" s="31" t="s">
        <v>6999</v>
      </c>
      <c r="B3576" s="31" t="s">
        <v>1959</v>
      </c>
      <c r="C3576" s="31" t="s">
        <v>20</v>
      </c>
      <c r="D3576" s="31" t="s">
        <v>15</v>
      </c>
      <c r="E3576" s="31">
        <v>17</v>
      </c>
      <c r="F3576" s="31">
        <v>66</v>
      </c>
      <c r="G3576" s="31">
        <v>5754.06</v>
      </c>
      <c r="H3576" s="31">
        <v>97819.02</v>
      </c>
      <c r="I3576" s="32">
        <v>45843</v>
      </c>
      <c r="J3576" s="32">
        <v>45923</v>
      </c>
      <c r="K3576" s="31" t="s">
        <v>57</v>
      </c>
      <c r="L3576" s="33" t="s">
        <v>33</v>
      </c>
      <c r="M3576" s="13" t="str">
        <f>PROPER(TRIM(SUBSTITUTE(B3576,"###"," ")))</f>
        <v>Red Max</v>
      </c>
      <c r="N3576" s="13" t="str">
        <f>PROPER(TRIM(SUBSTITUTE(C3576,"###"," ")))</f>
        <v>Toys</v>
      </c>
      <c r="O3576" s="13" t="str">
        <f>PROPER(TRIM(SUBSTITUTE(D3576,"###"," ")))</f>
        <v>Global Traders</v>
      </c>
      <c r="P3576" s="13" t="str">
        <f t="shared" si="385"/>
        <v>Red Max</v>
      </c>
      <c r="Q3576" s="34" t="str">
        <f t="shared" si="386"/>
        <v>Toys</v>
      </c>
      <c r="R3576" s="13" t="str">
        <f t="shared" si="387"/>
        <v>Global Traders</v>
      </c>
      <c r="S3576" s="35">
        <f t="shared" si="388"/>
        <v>17</v>
      </c>
      <c r="T3576" s="35">
        <f t="shared" si="389"/>
        <v>66</v>
      </c>
      <c r="U3576" s="14">
        <f t="shared" si="390"/>
        <v>5754.06</v>
      </c>
      <c r="V3576" s="14">
        <f t="shared" si="391"/>
        <v>97819.02</v>
      </c>
      <c r="W3576" s="13" t="str">
        <v>Low Stock</v>
      </c>
      <c r="X3576" s="13" t="str">
        <v>Yes</v>
      </c>
      <c r="Y3576" s="13">
        <v>1</v>
      </c>
    </row>
    <row r="3577" spans="1:25" x14ac:dyDescent="0.3">
      <c r="A3577" s="31" t="s">
        <v>7000</v>
      </c>
      <c r="B3577" s="31" t="s">
        <v>7001</v>
      </c>
      <c r="C3577" s="31" t="s">
        <v>44</v>
      </c>
      <c r="D3577" s="31" t="s">
        <v>24</v>
      </c>
      <c r="E3577" s="31">
        <v>95</v>
      </c>
      <c r="F3577" s="31">
        <v>64</v>
      </c>
      <c r="G3577" s="31">
        <v>9782.68</v>
      </c>
      <c r="H3577" s="31">
        <v>929354.6</v>
      </c>
      <c r="I3577" s="32">
        <v>45758</v>
      </c>
      <c r="J3577" s="32">
        <v>45924</v>
      </c>
      <c r="K3577" s="13"/>
      <c r="L3577" s="33" t="s">
        <v>30</v>
      </c>
      <c r="M3577" s="13" t="str">
        <f>PROPER(TRIM(SUBSTITUTE(B3577,"###"," ")))</f>
        <v>Thing Mini</v>
      </c>
      <c r="N3577" s="13" t="str">
        <f>PROPER(TRIM(SUBSTITUTE(C3577,"###"," ")))</f>
        <v>Groceries</v>
      </c>
      <c r="O3577" s="13" t="str">
        <f>PROPER(TRIM(SUBSTITUTE(D3577,"###"," ")))</f>
        <v>Omni Suppliers</v>
      </c>
      <c r="P3577" s="13" t="str">
        <f t="shared" si="385"/>
        <v>Thing Mini</v>
      </c>
      <c r="Q3577" s="34" t="str">
        <f t="shared" si="386"/>
        <v>Groceries</v>
      </c>
      <c r="R3577" s="13" t="str">
        <f t="shared" si="387"/>
        <v>Omni Suppliers</v>
      </c>
      <c r="S3577" s="35">
        <f t="shared" si="388"/>
        <v>95</v>
      </c>
      <c r="T3577" s="35">
        <f t="shared" si="389"/>
        <v>64</v>
      </c>
      <c r="U3577" s="14">
        <f t="shared" si="390"/>
        <v>9782.68</v>
      </c>
      <c r="V3577" s="14">
        <f t="shared" si="391"/>
        <v>929354.6</v>
      </c>
      <c r="W3577" s="13" t="str">
        <v>In Stock</v>
      </c>
      <c r="X3577" s="13" t="str">
        <v>No</v>
      </c>
      <c r="Y3577" s="13">
        <v>0</v>
      </c>
    </row>
    <row r="3578" spans="1:25" x14ac:dyDescent="0.3">
      <c r="A3578" s="31" t="s">
        <v>7002</v>
      </c>
      <c r="B3578" s="31" t="s">
        <v>4869</v>
      </c>
      <c r="C3578" s="31" t="s">
        <v>28</v>
      </c>
      <c r="D3578" s="31" t="s">
        <v>24</v>
      </c>
      <c r="E3578" s="31">
        <v>182</v>
      </c>
      <c r="F3578" s="31">
        <v>86</v>
      </c>
      <c r="G3578" s="31">
        <v>3100.13</v>
      </c>
      <c r="H3578" s="31">
        <v>564223.66</v>
      </c>
      <c r="I3578" s="32">
        <v>45762</v>
      </c>
      <c r="J3578" s="32">
        <v>45937</v>
      </c>
      <c r="K3578" s="31" t="s">
        <v>54</v>
      </c>
      <c r="L3578" s="33" t="s">
        <v>58</v>
      </c>
      <c r="M3578" s="13" t="str">
        <f>PROPER(TRIM(SUBSTITUTE(B3578,"###"," ")))</f>
        <v>Sell Max</v>
      </c>
      <c r="N3578" s="13" t="str">
        <f>PROPER(TRIM(SUBSTITUTE(C3578,"###"," ")))</f>
        <v>Furniture</v>
      </c>
      <c r="O3578" s="13" t="str">
        <f>PROPER(TRIM(SUBSTITUTE(D3578,"###"," ")))</f>
        <v>Omni Suppliers</v>
      </c>
      <c r="P3578" s="13" t="str">
        <f t="shared" si="385"/>
        <v>Sell Max</v>
      </c>
      <c r="Q3578" s="34" t="str">
        <f t="shared" si="386"/>
        <v>Furniture</v>
      </c>
      <c r="R3578" s="13" t="str">
        <f t="shared" si="387"/>
        <v>Omni Suppliers</v>
      </c>
      <c r="S3578" s="35">
        <f t="shared" si="388"/>
        <v>182</v>
      </c>
      <c r="T3578" s="35">
        <f t="shared" si="389"/>
        <v>86</v>
      </c>
      <c r="U3578" s="14">
        <f t="shared" si="390"/>
        <v>3100.13</v>
      </c>
      <c r="V3578" s="14">
        <f t="shared" si="391"/>
        <v>564223.66</v>
      </c>
      <c r="W3578" s="13" t="str">
        <v>In Stock</v>
      </c>
      <c r="X3578" s="13" t="str">
        <v>No</v>
      </c>
      <c r="Y3578" s="13">
        <v>0</v>
      </c>
    </row>
    <row r="3579" spans="1:25" x14ac:dyDescent="0.3">
      <c r="A3579" s="31" t="s">
        <v>7003</v>
      </c>
      <c r="B3579" s="31" t="s">
        <v>7004</v>
      </c>
      <c r="C3579" s="31" t="s">
        <v>28</v>
      </c>
      <c r="D3579" s="31" t="s">
        <v>15</v>
      </c>
      <c r="E3579" s="31">
        <v>73</v>
      </c>
      <c r="F3579" s="31">
        <v>52</v>
      </c>
      <c r="G3579" s="31">
        <v>8762.2999999999993</v>
      </c>
      <c r="H3579" s="31">
        <v>639647.89999999991</v>
      </c>
      <c r="I3579" s="32">
        <v>45702</v>
      </c>
      <c r="J3579" s="32">
        <v>45882</v>
      </c>
      <c r="K3579" s="31" t="s">
        <v>16</v>
      </c>
      <c r="L3579" s="33" t="s">
        <v>17</v>
      </c>
      <c r="M3579" s="13" t="str">
        <f>PROPER(TRIM(SUBSTITUTE(B3579,"###"," ")))</f>
        <v>Model Pro</v>
      </c>
      <c r="N3579" s="13" t="str">
        <f>PROPER(TRIM(SUBSTITUTE(C3579,"###"," ")))</f>
        <v>Furniture</v>
      </c>
      <c r="O3579" s="13" t="str">
        <f>PROPER(TRIM(SUBSTITUTE(D3579,"###"," ")))</f>
        <v>Global Traders</v>
      </c>
      <c r="P3579" s="13" t="str">
        <f t="shared" si="385"/>
        <v>Model Pro</v>
      </c>
      <c r="Q3579" s="34" t="str">
        <f t="shared" si="386"/>
        <v>Furniture</v>
      </c>
      <c r="R3579" s="13" t="str">
        <f t="shared" si="387"/>
        <v>Global Traders</v>
      </c>
      <c r="S3579" s="35">
        <f t="shared" si="388"/>
        <v>73</v>
      </c>
      <c r="T3579" s="35">
        <f t="shared" si="389"/>
        <v>52</v>
      </c>
      <c r="U3579" s="14">
        <f t="shared" si="390"/>
        <v>8762.2999999999993</v>
      </c>
      <c r="V3579" s="14">
        <f t="shared" si="391"/>
        <v>639647.89999999991</v>
      </c>
      <c r="W3579" s="13" t="str">
        <v>In Stock</v>
      </c>
      <c r="X3579" s="13" t="str">
        <v>No</v>
      </c>
      <c r="Y3579" s="13">
        <v>0</v>
      </c>
    </row>
    <row r="3580" spans="1:25" x14ac:dyDescent="0.3">
      <c r="A3580" s="31" t="s">
        <v>7005</v>
      </c>
      <c r="B3580" s="31" t="s">
        <v>6493</v>
      </c>
      <c r="C3580" s="31" t="s">
        <v>20</v>
      </c>
      <c r="D3580" s="31" t="s">
        <v>41</v>
      </c>
      <c r="E3580" s="31">
        <v>25</v>
      </c>
      <c r="F3580" s="31">
        <v>30</v>
      </c>
      <c r="G3580" s="31">
        <v>6389.82</v>
      </c>
      <c r="H3580" s="31">
        <v>159745.5</v>
      </c>
      <c r="I3580" s="32">
        <v>45706</v>
      </c>
      <c r="J3580" s="32">
        <v>45889</v>
      </c>
      <c r="K3580" s="13"/>
      <c r="L3580" s="33" t="s">
        <v>30</v>
      </c>
      <c r="M3580" s="13" t="str">
        <f>PROPER(TRIM(SUBSTITUTE(B3580,"###"," ")))</f>
        <v>Reach X</v>
      </c>
      <c r="N3580" s="13" t="str">
        <f>PROPER(TRIM(SUBSTITUTE(C3580,"###"," ")))</f>
        <v>Toys</v>
      </c>
      <c r="O3580" s="13" t="str">
        <f>PROPER(TRIM(SUBSTITUTE(D3580,"###"," ")))</f>
        <v>Quickstock</v>
      </c>
      <c r="P3580" s="13" t="str">
        <f t="shared" si="385"/>
        <v>Reach X</v>
      </c>
      <c r="Q3580" s="34" t="str">
        <f t="shared" si="386"/>
        <v>Toys</v>
      </c>
      <c r="R3580" s="13" t="str">
        <f t="shared" si="387"/>
        <v>Quickstock</v>
      </c>
      <c r="S3580" s="35">
        <f t="shared" si="388"/>
        <v>25</v>
      </c>
      <c r="T3580" s="35">
        <f t="shared" si="389"/>
        <v>30</v>
      </c>
      <c r="U3580" s="14">
        <f t="shared" si="390"/>
        <v>6389.82</v>
      </c>
      <c r="V3580" s="14">
        <f t="shared" si="391"/>
        <v>159745.5</v>
      </c>
      <c r="W3580" s="13" t="str">
        <v>Low Stock</v>
      </c>
      <c r="X3580" s="13" t="str">
        <v>Yes</v>
      </c>
      <c r="Y3580" s="13">
        <v>1</v>
      </c>
    </row>
    <row r="3581" spans="1:25" x14ac:dyDescent="0.3">
      <c r="A3581" s="31" t="s">
        <v>7006</v>
      </c>
      <c r="B3581" s="31" t="s">
        <v>7007</v>
      </c>
      <c r="C3581" s="31" t="s">
        <v>44</v>
      </c>
      <c r="D3581" s="31" t="s">
        <v>41</v>
      </c>
      <c r="E3581" s="31">
        <v>134</v>
      </c>
      <c r="F3581" s="31">
        <v>20</v>
      </c>
      <c r="G3581" s="31">
        <v>1045.58</v>
      </c>
      <c r="H3581" s="31">
        <v>140107.72</v>
      </c>
      <c r="I3581" s="32">
        <v>45842</v>
      </c>
      <c r="J3581" s="32">
        <v>45863</v>
      </c>
      <c r="K3581" s="13"/>
      <c r="L3581" s="33" t="s">
        <v>33</v>
      </c>
      <c r="M3581" s="13" t="str">
        <f>PROPER(TRIM(SUBSTITUTE(B3581,"###"," ")))</f>
        <v>Strategy Max</v>
      </c>
      <c r="N3581" s="13" t="str">
        <f>PROPER(TRIM(SUBSTITUTE(C3581,"###"," ")))</f>
        <v>Groceries</v>
      </c>
      <c r="O3581" s="13" t="str">
        <f>PROPER(TRIM(SUBSTITUTE(D3581,"###"," ")))</f>
        <v>Quickstock</v>
      </c>
      <c r="P3581" s="13" t="str">
        <f t="shared" si="385"/>
        <v>Strategy Max</v>
      </c>
      <c r="Q3581" s="34" t="str">
        <f t="shared" si="386"/>
        <v>Groceries</v>
      </c>
      <c r="R3581" s="13" t="str">
        <f t="shared" si="387"/>
        <v>Quickstock</v>
      </c>
      <c r="S3581" s="35">
        <f t="shared" si="388"/>
        <v>134</v>
      </c>
      <c r="T3581" s="35">
        <f t="shared" si="389"/>
        <v>20</v>
      </c>
      <c r="U3581" s="14">
        <f t="shared" si="390"/>
        <v>1045.58</v>
      </c>
      <c r="V3581" s="14">
        <f t="shared" si="391"/>
        <v>140107.72</v>
      </c>
      <c r="W3581" s="13" t="str">
        <v>In Stock</v>
      </c>
      <c r="X3581" s="13" t="str">
        <v>No</v>
      </c>
      <c r="Y3581" s="13">
        <v>0</v>
      </c>
    </row>
    <row r="3582" spans="1:25" x14ac:dyDescent="0.3">
      <c r="A3582" s="31" t="s">
        <v>7008</v>
      </c>
      <c r="B3582" s="31" t="s">
        <v>7009</v>
      </c>
      <c r="C3582" s="31" t="s">
        <v>28</v>
      </c>
      <c r="D3582" s="31" t="s">
        <v>41</v>
      </c>
      <c r="E3582" s="31">
        <v>142</v>
      </c>
      <c r="F3582" s="31">
        <v>55</v>
      </c>
      <c r="G3582" s="31">
        <v>8038.88</v>
      </c>
      <c r="H3582" s="31">
        <v>1141520.96</v>
      </c>
      <c r="I3582" s="32">
        <v>45776</v>
      </c>
      <c r="J3582" s="32">
        <v>45864</v>
      </c>
      <c r="K3582" s="31" t="s">
        <v>57</v>
      </c>
      <c r="L3582" s="33" t="s">
        <v>21</v>
      </c>
      <c r="M3582" s="13" t="str">
        <f>PROPER(TRIM(SUBSTITUTE(B3582,"###"," ")))</f>
        <v>Standard Lite</v>
      </c>
      <c r="N3582" s="13" t="str">
        <f>PROPER(TRIM(SUBSTITUTE(C3582,"###"," ")))</f>
        <v>Furniture</v>
      </c>
      <c r="O3582" s="13" t="str">
        <f>PROPER(TRIM(SUBSTITUTE(D3582,"###"," ")))</f>
        <v>Quickstock</v>
      </c>
      <c r="P3582" s="13" t="str">
        <f t="shared" si="385"/>
        <v>Standard Lite</v>
      </c>
      <c r="Q3582" s="34" t="str">
        <f t="shared" si="386"/>
        <v>Furniture</v>
      </c>
      <c r="R3582" s="13" t="str">
        <f t="shared" si="387"/>
        <v>Quickstock</v>
      </c>
      <c r="S3582" s="35">
        <f t="shared" si="388"/>
        <v>142</v>
      </c>
      <c r="T3582" s="35">
        <f t="shared" si="389"/>
        <v>55</v>
      </c>
      <c r="U3582" s="14">
        <f t="shared" si="390"/>
        <v>8038.88</v>
      </c>
      <c r="V3582" s="14">
        <f t="shared" si="391"/>
        <v>1141520.96</v>
      </c>
      <c r="W3582" s="13" t="str">
        <v>In Stock</v>
      </c>
      <c r="X3582" s="13" t="str">
        <v>No</v>
      </c>
      <c r="Y3582" s="13">
        <v>0</v>
      </c>
    </row>
    <row r="3583" spans="1:25" x14ac:dyDescent="0.3">
      <c r="A3583" s="31" t="s">
        <v>7010</v>
      </c>
      <c r="B3583" s="31" t="s">
        <v>7011</v>
      </c>
      <c r="C3583" s="31" t="s">
        <v>40</v>
      </c>
      <c r="D3583" s="31" t="s">
        <v>41</v>
      </c>
      <c r="E3583" s="31">
        <v>58</v>
      </c>
      <c r="F3583" s="31">
        <v>95</v>
      </c>
      <c r="G3583" s="31">
        <v>1577.9</v>
      </c>
      <c r="H3583" s="31">
        <v>91518.200000000012</v>
      </c>
      <c r="I3583" s="32">
        <v>45774</v>
      </c>
      <c r="J3583" s="32">
        <v>45855</v>
      </c>
      <c r="K3583" s="31" t="s">
        <v>25</v>
      </c>
      <c r="L3583" s="33" t="s">
        <v>58</v>
      </c>
      <c r="M3583" s="13" t="str">
        <f>PROPER(TRIM(SUBSTITUTE(B3583,"###"," ")))</f>
        <v>Report X</v>
      </c>
      <c r="N3583" s="13" t="str">
        <f>PROPER(TRIM(SUBSTITUTE(C3583,"###"," ")))</f>
        <v>Electronics</v>
      </c>
      <c r="O3583" s="13" t="str">
        <f>PROPER(TRIM(SUBSTITUTE(D3583,"###"," ")))</f>
        <v>Quickstock</v>
      </c>
      <c r="P3583" s="13" t="str">
        <f t="shared" si="385"/>
        <v>Report X</v>
      </c>
      <c r="Q3583" s="34" t="str">
        <f t="shared" si="386"/>
        <v>Electronics</v>
      </c>
      <c r="R3583" s="13" t="str">
        <f t="shared" si="387"/>
        <v>Quickstock</v>
      </c>
      <c r="S3583" s="35">
        <f t="shared" si="388"/>
        <v>58</v>
      </c>
      <c r="T3583" s="35">
        <f t="shared" si="389"/>
        <v>95</v>
      </c>
      <c r="U3583" s="14">
        <f t="shared" si="390"/>
        <v>1577.9</v>
      </c>
      <c r="V3583" s="14">
        <f t="shared" si="391"/>
        <v>91518.200000000012</v>
      </c>
      <c r="W3583" s="13" t="str">
        <v>Low Stock</v>
      </c>
      <c r="X3583" s="13" t="str">
        <v>Yes</v>
      </c>
      <c r="Y3583" s="13">
        <v>1</v>
      </c>
    </row>
    <row r="3584" spans="1:25" x14ac:dyDescent="0.3">
      <c r="A3584" s="31" t="s">
        <v>7012</v>
      </c>
      <c r="B3584" s="31" t="s">
        <v>1464</v>
      </c>
      <c r="C3584" s="31" t="s">
        <v>20</v>
      </c>
      <c r="D3584" s="31" t="s">
        <v>41</v>
      </c>
      <c r="E3584" s="31">
        <v>47</v>
      </c>
      <c r="F3584" s="31">
        <v>33</v>
      </c>
      <c r="G3584" s="31">
        <v>12320.27</v>
      </c>
      <c r="H3584" s="31">
        <v>579052.69000000006</v>
      </c>
      <c r="I3584" s="32">
        <v>45810</v>
      </c>
      <c r="J3584" s="32">
        <v>45911</v>
      </c>
      <c r="K3584" s="31" t="s">
        <v>46</v>
      </c>
      <c r="L3584" s="33" t="s">
        <v>17</v>
      </c>
      <c r="M3584" s="13" t="str">
        <f>PROPER(TRIM(SUBSTITUTE(B3584,"###"," ")))</f>
        <v>Her Pro</v>
      </c>
      <c r="N3584" s="13" t="str">
        <f>PROPER(TRIM(SUBSTITUTE(C3584,"###"," ")))</f>
        <v>Toys</v>
      </c>
      <c r="O3584" s="13" t="str">
        <f>PROPER(TRIM(SUBSTITUTE(D3584,"###"," ")))</f>
        <v>Quickstock</v>
      </c>
      <c r="P3584" s="13" t="str">
        <f t="shared" si="385"/>
        <v>Her Pro</v>
      </c>
      <c r="Q3584" s="34" t="str">
        <f t="shared" si="386"/>
        <v>Toys</v>
      </c>
      <c r="R3584" s="13" t="str">
        <f t="shared" si="387"/>
        <v>Quickstock</v>
      </c>
      <c r="S3584" s="35">
        <f t="shared" si="388"/>
        <v>47</v>
      </c>
      <c r="T3584" s="35">
        <f t="shared" si="389"/>
        <v>33</v>
      </c>
      <c r="U3584" s="14">
        <f t="shared" si="390"/>
        <v>12320.27</v>
      </c>
      <c r="V3584" s="14">
        <f t="shared" si="391"/>
        <v>579052.69000000006</v>
      </c>
      <c r="W3584" s="13" t="str">
        <v>In Stock</v>
      </c>
      <c r="X3584" s="13" t="str">
        <v>No</v>
      </c>
      <c r="Y3584" s="13">
        <v>0</v>
      </c>
    </row>
    <row r="3585" spans="1:25" x14ac:dyDescent="0.3">
      <c r="A3585" s="31" t="s">
        <v>7013</v>
      </c>
      <c r="B3585" s="31" t="s">
        <v>3706</v>
      </c>
      <c r="C3585" s="31" t="s">
        <v>40</v>
      </c>
      <c r="D3585" s="31" t="s">
        <v>45</v>
      </c>
      <c r="E3585" s="31">
        <v>76</v>
      </c>
      <c r="F3585" s="31">
        <v>28</v>
      </c>
      <c r="G3585" s="31">
        <v>17356.89</v>
      </c>
      <c r="H3585" s="31">
        <v>1319123.6399999999</v>
      </c>
      <c r="I3585" s="32">
        <v>45708</v>
      </c>
      <c r="J3585" s="32">
        <v>45882</v>
      </c>
      <c r="K3585" s="13"/>
      <c r="L3585" s="33" t="s">
        <v>58</v>
      </c>
      <c r="M3585" s="13" t="str">
        <f>PROPER(TRIM(SUBSTITUTE(B3585,"###"," ")))</f>
        <v>Weight Pro</v>
      </c>
      <c r="N3585" s="13" t="str">
        <f>PROPER(TRIM(SUBSTITUTE(C3585,"###"," ")))</f>
        <v>Electronics</v>
      </c>
      <c r="O3585" s="13" t="str">
        <f>PROPER(TRIM(SUBSTITUTE(D3585,"###"," ")))</f>
        <v>Retailmart Inc</v>
      </c>
      <c r="P3585" s="13" t="str">
        <f t="shared" si="385"/>
        <v>Weight Pro</v>
      </c>
      <c r="Q3585" s="34" t="str">
        <f t="shared" si="386"/>
        <v>Electronics</v>
      </c>
      <c r="R3585" s="13" t="str">
        <f t="shared" si="387"/>
        <v>Retailmart Inc</v>
      </c>
      <c r="S3585" s="35">
        <f t="shared" si="388"/>
        <v>76</v>
      </c>
      <c r="T3585" s="35">
        <f t="shared" si="389"/>
        <v>28</v>
      </c>
      <c r="U3585" s="14">
        <f t="shared" si="390"/>
        <v>17356.89</v>
      </c>
      <c r="V3585" s="14">
        <f t="shared" si="391"/>
        <v>1319123.6399999999</v>
      </c>
      <c r="W3585" s="13" t="str">
        <v>In Stock</v>
      </c>
      <c r="X3585" s="13" t="str">
        <v>No</v>
      </c>
      <c r="Y3585" s="13">
        <v>0</v>
      </c>
    </row>
    <row r="3586" spans="1:25" x14ac:dyDescent="0.3">
      <c r="A3586" s="31" t="s">
        <v>7015</v>
      </c>
      <c r="B3586" s="31" t="s">
        <v>7016</v>
      </c>
      <c r="C3586" s="31" t="s">
        <v>28</v>
      </c>
      <c r="D3586" s="31" t="s">
        <v>15</v>
      </c>
      <c r="E3586" s="13"/>
      <c r="F3586" s="31">
        <v>99</v>
      </c>
      <c r="G3586" s="31">
        <v>507.29</v>
      </c>
      <c r="H3586" s="13"/>
      <c r="I3586" s="32">
        <v>45684</v>
      </c>
      <c r="J3586" s="32">
        <v>45860</v>
      </c>
      <c r="K3586" s="31" t="s">
        <v>46</v>
      </c>
      <c r="L3586" s="33" t="s">
        <v>30</v>
      </c>
      <c r="M3586" s="13" t="str">
        <f>PROPER(TRIM(SUBSTITUTE(B3586,"###"," ")))</f>
        <v>Mission Lite</v>
      </c>
      <c r="N3586" s="13" t="str">
        <f>PROPER(TRIM(SUBSTITUTE(C3586,"###"," ")))</f>
        <v>Furniture</v>
      </c>
      <c r="O3586" s="13" t="str">
        <f>PROPER(TRIM(SUBSTITUTE(D3586,"###"," ")))</f>
        <v>Global Traders</v>
      </c>
      <c r="P3586" s="13" t="str">
        <f t="shared" si="385"/>
        <v>Mission Lite</v>
      </c>
      <c r="Q3586" s="34" t="str">
        <f t="shared" si="386"/>
        <v>Furniture</v>
      </c>
      <c r="R3586" s="13" t="str">
        <f t="shared" si="387"/>
        <v>Global Traders</v>
      </c>
      <c r="S3586" s="35">
        <f t="shared" si="388"/>
        <v>0</v>
      </c>
      <c r="T3586" s="35">
        <f t="shared" si="389"/>
        <v>99</v>
      </c>
      <c r="U3586" s="14">
        <f t="shared" si="390"/>
        <v>507.29</v>
      </c>
      <c r="V3586" s="14">
        <f t="shared" si="391"/>
        <v>0</v>
      </c>
      <c r="W3586" s="13" t="str">
        <v>Out of Stock</v>
      </c>
      <c r="X3586" s="13" t="str">
        <v>Yes</v>
      </c>
      <c r="Y3586" s="13">
        <v>1</v>
      </c>
    </row>
    <row r="3587" spans="1:25" x14ac:dyDescent="0.3">
      <c r="A3587" s="31" t="s">
        <v>7018</v>
      </c>
      <c r="B3587" s="31" t="s">
        <v>3895</v>
      </c>
      <c r="C3587" s="31" t="s">
        <v>20</v>
      </c>
      <c r="D3587" s="31" t="s">
        <v>15</v>
      </c>
      <c r="E3587" s="31">
        <v>92</v>
      </c>
      <c r="F3587" s="31">
        <v>86</v>
      </c>
      <c r="G3587" s="31">
        <v>8790.5400000000009</v>
      </c>
      <c r="H3587" s="31">
        <v>808729.68</v>
      </c>
      <c r="I3587" s="32">
        <v>45827</v>
      </c>
      <c r="J3587" s="32">
        <v>45861</v>
      </c>
      <c r="K3587" s="31" t="s">
        <v>46</v>
      </c>
      <c r="L3587" s="33" t="s">
        <v>17</v>
      </c>
      <c r="M3587" s="13" t="str">
        <f>PROPER(TRIM(SUBSTITUTE(B3587,"###"," ")))</f>
        <v>Provide Max</v>
      </c>
      <c r="N3587" s="13" t="str">
        <f>PROPER(TRIM(SUBSTITUTE(C3587,"###"," ")))</f>
        <v>Toys</v>
      </c>
      <c r="O3587" s="13" t="str">
        <f>PROPER(TRIM(SUBSTITUTE(D3587,"###"," ")))</f>
        <v>Global Traders</v>
      </c>
      <c r="P3587" s="13" t="str">
        <f t="shared" ref="P3587:P3650" si="392">IF(M3587="","Unknown",M3587)</f>
        <v>Provide Max</v>
      </c>
      <c r="Q3587" s="34" t="str">
        <f t="shared" ref="Q3587:Q3650" si="393">IF(N3587="","Unknown",N3587)</f>
        <v>Toys</v>
      </c>
      <c r="R3587" s="13" t="str">
        <f t="shared" ref="R3587:R3650" si="394">IF(O3587="","Others",O3587)</f>
        <v>Global Traders</v>
      </c>
      <c r="S3587" s="35">
        <f t="shared" ref="S3587:S3650" si="395">VALUE(E3587)</f>
        <v>92</v>
      </c>
      <c r="T3587" s="35">
        <f t="shared" ref="T3587:T3650" si="396">VALUE(F3587)</f>
        <v>86</v>
      </c>
      <c r="U3587" s="14">
        <f t="shared" ref="U3587:U3650" si="397">VALUE(G3587)</f>
        <v>8790.5400000000009</v>
      </c>
      <c r="V3587" s="14">
        <f t="shared" ref="V3587:V3650" si="398">E3587*G3587</f>
        <v>808729.68</v>
      </c>
      <c r="W3587" s="13" t="str">
        <v>In Stock</v>
      </c>
      <c r="X3587" s="13" t="str">
        <v>No</v>
      </c>
      <c r="Y3587" s="13">
        <v>0</v>
      </c>
    </row>
    <row r="3588" spans="1:25" x14ac:dyDescent="0.3">
      <c r="A3588" s="31" t="s">
        <v>7019</v>
      </c>
      <c r="B3588" s="31" t="s">
        <v>7020</v>
      </c>
      <c r="C3588" s="31" t="s">
        <v>44</v>
      </c>
      <c r="D3588" s="31" t="s">
        <v>41</v>
      </c>
      <c r="E3588" s="31">
        <v>159</v>
      </c>
      <c r="F3588" s="31">
        <v>75</v>
      </c>
      <c r="G3588" s="31">
        <v>4796.59</v>
      </c>
      <c r="H3588" s="31">
        <v>762657.81</v>
      </c>
      <c r="I3588" s="32">
        <v>45801</v>
      </c>
      <c r="J3588" s="32">
        <v>45904</v>
      </c>
      <c r="K3588" s="31" t="s">
        <v>16</v>
      </c>
      <c r="L3588" s="33" t="s">
        <v>30</v>
      </c>
      <c r="M3588" s="13" t="str">
        <f>PROPER(TRIM(SUBSTITUTE(B3588,"###"," ")))</f>
        <v>Couple Lite</v>
      </c>
      <c r="N3588" s="13" t="str">
        <f>PROPER(TRIM(SUBSTITUTE(C3588,"###"," ")))</f>
        <v>Groceries</v>
      </c>
      <c r="O3588" s="13" t="str">
        <f>PROPER(TRIM(SUBSTITUTE(D3588,"###"," ")))</f>
        <v>Quickstock</v>
      </c>
      <c r="P3588" s="13" t="str">
        <f t="shared" si="392"/>
        <v>Couple Lite</v>
      </c>
      <c r="Q3588" s="34" t="str">
        <f t="shared" si="393"/>
        <v>Groceries</v>
      </c>
      <c r="R3588" s="13" t="str">
        <f t="shared" si="394"/>
        <v>Quickstock</v>
      </c>
      <c r="S3588" s="35">
        <f t="shared" si="395"/>
        <v>159</v>
      </c>
      <c r="T3588" s="35">
        <f t="shared" si="396"/>
        <v>75</v>
      </c>
      <c r="U3588" s="14">
        <f t="shared" si="397"/>
        <v>4796.59</v>
      </c>
      <c r="V3588" s="14">
        <f t="shared" si="398"/>
        <v>762657.81</v>
      </c>
      <c r="W3588" s="13" t="str">
        <v>In Stock</v>
      </c>
      <c r="X3588" s="13" t="str">
        <v>No</v>
      </c>
      <c r="Y3588" s="13">
        <v>0</v>
      </c>
    </row>
    <row r="3589" spans="1:25" x14ac:dyDescent="0.3">
      <c r="A3589" s="31" t="s">
        <v>7021</v>
      </c>
      <c r="B3589" s="31" t="s">
        <v>4058</v>
      </c>
      <c r="C3589" s="31" t="s">
        <v>14</v>
      </c>
      <c r="D3589" s="31" t="s">
        <v>53</v>
      </c>
      <c r="E3589" s="31">
        <v>185</v>
      </c>
      <c r="F3589" s="31">
        <v>25</v>
      </c>
      <c r="G3589" s="31">
        <v>17892</v>
      </c>
      <c r="H3589" s="31">
        <v>3310020</v>
      </c>
      <c r="I3589" s="32">
        <v>45683</v>
      </c>
      <c r="J3589" s="32">
        <v>45926</v>
      </c>
      <c r="K3589" s="13"/>
      <c r="L3589" s="33" t="s">
        <v>21</v>
      </c>
      <c r="M3589" s="13" t="str">
        <f>PROPER(TRIM(SUBSTITUTE(B3589,"###"," ")))</f>
        <v>Happen Pro</v>
      </c>
      <c r="N3589" s="13" t="str">
        <f>PROPER(TRIM(SUBSTITUTE(C3589,"###"," ")))</f>
        <v>Clothing</v>
      </c>
      <c r="O3589" s="13" t="str">
        <f>PROPER(TRIM(SUBSTITUTE(D3589,"###"," ")))</f>
        <v>Abc Pvt Ltd</v>
      </c>
      <c r="P3589" s="13" t="str">
        <f t="shared" si="392"/>
        <v>Happen Pro</v>
      </c>
      <c r="Q3589" s="34" t="str">
        <f t="shared" si="393"/>
        <v>Clothing</v>
      </c>
      <c r="R3589" s="13" t="str">
        <f t="shared" si="394"/>
        <v>Abc Pvt Ltd</v>
      </c>
      <c r="S3589" s="35">
        <f t="shared" si="395"/>
        <v>185</v>
      </c>
      <c r="T3589" s="35">
        <f t="shared" si="396"/>
        <v>25</v>
      </c>
      <c r="U3589" s="14">
        <f t="shared" si="397"/>
        <v>17892</v>
      </c>
      <c r="V3589" s="14">
        <f t="shared" si="398"/>
        <v>3310020</v>
      </c>
      <c r="W3589" s="13" t="str">
        <v>In Stock</v>
      </c>
      <c r="X3589" s="13" t="str">
        <v>No</v>
      </c>
      <c r="Y3589" s="13">
        <v>0</v>
      </c>
    </row>
    <row r="3590" spans="1:25" x14ac:dyDescent="0.3">
      <c r="A3590" s="31" t="s">
        <v>7023</v>
      </c>
      <c r="B3590" s="31" t="s">
        <v>7024</v>
      </c>
      <c r="C3590" s="31" t="s">
        <v>28</v>
      </c>
      <c r="D3590" s="31" t="s">
        <v>15</v>
      </c>
      <c r="E3590" s="31">
        <v>27</v>
      </c>
      <c r="F3590" s="31">
        <v>59</v>
      </c>
      <c r="G3590" s="31">
        <v>16358.65</v>
      </c>
      <c r="H3590" s="31">
        <v>441683.55</v>
      </c>
      <c r="I3590" s="32">
        <v>45813</v>
      </c>
      <c r="J3590" s="32">
        <v>45885</v>
      </c>
      <c r="K3590" s="31" t="s">
        <v>16</v>
      </c>
      <c r="L3590" s="33" t="s">
        <v>30</v>
      </c>
      <c r="M3590" s="13" t="str">
        <f>PROPER(TRIM(SUBSTITUTE(B3590,"###"," ")))</f>
        <v>Operation Mini</v>
      </c>
      <c r="N3590" s="13" t="str">
        <f>PROPER(TRIM(SUBSTITUTE(C3590,"###"," ")))</f>
        <v>Furniture</v>
      </c>
      <c r="O3590" s="13" t="str">
        <f>PROPER(TRIM(SUBSTITUTE(D3590,"###"," ")))</f>
        <v>Global Traders</v>
      </c>
      <c r="P3590" s="13" t="str">
        <f t="shared" si="392"/>
        <v>Operation Mini</v>
      </c>
      <c r="Q3590" s="34" t="str">
        <f t="shared" si="393"/>
        <v>Furniture</v>
      </c>
      <c r="R3590" s="13" t="str">
        <f t="shared" si="394"/>
        <v>Global Traders</v>
      </c>
      <c r="S3590" s="35">
        <f t="shared" si="395"/>
        <v>27</v>
      </c>
      <c r="T3590" s="35">
        <f t="shared" si="396"/>
        <v>59</v>
      </c>
      <c r="U3590" s="14">
        <f t="shared" si="397"/>
        <v>16358.65</v>
      </c>
      <c r="V3590" s="14">
        <f t="shared" si="398"/>
        <v>441683.55</v>
      </c>
      <c r="W3590" s="13" t="str">
        <v>Low Stock</v>
      </c>
      <c r="X3590" s="13" t="str">
        <v>Yes</v>
      </c>
      <c r="Y3590" s="13">
        <v>1</v>
      </c>
    </row>
    <row r="3591" spans="1:25" x14ac:dyDescent="0.3">
      <c r="A3591" s="31" t="s">
        <v>7025</v>
      </c>
      <c r="B3591" s="31" t="s">
        <v>1657</v>
      </c>
      <c r="C3591" s="31" t="s">
        <v>40</v>
      </c>
      <c r="D3591" s="31" t="s">
        <v>45</v>
      </c>
      <c r="E3591" s="31">
        <v>22</v>
      </c>
      <c r="F3591" s="31">
        <v>76</v>
      </c>
      <c r="G3591" s="31">
        <v>16571.099999999999</v>
      </c>
      <c r="H3591" s="31">
        <v>364564.2</v>
      </c>
      <c r="I3591" s="32">
        <v>45681</v>
      </c>
      <c r="J3591" s="32">
        <v>45914</v>
      </c>
      <c r="K3591" s="31" t="s">
        <v>25</v>
      </c>
      <c r="L3591" s="33" t="s">
        <v>17</v>
      </c>
      <c r="M3591" s="13" t="str">
        <f>PROPER(TRIM(SUBSTITUTE(B3591,"###"," ")))</f>
        <v>Establish Plus</v>
      </c>
      <c r="N3591" s="13" t="str">
        <f>PROPER(TRIM(SUBSTITUTE(C3591,"###"," ")))</f>
        <v>Electronics</v>
      </c>
      <c r="O3591" s="13" t="str">
        <f>PROPER(TRIM(SUBSTITUTE(D3591,"###"," ")))</f>
        <v>Retailmart Inc</v>
      </c>
      <c r="P3591" s="13" t="str">
        <f t="shared" si="392"/>
        <v>Establish Plus</v>
      </c>
      <c r="Q3591" s="34" t="str">
        <f t="shared" si="393"/>
        <v>Electronics</v>
      </c>
      <c r="R3591" s="13" t="str">
        <f t="shared" si="394"/>
        <v>Retailmart Inc</v>
      </c>
      <c r="S3591" s="35">
        <f t="shared" si="395"/>
        <v>22</v>
      </c>
      <c r="T3591" s="35">
        <f t="shared" si="396"/>
        <v>76</v>
      </c>
      <c r="U3591" s="14">
        <f t="shared" si="397"/>
        <v>16571.099999999999</v>
      </c>
      <c r="V3591" s="14">
        <f t="shared" si="398"/>
        <v>364564.19999999995</v>
      </c>
      <c r="W3591" s="13" t="str">
        <v>Low Stock</v>
      </c>
      <c r="X3591" s="13" t="str">
        <v>Yes</v>
      </c>
      <c r="Y3591" s="13">
        <v>1</v>
      </c>
    </row>
    <row r="3592" spans="1:25" x14ac:dyDescent="0.3">
      <c r="A3592" s="31" t="s">
        <v>7026</v>
      </c>
      <c r="B3592" s="31" t="s">
        <v>6178</v>
      </c>
      <c r="C3592" s="31" t="s">
        <v>44</v>
      </c>
      <c r="D3592" s="31" t="s">
        <v>24</v>
      </c>
      <c r="E3592" s="31">
        <v>182</v>
      </c>
      <c r="F3592" s="31">
        <v>84</v>
      </c>
      <c r="G3592" s="31">
        <v>14829.31</v>
      </c>
      <c r="H3592" s="31">
        <v>2698934.42</v>
      </c>
      <c r="I3592" s="32">
        <v>45797</v>
      </c>
      <c r="J3592" s="32">
        <v>45913</v>
      </c>
      <c r="K3592" s="31" t="s">
        <v>25</v>
      </c>
      <c r="L3592" s="33" t="s">
        <v>30</v>
      </c>
      <c r="M3592" s="13" t="str">
        <f>PROPER(TRIM(SUBSTITUTE(B3592,"###"," ")))</f>
        <v>Remain Max</v>
      </c>
      <c r="N3592" s="13" t="str">
        <f>PROPER(TRIM(SUBSTITUTE(C3592,"###"," ")))</f>
        <v>Groceries</v>
      </c>
      <c r="O3592" s="13" t="str">
        <f>PROPER(TRIM(SUBSTITUTE(D3592,"###"," ")))</f>
        <v>Omni Suppliers</v>
      </c>
      <c r="P3592" s="13" t="str">
        <f t="shared" si="392"/>
        <v>Remain Max</v>
      </c>
      <c r="Q3592" s="34" t="str">
        <f t="shared" si="393"/>
        <v>Groceries</v>
      </c>
      <c r="R3592" s="13" t="str">
        <f t="shared" si="394"/>
        <v>Omni Suppliers</v>
      </c>
      <c r="S3592" s="35">
        <f t="shared" si="395"/>
        <v>182</v>
      </c>
      <c r="T3592" s="35">
        <f t="shared" si="396"/>
        <v>84</v>
      </c>
      <c r="U3592" s="14">
        <f t="shared" si="397"/>
        <v>14829.31</v>
      </c>
      <c r="V3592" s="14">
        <f t="shared" si="398"/>
        <v>2698934.42</v>
      </c>
      <c r="W3592" s="13" t="str">
        <v>In Stock</v>
      </c>
      <c r="X3592" s="13" t="str">
        <v>No</v>
      </c>
      <c r="Y3592" s="13">
        <v>0</v>
      </c>
    </row>
    <row r="3593" spans="1:25" x14ac:dyDescent="0.3">
      <c r="A3593" s="31" t="s">
        <v>7027</v>
      </c>
      <c r="B3593" s="31" t="s">
        <v>2549</v>
      </c>
      <c r="C3593" s="31" t="s">
        <v>40</v>
      </c>
      <c r="D3593" s="31" t="s">
        <v>15</v>
      </c>
      <c r="E3593" s="31">
        <v>164</v>
      </c>
      <c r="F3593" s="31">
        <v>71</v>
      </c>
      <c r="G3593" s="31">
        <v>11289.41</v>
      </c>
      <c r="H3593" s="31">
        <v>1851463.24</v>
      </c>
      <c r="I3593" s="32">
        <v>45761</v>
      </c>
      <c r="J3593" s="32">
        <v>45899</v>
      </c>
      <c r="K3593" s="31" t="s">
        <v>29</v>
      </c>
      <c r="L3593" s="33" t="s">
        <v>58</v>
      </c>
      <c r="M3593" s="13" t="str">
        <f>PROPER(TRIM(SUBSTITUTE(B3593,"###"," ")))</f>
        <v>Summer Plus</v>
      </c>
      <c r="N3593" s="13" t="str">
        <f>PROPER(TRIM(SUBSTITUTE(C3593,"###"," ")))</f>
        <v>Electronics</v>
      </c>
      <c r="O3593" s="13" t="str">
        <f>PROPER(TRIM(SUBSTITUTE(D3593,"###"," ")))</f>
        <v>Global Traders</v>
      </c>
      <c r="P3593" s="13" t="str">
        <f t="shared" si="392"/>
        <v>Summer Plus</v>
      </c>
      <c r="Q3593" s="34" t="str">
        <f t="shared" si="393"/>
        <v>Electronics</v>
      </c>
      <c r="R3593" s="13" t="str">
        <f t="shared" si="394"/>
        <v>Global Traders</v>
      </c>
      <c r="S3593" s="35">
        <f t="shared" si="395"/>
        <v>164</v>
      </c>
      <c r="T3593" s="35">
        <f t="shared" si="396"/>
        <v>71</v>
      </c>
      <c r="U3593" s="14">
        <f t="shared" si="397"/>
        <v>11289.41</v>
      </c>
      <c r="V3593" s="14">
        <f t="shared" si="398"/>
        <v>1851463.24</v>
      </c>
      <c r="W3593" s="13" t="str">
        <v>In Stock</v>
      </c>
      <c r="X3593" s="13" t="str">
        <v>No</v>
      </c>
      <c r="Y3593" s="13">
        <v>0</v>
      </c>
    </row>
    <row r="3594" spans="1:25" x14ac:dyDescent="0.3">
      <c r="A3594" s="31" t="s">
        <v>7028</v>
      </c>
      <c r="B3594" s="31" t="s">
        <v>7029</v>
      </c>
      <c r="C3594" s="31" t="s">
        <v>40</v>
      </c>
      <c r="D3594" s="13"/>
      <c r="E3594" s="31">
        <v>43</v>
      </c>
      <c r="F3594" s="31">
        <v>93</v>
      </c>
      <c r="G3594" s="31">
        <v>10196.129999999999</v>
      </c>
      <c r="H3594" s="31">
        <v>438433.59</v>
      </c>
      <c r="I3594" s="32">
        <v>45805</v>
      </c>
      <c r="J3594" s="32">
        <v>45912</v>
      </c>
      <c r="K3594" s="31" t="s">
        <v>46</v>
      </c>
      <c r="L3594" s="33" t="s">
        <v>33</v>
      </c>
      <c r="M3594" s="13" t="str">
        <f>PROPER(TRIM(SUBSTITUTE(B3594,"###"," ")))</f>
        <v>Among X</v>
      </c>
      <c r="N3594" s="13" t="str">
        <f>PROPER(TRIM(SUBSTITUTE(C3594,"###"," ")))</f>
        <v>Electronics</v>
      </c>
      <c r="O3594" s="13" t="str">
        <f>PROPER(TRIM(SUBSTITUTE(D3594,"###"," ")))</f>
        <v/>
      </c>
      <c r="P3594" s="13" t="str">
        <f t="shared" si="392"/>
        <v>Among X</v>
      </c>
      <c r="Q3594" s="34" t="str">
        <f t="shared" si="393"/>
        <v>Electronics</v>
      </c>
      <c r="R3594" s="13" t="str">
        <f t="shared" si="394"/>
        <v>Others</v>
      </c>
      <c r="S3594" s="35">
        <f t="shared" si="395"/>
        <v>43</v>
      </c>
      <c r="T3594" s="35">
        <f t="shared" si="396"/>
        <v>93</v>
      </c>
      <c r="U3594" s="14">
        <f t="shared" si="397"/>
        <v>10196.129999999999</v>
      </c>
      <c r="V3594" s="14">
        <f t="shared" si="398"/>
        <v>438433.58999999997</v>
      </c>
      <c r="W3594" s="13" t="str">
        <v>Low Stock</v>
      </c>
      <c r="X3594" s="13" t="str">
        <v>Yes</v>
      </c>
      <c r="Y3594" s="13">
        <v>1</v>
      </c>
    </row>
    <row r="3595" spans="1:25" x14ac:dyDescent="0.3">
      <c r="A3595" s="31" t="s">
        <v>7031</v>
      </c>
      <c r="B3595" s="31" t="s">
        <v>7032</v>
      </c>
      <c r="C3595" s="31" t="s">
        <v>44</v>
      </c>
      <c r="D3595" s="31" t="s">
        <v>15</v>
      </c>
      <c r="E3595" s="31">
        <v>168</v>
      </c>
      <c r="F3595" s="31">
        <v>31</v>
      </c>
      <c r="G3595" s="31">
        <v>12140.37</v>
      </c>
      <c r="H3595" s="31">
        <v>2039582.16</v>
      </c>
      <c r="I3595" s="32">
        <v>45833</v>
      </c>
      <c r="J3595" s="32">
        <v>45865</v>
      </c>
      <c r="K3595" s="31" t="s">
        <v>29</v>
      </c>
      <c r="L3595" s="33" t="s">
        <v>21</v>
      </c>
      <c r="M3595" s="13" t="str">
        <f>PROPER(TRIM(SUBSTITUTE(B3595,"###"," ")))</f>
        <v>Watch X</v>
      </c>
      <c r="N3595" s="13" t="str">
        <f>PROPER(TRIM(SUBSTITUTE(C3595,"###"," ")))</f>
        <v>Groceries</v>
      </c>
      <c r="O3595" s="13" t="str">
        <f>PROPER(TRIM(SUBSTITUTE(D3595,"###"," ")))</f>
        <v>Global Traders</v>
      </c>
      <c r="P3595" s="13" t="str">
        <f t="shared" si="392"/>
        <v>Watch X</v>
      </c>
      <c r="Q3595" s="34" t="str">
        <f t="shared" si="393"/>
        <v>Groceries</v>
      </c>
      <c r="R3595" s="13" t="str">
        <f t="shared" si="394"/>
        <v>Global Traders</v>
      </c>
      <c r="S3595" s="35">
        <f t="shared" si="395"/>
        <v>168</v>
      </c>
      <c r="T3595" s="35">
        <f t="shared" si="396"/>
        <v>31</v>
      </c>
      <c r="U3595" s="14">
        <f t="shared" si="397"/>
        <v>12140.37</v>
      </c>
      <c r="V3595" s="14">
        <f t="shared" si="398"/>
        <v>2039582.1600000001</v>
      </c>
      <c r="W3595" s="13" t="str">
        <v>In Stock</v>
      </c>
      <c r="X3595" s="13" t="str">
        <v>No</v>
      </c>
      <c r="Y3595" s="13">
        <v>0</v>
      </c>
    </row>
    <row r="3596" spans="1:25" x14ac:dyDescent="0.3">
      <c r="A3596" s="31" t="s">
        <v>7033</v>
      </c>
      <c r="B3596" s="31" t="s">
        <v>7034</v>
      </c>
      <c r="C3596" s="31" t="s">
        <v>20</v>
      </c>
      <c r="D3596" s="31" t="s">
        <v>45</v>
      </c>
      <c r="E3596" s="13"/>
      <c r="F3596" s="31">
        <v>76</v>
      </c>
      <c r="G3596" s="31">
        <v>3855.47</v>
      </c>
      <c r="H3596" s="13"/>
      <c r="I3596" s="32">
        <v>45721</v>
      </c>
      <c r="J3596" s="32">
        <v>45913</v>
      </c>
      <c r="K3596" s="31" t="s">
        <v>54</v>
      </c>
      <c r="L3596" s="33" t="s">
        <v>21</v>
      </c>
      <c r="M3596" s="13" t="str">
        <f>PROPER(TRIM(SUBSTITUTE(B3596,"###"," ")))</f>
        <v>Establish Max</v>
      </c>
      <c r="N3596" s="13" t="str">
        <f>PROPER(TRIM(SUBSTITUTE(C3596,"###"," ")))</f>
        <v>Toys</v>
      </c>
      <c r="O3596" s="13" t="str">
        <f>PROPER(TRIM(SUBSTITUTE(D3596,"###"," ")))</f>
        <v>Retailmart Inc</v>
      </c>
      <c r="P3596" s="13" t="str">
        <f t="shared" si="392"/>
        <v>Establish Max</v>
      </c>
      <c r="Q3596" s="34" t="str">
        <f t="shared" si="393"/>
        <v>Toys</v>
      </c>
      <c r="R3596" s="13" t="str">
        <f t="shared" si="394"/>
        <v>Retailmart Inc</v>
      </c>
      <c r="S3596" s="35">
        <f t="shared" si="395"/>
        <v>0</v>
      </c>
      <c r="T3596" s="35">
        <f t="shared" si="396"/>
        <v>76</v>
      </c>
      <c r="U3596" s="14">
        <f t="shared" si="397"/>
        <v>3855.47</v>
      </c>
      <c r="V3596" s="14">
        <f t="shared" si="398"/>
        <v>0</v>
      </c>
      <c r="W3596" s="13" t="str">
        <v>Out of Stock</v>
      </c>
      <c r="X3596" s="13" t="str">
        <v>Yes</v>
      </c>
      <c r="Y3596" s="13">
        <v>1</v>
      </c>
    </row>
    <row r="3597" spans="1:25" x14ac:dyDescent="0.3">
      <c r="A3597" s="31" t="s">
        <v>7035</v>
      </c>
      <c r="B3597" s="31" t="s">
        <v>5006</v>
      </c>
      <c r="C3597" s="31" t="s">
        <v>28</v>
      </c>
      <c r="D3597" s="31" t="s">
        <v>53</v>
      </c>
      <c r="E3597" s="31">
        <v>136</v>
      </c>
      <c r="F3597" s="31">
        <v>79</v>
      </c>
      <c r="G3597" s="31">
        <v>1591.57</v>
      </c>
      <c r="H3597" s="31">
        <v>216453.52</v>
      </c>
      <c r="I3597" s="32">
        <v>45685</v>
      </c>
      <c r="J3597" s="32">
        <v>45891</v>
      </c>
      <c r="K3597" s="31" t="s">
        <v>46</v>
      </c>
      <c r="L3597" s="33" t="s">
        <v>17</v>
      </c>
      <c r="M3597" s="13" t="str">
        <f>PROPER(TRIM(SUBSTITUTE(B3597,"###"," ")))</f>
        <v>Deal Lite</v>
      </c>
      <c r="N3597" s="13" t="str">
        <f>PROPER(TRIM(SUBSTITUTE(C3597,"###"," ")))</f>
        <v>Furniture</v>
      </c>
      <c r="O3597" s="13" t="str">
        <f>PROPER(TRIM(SUBSTITUTE(D3597,"###"," ")))</f>
        <v>Abc Pvt Ltd</v>
      </c>
      <c r="P3597" s="13" t="str">
        <f t="shared" si="392"/>
        <v>Deal Lite</v>
      </c>
      <c r="Q3597" s="34" t="str">
        <f t="shared" si="393"/>
        <v>Furniture</v>
      </c>
      <c r="R3597" s="13" t="str">
        <f t="shared" si="394"/>
        <v>Abc Pvt Ltd</v>
      </c>
      <c r="S3597" s="35">
        <f t="shared" si="395"/>
        <v>136</v>
      </c>
      <c r="T3597" s="35">
        <f t="shared" si="396"/>
        <v>79</v>
      </c>
      <c r="U3597" s="14">
        <f t="shared" si="397"/>
        <v>1591.57</v>
      </c>
      <c r="V3597" s="14">
        <f t="shared" si="398"/>
        <v>216453.52</v>
      </c>
      <c r="W3597" s="13" t="str">
        <v>In Stock</v>
      </c>
      <c r="X3597" s="13" t="str">
        <v>No</v>
      </c>
      <c r="Y3597" s="13">
        <v>0</v>
      </c>
    </row>
    <row r="3598" spans="1:25" x14ac:dyDescent="0.3">
      <c r="A3598" s="31" t="s">
        <v>7036</v>
      </c>
      <c r="B3598" s="31" t="s">
        <v>7037</v>
      </c>
      <c r="C3598" s="31" t="s">
        <v>14</v>
      </c>
      <c r="D3598" s="31" t="s">
        <v>45</v>
      </c>
      <c r="E3598" s="31">
        <v>51</v>
      </c>
      <c r="F3598" s="31">
        <v>81</v>
      </c>
      <c r="G3598" s="31">
        <v>7831.26</v>
      </c>
      <c r="H3598" s="31">
        <v>399394.26</v>
      </c>
      <c r="I3598" s="32">
        <v>45684</v>
      </c>
      <c r="J3598" s="32">
        <v>45920</v>
      </c>
      <c r="K3598" s="31" t="s">
        <v>57</v>
      </c>
      <c r="L3598" s="33" t="s">
        <v>30</v>
      </c>
      <c r="M3598" s="13" t="str">
        <f>PROPER(TRIM(SUBSTITUTE(B3598,"###"," ")))</f>
        <v>Section Pro</v>
      </c>
      <c r="N3598" s="13" t="str">
        <f>PROPER(TRIM(SUBSTITUTE(C3598,"###"," ")))</f>
        <v>Clothing</v>
      </c>
      <c r="O3598" s="13" t="str">
        <f>PROPER(TRIM(SUBSTITUTE(D3598,"###"," ")))</f>
        <v>Retailmart Inc</v>
      </c>
      <c r="P3598" s="13" t="str">
        <f t="shared" si="392"/>
        <v>Section Pro</v>
      </c>
      <c r="Q3598" s="34" t="str">
        <f t="shared" si="393"/>
        <v>Clothing</v>
      </c>
      <c r="R3598" s="13" t="str">
        <f t="shared" si="394"/>
        <v>Retailmart Inc</v>
      </c>
      <c r="S3598" s="35">
        <f t="shared" si="395"/>
        <v>51</v>
      </c>
      <c r="T3598" s="35">
        <f t="shared" si="396"/>
        <v>81</v>
      </c>
      <c r="U3598" s="14">
        <f t="shared" si="397"/>
        <v>7831.26</v>
      </c>
      <c r="V3598" s="14">
        <f t="shared" si="398"/>
        <v>399394.26</v>
      </c>
      <c r="W3598" s="13" t="str">
        <v>Low Stock</v>
      </c>
      <c r="X3598" s="13" t="str">
        <v>Yes</v>
      </c>
      <c r="Y3598" s="13">
        <v>1</v>
      </c>
    </row>
    <row r="3599" spans="1:25" x14ac:dyDescent="0.3">
      <c r="A3599" s="31" t="s">
        <v>7038</v>
      </c>
      <c r="B3599" s="31" t="s">
        <v>7039</v>
      </c>
      <c r="C3599" s="31" t="s">
        <v>14</v>
      </c>
      <c r="D3599" s="31" t="s">
        <v>15</v>
      </c>
      <c r="E3599" s="13"/>
      <c r="F3599" s="31">
        <v>64</v>
      </c>
      <c r="G3599" s="31">
        <v>1208.3599999999999</v>
      </c>
      <c r="H3599" s="13"/>
      <c r="I3599" s="32">
        <v>45698</v>
      </c>
      <c r="J3599" s="32">
        <v>45903</v>
      </c>
      <c r="K3599" s="31" t="s">
        <v>54</v>
      </c>
      <c r="L3599" s="33" t="s">
        <v>33</v>
      </c>
      <c r="M3599" s="13" t="str">
        <f>PROPER(TRIM(SUBSTITUTE(B3599,"###"," ")))</f>
        <v>Drug Plus</v>
      </c>
      <c r="N3599" s="13" t="str">
        <f>PROPER(TRIM(SUBSTITUTE(C3599,"###"," ")))</f>
        <v>Clothing</v>
      </c>
      <c r="O3599" s="13" t="str">
        <f>PROPER(TRIM(SUBSTITUTE(D3599,"###"," ")))</f>
        <v>Global Traders</v>
      </c>
      <c r="P3599" s="13" t="str">
        <f t="shared" si="392"/>
        <v>Drug Plus</v>
      </c>
      <c r="Q3599" s="34" t="str">
        <f t="shared" si="393"/>
        <v>Clothing</v>
      </c>
      <c r="R3599" s="13" t="str">
        <f t="shared" si="394"/>
        <v>Global Traders</v>
      </c>
      <c r="S3599" s="35">
        <f t="shared" si="395"/>
        <v>0</v>
      </c>
      <c r="T3599" s="35">
        <f t="shared" si="396"/>
        <v>64</v>
      </c>
      <c r="U3599" s="14">
        <f t="shared" si="397"/>
        <v>1208.3599999999999</v>
      </c>
      <c r="V3599" s="14">
        <f t="shared" si="398"/>
        <v>0</v>
      </c>
      <c r="W3599" s="13" t="str">
        <v>Out of Stock</v>
      </c>
      <c r="X3599" s="13" t="str">
        <v>Yes</v>
      </c>
      <c r="Y3599" s="13">
        <v>1</v>
      </c>
    </row>
    <row r="3600" spans="1:25" x14ac:dyDescent="0.3">
      <c r="A3600" s="31" t="s">
        <v>7040</v>
      </c>
      <c r="B3600" s="31" t="s">
        <v>500</v>
      </c>
      <c r="C3600" s="31" t="s">
        <v>40</v>
      </c>
      <c r="D3600" s="31" t="s">
        <v>53</v>
      </c>
      <c r="E3600" s="31">
        <v>94</v>
      </c>
      <c r="F3600" s="31">
        <v>76</v>
      </c>
      <c r="G3600" s="31">
        <v>1507.8</v>
      </c>
      <c r="H3600" s="31">
        <v>141733.20000000001</v>
      </c>
      <c r="I3600" s="32">
        <v>45777</v>
      </c>
      <c r="J3600" s="32">
        <v>45852</v>
      </c>
      <c r="K3600" s="31" t="s">
        <v>57</v>
      </c>
      <c r="L3600" s="33" t="s">
        <v>33</v>
      </c>
      <c r="M3600" s="13" t="str">
        <f>PROPER(TRIM(SUBSTITUTE(B3600,"###"," ")))</f>
        <v>Go X</v>
      </c>
      <c r="N3600" s="13" t="str">
        <f>PROPER(TRIM(SUBSTITUTE(C3600,"###"," ")))</f>
        <v>Electronics</v>
      </c>
      <c r="O3600" s="13" t="str">
        <f>PROPER(TRIM(SUBSTITUTE(D3600,"###"," ")))</f>
        <v>Abc Pvt Ltd</v>
      </c>
      <c r="P3600" s="13" t="str">
        <f t="shared" si="392"/>
        <v>Go X</v>
      </c>
      <c r="Q3600" s="34" t="str">
        <f t="shared" si="393"/>
        <v>Electronics</v>
      </c>
      <c r="R3600" s="13" t="str">
        <f t="shared" si="394"/>
        <v>Abc Pvt Ltd</v>
      </c>
      <c r="S3600" s="35">
        <f t="shared" si="395"/>
        <v>94</v>
      </c>
      <c r="T3600" s="35">
        <f t="shared" si="396"/>
        <v>76</v>
      </c>
      <c r="U3600" s="14">
        <f t="shared" si="397"/>
        <v>1507.8</v>
      </c>
      <c r="V3600" s="14">
        <f t="shared" si="398"/>
        <v>141733.19999999998</v>
      </c>
      <c r="W3600" s="13" t="str">
        <v>In Stock</v>
      </c>
      <c r="X3600" s="13" t="str">
        <v>No</v>
      </c>
      <c r="Y3600" s="13">
        <v>0</v>
      </c>
    </row>
    <row r="3601" spans="1:25" x14ac:dyDescent="0.3">
      <c r="A3601" s="31" t="s">
        <v>7041</v>
      </c>
      <c r="B3601" s="31" t="s">
        <v>7042</v>
      </c>
      <c r="C3601" s="31" t="s">
        <v>28</v>
      </c>
      <c r="D3601" s="31" t="s">
        <v>15</v>
      </c>
      <c r="E3601" s="31">
        <v>45</v>
      </c>
      <c r="F3601" s="31">
        <v>29</v>
      </c>
      <c r="G3601" s="31">
        <v>7326.54</v>
      </c>
      <c r="H3601" s="31">
        <v>329694.3</v>
      </c>
      <c r="I3601" s="32">
        <v>45801</v>
      </c>
      <c r="J3601" s="32">
        <v>45916</v>
      </c>
      <c r="K3601" s="31" t="s">
        <v>57</v>
      </c>
      <c r="L3601" s="33" t="s">
        <v>33</v>
      </c>
      <c r="M3601" s="13" t="str">
        <f>PROPER(TRIM(SUBSTITUTE(B3601,"###"," ")))</f>
        <v>Green Lite</v>
      </c>
      <c r="N3601" s="13" t="str">
        <f>PROPER(TRIM(SUBSTITUTE(C3601,"###"," ")))</f>
        <v>Furniture</v>
      </c>
      <c r="O3601" s="13" t="str">
        <f>PROPER(TRIM(SUBSTITUTE(D3601,"###"," ")))</f>
        <v>Global Traders</v>
      </c>
      <c r="P3601" s="13" t="str">
        <f t="shared" si="392"/>
        <v>Green Lite</v>
      </c>
      <c r="Q3601" s="34" t="str">
        <f t="shared" si="393"/>
        <v>Furniture</v>
      </c>
      <c r="R3601" s="13" t="str">
        <f t="shared" si="394"/>
        <v>Global Traders</v>
      </c>
      <c r="S3601" s="35">
        <f t="shared" si="395"/>
        <v>45</v>
      </c>
      <c r="T3601" s="35">
        <f t="shared" si="396"/>
        <v>29</v>
      </c>
      <c r="U3601" s="14">
        <f t="shared" si="397"/>
        <v>7326.54</v>
      </c>
      <c r="V3601" s="14">
        <f t="shared" si="398"/>
        <v>329694.3</v>
      </c>
      <c r="W3601" s="13" t="str">
        <v>In Stock</v>
      </c>
      <c r="X3601" s="13" t="str">
        <v>No</v>
      </c>
      <c r="Y3601" s="13">
        <v>0</v>
      </c>
    </row>
    <row r="3602" spans="1:25" x14ac:dyDescent="0.3">
      <c r="A3602" s="31" t="s">
        <v>7043</v>
      </c>
      <c r="B3602" s="31" t="s">
        <v>6175</v>
      </c>
      <c r="C3602" s="31" t="s">
        <v>44</v>
      </c>
      <c r="D3602" s="31" t="s">
        <v>15</v>
      </c>
      <c r="E3602" s="31">
        <v>48</v>
      </c>
      <c r="F3602" s="31">
        <v>42</v>
      </c>
      <c r="G3602" s="31">
        <v>9600.11</v>
      </c>
      <c r="H3602" s="31">
        <v>460805.28</v>
      </c>
      <c r="I3602" s="32">
        <v>45736</v>
      </c>
      <c r="J3602" s="32">
        <v>45868</v>
      </c>
      <c r="K3602" s="31" t="s">
        <v>29</v>
      </c>
      <c r="L3602" s="33" t="s">
        <v>33</v>
      </c>
      <c r="M3602" s="13" t="str">
        <f>PROPER(TRIM(SUBSTITUTE(B3602,"###"," ")))</f>
        <v>Four Plus</v>
      </c>
      <c r="N3602" s="13" t="str">
        <f>PROPER(TRIM(SUBSTITUTE(C3602,"###"," ")))</f>
        <v>Groceries</v>
      </c>
      <c r="O3602" s="13" t="str">
        <f>PROPER(TRIM(SUBSTITUTE(D3602,"###"," ")))</f>
        <v>Global Traders</v>
      </c>
      <c r="P3602" s="13" t="str">
        <f t="shared" si="392"/>
        <v>Four Plus</v>
      </c>
      <c r="Q3602" s="34" t="str">
        <f t="shared" si="393"/>
        <v>Groceries</v>
      </c>
      <c r="R3602" s="13" t="str">
        <f t="shared" si="394"/>
        <v>Global Traders</v>
      </c>
      <c r="S3602" s="35">
        <f t="shared" si="395"/>
        <v>48</v>
      </c>
      <c r="T3602" s="35">
        <f t="shared" si="396"/>
        <v>42</v>
      </c>
      <c r="U3602" s="14">
        <f t="shared" si="397"/>
        <v>9600.11</v>
      </c>
      <c r="V3602" s="14">
        <f t="shared" si="398"/>
        <v>460805.28</v>
      </c>
      <c r="W3602" s="13" t="str">
        <v>In Stock</v>
      </c>
      <c r="X3602" s="13" t="str">
        <v>No</v>
      </c>
      <c r="Y3602" s="13">
        <v>0</v>
      </c>
    </row>
    <row r="3603" spans="1:25" x14ac:dyDescent="0.3">
      <c r="A3603" s="31" t="s">
        <v>7046</v>
      </c>
      <c r="B3603" s="31" t="s">
        <v>4577</v>
      </c>
      <c r="C3603" s="31" t="s">
        <v>40</v>
      </c>
      <c r="D3603" s="31" t="s">
        <v>45</v>
      </c>
      <c r="E3603" s="31">
        <v>174</v>
      </c>
      <c r="F3603" s="31">
        <v>55</v>
      </c>
      <c r="G3603" s="31">
        <v>5836.51</v>
      </c>
      <c r="H3603" s="31">
        <v>1015552.74</v>
      </c>
      <c r="I3603" s="32">
        <v>45821</v>
      </c>
      <c r="J3603" s="32">
        <v>45922</v>
      </c>
      <c r="K3603" s="31" t="s">
        <v>57</v>
      </c>
      <c r="L3603" s="33" t="s">
        <v>58</v>
      </c>
      <c r="M3603" s="13" t="str">
        <f>PROPER(TRIM(SUBSTITUTE(B3603,"###"," ")))</f>
        <v>Time Max</v>
      </c>
      <c r="N3603" s="13" t="str">
        <f>PROPER(TRIM(SUBSTITUTE(C3603,"###"," ")))</f>
        <v>Electronics</v>
      </c>
      <c r="O3603" s="13" t="str">
        <f>PROPER(TRIM(SUBSTITUTE(D3603,"###"," ")))</f>
        <v>Retailmart Inc</v>
      </c>
      <c r="P3603" s="13" t="str">
        <f t="shared" si="392"/>
        <v>Time Max</v>
      </c>
      <c r="Q3603" s="34" t="str">
        <f t="shared" si="393"/>
        <v>Electronics</v>
      </c>
      <c r="R3603" s="13" t="str">
        <f t="shared" si="394"/>
        <v>Retailmart Inc</v>
      </c>
      <c r="S3603" s="35">
        <f t="shared" si="395"/>
        <v>174</v>
      </c>
      <c r="T3603" s="35">
        <f t="shared" si="396"/>
        <v>55</v>
      </c>
      <c r="U3603" s="14">
        <f t="shared" si="397"/>
        <v>5836.51</v>
      </c>
      <c r="V3603" s="14">
        <f t="shared" si="398"/>
        <v>1015552.74</v>
      </c>
      <c r="W3603" s="13" t="str">
        <v>In Stock</v>
      </c>
      <c r="X3603" s="13" t="str">
        <v>No</v>
      </c>
      <c r="Y3603" s="13">
        <v>0</v>
      </c>
    </row>
    <row r="3604" spans="1:25" x14ac:dyDescent="0.3">
      <c r="A3604" s="31" t="s">
        <v>7047</v>
      </c>
      <c r="B3604" s="31" t="s">
        <v>2461</v>
      </c>
      <c r="C3604" s="31" t="s">
        <v>28</v>
      </c>
      <c r="D3604" s="31" t="s">
        <v>53</v>
      </c>
      <c r="E3604" s="31">
        <v>8</v>
      </c>
      <c r="F3604" s="13"/>
      <c r="G3604" s="31">
        <v>14174.21</v>
      </c>
      <c r="H3604" s="31">
        <v>113393.68</v>
      </c>
      <c r="I3604" s="32">
        <v>45800</v>
      </c>
      <c r="J3604" s="32">
        <v>45856</v>
      </c>
      <c r="K3604" s="31" t="s">
        <v>29</v>
      </c>
      <c r="L3604" s="33" t="s">
        <v>17</v>
      </c>
      <c r="M3604" s="13" t="str">
        <f>PROPER(TRIM(SUBSTITUTE(B3604,"###"," ")))</f>
        <v>Suffer Lite</v>
      </c>
      <c r="N3604" s="13" t="str">
        <f>PROPER(TRIM(SUBSTITUTE(C3604,"###"," ")))</f>
        <v>Furniture</v>
      </c>
      <c r="O3604" s="13" t="str">
        <f>PROPER(TRIM(SUBSTITUTE(D3604,"###"," ")))</f>
        <v>Abc Pvt Ltd</v>
      </c>
      <c r="P3604" s="13" t="str">
        <f t="shared" si="392"/>
        <v>Suffer Lite</v>
      </c>
      <c r="Q3604" s="34" t="str">
        <f t="shared" si="393"/>
        <v>Furniture</v>
      </c>
      <c r="R3604" s="13" t="str">
        <f t="shared" si="394"/>
        <v>Abc Pvt Ltd</v>
      </c>
      <c r="S3604" s="35">
        <f t="shared" si="395"/>
        <v>8</v>
      </c>
      <c r="T3604" s="35">
        <f t="shared" si="396"/>
        <v>0</v>
      </c>
      <c r="U3604" s="14">
        <f t="shared" si="397"/>
        <v>14174.21</v>
      </c>
      <c r="V3604" s="14">
        <f t="shared" si="398"/>
        <v>113393.68</v>
      </c>
      <c r="W3604" s="13" t="str">
        <v>In Stock</v>
      </c>
      <c r="X3604" s="13" t="str">
        <v>No</v>
      </c>
      <c r="Y3604" s="13">
        <v>0</v>
      </c>
    </row>
    <row r="3605" spans="1:25" x14ac:dyDescent="0.3">
      <c r="A3605" s="31" t="s">
        <v>7048</v>
      </c>
      <c r="B3605" s="31" t="s">
        <v>7049</v>
      </c>
      <c r="C3605" s="31" t="s">
        <v>40</v>
      </c>
      <c r="D3605" s="13"/>
      <c r="E3605" s="31">
        <v>144</v>
      </c>
      <c r="F3605" s="31">
        <v>72</v>
      </c>
      <c r="G3605" s="31">
        <v>15961.43</v>
      </c>
      <c r="H3605" s="31">
        <v>2298445.92</v>
      </c>
      <c r="I3605" s="32">
        <v>45831</v>
      </c>
      <c r="J3605" s="32">
        <v>45859</v>
      </c>
      <c r="K3605" s="13"/>
      <c r="L3605" s="33" t="s">
        <v>33</v>
      </c>
      <c r="M3605" s="13" t="str">
        <f>PROPER(TRIM(SUBSTITUTE(B3605,"###"," ")))</f>
        <v>Gun Max</v>
      </c>
      <c r="N3605" s="13" t="str">
        <f>PROPER(TRIM(SUBSTITUTE(C3605,"###"," ")))</f>
        <v>Electronics</v>
      </c>
      <c r="O3605" s="13" t="str">
        <f>PROPER(TRIM(SUBSTITUTE(D3605,"###"," ")))</f>
        <v/>
      </c>
      <c r="P3605" s="13" t="str">
        <f t="shared" si="392"/>
        <v>Gun Max</v>
      </c>
      <c r="Q3605" s="34" t="str">
        <f t="shared" si="393"/>
        <v>Electronics</v>
      </c>
      <c r="R3605" s="13" t="str">
        <f t="shared" si="394"/>
        <v>Others</v>
      </c>
      <c r="S3605" s="35">
        <f t="shared" si="395"/>
        <v>144</v>
      </c>
      <c r="T3605" s="35">
        <f t="shared" si="396"/>
        <v>72</v>
      </c>
      <c r="U3605" s="14">
        <f t="shared" si="397"/>
        <v>15961.43</v>
      </c>
      <c r="V3605" s="14">
        <f t="shared" si="398"/>
        <v>2298445.92</v>
      </c>
      <c r="W3605" s="13" t="str">
        <v>In Stock</v>
      </c>
      <c r="X3605" s="13" t="str">
        <v>No</v>
      </c>
      <c r="Y3605" s="13">
        <v>0</v>
      </c>
    </row>
    <row r="3606" spans="1:25" x14ac:dyDescent="0.3">
      <c r="A3606" s="31" t="s">
        <v>7050</v>
      </c>
      <c r="B3606" s="31" t="s">
        <v>1088</v>
      </c>
      <c r="C3606" s="31" t="s">
        <v>20</v>
      </c>
      <c r="D3606" s="31" t="s">
        <v>41</v>
      </c>
      <c r="E3606" s="31">
        <v>18</v>
      </c>
      <c r="F3606" s="31">
        <v>89</v>
      </c>
      <c r="G3606" s="31">
        <v>1795.22</v>
      </c>
      <c r="H3606" s="31">
        <v>32313.96</v>
      </c>
      <c r="I3606" s="32">
        <v>45846</v>
      </c>
      <c r="J3606" s="32">
        <v>45872</v>
      </c>
      <c r="K3606" s="31" t="s">
        <v>54</v>
      </c>
      <c r="L3606" s="33" t="s">
        <v>17</v>
      </c>
      <c r="M3606" s="13" t="str">
        <f>PROPER(TRIM(SUBSTITUTE(B3606,"###"," ")))</f>
        <v>Rise Lite</v>
      </c>
      <c r="N3606" s="13" t="str">
        <f>PROPER(TRIM(SUBSTITUTE(C3606,"###"," ")))</f>
        <v>Toys</v>
      </c>
      <c r="O3606" s="13" t="str">
        <f>PROPER(TRIM(SUBSTITUTE(D3606,"###"," ")))</f>
        <v>Quickstock</v>
      </c>
      <c r="P3606" s="13" t="str">
        <f t="shared" si="392"/>
        <v>Rise Lite</v>
      </c>
      <c r="Q3606" s="34" t="str">
        <f t="shared" si="393"/>
        <v>Toys</v>
      </c>
      <c r="R3606" s="13" t="str">
        <f t="shared" si="394"/>
        <v>Quickstock</v>
      </c>
      <c r="S3606" s="35">
        <f t="shared" si="395"/>
        <v>18</v>
      </c>
      <c r="T3606" s="35">
        <f t="shared" si="396"/>
        <v>89</v>
      </c>
      <c r="U3606" s="14">
        <f t="shared" si="397"/>
        <v>1795.22</v>
      </c>
      <c r="V3606" s="14">
        <f t="shared" si="398"/>
        <v>32313.96</v>
      </c>
      <c r="W3606" s="13" t="str">
        <v>Low Stock</v>
      </c>
      <c r="X3606" s="13" t="str">
        <v>Yes</v>
      </c>
      <c r="Y3606" s="13">
        <v>1</v>
      </c>
    </row>
    <row r="3607" spans="1:25" x14ac:dyDescent="0.3">
      <c r="A3607" s="31" t="s">
        <v>7051</v>
      </c>
      <c r="B3607" s="31" t="s">
        <v>5687</v>
      </c>
      <c r="C3607" s="31" t="s">
        <v>14</v>
      </c>
      <c r="D3607" s="31" t="s">
        <v>45</v>
      </c>
      <c r="E3607" s="31">
        <v>19</v>
      </c>
      <c r="F3607" s="13"/>
      <c r="G3607" s="31">
        <v>4148.41</v>
      </c>
      <c r="H3607" s="31">
        <v>78819.789999999994</v>
      </c>
      <c r="I3607" s="32">
        <v>45765</v>
      </c>
      <c r="J3607" s="32">
        <v>45852</v>
      </c>
      <c r="K3607" s="31" t="s">
        <v>54</v>
      </c>
      <c r="L3607" s="33" t="s">
        <v>21</v>
      </c>
      <c r="M3607" s="13" t="str">
        <f>PROPER(TRIM(SUBSTITUTE(B3607,"###"," ")))</f>
        <v>Last X</v>
      </c>
      <c r="N3607" s="13" t="str">
        <f>PROPER(TRIM(SUBSTITUTE(C3607,"###"," ")))</f>
        <v>Clothing</v>
      </c>
      <c r="O3607" s="13" t="str">
        <f>PROPER(TRIM(SUBSTITUTE(D3607,"###"," ")))</f>
        <v>Retailmart Inc</v>
      </c>
      <c r="P3607" s="13" t="str">
        <f t="shared" si="392"/>
        <v>Last X</v>
      </c>
      <c r="Q3607" s="34" t="str">
        <f t="shared" si="393"/>
        <v>Clothing</v>
      </c>
      <c r="R3607" s="13" t="str">
        <f t="shared" si="394"/>
        <v>Retailmart Inc</v>
      </c>
      <c r="S3607" s="35">
        <f t="shared" si="395"/>
        <v>19</v>
      </c>
      <c r="T3607" s="35">
        <f t="shared" si="396"/>
        <v>0</v>
      </c>
      <c r="U3607" s="14">
        <f t="shared" si="397"/>
        <v>4148.41</v>
      </c>
      <c r="V3607" s="14">
        <f t="shared" si="398"/>
        <v>78819.789999999994</v>
      </c>
      <c r="W3607" s="13" t="str">
        <v>In Stock</v>
      </c>
      <c r="X3607" s="13" t="str">
        <v>No</v>
      </c>
      <c r="Y3607" s="13">
        <v>0</v>
      </c>
    </row>
    <row r="3608" spans="1:25" x14ac:dyDescent="0.3">
      <c r="A3608" s="31" t="s">
        <v>7052</v>
      </c>
      <c r="B3608" s="31" t="s">
        <v>7053</v>
      </c>
      <c r="C3608" s="31" t="s">
        <v>14</v>
      </c>
      <c r="D3608" s="31" t="s">
        <v>15</v>
      </c>
      <c r="E3608" s="31">
        <v>132</v>
      </c>
      <c r="F3608" s="31">
        <v>83</v>
      </c>
      <c r="G3608" s="31">
        <v>18403.330000000002</v>
      </c>
      <c r="H3608" s="31">
        <v>2429239.56</v>
      </c>
      <c r="I3608" s="32">
        <v>45816</v>
      </c>
      <c r="J3608" s="32">
        <v>45914</v>
      </c>
      <c r="K3608" s="13"/>
      <c r="L3608" s="33" t="s">
        <v>21</v>
      </c>
      <c r="M3608" s="13" t="str">
        <f>PROPER(TRIM(SUBSTITUTE(B3608,"###"," ")))</f>
        <v>Story Mini</v>
      </c>
      <c r="N3608" s="13" t="str">
        <f>PROPER(TRIM(SUBSTITUTE(C3608,"###"," ")))</f>
        <v>Clothing</v>
      </c>
      <c r="O3608" s="13" t="str">
        <f>PROPER(TRIM(SUBSTITUTE(D3608,"###"," ")))</f>
        <v>Global Traders</v>
      </c>
      <c r="P3608" s="13" t="str">
        <f t="shared" si="392"/>
        <v>Story Mini</v>
      </c>
      <c r="Q3608" s="34" t="str">
        <f t="shared" si="393"/>
        <v>Clothing</v>
      </c>
      <c r="R3608" s="13" t="str">
        <f t="shared" si="394"/>
        <v>Global Traders</v>
      </c>
      <c r="S3608" s="35">
        <f t="shared" si="395"/>
        <v>132</v>
      </c>
      <c r="T3608" s="35">
        <f t="shared" si="396"/>
        <v>83</v>
      </c>
      <c r="U3608" s="14">
        <f t="shared" si="397"/>
        <v>18403.330000000002</v>
      </c>
      <c r="V3608" s="14">
        <f t="shared" si="398"/>
        <v>2429239.56</v>
      </c>
      <c r="W3608" s="13" t="str">
        <v>In Stock</v>
      </c>
      <c r="X3608" s="13" t="str">
        <v>No</v>
      </c>
      <c r="Y3608" s="13">
        <v>0</v>
      </c>
    </row>
    <row r="3609" spans="1:25" x14ac:dyDescent="0.3">
      <c r="A3609" s="31" t="s">
        <v>7054</v>
      </c>
      <c r="B3609" s="31" t="s">
        <v>3156</v>
      </c>
      <c r="C3609" s="31" t="s">
        <v>14</v>
      </c>
      <c r="D3609" s="31" t="s">
        <v>15</v>
      </c>
      <c r="E3609" s="31">
        <v>34</v>
      </c>
      <c r="F3609" s="31">
        <v>20</v>
      </c>
      <c r="G3609" s="31">
        <v>13430.98</v>
      </c>
      <c r="H3609" s="31">
        <v>456653.32</v>
      </c>
      <c r="I3609" s="32">
        <v>45813</v>
      </c>
      <c r="J3609" s="32">
        <v>45894</v>
      </c>
      <c r="K3609" s="31" t="s">
        <v>16</v>
      </c>
      <c r="L3609" s="33" t="s">
        <v>58</v>
      </c>
      <c r="M3609" s="13" t="str">
        <f>PROPER(TRIM(SUBSTITUTE(B3609,"###"," ")))</f>
        <v>Activity Lite</v>
      </c>
      <c r="N3609" s="13" t="str">
        <f>PROPER(TRIM(SUBSTITUTE(C3609,"###"," ")))</f>
        <v>Clothing</v>
      </c>
      <c r="O3609" s="13" t="str">
        <f>PROPER(TRIM(SUBSTITUTE(D3609,"###"," ")))</f>
        <v>Global Traders</v>
      </c>
      <c r="P3609" s="13" t="str">
        <f t="shared" si="392"/>
        <v>Activity Lite</v>
      </c>
      <c r="Q3609" s="34" t="str">
        <f t="shared" si="393"/>
        <v>Clothing</v>
      </c>
      <c r="R3609" s="13" t="str">
        <f t="shared" si="394"/>
        <v>Global Traders</v>
      </c>
      <c r="S3609" s="35">
        <f t="shared" si="395"/>
        <v>34</v>
      </c>
      <c r="T3609" s="35">
        <f t="shared" si="396"/>
        <v>20</v>
      </c>
      <c r="U3609" s="14">
        <f t="shared" si="397"/>
        <v>13430.98</v>
      </c>
      <c r="V3609" s="14">
        <f t="shared" si="398"/>
        <v>456653.32</v>
      </c>
      <c r="W3609" s="13" t="str">
        <v>In Stock</v>
      </c>
      <c r="X3609" s="13" t="str">
        <v>No</v>
      </c>
      <c r="Y3609" s="13">
        <v>0</v>
      </c>
    </row>
    <row r="3610" spans="1:25" x14ac:dyDescent="0.3">
      <c r="A3610" s="31" t="s">
        <v>7056</v>
      </c>
      <c r="B3610" s="31" t="s">
        <v>3095</v>
      </c>
      <c r="C3610" s="31" t="s">
        <v>40</v>
      </c>
      <c r="D3610" s="31" t="s">
        <v>53</v>
      </c>
      <c r="E3610" s="31">
        <v>67</v>
      </c>
      <c r="F3610" s="31">
        <v>48</v>
      </c>
      <c r="G3610" s="31">
        <v>18404.02</v>
      </c>
      <c r="H3610" s="31">
        <v>1233069.3400000001</v>
      </c>
      <c r="I3610" s="32">
        <v>45745</v>
      </c>
      <c r="J3610" s="32">
        <v>45881</v>
      </c>
      <c r="K3610" s="31" t="s">
        <v>57</v>
      </c>
      <c r="L3610" s="33" t="s">
        <v>17</v>
      </c>
      <c r="M3610" s="13" t="str">
        <f>PROPER(TRIM(SUBSTITUTE(B3610,"###"," ")))</f>
        <v>Color Pro</v>
      </c>
      <c r="N3610" s="13" t="str">
        <f>PROPER(TRIM(SUBSTITUTE(C3610,"###"," ")))</f>
        <v>Electronics</v>
      </c>
      <c r="O3610" s="13" t="str">
        <f>PROPER(TRIM(SUBSTITUTE(D3610,"###"," ")))</f>
        <v>Abc Pvt Ltd</v>
      </c>
      <c r="P3610" s="13" t="str">
        <f t="shared" si="392"/>
        <v>Color Pro</v>
      </c>
      <c r="Q3610" s="34" t="str">
        <f t="shared" si="393"/>
        <v>Electronics</v>
      </c>
      <c r="R3610" s="13" t="str">
        <f t="shared" si="394"/>
        <v>Abc Pvt Ltd</v>
      </c>
      <c r="S3610" s="35">
        <f t="shared" si="395"/>
        <v>67</v>
      </c>
      <c r="T3610" s="35">
        <f t="shared" si="396"/>
        <v>48</v>
      </c>
      <c r="U3610" s="14">
        <f t="shared" si="397"/>
        <v>18404.02</v>
      </c>
      <c r="V3610" s="14">
        <f t="shared" si="398"/>
        <v>1233069.3400000001</v>
      </c>
      <c r="W3610" s="13" t="str">
        <v>In Stock</v>
      </c>
      <c r="X3610" s="13" t="str">
        <v>No</v>
      </c>
      <c r="Y3610" s="13">
        <v>0</v>
      </c>
    </row>
    <row r="3611" spans="1:25" x14ac:dyDescent="0.3">
      <c r="A3611" s="31" t="s">
        <v>7059</v>
      </c>
      <c r="B3611" s="31" t="s">
        <v>7060</v>
      </c>
      <c r="C3611" s="31" t="s">
        <v>40</v>
      </c>
      <c r="D3611" s="31" t="s">
        <v>15</v>
      </c>
      <c r="E3611" s="31">
        <v>150</v>
      </c>
      <c r="F3611" s="31">
        <v>56</v>
      </c>
      <c r="G3611" s="31">
        <v>8902.52</v>
      </c>
      <c r="H3611" s="31">
        <v>1335378</v>
      </c>
      <c r="I3611" s="32">
        <v>45699</v>
      </c>
      <c r="J3611" s="32">
        <v>45920</v>
      </c>
      <c r="K3611" s="31" t="s">
        <v>57</v>
      </c>
      <c r="L3611" s="33" t="s">
        <v>33</v>
      </c>
      <c r="M3611" s="13" t="str">
        <f>PROPER(TRIM(SUBSTITUTE(B3611,"###"," ")))</f>
        <v>Hundred Plus</v>
      </c>
      <c r="N3611" s="13" t="str">
        <f>PROPER(TRIM(SUBSTITUTE(C3611,"###"," ")))</f>
        <v>Electronics</v>
      </c>
      <c r="O3611" s="13" t="str">
        <f>PROPER(TRIM(SUBSTITUTE(D3611,"###"," ")))</f>
        <v>Global Traders</v>
      </c>
      <c r="P3611" s="13" t="str">
        <f t="shared" si="392"/>
        <v>Hundred Plus</v>
      </c>
      <c r="Q3611" s="34" t="str">
        <f t="shared" si="393"/>
        <v>Electronics</v>
      </c>
      <c r="R3611" s="13" t="str">
        <f t="shared" si="394"/>
        <v>Global Traders</v>
      </c>
      <c r="S3611" s="35">
        <f t="shared" si="395"/>
        <v>150</v>
      </c>
      <c r="T3611" s="35">
        <f t="shared" si="396"/>
        <v>56</v>
      </c>
      <c r="U3611" s="14">
        <f t="shared" si="397"/>
        <v>8902.52</v>
      </c>
      <c r="V3611" s="14">
        <f t="shared" si="398"/>
        <v>1335378</v>
      </c>
      <c r="W3611" s="13" t="str">
        <v>In Stock</v>
      </c>
      <c r="X3611" s="13" t="str">
        <v>No</v>
      </c>
      <c r="Y3611" s="13">
        <v>0</v>
      </c>
    </row>
    <row r="3612" spans="1:25" x14ac:dyDescent="0.3">
      <c r="A3612" s="31" t="s">
        <v>7061</v>
      </c>
      <c r="B3612" s="31" t="s">
        <v>6022</v>
      </c>
      <c r="C3612" s="31" t="s">
        <v>44</v>
      </c>
      <c r="D3612" s="13"/>
      <c r="E3612" s="31">
        <v>87</v>
      </c>
      <c r="F3612" s="31">
        <v>84</v>
      </c>
      <c r="G3612" s="31">
        <v>2045.25</v>
      </c>
      <c r="H3612" s="31">
        <v>177936.75</v>
      </c>
      <c r="I3612" s="32">
        <v>45740</v>
      </c>
      <c r="J3612" s="32">
        <v>45942</v>
      </c>
      <c r="K3612" s="31" t="s">
        <v>46</v>
      </c>
      <c r="L3612" s="33" t="s">
        <v>33</v>
      </c>
      <c r="M3612" s="13" t="str">
        <f>PROPER(TRIM(SUBSTITUTE(B3612,"###"," ")))</f>
        <v>Lead X</v>
      </c>
      <c r="N3612" s="13" t="str">
        <f>PROPER(TRIM(SUBSTITUTE(C3612,"###"," ")))</f>
        <v>Groceries</v>
      </c>
      <c r="O3612" s="13" t="str">
        <f>PROPER(TRIM(SUBSTITUTE(D3612,"###"," ")))</f>
        <v/>
      </c>
      <c r="P3612" s="13" t="str">
        <f t="shared" si="392"/>
        <v>Lead X</v>
      </c>
      <c r="Q3612" s="34" t="str">
        <f t="shared" si="393"/>
        <v>Groceries</v>
      </c>
      <c r="R3612" s="13" t="str">
        <f t="shared" si="394"/>
        <v>Others</v>
      </c>
      <c r="S3612" s="35">
        <f t="shared" si="395"/>
        <v>87</v>
      </c>
      <c r="T3612" s="35">
        <f t="shared" si="396"/>
        <v>84</v>
      </c>
      <c r="U3612" s="14">
        <f t="shared" si="397"/>
        <v>2045.25</v>
      </c>
      <c r="V3612" s="14">
        <f t="shared" si="398"/>
        <v>177936.75</v>
      </c>
      <c r="W3612" s="13" t="str">
        <v>In Stock</v>
      </c>
      <c r="X3612" s="13" t="str">
        <v>No</v>
      </c>
      <c r="Y3612" s="13">
        <v>0</v>
      </c>
    </row>
    <row r="3613" spans="1:25" x14ac:dyDescent="0.3">
      <c r="A3613" s="31" t="s">
        <v>7062</v>
      </c>
      <c r="B3613" s="31" t="s">
        <v>4928</v>
      </c>
      <c r="C3613" s="31" t="s">
        <v>40</v>
      </c>
      <c r="D3613" s="13"/>
      <c r="E3613" s="31">
        <v>155</v>
      </c>
      <c r="F3613" s="31">
        <v>97</v>
      </c>
      <c r="G3613" s="31">
        <v>10015.93</v>
      </c>
      <c r="H3613" s="31">
        <v>1552469.15</v>
      </c>
      <c r="I3613" s="32">
        <v>45824</v>
      </c>
      <c r="J3613" s="32">
        <v>45856</v>
      </c>
      <c r="K3613" s="31" t="s">
        <v>29</v>
      </c>
      <c r="L3613" s="33" t="s">
        <v>17</v>
      </c>
      <c r="M3613" s="13" t="str">
        <f>PROPER(TRIM(SUBSTITUTE(B3613,"###"," ")))</f>
        <v>Detail Lite</v>
      </c>
      <c r="N3613" s="13" t="str">
        <f>PROPER(TRIM(SUBSTITUTE(C3613,"###"," ")))</f>
        <v>Electronics</v>
      </c>
      <c r="O3613" s="13" t="str">
        <f>PROPER(TRIM(SUBSTITUTE(D3613,"###"," ")))</f>
        <v/>
      </c>
      <c r="P3613" s="13" t="str">
        <f t="shared" si="392"/>
        <v>Detail Lite</v>
      </c>
      <c r="Q3613" s="34" t="str">
        <f t="shared" si="393"/>
        <v>Electronics</v>
      </c>
      <c r="R3613" s="13" t="str">
        <f t="shared" si="394"/>
        <v>Others</v>
      </c>
      <c r="S3613" s="35">
        <f t="shared" si="395"/>
        <v>155</v>
      </c>
      <c r="T3613" s="35">
        <f t="shared" si="396"/>
        <v>97</v>
      </c>
      <c r="U3613" s="14">
        <f t="shared" si="397"/>
        <v>10015.93</v>
      </c>
      <c r="V3613" s="14">
        <f t="shared" si="398"/>
        <v>1552469.1500000001</v>
      </c>
      <c r="W3613" s="13" t="str">
        <v>In Stock</v>
      </c>
      <c r="X3613" s="13" t="str">
        <v>No</v>
      </c>
      <c r="Y3613" s="13">
        <v>0</v>
      </c>
    </row>
    <row r="3614" spans="1:25" x14ac:dyDescent="0.3">
      <c r="A3614" s="31" t="s">
        <v>7063</v>
      </c>
      <c r="B3614" s="31" t="s">
        <v>2720</v>
      </c>
      <c r="C3614" s="31" t="s">
        <v>44</v>
      </c>
      <c r="D3614" s="31" t="s">
        <v>15</v>
      </c>
      <c r="E3614" s="31">
        <v>41</v>
      </c>
      <c r="F3614" s="31">
        <v>60</v>
      </c>
      <c r="G3614" s="31">
        <v>7995.22</v>
      </c>
      <c r="H3614" s="31">
        <v>327804.02</v>
      </c>
      <c r="I3614" s="32">
        <v>45712</v>
      </c>
      <c r="J3614" s="32">
        <v>45941</v>
      </c>
      <c r="K3614" s="31" t="s">
        <v>54</v>
      </c>
      <c r="L3614" s="33" t="s">
        <v>33</v>
      </c>
      <c r="M3614" s="13" t="str">
        <f>PROPER(TRIM(SUBSTITUTE(B3614,"###"," ")))</f>
        <v>Travel Plus</v>
      </c>
      <c r="N3614" s="13" t="str">
        <f>PROPER(TRIM(SUBSTITUTE(C3614,"###"," ")))</f>
        <v>Groceries</v>
      </c>
      <c r="O3614" s="13" t="str">
        <f>PROPER(TRIM(SUBSTITUTE(D3614,"###"," ")))</f>
        <v>Global Traders</v>
      </c>
      <c r="P3614" s="13" t="str">
        <f t="shared" si="392"/>
        <v>Travel Plus</v>
      </c>
      <c r="Q3614" s="34" t="str">
        <f t="shared" si="393"/>
        <v>Groceries</v>
      </c>
      <c r="R3614" s="13" t="str">
        <f t="shared" si="394"/>
        <v>Global Traders</v>
      </c>
      <c r="S3614" s="35">
        <f t="shared" si="395"/>
        <v>41</v>
      </c>
      <c r="T3614" s="35">
        <f t="shared" si="396"/>
        <v>60</v>
      </c>
      <c r="U3614" s="14">
        <f t="shared" si="397"/>
        <v>7995.22</v>
      </c>
      <c r="V3614" s="14">
        <f t="shared" si="398"/>
        <v>327804.02</v>
      </c>
      <c r="W3614" s="13" t="str">
        <v>Low Stock</v>
      </c>
      <c r="X3614" s="13" t="str">
        <v>Yes</v>
      </c>
      <c r="Y3614" s="13">
        <v>1</v>
      </c>
    </row>
    <row r="3615" spans="1:25" x14ac:dyDescent="0.3">
      <c r="A3615" s="31" t="s">
        <v>7064</v>
      </c>
      <c r="B3615" s="31" t="s">
        <v>6792</v>
      </c>
      <c r="C3615" s="31" t="s">
        <v>40</v>
      </c>
      <c r="D3615" s="31" t="s">
        <v>24</v>
      </c>
      <c r="E3615" s="31">
        <v>88</v>
      </c>
      <c r="F3615" s="31">
        <v>96</v>
      </c>
      <c r="G3615" s="31">
        <v>2259.33</v>
      </c>
      <c r="H3615" s="31">
        <v>198821.04</v>
      </c>
      <c r="I3615" s="32">
        <v>45824</v>
      </c>
      <c r="J3615" s="32">
        <v>45909</v>
      </c>
      <c r="K3615" s="31" t="s">
        <v>54</v>
      </c>
      <c r="L3615" s="33" t="s">
        <v>17</v>
      </c>
      <c r="M3615" s="13" t="str">
        <f>PROPER(TRIM(SUBSTITUTE(B3615,"###"," ")))</f>
        <v>Bag Lite</v>
      </c>
      <c r="N3615" s="13" t="str">
        <f>PROPER(TRIM(SUBSTITUTE(C3615,"###"," ")))</f>
        <v>Electronics</v>
      </c>
      <c r="O3615" s="13" t="str">
        <f>PROPER(TRIM(SUBSTITUTE(D3615,"###"," ")))</f>
        <v>Omni Suppliers</v>
      </c>
      <c r="P3615" s="13" t="str">
        <f t="shared" si="392"/>
        <v>Bag Lite</v>
      </c>
      <c r="Q3615" s="34" t="str">
        <f t="shared" si="393"/>
        <v>Electronics</v>
      </c>
      <c r="R3615" s="13" t="str">
        <f t="shared" si="394"/>
        <v>Omni Suppliers</v>
      </c>
      <c r="S3615" s="35">
        <f t="shared" si="395"/>
        <v>88</v>
      </c>
      <c r="T3615" s="35">
        <f t="shared" si="396"/>
        <v>96</v>
      </c>
      <c r="U3615" s="14">
        <f t="shared" si="397"/>
        <v>2259.33</v>
      </c>
      <c r="V3615" s="14">
        <f t="shared" si="398"/>
        <v>198821.03999999998</v>
      </c>
      <c r="W3615" s="13" t="str">
        <v>Low Stock</v>
      </c>
      <c r="X3615" s="13" t="str">
        <v>Yes</v>
      </c>
      <c r="Y3615" s="13">
        <v>1</v>
      </c>
    </row>
    <row r="3616" spans="1:25" x14ac:dyDescent="0.3">
      <c r="A3616" s="31" t="s">
        <v>7065</v>
      </c>
      <c r="B3616" s="31" t="s">
        <v>4804</v>
      </c>
      <c r="C3616" s="31" t="s">
        <v>40</v>
      </c>
      <c r="D3616" s="31" t="s">
        <v>15</v>
      </c>
      <c r="E3616" s="31">
        <v>168</v>
      </c>
      <c r="F3616" s="31">
        <v>21</v>
      </c>
      <c r="G3616" s="31">
        <v>8537.0300000000007</v>
      </c>
      <c r="H3616" s="31">
        <v>1434221.04</v>
      </c>
      <c r="I3616" s="32">
        <v>45753</v>
      </c>
      <c r="J3616" s="32">
        <v>45861</v>
      </c>
      <c r="K3616" s="31" t="s">
        <v>29</v>
      </c>
      <c r="L3616" s="33" t="s">
        <v>17</v>
      </c>
      <c r="M3616" s="13" t="str">
        <f>PROPER(TRIM(SUBSTITUTE(B3616,"###"," ")))</f>
        <v>Could Max</v>
      </c>
      <c r="N3616" s="13" t="str">
        <f>PROPER(TRIM(SUBSTITUTE(C3616,"###"," ")))</f>
        <v>Electronics</v>
      </c>
      <c r="O3616" s="13" t="str">
        <f>PROPER(TRIM(SUBSTITUTE(D3616,"###"," ")))</f>
        <v>Global Traders</v>
      </c>
      <c r="P3616" s="13" t="str">
        <f t="shared" si="392"/>
        <v>Could Max</v>
      </c>
      <c r="Q3616" s="34" t="str">
        <f t="shared" si="393"/>
        <v>Electronics</v>
      </c>
      <c r="R3616" s="13" t="str">
        <f t="shared" si="394"/>
        <v>Global Traders</v>
      </c>
      <c r="S3616" s="35">
        <f t="shared" si="395"/>
        <v>168</v>
      </c>
      <c r="T3616" s="35">
        <f t="shared" si="396"/>
        <v>21</v>
      </c>
      <c r="U3616" s="14">
        <f t="shared" si="397"/>
        <v>8537.0300000000007</v>
      </c>
      <c r="V3616" s="14">
        <f t="shared" si="398"/>
        <v>1434221.04</v>
      </c>
      <c r="W3616" s="13" t="str">
        <v>In Stock</v>
      </c>
      <c r="X3616" s="13" t="str">
        <v>No</v>
      </c>
      <c r="Y3616" s="13">
        <v>0</v>
      </c>
    </row>
    <row r="3617" spans="1:25" x14ac:dyDescent="0.3">
      <c r="A3617" s="31" t="s">
        <v>7067</v>
      </c>
      <c r="B3617" s="31" t="s">
        <v>6388</v>
      </c>
      <c r="C3617" s="31" t="s">
        <v>44</v>
      </c>
      <c r="D3617" s="31" t="s">
        <v>53</v>
      </c>
      <c r="E3617" s="31">
        <v>178</v>
      </c>
      <c r="F3617" s="31">
        <v>29</v>
      </c>
      <c r="G3617" s="31">
        <v>2293.19</v>
      </c>
      <c r="H3617" s="31">
        <v>408187.82</v>
      </c>
      <c r="I3617" s="32">
        <v>45737</v>
      </c>
      <c r="J3617" s="32">
        <v>45890</v>
      </c>
      <c r="K3617" s="31" t="s">
        <v>46</v>
      </c>
      <c r="L3617" s="33" t="s">
        <v>30</v>
      </c>
      <c r="M3617" s="13" t="str">
        <f>PROPER(TRIM(SUBSTITUTE(B3617,"###"," ")))</f>
        <v>Large Mini</v>
      </c>
      <c r="N3617" s="13" t="str">
        <f>PROPER(TRIM(SUBSTITUTE(C3617,"###"," ")))</f>
        <v>Groceries</v>
      </c>
      <c r="O3617" s="13" t="str">
        <f>PROPER(TRIM(SUBSTITUTE(D3617,"###"," ")))</f>
        <v>Abc Pvt Ltd</v>
      </c>
      <c r="P3617" s="13" t="str">
        <f t="shared" si="392"/>
        <v>Large Mini</v>
      </c>
      <c r="Q3617" s="34" t="str">
        <f t="shared" si="393"/>
        <v>Groceries</v>
      </c>
      <c r="R3617" s="13" t="str">
        <f t="shared" si="394"/>
        <v>Abc Pvt Ltd</v>
      </c>
      <c r="S3617" s="35">
        <f t="shared" si="395"/>
        <v>178</v>
      </c>
      <c r="T3617" s="35">
        <f t="shared" si="396"/>
        <v>29</v>
      </c>
      <c r="U3617" s="14">
        <f t="shared" si="397"/>
        <v>2293.19</v>
      </c>
      <c r="V3617" s="14">
        <f t="shared" si="398"/>
        <v>408187.82</v>
      </c>
      <c r="W3617" s="13" t="str">
        <v>In Stock</v>
      </c>
      <c r="X3617" s="13" t="str">
        <v>No</v>
      </c>
      <c r="Y3617" s="13">
        <v>0</v>
      </c>
    </row>
    <row r="3618" spans="1:25" x14ac:dyDescent="0.3">
      <c r="A3618" s="31" t="s">
        <v>7069</v>
      </c>
      <c r="B3618" s="31" t="s">
        <v>4314</v>
      </c>
      <c r="C3618" s="31" t="s">
        <v>44</v>
      </c>
      <c r="D3618" s="31" t="s">
        <v>24</v>
      </c>
      <c r="E3618" s="31">
        <v>199</v>
      </c>
      <c r="F3618" s="31">
        <v>75</v>
      </c>
      <c r="G3618" s="31">
        <v>2653.9</v>
      </c>
      <c r="H3618" s="31">
        <v>528126.1</v>
      </c>
      <c r="I3618" s="32">
        <v>45823</v>
      </c>
      <c r="J3618" s="32">
        <v>45876</v>
      </c>
      <c r="K3618" s="13"/>
      <c r="L3618" s="33" t="s">
        <v>21</v>
      </c>
      <c r="M3618" s="13" t="str">
        <f>PROPER(TRIM(SUBSTITUTE(B3618,"###"," ")))</f>
        <v>Age Plus</v>
      </c>
      <c r="N3618" s="13" t="str">
        <f>PROPER(TRIM(SUBSTITUTE(C3618,"###"," ")))</f>
        <v>Groceries</v>
      </c>
      <c r="O3618" s="13" t="str">
        <f>PROPER(TRIM(SUBSTITUTE(D3618,"###"," ")))</f>
        <v>Omni Suppliers</v>
      </c>
      <c r="P3618" s="13" t="str">
        <f t="shared" si="392"/>
        <v>Age Plus</v>
      </c>
      <c r="Q3618" s="34" t="str">
        <f t="shared" si="393"/>
        <v>Groceries</v>
      </c>
      <c r="R3618" s="13" t="str">
        <f t="shared" si="394"/>
        <v>Omni Suppliers</v>
      </c>
      <c r="S3618" s="35">
        <f t="shared" si="395"/>
        <v>199</v>
      </c>
      <c r="T3618" s="35">
        <f t="shared" si="396"/>
        <v>75</v>
      </c>
      <c r="U3618" s="14">
        <f t="shared" si="397"/>
        <v>2653.9</v>
      </c>
      <c r="V3618" s="14">
        <f t="shared" si="398"/>
        <v>528126.1</v>
      </c>
      <c r="W3618" s="13" t="str">
        <v>In Stock</v>
      </c>
      <c r="X3618" s="13" t="str">
        <v>No</v>
      </c>
      <c r="Y3618" s="13">
        <v>0</v>
      </c>
    </row>
    <row r="3619" spans="1:25" x14ac:dyDescent="0.3">
      <c r="A3619" s="31" t="s">
        <v>7070</v>
      </c>
      <c r="B3619" s="31" t="s">
        <v>4085</v>
      </c>
      <c r="C3619" s="31" t="s">
        <v>44</v>
      </c>
      <c r="D3619" s="31" t="s">
        <v>41</v>
      </c>
      <c r="E3619" s="31">
        <v>186</v>
      </c>
      <c r="F3619" s="31">
        <v>58</v>
      </c>
      <c r="G3619" s="31">
        <v>19747.52</v>
      </c>
      <c r="H3619" s="31">
        <v>3673038.72</v>
      </c>
      <c r="I3619" s="32">
        <v>45738</v>
      </c>
      <c r="J3619" s="32">
        <v>45884</v>
      </c>
      <c r="K3619" s="31" t="s">
        <v>54</v>
      </c>
      <c r="L3619" s="33" t="s">
        <v>21</v>
      </c>
      <c r="M3619" s="13" t="str">
        <f>PROPER(TRIM(SUBSTITUTE(B3619,"###"," ")))</f>
        <v>Six Pro</v>
      </c>
      <c r="N3619" s="13" t="str">
        <f>PROPER(TRIM(SUBSTITUTE(C3619,"###"," ")))</f>
        <v>Groceries</v>
      </c>
      <c r="O3619" s="13" t="str">
        <f>PROPER(TRIM(SUBSTITUTE(D3619,"###"," ")))</f>
        <v>Quickstock</v>
      </c>
      <c r="P3619" s="13" t="str">
        <f t="shared" si="392"/>
        <v>Six Pro</v>
      </c>
      <c r="Q3619" s="34" t="str">
        <f t="shared" si="393"/>
        <v>Groceries</v>
      </c>
      <c r="R3619" s="13" t="str">
        <f t="shared" si="394"/>
        <v>Quickstock</v>
      </c>
      <c r="S3619" s="35">
        <f t="shared" si="395"/>
        <v>186</v>
      </c>
      <c r="T3619" s="35">
        <f t="shared" si="396"/>
        <v>58</v>
      </c>
      <c r="U3619" s="14">
        <f t="shared" si="397"/>
        <v>19747.52</v>
      </c>
      <c r="V3619" s="14">
        <f t="shared" si="398"/>
        <v>3673038.72</v>
      </c>
      <c r="W3619" s="13" t="str">
        <v>In Stock</v>
      </c>
      <c r="X3619" s="13" t="str">
        <v>No</v>
      </c>
      <c r="Y3619" s="13">
        <v>0</v>
      </c>
    </row>
    <row r="3620" spans="1:25" x14ac:dyDescent="0.3">
      <c r="A3620" s="31" t="s">
        <v>7072</v>
      </c>
      <c r="B3620" s="31" t="s">
        <v>7073</v>
      </c>
      <c r="C3620" s="31" t="s">
        <v>28</v>
      </c>
      <c r="D3620" s="31" t="s">
        <v>53</v>
      </c>
      <c r="E3620" s="31">
        <v>48</v>
      </c>
      <c r="F3620" s="31">
        <v>63</v>
      </c>
      <c r="G3620" s="31">
        <v>10948.88</v>
      </c>
      <c r="H3620" s="31">
        <v>525546.23999999999</v>
      </c>
      <c r="I3620" s="32">
        <v>45752</v>
      </c>
      <c r="J3620" s="32">
        <v>45886</v>
      </c>
      <c r="K3620" s="31" t="s">
        <v>25</v>
      </c>
      <c r="L3620" s="33" t="s">
        <v>30</v>
      </c>
      <c r="M3620" s="13" t="str">
        <f>PROPER(TRIM(SUBSTITUTE(B3620,"###"," ")))</f>
        <v>Nice Plus</v>
      </c>
      <c r="N3620" s="13" t="str">
        <f>PROPER(TRIM(SUBSTITUTE(C3620,"###"," ")))</f>
        <v>Furniture</v>
      </c>
      <c r="O3620" s="13" t="str">
        <f>PROPER(TRIM(SUBSTITUTE(D3620,"###"," ")))</f>
        <v>Abc Pvt Ltd</v>
      </c>
      <c r="P3620" s="13" t="str">
        <f t="shared" si="392"/>
        <v>Nice Plus</v>
      </c>
      <c r="Q3620" s="34" t="str">
        <f t="shared" si="393"/>
        <v>Furniture</v>
      </c>
      <c r="R3620" s="13" t="str">
        <f t="shared" si="394"/>
        <v>Abc Pvt Ltd</v>
      </c>
      <c r="S3620" s="35">
        <f t="shared" si="395"/>
        <v>48</v>
      </c>
      <c r="T3620" s="35">
        <f t="shared" si="396"/>
        <v>63</v>
      </c>
      <c r="U3620" s="14">
        <f t="shared" si="397"/>
        <v>10948.88</v>
      </c>
      <c r="V3620" s="14">
        <f t="shared" si="398"/>
        <v>525546.23999999999</v>
      </c>
      <c r="W3620" s="13" t="str">
        <v>Low Stock</v>
      </c>
      <c r="X3620" s="13" t="str">
        <v>Yes</v>
      </c>
      <c r="Y3620" s="13">
        <v>1</v>
      </c>
    </row>
    <row r="3621" spans="1:25" x14ac:dyDescent="0.3">
      <c r="A3621" s="31" t="s">
        <v>7074</v>
      </c>
      <c r="B3621" s="31" t="s">
        <v>7075</v>
      </c>
      <c r="C3621" s="31" t="s">
        <v>28</v>
      </c>
      <c r="D3621" s="31" t="s">
        <v>45</v>
      </c>
      <c r="E3621" s="31">
        <v>178</v>
      </c>
      <c r="F3621" s="31">
        <v>76</v>
      </c>
      <c r="G3621" s="31">
        <v>8590.4500000000007</v>
      </c>
      <c r="H3621" s="31">
        <v>1529100.1</v>
      </c>
      <c r="I3621" s="32">
        <v>45823</v>
      </c>
      <c r="J3621" s="32">
        <v>45898</v>
      </c>
      <c r="K3621" s="31" t="s">
        <v>46</v>
      </c>
      <c r="L3621" s="33" t="s">
        <v>33</v>
      </c>
      <c r="M3621" s="13" t="str">
        <f>PROPER(TRIM(SUBSTITUTE(B3621,"###"," ")))</f>
        <v>With Mini</v>
      </c>
      <c r="N3621" s="13" t="str">
        <f>PROPER(TRIM(SUBSTITUTE(C3621,"###"," ")))</f>
        <v>Furniture</v>
      </c>
      <c r="O3621" s="13" t="str">
        <f>PROPER(TRIM(SUBSTITUTE(D3621,"###"," ")))</f>
        <v>Retailmart Inc</v>
      </c>
      <c r="P3621" s="13" t="str">
        <f t="shared" si="392"/>
        <v>With Mini</v>
      </c>
      <c r="Q3621" s="34" t="str">
        <f t="shared" si="393"/>
        <v>Furniture</v>
      </c>
      <c r="R3621" s="13" t="str">
        <f t="shared" si="394"/>
        <v>Retailmart Inc</v>
      </c>
      <c r="S3621" s="35">
        <f t="shared" si="395"/>
        <v>178</v>
      </c>
      <c r="T3621" s="35">
        <f t="shared" si="396"/>
        <v>76</v>
      </c>
      <c r="U3621" s="14">
        <f t="shared" si="397"/>
        <v>8590.4500000000007</v>
      </c>
      <c r="V3621" s="14">
        <f t="shared" si="398"/>
        <v>1529100.1</v>
      </c>
      <c r="W3621" s="13" t="str">
        <v>In Stock</v>
      </c>
      <c r="X3621" s="13" t="str">
        <v>No</v>
      </c>
      <c r="Y3621" s="13">
        <v>0</v>
      </c>
    </row>
    <row r="3622" spans="1:25" x14ac:dyDescent="0.3">
      <c r="A3622" s="31" t="s">
        <v>7076</v>
      </c>
      <c r="B3622" s="31" t="s">
        <v>4945</v>
      </c>
      <c r="C3622" s="31" t="s">
        <v>28</v>
      </c>
      <c r="D3622" s="31" t="s">
        <v>41</v>
      </c>
      <c r="E3622" s="31">
        <v>137</v>
      </c>
      <c r="F3622" s="31">
        <v>69</v>
      </c>
      <c r="G3622" s="31">
        <v>9830.09</v>
      </c>
      <c r="H3622" s="31">
        <v>1346722.33</v>
      </c>
      <c r="I3622" s="32">
        <v>45726</v>
      </c>
      <c r="J3622" s="32">
        <v>45929</v>
      </c>
      <c r="K3622" s="31" t="s">
        <v>57</v>
      </c>
      <c r="L3622" s="33" t="s">
        <v>58</v>
      </c>
      <c r="M3622" s="13" t="str">
        <f>PROPER(TRIM(SUBSTITUTE(B3622,"###"," ")))</f>
        <v>Business Pro</v>
      </c>
      <c r="N3622" s="13" t="str">
        <f>PROPER(TRIM(SUBSTITUTE(C3622,"###"," ")))</f>
        <v>Furniture</v>
      </c>
      <c r="O3622" s="13" t="str">
        <f>PROPER(TRIM(SUBSTITUTE(D3622,"###"," ")))</f>
        <v>Quickstock</v>
      </c>
      <c r="P3622" s="13" t="str">
        <f t="shared" si="392"/>
        <v>Business Pro</v>
      </c>
      <c r="Q3622" s="34" t="str">
        <f t="shared" si="393"/>
        <v>Furniture</v>
      </c>
      <c r="R3622" s="13" t="str">
        <f t="shared" si="394"/>
        <v>Quickstock</v>
      </c>
      <c r="S3622" s="35">
        <f t="shared" si="395"/>
        <v>137</v>
      </c>
      <c r="T3622" s="35">
        <f t="shared" si="396"/>
        <v>69</v>
      </c>
      <c r="U3622" s="14">
        <f t="shared" si="397"/>
        <v>9830.09</v>
      </c>
      <c r="V3622" s="14">
        <f t="shared" si="398"/>
        <v>1346722.33</v>
      </c>
      <c r="W3622" s="13" t="str">
        <v>In Stock</v>
      </c>
      <c r="X3622" s="13" t="str">
        <v>No</v>
      </c>
      <c r="Y3622" s="13">
        <v>0</v>
      </c>
    </row>
    <row r="3623" spans="1:25" x14ac:dyDescent="0.3">
      <c r="A3623" s="31" t="s">
        <v>7078</v>
      </c>
      <c r="B3623" s="31" t="s">
        <v>341</v>
      </c>
      <c r="C3623" s="31" t="s">
        <v>28</v>
      </c>
      <c r="D3623" s="31" t="s">
        <v>24</v>
      </c>
      <c r="E3623" s="31">
        <v>53</v>
      </c>
      <c r="F3623" s="13"/>
      <c r="G3623" s="31">
        <v>9764.1200000000008</v>
      </c>
      <c r="H3623" s="31">
        <v>517498.36</v>
      </c>
      <c r="I3623" s="32">
        <v>45814</v>
      </c>
      <c r="J3623" s="32">
        <v>45887</v>
      </c>
      <c r="K3623" s="31" t="s">
        <v>29</v>
      </c>
      <c r="L3623" s="33" t="s">
        <v>21</v>
      </c>
      <c r="M3623" s="13" t="str">
        <f>PROPER(TRIM(SUBSTITUTE(B3623,"###"," ")))</f>
        <v>Apply Mini</v>
      </c>
      <c r="N3623" s="13" t="str">
        <f>PROPER(TRIM(SUBSTITUTE(C3623,"###"," ")))</f>
        <v>Furniture</v>
      </c>
      <c r="O3623" s="13" t="str">
        <f>PROPER(TRIM(SUBSTITUTE(D3623,"###"," ")))</f>
        <v>Omni Suppliers</v>
      </c>
      <c r="P3623" s="13" t="str">
        <f t="shared" si="392"/>
        <v>Apply Mini</v>
      </c>
      <c r="Q3623" s="34" t="str">
        <f t="shared" si="393"/>
        <v>Furniture</v>
      </c>
      <c r="R3623" s="13" t="str">
        <f t="shared" si="394"/>
        <v>Omni Suppliers</v>
      </c>
      <c r="S3623" s="35">
        <f t="shared" si="395"/>
        <v>53</v>
      </c>
      <c r="T3623" s="35">
        <f t="shared" si="396"/>
        <v>0</v>
      </c>
      <c r="U3623" s="14">
        <f t="shared" si="397"/>
        <v>9764.1200000000008</v>
      </c>
      <c r="V3623" s="14">
        <f t="shared" si="398"/>
        <v>517498.36000000004</v>
      </c>
      <c r="W3623" s="13" t="str">
        <v>In Stock</v>
      </c>
      <c r="X3623" s="13" t="str">
        <v>No</v>
      </c>
      <c r="Y3623" s="13">
        <v>0</v>
      </c>
    </row>
    <row r="3624" spans="1:25" x14ac:dyDescent="0.3">
      <c r="A3624" s="31" t="s">
        <v>7079</v>
      </c>
      <c r="B3624" s="31" t="s">
        <v>7080</v>
      </c>
      <c r="C3624" s="31" t="s">
        <v>44</v>
      </c>
      <c r="D3624" s="31" t="s">
        <v>24</v>
      </c>
      <c r="E3624" s="31">
        <v>94</v>
      </c>
      <c r="F3624" s="31">
        <v>63</v>
      </c>
      <c r="G3624" s="31">
        <v>1966.72</v>
      </c>
      <c r="H3624" s="31">
        <v>184871.67999999999</v>
      </c>
      <c r="I3624" s="32">
        <v>45833</v>
      </c>
      <c r="J3624" s="32">
        <v>45926</v>
      </c>
      <c r="K3624" s="31" t="s">
        <v>29</v>
      </c>
      <c r="L3624" s="33" t="s">
        <v>21</v>
      </c>
      <c r="M3624" s="13" t="str">
        <f>PROPER(TRIM(SUBSTITUTE(B3624,"###"," ")))</f>
        <v>Account Lite</v>
      </c>
      <c r="N3624" s="13" t="str">
        <f>PROPER(TRIM(SUBSTITUTE(C3624,"###"," ")))</f>
        <v>Groceries</v>
      </c>
      <c r="O3624" s="13" t="str">
        <f>PROPER(TRIM(SUBSTITUTE(D3624,"###"," ")))</f>
        <v>Omni Suppliers</v>
      </c>
      <c r="P3624" s="13" t="str">
        <f t="shared" si="392"/>
        <v>Account Lite</v>
      </c>
      <c r="Q3624" s="34" t="str">
        <f t="shared" si="393"/>
        <v>Groceries</v>
      </c>
      <c r="R3624" s="13" t="str">
        <f t="shared" si="394"/>
        <v>Omni Suppliers</v>
      </c>
      <c r="S3624" s="35">
        <f t="shared" si="395"/>
        <v>94</v>
      </c>
      <c r="T3624" s="35">
        <f t="shared" si="396"/>
        <v>63</v>
      </c>
      <c r="U3624" s="14">
        <f t="shared" si="397"/>
        <v>1966.72</v>
      </c>
      <c r="V3624" s="14">
        <f t="shared" si="398"/>
        <v>184871.67999999999</v>
      </c>
      <c r="W3624" s="13" t="str">
        <v>In Stock</v>
      </c>
      <c r="X3624" s="13" t="str">
        <v>No</v>
      </c>
      <c r="Y3624" s="13">
        <v>0</v>
      </c>
    </row>
    <row r="3625" spans="1:25" x14ac:dyDescent="0.3">
      <c r="A3625" s="31" t="s">
        <v>7081</v>
      </c>
      <c r="B3625" s="31" t="s">
        <v>7082</v>
      </c>
      <c r="C3625" s="31" t="s">
        <v>28</v>
      </c>
      <c r="D3625" s="31" t="s">
        <v>15</v>
      </c>
      <c r="E3625" s="31">
        <v>0</v>
      </c>
      <c r="F3625" s="31">
        <v>42</v>
      </c>
      <c r="G3625" s="31">
        <v>17992.18</v>
      </c>
      <c r="H3625" s="31">
        <v>0</v>
      </c>
      <c r="I3625" s="32">
        <v>45745</v>
      </c>
      <c r="J3625" s="32">
        <v>45907</v>
      </c>
      <c r="K3625" s="31" t="s">
        <v>16</v>
      </c>
      <c r="L3625" s="33" t="s">
        <v>58</v>
      </c>
      <c r="M3625" s="13" t="str">
        <f>PROPER(TRIM(SUBSTITUTE(B3625,"###"," ")))</f>
        <v>Defense Max</v>
      </c>
      <c r="N3625" s="13" t="str">
        <f>PROPER(TRIM(SUBSTITUTE(C3625,"###"," ")))</f>
        <v>Furniture</v>
      </c>
      <c r="O3625" s="13" t="str">
        <f>PROPER(TRIM(SUBSTITUTE(D3625,"###"," ")))</f>
        <v>Global Traders</v>
      </c>
      <c r="P3625" s="13" t="str">
        <f t="shared" si="392"/>
        <v>Defense Max</v>
      </c>
      <c r="Q3625" s="34" t="str">
        <f t="shared" si="393"/>
        <v>Furniture</v>
      </c>
      <c r="R3625" s="13" t="str">
        <f t="shared" si="394"/>
        <v>Global Traders</v>
      </c>
      <c r="S3625" s="35">
        <f t="shared" si="395"/>
        <v>0</v>
      </c>
      <c r="T3625" s="35">
        <f t="shared" si="396"/>
        <v>42</v>
      </c>
      <c r="U3625" s="14">
        <f t="shared" si="397"/>
        <v>17992.18</v>
      </c>
      <c r="V3625" s="14">
        <f t="shared" si="398"/>
        <v>0</v>
      </c>
      <c r="W3625" s="13" t="str">
        <v>Out of Stock</v>
      </c>
      <c r="X3625" s="13" t="str">
        <v>Yes</v>
      </c>
      <c r="Y3625" s="13">
        <v>1</v>
      </c>
    </row>
    <row r="3626" spans="1:25" x14ac:dyDescent="0.3">
      <c r="A3626" s="31" t="s">
        <v>7083</v>
      </c>
      <c r="B3626" s="31" t="s">
        <v>871</v>
      </c>
      <c r="C3626" s="31" t="s">
        <v>14</v>
      </c>
      <c r="D3626" s="31" t="s">
        <v>15</v>
      </c>
      <c r="E3626" s="31">
        <v>5</v>
      </c>
      <c r="F3626" s="31">
        <v>72</v>
      </c>
      <c r="G3626" s="31">
        <v>2908.76</v>
      </c>
      <c r="H3626" s="31">
        <v>14543.8</v>
      </c>
      <c r="I3626" s="32">
        <v>45686</v>
      </c>
      <c r="J3626" s="32">
        <v>45900</v>
      </c>
      <c r="K3626" s="31" t="s">
        <v>46</v>
      </c>
      <c r="L3626" s="33" t="s">
        <v>33</v>
      </c>
      <c r="M3626" s="13" t="str">
        <f>PROPER(TRIM(SUBSTITUTE(B3626,"###"," ")))</f>
        <v>Usually Plus</v>
      </c>
      <c r="N3626" s="13" t="str">
        <f>PROPER(TRIM(SUBSTITUTE(C3626,"###"," ")))</f>
        <v>Clothing</v>
      </c>
      <c r="O3626" s="13" t="str">
        <f>PROPER(TRIM(SUBSTITUTE(D3626,"###"," ")))</f>
        <v>Global Traders</v>
      </c>
      <c r="P3626" s="13" t="str">
        <f t="shared" si="392"/>
        <v>Usually Plus</v>
      </c>
      <c r="Q3626" s="34" t="str">
        <f t="shared" si="393"/>
        <v>Clothing</v>
      </c>
      <c r="R3626" s="13" t="str">
        <f t="shared" si="394"/>
        <v>Global Traders</v>
      </c>
      <c r="S3626" s="35">
        <f t="shared" si="395"/>
        <v>5</v>
      </c>
      <c r="T3626" s="35">
        <f t="shared" si="396"/>
        <v>72</v>
      </c>
      <c r="U3626" s="14">
        <f t="shared" si="397"/>
        <v>2908.76</v>
      </c>
      <c r="V3626" s="14">
        <f t="shared" si="398"/>
        <v>14543.800000000001</v>
      </c>
      <c r="W3626" s="13" t="str">
        <v>Low Stock</v>
      </c>
      <c r="X3626" s="13" t="str">
        <v>Yes</v>
      </c>
      <c r="Y3626" s="13">
        <v>1</v>
      </c>
    </row>
    <row r="3627" spans="1:25" x14ac:dyDescent="0.3">
      <c r="A3627" s="31" t="s">
        <v>7084</v>
      </c>
      <c r="B3627" s="31" t="s">
        <v>1490</v>
      </c>
      <c r="C3627" s="31" t="s">
        <v>28</v>
      </c>
      <c r="D3627" s="31" t="s">
        <v>45</v>
      </c>
      <c r="E3627" s="31">
        <v>64</v>
      </c>
      <c r="F3627" s="31">
        <v>24</v>
      </c>
      <c r="G3627" s="31">
        <v>15386.7</v>
      </c>
      <c r="H3627" s="31">
        <v>984748.8</v>
      </c>
      <c r="I3627" s="32">
        <v>45768</v>
      </c>
      <c r="J3627" s="32">
        <v>45932</v>
      </c>
      <c r="K3627" s="13"/>
      <c r="L3627" s="33" t="s">
        <v>58</v>
      </c>
      <c r="M3627" s="13" t="str">
        <f>PROPER(TRIM(SUBSTITUTE(B3627,"###"," ")))</f>
        <v>These Mini</v>
      </c>
      <c r="N3627" s="13" t="str">
        <f>PROPER(TRIM(SUBSTITUTE(C3627,"###"," ")))</f>
        <v>Furniture</v>
      </c>
      <c r="O3627" s="13" t="str">
        <f>PROPER(TRIM(SUBSTITUTE(D3627,"###"," ")))</f>
        <v>Retailmart Inc</v>
      </c>
      <c r="P3627" s="13" t="str">
        <f t="shared" si="392"/>
        <v>These Mini</v>
      </c>
      <c r="Q3627" s="34" t="str">
        <f t="shared" si="393"/>
        <v>Furniture</v>
      </c>
      <c r="R3627" s="13" t="str">
        <f t="shared" si="394"/>
        <v>Retailmart Inc</v>
      </c>
      <c r="S3627" s="35">
        <f t="shared" si="395"/>
        <v>64</v>
      </c>
      <c r="T3627" s="35">
        <f t="shared" si="396"/>
        <v>24</v>
      </c>
      <c r="U3627" s="14">
        <f t="shared" si="397"/>
        <v>15386.7</v>
      </c>
      <c r="V3627" s="14">
        <f t="shared" si="398"/>
        <v>984748.8</v>
      </c>
      <c r="W3627" s="13" t="str">
        <v>In Stock</v>
      </c>
      <c r="X3627" s="13" t="str">
        <v>No</v>
      </c>
      <c r="Y3627" s="13">
        <v>0</v>
      </c>
    </row>
    <row r="3628" spans="1:25" x14ac:dyDescent="0.3">
      <c r="A3628" s="31" t="s">
        <v>7085</v>
      </c>
      <c r="B3628" s="31" t="s">
        <v>7086</v>
      </c>
      <c r="C3628" s="31" t="s">
        <v>20</v>
      </c>
      <c r="D3628" s="31" t="s">
        <v>45</v>
      </c>
      <c r="E3628" s="31">
        <v>122</v>
      </c>
      <c r="F3628" s="31">
        <v>92</v>
      </c>
      <c r="G3628" s="31">
        <v>7936.09</v>
      </c>
      <c r="H3628" s="31">
        <v>968202.98</v>
      </c>
      <c r="I3628" s="32">
        <v>45719</v>
      </c>
      <c r="J3628" s="32">
        <v>45882</v>
      </c>
      <c r="K3628" s="31" t="s">
        <v>25</v>
      </c>
      <c r="L3628" s="33" t="s">
        <v>17</v>
      </c>
      <c r="M3628" s="13" t="str">
        <f>PROPER(TRIM(SUBSTITUTE(B3628,"###"," ")))</f>
        <v>Director Mini</v>
      </c>
      <c r="N3628" s="13" t="str">
        <f>PROPER(TRIM(SUBSTITUTE(C3628,"###"," ")))</f>
        <v>Toys</v>
      </c>
      <c r="O3628" s="13" t="str">
        <f>PROPER(TRIM(SUBSTITUTE(D3628,"###"," ")))</f>
        <v>Retailmart Inc</v>
      </c>
      <c r="P3628" s="13" t="str">
        <f t="shared" si="392"/>
        <v>Director Mini</v>
      </c>
      <c r="Q3628" s="34" t="str">
        <f t="shared" si="393"/>
        <v>Toys</v>
      </c>
      <c r="R3628" s="13" t="str">
        <f t="shared" si="394"/>
        <v>Retailmart Inc</v>
      </c>
      <c r="S3628" s="35">
        <f t="shared" si="395"/>
        <v>122</v>
      </c>
      <c r="T3628" s="35">
        <f t="shared" si="396"/>
        <v>92</v>
      </c>
      <c r="U3628" s="14">
        <f t="shared" si="397"/>
        <v>7936.09</v>
      </c>
      <c r="V3628" s="14">
        <f t="shared" si="398"/>
        <v>968202.98</v>
      </c>
      <c r="W3628" s="13" t="str">
        <v>In Stock</v>
      </c>
      <c r="X3628" s="13" t="str">
        <v>No</v>
      </c>
      <c r="Y3628" s="13">
        <v>0</v>
      </c>
    </row>
    <row r="3629" spans="1:25" x14ac:dyDescent="0.3">
      <c r="A3629" s="31" t="s">
        <v>7088</v>
      </c>
      <c r="B3629" s="31" t="s">
        <v>7089</v>
      </c>
      <c r="C3629" s="31" t="s">
        <v>44</v>
      </c>
      <c r="D3629" s="31" t="s">
        <v>24</v>
      </c>
      <c r="E3629" s="31">
        <v>192</v>
      </c>
      <c r="F3629" s="31">
        <v>22</v>
      </c>
      <c r="G3629" s="31">
        <v>11965.02</v>
      </c>
      <c r="H3629" s="31">
        <v>2297283.84</v>
      </c>
      <c r="I3629" s="32">
        <v>45781</v>
      </c>
      <c r="J3629" s="32">
        <v>45888</v>
      </c>
      <c r="K3629" s="31" t="s">
        <v>54</v>
      </c>
      <c r="L3629" s="33" t="s">
        <v>30</v>
      </c>
      <c r="M3629" s="13" t="str">
        <f>PROPER(TRIM(SUBSTITUTE(B3629,"###"," ")))</f>
        <v>Cut X</v>
      </c>
      <c r="N3629" s="13" t="str">
        <f>PROPER(TRIM(SUBSTITUTE(C3629,"###"," ")))</f>
        <v>Groceries</v>
      </c>
      <c r="O3629" s="13" t="str">
        <f>PROPER(TRIM(SUBSTITUTE(D3629,"###"," ")))</f>
        <v>Omni Suppliers</v>
      </c>
      <c r="P3629" s="13" t="str">
        <f t="shared" si="392"/>
        <v>Cut X</v>
      </c>
      <c r="Q3629" s="34" t="str">
        <f t="shared" si="393"/>
        <v>Groceries</v>
      </c>
      <c r="R3629" s="13" t="str">
        <f t="shared" si="394"/>
        <v>Omni Suppliers</v>
      </c>
      <c r="S3629" s="35">
        <f t="shared" si="395"/>
        <v>192</v>
      </c>
      <c r="T3629" s="35">
        <f t="shared" si="396"/>
        <v>22</v>
      </c>
      <c r="U3629" s="14">
        <f t="shared" si="397"/>
        <v>11965.02</v>
      </c>
      <c r="V3629" s="14">
        <f t="shared" si="398"/>
        <v>2297283.84</v>
      </c>
      <c r="W3629" s="13" t="str">
        <v>In Stock</v>
      </c>
      <c r="X3629" s="13" t="str">
        <v>No</v>
      </c>
      <c r="Y3629" s="13">
        <v>0</v>
      </c>
    </row>
    <row r="3630" spans="1:25" x14ac:dyDescent="0.3">
      <c r="A3630" s="31" t="s">
        <v>7090</v>
      </c>
      <c r="B3630" s="31" t="s">
        <v>6992</v>
      </c>
      <c r="C3630" s="31" t="s">
        <v>20</v>
      </c>
      <c r="D3630" s="31" t="s">
        <v>24</v>
      </c>
      <c r="E3630" s="31">
        <v>17</v>
      </c>
      <c r="F3630" s="31">
        <v>44</v>
      </c>
      <c r="G3630" s="31">
        <v>13913</v>
      </c>
      <c r="H3630" s="31">
        <v>236521</v>
      </c>
      <c r="I3630" s="32">
        <v>45744</v>
      </c>
      <c r="J3630" s="32">
        <v>45858</v>
      </c>
      <c r="K3630" s="31" t="s">
        <v>29</v>
      </c>
      <c r="L3630" s="33" t="s">
        <v>33</v>
      </c>
      <c r="M3630" s="13" t="str">
        <f>PROPER(TRIM(SUBSTITUTE(B3630,"###"," ")))</f>
        <v>Campaign Mini</v>
      </c>
      <c r="N3630" s="13" t="str">
        <f>PROPER(TRIM(SUBSTITUTE(C3630,"###"," ")))</f>
        <v>Toys</v>
      </c>
      <c r="O3630" s="13" t="str">
        <f>PROPER(TRIM(SUBSTITUTE(D3630,"###"," ")))</f>
        <v>Omni Suppliers</v>
      </c>
      <c r="P3630" s="13" t="str">
        <f t="shared" si="392"/>
        <v>Campaign Mini</v>
      </c>
      <c r="Q3630" s="34" t="str">
        <f t="shared" si="393"/>
        <v>Toys</v>
      </c>
      <c r="R3630" s="13" t="str">
        <f t="shared" si="394"/>
        <v>Omni Suppliers</v>
      </c>
      <c r="S3630" s="35">
        <f t="shared" si="395"/>
        <v>17</v>
      </c>
      <c r="T3630" s="35">
        <f t="shared" si="396"/>
        <v>44</v>
      </c>
      <c r="U3630" s="14">
        <f t="shared" si="397"/>
        <v>13913</v>
      </c>
      <c r="V3630" s="14">
        <f t="shared" si="398"/>
        <v>236521</v>
      </c>
      <c r="W3630" s="13" t="str">
        <v>Low Stock</v>
      </c>
      <c r="X3630" s="13" t="str">
        <v>Yes</v>
      </c>
      <c r="Y3630" s="13">
        <v>1</v>
      </c>
    </row>
    <row r="3631" spans="1:25" x14ac:dyDescent="0.3">
      <c r="A3631" s="31" t="s">
        <v>7094</v>
      </c>
      <c r="B3631" s="31" t="s">
        <v>629</v>
      </c>
      <c r="C3631" s="31" t="s">
        <v>40</v>
      </c>
      <c r="D3631" s="31" t="s">
        <v>24</v>
      </c>
      <c r="E3631" s="31">
        <v>135</v>
      </c>
      <c r="F3631" s="31">
        <v>44</v>
      </c>
      <c r="G3631" s="31">
        <v>5586.7</v>
      </c>
      <c r="H3631" s="31">
        <v>754204.5</v>
      </c>
      <c r="I3631" s="32">
        <v>45711</v>
      </c>
      <c r="J3631" s="32">
        <v>45877</v>
      </c>
      <c r="K3631" s="31" t="s">
        <v>29</v>
      </c>
      <c r="L3631" s="33" t="s">
        <v>17</v>
      </c>
      <c r="M3631" s="13" t="str">
        <f>PROPER(TRIM(SUBSTITUTE(B3631,"###"," ")))</f>
        <v>North X</v>
      </c>
      <c r="N3631" s="13" t="str">
        <f>PROPER(TRIM(SUBSTITUTE(C3631,"###"," ")))</f>
        <v>Electronics</v>
      </c>
      <c r="O3631" s="13" t="str">
        <f>PROPER(TRIM(SUBSTITUTE(D3631,"###"," ")))</f>
        <v>Omni Suppliers</v>
      </c>
      <c r="P3631" s="13" t="str">
        <f t="shared" si="392"/>
        <v>North X</v>
      </c>
      <c r="Q3631" s="34" t="str">
        <f t="shared" si="393"/>
        <v>Electronics</v>
      </c>
      <c r="R3631" s="13" t="str">
        <f t="shared" si="394"/>
        <v>Omni Suppliers</v>
      </c>
      <c r="S3631" s="35">
        <f t="shared" si="395"/>
        <v>135</v>
      </c>
      <c r="T3631" s="35">
        <f t="shared" si="396"/>
        <v>44</v>
      </c>
      <c r="U3631" s="14">
        <f t="shared" si="397"/>
        <v>5586.7</v>
      </c>
      <c r="V3631" s="14">
        <f t="shared" si="398"/>
        <v>754204.5</v>
      </c>
      <c r="W3631" s="13" t="str">
        <v>In Stock</v>
      </c>
      <c r="X3631" s="13" t="str">
        <v>No</v>
      </c>
      <c r="Y3631" s="13">
        <v>0</v>
      </c>
    </row>
    <row r="3632" spans="1:25" x14ac:dyDescent="0.3">
      <c r="A3632" s="31" t="s">
        <v>7095</v>
      </c>
      <c r="B3632" s="31" t="s">
        <v>7096</v>
      </c>
      <c r="C3632" s="31" t="s">
        <v>28</v>
      </c>
      <c r="D3632" s="31" t="s">
        <v>15</v>
      </c>
      <c r="E3632" s="31">
        <v>116</v>
      </c>
      <c r="F3632" s="31">
        <v>43</v>
      </c>
      <c r="G3632" s="31">
        <v>16409.560000000001</v>
      </c>
      <c r="H3632" s="31">
        <v>1903508.96</v>
      </c>
      <c r="I3632" s="32">
        <v>45728</v>
      </c>
      <c r="J3632" s="32">
        <v>45890</v>
      </c>
      <c r="K3632" s="31" t="s">
        <v>25</v>
      </c>
      <c r="L3632" s="33" t="s">
        <v>30</v>
      </c>
      <c r="M3632" s="13" t="str">
        <f>PROPER(TRIM(SUBSTITUTE(B3632,"###"," ")))</f>
        <v>Over Pro</v>
      </c>
      <c r="N3632" s="13" t="str">
        <f>PROPER(TRIM(SUBSTITUTE(C3632,"###"," ")))</f>
        <v>Furniture</v>
      </c>
      <c r="O3632" s="13" t="str">
        <f>PROPER(TRIM(SUBSTITUTE(D3632,"###"," ")))</f>
        <v>Global Traders</v>
      </c>
      <c r="P3632" s="13" t="str">
        <f t="shared" si="392"/>
        <v>Over Pro</v>
      </c>
      <c r="Q3632" s="34" t="str">
        <f t="shared" si="393"/>
        <v>Furniture</v>
      </c>
      <c r="R3632" s="13" t="str">
        <f t="shared" si="394"/>
        <v>Global Traders</v>
      </c>
      <c r="S3632" s="35">
        <f t="shared" si="395"/>
        <v>116</v>
      </c>
      <c r="T3632" s="35">
        <f t="shared" si="396"/>
        <v>43</v>
      </c>
      <c r="U3632" s="14">
        <f t="shared" si="397"/>
        <v>16409.560000000001</v>
      </c>
      <c r="V3632" s="14">
        <f t="shared" si="398"/>
        <v>1903508.9600000002</v>
      </c>
      <c r="W3632" s="13" t="str">
        <v>In Stock</v>
      </c>
      <c r="X3632" s="13" t="str">
        <v>No</v>
      </c>
      <c r="Y3632" s="13">
        <v>0</v>
      </c>
    </row>
    <row r="3633" spans="1:25" x14ac:dyDescent="0.3">
      <c r="A3633" s="31" t="s">
        <v>7099</v>
      </c>
      <c r="B3633" s="31" t="s">
        <v>7100</v>
      </c>
      <c r="C3633" s="31" t="s">
        <v>44</v>
      </c>
      <c r="D3633" s="31" t="s">
        <v>41</v>
      </c>
      <c r="E3633" s="31">
        <v>80</v>
      </c>
      <c r="F3633" s="31">
        <v>86</v>
      </c>
      <c r="G3633" s="31">
        <v>5421.2</v>
      </c>
      <c r="H3633" s="31">
        <v>433696</v>
      </c>
      <c r="I3633" s="32">
        <v>45781</v>
      </c>
      <c r="J3633" s="32">
        <v>45875</v>
      </c>
      <c r="K3633" s="31" t="s">
        <v>29</v>
      </c>
      <c r="L3633" s="33" t="s">
        <v>30</v>
      </c>
      <c r="M3633" s="13" t="str">
        <f>PROPER(TRIM(SUBSTITUTE(B3633,"###"," ")))</f>
        <v>Capital Mini</v>
      </c>
      <c r="N3633" s="13" t="str">
        <f>PROPER(TRIM(SUBSTITUTE(C3633,"###"," ")))</f>
        <v>Groceries</v>
      </c>
      <c r="O3633" s="13" t="str">
        <f>PROPER(TRIM(SUBSTITUTE(D3633,"###"," ")))</f>
        <v>Quickstock</v>
      </c>
      <c r="P3633" s="13" t="str">
        <f t="shared" si="392"/>
        <v>Capital Mini</v>
      </c>
      <c r="Q3633" s="34" t="str">
        <f t="shared" si="393"/>
        <v>Groceries</v>
      </c>
      <c r="R3633" s="13" t="str">
        <f t="shared" si="394"/>
        <v>Quickstock</v>
      </c>
      <c r="S3633" s="35">
        <f t="shared" si="395"/>
        <v>80</v>
      </c>
      <c r="T3633" s="35">
        <f t="shared" si="396"/>
        <v>86</v>
      </c>
      <c r="U3633" s="14">
        <f t="shared" si="397"/>
        <v>5421.2</v>
      </c>
      <c r="V3633" s="14">
        <f t="shared" si="398"/>
        <v>433696</v>
      </c>
      <c r="W3633" s="13" t="str">
        <v>Low Stock</v>
      </c>
      <c r="X3633" s="13" t="str">
        <v>Yes</v>
      </c>
      <c r="Y3633" s="13">
        <v>1</v>
      </c>
    </row>
    <row r="3634" spans="1:25" x14ac:dyDescent="0.3">
      <c r="A3634" s="31" t="s">
        <v>7101</v>
      </c>
      <c r="B3634" s="31" t="s">
        <v>3037</v>
      </c>
      <c r="C3634" s="31" t="s">
        <v>28</v>
      </c>
      <c r="D3634" s="31" t="s">
        <v>53</v>
      </c>
      <c r="E3634" s="31">
        <v>69</v>
      </c>
      <c r="F3634" s="31">
        <v>30</v>
      </c>
      <c r="G3634" s="31">
        <v>11755.71</v>
      </c>
      <c r="H3634" s="31">
        <v>811143.99</v>
      </c>
      <c r="I3634" s="32">
        <v>45767</v>
      </c>
      <c r="J3634" s="32">
        <v>45914</v>
      </c>
      <c r="K3634" s="31" t="s">
        <v>29</v>
      </c>
      <c r="L3634" s="33" t="s">
        <v>21</v>
      </c>
      <c r="M3634" s="13" t="str">
        <f>PROPER(TRIM(SUBSTITUTE(B3634,"###"," ")))</f>
        <v>Rest Pro</v>
      </c>
      <c r="N3634" s="13" t="str">
        <f>PROPER(TRIM(SUBSTITUTE(C3634,"###"," ")))</f>
        <v>Furniture</v>
      </c>
      <c r="O3634" s="13" t="str">
        <f>PROPER(TRIM(SUBSTITUTE(D3634,"###"," ")))</f>
        <v>Abc Pvt Ltd</v>
      </c>
      <c r="P3634" s="13" t="str">
        <f t="shared" si="392"/>
        <v>Rest Pro</v>
      </c>
      <c r="Q3634" s="34" t="str">
        <f t="shared" si="393"/>
        <v>Furniture</v>
      </c>
      <c r="R3634" s="13" t="str">
        <f t="shared" si="394"/>
        <v>Abc Pvt Ltd</v>
      </c>
      <c r="S3634" s="35">
        <f t="shared" si="395"/>
        <v>69</v>
      </c>
      <c r="T3634" s="35">
        <f t="shared" si="396"/>
        <v>30</v>
      </c>
      <c r="U3634" s="14">
        <f t="shared" si="397"/>
        <v>11755.71</v>
      </c>
      <c r="V3634" s="14">
        <f t="shared" si="398"/>
        <v>811143.99</v>
      </c>
      <c r="W3634" s="13" t="str">
        <v>In Stock</v>
      </c>
      <c r="X3634" s="13" t="str">
        <v>No</v>
      </c>
      <c r="Y3634" s="13">
        <v>0</v>
      </c>
    </row>
    <row r="3635" spans="1:25" x14ac:dyDescent="0.3">
      <c r="A3635" s="31" t="s">
        <v>7102</v>
      </c>
      <c r="B3635" s="31" t="s">
        <v>7103</v>
      </c>
      <c r="C3635" s="31" t="s">
        <v>20</v>
      </c>
      <c r="D3635" s="31" t="s">
        <v>24</v>
      </c>
      <c r="E3635" s="31">
        <v>23</v>
      </c>
      <c r="F3635" s="31">
        <v>37</v>
      </c>
      <c r="G3635" s="31">
        <v>14165.39</v>
      </c>
      <c r="H3635" s="31">
        <v>325803.96999999997</v>
      </c>
      <c r="I3635" s="32">
        <v>45687</v>
      </c>
      <c r="J3635" s="32">
        <v>45879</v>
      </c>
      <c r="K3635" s="31" t="s">
        <v>29</v>
      </c>
      <c r="L3635" s="33" t="s">
        <v>30</v>
      </c>
      <c r="M3635" s="13" t="str">
        <f>PROPER(TRIM(SUBSTITUTE(B3635,"###"," ")))</f>
        <v>Reflect Mini</v>
      </c>
      <c r="N3635" s="13" t="str">
        <f>PROPER(TRIM(SUBSTITUTE(C3635,"###"," ")))</f>
        <v>Toys</v>
      </c>
      <c r="O3635" s="13" t="str">
        <f>PROPER(TRIM(SUBSTITUTE(D3635,"###"," ")))</f>
        <v>Omni Suppliers</v>
      </c>
      <c r="P3635" s="13" t="str">
        <f t="shared" si="392"/>
        <v>Reflect Mini</v>
      </c>
      <c r="Q3635" s="34" t="str">
        <f t="shared" si="393"/>
        <v>Toys</v>
      </c>
      <c r="R3635" s="13" t="str">
        <f t="shared" si="394"/>
        <v>Omni Suppliers</v>
      </c>
      <c r="S3635" s="35">
        <f t="shared" si="395"/>
        <v>23</v>
      </c>
      <c r="T3635" s="35">
        <f t="shared" si="396"/>
        <v>37</v>
      </c>
      <c r="U3635" s="14">
        <f t="shared" si="397"/>
        <v>14165.39</v>
      </c>
      <c r="V3635" s="14">
        <f t="shared" si="398"/>
        <v>325803.96999999997</v>
      </c>
      <c r="W3635" s="13" t="str">
        <v>Low Stock</v>
      </c>
      <c r="X3635" s="13" t="str">
        <v>Yes</v>
      </c>
      <c r="Y3635" s="13">
        <v>1</v>
      </c>
    </row>
    <row r="3636" spans="1:25" x14ac:dyDescent="0.3">
      <c r="A3636" s="31" t="s">
        <v>7104</v>
      </c>
      <c r="B3636" s="31" t="s">
        <v>3746</v>
      </c>
      <c r="C3636" s="31" t="s">
        <v>28</v>
      </c>
      <c r="D3636" s="31" t="s">
        <v>24</v>
      </c>
      <c r="E3636" s="13"/>
      <c r="F3636" s="31">
        <v>78</v>
      </c>
      <c r="G3636" s="31">
        <v>13965.56</v>
      </c>
      <c r="H3636" s="13"/>
      <c r="I3636" s="32">
        <v>45717</v>
      </c>
      <c r="J3636" s="32">
        <v>45868</v>
      </c>
      <c r="K3636" s="31" t="s">
        <v>25</v>
      </c>
      <c r="L3636" s="33" t="s">
        <v>33</v>
      </c>
      <c r="M3636" s="13" t="str">
        <f>PROPER(TRIM(SUBSTITUTE(B3636,"###"," ")))</f>
        <v>Society Max</v>
      </c>
      <c r="N3636" s="13" t="str">
        <f>PROPER(TRIM(SUBSTITUTE(C3636,"###"," ")))</f>
        <v>Furniture</v>
      </c>
      <c r="O3636" s="13" t="str">
        <f>PROPER(TRIM(SUBSTITUTE(D3636,"###"," ")))</f>
        <v>Omni Suppliers</v>
      </c>
      <c r="P3636" s="13" t="str">
        <f t="shared" si="392"/>
        <v>Society Max</v>
      </c>
      <c r="Q3636" s="34" t="str">
        <f t="shared" si="393"/>
        <v>Furniture</v>
      </c>
      <c r="R3636" s="13" t="str">
        <f t="shared" si="394"/>
        <v>Omni Suppliers</v>
      </c>
      <c r="S3636" s="35">
        <f t="shared" si="395"/>
        <v>0</v>
      </c>
      <c r="T3636" s="35">
        <f t="shared" si="396"/>
        <v>78</v>
      </c>
      <c r="U3636" s="14">
        <f t="shared" si="397"/>
        <v>13965.56</v>
      </c>
      <c r="V3636" s="14">
        <f t="shared" si="398"/>
        <v>0</v>
      </c>
      <c r="W3636" s="13" t="str">
        <v>Out of Stock</v>
      </c>
      <c r="X3636" s="13" t="str">
        <v>Yes</v>
      </c>
      <c r="Y3636" s="13">
        <v>1</v>
      </c>
    </row>
    <row r="3637" spans="1:25" x14ac:dyDescent="0.3">
      <c r="A3637" s="31" t="s">
        <v>7106</v>
      </c>
      <c r="B3637" s="31" t="s">
        <v>4813</v>
      </c>
      <c r="C3637" s="31" t="s">
        <v>44</v>
      </c>
      <c r="D3637" s="31" t="s">
        <v>24</v>
      </c>
      <c r="E3637" s="31">
        <v>18</v>
      </c>
      <c r="F3637" s="13"/>
      <c r="G3637" s="31">
        <v>11016.2</v>
      </c>
      <c r="H3637" s="31">
        <v>198291.6</v>
      </c>
      <c r="I3637" s="32">
        <v>45826</v>
      </c>
      <c r="J3637" s="32">
        <v>45876</v>
      </c>
      <c r="K3637" s="31" t="s">
        <v>57</v>
      </c>
      <c r="L3637" s="33" t="s">
        <v>33</v>
      </c>
      <c r="M3637" s="13" t="str">
        <f>PROPER(TRIM(SUBSTITUTE(B3637,"###"," ")))</f>
        <v>Woman Max</v>
      </c>
      <c r="N3637" s="13" t="str">
        <f>PROPER(TRIM(SUBSTITUTE(C3637,"###"," ")))</f>
        <v>Groceries</v>
      </c>
      <c r="O3637" s="13" t="str">
        <f>PROPER(TRIM(SUBSTITUTE(D3637,"###"," ")))</f>
        <v>Omni Suppliers</v>
      </c>
      <c r="P3637" s="13" t="str">
        <f t="shared" si="392"/>
        <v>Woman Max</v>
      </c>
      <c r="Q3637" s="34" t="str">
        <f t="shared" si="393"/>
        <v>Groceries</v>
      </c>
      <c r="R3637" s="13" t="str">
        <f t="shared" si="394"/>
        <v>Omni Suppliers</v>
      </c>
      <c r="S3637" s="35">
        <f t="shared" si="395"/>
        <v>18</v>
      </c>
      <c r="T3637" s="35">
        <f t="shared" si="396"/>
        <v>0</v>
      </c>
      <c r="U3637" s="14">
        <f t="shared" si="397"/>
        <v>11016.2</v>
      </c>
      <c r="V3637" s="14">
        <f t="shared" si="398"/>
        <v>198291.6</v>
      </c>
      <c r="W3637" s="13" t="str">
        <v>In Stock</v>
      </c>
      <c r="X3637" s="13" t="str">
        <v>No</v>
      </c>
      <c r="Y3637" s="13">
        <v>0</v>
      </c>
    </row>
    <row r="3638" spans="1:25" x14ac:dyDescent="0.3">
      <c r="A3638" s="31" t="s">
        <v>7107</v>
      </c>
      <c r="B3638" s="31" t="s">
        <v>7108</v>
      </c>
      <c r="C3638" s="31" t="s">
        <v>28</v>
      </c>
      <c r="D3638" s="31" t="s">
        <v>24</v>
      </c>
      <c r="E3638" s="31">
        <v>72</v>
      </c>
      <c r="F3638" s="31">
        <v>66</v>
      </c>
      <c r="G3638" s="31">
        <v>2032.69</v>
      </c>
      <c r="H3638" s="31">
        <v>146353.68</v>
      </c>
      <c r="I3638" s="32">
        <v>45727</v>
      </c>
      <c r="J3638" s="32">
        <v>45903</v>
      </c>
      <c r="K3638" s="31" t="s">
        <v>54</v>
      </c>
      <c r="L3638" s="33" t="s">
        <v>21</v>
      </c>
      <c r="M3638" s="13" t="str">
        <f>PROPER(TRIM(SUBSTITUTE(B3638,"###"," ")))</f>
        <v>Middle Pro</v>
      </c>
      <c r="N3638" s="13" t="str">
        <f>PROPER(TRIM(SUBSTITUTE(C3638,"###"," ")))</f>
        <v>Furniture</v>
      </c>
      <c r="O3638" s="13" t="str">
        <f>PROPER(TRIM(SUBSTITUTE(D3638,"###"," ")))</f>
        <v>Omni Suppliers</v>
      </c>
      <c r="P3638" s="13" t="str">
        <f t="shared" si="392"/>
        <v>Middle Pro</v>
      </c>
      <c r="Q3638" s="34" t="str">
        <f t="shared" si="393"/>
        <v>Furniture</v>
      </c>
      <c r="R3638" s="13" t="str">
        <f t="shared" si="394"/>
        <v>Omni Suppliers</v>
      </c>
      <c r="S3638" s="35">
        <f t="shared" si="395"/>
        <v>72</v>
      </c>
      <c r="T3638" s="35">
        <f t="shared" si="396"/>
        <v>66</v>
      </c>
      <c r="U3638" s="14">
        <f t="shared" si="397"/>
        <v>2032.69</v>
      </c>
      <c r="V3638" s="14">
        <f t="shared" si="398"/>
        <v>146353.68</v>
      </c>
      <c r="W3638" s="13" t="str">
        <v>In Stock</v>
      </c>
      <c r="X3638" s="13" t="str">
        <v>No</v>
      </c>
      <c r="Y3638" s="13">
        <v>0</v>
      </c>
    </row>
    <row r="3639" spans="1:25" x14ac:dyDescent="0.3">
      <c r="A3639" s="31" t="s">
        <v>7110</v>
      </c>
      <c r="B3639" s="31" t="s">
        <v>5035</v>
      </c>
      <c r="C3639" s="31" t="s">
        <v>28</v>
      </c>
      <c r="D3639" s="31" t="s">
        <v>41</v>
      </c>
      <c r="E3639" s="31">
        <v>161</v>
      </c>
      <c r="F3639" s="31">
        <v>62</v>
      </c>
      <c r="G3639" s="31">
        <v>8064.82</v>
      </c>
      <c r="H3639" s="31">
        <v>1298436.02</v>
      </c>
      <c r="I3639" s="32">
        <v>45809</v>
      </c>
      <c r="J3639" s="32">
        <v>45861</v>
      </c>
      <c r="K3639" s="13"/>
      <c r="L3639" s="33" t="s">
        <v>30</v>
      </c>
      <c r="M3639" s="13" t="str">
        <f>PROPER(TRIM(SUBSTITUTE(B3639,"###"," ")))</f>
        <v>Home Max</v>
      </c>
      <c r="N3639" s="13" t="str">
        <f>PROPER(TRIM(SUBSTITUTE(C3639,"###"," ")))</f>
        <v>Furniture</v>
      </c>
      <c r="O3639" s="13" t="str">
        <f>PROPER(TRIM(SUBSTITUTE(D3639,"###"," ")))</f>
        <v>Quickstock</v>
      </c>
      <c r="P3639" s="13" t="str">
        <f t="shared" si="392"/>
        <v>Home Max</v>
      </c>
      <c r="Q3639" s="34" t="str">
        <f t="shared" si="393"/>
        <v>Furniture</v>
      </c>
      <c r="R3639" s="13" t="str">
        <f t="shared" si="394"/>
        <v>Quickstock</v>
      </c>
      <c r="S3639" s="35">
        <f t="shared" si="395"/>
        <v>161</v>
      </c>
      <c r="T3639" s="35">
        <f t="shared" si="396"/>
        <v>62</v>
      </c>
      <c r="U3639" s="14">
        <f t="shared" si="397"/>
        <v>8064.82</v>
      </c>
      <c r="V3639" s="14">
        <f t="shared" si="398"/>
        <v>1298436.02</v>
      </c>
      <c r="W3639" s="13" t="str">
        <v>In Stock</v>
      </c>
      <c r="X3639" s="13" t="str">
        <v>No</v>
      </c>
      <c r="Y3639" s="13">
        <v>0</v>
      </c>
    </row>
    <row r="3640" spans="1:25" x14ac:dyDescent="0.3">
      <c r="A3640" s="31" t="s">
        <v>7111</v>
      </c>
      <c r="B3640" s="31" t="s">
        <v>7112</v>
      </c>
      <c r="C3640" s="31" t="s">
        <v>40</v>
      </c>
      <c r="D3640" s="31" t="s">
        <v>53</v>
      </c>
      <c r="E3640" s="31">
        <v>114</v>
      </c>
      <c r="F3640" s="31">
        <v>44</v>
      </c>
      <c r="G3640" s="31">
        <v>17621.04</v>
      </c>
      <c r="H3640" s="31">
        <v>2008798.56</v>
      </c>
      <c r="I3640" s="32">
        <v>45761</v>
      </c>
      <c r="J3640" s="32">
        <v>45916</v>
      </c>
      <c r="K3640" s="31" t="s">
        <v>57</v>
      </c>
      <c r="L3640" s="33" t="s">
        <v>30</v>
      </c>
      <c r="M3640" s="13" t="str">
        <f>PROPER(TRIM(SUBSTITUTE(B3640,"###"," ")))</f>
        <v>Each X</v>
      </c>
      <c r="N3640" s="13" t="str">
        <f>PROPER(TRIM(SUBSTITUTE(C3640,"###"," ")))</f>
        <v>Electronics</v>
      </c>
      <c r="O3640" s="13" t="str">
        <f>PROPER(TRIM(SUBSTITUTE(D3640,"###"," ")))</f>
        <v>Abc Pvt Ltd</v>
      </c>
      <c r="P3640" s="13" t="str">
        <f t="shared" si="392"/>
        <v>Each X</v>
      </c>
      <c r="Q3640" s="34" t="str">
        <f t="shared" si="393"/>
        <v>Electronics</v>
      </c>
      <c r="R3640" s="13" t="str">
        <f t="shared" si="394"/>
        <v>Abc Pvt Ltd</v>
      </c>
      <c r="S3640" s="35">
        <f t="shared" si="395"/>
        <v>114</v>
      </c>
      <c r="T3640" s="35">
        <f t="shared" si="396"/>
        <v>44</v>
      </c>
      <c r="U3640" s="14">
        <f t="shared" si="397"/>
        <v>17621.04</v>
      </c>
      <c r="V3640" s="14">
        <f t="shared" si="398"/>
        <v>2008798.56</v>
      </c>
      <c r="W3640" s="13" t="str">
        <v>In Stock</v>
      </c>
      <c r="X3640" s="13" t="str">
        <v>No</v>
      </c>
      <c r="Y3640" s="13">
        <v>0</v>
      </c>
    </row>
    <row r="3641" spans="1:25" x14ac:dyDescent="0.3">
      <c r="A3641" s="31" t="s">
        <v>7117</v>
      </c>
      <c r="B3641" s="31" t="s">
        <v>5409</v>
      </c>
      <c r="C3641" s="31" t="s">
        <v>20</v>
      </c>
      <c r="D3641" s="31" t="s">
        <v>15</v>
      </c>
      <c r="E3641" s="31">
        <v>99</v>
      </c>
      <c r="F3641" s="31">
        <v>94</v>
      </c>
      <c r="G3641" s="31">
        <v>6296.01</v>
      </c>
      <c r="H3641" s="31">
        <v>623304.99</v>
      </c>
      <c r="I3641" s="32">
        <v>45761</v>
      </c>
      <c r="J3641" s="32">
        <v>45880</v>
      </c>
      <c r="K3641" s="13"/>
      <c r="L3641" s="33" t="s">
        <v>58</v>
      </c>
      <c r="M3641" s="13" t="str">
        <f>PROPER(TRIM(SUBSTITUTE(B3641,"###"," ")))</f>
        <v>Inside Pro</v>
      </c>
      <c r="N3641" s="13" t="str">
        <f>PROPER(TRIM(SUBSTITUTE(C3641,"###"," ")))</f>
        <v>Toys</v>
      </c>
      <c r="O3641" s="13" t="str">
        <f>PROPER(TRIM(SUBSTITUTE(D3641,"###"," ")))</f>
        <v>Global Traders</v>
      </c>
      <c r="P3641" s="13" t="str">
        <f t="shared" si="392"/>
        <v>Inside Pro</v>
      </c>
      <c r="Q3641" s="34" t="str">
        <f t="shared" si="393"/>
        <v>Toys</v>
      </c>
      <c r="R3641" s="13" t="str">
        <f t="shared" si="394"/>
        <v>Global Traders</v>
      </c>
      <c r="S3641" s="35">
        <f t="shared" si="395"/>
        <v>99</v>
      </c>
      <c r="T3641" s="35">
        <f t="shared" si="396"/>
        <v>94</v>
      </c>
      <c r="U3641" s="14">
        <f t="shared" si="397"/>
        <v>6296.01</v>
      </c>
      <c r="V3641" s="14">
        <f t="shared" si="398"/>
        <v>623304.99</v>
      </c>
      <c r="W3641" s="13" t="str">
        <v>In Stock</v>
      </c>
      <c r="X3641" s="13" t="str">
        <v>No</v>
      </c>
      <c r="Y3641" s="13">
        <v>0</v>
      </c>
    </row>
    <row r="3642" spans="1:25" x14ac:dyDescent="0.3">
      <c r="A3642" s="31" t="s">
        <v>7118</v>
      </c>
      <c r="B3642" s="31" t="s">
        <v>875</v>
      </c>
      <c r="C3642" s="31" t="s">
        <v>14</v>
      </c>
      <c r="D3642" s="13"/>
      <c r="E3642" s="31">
        <v>18</v>
      </c>
      <c r="F3642" s="31">
        <v>86</v>
      </c>
      <c r="G3642" s="31">
        <v>19716.18</v>
      </c>
      <c r="H3642" s="31">
        <v>354891.24</v>
      </c>
      <c r="I3642" s="32">
        <v>45838</v>
      </c>
      <c r="J3642" s="32">
        <v>45876</v>
      </c>
      <c r="K3642" s="31" t="s">
        <v>54</v>
      </c>
      <c r="L3642" s="33" t="s">
        <v>58</v>
      </c>
      <c r="M3642" s="13" t="str">
        <f>PROPER(TRIM(SUBSTITUTE(B3642,"###"," ")))</f>
        <v>Live Plus</v>
      </c>
      <c r="N3642" s="13" t="str">
        <f>PROPER(TRIM(SUBSTITUTE(C3642,"###"," ")))</f>
        <v>Clothing</v>
      </c>
      <c r="O3642" s="13" t="str">
        <f>PROPER(TRIM(SUBSTITUTE(D3642,"###"," ")))</f>
        <v/>
      </c>
      <c r="P3642" s="13" t="str">
        <f t="shared" si="392"/>
        <v>Live Plus</v>
      </c>
      <c r="Q3642" s="34" t="str">
        <f t="shared" si="393"/>
        <v>Clothing</v>
      </c>
      <c r="R3642" s="13" t="str">
        <f t="shared" si="394"/>
        <v>Others</v>
      </c>
      <c r="S3642" s="35">
        <f t="shared" si="395"/>
        <v>18</v>
      </c>
      <c r="T3642" s="35">
        <f t="shared" si="396"/>
        <v>86</v>
      </c>
      <c r="U3642" s="14">
        <f t="shared" si="397"/>
        <v>19716.18</v>
      </c>
      <c r="V3642" s="14">
        <f t="shared" si="398"/>
        <v>354891.24</v>
      </c>
      <c r="W3642" s="13" t="str">
        <v>Low Stock</v>
      </c>
      <c r="X3642" s="13" t="str">
        <v>Yes</v>
      </c>
      <c r="Y3642" s="13">
        <v>1</v>
      </c>
    </row>
    <row r="3643" spans="1:25" x14ac:dyDescent="0.3">
      <c r="A3643" s="31" t="s">
        <v>7119</v>
      </c>
      <c r="B3643" s="31" t="s">
        <v>7120</v>
      </c>
      <c r="C3643" s="31" t="s">
        <v>40</v>
      </c>
      <c r="D3643" s="31" t="s">
        <v>15</v>
      </c>
      <c r="E3643" s="31">
        <v>163</v>
      </c>
      <c r="F3643" s="31">
        <v>30</v>
      </c>
      <c r="G3643" s="31">
        <v>2384.98</v>
      </c>
      <c r="H3643" s="31">
        <v>388751.74</v>
      </c>
      <c r="I3643" s="32">
        <v>45715</v>
      </c>
      <c r="J3643" s="32">
        <v>45929</v>
      </c>
      <c r="K3643" s="31" t="s">
        <v>57</v>
      </c>
      <c r="L3643" s="33" t="s">
        <v>21</v>
      </c>
      <c r="M3643" s="13" t="str">
        <f>PROPER(TRIM(SUBSTITUTE(B3643,"###"," ")))</f>
        <v>Thousand Pro</v>
      </c>
      <c r="N3643" s="13" t="str">
        <f>PROPER(TRIM(SUBSTITUTE(C3643,"###"," ")))</f>
        <v>Electronics</v>
      </c>
      <c r="O3643" s="13" t="str">
        <f>PROPER(TRIM(SUBSTITUTE(D3643,"###"," ")))</f>
        <v>Global Traders</v>
      </c>
      <c r="P3643" s="13" t="str">
        <f t="shared" si="392"/>
        <v>Thousand Pro</v>
      </c>
      <c r="Q3643" s="34" t="str">
        <f t="shared" si="393"/>
        <v>Electronics</v>
      </c>
      <c r="R3643" s="13" t="str">
        <f t="shared" si="394"/>
        <v>Global Traders</v>
      </c>
      <c r="S3643" s="35">
        <f t="shared" si="395"/>
        <v>163</v>
      </c>
      <c r="T3643" s="35">
        <f t="shared" si="396"/>
        <v>30</v>
      </c>
      <c r="U3643" s="14">
        <f t="shared" si="397"/>
        <v>2384.98</v>
      </c>
      <c r="V3643" s="14">
        <f t="shared" si="398"/>
        <v>388751.74</v>
      </c>
      <c r="W3643" s="13" t="str">
        <v>In Stock</v>
      </c>
      <c r="X3643" s="13" t="str">
        <v>No</v>
      </c>
      <c r="Y3643" s="13">
        <v>0</v>
      </c>
    </row>
    <row r="3644" spans="1:25" x14ac:dyDescent="0.3">
      <c r="A3644" s="31" t="s">
        <v>7121</v>
      </c>
      <c r="B3644" s="31" t="s">
        <v>1017</v>
      </c>
      <c r="C3644" s="31" t="s">
        <v>14</v>
      </c>
      <c r="D3644" s="31" t="s">
        <v>24</v>
      </c>
      <c r="E3644" s="31">
        <v>47</v>
      </c>
      <c r="F3644" s="31">
        <v>89</v>
      </c>
      <c r="G3644" s="31">
        <v>3662.56</v>
      </c>
      <c r="H3644" s="31">
        <v>172140.32</v>
      </c>
      <c r="I3644" s="32">
        <v>45741</v>
      </c>
      <c r="J3644" s="32">
        <v>45929</v>
      </c>
      <c r="K3644" s="31" t="s">
        <v>25</v>
      </c>
      <c r="L3644" s="33" t="s">
        <v>21</v>
      </c>
      <c r="M3644" s="13" t="str">
        <f>PROPER(TRIM(SUBSTITUTE(B3644,"###"," ")))</f>
        <v>Central Mini</v>
      </c>
      <c r="N3644" s="13" t="str">
        <f>PROPER(TRIM(SUBSTITUTE(C3644,"###"," ")))</f>
        <v>Clothing</v>
      </c>
      <c r="O3644" s="13" t="str">
        <f>PROPER(TRIM(SUBSTITUTE(D3644,"###"," ")))</f>
        <v>Omni Suppliers</v>
      </c>
      <c r="P3644" s="13" t="str">
        <f t="shared" si="392"/>
        <v>Central Mini</v>
      </c>
      <c r="Q3644" s="34" t="str">
        <f t="shared" si="393"/>
        <v>Clothing</v>
      </c>
      <c r="R3644" s="13" t="str">
        <f t="shared" si="394"/>
        <v>Omni Suppliers</v>
      </c>
      <c r="S3644" s="35">
        <f t="shared" si="395"/>
        <v>47</v>
      </c>
      <c r="T3644" s="35">
        <f t="shared" si="396"/>
        <v>89</v>
      </c>
      <c r="U3644" s="14">
        <f t="shared" si="397"/>
        <v>3662.56</v>
      </c>
      <c r="V3644" s="14">
        <f t="shared" si="398"/>
        <v>172140.32</v>
      </c>
      <c r="W3644" s="13" t="str">
        <v>Low Stock</v>
      </c>
      <c r="X3644" s="13" t="str">
        <v>Yes</v>
      </c>
      <c r="Y3644" s="13">
        <v>1</v>
      </c>
    </row>
    <row r="3645" spans="1:25" x14ac:dyDescent="0.3">
      <c r="A3645" s="31" t="s">
        <v>7122</v>
      </c>
      <c r="B3645" s="31" t="s">
        <v>719</v>
      </c>
      <c r="C3645" s="31" t="s">
        <v>14</v>
      </c>
      <c r="D3645" s="31" t="s">
        <v>15</v>
      </c>
      <c r="E3645" s="31">
        <v>11</v>
      </c>
      <c r="F3645" s="31">
        <v>24</v>
      </c>
      <c r="G3645" s="31">
        <v>11037.78</v>
      </c>
      <c r="H3645" s="31">
        <v>121415.58</v>
      </c>
      <c r="I3645" s="32">
        <v>45699</v>
      </c>
      <c r="J3645" s="32">
        <v>45925</v>
      </c>
      <c r="K3645" s="31" t="s">
        <v>54</v>
      </c>
      <c r="L3645" s="33" t="s">
        <v>58</v>
      </c>
      <c r="M3645" s="13" t="str">
        <f>PROPER(TRIM(SUBSTITUTE(B3645,"###"," ")))</f>
        <v>Local Mini</v>
      </c>
      <c r="N3645" s="13" t="str">
        <f>PROPER(TRIM(SUBSTITUTE(C3645,"###"," ")))</f>
        <v>Clothing</v>
      </c>
      <c r="O3645" s="13" t="str">
        <f>PROPER(TRIM(SUBSTITUTE(D3645,"###"," ")))</f>
        <v>Global Traders</v>
      </c>
      <c r="P3645" s="13" t="str">
        <f t="shared" si="392"/>
        <v>Local Mini</v>
      </c>
      <c r="Q3645" s="34" t="str">
        <f t="shared" si="393"/>
        <v>Clothing</v>
      </c>
      <c r="R3645" s="13" t="str">
        <f t="shared" si="394"/>
        <v>Global Traders</v>
      </c>
      <c r="S3645" s="35">
        <f t="shared" si="395"/>
        <v>11</v>
      </c>
      <c r="T3645" s="35">
        <f t="shared" si="396"/>
        <v>24</v>
      </c>
      <c r="U3645" s="14">
        <f t="shared" si="397"/>
        <v>11037.78</v>
      </c>
      <c r="V3645" s="14">
        <f t="shared" si="398"/>
        <v>121415.58</v>
      </c>
      <c r="W3645" s="13" t="str">
        <v>Low Stock</v>
      </c>
      <c r="X3645" s="13" t="str">
        <v>Yes</v>
      </c>
      <c r="Y3645" s="13">
        <v>1</v>
      </c>
    </row>
    <row r="3646" spans="1:25" x14ac:dyDescent="0.3">
      <c r="A3646" s="31" t="s">
        <v>7123</v>
      </c>
      <c r="B3646" s="31" t="s">
        <v>7124</v>
      </c>
      <c r="C3646" s="31" t="s">
        <v>20</v>
      </c>
      <c r="D3646" s="31" t="s">
        <v>15</v>
      </c>
      <c r="E3646" s="31">
        <v>53</v>
      </c>
      <c r="F3646" s="31">
        <v>74</v>
      </c>
      <c r="G3646" s="31">
        <v>15440.22</v>
      </c>
      <c r="H3646" s="31">
        <v>818331.65999999992</v>
      </c>
      <c r="I3646" s="32">
        <v>45779</v>
      </c>
      <c r="J3646" s="32">
        <v>45928</v>
      </c>
      <c r="K3646" s="13"/>
      <c r="L3646" s="33" t="s">
        <v>30</v>
      </c>
      <c r="M3646" s="13" t="str">
        <f>PROPER(TRIM(SUBSTITUTE(B3646,"###"," ")))</f>
        <v>Money Max</v>
      </c>
      <c r="N3646" s="13" t="str">
        <f>PROPER(TRIM(SUBSTITUTE(C3646,"###"," ")))</f>
        <v>Toys</v>
      </c>
      <c r="O3646" s="13" t="str">
        <f>PROPER(TRIM(SUBSTITUTE(D3646,"###"," ")))</f>
        <v>Global Traders</v>
      </c>
      <c r="P3646" s="13" t="str">
        <f t="shared" si="392"/>
        <v>Money Max</v>
      </c>
      <c r="Q3646" s="34" t="str">
        <f t="shared" si="393"/>
        <v>Toys</v>
      </c>
      <c r="R3646" s="13" t="str">
        <f t="shared" si="394"/>
        <v>Global Traders</v>
      </c>
      <c r="S3646" s="35">
        <f t="shared" si="395"/>
        <v>53</v>
      </c>
      <c r="T3646" s="35">
        <f t="shared" si="396"/>
        <v>74</v>
      </c>
      <c r="U3646" s="14">
        <f t="shared" si="397"/>
        <v>15440.22</v>
      </c>
      <c r="V3646" s="14">
        <f t="shared" si="398"/>
        <v>818331.65999999992</v>
      </c>
      <c r="W3646" s="13" t="str">
        <v>Low Stock</v>
      </c>
      <c r="X3646" s="13" t="str">
        <v>Yes</v>
      </c>
      <c r="Y3646" s="13">
        <v>1</v>
      </c>
    </row>
    <row r="3647" spans="1:25" x14ac:dyDescent="0.3">
      <c r="A3647" s="31" t="s">
        <v>7125</v>
      </c>
      <c r="B3647" s="31" t="s">
        <v>7126</v>
      </c>
      <c r="C3647" s="31" t="s">
        <v>20</v>
      </c>
      <c r="D3647" s="31" t="s">
        <v>41</v>
      </c>
      <c r="E3647" s="31">
        <v>126</v>
      </c>
      <c r="F3647" s="31">
        <v>49</v>
      </c>
      <c r="G3647" s="31">
        <v>19594.849999999999</v>
      </c>
      <c r="H3647" s="31">
        <v>2468951.1</v>
      </c>
      <c r="I3647" s="32">
        <v>45671</v>
      </c>
      <c r="J3647" s="32">
        <v>45929</v>
      </c>
      <c r="K3647" s="31" t="s">
        <v>57</v>
      </c>
      <c r="L3647" s="33" t="s">
        <v>33</v>
      </c>
      <c r="M3647" s="13" t="str">
        <f>PROPER(TRIM(SUBSTITUTE(B3647,"###"," ")))</f>
        <v>Bring Lite</v>
      </c>
      <c r="N3647" s="13" t="str">
        <f>PROPER(TRIM(SUBSTITUTE(C3647,"###"," ")))</f>
        <v>Toys</v>
      </c>
      <c r="O3647" s="13" t="str">
        <f>PROPER(TRIM(SUBSTITUTE(D3647,"###"," ")))</f>
        <v>Quickstock</v>
      </c>
      <c r="P3647" s="13" t="str">
        <f t="shared" si="392"/>
        <v>Bring Lite</v>
      </c>
      <c r="Q3647" s="34" t="str">
        <f t="shared" si="393"/>
        <v>Toys</v>
      </c>
      <c r="R3647" s="13" t="str">
        <f t="shared" si="394"/>
        <v>Quickstock</v>
      </c>
      <c r="S3647" s="35">
        <f t="shared" si="395"/>
        <v>126</v>
      </c>
      <c r="T3647" s="35">
        <f t="shared" si="396"/>
        <v>49</v>
      </c>
      <c r="U3647" s="14">
        <f t="shared" si="397"/>
        <v>19594.849999999999</v>
      </c>
      <c r="V3647" s="14">
        <f t="shared" si="398"/>
        <v>2468951.0999999996</v>
      </c>
      <c r="W3647" s="13" t="str">
        <v>In Stock</v>
      </c>
      <c r="X3647" s="13" t="str">
        <v>No</v>
      </c>
      <c r="Y3647" s="13">
        <v>0</v>
      </c>
    </row>
    <row r="3648" spans="1:25" x14ac:dyDescent="0.3">
      <c r="A3648" s="31" t="s">
        <v>7127</v>
      </c>
      <c r="B3648" s="31" t="s">
        <v>7128</v>
      </c>
      <c r="C3648" s="31" t="s">
        <v>28</v>
      </c>
      <c r="D3648" s="31" t="s">
        <v>53</v>
      </c>
      <c r="E3648" s="31">
        <v>130</v>
      </c>
      <c r="F3648" s="31">
        <v>67</v>
      </c>
      <c r="G3648" s="31">
        <v>11267.52</v>
      </c>
      <c r="H3648" s="31">
        <v>1464777.6</v>
      </c>
      <c r="I3648" s="32">
        <v>45702</v>
      </c>
      <c r="J3648" s="32">
        <v>45863</v>
      </c>
      <c r="K3648" s="13"/>
      <c r="L3648" s="33" t="s">
        <v>33</v>
      </c>
      <c r="M3648" s="13" t="str">
        <f>PROPER(TRIM(SUBSTITUTE(B3648,"###"," ")))</f>
        <v>Standard Pro</v>
      </c>
      <c r="N3648" s="13" t="str">
        <f>PROPER(TRIM(SUBSTITUTE(C3648,"###"," ")))</f>
        <v>Furniture</v>
      </c>
      <c r="O3648" s="13" t="str">
        <f>PROPER(TRIM(SUBSTITUTE(D3648,"###"," ")))</f>
        <v>Abc Pvt Ltd</v>
      </c>
      <c r="P3648" s="13" t="str">
        <f t="shared" si="392"/>
        <v>Standard Pro</v>
      </c>
      <c r="Q3648" s="34" t="str">
        <f t="shared" si="393"/>
        <v>Furniture</v>
      </c>
      <c r="R3648" s="13" t="str">
        <f t="shared" si="394"/>
        <v>Abc Pvt Ltd</v>
      </c>
      <c r="S3648" s="35">
        <f t="shared" si="395"/>
        <v>130</v>
      </c>
      <c r="T3648" s="35">
        <f t="shared" si="396"/>
        <v>67</v>
      </c>
      <c r="U3648" s="14">
        <f t="shared" si="397"/>
        <v>11267.52</v>
      </c>
      <c r="V3648" s="14">
        <f t="shared" si="398"/>
        <v>1464777.6</v>
      </c>
      <c r="W3648" s="13" t="str">
        <v>In Stock</v>
      </c>
      <c r="X3648" s="13" t="str">
        <v>No</v>
      </c>
      <c r="Y3648" s="13">
        <v>0</v>
      </c>
    </row>
    <row r="3649" spans="1:25" x14ac:dyDescent="0.3">
      <c r="A3649" s="31" t="s">
        <v>7129</v>
      </c>
      <c r="B3649" s="31" t="s">
        <v>7130</v>
      </c>
      <c r="C3649" s="31" t="s">
        <v>28</v>
      </c>
      <c r="D3649" s="31" t="s">
        <v>53</v>
      </c>
      <c r="E3649" s="31">
        <v>28</v>
      </c>
      <c r="F3649" s="31">
        <v>69</v>
      </c>
      <c r="G3649" s="31">
        <v>2299.11</v>
      </c>
      <c r="H3649" s="31">
        <v>64375.08</v>
      </c>
      <c r="I3649" s="32">
        <v>45835</v>
      </c>
      <c r="J3649" s="32">
        <v>45906</v>
      </c>
      <c r="K3649" s="31" t="s">
        <v>46</v>
      </c>
      <c r="L3649" s="33" t="s">
        <v>58</v>
      </c>
      <c r="M3649" s="13" t="str">
        <f>PROPER(TRIM(SUBSTITUTE(B3649,"###"," ")))</f>
        <v>Write X</v>
      </c>
      <c r="N3649" s="13" t="str">
        <f>PROPER(TRIM(SUBSTITUTE(C3649,"###"," ")))</f>
        <v>Furniture</v>
      </c>
      <c r="O3649" s="13" t="str">
        <f>PROPER(TRIM(SUBSTITUTE(D3649,"###"," ")))</f>
        <v>Abc Pvt Ltd</v>
      </c>
      <c r="P3649" s="13" t="str">
        <f t="shared" si="392"/>
        <v>Write X</v>
      </c>
      <c r="Q3649" s="34" t="str">
        <f t="shared" si="393"/>
        <v>Furniture</v>
      </c>
      <c r="R3649" s="13" t="str">
        <f t="shared" si="394"/>
        <v>Abc Pvt Ltd</v>
      </c>
      <c r="S3649" s="35">
        <f t="shared" si="395"/>
        <v>28</v>
      </c>
      <c r="T3649" s="35">
        <f t="shared" si="396"/>
        <v>69</v>
      </c>
      <c r="U3649" s="14">
        <f t="shared" si="397"/>
        <v>2299.11</v>
      </c>
      <c r="V3649" s="14">
        <f t="shared" si="398"/>
        <v>64375.08</v>
      </c>
      <c r="W3649" s="13" t="str">
        <v>Low Stock</v>
      </c>
      <c r="X3649" s="13" t="str">
        <v>Yes</v>
      </c>
      <c r="Y3649" s="13">
        <v>1</v>
      </c>
    </row>
    <row r="3650" spans="1:25" x14ac:dyDescent="0.3">
      <c r="A3650" s="31" t="s">
        <v>7132</v>
      </c>
      <c r="B3650" s="31" t="s">
        <v>2185</v>
      </c>
      <c r="C3650" s="31" t="s">
        <v>14</v>
      </c>
      <c r="D3650" s="31" t="s">
        <v>15</v>
      </c>
      <c r="E3650" s="31">
        <v>136</v>
      </c>
      <c r="F3650" s="31">
        <v>90</v>
      </c>
      <c r="G3650" s="31">
        <v>15792.35</v>
      </c>
      <c r="H3650" s="31">
        <v>2147759.6</v>
      </c>
      <c r="I3650" s="32">
        <v>45687</v>
      </c>
      <c r="J3650" s="32">
        <v>45900</v>
      </c>
      <c r="K3650" s="13"/>
      <c r="L3650" s="33" t="s">
        <v>17</v>
      </c>
      <c r="M3650" s="13" t="str">
        <f>PROPER(TRIM(SUBSTITUTE(B3650,"###"," ")))</f>
        <v>Try Plus</v>
      </c>
      <c r="N3650" s="13" t="str">
        <f>PROPER(TRIM(SUBSTITUTE(C3650,"###"," ")))</f>
        <v>Clothing</v>
      </c>
      <c r="O3650" s="13" t="str">
        <f>PROPER(TRIM(SUBSTITUTE(D3650,"###"," ")))</f>
        <v>Global Traders</v>
      </c>
      <c r="P3650" s="13" t="str">
        <f t="shared" si="392"/>
        <v>Try Plus</v>
      </c>
      <c r="Q3650" s="34" t="str">
        <f t="shared" si="393"/>
        <v>Clothing</v>
      </c>
      <c r="R3650" s="13" t="str">
        <f t="shared" si="394"/>
        <v>Global Traders</v>
      </c>
      <c r="S3650" s="35">
        <f t="shared" si="395"/>
        <v>136</v>
      </c>
      <c r="T3650" s="35">
        <f t="shared" si="396"/>
        <v>90</v>
      </c>
      <c r="U3650" s="14">
        <f t="shared" si="397"/>
        <v>15792.35</v>
      </c>
      <c r="V3650" s="14">
        <f t="shared" si="398"/>
        <v>2147759.6</v>
      </c>
      <c r="W3650" s="13" t="str">
        <v>In Stock</v>
      </c>
      <c r="X3650" s="13" t="str">
        <v>No</v>
      </c>
      <c r="Y3650" s="13">
        <v>0</v>
      </c>
    </row>
    <row r="3651" spans="1:25" x14ac:dyDescent="0.3">
      <c r="A3651" s="31" t="s">
        <v>7133</v>
      </c>
      <c r="B3651" s="31" t="s">
        <v>2541</v>
      </c>
      <c r="C3651" s="31" t="s">
        <v>40</v>
      </c>
      <c r="D3651" s="31" t="s">
        <v>15</v>
      </c>
      <c r="E3651" s="31">
        <v>153</v>
      </c>
      <c r="F3651" s="31">
        <v>27</v>
      </c>
      <c r="G3651" s="31">
        <v>10992.04</v>
      </c>
      <c r="H3651" s="31">
        <v>1681782.12</v>
      </c>
      <c r="I3651" s="32">
        <v>45681</v>
      </c>
      <c r="J3651" s="32">
        <v>45886</v>
      </c>
      <c r="K3651" s="31" t="s">
        <v>54</v>
      </c>
      <c r="L3651" s="33" t="s">
        <v>17</v>
      </c>
      <c r="M3651" s="13" t="str">
        <f>PROPER(TRIM(SUBSTITUTE(B3651,"###"," ")))</f>
        <v>Explain Pro</v>
      </c>
      <c r="N3651" s="13" t="str">
        <f>PROPER(TRIM(SUBSTITUTE(C3651,"###"," ")))</f>
        <v>Electronics</v>
      </c>
      <c r="O3651" s="13" t="str">
        <f>PROPER(TRIM(SUBSTITUTE(D3651,"###"," ")))</f>
        <v>Global Traders</v>
      </c>
      <c r="P3651" s="13" t="str">
        <f t="shared" ref="P3651:P3714" si="399">IF(M3651="","Unknown",M3651)</f>
        <v>Explain Pro</v>
      </c>
      <c r="Q3651" s="34" t="str">
        <f t="shared" ref="Q3651:Q3714" si="400">IF(N3651="","Unknown",N3651)</f>
        <v>Electronics</v>
      </c>
      <c r="R3651" s="13" t="str">
        <f t="shared" ref="R3651:R3714" si="401">IF(O3651="","Others",O3651)</f>
        <v>Global Traders</v>
      </c>
      <c r="S3651" s="35">
        <f t="shared" ref="S3651:S3714" si="402">VALUE(E3651)</f>
        <v>153</v>
      </c>
      <c r="T3651" s="35">
        <f t="shared" ref="T3651:T3714" si="403">VALUE(F3651)</f>
        <v>27</v>
      </c>
      <c r="U3651" s="14">
        <f t="shared" ref="U3651:U3714" si="404">VALUE(G3651)</f>
        <v>10992.04</v>
      </c>
      <c r="V3651" s="14">
        <f t="shared" ref="V3651:V3714" si="405">E3651*G3651</f>
        <v>1681782.12</v>
      </c>
      <c r="W3651" s="13" t="str">
        <v>In Stock</v>
      </c>
      <c r="X3651" s="13" t="str">
        <v>No</v>
      </c>
      <c r="Y3651" s="13">
        <v>0</v>
      </c>
    </row>
    <row r="3652" spans="1:25" x14ac:dyDescent="0.3">
      <c r="A3652" s="31" t="s">
        <v>7134</v>
      </c>
      <c r="B3652" s="31" t="s">
        <v>4732</v>
      </c>
      <c r="C3652" s="31" t="s">
        <v>28</v>
      </c>
      <c r="D3652" s="31" t="s">
        <v>41</v>
      </c>
      <c r="E3652" s="31">
        <v>179</v>
      </c>
      <c r="F3652" s="31">
        <v>77</v>
      </c>
      <c r="G3652" s="31">
        <v>16229.77</v>
      </c>
      <c r="H3652" s="31">
        <v>2905128.83</v>
      </c>
      <c r="I3652" s="32">
        <v>45824</v>
      </c>
      <c r="J3652" s="32">
        <v>45911</v>
      </c>
      <c r="K3652" s="31" t="s">
        <v>25</v>
      </c>
      <c r="L3652" s="33" t="s">
        <v>17</v>
      </c>
      <c r="M3652" s="13" t="str">
        <f>PROPER(TRIM(SUBSTITUTE(B3652,"###"," ")))</f>
        <v>Serious Lite</v>
      </c>
      <c r="N3652" s="13" t="str">
        <f>PROPER(TRIM(SUBSTITUTE(C3652,"###"," ")))</f>
        <v>Furniture</v>
      </c>
      <c r="O3652" s="13" t="str">
        <f>PROPER(TRIM(SUBSTITUTE(D3652,"###"," ")))</f>
        <v>Quickstock</v>
      </c>
      <c r="P3652" s="13" t="str">
        <f t="shared" si="399"/>
        <v>Serious Lite</v>
      </c>
      <c r="Q3652" s="34" t="str">
        <f t="shared" si="400"/>
        <v>Furniture</v>
      </c>
      <c r="R3652" s="13" t="str">
        <f t="shared" si="401"/>
        <v>Quickstock</v>
      </c>
      <c r="S3652" s="35">
        <f t="shared" si="402"/>
        <v>179</v>
      </c>
      <c r="T3652" s="35">
        <f t="shared" si="403"/>
        <v>77</v>
      </c>
      <c r="U3652" s="14">
        <f t="shared" si="404"/>
        <v>16229.77</v>
      </c>
      <c r="V3652" s="14">
        <f t="shared" si="405"/>
        <v>2905128.83</v>
      </c>
      <c r="W3652" s="13" t="str">
        <v>In Stock</v>
      </c>
      <c r="X3652" s="13" t="str">
        <v>No</v>
      </c>
      <c r="Y3652" s="13">
        <v>0</v>
      </c>
    </row>
    <row r="3653" spans="1:25" x14ac:dyDescent="0.3">
      <c r="A3653" s="31" t="s">
        <v>7135</v>
      </c>
      <c r="B3653" s="31" t="s">
        <v>3652</v>
      </c>
      <c r="C3653" s="31" t="s">
        <v>28</v>
      </c>
      <c r="D3653" s="31" t="s">
        <v>41</v>
      </c>
      <c r="E3653" s="31">
        <v>189</v>
      </c>
      <c r="F3653" s="31">
        <v>68</v>
      </c>
      <c r="G3653" s="31">
        <v>2488.5700000000002</v>
      </c>
      <c r="H3653" s="31">
        <v>470339.73</v>
      </c>
      <c r="I3653" s="32">
        <v>45781</v>
      </c>
      <c r="J3653" s="32">
        <v>45928</v>
      </c>
      <c r="K3653" s="31" t="s">
        <v>29</v>
      </c>
      <c r="L3653" s="33" t="s">
        <v>21</v>
      </c>
      <c r="M3653" s="13" t="str">
        <f>PROPER(TRIM(SUBSTITUTE(B3653,"###"," ")))</f>
        <v>Wide Plus</v>
      </c>
      <c r="N3653" s="13" t="str">
        <f>PROPER(TRIM(SUBSTITUTE(C3653,"###"," ")))</f>
        <v>Furniture</v>
      </c>
      <c r="O3653" s="13" t="str">
        <f>PROPER(TRIM(SUBSTITUTE(D3653,"###"," ")))</f>
        <v>Quickstock</v>
      </c>
      <c r="P3653" s="13" t="str">
        <f t="shared" si="399"/>
        <v>Wide Plus</v>
      </c>
      <c r="Q3653" s="34" t="str">
        <f t="shared" si="400"/>
        <v>Furniture</v>
      </c>
      <c r="R3653" s="13" t="str">
        <f t="shared" si="401"/>
        <v>Quickstock</v>
      </c>
      <c r="S3653" s="35">
        <f t="shared" si="402"/>
        <v>189</v>
      </c>
      <c r="T3653" s="35">
        <f t="shared" si="403"/>
        <v>68</v>
      </c>
      <c r="U3653" s="14">
        <f t="shared" si="404"/>
        <v>2488.5700000000002</v>
      </c>
      <c r="V3653" s="14">
        <f t="shared" si="405"/>
        <v>470339.73000000004</v>
      </c>
      <c r="W3653" s="13" t="str">
        <v>In Stock</v>
      </c>
      <c r="X3653" s="13" t="str">
        <v>No</v>
      </c>
      <c r="Y3653" s="13">
        <v>0</v>
      </c>
    </row>
    <row r="3654" spans="1:25" x14ac:dyDescent="0.3">
      <c r="A3654" s="31" t="s">
        <v>7137</v>
      </c>
      <c r="B3654" s="31" t="s">
        <v>7138</v>
      </c>
      <c r="C3654" s="31" t="s">
        <v>14</v>
      </c>
      <c r="D3654" s="31" t="s">
        <v>41</v>
      </c>
      <c r="E3654" s="31">
        <v>30</v>
      </c>
      <c r="F3654" s="31">
        <v>81</v>
      </c>
      <c r="G3654" s="31">
        <v>13938.7</v>
      </c>
      <c r="H3654" s="31">
        <v>418161</v>
      </c>
      <c r="I3654" s="32">
        <v>45844</v>
      </c>
      <c r="J3654" s="32">
        <v>45870</v>
      </c>
      <c r="K3654" s="31" t="s">
        <v>54</v>
      </c>
      <c r="L3654" s="33" t="s">
        <v>33</v>
      </c>
      <c r="M3654" s="13" t="str">
        <f>PROPER(TRIM(SUBSTITUTE(B3654,"###"," ")))</f>
        <v>Effort X</v>
      </c>
      <c r="N3654" s="13" t="str">
        <f>PROPER(TRIM(SUBSTITUTE(C3654,"###"," ")))</f>
        <v>Clothing</v>
      </c>
      <c r="O3654" s="13" t="str">
        <f>PROPER(TRIM(SUBSTITUTE(D3654,"###"," ")))</f>
        <v>Quickstock</v>
      </c>
      <c r="P3654" s="13" t="str">
        <f t="shared" si="399"/>
        <v>Effort X</v>
      </c>
      <c r="Q3654" s="34" t="str">
        <f t="shared" si="400"/>
        <v>Clothing</v>
      </c>
      <c r="R3654" s="13" t="str">
        <f t="shared" si="401"/>
        <v>Quickstock</v>
      </c>
      <c r="S3654" s="35">
        <f t="shared" si="402"/>
        <v>30</v>
      </c>
      <c r="T3654" s="35">
        <f t="shared" si="403"/>
        <v>81</v>
      </c>
      <c r="U3654" s="14">
        <f t="shared" si="404"/>
        <v>13938.7</v>
      </c>
      <c r="V3654" s="14">
        <f t="shared" si="405"/>
        <v>418161</v>
      </c>
      <c r="W3654" s="13" t="str">
        <v>Low Stock</v>
      </c>
      <c r="X3654" s="13" t="str">
        <v>Yes</v>
      </c>
      <c r="Y3654" s="13">
        <v>1</v>
      </c>
    </row>
    <row r="3655" spans="1:25" x14ac:dyDescent="0.3">
      <c r="A3655" s="31" t="s">
        <v>7139</v>
      </c>
      <c r="B3655" s="31" t="s">
        <v>2498</v>
      </c>
      <c r="C3655" s="31" t="s">
        <v>20</v>
      </c>
      <c r="D3655" s="31" t="s">
        <v>45</v>
      </c>
      <c r="E3655" s="31">
        <v>90</v>
      </c>
      <c r="F3655" s="13"/>
      <c r="G3655" s="31">
        <v>14661.28</v>
      </c>
      <c r="H3655" s="31">
        <v>1319515.2</v>
      </c>
      <c r="I3655" s="32">
        <v>45790</v>
      </c>
      <c r="J3655" s="32">
        <v>45894</v>
      </c>
      <c r="K3655" s="31" t="s">
        <v>57</v>
      </c>
      <c r="L3655" s="33" t="s">
        <v>33</v>
      </c>
      <c r="M3655" s="13" t="str">
        <f>PROPER(TRIM(SUBSTITUTE(B3655,"###"," ")))</f>
        <v>Star Max</v>
      </c>
      <c r="N3655" s="13" t="str">
        <f>PROPER(TRIM(SUBSTITUTE(C3655,"###"," ")))</f>
        <v>Toys</v>
      </c>
      <c r="O3655" s="13" t="str">
        <f>PROPER(TRIM(SUBSTITUTE(D3655,"###"," ")))</f>
        <v>Retailmart Inc</v>
      </c>
      <c r="P3655" s="13" t="str">
        <f t="shared" si="399"/>
        <v>Star Max</v>
      </c>
      <c r="Q3655" s="34" t="str">
        <f t="shared" si="400"/>
        <v>Toys</v>
      </c>
      <c r="R3655" s="13" t="str">
        <f t="shared" si="401"/>
        <v>Retailmart Inc</v>
      </c>
      <c r="S3655" s="35">
        <f t="shared" si="402"/>
        <v>90</v>
      </c>
      <c r="T3655" s="35">
        <f t="shared" si="403"/>
        <v>0</v>
      </c>
      <c r="U3655" s="14">
        <f t="shared" si="404"/>
        <v>14661.28</v>
      </c>
      <c r="V3655" s="14">
        <f t="shared" si="405"/>
        <v>1319515.2</v>
      </c>
      <c r="W3655" s="13" t="str">
        <v>In Stock</v>
      </c>
      <c r="X3655" s="13" t="str">
        <v>No</v>
      </c>
      <c r="Y3655" s="13">
        <v>0</v>
      </c>
    </row>
    <row r="3656" spans="1:25" x14ac:dyDescent="0.3">
      <c r="A3656" s="31" t="s">
        <v>7140</v>
      </c>
      <c r="B3656" s="31" t="s">
        <v>5927</v>
      </c>
      <c r="C3656" s="31" t="s">
        <v>28</v>
      </c>
      <c r="D3656" s="31" t="s">
        <v>24</v>
      </c>
      <c r="E3656" s="31">
        <v>67</v>
      </c>
      <c r="F3656" s="31">
        <v>31</v>
      </c>
      <c r="G3656" s="31">
        <v>7487.56</v>
      </c>
      <c r="H3656" s="31">
        <v>501666.52</v>
      </c>
      <c r="I3656" s="32">
        <v>45685</v>
      </c>
      <c r="J3656" s="32">
        <v>45864</v>
      </c>
      <c r="K3656" s="31" t="s">
        <v>46</v>
      </c>
      <c r="L3656" s="33" t="s">
        <v>33</v>
      </c>
      <c r="M3656" s="13" t="str">
        <f>PROPER(TRIM(SUBSTITUTE(B3656,"###"," ")))</f>
        <v>Black X</v>
      </c>
      <c r="N3656" s="13" t="str">
        <f>PROPER(TRIM(SUBSTITUTE(C3656,"###"," ")))</f>
        <v>Furniture</v>
      </c>
      <c r="O3656" s="13" t="str">
        <f>PROPER(TRIM(SUBSTITUTE(D3656,"###"," ")))</f>
        <v>Omni Suppliers</v>
      </c>
      <c r="P3656" s="13" t="str">
        <f t="shared" si="399"/>
        <v>Black X</v>
      </c>
      <c r="Q3656" s="34" t="str">
        <f t="shared" si="400"/>
        <v>Furniture</v>
      </c>
      <c r="R3656" s="13" t="str">
        <f t="shared" si="401"/>
        <v>Omni Suppliers</v>
      </c>
      <c r="S3656" s="35">
        <f t="shared" si="402"/>
        <v>67</v>
      </c>
      <c r="T3656" s="35">
        <f t="shared" si="403"/>
        <v>31</v>
      </c>
      <c r="U3656" s="14">
        <f t="shared" si="404"/>
        <v>7487.56</v>
      </c>
      <c r="V3656" s="14">
        <f t="shared" si="405"/>
        <v>501666.52</v>
      </c>
      <c r="W3656" s="13" t="str">
        <v>In Stock</v>
      </c>
      <c r="X3656" s="13" t="str">
        <v>No</v>
      </c>
      <c r="Y3656" s="13">
        <v>0</v>
      </c>
    </row>
    <row r="3657" spans="1:25" x14ac:dyDescent="0.3">
      <c r="A3657" s="31" t="s">
        <v>7141</v>
      </c>
      <c r="B3657" s="31" t="s">
        <v>1976</v>
      </c>
      <c r="C3657" s="31" t="s">
        <v>44</v>
      </c>
      <c r="D3657" s="31" t="s">
        <v>45</v>
      </c>
      <c r="E3657" s="31">
        <v>17</v>
      </c>
      <c r="F3657" s="31">
        <v>73</v>
      </c>
      <c r="G3657" s="31">
        <v>18710.080000000002</v>
      </c>
      <c r="H3657" s="31">
        <v>318071.36</v>
      </c>
      <c r="I3657" s="32">
        <v>45698</v>
      </c>
      <c r="J3657" s="32">
        <v>45852</v>
      </c>
      <c r="K3657" s="31" t="s">
        <v>25</v>
      </c>
      <c r="L3657" s="33" t="s">
        <v>33</v>
      </c>
      <c r="M3657" s="13" t="str">
        <f>PROPER(TRIM(SUBSTITUTE(B3657,"###"," ")))</f>
        <v>Civil Max</v>
      </c>
      <c r="N3657" s="13" t="str">
        <f>PROPER(TRIM(SUBSTITUTE(C3657,"###"," ")))</f>
        <v>Groceries</v>
      </c>
      <c r="O3657" s="13" t="str">
        <f>PROPER(TRIM(SUBSTITUTE(D3657,"###"," ")))</f>
        <v>Retailmart Inc</v>
      </c>
      <c r="P3657" s="13" t="str">
        <f t="shared" si="399"/>
        <v>Civil Max</v>
      </c>
      <c r="Q3657" s="34" t="str">
        <f t="shared" si="400"/>
        <v>Groceries</v>
      </c>
      <c r="R3657" s="13" t="str">
        <f t="shared" si="401"/>
        <v>Retailmart Inc</v>
      </c>
      <c r="S3657" s="35">
        <f t="shared" si="402"/>
        <v>17</v>
      </c>
      <c r="T3657" s="35">
        <f t="shared" si="403"/>
        <v>73</v>
      </c>
      <c r="U3657" s="14">
        <f t="shared" si="404"/>
        <v>18710.080000000002</v>
      </c>
      <c r="V3657" s="14">
        <f t="shared" si="405"/>
        <v>318071.36000000004</v>
      </c>
      <c r="W3657" s="13" t="str">
        <v>Low Stock</v>
      </c>
      <c r="X3657" s="13" t="str">
        <v>Yes</v>
      </c>
      <c r="Y3657" s="13">
        <v>1</v>
      </c>
    </row>
    <row r="3658" spans="1:25" x14ac:dyDescent="0.3">
      <c r="A3658" s="31" t="s">
        <v>7143</v>
      </c>
      <c r="B3658" s="31" t="s">
        <v>6535</v>
      </c>
      <c r="C3658" s="31" t="s">
        <v>20</v>
      </c>
      <c r="D3658" s="31" t="s">
        <v>24</v>
      </c>
      <c r="E3658" s="31">
        <v>122</v>
      </c>
      <c r="F3658" s="31">
        <v>55</v>
      </c>
      <c r="G3658" s="31">
        <v>5989.51</v>
      </c>
      <c r="H3658" s="31">
        <v>730720.22</v>
      </c>
      <c r="I3658" s="32">
        <v>45819</v>
      </c>
      <c r="J3658" s="32">
        <v>45866</v>
      </c>
      <c r="K3658" s="13"/>
      <c r="L3658" s="33" t="s">
        <v>33</v>
      </c>
      <c r="M3658" s="13" t="str">
        <f>PROPER(TRIM(SUBSTITUTE(B3658,"###"," ")))</f>
        <v>Spring Mini</v>
      </c>
      <c r="N3658" s="13" t="str">
        <f>PROPER(TRIM(SUBSTITUTE(C3658,"###"," ")))</f>
        <v>Toys</v>
      </c>
      <c r="O3658" s="13" t="str">
        <f>PROPER(TRIM(SUBSTITUTE(D3658,"###"," ")))</f>
        <v>Omni Suppliers</v>
      </c>
      <c r="P3658" s="13" t="str">
        <f t="shared" si="399"/>
        <v>Spring Mini</v>
      </c>
      <c r="Q3658" s="34" t="str">
        <f t="shared" si="400"/>
        <v>Toys</v>
      </c>
      <c r="R3658" s="13" t="str">
        <f t="shared" si="401"/>
        <v>Omni Suppliers</v>
      </c>
      <c r="S3658" s="35">
        <f t="shared" si="402"/>
        <v>122</v>
      </c>
      <c r="T3658" s="35">
        <f t="shared" si="403"/>
        <v>55</v>
      </c>
      <c r="U3658" s="14">
        <f t="shared" si="404"/>
        <v>5989.51</v>
      </c>
      <c r="V3658" s="14">
        <f t="shared" si="405"/>
        <v>730720.22</v>
      </c>
      <c r="W3658" s="13" t="str">
        <v>In Stock</v>
      </c>
      <c r="X3658" s="13" t="str">
        <v>No</v>
      </c>
      <c r="Y3658" s="13">
        <v>0</v>
      </c>
    </row>
    <row r="3659" spans="1:25" x14ac:dyDescent="0.3">
      <c r="A3659" s="31" t="s">
        <v>7144</v>
      </c>
      <c r="B3659" s="31" t="s">
        <v>7145</v>
      </c>
      <c r="C3659" s="31" t="s">
        <v>28</v>
      </c>
      <c r="D3659" s="31" t="s">
        <v>15</v>
      </c>
      <c r="E3659" s="31">
        <v>124</v>
      </c>
      <c r="F3659" s="31">
        <v>96</v>
      </c>
      <c r="G3659" s="31">
        <v>15057.78</v>
      </c>
      <c r="H3659" s="31">
        <v>1867164.72</v>
      </c>
      <c r="I3659" s="32">
        <v>45800</v>
      </c>
      <c r="J3659" s="32">
        <v>45867</v>
      </c>
      <c r="K3659" s="13"/>
      <c r="L3659" s="33" t="s">
        <v>17</v>
      </c>
      <c r="M3659" s="13" t="str">
        <f>PROPER(TRIM(SUBSTITUTE(B3659,"###"," ")))</f>
        <v>Center Lite</v>
      </c>
      <c r="N3659" s="13" t="str">
        <f>PROPER(TRIM(SUBSTITUTE(C3659,"###"," ")))</f>
        <v>Furniture</v>
      </c>
      <c r="O3659" s="13" t="str">
        <f>PROPER(TRIM(SUBSTITUTE(D3659,"###"," ")))</f>
        <v>Global Traders</v>
      </c>
      <c r="P3659" s="13" t="str">
        <f t="shared" si="399"/>
        <v>Center Lite</v>
      </c>
      <c r="Q3659" s="34" t="str">
        <f t="shared" si="400"/>
        <v>Furniture</v>
      </c>
      <c r="R3659" s="13" t="str">
        <f t="shared" si="401"/>
        <v>Global Traders</v>
      </c>
      <c r="S3659" s="35">
        <f t="shared" si="402"/>
        <v>124</v>
      </c>
      <c r="T3659" s="35">
        <f t="shared" si="403"/>
        <v>96</v>
      </c>
      <c r="U3659" s="14">
        <f t="shared" si="404"/>
        <v>15057.78</v>
      </c>
      <c r="V3659" s="14">
        <f t="shared" si="405"/>
        <v>1867164.72</v>
      </c>
      <c r="W3659" s="13" t="str">
        <v>In Stock</v>
      </c>
      <c r="X3659" s="13" t="str">
        <v>No</v>
      </c>
      <c r="Y3659" s="13">
        <v>0</v>
      </c>
    </row>
    <row r="3660" spans="1:25" x14ac:dyDescent="0.3">
      <c r="A3660" s="31" t="s">
        <v>7148</v>
      </c>
      <c r="B3660" s="31" t="s">
        <v>7149</v>
      </c>
      <c r="C3660" s="31" t="s">
        <v>14</v>
      </c>
      <c r="D3660" s="31" t="s">
        <v>45</v>
      </c>
      <c r="E3660" s="31">
        <v>192</v>
      </c>
      <c r="F3660" s="31">
        <v>68</v>
      </c>
      <c r="G3660" s="31">
        <v>10633.6</v>
      </c>
      <c r="H3660" s="31">
        <v>2041651.2</v>
      </c>
      <c r="I3660" s="32">
        <v>45771</v>
      </c>
      <c r="J3660" s="32">
        <v>45854</v>
      </c>
      <c r="K3660" s="13"/>
      <c r="L3660" s="33" t="s">
        <v>30</v>
      </c>
      <c r="M3660" s="13" t="str">
        <f>PROPER(TRIM(SUBSTITUTE(B3660,"###"," ")))</f>
        <v>Move Plus</v>
      </c>
      <c r="N3660" s="13" t="str">
        <f>PROPER(TRIM(SUBSTITUTE(C3660,"###"," ")))</f>
        <v>Clothing</v>
      </c>
      <c r="O3660" s="13" t="str">
        <f>PROPER(TRIM(SUBSTITUTE(D3660,"###"," ")))</f>
        <v>Retailmart Inc</v>
      </c>
      <c r="P3660" s="13" t="str">
        <f t="shared" si="399"/>
        <v>Move Plus</v>
      </c>
      <c r="Q3660" s="34" t="str">
        <f t="shared" si="400"/>
        <v>Clothing</v>
      </c>
      <c r="R3660" s="13" t="str">
        <f t="shared" si="401"/>
        <v>Retailmart Inc</v>
      </c>
      <c r="S3660" s="35">
        <f t="shared" si="402"/>
        <v>192</v>
      </c>
      <c r="T3660" s="35">
        <f t="shared" si="403"/>
        <v>68</v>
      </c>
      <c r="U3660" s="14">
        <f t="shared" si="404"/>
        <v>10633.6</v>
      </c>
      <c r="V3660" s="14">
        <f t="shared" si="405"/>
        <v>2041651.2000000002</v>
      </c>
      <c r="W3660" s="13" t="str">
        <v>In Stock</v>
      </c>
      <c r="X3660" s="13" t="str">
        <v>No</v>
      </c>
      <c r="Y3660" s="13">
        <v>0</v>
      </c>
    </row>
    <row r="3661" spans="1:25" x14ac:dyDescent="0.3">
      <c r="A3661" s="31" t="s">
        <v>7151</v>
      </c>
      <c r="B3661" s="31" t="s">
        <v>6977</v>
      </c>
      <c r="C3661" s="31" t="s">
        <v>40</v>
      </c>
      <c r="D3661" s="31" t="s">
        <v>15</v>
      </c>
      <c r="E3661" s="31">
        <v>30</v>
      </c>
      <c r="F3661" s="31">
        <v>87</v>
      </c>
      <c r="G3661" s="31">
        <v>2818.26</v>
      </c>
      <c r="H3661" s="31">
        <v>84547.8</v>
      </c>
      <c r="I3661" s="32">
        <v>45708</v>
      </c>
      <c r="J3661" s="32">
        <v>45867</v>
      </c>
      <c r="K3661" s="31" t="s">
        <v>25</v>
      </c>
      <c r="L3661" s="33" t="s">
        <v>30</v>
      </c>
      <c r="M3661" s="13" t="str">
        <f>PROPER(TRIM(SUBSTITUTE(B3661,"###"," ")))</f>
        <v>Letter Plus</v>
      </c>
      <c r="N3661" s="13" t="str">
        <f>PROPER(TRIM(SUBSTITUTE(C3661,"###"," ")))</f>
        <v>Electronics</v>
      </c>
      <c r="O3661" s="13" t="str">
        <f>PROPER(TRIM(SUBSTITUTE(D3661,"###"," ")))</f>
        <v>Global Traders</v>
      </c>
      <c r="P3661" s="13" t="str">
        <f t="shared" si="399"/>
        <v>Letter Plus</v>
      </c>
      <c r="Q3661" s="34" t="str">
        <f t="shared" si="400"/>
        <v>Electronics</v>
      </c>
      <c r="R3661" s="13" t="str">
        <f t="shared" si="401"/>
        <v>Global Traders</v>
      </c>
      <c r="S3661" s="35">
        <f t="shared" si="402"/>
        <v>30</v>
      </c>
      <c r="T3661" s="35">
        <f t="shared" si="403"/>
        <v>87</v>
      </c>
      <c r="U3661" s="14">
        <f t="shared" si="404"/>
        <v>2818.26</v>
      </c>
      <c r="V3661" s="14">
        <f t="shared" si="405"/>
        <v>84547.8</v>
      </c>
      <c r="W3661" s="13" t="str">
        <v>Low Stock</v>
      </c>
      <c r="X3661" s="13" t="str">
        <v>Yes</v>
      </c>
      <c r="Y3661" s="13">
        <v>1</v>
      </c>
    </row>
    <row r="3662" spans="1:25" x14ac:dyDescent="0.3">
      <c r="A3662" s="31" t="s">
        <v>7152</v>
      </c>
      <c r="B3662" s="31" t="s">
        <v>1283</v>
      </c>
      <c r="C3662" s="31" t="s">
        <v>20</v>
      </c>
      <c r="D3662" s="31" t="s">
        <v>41</v>
      </c>
      <c r="E3662" s="31">
        <v>36</v>
      </c>
      <c r="F3662" s="31">
        <v>92</v>
      </c>
      <c r="G3662" s="31">
        <v>9196.43</v>
      </c>
      <c r="H3662" s="31">
        <v>331071.48</v>
      </c>
      <c r="I3662" s="32">
        <v>45680</v>
      </c>
      <c r="J3662" s="32">
        <v>45911</v>
      </c>
      <c r="K3662" s="31" t="s">
        <v>25</v>
      </c>
      <c r="L3662" s="33" t="s">
        <v>30</v>
      </c>
      <c r="M3662" s="13" t="str">
        <f>PROPER(TRIM(SUBSTITUTE(B3662,"###"," ")))</f>
        <v>Authority X</v>
      </c>
      <c r="N3662" s="13" t="str">
        <f>PROPER(TRIM(SUBSTITUTE(C3662,"###"," ")))</f>
        <v>Toys</v>
      </c>
      <c r="O3662" s="13" t="str">
        <f>PROPER(TRIM(SUBSTITUTE(D3662,"###"," ")))</f>
        <v>Quickstock</v>
      </c>
      <c r="P3662" s="13" t="str">
        <f t="shared" si="399"/>
        <v>Authority X</v>
      </c>
      <c r="Q3662" s="34" t="str">
        <f t="shared" si="400"/>
        <v>Toys</v>
      </c>
      <c r="R3662" s="13" t="str">
        <f t="shared" si="401"/>
        <v>Quickstock</v>
      </c>
      <c r="S3662" s="35">
        <f t="shared" si="402"/>
        <v>36</v>
      </c>
      <c r="T3662" s="35">
        <f t="shared" si="403"/>
        <v>92</v>
      </c>
      <c r="U3662" s="14">
        <f t="shared" si="404"/>
        <v>9196.43</v>
      </c>
      <c r="V3662" s="14">
        <f t="shared" si="405"/>
        <v>331071.48</v>
      </c>
      <c r="W3662" s="13" t="str">
        <v>Low Stock</v>
      </c>
      <c r="X3662" s="13" t="str">
        <v>Yes</v>
      </c>
      <c r="Y3662" s="13">
        <v>1</v>
      </c>
    </row>
    <row r="3663" spans="1:25" x14ac:dyDescent="0.3">
      <c r="A3663" s="31" t="s">
        <v>7154</v>
      </c>
      <c r="B3663" s="31" t="s">
        <v>7155</v>
      </c>
      <c r="C3663" s="31" t="s">
        <v>40</v>
      </c>
      <c r="D3663" s="31" t="s">
        <v>45</v>
      </c>
      <c r="E3663" s="31">
        <v>107</v>
      </c>
      <c r="F3663" s="31">
        <v>97</v>
      </c>
      <c r="G3663" s="31">
        <v>15951.4</v>
      </c>
      <c r="H3663" s="31">
        <v>1706799.8</v>
      </c>
      <c r="I3663" s="32">
        <v>45844</v>
      </c>
      <c r="J3663" s="32">
        <v>45938</v>
      </c>
      <c r="K3663" s="13"/>
      <c r="L3663" s="33" t="s">
        <v>30</v>
      </c>
      <c r="M3663" s="13" t="str">
        <f>PROPER(TRIM(SUBSTITUTE(B3663,"###"," ")))</f>
        <v>Organization Pro</v>
      </c>
      <c r="N3663" s="13" t="str">
        <f>PROPER(TRIM(SUBSTITUTE(C3663,"###"," ")))</f>
        <v>Electronics</v>
      </c>
      <c r="O3663" s="13" t="str">
        <f>PROPER(TRIM(SUBSTITUTE(D3663,"###"," ")))</f>
        <v>Retailmart Inc</v>
      </c>
      <c r="P3663" s="13" t="str">
        <f t="shared" si="399"/>
        <v>Organization Pro</v>
      </c>
      <c r="Q3663" s="34" t="str">
        <f t="shared" si="400"/>
        <v>Electronics</v>
      </c>
      <c r="R3663" s="13" t="str">
        <f t="shared" si="401"/>
        <v>Retailmart Inc</v>
      </c>
      <c r="S3663" s="35">
        <f t="shared" si="402"/>
        <v>107</v>
      </c>
      <c r="T3663" s="35">
        <f t="shared" si="403"/>
        <v>97</v>
      </c>
      <c r="U3663" s="14">
        <f t="shared" si="404"/>
        <v>15951.4</v>
      </c>
      <c r="V3663" s="14">
        <f t="shared" si="405"/>
        <v>1706799.8</v>
      </c>
      <c r="W3663" s="13" t="str">
        <v>In Stock</v>
      </c>
      <c r="X3663" s="13" t="str">
        <v>No</v>
      </c>
      <c r="Y3663" s="13">
        <v>0</v>
      </c>
    </row>
    <row r="3664" spans="1:25" x14ac:dyDescent="0.3">
      <c r="A3664" s="31" t="s">
        <v>7158</v>
      </c>
      <c r="B3664" s="31" t="s">
        <v>2472</v>
      </c>
      <c r="C3664" s="31" t="s">
        <v>44</v>
      </c>
      <c r="D3664" s="31" t="s">
        <v>53</v>
      </c>
      <c r="E3664" s="31">
        <v>125</v>
      </c>
      <c r="F3664" s="31">
        <v>97</v>
      </c>
      <c r="G3664" s="31">
        <v>13045.44</v>
      </c>
      <c r="H3664" s="31">
        <v>1630680</v>
      </c>
      <c r="I3664" s="32">
        <v>45728</v>
      </c>
      <c r="J3664" s="32">
        <v>45911</v>
      </c>
      <c r="K3664" s="31" t="s">
        <v>46</v>
      </c>
      <c r="L3664" s="33" t="s">
        <v>30</v>
      </c>
      <c r="M3664" s="13" t="str">
        <f>PROPER(TRIM(SUBSTITUTE(B3664,"###"," ")))</f>
        <v>Resource Pro</v>
      </c>
      <c r="N3664" s="13" t="str">
        <f>PROPER(TRIM(SUBSTITUTE(C3664,"###"," ")))</f>
        <v>Groceries</v>
      </c>
      <c r="O3664" s="13" t="str">
        <f>PROPER(TRIM(SUBSTITUTE(D3664,"###"," ")))</f>
        <v>Abc Pvt Ltd</v>
      </c>
      <c r="P3664" s="13" t="str">
        <f t="shared" si="399"/>
        <v>Resource Pro</v>
      </c>
      <c r="Q3664" s="34" t="str">
        <f t="shared" si="400"/>
        <v>Groceries</v>
      </c>
      <c r="R3664" s="13" t="str">
        <f t="shared" si="401"/>
        <v>Abc Pvt Ltd</v>
      </c>
      <c r="S3664" s="35">
        <f t="shared" si="402"/>
        <v>125</v>
      </c>
      <c r="T3664" s="35">
        <f t="shared" si="403"/>
        <v>97</v>
      </c>
      <c r="U3664" s="14">
        <f t="shared" si="404"/>
        <v>13045.44</v>
      </c>
      <c r="V3664" s="14">
        <f t="shared" si="405"/>
        <v>1630680</v>
      </c>
      <c r="W3664" s="13" t="str">
        <v>In Stock</v>
      </c>
      <c r="X3664" s="13" t="str">
        <v>No</v>
      </c>
      <c r="Y3664" s="13">
        <v>0</v>
      </c>
    </row>
    <row r="3665" spans="1:25" x14ac:dyDescent="0.3">
      <c r="A3665" s="31" t="s">
        <v>7160</v>
      </c>
      <c r="B3665" s="31" t="s">
        <v>7161</v>
      </c>
      <c r="C3665" s="31" t="s">
        <v>14</v>
      </c>
      <c r="D3665" s="31" t="s">
        <v>41</v>
      </c>
      <c r="E3665" s="31">
        <v>83</v>
      </c>
      <c r="F3665" s="31">
        <v>38</v>
      </c>
      <c r="G3665" s="31">
        <v>10081.73</v>
      </c>
      <c r="H3665" s="31">
        <v>836783.59</v>
      </c>
      <c r="I3665" s="32">
        <v>45686</v>
      </c>
      <c r="J3665" s="32">
        <v>45940</v>
      </c>
      <c r="K3665" s="31" t="s">
        <v>46</v>
      </c>
      <c r="L3665" s="33" t="s">
        <v>58</v>
      </c>
      <c r="M3665" s="13" t="str">
        <f>PROPER(TRIM(SUBSTITUTE(B3665,"###"," ")))</f>
        <v>Single Max</v>
      </c>
      <c r="N3665" s="13" t="str">
        <f>PROPER(TRIM(SUBSTITUTE(C3665,"###"," ")))</f>
        <v>Clothing</v>
      </c>
      <c r="O3665" s="13" t="str">
        <f>PROPER(TRIM(SUBSTITUTE(D3665,"###"," ")))</f>
        <v>Quickstock</v>
      </c>
      <c r="P3665" s="13" t="str">
        <f t="shared" si="399"/>
        <v>Single Max</v>
      </c>
      <c r="Q3665" s="34" t="str">
        <f t="shared" si="400"/>
        <v>Clothing</v>
      </c>
      <c r="R3665" s="13" t="str">
        <f t="shared" si="401"/>
        <v>Quickstock</v>
      </c>
      <c r="S3665" s="35">
        <f t="shared" si="402"/>
        <v>83</v>
      </c>
      <c r="T3665" s="35">
        <f t="shared" si="403"/>
        <v>38</v>
      </c>
      <c r="U3665" s="14">
        <f t="shared" si="404"/>
        <v>10081.73</v>
      </c>
      <c r="V3665" s="14">
        <f t="shared" si="405"/>
        <v>836783.59</v>
      </c>
      <c r="W3665" s="13" t="str">
        <v>In Stock</v>
      </c>
      <c r="X3665" s="13" t="str">
        <v>No</v>
      </c>
      <c r="Y3665" s="13">
        <v>0</v>
      </c>
    </row>
    <row r="3666" spans="1:25" x14ac:dyDescent="0.3">
      <c r="A3666" s="31" t="s">
        <v>7163</v>
      </c>
      <c r="B3666" s="31" t="s">
        <v>120</v>
      </c>
      <c r="C3666" s="31" t="s">
        <v>44</v>
      </c>
      <c r="D3666" s="31" t="s">
        <v>53</v>
      </c>
      <c r="E3666" s="31">
        <v>92</v>
      </c>
      <c r="F3666" s="31">
        <v>82</v>
      </c>
      <c r="G3666" s="31">
        <v>10260.959999999999</v>
      </c>
      <c r="H3666" s="31">
        <v>944008.32</v>
      </c>
      <c r="I3666" s="32">
        <v>45779</v>
      </c>
      <c r="J3666" s="32">
        <v>45927</v>
      </c>
      <c r="K3666" s="31" t="s">
        <v>29</v>
      </c>
      <c r="L3666" s="33" t="s">
        <v>21</v>
      </c>
      <c r="M3666" s="13" t="str">
        <f>PROPER(TRIM(SUBSTITUTE(B3666,"###"," ")))</f>
        <v>History X</v>
      </c>
      <c r="N3666" s="13" t="str">
        <f>PROPER(TRIM(SUBSTITUTE(C3666,"###"," ")))</f>
        <v>Groceries</v>
      </c>
      <c r="O3666" s="13" t="str">
        <f>PROPER(TRIM(SUBSTITUTE(D3666,"###"," ")))</f>
        <v>Abc Pvt Ltd</v>
      </c>
      <c r="P3666" s="13" t="str">
        <f t="shared" si="399"/>
        <v>History X</v>
      </c>
      <c r="Q3666" s="34" t="str">
        <f t="shared" si="400"/>
        <v>Groceries</v>
      </c>
      <c r="R3666" s="13" t="str">
        <f t="shared" si="401"/>
        <v>Abc Pvt Ltd</v>
      </c>
      <c r="S3666" s="35">
        <f t="shared" si="402"/>
        <v>92</v>
      </c>
      <c r="T3666" s="35">
        <f t="shared" si="403"/>
        <v>82</v>
      </c>
      <c r="U3666" s="14">
        <f t="shared" si="404"/>
        <v>10260.959999999999</v>
      </c>
      <c r="V3666" s="14">
        <f t="shared" si="405"/>
        <v>944008.32</v>
      </c>
      <c r="W3666" s="13" t="str">
        <v>In Stock</v>
      </c>
      <c r="X3666" s="13" t="str">
        <v>No</v>
      </c>
      <c r="Y3666" s="13">
        <v>0</v>
      </c>
    </row>
    <row r="3667" spans="1:25" x14ac:dyDescent="0.3">
      <c r="A3667" s="31" t="s">
        <v>7164</v>
      </c>
      <c r="B3667" s="31" t="s">
        <v>592</v>
      </c>
      <c r="C3667" s="31" t="s">
        <v>20</v>
      </c>
      <c r="D3667" s="31" t="s">
        <v>45</v>
      </c>
      <c r="E3667" s="31">
        <v>173</v>
      </c>
      <c r="F3667" s="31">
        <v>43</v>
      </c>
      <c r="G3667" s="31">
        <v>17095.740000000002</v>
      </c>
      <c r="H3667" s="31">
        <v>2957563.02</v>
      </c>
      <c r="I3667" s="32">
        <v>45826</v>
      </c>
      <c r="J3667" s="32">
        <v>45933</v>
      </c>
      <c r="K3667" s="13"/>
      <c r="L3667" s="33" t="s">
        <v>21</v>
      </c>
      <c r="M3667" s="13" t="str">
        <f>PROPER(TRIM(SUBSTITUTE(B3667,"###"," ")))</f>
        <v>Improve Mini</v>
      </c>
      <c r="N3667" s="13" t="str">
        <f>PROPER(TRIM(SUBSTITUTE(C3667,"###"," ")))</f>
        <v>Toys</v>
      </c>
      <c r="O3667" s="13" t="str">
        <f>PROPER(TRIM(SUBSTITUTE(D3667,"###"," ")))</f>
        <v>Retailmart Inc</v>
      </c>
      <c r="P3667" s="13" t="str">
        <f t="shared" si="399"/>
        <v>Improve Mini</v>
      </c>
      <c r="Q3667" s="34" t="str">
        <f t="shared" si="400"/>
        <v>Toys</v>
      </c>
      <c r="R3667" s="13" t="str">
        <f t="shared" si="401"/>
        <v>Retailmart Inc</v>
      </c>
      <c r="S3667" s="35">
        <f t="shared" si="402"/>
        <v>173</v>
      </c>
      <c r="T3667" s="35">
        <f t="shared" si="403"/>
        <v>43</v>
      </c>
      <c r="U3667" s="14">
        <f t="shared" si="404"/>
        <v>17095.740000000002</v>
      </c>
      <c r="V3667" s="14">
        <f t="shared" si="405"/>
        <v>2957563.0200000005</v>
      </c>
      <c r="W3667" s="13" t="str">
        <v>In Stock</v>
      </c>
      <c r="X3667" s="13" t="str">
        <v>No</v>
      </c>
      <c r="Y3667" s="13">
        <v>0</v>
      </c>
    </row>
    <row r="3668" spans="1:25" x14ac:dyDescent="0.3">
      <c r="A3668" s="31" t="s">
        <v>7165</v>
      </c>
      <c r="B3668" s="31" t="s">
        <v>3663</v>
      </c>
      <c r="C3668" s="31" t="s">
        <v>44</v>
      </c>
      <c r="D3668" s="31" t="s">
        <v>15</v>
      </c>
      <c r="E3668" s="13"/>
      <c r="F3668" s="31">
        <v>45</v>
      </c>
      <c r="G3668" s="31">
        <v>7426.62</v>
      </c>
      <c r="H3668" s="13"/>
      <c r="I3668" s="32">
        <v>45749</v>
      </c>
      <c r="J3668" s="32">
        <v>45917</v>
      </c>
      <c r="K3668" s="31" t="s">
        <v>25</v>
      </c>
      <c r="L3668" s="33" t="s">
        <v>21</v>
      </c>
      <c r="M3668" s="13" t="str">
        <f>PROPER(TRIM(SUBSTITUTE(B3668,"###"," ")))</f>
        <v>Trial Pro</v>
      </c>
      <c r="N3668" s="13" t="str">
        <f>PROPER(TRIM(SUBSTITUTE(C3668,"###"," ")))</f>
        <v>Groceries</v>
      </c>
      <c r="O3668" s="13" t="str">
        <f>PROPER(TRIM(SUBSTITUTE(D3668,"###"," ")))</f>
        <v>Global Traders</v>
      </c>
      <c r="P3668" s="13" t="str">
        <f t="shared" si="399"/>
        <v>Trial Pro</v>
      </c>
      <c r="Q3668" s="34" t="str">
        <f t="shared" si="400"/>
        <v>Groceries</v>
      </c>
      <c r="R3668" s="13" t="str">
        <f t="shared" si="401"/>
        <v>Global Traders</v>
      </c>
      <c r="S3668" s="35">
        <f t="shared" si="402"/>
        <v>0</v>
      </c>
      <c r="T3668" s="35">
        <f t="shared" si="403"/>
        <v>45</v>
      </c>
      <c r="U3668" s="14">
        <f t="shared" si="404"/>
        <v>7426.62</v>
      </c>
      <c r="V3668" s="14">
        <f t="shared" si="405"/>
        <v>0</v>
      </c>
      <c r="W3668" s="13" t="str">
        <v>Out of Stock</v>
      </c>
      <c r="X3668" s="13" t="str">
        <v>Yes</v>
      </c>
      <c r="Y3668" s="13">
        <v>1</v>
      </c>
    </row>
    <row r="3669" spans="1:25" x14ac:dyDescent="0.3">
      <c r="A3669" s="31" t="s">
        <v>7166</v>
      </c>
      <c r="B3669" s="31" t="s">
        <v>7167</v>
      </c>
      <c r="C3669" s="31" t="s">
        <v>44</v>
      </c>
      <c r="D3669" s="31" t="s">
        <v>53</v>
      </c>
      <c r="E3669" s="31">
        <v>145</v>
      </c>
      <c r="F3669" s="31">
        <v>77</v>
      </c>
      <c r="G3669" s="31">
        <v>2899.42</v>
      </c>
      <c r="H3669" s="31">
        <v>420415.9</v>
      </c>
      <c r="I3669" s="32">
        <v>45669</v>
      </c>
      <c r="J3669" s="32">
        <v>45865</v>
      </c>
      <c r="K3669" s="13"/>
      <c r="L3669" s="33" t="s">
        <v>30</v>
      </c>
      <c r="M3669" s="13" t="str">
        <f>PROPER(TRIM(SUBSTITUTE(B3669,"###"," ")))</f>
        <v>Important Max</v>
      </c>
      <c r="N3669" s="13" t="str">
        <f>PROPER(TRIM(SUBSTITUTE(C3669,"###"," ")))</f>
        <v>Groceries</v>
      </c>
      <c r="O3669" s="13" t="str">
        <f>PROPER(TRIM(SUBSTITUTE(D3669,"###"," ")))</f>
        <v>Abc Pvt Ltd</v>
      </c>
      <c r="P3669" s="13" t="str">
        <f t="shared" si="399"/>
        <v>Important Max</v>
      </c>
      <c r="Q3669" s="34" t="str">
        <f t="shared" si="400"/>
        <v>Groceries</v>
      </c>
      <c r="R3669" s="13" t="str">
        <f t="shared" si="401"/>
        <v>Abc Pvt Ltd</v>
      </c>
      <c r="S3669" s="35">
        <f t="shared" si="402"/>
        <v>145</v>
      </c>
      <c r="T3669" s="35">
        <f t="shared" si="403"/>
        <v>77</v>
      </c>
      <c r="U3669" s="14">
        <f t="shared" si="404"/>
        <v>2899.42</v>
      </c>
      <c r="V3669" s="14">
        <f t="shared" si="405"/>
        <v>420415.9</v>
      </c>
      <c r="W3669" s="13" t="str">
        <v>In Stock</v>
      </c>
      <c r="X3669" s="13" t="str">
        <v>No</v>
      </c>
      <c r="Y3669" s="13">
        <v>0</v>
      </c>
    </row>
    <row r="3670" spans="1:25" x14ac:dyDescent="0.3">
      <c r="A3670" s="31" t="s">
        <v>7168</v>
      </c>
      <c r="B3670" s="31" t="s">
        <v>7169</v>
      </c>
      <c r="C3670" s="31" t="s">
        <v>20</v>
      </c>
      <c r="D3670" s="31" t="s">
        <v>15</v>
      </c>
      <c r="E3670" s="31">
        <v>32</v>
      </c>
      <c r="F3670" s="31">
        <v>69</v>
      </c>
      <c r="G3670" s="31">
        <v>18663.650000000001</v>
      </c>
      <c r="H3670" s="31">
        <v>597236.80000000005</v>
      </c>
      <c r="I3670" s="32">
        <v>45688</v>
      </c>
      <c r="J3670" s="32">
        <v>45880</v>
      </c>
      <c r="K3670" s="31" t="s">
        <v>54</v>
      </c>
      <c r="L3670" s="33" t="s">
        <v>58</v>
      </c>
      <c r="M3670" s="13" t="str">
        <f>PROPER(TRIM(SUBSTITUTE(B3670,"###"," ")))</f>
        <v>Player Mini</v>
      </c>
      <c r="N3670" s="13" t="str">
        <f>PROPER(TRIM(SUBSTITUTE(C3670,"###"," ")))</f>
        <v>Toys</v>
      </c>
      <c r="O3670" s="13" t="str">
        <f>PROPER(TRIM(SUBSTITUTE(D3670,"###"," ")))</f>
        <v>Global Traders</v>
      </c>
      <c r="P3670" s="13" t="str">
        <f t="shared" si="399"/>
        <v>Player Mini</v>
      </c>
      <c r="Q3670" s="34" t="str">
        <f t="shared" si="400"/>
        <v>Toys</v>
      </c>
      <c r="R3670" s="13" t="str">
        <f t="shared" si="401"/>
        <v>Global Traders</v>
      </c>
      <c r="S3670" s="35">
        <f t="shared" si="402"/>
        <v>32</v>
      </c>
      <c r="T3670" s="35">
        <f t="shared" si="403"/>
        <v>69</v>
      </c>
      <c r="U3670" s="14">
        <f t="shared" si="404"/>
        <v>18663.650000000001</v>
      </c>
      <c r="V3670" s="14">
        <f t="shared" si="405"/>
        <v>597236.80000000005</v>
      </c>
      <c r="W3670" s="13" t="str">
        <v>Low Stock</v>
      </c>
      <c r="X3670" s="13" t="str">
        <v>Yes</v>
      </c>
      <c r="Y3670" s="13">
        <v>1</v>
      </c>
    </row>
    <row r="3671" spans="1:25" x14ac:dyDescent="0.3">
      <c r="A3671" s="31" t="s">
        <v>7170</v>
      </c>
      <c r="B3671" s="31" t="s">
        <v>7171</v>
      </c>
      <c r="C3671" s="31" t="s">
        <v>28</v>
      </c>
      <c r="D3671" s="31" t="s">
        <v>45</v>
      </c>
      <c r="E3671" s="31">
        <v>99</v>
      </c>
      <c r="F3671" s="31">
        <v>84</v>
      </c>
      <c r="G3671" s="31">
        <v>12410.76</v>
      </c>
      <c r="H3671" s="31">
        <v>1228665.24</v>
      </c>
      <c r="I3671" s="32">
        <v>45787</v>
      </c>
      <c r="J3671" s="32">
        <v>45897</v>
      </c>
      <c r="K3671" s="31" t="s">
        <v>46</v>
      </c>
      <c r="L3671" s="33" t="s">
        <v>21</v>
      </c>
      <c r="M3671" s="13" t="str">
        <f>PROPER(TRIM(SUBSTITUTE(B3671,"###"," ")))</f>
        <v>Blue Lite</v>
      </c>
      <c r="N3671" s="13" t="str">
        <f>PROPER(TRIM(SUBSTITUTE(C3671,"###"," ")))</f>
        <v>Furniture</v>
      </c>
      <c r="O3671" s="13" t="str">
        <f>PROPER(TRIM(SUBSTITUTE(D3671,"###"," ")))</f>
        <v>Retailmart Inc</v>
      </c>
      <c r="P3671" s="13" t="str">
        <f t="shared" si="399"/>
        <v>Blue Lite</v>
      </c>
      <c r="Q3671" s="34" t="str">
        <f t="shared" si="400"/>
        <v>Furniture</v>
      </c>
      <c r="R3671" s="13" t="str">
        <f t="shared" si="401"/>
        <v>Retailmart Inc</v>
      </c>
      <c r="S3671" s="35">
        <f t="shared" si="402"/>
        <v>99</v>
      </c>
      <c r="T3671" s="35">
        <f t="shared" si="403"/>
        <v>84</v>
      </c>
      <c r="U3671" s="14">
        <f t="shared" si="404"/>
        <v>12410.76</v>
      </c>
      <c r="V3671" s="14">
        <f t="shared" si="405"/>
        <v>1228665.24</v>
      </c>
      <c r="W3671" s="13" t="str">
        <v>In Stock</v>
      </c>
      <c r="X3671" s="13" t="str">
        <v>No</v>
      </c>
      <c r="Y3671" s="13">
        <v>0</v>
      </c>
    </row>
    <row r="3672" spans="1:25" x14ac:dyDescent="0.3">
      <c r="A3672" s="31" t="s">
        <v>7174</v>
      </c>
      <c r="B3672" s="31" t="s">
        <v>7175</v>
      </c>
      <c r="C3672" s="31" t="s">
        <v>40</v>
      </c>
      <c r="D3672" s="31" t="s">
        <v>41</v>
      </c>
      <c r="E3672" s="31">
        <v>172</v>
      </c>
      <c r="F3672" s="31">
        <v>31</v>
      </c>
      <c r="G3672" s="31">
        <v>9899.1299999999992</v>
      </c>
      <c r="H3672" s="31">
        <v>1702650.36</v>
      </c>
      <c r="I3672" s="32">
        <v>45777</v>
      </c>
      <c r="J3672" s="32">
        <v>45936</v>
      </c>
      <c r="K3672" s="31" t="s">
        <v>25</v>
      </c>
      <c r="L3672" s="33" t="s">
        <v>33</v>
      </c>
      <c r="M3672" s="13" t="str">
        <f>PROPER(TRIM(SUBSTITUTE(B3672,"###"," ")))</f>
        <v>So Mini</v>
      </c>
      <c r="N3672" s="13" t="str">
        <f>PROPER(TRIM(SUBSTITUTE(C3672,"###"," ")))</f>
        <v>Electronics</v>
      </c>
      <c r="O3672" s="13" t="str">
        <f>PROPER(TRIM(SUBSTITUTE(D3672,"###"," ")))</f>
        <v>Quickstock</v>
      </c>
      <c r="P3672" s="13" t="str">
        <f t="shared" si="399"/>
        <v>So Mini</v>
      </c>
      <c r="Q3672" s="34" t="str">
        <f t="shared" si="400"/>
        <v>Electronics</v>
      </c>
      <c r="R3672" s="13" t="str">
        <f t="shared" si="401"/>
        <v>Quickstock</v>
      </c>
      <c r="S3672" s="35">
        <f t="shared" si="402"/>
        <v>172</v>
      </c>
      <c r="T3672" s="35">
        <f t="shared" si="403"/>
        <v>31</v>
      </c>
      <c r="U3672" s="14">
        <f t="shared" si="404"/>
        <v>9899.1299999999992</v>
      </c>
      <c r="V3672" s="14">
        <f t="shared" si="405"/>
        <v>1702650.3599999999</v>
      </c>
      <c r="W3672" s="13" t="str">
        <v>In Stock</v>
      </c>
      <c r="X3672" s="13" t="str">
        <v>No</v>
      </c>
      <c r="Y3672" s="13">
        <v>0</v>
      </c>
    </row>
    <row r="3673" spans="1:25" x14ac:dyDescent="0.3">
      <c r="A3673" s="31" t="s">
        <v>7176</v>
      </c>
      <c r="B3673" s="31" t="s">
        <v>7177</v>
      </c>
      <c r="C3673" s="31" t="s">
        <v>20</v>
      </c>
      <c r="D3673" s="31" t="s">
        <v>41</v>
      </c>
      <c r="E3673" s="31">
        <v>144</v>
      </c>
      <c r="F3673" s="31">
        <v>92</v>
      </c>
      <c r="G3673" s="31">
        <v>5163.4399999999996</v>
      </c>
      <c r="H3673" s="31">
        <v>743535.36</v>
      </c>
      <c r="I3673" s="32">
        <v>45828</v>
      </c>
      <c r="J3673" s="32">
        <v>45903</v>
      </c>
      <c r="K3673" s="31" t="s">
        <v>25</v>
      </c>
      <c r="L3673" s="33" t="s">
        <v>33</v>
      </c>
      <c r="M3673" s="13" t="str">
        <f>PROPER(TRIM(SUBSTITUTE(B3673,"###"," ")))</f>
        <v>You X</v>
      </c>
      <c r="N3673" s="13" t="str">
        <f>PROPER(TRIM(SUBSTITUTE(C3673,"###"," ")))</f>
        <v>Toys</v>
      </c>
      <c r="O3673" s="13" t="str">
        <f>PROPER(TRIM(SUBSTITUTE(D3673,"###"," ")))</f>
        <v>Quickstock</v>
      </c>
      <c r="P3673" s="13" t="str">
        <f t="shared" si="399"/>
        <v>You X</v>
      </c>
      <c r="Q3673" s="34" t="str">
        <f t="shared" si="400"/>
        <v>Toys</v>
      </c>
      <c r="R3673" s="13" t="str">
        <f t="shared" si="401"/>
        <v>Quickstock</v>
      </c>
      <c r="S3673" s="35">
        <f t="shared" si="402"/>
        <v>144</v>
      </c>
      <c r="T3673" s="35">
        <f t="shared" si="403"/>
        <v>92</v>
      </c>
      <c r="U3673" s="14">
        <f t="shared" si="404"/>
        <v>5163.4399999999996</v>
      </c>
      <c r="V3673" s="14">
        <f t="shared" si="405"/>
        <v>743535.36</v>
      </c>
      <c r="W3673" s="13" t="str">
        <v>In Stock</v>
      </c>
      <c r="X3673" s="13" t="str">
        <v>No</v>
      </c>
      <c r="Y3673" s="13">
        <v>0</v>
      </c>
    </row>
    <row r="3674" spans="1:25" x14ac:dyDescent="0.3">
      <c r="A3674" s="31" t="s">
        <v>7178</v>
      </c>
      <c r="B3674" s="31" t="s">
        <v>7179</v>
      </c>
      <c r="C3674" s="31" t="s">
        <v>20</v>
      </c>
      <c r="D3674" s="31" t="s">
        <v>15</v>
      </c>
      <c r="E3674" s="31">
        <v>104</v>
      </c>
      <c r="F3674" s="31">
        <v>72</v>
      </c>
      <c r="G3674" s="31">
        <v>3494.18</v>
      </c>
      <c r="H3674" s="31">
        <v>363394.72</v>
      </c>
      <c r="I3674" s="32">
        <v>45797</v>
      </c>
      <c r="J3674" s="32">
        <v>45883</v>
      </c>
      <c r="K3674" s="31" t="s">
        <v>25</v>
      </c>
      <c r="L3674" s="33" t="s">
        <v>58</v>
      </c>
      <c r="M3674" s="13" t="str">
        <f>PROPER(TRIM(SUBSTITUTE(B3674,"###"," ")))</f>
        <v>Not Mini</v>
      </c>
      <c r="N3674" s="13" t="str">
        <f>PROPER(TRIM(SUBSTITUTE(C3674,"###"," ")))</f>
        <v>Toys</v>
      </c>
      <c r="O3674" s="13" t="str">
        <f>PROPER(TRIM(SUBSTITUTE(D3674,"###"," ")))</f>
        <v>Global Traders</v>
      </c>
      <c r="P3674" s="13" t="str">
        <f t="shared" si="399"/>
        <v>Not Mini</v>
      </c>
      <c r="Q3674" s="34" t="str">
        <f t="shared" si="400"/>
        <v>Toys</v>
      </c>
      <c r="R3674" s="13" t="str">
        <f t="shared" si="401"/>
        <v>Global Traders</v>
      </c>
      <c r="S3674" s="35">
        <f t="shared" si="402"/>
        <v>104</v>
      </c>
      <c r="T3674" s="35">
        <f t="shared" si="403"/>
        <v>72</v>
      </c>
      <c r="U3674" s="14">
        <f t="shared" si="404"/>
        <v>3494.18</v>
      </c>
      <c r="V3674" s="14">
        <f t="shared" si="405"/>
        <v>363394.72</v>
      </c>
      <c r="W3674" s="13" t="str">
        <v>In Stock</v>
      </c>
      <c r="X3674" s="13" t="str">
        <v>No</v>
      </c>
      <c r="Y3674" s="13">
        <v>0</v>
      </c>
    </row>
    <row r="3675" spans="1:25" x14ac:dyDescent="0.3">
      <c r="A3675" s="31" t="s">
        <v>7180</v>
      </c>
      <c r="B3675" s="31" t="s">
        <v>3521</v>
      </c>
      <c r="C3675" s="31" t="s">
        <v>40</v>
      </c>
      <c r="D3675" s="31" t="s">
        <v>45</v>
      </c>
      <c r="E3675" s="31">
        <v>20</v>
      </c>
      <c r="F3675" s="31">
        <v>96</v>
      </c>
      <c r="G3675" s="31">
        <v>2278.9699999999998</v>
      </c>
      <c r="H3675" s="31">
        <v>45579.399999999987</v>
      </c>
      <c r="I3675" s="32">
        <v>45826</v>
      </c>
      <c r="J3675" s="32">
        <v>45885</v>
      </c>
      <c r="K3675" s="31" t="s">
        <v>16</v>
      </c>
      <c r="L3675" s="33" t="s">
        <v>30</v>
      </c>
      <c r="M3675" s="13" t="str">
        <f>PROPER(TRIM(SUBSTITUTE(B3675,"###"," ")))</f>
        <v>Boy Lite</v>
      </c>
      <c r="N3675" s="13" t="str">
        <f>PROPER(TRIM(SUBSTITUTE(C3675,"###"," ")))</f>
        <v>Electronics</v>
      </c>
      <c r="O3675" s="13" t="str">
        <f>PROPER(TRIM(SUBSTITUTE(D3675,"###"," ")))</f>
        <v>Retailmart Inc</v>
      </c>
      <c r="P3675" s="13" t="str">
        <f t="shared" si="399"/>
        <v>Boy Lite</v>
      </c>
      <c r="Q3675" s="34" t="str">
        <f t="shared" si="400"/>
        <v>Electronics</v>
      </c>
      <c r="R3675" s="13" t="str">
        <f t="shared" si="401"/>
        <v>Retailmart Inc</v>
      </c>
      <c r="S3675" s="35">
        <f t="shared" si="402"/>
        <v>20</v>
      </c>
      <c r="T3675" s="35">
        <f t="shared" si="403"/>
        <v>96</v>
      </c>
      <c r="U3675" s="14">
        <f t="shared" si="404"/>
        <v>2278.9699999999998</v>
      </c>
      <c r="V3675" s="14">
        <f t="shared" si="405"/>
        <v>45579.399999999994</v>
      </c>
      <c r="W3675" s="13" t="str">
        <v>Low Stock</v>
      </c>
      <c r="X3675" s="13" t="str">
        <v>Yes</v>
      </c>
      <c r="Y3675" s="13">
        <v>1</v>
      </c>
    </row>
    <row r="3676" spans="1:25" x14ac:dyDescent="0.3">
      <c r="A3676" s="31" t="s">
        <v>7183</v>
      </c>
      <c r="B3676" s="31" t="s">
        <v>7184</v>
      </c>
      <c r="C3676" s="31" t="s">
        <v>20</v>
      </c>
      <c r="D3676" s="31" t="s">
        <v>15</v>
      </c>
      <c r="E3676" s="31">
        <v>102</v>
      </c>
      <c r="F3676" s="31">
        <v>96</v>
      </c>
      <c r="G3676" s="31">
        <v>2360.31</v>
      </c>
      <c r="H3676" s="31">
        <v>240751.62</v>
      </c>
      <c r="I3676" s="32">
        <v>45678</v>
      </c>
      <c r="J3676" s="32">
        <v>45870</v>
      </c>
      <c r="K3676" s="31" t="s">
        <v>25</v>
      </c>
      <c r="L3676" s="33" t="s">
        <v>21</v>
      </c>
      <c r="M3676" s="13" t="str">
        <f>PROPER(TRIM(SUBSTITUTE(B3676,"###"," ")))</f>
        <v>Fly X</v>
      </c>
      <c r="N3676" s="13" t="str">
        <f>PROPER(TRIM(SUBSTITUTE(C3676,"###"," ")))</f>
        <v>Toys</v>
      </c>
      <c r="O3676" s="13" t="str">
        <f>PROPER(TRIM(SUBSTITUTE(D3676,"###"," ")))</f>
        <v>Global Traders</v>
      </c>
      <c r="P3676" s="13" t="str">
        <f t="shared" si="399"/>
        <v>Fly X</v>
      </c>
      <c r="Q3676" s="34" t="str">
        <f t="shared" si="400"/>
        <v>Toys</v>
      </c>
      <c r="R3676" s="13" t="str">
        <f t="shared" si="401"/>
        <v>Global Traders</v>
      </c>
      <c r="S3676" s="35">
        <f t="shared" si="402"/>
        <v>102</v>
      </c>
      <c r="T3676" s="35">
        <f t="shared" si="403"/>
        <v>96</v>
      </c>
      <c r="U3676" s="14">
        <f t="shared" si="404"/>
        <v>2360.31</v>
      </c>
      <c r="V3676" s="14">
        <f t="shared" si="405"/>
        <v>240751.62</v>
      </c>
      <c r="W3676" s="13" t="str">
        <v>In Stock</v>
      </c>
      <c r="X3676" s="13" t="str">
        <v>No</v>
      </c>
      <c r="Y3676" s="13">
        <v>0</v>
      </c>
    </row>
    <row r="3677" spans="1:25" x14ac:dyDescent="0.3">
      <c r="A3677" s="31" t="s">
        <v>7185</v>
      </c>
      <c r="B3677" s="31" t="s">
        <v>7186</v>
      </c>
      <c r="C3677" s="31" t="s">
        <v>44</v>
      </c>
      <c r="D3677" s="31" t="s">
        <v>15</v>
      </c>
      <c r="E3677" s="31">
        <v>160</v>
      </c>
      <c r="F3677" s="31">
        <v>47</v>
      </c>
      <c r="G3677" s="31">
        <v>3066.1</v>
      </c>
      <c r="H3677" s="31">
        <v>490576</v>
      </c>
      <c r="I3677" s="32">
        <v>45711</v>
      </c>
      <c r="J3677" s="32">
        <v>45875</v>
      </c>
      <c r="K3677" s="31" t="s">
        <v>54</v>
      </c>
      <c r="L3677" s="33" t="s">
        <v>58</v>
      </c>
      <c r="M3677" s="13" t="str">
        <f>PROPER(TRIM(SUBSTITUTE(B3677,"###"," ")))</f>
        <v>Democrat Plus</v>
      </c>
      <c r="N3677" s="13" t="str">
        <f>PROPER(TRIM(SUBSTITUTE(C3677,"###"," ")))</f>
        <v>Groceries</v>
      </c>
      <c r="O3677" s="13" t="str">
        <f>PROPER(TRIM(SUBSTITUTE(D3677,"###"," ")))</f>
        <v>Global Traders</v>
      </c>
      <c r="P3677" s="13" t="str">
        <f t="shared" si="399"/>
        <v>Democrat Plus</v>
      </c>
      <c r="Q3677" s="34" t="str">
        <f t="shared" si="400"/>
        <v>Groceries</v>
      </c>
      <c r="R3677" s="13" t="str">
        <f t="shared" si="401"/>
        <v>Global Traders</v>
      </c>
      <c r="S3677" s="35">
        <f t="shared" si="402"/>
        <v>160</v>
      </c>
      <c r="T3677" s="35">
        <f t="shared" si="403"/>
        <v>47</v>
      </c>
      <c r="U3677" s="14">
        <f t="shared" si="404"/>
        <v>3066.1</v>
      </c>
      <c r="V3677" s="14">
        <f t="shared" si="405"/>
        <v>490576</v>
      </c>
      <c r="W3677" s="13" t="str">
        <v>In Stock</v>
      </c>
      <c r="X3677" s="13" t="str">
        <v>No</v>
      </c>
      <c r="Y3677" s="13">
        <v>0</v>
      </c>
    </row>
    <row r="3678" spans="1:25" x14ac:dyDescent="0.3">
      <c r="A3678" s="31" t="s">
        <v>7187</v>
      </c>
      <c r="B3678" s="31" t="s">
        <v>7188</v>
      </c>
      <c r="C3678" s="31" t="s">
        <v>14</v>
      </c>
      <c r="D3678" s="31" t="s">
        <v>41</v>
      </c>
      <c r="E3678" s="13"/>
      <c r="F3678" s="31">
        <v>73</v>
      </c>
      <c r="G3678" s="31">
        <v>4272.83</v>
      </c>
      <c r="H3678" s="13"/>
      <c r="I3678" s="32">
        <v>45722</v>
      </c>
      <c r="J3678" s="32">
        <v>45889</v>
      </c>
      <c r="K3678" s="31" t="s">
        <v>54</v>
      </c>
      <c r="L3678" s="33" t="s">
        <v>17</v>
      </c>
      <c r="M3678" s="13" t="str">
        <f>PROPER(TRIM(SUBSTITUTE(B3678,"###"," ")))</f>
        <v>Campaign X</v>
      </c>
      <c r="N3678" s="13" t="str">
        <f>PROPER(TRIM(SUBSTITUTE(C3678,"###"," ")))</f>
        <v>Clothing</v>
      </c>
      <c r="O3678" s="13" t="str">
        <f>PROPER(TRIM(SUBSTITUTE(D3678,"###"," ")))</f>
        <v>Quickstock</v>
      </c>
      <c r="P3678" s="13" t="str">
        <f t="shared" si="399"/>
        <v>Campaign X</v>
      </c>
      <c r="Q3678" s="34" t="str">
        <f t="shared" si="400"/>
        <v>Clothing</v>
      </c>
      <c r="R3678" s="13" t="str">
        <f t="shared" si="401"/>
        <v>Quickstock</v>
      </c>
      <c r="S3678" s="35">
        <f t="shared" si="402"/>
        <v>0</v>
      </c>
      <c r="T3678" s="35">
        <f t="shared" si="403"/>
        <v>73</v>
      </c>
      <c r="U3678" s="14">
        <f t="shared" si="404"/>
        <v>4272.83</v>
      </c>
      <c r="V3678" s="14">
        <f t="shared" si="405"/>
        <v>0</v>
      </c>
      <c r="W3678" s="13" t="str">
        <v>Out of Stock</v>
      </c>
      <c r="X3678" s="13" t="str">
        <v>Yes</v>
      </c>
      <c r="Y3678" s="13">
        <v>1</v>
      </c>
    </row>
    <row r="3679" spans="1:25" x14ac:dyDescent="0.3">
      <c r="A3679" s="31" t="s">
        <v>7189</v>
      </c>
      <c r="B3679" s="31" t="s">
        <v>7190</v>
      </c>
      <c r="C3679" s="31" t="s">
        <v>44</v>
      </c>
      <c r="D3679" s="31" t="s">
        <v>45</v>
      </c>
      <c r="E3679" s="31">
        <v>113</v>
      </c>
      <c r="F3679" s="31">
        <v>66</v>
      </c>
      <c r="G3679" s="31">
        <v>8548.16</v>
      </c>
      <c r="H3679" s="31">
        <v>965942.08</v>
      </c>
      <c r="I3679" s="32">
        <v>45706</v>
      </c>
      <c r="J3679" s="32">
        <v>45854</v>
      </c>
      <c r="K3679" s="31" t="s">
        <v>16</v>
      </c>
      <c r="L3679" s="33" t="s">
        <v>33</v>
      </c>
      <c r="M3679" s="13" t="str">
        <f>PROPER(TRIM(SUBSTITUTE(B3679,"###"," ")))</f>
        <v>President Max</v>
      </c>
      <c r="N3679" s="13" t="str">
        <f>PROPER(TRIM(SUBSTITUTE(C3679,"###"," ")))</f>
        <v>Groceries</v>
      </c>
      <c r="O3679" s="13" t="str">
        <f>PROPER(TRIM(SUBSTITUTE(D3679,"###"," ")))</f>
        <v>Retailmart Inc</v>
      </c>
      <c r="P3679" s="13" t="str">
        <f t="shared" si="399"/>
        <v>President Max</v>
      </c>
      <c r="Q3679" s="34" t="str">
        <f t="shared" si="400"/>
        <v>Groceries</v>
      </c>
      <c r="R3679" s="13" t="str">
        <f t="shared" si="401"/>
        <v>Retailmart Inc</v>
      </c>
      <c r="S3679" s="35">
        <f t="shared" si="402"/>
        <v>113</v>
      </c>
      <c r="T3679" s="35">
        <f t="shared" si="403"/>
        <v>66</v>
      </c>
      <c r="U3679" s="14">
        <f t="shared" si="404"/>
        <v>8548.16</v>
      </c>
      <c r="V3679" s="14">
        <f t="shared" si="405"/>
        <v>965942.08</v>
      </c>
      <c r="W3679" s="13" t="str">
        <v>In Stock</v>
      </c>
      <c r="X3679" s="13" t="str">
        <v>No</v>
      </c>
      <c r="Y3679" s="13">
        <v>0</v>
      </c>
    </row>
    <row r="3680" spans="1:25" x14ac:dyDescent="0.3">
      <c r="A3680" s="31" t="s">
        <v>7196</v>
      </c>
      <c r="B3680" s="31" t="s">
        <v>7197</v>
      </c>
      <c r="C3680" s="31" t="s">
        <v>28</v>
      </c>
      <c r="D3680" s="31" t="s">
        <v>24</v>
      </c>
      <c r="E3680" s="31">
        <v>130</v>
      </c>
      <c r="F3680" s="31">
        <v>68</v>
      </c>
      <c r="G3680" s="31">
        <v>19202.650000000001</v>
      </c>
      <c r="H3680" s="31">
        <v>2496344.5</v>
      </c>
      <c r="I3680" s="32">
        <v>45677</v>
      </c>
      <c r="J3680" s="32">
        <v>45925</v>
      </c>
      <c r="K3680" s="31" t="s">
        <v>57</v>
      </c>
      <c r="L3680" s="33" t="s">
        <v>30</v>
      </c>
      <c r="M3680" s="13" t="str">
        <f>PROPER(TRIM(SUBSTITUTE(B3680,"###"," ")))</f>
        <v>Stand Pro</v>
      </c>
      <c r="N3680" s="13" t="str">
        <f>PROPER(TRIM(SUBSTITUTE(C3680,"###"," ")))</f>
        <v>Furniture</v>
      </c>
      <c r="O3680" s="13" t="str">
        <f>PROPER(TRIM(SUBSTITUTE(D3680,"###"," ")))</f>
        <v>Omni Suppliers</v>
      </c>
      <c r="P3680" s="13" t="str">
        <f t="shared" si="399"/>
        <v>Stand Pro</v>
      </c>
      <c r="Q3680" s="34" t="str">
        <f t="shared" si="400"/>
        <v>Furniture</v>
      </c>
      <c r="R3680" s="13" t="str">
        <f t="shared" si="401"/>
        <v>Omni Suppliers</v>
      </c>
      <c r="S3680" s="35">
        <f t="shared" si="402"/>
        <v>130</v>
      </c>
      <c r="T3680" s="35">
        <f t="shared" si="403"/>
        <v>68</v>
      </c>
      <c r="U3680" s="14">
        <f t="shared" si="404"/>
        <v>19202.650000000001</v>
      </c>
      <c r="V3680" s="14">
        <f t="shared" si="405"/>
        <v>2496344.5</v>
      </c>
      <c r="W3680" s="13" t="str">
        <v>In Stock</v>
      </c>
      <c r="X3680" s="13" t="str">
        <v>No</v>
      </c>
      <c r="Y3680" s="13">
        <v>0</v>
      </c>
    </row>
    <row r="3681" spans="1:25" x14ac:dyDescent="0.3">
      <c r="A3681" s="31" t="s">
        <v>7198</v>
      </c>
      <c r="B3681" s="31" t="s">
        <v>2683</v>
      </c>
      <c r="C3681" s="31" t="s">
        <v>28</v>
      </c>
      <c r="D3681" s="31" t="s">
        <v>41</v>
      </c>
      <c r="E3681" s="31">
        <v>65</v>
      </c>
      <c r="F3681" s="13"/>
      <c r="G3681" s="31">
        <v>10633.94</v>
      </c>
      <c r="H3681" s="31">
        <v>691206.1</v>
      </c>
      <c r="I3681" s="32">
        <v>45704</v>
      </c>
      <c r="J3681" s="32">
        <v>45860</v>
      </c>
      <c r="K3681" s="31" t="s">
        <v>46</v>
      </c>
      <c r="L3681" s="33" t="s">
        <v>17</v>
      </c>
      <c r="M3681" s="13" t="str">
        <f>PROPER(TRIM(SUBSTITUTE(B3681,"###"," ")))</f>
        <v>Class X</v>
      </c>
      <c r="N3681" s="13" t="str">
        <f>PROPER(TRIM(SUBSTITUTE(C3681,"###"," ")))</f>
        <v>Furniture</v>
      </c>
      <c r="O3681" s="13" t="str">
        <f>PROPER(TRIM(SUBSTITUTE(D3681,"###"," ")))</f>
        <v>Quickstock</v>
      </c>
      <c r="P3681" s="13" t="str">
        <f t="shared" si="399"/>
        <v>Class X</v>
      </c>
      <c r="Q3681" s="34" t="str">
        <f t="shared" si="400"/>
        <v>Furniture</v>
      </c>
      <c r="R3681" s="13" t="str">
        <f t="shared" si="401"/>
        <v>Quickstock</v>
      </c>
      <c r="S3681" s="35">
        <f t="shared" si="402"/>
        <v>65</v>
      </c>
      <c r="T3681" s="35">
        <f t="shared" si="403"/>
        <v>0</v>
      </c>
      <c r="U3681" s="14">
        <f t="shared" si="404"/>
        <v>10633.94</v>
      </c>
      <c r="V3681" s="14">
        <f t="shared" si="405"/>
        <v>691206.1</v>
      </c>
      <c r="W3681" s="13" t="str">
        <v>In Stock</v>
      </c>
      <c r="X3681" s="13" t="str">
        <v>No</v>
      </c>
      <c r="Y3681" s="13">
        <v>0</v>
      </c>
    </row>
    <row r="3682" spans="1:25" x14ac:dyDescent="0.3">
      <c r="A3682" s="31" t="s">
        <v>7199</v>
      </c>
      <c r="B3682" s="31" t="s">
        <v>7200</v>
      </c>
      <c r="C3682" s="31" t="s">
        <v>44</v>
      </c>
      <c r="D3682" s="31" t="s">
        <v>24</v>
      </c>
      <c r="E3682" s="31">
        <v>190</v>
      </c>
      <c r="F3682" s="31">
        <v>85</v>
      </c>
      <c r="G3682" s="31">
        <v>1667.63</v>
      </c>
      <c r="H3682" s="31">
        <v>316849.7</v>
      </c>
      <c r="I3682" s="32">
        <v>45712</v>
      </c>
      <c r="J3682" s="32">
        <v>45914</v>
      </c>
      <c r="K3682" s="31" t="s">
        <v>29</v>
      </c>
      <c r="L3682" s="33" t="s">
        <v>21</v>
      </c>
      <c r="M3682" s="13" t="str">
        <f>PROPER(TRIM(SUBSTITUTE(B3682,"###"," ")))</f>
        <v>Case X</v>
      </c>
      <c r="N3682" s="13" t="str">
        <f>PROPER(TRIM(SUBSTITUTE(C3682,"###"," ")))</f>
        <v>Groceries</v>
      </c>
      <c r="O3682" s="13" t="str">
        <f>PROPER(TRIM(SUBSTITUTE(D3682,"###"," ")))</f>
        <v>Omni Suppliers</v>
      </c>
      <c r="P3682" s="13" t="str">
        <f t="shared" si="399"/>
        <v>Case X</v>
      </c>
      <c r="Q3682" s="34" t="str">
        <f t="shared" si="400"/>
        <v>Groceries</v>
      </c>
      <c r="R3682" s="13" t="str">
        <f t="shared" si="401"/>
        <v>Omni Suppliers</v>
      </c>
      <c r="S3682" s="35">
        <f t="shared" si="402"/>
        <v>190</v>
      </c>
      <c r="T3682" s="35">
        <f t="shared" si="403"/>
        <v>85</v>
      </c>
      <c r="U3682" s="14">
        <f t="shared" si="404"/>
        <v>1667.63</v>
      </c>
      <c r="V3682" s="14">
        <f t="shared" si="405"/>
        <v>316849.7</v>
      </c>
      <c r="W3682" s="13" t="str">
        <v>In Stock</v>
      </c>
      <c r="X3682" s="13" t="str">
        <v>No</v>
      </c>
      <c r="Y3682" s="13">
        <v>0</v>
      </c>
    </row>
    <row r="3683" spans="1:25" x14ac:dyDescent="0.3">
      <c r="A3683" s="31" t="s">
        <v>7201</v>
      </c>
      <c r="B3683" s="31" t="s">
        <v>7202</v>
      </c>
      <c r="C3683" s="31" t="s">
        <v>40</v>
      </c>
      <c r="D3683" s="31" t="s">
        <v>24</v>
      </c>
      <c r="E3683" s="31">
        <v>21</v>
      </c>
      <c r="F3683" s="31">
        <v>93</v>
      </c>
      <c r="G3683" s="31">
        <v>7630.12</v>
      </c>
      <c r="H3683" s="31">
        <v>160232.51999999999</v>
      </c>
      <c r="I3683" s="32">
        <v>45680</v>
      </c>
      <c r="J3683" s="32">
        <v>45895</v>
      </c>
      <c r="K3683" s="31" t="s">
        <v>54</v>
      </c>
      <c r="L3683" s="33" t="s">
        <v>30</v>
      </c>
      <c r="M3683" s="13" t="str">
        <f>PROPER(TRIM(SUBSTITUTE(B3683,"###"," ")))</f>
        <v>Wear Pro</v>
      </c>
      <c r="N3683" s="13" t="str">
        <f>PROPER(TRIM(SUBSTITUTE(C3683,"###"," ")))</f>
        <v>Electronics</v>
      </c>
      <c r="O3683" s="13" t="str">
        <f>PROPER(TRIM(SUBSTITUTE(D3683,"###"," ")))</f>
        <v>Omni Suppliers</v>
      </c>
      <c r="P3683" s="13" t="str">
        <f t="shared" si="399"/>
        <v>Wear Pro</v>
      </c>
      <c r="Q3683" s="34" t="str">
        <f t="shared" si="400"/>
        <v>Electronics</v>
      </c>
      <c r="R3683" s="13" t="str">
        <f t="shared" si="401"/>
        <v>Omni Suppliers</v>
      </c>
      <c r="S3683" s="35">
        <f t="shared" si="402"/>
        <v>21</v>
      </c>
      <c r="T3683" s="35">
        <f t="shared" si="403"/>
        <v>93</v>
      </c>
      <c r="U3683" s="14">
        <f t="shared" si="404"/>
        <v>7630.12</v>
      </c>
      <c r="V3683" s="14">
        <f t="shared" si="405"/>
        <v>160232.51999999999</v>
      </c>
      <c r="W3683" s="13" t="str">
        <v>Low Stock</v>
      </c>
      <c r="X3683" s="13" t="str">
        <v>Yes</v>
      </c>
      <c r="Y3683" s="13">
        <v>1</v>
      </c>
    </row>
    <row r="3684" spans="1:25" x14ac:dyDescent="0.3">
      <c r="A3684" s="31" t="s">
        <v>7204</v>
      </c>
      <c r="B3684" s="31" t="s">
        <v>2191</v>
      </c>
      <c r="C3684" s="31" t="s">
        <v>44</v>
      </c>
      <c r="D3684" s="31" t="s">
        <v>53</v>
      </c>
      <c r="E3684" s="31">
        <v>188</v>
      </c>
      <c r="F3684" s="31">
        <v>65</v>
      </c>
      <c r="G3684" s="31">
        <v>8275.74</v>
      </c>
      <c r="H3684" s="31">
        <v>1555839.12</v>
      </c>
      <c r="I3684" s="32">
        <v>45765</v>
      </c>
      <c r="J3684" s="32">
        <v>45887</v>
      </c>
      <c r="K3684" s="13"/>
      <c r="L3684" s="33" t="s">
        <v>17</v>
      </c>
      <c r="M3684" s="13" t="str">
        <f>PROPER(TRIM(SUBSTITUTE(B3684,"###"," ")))</f>
        <v>President X</v>
      </c>
      <c r="N3684" s="13" t="str">
        <f>PROPER(TRIM(SUBSTITUTE(C3684,"###"," ")))</f>
        <v>Groceries</v>
      </c>
      <c r="O3684" s="13" t="str">
        <f>PROPER(TRIM(SUBSTITUTE(D3684,"###"," ")))</f>
        <v>Abc Pvt Ltd</v>
      </c>
      <c r="P3684" s="13" t="str">
        <f t="shared" si="399"/>
        <v>President X</v>
      </c>
      <c r="Q3684" s="34" t="str">
        <f t="shared" si="400"/>
        <v>Groceries</v>
      </c>
      <c r="R3684" s="13" t="str">
        <f t="shared" si="401"/>
        <v>Abc Pvt Ltd</v>
      </c>
      <c r="S3684" s="35">
        <f t="shared" si="402"/>
        <v>188</v>
      </c>
      <c r="T3684" s="35">
        <f t="shared" si="403"/>
        <v>65</v>
      </c>
      <c r="U3684" s="14">
        <f t="shared" si="404"/>
        <v>8275.74</v>
      </c>
      <c r="V3684" s="14">
        <f t="shared" si="405"/>
        <v>1555839.1199999999</v>
      </c>
      <c r="W3684" s="13" t="str">
        <v>In Stock</v>
      </c>
      <c r="X3684" s="13" t="str">
        <v>No</v>
      </c>
      <c r="Y3684" s="13">
        <v>0</v>
      </c>
    </row>
    <row r="3685" spans="1:25" x14ac:dyDescent="0.3">
      <c r="A3685" s="31" t="s">
        <v>7206</v>
      </c>
      <c r="B3685" s="31" t="s">
        <v>7207</v>
      </c>
      <c r="C3685" s="31" t="s">
        <v>28</v>
      </c>
      <c r="D3685" s="31" t="s">
        <v>53</v>
      </c>
      <c r="E3685" s="31">
        <v>103</v>
      </c>
      <c r="F3685" s="31">
        <v>75</v>
      </c>
      <c r="G3685" s="31">
        <v>202.64</v>
      </c>
      <c r="H3685" s="31">
        <v>20871.919999999998</v>
      </c>
      <c r="I3685" s="32">
        <v>45688</v>
      </c>
      <c r="J3685" s="32">
        <v>45898</v>
      </c>
      <c r="K3685" s="13"/>
      <c r="L3685" s="33" t="s">
        <v>17</v>
      </c>
      <c r="M3685" s="13" t="str">
        <f>PROPER(TRIM(SUBSTITUTE(B3685,"###"," ")))</f>
        <v>Despite Lite</v>
      </c>
      <c r="N3685" s="13" t="str">
        <f>PROPER(TRIM(SUBSTITUTE(C3685,"###"," ")))</f>
        <v>Furniture</v>
      </c>
      <c r="O3685" s="13" t="str">
        <f>PROPER(TRIM(SUBSTITUTE(D3685,"###"," ")))</f>
        <v>Abc Pvt Ltd</v>
      </c>
      <c r="P3685" s="13" t="str">
        <f t="shared" si="399"/>
        <v>Despite Lite</v>
      </c>
      <c r="Q3685" s="34" t="str">
        <f t="shared" si="400"/>
        <v>Furniture</v>
      </c>
      <c r="R3685" s="13" t="str">
        <f t="shared" si="401"/>
        <v>Abc Pvt Ltd</v>
      </c>
      <c r="S3685" s="35">
        <f t="shared" si="402"/>
        <v>103</v>
      </c>
      <c r="T3685" s="35">
        <f t="shared" si="403"/>
        <v>75</v>
      </c>
      <c r="U3685" s="14">
        <f t="shared" si="404"/>
        <v>202.64</v>
      </c>
      <c r="V3685" s="14">
        <f t="shared" si="405"/>
        <v>20871.919999999998</v>
      </c>
      <c r="W3685" s="13" t="str">
        <v>In Stock</v>
      </c>
      <c r="X3685" s="13" t="str">
        <v>No</v>
      </c>
      <c r="Y3685" s="13">
        <v>0</v>
      </c>
    </row>
    <row r="3686" spans="1:25" x14ac:dyDescent="0.3">
      <c r="A3686" s="31" t="s">
        <v>7209</v>
      </c>
      <c r="B3686" s="31" t="s">
        <v>7210</v>
      </c>
      <c r="C3686" s="31" t="s">
        <v>20</v>
      </c>
      <c r="D3686" s="31" t="s">
        <v>24</v>
      </c>
      <c r="E3686" s="31">
        <v>151</v>
      </c>
      <c r="F3686" s="31">
        <v>73</v>
      </c>
      <c r="G3686" s="31">
        <v>19203.34</v>
      </c>
      <c r="H3686" s="31">
        <v>2899704.34</v>
      </c>
      <c r="I3686" s="32">
        <v>45765</v>
      </c>
      <c r="J3686" s="32">
        <v>45921</v>
      </c>
      <c r="K3686" s="31" t="s">
        <v>54</v>
      </c>
      <c r="L3686" s="33" t="s">
        <v>21</v>
      </c>
      <c r="M3686" s="13" t="str">
        <f>PROPER(TRIM(SUBSTITUTE(B3686,"###"," ")))</f>
        <v>Security X</v>
      </c>
      <c r="N3686" s="13" t="str">
        <f>PROPER(TRIM(SUBSTITUTE(C3686,"###"," ")))</f>
        <v>Toys</v>
      </c>
      <c r="O3686" s="13" t="str">
        <f>PROPER(TRIM(SUBSTITUTE(D3686,"###"," ")))</f>
        <v>Omni Suppliers</v>
      </c>
      <c r="P3686" s="13" t="str">
        <f t="shared" si="399"/>
        <v>Security X</v>
      </c>
      <c r="Q3686" s="34" t="str">
        <f t="shared" si="400"/>
        <v>Toys</v>
      </c>
      <c r="R3686" s="13" t="str">
        <f t="shared" si="401"/>
        <v>Omni Suppliers</v>
      </c>
      <c r="S3686" s="35">
        <f t="shared" si="402"/>
        <v>151</v>
      </c>
      <c r="T3686" s="35">
        <f t="shared" si="403"/>
        <v>73</v>
      </c>
      <c r="U3686" s="14">
        <f t="shared" si="404"/>
        <v>19203.34</v>
      </c>
      <c r="V3686" s="14">
        <f t="shared" si="405"/>
        <v>2899704.34</v>
      </c>
      <c r="W3686" s="13" t="str">
        <v>In Stock</v>
      </c>
      <c r="X3686" s="13" t="str">
        <v>No</v>
      </c>
      <c r="Y3686" s="13">
        <v>0</v>
      </c>
    </row>
    <row r="3687" spans="1:25" x14ac:dyDescent="0.3">
      <c r="A3687" s="31" t="s">
        <v>7211</v>
      </c>
      <c r="B3687" s="31" t="s">
        <v>7212</v>
      </c>
      <c r="C3687" s="31" t="s">
        <v>40</v>
      </c>
      <c r="D3687" s="31" t="s">
        <v>45</v>
      </c>
      <c r="E3687" s="31">
        <v>38</v>
      </c>
      <c r="F3687" s="31">
        <v>67</v>
      </c>
      <c r="G3687" s="31">
        <v>10983.26</v>
      </c>
      <c r="H3687" s="31">
        <v>417363.88</v>
      </c>
      <c r="I3687" s="32">
        <v>45849</v>
      </c>
      <c r="J3687" s="32">
        <v>45900</v>
      </c>
      <c r="K3687" s="31" t="s">
        <v>54</v>
      </c>
      <c r="L3687" s="33" t="s">
        <v>33</v>
      </c>
      <c r="M3687" s="13" t="str">
        <f>PROPER(TRIM(SUBSTITUTE(B3687,"###"," ")))</f>
        <v>Buy Pro</v>
      </c>
      <c r="N3687" s="13" t="str">
        <f>PROPER(TRIM(SUBSTITUTE(C3687,"###"," ")))</f>
        <v>Electronics</v>
      </c>
      <c r="O3687" s="13" t="str">
        <f>PROPER(TRIM(SUBSTITUTE(D3687,"###"," ")))</f>
        <v>Retailmart Inc</v>
      </c>
      <c r="P3687" s="13" t="str">
        <f t="shared" si="399"/>
        <v>Buy Pro</v>
      </c>
      <c r="Q3687" s="34" t="str">
        <f t="shared" si="400"/>
        <v>Electronics</v>
      </c>
      <c r="R3687" s="13" t="str">
        <f t="shared" si="401"/>
        <v>Retailmart Inc</v>
      </c>
      <c r="S3687" s="35">
        <f t="shared" si="402"/>
        <v>38</v>
      </c>
      <c r="T3687" s="35">
        <f t="shared" si="403"/>
        <v>67</v>
      </c>
      <c r="U3687" s="14">
        <f t="shared" si="404"/>
        <v>10983.26</v>
      </c>
      <c r="V3687" s="14">
        <f t="shared" si="405"/>
        <v>417363.88</v>
      </c>
      <c r="W3687" s="13" t="str">
        <v>Low Stock</v>
      </c>
      <c r="X3687" s="13" t="str">
        <v>Yes</v>
      </c>
      <c r="Y3687" s="13">
        <v>1</v>
      </c>
    </row>
    <row r="3688" spans="1:25" x14ac:dyDescent="0.3">
      <c r="A3688" s="31" t="s">
        <v>7214</v>
      </c>
      <c r="B3688" s="31" t="s">
        <v>7215</v>
      </c>
      <c r="C3688" s="31" t="s">
        <v>14</v>
      </c>
      <c r="D3688" s="31" t="s">
        <v>45</v>
      </c>
      <c r="E3688" s="31">
        <v>33</v>
      </c>
      <c r="F3688" s="31">
        <v>70</v>
      </c>
      <c r="G3688" s="31">
        <v>17914.13</v>
      </c>
      <c r="H3688" s="31">
        <v>591166.29</v>
      </c>
      <c r="I3688" s="32">
        <v>45843</v>
      </c>
      <c r="J3688" s="32">
        <v>45920</v>
      </c>
      <c r="K3688" s="31" t="s">
        <v>57</v>
      </c>
      <c r="L3688" s="33" t="s">
        <v>33</v>
      </c>
      <c r="M3688" s="13" t="str">
        <f>PROPER(TRIM(SUBSTITUTE(B3688,"###"," ")))</f>
        <v>Ready Pro</v>
      </c>
      <c r="N3688" s="13" t="str">
        <f>PROPER(TRIM(SUBSTITUTE(C3688,"###"," ")))</f>
        <v>Clothing</v>
      </c>
      <c r="O3688" s="13" t="str">
        <f>PROPER(TRIM(SUBSTITUTE(D3688,"###"," ")))</f>
        <v>Retailmart Inc</v>
      </c>
      <c r="P3688" s="13" t="str">
        <f t="shared" si="399"/>
        <v>Ready Pro</v>
      </c>
      <c r="Q3688" s="34" t="str">
        <f t="shared" si="400"/>
        <v>Clothing</v>
      </c>
      <c r="R3688" s="13" t="str">
        <f t="shared" si="401"/>
        <v>Retailmart Inc</v>
      </c>
      <c r="S3688" s="35">
        <f t="shared" si="402"/>
        <v>33</v>
      </c>
      <c r="T3688" s="35">
        <f t="shared" si="403"/>
        <v>70</v>
      </c>
      <c r="U3688" s="14">
        <f t="shared" si="404"/>
        <v>17914.13</v>
      </c>
      <c r="V3688" s="14">
        <f t="shared" si="405"/>
        <v>591166.29</v>
      </c>
      <c r="W3688" s="13" t="str">
        <v>Low Stock</v>
      </c>
      <c r="X3688" s="13" t="str">
        <v>Yes</v>
      </c>
      <c r="Y3688" s="13">
        <v>1</v>
      </c>
    </row>
    <row r="3689" spans="1:25" x14ac:dyDescent="0.3">
      <c r="A3689" s="31" t="s">
        <v>7216</v>
      </c>
      <c r="B3689" s="31" t="s">
        <v>7217</v>
      </c>
      <c r="C3689" s="31" t="s">
        <v>14</v>
      </c>
      <c r="D3689" s="31" t="s">
        <v>24</v>
      </c>
      <c r="E3689" s="31">
        <v>195</v>
      </c>
      <c r="F3689" s="31">
        <v>33</v>
      </c>
      <c r="G3689" s="31">
        <v>14739.29</v>
      </c>
      <c r="H3689" s="31">
        <v>2874161.55</v>
      </c>
      <c r="I3689" s="32">
        <v>45760</v>
      </c>
      <c r="J3689" s="32">
        <v>45856</v>
      </c>
      <c r="K3689" s="31" t="s">
        <v>54</v>
      </c>
      <c r="L3689" s="33" t="s">
        <v>17</v>
      </c>
      <c r="M3689" s="13" t="str">
        <f>PROPER(TRIM(SUBSTITUTE(B3689,"###"," ")))</f>
        <v>Subject Mini</v>
      </c>
      <c r="N3689" s="13" t="str">
        <f>PROPER(TRIM(SUBSTITUTE(C3689,"###"," ")))</f>
        <v>Clothing</v>
      </c>
      <c r="O3689" s="13" t="str">
        <f>PROPER(TRIM(SUBSTITUTE(D3689,"###"," ")))</f>
        <v>Omni Suppliers</v>
      </c>
      <c r="P3689" s="13" t="str">
        <f t="shared" si="399"/>
        <v>Subject Mini</v>
      </c>
      <c r="Q3689" s="34" t="str">
        <f t="shared" si="400"/>
        <v>Clothing</v>
      </c>
      <c r="R3689" s="13" t="str">
        <f t="shared" si="401"/>
        <v>Omni Suppliers</v>
      </c>
      <c r="S3689" s="35">
        <f t="shared" si="402"/>
        <v>195</v>
      </c>
      <c r="T3689" s="35">
        <f t="shared" si="403"/>
        <v>33</v>
      </c>
      <c r="U3689" s="14">
        <f t="shared" si="404"/>
        <v>14739.29</v>
      </c>
      <c r="V3689" s="14">
        <f t="shared" si="405"/>
        <v>2874161.5500000003</v>
      </c>
      <c r="W3689" s="13" t="str">
        <v>In Stock</v>
      </c>
      <c r="X3689" s="13" t="str">
        <v>No</v>
      </c>
      <c r="Y3689" s="13">
        <v>0</v>
      </c>
    </row>
    <row r="3690" spans="1:25" x14ac:dyDescent="0.3">
      <c r="A3690" s="31" t="s">
        <v>7218</v>
      </c>
      <c r="B3690" s="31" t="s">
        <v>6127</v>
      </c>
      <c r="C3690" s="31" t="s">
        <v>40</v>
      </c>
      <c r="D3690" s="31" t="s">
        <v>15</v>
      </c>
      <c r="E3690" s="31">
        <v>135</v>
      </c>
      <c r="F3690" s="31">
        <v>34</v>
      </c>
      <c r="G3690" s="31">
        <v>18447.88</v>
      </c>
      <c r="H3690" s="31">
        <v>2490463.7999999998</v>
      </c>
      <c r="I3690" s="32">
        <v>45671</v>
      </c>
      <c r="J3690" s="32">
        <v>45898</v>
      </c>
      <c r="K3690" s="31" t="s">
        <v>25</v>
      </c>
      <c r="L3690" s="33" t="s">
        <v>58</v>
      </c>
      <c r="M3690" s="13" t="str">
        <f>PROPER(TRIM(SUBSTITUTE(B3690,"###"," ")))</f>
        <v>Worry Pro</v>
      </c>
      <c r="N3690" s="13" t="str">
        <f>PROPER(TRIM(SUBSTITUTE(C3690,"###"," ")))</f>
        <v>Electronics</v>
      </c>
      <c r="O3690" s="13" t="str">
        <f>PROPER(TRIM(SUBSTITUTE(D3690,"###"," ")))</f>
        <v>Global Traders</v>
      </c>
      <c r="P3690" s="13" t="str">
        <f t="shared" si="399"/>
        <v>Worry Pro</v>
      </c>
      <c r="Q3690" s="34" t="str">
        <f t="shared" si="400"/>
        <v>Electronics</v>
      </c>
      <c r="R3690" s="13" t="str">
        <f t="shared" si="401"/>
        <v>Global Traders</v>
      </c>
      <c r="S3690" s="35">
        <f t="shared" si="402"/>
        <v>135</v>
      </c>
      <c r="T3690" s="35">
        <f t="shared" si="403"/>
        <v>34</v>
      </c>
      <c r="U3690" s="14">
        <f t="shared" si="404"/>
        <v>18447.88</v>
      </c>
      <c r="V3690" s="14">
        <f t="shared" si="405"/>
        <v>2490463.8000000003</v>
      </c>
      <c r="W3690" s="13" t="str">
        <v>In Stock</v>
      </c>
      <c r="X3690" s="13" t="str">
        <v>No</v>
      </c>
      <c r="Y3690" s="13">
        <v>0</v>
      </c>
    </row>
    <row r="3691" spans="1:25" x14ac:dyDescent="0.3">
      <c r="A3691" s="31" t="s">
        <v>7223</v>
      </c>
      <c r="B3691" s="31" t="s">
        <v>7224</v>
      </c>
      <c r="C3691" s="31" t="s">
        <v>20</v>
      </c>
      <c r="D3691" s="31" t="s">
        <v>53</v>
      </c>
      <c r="E3691" s="31">
        <v>25</v>
      </c>
      <c r="F3691" s="31">
        <v>61</v>
      </c>
      <c r="G3691" s="31">
        <v>8738.9500000000007</v>
      </c>
      <c r="H3691" s="31">
        <v>218473.75</v>
      </c>
      <c r="I3691" s="32">
        <v>45726</v>
      </c>
      <c r="J3691" s="32">
        <v>45903</v>
      </c>
      <c r="K3691" s="31" t="s">
        <v>29</v>
      </c>
      <c r="L3691" s="33" t="s">
        <v>21</v>
      </c>
      <c r="M3691" s="13" t="str">
        <f>PROPER(TRIM(SUBSTITUTE(B3691,"###"," ")))</f>
        <v>Community X</v>
      </c>
      <c r="N3691" s="13" t="str">
        <f>PROPER(TRIM(SUBSTITUTE(C3691,"###"," ")))</f>
        <v>Toys</v>
      </c>
      <c r="O3691" s="13" t="str">
        <f>PROPER(TRIM(SUBSTITUTE(D3691,"###"," ")))</f>
        <v>Abc Pvt Ltd</v>
      </c>
      <c r="P3691" s="13" t="str">
        <f t="shared" si="399"/>
        <v>Community X</v>
      </c>
      <c r="Q3691" s="34" t="str">
        <f t="shared" si="400"/>
        <v>Toys</v>
      </c>
      <c r="R3691" s="13" t="str">
        <f t="shared" si="401"/>
        <v>Abc Pvt Ltd</v>
      </c>
      <c r="S3691" s="35">
        <f t="shared" si="402"/>
        <v>25</v>
      </c>
      <c r="T3691" s="35">
        <f t="shared" si="403"/>
        <v>61</v>
      </c>
      <c r="U3691" s="14">
        <f t="shared" si="404"/>
        <v>8738.9500000000007</v>
      </c>
      <c r="V3691" s="14">
        <f t="shared" si="405"/>
        <v>218473.75000000003</v>
      </c>
      <c r="W3691" s="13" t="str">
        <v>Low Stock</v>
      </c>
      <c r="X3691" s="13" t="str">
        <v>Yes</v>
      </c>
      <c r="Y3691" s="13">
        <v>1</v>
      </c>
    </row>
    <row r="3692" spans="1:25" x14ac:dyDescent="0.3">
      <c r="A3692" s="31" t="s">
        <v>7226</v>
      </c>
      <c r="B3692" s="31" t="s">
        <v>7227</v>
      </c>
      <c r="C3692" s="31" t="s">
        <v>20</v>
      </c>
      <c r="D3692" s="31" t="s">
        <v>53</v>
      </c>
      <c r="E3692" s="13"/>
      <c r="F3692" s="31">
        <v>42</v>
      </c>
      <c r="G3692" s="31">
        <v>12244.42</v>
      </c>
      <c r="H3692" s="13"/>
      <c r="I3692" s="32">
        <v>45719</v>
      </c>
      <c r="J3692" s="32">
        <v>45877</v>
      </c>
      <c r="K3692" s="31" t="s">
        <v>29</v>
      </c>
      <c r="L3692" s="33" t="s">
        <v>30</v>
      </c>
      <c r="M3692" s="13" t="str">
        <f>PROPER(TRIM(SUBSTITUTE(B3692,"###"," ")))</f>
        <v>East Mini</v>
      </c>
      <c r="N3692" s="13" t="str">
        <f>PROPER(TRIM(SUBSTITUTE(C3692,"###"," ")))</f>
        <v>Toys</v>
      </c>
      <c r="O3692" s="13" t="str">
        <f>PROPER(TRIM(SUBSTITUTE(D3692,"###"," ")))</f>
        <v>Abc Pvt Ltd</v>
      </c>
      <c r="P3692" s="13" t="str">
        <f t="shared" si="399"/>
        <v>East Mini</v>
      </c>
      <c r="Q3692" s="34" t="str">
        <f t="shared" si="400"/>
        <v>Toys</v>
      </c>
      <c r="R3692" s="13" t="str">
        <f t="shared" si="401"/>
        <v>Abc Pvt Ltd</v>
      </c>
      <c r="S3692" s="35">
        <f t="shared" si="402"/>
        <v>0</v>
      </c>
      <c r="T3692" s="35">
        <f t="shared" si="403"/>
        <v>42</v>
      </c>
      <c r="U3692" s="14">
        <f t="shared" si="404"/>
        <v>12244.42</v>
      </c>
      <c r="V3692" s="14">
        <f t="shared" si="405"/>
        <v>0</v>
      </c>
      <c r="W3692" s="13" t="str">
        <v>Out of Stock</v>
      </c>
      <c r="X3692" s="13" t="str">
        <v>Yes</v>
      </c>
      <c r="Y3692" s="13">
        <v>1</v>
      </c>
    </row>
    <row r="3693" spans="1:25" x14ac:dyDescent="0.3">
      <c r="A3693" s="31" t="s">
        <v>7229</v>
      </c>
      <c r="B3693" s="31" t="s">
        <v>5868</v>
      </c>
      <c r="C3693" s="31" t="s">
        <v>14</v>
      </c>
      <c r="D3693" s="31" t="s">
        <v>45</v>
      </c>
      <c r="E3693" s="31">
        <v>106</v>
      </c>
      <c r="F3693" s="31">
        <v>40</v>
      </c>
      <c r="G3693" s="31">
        <v>1442.84</v>
      </c>
      <c r="H3693" s="31">
        <v>152941.04</v>
      </c>
      <c r="I3693" s="32">
        <v>45700</v>
      </c>
      <c r="J3693" s="32">
        <v>45935</v>
      </c>
      <c r="K3693" s="31" t="s">
        <v>29</v>
      </c>
      <c r="L3693" s="33" t="s">
        <v>33</v>
      </c>
      <c r="M3693" s="13" t="str">
        <f>PROPER(TRIM(SUBSTITUTE(B3693,"###"," ")))</f>
        <v>Maintain Mini</v>
      </c>
      <c r="N3693" s="13" t="str">
        <f>PROPER(TRIM(SUBSTITUTE(C3693,"###"," ")))</f>
        <v>Clothing</v>
      </c>
      <c r="O3693" s="13" t="str">
        <f>PROPER(TRIM(SUBSTITUTE(D3693,"###"," ")))</f>
        <v>Retailmart Inc</v>
      </c>
      <c r="P3693" s="13" t="str">
        <f t="shared" si="399"/>
        <v>Maintain Mini</v>
      </c>
      <c r="Q3693" s="34" t="str">
        <f t="shared" si="400"/>
        <v>Clothing</v>
      </c>
      <c r="R3693" s="13" t="str">
        <f t="shared" si="401"/>
        <v>Retailmart Inc</v>
      </c>
      <c r="S3693" s="35">
        <f t="shared" si="402"/>
        <v>106</v>
      </c>
      <c r="T3693" s="35">
        <f t="shared" si="403"/>
        <v>40</v>
      </c>
      <c r="U3693" s="14">
        <f t="shared" si="404"/>
        <v>1442.84</v>
      </c>
      <c r="V3693" s="14">
        <f t="shared" si="405"/>
        <v>152941.03999999998</v>
      </c>
      <c r="W3693" s="13" t="str">
        <v>In Stock</v>
      </c>
      <c r="X3693" s="13" t="str">
        <v>No</v>
      </c>
      <c r="Y3693" s="13">
        <v>0</v>
      </c>
    </row>
    <row r="3694" spans="1:25" x14ac:dyDescent="0.3">
      <c r="A3694" s="31" t="s">
        <v>7230</v>
      </c>
      <c r="B3694" s="31" t="s">
        <v>7231</v>
      </c>
      <c r="C3694" s="31" t="s">
        <v>20</v>
      </c>
      <c r="D3694" s="31" t="s">
        <v>41</v>
      </c>
      <c r="E3694" s="31">
        <v>139</v>
      </c>
      <c r="F3694" s="31">
        <v>29</v>
      </c>
      <c r="G3694" s="31">
        <v>2923.21</v>
      </c>
      <c r="H3694" s="31">
        <v>406326.19</v>
      </c>
      <c r="I3694" s="32">
        <v>45764</v>
      </c>
      <c r="J3694" s="32">
        <v>45885</v>
      </c>
      <c r="K3694" s="31" t="s">
        <v>25</v>
      </c>
      <c r="L3694" s="33" t="s">
        <v>21</v>
      </c>
      <c r="M3694" s="13" t="str">
        <f>PROPER(TRIM(SUBSTITUTE(B3694,"###"," ")))</f>
        <v>Church Pro</v>
      </c>
      <c r="N3694" s="13" t="str">
        <f>PROPER(TRIM(SUBSTITUTE(C3694,"###"," ")))</f>
        <v>Toys</v>
      </c>
      <c r="O3694" s="13" t="str">
        <f>PROPER(TRIM(SUBSTITUTE(D3694,"###"," ")))</f>
        <v>Quickstock</v>
      </c>
      <c r="P3694" s="13" t="str">
        <f t="shared" si="399"/>
        <v>Church Pro</v>
      </c>
      <c r="Q3694" s="34" t="str">
        <f t="shared" si="400"/>
        <v>Toys</v>
      </c>
      <c r="R3694" s="13" t="str">
        <f t="shared" si="401"/>
        <v>Quickstock</v>
      </c>
      <c r="S3694" s="35">
        <f t="shared" si="402"/>
        <v>139</v>
      </c>
      <c r="T3694" s="35">
        <f t="shared" si="403"/>
        <v>29</v>
      </c>
      <c r="U3694" s="14">
        <f t="shared" si="404"/>
        <v>2923.21</v>
      </c>
      <c r="V3694" s="14">
        <f t="shared" si="405"/>
        <v>406326.19</v>
      </c>
      <c r="W3694" s="13" t="str">
        <v>In Stock</v>
      </c>
      <c r="X3694" s="13" t="str">
        <v>No</v>
      </c>
      <c r="Y3694" s="13">
        <v>0</v>
      </c>
    </row>
    <row r="3695" spans="1:25" x14ac:dyDescent="0.3">
      <c r="A3695" s="31" t="s">
        <v>7232</v>
      </c>
      <c r="B3695" s="31" t="s">
        <v>7233</v>
      </c>
      <c r="C3695" s="31" t="s">
        <v>14</v>
      </c>
      <c r="D3695" s="31" t="s">
        <v>24</v>
      </c>
      <c r="E3695" s="31">
        <v>133</v>
      </c>
      <c r="F3695" s="31">
        <v>72</v>
      </c>
      <c r="G3695" s="31">
        <v>12267.44</v>
      </c>
      <c r="H3695" s="31">
        <v>1631569.52</v>
      </c>
      <c r="I3695" s="32">
        <v>45786</v>
      </c>
      <c r="J3695" s="32">
        <v>45876</v>
      </c>
      <c r="K3695" s="31" t="s">
        <v>25</v>
      </c>
      <c r="L3695" s="33" t="s">
        <v>33</v>
      </c>
      <c r="M3695" s="13" t="str">
        <f>PROPER(TRIM(SUBSTITUTE(B3695,"###"," ")))</f>
        <v>Other Lite</v>
      </c>
      <c r="N3695" s="13" t="str">
        <f>PROPER(TRIM(SUBSTITUTE(C3695,"###"," ")))</f>
        <v>Clothing</v>
      </c>
      <c r="O3695" s="13" t="str">
        <f>PROPER(TRIM(SUBSTITUTE(D3695,"###"," ")))</f>
        <v>Omni Suppliers</v>
      </c>
      <c r="P3695" s="13" t="str">
        <f t="shared" si="399"/>
        <v>Other Lite</v>
      </c>
      <c r="Q3695" s="34" t="str">
        <f t="shared" si="400"/>
        <v>Clothing</v>
      </c>
      <c r="R3695" s="13" t="str">
        <f t="shared" si="401"/>
        <v>Omni Suppliers</v>
      </c>
      <c r="S3695" s="35">
        <f t="shared" si="402"/>
        <v>133</v>
      </c>
      <c r="T3695" s="35">
        <f t="shared" si="403"/>
        <v>72</v>
      </c>
      <c r="U3695" s="14">
        <f t="shared" si="404"/>
        <v>12267.44</v>
      </c>
      <c r="V3695" s="14">
        <f t="shared" si="405"/>
        <v>1631569.52</v>
      </c>
      <c r="W3695" s="13" t="str">
        <v>In Stock</v>
      </c>
      <c r="X3695" s="13" t="str">
        <v>No</v>
      </c>
      <c r="Y3695" s="13">
        <v>0</v>
      </c>
    </row>
    <row r="3696" spans="1:25" x14ac:dyDescent="0.3">
      <c r="A3696" s="31" t="s">
        <v>7234</v>
      </c>
      <c r="B3696" s="31" t="s">
        <v>5147</v>
      </c>
      <c r="C3696" s="31" t="s">
        <v>44</v>
      </c>
      <c r="D3696" s="31" t="s">
        <v>15</v>
      </c>
      <c r="E3696" s="31">
        <v>41</v>
      </c>
      <c r="F3696" s="31">
        <v>66</v>
      </c>
      <c r="G3696" s="31">
        <v>11926.62</v>
      </c>
      <c r="H3696" s="31">
        <v>488991.42</v>
      </c>
      <c r="I3696" s="32">
        <v>45778</v>
      </c>
      <c r="J3696" s="32">
        <v>45901</v>
      </c>
      <c r="K3696" s="31" t="s">
        <v>57</v>
      </c>
      <c r="L3696" s="33" t="s">
        <v>58</v>
      </c>
      <c r="M3696" s="13" t="str">
        <f>PROPER(TRIM(SUBSTITUTE(B3696,"###"," ")))</f>
        <v>Pick Lite</v>
      </c>
      <c r="N3696" s="13" t="str">
        <f>PROPER(TRIM(SUBSTITUTE(C3696,"###"," ")))</f>
        <v>Groceries</v>
      </c>
      <c r="O3696" s="13" t="str">
        <f>PROPER(TRIM(SUBSTITUTE(D3696,"###"," ")))</f>
        <v>Global Traders</v>
      </c>
      <c r="P3696" s="13" t="str">
        <f t="shared" si="399"/>
        <v>Pick Lite</v>
      </c>
      <c r="Q3696" s="34" t="str">
        <f t="shared" si="400"/>
        <v>Groceries</v>
      </c>
      <c r="R3696" s="13" t="str">
        <f t="shared" si="401"/>
        <v>Global Traders</v>
      </c>
      <c r="S3696" s="35">
        <f t="shared" si="402"/>
        <v>41</v>
      </c>
      <c r="T3696" s="35">
        <f t="shared" si="403"/>
        <v>66</v>
      </c>
      <c r="U3696" s="14">
        <f t="shared" si="404"/>
        <v>11926.62</v>
      </c>
      <c r="V3696" s="14">
        <f t="shared" si="405"/>
        <v>488991.42000000004</v>
      </c>
      <c r="W3696" s="13" t="str">
        <v>Low Stock</v>
      </c>
      <c r="X3696" s="13" t="str">
        <v>Yes</v>
      </c>
      <c r="Y3696" s="13">
        <v>1</v>
      </c>
    </row>
    <row r="3697" spans="1:25" x14ac:dyDescent="0.3">
      <c r="A3697" s="31" t="s">
        <v>7235</v>
      </c>
      <c r="B3697" s="31" t="s">
        <v>7236</v>
      </c>
      <c r="C3697" s="31" t="s">
        <v>28</v>
      </c>
      <c r="D3697" s="31" t="s">
        <v>53</v>
      </c>
      <c r="E3697" s="31">
        <v>153</v>
      </c>
      <c r="F3697" s="31">
        <v>46</v>
      </c>
      <c r="G3697" s="31">
        <v>19597.07</v>
      </c>
      <c r="H3697" s="31">
        <v>2998351.71</v>
      </c>
      <c r="I3697" s="32">
        <v>45723</v>
      </c>
      <c r="J3697" s="32">
        <v>45884</v>
      </c>
      <c r="K3697" s="31" t="s">
        <v>57</v>
      </c>
      <c r="L3697" s="33" t="s">
        <v>58</v>
      </c>
      <c r="M3697" s="13" t="str">
        <f>PROPER(TRIM(SUBSTITUTE(B3697,"###"," ")))</f>
        <v>View Max</v>
      </c>
      <c r="N3697" s="13" t="str">
        <f>PROPER(TRIM(SUBSTITUTE(C3697,"###"," ")))</f>
        <v>Furniture</v>
      </c>
      <c r="O3697" s="13" t="str">
        <f>PROPER(TRIM(SUBSTITUTE(D3697,"###"," ")))</f>
        <v>Abc Pvt Ltd</v>
      </c>
      <c r="P3697" s="13" t="str">
        <f t="shared" si="399"/>
        <v>View Max</v>
      </c>
      <c r="Q3697" s="34" t="str">
        <f t="shared" si="400"/>
        <v>Furniture</v>
      </c>
      <c r="R3697" s="13" t="str">
        <f t="shared" si="401"/>
        <v>Abc Pvt Ltd</v>
      </c>
      <c r="S3697" s="35">
        <f t="shared" si="402"/>
        <v>153</v>
      </c>
      <c r="T3697" s="35">
        <f t="shared" si="403"/>
        <v>46</v>
      </c>
      <c r="U3697" s="14">
        <f t="shared" si="404"/>
        <v>19597.07</v>
      </c>
      <c r="V3697" s="14">
        <f t="shared" si="405"/>
        <v>2998351.71</v>
      </c>
      <c r="W3697" s="13" t="str">
        <v>In Stock</v>
      </c>
      <c r="X3697" s="13" t="str">
        <v>No</v>
      </c>
      <c r="Y3697" s="13">
        <v>0</v>
      </c>
    </row>
    <row r="3698" spans="1:25" x14ac:dyDescent="0.3">
      <c r="A3698" s="31" t="s">
        <v>7237</v>
      </c>
      <c r="B3698" s="31" t="s">
        <v>7238</v>
      </c>
      <c r="C3698" s="31" t="s">
        <v>44</v>
      </c>
      <c r="D3698" s="31" t="s">
        <v>15</v>
      </c>
      <c r="E3698" s="31">
        <v>186</v>
      </c>
      <c r="F3698" s="31">
        <v>81</v>
      </c>
      <c r="G3698" s="31">
        <v>9465.16</v>
      </c>
      <c r="H3698" s="31">
        <v>1760519.76</v>
      </c>
      <c r="I3698" s="32">
        <v>45685</v>
      </c>
      <c r="J3698" s="32">
        <v>45935</v>
      </c>
      <c r="K3698" s="31" t="s">
        <v>29</v>
      </c>
      <c r="L3698" s="33" t="s">
        <v>30</v>
      </c>
      <c r="M3698" s="13" t="str">
        <f>PROPER(TRIM(SUBSTITUTE(B3698,"###"," ")))</f>
        <v>Commercial Plus</v>
      </c>
      <c r="N3698" s="13" t="str">
        <f>PROPER(TRIM(SUBSTITUTE(C3698,"###"," ")))</f>
        <v>Groceries</v>
      </c>
      <c r="O3698" s="13" t="str">
        <f>PROPER(TRIM(SUBSTITUTE(D3698,"###"," ")))</f>
        <v>Global Traders</v>
      </c>
      <c r="P3698" s="13" t="str">
        <f t="shared" si="399"/>
        <v>Commercial Plus</v>
      </c>
      <c r="Q3698" s="34" t="str">
        <f t="shared" si="400"/>
        <v>Groceries</v>
      </c>
      <c r="R3698" s="13" t="str">
        <f t="shared" si="401"/>
        <v>Global Traders</v>
      </c>
      <c r="S3698" s="35">
        <f t="shared" si="402"/>
        <v>186</v>
      </c>
      <c r="T3698" s="35">
        <f t="shared" si="403"/>
        <v>81</v>
      </c>
      <c r="U3698" s="14">
        <f t="shared" si="404"/>
        <v>9465.16</v>
      </c>
      <c r="V3698" s="14">
        <f t="shared" si="405"/>
        <v>1760519.76</v>
      </c>
      <c r="W3698" s="13" t="str">
        <v>In Stock</v>
      </c>
      <c r="X3698" s="13" t="str">
        <v>No</v>
      </c>
      <c r="Y3698" s="13">
        <v>0</v>
      </c>
    </row>
    <row r="3699" spans="1:25" x14ac:dyDescent="0.3">
      <c r="A3699" s="31" t="s">
        <v>7239</v>
      </c>
      <c r="B3699" s="31" t="s">
        <v>506</v>
      </c>
      <c r="C3699" s="31" t="s">
        <v>14</v>
      </c>
      <c r="D3699" s="31" t="s">
        <v>45</v>
      </c>
      <c r="E3699" s="31">
        <v>43</v>
      </c>
      <c r="F3699" s="31">
        <v>98</v>
      </c>
      <c r="G3699" s="31">
        <v>2375.14</v>
      </c>
      <c r="H3699" s="31">
        <v>102131.02</v>
      </c>
      <c r="I3699" s="32">
        <v>45796</v>
      </c>
      <c r="J3699" s="32">
        <v>45878</v>
      </c>
      <c r="K3699" s="31" t="s">
        <v>16</v>
      </c>
      <c r="L3699" s="33" t="s">
        <v>21</v>
      </c>
      <c r="M3699" s="13" t="str">
        <f>PROPER(TRIM(SUBSTITUTE(B3699,"###"," ")))</f>
        <v>Better Pro</v>
      </c>
      <c r="N3699" s="13" t="str">
        <f>PROPER(TRIM(SUBSTITUTE(C3699,"###"," ")))</f>
        <v>Clothing</v>
      </c>
      <c r="O3699" s="13" t="str">
        <f>PROPER(TRIM(SUBSTITUTE(D3699,"###"," ")))</f>
        <v>Retailmart Inc</v>
      </c>
      <c r="P3699" s="13" t="str">
        <f t="shared" si="399"/>
        <v>Better Pro</v>
      </c>
      <c r="Q3699" s="34" t="str">
        <f t="shared" si="400"/>
        <v>Clothing</v>
      </c>
      <c r="R3699" s="13" t="str">
        <f t="shared" si="401"/>
        <v>Retailmart Inc</v>
      </c>
      <c r="S3699" s="35">
        <f t="shared" si="402"/>
        <v>43</v>
      </c>
      <c r="T3699" s="35">
        <f t="shared" si="403"/>
        <v>98</v>
      </c>
      <c r="U3699" s="14">
        <f t="shared" si="404"/>
        <v>2375.14</v>
      </c>
      <c r="V3699" s="14">
        <f t="shared" si="405"/>
        <v>102131.01999999999</v>
      </c>
      <c r="W3699" s="13" t="str">
        <v>Low Stock</v>
      </c>
      <c r="X3699" s="13" t="str">
        <v>Yes</v>
      </c>
      <c r="Y3699" s="13">
        <v>1</v>
      </c>
    </row>
    <row r="3700" spans="1:25" x14ac:dyDescent="0.3">
      <c r="A3700" s="31" t="s">
        <v>7240</v>
      </c>
      <c r="B3700" s="31" t="s">
        <v>7241</v>
      </c>
      <c r="C3700" s="31" t="s">
        <v>28</v>
      </c>
      <c r="D3700" s="31" t="s">
        <v>15</v>
      </c>
      <c r="E3700" s="31">
        <v>103</v>
      </c>
      <c r="F3700" s="31">
        <v>51</v>
      </c>
      <c r="G3700" s="31">
        <v>15576.4</v>
      </c>
      <c r="H3700" s="31">
        <v>1604369.2</v>
      </c>
      <c r="I3700" s="32">
        <v>45838</v>
      </c>
      <c r="J3700" s="32">
        <v>45929</v>
      </c>
      <c r="K3700" s="31" t="s">
        <v>54</v>
      </c>
      <c r="L3700" s="33" t="s">
        <v>58</v>
      </c>
      <c r="M3700" s="13" t="str">
        <f>PROPER(TRIM(SUBSTITUTE(B3700,"###"," ")))</f>
        <v>Get X</v>
      </c>
      <c r="N3700" s="13" t="str">
        <f>PROPER(TRIM(SUBSTITUTE(C3700,"###"," ")))</f>
        <v>Furniture</v>
      </c>
      <c r="O3700" s="13" t="str">
        <f>PROPER(TRIM(SUBSTITUTE(D3700,"###"," ")))</f>
        <v>Global Traders</v>
      </c>
      <c r="P3700" s="13" t="str">
        <f t="shared" si="399"/>
        <v>Get X</v>
      </c>
      <c r="Q3700" s="34" t="str">
        <f t="shared" si="400"/>
        <v>Furniture</v>
      </c>
      <c r="R3700" s="13" t="str">
        <f t="shared" si="401"/>
        <v>Global Traders</v>
      </c>
      <c r="S3700" s="35">
        <f t="shared" si="402"/>
        <v>103</v>
      </c>
      <c r="T3700" s="35">
        <f t="shared" si="403"/>
        <v>51</v>
      </c>
      <c r="U3700" s="14">
        <f t="shared" si="404"/>
        <v>15576.4</v>
      </c>
      <c r="V3700" s="14">
        <f t="shared" si="405"/>
        <v>1604369.2</v>
      </c>
      <c r="W3700" s="13" t="str">
        <v>In Stock</v>
      </c>
      <c r="X3700" s="13" t="str">
        <v>No</v>
      </c>
      <c r="Y3700" s="13">
        <v>0</v>
      </c>
    </row>
    <row r="3701" spans="1:25" x14ac:dyDescent="0.3">
      <c r="A3701" s="31" t="s">
        <v>7242</v>
      </c>
      <c r="B3701" s="31" t="s">
        <v>7243</v>
      </c>
      <c r="C3701" s="31" t="s">
        <v>44</v>
      </c>
      <c r="D3701" s="31" t="s">
        <v>41</v>
      </c>
      <c r="E3701" s="31">
        <v>135</v>
      </c>
      <c r="F3701" s="31">
        <v>70</v>
      </c>
      <c r="G3701" s="31">
        <v>7989.31</v>
      </c>
      <c r="H3701" s="31">
        <v>1078556.8500000001</v>
      </c>
      <c r="I3701" s="32">
        <v>45673</v>
      </c>
      <c r="J3701" s="32">
        <v>45860</v>
      </c>
      <c r="K3701" s="31" t="s">
        <v>29</v>
      </c>
      <c r="L3701" s="33" t="s">
        <v>17</v>
      </c>
      <c r="M3701" s="13" t="str">
        <f>PROPER(TRIM(SUBSTITUTE(B3701,"###"," ")))</f>
        <v>Attorney Pro</v>
      </c>
      <c r="N3701" s="13" t="str">
        <f>PROPER(TRIM(SUBSTITUTE(C3701,"###"," ")))</f>
        <v>Groceries</v>
      </c>
      <c r="O3701" s="13" t="str">
        <f>PROPER(TRIM(SUBSTITUTE(D3701,"###"," ")))</f>
        <v>Quickstock</v>
      </c>
      <c r="P3701" s="13" t="str">
        <f t="shared" si="399"/>
        <v>Attorney Pro</v>
      </c>
      <c r="Q3701" s="34" t="str">
        <f t="shared" si="400"/>
        <v>Groceries</v>
      </c>
      <c r="R3701" s="13" t="str">
        <f t="shared" si="401"/>
        <v>Quickstock</v>
      </c>
      <c r="S3701" s="35">
        <f t="shared" si="402"/>
        <v>135</v>
      </c>
      <c r="T3701" s="35">
        <f t="shared" si="403"/>
        <v>70</v>
      </c>
      <c r="U3701" s="14">
        <f t="shared" si="404"/>
        <v>7989.31</v>
      </c>
      <c r="V3701" s="14">
        <f t="shared" si="405"/>
        <v>1078556.8500000001</v>
      </c>
      <c r="W3701" s="13" t="str">
        <v>In Stock</v>
      </c>
      <c r="X3701" s="13" t="str">
        <v>No</v>
      </c>
      <c r="Y3701" s="13">
        <v>0</v>
      </c>
    </row>
    <row r="3702" spans="1:25" x14ac:dyDescent="0.3">
      <c r="A3702" s="31" t="s">
        <v>7244</v>
      </c>
      <c r="B3702" s="31" t="s">
        <v>653</v>
      </c>
      <c r="C3702" s="31" t="s">
        <v>28</v>
      </c>
      <c r="D3702" s="31" t="s">
        <v>24</v>
      </c>
      <c r="E3702" s="31">
        <v>162</v>
      </c>
      <c r="F3702" s="31">
        <v>55</v>
      </c>
      <c r="G3702" s="31">
        <v>13127.02</v>
      </c>
      <c r="H3702" s="31">
        <v>2126577.2400000002</v>
      </c>
      <c r="I3702" s="32">
        <v>45820</v>
      </c>
      <c r="J3702" s="32">
        <v>45880</v>
      </c>
      <c r="K3702" s="31" t="s">
        <v>54</v>
      </c>
      <c r="L3702" s="33" t="s">
        <v>21</v>
      </c>
      <c r="M3702" s="13" t="str">
        <f>PROPER(TRIM(SUBSTITUTE(B3702,"###"," ")))</f>
        <v>Democratic Mini</v>
      </c>
      <c r="N3702" s="13" t="str">
        <f>PROPER(TRIM(SUBSTITUTE(C3702,"###"," ")))</f>
        <v>Furniture</v>
      </c>
      <c r="O3702" s="13" t="str">
        <f>PROPER(TRIM(SUBSTITUTE(D3702,"###"," ")))</f>
        <v>Omni Suppliers</v>
      </c>
      <c r="P3702" s="13" t="str">
        <f t="shared" si="399"/>
        <v>Democratic Mini</v>
      </c>
      <c r="Q3702" s="34" t="str">
        <f t="shared" si="400"/>
        <v>Furniture</v>
      </c>
      <c r="R3702" s="13" t="str">
        <f t="shared" si="401"/>
        <v>Omni Suppliers</v>
      </c>
      <c r="S3702" s="35">
        <f t="shared" si="402"/>
        <v>162</v>
      </c>
      <c r="T3702" s="35">
        <f t="shared" si="403"/>
        <v>55</v>
      </c>
      <c r="U3702" s="14">
        <f t="shared" si="404"/>
        <v>13127.02</v>
      </c>
      <c r="V3702" s="14">
        <f t="shared" si="405"/>
        <v>2126577.2400000002</v>
      </c>
      <c r="W3702" s="13" t="str">
        <v>In Stock</v>
      </c>
      <c r="X3702" s="13" t="str">
        <v>No</v>
      </c>
      <c r="Y3702" s="13">
        <v>0</v>
      </c>
    </row>
    <row r="3703" spans="1:25" x14ac:dyDescent="0.3">
      <c r="A3703" s="31" t="s">
        <v>7245</v>
      </c>
      <c r="B3703" s="31" t="s">
        <v>3420</v>
      </c>
      <c r="C3703" s="31" t="s">
        <v>40</v>
      </c>
      <c r="D3703" s="31" t="s">
        <v>41</v>
      </c>
      <c r="E3703" s="31">
        <v>188</v>
      </c>
      <c r="F3703" s="31">
        <v>81</v>
      </c>
      <c r="G3703" s="31">
        <v>18744.240000000002</v>
      </c>
      <c r="H3703" s="31">
        <v>3523917.12</v>
      </c>
      <c r="I3703" s="32">
        <v>45676</v>
      </c>
      <c r="J3703" s="32">
        <v>45898</v>
      </c>
      <c r="K3703" s="31" t="s">
        <v>25</v>
      </c>
      <c r="L3703" s="33" t="s">
        <v>33</v>
      </c>
      <c r="M3703" s="13" t="str">
        <f>PROPER(TRIM(SUBSTITUTE(B3703,"###"," ")))</f>
        <v>Your Max</v>
      </c>
      <c r="N3703" s="13" t="str">
        <f>PROPER(TRIM(SUBSTITUTE(C3703,"###"," ")))</f>
        <v>Electronics</v>
      </c>
      <c r="O3703" s="13" t="str">
        <f>PROPER(TRIM(SUBSTITUTE(D3703,"###"," ")))</f>
        <v>Quickstock</v>
      </c>
      <c r="P3703" s="13" t="str">
        <f t="shared" si="399"/>
        <v>Your Max</v>
      </c>
      <c r="Q3703" s="34" t="str">
        <f t="shared" si="400"/>
        <v>Electronics</v>
      </c>
      <c r="R3703" s="13" t="str">
        <f t="shared" si="401"/>
        <v>Quickstock</v>
      </c>
      <c r="S3703" s="35">
        <f t="shared" si="402"/>
        <v>188</v>
      </c>
      <c r="T3703" s="35">
        <f t="shared" si="403"/>
        <v>81</v>
      </c>
      <c r="U3703" s="14">
        <f t="shared" si="404"/>
        <v>18744.240000000002</v>
      </c>
      <c r="V3703" s="14">
        <f t="shared" si="405"/>
        <v>3523917.12</v>
      </c>
      <c r="W3703" s="13" t="str">
        <v>In Stock</v>
      </c>
      <c r="X3703" s="13" t="str">
        <v>No</v>
      </c>
      <c r="Y3703" s="13">
        <v>0</v>
      </c>
    </row>
    <row r="3704" spans="1:25" x14ac:dyDescent="0.3">
      <c r="A3704" s="31" t="s">
        <v>7250</v>
      </c>
      <c r="B3704" s="31" t="s">
        <v>7251</v>
      </c>
      <c r="C3704" s="31" t="s">
        <v>40</v>
      </c>
      <c r="D3704" s="31" t="s">
        <v>53</v>
      </c>
      <c r="E3704" s="31">
        <v>12</v>
      </c>
      <c r="F3704" s="31">
        <v>48</v>
      </c>
      <c r="G3704" s="31">
        <v>9057.66</v>
      </c>
      <c r="H3704" s="31">
        <v>108691.92</v>
      </c>
      <c r="I3704" s="32">
        <v>45817</v>
      </c>
      <c r="J3704" s="32">
        <v>45923</v>
      </c>
      <c r="K3704" s="31" t="s">
        <v>25</v>
      </c>
      <c r="L3704" s="33" t="s">
        <v>17</v>
      </c>
      <c r="M3704" s="13" t="str">
        <f>PROPER(TRIM(SUBSTITUTE(B3704,"###"," ")))</f>
        <v>Attack Mini</v>
      </c>
      <c r="N3704" s="13" t="str">
        <f>PROPER(TRIM(SUBSTITUTE(C3704,"###"," ")))</f>
        <v>Electronics</v>
      </c>
      <c r="O3704" s="13" t="str">
        <f>PROPER(TRIM(SUBSTITUTE(D3704,"###"," ")))</f>
        <v>Abc Pvt Ltd</v>
      </c>
      <c r="P3704" s="13" t="str">
        <f t="shared" si="399"/>
        <v>Attack Mini</v>
      </c>
      <c r="Q3704" s="34" t="str">
        <f t="shared" si="400"/>
        <v>Electronics</v>
      </c>
      <c r="R3704" s="13" t="str">
        <f t="shared" si="401"/>
        <v>Abc Pvt Ltd</v>
      </c>
      <c r="S3704" s="35">
        <f t="shared" si="402"/>
        <v>12</v>
      </c>
      <c r="T3704" s="35">
        <f t="shared" si="403"/>
        <v>48</v>
      </c>
      <c r="U3704" s="14">
        <f t="shared" si="404"/>
        <v>9057.66</v>
      </c>
      <c r="V3704" s="14">
        <f t="shared" si="405"/>
        <v>108691.92</v>
      </c>
      <c r="W3704" s="13" t="str">
        <v>Low Stock</v>
      </c>
      <c r="X3704" s="13" t="str">
        <v>Yes</v>
      </c>
      <c r="Y3704" s="13">
        <v>1</v>
      </c>
    </row>
    <row r="3705" spans="1:25" x14ac:dyDescent="0.3">
      <c r="A3705" s="31" t="s">
        <v>7253</v>
      </c>
      <c r="B3705" s="31" t="s">
        <v>7254</v>
      </c>
      <c r="C3705" s="31" t="s">
        <v>28</v>
      </c>
      <c r="D3705" s="31" t="s">
        <v>24</v>
      </c>
      <c r="E3705" s="31">
        <v>57</v>
      </c>
      <c r="F3705" s="31">
        <v>98</v>
      </c>
      <c r="G3705" s="31">
        <v>9600.1</v>
      </c>
      <c r="H3705" s="31">
        <v>547205.70000000007</v>
      </c>
      <c r="I3705" s="32">
        <v>45721</v>
      </c>
      <c r="J3705" s="32">
        <v>45885</v>
      </c>
      <c r="K3705" s="13"/>
      <c r="L3705" s="33" t="s">
        <v>17</v>
      </c>
      <c r="M3705" s="13" t="str">
        <f>PROPER(TRIM(SUBSTITUTE(B3705,"###"," ")))</f>
        <v>Safe X</v>
      </c>
      <c r="N3705" s="13" t="str">
        <f>PROPER(TRIM(SUBSTITUTE(C3705,"###"," ")))</f>
        <v>Furniture</v>
      </c>
      <c r="O3705" s="13" t="str">
        <f>PROPER(TRIM(SUBSTITUTE(D3705,"###"," ")))</f>
        <v>Omni Suppliers</v>
      </c>
      <c r="P3705" s="13" t="str">
        <f t="shared" si="399"/>
        <v>Safe X</v>
      </c>
      <c r="Q3705" s="34" t="str">
        <f t="shared" si="400"/>
        <v>Furniture</v>
      </c>
      <c r="R3705" s="13" t="str">
        <f t="shared" si="401"/>
        <v>Omni Suppliers</v>
      </c>
      <c r="S3705" s="35">
        <f t="shared" si="402"/>
        <v>57</v>
      </c>
      <c r="T3705" s="35">
        <f t="shared" si="403"/>
        <v>98</v>
      </c>
      <c r="U3705" s="14">
        <f t="shared" si="404"/>
        <v>9600.1</v>
      </c>
      <c r="V3705" s="14">
        <f t="shared" si="405"/>
        <v>547205.70000000007</v>
      </c>
      <c r="W3705" s="13" t="str">
        <v>Low Stock</v>
      </c>
      <c r="X3705" s="13" t="str">
        <v>Yes</v>
      </c>
      <c r="Y3705" s="13">
        <v>1</v>
      </c>
    </row>
    <row r="3706" spans="1:25" x14ac:dyDescent="0.3">
      <c r="A3706" s="31" t="s">
        <v>7256</v>
      </c>
      <c r="B3706" s="31" t="s">
        <v>5467</v>
      </c>
      <c r="C3706" s="31" t="s">
        <v>14</v>
      </c>
      <c r="D3706" s="31" t="s">
        <v>53</v>
      </c>
      <c r="E3706" s="31">
        <v>161</v>
      </c>
      <c r="F3706" s="31">
        <v>37</v>
      </c>
      <c r="G3706" s="31">
        <v>11179.18</v>
      </c>
      <c r="H3706" s="31">
        <v>1799847.98</v>
      </c>
      <c r="I3706" s="32">
        <v>45809</v>
      </c>
      <c r="J3706" s="32">
        <v>45934</v>
      </c>
      <c r="K3706" s="31" t="s">
        <v>25</v>
      </c>
      <c r="L3706" s="33" t="s">
        <v>33</v>
      </c>
      <c r="M3706" s="13" t="str">
        <f>PROPER(TRIM(SUBSTITUTE(B3706,"###"," ")))</f>
        <v>Way Mini</v>
      </c>
      <c r="N3706" s="13" t="str">
        <f>PROPER(TRIM(SUBSTITUTE(C3706,"###"," ")))</f>
        <v>Clothing</v>
      </c>
      <c r="O3706" s="13" t="str">
        <f>PROPER(TRIM(SUBSTITUTE(D3706,"###"," ")))</f>
        <v>Abc Pvt Ltd</v>
      </c>
      <c r="P3706" s="13" t="str">
        <f t="shared" si="399"/>
        <v>Way Mini</v>
      </c>
      <c r="Q3706" s="34" t="str">
        <f t="shared" si="400"/>
        <v>Clothing</v>
      </c>
      <c r="R3706" s="13" t="str">
        <f t="shared" si="401"/>
        <v>Abc Pvt Ltd</v>
      </c>
      <c r="S3706" s="35">
        <f t="shared" si="402"/>
        <v>161</v>
      </c>
      <c r="T3706" s="35">
        <f t="shared" si="403"/>
        <v>37</v>
      </c>
      <c r="U3706" s="14">
        <f t="shared" si="404"/>
        <v>11179.18</v>
      </c>
      <c r="V3706" s="14">
        <f t="shared" si="405"/>
        <v>1799847.98</v>
      </c>
      <c r="W3706" s="13" t="str">
        <v>In Stock</v>
      </c>
      <c r="X3706" s="13" t="str">
        <v>No</v>
      </c>
      <c r="Y3706" s="13">
        <v>0</v>
      </c>
    </row>
    <row r="3707" spans="1:25" x14ac:dyDescent="0.3">
      <c r="A3707" s="31" t="s">
        <v>7257</v>
      </c>
      <c r="B3707" s="31" t="s">
        <v>7258</v>
      </c>
      <c r="C3707" s="31" t="s">
        <v>44</v>
      </c>
      <c r="D3707" s="31" t="s">
        <v>24</v>
      </c>
      <c r="E3707" s="31">
        <v>36</v>
      </c>
      <c r="F3707" s="31">
        <v>31</v>
      </c>
      <c r="G3707" s="31">
        <v>11710.9</v>
      </c>
      <c r="H3707" s="31">
        <v>421592.4</v>
      </c>
      <c r="I3707" s="32">
        <v>45802</v>
      </c>
      <c r="J3707" s="32">
        <v>45891</v>
      </c>
      <c r="K3707" s="31" t="s">
        <v>54</v>
      </c>
      <c r="L3707" s="33" t="s">
        <v>58</v>
      </c>
      <c r="M3707" s="13" t="str">
        <f>PROPER(TRIM(SUBSTITUTE(B3707,"###"," ")))</f>
        <v>Despite Plus</v>
      </c>
      <c r="N3707" s="13" t="str">
        <f>PROPER(TRIM(SUBSTITUTE(C3707,"###"," ")))</f>
        <v>Groceries</v>
      </c>
      <c r="O3707" s="13" t="str">
        <f>PROPER(TRIM(SUBSTITUTE(D3707,"###"," ")))</f>
        <v>Omni Suppliers</v>
      </c>
      <c r="P3707" s="13" t="str">
        <f t="shared" si="399"/>
        <v>Despite Plus</v>
      </c>
      <c r="Q3707" s="34" t="str">
        <f t="shared" si="400"/>
        <v>Groceries</v>
      </c>
      <c r="R3707" s="13" t="str">
        <f t="shared" si="401"/>
        <v>Omni Suppliers</v>
      </c>
      <c r="S3707" s="35">
        <f t="shared" si="402"/>
        <v>36</v>
      </c>
      <c r="T3707" s="35">
        <f t="shared" si="403"/>
        <v>31</v>
      </c>
      <c r="U3707" s="14">
        <f t="shared" si="404"/>
        <v>11710.9</v>
      </c>
      <c r="V3707" s="14">
        <f t="shared" si="405"/>
        <v>421592.39999999997</v>
      </c>
      <c r="W3707" s="13" t="str">
        <v>In Stock</v>
      </c>
      <c r="X3707" s="13" t="str">
        <v>No</v>
      </c>
      <c r="Y3707" s="13">
        <v>0</v>
      </c>
    </row>
    <row r="3708" spans="1:25" x14ac:dyDescent="0.3">
      <c r="A3708" s="31" t="s">
        <v>7259</v>
      </c>
      <c r="B3708" s="31" t="s">
        <v>584</v>
      </c>
      <c r="C3708" s="31" t="s">
        <v>28</v>
      </c>
      <c r="D3708" s="31" t="s">
        <v>41</v>
      </c>
      <c r="E3708" s="31">
        <v>86</v>
      </c>
      <c r="F3708" s="31">
        <v>75</v>
      </c>
      <c r="G3708" s="31">
        <v>11101.74</v>
      </c>
      <c r="H3708" s="31">
        <v>954749.64</v>
      </c>
      <c r="I3708" s="32">
        <v>45797</v>
      </c>
      <c r="J3708" s="32">
        <v>45860</v>
      </c>
      <c r="K3708" s="31" t="s">
        <v>46</v>
      </c>
      <c r="L3708" s="33" t="s">
        <v>58</v>
      </c>
      <c r="M3708" s="13" t="str">
        <f>PROPER(TRIM(SUBSTITUTE(B3708,"###"," ")))</f>
        <v>Capital Plus</v>
      </c>
      <c r="N3708" s="13" t="str">
        <f>PROPER(TRIM(SUBSTITUTE(C3708,"###"," ")))</f>
        <v>Furniture</v>
      </c>
      <c r="O3708" s="13" t="str">
        <f>PROPER(TRIM(SUBSTITUTE(D3708,"###"," ")))</f>
        <v>Quickstock</v>
      </c>
      <c r="P3708" s="13" t="str">
        <f t="shared" si="399"/>
        <v>Capital Plus</v>
      </c>
      <c r="Q3708" s="34" t="str">
        <f t="shared" si="400"/>
        <v>Furniture</v>
      </c>
      <c r="R3708" s="13" t="str">
        <f t="shared" si="401"/>
        <v>Quickstock</v>
      </c>
      <c r="S3708" s="35">
        <f t="shared" si="402"/>
        <v>86</v>
      </c>
      <c r="T3708" s="35">
        <f t="shared" si="403"/>
        <v>75</v>
      </c>
      <c r="U3708" s="14">
        <f t="shared" si="404"/>
        <v>11101.74</v>
      </c>
      <c r="V3708" s="14">
        <f t="shared" si="405"/>
        <v>954749.64</v>
      </c>
      <c r="W3708" s="13" t="str">
        <v>In Stock</v>
      </c>
      <c r="X3708" s="13" t="str">
        <v>No</v>
      </c>
      <c r="Y3708" s="13">
        <v>0</v>
      </c>
    </row>
    <row r="3709" spans="1:25" x14ac:dyDescent="0.3">
      <c r="A3709" s="31" t="s">
        <v>7260</v>
      </c>
      <c r="B3709" s="31" t="s">
        <v>2034</v>
      </c>
      <c r="C3709" s="31" t="s">
        <v>44</v>
      </c>
      <c r="D3709" s="31" t="s">
        <v>24</v>
      </c>
      <c r="E3709" s="31">
        <v>72</v>
      </c>
      <c r="F3709" s="31">
        <v>30</v>
      </c>
      <c r="G3709" s="31">
        <v>9550.84</v>
      </c>
      <c r="H3709" s="31">
        <v>687660.48</v>
      </c>
      <c r="I3709" s="32">
        <v>45700</v>
      </c>
      <c r="J3709" s="32">
        <v>45933</v>
      </c>
      <c r="K3709" s="31" t="s">
        <v>46</v>
      </c>
      <c r="L3709" s="33" t="s">
        <v>21</v>
      </c>
      <c r="M3709" s="13" t="str">
        <f>PROPER(TRIM(SUBSTITUTE(B3709,"###"," ")))</f>
        <v>Simple Plus</v>
      </c>
      <c r="N3709" s="13" t="str">
        <f>PROPER(TRIM(SUBSTITUTE(C3709,"###"," ")))</f>
        <v>Groceries</v>
      </c>
      <c r="O3709" s="13" t="str">
        <f>PROPER(TRIM(SUBSTITUTE(D3709,"###"," ")))</f>
        <v>Omni Suppliers</v>
      </c>
      <c r="P3709" s="13" t="str">
        <f t="shared" si="399"/>
        <v>Simple Plus</v>
      </c>
      <c r="Q3709" s="34" t="str">
        <f t="shared" si="400"/>
        <v>Groceries</v>
      </c>
      <c r="R3709" s="13" t="str">
        <f t="shared" si="401"/>
        <v>Omni Suppliers</v>
      </c>
      <c r="S3709" s="35">
        <f t="shared" si="402"/>
        <v>72</v>
      </c>
      <c r="T3709" s="35">
        <f t="shared" si="403"/>
        <v>30</v>
      </c>
      <c r="U3709" s="14">
        <f t="shared" si="404"/>
        <v>9550.84</v>
      </c>
      <c r="V3709" s="14">
        <f t="shared" si="405"/>
        <v>687660.48</v>
      </c>
      <c r="W3709" s="13" t="str">
        <v>In Stock</v>
      </c>
      <c r="X3709" s="13" t="str">
        <v>No</v>
      </c>
      <c r="Y3709" s="13">
        <v>0</v>
      </c>
    </row>
    <row r="3710" spans="1:25" x14ac:dyDescent="0.3">
      <c r="A3710" s="31" t="s">
        <v>7261</v>
      </c>
      <c r="B3710" s="31" t="s">
        <v>7262</v>
      </c>
      <c r="C3710" s="31" t="s">
        <v>20</v>
      </c>
      <c r="D3710" s="31" t="s">
        <v>24</v>
      </c>
      <c r="E3710" s="31">
        <v>199</v>
      </c>
      <c r="F3710" s="31">
        <v>40</v>
      </c>
      <c r="G3710" s="31">
        <v>13084.13</v>
      </c>
      <c r="H3710" s="31">
        <v>2603741.87</v>
      </c>
      <c r="I3710" s="32">
        <v>45810</v>
      </c>
      <c r="J3710" s="32">
        <v>45877</v>
      </c>
      <c r="K3710" s="31" t="s">
        <v>29</v>
      </c>
      <c r="L3710" s="33" t="s">
        <v>21</v>
      </c>
      <c r="M3710" s="13" t="str">
        <f>PROPER(TRIM(SUBSTITUTE(B3710,"###"," ")))</f>
        <v>Nothing Mini</v>
      </c>
      <c r="N3710" s="13" t="str">
        <f>PROPER(TRIM(SUBSTITUTE(C3710,"###"," ")))</f>
        <v>Toys</v>
      </c>
      <c r="O3710" s="13" t="str">
        <f>PROPER(TRIM(SUBSTITUTE(D3710,"###"," ")))</f>
        <v>Omni Suppliers</v>
      </c>
      <c r="P3710" s="13" t="str">
        <f t="shared" si="399"/>
        <v>Nothing Mini</v>
      </c>
      <c r="Q3710" s="34" t="str">
        <f t="shared" si="400"/>
        <v>Toys</v>
      </c>
      <c r="R3710" s="13" t="str">
        <f t="shared" si="401"/>
        <v>Omni Suppliers</v>
      </c>
      <c r="S3710" s="35">
        <f t="shared" si="402"/>
        <v>199</v>
      </c>
      <c r="T3710" s="35">
        <f t="shared" si="403"/>
        <v>40</v>
      </c>
      <c r="U3710" s="14">
        <f t="shared" si="404"/>
        <v>13084.13</v>
      </c>
      <c r="V3710" s="14">
        <f t="shared" si="405"/>
        <v>2603741.8699999996</v>
      </c>
      <c r="W3710" s="13" t="str">
        <v>In Stock</v>
      </c>
      <c r="X3710" s="13" t="str">
        <v>No</v>
      </c>
      <c r="Y3710" s="13">
        <v>0</v>
      </c>
    </row>
    <row r="3711" spans="1:25" x14ac:dyDescent="0.3">
      <c r="A3711" s="31" t="s">
        <v>7263</v>
      </c>
      <c r="B3711" s="31" t="s">
        <v>3142</v>
      </c>
      <c r="C3711" s="31" t="s">
        <v>14</v>
      </c>
      <c r="D3711" s="31" t="s">
        <v>45</v>
      </c>
      <c r="E3711" s="31">
        <v>101</v>
      </c>
      <c r="F3711" s="31">
        <v>77</v>
      </c>
      <c r="G3711" s="31">
        <v>16483.41</v>
      </c>
      <c r="H3711" s="31">
        <v>1664824.41</v>
      </c>
      <c r="I3711" s="32">
        <v>45739</v>
      </c>
      <c r="J3711" s="32">
        <v>45887</v>
      </c>
      <c r="K3711" s="31" t="s">
        <v>46</v>
      </c>
      <c r="L3711" s="33" t="s">
        <v>58</v>
      </c>
      <c r="M3711" s="13" t="str">
        <f>PROPER(TRIM(SUBSTITUTE(B3711,"###"," ")))</f>
        <v>Anything Lite</v>
      </c>
      <c r="N3711" s="13" t="str">
        <f>PROPER(TRIM(SUBSTITUTE(C3711,"###"," ")))</f>
        <v>Clothing</v>
      </c>
      <c r="O3711" s="13" t="str">
        <f>PROPER(TRIM(SUBSTITUTE(D3711,"###"," ")))</f>
        <v>Retailmart Inc</v>
      </c>
      <c r="P3711" s="13" t="str">
        <f t="shared" si="399"/>
        <v>Anything Lite</v>
      </c>
      <c r="Q3711" s="34" t="str">
        <f t="shared" si="400"/>
        <v>Clothing</v>
      </c>
      <c r="R3711" s="13" t="str">
        <f t="shared" si="401"/>
        <v>Retailmart Inc</v>
      </c>
      <c r="S3711" s="35">
        <f t="shared" si="402"/>
        <v>101</v>
      </c>
      <c r="T3711" s="35">
        <f t="shared" si="403"/>
        <v>77</v>
      </c>
      <c r="U3711" s="14">
        <f t="shared" si="404"/>
        <v>16483.41</v>
      </c>
      <c r="V3711" s="14">
        <f t="shared" si="405"/>
        <v>1664824.41</v>
      </c>
      <c r="W3711" s="13" t="str">
        <v>In Stock</v>
      </c>
      <c r="X3711" s="13" t="str">
        <v>No</v>
      </c>
      <c r="Y3711" s="13">
        <v>0</v>
      </c>
    </row>
    <row r="3712" spans="1:25" x14ac:dyDescent="0.3">
      <c r="A3712" s="31" t="s">
        <v>7264</v>
      </c>
      <c r="B3712" s="31" t="s">
        <v>7265</v>
      </c>
      <c r="C3712" s="31" t="s">
        <v>28</v>
      </c>
      <c r="D3712" s="31" t="s">
        <v>45</v>
      </c>
      <c r="E3712" s="31">
        <v>5</v>
      </c>
      <c r="F3712" s="31">
        <v>77</v>
      </c>
      <c r="G3712" s="31">
        <v>5027.2</v>
      </c>
      <c r="H3712" s="31">
        <v>25136</v>
      </c>
      <c r="I3712" s="32">
        <v>45744</v>
      </c>
      <c r="J3712" s="32">
        <v>45885</v>
      </c>
      <c r="K3712" s="31" t="s">
        <v>57</v>
      </c>
      <c r="L3712" s="33" t="s">
        <v>30</v>
      </c>
      <c r="M3712" s="13" t="str">
        <f>PROPER(TRIM(SUBSTITUTE(B3712,"###"," ")))</f>
        <v>Area Plus</v>
      </c>
      <c r="N3712" s="13" t="str">
        <f>PROPER(TRIM(SUBSTITUTE(C3712,"###"," ")))</f>
        <v>Furniture</v>
      </c>
      <c r="O3712" s="13" t="str">
        <f>PROPER(TRIM(SUBSTITUTE(D3712,"###"," ")))</f>
        <v>Retailmart Inc</v>
      </c>
      <c r="P3712" s="13" t="str">
        <f t="shared" si="399"/>
        <v>Area Plus</v>
      </c>
      <c r="Q3712" s="34" t="str">
        <f t="shared" si="400"/>
        <v>Furniture</v>
      </c>
      <c r="R3712" s="13" t="str">
        <f t="shared" si="401"/>
        <v>Retailmart Inc</v>
      </c>
      <c r="S3712" s="35">
        <f t="shared" si="402"/>
        <v>5</v>
      </c>
      <c r="T3712" s="35">
        <f t="shared" si="403"/>
        <v>77</v>
      </c>
      <c r="U3712" s="14">
        <f t="shared" si="404"/>
        <v>5027.2</v>
      </c>
      <c r="V3712" s="14">
        <f t="shared" si="405"/>
        <v>25136</v>
      </c>
      <c r="W3712" s="13" t="str">
        <v>Low Stock</v>
      </c>
      <c r="X3712" s="13" t="str">
        <v>Yes</v>
      </c>
      <c r="Y3712" s="13">
        <v>1</v>
      </c>
    </row>
    <row r="3713" spans="1:25" x14ac:dyDescent="0.3">
      <c r="A3713" s="31" t="s">
        <v>7266</v>
      </c>
      <c r="B3713" s="31" t="s">
        <v>7267</v>
      </c>
      <c r="C3713" s="31" t="s">
        <v>14</v>
      </c>
      <c r="D3713" s="31" t="s">
        <v>24</v>
      </c>
      <c r="E3713" s="31">
        <v>85</v>
      </c>
      <c r="F3713" s="31">
        <v>71</v>
      </c>
      <c r="G3713" s="31">
        <v>749.67</v>
      </c>
      <c r="H3713" s="31">
        <v>63721.95</v>
      </c>
      <c r="I3713" s="32">
        <v>45756</v>
      </c>
      <c r="J3713" s="32">
        <v>45898</v>
      </c>
      <c r="K3713" s="31" t="s">
        <v>54</v>
      </c>
      <c r="L3713" s="33" t="s">
        <v>30</v>
      </c>
      <c r="M3713" s="13" t="str">
        <f>PROPER(TRIM(SUBSTITUTE(B3713,"###"," ")))</f>
        <v>Artist Plus</v>
      </c>
      <c r="N3713" s="13" t="str">
        <f>PROPER(TRIM(SUBSTITUTE(C3713,"###"," ")))</f>
        <v>Clothing</v>
      </c>
      <c r="O3713" s="13" t="str">
        <f>PROPER(TRIM(SUBSTITUTE(D3713,"###"," ")))</f>
        <v>Omni Suppliers</v>
      </c>
      <c r="P3713" s="13" t="str">
        <f t="shared" si="399"/>
        <v>Artist Plus</v>
      </c>
      <c r="Q3713" s="34" t="str">
        <f t="shared" si="400"/>
        <v>Clothing</v>
      </c>
      <c r="R3713" s="13" t="str">
        <f t="shared" si="401"/>
        <v>Omni Suppliers</v>
      </c>
      <c r="S3713" s="35">
        <f t="shared" si="402"/>
        <v>85</v>
      </c>
      <c r="T3713" s="35">
        <f t="shared" si="403"/>
        <v>71</v>
      </c>
      <c r="U3713" s="14">
        <f t="shared" si="404"/>
        <v>749.67</v>
      </c>
      <c r="V3713" s="14">
        <f t="shared" si="405"/>
        <v>63721.95</v>
      </c>
      <c r="W3713" s="13" t="str">
        <v>In Stock</v>
      </c>
      <c r="X3713" s="13" t="str">
        <v>No</v>
      </c>
      <c r="Y3713" s="13">
        <v>0</v>
      </c>
    </row>
    <row r="3714" spans="1:25" x14ac:dyDescent="0.3">
      <c r="A3714" s="31" t="s">
        <v>7268</v>
      </c>
      <c r="B3714" s="31" t="s">
        <v>7269</v>
      </c>
      <c r="C3714" s="31" t="s">
        <v>14</v>
      </c>
      <c r="D3714" s="31" t="s">
        <v>15</v>
      </c>
      <c r="E3714" s="31">
        <v>2</v>
      </c>
      <c r="F3714" s="31">
        <v>27</v>
      </c>
      <c r="G3714" s="31">
        <v>7673.78</v>
      </c>
      <c r="H3714" s="31">
        <v>15347.56</v>
      </c>
      <c r="I3714" s="32">
        <v>45684</v>
      </c>
      <c r="J3714" s="32">
        <v>45881</v>
      </c>
      <c r="K3714" s="31" t="s">
        <v>46</v>
      </c>
      <c r="L3714" s="33" t="s">
        <v>30</v>
      </c>
      <c r="M3714" s="13" t="str">
        <f>PROPER(TRIM(SUBSTITUTE(B3714,"###"," ")))</f>
        <v>Focus Lite</v>
      </c>
      <c r="N3714" s="13" t="str">
        <f>PROPER(TRIM(SUBSTITUTE(C3714,"###"," ")))</f>
        <v>Clothing</v>
      </c>
      <c r="O3714" s="13" t="str">
        <f>PROPER(TRIM(SUBSTITUTE(D3714,"###"," ")))</f>
        <v>Global Traders</v>
      </c>
      <c r="P3714" s="13" t="str">
        <f t="shared" si="399"/>
        <v>Focus Lite</v>
      </c>
      <c r="Q3714" s="34" t="str">
        <f t="shared" si="400"/>
        <v>Clothing</v>
      </c>
      <c r="R3714" s="13" t="str">
        <f t="shared" si="401"/>
        <v>Global Traders</v>
      </c>
      <c r="S3714" s="35">
        <f t="shared" si="402"/>
        <v>2</v>
      </c>
      <c r="T3714" s="35">
        <f t="shared" si="403"/>
        <v>27</v>
      </c>
      <c r="U3714" s="14">
        <f t="shared" si="404"/>
        <v>7673.78</v>
      </c>
      <c r="V3714" s="14">
        <f t="shared" si="405"/>
        <v>15347.56</v>
      </c>
      <c r="W3714" s="13" t="str">
        <v>Low Stock</v>
      </c>
      <c r="X3714" s="13" t="str">
        <v>Yes</v>
      </c>
      <c r="Y3714" s="13">
        <v>1</v>
      </c>
    </row>
    <row r="3715" spans="1:25" x14ac:dyDescent="0.3">
      <c r="A3715" s="31" t="s">
        <v>7271</v>
      </c>
      <c r="B3715" s="31" t="s">
        <v>5800</v>
      </c>
      <c r="C3715" s="31" t="s">
        <v>40</v>
      </c>
      <c r="D3715" s="31" t="s">
        <v>41</v>
      </c>
      <c r="E3715" s="31">
        <v>131</v>
      </c>
      <c r="F3715" s="31">
        <v>21</v>
      </c>
      <c r="G3715" s="31">
        <v>10770.26</v>
      </c>
      <c r="H3715" s="31">
        <v>1410904.06</v>
      </c>
      <c r="I3715" s="32">
        <v>45672</v>
      </c>
      <c r="J3715" s="32">
        <v>45901</v>
      </c>
      <c r="K3715" s="31" t="s">
        <v>46</v>
      </c>
      <c r="L3715" s="33" t="s">
        <v>17</v>
      </c>
      <c r="M3715" s="13" t="str">
        <f>PROPER(TRIM(SUBSTITUTE(B3715,"###"," ")))</f>
        <v>Professor Plus</v>
      </c>
      <c r="N3715" s="13" t="str">
        <f>PROPER(TRIM(SUBSTITUTE(C3715,"###"," ")))</f>
        <v>Electronics</v>
      </c>
      <c r="O3715" s="13" t="str">
        <f>PROPER(TRIM(SUBSTITUTE(D3715,"###"," ")))</f>
        <v>Quickstock</v>
      </c>
      <c r="P3715" s="13" t="str">
        <f t="shared" ref="P3715:P3778" si="406">IF(M3715="","Unknown",M3715)</f>
        <v>Professor Plus</v>
      </c>
      <c r="Q3715" s="34" t="str">
        <f t="shared" ref="Q3715:Q3778" si="407">IF(N3715="","Unknown",N3715)</f>
        <v>Electronics</v>
      </c>
      <c r="R3715" s="13" t="str">
        <f t="shared" ref="R3715:R3778" si="408">IF(O3715="","Others",O3715)</f>
        <v>Quickstock</v>
      </c>
      <c r="S3715" s="35">
        <f t="shared" ref="S3715:S3778" si="409">VALUE(E3715)</f>
        <v>131</v>
      </c>
      <c r="T3715" s="35">
        <f t="shared" ref="T3715:T3778" si="410">VALUE(F3715)</f>
        <v>21</v>
      </c>
      <c r="U3715" s="14">
        <f t="shared" ref="U3715:U3778" si="411">VALUE(G3715)</f>
        <v>10770.26</v>
      </c>
      <c r="V3715" s="14">
        <f t="shared" ref="V3715:V3778" si="412">E3715*G3715</f>
        <v>1410904.06</v>
      </c>
      <c r="W3715" s="13" t="str">
        <v>In Stock</v>
      </c>
      <c r="X3715" s="13" t="str">
        <v>No</v>
      </c>
      <c r="Y3715" s="13">
        <v>0</v>
      </c>
    </row>
    <row r="3716" spans="1:25" x14ac:dyDescent="0.3">
      <c r="A3716" s="31" t="s">
        <v>7272</v>
      </c>
      <c r="B3716" s="31" t="s">
        <v>496</v>
      </c>
      <c r="C3716" s="31" t="s">
        <v>28</v>
      </c>
      <c r="D3716" s="31" t="s">
        <v>45</v>
      </c>
      <c r="E3716" s="31">
        <v>0</v>
      </c>
      <c r="F3716" s="31">
        <v>94</v>
      </c>
      <c r="G3716" s="31">
        <v>12653.14</v>
      </c>
      <c r="H3716" s="31">
        <v>0</v>
      </c>
      <c r="I3716" s="32">
        <v>45723</v>
      </c>
      <c r="J3716" s="32">
        <v>45912</v>
      </c>
      <c r="K3716" s="31" t="s">
        <v>46</v>
      </c>
      <c r="L3716" s="33" t="s">
        <v>58</v>
      </c>
      <c r="M3716" s="13" t="str">
        <f>PROPER(TRIM(SUBSTITUTE(B3716,"###"," ")))</f>
        <v>Must Max</v>
      </c>
      <c r="N3716" s="13" t="str">
        <f>PROPER(TRIM(SUBSTITUTE(C3716,"###"," ")))</f>
        <v>Furniture</v>
      </c>
      <c r="O3716" s="13" t="str">
        <f>PROPER(TRIM(SUBSTITUTE(D3716,"###"," ")))</f>
        <v>Retailmart Inc</v>
      </c>
      <c r="P3716" s="13" t="str">
        <f t="shared" si="406"/>
        <v>Must Max</v>
      </c>
      <c r="Q3716" s="34" t="str">
        <f t="shared" si="407"/>
        <v>Furniture</v>
      </c>
      <c r="R3716" s="13" t="str">
        <f t="shared" si="408"/>
        <v>Retailmart Inc</v>
      </c>
      <c r="S3716" s="35">
        <f t="shared" si="409"/>
        <v>0</v>
      </c>
      <c r="T3716" s="35">
        <f t="shared" si="410"/>
        <v>94</v>
      </c>
      <c r="U3716" s="14">
        <f t="shared" si="411"/>
        <v>12653.14</v>
      </c>
      <c r="V3716" s="14">
        <f t="shared" si="412"/>
        <v>0</v>
      </c>
      <c r="W3716" s="13" t="str">
        <v>Out of Stock</v>
      </c>
      <c r="X3716" s="13" t="str">
        <v>Yes</v>
      </c>
      <c r="Y3716" s="13">
        <v>1</v>
      </c>
    </row>
    <row r="3717" spans="1:25" x14ac:dyDescent="0.3">
      <c r="A3717" s="31" t="s">
        <v>7273</v>
      </c>
      <c r="B3717" s="31" t="s">
        <v>327</v>
      </c>
      <c r="C3717" s="31" t="s">
        <v>14</v>
      </c>
      <c r="D3717" s="31" t="s">
        <v>45</v>
      </c>
      <c r="E3717" s="31">
        <v>124</v>
      </c>
      <c r="F3717" s="31">
        <v>26</v>
      </c>
      <c r="G3717" s="31">
        <v>5410.07</v>
      </c>
      <c r="H3717" s="31">
        <v>670848.67999999993</v>
      </c>
      <c r="I3717" s="32">
        <v>45762</v>
      </c>
      <c r="J3717" s="32">
        <v>45924</v>
      </c>
      <c r="K3717" s="31" t="s">
        <v>16</v>
      </c>
      <c r="L3717" s="33" t="s">
        <v>30</v>
      </c>
      <c r="M3717" s="13" t="str">
        <f>PROPER(TRIM(SUBSTITUTE(B3717,"###"," ")))</f>
        <v>Great Plus</v>
      </c>
      <c r="N3717" s="13" t="str">
        <f>PROPER(TRIM(SUBSTITUTE(C3717,"###"," ")))</f>
        <v>Clothing</v>
      </c>
      <c r="O3717" s="13" t="str">
        <f>PROPER(TRIM(SUBSTITUTE(D3717,"###"," ")))</f>
        <v>Retailmart Inc</v>
      </c>
      <c r="P3717" s="13" t="str">
        <f t="shared" si="406"/>
        <v>Great Plus</v>
      </c>
      <c r="Q3717" s="34" t="str">
        <f t="shared" si="407"/>
        <v>Clothing</v>
      </c>
      <c r="R3717" s="13" t="str">
        <f t="shared" si="408"/>
        <v>Retailmart Inc</v>
      </c>
      <c r="S3717" s="35">
        <f t="shared" si="409"/>
        <v>124</v>
      </c>
      <c r="T3717" s="35">
        <f t="shared" si="410"/>
        <v>26</v>
      </c>
      <c r="U3717" s="14">
        <f t="shared" si="411"/>
        <v>5410.07</v>
      </c>
      <c r="V3717" s="14">
        <f t="shared" si="412"/>
        <v>670848.67999999993</v>
      </c>
      <c r="W3717" s="13" t="str">
        <v>In Stock</v>
      </c>
      <c r="X3717" s="13" t="str">
        <v>No</v>
      </c>
      <c r="Y3717" s="13">
        <v>0</v>
      </c>
    </row>
    <row r="3718" spans="1:25" x14ac:dyDescent="0.3">
      <c r="A3718" s="31" t="s">
        <v>7274</v>
      </c>
      <c r="B3718" s="31" t="s">
        <v>7275</v>
      </c>
      <c r="C3718" s="31" t="s">
        <v>14</v>
      </c>
      <c r="D3718" s="31" t="s">
        <v>45</v>
      </c>
      <c r="E3718" s="31">
        <v>120</v>
      </c>
      <c r="F3718" s="31">
        <v>66</v>
      </c>
      <c r="G3718" s="31">
        <v>1558.14</v>
      </c>
      <c r="H3718" s="31">
        <v>186976.8</v>
      </c>
      <c r="I3718" s="32">
        <v>45675</v>
      </c>
      <c r="J3718" s="32">
        <v>45924</v>
      </c>
      <c r="K3718" s="31" t="s">
        <v>29</v>
      </c>
      <c r="L3718" s="33" t="s">
        <v>21</v>
      </c>
      <c r="M3718" s="13" t="str">
        <f>PROPER(TRIM(SUBSTITUTE(B3718,"###"," ")))</f>
        <v>Later Pro</v>
      </c>
      <c r="N3718" s="13" t="str">
        <f>PROPER(TRIM(SUBSTITUTE(C3718,"###"," ")))</f>
        <v>Clothing</v>
      </c>
      <c r="O3718" s="13" t="str">
        <f>PROPER(TRIM(SUBSTITUTE(D3718,"###"," ")))</f>
        <v>Retailmart Inc</v>
      </c>
      <c r="P3718" s="13" t="str">
        <f t="shared" si="406"/>
        <v>Later Pro</v>
      </c>
      <c r="Q3718" s="34" t="str">
        <f t="shared" si="407"/>
        <v>Clothing</v>
      </c>
      <c r="R3718" s="13" t="str">
        <f t="shared" si="408"/>
        <v>Retailmart Inc</v>
      </c>
      <c r="S3718" s="35">
        <f t="shared" si="409"/>
        <v>120</v>
      </c>
      <c r="T3718" s="35">
        <f t="shared" si="410"/>
        <v>66</v>
      </c>
      <c r="U3718" s="14">
        <f t="shared" si="411"/>
        <v>1558.14</v>
      </c>
      <c r="V3718" s="14">
        <f t="shared" si="412"/>
        <v>186976.80000000002</v>
      </c>
      <c r="W3718" s="13" t="str">
        <v>In Stock</v>
      </c>
      <c r="X3718" s="13" t="str">
        <v>No</v>
      </c>
      <c r="Y3718" s="13">
        <v>0</v>
      </c>
    </row>
    <row r="3719" spans="1:25" x14ac:dyDescent="0.3">
      <c r="A3719" s="31" t="s">
        <v>7276</v>
      </c>
      <c r="B3719" s="31" t="s">
        <v>7277</v>
      </c>
      <c r="C3719" s="31" t="s">
        <v>28</v>
      </c>
      <c r="D3719" s="31" t="s">
        <v>45</v>
      </c>
      <c r="E3719" s="31">
        <v>34</v>
      </c>
      <c r="F3719" s="31">
        <v>60</v>
      </c>
      <c r="G3719" s="31">
        <v>19356.7</v>
      </c>
      <c r="H3719" s="31">
        <v>658127.80000000005</v>
      </c>
      <c r="I3719" s="32">
        <v>45711</v>
      </c>
      <c r="J3719" s="32">
        <v>45881</v>
      </c>
      <c r="K3719" s="31" t="s">
        <v>46</v>
      </c>
      <c r="L3719" s="33" t="s">
        <v>21</v>
      </c>
      <c r="M3719" s="13" t="str">
        <f>PROPER(TRIM(SUBSTITUTE(B3719,"###"," ")))</f>
        <v>Sense Lite</v>
      </c>
      <c r="N3719" s="13" t="str">
        <f>PROPER(TRIM(SUBSTITUTE(C3719,"###"," ")))</f>
        <v>Furniture</v>
      </c>
      <c r="O3719" s="13" t="str">
        <f>PROPER(TRIM(SUBSTITUTE(D3719,"###"," ")))</f>
        <v>Retailmart Inc</v>
      </c>
      <c r="P3719" s="13" t="str">
        <f t="shared" si="406"/>
        <v>Sense Lite</v>
      </c>
      <c r="Q3719" s="34" t="str">
        <f t="shared" si="407"/>
        <v>Furniture</v>
      </c>
      <c r="R3719" s="13" t="str">
        <f t="shared" si="408"/>
        <v>Retailmart Inc</v>
      </c>
      <c r="S3719" s="35">
        <f t="shared" si="409"/>
        <v>34</v>
      </c>
      <c r="T3719" s="35">
        <f t="shared" si="410"/>
        <v>60</v>
      </c>
      <c r="U3719" s="14">
        <f t="shared" si="411"/>
        <v>19356.7</v>
      </c>
      <c r="V3719" s="14">
        <f t="shared" si="412"/>
        <v>658127.80000000005</v>
      </c>
      <c r="W3719" s="13" t="str">
        <v>Low Stock</v>
      </c>
      <c r="X3719" s="13" t="str">
        <v>Yes</v>
      </c>
      <c r="Y3719" s="13">
        <v>1</v>
      </c>
    </row>
    <row r="3720" spans="1:25" x14ac:dyDescent="0.3">
      <c r="A3720" s="31" t="s">
        <v>7278</v>
      </c>
      <c r="B3720" s="31" t="s">
        <v>7279</v>
      </c>
      <c r="C3720" s="31" t="s">
        <v>44</v>
      </c>
      <c r="D3720" s="31" t="s">
        <v>45</v>
      </c>
      <c r="E3720" s="31">
        <v>95</v>
      </c>
      <c r="F3720" s="31">
        <v>27</v>
      </c>
      <c r="G3720" s="31">
        <v>6554.17</v>
      </c>
      <c r="H3720" s="31">
        <v>622646.15</v>
      </c>
      <c r="I3720" s="32">
        <v>45777</v>
      </c>
      <c r="J3720" s="32">
        <v>45901</v>
      </c>
      <c r="K3720" s="31" t="s">
        <v>25</v>
      </c>
      <c r="L3720" s="33" t="s">
        <v>17</v>
      </c>
      <c r="M3720" s="13" t="str">
        <f>PROPER(TRIM(SUBSTITUTE(B3720,"###"," ")))</f>
        <v>Order Lite</v>
      </c>
      <c r="N3720" s="13" t="str">
        <f>PROPER(TRIM(SUBSTITUTE(C3720,"###"," ")))</f>
        <v>Groceries</v>
      </c>
      <c r="O3720" s="13" t="str">
        <f>PROPER(TRIM(SUBSTITUTE(D3720,"###"," ")))</f>
        <v>Retailmart Inc</v>
      </c>
      <c r="P3720" s="13" t="str">
        <f t="shared" si="406"/>
        <v>Order Lite</v>
      </c>
      <c r="Q3720" s="34" t="str">
        <f t="shared" si="407"/>
        <v>Groceries</v>
      </c>
      <c r="R3720" s="13" t="str">
        <f t="shared" si="408"/>
        <v>Retailmart Inc</v>
      </c>
      <c r="S3720" s="35">
        <f t="shared" si="409"/>
        <v>95</v>
      </c>
      <c r="T3720" s="35">
        <f t="shared" si="410"/>
        <v>27</v>
      </c>
      <c r="U3720" s="14">
        <f t="shared" si="411"/>
        <v>6554.17</v>
      </c>
      <c r="V3720" s="14">
        <f t="shared" si="412"/>
        <v>622646.15</v>
      </c>
      <c r="W3720" s="13" t="str">
        <v>In Stock</v>
      </c>
      <c r="X3720" s="13" t="str">
        <v>No</v>
      </c>
      <c r="Y3720" s="13">
        <v>0</v>
      </c>
    </row>
    <row r="3721" spans="1:25" x14ac:dyDescent="0.3">
      <c r="A3721" s="31" t="s">
        <v>7280</v>
      </c>
      <c r="B3721" s="31" t="s">
        <v>3954</v>
      </c>
      <c r="C3721" s="31" t="s">
        <v>44</v>
      </c>
      <c r="D3721" s="31" t="s">
        <v>53</v>
      </c>
      <c r="E3721" s="31">
        <v>175</v>
      </c>
      <c r="F3721" s="31">
        <v>71</v>
      </c>
      <c r="G3721" s="31">
        <v>10122.57</v>
      </c>
      <c r="H3721" s="31">
        <v>1771449.75</v>
      </c>
      <c r="I3721" s="32">
        <v>45747</v>
      </c>
      <c r="J3721" s="32">
        <v>45886</v>
      </c>
      <c r="K3721" s="31" t="s">
        <v>54</v>
      </c>
      <c r="L3721" s="33" t="s">
        <v>30</v>
      </c>
      <c r="M3721" s="13" t="str">
        <f>PROPER(TRIM(SUBSTITUTE(B3721,"###"," ")))</f>
        <v>My Max</v>
      </c>
      <c r="N3721" s="13" t="str">
        <f>PROPER(TRIM(SUBSTITUTE(C3721,"###"," ")))</f>
        <v>Groceries</v>
      </c>
      <c r="O3721" s="13" t="str">
        <f>PROPER(TRIM(SUBSTITUTE(D3721,"###"," ")))</f>
        <v>Abc Pvt Ltd</v>
      </c>
      <c r="P3721" s="13" t="str">
        <f t="shared" si="406"/>
        <v>My Max</v>
      </c>
      <c r="Q3721" s="34" t="str">
        <f t="shared" si="407"/>
        <v>Groceries</v>
      </c>
      <c r="R3721" s="13" t="str">
        <f t="shared" si="408"/>
        <v>Abc Pvt Ltd</v>
      </c>
      <c r="S3721" s="35">
        <f t="shared" si="409"/>
        <v>175</v>
      </c>
      <c r="T3721" s="35">
        <f t="shared" si="410"/>
        <v>71</v>
      </c>
      <c r="U3721" s="14">
        <f t="shared" si="411"/>
        <v>10122.57</v>
      </c>
      <c r="V3721" s="14">
        <f t="shared" si="412"/>
        <v>1771449.75</v>
      </c>
      <c r="W3721" s="13" t="str">
        <v>In Stock</v>
      </c>
      <c r="X3721" s="13" t="str">
        <v>No</v>
      </c>
      <c r="Y3721" s="13">
        <v>0</v>
      </c>
    </row>
    <row r="3722" spans="1:25" x14ac:dyDescent="0.3">
      <c r="A3722" s="31" t="s">
        <v>7281</v>
      </c>
      <c r="B3722" s="31" t="s">
        <v>7282</v>
      </c>
      <c r="C3722" s="31" t="s">
        <v>20</v>
      </c>
      <c r="D3722" s="31" t="s">
        <v>24</v>
      </c>
      <c r="E3722" s="31">
        <v>23</v>
      </c>
      <c r="F3722" s="31">
        <v>96</v>
      </c>
      <c r="G3722" s="31">
        <v>18909.89</v>
      </c>
      <c r="H3722" s="31">
        <v>434927.47</v>
      </c>
      <c r="I3722" s="32">
        <v>45699</v>
      </c>
      <c r="J3722" s="32">
        <v>45900</v>
      </c>
      <c r="K3722" s="31" t="s">
        <v>29</v>
      </c>
      <c r="L3722" s="33" t="s">
        <v>17</v>
      </c>
      <c r="M3722" s="13" t="str">
        <f>PROPER(TRIM(SUBSTITUTE(B3722,"###"," ")))</f>
        <v>Night Pro</v>
      </c>
      <c r="N3722" s="13" t="str">
        <f>PROPER(TRIM(SUBSTITUTE(C3722,"###"," ")))</f>
        <v>Toys</v>
      </c>
      <c r="O3722" s="13" t="str">
        <f>PROPER(TRIM(SUBSTITUTE(D3722,"###"," ")))</f>
        <v>Omni Suppliers</v>
      </c>
      <c r="P3722" s="13" t="str">
        <f t="shared" si="406"/>
        <v>Night Pro</v>
      </c>
      <c r="Q3722" s="34" t="str">
        <f t="shared" si="407"/>
        <v>Toys</v>
      </c>
      <c r="R3722" s="13" t="str">
        <f t="shared" si="408"/>
        <v>Omni Suppliers</v>
      </c>
      <c r="S3722" s="35">
        <f t="shared" si="409"/>
        <v>23</v>
      </c>
      <c r="T3722" s="35">
        <f t="shared" si="410"/>
        <v>96</v>
      </c>
      <c r="U3722" s="14">
        <f t="shared" si="411"/>
        <v>18909.89</v>
      </c>
      <c r="V3722" s="14">
        <f t="shared" si="412"/>
        <v>434927.47</v>
      </c>
      <c r="W3722" s="13" t="str">
        <v>Low Stock</v>
      </c>
      <c r="X3722" s="13" t="str">
        <v>Yes</v>
      </c>
      <c r="Y3722" s="13">
        <v>1</v>
      </c>
    </row>
    <row r="3723" spans="1:25" x14ac:dyDescent="0.3">
      <c r="A3723" s="31" t="s">
        <v>7284</v>
      </c>
      <c r="B3723" s="31" t="s">
        <v>3671</v>
      </c>
      <c r="C3723" s="31" t="s">
        <v>40</v>
      </c>
      <c r="D3723" s="31" t="s">
        <v>53</v>
      </c>
      <c r="E3723" s="31">
        <v>102</v>
      </c>
      <c r="F3723" s="31">
        <v>89</v>
      </c>
      <c r="G3723" s="31">
        <v>5864.55</v>
      </c>
      <c r="H3723" s="31">
        <v>598184.1</v>
      </c>
      <c r="I3723" s="32">
        <v>45739</v>
      </c>
      <c r="J3723" s="32">
        <v>45905</v>
      </c>
      <c r="K3723" s="31" t="s">
        <v>54</v>
      </c>
      <c r="L3723" s="33" t="s">
        <v>33</v>
      </c>
      <c r="M3723" s="13" t="str">
        <f>PROPER(TRIM(SUBSTITUTE(B3723,"###"," ")))</f>
        <v>His Pro</v>
      </c>
      <c r="N3723" s="13" t="str">
        <f>PROPER(TRIM(SUBSTITUTE(C3723,"###"," ")))</f>
        <v>Electronics</v>
      </c>
      <c r="O3723" s="13" t="str">
        <f>PROPER(TRIM(SUBSTITUTE(D3723,"###"," ")))</f>
        <v>Abc Pvt Ltd</v>
      </c>
      <c r="P3723" s="13" t="str">
        <f t="shared" si="406"/>
        <v>His Pro</v>
      </c>
      <c r="Q3723" s="34" t="str">
        <f t="shared" si="407"/>
        <v>Electronics</v>
      </c>
      <c r="R3723" s="13" t="str">
        <f t="shared" si="408"/>
        <v>Abc Pvt Ltd</v>
      </c>
      <c r="S3723" s="35">
        <f t="shared" si="409"/>
        <v>102</v>
      </c>
      <c r="T3723" s="35">
        <f t="shared" si="410"/>
        <v>89</v>
      </c>
      <c r="U3723" s="14">
        <f t="shared" si="411"/>
        <v>5864.55</v>
      </c>
      <c r="V3723" s="14">
        <f t="shared" si="412"/>
        <v>598184.1</v>
      </c>
      <c r="W3723" s="13" t="str">
        <v>In Stock</v>
      </c>
      <c r="X3723" s="13" t="str">
        <v>No</v>
      </c>
      <c r="Y3723" s="13">
        <v>0</v>
      </c>
    </row>
    <row r="3724" spans="1:25" x14ac:dyDescent="0.3">
      <c r="A3724" s="31" t="s">
        <v>7285</v>
      </c>
      <c r="B3724" s="31" t="s">
        <v>7286</v>
      </c>
      <c r="C3724" s="31" t="s">
        <v>20</v>
      </c>
      <c r="D3724" s="31" t="s">
        <v>53</v>
      </c>
      <c r="E3724" s="31">
        <v>30</v>
      </c>
      <c r="F3724" s="31">
        <v>45</v>
      </c>
      <c r="G3724" s="31">
        <v>12797.17</v>
      </c>
      <c r="H3724" s="31">
        <v>383915.1</v>
      </c>
      <c r="I3724" s="32">
        <v>45807</v>
      </c>
      <c r="J3724" s="32">
        <v>45889</v>
      </c>
      <c r="K3724" s="31" t="s">
        <v>16</v>
      </c>
      <c r="L3724" s="33" t="s">
        <v>30</v>
      </c>
      <c r="M3724" s="13" t="str">
        <f>PROPER(TRIM(SUBSTITUTE(B3724,"###"," ")))</f>
        <v>Push Lite</v>
      </c>
      <c r="N3724" s="13" t="str">
        <f>PROPER(TRIM(SUBSTITUTE(C3724,"###"," ")))</f>
        <v>Toys</v>
      </c>
      <c r="O3724" s="13" t="str">
        <f>PROPER(TRIM(SUBSTITUTE(D3724,"###"," ")))</f>
        <v>Abc Pvt Ltd</v>
      </c>
      <c r="P3724" s="13" t="str">
        <f t="shared" si="406"/>
        <v>Push Lite</v>
      </c>
      <c r="Q3724" s="34" t="str">
        <f t="shared" si="407"/>
        <v>Toys</v>
      </c>
      <c r="R3724" s="13" t="str">
        <f t="shared" si="408"/>
        <v>Abc Pvt Ltd</v>
      </c>
      <c r="S3724" s="35">
        <f t="shared" si="409"/>
        <v>30</v>
      </c>
      <c r="T3724" s="35">
        <f t="shared" si="410"/>
        <v>45</v>
      </c>
      <c r="U3724" s="14">
        <f t="shared" si="411"/>
        <v>12797.17</v>
      </c>
      <c r="V3724" s="14">
        <f t="shared" si="412"/>
        <v>383915.1</v>
      </c>
      <c r="W3724" s="13" t="str">
        <v>Low Stock</v>
      </c>
      <c r="X3724" s="13" t="str">
        <v>Yes</v>
      </c>
      <c r="Y3724" s="13">
        <v>1</v>
      </c>
    </row>
    <row r="3725" spans="1:25" x14ac:dyDescent="0.3">
      <c r="A3725" s="31" t="s">
        <v>7287</v>
      </c>
      <c r="B3725" s="31" t="s">
        <v>7288</v>
      </c>
      <c r="C3725" s="31" t="s">
        <v>14</v>
      </c>
      <c r="D3725" s="31" t="s">
        <v>15</v>
      </c>
      <c r="E3725" s="31">
        <v>132</v>
      </c>
      <c r="F3725" s="31">
        <v>93</v>
      </c>
      <c r="G3725" s="31">
        <v>17151.09</v>
      </c>
      <c r="H3725" s="31">
        <v>2263943.88</v>
      </c>
      <c r="I3725" s="32">
        <v>45679</v>
      </c>
      <c r="J3725" s="32">
        <v>45873</v>
      </c>
      <c r="K3725" s="31" t="s">
        <v>16</v>
      </c>
      <c r="L3725" s="33" t="s">
        <v>17</v>
      </c>
      <c r="M3725" s="13" t="str">
        <f>PROPER(TRIM(SUBSTITUTE(B3725,"###"," ")))</f>
        <v>Tax Mini</v>
      </c>
      <c r="N3725" s="13" t="str">
        <f>PROPER(TRIM(SUBSTITUTE(C3725,"###"," ")))</f>
        <v>Clothing</v>
      </c>
      <c r="O3725" s="13" t="str">
        <f>PROPER(TRIM(SUBSTITUTE(D3725,"###"," ")))</f>
        <v>Global Traders</v>
      </c>
      <c r="P3725" s="13" t="str">
        <f t="shared" si="406"/>
        <v>Tax Mini</v>
      </c>
      <c r="Q3725" s="34" t="str">
        <f t="shared" si="407"/>
        <v>Clothing</v>
      </c>
      <c r="R3725" s="13" t="str">
        <f t="shared" si="408"/>
        <v>Global Traders</v>
      </c>
      <c r="S3725" s="35">
        <f t="shared" si="409"/>
        <v>132</v>
      </c>
      <c r="T3725" s="35">
        <f t="shared" si="410"/>
        <v>93</v>
      </c>
      <c r="U3725" s="14">
        <f t="shared" si="411"/>
        <v>17151.09</v>
      </c>
      <c r="V3725" s="14">
        <f t="shared" si="412"/>
        <v>2263943.88</v>
      </c>
      <c r="W3725" s="13" t="str">
        <v>In Stock</v>
      </c>
      <c r="X3725" s="13" t="str">
        <v>No</v>
      </c>
      <c r="Y3725" s="13">
        <v>0</v>
      </c>
    </row>
    <row r="3726" spans="1:25" x14ac:dyDescent="0.3">
      <c r="A3726" s="31" t="s">
        <v>7289</v>
      </c>
      <c r="B3726" s="31" t="s">
        <v>2599</v>
      </c>
      <c r="C3726" s="31" t="s">
        <v>20</v>
      </c>
      <c r="D3726" s="31" t="s">
        <v>53</v>
      </c>
      <c r="E3726" s="31">
        <v>96</v>
      </c>
      <c r="F3726" s="31">
        <v>24</v>
      </c>
      <c r="G3726" s="31">
        <v>15705.41</v>
      </c>
      <c r="H3726" s="31">
        <v>1507719.36</v>
      </c>
      <c r="I3726" s="32">
        <v>45704</v>
      </c>
      <c r="J3726" s="32">
        <v>45935</v>
      </c>
      <c r="K3726" s="31" t="s">
        <v>54</v>
      </c>
      <c r="L3726" s="33" t="s">
        <v>58</v>
      </c>
      <c r="M3726" s="13" t="str">
        <f>PROPER(TRIM(SUBSTITUTE(B3726,"###"," ")))</f>
        <v>Of Plus</v>
      </c>
      <c r="N3726" s="13" t="str">
        <f>PROPER(TRIM(SUBSTITUTE(C3726,"###"," ")))</f>
        <v>Toys</v>
      </c>
      <c r="O3726" s="13" t="str">
        <f>PROPER(TRIM(SUBSTITUTE(D3726,"###"," ")))</f>
        <v>Abc Pvt Ltd</v>
      </c>
      <c r="P3726" s="13" t="str">
        <f t="shared" si="406"/>
        <v>Of Plus</v>
      </c>
      <c r="Q3726" s="34" t="str">
        <f t="shared" si="407"/>
        <v>Toys</v>
      </c>
      <c r="R3726" s="13" t="str">
        <f t="shared" si="408"/>
        <v>Abc Pvt Ltd</v>
      </c>
      <c r="S3726" s="35">
        <f t="shared" si="409"/>
        <v>96</v>
      </c>
      <c r="T3726" s="35">
        <f t="shared" si="410"/>
        <v>24</v>
      </c>
      <c r="U3726" s="14">
        <f t="shared" si="411"/>
        <v>15705.41</v>
      </c>
      <c r="V3726" s="14">
        <f t="shared" si="412"/>
        <v>1507719.3599999999</v>
      </c>
      <c r="W3726" s="13" t="str">
        <v>In Stock</v>
      </c>
      <c r="X3726" s="13" t="str">
        <v>No</v>
      </c>
      <c r="Y3726" s="13">
        <v>0</v>
      </c>
    </row>
    <row r="3727" spans="1:25" x14ac:dyDescent="0.3">
      <c r="A3727" s="31" t="s">
        <v>7291</v>
      </c>
      <c r="B3727" s="31" t="s">
        <v>7292</v>
      </c>
      <c r="C3727" s="31" t="s">
        <v>28</v>
      </c>
      <c r="D3727" s="31" t="s">
        <v>41</v>
      </c>
      <c r="E3727" s="31">
        <v>44</v>
      </c>
      <c r="F3727" s="31">
        <v>82</v>
      </c>
      <c r="G3727" s="31">
        <v>11984.13</v>
      </c>
      <c r="H3727" s="31">
        <v>527301.72</v>
      </c>
      <c r="I3727" s="32">
        <v>45793</v>
      </c>
      <c r="J3727" s="32">
        <v>45916</v>
      </c>
      <c r="K3727" s="31" t="s">
        <v>29</v>
      </c>
      <c r="L3727" s="33" t="s">
        <v>33</v>
      </c>
      <c r="M3727" s="13" t="str">
        <f>PROPER(TRIM(SUBSTITUTE(B3727,"###"," ")))</f>
        <v>Property Max</v>
      </c>
      <c r="N3727" s="13" t="str">
        <f>PROPER(TRIM(SUBSTITUTE(C3727,"###"," ")))</f>
        <v>Furniture</v>
      </c>
      <c r="O3727" s="13" t="str">
        <f>PROPER(TRIM(SUBSTITUTE(D3727,"###"," ")))</f>
        <v>Quickstock</v>
      </c>
      <c r="P3727" s="13" t="str">
        <f t="shared" si="406"/>
        <v>Property Max</v>
      </c>
      <c r="Q3727" s="34" t="str">
        <f t="shared" si="407"/>
        <v>Furniture</v>
      </c>
      <c r="R3727" s="13" t="str">
        <f t="shared" si="408"/>
        <v>Quickstock</v>
      </c>
      <c r="S3727" s="35">
        <f t="shared" si="409"/>
        <v>44</v>
      </c>
      <c r="T3727" s="35">
        <f t="shared" si="410"/>
        <v>82</v>
      </c>
      <c r="U3727" s="14">
        <f t="shared" si="411"/>
        <v>11984.13</v>
      </c>
      <c r="V3727" s="14">
        <f t="shared" si="412"/>
        <v>527301.72</v>
      </c>
      <c r="W3727" s="13" t="str">
        <v>Low Stock</v>
      </c>
      <c r="X3727" s="13" t="str">
        <v>Yes</v>
      </c>
      <c r="Y3727" s="13">
        <v>1</v>
      </c>
    </row>
    <row r="3728" spans="1:25" x14ac:dyDescent="0.3">
      <c r="A3728" s="31" t="s">
        <v>7293</v>
      </c>
      <c r="B3728" s="31" t="s">
        <v>7294</v>
      </c>
      <c r="C3728" s="31" t="s">
        <v>44</v>
      </c>
      <c r="D3728" s="31" t="s">
        <v>24</v>
      </c>
      <c r="E3728" s="31">
        <v>169</v>
      </c>
      <c r="F3728" s="31">
        <v>88</v>
      </c>
      <c r="G3728" s="31">
        <v>7261.43</v>
      </c>
      <c r="H3728" s="31">
        <v>1227181.67</v>
      </c>
      <c r="I3728" s="32">
        <v>45747</v>
      </c>
      <c r="J3728" s="32">
        <v>45874</v>
      </c>
      <c r="K3728" s="31" t="s">
        <v>25</v>
      </c>
      <c r="L3728" s="33" t="s">
        <v>58</v>
      </c>
      <c r="M3728" s="13" t="str">
        <f>PROPER(TRIM(SUBSTITUTE(B3728,"###"," ")))</f>
        <v>Culture Mini</v>
      </c>
      <c r="N3728" s="13" t="str">
        <f>PROPER(TRIM(SUBSTITUTE(C3728,"###"," ")))</f>
        <v>Groceries</v>
      </c>
      <c r="O3728" s="13" t="str">
        <f>PROPER(TRIM(SUBSTITUTE(D3728,"###"," ")))</f>
        <v>Omni Suppliers</v>
      </c>
      <c r="P3728" s="13" t="str">
        <f t="shared" si="406"/>
        <v>Culture Mini</v>
      </c>
      <c r="Q3728" s="34" t="str">
        <f t="shared" si="407"/>
        <v>Groceries</v>
      </c>
      <c r="R3728" s="13" t="str">
        <f t="shared" si="408"/>
        <v>Omni Suppliers</v>
      </c>
      <c r="S3728" s="35">
        <f t="shared" si="409"/>
        <v>169</v>
      </c>
      <c r="T3728" s="35">
        <f t="shared" si="410"/>
        <v>88</v>
      </c>
      <c r="U3728" s="14">
        <f t="shared" si="411"/>
        <v>7261.43</v>
      </c>
      <c r="V3728" s="14">
        <f t="shared" si="412"/>
        <v>1227181.6700000002</v>
      </c>
      <c r="W3728" s="13" t="str">
        <v>In Stock</v>
      </c>
      <c r="X3728" s="13" t="str">
        <v>No</v>
      </c>
      <c r="Y3728" s="13">
        <v>0</v>
      </c>
    </row>
    <row r="3729" spans="1:25" x14ac:dyDescent="0.3">
      <c r="A3729" s="31" t="s">
        <v>7295</v>
      </c>
      <c r="B3729" s="31" t="s">
        <v>4915</v>
      </c>
      <c r="C3729" s="31" t="s">
        <v>14</v>
      </c>
      <c r="D3729" s="31" t="s">
        <v>53</v>
      </c>
      <c r="E3729" s="31">
        <v>22</v>
      </c>
      <c r="F3729" s="13"/>
      <c r="G3729" s="31">
        <v>18473.349999999999</v>
      </c>
      <c r="H3729" s="31">
        <v>406413.7</v>
      </c>
      <c r="I3729" s="32">
        <v>45671</v>
      </c>
      <c r="J3729" s="32">
        <v>45892</v>
      </c>
      <c r="K3729" s="31" t="s">
        <v>54</v>
      </c>
      <c r="L3729" s="33" t="s">
        <v>17</v>
      </c>
      <c r="M3729" s="13" t="str">
        <f>PROPER(TRIM(SUBSTITUTE(B3729,"###"," ")))</f>
        <v>Specific X</v>
      </c>
      <c r="N3729" s="13" t="str">
        <f>PROPER(TRIM(SUBSTITUTE(C3729,"###"," ")))</f>
        <v>Clothing</v>
      </c>
      <c r="O3729" s="13" t="str">
        <f>PROPER(TRIM(SUBSTITUTE(D3729,"###"," ")))</f>
        <v>Abc Pvt Ltd</v>
      </c>
      <c r="P3729" s="13" t="str">
        <f t="shared" si="406"/>
        <v>Specific X</v>
      </c>
      <c r="Q3729" s="34" t="str">
        <f t="shared" si="407"/>
        <v>Clothing</v>
      </c>
      <c r="R3729" s="13" t="str">
        <f t="shared" si="408"/>
        <v>Abc Pvt Ltd</v>
      </c>
      <c r="S3729" s="35">
        <f t="shared" si="409"/>
        <v>22</v>
      </c>
      <c r="T3729" s="35">
        <f t="shared" si="410"/>
        <v>0</v>
      </c>
      <c r="U3729" s="14">
        <f t="shared" si="411"/>
        <v>18473.349999999999</v>
      </c>
      <c r="V3729" s="14">
        <f t="shared" si="412"/>
        <v>406413.69999999995</v>
      </c>
      <c r="W3729" s="13" t="str">
        <v>In Stock</v>
      </c>
      <c r="X3729" s="13" t="str">
        <v>No</v>
      </c>
      <c r="Y3729" s="13">
        <v>0</v>
      </c>
    </row>
    <row r="3730" spans="1:25" x14ac:dyDescent="0.3">
      <c r="A3730" s="31" t="s">
        <v>7297</v>
      </c>
      <c r="B3730" s="31" t="s">
        <v>7298</v>
      </c>
      <c r="C3730" s="31" t="s">
        <v>28</v>
      </c>
      <c r="D3730" s="31" t="s">
        <v>41</v>
      </c>
      <c r="E3730" s="31">
        <v>62</v>
      </c>
      <c r="F3730" s="31">
        <v>85</v>
      </c>
      <c r="G3730" s="31">
        <v>1700.5</v>
      </c>
      <c r="H3730" s="31">
        <v>105431</v>
      </c>
      <c r="I3730" s="32">
        <v>45814</v>
      </c>
      <c r="J3730" s="32">
        <v>45905</v>
      </c>
      <c r="K3730" s="31" t="s">
        <v>16</v>
      </c>
      <c r="L3730" s="33" t="s">
        <v>17</v>
      </c>
      <c r="M3730" s="13" t="str">
        <f>PROPER(TRIM(SUBSTITUTE(B3730,"###"," ")))</f>
        <v>Make Max</v>
      </c>
      <c r="N3730" s="13" t="str">
        <f>PROPER(TRIM(SUBSTITUTE(C3730,"###"," ")))</f>
        <v>Furniture</v>
      </c>
      <c r="O3730" s="13" t="str">
        <f>PROPER(TRIM(SUBSTITUTE(D3730,"###"," ")))</f>
        <v>Quickstock</v>
      </c>
      <c r="P3730" s="13" t="str">
        <f t="shared" si="406"/>
        <v>Make Max</v>
      </c>
      <c r="Q3730" s="34" t="str">
        <f t="shared" si="407"/>
        <v>Furniture</v>
      </c>
      <c r="R3730" s="13" t="str">
        <f t="shared" si="408"/>
        <v>Quickstock</v>
      </c>
      <c r="S3730" s="35">
        <f t="shared" si="409"/>
        <v>62</v>
      </c>
      <c r="T3730" s="35">
        <f t="shared" si="410"/>
        <v>85</v>
      </c>
      <c r="U3730" s="14">
        <f t="shared" si="411"/>
        <v>1700.5</v>
      </c>
      <c r="V3730" s="14">
        <f t="shared" si="412"/>
        <v>105431</v>
      </c>
      <c r="W3730" s="13" t="str">
        <v>Low Stock</v>
      </c>
      <c r="X3730" s="13" t="str">
        <v>Yes</v>
      </c>
      <c r="Y3730" s="13">
        <v>1</v>
      </c>
    </row>
    <row r="3731" spans="1:25" x14ac:dyDescent="0.3">
      <c r="A3731" s="31" t="s">
        <v>7299</v>
      </c>
      <c r="B3731" s="31" t="s">
        <v>1456</v>
      </c>
      <c r="C3731" s="31" t="s">
        <v>28</v>
      </c>
      <c r="D3731" s="31" t="s">
        <v>24</v>
      </c>
      <c r="E3731" s="31">
        <v>108</v>
      </c>
      <c r="F3731" s="31">
        <v>63</v>
      </c>
      <c r="G3731" s="31">
        <v>14321.44</v>
      </c>
      <c r="H3731" s="31">
        <v>1546715.52</v>
      </c>
      <c r="I3731" s="32">
        <v>45828</v>
      </c>
      <c r="J3731" s="32">
        <v>45939</v>
      </c>
      <c r="K3731" s="31" t="s">
        <v>57</v>
      </c>
      <c r="L3731" s="33" t="s">
        <v>58</v>
      </c>
      <c r="M3731" s="13" t="str">
        <f>PROPER(TRIM(SUBSTITUTE(B3731,"###"," ")))</f>
        <v>Shake Lite</v>
      </c>
      <c r="N3731" s="13" t="str">
        <f>PROPER(TRIM(SUBSTITUTE(C3731,"###"," ")))</f>
        <v>Furniture</v>
      </c>
      <c r="O3731" s="13" t="str">
        <f>PROPER(TRIM(SUBSTITUTE(D3731,"###"," ")))</f>
        <v>Omni Suppliers</v>
      </c>
      <c r="P3731" s="13" t="str">
        <f t="shared" si="406"/>
        <v>Shake Lite</v>
      </c>
      <c r="Q3731" s="34" t="str">
        <f t="shared" si="407"/>
        <v>Furniture</v>
      </c>
      <c r="R3731" s="13" t="str">
        <f t="shared" si="408"/>
        <v>Omni Suppliers</v>
      </c>
      <c r="S3731" s="35">
        <f t="shared" si="409"/>
        <v>108</v>
      </c>
      <c r="T3731" s="35">
        <f t="shared" si="410"/>
        <v>63</v>
      </c>
      <c r="U3731" s="14">
        <f t="shared" si="411"/>
        <v>14321.44</v>
      </c>
      <c r="V3731" s="14">
        <f t="shared" si="412"/>
        <v>1546715.52</v>
      </c>
      <c r="W3731" s="13" t="str">
        <v>In Stock</v>
      </c>
      <c r="X3731" s="13" t="str">
        <v>No</v>
      </c>
      <c r="Y3731" s="13">
        <v>0</v>
      </c>
    </row>
    <row r="3732" spans="1:25" x14ac:dyDescent="0.3">
      <c r="A3732" s="31" t="s">
        <v>7300</v>
      </c>
      <c r="B3732" s="31" t="s">
        <v>4944</v>
      </c>
      <c r="C3732" s="31" t="s">
        <v>40</v>
      </c>
      <c r="D3732" s="31" t="s">
        <v>15</v>
      </c>
      <c r="E3732" s="31">
        <v>68</v>
      </c>
      <c r="F3732" s="31">
        <v>21</v>
      </c>
      <c r="G3732" s="31">
        <v>12678.12</v>
      </c>
      <c r="H3732" s="31">
        <v>862112.16</v>
      </c>
      <c r="I3732" s="32">
        <v>45716</v>
      </c>
      <c r="J3732" s="32">
        <v>45942</v>
      </c>
      <c r="K3732" s="31" t="s">
        <v>54</v>
      </c>
      <c r="L3732" s="33" t="s">
        <v>58</v>
      </c>
      <c r="M3732" s="13" t="str">
        <f>PROPER(TRIM(SUBSTITUTE(B3732,"###"," ")))</f>
        <v>Reason Plus</v>
      </c>
      <c r="N3732" s="13" t="str">
        <f>PROPER(TRIM(SUBSTITUTE(C3732,"###"," ")))</f>
        <v>Electronics</v>
      </c>
      <c r="O3732" s="13" t="str">
        <f>PROPER(TRIM(SUBSTITUTE(D3732,"###"," ")))</f>
        <v>Global Traders</v>
      </c>
      <c r="P3732" s="13" t="str">
        <f t="shared" si="406"/>
        <v>Reason Plus</v>
      </c>
      <c r="Q3732" s="34" t="str">
        <f t="shared" si="407"/>
        <v>Electronics</v>
      </c>
      <c r="R3732" s="13" t="str">
        <f t="shared" si="408"/>
        <v>Global Traders</v>
      </c>
      <c r="S3732" s="35">
        <f t="shared" si="409"/>
        <v>68</v>
      </c>
      <c r="T3732" s="35">
        <f t="shared" si="410"/>
        <v>21</v>
      </c>
      <c r="U3732" s="14">
        <f t="shared" si="411"/>
        <v>12678.12</v>
      </c>
      <c r="V3732" s="14">
        <f t="shared" si="412"/>
        <v>862112.16</v>
      </c>
      <c r="W3732" s="13" t="str">
        <v>In Stock</v>
      </c>
      <c r="X3732" s="13" t="str">
        <v>No</v>
      </c>
      <c r="Y3732" s="13">
        <v>0</v>
      </c>
    </row>
    <row r="3733" spans="1:25" x14ac:dyDescent="0.3">
      <c r="A3733" s="31" t="s">
        <v>7301</v>
      </c>
      <c r="B3733" s="31" t="s">
        <v>1562</v>
      </c>
      <c r="C3733" s="31" t="s">
        <v>20</v>
      </c>
      <c r="D3733" s="31" t="s">
        <v>15</v>
      </c>
      <c r="E3733" s="31">
        <v>74</v>
      </c>
      <c r="F3733" s="31">
        <v>55</v>
      </c>
      <c r="G3733" s="31">
        <v>14165.36</v>
      </c>
      <c r="H3733" s="31">
        <v>1048236.64</v>
      </c>
      <c r="I3733" s="32">
        <v>45838</v>
      </c>
      <c r="J3733" s="32">
        <v>45920</v>
      </c>
      <c r="K3733" s="31" t="s">
        <v>54</v>
      </c>
      <c r="L3733" s="33" t="s">
        <v>33</v>
      </c>
      <c r="M3733" s="13" t="str">
        <f>PROPER(TRIM(SUBSTITUTE(B3733,"###"," ")))</f>
        <v>Possible Pro</v>
      </c>
      <c r="N3733" s="13" t="str">
        <f>PROPER(TRIM(SUBSTITUTE(C3733,"###"," ")))</f>
        <v>Toys</v>
      </c>
      <c r="O3733" s="13" t="str">
        <f>PROPER(TRIM(SUBSTITUTE(D3733,"###"," ")))</f>
        <v>Global Traders</v>
      </c>
      <c r="P3733" s="13" t="str">
        <f t="shared" si="406"/>
        <v>Possible Pro</v>
      </c>
      <c r="Q3733" s="34" t="str">
        <f t="shared" si="407"/>
        <v>Toys</v>
      </c>
      <c r="R3733" s="13" t="str">
        <f t="shared" si="408"/>
        <v>Global Traders</v>
      </c>
      <c r="S3733" s="35">
        <f t="shared" si="409"/>
        <v>74</v>
      </c>
      <c r="T3733" s="35">
        <f t="shared" si="410"/>
        <v>55</v>
      </c>
      <c r="U3733" s="14">
        <f t="shared" si="411"/>
        <v>14165.36</v>
      </c>
      <c r="V3733" s="14">
        <f t="shared" si="412"/>
        <v>1048236.64</v>
      </c>
      <c r="W3733" s="13" t="str">
        <v>In Stock</v>
      </c>
      <c r="X3733" s="13" t="str">
        <v>No</v>
      </c>
      <c r="Y3733" s="13">
        <v>0</v>
      </c>
    </row>
    <row r="3734" spans="1:25" x14ac:dyDescent="0.3">
      <c r="A3734" s="31" t="s">
        <v>7302</v>
      </c>
      <c r="B3734" s="31" t="s">
        <v>7303</v>
      </c>
      <c r="C3734" s="31" t="s">
        <v>44</v>
      </c>
      <c r="D3734" s="31" t="s">
        <v>53</v>
      </c>
      <c r="E3734" s="31">
        <v>33</v>
      </c>
      <c r="F3734" s="31">
        <v>77</v>
      </c>
      <c r="G3734" s="31">
        <v>14733.09</v>
      </c>
      <c r="H3734" s="31">
        <v>486191.97</v>
      </c>
      <c r="I3734" s="32">
        <v>45716</v>
      </c>
      <c r="J3734" s="32">
        <v>45863</v>
      </c>
      <c r="K3734" s="31" t="s">
        <v>57</v>
      </c>
      <c r="L3734" s="33" t="s">
        <v>21</v>
      </c>
      <c r="M3734" s="13" t="str">
        <f>PROPER(TRIM(SUBSTITUTE(B3734,"###"," ")))</f>
        <v>Her Plus</v>
      </c>
      <c r="N3734" s="13" t="str">
        <f>PROPER(TRIM(SUBSTITUTE(C3734,"###"," ")))</f>
        <v>Groceries</v>
      </c>
      <c r="O3734" s="13" t="str">
        <f>PROPER(TRIM(SUBSTITUTE(D3734,"###"," ")))</f>
        <v>Abc Pvt Ltd</v>
      </c>
      <c r="P3734" s="13" t="str">
        <f t="shared" si="406"/>
        <v>Her Plus</v>
      </c>
      <c r="Q3734" s="34" t="str">
        <f t="shared" si="407"/>
        <v>Groceries</v>
      </c>
      <c r="R3734" s="13" t="str">
        <f t="shared" si="408"/>
        <v>Abc Pvt Ltd</v>
      </c>
      <c r="S3734" s="35">
        <f t="shared" si="409"/>
        <v>33</v>
      </c>
      <c r="T3734" s="35">
        <f t="shared" si="410"/>
        <v>77</v>
      </c>
      <c r="U3734" s="14">
        <f t="shared" si="411"/>
        <v>14733.09</v>
      </c>
      <c r="V3734" s="14">
        <f t="shared" si="412"/>
        <v>486191.97000000003</v>
      </c>
      <c r="W3734" s="13" t="str">
        <v>Low Stock</v>
      </c>
      <c r="X3734" s="13" t="str">
        <v>Yes</v>
      </c>
      <c r="Y3734" s="13">
        <v>1</v>
      </c>
    </row>
    <row r="3735" spans="1:25" x14ac:dyDescent="0.3">
      <c r="A3735" s="31" t="s">
        <v>7304</v>
      </c>
      <c r="B3735" s="31" t="s">
        <v>7305</v>
      </c>
      <c r="C3735" s="31" t="s">
        <v>20</v>
      </c>
      <c r="D3735" s="31" t="s">
        <v>53</v>
      </c>
      <c r="E3735" s="31">
        <v>59</v>
      </c>
      <c r="F3735" s="31">
        <v>31</v>
      </c>
      <c r="G3735" s="31">
        <v>5209.4399999999996</v>
      </c>
      <c r="H3735" s="31">
        <v>307356.96000000002</v>
      </c>
      <c r="I3735" s="32">
        <v>45766</v>
      </c>
      <c r="J3735" s="32">
        <v>45881</v>
      </c>
      <c r="K3735" s="31" t="s">
        <v>25</v>
      </c>
      <c r="L3735" s="33" t="s">
        <v>58</v>
      </c>
      <c r="M3735" s="13" t="str">
        <f>PROPER(TRIM(SUBSTITUTE(B3735,"###"," ")))</f>
        <v>Trouble Plus</v>
      </c>
      <c r="N3735" s="13" t="str">
        <f>PROPER(TRIM(SUBSTITUTE(C3735,"###"," ")))</f>
        <v>Toys</v>
      </c>
      <c r="O3735" s="13" t="str">
        <f>PROPER(TRIM(SUBSTITUTE(D3735,"###"," ")))</f>
        <v>Abc Pvt Ltd</v>
      </c>
      <c r="P3735" s="13" t="str">
        <f t="shared" si="406"/>
        <v>Trouble Plus</v>
      </c>
      <c r="Q3735" s="34" t="str">
        <f t="shared" si="407"/>
        <v>Toys</v>
      </c>
      <c r="R3735" s="13" t="str">
        <f t="shared" si="408"/>
        <v>Abc Pvt Ltd</v>
      </c>
      <c r="S3735" s="35">
        <f t="shared" si="409"/>
        <v>59</v>
      </c>
      <c r="T3735" s="35">
        <f t="shared" si="410"/>
        <v>31</v>
      </c>
      <c r="U3735" s="14">
        <f t="shared" si="411"/>
        <v>5209.4399999999996</v>
      </c>
      <c r="V3735" s="14">
        <f t="shared" si="412"/>
        <v>307356.95999999996</v>
      </c>
      <c r="W3735" s="13" t="str">
        <v>In Stock</v>
      </c>
      <c r="X3735" s="13" t="str">
        <v>No</v>
      </c>
      <c r="Y3735" s="13">
        <v>0</v>
      </c>
    </row>
    <row r="3736" spans="1:25" x14ac:dyDescent="0.3">
      <c r="A3736" s="31" t="s">
        <v>7306</v>
      </c>
      <c r="B3736" s="31" t="s">
        <v>4409</v>
      </c>
      <c r="C3736" s="31" t="s">
        <v>44</v>
      </c>
      <c r="D3736" s="31" t="s">
        <v>15</v>
      </c>
      <c r="E3736" s="31">
        <v>111</v>
      </c>
      <c r="F3736" s="31">
        <v>28</v>
      </c>
      <c r="G3736" s="31">
        <v>13139.93</v>
      </c>
      <c r="H3736" s="31">
        <v>1458532.23</v>
      </c>
      <c r="I3736" s="32">
        <v>45788</v>
      </c>
      <c r="J3736" s="32">
        <v>45940</v>
      </c>
      <c r="K3736" s="31" t="s">
        <v>29</v>
      </c>
      <c r="L3736" s="33" t="s">
        <v>30</v>
      </c>
      <c r="M3736" s="13" t="str">
        <f>PROPER(TRIM(SUBSTITUTE(B3736,"###"," ")))</f>
        <v>Especially Pro</v>
      </c>
      <c r="N3736" s="13" t="str">
        <f>PROPER(TRIM(SUBSTITUTE(C3736,"###"," ")))</f>
        <v>Groceries</v>
      </c>
      <c r="O3736" s="13" t="str">
        <f>PROPER(TRIM(SUBSTITUTE(D3736,"###"," ")))</f>
        <v>Global Traders</v>
      </c>
      <c r="P3736" s="13" t="str">
        <f t="shared" si="406"/>
        <v>Especially Pro</v>
      </c>
      <c r="Q3736" s="34" t="str">
        <f t="shared" si="407"/>
        <v>Groceries</v>
      </c>
      <c r="R3736" s="13" t="str">
        <f t="shared" si="408"/>
        <v>Global Traders</v>
      </c>
      <c r="S3736" s="35">
        <f t="shared" si="409"/>
        <v>111</v>
      </c>
      <c r="T3736" s="35">
        <f t="shared" si="410"/>
        <v>28</v>
      </c>
      <c r="U3736" s="14">
        <f t="shared" si="411"/>
        <v>13139.93</v>
      </c>
      <c r="V3736" s="14">
        <f t="shared" si="412"/>
        <v>1458532.23</v>
      </c>
      <c r="W3736" s="13" t="str">
        <v>In Stock</v>
      </c>
      <c r="X3736" s="13" t="str">
        <v>No</v>
      </c>
      <c r="Y3736" s="13">
        <v>0</v>
      </c>
    </row>
    <row r="3737" spans="1:25" x14ac:dyDescent="0.3">
      <c r="A3737" s="31" t="s">
        <v>7307</v>
      </c>
      <c r="B3737" s="31" t="s">
        <v>1355</v>
      </c>
      <c r="C3737" s="31" t="s">
        <v>40</v>
      </c>
      <c r="D3737" s="31" t="s">
        <v>41</v>
      </c>
      <c r="E3737" s="31">
        <v>113</v>
      </c>
      <c r="F3737" s="31">
        <v>39</v>
      </c>
      <c r="G3737" s="31">
        <v>53.5</v>
      </c>
      <c r="H3737" s="31">
        <v>6045.5</v>
      </c>
      <c r="I3737" s="32">
        <v>45679</v>
      </c>
      <c r="J3737" s="32">
        <v>45874</v>
      </c>
      <c r="K3737" s="31" t="s">
        <v>16</v>
      </c>
      <c r="L3737" s="33" t="s">
        <v>21</v>
      </c>
      <c r="M3737" s="13" t="str">
        <f>PROPER(TRIM(SUBSTITUTE(B3737,"###"," ")))</f>
        <v>Should Max</v>
      </c>
      <c r="N3737" s="13" t="str">
        <f>PROPER(TRIM(SUBSTITUTE(C3737,"###"," ")))</f>
        <v>Electronics</v>
      </c>
      <c r="O3737" s="13" t="str">
        <f>PROPER(TRIM(SUBSTITUTE(D3737,"###"," ")))</f>
        <v>Quickstock</v>
      </c>
      <c r="P3737" s="13" t="str">
        <f t="shared" si="406"/>
        <v>Should Max</v>
      </c>
      <c r="Q3737" s="34" t="str">
        <f t="shared" si="407"/>
        <v>Electronics</v>
      </c>
      <c r="R3737" s="13" t="str">
        <f t="shared" si="408"/>
        <v>Quickstock</v>
      </c>
      <c r="S3737" s="35">
        <f t="shared" si="409"/>
        <v>113</v>
      </c>
      <c r="T3737" s="35">
        <f t="shared" si="410"/>
        <v>39</v>
      </c>
      <c r="U3737" s="14">
        <f t="shared" si="411"/>
        <v>53.5</v>
      </c>
      <c r="V3737" s="14">
        <f t="shared" si="412"/>
        <v>6045.5</v>
      </c>
      <c r="W3737" s="13" t="str">
        <v>In Stock</v>
      </c>
      <c r="X3737" s="13" t="str">
        <v>No</v>
      </c>
      <c r="Y3737" s="13">
        <v>0</v>
      </c>
    </row>
    <row r="3738" spans="1:25" x14ac:dyDescent="0.3">
      <c r="A3738" s="31" t="s">
        <v>7308</v>
      </c>
      <c r="B3738" s="31" t="s">
        <v>4769</v>
      </c>
      <c r="C3738" s="31" t="s">
        <v>44</v>
      </c>
      <c r="D3738" s="31" t="s">
        <v>24</v>
      </c>
      <c r="E3738" s="31">
        <v>43</v>
      </c>
      <c r="F3738" s="31">
        <v>54</v>
      </c>
      <c r="G3738" s="31">
        <v>4492.75</v>
      </c>
      <c r="H3738" s="31">
        <v>193188.25</v>
      </c>
      <c r="I3738" s="32">
        <v>45684</v>
      </c>
      <c r="J3738" s="32">
        <v>45889</v>
      </c>
      <c r="K3738" s="31" t="s">
        <v>25</v>
      </c>
      <c r="L3738" s="33" t="s">
        <v>21</v>
      </c>
      <c r="M3738" s="13" t="str">
        <f>PROPER(TRIM(SUBSTITUTE(B3738,"###"," ")))</f>
        <v>Stop Pro</v>
      </c>
      <c r="N3738" s="13" t="str">
        <f>PROPER(TRIM(SUBSTITUTE(C3738,"###"," ")))</f>
        <v>Groceries</v>
      </c>
      <c r="O3738" s="13" t="str">
        <f>PROPER(TRIM(SUBSTITUTE(D3738,"###"," ")))</f>
        <v>Omni Suppliers</v>
      </c>
      <c r="P3738" s="13" t="str">
        <f t="shared" si="406"/>
        <v>Stop Pro</v>
      </c>
      <c r="Q3738" s="34" t="str">
        <f t="shared" si="407"/>
        <v>Groceries</v>
      </c>
      <c r="R3738" s="13" t="str">
        <f t="shared" si="408"/>
        <v>Omni Suppliers</v>
      </c>
      <c r="S3738" s="35">
        <f t="shared" si="409"/>
        <v>43</v>
      </c>
      <c r="T3738" s="35">
        <f t="shared" si="410"/>
        <v>54</v>
      </c>
      <c r="U3738" s="14">
        <f t="shared" si="411"/>
        <v>4492.75</v>
      </c>
      <c r="V3738" s="14">
        <f t="shared" si="412"/>
        <v>193188.25</v>
      </c>
      <c r="W3738" s="13" t="str">
        <v>Low Stock</v>
      </c>
      <c r="X3738" s="13" t="str">
        <v>Yes</v>
      </c>
      <c r="Y3738" s="13">
        <v>1</v>
      </c>
    </row>
    <row r="3739" spans="1:25" x14ac:dyDescent="0.3">
      <c r="A3739" s="31" t="s">
        <v>7310</v>
      </c>
      <c r="B3739" s="31" t="s">
        <v>3172</v>
      </c>
      <c r="C3739" s="31" t="s">
        <v>28</v>
      </c>
      <c r="D3739" s="31" t="s">
        <v>24</v>
      </c>
      <c r="E3739" s="31">
        <v>63</v>
      </c>
      <c r="F3739" s="31">
        <v>81</v>
      </c>
      <c r="G3739" s="31">
        <v>6294.53</v>
      </c>
      <c r="H3739" s="31">
        <v>396555.39</v>
      </c>
      <c r="I3739" s="32">
        <v>45715</v>
      </c>
      <c r="J3739" s="32">
        <v>45918</v>
      </c>
      <c r="K3739" s="31" t="s">
        <v>54</v>
      </c>
      <c r="L3739" s="33" t="s">
        <v>33</v>
      </c>
      <c r="M3739" s="13" t="str">
        <f>PROPER(TRIM(SUBSTITUTE(B3739,"###"," ")))</f>
        <v>Environmental Plus</v>
      </c>
      <c r="N3739" s="13" t="str">
        <f>PROPER(TRIM(SUBSTITUTE(C3739,"###"," ")))</f>
        <v>Furniture</v>
      </c>
      <c r="O3739" s="13" t="str">
        <f>PROPER(TRIM(SUBSTITUTE(D3739,"###"," ")))</f>
        <v>Omni Suppliers</v>
      </c>
      <c r="P3739" s="13" t="str">
        <f t="shared" si="406"/>
        <v>Environmental Plus</v>
      </c>
      <c r="Q3739" s="34" t="str">
        <f t="shared" si="407"/>
        <v>Furniture</v>
      </c>
      <c r="R3739" s="13" t="str">
        <f t="shared" si="408"/>
        <v>Omni Suppliers</v>
      </c>
      <c r="S3739" s="35">
        <f t="shared" si="409"/>
        <v>63</v>
      </c>
      <c r="T3739" s="35">
        <f t="shared" si="410"/>
        <v>81</v>
      </c>
      <c r="U3739" s="14">
        <f t="shared" si="411"/>
        <v>6294.53</v>
      </c>
      <c r="V3739" s="14">
        <f t="shared" si="412"/>
        <v>396555.38999999996</v>
      </c>
      <c r="W3739" s="13" t="str">
        <v>Low Stock</v>
      </c>
      <c r="X3739" s="13" t="str">
        <v>Yes</v>
      </c>
      <c r="Y3739" s="13">
        <v>1</v>
      </c>
    </row>
    <row r="3740" spans="1:25" x14ac:dyDescent="0.3">
      <c r="A3740" s="31" t="s">
        <v>7312</v>
      </c>
      <c r="B3740" s="31" t="s">
        <v>369</v>
      </c>
      <c r="C3740" s="31" t="s">
        <v>20</v>
      </c>
      <c r="D3740" s="31" t="s">
        <v>53</v>
      </c>
      <c r="E3740" s="31">
        <v>99</v>
      </c>
      <c r="F3740" s="31">
        <v>87</v>
      </c>
      <c r="G3740" s="31">
        <v>15476.56</v>
      </c>
      <c r="H3740" s="31">
        <v>1532179.44</v>
      </c>
      <c r="I3740" s="32">
        <v>45680</v>
      </c>
      <c r="J3740" s="32">
        <v>45873</v>
      </c>
      <c r="K3740" s="31" t="s">
        <v>46</v>
      </c>
      <c r="L3740" s="33" t="s">
        <v>30</v>
      </c>
      <c r="M3740" s="13" t="str">
        <f>PROPER(TRIM(SUBSTITUTE(B3740,"###"," ")))</f>
        <v>Whole Pro</v>
      </c>
      <c r="N3740" s="13" t="str">
        <f>PROPER(TRIM(SUBSTITUTE(C3740,"###"," ")))</f>
        <v>Toys</v>
      </c>
      <c r="O3740" s="13" t="str">
        <f>PROPER(TRIM(SUBSTITUTE(D3740,"###"," ")))</f>
        <v>Abc Pvt Ltd</v>
      </c>
      <c r="P3740" s="13" t="str">
        <f t="shared" si="406"/>
        <v>Whole Pro</v>
      </c>
      <c r="Q3740" s="34" t="str">
        <f t="shared" si="407"/>
        <v>Toys</v>
      </c>
      <c r="R3740" s="13" t="str">
        <f t="shared" si="408"/>
        <v>Abc Pvt Ltd</v>
      </c>
      <c r="S3740" s="35">
        <f t="shared" si="409"/>
        <v>99</v>
      </c>
      <c r="T3740" s="35">
        <f t="shared" si="410"/>
        <v>87</v>
      </c>
      <c r="U3740" s="14">
        <f t="shared" si="411"/>
        <v>15476.56</v>
      </c>
      <c r="V3740" s="14">
        <f t="shared" si="412"/>
        <v>1532179.44</v>
      </c>
      <c r="W3740" s="13" t="str">
        <v>In Stock</v>
      </c>
      <c r="X3740" s="13" t="str">
        <v>No</v>
      </c>
      <c r="Y3740" s="13">
        <v>0</v>
      </c>
    </row>
    <row r="3741" spans="1:25" x14ac:dyDescent="0.3">
      <c r="A3741" s="31" t="s">
        <v>7313</v>
      </c>
      <c r="B3741" s="31" t="s">
        <v>972</v>
      </c>
      <c r="C3741" s="31" t="s">
        <v>20</v>
      </c>
      <c r="D3741" s="31" t="s">
        <v>53</v>
      </c>
      <c r="E3741" s="31">
        <v>22</v>
      </c>
      <c r="F3741" s="31">
        <v>89</v>
      </c>
      <c r="G3741" s="31">
        <v>3991.74</v>
      </c>
      <c r="H3741" s="31">
        <v>87818.28</v>
      </c>
      <c r="I3741" s="32">
        <v>45778</v>
      </c>
      <c r="J3741" s="32">
        <v>45918</v>
      </c>
      <c r="K3741" s="31" t="s">
        <v>46</v>
      </c>
      <c r="L3741" s="33" t="s">
        <v>21</v>
      </c>
      <c r="M3741" s="13" t="str">
        <f>PROPER(TRIM(SUBSTITUTE(B3741,"###"," ")))</f>
        <v>Sing X</v>
      </c>
      <c r="N3741" s="13" t="str">
        <f>PROPER(TRIM(SUBSTITUTE(C3741,"###"," ")))</f>
        <v>Toys</v>
      </c>
      <c r="O3741" s="13" t="str">
        <f>PROPER(TRIM(SUBSTITUTE(D3741,"###"," ")))</f>
        <v>Abc Pvt Ltd</v>
      </c>
      <c r="P3741" s="13" t="str">
        <f t="shared" si="406"/>
        <v>Sing X</v>
      </c>
      <c r="Q3741" s="34" t="str">
        <f t="shared" si="407"/>
        <v>Toys</v>
      </c>
      <c r="R3741" s="13" t="str">
        <f t="shared" si="408"/>
        <v>Abc Pvt Ltd</v>
      </c>
      <c r="S3741" s="35">
        <f t="shared" si="409"/>
        <v>22</v>
      </c>
      <c r="T3741" s="35">
        <f t="shared" si="410"/>
        <v>89</v>
      </c>
      <c r="U3741" s="14">
        <f t="shared" si="411"/>
        <v>3991.74</v>
      </c>
      <c r="V3741" s="14">
        <f t="shared" si="412"/>
        <v>87818.28</v>
      </c>
      <c r="W3741" s="13" t="str">
        <v>Low Stock</v>
      </c>
      <c r="X3741" s="13" t="str">
        <v>Yes</v>
      </c>
      <c r="Y3741" s="13">
        <v>1</v>
      </c>
    </row>
    <row r="3742" spans="1:25" x14ac:dyDescent="0.3">
      <c r="A3742" s="31" t="s">
        <v>7315</v>
      </c>
      <c r="B3742" s="31" t="s">
        <v>299</v>
      </c>
      <c r="C3742" s="31" t="s">
        <v>20</v>
      </c>
      <c r="D3742" s="31" t="s">
        <v>45</v>
      </c>
      <c r="E3742" s="31">
        <v>153</v>
      </c>
      <c r="F3742" s="31">
        <v>20</v>
      </c>
      <c r="G3742" s="31">
        <v>18527.169999999998</v>
      </c>
      <c r="H3742" s="31">
        <v>2834657.01</v>
      </c>
      <c r="I3742" s="32">
        <v>45792</v>
      </c>
      <c r="J3742" s="32">
        <v>45883</v>
      </c>
      <c r="K3742" s="31" t="s">
        <v>46</v>
      </c>
      <c r="L3742" s="33" t="s">
        <v>21</v>
      </c>
      <c r="M3742" s="13" t="str">
        <f>PROPER(TRIM(SUBSTITUTE(B3742,"###"," ")))</f>
        <v>Force Plus</v>
      </c>
      <c r="N3742" s="13" t="str">
        <f>PROPER(TRIM(SUBSTITUTE(C3742,"###"," ")))</f>
        <v>Toys</v>
      </c>
      <c r="O3742" s="13" t="str">
        <f>PROPER(TRIM(SUBSTITUTE(D3742,"###"," ")))</f>
        <v>Retailmart Inc</v>
      </c>
      <c r="P3742" s="13" t="str">
        <f t="shared" si="406"/>
        <v>Force Plus</v>
      </c>
      <c r="Q3742" s="34" t="str">
        <f t="shared" si="407"/>
        <v>Toys</v>
      </c>
      <c r="R3742" s="13" t="str">
        <f t="shared" si="408"/>
        <v>Retailmart Inc</v>
      </c>
      <c r="S3742" s="35">
        <f t="shared" si="409"/>
        <v>153</v>
      </c>
      <c r="T3742" s="35">
        <f t="shared" si="410"/>
        <v>20</v>
      </c>
      <c r="U3742" s="14">
        <f t="shared" si="411"/>
        <v>18527.169999999998</v>
      </c>
      <c r="V3742" s="14">
        <f t="shared" si="412"/>
        <v>2834657.01</v>
      </c>
      <c r="W3742" s="13" t="str">
        <v>In Stock</v>
      </c>
      <c r="X3742" s="13" t="str">
        <v>No</v>
      </c>
      <c r="Y3742" s="13">
        <v>0</v>
      </c>
    </row>
    <row r="3743" spans="1:25" x14ac:dyDescent="0.3">
      <c r="A3743" s="31" t="s">
        <v>7317</v>
      </c>
      <c r="B3743" s="31" t="s">
        <v>3366</v>
      </c>
      <c r="C3743" s="31" t="s">
        <v>14</v>
      </c>
      <c r="D3743" s="31" t="s">
        <v>45</v>
      </c>
      <c r="E3743" s="31">
        <v>127</v>
      </c>
      <c r="F3743" s="31">
        <v>84</v>
      </c>
      <c r="G3743" s="31">
        <v>12441.63</v>
      </c>
      <c r="H3743" s="31">
        <v>1580087.01</v>
      </c>
      <c r="I3743" s="32">
        <v>45714</v>
      </c>
      <c r="J3743" s="32">
        <v>45892</v>
      </c>
      <c r="K3743" s="31" t="s">
        <v>46</v>
      </c>
      <c r="L3743" s="33" t="s">
        <v>33</v>
      </c>
      <c r="M3743" s="13" t="str">
        <f>PROPER(TRIM(SUBSTITUTE(B3743,"###"," ")))</f>
        <v>Expect Mini</v>
      </c>
      <c r="N3743" s="13" t="str">
        <f>PROPER(TRIM(SUBSTITUTE(C3743,"###"," ")))</f>
        <v>Clothing</v>
      </c>
      <c r="O3743" s="13" t="str">
        <f>PROPER(TRIM(SUBSTITUTE(D3743,"###"," ")))</f>
        <v>Retailmart Inc</v>
      </c>
      <c r="P3743" s="13" t="str">
        <f t="shared" si="406"/>
        <v>Expect Mini</v>
      </c>
      <c r="Q3743" s="34" t="str">
        <f t="shared" si="407"/>
        <v>Clothing</v>
      </c>
      <c r="R3743" s="13" t="str">
        <f t="shared" si="408"/>
        <v>Retailmart Inc</v>
      </c>
      <c r="S3743" s="35">
        <f t="shared" si="409"/>
        <v>127</v>
      </c>
      <c r="T3743" s="35">
        <f t="shared" si="410"/>
        <v>84</v>
      </c>
      <c r="U3743" s="14">
        <f t="shared" si="411"/>
        <v>12441.63</v>
      </c>
      <c r="V3743" s="14">
        <f t="shared" si="412"/>
        <v>1580087.01</v>
      </c>
      <c r="W3743" s="13" t="str">
        <v>In Stock</v>
      </c>
      <c r="X3743" s="13" t="str">
        <v>No</v>
      </c>
      <c r="Y3743" s="13">
        <v>0</v>
      </c>
    </row>
    <row r="3744" spans="1:25" x14ac:dyDescent="0.3">
      <c r="A3744" s="31" t="s">
        <v>7318</v>
      </c>
      <c r="B3744" s="31" t="s">
        <v>7319</v>
      </c>
      <c r="C3744" s="31" t="s">
        <v>28</v>
      </c>
      <c r="D3744" s="31" t="s">
        <v>24</v>
      </c>
      <c r="E3744" s="31">
        <v>61</v>
      </c>
      <c r="F3744" s="31">
        <v>90</v>
      </c>
      <c r="G3744" s="31">
        <v>7231.47</v>
      </c>
      <c r="H3744" s="31">
        <v>441119.67</v>
      </c>
      <c r="I3744" s="32">
        <v>45774</v>
      </c>
      <c r="J3744" s="32">
        <v>45909</v>
      </c>
      <c r="K3744" s="31" t="s">
        <v>16</v>
      </c>
      <c r="L3744" s="33" t="s">
        <v>33</v>
      </c>
      <c r="M3744" s="13" t="str">
        <f>PROPER(TRIM(SUBSTITUTE(B3744,"###"," ")))</f>
        <v>Reflect Max</v>
      </c>
      <c r="N3744" s="13" t="str">
        <f>PROPER(TRIM(SUBSTITUTE(C3744,"###"," ")))</f>
        <v>Furniture</v>
      </c>
      <c r="O3744" s="13" t="str">
        <f>PROPER(TRIM(SUBSTITUTE(D3744,"###"," ")))</f>
        <v>Omni Suppliers</v>
      </c>
      <c r="P3744" s="13" t="str">
        <f t="shared" si="406"/>
        <v>Reflect Max</v>
      </c>
      <c r="Q3744" s="34" t="str">
        <f t="shared" si="407"/>
        <v>Furniture</v>
      </c>
      <c r="R3744" s="13" t="str">
        <f t="shared" si="408"/>
        <v>Omni Suppliers</v>
      </c>
      <c r="S3744" s="35">
        <f t="shared" si="409"/>
        <v>61</v>
      </c>
      <c r="T3744" s="35">
        <f t="shared" si="410"/>
        <v>90</v>
      </c>
      <c r="U3744" s="14">
        <f t="shared" si="411"/>
        <v>7231.47</v>
      </c>
      <c r="V3744" s="14">
        <f t="shared" si="412"/>
        <v>441119.67000000004</v>
      </c>
      <c r="W3744" s="13" t="str">
        <v>Low Stock</v>
      </c>
      <c r="X3744" s="13" t="str">
        <v>Yes</v>
      </c>
      <c r="Y3744" s="13">
        <v>1</v>
      </c>
    </row>
    <row r="3745" spans="1:25" x14ac:dyDescent="0.3">
      <c r="A3745" s="31" t="s">
        <v>7320</v>
      </c>
      <c r="B3745" s="31" t="s">
        <v>7321</v>
      </c>
      <c r="C3745" s="31" t="s">
        <v>14</v>
      </c>
      <c r="D3745" s="31" t="s">
        <v>41</v>
      </c>
      <c r="E3745" s="31">
        <v>126</v>
      </c>
      <c r="F3745" s="31">
        <v>84</v>
      </c>
      <c r="G3745" s="31">
        <v>1646.82</v>
      </c>
      <c r="H3745" s="31">
        <v>207499.32</v>
      </c>
      <c r="I3745" s="32">
        <v>45793</v>
      </c>
      <c r="J3745" s="32">
        <v>45865</v>
      </c>
      <c r="K3745" s="13"/>
      <c r="L3745" s="33" t="s">
        <v>58</v>
      </c>
      <c r="M3745" s="13" t="str">
        <f>PROPER(TRIM(SUBSTITUTE(B3745,"###"," ")))</f>
        <v>Meet X</v>
      </c>
      <c r="N3745" s="13" t="str">
        <f>PROPER(TRIM(SUBSTITUTE(C3745,"###"," ")))</f>
        <v>Clothing</v>
      </c>
      <c r="O3745" s="13" t="str">
        <f>PROPER(TRIM(SUBSTITUTE(D3745,"###"," ")))</f>
        <v>Quickstock</v>
      </c>
      <c r="P3745" s="13" t="str">
        <f t="shared" si="406"/>
        <v>Meet X</v>
      </c>
      <c r="Q3745" s="34" t="str">
        <f t="shared" si="407"/>
        <v>Clothing</v>
      </c>
      <c r="R3745" s="13" t="str">
        <f t="shared" si="408"/>
        <v>Quickstock</v>
      </c>
      <c r="S3745" s="35">
        <f t="shared" si="409"/>
        <v>126</v>
      </c>
      <c r="T3745" s="35">
        <f t="shared" si="410"/>
        <v>84</v>
      </c>
      <c r="U3745" s="14">
        <f t="shared" si="411"/>
        <v>1646.82</v>
      </c>
      <c r="V3745" s="14">
        <f t="shared" si="412"/>
        <v>207499.31999999998</v>
      </c>
      <c r="W3745" s="13" t="str">
        <v>In Stock</v>
      </c>
      <c r="X3745" s="13" t="str">
        <v>No</v>
      </c>
      <c r="Y3745" s="13">
        <v>0</v>
      </c>
    </row>
    <row r="3746" spans="1:25" x14ac:dyDescent="0.3">
      <c r="A3746" s="31" t="s">
        <v>7322</v>
      </c>
      <c r="B3746" s="31" t="s">
        <v>2582</v>
      </c>
      <c r="C3746" s="31" t="s">
        <v>14</v>
      </c>
      <c r="D3746" s="31" t="s">
        <v>45</v>
      </c>
      <c r="E3746" s="31">
        <v>156</v>
      </c>
      <c r="F3746" s="31">
        <v>54</v>
      </c>
      <c r="G3746" s="31">
        <v>19182.22</v>
      </c>
      <c r="H3746" s="31">
        <v>2992426.32</v>
      </c>
      <c r="I3746" s="32">
        <v>45844</v>
      </c>
      <c r="J3746" s="32">
        <v>45857</v>
      </c>
      <c r="K3746" s="31" t="s">
        <v>29</v>
      </c>
      <c r="L3746" s="33" t="s">
        <v>58</v>
      </c>
      <c r="M3746" s="13" t="str">
        <f>PROPER(TRIM(SUBSTITUTE(B3746,"###"," ")))</f>
        <v>Traditional Pro</v>
      </c>
      <c r="N3746" s="13" t="str">
        <f>PROPER(TRIM(SUBSTITUTE(C3746,"###"," ")))</f>
        <v>Clothing</v>
      </c>
      <c r="O3746" s="13" t="str">
        <f>PROPER(TRIM(SUBSTITUTE(D3746,"###"," ")))</f>
        <v>Retailmart Inc</v>
      </c>
      <c r="P3746" s="13" t="str">
        <f t="shared" si="406"/>
        <v>Traditional Pro</v>
      </c>
      <c r="Q3746" s="34" t="str">
        <f t="shared" si="407"/>
        <v>Clothing</v>
      </c>
      <c r="R3746" s="13" t="str">
        <f t="shared" si="408"/>
        <v>Retailmart Inc</v>
      </c>
      <c r="S3746" s="35">
        <f t="shared" si="409"/>
        <v>156</v>
      </c>
      <c r="T3746" s="35">
        <f t="shared" si="410"/>
        <v>54</v>
      </c>
      <c r="U3746" s="14">
        <f t="shared" si="411"/>
        <v>19182.22</v>
      </c>
      <c r="V3746" s="14">
        <f t="shared" si="412"/>
        <v>2992426.3200000003</v>
      </c>
      <c r="W3746" s="13" t="str">
        <v>In Stock</v>
      </c>
      <c r="X3746" s="13" t="str">
        <v>No</v>
      </c>
      <c r="Y3746" s="13">
        <v>0</v>
      </c>
    </row>
    <row r="3747" spans="1:25" x14ac:dyDescent="0.3">
      <c r="A3747" s="31" t="s">
        <v>7324</v>
      </c>
      <c r="B3747" s="31" t="s">
        <v>4098</v>
      </c>
      <c r="C3747" s="31" t="s">
        <v>44</v>
      </c>
      <c r="D3747" s="31" t="s">
        <v>15</v>
      </c>
      <c r="E3747" s="31">
        <v>101</v>
      </c>
      <c r="F3747" s="31">
        <v>90</v>
      </c>
      <c r="G3747" s="31">
        <v>16510.57</v>
      </c>
      <c r="H3747" s="31">
        <v>1667567.57</v>
      </c>
      <c r="I3747" s="32">
        <v>45844</v>
      </c>
      <c r="J3747" s="32">
        <v>45880</v>
      </c>
      <c r="K3747" s="31" t="s">
        <v>16</v>
      </c>
      <c r="L3747" s="33" t="s">
        <v>30</v>
      </c>
      <c r="M3747" s="13" t="str">
        <f>PROPER(TRIM(SUBSTITUTE(B3747,"###"," ")))</f>
        <v>Table Mini</v>
      </c>
      <c r="N3747" s="13" t="str">
        <f>PROPER(TRIM(SUBSTITUTE(C3747,"###"," ")))</f>
        <v>Groceries</v>
      </c>
      <c r="O3747" s="13" t="str">
        <f>PROPER(TRIM(SUBSTITUTE(D3747,"###"," ")))</f>
        <v>Global Traders</v>
      </c>
      <c r="P3747" s="13" t="str">
        <f t="shared" si="406"/>
        <v>Table Mini</v>
      </c>
      <c r="Q3747" s="34" t="str">
        <f t="shared" si="407"/>
        <v>Groceries</v>
      </c>
      <c r="R3747" s="13" t="str">
        <f t="shared" si="408"/>
        <v>Global Traders</v>
      </c>
      <c r="S3747" s="35">
        <f t="shared" si="409"/>
        <v>101</v>
      </c>
      <c r="T3747" s="35">
        <f t="shared" si="410"/>
        <v>90</v>
      </c>
      <c r="U3747" s="14">
        <f t="shared" si="411"/>
        <v>16510.57</v>
      </c>
      <c r="V3747" s="14">
        <f t="shared" si="412"/>
        <v>1667567.57</v>
      </c>
      <c r="W3747" s="13" t="str">
        <v>In Stock</v>
      </c>
      <c r="X3747" s="13" t="str">
        <v>No</v>
      </c>
      <c r="Y3747" s="13">
        <v>0</v>
      </c>
    </row>
    <row r="3748" spans="1:25" x14ac:dyDescent="0.3">
      <c r="A3748" s="31" t="s">
        <v>7325</v>
      </c>
      <c r="B3748" s="31" t="s">
        <v>7326</v>
      </c>
      <c r="C3748" s="31" t="s">
        <v>44</v>
      </c>
      <c r="D3748" s="31" t="s">
        <v>53</v>
      </c>
      <c r="E3748" s="31">
        <v>176</v>
      </c>
      <c r="F3748" s="31">
        <v>65</v>
      </c>
      <c r="G3748" s="31">
        <v>18930.32</v>
      </c>
      <c r="H3748" s="31">
        <v>3331736.32</v>
      </c>
      <c r="I3748" s="32">
        <v>45685</v>
      </c>
      <c r="J3748" s="32">
        <v>45924</v>
      </c>
      <c r="K3748" s="31" t="s">
        <v>54</v>
      </c>
      <c r="L3748" s="33" t="s">
        <v>21</v>
      </c>
      <c r="M3748" s="13" t="str">
        <f>PROPER(TRIM(SUBSTITUTE(B3748,"###"," ")))</f>
        <v>Budget Mini</v>
      </c>
      <c r="N3748" s="13" t="str">
        <f>PROPER(TRIM(SUBSTITUTE(C3748,"###"," ")))</f>
        <v>Groceries</v>
      </c>
      <c r="O3748" s="13" t="str">
        <f>PROPER(TRIM(SUBSTITUTE(D3748,"###"," ")))</f>
        <v>Abc Pvt Ltd</v>
      </c>
      <c r="P3748" s="13" t="str">
        <f t="shared" si="406"/>
        <v>Budget Mini</v>
      </c>
      <c r="Q3748" s="34" t="str">
        <f t="shared" si="407"/>
        <v>Groceries</v>
      </c>
      <c r="R3748" s="13" t="str">
        <f t="shared" si="408"/>
        <v>Abc Pvt Ltd</v>
      </c>
      <c r="S3748" s="35">
        <f t="shared" si="409"/>
        <v>176</v>
      </c>
      <c r="T3748" s="35">
        <f t="shared" si="410"/>
        <v>65</v>
      </c>
      <c r="U3748" s="14">
        <f t="shared" si="411"/>
        <v>18930.32</v>
      </c>
      <c r="V3748" s="14">
        <f t="shared" si="412"/>
        <v>3331736.32</v>
      </c>
      <c r="W3748" s="13" t="str">
        <v>In Stock</v>
      </c>
      <c r="X3748" s="13" t="str">
        <v>No</v>
      </c>
      <c r="Y3748" s="13">
        <v>0</v>
      </c>
    </row>
    <row r="3749" spans="1:25" x14ac:dyDescent="0.3">
      <c r="A3749" s="31" t="s">
        <v>7327</v>
      </c>
      <c r="B3749" s="31" t="s">
        <v>4555</v>
      </c>
      <c r="C3749" s="31" t="s">
        <v>28</v>
      </c>
      <c r="D3749" s="31" t="s">
        <v>41</v>
      </c>
      <c r="E3749" s="31">
        <v>79</v>
      </c>
      <c r="F3749" s="31">
        <v>73</v>
      </c>
      <c r="G3749" s="31">
        <v>3630.92</v>
      </c>
      <c r="H3749" s="31">
        <v>286842.68</v>
      </c>
      <c r="I3749" s="32">
        <v>45803</v>
      </c>
      <c r="J3749" s="32">
        <v>45926</v>
      </c>
      <c r="K3749" s="31" t="s">
        <v>46</v>
      </c>
      <c r="L3749" s="33" t="s">
        <v>58</v>
      </c>
      <c r="M3749" s="13" t="str">
        <f>PROPER(TRIM(SUBSTITUTE(B3749,"###"," ")))</f>
        <v>Official X</v>
      </c>
      <c r="N3749" s="13" t="str">
        <f>PROPER(TRIM(SUBSTITUTE(C3749,"###"," ")))</f>
        <v>Furniture</v>
      </c>
      <c r="O3749" s="13" t="str">
        <f>PROPER(TRIM(SUBSTITUTE(D3749,"###"," ")))</f>
        <v>Quickstock</v>
      </c>
      <c r="P3749" s="13" t="str">
        <f t="shared" si="406"/>
        <v>Official X</v>
      </c>
      <c r="Q3749" s="34" t="str">
        <f t="shared" si="407"/>
        <v>Furniture</v>
      </c>
      <c r="R3749" s="13" t="str">
        <f t="shared" si="408"/>
        <v>Quickstock</v>
      </c>
      <c r="S3749" s="35">
        <f t="shared" si="409"/>
        <v>79</v>
      </c>
      <c r="T3749" s="35">
        <f t="shared" si="410"/>
        <v>73</v>
      </c>
      <c r="U3749" s="14">
        <f t="shared" si="411"/>
        <v>3630.92</v>
      </c>
      <c r="V3749" s="14">
        <f t="shared" si="412"/>
        <v>286842.68</v>
      </c>
      <c r="W3749" s="13" t="str">
        <v>In Stock</v>
      </c>
      <c r="X3749" s="13" t="str">
        <v>No</v>
      </c>
      <c r="Y3749" s="13">
        <v>0</v>
      </c>
    </row>
    <row r="3750" spans="1:25" x14ac:dyDescent="0.3">
      <c r="A3750" s="31" t="s">
        <v>7328</v>
      </c>
      <c r="B3750" s="31" t="s">
        <v>2829</v>
      </c>
      <c r="C3750" s="31" t="s">
        <v>20</v>
      </c>
      <c r="D3750" s="31" t="s">
        <v>45</v>
      </c>
      <c r="E3750" s="31">
        <v>83</v>
      </c>
      <c r="F3750" s="31">
        <v>91</v>
      </c>
      <c r="G3750" s="31">
        <v>7600.58</v>
      </c>
      <c r="H3750" s="31">
        <v>630848.14</v>
      </c>
      <c r="I3750" s="32">
        <v>45810</v>
      </c>
      <c r="J3750" s="32">
        <v>45917</v>
      </c>
      <c r="K3750" s="31" t="s">
        <v>57</v>
      </c>
      <c r="L3750" s="33" t="s">
        <v>21</v>
      </c>
      <c r="M3750" s="13" t="str">
        <f>PROPER(TRIM(SUBSTITUTE(B3750,"###"," ")))</f>
        <v>Air Plus</v>
      </c>
      <c r="N3750" s="13" t="str">
        <f>PROPER(TRIM(SUBSTITUTE(C3750,"###"," ")))</f>
        <v>Toys</v>
      </c>
      <c r="O3750" s="13" t="str">
        <f>PROPER(TRIM(SUBSTITUTE(D3750,"###"," ")))</f>
        <v>Retailmart Inc</v>
      </c>
      <c r="P3750" s="13" t="str">
        <f t="shared" si="406"/>
        <v>Air Plus</v>
      </c>
      <c r="Q3750" s="34" t="str">
        <f t="shared" si="407"/>
        <v>Toys</v>
      </c>
      <c r="R3750" s="13" t="str">
        <f t="shared" si="408"/>
        <v>Retailmart Inc</v>
      </c>
      <c r="S3750" s="35">
        <f t="shared" si="409"/>
        <v>83</v>
      </c>
      <c r="T3750" s="35">
        <f t="shared" si="410"/>
        <v>91</v>
      </c>
      <c r="U3750" s="14">
        <f t="shared" si="411"/>
        <v>7600.58</v>
      </c>
      <c r="V3750" s="14">
        <f t="shared" si="412"/>
        <v>630848.14</v>
      </c>
      <c r="W3750" s="13" t="str">
        <v>Low Stock</v>
      </c>
      <c r="X3750" s="13" t="str">
        <v>Yes</v>
      </c>
      <c r="Y3750" s="13">
        <v>1</v>
      </c>
    </row>
    <row r="3751" spans="1:25" x14ac:dyDescent="0.3">
      <c r="A3751" s="31" t="s">
        <v>7329</v>
      </c>
      <c r="B3751" s="31" t="s">
        <v>7330</v>
      </c>
      <c r="C3751" s="31" t="s">
        <v>20</v>
      </c>
      <c r="D3751" s="31" t="s">
        <v>41</v>
      </c>
      <c r="E3751" s="31">
        <v>60</v>
      </c>
      <c r="F3751" s="31">
        <v>45</v>
      </c>
      <c r="G3751" s="31">
        <v>7675.5</v>
      </c>
      <c r="H3751" s="31">
        <v>460530</v>
      </c>
      <c r="I3751" s="32">
        <v>45714</v>
      </c>
      <c r="J3751" s="32">
        <v>45887</v>
      </c>
      <c r="K3751" s="31" t="s">
        <v>46</v>
      </c>
      <c r="L3751" s="33" t="s">
        <v>58</v>
      </c>
      <c r="M3751" s="13" t="str">
        <f>PROPER(TRIM(SUBSTITUTE(B3751,"###"," ")))</f>
        <v>Whole Mini</v>
      </c>
      <c r="N3751" s="13" t="str">
        <f>PROPER(TRIM(SUBSTITUTE(C3751,"###"," ")))</f>
        <v>Toys</v>
      </c>
      <c r="O3751" s="13" t="str">
        <f>PROPER(TRIM(SUBSTITUTE(D3751,"###"," ")))</f>
        <v>Quickstock</v>
      </c>
      <c r="P3751" s="13" t="str">
        <f t="shared" si="406"/>
        <v>Whole Mini</v>
      </c>
      <c r="Q3751" s="34" t="str">
        <f t="shared" si="407"/>
        <v>Toys</v>
      </c>
      <c r="R3751" s="13" t="str">
        <f t="shared" si="408"/>
        <v>Quickstock</v>
      </c>
      <c r="S3751" s="35">
        <f t="shared" si="409"/>
        <v>60</v>
      </c>
      <c r="T3751" s="35">
        <f t="shared" si="410"/>
        <v>45</v>
      </c>
      <c r="U3751" s="14">
        <f t="shared" si="411"/>
        <v>7675.5</v>
      </c>
      <c r="V3751" s="14">
        <f t="shared" si="412"/>
        <v>460530</v>
      </c>
      <c r="W3751" s="13" t="str">
        <v>In Stock</v>
      </c>
      <c r="X3751" s="13" t="str">
        <v>No</v>
      </c>
      <c r="Y3751" s="13">
        <v>0</v>
      </c>
    </row>
    <row r="3752" spans="1:25" x14ac:dyDescent="0.3">
      <c r="A3752" s="31" t="s">
        <v>7331</v>
      </c>
      <c r="B3752" s="31" t="s">
        <v>7332</v>
      </c>
      <c r="C3752" s="31" t="s">
        <v>28</v>
      </c>
      <c r="D3752" s="31" t="s">
        <v>45</v>
      </c>
      <c r="E3752" s="31">
        <v>140</v>
      </c>
      <c r="F3752" s="31">
        <v>82</v>
      </c>
      <c r="G3752" s="31">
        <v>1510.97</v>
      </c>
      <c r="H3752" s="31">
        <v>211535.8</v>
      </c>
      <c r="I3752" s="32">
        <v>45675</v>
      </c>
      <c r="J3752" s="32">
        <v>45853</v>
      </c>
      <c r="K3752" s="31" t="s">
        <v>57</v>
      </c>
      <c r="L3752" s="33" t="s">
        <v>21</v>
      </c>
      <c r="M3752" s="13" t="str">
        <f>PROPER(TRIM(SUBSTITUTE(B3752,"###"," ")))</f>
        <v>Total Mini</v>
      </c>
      <c r="N3752" s="13" t="str">
        <f>PROPER(TRIM(SUBSTITUTE(C3752,"###"," ")))</f>
        <v>Furniture</v>
      </c>
      <c r="O3752" s="13" t="str">
        <f>PROPER(TRIM(SUBSTITUTE(D3752,"###"," ")))</f>
        <v>Retailmart Inc</v>
      </c>
      <c r="P3752" s="13" t="str">
        <f t="shared" si="406"/>
        <v>Total Mini</v>
      </c>
      <c r="Q3752" s="34" t="str">
        <f t="shared" si="407"/>
        <v>Furniture</v>
      </c>
      <c r="R3752" s="13" t="str">
        <f t="shared" si="408"/>
        <v>Retailmart Inc</v>
      </c>
      <c r="S3752" s="35">
        <f t="shared" si="409"/>
        <v>140</v>
      </c>
      <c r="T3752" s="35">
        <f t="shared" si="410"/>
        <v>82</v>
      </c>
      <c r="U3752" s="14">
        <f t="shared" si="411"/>
        <v>1510.97</v>
      </c>
      <c r="V3752" s="14">
        <f t="shared" si="412"/>
        <v>211535.80000000002</v>
      </c>
      <c r="W3752" s="13" t="str">
        <v>In Stock</v>
      </c>
      <c r="X3752" s="13" t="str">
        <v>No</v>
      </c>
      <c r="Y3752" s="13">
        <v>0</v>
      </c>
    </row>
    <row r="3753" spans="1:25" x14ac:dyDescent="0.3">
      <c r="A3753" s="31" t="s">
        <v>7336</v>
      </c>
      <c r="B3753" s="31" t="s">
        <v>7337</v>
      </c>
      <c r="C3753" s="31" t="s">
        <v>40</v>
      </c>
      <c r="D3753" s="31" t="s">
        <v>15</v>
      </c>
      <c r="E3753" s="31">
        <v>180</v>
      </c>
      <c r="F3753" s="31">
        <v>25</v>
      </c>
      <c r="G3753" s="31">
        <v>3493.09</v>
      </c>
      <c r="H3753" s="31">
        <v>628756.20000000007</v>
      </c>
      <c r="I3753" s="32">
        <v>45727</v>
      </c>
      <c r="J3753" s="32">
        <v>45920</v>
      </c>
      <c r="K3753" s="31" t="s">
        <v>16</v>
      </c>
      <c r="L3753" s="33" t="s">
        <v>17</v>
      </c>
      <c r="M3753" s="13" t="str">
        <f>PROPER(TRIM(SUBSTITUTE(B3753,"###"," ")))</f>
        <v>Include Pro</v>
      </c>
      <c r="N3753" s="13" t="str">
        <f>PROPER(TRIM(SUBSTITUTE(C3753,"###"," ")))</f>
        <v>Electronics</v>
      </c>
      <c r="O3753" s="13" t="str">
        <f>PROPER(TRIM(SUBSTITUTE(D3753,"###"," ")))</f>
        <v>Global Traders</v>
      </c>
      <c r="P3753" s="13" t="str">
        <f t="shared" si="406"/>
        <v>Include Pro</v>
      </c>
      <c r="Q3753" s="34" t="str">
        <f t="shared" si="407"/>
        <v>Electronics</v>
      </c>
      <c r="R3753" s="13" t="str">
        <f t="shared" si="408"/>
        <v>Global Traders</v>
      </c>
      <c r="S3753" s="35">
        <f t="shared" si="409"/>
        <v>180</v>
      </c>
      <c r="T3753" s="35">
        <f t="shared" si="410"/>
        <v>25</v>
      </c>
      <c r="U3753" s="14">
        <f t="shared" si="411"/>
        <v>3493.09</v>
      </c>
      <c r="V3753" s="14">
        <f t="shared" si="412"/>
        <v>628756.20000000007</v>
      </c>
      <c r="W3753" s="13" t="str">
        <v>In Stock</v>
      </c>
      <c r="X3753" s="13" t="str">
        <v>No</v>
      </c>
      <c r="Y3753" s="13">
        <v>0</v>
      </c>
    </row>
    <row r="3754" spans="1:25" x14ac:dyDescent="0.3">
      <c r="A3754" s="31" t="s">
        <v>7338</v>
      </c>
      <c r="B3754" s="31" t="s">
        <v>108</v>
      </c>
      <c r="C3754" s="31" t="s">
        <v>44</v>
      </c>
      <c r="D3754" s="31" t="s">
        <v>53</v>
      </c>
      <c r="E3754" s="31">
        <v>181</v>
      </c>
      <c r="F3754" s="31">
        <v>75</v>
      </c>
      <c r="G3754" s="31">
        <v>9211.7900000000009</v>
      </c>
      <c r="H3754" s="31">
        <v>1667333.99</v>
      </c>
      <c r="I3754" s="32">
        <v>45763</v>
      </c>
      <c r="J3754" s="32">
        <v>45942</v>
      </c>
      <c r="K3754" s="31" t="s">
        <v>57</v>
      </c>
      <c r="L3754" s="33" t="s">
        <v>30</v>
      </c>
      <c r="M3754" s="13" t="str">
        <f>PROPER(TRIM(SUBSTITUTE(B3754,"###"," ")))</f>
        <v>Anyone X</v>
      </c>
      <c r="N3754" s="13" t="str">
        <f>PROPER(TRIM(SUBSTITUTE(C3754,"###"," ")))</f>
        <v>Groceries</v>
      </c>
      <c r="O3754" s="13" t="str">
        <f>PROPER(TRIM(SUBSTITUTE(D3754,"###"," ")))</f>
        <v>Abc Pvt Ltd</v>
      </c>
      <c r="P3754" s="13" t="str">
        <f t="shared" si="406"/>
        <v>Anyone X</v>
      </c>
      <c r="Q3754" s="34" t="str">
        <f t="shared" si="407"/>
        <v>Groceries</v>
      </c>
      <c r="R3754" s="13" t="str">
        <f t="shared" si="408"/>
        <v>Abc Pvt Ltd</v>
      </c>
      <c r="S3754" s="35">
        <f t="shared" si="409"/>
        <v>181</v>
      </c>
      <c r="T3754" s="35">
        <f t="shared" si="410"/>
        <v>75</v>
      </c>
      <c r="U3754" s="14">
        <f t="shared" si="411"/>
        <v>9211.7900000000009</v>
      </c>
      <c r="V3754" s="14">
        <f t="shared" si="412"/>
        <v>1667333.9900000002</v>
      </c>
      <c r="W3754" s="13" t="str">
        <v>In Stock</v>
      </c>
      <c r="X3754" s="13" t="str">
        <v>No</v>
      </c>
      <c r="Y3754" s="13">
        <v>0</v>
      </c>
    </row>
    <row r="3755" spans="1:25" x14ac:dyDescent="0.3">
      <c r="A3755" s="31" t="s">
        <v>7339</v>
      </c>
      <c r="B3755" s="31" t="s">
        <v>7340</v>
      </c>
      <c r="C3755" s="31" t="s">
        <v>40</v>
      </c>
      <c r="D3755" s="31" t="s">
        <v>53</v>
      </c>
      <c r="E3755" s="31">
        <v>99</v>
      </c>
      <c r="F3755" s="31">
        <v>74</v>
      </c>
      <c r="G3755" s="31">
        <v>19021.82</v>
      </c>
      <c r="H3755" s="31">
        <v>1883160.18</v>
      </c>
      <c r="I3755" s="32">
        <v>45728</v>
      </c>
      <c r="J3755" s="32">
        <v>45939</v>
      </c>
      <c r="K3755" s="31" t="s">
        <v>29</v>
      </c>
      <c r="L3755" s="33" t="s">
        <v>17</v>
      </c>
      <c r="M3755" s="13" t="str">
        <f>PROPER(TRIM(SUBSTITUTE(B3755,"###"," ")))</f>
        <v>Group Pro</v>
      </c>
      <c r="N3755" s="13" t="str">
        <f>PROPER(TRIM(SUBSTITUTE(C3755,"###"," ")))</f>
        <v>Electronics</v>
      </c>
      <c r="O3755" s="13" t="str">
        <f>PROPER(TRIM(SUBSTITUTE(D3755,"###"," ")))</f>
        <v>Abc Pvt Ltd</v>
      </c>
      <c r="P3755" s="13" t="str">
        <f t="shared" si="406"/>
        <v>Group Pro</v>
      </c>
      <c r="Q3755" s="34" t="str">
        <f t="shared" si="407"/>
        <v>Electronics</v>
      </c>
      <c r="R3755" s="13" t="str">
        <f t="shared" si="408"/>
        <v>Abc Pvt Ltd</v>
      </c>
      <c r="S3755" s="35">
        <f t="shared" si="409"/>
        <v>99</v>
      </c>
      <c r="T3755" s="35">
        <f t="shared" si="410"/>
        <v>74</v>
      </c>
      <c r="U3755" s="14">
        <f t="shared" si="411"/>
        <v>19021.82</v>
      </c>
      <c r="V3755" s="14">
        <f t="shared" si="412"/>
        <v>1883160.18</v>
      </c>
      <c r="W3755" s="13" t="str">
        <v>In Stock</v>
      </c>
      <c r="X3755" s="13" t="str">
        <v>No</v>
      </c>
      <c r="Y3755" s="13">
        <v>0</v>
      </c>
    </row>
    <row r="3756" spans="1:25" x14ac:dyDescent="0.3">
      <c r="A3756" s="31" t="s">
        <v>7342</v>
      </c>
      <c r="B3756" s="31" t="s">
        <v>7039</v>
      </c>
      <c r="C3756" s="31" t="s">
        <v>14</v>
      </c>
      <c r="D3756" s="31" t="s">
        <v>53</v>
      </c>
      <c r="E3756" s="13"/>
      <c r="F3756" s="31">
        <v>50</v>
      </c>
      <c r="G3756" s="31">
        <v>10606.01</v>
      </c>
      <c r="H3756" s="13"/>
      <c r="I3756" s="32">
        <v>45810</v>
      </c>
      <c r="J3756" s="32">
        <v>45889</v>
      </c>
      <c r="K3756" s="13"/>
      <c r="L3756" s="33" t="s">
        <v>21</v>
      </c>
      <c r="M3756" s="13" t="str">
        <f>PROPER(TRIM(SUBSTITUTE(B3756,"###"," ")))</f>
        <v>Drug Plus</v>
      </c>
      <c r="N3756" s="13" t="str">
        <f>PROPER(TRIM(SUBSTITUTE(C3756,"###"," ")))</f>
        <v>Clothing</v>
      </c>
      <c r="O3756" s="13" t="str">
        <f>PROPER(TRIM(SUBSTITUTE(D3756,"###"," ")))</f>
        <v>Abc Pvt Ltd</v>
      </c>
      <c r="P3756" s="13" t="str">
        <f t="shared" si="406"/>
        <v>Drug Plus</v>
      </c>
      <c r="Q3756" s="34" t="str">
        <f t="shared" si="407"/>
        <v>Clothing</v>
      </c>
      <c r="R3756" s="13" t="str">
        <f t="shared" si="408"/>
        <v>Abc Pvt Ltd</v>
      </c>
      <c r="S3756" s="35">
        <f t="shared" si="409"/>
        <v>0</v>
      </c>
      <c r="T3756" s="35">
        <f t="shared" si="410"/>
        <v>50</v>
      </c>
      <c r="U3756" s="14">
        <f t="shared" si="411"/>
        <v>10606.01</v>
      </c>
      <c r="V3756" s="14">
        <f t="shared" si="412"/>
        <v>0</v>
      </c>
      <c r="W3756" s="13" t="str">
        <v>Out of Stock</v>
      </c>
      <c r="X3756" s="13" t="str">
        <v>Yes</v>
      </c>
      <c r="Y3756" s="13">
        <v>1</v>
      </c>
    </row>
    <row r="3757" spans="1:25" x14ac:dyDescent="0.3">
      <c r="A3757" s="31" t="s">
        <v>7343</v>
      </c>
      <c r="B3757" s="31" t="s">
        <v>7344</v>
      </c>
      <c r="C3757" s="31" t="s">
        <v>40</v>
      </c>
      <c r="D3757" s="31" t="s">
        <v>53</v>
      </c>
      <c r="E3757" s="31">
        <v>31</v>
      </c>
      <c r="F3757" s="31">
        <v>34</v>
      </c>
      <c r="G3757" s="31">
        <v>13057.69</v>
      </c>
      <c r="H3757" s="31">
        <v>404788.39</v>
      </c>
      <c r="I3757" s="32">
        <v>45783</v>
      </c>
      <c r="J3757" s="32">
        <v>45920</v>
      </c>
      <c r="K3757" s="31" t="s">
        <v>46</v>
      </c>
      <c r="L3757" s="33" t="s">
        <v>21</v>
      </c>
      <c r="M3757" s="13" t="str">
        <f>PROPER(TRIM(SUBSTITUTE(B3757,"###"," ")))</f>
        <v>Never Max</v>
      </c>
      <c r="N3757" s="13" t="str">
        <f>PROPER(TRIM(SUBSTITUTE(C3757,"###"," ")))</f>
        <v>Electronics</v>
      </c>
      <c r="O3757" s="13" t="str">
        <f>PROPER(TRIM(SUBSTITUTE(D3757,"###"," ")))</f>
        <v>Abc Pvt Ltd</v>
      </c>
      <c r="P3757" s="13" t="str">
        <f t="shared" si="406"/>
        <v>Never Max</v>
      </c>
      <c r="Q3757" s="34" t="str">
        <f t="shared" si="407"/>
        <v>Electronics</v>
      </c>
      <c r="R3757" s="13" t="str">
        <f t="shared" si="408"/>
        <v>Abc Pvt Ltd</v>
      </c>
      <c r="S3757" s="35">
        <f t="shared" si="409"/>
        <v>31</v>
      </c>
      <c r="T3757" s="35">
        <f t="shared" si="410"/>
        <v>34</v>
      </c>
      <c r="U3757" s="14">
        <f t="shared" si="411"/>
        <v>13057.69</v>
      </c>
      <c r="V3757" s="14">
        <f t="shared" si="412"/>
        <v>404788.39</v>
      </c>
      <c r="W3757" s="13" t="str">
        <v>Low Stock</v>
      </c>
      <c r="X3757" s="13" t="str">
        <v>Yes</v>
      </c>
      <c r="Y3757" s="13">
        <v>1</v>
      </c>
    </row>
    <row r="3758" spans="1:25" x14ac:dyDescent="0.3">
      <c r="A3758" s="31" t="s">
        <v>7345</v>
      </c>
      <c r="B3758" s="31" t="s">
        <v>1881</v>
      </c>
      <c r="C3758" s="31" t="s">
        <v>44</v>
      </c>
      <c r="D3758" s="31" t="s">
        <v>41</v>
      </c>
      <c r="E3758" s="31">
        <v>96</v>
      </c>
      <c r="F3758" s="31">
        <v>69</v>
      </c>
      <c r="G3758" s="31">
        <v>8078.98</v>
      </c>
      <c r="H3758" s="31">
        <v>775582.08</v>
      </c>
      <c r="I3758" s="32">
        <v>45742</v>
      </c>
      <c r="J3758" s="32">
        <v>45878</v>
      </c>
      <c r="K3758" s="31" t="s">
        <v>25</v>
      </c>
      <c r="L3758" s="33" t="s">
        <v>58</v>
      </c>
      <c r="M3758" s="13" t="str">
        <f>PROPER(TRIM(SUBSTITUTE(B3758,"###"," ")))</f>
        <v>Individual Max</v>
      </c>
      <c r="N3758" s="13" t="str">
        <f>PROPER(TRIM(SUBSTITUTE(C3758,"###"," ")))</f>
        <v>Groceries</v>
      </c>
      <c r="O3758" s="13" t="str">
        <f>PROPER(TRIM(SUBSTITUTE(D3758,"###"," ")))</f>
        <v>Quickstock</v>
      </c>
      <c r="P3758" s="13" t="str">
        <f t="shared" si="406"/>
        <v>Individual Max</v>
      </c>
      <c r="Q3758" s="34" t="str">
        <f t="shared" si="407"/>
        <v>Groceries</v>
      </c>
      <c r="R3758" s="13" t="str">
        <f t="shared" si="408"/>
        <v>Quickstock</v>
      </c>
      <c r="S3758" s="35">
        <f t="shared" si="409"/>
        <v>96</v>
      </c>
      <c r="T3758" s="35">
        <f t="shared" si="410"/>
        <v>69</v>
      </c>
      <c r="U3758" s="14">
        <f t="shared" si="411"/>
        <v>8078.98</v>
      </c>
      <c r="V3758" s="14">
        <f t="shared" si="412"/>
        <v>775582.08</v>
      </c>
      <c r="W3758" s="13" t="str">
        <v>In Stock</v>
      </c>
      <c r="X3758" s="13" t="str">
        <v>No</v>
      </c>
      <c r="Y3758" s="13">
        <v>0</v>
      </c>
    </row>
    <row r="3759" spans="1:25" x14ac:dyDescent="0.3">
      <c r="A3759" s="31" t="s">
        <v>7346</v>
      </c>
      <c r="B3759" s="31" t="s">
        <v>7347</v>
      </c>
      <c r="C3759" s="31" t="s">
        <v>14</v>
      </c>
      <c r="D3759" s="31" t="s">
        <v>15</v>
      </c>
      <c r="E3759" s="31">
        <v>38</v>
      </c>
      <c r="F3759" s="31">
        <v>46</v>
      </c>
      <c r="G3759" s="31">
        <v>15308.51</v>
      </c>
      <c r="H3759" s="31">
        <v>581723.38</v>
      </c>
      <c r="I3759" s="32">
        <v>45701</v>
      </c>
      <c r="J3759" s="32">
        <v>45852</v>
      </c>
      <c r="K3759" s="31" t="s">
        <v>46</v>
      </c>
      <c r="L3759" s="33" t="s">
        <v>30</v>
      </c>
      <c r="M3759" s="13" t="str">
        <f>PROPER(TRIM(SUBSTITUTE(B3759,"###"," ")))</f>
        <v>Life Pro</v>
      </c>
      <c r="N3759" s="13" t="str">
        <f>PROPER(TRIM(SUBSTITUTE(C3759,"###"," ")))</f>
        <v>Clothing</v>
      </c>
      <c r="O3759" s="13" t="str">
        <f>PROPER(TRIM(SUBSTITUTE(D3759,"###"," ")))</f>
        <v>Global Traders</v>
      </c>
      <c r="P3759" s="13" t="str">
        <f t="shared" si="406"/>
        <v>Life Pro</v>
      </c>
      <c r="Q3759" s="34" t="str">
        <f t="shared" si="407"/>
        <v>Clothing</v>
      </c>
      <c r="R3759" s="13" t="str">
        <f t="shared" si="408"/>
        <v>Global Traders</v>
      </c>
      <c r="S3759" s="35">
        <f t="shared" si="409"/>
        <v>38</v>
      </c>
      <c r="T3759" s="35">
        <f t="shared" si="410"/>
        <v>46</v>
      </c>
      <c r="U3759" s="14">
        <f t="shared" si="411"/>
        <v>15308.51</v>
      </c>
      <c r="V3759" s="14">
        <f t="shared" si="412"/>
        <v>581723.38</v>
      </c>
      <c r="W3759" s="13" t="str">
        <v>Low Stock</v>
      </c>
      <c r="X3759" s="13" t="str">
        <v>Yes</v>
      </c>
      <c r="Y3759" s="13">
        <v>1</v>
      </c>
    </row>
    <row r="3760" spans="1:25" x14ac:dyDescent="0.3">
      <c r="A3760" s="31" t="s">
        <v>7348</v>
      </c>
      <c r="B3760" s="31" t="s">
        <v>7349</v>
      </c>
      <c r="C3760" s="31" t="s">
        <v>40</v>
      </c>
      <c r="D3760" s="31" t="s">
        <v>53</v>
      </c>
      <c r="E3760" s="31">
        <v>142</v>
      </c>
      <c r="F3760" s="31">
        <v>50</v>
      </c>
      <c r="G3760" s="31">
        <v>18996.400000000001</v>
      </c>
      <c r="H3760" s="31">
        <v>2697488.8</v>
      </c>
      <c r="I3760" s="32">
        <v>45787</v>
      </c>
      <c r="J3760" s="32">
        <v>45917</v>
      </c>
      <c r="K3760" s="31" t="s">
        <v>46</v>
      </c>
      <c r="L3760" s="33" t="s">
        <v>33</v>
      </c>
      <c r="M3760" s="13" t="str">
        <f>PROPER(TRIM(SUBSTITUTE(B3760,"###"," ")))</f>
        <v>Big Max</v>
      </c>
      <c r="N3760" s="13" t="str">
        <f>PROPER(TRIM(SUBSTITUTE(C3760,"###"," ")))</f>
        <v>Electronics</v>
      </c>
      <c r="O3760" s="13" t="str">
        <f>PROPER(TRIM(SUBSTITUTE(D3760,"###"," ")))</f>
        <v>Abc Pvt Ltd</v>
      </c>
      <c r="P3760" s="13" t="str">
        <f t="shared" si="406"/>
        <v>Big Max</v>
      </c>
      <c r="Q3760" s="34" t="str">
        <f t="shared" si="407"/>
        <v>Electronics</v>
      </c>
      <c r="R3760" s="13" t="str">
        <f t="shared" si="408"/>
        <v>Abc Pvt Ltd</v>
      </c>
      <c r="S3760" s="35">
        <f t="shared" si="409"/>
        <v>142</v>
      </c>
      <c r="T3760" s="35">
        <f t="shared" si="410"/>
        <v>50</v>
      </c>
      <c r="U3760" s="14">
        <f t="shared" si="411"/>
        <v>18996.400000000001</v>
      </c>
      <c r="V3760" s="14">
        <f t="shared" si="412"/>
        <v>2697488.8000000003</v>
      </c>
      <c r="W3760" s="13" t="str">
        <v>In Stock</v>
      </c>
      <c r="X3760" s="13" t="str">
        <v>No</v>
      </c>
      <c r="Y3760" s="13">
        <v>0</v>
      </c>
    </row>
    <row r="3761" spans="1:25" x14ac:dyDescent="0.3">
      <c r="A3761" s="31" t="s">
        <v>7350</v>
      </c>
      <c r="B3761" s="31" t="s">
        <v>7167</v>
      </c>
      <c r="C3761" s="31" t="s">
        <v>28</v>
      </c>
      <c r="D3761" s="31" t="s">
        <v>53</v>
      </c>
      <c r="E3761" s="31">
        <v>149</v>
      </c>
      <c r="F3761" s="31">
        <v>50</v>
      </c>
      <c r="G3761" s="31">
        <v>17852.79</v>
      </c>
      <c r="H3761" s="31">
        <v>2660065.71</v>
      </c>
      <c r="I3761" s="32">
        <v>45842</v>
      </c>
      <c r="J3761" s="32">
        <v>45915</v>
      </c>
      <c r="K3761" s="31" t="s">
        <v>25</v>
      </c>
      <c r="L3761" s="33" t="s">
        <v>58</v>
      </c>
      <c r="M3761" s="13" t="str">
        <f>PROPER(TRIM(SUBSTITUTE(B3761,"###"," ")))</f>
        <v>Important Max</v>
      </c>
      <c r="N3761" s="13" t="str">
        <f>PROPER(TRIM(SUBSTITUTE(C3761,"###"," ")))</f>
        <v>Furniture</v>
      </c>
      <c r="O3761" s="13" t="str">
        <f>PROPER(TRIM(SUBSTITUTE(D3761,"###"," ")))</f>
        <v>Abc Pvt Ltd</v>
      </c>
      <c r="P3761" s="13" t="str">
        <f t="shared" si="406"/>
        <v>Important Max</v>
      </c>
      <c r="Q3761" s="34" t="str">
        <f t="shared" si="407"/>
        <v>Furniture</v>
      </c>
      <c r="R3761" s="13" t="str">
        <f t="shared" si="408"/>
        <v>Abc Pvt Ltd</v>
      </c>
      <c r="S3761" s="35">
        <f t="shared" si="409"/>
        <v>149</v>
      </c>
      <c r="T3761" s="35">
        <f t="shared" si="410"/>
        <v>50</v>
      </c>
      <c r="U3761" s="14">
        <f t="shared" si="411"/>
        <v>17852.79</v>
      </c>
      <c r="V3761" s="14">
        <f t="shared" si="412"/>
        <v>2660065.71</v>
      </c>
      <c r="W3761" s="13" t="str">
        <v>In Stock</v>
      </c>
      <c r="X3761" s="13" t="str">
        <v>No</v>
      </c>
      <c r="Y3761" s="13">
        <v>0</v>
      </c>
    </row>
    <row r="3762" spans="1:25" x14ac:dyDescent="0.3">
      <c r="A3762" s="31" t="s">
        <v>7351</v>
      </c>
      <c r="B3762" s="31" t="s">
        <v>6452</v>
      </c>
      <c r="C3762" s="31" t="s">
        <v>28</v>
      </c>
      <c r="D3762" s="31" t="s">
        <v>41</v>
      </c>
      <c r="E3762" s="31">
        <v>194</v>
      </c>
      <c r="F3762" s="31">
        <v>62</v>
      </c>
      <c r="G3762" s="31">
        <v>16925.7</v>
      </c>
      <c r="H3762" s="31">
        <v>3283585.8</v>
      </c>
      <c r="I3762" s="32">
        <v>45809</v>
      </c>
      <c r="J3762" s="32">
        <v>45866</v>
      </c>
      <c r="K3762" s="31" t="s">
        <v>57</v>
      </c>
      <c r="L3762" s="33" t="s">
        <v>30</v>
      </c>
      <c r="M3762" s="13" t="str">
        <f>PROPER(TRIM(SUBSTITUTE(B3762,"###"," ")))</f>
        <v>Body Plus</v>
      </c>
      <c r="N3762" s="13" t="str">
        <f>PROPER(TRIM(SUBSTITUTE(C3762,"###"," ")))</f>
        <v>Furniture</v>
      </c>
      <c r="O3762" s="13" t="str">
        <f>PROPER(TRIM(SUBSTITUTE(D3762,"###"," ")))</f>
        <v>Quickstock</v>
      </c>
      <c r="P3762" s="13" t="str">
        <f t="shared" si="406"/>
        <v>Body Plus</v>
      </c>
      <c r="Q3762" s="34" t="str">
        <f t="shared" si="407"/>
        <v>Furniture</v>
      </c>
      <c r="R3762" s="13" t="str">
        <f t="shared" si="408"/>
        <v>Quickstock</v>
      </c>
      <c r="S3762" s="35">
        <f t="shared" si="409"/>
        <v>194</v>
      </c>
      <c r="T3762" s="35">
        <f t="shared" si="410"/>
        <v>62</v>
      </c>
      <c r="U3762" s="14">
        <f t="shared" si="411"/>
        <v>16925.7</v>
      </c>
      <c r="V3762" s="14">
        <f t="shared" si="412"/>
        <v>3283585.8000000003</v>
      </c>
      <c r="W3762" s="13" t="str">
        <v>In Stock</v>
      </c>
      <c r="X3762" s="13" t="str">
        <v>No</v>
      </c>
      <c r="Y3762" s="13">
        <v>0</v>
      </c>
    </row>
    <row r="3763" spans="1:25" x14ac:dyDescent="0.3">
      <c r="A3763" s="31" t="s">
        <v>7352</v>
      </c>
      <c r="B3763" s="31" t="s">
        <v>1225</v>
      </c>
      <c r="C3763" s="31" t="s">
        <v>14</v>
      </c>
      <c r="D3763" s="31" t="s">
        <v>45</v>
      </c>
      <c r="E3763" s="31">
        <v>23</v>
      </c>
      <c r="F3763" s="31">
        <v>93</v>
      </c>
      <c r="G3763" s="31">
        <v>13926.92</v>
      </c>
      <c r="H3763" s="31">
        <v>320319.15999999997</v>
      </c>
      <c r="I3763" s="32">
        <v>45700</v>
      </c>
      <c r="J3763" s="32">
        <v>45860</v>
      </c>
      <c r="K3763" s="31" t="s">
        <v>29</v>
      </c>
      <c r="L3763" s="33" t="s">
        <v>33</v>
      </c>
      <c r="M3763" s="13" t="str">
        <f>PROPER(TRIM(SUBSTITUTE(B3763,"###"," ")))</f>
        <v>For X</v>
      </c>
      <c r="N3763" s="13" t="str">
        <f>PROPER(TRIM(SUBSTITUTE(C3763,"###"," ")))</f>
        <v>Clothing</v>
      </c>
      <c r="O3763" s="13" t="str">
        <f>PROPER(TRIM(SUBSTITUTE(D3763,"###"," ")))</f>
        <v>Retailmart Inc</v>
      </c>
      <c r="P3763" s="13" t="str">
        <f t="shared" si="406"/>
        <v>For X</v>
      </c>
      <c r="Q3763" s="34" t="str">
        <f t="shared" si="407"/>
        <v>Clothing</v>
      </c>
      <c r="R3763" s="13" t="str">
        <f t="shared" si="408"/>
        <v>Retailmart Inc</v>
      </c>
      <c r="S3763" s="35">
        <f t="shared" si="409"/>
        <v>23</v>
      </c>
      <c r="T3763" s="35">
        <f t="shared" si="410"/>
        <v>93</v>
      </c>
      <c r="U3763" s="14">
        <f t="shared" si="411"/>
        <v>13926.92</v>
      </c>
      <c r="V3763" s="14">
        <f t="shared" si="412"/>
        <v>320319.15999999997</v>
      </c>
      <c r="W3763" s="13" t="str">
        <v>Low Stock</v>
      </c>
      <c r="X3763" s="13" t="str">
        <v>Yes</v>
      </c>
      <c r="Y3763" s="13">
        <v>1</v>
      </c>
    </row>
    <row r="3764" spans="1:25" x14ac:dyDescent="0.3">
      <c r="A3764" s="31" t="s">
        <v>7353</v>
      </c>
      <c r="B3764" s="31" t="s">
        <v>7354</v>
      </c>
      <c r="C3764" s="31" t="s">
        <v>20</v>
      </c>
      <c r="D3764" s="31" t="s">
        <v>53</v>
      </c>
      <c r="E3764" s="31">
        <v>5</v>
      </c>
      <c r="F3764" s="31">
        <v>71</v>
      </c>
      <c r="G3764" s="31">
        <v>18138.04</v>
      </c>
      <c r="H3764" s="31">
        <v>90690.200000000012</v>
      </c>
      <c r="I3764" s="32">
        <v>45669</v>
      </c>
      <c r="J3764" s="32">
        <v>45910</v>
      </c>
      <c r="K3764" s="31" t="s">
        <v>46</v>
      </c>
      <c r="L3764" s="33" t="s">
        <v>17</v>
      </c>
      <c r="M3764" s="13" t="str">
        <f>PROPER(TRIM(SUBSTITUTE(B3764,"###"," ")))</f>
        <v>Capital Max</v>
      </c>
      <c r="N3764" s="13" t="str">
        <f>PROPER(TRIM(SUBSTITUTE(C3764,"###"," ")))</f>
        <v>Toys</v>
      </c>
      <c r="O3764" s="13" t="str">
        <f>PROPER(TRIM(SUBSTITUTE(D3764,"###"," ")))</f>
        <v>Abc Pvt Ltd</v>
      </c>
      <c r="P3764" s="13" t="str">
        <f t="shared" si="406"/>
        <v>Capital Max</v>
      </c>
      <c r="Q3764" s="34" t="str">
        <f t="shared" si="407"/>
        <v>Toys</v>
      </c>
      <c r="R3764" s="13" t="str">
        <f t="shared" si="408"/>
        <v>Abc Pvt Ltd</v>
      </c>
      <c r="S3764" s="35">
        <f t="shared" si="409"/>
        <v>5</v>
      </c>
      <c r="T3764" s="35">
        <f t="shared" si="410"/>
        <v>71</v>
      </c>
      <c r="U3764" s="14">
        <f t="shared" si="411"/>
        <v>18138.04</v>
      </c>
      <c r="V3764" s="14">
        <f t="shared" si="412"/>
        <v>90690.200000000012</v>
      </c>
      <c r="W3764" s="13" t="str">
        <v>Low Stock</v>
      </c>
      <c r="X3764" s="13" t="str">
        <v>Yes</v>
      </c>
      <c r="Y3764" s="13">
        <v>1</v>
      </c>
    </row>
    <row r="3765" spans="1:25" x14ac:dyDescent="0.3">
      <c r="A3765" s="31" t="s">
        <v>7356</v>
      </c>
      <c r="B3765" s="31" t="s">
        <v>7357</v>
      </c>
      <c r="C3765" s="31" t="s">
        <v>44</v>
      </c>
      <c r="D3765" s="31" t="s">
        <v>53</v>
      </c>
      <c r="E3765" s="31">
        <v>97</v>
      </c>
      <c r="F3765" s="31">
        <v>43</v>
      </c>
      <c r="G3765" s="31">
        <v>5455.53</v>
      </c>
      <c r="H3765" s="31">
        <v>529186.41</v>
      </c>
      <c r="I3765" s="32">
        <v>45839</v>
      </c>
      <c r="J3765" s="32">
        <v>45876</v>
      </c>
      <c r="K3765" s="13"/>
      <c r="L3765" s="33" t="s">
        <v>21</v>
      </c>
      <c r="M3765" s="13" t="str">
        <f>PROPER(TRIM(SUBSTITUTE(B3765,"###"," ")))</f>
        <v>Example Plus</v>
      </c>
      <c r="N3765" s="13" t="str">
        <f>PROPER(TRIM(SUBSTITUTE(C3765,"###"," ")))</f>
        <v>Groceries</v>
      </c>
      <c r="O3765" s="13" t="str">
        <f>PROPER(TRIM(SUBSTITUTE(D3765,"###"," ")))</f>
        <v>Abc Pvt Ltd</v>
      </c>
      <c r="P3765" s="13" t="str">
        <f t="shared" si="406"/>
        <v>Example Plus</v>
      </c>
      <c r="Q3765" s="34" t="str">
        <f t="shared" si="407"/>
        <v>Groceries</v>
      </c>
      <c r="R3765" s="13" t="str">
        <f t="shared" si="408"/>
        <v>Abc Pvt Ltd</v>
      </c>
      <c r="S3765" s="35">
        <f t="shared" si="409"/>
        <v>97</v>
      </c>
      <c r="T3765" s="35">
        <f t="shared" si="410"/>
        <v>43</v>
      </c>
      <c r="U3765" s="14">
        <f t="shared" si="411"/>
        <v>5455.53</v>
      </c>
      <c r="V3765" s="14">
        <f t="shared" si="412"/>
        <v>529186.41</v>
      </c>
      <c r="W3765" s="13" t="str">
        <v>In Stock</v>
      </c>
      <c r="X3765" s="13" t="str">
        <v>No</v>
      </c>
      <c r="Y3765" s="13">
        <v>0</v>
      </c>
    </row>
    <row r="3766" spans="1:25" x14ac:dyDescent="0.3">
      <c r="A3766" s="31" t="s">
        <v>7358</v>
      </c>
      <c r="B3766" s="31" t="s">
        <v>7359</v>
      </c>
      <c r="C3766" s="31" t="s">
        <v>20</v>
      </c>
      <c r="D3766" s="31" t="s">
        <v>24</v>
      </c>
      <c r="E3766" s="31">
        <v>4</v>
      </c>
      <c r="F3766" s="31">
        <v>47</v>
      </c>
      <c r="G3766" s="31">
        <v>13962.29</v>
      </c>
      <c r="H3766" s="31">
        <v>55849.16</v>
      </c>
      <c r="I3766" s="32">
        <v>45746</v>
      </c>
      <c r="J3766" s="32">
        <v>45925</v>
      </c>
      <c r="K3766" s="31" t="s">
        <v>29</v>
      </c>
      <c r="L3766" s="33" t="s">
        <v>17</v>
      </c>
      <c r="M3766" s="13" t="str">
        <f>PROPER(TRIM(SUBSTITUTE(B3766,"###"," ")))</f>
        <v>Not Max</v>
      </c>
      <c r="N3766" s="13" t="str">
        <f>PROPER(TRIM(SUBSTITUTE(C3766,"###"," ")))</f>
        <v>Toys</v>
      </c>
      <c r="O3766" s="13" t="str">
        <f>PROPER(TRIM(SUBSTITUTE(D3766,"###"," ")))</f>
        <v>Omni Suppliers</v>
      </c>
      <c r="P3766" s="13" t="str">
        <f t="shared" si="406"/>
        <v>Not Max</v>
      </c>
      <c r="Q3766" s="34" t="str">
        <f t="shared" si="407"/>
        <v>Toys</v>
      </c>
      <c r="R3766" s="13" t="str">
        <f t="shared" si="408"/>
        <v>Omni Suppliers</v>
      </c>
      <c r="S3766" s="35">
        <f t="shared" si="409"/>
        <v>4</v>
      </c>
      <c r="T3766" s="35">
        <f t="shared" si="410"/>
        <v>47</v>
      </c>
      <c r="U3766" s="14">
        <f t="shared" si="411"/>
        <v>13962.29</v>
      </c>
      <c r="V3766" s="14">
        <f t="shared" si="412"/>
        <v>55849.16</v>
      </c>
      <c r="W3766" s="13" t="str">
        <v>Low Stock</v>
      </c>
      <c r="X3766" s="13" t="str">
        <v>Yes</v>
      </c>
      <c r="Y3766" s="13">
        <v>1</v>
      </c>
    </row>
    <row r="3767" spans="1:25" x14ac:dyDescent="0.3">
      <c r="A3767" s="31" t="s">
        <v>7360</v>
      </c>
      <c r="B3767" s="31" t="s">
        <v>7361</v>
      </c>
      <c r="C3767" s="31" t="s">
        <v>14</v>
      </c>
      <c r="D3767" s="31" t="s">
        <v>41</v>
      </c>
      <c r="E3767" s="31">
        <v>138</v>
      </c>
      <c r="F3767" s="31">
        <v>91</v>
      </c>
      <c r="G3767" s="31">
        <v>9655.7999999999993</v>
      </c>
      <c r="H3767" s="31">
        <v>1332500.3999999999</v>
      </c>
      <c r="I3767" s="32">
        <v>45806</v>
      </c>
      <c r="J3767" s="32">
        <v>45899</v>
      </c>
      <c r="K3767" s="31" t="s">
        <v>54</v>
      </c>
      <c r="L3767" s="33" t="s">
        <v>17</v>
      </c>
      <c r="M3767" s="13" t="str">
        <f>PROPER(TRIM(SUBSTITUTE(B3767,"###"," ")))</f>
        <v>Often Mini</v>
      </c>
      <c r="N3767" s="13" t="str">
        <f>PROPER(TRIM(SUBSTITUTE(C3767,"###"," ")))</f>
        <v>Clothing</v>
      </c>
      <c r="O3767" s="13" t="str">
        <f>PROPER(TRIM(SUBSTITUTE(D3767,"###"," ")))</f>
        <v>Quickstock</v>
      </c>
      <c r="P3767" s="13" t="str">
        <f t="shared" si="406"/>
        <v>Often Mini</v>
      </c>
      <c r="Q3767" s="34" t="str">
        <f t="shared" si="407"/>
        <v>Clothing</v>
      </c>
      <c r="R3767" s="13" t="str">
        <f t="shared" si="408"/>
        <v>Quickstock</v>
      </c>
      <c r="S3767" s="35">
        <f t="shared" si="409"/>
        <v>138</v>
      </c>
      <c r="T3767" s="35">
        <f t="shared" si="410"/>
        <v>91</v>
      </c>
      <c r="U3767" s="14">
        <f t="shared" si="411"/>
        <v>9655.7999999999993</v>
      </c>
      <c r="V3767" s="14">
        <f t="shared" si="412"/>
        <v>1332500.3999999999</v>
      </c>
      <c r="W3767" s="13" t="str">
        <v>In Stock</v>
      </c>
      <c r="X3767" s="13" t="str">
        <v>No</v>
      </c>
      <c r="Y3767" s="13">
        <v>0</v>
      </c>
    </row>
    <row r="3768" spans="1:25" x14ac:dyDescent="0.3">
      <c r="A3768" s="31" t="s">
        <v>7362</v>
      </c>
      <c r="B3768" s="31" t="s">
        <v>7363</v>
      </c>
      <c r="C3768" s="31" t="s">
        <v>20</v>
      </c>
      <c r="D3768" s="31" t="s">
        <v>41</v>
      </c>
      <c r="E3768" s="31">
        <v>14</v>
      </c>
      <c r="F3768" s="31">
        <v>67</v>
      </c>
      <c r="G3768" s="31">
        <v>4789.4399999999996</v>
      </c>
      <c r="H3768" s="31">
        <v>67052.159999999989</v>
      </c>
      <c r="I3768" s="32">
        <v>45728</v>
      </c>
      <c r="J3768" s="32">
        <v>45926</v>
      </c>
      <c r="K3768" s="13"/>
      <c r="L3768" s="33" t="s">
        <v>17</v>
      </c>
      <c r="M3768" s="13" t="str">
        <f>PROPER(TRIM(SUBSTITUTE(B3768,"###"," ")))</f>
        <v>Model X</v>
      </c>
      <c r="N3768" s="13" t="str">
        <f>PROPER(TRIM(SUBSTITUTE(C3768,"###"," ")))</f>
        <v>Toys</v>
      </c>
      <c r="O3768" s="13" t="str">
        <f>PROPER(TRIM(SUBSTITUTE(D3768,"###"," ")))</f>
        <v>Quickstock</v>
      </c>
      <c r="P3768" s="13" t="str">
        <f t="shared" si="406"/>
        <v>Model X</v>
      </c>
      <c r="Q3768" s="34" t="str">
        <f t="shared" si="407"/>
        <v>Toys</v>
      </c>
      <c r="R3768" s="13" t="str">
        <f t="shared" si="408"/>
        <v>Quickstock</v>
      </c>
      <c r="S3768" s="35">
        <f t="shared" si="409"/>
        <v>14</v>
      </c>
      <c r="T3768" s="35">
        <f t="shared" si="410"/>
        <v>67</v>
      </c>
      <c r="U3768" s="14">
        <f t="shared" si="411"/>
        <v>4789.4399999999996</v>
      </c>
      <c r="V3768" s="14">
        <f t="shared" si="412"/>
        <v>67052.159999999989</v>
      </c>
      <c r="W3768" s="13" t="str">
        <v>Low Stock</v>
      </c>
      <c r="X3768" s="13" t="str">
        <v>Yes</v>
      </c>
      <c r="Y3768" s="13">
        <v>1</v>
      </c>
    </row>
    <row r="3769" spans="1:25" x14ac:dyDescent="0.3">
      <c r="A3769" s="31" t="s">
        <v>7364</v>
      </c>
      <c r="B3769" s="31" t="s">
        <v>7365</v>
      </c>
      <c r="C3769" s="31" t="s">
        <v>28</v>
      </c>
      <c r="D3769" s="31" t="s">
        <v>53</v>
      </c>
      <c r="E3769" s="31">
        <v>6</v>
      </c>
      <c r="F3769" s="31">
        <v>90</v>
      </c>
      <c r="G3769" s="31">
        <v>5735.12</v>
      </c>
      <c r="H3769" s="31">
        <v>34410.720000000001</v>
      </c>
      <c r="I3769" s="32">
        <v>45842</v>
      </c>
      <c r="J3769" s="32">
        <v>45913</v>
      </c>
      <c r="K3769" s="31" t="s">
        <v>29</v>
      </c>
      <c r="L3769" s="33" t="s">
        <v>33</v>
      </c>
      <c r="M3769" s="13" t="str">
        <f>PROPER(TRIM(SUBSTITUTE(B3769,"###"," ")))</f>
        <v>Customer X</v>
      </c>
      <c r="N3769" s="13" t="str">
        <f>PROPER(TRIM(SUBSTITUTE(C3769,"###"," ")))</f>
        <v>Furniture</v>
      </c>
      <c r="O3769" s="13" t="str">
        <f>PROPER(TRIM(SUBSTITUTE(D3769,"###"," ")))</f>
        <v>Abc Pvt Ltd</v>
      </c>
      <c r="P3769" s="13" t="str">
        <f t="shared" si="406"/>
        <v>Customer X</v>
      </c>
      <c r="Q3769" s="34" t="str">
        <f t="shared" si="407"/>
        <v>Furniture</v>
      </c>
      <c r="R3769" s="13" t="str">
        <f t="shared" si="408"/>
        <v>Abc Pvt Ltd</v>
      </c>
      <c r="S3769" s="35">
        <f t="shared" si="409"/>
        <v>6</v>
      </c>
      <c r="T3769" s="35">
        <f t="shared" si="410"/>
        <v>90</v>
      </c>
      <c r="U3769" s="14">
        <f t="shared" si="411"/>
        <v>5735.12</v>
      </c>
      <c r="V3769" s="14">
        <f t="shared" si="412"/>
        <v>34410.720000000001</v>
      </c>
      <c r="W3769" s="13" t="str">
        <v>Low Stock</v>
      </c>
      <c r="X3769" s="13" t="str">
        <v>Yes</v>
      </c>
      <c r="Y3769" s="13">
        <v>1</v>
      </c>
    </row>
    <row r="3770" spans="1:25" x14ac:dyDescent="0.3">
      <c r="A3770" s="31" t="s">
        <v>7367</v>
      </c>
      <c r="B3770" s="31" t="s">
        <v>7368</v>
      </c>
      <c r="C3770" s="31" t="s">
        <v>28</v>
      </c>
      <c r="D3770" s="31" t="s">
        <v>24</v>
      </c>
      <c r="E3770" s="31">
        <v>178</v>
      </c>
      <c r="F3770" s="31">
        <v>78</v>
      </c>
      <c r="G3770" s="31">
        <v>9717.5300000000007</v>
      </c>
      <c r="H3770" s="31">
        <v>1729720.34</v>
      </c>
      <c r="I3770" s="32">
        <v>45781</v>
      </c>
      <c r="J3770" s="32">
        <v>45864</v>
      </c>
      <c r="K3770" s="31" t="s">
        <v>29</v>
      </c>
      <c r="L3770" s="33" t="s">
        <v>30</v>
      </c>
      <c r="M3770" s="13" t="str">
        <f>PROPER(TRIM(SUBSTITUTE(B3770,"###"," ")))</f>
        <v>Between X</v>
      </c>
      <c r="N3770" s="13" t="str">
        <f>PROPER(TRIM(SUBSTITUTE(C3770,"###"," ")))</f>
        <v>Furniture</v>
      </c>
      <c r="O3770" s="13" t="str">
        <f>PROPER(TRIM(SUBSTITUTE(D3770,"###"," ")))</f>
        <v>Omni Suppliers</v>
      </c>
      <c r="P3770" s="13" t="str">
        <f t="shared" si="406"/>
        <v>Between X</v>
      </c>
      <c r="Q3770" s="34" t="str">
        <f t="shared" si="407"/>
        <v>Furniture</v>
      </c>
      <c r="R3770" s="13" t="str">
        <f t="shared" si="408"/>
        <v>Omni Suppliers</v>
      </c>
      <c r="S3770" s="35">
        <f t="shared" si="409"/>
        <v>178</v>
      </c>
      <c r="T3770" s="35">
        <f t="shared" si="410"/>
        <v>78</v>
      </c>
      <c r="U3770" s="14">
        <f t="shared" si="411"/>
        <v>9717.5300000000007</v>
      </c>
      <c r="V3770" s="14">
        <f t="shared" si="412"/>
        <v>1729720.34</v>
      </c>
      <c r="W3770" s="13" t="str">
        <v>In Stock</v>
      </c>
      <c r="X3770" s="13" t="str">
        <v>No</v>
      </c>
      <c r="Y3770" s="13">
        <v>0</v>
      </c>
    </row>
    <row r="3771" spans="1:25" x14ac:dyDescent="0.3">
      <c r="A3771" s="31" t="s">
        <v>7370</v>
      </c>
      <c r="B3771" s="31" t="s">
        <v>7371</v>
      </c>
      <c r="C3771" s="31" t="s">
        <v>28</v>
      </c>
      <c r="D3771" s="31" t="s">
        <v>45</v>
      </c>
      <c r="E3771" s="31">
        <v>19</v>
      </c>
      <c r="F3771" s="31">
        <v>29</v>
      </c>
      <c r="G3771" s="31">
        <v>7625.9</v>
      </c>
      <c r="H3771" s="31">
        <v>144892.1</v>
      </c>
      <c r="I3771" s="32">
        <v>45776</v>
      </c>
      <c r="J3771" s="32">
        <v>45938</v>
      </c>
      <c r="K3771" s="31" t="s">
        <v>25</v>
      </c>
      <c r="L3771" s="33" t="s">
        <v>30</v>
      </c>
      <c r="M3771" s="13" t="str">
        <f>PROPER(TRIM(SUBSTITUTE(B3771,"###"," ")))</f>
        <v>Or Mini</v>
      </c>
      <c r="N3771" s="13" t="str">
        <f>PROPER(TRIM(SUBSTITUTE(C3771,"###"," ")))</f>
        <v>Furniture</v>
      </c>
      <c r="O3771" s="13" t="str">
        <f>PROPER(TRIM(SUBSTITUTE(D3771,"###"," ")))</f>
        <v>Retailmart Inc</v>
      </c>
      <c r="P3771" s="13" t="str">
        <f t="shared" si="406"/>
        <v>Or Mini</v>
      </c>
      <c r="Q3771" s="34" t="str">
        <f t="shared" si="407"/>
        <v>Furniture</v>
      </c>
      <c r="R3771" s="13" t="str">
        <f t="shared" si="408"/>
        <v>Retailmart Inc</v>
      </c>
      <c r="S3771" s="35">
        <f t="shared" si="409"/>
        <v>19</v>
      </c>
      <c r="T3771" s="35">
        <f t="shared" si="410"/>
        <v>29</v>
      </c>
      <c r="U3771" s="14">
        <f t="shared" si="411"/>
        <v>7625.9</v>
      </c>
      <c r="V3771" s="14">
        <f t="shared" si="412"/>
        <v>144892.1</v>
      </c>
      <c r="W3771" s="13" t="str">
        <v>Low Stock</v>
      </c>
      <c r="X3771" s="13" t="str">
        <v>Yes</v>
      </c>
      <c r="Y3771" s="13">
        <v>1</v>
      </c>
    </row>
    <row r="3772" spans="1:25" x14ac:dyDescent="0.3">
      <c r="A3772" s="31" t="s">
        <v>7372</v>
      </c>
      <c r="B3772" s="31" t="s">
        <v>7373</v>
      </c>
      <c r="C3772" s="31" t="s">
        <v>20</v>
      </c>
      <c r="D3772" s="31" t="s">
        <v>53</v>
      </c>
      <c r="E3772" s="31">
        <v>13</v>
      </c>
      <c r="F3772" s="31">
        <v>78</v>
      </c>
      <c r="G3772" s="31">
        <v>19738.189999999999</v>
      </c>
      <c r="H3772" s="31">
        <v>256596.47</v>
      </c>
      <c r="I3772" s="32">
        <v>45800</v>
      </c>
      <c r="J3772" s="32">
        <v>45918</v>
      </c>
      <c r="K3772" s="31" t="s">
        <v>29</v>
      </c>
      <c r="L3772" s="33" t="s">
        <v>30</v>
      </c>
      <c r="M3772" s="13" t="str">
        <f>PROPER(TRIM(SUBSTITUTE(B3772,"###"," ")))</f>
        <v>Civil Mini</v>
      </c>
      <c r="N3772" s="13" t="str">
        <f>PROPER(TRIM(SUBSTITUTE(C3772,"###"," ")))</f>
        <v>Toys</v>
      </c>
      <c r="O3772" s="13" t="str">
        <f>PROPER(TRIM(SUBSTITUTE(D3772,"###"," ")))</f>
        <v>Abc Pvt Ltd</v>
      </c>
      <c r="P3772" s="13" t="str">
        <f t="shared" si="406"/>
        <v>Civil Mini</v>
      </c>
      <c r="Q3772" s="34" t="str">
        <f t="shared" si="407"/>
        <v>Toys</v>
      </c>
      <c r="R3772" s="13" t="str">
        <f t="shared" si="408"/>
        <v>Abc Pvt Ltd</v>
      </c>
      <c r="S3772" s="35">
        <f t="shared" si="409"/>
        <v>13</v>
      </c>
      <c r="T3772" s="35">
        <f t="shared" si="410"/>
        <v>78</v>
      </c>
      <c r="U3772" s="14">
        <f t="shared" si="411"/>
        <v>19738.189999999999</v>
      </c>
      <c r="V3772" s="14">
        <f t="shared" si="412"/>
        <v>256596.46999999997</v>
      </c>
      <c r="W3772" s="13" t="str">
        <v>Low Stock</v>
      </c>
      <c r="X3772" s="13" t="str">
        <v>Yes</v>
      </c>
      <c r="Y3772" s="13">
        <v>1</v>
      </c>
    </row>
    <row r="3773" spans="1:25" x14ac:dyDescent="0.3">
      <c r="A3773" s="31" t="s">
        <v>7378</v>
      </c>
      <c r="B3773" s="31" t="s">
        <v>3846</v>
      </c>
      <c r="C3773" s="31" t="s">
        <v>28</v>
      </c>
      <c r="D3773" s="31" t="s">
        <v>15</v>
      </c>
      <c r="E3773" s="31">
        <v>3</v>
      </c>
      <c r="F3773" s="31">
        <v>39</v>
      </c>
      <c r="G3773" s="31">
        <v>18493.66</v>
      </c>
      <c r="H3773" s="31">
        <v>55480.98</v>
      </c>
      <c r="I3773" s="32">
        <v>45788</v>
      </c>
      <c r="J3773" s="32">
        <v>45925</v>
      </c>
      <c r="K3773" s="31" t="s">
        <v>46</v>
      </c>
      <c r="L3773" s="33" t="s">
        <v>30</v>
      </c>
      <c r="M3773" s="13" t="str">
        <f>PROPER(TRIM(SUBSTITUTE(B3773,"###"," ")))</f>
        <v>Thus Lite</v>
      </c>
      <c r="N3773" s="13" t="str">
        <f>PROPER(TRIM(SUBSTITUTE(C3773,"###"," ")))</f>
        <v>Furniture</v>
      </c>
      <c r="O3773" s="13" t="str">
        <f>PROPER(TRIM(SUBSTITUTE(D3773,"###"," ")))</f>
        <v>Global Traders</v>
      </c>
      <c r="P3773" s="13" t="str">
        <f t="shared" si="406"/>
        <v>Thus Lite</v>
      </c>
      <c r="Q3773" s="34" t="str">
        <f t="shared" si="407"/>
        <v>Furniture</v>
      </c>
      <c r="R3773" s="13" t="str">
        <f t="shared" si="408"/>
        <v>Global Traders</v>
      </c>
      <c r="S3773" s="35">
        <f t="shared" si="409"/>
        <v>3</v>
      </c>
      <c r="T3773" s="35">
        <f t="shared" si="410"/>
        <v>39</v>
      </c>
      <c r="U3773" s="14">
        <f t="shared" si="411"/>
        <v>18493.66</v>
      </c>
      <c r="V3773" s="14">
        <f t="shared" si="412"/>
        <v>55480.979999999996</v>
      </c>
      <c r="W3773" s="13" t="str">
        <v>Low Stock</v>
      </c>
      <c r="X3773" s="13" t="str">
        <v>Yes</v>
      </c>
      <c r="Y3773" s="13">
        <v>1</v>
      </c>
    </row>
    <row r="3774" spans="1:25" x14ac:dyDescent="0.3">
      <c r="A3774" s="31" t="s">
        <v>7379</v>
      </c>
      <c r="B3774" s="31" t="s">
        <v>7380</v>
      </c>
      <c r="C3774" s="31" t="s">
        <v>28</v>
      </c>
      <c r="D3774" s="31" t="s">
        <v>15</v>
      </c>
      <c r="E3774" s="31">
        <v>145</v>
      </c>
      <c r="F3774" s="31">
        <v>58</v>
      </c>
      <c r="G3774" s="31">
        <v>11079.74</v>
      </c>
      <c r="H3774" s="31">
        <v>1606562.3</v>
      </c>
      <c r="I3774" s="32">
        <v>45817</v>
      </c>
      <c r="J3774" s="32">
        <v>45892</v>
      </c>
      <c r="K3774" s="31" t="s">
        <v>16</v>
      </c>
      <c r="L3774" s="33" t="s">
        <v>33</v>
      </c>
      <c r="M3774" s="13" t="str">
        <f>PROPER(TRIM(SUBSTITUTE(B3774,"###"," ")))</f>
        <v>Tell Mini</v>
      </c>
      <c r="N3774" s="13" t="str">
        <f>PROPER(TRIM(SUBSTITUTE(C3774,"###"," ")))</f>
        <v>Furniture</v>
      </c>
      <c r="O3774" s="13" t="str">
        <f>PROPER(TRIM(SUBSTITUTE(D3774,"###"," ")))</f>
        <v>Global Traders</v>
      </c>
      <c r="P3774" s="13" t="str">
        <f t="shared" si="406"/>
        <v>Tell Mini</v>
      </c>
      <c r="Q3774" s="34" t="str">
        <f t="shared" si="407"/>
        <v>Furniture</v>
      </c>
      <c r="R3774" s="13" t="str">
        <f t="shared" si="408"/>
        <v>Global Traders</v>
      </c>
      <c r="S3774" s="35">
        <f t="shared" si="409"/>
        <v>145</v>
      </c>
      <c r="T3774" s="35">
        <f t="shared" si="410"/>
        <v>58</v>
      </c>
      <c r="U3774" s="14">
        <f t="shared" si="411"/>
        <v>11079.74</v>
      </c>
      <c r="V3774" s="14">
        <f t="shared" si="412"/>
        <v>1606562.3</v>
      </c>
      <c r="W3774" s="13" t="str">
        <v>In Stock</v>
      </c>
      <c r="X3774" s="13" t="str">
        <v>No</v>
      </c>
      <c r="Y3774" s="13">
        <v>0</v>
      </c>
    </row>
    <row r="3775" spans="1:25" x14ac:dyDescent="0.3">
      <c r="A3775" s="31" t="s">
        <v>7381</v>
      </c>
      <c r="B3775" s="31" t="s">
        <v>7382</v>
      </c>
      <c r="C3775" s="31" t="s">
        <v>40</v>
      </c>
      <c r="D3775" s="31" t="s">
        <v>15</v>
      </c>
      <c r="E3775" s="31">
        <v>99</v>
      </c>
      <c r="F3775" s="31">
        <v>37</v>
      </c>
      <c r="G3775" s="31">
        <v>9447.0300000000007</v>
      </c>
      <c r="H3775" s="31">
        <v>935255.97000000009</v>
      </c>
      <c r="I3775" s="32">
        <v>45726</v>
      </c>
      <c r="J3775" s="32">
        <v>45938</v>
      </c>
      <c r="K3775" s="31" t="s">
        <v>25</v>
      </c>
      <c r="L3775" s="33" t="s">
        <v>21</v>
      </c>
      <c r="M3775" s="13" t="str">
        <f>PROPER(TRIM(SUBSTITUTE(B3775,"###"," ")))</f>
        <v>Far Lite</v>
      </c>
      <c r="N3775" s="13" t="str">
        <f>PROPER(TRIM(SUBSTITUTE(C3775,"###"," ")))</f>
        <v>Electronics</v>
      </c>
      <c r="O3775" s="13" t="str">
        <f>PROPER(TRIM(SUBSTITUTE(D3775,"###"," ")))</f>
        <v>Global Traders</v>
      </c>
      <c r="P3775" s="13" t="str">
        <f t="shared" si="406"/>
        <v>Far Lite</v>
      </c>
      <c r="Q3775" s="34" t="str">
        <f t="shared" si="407"/>
        <v>Electronics</v>
      </c>
      <c r="R3775" s="13" t="str">
        <f t="shared" si="408"/>
        <v>Global Traders</v>
      </c>
      <c r="S3775" s="35">
        <f t="shared" si="409"/>
        <v>99</v>
      </c>
      <c r="T3775" s="35">
        <f t="shared" si="410"/>
        <v>37</v>
      </c>
      <c r="U3775" s="14">
        <f t="shared" si="411"/>
        <v>9447.0300000000007</v>
      </c>
      <c r="V3775" s="14">
        <f t="shared" si="412"/>
        <v>935255.97000000009</v>
      </c>
      <c r="W3775" s="13" t="str">
        <v>In Stock</v>
      </c>
      <c r="X3775" s="13" t="str">
        <v>No</v>
      </c>
      <c r="Y3775" s="13">
        <v>0</v>
      </c>
    </row>
    <row r="3776" spans="1:25" x14ac:dyDescent="0.3">
      <c r="A3776" s="31" t="s">
        <v>7383</v>
      </c>
      <c r="B3776" s="31" t="s">
        <v>7222</v>
      </c>
      <c r="C3776" s="31" t="s">
        <v>40</v>
      </c>
      <c r="D3776" s="31" t="s">
        <v>15</v>
      </c>
      <c r="E3776" s="31">
        <v>192</v>
      </c>
      <c r="F3776" s="31">
        <v>32</v>
      </c>
      <c r="G3776" s="31">
        <v>3595.2</v>
      </c>
      <c r="H3776" s="31">
        <v>690278.39999999991</v>
      </c>
      <c r="I3776" s="32">
        <v>45736</v>
      </c>
      <c r="J3776" s="32">
        <v>45876</v>
      </c>
      <c r="K3776" s="13"/>
      <c r="L3776" s="33" t="s">
        <v>17</v>
      </c>
      <c r="M3776" s="13" t="str">
        <f>PROPER(TRIM(SUBSTITUTE(B3776,"###"," ")))</f>
        <v>Well Pro</v>
      </c>
      <c r="N3776" s="13" t="str">
        <f>PROPER(TRIM(SUBSTITUTE(C3776,"###"," ")))</f>
        <v>Electronics</v>
      </c>
      <c r="O3776" s="13" t="str">
        <f>PROPER(TRIM(SUBSTITUTE(D3776,"###"," ")))</f>
        <v>Global Traders</v>
      </c>
      <c r="P3776" s="13" t="str">
        <f t="shared" si="406"/>
        <v>Well Pro</v>
      </c>
      <c r="Q3776" s="34" t="str">
        <f t="shared" si="407"/>
        <v>Electronics</v>
      </c>
      <c r="R3776" s="13" t="str">
        <f t="shared" si="408"/>
        <v>Global Traders</v>
      </c>
      <c r="S3776" s="35">
        <f t="shared" si="409"/>
        <v>192</v>
      </c>
      <c r="T3776" s="35">
        <f t="shared" si="410"/>
        <v>32</v>
      </c>
      <c r="U3776" s="14">
        <f t="shared" si="411"/>
        <v>3595.2</v>
      </c>
      <c r="V3776" s="14">
        <f t="shared" si="412"/>
        <v>690278.39999999991</v>
      </c>
      <c r="W3776" s="13" t="str">
        <v>In Stock</v>
      </c>
      <c r="X3776" s="13" t="str">
        <v>No</v>
      </c>
      <c r="Y3776" s="13">
        <v>0</v>
      </c>
    </row>
    <row r="3777" spans="1:25" x14ac:dyDescent="0.3">
      <c r="A3777" s="31" t="s">
        <v>7384</v>
      </c>
      <c r="B3777" s="31" t="s">
        <v>4773</v>
      </c>
      <c r="C3777" s="31" t="s">
        <v>20</v>
      </c>
      <c r="D3777" s="31" t="s">
        <v>41</v>
      </c>
      <c r="E3777" s="31">
        <v>108</v>
      </c>
      <c r="F3777" s="31">
        <v>62</v>
      </c>
      <c r="G3777" s="31">
        <v>5527.71</v>
      </c>
      <c r="H3777" s="31">
        <v>596992.68000000005</v>
      </c>
      <c r="I3777" s="32">
        <v>45723</v>
      </c>
      <c r="J3777" s="32">
        <v>45903</v>
      </c>
      <c r="K3777" s="13"/>
      <c r="L3777" s="33" t="s">
        <v>58</v>
      </c>
      <c r="M3777" s="13" t="str">
        <f>PROPER(TRIM(SUBSTITUTE(B3777,"###"," ")))</f>
        <v>Science Plus</v>
      </c>
      <c r="N3777" s="13" t="str">
        <f>PROPER(TRIM(SUBSTITUTE(C3777,"###"," ")))</f>
        <v>Toys</v>
      </c>
      <c r="O3777" s="13" t="str">
        <f>PROPER(TRIM(SUBSTITUTE(D3777,"###"," ")))</f>
        <v>Quickstock</v>
      </c>
      <c r="P3777" s="13" t="str">
        <f t="shared" si="406"/>
        <v>Science Plus</v>
      </c>
      <c r="Q3777" s="34" t="str">
        <f t="shared" si="407"/>
        <v>Toys</v>
      </c>
      <c r="R3777" s="13" t="str">
        <f t="shared" si="408"/>
        <v>Quickstock</v>
      </c>
      <c r="S3777" s="35">
        <f t="shared" si="409"/>
        <v>108</v>
      </c>
      <c r="T3777" s="35">
        <f t="shared" si="410"/>
        <v>62</v>
      </c>
      <c r="U3777" s="14">
        <f t="shared" si="411"/>
        <v>5527.71</v>
      </c>
      <c r="V3777" s="14">
        <f t="shared" si="412"/>
        <v>596992.68000000005</v>
      </c>
      <c r="W3777" s="13" t="str">
        <v>In Stock</v>
      </c>
      <c r="X3777" s="13" t="str">
        <v>No</v>
      </c>
      <c r="Y3777" s="13">
        <v>0</v>
      </c>
    </row>
    <row r="3778" spans="1:25" x14ac:dyDescent="0.3">
      <c r="A3778" s="31" t="s">
        <v>7385</v>
      </c>
      <c r="B3778" s="31" t="s">
        <v>2968</v>
      </c>
      <c r="C3778" s="31" t="s">
        <v>20</v>
      </c>
      <c r="D3778" s="31" t="s">
        <v>15</v>
      </c>
      <c r="E3778" s="31">
        <v>58</v>
      </c>
      <c r="F3778" s="31">
        <v>96</v>
      </c>
      <c r="G3778" s="31">
        <v>10468.469999999999</v>
      </c>
      <c r="H3778" s="31">
        <v>607171.26</v>
      </c>
      <c r="I3778" s="32">
        <v>45828</v>
      </c>
      <c r="J3778" s="32">
        <v>45929</v>
      </c>
      <c r="K3778" s="31" t="s">
        <v>16</v>
      </c>
      <c r="L3778" s="33" t="s">
        <v>30</v>
      </c>
      <c r="M3778" s="13" t="str">
        <f>PROPER(TRIM(SUBSTITUTE(B3778,"###"," ")))</f>
        <v>Type Lite</v>
      </c>
      <c r="N3778" s="13" t="str">
        <f>PROPER(TRIM(SUBSTITUTE(C3778,"###"," ")))</f>
        <v>Toys</v>
      </c>
      <c r="O3778" s="13" t="str">
        <f>PROPER(TRIM(SUBSTITUTE(D3778,"###"," ")))</f>
        <v>Global Traders</v>
      </c>
      <c r="P3778" s="13" t="str">
        <f t="shared" si="406"/>
        <v>Type Lite</v>
      </c>
      <c r="Q3778" s="34" t="str">
        <f t="shared" si="407"/>
        <v>Toys</v>
      </c>
      <c r="R3778" s="13" t="str">
        <f t="shared" si="408"/>
        <v>Global Traders</v>
      </c>
      <c r="S3778" s="35">
        <f t="shared" si="409"/>
        <v>58</v>
      </c>
      <c r="T3778" s="35">
        <f t="shared" si="410"/>
        <v>96</v>
      </c>
      <c r="U3778" s="14">
        <f t="shared" si="411"/>
        <v>10468.469999999999</v>
      </c>
      <c r="V3778" s="14">
        <f t="shared" si="412"/>
        <v>607171.26</v>
      </c>
      <c r="W3778" s="13" t="str">
        <v>Low Stock</v>
      </c>
      <c r="X3778" s="13" t="str">
        <v>Yes</v>
      </c>
      <c r="Y3778" s="13">
        <v>1</v>
      </c>
    </row>
    <row r="3779" spans="1:25" x14ac:dyDescent="0.3">
      <c r="A3779" s="31" t="s">
        <v>7386</v>
      </c>
      <c r="B3779" s="31" t="s">
        <v>3061</v>
      </c>
      <c r="C3779" s="31" t="s">
        <v>14</v>
      </c>
      <c r="D3779" s="31" t="s">
        <v>45</v>
      </c>
      <c r="E3779" s="31">
        <v>168</v>
      </c>
      <c r="F3779" s="31">
        <v>54</v>
      </c>
      <c r="G3779" s="31">
        <v>3261.06</v>
      </c>
      <c r="H3779" s="31">
        <v>547858.07999999996</v>
      </c>
      <c r="I3779" s="32">
        <v>45720</v>
      </c>
      <c r="J3779" s="32">
        <v>45941</v>
      </c>
      <c r="K3779" s="31" t="s">
        <v>57</v>
      </c>
      <c r="L3779" s="33" t="s">
        <v>58</v>
      </c>
      <c r="M3779" s="13" t="str">
        <f>PROPER(TRIM(SUBSTITUTE(B3779,"###"," ")))</f>
        <v>Discover Pro</v>
      </c>
      <c r="N3779" s="13" t="str">
        <f>PROPER(TRIM(SUBSTITUTE(C3779,"###"," ")))</f>
        <v>Clothing</v>
      </c>
      <c r="O3779" s="13" t="str">
        <f>PROPER(TRIM(SUBSTITUTE(D3779,"###"," ")))</f>
        <v>Retailmart Inc</v>
      </c>
      <c r="P3779" s="13" t="str">
        <f t="shared" ref="P3779:P3807" si="413">IF(M3779="","Unknown",M3779)</f>
        <v>Discover Pro</v>
      </c>
      <c r="Q3779" s="34" t="str">
        <f t="shared" ref="Q3779:Q3807" si="414">IF(N3779="","Unknown",N3779)</f>
        <v>Clothing</v>
      </c>
      <c r="R3779" s="13" t="str">
        <f t="shared" ref="R3779:R3807" si="415">IF(O3779="","Others",O3779)</f>
        <v>Retailmart Inc</v>
      </c>
      <c r="S3779" s="35">
        <f t="shared" ref="S3779:S3807" si="416">VALUE(E3779)</f>
        <v>168</v>
      </c>
      <c r="T3779" s="35">
        <f t="shared" ref="T3779:T3807" si="417">VALUE(F3779)</f>
        <v>54</v>
      </c>
      <c r="U3779" s="14">
        <f t="shared" ref="U3779:U3807" si="418">VALUE(G3779)</f>
        <v>3261.06</v>
      </c>
      <c r="V3779" s="14">
        <f t="shared" ref="V3779:V3807" si="419">E3779*G3779</f>
        <v>547858.07999999996</v>
      </c>
      <c r="W3779" s="13" t="str">
        <v>In Stock</v>
      </c>
      <c r="X3779" s="13" t="str">
        <v>No</v>
      </c>
      <c r="Y3779" s="13">
        <v>0</v>
      </c>
    </row>
    <row r="3780" spans="1:25" x14ac:dyDescent="0.3">
      <c r="A3780" s="31" t="s">
        <v>7387</v>
      </c>
      <c r="B3780" s="31" t="s">
        <v>3600</v>
      </c>
      <c r="C3780" s="31" t="s">
        <v>14</v>
      </c>
      <c r="D3780" s="31" t="s">
        <v>53</v>
      </c>
      <c r="E3780" s="31">
        <v>82</v>
      </c>
      <c r="F3780" s="31">
        <v>98</v>
      </c>
      <c r="G3780" s="31">
        <v>16284.28</v>
      </c>
      <c r="H3780" s="31">
        <v>1335310.96</v>
      </c>
      <c r="I3780" s="32">
        <v>45753</v>
      </c>
      <c r="J3780" s="32">
        <v>45858</v>
      </c>
      <c r="K3780" s="31" t="s">
        <v>46</v>
      </c>
      <c r="L3780" s="33" t="s">
        <v>33</v>
      </c>
      <c r="M3780" s="13" t="str">
        <f>PROPER(TRIM(SUBSTITUTE(B3780,"###"," ")))</f>
        <v>Guy Lite</v>
      </c>
      <c r="N3780" s="13" t="str">
        <f>PROPER(TRIM(SUBSTITUTE(C3780,"###"," ")))</f>
        <v>Clothing</v>
      </c>
      <c r="O3780" s="13" t="str">
        <f>PROPER(TRIM(SUBSTITUTE(D3780,"###"," ")))</f>
        <v>Abc Pvt Ltd</v>
      </c>
      <c r="P3780" s="13" t="str">
        <f t="shared" si="413"/>
        <v>Guy Lite</v>
      </c>
      <c r="Q3780" s="34" t="str">
        <f t="shared" si="414"/>
        <v>Clothing</v>
      </c>
      <c r="R3780" s="13" t="str">
        <f t="shared" si="415"/>
        <v>Abc Pvt Ltd</v>
      </c>
      <c r="S3780" s="35">
        <f t="shared" si="416"/>
        <v>82</v>
      </c>
      <c r="T3780" s="35">
        <f t="shared" si="417"/>
        <v>98</v>
      </c>
      <c r="U3780" s="14">
        <f t="shared" si="418"/>
        <v>16284.28</v>
      </c>
      <c r="V3780" s="14">
        <f t="shared" si="419"/>
        <v>1335310.96</v>
      </c>
      <c r="W3780" s="13" t="str">
        <v>Low Stock</v>
      </c>
      <c r="X3780" s="13" t="str">
        <v>Yes</v>
      </c>
      <c r="Y3780" s="13">
        <v>1</v>
      </c>
    </row>
    <row r="3781" spans="1:25" x14ac:dyDescent="0.3">
      <c r="A3781" s="31" t="s">
        <v>7389</v>
      </c>
      <c r="B3781" s="31" t="s">
        <v>253</v>
      </c>
      <c r="C3781" s="31" t="s">
        <v>44</v>
      </c>
      <c r="D3781" s="31" t="s">
        <v>24</v>
      </c>
      <c r="E3781" s="31">
        <v>123</v>
      </c>
      <c r="F3781" s="31">
        <v>49</v>
      </c>
      <c r="G3781" s="31">
        <v>7394.95</v>
      </c>
      <c r="H3781" s="31">
        <v>909578.85</v>
      </c>
      <c r="I3781" s="32">
        <v>45759</v>
      </c>
      <c r="J3781" s="32">
        <v>45861</v>
      </c>
      <c r="K3781" s="31" t="s">
        <v>46</v>
      </c>
      <c r="L3781" s="33" t="s">
        <v>58</v>
      </c>
      <c r="M3781" s="13" t="str">
        <f>PROPER(TRIM(SUBSTITUTE(B3781,"###"," ")))</f>
        <v>Floor Lite</v>
      </c>
      <c r="N3781" s="13" t="str">
        <f>PROPER(TRIM(SUBSTITUTE(C3781,"###"," ")))</f>
        <v>Groceries</v>
      </c>
      <c r="O3781" s="13" t="str">
        <f>PROPER(TRIM(SUBSTITUTE(D3781,"###"," ")))</f>
        <v>Omni Suppliers</v>
      </c>
      <c r="P3781" s="13" t="str">
        <f t="shared" si="413"/>
        <v>Floor Lite</v>
      </c>
      <c r="Q3781" s="34" t="str">
        <f t="shared" si="414"/>
        <v>Groceries</v>
      </c>
      <c r="R3781" s="13" t="str">
        <f t="shared" si="415"/>
        <v>Omni Suppliers</v>
      </c>
      <c r="S3781" s="35">
        <f t="shared" si="416"/>
        <v>123</v>
      </c>
      <c r="T3781" s="35">
        <f t="shared" si="417"/>
        <v>49</v>
      </c>
      <c r="U3781" s="14">
        <f t="shared" si="418"/>
        <v>7394.95</v>
      </c>
      <c r="V3781" s="14">
        <f t="shared" si="419"/>
        <v>909578.85</v>
      </c>
      <c r="W3781" s="13" t="str">
        <v>In Stock</v>
      </c>
      <c r="X3781" s="13" t="str">
        <v>No</v>
      </c>
      <c r="Y3781" s="13">
        <v>0</v>
      </c>
    </row>
    <row r="3782" spans="1:25" x14ac:dyDescent="0.3">
      <c r="A3782" s="31" t="s">
        <v>7390</v>
      </c>
      <c r="B3782" s="31" t="s">
        <v>462</v>
      </c>
      <c r="C3782" s="31" t="s">
        <v>44</v>
      </c>
      <c r="D3782" s="31" t="s">
        <v>45</v>
      </c>
      <c r="E3782" s="31">
        <v>88</v>
      </c>
      <c r="F3782" s="31">
        <v>24</v>
      </c>
      <c r="G3782" s="31">
        <v>6522.85</v>
      </c>
      <c r="H3782" s="31">
        <v>574010.80000000005</v>
      </c>
      <c r="I3782" s="32">
        <v>45816</v>
      </c>
      <c r="J3782" s="32">
        <v>45864</v>
      </c>
      <c r="K3782" s="31" t="s">
        <v>54</v>
      </c>
      <c r="L3782" s="33" t="s">
        <v>21</v>
      </c>
      <c r="M3782" s="13" t="str">
        <f>PROPER(TRIM(SUBSTITUTE(B3782,"###"," ")))</f>
        <v>Do X</v>
      </c>
      <c r="N3782" s="13" t="str">
        <f>PROPER(TRIM(SUBSTITUTE(C3782,"###"," ")))</f>
        <v>Groceries</v>
      </c>
      <c r="O3782" s="13" t="str">
        <f>PROPER(TRIM(SUBSTITUTE(D3782,"###"," ")))</f>
        <v>Retailmart Inc</v>
      </c>
      <c r="P3782" s="13" t="str">
        <f t="shared" si="413"/>
        <v>Do X</v>
      </c>
      <c r="Q3782" s="34" t="str">
        <f t="shared" si="414"/>
        <v>Groceries</v>
      </c>
      <c r="R3782" s="13" t="str">
        <f t="shared" si="415"/>
        <v>Retailmart Inc</v>
      </c>
      <c r="S3782" s="35">
        <f t="shared" si="416"/>
        <v>88</v>
      </c>
      <c r="T3782" s="35">
        <f t="shared" si="417"/>
        <v>24</v>
      </c>
      <c r="U3782" s="14">
        <f t="shared" si="418"/>
        <v>6522.85</v>
      </c>
      <c r="V3782" s="14">
        <f t="shared" si="419"/>
        <v>574010.80000000005</v>
      </c>
      <c r="W3782" s="13" t="str">
        <v>In Stock</v>
      </c>
      <c r="X3782" s="13" t="str">
        <v>No</v>
      </c>
      <c r="Y3782" s="13">
        <v>0</v>
      </c>
    </row>
    <row r="3783" spans="1:25" x14ac:dyDescent="0.3">
      <c r="A3783" s="31" t="s">
        <v>7391</v>
      </c>
      <c r="B3783" s="31" t="s">
        <v>2793</v>
      </c>
      <c r="C3783" s="31" t="s">
        <v>14</v>
      </c>
      <c r="D3783" s="31" t="s">
        <v>24</v>
      </c>
      <c r="E3783" s="13"/>
      <c r="F3783" s="31">
        <v>76</v>
      </c>
      <c r="G3783" s="31">
        <v>2643.64</v>
      </c>
      <c r="H3783" s="13"/>
      <c r="I3783" s="32">
        <v>45699</v>
      </c>
      <c r="J3783" s="32">
        <v>45929</v>
      </c>
      <c r="K3783" s="31" t="s">
        <v>54</v>
      </c>
      <c r="L3783" s="33" t="s">
        <v>17</v>
      </c>
      <c r="M3783" s="13" t="str">
        <f>PROPER(TRIM(SUBSTITUTE(B3783,"###"," ")))</f>
        <v>Pretty Mini</v>
      </c>
      <c r="N3783" s="13" t="str">
        <f>PROPER(TRIM(SUBSTITUTE(C3783,"###"," ")))</f>
        <v>Clothing</v>
      </c>
      <c r="O3783" s="13" t="str">
        <f>PROPER(TRIM(SUBSTITUTE(D3783,"###"," ")))</f>
        <v>Omni Suppliers</v>
      </c>
      <c r="P3783" s="13" t="str">
        <f t="shared" si="413"/>
        <v>Pretty Mini</v>
      </c>
      <c r="Q3783" s="34" t="str">
        <f t="shared" si="414"/>
        <v>Clothing</v>
      </c>
      <c r="R3783" s="13" t="str">
        <f t="shared" si="415"/>
        <v>Omni Suppliers</v>
      </c>
      <c r="S3783" s="35">
        <f t="shared" si="416"/>
        <v>0</v>
      </c>
      <c r="T3783" s="35">
        <f t="shared" si="417"/>
        <v>76</v>
      </c>
      <c r="U3783" s="14">
        <f t="shared" si="418"/>
        <v>2643.64</v>
      </c>
      <c r="V3783" s="14">
        <f t="shared" si="419"/>
        <v>0</v>
      </c>
      <c r="W3783" s="13" t="str">
        <v>Out of Stock</v>
      </c>
      <c r="X3783" s="13" t="str">
        <v>Yes</v>
      </c>
      <c r="Y3783" s="13">
        <v>1</v>
      </c>
    </row>
    <row r="3784" spans="1:25" x14ac:dyDescent="0.3">
      <c r="A3784" s="31" t="s">
        <v>7392</v>
      </c>
      <c r="B3784" s="31" t="s">
        <v>6361</v>
      </c>
      <c r="C3784" s="31" t="s">
        <v>40</v>
      </c>
      <c r="D3784" s="31" t="s">
        <v>41</v>
      </c>
      <c r="E3784" s="31">
        <v>164</v>
      </c>
      <c r="F3784" s="31">
        <v>26</v>
      </c>
      <c r="G3784" s="31">
        <v>18938.46</v>
      </c>
      <c r="H3784" s="31">
        <v>3105907.44</v>
      </c>
      <c r="I3784" s="32">
        <v>45757</v>
      </c>
      <c r="J3784" s="32">
        <v>45869</v>
      </c>
      <c r="K3784" s="31" t="s">
        <v>16</v>
      </c>
      <c r="L3784" s="33" t="s">
        <v>21</v>
      </c>
      <c r="M3784" s="13" t="str">
        <f>PROPER(TRIM(SUBSTITUTE(B3784,"###"," ")))</f>
        <v>Blue X</v>
      </c>
      <c r="N3784" s="13" t="str">
        <f>PROPER(TRIM(SUBSTITUTE(C3784,"###"," ")))</f>
        <v>Electronics</v>
      </c>
      <c r="O3784" s="13" t="str">
        <f>PROPER(TRIM(SUBSTITUTE(D3784,"###"," ")))</f>
        <v>Quickstock</v>
      </c>
      <c r="P3784" s="13" t="str">
        <f t="shared" si="413"/>
        <v>Blue X</v>
      </c>
      <c r="Q3784" s="34" t="str">
        <f t="shared" si="414"/>
        <v>Electronics</v>
      </c>
      <c r="R3784" s="13" t="str">
        <f t="shared" si="415"/>
        <v>Quickstock</v>
      </c>
      <c r="S3784" s="35">
        <f t="shared" si="416"/>
        <v>164</v>
      </c>
      <c r="T3784" s="35">
        <f t="shared" si="417"/>
        <v>26</v>
      </c>
      <c r="U3784" s="14">
        <f t="shared" si="418"/>
        <v>18938.46</v>
      </c>
      <c r="V3784" s="14">
        <f t="shared" si="419"/>
        <v>3105907.44</v>
      </c>
      <c r="W3784" s="13" t="str">
        <v>In Stock</v>
      </c>
      <c r="X3784" s="13" t="str">
        <v>No</v>
      </c>
      <c r="Y3784" s="13">
        <v>0</v>
      </c>
    </row>
    <row r="3785" spans="1:25" x14ac:dyDescent="0.3">
      <c r="A3785" s="31" t="s">
        <v>7393</v>
      </c>
      <c r="B3785" s="31" t="s">
        <v>7394</v>
      </c>
      <c r="C3785" s="31" t="s">
        <v>40</v>
      </c>
      <c r="D3785" s="31" t="s">
        <v>15</v>
      </c>
      <c r="E3785" s="31">
        <v>105</v>
      </c>
      <c r="F3785" s="31">
        <v>27</v>
      </c>
      <c r="G3785" s="31">
        <v>8087.77</v>
      </c>
      <c r="H3785" s="31">
        <v>849215.85000000009</v>
      </c>
      <c r="I3785" s="32">
        <v>45761</v>
      </c>
      <c r="J3785" s="32">
        <v>45910</v>
      </c>
      <c r="K3785" s="31" t="s">
        <v>29</v>
      </c>
      <c r="L3785" s="33" t="s">
        <v>30</v>
      </c>
      <c r="M3785" s="13" t="str">
        <f>PROPER(TRIM(SUBSTITUTE(B3785,"###"," ")))</f>
        <v>Capital Mini</v>
      </c>
      <c r="N3785" s="13" t="str">
        <f>PROPER(TRIM(SUBSTITUTE(C3785,"###"," ")))</f>
        <v>Electronics</v>
      </c>
      <c r="O3785" s="13" t="str">
        <f>PROPER(TRIM(SUBSTITUTE(D3785,"###"," ")))</f>
        <v>Global Traders</v>
      </c>
      <c r="P3785" s="13" t="str">
        <f t="shared" si="413"/>
        <v>Capital Mini</v>
      </c>
      <c r="Q3785" s="34" t="str">
        <f t="shared" si="414"/>
        <v>Electronics</v>
      </c>
      <c r="R3785" s="13" t="str">
        <f t="shared" si="415"/>
        <v>Global Traders</v>
      </c>
      <c r="S3785" s="35">
        <f t="shared" si="416"/>
        <v>105</v>
      </c>
      <c r="T3785" s="35">
        <f t="shared" si="417"/>
        <v>27</v>
      </c>
      <c r="U3785" s="14">
        <f t="shared" si="418"/>
        <v>8087.77</v>
      </c>
      <c r="V3785" s="14">
        <f t="shared" si="419"/>
        <v>849215.85000000009</v>
      </c>
      <c r="W3785" s="13" t="str">
        <v>In Stock</v>
      </c>
      <c r="X3785" s="13" t="str">
        <v>No</v>
      </c>
      <c r="Y3785" s="13">
        <v>0</v>
      </c>
    </row>
    <row r="3786" spans="1:25" x14ac:dyDescent="0.3">
      <c r="A3786" s="31" t="s">
        <v>7395</v>
      </c>
      <c r="B3786" s="31" t="s">
        <v>7396</v>
      </c>
      <c r="C3786" s="31" t="s">
        <v>20</v>
      </c>
      <c r="D3786" s="31" t="s">
        <v>24</v>
      </c>
      <c r="E3786" s="31">
        <v>165</v>
      </c>
      <c r="F3786" s="31">
        <v>20</v>
      </c>
      <c r="G3786" s="31">
        <v>18173.5</v>
      </c>
      <c r="H3786" s="31">
        <v>2998627.5</v>
      </c>
      <c r="I3786" s="32">
        <v>45786</v>
      </c>
      <c r="J3786" s="32">
        <v>45937</v>
      </c>
      <c r="K3786" s="31" t="s">
        <v>46</v>
      </c>
      <c r="L3786" s="33" t="s">
        <v>21</v>
      </c>
      <c r="M3786" s="13" t="str">
        <f>PROPER(TRIM(SUBSTITUTE(B3786,"###"," ")))</f>
        <v>High Lite</v>
      </c>
      <c r="N3786" s="13" t="str">
        <f>PROPER(TRIM(SUBSTITUTE(C3786,"###"," ")))</f>
        <v>Toys</v>
      </c>
      <c r="O3786" s="13" t="str">
        <f>PROPER(TRIM(SUBSTITUTE(D3786,"###"," ")))</f>
        <v>Omni Suppliers</v>
      </c>
      <c r="P3786" s="13" t="str">
        <f t="shared" si="413"/>
        <v>High Lite</v>
      </c>
      <c r="Q3786" s="34" t="str">
        <f t="shared" si="414"/>
        <v>Toys</v>
      </c>
      <c r="R3786" s="13" t="str">
        <f>IF(O3786="","Others",O3786)</f>
        <v>Omni Suppliers</v>
      </c>
      <c r="S3786" s="35">
        <f t="shared" si="416"/>
        <v>165</v>
      </c>
      <c r="T3786" s="35">
        <f t="shared" si="417"/>
        <v>20</v>
      </c>
      <c r="U3786" s="14">
        <f t="shared" si="418"/>
        <v>18173.5</v>
      </c>
      <c r="V3786" s="14">
        <f t="shared" si="419"/>
        <v>2998627.5</v>
      </c>
      <c r="W3786" s="13" t="str">
        <v>In Stock</v>
      </c>
      <c r="X3786" s="13" t="str">
        <v>No</v>
      </c>
      <c r="Y3786" s="13">
        <v>0</v>
      </c>
    </row>
    <row r="3787" spans="1:25" x14ac:dyDescent="0.3">
      <c r="A3787" s="31" t="s">
        <v>7397</v>
      </c>
      <c r="B3787" s="31" t="s">
        <v>7398</v>
      </c>
      <c r="C3787" s="31" t="s">
        <v>40</v>
      </c>
      <c r="D3787" s="31" t="s">
        <v>24</v>
      </c>
      <c r="E3787" s="31">
        <v>159</v>
      </c>
      <c r="F3787" s="31">
        <v>57</v>
      </c>
      <c r="G3787" s="31">
        <v>19066.09</v>
      </c>
      <c r="H3787" s="31">
        <v>3031508.31</v>
      </c>
      <c r="I3787" s="32">
        <v>45689</v>
      </c>
      <c r="J3787" s="32">
        <v>45858</v>
      </c>
      <c r="K3787" s="31" t="s">
        <v>57</v>
      </c>
      <c r="L3787" s="33" t="s">
        <v>21</v>
      </c>
      <c r="M3787" s="13" t="str">
        <f>PROPER(TRIM(SUBSTITUTE(B3787,"###"," ")))</f>
        <v>Word X</v>
      </c>
      <c r="N3787" s="13" t="str">
        <f>PROPER(TRIM(SUBSTITUTE(C3787,"###"," ")))</f>
        <v>Electronics</v>
      </c>
      <c r="O3787" s="13" t="str">
        <f>PROPER(TRIM(SUBSTITUTE(D3787,"###"," ")))</f>
        <v>Omni Suppliers</v>
      </c>
      <c r="P3787" s="13" t="str">
        <f t="shared" si="413"/>
        <v>Word X</v>
      </c>
      <c r="Q3787" s="34" t="str">
        <f t="shared" si="414"/>
        <v>Electronics</v>
      </c>
      <c r="R3787" s="13" t="str">
        <f t="shared" si="415"/>
        <v>Omni Suppliers</v>
      </c>
      <c r="S3787" s="35">
        <f t="shared" si="416"/>
        <v>159</v>
      </c>
      <c r="T3787" s="35">
        <f t="shared" si="417"/>
        <v>57</v>
      </c>
      <c r="U3787" s="14">
        <f t="shared" si="418"/>
        <v>19066.09</v>
      </c>
      <c r="V3787" s="14">
        <f t="shared" si="419"/>
        <v>3031508.31</v>
      </c>
      <c r="W3787" s="13" t="str">
        <v>In Stock</v>
      </c>
      <c r="X3787" s="13" t="str">
        <v>No</v>
      </c>
      <c r="Y3787" s="13">
        <v>0</v>
      </c>
    </row>
    <row r="3788" spans="1:25" x14ac:dyDescent="0.3">
      <c r="A3788" s="31" t="s">
        <v>7399</v>
      </c>
      <c r="B3788" s="31" t="s">
        <v>7400</v>
      </c>
      <c r="C3788" s="31" t="s">
        <v>28</v>
      </c>
      <c r="D3788" s="31" t="s">
        <v>53</v>
      </c>
      <c r="E3788" s="13"/>
      <c r="F3788" s="31">
        <v>60</v>
      </c>
      <c r="G3788" s="31">
        <v>2157.5700000000002</v>
      </c>
      <c r="H3788" s="13"/>
      <c r="I3788" s="32">
        <v>45693</v>
      </c>
      <c r="J3788" s="32">
        <v>45876</v>
      </c>
      <c r="K3788" s="13"/>
      <c r="L3788" s="33" t="s">
        <v>58</v>
      </c>
      <c r="M3788" s="13" t="str">
        <f>PROPER(TRIM(SUBSTITUTE(B3788,"###"," ")))</f>
        <v>Item Max</v>
      </c>
      <c r="N3788" s="13" t="str">
        <f>PROPER(TRIM(SUBSTITUTE(C3788,"###"," ")))</f>
        <v>Furniture</v>
      </c>
      <c r="O3788" s="13" t="str">
        <f>PROPER(TRIM(SUBSTITUTE(D3788,"###"," ")))</f>
        <v>Abc Pvt Ltd</v>
      </c>
      <c r="P3788" s="13" t="str">
        <f t="shared" si="413"/>
        <v>Item Max</v>
      </c>
      <c r="Q3788" s="34" t="str">
        <f t="shared" si="414"/>
        <v>Furniture</v>
      </c>
      <c r="R3788" s="13" t="str">
        <f t="shared" si="415"/>
        <v>Abc Pvt Ltd</v>
      </c>
      <c r="S3788" s="35">
        <f t="shared" si="416"/>
        <v>0</v>
      </c>
      <c r="T3788" s="35">
        <f t="shared" si="417"/>
        <v>60</v>
      </c>
      <c r="U3788" s="14">
        <f t="shared" si="418"/>
        <v>2157.5700000000002</v>
      </c>
      <c r="V3788" s="14">
        <f t="shared" si="419"/>
        <v>0</v>
      </c>
      <c r="W3788" s="13" t="str">
        <v>Out of Stock</v>
      </c>
      <c r="X3788" s="13" t="str">
        <v>Yes</v>
      </c>
      <c r="Y3788" s="13">
        <v>1</v>
      </c>
    </row>
    <row r="3789" spans="1:25" x14ac:dyDescent="0.3">
      <c r="A3789" s="31" t="s">
        <v>7401</v>
      </c>
      <c r="B3789" s="31" t="s">
        <v>2803</v>
      </c>
      <c r="C3789" s="31" t="s">
        <v>40</v>
      </c>
      <c r="D3789" s="31" t="s">
        <v>15</v>
      </c>
      <c r="E3789" s="31">
        <v>85</v>
      </c>
      <c r="F3789" s="31">
        <v>67</v>
      </c>
      <c r="G3789" s="31">
        <v>10881.78</v>
      </c>
      <c r="H3789" s="31">
        <v>924951.3</v>
      </c>
      <c r="I3789" s="32">
        <v>45740</v>
      </c>
      <c r="J3789" s="32">
        <v>45881</v>
      </c>
      <c r="K3789" s="31" t="s">
        <v>25</v>
      </c>
      <c r="L3789" s="33" t="s">
        <v>30</v>
      </c>
      <c r="M3789" s="13" t="str">
        <f>PROPER(TRIM(SUBSTITUTE(B3789,"###"," ")))</f>
        <v>After Max</v>
      </c>
      <c r="N3789" s="13" t="str">
        <f>PROPER(TRIM(SUBSTITUTE(C3789,"###"," ")))</f>
        <v>Electronics</v>
      </c>
      <c r="O3789" s="13" t="str">
        <f>PROPER(TRIM(SUBSTITUTE(D3789,"###"," ")))</f>
        <v>Global Traders</v>
      </c>
      <c r="P3789" s="13" t="str">
        <f t="shared" si="413"/>
        <v>After Max</v>
      </c>
      <c r="Q3789" s="34" t="str">
        <f t="shared" si="414"/>
        <v>Electronics</v>
      </c>
      <c r="R3789" s="13" t="str">
        <f t="shared" si="415"/>
        <v>Global Traders</v>
      </c>
      <c r="S3789" s="35">
        <f t="shared" si="416"/>
        <v>85</v>
      </c>
      <c r="T3789" s="35">
        <f t="shared" si="417"/>
        <v>67</v>
      </c>
      <c r="U3789" s="14">
        <f t="shared" si="418"/>
        <v>10881.78</v>
      </c>
      <c r="V3789" s="14">
        <f t="shared" si="419"/>
        <v>924951.3</v>
      </c>
      <c r="W3789" s="13" t="str">
        <v>In Stock</v>
      </c>
      <c r="X3789" s="13" t="str">
        <v>No</v>
      </c>
      <c r="Y3789" s="13">
        <v>0</v>
      </c>
    </row>
    <row r="3790" spans="1:25" x14ac:dyDescent="0.3">
      <c r="A3790" s="31" t="s">
        <v>7405</v>
      </c>
      <c r="B3790" s="31" t="s">
        <v>4267</v>
      </c>
      <c r="C3790" s="31" t="s">
        <v>44</v>
      </c>
      <c r="D3790" s="31" t="s">
        <v>41</v>
      </c>
      <c r="E3790" s="13"/>
      <c r="F3790" s="31">
        <v>60</v>
      </c>
      <c r="G3790" s="31">
        <v>10463.93</v>
      </c>
      <c r="H3790" s="13"/>
      <c r="I3790" s="32">
        <v>45743</v>
      </c>
      <c r="J3790" s="32">
        <v>45896</v>
      </c>
      <c r="K3790" s="31" t="s">
        <v>46</v>
      </c>
      <c r="L3790" s="33" t="s">
        <v>30</v>
      </c>
      <c r="M3790" s="13" t="str">
        <f>PROPER(TRIM(SUBSTITUTE(B3790,"###"," ")))</f>
        <v>Career Max</v>
      </c>
      <c r="N3790" s="13" t="str">
        <f>PROPER(TRIM(SUBSTITUTE(C3790,"###"," ")))</f>
        <v>Groceries</v>
      </c>
      <c r="O3790" s="13" t="str">
        <f>PROPER(TRIM(SUBSTITUTE(D3790,"###"," ")))</f>
        <v>Quickstock</v>
      </c>
      <c r="P3790" s="13" t="str">
        <f t="shared" si="413"/>
        <v>Career Max</v>
      </c>
      <c r="Q3790" s="34" t="str">
        <f t="shared" si="414"/>
        <v>Groceries</v>
      </c>
      <c r="R3790" s="13" t="str">
        <f t="shared" si="415"/>
        <v>Quickstock</v>
      </c>
      <c r="S3790" s="35">
        <f t="shared" si="416"/>
        <v>0</v>
      </c>
      <c r="T3790" s="35">
        <f t="shared" si="417"/>
        <v>60</v>
      </c>
      <c r="U3790" s="14">
        <f t="shared" si="418"/>
        <v>10463.93</v>
      </c>
      <c r="V3790" s="14">
        <f t="shared" si="419"/>
        <v>0</v>
      </c>
      <c r="W3790" s="13" t="str">
        <v>Out of Stock</v>
      </c>
      <c r="X3790" s="13" t="str">
        <v>Yes</v>
      </c>
      <c r="Y3790" s="13">
        <v>1</v>
      </c>
    </row>
    <row r="3791" spans="1:25" x14ac:dyDescent="0.3">
      <c r="A3791" s="31" t="s">
        <v>7410</v>
      </c>
      <c r="B3791" s="31" t="s">
        <v>5049</v>
      </c>
      <c r="C3791" s="31" t="s">
        <v>20</v>
      </c>
      <c r="D3791" s="31" t="s">
        <v>24</v>
      </c>
      <c r="E3791" s="31">
        <v>138</v>
      </c>
      <c r="F3791" s="31">
        <v>71</v>
      </c>
      <c r="G3791" s="31">
        <v>5133.62</v>
      </c>
      <c r="H3791" s="31">
        <v>708439.55999999994</v>
      </c>
      <c r="I3791" s="32">
        <v>45724</v>
      </c>
      <c r="J3791" s="32">
        <v>45867</v>
      </c>
      <c r="K3791" s="31" t="s">
        <v>54</v>
      </c>
      <c r="L3791" s="33" t="s">
        <v>33</v>
      </c>
      <c r="M3791" s="13" t="str">
        <f>PROPER(TRIM(SUBSTITUTE(B3791,"###"," ")))</f>
        <v>Picture X</v>
      </c>
      <c r="N3791" s="13" t="str">
        <f>PROPER(TRIM(SUBSTITUTE(C3791,"###"," ")))</f>
        <v>Toys</v>
      </c>
      <c r="O3791" s="13" t="str">
        <f>PROPER(TRIM(SUBSTITUTE(D3791,"###"," ")))</f>
        <v>Omni Suppliers</v>
      </c>
      <c r="P3791" s="13" t="str">
        <f t="shared" si="413"/>
        <v>Picture X</v>
      </c>
      <c r="Q3791" s="34" t="str">
        <f t="shared" si="414"/>
        <v>Toys</v>
      </c>
      <c r="R3791" s="13" t="str">
        <f t="shared" si="415"/>
        <v>Omni Suppliers</v>
      </c>
      <c r="S3791" s="35">
        <f t="shared" si="416"/>
        <v>138</v>
      </c>
      <c r="T3791" s="35">
        <f t="shared" si="417"/>
        <v>71</v>
      </c>
      <c r="U3791" s="14">
        <f t="shared" si="418"/>
        <v>5133.62</v>
      </c>
      <c r="V3791" s="14">
        <f t="shared" si="419"/>
        <v>708439.55999999994</v>
      </c>
      <c r="W3791" s="13" t="str">
        <v>In Stock</v>
      </c>
      <c r="X3791" s="13" t="str">
        <v>No</v>
      </c>
      <c r="Y3791" s="13">
        <v>0</v>
      </c>
    </row>
    <row r="3792" spans="1:25" x14ac:dyDescent="0.3">
      <c r="A3792" s="31" t="s">
        <v>7411</v>
      </c>
      <c r="B3792" s="31" t="s">
        <v>4430</v>
      </c>
      <c r="C3792" s="31" t="s">
        <v>28</v>
      </c>
      <c r="D3792" s="31" t="s">
        <v>41</v>
      </c>
      <c r="E3792" s="31">
        <v>181</v>
      </c>
      <c r="F3792" s="31">
        <v>60</v>
      </c>
      <c r="G3792" s="31">
        <v>9861.2900000000009</v>
      </c>
      <c r="H3792" s="31">
        <v>1784893.49</v>
      </c>
      <c r="I3792" s="32">
        <v>45813</v>
      </c>
      <c r="J3792" s="32">
        <v>45870</v>
      </c>
      <c r="K3792" s="31" t="s">
        <v>16</v>
      </c>
      <c r="L3792" s="33" t="s">
        <v>30</v>
      </c>
      <c r="M3792" s="13" t="str">
        <f>PROPER(TRIM(SUBSTITUTE(B3792,"###"," ")))</f>
        <v>Rock Max</v>
      </c>
      <c r="N3792" s="13" t="str">
        <f>PROPER(TRIM(SUBSTITUTE(C3792,"###"," ")))</f>
        <v>Furniture</v>
      </c>
      <c r="O3792" s="13" t="str">
        <f>PROPER(TRIM(SUBSTITUTE(D3792,"###"," ")))</f>
        <v>Quickstock</v>
      </c>
      <c r="P3792" s="13" t="str">
        <f t="shared" si="413"/>
        <v>Rock Max</v>
      </c>
      <c r="Q3792" s="34" t="str">
        <f t="shared" si="414"/>
        <v>Furniture</v>
      </c>
      <c r="R3792" s="13" t="str">
        <f t="shared" si="415"/>
        <v>Quickstock</v>
      </c>
      <c r="S3792" s="35">
        <f t="shared" si="416"/>
        <v>181</v>
      </c>
      <c r="T3792" s="35">
        <f t="shared" si="417"/>
        <v>60</v>
      </c>
      <c r="U3792" s="14">
        <f t="shared" si="418"/>
        <v>9861.2900000000009</v>
      </c>
      <c r="V3792" s="14">
        <f t="shared" si="419"/>
        <v>1784893.4900000002</v>
      </c>
      <c r="W3792" s="13" t="str">
        <v>In Stock</v>
      </c>
      <c r="X3792" s="13" t="str">
        <v>No</v>
      </c>
      <c r="Y3792" s="13">
        <v>0</v>
      </c>
    </row>
    <row r="3793" spans="1:25" x14ac:dyDescent="0.3">
      <c r="A3793" s="31" t="s">
        <v>7412</v>
      </c>
      <c r="B3793" s="31" t="s">
        <v>596</v>
      </c>
      <c r="C3793" s="31" t="s">
        <v>40</v>
      </c>
      <c r="D3793" s="31" t="s">
        <v>15</v>
      </c>
      <c r="E3793" s="13"/>
      <c r="F3793" s="31">
        <v>55</v>
      </c>
      <c r="G3793" s="31">
        <v>5468.4</v>
      </c>
      <c r="H3793" s="13"/>
      <c r="I3793" s="32">
        <v>45824</v>
      </c>
      <c r="J3793" s="32">
        <v>45882</v>
      </c>
      <c r="K3793" s="31" t="s">
        <v>29</v>
      </c>
      <c r="L3793" s="33" t="s">
        <v>21</v>
      </c>
      <c r="M3793" s="13" t="str">
        <f>PROPER(TRIM(SUBSTITUTE(B3793,"###"," ")))</f>
        <v>Stay Max</v>
      </c>
      <c r="N3793" s="13" t="str">
        <f>PROPER(TRIM(SUBSTITUTE(C3793,"###"," ")))</f>
        <v>Electronics</v>
      </c>
      <c r="O3793" s="13" t="str">
        <f>PROPER(TRIM(SUBSTITUTE(D3793,"###"," ")))</f>
        <v>Global Traders</v>
      </c>
      <c r="P3793" s="13" t="str">
        <f t="shared" si="413"/>
        <v>Stay Max</v>
      </c>
      <c r="Q3793" s="34" t="str">
        <f t="shared" si="414"/>
        <v>Electronics</v>
      </c>
      <c r="R3793" s="13" t="str">
        <f t="shared" si="415"/>
        <v>Global Traders</v>
      </c>
      <c r="S3793" s="35">
        <f t="shared" si="416"/>
        <v>0</v>
      </c>
      <c r="T3793" s="35">
        <f t="shared" si="417"/>
        <v>55</v>
      </c>
      <c r="U3793" s="14">
        <f t="shared" si="418"/>
        <v>5468.4</v>
      </c>
      <c r="V3793" s="14">
        <f t="shared" si="419"/>
        <v>0</v>
      </c>
      <c r="W3793" s="13" t="str">
        <v>Out of Stock</v>
      </c>
      <c r="X3793" s="13" t="str">
        <v>Yes</v>
      </c>
      <c r="Y3793" s="13">
        <v>1</v>
      </c>
    </row>
    <row r="3794" spans="1:25" x14ac:dyDescent="0.3">
      <c r="A3794" s="31" t="s">
        <v>7413</v>
      </c>
      <c r="B3794" s="31" t="s">
        <v>153</v>
      </c>
      <c r="C3794" s="31" t="s">
        <v>28</v>
      </c>
      <c r="D3794" s="13"/>
      <c r="E3794" s="31">
        <v>60</v>
      </c>
      <c r="F3794" s="31">
        <v>82</v>
      </c>
      <c r="G3794" s="31">
        <v>8347.01</v>
      </c>
      <c r="H3794" s="31">
        <v>500820.6</v>
      </c>
      <c r="I3794" s="32">
        <v>45728</v>
      </c>
      <c r="J3794" s="32">
        <v>45887</v>
      </c>
      <c r="K3794" s="31" t="s">
        <v>46</v>
      </c>
      <c r="L3794" s="33" t="s">
        <v>33</v>
      </c>
      <c r="M3794" s="13" t="str">
        <f>PROPER(TRIM(SUBSTITUTE(B3794,"###"," ")))</f>
        <v>If Plus</v>
      </c>
      <c r="N3794" s="13" t="str">
        <f>PROPER(TRIM(SUBSTITUTE(C3794,"###"," ")))</f>
        <v>Furniture</v>
      </c>
      <c r="O3794" s="13" t="str">
        <f>PROPER(TRIM(SUBSTITUTE(D3794,"###"," ")))</f>
        <v/>
      </c>
      <c r="P3794" s="13" t="str">
        <f t="shared" si="413"/>
        <v>If Plus</v>
      </c>
      <c r="Q3794" s="34" t="str">
        <f t="shared" si="414"/>
        <v>Furniture</v>
      </c>
      <c r="R3794" s="13" t="str">
        <f t="shared" si="415"/>
        <v>Others</v>
      </c>
      <c r="S3794" s="35">
        <f t="shared" si="416"/>
        <v>60</v>
      </c>
      <c r="T3794" s="35">
        <f t="shared" si="417"/>
        <v>82</v>
      </c>
      <c r="U3794" s="14">
        <f t="shared" si="418"/>
        <v>8347.01</v>
      </c>
      <c r="V3794" s="14">
        <f t="shared" si="419"/>
        <v>500820.60000000003</v>
      </c>
      <c r="W3794" s="13" t="str">
        <v>Low Stock</v>
      </c>
      <c r="X3794" s="13" t="str">
        <v>Yes</v>
      </c>
      <c r="Y3794" s="13">
        <v>1</v>
      </c>
    </row>
    <row r="3795" spans="1:25" x14ac:dyDescent="0.3">
      <c r="A3795" s="31" t="s">
        <v>7414</v>
      </c>
      <c r="B3795" s="31" t="s">
        <v>7415</v>
      </c>
      <c r="C3795" s="31" t="s">
        <v>20</v>
      </c>
      <c r="D3795" s="31" t="s">
        <v>41</v>
      </c>
      <c r="E3795" s="31">
        <v>192</v>
      </c>
      <c r="F3795" s="31">
        <v>23</v>
      </c>
      <c r="G3795" s="31">
        <v>7002.48</v>
      </c>
      <c r="H3795" s="31">
        <v>1344476.1599999999</v>
      </c>
      <c r="I3795" s="32">
        <v>45832</v>
      </c>
      <c r="J3795" s="32">
        <v>45919</v>
      </c>
      <c r="K3795" s="31" t="s">
        <v>54</v>
      </c>
      <c r="L3795" s="33" t="s">
        <v>17</v>
      </c>
      <c r="M3795" s="13" t="str">
        <f>PROPER(TRIM(SUBSTITUTE(B3795,"###"," ")))</f>
        <v>Else Mini</v>
      </c>
      <c r="N3795" s="13" t="str">
        <f>PROPER(TRIM(SUBSTITUTE(C3795,"###"," ")))</f>
        <v>Toys</v>
      </c>
      <c r="O3795" s="13" t="str">
        <f>PROPER(TRIM(SUBSTITUTE(D3795,"###"," ")))</f>
        <v>Quickstock</v>
      </c>
      <c r="P3795" s="13" t="str">
        <f t="shared" si="413"/>
        <v>Else Mini</v>
      </c>
      <c r="Q3795" s="34" t="str">
        <f t="shared" si="414"/>
        <v>Toys</v>
      </c>
      <c r="R3795" s="13" t="str">
        <f t="shared" si="415"/>
        <v>Quickstock</v>
      </c>
      <c r="S3795" s="35">
        <f t="shared" si="416"/>
        <v>192</v>
      </c>
      <c r="T3795" s="35">
        <f t="shared" si="417"/>
        <v>23</v>
      </c>
      <c r="U3795" s="14">
        <f t="shared" si="418"/>
        <v>7002.48</v>
      </c>
      <c r="V3795" s="14">
        <f t="shared" si="419"/>
        <v>1344476.1599999999</v>
      </c>
      <c r="W3795" s="13" t="str">
        <v>In Stock</v>
      </c>
      <c r="X3795" s="13" t="str">
        <v>No</v>
      </c>
      <c r="Y3795" s="13">
        <v>0</v>
      </c>
    </row>
    <row r="3796" spans="1:25" x14ac:dyDescent="0.3">
      <c r="A3796" s="31" t="s">
        <v>7416</v>
      </c>
      <c r="B3796" s="31" t="s">
        <v>74</v>
      </c>
      <c r="C3796" s="31" t="s">
        <v>14</v>
      </c>
      <c r="D3796" s="31" t="s">
        <v>53</v>
      </c>
      <c r="E3796" s="31">
        <v>90</v>
      </c>
      <c r="F3796" s="31">
        <v>83</v>
      </c>
      <c r="G3796" s="31">
        <v>5834.67</v>
      </c>
      <c r="H3796" s="31">
        <v>525120.30000000005</v>
      </c>
      <c r="I3796" s="32">
        <v>45697</v>
      </c>
      <c r="J3796" s="32">
        <v>45864</v>
      </c>
      <c r="K3796" s="31" t="s">
        <v>29</v>
      </c>
      <c r="L3796" s="33" t="s">
        <v>58</v>
      </c>
      <c r="M3796" s="13" t="str">
        <f>PROPER(TRIM(SUBSTITUTE(B3796,"###"," ")))</f>
        <v>Quite Mini</v>
      </c>
      <c r="N3796" s="13" t="str">
        <f>PROPER(TRIM(SUBSTITUTE(C3796,"###"," ")))</f>
        <v>Clothing</v>
      </c>
      <c r="O3796" s="13" t="str">
        <f>PROPER(TRIM(SUBSTITUTE(D3796,"###"," ")))</f>
        <v>Abc Pvt Ltd</v>
      </c>
      <c r="P3796" s="13" t="str">
        <f t="shared" si="413"/>
        <v>Quite Mini</v>
      </c>
      <c r="Q3796" s="34" t="str">
        <f t="shared" si="414"/>
        <v>Clothing</v>
      </c>
      <c r="R3796" s="13" t="str">
        <f t="shared" si="415"/>
        <v>Abc Pvt Ltd</v>
      </c>
      <c r="S3796" s="35">
        <f t="shared" si="416"/>
        <v>90</v>
      </c>
      <c r="T3796" s="35">
        <f t="shared" si="417"/>
        <v>83</v>
      </c>
      <c r="U3796" s="14">
        <f t="shared" si="418"/>
        <v>5834.67</v>
      </c>
      <c r="V3796" s="14">
        <f t="shared" si="419"/>
        <v>525120.30000000005</v>
      </c>
      <c r="W3796" s="13" t="str">
        <v>In Stock</v>
      </c>
      <c r="X3796" s="13" t="str">
        <v>No</v>
      </c>
      <c r="Y3796" s="13">
        <v>0</v>
      </c>
    </row>
    <row r="3797" spans="1:25" x14ac:dyDescent="0.3">
      <c r="A3797" s="31" t="s">
        <v>7417</v>
      </c>
      <c r="B3797" s="31" t="s">
        <v>2759</v>
      </c>
      <c r="C3797" s="31" t="s">
        <v>44</v>
      </c>
      <c r="D3797" s="31" t="s">
        <v>41</v>
      </c>
      <c r="E3797" s="31">
        <v>149</v>
      </c>
      <c r="F3797" s="31">
        <v>44</v>
      </c>
      <c r="G3797" s="31">
        <v>9992.1200000000008</v>
      </c>
      <c r="H3797" s="31">
        <v>1488825.88</v>
      </c>
      <c r="I3797" s="32">
        <v>45846</v>
      </c>
      <c r="J3797" s="32">
        <v>45929</v>
      </c>
      <c r="K3797" s="31" t="s">
        <v>54</v>
      </c>
      <c r="L3797" s="33" t="s">
        <v>17</v>
      </c>
      <c r="M3797" s="13" t="str">
        <f>PROPER(TRIM(SUBSTITUTE(B3797,"###"," ")))</f>
        <v>Firm Lite</v>
      </c>
      <c r="N3797" s="13" t="str">
        <f>PROPER(TRIM(SUBSTITUTE(C3797,"###"," ")))</f>
        <v>Groceries</v>
      </c>
      <c r="O3797" s="13" t="str">
        <f>PROPER(TRIM(SUBSTITUTE(D3797,"###"," ")))</f>
        <v>Quickstock</v>
      </c>
      <c r="P3797" s="13" t="str">
        <f t="shared" si="413"/>
        <v>Firm Lite</v>
      </c>
      <c r="Q3797" s="34" t="str">
        <f t="shared" si="414"/>
        <v>Groceries</v>
      </c>
      <c r="R3797" s="13" t="str">
        <f t="shared" si="415"/>
        <v>Quickstock</v>
      </c>
      <c r="S3797" s="35">
        <f t="shared" si="416"/>
        <v>149</v>
      </c>
      <c r="T3797" s="35">
        <f t="shared" si="417"/>
        <v>44</v>
      </c>
      <c r="U3797" s="14">
        <f t="shared" si="418"/>
        <v>9992.1200000000008</v>
      </c>
      <c r="V3797" s="14">
        <f t="shared" si="419"/>
        <v>1488825.8800000001</v>
      </c>
      <c r="W3797" s="13" t="str">
        <v>In Stock</v>
      </c>
      <c r="X3797" s="13" t="str">
        <v>No</v>
      </c>
      <c r="Y3797" s="13">
        <v>0</v>
      </c>
    </row>
    <row r="3798" spans="1:25" x14ac:dyDescent="0.3">
      <c r="A3798" s="31" t="s">
        <v>7419</v>
      </c>
      <c r="B3798" s="31" t="s">
        <v>365</v>
      </c>
      <c r="C3798" s="31" t="s">
        <v>14</v>
      </c>
      <c r="D3798" s="31" t="s">
        <v>15</v>
      </c>
      <c r="E3798" s="31">
        <v>54</v>
      </c>
      <c r="F3798" s="31">
        <v>80</v>
      </c>
      <c r="G3798" s="31">
        <v>464.32</v>
      </c>
      <c r="H3798" s="31">
        <v>25073.279999999999</v>
      </c>
      <c r="I3798" s="32">
        <v>45687</v>
      </c>
      <c r="J3798" s="32">
        <v>45899</v>
      </c>
      <c r="K3798" s="31" t="s">
        <v>29</v>
      </c>
      <c r="L3798" s="33" t="s">
        <v>17</v>
      </c>
      <c r="M3798" s="13" t="str">
        <f>PROPER(TRIM(SUBSTITUTE(B3798,"###"," ")))</f>
        <v>Why Lite</v>
      </c>
      <c r="N3798" s="13" t="str">
        <f>PROPER(TRIM(SUBSTITUTE(C3798,"###"," ")))</f>
        <v>Clothing</v>
      </c>
      <c r="O3798" s="13" t="str">
        <f>PROPER(TRIM(SUBSTITUTE(D3798,"###"," ")))</f>
        <v>Global Traders</v>
      </c>
      <c r="P3798" s="13" t="str">
        <f t="shared" si="413"/>
        <v>Why Lite</v>
      </c>
      <c r="Q3798" s="34" t="str">
        <f t="shared" si="414"/>
        <v>Clothing</v>
      </c>
      <c r="R3798" s="13" t="str">
        <f t="shared" si="415"/>
        <v>Global Traders</v>
      </c>
      <c r="S3798" s="35">
        <f t="shared" si="416"/>
        <v>54</v>
      </c>
      <c r="T3798" s="35">
        <f t="shared" si="417"/>
        <v>80</v>
      </c>
      <c r="U3798" s="14">
        <f t="shared" si="418"/>
        <v>464.32</v>
      </c>
      <c r="V3798" s="14">
        <f t="shared" si="419"/>
        <v>25073.279999999999</v>
      </c>
      <c r="W3798" s="13" t="str">
        <v>Low Stock</v>
      </c>
      <c r="X3798" s="13" t="str">
        <v>Yes</v>
      </c>
      <c r="Y3798" s="13">
        <v>1</v>
      </c>
    </row>
    <row r="3799" spans="1:25" x14ac:dyDescent="0.3">
      <c r="A3799" s="31" t="s">
        <v>7420</v>
      </c>
      <c r="B3799" s="31" t="s">
        <v>7421</v>
      </c>
      <c r="C3799" s="31" t="s">
        <v>40</v>
      </c>
      <c r="D3799" s="31" t="s">
        <v>15</v>
      </c>
      <c r="E3799" s="31">
        <v>65</v>
      </c>
      <c r="F3799" s="31">
        <v>27</v>
      </c>
      <c r="G3799" s="31">
        <v>10253.280000000001</v>
      </c>
      <c r="H3799" s="31">
        <v>666463.20000000007</v>
      </c>
      <c r="I3799" s="32">
        <v>45816</v>
      </c>
      <c r="J3799" s="32">
        <v>45917</v>
      </c>
      <c r="K3799" s="31" t="s">
        <v>46</v>
      </c>
      <c r="L3799" s="33" t="s">
        <v>58</v>
      </c>
      <c r="M3799" s="13" t="str">
        <f>PROPER(TRIM(SUBSTITUTE(B3799,"###"," ")))</f>
        <v>Ability Mini</v>
      </c>
      <c r="N3799" s="13" t="str">
        <f>PROPER(TRIM(SUBSTITUTE(C3799,"###"," ")))</f>
        <v>Electronics</v>
      </c>
      <c r="O3799" s="13" t="str">
        <f>PROPER(TRIM(SUBSTITUTE(D3799,"###"," ")))</f>
        <v>Global Traders</v>
      </c>
      <c r="P3799" s="13" t="str">
        <f t="shared" si="413"/>
        <v>Ability Mini</v>
      </c>
      <c r="Q3799" s="34" t="str">
        <f t="shared" si="414"/>
        <v>Electronics</v>
      </c>
      <c r="R3799" s="13" t="str">
        <f t="shared" si="415"/>
        <v>Global Traders</v>
      </c>
      <c r="S3799" s="35">
        <f t="shared" si="416"/>
        <v>65</v>
      </c>
      <c r="T3799" s="35">
        <f t="shared" si="417"/>
        <v>27</v>
      </c>
      <c r="U3799" s="14">
        <f t="shared" si="418"/>
        <v>10253.280000000001</v>
      </c>
      <c r="V3799" s="14">
        <f t="shared" si="419"/>
        <v>666463.20000000007</v>
      </c>
      <c r="W3799" s="13" t="str">
        <v>In Stock</v>
      </c>
      <c r="X3799" s="13" t="str">
        <v>No</v>
      </c>
      <c r="Y3799" s="13">
        <v>0</v>
      </c>
    </row>
    <row r="3800" spans="1:25" x14ac:dyDescent="0.3">
      <c r="A3800" s="31" t="s">
        <v>7424</v>
      </c>
      <c r="B3800" s="31" t="s">
        <v>4178</v>
      </c>
      <c r="C3800" s="31" t="s">
        <v>20</v>
      </c>
      <c r="D3800" s="31" t="s">
        <v>53</v>
      </c>
      <c r="E3800" s="31">
        <v>50</v>
      </c>
      <c r="F3800" s="31">
        <v>75</v>
      </c>
      <c r="G3800" s="31">
        <v>4626.8999999999996</v>
      </c>
      <c r="H3800" s="31">
        <v>231345</v>
      </c>
      <c r="I3800" s="32">
        <v>45803</v>
      </c>
      <c r="J3800" s="32">
        <v>45853</v>
      </c>
      <c r="K3800" s="31" t="s">
        <v>57</v>
      </c>
      <c r="L3800" s="33" t="s">
        <v>17</v>
      </c>
      <c r="M3800" s="13" t="str">
        <f>PROPER(TRIM(SUBSTITUTE(B3800,"###"," ")))</f>
        <v>State Mini</v>
      </c>
      <c r="N3800" s="13" t="str">
        <f>PROPER(TRIM(SUBSTITUTE(C3800,"###"," ")))</f>
        <v>Toys</v>
      </c>
      <c r="O3800" s="13" t="str">
        <f>PROPER(TRIM(SUBSTITUTE(D3800,"###"," ")))</f>
        <v>Abc Pvt Ltd</v>
      </c>
      <c r="P3800" s="13" t="str">
        <f t="shared" si="413"/>
        <v>State Mini</v>
      </c>
      <c r="Q3800" s="34" t="str">
        <f t="shared" si="414"/>
        <v>Toys</v>
      </c>
      <c r="R3800" s="13" t="str">
        <f t="shared" si="415"/>
        <v>Abc Pvt Ltd</v>
      </c>
      <c r="S3800" s="35">
        <f t="shared" si="416"/>
        <v>50</v>
      </c>
      <c r="T3800" s="35">
        <f t="shared" si="417"/>
        <v>75</v>
      </c>
      <c r="U3800" s="14">
        <f t="shared" si="418"/>
        <v>4626.8999999999996</v>
      </c>
      <c r="V3800" s="14">
        <f t="shared" si="419"/>
        <v>231344.99999999997</v>
      </c>
      <c r="W3800" s="13" t="str">
        <v>Low Stock</v>
      </c>
      <c r="X3800" s="13" t="str">
        <v>Yes</v>
      </c>
      <c r="Y3800" s="13">
        <v>1</v>
      </c>
    </row>
    <row r="3801" spans="1:25" x14ac:dyDescent="0.3">
      <c r="A3801" s="31" t="s">
        <v>7427</v>
      </c>
      <c r="B3801" s="31" t="s">
        <v>5118</v>
      </c>
      <c r="C3801" s="31" t="s">
        <v>28</v>
      </c>
      <c r="D3801" s="31" t="s">
        <v>45</v>
      </c>
      <c r="E3801" s="13"/>
      <c r="F3801" s="13"/>
      <c r="G3801" s="31">
        <v>15715.06</v>
      </c>
      <c r="H3801" s="13"/>
      <c r="I3801" s="32">
        <v>45798</v>
      </c>
      <c r="J3801" s="32">
        <v>45926</v>
      </c>
      <c r="K3801" s="31" t="s">
        <v>46</v>
      </c>
      <c r="L3801" s="33" t="s">
        <v>17</v>
      </c>
      <c r="M3801" s="13" t="str">
        <f>PROPER(TRIM(SUBSTITUTE(B3801,"###"," ")))</f>
        <v>Save Pro</v>
      </c>
      <c r="N3801" s="13" t="str">
        <f>PROPER(TRIM(SUBSTITUTE(C3801,"###"," ")))</f>
        <v>Furniture</v>
      </c>
      <c r="O3801" s="13" t="str">
        <f>PROPER(TRIM(SUBSTITUTE(D3801,"###"," ")))</f>
        <v>Retailmart Inc</v>
      </c>
      <c r="P3801" s="13" t="str">
        <f t="shared" si="413"/>
        <v>Save Pro</v>
      </c>
      <c r="Q3801" s="34" t="str">
        <f t="shared" si="414"/>
        <v>Furniture</v>
      </c>
      <c r="R3801" s="13" t="str">
        <f t="shared" si="415"/>
        <v>Retailmart Inc</v>
      </c>
      <c r="S3801" s="35">
        <f t="shared" si="416"/>
        <v>0</v>
      </c>
      <c r="T3801" s="35">
        <f t="shared" si="417"/>
        <v>0</v>
      </c>
      <c r="U3801" s="14">
        <f t="shared" si="418"/>
        <v>15715.06</v>
      </c>
      <c r="V3801" s="14">
        <f t="shared" si="419"/>
        <v>0</v>
      </c>
      <c r="W3801" s="13" t="str">
        <v>Out of Stock</v>
      </c>
      <c r="X3801" s="13" t="str">
        <v>No</v>
      </c>
      <c r="Y3801" s="13">
        <v>1</v>
      </c>
    </row>
    <row r="3802" spans="1:25" x14ac:dyDescent="0.3">
      <c r="A3802" s="31" t="s">
        <v>7428</v>
      </c>
      <c r="B3802" s="31" t="s">
        <v>7429</v>
      </c>
      <c r="C3802" s="31" t="s">
        <v>20</v>
      </c>
      <c r="D3802" s="31" t="s">
        <v>53</v>
      </c>
      <c r="E3802" s="31">
        <v>15</v>
      </c>
      <c r="F3802" s="31">
        <v>51</v>
      </c>
      <c r="G3802" s="31">
        <v>9970.2800000000007</v>
      </c>
      <c r="H3802" s="31">
        <v>149554.20000000001</v>
      </c>
      <c r="I3802" s="32">
        <v>45710</v>
      </c>
      <c r="J3802" s="32">
        <v>45900</v>
      </c>
      <c r="K3802" s="13"/>
      <c r="L3802" s="33" t="s">
        <v>21</v>
      </c>
      <c r="M3802" s="13" t="str">
        <f>PROPER(TRIM(SUBSTITUTE(B3802,"###"," ")))</f>
        <v>Level Lite</v>
      </c>
      <c r="N3802" s="13" t="str">
        <f>PROPER(TRIM(SUBSTITUTE(C3802,"###"," ")))</f>
        <v>Toys</v>
      </c>
      <c r="O3802" s="13" t="str">
        <f>PROPER(TRIM(SUBSTITUTE(D3802,"###"," ")))</f>
        <v>Abc Pvt Ltd</v>
      </c>
      <c r="P3802" s="13" t="str">
        <f t="shared" si="413"/>
        <v>Level Lite</v>
      </c>
      <c r="Q3802" s="34" t="str">
        <f t="shared" si="414"/>
        <v>Toys</v>
      </c>
      <c r="R3802" s="13" t="str">
        <f t="shared" si="415"/>
        <v>Abc Pvt Ltd</v>
      </c>
      <c r="S3802" s="35">
        <f t="shared" si="416"/>
        <v>15</v>
      </c>
      <c r="T3802" s="35">
        <f t="shared" si="417"/>
        <v>51</v>
      </c>
      <c r="U3802" s="14">
        <f t="shared" si="418"/>
        <v>9970.2800000000007</v>
      </c>
      <c r="V3802" s="14">
        <f t="shared" si="419"/>
        <v>149554.20000000001</v>
      </c>
      <c r="W3802" s="13" t="str">
        <v>Low Stock</v>
      </c>
      <c r="X3802" s="13" t="str">
        <v>Yes</v>
      </c>
      <c r="Y3802" s="13">
        <v>1</v>
      </c>
    </row>
    <row r="3803" spans="1:25" x14ac:dyDescent="0.3">
      <c r="A3803" s="31" t="s">
        <v>7430</v>
      </c>
      <c r="B3803" s="31" t="s">
        <v>1946</v>
      </c>
      <c r="C3803" s="31" t="s">
        <v>14</v>
      </c>
      <c r="D3803" s="31" t="s">
        <v>53</v>
      </c>
      <c r="E3803" s="31">
        <v>63</v>
      </c>
      <c r="F3803" s="31">
        <v>90</v>
      </c>
      <c r="G3803" s="31">
        <v>17705.62</v>
      </c>
      <c r="H3803" s="31">
        <v>1115454.06</v>
      </c>
      <c r="I3803" s="32">
        <v>45851</v>
      </c>
      <c r="J3803" s="32">
        <v>45901</v>
      </c>
      <c r="K3803" s="31" t="s">
        <v>29</v>
      </c>
      <c r="L3803" s="33" t="s">
        <v>21</v>
      </c>
      <c r="M3803" s="13" t="str">
        <f>PROPER(TRIM(SUBSTITUTE(B3803,"###"," ")))</f>
        <v>Purpose X</v>
      </c>
      <c r="N3803" s="13" t="str">
        <f>PROPER(TRIM(SUBSTITUTE(C3803,"###"," ")))</f>
        <v>Clothing</v>
      </c>
      <c r="O3803" s="13" t="str">
        <f>PROPER(TRIM(SUBSTITUTE(D3803,"###"," ")))</f>
        <v>Abc Pvt Ltd</v>
      </c>
      <c r="P3803" s="13" t="str">
        <f t="shared" si="413"/>
        <v>Purpose X</v>
      </c>
      <c r="Q3803" s="34" t="str">
        <f t="shared" si="414"/>
        <v>Clothing</v>
      </c>
      <c r="R3803" s="13" t="str">
        <f t="shared" si="415"/>
        <v>Abc Pvt Ltd</v>
      </c>
      <c r="S3803" s="35">
        <f t="shared" si="416"/>
        <v>63</v>
      </c>
      <c r="T3803" s="35">
        <f t="shared" si="417"/>
        <v>90</v>
      </c>
      <c r="U3803" s="14">
        <f t="shared" si="418"/>
        <v>17705.62</v>
      </c>
      <c r="V3803" s="14">
        <f t="shared" si="419"/>
        <v>1115454.0599999998</v>
      </c>
      <c r="W3803" s="13" t="str">
        <v>Low Stock</v>
      </c>
      <c r="X3803" s="13" t="str">
        <v>Yes</v>
      </c>
      <c r="Y3803" s="13">
        <v>1</v>
      </c>
    </row>
    <row r="3804" spans="1:25" x14ac:dyDescent="0.3">
      <c r="A3804" s="31" t="s">
        <v>7431</v>
      </c>
      <c r="B3804" s="31" t="s">
        <v>7432</v>
      </c>
      <c r="C3804" s="31" t="s">
        <v>20</v>
      </c>
      <c r="D3804" s="31" t="s">
        <v>53</v>
      </c>
      <c r="E3804" s="31">
        <v>126</v>
      </c>
      <c r="F3804" s="31">
        <v>80</v>
      </c>
      <c r="G3804" s="31">
        <v>5976.96</v>
      </c>
      <c r="H3804" s="31">
        <v>753096.96</v>
      </c>
      <c r="I3804" s="32">
        <v>45764</v>
      </c>
      <c r="J3804" s="32">
        <v>45882</v>
      </c>
      <c r="K3804" s="13"/>
      <c r="L3804" s="33" t="s">
        <v>17</v>
      </c>
      <c r="M3804" s="13" t="str">
        <f>PROPER(TRIM(SUBSTITUTE(B3804,"###"," ")))</f>
        <v>Piece Lite</v>
      </c>
      <c r="N3804" s="13" t="str">
        <f>PROPER(TRIM(SUBSTITUTE(C3804,"###"," ")))</f>
        <v>Toys</v>
      </c>
      <c r="O3804" s="13" t="str">
        <f>PROPER(TRIM(SUBSTITUTE(D3804,"###"," ")))</f>
        <v>Abc Pvt Ltd</v>
      </c>
      <c r="P3804" s="13" t="str">
        <f t="shared" si="413"/>
        <v>Piece Lite</v>
      </c>
      <c r="Q3804" s="34" t="str">
        <f t="shared" si="414"/>
        <v>Toys</v>
      </c>
      <c r="R3804" s="13" t="str">
        <f t="shared" si="415"/>
        <v>Abc Pvt Ltd</v>
      </c>
      <c r="S3804" s="35">
        <f t="shared" si="416"/>
        <v>126</v>
      </c>
      <c r="T3804" s="35">
        <f t="shared" si="417"/>
        <v>80</v>
      </c>
      <c r="U3804" s="14">
        <f t="shared" si="418"/>
        <v>5976.96</v>
      </c>
      <c r="V3804" s="14">
        <f t="shared" si="419"/>
        <v>753096.96</v>
      </c>
      <c r="W3804" s="13" t="str">
        <v>In Stock</v>
      </c>
      <c r="X3804" s="13" t="str">
        <v>No</v>
      </c>
      <c r="Y3804" s="13">
        <v>0</v>
      </c>
    </row>
    <row r="3805" spans="1:25" x14ac:dyDescent="0.3">
      <c r="A3805" s="31" t="s">
        <v>7433</v>
      </c>
      <c r="B3805" s="31" t="s">
        <v>5165</v>
      </c>
      <c r="C3805" s="31" t="s">
        <v>44</v>
      </c>
      <c r="D3805" s="13"/>
      <c r="E3805" s="31">
        <v>138</v>
      </c>
      <c r="F3805" s="31">
        <v>98</v>
      </c>
      <c r="G3805" s="31">
        <v>7418.73</v>
      </c>
      <c r="H3805" s="31">
        <v>1023784.74</v>
      </c>
      <c r="I3805" s="32">
        <v>45718</v>
      </c>
      <c r="J3805" s="32">
        <v>45909</v>
      </c>
      <c r="K3805" s="31" t="s">
        <v>46</v>
      </c>
      <c r="L3805" s="33" t="s">
        <v>17</v>
      </c>
      <c r="M3805" s="13" t="str">
        <f>PROPER(TRIM(SUBSTITUTE(B3805,"###"," ")))</f>
        <v>Force Mini</v>
      </c>
      <c r="N3805" s="13" t="str">
        <f>PROPER(TRIM(SUBSTITUTE(C3805,"###"," ")))</f>
        <v>Groceries</v>
      </c>
      <c r="O3805" s="13" t="str">
        <f>PROPER(TRIM(SUBSTITUTE(D3805,"###"," ")))</f>
        <v/>
      </c>
      <c r="P3805" s="13" t="str">
        <f t="shared" si="413"/>
        <v>Force Mini</v>
      </c>
      <c r="Q3805" s="34" t="str">
        <f t="shared" si="414"/>
        <v>Groceries</v>
      </c>
      <c r="R3805" s="13" t="str">
        <f t="shared" si="415"/>
        <v>Others</v>
      </c>
      <c r="S3805" s="35">
        <f t="shared" si="416"/>
        <v>138</v>
      </c>
      <c r="T3805" s="35">
        <f t="shared" si="417"/>
        <v>98</v>
      </c>
      <c r="U3805" s="14">
        <f t="shared" si="418"/>
        <v>7418.73</v>
      </c>
      <c r="V3805" s="14">
        <f t="shared" si="419"/>
        <v>1023784.74</v>
      </c>
      <c r="W3805" s="13" t="str">
        <v>In Stock</v>
      </c>
      <c r="X3805" s="13" t="str">
        <v>No</v>
      </c>
      <c r="Y3805" s="13">
        <v>0</v>
      </c>
    </row>
    <row r="3806" spans="1:25" x14ac:dyDescent="0.3">
      <c r="A3806" s="31" t="s">
        <v>7434</v>
      </c>
      <c r="B3806" s="31" t="s">
        <v>3099</v>
      </c>
      <c r="C3806" s="31" t="s">
        <v>28</v>
      </c>
      <c r="D3806" s="13"/>
      <c r="E3806" s="31">
        <v>105</v>
      </c>
      <c r="F3806" s="31">
        <v>47</v>
      </c>
      <c r="G3806" s="31">
        <v>3547.67</v>
      </c>
      <c r="H3806" s="31">
        <v>372505.35</v>
      </c>
      <c r="I3806" s="32">
        <v>45685</v>
      </c>
      <c r="J3806" s="32">
        <v>45895</v>
      </c>
      <c r="K3806" s="31" t="s">
        <v>57</v>
      </c>
      <c r="L3806" s="33" t="s">
        <v>58</v>
      </c>
      <c r="M3806" s="13" t="str">
        <f>PROPER(TRIM(SUBSTITUTE(B3806,"###"," ")))</f>
        <v>On Lite</v>
      </c>
      <c r="N3806" s="13" t="str">
        <f>PROPER(TRIM(SUBSTITUTE(C3806,"###"," ")))</f>
        <v>Furniture</v>
      </c>
      <c r="O3806" s="13" t="str">
        <f>PROPER(TRIM(SUBSTITUTE(D3806,"###"," ")))</f>
        <v/>
      </c>
      <c r="P3806" s="13" t="str">
        <f t="shared" si="413"/>
        <v>On Lite</v>
      </c>
      <c r="Q3806" s="34" t="str">
        <f t="shared" si="414"/>
        <v>Furniture</v>
      </c>
      <c r="R3806" s="13" t="str">
        <f t="shared" si="415"/>
        <v>Others</v>
      </c>
      <c r="S3806" s="35">
        <f t="shared" si="416"/>
        <v>105</v>
      </c>
      <c r="T3806" s="35">
        <f t="shared" si="417"/>
        <v>47</v>
      </c>
      <c r="U3806" s="14">
        <f t="shared" si="418"/>
        <v>3547.67</v>
      </c>
      <c r="V3806" s="14">
        <f t="shared" si="419"/>
        <v>372505.35000000003</v>
      </c>
      <c r="W3806" s="13" t="str">
        <v>In Stock</v>
      </c>
      <c r="X3806" s="13" t="str">
        <v>No</v>
      </c>
      <c r="Y3806" s="13">
        <v>0</v>
      </c>
    </row>
    <row r="3807" spans="1:25" x14ac:dyDescent="0.3">
      <c r="A3807" s="31" t="s">
        <v>7435</v>
      </c>
      <c r="B3807" s="31" t="s">
        <v>5936</v>
      </c>
      <c r="C3807" s="31" t="s">
        <v>40</v>
      </c>
      <c r="D3807" s="31" t="s">
        <v>53</v>
      </c>
      <c r="E3807" s="31">
        <v>90</v>
      </c>
      <c r="F3807" s="31">
        <v>41</v>
      </c>
      <c r="G3807" s="31">
        <v>3045.17</v>
      </c>
      <c r="H3807" s="31">
        <v>274065.3</v>
      </c>
      <c r="I3807" s="32">
        <v>45815</v>
      </c>
      <c r="J3807" s="32">
        <v>45913</v>
      </c>
      <c r="K3807" s="31" t="s">
        <v>57</v>
      </c>
      <c r="L3807" s="33" t="s">
        <v>30</v>
      </c>
      <c r="M3807" s="13" t="str">
        <f>PROPER(TRIM(SUBSTITUTE(B3807,"###"," ")))</f>
        <v>Civil Pro</v>
      </c>
      <c r="N3807" s="13" t="str">
        <f>PROPER(TRIM(SUBSTITUTE(C3807,"###"," ")))</f>
        <v>Electronics</v>
      </c>
      <c r="O3807" s="13" t="str">
        <f>PROPER(TRIM(SUBSTITUTE(D3807,"###"," ")))</f>
        <v>Abc Pvt Ltd</v>
      </c>
      <c r="P3807" s="13" t="str">
        <f>IF(M3807="","Unknown",M3807)</f>
        <v>Civil Pro</v>
      </c>
      <c r="Q3807" s="34" t="str">
        <f t="shared" si="414"/>
        <v>Electronics</v>
      </c>
      <c r="R3807" s="13" t="str">
        <f t="shared" si="415"/>
        <v>Abc Pvt Ltd</v>
      </c>
      <c r="S3807" s="35">
        <f t="shared" si="416"/>
        <v>90</v>
      </c>
      <c r="T3807" s="35">
        <f t="shared" si="417"/>
        <v>41</v>
      </c>
      <c r="U3807" s="14">
        <f t="shared" si="418"/>
        <v>3045.17</v>
      </c>
      <c r="V3807" s="14">
        <f t="shared" si="419"/>
        <v>274065.3</v>
      </c>
      <c r="W3807" s="13" t="str">
        <v>In Stock</v>
      </c>
      <c r="X3807" s="13" t="str">
        <v>No</v>
      </c>
      <c r="Y3807" s="13">
        <v>0</v>
      </c>
    </row>
  </sheetData>
  <conditionalFormatting sqref="W2:W3807">
    <cfRule type="containsText" dxfId="4" priority="7" operator="containsText" text="Out of Stock">
      <formula>NOT(ISERROR(SEARCH("Out of Stock",W2)))</formula>
    </cfRule>
    <cfRule type="containsText" dxfId="3" priority="8" operator="containsText" text="Low Stock">
      <formula>NOT(ISERROR(SEARCH("Low Stock",W2)))</formula>
    </cfRule>
    <cfRule type="containsText" dxfId="2" priority="9" operator="containsText" text="In Stock">
      <formula>NOT(ISERROR(SEARCH("In Stock",W2)))</formula>
    </cfRule>
  </conditionalFormatting>
  <conditionalFormatting sqref="Y3">
    <cfRule type="iconSet" priority="3">
      <iconSet iconSet="3Flags">
        <cfvo type="percent" val="0"/>
        <cfvo type="percent" val="33"/>
        <cfvo type="percent" val="67"/>
      </iconSe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 id="{35368FC4-CACF-40E1-A857-0D438F5ED39C}">
            <x14:iconSet iconSet="3Flags" custom="1">
              <x14:cfvo type="percent">
                <xm:f>0</xm:f>
              </x14:cfvo>
              <x14:cfvo type="num">
                <xm:f>0</xm:f>
              </x14:cfvo>
              <x14:cfvo type="num">
                <xm:f>1</xm:f>
              </x14:cfvo>
              <x14:cfIcon iconSet="3Flags" iconId="0"/>
              <x14:cfIcon iconSet="3Flags" iconId="0"/>
              <x14:cfIcon iconSet="3Flags" iconId="2"/>
            </x14:iconSet>
          </x14:cfRule>
          <xm:sqref>Y2:Y1048576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CF88-70D8-4ECA-A1AA-84B6B28EE035}">
  <sheetPr>
    <tabColor rgb="FF92D050"/>
  </sheetPr>
  <dimension ref="F2:AG3435"/>
  <sheetViews>
    <sheetView workbookViewId="0">
      <selection activeCell="J20" sqref="J20"/>
    </sheetView>
  </sheetViews>
  <sheetFormatPr defaultRowHeight="14.4" x14ac:dyDescent="0.3"/>
  <cols>
    <col min="6" max="6" width="10.77734375" bestFit="1" customWidth="1"/>
    <col min="7" max="7" width="19.88671875" bestFit="1" customWidth="1"/>
    <col min="8" max="8" width="2.77734375" customWidth="1"/>
    <col min="9" max="9" width="15.6640625" bestFit="1" customWidth="1"/>
    <col min="10" max="10" width="17.88671875" bestFit="1" customWidth="1"/>
    <col min="11" max="11" width="2.77734375" customWidth="1"/>
    <col min="12" max="12" width="22.109375" bestFit="1" customWidth="1"/>
    <col min="13" max="13" width="18" bestFit="1" customWidth="1"/>
    <col min="14" max="14" width="4.77734375" customWidth="1"/>
    <col min="15" max="15" width="10.77734375" bestFit="1" customWidth="1"/>
    <col min="16" max="16" width="22.21875" bestFit="1" customWidth="1"/>
    <col min="17" max="17" width="2.77734375" customWidth="1"/>
    <col min="18" max="18" width="13.5546875" bestFit="1" customWidth="1"/>
    <col min="19" max="19" width="17.88671875" bestFit="1" customWidth="1"/>
    <col min="20" max="20" width="2.77734375" customWidth="1"/>
    <col min="21" max="21" width="16.88671875" bestFit="1" customWidth="1"/>
    <col min="22" max="22" width="23.21875" bestFit="1" customWidth="1"/>
    <col min="23" max="23" width="4.77734375" customWidth="1"/>
    <col min="24" max="24" width="19.6640625" bestFit="1" customWidth="1"/>
    <col min="25" max="25" width="22.21875" bestFit="1" customWidth="1"/>
    <col min="26" max="26" width="4.77734375" customWidth="1"/>
    <col min="27" max="27" width="6.109375" bestFit="1" customWidth="1"/>
    <col min="28" max="28" width="23.21875" bestFit="1" customWidth="1"/>
    <col min="29" max="29" width="16.88671875" bestFit="1" customWidth="1"/>
    <col min="30" max="30" width="4.77734375" customWidth="1"/>
    <col min="31" max="31" width="6.21875" bestFit="1" customWidth="1"/>
    <col min="32" max="33" width="17.88671875" bestFit="1" customWidth="1"/>
  </cols>
  <sheetData>
    <row r="2" spans="6:33" x14ac:dyDescent="0.3">
      <c r="F2" s="10" t="s">
        <v>2</v>
      </c>
      <c r="G2" t="s">
        <v>7445</v>
      </c>
      <c r="I2" s="10" t="s">
        <v>3</v>
      </c>
      <c r="J2" t="s">
        <v>7449</v>
      </c>
      <c r="L2" s="10" t="s">
        <v>7526</v>
      </c>
      <c r="M2" t="s">
        <v>7518</v>
      </c>
      <c r="O2" s="10" t="s">
        <v>2</v>
      </c>
      <c r="P2" t="s">
        <v>7453</v>
      </c>
      <c r="R2" s="10" t="s">
        <v>7442</v>
      </c>
      <c r="S2" t="s">
        <v>7449</v>
      </c>
      <c r="U2" s="10" t="s">
        <v>7443</v>
      </c>
      <c r="V2" t="s">
        <v>7457</v>
      </c>
      <c r="X2" s="10" t="s">
        <v>7443</v>
      </c>
      <c r="Y2" t="s">
        <v>7457</v>
      </c>
      <c r="AA2" s="20" t="s">
        <v>7534</v>
      </c>
      <c r="AB2" s="20" t="s">
        <v>7531</v>
      </c>
      <c r="AC2" s="20"/>
      <c r="AD2" s="48"/>
      <c r="AE2" s="20" t="s">
        <v>7534</v>
      </c>
      <c r="AF2" s="49" t="s">
        <v>7634</v>
      </c>
      <c r="AG2" s="49"/>
    </row>
    <row r="3" spans="6:33" x14ac:dyDescent="0.3">
      <c r="F3" s="11" t="s">
        <v>14</v>
      </c>
      <c r="G3" s="8">
        <v>654871046.17999971</v>
      </c>
      <c r="I3" s="11" t="s">
        <v>24</v>
      </c>
      <c r="J3" s="12">
        <v>736</v>
      </c>
      <c r="L3" s="11" t="s">
        <v>7519</v>
      </c>
      <c r="M3" s="12">
        <v>134</v>
      </c>
      <c r="O3" s="11" t="s">
        <v>14</v>
      </c>
      <c r="P3" s="12">
        <v>67146</v>
      </c>
      <c r="R3" s="11" t="s">
        <v>7454</v>
      </c>
      <c r="S3" s="12">
        <v>2595</v>
      </c>
      <c r="T3" s="12"/>
      <c r="U3" s="12"/>
      <c r="AA3" s="19">
        <v>1</v>
      </c>
      <c r="AB3" s="17" t="s">
        <v>7528</v>
      </c>
      <c r="AC3" s="88">
        <f>SUM(Total_Value)</f>
        <v>3597146358.2799892</v>
      </c>
      <c r="AD3" s="41"/>
      <c r="AE3" s="19">
        <v>1</v>
      </c>
      <c r="AF3" s="50" t="s">
        <v>7635</v>
      </c>
      <c r="AG3" s="46"/>
    </row>
    <row r="4" spans="6:33" x14ac:dyDescent="0.3">
      <c r="F4" s="11" t="s">
        <v>40</v>
      </c>
      <c r="G4" s="8">
        <v>679679698.49999988</v>
      </c>
      <c r="I4" s="11" t="s">
        <v>15</v>
      </c>
      <c r="J4" s="12">
        <v>729</v>
      </c>
      <c r="L4" s="11" t="s">
        <v>7520</v>
      </c>
      <c r="M4" s="12">
        <v>192</v>
      </c>
      <c r="O4" s="11" t="s">
        <v>40</v>
      </c>
      <c r="P4" s="12">
        <v>67482</v>
      </c>
      <c r="R4" s="11" t="s">
        <v>7455</v>
      </c>
      <c r="S4" s="12">
        <v>997</v>
      </c>
      <c r="T4" s="12"/>
      <c r="U4" s="10" t="s">
        <v>1</v>
      </c>
      <c r="V4" t="s">
        <v>7452</v>
      </c>
      <c r="X4" s="10" t="s">
        <v>1</v>
      </c>
      <c r="Y4" t="s">
        <v>7453</v>
      </c>
      <c r="AA4" s="19">
        <v>2</v>
      </c>
      <c r="AB4" s="24" t="s">
        <v>7529</v>
      </c>
      <c r="AC4" s="15">
        <f>COUNTIF(Stock_Status,"Low Stock")/COUNTA(Product_ID)</f>
        <v>0.26195480819758277</v>
      </c>
      <c r="AD4" s="42"/>
      <c r="AF4" s="44"/>
      <c r="AG4" s="47"/>
    </row>
    <row r="5" spans="6:33" x14ac:dyDescent="0.3">
      <c r="F5" s="11" t="s">
        <v>20</v>
      </c>
      <c r="G5" s="8">
        <v>742172101.49000061</v>
      </c>
      <c r="I5" s="11" t="s">
        <v>7446</v>
      </c>
      <c r="J5" s="12">
        <v>728</v>
      </c>
      <c r="L5" s="11" t="s">
        <v>7521</v>
      </c>
      <c r="M5" s="12">
        <v>194</v>
      </c>
      <c r="O5" s="11" t="s">
        <v>28</v>
      </c>
      <c r="P5" s="12">
        <v>74914</v>
      </c>
      <c r="R5" s="11" t="s">
        <v>7456</v>
      </c>
      <c r="S5" s="12">
        <v>214</v>
      </c>
      <c r="T5" s="12"/>
      <c r="U5" s="11" t="s">
        <v>7461</v>
      </c>
      <c r="V5" s="9">
        <v>0</v>
      </c>
      <c r="W5" s="9"/>
      <c r="X5" s="11" t="s">
        <v>7461</v>
      </c>
      <c r="Y5" s="12">
        <v>0</v>
      </c>
      <c r="Z5" s="9"/>
      <c r="AA5" s="19">
        <v>3</v>
      </c>
      <c r="AB5" s="24" t="s">
        <v>7530</v>
      </c>
      <c r="AC5" s="13">
        <f>COUNTIF(Stock_Status,"Low Stock")</f>
        <v>997</v>
      </c>
      <c r="AD5" s="43"/>
      <c r="AF5" s="44"/>
      <c r="AG5" s="47"/>
    </row>
    <row r="6" spans="6:33" x14ac:dyDescent="0.3">
      <c r="F6" s="11" t="s">
        <v>44</v>
      </c>
      <c r="G6" s="8">
        <v>750428110.53000057</v>
      </c>
      <c r="I6" s="11" t="s">
        <v>7447</v>
      </c>
      <c r="J6" s="12">
        <v>718</v>
      </c>
      <c r="L6" s="11" t="s">
        <v>7522</v>
      </c>
      <c r="M6" s="12">
        <v>196</v>
      </c>
      <c r="O6" s="11" t="s">
        <v>44</v>
      </c>
      <c r="P6" s="12">
        <v>73833</v>
      </c>
      <c r="R6" s="11" t="s">
        <v>7444</v>
      </c>
      <c r="S6" s="12">
        <v>3806</v>
      </c>
      <c r="T6" s="12"/>
      <c r="U6" s="11" t="s">
        <v>963</v>
      </c>
      <c r="V6" s="9">
        <v>35</v>
      </c>
      <c r="W6" s="9"/>
      <c r="X6" s="21" t="s">
        <v>40</v>
      </c>
      <c r="Y6" s="12">
        <v>0</v>
      </c>
      <c r="Z6" s="9"/>
      <c r="AA6" s="19">
        <v>4</v>
      </c>
      <c r="AB6" s="24" t="s">
        <v>7532</v>
      </c>
      <c r="AC6" s="13">
        <f>COUNTA(Product_ID)</f>
        <v>3806</v>
      </c>
      <c r="AD6" s="43"/>
      <c r="AF6" s="44"/>
      <c r="AG6" s="45"/>
    </row>
    <row r="7" spans="6:33" x14ac:dyDescent="0.3">
      <c r="F7" s="11" t="s">
        <v>28</v>
      </c>
      <c r="G7" s="8">
        <v>769995401.58000028</v>
      </c>
      <c r="I7" s="11" t="s">
        <v>7448</v>
      </c>
      <c r="J7" s="12">
        <v>710</v>
      </c>
      <c r="L7" s="11" t="s">
        <v>7523</v>
      </c>
      <c r="M7" s="12">
        <v>193</v>
      </c>
      <c r="O7" s="11" t="s">
        <v>20</v>
      </c>
      <c r="P7" s="12">
        <v>75593</v>
      </c>
      <c r="U7" s="11" t="s">
        <v>4999</v>
      </c>
      <c r="V7" s="9">
        <v>31</v>
      </c>
      <c r="W7" s="9"/>
      <c r="X7" s="22" t="s">
        <v>24</v>
      </c>
      <c r="Y7" s="12">
        <v>0</v>
      </c>
      <c r="Z7" s="9"/>
      <c r="AA7" s="19">
        <v>5</v>
      </c>
      <c r="AB7" s="46" t="s">
        <v>7655</v>
      </c>
      <c r="AC7" s="13">
        <f>COUNTIF(Recorder_Tag,"Yes")</f>
        <v>1190</v>
      </c>
      <c r="AD7" s="43"/>
      <c r="AF7" s="44"/>
      <c r="AG7" s="45"/>
    </row>
    <row r="8" spans="6:33" x14ac:dyDescent="0.3">
      <c r="F8" s="11" t="s">
        <v>7444</v>
      </c>
      <c r="G8" s="8">
        <v>3597146358.2800012</v>
      </c>
      <c r="I8" s="11" t="s">
        <v>7641</v>
      </c>
      <c r="J8" s="12">
        <v>185</v>
      </c>
      <c r="L8" s="11" t="s">
        <v>7524</v>
      </c>
      <c r="M8" s="12">
        <v>215</v>
      </c>
      <c r="O8" s="11" t="s">
        <v>7444</v>
      </c>
      <c r="P8" s="12">
        <v>358968</v>
      </c>
      <c r="U8" s="11" t="s">
        <v>3837</v>
      </c>
      <c r="V8" s="9">
        <v>1</v>
      </c>
      <c r="W8" s="9"/>
      <c r="X8" s="11" t="s">
        <v>963</v>
      </c>
      <c r="Y8" s="12">
        <v>35</v>
      </c>
      <c r="Z8" s="9"/>
      <c r="AA8" s="19">
        <v>6</v>
      </c>
      <c r="AB8" s="24" t="s">
        <v>7533</v>
      </c>
      <c r="AC8" s="13">
        <f>COUNTIF(Stock_Status,"Out of Stock")</f>
        <v>214</v>
      </c>
      <c r="AD8" s="43"/>
      <c r="AF8" s="44"/>
      <c r="AG8" s="45"/>
    </row>
    <row r="9" spans="6:33" x14ac:dyDescent="0.3">
      <c r="F9" s="38" t="s">
        <v>7450</v>
      </c>
      <c r="G9" s="38"/>
      <c r="I9" s="11" t="s">
        <v>7444</v>
      </c>
      <c r="J9" s="12">
        <v>3806</v>
      </c>
      <c r="L9" s="11" t="s">
        <v>7525</v>
      </c>
      <c r="M9" s="12">
        <v>87</v>
      </c>
      <c r="U9" s="11" t="s">
        <v>5307</v>
      </c>
      <c r="V9" s="9">
        <v>0</v>
      </c>
      <c r="W9" s="9"/>
      <c r="X9" s="21" t="s">
        <v>44</v>
      </c>
      <c r="Y9" s="12">
        <v>35</v>
      </c>
      <c r="Z9" s="9"/>
      <c r="AB9" s="16"/>
    </row>
    <row r="10" spans="6:33" x14ac:dyDescent="0.3">
      <c r="F10" s="38"/>
      <c r="G10" s="38"/>
      <c r="I10" s="40" t="s">
        <v>7451</v>
      </c>
      <c r="J10" s="40"/>
      <c r="L10" s="11" t="s">
        <v>7444</v>
      </c>
      <c r="M10" s="12">
        <v>1211</v>
      </c>
      <c r="U10" s="11" t="s">
        <v>3928</v>
      </c>
      <c r="V10" s="9">
        <v>59</v>
      </c>
      <c r="W10" s="9"/>
      <c r="X10" s="22" t="s">
        <v>7446</v>
      </c>
      <c r="Y10" s="12">
        <v>35</v>
      </c>
      <c r="Z10" s="9"/>
    </row>
    <row r="11" spans="6:33" ht="14.4" customHeight="1" x14ac:dyDescent="0.3">
      <c r="L11" s="39" t="s">
        <v>7527</v>
      </c>
      <c r="M11" s="39"/>
      <c r="U11" s="11" t="s">
        <v>1922</v>
      </c>
      <c r="V11" s="9">
        <v>44</v>
      </c>
      <c r="W11" s="9"/>
      <c r="X11" s="11" t="s">
        <v>4999</v>
      </c>
      <c r="Y11" s="12">
        <v>31</v>
      </c>
      <c r="Z11" s="9"/>
    </row>
    <row r="12" spans="6:33" x14ac:dyDescent="0.3">
      <c r="L12" s="39"/>
      <c r="M12" s="39"/>
      <c r="U12" s="11" t="s">
        <v>5606</v>
      </c>
      <c r="V12" s="9">
        <v>6</v>
      </c>
      <c r="W12" s="9"/>
      <c r="X12" s="21" t="s">
        <v>44</v>
      </c>
      <c r="Y12" s="12">
        <v>31</v>
      </c>
      <c r="Z12" s="9"/>
    </row>
    <row r="13" spans="6:33" x14ac:dyDescent="0.3">
      <c r="U13" s="11" t="s">
        <v>3257</v>
      </c>
      <c r="V13" s="9">
        <v>54</v>
      </c>
      <c r="W13" s="9"/>
      <c r="X13" s="22" t="s">
        <v>7446</v>
      </c>
      <c r="Y13" s="12">
        <v>31</v>
      </c>
      <c r="Z13" s="9"/>
    </row>
    <row r="14" spans="6:33" x14ac:dyDescent="0.3">
      <c r="U14" s="11" t="s">
        <v>7462</v>
      </c>
      <c r="V14" s="9">
        <v>6</v>
      </c>
      <c r="W14" s="9"/>
      <c r="X14" s="11" t="s">
        <v>3837</v>
      </c>
      <c r="Y14" s="12">
        <v>1</v>
      </c>
      <c r="Z14" s="9"/>
    </row>
    <row r="15" spans="6:33" x14ac:dyDescent="0.3">
      <c r="U15" s="11" t="s">
        <v>2507</v>
      </c>
      <c r="V15" s="9">
        <v>36</v>
      </c>
      <c r="W15" s="9"/>
      <c r="X15" s="21" t="s">
        <v>20</v>
      </c>
      <c r="Y15" s="12">
        <v>1</v>
      </c>
      <c r="Z15" s="9"/>
    </row>
    <row r="16" spans="6:33" x14ac:dyDescent="0.3">
      <c r="L16">
        <v>2</v>
      </c>
      <c r="U16" s="11" t="s">
        <v>1098</v>
      </c>
      <c r="V16" s="9">
        <v>31</v>
      </c>
      <c r="W16" s="9"/>
      <c r="X16" s="22" t="s">
        <v>7447</v>
      </c>
      <c r="Y16" s="12">
        <v>1</v>
      </c>
      <c r="Z16" s="9"/>
    </row>
    <row r="17" spans="12:26" x14ac:dyDescent="0.3">
      <c r="U17" s="11" t="s">
        <v>2553</v>
      </c>
      <c r="V17" s="9">
        <v>0</v>
      </c>
      <c r="W17" s="9"/>
      <c r="X17" s="11" t="s">
        <v>5307</v>
      </c>
      <c r="Y17" s="12">
        <v>0</v>
      </c>
      <c r="Z17" s="9"/>
    </row>
    <row r="18" spans="12:26" x14ac:dyDescent="0.3">
      <c r="U18" s="11" t="s">
        <v>4806</v>
      </c>
      <c r="V18" s="9">
        <v>53</v>
      </c>
      <c r="W18" s="9"/>
      <c r="X18" s="21" t="s">
        <v>20</v>
      </c>
      <c r="Y18" s="12">
        <v>0</v>
      </c>
      <c r="Z18" s="9"/>
    </row>
    <row r="19" spans="12:26" x14ac:dyDescent="0.3">
      <c r="U19" s="11" t="s">
        <v>5011</v>
      </c>
      <c r="V19" s="9">
        <v>0</v>
      </c>
      <c r="W19" s="9"/>
      <c r="X19" s="22" t="s">
        <v>7447</v>
      </c>
      <c r="Y19" s="12">
        <v>0</v>
      </c>
      <c r="Z19" s="9"/>
    </row>
    <row r="20" spans="12:26" x14ac:dyDescent="0.3">
      <c r="U20" s="11" t="s">
        <v>5239</v>
      </c>
      <c r="V20" s="9">
        <v>68</v>
      </c>
      <c r="W20" s="9"/>
      <c r="X20" s="11" t="s">
        <v>3928</v>
      </c>
      <c r="Y20" s="12">
        <v>59</v>
      </c>
      <c r="Z20" s="9"/>
    </row>
    <row r="21" spans="12:26" x14ac:dyDescent="0.3">
      <c r="U21" s="11" t="s">
        <v>2805</v>
      </c>
      <c r="V21" s="9">
        <v>0</v>
      </c>
      <c r="W21" s="9"/>
      <c r="X21" s="21" t="s">
        <v>44</v>
      </c>
      <c r="Y21" s="12">
        <v>59</v>
      </c>
      <c r="Z21" s="9"/>
    </row>
    <row r="22" spans="12:26" x14ac:dyDescent="0.3">
      <c r="U22" s="11" t="s">
        <v>5545</v>
      </c>
      <c r="V22" s="9">
        <v>54</v>
      </c>
      <c r="W22" s="9"/>
      <c r="X22" s="22" t="s">
        <v>7446</v>
      </c>
      <c r="Y22" s="12">
        <v>59</v>
      </c>
      <c r="Z22" s="9"/>
    </row>
    <row r="23" spans="12:26" x14ac:dyDescent="0.3">
      <c r="U23" s="11" t="s">
        <v>7463</v>
      </c>
      <c r="V23" s="9">
        <v>16</v>
      </c>
      <c r="W23" s="9"/>
      <c r="X23" s="11" t="s">
        <v>1922</v>
      </c>
      <c r="Y23" s="12">
        <v>44</v>
      </c>
      <c r="Z23" s="9"/>
    </row>
    <row r="24" spans="12:26" x14ac:dyDescent="0.3">
      <c r="U24" s="11" t="s">
        <v>1668</v>
      </c>
      <c r="V24" s="9">
        <v>13</v>
      </c>
      <c r="W24" s="9"/>
      <c r="X24" s="21" t="s">
        <v>14</v>
      </c>
      <c r="Y24" s="12">
        <v>44</v>
      </c>
      <c r="Z24" s="9"/>
    </row>
    <row r="25" spans="12:26" x14ac:dyDescent="0.3">
      <c r="L25" s="90"/>
      <c r="M25" s="90"/>
      <c r="U25" s="11" t="s">
        <v>6382</v>
      </c>
      <c r="V25" s="9">
        <v>0</v>
      </c>
      <c r="W25" s="9"/>
      <c r="X25" s="22" t="s">
        <v>7446</v>
      </c>
      <c r="Y25" s="12">
        <v>44</v>
      </c>
      <c r="Z25" s="9"/>
    </row>
    <row r="26" spans="12:26" x14ac:dyDescent="0.3">
      <c r="U26" s="11" t="s">
        <v>2611</v>
      </c>
      <c r="V26" s="9">
        <v>49</v>
      </c>
      <c r="W26" s="9"/>
      <c r="X26" s="11" t="s">
        <v>5606</v>
      </c>
      <c r="Y26" s="12">
        <v>6</v>
      </c>
      <c r="Z26" s="9"/>
    </row>
    <row r="27" spans="12:26" x14ac:dyDescent="0.3">
      <c r="U27" s="11" t="s">
        <v>4314</v>
      </c>
      <c r="V27" s="9">
        <v>28</v>
      </c>
      <c r="W27" s="9"/>
      <c r="X27" s="21" t="s">
        <v>44</v>
      </c>
      <c r="Y27" s="12">
        <v>6</v>
      </c>
      <c r="Z27" s="9"/>
    </row>
    <row r="28" spans="12:26" x14ac:dyDescent="0.3">
      <c r="U28" s="11" t="s">
        <v>6136</v>
      </c>
      <c r="V28" s="9">
        <v>24</v>
      </c>
      <c r="W28" s="9"/>
      <c r="X28" s="22" t="s">
        <v>7448</v>
      </c>
      <c r="Y28" s="12">
        <v>6</v>
      </c>
      <c r="Z28" s="9"/>
    </row>
    <row r="29" spans="12:26" x14ac:dyDescent="0.3">
      <c r="U29" s="11" t="s">
        <v>4678</v>
      </c>
      <c r="V29" s="9">
        <v>1</v>
      </c>
      <c r="W29" s="9"/>
      <c r="X29" s="11" t="s">
        <v>3257</v>
      </c>
      <c r="Y29" s="12">
        <v>54</v>
      </c>
      <c r="Z29" s="9"/>
    </row>
    <row r="30" spans="12:26" x14ac:dyDescent="0.3">
      <c r="U30" s="11" t="s">
        <v>602</v>
      </c>
      <c r="V30" s="9">
        <v>64</v>
      </c>
      <c r="W30" s="9"/>
      <c r="X30" s="21" t="s">
        <v>14</v>
      </c>
      <c r="Y30" s="12">
        <v>54</v>
      </c>
      <c r="Z30" s="9"/>
    </row>
    <row r="31" spans="12:26" x14ac:dyDescent="0.3">
      <c r="U31" s="11" t="s">
        <v>992</v>
      </c>
      <c r="V31" s="9">
        <v>11</v>
      </c>
      <c r="W31" s="9"/>
      <c r="X31" s="22" t="s">
        <v>24</v>
      </c>
      <c r="Y31" s="12">
        <v>54</v>
      </c>
      <c r="Z31" s="9"/>
    </row>
    <row r="32" spans="12:26" x14ac:dyDescent="0.3">
      <c r="U32" s="11" t="s">
        <v>247</v>
      </c>
      <c r="V32" s="9">
        <v>11</v>
      </c>
      <c r="W32" s="9"/>
      <c r="X32" s="11" t="s">
        <v>7462</v>
      </c>
      <c r="Y32" s="12">
        <v>6</v>
      </c>
      <c r="Z32" s="9"/>
    </row>
    <row r="33" spans="21:26" x14ac:dyDescent="0.3">
      <c r="U33" s="11" t="s">
        <v>313</v>
      </c>
      <c r="V33" s="9">
        <v>43</v>
      </c>
      <c r="W33" s="9"/>
      <c r="X33" s="21" t="s">
        <v>14</v>
      </c>
      <c r="Y33" s="12">
        <v>6</v>
      </c>
      <c r="Z33" s="9"/>
    </row>
    <row r="34" spans="21:26" x14ac:dyDescent="0.3">
      <c r="U34" s="11" t="s">
        <v>881</v>
      </c>
      <c r="V34" s="9">
        <v>47</v>
      </c>
      <c r="W34" s="9"/>
      <c r="X34" s="22" t="s">
        <v>7448</v>
      </c>
      <c r="Y34" s="12">
        <v>6</v>
      </c>
      <c r="Z34" s="9"/>
    </row>
    <row r="35" spans="21:26" x14ac:dyDescent="0.3">
      <c r="U35" s="11" t="s">
        <v>7464</v>
      </c>
      <c r="V35" s="9">
        <v>0</v>
      </c>
      <c r="W35" s="9"/>
      <c r="X35" s="11" t="s">
        <v>2507</v>
      </c>
      <c r="Y35" s="12">
        <v>36</v>
      </c>
      <c r="Z35" s="9"/>
    </row>
    <row r="36" spans="21:26" x14ac:dyDescent="0.3">
      <c r="U36" s="11" t="s">
        <v>2829</v>
      </c>
      <c r="V36" s="9">
        <v>83</v>
      </c>
      <c r="W36" s="9"/>
      <c r="X36" s="21" t="s">
        <v>20</v>
      </c>
      <c r="Y36" s="12">
        <v>36</v>
      </c>
      <c r="Z36" s="9"/>
    </row>
    <row r="37" spans="21:26" x14ac:dyDescent="0.3">
      <c r="U37" s="11" t="s">
        <v>448</v>
      </c>
      <c r="V37" s="9">
        <v>0</v>
      </c>
      <c r="W37" s="9"/>
      <c r="X37" s="22" t="s">
        <v>7448</v>
      </c>
      <c r="Y37" s="12">
        <v>36</v>
      </c>
      <c r="Z37" s="9"/>
    </row>
    <row r="38" spans="21:26" x14ac:dyDescent="0.3">
      <c r="U38" s="11" t="s">
        <v>2761</v>
      </c>
      <c r="V38" s="9">
        <v>0</v>
      </c>
      <c r="W38" s="9"/>
      <c r="X38" s="11" t="s">
        <v>1098</v>
      </c>
      <c r="Y38" s="12">
        <v>31</v>
      </c>
      <c r="Z38" s="9"/>
    </row>
    <row r="39" spans="21:26" x14ac:dyDescent="0.3">
      <c r="U39" s="11" t="s">
        <v>4514</v>
      </c>
      <c r="V39" s="9">
        <v>5</v>
      </c>
      <c r="W39" s="9"/>
      <c r="X39" s="21" t="s">
        <v>14</v>
      </c>
      <c r="Y39" s="12">
        <v>31</v>
      </c>
      <c r="Z39" s="9"/>
    </row>
    <row r="40" spans="21:26" x14ac:dyDescent="0.3">
      <c r="U40" s="11" t="s">
        <v>546</v>
      </c>
      <c r="V40" s="9">
        <v>31</v>
      </c>
      <c r="W40" s="9"/>
      <c r="X40" s="22" t="s">
        <v>15</v>
      </c>
      <c r="Y40" s="12">
        <v>31</v>
      </c>
      <c r="Z40" s="9"/>
    </row>
    <row r="41" spans="21:26" x14ac:dyDescent="0.3">
      <c r="U41" s="11" t="s">
        <v>5269</v>
      </c>
      <c r="V41" s="9">
        <v>1</v>
      </c>
      <c r="W41" s="9"/>
      <c r="X41" s="11" t="s">
        <v>2553</v>
      </c>
      <c r="Y41" s="12">
        <v>0</v>
      </c>
      <c r="Z41" s="9"/>
    </row>
    <row r="42" spans="21:26" x14ac:dyDescent="0.3">
      <c r="U42" s="11" t="s">
        <v>1393</v>
      </c>
      <c r="V42" s="9">
        <v>20</v>
      </c>
      <c r="W42" s="9"/>
      <c r="X42" s="21" t="s">
        <v>28</v>
      </c>
      <c r="Y42" s="12">
        <v>0</v>
      </c>
      <c r="Z42" s="9"/>
    </row>
    <row r="43" spans="21:26" x14ac:dyDescent="0.3">
      <c r="U43" s="11" t="s">
        <v>990</v>
      </c>
      <c r="V43" s="9">
        <v>15</v>
      </c>
      <c r="W43" s="9"/>
      <c r="X43" s="22" t="s">
        <v>7447</v>
      </c>
      <c r="Y43" s="12">
        <v>0</v>
      </c>
      <c r="Z43" s="9"/>
    </row>
    <row r="44" spans="21:26" x14ac:dyDescent="0.3">
      <c r="U44" s="11" t="s">
        <v>789</v>
      </c>
      <c r="V44" s="9">
        <v>0</v>
      </c>
      <c r="W44" s="9"/>
      <c r="X44" s="11" t="s">
        <v>4806</v>
      </c>
      <c r="Y44" s="12">
        <v>53</v>
      </c>
      <c r="Z44" s="9"/>
    </row>
    <row r="45" spans="21:26" x14ac:dyDescent="0.3">
      <c r="U45" s="11" t="s">
        <v>2797</v>
      </c>
      <c r="V45" s="9">
        <v>34</v>
      </c>
      <c r="W45" s="9"/>
      <c r="X45" s="21" t="s">
        <v>40</v>
      </c>
      <c r="Y45" s="12">
        <v>53</v>
      </c>
      <c r="Z45" s="9"/>
    </row>
    <row r="46" spans="21:26" x14ac:dyDescent="0.3">
      <c r="U46" s="11" t="s">
        <v>2862</v>
      </c>
      <c r="V46" s="9">
        <v>31</v>
      </c>
      <c r="W46" s="9"/>
      <c r="X46" s="22" t="s">
        <v>7446</v>
      </c>
      <c r="Y46" s="12">
        <v>53</v>
      </c>
      <c r="Z46" s="9"/>
    </row>
    <row r="47" spans="21:26" x14ac:dyDescent="0.3">
      <c r="U47" s="11" t="s">
        <v>2935</v>
      </c>
      <c r="V47" s="9">
        <v>69</v>
      </c>
      <c r="W47" s="9"/>
      <c r="X47" s="11" t="s">
        <v>5011</v>
      </c>
      <c r="Y47" s="12">
        <v>0</v>
      </c>
      <c r="Z47" s="9"/>
    </row>
    <row r="48" spans="21:26" x14ac:dyDescent="0.3">
      <c r="U48" s="11" t="s">
        <v>4811</v>
      </c>
      <c r="V48" s="9">
        <v>0</v>
      </c>
      <c r="W48" s="9"/>
      <c r="X48" s="21" t="s">
        <v>40</v>
      </c>
      <c r="Y48" s="12">
        <v>0</v>
      </c>
      <c r="Z48" s="9"/>
    </row>
    <row r="49" spans="21:26" x14ac:dyDescent="0.3">
      <c r="U49" s="11" t="s">
        <v>3264</v>
      </c>
      <c r="V49" s="9">
        <v>5</v>
      </c>
      <c r="W49" s="9"/>
      <c r="X49" s="22" t="s">
        <v>15</v>
      </c>
      <c r="Y49" s="12">
        <v>0</v>
      </c>
      <c r="Z49" s="9"/>
    </row>
    <row r="50" spans="21:26" x14ac:dyDescent="0.3">
      <c r="U50" s="11" t="s">
        <v>5103</v>
      </c>
      <c r="V50" s="9">
        <v>27</v>
      </c>
      <c r="W50" s="9"/>
      <c r="X50" s="11" t="s">
        <v>5239</v>
      </c>
      <c r="Y50" s="12">
        <v>68</v>
      </c>
      <c r="Z50" s="9"/>
    </row>
    <row r="51" spans="21:26" x14ac:dyDescent="0.3">
      <c r="U51" s="11" t="s">
        <v>6460</v>
      </c>
      <c r="V51" s="9">
        <v>31</v>
      </c>
      <c r="W51" s="9"/>
      <c r="X51" s="21" t="s">
        <v>20</v>
      </c>
      <c r="Y51" s="12">
        <v>68</v>
      </c>
      <c r="Z51" s="9"/>
    </row>
    <row r="52" spans="21:26" x14ac:dyDescent="0.3">
      <c r="U52" s="11" t="s">
        <v>4826</v>
      </c>
      <c r="V52" s="9">
        <v>47</v>
      </c>
      <c r="W52" s="9"/>
      <c r="X52" s="22" t="s">
        <v>15</v>
      </c>
      <c r="Y52" s="12">
        <v>68</v>
      </c>
      <c r="Z52" s="9"/>
    </row>
    <row r="53" spans="21:26" x14ac:dyDescent="0.3">
      <c r="U53" s="11" t="s">
        <v>6138</v>
      </c>
      <c r="V53" s="9">
        <v>63</v>
      </c>
      <c r="W53" s="9"/>
      <c r="X53" s="11" t="s">
        <v>2805</v>
      </c>
      <c r="Y53" s="12">
        <v>0</v>
      </c>
      <c r="Z53" s="9"/>
    </row>
    <row r="54" spans="21:26" x14ac:dyDescent="0.3">
      <c r="U54" s="11" t="s">
        <v>7029</v>
      </c>
      <c r="V54" s="9">
        <v>43</v>
      </c>
      <c r="W54" s="9"/>
      <c r="X54" s="21" t="s">
        <v>40</v>
      </c>
      <c r="Y54" s="12">
        <v>0</v>
      </c>
      <c r="Z54" s="9"/>
    </row>
    <row r="55" spans="21:26" x14ac:dyDescent="0.3">
      <c r="U55" s="11" t="s">
        <v>2312</v>
      </c>
      <c r="V55" s="9">
        <v>39</v>
      </c>
      <c r="W55" s="9"/>
      <c r="X55" s="22" t="s">
        <v>15</v>
      </c>
      <c r="Y55" s="12">
        <v>0</v>
      </c>
      <c r="Z55" s="9"/>
    </row>
    <row r="56" spans="21:26" x14ac:dyDescent="0.3">
      <c r="U56" s="11" t="s">
        <v>5107</v>
      </c>
      <c r="V56" s="9">
        <v>0</v>
      </c>
      <c r="W56" s="9"/>
      <c r="X56" s="11" t="s">
        <v>5545</v>
      </c>
      <c r="Y56" s="12">
        <v>54</v>
      </c>
      <c r="Z56" s="9"/>
    </row>
    <row r="57" spans="21:26" x14ac:dyDescent="0.3">
      <c r="U57" s="11" t="s">
        <v>5277</v>
      </c>
      <c r="V57" s="9">
        <v>60</v>
      </c>
      <c r="W57" s="9"/>
      <c r="X57" s="21" t="s">
        <v>40</v>
      </c>
      <c r="Y57" s="12">
        <v>54</v>
      </c>
      <c r="Z57" s="9"/>
    </row>
    <row r="58" spans="21:26" x14ac:dyDescent="0.3">
      <c r="U58" s="11" t="s">
        <v>3695</v>
      </c>
      <c r="V58" s="9">
        <v>52</v>
      </c>
      <c r="W58" s="9"/>
      <c r="X58" s="22" t="s">
        <v>24</v>
      </c>
      <c r="Y58" s="12">
        <v>54</v>
      </c>
      <c r="Z58" s="9"/>
    </row>
    <row r="59" spans="21:26" x14ac:dyDescent="0.3">
      <c r="U59" s="11" t="s">
        <v>2140</v>
      </c>
      <c r="V59" s="9">
        <v>0</v>
      </c>
      <c r="W59" s="9"/>
      <c r="X59" s="11" t="s">
        <v>7463</v>
      </c>
      <c r="Y59" s="12">
        <v>16</v>
      </c>
      <c r="Z59" s="9"/>
    </row>
    <row r="60" spans="21:26" x14ac:dyDescent="0.3">
      <c r="U60" s="11" t="s">
        <v>4361</v>
      </c>
      <c r="V60" s="9">
        <v>43</v>
      </c>
      <c r="W60" s="9"/>
      <c r="X60" s="21" t="s">
        <v>20</v>
      </c>
      <c r="Y60" s="12">
        <v>16</v>
      </c>
      <c r="Z60" s="9"/>
    </row>
    <row r="61" spans="21:26" x14ac:dyDescent="0.3">
      <c r="U61" s="11" t="s">
        <v>594</v>
      </c>
      <c r="V61" s="9">
        <v>25</v>
      </c>
      <c r="W61" s="9"/>
      <c r="X61" s="22" t="s">
        <v>24</v>
      </c>
      <c r="Y61" s="12">
        <v>16</v>
      </c>
      <c r="Z61" s="9"/>
    </row>
    <row r="62" spans="21:26" x14ac:dyDescent="0.3">
      <c r="U62" s="11" t="s">
        <v>3142</v>
      </c>
      <c r="V62" s="9">
        <v>68</v>
      </c>
      <c r="W62" s="9"/>
      <c r="X62" s="11" t="s">
        <v>1668</v>
      </c>
      <c r="Y62" s="12">
        <v>13</v>
      </c>
      <c r="Z62" s="9"/>
    </row>
    <row r="63" spans="21:26" x14ac:dyDescent="0.3">
      <c r="U63" s="11" t="s">
        <v>345</v>
      </c>
      <c r="V63" s="9">
        <v>50</v>
      </c>
      <c r="W63" s="9"/>
      <c r="X63" s="21" t="s">
        <v>20</v>
      </c>
      <c r="Y63" s="12">
        <v>13</v>
      </c>
      <c r="Z63" s="9"/>
    </row>
    <row r="64" spans="21:26" x14ac:dyDescent="0.3">
      <c r="U64" s="11" t="s">
        <v>2429</v>
      </c>
      <c r="V64" s="9">
        <v>9</v>
      </c>
      <c r="W64" s="9"/>
      <c r="X64" s="22" t="s">
        <v>7447</v>
      </c>
      <c r="Y64" s="12">
        <v>13</v>
      </c>
      <c r="Z64" s="9"/>
    </row>
    <row r="65" spans="21:26" x14ac:dyDescent="0.3">
      <c r="U65" s="11" t="s">
        <v>4876</v>
      </c>
      <c r="V65" s="9">
        <v>7</v>
      </c>
      <c r="W65" s="9"/>
      <c r="X65" s="11" t="s">
        <v>6382</v>
      </c>
      <c r="Y65" s="12">
        <v>0</v>
      </c>
      <c r="Z65" s="9"/>
    </row>
    <row r="66" spans="21:26" x14ac:dyDescent="0.3">
      <c r="U66" s="11" t="s">
        <v>341</v>
      </c>
      <c r="V66" s="9">
        <v>22</v>
      </c>
      <c r="W66" s="9"/>
      <c r="X66" s="21" t="s">
        <v>20</v>
      </c>
      <c r="Y66" s="12">
        <v>0</v>
      </c>
      <c r="Z66" s="9"/>
    </row>
    <row r="67" spans="21:26" x14ac:dyDescent="0.3">
      <c r="U67" s="11" t="s">
        <v>2264</v>
      </c>
      <c r="V67" s="9">
        <v>13</v>
      </c>
      <c r="W67" s="9"/>
      <c r="X67" s="22" t="s">
        <v>7447</v>
      </c>
      <c r="Y67" s="12">
        <v>0</v>
      </c>
      <c r="Z67" s="9"/>
    </row>
    <row r="68" spans="21:26" x14ac:dyDescent="0.3">
      <c r="U68" s="11" t="s">
        <v>4855</v>
      </c>
      <c r="V68" s="9">
        <v>5</v>
      </c>
      <c r="W68" s="9"/>
      <c r="X68" s="11" t="s">
        <v>2611</v>
      </c>
      <c r="Y68" s="12">
        <v>49</v>
      </c>
      <c r="Z68" s="9"/>
    </row>
    <row r="69" spans="21:26" x14ac:dyDescent="0.3">
      <c r="U69" s="11" t="s">
        <v>1968</v>
      </c>
      <c r="V69" s="9">
        <v>3</v>
      </c>
      <c r="W69" s="9"/>
      <c r="X69" s="21" t="s">
        <v>40</v>
      </c>
      <c r="Y69" s="12">
        <v>49</v>
      </c>
      <c r="Z69" s="9"/>
    </row>
    <row r="70" spans="21:26" x14ac:dyDescent="0.3">
      <c r="U70" s="11" t="s">
        <v>259</v>
      </c>
      <c r="V70" s="9">
        <v>20</v>
      </c>
      <c r="W70" s="9"/>
      <c r="X70" s="22" t="s">
        <v>7447</v>
      </c>
      <c r="Y70" s="12">
        <v>49</v>
      </c>
      <c r="Z70" s="9"/>
    </row>
    <row r="71" spans="21:26" x14ac:dyDescent="0.3">
      <c r="U71" s="11" t="s">
        <v>3317</v>
      </c>
      <c r="V71" s="9">
        <v>44</v>
      </c>
      <c r="W71" s="9"/>
      <c r="X71" s="11" t="s">
        <v>4314</v>
      </c>
      <c r="Y71" s="12">
        <v>28</v>
      </c>
      <c r="Z71" s="9"/>
    </row>
    <row r="72" spans="21:26" x14ac:dyDescent="0.3">
      <c r="U72" s="11" t="s">
        <v>2246</v>
      </c>
      <c r="V72" s="9">
        <v>42</v>
      </c>
      <c r="W72" s="9"/>
      <c r="X72" s="21" t="s">
        <v>40</v>
      </c>
      <c r="Y72" s="12">
        <v>28</v>
      </c>
      <c r="Z72" s="9"/>
    </row>
    <row r="73" spans="21:26" x14ac:dyDescent="0.3">
      <c r="U73" s="11" t="s">
        <v>3635</v>
      </c>
      <c r="V73" s="9">
        <v>61</v>
      </c>
      <c r="W73" s="9"/>
      <c r="X73" s="22" t="s">
        <v>7447</v>
      </c>
      <c r="Y73" s="12">
        <v>28</v>
      </c>
      <c r="Z73" s="9"/>
    </row>
    <row r="74" spans="21:26" x14ac:dyDescent="0.3">
      <c r="U74" s="11" t="s">
        <v>2304</v>
      </c>
      <c r="V74" s="9">
        <v>12</v>
      </c>
      <c r="W74" s="9"/>
      <c r="X74" s="11" t="s">
        <v>6136</v>
      </c>
      <c r="Y74" s="12">
        <v>24</v>
      </c>
      <c r="Z74" s="9"/>
    </row>
    <row r="75" spans="21:26" x14ac:dyDescent="0.3">
      <c r="U75" s="11" t="s">
        <v>5777</v>
      </c>
      <c r="V75" s="9">
        <v>6</v>
      </c>
      <c r="W75" s="9"/>
      <c r="X75" s="21" t="s">
        <v>14</v>
      </c>
      <c r="Y75" s="12">
        <v>24</v>
      </c>
      <c r="Z75" s="9"/>
    </row>
    <row r="76" spans="21:26" x14ac:dyDescent="0.3">
      <c r="U76" s="11" t="s">
        <v>7465</v>
      </c>
      <c r="V76" s="9">
        <v>16</v>
      </c>
      <c r="W76" s="9"/>
      <c r="X76" s="22" t="s">
        <v>24</v>
      </c>
      <c r="Y76" s="12">
        <v>24</v>
      </c>
      <c r="Z76" s="9"/>
    </row>
    <row r="77" spans="21:26" x14ac:dyDescent="0.3">
      <c r="U77" s="11" t="s">
        <v>3820</v>
      </c>
      <c r="V77" s="9">
        <v>14</v>
      </c>
      <c r="W77" s="9"/>
      <c r="X77" s="11" t="s">
        <v>4678</v>
      </c>
      <c r="Y77" s="12">
        <v>1</v>
      </c>
      <c r="Z77" s="9"/>
    </row>
    <row r="78" spans="21:26" x14ac:dyDescent="0.3">
      <c r="U78" s="11" t="s">
        <v>675</v>
      </c>
      <c r="V78" s="9">
        <v>0</v>
      </c>
      <c r="W78" s="9"/>
      <c r="X78" s="21" t="s">
        <v>28</v>
      </c>
      <c r="Y78" s="12">
        <v>1</v>
      </c>
      <c r="Z78" s="9"/>
    </row>
    <row r="79" spans="21:26" x14ac:dyDescent="0.3">
      <c r="U79" s="11" t="s">
        <v>3958</v>
      </c>
      <c r="V79" s="9">
        <v>20</v>
      </c>
      <c r="W79" s="9"/>
      <c r="X79" s="22" t="s">
        <v>15</v>
      </c>
      <c r="Y79" s="12">
        <v>1</v>
      </c>
      <c r="Z79" s="9"/>
    </row>
    <row r="80" spans="21:26" x14ac:dyDescent="0.3">
      <c r="U80" s="11" t="s">
        <v>1745</v>
      </c>
      <c r="V80" s="9">
        <v>0</v>
      </c>
      <c r="W80" s="9"/>
      <c r="X80" s="11" t="s">
        <v>602</v>
      </c>
      <c r="Y80" s="12">
        <v>64</v>
      </c>
      <c r="Z80" s="9"/>
    </row>
    <row r="81" spans="21:26" x14ac:dyDescent="0.3">
      <c r="U81" s="11" t="s">
        <v>7466</v>
      </c>
      <c r="V81" s="9">
        <v>12</v>
      </c>
      <c r="W81" s="9"/>
      <c r="X81" s="21" t="s">
        <v>14</v>
      </c>
      <c r="Y81" s="12">
        <v>64</v>
      </c>
      <c r="Z81" s="9"/>
    </row>
    <row r="82" spans="21:26" x14ac:dyDescent="0.3">
      <c r="U82" s="11" t="s">
        <v>2316</v>
      </c>
      <c r="V82" s="9">
        <v>41</v>
      </c>
      <c r="W82" s="9"/>
      <c r="X82" s="22" t="s">
        <v>7447</v>
      </c>
      <c r="Y82" s="12">
        <v>64</v>
      </c>
      <c r="Z82" s="9"/>
    </row>
    <row r="83" spans="21:26" x14ac:dyDescent="0.3">
      <c r="U83" s="11" t="s">
        <v>2615</v>
      </c>
      <c r="V83" s="9">
        <v>7</v>
      </c>
      <c r="W83" s="9"/>
      <c r="X83" s="11" t="s">
        <v>992</v>
      </c>
      <c r="Y83" s="12">
        <v>11</v>
      </c>
      <c r="Z83" s="9"/>
    </row>
    <row r="84" spans="21:26" x14ac:dyDescent="0.3">
      <c r="U84" s="11" t="s">
        <v>1283</v>
      </c>
      <c r="V84" s="9">
        <v>36</v>
      </c>
      <c r="W84" s="9"/>
      <c r="X84" s="21" t="s">
        <v>40</v>
      </c>
      <c r="Y84" s="12">
        <v>11</v>
      </c>
      <c r="Z84" s="9"/>
    </row>
    <row r="85" spans="21:26" x14ac:dyDescent="0.3">
      <c r="U85" s="11" t="s">
        <v>4452</v>
      </c>
      <c r="V85" s="9">
        <v>52</v>
      </c>
      <c r="W85" s="9"/>
      <c r="X85" s="22" t="s">
        <v>7448</v>
      </c>
      <c r="Y85" s="12">
        <v>11</v>
      </c>
      <c r="Z85" s="9"/>
    </row>
    <row r="86" spans="21:26" x14ac:dyDescent="0.3">
      <c r="U86" s="11" t="s">
        <v>3388</v>
      </c>
      <c r="V86" s="9">
        <v>62</v>
      </c>
      <c r="W86" s="9"/>
      <c r="X86" s="11" t="s">
        <v>247</v>
      </c>
      <c r="Y86" s="12">
        <v>11</v>
      </c>
      <c r="Z86" s="9"/>
    </row>
    <row r="87" spans="21:26" x14ac:dyDescent="0.3">
      <c r="U87" s="11" t="s">
        <v>5732</v>
      </c>
      <c r="V87" s="9">
        <v>33</v>
      </c>
      <c r="W87" s="9"/>
      <c r="X87" s="21" t="s">
        <v>28</v>
      </c>
      <c r="Y87" s="12">
        <v>11</v>
      </c>
      <c r="Z87" s="9"/>
    </row>
    <row r="88" spans="21:26" x14ac:dyDescent="0.3">
      <c r="U88" s="11" t="s">
        <v>2007</v>
      </c>
      <c r="V88" s="9">
        <v>87</v>
      </c>
      <c r="W88" s="9"/>
      <c r="X88" s="22" t="s">
        <v>15</v>
      </c>
      <c r="Y88" s="12">
        <v>11</v>
      </c>
      <c r="Z88" s="9"/>
    </row>
    <row r="89" spans="21:26" x14ac:dyDescent="0.3">
      <c r="U89" s="11" t="s">
        <v>1363</v>
      </c>
      <c r="V89" s="9">
        <v>75</v>
      </c>
      <c r="W89" s="9"/>
      <c r="X89" s="11" t="s">
        <v>313</v>
      </c>
      <c r="Y89" s="12">
        <v>43</v>
      </c>
      <c r="Z89" s="9"/>
    </row>
    <row r="90" spans="21:26" x14ac:dyDescent="0.3">
      <c r="U90" s="11" t="s">
        <v>3397</v>
      </c>
      <c r="V90" s="9">
        <v>21</v>
      </c>
      <c r="W90" s="9"/>
      <c r="X90" s="21" t="s">
        <v>20</v>
      </c>
      <c r="Y90" s="12">
        <v>43</v>
      </c>
      <c r="Z90" s="9"/>
    </row>
    <row r="91" spans="21:26" x14ac:dyDescent="0.3">
      <c r="U91" s="11" t="s">
        <v>1861</v>
      </c>
      <c r="V91" s="9">
        <v>0</v>
      </c>
      <c r="W91" s="9"/>
      <c r="X91" s="22" t="s">
        <v>7641</v>
      </c>
      <c r="Y91" s="12">
        <v>43</v>
      </c>
      <c r="Z91" s="9"/>
    </row>
    <row r="92" spans="21:26" x14ac:dyDescent="0.3">
      <c r="U92" s="11" t="s">
        <v>5631</v>
      </c>
      <c r="V92" s="9">
        <v>74</v>
      </c>
      <c r="W92" s="9"/>
      <c r="X92" s="11" t="s">
        <v>881</v>
      </c>
      <c r="Y92" s="12">
        <v>47</v>
      </c>
      <c r="Z92" s="9"/>
    </row>
    <row r="93" spans="21:26" x14ac:dyDescent="0.3">
      <c r="U93" s="11" t="s">
        <v>537</v>
      </c>
      <c r="V93" s="9">
        <v>29</v>
      </c>
      <c r="W93" s="9"/>
      <c r="X93" s="21" t="s">
        <v>28</v>
      </c>
      <c r="Y93" s="12">
        <v>47</v>
      </c>
      <c r="Z93" s="9"/>
    </row>
    <row r="94" spans="21:26" x14ac:dyDescent="0.3">
      <c r="U94" s="11" t="s">
        <v>2278</v>
      </c>
      <c r="V94" s="9">
        <v>18</v>
      </c>
      <c r="W94" s="9"/>
      <c r="X94" s="22" t="s">
        <v>7447</v>
      </c>
      <c r="Y94" s="12">
        <v>47</v>
      </c>
      <c r="Z94" s="9"/>
    </row>
    <row r="95" spans="21:26" x14ac:dyDescent="0.3">
      <c r="U95" s="11" t="s">
        <v>6792</v>
      </c>
      <c r="V95" s="9">
        <v>88</v>
      </c>
      <c r="W95" s="9"/>
      <c r="X95" s="11" t="s">
        <v>7464</v>
      </c>
      <c r="Y95" s="12">
        <v>0</v>
      </c>
      <c r="Z95" s="9"/>
    </row>
    <row r="96" spans="21:26" x14ac:dyDescent="0.3">
      <c r="U96" s="11" t="s">
        <v>1189</v>
      </c>
      <c r="V96" s="9">
        <v>50</v>
      </c>
      <c r="W96" s="9"/>
      <c r="X96" s="21" t="s">
        <v>44</v>
      </c>
      <c r="Y96" s="12">
        <v>0</v>
      </c>
      <c r="Z96" s="9"/>
    </row>
    <row r="97" spans="21:26" x14ac:dyDescent="0.3">
      <c r="U97" s="11" t="s">
        <v>5993</v>
      </c>
      <c r="V97" s="9">
        <v>21</v>
      </c>
      <c r="W97" s="9"/>
      <c r="X97" s="22" t="s">
        <v>7448</v>
      </c>
      <c r="Y97" s="12">
        <v>0</v>
      </c>
      <c r="Z97" s="9"/>
    </row>
    <row r="98" spans="21:26" x14ac:dyDescent="0.3">
      <c r="U98" s="11" t="s">
        <v>5037</v>
      </c>
      <c r="V98" s="9">
        <v>0</v>
      </c>
      <c r="W98" s="9"/>
      <c r="X98" s="11" t="s">
        <v>2829</v>
      </c>
      <c r="Y98" s="12">
        <v>83</v>
      </c>
      <c r="Z98" s="9"/>
    </row>
    <row r="99" spans="21:26" x14ac:dyDescent="0.3">
      <c r="U99" s="11" t="s">
        <v>4838</v>
      </c>
      <c r="V99" s="9">
        <v>6</v>
      </c>
      <c r="W99" s="9"/>
      <c r="X99" s="21" t="s">
        <v>20</v>
      </c>
      <c r="Y99" s="12">
        <v>83</v>
      </c>
      <c r="Z99" s="9"/>
    </row>
    <row r="100" spans="21:26" x14ac:dyDescent="0.3">
      <c r="U100" s="11" t="s">
        <v>2886</v>
      </c>
      <c r="V100" s="9">
        <v>67</v>
      </c>
      <c r="W100" s="9"/>
      <c r="X100" s="22" t="s">
        <v>7448</v>
      </c>
      <c r="Y100" s="12">
        <v>83</v>
      </c>
      <c r="Z100" s="9"/>
    </row>
    <row r="101" spans="21:26" x14ac:dyDescent="0.3">
      <c r="U101" s="11" t="s">
        <v>1246</v>
      </c>
      <c r="V101" s="9">
        <v>11</v>
      </c>
      <c r="W101" s="9"/>
      <c r="X101" s="11" t="s">
        <v>448</v>
      </c>
      <c r="Y101" s="12">
        <v>0</v>
      </c>
      <c r="Z101" s="9"/>
    </row>
    <row r="102" spans="21:26" x14ac:dyDescent="0.3">
      <c r="U102" s="11" t="s">
        <v>3229</v>
      </c>
      <c r="V102" s="9">
        <v>77</v>
      </c>
      <c r="W102" s="9"/>
      <c r="X102" s="21" t="s">
        <v>20</v>
      </c>
      <c r="Y102" s="12">
        <v>0</v>
      </c>
      <c r="Z102" s="9"/>
    </row>
    <row r="103" spans="21:26" x14ac:dyDescent="0.3">
      <c r="U103" s="11" t="s">
        <v>2173</v>
      </c>
      <c r="V103" s="9">
        <v>61</v>
      </c>
      <c r="W103" s="9"/>
      <c r="X103" s="22" t="s">
        <v>24</v>
      </c>
      <c r="Y103" s="12">
        <v>0</v>
      </c>
      <c r="Z103" s="9"/>
    </row>
    <row r="104" spans="21:26" x14ac:dyDescent="0.3">
      <c r="U104" s="11" t="s">
        <v>2425</v>
      </c>
      <c r="V104" s="9">
        <v>43</v>
      </c>
      <c r="W104" s="9"/>
      <c r="X104" s="11" t="s">
        <v>2761</v>
      </c>
      <c r="Y104" s="12">
        <v>0</v>
      </c>
      <c r="Z104" s="9"/>
    </row>
    <row r="105" spans="21:26" x14ac:dyDescent="0.3">
      <c r="U105" s="11" t="s">
        <v>6553</v>
      </c>
      <c r="V105" s="9">
        <v>5</v>
      </c>
      <c r="W105" s="9"/>
      <c r="X105" s="21" t="s">
        <v>20</v>
      </c>
      <c r="Y105" s="12">
        <v>0</v>
      </c>
      <c r="Z105" s="9"/>
    </row>
    <row r="106" spans="21:26" x14ac:dyDescent="0.3">
      <c r="U106" s="11" t="s">
        <v>2300</v>
      </c>
      <c r="V106" s="9">
        <v>16</v>
      </c>
      <c r="W106" s="9"/>
      <c r="X106" s="22" t="s">
        <v>15</v>
      </c>
      <c r="Y106" s="12">
        <v>0</v>
      </c>
      <c r="Z106" s="9"/>
    </row>
    <row r="107" spans="21:26" x14ac:dyDescent="0.3">
      <c r="U107" s="11" t="s">
        <v>2116</v>
      </c>
      <c r="V107" s="9">
        <v>16</v>
      </c>
      <c r="W107" s="9"/>
      <c r="X107" s="11" t="s">
        <v>4514</v>
      </c>
      <c r="Y107" s="12">
        <v>5</v>
      </c>
      <c r="Z107" s="9"/>
    </row>
    <row r="108" spans="21:26" x14ac:dyDescent="0.3">
      <c r="U108" s="11" t="s">
        <v>122</v>
      </c>
      <c r="V108" s="9">
        <v>67</v>
      </c>
      <c r="W108" s="9"/>
      <c r="X108" s="21" t="s">
        <v>44</v>
      </c>
      <c r="Y108" s="12">
        <v>5</v>
      </c>
      <c r="Z108" s="9"/>
    </row>
    <row r="109" spans="21:26" x14ac:dyDescent="0.3">
      <c r="U109" s="11" t="s">
        <v>4443</v>
      </c>
      <c r="V109" s="9">
        <v>2</v>
      </c>
      <c r="W109" s="9"/>
      <c r="X109" s="22" t="s">
        <v>7447</v>
      </c>
      <c r="Y109" s="12">
        <v>5</v>
      </c>
      <c r="Z109" s="9"/>
    </row>
    <row r="110" spans="21:26" x14ac:dyDescent="0.3">
      <c r="U110" s="11" t="s">
        <v>3517</v>
      </c>
      <c r="V110" s="9">
        <v>33</v>
      </c>
      <c r="W110" s="9"/>
      <c r="X110" s="11" t="s">
        <v>546</v>
      </c>
      <c r="Y110" s="12">
        <v>31</v>
      </c>
      <c r="Z110" s="9"/>
    </row>
    <row r="111" spans="21:26" x14ac:dyDescent="0.3">
      <c r="U111" s="11" t="s">
        <v>4626</v>
      </c>
      <c r="V111" s="9">
        <v>6</v>
      </c>
      <c r="W111" s="9"/>
      <c r="X111" s="21" t="s">
        <v>14</v>
      </c>
      <c r="Y111" s="12">
        <v>31</v>
      </c>
      <c r="Z111" s="9"/>
    </row>
    <row r="112" spans="21:26" x14ac:dyDescent="0.3">
      <c r="U112" s="11" t="s">
        <v>3267</v>
      </c>
      <c r="V112" s="9">
        <v>25</v>
      </c>
      <c r="W112" s="9"/>
      <c r="X112" s="22" t="s">
        <v>7446</v>
      </c>
      <c r="Y112" s="12">
        <v>31</v>
      </c>
      <c r="Z112" s="9"/>
    </row>
    <row r="113" spans="21:26" x14ac:dyDescent="0.3">
      <c r="U113" s="11" t="s">
        <v>4574</v>
      </c>
      <c r="V113" s="9">
        <v>20</v>
      </c>
      <c r="W113" s="9"/>
      <c r="X113" s="11" t="s">
        <v>5269</v>
      </c>
      <c r="Y113" s="12">
        <v>1</v>
      </c>
      <c r="Z113" s="9"/>
    </row>
    <row r="114" spans="21:26" x14ac:dyDescent="0.3">
      <c r="U114" s="11" t="s">
        <v>506</v>
      </c>
      <c r="V114" s="9">
        <v>53</v>
      </c>
      <c r="W114" s="9"/>
      <c r="X114" s="21" t="s">
        <v>20</v>
      </c>
      <c r="Y114" s="12">
        <v>1</v>
      </c>
      <c r="Z114" s="9"/>
    </row>
    <row r="115" spans="21:26" x14ac:dyDescent="0.3">
      <c r="U115" s="11" t="s">
        <v>4467</v>
      </c>
      <c r="V115" s="9">
        <v>79</v>
      </c>
      <c r="W115" s="9"/>
      <c r="X115" s="22" t="s">
        <v>7448</v>
      </c>
      <c r="Y115" s="12">
        <v>1</v>
      </c>
      <c r="Z115" s="9"/>
    </row>
    <row r="116" spans="21:26" x14ac:dyDescent="0.3">
      <c r="U116" s="11" t="s">
        <v>3559</v>
      </c>
      <c r="V116" s="9">
        <v>79</v>
      </c>
      <c r="W116" s="9"/>
      <c r="X116" s="11" t="s">
        <v>1393</v>
      </c>
      <c r="Y116" s="12">
        <v>20</v>
      </c>
      <c r="Z116" s="9"/>
    </row>
    <row r="117" spans="21:26" x14ac:dyDescent="0.3">
      <c r="U117" s="11" t="s">
        <v>7467</v>
      </c>
      <c r="V117" s="9">
        <v>23</v>
      </c>
      <c r="W117" s="9"/>
      <c r="X117" s="21" t="s">
        <v>44</v>
      </c>
      <c r="Y117" s="12">
        <v>20</v>
      </c>
      <c r="Z117" s="9"/>
    </row>
    <row r="118" spans="21:26" x14ac:dyDescent="0.3">
      <c r="U118" s="11" t="s">
        <v>3735</v>
      </c>
      <c r="V118" s="9">
        <v>40</v>
      </c>
      <c r="W118" s="9"/>
      <c r="X118" s="22" t="s">
        <v>7446</v>
      </c>
      <c r="Y118" s="12">
        <v>20</v>
      </c>
      <c r="Z118" s="9"/>
    </row>
    <row r="119" spans="21:26" x14ac:dyDescent="0.3">
      <c r="U119" s="11" t="s">
        <v>4226</v>
      </c>
      <c r="V119" s="9">
        <v>0</v>
      </c>
      <c r="W119" s="9"/>
      <c r="X119" s="11" t="s">
        <v>990</v>
      </c>
      <c r="Y119" s="12">
        <v>15</v>
      </c>
      <c r="Z119" s="9"/>
    </row>
    <row r="120" spans="21:26" x14ac:dyDescent="0.3">
      <c r="U120" s="11" t="s">
        <v>72</v>
      </c>
      <c r="V120" s="9">
        <v>88</v>
      </c>
      <c r="W120" s="9"/>
      <c r="X120" s="21" t="s">
        <v>28</v>
      </c>
      <c r="Y120" s="12">
        <v>15</v>
      </c>
      <c r="Z120" s="9"/>
    </row>
    <row r="121" spans="21:26" x14ac:dyDescent="0.3">
      <c r="U121" s="11" t="s">
        <v>3227</v>
      </c>
      <c r="V121" s="9">
        <v>0</v>
      </c>
      <c r="W121" s="9"/>
      <c r="X121" s="22" t="s">
        <v>7446</v>
      </c>
      <c r="Y121" s="12">
        <v>15</v>
      </c>
      <c r="Z121" s="9"/>
    </row>
    <row r="122" spans="21:26" x14ac:dyDescent="0.3">
      <c r="U122" s="11" t="s">
        <v>966</v>
      </c>
      <c r="V122" s="9">
        <v>12</v>
      </c>
      <c r="W122" s="9"/>
      <c r="X122" s="11" t="s">
        <v>789</v>
      </c>
      <c r="Y122" s="12">
        <v>0</v>
      </c>
      <c r="Z122" s="9"/>
    </row>
    <row r="123" spans="21:26" x14ac:dyDescent="0.3">
      <c r="U123" s="11" t="s">
        <v>6867</v>
      </c>
      <c r="V123" s="9">
        <v>12</v>
      </c>
      <c r="W123" s="9"/>
      <c r="X123" s="21" t="s">
        <v>40</v>
      </c>
      <c r="Y123" s="12">
        <v>0</v>
      </c>
      <c r="Z123" s="9"/>
    </row>
    <row r="124" spans="21:26" x14ac:dyDescent="0.3">
      <c r="U124" s="11" t="s">
        <v>6310</v>
      </c>
      <c r="V124" s="9">
        <v>17</v>
      </c>
      <c r="W124" s="9"/>
      <c r="X124" s="22" t="s">
        <v>7446</v>
      </c>
      <c r="Y124" s="12">
        <v>0</v>
      </c>
      <c r="Z124" s="9"/>
    </row>
    <row r="125" spans="21:26" x14ac:dyDescent="0.3">
      <c r="U125" s="11" t="s">
        <v>4434</v>
      </c>
      <c r="V125" s="9">
        <v>1</v>
      </c>
      <c r="W125" s="9"/>
      <c r="X125" s="11" t="s">
        <v>2797</v>
      </c>
      <c r="Y125" s="12">
        <v>34</v>
      </c>
      <c r="Z125" s="9"/>
    </row>
    <row r="126" spans="21:26" x14ac:dyDescent="0.3">
      <c r="U126" s="11" t="s">
        <v>1647</v>
      </c>
      <c r="V126" s="9">
        <v>21</v>
      </c>
      <c r="W126" s="9"/>
      <c r="X126" s="21" t="s">
        <v>20</v>
      </c>
      <c r="Y126" s="12">
        <v>34</v>
      </c>
      <c r="Z126" s="9"/>
    </row>
    <row r="127" spans="21:26" x14ac:dyDescent="0.3">
      <c r="U127" s="11" t="s">
        <v>3521</v>
      </c>
      <c r="V127" s="9">
        <v>60</v>
      </c>
      <c r="W127" s="9"/>
      <c r="X127" s="22" t="s">
        <v>7448</v>
      </c>
      <c r="Y127" s="12">
        <v>34</v>
      </c>
      <c r="Z127" s="9"/>
    </row>
    <row r="128" spans="21:26" x14ac:dyDescent="0.3">
      <c r="U128" s="11" t="s">
        <v>6739</v>
      </c>
      <c r="V128" s="9">
        <v>16</v>
      </c>
      <c r="W128" s="9"/>
      <c r="X128" s="11" t="s">
        <v>2862</v>
      </c>
      <c r="Y128" s="12">
        <v>31</v>
      </c>
      <c r="Z128" s="9"/>
    </row>
    <row r="129" spans="21:26" x14ac:dyDescent="0.3">
      <c r="U129" s="11" t="s">
        <v>6050</v>
      </c>
      <c r="V129" s="9">
        <v>0</v>
      </c>
      <c r="W129" s="9"/>
      <c r="X129" s="21" t="s">
        <v>28</v>
      </c>
      <c r="Y129" s="12">
        <v>31</v>
      </c>
      <c r="Z129" s="9"/>
    </row>
    <row r="130" spans="21:26" x14ac:dyDescent="0.3">
      <c r="U130" s="11" t="s">
        <v>2913</v>
      </c>
      <c r="V130" s="9">
        <v>0</v>
      </c>
      <c r="W130" s="9"/>
      <c r="X130" s="22" t="s">
        <v>7447</v>
      </c>
      <c r="Y130" s="12">
        <v>31</v>
      </c>
      <c r="Z130" s="9"/>
    </row>
    <row r="131" spans="21:26" x14ac:dyDescent="0.3">
      <c r="U131" s="11" t="s">
        <v>6563</v>
      </c>
      <c r="V131" s="9">
        <v>8</v>
      </c>
      <c r="W131" s="9"/>
      <c r="X131" s="11" t="s">
        <v>2935</v>
      </c>
      <c r="Y131" s="12">
        <v>69</v>
      </c>
      <c r="Z131" s="9"/>
    </row>
    <row r="132" spans="21:26" x14ac:dyDescent="0.3">
      <c r="U132" s="11" t="s">
        <v>1643</v>
      </c>
      <c r="V132" s="9">
        <v>35</v>
      </c>
      <c r="W132" s="9"/>
      <c r="X132" s="21" t="s">
        <v>20</v>
      </c>
      <c r="Y132" s="12">
        <v>69</v>
      </c>
      <c r="Z132" s="9"/>
    </row>
    <row r="133" spans="21:26" x14ac:dyDescent="0.3">
      <c r="U133" s="11" t="s">
        <v>703</v>
      </c>
      <c r="V133" s="9">
        <v>12</v>
      </c>
      <c r="W133" s="9"/>
      <c r="X133" s="22" t="s">
        <v>7446</v>
      </c>
      <c r="Y133" s="12">
        <v>69</v>
      </c>
      <c r="Z133" s="9"/>
    </row>
    <row r="134" spans="21:26" x14ac:dyDescent="0.3">
      <c r="U134" s="11" t="s">
        <v>6485</v>
      </c>
      <c r="V134" s="9">
        <v>57</v>
      </c>
      <c r="W134" s="9"/>
      <c r="X134" s="11" t="s">
        <v>4811</v>
      </c>
      <c r="Y134" s="12">
        <v>0</v>
      </c>
      <c r="Z134" s="9"/>
    </row>
    <row r="135" spans="21:26" x14ac:dyDescent="0.3">
      <c r="U135" s="11" t="s">
        <v>6893</v>
      </c>
      <c r="V135" s="9">
        <v>0</v>
      </c>
      <c r="W135" s="9"/>
      <c r="X135" s="21" t="s">
        <v>14</v>
      </c>
      <c r="Y135" s="12">
        <v>0</v>
      </c>
      <c r="Z135" s="9"/>
    </row>
    <row r="136" spans="21:26" x14ac:dyDescent="0.3">
      <c r="U136" s="11" t="s">
        <v>3279</v>
      </c>
      <c r="V136" s="9">
        <v>38</v>
      </c>
      <c r="W136" s="9"/>
      <c r="X136" s="22" t="s">
        <v>15</v>
      </c>
      <c r="Y136" s="12">
        <v>0</v>
      </c>
      <c r="Z136" s="9"/>
    </row>
    <row r="137" spans="21:26" x14ac:dyDescent="0.3">
      <c r="U137" s="11" t="s">
        <v>1478</v>
      </c>
      <c r="V137" s="9">
        <v>41</v>
      </c>
      <c r="W137" s="9"/>
      <c r="X137" s="11" t="s">
        <v>3264</v>
      </c>
      <c r="Y137" s="12">
        <v>5</v>
      </c>
      <c r="Z137" s="9"/>
    </row>
    <row r="138" spans="21:26" x14ac:dyDescent="0.3">
      <c r="U138" s="11" t="s">
        <v>1120</v>
      </c>
      <c r="V138" s="9">
        <v>26</v>
      </c>
      <c r="W138" s="9"/>
      <c r="X138" s="21" t="s">
        <v>14</v>
      </c>
      <c r="Y138" s="12">
        <v>5</v>
      </c>
      <c r="Z138" s="9"/>
    </row>
    <row r="139" spans="21:26" x14ac:dyDescent="0.3">
      <c r="U139" s="11" t="s">
        <v>1560</v>
      </c>
      <c r="V139" s="9">
        <v>27</v>
      </c>
      <c r="W139" s="9"/>
      <c r="X139" s="22" t="s">
        <v>7448</v>
      </c>
      <c r="Y139" s="12">
        <v>5</v>
      </c>
      <c r="Z139" s="9"/>
    </row>
    <row r="140" spans="21:26" x14ac:dyDescent="0.3">
      <c r="U140" s="11" t="s">
        <v>4709</v>
      </c>
      <c r="V140" s="9">
        <v>11</v>
      </c>
      <c r="W140" s="9"/>
      <c r="X140" s="21" t="s">
        <v>40</v>
      </c>
      <c r="Y140" s="12">
        <v>0</v>
      </c>
      <c r="Z140" s="9"/>
    </row>
    <row r="141" spans="21:26" x14ac:dyDescent="0.3">
      <c r="U141" s="11" t="s">
        <v>7212</v>
      </c>
      <c r="V141" s="9">
        <v>38</v>
      </c>
      <c r="W141" s="9"/>
      <c r="X141" s="22" t="s">
        <v>7448</v>
      </c>
      <c r="Y141" s="12">
        <v>0</v>
      </c>
      <c r="Z141" s="9"/>
    </row>
    <row r="142" spans="21:26" x14ac:dyDescent="0.3">
      <c r="U142" s="11" t="s">
        <v>1181</v>
      </c>
      <c r="V142" s="9">
        <v>55</v>
      </c>
      <c r="W142" s="9"/>
      <c r="X142" s="11" t="s">
        <v>5103</v>
      </c>
      <c r="Y142" s="12">
        <v>27</v>
      </c>
      <c r="Z142" s="9"/>
    </row>
    <row r="143" spans="21:26" x14ac:dyDescent="0.3">
      <c r="U143" s="11" t="s">
        <v>7468</v>
      </c>
      <c r="V143" s="9">
        <v>16</v>
      </c>
      <c r="W143" s="9"/>
      <c r="X143" s="21" t="s">
        <v>44</v>
      </c>
      <c r="Y143" s="12">
        <v>27</v>
      </c>
      <c r="Z143" s="9"/>
    </row>
    <row r="144" spans="21:26" x14ac:dyDescent="0.3">
      <c r="U144" s="11" t="s">
        <v>5234</v>
      </c>
      <c r="V144" s="9">
        <v>7</v>
      </c>
      <c r="W144" s="9"/>
      <c r="X144" s="22" t="s">
        <v>24</v>
      </c>
      <c r="Y144" s="12">
        <v>27</v>
      </c>
      <c r="Z144" s="9"/>
    </row>
    <row r="145" spans="21:26" x14ac:dyDescent="0.3">
      <c r="U145" s="11" t="s">
        <v>2383</v>
      </c>
      <c r="V145" s="9">
        <v>38</v>
      </c>
      <c r="W145" s="9"/>
      <c r="X145" s="11" t="s">
        <v>6460</v>
      </c>
      <c r="Y145" s="12">
        <v>31</v>
      </c>
      <c r="Z145" s="9"/>
    </row>
    <row r="146" spans="21:26" x14ac:dyDescent="0.3">
      <c r="U146" s="11" t="s">
        <v>4712</v>
      </c>
      <c r="V146" s="9">
        <v>31</v>
      </c>
      <c r="W146" s="9"/>
      <c r="X146" s="21" t="s">
        <v>14</v>
      </c>
      <c r="Y146" s="12">
        <v>31</v>
      </c>
      <c r="Z146" s="9"/>
    </row>
    <row r="147" spans="21:26" x14ac:dyDescent="0.3">
      <c r="U147" s="11" t="s">
        <v>6992</v>
      </c>
      <c r="V147" s="9">
        <v>17</v>
      </c>
      <c r="W147" s="9"/>
      <c r="X147" s="22" t="s">
        <v>7448</v>
      </c>
      <c r="Y147" s="12">
        <v>31</v>
      </c>
      <c r="Z147" s="9"/>
    </row>
    <row r="148" spans="21:26" x14ac:dyDescent="0.3">
      <c r="U148" s="11" t="s">
        <v>7188</v>
      </c>
      <c r="V148" s="9">
        <v>0</v>
      </c>
      <c r="W148" s="9"/>
      <c r="X148" s="11" t="s">
        <v>4826</v>
      </c>
      <c r="Y148" s="12">
        <v>47</v>
      </c>
      <c r="Z148" s="9"/>
    </row>
    <row r="149" spans="21:26" x14ac:dyDescent="0.3">
      <c r="U149" s="11" t="s">
        <v>2634</v>
      </c>
      <c r="V149" s="9">
        <v>0</v>
      </c>
      <c r="W149" s="9"/>
      <c r="X149" s="21" t="s">
        <v>20</v>
      </c>
      <c r="Y149" s="12">
        <v>47</v>
      </c>
      <c r="Z149" s="9"/>
    </row>
    <row r="150" spans="21:26" x14ac:dyDescent="0.3">
      <c r="U150" s="11" t="s">
        <v>3218</v>
      </c>
      <c r="V150" s="9">
        <v>69</v>
      </c>
      <c r="W150" s="9"/>
      <c r="X150" s="22" t="s">
        <v>15</v>
      </c>
      <c r="Y150" s="12">
        <v>47</v>
      </c>
      <c r="Z150" s="9"/>
    </row>
    <row r="151" spans="21:26" x14ac:dyDescent="0.3">
      <c r="U151" s="11" t="s">
        <v>5356</v>
      </c>
      <c r="V151" s="9">
        <v>0</v>
      </c>
      <c r="W151" s="9"/>
      <c r="X151" s="11" t="s">
        <v>6138</v>
      </c>
      <c r="Y151" s="12">
        <v>63</v>
      </c>
      <c r="Z151" s="9"/>
    </row>
    <row r="152" spans="21:26" x14ac:dyDescent="0.3">
      <c r="U152" s="11" t="s">
        <v>3644</v>
      </c>
      <c r="V152" s="9">
        <v>27</v>
      </c>
      <c r="W152" s="9"/>
      <c r="X152" s="21" t="s">
        <v>14</v>
      </c>
      <c r="Y152" s="12">
        <v>63</v>
      </c>
      <c r="Z152" s="9"/>
    </row>
    <row r="153" spans="21:26" x14ac:dyDescent="0.3">
      <c r="U153" s="11" t="s">
        <v>1619</v>
      </c>
      <c r="V153" s="9">
        <v>37</v>
      </c>
      <c r="W153" s="9"/>
      <c r="X153" s="22" t="s">
        <v>7641</v>
      </c>
      <c r="Y153" s="12">
        <v>63</v>
      </c>
      <c r="Z153" s="9"/>
    </row>
    <row r="154" spans="21:26" x14ac:dyDescent="0.3">
      <c r="U154" s="11" t="s">
        <v>251</v>
      </c>
      <c r="V154" s="9">
        <v>65</v>
      </c>
      <c r="W154" s="9"/>
      <c r="X154" s="11" t="s">
        <v>7029</v>
      </c>
      <c r="Y154" s="12">
        <v>43</v>
      </c>
      <c r="Z154" s="9"/>
    </row>
    <row r="155" spans="21:26" x14ac:dyDescent="0.3">
      <c r="U155" s="11" t="s">
        <v>7354</v>
      </c>
      <c r="V155" s="9">
        <v>5</v>
      </c>
      <c r="W155" s="9"/>
      <c r="X155" s="21" t="s">
        <v>40</v>
      </c>
      <c r="Y155" s="12">
        <v>43</v>
      </c>
      <c r="Z155" s="9"/>
    </row>
    <row r="156" spans="21:26" x14ac:dyDescent="0.3">
      <c r="U156" s="11" t="s">
        <v>7100</v>
      </c>
      <c r="V156" s="9">
        <v>80</v>
      </c>
      <c r="W156" s="9"/>
      <c r="X156" s="22" t="s">
        <v>7641</v>
      </c>
      <c r="Y156" s="12">
        <v>43</v>
      </c>
      <c r="Z156" s="9"/>
    </row>
    <row r="157" spans="21:26" x14ac:dyDescent="0.3">
      <c r="U157" s="11" t="s">
        <v>574</v>
      </c>
      <c r="V157" s="9">
        <v>0</v>
      </c>
      <c r="W157" s="9"/>
      <c r="X157" s="11" t="s">
        <v>2312</v>
      </c>
      <c r="Y157" s="12">
        <v>39</v>
      </c>
      <c r="Z157" s="9"/>
    </row>
    <row r="158" spans="21:26" x14ac:dyDescent="0.3">
      <c r="U158" s="11" t="s">
        <v>2060</v>
      </c>
      <c r="V158" s="9">
        <v>12</v>
      </c>
      <c r="W158" s="9"/>
      <c r="X158" s="21" t="s">
        <v>20</v>
      </c>
      <c r="Y158" s="12">
        <v>39</v>
      </c>
      <c r="Z158" s="9"/>
    </row>
    <row r="159" spans="21:26" x14ac:dyDescent="0.3">
      <c r="U159" s="11" t="s">
        <v>5524</v>
      </c>
      <c r="V159" s="9">
        <v>15</v>
      </c>
      <c r="W159" s="9"/>
      <c r="X159" s="22" t="s">
        <v>24</v>
      </c>
      <c r="Y159" s="12">
        <v>39</v>
      </c>
      <c r="Z159" s="9"/>
    </row>
    <row r="160" spans="21:26" x14ac:dyDescent="0.3">
      <c r="U160" s="11" t="s">
        <v>6268</v>
      </c>
      <c r="V160" s="9">
        <v>45</v>
      </c>
      <c r="W160" s="9"/>
      <c r="X160" s="11" t="s">
        <v>5107</v>
      </c>
      <c r="Y160" s="12">
        <v>0</v>
      </c>
      <c r="Z160" s="9"/>
    </row>
    <row r="161" spans="21:26" x14ac:dyDescent="0.3">
      <c r="U161" s="11" t="s">
        <v>4267</v>
      </c>
      <c r="V161" s="9">
        <v>12</v>
      </c>
      <c r="W161" s="9"/>
      <c r="X161" s="21" t="s">
        <v>20</v>
      </c>
      <c r="Y161" s="12">
        <v>0</v>
      </c>
      <c r="Z161" s="9"/>
    </row>
    <row r="162" spans="21:26" x14ac:dyDescent="0.3">
      <c r="U162" s="11" t="s">
        <v>2631</v>
      </c>
      <c r="V162" s="9">
        <v>18</v>
      </c>
      <c r="W162" s="9"/>
      <c r="X162" s="22" t="s">
        <v>7641</v>
      </c>
      <c r="Y162" s="12">
        <v>0</v>
      </c>
      <c r="Z162" s="9"/>
    </row>
    <row r="163" spans="21:26" x14ac:dyDescent="0.3">
      <c r="U163" s="11" t="s">
        <v>4520</v>
      </c>
      <c r="V163" s="9">
        <v>20</v>
      </c>
      <c r="W163" s="9"/>
      <c r="X163" s="11" t="s">
        <v>5277</v>
      </c>
      <c r="Y163" s="12">
        <v>60</v>
      </c>
      <c r="Z163" s="9"/>
    </row>
    <row r="164" spans="21:26" x14ac:dyDescent="0.3">
      <c r="U164" s="11" t="s">
        <v>2641</v>
      </c>
      <c r="V164" s="9">
        <v>0</v>
      </c>
      <c r="W164" s="9"/>
      <c r="X164" s="21" t="s">
        <v>28</v>
      </c>
      <c r="Y164" s="12">
        <v>60</v>
      </c>
      <c r="Z164" s="9"/>
    </row>
    <row r="165" spans="21:26" x14ac:dyDescent="0.3">
      <c r="U165" s="11" t="s">
        <v>3071</v>
      </c>
      <c r="V165" s="9">
        <v>83</v>
      </c>
      <c r="W165" s="9"/>
      <c r="X165" s="22" t="s">
        <v>7446</v>
      </c>
      <c r="Y165" s="12">
        <v>60</v>
      </c>
      <c r="Z165" s="9"/>
    </row>
    <row r="166" spans="21:26" x14ac:dyDescent="0.3">
      <c r="U166" s="11" t="s">
        <v>613</v>
      </c>
      <c r="V166" s="9">
        <v>0</v>
      </c>
      <c r="W166" s="9"/>
      <c r="X166" s="11" t="s">
        <v>3695</v>
      </c>
      <c r="Y166" s="12">
        <v>52</v>
      </c>
      <c r="Z166" s="9"/>
    </row>
    <row r="167" spans="21:26" x14ac:dyDescent="0.3">
      <c r="U167" s="11" t="s">
        <v>6618</v>
      </c>
      <c r="V167" s="9">
        <v>18</v>
      </c>
      <c r="W167" s="9"/>
      <c r="X167" s="21" t="s">
        <v>28</v>
      </c>
      <c r="Y167" s="12">
        <v>52</v>
      </c>
      <c r="Z167" s="9"/>
    </row>
    <row r="168" spans="21:26" x14ac:dyDescent="0.3">
      <c r="U168" s="11" t="s">
        <v>1365</v>
      </c>
      <c r="V168" s="9">
        <v>11</v>
      </c>
      <c r="W168" s="9"/>
      <c r="X168" s="22" t="s">
        <v>24</v>
      </c>
      <c r="Y168" s="12">
        <v>52</v>
      </c>
      <c r="Z168" s="9"/>
    </row>
    <row r="169" spans="21:26" x14ac:dyDescent="0.3">
      <c r="U169" s="11" t="s">
        <v>5856</v>
      </c>
      <c r="V169" s="9">
        <v>16</v>
      </c>
      <c r="W169" s="9"/>
      <c r="X169" s="11" t="s">
        <v>2140</v>
      </c>
      <c r="Y169" s="12">
        <v>0</v>
      </c>
      <c r="Z169" s="9"/>
    </row>
    <row r="170" spans="21:26" x14ac:dyDescent="0.3">
      <c r="U170" s="11" t="s">
        <v>1017</v>
      </c>
      <c r="V170" s="9">
        <v>47</v>
      </c>
      <c r="W170" s="9"/>
      <c r="X170" s="21" t="s">
        <v>20</v>
      </c>
      <c r="Y170" s="12">
        <v>0</v>
      </c>
      <c r="Z170" s="9"/>
    </row>
    <row r="171" spans="21:26" x14ac:dyDescent="0.3">
      <c r="U171" s="11" t="s">
        <v>639</v>
      </c>
      <c r="V171" s="9">
        <v>3</v>
      </c>
      <c r="W171" s="9"/>
      <c r="X171" s="22" t="s">
        <v>24</v>
      </c>
      <c r="Y171" s="12">
        <v>0</v>
      </c>
      <c r="Z171" s="9"/>
    </row>
    <row r="172" spans="21:26" x14ac:dyDescent="0.3">
      <c r="U172" s="11" t="s">
        <v>2551</v>
      </c>
      <c r="V172" s="9">
        <v>8</v>
      </c>
      <c r="W172" s="9"/>
      <c r="X172" s="11" t="s">
        <v>4361</v>
      </c>
      <c r="Y172" s="12">
        <v>43</v>
      </c>
      <c r="Z172" s="9"/>
    </row>
    <row r="173" spans="21:26" x14ac:dyDescent="0.3">
      <c r="U173" s="11" t="s">
        <v>1601</v>
      </c>
      <c r="V173" s="9">
        <v>21</v>
      </c>
      <c r="W173" s="9"/>
      <c r="X173" s="21" t="s">
        <v>40</v>
      </c>
      <c r="Y173" s="12">
        <v>43</v>
      </c>
      <c r="Z173" s="9"/>
    </row>
    <row r="174" spans="21:26" x14ac:dyDescent="0.3">
      <c r="U174" s="11" t="s">
        <v>3532</v>
      </c>
      <c r="V174" s="9">
        <v>60</v>
      </c>
      <c r="W174" s="9"/>
      <c r="X174" s="22" t="s">
        <v>7641</v>
      </c>
      <c r="Y174" s="12">
        <v>43</v>
      </c>
      <c r="Z174" s="9"/>
    </row>
    <row r="175" spans="21:26" x14ac:dyDescent="0.3">
      <c r="U175" s="11" t="s">
        <v>3413</v>
      </c>
      <c r="V175" s="9">
        <v>26</v>
      </c>
      <c r="W175" s="9"/>
      <c r="X175" s="11" t="s">
        <v>594</v>
      </c>
      <c r="Y175" s="12">
        <v>25</v>
      </c>
      <c r="Z175" s="9"/>
    </row>
    <row r="176" spans="21:26" x14ac:dyDescent="0.3">
      <c r="U176" s="11" t="s">
        <v>5018</v>
      </c>
      <c r="V176" s="9">
        <v>91</v>
      </c>
      <c r="W176" s="9"/>
      <c r="X176" s="21" t="s">
        <v>14</v>
      </c>
      <c r="Y176" s="12">
        <v>25</v>
      </c>
      <c r="Z176" s="9"/>
    </row>
    <row r="177" spans="21:26" x14ac:dyDescent="0.3">
      <c r="U177" s="11" t="s">
        <v>1847</v>
      </c>
      <c r="V177" s="9">
        <v>38</v>
      </c>
      <c r="W177" s="9"/>
      <c r="X177" s="22" t="s">
        <v>7447</v>
      </c>
      <c r="Y177" s="12">
        <v>25</v>
      </c>
      <c r="Z177" s="9"/>
    </row>
    <row r="178" spans="21:26" x14ac:dyDescent="0.3">
      <c r="U178" s="11" t="s">
        <v>829</v>
      </c>
      <c r="V178" s="9">
        <v>1</v>
      </c>
      <c r="W178" s="9"/>
      <c r="X178" s="11" t="s">
        <v>3142</v>
      </c>
      <c r="Y178" s="12">
        <v>68</v>
      </c>
      <c r="Z178" s="9"/>
    </row>
    <row r="179" spans="21:26" x14ac:dyDescent="0.3">
      <c r="U179" s="11" t="s">
        <v>2002</v>
      </c>
      <c r="V179" s="9">
        <v>28</v>
      </c>
      <c r="W179" s="9"/>
      <c r="X179" s="21" t="s">
        <v>40</v>
      </c>
      <c r="Y179" s="12">
        <v>68</v>
      </c>
      <c r="Z179" s="9"/>
    </row>
    <row r="180" spans="21:26" x14ac:dyDescent="0.3">
      <c r="U180" s="11" t="s">
        <v>6290</v>
      </c>
      <c r="V180" s="9">
        <v>49</v>
      </c>
      <c r="W180" s="9"/>
      <c r="X180" s="22" t="s">
        <v>7641</v>
      </c>
      <c r="Y180" s="12">
        <v>68</v>
      </c>
      <c r="Z180" s="9"/>
    </row>
    <row r="181" spans="21:26" x14ac:dyDescent="0.3">
      <c r="U181" s="11" t="s">
        <v>2471</v>
      </c>
      <c r="V181" s="9">
        <v>58</v>
      </c>
      <c r="W181" s="9"/>
      <c r="X181" s="11" t="s">
        <v>345</v>
      </c>
      <c r="Y181" s="12">
        <v>50</v>
      </c>
      <c r="Z181" s="9"/>
    </row>
    <row r="182" spans="21:26" x14ac:dyDescent="0.3">
      <c r="U182" s="11" t="s">
        <v>6171</v>
      </c>
      <c r="V182" s="9">
        <v>21</v>
      </c>
      <c r="W182" s="9"/>
      <c r="X182" s="21" t="s">
        <v>28</v>
      </c>
      <c r="Y182" s="12">
        <v>50</v>
      </c>
      <c r="Z182" s="9"/>
    </row>
    <row r="183" spans="21:26" x14ac:dyDescent="0.3">
      <c r="U183" s="11" t="s">
        <v>3209</v>
      </c>
      <c r="V183" s="9">
        <v>12</v>
      </c>
      <c r="W183" s="9"/>
      <c r="X183" s="22" t="s">
        <v>7447</v>
      </c>
      <c r="Y183" s="12">
        <v>50</v>
      </c>
      <c r="Z183" s="9"/>
    </row>
    <row r="184" spans="21:26" x14ac:dyDescent="0.3">
      <c r="U184" s="11" t="s">
        <v>1040</v>
      </c>
      <c r="V184" s="9">
        <v>51</v>
      </c>
      <c r="W184" s="9"/>
      <c r="X184" s="11" t="s">
        <v>2429</v>
      </c>
      <c r="Y184" s="12">
        <v>9</v>
      </c>
      <c r="Z184" s="9"/>
    </row>
    <row r="185" spans="21:26" x14ac:dyDescent="0.3">
      <c r="U185" s="11" t="s">
        <v>2809</v>
      </c>
      <c r="V185" s="9">
        <v>5</v>
      </c>
      <c r="W185" s="9"/>
      <c r="X185" s="21" t="s">
        <v>44</v>
      </c>
      <c r="Y185" s="12">
        <v>9</v>
      </c>
      <c r="Z185" s="9"/>
    </row>
    <row r="186" spans="21:26" x14ac:dyDescent="0.3">
      <c r="U186" s="11" t="s">
        <v>1976</v>
      </c>
      <c r="V186" s="9">
        <v>44</v>
      </c>
      <c r="W186" s="9"/>
      <c r="X186" s="22" t="s">
        <v>7641</v>
      </c>
      <c r="Y186" s="12">
        <v>9</v>
      </c>
      <c r="Z186" s="9"/>
    </row>
    <row r="187" spans="21:26" x14ac:dyDescent="0.3">
      <c r="U187" s="11" t="s">
        <v>7373</v>
      </c>
      <c r="V187" s="9">
        <v>13</v>
      </c>
      <c r="W187" s="9"/>
      <c r="X187" s="11" t="s">
        <v>4876</v>
      </c>
      <c r="Y187" s="12">
        <v>7</v>
      </c>
      <c r="Z187" s="9"/>
    </row>
    <row r="188" spans="21:26" x14ac:dyDescent="0.3">
      <c r="U188" s="11" t="s">
        <v>1591</v>
      </c>
      <c r="V188" s="9">
        <v>14</v>
      </c>
      <c r="W188" s="9"/>
      <c r="X188" s="21" t="s">
        <v>20</v>
      </c>
      <c r="Y188" s="12">
        <v>7</v>
      </c>
      <c r="Z188" s="9"/>
    </row>
    <row r="189" spans="21:26" x14ac:dyDescent="0.3">
      <c r="U189" s="11" t="s">
        <v>1401</v>
      </c>
      <c r="V189" s="9">
        <v>40</v>
      </c>
      <c r="W189" s="9"/>
      <c r="X189" s="22" t="s">
        <v>24</v>
      </c>
      <c r="Y189" s="12">
        <v>7</v>
      </c>
      <c r="Z189" s="9"/>
    </row>
    <row r="190" spans="21:26" x14ac:dyDescent="0.3">
      <c r="U190" s="11" t="s">
        <v>1271</v>
      </c>
      <c r="V190" s="9">
        <v>29</v>
      </c>
      <c r="W190" s="9"/>
      <c r="X190" s="11" t="s">
        <v>341</v>
      </c>
      <c r="Y190" s="12">
        <v>22</v>
      </c>
      <c r="Z190" s="9"/>
    </row>
    <row r="191" spans="21:26" x14ac:dyDescent="0.3">
      <c r="U191" s="11" t="s">
        <v>4208</v>
      </c>
      <c r="V191" s="9">
        <v>20</v>
      </c>
      <c r="W191" s="9"/>
      <c r="X191" s="21" t="s">
        <v>14</v>
      </c>
      <c r="Y191" s="12">
        <v>22</v>
      </c>
      <c r="Z191" s="9"/>
    </row>
    <row r="192" spans="21:26" x14ac:dyDescent="0.3">
      <c r="U192" s="11" t="s">
        <v>5168</v>
      </c>
      <c r="V192" s="9">
        <v>12</v>
      </c>
      <c r="W192" s="9"/>
      <c r="X192" s="22" t="s">
        <v>7447</v>
      </c>
      <c r="Y192" s="12">
        <v>22</v>
      </c>
      <c r="Z192" s="9"/>
    </row>
    <row r="193" spans="21:26" x14ac:dyDescent="0.3">
      <c r="U193" s="11" t="s">
        <v>1153</v>
      </c>
      <c r="V193" s="9">
        <v>13</v>
      </c>
      <c r="W193" s="9"/>
      <c r="X193" s="11" t="s">
        <v>2264</v>
      </c>
      <c r="Y193" s="12">
        <v>13</v>
      </c>
      <c r="Z193" s="9"/>
    </row>
    <row r="194" spans="21:26" x14ac:dyDescent="0.3">
      <c r="U194" s="11" t="s">
        <v>996</v>
      </c>
      <c r="V194" s="9">
        <v>74</v>
      </c>
      <c r="W194" s="9"/>
      <c r="X194" s="21" t="s">
        <v>20</v>
      </c>
      <c r="Y194" s="12">
        <v>13</v>
      </c>
      <c r="Z194" s="9"/>
    </row>
    <row r="195" spans="21:26" x14ac:dyDescent="0.3">
      <c r="U195" s="11" t="s">
        <v>90</v>
      </c>
      <c r="V195" s="9">
        <v>52</v>
      </c>
      <c r="W195" s="9"/>
      <c r="X195" s="22" t="s">
        <v>7447</v>
      </c>
      <c r="Y195" s="12">
        <v>13</v>
      </c>
      <c r="Z195" s="9"/>
    </row>
    <row r="196" spans="21:26" x14ac:dyDescent="0.3">
      <c r="U196" s="11" t="s">
        <v>3095</v>
      </c>
      <c r="V196" s="9">
        <v>8</v>
      </c>
      <c r="W196" s="9"/>
      <c r="X196" s="11" t="s">
        <v>4855</v>
      </c>
      <c r="Y196" s="12">
        <v>5</v>
      </c>
      <c r="Z196" s="9"/>
    </row>
    <row r="197" spans="21:26" x14ac:dyDescent="0.3">
      <c r="U197" s="11" t="s">
        <v>7469</v>
      </c>
      <c r="V197" s="9">
        <v>73</v>
      </c>
      <c r="W197" s="9"/>
      <c r="X197" s="21" t="s">
        <v>28</v>
      </c>
      <c r="Y197" s="12">
        <v>5</v>
      </c>
      <c r="Z197" s="9"/>
    </row>
    <row r="198" spans="21:26" x14ac:dyDescent="0.3">
      <c r="U198" s="11" t="s">
        <v>7238</v>
      </c>
      <c r="V198" s="9">
        <v>0</v>
      </c>
      <c r="W198" s="9"/>
      <c r="X198" s="22" t="s">
        <v>7448</v>
      </c>
      <c r="Y198" s="12">
        <v>5</v>
      </c>
      <c r="Z198" s="9"/>
    </row>
    <row r="199" spans="21:26" x14ac:dyDescent="0.3">
      <c r="U199" s="11" t="s">
        <v>1217</v>
      </c>
      <c r="V199" s="9">
        <v>21</v>
      </c>
      <c r="W199" s="9"/>
      <c r="X199" s="11" t="s">
        <v>1968</v>
      </c>
      <c r="Y199" s="12">
        <v>3</v>
      </c>
      <c r="Z199" s="9"/>
    </row>
    <row r="200" spans="21:26" x14ac:dyDescent="0.3">
      <c r="U200" s="11" t="s">
        <v>6368</v>
      </c>
      <c r="V200" s="9">
        <v>75</v>
      </c>
      <c r="W200" s="9"/>
      <c r="X200" s="21" t="s">
        <v>28</v>
      </c>
      <c r="Y200" s="12">
        <v>3</v>
      </c>
      <c r="Z200" s="9"/>
    </row>
    <row r="201" spans="21:26" x14ac:dyDescent="0.3">
      <c r="U201" s="11" t="s">
        <v>1639</v>
      </c>
      <c r="V201" s="9">
        <v>25</v>
      </c>
      <c r="W201" s="9"/>
      <c r="X201" s="22" t="s">
        <v>24</v>
      </c>
      <c r="Y201" s="12">
        <v>3</v>
      </c>
      <c r="Z201" s="9"/>
    </row>
    <row r="202" spans="21:26" x14ac:dyDescent="0.3">
      <c r="U202" s="11" t="s">
        <v>927</v>
      </c>
      <c r="V202" s="9">
        <v>89</v>
      </c>
      <c r="W202" s="9"/>
      <c r="X202" s="11" t="s">
        <v>259</v>
      </c>
      <c r="Y202" s="12">
        <v>20</v>
      </c>
      <c r="Z202" s="9"/>
    </row>
    <row r="203" spans="21:26" x14ac:dyDescent="0.3">
      <c r="U203" s="11" t="s">
        <v>35</v>
      </c>
      <c r="V203" s="9">
        <v>58</v>
      </c>
      <c r="W203" s="9"/>
      <c r="X203" s="21" t="s">
        <v>28</v>
      </c>
      <c r="Y203" s="12">
        <v>20</v>
      </c>
      <c r="Z203" s="9"/>
    </row>
    <row r="204" spans="21:26" x14ac:dyDescent="0.3">
      <c r="U204" s="11" t="s">
        <v>2692</v>
      </c>
      <c r="V204" s="9">
        <v>1</v>
      </c>
      <c r="W204" s="9"/>
      <c r="X204" s="22" t="s">
        <v>7447</v>
      </c>
      <c r="Y204" s="12">
        <v>20</v>
      </c>
      <c r="Z204" s="9"/>
    </row>
    <row r="205" spans="21:26" x14ac:dyDescent="0.3">
      <c r="U205" s="11" t="s">
        <v>2443</v>
      </c>
      <c r="V205" s="9">
        <v>49</v>
      </c>
      <c r="W205" s="9"/>
      <c r="X205" s="11" t="s">
        <v>3317</v>
      </c>
      <c r="Y205" s="12">
        <v>44</v>
      </c>
      <c r="Z205" s="9"/>
    </row>
    <row r="206" spans="21:26" x14ac:dyDescent="0.3">
      <c r="U206" s="11" t="s">
        <v>5977</v>
      </c>
      <c r="V206" s="9">
        <v>0</v>
      </c>
      <c r="W206" s="9"/>
      <c r="X206" s="21" t="s">
        <v>28</v>
      </c>
      <c r="Y206" s="12">
        <v>44</v>
      </c>
      <c r="Z206" s="9"/>
    </row>
    <row r="207" spans="21:26" x14ac:dyDescent="0.3">
      <c r="U207" s="11" t="s">
        <v>4391</v>
      </c>
      <c r="V207" s="9">
        <v>35</v>
      </c>
      <c r="W207" s="9"/>
      <c r="X207" s="22" t="s">
        <v>15</v>
      </c>
      <c r="Y207" s="12">
        <v>44</v>
      </c>
      <c r="Z207" s="9"/>
    </row>
    <row r="208" spans="21:26" x14ac:dyDescent="0.3">
      <c r="U208" s="11" t="s">
        <v>566</v>
      </c>
      <c r="V208" s="9">
        <v>10</v>
      </c>
      <c r="W208" s="9"/>
      <c r="X208" s="11" t="s">
        <v>2246</v>
      </c>
      <c r="Y208" s="12">
        <v>42</v>
      </c>
      <c r="Z208" s="9"/>
    </row>
    <row r="209" spans="21:26" x14ac:dyDescent="0.3">
      <c r="U209" s="11" t="s">
        <v>3336</v>
      </c>
      <c r="V209" s="9">
        <v>22</v>
      </c>
      <c r="W209" s="9"/>
      <c r="X209" s="21" t="s">
        <v>28</v>
      </c>
      <c r="Y209" s="12">
        <v>42</v>
      </c>
      <c r="Z209" s="9"/>
    </row>
    <row r="210" spans="21:26" x14ac:dyDescent="0.3">
      <c r="U210" s="11" t="s">
        <v>2122</v>
      </c>
      <c r="V210" s="9">
        <v>12</v>
      </c>
      <c r="W210" s="9"/>
      <c r="X210" s="22" t="s">
        <v>15</v>
      </c>
      <c r="Y210" s="12">
        <v>42</v>
      </c>
      <c r="Z210" s="9"/>
    </row>
    <row r="211" spans="21:26" x14ac:dyDescent="0.3">
      <c r="U211" s="11" t="s">
        <v>4804</v>
      </c>
      <c r="V211" s="9">
        <v>18</v>
      </c>
      <c r="W211" s="9"/>
      <c r="X211" s="11" t="s">
        <v>3635</v>
      </c>
      <c r="Y211" s="12">
        <v>61</v>
      </c>
      <c r="Z211" s="9"/>
    </row>
    <row r="212" spans="21:26" x14ac:dyDescent="0.3">
      <c r="U212" s="11" t="s">
        <v>647</v>
      </c>
      <c r="V212" s="9">
        <v>61</v>
      </c>
      <c r="W212" s="9"/>
      <c r="X212" s="21" t="s">
        <v>14</v>
      </c>
      <c r="Y212" s="12">
        <v>61</v>
      </c>
      <c r="Z212" s="9"/>
    </row>
    <row r="213" spans="21:26" x14ac:dyDescent="0.3">
      <c r="U213" s="11" t="s">
        <v>558</v>
      </c>
      <c r="V213" s="9">
        <v>0</v>
      </c>
      <c r="W213" s="9"/>
      <c r="X213" s="22" t="s">
        <v>24</v>
      </c>
      <c r="Y213" s="12">
        <v>61</v>
      </c>
      <c r="Z213" s="9"/>
    </row>
    <row r="214" spans="21:26" x14ac:dyDescent="0.3">
      <c r="U214" s="11" t="s">
        <v>4374</v>
      </c>
      <c r="V214" s="9">
        <v>27</v>
      </c>
      <c r="W214" s="9"/>
      <c r="X214" s="11" t="s">
        <v>2304</v>
      </c>
      <c r="Y214" s="12">
        <v>12</v>
      </c>
      <c r="Z214" s="9"/>
    </row>
    <row r="215" spans="21:26" x14ac:dyDescent="0.3">
      <c r="U215" s="11" t="s">
        <v>2212</v>
      </c>
      <c r="V215" s="9">
        <v>14</v>
      </c>
      <c r="W215" s="9"/>
      <c r="X215" s="21" t="s">
        <v>28</v>
      </c>
      <c r="Y215" s="12">
        <v>9</v>
      </c>
      <c r="Z215" s="9"/>
    </row>
    <row r="216" spans="21:26" x14ac:dyDescent="0.3">
      <c r="U216" s="11" t="s">
        <v>5026</v>
      </c>
      <c r="V216" s="9">
        <v>0</v>
      </c>
      <c r="W216" s="9"/>
      <c r="X216" s="22" t="s">
        <v>7446</v>
      </c>
      <c r="Y216" s="12">
        <v>9</v>
      </c>
      <c r="Z216" s="9"/>
    </row>
    <row r="217" spans="21:26" x14ac:dyDescent="0.3">
      <c r="U217" s="11" t="s">
        <v>1728</v>
      </c>
      <c r="V217" s="9">
        <v>0</v>
      </c>
      <c r="W217" s="9"/>
      <c r="X217" s="21" t="s">
        <v>44</v>
      </c>
      <c r="Y217" s="12">
        <v>3</v>
      </c>
      <c r="Z217" s="9"/>
    </row>
    <row r="218" spans="21:26" x14ac:dyDescent="0.3">
      <c r="U218" s="11" t="s">
        <v>5292</v>
      </c>
      <c r="V218" s="9">
        <v>0</v>
      </c>
      <c r="W218" s="9"/>
      <c r="X218" s="22" t="s">
        <v>15</v>
      </c>
      <c r="Y218" s="12">
        <v>3</v>
      </c>
      <c r="Z218" s="9"/>
    </row>
    <row r="219" spans="21:26" x14ac:dyDescent="0.3">
      <c r="U219" s="11" t="s">
        <v>5342</v>
      </c>
      <c r="V219" s="9">
        <v>82</v>
      </c>
      <c r="W219" s="9"/>
      <c r="X219" s="11" t="s">
        <v>5777</v>
      </c>
      <c r="Y219" s="12">
        <v>6</v>
      </c>
      <c r="Z219" s="9"/>
    </row>
    <row r="220" spans="21:26" x14ac:dyDescent="0.3">
      <c r="U220" s="11" t="s">
        <v>7470</v>
      </c>
      <c r="V220" s="9">
        <v>51</v>
      </c>
      <c r="W220" s="9"/>
      <c r="X220" s="21" t="s">
        <v>40</v>
      </c>
      <c r="Y220" s="12">
        <v>6</v>
      </c>
      <c r="Z220" s="9"/>
    </row>
    <row r="221" spans="21:26" x14ac:dyDescent="0.3">
      <c r="U221" s="11" t="s">
        <v>7365</v>
      </c>
      <c r="V221" s="9">
        <v>6</v>
      </c>
      <c r="W221" s="9"/>
      <c r="X221" s="22" t="s">
        <v>7446</v>
      </c>
      <c r="Y221" s="12">
        <v>6</v>
      </c>
      <c r="Z221" s="9"/>
    </row>
    <row r="222" spans="21:26" x14ac:dyDescent="0.3">
      <c r="U222" s="11" t="s">
        <v>140</v>
      </c>
      <c r="V222" s="9">
        <v>46</v>
      </c>
      <c r="W222" s="9"/>
      <c r="X222" s="11" t="s">
        <v>7465</v>
      </c>
      <c r="Y222" s="12">
        <v>16</v>
      </c>
      <c r="Z222" s="9"/>
    </row>
    <row r="223" spans="21:26" x14ac:dyDescent="0.3">
      <c r="U223" s="11" t="s">
        <v>2027</v>
      </c>
      <c r="V223" s="9">
        <v>64</v>
      </c>
      <c r="W223" s="9"/>
      <c r="X223" s="21" t="s">
        <v>28</v>
      </c>
      <c r="Y223" s="12">
        <v>16</v>
      </c>
      <c r="Z223" s="9"/>
    </row>
    <row r="224" spans="21:26" x14ac:dyDescent="0.3">
      <c r="U224" s="11" t="s">
        <v>5741</v>
      </c>
      <c r="V224" s="9">
        <v>33</v>
      </c>
      <c r="W224" s="9"/>
      <c r="X224" s="22" t="s">
        <v>7448</v>
      </c>
      <c r="Y224" s="12">
        <v>16</v>
      </c>
      <c r="Z224" s="9"/>
    </row>
    <row r="225" spans="21:26" x14ac:dyDescent="0.3">
      <c r="U225" s="11" t="s">
        <v>645</v>
      </c>
      <c r="V225" s="9">
        <v>33</v>
      </c>
      <c r="W225" s="9"/>
      <c r="X225" s="11" t="s">
        <v>3820</v>
      </c>
      <c r="Y225" s="12">
        <v>14</v>
      </c>
      <c r="Z225" s="9"/>
    </row>
    <row r="226" spans="21:26" x14ac:dyDescent="0.3">
      <c r="U226" s="11" t="s">
        <v>190</v>
      </c>
      <c r="V226" s="9">
        <v>38</v>
      </c>
      <c r="W226" s="9"/>
      <c r="X226" s="21" t="s">
        <v>20</v>
      </c>
      <c r="Y226" s="12">
        <v>14</v>
      </c>
      <c r="Z226" s="9"/>
    </row>
    <row r="227" spans="21:26" x14ac:dyDescent="0.3">
      <c r="U227" s="11" t="s">
        <v>2342</v>
      </c>
      <c r="V227" s="9">
        <v>37</v>
      </c>
      <c r="W227" s="9"/>
      <c r="X227" s="22" t="s">
        <v>7446</v>
      </c>
      <c r="Y227" s="12">
        <v>14</v>
      </c>
      <c r="Z227" s="9"/>
    </row>
    <row r="228" spans="21:26" x14ac:dyDescent="0.3">
      <c r="U228" s="11" t="s">
        <v>732</v>
      </c>
      <c r="V228" s="9">
        <v>3</v>
      </c>
      <c r="W228" s="9"/>
      <c r="X228" s="11" t="s">
        <v>675</v>
      </c>
      <c r="Y228" s="12">
        <v>0</v>
      </c>
      <c r="Z228" s="9"/>
    </row>
    <row r="229" spans="21:26" x14ac:dyDescent="0.3">
      <c r="U229" s="11" t="s">
        <v>1529</v>
      </c>
      <c r="V229" s="9">
        <v>59</v>
      </c>
      <c r="W229" s="9"/>
      <c r="X229" s="21" t="s">
        <v>20</v>
      </c>
      <c r="Y229" s="12">
        <v>0</v>
      </c>
      <c r="Z229" s="9"/>
    </row>
    <row r="230" spans="21:26" x14ac:dyDescent="0.3">
      <c r="U230" s="11" t="s">
        <v>4686</v>
      </c>
      <c r="V230" s="9">
        <v>16</v>
      </c>
      <c r="W230" s="9"/>
      <c r="X230" s="22" t="s">
        <v>7446</v>
      </c>
      <c r="Y230" s="12">
        <v>0</v>
      </c>
      <c r="Z230" s="9"/>
    </row>
    <row r="231" spans="21:26" x14ac:dyDescent="0.3">
      <c r="U231" s="11" t="s">
        <v>50</v>
      </c>
      <c r="V231" s="9">
        <v>41</v>
      </c>
      <c r="W231" s="9"/>
      <c r="X231" s="11" t="s">
        <v>3958</v>
      </c>
      <c r="Y231" s="12">
        <v>20</v>
      </c>
      <c r="Z231" s="9"/>
    </row>
    <row r="232" spans="21:26" x14ac:dyDescent="0.3">
      <c r="U232" s="11" t="s">
        <v>474</v>
      </c>
      <c r="V232" s="9">
        <v>41</v>
      </c>
      <c r="W232" s="9"/>
      <c r="X232" s="21" t="s">
        <v>40</v>
      </c>
      <c r="Y232" s="12">
        <v>20</v>
      </c>
      <c r="Z232" s="9"/>
    </row>
    <row r="233" spans="21:26" x14ac:dyDescent="0.3">
      <c r="U233" s="11" t="s">
        <v>4004</v>
      </c>
      <c r="V233" s="9">
        <v>2</v>
      </c>
      <c r="W233" s="9"/>
      <c r="X233" s="22" t="s">
        <v>7446</v>
      </c>
      <c r="Y233" s="12">
        <v>20</v>
      </c>
      <c r="Z233" s="9"/>
    </row>
    <row r="234" spans="21:26" x14ac:dyDescent="0.3">
      <c r="U234" s="11" t="s">
        <v>4415</v>
      </c>
      <c r="V234" s="9">
        <v>0</v>
      </c>
      <c r="W234" s="9"/>
      <c r="X234" s="11" t="s">
        <v>1745</v>
      </c>
      <c r="Y234" s="12">
        <v>0</v>
      </c>
      <c r="Z234" s="9"/>
    </row>
    <row r="235" spans="21:26" x14ac:dyDescent="0.3">
      <c r="U235" s="11" t="s">
        <v>7082</v>
      </c>
      <c r="V235" s="9">
        <v>0</v>
      </c>
      <c r="W235" s="9"/>
      <c r="X235" s="21" t="s">
        <v>40</v>
      </c>
      <c r="Y235" s="12">
        <v>0</v>
      </c>
      <c r="Z235" s="9"/>
    </row>
    <row r="236" spans="21:26" x14ac:dyDescent="0.3">
      <c r="U236" s="11" t="s">
        <v>1339</v>
      </c>
      <c r="V236" s="9">
        <v>49</v>
      </c>
      <c r="W236" s="9"/>
      <c r="X236" s="22" t="s">
        <v>7447</v>
      </c>
      <c r="Y236" s="12">
        <v>0</v>
      </c>
      <c r="Z236" s="9"/>
    </row>
    <row r="237" spans="21:26" x14ac:dyDescent="0.3">
      <c r="U237" s="11" t="s">
        <v>37</v>
      </c>
      <c r="V237" s="9">
        <v>14</v>
      </c>
      <c r="W237" s="9"/>
      <c r="X237" s="11" t="s">
        <v>7466</v>
      </c>
      <c r="Y237" s="12">
        <v>12</v>
      </c>
      <c r="Z237" s="9"/>
    </row>
    <row r="238" spans="21:26" x14ac:dyDescent="0.3">
      <c r="U238" s="11" t="s">
        <v>5215</v>
      </c>
      <c r="V238" s="9">
        <v>10</v>
      </c>
      <c r="W238" s="9"/>
      <c r="X238" s="21" t="s">
        <v>40</v>
      </c>
      <c r="Y238" s="12">
        <v>12</v>
      </c>
      <c r="Z238" s="9"/>
    </row>
    <row r="239" spans="21:26" x14ac:dyDescent="0.3">
      <c r="U239" s="11" t="s">
        <v>653</v>
      </c>
      <c r="V239" s="9">
        <v>0</v>
      </c>
      <c r="W239" s="9"/>
      <c r="X239" s="22" t="s">
        <v>7446</v>
      </c>
      <c r="Y239" s="12">
        <v>12</v>
      </c>
      <c r="Z239" s="9"/>
    </row>
    <row r="240" spans="21:26" x14ac:dyDescent="0.3">
      <c r="U240" s="11" t="s">
        <v>1752</v>
      </c>
      <c r="V240" s="9">
        <v>13</v>
      </c>
      <c r="W240" s="9"/>
      <c r="X240" s="11" t="s">
        <v>2316</v>
      </c>
      <c r="Y240" s="12">
        <v>41</v>
      </c>
      <c r="Z240" s="9"/>
    </row>
    <row r="241" spans="21:26" x14ac:dyDescent="0.3">
      <c r="U241" s="11" t="s">
        <v>7471</v>
      </c>
      <c r="V241" s="9">
        <v>86</v>
      </c>
      <c r="W241" s="9"/>
      <c r="X241" s="21" t="s">
        <v>14</v>
      </c>
      <c r="Y241" s="12">
        <v>41</v>
      </c>
      <c r="Z241" s="9"/>
    </row>
    <row r="242" spans="21:26" x14ac:dyDescent="0.3">
      <c r="U242" s="11" t="s">
        <v>3596</v>
      </c>
      <c r="V242" s="9">
        <v>28</v>
      </c>
      <c r="W242" s="9"/>
      <c r="X242" s="22" t="s">
        <v>7448</v>
      </c>
      <c r="Y242" s="12">
        <v>41</v>
      </c>
      <c r="Z242" s="9"/>
    </row>
    <row r="243" spans="21:26" x14ac:dyDescent="0.3">
      <c r="U243" s="11" t="s">
        <v>4928</v>
      </c>
      <c r="V243" s="9">
        <v>37</v>
      </c>
      <c r="W243" s="9"/>
      <c r="X243" s="11" t="s">
        <v>2615</v>
      </c>
      <c r="Y243" s="12">
        <v>7</v>
      </c>
      <c r="Z243" s="9"/>
    </row>
    <row r="244" spans="21:26" x14ac:dyDescent="0.3">
      <c r="U244" s="11" t="s">
        <v>3749</v>
      </c>
      <c r="V244" s="9">
        <v>10</v>
      </c>
      <c r="W244" s="9"/>
      <c r="X244" s="21" t="s">
        <v>44</v>
      </c>
      <c r="Y244" s="12">
        <v>7</v>
      </c>
      <c r="Z244" s="9"/>
    </row>
    <row r="245" spans="21:26" x14ac:dyDescent="0.3">
      <c r="U245" s="11" t="s">
        <v>157</v>
      </c>
      <c r="V245" s="9">
        <v>20</v>
      </c>
      <c r="W245" s="9"/>
      <c r="X245" s="22" t="s">
        <v>7446</v>
      </c>
      <c r="Y245" s="12">
        <v>7</v>
      </c>
      <c r="Z245" s="9"/>
    </row>
    <row r="246" spans="21:26" x14ac:dyDescent="0.3">
      <c r="U246" s="11" t="s">
        <v>2768</v>
      </c>
      <c r="V246" s="9">
        <v>1</v>
      </c>
      <c r="W246" s="9"/>
      <c r="X246" s="11" t="s">
        <v>1283</v>
      </c>
      <c r="Y246" s="12">
        <v>36</v>
      </c>
      <c r="Z246" s="9"/>
    </row>
    <row r="247" spans="21:26" x14ac:dyDescent="0.3">
      <c r="U247" s="11" t="s">
        <v>6723</v>
      </c>
      <c r="V247" s="9">
        <v>8</v>
      </c>
      <c r="W247" s="9"/>
      <c r="X247" s="21" t="s">
        <v>20</v>
      </c>
      <c r="Y247" s="12">
        <v>36</v>
      </c>
      <c r="Z247" s="9"/>
    </row>
    <row r="248" spans="21:26" x14ac:dyDescent="0.3">
      <c r="U248" s="11" t="s">
        <v>1289</v>
      </c>
      <c r="V248" s="9">
        <v>46</v>
      </c>
      <c r="W248" s="9"/>
      <c r="X248" s="22" t="s">
        <v>7447</v>
      </c>
      <c r="Y248" s="12">
        <v>36</v>
      </c>
      <c r="Z248" s="9"/>
    </row>
    <row r="249" spans="21:26" x14ac:dyDescent="0.3">
      <c r="U249" s="11" t="s">
        <v>2013</v>
      </c>
      <c r="V249" s="9">
        <v>0</v>
      </c>
      <c r="W249" s="9"/>
      <c r="X249" s="11" t="s">
        <v>4452</v>
      </c>
      <c r="Y249" s="12">
        <v>52</v>
      </c>
      <c r="Z249" s="9"/>
    </row>
    <row r="250" spans="21:26" x14ac:dyDescent="0.3">
      <c r="U250" s="11" t="s">
        <v>2596</v>
      </c>
      <c r="V250" s="9">
        <v>85</v>
      </c>
      <c r="W250" s="9"/>
      <c r="X250" s="21" t="s">
        <v>40</v>
      </c>
      <c r="Y250" s="12">
        <v>52</v>
      </c>
      <c r="Z250" s="9"/>
    </row>
    <row r="251" spans="21:26" x14ac:dyDescent="0.3">
      <c r="U251" s="11" t="s">
        <v>5143</v>
      </c>
      <c r="V251" s="9">
        <v>44</v>
      </c>
      <c r="W251" s="9"/>
      <c r="X251" s="22" t="s">
        <v>15</v>
      </c>
      <c r="Y251" s="12">
        <v>52</v>
      </c>
      <c r="Z251" s="9"/>
    </row>
    <row r="252" spans="21:26" x14ac:dyDescent="0.3">
      <c r="U252" s="11" t="s">
        <v>691</v>
      </c>
      <c r="V252" s="9">
        <v>59</v>
      </c>
      <c r="W252" s="9"/>
      <c r="X252" s="11" t="s">
        <v>3388</v>
      </c>
      <c r="Y252" s="12">
        <v>62</v>
      </c>
      <c r="Z252" s="9"/>
    </row>
    <row r="253" spans="21:26" x14ac:dyDescent="0.3">
      <c r="U253" s="11" t="s">
        <v>4884</v>
      </c>
      <c r="V253" s="9">
        <v>80</v>
      </c>
      <c r="W253" s="9"/>
      <c r="X253" s="21" t="s">
        <v>40</v>
      </c>
      <c r="Y253" s="12">
        <v>62</v>
      </c>
      <c r="Z253" s="9"/>
    </row>
    <row r="254" spans="21:26" x14ac:dyDescent="0.3">
      <c r="U254" s="11" t="s">
        <v>4541</v>
      </c>
      <c r="V254" s="9">
        <v>32</v>
      </c>
      <c r="W254" s="9"/>
      <c r="X254" s="22" t="s">
        <v>7447</v>
      </c>
      <c r="Y254" s="12">
        <v>62</v>
      </c>
      <c r="Z254" s="9"/>
    </row>
    <row r="255" spans="21:26" x14ac:dyDescent="0.3">
      <c r="U255" s="11" t="s">
        <v>917</v>
      </c>
      <c r="V255" s="9">
        <v>19</v>
      </c>
      <c r="W255" s="9"/>
      <c r="X255" s="11" t="s">
        <v>5732</v>
      </c>
      <c r="Y255" s="12">
        <v>33</v>
      </c>
      <c r="Z255" s="9"/>
    </row>
    <row r="256" spans="21:26" x14ac:dyDescent="0.3">
      <c r="U256" s="11" t="s">
        <v>1386</v>
      </c>
      <c r="V256" s="9">
        <v>1</v>
      </c>
      <c r="W256" s="9"/>
      <c r="X256" s="21" t="s">
        <v>40</v>
      </c>
      <c r="Y256" s="12">
        <v>33</v>
      </c>
      <c r="Z256" s="9"/>
    </row>
    <row r="257" spans="21:26" x14ac:dyDescent="0.3">
      <c r="U257" s="11" t="s">
        <v>4460</v>
      </c>
      <c r="V257" s="9">
        <v>34</v>
      </c>
      <c r="W257" s="9"/>
      <c r="X257" s="22" t="s">
        <v>7448</v>
      </c>
      <c r="Y257" s="12">
        <v>33</v>
      </c>
      <c r="Z257" s="9"/>
    </row>
    <row r="258" spans="21:26" x14ac:dyDescent="0.3">
      <c r="U258" s="11" t="s">
        <v>400</v>
      </c>
      <c r="V258" s="9">
        <v>80</v>
      </c>
      <c r="W258" s="9"/>
      <c r="X258" s="11" t="s">
        <v>2007</v>
      </c>
      <c r="Y258" s="12">
        <v>87</v>
      </c>
      <c r="Z258" s="9"/>
    </row>
    <row r="259" spans="21:26" x14ac:dyDescent="0.3">
      <c r="U259" s="11" t="s">
        <v>1177</v>
      </c>
      <c r="V259" s="9">
        <v>0</v>
      </c>
      <c r="W259" s="9"/>
      <c r="X259" s="21" t="s">
        <v>44</v>
      </c>
      <c r="Y259" s="12">
        <v>87</v>
      </c>
      <c r="Z259" s="9"/>
    </row>
    <row r="260" spans="21:26" x14ac:dyDescent="0.3">
      <c r="U260" s="11" t="s">
        <v>2646</v>
      </c>
      <c r="V260" s="9">
        <v>0</v>
      </c>
      <c r="W260" s="9"/>
      <c r="X260" s="22" t="s">
        <v>7447</v>
      </c>
      <c r="Y260" s="12">
        <v>87</v>
      </c>
      <c r="Z260" s="9"/>
    </row>
    <row r="261" spans="21:26" x14ac:dyDescent="0.3">
      <c r="U261" s="11" t="s">
        <v>689</v>
      </c>
      <c r="V261" s="9">
        <v>0</v>
      </c>
      <c r="W261" s="9"/>
      <c r="X261" s="11" t="s">
        <v>1363</v>
      </c>
      <c r="Y261" s="12">
        <v>75</v>
      </c>
      <c r="Z261" s="9"/>
    </row>
    <row r="262" spans="21:26" x14ac:dyDescent="0.3">
      <c r="U262" s="11" t="s">
        <v>2539</v>
      </c>
      <c r="V262" s="9">
        <v>75</v>
      </c>
      <c r="W262" s="9"/>
      <c r="X262" s="21" t="s">
        <v>20</v>
      </c>
      <c r="Y262" s="12">
        <v>75</v>
      </c>
      <c r="Z262" s="9"/>
    </row>
    <row r="263" spans="21:26" x14ac:dyDescent="0.3">
      <c r="U263" s="11" t="s">
        <v>408</v>
      </c>
      <c r="V263" s="9">
        <v>0</v>
      </c>
      <c r="W263" s="9"/>
      <c r="X263" s="22" t="s">
        <v>24</v>
      </c>
      <c r="Y263" s="12">
        <v>75</v>
      </c>
      <c r="Z263" s="9"/>
    </row>
    <row r="264" spans="21:26" x14ac:dyDescent="0.3">
      <c r="U264" s="11" t="s">
        <v>2134</v>
      </c>
      <c r="V264" s="9">
        <v>24</v>
      </c>
      <c r="W264" s="9"/>
      <c r="X264" s="11" t="s">
        <v>3397</v>
      </c>
      <c r="Y264" s="12">
        <v>21</v>
      </c>
      <c r="Z264" s="9"/>
    </row>
    <row r="265" spans="21:26" x14ac:dyDescent="0.3">
      <c r="U265" s="11" t="s">
        <v>7039</v>
      </c>
      <c r="V265" s="9">
        <v>0</v>
      </c>
      <c r="W265" s="9"/>
      <c r="X265" s="21" t="s">
        <v>14</v>
      </c>
      <c r="Y265" s="12">
        <v>21</v>
      </c>
      <c r="Z265" s="9"/>
    </row>
    <row r="266" spans="21:26" x14ac:dyDescent="0.3">
      <c r="U266" s="11" t="s">
        <v>1807</v>
      </c>
      <c r="V266" s="9">
        <v>39</v>
      </c>
      <c r="W266" s="9"/>
      <c r="X266" s="22" t="s">
        <v>7446</v>
      </c>
      <c r="Y266" s="12">
        <v>21</v>
      </c>
      <c r="Z266" s="9"/>
    </row>
    <row r="267" spans="21:26" x14ac:dyDescent="0.3">
      <c r="U267" s="11" t="s">
        <v>273</v>
      </c>
      <c r="V267" s="9">
        <v>44</v>
      </c>
      <c r="W267" s="9"/>
      <c r="X267" s="11" t="s">
        <v>1861</v>
      </c>
      <c r="Y267" s="12">
        <v>0</v>
      </c>
      <c r="Z267" s="9"/>
    </row>
    <row r="268" spans="21:26" x14ac:dyDescent="0.3">
      <c r="U268" s="11" t="s">
        <v>7472</v>
      </c>
      <c r="V268" s="9">
        <v>12</v>
      </c>
      <c r="W268" s="9"/>
      <c r="X268" s="21" t="s">
        <v>20</v>
      </c>
      <c r="Y268" s="12">
        <v>0</v>
      </c>
      <c r="Z268" s="9"/>
    </row>
    <row r="269" spans="21:26" x14ac:dyDescent="0.3">
      <c r="U269" s="11" t="s">
        <v>4553</v>
      </c>
      <c r="V269" s="9">
        <v>24</v>
      </c>
      <c r="W269" s="9"/>
      <c r="X269" s="22" t="s">
        <v>7448</v>
      </c>
      <c r="Y269" s="12">
        <v>0</v>
      </c>
      <c r="Z269" s="9"/>
    </row>
    <row r="270" spans="21:26" x14ac:dyDescent="0.3">
      <c r="U270" s="11" t="s">
        <v>7227</v>
      </c>
      <c r="V270" s="9">
        <v>0</v>
      </c>
      <c r="W270" s="9"/>
      <c r="X270" s="11" t="s">
        <v>5631</v>
      </c>
      <c r="Y270" s="12">
        <v>74</v>
      </c>
      <c r="Z270" s="9"/>
    </row>
    <row r="271" spans="21:26" x14ac:dyDescent="0.3">
      <c r="U271" s="11" t="s">
        <v>76</v>
      </c>
      <c r="V271" s="9">
        <v>50</v>
      </c>
      <c r="W271" s="9"/>
      <c r="X271" s="21" t="s">
        <v>14</v>
      </c>
      <c r="Y271" s="12">
        <v>74</v>
      </c>
      <c r="Z271" s="9"/>
    </row>
    <row r="272" spans="21:26" x14ac:dyDescent="0.3">
      <c r="U272" s="11" t="s">
        <v>2038</v>
      </c>
      <c r="V272" s="9">
        <v>59</v>
      </c>
      <c r="W272" s="9"/>
      <c r="X272" s="22" t="s">
        <v>7448</v>
      </c>
      <c r="Y272" s="12">
        <v>74</v>
      </c>
      <c r="Z272" s="9"/>
    </row>
    <row r="273" spans="21:26" x14ac:dyDescent="0.3">
      <c r="U273" s="11" t="s">
        <v>2181</v>
      </c>
      <c r="V273" s="9">
        <v>57</v>
      </c>
      <c r="W273" s="9"/>
      <c r="X273" s="11" t="s">
        <v>537</v>
      </c>
      <c r="Y273" s="12">
        <v>29</v>
      </c>
      <c r="Z273" s="9"/>
    </row>
    <row r="274" spans="21:26" x14ac:dyDescent="0.3">
      <c r="U274" s="11" t="s">
        <v>1805</v>
      </c>
      <c r="V274" s="9">
        <v>28</v>
      </c>
      <c r="W274" s="9"/>
      <c r="X274" s="21" t="s">
        <v>28</v>
      </c>
      <c r="Y274" s="12">
        <v>29</v>
      </c>
      <c r="Z274" s="9"/>
    </row>
    <row r="275" spans="21:26" x14ac:dyDescent="0.3">
      <c r="U275" s="11" t="s">
        <v>1963</v>
      </c>
      <c r="V275" s="9">
        <v>34</v>
      </c>
      <c r="W275" s="9"/>
      <c r="X275" s="22" t="s">
        <v>7446</v>
      </c>
      <c r="Y275" s="12">
        <v>29</v>
      </c>
      <c r="Z275" s="9"/>
    </row>
    <row r="276" spans="21:26" x14ac:dyDescent="0.3">
      <c r="U276" s="11" t="s">
        <v>1816</v>
      </c>
      <c r="V276" s="9">
        <v>7</v>
      </c>
      <c r="W276" s="9"/>
      <c r="X276" s="11" t="s">
        <v>2278</v>
      </c>
      <c r="Y276" s="12">
        <v>18</v>
      </c>
      <c r="Z276" s="9"/>
    </row>
    <row r="277" spans="21:26" x14ac:dyDescent="0.3">
      <c r="U277" s="11" t="s">
        <v>7138</v>
      </c>
      <c r="V277" s="9">
        <v>30</v>
      </c>
      <c r="W277" s="9"/>
      <c r="X277" s="21" t="s">
        <v>28</v>
      </c>
      <c r="Y277" s="12">
        <v>18</v>
      </c>
      <c r="Z277" s="9"/>
    </row>
    <row r="278" spans="21:26" x14ac:dyDescent="0.3">
      <c r="U278" s="11" t="s">
        <v>2750</v>
      </c>
      <c r="V278" s="9">
        <v>16</v>
      </c>
      <c r="W278" s="9"/>
      <c r="X278" s="22" t="s">
        <v>7641</v>
      </c>
      <c r="Y278" s="12">
        <v>18</v>
      </c>
      <c r="Z278" s="9"/>
    </row>
    <row r="279" spans="21:26" x14ac:dyDescent="0.3">
      <c r="U279" s="11" t="s">
        <v>339</v>
      </c>
      <c r="V279" s="9">
        <v>57</v>
      </c>
      <c r="W279" s="9"/>
      <c r="X279" s="11" t="s">
        <v>6792</v>
      </c>
      <c r="Y279" s="12">
        <v>88</v>
      </c>
      <c r="Z279" s="9"/>
    </row>
    <row r="280" spans="21:26" x14ac:dyDescent="0.3">
      <c r="U280" s="11" t="s">
        <v>2040</v>
      </c>
      <c r="V280" s="9">
        <v>56</v>
      </c>
      <c r="W280" s="9"/>
      <c r="X280" s="21" t="s">
        <v>40</v>
      </c>
      <c r="Y280" s="12">
        <v>88</v>
      </c>
      <c r="Z280" s="9"/>
    </row>
    <row r="281" spans="21:26" x14ac:dyDescent="0.3">
      <c r="U281" s="11" t="s">
        <v>5423</v>
      </c>
      <c r="V281" s="9">
        <v>35</v>
      </c>
      <c r="W281" s="9"/>
      <c r="X281" s="22" t="s">
        <v>24</v>
      </c>
      <c r="Y281" s="12">
        <v>88</v>
      </c>
      <c r="Z281" s="9"/>
    </row>
    <row r="282" spans="21:26" x14ac:dyDescent="0.3">
      <c r="U282" s="11" t="s">
        <v>3857</v>
      </c>
      <c r="V282" s="9">
        <v>24</v>
      </c>
      <c r="W282" s="9"/>
      <c r="X282" s="11" t="s">
        <v>1189</v>
      </c>
      <c r="Y282" s="12">
        <v>50</v>
      </c>
      <c r="Z282" s="9"/>
    </row>
    <row r="283" spans="21:26" x14ac:dyDescent="0.3">
      <c r="U283" s="11" t="s">
        <v>1835</v>
      </c>
      <c r="V283" s="9">
        <v>46</v>
      </c>
      <c r="W283" s="9"/>
      <c r="X283" s="21" t="s">
        <v>40</v>
      </c>
      <c r="Y283" s="12">
        <v>0</v>
      </c>
      <c r="Z283" s="9"/>
    </row>
    <row r="284" spans="21:26" x14ac:dyDescent="0.3">
      <c r="U284" s="11" t="s">
        <v>4013</v>
      </c>
      <c r="V284" s="9">
        <v>65</v>
      </c>
      <c r="W284" s="9"/>
      <c r="X284" s="22" t="s">
        <v>7448</v>
      </c>
      <c r="Y284" s="12">
        <v>0</v>
      </c>
      <c r="Z284" s="9"/>
    </row>
    <row r="285" spans="21:26" x14ac:dyDescent="0.3">
      <c r="U285" s="11" t="s">
        <v>182</v>
      </c>
      <c r="V285" s="9">
        <v>57</v>
      </c>
      <c r="W285" s="9"/>
      <c r="X285" s="21" t="s">
        <v>44</v>
      </c>
      <c r="Y285" s="12">
        <v>50</v>
      </c>
      <c r="Z285" s="9"/>
    </row>
    <row r="286" spans="21:26" x14ac:dyDescent="0.3">
      <c r="U286" s="11" t="s">
        <v>175</v>
      </c>
      <c r="V286" s="9">
        <v>5</v>
      </c>
      <c r="W286" s="9"/>
      <c r="X286" s="22" t="s">
        <v>7446</v>
      </c>
      <c r="Y286" s="12">
        <v>50</v>
      </c>
      <c r="Z286" s="9"/>
    </row>
    <row r="287" spans="21:26" x14ac:dyDescent="0.3">
      <c r="U287" s="11" t="s">
        <v>5407</v>
      </c>
      <c r="V287" s="9">
        <v>70</v>
      </c>
      <c r="W287" s="9"/>
      <c r="X287" s="22" t="s">
        <v>7448</v>
      </c>
      <c r="Y287" s="12">
        <v>0</v>
      </c>
      <c r="Z287" s="9"/>
    </row>
    <row r="288" spans="21:26" x14ac:dyDescent="0.3">
      <c r="U288" s="11" t="s">
        <v>4206</v>
      </c>
      <c r="V288" s="9">
        <v>38</v>
      </c>
      <c r="W288" s="9"/>
      <c r="X288" s="11" t="s">
        <v>5993</v>
      </c>
      <c r="Y288" s="12">
        <v>21</v>
      </c>
      <c r="Z288" s="9"/>
    </row>
    <row r="289" spans="21:26" x14ac:dyDescent="0.3">
      <c r="U289" s="11" t="s">
        <v>5359</v>
      </c>
      <c r="V289" s="9">
        <v>0</v>
      </c>
      <c r="W289" s="9"/>
      <c r="X289" s="21" t="s">
        <v>14</v>
      </c>
      <c r="Y289" s="12">
        <v>21</v>
      </c>
      <c r="Z289" s="9"/>
    </row>
    <row r="290" spans="21:26" x14ac:dyDescent="0.3">
      <c r="U290" s="11" t="s">
        <v>913</v>
      </c>
      <c r="V290" s="9">
        <v>20</v>
      </c>
      <c r="W290" s="9"/>
      <c r="X290" s="22" t="s">
        <v>7446</v>
      </c>
      <c r="Y290" s="12">
        <v>21</v>
      </c>
      <c r="Z290" s="9"/>
    </row>
    <row r="291" spans="21:26" x14ac:dyDescent="0.3">
      <c r="U291" s="11" t="s">
        <v>3172</v>
      </c>
      <c r="V291" s="9">
        <v>63</v>
      </c>
      <c r="W291" s="9"/>
      <c r="X291" s="11" t="s">
        <v>5037</v>
      </c>
      <c r="Y291" s="12">
        <v>0</v>
      </c>
      <c r="Z291" s="9"/>
    </row>
    <row r="292" spans="21:26" x14ac:dyDescent="0.3">
      <c r="U292" s="11" t="s">
        <v>2474</v>
      </c>
      <c r="V292" s="9">
        <v>8</v>
      </c>
      <c r="W292" s="9"/>
      <c r="X292" s="21" t="s">
        <v>20</v>
      </c>
      <c r="Y292" s="12">
        <v>0</v>
      </c>
      <c r="Z292" s="9"/>
    </row>
    <row r="293" spans="21:26" x14ac:dyDescent="0.3">
      <c r="U293" s="11" t="s">
        <v>6988</v>
      </c>
      <c r="V293" s="9">
        <v>0</v>
      </c>
      <c r="W293" s="9"/>
      <c r="X293" s="22" t="s">
        <v>15</v>
      </c>
      <c r="Y293" s="12">
        <v>0</v>
      </c>
      <c r="Z293" s="9"/>
    </row>
    <row r="294" spans="21:26" x14ac:dyDescent="0.3">
      <c r="U294" s="11" t="s">
        <v>1722</v>
      </c>
      <c r="V294" s="9">
        <v>2</v>
      </c>
      <c r="W294" s="9"/>
      <c r="X294" s="11" t="s">
        <v>4838</v>
      </c>
      <c r="Y294" s="12">
        <v>6</v>
      </c>
      <c r="Z294" s="9"/>
    </row>
    <row r="295" spans="21:26" x14ac:dyDescent="0.3">
      <c r="U295" s="11" t="s">
        <v>7034</v>
      </c>
      <c r="V295" s="9">
        <v>14</v>
      </c>
      <c r="W295" s="9"/>
      <c r="X295" s="21" t="s">
        <v>44</v>
      </c>
      <c r="Y295" s="12">
        <v>6</v>
      </c>
      <c r="Z295" s="9"/>
    </row>
    <row r="296" spans="21:26" x14ac:dyDescent="0.3">
      <c r="U296" s="11" t="s">
        <v>1657</v>
      </c>
      <c r="V296" s="9">
        <v>76</v>
      </c>
      <c r="W296" s="9"/>
      <c r="X296" s="22" t="s">
        <v>7448</v>
      </c>
      <c r="Y296" s="12">
        <v>6</v>
      </c>
      <c r="Z296" s="9"/>
    </row>
    <row r="297" spans="21:26" x14ac:dyDescent="0.3">
      <c r="U297" s="11" t="s">
        <v>5321</v>
      </c>
      <c r="V297" s="9">
        <v>31</v>
      </c>
      <c r="W297" s="9"/>
      <c r="X297" s="11" t="s">
        <v>2886</v>
      </c>
      <c r="Y297" s="12">
        <v>67</v>
      </c>
      <c r="Z297" s="9"/>
    </row>
    <row r="298" spans="21:26" x14ac:dyDescent="0.3">
      <c r="U298" s="11" t="s">
        <v>1793</v>
      </c>
      <c r="V298" s="9">
        <v>0</v>
      </c>
      <c r="W298" s="9"/>
      <c r="X298" s="21" t="s">
        <v>20</v>
      </c>
      <c r="Y298" s="12">
        <v>67</v>
      </c>
      <c r="Z298" s="9"/>
    </row>
    <row r="299" spans="21:26" x14ac:dyDescent="0.3">
      <c r="U299" s="11" t="s">
        <v>3981</v>
      </c>
      <c r="V299" s="9">
        <v>87</v>
      </c>
      <c r="W299" s="9"/>
      <c r="X299" s="22" t="s">
        <v>24</v>
      </c>
      <c r="Y299" s="12">
        <v>67</v>
      </c>
      <c r="Z299" s="9"/>
    </row>
    <row r="300" spans="21:26" x14ac:dyDescent="0.3">
      <c r="U300" s="11" t="s">
        <v>1513</v>
      </c>
      <c r="V300" s="9">
        <v>24</v>
      </c>
      <c r="W300" s="9"/>
      <c r="X300" s="11" t="s">
        <v>1246</v>
      </c>
      <c r="Y300" s="12">
        <v>11</v>
      </c>
      <c r="Z300" s="9"/>
    </row>
    <row r="301" spans="21:26" x14ac:dyDescent="0.3">
      <c r="U301" s="11" t="s">
        <v>2849</v>
      </c>
      <c r="V301" s="9">
        <v>0</v>
      </c>
      <c r="W301" s="9"/>
      <c r="X301" s="21" t="s">
        <v>20</v>
      </c>
      <c r="Y301" s="12">
        <v>11</v>
      </c>
      <c r="Z301" s="9"/>
    </row>
    <row r="302" spans="21:26" x14ac:dyDescent="0.3">
      <c r="U302" s="11" t="s">
        <v>6583</v>
      </c>
      <c r="V302" s="9">
        <v>55</v>
      </c>
      <c r="W302" s="9"/>
      <c r="X302" s="22" t="s">
        <v>7447</v>
      </c>
      <c r="Y302" s="12">
        <v>11</v>
      </c>
      <c r="Z302" s="9"/>
    </row>
    <row r="303" spans="21:26" x14ac:dyDescent="0.3">
      <c r="U303" s="11" t="s">
        <v>7473</v>
      </c>
      <c r="V303" s="9">
        <v>37</v>
      </c>
      <c r="W303" s="9"/>
      <c r="X303" s="11" t="s">
        <v>3229</v>
      </c>
      <c r="Y303" s="12">
        <v>77</v>
      </c>
      <c r="Z303" s="9"/>
    </row>
    <row r="304" spans="21:26" x14ac:dyDescent="0.3">
      <c r="U304" s="11" t="s">
        <v>5693</v>
      </c>
      <c r="V304" s="9">
        <v>0</v>
      </c>
      <c r="W304" s="9"/>
      <c r="X304" s="21" t="s">
        <v>40</v>
      </c>
      <c r="Y304" s="12">
        <v>77</v>
      </c>
      <c r="Z304" s="9"/>
    </row>
    <row r="305" spans="21:26" x14ac:dyDescent="0.3">
      <c r="U305" s="11" t="s">
        <v>5101</v>
      </c>
      <c r="V305" s="9">
        <v>52</v>
      </c>
      <c r="W305" s="9"/>
      <c r="X305" s="22" t="s">
        <v>7641</v>
      </c>
      <c r="Y305" s="12">
        <v>77</v>
      </c>
      <c r="Z305" s="9"/>
    </row>
    <row r="306" spans="21:26" x14ac:dyDescent="0.3">
      <c r="U306" s="11" t="s">
        <v>4071</v>
      </c>
      <c r="V306" s="9">
        <v>16</v>
      </c>
      <c r="W306" s="9"/>
      <c r="X306" s="11" t="s">
        <v>2173</v>
      </c>
      <c r="Y306" s="12">
        <v>61</v>
      </c>
      <c r="Z306" s="9"/>
    </row>
    <row r="307" spans="21:26" x14ac:dyDescent="0.3">
      <c r="U307" s="11" t="s">
        <v>5874</v>
      </c>
      <c r="V307" s="9">
        <v>64</v>
      </c>
      <c r="W307" s="9"/>
      <c r="X307" s="21" t="s">
        <v>40</v>
      </c>
      <c r="Y307" s="12">
        <v>61</v>
      </c>
      <c r="Z307" s="9"/>
    </row>
    <row r="308" spans="21:26" x14ac:dyDescent="0.3">
      <c r="U308" s="11" t="s">
        <v>3717</v>
      </c>
      <c r="V308" s="9">
        <v>5</v>
      </c>
      <c r="W308" s="9"/>
      <c r="X308" s="22" t="s">
        <v>24</v>
      </c>
      <c r="Y308" s="12">
        <v>61</v>
      </c>
      <c r="Z308" s="9"/>
    </row>
    <row r="309" spans="21:26" x14ac:dyDescent="0.3">
      <c r="U309" s="11" t="s">
        <v>3944</v>
      </c>
      <c r="V309" s="9">
        <v>55</v>
      </c>
      <c r="W309" s="9"/>
      <c r="X309" s="11" t="s">
        <v>2425</v>
      </c>
      <c r="Y309" s="12">
        <v>43</v>
      </c>
      <c r="Z309" s="9"/>
    </row>
    <row r="310" spans="21:26" x14ac:dyDescent="0.3">
      <c r="U310" s="11" t="s">
        <v>1183</v>
      </c>
      <c r="V310" s="9">
        <v>56</v>
      </c>
      <c r="W310" s="9"/>
      <c r="X310" s="21" t="s">
        <v>14</v>
      </c>
      <c r="Y310" s="12">
        <v>26</v>
      </c>
      <c r="Z310" s="9"/>
    </row>
    <row r="311" spans="21:26" x14ac:dyDescent="0.3">
      <c r="U311" s="11" t="s">
        <v>460</v>
      </c>
      <c r="V311" s="9">
        <v>28</v>
      </c>
      <c r="W311" s="9"/>
      <c r="X311" s="22" t="s">
        <v>7447</v>
      </c>
      <c r="Y311" s="12">
        <v>26</v>
      </c>
      <c r="Z311" s="9"/>
    </row>
    <row r="312" spans="21:26" x14ac:dyDescent="0.3">
      <c r="U312" s="11" t="s">
        <v>2270</v>
      </c>
      <c r="V312" s="9">
        <v>20</v>
      </c>
      <c r="W312" s="9"/>
      <c r="X312" s="21" t="s">
        <v>20</v>
      </c>
      <c r="Y312" s="12">
        <v>17</v>
      </c>
      <c r="Z312" s="9"/>
    </row>
    <row r="313" spans="21:26" x14ac:dyDescent="0.3">
      <c r="U313" s="11" t="s">
        <v>118</v>
      </c>
      <c r="V313" s="9">
        <v>0</v>
      </c>
      <c r="W313" s="9"/>
      <c r="X313" s="22" t="s">
        <v>24</v>
      </c>
      <c r="Y313" s="12">
        <v>17</v>
      </c>
      <c r="Z313" s="9"/>
    </row>
    <row r="314" spans="21:26" x14ac:dyDescent="0.3">
      <c r="U314" s="11" t="s">
        <v>7474</v>
      </c>
      <c r="V314" s="9">
        <v>21</v>
      </c>
      <c r="W314" s="9"/>
      <c r="X314" s="11" t="s">
        <v>6553</v>
      </c>
      <c r="Y314" s="12">
        <v>5</v>
      </c>
      <c r="Z314" s="9"/>
    </row>
    <row r="315" spans="21:26" x14ac:dyDescent="0.3">
      <c r="U315" s="11" t="s">
        <v>3366</v>
      </c>
      <c r="V315" s="9">
        <v>23</v>
      </c>
      <c r="W315" s="9"/>
      <c r="X315" s="21" t="s">
        <v>44</v>
      </c>
      <c r="Y315" s="12">
        <v>5</v>
      </c>
      <c r="Z315" s="9"/>
    </row>
    <row r="316" spans="21:26" x14ac:dyDescent="0.3">
      <c r="U316" s="11" t="s">
        <v>4352</v>
      </c>
      <c r="V316" s="9">
        <v>0</v>
      </c>
      <c r="W316" s="9"/>
      <c r="X316" s="22" t="s">
        <v>7448</v>
      </c>
      <c r="Y316" s="12">
        <v>5</v>
      </c>
      <c r="Z316" s="9"/>
    </row>
    <row r="317" spans="21:26" x14ac:dyDescent="0.3">
      <c r="U317" s="11" t="s">
        <v>3888</v>
      </c>
      <c r="V317" s="9">
        <v>57</v>
      </c>
      <c r="W317" s="9"/>
      <c r="X317" s="11" t="s">
        <v>2300</v>
      </c>
      <c r="Y317" s="12">
        <v>16</v>
      </c>
      <c r="Z317" s="9"/>
    </row>
    <row r="318" spans="21:26" x14ac:dyDescent="0.3">
      <c r="U318" s="11" t="s">
        <v>2165</v>
      </c>
      <c r="V318" s="9">
        <v>54</v>
      </c>
      <c r="W318" s="9"/>
      <c r="X318" s="21" t="s">
        <v>20</v>
      </c>
      <c r="Y318" s="12">
        <v>16</v>
      </c>
      <c r="Z318" s="9"/>
    </row>
    <row r="319" spans="21:26" x14ac:dyDescent="0.3">
      <c r="U319" s="11" t="s">
        <v>2627</v>
      </c>
      <c r="V319" s="9">
        <v>49</v>
      </c>
      <c r="W319" s="9"/>
      <c r="X319" s="22" t="s">
        <v>7448</v>
      </c>
      <c r="Y319" s="12">
        <v>16</v>
      </c>
      <c r="Z319" s="9"/>
    </row>
    <row r="320" spans="21:26" x14ac:dyDescent="0.3">
      <c r="U320" s="11" t="s">
        <v>2954</v>
      </c>
      <c r="V320" s="9">
        <v>20</v>
      </c>
      <c r="W320" s="9"/>
      <c r="X320" s="11" t="s">
        <v>2116</v>
      </c>
      <c r="Y320" s="12">
        <v>16</v>
      </c>
      <c r="Z320" s="9"/>
    </row>
    <row r="321" spans="21:26" x14ac:dyDescent="0.3">
      <c r="U321" s="11" t="s">
        <v>2541</v>
      </c>
      <c r="V321" s="9">
        <v>0</v>
      </c>
      <c r="W321" s="9"/>
      <c r="X321" s="21" t="s">
        <v>14</v>
      </c>
      <c r="Y321" s="12">
        <v>16</v>
      </c>
      <c r="Z321" s="9"/>
    </row>
    <row r="322" spans="21:26" x14ac:dyDescent="0.3">
      <c r="U322" s="11" t="s">
        <v>3673</v>
      </c>
      <c r="V322" s="9">
        <v>22</v>
      </c>
      <c r="W322" s="9"/>
      <c r="X322" s="22" t="s">
        <v>7446</v>
      </c>
      <c r="Y322" s="12">
        <v>16</v>
      </c>
      <c r="Z322" s="9"/>
    </row>
    <row r="323" spans="21:26" x14ac:dyDescent="0.3">
      <c r="U323" s="11" t="s">
        <v>3049</v>
      </c>
      <c r="V323" s="9">
        <v>22</v>
      </c>
      <c r="W323" s="9"/>
      <c r="X323" s="11" t="s">
        <v>122</v>
      </c>
      <c r="Y323" s="12">
        <v>67</v>
      </c>
      <c r="Z323" s="9"/>
    </row>
    <row r="324" spans="21:26" x14ac:dyDescent="0.3">
      <c r="U324" s="11" t="s">
        <v>6537</v>
      </c>
      <c r="V324" s="9">
        <v>61</v>
      </c>
      <c r="W324" s="9"/>
      <c r="X324" s="21" t="s">
        <v>20</v>
      </c>
      <c r="Y324" s="12">
        <v>67</v>
      </c>
      <c r="Z324" s="9"/>
    </row>
    <row r="325" spans="21:26" x14ac:dyDescent="0.3">
      <c r="U325" s="11" t="s">
        <v>6549</v>
      </c>
      <c r="V325" s="9">
        <v>7</v>
      </c>
      <c r="W325" s="9"/>
      <c r="X325" s="22" t="s">
        <v>7641</v>
      </c>
      <c r="Y325" s="12">
        <v>67</v>
      </c>
      <c r="Z325" s="9"/>
    </row>
    <row r="326" spans="21:26" x14ac:dyDescent="0.3">
      <c r="U326" s="11" t="s">
        <v>5717</v>
      </c>
      <c r="V326" s="9">
        <v>20</v>
      </c>
      <c r="W326" s="9"/>
      <c r="X326" s="11" t="s">
        <v>4443</v>
      </c>
      <c r="Y326" s="12">
        <v>2</v>
      </c>
      <c r="Z326" s="9"/>
    </row>
    <row r="327" spans="21:26" x14ac:dyDescent="0.3">
      <c r="U327" s="11" t="s">
        <v>4176</v>
      </c>
      <c r="V327" s="9">
        <v>16</v>
      </c>
      <c r="W327" s="9"/>
      <c r="X327" s="21" t="s">
        <v>28</v>
      </c>
      <c r="Y327" s="12">
        <v>2</v>
      </c>
      <c r="Z327" s="9"/>
    </row>
    <row r="328" spans="21:26" x14ac:dyDescent="0.3">
      <c r="U328" s="11" t="s">
        <v>7475</v>
      </c>
      <c r="V328" s="9">
        <v>73</v>
      </c>
      <c r="W328" s="9"/>
      <c r="X328" s="22" t="s">
        <v>7448</v>
      </c>
      <c r="Y328" s="12">
        <v>2</v>
      </c>
      <c r="Z328" s="9"/>
    </row>
    <row r="329" spans="21:26" x14ac:dyDescent="0.3">
      <c r="U329" s="11" t="s">
        <v>1446</v>
      </c>
      <c r="V329" s="9">
        <v>19</v>
      </c>
      <c r="W329" s="9"/>
      <c r="X329" s="11" t="s">
        <v>3517</v>
      </c>
      <c r="Y329" s="12">
        <v>33</v>
      </c>
      <c r="Z329" s="9"/>
    </row>
    <row r="330" spans="21:26" x14ac:dyDescent="0.3">
      <c r="U330" s="11" t="s">
        <v>982</v>
      </c>
      <c r="V330" s="9">
        <v>39</v>
      </c>
      <c r="W330" s="9"/>
      <c r="X330" s="21" t="s">
        <v>44</v>
      </c>
      <c r="Y330" s="12">
        <v>33</v>
      </c>
      <c r="Z330" s="9"/>
    </row>
    <row r="331" spans="21:26" x14ac:dyDescent="0.3">
      <c r="U331" s="11" t="s">
        <v>809</v>
      </c>
      <c r="V331" s="9">
        <v>34</v>
      </c>
      <c r="W331" s="9"/>
      <c r="X331" s="22" t="s">
        <v>7446</v>
      </c>
      <c r="Y331" s="12">
        <v>33</v>
      </c>
      <c r="Z331" s="9"/>
    </row>
    <row r="332" spans="21:26" x14ac:dyDescent="0.3">
      <c r="U332" s="11" t="s">
        <v>388</v>
      </c>
      <c r="V332" s="9">
        <v>27</v>
      </c>
      <c r="W332" s="9"/>
      <c r="X332" s="11" t="s">
        <v>4626</v>
      </c>
      <c r="Y332" s="12">
        <v>6</v>
      </c>
      <c r="Z332" s="9"/>
    </row>
    <row r="333" spans="21:26" x14ac:dyDescent="0.3">
      <c r="U333" s="11" t="s">
        <v>5878</v>
      </c>
      <c r="V333" s="9">
        <v>63</v>
      </c>
      <c r="W333" s="9"/>
      <c r="X333" s="21" t="s">
        <v>28</v>
      </c>
      <c r="Y333" s="12">
        <v>6</v>
      </c>
      <c r="Z333" s="9"/>
    </row>
    <row r="334" spans="21:26" x14ac:dyDescent="0.3">
      <c r="U334" s="11" t="s">
        <v>4643</v>
      </c>
      <c r="V334" s="9">
        <v>8</v>
      </c>
      <c r="W334" s="9"/>
      <c r="X334" s="22" t="s">
        <v>24</v>
      </c>
      <c r="Y334" s="12">
        <v>6</v>
      </c>
      <c r="Z334" s="9"/>
    </row>
    <row r="335" spans="21:26" x14ac:dyDescent="0.3">
      <c r="U335" s="11" t="s">
        <v>1751</v>
      </c>
      <c r="V335" s="9">
        <v>77</v>
      </c>
      <c r="W335" s="9"/>
      <c r="X335" s="11" t="s">
        <v>3267</v>
      </c>
      <c r="Y335" s="12">
        <v>25</v>
      </c>
      <c r="Z335" s="9"/>
    </row>
    <row r="336" spans="21:26" x14ac:dyDescent="0.3">
      <c r="U336" s="11" t="s">
        <v>4993</v>
      </c>
      <c r="V336" s="9">
        <v>27</v>
      </c>
      <c r="W336" s="9"/>
      <c r="X336" s="21" t="s">
        <v>14</v>
      </c>
      <c r="Y336" s="12">
        <v>25</v>
      </c>
      <c r="Z336" s="9"/>
    </row>
    <row r="337" spans="21:26" x14ac:dyDescent="0.3">
      <c r="U337" s="11" t="s">
        <v>2815</v>
      </c>
      <c r="V337" s="9">
        <v>0</v>
      </c>
      <c r="W337" s="9"/>
      <c r="X337" s="22" t="s">
        <v>7448</v>
      </c>
      <c r="Y337" s="12">
        <v>25</v>
      </c>
      <c r="Z337" s="9"/>
    </row>
    <row r="338" spans="21:26" x14ac:dyDescent="0.3">
      <c r="U338" s="11" t="s">
        <v>381</v>
      </c>
      <c r="V338" s="9">
        <v>20</v>
      </c>
      <c r="W338" s="9"/>
      <c r="X338" s="11" t="s">
        <v>4574</v>
      </c>
      <c r="Y338" s="12">
        <v>20</v>
      </c>
      <c r="Z338" s="9"/>
    </row>
    <row r="339" spans="21:26" x14ac:dyDescent="0.3">
      <c r="U339" s="11" t="s">
        <v>2158</v>
      </c>
      <c r="V339" s="9">
        <v>17</v>
      </c>
      <c r="W339" s="9"/>
      <c r="X339" s="21" t="s">
        <v>40</v>
      </c>
      <c r="Y339" s="12">
        <v>20</v>
      </c>
      <c r="Z339" s="9"/>
    </row>
    <row r="340" spans="21:26" x14ac:dyDescent="0.3">
      <c r="U340" s="11" t="s">
        <v>1627</v>
      </c>
      <c r="V340" s="9">
        <v>63</v>
      </c>
      <c r="W340" s="9"/>
      <c r="X340" s="22" t="s">
        <v>7447</v>
      </c>
      <c r="Y340" s="12">
        <v>20</v>
      </c>
      <c r="Z340" s="9"/>
    </row>
    <row r="341" spans="21:26" x14ac:dyDescent="0.3">
      <c r="U341" s="11" t="s">
        <v>2196</v>
      </c>
      <c r="V341" s="9">
        <v>29</v>
      </c>
      <c r="W341" s="9"/>
      <c r="X341" s="11" t="s">
        <v>506</v>
      </c>
      <c r="Y341" s="12">
        <v>53</v>
      </c>
      <c r="Z341" s="9"/>
    </row>
    <row r="342" spans="21:26" x14ac:dyDescent="0.3">
      <c r="U342" s="11" t="s">
        <v>2853</v>
      </c>
      <c r="V342" s="9">
        <v>28</v>
      </c>
      <c r="W342" s="9"/>
      <c r="X342" s="21" t="s">
        <v>14</v>
      </c>
      <c r="Y342" s="12">
        <v>53</v>
      </c>
      <c r="Z342" s="9"/>
    </row>
    <row r="343" spans="21:26" x14ac:dyDescent="0.3">
      <c r="U343" s="11" t="s">
        <v>1064</v>
      </c>
      <c r="V343" s="9">
        <v>47</v>
      </c>
      <c r="W343" s="9"/>
      <c r="X343" s="22" t="s">
        <v>7447</v>
      </c>
      <c r="Y343" s="12">
        <v>10</v>
      </c>
      <c r="Z343" s="9"/>
    </row>
    <row r="344" spans="21:26" x14ac:dyDescent="0.3">
      <c r="U344" s="11" t="s">
        <v>6911</v>
      </c>
      <c r="V344" s="9">
        <v>28</v>
      </c>
      <c r="W344" s="9"/>
      <c r="X344" s="22" t="s">
        <v>7448</v>
      </c>
      <c r="Y344" s="12">
        <v>43</v>
      </c>
      <c r="Z344" s="9"/>
    </row>
    <row r="345" spans="21:26" x14ac:dyDescent="0.3">
      <c r="U345" s="11" t="s">
        <v>944</v>
      </c>
      <c r="V345" s="9">
        <v>66</v>
      </c>
      <c r="W345" s="9"/>
      <c r="X345" s="11" t="s">
        <v>4467</v>
      </c>
      <c r="Y345" s="12">
        <v>79</v>
      </c>
      <c r="Z345" s="9"/>
    </row>
    <row r="346" spans="21:26" x14ac:dyDescent="0.3">
      <c r="U346" s="11" t="s">
        <v>138</v>
      </c>
      <c r="V346" s="9">
        <v>45</v>
      </c>
      <c r="W346" s="9"/>
      <c r="X346" s="21" t="s">
        <v>44</v>
      </c>
      <c r="Y346" s="12">
        <v>79</v>
      </c>
      <c r="Z346" s="9"/>
    </row>
    <row r="347" spans="21:26" x14ac:dyDescent="0.3">
      <c r="U347" s="11" t="s">
        <v>2336</v>
      </c>
      <c r="V347" s="9">
        <v>35</v>
      </c>
      <c r="W347" s="9"/>
      <c r="X347" s="22" t="s">
        <v>7446</v>
      </c>
      <c r="Y347" s="12">
        <v>79</v>
      </c>
      <c r="Z347" s="9"/>
    </row>
    <row r="348" spans="21:26" x14ac:dyDescent="0.3">
      <c r="U348" s="11" t="s">
        <v>4119</v>
      </c>
      <c r="V348" s="9">
        <v>0</v>
      </c>
      <c r="W348" s="9"/>
      <c r="X348" s="11" t="s">
        <v>3559</v>
      </c>
      <c r="Y348" s="12">
        <v>79</v>
      </c>
      <c r="Z348" s="9"/>
    </row>
    <row r="349" spans="21:26" x14ac:dyDescent="0.3">
      <c r="U349" s="11" t="s">
        <v>2759</v>
      </c>
      <c r="V349" s="9">
        <v>24</v>
      </c>
      <c r="W349" s="9"/>
      <c r="X349" s="21" t="s">
        <v>14</v>
      </c>
      <c r="Y349" s="12">
        <v>79</v>
      </c>
      <c r="Z349" s="9"/>
    </row>
    <row r="350" spans="21:26" x14ac:dyDescent="0.3">
      <c r="U350" s="11" t="s">
        <v>4464</v>
      </c>
      <c r="V350" s="9">
        <v>0</v>
      </c>
      <c r="W350" s="9"/>
      <c r="X350" s="22" t="s">
        <v>7446</v>
      </c>
      <c r="Y350" s="12">
        <v>79</v>
      </c>
      <c r="Z350" s="9"/>
    </row>
    <row r="351" spans="21:26" x14ac:dyDescent="0.3">
      <c r="U351" s="11" t="s">
        <v>5898</v>
      </c>
      <c r="V351" s="9">
        <v>31</v>
      </c>
      <c r="W351" s="9"/>
      <c r="X351" s="11" t="s">
        <v>7467</v>
      </c>
      <c r="Y351" s="12">
        <v>23</v>
      </c>
      <c r="Z351" s="9"/>
    </row>
    <row r="352" spans="21:26" x14ac:dyDescent="0.3">
      <c r="U352" s="11" t="s">
        <v>6506</v>
      </c>
      <c r="V352" s="9">
        <v>81</v>
      </c>
      <c r="W352" s="9"/>
      <c r="X352" s="21" t="s">
        <v>20</v>
      </c>
      <c r="Y352" s="12">
        <v>23</v>
      </c>
      <c r="Z352" s="9"/>
    </row>
    <row r="353" spans="21:26" x14ac:dyDescent="0.3">
      <c r="U353" s="11" t="s">
        <v>1138</v>
      </c>
      <c r="V353" s="9">
        <v>57</v>
      </c>
      <c r="W353" s="9"/>
      <c r="X353" s="22" t="s">
        <v>24</v>
      </c>
      <c r="Y353" s="12">
        <v>23</v>
      </c>
      <c r="Z353" s="9"/>
    </row>
    <row r="354" spans="21:26" x14ac:dyDescent="0.3">
      <c r="U354" s="11" t="s">
        <v>3506</v>
      </c>
      <c r="V354" s="9">
        <v>23</v>
      </c>
      <c r="W354" s="9"/>
      <c r="X354" s="11" t="s">
        <v>3735</v>
      </c>
      <c r="Y354" s="12">
        <v>40</v>
      </c>
      <c r="Z354" s="9"/>
    </row>
    <row r="355" spans="21:26" x14ac:dyDescent="0.3">
      <c r="U355" s="11" t="s">
        <v>253</v>
      </c>
      <c r="V355" s="9">
        <v>41</v>
      </c>
      <c r="W355" s="9"/>
      <c r="X355" s="21" t="s">
        <v>28</v>
      </c>
      <c r="Y355" s="12">
        <v>40</v>
      </c>
      <c r="Z355" s="9"/>
    </row>
    <row r="356" spans="21:26" x14ac:dyDescent="0.3">
      <c r="U356" s="11" t="s">
        <v>839</v>
      </c>
      <c r="V356" s="9">
        <v>46</v>
      </c>
      <c r="W356" s="9"/>
      <c r="X356" s="22" t="s">
        <v>7448</v>
      </c>
      <c r="Y356" s="12">
        <v>40</v>
      </c>
      <c r="Z356" s="9"/>
    </row>
    <row r="357" spans="21:26" x14ac:dyDescent="0.3">
      <c r="U357" s="11" t="s">
        <v>550</v>
      </c>
      <c r="V357" s="9">
        <v>53</v>
      </c>
      <c r="W357" s="9"/>
      <c r="X357" s="11" t="s">
        <v>4226</v>
      </c>
      <c r="Y357" s="12">
        <v>0</v>
      </c>
      <c r="Z357" s="9"/>
    </row>
    <row r="358" spans="21:26" x14ac:dyDescent="0.3">
      <c r="U358" s="11" t="s">
        <v>825</v>
      </c>
      <c r="V358" s="9">
        <v>39</v>
      </c>
      <c r="W358" s="9"/>
      <c r="X358" s="21" t="s">
        <v>44</v>
      </c>
      <c r="Y358" s="12">
        <v>0</v>
      </c>
      <c r="Z358" s="9"/>
    </row>
    <row r="359" spans="21:26" x14ac:dyDescent="0.3">
      <c r="U359" s="11" t="s">
        <v>7269</v>
      </c>
      <c r="V359" s="9">
        <v>2</v>
      </c>
      <c r="W359" s="9"/>
      <c r="X359" s="22" t="s">
        <v>15</v>
      </c>
      <c r="Y359" s="12">
        <v>0</v>
      </c>
      <c r="Z359" s="9"/>
    </row>
    <row r="360" spans="21:26" x14ac:dyDescent="0.3">
      <c r="U360" s="11" t="s">
        <v>517</v>
      </c>
      <c r="V360" s="9">
        <v>24</v>
      </c>
      <c r="W360" s="9"/>
      <c r="X360" s="11" t="s">
        <v>72</v>
      </c>
      <c r="Y360" s="12">
        <v>88</v>
      </c>
      <c r="Z360" s="9"/>
    </row>
    <row r="361" spans="21:26" x14ac:dyDescent="0.3">
      <c r="U361" s="11" t="s">
        <v>4475</v>
      </c>
      <c r="V361" s="9">
        <v>22</v>
      </c>
      <c r="W361" s="9"/>
      <c r="X361" s="21" t="s">
        <v>20</v>
      </c>
      <c r="Y361" s="12">
        <v>88</v>
      </c>
      <c r="Z361" s="9"/>
    </row>
    <row r="362" spans="21:26" x14ac:dyDescent="0.3">
      <c r="U362" s="11" t="s">
        <v>4824</v>
      </c>
      <c r="V362" s="9">
        <v>22</v>
      </c>
      <c r="W362" s="9"/>
      <c r="X362" s="22" t="s">
        <v>7447</v>
      </c>
      <c r="Y362" s="12">
        <v>88</v>
      </c>
      <c r="Z362" s="9"/>
    </row>
    <row r="363" spans="21:26" x14ac:dyDescent="0.3">
      <c r="U363" s="11" t="s">
        <v>4039</v>
      </c>
      <c r="V363" s="9">
        <v>2</v>
      </c>
      <c r="W363" s="9"/>
      <c r="X363" s="11" t="s">
        <v>3227</v>
      </c>
      <c r="Y363" s="12">
        <v>0</v>
      </c>
      <c r="Z363" s="9"/>
    </row>
    <row r="364" spans="21:26" x14ac:dyDescent="0.3">
      <c r="U364" s="11" t="s">
        <v>1418</v>
      </c>
      <c r="V364" s="9">
        <v>0</v>
      </c>
      <c r="W364" s="9"/>
      <c r="X364" s="21" t="s">
        <v>44</v>
      </c>
      <c r="Y364" s="12">
        <v>0</v>
      </c>
      <c r="Z364" s="9"/>
    </row>
    <row r="365" spans="21:26" x14ac:dyDescent="0.3">
      <c r="U365" s="11" t="s">
        <v>3310</v>
      </c>
      <c r="V365" s="9">
        <v>16</v>
      </c>
      <c r="W365" s="9"/>
      <c r="X365" s="22" t="s">
        <v>7448</v>
      </c>
      <c r="Y365" s="12">
        <v>0</v>
      </c>
      <c r="Z365" s="9"/>
    </row>
    <row r="366" spans="21:26" x14ac:dyDescent="0.3">
      <c r="U366" s="11" t="s">
        <v>3284</v>
      </c>
      <c r="V366" s="9">
        <v>14</v>
      </c>
      <c r="W366" s="9"/>
      <c r="X366" s="11" t="s">
        <v>966</v>
      </c>
      <c r="Y366" s="12">
        <v>12</v>
      </c>
      <c r="Z366" s="9"/>
    </row>
    <row r="367" spans="21:26" x14ac:dyDescent="0.3">
      <c r="U367" s="11" t="s">
        <v>1225</v>
      </c>
      <c r="V367" s="9">
        <v>42</v>
      </c>
      <c r="W367" s="9"/>
      <c r="X367" s="21" t="s">
        <v>44</v>
      </c>
      <c r="Y367" s="12">
        <v>12</v>
      </c>
      <c r="Z367" s="9"/>
    </row>
    <row r="368" spans="21:26" x14ac:dyDescent="0.3">
      <c r="U368" s="11" t="s">
        <v>1704</v>
      </c>
      <c r="V368" s="9">
        <v>22</v>
      </c>
      <c r="W368" s="9"/>
      <c r="X368" s="22" t="s">
        <v>24</v>
      </c>
      <c r="Y368" s="12">
        <v>12</v>
      </c>
      <c r="Z368" s="9"/>
    </row>
    <row r="369" spans="21:26" x14ac:dyDescent="0.3">
      <c r="U369" s="11" t="s">
        <v>3617</v>
      </c>
      <c r="V369" s="9">
        <v>0</v>
      </c>
      <c r="W369" s="9"/>
      <c r="X369" s="11" t="s">
        <v>6867</v>
      </c>
      <c r="Y369" s="12">
        <v>12</v>
      </c>
      <c r="Z369" s="9"/>
    </row>
    <row r="370" spans="21:26" x14ac:dyDescent="0.3">
      <c r="U370" s="11" t="s">
        <v>311</v>
      </c>
      <c r="V370" s="9">
        <v>60</v>
      </c>
      <c r="W370" s="9"/>
      <c r="X370" s="21" t="s">
        <v>20</v>
      </c>
      <c r="Y370" s="12">
        <v>12</v>
      </c>
      <c r="Z370" s="9"/>
    </row>
    <row r="371" spans="21:26" x14ac:dyDescent="0.3">
      <c r="U371" s="11" t="s">
        <v>6467</v>
      </c>
      <c r="V371" s="9">
        <v>11</v>
      </c>
      <c r="W371" s="9"/>
      <c r="X371" s="22" t="s">
        <v>24</v>
      </c>
      <c r="Y371" s="12">
        <v>12</v>
      </c>
      <c r="Z371" s="9"/>
    </row>
    <row r="372" spans="21:26" x14ac:dyDescent="0.3">
      <c r="U372" s="11" t="s">
        <v>6700</v>
      </c>
      <c r="V372" s="9">
        <v>20</v>
      </c>
      <c r="W372" s="9"/>
      <c r="X372" s="11" t="s">
        <v>6310</v>
      </c>
      <c r="Y372" s="12">
        <v>17</v>
      </c>
      <c r="Z372" s="9"/>
    </row>
    <row r="373" spans="21:26" x14ac:dyDescent="0.3">
      <c r="U373" s="11" t="s">
        <v>4651</v>
      </c>
      <c r="V373" s="9">
        <v>0</v>
      </c>
      <c r="W373" s="9"/>
      <c r="X373" s="21" t="s">
        <v>20</v>
      </c>
      <c r="Y373" s="12">
        <v>17</v>
      </c>
      <c r="Z373" s="9"/>
    </row>
    <row r="374" spans="21:26" x14ac:dyDescent="0.3">
      <c r="U374" s="11" t="s">
        <v>568</v>
      </c>
      <c r="V374" s="9">
        <v>19</v>
      </c>
      <c r="W374" s="9"/>
      <c r="X374" s="22" t="s">
        <v>15</v>
      </c>
      <c r="Y374" s="12">
        <v>17</v>
      </c>
      <c r="Z374" s="9"/>
    </row>
    <row r="375" spans="21:26" x14ac:dyDescent="0.3">
      <c r="U375" s="11" t="s">
        <v>5154</v>
      </c>
      <c r="V375" s="9">
        <v>57</v>
      </c>
      <c r="W375" s="9"/>
      <c r="X375" s="11" t="s">
        <v>4434</v>
      </c>
      <c r="Y375" s="12">
        <v>1</v>
      </c>
      <c r="Z375" s="9"/>
    </row>
    <row r="376" spans="21:26" x14ac:dyDescent="0.3">
      <c r="U376" s="11" t="s">
        <v>1299</v>
      </c>
      <c r="V376" s="9">
        <v>21</v>
      </c>
      <c r="W376" s="9"/>
      <c r="X376" s="21" t="s">
        <v>44</v>
      </c>
      <c r="Y376" s="12">
        <v>1</v>
      </c>
      <c r="Z376" s="9"/>
    </row>
    <row r="377" spans="21:26" x14ac:dyDescent="0.3">
      <c r="U377" s="11" t="s">
        <v>2044</v>
      </c>
      <c r="V377" s="9">
        <v>17</v>
      </c>
      <c r="W377" s="9"/>
      <c r="X377" s="22" t="s">
        <v>7448</v>
      </c>
      <c r="Y377" s="12">
        <v>1</v>
      </c>
      <c r="Z377" s="9"/>
    </row>
    <row r="378" spans="21:26" x14ac:dyDescent="0.3">
      <c r="U378" s="11" t="s">
        <v>2775</v>
      </c>
      <c r="V378" s="9">
        <v>78</v>
      </c>
      <c r="W378" s="9"/>
      <c r="X378" s="11" t="s">
        <v>1647</v>
      </c>
      <c r="Y378" s="12">
        <v>21</v>
      </c>
      <c r="Z378" s="9"/>
    </row>
    <row r="379" spans="21:26" x14ac:dyDescent="0.3">
      <c r="U379" s="11" t="s">
        <v>3737</v>
      </c>
      <c r="V379" s="9">
        <v>63</v>
      </c>
      <c r="W379" s="9"/>
      <c r="X379" s="21" t="s">
        <v>28</v>
      </c>
      <c r="Y379" s="12">
        <v>21</v>
      </c>
      <c r="Z379" s="9"/>
    </row>
    <row r="380" spans="21:26" x14ac:dyDescent="0.3">
      <c r="U380" s="11" t="s">
        <v>180</v>
      </c>
      <c r="V380" s="9">
        <v>17</v>
      </c>
      <c r="W380" s="9"/>
      <c r="X380" s="22" t="s">
        <v>7448</v>
      </c>
      <c r="Y380" s="12">
        <v>21</v>
      </c>
      <c r="Z380" s="9"/>
    </row>
    <row r="381" spans="21:26" x14ac:dyDescent="0.3">
      <c r="U381" s="11" t="s">
        <v>1552</v>
      </c>
      <c r="V381" s="9">
        <v>40</v>
      </c>
      <c r="W381" s="9"/>
      <c r="X381" s="11" t="s">
        <v>3521</v>
      </c>
      <c r="Y381" s="12">
        <v>60</v>
      </c>
      <c r="Z381" s="9"/>
    </row>
    <row r="382" spans="21:26" x14ac:dyDescent="0.3">
      <c r="U382" s="11" t="s">
        <v>1035</v>
      </c>
      <c r="V382" s="9">
        <v>15</v>
      </c>
      <c r="W382" s="9"/>
      <c r="X382" s="21" t="s">
        <v>40</v>
      </c>
      <c r="Y382" s="12">
        <v>20</v>
      </c>
      <c r="Z382" s="9"/>
    </row>
    <row r="383" spans="21:26" x14ac:dyDescent="0.3">
      <c r="U383" s="11" t="s">
        <v>4907</v>
      </c>
      <c r="V383" s="9">
        <v>0</v>
      </c>
      <c r="W383" s="9"/>
      <c r="X383" s="22" t="s">
        <v>7448</v>
      </c>
      <c r="Y383" s="12">
        <v>20</v>
      </c>
      <c r="Z383" s="9"/>
    </row>
    <row r="384" spans="21:26" x14ac:dyDescent="0.3">
      <c r="U384" s="11" t="s">
        <v>4405</v>
      </c>
      <c r="V384" s="9">
        <v>50</v>
      </c>
      <c r="W384" s="9"/>
      <c r="X384" s="21" t="s">
        <v>20</v>
      </c>
      <c r="Y384" s="12">
        <v>40</v>
      </c>
      <c r="Z384" s="9"/>
    </row>
    <row r="385" spans="21:26" x14ac:dyDescent="0.3">
      <c r="U385" s="11" t="s">
        <v>3727</v>
      </c>
      <c r="V385" s="9">
        <v>15</v>
      </c>
      <c r="W385" s="9"/>
      <c r="X385" s="22" t="s">
        <v>7447</v>
      </c>
      <c r="Y385" s="12">
        <v>40</v>
      </c>
      <c r="Z385" s="9"/>
    </row>
    <row r="386" spans="21:26" x14ac:dyDescent="0.3">
      <c r="U386" s="11" t="s">
        <v>2723</v>
      </c>
      <c r="V386" s="9">
        <v>11</v>
      </c>
      <c r="W386" s="9"/>
      <c r="X386" s="11" t="s">
        <v>6739</v>
      </c>
      <c r="Y386" s="12">
        <v>16</v>
      </c>
      <c r="Z386" s="9"/>
    </row>
    <row r="387" spans="21:26" x14ac:dyDescent="0.3">
      <c r="U387" s="11" t="s">
        <v>2502</v>
      </c>
      <c r="V387" s="9">
        <v>25</v>
      </c>
      <c r="W387" s="9"/>
      <c r="X387" s="21" t="s">
        <v>40</v>
      </c>
      <c r="Y387" s="12">
        <v>16</v>
      </c>
      <c r="Z387" s="9"/>
    </row>
    <row r="388" spans="21:26" x14ac:dyDescent="0.3">
      <c r="U388" s="11" t="s">
        <v>4548</v>
      </c>
      <c r="V388" s="9">
        <v>17</v>
      </c>
      <c r="W388" s="9"/>
      <c r="X388" s="22" t="s">
        <v>7448</v>
      </c>
      <c r="Y388" s="12">
        <v>16</v>
      </c>
      <c r="Z388" s="9"/>
    </row>
    <row r="389" spans="21:26" x14ac:dyDescent="0.3">
      <c r="U389" s="11" t="s">
        <v>2589</v>
      </c>
      <c r="V389" s="9">
        <v>14</v>
      </c>
      <c r="W389" s="9"/>
      <c r="X389" s="11" t="s">
        <v>6050</v>
      </c>
      <c r="Y389" s="12">
        <v>0</v>
      </c>
      <c r="Z389" s="9"/>
    </row>
    <row r="390" spans="21:26" x14ac:dyDescent="0.3">
      <c r="U390" s="11" t="s">
        <v>5301</v>
      </c>
      <c r="V390" s="9">
        <v>15</v>
      </c>
      <c r="W390" s="9"/>
      <c r="X390" s="21" t="s">
        <v>14</v>
      </c>
      <c r="Y390" s="12">
        <v>0</v>
      </c>
      <c r="Z390" s="9"/>
    </row>
    <row r="391" spans="21:26" x14ac:dyDescent="0.3">
      <c r="U391" s="11" t="s">
        <v>5660</v>
      </c>
      <c r="V391" s="9">
        <v>13</v>
      </c>
      <c r="W391" s="9"/>
      <c r="X391" s="22" t="s">
        <v>7447</v>
      </c>
      <c r="Y391" s="12">
        <v>0</v>
      </c>
      <c r="Z391" s="9"/>
    </row>
    <row r="392" spans="21:26" x14ac:dyDescent="0.3">
      <c r="U392" s="11" t="s">
        <v>5636</v>
      </c>
      <c r="V392" s="9">
        <v>20</v>
      </c>
      <c r="W392" s="9"/>
      <c r="X392" s="21" t="s">
        <v>20</v>
      </c>
      <c r="Y392" s="12">
        <v>0</v>
      </c>
      <c r="Z392" s="9"/>
    </row>
    <row r="393" spans="21:26" x14ac:dyDescent="0.3">
      <c r="U393" s="11" t="s">
        <v>5393</v>
      </c>
      <c r="V393" s="9">
        <v>16</v>
      </c>
      <c r="W393" s="9"/>
      <c r="X393" s="22" t="s">
        <v>15</v>
      </c>
      <c r="Y393" s="12">
        <v>0</v>
      </c>
      <c r="Z393" s="9"/>
    </row>
    <row r="394" spans="21:26" x14ac:dyDescent="0.3">
      <c r="U394" s="11" t="s">
        <v>2718</v>
      </c>
      <c r="V394" s="9">
        <v>40</v>
      </c>
      <c r="W394" s="9"/>
      <c r="X394" s="11" t="s">
        <v>2913</v>
      </c>
      <c r="Y394" s="12">
        <v>0</v>
      </c>
      <c r="Z394" s="9"/>
    </row>
    <row r="395" spans="21:26" x14ac:dyDescent="0.3">
      <c r="U395" s="11" t="s">
        <v>198</v>
      </c>
      <c r="V395" s="9">
        <v>16</v>
      </c>
      <c r="W395" s="9"/>
      <c r="X395" s="21" t="s">
        <v>40</v>
      </c>
      <c r="Y395" s="12">
        <v>0</v>
      </c>
      <c r="Z395" s="9"/>
    </row>
    <row r="396" spans="21:26" x14ac:dyDescent="0.3">
      <c r="U396" s="11" t="s">
        <v>1795</v>
      </c>
      <c r="V396" s="9">
        <v>41</v>
      </c>
      <c r="W396" s="9"/>
      <c r="X396" s="22" t="s">
        <v>15</v>
      </c>
      <c r="Y396" s="12">
        <v>0</v>
      </c>
      <c r="Z396" s="9"/>
    </row>
    <row r="397" spans="21:26" x14ac:dyDescent="0.3">
      <c r="U397" s="11" t="s">
        <v>6787</v>
      </c>
      <c r="V397" s="9">
        <v>33</v>
      </c>
      <c r="W397" s="9"/>
      <c r="X397" s="11" t="s">
        <v>6563</v>
      </c>
      <c r="Y397" s="12">
        <v>8</v>
      </c>
      <c r="Z397" s="9"/>
    </row>
    <row r="398" spans="21:26" x14ac:dyDescent="0.3">
      <c r="U398" s="11" t="s">
        <v>144</v>
      </c>
      <c r="V398" s="9">
        <v>48</v>
      </c>
      <c r="W398" s="9"/>
      <c r="X398" s="21" t="s">
        <v>14</v>
      </c>
      <c r="Y398" s="12">
        <v>8</v>
      </c>
      <c r="Z398" s="9"/>
    </row>
    <row r="399" spans="21:26" x14ac:dyDescent="0.3">
      <c r="U399" s="11" t="s">
        <v>2009</v>
      </c>
      <c r="V399" s="9">
        <v>36</v>
      </c>
      <c r="W399" s="9"/>
      <c r="X399" s="22" t="s">
        <v>7446</v>
      </c>
      <c r="Y399" s="12">
        <v>8</v>
      </c>
      <c r="Z399" s="9"/>
    </row>
    <row r="400" spans="21:26" x14ac:dyDescent="0.3">
      <c r="U400" s="11" t="s">
        <v>2847</v>
      </c>
      <c r="V400" s="9">
        <v>30</v>
      </c>
      <c r="W400" s="9"/>
      <c r="X400" s="11" t="s">
        <v>1643</v>
      </c>
      <c r="Y400" s="12">
        <v>35</v>
      </c>
      <c r="Z400" s="9"/>
    </row>
    <row r="401" spans="21:26" x14ac:dyDescent="0.3">
      <c r="U401" s="11" t="s">
        <v>23</v>
      </c>
      <c r="V401" s="9">
        <v>0</v>
      </c>
      <c r="W401" s="9"/>
      <c r="X401" s="21" t="s">
        <v>14</v>
      </c>
      <c r="Y401" s="12">
        <v>35</v>
      </c>
      <c r="Z401" s="9"/>
    </row>
    <row r="402" spans="21:26" x14ac:dyDescent="0.3">
      <c r="U402" s="11" t="s">
        <v>4581</v>
      </c>
      <c r="V402" s="9">
        <v>12</v>
      </c>
      <c r="W402" s="9"/>
      <c r="X402" s="22" t="s">
        <v>7641</v>
      </c>
      <c r="Y402" s="12">
        <v>35</v>
      </c>
      <c r="Z402" s="9"/>
    </row>
    <row r="403" spans="21:26" x14ac:dyDescent="0.3">
      <c r="U403" s="11" t="s">
        <v>6768</v>
      </c>
      <c r="V403" s="9">
        <v>17</v>
      </c>
      <c r="W403" s="9"/>
      <c r="X403" s="11" t="s">
        <v>703</v>
      </c>
      <c r="Y403" s="12">
        <v>12</v>
      </c>
      <c r="Z403" s="9"/>
    </row>
    <row r="404" spans="21:26" x14ac:dyDescent="0.3">
      <c r="U404" s="11" t="s">
        <v>2951</v>
      </c>
      <c r="V404" s="9">
        <v>17</v>
      </c>
      <c r="W404" s="9"/>
      <c r="X404" s="21" t="s">
        <v>28</v>
      </c>
      <c r="Y404" s="12">
        <v>12</v>
      </c>
      <c r="Z404" s="9"/>
    </row>
    <row r="405" spans="21:26" x14ac:dyDescent="0.3">
      <c r="U405" s="11" t="s">
        <v>625</v>
      </c>
      <c r="V405" s="9">
        <v>69</v>
      </c>
      <c r="W405" s="9"/>
      <c r="X405" s="22" t="s">
        <v>7448</v>
      </c>
      <c r="Y405" s="12">
        <v>12</v>
      </c>
      <c r="Z405" s="9"/>
    </row>
    <row r="406" spans="21:26" x14ac:dyDescent="0.3">
      <c r="U406" s="11" t="s">
        <v>3822</v>
      </c>
      <c r="V406" s="9">
        <v>0</v>
      </c>
      <c r="W406" s="9"/>
      <c r="X406" s="11" t="s">
        <v>6485</v>
      </c>
      <c r="Y406" s="12">
        <v>57</v>
      </c>
      <c r="Z406" s="9"/>
    </row>
    <row r="407" spans="21:26" x14ac:dyDescent="0.3">
      <c r="U407" s="11" t="s">
        <v>3600</v>
      </c>
      <c r="V407" s="9">
        <v>82</v>
      </c>
      <c r="W407" s="9"/>
      <c r="X407" s="21" t="s">
        <v>44</v>
      </c>
      <c r="Y407" s="12">
        <v>57</v>
      </c>
      <c r="Z407" s="9"/>
    </row>
    <row r="408" spans="21:26" x14ac:dyDescent="0.3">
      <c r="U408" s="11" t="s">
        <v>6665</v>
      </c>
      <c r="V408" s="9">
        <v>65</v>
      </c>
      <c r="W408" s="9"/>
      <c r="X408" s="22" t="s">
        <v>24</v>
      </c>
      <c r="Y408" s="12">
        <v>57</v>
      </c>
      <c r="Z408" s="9"/>
    </row>
    <row r="409" spans="21:26" x14ac:dyDescent="0.3">
      <c r="U409" s="11" t="s">
        <v>1506</v>
      </c>
      <c r="V409" s="9">
        <v>33</v>
      </c>
      <c r="W409" s="9"/>
      <c r="X409" s="11" t="s">
        <v>6893</v>
      </c>
      <c r="Y409" s="12">
        <v>0</v>
      </c>
      <c r="Z409" s="9"/>
    </row>
    <row r="410" spans="21:26" x14ac:dyDescent="0.3">
      <c r="U410" s="11" t="s">
        <v>541</v>
      </c>
      <c r="V410" s="9">
        <v>64</v>
      </c>
      <c r="W410" s="9"/>
      <c r="X410" s="21" t="s">
        <v>14</v>
      </c>
      <c r="Y410" s="12">
        <v>0</v>
      </c>
      <c r="Z410" s="9"/>
    </row>
    <row r="411" spans="21:26" x14ac:dyDescent="0.3">
      <c r="U411" s="11" t="s">
        <v>4311</v>
      </c>
      <c r="V411" s="9">
        <v>38</v>
      </c>
      <c r="W411" s="9"/>
      <c r="X411" s="22" t="s">
        <v>7447</v>
      </c>
      <c r="Y411" s="12">
        <v>0</v>
      </c>
      <c r="Z411" s="9"/>
    </row>
    <row r="412" spans="21:26" x14ac:dyDescent="0.3">
      <c r="U412" s="11" t="s">
        <v>3104</v>
      </c>
      <c r="V412" s="9">
        <v>90</v>
      </c>
      <c r="W412" s="9"/>
      <c r="X412" s="11" t="s">
        <v>3279</v>
      </c>
      <c r="Y412" s="12">
        <v>38</v>
      </c>
      <c r="Z412" s="9"/>
    </row>
    <row r="413" spans="21:26" x14ac:dyDescent="0.3">
      <c r="U413" s="11" t="s">
        <v>2444</v>
      </c>
      <c r="V413" s="9">
        <v>0</v>
      </c>
      <c r="W413" s="9"/>
      <c r="X413" s="21" t="s">
        <v>28</v>
      </c>
      <c r="Y413" s="12">
        <v>38</v>
      </c>
      <c r="Z413" s="9"/>
    </row>
    <row r="414" spans="21:26" x14ac:dyDescent="0.3">
      <c r="U414" s="11" t="s">
        <v>1994</v>
      </c>
      <c r="V414" s="9">
        <v>11</v>
      </c>
      <c r="W414" s="9"/>
      <c r="X414" s="22" t="s">
        <v>7448</v>
      </c>
      <c r="Y414" s="12">
        <v>38</v>
      </c>
      <c r="Z414" s="9"/>
    </row>
    <row r="415" spans="21:26" x14ac:dyDescent="0.3">
      <c r="U415" s="11" t="s">
        <v>3001</v>
      </c>
      <c r="V415" s="9">
        <v>44</v>
      </c>
      <c r="W415" s="9"/>
      <c r="X415" s="11" t="s">
        <v>1478</v>
      </c>
      <c r="Y415" s="12">
        <v>41</v>
      </c>
      <c r="Z415" s="9"/>
    </row>
    <row r="416" spans="21:26" x14ac:dyDescent="0.3">
      <c r="U416" s="11" t="s">
        <v>5680</v>
      </c>
      <c r="V416" s="9">
        <v>12</v>
      </c>
      <c r="W416" s="9"/>
      <c r="X416" s="21" t="s">
        <v>20</v>
      </c>
      <c r="Y416" s="12">
        <v>41</v>
      </c>
      <c r="Z416" s="9"/>
    </row>
    <row r="417" spans="21:26" x14ac:dyDescent="0.3">
      <c r="U417" s="11" t="s">
        <v>5311</v>
      </c>
      <c r="V417" s="9">
        <v>23</v>
      </c>
      <c r="W417" s="9"/>
      <c r="X417" s="22" t="s">
        <v>24</v>
      </c>
      <c r="Y417" s="12">
        <v>41</v>
      </c>
      <c r="Z417" s="9"/>
    </row>
    <row r="418" spans="21:26" x14ac:dyDescent="0.3">
      <c r="U418" s="11" t="s">
        <v>7476</v>
      </c>
      <c r="V418" s="9">
        <v>33</v>
      </c>
      <c r="W418" s="9"/>
      <c r="X418" s="11" t="s">
        <v>1120</v>
      </c>
      <c r="Y418" s="12">
        <v>26</v>
      </c>
      <c r="Z418" s="9"/>
    </row>
    <row r="419" spans="21:26" x14ac:dyDescent="0.3">
      <c r="U419" s="11" t="s">
        <v>548</v>
      </c>
      <c r="V419" s="9">
        <v>56</v>
      </c>
      <c r="W419" s="9"/>
      <c r="X419" s="21" t="s">
        <v>40</v>
      </c>
      <c r="Y419" s="12">
        <v>26</v>
      </c>
      <c r="Z419" s="9"/>
    </row>
    <row r="420" spans="21:26" x14ac:dyDescent="0.3">
      <c r="U420" s="11" t="s">
        <v>3431</v>
      </c>
      <c r="V420" s="9">
        <v>29</v>
      </c>
      <c r="W420" s="9"/>
      <c r="X420" s="22" t="s">
        <v>7446</v>
      </c>
      <c r="Y420" s="12">
        <v>26</v>
      </c>
      <c r="Z420" s="9"/>
    </row>
    <row r="421" spans="21:26" x14ac:dyDescent="0.3">
      <c r="U421" s="11" t="s">
        <v>3392</v>
      </c>
      <c r="V421" s="9">
        <v>0</v>
      </c>
      <c r="W421" s="9"/>
      <c r="X421" s="11" t="s">
        <v>1560</v>
      </c>
      <c r="Y421" s="12">
        <v>27</v>
      </c>
      <c r="Z421" s="9"/>
    </row>
    <row r="422" spans="21:26" x14ac:dyDescent="0.3">
      <c r="U422" s="11" t="s">
        <v>2558</v>
      </c>
      <c r="V422" s="9">
        <v>73</v>
      </c>
      <c r="W422" s="9"/>
      <c r="X422" s="21" t="s">
        <v>28</v>
      </c>
      <c r="Y422" s="12">
        <v>27</v>
      </c>
      <c r="Z422" s="9"/>
    </row>
    <row r="423" spans="21:26" x14ac:dyDescent="0.3">
      <c r="U423" s="11" t="s">
        <v>4152</v>
      </c>
      <c r="V423" s="9">
        <v>28</v>
      </c>
      <c r="W423" s="9"/>
      <c r="X423" s="22" t="s">
        <v>24</v>
      </c>
      <c r="Y423" s="12">
        <v>27</v>
      </c>
      <c r="Z423" s="9"/>
    </row>
    <row r="424" spans="21:26" x14ac:dyDescent="0.3">
      <c r="U424" s="11" t="s">
        <v>120</v>
      </c>
      <c r="V424" s="9">
        <v>52</v>
      </c>
      <c r="W424" s="9"/>
      <c r="X424" s="11" t="s">
        <v>4709</v>
      </c>
      <c r="Y424" s="12">
        <v>11</v>
      </c>
      <c r="Z424" s="9"/>
    </row>
    <row r="425" spans="21:26" x14ac:dyDescent="0.3">
      <c r="U425" s="11" t="s">
        <v>745</v>
      </c>
      <c r="V425" s="9">
        <v>0</v>
      </c>
      <c r="W425" s="9"/>
      <c r="X425" s="21" t="s">
        <v>40</v>
      </c>
      <c r="Y425" s="12">
        <v>11</v>
      </c>
      <c r="Z425" s="9"/>
    </row>
    <row r="426" spans="21:26" x14ac:dyDescent="0.3">
      <c r="U426" s="11" t="s">
        <v>5035</v>
      </c>
      <c r="V426" s="9">
        <v>46</v>
      </c>
      <c r="W426" s="9"/>
      <c r="X426" s="22" t="s">
        <v>24</v>
      </c>
      <c r="Y426" s="12">
        <v>11</v>
      </c>
      <c r="Z426" s="9"/>
    </row>
    <row r="427" spans="21:26" x14ac:dyDescent="0.3">
      <c r="U427" s="11" t="s">
        <v>2331</v>
      </c>
      <c r="V427" s="9">
        <v>14</v>
      </c>
      <c r="W427" s="9"/>
      <c r="X427" s="11" t="s">
        <v>7212</v>
      </c>
      <c r="Y427" s="12">
        <v>38</v>
      </c>
      <c r="Z427" s="9"/>
    </row>
    <row r="428" spans="21:26" x14ac:dyDescent="0.3">
      <c r="U428" s="11" t="s">
        <v>863</v>
      </c>
      <c r="V428" s="9">
        <v>102</v>
      </c>
      <c r="W428" s="9"/>
      <c r="X428" s="21" t="s">
        <v>40</v>
      </c>
      <c r="Y428" s="12">
        <v>38</v>
      </c>
      <c r="Z428" s="9"/>
    </row>
    <row r="429" spans="21:26" x14ac:dyDescent="0.3">
      <c r="U429" s="11" t="s">
        <v>957</v>
      </c>
      <c r="V429" s="9">
        <v>8</v>
      </c>
      <c r="W429" s="9"/>
      <c r="X429" s="22" t="s">
        <v>7448</v>
      </c>
      <c r="Y429" s="12">
        <v>38</v>
      </c>
      <c r="Z429" s="9"/>
    </row>
    <row r="430" spans="21:26" x14ac:dyDescent="0.3">
      <c r="U430" s="11" t="s">
        <v>6088</v>
      </c>
      <c r="V430" s="9">
        <v>21</v>
      </c>
      <c r="W430" s="9"/>
      <c r="X430" s="11" t="s">
        <v>1181</v>
      </c>
      <c r="Y430" s="12">
        <v>55</v>
      </c>
      <c r="Z430" s="9"/>
    </row>
    <row r="431" spans="21:26" x14ac:dyDescent="0.3">
      <c r="U431" s="11" t="s">
        <v>521</v>
      </c>
      <c r="V431" s="9">
        <v>28</v>
      </c>
      <c r="W431" s="9"/>
      <c r="X431" s="21" t="s">
        <v>40</v>
      </c>
      <c r="Y431" s="12">
        <v>55</v>
      </c>
      <c r="Z431" s="9"/>
    </row>
    <row r="432" spans="21:26" x14ac:dyDescent="0.3">
      <c r="U432" s="11" t="s">
        <v>866</v>
      </c>
      <c r="V432" s="9">
        <v>37</v>
      </c>
      <c r="W432" s="9"/>
      <c r="X432" s="22" t="s">
        <v>24</v>
      </c>
      <c r="Y432" s="12">
        <v>55</v>
      </c>
      <c r="Z432" s="9"/>
    </row>
    <row r="433" spans="21:26" x14ac:dyDescent="0.3">
      <c r="U433" s="11" t="s">
        <v>6794</v>
      </c>
      <c r="V433" s="9">
        <v>55</v>
      </c>
      <c r="W433" s="9"/>
      <c r="X433" s="11" t="s">
        <v>7468</v>
      </c>
      <c r="Y433" s="12">
        <v>16</v>
      </c>
      <c r="Z433" s="9"/>
    </row>
    <row r="434" spans="21:26" x14ac:dyDescent="0.3">
      <c r="U434" s="11" t="s">
        <v>1250</v>
      </c>
      <c r="V434" s="9">
        <v>39</v>
      </c>
      <c r="W434" s="9"/>
      <c r="X434" s="21" t="s">
        <v>20</v>
      </c>
      <c r="Y434" s="12">
        <v>16</v>
      </c>
      <c r="Z434" s="9"/>
    </row>
    <row r="435" spans="21:26" x14ac:dyDescent="0.3">
      <c r="U435" s="11" t="s">
        <v>1100</v>
      </c>
      <c r="V435" s="9">
        <v>9</v>
      </c>
      <c r="W435" s="9"/>
      <c r="X435" s="22" t="s">
        <v>7446</v>
      </c>
      <c r="Y435" s="12">
        <v>16</v>
      </c>
      <c r="Z435" s="9"/>
    </row>
    <row r="436" spans="21:26" x14ac:dyDescent="0.3">
      <c r="U436" s="11" t="s">
        <v>2971</v>
      </c>
      <c r="V436" s="9">
        <v>15</v>
      </c>
      <c r="W436" s="9"/>
      <c r="X436" s="11" t="s">
        <v>5234</v>
      </c>
      <c r="Y436" s="12">
        <v>7</v>
      </c>
      <c r="Z436" s="9"/>
    </row>
    <row r="437" spans="21:26" x14ac:dyDescent="0.3">
      <c r="U437" s="11" t="s">
        <v>7477</v>
      </c>
      <c r="V437" s="9">
        <v>50</v>
      </c>
      <c r="W437" s="9"/>
      <c r="X437" s="21" t="s">
        <v>44</v>
      </c>
      <c r="Y437" s="12">
        <v>7</v>
      </c>
      <c r="Z437" s="9"/>
    </row>
    <row r="438" spans="21:26" x14ac:dyDescent="0.3">
      <c r="U438" s="11" t="s">
        <v>3132</v>
      </c>
      <c r="V438" s="9">
        <v>6</v>
      </c>
      <c r="W438" s="9"/>
      <c r="X438" s="22" t="s">
        <v>7446</v>
      </c>
      <c r="Y438" s="12">
        <v>7</v>
      </c>
      <c r="Z438" s="9"/>
    </row>
    <row r="439" spans="21:26" x14ac:dyDescent="0.3">
      <c r="U439" s="11" t="s">
        <v>384</v>
      </c>
      <c r="V439" s="9">
        <v>11</v>
      </c>
      <c r="W439" s="9"/>
      <c r="X439" s="11" t="s">
        <v>2383</v>
      </c>
      <c r="Y439" s="12">
        <v>38</v>
      </c>
      <c r="Z439" s="9"/>
    </row>
    <row r="440" spans="21:26" x14ac:dyDescent="0.3">
      <c r="U440" s="11" t="s">
        <v>153</v>
      </c>
      <c r="V440" s="9">
        <v>141</v>
      </c>
      <c r="W440" s="9"/>
      <c r="X440" s="21" t="s">
        <v>14</v>
      </c>
      <c r="Y440" s="12">
        <v>38</v>
      </c>
      <c r="Z440" s="9"/>
    </row>
    <row r="441" spans="21:26" x14ac:dyDescent="0.3">
      <c r="U441" s="11" t="s">
        <v>1920</v>
      </c>
      <c r="V441" s="9">
        <v>31</v>
      </c>
      <c r="W441" s="9"/>
      <c r="X441" s="22" t="s">
        <v>7448</v>
      </c>
      <c r="Y441" s="12">
        <v>38</v>
      </c>
      <c r="Z441" s="9"/>
    </row>
    <row r="442" spans="21:26" x14ac:dyDescent="0.3">
      <c r="U442" s="11" t="s">
        <v>5376</v>
      </c>
      <c r="V442" s="9">
        <v>18</v>
      </c>
      <c r="W442" s="9"/>
      <c r="X442" s="11" t="s">
        <v>4712</v>
      </c>
      <c r="Y442" s="12">
        <v>31</v>
      </c>
      <c r="Z442" s="9"/>
    </row>
    <row r="443" spans="21:26" x14ac:dyDescent="0.3">
      <c r="U443" s="11" t="s">
        <v>3867</v>
      </c>
      <c r="V443" s="9">
        <v>0</v>
      </c>
      <c r="W443" s="9"/>
      <c r="X443" s="21" t="s">
        <v>28</v>
      </c>
      <c r="Y443" s="12">
        <v>31</v>
      </c>
      <c r="Z443" s="9"/>
    </row>
    <row r="444" spans="21:26" x14ac:dyDescent="0.3">
      <c r="U444" s="11" t="s">
        <v>32</v>
      </c>
      <c r="V444" s="9">
        <v>0</v>
      </c>
      <c r="W444" s="9"/>
      <c r="X444" s="22" t="s">
        <v>7447</v>
      </c>
      <c r="Y444" s="12">
        <v>31</v>
      </c>
      <c r="Z444" s="9"/>
    </row>
    <row r="445" spans="21:26" x14ac:dyDescent="0.3">
      <c r="U445" s="11" t="s">
        <v>1878</v>
      </c>
      <c r="V445" s="9">
        <v>56</v>
      </c>
      <c r="W445" s="9"/>
      <c r="X445" s="11" t="s">
        <v>6992</v>
      </c>
      <c r="Y445" s="12">
        <v>17</v>
      </c>
      <c r="Z445" s="9"/>
    </row>
    <row r="446" spans="21:26" x14ac:dyDescent="0.3">
      <c r="U446" s="11" t="s">
        <v>6125</v>
      </c>
      <c r="V446" s="9">
        <v>24</v>
      </c>
      <c r="W446" s="9"/>
      <c r="X446" s="21" t="s">
        <v>20</v>
      </c>
      <c r="Y446" s="12">
        <v>17</v>
      </c>
      <c r="Z446" s="9"/>
    </row>
    <row r="447" spans="21:26" x14ac:dyDescent="0.3">
      <c r="U447" s="11" t="s">
        <v>1229</v>
      </c>
      <c r="V447" s="9">
        <v>0</v>
      </c>
      <c r="W447" s="9"/>
      <c r="X447" s="22" t="s">
        <v>24</v>
      </c>
      <c r="Y447" s="12">
        <v>17</v>
      </c>
      <c r="Z447" s="9"/>
    </row>
    <row r="448" spans="21:26" x14ac:dyDescent="0.3">
      <c r="U448" s="11" t="s">
        <v>3286</v>
      </c>
      <c r="V448" s="9">
        <v>0</v>
      </c>
      <c r="W448" s="9"/>
      <c r="X448" s="11" t="s">
        <v>7188</v>
      </c>
      <c r="Y448" s="12">
        <v>0</v>
      </c>
      <c r="Z448" s="9"/>
    </row>
    <row r="449" spans="21:26" x14ac:dyDescent="0.3">
      <c r="U449" s="11" t="s">
        <v>525</v>
      </c>
      <c r="V449" s="9">
        <v>28</v>
      </c>
      <c r="W449" s="9"/>
      <c r="X449" s="21" t="s">
        <v>14</v>
      </c>
      <c r="Y449" s="12">
        <v>0</v>
      </c>
      <c r="Z449" s="9"/>
    </row>
    <row r="450" spans="21:26" x14ac:dyDescent="0.3">
      <c r="U450" s="11" t="s">
        <v>723</v>
      </c>
      <c r="V450" s="9">
        <v>67</v>
      </c>
      <c r="W450" s="9"/>
      <c r="X450" s="22" t="s">
        <v>7447</v>
      </c>
      <c r="Y450" s="12">
        <v>0</v>
      </c>
      <c r="Z450" s="9"/>
    </row>
    <row r="451" spans="21:26" x14ac:dyDescent="0.3">
      <c r="U451" s="11" t="s">
        <v>4255</v>
      </c>
      <c r="V451" s="9">
        <v>78</v>
      </c>
      <c r="W451" s="9"/>
      <c r="X451" s="11" t="s">
        <v>2634</v>
      </c>
      <c r="Y451" s="12">
        <v>0</v>
      </c>
      <c r="Z451" s="9"/>
    </row>
    <row r="452" spans="21:26" x14ac:dyDescent="0.3">
      <c r="U452" s="11" t="s">
        <v>7478</v>
      </c>
      <c r="V452" s="9">
        <v>20</v>
      </c>
      <c r="W452" s="9"/>
      <c r="X452" s="21" t="s">
        <v>20</v>
      </c>
      <c r="Y452" s="12">
        <v>0</v>
      </c>
      <c r="Z452" s="9"/>
    </row>
    <row r="453" spans="21:26" x14ac:dyDescent="0.3">
      <c r="U453" s="11" t="s">
        <v>611</v>
      </c>
      <c r="V453" s="9">
        <v>31</v>
      </c>
      <c r="W453" s="9"/>
      <c r="X453" s="22" t="s">
        <v>7448</v>
      </c>
      <c r="Y453" s="12">
        <v>0</v>
      </c>
      <c r="Z453" s="9"/>
    </row>
    <row r="454" spans="21:26" x14ac:dyDescent="0.3">
      <c r="U454" s="11" t="s">
        <v>905</v>
      </c>
      <c r="V454" s="9">
        <v>25</v>
      </c>
      <c r="W454" s="9"/>
      <c r="X454" s="11" t="s">
        <v>3218</v>
      </c>
      <c r="Y454" s="12">
        <v>69</v>
      </c>
      <c r="Z454" s="9"/>
    </row>
    <row r="455" spans="21:26" x14ac:dyDescent="0.3">
      <c r="U455" s="11" t="s">
        <v>6448</v>
      </c>
      <c r="V455" s="9">
        <v>46</v>
      </c>
      <c r="W455" s="9"/>
      <c r="X455" s="21" t="s">
        <v>44</v>
      </c>
      <c r="Y455" s="12">
        <v>69</v>
      </c>
      <c r="Z455" s="9"/>
    </row>
    <row r="456" spans="21:26" x14ac:dyDescent="0.3">
      <c r="U456" s="11" t="s">
        <v>98</v>
      </c>
      <c r="V456" s="9">
        <v>27</v>
      </c>
      <c r="W456" s="9"/>
      <c r="X456" s="22" t="s">
        <v>15</v>
      </c>
      <c r="Y456" s="12">
        <v>69</v>
      </c>
      <c r="Z456" s="9"/>
    </row>
    <row r="457" spans="21:26" x14ac:dyDescent="0.3">
      <c r="U457" s="11" t="s">
        <v>6903</v>
      </c>
      <c r="V457" s="9">
        <v>40</v>
      </c>
      <c r="W457" s="9"/>
      <c r="X457" s="11" t="s">
        <v>5356</v>
      </c>
      <c r="Y457" s="12">
        <v>0</v>
      </c>
      <c r="Z457" s="9"/>
    </row>
    <row r="458" spans="21:26" x14ac:dyDescent="0.3">
      <c r="U458" s="11" t="s">
        <v>5409</v>
      </c>
      <c r="V458" s="9">
        <v>0</v>
      </c>
      <c r="W458" s="9"/>
      <c r="X458" s="21" t="s">
        <v>40</v>
      </c>
      <c r="Y458" s="12">
        <v>0</v>
      </c>
      <c r="Z458" s="9"/>
    </row>
    <row r="459" spans="21:26" x14ac:dyDescent="0.3">
      <c r="U459" s="11" t="s">
        <v>1256</v>
      </c>
      <c r="V459" s="9">
        <v>118</v>
      </c>
      <c r="W459" s="9"/>
      <c r="X459" s="22" t="s">
        <v>7447</v>
      </c>
      <c r="Y459" s="12">
        <v>0</v>
      </c>
      <c r="Z459" s="9"/>
    </row>
    <row r="460" spans="21:26" x14ac:dyDescent="0.3">
      <c r="U460" s="11" t="s">
        <v>3100</v>
      </c>
      <c r="V460" s="9">
        <v>0</v>
      </c>
      <c r="W460" s="9"/>
      <c r="X460" s="11" t="s">
        <v>3644</v>
      </c>
      <c r="Y460" s="12">
        <v>27</v>
      </c>
      <c r="Z460" s="9"/>
    </row>
    <row r="461" spans="21:26" x14ac:dyDescent="0.3">
      <c r="U461" s="11" t="s">
        <v>4436</v>
      </c>
      <c r="V461" s="9">
        <v>81</v>
      </c>
      <c r="W461" s="9"/>
      <c r="X461" s="21" t="s">
        <v>20</v>
      </c>
      <c r="Y461" s="12">
        <v>27</v>
      </c>
      <c r="Z461" s="9"/>
    </row>
    <row r="462" spans="21:26" x14ac:dyDescent="0.3">
      <c r="U462" s="11" t="s">
        <v>2486</v>
      </c>
      <c r="V462" s="9">
        <v>22</v>
      </c>
      <c r="W462" s="9"/>
      <c r="X462" s="22" t="s">
        <v>7641</v>
      </c>
      <c r="Y462" s="12">
        <v>27</v>
      </c>
      <c r="Z462" s="9"/>
    </row>
    <row r="463" spans="21:26" x14ac:dyDescent="0.3">
      <c r="U463" s="11" t="s">
        <v>4009</v>
      </c>
      <c r="V463" s="9">
        <v>0</v>
      </c>
      <c r="W463" s="9"/>
      <c r="X463" s="11" t="s">
        <v>1619</v>
      </c>
      <c r="Y463" s="12">
        <v>37</v>
      </c>
      <c r="Z463" s="9"/>
    </row>
    <row r="464" spans="21:26" x14ac:dyDescent="0.3">
      <c r="U464" s="11" t="s">
        <v>1335</v>
      </c>
      <c r="V464" s="9">
        <v>93</v>
      </c>
      <c r="W464" s="9"/>
      <c r="X464" s="21" t="s">
        <v>40</v>
      </c>
      <c r="Y464" s="12">
        <v>37</v>
      </c>
      <c r="Z464" s="9"/>
    </row>
    <row r="465" spans="21:26" x14ac:dyDescent="0.3">
      <c r="U465" s="11" t="s">
        <v>3536</v>
      </c>
      <c r="V465" s="9">
        <v>30</v>
      </c>
      <c r="W465" s="9"/>
      <c r="X465" s="22" t="s">
        <v>24</v>
      </c>
      <c r="Y465" s="12">
        <v>37</v>
      </c>
      <c r="Z465" s="9"/>
    </row>
    <row r="466" spans="21:26" x14ac:dyDescent="0.3">
      <c r="U466" s="11" t="s">
        <v>2960</v>
      </c>
      <c r="V466" s="9">
        <v>80</v>
      </c>
      <c r="W466" s="9"/>
      <c r="X466" s="11" t="s">
        <v>251</v>
      </c>
      <c r="Y466" s="12">
        <v>65</v>
      </c>
      <c r="Z466" s="9"/>
    </row>
    <row r="467" spans="21:26" x14ac:dyDescent="0.3">
      <c r="U467" s="11" t="s">
        <v>5305</v>
      </c>
      <c r="V467" s="9">
        <v>46</v>
      </c>
      <c r="W467" s="9"/>
      <c r="X467" s="21" t="s">
        <v>44</v>
      </c>
      <c r="Y467" s="12">
        <v>65</v>
      </c>
      <c r="Z467" s="9"/>
    </row>
    <row r="468" spans="21:26" x14ac:dyDescent="0.3">
      <c r="U468" s="11" t="s">
        <v>7400</v>
      </c>
      <c r="V468" s="9">
        <v>0</v>
      </c>
      <c r="W468" s="9"/>
      <c r="X468" s="22" t="s">
        <v>7446</v>
      </c>
      <c r="Y468" s="12">
        <v>18</v>
      </c>
      <c r="Z468" s="9"/>
    </row>
    <row r="469" spans="21:26" x14ac:dyDescent="0.3">
      <c r="U469" s="11" t="s">
        <v>1556</v>
      </c>
      <c r="V469" s="9">
        <v>0</v>
      </c>
      <c r="W469" s="9"/>
      <c r="X469" s="22" t="s">
        <v>24</v>
      </c>
      <c r="Y469" s="12">
        <v>47</v>
      </c>
      <c r="Z469" s="9"/>
    </row>
    <row r="470" spans="21:26" x14ac:dyDescent="0.3">
      <c r="U470" s="11" t="s">
        <v>5854</v>
      </c>
      <c r="V470" s="9">
        <v>5</v>
      </c>
      <c r="W470" s="9"/>
      <c r="X470" s="11" t="s">
        <v>7354</v>
      </c>
      <c r="Y470" s="12">
        <v>5</v>
      </c>
      <c r="Z470" s="9"/>
    </row>
    <row r="471" spans="21:26" x14ac:dyDescent="0.3">
      <c r="U471" s="11" t="s">
        <v>1426</v>
      </c>
      <c r="V471" s="9">
        <v>0</v>
      </c>
      <c r="W471" s="9"/>
      <c r="X471" s="21" t="s">
        <v>20</v>
      </c>
      <c r="Y471" s="12">
        <v>5</v>
      </c>
      <c r="Z471" s="9"/>
    </row>
    <row r="472" spans="21:26" x14ac:dyDescent="0.3">
      <c r="U472" s="11" t="s">
        <v>2897</v>
      </c>
      <c r="V472" s="9">
        <v>121</v>
      </c>
      <c r="W472" s="9"/>
      <c r="X472" s="22" t="s">
        <v>7446</v>
      </c>
      <c r="Y472" s="12">
        <v>5</v>
      </c>
      <c r="Z472" s="9"/>
    </row>
    <row r="473" spans="21:26" x14ac:dyDescent="0.3">
      <c r="U473" s="11" t="s">
        <v>5462</v>
      </c>
      <c r="V473" s="9">
        <v>64</v>
      </c>
      <c r="W473" s="9"/>
      <c r="X473" s="11" t="s">
        <v>7100</v>
      </c>
      <c r="Y473" s="12">
        <v>80</v>
      </c>
      <c r="Z473" s="9"/>
    </row>
    <row r="474" spans="21:26" x14ac:dyDescent="0.3">
      <c r="U474" s="11" t="s">
        <v>230</v>
      </c>
      <c r="V474" s="9">
        <v>27</v>
      </c>
      <c r="W474" s="9"/>
      <c r="X474" s="21" t="s">
        <v>44</v>
      </c>
      <c r="Y474" s="12">
        <v>80</v>
      </c>
      <c r="Z474" s="9"/>
    </row>
    <row r="475" spans="21:26" x14ac:dyDescent="0.3">
      <c r="U475" s="11" t="s">
        <v>4370</v>
      </c>
      <c r="V475" s="9">
        <v>0</v>
      </c>
      <c r="W475" s="9"/>
      <c r="X475" s="22" t="s">
        <v>7447</v>
      </c>
      <c r="Y475" s="12">
        <v>80</v>
      </c>
      <c r="Z475" s="9"/>
    </row>
    <row r="476" spans="21:26" x14ac:dyDescent="0.3">
      <c r="U476" s="11" t="s">
        <v>6968</v>
      </c>
      <c r="V476" s="9">
        <v>45</v>
      </c>
      <c r="W476" s="9"/>
      <c r="X476" s="11" t="s">
        <v>574</v>
      </c>
      <c r="Y476" s="12">
        <v>0</v>
      </c>
      <c r="Z476" s="9"/>
    </row>
    <row r="477" spans="21:26" x14ac:dyDescent="0.3">
      <c r="U477" s="11" t="s">
        <v>5540</v>
      </c>
      <c r="V477" s="9">
        <v>38</v>
      </c>
      <c r="W477" s="9"/>
      <c r="X477" s="21" t="s">
        <v>14</v>
      </c>
      <c r="Y477" s="12">
        <v>0</v>
      </c>
      <c r="Z477" s="9"/>
    </row>
    <row r="478" spans="21:26" x14ac:dyDescent="0.3">
      <c r="U478" s="11" t="s">
        <v>5672</v>
      </c>
      <c r="V478" s="9">
        <v>35</v>
      </c>
      <c r="W478" s="9"/>
      <c r="X478" s="22" t="s">
        <v>7448</v>
      </c>
      <c r="Y478" s="12">
        <v>0</v>
      </c>
      <c r="Z478" s="9"/>
    </row>
    <row r="479" spans="21:26" x14ac:dyDescent="0.3">
      <c r="U479" s="11" t="s">
        <v>2144</v>
      </c>
      <c r="V479" s="9">
        <v>0</v>
      </c>
      <c r="W479" s="9"/>
      <c r="X479" s="11" t="s">
        <v>2060</v>
      </c>
      <c r="Y479" s="12">
        <v>12</v>
      </c>
      <c r="Z479" s="9"/>
    </row>
    <row r="480" spans="21:26" x14ac:dyDescent="0.3">
      <c r="U480" s="11" t="s">
        <v>2236</v>
      </c>
      <c r="V480" s="9">
        <v>0</v>
      </c>
      <c r="W480" s="9"/>
      <c r="X480" s="21" t="s">
        <v>44</v>
      </c>
      <c r="Y480" s="12">
        <v>12</v>
      </c>
      <c r="Z480" s="9"/>
    </row>
    <row r="481" spans="21:26" x14ac:dyDescent="0.3">
      <c r="U481" s="11" t="s">
        <v>6994</v>
      </c>
      <c r="V481" s="9">
        <v>68</v>
      </c>
      <c r="W481" s="9"/>
      <c r="X481" s="22" t="s">
        <v>7448</v>
      </c>
      <c r="Y481" s="12">
        <v>12</v>
      </c>
      <c r="Z481" s="9"/>
    </row>
    <row r="482" spans="21:26" x14ac:dyDescent="0.3">
      <c r="U482" s="11" t="s">
        <v>2321</v>
      </c>
      <c r="V482" s="9">
        <v>21</v>
      </c>
      <c r="W482" s="9"/>
      <c r="X482" s="21" t="s">
        <v>20</v>
      </c>
      <c r="Y482" s="12">
        <v>0</v>
      </c>
      <c r="Z482" s="9"/>
    </row>
    <row r="483" spans="21:26" x14ac:dyDescent="0.3">
      <c r="U483" s="11" t="s">
        <v>1476</v>
      </c>
      <c r="V483" s="9">
        <v>21</v>
      </c>
      <c r="W483" s="9"/>
      <c r="X483" s="22" t="s">
        <v>7447</v>
      </c>
      <c r="Y483" s="12">
        <v>0</v>
      </c>
      <c r="Z483" s="9"/>
    </row>
    <row r="484" spans="21:26" x14ac:dyDescent="0.3">
      <c r="U484" s="11" t="s">
        <v>3499</v>
      </c>
      <c r="V484" s="9">
        <v>63</v>
      </c>
      <c r="W484" s="9"/>
      <c r="X484" s="11" t="s">
        <v>5524</v>
      </c>
      <c r="Y484" s="12">
        <v>15</v>
      </c>
      <c r="Z484" s="9"/>
    </row>
    <row r="485" spans="21:26" x14ac:dyDescent="0.3">
      <c r="U485" s="11" t="s">
        <v>192</v>
      </c>
      <c r="V485" s="9">
        <v>0</v>
      </c>
      <c r="W485" s="9"/>
      <c r="X485" s="21" t="s">
        <v>20</v>
      </c>
      <c r="Y485" s="12">
        <v>15</v>
      </c>
      <c r="Z485" s="9"/>
    </row>
    <row r="486" spans="21:26" x14ac:dyDescent="0.3">
      <c r="U486" s="11" t="s">
        <v>1025</v>
      </c>
      <c r="V486" s="9">
        <v>59</v>
      </c>
      <c r="W486" s="9"/>
      <c r="X486" s="22" t="s">
        <v>7447</v>
      </c>
      <c r="Y486" s="12">
        <v>15</v>
      </c>
      <c r="Z486" s="9"/>
    </row>
    <row r="487" spans="21:26" x14ac:dyDescent="0.3">
      <c r="U487" s="11" t="s">
        <v>3700</v>
      </c>
      <c r="V487" s="9">
        <v>83</v>
      </c>
      <c r="W487" s="9"/>
      <c r="X487" s="11" t="s">
        <v>6268</v>
      </c>
      <c r="Y487" s="12">
        <v>45</v>
      </c>
      <c r="Z487" s="9"/>
    </row>
    <row r="488" spans="21:26" x14ac:dyDescent="0.3">
      <c r="U488" s="11" t="s">
        <v>2023</v>
      </c>
      <c r="V488" s="9">
        <v>39</v>
      </c>
      <c r="W488" s="9"/>
      <c r="X488" s="21" t="s">
        <v>20</v>
      </c>
      <c r="Y488" s="12">
        <v>45</v>
      </c>
      <c r="Z488" s="9"/>
    </row>
    <row r="489" spans="21:26" x14ac:dyDescent="0.3">
      <c r="U489" s="11" t="s">
        <v>2290</v>
      </c>
      <c r="V489" s="9">
        <v>43</v>
      </c>
      <c r="W489" s="9"/>
      <c r="X489" s="22" t="s">
        <v>15</v>
      </c>
      <c r="Y489" s="12">
        <v>45</v>
      </c>
      <c r="Z489" s="9"/>
    </row>
    <row r="490" spans="21:26" x14ac:dyDescent="0.3">
      <c r="U490" s="11" t="s">
        <v>1901</v>
      </c>
      <c r="V490" s="9">
        <v>81</v>
      </c>
      <c r="W490" s="9"/>
      <c r="X490" s="11" t="s">
        <v>4267</v>
      </c>
      <c r="Y490" s="12">
        <v>12</v>
      </c>
      <c r="Z490" s="9"/>
    </row>
    <row r="491" spans="21:26" x14ac:dyDescent="0.3">
      <c r="U491" s="11" t="s">
        <v>1078</v>
      </c>
      <c r="V491" s="9">
        <v>16</v>
      </c>
      <c r="W491" s="9"/>
      <c r="X491" s="21" t="s">
        <v>28</v>
      </c>
      <c r="Y491" s="12">
        <v>12</v>
      </c>
      <c r="Z491" s="9"/>
    </row>
    <row r="492" spans="21:26" x14ac:dyDescent="0.3">
      <c r="U492" s="11" t="s">
        <v>1999</v>
      </c>
      <c r="V492" s="9">
        <v>7</v>
      </c>
      <c r="W492" s="9"/>
      <c r="X492" s="22" t="s">
        <v>7447</v>
      </c>
      <c r="Y492" s="12">
        <v>12</v>
      </c>
      <c r="Z492" s="9"/>
    </row>
    <row r="493" spans="21:26" x14ac:dyDescent="0.3">
      <c r="U493" s="11" t="s">
        <v>3881</v>
      </c>
      <c r="V493" s="9">
        <v>3</v>
      </c>
      <c r="W493" s="9"/>
      <c r="X493" s="21" t="s">
        <v>44</v>
      </c>
      <c r="Y493" s="12">
        <v>0</v>
      </c>
      <c r="Z493" s="9"/>
    </row>
    <row r="494" spans="21:26" x14ac:dyDescent="0.3">
      <c r="U494" s="11" t="s">
        <v>762</v>
      </c>
      <c r="V494" s="9">
        <v>8</v>
      </c>
      <c r="W494" s="9"/>
      <c r="X494" s="22" t="s">
        <v>7447</v>
      </c>
      <c r="Y494" s="12">
        <v>0</v>
      </c>
      <c r="Z494" s="9"/>
    </row>
    <row r="495" spans="21:26" x14ac:dyDescent="0.3">
      <c r="U495" s="11" t="s">
        <v>5789</v>
      </c>
      <c r="V495" s="9">
        <v>12</v>
      </c>
      <c r="W495" s="9"/>
      <c r="X495" s="11" t="s">
        <v>2631</v>
      </c>
      <c r="Y495" s="12">
        <v>18</v>
      </c>
      <c r="Z495" s="9"/>
    </row>
    <row r="496" spans="21:26" x14ac:dyDescent="0.3">
      <c r="U496" s="11" t="s">
        <v>1504</v>
      </c>
      <c r="V496" s="9">
        <v>14</v>
      </c>
      <c r="W496" s="9"/>
      <c r="X496" s="21" t="s">
        <v>20</v>
      </c>
      <c r="Y496" s="12">
        <v>18</v>
      </c>
      <c r="Z496" s="9"/>
    </row>
    <row r="497" spans="21:26" x14ac:dyDescent="0.3">
      <c r="U497" s="11" t="s">
        <v>6826</v>
      </c>
      <c r="V497" s="9">
        <v>21</v>
      </c>
      <c r="W497" s="9"/>
      <c r="X497" s="22" t="s">
        <v>7447</v>
      </c>
      <c r="Y497" s="12">
        <v>18</v>
      </c>
      <c r="Z497" s="9"/>
    </row>
    <row r="498" spans="21:26" x14ac:dyDescent="0.3">
      <c r="U498" s="11" t="s">
        <v>78</v>
      </c>
      <c r="V498" s="9">
        <v>40</v>
      </c>
      <c r="W498" s="9"/>
      <c r="X498" s="11" t="s">
        <v>4520</v>
      </c>
      <c r="Y498" s="12">
        <v>20</v>
      </c>
      <c r="Z498" s="9"/>
    </row>
    <row r="499" spans="21:26" x14ac:dyDescent="0.3">
      <c r="U499" s="11" t="s">
        <v>2207</v>
      </c>
      <c r="V499" s="9">
        <v>39</v>
      </c>
      <c r="W499" s="9"/>
      <c r="X499" s="21" t="s">
        <v>14</v>
      </c>
      <c r="Y499" s="12">
        <v>20</v>
      </c>
      <c r="Z499" s="9"/>
    </row>
    <row r="500" spans="21:26" x14ac:dyDescent="0.3">
      <c r="U500" s="11" t="s">
        <v>887</v>
      </c>
      <c r="V500" s="9">
        <v>72</v>
      </c>
      <c r="W500" s="9"/>
      <c r="X500" s="22" t="s">
        <v>15</v>
      </c>
      <c r="Y500" s="12">
        <v>20</v>
      </c>
      <c r="Z500" s="9"/>
    </row>
    <row r="501" spans="21:26" x14ac:dyDescent="0.3">
      <c r="U501" s="11" t="s">
        <v>5123</v>
      </c>
      <c r="V501" s="9">
        <v>50</v>
      </c>
      <c r="W501" s="9"/>
      <c r="X501" s="11" t="s">
        <v>2641</v>
      </c>
      <c r="Y501" s="12">
        <v>0</v>
      </c>
      <c r="Z501" s="9"/>
    </row>
    <row r="502" spans="21:26" x14ac:dyDescent="0.3">
      <c r="U502" s="11" t="s">
        <v>7479</v>
      </c>
      <c r="V502" s="9">
        <v>45</v>
      </c>
      <c r="W502" s="9"/>
      <c r="X502" s="21" t="s">
        <v>40</v>
      </c>
      <c r="Y502" s="12">
        <v>0</v>
      </c>
      <c r="Z502" s="9"/>
    </row>
    <row r="503" spans="21:26" x14ac:dyDescent="0.3">
      <c r="U503" s="11" t="s">
        <v>539</v>
      </c>
      <c r="V503" s="9">
        <v>0</v>
      </c>
      <c r="W503" s="9"/>
      <c r="X503" s="22" t="s">
        <v>15</v>
      </c>
      <c r="Y503" s="12">
        <v>0</v>
      </c>
      <c r="Z503" s="9"/>
    </row>
    <row r="504" spans="21:26" x14ac:dyDescent="0.3">
      <c r="U504" s="11" t="s">
        <v>6977</v>
      </c>
      <c r="V504" s="9">
        <v>30</v>
      </c>
      <c r="W504" s="9"/>
      <c r="X504" s="11" t="s">
        <v>3071</v>
      </c>
      <c r="Y504" s="12">
        <v>83</v>
      </c>
      <c r="Z504" s="9"/>
    </row>
    <row r="505" spans="21:26" x14ac:dyDescent="0.3">
      <c r="U505" s="11" t="s">
        <v>2361</v>
      </c>
      <c r="V505" s="9">
        <v>88</v>
      </c>
      <c r="W505" s="9"/>
      <c r="X505" s="21" t="s">
        <v>44</v>
      </c>
      <c r="Y505" s="12">
        <v>83</v>
      </c>
      <c r="Z505" s="9"/>
    </row>
    <row r="506" spans="21:26" x14ac:dyDescent="0.3">
      <c r="U506" s="11" t="s">
        <v>7429</v>
      </c>
      <c r="V506" s="9">
        <v>15</v>
      </c>
      <c r="W506" s="9"/>
      <c r="X506" s="22" t="s">
        <v>24</v>
      </c>
      <c r="Y506" s="12">
        <v>83</v>
      </c>
      <c r="Z506" s="9"/>
    </row>
    <row r="507" spans="21:26" x14ac:dyDescent="0.3">
      <c r="U507" s="11" t="s">
        <v>434</v>
      </c>
      <c r="V507" s="9">
        <v>19</v>
      </c>
      <c r="W507" s="9"/>
      <c r="X507" s="11" t="s">
        <v>613</v>
      </c>
      <c r="Y507" s="12">
        <v>0</v>
      </c>
      <c r="Z507" s="9"/>
    </row>
    <row r="508" spans="21:26" x14ac:dyDescent="0.3">
      <c r="U508" s="11" t="s">
        <v>7347</v>
      </c>
      <c r="V508" s="9">
        <v>38</v>
      </c>
      <c r="W508" s="9"/>
      <c r="X508" s="21" t="s">
        <v>44</v>
      </c>
      <c r="Y508" s="12">
        <v>0</v>
      </c>
      <c r="Z508" s="9"/>
    </row>
    <row r="509" spans="21:26" x14ac:dyDescent="0.3">
      <c r="U509" s="11" t="s">
        <v>2915</v>
      </c>
      <c r="V509" s="9">
        <v>0</v>
      </c>
      <c r="W509" s="9"/>
      <c r="X509" s="22" t="s">
        <v>7448</v>
      </c>
      <c r="Y509" s="12">
        <v>0</v>
      </c>
      <c r="Z509" s="9"/>
    </row>
    <row r="510" spans="21:26" x14ac:dyDescent="0.3">
      <c r="U510" s="11" t="s">
        <v>1291</v>
      </c>
      <c r="V510" s="9">
        <v>56</v>
      </c>
      <c r="W510" s="9"/>
      <c r="X510" s="11" t="s">
        <v>6618</v>
      </c>
      <c r="Y510" s="12">
        <v>18</v>
      </c>
      <c r="Z510" s="9"/>
    </row>
    <row r="511" spans="21:26" x14ac:dyDescent="0.3">
      <c r="U511" s="11" t="s">
        <v>1608</v>
      </c>
      <c r="V511" s="9">
        <v>64</v>
      </c>
      <c r="W511" s="9"/>
      <c r="X511" s="21" t="s">
        <v>20</v>
      </c>
      <c r="Y511" s="12">
        <v>18</v>
      </c>
      <c r="Z511" s="9"/>
    </row>
    <row r="512" spans="21:26" x14ac:dyDescent="0.3">
      <c r="U512" s="11" t="s">
        <v>6244</v>
      </c>
      <c r="V512" s="9">
        <v>14</v>
      </c>
      <c r="W512" s="9"/>
      <c r="X512" s="22" t="s">
        <v>7447</v>
      </c>
      <c r="Y512" s="12">
        <v>18</v>
      </c>
      <c r="Z512" s="9"/>
    </row>
    <row r="513" spans="21:26" x14ac:dyDescent="0.3">
      <c r="U513" s="11" t="s">
        <v>875</v>
      </c>
      <c r="V513" s="9">
        <v>18</v>
      </c>
      <c r="W513" s="9"/>
      <c r="X513" s="11" t="s">
        <v>1365</v>
      </c>
      <c r="Y513" s="12">
        <v>11</v>
      </c>
      <c r="Z513" s="9"/>
    </row>
    <row r="514" spans="21:26" x14ac:dyDescent="0.3">
      <c r="U514" s="11" t="s">
        <v>719</v>
      </c>
      <c r="V514" s="9">
        <v>11</v>
      </c>
      <c r="W514" s="9"/>
      <c r="X514" s="21" t="s">
        <v>20</v>
      </c>
      <c r="Y514" s="12">
        <v>11</v>
      </c>
      <c r="Z514" s="9"/>
    </row>
    <row r="515" spans="21:26" x14ac:dyDescent="0.3">
      <c r="U515" s="11" t="s">
        <v>6872</v>
      </c>
      <c r="V515" s="9">
        <v>6</v>
      </c>
      <c r="W515" s="9"/>
      <c r="X515" s="22" t="s">
        <v>7447</v>
      </c>
      <c r="Y515" s="12">
        <v>11</v>
      </c>
      <c r="Z515" s="9"/>
    </row>
    <row r="516" spans="21:26" x14ac:dyDescent="0.3">
      <c r="U516" s="11" t="s">
        <v>2056</v>
      </c>
      <c r="V516" s="9">
        <v>38</v>
      </c>
      <c r="W516" s="9"/>
      <c r="X516" s="11" t="s">
        <v>5856</v>
      </c>
      <c r="Y516" s="12">
        <v>16</v>
      </c>
      <c r="Z516" s="9"/>
    </row>
    <row r="517" spans="21:26" x14ac:dyDescent="0.3">
      <c r="U517" s="11" t="s">
        <v>1021</v>
      </c>
      <c r="V517" s="9">
        <v>78</v>
      </c>
      <c r="W517" s="9"/>
      <c r="X517" s="21" t="s">
        <v>14</v>
      </c>
      <c r="Y517" s="12">
        <v>16</v>
      </c>
      <c r="Z517" s="9"/>
    </row>
    <row r="518" spans="21:26" x14ac:dyDescent="0.3">
      <c r="U518" s="11" t="s">
        <v>2734</v>
      </c>
      <c r="V518" s="9">
        <v>39</v>
      </c>
      <c r="W518" s="9"/>
      <c r="X518" s="22" t="s">
        <v>15</v>
      </c>
      <c r="Y518" s="12">
        <v>16</v>
      </c>
      <c r="Z518" s="9"/>
    </row>
    <row r="519" spans="21:26" x14ac:dyDescent="0.3">
      <c r="U519" s="11" t="s">
        <v>4970</v>
      </c>
      <c r="V519" s="9">
        <v>19</v>
      </c>
      <c r="W519" s="9"/>
      <c r="X519" s="11" t="s">
        <v>1017</v>
      </c>
      <c r="Y519" s="12">
        <v>47</v>
      </c>
      <c r="Z519" s="9"/>
    </row>
    <row r="520" spans="21:26" x14ac:dyDescent="0.3">
      <c r="U520" s="11" t="s">
        <v>817</v>
      </c>
      <c r="V520" s="9">
        <v>77</v>
      </c>
      <c r="W520" s="9"/>
      <c r="X520" s="21" t="s">
        <v>14</v>
      </c>
      <c r="Y520" s="12">
        <v>47</v>
      </c>
      <c r="Z520" s="9"/>
    </row>
    <row r="521" spans="21:26" x14ac:dyDescent="0.3">
      <c r="U521" s="11" t="s">
        <v>4624</v>
      </c>
      <c r="V521" s="9">
        <v>56</v>
      </c>
      <c r="W521" s="9"/>
      <c r="X521" s="22" t="s">
        <v>24</v>
      </c>
      <c r="Y521" s="12">
        <v>47</v>
      </c>
      <c r="Z521" s="9"/>
    </row>
    <row r="522" spans="21:26" x14ac:dyDescent="0.3">
      <c r="U522" s="11" t="s">
        <v>3376</v>
      </c>
      <c r="V522" s="9">
        <v>48</v>
      </c>
      <c r="W522" s="9"/>
      <c r="X522" s="11" t="s">
        <v>639</v>
      </c>
      <c r="Y522" s="12">
        <v>3</v>
      </c>
      <c r="Z522" s="9"/>
    </row>
    <row r="523" spans="21:26" x14ac:dyDescent="0.3">
      <c r="U523" s="11" t="s">
        <v>4316</v>
      </c>
      <c r="V523" s="9">
        <v>23</v>
      </c>
      <c r="W523" s="9"/>
      <c r="X523" s="21" t="s">
        <v>20</v>
      </c>
      <c r="Y523" s="12">
        <v>3</v>
      </c>
      <c r="Z523" s="9"/>
    </row>
    <row r="524" spans="21:26" x14ac:dyDescent="0.3">
      <c r="U524" s="11" t="s">
        <v>7480</v>
      </c>
      <c r="V524" s="9">
        <v>12</v>
      </c>
      <c r="W524" s="9"/>
      <c r="X524" s="22" t="s">
        <v>15</v>
      </c>
      <c r="Y524" s="12">
        <v>3</v>
      </c>
      <c r="Z524" s="9"/>
    </row>
    <row r="525" spans="21:26" x14ac:dyDescent="0.3">
      <c r="U525" s="11" t="s">
        <v>2660</v>
      </c>
      <c r="V525" s="9">
        <v>0</v>
      </c>
      <c r="W525" s="9"/>
      <c r="X525" s="11" t="s">
        <v>2551</v>
      </c>
      <c r="Y525" s="12">
        <v>8</v>
      </c>
      <c r="Z525" s="9"/>
    </row>
    <row r="526" spans="21:26" x14ac:dyDescent="0.3">
      <c r="U526" s="11" t="s">
        <v>6002</v>
      </c>
      <c r="V526" s="9">
        <v>1</v>
      </c>
      <c r="W526" s="9"/>
      <c r="X526" s="21" t="s">
        <v>40</v>
      </c>
      <c r="Y526" s="12">
        <v>8</v>
      </c>
      <c r="Z526" s="9"/>
    </row>
    <row r="527" spans="21:26" x14ac:dyDescent="0.3">
      <c r="U527" s="11" t="s">
        <v>1015</v>
      </c>
      <c r="V527" s="9">
        <v>64</v>
      </c>
      <c r="W527" s="9"/>
      <c r="X527" s="22" t="s">
        <v>7447</v>
      </c>
      <c r="Y527" s="12">
        <v>8</v>
      </c>
      <c r="Z527" s="9"/>
    </row>
    <row r="528" spans="21:26" x14ac:dyDescent="0.3">
      <c r="U528" s="11" t="s">
        <v>1118</v>
      </c>
      <c r="V528" s="9">
        <v>1</v>
      </c>
      <c r="W528" s="9"/>
      <c r="X528" s="11" t="s">
        <v>1601</v>
      </c>
      <c r="Y528" s="12">
        <v>21</v>
      </c>
      <c r="Z528" s="9"/>
    </row>
    <row r="529" spans="21:26" x14ac:dyDescent="0.3">
      <c r="U529" s="11" t="s">
        <v>4002</v>
      </c>
      <c r="V529" s="9">
        <v>0</v>
      </c>
      <c r="W529" s="9"/>
      <c r="X529" s="21" t="s">
        <v>28</v>
      </c>
      <c r="Y529" s="12">
        <v>21</v>
      </c>
      <c r="Z529" s="9"/>
    </row>
    <row r="530" spans="21:26" x14ac:dyDescent="0.3">
      <c r="U530" s="11" t="s">
        <v>6393</v>
      </c>
      <c r="V530" s="9">
        <v>80</v>
      </c>
      <c r="W530" s="9"/>
      <c r="X530" s="22" t="s">
        <v>7447</v>
      </c>
      <c r="Y530" s="12">
        <v>21</v>
      </c>
      <c r="Z530" s="9"/>
    </row>
    <row r="531" spans="21:26" x14ac:dyDescent="0.3">
      <c r="U531" s="11" t="s">
        <v>404</v>
      </c>
      <c r="V531" s="9">
        <v>16</v>
      </c>
      <c r="W531" s="9"/>
      <c r="X531" s="11" t="s">
        <v>3532</v>
      </c>
      <c r="Y531" s="12">
        <v>60</v>
      </c>
      <c r="Z531" s="9"/>
    </row>
    <row r="532" spans="21:26" x14ac:dyDescent="0.3">
      <c r="U532" s="11" t="s">
        <v>5237</v>
      </c>
      <c r="V532" s="9">
        <v>0</v>
      </c>
      <c r="W532" s="9"/>
      <c r="X532" s="21" t="s">
        <v>40</v>
      </c>
      <c r="Y532" s="12">
        <v>60</v>
      </c>
      <c r="Z532" s="9"/>
    </row>
    <row r="533" spans="21:26" x14ac:dyDescent="0.3">
      <c r="U533" s="11" t="s">
        <v>2825</v>
      </c>
      <c r="V533" s="9">
        <v>69</v>
      </c>
      <c r="W533" s="9"/>
      <c r="X533" s="22" t="s">
        <v>24</v>
      </c>
      <c r="Y533" s="12">
        <v>60</v>
      </c>
      <c r="Z533" s="9"/>
    </row>
    <row r="534" spans="21:26" x14ac:dyDescent="0.3">
      <c r="U534" s="11" t="s">
        <v>1215</v>
      </c>
      <c r="V534" s="9">
        <v>0</v>
      </c>
      <c r="W534" s="9"/>
      <c r="X534" s="11" t="s">
        <v>3413</v>
      </c>
      <c r="Y534" s="12">
        <v>26</v>
      </c>
      <c r="Z534" s="9"/>
    </row>
    <row r="535" spans="21:26" x14ac:dyDescent="0.3">
      <c r="U535" s="11" t="s">
        <v>7298</v>
      </c>
      <c r="V535" s="9">
        <v>62</v>
      </c>
      <c r="W535" s="9"/>
      <c r="X535" s="21" t="s">
        <v>14</v>
      </c>
      <c r="Y535" s="12">
        <v>5</v>
      </c>
      <c r="Z535" s="9"/>
    </row>
    <row r="536" spans="21:26" x14ac:dyDescent="0.3">
      <c r="U536" s="11" t="s">
        <v>2432</v>
      </c>
      <c r="V536" s="9">
        <v>29</v>
      </c>
      <c r="W536" s="9"/>
      <c r="X536" s="22" t="s">
        <v>24</v>
      </c>
      <c r="Y536" s="12">
        <v>5</v>
      </c>
      <c r="Z536" s="9"/>
    </row>
    <row r="537" spans="21:26" x14ac:dyDescent="0.3">
      <c r="U537" s="11" t="s">
        <v>797</v>
      </c>
      <c r="V537" s="9">
        <v>11</v>
      </c>
      <c r="W537" s="9"/>
      <c r="X537" s="21" t="s">
        <v>40</v>
      </c>
      <c r="Y537" s="12">
        <v>21</v>
      </c>
      <c r="Z537" s="9"/>
    </row>
    <row r="538" spans="21:26" x14ac:dyDescent="0.3">
      <c r="U538" s="11" t="s">
        <v>2188</v>
      </c>
      <c r="V538" s="9">
        <v>26</v>
      </c>
      <c r="W538" s="9"/>
      <c r="X538" s="22" t="s">
        <v>15</v>
      </c>
      <c r="Y538" s="12">
        <v>21</v>
      </c>
      <c r="Z538" s="9"/>
    </row>
    <row r="539" spans="21:26" x14ac:dyDescent="0.3">
      <c r="U539" s="11" t="s">
        <v>5072</v>
      </c>
      <c r="V539" s="9">
        <v>5</v>
      </c>
      <c r="W539" s="9"/>
      <c r="X539" s="11" t="s">
        <v>5018</v>
      </c>
      <c r="Y539" s="12">
        <v>91</v>
      </c>
      <c r="Z539" s="9"/>
    </row>
    <row r="540" spans="21:26" x14ac:dyDescent="0.3">
      <c r="U540" s="11" t="s">
        <v>1523</v>
      </c>
      <c r="V540" s="9">
        <v>3</v>
      </c>
      <c r="W540" s="9"/>
      <c r="X540" s="21" t="s">
        <v>28</v>
      </c>
      <c r="Y540" s="12">
        <v>91</v>
      </c>
      <c r="Z540" s="9"/>
    </row>
    <row r="541" spans="21:26" x14ac:dyDescent="0.3">
      <c r="U541" s="11" t="s">
        <v>5543</v>
      </c>
      <c r="V541" s="9">
        <v>61</v>
      </c>
      <c r="W541" s="9"/>
      <c r="X541" s="22" t="s">
        <v>7448</v>
      </c>
      <c r="Y541" s="12">
        <v>91</v>
      </c>
      <c r="Z541" s="9"/>
    </row>
    <row r="542" spans="21:26" x14ac:dyDescent="0.3">
      <c r="U542" s="11" t="s">
        <v>498</v>
      </c>
      <c r="V542" s="9">
        <v>47</v>
      </c>
      <c r="W542" s="9"/>
      <c r="X542" s="11" t="s">
        <v>1847</v>
      </c>
      <c r="Y542" s="12">
        <v>38</v>
      </c>
      <c r="Z542" s="9"/>
    </row>
    <row r="543" spans="21:26" x14ac:dyDescent="0.3">
      <c r="U543" s="11" t="s">
        <v>5968</v>
      </c>
      <c r="V543" s="9">
        <v>68</v>
      </c>
      <c r="W543" s="9"/>
      <c r="X543" s="21" t="s">
        <v>14</v>
      </c>
      <c r="Y543" s="12">
        <v>38</v>
      </c>
      <c r="Z543" s="9"/>
    </row>
    <row r="544" spans="21:26" x14ac:dyDescent="0.3">
      <c r="U544" s="11" t="s">
        <v>484</v>
      </c>
      <c r="V544" s="9">
        <v>0</v>
      </c>
      <c r="W544" s="9"/>
      <c r="X544" s="22" t="s">
        <v>7446</v>
      </c>
      <c r="Y544" s="12">
        <v>38</v>
      </c>
      <c r="Z544" s="9"/>
    </row>
    <row r="545" spans="21:26" x14ac:dyDescent="0.3">
      <c r="U545" s="11" t="s">
        <v>6578</v>
      </c>
      <c r="V545" s="9">
        <v>89</v>
      </c>
      <c r="W545" s="9"/>
      <c r="X545" s="11" t="s">
        <v>829</v>
      </c>
      <c r="Y545" s="12">
        <v>1</v>
      </c>
      <c r="Z545" s="9"/>
    </row>
    <row r="546" spans="21:26" x14ac:dyDescent="0.3">
      <c r="U546" s="11" t="s">
        <v>124</v>
      </c>
      <c r="V546" s="9">
        <v>41</v>
      </c>
      <c r="W546" s="9"/>
      <c r="X546" s="21" t="s">
        <v>14</v>
      </c>
      <c r="Y546" s="12">
        <v>1</v>
      </c>
      <c r="Z546" s="9"/>
    </row>
    <row r="547" spans="21:26" x14ac:dyDescent="0.3">
      <c r="U547" s="11" t="s">
        <v>2439</v>
      </c>
      <c r="V547" s="9">
        <v>18</v>
      </c>
      <c r="W547" s="9"/>
      <c r="X547" s="22" t="s">
        <v>7446</v>
      </c>
      <c r="Y547" s="12">
        <v>1</v>
      </c>
      <c r="Z547" s="9"/>
    </row>
    <row r="548" spans="21:26" x14ac:dyDescent="0.3">
      <c r="U548" s="11" t="s">
        <v>4056</v>
      </c>
      <c r="V548" s="9">
        <v>85</v>
      </c>
      <c r="W548" s="9"/>
      <c r="X548" s="11" t="s">
        <v>2002</v>
      </c>
      <c r="Y548" s="12">
        <v>28</v>
      </c>
      <c r="Z548" s="9"/>
    </row>
    <row r="549" spans="21:26" x14ac:dyDescent="0.3">
      <c r="U549" s="11" t="s">
        <v>2662</v>
      </c>
      <c r="V549" s="9">
        <v>19</v>
      </c>
      <c r="W549" s="9"/>
      <c r="X549" s="21" t="s">
        <v>20</v>
      </c>
      <c r="Y549" s="12">
        <v>28</v>
      </c>
      <c r="Z549" s="9"/>
    </row>
    <row r="550" spans="21:26" x14ac:dyDescent="0.3">
      <c r="U550" s="11" t="s">
        <v>5509</v>
      </c>
      <c r="V550" s="9">
        <v>46</v>
      </c>
      <c r="W550" s="9"/>
      <c r="X550" s="22" t="s">
        <v>24</v>
      </c>
      <c r="Y550" s="12">
        <v>28</v>
      </c>
      <c r="Z550" s="9"/>
    </row>
    <row r="551" spans="21:26" x14ac:dyDescent="0.3">
      <c r="U551" s="11" t="s">
        <v>3791</v>
      </c>
      <c r="V551" s="9">
        <v>29</v>
      </c>
      <c r="W551" s="9"/>
      <c r="X551" s="11" t="s">
        <v>6290</v>
      </c>
      <c r="Y551" s="12">
        <v>49</v>
      </c>
      <c r="Z551" s="9"/>
    </row>
    <row r="552" spans="21:26" x14ac:dyDescent="0.3">
      <c r="U552" s="11" t="s">
        <v>1379</v>
      </c>
      <c r="V552" s="9">
        <v>50</v>
      </c>
      <c r="W552" s="9"/>
      <c r="X552" s="21" t="s">
        <v>44</v>
      </c>
      <c r="Y552" s="12">
        <v>49</v>
      </c>
      <c r="Z552" s="9"/>
    </row>
    <row r="553" spans="21:26" x14ac:dyDescent="0.3">
      <c r="U553" s="11" t="s">
        <v>7481</v>
      </c>
      <c r="V553" s="9">
        <v>36</v>
      </c>
      <c r="W553" s="9"/>
      <c r="X553" s="22" t="s">
        <v>15</v>
      </c>
      <c r="Y553" s="12">
        <v>49</v>
      </c>
      <c r="Z553" s="9"/>
    </row>
    <row r="554" spans="21:26" x14ac:dyDescent="0.3">
      <c r="U554" s="11" t="s">
        <v>2042</v>
      </c>
      <c r="V554" s="9">
        <v>8</v>
      </c>
      <c r="W554" s="9"/>
      <c r="X554" s="11" t="s">
        <v>2471</v>
      </c>
      <c r="Y554" s="12">
        <v>58</v>
      </c>
      <c r="Z554" s="9"/>
    </row>
    <row r="555" spans="21:26" x14ac:dyDescent="0.3">
      <c r="U555" s="11" t="s">
        <v>2964</v>
      </c>
      <c r="V555" s="9">
        <v>0</v>
      </c>
      <c r="W555" s="9"/>
      <c r="X555" s="21" t="s">
        <v>14</v>
      </c>
      <c r="Y555" s="12">
        <v>58</v>
      </c>
      <c r="Z555" s="9"/>
    </row>
    <row r="556" spans="21:26" x14ac:dyDescent="0.3">
      <c r="U556" s="11" t="s">
        <v>1149</v>
      </c>
      <c r="V556" s="9">
        <v>29</v>
      </c>
      <c r="W556" s="9"/>
      <c r="X556" s="22" t="s">
        <v>7446</v>
      </c>
      <c r="Y556" s="12">
        <v>58</v>
      </c>
      <c r="Z556" s="9"/>
    </row>
    <row r="557" spans="21:26" x14ac:dyDescent="0.3">
      <c r="U557" s="11" t="s">
        <v>5170</v>
      </c>
      <c r="V557" s="9">
        <v>47</v>
      </c>
      <c r="W557" s="9"/>
      <c r="X557" s="11" t="s">
        <v>6171</v>
      </c>
      <c r="Y557" s="12">
        <v>21</v>
      </c>
      <c r="Z557" s="9"/>
    </row>
    <row r="558" spans="21:26" x14ac:dyDescent="0.3">
      <c r="U558" s="11" t="s">
        <v>7482</v>
      </c>
      <c r="V558" s="9">
        <v>52</v>
      </c>
      <c r="W558" s="9"/>
      <c r="X558" s="21" t="s">
        <v>28</v>
      </c>
      <c r="Y558" s="12">
        <v>21</v>
      </c>
      <c r="Z558" s="9"/>
    </row>
    <row r="559" spans="21:26" x14ac:dyDescent="0.3">
      <c r="U559" s="11" t="s">
        <v>5098</v>
      </c>
      <c r="V559" s="9">
        <v>45</v>
      </c>
      <c r="W559" s="9"/>
      <c r="X559" s="22" t="s">
        <v>7446</v>
      </c>
      <c r="Y559" s="12">
        <v>21</v>
      </c>
      <c r="Z559" s="9"/>
    </row>
    <row r="560" spans="21:26" x14ac:dyDescent="0.3">
      <c r="U560" s="11" t="s">
        <v>1773</v>
      </c>
      <c r="V560" s="9">
        <v>1</v>
      </c>
      <c r="W560" s="9"/>
      <c r="X560" s="11" t="s">
        <v>3209</v>
      </c>
      <c r="Y560" s="12">
        <v>12</v>
      </c>
      <c r="Z560" s="9"/>
    </row>
    <row r="561" spans="21:26" x14ac:dyDescent="0.3">
      <c r="U561" s="11" t="s">
        <v>241</v>
      </c>
      <c r="V561" s="9">
        <v>15</v>
      </c>
      <c r="W561" s="9"/>
      <c r="X561" s="21" t="s">
        <v>44</v>
      </c>
      <c r="Y561" s="12">
        <v>12</v>
      </c>
      <c r="Z561" s="9"/>
    </row>
    <row r="562" spans="21:26" x14ac:dyDescent="0.3">
      <c r="U562" s="11" t="s">
        <v>7016</v>
      </c>
      <c r="V562" s="9">
        <v>0</v>
      </c>
      <c r="W562" s="9"/>
      <c r="X562" s="22" t="s">
        <v>7641</v>
      </c>
      <c r="Y562" s="12">
        <v>12</v>
      </c>
      <c r="Z562" s="9"/>
    </row>
    <row r="563" spans="21:26" x14ac:dyDescent="0.3">
      <c r="U563" s="11" t="s">
        <v>635</v>
      </c>
      <c r="V563" s="9">
        <v>36</v>
      </c>
      <c r="W563" s="9"/>
      <c r="X563" s="11" t="s">
        <v>1040</v>
      </c>
      <c r="Y563" s="12">
        <v>51</v>
      </c>
      <c r="Z563" s="9"/>
    </row>
    <row r="564" spans="21:26" x14ac:dyDescent="0.3">
      <c r="U564" s="11" t="s">
        <v>7363</v>
      </c>
      <c r="V564" s="9">
        <v>14</v>
      </c>
      <c r="W564" s="9"/>
      <c r="X564" s="21" t="s">
        <v>40</v>
      </c>
      <c r="Y564" s="12">
        <v>51</v>
      </c>
      <c r="Z564" s="9"/>
    </row>
    <row r="565" spans="21:26" x14ac:dyDescent="0.3">
      <c r="U565" s="11" t="s">
        <v>954</v>
      </c>
      <c r="V565" s="9">
        <v>0</v>
      </c>
      <c r="W565" s="9"/>
      <c r="X565" s="22" t="s">
        <v>24</v>
      </c>
      <c r="Y565" s="12">
        <v>51</v>
      </c>
      <c r="Z565" s="9"/>
    </row>
    <row r="566" spans="21:26" x14ac:dyDescent="0.3">
      <c r="U566" s="11" t="s">
        <v>3125</v>
      </c>
      <c r="V566" s="9">
        <v>58</v>
      </c>
      <c r="W566" s="9"/>
      <c r="X566" s="11" t="s">
        <v>2809</v>
      </c>
      <c r="Y566" s="12">
        <v>5</v>
      </c>
      <c r="Z566" s="9"/>
    </row>
    <row r="567" spans="21:26" x14ac:dyDescent="0.3">
      <c r="U567" s="11" t="s">
        <v>4849</v>
      </c>
      <c r="V567" s="9">
        <v>47</v>
      </c>
      <c r="W567" s="9"/>
      <c r="X567" s="21" t="s">
        <v>40</v>
      </c>
      <c r="Y567" s="12">
        <v>5</v>
      </c>
      <c r="Z567" s="9"/>
    </row>
    <row r="568" spans="21:26" x14ac:dyDescent="0.3">
      <c r="U568" s="11" t="s">
        <v>7483</v>
      </c>
      <c r="V568" s="9">
        <v>53</v>
      </c>
      <c r="W568" s="9"/>
      <c r="X568" s="22" t="s">
        <v>15</v>
      </c>
      <c r="Y568" s="12">
        <v>5</v>
      </c>
      <c r="Z568" s="9"/>
    </row>
    <row r="569" spans="21:26" x14ac:dyDescent="0.3">
      <c r="U569" s="11" t="s">
        <v>4972</v>
      </c>
      <c r="V569" s="9">
        <v>55</v>
      </c>
      <c r="W569" s="9"/>
      <c r="X569" s="11" t="s">
        <v>1976</v>
      </c>
      <c r="Y569" s="12">
        <v>44</v>
      </c>
      <c r="Z569" s="9"/>
    </row>
    <row r="570" spans="21:26" x14ac:dyDescent="0.3">
      <c r="U570" s="11" t="s">
        <v>7484</v>
      </c>
      <c r="V570" s="9">
        <v>16</v>
      </c>
      <c r="W570" s="9"/>
      <c r="X570" s="21" t="s">
        <v>14</v>
      </c>
      <c r="Y570" s="12">
        <v>27</v>
      </c>
      <c r="Z570" s="9"/>
    </row>
    <row r="571" spans="21:26" x14ac:dyDescent="0.3">
      <c r="U571" s="11" t="s">
        <v>3351</v>
      </c>
      <c r="V571" s="9">
        <v>60</v>
      </c>
      <c r="W571" s="9"/>
      <c r="X571" s="22" t="s">
        <v>7446</v>
      </c>
      <c r="Y571" s="12">
        <v>27</v>
      </c>
      <c r="Z571" s="9"/>
    </row>
    <row r="572" spans="21:26" x14ac:dyDescent="0.3">
      <c r="U572" s="11" t="s">
        <v>5590</v>
      </c>
      <c r="V572" s="9">
        <v>0</v>
      </c>
      <c r="W572" s="9"/>
      <c r="X572" s="21" t="s">
        <v>44</v>
      </c>
      <c r="Y572" s="12">
        <v>17</v>
      </c>
      <c r="Z572" s="9"/>
    </row>
    <row r="573" spans="21:26" x14ac:dyDescent="0.3">
      <c r="U573" s="11" t="s">
        <v>3417</v>
      </c>
      <c r="V573" s="9">
        <v>0</v>
      </c>
      <c r="W573" s="9"/>
      <c r="X573" s="22" t="s">
        <v>7448</v>
      </c>
      <c r="Y573" s="12">
        <v>17</v>
      </c>
      <c r="Z573" s="9"/>
    </row>
    <row r="574" spans="21:26" x14ac:dyDescent="0.3">
      <c r="U574" s="11" t="s">
        <v>2456</v>
      </c>
      <c r="V574" s="9">
        <v>36</v>
      </c>
      <c r="W574" s="9"/>
      <c r="X574" s="11" t="s">
        <v>7373</v>
      </c>
      <c r="Y574" s="12">
        <v>13</v>
      </c>
      <c r="Z574" s="9"/>
    </row>
    <row r="575" spans="21:26" x14ac:dyDescent="0.3">
      <c r="U575" s="11" t="s">
        <v>5447</v>
      </c>
      <c r="V575" s="9">
        <v>9</v>
      </c>
      <c r="W575" s="9"/>
      <c r="X575" s="21" t="s">
        <v>20</v>
      </c>
      <c r="Y575" s="12">
        <v>13</v>
      </c>
      <c r="Z575" s="9"/>
    </row>
    <row r="576" spans="21:26" x14ac:dyDescent="0.3">
      <c r="U576" s="11" t="s">
        <v>1809</v>
      </c>
      <c r="V576" s="9">
        <v>88</v>
      </c>
      <c r="W576" s="9"/>
      <c r="X576" s="22" t="s">
        <v>7446</v>
      </c>
      <c r="Y576" s="12">
        <v>13</v>
      </c>
      <c r="Z576" s="9"/>
    </row>
    <row r="577" spans="21:26" x14ac:dyDescent="0.3">
      <c r="U577" s="11" t="s">
        <v>5378</v>
      </c>
      <c r="V577" s="9">
        <v>36</v>
      </c>
      <c r="W577" s="9"/>
      <c r="X577" s="11" t="s">
        <v>1591</v>
      </c>
      <c r="Y577" s="12">
        <v>14</v>
      </c>
      <c r="Z577" s="9"/>
    </row>
    <row r="578" spans="21:26" x14ac:dyDescent="0.3">
      <c r="U578" s="11" t="s">
        <v>271</v>
      </c>
      <c r="V578" s="9">
        <v>26</v>
      </c>
      <c r="W578" s="9"/>
      <c r="X578" s="21" t="s">
        <v>44</v>
      </c>
      <c r="Y578" s="12">
        <v>14</v>
      </c>
      <c r="Z578" s="9"/>
    </row>
    <row r="579" spans="21:26" x14ac:dyDescent="0.3">
      <c r="U579" s="11" t="s">
        <v>496</v>
      </c>
      <c r="V579" s="9">
        <v>46</v>
      </c>
      <c r="W579" s="9"/>
      <c r="X579" s="22" t="s">
        <v>24</v>
      </c>
      <c r="Y579" s="12">
        <v>7</v>
      </c>
      <c r="Z579" s="9"/>
    </row>
    <row r="580" spans="21:26" x14ac:dyDescent="0.3">
      <c r="U580" s="11" t="s">
        <v>5737</v>
      </c>
      <c r="V580" s="9">
        <v>0</v>
      </c>
      <c r="W580" s="9"/>
      <c r="X580" s="22" t="s">
        <v>7448</v>
      </c>
      <c r="Y580" s="12">
        <v>7</v>
      </c>
      <c r="Z580" s="9"/>
    </row>
    <row r="581" spans="21:26" x14ac:dyDescent="0.3">
      <c r="U581" s="11" t="s">
        <v>4234</v>
      </c>
      <c r="V581" s="9">
        <v>24</v>
      </c>
      <c r="W581" s="9"/>
      <c r="X581" s="11" t="s">
        <v>1401</v>
      </c>
      <c r="Y581" s="12">
        <v>40</v>
      </c>
      <c r="Z581" s="9"/>
    </row>
    <row r="582" spans="21:26" x14ac:dyDescent="0.3">
      <c r="U582" s="11" t="s">
        <v>5933</v>
      </c>
      <c r="V582" s="9">
        <v>4</v>
      </c>
      <c r="W582" s="9"/>
      <c r="X582" s="21" t="s">
        <v>28</v>
      </c>
      <c r="Y582" s="12">
        <v>40</v>
      </c>
      <c r="Z582" s="9"/>
    </row>
    <row r="583" spans="21:26" x14ac:dyDescent="0.3">
      <c r="U583" s="11" t="s">
        <v>3514</v>
      </c>
      <c r="V583" s="9">
        <v>105</v>
      </c>
      <c r="W583" s="9"/>
      <c r="X583" s="22" t="s">
        <v>7447</v>
      </c>
      <c r="Y583" s="12">
        <v>40</v>
      </c>
      <c r="Z583" s="9"/>
    </row>
    <row r="584" spans="21:26" x14ac:dyDescent="0.3">
      <c r="U584" s="11" t="s">
        <v>161</v>
      </c>
      <c r="V584" s="9">
        <v>38</v>
      </c>
      <c r="W584" s="9"/>
      <c r="X584" s="11" t="s">
        <v>1271</v>
      </c>
      <c r="Y584" s="12">
        <v>29</v>
      </c>
      <c r="Z584" s="9"/>
    </row>
    <row r="585" spans="21:26" x14ac:dyDescent="0.3">
      <c r="U585" s="11" t="s">
        <v>245</v>
      </c>
      <c r="V585" s="9">
        <v>32</v>
      </c>
      <c r="W585" s="9"/>
      <c r="X585" s="21" t="s">
        <v>20</v>
      </c>
      <c r="Y585" s="12">
        <v>29</v>
      </c>
      <c r="Z585" s="9"/>
    </row>
    <row r="586" spans="21:26" x14ac:dyDescent="0.3">
      <c r="U586" s="11" t="s">
        <v>693</v>
      </c>
      <c r="V586" s="9">
        <v>59</v>
      </c>
      <c r="W586" s="9"/>
      <c r="X586" s="22" t="s">
        <v>24</v>
      </c>
      <c r="Y586" s="12">
        <v>29</v>
      </c>
      <c r="Z586" s="9"/>
    </row>
    <row r="587" spans="21:26" x14ac:dyDescent="0.3">
      <c r="U587" s="11" t="s">
        <v>4096</v>
      </c>
      <c r="V587" s="9">
        <v>56</v>
      </c>
      <c r="W587" s="9"/>
      <c r="X587" s="11" t="s">
        <v>4208</v>
      </c>
      <c r="Y587" s="12">
        <v>20</v>
      </c>
      <c r="Z587" s="9"/>
    </row>
    <row r="588" spans="21:26" x14ac:dyDescent="0.3">
      <c r="U588" s="11" t="s">
        <v>2925</v>
      </c>
      <c r="V588" s="9">
        <v>15</v>
      </c>
      <c r="W588" s="9"/>
      <c r="X588" s="21" t="s">
        <v>20</v>
      </c>
      <c r="Y588" s="12">
        <v>20</v>
      </c>
      <c r="Z588" s="9"/>
    </row>
    <row r="589" spans="21:26" x14ac:dyDescent="0.3">
      <c r="U589" s="11" t="s">
        <v>7485</v>
      </c>
      <c r="V589" s="9">
        <v>47</v>
      </c>
      <c r="W589" s="9"/>
      <c r="X589" s="22" t="s">
        <v>24</v>
      </c>
      <c r="Y589" s="12">
        <v>20</v>
      </c>
      <c r="Z589" s="9"/>
    </row>
    <row r="590" spans="21:26" x14ac:dyDescent="0.3">
      <c r="U590" s="11" t="s">
        <v>1812</v>
      </c>
      <c r="V590" s="9">
        <v>58</v>
      </c>
      <c r="W590" s="9"/>
      <c r="X590" s="11" t="s">
        <v>5168</v>
      </c>
      <c r="Y590" s="12">
        <v>12</v>
      </c>
      <c r="Z590" s="9"/>
    </row>
    <row r="591" spans="21:26" x14ac:dyDescent="0.3">
      <c r="U591" s="11" t="s">
        <v>3448</v>
      </c>
      <c r="V591" s="9">
        <v>22</v>
      </c>
      <c r="W591" s="9"/>
      <c r="X591" s="21" t="s">
        <v>40</v>
      </c>
      <c r="Y591" s="12">
        <v>12</v>
      </c>
      <c r="Z591" s="9"/>
    </row>
    <row r="592" spans="21:26" x14ac:dyDescent="0.3">
      <c r="U592" s="11" t="s">
        <v>136</v>
      </c>
      <c r="V592" s="9">
        <v>22</v>
      </c>
      <c r="W592" s="9"/>
      <c r="X592" s="22" t="s">
        <v>15</v>
      </c>
      <c r="Y592" s="12">
        <v>12</v>
      </c>
      <c r="Z592" s="9"/>
    </row>
    <row r="593" spans="21:26" x14ac:dyDescent="0.3">
      <c r="U593" s="11" t="s">
        <v>2784</v>
      </c>
      <c r="V593" s="9">
        <v>17</v>
      </c>
      <c r="W593" s="9"/>
      <c r="X593" s="11" t="s">
        <v>1153</v>
      </c>
      <c r="Y593" s="12">
        <v>13</v>
      </c>
      <c r="Z593" s="9"/>
    </row>
    <row r="594" spans="21:26" x14ac:dyDescent="0.3">
      <c r="U594" s="11" t="s">
        <v>6876</v>
      </c>
      <c r="V594" s="9">
        <v>0</v>
      </c>
      <c r="W594" s="9"/>
      <c r="X594" s="21" t="s">
        <v>14</v>
      </c>
      <c r="Y594" s="12">
        <v>13</v>
      </c>
      <c r="Z594" s="9"/>
    </row>
    <row r="595" spans="21:26" x14ac:dyDescent="0.3">
      <c r="U595" s="11" t="s">
        <v>5798</v>
      </c>
      <c r="V595" s="9">
        <v>52</v>
      </c>
      <c r="W595" s="9"/>
      <c r="X595" s="22" t="s">
        <v>24</v>
      </c>
      <c r="Y595" s="12">
        <v>13</v>
      </c>
      <c r="Z595" s="9"/>
    </row>
    <row r="596" spans="21:26" x14ac:dyDescent="0.3">
      <c r="U596" s="11" t="s">
        <v>7344</v>
      </c>
      <c r="V596" s="9">
        <v>31</v>
      </c>
      <c r="W596" s="9"/>
      <c r="X596" s="11" t="s">
        <v>996</v>
      </c>
      <c r="Y596" s="12">
        <v>74</v>
      </c>
      <c r="Z596" s="9"/>
    </row>
    <row r="597" spans="21:26" x14ac:dyDescent="0.3">
      <c r="U597" s="11" t="s">
        <v>4228</v>
      </c>
      <c r="V597" s="9">
        <v>21</v>
      </c>
      <c r="W597" s="9"/>
      <c r="X597" s="21" t="s">
        <v>44</v>
      </c>
      <c r="Y597" s="12">
        <v>74</v>
      </c>
      <c r="Z597" s="9"/>
    </row>
    <row r="598" spans="21:26" x14ac:dyDescent="0.3">
      <c r="U598" s="11" t="s">
        <v>2907</v>
      </c>
      <c r="V598" s="9">
        <v>0</v>
      </c>
      <c r="W598" s="9"/>
      <c r="X598" s="22" t="s">
        <v>7446</v>
      </c>
      <c r="Y598" s="12">
        <v>74</v>
      </c>
      <c r="Z598" s="9"/>
    </row>
    <row r="599" spans="21:26" x14ac:dyDescent="0.3">
      <c r="U599" s="11" t="s">
        <v>3436</v>
      </c>
      <c r="V599" s="9">
        <v>147</v>
      </c>
      <c r="W599" s="9"/>
      <c r="X599" s="11" t="s">
        <v>90</v>
      </c>
      <c r="Y599" s="12">
        <v>52</v>
      </c>
      <c r="Z599" s="9"/>
    </row>
    <row r="600" spans="21:26" x14ac:dyDescent="0.3">
      <c r="U600" s="11" t="s">
        <v>2519</v>
      </c>
      <c r="V600" s="9">
        <v>86</v>
      </c>
      <c r="W600" s="9"/>
      <c r="X600" s="21" t="s">
        <v>40</v>
      </c>
      <c r="Y600" s="12">
        <v>52</v>
      </c>
      <c r="Z600" s="9"/>
    </row>
    <row r="601" spans="21:26" x14ac:dyDescent="0.3">
      <c r="U601" s="11" t="s">
        <v>6095</v>
      </c>
      <c r="V601" s="9">
        <v>0</v>
      </c>
      <c r="W601" s="9"/>
      <c r="X601" s="22" t="s">
        <v>15</v>
      </c>
      <c r="Y601" s="12">
        <v>52</v>
      </c>
      <c r="Z601" s="9"/>
    </row>
    <row r="602" spans="21:26" x14ac:dyDescent="0.3">
      <c r="U602" s="11" t="s">
        <v>4948</v>
      </c>
      <c r="V602" s="9">
        <v>38</v>
      </c>
      <c r="W602" s="9"/>
      <c r="X602" s="11" t="s">
        <v>3095</v>
      </c>
      <c r="Y602" s="12">
        <v>8</v>
      </c>
      <c r="Z602" s="9"/>
    </row>
    <row r="603" spans="21:26" x14ac:dyDescent="0.3">
      <c r="U603" s="11" t="s">
        <v>5748</v>
      </c>
      <c r="V603" s="9">
        <v>65</v>
      </c>
      <c r="W603" s="9"/>
      <c r="X603" s="21" t="s">
        <v>20</v>
      </c>
      <c r="Y603" s="12">
        <v>8</v>
      </c>
      <c r="Z603" s="9"/>
    </row>
    <row r="604" spans="21:26" x14ac:dyDescent="0.3">
      <c r="U604" s="11" t="s">
        <v>7073</v>
      </c>
      <c r="V604" s="9">
        <v>48</v>
      </c>
      <c r="W604" s="9"/>
      <c r="X604" s="22" t="s">
        <v>24</v>
      </c>
      <c r="Y604" s="12">
        <v>8</v>
      </c>
      <c r="Z604" s="9"/>
    </row>
    <row r="605" spans="21:26" x14ac:dyDescent="0.3">
      <c r="U605" s="11" t="s">
        <v>3833</v>
      </c>
      <c r="V605" s="9">
        <v>72</v>
      </c>
      <c r="W605" s="9"/>
      <c r="X605" s="11" t="s">
        <v>7469</v>
      </c>
      <c r="Y605" s="12">
        <v>73</v>
      </c>
      <c r="Z605" s="9"/>
    </row>
    <row r="606" spans="21:26" x14ac:dyDescent="0.3">
      <c r="U606" s="11" t="s">
        <v>1533</v>
      </c>
      <c r="V606" s="9">
        <v>1</v>
      </c>
      <c r="W606" s="9"/>
      <c r="X606" s="21" t="s">
        <v>14</v>
      </c>
      <c r="Y606" s="12">
        <v>73</v>
      </c>
      <c r="Z606" s="9"/>
    </row>
    <row r="607" spans="21:26" x14ac:dyDescent="0.3">
      <c r="U607" s="11" t="s">
        <v>7282</v>
      </c>
      <c r="V607" s="9">
        <v>23</v>
      </c>
      <c r="W607" s="9"/>
      <c r="X607" s="22" t="s">
        <v>7446</v>
      </c>
      <c r="Y607" s="12">
        <v>73</v>
      </c>
      <c r="Z607" s="9"/>
    </row>
    <row r="608" spans="21:26" x14ac:dyDescent="0.3">
      <c r="U608" s="11" t="s">
        <v>394</v>
      </c>
      <c r="V608" s="9">
        <v>13</v>
      </c>
      <c r="W608" s="9"/>
      <c r="X608" s="11" t="s">
        <v>7238</v>
      </c>
      <c r="Y608" s="12">
        <v>0</v>
      </c>
      <c r="Z608" s="9"/>
    </row>
    <row r="609" spans="21:26" x14ac:dyDescent="0.3">
      <c r="U609" s="11" t="s">
        <v>629</v>
      </c>
      <c r="V609" s="9">
        <v>52</v>
      </c>
      <c r="W609" s="9"/>
      <c r="X609" s="21" t="s">
        <v>28</v>
      </c>
      <c r="Y609" s="12">
        <v>0</v>
      </c>
      <c r="Z609" s="9"/>
    </row>
    <row r="610" spans="21:26" x14ac:dyDescent="0.3">
      <c r="U610" s="11" t="s">
        <v>7359</v>
      </c>
      <c r="V610" s="9">
        <v>4</v>
      </c>
      <c r="W610" s="9"/>
      <c r="X610" s="22" t="s">
        <v>24</v>
      </c>
      <c r="Y610" s="12">
        <v>0</v>
      </c>
      <c r="Z610" s="9"/>
    </row>
    <row r="611" spans="21:26" x14ac:dyDescent="0.3">
      <c r="U611" s="11" t="s">
        <v>3912</v>
      </c>
      <c r="V611" s="9">
        <v>0</v>
      </c>
      <c r="W611" s="9"/>
      <c r="X611" s="11" t="s">
        <v>1217</v>
      </c>
      <c r="Y611" s="12">
        <v>21</v>
      </c>
      <c r="Z611" s="9"/>
    </row>
    <row r="612" spans="21:26" x14ac:dyDescent="0.3">
      <c r="U612" s="11" t="s">
        <v>2711</v>
      </c>
      <c r="V612" s="9">
        <v>5</v>
      </c>
      <c r="W612" s="9"/>
      <c r="X612" s="21" t="s">
        <v>40</v>
      </c>
      <c r="Y612" s="12">
        <v>21</v>
      </c>
      <c r="Z612" s="9"/>
    </row>
    <row r="613" spans="21:26" x14ac:dyDescent="0.3">
      <c r="U613" s="11" t="s">
        <v>3035</v>
      </c>
      <c r="V613" s="9">
        <v>0</v>
      </c>
      <c r="W613" s="9"/>
      <c r="X613" s="22" t="s">
        <v>7446</v>
      </c>
      <c r="Y613" s="12">
        <v>21</v>
      </c>
      <c r="Z613" s="9"/>
    </row>
    <row r="614" spans="21:26" x14ac:dyDescent="0.3">
      <c r="U614" s="11" t="s">
        <v>3021</v>
      </c>
      <c r="V614" s="9">
        <v>51</v>
      </c>
      <c r="W614" s="9"/>
      <c r="X614" s="11" t="s">
        <v>6368</v>
      </c>
      <c r="Y614" s="12">
        <v>75</v>
      </c>
      <c r="Z614" s="9"/>
    </row>
    <row r="615" spans="21:26" x14ac:dyDescent="0.3">
      <c r="U615" s="11" t="s">
        <v>5578</v>
      </c>
      <c r="V615" s="9">
        <v>8</v>
      </c>
      <c r="W615" s="9"/>
      <c r="X615" s="21" t="s">
        <v>14</v>
      </c>
      <c r="Y615" s="12">
        <v>75</v>
      </c>
      <c r="Z615" s="9"/>
    </row>
    <row r="616" spans="21:26" x14ac:dyDescent="0.3">
      <c r="U616" s="11" t="s">
        <v>5236</v>
      </c>
      <c r="V616" s="9">
        <v>50</v>
      </c>
      <c r="W616" s="9"/>
      <c r="X616" s="22" t="s">
        <v>7447</v>
      </c>
      <c r="Y616" s="12">
        <v>75</v>
      </c>
      <c r="Z616" s="9"/>
    </row>
    <row r="617" spans="21:26" x14ac:dyDescent="0.3">
      <c r="U617" s="11" t="s">
        <v>146</v>
      </c>
      <c r="V617" s="9">
        <v>14</v>
      </c>
      <c r="W617" s="9"/>
      <c r="X617" s="11" t="s">
        <v>1639</v>
      </c>
      <c r="Y617" s="12">
        <v>25</v>
      </c>
      <c r="Z617" s="9"/>
    </row>
    <row r="618" spans="21:26" x14ac:dyDescent="0.3">
      <c r="U618" s="11" t="s">
        <v>165</v>
      </c>
      <c r="V618" s="9">
        <v>50</v>
      </c>
      <c r="W618" s="9"/>
      <c r="X618" s="21" t="s">
        <v>20</v>
      </c>
      <c r="Y618" s="12">
        <v>25</v>
      </c>
      <c r="Z618" s="9"/>
    </row>
    <row r="619" spans="21:26" x14ac:dyDescent="0.3">
      <c r="U619" s="11" t="s">
        <v>783</v>
      </c>
      <c r="V619" s="9">
        <v>86</v>
      </c>
      <c r="W619" s="9"/>
      <c r="X619" s="22" t="s">
        <v>7446</v>
      </c>
      <c r="Y619" s="12">
        <v>25</v>
      </c>
      <c r="Z619" s="9"/>
    </row>
    <row r="620" spans="21:26" x14ac:dyDescent="0.3">
      <c r="U620" s="11" t="s">
        <v>6323</v>
      </c>
      <c r="V620" s="9">
        <v>5</v>
      </c>
      <c r="W620" s="9"/>
      <c r="X620" s="11" t="s">
        <v>927</v>
      </c>
      <c r="Y620" s="12">
        <v>89</v>
      </c>
      <c r="Z620" s="9"/>
    </row>
    <row r="621" spans="21:26" x14ac:dyDescent="0.3">
      <c r="U621" s="11" t="s">
        <v>4518</v>
      </c>
      <c r="V621" s="9">
        <v>47</v>
      </c>
      <c r="W621" s="9"/>
      <c r="X621" s="21" t="s">
        <v>28</v>
      </c>
      <c r="Y621" s="12">
        <v>89</v>
      </c>
      <c r="Z621" s="9"/>
    </row>
    <row r="622" spans="21:26" x14ac:dyDescent="0.3">
      <c r="U622" s="11" t="s">
        <v>7486</v>
      </c>
      <c r="V622" s="9">
        <v>0</v>
      </c>
      <c r="W622" s="9"/>
      <c r="X622" s="22" t="s">
        <v>15</v>
      </c>
      <c r="Y622" s="12">
        <v>89</v>
      </c>
      <c r="Z622" s="9"/>
    </row>
    <row r="623" spans="21:26" x14ac:dyDescent="0.3">
      <c r="U623" s="11" t="s">
        <v>2412</v>
      </c>
      <c r="V623" s="9">
        <v>6</v>
      </c>
      <c r="W623" s="9"/>
      <c r="X623" s="11" t="s">
        <v>35</v>
      </c>
      <c r="Y623" s="12">
        <v>58</v>
      </c>
      <c r="Z623" s="9"/>
    </row>
    <row r="624" spans="21:26" x14ac:dyDescent="0.3">
      <c r="U624" s="11" t="s">
        <v>3534</v>
      </c>
      <c r="V624" s="9">
        <v>51</v>
      </c>
      <c r="W624" s="9"/>
      <c r="X624" s="21" t="s">
        <v>20</v>
      </c>
      <c r="Y624" s="12">
        <v>58</v>
      </c>
      <c r="Z624" s="9"/>
    </row>
    <row r="625" spans="21:26" x14ac:dyDescent="0.3">
      <c r="U625" s="11" t="s">
        <v>7487</v>
      </c>
      <c r="V625" s="9">
        <v>36</v>
      </c>
      <c r="W625" s="9"/>
      <c r="X625" s="22" t="s">
        <v>24</v>
      </c>
      <c r="Y625" s="12">
        <v>58</v>
      </c>
      <c r="Z625" s="9"/>
    </row>
    <row r="626" spans="21:26" x14ac:dyDescent="0.3">
      <c r="U626" s="11" t="s">
        <v>62</v>
      </c>
      <c r="V626" s="9">
        <v>53</v>
      </c>
      <c r="W626" s="9"/>
      <c r="X626" s="11" t="s">
        <v>2692</v>
      </c>
      <c r="Y626" s="12">
        <v>1</v>
      </c>
      <c r="Z626" s="9"/>
    </row>
    <row r="627" spans="21:26" x14ac:dyDescent="0.3">
      <c r="U627" s="11" t="s">
        <v>3099</v>
      </c>
      <c r="V627" s="9">
        <v>85</v>
      </c>
      <c r="W627" s="9"/>
      <c r="X627" s="21" t="s">
        <v>28</v>
      </c>
      <c r="Y627" s="12">
        <v>1</v>
      </c>
      <c r="Z627" s="9"/>
    </row>
    <row r="628" spans="21:26" x14ac:dyDescent="0.3">
      <c r="U628" s="11" t="s">
        <v>6279</v>
      </c>
      <c r="V628" s="9">
        <v>2</v>
      </c>
      <c r="W628" s="9"/>
      <c r="X628" s="22" t="s">
        <v>7448</v>
      </c>
      <c r="Y628" s="12">
        <v>1</v>
      </c>
      <c r="Z628" s="9"/>
    </row>
    <row r="629" spans="21:26" x14ac:dyDescent="0.3">
      <c r="U629" s="11" t="s">
        <v>1267</v>
      </c>
      <c r="V629" s="9">
        <v>26</v>
      </c>
      <c r="W629" s="9"/>
      <c r="X629" s="11" t="s">
        <v>2443</v>
      </c>
      <c r="Y629" s="12">
        <v>49</v>
      </c>
      <c r="Z629" s="9"/>
    </row>
    <row r="630" spans="21:26" x14ac:dyDescent="0.3">
      <c r="U630" s="11" t="s">
        <v>290</v>
      </c>
      <c r="V630" s="9">
        <v>0</v>
      </c>
      <c r="W630" s="9"/>
      <c r="X630" s="21" t="s">
        <v>40</v>
      </c>
      <c r="Y630" s="12">
        <v>49</v>
      </c>
      <c r="Z630" s="9"/>
    </row>
    <row r="631" spans="21:26" x14ac:dyDescent="0.3">
      <c r="U631" s="11" t="s">
        <v>622</v>
      </c>
      <c r="V631" s="9">
        <v>0</v>
      </c>
      <c r="W631" s="9"/>
      <c r="X631" s="22" t="s">
        <v>7448</v>
      </c>
      <c r="Y631" s="12">
        <v>49</v>
      </c>
      <c r="Z631" s="9"/>
    </row>
    <row r="632" spans="21:26" x14ac:dyDescent="0.3">
      <c r="U632" s="11" t="s">
        <v>7488</v>
      </c>
      <c r="V632" s="9">
        <v>26</v>
      </c>
      <c r="W632" s="9"/>
      <c r="X632" s="11" t="s">
        <v>5977</v>
      </c>
      <c r="Y632" s="12">
        <v>0</v>
      </c>
      <c r="Z632" s="9"/>
    </row>
    <row r="633" spans="21:26" x14ac:dyDescent="0.3">
      <c r="U633" s="11" t="s">
        <v>3184</v>
      </c>
      <c r="V633" s="9">
        <v>76</v>
      </c>
      <c r="W633" s="9"/>
      <c r="X633" s="21" t="s">
        <v>20</v>
      </c>
      <c r="Y633" s="12">
        <v>0</v>
      </c>
      <c r="Z633" s="9"/>
    </row>
    <row r="634" spans="21:26" x14ac:dyDescent="0.3">
      <c r="U634" s="11" t="s">
        <v>6440</v>
      </c>
      <c r="V634" s="9">
        <v>57</v>
      </c>
      <c r="W634" s="9"/>
      <c r="X634" s="22" t="s">
        <v>24</v>
      </c>
      <c r="Y634" s="12">
        <v>0</v>
      </c>
      <c r="Z634" s="9"/>
    </row>
    <row r="635" spans="21:26" x14ac:dyDescent="0.3">
      <c r="U635" s="11" t="s">
        <v>3780</v>
      </c>
      <c r="V635" s="9">
        <v>0</v>
      </c>
      <c r="W635" s="9"/>
      <c r="X635" s="11" t="s">
        <v>4391</v>
      </c>
      <c r="Y635" s="12">
        <v>35</v>
      </c>
      <c r="Z635" s="9"/>
    </row>
    <row r="636" spans="21:26" x14ac:dyDescent="0.3">
      <c r="U636" s="11" t="s">
        <v>6364</v>
      </c>
      <c r="V636" s="9">
        <v>63</v>
      </c>
      <c r="W636" s="9"/>
      <c r="X636" s="21" t="s">
        <v>40</v>
      </c>
      <c r="Y636" s="12">
        <v>35</v>
      </c>
      <c r="Z636" s="9"/>
    </row>
    <row r="637" spans="21:26" x14ac:dyDescent="0.3">
      <c r="U637" s="11" t="s">
        <v>7024</v>
      </c>
      <c r="V637" s="9">
        <v>27</v>
      </c>
      <c r="W637" s="9"/>
      <c r="X637" s="22" t="s">
        <v>7447</v>
      </c>
      <c r="Y637" s="12">
        <v>35</v>
      </c>
      <c r="Z637" s="9"/>
    </row>
    <row r="638" spans="21:26" x14ac:dyDescent="0.3">
      <c r="U638" s="11" t="s">
        <v>1158</v>
      </c>
      <c r="V638" s="9">
        <v>2</v>
      </c>
      <c r="W638" s="9"/>
      <c r="X638" s="11" t="s">
        <v>566</v>
      </c>
      <c r="Y638" s="12">
        <v>10</v>
      </c>
      <c r="Z638" s="9"/>
    </row>
    <row r="639" spans="21:26" x14ac:dyDescent="0.3">
      <c r="U639" s="11" t="s">
        <v>3102</v>
      </c>
      <c r="V639" s="9">
        <v>0</v>
      </c>
      <c r="W639" s="9"/>
      <c r="X639" s="21" t="s">
        <v>28</v>
      </c>
      <c r="Y639" s="12">
        <v>10</v>
      </c>
      <c r="Z639" s="9"/>
    </row>
    <row r="640" spans="21:26" x14ac:dyDescent="0.3">
      <c r="U640" s="11" t="s">
        <v>5287</v>
      </c>
      <c r="V640" s="9">
        <v>53</v>
      </c>
      <c r="W640" s="9"/>
      <c r="X640" s="22" t="s">
        <v>24</v>
      </c>
      <c r="Y640" s="12">
        <v>10</v>
      </c>
      <c r="Z640" s="9"/>
    </row>
    <row r="641" spans="21:26" x14ac:dyDescent="0.3">
      <c r="U641" s="11" t="s">
        <v>371</v>
      </c>
      <c r="V641" s="9">
        <v>0</v>
      </c>
      <c r="W641" s="9"/>
      <c r="X641" s="21" t="s">
        <v>44</v>
      </c>
      <c r="Y641" s="12">
        <v>0</v>
      </c>
      <c r="Z641" s="9"/>
    </row>
    <row r="642" spans="21:26" x14ac:dyDescent="0.3">
      <c r="U642" s="11" t="s">
        <v>7371</v>
      </c>
      <c r="V642" s="9">
        <v>19</v>
      </c>
      <c r="W642" s="9"/>
      <c r="X642" s="22" t="s">
        <v>7448</v>
      </c>
      <c r="Y642" s="12">
        <v>0</v>
      </c>
      <c r="Z642" s="9"/>
    </row>
    <row r="643" spans="21:26" x14ac:dyDescent="0.3">
      <c r="U643" s="11" t="s">
        <v>2666</v>
      </c>
      <c r="V643" s="9">
        <v>62</v>
      </c>
      <c r="W643" s="9"/>
      <c r="X643" s="11" t="s">
        <v>3336</v>
      </c>
      <c r="Y643" s="12">
        <v>22</v>
      </c>
      <c r="Z643" s="9"/>
    </row>
    <row r="644" spans="21:26" x14ac:dyDescent="0.3">
      <c r="U644" s="11" t="s">
        <v>167</v>
      </c>
      <c r="V644" s="9">
        <v>20</v>
      </c>
      <c r="W644" s="9"/>
      <c r="X644" s="21" t="s">
        <v>14</v>
      </c>
      <c r="Y644" s="12">
        <v>22</v>
      </c>
      <c r="Z644" s="9"/>
    </row>
    <row r="645" spans="21:26" x14ac:dyDescent="0.3">
      <c r="U645" s="11" t="s">
        <v>7489</v>
      </c>
      <c r="V645" s="9">
        <v>14</v>
      </c>
      <c r="W645" s="9"/>
      <c r="X645" s="22" t="s">
        <v>24</v>
      </c>
      <c r="Y645" s="12">
        <v>22</v>
      </c>
      <c r="Z645" s="9"/>
    </row>
    <row r="646" spans="21:26" x14ac:dyDescent="0.3">
      <c r="U646" s="11" t="s">
        <v>1156</v>
      </c>
      <c r="V646" s="9">
        <v>23</v>
      </c>
      <c r="W646" s="9"/>
      <c r="X646" s="11" t="s">
        <v>2122</v>
      </c>
      <c r="Y646" s="12">
        <v>12</v>
      </c>
      <c r="Z646" s="9"/>
    </row>
    <row r="647" spans="21:26" x14ac:dyDescent="0.3">
      <c r="U647" s="11" t="s">
        <v>2813</v>
      </c>
      <c r="V647" s="9">
        <v>35</v>
      </c>
      <c r="W647" s="9"/>
      <c r="X647" s="21" t="s">
        <v>44</v>
      </c>
      <c r="Y647" s="12">
        <v>12</v>
      </c>
      <c r="Z647" s="9"/>
    </row>
    <row r="648" spans="21:26" x14ac:dyDescent="0.3">
      <c r="U648" s="11" t="s">
        <v>4966</v>
      </c>
      <c r="V648" s="9">
        <v>70</v>
      </c>
      <c r="W648" s="9"/>
      <c r="X648" s="22" t="s">
        <v>15</v>
      </c>
      <c r="Y648" s="12">
        <v>12</v>
      </c>
      <c r="Z648" s="9"/>
    </row>
    <row r="649" spans="21:26" x14ac:dyDescent="0.3">
      <c r="U649" s="11" t="s">
        <v>4180</v>
      </c>
      <c r="V649" s="9">
        <v>30</v>
      </c>
      <c r="W649" s="9"/>
      <c r="X649" s="11" t="s">
        <v>4804</v>
      </c>
      <c r="Y649" s="12">
        <v>18</v>
      </c>
      <c r="Z649" s="9"/>
    </row>
    <row r="650" spans="21:26" x14ac:dyDescent="0.3">
      <c r="U650" s="11" t="s">
        <v>5957</v>
      </c>
      <c r="V650" s="9">
        <v>55</v>
      </c>
      <c r="W650" s="9"/>
      <c r="X650" s="21" t="s">
        <v>44</v>
      </c>
      <c r="Y650" s="12">
        <v>18</v>
      </c>
      <c r="Z650" s="9"/>
    </row>
    <row r="651" spans="21:26" x14ac:dyDescent="0.3">
      <c r="U651" s="11" t="s">
        <v>6895</v>
      </c>
      <c r="V651" s="9">
        <v>87</v>
      </c>
      <c r="W651" s="9"/>
      <c r="X651" s="22" t="s">
        <v>7447</v>
      </c>
      <c r="Y651" s="12">
        <v>18</v>
      </c>
      <c r="Z651" s="9"/>
    </row>
    <row r="652" spans="21:26" x14ac:dyDescent="0.3">
      <c r="U652" s="11" t="s">
        <v>2058</v>
      </c>
      <c r="V652" s="9">
        <v>24</v>
      </c>
      <c r="W652" s="9"/>
      <c r="X652" s="11" t="s">
        <v>647</v>
      </c>
      <c r="Y652" s="12">
        <v>61</v>
      </c>
      <c r="Z652" s="9"/>
    </row>
    <row r="653" spans="21:26" x14ac:dyDescent="0.3">
      <c r="U653" s="11" t="s">
        <v>6734</v>
      </c>
      <c r="V653" s="9">
        <v>80</v>
      </c>
      <c r="W653" s="9"/>
      <c r="X653" s="21" t="s">
        <v>40</v>
      </c>
      <c r="Y653" s="12">
        <v>61</v>
      </c>
      <c r="Z653" s="9"/>
    </row>
    <row r="654" spans="21:26" x14ac:dyDescent="0.3">
      <c r="U654" s="11" t="s">
        <v>821</v>
      </c>
      <c r="V654" s="9">
        <v>94</v>
      </c>
      <c r="W654" s="9"/>
      <c r="X654" s="22" t="s">
        <v>7446</v>
      </c>
      <c r="Y654" s="12">
        <v>61</v>
      </c>
      <c r="Z654" s="9"/>
    </row>
    <row r="655" spans="21:26" x14ac:dyDescent="0.3">
      <c r="U655" s="11" t="s">
        <v>513</v>
      </c>
      <c r="V655" s="9">
        <v>2</v>
      </c>
      <c r="W655" s="9"/>
      <c r="X655" s="11" t="s">
        <v>558</v>
      </c>
      <c r="Y655" s="12">
        <v>0</v>
      </c>
      <c r="Z655" s="9"/>
    </row>
    <row r="656" spans="21:26" x14ac:dyDescent="0.3">
      <c r="U656" s="11" t="s">
        <v>4755</v>
      </c>
      <c r="V656" s="9">
        <v>15</v>
      </c>
      <c r="W656" s="9"/>
      <c r="X656" s="21" t="s">
        <v>40</v>
      </c>
      <c r="Y656" s="12">
        <v>0</v>
      </c>
      <c r="Z656" s="9"/>
    </row>
    <row r="657" spans="21:26" x14ac:dyDescent="0.3">
      <c r="U657" s="11" t="s">
        <v>1019</v>
      </c>
      <c r="V657" s="9">
        <v>28</v>
      </c>
      <c r="W657" s="9"/>
      <c r="X657" s="22" t="s">
        <v>15</v>
      </c>
      <c r="Y657" s="12">
        <v>0</v>
      </c>
      <c r="Z657" s="9"/>
    </row>
    <row r="658" spans="21:26" x14ac:dyDescent="0.3">
      <c r="U658" s="11" t="s">
        <v>359</v>
      </c>
      <c r="V658" s="9">
        <v>37</v>
      </c>
      <c r="W658" s="9"/>
      <c r="X658" s="11" t="s">
        <v>4374</v>
      </c>
      <c r="Y658" s="12">
        <v>27</v>
      </c>
      <c r="Z658" s="9"/>
    </row>
    <row r="659" spans="21:26" x14ac:dyDescent="0.3">
      <c r="U659" s="11" t="s">
        <v>6421</v>
      </c>
      <c r="V659" s="9">
        <v>8</v>
      </c>
      <c r="W659" s="9"/>
      <c r="X659" s="21" t="s">
        <v>44</v>
      </c>
      <c r="Y659" s="12">
        <v>27</v>
      </c>
      <c r="Z659" s="9"/>
    </row>
    <row r="660" spans="21:26" x14ac:dyDescent="0.3">
      <c r="U660" s="11" t="s">
        <v>2565</v>
      </c>
      <c r="V660" s="9">
        <v>0</v>
      </c>
      <c r="W660" s="9"/>
      <c r="X660" s="22" t="s">
        <v>7447</v>
      </c>
      <c r="Y660" s="12">
        <v>27</v>
      </c>
      <c r="Z660" s="9"/>
    </row>
    <row r="661" spans="21:26" x14ac:dyDescent="0.3">
      <c r="U661" s="11" t="s">
        <v>7490</v>
      </c>
      <c r="V661" s="9">
        <v>12</v>
      </c>
      <c r="W661" s="9"/>
      <c r="X661" s="11" t="s">
        <v>2212</v>
      </c>
      <c r="Y661" s="12">
        <v>14</v>
      </c>
      <c r="Z661" s="9"/>
    </row>
    <row r="662" spans="21:26" x14ac:dyDescent="0.3">
      <c r="U662" s="11" t="s">
        <v>4936</v>
      </c>
      <c r="V662" s="9">
        <v>0</v>
      </c>
      <c r="W662" s="9"/>
      <c r="X662" s="21" t="s">
        <v>28</v>
      </c>
      <c r="Y662" s="12">
        <v>14</v>
      </c>
      <c r="Z662" s="9"/>
    </row>
    <row r="663" spans="21:26" x14ac:dyDescent="0.3">
      <c r="U663" s="11" t="s">
        <v>2770</v>
      </c>
      <c r="V663" s="9">
        <v>39</v>
      </c>
      <c r="W663" s="9"/>
      <c r="X663" s="22" t="s">
        <v>7447</v>
      </c>
      <c r="Y663" s="12">
        <v>14</v>
      </c>
      <c r="Z663" s="9"/>
    </row>
    <row r="664" spans="21:26" x14ac:dyDescent="0.3">
      <c r="U664" s="11" t="s">
        <v>110</v>
      </c>
      <c r="V664" s="9">
        <v>14</v>
      </c>
      <c r="W664" s="9"/>
      <c r="X664" s="11" t="s">
        <v>5026</v>
      </c>
      <c r="Y664" s="12">
        <v>0</v>
      </c>
      <c r="Z664" s="9"/>
    </row>
    <row r="665" spans="21:26" x14ac:dyDescent="0.3">
      <c r="U665" s="11" t="s">
        <v>623</v>
      </c>
      <c r="V665" s="9">
        <v>33</v>
      </c>
      <c r="W665" s="9"/>
      <c r="X665" s="21" t="s">
        <v>28</v>
      </c>
      <c r="Y665" s="12">
        <v>0</v>
      </c>
      <c r="Z665" s="9"/>
    </row>
    <row r="666" spans="21:26" x14ac:dyDescent="0.3">
      <c r="U666" s="11" t="s">
        <v>1483</v>
      </c>
      <c r="V666" s="9">
        <v>7</v>
      </c>
      <c r="W666" s="9"/>
      <c r="X666" s="22" t="s">
        <v>7446</v>
      </c>
      <c r="Y666" s="12">
        <v>0</v>
      </c>
      <c r="Z666" s="9"/>
    </row>
    <row r="667" spans="21:26" x14ac:dyDescent="0.3">
      <c r="U667" s="11" t="s">
        <v>1382</v>
      </c>
      <c r="V667" s="9">
        <v>34</v>
      </c>
      <c r="W667" s="9"/>
      <c r="X667" s="11" t="s">
        <v>1728</v>
      </c>
      <c r="Y667" s="12">
        <v>0</v>
      </c>
      <c r="Z667" s="9"/>
    </row>
    <row r="668" spans="21:26" x14ac:dyDescent="0.3">
      <c r="U668" s="11" t="s">
        <v>7491</v>
      </c>
      <c r="V668" s="9">
        <v>32</v>
      </c>
      <c r="W668" s="9"/>
      <c r="X668" s="21" t="s">
        <v>28</v>
      </c>
      <c r="Y668" s="12">
        <v>0</v>
      </c>
      <c r="Z668" s="9"/>
    </row>
    <row r="669" spans="21:26" x14ac:dyDescent="0.3">
      <c r="U669" s="11" t="s">
        <v>919</v>
      </c>
      <c r="V669" s="9">
        <v>0</v>
      </c>
      <c r="W669" s="9"/>
      <c r="X669" s="22" t="s">
        <v>24</v>
      </c>
      <c r="Y669" s="12">
        <v>0</v>
      </c>
      <c r="Z669" s="9"/>
    </row>
    <row r="670" spans="21:26" x14ac:dyDescent="0.3">
      <c r="U670" s="11" t="s">
        <v>2219</v>
      </c>
      <c r="V670" s="9">
        <v>59</v>
      </c>
      <c r="W670" s="9"/>
      <c r="X670" s="11" t="s">
        <v>5292</v>
      </c>
      <c r="Y670" s="12">
        <v>0</v>
      </c>
      <c r="Z670" s="9"/>
    </row>
    <row r="671" spans="21:26" x14ac:dyDescent="0.3">
      <c r="U671" s="11" t="s">
        <v>6066</v>
      </c>
      <c r="V671" s="9">
        <v>15</v>
      </c>
      <c r="W671" s="9"/>
      <c r="X671" s="21" t="s">
        <v>20</v>
      </c>
      <c r="Y671" s="12">
        <v>0</v>
      </c>
      <c r="Z671" s="9"/>
    </row>
    <row r="672" spans="21:26" x14ac:dyDescent="0.3">
      <c r="U672" s="11" t="s">
        <v>889</v>
      </c>
      <c r="V672" s="9">
        <v>0</v>
      </c>
      <c r="W672" s="9"/>
      <c r="X672" s="22" t="s">
        <v>7448</v>
      </c>
      <c r="Y672" s="12">
        <v>0</v>
      </c>
      <c r="Z672" s="9"/>
    </row>
    <row r="673" spans="21:26" x14ac:dyDescent="0.3">
      <c r="U673" s="11" t="s">
        <v>6073</v>
      </c>
      <c r="V673" s="9">
        <v>65</v>
      </c>
      <c r="W673" s="9"/>
      <c r="X673" s="11" t="s">
        <v>5342</v>
      </c>
      <c r="Y673" s="12">
        <v>82</v>
      </c>
      <c r="Z673" s="9"/>
    </row>
    <row r="674" spans="21:26" x14ac:dyDescent="0.3">
      <c r="U674" s="11" t="s">
        <v>3592</v>
      </c>
      <c r="V674" s="9">
        <v>28</v>
      </c>
      <c r="W674" s="9"/>
      <c r="X674" s="21" t="s">
        <v>44</v>
      </c>
      <c r="Y674" s="12">
        <v>82</v>
      </c>
      <c r="Z674" s="9"/>
    </row>
    <row r="675" spans="21:26" x14ac:dyDescent="0.3">
      <c r="U675" s="11" t="s">
        <v>1998</v>
      </c>
      <c r="V675" s="9">
        <v>25</v>
      </c>
      <c r="W675" s="9"/>
      <c r="X675" s="22" t="s">
        <v>24</v>
      </c>
      <c r="Y675" s="12">
        <v>82</v>
      </c>
      <c r="Z675" s="9"/>
    </row>
    <row r="676" spans="21:26" x14ac:dyDescent="0.3">
      <c r="U676" s="11" t="s">
        <v>5147</v>
      </c>
      <c r="V676" s="9">
        <v>41</v>
      </c>
      <c r="W676" s="9"/>
      <c r="X676" s="11" t="s">
        <v>7470</v>
      </c>
      <c r="Y676" s="12">
        <v>51</v>
      </c>
      <c r="Z676" s="9"/>
    </row>
    <row r="677" spans="21:26" x14ac:dyDescent="0.3">
      <c r="U677" s="11" t="s">
        <v>2442</v>
      </c>
      <c r="V677" s="9">
        <v>11</v>
      </c>
      <c r="W677" s="9"/>
      <c r="X677" s="21" t="s">
        <v>28</v>
      </c>
      <c r="Y677" s="12">
        <v>51</v>
      </c>
      <c r="Z677" s="9"/>
    </row>
    <row r="678" spans="21:26" x14ac:dyDescent="0.3">
      <c r="U678" s="11" t="s">
        <v>7492</v>
      </c>
      <c r="V678" s="9">
        <v>32</v>
      </c>
      <c r="W678" s="9"/>
      <c r="X678" s="22" t="s">
        <v>7447</v>
      </c>
      <c r="Y678" s="12">
        <v>51</v>
      </c>
      <c r="Z678" s="9"/>
    </row>
    <row r="679" spans="21:26" x14ac:dyDescent="0.3">
      <c r="U679" s="11" t="s">
        <v>776</v>
      </c>
      <c r="V679" s="9">
        <v>1</v>
      </c>
      <c r="W679" s="9"/>
      <c r="X679" s="11" t="s">
        <v>7365</v>
      </c>
      <c r="Y679" s="12">
        <v>6</v>
      </c>
      <c r="Z679" s="9"/>
    </row>
    <row r="680" spans="21:26" x14ac:dyDescent="0.3">
      <c r="U680" s="11" t="s">
        <v>337</v>
      </c>
      <c r="V680" s="9">
        <v>19</v>
      </c>
      <c r="W680" s="9"/>
      <c r="X680" s="21" t="s">
        <v>28</v>
      </c>
      <c r="Y680" s="12">
        <v>6</v>
      </c>
      <c r="Z680" s="9"/>
    </row>
    <row r="681" spans="21:26" x14ac:dyDescent="0.3">
      <c r="U681" s="11" t="s">
        <v>43</v>
      </c>
      <c r="V681" s="9">
        <v>59</v>
      </c>
      <c r="W681" s="9"/>
      <c r="X681" s="22" t="s">
        <v>7446</v>
      </c>
      <c r="Y681" s="12">
        <v>6</v>
      </c>
      <c r="Z681" s="9"/>
    </row>
    <row r="682" spans="21:26" x14ac:dyDescent="0.3">
      <c r="U682" s="11" t="s">
        <v>5197</v>
      </c>
      <c r="V682" s="9">
        <v>13</v>
      </c>
      <c r="W682" s="9"/>
      <c r="X682" s="11" t="s">
        <v>140</v>
      </c>
      <c r="Y682" s="12">
        <v>46</v>
      </c>
      <c r="Z682" s="9"/>
    </row>
    <row r="683" spans="21:26" x14ac:dyDescent="0.3">
      <c r="U683" s="11" t="s">
        <v>2962</v>
      </c>
      <c r="V683" s="9">
        <v>20</v>
      </c>
      <c r="W683" s="9"/>
      <c r="X683" s="21" t="s">
        <v>20</v>
      </c>
      <c r="Y683" s="12">
        <v>46</v>
      </c>
      <c r="Z683" s="9"/>
    </row>
    <row r="684" spans="21:26" x14ac:dyDescent="0.3">
      <c r="U684" s="11" t="s">
        <v>4244</v>
      </c>
      <c r="V684" s="9">
        <v>8</v>
      </c>
      <c r="W684" s="9"/>
      <c r="X684" s="22" t="s">
        <v>7447</v>
      </c>
      <c r="Y684" s="12">
        <v>46</v>
      </c>
      <c r="Z684" s="9"/>
    </row>
    <row r="685" spans="21:26" x14ac:dyDescent="0.3">
      <c r="U685" s="11" t="s">
        <v>3466</v>
      </c>
      <c r="V685" s="9">
        <v>18</v>
      </c>
      <c r="W685" s="9"/>
      <c r="X685" s="11" t="s">
        <v>2027</v>
      </c>
      <c r="Y685" s="12">
        <v>64</v>
      </c>
      <c r="Z685" s="9"/>
    </row>
    <row r="686" spans="21:26" x14ac:dyDescent="0.3">
      <c r="U686" s="11" t="s">
        <v>2678</v>
      </c>
      <c r="V686" s="9">
        <v>47</v>
      </c>
      <c r="W686" s="9"/>
      <c r="X686" s="21" t="s">
        <v>40</v>
      </c>
      <c r="Y686" s="12">
        <v>9</v>
      </c>
      <c r="Z686" s="9"/>
    </row>
    <row r="687" spans="21:26" x14ac:dyDescent="0.3">
      <c r="U687" s="11" t="s">
        <v>7169</v>
      </c>
      <c r="V687" s="9">
        <v>32</v>
      </c>
      <c r="W687" s="9"/>
      <c r="X687" s="22" t="s">
        <v>24</v>
      </c>
      <c r="Y687" s="12">
        <v>9</v>
      </c>
      <c r="Z687" s="9"/>
    </row>
    <row r="688" spans="21:26" x14ac:dyDescent="0.3">
      <c r="U688" s="11" t="s">
        <v>7493</v>
      </c>
      <c r="V688" s="9">
        <v>0</v>
      </c>
      <c r="W688" s="9"/>
      <c r="X688" s="21" t="s">
        <v>44</v>
      </c>
      <c r="Y688" s="12">
        <v>55</v>
      </c>
      <c r="Z688" s="9"/>
    </row>
    <row r="689" spans="21:26" x14ac:dyDescent="0.3">
      <c r="U689" s="11" t="s">
        <v>1235</v>
      </c>
      <c r="V689" s="9">
        <v>5</v>
      </c>
      <c r="W689" s="9"/>
      <c r="X689" s="22" t="s">
        <v>7448</v>
      </c>
      <c r="Y689" s="12">
        <v>55</v>
      </c>
      <c r="Z689" s="9"/>
    </row>
    <row r="690" spans="21:26" x14ac:dyDescent="0.3">
      <c r="U690" s="11" t="s">
        <v>791</v>
      </c>
      <c r="V690" s="9">
        <v>6</v>
      </c>
      <c r="W690" s="9"/>
      <c r="X690" s="11" t="s">
        <v>5741</v>
      </c>
      <c r="Y690" s="12">
        <v>33</v>
      </c>
      <c r="Z690" s="9"/>
    </row>
    <row r="691" spans="21:26" x14ac:dyDescent="0.3">
      <c r="U691" s="11" t="s">
        <v>7494</v>
      </c>
      <c r="V691" s="9">
        <v>21</v>
      </c>
      <c r="W691" s="9"/>
      <c r="X691" s="21" t="s">
        <v>44</v>
      </c>
      <c r="Y691" s="12">
        <v>33</v>
      </c>
      <c r="Z691" s="9"/>
    </row>
    <row r="692" spans="21:26" x14ac:dyDescent="0.3">
      <c r="U692" s="11" t="s">
        <v>3356</v>
      </c>
      <c r="V692" s="9">
        <v>63</v>
      </c>
      <c r="W692" s="9"/>
      <c r="X692" s="22" t="s">
        <v>7448</v>
      </c>
      <c r="Y692" s="12">
        <v>33</v>
      </c>
      <c r="Z692" s="9"/>
    </row>
    <row r="693" spans="21:26" x14ac:dyDescent="0.3">
      <c r="U693" s="11" t="s">
        <v>869</v>
      </c>
      <c r="V693" s="9">
        <v>7</v>
      </c>
      <c r="W693" s="9"/>
      <c r="X693" s="11" t="s">
        <v>645</v>
      </c>
      <c r="Y693" s="12">
        <v>33</v>
      </c>
      <c r="Z693" s="9"/>
    </row>
    <row r="694" spans="21:26" x14ac:dyDescent="0.3">
      <c r="U694" s="11" t="s">
        <v>396</v>
      </c>
      <c r="V694" s="9">
        <v>23</v>
      </c>
      <c r="W694" s="9"/>
      <c r="X694" s="21" t="s">
        <v>28</v>
      </c>
      <c r="Y694" s="12">
        <v>3</v>
      </c>
      <c r="Z694" s="9"/>
    </row>
    <row r="695" spans="21:26" x14ac:dyDescent="0.3">
      <c r="U695" s="11" t="s">
        <v>7458</v>
      </c>
      <c r="V695" s="9">
        <v>67</v>
      </c>
      <c r="W695" s="9"/>
      <c r="X695" s="22" t="s">
        <v>7447</v>
      </c>
      <c r="Y695" s="12">
        <v>3</v>
      </c>
      <c r="Z695" s="9"/>
    </row>
    <row r="696" spans="21:26" x14ac:dyDescent="0.3">
      <c r="U696" s="11" t="s">
        <v>1136</v>
      </c>
      <c r="V696" s="9">
        <v>12</v>
      </c>
      <c r="W696" s="9"/>
      <c r="X696" s="21" t="s">
        <v>20</v>
      </c>
      <c r="Y696" s="12">
        <v>30</v>
      </c>
      <c r="Z696" s="9"/>
    </row>
    <row r="697" spans="21:26" x14ac:dyDescent="0.3">
      <c r="U697" s="11" t="s">
        <v>3051</v>
      </c>
      <c r="V697" s="9">
        <v>15</v>
      </c>
      <c r="W697" s="9"/>
      <c r="X697" s="22" t="s">
        <v>7448</v>
      </c>
      <c r="Y697" s="12">
        <v>30</v>
      </c>
      <c r="Z697" s="9"/>
    </row>
    <row r="698" spans="21:26" x14ac:dyDescent="0.3">
      <c r="U698" s="11" t="s">
        <v>171</v>
      </c>
      <c r="V698" s="9">
        <v>34</v>
      </c>
      <c r="W698" s="9"/>
      <c r="X698" s="11" t="s">
        <v>190</v>
      </c>
      <c r="Y698" s="12">
        <v>38</v>
      </c>
      <c r="Z698" s="9"/>
    </row>
    <row r="699" spans="21:26" x14ac:dyDescent="0.3">
      <c r="U699" s="11" t="s">
        <v>715</v>
      </c>
      <c r="V699" s="9">
        <v>0</v>
      </c>
      <c r="W699" s="9"/>
      <c r="X699" s="21" t="s">
        <v>40</v>
      </c>
      <c r="Y699" s="12">
        <v>38</v>
      </c>
      <c r="Z699" s="9"/>
    </row>
    <row r="700" spans="21:26" x14ac:dyDescent="0.3">
      <c r="U700" s="11" t="s">
        <v>3031</v>
      </c>
      <c r="V700" s="9">
        <v>10</v>
      </c>
      <c r="W700" s="9"/>
      <c r="X700" s="22" t="s">
        <v>7448</v>
      </c>
      <c r="Y700" s="12">
        <v>38</v>
      </c>
      <c r="Z700" s="9"/>
    </row>
    <row r="701" spans="21:26" x14ac:dyDescent="0.3">
      <c r="U701" s="11" t="s">
        <v>1562</v>
      </c>
      <c r="V701" s="9">
        <v>27</v>
      </c>
      <c r="W701" s="9"/>
      <c r="X701" s="11" t="s">
        <v>2342</v>
      </c>
      <c r="Y701" s="12">
        <v>37</v>
      </c>
      <c r="Z701" s="9"/>
    </row>
    <row r="702" spans="21:26" x14ac:dyDescent="0.3">
      <c r="U702" s="11" t="s">
        <v>3152</v>
      </c>
      <c r="V702" s="9">
        <v>72</v>
      </c>
      <c r="W702" s="9"/>
      <c r="X702" s="21" t="s">
        <v>28</v>
      </c>
      <c r="Y702" s="12">
        <v>37</v>
      </c>
      <c r="Z702" s="9"/>
    </row>
    <row r="703" spans="21:26" x14ac:dyDescent="0.3">
      <c r="U703" s="11" t="s">
        <v>3649</v>
      </c>
      <c r="V703" s="9">
        <v>80</v>
      </c>
      <c r="W703" s="9"/>
      <c r="X703" s="22" t="s">
        <v>7447</v>
      </c>
      <c r="Y703" s="12">
        <v>37</v>
      </c>
      <c r="Z703" s="9"/>
    </row>
    <row r="704" spans="21:26" x14ac:dyDescent="0.3">
      <c r="U704" s="11" t="s">
        <v>4394</v>
      </c>
      <c r="V704" s="9">
        <v>46</v>
      </c>
      <c r="W704" s="9"/>
      <c r="X704" s="11" t="s">
        <v>732</v>
      </c>
      <c r="Y704" s="12">
        <v>3</v>
      </c>
      <c r="Z704" s="9"/>
    </row>
    <row r="705" spans="21:26" x14ac:dyDescent="0.3">
      <c r="U705" s="11" t="s">
        <v>2262</v>
      </c>
      <c r="V705" s="9">
        <v>89</v>
      </c>
      <c r="W705" s="9"/>
      <c r="X705" s="21" t="s">
        <v>14</v>
      </c>
      <c r="Y705" s="12">
        <v>3</v>
      </c>
      <c r="Z705" s="9"/>
    </row>
    <row r="706" spans="21:26" x14ac:dyDescent="0.3">
      <c r="U706" s="11" t="s">
        <v>1134</v>
      </c>
      <c r="V706" s="9">
        <v>9</v>
      </c>
      <c r="W706" s="9"/>
      <c r="X706" s="22" t="s">
        <v>7447</v>
      </c>
      <c r="Y706" s="12">
        <v>3</v>
      </c>
      <c r="Z706" s="9"/>
    </row>
    <row r="707" spans="21:26" x14ac:dyDescent="0.3">
      <c r="U707" s="11" t="s">
        <v>2793</v>
      </c>
      <c r="V707" s="9">
        <v>16</v>
      </c>
      <c r="W707" s="9"/>
      <c r="X707" s="11" t="s">
        <v>1529</v>
      </c>
      <c r="Y707" s="12">
        <v>59</v>
      </c>
      <c r="Z707" s="9"/>
    </row>
    <row r="708" spans="21:26" x14ac:dyDescent="0.3">
      <c r="U708" s="11" t="s">
        <v>1306</v>
      </c>
      <c r="V708" s="9">
        <v>27</v>
      </c>
      <c r="W708" s="9"/>
      <c r="X708" s="21" t="s">
        <v>44</v>
      </c>
      <c r="Y708" s="12">
        <v>59</v>
      </c>
      <c r="Z708" s="9"/>
    </row>
    <row r="709" spans="21:26" x14ac:dyDescent="0.3">
      <c r="U709" s="11" t="s">
        <v>1803</v>
      </c>
      <c r="V709" s="9">
        <v>0</v>
      </c>
      <c r="W709" s="9"/>
      <c r="X709" s="22" t="s">
        <v>7448</v>
      </c>
      <c r="Y709" s="12">
        <v>59</v>
      </c>
      <c r="Z709" s="9"/>
    </row>
    <row r="710" spans="21:26" x14ac:dyDescent="0.3">
      <c r="U710" s="11" t="s">
        <v>5365</v>
      </c>
      <c r="V710" s="9">
        <v>10</v>
      </c>
      <c r="W710" s="9"/>
      <c r="X710" s="11" t="s">
        <v>4686</v>
      </c>
      <c r="Y710" s="12">
        <v>16</v>
      </c>
      <c r="Z710" s="9"/>
    </row>
    <row r="711" spans="21:26" x14ac:dyDescent="0.3">
      <c r="U711" s="11" t="s">
        <v>5014</v>
      </c>
      <c r="V711" s="9">
        <v>52</v>
      </c>
      <c r="W711" s="9"/>
      <c r="X711" s="21" t="s">
        <v>20</v>
      </c>
      <c r="Y711" s="12">
        <v>16</v>
      </c>
      <c r="Z711" s="9"/>
    </row>
    <row r="712" spans="21:26" x14ac:dyDescent="0.3">
      <c r="U712" s="11" t="s">
        <v>2560</v>
      </c>
      <c r="V712" s="9">
        <v>58</v>
      </c>
      <c r="W712" s="9"/>
      <c r="X712" s="22" t="s">
        <v>7447</v>
      </c>
      <c r="Y712" s="12">
        <v>16</v>
      </c>
      <c r="Z712" s="9"/>
    </row>
    <row r="713" spans="21:26" x14ac:dyDescent="0.3">
      <c r="U713" s="11" t="s">
        <v>1899</v>
      </c>
      <c r="V713" s="9">
        <v>63</v>
      </c>
      <c r="W713" s="9"/>
      <c r="X713" s="11" t="s">
        <v>50</v>
      </c>
      <c r="Y713" s="12">
        <v>41</v>
      </c>
      <c r="Z713" s="9"/>
    </row>
    <row r="714" spans="21:26" x14ac:dyDescent="0.3">
      <c r="U714" s="11" t="s">
        <v>5800</v>
      </c>
      <c r="V714" s="9">
        <v>44</v>
      </c>
      <c r="W714" s="9"/>
      <c r="X714" s="21" t="s">
        <v>44</v>
      </c>
      <c r="Y714" s="12">
        <v>41</v>
      </c>
      <c r="Z714" s="9"/>
    </row>
    <row r="715" spans="21:26" x14ac:dyDescent="0.3">
      <c r="U715" s="11" t="s">
        <v>6374</v>
      </c>
      <c r="V715" s="9">
        <v>4</v>
      </c>
      <c r="W715" s="9"/>
      <c r="X715" s="22" t="s">
        <v>7446</v>
      </c>
      <c r="Y715" s="12">
        <v>41</v>
      </c>
      <c r="Z715" s="9"/>
    </row>
    <row r="716" spans="21:26" x14ac:dyDescent="0.3">
      <c r="U716" s="11" t="s">
        <v>7292</v>
      </c>
      <c r="V716" s="9">
        <v>44</v>
      </c>
      <c r="W716" s="9"/>
      <c r="X716" s="11" t="s">
        <v>474</v>
      </c>
      <c r="Y716" s="12">
        <v>41</v>
      </c>
      <c r="Z716" s="9"/>
    </row>
    <row r="717" spans="21:26" x14ac:dyDescent="0.3">
      <c r="U717" s="11" t="s">
        <v>4794</v>
      </c>
      <c r="V717" s="9">
        <v>63</v>
      </c>
      <c r="W717" s="9"/>
      <c r="X717" s="21" t="s">
        <v>28</v>
      </c>
      <c r="Y717" s="12">
        <v>41</v>
      </c>
      <c r="Z717" s="9"/>
    </row>
    <row r="718" spans="21:26" x14ac:dyDescent="0.3">
      <c r="U718" s="11" t="s">
        <v>2823</v>
      </c>
      <c r="V718" s="9">
        <v>50</v>
      </c>
      <c r="W718" s="9"/>
      <c r="X718" s="22" t="s">
        <v>15</v>
      </c>
      <c r="Y718" s="12">
        <v>41</v>
      </c>
      <c r="Z718" s="9"/>
    </row>
    <row r="719" spans="21:26" x14ac:dyDescent="0.3">
      <c r="U719" s="11" t="s">
        <v>3895</v>
      </c>
      <c r="V719" s="9">
        <v>56</v>
      </c>
      <c r="W719" s="9"/>
      <c r="X719" s="11" t="s">
        <v>4004</v>
      </c>
      <c r="Y719" s="12">
        <v>2</v>
      </c>
      <c r="Z719" s="9"/>
    </row>
    <row r="720" spans="21:26" x14ac:dyDescent="0.3">
      <c r="U720" s="11" t="s">
        <v>1377</v>
      </c>
      <c r="V720" s="9">
        <v>25</v>
      </c>
      <c r="W720" s="9"/>
      <c r="X720" s="21" t="s">
        <v>44</v>
      </c>
      <c r="Y720" s="12">
        <v>2</v>
      </c>
      <c r="Z720" s="9"/>
    </row>
    <row r="721" spans="21:26" x14ac:dyDescent="0.3">
      <c r="U721" s="11" t="s">
        <v>1946</v>
      </c>
      <c r="V721" s="9">
        <v>63</v>
      </c>
      <c r="W721" s="9"/>
      <c r="X721" s="22" t="s">
        <v>7447</v>
      </c>
      <c r="Y721" s="12">
        <v>2</v>
      </c>
      <c r="Z721" s="9"/>
    </row>
    <row r="722" spans="21:26" x14ac:dyDescent="0.3">
      <c r="U722" s="11" t="s">
        <v>7286</v>
      </c>
      <c r="V722" s="9">
        <v>30</v>
      </c>
      <c r="W722" s="9"/>
      <c r="X722" s="11" t="s">
        <v>4415</v>
      </c>
      <c r="Y722" s="12">
        <v>0</v>
      </c>
      <c r="Z722" s="9"/>
    </row>
    <row r="723" spans="21:26" x14ac:dyDescent="0.3">
      <c r="U723" s="11" t="s">
        <v>1625</v>
      </c>
      <c r="V723" s="9">
        <v>48</v>
      </c>
      <c r="W723" s="9"/>
      <c r="X723" s="21" t="s">
        <v>14</v>
      </c>
      <c r="Y723" s="12">
        <v>0</v>
      </c>
      <c r="Z723" s="9"/>
    </row>
    <row r="724" spans="21:26" x14ac:dyDescent="0.3">
      <c r="U724" s="11" t="s">
        <v>2120</v>
      </c>
      <c r="V724" s="9">
        <v>67</v>
      </c>
      <c r="W724" s="9"/>
      <c r="X724" s="22" t="s">
        <v>15</v>
      </c>
      <c r="Y724" s="12">
        <v>0</v>
      </c>
      <c r="Z724" s="9"/>
    </row>
    <row r="725" spans="21:26" x14ac:dyDescent="0.3">
      <c r="U725" s="11" t="s">
        <v>509</v>
      </c>
      <c r="V725" s="9">
        <v>0</v>
      </c>
      <c r="W725" s="9"/>
      <c r="X725" s="11" t="s">
        <v>7082</v>
      </c>
      <c r="Y725" s="12">
        <v>0</v>
      </c>
      <c r="Z725" s="9"/>
    </row>
    <row r="726" spans="21:26" x14ac:dyDescent="0.3">
      <c r="U726" s="11" t="s">
        <v>100</v>
      </c>
      <c r="V726" s="9">
        <v>33</v>
      </c>
      <c r="W726" s="9"/>
      <c r="X726" s="21" t="s">
        <v>28</v>
      </c>
      <c r="Y726" s="12">
        <v>0</v>
      </c>
      <c r="Z726" s="9"/>
    </row>
    <row r="727" spans="21:26" x14ac:dyDescent="0.3">
      <c r="U727" s="11" t="s">
        <v>661</v>
      </c>
      <c r="V727" s="9">
        <v>63</v>
      </c>
      <c r="W727" s="9"/>
      <c r="X727" s="22" t="s">
        <v>15</v>
      </c>
      <c r="Y727" s="12">
        <v>0</v>
      </c>
      <c r="Z727" s="9"/>
    </row>
    <row r="728" spans="21:26" x14ac:dyDescent="0.3">
      <c r="U728" s="11" t="s">
        <v>1367</v>
      </c>
      <c r="V728" s="9">
        <v>44</v>
      </c>
      <c r="W728" s="9"/>
      <c r="X728" s="11" t="s">
        <v>1339</v>
      </c>
      <c r="Y728" s="12">
        <v>49</v>
      </c>
      <c r="Z728" s="9"/>
    </row>
    <row r="729" spans="21:26" x14ac:dyDescent="0.3">
      <c r="U729" s="11" t="s">
        <v>2546</v>
      </c>
      <c r="V729" s="9">
        <v>47</v>
      </c>
      <c r="W729" s="9"/>
      <c r="X729" s="21" t="s">
        <v>14</v>
      </c>
      <c r="Y729" s="12">
        <v>49</v>
      </c>
      <c r="Z729" s="9"/>
    </row>
    <row r="730" spans="21:26" x14ac:dyDescent="0.3">
      <c r="U730" s="11" t="s">
        <v>873</v>
      </c>
      <c r="V730" s="9">
        <v>20</v>
      </c>
      <c r="W730" s="9"/>
      <c r="X730" s="22" t="s">
        <v>15</v>
      </c>
      <c r="Y730" s="12">
        <v>49</v>
      </c>
      <c r="Z730" s="9"/>
    </row>
    <row r="731" spans="21:26" x14ac:dyDescent="0.3">
      <c r="U731" s="11" t="s">
        <v>973</v>
      </c>
      <c r="V731" s="9">
        <v>0</v>
      </c>
      <c r="W731" s="9"/>
      <c r="X731" s="11" t="s">
        <v>37</v>
      </c>
      <c r="Y731" s="12">
        <v>14</v>
      </c>
      <c r="Z731" s="9"/>
    </row>
    <row r="732" spans="21:26" x14ac:dyDescent="0.3">
      <c r="U732" s="11" t="s">
        <v>5960</v>
      </c>
      <c r="V732" s="9">
        <v>50</v>
      </c>
      <c r="W732" s="9"/>
      <c r="X732" s="21" t="s">
        <v>20</v>
      </c>
      <c r="Y732" s="12">
        <v>14</v>
      </c>
      <c r="Z732" s="9"/>
    </row>
    <row r="733" spans="21:26" x14ac:dyDescent="0.3">
      <c r="U733" s="11" t="s">
        <v>2827</v>
      </c>
      <c r="V733" s="9">
        <v>46</v>
      </c>
      <c r="W733" s="9"/>
      <c r="X733" s="22" t="s">
        <v>7641</v>
      </c>
      <c r="Y733" s="12">
        <v>14</v>
      </c>
      <c r="Z733" s="9"/>
    </row>
    <row r="734" spans="21:26" x14ac:dyDescent="0.3">
      <c r="U734" s="11" t="s">
        <v>3329</v>
      </c>
      <c r="V734" s="9">
        <v>0</v>
      </c>
      <c r="W734" s="9"/>
      <c r="X734" s="11" t="s">
        <v>5215</v>
      </c>
      <c r="Y734" s="12">
        <v>10</v>
      </c>
      <c r="Z734" s="9"/>
    </row>
    <row r="735" spans="21:26" x14ac:dyDescent="0.3">
      <c r="U735" s="11" t="s">
        <v>5710</v>
      </c>
      <c r="V735" s="9">
        <v>0</v>
      </c>
      <c r="W735" s="9"/>
      <c r="X735" s="21" t="s">
        <v>20</v>
      </c>
      <c r="Y735" s="12">
        <v>10</v>
      </c>
      <c r="Z735" s="9"/>
    </row>
    <row r="736" spans="21:26" x14ac:dyDescent="0.3">
      <c r="U736" s="11" t="s">
        <v>3909</v>
      </c>
      <c r="V736" s="9">
        <v>54</v>
      </c>
      <c r="W736" s="9"/>
      <c r="X736" s="22" t="s">
        <v>7446</v>
      </c>
      <c r="Y736" s="12">
        <v>10</v>
      </c>
      <c r="Z736" s="9"/>
    </row>
    <row r="737" spans="21:26" x14ac:dyDescent="0.3">
      <c r="U737" s="11" t="s">
        <v>1761</v>
      </c>
      <c r="V737" s="9">
        <v>28</v>
      </c>
      <c r="W737" s="9"/>
      <c r="X737" s="11" t="s">
        <v>653</v>
      </c>
      <c r="Y737" s="12">
        <v>0</v>
      </c>
      <c r="Z737" s="9"/>
    </row>
    <row r="738" spans="21:26" x14ac:dyDescent="0.3">
      <c r="U738" s="11" t="s">
        <v>6493</v>
      </c>
      <c r="V738" s="9">
        <v>25</v>
      </c>
      <c r="W738" s="9"/>
      <c r="X738" s="21" t="s">
        <v>20</v>
      </c>
      <c r="Y738" s="12">
        <v>0</v>
      </c>
      <c r="Z738" s="9"/>
    </row>
    <row r="739" spans="21:26" x14ac:dyDescent="0.3">
      <c r="U739" s="11" t="s">
        <v>2142</v>
      </c>
      <c r="V739" s="9">
        <v>91</v>
      </c>
      <c r="W739" s="9"/>
      <c r="X739" s="22" t="s">
        <v>24</v>
      </c>
      <c r="Y739" s="12">
        <v>0</v>
      </c>
      <c r="Z739" s="9"/>
    </row>
    <row r="740" spans="21:26" x14ac:dyDescent="0.3">
      <c r="U740" s="11" t="s">
        <v>7215</v>
      </c>
      <c r="V740" s="9">
        <v>33</v>
      </c>
      <c r="W740" s="9"/>
      <c r="X740" s="11" t="s">
        <v>1752</v>
      </c>
      <c r="Y740" s="12">
        <v>13</v>
      </c>
      <c r="Z740" s="9"/>
    </row>
    <row r="741" spans="21:26" x14ac:dyDescent="0.3">
      <c r="U741" s="11" t="s">
        <v>6941</v>
      </c>
      <c r="V741" s="9">
        <v>72</v>
      </c>
      <c r="W741" s="9"/>
      <c r="X741" s="21" t="s">
        <v>20</v>
      </c>
      <c r="Y741" s="12">
        <v>13</v>
      </c>
      <c r="Z741" s="9"/>
    </row>
    <row r="742" spans="21:26" x14ac:dyDescent="0.3">
      <c r="U742" s="11" t="s">
        <v>456</v>
      </c>
      <c r="V742" s="9">
        <v>39</v>
      </c>
      <c r="W742" s="9"/>
      <c r="X742" s="22" t="s">
        <v>7447</v>
      </c>
      <c r="Y742" s="12">
        <v>13</v>
      </c>
      <c r="Z742" s="9"/>
    </row>
    <row r="743" spans="21:26" x14ac:dyDescent="0.3">
      <c r="U743" s="11" t="s">
        <v>7495</v>
      </c>
      <c r="V743" s="9">
        <v>44</v>
      </c>
      <c r="W743" s="9"/>
      <c r="X743" s="11" t="s">
        <v>7471</v>
      </c>
      <c r="Y743" s="12">
        <v>86</v>
      </c>
      <c r="Z743" s="9"/>
    </row>
    <row r="744" spans="21:26" x14ac:dyDescent="0.3">
      <c r="U744" s="11" t="s">
        <v>319</v>
      </c>
      <c r="V744" s="9">
        <v>7</v>
      </c>
      <c r="W744" s="9"/>
      <c r="X744" s="21" t="s">
        <v>20</v>
      </c>
      <c r="Y744" s="12">
        <v>86</v>
      </c>
      <c r="Z744" s="9"/>
    </row>
    <row r="745" spans="21:26" x14ac:dyDescent="0.3">
      <c r="U745" s="11" t="s">
        <v>2529</v>
      </c>
      <c r="V745" s="9">
        <v>24</v>
      </c>
      <c r="W745" s="9"/>
      <c r="X745" s="22" t="s">
        <v>7448</v>
      </c>
      <c r="Y745" s="12">
        <v>86</v>
      </c>
      <c r="Z745" s="9"/>
    </row>
    <row r="746" spans="21:26" x14ac:dyDescent="0.3">
      <c r="U746" s="11" t="s">
        <v>803</v>
      </c>
      <c r="V746" s="9">
        <v>11</v>
      </c>
      <c r="W746" s="9"/>
      <c r="X746" s="11" t="s">
        <v>3596</v>
      </c>
      <c r="Y746" s="12">
        <v>28</v>
      </c>
      <c r="Z746" s="9"/>
    </row>
    <row r="747" spans="21:26" x14ac:dyDescent="0.3">
      <c r="U747" s="11" t="s">
        <v>6669</v>
      </c>
      <c r="V747" s="9">
        <v>39</v>
      </c>
      <c r="W747" s="9"/>
      <c r="X747" s="21" t="s">
        <v>20</v>
      </c>
      <c r="Y747" s="12">
        <v>28</v>
      </c>
      <c r="Z747" s="9"/>
    </row>
    <row r="748" spans="21:26" x14ac:dyDescent="0.3">
      <c r="U748" s="11" t="s">
        <v>7496</v>
      </c>
      <c r="V748" s="9">
        <v>2</v>
      </c>
      <c r="W748" s="9"/>
      <c r="X748" s="22" t="s">
        <v>7446</v>
      </c>
      <c r="Y748" s="12">
        <v>28</v>
      </c>
      <c r="Z748" s="9"/>
    </row>
    <row r="749" spans="21:26" x14ac:dyDescent="0.3">
      <c r="U749" s="11" t="s">
        <v>6018</v>
      </c>
      <c r="V749" s="9">
        <v>19</v>
      </c>
      <c r="W749" s="9"/>
      <c r="X749" s="11" t="s">
        <v>4928</v>
      </c>
      <c r="Y749" s="12">
        <v>37</v>
      </c>
      <c r="Z749" s="9"/>
    </row>
    <row r="750" spans="21:26" x14ac:dyDescent="0.3">
      <c r="U750" s="11" t="s">
        <v>1959</v>
      </c>
      <c r="V750" s="9">
        <v>29</v>
      </c>
      <c r="W750" s="9"/>
      <c r="X750" s="21" t="s">
        <v>44</v>
      </c>
      <c r="Y750" s="12">
        <v>37</v>
      </c>
      <c r="Z750" s="9"/>
    </row>
    <row r="751" spans="21:26" x14ac:dyDescent="0.3">
      <c r="U751" s="11" t="s">
        <v>697</v>
      </c>
      <c r="V751" s="9">
        <v>0</v>
      </c>
      <c r="W751" s="9"/>
      <c r="X751" s="22" t="s">
        <v>24</v>
      </c>
      <c r="Y751" s="12">
        <v>37</v>
      </c>
      <c r="Z751" s="9"/>
    </row>
    <row r="752" spans="21:26" x14ac:dyDescent="0.3">
      <c r="U752" s="11" t="s">
        <v>6386</v>
      </c>
      <c r="V752" s="9">
        <v>66</v>
      </c>
      <c r="W752" s="9"/>
      <c r="X752" s="11" t="s">
        <v>3749</v>
      </c>
      <c r="Y752" s="12">
        <v>10</v>
      </c>
      <c r="Z752" s="9"/>
    </row>
    <row r="753" spans="21:26" x14ac:dyDescent="0.3">
      <c r="U753" s="11" t="s">
        <v>7497</v>
      </c>
      <c r="V753" s="9">
        <v>25</v>
      </c>
      <c r="W753" s="9"/>
      <c r="X753" s="21" t="s">
        <v>44</v>
      </c>
      <c r="Y753" s="12">
        <v>10</v>
      </c>
      <c r="Z753" s="9"/>
    </row>
    <row r="754" spans="21:26" x14ac:dyDescent="0.3">
      <c r="U754" s="11" t="s">
        <v>1749</v>
      </c>
      <c r="V754" s="9">
        <v>0</v>
      </c>
      <c r="W754" s="9"/>
      <c r="X754" s="22" t="s">
        <v>7448</v>
      </c>
      <c r="Y754" s="12">
        <v>10</v>
      </c>
      <c r="Z754" s="9"/>
    </row>
    <row r="755" spans="21:26" x14ac:dyDescent="0.3">
      <c r="U755" s="11" t="s">
        <v>7319</v>
      </c>
      <c r="V755" s="9">
        <v>61</v>
      </c>
      <c r="W755" s="9"/>
      <c r="X755" s="11" t="s">
        <v>157</v>
      </c>
      <c r="Y755" s="12">
        <v>20</v>
      </c>
      <c r="Z755" s="9"/>
    </row>
    <row r="756" spans="21:26" x14ac:dyDescent="0.3">
      <c r="U756" s="11" t="s">
        <v>7103</v>
      </c>
      <c r="V756" s="9">
        <v>23</v>
      </c>
      <c r="W756" s="9"/>
      <c r="X756" s="21" t="s">
        <v>40</v>
      </c>
      <c r="Y756" s="12">
        <v>20</v>
      </c>
      <c r="Z756" s="9"/>
    </row>
    <row r="757" spans="21:26" x14ac:dyDescent="0.3">
      <c r="U757" s="11" t="s">
        <v>7498</v>
      </c>
      <c r="V757" s="9">
        <v>32</v>
      </c>
      <c r="W757" s="9"/>
      <c r="X757" s="22" t="s">
        <v>7446</v>
      </c>
      <c r="Y757" s="12">
        <v>20</v>
      </c>
      <c r="Z757" s="9"/>
    </row>
    <row r="758" spans="21:26" x14ac:dyDescent="0.3">
      <c r="U758" s="11" t="s">
        <v>785</v>
      </c>
      <c r="V758" s="9">
        <v>8</v>
      </c>
      <c r="W758" s="9"/>
      <c r="X758" s="11" t="s">
        <v>2768</v>
      </c>
      <c r="Y758" s="12">
        <v>1</v>
      </c>
      <c r="Z758" s="9"/>
    </row>
    <row r="759" spans="21:26" x14ac:dyDescent="0.3">
      <c r="U759" s="11" t="s">
        <v>580</v>
      </c>
      <c r="V759" s="9">
        <v>40</v>
      </c>
      <c r="W759" s="9"/>
      <c r="X759" s="21" t="s">
        <v>44</v>
      </c>
      <c r="Y759" s="12">
        <v>1</v>
      </c>
      <c r="Z759" s="9"/>
    </row>
    <row r="760" spans="21:26" x14ac:dyDescent="0.3">
      <c r="U760" s="11" t="s">
        <v>398</v>
      </c>
      <c r="V760" s="9">
        <v>2</v>
      </c>
      <c r="W760" s="9"/>
      <c r="X760" s="22" t="s">
        <v>24</v>
      </c>
      <c r="Y760" s="12">
        <v>1</v>
      </c>
      <c r="Z760" s="9"/>
    </row>
    <row r="761" spans="21:26" x14ac:dyDescent="0.3">
      <c r="U761" s="11" t="s">
        <v>2699</v>
      </c>
      <c r="V761" s="9">
        <v>29</v>
      </c>
      <c r="W761" s="9"/>
      <c r="X761" s="11" t="s">
        <v>6723</v>
      </c>
      <c r="Y761" s="12">
        <v>8</v>
      </c>
      <c r="Z761" s="9"/>
    </row>
    <row r="762" spans="21:26" x14ac:dyDescent="0.3">
      <c r="U762" s="11" t="s">
        <v>92</v>
      </c>
      <c r="V762" s="9">
        <v>62</v>
      </c>
      <c r="W762" s="9"/>
      <c r="X762" s="21" t="s">
        <v>40</v>
      </c>
      <c r="Y762" s="12">
        <v>8</v>
      </c>
      <c r="Z762" s="9"/>
    </row>
    <row r="763" spans="21:26" x14ac:dyDescent="0.3">
      <c r="U763" s="11" t="s">
        <v>4614</v>
      </c>
      <c r="V763" s="9">
        <v>95</v>
      </c>
      <c r="W763" s="9"/>
      <c r="X763" s="22" t="s">
        <v>7446</v>
      </c>
      <c r="Y763" s="12">
        <v>8</v>
      </c>
      <c r="Z763" s="9"/>
    </row>
    <row r="764" spans="21:26" x14ac:dyDescent="0.3">
      <c r="U764" s="11" t="s">
        <v>3372</v>
      </c>
      <c r="V764" s="9">
        <v>23</v>
      </c>
      <c r="W764" s="9"/>
      <c r="X764" s="11" t="s">
        <v>1289</v>
      </c>
      <c r="Y764" s="12">
        <v>46</v>
      </c>
      <c r="Z764" s="9"/>
    </row>
    <row r="765" spans="21:26" x14ac:dyDescent="0.3">
      <c r="U765" s="11" t="s">
        <v>582</v>
      </c>
      <c r="V765" s="9">
        <v>61</v>
      </c>
      <c r="W765" s="9"/>
      <c r="X765" s="21" t="s">
        <v>44</v>
      </c>
      <c r="Y765" s="12">
        <v>46</v>
      </c>
      <c r="Z765" s="9"/>
    </row>
    <row r="766" spans="21:26" x14ac:dyDescent="0.3">
      <c r="U766" s="11" t="s">
        <v>6560</v>
      </c>
      <c r="V766" s="9">
        <v>49</v>
      </c>
      <c r="W766" s="9"/>
      <c r="X766" s="22" t="s">
        <v>15</v>
      </c>
      <c r="Y766" s="12">
        <v>46</v>
      </c>
      <c r="Z766" s="9"/>
    </row>
    <row r="767" spans="21:26" x14ac:dyDescent="0.3">
      <c r="U767" s="11" t="s">
        <v>7011</v>
      </c>
      <c r="V767" s="9">
        <v>58</v>
      </c>
      <c r="W767" s="9"/>
      <c r="X767" s="11" t="s">
        <v>2013</v>
      </c>
      <c r="Y767" s="12">
        <v>0</v>
      </c>
      <c r="Z767" s="9"/>
    </row>
    <row r="768" spans="21:26" x14ac:dyDescent="0.3">
      <c r="U768" s="11" t="s">
        <v>267</v>
      </c>
      <c r="V768" s="9">
        <v>20</v>
      </c>
      <c r="W768" s="9"/>
      <c r="X768" s="21" t="s">
        <v>20</v>
      </c>
      <c r="Y768" s="12">
        <v>0</v>
      </c>
      <c r="Z768" s="9"/>
    </row>
    <row r="769" spans="21:26" x14ac:dyDescent="0.3">
      <c r="U769" s="11" t="s">
        <v>3055</v>
      </c>
      <c r="V769" s="9">
        <v>58</v>
      </c>
      <c r="W769" s="9"/>
      <c r="X769" s="22" t="s">
        <v>15</v>
      </c>
      <c r="Y769" s="12">
        <v>0</v>
      </c>
      <c r="Z769" s="9"/>
    </row>
    <row r="770" spans="21:26" x14ac:dyDescent="0.3">
      <c r="U770" s="11" t="s">
        <v>2837</v>
      </c>
      <c r="V770" s="9">
        <v>17</v>
      </c>
      <c r="W770" s="9"/>
      <c r="X770" s="11" t="s">
        <v>2596</v>
      </c>
      <c r="Y770" s="12">
        <v>85</v>
      </c>
      <c r="Z770" s="9"/>
    </row>
    <row r="771" spans="21:26" x14ac:dyDescent="0.3">
      <c r="U771" s="11" t="s">
        <v>1733</v>
      </c>
      <c r="V771" s="9">
        <v>0</v>
      </c>
      <c r="W771" s="9"/>
      <c r="X771" s="21" t="s">
        <v>28</v>
      </c>
      <c r="Y771" s="12">
        <v>85</v>
      </c>
      <c r="Z771" s="9"/>
    </row>
    <row r="772" spans="21:26" x14ac:dyDescent="0.3">
      <c r="U772" s="11" t="s">
        <v>3497</v>
      </c>
      <c r="V772" s="9">
        <v>18</v>
      </c>
      <c r="W772" s="9"/>
      <c r="X772" s="22" t="s">
        <v>24</v>
      </c>
      <c r="Y772" s="12">
        <v>85</v>
      </c>
      <c r="Z772" s="9"/>
    </row>
    <row r="773" spans="21:26" x14ac:dyDescent="0.3">
      <c r="U773" s="11" t="s">
        <v>6905</v>
      </c>
      <c r="V773" s="9">
        <v>0</v>
      </c>
      <c r="W773" s="9"/>
      <c r="X773" s="11" t="s">
        <v>5143</v>
      </c>
      <c r="Y773" s="12">
        <v>44</v>
      </c>
      <c r="Z773" s="9"/>
    </row>
    <row r="774" spans="21:26" x14ac:dyDescent="0.3">
      <c r="U774" s="11" t="s">
        <v>617</v>
      </c>
      <c r="V774" s="9">
        <v>0</v>
      </c>
      <c r="W774" s="9"/>
      <c r="X774" s="21" t="s">
        <v>28</v>
      </c>
      <c r="Y774" s="12">
        <v>44</v>
      </c>
      <c r="Z774" s="9"/>
    </row>
    <row r="775" spans="21:26" x14ac:dyDescent="0.3">
      <c r="U775" s="11" t="s">
        <v>4716</v>
      </c>
      <c r="V775" s="9">
        <v>12</v>
      </c>
      <c r="W775" s="9"/>
      <c r="X775" s="22" t="s">
        <v>24</v>
      </c>
      <c r="Y775" s="12">
        <v>44</v>
      </c>
      <c r="Z775" s="9"/>
    </row>
    <row r="776" spans="21:26" x14ac:dyDescent="0.3">
      <c r="U776" s="11" t="s">
        <v>734</v>
      </c>
      <c r="V776" s="9">
        <v>18</v>
      </c>
      <c r="W776" s="9"/>
      <c r="X776" s="11" t="s">
        <v>691</v>
      </c>
      <c r="Y776" s="12">
        <v>59</v>
      </c>
      <c r="Z776" s="9"/>
    </row>
    <row r="777" spans="21:26" x14ac:dyDescent="0.3">
      <c r="U777" s="11" t="s">
        <v>1845</v>
      </c>
      <c r="V777" s="9">
        <v>28</v>
      </c>
      <c r="W777" s="9"/>
      <c r="X777" s="21" t="s">
        <v>20</v>
      </c>
      <c r="Y777" s="12">
        <v>59</v>
      </c>
      <c r="Z777" s="9"/>
    </row>
    <row r="778" spans="21:26" x14ac:dyDescent="0.3">
      <c r="U778" s="11" t="s">
        <v>4899</v>
      </c>
      <c r="V778" s="9">
        <v>59</v>
      </c>
      <c r="W778" s="9"/>
      <c r="X778" s="22" t="s">
        <v>15</v>
      </c>
      <c r="Y778" s="12">
        <v>39</v>
      </c>
      <c r="Z778" s="9"/>
    </row>
    <row r="779" spans="21:26" x14ac:dyDescent="0.3">
      <c r="U779" s="11" t="s">
        <v>2900</v>
      </c>
      <c r="V779" s="9">
        <v>75</v>
      </c>
      <c r="W779" s="9"/>
      <c r="X779" s="22" t="s">
        <v>7448</v>
      </c>
      <c r="Y779" s="12">
        <v>20</v>
      </c>
      <c r="Z779" s="9"/>
    </row>
    <row r="780" spans="21:26" x14ac:dyDescent="0.3">
      <c r="U780" s="11" t="s">
        <v>3037</v>
      </c>
      <c r="V780" s="9">
        <v>40</v>
      </c>
      <c r="W780" s="9"/>
      <c r="X780" s="11" t="s">
        <v>4884</v>
      </c>
      <c r="Y780" s="12">
        <v>80</v>
      </c>
      <c r="Z780" s="9"/>
    </row>
    <row r="781" spans="21:26" x14ac:dyDescent="0.3">
      <c r="U781" s="11" t="s">
        <v>6925</v>
      </c>
      <c r="V781" s="9">
        <v>89</v>
      </c>
      <c r="W781" s="9"/>
      <c r="X781" s="21" t="s">
        <v>44</v>
      </c>
      <c r="Y781" s="12">
        <v>80</v>
      </c>
      <c r="Z781" s="9"/>
    </row>
    <row r="782" spans="21:26" x14ac:dyDescent="0.3">
      <c r="U782" s="11" t="s">
        <v>6836</v>
      </c>
      <c r="V782" s="9">
        <v>78</v>
      </c>
      <c r="W782" s="9"/>
      <c r="X782" s="22" t="s">
        <v>15</v>
      </c>
      <c r="Y782" s="12">
        <v>80</v>
      </c>
      <c r="Z782" s="9"/>
    </row>
    <row r="783" spans="21:26" x14ac:dyDescent="0.3">
      <c r="U783" s="11" t="s">
        <v>2234</v>
      </c>
      <c r="V783" s="9">
        <v>62</v>
      </c>
      <c r="W783" s="9"/>
      <c r="X783" s="11" t="s">
        <v>4541</v>
      </c>
      <c r="Y783" s="12">
        <v>32</v>
      </c>
      <c r="Z783" s="9"/>
    </row>
    <row r="784" spans="21:26" x14ac:dyDescent="0.3">
      <c r="U784" s="11" t="s">
        <v>5822</v>
      </c>
      <c r="V784" s="9">
        <v>61</v>
      </c>
      <c r="W784" s="9"/>
      <c r="X784" s="21" t="s">
        <v>14</v>
      </c>
      <c r="Y784" s="12">
        <v>32</v>
      </c>
      <c r="Z784" s="9"/>
    </row>
    <row r="785" spans="21:26" x14ac:dyDescent="0.3">
      <c r="U785" s="11" t="s">
        <v>1088</v>
      </c>
      <c r="V785" s="9">
        <v>18</v>
      </c>
      <c r="W785" s="9"/>
      <c r="X785" s="22" t="s">
        <v>15</v>
      </c>
      <c r="Y785" s="12">
        <v>32</v>
      </c>
      <c r="Z785" s="9"/>
    </row>
    <row r="786" spans="21:26" x14ac:dyDescent="0.3">
      <c r="U786" s="11" t="s">
        <v>5811</v>
      </c>
      <c r="V786" s="9">
        <v>7</v>
      </c>
      <c r="W786" s="9"/>
      <c r="X786" s="11" t="s">
        <v>917</v>
      </c>
      <c r="Y786" s="12">
        <v>19</v>
      </c>
      <c r="Z786" s="9"/>
    </row>
    <row r="787" spans="21:26" x14ac:dyDescent="0.3">
      <c r="U787" s="11" t="s">
        <v>1942</v>
      </c>
      <c r="V787" s="9">
        <v>83</v>
      </c>
      <c r="W787" s="9"/>
      <c r="X787" s="21" t="s">
        <v>28</v>
      </c>
      <c r="Y787" s="12">
        <v>19</v>
      </c>
      <c r="Z787" s="9"/>
    </row>
    <row r="788" spans="21:26" x14ac:dyDescent="0.3">
      <c r="U788" s="11" t="s">
        <v>4313</v>
      </c>
      <c r="V788" s="9">
        <v>0</v>
      </c>
      <c r="W788" s="9"/>
      <c r="X788" s="22" t="s">
        <v>7447</v>
      </c>
      <c r="Y788" s="12">
        <v>19</v>
      </c>
      <c r="Z788" s="9"/>
    </row>
    <row r="789" spans="21:26" x14ac:dyDescent="0.3">
      <c r="U789" s="11" t="s">
        <v>855</v>
      </c>
      <c r="V789" s="9">
        <v>36</v>
      </c>
      <c r="W789" s="9"/>
      <c r="X789" s="11" t="s">
        <v>1386</v>
      </c>
      <c r="Y789" s="12">
        <v>1</v>
      </c>
      <c r="Z789" s="9"/>
    </row>
    <row r="790" spans="21:26" x14ac:dyDescent="0.3">
      <c r="U790" s="11" t="s">
        <v>1011</v>
      </c>
      <c r="V790" s="9">
        <v>19</v>
      </c>
      <c r="W790" s="9"/>
      <c r="X790" s="21" t="s">
        <v>20</v>
      </c>
      <c r="Y790" s="12">
        <v>1</v>
      </c>
      <c r="Z790" s="9"/>
    </row>
    <row r="791" spans="21:26" x14ac:dyDescent="0.3">
      <c r="U791" s="11" t="s">
        <v>1403</v>
      </c>
      <c r="V791" s="9">
        <v>0</v>
      </c>
      <c r="W791" s="9"/>
      <c r="X791" s="22" t="s">
        <v>7446</v>
      </c>
      <c r="Y791" s="12">
        <v>1</v>
      </c>
      <c r="Z791" s="9"/>
    </row>
    <row r="792" spans="21:26" x14ac:dyDescent="0.3">
      <c r="U792" s="11" t="s">
        <v>4432</v>
      </c>
      <c r="V792" s="9">
        <v>57</v>
      </c>
      <c r="W792" s="9"/>
      <c r="X792" s="11" t="s">
        <v>4460</v>
      </c>
      <c r="Y792" s="12">
        <v>34</v>
      </c>
      <c r="Z792" s="9"/>
    </row>
    <row r="793" spans="21:26" x14ac:dyDescent="0.3">
      <c r="U793" s="11" t="s">
        <v>2592</v>
      </c>
      <c r="V793" s="9">
        <v>20</v>
      </c>
      <c r="W793" s="9"/>
      <c r="X793" s="21" t="s">
        <v>44</v>
      </c>
      <c r="Y793" s="12">
        <v>34</v>
      </c>
      <c r="Z793" s="9"/>
    </row>
    <row r="794" spans="21:26" x14ac:dyDescent="0.3">
      <c r="U794" s="11" t="s">
        <v>4734</v>
      </c>
      <c r="V794" s="9">
        <v>16</v>
      </c>
      <c r="W794" s="9"/>
      <c r="X794" s="22" t="s">
        <v>7447</v>
      </c>
      <c r="Y794" s="12">
        <v>34</v>
      </c>
      <c r="Z794" s="9"/>
    </row>
    <row r="795" spans="21:26" x14ac:dyDescent="0.3">
      <c r="U795" s="11" t="s">
        <v>5514</v>
      </c>
      <c r="V795" s="9">
        <v>0</v>
      </c>
      <c r="W795" s="9"/>
      <c r="X795" s="11" t="s">
        <v>400</v>
      </c>
      <c r="Y795" s="12">
        <v>80</v>
      </c>
      <c r="Z795" s="9"/>
    </row>
    <row r="796" spans="21:26" x14ac:dyDescent="0.3">
      <c r="U796" s="11" t="s">
        <v>795</v>
      </c>
      <c r="V796" s="9">
        <v>2</v>
      </c>
      <c r="W796" s="9"/>
      <c r="X796" s="21" t="s">
        <v>14</v>
      </c>
      <c r="Y796" s="12">
        <v>17</v>
      </c>
      <c r="Z796" s="9"/>
    </row>
    <row r="797" spans="21:26" x14ac:dyDescent="0.3">
      <c r="U797" s="11" t="s">
        <v>5858</v>
      </c>
      <c r="V797" s="9">
        <v>20</v>
      </c>
      <c r="W797" s="9"/>
      <c r="X797" s="22" t="s">
        <v>7448</v>
      </c>
      <c r="Y797" s="12">
        <v>17</v>
      </c>
      <c r="Z797" s="9"/>
    </row>
    <row r="798" spans="21:26" x14ac:dyDescent="0.3">
      <c r="U798" s="11" t="s">
        <v>3612</v>
      </c>
      <c r="V798" s="9">
        <v>18</v>
      </c>
      <c r="W798" s="9"/>
      <c r="X798" s="21" t="s">
        <v>40</v>
      </c>
      <c r="Y798" s="12">
        <v>0</v>
      </c>
      <c r="Z798" s="9"/>
    </row>
    <row r="799" spans="21:26" x14ac:dyDescent="0.3">
      <c r="U799" s="11" t="s">
        <v>5966</v>
      </c>
      <c r="V799" s="9">
        <v>41</v>
      </c>
      <c r="W799" s="9"/>
      <c r="X799" s="22" t="s">
        <v>7446</v>
      </c>
      <c r="Y799" s="12">
        <v>0</v>
      </c>
      <c r="Z799" s="9"/>
    </row>
    <row r="800" spans="21:26" x14ac:dyDescent="0.3">
      <c r="U800" s="11" t="s">
        <v>6565</v>
      </c>
      <c r="V800" s="9">
        <v>1</v>
      </c>
      <c r="W800" s="9"/>
      <c r="X800" s="21" t="s">
        <v>28</v>
      </c>
      <c r="Y800" s="12">
        <v>63</v>
      </c>
      <c r="Z800" s="9"/>
    </row>
    <row r="801" spans="21:26" x14ac:dyDescent="0.3">
      <c r="U801" s="11" t="s">
        <v>4773</v>
      </c>
      <c r="V801" s="9">
        <v>41</v>
      </c>
      <c r="W801" s="9"/>
      <c r="X801" s="22" t="s">
        <v>24</v>
      </c>
      <c r="Y801" s="12">
        <v>63</v>
      </c>
      <c r="Z801" s="9"/>
    </row>
    <row r="802" spans="21:26" x14ac:dyDescent="0.3">
      <c r="U802" s="11" t="s">
        <v>4388</v>
      </c>
      <c r="V802" s="9">
        <v>39</v>
      </c>
      <c r="W802" s="9"/>
      <c r="X802" s="11" t="s">
        <v>1177</v>
      </c>
      <c r="Y802" s="12">
        <v>0</v>
      </c>
      <c r="Z802" s="9"/>
    </row>
    <row r="803" spans="21:26" x14ac:dyDescent="0.3">
      <c r="U803" s="11" t="s">
        <v>3254</v>
      </c>
      <c r="V803" s="9">
        <v>31</v>
      </c>
      <c r="W803" s="9"/>
      <c r="X803" s="21" t="s">
        <v>28</v>
      </c>
      <c r="Y803" s="12">
        <v>0</v>
      </c>
      <c r="Z803" s="9"/>
    </row>
    <row r="804" spans="21:26" x14ac:dyDescent="0.3">
      <c r="U804" s="11" t="s">
        <v>6321</v>
      </c>
      <c r="V804" s="9">
        <v>25</v>
      </c>
      <c r="W804" s="9"/>
      <c r="X804" s="22" t="s">
        <v>7448</v>
      </c>
      <c r="Y804" s="12">
        <v>0</v>
      </c>
      <c r="Z804" s="9"/>
    </row>
    <row r="805" spans="21:26" x14ac:dyDescent="0.3">
      <c r="U805" s="11" t="s">
        <v>2070</v>
      </c>
      <c r="V805" s="9">
        <v>47</v>
      </c>
      <c r="W805" s="9"/>
      <c r="X805" s="11" t="s">
        <v>2646</v>
      </c>
      <c r="Y805" s="12">
        <v>0</v>
      </c>
      <c r="Z805" s="9"/>
    </row>
    <row r="806" spans="21:26" x14ac:dyDescent="0.3">
      <c r="U806" s="11" t="s">
        <v>3046</v>
      </c>
      <c r="V806" s="9">
        <v>21</v>
      </c>
      <c r="W806" s="9"/>
      <c r="X806" s="21" t="s">
        <v>40</v>
      </c>
      <c r="Y806" s="12">
        <v>0</v>
      </c>
      <c r="Z806" s="9"/>
    </row>
    <row r="807" spans="21:26" x14ac:dyDescent="0.3">
      <c r="U807" s="11" t="s">
        <v>2350</v>
      </c>
      <c r="V807" s="9">
        <v>18</v>
      </c>
      <c r="W807" s="9"/>
      <c r="X807" s="22" t="s">
        <v>7446</v>
      </c>
      <c r="Y807" s="12">
        <v>0</v>
      </c>
      <c r="Z807" s="9"/>
    </row>
    <row r="808" spans="21:26" x14ac:dyDescent="0.3">
      <c r="U808" s="11" t="s">
        <v>406</v>
      </c>
      <c r="V808" s="9">
        <v>24</v>
      </c>
      <c r="W808" s="9"/>
      <c r="X808" s="11" t="s">
        <v>689</v>
      </c>
      <c r="Y808" s="12">
        <v>0</v>
      </c>
      <c r="Z808" s="9"/>
    </row>
    <row r="809" spans="21:26" x14ac:dyDescent="0.3">
      <c r="U809" s="11" t="s">
        <v>4403</v>
      </c>
      <c r="V809" s="9">
        <v>0</v>
      </c>
      <c r="W809" s="9"/>
      <c r="X809" s="21" t="s">
        <v>40</v>
      </c>
      <c r="Y809" s="12">
        <v>0</v>
      </c>
      <c r="Z809" s="9"/>
    </row>
    <row r="810" spans="21:26" x14ac:dyDescent="0.3">
      <c r="U810" s="11" t="s">
        <v>7499</v>
      </c>
      <c r="V810" s="9">
        <v>13</v>
      </c>
      <c r="W810" s="9"/>
      <c r="X810" s="22" t="s">
        <v>15</v>
      </c>
      <c r="Y810" s="12">
        <v>0</v>
      </c>
      <c r="Z810" s="9"/>
    </row>
    <row r="811" spans="21:26" x14ac:dyDescent="0.3">
      <c r="U811" s="11" t="s">
        <v>7037</v>
      </c>
      <c r="V811" s="9">
        <v>51</v>
      </c>
      <c r="W811" s="9"/>
      <c r="X811" s="11" t="s">
        <v>2539</v>
      </c>
      <c r="Y811" s="12">
        <v>75</v>
      </c>
      <c r="Z811" s="9"/>
    </row>
    <row r="812" spans="21:26" x14ac:dyDescent="0.3">
      <c r="U812" s="11" t="s">
        <v>5386</v>
      </c>
      <c r="V812" s="9">
        <v>13</v>
      </c>
      <c r="W812" s="9"/>
      <c r="X812" s="21" t="s">
        <v>28</v>
      </c>
      <c r="Y812" s="12">
        <v>75</v>
      </c>
      <c r="Z812" s="9"/>
    </row>
    <row r="813" spans="21:26" x14ac:dyDescent="0.3">
      <c r="U813" s="11" t="s">
        <v>4860</v>
      </c>
      <c r="V813" s="9">
        <v>89</v>
      </c>
      <c r="W813" s="9"/>
      <c r="X813" s="22" t="s">
        <v>7447</v>
      </c>
      <c r="Y813" s="12">
        <v>51</v>
      </c>
      <c r="Z813" s="9"/>
    </row>
    <row r="814" spans="21:26" x14ac:dyDescent="0.3">
      <c r="U814" s="11" t="s">
        <v>2224</v>
      </c>
      <c r="V814" s="9">
        <v>0</v>
      </c>
      <c r="W814" s="9"/>
      <c r="X814" s="22" t="s">
        <v>7448</v>
      </c>
      <c r="Y814" s="12">
        <v>24</v>
      </c>
      <c r="Z814" s="9"/>
    </row>
    <row r="815" spans="21:26" x14ac:dyDescent="0.3">
      <c r="U815" s="11" t="s">
        <v>7500</v>
      </c>
      <c r="V815" s="9">
        <v>77</v>
      </c>
      <c r="W815" s="9"/>
      <c r="X815" s="11" t="s">
        <v>408</v>
      </c>
      <c r="Y815" s="12">
        <v>0</v>
      </c>
      <c r="Z815" s="9"/>
    </row>
    <row r="816" spans="21:26" x14ac:dyDescent="0.3">
      <c r="U816" s="11" t="s">
        <v>2989</v>
      </c>
      <c r="V816" s="9">
        <v>0</v>
      </c>
      <c r="W816" s="9"/>
      <c r="X816" s="21" t="s">
        <v>20</v>
      </c>
      <c r="Y816" s="12">
        <v>0</v>
      </c>
      <c r="Z816" s="9"/>
    </row>
    <row r="817" spans="21:26" x14ac:dyDescent="0.3">
      <c r="U817" s="11" t="s">
        <v>390</v>
      </c>
      <c r="V817" s="9">
        <v>25</v>
      </c>
      <c r="W817" s="9"/>
      <c r="X817" s="22" t="s">
        <v>24</v>
      </c>
      <c r="Y817" s="12">
        <v>0</v>
      </c>
      <c r="Z817" s="9"/>
    </row>
    <row r="818" spans="21:26" x14ac:dyDescent="0.3">
      <c r="U818" s="11" t="s">
        <v>4609</v>
      </c>
      <c r="V818" s="9">
        <v>16</v>
      </c>
      <c r="W818" s="9"/>
      <c r="X818" s="11" t="s">
        <v>2134</v>
      </c>
      <c r="Y818" s="12">
        <v>24</v>
      </c>
      <c r="Z818" s="9"/>
    </row>
    <row r="819" spans="21:26" x14ac:dyDescent="0.3">
      <c r="U819" s="11" t="s">
        <v>4869</v>
      </c>
      <c r="V819" s="9">
        <v>73</v>
      </c>
      <c r="W819" s="9"/>
      <c r="X819" s="21" t="s">
        <v>44</v>
      </c>
      <c r="Y819" s="12">
        <v>24</v>
      </c>
      <c r="Z819" s="9"/>
    </row>
    <row r="820" spans="21:26" x14ac:dyDescent="0.3">
      <c r="U820" s="11" t="s">
        <v>2327</v>
      </c>
      <c r="V820" s="9">
        <v>65</v>
      </c>
      <c r="W820" s="9"/>
      <c r="X820" s="22" t="s">
        <v>15</v>
      </c>
      <c r="Y820" s="12">
        <v>24</v>
      </c>
      <c r="Z820" s="9"/>
    </row>
    <row r="821" spans="21:26" x14ac:dyDescent="0.3">
      <c r="U821" s="11" t="s">
        <v>1577</v>
      </c>
      <c r="V821" s="9">
        <v>23</v>
      </c>
      <c r="W821" s="9"/>
      <c r="X821" s="11" t="s">
        <v>7039</v>
      </c>
      <c r="Y821" s="12">
        <v>0</v>
      </c>
      <c r="Z821" s="9"/>
    </row>
    <row r="822" spans="21:26" x14ac:dyDescent="0.3">
      <c r="U822" s="11" t="s">
        <v>7277</v>
      </c>
      <c r="V822" s="9">
        <v>34</v>
      </c>
      <c r="W822" s="9"/>
      <c r="X822" s="21" t="s">
        <v>14</v>
      </c>
      <c r="Y822" s="12">
        <v>0</v>
      </c>
      <c r="Z822" s="9"/>
    </row>
    <row r="823" spans="21:26" x14ac:dyDescent="0.3">
      <c r="U823" s="11" t="s">
        <v>5181</v>
      </c>
      <c r="V823" s="9">
        <v>47</v>
      </c>
      <c r="W823" s="9"/>
      <c r="X823" s="22" t="s">
        <v>7446</v>
      </c>
      <c r="Y823" s="12">
        <v>0</v>
      </c>
      <c r="Z823" s="9"/>
    </row>
    <row r="824" spans="21:26" x14ac:dyDescent="0.3">
      <c r="U824" s="11" t="s">
        <v>4975</v>
      </c>
      <c r="V824" s="9">
        <v>12</v>
      </c>
      <c r="W824" s="9"/>
      <c r="X824" s="22" t="s">
        <v>15</v>
      </c>
      <c r="Y824" s="12">
        <v>0</v>
      </c>
      <c r="Z824" s="9"/>
    </row>
    <row r="825" spans="21:26" x14ac:dyDescent="0.3">
      <c r="U825" s="11" t="s">
        <v>3577</v>
      </c>
      <c r="V825" s="9">
        <v>14</v>
      </c>
      <c r="W825" s="9"/>
      <c r="X825" s="11" t="s">
        <v>1807</v>
      </c>
      <c r="Y825" s="12">
        <v>39</v>
      </c>
      <c r="Z825" s="9"/>
    </row>
    <row r="826" spans="21:26" x14ac:dyDescent="0.3">
      <c r="U826" s="11" t="s">
        <v>6710</v>
      </c>
      <c r="V826" s="9">
        <v>40</v>
      </c>
      <c r="W826" s="9"/>
      <c r="X826" s="21" t="s">
        <v>20</v>
      </c>
      <c r="Y826" s="12">
        <v>39</v>
      </c>
      <c r="Z826" s="9"/>
    </row>
    <row r="827" spans="21:26" x14ac:dyDescent="0.3">
      <c r="U827" s="11" t="s">
        <v>6812</v>
      </c>
      <c r="V827" s="9">
        <v>5</v>
      </c>
      <c r="W827" s="9"/>
      <c r="X827" s="22" t="s">
        <v>7447</v>
      </c>
      <c r="Y827" s="12">
        <v>39</v>
      </c>
      <c r="Z827" s="9"/>
    </row>
    <row r="828" spans="21:26" x14ac:dyDescent="0.3">
      <c r="U828" s="11" t="s">
        <v>2846</v>
      </c>
      <c r="V828" s="9">
        <v>39</v>
      </c>
      <c r="W828" s="9"/>
      <c r="X828" s="11" t="s">
        <v>273</v>
      </c>
      <c r="Y828" s="12">
        <v>44</v>
      </c>
      <c r="Z828" s="9"/>
    </row>
    <row r="829" spans="21:26" x14ac:dyDescent="0.3">
      <c r="U829" s="11" t="s">
        <v>1708</v>
      </c>
      <c r="V829" s="9">
        <v>9</v>
      </c>
      <c r="W829" s="9"/>
      <c r="X829" s="21" t="s">
        <v>40</v>
      </c>
      <c r="Y829" s="12">
        <v>9</v>
      </c>
      <c r="Z829" s="9"/>
    </row>
    <row r="830" spans="21:26" x14ac:dyDescent="0.3">
      <c r="U830" s="11" t="s">
        <v>3116</v>
      </c>
      <c r="V830" s="9">
        <v>1</v>
      </c>
      <c r="W830" s="9"/>
      <c r="X830" s="22" t="s">
        <v>7446</v>
      </c>
      <c r="Y830" s="12">
        <v>9</v>
      </c>
      <c r="Z830" s="9"/>
    </row>
    <row r="831" spans="21:26" x14ac:dyDescent="0.3">
      <c r="U831" s="11" t="s">
        <v>1456</v>
      </c>
      <c r="V831" s="9">
        <v>47</v>
      </c>
      <c r="W831" s="9"/>
      <c r="X831" s="21" t="s">
        <v>44</v>
      </c>
      <c r="Y831" s="12">
        <v>8</v>
      </c>
      <c r="Z831" s="9"/>
    </row>
    <row r="832" spans="21:26" x14ac:dyDescent="0.3">
      <c r="U832" s="11" t="s">
        <v>3769</v>
      </c>
      <c r="V832" s="9">
        <v>40</v>
      </c>
      <c r="W832" s="9"/>
      <c r="X832" s="22" t="s">
        <v>7446</v>
      </c>
      <c r="Y832" s="12">
        <v>8</v>
      </c>
      <c r="Z832" s="9"/>
    </row>
    <row r="833" spans="21:26" x14ac:dyDescent="0.3">
      <c r="U833" s="11" t="s">
        <v>1355</v>
      </c>
      <c r="V833" s="9">
        <v>0</v>
      </c>
      <c r="W833" s="9"/>
      <c r="X833" s="21" t="s">
        <v>20</v>
      </c>
      <c r="Y833" s="12">
        <v>27</v>
      </c>
      <c r="Z833" s="9"/>
    </row>
    <row r="834" spans="21:26" x14ac:dyDescent="0.3">
      <c r="U834" s="11" t="s">
        <v>1767</v>
      </c>
      <c r="V834" s="9">
        <v>57</v>
      </c>
      <c r="W834" s="9"/>
      <c r="X834" s="22" t="s">
        <v>7448</v>
      </c>
      <c r="Y834" s="12">
        <v>27</v>
      </c>
      <c r="Z834" s="9"/>
    </row>
    <row r="835" spans="21:26" x14ac:dyDescent="0.3">
      <c r="U835" s="11" t="s">
        <v>4024</v>
      </c>
      <c r="V835" s="9">
        <v>68</v>
      </c>
      <c r="W835" s="9"/>
      <c r="X835" s="11" t="s">
        <v>7472</v>
      </c>
      <c r="Y835" s="12">
        <v>12</v>
      </c>
      <c r="Z835" s="9"/>
    </row>
    <row r="836" spans="21:26" x14ac:dyDescent="0.3">
      <c r="U836" s="11" t="s">
        <v>3970</v>
      </c>
      <c r="V836" s="9">
        <v>48</v>
      </c>
      <c r="W836" s="9"/>
      <c r="X836" s="21" t="s">
        <v>28</v>
      </c>
      <c r="Y836" s="12">
        <v>12</v>
      </c>
      <c r="Z836" s="9"/>
    </row>
    <row r="837" spans="21:26" x14ac:dyDescent="0.3">
      <c r="U837" s="11" t="s">
        <v>1348</v>
      </c>
      <c r="V837" s="9">
        <v>48</v>
      </c>
      <c r="W837" s="9"/>
      <c r="X837" s="22" t="s">
        <v>15</v>
      </c>
      <c r="Y837" s="12">
        <v>12</v>
      </c>
      <c r="Z837" s="9"/>
    </row>
    <row r="838" spans="21:26" x14ac:dyDescent="0.3">
      <c r="U838" s="11" t="s">
        <v>2034</v>
      </c>
      <c r="V838" s="9">
        <v>0</v>
      </c>
      <c r="W838" s="9"/>
      <c r="X838" s="11" t="s">
        <v>4553</v>
      </c>
      <c r="Y838" s="12">
        <v>24</v>
      </c>
      <c r="Z838" s="9"/>
    </row>
    <row r="839" spans="21:26" x14ac:dyDescent="0.3">
      <c r="U839" s="11" t="s">
        <v>1797</v>
      </c>
      <c r="V839" s="9">
        <v>0</v>
      </c>
      <c r="W839" s="9"/>
      <c r="X839" s="21" t="s">
        <v>20</v>
      </c>
      <c r="Y839" s="12">
        <v>24</v>
      </c>
      <c r="Z839" s="9"/>
    </row>
    <row r="840" spans="21:26" x14ac:dyDescent="0.3">
      <c r="U840" s="11" t="s">
        <v>5614</v>
      </c>
      <c r="V840" s="9">
        <v>62</v>
      </c>
      <c r="W840" s="9"/>
      <c r="X840" s="22" t="s">
        <v>24</v>
      </c>
      <c r="Y840" s="12">
        <v>24</v>
      </c>
      <c r="Z840" s="9"/>
    </row>
    <row r="841" spans="21:26" x14ac:dyDescent="0.3">
      <c r="U841" s="11" t="s">
        <v>972</v>
      </c>
      <c r="V841" s="9">
        <v>22</v>
      </c>
      <c r="W841" s="9"/>
      <c r="X841" s="11" t="s">
        <v>7227</v>
      </c>
      <c r="Y841" s="12">
        <v>0</v>
      </c>
      <c r="Z841" s="9"/>
    </row>
    <row r="842" spans="21:26" x14ac:dyDescent="0.3">
      <c r="U842" s="11" t="s">
        <v>1620</v>
      </c>
      <c r="V842" s="9">
        <v>45</v>
      </c>
      <c r="W842" s="9"/>
      <c r="X842" s="21" t="s">
        <v>20</v>
      </c>
      <c r="Y842" s="12">
        <v>0</v>
      </c>
      <c r="Z842" s="9"/>
    </row>
    <row r="843" spans="21:26" x14ac:dyDescent="0.3">
      <c r="U843" s="11" t="s">
        <v>841</v>
      </c>
      <c r="V843" s="9">
        <v>13</v>
      </c>
      <c r="W843" s="9"/>
      <c r="X843" s="22" t="s">
        <v>7446</v>
      </c>
      <c r="Y843" s="12">
        <v>0</v>
      </c>
      <c r="Z843" s="9"/>
    </row>
    <row r="844" spans="21:26" x14ac:dyDescent="0.3">
      <c r="U844" s="11" t="s">
        <v>6856</v>
      </c>
      <c r="V844" s="9">
        <v>0</v>
      </c>
      <c r="W844" s="9"/>
      <c r="X844" s="11" t="s">
        <v>76</v>
      </c>
      <c r="Y844" s="12">
        <v>50</v>
      </c>
      <c r="Z844" s="9"/>
    </row>
    <row r="845" spans="21:26" x14ac:dyDescent="0.3">
      <c r="U845" s="11" t="s">
        <v>263</v>
      </c>
      <c r="V845" s="9">
        <v>35</v>
      </c>
      <c r="W845" s="9"/>
      <c r="X845" s="21" t="s">
        <v>44</v>
      </c>
      <c r="Y845" s="12">
        <v>50</v>
      </c>
      <c r="Z845" s="9"/>
    </row>
    <row r="846" spans="21:26" x14ac:dyDescent="0.3">
      <c r="U846" s="11" t="s">
        <v>265</v>
      </c>
      <c r="V846" s="9">
        <v>56</v>
      </c>
      <c r="W846" s="9"/>
      <c r="X846" s="22" t="s">
        <v>7448</v>
      </c>
      <c r="Y846" s="12">
        <v>50</v>
      </c>
      <c r="Z846" s="9"/>
    </row>
    <row r="847" spans="21:26" x14ac:dyDescent="0.3">
      <c r="U847" s="11" t="s">
        <v>3933</v>
      </c>
      <c r="V847" s="9">
        <v>0</v>
      </c>
      <c r="W847" s="9"/>
      <c r="X847" s="11" t="s">
        <v>2038</v>
      </c>
      <c r="Y847" s="12">
        <v>59</v>
      </c>
      <c r="Z847" s="9"/>
    </row>
    <row r="848" spans="21:26" x14ac:dyDescent="0.3">
      <c r="U848" s="11" t="s">
        <v>3844</v>
      </c>
      <c r="V848" s="9">
        <v>73</v>
      </c>
      <c r="W848" s="9"/>
      <c r="X848" s="21" t="s">
        <v>14</v>
      </c>
      <c r="Y848" s="12">
        <v>59</v>
      </c>
      <c r="Z848" s="9"/>
    </row>
    <row r="849" spans="21:26" x14ac:dyDescent="0.3">
      <c r="U849" s="11" t="s">
        <v>1570</v>
      </c>
      <c r="V849" s="9">
        <v>52</v>
      </c>
      <c r="W849" s="9"/>
      <c r="X849" s="22" t="s">
        <v>24</v>
      </c>
      <c r="Y849" s="12">
        <v>59</v>
      </c>
      <c r="Z849" s="9"/>
    </row>
    <row r="850" spans="21:26" x14ac:dyDescent="0.3">
      <c r="U850" s="11" t="s">
        <v>3405</v>
      </c>
      <c r="V850" s="9">
        <v>45</v>
      </c>
      <c r="W850" s="9"/>
      <c r="X850" s="11" t="s">
        <v>2181</v>
      </c>
      <c r="Y850" s="12">
        <v>57</v>
      </c>
      <c r="Z850" s="9"/>
    </row>
    <row r="851" spans="21:26" x14ac:dyDescent="0.3">
      <c r="U851" s="11" t="s">
        <v>5477</v>
      </c>
      <c r="V851" s="9">
        <v>11</v>
      </c>
      <c r="W851" s="9"/>
      <c r="X851" s="21" t="s">
        <v>14</v>
      </c>
      <c r="Y851" s="12">
        <v>57</v>
      </c>
      <c r="Z851" s="9"/>
    </row>
    <row r="852" spans="21:26" x14ac:dyDescent="0.3">
      <c r="U852" s="11" t="s">
        <v>3746</v>
      </c>
      <c r="V852" s="9">
        <v>0</v>
      </c>
      <c r="W852" s="9"/>
      <c r="X852" s="22" t="s">
        <v>7448</v>
      </c>
      <c r="Y852" s="12">
        <v>57</v>
      </c>
      <c r="Z852" s="9"/>
    </row>
    <row r="853" spans="21:26" x14ac:dyDescent="0.3">
      <c r="U853" s="11" t="s">
        <v>4818</v>
      </c>
      <c r="V853" s="9">
        <v>0</v>
      </c>
      <c r="W853" s="9"/>
      <c r="X853" s="11" t="s">
        <v>1805</v>
      </c>
      <c r="Y853" s="12">
        <v>28</v>
      </c>
      <c r="Z853" s="9"/>
    </row>
    <row r="854" spans="21:26" x14ac:dyDescent="0.3">
      <c r="U854" s="11" t="s">
        <v>5700</v>
      </c>
      <c r="V854" s="9">
        <v>13</v>
      </c>
      <c r="W854" s="9"/>
      <c r="X854" s="21" t="s">
        <v>28</v>
      </c>
      <c r="Y854" s="12">
        <v>11</v>
      </c>
      <c r="Z854" s="9"/>
    </row>
    <row r="855" spans="21:26" x14ac:dyDescent="0.3">
      <c r="U855" s="11" t="s">
        <v>3484</v>
      </c>
      <c r="V855" s="9">
        <v>50</v>
      </c>
      <c r="W855" s="9"/>
      <c r="X855" s="22" t="s">
        <v>7446</v>
      </c>
      <c r="Y855" s="12">
        <v>11</v>
      </c>
      <c r="Z855" s="9"/>
    </row>
    <row r="856" spans="21:26" x14ac:dyDescent="0.3">
      <c r="U856" s="11" t="s">
        <v>3361</v>
      </c>
      <c r="V856" s="9">
        <v>5</v>
      </c>
      <c r="W856" s="9"/>
      <c r="X856" s="21" t="s">
        <v>20</v>
      </c>
      <c r="Y856" s="12">
        <v>17</v>
      </c>
      <c r="Z856" s="9"/>
    </row>
    <row r="857" spans="21:26" x14ac:dyDescent="0.3">
      <c r="U857" s="11" t="s">
        <v>3302</v>
      </c>
      <c r="V857" s="9">
        <v>73</v>
      </c>
      <c r="W857" s="9"/>
      <c r="X857" s="22" t="s">
        <v>7447</v>
      </c>
      <c r="Y857" s="12">
        <v>17</v>
      </c>
      <c r="Z857" s="9"/>
    </row>
    <row r="858" spans="21:26" x14ac:dyDescent="0.3">
      <c r="U858" s="11" t="s">
        <v>1023</v>
      </c>
      <c r="V858" s="9">
        <v>0</v>
      </c>
      <c r="W858" s="9"/>
      <c r="X858" s="11" t="s">
        <v>1963</v>
      </c>
      <c r="Y858" s="12">
        <v>34</v>
      </c>
      <c r="Z858" s="9"/>
    </row>
    <row r="859" spans="21:26" x14ac:dyDescent="0.3">
      <c r="U859" s="11" t="s">
        <v>4763</v>
      </c>
      <c r="V859" s="9">
        <v>0</v>
      </c>
      <c r="W859" s="9"/>
      <c r="X859" s="21" t="s">
        <v>40</v>
      </c>
      <c r="Y859" s="12">
        <v>34</v>
      </c>
      <c r="Z859" s="9"/>
    </row>
    <row r="860" spans="21:26" x14ac:dyDescent="0.3">
      <c r="U860" s="11" t="s">
        <v>1391</v>
      </c>
      <c r="V860" s="9">
        <v>22</v>
      </c>
      <c r="W860" s="9"/>
      <c r="X860" s="22" t="s">
        <v>7446</v>
      </c>
      <c r="Y860" s="12">
        <v>34</v>
      </c>
      <c r="Z860" s="9"/>
    </row>
    <row r="861" spans="21:26" x14ac:dyDescent="0.3">
      <c r="U861" s="11" t="s">
        <v>5152</v>
      </c>
      <c r="V861" s="9">
        <v>67</v>
      </c>
      <c r="W861" s="9"/>
      <c r="X861" s="11" t="s">
        <v>1816</v>
      </c>
      <c r="Y861" s="12">
        <v>7</v>
      </c>
      <c r="Z861" s="9"/>
    </row>
    <row r="862" spans="21:26" x14ac:dyDescent="0.3">
      <c r="U862" s="11" t="s">
        <v>5465</v>
      </c>
      <c r="V862" s="9">
        <v>4</v>
      </c>
      <c r="W862" s="9"/>
      <c r="X862" s="21" t="s">
        <v>20</v>
      </c>
      <c r="Y862" s="12">
        <v>7</v>
      </c>
      <c r="Z862" s="9"/>
    </row>
    <row r="863" spans="21:26" x14ac:dyDescent="0.3">
      <c r="U863" s="11" t="s">
        <v>2272</v>
      </c>
      <c r="V863" s="9">
        <v>28</v>
      </c>
      <c r="W863" s="9"/>
      <c r="X863" s="22" t="s">
        <v>15</v>
      </c>
      <c r="Y863" s="12">
        <v>7</v>
      </c>
      <c r="Z863" s="9"/>
    </row>
    <row r="864" spans="21:26" x14ac:dyDescent="0.3">
      <c r="U864" s="11" t="s">
        <v>3198</v>
      </c>
      <c r="V864" s="9">
        <v>18</v>
      </c>
      <c r="W864" s="9"/>
      <c r="X864" s="11" t="s">
        <v>7138</v>
      </c>
      <c r="Y864" s="12">
        <v>30</v>
      </c>
      <c r="Z864" s="9"/>
    </row>
    <row r="865" spans="21:26" x14ac:dyDescent="0.3">
      <c r="U865" s="11" t="s">
        <v>6295</v>
      </c>
      <c r="V865" s="9">
        <v>5</v>
      </c>
      <c r="W865" s="9"/>
      <c r="X865" s="21" t="s">
        <v>14</v>
      </c>
      <c r="Y865" s="12">
        <v>30</v>
      </c>
      <c r="Z865" s="9"/>
    </row>
    <row r="866" spans="21:26" x14ac:dyDescent="0.3">
      <c r="U866" s="11" t="s">
        <v>2205</v>
      </c>
      <c r="V866" s="9">
        <v>31</v>
      </c>
      <c r="W866" s="9"/>
      <c r="X866" s="22" t="s">
        <v>7447</v>
      </c>
      <c r="Y866" s="12">
        <v>30</v>
      </c>
      <c r="Z866" s="9"/>
    </row>
    <row r="867" spans="21:26" x14ac:dyDescent="0.3">
      <c r="U867" s="11" t="s">
        <v>741</v>
      </c>
      <c r="V867" s="9">
        <v>86</v>
      </c>
      <c r="W867" s="9"/>
      <c r="X867" s="11" t="s">
        <v>2750</v>
      </c>
      <c r="Y867" s="12">
        <v>16</v>
      </c>
      <c r="Z867" s="9"/>
    </row>
    <row r="868" spans="21:26" x14ac:dyDescent="0.3">
      <c r="U868" s="11" t="s">
        <v>3584</v>
      </c>
      <c r="V868" s="9">
        <v>1</v>
      </c>
      <c r="W868" s="9"/>
      <c r="X868" s="21" t="s">
        <v>40</v>
      </c>
      <c r="Y868" s="12">
        <v>16</v>
      </c>
      <c r="Z868" s="9"/>
    </row>
    <row r="869" spans="21:26" x14ac:dyDescent="0.3">
      <c r="U869" s="11" t="s">
        <v>643</v>
      </c>
      <c r="V869" s="9">
        <v>33</v>
      </c>
      <c r="W869" s="9"/>
      <c r="X869" s="22" t="s">
        <v>24</v>
      </c>
      <c r="Y869" s="12">
        <v>16</v>
      </c>
      <c r="Z869" s="9"/>
    </row>
    <row r="870" spans="21:26" x14ac:dyDescent="0.3">
      <c r="U870" s="11" t="s">
        <v>1566</v>
      </c>
      <c r="V870" s="9">
        <v>20</v>
      </c>
      <c r="W870" s="9"/>
      <c r="X870" s="11" t="s">
        <v>339</v>
      </c>
      <c r="Y870" s="12">
        <v>57</v>
      </c>
      <c r="Z870" s="9"/>
    </row>
    <row r="871" spans="21:26" x14ac:dyDescent="0.3">
      <c r="U871" s="11" t="s">
        <v>3979</v>
      </c>
      <c r="V871" s="9">
        <v>30</v>
      </c>
      <c r="W871" s="9"/>
      <c r="X871" s="21" t="s">
        <v>44</v>
      </c>
      <c r="Y871" s="12">
        <v>57</v>
      </c>
      <c r="Z871" s="9"/>
    </row>
    <row r="872" spans="21:26" x14ac:dyDescent="0.3">
      <c r="U872" s="11" t="s">
        <v>3123</v>
      </c>
      <c r="V872" s="9">
        <v>34</v>
      </c>
      <c r="W872" s="9"/>
      <c r="X872" s="22" t="s">
        <v>7447</v>
      </c>
      <c r="Y872" s="12">
        <v>57</v>
      </c>
      <c r="Z872" s="9"/>
    </row>
    <row r="873" spans="21:26" x14ac:dyDescent="0.3">
      <c r="U873" s="11" t="s">
        <v>2167</v>
      </c>
      <c r="V873" s="9">
        <v>0</v>
      </c>
      <c r="W873" s="9"/>
      <c r="X873" s="11" t="s">
        <v>2040</v>
      </c>
      <c r="Y873" s="12">
        <v>56</v>
      </c>
      <c r="Z873" s="9"/>
    </row>
    <row r="874" spans="21:26" x14ac:dyDescent="0.3">
      <c r="U874" s="11" t="s">
        <v>1546</v>
      </c>
      <c r="V874" s="9">
        <v>84</v>
      </c>
      <c r="W874" s="9"/>
      <c r="X874" s="21" t="s">
        <v>44</v>
      </c>
      <c r="Y874" s="12">
        <v>56</v>
      </c>
      <c r="Z874" s="9"/>
    </row>
    <row r="875" spans="21:26" x14ac:dyDescent="0.3">
      <c r="U875" s="11" t="s">
        <v>7459</v>
      </c>
      <c r="V875" s="9">
        <v>2</v>
      </c>
      <c r="W875" s="9"/>
      <c r="X875" s="22" t="s">
        <v>7448</v>
      </c>
      <c r="Y875" s="12">
        <v>56</v>
      </c>
      <c r="Z875" s="9"/>
    </row>
    <row r="876" spans="21:26" x14ac:dyDescent="0.3">
      <c r="U876" s="11" t="s">
        <v>3425</v>
      </c>
      <c r="V876" s="9">
        <v>74</v>
      </c>
      <c r="W876" s="9"/>
      <c r="X876" s="11" t="s">
        <v>5423</v>
      </c>
      <c r="Y876" s="12">
        <v>35</v>
      </c>
      <c r="Z876" s="9"/>
    </row>
    <row r="877" spans="21:26" x14ac:dyDescent="0.3">
      <c r="U877" s="11" t="s">
        <v>1537</v>
      </c>
      <c r="V877" s="9">
        <v>0</v>
      </c>
      <c r="W877" s="9"/>
      <c r="X877" s="21" t="s">
        <v>28</v>
      </c>
      <c r="Y877" s="12">
        <v>35</v>
      </c>
      <c r="Z877" s="9"/>
    </row>
    <row r="878" spans="21:26" x14ac:dyDescent="0.3">
      <c r="U878" s="11" t="s">
        <v>3334</v>
      </c>
      <c r="V878" s="9">
        <v>9</v>
      </c>
      <c r="W878" s="9"/>
      <c r="X878" s="22" t="s">
        <v>7447</v>
      </c>
      <c r="Y878" s="12">
        <v>35</v>
      </c>
      <c r="Z878" s="9"/>
    </row>
    <row r="879" spans="21:26" x14ac:dyDescent="0.3">
      <c r="U879" s="11" t="s">
        <v>5938</v>
      </c>
      <c r="V879" s="9">
        <v>51</v>
      </c>
      <c r="W879" s="9"/>
      <c r="X879" s="11" t="s">
        <v>3857</v>
      </c>
      <c r="Y879" s="12">
        <v>24</v>
      </c>
      <c r="Z879" s="9"/>
    </row>
    <row r="880" spans="21:26" x14ac:dyDescent="0.3">
      <c r="U880" s="11" t="s">
        <v>3721</v>
      </c>
      <c r="V880" s="9">
        <v>63</v>
      </c>
      <c r="W880" s="9"/>
      <c r="X880" s="21" t="s">
        <v>40</v>
      </c>
      <c r="Y880" s="12">
        <v>24</v>
      </c>
      <c r="Z880" s="9"/>
    </row>
    <row r="881" spans="21:26" x14ac:dyDescent="0.3">
      <c r="U881" s="11" t="s">
        <v>6492</v>
      </c>
      <c r="V881" s="9">
        <v>33</v>
      </c>
      <c r="W881" s="9"/>
      <c r="X881" s="22" t="s">
        <v>15</v>
      </c>
      <c r="Y881" s="12">
        <v>24</v>
      </c>
      <c r="Z881" s="9"/>
    </row>
    <row r="882" spans="21:26" x14ac:dyDescent="0.3">
      <c r="U882" s="11" t="s">
        <v>6158</v>
      </c>
      <c r="V882" s="9">
        <v>30</v>
      </c>
      <c r="W882" s="9"/>
      <c r="X882" s="11" t="s">
        <v>1835</v>
      </c>
      <c r="Y882" s="12">
        <v>46</v>
      </c>
      <c r="Z882" s="9"/>
    </row>
    <row r="883" spans="21:26" x14ac:dyDescent="0.3">
      <c r="U883" s="11" t="s">
        <v>2741</v>
      </c>
      <c r="V883" s="9">
        <v>13</v>
      </c>
      <c r="W883" s="9"/>
      <c r="X883" s="21" t="s">
        <v>14</v>
      </c>
      <c r="Y883" s="12">
        <v>46</v>
      </c>
      <c r="Z883" s="9"/>
    </row>
    <row r="884" spans="21:26" x14ac:dyDescent="0.3">
      <c r="U884" s="11" t="s">
        <v>2652</v>
      </c>
      <c r="V884" s="9">
        <v>29</v>
      </c>
      <c r="W884" s="9"/>
      <c r="X884" s="22" t="s">
        <v>7641</v>
      </c>
      <c r="Y884" s="12">
        <v>46</v>
      </c>
      <c r="Z884" s="9"/>
    </row>
    <row r="885" spans="21:26" x14ac:dyDescent="0.3">
      <c r="U885" s="11" t="s">
        <v>6831</v>
      </c>
      <c r="V885" s="9">
        <v>0</v>
      </c>
      <c r="W885" s="9"/>
      <c r="X885" s="11" t="s">
        <v>4013</v>
      </c>
      <c r="Y885" s="12">
        <v>65</v>
      </c>
      <c r="Z885" s="9"/>
    </row>
    <row r="886" spans="21:26" x14ac:dyDescent="0.3">
      <c r="U886" s="11" t="s">
        <v>3882</v>
      </c>
      <c r="V886" s="9">
        <v>41</v>
      </c>
      <c r="W886" s="9"/>
      <c r="X886" s="21" t="s">
        <v>14</v>
      </c>
      <c r="Y886" s="12">
        <v>65</v>
      </c>
      <c r="Z886" s="9"/>
    </row>
    <row r="887" spans="21:26" x14ac:dyDescent="0.3">
      <c r="U887" s="11" t="s">
        <v>2385</v>
      </c>
      <c r="V887" s="9">
        <v>0</v>
      </c>
      <c r="W887" s="9"/>
      <c r="X887" s="22" t="s">
        <v>7446</v>
      </c>
      <c r="Y887" s="12">
        <v>65</v>
      </c>
      <c r="Z887" s="9"/>
    </row>
    <row r="888" spans="21:26" x14ac:dyDescent="0.3">
      <c r="U888" s="11" t="s">
        <v>2449</v>
      </c>
      <c r="V888" s="9">
        <v>64</v>
      </c>
      <c r="W888" s="9"/>
      <c r="X888" s="11" t="s">
        <v>182</v>
      </c>
      <c r="Y888" s="12">
        <v>57</v>
      </c>
      <c r="Z888" s="9"/>
    </row>
    <row r="889" spans="21:26" x14ac:dyDescent="0.3">
      <c r="U889" s="11" t="s">
        <v>2498</v>
      </c>
      <c r="V889" s="9">
        <v>62</v>
      </c>
      <c r="W889" s="9"/>
      <c r="X889" s="21" t="s">
        <v>40</v>
      </c>
      <c r="Y889" s="12">
        <v>57</v>
      </c>
      <c r="Z889" s="9"/>
    </row>
    <row r="890" spans="21:26" x14ac:dyDescent="0.3">
      <c r="U890" s="11" t="s">
        <v>3048</v>
      </c>
      <c r="V890" s="9">
        <v>81</v>
      </c>
      <c r="W890" s="9"/>
      <c r="X890" s="22" t="s">
        <v>24</v>
      </c>
      <c r="Y890" s="12">
        <v>57</v>
      </c>
      <c r="Z890" s="9"/>
    </row>
    <row r="891" spans="21:26" x14ac:dyDescent="0.3">
      <c r="U891" s="11" t="s">
        <v>349</v>
      </c>
      <c r="V891" s="9">
        <v>38</v>
      </c>
      <c r="W891" s="9"/>
      <c r="X891" s="11" t="s">
        <v>175</v>
      </c>
      <c r="Y891" s="12">
        <v>5</v>
      </c>
      <c r="Z891" s="9"/>
    </row>
    <row r="892" spans="21:26" x14ac:dyDescent="0.3">
      <c r="U892" s="11" t="s">
        <v>7501</v>
      </c>
      <c r="V892" s="9">
        <v>17</v>
      </c>
      <c r="W892" s="9"/>
      <c r="X892" s="21" t="s">
        <v>28</v>
      </c>
      <c r="Y892" s="12">
        <v>5</v>
      </c>
      <c r="Z892" s="9"/>
    </row>
    <row r="893" spans="21:26" x14ac:dyDescent="0.3">
      <c r="U893" s="11" t="s">
        <v>4178</v>
      </c>
      <c r="V893" s="9">
        <v>50</v>
      </c>
      <c r="W893" s="9"/>
      <c r="X893" s="22" t="s">
        <v>7447</v>
      </c>
      <c r="Y893" s="12">
        <v>5</v>
      </c>
      <c r="Z893" s="9"/>
    </row>
    <row r="894" spans="21:26" x14ac:dyDescent="0.3">
      <c r="U894" s="11" t="s">
        <v>7502</v>
      </c>
      <c r="V894" s="9">
        <v>33</v>
      </c>
      <c r="W894" s="9"/>
      <c r="X894" s="11" t="s">
        <v>5407</v>
      </c>
      <c r="Y894" s="12">
        <v>70</v>
      </c>
      <c r="Z894" s="9"/>
    </row>
    <row r="895" spans="21:26" x14ac:dyDescent="0.3">
      <c r="U895" s="11" t="s">
        <v>615</v>
      </c>
      <c r="V895" s="9">
        <v>54</v>
      </c>
      <c r="W895" s="9"/>
      <c r="X895" s="21" t="s">
        <v>28</v>
      </c>
      <c r="Y895" s="12">
        <v>70</v>
      </c>
      <c r="Z895" s="9"/>
    </row>
    <row r="896" spans="21:26" x14ac:dyDescent="0.3">
      <c r="U896" s="11" t="s">
        <v>4562</v>
      </c>
      <c r="V896" s="9">
        <v>45</v>
      </c>
      <c r="W896" s="9"/>
      <c r="X896" s="22" t="s">
        <v>7446</v>
      </c>
      <c r="Y896" s="12">
        <v>70</v>
      </c>
      <c r="Z896" s="9"/>
    </row>
    <row r="897" spans="21:26" x14ac:dyDescent="0.3">
      <c r="U897" s="11" t="s">
        <v>4616</v>
      </c>
      <c r="V897" s="9">
        <v>19</v>
      </c>
      <c r="W897" s="9"/>
      <c r="X897" s="11" t="s">
        <v>4206</v>
      </c>
      <c r="Y897" s="12">
        <v>38</v>
      </c>
      <c r="Z897" s="9"/>
    </row>
    <row r="898" spans="21:26" x14ac:dyDescent="0.3">
      <c r="U898" s="11" t="s">
        <v>596</v>
      </c>
      <c r="V898" s="9">
        <v>10</v>
      </c>
      <c r="W898" s="9"/>
      <c r="X898" s="21" t="s">
        <v>28</v>
      </c>
      <c r="Y898" s="12">
        <v>38</v>
      </c>
      <c r="Z898" s="9"/>
    </row>
    <row r="899" spans="21:26" x14ac:dyDescent="0.3">
      <c r="U899" s="11" t="s">
        <v>699</v>
      </c>
      <c r="V899" s="9">
        <v>90</v>
      </c>
      <c r="W899" s="9"/>
      <c r="X899" s="22" t="s">
        <v>24</v>
      </c>
      <c r="Y899" s="12">
        <v>38</v>
      </c>
      <c r="Z899" s="9"/>
    </row>
    <row r="900" spans="21:26" x14ac:dyDescent="0.3">
      <c r="U900" s="11" t="s">
        <v>422</v>
      </c>
      <c r="V900" s="9">
        <v>30</v>
      </c>
      <c r="W900" s="9"/>
      <c r="X900" s="11" t="s">
        <v>5359</v>
      </c>
      <c r="Y900" s="12">
        <v>0</v>
      </c>
      <c r="Z900" s="9"/>
    </row>
    <row r="901" spans="21:26" x14ac:dyDescent="0.3">
      <c r="U901" s="11" t="s">
        <v>3549</v>
      </c>
      <c r="V901" s="9">
        <v>0</v>
      </c>
      <c r="W901" s="9"/>
      <c r="X901" s="21" t="s">
        <v>40</v>
      </c>
      <c r="Y901" s="12">
        <v>0</v>
      </c>
      <c r="Z901" s="9"/>
    </row>
    <row r="902" spans="21:26" x14ac:dyDescent="0.3">
      <c r="U902" s="11" t="s">
        <v>7503</v>
      </c>
      <c r="V902" s="9">
        <v>30</v>
      </c>
      <c r="W902" s="9"/>
      <c r="X902" s="22" t="s">
        <v>7446</v>
      </c>
      <c r="Y902" s="12">
        <v>0</v>
      </c>
      <c r="Z902" s="9"/>
    </row>
    <row r="903" spans="21:26" x14ac:dyDescent="0.3">
      <c r="U903" s="11" t="s">
        <v>3779</v>
      </c>
      <c r="V903" s="9">
        <v>9</v>
      </c>
      <c r="W903" s="9"/>
      <c r="X903" s="11" t="s">
        <v>913</v>
      </c>
      <c r="Y903" s="12">
        <v>20</v>
      </c>
      <c r="Z903" s="9"/>
    </row>
    <row r="904" spans="21:26" x14ac:dyDescent="0.3">
      <c r="U904" s="11" t="s">
        <v>4066</v>
      </c>
      <c r="V904" s="9">
        <v>17</v>
      </c>
      <c r="W904" s="9"/>
      <c r="X904" s="21" t="s">
        <v>20</v>
      </c>
      <c r="Y904" s="12">
        <v>20</v>
      </c>
      <c r="Z904" s="9"/>
    </row>
    <row r="905" spans="21:26" x14ac:dyDescent="0.3">
      <c r="U905" s="11" t="s">
        <v>6314</v>
      </c>
      <c r="V905" s="9">
        <v>86</v>
      </c>
      <c r="W905" s="9"/>
      <c r="X905" s="22" t="s">
        <v>7447</v>
      </c>
      <c r="Y905" s="12">
        <v>20</v>
      </c>
      <c r="Z905" s="9"/>
    </row>
    <row r="906" spans="21:26" x14ac:dyDescent="0.3">
      <c r="U906" s="11" t="s">
        <v>4769</v>
      </c>
      <c r="V906" s="9">
        <v>43</v>
      </c>
      <c r="W906" s="9"/>
      <c r="X906" s="11" t="s">
        <v>3172</v>
      </c>
      <c r="Y906" s="12">
        <v>63</v>
      </c>
      <c r="Z906" s="9"/>
    </row>
    <row r="907" spans="21:26" x14ac:dyDescent="0.3">
      <c r="U907" s="11" t="s">
        <v>5084</v>
      </c>
      <c r="V907" s="9">
        <v>69</v>
      </c>
      <c r="W907" s="9"/>
      <c r="X907" s="21" t="s">
        <v>28</v>
      </c>
      <c r="Y907" s="12">
        <v>63</v>
      </c>
      <c r="Z907" s="9"/>
    </row>
    <row r="908" spans="21:26" x14ac:dyDescent="0.3">
      <c r="U908" s="11" t="s">
        <v>1002</v>
      </c>
      <c r="V908" s="9">
        <v>76</v>
      </c>
      <c r="W908" s="9"/>
      <c r="X908" s="22" t="s">
        <v>24</v>
      </c>
      <c r="Y908" s="12">
        <v>63</v>
      </c>
      <c r="Z908" s="9"/>
    </row>
    <row r="909" spans="21:26" x14ac:dyDescent="0.3">
      <c r="U909" s="11" t="s">
        <v>4760</v>
      </c>
      <c r="V909" s="9">
        <v>42</v>
      </c>
      <c r="W909" s="9"/>
      <c r="X909" s="11" t="s">
        <v>2474</v>
      </c>
      <c r="Y909" s="12">
        <v>8</v>
      </c>
      <c r="Z909" s="9"/>
    </row>
    <row r="910" spans="21:26" x14ac:dyDescent="0.3">
      <c r="U910" s="11" t="s">
        <v>1164</v>
      </c>
      <c r="V910" s="9">
        <v>62</v>
      </c>
      <c r="W910" s="9"/>
      <c r="X910" s="21" t="s">
        <v>14</v>
      </c>
      <c r="Y910" s="12">
        <v>8</v>
      </c>
      <c r="Z910" s="9"/>
    </row>
    <row r="911" spans="21:26" x14ac:dyDescent="0.3">
      <c r="U911" s="11" t="s">
        <v>1146</v>
      </c>
      <c r="V911" s="9">
        <v>19</v>
      </c>
      <c r="W911" s="9"/>
      <c r="X911" s="22" t="s">
        <v>7447</v>
      </c>
      <c r="Y911" s="12">
        <v>8</v>
      </c>
      <c r="Z911" s="9"/>
    </row>
    <row r="912" spans="21:26" x14ac:dyDescent="0.3">
      <c r="U912" s="11" t="s">
        <v>5497</v>
      </c>
      <c r="V912" s="9">
        <v>0</v>
      </c>
      <c r="W912" s="9"/>
      <c r="X912" s="11" t="s">
        <v>6988</v>
      </c>
      <c r="Y912" s="12">
        <v>0</v>
      </c>
      <c r="Z912" s="9"/>
    </row>
    <row r="913" spans="21:26" x14ac:dyDescent="0.3">
      <c r="U913" s="11" t="s">
        <v>3221</v>
      </c>
      <c r="V913" s="9">
        <v>22</v>
      </c>
      <c r="W913" s="9"/>
      <c r="X913" s="21" t="s">
        <v>28</v>
      </c>
      <c r="Y913" s="12">
        <v>0</v>
      </c>
      <c r="Z913" s="9"/>
    </row>
    <row r="914" spans="21:26" x14ac:dyDescent="0.3">
      <c r="U914" s="11" t="s">
        <v>2114</v>
      </c>
      <c r="V914" s="9">
        <v>17</v>
      </c>
      <c r="W914" s="9"/>
      <c r="X914" s="22" t="s">
        <v>7446</v>
      </c>
      <c r="Y914" s="12">
        <v>0</v>
      </c>
      <c r="Z914" s="9"/>
    </row>
    <row r="915" spans="21:26" x14ac:dyDescent="0.3">
      <c r="U915" s="11" t="s">
        <v>3731</v>
      </c>
      <c r="V915" s="9">
        <v>64</v>
      </c>
      <c r="W915" s="9"/>
      <c r="X915" s="11" t="s">
        <v>1722</v>
      </c>
      <c r="Y915" s="12">
        <v>2</v>
      </c>
      <c r="Z915" s="9"/>
    </row>
    <row r="916" spans="21:26" x14ac:dyDescent="0.3">
      <c r="U916" s="11" t="s">
        <v>5981</v>
      </c>
      <c r="V916" s="9">
        <v>0</v>
      </c>
      <c r="W916" s="9"/>
      <c r="X916" s="21" t="s">
        <v>14</v>
      </c>
      <c r="Y916" s="12">
        <v>2</v>
      </c>
      <c r="Z916" s="9"/>
    </row>
    <row r="917" spans="21:26" x14ac:dyDescent="0.3">
      <c r="U917" s="11" t="s">
        <v>3646</v>
      </c>
      <c r="V917" s="9">
        <v>53</v>
      </c>
      <c r="W917" s="9"/>
      <c r="X917" s="22" t="s">
        <v>7447</v>
      </c>
      <c r="Y917" s="12">
        <v>2</v>
      </c>
      <c r="Z917" s="9"/>
    </row>
    <row r="918" spans="21:26" x14ac:dyDescent="0.3">
      <c r="U918" s="11" t="s">
        <v>968</v>
      </c>
      <c r="V918" s="9">
        <v>4</v>
      </c>
      <c r="W918" s="9"/>
      <c r="X918" s="11" t="s">
        <v>7034</v>
      </c>
      <c r="Y918" s="12">
        <v>14</v>
      </c>
      <c r="Z918" s="9"/>
    </row>
    <row r="919" spans="21:26" x14ac:dyDescent="0.3">
      <c r="U919" s="11" t="s">
        <v>6016</v>
      </c>
      <c r="V919" s="9">
        <v>12</v>
      </c>
      <c r="W919" s="9"/>
      <c r="X919" s="21" t="s">
        <v>20</v>
      </c>
      <c r="Y919" s="12">
        <v>14</v>
      </c>
      <c r="Z919" s="9"/>
    </row>
    <row r="920" spans="21:26" x14ac:dyDescent="0.3">
      <c r="U920" s="11" t="s">
        <v>5593</v>
      </c>
      <c r="V920" s="9">
        <v>52</v>
      </c>
      <c r="W920" s="9"/>
      <c r="X920" s="22" t="s">
        <v>7447</v>
      </c>
      <c r="Y920" s="12">
        <v>14</v>
      </c>
      <c r="Z920" s="9"/>
    </row>
    <row r="921" spans="21:26" x14ac:dyDescent="0.3">
      <c r="U921" s="11" t="s">
        <v>386</v>
      </c>
      <c r="V921" s="9">
        <v>25</v>
      </c>
      <c r="W921" s="9"/>
      <c r="X921" s="22" t="s">
        <v>7448</v>
      </c>
      <c r="Y921" s="12">
        <v>0</v>
      </c>
      <c r="Z921" s="9"/>
    </row>
    <row r="922" spans="21:26" x14ac:dyDescent="0.3">
      <c r="U922" s="11" t="s">
        <v>2817</v>
      </c>
      <c r="V922" s="9">
        <v>0</v>
      </c>
      <c r="W922" s="9"/>
      <c r="X922" s="11" t="s">
        <v>1657</v>
      </c>
      <c r="Y922" s="12">
        <v>76</v>
      </c>
      <c r="Z922" s="9"/>
    </row>
    <row r="923" spans="21:26" x14ac:dyDescent="0.3">
      <c r="U923" s="11" t="s">
        <v>1833</v>
      </c>
      <c r="V923" s="9">
        <v>50</v>
      </c>
      <c r="W923" s="9"/>
      <c r="X923" s="21" t="s">
        <v>40</v>
      </c>
      <c r="Y923" s="12">
        <v>76</v>
      </c>
      <c r="Z923" s="9"/>
    </row>
    <row r="924" spans="21:26" x14ac:dyDescent="0.3">
      <c r="U924" s="11" t="s">
        <v>5708</v>
      </c>
      <c r="V924" s="9">
        <v>26</v>
      </c>
      <c r="W924" s="9"/>
      <c r="X924" s="22" t="s">
        <v>7447</v>
      </c>
      <c r="Y924" s="12">
        <v>54</v>
      </c>
      <c r="Z924" s="9"/>
    </row>
    <row r="925" spans="21:26" x14ac:dyDescent="0.3">
      <c r="U925" s="11" t="s">
        <v>2461</v>
      </c>
      <c r="V925" s="9">
        <v>52</v>
      </c>
      <c r="W925" s="9"/>
      <c r="X925" s="22" t="s">
        <v>7448</v>
      </c>
      <c r="Y925" s="12">
        <v>22</v>
      </c>
      <c r="Z925" s="9"/>
    </row>
    <row r="926" spans="21:26" x14ac:dyDescent="0.3">
      <c r="U926" s="11" t="s">
        <v>3579</v>
      </c>
      <c r="V926" s="9">
        <v>62</v>
      </c>
      <c r="W926" s="9"/>
      <c r="X926" s="11" t="s">
        <v>5321</v>
      </c>
      <c r="Y926" s="12">
        <v>31</v>
      </c>
      <c r="Z926" s="9"/>
    </row>
    <row r="927" spans="21:26" x14ac:dyDescent="0.3">
      <c r="U927" s="11" t="s">
        <v>4747</v>
      </c>
      <c r="V927" s="9">
        <v>0</v>
      </c>
      <c r="W927" s="9"/>
      <c r="X927" s="21" t="s">
        <v>20</v>
      </c>
      <c r="Y927" s="12">
        <v>31</v>
      </c>
      <c r="Z927" s="9"/>
    </row>
    <row r="928" spans="21:26" x14ac:dyDescent="0.3">
      <c r="U928" s="11" t="s">
        <v>1849</v>
      </c>
      <c r="V928" s="9">
        <v>75</v>
      </c>
      <c r="W928" s="9"/>
      <c r="X928" s="22" t="s">
        <v>7447</v>
      </c>
      <c r="Y928" s="12">
        <v>31</v>
      </c>
      <c r="Z928" s="9"/>
    </row>
    <row r="929" spans="21:26" x14ac:dyDescent="0.3">
      <c r="U929" s="11" t="s">
        <v>4082</v>
      </c>
      <c r="V929" s="9">
        <v>27</v>
      </c>
      <c r="W929" s="9"/>
      <c r="X929" s="11" t="s">
        <v>1793</v>
      </c>
      <c r="Y929" s="12">
        <v>0</v>
      </c>
      <c r="Z929" s="9"/>
    </row>
    <row r="930" spans="21:26" x14ac:dyDescent="0.3">
      <c r="U930" s="11" t="s">
        <v>2050</v>
      </c>
      <c r="V930" s="9">
        <v>81</v>
      </c>
      <c r="W930" s="9"/>
      <c r="X930" s="21" t="s">
        <v>40</v>
      </c>
      <c r="Y930" s="12">
        <v>0</v>
      </c>
      <c r="Z930" s="9"/>
    </row>
    <row r="931" spans="21:26" x14ac:dyDescent="0.3">
      <c r="U931" s="11" t="s">
        <v>751</v>
      </c>
      <c r="V931" s="9">
        <v>0</v>
      </c>
      <c r="W931" s="9"/>
      <c r="X931" s="22" t="s">
        <v>15</v>
      </c>
      <c r="Y931" s="12">
        <v>0</v>
      </c>
      <c r="Z931" s="9"/>
    </row>
    <row r="932" spans="21:26" x14ac:dyDescent="0.3">
      <c r="U932" s="11" t="s">
        <v>66</v>
      </c>
      <c r="V932" s="9">
        <v>66</v>
      </c>
      <c r="W932" s="9"/>
      <c r="X932" s="11" t="s">
        <v>3981</v>
      </c>
      <c r="Y932" s="12">
        <v>87</v>
      </c>
      <c r="Z932" s="9"/>
    </row>
    <row r="933" spans="21:26" x14ac:dyDescent="0.3">
      <c r="U933" s="11" t="s">
        <v>1887</v>
      </c>
      <c r="V933" s="9">
        <v>92</v>
      </c>
      <c r="W933" s="9"/>
      <c r="X933" s="21" t="s">
        <v>40</v>
      </c>
      <c r="Y933" s="12">
        <v>87</v>
      </c>
      <c r="Z933" s="9"/>
    </row>
    <row r="934" spans="21:26" x14ac:dyDescent="0.3">
      <c r="U934" s="11" t="s">
        <v>2338</v>
      </c>
      <c r="V934" s="9">
        <v>0</v>
      </c>
      <c r="W934" s="9"/>
      <c r="X934" s="22" t="s">
        <v>24</v>
      </c>
      <c r="Y934" s="12">
        <v>87</v>
      </c>
      <c r="Z934" s="9"/>
    </row>
    <row r="935" spans="21:26" x14ac:dyDescent="0.3">
      <c r="U935" s="11" t="s">
        <v>84</v>
      </c>
      <c r="V935" s="9">
        <v>34</v>
      </c>
      <c r="W935" s="9"/>
      <c r="X935" s="11" t="s">
        <v>1513</v>
      </c>
      <c r="Y935" s="12">
        <v>24</v>
      </c>
      <c r="Z935" s="9"/>
    </row>
    <row r="936" spans="21:26" x14ac:dyDescent="0.3">
      <c r="U936" s="11" t="s">
        <v>604</v>
      </c>
      <c r="V936" s="9">
        <v>22</v>
      </c>
      <c r="W936" s="9"/>
      <c r="X936" s="21" t="s">
        <v>14</v>
      </c>
      <c r="Y936" s="12">
        <v>24</v>
      </c>
      <c r="Z936" s="9"/>
    </row>
    <row r="937" spans="21:26" x14ac:dyDescent="0.3">
      <c r="U937" s="11" t="s">
        <v>6915</v>
      </c>
      <c r="V937" s="9">
        <v>8</v>
      </c>
      <c r="W937" s="9"/>
      <c r="X937" s="22" t="s">
        <v>15</v>
      </c>
      <c r="Y937" s="12">
        <v>24</v>
      </c>
      <c r="Z937" s="9"/>
    </row>
    <row r="938" spans="21:26" x14ac:dyDescent="0.3">
      <c r="U938" s="11" t="s">
        <v>3899</v>
      </c>
      <c r="V938" s="9">
        <v>29</v>
      </c>
      <c r="W938" s="9"/>
      <c r="X938" s="11" t="s">
        <v>2849</v>
      </c>
      <c r="Y938" s="12">
        <v>0</v>
      </c>
      <c r="Z938" s="9"/>
    </row>
    <row r="939" spans="21:26" x14ac:dyDescent="0.3">
      <c r="U939" s="11" t="s">
        <v>4901</v>
      </c>
      <c r="V939" s="9">
        <v>25</v>
      </c>
      <c r="W939" s="9"/>
      <c r="X939" s="21" t="s">
        <v>44</v>
      </c>
      <c r="Y939" s="12">
        <v>0</v>
      </c>
      <c r="Z939" s="9"/>
    </row>
    <row r="940" spans="21:26" x14ac:dyDescent="0.3">
      <c r="U940" s="11" t="s">
        <v>7504</v>
      </c>
      <c r="V940" s="9">
        <v>30</v>
      </c>
      <c r="W940" s="9"/>
      <c r="X940" s="22" t="s">
        <v>24</v>
      </c>
      <c r="Y940" s="12">
        <v>0</v>
      </c>
      <c r="Z940" s="9"/>
    </row>
    <row r="941" spans="21:26" x14ac:dyDescent="0.3">
      <c r="U941" s="11" t="s">
        <v>2101</v>
      </c>
      <c r="V941" s="9">
        <v>8</v>
      </c>
      <c r="W941" s="9"/>
      <c r="X941" s="11" t="s">
        <v>6583</v>
      </c>
      <c r="Y941" s="12">
        <v>55</v>
      </c>
      <c r="Z941" s="9"/>
    </row>
    <row r="942" spans="21:26" x14ac:dyDescent="0.3">
      <c r="U942" s="11" t="s">
        <v>1940</v>
      </c>
      <c r="V942" s="9">
        <v>22</v>
      </c>
      <c r="W942" s="9"/>
      <c r="X942" s="21" t="s">
        <v>14</v>
      </c>
      <c r="Y942" s="12">
        <v>55</v>
      </c>
      <c r="Z942" s="9"/>
    </row>
    <row r="943" spans="21:26" x14ac:dyDescent="0.3">
      <c r="U943" s="11" t="s">
        <v>600</v>
      </c>
      <c r="V943" s="9">
        <v>6</v>
      </c>
      <c r="W943" s="9"/>
      <c r="X943" s="22" t="s">
        <v>7447</v>
      </c>
      <c r="Y943" s="12">
        <v>55</v>
      </c>
      <c r="Z943" s="9"/>
    </row>
    <row r="944" spans="21:26" x14ac:dyDescent="0.3">
      <c r="U944" s="11" t="s">
        <v>6806</v>
      </c>
      <c r="V944" s="9">
        <v>8</v>
      </c>
      <c r="W944" s="9"/>
      <c r="X944" s="11" t="s">
        <v>7473</v>
      </c>
      <c r="Y944" s="12">
        <v>37</v>
      </c>
      <c r="Z944" s="9"/>
    </row>
    <row r="945" spans="21:26" x14ac:dyDescent="0.3">
      <c r="U945" s="11" t="s">
        <v>1972</v>
      </c>
      <c r="V945" s="9">
        <v>73</v>
      </c>
      <c r="W945" s="9"/>
      <c r="X945" s="21" t="s">
        <v>40</v>
      </c>
      <c r="Y945" s="12">
        <v>37</v>
      </c>
      <c r="Z945" s="9"/>
    </row>
    <row r="946" spans="21:26" x14ac:dyDescent="0.3">
      <c r="U946" s="11" t="s">
        <v>2932</v>
      </c>
      <c r="V946" s="9">
        <v>22</v>
      </c>
      <c r="W946" s="9"/>
      <c r="X946" s="22" t="s">
        <v>7446</v>
      </c>
      <c r="Y946" s="12">
        <v>37</v>
      </c>
      <c r="Z946" s="9"/>
    </row>
    <row r="947" spans="21:26" x14ac:dyDescent="0.3">
      <c r="U947" s="11" t="s">
        <v>3878</v>
      </c>
      <c r="V947" s="9">
        <v>0</v>
      </c>
      <c r="W947" s="9"/>
      <c r="X947" s="11" t="s">
        <v>5693</v>
      </c>
      <c r="Y947" s="12">
        <v>0</v>
      </c>
      <c r="Z947" s="9"/>
    </row>
    <row r="948" spans="21:26" x14ac:dyDescent="0.3">
      <c r="U948" s="11" t="s">
        <v>4093</v>
      </c>
      <c r="V948" s="9">
        <v>17</v>
      </c>
      <c r="W948" s="9"/>
      <c r="X948" s="21" t="s">
        <v>20</v>
      </c>
      <c r="Y948" s="12">
        <v>0</v>
      </c>
      <c r="Z948" s="9"/>
    </row>
    <row r="949" spans="21:26" x14ac:dyDescent="0.3">
      <c r="U949" s="11" t="s">
        <v>1519</v>
      </c>
      <c r="V949" s="9">
        <v>0</v>
      </c>
      <c r="W949" s="9"/>
      <c r="X949" s="22" t="s">
        <v>7446</v>
      </c>
      <c r="Y949" s="12">
        <v>0</v>
      </c>
      <c r="Z949" s="9"/>
    </row>
    <row r="950" spans="21:26" x14ac:dyDescent="0.3">
      <c r="U950" s="11" t="s">
        <v>4512</v>
      </c>
      <c r="V950" s="9">
        <v>14</v>
      </c>
      <c r="W950" s="9"/>
      <c r="X950" s="11" t="s">
        <v>5101</v>
      </c>
      <c r="Y950" s="12">
        <v>52</v>
      </c>
      <c r="Z950" s="9"/>
    </row>
    <row r="951" spans="21:26" x14ac:dyDescent="0.3">
      <c r="U951" s="11" t="s">
        <v>2068</v>
      </c>
      <c r="V951" s="9">
        <v>61</v>
      </c>
      <c r="W951" s="9"/>
      <c r="X951" s="21" t="s">
        <v>44</v>
      </c>
      <c r="Y951" s="12">
        <v>52</v>
      </c>
      <c r="Z951" s="9"/>
    </row>
    <row r="952" spans="21:26" x14ac:dyDescent="0.3">
      <c r="U952" s="11" t="s">
        <v>4232</v>
      </c>
      <c r="V952" s="9">
        <v>17</v>
      </c>
      <c r="W952" s="9"/>
      <c r="X952" s="22" t="s">
        <v>7447</v>
      </c>
      <c r="Y952" s="12">
        <v>52</v>
      </c>
      <c r="Z952" s="9"/>
    </row>
    <row r="953" spans="21:26" x14ac:dyDescent="0.3">
      <c r="U953" s="11" t="s">
        <v>1784</v>
      </c>
      <c r="V953" s="9">
        <v>20</v>
      </c>
      <c r="W953" s="9"/>
      <c r="X953" s="11" t="s">
        <v>4071</v>
      </c>
      <c r="Y953" s="12">
        <v>16</v>
      </c>
      <c r="Z953" s="9"/>
    </row>
    <row r="954" spans="21:26" x14ac:dyDescent="0.3">
      <c r="U954" s="11" t="s">
        <v>1564</v>
      </c>
      <c r="V954" s="9">
        <v>27</v>
      </c>
      <c r="W954" s="9"/>
      <c r="X954" s="21" t="s">
        <v>20</v>
      </c>
      <c r="Y954" s="12">
        <v>16</v>
      </c>
      <c r="Z954" s="9"/>
    </row>
    <row r="955" spans="21:26" x14ac:dyDescent="0.3">
      <c r="U955" s="11" t="s">
        <v>1856</v>
      </c>
      <c r="V955" s="9">
        <v>84</v>
      </c>
      <c r="W955" s="9"/>
      <c r="X955" s="22" t="s">
        <v>7446</v>
      </c>
      <c r="Y955" s="12">
        <v>16</v>
      </c>
      <c r="Z955" s="9"/>
    </row>
    <row r="956" spans="21:26" x14ac:dyDescent="0.3">
      <c r="U956" s="11" t="s">
        <v>6303</v>
      </c>
      <c r="V956" s="9">
        <v>14</v>
      </c>
      <c r="W956" s="9"/>
      <c r="X956" s="11" t="s">
        <v>5874</v>
      </c>
      <c r="Y956" s="12">
        <v>64</v>
      </c>
      <c r="Z956" s="9"/>
    </row>
    <row r="957" spans="21:26" x14ac:dyDescent="0.3">
      <c r="U957" s="11" t="s">
        <v>6020</v>
      </c>
      <c r="V957" s="9">
        <v>58</v>
      </c>
      <c r="W957" s="9"/>
      <c r="X957" s="21" t="s">
        <v>44</v>
      </c>
      <c r="Y957" s="12">
        <v>64</v>
      </c>
      <c r="Z957" s="9"/>
    </row>
    <row r="958" spans="21:26" x14ac:dyDescent="0.3">
      <c r="U958" s="11" t="s">
        <v>5009</v>
      </c>
      <c r="V958" s="9">
        <v>29</v>
      </c>
      <c r="W958" s="9"/>
      <c r="X958" s="22" t="s">
        <v>24</v>
      </c>
      <c r="Y958" s="12">
        <v>64</v>
      </c>
      <c r="Z958" s="9"/>
    </row>
    <row r="959" spans="21:26" x14ac:dyDescent="0.3">
      <c r="U959" s="11" t="s">
        <v>627</v>
      </c>
      <c r="V959" s="9">
        <v>6</v>
      </c>
      <c r="W959" s="9"/>
      <c r="X959" s="11" t="s">
        <v>3717</v>
      </c>
      <c r="Y959" s="12">
        <v>5</v>
      </c>
      <c r="Z959" s="9"/>
    </row>
    <row r="960" spans="21:26" x14ac:dyDescent="0.3">
      <c r="U960" s="11" t="s">
        <v>2104</v>
      </c>
      <c r="V960" s="9">
        <v>41</v>
      </c>
      <c r="W960" s="9"/>
      <c r="X960" s="21" t="s">
        <v>20</v>
      </c>
      <c r="Y960" s="12">
        <v>5</v>
      </c>
      <c r="Z960" s="9"/>
    </row>
    <row r="961" spans="21:26" x14ac:dyDescent="0.3">
      <c r="U961" s="11" t="s">
        <v>5224</v>
      </c>
      <c r="V961" s="9">
        <v>0</v>
      </c>
      <c r="W961" s="9"/>
      <c r="X961" s="22" t="s">
        <v>24</v>
      </c>
      <c r="Y961" s="12">
        <v>5</v>
      </c>
      <c r="Z961" s="9"/>
    </row>
    <row r="962" spans="21:26" x14ac:dyDescent="0.3">
      <c r="U962" s="11" t="s">
        <v>4736</v>
      </c>
      <c r="V962" s="9">
        <v>37</v>
      </c>
      <c r="W962" s="9"/>
      <c r="X962" s="11" t="s">
        <v>3944</v>
      </c>
      <c r="Y962" s="12">
        <v>55</v>
      </c>
      <c r="Z962" s="9"/>
    </row>
    <row r="963" spans="21:26" x14ac:dyDescent="0.3">
      <c r="U963" s="11" t="s">
        <v>4020</v>
      </c>
      <c r="V963" s="9">
        <v>11</v>
      </c>
      <c r="W963" s="9"/>
      <c r="X963" s="21" t="s">
        <v>20</v>
      </c>
      <c r="Y963" s="12">
        <v>55</v>
      </c>
      <c r="Z963" s="9"/>
    </row>
    <row r="964" spans="21:26" x14ac:dyDescent="0.3">
      <c r="U964" s="11" t="s">
        <v>2308</v>
      </c>
      <c r="V964" s="9">
        <v>46</v>
      </c>
      <c r="W964" s="9"/>
      <c r="X964" s="22" t="s">
        <v>7446</v>
      </c>
      <c r="Y964" s="12">
        <v>55</v>
      </c>
      <c r="Z964" s="9"/>
    </row>
    <row r="965" spans="21:26" x14ac:dyDescent="0.3">
      <c r="U965" s="11" t="s">
        <v>1444</v>
      </c>
      <c r="V965" s="9">
        <v>16</v>
      </c>
      <c r="W965" s="9"/>
      <c r="X965" s="11" t="s">
        <v>1183</v>
      </c>
      <c r="Y965" s="12">
        <v>56</v>
      </c>
      <c r="Z965" s="9"/>
    </row>
    <row r="966" spans="21:26" x14ac:dyDescent="0.3">
      <c r="U966" s="11" t="s">
        <v>2799</v>
      </c>
      <c r="V966" s="9">
        <v>13</v>
      </c>
      <c r="W966" s="9"/>
      <c r="X966" s="21" t="s">
        <v>20</v>
      </c>
      <c r="Y966" s="12">
        <v>56</v>
      </c>
      <c r="Z966" s="9"/>
    </row>
    <row r="967" spans="21:26" x14ac:dyDescent="0.3">
      <c r="U967" s="11" t="s">
        <v>1651</v>
      </c>
      <c r="V967" s="9">
        <v>8</v>
      </c>
      <c r="W967" s="9"/>
      <c r="X967" s="22" t="s">
        <v>15</v>
      </c>
      <c r="Y967" s="12">
        <v>56</v>
      </c>
      <c r="Z967" s="9"/>
    </row>
    <row r="968" spans="21:26" x14ac:dyDescent="0.3">
      <c r="U968" s="11" t="s">
        <v>3453</v>
      </c>
      <c r="V968" s="9">
        <v>42</v>
      </c>
      <c r="W968" s="9"/>
      <c r="X968" s="11" t="s">
        <v>460</v>
      </c>
      <c r="Y968" s="12">
        <v>28</v>
      </c>
      <c r="Z968" s="9"/>
    </row>
    <row r="969" spans="21:26" x14ac:dyDescent="0.3">
      <c r="U969" s="11" t="s">
        <v>6809</v>
      </c>
      <c r="V969" s="9">
        <v>15</v>
      </c>
      <c r="W969" s="9"/>
      <c r="X969" s="21" t="s">
        <v>40</v>
      </c>
      <c r="Y969" s="12">
        <v>0</v>
      </c>
      <c r="Z969" s="9"/>
    </row>
    <row r="970" spans="21:26" x14ac:dyDescent="0.3">
      <c r="U970" s="11" t="s">
        <v>1412</v>
      </c>
      <c r="V970" s="9">
        <v>110</v>
      </c>
      <c r="W970" s="9"/>
      <c r="X970" s="22" t="s">
        <v>7446</v>
      </c>
      <c r="Y970" s="12">
        <v>0</v>
      </c>
      <c r="Z970" s="9"/>
    </row>
    <row r="971" spans="21:26" x14ac:dyDescent="0.3">
      <c r="U971" s="11" t="s">
        <v>6952</v>
      </c>
      <c r="V971" s="9">
        <v>7</v>
      </c>
      <c r="W971" s="9"/>
      <c r="X971" s="21" t="s">
        <v>44</v>
      </c>
      <c r="Y971" s="12">
        <v>12</v>
      </c>
      <c r="Z971" s="9"/>
    </row>
    <row r="972" spans="21:26" x14ac:dyDescent="0.3">
      <c r="U972" s="11" t="s">
        <v>1874</v>
      </c>
      <c r="V972" s="9">
        <v>0</v>
      </c>
      <c r="W972" s="9"/>
      <c r="X972" s="22" t="s">
        <v>24</v>
      </c>
      <c r="Y972" s="12">
        <v>12</v>
      </c>
      <c r="Z972" s="9"/>
    </row>
    <row r="973" spans="21:26" x14ac:dyDescent="0.3">
      <c r="U973" s="11" t="s">
        <v>1082</v>
      </c>
      <c r="V973" s="9">
        <v>27</v>
      </c>
      <c r="W973" s="9"/>
      <c r="X973" s="21" t="s">
        <v>20</v>
      </c>
      <c r="Y973" s="12">
        <v>16</v>
      </c>
      <c r="Z973" s="9"/>
    </row>
    <row r="974" spans="21:26" x14ac:dyDescent="0.3">
      <c r="U974" s="11" t="s">
        <v>1260</v>
      </c>
      <c r="V974" s="9">
        <v>20</v>
      </c>
      <c r="W974" s="9"/>
      <c r="X974" s="22" t="s">
        <v>15</v>
      </c>
      <c r="Y974" s="12">
        <v>16</v>
      </c>
      <c r="Z974" s="9"/>
    </row>
    <row r="975" spans="21:26" x14ac:dyDescent="0.3">
      <c r="U975" s="11" t="s">
        <v>4865</v>
      </c>
      <c r="V975" s="9">
        <v>17</v>
      </c>
      <c r="W975" s="9"/>
      <c r="X975" s="11" t="s">
        <v>2270</v>
      </c>
      <c r="Y975" s="12">
        <v>20</v>
      </c>
      <c r="Z975" s="9"/>
    </row>
    <row r="976" spans="21:26" x14ac:dyDescent="0.3">
      <c r="U976" s="11" t="s">
        <v>3472</v>
      </c>
      <c r="V976" s="9">
        <v>52</v>
      </c>
      <c r="W976" s="9"/>
      <c r="X976" s="21" t="s">
        <v>44</v>
      </c>
      <c r="Y976" s="12">
        <v>20</v>
      </c>
      <c r="Z976" s="9"/>
    </row>
    <row r="977" spans="21:26" x14ac:dyDescent="0.3">
      <c r="U977" s="11" t="s">
        <v>3846</v>
      </c>
      <c r="V977" s="9">
        <v>3</v>
      </c>
      <c r="W977" s="9"/>
      <c r="X977" s="22" t="s">
        <v>7447</v>
      </c>
      <c r="Y977" s="12">
        <v>20</v>
      </c>
      <c r="Z977" s="9"/>
    </row>
    <row r="978" spans="21:26" x14ac:dyDescent="0.3">
      <c r="U978" s="11" t="s">
        <v>7505</v>
      </c>
      <c r="V978" s="9">
        <v>61</v>
      </c>
      <c r="W978" s="9"/>
      <c r="X978" s="11" t="s">
        <v>118</v>
      </c>
      <c r="Y978" s="12">
        <v>0</v>
      </c>
      <c r="Z978" s="9"/>
    </row>
    <row r="979" spans="21:26" x14ac:dyDescent="0.3">
      <c r="U979" s="11" t="s">
        <v>7506</v>
      </c>
      <c r="V979" s="9">
        <v>23</v>
      </c>
      <c r="W979" s="9"/>
      <c r="X979" s="21" t="s">
        <v>40</v>
      </c>
      <c r="Y979" s="12">
        <v>0</v>
      </c>
      <c r="Z979" s="9"/>
    </row>
    <row r="980" spans="21:26" x14ac:dyDescent="0.3">
      <c r="U980" s="11" t="s">
        <v>3924</v>
      </c>
      <c r="V980" s="9">
        <v>25</v>
      </c>
      <c r="W980" s="9"/>
      <c r="X980" s="22" t="s">
        <v>7448</v>
      </c>
      <c r="Y980" s="12">
        <v>0</v>
      </c>
      <c r="Z980" s="9"/>
    </row>
    <row r="981" spans="21:26" x14ac:dyDescent="0.3">
      <c r="U981" s="11" t="s">
        <v>5276</v>
      </c>
      <c r="V981" s="9">
        <v>42</v>
      </c>
      <c r="W981" s="9"/>
      <c r="X981" s="11" t="s">
        <v>7474</v>
      </c>
      <c r="Y981" s="12">
        <v>21</v>
      </c>
      <c r="Z981" s="9"/>
    </row>
    <row r="982" spans="21:26" x14ac:dyDescent="0.3">
      <c r="U982" s="11" t="s">
        <v>679</v>
      </c>
      <c r="V982" s="9">
        <v>2</v>
      </c>
      <c r="W982" s="9"/>
      <c r="X982" s="21" t="s">
        <v>40</v>
      </c>
      <c r="Y982" s="12">
        <v>21</v>
      </c>
      <c r="Z982" s="9"/>
    </row>
    <row r="983" spans="21:26" x14ac:dyDescent="0.3">
      <c r="U983" s="11" t="s">
        <v>3307</v>
      </c>
      <c r="V983" s="9">
        <v>0</v>
      </c>
      <c r="W983" s="9"/>
      <c r="X983" s="22" t="s">
        <v>24</v>
      </c>
      <c r="Y983" s="12">
        <v>21</v>
      </c>
      <c r="Z983" s="9"/>
    </row>
    <row r="984" spans="21:26" x14ac:dyDescent="0.3">
      <c r="U984" s="11" t="s">
        <v>768</v>
      </c>
      <c r="V984" s="9">
        <v>32</v>
      </c>
      <c r="W984" s="9"/>
      <c r="X984" s="11" t="s">
        <v>3366</v>
      </c>
      <c r="Y984" s="12">
        <v>23</v>
      </c>
      <c r="Z984" s="9"/>
    </row>
    <row r="985" spans="21:26" x14ac:dyDescent="0.3">
      <c r="U985" s="11" t="s">
        <v>6454</v>
      </c>
      <c r="V985" s="9">
        <v>0</v>
      </c>
      <c r="W985" s="9"/>
      <c r="X985" s="21" t="s">
        <v>20</v>
      </c>
      <c r="Y985" s="12">
        <v>23</v>
      </c>
      <c r="Z985" s="9"/>
    </row>
    <row r="986" spans="21:26" x14ac:dyDescent="0.3">
      <c r="U986" s="11" t="s">
        <v>4887</v>
      </c>
      <c r="V986" s="9">
        <v>44</v>
      </c>
      <c r="W986" s="9"/>
      <c r="X986" s="22" t="s">
        <v>7448</v>
      </c>
      <c r="Y986" s="12">
        <v>23</v>
      </c>
      <c r="Z986" s="9"/>
    </row>
    <row r="987" spans="21:26" x14ac:dyDescent="0.3">
      <c r="U987" s="11" t="s">
        <v>1928</v>
      </c>
      <c r="V987" s="9">
        <v>29</v>
      </c>
      <c r="W987" s="9"/>
      <c r="X987" s="11" t="s">
        <v>4352</v>
      </c>
      <c r="Y987" s="12">
        <v>0</v>
      </c>
      <c r="Z987" s="9"/>
    </row>
    <row r="988" spans="21:26" x14ac:dyDescent="0.3">
      <c r="U988" s="11" t="s">
        <v>3409</v>
      </c>
      <c r="V988" s="9">
        <v>50</v>
      </c>
      <c r="W988" s="9"/>
      <c r="X988" s="21" t="s">
        <v>14</v>
      </c>
      <c r="Y988" s="12">
        <v>0</v>
      </c>
      <c r="Z988" s="9"/>
    </row>
    <row r="989" spans="21:26" x14ac:dyDescent="0.3">
      <c r="U989" s="11" t="s">
        <v>6852</v>
      </c>
      <c r="V989" s="9">
        <v>77</v>
      </c>
      <c r="W989" s="9"/>
      <c r="X989" s="22" t="s">
        <v>7446</v>
      </c>
      <c r="Y989" s="12">
        <v>0</v>
      </c>
      <c r="Z989" s="9"/>
    </row>
    <row r="990" spans="21:26" x14ac:dyDescent="0.3">
      <c r="U990" s="11" t="s">
        <v>1329</v>
      </c>
      <c r="V990" s="9">
        <v>0</v>
      </c>
      <c r="W990" s="9"/>
      <c r="X990" s="11" t="s">
        <v>3888</v>
      </c>
      <c r="Y990" s="12">
        <v>57</v>
      </c>
      <c r="Z990" s="9"/>
    </row>
    <row r="991" spans="21:26" x14ac:dyDescent="0.3">
      <c r="U991" s="11" t="s">
        <v>2720</v>
      </c>
      <c r="V991" s="9">
        <v>68</v>
      </c>
      <c r="W991" s="9"/>
      <c r="X991" s="21" t="s">
        <v>28</v>
      </c>
      <c r="Y991" s="12">
        <v>57</v>
      </c>
      <c r="Z991" s="9"/>
    </row>
    <row r="992" spans="21:26" x14ac:dyDescent="0.3">
      <c r="U992" s="11" t="s">
        <v>3663</v>
      </c>
      <c r="V992" s="9">
        <v>67</v>
      </c>
      <c r="W992" s="9"/>
      <c r="X992" s="22" t="s">
        <v>7446</v>
      </c>
      <c r="Y992" s="12">
        <v>57</v>
      </c>
      <c r="Z992" s="9"/>
    </row>
    <row r="993" spans="21:26" x14ac:dyDescent="0.3">
      <c r="U993" s="11" t="s">
        <v>3766</v>
      </c>
      <c r="V993" s="9">
        <v>12</v>
      </c>
      <c r="W993" s="9"/>
      <c r="X993" s="11" t="s">
        <v>2165</v>
      </c>
      <c r="Y993" s="12">
        <v>54</v>
      </c>
      <c r="Z993" s="9"/>
    </row>
    <row r="994" spans="21:26" x14ac:dyDescent="0.3">
      <c r="U994" s="11" t="s">
        <v>2099</v>
      </c>
      <c r="V994" s="9">
        <v>0</v>
      </c>
      <c r="W994" s="9"/>
      <c r="X994" s="21" t="s">
        <v>20</v>
      </c>
      <c r="Y994" s="12">
        <v>54</v>
      </c>
      <c r="Z994" s="9"/>
    </row>
    <row r="995" spans="21:26" x14ac:dyDescent="0.3">
      <c r="U995" s="11" t="s">
        <v>7507</v>
      </c>
      <c r="V995" s="9">
        <v>54</v>
      </c>
      <c r="W995" s="9"/>
      <c r="X995" s="22" t="s">
        <v>7447</v>
      </c>
      <c r="Y995" s="12">
        <v>54</v>
      </c>
      <c r="Z995" s="9"/>
    </row>
    <row r="996" spans="21:26" x14ac:dyDescent="0.3">
      <c r="U996" s="11" t="s">
        <v>1058</v>
      </c>
      <c r="V996" s="9">
        <v>51</v>
      </c>
      <c r="W996" s="9"/>
      <c r="X996" s="11" t="s">
        <v>2627</v>
      </c>
      <c r="Y996" s="12">
        <v>49</v>
      </c>
      <c r="Z996" s="9"/>
    </row>
    <row r="997" spans="21:26" x14ac:dyDescent="0.3">
      <c r="U997" s="11" t="s">
        <v>7508</v>
      </c>
      <c r="V997" s="9">
        <v>14</v>
      </c>
      <c r="W997" s="9"/>
      <c r="X997" s="21" t="s">
        <v>40</v>
      </c>
      <c r="Y997" s="12">
        <v>49</v>
      </c>
      <c r="Z997" s="9"/>
    </row>
    <row r="998" spans="21:26" x14ac:dyDescent="0.3">
      <c r="U998" s="11" t="s">
        <v>3787</v>
      </c>
      <c r="V998" s="9">
        <v>0</v>
      </c>
      <c r="W998" s="9"/>
      <c r="X998" s="22" t="s">
        <v>7447</v>
      </c>
      <c r="Y998" s="12">
        <v>49</v>
      </c>
      <c r="Z998" s="9"/>
    </row>
    <row r="999" spans="21:26" x14ac:dyDescent="0.3">
      <c r="U999" s="11" t="s">
        <v>1197</v>
      </c>
      <c r="V999" s="9">
        <v>0</v>
      </c>
      <c r="W999" s="9"/>
      <c r="X999" s="11" t="s">
        <v>2954</v>
      </c>
      <c r="Y999" s="12">
        <v>20</v>
      </c>
      <c r="Z999" s="9"/>
    </row>
    <row r="1000" spans="21:26" x14ac:dyDescent="0.3">
      <c r="U1000" s="11" t="s">
        <v>5753</v>
      </c>
      <c r="V1000" s="9">
        <v>46</v>
      </c>
      <c r="W1000" s="9"/>
      <c r="X1000" s="21" t="s">
        <v>20</v>
      </c>
      <c r="Y1000" s="12">
        <v>20</v>
      </c>
      <c r="Z1000" s="9"/>
    </row>
    <row r="1001" spans="21:26" x14ac:dyDescent="0.3">
      <c r="U1001" s="11" t="s">
        <v>2968</v>
      </c>
      <c r="V1001" s="9">
        <v>58</v>
      </c>
      <c r="W1001" s="9"/>
      <c r="X1001" s="22" t="s">
        <v>7447</v>
      </c>
      <c r="Y1001" s="12">
        <v>20</v>
      </c>
      <c r="Z1001" s="9"/>
    </row>
    <row r="1002" spans="21:26" x14ac:dyDescent="0.3">
      <c r="U1002" s="11" t="s">
        <v>2714</v>
      </c>
      <c r="V1002" s="9">
        <v>0</v>
      </c>
      <c r="W1002" s="9"/>
      <c r="X1002" s="11" t="s">
        <v>2541</v>
      </c>
      <c r="Y1002" s="12">
        <v>0</v>
      </c>
      <c r="Z1002" s="9"/>
    </row>
    <row r="1003" spans="21:26" x14ac:dyDescent="0.3">
      <c r="U1003" s="11" t="s">
        <v>6378</v>
      </c>
      <c r="V1003" s="9">
        <v>6</v>
      </c>
      <c r="W1003" s="9"/>
      <c r="X1003" s="21" t="s">
        <v>28</v>
      </c>
      <c r="Y1003" s="12">
        <v>0</v>
      </c>
      <c r="Z1003" s="9"/>
    </row>
    <row r="1004" spans="21:26" x14ac:dyDescent="0.3">
      <c r="U1004" s="11" t="s">
        <v>6751</v>
      </c>
      <c r="V1004" s="9">
        <v>71</v>
      </c>
      <c r="W1004" s="9"/>
      <c r="X1004" s="22" t="s">
        <v>15</v>
      </c>
      <c r="Y1004" s="12">
        <v>0</v>
      </c>
      <c r="Z1004" s="9"/>
    </row>
    <row r="1005" spans="21:26" x14ac:dyDescent="0.3">
      <c r="U1005" s="11" t="s">
        <v>4510</v>
      </c>
      <c r="V1005" s="9">
        <v>0</v>
      </c>
      <c r="W1005" s="9"/>
      <c r="X1005" s="11" t="s">
        <v>3673</v>
      </c>
      <c r="Y1005" s="12">
        <v>22</v>
      </c>
      <c r="Z1005" s="9"/>
    </row>
    <row r="1006" spans="21:26" x14ac:dyDescent="0.3">
      <c r="U1006" s="11" t="s">
        <v>1500</v>
      </c>
      <c r="V1006" s="9">
        <v>15</v>
      </c>
      <c r="W1006" s="9"/>
      <c r="X1006" s="21" t="s">
        <v>44</v>
      </c>
      <c r="Y1006" s="12">
        <v>22</v>
      </c>
      <c r="Z1006" s="9"/>
    </row>
    <row r="1007" spans="21:26" x14ac:dyDescent="0.3">
      <c r="U1007" s="11" t="s">
        <v>3757</v>
      </c>
      <c r="V1007" s="9">
        <v>0</v>
      </c>
      <c r="W1007" s="9"/>
      <c r="X1007" s="22" t="s">
        <v>7446</v>
      </c>
      <c r="Y1007" s="12">
        <v>22</v>
      </c>
      <c r="Z1007" s="9"/>
    </row>
    <row r="1008" spans="21:26" x14ac:dyDescent="0.3">
      <c r="U1008" s="11" t="s">
        <v>5135</v>
      </c>
      <c r="V1008" s="9">
        <v>35</v>
      </c>
      <c r="W1008" s="9"/>
      <c r="X1008" s="11" t="s">
        <v>3049</v>
      </c>
      <c r="Y1008" s="12">
        <v>22</v>
      </c>
      <c r="Z1008" s="9"/>
    </row>
    <row r="1009" spans="21:26" x14ac:dyDescent="0.3">
      <c r="U1009" s="11" t="s">
        <v>5972</v>
      </c>
      <c r="V1009" s="9">
        <v>23</v>
      </c>
      <c r="W1009" s="9"/>
      <c r="X1009" s="21" t="s">
        <v>44</v>
      </c>
      <c r="Y1009" s="12">
        <v>22</v>
      </c>
      <c r="Z1009" s="9"/>
    </row>
    <row r="1010" spans="21:26" x14ac:dyDescent="0.3">
      <c r="U1010" s="11" t="s">
        <v>2420</v>
      </c>
      <c r="V1010" s="9">
        <v>3</v>
      </c>
      <c r="W1010" s="9"/>
      <c r="X1010" s="22" t="s">
        <v>7448</v>
      </c>
      <c r="Y1010" s="12">
        <v>22</v>
      </c>
      <c r="Z1010" s="9"/>
    </row>
    <row r="1011" spans="21:26" x14ac:dyDescent="0.3">
      <c r="U1011" s="11" t="s">
        <v>6220</v>
      </c>
      <c r="V1011" s="9">
        <v>16</v>
      </c>
      <c r="W1011" s="9"/>
      <c r="X1011" s="11" t="s">
        <v>6537</v>
      </c>
      <c r="Y1011" s="12">
        <v>61</v>
      </c>
      <c r="Z1011" s="9"/>
    </row>
    <row r="1012" spans="21:26" x14ac:dyDescent="0.3">
      <c r="U1012" s="11" t="s">
        <v>961</v>
      </c>
      <c r="V1012" s="9">
        <v>18</v>
      </c>
      <c r="W1012" s="9"/>
      <c r="X1012" s="21" t="s">
        <v>44</v>
      </c>
      <c r="Y1012" s="12">
        <v>61</v>
      </c>
      <c r="Z1012" s="9"/>
    </row>
    <row r="1013" spans="21:26" x14ac:dyDescent="0.3">
      <c r="U1013" s="11" t="s">
        <v>815</v>
      </c>
      <c r="V1013" s="9">
        <v>38</v>
      </c>
      <c r="W1013" s="9"/>
      <c r="X1013" s="22" t="s">
        <v>7446</v>
      </c>
      <c r="Y1013" s="12">
        <v>61</v>
      </c>
      <c r="Z1013" s="9"/>
    </row>
    <row r="1014" spans="21:26" x14ac:dyDescent="0.3">
      <c r="U1014" s="11" t="s">
        <v>871</v>
      </c>
      <c r="V1014" s="9">
        <v>5</v>
      </c>
      <c r="W1014" s="9"/>
      <c r="X1014" s="11" t="s">
        <v>6549</v>
      </c>
      <c r="Y1014" s="12">
        <v>7</v>
      </c>
      <c r="Z1014" s="9"/>
    </row>
    <row r="1015" spans="21:26" x14ac:dyDescent="0.3">
      <c r="U1015" s="11" t="s">
        <v>2467</v>
      </c>
      <c r="V1015" s="9">
        <v>26</v>
      </c>
      <c r="W1015" s="9"/>
      <c r="X1015" s="21" t="s">
        <v>28</v>
      </c>
      <c r="Y1015" s="12">
        <v>7</v>
      </c>
      <c r="Z1015" s="9"/>
    </row>
    <row r="1016" spans="21:26" x14ac:dyDescent="0.3">
      <c r="U1016" s="11" t="s">
        <v>7509</v>
      </c>
      <c r="V1016" s="9">
        <v>25</v>
      </c>
      <c r="W1016" s="9"/>
      <c r="X1016" s="22" t="s">
        <v>7446</v>
      </c>
      <c r="Y1016" s="12">
        <v>7</v>
      </c>
      <c r="Z1016" s="9"/>
    </row>
    <row r="1017" spans="21:26" x14ac:dyDescent="0.3">
      <c r="U1017" s="11" t="s">
        <v>5438</v>
      </c>
      <c r="V1017" s="9">
        <v>52</v>
      </c>
      <c r="W1017" s="9"/>
      <c r="X1017" s="11" t="s">
        <v>5717</v>
      </c>
      <c r="Y1017" s="12">
        <v>20</v>
      </c>
      <c r="Z1017" s="9"/>
    </row>
    <row r="1018" spans="21:26" x14ac:dyDescent="0.3">
      <c r="U1018" s="11" t="s">
        <v>7510</v>
      </c>
      <c r="V1018" s="9">
        <v>0</v>
      </c>
      <c r="W1018" s="9"/>
      <c r="X1018" s="21" t="s">
        <v>28</v>
      </c>
      <c r="Y1018" s="12">
        <v>20</v>
      </c>
      <c r="Z1018" s="9"/>
    </row>
    <row r="1019" spans="21:26" x14ac:dyDescent="0.3">
      <c r="U1019" s="11" t="s">
        <v>424</v>
      </c>
      <c r="V1019" s="9">
        <v>5</v>
      </c>
      <c r="W1019" s="9"/>
      <c r="X1019" s="22" t="s">
        <v>7448</v>
      </c>
      <c r="Y1019" s="12">
        <v>20</v>
      </c>
      <c r="Z1019" s="9"/>
    </row>
    <row r="1020" spans="21:26" x14ac:dyDescent="0.3">
      <c r="U1020" s="11" t="s">
        <v>1454</v>
      </c>
      <c r="V1020" s="9">
        <v>11</v>
      </c>
      <c r="W1020" s="9"/>
      <c r="X1020" s="11" t="s">
        <v>4176</v>
      </c>
      <c r="Y1020" s="12">
        <v>16</v>
      </c>
      <c r="Z1020" s="9"/>
    </row>
    <row r="1021" spans="21:26" x14ac:dyDescent="0.3">
      <c r="U1021" s="11" t="s">
        <v>4284</v>
      </c>
      <c r="V1021" s="9">
        <v>43</v>
      </c>
      <c r="W1021" s="9"/>
      <c r="X1021" s="21" t="s">
        <v>14</v>
      </c>
      <c r="Y1021" s="12">
        <v>16</v>
      </c>
      <c r="Z1021" s="9"/>
    </row>
    <row r="1022" spans="21:26" x14ac:dyDescent="0.3">
      <c r="U1022" s="11" t="s">
        <v>1913</v>
      </c>
      <c r="V1022" s="9">
        <v>57</v>
      </c>
      <c r="W1022" s="9"/>
      <c r="X1022" s="22" t="s">
        <v>24</v>
      </c>
      <c r="Y1022" s="12">
        <v>16</v>
      </c>
      <c r="Z1022" s="9"/>
    </row>
    <row r="1023" spans="21:26" x14ac:dyDescent="0.3">
      <c r="U1023" s="11" t="s">
        <v>392</v>
      </c>
      <c r="V1023" s="9">
        <v>26</v>
      </c>
      <c r="W1023" s="9"/>
      <c r="X1023" s="11" t="s">
        <v>7475</v>
      </c>
      <c r="Y1023" s="12">
        <v>73</v>
      </c>
      <c r="Z1023" s="9"/>
    </row>
    <row r="1024" spans="21:26" x14ac:dyDescent="0.3">
      <c r="U1024" s="11" t="s">
        <v>4871</v>
      </c>
      <c r="V1024" s="9">
        <v>17</v>
      </c>
      <c r="W1024" s="9"/>
      <c r="X1024" s="21" t="s">
        <v>14</v>
      </c>
      <c r="Y1024" s="12">
        <v>73</v>
      </c>
      <c r="Z1024" s="9"/>
    </row>
    <row r="1025" spans="21:26" x14ac:dyDescent="0.3">
      <c r="U1025" s="11" t="s">
        <v>3691</v>
      </c>
      <c r="V1025" s="9">
        <v>2</v>
      </c>
      <c r="W1025" s="9"/>
      <c r="X1025" s="22" t="s">
        <v>7448</v>
      </c>
      <c r="Y1025" s="12">
        <v>73</v>
      </c>
      <c r="Z1025" s="9"/>
    </row>
    <row r="1026" spans="21:26" x14ac:dyDescent="0.3">
      <c r="U1026" s="11" t="s">
        <v>1171</v>
      </c>
      <c r="V1026" s="9">
        <v>69</v>
      </c>
      <c r="W1026" s="9"/>
      <c r="X1026" s="11" t="s">
        <v>1446</v>
      </c>
      <c r="Y1026" s="12">
        <v>19</v>
      </c>
      <c r="Z1026" s="9"/>
    </row>
    <row r="1027" spans="21:26" x14ac:dyDescent="0.3">
      <c r="U1027" s="11" t="s">
        <v>3971</v>
      </c>
      <c r="V1027" s="9">
        <v>20</v>
      </c>
      <c r="W1027" s="9"/>
      <c r="X1027" s="21" t="s">
        <v>40</v>
      </c>
      <c r="Y1027" s="12">
        <v>19</v>
      </c>
      <c r="Z1027" s="9"/>
    </row>
    <row r="1028" spans="21:26" x14ac:dyDescent="0.3">
      <c r="U1028" s="11" t="s">
        <v>269</v>
      </c>
      <c r="V1028" s="9">
        <v>41</v>
      </c>
      <c r="W1028" s="9"/>
      <c r="X1028" s="22" t="s">
        <v>7448</v>
      </c>
      <c r="Y1028" s="12">
        <v>19</v>
      </c>
      <c r="Z1028" s="9"/>
    </row>
    <row r="1029" spans="21:26" x14ac:dyDescent="0.3">
      <c r="U1029" s="11" t="s">
        <v>7202</v>
      </c>
      <c r="V1029" s="9">
        <v>21</v>
      </c>
      <c r="W1029" s="9"/>
      <c r="X1029" s="11" t="s">
        <v>982</v>
      </c>
      <c r="Y1029" s="12">
        <v>39</v>
      </c>
      <c r="Z1029" s="9"/>
    </row>
    <row r="1030" spans="21:26" x14ac:dyDescent="0.3">
      <c r="U1030" s="11" t="s">
        <v>4852</v>
      </c>
      <c r="V1030" s="9">
        <v>46</v>
      </c>
      <c r="W1030" s="9"/>
      <c r="X1030" s="21" t="s">
        <v>44</v>
      </c>
      <c r="Y1030" s="12">
        <v>39</v>
      </c>
      <c r="Z1030" s="9"/>
    </row>
    <row r="1031" spans="21:26" x14ac:dyDescent="0.3">
      <c r="U1031" s="11" t="s">
        <v>1996</v>
      </c>
      <c r="V1031" s="9">
        <v>17</v>
      </c>
      <c r="W1031" s="9"/>
      <c r="X1031" s="22" t="s">
        <v>7446</v>
      </c>
      <c r="Y1031" s="12">
        <v>2</v>
      </c>
      <c r="Z1031" s="9"/>
    </row>
    <row r="1032" spans="21:26" x14ac:dyDescent="0.3">
      <c r="U1032" s="11" t="s">
        <v>7511</v>
      </c>
      <c r="V1032" s="9">
        <v>21</v>
      </c>
      <c r="W1032" s="9"/>
      <c r="X1032" s="22" t="s">
        <v>7448</v>
      </c>
      <c r="Y1032" s="12">
        <v>37</v>
      </c>
      <c r="Z1032" s="9"/>
    </row>
    <row r="1033" spans="21:26" x14ac:dyDescent="0.3">
      <c r="U1033" s="11" t="s">
        <v>196</v>
      </c>
      <c r="V1033" s="9">
        <v>7</v>
      </c>
      <c r="W1033" s="9"/>
      <c r="X1033" s="11" t="s">
        <v>809</v>
      </c>
      <c r="Y1033" s="12">
        <v>34</v>
      </c>
      <c r="Z1033" s="9"/>
    </row>
    <row r="1034" spans="21:26" x14ac:dyDescent="0.3">
      <c r="U1034" s="11" t="s">
        <v>96</v>
      </c>
      <c r="V1034" s="9">
        <v>12</v>
      </c>
      <c r="W1034" s="9"/>
      <c r="X1034" s="21" t="s">
        <v>20</v>
      </c>
      <c r="Y1034" s="12">
        <v>34</v>
      </c>
      <c r="Z1034" s="9"/>
    </row>
    <row r="1035" spans="21:26" x14ac:dyDescent="0.3">
      <c r="U1035" s="11" t="s">
        <v>4022</v>
      </c>
      <c r="V1035" s="9">
        <v>48</v>
      </c>
      <c r="W1035" s="9"/>
      <c r="X1035" s="22" t="s">
        <v>7446</v>
      </c>
      <c r="Y1035" s="12">
        <v>34</v>
      </c>
      <c r="Z1035" s="9"/>
    </row>
    <row r="1036" spans="21:26" x14ac:dyDescent="0.3">
      <c r="U1036" s="11" t="s">
        <v>1223</v>
      </c>
      <c r="V1036" s="9">
        <v>29</v>
      </c>
      <c r="W1036" s="9"/>
      <c r="X1036" s="11" t="s">
        <v>388</v>
      </c>
      <c r="Y1036" s="12">
        <v>27</v>
      </c>
      <c r="Z1036" s="9"/>
    </row>
    <row r="1037" spans="21:26" x14ac:dyDescent="0.3">
      <c r="U1037" s="11" t="s">
        <v>2390</v>
      </c>
      <c r="V1037" s="9">
        <v>4</v>
      </c>
      <c r="W1037" s="9"/>
      <c r="X1037" s="21" t="s">
        <v>28</v>
      </c>
      <c r="Y1037" s="12">
        <v>27</v>
      </c>
      <c r="Z1037" s="9"/>
    </row>
    <row r="1038" spans="21:26" x14ac:dyDescent="0.3">
      <c r="U1038" s="11" t="s">
        <v>4032</v>
      </c>
      <c r="V1038" s="9">
        <v>66</v>
      </c>
      <c r="W1038" s="9"/>
      <c r="X1038" s="22" t="s">
        <v>7446</v>
      </c>
      <c r="Y1038" s="12">
        <v>27</v>
      </c>
      <c r="Z1038" s="9"/>
    </row>
    <row r="1039" spans="21:26" x14ac:dyDescent="0.3">
      <c r="U1039" s="11" t="s">
        <v>3148</v>
      </c>
      <c r="V1039" s="9">
        <v>20</v>
      </c>
      <c r="W1039" s="9"/>
      <c r="X1039" s="11" t="s">
        <v>5878</v>
      </c>
      <c r="Y1039" s="12">
        <v>63</v>
      </c>
      <c r="Z1039" s="9"/>
    </row>
    <row r="1040" spans="21:26" x14ac:dyDescent="0.3">
      <c r="U1040" s="11" t="s">
        <v>5121</v>
      </c>
      <c r="V1040" s="9">
        <v>49</v>
      </c>
      <c r="W1040" s="9"/>
      <c r="X1040" s="21" t="s">
        <v>44</v>
      </c>
      <c r="Y1040" s="12">
        <v>63</v>
      </c>
      <c r="Z1040" s="9"/>
    </row>
    <row r="1041" spans="21:26" x14ac:dyDescent="0.3">
      <c r="U1041" s="11" t="s">
        <v>1948</v>
      </c>
      <c r="V1041" s="9">
        <v>0</v>
      </c>
      <c r="W1041" s="9"/>
      <c r="X1041" s="22" t="s">
        <v>15</v>
      </c>
      <c r="Y1041" s="12">
        <v>63</v>
      </c>
      <c r="Z1041" s="9"/>
    </row>
    <row r="1042" spans="21:26" x14ac:dyDescent="0.3">
      <c r="U1042" s="11" t="s">
        <v>4147</v>
      </c>
      <c r="V1042" s="9">
        <v>0</v>
      </c>
      <c r="W1042" s="9"/>
      <c r="X1042" s="11" t="s">
        <v>4643</v>
      </c>
      <c r="Y1042" s="12">
        <v>8</v>
      </c>
      <c r="Z1042" s="9"/>
    </row>
    <row r="1043" spans="21:26" x14ac:dyDescent="0.3">
      <c r="U1043" s="11" t="s">
        <v>3460</v>
      </c>
      <c r="V1043" s="9">
        <v>0</v>
      </c>
      <c r="W1043" s="9"/>
      <c r="X1043" s="21" t="s">
        <v>40</v>
      </c>
      <c r="Y1043" s="12">
        <v>8</v>
      </c>
      <c r="Z1043" s="9"/>
    </row>
    <row r="1044" spans="21:26" x14ac:dyDescent="0.3">
      <c r="U1044" s="11" t="s">
        <v>2214</v>
      </c>
      <c r="V1044" s="9">
        <v>44</v>
      </c>
      <c r="W1044" s="9"/>
      <c r="X1044" s="22" t="s">
        <v>24</v>
      </c>
      <c r="Y1044" s="12">
        <v>8</v>
      </c>
      <c r="Z1044" s="9"/>
    </row>
    <row r="1045" spans="21:26" x14ac:dyDescent="0.3">
      <c r="U1045" s="11" t="s">
        <v>5487</v>
      </c>
      <c r="V1045" s="9">
        <v>12</v>
      </c>
      <c r="W1045" s="9"/>
      <c r="X1045" s="11" t="s">
        <v>1751</v>
      </c>
      <c r="Y1045" s="12">
        <v>77</v>
      </c>
      <c r="Z1045" s="9"/>
    </row>
    <row r="1046" spans="21:26" x14ac:dyDescent="0.3">
      <c r="U1046" s="11" t="s">
        <v>4126</v>
      </c>
      <c r="V1046" s="9">
        <v>16</v>
      </c>
      <c r="W1046" s="9"/>
      <c r="X1046" s="21" t="s">
        <v>14</v>
      </c>
      <c r="Y1046" s="12">
        <v>77</v>
      </c>
      <c r="Z1046" s="9"/>
    </row>
    <row r="1047" spans="21:26" x14ac:dyDescent="0.3">
      <c r="U1047" s="11" t="s">
        <v>2927</v>
      </c>
      <c r="V1047" s="9">
        <v>36</v>
      </c>
      <c r="W1047" s="9"/>
      <c r="X1047" s="22" t="s">
        <v>7446</v>
      </c>
      <c r="Y1047" s="12">
        <v>77</v>
      </c>
      <c r="Z1047" s="9"/>
    </row>
    <row r="1048" spans="21:26" x14ac:dyDescent="0.3">
      <c r="U1048" s="11" t="s">
        <v>365</v>
      </c>
      <c r="V1048" s="9">
        <v>54</v>
      </c>
      <c r="W1048" s="9"/>
      <c r="X1048" s="11" t="s">
        <v>4993</v>
      </c>
      <c r="Y1048" s="12">
        <v>27</v>
      </c>
      <c r="Z1048" s="9"/>
    </row>
    <row r="1049" spans="21:26" x14ac:dyDescent="0.3">
      <c r="U1049" s="11" t="s">
        <v>4309</v>
      </c>
      <c r="V1049" s="9">
        <v>0</v>
      </c>
      <c r="W1049" s="9"/>
      <c r="X1049" s="21" t="s">
        <v>40</v>
      </c>
      <c r="Y1049" s="12">
        <v>27</v>
      </c>
      <c r="Z1049" s="9"/>
    </row>
    <row r="1050" spans="21:26" x14ac:dyDescent="0.3">
      <c r="U1050" s="11" t="s">
        <v>2681</v>
      </c>
      <c r="V1050" s="9">
        <v>20</v>
      </c>
      <c r="W1050" s="9"/>
      <c r="X1050" s="22" t="s">
        <v>7448</v>
      </c>
      <c r="Y1050" s="12">
        <v>27</v>
      </c>
      <c r="Z1050" s="9"/>
    </row>
    <row r="1051" spans="21:26" x14ac:dyDescent="0.3">
      <c r="U1051" s="11" t="s">
        <v>2396</v>
      </c>
      <c r="V1051" s="9">
        <v>0</v>
      </c>
      <c r="W1051" s="9"/>
      <c r="X1051" s="11" t="s">
        <v>2815</v>
      </c>
      <c r="Y1051" s="12">
        <v>0</v>
      </c>
      <c r="Z1051" s="9"/>
    </row>
    <row r="1052" spans="21:26" x14ac:dyDescent="0.3">
      <c r="U1052" s="11" t="s">
        <v>3897</v>
      </c>
      <c r="V1052" s="9">
        <v>6</v>
      </c>
      <c r="W1052" s="9"/>
      <c r="X1052" s="21" t="s">
        <v>28</v>
      </c>
      <c r="Y1052" s="12">
        <v>0</v>
      </c>
      <c r="Z1052" s="9"/>
    </row>
    <row r="1053" spans="21:26" x14ac:dyDescent="0.3">
      <c r="U1053" s="11" t="s">
        <v>7512</v>
      </c>
      <c r="V1053" s="9">
        <v>1</v>
      </c>
      <c r="W1053" s="9"/>
      <c r="X1053" s="22" t="s">
        <v>7448</v>
      </c>
      <c r="Y1053" s="12">
        <v>0</v>
      </c>
      <c r="Z1053" s="9"/>
    </row>
    <row r="1054" spans="21:26" x14ac:dyDescent="0.3">
      <c r="U1054" s="11" t="s">
        <v>4406</v>
      </c>
      <c r="V1054" s="9">
        <v>73</v>
      </c>
      <c r="W1054" s="9"/>
      <c r="X1054" s="11" t="s">
        <v>381</v>
      </c>
      <c r="Y1054" s="12">
        <v>20</v>
      </c>
      <c r="Z1054" s="9"/>
    </row>
    <row r="1055" spans="21:26" x14ac:dyDescent="0.3">
      <c r="U1055" s="11" t="s">
        <v>1613</v>
      </c>
      <c r="V1055" s="9">
        <v>51</v>
      </c>
      <c r="W1055" s="9"/>
      <c r="X1055" s="21" t="s">
        <v>44</v>
      </c>
      <c r="Y1055" s="12">
        <v>20</v>
      </c>
      <c r="Z1055" s="9"/>
    </row>
    <row r="1056" spans="21:26" x14ac:dyDescent="0.3">
      <c r="U1056" s="11" t="s">
        <v>1839</v>
      </c>
      <c r="V1056" s="9">
        <v>22</v>
      </c>
      <c r="W1056" s="9"/>
      <c r="X1056" s="22" t="s">
        <v>7447</v>
      </c>
      <c r="Y1056" s="12">
        <v>20</v>
      </c>
      <c r="Z1056" s="9"/>
    </row>
    <row r="1057" spans="21:26" x14ac:dyDescent="0.3">
      <c r="U1057" s="11" t="s">
        <v>1599</v>
      </c>
      <c r="V1057" s="9">
        <v>0</v>
      </c>
      <c r="W1057" s="9"/>
      <c r="X1057" s="11" t="s">
        <v>2158</v>
      </c>
      <c r="Y1057" s="12">
        <v>17</v>
      </c>
      <c r="Z1057" s="9"/>
    </row>
    <row r="1058" spans="21:26" x14ac:dyDescent="0.3">
      <c r="U1058" s="11" t="s">
        <v>3632</v>
      </c>
      <c r="V1058" s="9">
        <v>8</v>
      </c>
      <c r="W1058" s="9"/>
      <c r="X1058" s="21" t="s">
        <v>14</v>
      </c>
      <c r="Y1058" s="12">
        <v>17</v>
      </c>
      <c r="Z1058" s="9"/>
    </row>
    <row r="1059" spans="21:26" x14ac:dyDescent="0.3">
      <c r="U1059" s="11" t="s">
        <v>2417</v>
      </c>
      <c r="V1059" s="9">
        <v>0</v>
      </c>
      <c r="W1059" s="9"/>
      <c r="X1059" s="22" t="s">
        <v>24</v>
      </c>
      <c r="Y1059" s="12">
        <v>17</v>
      </c>
      <c r="Z1059" s="9"/>
    </row>
    <row r="1060" spans="21:26" x14ac:dyDescent="0.3">
      <c r="U1060" s="11" t="s">
        <v>6396</v>
      </c>
      <c r="V1060" s="9">
        <v>34</v>
      </c>
      <c r="W1060" s="9"/>
      <c r="X1060" s="11" t="s">
        <v>1627</v>
      </c>
      <c r="Y1060" s="12">
        <v>63</v>
      </c>
      <c r="Z1060" s="9"/>
    </row>
    <row r="1061" spans="21:26" x14ac:dyDescent="0.3">
      <c r="U1061" s="11" t="s">
        <v>3698</v>
      </c>
      <c r="V1061" s="9">
        <v>46</v>
      </c>
      <c r="W1061" s="9"/>
      <c r="X1061" s="21" t="s">
        <v>14</v>
      </c>
      <c r="Y1061" s="12">
        <v>63</v>
      </c>
      <c r="Z1061" s="9"/>
    </row>
    <row r="1062" spans="21:26" x14ac:dyDescent="0.3">
      <c r="U1062" s="11" t="s">
        <v>4330</v>
      </c>
      <c r="V1062" s="9">
        <v>15</v>
      </c>
      <c r="W1062" s="9"/>
      <c r="X1062" s="22" t="s">
        <v>7448</v>
      </c>
      <c r="Y1062" s="12">
        <v>63</v>
      </c>
      <c r="Z1062" s="9"/>
    </row>
    <row r="1063" spans="21:26" x14ac:dyDescent="0.3">
      <c r="U1063" s="11" t="s">
        <v>4813</v>
      </c>
      <c r="V1063" s="9">
        <v>13</v>
      </c>
      <c r="W1063" s="9"/>
      <c r="X1063" s="11" t="s">
        <v>2196</v>
      </c>
      <c r="Y1063" s="12">
        <v>29</v>
      </c>
      <c r="Z1063" s="9"/>
    </row>
    <row r="1064" spans="21:26" x14ac:dyDescent="0.3">
      <c r="U1064" s="11" t="s">
        <v>7513</v>
      </c>
      <c r="V1064" s="9">
        <v>2</v>
      </c>
      <c r="W1064" s="9"/>
      <c r="X1064" s="21" t="s">
        <v>28</v>
      </c>
      <c r="Y1064" s="12">
        <v>29</v>
      </c>
      <c r="Z1064" s="9"/>
    </row>
    <row r="1065" spans="21:26" x14ac:dyDescent="0.3">
      <c r="U1065" s="11" t="s">
        <v>7514</v>
      </c>
      <c r="V1065" s="9">
        <v>0</v>
      </c>
      <c r="W1065" s="9"/>
      <c r="X1065" s="22" t="s">
        <v>15</v>
      </c>
      <c r="Y1065" s="12">
        <v>29</v>
      </c>
      <c r="Z1065" s="9"/>
    </row>
    <row r="1066" spans="21:26" x14ac:dyDescent="0.3">
      <c r="U1066" s="11" t="s">
        <v>857</v>
      </c>
      <c r="V1066" s="9">
        <v>34</v>
      </c>
      <c r="W1066" s="9"/>
      <c r="X1066" s="11" t="s">
        <v>2853</v>
      </c>
      <c r="Y1066" s="12">
        <v>28</v>
      </c>
      <c r="Z1066" s="9"/>
    </row>
    <row r="1067" spans="21:26" x14ac:dyDescent="0.3">
      <c r="U1067" s="11" t="s">
        <v>552</v>
      </c>
      <c r="V1067" s="9">
        <v>7</v>
      </c>
      <c r="W1067" s="9"/>
      <c r="X1067" s="21" t="s">
        <v>40</v>
      </c>
      <c r="Y1067" s="12">
        <v>28</v>
      </c>
      <c r="Z1067" s="9"/>
    </row>
    <row r="1068" spans="21:26" x14ac:dyDescent="0.3">
      <c r="U1068" s="11" t="s">
        <v>7515</v>
      </c>
      <c r="V1068" s="9">
        <v>9</v>
      </c>
      <c r="W1068" s="9"/>
      <c r="X1068" s="22" t="s">
        <v>7447</v>
      </c>
      <c r="Y1068" s="12">
        <v>28</v>
      </c>
      <c r="Z1068" s="9"/>
    </row>
    <row r="1069" spans="21:26" x14ac:dyDescent="0.3">
      <c r="U1069" s="11" t="s">
        <v>1431</v>
      </c>
      <c r="V1069" s="9">
        <v>0</v>
      </c>
      <c r="W1069" s="9"/>
      <c r="X1069" s="11" t="s">
        <v>1064</v>
      </c>
      <c r="Y1069" s="12">
        <v>47</v>
      </c>
      <c r="Z1069" s="9"/>
    </row>
    <row r="1070" spans="21:26" x14ac:dyDescent="0.3">
      <c r="U1070" s="11" t="s">
        <v>1066</v>
      </c>
      <c r="V1070" s="9">
        <v>57</v>
      </c>
      <c r="W1070" s="9"/>
      <c r="X1070" s="21" t="s">
        <v>20</v>
      </c>
      <c r="Y1070" s="12">
        <v>47</v>
      </c>
      <c r="Z1070" s="9"/>
    </row>
    <row r="1071" spans="21:26" x14ac:dyDescent="0.3">
      <c r="U1071" s="11" t="s">
        <v>6203</v>
      </c>
      <c r="V1071" s="9">
        <v>40</v>
      </c>
      <c r="W1071" s="9"/>
      <c r="X1071" s="22" t="s">
        <v>24</v>
      </c>
      <c r="Y1071" s="12">
        <v>47</v>
      </c>
      <c r="Z1071" s="9"/>
    </row>
    <row r="1072" spans="21:26" x14ac:dyDescent="0.3">
      <c r="U1072" s="11" t="s">
        <v>7130</v>
      </c>
      <c r="V1072" s="9">
        <v>28</v>
      </c>
      <c r="W1072" s="9"/>
      <c r="X1072" s="11" t="s">
        <v>6911</v>
      </c>
      <c r="Y1072" s="12">
        <v>28</v>
      </c>
      <c r="Z1072" s="9"/>
    </row>
    <row r="1073" spans="21:26" x14ac:dyDescent="0.3">
      <c r="U1073" s="11" t="s">
        <v>249</v>
      </c>
      <c r="V1073" s="9">
        <v>42</v>
      </c>
      <c r="W1073" s="9"/>
      <c r="X1073" s="21" t="s">
        <v>20</v>
      </c>
      <c r="Y1073" s="12">
        <v>28</v>
      </c>
      <c r="Z1073" s="9"/>
    </row>
    <row r="1074" spans="21:26" x14ac:dyDescent="0.3">
      <c r="U1074" s="11" t="s">
        <v>7516</v>
      </c>
      <c r="V1074" s="9">
        <v>0</v>
      </c>
      <c r="W1074" s="9"/>
      <c r="X1074" s="22" t="s">
        <v>7641</v>
      </c>
      <c r="Y1074" s="12">
        <v>28</v>
      </c>
      <c r="Z1074" s="9"/>
    </row>
    <row r="1075" spans="21:26" x14ac:dyDescent="0.3">
      <c r="U1075" s="11" t="s">
        <v>4160</v>
      </c>
      <c r="V1075" s="9">
        <v>28</v>
      </c>
      <c r="W1075" s="9"/>
      <c r="X1075" s="11" t="s">
        <v>944</v>
      </c>
      <c r="Y1075" s="12">
        <v>66</v>
      </c>
      <c r="Z1075" s="9"/>
    </row>
    <row r="1076" spans="21:26" x14ac:dyDescent="0.3">
      <c r="U1076" s="11" t="s">
        <v>2048</v>
      </c>
      <c r="V1076" s="9">
        <v>12</v>
      </c>
      <c r="W1076" s="9"/>
      <c r="X1076" s="21" t="s">
        <v>40</v>
      </c>
      <c r="Y1076" s="12">
        <v>66</v>
      </c>
      <c r="Z1076" s="9"/>
    </row>
    <row r="1077" spans="21:26" x14ac:dyDescent="0.3">
      <c r="U1077" s="11" t="s">
        <v>6235</v>
      </c>
      <c r="V1077" s="9">
        <v>37</v>
      </c>
      <c r="W1077" s="9"/>
      <c r="X1077" s="22" t="s">
        <v>24</v>
      </c>
      <c r="Y1077" s="12">
        <v>66</v>
      </c>
      <c r="Z1077" s="9"/>
    </row>
    <row r="1078" spans="21:26" x14ac:dyDescent="0.3">
      <c r="U1078" s="11" t="s">
        <v>665</v>
      </c>
      <c r="V1078" s="9">
        <v>78</v>
      </c>
      <c r="W1078" s="9"/>
      <c r="X1078" s="11" t="s">
        <v>138</v>
      </c>
      <c r="Y1078" s="12">
        <v>45</v>
      </c>
      <c r="Z1078" s="9"/>
    </row>
    <row r="1079" spans="21:26" x14ac:dyDescent="0.3">
      <c r="U1079" s="11" t="s">
        <v>1615</v>
      </c>
      <c r="V1079" s="9">
        <v>76</v>
      </c>
      <c r="W1079" s="9"/>
      <c r="X1079" s="21" t="s">
        <v>14</v>
      </c>
      <c r="Y1079" s="12">
        <v>10</v>
      </c>
      <c r="Z1079" s="9"/>
    </row>
    <row r="1080" spans="21:26" x14ac:dyDescent="0.3">
      <c r="U1080" s="11" t="s">
        <v>2163</v>
      </c>
      <c r="V1080" s="9">
        <v>60</v>
      </c>
      <c r="W1080" s="9"/>
      <c r="X1080" s="22" t="s">
        <v>15</v>
      </c>
      <c r="Y1080" s="12">
        <v>10</v>
      </c>
      <c r="Z1080" s="9"/>
    </row>
    <row r="1081" spans="21:26" x14ac:dyDescent="0.3">
      <c r="U1081" s="11" t="s">
        <v>3390</v>
      </c>
      <c r="V1081" s="9">
        <v>0</v>
      </c>
      <c r="W1081" s="9"/>
      <c r="X1081" s="21" t="s">
        <v>40</v>
      </c>
      <c r="Y1081" s="12">
        <v>35</v>
      </c>
      <c r="Z1081" s="9"/>
    </row>
    <row r="1082" spans="21:26" x14ac:dyDescent="0.3">
      <c r="U1082" s="11" t="s">
        <v>3042</v>
      </c>
      <c r="V1082" s="9">
        <v>83</v>
      </c>
      <c r="W1082" s="9"/>
      <c r="X1082" s="22" t="s">
        <v>24</v>
      </c>
      <c r="Y1082" s="12">
        <v>35</v>
      </c>
      <c r="Z1082" s="9"/>
    </row>
    <row r="1083" spans="21:26" x14ac:dyDescent="0.3">
      <c r="U1083" s="11" t="s">
        <v>3127</v>
      </c>
      <c r="V1083" s="9">
        <v>28</v>
      </c>
      <c r="W1083" s="9"/>
      <c r="X1083" s="11" t="s">
        <v>2336</v>
      </c>
      <c r="Y1083" s="12">
        <v>35</v>
      </c>
      <c r="Z1083" s="9"/>
    </row>
    <row r="1084" spans="21:26" x14ac:dyDescent="0.3">
      <c r="U1084" s="11" t="s">
        <v>564</v>
      </c>
      <c r="V1084" s="9">
        <v>1</v>
      </c>
      <c r="W1084" s="9"/>
      <c r="X1084" s="21" t="s">
        <v>28</v>
      </c>
      <c r="Y1084" s="12">
        <v>35</v>
      </c>
      <c r="Z1084" s="9"/>
    </row>
    <row r="1085" spans="21:26" x14ac:dyDescent="0.3">
      <c r="U1085" s="11" t="s">
        <v>7460</v>
      </c>
      <c r="V1085" s="9">
        <v>54</v>
      </c>
      <c r="W1085" s="9"/>
      <c r="X1085" s="22" t="s">
        <v>24</v>
      </c>
      <c r="Y1085" s="12">
        <v>35</v>
      </c>
      <c r="Z1085" s="9"/>
    </row>
    <row r="1086" spans="21:26" x14ac:dyDescent="0.3">
      <c r="U1086" s="11" t="s">
        <v>222</v>
      </c>
      <c r="V1086" s="9">
        <v>33</v>
      </c>
      <c r="W1086" s="9"/>
      <c r="X1086" s="11" t="s">
        <v>4119</v>
      </c>
      <c r="Y1086" s="12">
        <v>0</v>
      </c>
      <c r="Z1086" s="9"/>
    </row>
    <row r="1087" spans="21:26" x14ac:dyDescent="0.3">
      <c r="U1087" s="11" t="s">
        <v>6679</v>
      </c>
      <c r="V1087" s="9">
        <v>14</v>
      </c>
      <c r="W1087" s="9"/>
      <c r="X1087" s="21" t="s">
        <v>40</v>
      </c>
      <c r="Y1087" s="12">
        <v>0</v>
      </c>
      <c r="Z1087" s="9"/>
    </row>
    <row r="1088" spans="21:26" x14ac:dyDescent="0.3">
      <c r="U1088" s="11" t="s">
        <v>3420</v>
      </c>
      <c r="V1088" s="9">
        <v>51</v>
      </c>
      <c r="W1088" s="9"/>
      <c r="X1088" s="22" t="s">
        <v>24</v>
      </c>
      <c r="Y1088" s="12">
        <v>0</v>
      </c>
      <c r="Z1088" s="9"/>
    </row>
    <row r="1089" spans="21:26" x14ac:dyDescent="0.3">
      <c r="U1089" s="11" t="s">
        <v>6425</v>
      </c>
      <c r="V1089" s="9">
        <v>12</v>
      </c>
      <c r="W1089" s="9"/>
      <c r="X1089" s="11" t="s">
        <v>2759</v>
      </c>
      <c r="Y1089" s="12">
        <v>24</v>
      </c>
      <c r="Z1089" s="9"/>
    </row>
    <row r="1090" spans="21:26" x14ac:dyDescent="0.3">
      <c r="U1090" s="11" t="s">
        <v>3175</v>
      </c>
      <c r="V1090" s="9">
        <v>0</v>
      </c>
      <c r="W1090" s="9"/>
      <c r="X1090" s="21" t="s">
        <v>14</v>
      </c>
      <c r="Y1090" s="12">
        <v>24</v>
      </c>
      <c r="Z1090" s="9"/>
    </row>
    <row r="1091" spans="21:26" x14ac:dyDescent="0.3">
      <c r="U1091" s="11" t="s">
        <v>7444</v>
      </c>
      <c r="V1091" s="9">
        <v>33098</v>
      </c>
      <c r="W1091" s="9"/>
      <c r="X1091" s="22" t="s">
        <v>7447</v>
      </c>
      <c r="Y1091" s="12">
        <v>24</v>
      </c>
      <c r="Z1091" s="9"/>
    </row>
    <row r="1092" spans="21:26" x14ac:dyDescent="0.3">
      <c r="X1092" s="11" t="s">
        <v>4464</v>
      </c>
      <c r="Y1092" s="12">
        <v>0</v>
      </c>
    </row>
    <row r="1093" spans="21:26" x14ac:dyDescent="0.3">
      <c r="X1093" s="21" t="s">
        <v>28</v>
      </c>
      <c r="Y1093" s="12">
        <v>0</v>
      </c>
    </row>
    <row r="1094" spans="21:26" x14ac:dyDescent="0.3">
      <c r="X1094" s="22" t="s">
        <v>7446</v>
      </c>
      <c r="Y1094" s="12">
        <v>0</v>
      </c>
    </row>
    <row r="1095" spans="21:26" x14ac:dyDescent="0.3">
      <c r="X1095" s="11" t="s">
        <v>5898</v>
      </c>
      <c r="Y1095" s="12">
        <v>31</v>
      </c>
    </row>
    <row r="1096" spans="21:26" x14ac:dyDescent="0.3">
      <c r="X1096" s="21" t="s">
        <v>28</v>
      </c>
      <c r="Y1096" s="12">
        <v>31</v>
      </c>
    </row>
    <row r="1097" spans="21:26" x14ac:dyDescent="0.3">
      <c r="X1097" s="22" t="s">
        <v>7446</v>
      </c>
      <c r="Y1097" s="12">
        <v>31</v>
      </c>
    </row>
    <row r="1098" spans="21:26" x14ac:dyDescent="0.3">
      <c r="X1098" s="11" t="s">
        <v>6506</v>
      </c>
      <c r="Y1098" s="12">
        <v>81</v>
      </c>
    </row>
    <row r="1099" spans="21:26" x14ac:dyDescent="0.3">
      <c r="X1099" s="21" t="s">
        <v>28</v>
      </c>
      <c r="Y1099" s="12">
        <v>81</v>
      </c>
    </row>
    <row r="1100" spans="21:26" x14ac:dyDescent="0.3">
      <c r="X1100" s="22" t="s">
        <v>7446</v>
      </c>
      <c r="Y1100" s="12">
        <v>81</v>
      </c>
    </row>
    <row r="1101" spans="21:26" x14ac:dyDescent="0.3">
      <c r="X1101" s="11" t="s">
        <v>1138</v>
      </c>
      <c r="Y1101" s="12">
        <v>57</v>
      </c>
    </row>
    <row r="1102" spans="21:26" x14ac:dyDescent="0.3">
      <c r="X1102" s="21" t="s">
        <v>28</v>
      </c>
      <c r="Y1102" s="12">
        <v>57</v>
      </c>
    </row>
    <row r="1103" spans="21:26" x14ac:dyDescent="0.3">
      <c r="X1103" s="22" t="s">
        <v>7446</v>
      </c>
      <c r="Y1103" s="12">
        <v>57</v>
      </c>
    </row>
    <row r="1104" spans="21:26" x14ac:dyDescent="0.3">
      <c r="X1104" s="11" t="s">
        <v>3506</v>
      </c>
      <c r="Y1104" s="12">
        <v>23</v>
      </c>
    </row>
    <row r="1105" spans="24:25" x14ac:dyDescent="0.3">
      <c r="X1105" s="21" t="s">
        <v>40</v>
      </c>
      <c r="Y1105" s="12">
        <v>23</v>
      </c>
    </row>
    <row r="1106" spans="24:25" x14ac:dyDescent="0.3">
      <c r="X1106" s="22" t="s">
        <v>7448</v>
      </c>
      <c r="Y1106" s="12">
        <v>23</v>
      </c>
    </row>
    <row r="1107" spans="24:25" x14ac:dyDescent="0.3">
      <c r="X1107" s="11" t="s">
        <v>253</v>
      </c>
      <c r="Y1107" s="12">
        <v>41</v>
      </c>
    </row>
    <row r="1108" spans="24:25" x14ac:dyDescent="0.3">
      <c r="X1108" s="21" t="s">
        <v>28</v>
      </c>
      <c r="Y1108" s="12">
        <v>41</v>
      </c>
    </row>
    <row r="1109" spans="24:25" x14ac:dyDescent="0.3">
      <c r="X1109" s="22" t="s">
        <v>7447</v>
      </c>
      <c r="Y1109" s="12">
        <v>41</v>
      </c>
    </row>
    <row r="1110" spans="24:25" x14ac:dyDescent="0.3">
      <c r="X1110" s="11" t="s">
        <v>839</v>
      </c>
      <c r="Y1110" s="12">
        <v>46</v>
      </c>
    </row>
    <row r="1111" spans="24:25" x14ac:dyDescent="0.3">
      <c r="X1111" s="21" t="s">
        <v>40</v>
      </c>
      <c r="Y1111" s="12">
        <v>46</v>
      </c>
    </row>
    <row r="1112" spans="24:25" x14ac:dyDescent="0.3">
      <c r="X1112" s="22" t="s">
        <v>7448</v>
      </c>
      <c r="Y1112" s="12">
        <v>46</v>
      </c>
    </row>
    <row r="1113" spans="24:25" x14ac:dyDescent="0.3">
      <c r="X1113" s="11" t="s">
        <v>550</v>
      </c>
      <c r="Y1113" s="12">
        <v>53</v>
      </c>
    </row>
    <row r="1114" spans="24:25" x14ac:dyDescent="0.3">
      <c r="X1114" s="21" t="s">
        <v>28</v>
      </c>
      <c r="Y1114" s="12">
        <v>53</v>
      </c>
    </row>
    <row r="1115" spans="24:25" x14ac:dyDescent="0.3">
      <c r="X1115" s="22" t="s">
        <v>7446</v>
      </c>
      <c r="Y1115" s="12">
        <v>53</v>
      </c>
    </row>
    <row r="1116" spans="24:25" x14ac:dyDescent="0.3">
      <c r="X1116" s="11" t="s">
        <v>825</v>
      </c>
      <c r="Y1116" s="12">
        <v>39</v>
      </c>
    </row>
    <row r="1117" spans="24:25" x14ac:dyDescent="0.3">
      <c r="X1117" s="21" t="s">
        <v>28</v>
      </c>
      <c r="Y1117" s="12">
        <v>39</v>
      </c>
    </row>
    <row r="1118" spans="24:25" x14ac:dyDescent="0.3">
      <c r="X1118" s="22" t="s">
        <v>7446</v>
      </c>
      <c r="Y1118" s="12">
        <v>39</v>
      </c>
    </row>
    <row r="1119" spans="24:25" x14ac:dyDescent="0.3">
      <c r="X1119" s="11" t="s">
        <v>7269</v>
      </c>
      <c r="Y1119" s="12">
        <v>2</v>
      </c>
    </row>
    <row r="1120" spans="24:25" x14ac:dyDescent="0.3">
      <c r="X1120" s="21" t="s">
        <v>14</v>
      </c>
      <c r="Y1120" s="12">
        <v>2</v>
      </c>
    </row>
    <row r="1121" spans="24:25" x14ac:dyDescent="0.3">
      <c r="X1121" s="22" t="s">
        <v>15</v>
      </c>
      <c r="Y1121" s="12">
        <v>2</v>
      </c>
    </row>
    <row r="1122" spans="24:25" x14ac:dyDescent="0.3">
      <c r="X1122" s="11" t="s">
        <v>517</v>
      </c>
      <c r="Y1122" s="12">
        <v>24</v>
      </c>
    </row>
    <row r="1123" spans="24:25" x14ac:dyDescent="0.3">
      <c r="X1123" s="21" t="s">
        <v>40</v>
      </c>
      <c r="Y1123" s="12">
        <v>24</v>
      </c>
    </row>
    <row r="1124" spans="24:25" x14ac:dyDescent="0.3">
      <c r="X1124" s="22" t="s">
        <v>7446</v>
      </c>
      <c r="Y1124" s="12">
        <v>24</v>
      </c>
    </row>
    <row r="1125" spans="24:25" x14ac:dyDescent="0.3">
      <c r="X1125" s="11" t="s">
        <v>4475</v>
      </c>
      <c r="Y1125" s="12">
        <v>22</v>
      </c>
    </row>
    <row r="1126" spans="24:25" x14ac:dyDescent="0.3">
      <c r="X1126" s="21" t="s">
        <v>20</v>
      </c>
      <c r="Y1126" s="12">
        <v>22</v>
      </c>
    </row>
    <row r="1127" spans="24:25" x14ac:dyDescent="0.3">
      <c r="X1127" s="22" t="s">
        <v>15</v>
      </c>
      <c r="Y1127" s="12">
        <v>22</v>
      </c>
    </row>
    <row r="1128" spans="24:25" x14ac:dyDescent="0.3">
      <c r="X1128" s="11" t="s">
        <v>4824</v>
      </c>
      <c r="Y1128" s="12">
        <v>22</v>
      </c>
    </row>
    <row r="1129" spans="24:25" x14ac:dyDescent="0.3">
      <c r="X1129" s="21" t="s">
        <v>20</v>
      </c>
      <c r="Y1129" s="12">
        <v>22</v>
      </c>
    </row>
    <row r="1130" spans="24:25" x14ac:dyDescent="0.3">
      <c r="X1130" s="22" t="s">
        <v>7447</v>
      </c>
      <c r="Y1130" s="12">
        <v>22</v>
      </c>
    </row>
    <row r="1131" spans="24:25" x14ac:dyDescent="0.3">
      <c r="X1131" s="11" t="s">
        <v>4039</v>
      </c>
      <c r="Y1131" s="12">
        <v>2</v>
      </c>
    </row>
    <row r="1132" spans="24:25" x14ac:dyDescent="0.3">
      <c r="X1132" s="21" t="s">
        <v>40</v>
      </c>
      <c r="Y1132" s="12">
        <v>2</v>
      </c>
    </row>
    <row r="1133" spans="24:25" x14ac:dyDescent="0.3">
      <c r="X1133" s="22" t="s">
        <v>7448</v>
      </c>
      <c r="Y1133" s="12">
        <v>2</v>
      </c>
    </row>
    <row r="1134" spans="24:25" x14ac:dyDescent="0.3">
      <c r="X1134" s="11" t="s">
        <v>1418</v>
      </c>
      <c r="Y1134" s="12">
        <v>0</v>
      </c>
    </row>
    <row r="1135" spans="24:25" x14ac:dyDescent="0.3">
      <c r="X1135" s="21" t="s">
        <v>40</v>
      </c>
      <c r="Y1135" s="12">
        <v>0</v>
      </c>
    </row>
    <row r="1136" spans="24:25" x14ac:dyDescent="0.3">
      <c r="X1136" s="22" t="s">
        <v>15</v>
      </c>
      <c r="Y1136" s="12">
        <v>0</v>
      </c>
    </row>
    <row r="1137" spans="24:25" x14ac:dyDescent="0.3">
      <c r="X1137" s="11" t="s">
        <v>3310</v>
      </c>
      <c r="Y1137" s="12">
        <v>16</v>
      </c>
    </row>
    <row r="1138" spans="24:25" x14ac:dyDescent="0.3">
      <c r="X1138" s="21" t="s">
        <v>28</v>
      </c>
      <c r="Y1138" s="12">
        <v>16</v>
      </c>
    </row>
    <row r="1139" spans="24:25" x14ac:dyDescent="0.3">
      <c r="X1139" s="22" t="s">
        <v>7447</v>
      </c>
      <c r="Y1139" s="12">
        <v>16</v>
      </c>
    </row>
    <row r="1140" spans="24:25" x14ac:dyDescent="0.3">
      <c r="X1140" s="11" t="s">
        <v>3284</v>
      </c>
      <c r="Y1140" s="12">
        <v>14</v>
      </c>
    </row>
    <row r="1141" spans="24:25" x14ac:dyDescent="0.3">
      <c r="X1141" s="21" t="s">
        <v>20</v>
      </c>
      <c r="Y1141" s="12">
        <v>14</v>
      </c>
    </row>
    <row r="1142" spans="24:25" x14ac:dyDescent="0.3">
      <c r="X1142" s="22" t="s">
        <v>15</v>
      </c>
      <c r="Y1142" s="12">
        <v>14</v>
      </c>
    </row>
    <row r="1143" spans="24:25" x14ac:dyDescent="0.3">
      <c r="X1143" s="11" t="s">
        <v>1225</v>
      </c>
      <c r="Y1143" s="12">
        <v>42</v>
      </c>
    </row>
    <row r="1144" spans="24:25" x14ac:dyDescent="0.3">
      <c r="X1144" s="21" t="s">
        <v>14</v>
      </c>
      <c r="Y1144" s="12">
        <v>23</v>
      </c>
    </row>
    <row r="1145" spans="24:25" x14ac:dyDescent="0.3">
      <c r="X1145" s="22" t="s">
        <v>7448</v>
      </c>
      <c r="Y1145" s="12">
        <v>23</v>
      </c>
    </row>
    <row r="1146" spans="24:25" x14ac:dyDescent="0.3">
      <c r="X1146" s="21" t="s">
        <v>28</v>
      </c>
      <c r="Y1146" s="12">
        <v>19</v>
      </c>
    </row>
    <row r="1147" spans="24:25" x14ac:dyDescent="0.3">
      <c r="X1147" s="22" t="s">
        <v>7448</v>
      </c>
      <c r="Y1147" s="12">
        <v>19</v>
      </c>
    </row>
    <row r="1148" spans="24:25" x14ac:dyDescent="0.3">
      <c r="X1148" s="11" t="s">
        <v>1704</v>
      </c>
      <c r="Y1148" s="12">
        <v>22</v>
      </c>
    </row>
    <row r="1149" spans="24:25" x14ac:dyDescent="0.3">
      <c r="X1149" s="21" t="s">
        <v>28</v>
      </c>
      <c r="Y1149" s="12">
        <v>22</v>
      </c>
    </row>
    <row r="1150" spans="24:25" x14ac:dyDescent="0.3">
      <c r="X1150" s="22" t="s">
        <v>24</v>
      </c>
      <c r="Y1150" s="12">
        <v>22</v>
      </c>
    </row>
    <row r="1151" spans="24:25" x14ac:dyDescent="0.3">
      <c r="X1151" s="11" t="s">
        <v>3617</v>
      </c>
      <c r="Y1151" s="12">
        <v>0</v>
      </c>
    </row>
    <row r="1152" spans="24:25" x14ac:dyDescent="0.3">
      <c r="X1152" s="21" t="s">
        <v>40</v>
      </c>
      <c r="Y1152" s="12">
        <v>0</v>
      </c>
    </row>
    <row r="1153" spans="24:25" x14ac:dyDescent="0.3">
      <c r="X1153" s="22" t="s">
        <v>7447</v>
      </c>
      <c r="Y1153" s="12">
        <v>0</v>
      </c>
    </row>
    <row r="1154" spans="24:25" x14ac:dyDescent="0.3">
      <c r="X1154" s="11" t="s">
        <v>311</v>
      </c>
      <c r="Y1154" s="12">
        <v>60</v>
      </c>
    </row>
    <row r="1155" spans="24:25" x14ac:dyDescent="0.3">
      <c r="X1155" s="21" t="s">
        <v>28</v>
      </c>
      <c r="Y1155" s="12">
        <v>60</v>
      </c>
    </row>
    <row r="1156" spans="24:25" x14ac:dyDescent="0.3">
      <c r="X1156" s="22" t="s">
        <v>24</v>
      </c>
      <c r="Y1156" s="12">
        <v>60</v>
      </c>
    </row>
    <row r="1157" spans="24:25" x14ac:dyDescent="0.3">
      <c r="X1157" s="11" t="s">
        <v>6467</v>
      </c>
      <c r="Y1157" s="12">
        <v>11</v>
      </c>
    </row>
    <row r="1158" spans="24:25" x14ac:dyDescent="0.3">
      <c r="X1158" s="21" t="s">
        <v>44</v>
      </c>
      <c r="Y1158" s="12">
        <v>11</v>
      </c>
    </row>
    <row r="1159" spans="24:25" x14ac:dyDescent="0.3">
      <c r="X1159" s="22" t="s">
        <v>24</v>
      </c>
      <c r="Y1159" s="12">
        <v>11</v>
      </c>
    </row>
    <row r="1160" spans="24:25" x14ac:dyDescent="0.3">
      <c r="X1160" s="11" t="s">
        <v>6700</v>
      </c>
      <c r="Y1160" s="12">
        <v>20</v>
      </c>
    </row>
    <row r="1161" spans="24:25" x14ac:dyDescent="0.3">
      <c r="X1161" s="21" t="s">
        <v>44</v>
      </c>
      <c r="Y1161" s="12">
        <v>0</v>
      </c>
    </row>
    <row r="1162" spans="24:25" x14ac:dyDescent="0.3">
      <c r="X1162" s="22" t="s">
        <v>7446</v>
      </c>
      <c r="Y1162" s="12">
        <v>0</v>
      </c>
    </row>
    <row r="1163" spans="24:25" x14ac:dyDescent="0.3">
      <c r="X1163" s="21" t="s">
        <v>20</v>
      </c>
      <c r="Y1163" s="12">
        <v>20</v>
      </c>
    </row>
    <row r="1164" spans="24:25" x14ac:dyDescent="0.3">
      <c r="X1164" s="22" t="s">
        <v>7448</v>
      </c>
      <c r="Y1164" s="12">
        <v>20</v>
      </c>
    </row>
    <row r="1165" spans="24:25" x14ac:dyDescent="0.3">
      <c r="X1165" s="11" t="s">
        <v>4651</v>
      </c>
      <c r="Y1165" s="12">
        <v>0</v>
      </c>
    </row>
    <row r="1166" spans="24:25" x14ac:dyDescent="0.3">
      <c r="X1166" s="21" t="s">
        <v>28</v>
      </c>
      <c r="Y1166" s="12">
        <v>0</v>
      </c>
    </row>
    <row r="1167" spans="24:25" x14ac:dyDescent="0.3">
      <c r="X1167" s="22" t="s">
        <v>7448</v>
      </c>
      <c r="Y1167" s="12">
        <v>0</v>
      </c>
    </row>
    <row r="1168" spans="24:25" x14ac:dyDescent="0.3">
      <c r="X1168" s="11" t="s">
        <v>568</v>
      </c>
      <c r="Y1168" s="12">
        <v>19</v>
      </c>
    </row>
    <row r="1169" spans="24:25" x14ac:dyDescent="0.3">
      <c r="X1169" s="21" t="s">
        <v>40</v>
      </c>
      <c r="Y1169" s="12">
        <v>19</v>
      </c>
    </row>
    <row r="1170" spans="24:25" x14ac:dyDescent="0.3">
      <c r="X1170" s="22" t="s">
        <v>7448</v>
      </c>
      <c r="Y1170" s="12">
        <v>19</v>
      </c>
    </row>
    <row r="1171" spans="24:25" x14ac:dyDescent="0.3">
      <c r="X1171" s="11" t="s">
        <v>5154</v>
      </c>
      <c r="Y1171" s="12">
        <v>57</v>
      </c>
    </row>
    <row r="1172" spans="24:25" x14ac:dyDescent="0.3">
      <c r="X1172" s="21" t="s">
        <v>40</v>
      </c>
      <c r="Y1172" s="12">
        <v>57</v>
      </c>
    </row>
    <row r="1173" spans="24:25" x14ac:dyDescent="0.3">
      <c r="X1173" s="22" t="s">
        <v>7448</v>
      </c>
      <c r="Y1173" s="12">
        <v>57</v>
      </c>
    </row>
    <row r="1174" spans="24:25" x14ac:dyDescent="0.3">
      <c r="X1174" s="11" t="s">
        <v>1299</v>
      </c>
      <c r="Y1174" s="12">
        <v>21</v>
      </c>
    </row>
    <row r="1175" spans="24:25" x14ac:dyDescent="0.3">
      <c r="X1175" s="21" t="s">
        <v>40</v>
      </c>
      <c r="Y1175" s="12">
        <v>21</v>
      </c>
    </row>
    <row r="1176" spans="24:25" x14ac:dyDescent="0.3">
      <c r="X1176" s="22" t="s">
        <v>7447</v>
      </c>
      <c r="Y1176" s="12">
        <v>21</v>
      </c>
    </row>
    <row r="1177" spans="24:25" x14ac:dyDescent="0.3">
      <c r="X1177" s="21" t="s">
        <v>44</v>
      </c>
      <c r="Y1177" s="12">
        <v>0</v>
      </c>
    </row>
    <row r="1178" spans="24:25" x14ac:dyDescent="0.3">
      <c r="X1178" s="22" t="s">
        <v>7641</v>
      </c>
      <c r="Y1178" s="12">
        <v>0</v>
      </c>
    </row>
    <row r="1179" spans="24:25" x14ac:dyDescent="0.3">
      <c r="X1179" s="11" t="s">
        <v>2044</v>
      </c>
      <c r="Y1179" s="12">
        <v>17</v>
      </c>
    </row>
    <row r="1180" spans="24:25" x14ac:dyDescent="0.3">
      <c r="X1180" s="21" t="s">
        <v>14</v>
      </c>
      <c r="Y1180" s="12">
        <v>17</v>
      </c>
    </row>
    <row r="1181" spans="24:25" x14ac:dyDescent="0.3">
      <c r="X1181" s="22" t="s">
        <v>15</v>
      </c>
      <c r="Y1181" s="12">
        <v>17</v>
      </c>
    </row>
    <row r="1182" spans="24:25" x14ac:dyDescent="0.3">
      <c r="X1182" s="11" t="s">
        <v>2775</v>
      </c>
      <c r="Y1182" s="12">
        <v>78</v>
      </c>
    </row>
    <row r="1183" spans="24:25" x14ac:dyDescent="0.3">
      <c r="X1183" s="21" t="s">
        <v>14</v>
      </c>
      <c r="Y1183" s="12">
        <v>78</v>
      </c>
    </row>
    <row r="1184" spans="24:25" x14ac:dyDescent="0.3">
      <c r="X1184" s="22" t="s">
        <v>7641</v>
      </c>
      <c r="Y1184" s="12">
        <v>78</v>
      </c>
    </row>
    <row r="1185" spans="24:25" x14ac:dyDescent="0.3">
      <c r="X1185" s="11" t="s">
        <v>3737</v>
      </c>
      <c r="Y1185" s="12">
        <v>63</v>
      </c>
    </row>
    <row r="1186" spans="24:25" x14ac:dyDescent="0.3">
      <c r="X1186" s="21" t="s">
        <v>44</v>
      </c>
      <c r="Y1186" s="12">
        <v>63</v>
      </c>
    </row>
    <row r="1187" spans="24:25" x14ac:dyDescent="0.3">
      <c r="X1187" s="22" t="s">
        <v>7448</v>
      </c>
      <c r="Y1187" s="12">
        <v>63</v>
      </c>
    </row>
    <row r="1188" spans="24:25" x14ac:dyDescent="0.3">
      <c r="X1188" s="11" t="s">
        <v>180</v>
      </c>
      <c r="Y1188" s="12">
        <v>17</v>
      </c>
    </row>
    <row r="1189" spans="24:25" x14ac:dyDescent="0.3">
      <c r="X1189" s="21" t="s">
        <v>44</v>
      </c>
      <c r="Y1189" s="12">
        <v>17</v>
      </c>
    </row>
    <row r="1190" spans="24:25" x14ac:dyDescent="0.3">
      <c r="X1190" s="22" t="s">
        <v>7447</v>
      </c>
      <c r="Y1190" s="12">
        <v>17</v>
      </c>
    </row>
    <row r="1191" spans="24:25" x14ac:dyDescent="0.3">
      <c r="X1191" s="11" t="s">
        <v>1552</v>
      </c>
      <c r="Y1191" s="12">
        <v>40</v>
      </c>
    </row>
    <row r="1192" spans="24:25" x14ac:dyDescent="0.3">
      <c r="X1192" s="21" t="s">
        <v>40</v>
      </c>
      <c r="Y1192" s="12">
        <v>40</v>
      </c>
    </row>
    <row r="1193" spans="24:25" x14ac:dyDescent="0.3">
      <c r="X1193" s="22" t="s">
        <v>15</v>
      </c>
      <c r="Y1193" s="12">
        <v>40</v>
      </c>
    </row>
    <row r="1194" spans="24:25" x14ac:dyDescent="0.3">
      <c r="X1194" s="11" t="s">
        <v>1035</v>
      </c>
      <c r="Y1194" s="12">
        <v>15</v>
      </c>
    </row>
    <row r="1195" spans="24:25" x14ac:dyDescent="0.3">
      <c r="X1195" s="21" t="s">
        <v>40</v>
      </c>
      <c r="Y1195" s="12">
        <v>15</v>
      </c>
    </row>
    <row r="1196" spans="24:25" x14ac:dyDescent="0.3">
      <c r="X1196" s="22" t="s">
        <v>7448</v>
      </c>
      <c r="Y1196" s="12">
        <v>15</v>
      </c>
    </row>
    <row r="1197" spans="24:25" x14ac:dyDescent="0.3">
      <c r="X1197" s="11" t="s">
        <v>4907</v>
      </c>
      <c r="Y1197" s="12">
        <v>0</v>
      </c>
    </row>
    <row r="1198" spans="24:25" x14ac:dyDescent="0.3">
      <c r="X1198" s="21" t="s">
        <v>44</v>
      </c>
      <c r="Y1198" s="12">
        <v>0</v>
      </c>
    </row>
    <row r="1199" spans="24:25" x14ac:dyDescent="0.3">
      <c r="X1199" s="22" t="s">
        <v>15</v>
      </c>
      <c r="Y1199" s="12">
        <v>0</v>
      </c>
    </row>
    <row r="1200" spans="24:25" x14ac:dyDescent="0.3">
      <c r="X1200" s="11" t="s">
        <v>4405</v>
      </c>
      <c r="Y1200" s="12">
        <v>50</v>
      </c>
    </row>
    <row r="1201" spans="24:25" x14ac:dyDescent="0.3">
      <c r="X1201" s="21" t="s">
        <v>28</v>
      </c>
      <c r="Y1201" s="12">
        <v>50</v>
      </c>
    </row>
    <row r="1202" spans="24:25" x14ac:dyDescent="0.3">
      <c r="X1202" s="22" t="s">
        <v>7446</v>
      </c>
      <c r="Y1202" s="12">
        <v>50</v>
      </c>
    </row>
    <row r="1203" spans="24:25" x14ac:dyDescent="0.3">
      <c r="X1203" s="11" t="s">
        <v>3727</v>
      </c>
      <c r="Y1203" s="12">
        <v>15</v>
      </c>
    </row>
    <row r="1204" spans="24:25" x14ac:dyDescent="0.3">
      <c r="X1204" s="21" t="s">
        <v>28</v>
      </c>
      <c r="Y1204" s="12">
        <v>15</v>
      </c>
    </row>
    <row r="1205" spans="24:25" x14ac:dyDescent="0.3">
      <c r="X1205" s="22" t="s">
        <v>7447</v>
      </c>
      <c r="Y1205" s="12">
        <v>15</v>
      </c>
    </row>
    <row r="1206" spans="24:25" x14ac:dyDescent="0.3">
      <c r="X1206" s="11" t="s">
        <v>2723</v>
      </c>
      <c r="Y1206" s="12">
        <v>11</v>
      </c>
    </row>
    <row r="1207" spans="24:25" x14ac:dyDescent="0.3">
      <c r="X1207" s="21" t="s">
        <v>14</v>
      </c>
      <c r="Y1207" s="12">
        <v>11</v>
      </c>
    </row>
    <row r="1208" spans="24:25" x14ac:dyDescent="0.3">
      <c r="X1208" s="22" t="s">
        <v>15</v>
      </c>
      <c r="Y1208" s="12">
        <v>11</v>
      </c>
    </row>
    <row r="1209" spans="24:25" x14ac:dyDescent="0.3">
      <c r="X1209" s="11" t="s">
        <v>2502</v>
      </c>
      <c r="Y1209" s="12">
        <v>25</v>
      </c>
    </row>
    <row r="1210" spans="24:25" x14ac:dyDescent="0.3">
      <c r="X1210" s="21" t="s">
        <v>28</v>
      </c>
      <c r="Y1210" s="12">
        <v>25</v>
      </c>
    </row>
    <row r="1211" spans="24:25" x14ac:dyDescent="0.3">
      <c r="X1211" s="22" t="s">
        <v>7448</v>
      </c>
      <c r="Y1211" s="12">
        <v>25</v>
      </c>
    </row>
    <row r="1212" spans="24:25" x14ac:dyDescent="0.3">
      <c r="X1212" s="11" t="s">
        <v>4548</v>
      </c>
      <c r="Y1212" s="12">
        <v>17</v>
      </c>
    </row>
    <row r="1213" spans="24:25" x14ac:dyDescent="0.3">
      <c r="X1213" s="21" t="s">
        <v>14</v>
      </c>
      <c r="Y1213" s="12">
        <v>17</v>
      </c>
    </row>
    <row r="1214" spans="24:25" x14ac:dyDescent="0.3">
      <c r="X1214" s="22" t="s">
        <v>24</v>
      </c>
      <c r="Y1214" s="12">
        <v>17</v>
      </c>
    </row>
    <row r="1215" spans="24:25" x14ac:dyDescent="0.3">
      <c r="X1215" s="11" t="s">
        <v>2589</v>
      </c>
      <c r="Y1215" s="12">
        <v>14</v>
      </c>
    </row>
    <row r="1216" spans="24:25" x14ac:dyDescent="0.3">
      <c r="X1216" s="21" t="s">
        <v>28</v>
      </c>
      <c r="Y1216" s="12">
        <v>14</v>
      </c>
    </row>
    <row r="1217" spans="24:25" x14ac:dyDescent="0.3">
      <c r="X1217" s="22" t="s">
        <v>7448</v>
      </c>
      <c r="Y1217" s="12">
        <v>14</v>
      </c>
    </row>
    <row r="1218" spans="24:25" x14ac:dyDescent="0.3">
      <c r="X1218" s="11" t="s">
        <v>5301</v>
      </c>
      <c r="Y1218" s="12">
        <v>15</v>
      </c>
    </row>
    <row r="1219" spans="24:25" x14ac:dyDescent="0.3">
      <c r="X1219" s="21" t="s">
        <v>40</v>
      </c>
      <c r="Y1219" s="12">
        <v>15</v>
      </c>
    </row>
    <row r="1220" spans="24:25" x14ac:dyDescent="0.3">
      <c r="X1220" s="22" t="s">
        <v>7448</v>
      </c>
      <c r="Y1220" s="12">
        <v>15</v>
      </c>
    </row>
    <row r="1221" spans="24:25" x14ac:dyDescent="0.3">
      <c r="X1221" s="11" t="s">
        <v>5660</v>
      </c>
      <c r="Y1221" s="12">
        <v>13</v>
      </c>
    </row>
    <row r="1222" spans="24:25" x14ac:dyDescent="0.3">
      <c r="X1222" s="21" t="s">
        <v>20</v>
      </c>
      <c r="Y1222" s="12">
        <v>13</v>
      </c>
    </row>
    <row r="1223" spans="24:25" x14ac:dyDescent="0.3">
      <c r="X1223" s="22" t="s">
        <v>7447</v>
      </c>
      <c r="Y1223" s="12">
        <v>13</v>
      </c>
    </row>
    <row r="1224" spans="24:25" x14ac:dyDescent="0.3">
      <c r="X1224" s="11" t="s">
        <v>5636</v>
      </c>
      <c r="Y1224" s="12">
        <v>20</v>
      </c>
    </row>
    <row r="1225" spans="24:25" x14ac:dyDescent="0.3">
      <c r="X1225" s="21" t="s">
        <v>28</v>
      </c>
      <c r="Y1225" s="12">
        <v>20</v>
      </c>
    </row>
    <row r="1226" spans="24:25" x14ac:dyDescent="0.3">
      <c r="X1226" s="22" t="s">
        <v>7641</v>
      </c>
      <c r="Y1226" s="12">
        <v>20</v>
      </c>
    </row>
    <row r="1227" spans="24:25" x14ac:dyDescent="0.3">
      <c r="X1227" s="11" t="s">
        <v>5393</v>
      </c>
      <c r="Y1227" s="12">
        <v>16</v>
      </c>
    </row>
    <row r="1228" spans="24:25" x14ac:dyDescent="0.3">
      <c r="X1228" s="21" t="s">
        <v>20</v>
      </c>
      <c r="Y1228" s="12">
        <v>16</v>
      </c>
    </row>
    <row r="1229" spans="24:25" x14ac:dyDescent="0.3">
      <c r="X1229" s="22" t="s">
        <v>24</v>
      </c>
      <c r="Y1229" s="12">
        <v>16</v>
      </c>
    </row>
    <row r="1230" spans="24:25" x14ac:dyDescent="0.3">
      <c r="X1230" s="11" t="s">
        <v>2718</v>
      </c>
      <c r="Y1230" s="12">
        <v>40</v>
      </c>
    </row>
    <row r="1231" spans="24:25" x14ac:dyDescent="0.3">
      <c r="X1231" s="21" t="s">
        <v>14</v>
      </c>
      <c r="Y1231" s="12">
        <v>40</v>
      </c>
    </row>
    <row r="1232" spans="24:25" x14ac:dyDescent="0.3">
      <c r="X1232" s="22" t="s">
        <v>7446</v>
      </c>
      <c r="Y1232" s="12">
        <v>40</v>
      </c>
    </row>
    <row r="1233" spans="24:25" x14ac:dyDescent="0.3">
      <c r="X1233" s="11" t="s">
        <v>198</v>
      </c>
      <c r="Y1233" s="12">
        <v>16</v>
      </c>
    </row>
    <row r="1234" spans="24:25" x14ac:dyDescent="0.3">
      <c r="X1234" s="21" t="s">
        <v>20</v>
      </c>
      <c r="Y1234" s="12">
        <v>16</v>
      </c>
    </row>
    <row r="1235" spans="24:25" x14ac:dyDescent="0.3">
      <c r="X1235" s="22" t="s">
        <v>24</v>
      </c>
      <c r="Y1235" s="12">
        <v>16</v>
      </c>
    </row>
    <row r="1236" spans="24:25" x14ac:dyDescent="0.3">
      <c r="X1236" s="11" t="s">
        <v>1795</v>
      </c>
      <c r="Y1236" s="12">
        <v>41</v>
      </c>
    </row>
    <row r="1237" spans="24:25" x14ac:dyDescent="0.3">
      <c r="X1237" s="21" t="s">
        <v>14</v>
      </c>
      <c r="Y1237" s="12">
        <v>41</v>
      </c>
    </row>
    <row r="1238" spans="24:25" x14ac:dyDescent="0.3">
      <c r="X1238" s="22" t="s">
        <v>15</v>
      </c>
      <c r="Y1238" s="12">
        <v>41</v>
      </c>
    </row>
    <row r="1239" spans="24:25" x14ac:dyDescent="0.3">
      <c r="X1239" s="11" t="s">
        <v>6787</v>
      </c>
      <c r="Y1239" s="12">
        <v>33</v>
      </c>
    </row>
    <row r="1240" spans="24:25" x14ac:dyDescent="0.3">
      <c r="X1240" s="21" t="s">
        <v>20</v>
      </c>
      <c r="Y1240" s="12">
        <v>33</v>
      </c>
    </row>
    <row r="1241" spans="24:25" x14ac:dyDescent="0.3">
      <c r="X1241" s="22" t="s">
        <v>15</v>
      </c>
      <c r="Y1241" s="12">
        <v>33</v>
      </c>
    </row>
    <row r="1242" spans="24:25" x14ac:dyDescent="0.3">
      <c r="X1242" s="11" t="s">
        <v>144</v>
      </c>
      <c r="Y1242" s="12">
        <v>48</v>
      </c>
    </row>
    <row r="1243" spans="24:25" x14ac:dyDescent="0.3">
      <c r="X1243" s="21" t="s">
        <v>14</v>
      </c>
      <c r="Y1243" s="12">
        <v>48</v>
      </c>
    </row>
    <row r="1244" spans="24:25" x14ac:dyDescent="0.3">
      <c r="X1244" s="22" t="s">
        <v>7446</v>
      </c>
      <c r="Y1244" s="12">
        <v>36</v>
      </c>
    </row>
    <row r="1245" spans="24:25" x14ac:dyDescent="0.3">
      <c r="X1245" s="22" t="s">
        <v>24</v>
      </c>
      <c r="Y1245" s="12">
        <v>12</v>
      </c>
    </row>
    <row r="1246" spans="24:25" x14ac:dyDescent="0.3">
      <c r="X1246" s="11" t="s">
        <v>2009</v>
      </c>
      <c r="Y1246" s="12">
        <v>36</v>
      </c>
    </row>
    <row r="1247" spans="24:25" x14ac:dyDescent="0.3">
      <c r="X1247" s="21" t="s">
        <v>44</v>
      </c>
      <c r="Y1247" s="12">
        <v>36</v>
      </c>
    </row>
    <row r="1248" spans="24:25" x14ac:dyDescent="0.3">
      <c r="X1248" s="22" t="s">
        <v>7448</v>
      </c>
      <c r="Y1248" s="12">
        <v>36</v>
      </c>
    </row>
    <row r="1249" spans="24:25" x14ac:dyDescent="0.3">
      <c r="X1249" s="11" t="s">
        <v>2847</v>
      </c>
      <c r="Y1249" s="12">
        <v>30</v>
      </c>
    </row>
    <row r="1250" spans="24:25" x14ac:dyDescent="0.3">
      <c r="X1250" s="21" t="s">
        <v>14</v>
      </c>
      <c r="Y1250" s="12">
        <v>17</v>
      </c>
    </row>
    <row r="1251" spans="24:25" x14ac:dyDescent="0.3">
      <c r="X1251" s="22" t="s">
        <v>15</v>
      </c>
      <c r="Y1251" s="12">
        <v>17</v>
      </c>
    </row>
    <row r="1252" spans="24:25" x14ac:dyDescent="0.3">
      <c r="X1252" s="21" t="s">
        <v>40</v>
      </c>
      <c r="Y1252" s="12">
        <v>13</v>
      </c>
    </row>
    <row r="1253" spans="24:25" x14ac:dyDescent="0.3">
      <c r="X1253" s="22" t="s">
        <v>7447</v>
      </c>
      <c r="Y1253" s="12">
        <v>13</v>
      </c>
    </row>
    <row r="1254" spans="24:25" x14ac:dyDescent="0.3">
      <c r="X1254" s="11" t="s">
        <v>23</v>
      </c>
      <c r="Y1254" s="12">
        <v>0</v>
      </c>
    </row>
    <row r="1255" spans="24:25" x14ac:dyDescent="0.3">
      <c r="X1255" s="21" t="s">
        <v>20</v>
      </c>
      <c r="Y1255" s="12">
        <v>0</v>
      </c>
    </row>
    <row r="1256" spans="24:25" x14ac:dyDescent="0.3">
      <c r="X1256" s="22" t="s">
        <v>24</v>
      </c>
      <c r="Y1256" s="12">
        <v>0</v>
      </c>
    </row>
    <row r="1257" spans="24:25" x14ac:dyDescent="0.3">
      <c r="X1257" s="11" t="s">
        <v>4581</v>
      </c>
      <c r="Y1257" s="12">
        <v>12</v>
      </c>
    </row>
    <row r="1258" spans="24:25" x14ac:dyDescent="0.3">
      <c r="X1258" s="21" t="s">
        <v>44</v>
      </c>
      <c r="Y1258" s="12">
        <v>12</v>
      </c>
    </row>
    <row r="1259" spans="24:25" x14ac:dyDescent="0.3">
      <c r="X1259" s="22" t="s">
        <v>24</v>
      </c>
      <c r="Y1259" s="12">
        <v>12</v>
      </c>
    </row>
    <row r="1260" spans="24:25" x14ac:dyDescent="0.3">
      <c r="X1260" s="11" t="s">
        <v>6768</v>
      </c>
      <c r="Y1260" s="12">
        <v>17</v>
      </c>
    </row>
    <row r="1261" spans="24:25" x14ac:dyDescent="0.3">
      <c r="X1261" s="21" t="s">
        <v>20</v>
      </c>
      <c r="Y1261" s="12">
        <v>17</v>
      </c>
    </row>
    <row r="1262" spans="24:25" x14ac:dyDescent="0.3">
      <c r="X1262" s="22" t="s">
        <v>7448</v>
      </c>
      <c r="Y1262" s="12">
        <v>17</v>
      </c>
    </row>
    <row r="1263" spans="24:25" x14ac:dyDescent="0.3">
      <c r="X1263" s="11" t="s">
        <v>2951</v>
      </c>
      <c r="Y1263" s="12">
        <v>17</v>
      </c>
    </row>
    <row r="1264" spans="24:25" x14ac:dyDescent="0.3">
      <c r="X1264" s="21" t="s">
        <v>28</v>
      </c>
      <c r="Y1264" s="12">
        <v>17</v>
      </c>
    </row>
    <row r="1265" spans="24:25" x14ac:dyDescent="0.3">
      <c r="X1265" s="22" t="s">
        <v>24</v>
      </c>
      <c r="Y1265" s="12">
        <v>17</v>
      </c>
    </row>
    <row r="1266" spans="24:25" x14ac:dyDescent="0.3">
      <c r="X1266" s="11" t="s">
        <v>625</v>
      </c>
      <c r="Y1266" s="12">
        <v>69</v>
      </c>
    </row>
    <row r="1267" spans="24:25" x14ac:dyDescent="0.3">
      <c r="X1267" s="21" t="s">
        <v>14</v>
      </c>
      <c r="Y1267" s="12">
        <v>69</v>
      </c>
    </row>
    <row r="1268" spans="24:25" x14ac:dyDescent="0.3">
      <c r="X1268" s="22" t="s">
        <v>24</v>
      </c>
      <c r="Y1268" s="12">
        <v>69</v>
      </c>
    </row>
    <row r="1269" spans="24:25" x14ac:dyDescent="0.3">
      <c r="X1269" s="11" t="s">
        <v>3822</v>
      </c>
      <c r="Y1269" s="12">
        <v>0</v>
      </c>
    </row>
    <row r="1270" spans="24:25" x14ac:dyDescent="0.3">
      <c r="X1270" s="21" t="s">
        <v>40</v>
      </c>
      <c r="Y1270" s="12">
        <v>0</v>
      </c>
    </row>
    <row r="1271" spans="24:25" x14ac:dyDescent="0.3">
      <c r="X1271" s="22" t="s">
        <v>15</v>
      </c>
      <c r="Y1271" s="12">
        <v>0</v>
      </c>
    </row>
    <row r="1272" spans="24:25" x14ac:dyDescent="0.3">
      <c r="X1272" s="11" t="s">
        <v>3600</v>
      </c>
      <c r="Y1272" s="12">
        <v>82</v>
      </c>
    </row>
    <row r="1273" spans="24:25" x14ac:dyDescent="0.3">
      <c r="X1273" s="21" t="s">
        <v>14</v>
      </c>
      <c r="Y1273" s="12">
        <v>82</v>
      </c>
    </row>
    <row r="1274" spans="24:25" x14ac:dyDescent="0.3">
      <c r="X1274" s="22" t="s">
        <v>7446</v>
      </c>
      <c r="Y1274" s="12">
        <v>82</v>
      </c>
    </row>
    <row r="1275" spans="24:25" x14ac:dyDescent="0.3">
      <c r="X1275" s="11" t="s">
        <v>6665</v>
      </c>
      <c r="Y1275" s="12">
        <v>65</v>
      </c>
    </row>
    <row r="1276" spans="24:25" x14ac:dyDescent="0.3">
      <c r="X1276" s="21" t="s">
        <v>14</v>
      </c>
      <c r="Y1276" s="12">
        <v>65</v>
      </c>
    </row>
    <row r="1277" spans="24:25" x14ac:dyDescent="0.3">
      <c r="X1277" s="22" t="s">
        <v>15</v>
      </c>
      <c r="Y1277" s="12">
        <v>65</v>
      </c>
    </row>
    <row r="1278" spans="24:25" x14ac:dyDescent="0.3">
      <c r="X1278" s="11" t="s">
        <v>1506</v>
      </c>
      <c r="Y1278" s="12">
        <v>33</v>
      </c>
    </row>
    <row r="1279" spans="24:25" x14ac:dyDescent="0.3">
      <c r="X1279" s="21" t="s">
        <v>14</v>
      </c>
      <c r="Y1279" s="12">
        <v>33</v>
      </c>
    </row>
    <row r="1280" spans="24:25" x14ac:dyDescent="0.3">
      <c r="X1280" s="22" t="s">
        <v>7448</v>
      </c>
      <c r="Y1280" s="12">
        <v>33</v>
      </c>
    </row>
    <row r="1281" spans="24:25" x14ac:dyDescent="0.3">
      <c r="X1281" s="11" t="s">
        <v>541</v>
      </c>
      <c r="Y1281" s="12">
        <v>64</v>
      </c>
    </row>
    <row r="1282" spans="24:25" x14ac:dyDescent="0.3">
      <c r="X1282" s="21" t="s">
        <v>28</v>
      </c>
      <c r="Y1282" s="12">
        <v>64</v>
      </c>
    </row>
    <row r="1283" spans="24:25" x14ac:dyDescent="0.3">
      <c r="X1283" s="22" t="s">
        <v>15</v>
      </c>
      <c r="Y1283" s="12">
        <v>64</v>
      </c>
    </row>
    <row r="1284" spans="24:25" x14ac:dyDescent="0.3">
      <c r="X1284" s="11" t="s">
        <v>4311</v>
      </c>
      <c r="Y1284" s="12">
        <v>38</v>
      </c>
    </row>
    <row r="1285" spans="24:25" x14ac:dyDescent="0.3">
      <c r="X1285" s="21" t="s">
        <v>44</v>
      </c>
      <c r="Y1285" s="12">
        <v>38</v>
      </c>
    </row>
    <row r="1286" spans="24:25" x14ac:dyDescent="0.3">
      <c r="X1286" s="22" t="s">
        <v>7448</v>
      </c>
      <c r="Y1286" s="12">
        <v>38</v>
      </c>
    </row>
    <row r="1287" spans="24:25" x14ac:dyDescent="0.3">
      <c r="X1287" s="11" t="s">
        <v>3104</v>
      </c>
      <c r="Y1287" s="12">
        <v>90</v>
      </c>
    </row>
    <row r="1288" spans="24:25" x14ac:dyDescent="0.3">
      <c r="X1288" s="21" t="s">
        <v>40</v>
      </c>
      <c r="Y1288" s="12">
        <v>90</v>
      </c>
    </row>
    <row r="1289" spans="24:25" x14ac:dyDescent="0.3">
      <c r="X1289" s="22" t="s">
        <v>7448</v>
      </c>
      <c r="Y1289" s="12">
        <v>90</v>
      </c>
    </row>
    <row r="1290" spans="24:25" x14ac:dyDescent="0.3">
      <c r="X1290" s="11" t="s">
        <v>2444</v>
      </c>
      <c r="Y1290" s="12">
        <v>0</v>
      </c>
    </row>
    <row r="1291" spans="24:25" x14ac:dyDescent="0.3">
      <c r="X1291" s="21" t="s">
        <v>40</v>
      </c>
      <c r="Y1291" s="12">
        <v>0</v>
      </c>
    </row>
    <row r="1292" spans="24:25" x14ac:dyDescent="0.3">
      <c r="X1292" s="22" t="s">
        <v>7446</v>
      </c>
      <c r="Y1292" s="12">
        <v>0</v>
      </c>
    </row>
    <row r="1293" spans="24:25" x14ac:dyDescent="0.3">
      <c r="X1293" s="11" t="s">
        <v>1994</v>
      </c>
      <c r="Y1293" s="12">
        <v>11</v>
      </c>
    </row>
    <row r="1294" spans="24:25" x14ac:dyDescent="0.3">
      <c r="X1294" s="21" t="s">
        <v>44</v>
      </c>
      <c r="Y1294" s="12">
        <v>11</v>
      </c>
    </row>
    <row r="1295" spans="24:25" x14ac:dyDescent="0.3">
      <c r="X1295" s="22" t="s">
        <v>7447</v>
      </c>
      <c r="Y1295" s="12">
        <v>11</v>
      </c>
    </row>
    <row r="1296" spans="24:25" x14ac:dyDescent="0.3">
      <c r="X1296" s="11" t="s">
        <v>3001</v>
      </c>
      <c r="Y1296" s="12">
        <v>44</v>
      </c>
    </row>
    <row r="1297" spans="24:25" x14ac:dyDescent="0.3">
      <c r="X1297" s="21" t="s">
        <v>28</v>
      </c>
      <c r="Y1297" s="12">
        <v>44</v>
      </c>
    </row>
    <row r="1298" spans="24:25" x14ac:dyDescent="0.3">
      <c r="X1298" s="22" t="s">
        <v>24</v>
      </c>
      <c r="Y1298" s="12">
        <v>44</v>
      </c>
    </row>
    <row r="1299" spans="24:25" x14ac:dyDescent="0.3">
      <c r="X1299" s="11" t="s">
        <v>5680</v>
      </c>
      <c r="Y1299" s="12">
        <v>12</v>
      </c>
    </row>
    <row r="1300" spans="24:25" x14ac:dyDescent="0.3">
      <c r="X1300" s="21" t="s">
        <v>20</v>
      </c>
      <c r="Y1300" s="12">
        <v>12</v>
      </c>
    </row>
    <row r="1301" spans="24:25" x14ac:dyDescent="0.3">
      <c r="X1301" s="22" t="s">
        <v>7641</v>
      </c>
      <c r="Y1301" s="12">
        <v>12</v>
      </c>
    </row>
    <row r="1302" spans="24:25" x14ac:dyDescent="0.3">
      <c r="X1302" s="11" t="s">
        <v>5311</v>
      </c>
      <c r="Y1302" s="12">
        <v>23</v>
      </c>
    </row>
    <row r="1303" spans="24:25" x14ac:dyDescent="0.3">
      <c r="X1303" s="21" t="s">
        <v>44</v>
      </c>
      <c r="Y1303" s="12">
        <v>23</v>
      </c>
    </row>
    <row r="1304" spans="24:25" x14ac:dyDescent="0.3">
      <c r="X1304" s="22" t="s">
        <v>7447</v>
      </c>
      <c r="Y1304" s="12">
        <v>23</v>
      </c>
    </row>
    <row r="1305" spans="24:25" x14ac:dyDescent="0.3">
      <c r="X1305" s="11" t="s">
        <v>7476</v>
      </c>
      <c r="Y1305" s="12">
        <v>33</v>
      </c>
    </row>
    <row r="1306" spans="24:25" x14ac:dyDescent="0.3">
      <c r="X1306" s="21" t="s">
        <v>44</v>
      </c>
      <c r="Y1306" s="12">
        <v>33</v>
      </c>
    </row>
    <row r="1307" spans="24:25" x14ac:dyDescent="0.3">
      <c r="X1307" s="22" t="s">
        <v>7446</v>
      </c>
      <c r="Y1307" s="12">
        <v>33</v>
      </c>
    </row>
    <row r="1308" spans="24:25" x14ac:dyDescent="0.3">
      <c r="X1308" s="11" t="s">
        <v>548</v>
      </c>
      <c r="Y1308" s="12">
        <v>56</v>
      </c>
    </row>
    <row r="1309" spans="24:25" x14ac:dyDescent="0.3">
      <c r="X1309" s="21" t="s">
        <v>14</v>
      </c>
      <c r="Y1309" s="12">
        <v>56</v>
      </c>
    </row>
    <row r="1310" spans="24:25" x14ac:dyDescent="0.3">
      <c r="X1310" s="22" t="s">
        <v>7446</v>
      </c>
      <c r="Y1310" s="12">
        <v>56</v>
      </c>
    </row>
    <row r="1311" spans="24:25" x14ac:dyDescent="0.3">
      <c r="X1311" s="11" t="s">
        <v>3431</v>
      </c>
      <c r="Y1311" s="12">
        <v>29</v>
      </c>
    </row>
    <row r="1312" spans="24:25" x14ac:dyDescent="0.3">
      <c r="X1312" s="21" t="s">
        <v>14</v>
      </c>
      <c r="Y1312" s="12">
        <v>29</v>
      </c>
    </row>
    <row r="1313" spans="24:25" x14ac:dyDescent="0.3">
      <c r="X1313" s="22" t="s">
        <v>7448</v>
      </c>
      <c r="Y1313" s="12">
        <v>29</v>
      </c>
    </row>
    <row r="1314" spans="24:25" x14ac:dyDescent="0.3">
      <c r="X1314" s="11" t="s">
        <v>3392</v>
      </c>
      <c r="Y1314" s="12">
        <v>0</v>
      </c>
    </row>
    <row r="1315" spans="24:25" x14ac:dyDescent="0.3">
      <c r="X1315" s="21" t="s">
        <v>40</v>
      </c>
      <c r="Y1315" s="12">
        <v>0</v>
      </c>
    </row>
    <row r="1316" spans="24:25" x14ac:dyDescent="0.3">
      <c r="X1316" s="22" t="s">
        <v>24</v>
      </c>
      <c r="Y1316" s="12">
        <v>0</v>
      </c>
    </row>
    <row r="1317" spans="24:25" x14ac:dyDescent="0.3">
      <c r="X1317" s="11" t="s">
        <v>2558</v>
      </c>
      <c r="Y1317" s="12">
        <v>73</v>
      </c>
    </row>
    <row r="1318" spans="24:25" x14ac:dyDescent="0.3">
      <c r="X1318" s="21" t="s">
        <v>20</v>
      </c>
      <c r="Y1318" s="12">
        <v>73</v>
      </c>
    </row>
    <row r="1319" spans="24:25" x14ac:dyDescent="0.3">
      <c r="X1319" s="22" t="s">
        <v>15</v>
      </c>
      <c r="Y1319" s="12">
        <v>73</v>
      </c>
    </row>
    <row r="1320" spans="24:25" x14ac:dyDescent="0.3">
      <c r="X1320" s="11" t="s">
        <v>4152</v>
      </c>
      <c r="Y1320" s="12">
        <v>28</v>
      </c>
    </row>
    <row r="1321" spans="24:25" x14ac:dyDescent="0.3">
      <c r="X1321" s="21" t="s">
        <v>14</v>
      </c>
      <c r="Y1321" s="12">
        <v>28</v>
      </c>
    </row>
    <row r="1322" spans="24:25" x14ac:dyDescent="0.3">
      <c r="X1322" s="22" t="s">
        <v>24</v>
      </c>
      <c r="Y1322" s="12">
        <v>28</v>
      </c>
    </row>
    <row r="1323" spans="24:25" x14ac:dyDescent="0.3">
      <c r="X1323" s="11" t="s">
        <v>120</v>
      </c>
      <c r="Y1323" s="12">
        <v>52</v>
      </c>
    </row>
    <row r="1324" spans="24:25" x14ac:dyDescent="0.3">
      <c r="X1324" s="21" t="s">
        <v>40</v>
      </c>
      <c r="Y1324" s="12">
        <v>52</v>
      </c>
    </row>
    <row r="1325" spans="24:25" x14ac:dyDescent="0.3">
      <c r="X1325" s="22" t="s">
        <v>7447</v>
      </c>
      <c r="Y1325" s="12">
        <v>52</v>
      </c>
    </row>
    <row r="1326" spans="24:25" x14ac:dyDescent="0.3">
      <c r="X1326" s="11" t="s">
        <v>745</v>
      </c>
      <c r="Y1326" s="12">
        <v>0</v>
      </c>
    </row>
    <row r="1327" spans="24:25" x14ac:dyDescent="0.3">
      <c r="X1327" s="21" t="s">
        <v>28</v>
      </c>
      <c r="Y1327" s="12">
        <v>0</v>
      </c>
    </row>
    <row r="1328" spans="24:25" x14ac:dyDescent="0.3">
      <c r="X1328" s="22" t="s">
        <v>7446</v>
      </c>
      <c r="Y1328" s="12">
        <v>0</v>
      </c>
    </row>
    <row r="1329" spans="24:25" x14ac:dyDescent="0.3">
      <c r="X1329" s="11" t="s">
        <v>5035</v>
      </c>
      <c r="Y1329" s="12">
        <v>46</v>
      </c>
    </row>
    <row r="1330" spans="24:25" x14ac:dyDescent="0.3">
      <c r="X1330" s="21" t="s">
        <v>44</v>
      </c>
      <c r="Y1330" s="12">
        <v>46</v>
      </c>
    </row>
    <row r="1331" spans="24:25" x14ac:dyDescent="0.3">
      <c r="X1331" s="22" t="s">
        <v>24</v>
      </c>
      <c r="Y1331" s="12">
        <v>46</v>
      </c>
    </row>
    <row r="1332" spans="24:25" x14ac:dyDescent="0.3">
      <c r="X1332" s="11" t="s">
        <v>2331</v>
      </c>
      <c r="Y1332" s="12">
        <v>14</v>
      </c>
    </row>
    <row r="1333" spans="24:25" x14ac:dyDescent="0.3">
      <c r="X1333" s="21" t="s">
        <v>20</v>
      </c>
      <c r="Y1333" s="12">
        <v>14</v>
      </c>
    </row>
    <row r="1334" spans="24:25" x14ac:dyDescent="0.3">
      <c r="X1334" s="22" t="s">
        <v>15</v>
      </c>
      <c r="Y1334" s="12">
        <v>14</v>
      </c>
    </row>
    <row r="1335" spans="24:25" x14ac:dyDescent="0.3">
      <c r="X1335" s="11" t="s">
        <v>863</v>
      </c>
      <c r="Y1335" s="12">
        <v>102</v>
      </c>
    </row>
    <row r="1336" spans="24:25" x14ac:dyDescent="0.3">
      <c r="X1336" s="21" t="s">
        <v>14</v>
      </c>
      <c r="Y1336" s="12">
        <v>42</v>
      </c>
    </row>
    <row r="1337" spans="24:25" x14ac:dyDescent="0.3">
      <c r="X1337" s="22" t="s">
        <v>7447</v>
      </c>
      <c r="Y1337" s="12">
        <v>42</v>
      </c>
    </row>
    <row r="1338" spans="24:25" x14ac:dyDescent="0.3">
      <c r="X1338" s="21" t="s">
        <v>28</v>
      </c>
      <c r="Y1338" s="12">
        <v>60</v>
      </c>
    </row>
    <row r="1339" spans="24:25" x14ac:dyDescent="0.3">
      <c r="X1339" s="22" t="s">
        <v>7446</v>
      </c>
      <c r="Y1339" s="12">
        <v>60</v>
      </c>
    </row>
    <row r="1340" spans="24:25" x14ac:dyDescent="0.3">
      <c r="X1340" s="11" t="s">
        <v>957</v>
      </c>
      <c r="Y1340" s="12">
        <v>8</v>
      </c>
    </row>
    <row r="1341" spans="24:25" x14ac:dyDescent="0.3">
      <c r="X1341" s="21" t="s">
        <v>44</v>
      </c>
      <c r="Y1341" s="12">
        <v>8</v>
      </c>
    </row>
    <row r="1342" spans="24:25" x14ac:dyDescent="0.3">
      <c r="X1342" s="22" t="s">
        <v>24</v>
      </c>
      <c r="Y1342" s="12">
        <v>8</v>
      </c>
    </row>
    <row r="1343" spans="24:25" x14ac:dyDescent="0.3">
      <c r="X1343" s="11" t="s">
        <v>6088</v>
      </c>
      <c r="Y1343" s="12">
        <v>21</v>
      </c>
    </row>
    <row r="1344" spans="24:25" x14ac:dyDescent="0.3">
      <c r="X1344" s="21" t="s">
        <v>14</v>
      </c>
      <c r="Y1344" s="12">
        <v>21</v>
      </c>
    </row>
    <row r="1345" spans="24:25" x14ac:dyDescent="0.3">
      <c r="X1345" s="22" t="s">
        <v>15</v>
      </c>
      <c r="Y1345" s="12">
        <v>21</v>
      </c>
    </row>
    <row r="1346" spans="24:25" x14ac:dyDescent="0.3">
      <c r="X1346" s="11" t="s">
        <v>521</v>
      </c>
      <c r="Y1346" s="12">
        <v>28</v>
      </c>
    </row>
    <row r="1347" spans="24:25" x14ac:dyDescent="0.3">
      <c r="X1347" s="21" t="s">
        <v>44</v>
      </c>
      <c r="Y1347" s="12">
        <v>28</v>
      </c>
    </row>
    <row r="1348" spans="24:25" x14ac:dyDescent="0.3">
      <c r="X1348" s="22" t="s">
        <v>7447</v>
      </c>
      <c r="Y1348" s="12">
        <v>28</v>
      </c>
    </row>
    <row r="1349" spans="24:25" x14ac:dyDescent="0.3">
      <c r="X1349" s="11" t="s">
        <v>866</v>
      </c>
      <c r="Y1349" s="12">
        <v>37</v>
      </c>
    </row>
    <row r="1350" spans="24:25" x14ac:dyDescent="0.3">
      <c r="X1350" s="21" t="s">
        <v>44</v>
      </c>
      <c r="Y1350" s="12">
        <v>37</v>
      </c>
    </row>
    <row r="1351" spans="24:25" x14ac:dyDescent="0.3">
      <c r="X1351" s="22" t="s">
        <v>7447</v>
      </c>
      <c r="Y1351" s="12">
        <v>37</v>
      </c>
    </row>
    <row r="1352" spans="24:25" x14ac:dyDescent="0.3">
      <c r="X1352" s="11" t="s">
        <v>6794</v>
      </c>
      <c r="Y1352" s="12">
        <v>55</v>
      </c>
    </row>
    <row r="1353" spans="24:25" x14ac:dyDescent="0.3">
      <c r="X1353" s="21" t="s">
        <v>20</v>
      </c>
      <c r="Y1353" s="12">
        <v>55</v>
      </c>
    </row>
    <row r="1354" spans="24:25" x14ac:dyDescent="0.3">
      <c r="X1354" s="22" t="s">
        <v>7446</v>
      </c>
      <c r="Y1354" s="12">
        <v>55</v>
      </c>
    </row>
    <row r="1355" spans="24:25" x14ac:dyDescent="0.3">
      <c r="X1355" s="11" t="s">
        <v>1250</v>
      </c>
      <c r="Y1355" s="12">
        <v>39</v>
      </c>
    </row>
    <row r="1356" spans="24:25" x14ac:dyDescent="0.3">
      <c r="X1356" s="21" t="s">
        <v>40</v>
      </c>
      <c r="Y1356" s="12">
        <v>39</v>
      </c>
    </row>
    <row r="1357" spans="24:25" x14ac:dyDescent="0.3">
      <c r="X1357" s="22" t="s">
        <v>7446</v>
      </c>
      <c r="Y1357" s="12">
        <v>39</v>
      </c>
    </row>
    <row r="1358" spans="24:25" x14ac:dyDescent="0.3">
      <c r="X1358" s="11" t="s">
        <v>1100</v>
      </c>
      <c r="Y1358" s="12">
        <v>9</v>
      </c>
    </row>
    <row r="1359" spans="24:25" x14ac:dyDescent="0.3">
      <c r="X1359" s="21" t="s">
        <v>44</v>
      </c>
      <c r="Y1359" s="12">
        <v>9</v>
      </c>
    </row>
    <row r="1360" spans="24:25" x14ac:dyDescent="0.3">
      <c r="X1360" s="22" t="s">
        <v>24</v>
      </c>
      <c r="Y1360" s="12">
        <v>9</v>
      </c>
    </row>
    <row r="1361" spans="24:25" x14ac:dyDescent="0.3">
      <c r="X1361" s="11" t="s">
        <v>2971</v>
      </c>
      <c r="Y1361" s="12">
        <v>15</v>
      </c>
    </row>
    <row r="1362" spans="24:25" x14ac:dyDescent="0.3">
      <c r="X1362" s="21" t="s">
        <v>28</v>
      </c>
      <c r="Y1362" s="12">
        <v>2</v>
      </c>
    </row>
    <row r="1363" spans="24:25" x14ac:dyDescent="0.3">
      <c r="X1363" s="22" t="s">
        <v>15</v>
      </c>
      <c r="Y1363" s="12">
        <v>2</v>
      </c>
    </row>
    <row r="1364" spans="24:25" x14ac:dyDescent="0.3">
      <c r="X1364" s="21" t="s">
        <v>44</v>
      </c>
      <c r="Y1364" s="12">
        <v>13</v>
      </c>
    </row>
    <row r="1365" spans="24:25" x14ac:dyDescent="0.3">
      <c r="X1365" s="22" t="s">
        <v>15</v>
      </c>
      <c r="Y1365" s="12">
        <v>13</v>
      </c>
    </row>
    <row r="1366" spans="24:25" x14ac:dyDescent="0.3">
      <c r="X1366" s="11" t="s">
        <v>7477</v>
      </c>
      <c r="Y1366" s="12">
        <v>50</v>
      </c>
    </row>
    <row r="1367" spans="24:25" x14ac:dyDescent="0.3">
      <c r="X1367" s="21" t="s">
        <v>40</v>
      </c>
      <c r="Y1367" s="12">
        <v>50</v>
      </c>
    </row>
    <row r="1368" spans="24:25" x14ac:dyDescent="0.3">
      <c r="X1368" s="22" t="s">
        <v>7447</v>
      </c>
      <c r="Y1368" s="12">
        <v>50</v>
      </c>
    </row>
    <row r="1369" spans="24:25" x14ac:dyDescent="0.3">
      <c r="X1369" s="11" t="s">
        <v>3132</v>
      </c>
      <c r="Y1369" s="12">
        <v>6</v>
      </c>
    </row>
    <row r="1370" spans="24:25" x14ac:dyDescent="0.3">
      <c r="X1370" s="21" t="s">
        <v>28</v>
      </c>
      <c r="Y1370" s="12">
        <v>6</v>
      </c>
    </row>
    <row r="1371" spans="24:25" x14ac:dyDescent="0.3">
      <c r="X1371" s="22" t="s">
        <v>7641</v>
      </c>
      <c r="Y1371" s="12">
        <v>6</v>
      </c>
    </row>
    <row r="1372" spans="24:25" x14ac:dyDescent="0.3">
      <c r="X1372" s="11" t="s">
        <v>384</v>
      </c>
      <c r="Y1372" s="12">
        <v>11</v>
      </c>
    </row>
    <row r="1373" spans="24:25" x14ac:dyDescent="0.3">
      <c r="X1373" s="21" t="s">
        <v>20</v>
      </c>
      <c r="Y1373" s="12">
        <v>11</v>
      </c>
    </row>
    <row r="1374" spans="24:25" x14ac:dyDescent="0.3">
      <c r="X1374" s="22" t="s">
        <v>7446</v>
      </c>
      <c r="Y1374" s="12">
        <v>11</v>
      </c>
    </row>
    <row r="1375" spans="24:25" x14ac:dyDescent="0.3">
      <c r="X1375" s="11" t="s">
        <v>153</v>
      </c>
      <c r="Y1375" s="12">
        <v>141</v>
      </c>
    </row>
    <row r="1376" spans="24:25" x14ac:dyDescent="0.3">
      <c r="X1376" s="21" t="s">
        <v>28</v>
      </c>
      <c r="Y1376" s="12">
        <v>60</v>
      </c>
    </row>
    <row r="1377" spans="24:25" x14ac:dyDescent="0.3">
      <c r="X1377" s="22" t="s">
        <v>7641</v>
      </c>
      <c r="Y1377" s="12">
        <v>60</v>
      </c>
    </row>
    <row r="1378" spans="24:25" x14ac:dyDescent="0.3">
      <c r="X1378" s="21" t="s">
        <v>20</v>
      </c>
      <c r="Y1378" s="12">
        <v>81</v>
      </c>
    </row>
    <row r="1379" spans="24:25" x14ac:dyDescent="0.3">
      <c r="X1379" s="22" t="s">
        <v>15</v>
      </c>
      <c r="Y1379" s="12">
        <v>81</v>
      </c>
    </row>
    <row r="1380" spans="24:25" x14ac:dyDescent="0.3">
      <c r="X1380" s="11" t="s">
        <v>1920</v>
      </c>
      <c r="Y1380" s="12">
        <v>31</v>
      </c>
    </row>
    <row r="1381" spans="24:25" x14ac:dyDescent="0.3">
      <c r="X1381" s="21" t="s">
        <v>44</v>
      </c>
      <c r="Y1381" s="12">
        <v>31</v>
      </c>
    </row>
    <row r="1382" spans="24:25" x14ac:dyDescent="0.3">
      <c r="X1382" s="22" t="s">
        <v>15</v>
      </c>
      <c r="Y1382" s="12">
        <v>31</v>
      </c>
    </row>
    <row r="1383" spans="24:25" x14ac:dyDescent="0.3">
      <c r="X1383" s="11" t="s">
        <v>5376</v>
      </c>
      <c r="Y1383" s="12">
        <v>18</v>
      </c>
    </row>
    <row r="1384" spans="24:25" x14ac:dyDescent="0.3">
      <c r="X1384" s="21" t="s">
        <v>14</v>
      </c>
      <c r="Y1384" s="12">
        <v>18</v>
      </c>
    </row>
    <row r="1385" spans="24:25" x14ac:dyDescent="0.3">
      <c r="X1385" s="22" t="s">
        <v>15</v>
      </c>
      <c r="Y1385" s="12">
        <v>18</v>
      </c>
    </row>
    <row r="1386" spans="24:25" x14ac:dyDescent="0.3">
      <c r="X1386" s="11" t="s">
        <v>3867</v>
      </c>
      <c r="Y1386" s="12">
        <v>0</v>
      </c>
    </row>
    <row r="1387" spans="24:25" x14ac:dyDescent="0.3">
      <c r="X1387" s="21" t="s">
        <v>44</v>
      </c>
      <c r="Y1387" s="12">
        <v>0</v>
      </c>
    </row>
    <row r="1388" spans="24:25" x14ac:dyDescent="0.3">
      <c r="X1388" s="22" t="s">
        <v>15</v>
      </c>
      <c r="Y1388" s="12">
        <v>0</v>
      </c>
    </row>
    <row r="1389" spans="24:25" x14ac:dyDescent="0.3">
      <c r="X1389" s="11" t="s">
        <v>32</v>
      </c>
      <c r="Y1389" s="12">
        <v>0</v>
      </c>
    </row>
    <row r="1390" spans="24:25" x14ac:dyDescent="0.3">
      <c r="X1390" s="21" t="s">
        <v>28</v>
      </c>
      <c r="Y1390" s="12">
        <v>0</v>
      </c>
    </row>
    <row r="1391" spans="24:25" x14ac:dyDescent="0.3">
      <c r="X1391" s="22" t="s">
        <v>7448</v>
      </c>
      <c r="Y1391" s="12">
        <v>0</v>
      </c>
    </row>
    <row r="1392" spans="24:25" x14ac:dyDescent="0.3">
      <c r="X1392" s="11" t="s">
        <v>1878</v>
      </c>
      <c r="Y1392" s="12">
        <v>56</v>
      </c>
    </row>
    <row r="1393" spans="24:25" x14ac:dyDescent="0.3">
      <c r="X1393" s="21" t="s">
        <v>28</v>
      </c>
      <c r="Y1393" s="12">
        <v>53</v>
      </c>
    </row>
    <row r="1394" spans="24:25" x14ac:dyDescent="0.3">
      <c r="X1394" s="22" t="s">
        <v>24</v>
      </c>
      <c r="Y1394" s="12">
        <v>53</v>
      </c>
    </row>
    <row r="1395" spans="24:25" x14ac:dyDescent="0.3">
      <c r="X1395" s="21" t="s">
        <v>44</v>
      </c>
      <c r="Y1395" s="12">
        <v>3</v>
      </c>
    </row>
    <row r="1396" spans="24:25" x14ac:dyDescent="0.3">
      <c r="X1396" s="22" t="s">
        <v>15</v>
      </c>
      <c r="Y1396" s="12">
        <v>3</v>
      </c>
    </row>
    <row r="1397" spans="24:25" x14ac:dyDescent="0.3">
      <c r="X1397" s="11" t="s">
        <v>6125</v>
      </c>
      <c r="Y1397" s="12">
        <v>24</v>
      </c>
    </row>
    <row r="1398" spans="24:25" x14ac:dyDescent="0.3">
      <c r="X1398" s="21" t="s">
        <v>14</v>
      </c>
      <c r="Y1398" s="12">
        <v>24</v>
      </c>
    </row>
    <row r="1399" spans="24:25" x14ac:dyDescent="0.3">
      <c r="X1399" s="22" t="s">
        <v>7448</v>
      </c>
      <c r="Y1399" s="12">
        <v>24</v>
      </c>
    </row>
    <row r="1400" spans="24:25" x14ac:dyDescent="0.3">
      <c r="X1400" s="11" t="s">
        <v>1229</v>
      </c>
      <c r="Y1400" s="12">
        <v>0</v>
      </c>
    </row>
    <row r="1401" spans="24:25" x14ac:dyDescent="0.3">
      <c r="X1401" s="21" t="s">
        <v>40</v>
      </c>
      <c r="Y1401" s="12">
        <v>0</v>
      </c>
    </row>
    <row r="1402" spans="24:25" x14ac:dyDescent="0.3">
      <c r="X1402" s="22" t="s">
        <v>7448</v>
      </c>
      <c r="Y1402" s="12">
        <v>0</v>
      </c>
    </row>
    <row r="1403" spans="24:25" x14ac:dyDescent="0.3">
      <c r="X1403" s="11" t="s">
        <v>3286</v>
      </c>
      <c r="Y1403" s="12">
        <v>0</v>
      </c>
    </row>
    <row r="1404" spans="24:25" x14ac:dyDescent="0.3">
      <c r="X1404" s="21" t="s">
        <v>44</v>
      </c>
      <c r="Y1404" s="12">
        <v>0</v>
      </c>
    </row>
    <row r="1405" spans="24:25" x14ac:dyDescent="0.3">
      <c r="X1405" s="22" t="s">
        <v>7447</v>
      </c>
      <c r="Y1405" s="12">
        <v>0</v>
      </c>
    </row>
    <row r="1406" spans="24:25" x14ac:dyDescent="0.3">
      <c r="X1406" s="11" t="s">
        <v>525</v>
      </c>
      <c r="Y1406" s="12">
        <v>28</v>
      </c>
    </row>
    <row r="1407" spans="24:25" x14ac:dyDescent="0.3">
      <c r="X1407" s="21" t="s">
        <v>44</v>
      </c>
      <c r="Y1407" s="12">
        <v>28</v>
      </c>
    </row>
    <row r="1408" spans="24:25" x14ac:dyDescent="0.3">
      <c r="X1408" s="22" t="s">
        <v>15</v>
      </c>
      <c r="Y1408" s="12">
        <v>28</v>
      </c>
    </row>
    <row r="1409" spans="24:25" x14ac:dyDescent="0.3">
      <c r="X1409" s="11" t="s">
        <v>723</v>
      </c>
      <c r="Y1409" s="12">
        <v>67</v>
      </c>
    </row>
    <row r="1410" spans="24:25" x14ac:dyDescent="0.3">
      <c r="X1410" s="21" t="s">
        <v>44</v>
      </c>
      <c r="Y1410" s="12">
        <v>67</v>
      </c>
    </row>
    <row r="1411" spans="24:25" x14ac:dyDescent="0.3">
      <c r="X1411" s="22" t="s">
        <v>7447</v>
      </c>
      <c r="Y1411" s="12">
        <v>67</v>
      </c>
    </row>
    <row r="1412" spans="24:25" x14ac:dyDescent="0.3">
      <c r="X1412" s="11" t="s">
        <v>4255</v>
      </c>
      <c r="Y1412" s="12">
        <v>78</v>
      </c>
    </row>
    <row r="1413" spans="24:25" x14ac:dyDescent="0.3">
      <c r="X1413" s="21" t="s">
        <v>28</v>
      </c>
      <c r="Y1413" s="12">
        <v>78</v>
      </c>
    </row>
    <row r="1414" spans="24:25" x14ac:dyDescent="0.3">
      <c r="X1414" s="22" t="s">
        <v>7447</v>
      </c>
      <c r="Y1414" s="12">
        <v>78</v>
      </c>
    </row>
    <row r="1415" spans="24:25" x14ac:dyDescent="0.3">
      <c r="X1415" s="11" t="s">
        <v>7478</v>
      </c>
      <c r="Y1415" s="12">
        <v>20</v>
      </c>
    </row>
    <row r="1416" spans="24:25" x14ac:dyDescent="0.3">
      <c r="X1416" s="21" t="s">
        <v>20</v>
      </c>
      <c r="Y1416" s="12">
        <v>20</v>
      </c>
    </row>
    <row r="1417" spans="24:25" x14ac:dyDescent="0.3">
      <c r="X1417" s="22" t="s">
        <v>7447</v>
      </c>
      <c r="Y1417" s="12">
        <v>20</v>
      </c>
    </row>
    <row r="1418" spans="24:25" x14ac:dyDescent="0.3">
      <c r="X1418" s="11" t="s">
        <v>611</v>
      </c>
      <c r="Y1418" s="12">
        <v>31</v>
      </c>
    </row>
    <row r="1419" spans="24:25" x14ac:dyDescent="0.3">
      <c r="X1419" s="21" t="s">
        <v>28</v>
      </c>
      <c r="Y1419" s="12">
        <v>31</v>
      </c>
    </row>
    <row r="1420" spans="24:25" x14ac:dyDescent="0.3">
      <c r="X1420" s="22" t="s">
        <v>7448</v>
      </c>
      <c r="Y1420" s="12">
        <v>31</v>
      </c>
    </row>
    <row r="1421" spans="24:25" x14ac:dyDescent="0.3">
      <c r="X1421" s="11" t="s">
        <v>905</v>
      </c>
      <c r="Y1421" s="12">
        <v>25</v>
      </c>
    </row>
    <row r="1422" spans="24:25" x14ac:dyDescent="0.3">
      <c r="X1422" s="21" t="s">
        <v>20</v>
      </c>
      <c r="Y1422" s="12">
        <v>25</v>
      </c>
    </row>
    <row r="1423" spans="24:25" x14ac:dyDescent="0.3">
      <c r="X1423" s="22" t="s">
        <v>7448</v>
      </c>
      <c r="Y1423" s="12">
        <v>25</v>
      </c>
    </row>
    <row r="1424" spans="24:25" x14ac:dyDescent="0.3">
      <c r="X1424" s="11" t="s">
        <v>6448</v>
      </c>
      <c r="Y1424" s="12">
        <v>46</v>
      </c>
    </row>
    <row r="1425" spans="24:25" x14ac:dyDescent="0.3">
      <c r="X1425" s="21" t="s">
        <v>14</v>
      </c>
      <c r="Y1425" s="12">
        <v>46</v>
      </c>
    </row>
    <row r="1426" spans="24:25" x14ac:dyDescent="0.3">
      <c r="X1426" s="22" t="s">
        <v>15</v>
      </c>
      <c r="Y1426" s="12">
        <v>46</v>
      </c>
    </row>
    <row r="1427" spans="24:25" x14ac:dyDescent="0.3">
      <c r="X1427" s="11" t="s">
        <v>98</v>
      </c>
      <c r="Y1427" s="12">
        <v>27</v>
      </c>
    </row>
    <row r="1428" spans="24:25" x14ac:dyDescent="0.3">
      <c r="X1428" s="21" t="s">
        <v>40</v>
      </c>
      <c r="Y1428" s="12">
        <v>27</v>
      </c>
    </row>
    <row r="1429" spans="24:25" x14ac:dyDescent="0.3">
      <c r="X1429" s="22" t="s">
        <v>7446</v>
      </c>
      <c r="Y1429" s="12">
        <v>27</v>
      </c>
    </row>
    <row r="1430" spans="24:25" x14ac:dyDescent="0.3">
      <c r="X1430" s="11" t="s">
        <v>6903</v>
      </c>
      <c r="Y1430" s="12">
        <v>40</v>
      </c>
    </row>
    <row r="1431" spans="24:25" x14ac:dyDescent="0.3">
      <c r="X1431" s="21" t="s">
        <v>44</v>
      </c>
      <c r="Y1431" s="12">
        <v>40</v>
      </c>
    </row>
    <row r="1432" spans="24:25" x14ac:dyDescent="0.3">
      <c r="X1432" s="22" t="s">
        <v>24</v>
      </c>
      <c r="Y1432" s="12">
        <v>40</v>
      </c>
    </row>
    <row r="1433" spans="24:25" x14ac:dyDescent="0.3">
      <c r="X1433" s="11" t="s">
        <v>5409</v>
      </c>
      <c r="Y1433" s="12">
        <v>0</v>
      </c>
    </row>
    <row r="1434" spans="24:25" x14ac:dyDescent="0.3">
      <c r="X1434" s="21" t="s">
        <v>44</v>
      </c>
      <c r="Y1434" s="12">
        <v>0</v>
      </c>
    </row>
    <row r="1435" spans="24:25" x14ac:dyDescent="0.3">
      <c r="X1435" s="22" t="s">
        <v>7448</v>
      </c>
      <c r="Y1435" s="12">
        <v>0</v>
      </c>
    </row>
    <row r="1436" spans="24:25" x14ac:dyDescent="0.3">
      <c r="X1436" s="11" t="s">
        <v>1256</v>
      </c>
      <c r="Y1436" s="12">
        <v>118</v>
      </c>
    </row>
    <row r="1437" spans="24:25" x14ac:dyDescent="0.3">
      <c r="X1437" s="21" t="s">
        <v>28</v>
      </c>
      <c r="Y1437" s="12">
        <v>22</v>
      </c>
    </row>
    <row r="1438" spans="24:25" x14ac:dyDescent="0.3">
      <c r="X1438" s="22" t="s">
        <v>7448</v>
      </c>
      <c r="Y1438" s="12">
        <v>22</v>
      </c>
    </row>
    <row r="1439" spans="24:25" x14ac:dyDescent="0.3">
      <c r="X1439" s="21" t="s">
        <v>44</v>
      </c>
      <c r="Y1439" s="12">
        <v>96</v>
      </c>
    </row>
    <row r="1440" spans="24:25" x14ac:dyDescent="0.3">
      <c r="X1440" s="22" t="s">
        <v>15</v>
      </c>
      <c r="Y1440" s="12">
        <v>78</v>
      </c>
    </row>
    <row r="1441" spans="24:25" x14ac:dyDescent="0.3">
      <c r="X1441" s="22" t="s">
        <v>7447</v>
      </c>
      <c r="Y1441" s="12">
        <v>18</v>
      </c>
    </row>
    <row r="1442" spans="24:25" x14ac:dyDescent="0.3">
      <c r="X1442" s="11" t="s">
        <v>3100</v>
      </c>
      <c r="Y1442" s="12">
        <v>0</v>
      </c>
    </row>
    <row r="1443" spans="24:25" x14ac:dyDescent="0.3">
      <c r="X1443" s="21" t="s">
        <v>14</v>
      </c>
      <c r="Y1443" s="12">
        <v>0</v>
      </c>
    </row>
    <row r="1444" spans="24:25" x14ac:dyDescent="0.3">
      <c r="X1444" s="22" t="s">
        <v>15</v>
      </c>
      <c r="Y1444" s="12">
        <v>0</v>
      </c>
    </row>
    <row r="1445" spans="24:25" x14ac:dyDescent="0.3">
      <c r="X1445" s="11" t="s">
        <v>4436</v>
      </c>
      <c r="Y1445" s="12">
        <v>81</v>
      </c>
    </row>
    <row r="1446" spans="24:25" x14ac:dyDescent="0.3">
      <c r="X1446" s="21" t="s">
        <v>28</v>
      </c>
      <c r="Y1446" s="12">
        <v>81</v>
      </c>
    </row>
    <row r="1447" spans="24:25" x14ac:dyDescent="0.3">
      <c r="X1447" s="22" t="s">
        <v>7448</v>
      </c>
      <c r="Y1447" s="12">
        <v>81</v>
      </c>
    </row>
    <row r="1448" spans="24:25" x14ac:dyDescent="0.3">
      <c r="X1448" s="11" t="s">
        <v>2486</v>
      </c>
      <c r="Y1448" s="12">
        <v>22</v>
      </c>
    </row>
    <row r="1449" spans="24:25" x14ac:dyDescent="0.3">
      <c r="X1449" s="21" t="s">
        <v>44</v>
      </c>
      <c r="Y1449" s="12">
        <v>22</v>
      </c>
    </row>
    <row r="1450" spans="24:25" x14ac:dyDescent="0.3">
      <c r="X1450" s="22" t="s">
        <v>7447</v>
      </c>
      <c r="Y1450" s="12">
        <v>22</v>
      </c>
    </row>
    <row r="1451" spans="24:25" x14ac:dyDescent="0.3">
      <c r="X1451" s="11" t="s">
        <v>4009</v>
      </c>
      <c r="Y1451" s="12">
        <v>0</v>
      </c>
    </row>
    <row r="1452" spans="24:25" x14ac:dyDescent="0.3">
      <c r="X1452" s="21" t="s">
        <v>20</v>
      </c>
      <c r="Y1452" s="12">
        <v>0</v>
      </c>
    </row>
    <row r="1453" spans="24:25" x14ac:dyDescent="0.3">
      <c r="X1453" s="22" t="s">
        <v>7447</v>
      </c>
      <c r="Y1453" s="12">
        <v>0</v>
      </c>
    </row>
    <row r="1454" spans="24:25" x14ac:dyDescent="0.3">
      <c r="X1454" s="11" t="s">
        <v>1335</v>
      </c>
      <c r="Y1454" s="12">
        <v>93</v>
      </c>
    </row>
    <row r="1455" spans="24:25" x14ac:dyDescent="0.3">
      <c r="X1455" s="21" t="s">
        <v>44</v>
      </c>
      <c r="Y1455" s="12">
        <v>93</v>
      </c>
    </row>
    <row r="1456" spans="24:25" x14ac:dyDescent="0.3">
      <c r="X1456" s="22" t="s">
        <v>7446</v>
      </c>
      <c r="Y1456" s="12">
        <v>93</v>
      </c>
    </row>
    <row r="1457" spans="24:25" x14ac:dyDescent="0.3">
      <c r="X1457" s="11" t="s">
        <v>3536</v>
      </c>
      <c r="Y1457" s="12">
        <v>30</v>
      </c>
    </row>
    <row r="1458" spans="24:25" x14ac:dyDescent="0.3">
      <c r="X1458" s="21" t="s">
        <v>14</v>
      </c>
      <c r="Y1458" s="12">
        <v>30</v>
      </c>
    </row>
    <row r="1459" spans="24:25" x14ac:dyDescent="0.3">
      <c r="X1459" s="22" t="s">
        <v>15</v>
      </c>
      <c r="Y1459" s="12">
        <v>30</v>
      </c>
    </row>
    <row r="1460" spans="24:25" x14ac:dyDescent="0.3">
      <c r="X1460" s="11" t="s">
        <v>2960</v>
      </c>
      <c r="Y1460" s="12">
        <v>80</v>
      </c>
    </row>
    <row r="1461" spans="24:25" x14ac:dyDescent="0.3">
      <c r="X1461" s="21" t="s">
        <v>14</v>
      </c>
      <c r="Y1461" s="12">
        <v>80</v>
      </c>
    </row>
    <row r="1462" spans="24:25" x14ac:dyDescent="0.3">
      <c r="X1462" s="22" t="s">
        <v>15</v>
      </c>
      <c r="Y1462" s="12">
        <v>80</v>
      </c>
    </row>
    <row r="1463" spans="24:25" x14ac:dyDescent="0.3">
      <c r="X1463" s="11" t="s">
        <v>5305</v>
      </c>
      <c r="Y1463" s="12">
        <v>46</v>
      </c>
    </row>
    <row r="1464" spans="24:25" x14ac:dyDescent="0.3">
      <c r="X1464" s="21" t="s">
        <v>44</v>
      </c>
      <c r="Y1464" s="12">
        <v>46</v>
      </c>
    </row>
    <row r="1465" spans="24:25" x14ac:dyDescent="0.3">
      <c r="X1465" s="22" t="s">
        <v>24</v>
      </c>
      <c r="Y1465" s="12">
        <v>46</v>
      </c>
    </row>
    <row r="1466" spans="24:25" x14ac:dyDescent="0.3">
      <c r="X1466" s="11" t="s">
        <v>7400</v>
      </c>
      <c r="Y1466" s="12">
        <v>0</v>
      </c>
    </row>
    <row r="1467" spans="24:25" x14ac:dyDescent="0.3">
      <c r="X1467" s="21" t="s">
        <v>28</v>
      </c>
      <c r="Y1467" s="12">
        <v>0</v>
      </c>
    </row>
    <row r="1468" spans="24:25" x14ac:dyDescent="0.3">
      <c r="X1468" s="22" t="s">
        <v>7446</v>
      </c>
      <c r="Y1468" s="12">
        <v>0</v>
      </c>
    </row>
    <row r="1469" spans="24:25" x14ac:dyDescent="0.3">
      <c r="X1469" s="11" t="s">
        <v>1556</v>
      </c>
      <c r="Y1469" s="12">
        <v>0</v>
      </c>
    </row>
    <row r="1470" spans="24:25" x14ac:dyDescent="0.3">
      <c r="X1470" s="21" t="s">
        <v>44</v>
      </c>
      <c r="Y1470" s="12">
        <v>0</v>
      </c>
    </row>
    <row r="1471" spans="24:25" x14ac:dyDescent="0.3">
      <c r="X1471" s="22" t="s">
        <v>15</v>
      </c>
      <c r="Y1471" s="12">
        <v>0</v>
      </c>
    </row>
    <row r="1472" spans="24:25" x14ac:dyDescent="0.3">
      <c r="X1472" s="11" t="s">
        <v>5854</v>
      </c>
      <c r="Y1472" s="12">
        <v>5</v>
      </c>
    </row>
    <row r="1473" spans="24:25" x14ac:dyDescent="0.3">
      <c r="X1473" s="21" t="s">
        <v>14</v>
      </c>
      <c r="Y1473" s="12">
        <v>5</v>
      </c>
    </row>
    <row r="1474" spans="24:25" x14ac:dyDescent="0.3">
      <c r="X1474" s="22" t="s">
        <v>15</v>
      </c>
      <c r="Y1474" s="12">
        <v>5</v>
      </c>
    </row>
    <row r="1475" spans="24:25" x14ac:dyDescent="0.3">
      <c r="X1475" s="11" t="s">
        <v>1426</v>
      </c>
      <c r="Y1475" s="12">
        <v>0</v>
      </c>
    </row>
    <row r="1476" spans="24:25" x14ac:dyDescent="0.3">
      <c r="X1476" s="21" t="s">
        <v>20</v>
      </c>
      <c r="Y1476" s="12">
        <v>0</v>
      </c>
    </row>
    <row r="1477" spans="24:25" x14ac:dyDescent="0.3">
      <c r="X1477" s="22" t="s">
        <v>7446</v>
      </c>
      <c r="Y1477" s="12">
        <v>0</v>
      </c>
    </row>
    <row r="1478" spans="24:25" x14ac:dyDescent="0.3">
      <c r="X1478" s="11" t="s">
        <v>2897</v>
      </c>
      <c r="Y1478" s="12">
        <v>121</v>
      </c>
    </row>
    <row r="1479" spans="24:25" x14ac:dyDescent="0.3">
      <c r="X1479" s="21" t="s">
        <v>20</v>
      </c>
      <c r="Y1479" s="12">
        <v>121</v>
      </c>
    </row>
    <row r="1480" spans="24:25" x14ac:dyDescent="0.3">
      <c r="X1480" s="22" t="s">
        <v>7447</v>
      </c>
      <c r="Y1480" s="12">
        <v>62</v>
      </c>
    </row>
    <row r="1481" spans="24:25" x14ac:dyDescent="0.3">
      <c r="X1481" s="22" t="s">
        <v>7641</v>
      </c>
      <c r="Y1481" s="12">
        <v>59</v>
      </c>
    </row>
    <row r="1482" spans="24:25" x14ac:dyDescent="0.3">
      <c r="X1482" s="11" t="s">
        <v>5462</v>
      </c>
      <c r="Y1482" s="12">
        <v>64</v>
      </c>
    </row>
    <row r="1483" spans="24:25" x14ac:dyDescent="0.3">
      <c r="X1483" s="21" t="s">
        <v>28</v>
      </c>
      <c r="Y1483" s="12">
        <v>64</v>
      </c>
    </row>
    <row r="1484" spans="24:25" x14ac:dyDescent="0.3">
      <c r="X1484" s="22" t="s">
        <v>7448</v>
      </c>
      <c r="Y1484" s="12">
        <v>64</v>
      </c>
    </row>
    <row r="1485" spans="24:25" x14ac:dyDescent="0.3">
      <c r="X1485" s="11" t="s">
        <v>230</v>
      </c>
      <c r="Y1485" s="12">
        <v>27</v>
      </c>
    </row>
    <row r="1486" spans="24:25" x14ac:dyDescent="0.3">
      <c r="X1486" s="21" t="s">
        <v>40</v>
      </c>
      <c r="Y1486" s="12">
        <v>27</v>
      </c>
    </row>
    <row r="1487" spans="24:25" x14ac:dyDescent="0.3">
      <c r="X1487" s="22" t="s">
        <v>15</v>
      </c>
      <c r="Y1487" s="12">
        <v>27</v>
      </c>
    </row>
    <row r="1488" spans="24:25" x14ac:dyDescent="0.3">
      <c r="X1488" s="11" t="s">
        <v>4370</v>
      </c>
      <c r="Y1488" s="12">
        <v>0</v>
      </c>
    </row>
    <row r="1489" spans="24:25" x14ac:dyDescent="0.3">
      <c r="X1489" s="21" t="s">
        <v>40</v>
      </c>
      <c r="Y1489" s="12">
        <v>0</v>
      </c>
    </row>
    <row r="1490" spans="24:25" x14ac:dyDescent="0.3">
      <c r="X1490" s="22" t="s">
        <v>7448</v>
      </c>
      <c r="Y1490" s="12">
        <v>0</v>
      </c>
    </row>
    <row r="1491" spans="24:25" x14ac:dyDescent="0.3">
      <c r="X1491" s="11" t="s">
        <v>6968</v>
      </c>
      <c r="Y1491" s="12">
        <v>45</v>
      </c>
    </row>
    <row r="1492" spans="24:25" x14ac:dyDescent="0.3">
      <c r="X1492" s="21" t="s">
        <v>44</v>
      </c>
      <c r="Y1492" s="12">
        <v>45</v>
      </c>
    </row>
    <row r="1493" spans="24:25" x14ac:dyDescent="0.3">
      <c r="X1493" s="22" t="s">
        <v>7448</v>
      </c>
      <c r="Y1493" s="12">
        <v>45</v>
      </c>
    </row>
    <row r="1494" spans="24:25" x14ac:dyDescent="0.3">
      <c r="X1494" s="11" t="s">
        <v>5540</v>
      </c>
      <c r="Y1494" s="12">
        <v>38</v>
      </c>
    </row>
    <row r="1495" spans="24:25" x14ac:dyDescent="0.3">
      <c r="X1495" s="21" t="s">
        <v>20</v>
      </c>
      <c r="Y1495" s="12">
        <v>38</v>
      </c>
    </row>
    <row r="1496" spans="24:25" x14ac:dyDescent="0.3">
      <c r="X1496" s="22" t="s">
        <v>7447</v>
      </c>
      <c r="Y1496" s="12">
        <v>38</v>
      </c>
    </row>
    <row r="1497" spans="24:25" x14ac:dyDescent="0.3">
      <c r="X1497" s="11" t="s">
        <v>5672</v>
      </c>
      <c r="Y1497" s="12">
        <v>35</v>
      </c>
    </row>
    <row r="1498" spans="24:25" x14ac:dyDescent="0.3">
      <c r="X1498" s="21" t="s">
        <v>20</v>
      </c>
      <c r="Y1498" s="12">
        <v>35</v>
      </c>
    </row>
    <row r="1499" spans="24:25" x14ac:dyDescent="0.3">
      <c r="X1499" s="22" t="s">
        <v>7641</v>
      </c>
      <c r="Y1499" s="12">
        <v>35</v>
      </c>
    </row>
    <row r="1500" spans="24:25" x14ac:dyDescent="0.3">
      <c r="X1500" s="11" t="s">
        <v>2144</v>
      </c>
      <c r="Y1500" s="12">
        <v>0</v>
      </c>
    </row>
    <row r="1501" spans="24:25" x14ac:dyDescent="0.3">
      <c r="X1501" s="21" t="s">
        <v>14</v>
      </c>
      <c r="Y1501" s="12">
        <v>0</v>
      </c>
    </row>
    <row r="1502" spans="24:25" x14ac:dyDescent="0.3">
      <c r="X1502" s="22" t="s">
        <v>7448</v>
      </c>
      <c r="Y1502" s="12">
        <v>0</v>
      </c>
    </row>
    <row r="1503" spans="24:25" x14ac:dyDescent="0.3">
      <c r="X1503" s="11" t="s">
        <v>2236</v>
      </c>
      <c r="Y1503" s="12">
        <v>0</v>
      </c>
    </row>
    <row r="1504" spans="24:25" x14ac:dyDescent="0.3">
      <c r="X1504" s="21" t="s">
        <v>44</v>
      </c>
      <c r="Y1504" s="12">
        <v>0</v>
      </c>
    </row>
    <row r="1505" spans="24:25" x14ac:dyDescent="0.3">
      <c r="X1505" s="22" t="s">
        <v>7447</v>
      </c>
      <c r="Y1505" s="12">
        <v>0</v>
      </c>
    </row>
    <row r="1506" spans="24:25" x14ac:dyDescent="0.3">
      <c r="X1506" s="11" t="s">
        <v>6994</v>
      </c>
      <c r="Y1506" s="12">
        <v>68</v>
      </c>
    </row>
    <row r="1507" spans="24:25" x14ac:dyDescent="0.3">
      <c r="X1507" s="21" t="s">
        <v>44</v>
      </c>
      <c r="Y1507" s="12">
        <v>68</v>
      </c>
    </row>
    <row r="1508" spans="24:25" x14ac:dyDescent="0.3">
      <c r="X1508" s="22" t="s">
        <v>7447</v>
      </c>
      <c r="Y1508" s="12">
        <v>68</v>
      </c>
    </row>
    <row r="1509" spans="24:25" x14ac:dyDescent="0.3">
      <c r="X1509" s="11" t="s">
        <v>2321</v>
      </c>
      <c r="Y1509" s="12">
        <v>21</v>
      </c>
    </row>
    <row r="1510" spans="24:25" x14ac:dyDescent="0.3">
      <c r="X1510" s="21" t="s">
        <v>14</v>
      </c>
      <c r="Y1510" s="12">
        <v>21</v>
      </c>
    </row>
    <row r="1511" spans="24:25" x14ac:dyDescent="0.3">
      <c r="X1511" s="22" t="s">
        <v>7446</v>
      </c>
      <c r="Y1511" s="12">
        <v>21</v>
      </c>
    </row>
    <row r="1512" spans="24:25" x14ac:dyDescent="0.3">
      <c r="X1512" s="11" t="s">
        <v>1476</v>
      </c>
      <c r="Y1512" s="12">
        <v>21</v>
      </c>
    </row>
    <row r="1513" spans="24:25" x14ac:dyDescent="0.3">
      <c r="X1513" s="21" t="s">
        <v>28</v>
      </c>
      <c r="Y1513" s="12">
        <v>21</v>
      </c>
    </row>
    <row r="1514" spans="24:25" x14ac:dyDescent="0.3">
      <c r="X1514" s="22" t="s">
        <v>15</v>
      </c>
      <c r="Y1514" s="12">
        <v>21</v>
      </c>
    </row>
    <row r="1515" spans="24:25" x14ac:dyDescent="0.3">
      <c r="X1515" s="11" t="s">
        <v>3499</v>
      </c>
      <c r="Y1515" s="12">
        <v>63</v>
      </c>
    </row>
    <row r="1516" spans="24:25" x14ac:dyDescent="0.3">
      <c r="X1516" s="21" t="s">
        <v>20</v>
      </c>
      <c r="Y1516" s="12">
        <v>63</v>
      </c>
    </row>
    <row r="1517" spans="24:25" x14ac:dyDescent="0.3">
      <c r="X1517" s="22" t="s">
        <v>7641</v>
      </c>
      <c r="Y1517" s="12">
        <v>63</v>
      </c>
    </row>
    <row r="1518" spans="24:25" x14ac:dyDescent="0.3">
      <c r="X1518" s="11" t="s">
        <v>192</v>
      </c>
      <c r="Y1518" s="12">
        <v>0</v>
      </c>
    </row>
    <row r="1519" spans="24:25" x14ac:dyDescent="0.3">
      <c r="X1519" s="21" t="s">
        <v>44</v>
      </c>
      <c r="Y1519" s="12">
        <v>0</v>
      </c>
    </row>
    <row r="1520" spans="24:25" x14ac:dyDescent="0.3">
      <c r="X1520" s="22" t="s">
        <v>7447</v>
      </c>
      <c r="Y1520" s="12">
        <v>0</v>
      </c>
    </row>
    <row r="1521" spans="24:25" x14ac:dyDescent="0.3">
      <c r="X1521" s="11" t="s">
        <v>1025</v>
      </c>
      <c r="Y1521" s="12">
        <v>59</v>
      </c>
    </row>
    <row r="1522" spans="24:25" x14ac:dyDescent="0.3">
      <c r="X1522" s="21" t="s">
        <v>20</v>
      </c>
      <c r="Y1522" s="12">
        <v>59</v>
      </c>
    </row>
    <row r="1523" spans="24:25" x14ac:dyDescent="0.3">
      <c r="X1523" s="22" t="s">
        <v>24</v>
      </c>
      <c r="Y1523" s="12">
        <v>59</v>
      </c>
    </row>
    <row r="1524" spans="24:25" x14ac:dyDescent="0.3">
      <c r="X1524" s="11" t="s">
        <v>3700</v>
      </c>
      <c r="Y1524" s="12">
        <v>83</v>
      </c>
    </row>
    <row r="1525" spans="24:25" x14ac:dyDescent="0.3">
      <c r="X1525" s="21" t="s">
        <v>20</v>
      </c>
      <c r="Y1525" s="12">
        <v>83</v>
      </c>
    </row>
    <row r="1526" spans="24:25" x14ac:dyDescent="0.3">
      <c r="X1526" s="22" t="s">
        <v>24</v>
      </c>
      <c r="Y1526" s="12">
        <v>83</v>
      </c>
    </row>
    <row r="1527" spans="24:25" x14ac:dyDescent="0.3">
      <c r="X1527" s="11" t="s">
        <v>2023</v>
      </c>
      <c r="Y1527" s="12">
        <v>39</v>
      </c>
    </row>
    <row r="1528" spans="24:25" x14ac:dyDescent="0.3">
      <c r="X1528" s="21" t="s">
        <v>28</v>
      </c>
      <c r="Y1528" s="12">
        <v>39</v>
      </c>
    </row>
    <row r="1529" spans="24:25" x14ac:dyDescent="0.3">
      <c r="X1529" s="22" t="s">
        <v>15</v>
      </c>
      <c r="Y1529" s="12">
        <v>39</v>
      </c>
    </row>
    <row r="1530" spans="24:25" x14ac:dyDescent="0.3">
      <c r="X1530" s="11" t="s">
        <v>2290</v>
      </c>
      <c r="Y1530" s="12">
        <v>43</v>
      </c>
    </row>
    <row r="1531" spans="24:25" x14ac:dyDescent="0.3">
      <c r="X1531" s="21" t="s">
        <v>14</v>
      </c>
      <c r="Y1531" s="12">
        <v>43</v>
      </c>
    </row>
    <row r="1532" spans="24:25" x14ac:dyDescent="0.3">
      <c r="X1532" s="22" t="s">
        <v>15</v>
      </c>
      <c r="Y1532" s="12">
        <v>43</v>
      </c>
    </row>
    <row r="1533" spans="24:25" x14ac:dyDescent="0.3">
      <c r="X1533" s="11" t="s">
        <v>1901</v>
      </c>
      <c r="Y1533" s="12">
        <v>81</v>
      </c>
    </row>
    <row r="1534" spans="24:25" x14ac:dyDescent="0.3">
      <c r="X1534" s="21" t="s">
        <v>40</v>
      </c>
      <c r="Y1534" s="12">
        <v>81</v>
      </c>
    </row>
    <row r="1535" spans="24:25" x14ac:dyDescent="0.3">
      <c r="X1535" s="22" t="s">
        <v>7641</v>
      </c>
      <c r="Y1535" s="12">
        <v>81</v>
      </c>
    </row>
    <row r="1536" spans="24:25" x14ac:dyDescent="0.3">
      <c r="X1536" s="11" t="s">
        <v>1078</v>
      </c>
      <c r="Y1536" s="12">
        <v>16</v>
      </c>
    </row>
    <row r="1537" spans="24:25" x14ac:dyDescent="0.3">
      <c r="X1537" s="21" t="s">
        <v>20</v>
      </c>
      <c r="Y1537" s="12">
        <v>16</v>
      </c>
    </row>
    <row r="1538" spans="24:25" x14ac:dyDescent="0.3">
      <c r="X1538" s="22" t="s">
        <v>24</v>
      </c>
      <c r="Y1538" s="12">
        <v>16</v>
      </c>
    </row>
    <row r="1539" spans="24:25" x14ac:dyDescent="0.3">
      <c r="X1539" s="11" t="s">
        <v>1999</v>
      </c>
      <c r="Y1539" s="12">
        <v>7</v>
      </c>
    </row>
    <row r="1540" spans="24:25" x14ac:dyDescent="0.3">
      <c r="X1540" s="21" t="s">
        <v>44</v>
      </c>
      <c r="Y1540" s="12">
        <v>7</v>
      </c>
    </row>
    <row r="1541" spans="24:25" x14ac:dyDescent="0.3">
      <c r="X1541" s="22" t="s">
        <v>7447</v>
      </c>
      <c r="Y1541" s="12">
        <v>7</v>
      </c>
    </row>
    <row r="1542" spans="24:25" x14ac:dyDescent="0.3">
      <c r="X1542" s="11" t="s">
        <v>3881</v>
      </c>
      <c r="Y1542" s="12">
        <v>3</v>
      </c>
    </row>
    <row r="1543" spans="24:25" x14ac:dyDescent="0.3">
      <c r="X1543" s="21" t="s">
        <v>28</v>
      </c>
      <c r="Y1543" s="12">
        <v>3</v>
      </c>
    </row>
    <row r="1544" spans="24:25" x14ac:dyDescent="0.3">
      <c r="X1544" s="22" t="s">
        <v>7446</v>
      </c>
      <c r="Y1544" s="12">
        <v>3</v>
      </c>
    </row>
    <row r="1545" spans="24:25" x14ac:dyDescent="0.3">
      <c r="X1545" s="11" t="s">
        <v>762</v>
      </c>
      <c r="Y1545" s="12">
        <v>8</v>
      </c>
    </row>
    <row r="1546" spans="24:25" x14ac:dyDescent="0.3">
      <c r="X1546" s="21" t="s">
        <v>28</v>
      </c>
      <c r="Y1546" s="12">
        <v>8</v>
      </c>
    </row>
    <row r="1547" spans="24:25" x14ac:dyDescent="0.3">
      <c r="X1547" s="22" t="s">
        <v>24</v>
      </c>
      <c r="Y1547" s="12">
        <v>8</v>
      </c>
    </row>
    <row r="1548" spans="24:25" x14ac:dyDescent="0.3">
      <c r="X1548" s="11" t="s">
        <v>5789</v>
      </c>
      <c r="Y1548" s="12">
        <v>12</v>
      </c>
    </row>
    <row r="1549" spans="24:25" x14ac:dyDescent="0.3">
      <c r="X1549" s="21" t="s">
        <v>40</v>
      </c>
      <c r="Y1549" s="12">
        <v>12</v>
      </c>
    </row>
    <row r="1550" spans="24:25" x14ac:dyDescent="0.3">
      <c r="X1550" s="22" t="s">
        <v>7446</v>
      </c>
      <c r="Y1550" s="12">
        <v>12</v>
      </c>
    </row>
    <row r="1551" spans="24:25" x14ac:dyDescent="0.3">
      <c r="X1551" s="11" t="s">
        <v>1504</v>
      </c>
      <c r="Y1551" s="12">
        <v>14</v>
      </c>
    </row>
    <row r="1552" spans="24:25" x14ac:dyDescent="0.3">
      <c r="X1552" s="21" t="s">
        <v>28</v>
      </c>
      <c r="Y1552" s="12">
        <v>14</v>
      </c>
    </row>
    <row r="1553" spans="24:25" x14ac:dyDescent="0.3">
      <c r="X1553" s="22" t="s">
        <v>24</v>
      </c>
      <c r="Y1553" s="12">
        <v>14</v>
      </c>
    </row>
    <row r="1554" spans="24:25" x14ac:dyDescent="0.3">
      <c r="X1554" s="11" t="s">
        <v>6826</v>
      </c>
      <c r="Y1554" s="12">
        <v>21</v>
      </c>
    </row>
    <row r="1555" spans="24:25" x14ac:dyDescent="0.3">
      <c r="X1555" s="21" t="s">
        <v>44</v>
      </c>
      <c r="Y1555" s="12">
        <v>21</v>
      </c>
    </row>
    <row r="1556" spans="24:25" x14ac:dyDescent="0.3">
      <c r="X1556" s="22" t="s">
        <v>7447</v>
      </c>
      <c r="Y1556" s="12">
        <v>21</v>
      </c>
    </row>
    <row r="1557" spans="24:25" x14ac:dyDescent="0.3">
      <c r="X1557" s="11" t="s">
        <v>78</v>
      </c>
      <c r="Y1557" s="12">
        <v>40</v>
      </c>
    </row>
    <row r="1558" spans="24:25" x14ac:dyDescent="0.3">
      <c r="X1558" s="21" t="s">
        <v>14</v>
      </c>
      <c r="Y1558" s="12">
        <v>40</v>
      </c>
    </row>
    <row r="1559" spans="24:25" x14ac:dyDescent="0.3">
      <c r="X1559" s="22" t="s">
        <v>24</v>
      </c>
      <c r="Y1559" s="12">
        <v>40</v>
      </c>
    </row>
    <row r="1560" spans="24:25" x14ac:dyDescent="0.3">
      <c r="X1560" s="11" t="s">
        <v>2207</v>
      </c>
      <c r="Y1560" s="12">
        <v>39</v>
      </c>
    </row>
    <row r="1561" spans="24:25" x14ac:dyDescent="0.3">
      <c r="X1561" s="21" t="s">
        <v>14</v>
      </c>
      <c r="Y1561" s="12">
        <v>39</v>
      </c>
    </row>
    <row r="1562" spans="24:25" x14ac:dyDescent="0.3">
      <c r="X1562" s="22" t="s">
        <v>7448</v>
      </c>
      <c r="Y1562" s="12">
        <v>39</v>
      </c>
    </row>
    <row r="1563" spans="24:25" x14ac:dyDescent="0.3">
      <c r="X1563" s="11" t="s">
        <v>887</v>
      </c>
      <c r="Y1563" s="12">
        <v>72</v>
      </c>
    </row>
    <row r="1564" spans="24:25" x14ac:dyDescent="0.3">
      <c r="X1564" s="21" t="s">
        <v>44</v>
      </c>
      <c r="Y1564" s="12">
        <v>72</v>
      </c>
    </row>
    <row r="1565" spans="24:25" x14ac:dyDescent="0.3">
      <c r="X1565" s="22" t="s">
        <v>7448</v>
      </c>
      <c r="Y1565" s="12">
        <v>72</v>
      </c>
    </row>
    <row r="1566" spans="24:25" x14ac:dyDescent="0.3">
      <c r="X1566" s="11" t="s">
        <v>5123</v>
      </c>
      <c r="Y1566" s="12">
        <v>50</v>
      </c>
    </row>
    <row r="1567" spans="24:25" x14ac:dyDescent="0.3">
      <c r="X1567" s="21" t="s">
        <v>14</v>
      </c>
      <c r="Y1567" s="12">
        <v>0</v>
      </c>
    </row>
    <row r="1568" spans="24:25" x14ac:dyDescent="0.3">
      <c r="X1568" s="22" t="s">
        <v>7447</v>
      </c>
      <c r="Y1568" s="12">
        <v>0</v>
      </c>
    </row>
    <row r="1569" spans="24:25" x14ac:dyDescent="0.3">
      <c r="X1569" s="21" t="s">
        <v>28</v>
      </c>
      <c r="Y1569" s="12">
        <v>50</v>
      </c>
    </row>
    <row r="1570" spans="24:25" x14ac:dyDescent="0.3">
      <c r="X1570" s="22" t="s">
        <v>7447</v>
      </c>
      <c r="Y1570" s="12">
        <v>50</v>
      </c>
    </row>
    <row r="1571" spans="24:25" x14ac:dyDescent="0.3">
      <c r="X1571" s="11" t="s">
        <v>7479</v>
      </c>
      <c r="Y1571" s="12">
        <v>45</v>
      </c>
    </row>
    <row r="1572" spans="24:25" x14ac:dyDescent="0.3">
      <c r="X1572" s="21" t="s">
        <v>40</v>
      </c>
      <c r="Y1572" s="12">
        <v>45</v>
      </c>
    </row>
    <row r="1573" spans="24:25" x14ac:dyDescent="0.3">
      <c r="X1573" s="22" t="s">
        <v>7447</v>
      </c>
      <c r="Y1573" s="12">
        <v>45</v>
      </c>
    </row>
    <row r="1574" spans="24:25" x14ac:dyDescent="0.3">
      <c r="X1574" s="11" t="s">
        <v>539</v>
      </c>
      <c r="Y1574" s="12">
        <v>0</v>
      </c>
    </row>
    <row r="1575" spans="24:25" x14ac:dyDescent="0.3">
      <c r="X1575" s="21" t="s">
        <v>14</v>
      </c>
      <c r="Y1575" s="12">
        <v>0</v>
      </c>
    </row>
    <row r="1576" spans="24:25" x14ac:dyDescent="0.3">
      <c r="X1576" s="22" t="s">
        <v>7446</v>
      </c>
      <c r="Y1576" s="12">
        <v>0</v>
      </c>
    </row>
    <row r="1577" spans="24:25" x14ac:dyDescent="0.3">
      <c r="X1577" s="11" t="s">
        <v>6977</v>
      </c>
      <c r="Y1577" s="12">
        <v>30</v>
      </c>
    </row>
    <row r="1578" spans="24:25" x14ac:dyDescent="0.3">
      <c r="X1578" s="21" t="s">
        <v>40</v>
      </c>
      <c r="Y1578" s="12">
        <v>30</v>
      </c>
    </row>
    <row r="1579" spans="24:25" x14ac:dyDescent="0.3">
      <c r="X1579" s="22" t="s">
        <v>15</v>
      </c>
      <c r="Y1579" s="12">
        <v>30</v>
      </c>
    </row>
    <row r="1580" spans="24:25" x14ac:dyDescent="0.3">
      <c r="X1580" s="11" t="s">
        <v>2361</v>
      </c>
      <c r="Y1580" s="12">
        <v>88</v>
      </c>
    </row>
    <row r="1581" spans="24:25" x14ac:dyDescent="0.3">
      <c r="X1581" s="21" t="s">
        <v>40</v>
      </c>
      <c r="Y1581" s="12">
        <v>88</v>
      </c>
    </row>
    <row r="1582" spans="24:25" x14ac:dyDescent="0.3">
      <c r="X1582" s="22" t="s">
        <v>7447</v>
      </c>
      <c r="Y1582" s="12">
        <v>88</v>
      </c>
    </row>
    <row r="1583" spans="24:25" x14ac:dyDescent="0.3">
      <c r="X1583" s="11" t="s">
        <v>7429</v>
      </c>
      <c r="Y1583" s="12">
        <v>15</v>
      </c>
    </row>
    <row r="1584" spans="24:25" x14ac:dyDescent="0.3">
      <c r="X1584" s="21" t="s">
        <v>20</v>
      </c>
      <c r="Y1584" s="12">
        <v>15</v>
      </c>
    </row>
    <row r="1585" spans="24:25" x14ac:dyDescent="0.3">
      <c r="X1585" s="22" t="s">
        <v>7446</v>
      </c>
      <c r="Y1585" s="12">
        <v>15</v>
      </c>
    </row>
    <row r="1586" spans="24:25" x14ac:dyDescent="0.3">
      <c r="X1586" s="11" t="s">
        <v>434</v>
      </c>
      <c r="Y1586" s="12">
        <v>19</v>
      </c>
    </row>
    <row r="1587" spans="24:25" x14ac:dyDescent="0.3">
      <c r="X1587" s="21" t="s">
        <v>28</v>
      </c>
      <c r="Y1587" s="12">
        <v>19</v>
      </c>
    </row>
    <row r="1588" spans="24:25" x14ac:dyDescent="0.3">
      <c r="X1588" s="22" t="s">
        <v>7448</v>
      </c>
      <c r="Y1588" s="12">
        <v>19</v>
      </c>
    </row>
    <row r="1589" spans="24:25" x14ac:dyDescent="0.3">
      <c r="X1589" s="11" t="s">
        <v>7347</v>
      </c>
      <c r="Y1589" s="12">
        <v>38</v>
      </c>
    </row>
    <row r="1590" spans="24:25" x14ac:dyDescent="0.3">
      <c r="X1590" s="21" t="s">
        <v>14</v>
      </c>
      <c r="Y1590" s="12">
        <v>38</v>
      </c>
    </row>
    <row r="1591" spans="24:25" x14ac:dyDescent="0.3">
      <c r="X1591" s="22" t="s">
        <v>15</v>
      </c>
      <c r="Y1591" s="12">
        <v>38</v>
      </c>
    </row>
    <row r="1592" spans="24:25" x14ac:dyDescent="0.3">
      <c r="X1592" s="11" t="s">
        <v>2915</v>
      </c>
      <c r="Y1592" s="12">
        <v>0</v>
      </c>
    </row>
    <row r="1593" spans="24:25" x14ac:dyDescent="0.3">
      <c r="X1593" s="21" t="s">
        <v>20</v>
      </c>
      <c r="Y1593" s="12">
        <v>0</v>
      </c>
    </row>
    <row r="1594" spans="24:25" x14ac:dyDescent="0.3">
      <c r="X1594" s="22" t="s">
        <v>7448</v>
      </c>
      <c r="Y1594" s="12">
        <v>0</v>
      </c>
    </row>
    <row r="1595" spans="24:25" x14ac:dyDescent="0.3">
      <c r="X1595" s="11" t="s">
        <v>1291</v>
      </c>
      <c r="Y1595" s="12">
        <v>56</v>
      </c>
    </row>
    <row r="1596" spans="24:25" x14ac:dyDescent="0.3">
      <c r="X1596" s="21" t="s">
        <v>14</v>
      </c>
      <c r="Y1596" s="12">
        <v>56</v>
      </c>
    </row>
    <row r="1597" spans="24:25" x14ac:dyDescent="0.3">
      <c r="X1597" s="22" t="s">
        <v>15</v>
      </c>
      <c r="Y1597" s="12">
        <v>56</v>
      </c>
    </row>
    <row r="1598" spans="24:25" x14ac:dyDescent="0.3">
      <c r="X1598" s="11" t="s">
        <v>1608</v>
      </c>
      <c r="Y1598" s="12">
        <v>64</v>
      </c>
    </row>
    <row r="1599" spans="24:25" x14ac:dyDescent="0.3">
      <c r="X1599" s="21" t="s">
        <v>14</v>
      </c>
      <c r="Y1599" s="12">
        <v>64</v>
      </c>
    </row>
    <row r="1600" spans="24:25" x14ac:dyDescent="0.3">
      <c r="X1600" s="22" t="s">
        <v>15</v>
      </c>
      <c r="Y1600" s="12">
        <v>64</v>
      </c>
    </row>
    <row r="1601" spans="24:25" x14ac:dyDescent="0.3">
      <c r="X1601" s="11" t="s">
        <v>6244</v>
      </c>
      <c r="Y1601" s="12">
        <v>14</v>
      </c>
    </row>
    <row r="1602" spans="24:25" x14ac:dyDescent="0.3">
      <c r="X1602" s="21" t="s">
        <v>20</v>
      </c>
      <c r="Y1602" s="12">
        <v>14</v>
      </c>
    </row>
    <row r="1603" spans="24:25" x14ac:dyDescent="0.3">
      <c r="X1603" s="22" t="s">
        <v>15</v>
      </c>
      <c r="Y1603" s="12">
        <v>14</v>
      </c>
    </row>
    <row r="1604" spans="24:25" x14ac:dyDescent="0.3">
      <c r="X1604" s="11" t="s">
        <v>875</v>
      </c>
      <c r="Y1604" s="12">
        <v>18</v>
      </c>
    </row>
    <row r="1605" spans="24:25" x14ac:dyDescent="0.3">
      <c r="X1605" s="21" t="s">
        <v>14</v>
      </c>
      <c r="Y1605" s="12">
        <v>18</v>
      </c>
    </row>
    <row r="1606" spans="24:25" x14ac:dyDescent="0.3">
      <c r="X1606" s="22" t="s">
        <v>7641</v>
      </c>
      <c r="Y1606" s="12">
        <v>18</v>
      </c>
    </row>
    <row r="1607" spans="24:25" x14ac:dyDescent="0.3">
      <c r="X1607" s="21" t="s">
        <v>28</v>
      </c>
      <c r="Y1607" s="12">
        <v>0</v>
      </c>
    </row>
    <row r="1608" spans="24:25" x14ac:dyDescent="0.3">
      <c r="X1608" s="22" t="s">
        <v>24</v>
      </c>
      <c r="Y1608" s="12">
        <v>0</v>
      </c>
    </row>
    <row r="1609" spans="24:25" x14ac:dyDescent="0.3">
      <c r="X1609" s="11" t="s">
        <v>719</v>
      </c>
      <c r="Y1609" s="12">
        <v>11</v>
      </c>
    </row>
    <row r="1610" spans="24:25" x14ac:dyDescent="0.3">
      <c r="X1610" s="21" t="s">
        <v>14</v>
      </c>
      <c r="Y1610" s="12">
        <v>11</v>
      </c>
    </row>
    <row r="1611" spans="24:25" x14ac:dyDescent="0.3">
      <c r="X1611" s="22" t="s">
        <v>15</v>
      </c>
      <c r="Y1611" s="12">
        <v>11</v>
      </c>
    </row>
    <row r="1612" spans="24:25" x14ac:dyDescent="0.3">
      <c r="X1612" s="21" t="s">
        <v>28</v>
      </c>
      <c r="Y1612" s="12">
        <v>0</v>
      </c>
    </row>
    <row r="1613" spans="24:25" x14ac:dyDescent="0.3">
      <c r="X1613" s="22" t="s">
        <v>7641</v>
      </c>
      <c r="Y1613" s="12">
        <v>0</v>
      </c>
    </row>
    <row r="1614" spans="24:25" x14ac:dyDescent="0.3">
      <c r="X1614" s="11" t="s">
        <v>6872</v>
      </c>
      <c r="Y1614" s="12">
        <v>6</v>
      </c>
    </row>
    <row r="1615" spans="24:25" x14ac:dyDescent="0.3">
      <c r="X1615" s="21" t="s">
        <v>28</v>
      </c>
      <c r="Y1615" s="12">
        <v>6</v>
      </c>
    </row>
    <row r="1616" spans="24:25" x14ac:dyDescent="0.3">
      <c r="X1616" s="22" t="s">
        <v>7641</v>
      </c>
      <c r="Y1616" s="12">
        <v>6</v>
      </c>
    </row>
    <row r="1617" spans="24:25" x14ac:dyDescent="0.3">
      <c r="X1617" s="11" t="s">
        <v>2056</v>
      </c>
      <c r="Y1617" s="12">
        <v>38</v>
      </c>
    </row>
    <row r="1618" spans="24:25" x14ac:dyDescent="0.3">
      <c r="X1618" s="21" t="s">
        <v>28</v>
      </c>
      <c r="Y1618" s="12">
        <v>38</v>
      </c>
    </row>
    <row r="1619" spans="24:25" x14ac:dyDescent="0.3">
      <c r="X1619" s="22" t="s">
        <v>15</v>
      </c>
      <c r="Y1619" s="12">
        <v>38</v>
      </c>
    </row>
    <row r="1620" spans="24:25" x14ac:dyDescent="0.3">
      <c r="X1620" s="11" t="s">
        <v>1021</v>
      </c>
      <c r="Y1620" s="12">
        <v>78</v>
      </c>
    </row>
    <row r="1621" spans="24:25" x14ac:dyDescent="0.3">
      <c r="X1621" s="21" t="s">
        <v>20</v>
      </c>
      <c r="Y1621" s="12">
        <v>78</v>
      </c>
    </row>
    <row r="1622" spans="24:25" x14ac:dyDescent="0.3">
      <c r="X1622" s="22" t="s">
        <v>24</v>
      </c>
      <c r="Y1622" s="12">
        <v>78</v>
      </c>
    </row>
    <row r="1623" spans="24:25" x14ac:dyDescent="0.3">
      <c r="X1623" s="11" t="s">
        <v>2734</v>
      </c>
      <c r="Y1623" s="12">
        <v>39</v>
      </c>
    </row>
    <row r="1624" spans="24:25" x14ac:dyDescent="0.3">
      <c r="X1624" s="21" t="s">
        <v>20</v>
      </c>
      <c r="Y1624" s="12">
        <v>39</v>
      </c>
    </row>
    <row r="1625" spans="24:25" x14ac:dyDescent="0.3">
      <c r="X1625" s="22" t="s">
        <v>7448</v>
      </c>
      <c r="Y1625" s="12">
        <v>39</v>
      </c>
    </row>
    <row r="1626" spans="24:25" x14ac:dyDescent="0.3">
      <c r="X1626" s="11" t="s">
        <v>4970</v>
      </c>
      <c r="Y1626" s="12">
        <v>19</v>
      </c>
    </row>
    <row r="1627" spans="24:25" x14ac:dyDescent="0.3">
      <c r="X1627" s="21" t="s">
        <v>20</v>
      </c>
      <c r="Y1627" s="12">
        <v>19</v>
      </c>
    </row>
    <row r="1628" spans="24:25" x14ac:dyDescent="0.3">
      <c r="X1628" s="22" t="s">
        <v>7447</v>
      </c>
      <c r="Y1628" s="12">
        <v>19</v>
      </c>
    </row>
    <row r="1629" spans="24:25" x14ac:dyDescent="0.3">
      <c r="X1629" s="11" t="s">
        <v>817</v>
      </c>
      <c r="Y1629" s="12">
        <v>77</v>
      </c>
    </row>
    <row r="1630" spans="24:25" x14ac:dyDescent="0.3">
      <c r="X1630" s="21" t="s">
        <v>44</v>
      </c>
      <c r="Y1630" s="12">
        <v>58</v>
      </c>
    </row>
    <row r="1631" spans="24:25" x14ac:dyDescent="0.3">
      <c r="X1631" s="22" t="s">
        <v>7447</v>
      </c>
      <c r="Y1631" s="12">
        <v>58</v>
      </c>
    </row>
    <row r="1632" spans="24:25" x14ac:dyDescent="0.3">
      <c r="X1632" s="21" t="s">
        <v>20</v>
      </c>
      <c r="Y1632" s="12">
        <v>19</v>
      </c>
    </row>
    <row r="1633" spans="24:25" x14ac:dyDescent="0.3">
      <c r="X1633" s="22" t="s">
        <v>7447</v>
      </c>
      <c r="Y1633" s="12">
        <v>19</v>
      </c>
    </row>
    <row r="1634" spans="24:25" x14ac:dyDescent="0.3">
      <c r="X1634" s="11" t="s">
        <v>4624</v>
      </c>
      <c r="Y1634" s="12">
        <v>56</v>
      </c>
    </row>
    <row r="1635" spans="24:25" x14ac:dyDescent="0.3">
      <c r="X1635" s="21" t="s">
        <v>44</v>
      </c>
      <c r="Y1635" s="12">
        <v>56</v>
      </c>
    </row>
    <row r="1636" spans="24:25" x14ac:dyDescent="0.3">
      <c r="X1636" s="22" t="s">
        <v>15</v>
      </c>
      <c r="Y1636" s="12">
        <v>56</v>
      </c>
    </row>
    <row r="1637" spans="24:25" x14ac:dyDescent="0.3">
      <c r="X1637" s="11" t="s">
        <v>3376</v>
      </c>
      <c r="Y1637" s="12">
        <v>48</v>
      </c>
    </row>
    <row r="1638" spans="24:25" x14ac:dyDescent="0.3">
      <c r="X1638" s="21" t="s">
        <v>44</v>
      </c>
      <c r="Y1638" s="12">
        <v>48</v>
      </c>
    </row>
    <row r="1639" spans="24:25" x14ac:dyDescent="0.3">
      <c r="X1639" s="22" t="s">
        <v>24</v>
      </c>
      <c r="Y1639" s="12">
        <v>48</v>
      </c>
    </row>
    <row r="1640" spans="24:25" x14ac:dyDescent="0.3">
      <c r="X1640" s="11" t="s">
        <v>4316</v>
      </c>
      <c r="Y1640" s="12">
        <v>23</v>
      </c>
    </row>
    <row r="1641" spans="24:25" x14ac:dyDescent="0.3">
      <c r="X1641" s="21" t="s">
        <v>28</v>
      </c>
      <c r="Y1641" s="12">
        <v>23</v>
      </c>
    </row>
    <row r="1642" spans="24:25" x14ac:dyDescent="0.3">
      <c r="X1642" s="22" t="s">
        <v>7448</v>
      </c>
      <c r="Y1642" s="12">
        <v>23</v>
      </c>
    </row>
    <row r="1643" spans="24:25" x14ac:dyDescent="0.3">
      <c r="X1643" s="11" t="s">
        <v>7480</v>
      </c>
      <c r="Y1643" s="12">
        <v>12</v>
      </c>
    </row>
    <row r="1644" spans="24:25" x14ac:dyDescent="0.3">
      <c r="X1644" s="21" t="s">
        <v>14</v>
      </c>
      <c r="Y1644" s="12">
        <v>12</v>
      </c>
    </row>
    <row r="1645" spans="24:25" x14ac:dyDescent="0.3">
      <c r="X1645" s="22" t="s">
        <v>7448</v>
      </c>
      <c r="Y1645" s="12">
        <v>12</v>
      </c>
    </row>
    <row r="1646" spans="24:25" x14ac:dyDescent="0.3">
      <c r="X1646" s="11" t="s">
        <v>2660</v>
      </c>
      <c r="Y1646" s="12">
        <v>0</v>
      </c>
    </row>
    <row r="1647" spans="24:25" x14ac:dyDescent="0.3">
      <c r="X1647" s="21" t="s">
        <v>28</v>
      </c>
      <c r="Y1647" s="12">
        <v>0</v>
      </c>
    </row>
    <row r="1648" spans="24:25" x14ac:dyDescent="0.3">
      <c r="X1648" s="22" t="s">
        <v>15</v>
      </c>
      <c r="Y1648" s="12">
        <v>0</v>
      </c>
    </row>
    <row r="1649" spans="24:25" x14ac:dyDescent="0.3">
      <c r="X1649" s="11" t="s">
        <v>6002</v>
      </c>
      <c r="Y1649" s="12">
        <v>1</v>
      </c>
    </row>
    <row r="1650" spans="24:25" x14ac:dyDescent="0.3">
      <c r="X1650" s="21" t="s">
        <v>20</v>
      </c>
      <c r="Y1650" s="12">
        <v>1</v>
      </c>
    </row>
    <row r="1651" spans="24:25" x14ac:dyDescent="0.3">
      <c r="X1651" s="22" t="s">
        <v>24</v>
      </c>
      <c r="Y1651" s="12">
        <v>1</v>
      </c>
    </row>
    <row r="1652" spans="24:25" x14ac:dyDescent="0.3">
      <c r="X1652" s="11" t="s">
        <v>1015</v>
      </c>
      <c r="Y1652" s="12">
        <v>64</v>
      </c>
    </row>
    <row r="1653" spans="24:25" x14ac:dyDescent="0.3">
      <c r="X1653" s="21" t="s">
        <v>44</v>
      </c>
      <c r="Y1653" s="12">
        <v>64</v>
      </c>
    </row>
    <row r="1654" spans="24:25" x14ac:dyDescent="0.3">
      <c r="X1654" s="22" t="s">
        <v>7446</v>
      </c>
      <c r="Y1654" s="12">
        <v>64</v>
      </c>
    </row>
    <row r="1655" spans="24:25" x14ac:dyDescent="0.3">
      <c r="X1655" s="11" t="s">
        <v>1118</v>
      </c>
      <c r="Y1655" s="12">
        <v>1</v>
      </c>
    </row>
    <row r="1656" spans="24:25" x14ac:dyDescent="0.3">
      <c r="X1656" s="21" t="s">
        <v>40</v>
      </c>
      <c r="Y1656" s="12">
        <v>1</v>
      </c>
    </row>
    <row r="1657" spans="24:25" x14ac:dyDescent="0.3">
      <c r="X1657" s="22" t="s">
        <v>24</v>
      </c>
      <c r="Y1657" s="12">
        <v>1</v>
      </c>
    </row>
    <row r="1658" spans="24:25" x14ac:dyDescent="0.3">
      <c r="X1658" s="11" t="s">
        <v>4002</v>
      </c>
      <c r="Y1658" s="12">
        <v>0</v>
      </c>
    </row>
    <row r="1659" spans="24:25" x14ac:dyDescent="0.3">
      <c r="X1659" s="21" t="s">
        <v>20</v>
      </c>
      <c r="Y1659" s="12">
        <v>0</v>
      </c>
    </row>
    <row r="1660" spans="24:25" x14ac:dyDescent="0.3">
      <c r="X1660" s="22" t="s">
        <v>7448</v>
      </c>
      <c r="Y1660" s="12">
        <v>0</v>
      </c>
    </row>
    <row r="1661" spans="24:25" x14ac:dyDescent="0.3">
      <c r="X1661" s="11" t="s">
        <v>6393</v>
      </c>
      <c r="Y1661" s="12">
        <v>80</v>
      </c>
    </row>
    <row r="1662" spans="24:25" x14ac:dyDescent="0.3">
      <c r="X1662" s="21" t="s">
        <v>20</v>
      </c>
      <c r="Y1662" s="12">
        <v>80</v>
      </c>
    </row>
    <row r="1663" spans="24:25" x14ac:dyDescent="0.3">
      <c r="X1663" s="22" t="s">
        <v>7447</v>
      </c>
      <c r="Y1663" s="12">
        <v>80</v>
      </c>
    </row>
    <row r="1664" spans="24:25" x14ac:dyDescent="0.3">
      <c r="X1664" s="11" t="s">
        <v>404</v>
      </c>
      <c r="Y1664" s="12">
        <v>16</v>
      </c>
    </row>
    <row r="1665" spans="24:25" x14ac:dyDescent="0.3">
      <c r="X1665" s="21" t="s">
        <v>20</v>
      </c>
      <c r="Y1665" s="12">
        <v>16</v>
      </c>
    </row>
    <row r="1666" spans="24:25" x14ac:dyDescent="0.3">
      <c r="X1666" s="22" t="s">
        <v>7447</v>
      </c>
      <c r="Y1666" s="12">
        <v>16</v>
      </c>
    </row>
    <row r="1667" spans="24:25" x14ac:dyDescent="0.3">
      <c r="X1667" s="11" t="s">
        <v>5237</v>
      </c>
      <c r="Y1667" s="12">
        <v>0</v>
      </c>
    </row>
    <row r="1668" spans="24:25" x14ac:dyDescent="0.3">
      <c r="X1668" s="21" t="s">
        <v>20</v>
      </c>
      <c r="Y1668" s="12">
        <v>0</v>
      </c>
    </row>
    <row r="1669" spans="24:25" x14ac:dyDescent="0.3">
      <c r="X1669" s="22" t="s">
        <v>7446</v>
      </c>
      <c r="Y1669" s="12">
        <v>0</v>
      </c>
    </row>
    <row r="1670" spans="24:25" x14ac:dyDescent="0.3">
      <c r="X1670" s="11" t="s">
        <v>2825</v>
      </c>
      <c r="Y1670" s="12">
        <v>69</v>
      </c>
    </row>
    <row r="1671" spans="24:25" x14ac:dyDescent="0.3">
      <c r="X1671" s="21" t="s">
        <v>20</v>
      </c>
      <c r="Y1671" s="12">
        <v>69</v>
      </c>
    </row>
    <row r="1672" spans="24:25" x14ac:dyDescent="0.3">
      <c r="X1672" s="22" t="s">
        <v>7446</v>
      </c>
      <c r="Y1672" s="12">
        <v>69</v>
      </c>
    </row>
    <row r="1673" spans="24:25" x14ac:dyDescent="0.3">
      <c r="X1673" s="11" t="s">
        <v>1215</v>
      </c>
      <c r="Y1673" s="12">
        <v>0</v>
      </c>
    </row>
    <row r="1674" spans="24:25" x14ac:dyDescent="0.3">
      <c r="X1674" s="21" t="s">
        <v>40</v>
      </c>
      <c r="Y1674" s="12">
        <v>0</v>
      </c>
    </row>
    <row r="1675" spans="24:25" x14ac:dyDescent="0.3">
      <c r="X1675" s="22" t="s">
        <v>7446</v>
      </c>
      <c r="Y1675" s="12">
        <v>0</v>
      </c>
    </row>
    <row r="1676" spans="24:25" x14ac:dyDescent="0.3">
      <c r="X1676" s="11" t="s">
        <v>7298</v>
      </c>
      <c r="Y1676" s="12">
        <v>62</v>
      </c>
    </row>
    <row r="1677" spans="24:25" x14ac:dyDescent="0.3">
      <c r="X1677" s="21" t="s">
        <v>28</v>
      </c>
      <c r="Y1677" s="12">
        <v>62</v>
      </c>
    </row>
    <row r="1678" spans="24:25" x14ac:dyDescent="0.3">
      <c r="X1678" s="22" t="s">
        <v>7447</v>
      </c>
      <c r="Y1678" s="12">
        <v>62</v>
      </c>
    </row>
    <row r="1679" spans="24:25" x14ac:dyDescent="0.3">
      <c r="X1679" s="11" t="s">
        <v>2432</v>
      </c>
      <c r="Y1679" s="12">
        <v>29</v>
      </c>
    </row>
    <row r="1680" spans="24:25" x14ac:dyDescent="0.3">
      <c r="X1680" s="21" t="s">
        <v>28</v>
      </c>
      <c r="Y1680" s="12">
        <v>29</v>
      </c>
    </row>
    <row r="1681" spans="24:25" x14ac:dyDescent="0.3">
      <c r="X1681" s="22" t="s">
        <v>7447</v>
      </c>
      <c r="Y1681" s="12">
        <v>29</v>
      </c>
    </row>
    <row r="1682" spans="24:25" x14ac:dyDescent="0.3">
      <c r="X1682" s="11" t="s">
        <v>797</v>
      </c>
      <c r="Y1682" s="12">
        <v>11</v>
      </c>
    </row>
    <row r="1683" spans="24:25" x14ac:dyDescent="0.3">
      <c r="X1683" s="21" t="s">
        <v>40</v>
      </c>
      <c r="Y1683" s="12">
        <v>11</v>
      </c>
    </row>
    <row r="1684" spans="24:25" x14ac:dyDescent="0.3">
      <c r="X1684" s="22" t="s">
        <v>24</v>
      </c>
      <c r="Y1684" s="12">
        <v>11</v>
      </c>
    </row>
    <row r="1685" spans="24:25" x14ac:dyDescent="0.3">
      <c r="X1685" s="11" t="s">
        <v>2188</v>
      </c>
      <c r="Y1685" s="12">
        <v>26</v>
      </c>
    </row>
    <row r="1686" spans="24:25" x14ac:dyDescent="0.3">
      <c r="X1686" s="21" t="s">
        <v>40</v>
      </c>
      <c r="Y1686" s="12">
        <v>26</v>
      </c>
    </row>
    <row r="1687" spans="24:25" x14ac:dyDescent="0.3">
      <c r="X1687" s="22" t="s">
        <v>7446</v>
      </c>
      <c r="Y1687" s="12">
        <v>26</v>
      </c>
    </row>
    <row r="1688" spans="24:25" x14ac:dyDescent="0.3">
      <c r="X1688" s="11" t="s">
        <v>5072</v>
      </c>
      <c r="Y1688" s="12">
        <v>5</v>
      </c>
    </row>
    <row r="1689" spans="24:25" x14ac:dyDescent="0.3">
      <c r="X1689" s="21" t="s">
        <v>14</v>
      </c>
      <c r="Y1689" s="12">
        <v>5</v>
      </c>
    </row>
    <row r="1690" spans="24:25" x14ac:dyDescent="0.3">
      <c r="X1690" s="22" t="s">
        <v>15</v>
      </c>
      <c r="Y1690" s="12">
        <v>5</v>
      </c>
    </row>
    <row r="1691" spans="24:25" x14ac:dyDescent="0.3">
      <c r="X1691" s="11" t="s">
        <v>1523</v>
      </c>
      <c r="Y1691" s="12">
        <v>3</v>
      </c>
    </row>
    <row r="1692" spans="24:25" x14ac:dyDescent="0.3">
      <c r="X1692" s="21" t="s">
        <v>20</v>
      </c>
      <c r="Y1692" s="12">
        <v>3</v>
      </c>
    </row>
    <row r="1693" spans="24:25" x14ac:dyDescent="0.3">
      <c r="X1693" s="22" t="s">
        <v>7448</v>
      </c>
      <c r="Y1693" s="12">
        <v>3</v>
      </c>
    </row>
    <row r="1694" spans="24:25" x14ac:dyDescent="0.3">
      <c r="X1694" s="11" t="s">
        <v>5543</v>
      </c>
      <c r="Y1694" s="12">
        <v>61</v>
      </c>
    </row>
    <row r="1695" spans="24:25" x14ac:dyDescent="0.3">
      <c r="X1695" s="21" t="s">
        <v>28</v>
      </c>
      <c r="Y1695" s="12">
        <v>61</v>
      </c>
    </row>
    <row r="1696" spans="24:25" x14ac:dyDescent="0.3">
      <c r="X1696" s="22" t="s">
        <v>7446</v>
      </c>
      <c r="Y1696" s="12">
        <v>3</v>
      </c>
    </row>
    <row r="1697" spans="24:25" x14ac:dyDescent="0.3">
      <c r="X1697" s="22" t="s">
        <v>15</v>
      </c>
      <c r="Y1697" s="12">
        <v>58</v>
      </c>
    </row>
    <row r="1698" spans="24:25" x14ac:dyDescent="0.3">
      <c r="X1698" s="11" t="s">
        <v>498</v>
      </c>
      <c r="Y1698" s="12">
        <v>47</v>
      </c>
    </row>
    <row r="1699" spans="24:25" x14ac:dyDescent="0.3">
      <c r="X1699" s="21" t="s">
        <v>14</v>
      </c>
      <c r="Y1699" s="12">
        <v>0</v>
      </c>
    </row>
    <row r="1700" spans="24:25" x14ac:dyDescent="0.3">
      <c r="X1700" s="22" t="s">
        <v>7447</v>
      </c>
      <c r="Y1700" s="12">
        <v>0</v>
      </c>
    </row>
    <row r="1701" spans="24:25" x14ac:dyDescent="0.3">
      <c r="X1701" s="21" t="s">
        <v>44</v>
      </c>
      <c r="Y1701" s="12">
        <v>47</v>
      </c>
    </row>
    <row r="1702" spans="24:25" x14ac:dyDescent="0.3">
      <c r="X1702" s="22" t="s">
        <v>24</v>
      </c>
      <c r="Y1702" s="12">
        <v>47</v>
      </c>
    </row>
    <row r="1703" spans="24:25" x14ac:dyDescent="0.3">
      <c r="X1703" s="11" t="s">
        <v>5968</v>
      </c>
      <c r="Y1703" s="12">
        <v>68</v>
      </c>
    </row>
    <row r="1704" spans="24:25" x14ac:dyDescent="0.3">
      <c r="X1704" s="21" t="s">
        <v>14</v>
      </c>
      <c r="Y1704" s="12">
        <v>68</v>
      </c>
    </row>
    <row r="1705" spans="24:25" x14ac:dyDescent="0.3">
      <c r="X1705" s="22" t="s">
        <v>7447</v>
      </c>
      <c r="Y1705" s="12">
        <v>68</v>
      </c>
    </row>
    <row r="1706" spans="24:25" x14ac:dyDescent="0.3">
      <c r="X1706" s="11" t="s">
        <v>484</v>
      </c>
      <c r="Y1706" s="12">
        <v>0</v>
      </c>
    </row>
    <row r="1707" spans="24:25" x14ac:dyDescent="0.3">
      <c r="X1707" s="21" t="s">
        <v>28</v>
      </c>
      <c r="Y1707" s="12">
        <v>0</v>
      </c>
    </row>
    <row r="1708" spans="24:25" x14ac:dyDescent="0.3">
      <c r="X1708" s="22" t="s">
        <v>15</v>
      </c>
      <c r="Y1708" s="12">
        <v>0</v>
      </c>
    </row>
    <row r="1709" spans="24:25" x14ac:dyDescent="0.3">
      <c r="X1709" s="11" t="s">
        <v>6578</v>
      </c>
      <c r="Y1709" s="12">
        <v>89</v>
      </c>
    </row>
    <row r="1710" spans="24:25" x14ac:dyDescent="0.3">
      <c r="X1710" s="21" t="s">
        <v>14</v>
      </c>
      <c r="Y1710" s="12">
        <v>89</v>
      </c>
    </row>
    <row r="1711" spans="24:25" x14ac:dyDescent="0.3">
      <c r="X1711" s="22" t="s">
        <v>15</v>
      </c>
      <c r="Y1711" s="12">
        <v>89</v>
      </c>
    </row>
    <row r="1712" spans="24:25" x14ac:dyDescent="0.3">
      <c r="X1712" s="11" t="s">
        <v>124</v>
      </c>
      <c r="Y1712" s="12">
        <v>41</v>
      </c>
    </row>
    <row r="1713" spans="24:25" x14ac:dyDescent="0.3">
      <c r="X1713" s="21" t="s">
        <v>40</v>
      </c>
      <c r="Y1713" s="12">
        <v>14</v>
      </c>
    </row>
    <row r="1714" spans="24:25" x14ac:dyDescent="0.3">
      <c r="X1714" s="22" t="s">
        <v>7447</v>
      </c>
      <c r="Y1714" s="12">
        <v>14</v>
      </c>
    </row>
    <row r="1715" spans="24:25" x14ac:dyDescent="0.3">
      <c r="X1715" s="21" t="s">
        <v>44</v>
      </c>
      <c r="Y1715" s="12">
        <v>27</v>
      </c>
    </row>
    <row r="1716" spans="24:25" x14ac:dyDescent="0.3">
      <c r="X1716" s="22" t="s">
        <v>24</v>
      </c>
      <c r="Y1716" s="12">
        <v>27</v>
      </c>
    </row>
    <row r="1717" spans="24:25" x14ac:dyDescent="0.3">
      <c r="X1717" s="11" t="s">
        <v>2439</v>
      </c>
      <c r="Y1717" s="12">
        <v>18</v>
      </c>
    </row>
    <row r="1718" spans="24:25" x14ac:dyDescent="0.3">
      <c r="X1718" s="21" t="s">
        <v>20</v>
      </c>
      <c r="Y1718" s="12">
        <v>18</v>
      </c>
    </row>
    <row r="1719" spans="24:25" x14ac:dyDescent="0.3">
      <c r="X1719" s="22" t="s">
        <v>7447</v>
      </c>
      <c r="Y1719" s="12">
        <v>18</v>
      </c>
    </row>
    <row r="1720" spans="24:25" x14ac:dyDescent="0.3">
      <c r="X1720" s="11" t="s">
        <v>4056</v>
      </c>
      <c r="Y1720" s="12">
        <v>85</v>
      </c>
    </row>
    <row r="1721" spans="24:25" x14ac:dyDescent="0.3">
      <c r="X1721" s="21" t="s">
        <v>40</v>
      </c>
      <c r="Y1721" s="12">
        <v>85</v>
      </c>
    </row>
    <row r="1722" spans="24:25" x14ac:dyDescent="0.3">
      <c r="X1722" s="22" t="s">
        <v>7447</v>
      </c>
      <c r="Y1722" s="12">
        <v>85</v>
      </c>
    </row>
    <row r="1723" spans="24:25" x14ac:dyDescent="0.3">
      <c r="X1723" s="11" t="s">
        <v>2662</v>
      </c>
      <c r="Y1723" s="12">
        <v>19</v>
      </c>
    </row>
    <row r="1724" spans="24:25" x14ac:dyDescent="0.3">
      <c r="X1724" s="21" t="s">
        <v>14</v>
      </c>
      <c r="Y1724" s="12">
        <v>19</v>
      </c>
    </row>
    <row r="1725" spans="24:25" x14ac:dyDescent="0.3">
      <c r="X1725" s="22" t="s">
        <v>7446</v>
      </c>
      <c r="Y1725" s="12">
        <v>19</v>
      </c>
    </row>
    <row r="1726" spans="24:25" x14ac:dyDescent="0.3">
      <c r="X1726" s="11" t="s">
        <v>5509</v>
      </c>
      <c r="Y1726" s="12">
        <v>46</v>
      </c>
    </row>
    <row r="1727" spans="24:25" x14ac:dyDescent="0.3">
      <c r="X1727" s="21" t="s">
        <v>20</v>
      </c>
      <c r="Y1727" s="12">
        <v>46</v>
      </c>
    </row>
    <row r="1728" spans="24:25" x14ac:dyDescent="0.3">
      <c r="X1728" s="22" t="s">
        <v>24</v>
      </c>
      <c r="Y1728" s="12">
        <v>46</v>
      </c>
    </row>
    <row r="1729" spans="24:25" x14ac:dyDescent="0.3">
      <c r="X1729" s="11" t="s">
        <v>3791</v>
      </c>
      <c r="Y1729" s="12">
        <v>29</v>
      </c>
    </row>
    <row r="1730" spans="24:25" x14ac:dyDescent="0.3">
      <c r="X1730" s="21" t="s">
        <v>28</v>
      </c>
      <c r="Y1730" s="12">
        <v>29</v>
      </c>
    </row>
    <row r="1731" spans="24:25" x14ac:dyDescent="0.3">
      <c r="X1731" s="22" t="s">
        <v>7446</v>
      </c>
      <c r="Y1731" s="12">
        <v>29</v>
      </c>
    </row>
    <row r="1732" spans="24:25" x14ac:dyDescent="0.3">
      <c r="X1732" s="11" t="s">
        <v>1379</v>
      </c>
      <c r="Y1732" s="12">
        <v>50</v>
      </c>
    </row>
    <row r="1733" spans="24:25" x14ac:dyDescent="0.3">
      <c r="X1733" s="21" t="s">
        <v>44</v>
      </c>
      <c r="Y1733" s="12">
        <v>50</v>
      </c>
    </row>
    <row r="1734" spans="24:25" x14ac:dyDescent="0.3">
      <c r="X1734" s="22" t="s">
        <v>7446</v>
      </c>
      <c r="Y1734" s="12">
        <v>50</v>
      </c>
    </row>
    <row r="1735" spans="24:25" x14ac:dyDescent="0.3">
      <c r="X1735" s="11" t="s">
        <v>7481</v>
      </c>
      <c r="Y1735" s="12">
        <v>36</v>
      </c>
    </row>
    <row r="1736" spans="24:25" x14ac:dyDescent="0.3">
      <c r="X1736" s="21" t="s">
        <v>20</v>
      </c>
      <c r="Y1736" s="12">
        <v>36</v>
      </c>
    </row>
    <row r="1737" spans="24:25" x14ac:dyDescent="0.3">
      <c r="X1737" s="22" t="s">
        <v>15</v>
      </c>
      <c r="Y1737" s="12">
        <v>36</v>
      </c>
    </row>
    <row r="1738" spans="24:25" x14ac:dyDescent="0.3">
      <c r="X1738" s="11" t="s">
        <v>2042</v>
      </c>
      <c r="Y1738" s="12">
        <v>8</v>
      </c>
    </row>
    <row r="1739" spans="24:25" x14ac:dyDescent="0.3">
      <c r="X1739" s="21" t="s">
        <v>44</v>
      </c>
      <c r="Y1739" s="12">
        <v>8</v>
      </c>
    </row>
    <row r="1740" spans="24:25" x14ac:dyDescent="0.3">
      <c r="X1740" s="22" t="s">
        <v>7641</v>
      </c>
      <c r="Y1740" s="12">
        <v>8</v>
      </c>
    </row>
    <row r="1741" spans="24:25" x14ac:dyDescent="0.3">
      <c r="X1741" s="11" t="s">
        <v>2964</v>
      </c>
      <c r="Y1741" s="12">
        <v>0</v>
      </c>
    </row>
    <row r="1742" spans="24:25" x14ac:dyDescent="0.3">
      <c r="X1742" s="21" t="s">
        <v>14</v>
      </c>
      <c r="Y1742" s="12">
        <v>0</v>
      </c>
    </row>
    <row r="1743" spans="24:25" x14ac:dyDescent="0.3">
      <c r="X1743" s="22" t="s">
        <v>7447</v>
      </c>
      <c r="Y1743" s="12">
        <v>0</v>
      </c>
    </row>
    <row r="1744" spans="24:25" x14ac:dyDescent="0.3">
      <c r="X1744" s="11" t="s">
        <v>1149</v>
      </c>
      <c r="Y1744" s="12">
        <v>29</v>
      </c>
    </row>
    <row r="1745" spans="24:25" x14ac:dyDescent="0.3">
      <c r="X1745" s="21" t="s">
        <v>28</v>
      </c>
      <c r="Y1745" s="12">
        <v>29</v>
      </c>
    </row>
    <row r="1746" spans="24:25" x14ac:dyDescent="0.3">
      <c r="X1746" s="22" t="s">
        <v>7448</v>
      </c>
      <c r="Y1746" s="12">
        <v>29</v>
      </c>
    </row>
    <row r="1747" spans="24:25" x14ac:dyDescent="0.3">
      <c r="X1747" s="11" t="s">
        <v>5170</v>
      </c>
      <c r="Y1747" s="12">
        <v>47</v>
      </c>
    </row>
    <row r="1748" spans="24:25" x14ac:dyDescent="0.3">
      <c r="X1748" s="21" t="s">
        <v>28</v>
      </c>
      <c r="Y1748" s="12">
        <v>47</v>
      </c>
    </row>
    <row r="1749" spans="24:25" x14ac:dyDescent="0.3">
      <c r="X1749" s="22" t="s">
        <v>7448</v>
      </c>
      <c r="Y1749" s="12">
        <v>47</v>
      </c>
    </row>
    <row r="1750" spans="24:25" x14ac:dyDescent="0.3">
      <c r="X1750" s="11" t="s">
        <v>7482</v>
      </c>
      <c r="Y1750" s="12">
        <v>52</v>
      </c>
    </row>
    <row r="1751" spans="24:25" x14ac:dyDescent="0.3">
      <c r="X1751" s="21" t="s">
        <v>44</v>
      </c>
      <c r="Y1751" s="12">
        <v>52</v>
      </c>
    </row>
    <row r="1752" spans="24:25" x14ac:dyDescent="0.3">
      <c r="X1752" s="22" t="s">
        <v>7641</v>
      </c>
      <c r="Y1752" s="12">
        <v>52</v>
      </c>
    </row>
    <row r="1753" spans="24:25" x14ac:dyDescent="0.3">
      <c r="X1753" s="11" t="s">
        <v>5098</v>
      </c>
      <c r="Y1753" s="12">
        <v>45</v>
      </c>
    </row>
    <row r="1754" spans="24:25" x14ac:dyDescent="0.3">
      <c r="X1754" s="21" t="s">
        <v>14</v>
      </c>
      <c r="Y1754" s="12">
        <v>45</v>
      </c>
    </row>
    <row r="1755" spans="24:25" x14ac:dyDescent="0.3">
      <c r="X1755" s="22" t="s">
        <v>7641</v>
      </c>
      <c r="Y1755" s="12">
        <v>45</v>
      </c>
    </row>
    <row r="1756" spans="24:25" x14ac:dyDescent="0.3">
      <c r="X1756" s="11" t="s">
        <v>1773</v>
      </c>
      <c r="Y1756" s="12">
        <v>1</v>
      </c>
    </row>
    <row r="1757" spans="24:25" x14ac:dyDescent="0.3">
      <c r="X1757" s="21" t="s">
        <v>20</v>
      </c>
      <c r="Y1757" s="12">
        <v>1</v>
      </c>
    </row>
    <row r="1758" spans="24:25" x14ac:dyDescent="0.3">
      <c r="X1758" s="22" t="s">
        <v>7448</v>
      </c>
      <c r="Y1758" s="12">
        <v>1</v>
      </c>
    </row>
    <row r="1759" spans="24:25" x14ac:dyDescent="0.3">
      <c r="X1759" s="11" t="s">
        <v>241</v>
      </c>
      <c r="Y1759" s="12">
        <v>15</v>
      </c>
    </row>
    <row r="1760" spans="24:25" x14ac:dyDescent="0.3">
      <c r="X1760" s="21" t="s">
        <v>44</v>
      </c>
      <c r="Y1760" s="12">
        <v>15</v>
      </c>
    </row>
    <row r="1761" spans="24:25" x14ac:dyDescent="0.3">
      <c r="X1761" s="22" t="s">
        <v>24</v>
      </c>
      <c r="Y1761" s="12">
        <v>15</v>
      </c>
    </row>
    <row r="1762" spans="24:25" x14ac:dyDescent="0.3">
      <c r="X1762" s="11" t="s">
        <v>7016</v>
      </c>
      <c r="Y1762" s="12">
        <v>0</v>
      </c>
    </row>
    <row r="1763" spans="24:25" x14ac:dyDescent="0.3">
      <c r="X1763" s="21" t="s">
        <v>28</v>
      </c>
      <c r="Y1763" s="12">
        <v>0</v>
      </c>
    </row>
    <row r="1764" spans="24:25" x14ac:dyDescent="0.3">
      <c r="X1764" s="22" t="s">
        <v>15</v>
      </c>
      <c r="Y1764" s="12">
        <v>0</v>
      </c>
    </row>
    <row r="1765" spans="24:25" x14ac:dyDescent="0.3">
      <c r="X1765" s="11" t="s">
        <v>635</v>
      </c>
      <c r="Y1765" s="12">
        <v>36</v>
      </c>
    </row>
    <row r="1766" spans="24:25" x14ac:dyDescent="0.3">
      <c r="X1766" s="21" t="s">
        <v>28</v>
      </c>
      <c r="Y1766" s="12">
        <v>36</v>
      </c>
    </row>
    <row r="1767" spans="24:25" x14ac:dyDescent="0.3">
      <c r="X1767" s="22" t="s">
        <v>7448</v>
      </c>
      <c r="Y1767" s="12">
        <v>36</v>
      </c>
    </row>
    <row r="1768" spans="24:25" x14ac:dyDescent="0.3">
      <c r="X1768" s="11" t="s">
        <v>7363</v>
      </c>
      <c r="Y1768" s="12">
        <v>14</v>
      </c>
    </row>
    <row r="1769" spans="24:25" x14ac:dyDescent="0.3">
      <c r="X1769" s="21" t="s">
        <v>20</v>
      </c>
      <c r="Y1769" s="12">
        <v>14</v>
      </c>
    </row>
    <row r="1770" spans="24:25" x14ac:dyDescent="0.3">
      <c r="X1770" s="22" t="s">
        <v>7447</v>
      </c>
      <c r="Y1770" s="12">
        <v>14</v>
      </c>
    </row>
    <row r="1771" spans="24:25" x14ac:dyDescent="0.3">
      <c r="X1771" s="11" t="s">
        <v>954</v>
      </c>
      <c r="Y1771" s="12">
        <v>0</v>
      </c>
    </row>
    <row r="1772" spans="24:25" x14ac:dyDescent="0.3">
      <c r="X1772" s="21" t="s">
        <v>28</v>
      </c>
      <c r="Y1772" s="12">
        <v>0</v>
      </c>
    </row>
    <row r="1773" spans="24:25" x14ac:dyDescent="0.3">
      <c r="X1773" s="22" t="s">
        <v>7447</v>
      </c>
      <c r="Y1773" s="12">
        <v>0</v>
      </c>
    </row>
    <row r="1774" spans="24:25" x14ac:dyDescent="0.3">
      <c r="X1774" s="11" t="s">
        <v>3125</v>
      </c>
      <c r="Y1774" s="12">
        <v>58</v>
      </c>
    </row>
    <row r="1775" spans="24:25" x14ac:dyDescent="0.3">
      <c r="X1775" s="21" t="s">
        <v>44</v>
      </c>
      <c r="Y1775" s="12">
        <v>58</v>
      </c>
    </row>
    <row r="1776" spans="24:25" x14ac:dyDescent="0.3">
      <c r="X1776" s="22" t="s">
        <v>24</v>
      </c>
      <c r="Y1776" s="12">
        <v>58</v>
      </c>
    </row>
    <row r="1777" spans="24:25" x14ac:dyDescent="0.3">
      <c r="X1777" s="11" t="s">
        <v>4849</v>
      </c>
      <c r="Y1777" s="12">
        <v>47</v>
      </c>
    </row>
    <row r="1778" spans="24:25" x14ac:dyDescent="0.3">
      <c r="X1778" s="21" t="s">
        <v>44</v>
      </c>
      <c r="Y1778" s="12">
        <v>47</v>
      </c>
    </row>
    <row r="1779" spans="24:25" x14ac:dyDescent="0.3">
      <c r="X1779" s="22" t="s">
        <v>7446</v>
      </c>
      <c r="Y1779" s="12">
        <v>47</v>
      </c>
    </row>
    <row r="1780" spans="24:25" x14ac:dyDescent="0.3">
      <c r="X1780" s="11" t="s">
        <v>7483</v>
      </c>
      <c r="Y1780" s="12">
        <v>53</v>
      </c>
    </row>
    <row r="1781" spans="24:25" x14ac:dyDescent="0.3">
      <c r="X1781" s="21" t="s">
        <v>20</v>
      </c>
      <c r="Y1781" s="12">
        <v>53</v>
      </c>
    </row>
    <row r="1782" spans="24:25" x14ac:dyDescent="0.3">
      <c r="X1782" s="22" t="s">
        <v>15</v>
      </c>
      <c r="Y1782" s="12">
        <v>53</v>
      </c>
    </row>
    <row r="1783" spans="24:25" x14ac:dyDescent="0.3">
      <c r="X1783" s="11" t="s">
        <v>4972</v>
      </c>
      <c r="Y1783" s="12">
        <v>55</v>
      </c>
    </row>
    <row r="1784" spans="24:25" x14ac:dyDescent="0.3">
      <c r="X1784" s="21" t="s">
        <v>44</v>
      </c>
      <c r="Y1784" s="12">
        <v>55</v>
      </c>
    </row>
    <row r="1785" spans="24:25" x14ac:dyDescent="0.3">
      <c r="X1785" s="22" t="s">
        <v>7641</v>
      </c>
      <c r="Y1785" s="12">
        <v>55</v>
      </c>
    </row>
    <row r="1786" spans="24:25" x14ac:dyDescent="0.3">
      <c r="X1786" s="11" t="s">
        <v>7484</v>
      </c>
      <c r="Y1786" s="12">
        <v>16</v>
      </c>
    </row>
    <row r="1787" spans="24:25" x14ac:dyDescent="0.3">
      <c r="X1787" s="21" t="s">
        <v>40</v>
      </c>
      <c r="Y1787" s="12">
        <v>16</v>
      </c>
    </row>
    <row r="1788" spans="24:25" x14ac:dyDescent="0.3">
      <c r="X1788" s="22" t="s">
        <v>15</v>
      </c>
      <c r="Y1788" s="12">
        <v>16</v>
      </c>
    </row>
    <row r="1789" spans="24:25" x14ac:dyDescent="0.3">
      <c r="X1789" s="11" t="s">
        <v>3351</v>
      </c>
      <c r="Y1789" s="12">
        <v>60</v>
      </c>
    </row>
    <row r="1790" spans="24:25" x14ac:dyDescent="0.3">
      <c r="X1790" s="21" t="s">
        <v>28</v>
      </c>
      <c r="Y1790" s="12">
        <v>0</v>
      </c>
    </row>
    <row r="1791" spans="24:25" x14ac:dyDescent="0.3">
      <c r="X1791" s="22" t="s">
        <v>15</v>
      </c>
      <c r="Y1791" s="12">
        <v>0</v>
      </c>
    </row>
    <row r="1792" spans="24:25" x14ac:dyDescent="0.3">
      <c r="X1792" s="21" t="s">
        <v>20</v>
      </c>
      <c r="Y1792" s="12">
        <v>60</v>
      </c>
    </row>
    <row r="1793" spans="24:25" x14ac:dyDescent="0.3">
      <c r="X1793" s="22" t="s">
        <v>7447</v>
      </c>
      <c r="Y1793" s="12">
        <v>60</v>
      </c>
    </row>
    <row r="1794" spans="24:25" x14ac:dyDescent="0.3">
      <c r="X1794" s="11" t="s">
        <v>5590</v>
      </c>
      <c r="Y1794" s="12">
        <v>0</v>
      </c>
    </row>
    <row r="1795" spans="24:25" x14ac:dyDescent="0.3">
      <c r="X1795" s="21" t="s">
        <v>28</v>
      </c>
      <c r="Y1795" s="12">
        <v>0</v>
      </c>
    </row>
    <row r="1796" spans="24:25" x14ac:dyDescent="0.3">
      <c r="X1796" s="22" t="s">
        <v>7447</v>
      </c>
      <c r="Y1796" s="12">
        <v>0</v>
      </c>
    </row>
    <row r="1797" spans="24:25" x14ac:dyDescent="0.3">
      <c r="X1797" s="11" t="s">
        <v>3417</v>
      </c>
      <c r="Y1797" s="12">
        <v>0</v>
      </c>
    </row>
    <row r="1798" spans="24:25" x14ac:dyDescent="0.3">
      <c r="X1798" s="21" t="s">
        <v>40</v>
      </c>
      <c r="Y1798" s="12">
        <v>0</v>
      </c>
    </row>
    <row r="1799" spans="24:25" x14ac:dyDescent="0.3">
      <c r="X1799" s="22" t="s">
        <v>15</v>
      </c>
      <c r="Y1799" s="12">
        <v>0</v>
      </c>
    </row>
    <row r="1800" spans="24:25" x14ac:dyDescent="0.3">
      <c r="X1800" s="11" t="s">
        <v>2456</v>
      </c>
      <c r="Y1800" s="12">
        <v>36</v>
      </c>
    </row>
    <row r="1801" spans="24:25" x14ac:dyDescent="0.3">
      <c r="X1801" s="21" t="s">
        <v>20</v>
      </c>
      <c r="Y1801" s="12">
        <v>36</v>
      </c>
    </row>
    <row r="1802" spans="24:25" x14ac:dyDescent="0.3">
      <c r="X1802" s="22" t="s">
        <v>7446</v>
      </c>
      <c r="Y1802" s="12">
        <v>36</v>
      </c>
    </row>
    <row r="1803" spans="24:25" x14ac:dyDescent="0.3">
      <c r="X1803" s="11" t="s">
        <v>5447</v>
      </c>
      <c r="Y1803" s="12">
        <v>9</v>
      </c>
    </row>
    <row r="1804" spans="24:25" x14ac:dyDescent="0.3">
      <c r="X1804" s="21" t="s">
        <v>44</v>
      </c>
      <c r="Y1804" s="12">
        <v>9</v>
      </c>
    </row>
    <row r="1805" spans="24:25" x14ac:dyDescent="0.3">
      <c r="X1805" s="22" t="s">
        <v>7448</v>
      </c>
      <c r="Y1805" s="12">
        <v>9</v>
      </c>
    </row>
    <row r="1806" spans="24:25" x14ac:dyDescent="0.3">
      <c r="X1806" s="11" t="s">
        <v>1809</v>
      </c>
      <c r="Y1806" s="12">
        <v>88</v>
      </c>
    </row>
    <row r="1807" spans="24:25" x14ac:dyDescent="0.3">
      <c r="X1807" s="21" t="s">
        <v>28</v>
      </c>
      <c r="Y1807" s="12">
        <v>88</v>
      </c>
    </row>
    <row r="1808" spans="24:25" x14ac:dyDescent="0.3">
      <c r="X1808" s="22" t="s">
        <v>7446</v>
      </c>
      <c r="Y1808" s="12">
        <v>88</v>
      </c>
    </row>
    <row r="1809" spans="24:25" x14ac:dyDescent="0.3">
      <c r="X1809" s="11" t="s">
        <v>5378</v>
      </c>
      <c r="Y1809" s="12">
        <v>36</v>
      </c>
    </row>
    <row r="1810" spans="24:25" x14ac:dyDescent="0.3">
      <c r="X1810" s="21" t="s">
        <v>44</v>
      </c>
      <c r="Y1810" s="12">
        <v>36</v>
      </c>
    </row>
    <row r="1811" spans="24:25" x14ac:dyDescent="0.3">
      <c r="X1811" s="22" t="s">
        <v>7448</v>
      </c>
      <c r="Y1811" s="12">
        <v>36</v>
      </c>
    </row>
    <row r="1812" spans="24:25" x14ac:dyDescent="0.3">
      <c r="X1812" s="11" t="s">
        <v>271</v>
      </c>
      <c r="Y1812" s="12">
        <v>26</v>
      </c>
    </row>
    <row r="1813" spans="24:25" x14ac:dyDescent="0.3">
      <c r="X1813" s="21" t="s">
        <v>14</v>
      </c>
      <c r="Y1813" s="12">
        <v>26</v>
      </c>
    </row>
    <row r="1814" spans="24:25" x14ac:dyDescent="0.3">
      <c r="X1814" s="22" t="s">
        <v>7448</v>
      </c>
      <c r="Y1814" s="12">
        <v>26</v>
      </c>
    </row>
    <row r="1815" spans="24:25" x14ac:dyDescent="0.3">
      <c r="X1815" s="11" t="s">
        <v>496</v>
      </c>
      <c r="Y1815" s="12">
        <v>46</v>
      </c>
    </row>
    <row r="1816" spans="24:25" x14ac:dyDescent="0.3">
      <c r="X1816" s="21" t="s">
        <v>14</v>
      </c>
      <c r="Y1816" s="12">
        <v>46</v>
      </c>
    </row>
    <row r="1817" spans="24:25" x14ac:dyDescent="0.3">
      <c r="X1817" s="22" t="s">
        <v>7448</v>
      </c>
      <c r="Y1817" s="12">
        <v>46</v>
      </c>
    </row>
    <row r="1818" spans="24:25" x14ac:dyDescent="0.3">
      <c r="X1818" s="21" t="s">
        <v>28</v>
      </c>
      <c r="Y1818" s="12">
        <v>0</v>
      </c>
    </row>
    <row r="1819" spans="24:25" x14ac:dyDescent="0.3">
      <c r="X1819" s="22" t="s">
        <v>7448</v>
      </c>
      <c r="Y1819" s="12">
        <v>0</v>
      </c>
    </row>
    <row r="1820" spans="24:25" x14ac:dyDescent="0.3">
      <c r="X1820" s="11" t="s">
        <v>5737</v>
      </c>
      <c r="Y1820" s="12">
        <v>0</v>
      </c>
    </row>
    <row r="1821" spans="24:25" x14ac:dyDescent="0.3">
      <c r="X1821" s="21" t="s">
        <v>28</v>
      </c>
      <c r="Y1821" s="12">
        <v>0</v>
      </c>
    </row>
    <row r="1822" spans="24:25" x14ac:dyDescent="0.3">
      <c r="X1822" s="22" t="s">
        <v>7447</v>
      </c>
      <c r="Y1822" s="12">
        <v>0</v>
      </c>
    </row>
    <row r="1823" spans="24:25" x14ac:dyDescent="0.3">
      <c r="X1823" s="11" t="s">
        <v>4234</v>
      </c>
      <c r="Y1823" s="12">
        <v>24</v>
      </c>
    </row>
    <row r="1824" spans="24:25" x14ac:dyDescent="0.3">
      <c r="X1824" s="21" t="s">
        <v>14</v>
      </c>
      <c r="Y1824" s="12">
        <v>24</v>
      </c>
    </row>
    <row r="1825" spans="24:25" x14ac:dyDescent="0.3">
      <c r="X1825" s="22" t="s">
        <v>7447</v>
      </c>
      <c r="Y1825" s="12">
        <v>24</v>
      </c>
    </row>
    <row r="1826" spans="24:25" x14ac:dyDescent="0.3">
      <c r="X1826" s="11" t="s">
        <v>5933</v>
      </c>
      <c r="Y1826" s="12">
        <v>4</v>
      </c>
    </row>
    <row r="1827" spans="24:25" x14ac:dyDescent="0.3">
      <c r="X1827" s="21" t="s">
        <v>28</v>
      </c>
      <c r="Y1827" s="12">
        <v>4</v>
      </c>
    </row>
    <row r="1828" spans="24:25" x14ac:dyDescent="0.3">
      <c r="X1828" s="22" t="s">
        <v>24</v>
      </c>
      <c r="Y1828" s="12">
        <v>4</v>
      </c>
    </row>
    <row r="1829" spans="24:25" x14ac:dyDescent="0.3">
      <c r="X1829" s="11" t="s">
        <v>3514</v>
      </c>
      <c r="Y1829" s="12">
        <v>105</v>
      </c>
    </row>
    <row r="1830" spans="24:25" x14ac:dyDescent="0.3">
      <c r="X1830" s="21" t="s">
        <v>40</v>
      </c>
      <c r="Y1830" s="12">
        <v>32</v>
      </c>
    </row>
    <row r="1831" spans="24:25" x14ac:dyDescent="0.3">
      <c r="X1831" s="22" t="s">
        <v>15</v>
      </c>
      <c r="Y1831" s="12">
        <v>32</v>
      </c>
    </row>
    <row r="1832" spans="24:25" x14ac:dyDescent="0.3">
      <c r="X1832" s="21" t="s">
        <v>20</v>
      </c>
      <c r="Y1832" s="12">
        <v>73</v>
      </c>
    </row>
    <row r="1833" spans="24:25" x14ac:dyDescent="0.3">
      <c r="X1833" s="22" t="s">
        <v>24</v>
      </c>
      <c r="Y1833" s="12">
        <v>73</v>
      </c>
    </row>
    <row r="1834" spans="24:25" x14ac:dyDescent="0.3">
      <c r="X1834" s="11" t="s">
        <v>161</v>
      </c>
      <c r="Y1834" s="12">
        <v>38</v>
      </c>
    </row>
    <row r="1835" spans="24:25" x14ac:dyDescent="0.3">
      <c r="X1835" s="21" t="s">
        <v>14</v>
      </c>
      <c r="Y1835" s="12">
        <v>32</v>
      </c>
    </row>
    <row r="1836" spans="24:25" x14ac:dyDescent="0.3">
      <c r="X1836" s="22" t="s">
        <v>7447</v>
      </c>
      <c r="Y1836" s="12">
        <v>32</v>
      </c>
    </row>
    <row r="1837" spans="24:25" x14ac:dyDescent="0.3">
      <c r="X1837" s="21" t="s">
        <v>40</v>
      </c>
      <c r="Y1837" s="12">
        <v>6</v>
      </c>
    </row>
    <row r="1838" spans="24:25" x14ac:dyDescent="0.3">
      <c r="X1838" s="22" t="s">
        <v>7446</v>
      </c>
      <c r="Y1838" s="12">
        <v>6</v>
      </c>
    </row>
    <row r="1839" spans="24:25" x14ac:dyDescent="0.3">
      <c r="X1839" s="11" t="s">
        <v>245</v>
      </c>
      <c r="Y1839" s="12">
        <v>32</v>
      </c>
    </row>
    <row r="1840" spans="24:25" x14ac:dyDescent="0.3">
      <c r="X1840" s="21" t="s">
        <v>40</v>
      </c>
      <c r="Y1840" s="12">
        <v>32</v>
      </c>
    </row>
    <row r="1841" spans="24:25" x14ac:dyDescent="0.3">
      <c r="X1841" s="22" t="s">
        <v>7447</v>
      </c>
      <c r="Y1841" s="12">
        <v>32</v>
      </c>
    </row>
    <row r="1842" spans="24:25" x14ac:dyDescent="0.3">
      <c r="X1842" s="11" t="s">
        <v>693</v>
      </c>
      <c r="Y1842" s="12">
        <v>59</v>
      </c>
    </row>
    <row r="1843" spans="24:25" x14ac:dyDescent="0.3">
      <c r="X1843" s="21" t="s">
        <v>14</v>
      </c>
      <c r="Y1843" s="12">
        <v>59</v>
      </c>
    </row>
    <row r="1844" spans="24:25" x14ac:dyDescent="0.3">
      <c r="X1844" s="22" t="s">
        <v>7447</v>
      </c>
      <c r="Y1844" s="12">
        <v>59</v>
      </c>
    </row>
    <row r="1845" spans="24:25" x14ac:dyDescent="0.3">
      <c r="X1845" s="11" t="s">
        <v>4096</v>
      </c>
      <c r="Y1845" s="12">
        <v>56</v>
      </c>
    </row>
    <row r="1846" spans="24:25" x14ac:dyDescent="0.3">
      <c r="X1846" s="21" t="s">
        <v>14</v>
      </c>
      <c r="Y1846" s="12">
        <v>13</v>
      </c>
    </row>
    <row r="1847" spans="24:25" x14ac:dyDescent="0.3">
      <c r="X1847" s="22" t="s">
        <v>24</v>
      </c>
      <c r="Y1847" s="12">
        <v>13</v>
      </c>
    </row>
    <row r="1848" spans="24:25" x14ac:dyDescent="0.3">
      <c r="X1848" s="21" t="s">
        <v>20</v>
      </c>
      <c r="Y1848" s="12">
        <v>43</v>
      </c>
    </row>
    <row r="1849" spans="24:25" x14ac:dyDescent="0.3">
      <c r="X1849" s="22" t="s">
        <v>7446</v>
      </c>
      <c r="Y1849" s="12">
        <v>43</v>
      </c>
    </row>
    <row r="1850" spans="24:25" x14ac:dyDescent="0.3">
      <c r="X1850" s="11" t="s">
        <v>2925</v>
      </c>
      <c r="Y1850" s="12">
        <v>15</v>
      </c>
    </row>
    <row r="1851" spans="24:25" x14ac:dyDescent="0.3">
      <c r="X1851" s="21" t="s">
        <v>14</v>
      </c>
      <c r="Y1851" s="12">
        <v>15</v>
      </c>
    </row>
    <row r="1852" spans="24:25" x14ac:dyDescent="0.3">
      <c r="X1852" s="22" t="s">
        <v>7448</v>
      </c>
      <c r="Y1852" s="12">
        <v>15</v>
      </c>
    </row>
    <row r="1853" spans="24:25" x14ac:dyDescent="0.3">
      <c r="X1853" s="11" t="s">
        <v>7485</v>
      </c>
      <c r="Y1853" s="12">
        <v>47</v>
      </c>
    </row>
    <row r="1854" spans="24:25" x14ac:dyDescent="0.3">
      <c r="X1854" s="21" t="s">
        <v>44</v>
      </c>
      <c r="Y1854" s="12">
        <v>47</v>
      </c>
    </row>
    <row r="1855" spans="24:25" x14ac:dyDescent="0.3">
      <c r="X1855" s="22" t="s">
        <v>7641</v>
      </c>
      <c r="Y1855" s="12">
        <v>47</v>
      </c>
    </row>
    <row r="1856" spans="24:25" x14ac:dyDescent="0.3">
      <c r="X1856" s="11" t="s">
        <v>1812</v>
      </c>
      <c r="Y1856" s="12">
        <v>58</v>
      </c>
    </row>
    <row r="1857" spans="24:25" x14ac:dyDescent="0.3">
      <c r="X1857" s="21" t="s">
        <v>20</v>
      </c>
      <c r="Y1857" s="12">
        <v>58</v>
      </c>
    </row>
    <row r="1858" spans="24:25" x14ac:dyDescent="0.3">
      <c r="X1858" s="22" t="s">
        <v>15</v>
      </c>
      <c r="Y1858" s="12">
        <v>58</v>
      </c>
    </row>
    <row r="1859" spans="24:25" x14ac:dyDescent="0.3">
      <c r="X1859" s="11" t="s">
        <v>3448</v>
      </c>
      <c r="Y1859" s="12">
        <v>22</v>
      </c>
    </row>
    <row r="1860" spans="24:25" x14ac:dyDescent="0.3">
      <c r="X1860" s="21" t="s">
        <v>44</v>
      </c>
      <c r="Y1860" s="12">
        <v>22</v>
      </c>
    </row>
    <row r="1861" spans="24:25" x14ac:dyDescent="0.3">
      <c r="X1861" s="22" t="s">
        <v>7446</v>
      </c>
      <c r="Y1861" s="12">
        <v>22</v>
      </c>
    </row>
    <row r="1862" spans="24:25" x14ac:dyDescent="0.3">
      <c r="X1862" s="11" t="s">
        <v>136</v>
      </c>
      <c r="Y1862" s="12">
        <v>22</v>
      </c>
    </row>
    <row r="1863" spans="24:25" x14ac:dyDescent="0.3">
      <c r="X1863" s="21" t="s">
        <v>20</v>
      </c>
      <c r="Y1863" s="12">
        <v>22</v>
      </c>
    </row>
    <row r="1864" spans="24:25" x14ac:dyDescent="0.3">
      <c r="X1864" s="22" t="s">
        <v>7447</v>
      </c>
      <c r="Y1864" s="12">
        <v>22</v>
      </c>
    </row>
    <row r="1865" spans="24:25" x14ac:dyDescent="0.3">
      <c r="X1865" s="11" t="s">
        <v>2784</v>
      </c>
      <c r="Y1865" s="12">
        <v>17</v>
      </c>
    </row>
    <row r="1866" spans="24:25" x14ac:dyDescent="0.3">
      <c r="X1866" s="21" t="s">
        <v>20</v>
      </c>
      <c r="Y1866" s="12">
        <v>17</v>
      </c>
    </row>
    <row r="1867" spans="24:25" x14ac:dyDescent="0.3">
      <c r="X1867" s="22" t="s">
        <v>7448</v>
      </c>
      <c r="Y1867" s="12">
        <v>17</v>
      </c>
    </row>
    <row r="1868" spans="24:25" x14ac:dyDescent="0.3">
      <c r="X1868" s="11" t="s">
        <v>6876</v>
      </c>
      <c r="Y1868" s="12">
        <v>0</v>
      </c>
    </row>
    <row r="1869" spans="24:25" x14ac:dyDescent="0.3">
      <c r="X1869" s="21" t="s">
        <v>28</v>
      </c>
      <c r="Y1869" s="12">
        <v>0</v>
      </c>
    </row>
    <row r="1870" spans="24:25" x14ac:dyDescent="0.3">
      <c r="X1870" s="22" t="s">
        <v>15</v>
      </c>
      <c r="Y1870" s="12">
        <v>0</v>
      </c>
    </row>
    <row r="1871" spans="24:25" x14ac:dyDescent="0.3">
      <c r="X1871" s="11" t="s">
        <v>5798</v>
      </c>
      <c r="Y1871" s="12">
        <v>52</v>
      </c>
    </row>
    <row r="1872" spans="24:25" x14ac:dyDescent="0.3">
      <c r="X1872" s="21" t="s">
        <v>40</v>
      </c>
      <c r="Y1872" s="12">
        <v>52</v>
      </c>
    </row>
    <row r="1873" spans="24:25" x14ac:dyDescent="0.3">
      <c r="X1873" s="22" t="s">
        <v>7447</v>
      </c>
      <c r="Y1873" s="12">
        <v>52</v>
      </c>
    </row>
    <row r="1874" spans="24:25" x14ac:dyDescent="0.3">
      <c r="X1874" s="11" t="s">
        <v>7344</v>
      </c>
      <c r="Y1874" s="12">
        <v>31</v>
      </c>
    </row>
    <row r="1875" spans="24:25" x14ac:dyDescent="0.3">
      <c r="X1875" s="21" t="s">
        <v>40</v>
      </c>
      <c r="Y1875" s="12">
        <v>31</v>
      </c>
    </row>
    <row r="1876" spans="24:25" x14ac:dyDescent="0.3">
      <c r="X1876" s="22" t="s">
        <v>7446</v>
      </c>
      <c r="Y1876" s="12">
        <v>31</v>
      </c>
    </row>
    <row r="1877" spans="24:25" x14ac:dyDescent="0.3">
      <c r="X1877" s="11" t="s">
        <v>4228</v>
      </c>
      <c r="Y1877" s="12">
        <v>21</v>
      </c>
    </row>
    <row r="1878" spans="24:25" x14ac:dyDescent="0.3">
      <c r="X1878" s="21" t="s">
        <v>40</v>
      </c>
      <c r="Y1878" s="12">
        <v>21</v>
      </c>
    </row>
    <row r="1879" spans="24:25" x14ac:dyDescent="0.3">
      <c r="X1879" s="22" t="s">
        <v>15</v>
      </c>
      <c r="Y1879" s="12">
        <v>21</v>
      </c>
    </row>
    <row r="1880" spans="24:25" x14ac:dyDescent="0.3">
      <c r="X1880" s="11" t="s">
        <v>2907</v>
      </c>
      <c r="Y1880" s="12">
        <v>0</v>
      </c>
    </row>
    <row r="1881" spans="24:25" x14ac:dyDescent="0.3">
      <c r="X1881" s="21" t="s">
        <v>40</v>
      </c>
      <c r="Y1881" s="12">
        <v>0</v>
      </c>
    </row>
    <row r="1882" spans="24:25" x14ac:dyDescent="0.3">
      <c r="X1882" s="22" t="s">
        <v>15</v>
      </c>
      <c r="Y1882" s="12">
        <v>0</v>
      </c>
    </row>
    <row r="1883" spans="24:25" x14ac:dyDescent="0.3">
      <c r="X1883" s="11" t="s">
        <v>3436</v>
      </c>
      <c r="Y1883" s="12">
        <v>147</v>
      </c>
    </row>
    <row r="1884" spans="24:25" x14ac:dyDescent="0.3">
      <c r="X1884" s="21" t="s">
        <v>20</v>
      </c>
      <c r="Y1884" s="12">
        <v>147</v>
      </c>
    </row>
    <row r="1885" spans="24:25" x14ac:dyDescent="0.3">
      <c r="X1885" s="22" t="s">
        <v>15</v>
      </c>
      <c r="Y1885" s="12">
        <v>73</v>
      </c>
    </row>
    <row r="1886" spans="24:25" x14ac:dyDescent="0.3">
      <c r="X1886" s="22" t="s">
        <v>7447</v>
      </c>
      <c r="Y1886" s="12">
        <v>74</v>
      </c>
    </row>
    <row r="1887" spans="24:25" x14ac:dyDescent="0.3">
      <c r="X1887" s="11" t="s">
        <v>2519</v>
      </c>
      <c r="Y1887" s="12">
        <v>86</v>
      </c>
    </row>
    <row r="1888" spans="24:25" x14ac:dyDescent="0.3">
      <c r="X1888" s="21" t="s">
        <v>28</v>
      </c>
      <c r="Y1888" s="12">
        <v>86</v>
      </c>
    </row>
    <row r="1889" spans="24:25" x14ac:dyDescent="0.3">
      <c r="X1889" s="22" t="s">
        <v>7447</v>
      </c>
      <c r="Y1889" s="12">
        <v>86</v>
      </c>
    </row>
    <row r="1890" spans="24:25" x14ac:dyDescent="0.3">
      <c r="X1890" s="11" t="s">
        <v>6095</v>
      </c>
      <c r="Y1890" s="12">
        <v>0</v>
      </c>
    </row>
    <row r="1891" spans="24:25" x14ac:dyDescent="0.3">
      <c r="X1891" s="21" t="s">
        <v>14</v>
      </c>
      <c r="Y1891" s="12">
        <v>0</v>
      </c>
    </row>
    <row r="1892" spans="24:25" x14ac:dyDescent="0.3">
      <c r="X1892" s="22" t="s">
        <v>7447</v>
      </c>
      <c r="Y1892" s="12">
        <v>0</v>
      </c>
    </row>
    <row r="1893" spans="24:25" x14ac:dyDescent="0.3">
      <c r="X1893" s="11" t="s">
        <v>4948</v>
      </c>
      <c r="Y1893" s="12">
        <v>38</v>
      </c>
    </row>
    <row r="1894" spans="24:25" x14ac:dyDescent="0.3">
      <c r="X1894" s="21" t="s">
        <v>44</v>
      </c>
      <c r="Y1894" s="12">
        <v>38</v>
      </c>
    </row>
    <row r="1895" spans="24:25" x14ac:dyDescent="0.3">
      <c r="X1895" s="22" t="s">
        <v>24</v>
      </c>
      <c r="Y1895" s="12">
        <v>38</v>
      </c>
    </row>
    <row r="1896" spans="24:25" x14ac:dyDescent="0.3">
      <c r="X1896" s="11" t="s">
        <v>5748</v>
      </c>
      <c r="Y1896" s="12">
        <v>65</v>
      </c>
    </row>
    <row r="1897" spans="24:25" x14ac:dyDescent="0.3">
      <c r="X1897" s="21" t="s">
        <v>40</v>
      </c>
      <c r="Y1897" s="12">
        <v>65</v>
      </c>
    </row>
    <row r="1898" spans="24:25" x14ac:dyDescent="0.3">
      <c r="X1898" s="22" t="s">
        <v>24</v>
      </c>
      <c r="Y1898" s="12">
        <v>65</v>
      </c>
    </row>
    <row r="1899" spans="24:25" x14ac:dyDescent="0.3">
      <c r="X1899" s="11" t="s">
        <v>7073</v>
      </c>
      <c r="Y1899" s="12">
        <v>48</v>
      </c>
    </row>
    <row r="1900" spans="24:25" x14ac:dyDescent="0.3">
      <c r="X1900" s="21" t="s">
        <v>28</v>
      </c>
      <c r="Y1900" s="12">
        <v>48</v>
      </c>
    </row>
    <row r="1901" spans="24:25" x14ac:dyDescent="0.3">
      <c r="X1901" s="22" t="s">
        <v>7446</v>
      </c>
      <c r="Y1901" s="12">
        <v>48</v>
      </c>
    </row>
    <row r="1902" spans="24:25" x14ac:dyDescent="0.3">
      <c r="X1902" s="11" t="s">
        <v>3833</v>
      </c>
      <c r="Y1902" s="12">
        <v>72</v>
      </c>
    </row>
    <row r="1903" spans="24:25" x14ac:dyDescent="0.3">
      <c r="X1903" s="21" t="s">
        <v>44</v>
      </c>
      <c r="Y1903" s="12">
        <v>72</v>
      </c>
    </row>
    <row r="1904" spans="24:25" x14ac:dyDescent="0.3">
      <c r="X1904" s="22" t="s">
        <v>7447</v>
      </c>
      <c r="Y1904" s="12">
        <v>72</v>
      </c>
    </row>
    <row r="1905" spans="24:25" x14ac:dyDescent="0.3">
      <c r="X1905" s="11" t="s">
        <v>1533</v>
      </c>
      <c r="Y1905" s="12">
        <v>1</v>
      </c>
    </row>
    <row r="1906" spans="24:25" x14ac:dyDescent="0.3">
      <c r="X1906" s="21" t="s">
        <v>14</v>
      </c>
      <c r="Y1906" s="12">
        <v>1</v>
      </c>
    </row>
    <row r="1907" spans="24:25" x14ac:dyDescent="0.3">
      <c r="X1907" s="22" t="s">
        <v>7448</v>
      </c>
      <c r="Y1907" s="12">
        <v>1</v>
      </c>
    </row>
    <row r="1908" spans="24:25" x14ac:dyDescent="0.3">
      <c r="X1908" s="11" t="s">
        <v>7282</v>
      </c>
      <c r="Y1908" s="12">
        <v>23</v>
      </c>
    </row>
    <row r="1909" spans="24:25" x14ac:dyDescent="0.3">
      <c r="X1909" s="21" t="s">
        <v>20</v>
      </c>
      <c r="Y1909" s="12">
        <v>23</v>
      </c>
    </row>
    <row r="1910" spans="24:25" x14ac:dyDescent="0.3">
      <c r="X1910" s="22" t="s">
        <v>24</v>
      </c>
      <c r="Y1910" s="12">
        <v>23</v>
      </c>
    </row>
    <row r="1911" spans="24:25" x14ac:dyDescent="0.3">
      <c r="X1911" s="11" t="s">
        <v>394</v>
      </c>
      <c r="Y1911" s="12">
        <v>13</v>
      </c>
    </row>
    <row r="1912" spans="24:25" x14ac:dyDescent="0.3">
      <c r="X1912" s="21" t="s">
        <v>28</v>
      </c>
      <c r="Y1912" s="12">
        <v>13</v>
      </c>
    </row>
    <row r="1913" spans="24:25" x14ac:dyDescent="0.3">
      <c r="X1913" s="22" t="s">
        <v>7446</v>
      </c>
      <c r="Y1913" s="12">
        <v>13</v>
      </c>
    </row>
    <row r="1914" spans="24:25" x14ac:dyDescent="0.3">
      <c r="X1914" s="11" t="s">
        <v>629</v>
      </c>
      <c r="Y1914" s="12">
        <v>52</v>
      </c>
    </row>
    <row r="1915" spans="24:25" x14ac:dyDescent="0.3">
      <c r="X1915" s="21" t="s">
        <v>28</v>
      </c>
      <c r="Y1915" s="12">
        <v>52</v>
      </c>
    </row>
    <row r="1916" spans="24:25" x14ac:dyDescent="0.3">
      <c r="X1916" s="22" t="s">
        <v>7446</v>
      </c>
      <c r="Y1916" s="12">
        <v>52</v>
      </c>
    </row>
    <row r="1917" spans="24:25" x14ac:dyDescent="0.3">
      <c r="X1917" s="11" t="s">
        <v>7359</v>
      </c>
      <c r="Y1917" s="12">
        <v>4</v>
      </c>
    </row>
    <row r="1918" spans="24:25" x14ac:dyDescent="0.3">
      <c r="X1918" s="21" t="s">
        <v>20</v>
      </c>
      <c r="Y1918" s="12">
        <v>4</v>
      </c>
    </row>
    <row r="1919" spans="24:25" x14ac:dyDescent="0.3">
      <c r="X1919" s="22" t="s">
        <v>24</v>
      </c>
      <c r="Y1919" s="12">
        <v>4</v>
      </c>
    </row>
    <row r="1920" spans="24:25" x14ac:dyDescent="0.3">
      <c r="X1920" s="11" t="s">
        <v>3912</v>
      </c>
      <c r="Y1920" s="12">
        <v>0</v>
      </c>
    </row>
    <row r="1921" spans="24:25" x14ac:dyDescent="0.3">
      <c r="X1921" s="21" t="s">
        <v>44</v>
      </c>
      <c r="Y1921" s="12">
        <v>0</v>
      </c>
    </row>
    <row r="1922" spans="24:25" x14ac:dyDescent="0.3">
      <c r="X1922" s="22" t="s">
        <v>7446</v>
      </c>
      <c r="Y1922" s="12">
        <v>0</v>
      </c>
    </row>
    <row r="1923" spans="24:25" x14ac:dyDescent="0.3">
      <c r="X1923" s="11" t="s">
        <v>2711</v>
      </c>
      <c r="Y1923" s="12">
        <v>5</v>
      </c>
    </row>
    <row r="1924" spans="24:25" x14ac:dyDescent="0.3">
      <c r="X1924" s="21" t="s">
        <v>28</v>
      </c>
      <c r="Y1924" s="12">
        <v>5</v>
      </c>
    </row>
    <row r="1925" spans="24:25" x14ac:dyDescent="0.3">
      <c r="X1925" s="22" t="s">
        <v>24</v>
      </c>
      <c r="Y1925" s="12">
        <v>5</v>
      </c>
    </row>
    <row r="1926" spans="24:25" x14ac:dyDescent="0.3">
      <c r="X1926" s="11" t="s">
        <v>3035</v>
      </c>
      <c r="Y1926" s="12">
        <v>0</v>
      </c>
    </row>
    <row r="1927" spans="24:25" x14ac:dyDescent="0.3">
      <c r="X1927" s="21" t="s">
        <v>44</v>
      </c>
      <c r="Y1927" s="12">
        <v>0</v>
      </c>
    </row>
    <row r="1928" spans="24:25" x14ac:dyDescent="0.3">
      <c r="X1928" s="22" t="s">
        <v>7448</v>
      </c>
      <c r="Y1928" s="12">
        <v>0</v>
      </c>
    </row>
    <row r="1929" spans="24:25" x14ac:dyDescent="0.3">
      <c r="X1929" s="11" t="s">
        <v>3021</v>
      </c>
      <c r="Y1929" s="12">
        <v>51</v>
      </c>
    </row>
    <row r="1930" spans="24:25" x14ac:dyDescent="0.3">
      <c r="X1930" s="21" t="s">
        <v>28</v>
      </c>
      <c r="Y1930" s="12">
        <v>51</v>
      </c>
    </row>
    <row r="1931" spans="24:25" x14ac:dyDescent="0.3">
      <c r="X1931" s="22" t="s">
        <v>7446</v>
      </c>
      <c r="Y1931" s="12">
        <v>51</v>
      </c>
    </row>
    <row r="1932" spans="24:25" x14ac:dyDescent="0.3">
      <c r="X1932" s="11" t="s">
        <v>5578</v>
      </c>
      <c r="Y1932" s="12">
        <v>8</v>
      </c>
    </row>
    <row r="1933" spans="24:25" x14ac:dyDescent="0.3">
      <c r="X1933" s="21" t="s">
        <v>40</v>
      </c>
      <c r="Y1933" s="12">
        <v>8</v>
      </c>
    </row>
    <row r="1934" spans="24:25" x14ac:dyDescent="0.3">
      <c r="X1934" s="22" t="s">
        <v>7641</v>
      </c>
      <c r="Y1934" s="12">
        <v>8</v>
      </c>
    </row>
    <row r="1935" spans="24:25" x14ac:dyDescent="0.3">
      <c r="X1935" s="11" t="s">
        <v>5236</v>
      </c>
      <c r="Y1935" s="12">
        <v>50</v>
      </c>
    </row>
    <row r="1936" spans="24:25" x14ac:dyDescent="0.3">
      <c r="X1936" s="21" t="s">
        <v>40</v>
      </c>
      <c r="Y1936" s="12">
        <v>50</v>
      </c>
    </row>
    <row r="1937" spans="24:25" x14ac:dyDescent="0.3">
      <c r="X1937" s="22" t="s">
        <v>15</v>
      </c>
      <c r="Y1937" s="12">
        <v>50</v>
      </c>
    </row>
    <row r="1938" spans="24:25" x14ac:dyDescent="0.3">
      <c r="X1938" s="11" t="s">
        <v>146</v>
      </c>
      <c r="Y1938" s="12">
        <v>14</v>
      </c>
    </row>
    <row r="1939" spans="24:25" x14ac:dyDescent="0.3">
      <c r="X1939" s="21" t="s">
        <v>40</v>
      </c>
      <c r="Y1939" s="12">
        <v>14</v>
      </c>
    </row>
    <row r="1940" spans="24:25" x14ac:dyDescent="0.3">
      <c r="X1940" s="22" t="s">
        <v>24</v>
      </c>
      <c r="Y1940" s="12">
        <v>14</v>
      </c>
    </row>
    <row r="1941" spans="24:25" x14ac:dyDescent="0.3">
      <c r="X1941" s="11" t="s">
        <v>165</v>
      </c>
      <c r="Y1941" s="12">
        <v>50</v>
      </c>
    </row>
    <row r="1942" spans="24:25" x14ac:dyDescent="0.3">
      <c r="X1942" s="21" t="s">
        <v>40</v>
      </c>
      <c r="Y1942" s="12">
        <v>50</v>
      </c>
    </row>
    <row r="1943" spans="24:25" x14ac:dyDescent="0.3">
      <c r="X1943" s="22" t="s">
        <v>7446</v>
      </c>
      <c r="Y1943" s="12">
        <v>50</v>
      </c>
    </row>
    <row r="1944" spans="24:25" x14ac:dyDescent="0.3">
      <c r="X1944" s="11" t="s">
        <v>783</v>
      </c>
      <c r="Y1944" s="12">
        <v>86</v>
      </c>
    </row>
    <row r="1945" spans="24:25" x14ac:dyDescent="0.3">
      <c r="X1945" s="21" t="s">
        <v>14</v>
      </c>
      <c r="Y1945" s="12">
        <v>48</v>
      </c>
    </row>
    <row r="1946" spans="24:25" x14ac:dyDescent="0.3">
      <c r="X1946" s="22" t="s">
        <v>15</v>
      </c>
      <c r="Y1946" s="12">
        <v>48</v>
      </c>
    </row>
    <row r="1947" spans="24:25" x14ac:dyDescent="0.3">
      <c r="X1947" s="21" t="s">
        <v>40</v>
      </c>
      <c r="Y1947" s="12">
        <v>38</v>
      </c>
    </row>
    <row r="1948" spans="24:25" x14ac:dyDescent="0.3">
      <c r="X1948" s="22" t="s">
        <v>7446</v>
      </c>
      <c r="Y1948" s="12">
        <v>38</v>
      </c>
    </row>
    <row r="1949" spans="24:25" x14ac:dyDescent="0.3">
      <c r="X1949" s="11" t="s">
        <v>6323</v>
      </c>
      <c r="Y1949" s="12">
        <v>5</v>
      </c>
    </row>
    <row r="1950" spans="24:25" x14ac:dyDescent="0.3">
      <c r="X1950" s="21" t="s">
        <v>44</v>
      </c>
      <c r="Y1950" s="12">
        <v>5</v>
      </c>
    </row>
    <row r="1951" spans="24:25" x14ac:dyDescent="0.3">
      <c r="X1951" s="22" t="s">
        <v>7447</v>
      </c>
      <c r="Y1951" s="12">
        <v>5</v>
      </c>
    </row>
    <row r="1952" spans="24:25" x14ac:dyDescent="0.3">
      <c r="X1952" s="11" t="s">
        <v>4518</v>
      </c>
      <c r="Y1952" s="12">
        <v>47</v>
      </c>
    </row>
    <row r="1953" spans="24:25" x14ac:dyDescent="0.3">
      <c r="X1953" s="21" t="s">
        <v>28</v>
      </c>
      <c r="Y1953" s="12">
        <v>47</v>
      </c>
    </row>
    <row r="1954" spans="24:25" x14ac:dyDescent="0.3">
      <c r="X1954" s="22" t="s">
        <v>7446</v>
      </c>
      <c r="Y1954" s="12">
        <v>47</v>
      </c>
    </row>
    <row r="1955" spans="24:25" x14ac:dyDescent="0.3">
      <c r="X1955" s="21" t="s">
        <v>44</v>
      </c>
      <c r="Y1955" s="12">
        <v>0</v>
      </c>
    </row>
    <row r="1956" spans="24:25" x14ac:dyDescent="0.3">
      <c r="X1956" s="22" t="s">
        <v>7447</v>
      </c>
      <c r="Y1956" s="12">
        <v>0</v>
      </c>
    </row>
    <row r="1957" spans="24:25" x14ac:dyDescent="0.3">
      <c r="X1957" s="11" t="s">
        <v>7486</v>
      </c>
      <c r="Y1957" s="12">
        <v>0</v>
      </c>
    </row>
    <row r="1958" spans="24:25" x14ac:dyDescent="0.3">
      <c r="X1958" s="21" t="s">
        <v>40</v>
      </c>
      <c r="Y1958" s="12">
        <v>0</v>
      </c>
    </row>
    <row r="1959" spans="24:25" x14ac:dyDescent="0.3">
      <c r="X1959" s="22" t="s">
        <v>24</v>
      </c>
      <c r="Y1959" s="12">
        <v>0</v>
      </c>
    </row>
    <row r="1960" spans="24:25" x14ac:dyDescent="0.3">
      <c r="X1960" s="11" t="s">
        <v>2412</v>
      </c>
      <c r="Y1960" s="12">
        <v>6</v>
      </c>
    </row>
    <row r="1961" spans="24:25" x14ac:dyDescent="0.3">
      <c r="X1961" s="21" t="s">
        <v>44</v>
      </c>
      <c r="Y1961" s="12">
        <v>6</v>
      </c>
    </row>
    <row r="1962" spans="24:25" x14ac:dyDescent="0.3">
      <c r="X1962" s="22" t="s">
        <v>15</v>
      </c>
      <c r="Y1962" s="12">
        <v>6</v>
      </c>
    </row>
    <row r="1963" spans="24:25" x14ac:dyDescent="0.3">
      <c r="X1963" s="11" t="s">
        <v>3534</v>
      </c>
      <c r="Y1963" s="12">
        <v>51</v>
      </c>
    </row>
    <row r="1964" spans="24:25" x14ac:dyDescent="0.3">
      <c r="X1964" s="21" t="s">
        <v>40</v>
      </c>
      <c r="Y1964" s="12">
        <v>51</v>
      </c>
    </row>
    <row r="1965" spans="24:25" x14ac:dyDescent="0.3">
      <c r="X1965" s="22" t="s">
        <v>24</v>
      </c>
      <c r="Y1965" s="12">
        <v>51</v>
      </c>
    </row>
    <row r="1966" spans="24:25" x14ac:dyDescent="0.3">
      <c r="X1966" s="11" t="s">
        <v>7487</v>
      </c>
      <c r="Y1966" s="12">
        <v>36</v>
      </c>
    </row>
    <row r="1967" spans="24:25" x14ac:dyDescent="0.3">
      <c r="X1967" s="21" t="s">
        <v>40</v>
      </c>
      <c r="Y1967" s="12">
        <v>36</v>
      </c>
    </row>
    <row r="1968" spans="24:25" x14ac:dyDescent="0.3">
      <c r="X1968" s="22" t="s">
        <v>7446</v>
      </c>
      <c r="Y1968" s="12">
        <v>36</v>
      </c>
    </row>
    <row r="1969" spans="24:25" x14ac:dyDescent="0.3">
      <c r="X1969" s="11" t="s">
        <v>62</v>
      </c>
      <c r="Y1969" s="12">
        <v>53</v>
      </c>
    </row>
    <row r="1970" spans="24:25" x14ac:dyDescent="0.3">
      <c r="X1970" s="21" t="s">
        <v>44</v>
      </c>
      <c r="Y1970" s="12">
        <v>53</v>
      </c>
    </row>
    <row r="1971" spans="24:25" x14ac:dyDescent="0.3">
      <c r="X1971" s="22" t="s">
        <v>24</v>
      </c>
      <c r="Y1971" s="12">
        <v>53</v>
      </c>
    </row>
    <row r="1972" spans="24:25" x14ac:dyDescent="0.3">
      <c r="X1972" s="11" t="s">
        <v>3099</v>
      </c>
      <c r="Y1972" s="12">
        <v>85</v>
      </c>
    </row>
    <row r="1973" spans="24:25" x14ac:dyDescent="0.3">
      <c r="X1973" s="21" t="s">
        <v>40</v>
      </c>
      <c r="Y1973" s="12">
        <v>85</v>
      </c>
    </row>
    <row r="1974" spans="24:25" x14ac:dyDescent="0.3">
      <c r="X1974" s="22" t="s">
        <v>15</v>
      </c>
      <c r="Y1974" s="12">
        <v>85</v>
      </c>
    </row>
    <row r="1975" spans="24:25" x14ac:dyDescent="0.3">
      <c r="X1975" s="11" t="s">
        <v>6279</v>
      </c>
      <c r="Y1975" s="12">
        <v>2</v>
      </c>
    </row>
    <row r="1976" spans="24:25" x14ac:dyDescent="0.3">
      <c r="X1976" s="21" t="s">
        <v>44</v>
      </c>
      <c r="Y1976" s="12">
        <v>2</v>
      </c>
    </row>
    <row r="1977" spans="24:25" x14ac:dyDescent="0.3">
      <c r="X1977" s="22" t="s">
        <v>7641</v>
      </c>
      <c r="Y1977" s="12">
        <v>2</v>
      </c>
    </row>
    <row r="1978" spans="24:25" x14ac:dyDescent="0.3">
      <c r="X1978" s="11" t="s">
        <v>1267</v>
      </c>
      <c r="Y1978" s="12">
        <v>26</v>
      </c>
    </row>
    <row r="1979" spans="24:25" x14ac:dyDescent="0.3">
      <c r="X1979" s="21" t="s">
        <v>40</v>
      </c>
      <c r="Y1979" s="12">
        <v>26</v>
      </c>
    </row>
    <row r="1980" spans="24:25" x14ac:dyDescent="0.3">
      <c r="X1980" s="22" t="s">
        <v>15</v>
      </c>
      <c r="Y1980" s="12">
        <v>26</v>
      </c>
    </row>
    <row r="1981" spans="24:25" x14ac:dyDescent="0.3">
      <c r="X1981" s="11" t="s">
        <v>290</v>
      </c>
      <c r="Y1981" s="12">
        <v>0</v>
      </c>
    </row>
    <row r="1982" spans="24:25" x14ac:dyDescent="0.3">
      <c r="X1982" s="21" t="s">
        <v>28</v>
      </c>
      <c r="Y1982" s="12">
        <v>0</v>
      </c>
    </row>
    <row r="1983" spans="24:25" x14ac:dyDescent="0.3">
      <c r="X1983" s="22" t="s">
        <v>24</v>
      </c>
      <c r="Y1983" s="12">
        <v>0</v>
      </c>
    </row>
    <row r="1984" spans="24:25" x14ac:dyDescent="0.3">
      <c r="X1984" s="11" t="s">
        <v>622</v>
      </c>
      <c r="Y1984" s="12">
        <v>0</v>
      </c>
    </row>
    <row r="1985" spans="24:25" x14ac:dyDescent="0.3">
      <c r="X1985" s="21" t="s">
        <v>44</v>
      </c>
      <c r="Y1985" s="12">
        <v>0</v>
      </c>
    </row>
    <row r="1986" spans="24:25" x14ac:dyDescent="0.3">
      <c r="X1986" s="22" t="s">
        <v>7447</v>
      </c>
      <c r="Y1986" s="12">
        <v>0</v>
      </c>
    </row>
    <row r="1987" spans="24:25" x14ac:dyDescent="0.3">
      <c r="X1987" s="11" t="s">
        <v>7488</v>
      </c>
      <c r="Y1987" s="12">
        <v>26</v>
      </c>
    </row>
    <row r="1988" spans="24:25" x14ac:dyDescent="0.3">
      <c r="X1988" s="21" t="s">
        <v>28</v>
      </c>
      <c r="Y1988" s="12">
        <v>26</v>
      </c>
    </row>
    <row r="1989" spans="24:25" x14ac:dyDescent="0.3">
      <c r="X1989" s="22" t="s">
        <v>7446</v>
      </c>
      <c r="Y1989" s="12">
        <v>26</v>
      </c>
    </row>
    <row r="1990" spans="24:25" x14ac:dyDescent="0.3">
      <c r="X1990" s="11" t="s">
        <v>3184</v>
      </c>
      <c r="Y1990" s="12">
        <v>76</v>
      </c>
    </row>
    <row r="1991" spans="24:25" x14ac:dyDescent="0.3">
      <c r="X1991" s="21" t="s">
        <v>44</v>
      </c>
      <c r="Y1991" s="12">
        <v>76</v>
      </c>
    </row>
    <row r="1992" spans="24:25" x14ac:dyDescent="0.3">
      <c r="X1992" s="22" t="s">
        <v>7446</v>
      </c>
      <c r="Y1992" s="12">
        <v>76</v>
      </c>
    </row>
    <row r="1993" spans="24:25" x14ac:dyDescent="0.3">
      <c r="X1993" s="11" t="s">
        <v>6440</v>
      </c>
      <c r="Y1993" s="12">
        <v>57</v>
      </c>
    </row>
    <row r="1994" spans="24:25" x14ac:dyDescent="0.3">
      <c r="X1994" s="21" t="s">
        <v>28</v>
      </c>
      <c r="Y1994" s="12">
        <v>57</v>
      </c>
    </row>
    <row r="1995" spans="24:25" x14ac:dyDescent="0.3">
      <c r="X1995" s="22" t="s">
        <v>15</v>
      </c>
      <c r="Y1995" s="12">
        <v>57</v>
      </c>
    </row>
    <row r="1996" spans="24:25" x14ac:dyDescent="0.3">
      <c r="X1996" s="11" t="s">
        <v>3780</v>
      </c>
      <c r="Y1996" s="12">
        <v>0</v>
      </c>
    </row>
    <row r="1997" spans="24:25" x14ac:dyDescent="0.3">
      <c r="X1997" s="21" t="s">
        <v>14</v>
      </c>
      <c r="Y1997" s="12">
        <v>0</v>
      </c>
    </row>
    <row r="1998" spans="24:25" x14ac:dyDescent="0.3">
      <c r="X1998" s="22" t="s">
        <v>24</v>
      </c>
      <c r="Y1998" s="12">
        <v>0</v>
      </c>
    </row>
    <row r="1999" spans="24:25" x14ac:dyDescent="0.3">
      <c r="X1999" s="11" t="s">
        <v>6364</v>
      </c>
      <c r="Y1999" s="12">
        <v>63</v>
      </c>
    </row>
    <row r="2000" spans="24:25" x14ac:dyDescent="0.3">
      <c r="X2000" s="21" t="s">
        <v>28</v>
      </c>
      <c r="Y2000" s="12">
        <v>63</v>
      </c>
    </row>
    <row r="2001" spans="24:25" x14ac:dyDescent="0.3">
      <c r="X2001" s="22" t="s">
        <v>7447</v>
      </c>
      <c r="Y2001" s="12">
        <v>63</v>
      </c>
    </row>
    <row r="2002" spans="24:25" x14ac:dyDescent="0.3">
      <c r="X2002" s="11" t="s">
        <v>7024</v>
      </c>
      <c r="Y2002" s="12">
        <v>27</v>
      </c>
    </row>
    <row r="2003" spans="24:25" x14ac:dyDescent="0.3">
      <c r="X2003" s="21" t="s">
        <v>28</v>
      </c>
      <c r="Y2003" s="12">
        <v>27</v>
      </c>
    </row>
    <row r="2004" spans="24:25" x14ac:dyDescent="0.3">
      <c r="X2004" s="22" t="s">
        <v>15</v>
      </c>
      <c r="Y2004" s="12">
        <v>27</v>
      </c>
    </row>
    <row r="2005" spans="24:25" x14ac:dyDescent="0.3">
      <c r="X2005" s="11" t="s">
        <v>1158</v>
      </c>
      <c r="Y2005" s="12">
        <v>2</v>
      </c>
    </row>
    <row r="2006" spans="24:25" x14ac:dyDescent="0.3">
      <c r="X2006" s="21" t="s">
        <v>20</v>
      </c>
      <c r="Y2006" s="12">
        <v>2</v>
      </c>
    </row>
    <row r="2007" spans="24:25" x14ac:dyDescent="0.3">
      <c r="X2007" s="22" t="s">
        <v>7448</v>
      </c>
      <c r="Y2007" s="12">
        <v>2</v>
      </c>
    </row>
    <row r="2008" spans="24:25" x14ac:dyDescent="0.3">
      <c r="X2008" s="11" t="s">
        <v>3102</v>
      </c>
      <c r="Y2008" s="12">
        <v>0</v>
      </c>
    </row>
    <row r="2009" spans="24:25" x14ac:dyDescent="0.3">
      <c r="X2009" s="21" t="s">
        <v>28</v>
      </c>
      <c r="Y2009" s="12">
        <v>0</v>
      </c>
    </row>
    <row r="2010" spans="24:25" x14ac:dyDescent="0.3">
      <c r="X2010" s="22" t="s">
        <v>24</v>
      </c>
      <c r="Y2010" s="12">
        <v>0</v>
      </c>
    </row>
    <row r="2011" spans="24:25" x14ac:dyDescent="0.3">
      <c r="X2011" s="11" t="s">
        <v>5287</v>
      </c>
      <c r="Y2011" s="12">
        <v>53</v>
      </c>
    </row>
    <row r="2012" spans="24:25" x14ac:dyDescent="0.3">
      <c r="X2012" s="21" t="s">
        <v>44</v>
      </c>
      <c r="Y2012" s="12">
        <v>53</v>
      </c>
    </row>
    <row r="2013" spans="24:25" x14ac:dyDescent="0.3">
      <c r="X2013" s="22" t="s">
        <v>15</v>
      </c>
      <c r="Y2013" s="12">
        <v>53</v>
      </c>
    </row>
    <row r="2014" spans="24:25" x14ac:dyDescent="0.3">
      <c r="X2014" s="11" t="s">
        <v>371</v>
      </c>
      <c r="Y2014" s="12">
        <v>0</v>
      </c>
    </row>
    <row r="2015" spans="24:25" x14ac:dyDescent="0.3">
      <c r="X2015" s="21" t="s">
        <v>28</v>
      </c>
      <c r="Y2015" s="12">
        <v>0</v>
      </c>
    </row>
    <row r="2016" spans="24:25" x14ac:dyDescent="0.3">
      <c r="X2016" s="22" t="s">
        <v>24</v>
      </c>
      <c r="Y2016" s="12">
        <v>0</v>
      </c>
    </row>
    <row r="2017" spans="24:25" x14ac:dyDescent="0.3">
      <c r="X2017" s="21" t="s">
        <v>20</v>
      </c>
      <c r="Y2017" s="12">
        <v>0</v>
      </c>
    </row>
    <row r="2018" spans="24:25" x14ac:dyDescent="0.3">
      <c r="X2018" s="22" t="s">
        <v>24</v>
      </c>
      <c r="Y2018" s="12">
        <v>0</v>
      </c>
    </row>
    <row r="2019" spans="24:25" x14ac:dyDescent="0.3">
      <c r="X2019" s="11" t="s">
        <v>7371</v>
      </c>
      <c r="Y2019" s="12">
        <v>19</v>
      </c>
    </row>
    <row r="2020" spans="24:25" x14ac:dyDescent="0.3">
      <c r="X2020" s="21" t="s">
        <v>28</v>
      </c>
      <c r="Y2020" s="12">
        <v>19</v>
      </c>
    </row>
    <row r="2021" spans="24:25" x14ac:dyDescent="0.3">
      <c r="X2021" s="22" t="s">
        <v>7448</v>
      </c>
      <c r="Y2021" s="12">
        <v>19</v>
      </c>
    </row>
    <row r="2022" spans="24:25" x14ac:dyDescent="0.3">
      <c r="X2022" s="11" t="s">
        <v>2666</v>
      </c>
      <c r="Y2022" s="12">
        <v>62</v>
      </c>
    </row>
    <row r="2023" spans="24:25" x14ac:dyDescent="0.3">
      <c r="X2023" s="21" t="s">
        <v>14</v>
      </c>
      <c r="Y2023" s="12">
        <v>62</v>
      </c>
    </row>
    <row r="2024" spans="24:25" x14ac:dyDescent="0.3">
      <c r="X2024" s="22" t="s">
        <v>7448</v>
      </c>
      <c r="Y2024" s="12">
        <v>62</v>
      </c>
    </row>
    <row r="2025" spans="24:25" x14ac:dyDescent="0.3">
      <c r="X2025" s="11" t="s">
        <v>167</v>
      </c>
      <c r="Y2025" s="12">
        <v>20</v>
      </c>
    </row>
    <row r="2026" spans="24:25" x14ac:dyDescent="0.3">
      <c r="X2026" s="21" t="s">
        <v>14</v>
      </c>
      <c r="Y2026" s="12">
        <v>20</v>
      </c>
    </row>
    <row r="2027" spans="24:25" x14ac:dyDescent="0.3">
      <c r="X2027" s="22" t="s">
        <v>7446</v>
      </c>
      <c r="Y2027" s="12">
        <v>20</v>
      </c>
    </row>
    <row r="2028" spans="24:25" x14ac:dyDescent="0.3">
      <c r="X2028" s="11" t="s">
        <v>7489</v>
      </c>
      <c r="Y2028" s="12">
        <v>14</v>
      </c>
    </row>
    <row r="2029" spans="24:25" x14ac:dyDescent="0.3">
      <c r="X2029" s="21" t="s">
        <v>20</v>
      </c>
      <c r="Y2029" s="12">
        <v>14</v>
      </c>
    </row>
    <row r="2030" spans="24:25" x14ac:dyDescent="0.3">
      <c r="X2030" s="22" t="s">
        <v>7446</v>
      </c>
      <c r="Y2030" s="12">
        <v>14</v>
      </c>
    </row>
    <row r="2031" spans="24:25" x14ac:dyDescent="0.3">
      <c r="X2031" s="11" t="s">
        <v>1156</v>
      </c>
      <c r="Y2031" s="12">
        <v>23</v>
      </c>
    </row>
    <row r="2032" spans="24:25" x14ac:dyDescent="0.3">
      <c r="X2032" s="21" t="s">
        <v>20</v>
      </c>
      <c r="Y2032" s="12">
        <v>23</v>
      </c>
    </row>
    <row r="2033" spans="24:25" x14ac:dyDescent="0.3">
      <c r="X2033" s="22" t="s">
        <v>24</v>
      </c>
      <c r="Y2033" s="12">
        <v>23</v>
      </c>
    </row>
    <row r="2034" spans="24:25" x14ac:dyDescent="0.3">
      <c r="X2034" s="11" t="s">
        <v>2813</v>
      </c>
      <c r="Y2034" s="12">
        <v>35</v>
      </c>
    </row>
    <row r="2035" spans="24:25" x14ac:dyDescent="0.3">
      <c r="X2035" s="21" t="s">
        <v>40</v>
      </c>
      <c r="Y2035" s="12">
        <v>35</v>
      </c>
    </row>
    <row r="2036" spans="24:25" x14ac:dyDescent="0.3">
      <c r="X2036" s="22" t="s">
        <v>7447</v>
      </c>
      <c r="Y2036" s="12">
        <v>35</v>
      </c>
    </row>
    <row r="2037" spans="24:25" x14ac:dyDescent="0.3">
      <c r="X2037" s="11" t="s">
        <v>4966</v>
      </c>
      <c r="Y2037" s="12">
        <v>70</v>
      </c>
    </row>
    <row r="2038" spans="24:25" x14ac:dyDescent="0.3">
      <c r="X2038" s="21" t="s">
        <v>28</v>
      </c>
      <c r="Y2038" s="12">
        <v>70</v>
      </c>
    </row>
    <row r="2039" spans="24:25" x14ac:dyDescent="0.3">
      <c r="X2039" s="22" t="s">
        <v>7448</v>
      </c>
      <c r="Y2039" s="12">
        <v>70</v>
      </c>
    </row>
    <row r="2040" spans="24:25" x14ac:dyDescent="0.3">
      <c r="X2040" s="11" t="s">
        <v>4180</v>
      </c>
      <c r="Y2040" s="12">
        <v>30</v>
      </c>
    </row>
    <row r="2041" spans="24:25" x14ac:dyDescent="0.3">
      <c r="X2041" s="21" t="s">
        <v>44</v>
      </c>
      <c r="Y2041" s="12">
        <v>30</v>
      </c>
    </row>
    <row r="2042" spans="24:25" x14ac:dyDescent="0.3">
      <c r="X2042" s="22" t="s">
        <v>7447</v>
      </c>
      <c r="Y2042" s="12">
        <v>30</v>
      </c>
    </row>
    <row r="2043" spans="24:25" x14ac:dyDescent="0.3">
      <c r="X2043" s="11" t="s">
        <v>5957</v>
      </c>
      <c r="Y2043" s="12">
        <v>55</v>
      </c>
    </row>
    <row r="2044" spans="24:25" x14ac:dyDescent="0.3">
      <c r="X2044" s="21" t="s">
        <v>40</v>
      </c>
      <c r="Y2044" s="12">
        <v>55</v>
      </c>
    </row>
    <row r="2045" spans="24:25" x14ac:dyDescent="0.3">
      <c r="X2045" s="22" t="s">
        <v>15</v>
      </c>
      <c r="Y2045" s="12">
        <v>55</v>
      </c>
    </row>
    <row r="2046" spans="24:25" x14ac:dyDescent="0.3">
      <c r="X2046" s="11" t="s">
        <v>6895</v>
      </c>
      <c r="Y2046" s="12">
        <v>87</v>
      </c>
    </row>
    <row r="2047" spans="24:25" x14ac:dyDescent="0.3">
      <c r="X2047" s="21" t="s">
        <v>14</v>
      </c>
      <c r="Y2047" s="12">
        <v>87</v>
      </c>
    </row>
    <row r="2048" spans="24:25" x14ac:dyDescent="0.3">
      <c r="X2048" s="22" t="s">
        <v>15</v>
      </c>
      <c r="Y2048" s="12">
        <v>87</v>
      </c>
    </row>
    <row r="2049" spans="24:25" x14ac:dyDescent="0.3">
      <c r="X2049" s="11" t="s">
        <v>2058</v>
      </c>
      <c r="Y2049" s="12">
        <v>24</v>
      </c>
    </row>
    <row r="2050" spans="24:25" x14ac:dyDescent="0.3">
      <c r="X2050" s="21" t="s">
        <v>28</v>
      </c>
      <c r="Y2050" s="12">
        <v>11</v>
      </c>
    </row>
    <row r="2051" spans="24:25" x14ac:dyDescent="0.3">
      <c r="X2051" s="22" t="s">
        <v>24</v>
      </c>
      <c r="Y2051" s="12">
        <v>11</v>
      </c>
    </row>
    <row r="2052" spans="24:25" x14ac:dyDescent="0.3">
      <c r="X2052" s="21" t="s">
        <v>44</v>
      </c>
      <c r="Y2052" s="12">
        <v>13</v>
      </c>
    </row>
    <row r="2053" spans="24:25" x14ac:dyDescent="0.3">
      <c r="X2053" s="22" t="s">
        <v>7447</v>
      </c>
      <c r="Y2053" s="12">
        <v>13</v>
      </c>
    </row>
    <row r="2054" spans="24:25" x14ac:dyDescent="0.3">
      <c r="X2054" s="11" t="s">
        <v>6734</v>
      </c>
      <c r="Y2054" s="12">
        <v>80</v>
      </c>
    </row>
    <row r="2055" spans="24:25" x14ac:dyDescent="0.3">
      <c r="X2055" s="21" t="s">
        <v>44</v>
      </c>
      <c r="Y2055" s="12">
        <v>80</v>
      </c>
    </row>
    <row r="2056" spans="24:25" x14ac:dyDescent="0.3">
      <c r="X2056" s="22" t="s">
        <v>24</v>
      </c>
      <c r="Y2056" s="12">
        <v>80</v>
      </c>
    </row>
    <row r="2057" spans="24:25" x14ac:dyDescent="0.3">
      <c r="X2057" s="11" t="s">
        <v>821</v>
      </c>
      <c r="Y2057" s="12">
        <v>94</v>
      </c>
    </row>
    <row r="2058" spans="24:25" x14ac:dyDescent="0.3">
      <c r="X2058" s="21" t="s">
        <v>14</v>
      </c>
      <c r="Y2058" s="12">
        <v>65</v>
      </c>
    </row>
    <row r="2059" spans="24:25" x14ac:dyDescent="0.3">
      <c r="X2059" s="22" t="s">
        <v>7447</v>
      </c>
      <c r="Y2059" s="12">
        <v>65</v>
      </c>
    </row>
    <row r="2060" spans="24:25" x14ac:dyDescent="0.3">
      <c r="X2060" s="21" t="s">
        <v>20</v>
      </c>
      <c r="Y2060" s="12">
        <v>29</v>
      </c>
    </row>
    <row r="2061" spans="24:25" x14ac:dyDescent="0.3">
      <c r="X2061" s="22" t="s">
        <v>7446</v>
      </c>
      <c r="Y2061" s="12">
        <v>29</v>
      </c>
    </row>
    <row r="2062" spans="24:25" x14ac:dyDescent="0.3">
      <c r="X2062" s="11" t="s">
        <v>513</v>
      </c>
      <c r="Y2062" s="12">
        <v>2</v>
      </c>
    </row>
    <row r="2063" spans="24:25" x14ac:dyDescent="0.3">
      <c r="X2063" s="21" t="s">
        <v>40</v>
      </c>
      <c r="Y2063" s="12">
        <v>2</v>
      </c>
    </row>
    <row r="2064" spans="24:25" x14ac:dyDescent="0.3">
      <c r="X2064" s="22" t="s">
        <v>7446</v>
      </c>
      <c r="Y2064" s="12">
        <v>2</v>
      </c>
    </row>
    <row r="2065" spans="24:25" x14ac:dyDescent="0.3">
      <c r="X2065" s="11" t="s">
        <v>4755</v>
      </c>
      <c r="Y2065" s="12">
        <v>15</v>
      </c>
    </row>
    <row r="2066" spans="24:25" x14ac:dyDescent="0.3">
      <c r="X2066" s="21" t="s">
        <v>20</v>
      </c>
      <c r="Y2066" s="12">
        <v>15</v>
      </c>
    </row>
    <row r="2067" spans="24:25" x14ac:dyDescent="0.3">
      <c r="X2067" s="22" t="s">
        <v>24</v>
      </c>
      <c r="Y2067" s="12">
        <v>15</v>
      </c>
    </row>
    <row r="2068" spans="24:25" x14ac:dyDescent="0.3">
      <c r="X2068" s="11" t="s">
        <v>1019</v>
      </c>
      <c r="Y2068" s="12">
        <v>28</v>
      </c>
    </row>
    <row r="2069" spans="24:25" x14ac:dyDescent="0.3">
      <c r="X2069" s="21" t="s">
        <v>20</v>
      </c>
      <c r="Y2069" s="12">
        <v>28</v>
      </c>
    </row>
    <row r="2070" spans="24:25" x14ac:dyDescent="0.3">
      <c r="X2070" s="22" t="s">
        <v>7446</v>
      </c>
      <c r="Y2070" s="12">
        <v>28</v>
      </c>
    </row>
    <row r="2071" spans="24:25" x14ac:dyDescent="0.3">
      <c r="X2071" s="11" t="s">
        <v>359</v>
      </c>
      <c r="Y2071" s="12">
        <v>37</v>
      </c>
    </row>
    <row r="2072" spans="24:25" x14ac:dyDescent="0.3">
      <c r="X2072" s="21" t="s">
        <v>28</v>
      </c>
      <c r="Y2072" s="12">
        <v>37</v>
      </c>
    </row>
    <row r="2073" spans="24:25" x14ac:dyDescent="0.3">
      <c r="X2073" s="22" t="s">
        <v>15</v>
      </c>
      <c r="Y2073" s="12">
        <v>37</v>
      </c>
    </row>
    <row r="2074" spans="24:25" x14ac:dyDescent="0.3">
      <c r="X2074" s="11" t="s">
        <v>6421</v>
      </c>
      <c r="Y2074" s="12">
        <v>8</v>
      </c>
    </row>
    <row r="2075" spans="24:25" x14ac:dyDescent="0.3">
      <c r="X2075" s="21" t="s">
        <v>44</v>
      </c>
      <c r="Y2075" s="12">
        <v>8</v>
      </c>
    </row>
    <row r="2076" spans="24:25" x14ac:dyDescent="0.3">
      <c r="X2076" s="22" t="s">
        <v>15</v>
      </c>
      <c r="Y2076" s="12">
        <v>8</v>
      </c>
    </row>
    <row r="2077" spans="24:25" x14ac:dyDescent="0.3">
      <c r="X2077" s="11" t="s">
        <v>2565</v>
      </c>
      <c r="Y2077" s="12">
        <v>0</v>
      </c>
    </row>
    <row r="2078" spans="24:25" x14ac:dyDescent="0.3">
      <c r="X2078" s="21" t="s">
        <v>28</v>
      </c>
      <c r="Y2078" s="12">
        <v>0</v>
      </c>
    </row>
    <row r="2079" spans="24:25" x14ac:dyDescent="0.3">
      <c r="X2079" s="22" t="s">
        <v>7447</v>
      </c>
      <c r="Y2079" s="12">
        <v>0</v>
      </c>
    </row>
    <row r="2080" spans="24:25" x14ac:dyDescent="0.3">
      <c r="X2080" s="11" t="s">
        <v>7490</v>
      </c>
      <c r="Y2080" s="12">
        <v>12</v>
      </c>
    </row>
    <row r="2081" spans="24:25" x14ac:dyDescent="0.3">
      <c r="X2081" s="21" t="s">
        <v>44</v>
      </c>
      <c r="Y2081" s="12">
        <v>12</v>
      </c>
    </row>
    <row r="2082" spans="24:25" x14ac:dyDescent="0.3">
      <c r="X2082" s="22" t="s">
        <v>24</v>
      </c>
      <c r="Y2082" s="12">
        <v>12</v>
      </c>
    </row>
    <row r="2083" spans="24:25" x14ac:dyDescent="0.3">
      <c r="X2083" s="11" t="s">
        <v>4936</v>
      </c>
      <c r="Y2083" s="12">
        <v>0</v>
      </c>
    </row>
    <row r="2084" spans="24:25" x14ac:dyDescent="0.3">
      <c r="X2084" s="21" t="s">
        <v>20</v>
      </c>
      <c r="Y2084" s="12">
        <v>0</v>
      </c>
    </row>
    <row r="2085" spans="24:25" x14ac:dyDescent="0.3">
      <c r="X2085" s="22" t="s">
        <v>24</v>
      </c>
      <c r="Y2085" s="12">
        <v>0</v>
      </c>
    </row>
    <row r="2086" spans="24:25" x14ac:dyDescent="0.3">
      <c r="X2086" s="11" t="s">
        <v>2770</v>
      </c>
      <c r="Y2086" s="12">
        <v>39</v>
      </c>
    </row>
    <row r="2087" spans="24:25" x14ac:dyDescent="0.3">
      <c r="X2087" s="21" t="s">
        <v>44</v>
      </c>
      <c r="Y2087" s="12">
        <v>39</v>
      </c>
    </row>
    <row r="2088" spans="24:25" x14ac:dyDescent="0.3">
      <c r="X2088" s="22" t="s">
        <v>7448</v>
      </c>
      <c r="Y2088" s="12">
        <v>39</v>
      </c>
    </row>
    <row r="2089" spans="24:25" x14ac:dyDescent="0.3">
      <c r="X2089" s="11" t="s">
        <v>110</v>
      </c>
      <c r="Y2089" s="12">
        <v>14</v>
      </c>
    </row>
    <row r="2090" spans="24:25" x14ac:dyDescent="0.3">
      <c r="X2090" s="21" t="s">
        <v>40</v>
      </c>
      <c r="Y2090" s="12">
        <v>14</v>
      </c>
    </row>
    <row r="2091" spans="24:25" x14ac:dyDescent="0.3">
      <c r="X2091" s="22" t="s">
        <v>7446</v>
      </c>
      <c r="Y2091" s="12">
        <v>14</v>
      </c>
    </row>
    <row r="2092" spans="24:25" x14ac:dyDescent="0.3">
      <c r="X2092" s="11" t="s">
        <v>623</v>
      </c>
      <c r="Y2092" s="12">
        <v>33</v>
      </c>
    </row>
    <row r="2093" spans="24:25" x14ac:dyDescent="0.3">
      <c r="X2093" s="21" t="s">
        <v>28</v>
      </c>
      <c r="Y2093" s="12">
        <v>33</v>
      </c>
    </row>
    <row r="2094" spans="24:25" x14ac:dyDescent="0.3">
      <c r="X2094" s="22" t="s">
        <v>7446</v>
      </c>
      <c r="Y2094" s="12">
        <v>33</v>
      </c>
    </row>
    <row r="2095" spans="24:25" x14ac:dyDescent="0.3">
      <c r="X2095" s="11" t="s">
        <v>1483</v>
      </c>
      <c r="Y2095" s="12">
        <v>7</v>
      </c>
    </row>
    <row r="2096" spans="24:25" x14ac:dyDescent="0.3">
      <c r="X2096" s="21" t="s">
        <v>28</v>
      </c>
      <c r="Y2096" s="12">
        <v>7</v>
      </c>
    </row>
    <row r="2097" spans="24:25" x14ac:dyDescent="0.3">
      <c r="X2097" s="22" t="s">
        <v>7446</v>
      </c>
      <c r="Y2097" s="12">
        <v>7</v>
      </c>
    </row>
    <row r="2098" spans="24:25" x14ac:dyDescent="0.3">
      <c r="X2098" s="11" t="s">
        <v>1382</v>
      </c>
      <c r="Y2098" s="12">
        <v>34</v>
      </c>
    </row>
    <row r="2099" spans="24:25" x14ac:dyDescent="0.3">
      <c r="X2099" s="21" t="s">
        <v>20</v>
      </c>
      <c r="Y2099" s="12">
        <v>34</v>
      </c>
    </row>
    <row r="2100" spans="24:25" x14ac:dyDescent="0.3">
      <c r="X2100" s="22" t="s">
        <v>7447</v>
      </c>
      <c r="Y2100" s="12">
        <v>34</v>
      </c>
    </row>
    <row r="2101" spans="24:25" x14ac:dyDescent="0.3">
      <c r="X2101" s="11" t="s">
        <v>7491</v>
      </c>
      <c r="Y2101" s="12">
        <v>32</v>
      </c>
    </row>
    <row r="2102" spans="24:25" x14ac:dyDescent="0.3">
      <c r="X2102" s="21" t="s">
        <v>20</v>
      </c>
      <c r="Y2102" s="12">
        <v>32</v>
      </c>
    </row>
    <row r="2103" spans="24:25" x14ac:dyDescent="0.3">
      <c r="X2103" s="22" t="s">
        <v>24</v>
      </c>
      <c r="Y2103" s="12">
        <v>32</v>
      </c>
    </row>
    <row r="2104" spans="24:25" x14ac:dyDescent="0.3">
      <c r="X2104" s="11" t="s">
        <v>919</v>
      </c>
      <c r="Y2104" s="12">
        <v>0</v>
      </c>
    </row>
    <row r="2105" spans="24:25" x14ac:dyDescent="0.3">
      <c r="X2105" s="21" t="s">
        <v>44</v>
      </c>
      <c r="Y2105" s="12">
        <v>0</v>
      </c>
    </row>
    <row r="2106" spans="24:25" x14ac:dyDescent="0.3">
      <c r="X2106" s="22" t="s">
        <v>24</v>
      </c>
      <c r="Y2106" s="12">
        <v>0</v>
      </c>
    </row>
    <row r="2107" spans="24:25" x14ac:dyDescent="0.3">
      <c r="X2107" s="11" t="s">
        <v>2219</v>
      </c>
      <c r="Y2107" s="12">
        <v>59</v>
      </c>
    </row>
    <row r="2108" spans="24:25" x14ac:dyDescent="0.3">
      <c r="X2108" s="21" t="s">
        <v>44</v>
      </c>
      <c r="Y2108" s="12">
        <v>59</v>
      </c>
    </row>
    <row r="2109" spans="24:25" x14ac:dyDescent="0.3">
      <c r="X2109" s="22" t="s">
        <v>7446</v>
      </c>
      <c r="Y2109" s="12">
        <v>59</v>
      </c>
    </row>
    <row r="2110" spans="24:25" x14ac:dyDescent="0.3">
      <c r="X2110" s="11" t="s">
        <v>6066</v>
      </c>
      <c r="Y2110" s="12">
        <v>15</v>
      </c>
    </row>
    <row r="2111" spans="24:25" x14ac:dyDescent="0.3">
      <c r="X2111" s="21" t="s">
        <v>44</v>
      </c>
      <c r="Y2111" s="12">
        <v>15</v>
      </c>
    </row>
    <row r="2112" spans="24:25" x14ac:dyDescent="0.3">
      <c r="X2112" s="22" t="s">
        <v>7447</v>
      </c>
      <c r="Y2112" s="12">
        <v>15</v>
      </c>
    </row>
    <row r="2113" spans="24:25" x14ac:dyDescent="0.3">
      <c r="X2113" s="11" t="s">
        <v>889</v>
      </c>
      <c r="Y2113" s="12">
        <v>0</v>
      </c>
    </row>
    <row r="2114" spans="24:25" x14ac:dyDescent="0.3">
      <c r="X2114" s="21" t="s">
        <v>40</v>
      </c>
      <c r="Y2114" s="12">
        <v>0</v>
      </c>
    </row>
    <row r="2115" spans="24:25" x14ac:dyDescent="0.3">
      <c r="X2115" s="22" t="s">
        <v>24</v>
      </c>
      <c r="Y2115" s="12">
        <v>0</v>
      </c>
    </row>
    <row r="2116" spans="24:25" x14ac:dyDescent="0.3">
      <c r="X2116" s="11" t="s">
        <v>6073</v>
      </c>
      <c r="Y2116" s="12">
        <v>65</v>
      </c>
    </row>
    <row r="2117" spans="24:25" x14ac:dyDescent="0.3">
      <c r="X2117" s="21" t="s">
        <v>20</v>
      </c>
      <c r="Y2117" s="12">
        <v>65</v>
      </c>
    </row>
    <row r="2118" spans="24:25" x14ac:dyDescent="0.3">
      <c r="X2118" s="22" t="s">
        <v>7447</v>
      </c>
      <c r="Y2118" s="12">
        <v>65</v>
      </c>
    </row>
    <row r="2119" spans="24:25" x14ac:dyDescent="0.3">
      <c r="X2119" s="11" t="s">
        <v>3592</v>
      </c>
      <c r="Y2119" s="12">
        <v>28</v>
      </c>
    </row>
    <row r="2120" spans="24:25" x14ac:dyDescent="0.3">
      <c r="X2120" s="21" t="s">
        <v>28</v>
      </c>
      <c r="Y2120" s="12">
        <v>28</v>
      </c>
    </row>
    <row r="2121" spans="24:25" x14ac:dyDescent="0.3">
      <c r="X2121" s="22" t="s">
        <v>7448</v>
      </c>
      <c r="Y2121" s="12">
        <v>28</v>
      </c>
    </row>
    <row r="2122" spans="24:25" x14ac:dyDescent="0.3">
      <c r="X2122" s="11" t="s">
        <v>1998</v>
      </c>
      <c r="Y2122" s="12">
        <v>25</v>
      </c>
    </row>
    <row r="2123" spans="24:25" x14ac:dyDescent="0.3">
      <c r="X2123" s="21" t="s">
        <v>28</v>
      </c>
      <c r="Y2123" s="12">
        <v>25</v>
      </c>
    </row>
    <row r="2124" spans="24:25" x14ac:dyDescent="0.3">
      <c r="X2124" s="22" t="s">
        <v>7447</v>
      </c>
      <c r="Y2124" s="12">
        <v>25</v>
      </c>
    </row>
    <row r="2125" spans="24:25" x14ac:dyDescent="0.3">
      <c r="X2125" s="11" t="s">
        <v>5147</v>
      </c>
      <c r="Y2125" s="12">
        <v>41</v>
      </c>
    </row>
    <row r="2126" spans="24:25" x14ac:dyDescent="0.3">
      <c r="X2126" s="21" t="s">
        <v>40</v>
      </c>
      <c r="Y2126" s="12">
        <v>0</v>
      </c>
    </row>
    <row r="2127" spans="24:25" x14ac:dyDescent="0.3">
      <c r="X2127" s="22" t="s">
        <v>7446</v>
      </c>
      <c r="Y2127" s="12">
        <v>0</v>
      </c>
    </row>
    <row r="2128" spans="24:25" x14ac:dyDescent="0.3">
      <c r="X2128" s="21" t="s">
        <v>44</v>
      </c>
      <c r="Y2128" s="12">
        <v>41</v>
      </c>
    </row>
    <row r="2129" spans="24:25" x14ac:dyDescent="0.3">
      <c r="X2129" s="22" t="s">
        <v>15</v>
      </c>
      <c r="Y2129" s="12">
        <v>41</v>
      </c>
    </row>
    <row r="2130" spans="24:25" x14ac:dyDescent="0.3">
      <c r="X2130" s="22" t="s">
        <v>24</v>
      </c>
      <c r="Y2130" s="12">
        <v>0</v>
      </c>
    </row>
    <row r="2131" spans="24:25" x14ac:dyDescent="0.3">
      <c r="X2131" s="11" t="s">
        <v>2442</v>
      </c>
      <c r="Y2131" s="12">
        <v>11</v>
      </c>
    </row>
    <row r="2132" spans="24:25" x14ac:dyDescent="0.3">
      <c r="X2132" s="21" t="s">
        <v>44</v>
      </c>
      <c r="Y2132" s="12">
        <v>11</v>
      </c>
    </row>
    <row r="2133" spans="24:25" x14ac:dyDescent="0.3">
      <c r="X2133" s="22" t="s">
        <v>7448</v>
      </c>
      <c r="Y2133" s="12">
        <v>11</v>
      </c>
    </row>
    <row r="2134" spans="24:25" x14ac:dyDescent="0.3">
      <c r="X2134" s="11" t="s">
        <v>7492</v>
      </c>
      <c r="Y2134" s="12">
        <v>32</v>
      </c>
    </row>
    <row r="2135" spans="24:25" x14ac:dyDescent="0.3">
      <c r="X2135" s="21" t="s">
        <v>40</v>
      </c>
      <c r="Y2135" s="12">
        <v>32</v>
      </c>
    </row>
    <row r="2136" spans="24:25" x14ac:dyDescent="0.3">
      <c r="X2136" s="22" t="s">
        <v>24</v>
      </c>
      <c r="Y2136" s="12">
        <v>32</v>
      </c>
    </row>
    <row r="2137" spans="24:25" x14ac:dyDescent="0.3">
      <c r="X2137" s="11" t="s">
        <v>776</v>
      </c>
      <c r="Y2137" s="12">
        <v>1</v>
      </c>
    </row>
    <row r="2138" spans="24:25" x14ac:dyDescent="0.3">
      <c r="X2138" s="21" t="s">
        <v>14</v>
      </c>
      <c r="Y2138" s="12">
        <v>1</v>
      </c>
    </row>
    <row r="2139" spans="24:25" x14ac:dyDescent="0.3">
      <c r="X2139" s="22" t="s">
        <v>7448</v>
      </c>
      <c r="Y2139" s="12">
        <v>1</v>
      </c>
    </row>
    <row r="2140" spans="24:25" x14ac:dyDescent="0.3">
      <c r="X2140" s="11" t="s">
        <v>337</v>
      </c>
      <c r="Y2140" s="12">
        <v>19</v>
      </c>
    </row>
    <row r="2141" spans="24:25" x14ac:dyDescent="0.3">
      <c r="X2141" s="21" t="s">
        <v>44</v>
      </c>
      <c r="Y2141" s="12">
        <v>19</v>
      </c>
    </row>
    <row r="2142" spans="24:25" x14ac:dyDescent="0.3">
      <c r="X2142" s="22" t="s">
        <v>7447</v>
      </c>
      <c r="Y2142" s="12">
        <v>19</v>
      </c>
    </row>
    <row r="2143" spans="24:25" x14ac:dyDescent="0.3">
      <c r="X2143" s="21" t="s">
        <v>20</v>
      </c>
      <c r="Y2143" s="12">
        <v>0</v>
      </c>
    </row>
    <row r="2144" spans="24:25" x14ac:dyDescent="0.3">
      <c r="X2144" s="22" t="s">
        <v>7447</v>
      </c>
      <c r="Y2144" s="12">
        <v>0</v>
      </c>
    </row>
    <row r="2145" spans="24:25" x14ac:dyDescent="0.3">
      <c r="X2145" s="11" t="s">
        <v>43</v>
      </c>
      <c r="Y2145" s="12">
        <v>59</v>
      </c>
    </row>
    <row r="2146" spans="24:25" x14ac:dyDescent="0.3">
      <c r="X2146" s="21" t="s">
        <v>20</v>
      </c>
      <c r="Y2146" s="12">
        <v>59</v>
      </c>
    </row>
    <row r="2147" spans="24:25" x14ac:dyDescent="0.3">
      <c r="X2147" s="22" t="s">
        <v>7446</v>
      </c>
      <c r="Y2147" s="12">
        <v>59</v>
      </c>
    </row>
    <row r="2148" spans="24:25" x14ac:dyDescent="0.3">
      <c r="X2148" s="11" t="s">
        <v>5197</v>
      </c>
      <c r="Y2148" s="12">
        <v>13</v>
      </c>
    </row>
    <row r="2149" spans="24:25" x14ac:dyDescent="0.3">
      <c r="X2149" s="21" t="s">
        <v>14</v>
      </c>
      <c r="Y2149" s="12">
        <v>13</v>
      </c>
    </row>
    <row r="2150" spans="24:25" x14ac:dyDescent="0.3">
      <c r="X2150" s="22" t="s">
        <v>15</v>
      </c>
      <c r="Y2150" s="12">
        <v>13</v>
      </c>
    </row>
    <row r="2151" spans="24:25" x14ac:dyDescent="0.3">
      <c r="X2151" s="11" t="s">
        <v>2962</v>
      </c>
      <c r="Y2151" s="12">
        <v>20</v>
      </c>
    </row>
    <row r="2152" spans="24:25" x14ac:dyDescent="0.3">
      <c r="X2152" s="21" t="s">
        <v>14</v>
      </c>
      <c r="Y2152" s="12">
        <v>20</v>
      </c>
    </row>
    <row r="2153" spans="24:25" x14ac:dyDescent="0.3">
      <c r="X2153" s="22" t="s">
        <v>24</v>
      </c>
      <c r="Y2153" s="12">
        <v>20</v>
      </c>
    </row>
    <row r="2154" spans="24:25" x14ac:dyDescent="0.3">
      <c r="X2154" s="11" t="s">
        <v>4244</v>
      </c>
      <c r="Y2154" s="12">
        <v>8</v>
      </c>
    </row>
    <row r="2155" spans="24:25" x14ac:dyDescent="0.3">
      <c r="X2155" s="21" t="s">
        <v>20</v>
      </c>
      <c r="Y2155" s="12">
        <v>8</v>
      </c>
    </row>
    <row r="2156" spans="24:25" x14ac:dyDescent="0.3">
      <c r="X2156" s="22" t="s">
        <v>7448</v>
      </c>
      <c r="Y2156" s="12">
        <v>8</v>
      </c>
    </row>
    <row r="2157" spans="24:25" x14ac:dyDescent="0.3">
      <c r="X2157" s="11" t="s">
        <v>3466</v>
      </c>
      <c r="Y2157" s="12">
        <v>18</v>
      </c>
    </row>
    <row r="2158" spans="24:25" x14ac:dyDescent="0.3">
      <c r="X2158" s="21" t="s">
        <v>28</v>
      </c>
      <c r="Y2158" s="12">
        <v>18</v>
      </c>
    </row>
    <row r="2159" spans="24:25" x14ac:dyDescent="0.3">
      <c r="X2159" s="22" t="s">
        <v>24</v>
      </c>
      <c r="Y2159" s="12">
        <v>18</v>
      </c>
    </row>
    <row r="2160" spans="24:25" x14ac:dyDescent="0.3">
      <c r="X2160" s="11" t="s">
        <v>2678</v>
      </c>
      <c r="Y2160" s="12">
        <v>47</v>
      </c>
    </row>
    <row r="2161" spans="24:25" x14ac:dyDescent="0.3">
      <c r="X2161" s="21" t="s">
        <v>40</v>
      </c>
      <c r="Y2161" s="12">
        <v>0</v>
      </c>
    </row>
    <row r="2162" spans="24:25" x14ac:dyDescent="0.3">
      <c r="X2162" s="22" t="s">
        <v>7448</v>
      </c>
      <c r="Y2162" s="12">
        <v>0</v>
      </c>
    </row>
    <row r="2163" spans="24:25" x14ac:dyDescent="0.3">
      <c r="X2163" s="21" t="s">
        <v>20</v>
      </c>
      <c r="Y2163" s="12">
        <v>47</v>
      </c>
    </row>
    <row r="2164" spans="24:25" x14ac:dyDescent="0.3">
      <c r="X2164" s="22" t="s">
        <v>24</v>
      </c>
      <c r="Y2164" s="12">
        <v>47</v>
      </c>
    </row>
    <row r="2165" spans="24:25" x14ac:dyDescent="0.3">
      <c r="X2165" s="11" t="s">
        <v>7169</v>
      </c>
      <c r="Y2165" s="12">
        <v>32</v>
      </c>
    </row>
    <row r="2166" spans="24:25" x14ac:dyDescent="0.3">
      <c r="X2166" s="21" t="s">
        <v>20</v>
      </c>
      <c r="Y2166" s="12">
        <v>32</v>
      </c>
    </row>
    <row r="2167" spans="24:25" x14ac:dyDescent="0.3">
      <c r="X2167" s="22" t="s">
        <v>15</v>
      </c>
      <c r="Y2167" s="12">
        <v>32</v>
      </c>
    </row>
    <row r="2168" spans="24:25" x14ac:dyDescent="0.3">
      <c r="X2168" s="11" t="s">
        <v>7493</v>
      </c>
      <c r="Y2168" s="12">
        <v>0</v>
      </c>
    </row>
    <row r="2169" spans="24:25" x14ac:dyDescent="0.3">
      <c r="X2169" s="21" t="s">
        <v>20</v>
      </c>
      <c r="Y2169" s="12">
        <v>0</v>
      </c>
    </row>
    <row r="2170" spans="24:25" x14ac:dyDescent="0.3">
      <c r="X2170" s="22" t="s">
        <v>15</v>
      </c>
      <c r="Y2170" s="12">
        <v>0</v>
      </c>
    </row>
    <row r="2171" spans="24:25" x14ac:dyDescent="0.3">
      <c r="X2171" s="11" t="s">
        <v>1235</v>
      </c>
      <c r="Y2171" s="12">
        <v>5</v>
      </c>
    </row>
    <row r="2172" spans="24:25" x14ac:dyDescent="0.3">
      <c r="X2172" s="21" t="s">
        <v>40</v>
      </c>
      <c r="Y2172" s="12">
        <v>5</v>
      </c>
    </row>
    <row r="2173" spans="24:25" x14ac:dyDescent="0.3">
      <c r="X2173" s="22" t="s">
        <v>7447</v>
      </c>
      <c r="Y2173" s="12">
        <v>5</v>
      </c>
    </row>
    <row r="2174" spans="24:25" x14ac:dyDescent="0.3">
      <c r="X2174" s="11" t="s">
        <v>791</v>
      </c>
      <c r="Y2174" s="12">
        <v>6</v>
      </c>
    </row>
    <row r="2175" spans="24:25" x14ac:dyDescent="0.3">
      <c r="X2175" s="21" t="s">
        <v>14</v>
      </c>
      <c r="Y2175" s="12">
        <v>6</v>
      </c>
    </row>
    <row r="2176" spans="24:25" x14ac:dyDescent="0.3">
      <c r="X2176" s="22" t="s">
        <v>24</v>
      </c>
      <c r="Y2176" s="12">
        <v>6</v>
      </c>
    </row>
    <row r="2177" spans="24:25" x14ac:dyDescent="0.3">
      <c r="X2177" s="11" t="s">
        <v>7494</v>
      </c>
      <c r="Y2177" s="12">
        <v>21</v>
      </c>
    </row>
    <row r="2178" spans="24:25" x14ac:dyDescent="0.3">
      <c r="X2178" s="21" t="s">
        <v>40</v>
      </c>
      <c r="Y2178" s="12">
        <v>21</v>
      </c>
    </row>
    <row r="2179" spans="24:25" x14ac:dyDescent="0.3">
      <c r="X2179" s="22" t="s">
        <v>24</v>
      </c>
      <c r="Y2179" s="12">
        <v>21</v>
      </c>
    </row>
    <row r="2180" spans="24:25" x14ac:dyDescent="0.3">
      <c r="X2180" s="11" t="s">
        <v>3356</v>
      </c>
      <c r="Y2180" s="12">
        <v>63</v>
      </c>
    </row>
    <row r="2181" spans="24:25" x14ac:dyDescent="0.3">
      <c r="X2181" s="21" t="s">
        <v>20</v>
      </c>
      <c r="Y2181" s="12">
        <v>63</v>
      </c>
    </row>
    <row r="2182" spans="24:25" x14ac:dyDescent="0.3">
      <c r="X2182" s="22" t="s">
        <v>7447</v>
      </c>
      <c r="Y2182" s="12">
        <v>63</v>
      </c>
    </row>
    <row r="2183" spans="24:25" x14ac:dyDescent="0.3">
      <c r="X2183" s="11" t="s">
        <v>869</v>
      </c>
      <c r="Y2183" s="12">
        <v>7</v>
      </c>
    </row>
    <row r="2184" spans="24:25" x14ac:dyDescent="0.3">
      <c r="X2184" s="21" t="s">
        <v>14</v>
      </c>
      <c r="Y2184" s="12">
        <v>7</v>
      </c>
    </row>
    <row r="2185" spans="24:25" x14ac:dyDescent="0.3">
      <c r="X2185" s="22" t="s">
        <v>24</v>
      </c>
      <c r="Y2185" s="12">
        <v>7</v>
      </c>
    </row>
    <row r="2186" spans="24:25" x14ac:dyDescent="0.3">
      <c r="X2186" s="11" t="s">
        <v>396</v>
      </c>
      <c r="Y2186" s="12">
        <v>23</v>
      </c>
    </row>
    <row r="2187" spans="24:25" x14ac:dyDescent="0.3">
      <c r="X2187" s="21" t="s">
        <v>44</v>
      </c>
      <c r="Y2187" s="12">
        <v>23</v>
      </c>
    </row>
    <row r="2188" spans="24:25" x14ac:dyDescent="0.3">
      <c r="X2188" s="22" t="s">
        <v>7448</v>
      </c>
      <c r="Y2188" s="12">
        <v>23</v>
      </c>
    </row>
    <row r="2189" spans="24:25" x14ac:dyDescent="0.3">
      <c r="X2189" s="11" t="s">
        <v>7458</v>
      </c>
      <c r="Y2189" s="12">
        <v>67</v>
      </c>
    </row>
    <row r="2190" spans="24:25" x14ac:dyDescent="0.3">
      <c r="X2190" s="21" t="s">
        <v>40</v>
      </c>
      <c r="Y2190" s="12">
        <v>67</v>
      </c>
    </row>
    <row r="2191" spans="24:25" x14ac:dyDescent="0.3">
      <c r="X2191" s="22" t="s">
        <v>24</v>
      </c>
      <c r="Y2191" s="12">
        <v>67</v>
      </c>
    </row>
    <row r="2192" spans="24:25" x14ac:dyDescent="0.3">
      <c r="X2192" s="11" t="s">
        <v>1136</v>
      </c>
      <c r="Y2192" s="12">
        <v>12</v>
      </c>
    </row>
    <row r="2193" spans="24:25" x14ac:dyDescent="0.3">
      <c r="X2193" s="21" t="s">
        <v>40</v>
      </c>
      <c r="Y2193" s="12">
        <v>12</v>
      </c>
    </row>
    <row r="2194" spans="24:25" x14ac:dyDescent="0.3">
      <c r="X2194" s="22" t="s">
        <v>7448</v>
      </c>
      <c r="Y2194" s="12">
        <v>12</v>
      </c>
    </row>
    <row r="2195" spans="24:25" x14ac:dyDescent="0.3">
      <c r="X2195" s="11" t="s">
        <v>3051</v>
      </c>
      <c r="Y2195" s="12">
        <v>15</v>
      </c>
    </row>
    <row r="2196" spans="24:25" x14ac:dyDescent="0.3">
      <c r="X2196" s="21" t="s">
        <v>20</v>
      </c>
      <c r="Y2196" s="12">
        <v>15</v>
      </c>
    </row>
    <row r="2197" spans="24:25" x14ac:dyDescent="0.3">
      <c r="X2197" s="22" t="s">
        <v>24</v>
      </c>
      <c r="Y2197" s="12">
        <v>15</v>
      </c>
    </row>
    <row r="2198" spans="24:25" x14ac:dyDescent="0.3">
      <c r="X2198" s="11" t="s">
        <v>171</v>
      </c>
      <c r="Y2198" s="12">
        <v>34</v>
      </c>
    </row>
    <row r="2199" spans="24:25" x14ac:dyDescent="0.3">
      <c r="X2199" s="21" t="s">
        <v>44</v>
      </c>
      <c r="Y2199" s="12">
        <v>34</v>
      </c>
    </row>
    <row r="2200" spans="24:25" x14ac:dyDescent="0.3">
      <c r="X2200" s="22" t="s">
        <v>7447</v>
      </c>
      <c r="Y2200" s="12">
        <v>34</v>
      </c>
    </row>
    <row r="2201" spans="24:25" x14ac:dyDescent="0.3">
      <c r="X2201" s="11" t="s">
        <v>715</v>
      </c>
      <c r="Y2201" s="12">
        <v>0</v>
      </c>
    </row>
    <row r="2202" spans="24:25" x14ac:dyDescent="0.3">
      <c r="X2202" s="21" t="s">
        <v>44</v>
      </c>
      <c r="Y2202" s="12">
        <v>0</v>
      </c>
    </row>
    <row r="2203" spans="24:25" x14ac:dyDescent="0.3">
      <c r="X2203" s="22" t="s">
        <v>24</v>
      </c>
      <c r="Y2203" s="12">
        <v>0</v>
      </c>
    </row>
    <row r="2204" spans="24:25" x14ac:dyDescent="0.3">
      <c r="X2204" s="21" t="s">
        <v>20</v>
      </c>
      <c r="Y2204" s="12">
        <v>0</v>
      </c>
    </row>
    <row r="2205" spans="24:25" x14ac:dyDescent="0.3">
      <c r="X2205" s="22" t="s">
        <v>24</v>
      </c>
      <c r="Y2205" s="12">
        <v>0</v>
      </c>
    </row>
    <row r="2206" spans="24:25" x14ac:dyDescent="0.3">
      <c r="X2206" s="11" t="s">
        <v>3031</v>
      </c>
      <c r="Y2206" s="12">
        <v>10</v>
      </c>
    </row>
    <row r="2207" spans="24:25" x14ac:dyDescent="0.3">
      <c r="X2207" s="21" t="s">
        <v>28</v>
      </c>
      <c r="Y2207" s="12">
        <v>10</v>
      </c>
    </row>
    <row r="2208" spans="24:25" x14ac:dyDescent="0.3">
      <c r="X2208" s="22" t="s">
        <v>7448</v>
      </c>
      <c r="Y2208" s="12">
        <v>10</v>
      </c>
    </row>
    <row r="2209" spans="24:25" x14ac:dyDescent="0.3">
      <c r="X2209" s="11" t="s">
        <v>1562</v>
      </c>
      <c r="Y2209" s="12">
        <v>27</v>
      </c>
    </row>
    <row r="2210" spans="24:25" x14ac:dyDescent="0.3">
      <c r="X2210" s="21" t="s">
        <v>28</v>
      </c>
      <c r="Y2210" s="12">
        <v>27</v>
      </c>
    </row>
    <row r="2211" spans="24:25" x14ac:dyDescent="0.3">
      <c r="X2211" s="22" t="s">
        <v>24</v>
      </c>
      <c r="Y2211" s="12">
        <v>27</v>
      </c>
    </row>
    <row r="2212" spans="24:25" x14ac:dyDescent="0.3">
      <c r="X2212" s="11" t="s">
        <v>3152</v>
      </c>
      <c r="Y2212" s="12">
        <v>72</v>
      </c>
    </row>
    <row r="2213" spans="24:25" x14ac:dyDescent="0.3">
      <c r="X2213" s="21" t="s">
        <v>20</v>
      </c>
      <c r="Y2213" s="12">
        <v>72</v>
      </c>
    </row>
    <row r="2214" spans="24:25" x14ac:dyDescent="0.3">
      <c r="X2214" s="22" t="s">
        <v>15</v>
      </c>
      <c r="Y2214" s="12">
        <v>72</v>
      </c>
    </row>
    <row r="2215" spans="24:25" x14ac:dyDescent="0.3">
      <c r="X2215" s="11" t="s">
        <v>3649</v>
      </c>
      <c r="Y2215" s="12">
        <v>80</v>
      </c>
    </row>
    <row r="2216" spans="24:25" x14ac:dyDescent="0.3">
      <c r="X2216" s="21" t="s">
        <v>14</v>
      </c>
      <c r="Y2216" s="12">
        <v>80</v>
      </c>
    </row>
    <row r="2217" spans="24:25" x14ac:dyDescent="0.3">
      <c r="X2217" s="22" t="s">
        <v>7448</v>
      </c>
      <c r="Y2217" s="12">
        <v>80</v>
      </c>
    </row>
    <row r="2218" spans="24:25" x14ac:dyDescent="0.3">
      <c r="X2218" s="11" t="s">
        <v>4394</v>
      </c>
      <c r="Y2218" s="12">
        <v>46</v>
      </c>
    </row>
    <row r="2219" spans="24:25" x14ac:dyDescent="0.3">
      <c r="X2219" s="21" t="s">
        <v>44</v>
      </c>
      <c r="Y2219" s="12">
        <v>46</v>
      </c>
    </row>
    <row r="2220" spans="24:25" x14ac:dyDescent="0.3">
      <c r="X2220" s="22" t="s">
        <v>7446</v>
      </c>
      <c r="Y2220" s="12">
        <v>46</v>
      </c>
    </row>
    <row r="2221" spans="24:25" x14ac:dyDescent="0.3">
      <c r="X2221" s="11" t="s">
        <v>2262</v>
      </c>
      <c r="Y2221" s="12">
        <v>89</v>
      </c>
    </row>
    <row r="2222" spans="24:25" x14ac:dyDescent="0.3">
      <c r="X2222" s="21" t="s">
        <v>28</v>
      </c>
      <c r="Y2222" s="12">
        <v>89</v>
      </c>
    </row>
    <row r="2223" spans="24:25" x14ac:dyDescent="0.3">
      <c r="X2223" s="22" t="s">
        <v>24</v>
      </c>
      <c r="Y2223" s="12">
        <v>89</v>
      </c>
    </row>
    <row r="2224" spans="24:25" x14ac:dyDescent="0.3">
      <c r="X2224" s="11" t="s">
        <v>1134</v>
      </c>
      <c r="Y2224" s="12">
        <v>9</v>
      </c>
    </row>
    <row r="2225" spans="24:25" x14ac:dyDescent="0.3">
      <c r="X2225" s="21" t="s">
        <v>28</v>
      </c>
      <c r="Y2225" s="12">
        <v>9</v>
      </c>
    </row>
    <row r="2226" spans="24:25" x14ac:dyDescent="0.3">
      <c r="X2226" s="22" t="s">
        <v>7448</v>
      </c>
      <c r="Y2226" s="12">
        <v>9</v>
      </c>
    </row>
    <row r="2227" spans="24:25" x14ac:dyDescent="0.3">
      <c r="X2227" s="11" t="s">
        <v>2793</v>
      </c>
      <c r="Y2227" s="12">
        <v>16</v>
      </c>
    </row>
    <row r="2228" spans="24:25" x14ac:dyDescent="0.3">
      <c r="X2228" s="21" t="s">
        <v>14</v>
      </c>
      <c r="Y2228" s="12">
        <v>0</v>
      </c>
    </row>
    <row r="2229" spans="24:25" x14ac:dyDescent="0.3">
      <c r="X2229" s="22" t="s">
        <v>24</v>
      </c>
      <c r="Y2229" s="12">
        <v>0</v>
      </c>
    </row>
    <row r="2230" spans="24:25" x14ac:dyDescent="0.3">
      <c r="X2230" s="21" t="s">
        <v>40</v>
      </c>
      <c r="Y2230" s="12">
        <v>16</v>
      </c>
    </row>
    <row r="2231" spans="24:25" x14ac:dyDescent="0.3">
      <c r="X2231" s="22" t="s">
        <v>24</v>
      </c>
      <c r="Y2231" s="12">
        <v>16</v>
      </c>
    </row>
    <row r="2232" spans="24:25" x14ac:dyDescent="0.3">
      <c r="X2232" s="11" t="s">
        <v>1306</v>
      </c>
      <c r="Y2232" s="12">
        <v>27</v>
      </c>
    </row>
    <row r="2233" spans="24:25" x14ac:dyDescent="0.3">
      <c r="X2233" s="21" t="s">
        <v>28</v>
      </c>
      <c r="Y2233" s="12">
        <v>27</v>
      </c>
    </row>
    <row r="2234" spans="24:25" x14ac:dyDescent="0.3">
      <c r="X2234" s="22" t="s">
        <v>24</v>
      </c>
      <c r="Y2234" s="12">
        <v>27</v>
      </c>
    </row>
    <row r="2235" spans="24:25" x14ac:dyDescent="0.3">
      <c r="X2235" s="11" t="s">
        <v>1803</v>
      </c>
      <c r="Y2235" s="12">
        <v>0</v>
      </c>
    </row>
    <row r="2236" spans="24:25" x14ac:dyDescent="0.3">
      <c r="X2236" s="21" t="s">
        <v>40</v>
      </c>
      <c r="Y2236" s="12">
        <v>0</v>
      </c>
    </row>
    <row r="2237" spans="24:25" x14ac:dyDescent="0.3">
      <c r="X2237" s="22" t="s">
        <v>7448</v>
      </c>
      <c r="Y2237" s="12">
        <v>0</v>
      </c>
    </row>
    <row r="2238" spans="24:25" x14ac:dyDescent="0.3">
      <c r="X2238" s="11" t="s">
        <v>5365</v>
      </c>
      <c r="Y2238" s="12">
        <v>10</v>
      </c>
    </row>
    <row r="2239" spans="24:25" x14ac:dyDescent="0.3">
      <c r="X2239" s="21" t="s">
        <v>28</v>
      </c>
      <c r="Y2239" s="12">
        <v>10</v>
      </c>
    </row>
    <row r="2240" spans="24:25" x14ac:dyDescent="0.3">
      <c r="X2240" s="22" t="s">
        <v>7446</v>
      </c>
      <c r="Y2240" s="12">
        <v>10</v>
      </c>
    </row>
    <row r="2241" spans="24:25" x14ac:dyDescent="0.3">
      <c r="X2241" s="11" t="s">
        <v>5014</v>
      </c>
      <c r="Y2241" s="12">
        <v>52</v>
      </c>
    </row>
    <row r="2242" spans="24:25" x14ac:dyDescent="0.3">
      <c r="X2242" s="21" t="s">
        <v>14</v>
      </c>
      <c r="Y2242" s="12">
        <v>52</v>
      </c>
    </row>
    <row r="2243" spans="24:25" x14ac:dyDescent="0.3">
      <c r="X2243" s="22" t="s">
        <v>7448</v>
      </c>
      <c r="Y2243" s="12">
        <v>52</v>
      </c>
    </row>
    <row r="2244" spans="24:25" x14ac:dyDescent="0.3">
      <c r="X2244" s="11" t="s">
        <v>2560</v>
      </c>
      <c r="Y2244" s="12">
        <v>58</v>
      </c>
    </row>
    <row r="2245" spans="24:25" x14ac:dyDescent="0.3">
      <c r="X2245" s="21" t="s">
        <v>28</v>
      </c>
      <c r="Y2245" s="12">
        <v>58</v>
      </c>
    </row>
    <row r="2246" spans="24:25" x14ac:dyDescent="0.3">
      <c r="X2246" s="22" t="s">
        <v>15</v>
      </c>
      <c r="Y2246" s="12">
        <v>58</v>
      </c>
    </row>
    <row r="2247" spans="24:25" x14ac:dyDescent="0.3">
      <c r="X2247" s="11" t="s">
        <v>1899</v>
      </c>
      <c r="Y2247" s="12">
        <v>63</v>
      </c>
    </row>
    <row r="2248" spans="24:25" x14ac:dyDescent="0.3">
      <c r="X2248" s="21" t="s">
        <v>44</v>
      </c>
      <c r="Y2248" s="12">
        <v>63</v>
      </c>
    </row>
    <row r="2249" spans="24:25" x14ac:dyDescent="0.3">
      <c r="X2249" s="22" t="s">
        <v>15</v>
      </c>
      <c r="Y2249" s="12">
        <v>63</v>
      </c>
    </row>
    <row r="2250" spans="24:25" x14ac:dyDescent="0.3">
      <c r="X2250" s="11" t="s">
        <v>5800</v>
      </c>
      <c r="Y2250" s="12">
        <v>44</v>
      </c>
    </row>
    <row r="2251" spans="24:25" x14ac:dyDescent="0.3">
      <c r="X2251" s="21" t="s">
        <v>40</v>
      </c>
      <c r="Y2251" s="12">
        <v>44</v>
      </c>
    </row>
    <row r="2252" spans="24:25" x14ac:dyDescent="0.3">
      <c r="X2252" s="22" t="s">
        <v>7448</v>
      </c>
      <c r="Y2252" s="12">
        <v>44</v>
      </c>
    </row>
    <row r="2253" spans="24:25" x14ac:dyDescent="0.3">
      <c r="X2253" s="11" t="s">
        <v>6374</v>
      </c>
      <c r="Y2253" s="12">
        <v>4</v>
      </c>
    </row>
    <row r="2254" spans="24:25" x14ac:dyDescent="0.3">
      <c r="X2254" s="21" t="s">
        <v>40</v>
      </c>
      <c r="Y2254" s="12">
        <v>4</v>
      </c>
    </row>
    <row r="2255" spans="24:25" x14ac:dyDescent="0.3">
      <c r="X2255" s="22" t="s">
        <v>15</v>
      </c>
      <c r="Y2255" s="12">
        <v>4</v>
      </c>
    </row>
    <row r="2256" spans="24:25" x14ac:dyDescent="0.3">
      <c r="X2256" s="11" t="s">
        <v>7292</v>
      </c>
      <c r="Y2256" s="12">
        <v>44</v>
      </c>
    </row>
    <row r="2257" spans="24:25" x14ac:dyDescent="0.3">
      <c r="X2257" s="21" t="s">
        <v>28</v>
      </c>
      <c r="Y2257" s="12">
        <v>44</v>
      </c>
    </row>
    <row r="2258" spans="24:25" x14ac:dyDescent="0.3">
      <c r="X2258" s="22" t="s">
        <v>7447</v>
      </c>
      <c r="Y2258" s="12">
        <v>44</v>
      </c>
    </row>
    <row r="2259" spans="24:25" x14ac:dyDescent="0.3">
      <c r="X2259" s="11" t="s">
        <v>4794</v>
      </c>
      <c r="Y2259" s="12">
        <v>63</v>
      </c>
    </row>
    <row r="2260" spans="24:25" x14ac:dyDescent="0.3">
      <c r="X2260" s="21" t="s">
        <v>44</v>
      </c>
      <c r="Y2260" s="12">
        <v>63</v>
      </c>
    </row>
    <row r="2261" spans="24:25" x14ac:dyDescent="0.3">
      <c r="X2261" s="22" t="s">
        <v>7448</v>
      </c>
      <c r="Y2261" s="12">
        <v>63</v>
      </c>
    </row>
    <row r="2262" spans="24:25" x14ac:dyDescent="0.3">
      <c r="X2262" s="11" t="s">
        <v>2823</v>
      </c>
      <c r="Y2262" s="12">
        <v>50</v>
      </c>
    </row>
    <row r="2263" spans="24:25" x14ac:dyDescent="0.3">
      <c r="X2263" s="21" t="s">
        <v>20</v>
      </c>
      <c r="Y2263" s="12">
        <v>50</v>
      </c>
    </row>
    <row r="2264" spans="24:25" x14ac:dyDescent="0.3">
      <c r="X2264" s="22" t="s">
        <v>7446</v>
      </c>
      <c r="Y2264" s="12">
        <v>50</v>
      </c>
    </row>
    <row r="2265" spans="24:25" x14ac:dyDescent="0.3">
      <c r="X2265" s="11" t="s">
        <v>3895</v>
      </c>
      <c r="Y2265" s="12">
        <v>56</v>
      </c>
    </row>
    <row r="2266" spans="24:25" x14ac:dyDescent="0.3">
      <c r="X2266" s="21" t="s">
        <v>40</v>
      </c>
      <c r="Y2266" s="12">
        <v>56</v>
      </c>
    </row>
    <row r="2267" spans="24:25" x14ac:dyDescent="0.3">
      <c r="X2267" s="22" t="s">
        <v>24</v>
      </c>
      <c r="Y2267" s="12">
        <v>56</v>
      </c>
    </row>
    <row r="2268" spans="24:25" x14ac:dyDescent="0.3">
      <c r="X2268" s="11" t="s">
        <v>1377</v>
      </c>
      <c r="Y2268" s="12">
        <v>25</v>
      </c>
    </row>
    <row r="2269" spans="24:25" x14ac:dyDescent="0.3">
      <c r="X2269" s="21" t="s">
        <v>14</v>
      </c>
      <c r="Y2269" s="12">
        <v>25</v>
      </c>
    </row>
    <row r="2270" spans="24:25" x14ac:dyDescent="0.3">
      <c r="X2270" s="22" t="s">
        <v>7447</v>
      </c>
      <c r="Y2270" s="12">
        <v>25</v>
      </c>
    </row>
    <row r="2271" spans="24:25" x14ac:dyDescent="0.3">
      <c r="X2271" s="11" t="s">
        <v>1946</v>
      </c>
      <c r="Y2271" s="12">
        <v>63</v>
      </c>
    </row>
    <row r="2272" spans="24:25" x14ac:dyDescent="0.3">
      <c r="X2272" s="21" t="s">
        <v>14</v>
      </c>
      <c r="Y2272" s="12">
        <v>63</v>
      </c>
    </row>
    <row r="2273" spans="24:25" x14ac:dyDescent="0.3">
      <c r="X2273" s="22" t="s">
        <v>7446</v>
      </c>
      <c r="Y2273" s="12">
        <v>63</v>
      </c>
    </row>
    <row r="2274" spans="24:25" x14ac:dyDescent="0.3">
      <c r="X2274" s="11" t="s">
        <v>7286</v>
      </c>
      <c r="Y2274" s="12">
        <v>30</v>
      </c>
    </row>
    <row r="2275" spans="24:25" x14ac:dyDescent="0.3">
      <c r="X2275" s="21" t="s">
        <v>20</v>
      </c>
      <c r="Y2275" s="12">
        <v>30</v>
      </c>
    </row>
    <row r="2276" spans="24:25" x14ac:dyDescent="0.3">
      <c r="X2276" s="22" t="s">
        <v>7446</v>
      </c>
      <c r="Y2276" s="12">
        <v>30</v>
      </c>
    </row>
    <row r="2277" spans="24:25" x14ac:dyDescent="0.3">
      <c r="X2277" s="11" t="s">
        <v>1625</v>
      </c>
      <c r="Y2277" s="12">
        <v>48</v>
      </c>
    </row>
    <row r="2278" spans="24:25" x14ac:dyDescent="0.3">
      <c r="X2278" s="21" t="s">
        <v>40</v>
      </c>
      <c r="Y2278" s="12">
        <v>48</v>
      </c>
    </row>
    <row r="2279" spans="24:25" x14ac:dyDescent="0.3">
      <c r="X2279" s="22" t="s">
        <v>7641</v>
      </c>
      <c r="Y2279" s="12">
        <v>48</v>
      </c>
    </row>
    <row r="2280" spans="24:25" x14ac:dyDescent="0.3">
      <c r="X2280" s="11" t="s">
        <v>2120</v>
      </c>
      <c r="Y2280" s="12">
        <v>67</v>
      </c>
    </row>
    <row r="2281" spans="24:25" x14ac:dyDescent="0.3">
      <c r="X2281" s="21" t="s">
        <v>44</v>
      </c>
      <c r="Y2281" s="12">
        <v>67</v>
      </c>
    </row>
    <row r="2282" spans="24:25" x14ac:dyDescent="0.3">
      <c r="X2282" s="22" t="s">
        <v>7448</v>
      </c>
      <c r="Y2282" s="12">
        <v>67</v>
      </c>
    </row>
    <row r="2283" spans="24:25" x14ac:dyDescent="0.3">
      <c r="X2283" s="11" t="s">
        <v>509</v>
      </c>
      <c r="Y2283" s="12">
        <v>0</v>
      </c>
    </row>
    <row r="2284" spans="24:25" x14ac:dyDescent="0.3">
      <c r="X2284" s="21" t="s">
        <v>44</v>
      </c>
      <c r="Y2284" s="12">
        <v>0</v>
      </c>
    </row>
    <row r="2285" spans="24:25" x14ac:dyDescent="0.3">
      <c r="X2285" s="22" t="s">
        <v>24</v>
      </c>
      <c r="Y2285" s="12">
        <v>0</v>
      </c>
    </row>
    <row r="2286" spans="24:25" x14ac:dyDescent="0.3">
      <c r="X2286" s="11" t="s">
        <v>100</v>
      </c>
      <c r="Y2286" s="12">
        <v>33</v>
      </c>
    </row>
    <row r="2287" spans="24:25" x14ac:dyDescent="0.3">
      <c r="X2287" s="21" t="s">
        <v>14</v>
      </c>
      <c r="Y2287" s="12">
        <v>27</v>
      </c>
    </row>
    <row r="2288" spans="24:25" x14ac:dyDescent="0.3">
      <c r="X2288" s="22" t="s">
        <v>15</v>
      </c>
      <c r="Y2288" s="12">
        <v>27</v>
      </c>
    </row>
    <row r="2289" spans="24:25" x14ac:dyDescent="0.3">
      <c r="X2289" s="21" t="s">
        <v>40</v>
      </c>
      <c r="Y2289" s="12">
        <v>6</v>
      </c>
    </row>
    <row r="2290" spans="24:25" x14ac:dyDescent="0.3">
      <c r="X2290" s="22" t="s">
        <v>7446</v>
      </c>
      <c r="Y2290" s="12">
        <v>6</v>
      </c>
    </row>
    <row r="2291" spans="24:25" x14ac:dyDescent="0.3">
      <c r="X2291" s="11" t="s">
        <v>661</v>
      </c>
      <c r="Y2291" s="12">
        <v>63</v>
      </c>
    </row>
    <row r="2292" spans="24:25" x14ac:dyDescent="0.3">
      <c r="X2292" s="21" t="s">
        <v>14</v>
      </c>
      <c r="Y2292" s="12">
        <v>60</v>
      </c>
    </row>
    <row r="2293" spans="24:25" x14ac:dyDescent="0.3">
      <c r="X2293" s="22" t="s">
        <v>7641</v>
      </c>
      <c r="Y2293" s="12">
        <v>60</v>
      </c>
    </row>
    <row r="2294" spans="24:25" x14ac:dyDescent="0.3">
      <c r="X2294" s="21" t="s">
        <v>40</v>
      </c>
      <c r="Y2294" s="12">
        <v>3</v>
      </c>
    </row>
    <row r="2295" spans="24:25" x14ac:dyDescent="0.3">
      <c r="X2295" s="22" t="s">
        <v>7641</v>
      </c>
      <c r="Y2295" s="12">
        <v>3</v>
      </c>
    </row>
    <row r="2296" spans="24:25" x14ac:dyDescent="0.3">
      <c r="X2296" s="11" t="s">
        <v>1367</v>
      </c>
      <c r="Y2296" s="12">
        <v>44</v>
      </c>
    </row>
    <row r="2297" spans="24:25" x14ac:dyDescent="0.3">
      <c r="X2297" s="21" t="s">
        <v>40</v>
      </c>
      <c r="Y2297" s="12">
        <v>44</v>
      </c>
    </row>
    <row r="2298" spans="24:25" x14ac:dyDescent="0.3">
      <c r="X2298" s="22" t="s">
        <v>15</v>
      </c>
      <c r="Y2298" s="12">
        <v>44</v>
      </c>
    </row>
    <row r="2299" spans="24:25" x14ac:dyDescent="0.3">
      <c r="X2299" s="11" t="s">
        <v>2546</v>
      </c>
      <c r="Y2299" s="12">
        <v>47</v>
      </c>
    </row>
    <row r="2300" spans="24:25" x14ac:dyDescent="0.3">
      <c r="X2300" s="21" t="s">
        <v>40</v>
      </c>
      <c r="Y2300" s="12">
        <v>47</v>
      </c>
    </row>
    <row r="2301" spans="24:25" x14ac:dyDescent="0.3">
      <c r="X2301" s="22" t="s">
        <v>7448</v>
      </c>
      <c r="Y2301" s="12">
        <v>47</v>
      </c>
    </row>
    <row r="2302" spans="24:25" x14ac:dyDescent="0.3">
      <c r="X2302" s="11" t="s">
        <v>873</v>
      </c>
      <c r="Y2302" s="12">
        <v>20</v>
      </c>
    </row>
    <row r="2303" spans="24:25" x14ac:dyDescent="0.3">
      <c r="X2303" s="21" t="s">
        <v>28</v>
      </c>
      <c r="Y2303" s="12">
        <v>20</v>
      </c>
    </row>
    <row r="2304" spans="24:25" x14ac:dyDescent="0.3">
      <c r="X2304" s="22" t="s">
        <v>15</v>
      </c>
      <c r="Y2304" s="12">
        <v>20</v>
      </c>
    </row>
    <row r="2305" spans="24:25" x14ac:dyDescent="0.3">
      <c r="X2305" s="11" t="s">
        <v>973</v>
      </c>
      <c r="Y2305" s="12">
        <v>0</v>
      </c>
    </row>
    <row r="2306" spans="24:25" x14ac:dyDescent="0.3">
      <c r="X2306" s="21" t="s">
        <v>44</v>
      </c>
      <c r="Y2306" s="12">
        <v>0</v>
      </c>
    </row>
    <row r="2307" spans="24:25" x14ac:dyDescent="0.3">
      <c r="X2307" s="22" t="s">
        <v>7447</v>
      </c>
      <c r="Y2307" s="12">
        <v>0</v>
      </c>
    </row>
    <row r="2308" spans="24:25" x14ac:dyDescent="0.3">
      <c r="X2308" s="11" t="s">
        <v>5960</v>
      </c>
      <c r="Y2308" s="12">
        <v>50</v>
      </c>
    </row>
    <row r="2309" spans="24:25" x14ac:dyDescent="0.3">
      <c r="X2309" s="21" t="s">
        <v>44</v>
      </c>
      <c r="Y2309" s="12">
        <v>50</v>
      </c>
    </row>
    <row r="2310" spans="24:25" x14ac:dyDescent="0.3">
      <c r="X2310" s="22" t="s">
        <v>24</v>
      </c>
      <c r="Y2310" s="12">
        <v>50</v>
      </c>
    </row>
    <row r="2311" spans="24:25" x14ac:dyDescent="0.3">
      <c r="X2311" s="11" t="s">
        <v>2827</v>
      </c>
      <c r="Y2311" s="12">
        <v>46</v>
      </c>
    </row>
    <row r="2312" spans="24:25" x14ac:dyDescent="0.3">
      <c r="X2312" s="21" t="s">
        <v>44</v>
      </c>
      <c r="Y2312" s="12">
        <v>14</v>
      </c>
    </row>
    <row r="2313" spans="24:25" x14ac:dyDescent="0.3">
      <c r="X2313" s="22" t="s">
        <v>15</v>
      </c>
      <c r="Y2313" s="12">
        <v>14</v>
      </c>
    </row>
    <row r="2314" spans="24:25" x14ac:dyDescent="0.3">
      <c r="X2314" s="21" t="s">
        <v>20</v>
      </c>
      <c r="Y2314" s="12">
        <v>32</v>
      </c>
    </row>
    <row r="2315" spans="24:25" x14ac:dyDescent="0.3">
      <c r="X2315" s="22" t="s">
        <v>7447</v>
      </c>
      <c r="Y2315" s="12">
        <v>32</v>
      </c>
    </row>
    <row r="2316" spans="24:25" x14ac:dyDescent="0.3">
      <c r="X2316" s="11" t="s">
        <v>3329</v>
      </c>
      <c r="Y2316" s="12">
        <v>0</v>
      </c>
    </row>
    <row r="2317" spans="24:25" x14ac:dyDescent="0.3">
      <c r="X2317" s="21" t="s">
        <v>20</v>
      </c>
      <c r="Y2317" s="12">
        <v>0</v>
      </c>
    </row>
    <row r="2318" spans="24:25" x14ac:dyDescent="0.3">
      <c r="X2318" s="22" t="s">
        <v>7448</v>
      </c>
      <c r="Y2318" s="12">
        <v>0</v>
      </c>
    </row>
    <row r="2319" spans="24:25" x14ac:dyDescent="0.3">
      <c r="X2319" s="11" t="s">
        <v>5710</v>
      </c>
      <c r="Y2319" s="12">
        <v>0</v>
      </c>
    </row>
    <row r="2320" spans="24:25" x14ac:dyDescent="0.3">
      <c r="X2320" s="21" t="s">
        <v>44</v>
      </c>
      <c r="Y2320" s="12">
        <v>0</v>
      </c>
    </row>
    <row r="2321" spans="24:25" x14ac:dyDescent="0.3">
      <c r="X2321" s="22" t="s">
        <v>7446</v>
      </c>
      <c r="Y2321" s="12">
        <v>0</v>
      </c>
    </row>
    <row r="2322" spans="24:25" x14ac:dyDescent="0.3">
      <c r="X2322" s="11" t="s">
        <v>3909</v>
      </c>
      <c r="Y2322" s="12">
        <v>54</v>
      </c>
    </row>
    <row r="2323" spans="24:25" x14ac:dyDescent="0.3">
      <c r="X2323" s="21" t="s">
        <v>44</v>
      </c>
      <c r="Y2323" s="12">
        <v>54</v>
      </c>
    </row>
    <row r="2324" spans="24:25" x14ac:dyDescent="0.3">
      <c r="X2324" s="22" t="s">
        <v>7448</v>
      </c>
      <c r="Y2324" s="12">
        <v>54</v>
      </c>
    </row>
    <row r="2325" spans="24:25" x14ac:dyDescent="0.3">
      <c r="X2325" s="11" t="s">
        <v>1761</v>
      </c>
      <c r="Y2325" s="12">
        <v>28</v>
      </c>
    </row>
    <row r="2326" spans="24:25" x14ac:dyDescent="0.3">
      <c r="X2326" s="21" t="s">
        <v>40</v>
      </c>
      <c r="Y2326" s="12">
        <v>28</v>
      </c>
    </row>
    <row r="2327" spans="24:25" x14ac:dyDescent="0.3">
      <c r="X2327" s="22" t="s">
        <v>7447</v>
      </c>
      <c r="Y2327" s="12">
        <v>28</v>
      </c>
    </row>
    <row r="2328" spans="24:25" x14ac:dyDescent="0.3">
      <c r="X2328" s="11" t="s">
        <v>6493</v>
      </c>
      <c r="Y2328" s="12">
        <v>25</v>
      </c>
    </row>
    <row r="2329" spans="24:25" x14ac:dyDescent="0.3">
      <c r="X2329" s="21" t="s">
        <v>20</v>
      </c>
      <c r="Y2329" s="12">
        <v>25</v>
      </c>
    </row>
    <row r="2330" spans="24:25" x14ac:dyDescent="0.3">
      <c r="X2330" s="22" t="s">
        <v>15</v>
      </c>
      <c r="Y2330" s="12">
        <v>0</v>
      </c>
    </row>
    <row r="2331" spans="24:25" x14ac:dyDescent="0.3">
      <c r="X2331" s="22" t="s">
        <v>7447</v>
      </c>
      <c r="Y2331" s="12">
        <v>25</v>
      </c>
    </row>
    <row r="2332" spans="24:25" x14ac:dyDescent="0.3">
      <c r="X2332" s="11" t="s">
        <v>2142</v>
      </c>
      <c r="Y2332" s="12">
        <v>91</v>
      </c>
    </row>
    <row r="2333" spans="24:25" x14ac:dyDescent="0.3">
      <c r="X2333" s="21" t="s">
        <v>44</v>
      </c>
      <c r="Y2333" s="12">
        <v>91</v>
      </c>
    </row>
    <row r="2334" spans="24:25" x14ac:dyDescent="0.3">
      <c r="X2334" s="22" t="s">
        <v>7447</v>
      </c>
      <c r="Y2334" s="12">
        <v>91</v>
      </c>
    </row>
    <row r="2335" spans="24:25" x14ac:dyDescent="0.3">
      <c r="X2335" s="11" t="s">
        <v>7215</v>
      </c>
      <c r="Y2335" s="12">
        <v>33</v>
      </c>
    </row>
    <row r="2336" spans="24:25" x14ac:dyDescent="0.3">
      <c r="X2336" s="21" t="s">
        <v>14</v>
      </c>
      <c r="Y2336" s="12">
        <v>33</v>
      </c>
    </row>
    <row r="2337" spans="24:25" x14ac:dyDescent="0.3">
      <c r="X2337" s="22" t="s">
        <v>7448</v>
      </c>
      <c r="Y2337" s="12">
        <v>33</v>
      </c>
    </row>
    <row r="2338" spans="24:25" x14ac:dyDescent="0.3">
      <c r="X2338" s="11" t="s">
        <v>6941</v>
      </c>
      <c r="Y2338" s="12">
        <v>72</v>
      </c>
    </row>
    <row r="2339" spans="24:25" x14ac:dyDescent="0.3">
      <c r="X2339" s="21" t="s">
        <v>44</v>
      </c>
      <c r="Y2339" s="12">
        <v>72</v>
      </c>
    </row>
    <row r="2340" spans="24:25" x14ac:dyDescent="0.3">
      <c r="X2340" s="22" t="s">
        <v>24</v>
      </c>
      <c r="Y2340" s="12">
        <v>72</v>
      </c>
    </row>
    <row r="2341" spans="24:25" x14ac:dyDescent="0.3">
      <c r="X2341" s="11" t="s">
        <v>456</v>
      </c>
      <c r="Y2341" s="12">
        <v>39</v>
      </c>
    </row>
    <row r="2342" spans="24:25" x14ac:dyDescent="0.3">
      <c r="X2342" s="21" t="s">
        <v>44</v>
      </c>
      <c r="Y2342" s="12">
        <v>39</v>
      </c>
    </row>
    <row r="2343" spans="24:25" x14ac:dyDescent="0.3">
      <c r="X2343" s="22" t="s">
        <v>24</v>
      </c>
      <c r="Y2343" s="12">
        <v>39</v>
      </c>
    </row>
    <row r="2344" spans="24:25" x14ac:dyDescent="0.3">
      <c r="X2344" s="11" t="s">
        <v>7495</v>
      </c>
      <c r="Y2344" s="12">
        <v>44</v>
      </c>
    </row>
    <row r="2345" spans="24:25" x14ac:dyDescent="0.3">
      <c r="X2345" s="21" t="s">
        <v>40</v>
      </c>
      <c r="Y2345" s="12">
        <v>44</v>
      </c>
    </row>
    <row r="2346" spans="24:25" x14ac:dyDescent="0.3">
      <c r="X2346" s="22" t="s">
        <v>24</v>
      </c>
      <c r="Y2346" s="12">
        <v>44</v>
      </c>
    </row>
    <row r="2347" spans="24:25" x14ac:dyDescent="0.3">
      <c r="X2347" s="11" t="s">
        <v>319</v>
      </c>
      <c r="Y2347" s="12">
        <v>7</v>
      </c>
    </row>
    <row r="2348" spans="24:25" x14ac:dyDescent="0.3">
      <c r="X2348" s="21" t="s">
        <v>44</v>
      </c>
      <c r="Y2348" s="12">
        <v>7</v>
      </c>
    </row>
    <row r="2349" spans="24:25" x14ac:dyDescent="0.3">
      <c r="X2349" s="22" t="s">
        <v>7448</v>
      </c>
      <c r="Y2349" s="12">
        <v>7</v>
      </c>
    </row>
    <row r="2350" spans="24:25" x14ac:dyDescent="0.3">
      <c r="X2350" s="11" t="s">
        <v>2529</v>
      </c>
      <c r="Y2350" s="12">
        <v>24</v>
      </c>
    </row>
    <row r="2351" spans="24:25" x14ac:dyDescent="0.3">
      <c r="X2351" s="21" t="s">
        <v>14</v>
      </c>
      <c r="Y2351" s="12">
        <v>24</v>
      </c>
    </row>
    <row r="2352" spans="24:25" x14ac:dyDescent="0.3">
      <c r="X2352" s="22" t="s">
        <v>7446</v>
      </c>
      <c r="Y2352" s="12">
        <v>24</v>
      </c>
    </row>
    <row r="2353" spans="24:25" x14ac:dyDescent="0.3">
      <c r="X2353" s="11" t="s">
        <v>803</v>
      </c>
      <c r="Y2353" s="12">
        <v>11</v>
      </c>
    </row>
    <row r="2354" spans="24:25" x14ac:dyDescent="0.3">
      <c r="X2354" s="21" t="s">
        <v>44</v>
      </c>
      <c r="Y2354" s="12">
        <v>11</v>
      </c>
    </row>
    <row r="2355" spans="24:25" x14ac:dyDescent="0.3">
      <c r="X2355" s="22" t="s">
        <v>7448</v>
      </c>
      <c r="Y2355" s="12">
        <v>11</v>
      </c>
    </row>
    <row r="2356" spans="24:25" x14ac:dyDescent="0.3">
      <c r="X2356" s="11" t="s">
        <v>6669</v>
      </c>
      <c r="Y2356" s="12">
        <v>39</v>
      </c>
    </row>
    <row r="2357" spans="24:25" x14ac:dyDescent="0.3">
      <c r="X2357" s="21" t="s">
        <v>44</v>
      </c>
      <c r="Y2357" s="12">
        <v>39</v>
      </c>
    </row>
    <row r="2358" spans="24:25" x14ac:dyDescent="0.3">
      <c r="X2358" s="22" t="s">
        <v>24</v>
      </c>
      <c r="Y2358" s="12">
        <v>39</v>
      </c>
    </row>
    <row r="2359" spans="24:25" x14ac:dyDescent="0.3">
      <c r="X2359" s="11" t="s">
        <v>7496</v>
      </c>
      <c r="Y2359" s="12">
        <v>2</v>
      </c>
    </row>
    <row r="2360" spans="24:25" x14ac:dyDescent="0.3">
      <c r="X2360" s="21" t="s">
        <v>20</v>
      </c>
      <c r="Y2360" s="12">
        <v>2</v>
      </c>
    </row>
    <row r="2361" spans="24:25" x14ac:dyDescent="0.3">
      <c r="X2361" s="22" t="s">
        <v>15</v>
      </c>
      <c r="Y2361" s="12">
        <v>2</v>
      </c>
    </row>
    <row r="2362" spans="24:25" x14ac:dyDescent="0.3">
      <c r="X2362" s="11" t="s">
        <v>6018</v>
      </c>
      <c r="Y2362" s="12">
        <v>19</v>
      </c>
    </row>
    <row r="2363" spans="24:25" x14ac:dyDescent="0.3">
      <c r="X2363" s="21" t="s">
        <v>44</v>
      </c>
      <c r="Y2363" s="12">
        <v>19</v>
      </c>
    </row>
    <row r="2364" spans="24:25" x14ac:dyDescent="0.3">
      <c r="X2364" s="22" t="s">
        <v>7448</v>
      </c>
      <c r="Y2364" s="12">
        <v>19</v>
      </c>
    </row>
    <row r="2365" spans="24:25" x14ac:dyDescent="0.3">
      <c r="X2365" s="11" t="s">
        <v>1959</v>
      </c>
      <c r="Y2365" s="12">
        <v>29</v>
      </c>
    </row>
    <row r="2366" spans="24:25" x14ac:dyDescent="0.3">
      <c r="X2366" s="21" t="s">
        <v>44</v>
      </c>
      <c r="Y2366" s="12">
        <v>12</v>
      </c>
    </row>
    <row r="2367" spans="24:25" x14ac:dyDescent="0.3">
      <c r="X2367" s="22" t="s">
        <v>7447</v>
      </c>
      <c r="Y2367" s="12">
        <v>12</v>
      </c>
    </row>
    <row r="2368" spans="24:25" x14ac:dyDescent="0.3">
      <c r="X2368" s="21" t="s">
        <v>20</v>
      </c>
      <c r="Y2368" s="12">
        <v>17</v>
      </c>
    </row>
    <row r="2369" spans="24:25" x14ac:dyDescent="0.3">
      <c r="X2369" s="22" t="s">
        <v>15</v>
      </c>
      <c r="Y2369" s="12">
        <v>17</v>
      </c>
    </row>
    <row r="2370" spans="24:25" x14ac:dyDescent="0.3">
      <c r="X2370" s="11" t="s">
        <v>697</v>
      </c>
      <c r="Y2370" s="12">
        <v>0</v>
      </c>
    </row>
    <row r="2371" spans="24:25" x14ac:dyDescent="0.3">
      <c r="X2371" s="21" t="s">
        <v>28</v>
      </c>
      <c r="Y2371" s="12">
        <v>0</v>
      </c>
    </row>
    <row r="2372" spans="24:25" x14ac:dyDescent="0.3">
      <c r="X2372" s="22" t="s">
        <v>15</v>
      </c>
      <c r="Y2372" s="12">
        <v>0</v>
      </c>
    </row>
    <row r="2373" spans="24:25" x14ac:dyDescent="0.3">
      <c r="X2373" s="11" t="s">
        <v>6386</v>
      </c>
      <c r="Y2373" s="12">
        <v>66</v>
      </c>
    </row>
    <row r="2374" spans="24:25" x14ac:dyDescent="0.3">
      <c r="X2374" s="21" t="s">
        <v>20</v>
      </c>
      <c r="Y2374" s="12">
        <v>66</v>
      </c>
    </row>
    <row r="2375" spans="24:25" x14ac:dyDescent="0.3">
      <c r="X2375" s="22" t="s">
        <v>7447</v>
      </c>
      <c r="Y2375" s="12">
        <v>66</v>
      </c>
    </row>
    <row r="2376" spans="24:25" x14ac:dyDescent="0.3">
      <c r="X2376" s="11" t="s">
        <v>7497</v>
      </c>
      <c r="Y2376" s="12">
        <v>25</v>
      </c>
    </row>
    <row r="2377" spans="24:25" x14ac:dyDescent="0.3">
      <c r="X2377" s="21" t="s">
        <v>28</v>
      </c>
      <c r="Y2377" s="12">
        <v>25</v>
      </c>
    </row>
    <row r="2378" spans="24:25" x14ac:dyDescent="0.3">
      <c r="X2378" s="22" t="s">
        <v>7446</v>
      </c>
      <c r="Y2378" s="12">
        <v>25</v>
      </c>
    </row>
    <row r="2379" spans="24:25" x14ac:dyDescent="0.3">
      <c r="X2379" s="11" t="s">
        <v>1749</v>
      </c>
      <c r="Y2379" s="12">
        <v>0</v>
      </c>
    </row>
    <row r="2380" spans="24:25" x14ac:dyDescent="0.3">
      <c r="X2380" s="21" t="s">
        <v>44</v>
      </c>
      <c r="Y2380" s="12">
        <v>0</v>
      </c>
    </row>
    <row r="2381" spans="24:25" x14ac:dyDescent="0.3">
      <c r="X2381" s="22" t="s">
        <v>7641</v>
      </c>
      <c r="Y2381" s="12">
        <v>0</v>
      </c>
    </row>
    <row r="2382" spans="24:25" x14ac:dyDescent="0.3">
      <c r="X2382" s="11" t="s">
        <v>7319</v>
      </c>
      <c r="Y2382" s="12">
        <v>61</v>
      </c>
    </row>
    <row r="2383" spans="24:25" x14ac:dyDescent="0.3">
      <c r="X2383" s="21" t="s">
        <v>28</v>
      </c>
      <c r="Y2383" s="12">
        <v>61</v>
      </c>
    </row>
    <row r="2384" spans="24:25" x14ac:dyDescent="0.3">
      <c r="X2384" s="22" t="s">
        <v>24</v>
      </c>
      <c r="Y2384" s="12">
        <v>61</v>
      </c>
    </row>
    <row r="2385" spans="24:25" x14ac:dyDescent="0.3">
      <c r="X2385" s="11" t="s">
        <v>7103</v>
      </c>
      <c r="Y2385" s="12">
        <v>23</v>
      </c>
    </row>
    <row r="2386" spans="24:25" x14ac:dyDescent="0.3">
      <c r="X2386" s="21" t="s">
        <v>20</v>
      </c>
      <c r="Y2386" s="12">
        <v>23</v>
      </c>
    </row>
    <row r="2387" spans="24:25" x14ac:dyDescent="0.3">
      <c r="X2387" s="22" t="s">
        <v>24</v>
      </c>
      <c r="Y2387" s="12">
        <v>23</v>
      </c>
    </row>
    <row r="2388" spans="24:25" x14ac:dyDescent="0.3">
      <c r="X2388" s="11" t="s">
        <v>7498</v>
      </c>
      <c r="Y2388" s="12">
        <v>32</v>
      </c>
    </row>
    <row r="2389" spans="24:25" x14ac:dyDescent="0.3">
      <c r="X2389" s="21" t="s">
        <v>14</v>
      </c>
      <c r="Y2389" s="12">
        <v>32</v>
      </c>
    </row>
    <row r="2390" spans="24:25" x14ac:dyDescent="0.3">
      <c r="X2390" s="22" t="s">
        <v>15</v>
      </c>
      <c r="Y2390" s="12">
        <v>32</v>
      </c>
    </row>
    <row r="2391" spans="24:25" x14ac:dyDescent="0.3">
      <c r="X2391" s="11" t="s">
        <v>785</v>
      </c>
      <c r="Y2391" s="12">
        <v>8</v>
      </c>
    </row>
    <row r="2392" spans="24:25" x14ac:dyDescent="0.3">
      <c r="X2392" s="21" t="s">
        <v>44</v>
      </c>
      <c r="Y2392" s="12">
        <v>8</v>
      </c>
    </row>
    <row r="2393" spans="24:25" x14ac:dyDescent="0.3">
      <c r="X2393" s="22" t="s">
        <v>15</v>
      </c>
      <c r="Y2393" s="12">
        <v>8</v>
      </c>
    </row>
    <row r="2394" spans="24:25" x14ac:dyDescent="0.3">
      <c r="X2394" s="11" t="s">
        <v>580</v>
      </c>
      <c r="Y2394" s="12">
        <v>40</v>
      </c>
    </row>
    <row r="2395" spans="24:25" x14ac:dyDescent="0.3">
      <c r="X2395" s="21" t="s">
        <v>44</v>
      </c>
      <c r="Y2395" s="12">
        <v>40</v>
      </c>
    </row>
    <row r="2396" spans="24:25" x14ac:dyDescent="0.3">
      <c r="X2396" s="22" t="s">
        <v>7641</v>
      </c>
      <c r="Y2396" s="12">
        <v>40</v>
      </c>
    </row>
    <row r="2397" spans="24:25" x14ac:dyDescent="0.3">
      <c r="X2397" s="11" t="s">
        <v>398</v>
      </c>
      <c r="Y2397" s="12">
        <v>2</v>
      </c>
    </row>
    <row r="2398" spans="24:25" x14ac:dyDescent="0.3">
      <c r="X2398" s="21" t="s">
        <v>44</v>
      </c>
      <c r="Y2398" s="12">
        <v>2</v>
      </c>
    </row>
    <row r="2399" spans="24:25" x14ac:dyDescent="0.3">
      <c r="X2399" s="22" t="s">
        <v>7446</v>
      </c>
      <c r="Y2399" s="12">
        <v>2</v>
      </c>
    </row>
    <row r="2400" spans="24:25" x14ac:dyDescent="0.3">
      <c r="X2400" s="11" t="s">
        <v>2699</v>
      </c>
      <c r="Y2400" s="12">
        <v>29</v>
      </c>
    </row>
    <row r="2401" spans="24:25" x14ac:dyDescent="0.3">
      <c r="X2401" s="21" t="s">
        <v>40</v>
      </c>
      <c r="Y2401" s="12">
        <v>29</v>
      </c>
    </row>
    <row r="2402" spans="24:25" x14ac:dyDescent="0.3">
      <c r="X2402" s="22" t="s">
        <v>24</v>
      </c>
      <c r="Y2402" s="12">
        <v>3</v>
      </c>
    </row>
    <row r="2403" spans="24:25" x14ac:dyDescent="0.3">
      <c r="X2403" s="22" t="s">
        <v>7448</v>
      </c>
      <c r="Y2403" s="12">
        <v>26</v>
      </c>
    </row>
    <row r="2404" spans="24:25" x14ac:dyDescent="0.3">
      <c r="X2404" s="11" t="s">
        <v>92</v>
      </c>
      <c r="Y2404" s="12">
        <v>62</v>
      </c>
    </row>
    <row r="2405" spans="24:25" x14ac:dyDescent="0.3">
      <c r="X2405" s="21" t="s">
        <v>28</v>
      </c>
      <c r="Y2405" s="12">
        <v>62</v>
      </c>
    </row>
    <row r="2406" spans="24:25" x14ac:dyDescent="0.3">
      <c r="X2406" s="22" t="s">
        <v>7641</v>
      </c>
      <c r="Y2406" s="12">
        <v>62</v>
      </c>
    </row>
    <row r="2407" spans="24:25" x14ac:dyDescent="0.3">
      <c r="X2407" s="11" t="s">
        <v>4614</v>
      </c>
      <c r="Y2407" s="12">
        <v>95</v>
      </c>
    </row>
    <row r="2408" spans="24:25" x14ac:dyDescent="0.3">
      <c r="X2408" s="21" t="s">
        <v>28</v>
      </c>
      <c r="Y2408" s="12">
        <v>35</v>
      </c>
    </row>
    <row r="2409" spans="24:25" x14ac:dyDescent="0.3">
      <c r="X2409" s="22" t="s">
        <v>7448</v>
      </c>
      <c r="Y2409" s="12">
        <v>35</v>
      </c>
    </row>
    <row r="2410" spans="24:25" x14ac:dyDescent="0.3">
      <c r="X2410" s="21" t="s">
        <v>20</v>
      </c>
      <c r="Y2410" s="12">
        <v>60</v>
      </c>
    </row>
    <row r="2411" spans="24:25" x14ac:dyDescent="0.3">
      <c r="X2411" s="22" t="s">
        <v>7447</v>
      </c>
      <c r="Y2411" s="12">
        <v>60</v>
      </c>
    </row>
    <row r="2412" spans="24:25" x14ac:dyDescent="0.3">
      <c r="X2412" s="11" t="s">
        <v>3372</v>
      </c>
      <c r="Y2412" s="12">
        <v>23</v>
      </c>
    </row>
    <row r="2413" spans="24:25" x14ac:dyDescent="0.3">
      <c r="X2413" s="21" t="s">
        <v>40</v>
      </c>
      <c r="Y2413" s="12">
        <v>23</v>
      </c>
    </row>
    <row r="2414" spans="24:25" x14ac:dyDescent="0.3">
      <c r="X2414" s="22" t="s">
        <v>7448</v>
      </c>
      <c r="Y2414" s="12">
        <v>23</v>
      </c>
    </row>
    <row r="2415" spans="24:25" x14ac:dyDescent="0.3">
      <c r="X2415" s="11" t="s">
        <v>582</v>
      </c>
      <c r="Y2415" s="12">
        <v>61</v>
      </c>
    </row>
    <row r="2416" spans="24:25" x14ac:dyDescent="0.3">
      <c r="X2416" s="21" t="s">
        <v>44</v>
      </c>
      <c r="Y2416" s="12">
        <v>61</v>
      </c>
    </row>
    <row r="2417" spans="24:25" x14ac:dyDescent="0.3">
      <c r="X2417" s="22" t="s">
        <v>7446</v>
      </c>
      <c r="Y2417" s="12">
        <v>61</v>
      </c>
    </row>
    <row r="2418" spans="24:25" x14ac:dyDescent="0.3">
      <c r="X2418" s="11" t="s">
        <v>6560</v>
      </c>
      <c r="Y2418" s="12">
        <v>49</v>
      </c>
    </row>
    <row r="2419" spans="24:25" x14ac:dyDescent="0.3">
      <c r="X2419" s="21" t="s">
        <v>28</v>
      </c>
      <c r="Y2419" s="12">
        <v>49</v>
      </c>
    </row>
    <row r="2420" spans="24:25" x14ac:dyDescent="0.3">
      <c r="X2420" s="22" t="s">
        <v>7446</v>
      </c>
      <c r="Y2420" s="12">
        <v>49</v>
      </c>
    </row>
    <row r="2421" spans="24:25" x14ac:dyDescent="0.3">
      <c r="X2421" s="11" t="s">
        <v>7011</v>
      </c>
      <c r="Y2421" s="12">
        <v>58</v>
      </c>
    </row>
    <row r="2422" spans="24:25" x14ac:dyDescent="0.3">
      <c r="X2422" s="21" t="s">
        <v>40</v>
      </c>
      <c r="Y2422" s="12">
        <v>58</v>
      </c>
    </row>
    <row r="2423" spans="24:25" x14ac:dyDescent="0.3">
      <c r="X2423" s="22" t="s">
        <v>7447</v>
      </c>
      <c r="Y2423" s="12">
        <v>58</v>
      </c>
    </row>
    <row r="2424" spans="24:25" x14ac:dyDescent="0.3">
      <c r="X2424" s="11" t="s">
        <v>267</v>
      </c>
      <c r="Y2424" s="12">
        <v>20</v>
      </c>
    </row>
    <row r="2425" spans="24:25" x14ac:dyDescent="0.3">
      <c r="X2425" s="21" t="s">
        <v>44</v>
      </c>
      <c r="Y2425" s="12">
        <v>20</v>
      </c>
    </row>
    <row r="2426" spans="24:25" x14ac:dyDescent="0.3">
      <c r="X2426" s="22" t="s">
        <v>7446</v>
      </c>
      <c r="Y2426" s="12">
        <v>20</v>
      </c>
    </row>
    <row r="2427" spans="24:25" x14ac:dyDescent="0.3">
      <c r="X2427" s="11" t="s">
        <v>3055</v>
      </c>
      <c r="Y2427" s="12">
        <v>58</v>
      </c>
    </row>
    <row r="2428" spans="24:25" x14ac:dyDescent="0.3">
      <c r="X2428" s="21" t="s">
        <v>44</v>
      </c>
      <c r="Y2428" s="12">
        <v>58</v>
      </c>
    </row>
    <row r="2429" spans="24:25" x14ac:dyDescent="0.3">
      <c r="X2429" s="22" t="s">
        <v>7446</v>
      </c>
      <c r="Y2429" s="12">
        <v>58</v>
      </c>
    </row>
    <row r="2430" spans="24:25" x14ac:dyDescent="0.3">
      <c r="X2430" s="11" t="s">
        <v>2837</v>
      </c>
      <c r="Y2430" s="12">
        <v>17</v>
      </c>
    </row>
    <row r="2431" spans="24:25" x14ac:dyDescent="0.3">
      <c r="X2431" s="21" t="s">
        <v>44</v>
      </c>
      <c r="Y2431" s="12">
        <v>17</v>
      </c>
    </row>
    <row r="2432" spans="24:25" x14ac:dyDescent="0.3">
      <c r="X2432" s="22" t="s">
        <v>7448</v>
      </c>
      <c r="Y2432" s="12">
        <v>17</v>
      </c>
    </row>
    <row r="2433" spans="24:25" x14ac:dyDescent="0.3">
      <c r="X2433" s="11" t="s">
        <v>1733</v>
      </c>
      <c r="Y2433" s="12">
        <v>0</v>
      </c>
    </row>
    <row r="2434" spans="24:25" x14ac:dyDescent="0.3">
      <c r="X2434" s="21" t="s">
        <v>14</v>
      </c>
      <c r="Y2434" s="12">
        <v>0</v>
      </c>
    </row>
    <row r="2435" spans="24:25" x14ac:dyDescent="0.3">
      <c r="X2435" s="22" t="s">
        <v>15</v>
      </c>
      <c r="Y2435" s="12">
        <v>0</v>
      </c>
    </row>
    <row r="2436" spans="24:25" x14ac:dyDescent="0.3">
      <c r="X2436" s="11" t="s">
        <v>3497</v>
      </c>
      <c r="Y2436" s="12">
        <v>18</v>
      </c>
    </row>
    <row r="2437" spans="24:25" x14ac:dyDescent="0.3">
      <c r="X2437" s="21" t="s">
        <v>40</v>
      </c>
      <c r="Y2437" s="12">
        <v>18</v>
      </c>
    </row>
    <row r="2438" spans="24:25" x14ac:dyDescent="0.3">
      <c r="X2438" s="22" t="s">
        <v>24</v>
      </c>
      <c r="Y2438" s="12">
        <v>18</v>
      </c>
    </row>
    <row r="2439" spans="24:25" x14ac:dyDescent="0.3">
      <c r="X2439" s="11" t="s">
        <v>6905</v>
      </c>
      <c r="Y2439" s="12">
        <v>0</v>
      </c>
    </row>
    <row r="2440" spans="24:25" x14ac:dyDescent="0.3">
      <c r="X2440" s="21" t="s">
        <v>14</v>
      </c>
      <c r="Y2440" s="12">
        <v>0</v>
      </c>
    </row>
    <row r="2441" spans="24:25" x14ac:dyDescent="0.3">
      <c r="X2441" s="22" t="s">
        <v>15</v>
      </c>
      <c r="Y2441" s="12">
        <v>0</v>
      </c>
    </row>
    <row r="2442" spans="24:25" x14ac:dyDescent="0.3">
      <c r="X2442" s="11" t="s">
        <v>617</v>
      </c>
      <c r="Y2442" s="12">
        <v>0</v>
      </c>
    </row>
    <row r="2443" spans="24:25" x14ac:dyDescent="0.3">
      <c r="X2443" s="21" t="s">
        <v>20</v>
      </c>
      <c r="Y2443" s="12">
        <v>0</v>
      </c>
    </row>
    <row r="2444" spans="24:25" x14ac:dyDescent="0.3">
      <c r="X2444" s="22" t="s">
        <v>24</v>
      </c>
      <c r="Y2444" s="12">
        <v>0</v>
      </c>
    </row>
    <row r="2445" spans="24:25" x14ac:dyDescent="0.3">
      <c r="X2445" s="11" t="s">
        <v>4716</v>
      </c>
      <c r="Y2445" s="12">
        <v>12</v>
      </c>
    </row>
    <row r="2446" spans="24:25" x14ac:dyDescent="0.3">
      <c r="X2446" s="21" t="s">
        <v>14</v>
      </c>
      <c r="Y2446" s="12">
        <v>12</v>
      </c>
    </row>
    <row r="2447" spans="24:25" x14ac:dyDescent="0.3">
      <c r="X2447" s="22" t="s">
        <v>7447</v>
      </c>
      <c r="Y2447" s="12">
        <v>12</v>
      </c>
    </row>
    <row r="2448" spans="24:25" x14ac:dyDescent="0.3">
      <c r="X2448" s="11" t="s">
        <v>734</v>
      </c>
      <c r="Y2448" s="12">
        <v>18</v>
      </c>
    </row>
    <row r="2449" spans="24:25" x14ac:dyDescent="0.3">
      <c r="X2449" s="21" t="s">
        <v>28</v>
      </c>
      <c r="Y2449" s="12">
        <v>18</v>
      </c>
    </row>
    <row r="2450" spans="24:25" x14ac:dyDescent="0.3">
      <c r="X2450" s="22" t="s">
        <v>15</v>
      </c>
      <c r="Y2450" s="12">
        <v>18</v>
      </c>
    </row>
    <row r="2451" spans="24:25" x14ac:dyDescent="0.3">
      <c r="X2451" s="11" t="s">
        <v>1845</v>
      </c>
      <c r="Y2451" s="12">
        <v>28</v>
      </c>
    </row>
    <row r="2452" spans="24:25" x14ac:dyDescent="0.3">
      <c r="X2452" s="21" t="s">
        <v>20</v>
      </c>
      <c r="Y2452" s="12">
        <v>28</v>
      </c>
    </row>
    <row r="2453" spans="24:25" x14ac:dyDescent="0.3">
      <c r="X2453" s="22" t="s">
        <v>7448</v>
      </c>
      <c r="Y2453" s="12">
        <v>28</v>
      </c>
    </row>
    <row r="2454" spans="24:25" x14ac:dyDescent="0.3">
      <c r="X2454" s="11" t="s">
        <v>4899</v>
      </c>
      <c r="Y2454" s="12">
        <v>59</v>
      </c>
    </row>
    <row r="2455" spans="24:25" x14ac:dyDescent="0.3">
      <c r="X2455" s="21" t="s">
        <v>40</v>
      </c>
      <c r="Y2455" s="12">
        <v>59</v>
      </c>
    </row>
    <row r="2456" spans="24:25" x14ac:dyDescent="0.3">
      <c r="X2456" s="22" t="s">
        <v>7446</v>
      </c>
      <c r="Y2456" s="12">
        <v>59</v>
      </c>
    </row>
    <row r="2457" spans="24:25" x14ac:dyDescent="0.3">
      <c r="X2457" s="11" t="s">
        <v>2900</v>
      </c>
      <c r="Y2457" s="12">
        <v>75</v>
      </c>
    </row>
    <row r="2458" spans="24:25" x14ac:dyDescent="0.3">
      <c r="X2458" s="21" t="s">
        <v>44</v>
      </c>
      <c r="Y2458" s="12">
        <v>75</v>
      </c>
    </row>
    <row r="2459" spans="24:25" x14ac:dyDescent="0.3">
      <c r="X2459" s="22" t="s">
        <v>7446</v>
      </c>
      <c r="Y2459" s="12">
        <v>75</v>
      </c>
    </row>
    <row r="2460" spans="24:25" x14ac:dyDescent="0.3">
      <c r="X2460" s="11" t="s">
        <v>3037</v>
      </c>
      <c r="Y2460" s="12">
        <v>40</v>
      </c>
    </row>
    <row r="2461" spans="24:25" x14ac:dyDescent="0.3">
      <c r="X2461" s="21" t="s">
        <v>40</v>
      </c>
      <c r="Y2461" s="12">
        <v>40</v>
      </c>
    </row>
    <row r="2462" spans="24:25" x14ac:dyDescent="0.3">
      <c r="X2462" s="22" t="s">
        <v>7447</v>
      </c>
      <c r="Y2462" s="12">
        <v>40</v>
      </c>
    </row>
    <row r="2463" spans="24:25" x14ac:dyDescent="0.3">
      <c r="X2463" s="11" t="s">
        <v>6925</v>
      </c>
      <c r="Y2463" s="12">
        <v>89</v>
      </c>
    </row>
    <row r="2464" spans="24:25" x14ac:dyDescent="0.3">
      <c r="X2464" s="21" t="s">
        <v>40</v>
      </c>
      <c r="Y2464" s="12">
        <v>89</v>
      </c>
    </row>
    <row r="2465" spans="24:25" x14ac:dyDescent="0.3">
      <c r="X2465" s="22" t="s">
        <v>7447</v>
      </c>
      <c r="Y2465" s="12">
        <v>89</v>
      </c>
    </row>
    <row r="2466" spans="24:25" x14ac:dyDescent="0.3">
      <c r="X2466" s="11" t="s">
        <v>6836</v>
      </c>
      <c r="Y2466" s="12">
        <v>78</v>
      </c>
    </row>
    <row r="2467" spans="24:25" x14ac:dyDescent="0.3">
      <c r="X2467" s="21" t="s">
        <v>14</v>
      </c>
      <c r="Y2467" s="12">
        <v>78</v>
      </c>
    </row>
    <row r="2468" spans="24:25" x14ac:dyDescent="0.3">
      <c r="X2468" s="22" t="s">
        <v>7446</v>
      </c>
      <c r="Y2468" s="12">
        <v>78</v>
      </c>
    </row>
    <row r="2469" spans="24:25" x14ac:dyDescent="0.3">
      <c r="X2469" s="11" t="s">
        <v>2234</v>
      </c>
      <c r="Y2469" s="12">
        <v>62</v>
      </c>
    </row>
    <row r="2470" spans="24:25" x14ac:dyDescent="0.3">
      <c r="X2470" s="21" t="s">
        <v>14</v>
      </c>
      <c r="Y2470" s="12">
        <v>62</v>
      </c>
    </row>
    <row r="2471" spans="24:25" x14ac:dyDescent="0.3">
      <c r="X2471" s="22" t="s">
        <v>15</v>
      </c>
      <c r="Y2471" s="12">
        <v>62</v>
      </c>
    </row>
    <row r="2472" spans="24:25" x14ac:dyDescent="0.3">
      <c r="X2472" s="11" t="s">
        <v>5822</v>
      </c>
      <c r="Y2472" s="12">
        <v>61</v>
      </c>
    </row>
    <row r="2473" spans="24:25" x14ac:dyDescent="0.3">
      <c r="X2473" s="21" t="s">
        <v>44</v>
      </c>
      <c r="Y2473" s="12">
        <v>61</v>
      </c>
    </row>
    <row r="2474" spans="24:25" x14ac:dyDescent="0.3">
      <c r="X2474" s="22" t="s">
        <v>7448</v>
      </c>
      <c r="Y2474" s="12">
        <v>61</v>
      </c>
    </row>
    <row r="2475" spans="24:25" x14ac:dyDescent="0.3">
      <c r="X2475" s="11" t="s">
        <v>1088</v>
      </c>
      <c r="Y2475" s="12">
        <v>18</v>
      </c>
    </row>
    <row r="2476" spans="24:25" x14ac:dyDescent="0.3">
      <c r="X2476" s="21" t="s">
        <v>20</v>
      </c>
      <c r="Y2476" s="12">
        <v>18</v>
      </c>
    </row>
    <row r="2477" spans="24:25" x14ac:dyDescent="0.3">
      <c r="X2477" s="22" t="s">
        <v>7447</v>
      </c>
      <c r="Y2477" s="12">
        <v>18</v>
      </c>
    </row>
    <row r="2478" spans="24:25" x14ac:dyDescent="0.3">
      <c r="X2478" s="11" t="s">
        <v>5811</v>
      </c>
      <c r="Y2478" s="12">
        <v>7</v>
      </c>
    </row>
    <row r="2479" spans="24:25" x14ac:dyDescent="0.3">
      <c r="X2479" s="21" t="s">
        <v>14</v>
      </c>
      <c r="Y2479" s="12">
        <v>7</v>
      </c>
    </row>
    <row r="2480" spans="24:25" x14ac:dyDescent="0.3">
      <c r="X2480" s="22" t="s">
        <v>7447</v>
      </c>
      <c r="Y2480" s="12">
        <v>7</v>
      </c>
    </row>
    <row r="2481" spans="24:25" x14ac:dyDescent="0.3">
      <c r="X2481" s="11" t="s">
        <v>1942</v>
      </c>
      <c r="Y2481" s="12">
        <v>83</v>
      </c>
    </row>
    <row r="2482" spans="24:25" x14ac:dyDescent="0.3">
      <c r="X2482" s="21" t="s">
        <v>20</v>
      </c>
      <c r="Y2482" s="12">
        <v>83</v>
      </c>
    </row>
    <row r="2483" spans="24:25" x14ac:dyDescent="0.3">
      <c r="X2483" s="22" t="s">
        <v>15</v>
      </c>
      <c r="Y2483" s="12">
        <v>83</v>
      </c>
    </row>
    <row r="2484" spans="24:25" x14ac:dyDescent="0.3">
      <c r="X2484" s="11" t="s">
        <v>4313</v>
      </c>
      <c r="Y2484" s="12">
        <v>0</v>
      </c>
    </row>
    <row r="2485" spans="24:25" x14ac:dyDescent="0.3">
      <c r="X2485" s="21" t="s">
        <v>44</v>
      </c>
      <c r="Y2485" s="12">
        <v>0</v>
      </c>
    </row>
    <row r="2486" spans="24:25" x14ac:dyDescent="0.3">
      <c r="X2486" s="22" t="s">
        <v>7447</v>
      </c>
      <c r="Y2486" s="12">
        <v>0</v>
      </c>
    </row>
    <row r="2487" spans="24:25" x14ac:dyDescent="0.3">
      <c r="X2487" s="11" t="s">
        <v>855</v>
      </c>
      <c r="Y2487" s="12">
        <v>36</v>
      </c>
    </row>
    <row r="2488" spans="24:25" x14ac:dyDescent="0.3">
      <c r="X2488" s="21" t="s">
        <v>14</v>
      </c>
      <c r="Y2488" s="12">
        <v>36</v>
      </c>
    </row>
    <row r="2489" spans="24:25" x14ac:dyDescent="0.3">
      <c r="X2489" s="22" t="s">
        <v>7447</v>
      </c>
      <c r="Y2489" s="12">
        <v>36</v>
      </c>
    </row>
    <row r="2490" spans="24:25" x14ac:dyDescent="0.3">
      <c r="X2490" s="11" t="s">
        <v>1011</v>
      </c>
      <c r="Y2490" s="12">
        <v>19</v>
      </c>
    </row>
    <row r="2491" spans="24:25" x14ac:dyDescent="0.3">
      <c r="X2491" s="21" t="s">
        <v>20</v>
      </c>
      <c r="Y2491" s="12">
        <v>19</v>
      </c>
    </row>
    <row r="2492" spans="24:25" x14ac:dyDescent="0.3">
      <c r="X2492" s="22" t="s">
        <v>24</v>
      </c>
      <c r="Y2492" s="12">
        <v>19</v>
      </c>
    </row>
    <row r="2493" spans="24:25" x14ac:dyDescent="0.3">
      <c r="X2493" s="11" t="s">
        <v>1403</v>
      </c>
      <c r="Y2493" s="12">
        <v>0</v>
      </c>
    </row>
    <row r="2494" spans="24:25" x14ac:dyDescent="0.3">
      <c r="X2494" s="21" t="s">
        <v>44</v>
      </c>
      <c r="Y2494" s="12">
        <v>0</v>
      </c>
    </row>
    <row r="2495" spans="24:25" x14ac:dyDescent="0.3">
      <c r="X2495" s="22" t="s">
        <v>15</v>
      </c>
      <c r="Y2495" s="12">
        <v>0</v>
      </c>
    </row>
    <row r="2496" spans="24:25" x14ac:dyDescent="0.3">
      <c r="X2496" s="11" t="s">
        <v>4432</v>
      </c>
      <c r="Y2496" s="12">
        <v>57</v>
      </c>
    </row>
    <row r="2497" spans="24:25" x14ac:dyDescent="0.3">
      <c r="X2497" s="21" t="s">
        <v>28</v>
      </c>
      <c r="Y2497" s="12">
        <v>57</v>
      </c>
    </row>
    <row r="2498" spans="24:25" x14ac:dyDescent="0.3">
      <c r="X2498" s="22" t="s">
        <v>7446</v>
      </c>
      <c r="Y2498" s="12">
        <v>0</v>
      </c>
    </row>
    <row r="2499" spans="24:25" x14ac:dyDescent="0.3">
      <c r="X2499" s="22" t="s">
        <v>24</v>
      </c>
      <c r="Y2499" s="12">
        <v>57</v>
      </c>
    </row>
    <row r="2500" spans="24:25" x14ac:dyDescent="0.3">
      <c r="X2500" s="11" t="s">
        <v>2592</v>
      </c>
      <c r="Y2500" s="12">
        <v>20</v>
      </c>
    </row>
    <row r="2501" spans="24:25" x14ac:dyDescent="0.3">
      <c r="X2501" s="21" t="s">
        <v>14</v>
      </c>
      <c r="Y2501" s="12">
        <v>20</v>
      </c>
    </row>
    <row r="2502" spans="24:25" x14ac:dyDescent="0.3">
      <c r="X2502" s="22" t="s">
        <v>7448</v>
      </c>
      <c r="Y2502" s="12">
        <v>20</v>
      </c>
    </row>
    <row r="2503" spans="24:25" x14ac:dyDescent="0.3">
      <c r="X2503" s="11" t="s">
        <v>4734</v>
      </c>
      <c r="Y2503" s="12">
        <v>16</v>
      </c>
    </row>
    <row r="2504" spans="24:25" x14ac:dyDescent="0.3">
      <c r="X2504" s="21" t="s">
        <v>20</v>
      </c>
      <c r="Y2504" s="12">
        <v>16</v>
      </c>
    </row>
    <row r="2505" spans="24:25" x14ac:dyDescent="0.3">
      <c r="X2505" s="22" t="s">
        <v>7448</v>
      </c>
      <c r="Y2505" s="12">
        <v>16</v>
      </c>
    </row>
    <row r="2506" spans="24:25" x14ac:dyDescent="0.3">
      <c r="X2506" s="11" t="s">
        <v>5514</v>
      </c>
      <c r="Y2506" s="12">
        <v>0</v>
      </c>
    </row>
    <row r="2507" spans="24:25" x14ac:dyDescent="0.3">
      <c r="X2507" s="21" t="s">
        <v>44</v>
      </c>
      <c r="Y2507" s="12">
        <v>0</v>
      </c>
    </row>
    <row r="2508" spans="24:25" x14ac:dyDescent="0.3">
      <c r="X2508" s="22" t="s">
        <v>7447</v>
      </c>
      <c r="Y2508" s="12">
        <v>0</v>
      </c>
    </row>
    <row r="2509" spans="24:25" x14ac:dyDescent="0.3">
      <c r="X2509" s="11" t="s">
        <v>795</v>
      </c>
      <c r="Y2509" s="12">
        <v>2</v>
      </c>
    </row>
    <row r="2510" spans="24:25" x14ac:dyDescent="0.3">
      <c r="X2510" s="21" t="s">
        <v>28</v>
      </c>
      <c r="Y2510" s="12">
        <v>2</v>
      </c>
    </row>
    <row r="2511" spans="24:25" x14ac:dyDescent="0.3">
      <c r="X2511" s="22" t="s">
        <v>24</v>
      </c>
      <c r="Y2511" s="12">
        <v>2</v>
      </c>
    </row>
    <row r="2512" spans="24:25" x14ac:dyDescent="0.3">
      <c r="X2512" s="11" t="s">
        <v>5858</v>
      </c>
      <c r="Y2512" s="12">
        <v>20</v>
      </c>
    </row>
    <row r="2513" spans="24:25" x14ac:dyDescent="0.3">
      <c r="X2513" s="21" t="s">
        <v>20</v>
      </c>
      <c r="Y2513" s="12">
        <v>20</v>
      </c>
    </row>
    <row r="2514" spans="24:25" x14ac:dyDescent="0.3">
      <c r="X2514" s="22" t="s">
        <v>24</v>
      </c>
      <c r="Y2514" s="12">
        <v>20</v>
      </c>
    </row>
    <row r="2515" spans="24:25" x14ac:dyDescent="0.3">
      <c r="X2515" s="11" t="s">
        <v>3612</v>
      </c>
      <c r="Y2515" s="12">
        <v>18</v>
      </c>
    </row>
    <row r="2516" spans="24:25" x14ac:dyDescent="0.3">
      <c r="X2516" s="21" t="s">
        <v>14</v>
      </c>
      <c r="Y2516" s="12">
        <v>18</v>
      </c>
    </row>
    <row r="2517" spans="24:25" x14ac:dyDescent="0.3">
      <c r="X2517" s="22" t="s">
        <v>7447</v>
      </c>
      <c r="Y2517" s="12">
        <v>18</v>
      </c>
    </row>
    <row r="2518" spans="24:25" x14ac:dyDescent="0.3">
      <c r="X2518" s="11" t="s">
        <v>5966</v>
      </c>
      <c r="Y2518" s="12">
        <v>41</v>
      </c>
    </row>
    <row r="2519" spans="24:25" x14ac:dyDescent="0.3">
      <c r="X2519" s="21" t="s">
        <v>40</v>
      </c>
      <c r="Y2519" s="12">
        <v>41</v>
      </c>
    </row>
    <row r="2520" spans="24:25" x14ac:dyDescent="0.3">
      <c r="X2520" s="22" t="s">
        <v>7448</v>
      </c>
      <c r="Y2520" s="12">
        <v>41</v>
      </c>
    </row>
    <row r="2521" spans="24:25" x14ac:dyDescent="0.3">
      <c r="X2521" s="11" t="s">
        <v>6565</v>
      </c>
      <c r="Y2521" s="12">
        <v>1</v>
      </c>
    </row>
    <row r="2522" spans="24:25" x14ac:dyDescent="0.3">
      <c r="X2522" s="21" t="s">
        <v>40</v>
      </c>
      <c r="Y2522" s="12">
        <v>1</v>
      </c>
    </row>
    <row r="2523" spans="24:25" x14ac:dyDescent="0.3">
      <c r="X2523" s="22" t="s">
        <v>7447</v>
      </c>
      <c r="Y2523" s="12">
        <v>1</v>
      </c>
    </row>
    <row r="2524" spans="24:25" x14ac:dyDescent="0.3">
      <c r="X2524" s="11" t="s">
        <v>4773</v>
      </c>
      <c r="Y2524" s="12">
        <v>41</v>
      </c>
    </row>
    <row r="2525" spans="24:25" x14ac:dyDescent="0.3">
      <c r="X2525" s="21" t="s">
        <v>44</v>
      </c>
      <c r="Y2525" s="12">
        <v>41</v>
      </c>
    </row>
    <row r="2526" spans="24:25" x14ac:dyDescent="0.3">
      <c r="X2526" s="22" t="s">
        <v>7446</v>
      </c>
      <c r="Y2526" s="12">
        <v>41</v>
      </c>
    </row>
    <row r="2527" spans="24:25" x14ac:dyDescent="0.3">
      <c r="X2527" s="11" t="s">
        <v>4388</v>
      </c>
      <c r="Y2527" s="12">
        <v>39</v>
      </c>
    </row>
    <row r="2528" spans="24:25" x14ac:dyDescent="0.3">
      <c r="X2528" s="21" t="s">
        <v>44</v>
      </c>
      <c r="Y2528" s="12">
        <v>39</v>
      </c>
    </row>
    <row r="2529" spans="24:25" x14ac:dyDescent="0.3">
      <c r="X2529" s="22" t="s">
        <v>7641</v>
      </c>
      <c r="Y2529" s="12">
        <v>39</v>
      </c>
    </row>
    <row r="2530" spans="24:25" x14ac:dyDescent="0.3">
      <c r="X2530" s="11" t="s">
        <v>3254</v>
      </c>
      <c r="Y2530" s="12">
        <v>31</v>
      </c>
    </row>
    <row r="2531" spans="24:25" x14ac:dyDescent="0.3">
      <c r="X2531" s="21" t="s">
        <v>28</v>
      </c>
      <c r="Y2531" s="12">
        <v>31</v>
      </c>
    </row>
    <row r="2532" spans="24:25" x14ac:dyDescent="0.3">
      <c r="X2532" s="22" t="s">
        <v>24</v>
      </c>
      <c r="Y2532" s="12">
        <v>31</v>
      </c>
    </row>
    <row r="2533" spans="24:25" x14ac:dyDescent="0.3">
      <c r="X2533" s="11" t="s">
        <v>6321</v>
      </c>
      <c r="Y2533" s="12">
        <v>25</v>
      </c>
    </row>
    <row r="2534" spans="24:25" x14ac:dyDescent="0.3">
      <c r="X2534" s="21" t="s">
        <v>40</v>
      </c>
      <c r="Y2534" s="12">
        <v>25</v>
      </c>
    </row>
    <row r="2535" spans="24:25" x14ac:dyDescent="0.3">
      <c r="X2535" s="22" t="s">
        <v>7448</v>
      </c>
      <c r="Y2535" s="12">
        <v>25</v>
      </c>
    </row>
    <row r="2536" spans="24:25" x14ac:dyDescent="0.3">
      <c r="X2536" s="11" t="s">
        <v>2070</v>
      </c>
      <c r="Y2536" s="12">
        <v>47</v>
      </c>
    </row>
    <row r="2537" spans="24:25" x14ac:dyDescent="0.3">
      <c r="X2537" s="21" t="s">
        <v>14</v>
      </c>
      <c r="Y2537" s="12">
        <v>47</v>
      </c>
    </row>
    <row r="2538" spans="24:25" x14ac:dyDescent="0.3">
      <c r="X2538" s="22" t="s">
        <v>15</v>
      </c>
      <c r="Y2538" s="12">
        <v>47</v>
      </c>
    </row>
    <row r="2539" spans="24:25" x14ac:dyDescent="0.3">
      <c r="X2539" s="11" t="s">
        <v>3046</v>
      </c>
      <c r="Y2539" s="12">
        <v>21</v>
      </c>
    </row>
    <row r="2540" spans="24:25" x14ac:dyDescent="0.3">
      <c r="X2540" s="21" t="s">
        <v>14</v>
      </c>
      <c r="Y2540" s="12">
        <v>21</v>
      </c>
    </row>
    <row r="2541" spans="24:25" x14ac:dyDescent="0.3">
      <c r="X2541" s="22" t="s">
        <v>24</v>
      </c>
      <c r="Y2541" s="12">
        <v>21</v>
      </c>
    </row>
    <row r="2542" spans="24:25" x14ac:dyDescent="0.3">
      <c r="X2542" s="11" t="s">
        <v>2350</v>
      </c>
      <c r="Y2542" s="12">
        <v>18</v>
      </c>
    </row>
    <row r="2543" spans="24:25" x14ac:dyDescent="0.3">
      <c r="X2543" s="21" t="s">
        <v>44</v>
      </c>
      <c r="Y2543" s="12">
        <v>18</v>
      </c>
    </row>
    <row r="2544" spans="24:25" x14ac:dyDescent="0.3">
      <c r="X2544" s="22" t="s">
        <v>7446</v>
      </c>
      <c r="Y2544" s="12">
        <v>18</v>
      </c>
    </row>
    <row r="2545" spans="24:25" x14ac:dyDescent="0.3">
      <c r="X2545" s="22" t="s">
        <v>7448</v>
      </c>
      <c r="Y2545" s="12">
        <v>0</v>
      </c>
    </row>
    <row r="2546" spans="24:25" x14ac:dyDescent="0.3">
      <c r="X2546" s="11" t="s">
        <v>406</v>
      </c>
      <c r="Y2546" s="12">
        <v>24</v>
      </c>
    </row>
    <row r="2547" spans="24:25" x14ac:dyDescent="0.3">
      <c r="X2547" s="21" t="s">
        <v>44</v>
      </c>
      <c r="Y2547" s="12">
        <v>24</v>
      </c>
    </row>
    <row r="2548" spans="24:25" x14ac:dyDescent="0.3">
      <c r="X2548" s="22" t="s">
        <v>15</v>
      </c>
      <c r="Y2548" s="12">
        <v>24</v>
      </c>
    </row>
    <row r="2549" spans="24:25" x14ac:dyDescent="0.3">
      <c r="X2549" s="11" t="s">
        <v>4403</v>
      </c>
      <c r="Y2549" s="12">
        <v>0</v>
      </c>
    </row>
    <row r="2550" spans="24:25" x14ac:dyDescent="0.3">
      <c r="X2550" s="21" t="s">
        <v>44</v>
      </c>
      <c r="Y2550" s="12">
        <v>0</v>
      </c>
    </row>
    <row r="2551" spans="24:25" x14ac:dyDescent="0.3">
      <c r="X2551" s="22" t="s">
        <v>7447</v>
      </c>
      <c r="Y2551" s="12">
        <v>0</v>
      </c>
    </row>
    <row r="2552" spans="24:25" x14ac:dyDescent="0.3">
      <c r="X2552" s="11" t="s">
        <v>7499</v>
      </c>
      <c r="Y2552" s="12">
        <v>13</v>
      </c>
    </row>
    <row r="2553" spans="24:25" x14ac:dyDescent="0.3">
      <c r="X2553" s="21" t="s">
        <v>28</v>
      </c>
      <c r="Y2553" s="12">
        <v>13</v>
      </c>
    </row>
    <row r="2554" spans="24:25" x14ac:dyDescent="0.3">
      <c r="X2554" s="22" t="s">
        <v>7448</v>
      </c>
      <c r="Y2554" s="12">
        <v>13</v>
      </c>
    </row>
    <row r="2555" spans="24:25" x14ac:dyDescent="0.3">
      <c r="X2555" s="11" t="s">
        <v>7037</v>
      </c>
      <c r="Y2555" s="12">
        <v>51</v>
      </c>
    </row>
    <row r="2556" spans="24:25" x14ac:dyDescent="0.3">
      <c r="X2556" s="21" t="s">
        <v>14</v>
      </c>
      <c r="Y2556" s="12">
        <v>51</v>
      </c>
    </row>
    <row r="2557" spans="24:25" x14ac:dyDescent="0.3">
      <c r="X2557" s="22" t="s">
        <v>7448</v>
      </c>
      <c r="Y2557" s="12">
        <v>51</v>
      </c>
    </row>
    <row r="2558" spans="24:25" x14ac:dyDescent="0.3">
      <c r="X2558" s="11" t="s">
        <v>5386</v>
      </c>
      <c r="Y2558" s="12">
        <v>13</v>
      </c>
    </row>
    <row r="2559" spans="24:25" x14ac:dyDescent="0.3">
      <c r="X2559" s="21" t="s">
        <v>14</v>
      </c>
      <c r="Y2559" s="12">
        <v>13</v>
      </c>
    </row>
    <row r="2560" spans="24:25" x14ac:dyDescent="0.3">
      <c r="X2560" s="22" t="s">
        <v>24</v>
      </c>
      <c r="Y2560" s="12">
        <v>13</v>
      </c>
    </row>
    <row r="2561" spans="24:25" x14ac:dyDescent="0.3">
      <c r="X2561" s="11" t="s">
        <v>4860</v>
      </c>
      <c r="Y2561" s="12">
        <v>89</v>
      </c>
    </row>
    <row r="2562" spans="24:25" x14ac:dyDescent="0.3">
      <c r="X2562" s="21" t="s">
        <v>44</v>
      </c>
      <c r="Y2562" s="12">
        <v>15</v>
      </c>
    </row>
    <row r="2563" spans="24:25" x14ac:dyDescent="0.3">
      <c r="X2563" s="22" t="s">
        <v>7448</v>
      </c>
      <c r="Y2563" s="12">
        <v>15</v>
      </c>
    </row>
    <row r="2564" spans="24:25" x14ac:dyDescent="0.3">
      <c r="X2564" s="21" t="s">
        <v>20</v>
      </c>
      <c r="Y2564" s="12">
        <v>74</v>
      </c>
    </row>
    <row r="2565" spans="24:25" x14ac:dyDescent="0.3">
      <c r="X2565" s="22" t="s">
        <v>15</v>
      </c>
      <c r="Y2565" s="12">
        <v>74</v>
      </c>
    </row>
    <row r="2566" spans="24:25" x14ac:dyDescent="0.3">
      <c r="X2566" s="11" t="s">
        <v>2224</v>
      </c>
      <c r="Y2566" s="12">
        <v>0</v>
      </c>
    </row>
    <row r="2567" spans="24:25" x14ac:dyDescent="0.3">
      <c r="X2567" s="21" t="s">
        <v>44</v>
      </c>
      <c r="Y2567" s="12">
        <v>0</v>
      </c>
    </row>
    <row r="2568" spans="24:25" x14ac:dyDescent="0.3">
      <c r="X2568" s="22" t="s">
        <v>7446</v>
      </c>
      <c r="Y2568" s="12">
        <v>0</v>
      </c>
    </row>
    <row r="2569" spans="24:25" x14ac:dyDescent="0.3">
      <c r="X2569" s="11" t="s">
        <v>7500</v>
      </c>
      <c r="Y2569" s="12">
        <v>77</v>
      </c>
    </row>
    <row r="2570" spans="24:25" x14ac:dyDescent="0.3">
      <c r="X2570" s="21" t="s">
        <v>28</v>
      </c>
      <c r="Y2570" s="12">
        <v>77</v>
      </c>
    </row>
    <row r="2571" spans="24:25" x14ac:dyDescent="0.3">
      <c r="X2571" s="22" t="s">
        <v>24</v>
      </c>
      <c r="Y2571" s="12">
        <v>77</v>
      </c>
    </row>
    <row r="2572" spans="24:25" x14ac:dyDescent="0.3">
      <c r="X2572" s="11" t="s">
        <v>2989</v>
      </c>
      <c r="Y2572" s="12">
        <v>0</v>
      </c>
    </row>
    <row r="2573" spans="24:25" x14ac:dyDescent="0.3">
      <c r="X2573" s="21" t="s">
        <v>44</v>
      </c>
      <c r="Y2573" s="12">
        <v>0</v>
      </c>
    </row>
    <row r="2574" spans="24:25" x14ac:dyDescent="0.3">
      <c r="X2574" s="22" t="s">
        <v>7447</v>
      </c>
      <c r="Y2574" s="12">
        <v>0</v>
      </c>
    </row>
    <row r="2575" spans="24:25" x14ac:dyDescent="0.3">
      <c r="X2575" s="11" t="s">
        <v>390</v>
      </c>
      <c r="Y2575" s="12">
        <v>25</v>
      </c>
    </row>
    <row r="2576" spans="24:25" x14ac:dyDescent="0.3">
      <c r="X2576" s="21" t="s">
        <v>20</v>
      </c>
      <c r="Y2576" s="12">
        <v>25</v>
      </c>
    </row>
    <row r="2577" spans="24:25" x14ac:dyDescent="0.3">
      <c r="X2577" s="22" t="s">
        <v>7448</v>
      </c>
      <c r="Y2577" s="12">
        <v>25</v>
      </c>
    </row>
    <row r="2578" spans="24:25" x14ac:dyDescent="0.3">
      <c r="X2578" s="11" t="s">
        <v>4609</v>
      </c>
      <c r="Y2578" s="12">
        <v>16</v>
      </c>
    </row>
    <row r="2579" spans="24:25" x14ac:dyDescent="0.3">
      <c r="X2579" s="21" t="s">
        <v>40</v>
      </c>
      <c r="Y2579" s="12">
        <v>16</v>
      </c>
    </row>
    <row r="2580" spans="24:25" x14ac:dyDescent="0.3">
      <c r="X2580" s="22" t="s">
        <v>15</v>
      </c>
      <c r="Y2580" s="12">
        <v>16</v>
      </c>
    </row>
    <row r="2581" spans="24:25" x14ac:dyDescent="0.3">
      <c r="X2581" s="11" t="s">
        <v>4869</v>
      </c>
      <c r="Y2581" s="12">
        <v>73</v>
      </c>
    </row>
    <row r="2582" spans="24:25" x14ac:dyDescent="0.3">
      <c r="X2582" s="21" t="s">
        <v>14</v>
      </c>
      <c r="Y2582" s="12">
        <v>73</v>
      </c>
    </row>
    <row r="2583" spans="24:25" x14ac:dyDescent="0.3">
      <c r="X2583" s="22" t="s">
        <v>7641</v>
      </c>
      <c r="Y2583" s="12">
        <v>73</v>
      </c>
    </row>
    <row r="2584" spans="24:25" x14ac:dyDescent="0.3">
      <c r="X2584" s="11" t="s">
        <v>2327</v>
      </c>
      <c r="Y2584" s="12">
        <v>65</v>
      </c>
    </row>
    <row r="2585" spans="24:25" x14ac:dyDescent="0.3">
      <c r="X2585" s="21" t="s">
        <v>40</v>
      </c>
      <c r="Y2585" s="12">
        <v>65</v>
      </c>
    </row>
    <row r="2586" spans="24:25" x14ac:dyDescent="0.3">
      <c r="X2586" s="22" t="s">
        <v>7448</v>
      </c>
      <c r="Y2586" s="12">
        <v>65</v>
      </c>
    </row>
    <row r="2587" spans="24:25" x14ac:dyDescent="0.3">
      <c r="X2587" s="11" t="s">
        <v>1577</v>
      </c>
      <c r="Y2587" s="12">
        <v>23</v>
      </c>
    </row>
    <row r="2588" spans="24:25" x14ac:dyDescent="0.3">
      <c r="X2588" s="21" t="s">
        <v>28</v>
      </c>
      <c r="Y2588" s="12">
        <v>23</v>
      </c>
    </row>
    <row r="2589" spans="24:25" x14ac:dyDescent="0.3">
      <c r="X2589" s="22" t="s">
        <v>7446</v>
      </c>
      <c r="Y2589" s="12">
        <v>23</v>
      </c>
    </row>
    <row r="2590" spans="24:25" x14ac:dyDescent="0.3">
      <c r="X2590" s="11" t="s">
        <v>7277</v>
      </c>
      <c r="Y2590" s="12">
        <v>34</v>
      </c>
    </row>
    <row r="2591" spans="24:25" x14ac:dyDescent="0.3">
      <c r="X2591" s="21" t="s">
        <v>28</v>
      </c>
      <c r="Y2591" s="12">
        <v>34</v>
      </c>
    </row>
    <row r="2592" spans="24:25" x14ac:dyDescent="0.3">
      <c r="X2592" s="22" t="s">
        <v>7448</v>
      </c>
      <c r="Y2592" s="12">
        <v>34</v>
      </c>
    </row>
    <row r="2593" spans="24:25" x14ac:dyDescent="0.3">
      <c r="X2593" s="11" t="s">
        <v>5181</v>
      </c>
      <c r="Y2593" s="12">
        <v>47</v>
      </c>
    </row>
    <row r="2594" spans="24:25" x14ac:dyDescent="0.3">
      <c r="X2594" s="21" t="s">
        <v>14</v>
      </c>
      <c r="Y2594" s="12">
        <v>7</v>
      </c>
    </row>
    <row r="2595" spans="24:25" x14ac:dyDescent="0.3">
      <c r="X2595" s="22" t="s">
        <v>7447</v>
      </c>
      <c r="Y2595" s="12">
        <v>7</v>
      </c>
    </row>
    <row r="2596" spans="24:25" x14ac:dyDescent="0.3">
      <c r="X2596" s="21" t="s">
        <v>28</v>
      </c>
      <c r="Y2596" s="12">
        <v>40</v>
      </c>
    </row>
    <row r="2597" spans="24:25" x14ac:dyDescent="0.3">
      <c r="X2597" s="22" t="s">
        <v>24</v>
      </c>
      <c r="Y2597" s="12">
        <v>40</v>
      </c>
    </row>
    <row r="2598" spans="24:25" x14ac:dyDescent="0.3">
      <c r="X2598" s="11" t="s">
        <v>4975</v>
      </c>
      <c r="Y2598" s="12">
        <v>12</v>
      </c>
    </row>
    <row r="2599" spans="24:25" x14ac:dyDescent="0.3">
      <c r="X2599" s="21" t="s">
        <v>40</v>
      </c>
      <c r="Y2599" s="12">
        <v>12</v>
      </c>
    </row>
    <row r="2600" spans="24:25" x14ac:dyDescent="0.3">
      <c r="X2600" s="22" t="s">
        <v>7446</v>
      </c>
      <c r="Y2600" s="12">
        <v>12</v>
      </c>
    </row>
    <row r="2601" spans="24:25" x14ac:dyDescent="0.3">
      <c r="X2601" s="11" t="s">
        <v>3577</v>
      </c>
      <c r="Y2601" s="12">
        <v>14</v>
      </c>
    </row>
    <row r="2602" spans="24:25" x14ac:dyDescent="0.3">
      <c r="X2602" s="21" t="s">
        <v>14</v>
      </c>
      <c r="Y2602" s="12">
        <v>14</v>
      </c>
    </row>
    <row r="2603" spans="24:25" x14ac:dyDescent="0.3">
      <c r="X2603" s="22" t="s">
        <v>7641</v>
      </c>
      <c r="Y2603" s="12">
        <v>14</v>
      </c>
    </row>
    <row r="2604" spans="24:25" x14ac:dyDescent="0.3">
      <c r="X2604" s="11" t="s">
        <v>6710</v>
      </c>
      <c r="Y2604" s="12">
        <v>40</v>
      </c>
    </row>
    <row r="2605" spans="24:25" x14ac:dyDescent="0.3">
      <c r="X2605" s="21" t="s">
        <v>20</v>
      </c>
      <c r="Y2605" s="12">
        <v>40</v>
      </c>
    </row>
    <row r="2606" spans="24:25" x14ac:dyDescent="0.3">
      <c r="X2606" s="22" t="s">
        <v>15</v>
      </c>
      <c r="Y2606" s="12">
        <v>40</v>
      </c>
    </row>
    <row r="2607" spans="24:25" x14ac:dyDescent="0.3">
      <c r="X2607" s="11" t="s">
        <v>6812</v>
      </c>
      <c r="Y2607" s="12">
        <v>5</v>
      </c>
    </row>
    <row r="2608" spans="24:25" x14ac:dyDescent="0.3">
      <c r="X2608" s="21" t="s">
        <v>20</v>
      </c>
      <c r="Y2608" s="12">
        <v>5</v>
      </c>
    </row>
    <row r="2609" spans="24:25" x14ac:dyDescent="0.3">
      <c r="X2609" s="22" t="s">
        <v>7447</v>
      </c>
      <c r="Y2609" s="12">
        <v>5</v>
      </c>
    </row>
    <row r="2610" spans="24:25" x14ac:dyDescent="0.3">
      <c r="X2610" s="11" t="s">
        <v>2846</v>
      </c>
      <c r="Y2610" s="12">
        <v>39</v>
      </c>
    </row>
    <row r="2611" spans="24:25" x14ac:dyDescent="0.3">
      <c r="X2611" s="21" t="s">
        <v>28</v>
      </c>
      <c r="Y2611" s="12">
        <v>39</v>
      </c>
    </row>
    <row r="2612" spans="24:25" x14ac:dyDescent="0.3">
      <c r="X2612" s="22" t="s">
        <v>7448</v>
      </c>
      <c r="Y2612" s="12">
        <v>39</v>
      </c>
    </row>
    <row r="2613" spans="24:25" x14ac:dyDescent="0.3">
      <c r="X2613" s="11" t="s">
        <v>1708</v>
      </c>
      <c r="Y2613" s="12">
        <v>9</v>
      </c>
    </row>
    <row r="2614" spans="24:25" x14ac:dyDescent="0.3">
      <c r="X2614" s="21" t="s">
        <v>40</v>
      </c>
      <c r="Y2614" s="12">
        <v>9</v>
      </c>
    </row>
    <row r="2615" spans="24:25" x14ac:dyDescent="0.3">
      <c r="X2615" s="22" t="s">
        <v>7446</v>
      </c>
      <c r="Y2615" s="12">
        <v>9</v>
      </c>
    </row>
    <row r="2616" spans="24:25" x14ac:dyDescent="0.3">
      <c r="X2616" s="22" t="s">
        <v>7448</v>
      </c>
      <c r="Y2616" s="12">
        <v>0</v>
      </c>
    </row>
    <row r="2617" spans="24:25" x14ac:dyDescent="0.3">
      <c r="X2617" s="11" t="s">
        <v>3116</v>
      </c>
      <c r="Y2617" s="12">
        <v>1</v>
      </c>
    </row>
    <row r="2618" spans="24:25" x14ac:dyDescent="0.3">
      <c r="X2618" s="21" t="s">
        <v>14</v>
      </c>
      <c r="Y2618" s="12">
        <v>1</v>
      </c>
    </row>
    <row r="2619" spans="24:25" x14ac:dyDescent="0.3">
      <c r="X2619" s="22" t="s">
        <v>24</v>
      </c>
      <c r="Y2619" s="12">
        <v>1</v>
      </c>
    </row>
    <row r="2620" spans="24:25" x14ac:dyDescent="0.3">
      <c r="X2620" s="11" t="s">
        <v>1456</v>
      </c>
      <c r="Y2620" s="12">
        <v>47</v>
      </c>
    </row>
    <row r="2621" spans="24:25" x14ac:dyDescent="0.3">
      <c r="X2621" s="21" t="s">
        <v>14</v>
      </c>
      <c r="Y2621" s="12">
        <v>47</v>
      </c>
    </row>
    <row r="2622" spans="24:25" x14ac:dyDescent="0.3">
      <c r="X2622" s="22" t="s">
        <v>7448</v>
      </c>
      <c r="Y2622" s="12">
        <v>47</v>
      </c>
    </row>
    <row r="2623" spans="24:25" x14ac:dyDescent="0.3">
      <c r="X2623" s="11" t="s">
        <v>3769</v>
      </c>
      <c r="Y2623" s="12">
        <v>40</v>
      </c>
    </row>
    <row r="2624" spans="24:25" x14ac:dyDescent="0.3">
      <c r="X2624" s="21" t="s">
        <v>14</v>
      </c>
      <c r="Y2624" s="12">
        <v>40</v>
      </c>
    </row>
    <row r="2625" spans="24:25" x14ac:dyDescent="0.3">
      <c r="X2625" s="22" t="s">
        <v>7447</v>
      </c>
      <c r="Y2625" s="12">
        <v>40</v>
      </c>
    </row>
    <row r="2626" spans="24:25" x14ac:dyDescent="0.3">
      <c r="X2626" s="11" t="s">
        <v>1355</v>
      </c>
      <c r="Y2626" s="12">
        <v>0</v>
      </c>
    </row>
    <row r="2627" spans="24:25" x14ac:dyDescent="0.3">
      <c r="X2627" s="21" t="s">
        <v>44</v>
      </c>
      <c r="Y2627" s="12">
        <v>0</v>
      </c>
    </row>
    <row r="2628" spans="24:25" x14ac:dyDescent="0.3">
      <c r="X2628" s="22" t="s">
        <v>7447</v>
      </c>
      <c r="Y2628" s="12">
        <v>0</v>
      </c>
    </row>
    <row r="2629" spans="24:25" x14ac:dyDescent="0.3">
      <c r="X2629" s="11" t="s">
        <v>1767</v>
      </c>
      <c r="Y2629" s="12">
        <v>57</v>
      </c>
    </row>
    <row r="2630" spans="24:25" x14ac:dyDescent="0.3">
      <c r="X2630" s="21" t="s">
        <v>20</v>
      </c>
      <c r="Y2630" s="12">
        <v>57</v>
      </c>
    </row>
    <row r="2631" spans="24:25" x14ac:dyDescent="0.3">
      <c r="X2631" s="22" t="s">
        <v>7448</v>
      </c>
      <c r="Y2631" s="12">
        <v>57</v>
      </c>
    </row>
    <row r="2632" spans="24:25" x14ac:dyDescent="0.3">
      <c r="X2632" s="11" t="s">
        <v>4024</v>
      </c>
      <c r="Y2632" s="12">
        <v>68</v>
      </c>
    </row>
    <row r="2633" spans="24:25" x14ac:dyDescent="0.3">
      <c r="X2633" s="21" t="s">
        <v>40</v>
      </c>
      <c r="Y2633" s="12">
        <v>68</v>
      </c>
    </row>
    <row r="2634" spans="24:25" x14ac:dyDescent="0.3">
      <c r="X2634" s="22" t="s">
        <v>15</v>
      </c>
      <c r="Y2634" s="12">
        <v>68</v>
      </c>
    </row>
    <row r="2635" spans="24:25" x14ac:dyDescent="0.3">
      <c r="X2635" s="11" t="s">
        <v>3970</v>
      </c>
      <c r="Y2635" s="12">
        <v>48</v>
      </c>
    </row>
    <row r="2636" spans="24:25" x14ac:dyDescent="0.3">
      <c r="X2636" s="21" t="s">
        <v>44</v>
      </c>
      <c r="Y2636" s="12">
        <v>48</v>
      </c>
    </row>
    <row r="2637" spans="24:25" x14ac:dyDescent="0.3">
      <c r="X2637" s="22" t="s">
        <v>7446</v>
      </c>
      <c r="Y2637" s="12">
        <v>48</v>
      </c>
    </row>
    <row r="2638" spans="24:25" x14ac:dyDescent="0.3">
      <c r="X2638" s="11" t="s">
        <v>1348</v>
      </c>
      <c r="Y2638" s="12">
        <v>48</v>
      </c>
    </row>
    <row r="2639" spans="24:25" x14ac:dyDescent="0.3">
      <c r="X2639" s="21" t="s">
        <v>14</v>
      </c>
      <c r="Y2639" s="12">
        <v>48</v>
      </c>
    </row>
    <row r="2640" spans="24:25" x14ac:dyDescent="0.3">
      <c r="X2640" s="22" t="s">
        <v>7447</v>
      </c>
      <c r="Y2640" s="12">
        <v>48</v>
      </c>
    </row>
    <row r="2641" spans="24:25" x14ac:dyDescent="0.3">
      <c r="X2641" s="11" t="s">
        <v>2034</v>
      </c>
      <c r="Y2641" s="12">
        <v>0</v>
      </c>
    </row>
    <row r="2642" spans="24:25" x14ac:dyDescent="0.3">
      <c r="X2642" s="21" t="s">
        <v>14</v>
      </c>
      <c r="Y2642" s="12">
        <v>0</v>
      </c>
    </row>
    <row r="2643" spans="24:25" x14ac:dyDescent="0.3">
      <c r="X2643" s="22" t="s">
        <v>7448</v>
      </c>
      <c r="Y2643" s="12">
        <v>0</v>
      </c>
    </row>
    <row r="2644" spans="24:25" x14ac:dyDescent="0.3">
      <c r="X2644" s="11" t="s">
        <v>1797</v>
      </c>
      <c r="Y2644" s="12">
        <v>0</v>
      </c>
    </row>
    <row r="2645" spans="24:25" x14ac:dyDescent="0.3">
      <c r="X2645" s="21" t="s">
        <v>14</v>
      </c>
      <c r="Y2645" s="12">
        <v>0</v>
      </c>
    </row>
    <row r="2646" spans="24:25" x14ac:dyDescent="0.3">
      <c r="X2646" s="22" t="s">
        <v>7448</v>
      </c>
      <c r="Y2646" s="12">
        <v>0</v>
      </c>
    </row>
    <row r="2647" spans="24:25" x14ac:dyDescent="0.3">
      <c r="X2647" s="11" t="s">
        <v>5614</v>
      </c>
      <c r="Y2647" s="12">
        <v>62</v>
      </c>
    </row>
    <row r="2648" spans="24:25" x14ac:dyDescent="0.3">
      <c r="X2648" s="21" t="s">
        <v>44</v>
      </c>
      <c r="Y2648" s="12">
        <v>62</v>
      </c>
    </row>
    <row r="2649" spans="24:25" x14ac:dyDescent="0.3">
      <c r="X2649" s="22" t="s">
        <v>7446</v>
      </c>
      <c r="Y2649" s="12">
        <v>62</v>
      </c>
    </row>
    <row r="2650" spans="24:25" x14ac:dyDescent="0.3">
      <c r="X2650" s="11" t="s">
        <v>972</v>
      </c>
      <c r="Y2650" s="12">
        <v>22</v>
      </c>
    </row>
    <row r="2651" spans="24:25" x14ac:dyDescent="0.3">
      <c r="X2651" s="21" t="s">
        <v>20</v>
      </c>
      <c r="Y2651" s="12">
        <v>22</v>
      </c>
    </row>
    <row r="2652" spans="24:25" x14ac:dyDescent="0.3">
      <c r="X2652" s="22" t="s">
        <v>7446</v>
      </c>
      <c r="Y2652" s="12">
        <v>22</v>
      </c>
    </row>
    <row r="2653" spans="24:25" x14ac:dyDescent="0.3">
      <c r="X2653" s="11" t="s">
        <v>1620</v>
      </c>
      <c r="Y2653" s="12">
        <v>45</v>
      </c>
    </row>
    <row r="2654" spans="24:25" x14ac:dyDescent="0.3">
      <c r="X2654" s="21" t="s">
        <v>44</v>
      </c>
      <c r="Y2654" s="12">
        <v>45</v>
      </c>
    </row>
    <row r="2655" spans="24:25" x14ac:dyDescent="0.3">
      <c r="X2655" s="22" t="s">
        <v>7641</v>
      </c>
      <c r="Y2655" s="12">
        <v>45</v>
      </c>
    </row>
    <row r="2656" spans="24:25" x14ac:dyDescent="0.3">
      <c r="X2656" s="11" t="s">
        <v>841</v>
      </c>
      <c r="Y2656" s="12">
        <v>13</v>
      </c>
    </row>
    <row r="2657" spans="24:25" x14ac:dyDescent="0.3">
      <c r="X2657" s="21" t="s">
        <v>44</v>
      </c>
      <c r="Y2657" s="12">
        <v>13</v>
      </c>
    </row>
    <row r="2658" spans="24:25" x14ac:dyDescent="0.3">
      <c r="X2658" s="22" t="s">
        <v>15</v>
      </c>
      <c r="Y2658" s="12">
        <v>13</v>
      </c>
    </row>
    <row r="2659" spans="24:25" x14ac:dyDescent="0.3">
      <c r="X2659" s="11" t="s">
        <v>6856</v>
      </c>
      <c r="Y2659" s="12">
        <v>0</v>
      </c>
    </row>
    <row r="2660" spans="24:25" x14ac:dyDescent="0.3">
      <c r="X2660" s="21" t="s">
        <v>44</v>
      </c>
      <c r="Y2660" s="12">
        <v>0</v>
      </c>
    </row>
    <row r="2661" spans="24:25" x14ac:dyDescent="0.3">
      <c r="X2661" s="22" t="s">
        <v>7447</v>
      </c>
      <c r="Y2661" s="12">
        <v>0</v>
      </c>
    </row>
    <row r="2662" spans="24:25" x14ac:dyDescent="0.3">
      <c r="X2662" s="11" t="s">
        <v>263</v>
      </c>
      <c r="Y2662" s="12">
        <v>35</v>
      </c>
    </row>
    <row r="2663" spans="24:25" x14ac:dyDescent="0.3">
      <c r="X2663" s="21" t="s">
        <v>14</v>
      </c>
      <c r="Y2663" s="12">
        <v>35</v>
      </c>
    </row>
    <row r="2664" spans="24:25" x14ac:dyDescent="0.3">
      <c r="X2664" s="22" t="s">
        <v>7448</v>
      </c>
      <c r="Y2664" s="12">
        <v>35</v>
      </c>
    </row>
    <row r="2665" spans="24:25" x14ac:dyDescent="0.3">
      <c r="X2665" s="11" t="s">
        <v>265</v>
      </c>
      <c r="Y2665" s="12">
        <v>56</v>
      </c>
    </row>
    <row r="2666" spans="24:25" x14ac:dyDescent="0.3">
      <c r="X2666" s="21" t="s">
        <v>28</v>
      </c>
      <c r="Y2666" s="12">
        <v>45</v>
      </c>
    </row>
    <row r="2667" spans="24:25" x14ac:dyDescent="0.3">
      <c r="X2667" s="22" t="s">
        <v>7446</v>
      </c>
      <c r="Y2667" s="12">
        <v>45</v>
      </c>
    </row>
    <row r="2668" spans="24:25" x14ac:dyDescent="0.3">
      <c r="X2668" s="21" t="s">
        <v>44</v>
      </c>
      <c r="Y2668" s="12">
        <v>11</v>
      </c>
    </row>
    <row r="2669" spans="24:25" x14ac:dyDescent="0.3">
      <c r="X2669" s="22" t="s">
        <v>15</v>
      </c>
      <c r="Y2669" s="12">
        <v>11</v>
      </c>
    </row>
    <row r="2670" spans="24:25" x14ac:dyDescent="0.3">
      <c r="X2670" s="11" t="s">
        <v>3933</v>
      </c>
      <c r="Y2670" s="12">
        <v>0</v>
      </c>
    </row>
    <row r="2671" spans="24:25" x14ac:dyDescent="0.3">
      <c r="X2671" s="21" t="s">
        <v>20</v>
      </c>
      <c r="Y2671" s="12">
        <v>0</v>
      </c>
    </row>
    <row r="2672" spans="24:25" x14ac:dyDescent="0.3">
      <c r="X2672" s="22" t="s">
        <v>7446</v>
      </c>
      <c r="Y2672" s="12">
        <v>0</v>
      </c>
    </row>
    <row r="2673" spans="24:25" x14ac:dyDescent="0.3">
      <c r="X2673" s="11" t="s">
        <v>3844</v>
      </c>
      <c r="Y2673" s="12">
        <v>73</v>
      </c>
    </row>
    <row r="2674" spans="24:25" x14ac:dyDescent="0.3">
      <c r="X2674" s="21" t="s">
        <v>44</v>
      </c>
      <c r="Y2674" s="12">
        <v>73</v>
      </c>
    </row>
    <row r="2675" spans="24:25" x14ac:dyDescent="0.3">
      <c r="X2675" s="22" t="s">
        <v>7447</v>
      </c>
      <c r="Y2675" s="12">
        <v>73</v>
      </c>
    </row>
    <row r="2676" spans="24:25" x14ac:dyDescent="0.3">
      <c r="X2676" s="11" t="s">
        <v>1570</v>
      </c>
      <c r="Y2676" s="12">
        <v>52</v>
      </c>
    </row>
    <row r="2677" spans="24:25" x14ac:dyDescent="0.3">
      <c r="X2677" s="21" t="s">
        <v>40</v>
      </c>
      <c r="Y2677" s="12">
        <v>52</v>
      </c>
    </row>
    <row r="2678" spans="24:25" x14ac:dyDescent="0.3">
      <c r="X2678" s="22" t="s">
        <v>15</v>
      </c>
      <c r="Y2678" s="12">
        <v>52</v>
      </c>
    </row>
    <row r="2679" spans="24:25" x14ac:dyDescent="0.3">
      <c r="X2679" s="11" t="s">
        <v>3405</v>
      </c>
      <c r="Y2679" s="12">
        <v>45</v>
      </c>
    </row>
    <row r="2680" spans="24:25" x14ac:dyDescent="0.3">
      <c r="X2680" s="21" t="s">
        <v>44</v>
      </c>
      <c r="Y2680" s="12">
        <v>45</v>
      </c>
    </row>
    <row r="2681" spans="24:25" x14ac:dyDescent="0.3">
      <c r="X2681" s="22" t="s">
        <v>7448</v>
      </c>
      <c r="Y2681" s="12">
        <v>45</v>
      </c>
    </row>
    <row r="2682" spans="24:25" x14ac:dyDescent="0.3">
      <c r="X2682" s="11" t="s">
        <v>5477</v>
      </c>
      <c r="Y2682" s="12">
        <v>11</v>
      </c>
    </row>
    <row r="2683" spans="24:25" x14ac:dyDescent="0.3">
      <c r="X2683" s="21" t="s">
        <v>28</v>
      </c>
      <c r="Y2683" s="12">
        <v>11</v>
      </c>
    </row>
    <row r="2684" spans="24:25" x14ac:dyDescent="0.3">
      <c r="X2684" s="22" t="s">
        <v>24</v>
      </c>
      <c r="Y2684" s="12">
        <v>11</v>
      </c>
    </row>
    <row r="2685" spans="24:25" x14ac:dyDescent="0.3">
      <c r="X2685" s="11" t="s">
        <v>3746</v>
      </c>
      <c r="Y2685" s="12">
        <v>0</v>
      </c>
    </row>
    <row r="2686" spans="24:25" x14ac:dyDescent="0.3">
      <c r="X2686" s="21" t="s">
        <v>28</v>
      </c>
      <c r="Y2686" s="12">
        <v>0</v>
      </c>
    </row>
    <row r="2687" spans="24:25" x14ac:dyDescent="0.3">
      <c r="X2687" s="22" t="s">
        <v>24</v>
      </c>
      <c r="Y2687" s="12">
        <v>0</v>
      </c>
    </row>
    <row r="2688" spans="24:25" x14ac:dyDescent="0.3">
      <c r="X2688" s="11" t="s">
        <v>4818</v>
      </c>
      <c r="Y2688" s="12">
        <v>0</v>
      </c>
    </row>
    <row r="2689" spans="24:25" x14ac:dyDescent="0.3">
      <c r="X2689" s="21" t="s">
        <v>40</v>
      </c>
      <c r="Y2689" s="12">
        <v>0</v>
      </c>
    </row>
    <row r="2690" spans="24:25" x14ac:dyDescent="0.3">
      <c r="X2690" s="22" t="s">
        <v>7448</v>
      </c>
      <c r="Y2690" s="12">
        <v>0</v>
      </c>
    </row>
    <row r="2691" spans="24:25" x14ac:dyDescent="0.3">
      <c r="X2691" s="11" t="s">
        <v>5700</v>
      </c>
      <c r="Y2691" s="12">
        <v>13</v>
      </c>
    </row>
    <row r="2692" spans="24:25" x14ac:dyDescent="0.3">
      <c r="X2692" s="21" t="s">
        <v>28</v>
      </c>
      <c r="Y2692" s="12">
        <v>13</v>
      </c>
    </row>
    <row r="2693" spans="24:25" x14ac:dyDescent="0.3">
      <c r="X2693" s="22" t="s">
        <v>7447</v>
      </c>
      <c r="Y2693" s="12">
        <v>13</v>
      </c>
    </row>
    <row r="2694" spans="24:25" x14ac:dyDescent="0.3">
      <c r="X2694" s="11" t="s">
        <v>3484</v>
      </c>
      <c r="Y2694" s="12">
        <v>50</v>
      </c>
    </row>
    <row r="2695" spans="24:25" x14ac:dyDescent="0.3">
      <c r="X2695" s="21" t="s">
        <v>28</v>
      </c>
      <c r="Y2695" s="12">
        <v>50</v>
      </c>
    </row>
    <row r="2696" spans="24:25" x14ac:dyDescent="0.3">
      <c r="X2696" s="22" t="s">
        <v>7448</v>
      </c>
      <c r="Y2696" s="12">
        <v>50</v>
      </c>
    </row>
    <row r="2697" spans="24:25" x14ac:dyDescent="0.3">
      <c r="X2697" s="11" t="s">
        <v>3361</v>
      </c>
      <c r="Y2697" s="12">
        <v>5</v>
      </c>
    </row>
    <row r="2698" spans="24:25" x14ac:dyDescent="0.3">
      <c r="X2698" s="21" t="s">
        <v>20</v>
      </c>
      <c r="Y2698" s="12">
        <v>5</v>
      </c>
    </row>
    <row r="2699" spans="24:25" x14ac:dyDescent="0.3">
      <c r="X2699" s="22" t="s">
        <v>15</v>
      </c>
      <c r="Y2699" s="12">
        <v>5</v>
      </c>
    </row>
    <row r="2700" spans="24:25" x14ac:dyDescent="0.3">
      <c r="X2700" s="11" t="s">
        <v>3302</v>
      </c>
      <c r="Y2700" s="12">
        <v>73</v>
      </c>
    </row>
    <row r="2701" spans="24:25" x14ac:dyDescent="0.3">
      <c r="X2701" s="21" t="s">
        <v>14</v>
      </c>
      <c r="Y2701" s="12">
        <v>73</v>
      </c>
    </row>
    <row r="2702" spans="24:25" x14ac:dyDescent="0.3">
      <c r="X2702" s="22" t="s">
        <v>7447</v>
      </c>
      <c r="Y2702" s="12">
        <v>73</v>
      </c>
    </row>
    <row r="2703" spans="24:25" x14ac:dyDescent="0.3">
      <c r="X2703" s="11" t="s">
        <v>1023</v>
      </c>
      <c r="Y2703" s="12">
        <v>0</v>
      </c>
    </row>
    <row r="2704" spans="24:25" x14ac:dyDescent="0.3">
      <c r="X2704" s="21" t="s">
        <v>14</v>
      </c>
      <c r="Y2704" s="12">
        <v>0</v>
      </c>
    </row>
    <row r="2705" spans="24:25" x14ac:dyDescent="0.3">
      <c r="X2705" s="22" t="s">
        <v>7448</v>
      </c>
      <c r="Y2705" s="12">
        <v>0</v>
      </c>
    </row>
    <row r="2706" spans="24:25" x14ac:dyDescent="0.3">
      <c r="X2706" s="11" t="s">
        <v>4763</v>
      </c>
      <c r="Y2706" s="12">
        <v>0</v>
      </c>
    </row>
    <row r="2707" spans="24:25" x14ac:dyDescent="0.3">
      <c r="X2707" s="21" t="s">
        <v>14</v>
      </c>
      <c r="Y2707" s="12">
        <v>0</v>
      </c>
    </row>
    <row r="2708" spans="24:25" x14ac:dyDescent="0.3">
      <c r="X2708" s="22" t="s">
        <v>7447</v>
      </c>
      <c r="Y2708" s="12">
        <v>0</v>
      </c>
    </row>
    <row r="2709" spans="24:25" x14ac:dyDescent="0.3">
      <c r="X2709" s="11" t="s">
        <v>1391</v>
      </c>
      <c r="Y2709" s="12">
        <v>22</v>
      </c>
    </row>
    <row r="2710" spans="24:25" x14ac:dyDescent="0.3">
      <c r="X2710" s="21" t="s">
        <v>20</v>
      </c>
      <c r="Y2710" s="12">
        <v>22</v>
      </c>
    </row>
    <row r="2711" spans="24:25" x14ac:dyDescent="0.3">
      <c r="X2711" s="22" t="s">
        <v>7448</v>
      </c>
      <c r="Y2711" s="12">
        <v>22</v>
      </c>
    </row>
    <row r="2712" spans="24:25" x14ac:dyDescent="0.3">
      <c r="X2712" s="11" t="s">
        <v>5152</v>
      </c>
      <c r="Y2712" s="12">
        <v>67</v>
      </c>
    </row>
    <row r="2713" spans="24:25" x14ac:dyDescent="0.3">
      <c r="X2713" s="21" t="s">
        <v>20</v>
      </c>
      <c r="Y2713" s="12">
        <v>67</v>
      </c>
    </row>
    <row r="2714" spans="24:25" x14ac:dyDescent="0.3">
      <c r="X2714" s="22" t="s">
        <v>15</v>
      </c>
      <c r="Y2714" s="12">
        <v>67</v>
      </c>
    </row>
    <row r="2715" spans="24:25" x14ac:dyDescent="0.3">
      <c r="X2715" s="11" t="s">
        <v>5465</v>
      </c>
      <c r="Y2715" s="12">
        <v>4</v>
      </c>
    </row>
    <row r="2716" spans="24:25" x14ac:dyDescent="0.3">
      <c r="X2716" s="21" t="s">
        <v>28</v>
      </c>
      <c r="Y2716" s="12">
        <v>4</v>
      </c>
    </row>
    <row r="2717" spans="24:25" x14ac:dyDescent="0.3">
      <c r="X2717" s="22" t="s">
        <v>15</v>
      </c>
      <c r="Y2717" s="12">
        <v>4</v>
      </c>
    </row>
    <row r="2718" spans="24:25" x14ac:dyDescent="0.3">
      <c r="X2718" s="11" t="s">
        <v>2272</v>
      </c>
      <c r="Y2718" s="12">
        <v>28</v>
      </c>
    </row>
    <row r="2719" spans="24:25" x14ac:dyDescent="0.3">
      <c r="X2719" s="21" t="s">
        <v>44</v>
      </c>
      <c r="Y2719" s="12">
        <v>28</v>
      </c>
    </row>
    <row r="2720" spans="24:25" x14ac:dyDescent="0.3">
      <c r="X2720" s="22" t="s">
        <v>24</v>
      </c>
      <c r="Y2720" s="12">
        <v>28</v>
      </c>
    </row>
    <row r="2721" spans="24:25" x14ac:dyDescent="0.3">
      <c r="X2721" s="11" t="s">
        <v>3198</v>
      </c>
      <c r="Y2721" s="12">
        <v>18</v>
      </c>
    </row>
    <row r="2722" spans="24:25" x14ac:dyDescent="0.3">
      <c r="X2722" s="21" t="s">
        <v>28</v>
      </c>
      <c r="Y2722" s="12">
        <v>18</v>
      </c>
    </row>
    <row r="2723" spans="24:25" x14ac:dyDescent="0.3">
      <c r="X2723" s="22" t="s">
        <v>24</v>
      </c>
      <c r="Y2723" s="12">
        <v>18</v>
      </c>
    </row>
    <row r="2724" spans="24:25" x14ac:dyDescent="0.3">
      <c r="X2724" s="11" t="s">
        <v>6295</v>
      </c>
      <c r="Y2724" s="12">
        <v>5</v>
      </c>
    </row>
    <row r="2725" spans="24:25" x14ac:dyDescent="0.3">
      <c r="X2725" s="21" t="s">
        <v>28</v>
      </c>
      <c r="Y2725" s="12">
        <v>5</v>
      </c>
    </row>
    <row r="2726" spans="24:25" x14ac:dyDescent="0.3">
      <c r="X2726" s="22" t="s">
        <v>15</v>
      </c>
      <c r="Y2726" s="12">
        <v>5</v>
      </c>
    </row>
    <row r="2727" spans="24:25" x14ac:dyDescent="0.3">
      <c r="X2727" s="11" t="s">
        <v>2205</v>
      </c>
      <c r="Y2727" s="12">
        <v>31</v>
      </c>
    </row>
    <row r="2728" spans="24:25" x14ac:dyDescent="0.3">
      <c r="X2728" s="21" t="s">
        <v>40</v>
      </c>
      <c r="Y2728" s="12">
        <v>31</v>
      </c>
    </row>
    <row r="2729" spans="24:25" x14ac:dyDescent="0.3">
      <c r="X2729" s="22" t="s">
        <v>15</v>
      </c>
      <c r="Y2729" s="12">
        <v>31</v>
      </c>
    </row>
    <row r="2730" spans="24:25" x14ac:dyDescent="0.3">
      <c r="X2730" s="11" t="s">
        <v>741</v>
      </c>
      <c r="Y2730" s="12">
        <v>86</v>
      </c>
    </row>
    <row r="2731" spans="24:25" x14ac:dyDescent="0.3">
      <c r="X2731" s="21" t="s">
        <v>28</v>
      </c>
      <c r="Y2731" s="12">
        <v>46</v>
      </c>
    </row>
    <row r="2732" spans="24:25" x14ac:dyDescent="0.3">
      <c r="X2732" s="22" t="s">
        <v>15</v>
      </c>
      <c r="Y2732" s="12">
        <v>46</v>
      </c>
    </row>
    <row r="2733" spans="24:25" x14ac:dyDescent="0.3">
      <c r="X2733" s="21" t="s">
        <v>20</v>
      </c>
      <c r="Y2733" s="12">
        <v>40</v>
      </c>
    </row>
    <row r="2734" spans="24:25" x14ac:dyDescent="0.3">
      <c r="X2734" s="22" t="s">
        <v>7447</v>
      </c>
      <c r="Y2734" s="12">
        <v>40</v>
      </c>
    </row>
    <row r="2735" spans="24:25" x14ac:dyDescent="0.3">
      <c r="X2735" s="11" t="s">
        <v>3584</v>
      </c>
      <c r="Y2735" s="12">
        <v>1</v>
      </c>
    </row>
    <row r="2736" spans="24:25" x14ac:dyDescent="0.3">
      <c r="X2736" s="21" t="s">
        <v>40</v>
      </c>
      <c r="Y2736" s="12">
        <v>1</v>
      </c>
    </row>
    <row r="2737" spans="24:25" x14ac:dyDescent="0.3">
      <c r="X2737" s="22" t="s">
        <v>15</v>
      </c>
      <c r="Y2737" s="12">
        <v>1</v>
      </c>
    </row>
    <row r="2738" spans="24:25" x14ac:dyDescent="0.3">
      <c r="X2738" s="11" t="s">
        <v>643</v>
      </c>
      <c r="Y2738" s="12">
        <v>33</v>
      </c>
    </row>
    <row r="2739" spans="24:25" x14ac:dyDescent="0.3">
      <c r="X2739" s="21" t="s">
        <v>20</v>
      </c>
      <c r="Y2739" s="12">
        <v>33</v>
      </c>
    </row>
    <row r="2740" spans="24:25" x14ac:dyDescent="0.3">
      <c r="X2740" s="22" t="s">
        <v>24</v>
      </c>
      <c r="Y2740" s="12">
        <v>33</v>
      </c>
    </row>
    <row r="2741" spans="24:25" x14ac:dyDescent="0.3">
      <c r="X2741" s="11" t="s">
        <v>1566</v>
      </c>
      <c r="Y2741" s="12">
        <v>20</v>
      </c>
    </row>
    <row r="2742" spans="24:25" x14ac:dyDescent="0.3">
      <c r="X2742" s="21" t="s">
        <v>40</v>
      </c>
      <c r="Y2742" s="12">
        <v>20</v>
      </c>
    </row>
    <row r="2743" spans="24:25" x14ac:dyDescent="0.3">
      <c r="X2743" s="22" t="s">
        <v>7448</v>
      </c>
      <c r="Y2743" s="12">
        <v>20</v>
      </c>
    </row>
    <row r="2744" spans="24:25" x14ac:dyDescent="0.3">
      <c r="X2744" s="11" t="s">
        <v>3979</v>
      </c>
      <c r="Y2744" s="12">
        <v>30</v>
      </c>
    </row>
    <row r="2745" spans="24:25" x14ac:dyDescent="0.3">
      <c r="X2745" s="21" t="s">
        <v>14</v>
      </c>
      <c r="Y2745" s="12">
        <v>30</v>
      </c>
    </row>
    <row r="2746" spans="24:25" x14ac:dyDescent="0.3">
      <c r="X2746" s="22" t="s">
        <v>7446</v>
      </c>
      <c r="Y2746" s="12">
        <v>30</v>
      </c>
    </row>
    <row r="2747" spans="24:25" x14ac:dyDescent="0.3">
      <c r="X2747" s="11" t="s">
        <v>3123</v>
      </c>
      <c r="Y2747" s="12">
        <v>34</v>
      </c>
    </row>
    <row r="2748" spans="24:25" x14ac:dyDescent="0.3">
      <c r="X2748" s="21" t="s">
        <v>44</v>
      </c>
      <c r="Y2748" s="12">
        <v>34</v>
      </c>
    </row>
    <row r="2749" spans="24:25" x14ac:dyDescent="0.3">
      <c r="X2749" s="22" t="s">
        <v>15</v>
      </c>
      <c r="Y2749" s="12">
        <v>34</v>
      </c>
    </row>
    <row r="2750" spans="24:25" x14ac:dyDescent="0.3">
      <c r="X2750" s="11" t="s">
        <v>2167</v>
      </c>
      <c r="Y2750" s="12">
        <v>0</v>
      </c>
    </row>
    <row r="2751" spans="24:25" x14ac:dyDescent="0.3">
      <c r="X2751" s="21" t="s">
        <v>28</v>
      </c>
      <c r="Y2751" s="12">
        <v>0</v>
      </c>
    </row>
    <row r="2752" spans="24:25" x14ac:dyDescent="0.3">
      <c r="X2752" s="22" t="s">
        <v>7447</v>
      </c>
      <c r="Y2752" s="12">
        <v>0</v>
      </c>
    </row>
    <row r="2753" spans="24:25" x14ac:dyDescent="0.3">
      <c r="X2753" s="11" t="s">
        <v>1546</v>
      </c>
      <c r="Y2753" s="12">
        <v>84</v>
      </c>
    </row>
    <row r="2754" spans="24:25" x14ac:dyDescent="0.3">
      <c r="X2754" s="21" t="s">
        <v>14</v>
      </c>
      <c r="Y2754" s="12">
        <v>68</v>
      </c>
    </row>
    <row r="2755" spans="24:25" x14ac:dyDescent="0.3">
      <c r="X2755" s="22" t="s">
        <v>7446</v>
      </c>
      <c r="Y2755" s="12">
        <v>68</v>
      </c>
    </row>
    <row r="2756" spans="24:25" x14ac:dyDescent="0.3">
      <c r="X2756" s="21" t="s">
        <v>40</v>
      </c>
      <c r="Y2756" s="12">
        <v>16</v>
      </c>
    </row>
    <row r="2757" spans="24:25" x14ac:dyDescent="0.3">
      <c r="X2757" s="22" t="s">
        <v>24</v>
      </c>
      <c r="Y2757" s="12">
        <v>16</v>
      </c>
    </row>
    <row r="2758" spans="24:25" x14ac:dyDescent="0.3">
      <c r="X2758" s="11" t="s">
        <v>7459</v>
      </c>
      <c r="Y2758" s="12">
        <v>2</v>
      </c>
    </row>
    <row r="2759" spans="24:25" x14ac:dyDescent="0.3">
      <c r="X2759" s="21" t="s">
        <v>28</v>
      </c>
      <c r="Y2759" s="12">
        <v>2</v>
      </c>
    </row>
    <row r="2760" spans="24:25" x14ac:dyDescent="0.3">
      <c r="X2760" s="22" t="s">
        <v>15</v>
      </c>
      <c r="Y2760" s="12">
        <v>2</v>
      </c>
    </row>
    <row r="2761" spans="24:25" x14ac:dyDescent="0.3">
      <c r="X2761" s="11" t="s">
        <v>3425</v>
      </c>
      <c r="Y2761" s="12">
        <v>74</v>
      </c>
    </row>
    <row r="2762" spans="24:25" x14ac:dyDescent="0.3">
      <c r="X2762" s="21" t="s">
        <v>20</v>
      </c>
      <c r="Y2762" s="12">
        <v>74</v>
      </c>
    </row>
    <row r="2763" spans="24:25" x14ac:dyDescent="0.3">
      <c r="X2763" s="22" t="s">
        <v>7448</v>
      </c>
      <c r="Y2763" s="12">
        <v>74</v>
      </c>
    </row>
    <row r="2764" spans="24:25" x14ac:dyDescent="0.3">
      <c r="X2764" s="11" t="s">
        <v>1537</v>
      </c>
      <c r="Y2764" s="12">
        <v>0</v>
      </c>
    </row>
    <row r="2765" spans="24:25" x14ac:dyDescent="0.3">
      <c r="X2765" s="21" t="s">
        <v>44</v>
      </c>
      <c r="Y2765" s="12">
        <v>0</v>
      </c>
    </row>
    <row r="2766" spans="24:25" x14ac:dyDescent="0.3">
      <c r="X2766" s="22" t="s">
        <v>24</v>
      </c>
      <c r="Y2766" s="12">
        <v>0</v>
      </c>
    </row>
    <row r="2767" spans="24:25" x14ac:dyDescent="0.3">
      <c r="X2767" s="11" t="s">
        <v>3334</v>
      </c>
      <c r="Y2767" s="12">
        <v>9</v>
      </c>
    </row>
    <row r="2768" spans="24:25" x14ac:dyDescent="0.3">
      <c r="X2768" s="21" t="s">
        <v>44</v>
      </c>
      <c r="Y2768" s="12">
        <v>9</v>
      </c>
    </row>
    <row r="2769" spans="24:25" x14ac:dyDescent="0.3">
      <c r="X2769" s="22" t="s">
        <v>15</v>
      </c>
      <c r="Y2769" s="12">
        <v>9</v>
      </c>
    </row>
    <row r="2770" spans="24:25" x14ac:dyDescent="0.3">
      <c r="X2770" s="11" t="s">
        <v>5938</v>
      </c>
      <c r="Y2770" s="12">
        <v>51</v>
      </c>
    </row>
    <row r="2771" spans="24:25" x14ac:dyDescent="0.3">
      <c r="X2771" s="21" t="s">
        <v>28</v>
      </c>
      <c r="Y2771" s="12">
        <v>51</v>
      </c>
    </row>
    <row r="2772" spans="24:25" x14ac:dyDescent="0.3">
      <c r="X2772" s="22" t="s">
        <v>7448</v>
      </c>
      <c r="Y2772" s="12">
        <v>51</v>
      </c>
    </row>
    <row r="2773" spans="24:25" x14ac:dyDescent="0.3">
      <c r="X2773" s="11" t="s">
        <v>3721</v>
      </c>
      <c r="Y2773" s="12">
        <v>63</v>
      </c>
    </row>
    <row r="2774" spans="24:25" x14ac:dyDescent="0.3">
      <c r="X2774" s="21" t="s">
        <v>14</v>
      </c>
      <c r="Y2774" s="12">
        <v>63</v>
      </c>
    </row>
    <row r="2775" spans="24:25" x14ac:dyDescent="0.3">
      <c r="X2775" s="22" t="s">
        <v>7447</v>
      </c>
      <c r="Y2775" s="12">
        <v>63</v>
      </c>
    </row>
    <row r="2776" spans="24:25" x14ac:dyDescent="0.3">
      <c r="X2776" s="11" t="s">
        <v>6492</v>
      </c>
      <c r="Y2776" s="12">
        <v>33</v>
      </c>
    </row>
    <row r="2777" spans="24:25" x14ac:dyDescent="0.3">
      <c r="X2777" s="21" t="s">
        <v>44</v>
      </c>
      <c r="Y2777" s="12">
        <v>33</v>
      </c>
    </row>
    <row r="2778" spans="24:25" x14ac:dyDescent="0.3">
      <c r="X2778" s="22" t="s">
        <v>24</v>
      </c>
      <c r="Y2778" s="12">
        <v>33</v>
      </c>
    </row>
    <row r="2779" spans="24:25" x14ac:dyDescent="0.3">
      <c r="X2779" s="11" t="s">
        <v>6158</v>
      </c>
      <c r="Y2779" s="12">
        <v>30</v>
      </c>
    </row>
    <row r="2780" spans="24:25" x14ac:dyDescent="0.3">
      <c r="X2780" s="21" t="s">
        <v>40</v>
      </c>
      <c r="Y2780" s="12">
        <v>30</v>
      </c>
    </row>
    <row r="2781" spans="24:25" x14ac:dyDescent="0.3">
      <c r="X2781" s="22" t="s">
        <v>7446</v>
      </c>
      <c r="Y2781" s="12">
        <v>30</v>
      </c>
    </row>
    <row r="2782" spans="24:25" x14ac:dyDescent="0.3">
      <c r="X2782" s="11" t="s">
        <v>2741</v>
      </c>
      <c r="Y2782" s="12">
        <v>13</v>
      </c>
    </row>
    <row r="2783" spans="24:25" x14ac:dyDescent="0.3">
      <c r="X2783" s="21" t="s">
        <v>14</v>
      </c>
      <c r="Y2783" s="12">
        <v>13</v>
      </c>
    </row>
    <row r="2784" spans="24:25" x14ac:dyDescent="0.3">
      <c r="X2784" s="22" t="s">
        <v>24</v>
      </c>
      <c r="Y2784" s="12">
        <v>13</v>
      </c>
    </row>
    <row r="2785" spans="24:25" x14ac:dyDescent="0.3">
      <c r="X2785" s="11" t="s">
        <v>2652</v>
      </c>
      <c r="Y2785" s="12">
        <v>29</v>
      </c>
    </row>
    <row r="2786" spans="24:25" x14ac:dyDescent="0.3">
      <c r="X2786" s="21" t="s">
        <v>20</v>
      </c>
      <c r="Y2786" s="12">
        <v>29</v>
      </c>
    </row>
    <row r="2787" spans="24:25" x14ac:dyDescent="0.3">
      <c r="X2787" s="22" t="s">
        <v>7448</v>
      </c>
      <c r="Y2787" s="12">
        <v>29</v>
      </c>
    </row>
    <row r="2788" spans="24:25" x14ac:dyDescent="0.3">
      <c r="X2788" s="11" t="s">
        <v>6831</v>
      </c>
      <c r="Y2788" s="12">
        <v>0</v>
      </c>
    </row>
    <row r="2789" spans="24:25" x14ac:dyDescent="0.3">
      <c r="X2789" s="21" t="s">
        <v>20</v>
      </c>
      <c r="Y2789" s="12">
        <v>0</v>
      </c>
    </row>
    <row r="2790" spans="24:25" x14ac:dyDescent="0.3">
      <c r="X2790" s="22" t="s">
        <v>7447</v>
      </c>
      <c r="Y2790" s="12">
        <v>0</v>
      </c>
    </row>
    <row r="2791" spans="24:25" x14ac:dyDescent="0.3">
      <c r="X2791" s="11" t="s">
        <v>3882</v>
      </c>
      <c r="Y2791" s="12">
        <v>41</v>
      </c>
    </row>
    <row r="2792" spans="24:25" x14ac:dyDescent="0.3">
      <c r="X2792" s="21" t="s">
        <v>28</v>
      </c>
      <c r="Y2792" s="12">
        <v>41</v>
      </c>
    </row>
    <row r="2793" spans="24:25" x14ac:dyDescent="0.3">
      <c r="X2793" s="22" t="s">
        <v>7448</v>
      </c>
      <c r="Y2793" s="12">
        <v>41</v>
      </c>
    </row>
    <row r="2794" spans="24:25" x14ac:dyDescent="0.3">
      <c r="X2794" s="11" t="s">
        <v>2385</v>
      </c>
      <c r="Y2794" s="12">
        <v>0</v>
      </c>
    </row>
    <row r="2795" spans="24:25" x14ac:dyDescent="0.3">
      <c r="X2795" s="21" t="s">
        <v>44</v>
      </c>
      <c r="Y2795" s="12">
        <v>0</v>
      </c>
    </row>
    <row r="2796" spans="24:25" x14ac:dyDescent="0.3">
      <c r="X2796" s="22" t="s">
        <v>24</v>
      </c>
      <c r="Y2796" s="12">
        <v>0</v>
      </c>
    </row>
    <row r="2797" spans="24:25" x14ac:dyDescent="0.3">
      <c r="X2797" s="11" t="s">
        <v>2449</v>
      </c>
      <c r="Y2797" s="12">
        <v>64</v>
      </c>
    </row>
    <row r="2798" spans="24:25" x14ac:dyDescent="0.3">
      <c r="X2798" s="21" t="s">
        <v>28</v>
      </c>
      <c r="Y2798" s="12">
        <v>64</v>
      </c>
    </row>
    <row r="2799" spans="24:25" x14ac:dyDescent="0.3">
      <c r="X2799" s="22" t="s">
        <v>7447</v>
      </c>
      <c r="Y2799" s="12">
        <v>64</v>
      </c>
    </row>
    <row r="2800" spans="24:25" x14ac:dyDescent="0.3">
      <c r="X2800" s="11" t="s">
        <v>2498</v>
      </c>
      <c r="Y2800" s="12">
        <v>62</v>
      </c>
    </row>
    <row r="2801" spans="24:25" x14ac:dyDescent="0.3">
      <c r="X2801" s="21" t="s">
        <v>14</v>
      </c>
      <c r="Y2801" s="12">
        <v>62</v>
      </c>
    </row>
    <row r="2802" spans="24:25" x14ac:dyDescent="0.3">
      <c r="X2802" s="22" t="s">
        <v>7448</v>
      </c>
      <c r="Y2802" s="12">
        <v>62</v>
      </c>
    </row>
    <row r="2803" spans="24:25" x14ac:dyDescent="0.3">
      <c r="X2803" s="11" t="s">
        <v>3048</v>
      </c>
      <c r="Y2803" s="12">
        <v>81</v>
      </c>
    </row>
    <row r="2804" spans="24:25" x14ac:dyDescent="0.3">
      <c r="X2804" s="21" t="s">
        <v>20</v>
      </c>
      <c r="Y2804" s="12">
        <v>81</v>
      </c>
    </row>
    <row r="2805" spans="24:25" x14ac:dyDescent="0.3">
      <c r="X2805" s="22" t="s">
        <v>7448</v>
      </c>
      <c r="Y2805" s="12">
        <v>81</v>
      </c>
    </row>
    <row r="2806" spans="24:25" x14ac:dyDescent="0.3">
      <c r="X2806" s="11" t="s">
        <v>349</v>
      </c>
      <c r="Y2806" s="12">
        <v>38</v>
      </c>
    </row>
    <row r="2807" spans="24:25" x14ac:dyDescent="0.3">
      <c r="X2807" s="21" t="s">
        <v>40</v>
      </c>
      <c r="Y2807" s="12">
        <v>38</v>
      </c>
    </row>
    <row r="2808" spans="24:25" x14ac:dyDescent="0.3">
      <c r="X2808" s="22" t="s">
        <v>7448</v>
      </c>
      <c r="Y2808" s="12">
        <v>38</v>
      </c>
    </row>
    <row r="2809" spans="24:25" x14ac:dyDescent="0.3">
      <c r="X2809" s="11" t="s">
        <v>7501</v>
      </c>
      <c r="Y2809" s="12">
        <v>17</v>
      </c>
    </row>
    <row r="2810" spans="24:25" x14ac:dyDescent="0.3">
      <c r="X2810" s="21" t="s">
        <v>28</v>
      </c>
      <c r="Y2810" s="12">
        <v>17</v>
      </c>
    </row>
    <row r="2811" spans="24:25" x14ac:dyDescent="0.3">
      <c r="X2811" s="22" t="s">
        <v>7447</v>
      </c>
      <c r="Y2811" s="12">
        <v>17</v>
      </c>
    </row>
    <row r="2812" spans="24:25" x14ac:dyDescent="0.3">
      <c r="X2812" s="11" t="s">
        <v>4178</v>
      </c>
      <c r="Y2812" s="12">
        <v>50</v>
      </c>
    </row>
    <row r="2813" spans="24:25" x14ac:dyDescent="0.3">
      <c r="X2813" s="21" t="s">
        <v>20</v>
      </c>
      <c r="Y2813" s="12">
        <v>50</v>
      </c>
    </row>
    <row r="2814" spans="24:25" x14ac:dyDescent="0.3">
      <c r="X2814" s="22" t="s">
        <v>7446</v>
      </c>
      <c r="Y2814" s="12">
        <v>50</v>
      </c>
    </row>
    <row r="2815" spans="24:25" x14ac:dyDescent="0.3">
      <c r="X2815" s="11" t="s">
        <v>7502</v>
      </c>
      <c r="Y2815" s="12">
        <v>33</v>
      </c>
    </row>
    <row r="2816" spans="24:25" x14ac:dyDescent="0.3">
      <c r="X2816" s="21" t="s">
        <v>40</v>
      </c>
      <c r="Y2816" s="12">
        <v>33</v>
      </c>
    </row>
    <row r="2817" spans="24:25" x14ac:dyDescent="0.3">
      <c r="X2817" s="22" t="s">
        <v>7446</v>
      </c>
      <c r="Y2817" s="12">
        <v>33</v>
      </c>
    </row>
    <row r="2818" spans="24:25" x14ac:dyDescent="0.3">
      <c r="X2818" s="11" t="s">
        <v>615</v>
      </c>
      <c r="Y2818" s="12">
        <v>54</v>
      </c>
    </row>
    <row r="2819" spans="24:25" x14ac:dyDescent="0.3">
      <c r="X2819" s="21" t="s">
        <v>28</v>
      </c>
      <c r="Y2819" s="12">
        <v>54</v>
      </c>
    </row>
    <row r="2820" spans="24:25" x14ac:dyDescent="0.3">
      <c r="X2820" s="22" t="s">
        <v>15</v>
      </c>
      <c r="Y2820" s="12">
        <v>54</v>
      </c>
    </row>
    <row r="2821" spans="24:25" x14ac:dyDescent="0.3">
      <c r="X2821" s="11" t="s">
        <v>4562</v>
      </c>
      <c r="Y2821" s="12">
        <v>45</v>
      </c>
    </row>
    <row r="2822" spans="24:25" x14ac:dyDescent="0.3">
      <c r="X2822" s="21" t="s">
        <v>44</v>
      </c>
      <c r="Y2822" s="12">
        <v>45</v>
      </c>
    </row>
    <row r="2823" spans="24:25" x14ac:dyDescent="0.3">
      <c r="X2823" s="22" t="s">
        <v>7448</v>
      </c>
      <c r="Y2823" s="12">
        <v>45</v>
      </c>
    </row>
    <row r="2824" spans="24:25" x14ac:dyDescent="0.3">
      <c r="X2824" s="11" t="s">
        <v>4616</v>
      </c>
      <c r="Y2824" s="12">
        <v>19</v>
      </c>
    </row>
    <row r="2825" spans="24:25" x14ac:dyDescent="0.3">
      <c r="X2825" s="21" t="s">
        <v>40</v>
      </c>
      <c r="Y2825" s="12">
        <v>19</v>
      </c>
    </row>
    <row r="2826" spans="24:25" x14ac:dyDescent="0.3">
      <c r="X2826" s="22" t="s">
        <v>24</v>
      </c>
      <c r="Y2826" s="12">
        <v>19</v>
      </c>
    </row>
    <row r="2827" spans="24:25" x14ac:dyDescent="0.3">
      <c r="X2827" s="11" t="s">
        <v>596</v>
      </c>
      <c r="Y2827" s="12">
        <v>10</v>
      </c>
    </row>
    <row r="2828" spans="24:25" x14ac:dyDescent="0.3">
      <c r="X2828" s="21" t="s">
        <v>40</v>
      </c>
      <c r="Y2828" s="12">
        <v>10</v>
      </c>
    </row>
    <row r="2829" spans="24:25" x14ac:dyDescent="0.3">
      <c r="X2829" s="22" t="s">
        <v>15</v>
      </c>
      <c r="Y2829" s="12">
        <v>0</v>
      </c>
    </row>
    <row r="2830" spans="24:25" x14ac:dyDescent="0.3">
      <c r="X2830" s="22" t="s">
        <v>7447</v>
      </c>
      <c r="Y2830" s="12">
        <v>10</v>
      </c>
    </row>
    <row r="2831" spans="24:25" x14ac:dyDescent="0.3">
      <c r="X2831" s="11" t="s">
        <v>699</v>
      </c>
      <c r="Y2831" s="12">
        <v>90</v>
      </c>
    </row>
    <row r="2832" spans="24:25" x14ac:dyDescent="0.3">
      <c r="X2832" s="21" t="s">
        <v>40</v>
      </c>
      <c r="Y2832" s="12">
        <v>90</v>
      </c>
    </row>
    <row r="2833" spans="24:25" x14ac:dyDescent="0.3">
      <c r="X2833" s="22" t="s">
        <v>24</v>
      </c>
      <c r="Y2833" s="12">
        <v>90</v>
      </c>
    </row>
    <row r="2834" spans="24:25" x14ac:dyDescent="0.3">
      <c r="X2834" s="11" t="s">
        <v>422</v>
      </c>
      <c r="Y2834" s="12">
        <v>30</v>
      </c>
    </row>
    <row r="2835" spans="24:25" x14ac:dyDescent="0.3">
      <c r="X2835" s="21" t="s">
        <v>44</v>
      </c>
      <c r="Y2835" s="12">
        <v>30</v>
      </c>
    </row>
    <row r="2836" spans="24:25" x14ac:dyDescent="0.3">
      <c r="X2836" s="22" t="s">
        <v>7446</v>
      </c>
      <c r="Y2836" s="12">
        <v>30</v>
      </c>
    </row>
    <row r="2837" spans="24:25" x14ac:dyDescent="0.3">
      <c r="X2837" s="11" t="s">
        <v>3549</v>
      </c>
      <c r="Y2837" s="12">
        <v>0</v>
      </c>
    </row>
    <row r="2838" spans="24:25" x14ac:dyDescent="0.3">
      <c r="X2838" s="21" t="s">
        <v>28</v>
      </c>
      <c r="Y2838" s="12">
        <v>0</v>
      </c>
    </row>
    <row r="2839" spans="24:25" x14ac:dyDescent="0.3">
      <c r="X2839" s="22" t="s">
        <v>24</v>
      </c>
      <c r="Y2839" s="12">
        <v>0</v>
      </c>
    </row>
    <row r="2840" spans="24:25" x14ac:dyDescent="0.3">
      <c r="X2840" s="11" t="s">
        <v>7503</v>
      </c>
      <c r="Y2840" s="12">
        <v>30</v>
      </c>
    </row>
    <row r="2841" spans="24:25" x14ac:dyDescent="0.3">
      <c r="X2841" s="21" t="s">
        <v>14</v>
      </c>
      <c r="Y2841" s="12">
        <v>30</v>
      </c>
    </row>
    <row r="2842" spans="24:25" x14ac:dyDescent="0.3">
      <c r="X2842" s="22" t="s">
        <v>7446</v>
      </c>
      <c r="Y2842" s="12">
        <v>30</v>
      </c>
    </row>
    <row r="2843" spans="24:25" x14ac:dyDescent="0.3">
      <c r="X2843" s="11" t="s">
        <v>3779</v>
      </c>
      <c r="Y2843" s="12">
        <v>9</v>
      </c>
    </row>
    <row r="2844" spans="24:25" x14ac:dyDescent="0.3">
      <c r="X2844" s="21" t="s">
        <v>40</v>
      </c>
      <c r="Y2844" s="12">
        <v>9</v>
      </c>
    </row>
    <row r="2845" spans="24:25" x14ac:dyDescent="0.3">
      <c r="X2845" s="22" t="s">
        <v>15</v>
      </c>
      <c r="Y2845" s="12">
        <v>9</v>
      </c>
    </row>
    <row r="2846" spans="24:25" x14ac:dyDescent="0.3">
      <c r="X2846" s="11" t="s">
        <v>4066</v>
      </c>
      <c r="Y2846" s="12">
        <v>17</v>
      </c>
    </row>
    <row r="2847" spans="24:25" x14ac:dyDescent="0.3">
      <c r="X2847" s="21" t="s">
        <v>20</v>
      </c>
      <c r="Y2847" s="12">
        <v>17</v>
      </c>
    </row>
    <row r="2848" spans="24:25" x14ac:dyDescent="0.3">
      <c r="X2848" s="22" t="s">
        <v>24</v>
      </c>
      <c r="Y2848" s="12">
        <v>17</v>
      </c>
    </row>
    <row r="2849" spans="24:25" x14ac:dyDescent="0.3">
      <c r="X2849" s="11" t="s">
        <v>6314</v>
      </c>
      <c r="Y2849" s="12">
        <v>86</v>
      </c>
    </row>
    <row r="2850" spans="24:25" x14ac:dyDescent="0.3">
      <c r="X2850" s="21" t="s">
        <v>20</v>
      </c>
      <c r="Y2850" s="12">
        <v>86</v>
      </c>
    </row>
    <row r="2851" spans="24:25" x14ac:dyDescent="0.3">
      <c r="X2851" s="22" t="s">
        <v>24</v>
      </c>
      <c r="Y2851" s="12">
        <v>86</v>
      </c>
    </row>
    <row r="2852" spans="24:25" x14ac:dyDescent="0.3">
      <c r="X2852" s="11" t="s">
        <v>4769</v>
      </c>
      <c r="Y2852" s="12">
        <v>43</v>
      </c>
    </row>
    <row r="2853" spans="24:25" x14ac:dyDescent="0.3">
      <c r="X2853" s="21" t="s">
        <v>44</v>
      </c>
      <c r="Y2853" s="12">
        <v>43</v>
      </c>
    </row>
    <row r="2854" spans="24:25" x14ac:dyDescent="0.3">
      <c r="X2854" s="22" t="s">
        <v>24</v>
      </c>
      <c r="Y2854" s="12">
        <v>43</v>
      </c>
    </row>
    <row r="2855" spans="24:25" x14ac:dyDescent="0.3">
      <c r="X2855" s="11" t="s">
        <v>5084</v>
      </c>
      <c r="Y2855" s="12">
        <v>69</v>
      </c>
    </row>
    <row r="2856" spans="24:25" x14ac:dyDescent="0.3">
      <c r="X2856" s="21" t="s">
        <v>40</v>
      </c>
      <c r="Y2856" s="12">
        <v>69</v>
      </c>
    </row>
    <row r="2857" spans="24:25" x14ac:dyDescent="0.3">
      <c r="X2857" s="22" t="s">
        <v>15</v>
      </c>
      <c r="Y2857" s="12">
        <v>69</v>
      </c>
    </row>
    <row r="2858" spans="24:25" x14ac:dyDescent="0.3">
      <c r="X2858" s="11" t="s">
        <v>1002</v>
      </c>
      <c r="Y2858" s="12">
        <v>76</v>
      </c>
    </row>
    <row r="2859" spans="24:25" x14ac:dyDescent="0.3">
      <c r="X2859" s="21" t="s">
        <v>20</v>
      </c>
      <c r="Y2859" s="12">
        <v>76</v>
      </c>
    </row>
    <row r="2860" spans="24:25" x14ac:dyDescent="0.3">
      <c r="X2860" s="22" t="s">
        <v>7446</v>
      </c>
      <c r="Y2860" s="12">
        <v>76</v>
      </c>
    </row>
    <row r="2861" spans="24:25" x14ac:dyDescent="0.3">
      <c r="X2861" s="11" t="s">
        <v>4760</v>
      </c>
      <c r="Y2861" s="12">
        <v>42</v>
      </c>
    </row>
    <row r="2862" spans="24:25" x14ac:dyDescent="0.3">
      <c r="X2862" s="21" t="s">
        <v>44</v>
      </c>
      <c r="Y2862" s="12">
        <v>42</v>
      </c>
    </row>
    <row r="2863" spans="24:25" x14ac:dyDescent="0.3">
      <c r="X2863" s="22" t="s">
        <v>7448</v>
      </c>
      <c r="Y2863" s="12">
        <v>42</v>
      </c>
    </row>
    <row r="2864" spans="24:25" x14ac:dyDescent="0.3">
      <c r="X2864" s="11" t="s">
        <v>1164</v>
      </c>
      <c r="Y2864" s="12">
        <v>62</v>
      </c>
    </row>
    <row r="2865" spans="24:25" x14ac:dyDescent="0.3">
      <c r="X2865" s="21" t="s">
        <v>40</v>
      </c>
      <c r="Y2865" s="12">
        <v>62</v>
      </c>
    </row>
    <row r="2866" spans="24:25" x14ac:dyDescent="0.3">
      <c r="X2866" s="22" t="s">
        <v>24</v>
      </c>
      <c r="Y2866" s="12">
        <v>62</v>
      </c>
    </row>
    <row r="2867" spans="24:25" x14ac:dyDescent="0.3">
      <c r="X2867" s="11" t="s">
        <v>1146</v>
      </c>
      <c r="Y2867" s="12">
        <v>19</v>
      </c>
    </row>
    <row r="2868" spans="24:25" x14ac:dyDescent="0.3">
      <c r="X2868" s="21" t="s">
        <v>44</v>
      </c>
      <c r="Y2868" s="12">
        <v>19</v>
      </c>
    </row>
    <row r="2869" spans="24:25" x14ac:dyDescent="0.3">
      <c r="X2869" s="22" t="s">
        <v>7447</v>
      </c>
      <c r="Y2869" s="12">
        <v>19</v>
      </c>
    </row>
    <row r="2870" spans="24:25" x14ac:dyDescent="0.3">
      <c r="X2870" s="11" t="s">
        <v>5497</v>
      </c>
      <c r="Y2870" s="12">
        <v>0</v>
      </c>
    </row>
    <row r="2871" spans="24:25" x14ac:dyDescent="0.3">
      <c r="X2871" s="21" t="s">
        <v>40</v>
      </c>
      <c r="Y2871" s="12">
        <v>0</v>
      </c>
    </row>
    <row r="2872" spans="24:25" x14ac:dyDescent="0.3">
      <c r="X2872" s="22" t="s">
        <v>7447</v>
      </c>
      <c r="Y2872" s="12">
        <v>0</v>
      </c>
    </row>
    <row r="2873" spans="24:25" x14ac:dyDescent="0.3">
      <c r="X2873" s="11" t="s">
        <v>3221</v>
      </c>
      <c r="Y2873" s="12">
        <v>22</v>
      </c>
    </row>
    <row r="2874" spans="24:25" x14ac:dyDescent="0.3">
      <c r="X2874" s="21" t="s">
        <v>40</v>
      </c>
      <c r="Y2874" s="12">
        <v>1</v>
      </c>
    </row>
    <row r="2875" spans="24:25" x14ac:dyDescent="0.3">
      <c r="X2875" s="22" t="s">
        <v>15</v>
      </c>
      <c r="Y2875" s="12">
        <v>1</v>
      </c>
    </row>
    <row r="2876" spans="24:25" x14ac:dyDescent="0.3">
      <c r="X2876" s="21" t="s">
        <v>44</v>
      </c>
      <c r="Y2876" s="12">
        <v>21</v>
      </c>
    </row>
    <row r="2877" spans="24:25" x14ac:dyDescent="0.3">
      <c r="X2877" s="22" t="s">
        <v>24</v>
      </c>
      <c r="Y2877" s="12">
        <v>21</v>
      </c>
    </row>
    <row r="2878" spans="24:25" x14ac:dyDescent="0.3">
      <c r="X2878" s="11" t="s">
        <v>2114</v>
      </c>
      <c r="Y2878" s="12">
        <v>17</v>
      </c>
    </row>
    <row r="2879" spans="24:25" x14ac:dyDescent="0.3">
      <c r="X2879" s="21" t="s">
        <v>20</v>
      </c>
      <c r="Y2879" s="12">
        <v>17</v>
      </c>
    </row>
    <row r="2880" spans="24:25" x14ac:dyDescent="0.3">
      <c r="X2880" s="22" t="s">
        <v>7446</v>
      </c>
      <c r="Y2880" s="12">
        <v>17</v>
      </c>
    </row>
    <row r="2881" spans="24:25" x14ac:dyDescent="0.3">
      <c r="X2881" s="11" t="s">
        <v>3731</v>
      </c>
      <c r="Y2881" s="12">
        <v>64</v>
      </c>
    </row>
    <row r="2882" spans="24:25" x14ac:dyDescent="0.3">
      <c r="X2882" s="21" t="s">
        <v>14</v>
      </c>
      <c r="Y2882" s="12">
        <v>64</v>
      </c>
    </row>
    <row r="2883" spans="24:25" x14ac:dyDescent="0.3">
      <c r="X2883" s="22" t="s">
        <v>7448</v>
      </c>
      <c r="Y2883" s="12">
        <v>64</v>
      </c>
    </row>
    <row r="2884" spans="24:25" x14ac:dyDescent="0.3">
      <c r="X2884" s="11" t="s">
        <v>5981</v>
      </c>
      <c r="Y2884" s="12">
        <v>0</v>
      </c>
    </row>
    <row r="2885" spans="24:25" x14ac:dyDescent="0.3">
      <c r="X2885" s="21" t="s">
        <v>20</v>
      </c>
      <c r="Y2885" s="12">
        <v>0</v>
      </c>
    </row>
    <row r="2886" spans="24:25" x14ac:dyDescent="0.3">
      <c r="X2886" s="22" t="s">
        <v>15</v>
      </c>
      <c r="Y2886" s="12">
        <v>0</v>
      </c>
    </row>
    <row r="2887" spans="24:25" x14ac:dyDescent="0.3">
      <c r="X2887" s="11" t="s">
        <v>3646</v>
      </c>
      <c r="Y2887" s="12">
        <v>53</v>
      </c>
    </row>
    <row r="2888" spans="24:25" x14ac:dyDescent="0.3">
      <c r="X2888" s="21" t="s">
        <v>40</v>
      </c>
      <c r="Y2888" s="12">
        <v>53</v>
      </c>
    </row>
    <row r="2889" spans="24:25" x14ac:dyDescent="0.3">
      <c r="X2889" s="22" t="s">
        <v>7448</v>
      </c>
      <c r="Y2889" s="12">
        <v>53</v>
      </c>
    </row>
    <row r="2890" spans="24:25" x14ac:dyDescent="0.3">
      <c r="X2890" s="11" t="s">
        <v>968</v>
      </c>
      <c r="Y2890" s="12">
        <v>4</v>
      </c>
    </row>
    <row r="2891" spans="24:25" x14ac:dyDescent="0.3">
      <c r="X2891" s="21" t="s">
        <v>20</v>
      </c>
      <c r="Y2891" s="12">
        <v>4</v>
      </c>
    </row>
    <row r="2892" spans="24:25" x14ac:dyDescent="0.3">
      <c r="X2892" s="22" t="s">
        <v>15</v>
      </c>
      <c r="Y2892" s="12">
        <v>4</v>
      </c>
    </row>
    <row r="2893" spans="24:25" x14ac:dyDescent="0.3">
      <c r="X2893" s="11" t="s">
        <v>6016</v>
      </c>
      <c r="Y2893" s="12">
        <v>12</v>
      </c>
    </row>
    <row r="2894" spans="24:25" x14ac:dyDescent="0.3">
      <c r="X2894" s="21" t="s">
        <v>28</v>
      </c>
      <c r="Y2894" s="12">
        <v>12</v>
      </c>
    </row>
    <row r="2895" spans="24:25" x14ac:dyDescent="0.3">
      <c r="X2895" s="22" t="s">
        <v>15</v>
      </c>
      <c r="Y2895" s="12">
        <v>12</v>
      </c>
    </row>
    <row r="2896" spans="24:25" x14ac:dyDescent="0.3">
      <c r="X2896" s="11" t="s">
        <v>5593</v>
      </c>
      <c r="Y2896" s="12">
        <v>52</v>
      </c>
    </row>
    <row r="2897" spans="24:25" x14ac:dyDescent="0.3">
      <c r="X2897" s="21" t="s">
        <v>28</v>
      </c>
      <c r="Y2897" s="12">
        <v>52</v>
      </c>
    </row>
    <row r="2898" spans="24:25" x14ac:dyDescent="0.3">
      <c r="X2898" s="22" t="s">
        <v>7447</v>
      </c>
      <c r="Y2898" s="12">
        <v>52</v>
      </c>
    </row>
    <row r="2899" spans="24:25" x14ac:dyDescent="0.3">
      <c r="X2899" s="11" t="s">
        <v>386</v>
      </c>
      <c r="Y2899" s="12">
        <v>25</v>
      </c>
    </row>
    <row r="2900" spans="24:25" x14ac:dyDescent="0.3">
      <c r="X2900" s="21" t="s">
        <v>44</v>
      </c>
      <c r="Y2900" s="12">
        <v>25</v>
      </c>
    </row>
    <row r="2901" spans="24:25" x14ac:dyDescent="0.3">
      <c r="X2901" s="22" t="s">
        <v>7446</v>
      </c>
      <c r="Y2901" s="12">
        <v>25</v>
      </c>
    </row>
    <row r="2902" spans="24:25" x14ac:dyDescent="0.3">
      <c r="X2902" s="11" t="s">
        <v>2817</v>
      </c>
      <c r="Y2902" s="12">
        <v>0</v>
      </c>
    </row>
    <row r="2903" spans="24:25" x14ac:dyDescent="0.3">
      <c r="X2903" s="21" t="s">
        <v>20</v>
      </c>
      <c r="Y2903" s="12">
        <v>0</v>
      </c>
    </row>
    <row r="2904" spans="24:25" x14ac:dyDescent="0.3">
      <c r="X2904" s="22" t="s">
        <v>7446</v>
      </c>
      <c r="Y2904" s="12">
        <v>0</v>
      </c>
    </row>
    <row r="2905" spans="24:25" x14ac:dyDescent="0.3">
      <c r="X2905" s="11" t="s">
        <v>1833</v>
      </c>
      <c r="Y2905" s="12">
        <v>50</v>
      </c>
    </row>
    <row r="2906" spans="24:25" x14ac:dyDescent="0.3">
      <c r="X2906" s="21" t="s">
        <v>44</v>
      </c>
      <c r="Y2906" s="12">
        <v>50</v>
      </c>
    </row>
    <row r="2907" spans="24:25" x14ac:dyDescent="0.3">
      <c r="X2907" s="22" t="s">
        <v>7448</v>
      </c>
      <c r="Y2907" s="12">
        <v>50</v>
      </c>
    </row>
    <row r="2908" spans="24:25" x14ac:dyDescent="0.3">
      <c r="X2908" s="11" t="s">
        <v>5708</v>
      </c>
      <c r="Y2908" s="12">
        <v>26</v>
      </c>
    </row>
    <row r="2909" spans="24:25" x14ac:dyDescent="0.3">
      <c r="X2909" s="21" t="s">
        <v>40</v>
      </c>
      <c r="Y2909" s="12">
        <v>26</v>
      </c>
    </row>
    <row r="2910" spans="24:25" x14ac:dyDescent="0.3">
      <c r="X2910" s="22" t="s">
        <v>7448</v>
      </c>
      <c r="Y2910" s="12">
        <v>26</v>
      </c>
    </row>
    <row r="2911" spans="24:25" x14ac:dyDescent="0.3">
      <c r="X2911" s="21" t="s">
        <v>44</v>
      </c>
      <c r="Y2911" s="12">
        <v>0</v>
      </c>
    </row>
    <row r="2912" spans="24:25" x14ac:dyDescent="0.3">
      <c r="X2912" s="22" t="s">
        <v>24</v>
      </c>
      <c r="Y2912" s="12">
        <v>0</v>
      </c>
    </row>
    <row r="2913" spans="24:25" x14ac:dyDescent="0.3">
      <c r="X2913" s="11" t="s">
        <v>2461</v>
      </c>
      <c r="Y2913" s="12">
        <v>52</v>
      </c>
    </row>
    <row r="2914" spans="24:25" x14ac:dyDescent="0.3">
      <c r="X2914" s="21" t="s">
        <v>20</v>
      </c>
      <c r="Y2914" s="12">
        <v>52</v>
      </c>
    </row>
    <row r="2915" spans="24:25" x14ac:dyDescent="0.3">
      <c r="X2915" s="22" t="s">
        <v>7448</v>
      </c>
      <c r="Y2915" s="12">
        <v>52</v>
      </c>
    </row>
    <row r="2916" spans="24:25" x14ac:dyDescent="0.3">
      <c r="X2916" s="11" t="s">
        <v>3579</v>
      </c>
      <c r="Y2916" s="12">
        <v>62</v>
      </c>
    </row>
    <row r="2917" spans="24:25" x14ac:dyDescent="0.3">
      <c r="X2917" s="21" t="s">
        <v>28</v>
      </c>
      <c r="Y2917" s="12">
        <v>62</v>
      </c>
    </row>
    <row r="2918" spans="24:25" x14ac:dyDescent="0.3">
      <c r="X2918" s="22" t="s">
        <v>7641</v>
      </c>
      <c r="Y2918" s="12">
        <v>62</v>
      </c>
    </row>
    <row r="2919" spans="24:25" x14ac:dyDescent="0.3">
      <c r="X2919" s="11" t="s">
        <v>4747</v>
      </c>
      <c r="Y2919" s="12">
        <v>0</v>
      </c>
    </row>
    <row r="2920" spans="24:25" x14ac:dyDescent="0.3">
      <c r="X2920" s="21" t="s">
        <v>28</v>
      </c>
      <c r="Y2920" s="12">
        <v>0</v>
      </c>
    </row>
    <row r="2921" spans="24:25" x14ac:dyDescent="0.3">
      <c r="X2921" s="22" t="s">
        <v>24</v>
      </c>
      <c r="Y2921" s="12">
        <v>0</v>
      </c>
    </row>
    <row r="2922" spans="24:25" x14ac:dyDescent="0.3">
      <c r="X2922" s="11" t="s">
        <v>1849</v>
      </c>
      <c r="Y2922" s="12">
        <v>75</v>
      </c>
    </row>
    <row r="2923" spans="24:25" x14ac:dyDescent="0.3">
      <c r="X2923" s="21" t="s">
        <v>20</v>
      </c>
      <c r="Y2923" s="12">
        <v>75</v>
      </c>
    </row>
    <row r="2924" spans="24:25" x14ac:dyDescent="0.3">
      <c r="X2924" s="22" t="s">
        <v>7446</v>
      </c>
      <c r="Y2924" s="12">
        <v>75</v>
      </c>
    </row>
    <row r="2925" spans="24:25" x14ac:dyDescent="0.3">
      <c r="X2925" s="11" t="s">
        <v>4082</v>
      </c>
      <c r="Y2925" s="12">
        <v>27</v>
      </c>
    </row>
    <row r="2926" spans="24:25" x14ac:dyDescent="0.3">
      <c r="X2926" s="21" t="s">
        <v>28</v>
      </c>
      <c r="Y2926" s="12">
        <v>27</v>
      </c>
    </row>
    <row r="2927" spans="24:25" x14ac:dyDescent="0.3">
      <c r="X2927" s="22" t="s">
        <v>24</v>
      </c>
      <c r="Y2927" s="12">
        <v>27</v>
      </c>
    </row>
    <row r="2928" spans="24:25" x14ac:dyDescent="0.3">
      <c r="X2928" s="11" t="s">
        <v>2050</v>
      </c>
      <c r="Y2928" s="12">
        <v>81</v>
      </c>
    </row>
    <row r="2929" spans="24:25" x14ac:dyDescent="0.3">
      <c r="X2929" s="21" t="s">
        <v>28</v>
      </c>
      <c r="Y2929" s="12">
        <v>81</v>
      </c>
    </row>
    <row r="2930" spans="24:25" x14ac:dyDescent="0.3">
      <c r="X2930" s="22" t="s">
        <v>7447</v>
      </c>
      <c r="Y2930" s="12">
        <v>81</v>
      </c>
    </row>
    <row r="2931" spans="24:25" x14ac:dyDescent="0.3">
      <c r="X2931" s="11" t="s">
        <v>751</v>
      </c>
      <c r="Y2931" s="12">
        <v>0</v>
      </c>
    </row>
    <row r="2932" spans="24:25" x14ac:dyDescent="0.3">
      <c r="X2932" s="21" t="s">
        <v>40</v>
      </c>
      <c r="Y2932" s="12">
        <v>0</v>
      </c>
    </row>
    <row r="2933" spans="24:25" x14ac:dyDescent="0.3">
      <c r="X2933" s="22" t="s">
        <v>7447</v>
      </c>
      <c r="Y2933" s="12">
        <v>0</v>
      </c>
    </row>
    <row r="2934" spans="24:25" x14ac:dyDescent="0.3">
      <c r="X2934" s="11" t="s">
        <v>66</v>
      </c>
      <c r="Y2934" s="12">
        <v>66</v>
      </c>
    </row>
    <row r="2935" spans="24:25" x14ac:dyDescent="0.3">
      <c r="X2935" s="21" t="s">
        <v>28</v>
      </c>
      <c r="Y2935" s="12">
        <v>54</v>
      </c>
    </row>
    <row r="2936" spans="24:25" x14ac:dyDescent="0.3">
      <c r="X2936" s="22" t="s">
        <v>7446</v>
      </c>
      <c r="Y2936" s="12">
        <v>54</v>
      </c>
    </row>
    <row r="2937" spans="24:25" x14ac:dyDescent="0.3">
      <c r="X2937" s="21" t="s">
        <v>44</v>
      </c>
      <c r="Y2937" s="12">
        <v>12</v>
      </c>
    </row>
    <row r="2938" spans="24:25" x14ac:dyDescent="0.3">
      <c r="X2938" s="22" t="s">
        <v>15</v>
      </c>
      <c r="Y2938" s="12">
        <v>12</v>
      </c>
    </row>
    <row r="2939" spans="24:25" x14ac:dyDescent="0.3">
      <c r="X2939" s="11" t="s">
        <v>1887</v>
      </c>
      <c r="Y2939" s="12">
        <v>92</v>
      </c>
    </row>
    <row r="2940" spans="24:25" x14ac:dyDescent="0.3">
      <c r="X2940" s="21" t="s">
        <v>20</v>
      </c>
      <c r="Y2940" s="12">
        <v>92</v>
      </c>
    </row>
    <row r="2941" spans="24:25" x14ac:dyDescent="0.3">
      <c r="X2941" s="22" t="s">
        <v>7446</v>
      </c>
      <c r="Y2941" s="12">
        <v>92</v>
      </c>
    </row>
    <row r="2942" spans="24:25" x14ac:dyDescent="0.3">
      <c r="X2942" s="11" t="s">
        <v>2338</v>
      </c>
      <c r="Y2942" s="12">
        <v>0</v>
      </c>
    </row>
    <row r="2943" spans="24:25" x14ac:dyDescent="0.3">
      <c r="X2943" s="21" t="s">
        <v>40</v>
      </c>
      <c r="Y2943" s="12">
        <v>0</v>
      </c>
    </row>
    <row r="2944" spans="24:25" x14ac:dyDescent="0.3">
      <c r="X2944" s="22" t="s">
        <v>7447</v>
      </c>
      <c r="Y2944" s="12">
        <v>0</v>
      </c>
    </row>
    <row r="2945" spans="24:25" x14ac:dyDescent="0.3">
      <c r="X2945" s="11" t="s">
        <v>84</v>
      </c>
      <c r="Y2945" s="12">
        <v>34</v>
      </c>
    </row>
    <row r="2946" spans="24:25" x14ac:dyDescent="0.3">
      <c r="X2946" s="21" t="s">
        <v>28</v>
      </c>
      <c r="Y2946" s="12">
        <v>34</v>
      </c>
    </row>
    <row r="2947" spans="24:25" x14ac:dyDescent="0.3">
      <c r="X2947" s="22" t="s">
        <v>7447</v>
      </c>
      <c r="Y2947" s="12">
        <v>34</v>
      </c>
    </row>
    <row r="2948" spans="24:25" x14ac:dyDescent="0.3">
      <c r="X2948" s="11" t="s">
        <v>604</v>
      </c>
      <c r="Y2948" s="12">
        <v>22</v>
      </c>
    </row>
    <row r="2949" spans="24:25" x14ac:dyDescent="0.3">
      <c r="X2949" s="21" t="s">
        <v>40</v>
      </c>
      <c r="Y2949" s="12">
        <v>22</v>
      </c>
    </row>
    <row r="2950" spans="24:25" x14ac:dyDescent="0.3">
      <c r="X2950" s="22" t="s">
        <v>7447</v>
      </c>
      <c r="Y2950" s="12">
        <v>22</v>
      </c>
    </row>
    <row r="2951" spans="24:25" x14ac:dyDescent="0.3">
      <c r="X2951" s="11" t="s">
        <v>6915</v>
      </c>
      <c r="Y2951" s="12">
        <v>8</v>
      </c>
    </row>
    <row r="2952" spans="24:25" x14ac:dyDescent="0.3">
      <c r="X2952" s="21" t="s">
        <v>44</v>
      </c>
      <c r="Y2952" s="12">
        <v>8</v>
      </c>
    </row>
    <row r="2953" spans="24:25" x14ac:dyDescent="0.3">
      <c r="X2953" s="22" t="s">
        <v>7448</v>
      </c>
      <c r="Y2953" s="12">
        <v>8</v>
      </c>
    </row>
    <row r="2954" spans="24:25" x14ac:dyDescent="0.3">
      <c r="X2954" s="11" t="s">
        <v>3899</v>
      </c>
      <c r="Y2954" s="12">
        <v>29</v>
      </c>
    </row>
    <row r="2955" spans="24:25" x14ac:dyDescent="0.3">
      <c r="X2955" s="21" t="s">
        <v>14</v>
      </c>
      <c r="Y2955" s="12">
        <v>29</v>
      </c>
    </row>
    <row r="2956" spans="24:25" x14ac:dyDescent="0.3">
      <c r="X2956" s="22" t="s">
        <v>7641</v>
      </c>
      <c r="Y2956" s="12">
        <v>29</v>
      </c>
    </row>
    <row r="2957" spans="24:25" x14ac:dyDescent="0.3">
      <c r="X2957" s="11" t="s">
        <v>4901</v>
      </c>
      <c r="Y2957" s="12">
        <v>25</v>
      </c>
    </row>
    <row r="2958" spans="24:25" x14ac:dyDescent="0.3">
      <c r="X2958" s="21" t="s">
        <v>44</v>
      </c>
      <c r="Y2958" s="12">
        <v>25</v>
      </c>
    </row>
    <row r="2959" spans="24:25" x14ac:dyDescent="0.3">
      <c r="X2959" s="22" t="s">
        <v>7447</v>
      </c>
      <c r="Y2959" s="12">
        <v>25</v>
      </c>
    </row>
    <row r="2960" spans="24:25" x14ac:dyDescent="0.3">
      <c r="X2960" s="11" t="s">
        <v>7504</v>
      </c>
      <c r="Y2960" s="12">
        <v>30</v>
      </c>
    </row>
    <row r="2961" spans="24:25" x14ac:dyDescent="0.3">
      <c r="X2961" s="21" t="s">
        <v>28</v>
      </c>
      <c r="Y2961" s="12">
        <v>30</v>
      </c>
    </row>
    <row r="2962" spans="24:25" x14ac:dyDescent="0.3">
      <c r="X2962" s="22" t="s">
        <v>24</v>
      </c>
      <c r="Y2962" s="12">
        <v>30</v>
      </c>
    </row>
    <row r="2963" spans="24:25" x14ac:dyDescent="0.3">
      <c r="X2963" s="11" t="s">
        <v>2101</v>
      </c>
      <c r="Y2963" s="12">
        <v>8</v>
      </c>
    </row>
    <row r="2964" spans="24:25" x14ac:dyDescent="0.3">
      <c r="X2964" s="21" t="s">
        <v>14</v>
      </c>
      <c r="Y2964" s="12">
        <v>8</v>
      </c>
    </row>
    <row r="2965" spans="24:25" x14ac:dyDescent="0.3">
      <c r="X2965" s="22" t="s">
        <v>15</v>
      </c>
      <c r="Y2965" s="12">
        <v>8</v>
      </c>
    </row>
    <row r="2966" spans="24:25" x14ac:dyDescent="0.3">
      <c r="X2966" s="11" t="s">
        <v>1940</v>
      </c>
      <c r="Y2966" s="12">
        <v>22</v>
      </c>
    </row>
    <row r="2967" spans="24:25" x14ac:dyDescent="0.3">
      <c r="X2967" s="21" t="s">
        <v>40</v>
      </c>
      <c r="Y2967" s="12">
        <v>22</v>
      </c>
    </row>
    <row r="2968" spans="24:25" x14ac:dyDescent="0.3">
      <c r="X2968" s="22" t="s">
        <v>7448</v>
      </c>
      <c r="Y2968" s="12">
        <v>22</v>
      </c>
    </row>
    <row r="2969" spans="24:25" x14ac:dyDescent="0.3">
      <c r="X2969" s="11" t="s">
        <v>600</v>
      </c>
      <c r="Y2969" s="12">
        <v>6</v>
      </c>
    </row>
    <row r="2970" spans="24:25" x14ac:dyDescent="0.3">
      <c r="X2970" s="21" t="s">
        <v>44</v>
      </c>
      <c r="Y2970" s="12">
        <v>6</v>
      </c>
    </row>
    <row r="2971" spans="24:25" x14ac:dyDescent="0.3">
      <c r="X2971" s="22" t="s">
        <v>7446</v>
      </c>
      <c r="Y2971" s="12">
        <v>6</v>
      </c>
    </row>
    <row r="2972" spans="24:25" x14ac:dyDescent="0.3">
      <c r="X2972" s="11" t="s">
        <v>6806</v>
      </c>
      <c r="Y2972" s="12">
        <v>8</v>
      </c>
    </row>
    <row r="2973" spans="24:25" x14ac:dyDescent="0.3">
      <c r="X2973" s="21" t="s">
        <v>40</v>
      </c>
      <c r="Y2973" s="12">
        <v>8</v>
      </c>
    </row>
    <row r="2974" spans="24:25" x14ac:dyDescent="0.3">
      <c r="X2974" s="22" t="s">
        <v>15</v>
      </c>
      <c r="Y2974" s="12">
        <v>8</v>
      </c>
    </row>
    <row r="2975" spans="24:25" x14ac:dyDescent="0.3">
      <c r="X2975" s="11" t="s">
        <v>1972</v>
      </c>
      <c r="Y2975" s="12">
        <v>73</v>
      </c>
    </row>
    <row r="2976" spans="24:25" x14ac:dyDescent="0.3">
      <c r="X2976" s="21" t="s">
        <v>28</v>
      </c>
      <c r="Y2976" s="12">
        <v>73</v>
      </c>
    </row>
    <row r="2977" spans="24:25" x14ac:dyDescent="0.3">
      <c r="X2977" s="22" t="s">
        <v>7446</v>
      </c>
      <c r="Y2977" s="12">
        <v>73</v>
      </c>
    </row>
    <row r="2978" spans="24:25" x14ac:dyDescent="0.3">
      <c r="X2978" s="11" t="s">
        <v>2932</v>
      </c>
      <c r="Y2978" s="12">
        <v>22</v>
      </c>
    </row>
    <row r="2979" spans="24:25" x14ac:dyDescent="0.3">
      <c r="X2979" s="21" t="s">
        <v>40</v>
      </c>
      <c r="Y2979" s="12">
        <v>22</v>
      </c>
    </row>
    <row r="2980" spans="24:25" x14ac:dyDescent="0.3">
      <c r="X2980" s="22" t="s">
        <v>15</v>
      </c>
      <c r="Y2980" s="12">
        <v>22</v>
      </c>
    </row>
    <row r="2981" spans="24:25" x14ac:dyDescent="0.3">
      <c r="X2981" s="11" t="s">
        <v>3878</v>
      </c>
      <c r="Y2981" s="12">
        <v>0</v>
      </c>
    </row>
    <row r="2982" spans="24:25" x14ac:dyDescent="0.3">
      <c r="X2982" s="21" t="s">
        <v>14</v>
      </c>
      <c r="Y2982" s="12">
        <v>0</v>
      </c>
    </row>
    <row r="2983" spans="24:25" x14ac:dyDescent="0.3">
      <c r="X2983" s="22" t="s">
        <v>15</v>
      </c>
      <c r="Y2983" s="12">
        <v>0</v>
      </c>
    </row>
    <row r="2984" spans="24:25" x14ac:dyDescent="0.3">
      <c r="X2984" s="11" t="s">
        <v>4093</v>
      </c>
      <c r="Y2984" s="12">
        <v>17</v>
      </c>
    </row>
    <row r="2985" spans="24:25" x14ac:dyDescent="0.3">
      <c r="X2985" s="21" t="s">
        <v>44</v>
      </c>
      <c r="Y2985" s="12">
        <v>17</v>
      </c>
    </row>
    <row r="2986" spans="24:25" x14ac:dyDescent="0.3">
      <c r="X2986" s="22" t="s">
        <v>7448</v>
      </c>
      <c r="Y2986" s="12">
        <v>17</v>
      </c>
    </row>
    <row r="2987" spans="24:25" x14ac:dyDescent="0.3">
      <c r="X2987" s="11" t="s">
        <v>1519</v>
      </c>
      <c r="Y2987" s="12">
        <v>0</v>
      </c>
    </row>
    <row r="2988" spans="24:25" x14ac:dyDescent="0.3">
      <c r="X2988" s="21" t="s">
        <v>14</v>
      </c>
      <c r="Y2988" s="12">
        <v>0</v>
      </c>
    </row>
    <row r="2989" spans="24:25" x14ac:dyDescent="0.3">
      <c r="X2989" s="22" t="s">
        <v>15</v>
      </c>
      <c r="Y2989" s="12">
        <v>0</v>
      </c>
    </row>
    <row r="2990" spans="24:25" x14ac:dyDescent="0.3">
      <c r="X2990" s="11" t="s">
        <v>4512</v>
      </c>
      <c r="Y2990" s="12">
        <v>14</v>
      </c>
    </row>
    <row r="2991" spans="24:25" x14ac:dyDescent="0.3">
      <c r="X2991" s="21" t="s">
        <v>40</v>
      </c>
      <c r="Y2991" s="12">
        <v>14</v>
      </c>
    </row>
    <row r="2992" spans="24:25" x14ac:dyDescent="0.3">
      <c r="X2992" s="22" t="s">
        <v>7446</v>
      </c>
      <c r="Y2992" s="12">
        <v>14</v>
      </c>
    </row>
    <row r="2993" spans="24:25" x14ac:dyDescent="0.3">
      <c r="X2993" s="11" t="s">
        <v>2068</v>
      </c>
      <c r="Y2993" s="12">
        <v>61</v>
      </c>
    </row>
    <row r="2994" spans="24:25" x14ac:dyDescent="0.3">
      <c r="X2994" s="21" t="s">
        <v>40</v>
      </c>
      <c r="Y2994" s="12">
        <v>61</v>
      </c>
    </row>
    <row r="2995" spans="24:25" x14ac:dyDescent="0.3">
      <c r="X2995" s="22" t="s">
        <v>24</v>
      </c>
      <c r="Y2995" s="12">
        <v>61</v>
      </c>
    </row>
    <row r="2996" spans="24:25" x14ac:dyDescent="0.3">
      <c r="X2996" s="11" t="s">
        <v>4232</v>
      </c>
      <c r="Y2996" s="12">
        <v>17</v>
      </c>
    </row>
    <row r="2997" spans="24:25" x14ac:dyDescent="0.3">
      <c r="X2997" s="21" t="s">
        <v>40</v>
      </c>
      <c r="Y2997" s="12">
        <v>17</v>
      </c>
    </row>
    <row r="2998" spans="24:25" x14ac:dyDescent="0.3">
      <c r="X2998" s="22" t="s">
        <v>7447</v>
      </c>
      <c r="Y2998" s="12">
        <v>17</v>
      </c>
    </row>
    <row r="2999" spans="24:25" x14ac:dyDescent="0.3">
      <c r="X2999" s="11" t="s">
        <v>1784</v>
      </c>
      <c r="Y2999" s="12">
        <v>20</v>
      </c>
    </row>
    <row r="3000" spans="24:25" x14ac:dyDescent="0.3">
      <c r="X3000" s="21" t="s">
        <v>20</v>
      </c>
      <c r="Y3000" s="12">
        <v>20</v>
      </c>
    </row>
    <row r="3001" spans="24:25" x14ac:dyDescent="0.3">
      <c r="X3001" s="22" t="s">
        <v>7446</v>
      </c>
      <c r="Y3001" s="12">
        <v>20</v>
      </c>
    </row>
    <row r="3002" spans="24:25" x14ac:dyDescent="0.3">
      <c r="X3002" s="11" t="s">
        <v>1564</v>
      </c>
      <c r="Y3002" s="12">
        <v>27</v>
      </c>
    </row>
    <row r="3003" spans="24:25" x14ac:dyDescent="0.3">
      <c r="X3003" s="21" t="s">
        <v>14</v>
      </c>
      <c r="Y3003" s="12">
        <v>27</v>
      </c>
    </row>
    <row r="3004" spans="24:25" x14ac:dyDescent="0.3">
      <c r="X3004" s="22" t="s">
        <v>7446</v>
      </c>
      <c r="Y3004" s="12">
        <v>27</v>
      </c>
    </row>
    <row r="3005" spans="24:25" x14ac:dyDescent="0.3">
      <c r="X3005" s="11" t="s">
        <v>1856</v>
      </c>
      <c r="Y3005" s="12">
        <v>84</v>
      </c>
    </row>
    <row r="3006" spans="24:25" x14ac:dyDescent="0.3">
      <c r="X3006" s="21" t="s">
        <v>14</v>
      </c>
      <c r="Y3006" s="12">
        <v>84</v>
      </c>
    </row>
    <row r="3007" spans="24:25" x14ac:dyDescent="0.3">
      <c r="X3007" s="22" t="s">
        <v>15</v>
      </c>
      <c r="Y3007" s="12">
        <v>84</v>
      </c>
    </row>
    <row r="3008" spans="24:25" x14ac:dyDescent="0.3">
      <c r="X3008" s="11" t="s">
        <v>6303</v>
      </c>
      <c r="Y3008" s="12">
        <v>14</v>
      </c>
    </row>
    <row r="3009" spans="24:25" x14ac:dyDescent="0.3">
      <c r="X3009" s="21" t="s">
        <v>40</v>
      </c>
      <c r="Y3009" s="12">
        <v>14</v>
      </c>
    </row>
    <row r="3010" spans="24:25" x14ac:dyDescent="0.3">
      <c r="X3010" s="22" t="s">
        <v>15</v>
      </c>
      <c r="Y3010" s="12">
        <v>14</v>
      </c>
    </row>
    <row r="3011" spans="24:25" x14ac:dyDescent="0.3">
      <c r="X3011" s="11" t="s">
        <v>6020</v>
      </c>
      <c r="Y3011" s="12">
        <v>58</v>
      </c>
    </row>
    <row r="3012" spans="24:25" x14ac:dyDescent="0.3">
      <c r="X3012" s="21" t="s">
        <v>14</v>
      </c>
      <c r="Y3012" s="12">
        <v>58</v>
      </c>
    </row>
    <row r="3013" spans="24:25" x14ac:dyDescent="0.3">
      <c r="X3013" s="22" t="s">
        <v>7446</v>
      </c>
      <c r="Y3013" s="12">
        <v>58</v>
      </c>
    </row>
    <row r="3014" spans="24:25" x14ac:dyDescent="0.3">
      <c r="X3014" s="11" t="s">
        <v>5009</v>
      </c>
      <c r="Y3014" s="12">
        <v>29</v>
      </c>
    </row>
    <row r="3015" spans="24:25" x14ac:dyDescent="0.3">
      <c r="X3015" s="21" t="s">
        <v>14</v>
      </c>
      <c r="Y3015" s="12">
        <v>29</v>
      </c>
    </row>
    <row r="3016" spans="24:25" x14ac:dyDescent="0.3">
      <c r="X3016" s="22" t="s">
        <v>7446</v>
      </c>
      <c r="Y3016" s="12">
        <v>29</v>
      </c>
    </row>
    <row r="3017" spans="24:25" x14ac:dyDescent="0.3">
      <c r="X3017" s="11" t="s">
        <v>627</v>
      </c>
      <c r="Y3017" s="12">
        <v>6</v>
      </c>
    </row>
    <row r="3018" spans="24:25" x14ac:dyDescent="0.3">
      <c r="X3018" s="21" t="s">
        <v>28</v>
      </c>
      <c r="Y3018" s="12">
        <v>6</v>
      </c>
    </row>
    <row r="3019" spans="24:25" x14ac:dyDescent="0.3">
      <c r="X3019" s="22" t="s">
        <v>15</v>
      </c>
      <c r="Y3019" s="12">
        <v>6</v>
      </c>
    </row>
    <row r="3020" spans="24:25" x14ac:dyDescent="0.3">
      <c r="X3020" s="11" t="s">
        <v>2104</v>
      </c>
      <c r="Y3020" s="12">
        <v>41</v>
      </c>
    </row>
    <row r="3021" spans="24:25" x14ac:dyDescent="0.3">
      <c r="X3021" s="21" t="s">
        <v>44</v>
      </c>
      <c r="Y3021" s="12">
        <v>41</v>
      </c>
    </row>
    <row r="3022" spans="24:25" x14ac:dyDescent="0.3">
      <c r="X3022" s="22" t="s">
        <v>15</v>
      </c>
      <c r="Y3022" s="12">
        <v>41</v>
      </c>
    </row>
    <row r="3023" spans="24:25" x14ac:dyDescent="0.3">
      <c r="X3023" s="11" t="s">
        <v>5224</v>
      </c>
      <c r="Y3023" s="12">
        <v>0</v>
      </c>
    </row>
    <row r="3024" spans="24:25" x14ac:dyDescent="0.3">
      <c r="X3024" s="21" t="s">
        <v>40</v>
      </c>
      <c r="Y3024" s="12">
        <v>0</v>
      </c>
    </row>
    <row r="3025" spans="24:25" x14ac:dyDescent="0.3">
      <c r="X3025" s="22" t="s">
        <v>7447</v>
      </c>
      <c r="Y3025" s="12">
        <v>0</v>
      </c>
    </row>
    <row r="3026" spans="24:25" x14ac:dyDescent="0.3">
      <c r="X3026" s="11" t="s">
        <v>4736</v>
      </c>
      <c r="Y3026" s="12">
        <v>37</v>
      </c>
    </row>
    <row r="3027" spans="24:25" x14ac:dyDescent="0.3">
      <c r="X3027" s="21" t="s">
        <v>14</v>
      </c>
      <c r="Y3027" s="12">
        <v>37</v>
      </c>
    </row>
    <row r="3028" spans="24:25" x14ac:dyDescent="0.3">
      <c r="X3028" s="22" t="s">
        <v>7641</v>
      </c>
      <c r="Y3028" s="12">
        <v>37</v>
      </c>
    </row>
    <row r="3029" spans="24:25" x14ac:dyDescent="0.3">
      <c r="X3029" s="11" t="s">
        <v>4020</v>
      </c>
      <c r="Y3029" s="12">
        <v>11</v>
      </c>
    </row>
    <row r="3030" spans="24:25" x14ac:dyDescent="0.3">
      <c r="X3030" s="21" t="s">
        <v>44</v>
      </c>
      <c r="Y3030" s="12">
        <v>11</v>
      </c>
    </row>
    <row r="3031" spans="24:25" x14ac:dyDescent="0.3">
      <c r="X3031" s="22" t="s">
        <v>7448</v>
      </c>
      <c r="Y3031" s="12">
        <v>11</v>
      </c>
    </row>
    <row r="3032" spans="24:25" x14ac:dyDescent="0.3">
      <c r="X3032" s="11" t="s">
        <v>2308</v>
      </c>
      <c r="Y3032" s="12">
        <v>46</v>
      </c>
    </row>
    <row r="3033" spans="24:25" x14ac:dyDescent="0.3">
      <c r="X3033" s="21" t="s">
        <v>44</v>
      </c>
      <c r="Y3033" s="12">
        <v>46</v>
      </c>
    </row>
    <row r="3034" spans="24:25" x14ac:dyDescent="0.3">
      <c r="X3034" s="22" t="s">
        <v>7447</v>
      </c>
      <c r="Y3034" s="12">
        <v>46</v>
      </c>
    </row>
    <row r="3035" spans="24:25" x14ac:dyDescent="0.3">
      <c r="X3035" s="11" t="s">
        <v>1444</v>
      </c>
      <c r="Y3035" s="12">
        <v>16</v>
      </c>
    </row>
    <row r="3036" spans="24:25" x14ac:dyDescent="0.3">
      <c r="X3036" s="21" t="s">
        <v>14</v>
      </c>
      <c r="Y3036" s="12">
        <v>16</v>
      </c>
    </row>
    <row r="3037" spans="24:25" x14ac:dyDescent="0.3">
      <c r="X3037" s="22" t="s">
        <v>15</v>
      </c>
      <c r="Y3037" s="12">
        <v>16</v>
      </c>
    </row>
    <row r="3038" spans="24:25" x14ac:dyDescent="0.3">
      <c r="X3038" s="11" t="s">
        <v>2799</v>
      </c>
      <c r="Y3038" s="12">
        <v>13</v>
      </c>
    </row>
    <row r="3039" spans="24:25" x14ac:dyDescent="0.3">
      <c r="X3039" s="21" t="s">
        <v>28</v>
      </c>
      <c r="Y3039" s="12">
        <v>13</v>
      </c>
    </row>
    <row r="3040" spans="24:25" x14ac:dyDescent="0.3">
      <c r="X3040" s="22" t="s">
        <v>7446</v>
      </c>
      <c r="Y3040" s="12">
        <v>13</v>
      </c>
    </row>
    <row r="3041" spans="24:25" x14ac:dyDescent="0.3">
      <c r="X3041" s="11" t="s">
        <v>1651</v>
      </c>
      <c r="Y3041" s="12">
        <v>8</v>
      </c>
    </row>
    <row r="3042" spans="24:25" x14ac:dyDescent="0.3">
      <c r="X3042" s="21" t="s">
        <v>44</v>
      </c>
      <c r="Y3042" s="12">
        <v>8</v>
      </c>
    </row>
    <row r="3043" spans="24:25" x14ac:dyDescent="0.3">
      <c r="X3043" s="22" t="s">
        <v>24</v>
      </c>
      <c r="Y3043" s="12">
        <v>8</v>
      </c>
    </row>
    <row r="3044" spans="24:25" x14ac:dyDescent="0.3">
      <c r="X3044" s="11" t="s">
        <v>3453</v>
      </c>
      <c r="Y3044" s="12">
        <v>42</v>
      </c>
    </row>
    <row r="3045" spans="24:25" x14ac:dyDescent="0.3">
      <c r="X3045" s="21" t="s">
        <v>14</v>
      </c>
      <c r="Y3045" s="12">
        <v>42</v>
      </c>
    </row>
    <row r="3046" spans="24:25" x14ac:dyDescent="0.3">
      <c r="X3046" s="22" t="s">
        <v>7446</v>
      </c>
      <c r="Y3046" s="12">
        <v>42</v>
      </c>
    </row>
    <row r="3047" spans="24:25" x14ac:dyDescent="0.3">
      <c r="X3047" s="11" t="s">
        <v>6809</v>
      </c>
      <c r="Y3047" s="12">
        <v>15</v>
      </c>
    </row>
    <row r="3048" spans="24:25" x14ac:dyDescent="0.3">
      <c r="X3048" s="21" t="s">
        <v>14</v>
      </c>
      <c r="Y3048" s="12">
        <v>15</v>
      </c>
    </row>
    <row r="3049" spans="24:25" x14ac:dyDescent="0.3">
      <c r="X3049" s="22" t="s">
        <v>7447</v>
      </c>
      <c r="Y3049" s="12">
        <v>15</v>
      </c>
    </row>
    <row r="3050" spans="24:25" x14ac:dyDescent="0.3">
      <c r="X3050" s="11" t="s">
        <v>1412</v>
      </c>
      <c r="Y3050" s="12">
        <v>110</v>
      </c>
    </row>
    <row r="3051" spans="24:25" x14ac:dyDescent="0.3">
      <c r="X3051" s="21" t="s">
        <v>40</v>
      </c>
      <c r="Y3051" s="12">
        <v>63</v>
      </c>
    </row>
    <row r="3052" spans="24:25" x14ac:dyDescent="0.3">
      <c r="X3052" s="22" t="s">
        <v>7641</v>
      </c>
      <c r="Y3052" s="12">
        <v>63</v>
      </c>
    </row>
    <row r="3053" spans="24:25" x14ac:dyDescent="0.3">
      <c r="X3053" s="21" t="s">
        <v>44</v>
      </c>
      <c r="Y3053" s="12">
        <v>47</v>
      </c>
    </row>
    <row r="3054" spans="24:25" x14ac:dyDescent="0.3">
      <c r="X3054" s="22" t="s">
        <v>7447</v>
      </c>
      <c r="Y3054" s="12">
        <v>47</v>
      </c>
    </row>
    <row r="3055" spans="24:25" x14ac:dyDescent="0.3">
      <c r="X3055" s="11" t="s">
        <v>6952</v>
      </c>
      <c r="Y3055" s="12">
        <v>7</v>
      </c>
    </row>
    <row r="3056" spans="24:25" x14ac:dyDescent="0.3">
      <c r="X3056" s="21" t="s">
        <v>28</v>
      </c>
      <c r="Y3056" s="12">
        <v>7</v>
      </c>
    </row>
    <row r="3057" spans="24:25" x14ac:dyDescent="0.3">
      <c r="X3057" s="22" t="s">
        <v>7447</v>
      </c>
      <c r="Y3057" s="12">
        <v>7</v>
      </c>
    </row>
    <row r="3058" spans="24:25" x14ac:dyDescent="0.3">
      <c r="X3058" s="11" t="s">
        <v>1874</v>
      </c>
      <c r="Y3058" s="12">
        <v>0</v>
      </c>
    </row>
    <row r="3059" spans="24:25" x14ac:dyDescent="0.3">
      <c r="X3059" s="21" t="s">
        <v>20</v>
      </c>
      <c r="Y3059" s="12">
        <v>0</v>
      </c>
    </row>
    <row r="3060" spans="24:25" x14ac:dyDescent="0.3">
      <c r="X3060" s="22" t="s">
        <v>7446</v>
      </c>
      <c r="Y3060" s="12">
        <v>0</v>
      </c>
    </row>
    <row r="3061" spans="24:25" x14ac:dyDescent="0.3">
      <c r="X3061" s="11" t="s">
        <v>1082</v>
      </c>
      <c r="Y3061" s="12">
        <v>27</v>
      </c>
    </row>
    <row r="3062" spans="24:25" x14ac:dyDescent="0.3">
      <c r="X3062" s="21" t="s">
        <v>20</v>
      </c>
      <c r="Y3062" s="12">
        <v>27</v>
      </c>
    </row>
    <row r="3063" spans="24:25" x14ac:dyDescent="0.3">
      <c r="X3063" s="22" t="s">
        <v>7447</v>
      </c>
      <c r="Y3063" s="12">
        <v>27</v>
      </c>
    </row>
    <row r="3064" spans="24:25" x14ac:dyDescent="0.3">
      <c r="X3064" s="11" t="s">
        <v>1260</v>
      </c>
      <c r="Y3064" s="12">
        <v>20</v>
      </c>
    </row>
    <row r="3065" spans="24:25" x14ac:dyDescent="0.3">
      <c r="X3065" s="21" t="s">
        <v>44</v>
      </c>
      <c r="Y3065" s="12">
        <v>20</v>
      </c>
    </row>
    <row r="3066" spans="24:25" x14ac:dyDescent="0.3">
      <c r="X3066" s="22" t="s">
        <v>7446</v>
      </c>
      <c r="Y3066" s="12">
        <v>20</v>
      </c>
    </row>
    <row r="3067" spans="24:25" x14ac:dyDescent="0.3">
      <c r="X3067" s="11" t="s">
        <v>4865</v>
      </c>
      <c r="Y3067" s="12">
        <v>17</v>
      </c>
    </row>
    <row r="3068" spans="24:25" x14ac:dyDescent="0.3">
      <c r="X3068" s="21" t="s">
        <v>14</v>
      </c>
      <c r="Y3068" s="12">
        <v>17</v>
      </c>
    </row>
    <row r="3069" spans="24:25" x14ac:dyDescent="0.3">
      <c r="X3069" s="22" t="s">
        <v>7448</v>
      </c>
      <c r="Y3069" s="12">
        <v>17</v>
      </c>
    </row>
    <row r="3070" spans="24:25" x14ac:dyDescent="0.3">
      <c r="X3070" s="11" t="s">
        <v>3472</v>
      </c>
      <c r="Y3070" s="12">
        <v>52</v>
      </c>
    </row>
    <row r="3071" spans="24:25" x14ac:dyDescent="0.3">
      <c r="X3071" s="21" t="s">
        <v>40</v>
      </c>
      <c r="Y3071" s="12">
        <v>0</v>
      </c>
    </row>
    <row r="3072" spans="24:25" x14ac:dyDescent="0.3">
      <c r="X3072" s="22" t="s">
        <v>7641</v>
      </c>
      <c r="Y3072" s="12">
        <v>0</v>
      </c>
    </row>
    <row r="3073" spans="24:25" x14ac:dyDescent="0.3">
      <c r="X3073" s="21" t="s">
        <v>28</v>
      </c>
      <c r="Y3073" s="12">
        <v>52</v>
      </c>
    </row>
    <row r="3074" spans="24:25" x14ac:dyDescent="0.3">
      <c r="X3074" s="22" t="s">
        <v>24</v>
      </c>
      <c r="Y3074" s="12">
        <v>52</v>
      </c>
    </row>
    <row r="3075" spans="24:25" x14ac:dyDescent="0.3">
      <c r="X3075" s="11" t="s">
        <v>3846</v>
      </c>
      <c r="Y3075" s="12">
        <v>3</v>
      </c>
    </row>
    <row r="3076" spans="24:25" x14ac:dyDescent="0.3">
      <c r="X3076" s="21" t="s">
        <v>28</v>
      </c>
      <c r="Y3076" s="12">
        <v>3</v>
      </c>
    </row>
    <row r="3077" spans="24:25" x14ac:dyDescent="0.3">
      <c r="X3077" s="22" t="s">
        <v>15</v>
      </c>
      <c r="Y3077" s="12">
        <v>3</v>
      </c>
    </row>
    <row r="3078" spans="24:25" x14ac:dyDescent="0.3">
      <c r="X3078" s="11" t="s">
        <v>7505</v>
      </c>
      <c r="Y3078" s="12">
        <v>61</v>
      </c>
    </row>
    <row r="3079" spans="24:25" x14ac:dyDescent="0.3">
      <c r="X3079" s="21" t="s">
        <v>44</v>
      </c>
      <c r="Y3079" s="12">
        <v>61</v>
      </c>
    </row>
    <row r="3080" spans="24:25" x14ac:dyDescent="0.3">
      <c r="X3080" s="22" t="s">
        <v>7448</v>
      </c>
      <c r="Y3080" s="12">
        <v>61</v>
      </c>
    </row>
    <row r="3081" spans="24:25" x14ac:dyDescent="0.3">
      <c r="X3081" s="11" t="s">
        <v>7506</v>
      </c>
      <c r="Y3081" s="12">
        <v>23</v>
      </c>
    </row>
    <row r="3082" spans="24:25" x14ac:dyDescent="0.3">
      <c r="X3082" s="21" t="s">
        <v>28</v>
      </c>
      <c r="Y3082" s="12">
        <v>23</v>
      </c>
    </row>
    <row r="3083" spans="24:25" x14ac:dyDescent="0.3">
      <c r="X3083" s="22" t="s">
        <v>15</v>
      </c>
      <c r="Y3083" s="12">
        <v>23</v>
      </c>
    </row>
    <row r="3084" spans="24:25" x14ac:dyDescent="0.3">
      <c r="X3084" s="11" t="s">
        <v>3924</v>
      </c>
      <c r="Y3084" s="12">
        <v>25</v>
      </c>
    </row>
    <row r="3085" spans="24:25" x14ac:dyDescent="0.3">
      <c r="X3085" s="21" t="s">
        <v>14</v>
      </c>
      <c r="Y3085" s="12">
        <v>25</v>
      </c>
    </row>
    <row r="3086" spans="24:25" x14ac:dyDescent="0.3">
      <c r="X3086" s="22" t="s">
        <v>7641</v>
      </c>
      <c r="Y3086" s="12">
        <v>25</v>
      </c>
    </row>
    <row r="3087" spans="24:25" x14ac:dyDescent="0.3">
      <c r="X3087" s="11" t="s">
        <v>5276</v>
      </c>
      <c r="Y3087" s="12">
        <v>42</v>
      </c>
    </row>
    <row r="3088" spans="24:25" x14ac:dyDescent="0.3">
      <c r="X3088" s="21" t="s">
        <v>44</v>
      </c>
      <c r="Y3088" s="12">
        <v>42</v>
      </c>
    </row>
    <row r="3089" spans="24:25" x14ac:dyDescent="0.3">
      <c r="X3089" s="22" t="s">
        <v>15</v>
      </c>
      <c r="Y3089" s="12">
        <v>42</v>
      </c>
    </row>
    <row r="3090" spans="24:25" x14ac:dyDescent="0.3">
      <c r="X3090" s="11" t="s">
        <v>679</v>
      </c>
      <c r="Y3090" s="12">
        <v>2</v>
      </c>
    </row>
    <row r="3091" spans="24:25" x14ac:dyDescent="0.3">
      <c r="X3091" s="21" t="s">
        <v>14</v>
      </c>
      <c r="Y3091" s="12">
        <v>2</v>
      </c>
    </row>
    <row r="3092" spans="24:25" x14ac:dyDescent="0.3">
      <c r="X3092" s="22" t="s">
        <v>24</v>
      </c>
      <c r="Y3092" s="12">
        <v>2</v>
      </c>
    </row>
    <row r="3093" spans="24:25" x14ac:dyDescent="0.3">
      <c r="X3093" s="11" t="s">
        <v>3307</v>
      </c>
      <c r="Y3093" s="12">
        <v>0</v>
      </c>
    </row>
    <row r="3094" spans="24:25" x14ac:dyDescent="0.3">
      <c r="X3094" s="21" t="s">
        <v>44</v>
      </c>
      <c r="Y3094" s="12">
        <v>0</v>
      </c>
    </row>
    <row r="3095" spans="24:25" x14ac:dyDescent="0.3">
      <c r="X3095" s="22" t="s">
        <v>7446</v>
      </c>
      <c r="Y3095" s="12">
        <v>0</v>
      </c>
    </row>
    <row r="3096" spans="24:25" x14ac:dyDescent="0.3">
      <c r="X3096" s="11" t="s">
        <v>768</v>
      </c>
      <c r="Y3096" s="12">
        <v>32</v>
      </c>
    </row>
    <row r="3097" spans="24:25" x14ac:dyDescent="0.3">
      <c r="X3097" s="21" t="s">
        <v>40</v>
      </c>
      <c r="Y3097" s="12">
        <v>32</v>
      </c>
    </row>
    <row r="3098" spans="24:25" x14ac:dyDescent="0.3">
      <c r="X3098" s="22" t="s">
        <v>7448</v>
      </c>
      <c r="Y3098" s="12">
        <v>32</v>
      </c>
    </row>
    <row r="3099" spans="24:25" x14ac:dyDescent="0.3">
      <c r="X3099" s="11" t="s">
        <v>6454</v>
      </c>
      <c r="Y3099" s="12">
        <v>0</v>
      </c>
    </row>
    <row r="3100" spans="24:25" x14ac:dyDescent="0.3">
      <c r="X3100" s="21" t="s">
        <v>20</v>
      </c>
      <c r="Y3100" s="12">
        <v>0</v>
      </c>
    </row>
    <row r="3101" spans="24:25" x14ac:dyDescent="0.3">
      <c r="X3101" s="22" t="s">
        <v>24</v>
      </c>
      <c r="Y3101" s="12">
        <v>0</v>
      </c>
    </row>
    <row r="3102" spans="24:25" x14ac:dyDescent="0.3">
      <c r="X3102" s="11" t="s">
        <v>4887</v>
      </c>
      <c r="Y3102" s="12">
        <v>44</v>
      </c>
    </row>
    <row r="3103" spans="24:25" x14ac:dyDescent="0.3">
      <c r="X3103" s="21" t="s">
        <v>44</v>
      </c>
      <c r="Y3103" s="12">
        <v>44</v>
      </c>
    </row>
    <row r="3104" spans="24:25" x14ac:dyDescent="0.3">
      <c r="X3104" s="22" t="s">
        <v>7447</v>
      </c>
      <c r="Y3104" s="12">
        <v>44</v>
      </c>
    </row>
    <row r="3105" spans="24:25" x14ac:dyDescent="0.3">
      <c r="X3105" s="11" t="s">
        <v>1928</v>
      </c>
      <c r="Y3105" s="12">
        <v>29</v>
      </c>
    </row>
    <row r="3106" spans="24:25" x14ac:dyDescent="0.3">
      <c r="X3106" s="21" t="s">
        <v>44</v>
      </c>
      <c r="Y3106" s="12">
        <v>29</v>
      </c>
    </row>
    <row r="3107" spans="24:25" x14ac:dyDescent="0.3">
      <c r="X3107" s="22" t="s">
        <v>7448</v>
      </c>
      <c r="Y3107" s="12">
        <v>29</v>
      </c>
    </row>
    <row r="3108" spans="24:25" x14ac:dyDescent="0.3">
      <c r="X3108" s="11" t="s">
        <v>3409</v>
      </c>
      <c r="Y3108" s="12">
        <v>50</v>
      </c>
    </row>
    <row r="3109" spans="24:25" x14ac:dyDescent="0.3">
      <c r="X3109" s="21" t="s">
        <v>44</v>
      </c>
      <c r="Y3109" s="12">
        <v>50</v>
      </c>
    </row>
    <row r="3110" spans="24:25" x14ac:dyDescent="0.3">
      <c r="X3110" s="22" t="s">
        <v>15</v>
      </c>
      <c r="Y3110" s="12">
        <v>50</v>
      </c>
    </row>
    <row r="3111" spans="24:25" x14ac:dyDescent="0.3">
      <c r="X3111" s="11" t="s">
        <v>6852</v>
      </c>
      <c r="Y3111" s="12">
        <v>77</v>
      </c>
    </row>
    <row r="3112" spans="24:25" x14ac:dyDescent="0.3">
      <c r="X3112" s="21" t="s">
        <v>44</v>
      </c>
      <c r="Y3112" s="12">
        <v>77</v>
      </c>
    </row>
    <row r="3113" spans="24:25" x14ac:dyDescent="0.3">
      <c r="X3113" s="22" t="s">
        <v>24</v>
      </c>
      <c r="Y3113" s="12">
        <v>77</v>
      </c>
    </row>
    <row r="3114" spans="24:25" x14ac:dyDescent="0.3">
      <c r="X3114" s="11" t="s">
        <v>1329</v>
      </c>
      <c r="Y3114" s="12">
        <v>0</v>
      </c>
    </row>
    <row r="3115" spans="24:25" x14ac:dyDescent="0.3">
      <c r="X3115" s="21" t="s">
        <v>40</v>
      </c>
      <c r="Y3115" s="12">
        <v>0</v>
      </c>
    </row>
    <row r="3116" spans="24:25" x14ac:dyDescent="0.3">
      <c r="X3116" s="22" t="s">
        <v>24</v>
      </c>
      <c r="Y3116" s="12">
        <v>0</v>
      </c>
    </row>
    <row r="3117" spans="24:25" x14ac:dyDescent="0.3">
      <c r="X3117" s="11" t="s">
        <v>2720</v>
      </c>
      <c r="Y3117" s="12">
        <v>68</v>
      </c>
    </row>
    <row r="3118" spans="24:25" x14ac:dyDescent="0.3">
      <c r="X3118" s="21" t="s">
        <v>44</v>
      </c>
      <c r="Y3118" s="12">
        <v>41</v>
      </c>
    </row>
    <row r="3119" spans="24:25" x14ac:dyDescent="0.3">
      <c r="X3119" s="22" t="s">
        <v>15</v>
      </c>
      <c r="Y3119" s="12">
        <v>41</v>
      </c>
    </row>
    <row r="3120" spans="24:25" x14ac:dyDescent="0.3">
      <c r="X3120" s="21" t="s">
        <v>20</v>
      </c>
      <c r="Y3120" s="12">
        <v>27</v>
      </c>
    </row>
    <row r="3121" spans="24:25" x14ac:dyDescent="0.3">
      <c r="X3121" s="22" t="s">
        <v>7446</v>
      </c>
      <c r="Y3121" s="12">
        <v>27</v>
      </c>
    </row>
    <row r="3122" spans="24:25" x14ac:dyDescent="0.3">
      <c r="X3122" s="11" t="s">
        <v>3663</v>
      </c>
      <c r="Y3122" s="12">
        <v>67</v>
      </c>
    </row>
    <row r="3123" spans="24:25" x14ac:dyDescent="0.3">
      <c r="X3123" s="21" t="s">
        <v>28</v>
      </c>
      <c r="Y3123" s="12">
        <v>67</v>
      </c>
    </row>
    <row r="3124" spans="24:25" x14ac:dyDescent="0.3">
      <c r="X3124" s="22" t="s">
        <v>15</v>
      </c>
      <c r="Y3124" s="12">
        <v>67</v>
      </c>
    </row>
    <row r="3125" spans="24:25" x14ac:dyDescent="0.3">
      <c r="X3125" s="21" t="s">
        <v>44</v>
      </c>
      <c r="Y3125" s="12">
        <v>0</v>
      </c>
    </row>
    <row r="3126" spans="24:25" x14ac:dyDescent="0.3">
      <c r="X3126" s="22" t="s">
        <v>15</v>
      </c>
      <c r="Y3126" s="12">
        <v>0</v>
      </c>
    </row>
    <row r="3127" spans="24:25" x14ac:dyDescent="0.3">
      <c r="X3127" s="11" t="s">
        <v>3766</v>
      </c>
      <c r="Y3127" s="12">
        <v>12</v>
      </c>
    </row>
    <row r="3128" spans="24:25" x14ac:dyDescent="0.3">
      <c r="X3128" s="21" t="s">
        <v>20</v>
      </c>
      <c r="Y3128" s="12">
        <v>12</v>
      </c>
    </row>
    <row r="3129" spans="24:25" x14ac:dyDescent="0.3">
      <c r="X3129" s="22" t="s">
        <v>24</v>
      </c>
      <c r="Y3129" s="12">
        <v>12</v>
      </c>
    </row>
    <row r="3130" spans="24:25" x14ac:dyDescent="0.3">
      <c r="X3130" s="11" t="s">
        <v>2099</v>
      </c>
      <c r="Y3130" s="12">
        <v>0</v>
      </c>
    </row>
    <row r="3131" spans="24:25" x14ac:dyDescent="0.3">
      <c r="X3131" s="21" t="s">
        <v>44</v>
      </c>
      <c r="Y3131" s="12">
        <v>0</v>
      </c>
    </row>
    <row r="3132" spans="24:25" x14ac:dyDescent="0.3">
      <c r="X3132" s="22" t="s">
        <v>15</v>
      </c>
      <c r="Y3132" s="12">
        <v>0</v>
      </c>
    </row>
    <row r="3133" spans="24:25" x14ac:dyDescent="0.3">
      <c r="X3133" s="11" t="s">
        <v>7507</v>
      </c>
      <c r="Y3133" s="12">
        <v>54</v>
      </c>
    </row>
    <row r="3134" spans="24:25" x14ac:dyDescent="0.3">
      <c r="X3134" s="21" t="s">
        <v>40</v>
      </c>
      <c r="Y3134" s="12">
        <v>54</v>
      </c>
    </row>
    <row r="3135" spans="24:25" x14ac:dyDescent="0.3">
      <c r="X3135" s="22" t="s">
        <v>7447</v>
      </c>
      <c r="Y3135" s="12">
        <v>54</v>
      </c>
    </row>
    <row r="3136" spans="24:25" x14ac:dyDescent="0.3">
      <c r="X3136" s="11" t="s">
        <v>1058</v>
      </c>
      <c r="Y3136" s="12">
        <v>51</v>
      </c>
    </row>
    <row r="3137" spans="24:25" x14ac:dyDescent="0.3">
      <c r="X3137" s="21" t="s">
        <v>44</v>
      </c>
      <c r="Y3137" s="12">
        <v>51</v>
      </c>
    </row>
    <row r="3138" spans="24:25" x14ac:dyDescent="0.3">
      <c r="X3138" s="22" t="s">
        <v>7447</v>
      </c>
      <c r="Y3138" s="12">
        <v>51</v>
      </c>
    </row>
    <row r="3139" spans="24:25" x14ac:dyDescent="0.3">
      <c r="X3139" s="11" t="s">
        <v>7508</v>
      </c>
      <c r="Y3139" s="12">
        <v>14</v>
      </c>
    </row>
    <row r="3140" spans="24:25" x14ac:dyDescent="0.3">
      <c r="X3140" s="21" t="s">
        <v>14</v>
      </c>
      <c r="Y3140" s="12">
        <v>14</v>
      </c>
    </row>
    <row r="3141" spans="24:25" x14ac:dyDescent="0.3">
      <c r="X3141" s="22" t="s">
        <v>7447</v>
      </c>
      <c r="Y3141" s="12">
        <v>14</v>
      </c>
    </row>
    <row r="3142" spans="24:25" x14ac:dyDescent="0.3">
      <c r="X3142" s="11" t="s">
        <v>3787</v>
      </c>
      <c r="Y3142" s="12">
        <v>0</v>
      </c>
    </row>
    <row r="3143" spans="24:25" x14ac:dyDescent="0.3">
      <c r="X3143" s="21" t="s">
        <v>44</v>
      </c>
      <c r="Y3143" s="12">
        <v>0</v>
      </c>
    </row>
    <row r="3144" spans="24:25" x14ac:dyDescent="0.3">
      <c r="X3144" s="22" t="s">
        <v>7641</v>
      </c>
      <c r="Y3144" s="12">
        <v>0</v>
      </c>
    </row>
    <row r="3145" spans="24:25" x14ac:dyDescent="0.3">
      <c r="X3145" s="11" t="s">
        <v>1197</v>
      </c>
      <c r="Y3145" s="12">
        <v>0</v>
      </c>
    </row>
    <row r="3146" spans="24:25" x14ac:dyDescent="0.3">
      <c r="X3146" s="21" t="s">
        <v>40</v>
      </c>
      <c r="Y3146" s="12">
        <v>0</v>
      </c>
    </row>
    <row r="3147" spans="24:25" x14ac:dyDescent="0.3">
      <c r="X3147" s="22" t="s">
        <v>15</v>
      </c>
      <c r="Y3147" s="12">
        <v>0</v>
      </c>
    </row>
    <row r="3148" spans="24:25" x14ac:dyDescent="0.3">
      <c r="X3148" s="11" t="s">
        <v>5753</v>
      </c>
      <c r="Y3148" s="12">
        <v>46</v>
      </c>
    </row>
    <row r="3149" spans="24:25" x14ac:dyDescent="0.3">
      <c r="X3149" s="21" t="s">
        <v>40</v>
      </c>
      <c r="Y3149" s="12">
        <v>46</v>
      </c>
    </row>
    <row r="3150" spans="24:25" x14ac:dyDescent="0.3">
      <c r="X3150" s="22" t="s">
        <v>7446</v>
      </c>
      <c r="Y3150" s="12">
        <v>46</v>
      </c>
    </row>
    <row r="3151" spans="24:25" x14ac:dyDescent="0.3">
      <c r="X3151" s="11" t="s">
        <v>2968</v>
      </c>
      <c r="Y3151" s="12">
        <v>58</v>
      </c>
    </row>
    <row r="3152" spans="24:25" x14ac:dyDescent="0.3">
      <c r="X3152" s="21" t="s">
        <v>20</v>
      </c>
      <c r="Y3152" s="12">
        <v>58</v>
      </c>
    </row>
    <row r="3153" spans="24:25" x14ac:dyDescent="0.3">
      <c r="X3153" s="22" t="s">
        <v>15</v>
      </c>
      <c r="Y3153" s="12">
        <v>58</v>
      </c>
    </row>
    <row r="3154" spans="24:25" x14ac:dyDescent="0.3">
      <c r="X3154" s="11" t="s">
        <v>2714</v>
      </c>
      <c r="Y3154" s="12">
        <v>0</v>
      </c>
    </row>
    <row r="3155" spans="24:25" x14ac:dyDescent="0.3">
      <c r="X3155" s="21" t="s">
        <v>40</v>
      </c>
      <c r="Y3155" s="12">
        <v>0</v>
      </c>
    </row>
    <row r="3156" spans="24:25" x14ac:dyDescent="0.3">
      <c r="X3156" s="22" t="s">
        <v>7446</v>
      </c>
      <c r="Y3156" s="12">
        <v>0</v>
      </c>
    </row>
    <row r="3157" spans="24:25" x14ac:dyDescent="0.3">
      <c r="X3157" s="11" t="s">
        <v>6378</v>
      </c>
      <c r="Y3157" s="12">
        <v>6</v>
      </c>
    </row>
    <row r="3158" spans="24:25" x14ac:dyDescent="0.3">
      <c r="X3158" s="21" t="s">
        <v>44</v>
      </c>
      <c r="Y3158" s="12">
        <v>6</v>
      </c>
    </row>
    <row r="3159" spans="24:25" x14ac:dyDescent="0.3">
      <c r="X3159" s="22" t="s">
        <v>7446</v>
      </c>
      <c r="Y3159" s="12">
        <v>6</v>
      </c>
    </row>
    <row r="3160" spans="24:25" x14ac:dyDescent="0.3">
      <c r="X3160" s="11" t="s">
        <v>6751</v>
      </c>
      <c r="Y3160" s="12">
        <v>71</v>
      </c>
    </row>
    <row r="3161" spans="24:25" x14ac:dyDescent="0.3">
      <c r="X3161" s="21" t="s">
        <v>20</v>
      </c>
      <c r="Y3161" s="12">
        <v>71</v>
      </c>
    </row>
    <row r="3162" spans="24:25" x14ac:dyDescent="0.3">
      <c r="X3162" s="22" t="s">
        <v>15</v>
      </c>
      <c r="Y3162" s="12">
        <v>71</v>
      </c>
    </row>
    <row r="3163" spans="24:25" x14ac:dyDescent="0.3">
      <c r="X3163" s="11" t="s">
        <v>4510</v>
      </c>
      <c r="Y3163" s="12">
        <v>0</v>
      </c>
    </row>
    <row r="3164" spans="24:25" x14ac:dyDescent="0.3">
      <c r="X3164" s="21" t="s">
        <v>40</v>
      </c>
      <c r="Y3164" s="12">
        <v>0</v>
      </c>
    </row>
    <row r="3165" spans="24:25" x14ac:dyDescent="0.3">
      <c r="X3165" s="22" t="s">
        <v>15</v>
      </c>
      <c r="Y3165" s="12">
        <v>0</v>
      </c>
    </row>
    <row r="3166" spans="24:25" x14ac:dyDescent="0.3">
      <c r="X3166" s="11" t="s">
        <v>1500</v>
      </c>
      <c r="Y3166" s="12">
        <v>15</v>
      </c>
    </row>
    <row r="3167" spans="24:25" x14ac:dyDescent="0.3">
      <c r="X3167" s="21" t="s">
        <v>44</v>
      </c>
      <c r="Y3167" s="12">
        <v>15</v>
      </c>
    </row>
    <row r="3168" spans="24:25" x14ac:dyDescent="0.3">
      <c r="X3168" s="22" t="s">
        <v>7447</v>
      </c>
      <c r="Y3168" s="12">
        <v>15</v>
      </c>
    </row>
    <row r="3169" spans="24:25" x14ac:dyDescent="0.3">
      <c r="X3169" s="11" t="s">
        <v>3757</v>
      </c>
      <c r="Y3169" s="12">
        <v>0</v>
      </c>
    </row>
    <row r="3170" spans="24:25" x14ac:dyDescent="0.3">
      <c r="X3170" s="21" t="s">
        <v>14</v>
      </c>
      <c r="Y3170" s="12">
        <v>0</v>
      </c>
    </row>
    <row r="3171" spans="24:25" x14ac:dyDescent="0.3">
      <c r="X3171" s="22" t="s">
        <v>7446</v>
      </c>
      <c r="Y3171" s="12">
        <v>0</v>
      </c>
    </row>
    <row r="3172" spans="24:25" x14ac:dyDescent="0.3">
      <c r="X3172" s="11" t="s">
        <v>5135</v>
      </c>
      <c r="Y3172" s="12">
        <v>35</v>
      </c>
    </row>
    <row r="3173" spans="24:25" x14ac:dyDescent="0.3">
      <c r="X3173" s="21" t="s">
        <v>44</v>
      </c>
      <c r="Y3173" s="12">
        <v>35</v>
      </c>
    </row>
    <row r="3174" spans="24:25" x14ac:dyDescent="0.3">
      <c r="X3174" s="22" t="s">
        <v>24</v>
      </c>
      <c r="Y3174" s="12">
        <v>35</v>
      </c>
    </row>
    <row r="3175" spans="24:25" x14ac:dyDescent="0.3">
      <c r="X3175" s="11" t="s">
        <v>5972</v>
      </c>
      <c r="Y3175" s="12">
        <v>23</v>
      </c>
    </row>
    <row r="3176" spans="24:25" x14ac:dyDescent="0.3">
      <c r="X3176" s="21" t="s">
        <v>14</v>
      </c>
      <c r="Y3176" s="12">
        <v>23</v>
      </c>
    </row>
    <row r="3177" spans="24:25" x14ac:dyDescent="0.3">
      <c r="X3177" s="22" t="s">
        <v>7447</v>
      </c>
      <c r="Y3177" s="12">
        <v>23</v>
      </c>
    </row>
    <row r="3178" spans="24:25" x14ac:dyDescent="0.3">
      <c r="X3178" s="11" t="s">
        <v>2420</v>
      </c>
      <c r="Y3178" s="12">
        <v>3</v>
      </c>
    </row>
    <row r="3179" spans="24:25" x14ac:dyDescent="0.3">
      <c r="X3179" s="21" t="s">
        <v>44</v>
      </c>
      <c r="Y3179" s="12">
        <v>3</v>
      </c>
    </row>
    <row r="3180" spans="24:25" x14ac:dyDescent="0.3">
      <c r="X3180" s="22" t="s">
        <v>24</v>
      </c>
      <c r="Y3180" s="12">
        <v>3</v>
      </c>
    </row>
    <row r="3181" spans="24:25" x14ac:dyDescent="0.3">
      <c r="X3181" s="11" t="s">
        <v>6220</v>
      </c>
      <c r="Y3181" s="12">
        <v>16</v>
      </c>
    </row>
    <row r="3182" spans="24:25" x14ac:dyDescent="0.3">
      <c r="X3182" s="21" t="s">
        <v>14</v>
      </c>
      <c r="Y3182" s="12">
        <v>16</v>
      </c>
    </row>
    <row r="3183" spans="24:25" x14ac:dyDescent="0.3">
      <c r="X3183" s="22" t="s">
        <v>7448</v>
      </c>
      <c r="Y3183" s="12">
        <v>16</v>
      </c>
    </row>
    <row r="3184" spans="24:25" x14ac:dyDescent="0.3">
      <c r="X3184" s="11" t="s">
        <v>961</v>
      </c>
      <c r="Y3184" s="12">
        <v>18</v>
      </c>
    </row>
    <row r="3185" spans="24:25" x14ac:dyDescent="0.3">
      <c r="X3185" s="21" t="s">
        <v>28</v>
      </c>
      <c r="Y3185" s="12">
        <v>18</v>
      </c>
    </row>
    <row r="3186" spans="24:25" x14ac:dyDescent="0.3">
      <c r="X3186" s="22" t="s">
        <v>7446</v>
      </c>
      <c r="Y3186" s="12">
        <v>18</v>
      </c>
    </row>
    <row r="3187" spans="24:25" x14ac:dyDescent="0.3">
      <c r="X3187" s="11" t="s">
        <v>815</v>
      </c>
      <c r="Y3187" s="12">
        <v>38</v>
      </c>
    </row>
    <row r="3188" spans="24:25" x14ac:dyDescent="0.3">
      <c r="X3188" s="21" t="s">
        <v>44</v>
      </c>
      <c r="Y3188" s="12">
        <v>38</v>
      </c>
    </row>
    <row r="3189" spans="24:25" x14ac:dyDescent="0.3">
      <c r="X3189" s="22" t="s">
        <v>7446</v>
      </c>
      <c r="Y3189" s="12">
        <v>38</v>
      </c>
    </row>
    <row r="3190" spans="24:25" x14ac:dyDescent="0.3">
      <c r="X3190" s="11" t="s">
        <v>871</v>
      </c>
      <c r="Y3190" s="12">
        <v>5</v>
      </c>
    </row>
    <row r="3191" spans="24:25" x14ac:dyDescent="0.3">
      <c r="X3191" s="21" t="s">
        <v>14</v>
      </c>
      <c r="Y3191" s="12">
        <v>5</v>
      </c>
    </row>
    <row r="3192" spans="24:25" x14ac:dyDescent="0.3">
      <c r="X3192" s="22" t="s">
        <v>15</v>
      </c>
      <c r="Y3192" s="12">
        <v>5</v>
      </c>
    </row>
    <row r="3193" spans="24:25" x14ac:dyDescent="0.3">
      <c r="X3193" s="11" t="s">
        <v>2467</v>
      </c>
      <c r="Y3193" s="12">
        <v>26</v>
      </c>
    </row>
    <row r="3194" spans="24:25" x14ac:dyDescent="0.3">
      <c r="X3194" s="21" t="s">
        <v>28</v>
      </c>
      <c r="Y3194" s="12">
        <v>21</v>
      </c>
    </row>
    <row r="3195" spans="24:25" x14ac:dyDescent="0.3">
      <c r="X3195" s="22" t="s">
        <v>15</v>
      </c>
      <c r="Y3195" s="12">
        <v>21</v>
      </c>
    </row>
    <row r="3196" spans="24:25" x14ac:dyDescent="0.3">
      <c r="X3196" s="21" t="s">
        <v>44</v>
      </c>
      <c r="Y3196" s="12">
        <v>5</v>
      </c>
    </row>
    <row r="3197" spans="24:25" x14ac:dyDescent="0.3">
      <c r="X3197" s="22" t="s">
        <v>7447</v>
      </c>
      <c r="Y3197" s="12">
        <v>5</v>
      </c>
    </row>
    <row r="3198" spans="24:25" x14ac:dyDescent="0.3">
      <c r="X3198" s="11" t="s">
        <v>7509</v>
      </c>
      <c r="Y3198" s="12">
        <v>25</v>
      </c>
    </row>
    <row r="3199" spans="24:25" x14ac:dyDescent="0.3">
      <c r="X3199" s="21" t="s">
        <v>14</v>
      </c>
      <c r="Y3199" s="12">
        <v>25</v>
      </c>
    </row>
    <row r="3200" spans="24:25" x14ac:dyDescent="0.3">
      <c r="X3200" s="22" t="s">
        <v>24</v>
      </c>
      <c r="Y3200" s="12">
        <v>25</v>
      </c>
    </row>
    <row r="3201" spans="24:25" x14ac:dyDescent="0.3">
      <c r="X3201" s="11" t="s">
        <v>5438</v>
      </c>
      <c r="Y3201" s="12">
        <v>52</v>
      </c>
    </row>
    <row r="3202" spans="24:25" x14ac:dyDescent="0.3">
      <c r="X3202" s="21" t="s">
        <v>20</v>
      </c>
      <c r="Y3202" s="12">
        <v>52</v>
      </c>
    </row>
    <row r="3203" spans="24:25" x14ac:dyDescent="0.3">
      <c r="X3203" s="22" t="s">
        <v>7446</v>
      </c>
      <c r="Y3203" s="12">
        <v>52</v>
      </c>
    </row>
    <row r="3204" spans="24:25" x14ac:dyDescent="0.3">
      <c r="X3204" s="11" t="s">
        <v>7510</v>
      </c>
      <c r="Y3204" s="12">
        <v>0</v>
      </c>
    </row>
    <row r="3205" spans="24:25" x14ac:dyDescent="0.3">
      <c r="X3205" s="21" t="s">
        <v>40</v>
      </c>
      <c r="Y3205" s="12">
        <v>0</v>
      </c>
    </row>
    <row r="3206" spans="24:25" x14ac:dyDescent="0.3">
      <c r="X3206" s="22" t="s">
        <v>7446</v>
      </c>
      <c r="Y3206" s="12">
        <v>0</v>
      </c>
    </row>
    <row r="3207" spans="24:25" x14ac:dyDescent="0.3">
      <c r="X3207" s="11" t="s">
        <v>424</v>
      </c>
      <c r="Y3207" s="12">
        <v>5</v>
      </c>
    </row>
    <row r="3208" spans="24:25" x14ac:dyDescent="0.3">
      <c r="X3208" s="21" t="s">
        <v>14</v>
      </c>
      <c r="Y3208" s="12">
        <v>5</v>
      </c>
    </row>
    <row r="3209" spans="24:25" x14ac:dyDescent="0.3">
      <c r="X3209" s="22" t="s">
        <v>7446</v>
      </c>
      <c r="Y3209" s="12">
        <v>5</v>
      </c>
    </row>
    <row r="3210" spans="24:25" x14ac:dyDescent="0.3">
      <c r="X3210" s="11" t="s">
        <v>1454</v>
      </c>
      <c r="Y3210" s="12">
        <v>11</v>
      </c>
    </row>
    <row r="3211" spans="24:25" x14ac:dyDescent="0.3">
      <c r="X3211" s="21" t="s">
        <v>28</v>
      </c>
      <c r="Y3211" s="12">
        <v>11</v>
      </c>
    </row>
    <row r="3212" spans="24:25" x14ac:dyDescent="0.3">
      <c r="X3212" s="22" t="s">
        <v>15</v>
      </c>
      <c r="Y3212" s="12">
        <v>11</v>
      </c>
    </row>
    <row r="3213" spans="24:25" x14ac:dyDescent="0.3">
      <c r="X3213" s="11" t="s">
        <v>4284</v>
      </c>
      <c r="Y3213" s="12">
        <v>43</v>
      </c>
    </row>
    <row r="3214" spans="24:25" x14ac:dyDescent="0.3">
      <c r="X3214" s="21" t="s">
        <v>44</v>
      </c>
      <c r="Y3214" s="12">
        <v>43</v>
      </c>
    </row>
    <row r="3215" spans="24:25" x14ac:dyDescent="0.3">
      <c r="X3215" s="22" t="s">
        <v>7641</v>
      </c>
      <c r="Y3215" s="12">
        <v>43</v>
      </c>
    </row>
    <row r="3216" spans="24:25" x14ac:dyDescent="0.3">
      <c r="X3216" s="11" t="s">
        <v>1913</v>
      </c>
      <c r="Y3216" s="12">
        <v>57</v>
      </c>
    </row>
    <row r="3217" spans="24:25" x14ac:dyDescent="0.3">
      <c r="X3217" s="21" t="s">
        <v>40</v>
      </c>
      <c r="Y3217" s="12">
        <v>57</v>
      </c>
    </row>
    <row r="3218" spans="24:25" x14ac:dyDescent="0.3">
      <c r="X3218" s="22" t="s">
        <v>7641</v>
      </c>
      <c r="Y3218" s="12">
        <v>57</v>
      </c>
    </row>
    <row r="3219" spans="24:25" x14ac:dyDescent="0.3">
      <c r="X3219" s="11" t="s">
        <v>392</v>
      </c>
      <c r="Y3219" s="12">
        <v>26</v>
      </c>
    </row>
    <row r="3220" spans="24:25" x14ac:dyDescent="0.3">
      <c r="X3220" s="21" t="s">
        <v>44</v>
      </c>
      <c r="Y3220" s="12">
        <v>26</v>
      </c>
    </row>
    <row r="3221" spans="24:25" x14ac:dyDescent="0.3">
      <c r="X3221" s="22" t="s">
        <v>7448</v>
      </c>
      <c r="Y3221" s="12">
        <v>26</v>
      </c>
    </row>
    <row r="3222" spans="24:25" x14ac:dyDescent="0.3">
      <c r="X3222" s="11" t="s">
        <v>4871</v>
      </c>
      <c r="Y3222" s="12">
        <v>17</v>
      </c>
    </row>
    <row r="3223" spans="24:25" x14ac:dyDescent="0.3">
      <c r="X3223" s="21" t="s">
        <v>40</v>
      </c>
      <c r="Y3223" s="12">
        <v>17</v>
      </c>
    </row>
    <row r="3224" spans="24:25" x14ac:dyDescent="0.3">
      <c r="X3224" s="22" t="s">
        <v>24</v>
      </c>
      <c r="Y3224" s="12">
        <v>17</v>
      </c>
    </row>
    <row r="3225" spans="24:25" x14ac:dyDescent="0.3">
      <c r="X3225" s="11" t="s">
        <v>3691</v>
      </c>
      <c r="Y3225" s="12">
        <v>2</v>
      </c>
    </row>
    <row r="3226" spans="24:25" x14ac:dyDescent="0.3">
      <c r="X3226" s="21" t="s">
        <v>28</v>
      </c>
      <c r="Y3226" s="12">
        <v>2</v>
      </c>
    </row>
    <row r="3227" spans="24:25" x14ac:dyDescent="0.3">
      <c r="X3227" s="22" t="s">
        <v>24</v>
      </c>
      <c r="Y3227" s="12">
        <v>2</v>
      </c>
    </row>
    <row r="3228" spans="24:25" x14ac:dyDescent="0.3">
      <c r="X3228" s="11" t="s">
        <v>1171</v>
      </c>
      <c r="Y3228" s="12">
        <v>69</v>
      </c>
    </row>
    <row r="3229" spans="24:25" x14ac:dyDescent="0.3">
      <c r="X3229" s="21" t="s">
        <v>40</v>
      </c>
      <c r="Y3229" s="12">
        <v>68</v>
      </c>
    </row>
    <row r="3230" spans="24:25" x14ac:dyDescent="0.3">
      <c r="X3230" s="22" t="s">
        <v>7448</v>
      </c>
      <c r="Y3230" s="12">
        <v>68</v>
      </c>
    </row>
    <row r="3231" spans="24:25" x14ac:dyDescent="0.3">
      <c r="X3231" s="21" t="s">
        <v>28</v>
      </c>
      <c r="Y3231" s="12">
        <v>1</v>
      </c>
    </row>
    <row r="3232" spans="24:25" x14ac:dyDescent="0.3">
      <c r="X3232" s="22" t="s">
        <v>7447</v>
      </c>
      <c r="Y3232" s="12">
        <v>1</v>
      </c>
    </row>
    <row r="3233" spans="24:25" x14ac:dyDescent="0.3">
      <c r="X3233" s="11" t="s">
        <v>3971</v>
      </c>
      <c r="Y3233" s="12">
        <v>20</v>
      </c>
    </row>
    <row r="3234" spans="24:25" x14ac:dyDescent="0.3">
      <c r="X3234" s="21" t="s">
        <v>40</v>
      </c>
      <c r="Y3234" s="12">
        <v>20</v>
      </c>
    </row>
    <row r="3235" spans="24:25" x14ac:dyDescent="0.3">
      <c r="X3235" s="22" t="s">
        <v>7641</v>
      </c>
      <c r="Y3235" s="12">
        <v>20</v>
      </c>
    </row>
    <row r="3236" spans="24:25" x14ac:dyDescent="0.3">
      <c r="X3236" s="11" t="s">
        <v>269</v>
      </c>
      <c r="Y3236" s="12">
        <v>41</v>
      </c>
    </row>
    <row r="3237" spans="24:25" x14ac:dyDescent="0.3">
      <c r="X3237" s="21" t="s">
        <v>14</v>
      </c>
      <c r="Y3237" s="12">
        <v>7</v>
      </c>
    </row>
    <row r="3238" spans="24:25" x14ac:dyDescent="0.3">
      <c r="X3238" s="22" t="s">
        <v>24</v>
      </c>
      <c r="Y3238" s="12">
        <v>7</v>
      </c>
    </row>
    <row r="3239" spans="24:25" x14ac:dyDescent="0.3">
      <c r="X3239" s="21" t="s">
        <v>28</v>
      </c>
      <c r="Y3239" s="12">
        <v>34</v>
      </c>
    </row>
    <row r="3240" spans="24:25" x14ac:dyDescent="0.3">
      <c r="X3240" s="22" t="s">
        <v>7448</v>
      </c>
      <c r="Y3240" s="12">
        <v>34</v>
      </c>
    </row>
    <row r="3241" spans="24:25" x14ac:dyDescent="0.3">
      <c r="X3241" s="11" t="s">
        <v>7202</v>
      </c>
      <c r="Y3241" s="12">
        <v>21</v>
      </c>
    </row>
    <row r="3242" spans="24:25" x14ac:dyDescent="0.3">
      <c r="X3242" s="21" t="s">
        <v>40</v>
      </c>
      <c r="Y3242" s="12">
        <v>21</v>
      </c>
    </row>
    <row r="3243" spans="24:25" x14ac:dyDescent="0.3">
      <c r="X3243" s="22" t="s">
        <v>24</v>
      </c>
      <c r="Y3243" s="12">
        <v>21</v>
      </c>
    </row>
    <row r="3244" spans="24:25" x14ac:dyDescent="0.3">
      <c r="X3244" s="11" t="s">
        <v>4852</v>
      </c>
      <c r="Y3244" s="12">
        <v>46</v>
      </c>
    </row>
    <row r="3245" spans="24:25" x14ac:dyDescent="0.3">
      <c r="X3245" s="21" t="s">
        <v>28</v>
      </c>
      <c r="Y3245" s="12">
        <v>46</v>
      </c>
    </row>
    <row r="3246" spans="24:25" x14ac:dyDescent="0.3">
      <c r="X3246" s="22" t="s">
        <v>7446</v>
      </c>
      <c r="Y3246" s="12">
        <v>46</v>
      </c>
    </row>
    <row r="3247" spans="24:25" x14ac:dyDescent="0.3">
      <c r="X3247" s="11" t="s">
        <v>1996</v>
      </c>
      <c r="Y3247" s="12">
        <v>17</v>
      </c>
    </row>
    <row r="3248" spans="24:25" x14ac:dyDescent="0.3">
      <c r="X3248" s="21" t="s">
        <v>44</v>
      </c>
      <c r="Y3248" s="12">
        <v>17</v>
      </c>
    </row>
    <row r="3249" spans="24:25" x14ac:dyDescent="0.3">
      <c r="X3249" s="22" t="s">
        <v>7446</v>
      </c>
      <c r="Y3249" s="12">
        <v>17</v>
      </c>
    </row>
    <row r="3250" spans="24:25" x14ac:dyDescent="0.3">
      <c r="X3250" s="11" t="s">
        <v>7511</v>
      </c>
      <c r="Y3250" s="12">
        <v>21</v>
      </c>
    </row>
    <row r="3251" spans="24:25" x14ac:dyDescent="0.3">
      <c r="X3251" s="21" t="s">
        <v>44</v>
      </c>
      <c r="Y3251" s="12">
        <v>21</v>
      </c>
    </row>
    <row r="3252" spans="24:25" x14ac:dyDescent="0.3">
      <c r="X3252" s="22" t="s">
        <v>7447</v>
      </c>
      <c r="Y3252" s="12">
        <v>21</v>
      </c>
    </row>
    <row r="3253" spans="24:25" x14ac:dyDescent="0.3">
      <c r="X3253" s="11" t="s">
        <v>196</v>
      </c>
      <c r="Y3253" s="12">
        <v>7</v>
      </c>
    </row>
    <row r="3254" spans="24:25" x14ac:dyDescent="0.3">
      <c r="X3254" s="21" t="s">
        <v>20</v>
      </c>
      <c r="Y3254" s="12">
        <v>7</v>
      </c>
    </row>
    <row r="3255" spans="24:25" x14ac:dyDescent="0.3">
      <c r="X3255" s="22" t="s">
        <v>15</v>
      </c>
      <c r="Y3255" s="12">
        <v>7</v>
      </c>
    </row>
    <row r="3256" spans="24:25" x14ac:dyDescent="0.3">
      <c r="X3256" s="11" t="s">
        <v>96</v>
      </c>
      <c r="Y3256" s="12">
        <v>12</v>
      </c>
    </row>
    <row r="3257" spans="24:25" x14ac:dyDescent="0.3">
      <c r="X3257" s="21" t="s">
        <v>20</v>
      </c>
      <c r="Y3257" s="12">
        <v>12</v>
      </c>
    </row>
    <row r="3258" spans="24:25" x14ac:dyDescent="0.3">
      <c r="X3258" s="22" t="s">
        <v>7447</v>
      </c>
      <c r="Y3258" s="12">
        <v>12</v>
      </c>
    </row>
    <row r="3259" spans="24:25" x14ac:dyDescent="0.3">
      <c r="X3259" s="11" t="s">
        <v>4022</v>
      </c>
      <c r="Y3259" s="12">
        <v>48</v>
      </c>
    </row>
    <row r="3260" spans="24:25" x14ac:dyDescent="0.3">
      <c r="X3260" s="21" t="s">
        <v>14</v>
      </c>
      <c r="Y3260" s="12">
        <v>48</v>
      </c>
    </row>
    <row r="3261" spans="24:25" x14ac:dyDescent="0.3">
      <c r="X3261" s="22" t="s">
        <v>7446</v>
      </c>
      <c r="Y3261" s="12">
        <v>48</v>
      </c>
    </row>
    <row r="3262" spans="24:25" x14ac:dyDescent="0.3">
      <c r="X3262" s="11" t="s">
        <v>1223</v>
      </c>
      <c r="Y3262" s="12">
        <v>29</v>
      </c>
    </row>
    <row r="3263" spans="24:25" x14ac:dyDescent="0.3">
      <c r="X3263" s="21" t="s">
        <v>20</v>
      </c>
      <c r="Y3263" s="12">
        <v>29</v>
      </c>
    </row>
    <row r="3264" spans="24:25" x14ac:dyDescent="0.3">
      <c r="X3264" s="22" t="s">
        <v>15</v>
      </c>
      <c r="Y3264" s="12">
        <v>29</v>
      </c>
    </row>
    <row r="3265" spans="24:25" x14ac:dyDescent="0.3">
      <c r="X3265" s="11" t="s">
        <v>2390</v>
      </c>
      <c r="Y3265" s="12">
        <v>4</v>
      </c>
    </row>
    <row r="3266" spans="24:25" x14ac:dyDescent="0.3">
      <c r="X3266" s="21" t="s">
        <v>14</v>
      </c>
      <c r="Y3266" s="12">
        <v>4</v>
      </c>
    </row>
    <row r="3267" spans="24:25" x14ac:dyDescent="0.3">
      <c r="X3267" s="22" t="s">
        <v>24</v>
      </c>
      <c r="Y3267" s="12">
        <v>4</v>
      </c>
    </row>
    <row r="3268" spans="24:25" x14ac:dyDescent="0.3">
      <c r="X3268" s="11" t="s">
        <v>4032</v>
      </c>
      <c r="Y3268" s="12">
        <v>66</v>
      </c>
    </row>
    <row r="3269" spans="24:25" x14ac:dyDescent="0.3">
      <c r="X3269" s="21" t="s">
        <v>14</v>
      </c>
      <c r="Y3269" s="12">
        <v>66</v>
      </c>
    </row>
    <row r="3270" spans="24:25" x14ac:dyDescent="0.3">
      <c r="X3270" s="22" t="s">
        <v>7448</v>
      </c>
      <c r="Y3270" s="12">
        <v>66</v>
      </c>
    </row>
    <row r="3271" spans="24:25" x14ac:dyDescent="0.3">
      <c r="X3271" s="11" t="s">
        <v>3148</v>
      </c>
      <c r="Y3271" s="12">
        <v>20</v>
      </c>
    </row>
    <row r="3272" spans="24:25" x14ac:dyDescent="0.3">
      <c r="X3272" s="21" t="s">
        <v>28</v>
      </c>
      <c r="Y3272" s="12">
        <v>20</v>
      </c>
    </row>
    <row r="3273" spans="24:25" x14ac:dyDescent="0.3">
      <c r="X3273" s="22" t="s">
        <v>7641</v>
      </c>
      <c r="Y3273" s="12">
        <v>20</v>
      </c>
    </row>
    <row r="3274" spans="24:25" x14ac:dyDescent="0.3">
      <c r="X3274" s="11" t="s">
        <v>5121</v>
      </c>
      <c r="Y3274" s="12">
        <v>49</v>
      </c>
    </row>
    <row r="3275" spans="24:25" x14ac:dyDescent="0.3">
      <c r="X3275" s="21" t="s">
        <v>40</v>
      </c>
      <c r="Y3275" s="12">
        <v>49</v>
      </c>
    </row>
    <row r="3276" spans="24:25" x14ac:dyDescent="0.3">
      <c r="X3276" s="22" t="s">
        <v>7448</v>
      </c>
      <c r="Y3276" s="12">
        <v>49</v>
      </c>
    </row>
    <row r="3277" spans="24:25" x14ac:dyDescent="0.3">
      <c r="X3277" s="11" t="s">
        <v>1948</v>
      </c>
      <c r="Y3277" s="12">
        <v>0</v>
      </c>
    </row>
    <row r="3278" spans="24:25" x14ac:dyDescent="0.3">
      <c r="X3278" s="21" t="s">
        <v>20</v>
      </c>
      <c r="Y3278" s="12">
        <v>0</v>
      </c>
    </row>
    <row r="3279" spans="24:25" x14ac:dyDescent="0.3">
      <c r="X3279" s="22" t="s">
        <v>7446</v>
      </c>
      <c r="Y3279" s="12">
        <v>0</v>
      </c>
    </row>
    <row r="3280" spans="24:25" x14ac:dyDescent="0.3">
      <c r="X3280" s="11" t="s">
        <v>4147</v>
      </c>
      <c r="Y3280" s="12">
        <v>0</v>
      </c>
    </row>
    <row r="3281" spans="24:25" x14ac:dyDescent="0.3">
      <c r="X3281" s="21" t="s">
        <v>40</v>
      </c>
      <c r="Y3281" s="12">
        <v>0</v>
      </c>
    </row>
    <row r="3282" spans="24:25" x14ac:dyDescent="0.3">
      <c r="X3282" s="22" t="s">
        <v>15</v>
      </c>
      <c r="Y3282" s="12">
        <v>0</v>
      </c>
    </row>
    <row r="3283" spans="24:25" x14ac:dyDescent="0.3">
      <c r="X3283" s="11" t="s">
        <v>3460</v>
      </c>
      <c r="Y3283" s="12">
        <v>0</v>
      </c>
    </row>
    <row r="3284" spans="24:25" x14ac:dyDescent="0.3">
      <c r="X3284" s="21" t="s">
        <v>20</v>
      </c>
      <c r="Y3284" s="12">
        <v>0</v>
      </c>
    </row>
    <row r="3285" spans="24:25" x14ac:dyDescent="0.3">
      <c r="X3285" s="22" t="s">
        <v>7446</v>
      </c>
      <c r="Y3285" s="12">
        <v>0</v>
      </c>
    </row>
    <row r="3286" spans="24:25" x14ac:dyDescent="0.3">
      <c r="X3286" s="11" t="s">
        <v>2214</v>
      </c>
      <c r="Y3286" s="12">
        <v>44</v>
      </c>
    </row>
    <row r="3287" spans="24:25" x14ac:dyDescent="0.3">
      <c r="X3287" s="21" t="s">
        <v>44</v>
      </c>
      <c r="Y3287" s="12">
        <v>44</v>
      </c>
    </row>
    <row r="3288" spans="24:25" x14ac:dyDescent="0.3">
      <c r="X3288" s="22" t="s">
        <v>7446</v>
      </c>
      <c r="Y3288" s="12">
        <v>44</v>
      </c>
    </row>
    <row r="3289" spans="24:25" x14ac:dyDescent="0.3">
      <c r="X3289" s="11" t="s">
        <v>5487</v>
      </c>
      <c r="Y3289" s="12">
        <v>12</v>
      </c>
    </row>
    <row r="3290" spans="24:25" x14ac:dyDescent="0.3">
      <c r="X3290" s="21" t="s">
        <v>20</v>
      </c>
      <c r="Y3290" s="12">
        <v>12</v>
      </c>
    </row>
    <row r="3291" spans="24:25" x14ac:dyDescent="0.3">
      <c r="X3291" s="22" t="s">
        <v>15</v>
      </c>
      <c r="Y3291" s="12">
        <v>12</v>
      </c>
    </row>
    <row r="3292" spans="24:25" x14ac:dyDescent="0.3">
      <c r="X3292" s="11" t="s">
        <v>4126</v>
      </c>
      <c r="Y3292" s="12">
        <v>16</v>
      </c>
    </row>
    <row r="3293" spans="24:25" x14ac:dyDescent="0.3">
      <c r="X3293" s="21" t="s">
        <v>14</v>
      </c>
      <c r="Y3293" s="12">
        <v>16</v>
      </c>
    </row>
    <row r="3294" spans="24:25" x14ac:dyDescent="0.3">
      <c r="X3294" s="22" t="s">
        <v>7446</v>
      </c>
      <c r="Y3294" s="12">
        <v>16</v>
      </c>
    </row>
    <row r="3295" spans="24:25" x14ac:dyDescent="0.3">
      <c r="X3295" s="11" t="s">
        <v>2927</v>
      </c>
      <c r="Y3295" s="12">
        <v>36</v>
      </c>
    </row>
    <row r="3296" spans="24:25" x14ac:dyDescent="0.3">
      <c r="X3296" s="21" t="s">
        <v>20</v>
      </c>
      <c r="Y3296" s="12">
        <v>36</v>
      </c>
    </row>
    <row r="3297" spans="24:25" x14ac:dyDescent="0.3">
      <c r="X3297" s="22" t="s">
        <v>7447</v>
      </c>
      <c r="Y3297" s="12">
        <v>36</v>
      </c>
    </row>
    <row r="3298" spans="24:25" x14ac:dyDescent="0.3">
      <c r="X3298" s="11" t="s">
        <v>365</v>
      </c>
      <c r="Y3298" s="12">
        <v>54</v>
      </c>
    </row>
    <row r="3299" spans="24:25" x14ac:dyDescent="0.3">
      <c r="X3299" s="21" t="s">
        <v>14</v>
      </c>
      <c r="Y3299" s="12">
        <v>54</v>
      </c>
    </row>
    <row r="3300" spans="24:25" x14ac:dyDescent="0.3">
      <c r="X3300" s="22" t="s">
        <v>15</v>
      </c>
      <c r="Y3300" s="12">
        <v>54</v>
      </c>
    </row>
    <row r="3301" spans="24:25" x14ac:dyDescent="0.3">
      <c r="X3301" s="11" t="s">
        <v>4309</v>
      </c>
      <c r="Y3301" s="12">
        <v>0</v>
      </c>
    </row>
    <row r="3302" spans="24:25" x14ac:dyDescent="0.3">
      <c r="X3302" s="21" t="s">
        <v>40</v>
      </c>
      <c r="Y3302" s="12">
        <v>0</v>
      </c>
    </row>
    <row r="3303" spans="24:25" x14ac:dyDescent="0.3">
      <c r="X3303" s="22" t="s">
        <v>24</v>
      </c>
      <c r="Y3303" s="12">
        <v>0</v>
      </c>
    </row>
    <row r="3304" spans="24:25" x14ac:dyDescent="0.3">
      <c r="X3304" s="11" t="s">
        <v>2681</v>
      </c>
      <c r="Y3304" s="12">
        <v>20</v>
      </c>
    </row>
    <row r="3305" spans="24:25" x14ac:dyDescent="0.3">
      <c r="X3305" s="21" t="s">
        <v>14</v>
      </c>
      <c r="Y3305" s="12">
        <v>20</v>
      </c>
    </row>
    <row r="3306" spans="24:25" x14ac:dyDescent="0.3">
      <c r="X3306" s="22" t="s">
        <v>24</v>
      </c>
      <c r="Y3306" s="12">
        <v>20</v>
      </c>
    </row>
    <row r="3307" spans="24:25" x14ac:dyDescent="0.3">
      <c r="X3307" s="11" t="s">
        <v>2396</v>
      </c>
      <c r="Y3307" s="12">
        <v>0</v>
      </c>
    </row>
    <row r="3308" spans="24:25" x14ac:dyDescent="0.3">
      <c r="X3308" s="21" t="s">
        <v>40</v>
      </c>
      <c r="Y3308" s="12">
        <v>0</v>
      </c>
    </row>
    <row r="3309" spans="24:25" x14ac:dyDescent="0.3">
      <c r="X3309" s="22" t="s">
        <v>7447</v>
      </c>
      <c r="Y3309" s="12">
        <v>0</v>
      </c>
    </row>
    <row r="3310" spans="24:25" x14ac:dyDescent="0.3">
      <c r="X3310" s="11" t="s">
        <v>3897</v>
      </c>
      <c r="Y3310" s="12">
        <v>6</v>
      </c>
    </row>
    <row r="3311" spans="24:25" x14ac:dyDescent="0.3">
      <c r="X3311" s="21" t="s">
        <v>44</v>
      </c>
      <c r="Y3311" s="12">
        <v>6</v>
      </c>
    </row>
    <row r="3312" spans="24:25" x14ac:dyDescent="0.3">
      <c r="X3312" s="22" t="s">
        <v>7448</v>
      </c>
      <c r="Y3312" s="12">
        <v>6</v>
      </c>
    </row>
    <row r="3313" spans="24:25" x14ac:dyDescent="0.3">
      <c r="X3313" s="11" t="s">
        <v>7512</v>
      </c>
      <c r="Y3313" s="12">
        <v>1</v>
      </c>
    </row>
    <row r="3314" spans="24:25" x14ac:dyDescent="0.3">
      <c r="X3314" s="21" t="s">
        <v>44</v>
      </c>
      <c r="Y3314" s="12">
        <v>1</v>
      </c>
    </row>
    <row r="3315" spans="24:25" x14ac:dyDescent="0.3">
      <c r="X3315" s="22" t="s">
        <v>15</v>
      </c>
      <c r="Y3315" s="12">
        <v>1</v>
      </c>
    </row>
    <row r="3316" spans="24:25" x14ac:dyDescent="0.3">
      <c r="X3316" s="11" t="s">
        <v>4406</v>
      </c>
      <c r="Y3316" s="12">
        <v>73</v>
      </c>
    </row>
    <row r="3317" spans="24:25" x14ac:dyDescent="0.3">
      <c r="X3317" s="21" t="s">
        <v>40</v>
      </c>
      <c r="Y3317" s="12">
        <v>73</v>
      </c>
    </row>
    <row r="3318" spans="24:25" x14ac:dyDescent="0.3">
      <c r="X3318" s="22" t="s">
        <v>24</v>
      </c>
      <c r="Y3318" s="12">
        <v>73</v>
      </c>
    </row>
    <row r="3319" spans="24:25" x14ac:dyDescent="0.3">
      <c r="X3319" s="11" t="s">
        <v>1613</v>
      </c>
      <c r="Y3319" s="12">
        <v>51</v>
      </c>
    </row>
    <row r="3320" spans="24:25" x14ac:dyDescent="0.3">
      <c r="X3320" s="21" t="s">
        <v>44</v>
      </c>
      <c r="Y3320" s="12">
        <v>51</v>
      </c>
    </row>
    <row r="3321" spans="24:25" x14ac:dyDescent="0.3">
      <c r="X3321" s="22" t="s">
        <v>24</v>
      </c>
      <c r="Y3321" s="12">
        <v>51</v>
      </c>
    </row>
    <row r="3322" spans="24:25" x14ac:dyDescent="0.3">
      <c r="X3322" s="11" t="s">
        <v>1839</v>
      </c>
      <c r="Y3322" s="12">
        <v>22</v>
      </c>
    </row>
    <row r="3323" spans="24:25" x14ac:dyDescent="0.3">
      <c r="X3323" s="21" t="s">
        <v>20</v>
      </c>
      <c r="Y3323" s="12">
        <v>22</v>
      </c>
    </row>
    <row r="3324" spans="24:25" x14ac:dyDescent="0.3">
      <c r="X3324" s="22" t="s">
        <v>24</v>
      </c>
      <c r="Y3324" s="12">
        <v>22</v>
      </c>
    </row>
    <row r="3325" spans="24:25" x14ac:dyDescent="0.3">
      <c r="X3325" s="11" t="s">
        <v>1599</v>
      </c>
      <c r="Y3325" s="12">
        <v>0</v>
      </c>
    </row>
    <row r="3326" spans="24:25" x14ac:dyDescent="0.3">
      <c r="X3326" s="21" t="s">
        <v>28</v>
      </c>
      <c r="Y3326" s="12">
        <v>0</v>
      </c>
    </row>
    <row r="3327" spans="24:25" x14ac:dyDescent="0.3">
      <c r="X3327" s="22" t="s">
        <v>7446</v>
      </c>
      <c r="Y3327" s="12">
        <v>0</v>
      </c>
    </row>
    <row r="3328" spans="24:25" x14ac:dyDescent="0.3">
      <c r="X3328" s="11" t="s">
        <v>3632</v>
      </c>
      <c r="Y3328" s="12">
        <v>8</v>
      </c>
    </row>
    <row r="3329" spans="24:25" x14ac:dyDescent="0.3">
      <c r="X3329" s="21" t="s">
        <v>44</v>
      </c>
      <c r="Y3329" s="12">
        <v>8</v>
      </c>
    </row>
    <row r="3330" spans="24:25" x14ac:dyDescent="0.3">
      <c r="X3330" s="22" t="s">
        <v>24</v>
      </c>
      <c r="Y3330" s="12">
        <v>8</v>
      </c>
    </row>
    <row r="3331" spans="24:25" x14ac:dyDescent="0.3">
      <c r="X3331" s="11" t="s">
        <v>2417</v>
      </c>
      <c r="Y3331" s="12">
        <v>0</v>
      </c>
    </row>
    <row r="3332" spans="24:25" x14ac:dyDescent="0.3">
      <c r="X3332" s="21" t="s">
        <v>40</v>
      </c>
      <c r="Y3332" s="12">
        <v>0</v>
      </c>
    </row>
    <row r="3333" spans="24:25" x14ac:dyDescent="0.3">
      <c r="X3333" s="22" t="s">
        <v>7447</v>
      </c>
      <c r="Y3333" s="12">
        <v>0</v>
      </c>
    </row>
    <row r="3334" spans="24:25" x14ac:dyDescent="0.3">
      <c r="X3334" s="11" t="s">
        <v>6396</v>
      </c>
      <c r="Y3334" s="12">
        <v>34</v>
      </c>
    </row>
    <row r="3335" spans="24:25" x14ac:dyDescent="0.3">
      <c r="X3335" s="21" t="s">
        <v>28</v>
      </c>
      <c r="Y3335" s="12">
        <v>34</v>
      </c>
    </row>
    <row r="3336" spans="24:25" x14ac:dyDescent="0.3">
      <c r="X3336" s="22" t="s">
        <v>7446</v>
      </c>
      <c r="Y3336" s="12">
        <v>34</v>
      </c>
    </row>
    <row r="3337" spans="24:25" x14ac:dyDescent="0.3">
      <c r="X3337" s="11" t="s">
        <v>3698</v>
      </c>
      <c r="Y3337" s="12">
        <v>46</v>
      </c>
    </row>
    <row r="3338" spans="24:25" x14ac:dyDescent="0.3">
      <c r="X3338" s="21" t="s">
        <v>40</v>
      </c>
      <c r="Y3338" s="12">
        <v>46</v>
      </c>
    </row>
    <row r="3339" spans="24:25" x14ac:dyDescent="0.3">
      <c r="X3339" s="22" t="s">
        <v>7448</v>
      </c>
      <c r="Y3339" s="12">
        <v>46</v>
      </c>
    </row>
    <row r="3340" spans="24:25" x14ac:dyDescent="0.3">
      <c r="X3340" s="11" t="s">
        <v>4330</v>
      </c>
      <c r="Y3340" s="12">
        <v>15</v>
      </c>
    </row>
    <row r="3341" spans="24:25" x14ac:dyDescent="0.3">
      <c r="X3341" s="21" t="s">
        <v>28</v>
      </c>
      <c r="Y3341" s="12">
        <v>15</v>
      </c>
    </row>
    <row r="3342" spans="24:25" x14ac:dyDescent="0.3">
      <c r="X3342" s="22" t="s">
        <v>7448</v>
      </c>
      <c r="Y3342" s="12">
        <v>15</v>
      </c>
    </row>
    <row r="3343" spans="24:25" x14ac:dyDescent="0.3">
      <c r="X3343" s="11" t="s">
        <v>4813</v>
      </c>
      <c r="Y3343" s="12">
        <v>13</v>
      </c>
    </row>
    <row r="3344" spans="24:25" x14ac:dyDescent="0.3">
      <c r="X3344" s="21" t="s">
        <v>28</v>
      </c>
      <c r="Y3344" s="12">
        <v>13</v>
      </c>
    </row>
    <row r="3345" spans="24:25" x14ac:dyDescent="0.3">
      <c r="X3345" s="22" t="s">
        <v>7446</v>
      </c>
      <c r="Y3345" s="12">
        <v>13</v>
      </c>
    </row>
    <row r="3346" spans="24:25" x14ac:dyDescent="0.3">
      <c r="X3346" s="11" t="s">
        <v>7513</v>
      </c>
      <c r="Y3346" s="12">
        <v>2</v>
      </c>
    </row>
    <row r="3347" spans="24:25" x14ac:dyDescent="0.3">
      <c r="X3347" s="21" t="s">
        <v>44</v>
      </c>
      <c r="Y3347" s="12">
        <v>2</v>
      </c>
    </row>
    <row r="3348" spans="24:25" x14ac:dyDescent="0.3">
      <c r="X3348" s="22" t="s">
        <v>7448</v>
      </c>
      <c r="Y3348" s="12">
        <v>2</v>
      </c>
    </row>
    <row r="3349" spans="24:25" x14ac:dyDescent="0.3">
      <c r="X3349" s="11" t="s">
        <v>7514</v>
      </c>
      <c r="Y3349" s="12">
        <v>0</v>
      </c>
    </row>
    <row r="3350" spans="24:25" x14ac:dyDescent="0.3">
      <c r="X3350" s="21" t="s">
        <v>44</v>
      </c>
      <c r="Y3350" s="12">
        <v>0</v>
      </c>
    </row>
    <row r="3351" spans="24:25" x14ac:dyDescent="0.3">
      <c r="X3351" s="22" t="s">
        <v>24</v>
      </c>
      <c r="Y3351" s="12">
        <v>0</v>
      </c>
    </row>
    <row r="3352" spans="24:25" x14ac:dyDescent="0.3">
      <c r="X3352" s="11" t="s">
        <v>857</v>
      </c>
      <c r="Y3352" s="12">
        <v>34</v>
      </c>
    </row>
    <row r="3353" spans="24:25" x14ac:dyDescent="0.3">
      <c r="X3353" s="21" t="s">
        <v>28</v>
      </c>
      <c r="Y3353" s="12">
        <v>34</v>
      </c>
    </row>
    <row r="3354" spans="24:25" x14ac:dyDescent="0.3">
      <c r="X3354" s="22" t="s">
        <v>7446</v>
      </c>
      <c r="Y3354" s="12">
        <v>34</v>
      </c>
    </row>
    <row r="3355" spans="24:25" x14ac:dyDescent="0.3">
      <c r="X3355" s="11" t="s">
        <v>552</v>
      </c>
      <c r="Y3355" s="12">
        <v>7</v>
      </c>
    </row>
    <row r="3356" spans="24:25" x14ac:dyDescent="0.3">
      <c r="X3356" s="21" t="s">
        <v>14</v>
      </c>
      <c r="Y3356" s="12">
        <v>7</v>
      </c>
    </row>
    <row r="3357" spans="24:25" x14ac:dyDescent="0.3">
      <c r="X3357" s="22" t="s">
        <v>7447</v>
      </c>
      <c r="Y3357" s="12">
        <v>7</v>
      </c>
    </row>
    <row r="3358" spans="24:25" x14ac:dyDescent="0.3">
      <c r="X3358" s="11" t="s">
        <v>7515</v>
      </c>
      <c r="Y3358" s="12">
        <v>9</v>
      </c>
    </row>
    <row r="3359" spans="24:25" x14ac:dyDescent="0.3">
      <c r="X3359" s="21" t="s">
        <v>44</v>
      </c>
      <c r="Y3359" s="12">
        <v>9</v>
      </c>
    </row>
    <row r="3360" spans="24:25" x14ac:dyDescent="0.3">
      <c r="X3360" s="22" t="s">
        <v>24</v>
      </c>
      <c r="Y3360" s="12">
        <v>9</v>
      </c>
    </row>
    <row r="3361" spans="24:25" x14ac:dyDescent="0.3">
      <c r="X3361" s="11" t="s">
        <v>1431</v>
      </c>
      <c r="Y3361" s="12">
        <v>0</v>
      </c>
    </row>
    <row r="3362" spans="24:25" x14ac:dyDescent="0.3">
      <c r="X3362" s="21" t="s">
        <v>40</v>
      </c>
      <c r="Y3362" s="12">
        <v>0</v>
      </c>
    </row>
    <row r="3363" spans="24:25" x14ac:dyDescent="0.3">
      <c r="X3363" s="22" t="s">
        <v>7447</v>
      </c>
      <c r="Y3363" s="12">
        <v>0</v>
      </c>
    </row>
    <row r="3364" spans="24:25" x14ac:dyDescent="0.3">
      <c r="X3364" s="11" t="s">
        <v>1066</v>
      </c>
      <c r="Y3364" s="12">
        <v>57</v>
      </c>
    </row>
    <row r="3365" spans="24:25" x14ac:dyDescent="0.3">
      <c r="X3365" s="21" t="s">
        <v>14</v>
      </c>
      <c r="Y3365" s="12">
        <v>57</v>
      </c>
    </row>
    <row r="3366" spans="24:25" x14ac:dyDescent="0.3">
      <c r="X3366" s="22" t="s">
        <v>7641</v>
      </c>
      <c r="Y3366" s="12">
        <v>57</v>
      </c>
    </row>
    <row r="3367" spans="24:25" x14ac:dyDescent="0.3">
      <c r="X3367" s="11" t="s">
        <v>6203</v>
      </c>
      <c r="Y3367" s="12">
        <v>40</v>
      </c>
    </row>
    <row r="3368" spans="24:25" x14ac:dyDescent="0.3">
      <c r="X3368" s="21" t="s">
        <v>28</v>
      </c>
      <c r="Y3368" s="12">
        <v>40</v>
      </c>
    </row>
    <row r="3369" spans="24:25" x14ac:dyDescent="0.3">
      <c r="X3369" s="22" t="s">
        <v>7447</v>
      </c>
      <c r="Y3369" s="12">
        <v>40</v>
      </c>
    </row>
    <row r="3370" spans="24:25" x14ac:dyDescent="0.3">
      <c r="X3370" s="11" t="s">
        <v>7130</v>
      </c>
      <c r="Y3370" s="12">
        <v>28</v>
      </c>
    </row>
    <row r="3371" spans="24:25" x14ac:dyDescent="0.3">
      <c r="X3371" s="21" t="s">
        <v>28</v>
      </c>
      <c r="Y3371" s="12">
        <v>28</v>
      </c>
    </row>
    <row r="3372" spans="24:25" x14ac:dyDescent="0.3">
      <c r="X3372" s="22" t="s">
        <v>7446</v>
      </c>
      <c r="Y3372" s="12">
        <v>28</v>
      </c>
    </row>
    <row r="3373" spans="24:25" x14ac:dyDescent="0.3">
      <c r="X3373" s="11" t="s">
        <v>249</v>
      </c>
      <c r="Y3373" s="12">
        <v>42</v>
      </c>
    </row>
    <row r="3374" spans="24:25" x14ac:dyDescent="0.3">
      <c r="X3374" s="21" t="s">
        <v>14</v>
      </c>
      <c r="Y3374" s="12">
        <v>42</v>
      </c>
    </row>
    <row r="3375" spans="24:25" x14ac:dyDescent="0.3">
      <c r="X3375" s="22" t="s">
        <v>24</v>
      </c>
      <c r="Y3375" s="12">
        <v>42</v>
      </c>
    </row>
    <row r="3376" spans="24:25" x14ac:dyDescent="0.3">
      <c r="X3376" s="11" t="s">
        <v>7516</v>
      </c>
      <c r="Y3376" s="12">
        <v>0</v>
      </c>
    </row>
    <row r="3377" spans="24:25" x14ac:dyDescent="0.3">
      <c r="X3377" s="21" t="s">
        <v>40</v>
      </c>
      <c r="Y3377" s="12">
        <v>0</v>
      </c>
    </row>
    <row r="3378" spans="24:25" x14ac:dyDescent="0.3">
      <c r="X3378" s="22" t="s">
        <v>15</v>
      </c>
      <c r="Y3378" s="12">
        <v>0</v>
      </c>
    </row>
    <row r="3379" spans="24:25" x14ac:dyDescent="0.3">
      <c r="X3379" s="11" t="s">
        <v>4160</v>
      </c>
      <c r="Y3379" s="12">
        <v>28</v>
      </c>
    </row>
    <row r="3380" spans="24:25" x14ac:dyDescent="0.3">
      <c r="X3380" s="21" t="s">
        <v>20</v>
      </c>
      <c r="Y3380" s="12">
        <v>28</v>
      </c>
    </row>
    <row r="3381" spans="24:25" x14ac:dyDescent="0.3">
      <c r="X3381" s="22" t="s">
        <v>7448</v>
      </c>
      <c r="Y3381" s="12">
        <v>28</v>
      </c>
    </row>
    <row r="3382" spans="24:25" x14ac:dyDescent="0.3">
      <c r="X3382" s="11" t="s">
        <v>2048</v>
      </c>
      <c r="Y3382" s="12">
        <v>12</v>
      </c>
    </row>
    <row r="3383" spans="24:25" x14ac:dyDescent="0.3">
      <c r="X3383" s="21" t="s">
        <v>14</v>
      </c>
      <c r="Y3383" s="12">
        <v>12</v>
      </c>
    </row>
    <row r="3384" spans="24:25" x14ac:dyDescent="0.3">
      <c r="X3384" s="22" t="s">
        <v>24</v>
      </c>
      <c r="Y3384" s="12">
        <v>12</v>
      </c>
    </row>
    <row r="3385" spans="24:25" x14ac:dyDescent="0.3">
      <c r="X3385" s="11" t="s">
        <v>6235</v>
      </c>
      <c r="Y3385" s="12">
        <v>37</v>
      </c>
    </row>
    <row r="3386" spans="24:25" x14ac:dyDescent="0.3">
      <c r="X3386" s="21" t="s">
        <v>44</v>
      </c>
      <c r="Y3386" s="12">
        <v>37</v>
      </c>
    </row>
    <row r="3387" spans="24:25" x14ac:dyDescent="0.3">
      <c r="X3387" s="22" t="s">
        <v>7447</v>
      </c>
      <c r="Y3387" s="12">
        <v>37</v>
      </c>
    </row>
    <row r="3388" spans="24:25" x14ac:dyDescent="0.3">
      <c r="X3388" s="11" t="s">
        <v>665</v>
      </c>
      <c r="Y3388" s="12">
        <v>78</v>
      </c>
    </row>
    <row r="3389" spans="24:25" x14ac:dyDescent="0.3">
      <c r="X3389" s="21" t="s">
        <v>28</v>
      </c>
      <c r="Y3389" s="12">
        <v>78</v>
      </c>
    </row>
    <row r="3390" spans="24:25" x14ac:dyDescent="0.3">
      <c r="X3390" s="22" t="s">
        <v>24</v>
      </c>
      <c r="Y3390" s="12">
        <v>61</v>
      </c>
    </row>
    <row r="3391" spans="24:25" x14ac:dyDescent="0.3">
      <c r="X3391" s="22" t="s">
        <v>7447</v>
      </c>
      <c r="Y3391" s="12">
        <v>17</v>
      </c>
    </row>
    <row r="3392" spans="24:25" x14ac:dyDescent="0.3">
      <c r="X3392" s="11" t="s">
        <v>1615</v>
      </c>
      <c r="Y3392" s="12">
        <v>76</v>
      </c>
    </row>
    <row r="3393" spans="24:25" x14ac:dyDescent="0.3">
      <c r="X3393" s="21" t="s">
        <v>14</v>
      </c>
      <c r="Y3393" s="12">
        <v>49</v>
      </c>
    </row>
    <row r="3394" spans="24:25" x14ac:dyDescent="0.3">
      <c r="X3394" s="22" t="s">
        <v>7448</v>
      </c>
      <c r="Y3394" s="12">
        <v>49</v>
      </c>
    </row>
    <row r="3395" spans="24:25" x14ac:dyDescent="0.3">
      <c r="X3395" s="21" t="s">
        <v>20</v>
      </c>
      <c r="Y3395" s="12">
        <v>27</v>
      </c>
    </row>
    <row r="3396" spans="24:25" x14ac:dyDescent="0.3">
      <c r="X3396" s="22" t="s">
        <v>7446</v>
      </c>
      <c r="Y3396" s="12">
        <v>27</v>
      </c>
    </row>
    <row r="3397" spans="24:25" x14ac:dyDescent="0.3">
      <c r="X3397" s="11" t="s">
        <v>2163</v>
      </c>
      <c r="Y3397" s="12">
        <v>60</v>
      </c>
    </row>
    <row r="3398" spans="24:25" x14ac:dyDescent="0.3">
      <c r="X3398" s="21" t="s">
        <v>20</v>
      </c>
      <c r="Y3398" s="12">
        <v>60</v>
      </c>
    </row>
    <row r="3399" spans="24:25" x14ac:dyDescent="0.3">
      <c r="X3399" s="22" t="s">
        <v>7446</v>
      </c>
      <c r="Y3399" s="12">
        <v>60</v>
      </c>
    </row>
    <row r="3400" spans="24:25" x14ac:dyDescent="0.3">
      <c r="X3400" s="11" t="s">
        <v>3390</v>
      </c>
      <c r="Y3400" s="12">
        <v>0</v>
      </c>
    </row>
    <row r="3401" spans="24:25" x14ac:dyDescent="0.3">
      <c r="X3401" s="21" t="s">
        <v>28</v>
      </c>
      <c r="Y3401" s="12">
        <v>0</v>
      </c>
    </row>
    <row r="3402" spans="24:25" x14ac:dyDescent="0.3">
      <c r="X3402" s="22" t="s">
        <v>15</v>
      </c>
      <c r="Y3402" s="12">
        <v>0</v>
      </c>
    </row>
    <row r="3403" spans="24:25" x14ac:dyDescent="0.3">
      <c r="X3403" s="11" t="s">
        <v>3042</v>
      </c>
      <c r="Y3403" s="12">
        <v>83</v>
      </c>
    </row>
    <row r="3404" spans="24:25" x14ac:dyDescent="0.3">
      <c r="X3404" s="21" t="s">
        <v>20</v>
      </c>
      <c r="Y3404" s="12">
        <v>83</v>
      </c>
    </row>
    <row r="3405" spans="24:25" x14ac:dyDescent="0.3">
      <c r="X3405" s="22" t="s">
        <v>24</v>
      </c>
      <c r="Y3405" s="12">
        <v>83</v>
      </c>
    </row>
    <row r="3406" spans="24:25" x14ac:dyDescent="0.3">
      <c r="X3406" s="11" t="s">
        <v>3127</v>
      </c>
      <c r="Y3406" s="12">
        <v>28</v>
      </c>
    </row>
    <row r="3407" spans="24:25" x14ac:dyDescent="0.3">
      <c r="X3407" s="21" t="s">
        <v>14</v>
      </c>
      <c r="Y3407" s="12">
        <v>18</v>
      </c>
    </row>
    <row r="3408" spans="24:25" x14ac:dyDescent="0.3">
      <c r="X3408" s="22" t="s">
        <v>7446</v>
      </c>
      <c r="Y3408" s="12">
        <v>18</v>
      </c>
    </row>
    <row r="3409" spans="24:25" x14ac:dyDescent="0.3">
      <c r="X3409" s="21" t="s">
        <v>20</v>
      </c>
      <c r="Y3409" s="12">
        <v>10</v>
      </c>
    </row>
    <row r="3410" spans="24:25" x14ac:dyDescent="0.3">
      <c r="X3410" s="22" t="s">
        <v>7447</v>
      </c>
      <c r="Y3410" s="12">
        <v>10</v>
      </c>
    </row>
    <row r="3411" spans="24:25" x14ac:dyDescent="0.3">
      <c r="X3411" s="11" t="s">
        <v>564</v>
      </c>
      <c r="Y3411" s="12">
        <v>1</v>
      </c>
    </row>
    <row r="3412" spans="24:25" x14ac:dyDescent="0.3">
      <c r="X3412" s="21" t="s">
        <v>14</v>
      </c>
      <c r="Y3412" s="12">
        <v>0</v>
      </c>
    </row>
    <row r="3413" spans="24:25" x14ac:dyDescent="0.3">
      <c r="X3413" s="22" t="s">
        <v>7448</v>
      </c>
      <c r="Y3413" s="12">
        <v>0</v>
      </c>
    </row>
    <row r="3414" spans="24:25" x14ac:dyDescent="0.3">
      <c r="X3414" s="21" t="s">
        <v>40</v>
      </c>
      <c r="Y3414" s="12">
        <v>1</v>
      </c>
    </row>
    <row r="3415" spans="24:25" x14ac:dyDescent="0.3">
      <c r="X3415" s="22" t="s">
        <v>7446</v>
      </c>
      <c r="Y3415" s="12">
        <v>1</v>
      </c>
    </row>
    <row r="3416" spans="24:25" x14ac:dyDescent="0.3">
      <c r="X3416" s="11" t="s">
        <v>7460</v>
      </c>
      <c r="Y3416" s="12">
        <v>54</v>
      </c>
    </row>
    <row r="3417" spans="24:25" x14ac:dyDescent="0.3">
      <c r="X3417" s="21" t="s">
        <v>40</v>
      </c>
      <c r="Y3417" s="12">
        <v>54</v>
      </c>
    </row>
    <row r="3418" spans="24:25" x14ac:dyDescent="0.3">
      <c r="X3418" s="22" t="s">
        <v>7446</v>
      </c>
      <c r="Y3418" s="12">
        <v>54</v>
      </c>
    </row>
    <row r="3419" spans="24:25" x14ac:dyDescent="0.3">
      <c r="X3419" s="11" t="s">
        <v>222</v>
      </c>
      <c r="Y3419" s="12">
        <v>33</v>
      </c>
    </row>
    <row r="3420" spans="24:25" x14ac:dyDescent="0.3">
      <c r="X3420" s="21" t="s">
        <v>20</v>
      </c>
      <c r="Y3420" s="12">
        <v>33</v>
      </c>
    </row>
    <row r="3421" spans="24:25" x14ac:dyDescent="0.3">
      <c r="X3421" s="22" t="s">
        <v>7446</v>
      </c>
      <c r="Y3421" s="12">
        <v>33</v>
      </c>
    </row>
    <row r="3422" spans="24:25" x14ac:dyDescent="0.3">
      <c r="X3422" s="11" t="s">
        <v>6679</v>
      </c>
      <c r="Y3422" s="12">
        <v>14</v>
      </c>
    </row>
    <row r="3423" spans="24:25" x14ac:dyDescent="0.3">
      <c r="X3423" s="21" t="s">
        <v>28</v>
      </c>
      <c r="Y3423" s="12">
        <v>14</v>
      </c>
    </row>
    <row r="3424" spans="24:25" x14ac:dyDescent="0.3">
      <c r="X3424" s="22" t="s">
        <v>7448</v>
      </c>
      <c r="Y3424" s="12">
        <v>14</v>
      </c>
    </row>
    <row r="3425" spans="24:25" x14ac:dyDescent="0.3">
      <c r="X3425" s="11" t="s">
        <v>3420</v>
      </c>
      <c r="Y3425" s="12">
        <v>51</v>
      </c>
    </row>
    <row r="3426" spans="24:25" x14ac:dyDescent="0.3">
      <c r="X3426" s="21" t="s">
        <v>28</v>
      </c>
      <c r="Y3426" s="12">
        <v>51</v>
      </c>
    </row>
    <row r="3427" spans="24:25" x14ac:dyDescent="0.3">
      <c r="X3427" s="22" t="s">
        <v>15</v>
      </c>
      <c r="Y3427" s="12">
        <v>51</v>
      </c>
    </row>
    <row r="3428" spans="24:25" x14ac:dyDescent="0.3">
      <c r="X3428" s="11" t="s">
        <v>6425</v>
      </c>
      <c r="Y3428" s="12">
        <v>12</v>
      </c>
    </row>
    <row r="3429" spans="24:25" x14ac:dyDescent="0.3">
      <c r="X3429" s="21" t="s">
        <v>44</v>
      </c>
      <c r="Y3429" s="12">
        <v>12</v>
      </c>
    </row>
    <row r="3430" spans="24:25" x14ac:dyDescent="0.3">
      <c r="X3430" s="22" t="s">
        <v>24</v>
      </c>
      <c r="Y3430" s="12">
        <v>0</v>
      </c>
    </row>
    <row r="3431" spans="24:25" x14ac:dyDescent="0.3">
      <c r="X3431" s="22" t="s">
        <v>7447</v>
      </c>
      <c r="Y3431" s="12">
        <v>12</v>
      </c>
    </row>
    <row r="3432" spans="24:25" x14ac:dyDescent="0.3">
      <c r="X3432" s="11" t="s">
        <v>3175</v>
      </c>
      <c r="Y3432" s="12">
        <v>0</v>
      </c>
    </row>
    <row r="3433" spans="24:25" x14ac:dyDescent="0.3">
      <c r="X3433" s="21" t="s">
        <v>20</v>
      </c>
      <c r="Y3433" s="12">
        <v>0</v>
      </c>
    </row>
    <row r="3434" spans="24:25" x14ac:dyDescent="0.3">
      <c r="X3434" s="22" t="s">
        <v>7447</v>
      </c>
      <c r="Y3434" s="12">
        <v>0</v>
      </c>
    </row>
    <row r="3435" spans="24:25" x14ac:dyDescent="0.3">
      <c r="X3435" s="11" t="s">
        <v>7444</v>
      </c>
      <c r="Y3435" s="12">
        <v>33098</v>
      </c>
    </row>
  </sheetData>
  <mergeCells count="5">
    <mergeCell ref="F9:G10"/>
    <mergeCell ref="L11:M12"/>
    <mergeCell ref="I10:J10"/>
    <mergeCell ref="AF2:AG2"/>
    <mergeCell ref="L25:M25"/>
  </mergeCells>
  <conditionalFormatting pivot="1" sqref="M3:M9">
    <cfRule type="iconSet" priority="13">
      <iconSet iconSet="3Flags">
        <cfvo type="percent" val="0"/>
        <cfvo type="percent" val="33"/>
        <cfvo type="percent" val="67"/>
      </iconSet>
    </cfRule>
  </conditionalFormatting>
  <conditionalFormatting pivot="1" sqref="P3:P7">
    <cfRule type="colorScale" priority="12">
      <colorScale>
        <cfvo type="min"/>
        <cfvo type="percentile" val="50"/>
        <cfvo type="max"/>
        <color rgb="FFF8696B"/>
        <color rgb="FFFFEB84"/>
        <color rgb="FF63BE7B"/>
      </colorScale>
    </cfRule>
  </conditionalFormatting>
  <conditionalFormatting pivot="1" sqref="S3:S5">
    <cfRule type="dataBar" priority="11">
      <dataBar>
        <cfvo type="min"/>
        <cfvo type="max"/>
        <color rgb="FF008AEF"/>
      </dataBar>
      <extLst>
        <ext xmlns:x14="http://schemas.microsoft.com/office/spreadsheetml/2009/9/main" uri="{B025F937-C7B1-47D3-B67F-A62EFF666E3E}">
          <x14:id>{3CD02229-9994-4D89-A186-0A717D54D6E5}</x14:id>
        </ext>
      </extLst>
    </cfRule>
  </conditionalFormatting>
  <conditionalFormatting pivot="1" sqref="G3:G7">
    <cfRule type="colorScale" priority="8">
      <colorScale>
        <cfvo type="min"/>
        <cfvo type="percentile" val="50"/>
        <cfvo type="max"/>
        <color rgb="FFF8696B"/>
        <color rgb="FFFFEB84"/>
        <color rgb="FF63BE7B"/>
      </colorScale>
    </cfRule>
  </conditionalFormatting>
  <conditionalFormatting pivot="1" sqref="J3:J4 J6:J7">
    <cfRule type="iconSet" priority="6">
      <iconSet iconSet="3Arrows">
        <cfvo type="percent" val="0"/>
        <cfvo type="percent" val="33"/>
        <cfvo type="percent" val="67"/>
      </iconSet>
    </cfRule>
  </conditionalFormatting>
  <conditionalFormatting pivot="1" sqref="J3:J7">
    <cfRule type="iconSet" priority="5">
      <iconSet iconSet="3Arrows">
        <cfvo type="percent" val="0"/>
        <cfvo type="percent" val="33"/>
        <cfvo type="percent" val="67"/>
      </iconSet>
    </cfRule>
  </conditionalFormatting>
  <conditionalFormatting pivot="1" sqref="J3:J8">
    <cfRule type="iconSet" priority="4">
      <iconSet iconSet="3Arrows">
        <cfvo type="percent" val="0"/>
        <cfvo type="percent" val="33"/>
        <cfvo type="percent" val="67"/>
      </iconSet>
    </cfRule>
  </conditionalFormatting>
  <dataValidations count="1">
    <dataValidation type="list" allowBlank="1" showInputMessage="1" showErrorMessage="1" sqref="AG3" xr:uid="{43AFFE2E-7A24-472E-8D64-A316CD47F604}">
      <formula1>Product_Name</formula1>
    </dataValidation>
  </dataValidations>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3CD02229-9994-4D89-A186-0A717D54D6E5}">
            <x14:dataBar minLength="0" maxLength="100" border="1" negativeBarBorderColorSameAsPositive="0">
              <x14:cfvo type="autoMin"/>
              <x14:cfvo type="autoMax"/>
              <x14:borderColor rgb="FF008AEF"/>
              <x14:negativeFillColor rgb="FFFF0000"/>
              <x14:negativeBorderColor rgb="FFFF0000"/>
              <x14:axisColor rgb="FF000000"/>
            </x14:dataBar>
          </x14:cfRule>
          <xm:sqref>S3:S5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CE24D-1453-41CC-BC51-9E0A753A9849}">
  <sheetPr>
    <tabColor rgb="FF00B050"/>
  </sheetPr>
  <dimension ref="A1:AE3807"/>
  <sheetViews>
    <sheetView showGridLines="0" zoomScale="60" zoomScaleNormal="60" workbookViewId="0">
      <selection activeCell="T8" sqref="T8"/>
    </sheetView>
  </sheetViews>
  <sheetFormatPr defaultRowHeight="14.4" x14ac:dyDescent="0.3"/>
  <cols>
    <col min="1" max="1" width="8.88671875" customWidth="1"/>
    <col min="3" max="8" width="12.77734375" customWidth="1"/>
    <col min="9" max="9" width="13" customWidth="1"/>
    <col min="10" max="16" width="12.77734375" customWidth="1"/>
    <col min="20" max="20" width="24.21875" bestFit="1" customWidth="1"/>
  </cols>
  <sheetData>
    <row r="1" spans="1:31" x14ac:dyDescent="0.3">
      <c r="B1" s="6"/>
      <c r="C1" s="6"/>
      <c r="D1" s="6"/>
      <c r="E1" s="6"/>
      <c r="F1" s="6"/>
      <c r="G1" s="6"/>
      <c r="H1" s="6"/>
      <c r="I1" s="6"/>
      <c r="J1" s="6"/>
      <c r="K1" s="6"/>
      <c r="L1" s="6"/>
      <c r="M1" s="7"/>
      <c r="X1" s="37"/>
      <c r="Y1" s="18"/>
      <c r="Z1" s="18"/>
      <c r="AA1" s="18"/>
      <c r="AB1" s="18"/>
      <c r="AC1" s="18"/>
      <c r="AD1" s="18"/>
      <c r="AE1" s="18"/>
    </row>
    <row r="2" spans="1:31" x14ac:dyDescent="0.3">
      <c r="B2" s="3"/>
      <c r="C2" s="3"/>
      <c r="D2" s="3"/>
      <c r="E2" s="3"/>
      <c r="F2" s="3"/>
      <c r="G2" s="3"/>
      <c r="H2" s="3"/>
      <c r="I2" s="3"/>
      <c r="J2" s="4"/>
      <c r="K2" s="4"/>
      <c r="L2" s="3"/>
      <c r="M2" s="5"/>
      <c r="X2" s="18"/>
      <c r="Y2" s="18"/>
      <c r="Z2" s="18"/>
      <c r="AA2" s="18"/>
      <c r="AB2" s="18"/>
      <c r="AC2" s="18"/>
      <c r="AD2" s="18"/>
      <c r="AE2" s="18"/>
    </row>
    <row r="3" spans="1:31" x14ac:dyDescent="0.3">
      <c r="B3" s="3"/>
      <c r="C3" s="3"/>
      <c r="D3" s="3"/>
      <c r="E3" s="3"/>
      <c r="F3" s="3"/>
      <c r="G3" s="3"/>
      <c r="H3" s="3"/>
      <c r="I3" s="3"/>
      <c r="J3" s="4"/>
      <c r="K3" s="4"/>
      <c r="M3" s="5"/>
      <c r="X3" s="18"/>
      <c r="Y3" s="18"/>
      <c r="Z3" s="18"/>
      <c r="AA3" s="18"/>
      <c r="AB3" s="18"/>
      <c r="AC3" s="18"/>
      <c r="AD3" s="18"/>
      <c r="AE3" s="18"/>
    </row>
    <row r="4" spans="1:31" ht="13.8" customHeight="1" x14ac:dyDescent="0.3">
      <c r="B4" s="3"/>
      <c r="C4" s="3"/>
      <c r="D4" s="3"/>
      <c r="E4" s="3"/>
      <c r="G4" s="3"/>
      <c r="H4" s="3"/>
      <c r="J4" s="4"/>
      <c r="K4" s="4"/>
      <c r="L4" s="3"/>
      <c r="M4" s="5"/>
      <c r="X4" s="18"/>
      <c r="Y4" s="18"/>
      <c r="Z4" s="18"/>
      <c r="AA4" s="18"/>
      <c r="AB4" s="18"/>
      <c r="AC4" s="18"/>
      <c r="AD4" s="18"/>
      <c r="AE4" s="18"/>
    </row>
    <row r="5" spans="1:31" x14ac:dyDescent="0.3">
      <c r="A5" s="89"/>
      <c r="B5" s="3"/>
      <c r="C5" s="3"/>
      <c r="D5" s="3"/>
      <c r="E5" s="3"/>
      <c r="F5" s="3"/>
      <c r="G5" s="3"/>
      <c r="H5" s="3"/>
      <c r="I5" s="3"/>
      <c r="J5" s="4"/>
      <c r="K5" s="4"/>
      <c r="L5" s="3"/>
      <c r="M5" s="5"/>
      <c r="X5" s="18"/>
      <c r="Y5" s="18"/>
      <c r="Z5" s="18"/>
      <c r="AA5" s="18"/>
      <c r="AB5" s="18"/>
      <c r="AC5" s="18"/>
      <c r="AD5" s="18"/>
      <c r="AE5" s="18"/>
    </row>
    <row r="6" spans="1:31" x14ac:dyDescent="0.3">
      <c r="A6" s="89"/>
      <c r="B6" s="3"/>
      <c r="C6" s="3"/>
      <c r="D6" s="3"/>
      <c r="E6" s="3"/>
      <c r="F6" s="3"/>
      <c r="G6" s="3"/>
      <c r="H6" s="3"/>
      <c r="I6" s="3"/>
      <c r="J6" s="4"/>
      <c r="K6" s="4"/>
      <c r="L6" s="3"/>
      <c r="M6" s="5"/>
      <c r="X6" s="18"/>
      <c r="Y6" s="18"/>
      <c r="Z6" s="18"/>
      <c r="AA6" s="18"/>
      <c r="AB6" s="18"/>
      <c r="AC6" s="18"/>
      <c r="AD6" s="18"/>
      <c r="AE6" s="18"/>
    </row>
    <row r="7" spans="1:31" x14ac:dyDescent="0.3">
      <c r="A7" s="89"/>
      <c r="B7" s="3"/>
      <c r="C7" s="3"/>
      <c r="D7" s="3"/>
      <c r="E7" s="3"/>
      <c r="F7" s="3"/>
      <c r="G7" s="3"/>
      <c r="H7" s="3"/>
      <c r="I7" s="3"/>
      <c r="J7" s="4"/>
      <c r="K7" s="4"/>
      <c r="L7" s="3"/>
      <c r="M7" s="5"/>
      <c r="X7" s="18"/>
      <c r="Y7" s="18"/>
      <c r="Z7" s="18"/>
      <c r="AA7" s="18"/>
      <c r="AB7" s="18"/>
      <c r="AC7" s="18"/>
      <c r="AD7" s="18"/>
      <c r="AE7" s="18"/>
    </row>
    <row r="8" spans="1:31" x14ac:dyDescent="0.3">
      <c r="B8" s="3"/>
      <c r="C8" s="3"/>
      <c r="D8" s="3"/>
      <c r="F8" s="3"/>
      <c r="G8" s="3"/>
      <c r="H8" s="3"/>
      <c r="I8" s="3"/>
      <c r="J8" s="4"/>
      <c r="K8" s="4"/>
      <c r="L8" s="3"/>
      <c r="M8" s="5"/>
      <c r="X8" s="18"/>
      <c r="Y8" s="18"/>
      <c r="Z8" s="18"/>
      <c r="AA8" s="18"/>
      <c r="AB8" s="18"/>
      <c r="AC8" s="18"/>
      <c r="AD8" s="18"/>
      <c r="AE8" s="18"/>
    </row>
    <row r="9" spans="1:31" x14ac:dyDescent="0.3">
      <c r="B9" s="3"/>
      <c r="C9" s="3"/>
      <c r="D9" s="3"/>
      <c r="E9" s="3"/>
      <c r="F9" s="3"/>
      <c r="G9" s="3"/>
      <c r="H9" s="3"/>
      <c r="I9" s="3"/>
      <c r="J9" s="4"/>
      <c r="K9" s="4"/>
      <c r="L9" s="3"/>
      <c r="M9" s="5"/>
      <c r="X9" s="18"/>
      <c r="Y9" s="18"/>
      <c r="Z9" s="18"/>
      <c r="AA9" s="18"/>
      <c r="AB9" s="18"/>
      <c r="AC9" s="18"/>
      <c r="AD9" s="18"/>
      <c r="AE9" s="18"/>
    </row>
    <row r="10" spans="1:31" x14ac:dyDescent="0.3">
      <c r="B10" s="3"/>
      <c r="C10" s="3"/>
      <c r="D10" s="3"/>
      <c r="E10" s="3"/>
      <c r="F10" s="3"/>
      <c r="G10" s="3"/>
      <c r="H10" s="3"/>
      <c r="I10" s="3"/>
      <c r="J10" s="4"/>
      <c r="K10" s="4"/>
      <c r="L10" s="3"/>
      <c r="M10" s="5"/>
      <c r="X10" s="18"/>
      <c r="Y10" s="18"/>
      <c r="Z10" s="18"/>
      <c r="AA10" s="18"/>
      <c r="AB10" s="18"/>
      <c r="AC10" s="18"/>
      <c r="AD10" s="18"/>
      <c r="AE10" s="18"/>
    </row>
    <row r="11" spans="1:31" x14ac:dyDescent="0.3">
      <c r="B11" s="3"/>
      <c r="C11" s="3"/>
      <c r="D11" s="3"/>
      <c r="E11" s="3"/>
      <c r="F11" s="3"/>
      <c r="G11" s="3"/>
      <c r="H11" s="3"/>
      <c r="I11" s="3"/>
      <c r="J11" s="4"/>
      <c r="K11" s="4"/>
      <c r="L11" s="3"/>
      <c r="M11" s="5"/>
      <c r="X11" s="18"/>
      <c r="Y11" s="18"/>
      <c r="Z11" s="18"/>
      <c r="AA11" s="18"/>
      <c r="AB11" s="18"/>
      <c r="AC11" s="18"/>
      <c r="AD11" s="18"/>
      <c r="AE11" s="18"/>
    </row>
    <row r="12" spans="1:31" x14ac:dyDescent="0.3">
      <c r="B12" s="3"/>
      <c r="C12" s="3"/>
      <c r="D12" s="3"/>
      <c r="E12" s="3"/>
      <c r="F12" s="3"/>
      <c r="G12" s="3"/>
      <c r="H12" s="3"/>
      <c r="I12" s="3"/>
      <c r="J12" s="4"/>
      <c r="K12" s="4"/>
      <c r="L12" s="3"/>
      <c r="M12" s="5"/>
      <c r="X12" s="18"/>
      <c r="Y12" s="18"/>
      <c r="Z12" s="18"/>
      <c r="AA12" s="18"/>
      <c r="AB12" s="18"/>
      <c r="AC12" s="18"/>
      <c r="AD12" s="18"/>
      <c r="AE12" s="18"/>
    </row>
    <row r="13" spans="1:31" x14ac:dyDescent="0.3">
      <c r="B13" s="3"/>
      <c r="C13" s="3"/>
      <c r="D13" s="3"/>
      <c r="E13" s="3"/>
      <c r="F13" s="3"/>
      <c r="G13" s="3"/>
      <c r="H13" s="3"/>
      <c r="I13" s="3"/>
      <c r="J13" s="4"/>
      <c r="K13" s="4"/>
      <c r="L13" s="3"/>
      <c r="M13" s="5"/>
      <c r="X13" s="18"/>
      <c r="Y13" s="18"/>
      <c r="Z13" s="18"/>
      <c r="AA13" s="18"/>
      <c r="AB13" s="18"/>
      <c r="AC13" s="18"/>
      <c r="AD13" s="18"/>
      <c r="AE13" s="18"/>
    </row>
    <row r="14" spans="1:31" x14ac:dyDescent="0.3">
      <c r="B14" s="3"/>
      <c r="C14" s="3"/>
      <c r="D14" s="3"/>
      <c r="E14" s="3"/>
      <c r="F14" s="3"/>
      <c r="G14" s="3"/>
      <c r="H14" s="3"/>
      <c r="I14" s="3"/>
      <c r="J14" s="4"/>
      <c r="K14" s="4"/>
      <c r="L14" s="3"/>
      <c r="M14" s="5"/>
    </row>
    <row r="15" spans="1:31" x14ac:dyDescent="0.3">
      <c r="B15" s="3"/>
      <c r="C15" s="3"/>
      <c r="D15" s="3"/>
      <c r="E15" s="3"/>
      <c r="F15" s="3"/>
      <c r="G15" s="3"/>
      <c r="H15" s="3"/>
      <c r="I15" s="3"/>
      <c r="J15" s="4"/>
      <c r="K15" s="4"/>
      <c r="L15" s="3"/>
      <c r="M15" s="5"/>
    </row>
    <row r="16" spans="1:31" x14ac:dyDescent="0.3">
      <c r="B16" s="3"/>
      <c r="C16" s="3"/>
      <c r="D16" s="3"/>
      <c r="E16" s="3"/>
      <c r="F16" s="3"/>
      <c r="G16" s="3"/>
      <c r="H16" s="3"/>
      <c r="I16" s="3"/>
      <c r="J16" s="4"/>
      <c r="K16" s="4"/>
      <c r="L16" s="3"/>
      <c r="M16" s="5"/>
    </row>
    <row r="17" spans="2:21" x14ac:dyDescent="0.3">
      <c r="B17" s="3"/>
      <c r="C17" s="3"/>
      <c r="D17" s="3"/>
      <c r="E17" s="3"/>
      <c r="F17" s="3"/>
      <c r="G17" s="3"/>
      <c r="H17" s="3"/>
      <c r="I17" s="3"/>
      <c r="J17" s="4"/>
      <c r="K17" s="4"/>
      <c r="M17" s="5"/>
    </row>
    <row r="18" spans="2:21" x14ac:dyDescent="0.3">
      <c r="B18" s="3"/>
      <c r="C18" s="3"/>
      <c r="D18" s="3"/>
      <c r="E18" s="3"/>
      <c r="F18" s="3"/>
      <c r="G18" s="3"/>
      <c r="H18" s="3"/>
      <c r="I18" s="3"/>
      <c r="J18" s="4"/>
      <c r="K18" s="4"/>
      <c r="L18" s="3"/>
      <c r="M18" s="5"/>
    </row>
    <row r="19" spans="2:21" x14ac:dyDescent="0.3">
      <c r="B19" s="3"/>
      <c r="C19" s="3"/>
      <c r="D19" s="3"/>
      <c r="E19" s="3"/>
      <c r="F19" s="3"/>
      <c r="G19" s="3"/>
      <c r="H19" s="3"/>
      <c r="I19" s="3"/>
      <c r="J19" s="4"/>
      <c r="K19" s="4"/>
      <c r="L19" s="3"/>
      <c r="M19" s="5"/>
    </row>
    <row r="20" spans="2:21" x14ac:dyDescent="0.3">
      <c r="B20" s="3"/>
      <c r="C20" s="3"/>
      <c r="D20" s="3"/>
      <c r="E20" s="3"/>
      <c r="F20" s="3"/>
      <c r="G20" s="3"/>
      <c r="H20" s="3"/>
      <c r="I20" s="3"/>
      <c r="J20" s="4"/>
      <c r="K20" s="4"/>
      <c r="L20" s="3"/>
      <c r="M20" s="5"/>
    </row>
    <row r="21" spans="2:21" x14ac:dyDescent="0.3">
      <c r="B21" s="3"/>
      <c r="C21" s="3"/>
      <c r="D21" s="3"/>
      <c r="E21" s="3"/>
      <c r="F21" s="3"/>
      <c r="G21" s="3"/>
      <c r="H21" s="3"/>
      <c r="I21" s="3"/>
      <c r="J21" s="4"/>
      <c r="K21" s="4"/>
      <c r="L21" s="3"/>
      <c r="M21" s="5"/>
    </row>
    <row r="22" spans="2:21" x14ac:dyDescent="0.3">
      <c r="B22" s="3"/>
      <c r="C22" s="3"/>
      <c r="D22" s="3"/>
      <c r="E22" s="3"/>
      <c r="F22" s="3"/>
      <c r="G22" s="3"/>
      <c r="H22" s="3"/>
      <c r="I22" s="3"/>
      <c r="J22" s="4"/>
      <c r="K22" s="4"/>
      <c r="L22" s="3"/>
      <c r="M22" s="5"/>
    </row>
    <row r="23" spans="2:21" x14ac:dyDescent="0.3">
      <c r="B23" s="3"/>
      <c r="C23" s="3"/>
      <c r="D23" s="3"/>
      <c r="E23" s="3"/>
      <c r="F23" s="3"/>
      <c r="H23" s="3"/>
      <c r="I23" s="3"/>
      <c r="J23" s="4"/>
      <c r="K23" s="4"/>
      <c r="L23" s="3"/>
      <c r="M23" s="5"/>
    </row>
    <row r="24" spans="2:21" x14ac:dyDescent="0.3">
      <c r="B24" s="3"/>
      <c r="C24" s="3"/>
      <c r="D24" s="3"/>
      <c r="E24" s="3"/>
      <c r="F24" s="3"/>
      <c r="G24" s="3"/>
      <c r="H24" s="3"/>
      <c r="I24" s="3"/>
      <c r="J24" s="4"/>
      <c r="K24" s="4"/>
      <c r="L24" s="3"/>
      <c r="M24" s="5"/>
      <c r="U24" s="23" t="s">
        <v>7535</v>
      </c>
    </row>
    <row r="25" spans="2:21" x14ac:dyDescent="0.3">
      <c r="B25" s="3"/>
      <c r="C25" s="3"/>
      <c r="D25" s="3"/>
      <c r="E25" s="3"/>
      <c r="F25" s="3"/>
      <c r="G25" s="3"/>
      <c r="H25" s="3"/>
      <c r="I25" s="3"/>
      <c r="J25" s="4"/>
      <c r="K25" s="4"/>
      <c r="L25" s="3"/>
      <c r="M25" s="5"/>
    </row>
    <row r="26" spans="2:21" x14ac:dyDescent="0.3">
      <c r="B26" s="3"/>
      <c r="C26" s="3"/>
      <c r="D26" s="3"/>
      <c r="E26" s="3"/>
      <c r="F26" s="3"/>
      <c r="G26" s="3"/>
      <c r="H26" s="3"/>
      <c r="I26" s="3"/>
      <c r="J26" s="4"/>
      <c r="K26" s="4"/>
      <c r="L26" s="3"/>
      <c r="M26" s="5"/>
    </row>
    <row r="27" spans="2:21" x14ac:dyDescent="0.3">
      <c r="B27" s="3"/>
      <c r="C27" s="3"/>
      <c r="D27" s="3"/>
      <c r="E27" s="3"/>
      <c r="F27" s="3"/>
      <c r="G27" s="3"/>
      <c r="H27" s="3"/>
      <c r="I27" s="3"/>
      <c r="J27" s="4"/>
      <c r="K27" s="4"/>
      <c r="M27" s="5"/>
    </row>
    <row r="28" spans="2:21" x14ac:dyDescent="0.3">
      <c r="B28" s="3"/>
      <c r="C28" s="3"/>
      <c r="D28" s="3"/>
      <c r="E28" s="3"/>
      <c r="F28" s="3"/>
      <c r="G28" s="3"/>
      <c r="H28" s="3"/>
      <c r="I28" s="3"/>
      <c r="J28" s="4"/>
      <c r="K28" s="4"/>
      <c r="L28" s="3"/>
      <c r="M28" s="5"/>
    </row>
    <row r="29" spans="2:21" x14ac:dyDescent="0.3">
      <c r="B29" s="3"/>
      <c r="C29" s="3"/>
      <c r="D29" s="3"/>
      <c r="E29" s="3"/>
      <c r="F29" s="3"/>
      <c r="G29" s="3"/>
      <c r="H29" s="3"/>
      <c r="I29" s="3"/>
      <c r="J29" s="4"/>
      <c r="K29" s="4"/>
      <c r="L29" s="3"/>
      <c r="M29" s="5"/>
    </row>
    <row r="30" spans="2:21" x14ac:dyDescent="0.3">
      <c r="B30" s="3"/>
      <c r="C30" s="3"/>
      <c r="D30" s="3"/>
      <c r="E30" s="3"/>
      <c r="F30" s="3"/>
      <c r="G30" s="3"/>
      <c r="H30" s="3"/>
      <c r="I30" s="3"/>
      <c r="J30" s="4"/>
      <c r="K30" s="4"/>
      <c r="L30" s="3"/>
      <c r="M30" s="5"/>
    </row>
    <row r="31" spans="2:21" x14ac:dyDescent="0.3">
      <c r="B31" s="3"/>
      <c r="C31" s="3"/>
      <c r="D31" s="3"/>
      <c r="F31" s="3"/>
      <c r="G31" s="3"/>
      <c r="H31" s="3"/>
      <c r="I31" s="3"/>
      <c r="J31" s="4"/>
      <c r="K31" s="4"/>
      <c r="L31" s="3"/>
      <c r="M31" s="5"/>
    </row>
    <row r="32" spans="2:21" x14ac:dyDescent="0.3">
      <c r="B32" s="3"/>
      <c r="C32" s="3"/>
      <c r="D32" s="3"/>
      <c r="E32" s="3"/>
      <c r="F32" s="3"/>
      <c r="G32" s="3"/>
      <c r="H32" s="3"/>
      <c r="I32" s="3"/>
      <c r="J32" s="4"/>
      <c r="K32" s="4"/>
      <c r="M32" s="5"/>
    </row>
    <row r="33" spans="2:13" x14ac:dyDescent="0.3">
      <c r="B33" s="3"/>
      <c r="C33" s="3"/>
      <c r="D33" s="3"/>
      <c r="E33" s="3"/>
      <c r="F33" s="3"/>
      <c r="G33" s="3"/>
      <c r="H33" s="3"/>
      <c r="I33" s="3"/>
      <c r="J33" s="4"/>
      <c r="K33" s="4"/>
      <c r="L33" s="3"/>
      <c r="M33" s="5"/>
    </row>
    <row r="34" spans="2:13" x14ac:dyDescent="0.3">
      <c r="B34" s="3"/>
      <c r="C34" s="3"/>
      <c r="D34" s="3"/>
      <c r="E34" s="3"/>
      <c r="F34" s="3"/>
      <c r="G34" s="3"/>
      <c r="H34" s="3"/>
      <c r="I34" s="3"/>
      <c r="J34" s="4"/>
      <c r="K34" s="4"/>
      <c r="L34" s="3"/>
      <c r="M34" s="5"/>
    </row>
    <row r="35" spans="2:13" x14ac:dyDescent="0.3">
      <c r="B35" s="3"/>
      <c r="C35" s="3"/>
      <c r="D35" s="3"/>
      <c r="E35" s="3"/>
      <c r="F35" s="3"/>
      <c r="G35" s="3"/>
      <c r="H35" s="3"/>
      <c r="I35" s="3"/>
      <c r="J35" s="4"/>
      <c r="K35" s="4"/>
      <c r="L35" s="3"/>
      <c r="M35" s="5"/>
    </row>
    <row r="36" spans="2:13" ht="13.8" customHeight="1" x14ac:dyDescent="0.3">
      <c r="B36" s="3"/>
      <c r="C36" s="3"/>
      <c r="D36" s="3"/>
      <c r="E36" s="3"/>
      <c r="F36" s="3"/>
      <c r="G36" s="3"/>
      <c r="H36" s="3"/>
      <c r="I36" s="3"/>
      <c r="J36" s="4"/>
      <c r="K36" s="4"/>
      <c r="M36" s="5"/>
    </row>
    <row r="37" spans="2:13" x14ac:dyDescent="0.3">
      <c r="B37" s="3"/>
      <c r="C37" s="3"/>
      <c r="D37" s="3"/>
      <c r="F37" s="3"/>
      <c r="G37" s="3"/>
      <c r="H37" s="3"/>
      <c r="I37" s="3"/>
      <c r="J37" s="4"/>
      <c r="K37" s="4"/>
      <c r="L37" s="3"/>
      <c r="M37" s="5"/>
    </row>
    <row r="38" spans="2:13" x14ac:dyDescent="0.3">
      <c r="B38" s="3"/>
      <c r="C38" s="3"/>
      <c r="D38" s="3"/>
      <c r="E38" s="3"/>
      <c r="F38" s="3"/>
      <c r="G38" s="3"/>
      <c r="H38" s="3"/>
      <c r="I38" s="3"/>
      <c r="J38" s="4"/>
      <c r="K38" s="4"/>
      <c r="L38" s="3"/>
      <c r="M38" s="5"/>
    </row>
    <row r="39" spans="2:13" x14ac:dyDescent="0.3">
      <c r="B39" s="3"/>
      <c r="C39" s="3"/>
      <c r="D39" s="3"/>
      <c r="E39" s="3"/>
      <c r="F39" s="3"/>
      <c r="G39" s="3"/>
      <c r="H39" s="3"/>
      <c r="I39" s="3"/>
      <c r="J39" s="4"/>
      <c r="K39" s="4"/>
      <c r="L39" s="3"/>
      <c r="M39" s="5"/>
    </row>
    <row r="40" spans="2:13" x14ac:dyDescent="0.3">
      <c r="B40" s="3"/>
      <c r="C40" s="3"/>
      <c r="D40" s="3"/>
      <c r="E40" s="3"/>
      <c r="F40" s="3"/>
      <c r="G40" s="3"/>
      <c r="H40" s="3"/>
      <c r="I40" s="3"/>
      <c r="J40" s="4"/>
      <c r="K40" s="4"/>
      <c r="L40" s="3"/>
      <c r="M40" s="5"/>
    </row>
    <row r="41" spans="2:13" x14ac:dyDescent="0.3">
      <c r="B41" s="3"/>
      <c r="C41" s="3"/>
      <c r="D41" s="3"/>
      <c r="E41" s="3"/>
      <c r="F41" s="3"/>
      <c r="G41" s="3"/>
      <c r="H41" s="3"/>
      <c r="I41" s="3"/>
      <c r="J41" s="4"/>
      <c r="K41" s="4"/>
      <c r="L41" s="3"/>
      <c r="M41" s="5"/>
    </row>
    <row r="42" spans="2:13" x14ac:dyDescent="0.3">
      <c r="B42" s="3"/>
      <c r="C42" s="3"/>
      <c r="D42" s="3"/>
      <c r="E42" s="3"/>
      <c r="F42" s="3"/>
      <c r="G42" s="3"/>
      <c r="H42" s="3"/>
      <c r="I42" s="3"/>
      <c r="J42" s="4"/>
      <c r="K42" s="4"/>
      <c r="L42" s="3"/>
      <c r="M42" s="5"/>
    </row>
    <row r="43" spans="2:13" x14ac:dyDescent="0.3">
      <c r="B43" s="3"/>
      <c r="C43" s="3"/>
      <c r="D43" s="3"/>
      <c r="E43" s="3"/>
      <c r="F43" s="3"/>
      <c r="G43" s="3"/>
      <c r="H43" s="3"/>
      <c r="I43" s="3"/>
      <c r="J43" s="4"/>
      <c r="K43" s="4"/>
      <c r="L43" s="3"/>
      <c r="M43" s="5"/>
    </row>
    <row r="44" spans="2:13" x14ac:dyDescent="0.3">
      <c r="B44" s="3"/>
      <c r="C44" s="3"/>
      <c r="D44" s="3"/>
      <c r="E44" s="3"/>
      <c r="F44" s="3"/>
      <c r="G44" s="3"/>
      <c r="H44" s="3"/>
      <c r="I44" s="3"/>
      <c r="J44" s="4"/>
      <c r="K44" s="4"/>
      <c r="M44" s="5"/>
    </row>
    <row r="45" spans="2:13" x14ac:dyDescent="0.3">
      <c r="B45" s="3"/>
      <c r="C45" s="3"/>
      <c r="D45" s="3"/>
      <c r="E45" s="3"/>
      <c r="F45" s="3"/>
      <c r="G45" s="3"/>
      <c r="H45" s="3"/>
      <c r="I45" s="3"/>
      <c r="J45" s="4"/>
      <c r="K45" s="4"/>
      <c r="M45" s="5"/>
    </row>
    <row r="46" spans="2:13" x14ac:dyDescent="0.3">
      <c r="B46" s="3"/>
      <c r="C46" s="3"/>
      <c r="D46" s="3"/>
      <c r="E46" s="51"/>
      <c r="F46" s="3"/>
      <c r="G46" s="3"/>
      <c r="H46" s="3"/>
      <c r="I46" s="3"/>
      <c r="J46" s="4"/>
      <c r="K46" s="4"/>
      <c r="L46" s="3"/>
      <c r="M46" s="5"/>
    </row>
    <row r="47" spans="2:13" x14ac:dyDescent="0.3">
      <c r="B47" s="3"/>
      <c r="C47" s="3"/>
      <c r="D47" s="3"/>
      <c r="E47" s="3"/>
      <c r="F47" s="3"/>
      <c r="G47" s="3"/>
      <c r="H47" s="3"/>
      <c r="I47" s="3"/>
      <c r="J47" s="4"/>
      <c r="K47" s="4"/>
      <c r="L47" s="3"/>
      <c r="M47" s="5"/>
    </row>
    <row r="48" spans="2:13" x14ac:dyDescent="0.3">
      <c r="B48" s="3"/>
      <c r="C48" s="3"/>
      <c r="D48" s="3"/>
      <c r="E48" s="3"/>
      <c r="F48" s="3"/>
      <c r="G48" s="3"/>
      <c r="I48" s="3"/>
      <c r="J48" s="4"/>
      <c r="K48" s="4"/>
      <c r="M48" s="5"/>
    </row>
    <row r="49" spans="2:13" x14ac:dyDescent="0.3">
      <c r="B49" s="3"/>
      <c r="C49" s="3"/>
      <c r="D49" s="3"/>
      <c r="E49" s="3"/>
      <c r="F49" s="3"/>
      <c r="G49" s="87" t="s">
        <v>7656</v>
      </c>
      <c r="H49" s="3"/>
      <c r="I49" s="3"/>
      <c r="J49" s="4"/>
      <c r="K49" s="4"/>
      <c r="L49" s="3"/>
      <c r="M49" s="5"/>
    </row>
    <row r="50" spans="2:13" x14ac:dyDescent="0.3">
      <c r="B50" s="3"/>
      <c r="C50" s="3"/>
      <c r="D50" s="3"/>
      <c r="E50" s="3"/>
      <c r="F50" s="3"/>
      <c r="G50" s="87" t="s">
        <v>7657</v>
      </c>
      <c r="H50" s="3"/>
      <c r="I50" s="3"/>
      <c r="J50" s="4"/>
      <c r="K50" s="4"/>
      <c r="L50" s="3"/>
      <c r="M50" s="5"/>
    </row>
    <row r="51" spans="2:13" x14ac:dyDescent="0.3">
      <c r="B51" s="3"/>
      <c r="C51" s="3"/>
      <c r="D51" s="3"/>
      <c r="E51" s="3"/>
      <c r="F51" s="3"/>
      <c r="G51" s="3"/>
      <c r="H51" s="3"/>
      <c r="I51" s="3"/>
      <c r="J51" s="4"/>
      <c r="K51" s="4"/>
      <c r="L51" s="3"/>
      <c r="M51" s="5"/>
    </row>
    <row r="52" spans="2:13" x14ac:dyDescent="0.3">
      <c r="B52" s="3"/>
      <c r="C52" s="3"/>
      <c r="D52" s="3"/>
      <c r="E52" s="3"/>
      <c r="F52" s="3"/>
      <c r="G52" s="3"/>
      <c r="H52" s="3"/>
      <c r="I52" s="3"/>
      <c r="J52" s="4"/>
      <c r="K52" s="4"/>
      <c r="L52" s="3"/>
      <c r="M52" s="5"/>
    </row>
    <row r="53" spans="2:13" x14ac:dyDescent="0.3">
      <c r="B53" s="3"/>
      <c r="C53" s="3"/>
      <c r="D53" s="3"/>
      <c r="E53" s="3"/>
      <c r="F53" s="3"/>
      <c r="G53" s="3"/>
      <c r="H53" s="3"/>
      <c r="I53" s="3"/>
      <c r="J53" s="4"/>
      <c r="K53" s="4"/>
      <c r="L53" s="3"/>
      <c r="M53" s="5"/>
    </row>
    <row r="54" spans="2:13" x14ac:dyDescent="0.3">
      <c r="B54" s="3"/>
      <c r="C54" s="3"/>
      <c r="D54" s="3"/>
      <c r="E54" s="3"/>
      <c r="F54" s="3"/>
      <c r="G54" s="3"/>
      <c r="H54" s="3"/>
      <c r="I54" s="3"/>
      <c r="J54" s="4"/>
      <c r="K54" s="4"/>
      <c r="L54" s="3"/>
      <c r="M54" s="5"/>
    </row>
    <row r="55" spans="2:13" x14ac:dyDescent="0.3">
      <c r="B55" s="3"/>
      <c r="C55" s="3"/>
      <c r="D55" s="3"/>
      <c r="F55" s="3"/>
      <c r="G55" s="3"/>
      <c r="H55" s="3"/>
      <c r="I55" s="3"/>
      <c r="J55" s="4"/>
      <c r="K55" s="4"/>
      <c r="L55" s="3"/>
      <c r="M55" s="5"/>
    </row>
    <row r="56" spans="2:13" x14ac:dyDescent="0.3">
      <c r="B56" s="3"/>
      <c r="C56" s="3"/>
      <c r="D56" s="3"/>
      <c r="E56" s="3"/>
      <c r="F56" s="3"/>
      <c r="G56" s="3"/>
      <c r="H56" s="3"/>
      <c r="I56" s="3"/>
      <c r="J56" s="4"/>
      <c r="K56" s="4"/>
      <c r="L56" s="3"/>
      <c r="M56" s="5"/>
    </row>
    <row r="57" spans="2:13" x14ac:dyDescent="0.3">
      <c r="B57" s="3"/>
      <c r="C57" s="3"/>
      <c r="D57" s="3"/>
      <c r="E57" s="3"/>
      <c r="F57" s="3"/>
      <c r="G57" s="3"/>
      <c r="H57" s="3"/>
      <c r="I57" s="3"/>
      <c r="J57" s="4"/>
      <c r="K57" s="4"/>
      <c r="L57" s="3"/>
      <c r="M57" s="5"/>
    </row>
    <row r="58" spans="2:13" x14ac:dyDescent="0.3">
      <c r="B58" s="3"/>
      <c r="C58" s="3"/>
      <c r="D58" s="3"/>
      <c r="E58" s="3"/>
      <c r="F58" s="3"/>
      <c r="G58" s="3"/>
      <c r="H58" s="3"/>
      <c r="I58" s="3"/>
      <c r="J58" s="4"/>
      <c r="K58" s="4"/>
      <c r="L58" s="3"/>
      <c r="M58" s="5"/>
    </row>
    <row r="59" spans="2:13" x14ac:dyDescent="0.3">
      <c r="B59" s="3"/>
      <c r="C59" s="3"/>
      <c r="D59" s="3"/>
      <c r="E59" s="3"/>
      <c r="F59" s="3"/>
      <c r="G59" s="3"/>
      <c r="H59" s="3"/>
      <c r="I59" s="3"/>
      <c r="J59" s="4"/>
      <c r="K59" s="4"/>
      <c r="L59" s="3"/>
      <c r="M59" s="5"/>
    </row>
    <row r="60" spans="2:13" x14ac:dyDescent="0.3">
      <c r="B60" s="3"/>
      <c r="C60" s="3"/>
      <c r="D60" s="3"/>
      <c r="E60" s="3"/>
      <c r="F60" s="3"/>
      <c r="G60" s="3"/>
      <c r="H60" s="3"/>
      <c r="I60" s="3"/>
      <c r="J60" s="4"/>
      <c r="K60" s="4"/>
      <c r="L60" s="3"/>
      <c r="M60" s="5"/>
    </row>
    <row r="61" spans="2:13" x14ac:dyDescent="0.3">
      <c r="B61" s="3"/>
      <c r="C61" s="3"/>
      <c r="D61" s="3"/>
      <c r="E61" s="3"/>
      <c r="F61" s="3"/>
      <c r="G61" s="3"/>
      <c r="H61" s="3"/>
      <c r="I61" s="3"/>
      <c r="J61" s="4"/>
      <c r="K61" s="4"/>
      <c r="L61" s="3"/>
      <c r="M61" s="5"/>
    </row>
    <row r="62" spans="2:13" x14ac:dyDescent="0.3">
      <c r="B62" s="3"/>
      <c r="C62" s="3"/>
      <c r="D62" s="3"/>
      <c r="E62" s="3"/>
      <c r="F62" s="3"/>
      <c r="G62" s="3"/>
      <c r="H62" s="3"/>
      <c r="I62" s="3"/>
      <c r="J62" s="4"/>
      <c r="K62" s="4"/>
      <c r="L62" s="3"/>
      <c r="M62" s="5"/>
    </row>
    <row r="63" spans="2:13" x14ac:dyDescent="0.3">
      <c r="B63" s="3"/>
      <c r="C63" s="3"/>
      <c r="D63" s="3"/>
      <c r="E63" s="3"/>
      <c r="F63" s="3"/>
      <c r="G63" s="3"/>
      <c r="H63" s="3"/>
      <c r="I63" s="3"/>
      <c r="J63" s="4"/>
      <c r="K63" s="4"/>
      <c r="L63" s="3"/>
      <c r="M63" s="5"/>
    </row>
    <row r="64" spans="2:13" x14ac:dyDescent="0.3">
      <c r="B64" s="3"/>
      <c r="C64" s="3"/>
      <c r="D64" s="3"/>
      <c r="E64" s="3"/>
      <c r="F64" s="3"/>
      <c r="G64" s="3"/>
      <c r="H64" s="3"/>
      <c r="I64" s="3"/>
      <c r="J64" s="4"/>
      <c r="K64" s="4"/>
      <c r="L64" s="3"/>
      <c r="M64" s="5"/>
    </row>
    <row r="65" spans="2:13" x14ac:dyDescent="0.3">
      <c r="B65" s="3"/>
      <c r="C65" s="3"/>
      <c r="D65" s="3"/>
      <c r="E65" s="3"/>
      <c r="F65" s="3"/>
      <c r="G65" s="3"/>
      <c r="H65" s="3"/>
      <c r="I65" s="3"/>
      <c r="J65" s="4"/>
      <c r="K65" s="4"/>
      <c r="L65" s="3"/>
      <c r="M65" s="5"/>
    </row>
    <row r="66" spans="2:13" x14ac:dyDescent="0.3">
      <c r="B66" s="3"/>
      <c r="C66" s="3"/>
      <c r="D66" s="3"/>
      <c r="E66" s="3"/>
      <c r="F66" s="3"/>
      <c r="G66" s="3"/>
      <c r="H66" s="3"/>
      <c r="I66" s="3"/>
      <c r="J66" s="4"/>
      <c r="K66" s="4"/>
      <c r="L66" s="3"/>
      <c r="M66" s="5"/>
    </row>
    <row r="67" spans="2:13" x14ac:dyDescent="0.3">
      <c r="B67" s="3"/>
      <c r="C67" s="3"/>
      <c r="D67" s="3"/>
      <c r="E67" s="3"/>
      <c r="F67" s="3"/>
      <c r="G67" s="3"/>
      <c r="H67" s="3"/>
      <c r="I67" s="3"/>
      <c r="J67" s="4"/>
      <c r="K67" s="4"/>
      <c r="L67" s="3"/>
      <c r="M67" s="5"/>
    </row>
    <row r="68" spans="2:13" x14ac:dyDescent="0.3">
      <c r="B68" s="3"/>
      <c r="C68" s="3"/>
      <c r="D68" s="3"/>
      <c r="E68" s="3"/>
      <c r="F68" s="3"/>
      <c r="G68" s="3"/>
      <c r="H68" s="3"/>
      <c r="I68" s="3"/>
      <c r="J68" s="4"/>
      <c r="K68" s="4"/>
      <c r="M68" s="5"/>
    </row>
    <row r="69" spans="2:13" x14ac:dyDescent="0.3">
      <c r="B69" s="3"/>
      <c r="C69" s="3"/>
      <c r="D69" s="3"/>
      <c r="E69" s="3"/>
      <c r="F69" s="3"/>
      <c r="G69" s="3"/>
      <c r="H69" s="3"/>
      <c r="I69" s="3"/>
      <c r="J69" s="4"/>
      <c r="K69" s="4"/>
      <c r="L69" s="3"/>
      <c r="M69" s="5"/>
    </row>
    <row r="70" spans="2:13" x14ac:dyDescent="0.3">
      <c r="B70" s="3"/>
      <c r="C70" s="3"/>
      <c r="D70" s="3"/>
      <c r="E70" s="3"/>
      <c r="F70" s="3"/>
      <c r="G70" s="3"/>
      <c r="H70" s="3"/>
      <c r="I70" s="3"/>
      <c r="J70" s="4"/>
      <c r="K70" s="4"/>
      <c r="L70" s="3"/>
      <c r="M70" s="5"/>
    </row>
    <row r="71" spans="2:13" x14ac:dyDescent="0.3">
      <c r="B71" s="3"/>
      <c r="C71" s="3"/>
      <c r="D71" s="3"/>
      <c r="E71" s="3"/>
      <c r="F71" s="3"/>
      <c r="G71" s="3"/>
      <c r="H71" s="3"/>
      <c r="I71" s="3"/>
      <c r="J71" s="4"/>
      <c r="K71" s="4"/>
      <c r="L71" s="3"/>
      <c r="M71" s="5"/>
    </row>
    <row r="72" spans="2:13" x14ac:dyDescent="0.3">
      <c r="B72" s="3"/>
      <c r="C72" s="3"/>
      <c r="D72" s="3"/>
      <c r="E72" s="3"/>
      <c r="F72" s="3"/>
      <c r="G72" s="3"/>
      <c r="H72" s="3"/>
      <c r="I72" s="3"/>
      <c r="J72" s="4"/>
      <c r="K72" s="4"/>
      <c r="L72" s="3"/>
      <c r="M72" s="5"/>
    </row>
    <row r="73" spans="2:13" x14ac:dyDescent="0.3">
      <c r="B73" s="3"/>
      <c r="C73" s="3"/>
      <c r="D73" s="3"/>
      <c r="E73" s="3"/>
      <c r="F73" s="3"/>
      <c r="G73" s="3"/>
      <c r="H73" s="3"/>
      <c r="I73" s="3"/>
      <c r="J73" s="4"/>
      <c r="K73" s="4"/>
      <c r="L73" s="3"/>
      <c r="M73" s="5"/>
    </row>
    <row r="74" spans="2:13" x14ac:dyDescent="0.3">
      <c r="B74" s="3"/>
      <c r="C74" s="3"/>
      <c r="D74" s="3"/>
      <c r="E74" s="3"/>
      <c r="F74" s="3"/>
      <c r="G74" s="3"/>
      <c r="H74" s="3"/>
      <c r="I74" s="3"/>
      <c r="J74" s="4"/>
      <c r="K74" s="4"/>
      <c r="L74" s="3"/>
      <c r="M74" s="5"/>
    </row>
    <row r="75" spans="2:13" x14ac:dyDescent="0.3">
      <c r="B75" s="3"/>
      <c r="C75" s="3"/>
      <c r="D75" s="3"/>
      <c r="E75" s="3"/>
      <c r="F75" s="3"/>
      <c r="G75" s="3"/>
      <c r="H75" s="3"/>
      <c r="I75" s="3"/>
      <c r="J75" s="4"/>
      <c r="K75" s="4"/>
      <c r="M75" s="5"/>
    </row>
    <row r="76" spans="2:13" x14ac:dyDescent="0.3">
      <c r="B76" s="3"/>
      <c r="C76" s="3"/>
      <c r="D76" s="3"/>
      <c r="E76" s="3"/>
      <c r="F76" s="3"/>
      <c r="G76" s="3"/>
      <c r="H76" s="3"/>
      <c r="I76" s="3"/>
      <c r="J76" s="4"/>
      <c r="K76" s="4"/>
      <c r="M76" s="5"/>
    </row>
    <row r="77" spans="2:13" x14ac:dyDescent="0.3">
      <c r="B77" s="3"/>
      <c r="C77" s="3"/>
      <c r="D77" s="3"/>
      <c r="E77" s="3"/>
      <c r="F77" s="3"/>
      <c r="G77" s="3"/>
      <c r="H77" s="3"/>
      <c r="I77" s="3"/>
      <c r="J77" s="4"/>
      <c r="K77" s="4"/>
      <c r="L77" s="3"/>
      <c r="M77" s="5"/>
    </row>
    <row r="78" spans="2:13" x14ac:dyDescent="0.3">
      <c r="B78" s="3"/>
      <c r="C78" s="3"/>
      <c r="D78" s="3"/>
      <c r="E78" s="3"/>
      <c r="F78" s="3"/>
      <c r="G78" s="3"/>
      <c r="H78" s="3"/>
      <c r="I78" s="3"/>
      <c r="J78" s="4"/>
      <c r="K78" s="4"/>
      <c r="M78" s="5"/>
    </row>
    <row r="79" spans="2:13" x14ac:dyDescent="0.3">
      <c r="B79" s="3"/>
      <c r="C79" s="3"/>
      <c r="D79" s="3"/>
      <c r="E79" s="3"/>
      <c r="F79" s="3"/>
      <c r="G79" s="3"/>
      <c r="H79" s="3"/>
      <c r="I79" s="3"/>
      <c r="J79" s="4"/>
      <c r="K79" s="4"/>
      <c r="L79" s="3"/>
      <c r="M79" s="5"/>
    </row>
    <row r="80" spans="2:13" x14ac:dyDescent="0.3">
      <c r="B80" s="3"/>
      <c r="C80" s="3"/>
      <c r="D80" s="3"/>
      <c r="E80" s="3"/>
      <c r="F80" s="3"/>
      <c r="G80" s="3"/>
      <c r="H80" s="3"/>
      <c r="I80" s="3"/>
      <c r="J80" s="4"/>
      <c r="K80" s="4"/>
      <c r="M80" s="5"/>
    </row>
    <row r="81" spans="2:13" x14ac:dyDescent="0.3">
      <c r="B81" s="3"/>
      <c r="C81" s="3"/>
      <c r="D81" s="3"/>
      <c r="E81" s="3"/>
      <c r="F81" s="3"/>
      <c r="G81" s="3"/>
      <c r="H81" s="3"/>
      <c r="I81" s="3"/>
      <c r="J81" s="4"/>
      <c r="K81" s="4"/>
      <c r="L81" s="3"/>
      <c r="M81" s="5"/>
    </row>
    <row r="82" spans="2:13" x14ac:dyDescent="0.3">
      <c r="B82" s="3"/>
      <c r="C82" s="3"/>
      <c r="D82" s="3"/>
      <c r="E82" s="3"/>
      <c r="G82" s="3"/>
      <c r="H82" s="3"/>
      <c r="J82" s="4"/>
      <c r="K82" s="4"/>
      <c r="L82" s="3"/>
      <c r="M82" s="5"/>
    </row>
    <row r="83" spans="2:13" x14ac:dyDescent="0.3">
      <c r="B83" s="3"/>
      <c r="C83" s="3"/>
      <c r="D83" s="3"/>
      <c r="F83" s="3"/>
      <c r="G83" s="3"/>
      <c r="H83" s="3"/>
      <c r="I83" s="3"/>
      <c r="J83" s="4"/>
      <c r="K83" s="4"/>
      <c r="L83" s="3"/>
      <c r="M83" s="5"/>
    </row>
    <row r="84" spans="2:13" x14ac:dyDescent="0.3">
      <c r="B84" s="3"/>
      <c r="C84" s="3"/>
      <c r="D84" s="3"/>
      <c r="E84" s="3"/>
      <c r="F84" s="3"/>
      <c r="G84" s="3"/>
      <c r="H84" s="3"/>
      <c r="I84" s="3"/>
      <c r="J84" s="4"/>
      <c r="K84" s="4"/>
      <c r="L84" s="3"/>
      <c r="M84" s="5"/>
    </row>
    <row r="85" spans="2:13" x14ac:dyDescent="0.3">
      <c r="B85" s="3"/>
      <c r="C85" s="3"/>
      <c r="D85" s="3"/>
      <c r="E85" s="3"/>
      <c r="F85" s="3"/>
      <c r="G85" s="3"/>
      <c r="H85" s="3"/>
      <c r="I85" s="3"/>
      <c r="J85" s="4"/>
      <c r="K85" s="4"/>
      <c r="L85" s="3"/>
      <c r="M85" s="5"/>
    </row>
    <row r="86" spans="2:13" x14ac:dyDescent="0.3">
      <c r="B86" s="3"/>
      <c r="C86" s="3"/>
      <c r="D86" s="3"/>
      <c r="E86" s="3"/>
      <c r="F86" s="3"/>
      <c r="G86" s="3"/>
      <c r="H86" s="3"/>
      <c r="I86" s="3"/>
      <c r="J86" s="4"/>
      <c r="K86" s="4"/>
      <c r="L86" s="3"/>
      <c r="M86" s="5"/>
    </row>
    <row r="87" spans="2:13" x14ac:dyDescent="0.3">
      <c r="B87" s="3"/>
      <c r="C87" s="3"/>
      <c r="D87" s="3"/>
      <c r="E87" s="3"/>
      <c r="F87" s="3"/>
      <c r="G87" s="3"/>
      <c r="H87" s="3"/>
      <c r="I87" s="3"/>
      <c r="J87" s="4"/>
      <c r="K87" s="4"/>
      <c r="L87" s="3"/>
      <c r="M87" s="5"/>
    </row>
    <row r="88" spans="2:13" x14ac:dyDescent="0.3">
      <c r="B88" s="3"/>
      <c r="C88" s="3"/>
      <c r="D88" s="3"/>
      <c r="E88" s="3"/>
      <c r="F88" s="3"/>
      <c r="G88" s="3"/>
      <c r="H88" s="3"/>
      <c r="I88" s="3"/>
      <c r="J88" s="4"/>
      <c r="K88" s="4"/>
      <c r="L88" s="3"/>
      <c r="M88" s="5"/>
    </row>
    <row r="89" spans="2:13" x14ac:dyDescent="0.3">
      <c r="B89" s="3"/>
      <c r="C89" s="3"/>
      <c r="D89" s="3"/>
      <c r="E89" s="3"/>
      <c r="F89" s="3"/>
      <c r="G89" s="3"/>
      <c r="H89" s="3"/>
      <c r="I89" s="3"/>
      <c r="J89" s="4"/>
      <c r="K89" s="4"/>
      <c r="M89" s="5"/>
    </row>
    <row r="90" spans="2:13" x14ac:dyDescent="0.3">
      <c r="B90" s="3"/>
      <c r="C90" s="3"/>
      <c r="D90" s="3"/>
      <c r="E90" s="3"/>
      <c r="F90" s="3"/>
      <c r="G90" s="3"/>
      <c r="H90" s="3"/>
      <c r="I90" s="3"/>
      <c r="J90" s="4"/>
      <c r="K90" s="4"/>
      <c r="L90" s="3"/>
      <c r="M90" s="5"/>
    </row>
    <row r="91" spans="2:13" x14ac:dyDescent="0.3">
      <c r="B91" s="3"/>
      <c r="C91" s="3"/>
      <c r="D91" s="3"/>
      <c r="E91" s="3"/>
      <c r="F91" s="3"/>
      <c r="G91" s="3"/>
      <c r="H91" s="3"/>
      <c r="I91" s="3"/>
      <c r="J91" s="4"/>
      <c r="K91" s="4"/>
      <c r="L91" s="3"/>
      <c r="M91" s="5"/>
    </row>
    <row r="92" spans="2:13" x14ac:dyDescent="0.3">
      <c r="B92" s="3"/>
      <c r="C92" s="3"/>
      <c r="D92" s="3"/>
      <c r="E92" s="3"/>
      <c r="F92" s="3"/>
      <c r="H92" s="3"/>
      <c r="I92" s="3"/>
      <c r="J92" s="4"/>
      <c r="K92" s="4"/>
      <c r="L92" s="3"/>
      <c r="M92" s="5"/>
    </row>
    <row r="93" spans="2:13" x14ac:dyDescent="0.3">
      <c r="B93" s="3"/>
      <c r="C93" s="3"/>
      <c r="D93" s="3"/>
      <c r="E93" s="3"/>
      <c r="F93" s="3"/>
      <c r="G93" s="3"/>
      <c r="H93" s="3"/>
      <c r="I93" s="3"/>
      <c r="J93" s="4"/>
      <c r="K93" s="4"/>
      <c r="M93" s="5"/>
    </row>
    <row r="94" spans="2:13" x14ac:dyDescent="0.3">
      <c r="B94" s="3"/>
      <c r="C94" s="3"/>
      <c r="D94" s="3"/>
      <c r="E94" s="3"/>
      <c r="F94" s="3"/>
      <c r="G94" s="3"/>
      <c r="H94" s="3"/>
      <c r="I94" s="3"/>
      <c r="J94" s="4"/>
      <c r="K94" s="4"/>
      <c r="L94" s="3"/>
      <c r="M94" s="5"/>
    </row>
    <row r="95" spans="2:13" x14ac:dyDescent="0.3">
      <c r="B95" s="3"/>
      <c r="C95" s="3"/>
      <c r="D95" s="3"/>
      <c r="F95" s="3"/>
      <c r="G95" s="3"/>
      <c r="H95" s="3"/>
      <c r="I95" s="3"/>
      <c r="J95" s="4"/>
      <c r="K95" s="4"/>
      <c r="L95" s="3"/>
      <c r="M95" s="5"/>
    </row>
    <row r="96" spans="2:13" x14ac:dyDescent="0.3">
      <c r="B96" s="3"/>
      <c r="C96" s="3"/>
      <c r="D96" s="3"/>
      <c r="F96" s="3"/>
      <c r="G96" s="3"/>
      <c r="H96" s="3"/>
      <c r="I96" s="3"/>
      <c r="J96" s="4"/>
      <c r="K96" s="4"/>
      <c r="L96" s="3"/>
      <c r="M96" s="5"/>
    </row>
    <row r="97" spans="2:13" x14ac:dyDescent="0.3">
      <c r="B97" s="3"/>
      <c r="C97" s="3"/>
      <c r="D97" s="3"/>
      <c r="E97" s="3"/>
      <c r="F97" s="3"/>
      <c r="G97" s="3"/>
      <c r="H97" s="3"/>
      <c r="I97" s="3"/>
      <c r="J97" s="4"/>
      <c r="K97" s="4"/>
      <c r="L97" s="3"/>
      <c r="M97" s="5"/>
    </row>
    <row r="98" spans="2:13" x14ac:dyDescent="0.3">
      <c r="B98" s="3"/>
      <c r="C98" s="3"/>
      <c r="D98" s="3"/>
      <c r="E98" s="3"/>
      <c r="F98" s="3"/>
      <c r="G98" s="3"/>
      <c r="H98" s="3"/>
      <c r="I98" s="3"/>
      <c r="J98" s="4"/>
      <c r="K98" s="4"/>
      <c r="L98" s="3"/>
      <c r="M98" s="5"/>
    </row>
    <row r="99" spans="2:13" x14ac:dyDescent="0.3">
      <c r="B99" s="3"/>
      <c r="C99" s="3"/>
      <c r="D99" s="3"/>
      <c r="E99" s="3"/>
      <c r="F99" s="3"/>
      <c r="G99" s="3"/>
      <c r="H99" s="3"/>
      <c r="I99" s="3"/>
      <c r="J99" s="4"/>
      <c r="K99" s="4"/>
      <c r="L99" s="3"/>
      <c r="M99" s="5"/>
    </row>
    <row r="100" spans="2:13" x14ac:dyDescent="0.3">
      <c r="B100" s="3"/>
      <c r="C100" s="3"/>
      <c r="D100" s="3"/>
      <c r="E100" s="3"/>
      <c r="F100" s="3"/>
      <c r="G100" s="3"/>
      <c r="H100" s="3"/>
      <c r="I100" s="3"/>
      <c r="J100" s="4"/>
      <c r="K100" s="4"/>
      <c r="L100" s="3"/>
      <c r="M100" s="5"/>
    </row>
    <row r="101" spans="2:13" x14ac:dyDescent="0.3">
      <c r="B101" s="3"/>
      <c r="C101" s="3"/>
      <c r="D101" s="3"/>
      <c r="E101" s="3"/>
      <c r="F101" s="3"/>
      <c r="G101" s="3"/>
      <c r="H101" s="3"/>
      <c r="I101" s="3"/>
      <c r="J101" s="4"/>
      <c r="K101" s="4"/>
      <c r="L101" s="3"/>
      <c r="M101" s="5"/>
    </row>
    <row r="102" spans="2:13" x14ac:dyDescent="0.3">
      <c r="B102" s="3"/>
      <c r="C102" s="3"/>
      <c r="D102" s="3"/>
      <c r="E102" s="3"/>
      <c r="F102" s="3"/>
      <c r="G102" s="3"/>
      <c r="H102" s="3"/>
      <c r="I102" s="3"/>
      <c r="J102" s="4"/>
      <c r="K102" s="4"/>
      <c r="L102" s="3"/>
      <c r="M102" s="5"/>
    </row>
    <row r="103" spans="2:13" x14ac:dyDescent="0.3">
      <c r="B103" s="3"/>
      <c r="C103" s="3"/>
      <c r="D103" s="3"/>
      <c r="E103" s="3"/>
      <c r="F103" s="3"/>
      <c r="G103" s="3"/>
      <c r="H103" s="3"/>
      <c r="I103" s="3"/>
      <c r="J103" s="4"/>
      <c r="K103" s="4"/>
      <c r="L103" s="3"/>
      <c r="M103" s="5"/>
    </row>
    <row r="104" spans="2:13" x14ac:dyDescent="0.3">
      <c r="B104" s="3"/>
      <c r="C104" s="3"/>
      <c r="D104" s="3"/>
      <c r="E104" s="3"/>
      <c r="F104" s="3"/>
      <c r="G104" s="3"/>
      <c r="H104" s="3"/>
      <c r="I104" s="3"/>
      <c r="J104" s="4"/>
      <c r="K104" s="4"/>
      <c r="L104" s="3"/>
      <c r="M104" s="5"/>
    </row>
    <row r="105" spans="2:13" x14ac:dyDescent="0.3">
      <c r="B105" s="3"/>
      <c r="C105" s="3"/>
      <c r="D105" s="3"/>
      <c r="E105" s="3"/>
      <c r="F105" s="3"/>
      <c r="G105" s="3"/>
      <c r="H105" s="3"/>
      <c r="I105" s="3"/>
      <c r="J105" s="4"/>
      <c r="K105" s="4"/>
      <c r="L105" s="3"/>
      <c r="M105" s="5"/>
    </row>
    <row r="106" spans="2:13" x14ac:dyDescent="0.3">
      <c r="B106" s="3"/>
      <c r="C106" s="3"/>
      <c r="D106" s="3"/>
      <c r="E106" s="3"/>
      <c r="F106" s="3"/>
      <c r="G106" s="3"/>
      <c r="H106" s="3"/>
      <c r="I106" s="3"/>
      <c r="J106" s="4"/>
      <c r="K106" s="4"/>
      <c r="L106" s="3"/>
      <c r="M106" s="5"/>
    </row>
    <row r="107" spans="2:13" x14ac:dyDescent="0.3">
      <c r="B107" s="3"/>
      <c r="C107" s="3"/>
      <c r="D107" s="3"/>
      <c r="E107" s="3"/>
      <c r="F107" s="3"/>
      <c r="G107" s="3"/>
      <c r="H107" s="3"/>
      <c r="I107" s="3"/>
      <c r="J107" s="4"/>
      <c r="K107" s="4"/>
      <c r="M107" s="5"/>
    </row>
    <row r="108" spans="2:13" x14ac:dyDescent="0.3">
      <c r="B108" s="3"/>
      <c r="C108" s="3"/>
      <c r="D108" s="3"/>
      <c r="E108" s="3"/>
      <c r="F108" s="3"/>
      <c r="G108" s="3"/>
      <c r="H108" s="3"/>
      <c r="I108" s="3"/>
      <c r="J108" s="4"/>
      <c r="K108" s="4"/>
      <c r="L108" s="3"/>
      <c r="M108" s="5"/>
    </row>
    <row r="109" spans="2:13" x14ac:dyDescent="0.3">
      <c r="B109" s="3"/>
      <c r="C109" s="3"/>
      <c r="D109" s="3"/>
      <c r="E109" s="3"/>
      <c r="F109" s="3"/>
      <c r="G109" s="3"/>
      <c r="H109" s="3"/>
      <c r="I109" s="3"/>
      <c r="J109" s="4"/>
      <c r="K109" s="4"/>
      <c r="M109" s="5"/>
    </row>
    <row r="110" spans="2:13" x14ac:dyDescent="0.3">
      <c r="B110" s="3"/>
      <c r="C110" s="3"/>
      <c r="D110" s="3"/>
      <c r="E110" s="3"/>
      <c r="F110" s="3"/>
      <c r="G110" s="3"/>
      <c r="H110" s="3"/>
      <c r="I110" s="3"/>
      <c r="J110" s="4"/>
      <c r="K110" s="4"/>
      <c r="M110" s="5"/>
    </row>
    <row r="111" spans="2:13" x14ac:dyDescent="0.3">
      <c r="B111" s="3"/>
      <c r="C111" s="3"/>
      <c r="D111" s="3"/>
      <c r="E111" s="3"/>
      <c r="F111" s="3"/>
      <c r="G111" s="3"/>
      <c r="H111" s="3"/>
      <c r="I111" s="3"/>
      <c r="J111" s="4"/>
      <c r="K111" s="4"/>
      <c r="L111" s="3"/>
      <c r="M111" s="5"/>
    </row>
    <row r="112" spans="2:13" x14ac:dyDescent="0.3">
      <c r="B112" s="3"/>
      <c r="C112" s="3"/>
      <c r="D112" s="3"/>
      <c r="E112" s="3"/>
      <c r="F112" s="3"/>
      <c r="G112" s="3"/>
      <c r="H112" s="3"/>
      <c r="I112" s="3"/>
      <c r="J112" s="4"/>
      <c r="K112" s="4"/>
      <c r="L112" s="3"/>
      <c r="M112" s="5"/>
    </row>
    <row r="113" spans="2:13" x14ac:dyDescent="0.3">
      <c r="B113" s="3"/>
      <c r="C113" s="3"/>
      <c r="D113" s="3"/>
      <c r="E113" s="3"/>
      <c r="F113" s="3"/>
      <c r="G113" s="3"/>
      <c r="H113" s="3"/>
      <c r="I113" s="3"/>
      <c r="J113" s="4"/>
      <c r="K113" s="4"/>
      <c r="L113" s="3"/>
      <c r="M113" s="5"/>
    </row>
    <row r="114" spans="2:13" x14ac:dyDescent="0.3">
      <c r="B114" s="3"/>
      <c r="C114" s="3"/>
      <c r="D114" s="3"/>
      <c r="E114" s="3"/>
      <c r="F114" s="3"/>
      <c r="G114" s="3"/>
      <c r="H114" s="3"/>
      <c r="I114" s="3"/>
      <c r="J114" s="4"/>
      <c r="K114" s="4"/>
      <c r="L114" s="3"/>
      <c r="M114" s="5"/>
    </row>
    <row r="115" spans="2:13" x14ac:dyDescent="0.3">
      <c r="B115" s="3"/>
      <c r="C115" s="3"/>
      <c r="D115" s="3"/>
      <c r="E115" s="3"/>
      <c r="F115" s="3"/>
      <c r="G115" s="3"/>
      <c r="H115" s="3"/>
      <c r="I115" s="3"/>
      <c r="J115" s="4"/>
      <c r="K115" s="4"/>
      <c r="L115" s="3"/>
      <c r="M115" s="5"/>
    </row>
    <row r="116" spans="2:13" x14ac:dyDescent="0.3">
      <c r="B116" s="3"/>
      <c r="C116" s="3"/>
      <c r="D116" s="3"/>
      <c r="E116" s="3"/>
      <c r="F116" s="3"/>
      <c r="G116" s="3"/>
      <c r="H116" s="3"/>
      <c r="I116" s="3"/>
      <c r="J116" s="4"/>
      <c r="K116" s="4"/>
      <c r="L116" s="3"/>
      <c r="M116" s="5"/>
    </row>
    <row r="117" spans="2:13" x14ac:dyDescent="0.3">
      <c r="B117" s="3"/>
      <c r="C117" s="3"/>
      <c r="D117" s="3"/>
      <c r="E117" s="3"/>
      <c r="F117" s="3"/>
      <c r="G117" s="3"/>
      <c r="H117" s="3"/>
      <c r="I117" s="3"/>
      <c r="J117" s="4"/>
      <c r="K117" s="4"/>
      <c r="L117" s="3"/>
      <c r="M117" s="5"/>
    </row>
    <row r="118" spans="2:13" x14ac:dyDescent="0.3">
      <c r="B118" s="3"/>
      <c r="C118" s="3"/>
      <c r="D118" s="3"/>
      <c r="E118" s="3"/>
      <c r="F118" s="3"/>
      <c r="G118" s="3"/>
      <c r="H118" s="3"/>
      <c r="I118" s="3"/>
      <c r="J118" s="4"/>
      <c r="K118" s="4"/>
      <c r="L118" s="3"/>
      <c r="M118" s="5"/>
    </row>
    <row r="119" spans="2:13" x14ac:dyDescent="0.3">
      <c r="B119" s="3"/>
      <c r="C119" s="3"/>
      <c r="D119" s="3"/>
      <c r="E119" s="3"/>
      <c r="F119" s="3"/>
      <c r="G119" s="3"/>
      <c r="H119" s="3"/>
      <c r="I119" s="3"/>
      <c r="J119" s="4"/>
      <c r="K119" s="4"/>
      <c r="L119" s="3"/>
      <c r="M119" s="5"/>
    </row>
    <row r="120" spans="2:13" x14ac:dyDescent="0.3">
      <c r="B120" s="3"/>
      <c r="C120" s="3"/>
      <c r="D120" s="3"/>
      <c r="E120" s="3"/>
      <c r="F120" s="3"/>
      <c r="G120" s="3"/>
      <c r="H120" s="3"/>
      <c r="I120" s="3"/>
      <c r="J120" s="4"/>
      <c r="K120" s="4"/>
      <c r="L120" s="3"/>
      <c r="M120" s="5"/>
    </row>
    <row r="121" spans="2:13" x14ac:dyDescent="0.3">
      <c r="B121" s="3"/>
      <c r="C121" s="3"/>
      <c r="D121" s="3"/>
      <c r="E121" s="3"/>
      <c r="F121" s="3"/>
      <c r="G121" s="3"/>
      <c r="H121" s="3"/>
      <c r="I121" s="3"/>
      <c r="J121" s="4"/>
      <c r="K121" s="4"/>
      <c r="L121" s="3"/>
      <c r="M121" s="5"/>
    </row>
    <row r="122" spans="2:13" x14ac:dyDescent="0.3">
      <c r="B122" s="3"/>
      <c r="C122" s="3"/>
      <c r="D122" s="3"/>
      <c r="E122" s="3"/>
      <c r="F122" s="3"/>
      <c r="G122" s="3"/>
      <c r="H122" s="3"/>
      <c r="I122" s="3"/>
      <c r="J122" s="4"/>
      <c r="K122" s="4"/>
      <c r="L122" s="3"/>
      <c r="M122" s="5"/>
    </row>
    <row r="123" spans="2:13" x14ac:dyDescent="0.3">
      <c r="B123" s="3"/>
      <c r="C123" s="3"/>
      <c r="D123" s="3"/>
      <c r="E123" s="3"/>
      <c r="F123" s="3"/>
      <c r="G123" s="3"/>
      <c r="H123" s="3"/>
      <c r="I123" s="3"/>
      <c r="J123" s="4"/>
      <c r="K123" s="4"/>
      <c r="L123" s="3"/>
      <c r="M123" s="5"/>
    </row>
    <row r="124" spans="2:13" x14ac:dyDescent="0.3">
      <c r="B124" s="3"/>
      <c r="C124" s="3"/>
      <c r="D124" s="3"/>
      <c r="E124" s="3"/>
      <c r="F124" s="3"/>
      <c r="G124" s="3"/>
      <c r="H124" s="3"/>
      <c r="I124" s="3"/>
      <c r="J124" s="4"/>
      <c r="K124" s="4"/>
      <c r="L124" s="3"/>
      <c r="M124" s="5"/>
    </row>
    <row r="125" spans="2:13" x14ac:dyDescent="0.3">
      <c r="B125" s="3"/>
      <c r="C125" s="3"/>
      <c r="D125" s="3"/>
      <c r="E125" s="3"/>
      <c r="F125" s="3"/>
      <c r="G125" s="3"/>
      <c r="H125" s="3"/>
      <c r="I125" s="3"/>
      <c r="J125" s="4"/>
      <c r="K125" s="4"/>
      <c r="M125" s="5"/>
    </row>
    <row r="126" spans="2:13" x14ac:dyDescent="0.3">
      <c r="B126" s="3"/>
      <c r="C126" s="3"/>
      <c r="D126" s="3"/>
      <c r="E126" s="3"/>
      <c r="F126" s="3"/>
      <c r="G126" s="3"/>
      <c r="H126" s="3"/>
      <c r="I126" s="3"/>
      <c r="J126" s="4"/>
      <c r="K126" s="4"/>
      <c r="L126" s="3"/>
      <c r="M126" s="5"/>
    </row>
    <row r="127" spans="2:13" x14ac:dyDescent="0.3">
      <c r="B127" s="3"/>
      <c r="C127" s="3"/>
      <c r="D127" s="3"/>
      <c r="E127" s="3"/>
      <c r="F127" s="3"/>
      <c r="G127" s="3"/>
      <c r="H127" s="3"/>
      <c r="I127" s="3"/>
      <c r="J127" s="4"/>
      <c r="K127" s="4"/>
      <c r="L127" s="3"/>
      <c r="M127" s="5"/>
    </row>
    <row r="128" spans="2:13" x14ac:dyDescent="0.3">
      <c r="B128" s="3"/>
      <c r="C128" s="3"/>
      <c r="D128" s="3"/>
      <c r="E128" s="3"/>
      <c r="F128" s="3"/>
      <c r="G128" s="3"/>
      <c r="H128" s="3"/>
      <c r="I128" s="3"/>
      <c r="J128" s="4"/>
      <c r="K128" s="4"/>
      <c r="L128" s="3"/>
      <c r="M128" s="5"/>
    </row>
    <row r="129" spans="2:13" x14ac:dyDescent="0.3">
      <c r="B129" s="3"/>
      <c r="C129" s="3"/>
      <c r="D129" s="3"/>
      <c r="E129" s="3"/>
      <c r="F129" s="3"/>
      <c r="G129" s="3"/>
      <c r="H129" s="3"/>
      <c r="I129" s="3"/>
      <c r="J129" s="4"/>
      <c r="K129" s="4"/>
      <c r="L129" s="3"/>
      <c r="M129" s="5"/>
    </row>
    <row r="130" spans="2:13" x14ac:dyDescent="0.3">
      <c r="B130" s="3"/>
      <c r="C130" s="3"/>
      <c r="D130" s="3"/>
      <c r="E130" s="3"/>
      <c r="F130" s="3"/>
      <c r="G130" s="3"/>
      <c r="H130" s="3"/>
      <c r="I130" s="3"/>
      <c r="J130" s="4"/>
      <c r="K130" s="4"/>
      <c r="M130" s="5"/>
    </row>
    <row r="131" spans="2:13" x14ac:dyDescent="0.3">
      <c r="B131" s="3"/>
      <c r="C131" s="3"/>
      <c r="D131" s="3"/>
      <c r="E131" s="3"/>
      <c r="F131" s="3"/>
      <c r="G131" s="3"/>
      <c r="H131" s="3"/>
      <c r="I131" s="3"/>
      <c r="J131" s="4"/>
      <c r="K131" s="4"/>
      <c r="L131" s="3"/>
      <c r="M131" s="5"/>
    </row>
    <row r="132" spans="2:13" x14ac:dyDescent="0.3">
      <c r="B132" s="3"/>
      <c r="C132" s="3"/>
      <c r="D132" s="3"/>
      <c r="E132" s="3"/>
      <c r="G132" s="3"/>
      <c r="H132" s="3"/>
      <c r="J132" s="4"/>
      <c r="K132" s="4"/>
      <c r="L132" s="3"/>
      <c r="M132" s="5"/>
    </row>
    <row r="133" spans="2:13" x14ac:dyDescent="0.3">
      <c r="B133" s="3"/>
      <c r="C133" s="3"/>
      <c r="D133" s="3"/>
      <c r="E133" s="3"/>
      <c r="F133" s="3"/>
      <c r="G133" s="3"/>
      <c r="H133" s="3"/>
      <c r="I133" s="3"/>
      <c r="J133" s="4"/>
      <c r="K133" s="4"/>
      <c r="M133" s="5"/>
    </row>
    <row r="134" spans="2:13" x14ac:dyDescent="0.3">
      <c r="B134" s="3"/>
      <c r="C134" s="3"/>
      <c r="D134" s="3"/>
      <c r="E134" s="3"/>
      <c r="F134" s="3"/>
      <c r="H134" s="3"/>
      <c r="I134" s="3"/>
      <c r="J134" s="4"/>
      <c r="K134" s="4"/>
      <c r="L134" s="3"/>
      <c r="M134" s="5"/>
    </row>
    <row r="135" spans="2:13" x14ac:dyDescent="0.3">
      <c r="B135" s="3"/>
      <c r="C135" s="3"/>
      <c r="D135" s="3"/>
      <c r="E135" s="3"/>
      <c r="F135" s="3"/>
      <c r="G135" s="3"/>
      <c r="H135" s="3"/>
      <c r="I135" s="3"/>
      <c r="J135" s="4"/>
      <c r="K135" s="4"/>
      <c r="L135" s="3"/>
      <c r="M135" s="5"/>
    </row>
    <row r="136" spans="2:13" x14ac:dyDescent="0.3">
      <c r="B136" s="3"/>
      <c r="C136" s="3"/>
      <c r="D136" s="3"/>
      <c r="E136" s="3"/>
      <c r="F136" s="3"/>
      <c r="G136" s="3"/>
      <c r="H136" s="3"/>
      <c r="I136" s="3"/>
      <c r="J136" s="4"/>
      <c r="K136" s="4"/>
      <c r="L136" s="3"/>
      <c r="M136" s="5"/>
    </row>
    <row r="137" spans="2:13" x14ac:dyDescent="0.3">
      <c r="B137" s="3"/>
      <c r="C137" s="3"/>
      <c r="D137" s="3"/>
      <c r="E137" s="3"/>
      <c r="F137" s="3"/>
      <c r="G137" s="3"/>
      <c r="H137" s="3"/>
      <c r="I137" s="3"/>
      <c r="J137" s="4"/>
      <c r="K137" s="4"/>
      <c r="L137" s="3"/>
      <c r="M137" s="5"/>
    </row>
    <row r="138" spans="2:13" x14ac:dyDescent="0.3">
      <c r="B138" s="3"/>
      <c r="C138" s="3"/>
      <c r="D138" s="3"/>
      <c r="E138" s="3"/>
      <c r="F138" s="3"/>
      <c r="H138" s="3"/>
      <c r="I138" s="3"/>
      <c r="J138" s="4"/>
      <c r="K138" s="4"/>
      <c r="L138" s="3"/>
      <c r="M138" s="5"/>
    </row>
    <row r="139" spans="2:13" x14ac:dyDescent="0.3">
      <c r="B139" s="3"/>
      <c r="C139" s="3"/>
      <c r="D139" s="3"/>
      <c r="E139" s="3"/>
      <c r="F139" s="3"/>
      <c r="G139" s="3"/>
      <c r="H139" s="3"/>
      <c r="I139" s="3"/>
      <c r="J139" s="4"/>
      <c r="K139" s="4"/>
      <c r="L139" s="3"/>
      <c r="M139" s="5"/>
    </row>
    <row r="140" spans="2:13" x14ac:dyDescent="0.3">
      <c r="B140" s="3"/>
      <c r="C140" s="3"/>
      <c r="D140" s="3"/>
      <c r="E140" s="3"/>
      <c r="F140" s="3"/>
      <c r="G140" s="3"/>
      <c r="H140" s="3"/>
      <c r="I140" s="3"/>
      <c r="J140" s="4"/>
      <c r="K140" s="4"/>
      <c r="L140" s="3"/>
      <c r="M140" s="5"/>
    </row>
    <row r="141" spans="2:13" x14ac:dyDescent="0.3">
      <c r="B141" s="3"/>
      <c r="C141" s="3"/>
      <c r="D141" s="3"/>
      <c r="E141" s="3"/>
      <c r="G141" s="3"/>
      <c r="H141" s="3"/>
      <c r="J141" s="4"/>
      <c r="K141" s="4"/>
      <c r="L141" s="3"/>
      <c r="M141" s="5"/>
    </row>
    <row r="142" spans="2:13" x14ac:dyDescent="0.3">
      <c r="B142" s="3"/>
      <c r="C142" s="3"/>
      <c r="D142" s="3"/>
      <c r="E142" s="3"/>
      <c r="F142" s="3"/>
      <c r="G142" s="3"/>
      <c r="H142" s="3"/>
      <c r="I142" s="3"/>
      <c r="J142" s="4"/>
      <c r="K142" s="4"/>
      <c r="L142" s="3"/>
      <c r="M142" s="5"/>
    </row>
    <row r="143" spans="2:13" x14ac:dyDescent="0.3">
      <c r="B143" s="3"/>
      <c r="C143" s="3"/>
      <c r="D143" s="3"/>
      <c r="E143" s="3"/>
      <c r="F143" s="3"/>
      <c r="G143" s="3"/>
      <c r="H143" s="3"/>
      <c r="I143" s="3"/>
      <c r="J143" s="4"/>
      <c r="K143" s="4"/>
      <c r="L143" s="3"/>
      <c r="M143" s="5"/>
    </row>
    <row r="144" spans="2:13" x14ac:dyDescent="0.3">
      <c r="B144" s="3"/>
      <c r="C144" s="3"/>
      <c r="D144" s="3"/>
      <c r="E144" s="3"/>
      <c r="F144" s="3"/>
      <c r="G144" s="3"/>
      <c r="H144" s="3"/>
      <c r="I144" s="3"/>
      <c r="J144" s="4"/>
      <c r="K144" s="4"/>
      <c r="L144" s="3"/>
      <c r="M144" s="5"/>
    </row>
    <row r="145" spans="2:13" x14ac:dyDescent="0.3">
      <c r="B145" s="3"/>
      <c r="C145" s="3"/>
      <c r="D145" s="3"/>
      <c r="E145" s="3"/>
      <c r="F145" s="3"/>
      <c r="G145" s="3"/>
      <c r="H145" s="3"/>
      <c r="I145" s="3"/>
      <c r="J145" s="4"/>
      <c r="K145" s="4"/>
      <c r="L145" s="3"/>
      <c r="M145" s="5"/>
    </row>
    <row r="146" spans="2:13" x14ac:dyDescent="0.3">
      <c r="B146" s="3"/>
      <c r="C146" s="3"/>
      <c r="D146" s="3"/>
      <c r="E146" s="3"/>
      <c r="F146" s="3"/>
      <c r="G146" s="3"/>
      <c r="H146" s="3"/>
      <c r="I146" s="3"/>
      <c r="J146" s="4"/>
      <c r="K146" s="4"/>
      <c r="L146" s="3"/>
      <c r="M146" s="5"/>
    </row>
    <row r="147" spans="2:13" x14ac:dyDescent="0.3">
      <c r="B147" s="3"/>
      <c r="C147" s="3"/>
      <c r="D147" s="3"/>
      <c r="E147" s="3"/>
      <c r="F147" s="3"/>
      <c r="G147" s="3"/>
      <c r="H147" s="3"/>
      <c r="I147" s="3"/>
      <c r="J147" s="4"/>
      <c r="K147" s="4"/>
      <c r="L147" s="3"/>
      <c r="M147" s="5"/>
    </row>
    <row r="148" spans="2:13" x14ac:dyDescent="0.3">
      <c r="B148" s="3"/>
      <c r="C148" s="3"/>
      <c r="D148" s="3"/>
      <c r="E148" s="3"/>
      <c r="F148" s="3"/>
      <c r="G148" s="3"/>
      <c r="H148" s="3"/>
      <c r="I148" s="3"/>
      <c r="J148" s="4"/>
      <c r="K148" s="4"/>
      <c r="L148" s="3"/>
      <c r="M148" s="5"/>
    </row>
    <row r="149" spans="2:13" x14ac:dyDescent="0.3">
      <c r="B149" s="3"/>
      <c r="C149" s="3"/>
      <c r="D149" s="3"/>
      <c r="E149" s="3"/>
      <c r="F149" s="3"/>
      <c r="G149" s="3"/>
      <c r="H149" s="3"/>
      <c r="I149" s="3"/>
      <c r="J149" s="4"/>
      <c r="K149" s="4"/>
      <c r="L149" s="3"/>
      <c r="M149" s="5"/>
    </row>
    <row r="150" spans="2:13" x14ac:dyDescent="0.3">
      <c r="B150" s="3"/>
      <c r="C150" s="3"/>
      <c r="D150" s="3"/>
      <c r="E150" s="3"/>
      <c r="F150" s="3"/>
      <c r="G150" s="3"/>
      <c r="H150" s="3"/>
      <c r="I150" s="3"/>
      <c r="J150" s="4"/>
      <c r="K150" s="4"/>
      <c r="L150" s="3"/>
      <c r="M150" s="5"/>
    </row>
    <row r="151" spans="2:13" x14ac:dyDescent="0.3">
      <c r="B151" s="3"/>
      <c r="C151" s="3"/>
      <c r="D151" s="3"/>
      <c r="E151" s="3"/>
      <c r="F151" s="3"/>
      <c r="G151" s="3"/>
      <c r="H151" s="3"/>
      <c r="I151" s="3"/>
      <c r="J151" s="4"/>
      <c r="K151" s="4"/>
      <c r="L151" s="3"/>
      <c r="M151" s="5"/>
    </row>
    <row r="152" spans="2:13" x14ac:dyDescent="0.3">
      <c r="B152" s="3"/>
      <c r="C152" s="3"/>
      <c r="D152" s="3"/>
      <c r="E152" s="3"/>
      <c r="F152" s="3"/>
      <c r="G152" s="3"/>
      <c r="H152" s="3"/>
      <c r="I152" s="3"/>
      <c r="J152" s="4"/>
      <c r="K152" s="4"/>
      <c r="L152" s="3"/>
      <c r="M152" s="5"/>
    </row>
    <row r="153" spans="2:13" x14ac:dyDescent="0.3">
      <c r="B153" s="3"/>
      <c r="C153" s="3"/>
      <c r="D153" s="3"/>
      <c r="E153" s="3"/>
      <c r="F153" s="3"/>
      <c r="G153" s="3"/>
      <c r="H153" s="3"/>
      <c r="I153" s="3"/>
      <c r="J153" s="4"/>
      <c r="K153" s="4"/>
      <c r="L153" s="3"/>
      <c r="M153" s="5"/>
    </row>
    <row r="154" spans="2:13" x14ac:dyDescent="0.3">
      <c r="B154" s="3"/>
      <c r="C154" s="3"/>
      <c r="D154" s="3"/>
      <c r="E154" s="3"/>
      <c r="F154" s="3"/>
      <c r="G154" s="3"/>
      <c r="H154" s="3"/>
      <c r="I154" s="3"/>
      <c r="J154" s="4"/>
      <c r="K154" s="4"/>
      <c r="L154" s="3"/>
      <c r="M154" s="5"/>
    </row>
    <row r="155" spans="2:13" x14ac:dyDescent="0.3">
      <c r="B155" s="3"/>
      <c r="C155" s="3"/>
      <c r="D155" s="3"/>
      <c r="E155" s="3"/>
      <c r="F155" s="3"/>
      <c r="G155" s="3"/>
      <c r="H155" s="3"/>
      <c r="I155" s="3"/>
      <c r="J155" s="4"/>
      <c r="K155" s="4"/>
      <c r="L155" s="3"/>
      <c r="M155" s="5"/>
    </row>
    <row r="156" spans="2:13" x14ac:dyDescent="0.3">
      <c r="B156" s="3"/>
      <c r="C156" s="3"/>
      <c r="D156" s="3"/>
      <c r="E156" s="3"/>
      <c r="F156" s="3"/>
      <c r="G156" s="3"/>
      <c r="H156" s="3"/>
      <c r="I156" s="3"/>
      <c r="J156" s="4"/>
      <c r="K156" s="4"/>
      <c r="L156" s="3"/>
      <c r="M156" s="5"/>
    </row>
    <row r="157" spans="2:13" x14ac:dyDescent="0.3">
      <c r="B157" s="3"/>
      <c r="C157" s="3"/>
      <c r="D157" s="3"/>
      <c r="E157" s="3"/>
      <c r="G157" s="3"/>
      <c r="H157" s="3"/>
      <c r="J157" s="4"/>
      <c r="K157" s="4"/>
      <c r="L157" s="3"/>
      <c r="M157" s="5"/>
    </row>
    <row r="158" spans="2:13" x14ac:dyDescent="0.3">
      <c r="B158" s="3"/>
      <c r="C158" s="3"/>
      <c r="D158" s="3"/>
      <c r="E158" s="3"/>
      <c r="F158" s="3"/>
      <c r="G158" s="3"/>
      <c r="H158" s="3"/>
      <c r="I158" s="3"/>
      <c r="J158" s="4"/>
      <c r="K158" s="4"/>
      <c r="M158" s="5"/>
    </row>
    <row r="159" spans="2:13" x14ac:dyDescent="0.3">
      <c r="B159" s="3"/>
      <c r="C159" s="3"/>
      <c r="D159" s="3"/>
      <c r="E159" s="3"/>
      <c r="F159" s="3"/>
      <c r="G159" s="3"/>
      <c r="H159" s="3"/>
      <c r="I159" s="3"/>
      <c r="J159" s="4"/>
      <c r="K159" s="4"/>
      <c r="L159" s="3"/>
      <c r="M159" s="5"/>
    </row>
    <row r="160" spans="2:13" x14ac:dyDescent="0.3">
      <c r="B160" s="3"/>
      <c r="C160" s="3"/>
      <c r="D160" s="3"/>
      <c r="E160" s="3"/>
      <c r="F160" s="3"/>
      <c r="G160" s="3"/>
      <c r="H160" s="3"/>
      <c r="I160" s="3"/>
      <c r="J160" s="4"/>
      <c r="K160" s="4"/>
      <c r="L160" s="3"/>
      <c r="M160" s="5"/>
    </row>
    <row r="161" spans="2:13" x14ac:dyDescent="0.3">
      <c r="B161" s="3"/>
      <c r="C161" s="3"/>
      <c r="D161" s="3"/>
      <c r="E161" s="3"/>
      <c r="F161" s="3"/>
      <c r="G161" s="3"/>
      <c r="H161" s="3"/>
      <c r="I161" s="3"/>
      <c r="J161" s="4"/>
      <c r="K161" s="4"/>
      <c r="L161" s="3"/>
      <c r="M161" s="5"/>
    </row>
    <row r="162" spans="2:13" x14ac:dyDescent="0.3">
      <c r="B162" s="3"/>
      <c r="C162" s="3"/>
      <c r="D162" s="3"/>
      <c r="E162" s="3"/>
      <c r="F162" s="3"/>
      <c r="G162" s="3"/>
      <c r="H162" s="3"/>
      <c r="I162" s="3"/>
      <c r="J162" s="4"/>
      <c r="K162" s="4"/>
      <c r="L162" s="3"/>
      <c r="M162" s="5"/>
    </row>
    <row r="163" spans="2:13" x14ac:dyDescent="0.3">
      <c r="B163" s="3"/>
      <c r="C163" s="3"/>
      <c r="D163" s="3"/>
      <c r="E163" s="3"/>
      <c r="F163" s="3"/>
      <c r="G163" s="3"/>
      <c r="H163" s="3"/>
      <c r="I163" s="3"/>
      <c r="J163" s="4"/>
      <c r="K163" s="4"/>
      <c r="L163" s="3"/>
      <c r="M163" s="5"/>
    </row>
    <row r="164" spans="2:13" x14ac:dyDescent="0.3">
      <c r="B164" s="3"/>
      <c r="C164" s="3"/>
      <c r="D164" s="3"/>
      <c r="E164" s="3"/>
      <c r="F164" s="3"/>
      <c r="G164" s="3"/>
      <c r="H164" s="3"/>
      <c r="I164" s="3"/>
      <c r="J164" s="4"/>
      <c r="K164" s="4"/>
      <c r="L164" s="3"/>
      <c r="M164" s="5"/>
    </row>
    <row r="165" spans="2:13" x14ac:dyDescent="0.3">
      <c r="B165" s="3"/>
      <c r="C165" s="3"/>
      <c r="D165" s="3"/>
      <c r="E165" s="3"/>
      <c r="F165" s="3"/>
      <c r="G165" s="3"/>
      <c r="H165" s="3"/>
      <c r="I165" s="3"/>
      <c r="J165" s="4"/>
      <c r="K165" s="4"/>
      <c r="M165" s="5"/>
    </row>
    <row r="166" spans="2:13" x14ac:dyDescent="0.3">
      <c r="B166" s="3"/>
      <c r="C166" s="3"/>
      <c r="D166" s="3"/>
      <c r="E166" s="3"/>
      <c r="F166" s="3"/>
      <c r="G166" s="3"/>
      <c r="H166" s="3"/>
      <c r="I166" s="3"/>
      <c r="J166" s="4"/>
      <c r="K166" s="4"/>
      <c r="L166" s="3"/>
      <c r="M166" s="5"/>
    </row>
    <row r="167" spans="2:13" x14ac:dyDescent="0.3">
      <c r="B167" s="3"/>
      <c r="C167" s="3"/>
      <c r="D167" s="3"/>
      <c r="E167" s="3"/>
      <c r="F167" s="3"/>
      <c r="G167" s="3"/>
      <c r="H167" s="3"/>
      <c r="I167" s="3"/>
      <c r="J167" s="4"/>
      <c r="K167" s="4"/>
      <c r="M167" s="5"/>
    </row>
    <row r="168" spans="2:13" x14ac:dyDescent="0.3">
      <c r="B168" s="3"/>
      <c r="C168" s="3"/>
      <c r="D168" s="3"/>
      <c r="E168" s="3"/>
      <c r="F168" s="3"/>
      <c r="G168" s="3"/>
      <c r="H168" s="3"/>
      <c r="I168" s="3"/>
      <c r="J168" s="4"/>
      <c r="K168" s="4"/>
      <c r="L168" s="3"/>
      <c r="M168" s="5"/>
    </row>
    <row r="169" spans="2:13" x14ac:dyDescent="0.3">
      <c r="B169" s="3"/>
      <c r="C169" s="3"/>
      <c r="D169" s="3"/>
      <c r="E169" s="3"/>
      <c r="F169" s="3"/>
      <c r="G169" s="3"/>
      <c r="H169" s="3"/>
      <c r="I169" s="3"/>
      <c r="J169" s="4"/>
      <c r="K169" s="4"/>
      <c r="L169" s="3"/>
      <c r="M169" s="5"/>
    </row>
    <row r="170" spans="2:13" x14ac:dyDescent="0.3">
      <c r="B170" s="3"/>
      <c r="C170" s="3"/>
      <c r="D170" s="3"/>
      <c r="E170" s="3"/>
      <c r="F170" s="3"/>
      <c r="G170" s="3"/>
      <c r="H170" s="3"/>
      <c r="I170" s="3"/>
      <c r="J170" s="4"/>
      <c r="K170" s="4"/>
      <c r="L170" s="3"/>
      <c r="M170" s="5"/>
    </row>
    <row r="171" spans="2:13" x14ac:dyDescent="0.3">
      <c r="B171" s="3"/>
      <c r="C171" s="3"/>
      <c r="D171" s="3"/>
      <c r="E171" s="3"/>
      <c r="F171" s="3"/>
      <c r="G171" s="3"/>
      <c r="H171" s="3"/>
      <c r="I171" s="3"/>
      <c r="J171" s="4"/>
      <c r="K171" s="4"/>
      <c r="L171" s="3"/>
      <c r="M171" s="5"/>
    </row>
    <row r="172" spans="2:13" x14ac:dyDescent="0.3">
      <c r="B172" s="3"/>
      <c r="C172" s="3"/>
      <c r="D172" s="3"/>
      <c r="E172" s="3"/>
      <c r="F172" s="3"/>
      <c r="G172" s="3"/>
      <c r="H172" s="3"/>
      <c r="I172" s="3"/>
      <c r="J172" s="4"/>
      <c r="K172" s="4"/>
      <c r="L172" s="3"/>
      <c r="M172" s="5"/>
    </row>
    <row r="173" spans="2:13" x14ac:dyDescent="0.3">
      <c r="B173" s="3"/>
      <c r="C173" s="3"/>
      <c r="D173" s="3"/>
      <c r="E173" s="3"/>
      <c r="F173" s="3"/>
      <c r="G173" s="3"/>
      <c r="H173" s="3"/>
      <c r="I173" s="3"/>
      <c r="J173" s="4"/>
      <c r="K173" s="4"/>
      <c r="L173" s="3"/>
      <c r="M173" s="5"/>
    </row>
    <row r="174" spans="2:13" x14ac:dyDescent="0.3">
      <c r="B174" s="3"/>
      <c r="C174" s="3"/>
      <c r="D174" s="3"/>
      <c r="E174" s="3"/>
      <c r="F174" s="3"/>
      <c r="G174" s="3"/>
      <c r="H174" s="3"/>
      <c r="I174" s="3"/>
      <c r="J174" s="4"/>
      <c r="K174" s="4"/>
      <c r="L174" s="3"/>
      <c r="M174" s="5"/>
    </row>
    <row r="175" spans="2:13" x14ac:dyDescent="0.3">
      <c r="B175" s="3"/>
      <c r="C175" s="3"/>
      <c r="D175" s="3"/>
      <c r="E175" s="3"/>
      <c r="F175" s="3"/>
      <c r="G175" s="3"/>
      <c r="H175" s="3"/>
      <c r="I175" s="3"/>
      <c r="J175" s="4"/>
      <c r="K175" s="4"/>
      <c r="L175" s="3"/>
      <c r="M175" s="5"/>
    </row>
    <row r="176" spans="2:13" x14ac:dyDescent="0.3">
      <c r="B176" s="3"/>
      <c r="C176" s="3"/>
      <c r="D176" s="3"/>
      <c r="E176" s="3"/>
      <c r="F176" s="3"/>
      <c r="G176" s="3"/>
      <c r="H176" s="3"/>
      <c r="I176" s="3"/>
      <c r="J176" s="4"/>
      <c r="K176" s="4"/>
      <c r="L176" s="3"/>
      <c r="M176" s="5"/>
    </row>
    <row r="177" spans="2:13" x14ac:dyDescent="0.3">
      <c r="B177" s="3"/>
      <c r="C177" s="3"/>
      <c r="D177" s="3"/>
      <c r="E177" s="3"/>
      <c r="F177" s="3"/>
      <c r="G177" s="3"/>
      <c r="H177" s="3"/>
      <c r="I177" s="3"/>
      <c r="J177" s="4"/>
      <c r="K177" s="4"/>
      <c r="M177" s="5"/>
    </row>
    <row r="178" spans="2:13" x14ac:dyDescent="0.3">
      <c r="B178" s="3"/>
      <c r="C178" s="3"/>
      <c r="D178" s="3"/>
      <c r="E178" s="3"/>
      <c r="F178" s="3"/>
      <c r="G178" s="3"/>
      <c r="H178" s="3"/>
      <c r="I178" s="3"/>
      <c r="J178" s="4"/>
      <c r="K178" s="4"/>
      <c r="L178" s="3"/>
      <c r="M178" s="5"/>
    </row>
    <row r="179" spans="2:13" x14ac:dyDescent="0.3">
      <c r="B179" s="3"/>
      <c r="C179" s="3"/>
      <c r="D179" s="3"/>
      <c r="E179" s="3"/>
      <c r="F179" s="3"/>
      <c r="G179" s="3"/>
      <c r="H179" s="3"/>
      <c r="I179" s="3"/>
      <c r="J179" s="4"/>
      <c r="K179" s="4"/>
      <c r="L179" s="3"/>
      <c r="M179" s="5"/>
    </row>
    <row r="180" spans="2:13" x14ac:dyDescent="0.3">
      <c r="B180" s="3"/>
      <c r="C180" s="3"/>
      <c r="D180" s="3"/>
      <c r="E180" s="3"/>
      <c r="F180" s="3"/>
      <c r="G180" s="3"/>
      <c r="H180" s="3"/>
      <c r="I180" s="3"/>
      <c r="J180" s="4"/>
      <c r="K180" s="4"/>
      <c r="L180" s="3"/>
      <c r="M180" s="5"/>
    </row>
    <row r="181" spans="2:13" x14ac:dyDescent="0.3">
      <c r="B181" s="3"/>
      <c r="C181" s="3"/>
      <c r="D181" s="3"/>
      <c r="E181" s="3"/>
      <c r="F181" s="3"/>
      <c r="G181" s="3"/>
      <c r="H181" s="3"/>
      <c r="I181" s="3"/>
      <c r="J181" s="4"/>
      <c r="K181" s="4"/>
      <c r="M181" s="5"/>
    </row>
    <row r="182" spans="2:13" x14ac:dyDescent="0.3">
      <c r="B182" s="3"/>
      <c r="C182" s="3"/>
      <c r="D182" s="3"/>
      <c r="F182" s="3"/>
      <c r="G182" s="3"/>
      <c r="H182" s="3"/>
      <c r="I182" s="3"/>
      <c r="J182" s="4"/>
      <c r="K182" s="4"/>
      <c r="L182" s="3"/>
      <c r="M182" s="5"/>
    </row>
    <row r="183" spans="2:13" x14ac:dyDescent="0.3">
      <c r="B183" s="3"/>
      <c r="C183" s="3"/>
      <c r="D183" s="3"/>
      <c r="E183" s="3"/>
      <c r="F183" s="3"/>
      <c r="G183" s="3"/>
      <c r="H183" s="3"/>
      <c r="I183" s="3"/>
      <c r="J183" s="4"/>
      <c r="K183" s="4"/>
      <c r="L183" s="3"/>
      <c r="M183" s="5"/>
    </row>
    <row r="184" spans="2:13" x14ac:dyDescent="0.3">
      <c r="B184" s="3"/>
      <c r="C184" s="3"/>
      <c r="D184" s="3"/>
      <c r="E184" s="3"/>
      <c r="F184" s="3"/>
      <c r="G184" s="3"/>
      <c r="H184" s="3"/>
      <c r="I184" s="3"/>
      <c r="J184" s="4"/>
      <c r="K184" s="4"/>
      <c r="L184" s="3"/>
      <c r="M184" s="5"/>
    </row>
    <row r="185" spans="2:13" x14ac:dyDescent="0.3">
      <c r="B185" s="3"/>
      <c r="C185" s="3"/>
      <c r="D185" s="3"/>
      <c r="E185" s="3"/>
      <c r="F185" s="3"/>
      <c r="G185" s="3"/>
      <c r="H185" s="3"/>
      <c r="I185" s="3"/>
      <c r="J185" s="4"/>
      <c r="K185" s="4"/>
      <c r="L185" s="3"/>
      <c r="M185" s="5"/>
    </row>
    <row r="186" spans="2:13" x14ac:dyDescent="0.3">
      <c r="B186" s="3"/>
      <c r="C186" s="3"/>
      <c r="D186" s="3"/>
      <c r="E186" s="3"/>
      <c r="F186" s="3"/>
      <c r="H186" s="3"/>
      <c r="I186" s="3"/>
      <c r="J186" s="4"/>
      <c r="K186" s="4"/>
      <c r="L186" s="3"/>
      <c r="M186" s="5"/>
    </row>
    <row r="187" spans="2:13" x14ac:dyDescent="0.3">
      <c r="B187" s="3"/>
      <c r="C187" s="3"/>
      <c r="D187" s="3"/>
      <c r="E187" s="3"/>
      <c r="F187" s="3"/>
      <c r="G187" s="3"/>
      <c r="H187" s="3"/>
      <c r="I187" s="3"/>
      <c r="J187" s="4"/>
      <c r="K187" s="4"/>
      <c r="L187" s="3"/>
      <c r="M187" s="5"/>
    </row>
    <row r="188" spans="2:13" x14ac:dyDescent="0.3">
      <c r="B188" s="3"/>
      <c r="C188" s="3"/>
      <c r="D188" s="3"/>
      <c r="E188" s="3"/>
      <c r="F188" s="3"/>
      <c r="G188" s="3"/>
      <c r="H188" s="3"/>
      <c r="I188" s="3"/>
      <c r="J188" s="4"/>
      <c r="K188" s="4"/>
      <c r="L188" s="3"/>
      <c r="M188" s="5"/>
    </row>
    <row r="189" spans="2:13" x14ac:dyDescent="0.3">
      <c r="B189" s="3"/>
      <c r="C189" s="3"/>
      <c r="D189" s="3"/>
      <c r="E189" s="3"/>
      <c r="F189" s="3"/>
      <c r="G189" s="3"/>
      <c r="H189" s="3"/>
      <c r="I189" s="3"/>
      <c r="J189" s="4"/>
      <c r="K189" s="4"/>
      <c r="L189" s="3"/>
      <c r="M189" s="5"/>
    </row>
    <row r="190" spans="2:13" x14ac:dyDescent="0.3">
      <c r="B190" s="3"/>
      <c r="C190" s="3"/>
      <c r="D190" s="3"/>
      <c r="E190" s="3"/>
      <c r="F190" s="3"/>
      <c r="G190" s="3"/>
      <c r="H190" s="3"/>
      <c r="I190" s="3"/>
      <c r="J190" s="4"/>
      <c r="K190" s="4"/>
      <c r="L190" s="3"/>
      <c r="M190" s="5"/>
    </row>
    <row r="191" spans="2:13" x14ac:dyDescent="0.3">
      <c r="B191" s="3"/>
      <c r="C191" s="3"/>
      <c r="D191" s="3"/>
      <c r="E191" s="3"/>
      <c r="F191" s="3"/>
      <c r="G191" s="3"/>
      <c r="H191" s="3"/>
      <c r="I191" s="3"/>
      <c r="J191" s="4"/>
      <c r="K191" s="4"/>
      <c r="L191" s="3"/>
      <c r="M191" s="5"/>
    </row>
    <row r="192" spans="2:13" x14ac:dyDescent="0.3">
      <c r="B192" s="3"/>
      <c r="C192" s="3"/>
      <c r="D192" s="3"/>
      <c r="E192" s="3"/>
      <c r="G192" s="3"/>
      <c r="H192" s="3"/>
      <c r="J192" s="4"/>
      <c r="K192" s="4"/>
      <c r="L192" s="3"/>
      <c r="M192" s="5"/>
    </row>
    <row r="193" spans="2:13" x14ac:dyDescent="0.3">
      <c r="B193" s="3"/>
      <c r="C193" s="3"/>
      <c r="D193" s="3"/>
      <c r="E193" s="3"/>
      <c r="F193" s="3"/>
      <c r="G193" s="3"/>
      <c r="H193" s="3"/>
      <c r="I193" s="3"/>
      <c r="J193" s="4"/>
      <c r="K193" s="4"/>
      <c r="L193" s="3"/>
      <c r="M193" s="5"/>
    </row>
    <row r="194" spans="2:13" x14ac:dyDescent="0.3">
      <c r="B194" s="3"/>
      <c r="C194" s="3"/>
      <c r="D194" s="3"/>
      <c r="E194" s="3"/>
      <c r="F194" s="3"/>
      <c r="G194" s="3"/>
      <c r="H194" s="3"/>
      <c r="I194" s="3"/>
      <c r="J194" s="4"/>
      <c r="K194" s="4"/>
      <c r="M194" s="5"/>
    </row>
    <row r="195" spans="2:13" x14ac:dyDescent="0.3">
      <c r="B195" s="3"/>
      <c r="C195" s="3"/>
      <c r="D195" s="3"/>
      <c r="E195" s="3"/>
      <c r="F195" s="3"/>
      <c r="G195" s="3"/>
      <c r="H195" s="3"/>
      <c r="I195" s="3"/>
      <c r="J195" s="4"/>
      <c r="K195" s="4"/>
      <c r="L195" s="3"/>
      <c r="M195" s="5"/>
    </row>
    <row r="196" spans="2:13" x14ac:dyDescent="0.3">
      <c r="B196" s="3"/>
      <c r="C196" s="3"/>
      <c r="D196" s="3"/>
      <c r="F196" s="3"/>
      <c r="G196" s="3"/>
      <c r="H196" s="3"/>
      <c r="I196" s="3"/>
      <c r="J196" s="4"/>
      <c r="K196" s="4"/>
      <c r="L196" s="3"/>
      <c r="M196" s="5"/>
    </row>
    <row r="197" spans="2:13" x14ac:dyDescent="0.3">
      <c r="B197" s="3"/>
      <c r="C197" s="3"/>
      <c r="D197" s="3"/>
      <c r="E197" s="3"/>
      <c r="F197" s="3"/>
      <c r="G197" s="3"/>
      <c r="H197" s="3"/>
      <c r="I197" s="3"/>
      <c r="J197" s="4"/>
      <c r="K197" s="4"/>
      <c r="L197" s="3"/>
      <c r="M197" s="5"/>
    </row>
    <row r="198" spans="2:13" x14ac:dyDescent="0.3">
      <c r="B198" s="3"/>
      <c r="C198" s="3"/>
      <c r="D198" s="3"/>
      <c r="E198" s="3"/>
      <c r="F198" s="3"/>
      <c r="G198" s="3"/>
      <c r="H198" s="3"/>
      <c r="I198" s="3"/>
      <c r="J198" s="4"/>
      <c r="K198" s="4"/>
      <c r="L198" s="3"/>
      <c r="M198" s="5"/>
    </row>
    <row r="199" spans="2:13" x14ac:dyDescent="0.3">
      <c r="B199" s="3"/>
      <c r="C199" s="3"/>
      <c r="D199" s="3"/>
      <c r="E199" s="3"/>
      <c r="F199" s="3"/>
      <c r="G199" s="3"/>
      <c r="H199" s="3"/>
      <c r="I199" s="3"/>
      <c r="J199" s="4"/>
      <c r="K199" s="4"/>
      <c r="L199" s="3"/>
      <c r="M199" s="5"/>
    </row>
    <row r="200" spans="2:13" x14ac:dyDescent="0.3">
      <c r="B200" s="3"/>
      <c r="C200" s="3"/>
      <c r="D200" s="3"/>
      <c r="E200" s="3"/>
      <c r="F200" s="3"/>
      <c r="G200" s="3"/>
      <c r="H200" s="3"/>
      <c r="I200" s="3"/>
      <c r="J200" s="4"/>
      <c r="K200" s="4"/>
      <c r="L200" s="3"/>
      <c r="M200" s="5"/>
    </row>
    <row r="201" spans="2:13" x14ac:dyDescent="0.3">
      <c r="B201" s="3"/>
      <c r="C201" s="3"/>
      <c r="D201" s="3"/>
      <c r="E201" s="3"/>
      <c r="F201" s="3"/>
      <c r="G201" s="3"/>
      <c r="H201" s="3"/>
      <c r="I201" s="3"/>
      <c r="J201" s="4"/>
      <c r="K201" s="4"/>
      <c r="L201" s="3"/>
      <c r="M201" s="5"/>
    </row>
    <row r="202" spans="2:13" x14ac:dyDescent="0.3">
      <c r="B202" s="3"/>
      <c r="C202" s="3"/>
      <c r="D202" s="3"/>
      <c r="E202" s="3"/>
      <c r="F202" s="3"/>
      <c r="G202" s="3"/>
      <c r="H202" s="3"/>
      <c r="I202" s="3"/>
      <c r="J202" s="4"/>
      <c r="K202" s="4"/>
      <c r="L202" s="3"/>
      <c r="M202" s="5"/>
    </row>
    <row r="203" spans="2:13" x14ac:dyDescent="0.3">
      <c r="B203" s="3"/>
      <c r="C203" s="3"/>
      <c r="D203" s="3"/>
      <c r="E203" s="3"/>
      <c r="F203" s="3"/>
      <c r="G203" s="3"/>
      <c r="H203" s="3"/>
      <c r="I203" s="3"/>
      <c r="J203" s="4"/>
      <c r="K203" s="4"/>
      <c r="L203" s="3"/>
      <c r="M203" s="5"/>
    </row>
    <row r="204" spans="2:13" x14ac:dyDescent="0.3">
      <c r="B204" s="3"/>
      <c r="C204" s="3"/>
      <c r="D204" s="3"/>
      <c r="E204" s="3"/>
      <c r="F204" s="3"/>
      <c r="G204" s="3"/>
      <c r="H204" s="3"/>
      <c r="I204" s="3"/>
      <c r="J204" s="4"/>
      <c r="K204" s="4"/>
      <c r="L204" s="3"/>
      <c r="M204" s="5"/>
    </row>
    <row r="205" spans="2:13" x14ac:dyDescent="0.3">
      <c r="B205" s="3"/>
      <c r="C205" s="3"/>
      <c r="D205" s="3"/>
      <c r="E205" s="3"/>
      <c r="F205" s="3"/>
      <c r="G205" s="3"/>
      <c r="H205" s="3"/>
      <c r="I205" s="3"/>
      <c r="J205" s="4"/>
      <c r="K205" s="4"/>
      <c r="M205" s="5"/>
    </row>
    <row r="206" spans="2:13" x14ac:dyDescent="0.3">
      <c r="B206" s="3"/>
      <c r="C206" s="3"/>
      <c r="D206" s="3"/>
      <c r="E206" s="3"/>
      <c r="F206" s="3"/>
      <c r="G206" s="3"/>
      <c r="H206" s="3"/>
      <c r="I206" s="3"/>
      <c r="J206" s="4"/>
      <c r="K206" s="4"/>
      <c r="L206" s="3"/>
      <c r="M206" s="5"/>
    </row>
    <row r="207" spans="2:13" x14ac:dyDescent="0.3">
      <c r="B207" s="3"/>
      <c r="C207" s="3"/>
      <c r="D207" s="3"/>
      <c r="E207" s="3"/>
      <c r="F207" s="3"/>
      <c r="G207" s="3"/>
      <c r="H207" s="3"/>
      <c r="I207" s="3"/>
      <c r="J207" s="4"/>
      <c r="K207" s="4"/>
      <c r="L207" s="3"/>
      <c r="M207" s="5"/>
    </row>
    <row r="208" spans="2:13" x14ac:dyDescent="0.3">
      <c r="B208" s="3"/>
      <c r="C208" s="3"/>
      <c r="D208" s="3"/>
      <c r="E208" s="3"/>
      <c r="F208" s="3"/>
      <c r="G208" s="3"/>
      <c r="H208" s="3"/>
      <c r="I208" s="3"/>
      <c r="J208" s="4"/>
      <c r="K208" s="4"/>
      <c r="M208" s="5"/>
    </row>
    <row r="209" spans="2:13" x14ac:dyDescent="0.3">
      <c r="B209" s="3"/>
      <c r="C209" s="3"/>
      <c r="D209" s="3"/>
      <c r="E209" s="3"/>
      <c r="F209" s="3"/>
      <c r="G209" s="3"/>
      <c r="H209" s="3"/>
      <c r="I209" s="3"/>
      <c r="J209" s="4"/>
      <c r="K209" s="4"/>
      <c r="L209" s="3"/>
      <c r="M209" s="5"/>
    </row>
    <row r="210" spans="2:13" x14ac:dyDescent="0.3">
      <c r="B210" s="3"/>
      <c r="C210" s="3"/>
      <c r="D210" s="3"/>
      <c r="E210" s="3"/>
      <c r="F210" s="3"/>
      <c r="G210" s="3"/>
      <c r="H210" s="3"/>
      <c r="I210" s="3"/>
      <c r="J210" s="4"/>
      <c r="K210" s="4"/>
      <c r="L210" s="3"/>
      <c r="M210" s="5"/>
    </row>
    <row r="211" spans="2:13" x14ac:dyDescent="0.3">
      <c r="B211" s="3"/>
      <c r="C211" s="3"/>
      <c r="D211" s="3"/>
      <c r="E211" s="3"/>
      <c r="F211" s="3"/>
      <c r="H211" s="3"/>
      <c r="I211" s="3"/>
      <c r="J211" s="4"/>
      <c r="K211" s="4"/>
      <c r="L211" s="3"/>
      <c r="M211" s="5"/>
    </row>
    <row r="212" spans="2:13" x14ac:dyDescent="0.3">
      <c r="B212" s="3"/>
      <c r="C212" s="3"/>
      <c r="D212" s="3"/>
      <c r="E212" s="3"/>
      <c r="G212" s="3"/>
      <c r="H212" s="3"/>
      <c r="J212" s="4"/>
      <c r="K212" s="4"/>
      <c r="L212" s="3"/>
      <c r="M212" s="5"/>
    </row>
    <row r="213" spans="2:13" x14ac:dyDescent="0.3">
      <c r="B213" s="3"/>
      <c r="C213" s="3"/>
      <c r="D213" s="3"/>
      <c r="E213" s="3"/>
      <c r="F213" s="3"/>
      <c r="G213" s="3"/>
      <c r="H213" s="3"/>
      <c r="I213" s="3"/>
      <c r="J213" s="4"/>
      <c r="K213" s="4"/>
      <c r="L213" s="3"/>
      <c r="M213" s="5"/>
    </row>
    <row r="214" spans="2:13" x14ac:dyDescent="0.3">
      <c r="B214" s="3"/>
      <c r="C214" s="3"/>
      <c r="D214" s="3"/>
      <c r="E214" s="3"/>
      <c r="F214" s="3"/>
      <c r="G214" s="3"/>
      <c r="H214" s="3"/>
      <c r="I214" s="3"/>
      <c r="J214" s="4"/>
      <c r="K214" s="4"/>
      <c r="L214" s="3"/>
      <c r="M214" s="5"/>
    </row>
    <row r="215" spans="2:13" x14ac:dyDescent="0.3">
      <c r="B215" s="3"/>
      <c r="C215" s="3"/>
      <c r="D215" s="3"/>
      <c r="E215" s="3"/>
      <c r="F215" s="3"/>
      <c r="G215" s="3"/>
      <c r="H215" s="3"/>
      <c r="I215" s="3"/>
      <c r="J215" s="4"/>
      <c r="K215" s="4"/>
      <c r="L215" s="3"/>
      <c r="M215" s="5"/>
    </row>
    <row r="216" spans="2:13" x14ac:dyDescent="0.3">
      <c r="B216" s="3"/>
      <c r="C216" s="3"/>
      <c r="D216" s="3"/>
      <c r="E216" s="3"/>
      <c r="F216" s="3"/>
      <c r="G216" s="3"/>
      <c r="H216" s="3"/>
      <c r="I216" s="3"/>
      <c r="J216" s="4"/>
      <c r="K216" s="4"/>
      <c r="L216" s="3"/>
      <c r="M216" s="5"/>
    </row>
    <row r="217" spans="2:13" x14ac:dyDescent="0.3">
      <c r="B217" s="3"/>
      <c r="C217" s="3"/>
      <c r="D217" s="3"/>
      <c r="E217" s="3"/>
      <c r="F217" s="3"/>
      <c r="G217" s="3"/>
      <c r="H217" s="3"/>
      <c r="I217" s="3"/>
      <c r="J217" s="4"/>
      <c r="K217" s="4"/>
      <c r="L217" s="3"/>
      <c r="M217" s="5"/>
    </row>
    <row r="218" spans="2:13" x14ac:dyDescent="0.3">
      <c r="B218" s="3"/>
      <c r="C218" s="3"/>
      <c r="D218" s="3"/>
      <c r="E218" s="3"/>
      <c r="G218" s="3"/>
      <c r="H218" s="3"/>
      <c r="J218" s="4"/>
      <c r="K218" s="4"/>
      <c r="L218" s="3"/>
      <c r="M218" s="5"/>
    </row>
    <row r="219" spans="2:13" x14ac:dyDescent="0.3">
      <c r="B219" s="3"/>
      <c r="C219" s="3"/>
      <c r="D219" s="3"/>
      <c r="E219" s="3"/>
      <c r="F219" s="3"/>
      <c r="G219" s="3"/>
      <c r="H219" s="3"/>
      <c r="I219" s="3"/>
      <c r="J219" s="4"/>
      <c r="K219" s="4"/>
      <c r="L219" s="3"/>
      <c r="M219" s="5"/>
    </row>
    <row r="220" spans="2:13" x14ac:dyDescent="0.3">
      <c r="B220" s="3"/>
      <c r="C220" s="3"/>
      <c r="D220" s="3"/>
      <c r="E220" s="3"/>
      <c r="F220" s="3"/>
      <c r="G220" s="3"/>
      <c r="H220" s="3"/>
      <c r="I220" s="3"/>
      <c r="J220" s="4"/>
      <c r="K220" s="4"/>
      <c r="L220" s="3"/>
      <c r="M220" s="5"/>
    </row>
    <row r="221" spans="2:13" x14ac:dyDescent="0.3">
      <c r="B221" s="3"/>
      <c r="C221" s="3"/>
      <c r="D221" s="3"/>
      <c r="E221" s="3"/>
      <c r="F221" s="3"/>
      <c r="G221" s="3"/>
      <c r="H221" s="3"/>
      <c r="I221" s="3"/>
      <c r="J221" s="4"/>
      <c r="K221" s="4"/>
      <c r="L221" s="3"/>
      <c r="M221" s="5"/>
    </row>
    <row r="222" spans="2:13" x14ac:dyDescent="0.3">
      <c r="B222" s="3"/>
      <c r="C222" s="3"/>
      <c r="D222" s="3"/>
      <c r="E222" s="3"/>
      <c r="F222" s="3"/>
      <c r="G222" s="3"/>
      <c r="H222" s="3"/>
      <c r="I222" s="3"/>
      <c r="J222" s="4"/>
      <c r="K222" s="4"/>
      <c r="L222" s="3"/>
      <c r="M222" s="5"/>
    </row>
    <row r="223" spans="2:13" x14ac:dyDescent="0.3">
      <c r="B223" s="3"/>
      <c r="C223" s="3"/>
      <c r="D223" s="3"/>
      <c r="E223" s="3"/>
      <c r="F223" s="3"/>
      <c r="G223" s="3"/>
      <c r="H223" s="3"/>
      <c r="I223" s="3"/>
      <c r="J223" s="4"/>
      <c r="K223" s="4"/>
      <c r="L223" s="3"/>
      <c r="M223" s="5"/>
    </row>
    <row r="224" spans="2:13" x14ac:dyDescent="0.3">
      <c r="B224" s="3"/>
      <c r="C224" s="3"/>
      <c r="D224" s="3"/>
      <c r="E224" s="3"/>
      <c r="F224" s="3"/>
      <c r="G224" s="3"/>
      <c r="H224" s="3"/>
      <c r="I224" s="3"/>
      <c r="J224" s="4"/>
      <c r="K224" s="4"/>
      <c r="M224" s="5"/>
    </row>
    <row r="225" spans="2:13" x14ac:dyDescent="0.3">
      <c r="B225" s="3"/>
      <c r="C225" s="3"/>
      <c r="D225" s="3"/>
      <c r="E225" s="3"/>
      <c r="F225" s="3"/>
      <c r="G225" s="3"/>
      <c r="H225" s="3"/>
      <c r="I225" s="3"/>
      <c r="J225" s="4"/>
      <c r="K225" s="4"/>
      <c r="L225" s="3"/>
      <c r="M225" s="5"/>
    </row>
    <row r="226" spans="2:13" x14ac:dyDescent="0.3">
      <c r="B226" s="3"/>
      <c r="C226" s="3"/>
      <c r="D226" s="3"/>
      <c r="E226" s="3"/>
      <c r="F226" s="3"/>
      <c r="G226" s="3"/>
      <c r="H226" s="3"/>
      <c r="I226" s="3"/>
      <c r="J226" s="4"/>
      <c r="K226" s="4"/>
      <c r="M226" s="5"/>
    </row>
    <row r="227" spans="2:13" x14ac:dyDescent="0.3">
      <c r="B227" s="3"/>
      <c r="C227" s="3"/>
      <c r="D227" s="3"/>
      <c r="E227" s="3"/>
      <c r="F227" s="3"/>
      <c r="G227" s="3"/>
      <c r="H227" s="3"/>
      <c r="I227" s="3"/>
      <c r="J227" s="4"/>
      <c r="K227" s="4"/>
      <c r="L227" s="3"/>
      <c r="M227" s="5"/>
    </row>
    <row r="228" spans="2:13" x14ac:dyDescent="0.3">
      <c r="B228" s="3"/>
      <c r="C228" s="3"/>
      <c r="D228" s="3"/>
      <c r="E228" s="3"/>
      <c r="F228" s="3"/>
      <c r="G228" s="3"/>
      <c r="H228" s="3"/>
      <c r="I228" s="3"/>
      <c r="J228" s="4"/>
      <c r="K228" s="4"/>
      <c r="L228" s="3"/>
      <c r="M228" s="5"/>
    </row>
    <row r="229" spans="2:13" x14ac:dyDescent="0.3">
      <c r="B229" s="3"/>
      <c r="C229" s="3"/>
      <c r="D229" s="3"/>
      <c r="E229" s="3"/>
      <c r="F229" s="3"/>
      <c r="G229" s="3"/>
      <c r="H229" s="3"/>
      <c r="I229" s="3"/>
      <c r="J229" s="4"/>
      <c r="K229" s="4"/>
      <c r="L229" s="3"/>
      <c r="M229" s="5"/>
    </row>
    <row r="230" spans="2:13" x14ac:dyDescent="0.3">
      <c r="B230" s="3"/>
      <c r="C230" s="3"/>
      <c r="D230" s="3"/>
      <c r="E230" s="3"/>
      <c r="G230" s="3"/>
      <c r="H230" s="3"/>
      <c r="J230" s="4"/>
      <c r="K230" s="4"/>
      <c r="L230" s="3"/>
      <c r="M230" s="5"/>
    </row>
    <row r="231" spans="2:13" x14ac:dyDescent="0.3">
      <c r="B231" s="3"/>
      <c r="C231" s="3"/>
      <c r="D231" s="3"/>
      <c r="E231" s="3"/>
      <c r="F231" s="3"/>
      <c r="H231" s="3"/>
      <c r="I231" s="3"/>
      <c r="J231" s="4"/>
      <c r="K231" s="4"/>
      <c r="L231" s="3"/>
      <c r="M231" s="5"/>
    </row>
    <row r="232" spans="2:13" x14ac:dyDescent="0.3">
      <c r="B232" s="3"/>
      <c r="C232" s="3"/>
      <c r="D232" s="3"/>
      <c r="E232" s="3"/>
      <c r="F232" s="3"/>
      <c r="G232" s="3"/>
      <c r="H232" s="3"/>
      <c r="I232" s="3"/>
      <c r="J232" s="4"/>
      <c r="K232" s="4"/>
      <c r="L232" s="3"/>
      <c r="M232" s="5"/>
    </row>
    <row r="233" spans="2:13" x14ac:dyDescent="0.3">
      <c r="B233" s="3"/>
      <c r="C233" s="3"/>
      <c r="D233" s="3"/>
      <c r="E233" s="3"/>
      <c r="F233" s="3"/>
      <c r="G233" s="3"/>
      <c r="H233" s="3"/>
      <c r="I233" s="3"/>
      <c r="J233" s="4"/>
      <c r="K233" s="4"/>
      <c r="L233" s="3"/>
      <c r="M233" s="5"/>
    </row>
    <row r="234" spans="2:13" x14ac:dyDescent="0.3">
      <c r="B234" s="3"/>
      <c r="C234" s="3"/>
      <c r="D234" s="3"/>
      <c r="E234" s="3"/>
      <c r="F234" s="3"/>
      <c r="G234" s="3"/>
      <c r="H234" s="3"/>
      <c r="I234" s="3"/>
      <c r="J234" s="4"/>
      <c r="K234" s="4"/>
      <c r="L234" s="3"/>
      <c r="M234" s="5"/>
    </row>
    <row r="235" spans="2:13" x14ac:dyDescent="0.3">
      <c r="B235" s="3"/>
      <c r="C235" s="3"/>
      <c r="D235" s="3"/>
      <c r="E235" s="3"/>
      <c r="F235" s="3"/>
      <c r="G235" s="3"/>
      <c r="H235" s="3"/>
      <c r="I235" s="3"/>
      <c r="J235" s="4"/>
      <c r="K235" s="4"/>
      <c r="L235" s="3"/>
      <c r="M235" s="5"/>
    </row>
    <row r="236" spans="2:13" x14ac:dyDescent="0.3">
      <c r="B236" s="3"/>
      <c r="C236" s="3"/>
      <c r="D236" s="3"/>
      <c r="E236" s="3"/>
      <c r="F236" s="3"/>
      <c r="G236" s="3"/>
      <c r="H236" s="3"/>
      <c r="I236" s="3"/>
      <c r="J236" s="4"/>
      <c r="K236" s="4"/>
      <c r="M236" s="5"/>
    </row>
    <row r="237" spans="2:13" x14ac:dyDescent="0.3">
      <c r="B237" s="3"/>
      <c r="C237" s="3"/>
      <c r="D237" s="3"/>
      <c r="E237" s="3"/>
      <c r="F237" s="3"/>
      <c r="G237" s="3"/>
      <c r="H237" s="3"/>
      <c r="I237" s="3"/>
      <c r="J237" s="4"/>
      <c r="K237" s="4"/>
      <c r="L237" s="3"/>
      <c r="M237" s="5"/>
    </row>
    <row r="238" spans="2:13" x14ac:dyDescent="0.3">
      <c r="B238" s="3"/>
      <c r="C238" s="3"/>
      <c r="D238" s="3"/>
      <c r="E238" s="3"/>
      <c r="F238" s="3"/>
      <c r="G238" s="3"/>
      <c r="H238" s="3"/>
      <c r="I238" s="3"/>
      <c r="J238" s="4"/>
      <c r="K238" s="4"/>
      <c r="L238" s="3"/>
      <c r="M238" s="5"/>
    </row>
    <row r="239" spans="2:13" x14ac:dyDescent="0.3">
      <c r="B239" s="3"/>
      <c r="C239" s="3"/>
      <c r="D239" s="3"/>
      <c r="E239" s="3"/>
      <c r="F239" s="3"/>
      <c r="G239" s="3"/>
      <c r="H239" s="3"/>
      <c r="I239" s="3"/>
      <c r="J239" s="4"/>
      <c r="K239" s="4"/>
      <c r="L239" s="3"/>
      <c r="M239" s="5"/>
    </row>
    <row r="240" spans="2:13" x14ac:dyDescent="0.3">
      <c r="B240" s="3"/>
      <c r="C240" s="3"/>
      <c r="D240" s="3"/>
      <c r="E240" s="3"/>
      <c r="F240" s="3"/>
      <c r="G240" s="3"/>
      <c r="H240" s="3"/>
      <c r="I240" s="3"/>
      <c r="J240" s="4"/>
      <c r="K240" s="4"/>
      <c r="L240" s="3"/>
      <c r="M240" s="5"/>
    </row>
    <row r="241" spans="2:13" x14ac:dyDescent="0.3">
      <c r="B241" s="3"/>
      <c r="C241" s="3"/>
      <c r="D241" s="3"/>
      <c r="E241" s="3"/>
      <c r="F241" s="3"/>
      <c r="G241" s="3"/>
      <c r="H241" s="3"/>
      <c r="I241" s="3"/>
      <c r="J241" s="4"/>
      <c r="K241" s="4"/>
      <c r="L241" s="3"/>
      <c r="M241" s="5"/>
    </row>
    <row r="242" spans="2:13" x14ac:dyDescent="0.3">
      <c r="B242" s="3"/>
      <c r="C242" s="3"/>
      <c r="D242" s="3"/>
      <c r="E242" s="3"/>
      <c r="F242" s="3"/>
      <c r="G242" s="3"/>
      <c r="H242" s="3"/>
      <c r="I242" s="3"/>
      <c r="J242" s="4"/>
      <c r="K242" s="4"/>
      <c r="L242" s="3"/>
      <c r="M242" s="5"/>
    </row>
    <row r="243" spans="2:13" x14ac:dyDescent="0.3">
      <c r="B243" s="3"/>
      <c r="C243" s="3"/>
      <c r="D243" s="3"/>
      <c r="E243" s="3"/>
      <c r="F243" s="3"/>
      <c r="G243" s="3"/>
      <c r="H243" s="3"/>
      <c r="I243" s="3"/>
      <c r="J243" s="4"/>
      <c r="K243" s="4"/>
      <c r="L243" s="3"/>
      <c r="M243" s="5"/>
    </row>
    <row r="244" spans="2:13" x14ac:dyDescent="0.3">
      <c r="B244" s="3"/>
      <c r="C244" s="3"/>
      <c r="D244" s="3"/>
      <c r="E244" s="3"/>
      <c r="F244" s="3"/>
      <c r="G244" s="3"/>
      <c r="H244" s="3"/>
      <c r="I244" s="3"/>
      <c r="J244" s="4"/>
      <c r="K244" s="4"/>
      <c r="L244" s="3"/>
      <c r="M244" s="5"/>
    </row>
    <row r="245" spans="2:13" x14ac:dyDescent="0.3">
      <c r="B245" s="3"/>
      <c r="C245" s="3"/>
      <c r="D245" s="3"/>
      <c r="F245" s="3"/>
      <c r="H245" s="3"/>
      <c r="I245" s="3"/>
      <c r="J245" s="4"/>
      <c r="K245" s="4"/>
      <c r="L245" s="3"/>
      <c r="M245" s="5"/>
    </row>
    <row r="246" spans="2:13" x14ac:dyDescent="0.3">
      <c r="B246" s="3"/>
      <c r="C246" s="3"/>
      <c r="D246" s="3"/>
      <c r="E246" s="3"/>
      <c r="F246" s="3"/>
      <c r="G246" s="3"/>
      <c r="H246" s="3"/>
      <c r="I246" s="3"/>
      <c r="J246" s="4"/>
      <c r="K246" s="4"/>
      <c r="L246" s="3"/>
      <c r="M246" s="5"/>
    </row>
    <row r="247" spans="2:13" x14ac:dyDescent="0.3">
      <c r="B247" s="3"/>
      <c r="C247" s="3"/>
      <c r="D247" s="3"/>
      <c r="E247" s="3"/>
      <c r="F247" s="3"/>
      <c r="G247" s="3"/>
      <c r="H247" s="3"/>
      <c r="I247" s="3"/>
      <c r="J247" s="4"/>
      <c r="K247" s="4"/>
      <c r="L247" s="3"/>
      <c r="M247" s="5"/>
    </row>
    <row r="248" spans="2:13" x14ac:dyDescent="0.3">
      <c r="B248" s="3"/>
      <c r="C248" s="3"/>
      <c r="D248" s="3"/>
      <c r="E248" s="3"/>
      <c r="F248" s="3"/>
      <c r="G248" s="3"/>
      <c r="H248" s="3"/>
      <c r="I248" s="3"/>
      <c r="J248" s="4"/>
      <c r="K248" s="4"/>
      <c r="L248" s="3"/>
      <c r="M248" s="5"/>
    </row>
    <row r="249" spans="2:13" x14ac:dyDescent="0.3">
      <c r="B249" s="3"/>
      <c r="C249" s="3"/>
      <c r="D249" s="3"/>
      <c r="E249" s="3"/>
      <c r="F249" s="3"/>
      <c r="G249" s="3"/>
      <c r="H249" s="3"/>
      <c r="I249" s="3"/>
      <c r="J249" s="4"/>
      <c r="K249" s="4"/>
      <c r="L249" s="3"/>
      <c r="M249" s="5"/>
    </row>
    <row r="250" spans="2:13" x14ac:dyDescent="0.3">
      <c r="B250" s="3"/>
      <c r="C250" s="3"/>
      <c r="D250" s="3"/>
      <c r="E250" s="3"/>
      <c r="F250" s="3"/>
      <c r="G250" s="3"/>
      <c r="H250" s="3"/>
      <c r="I250" s="3"/>
      <c r="J250" s="4"/>
      <c r="K250" s="4"/>
      <c r="L250" s="3"/>
      <c r="M250" s="5"/>
    </row>
    <row r="251" spans="2:13" x14ac:dyDescent="0.3">
      <c r="B251" s="3"/>
      <c r="C251" s="3"/>
      <c r="D251" s="3"/>
      <c r="E251" s="3"/>
      <c r="F251" s="3"/>
      <c r="G251" s="3"/>
      <c r="H251" s="3"/>
      <c r="I251" s="3"/>
      <c r="J251" s="4"/>
      <c r="K251" s="4"/>
      <c r="M251" s="5"/>
    </row>
    <row r="252" spans="2:13" x14ac:dyDescent="0.3">
      <c r="B252" s="3"/>
      <c r="C252" s="3"/>
      <c r="D252" s="3"/>
      <c r="E252" s="3"/>
      <c r="F252" s="3"/>
      <c r="G252" s="3"/>
      <c r="H252" s="3"/>
      <c r="I252" s="3"/>
      <c r="J252" s="4"/>
      <c r="K252" s="4"/>
      <c r="L252" s="3"/>
      <c r="M252" s="5"/>
    </row>
    <row r="253" spans="2:13" x14ac:dyDescent="0.3">
      <c r="B253" s="3"/>
      <c r="C253" s="3"/>
      <c r="D253" s="3"/>
      <c r="E253" s="3"/>
      <c r="F253" s="3"/>
      <c r="G253" s="3"/>
      <c r="H253" s="3"/>
      <c r="I253" s="3"/>
      <c r="J253" s="4"/>
      <c r="K253" s="4"/>
      <c r="L253" s="3"/>
      <c r="M253" s="5"/>
    </row>
    <row r="254" spans="2:13" x14ac:dyDescent="0.3">
      <c r="B254" s="3"/>
      <c r="C254" s="3"/>
      <c r="D254" s="3"/>
      <c r="E254" s="3"/>
      <c r="F254" s="3"/>
      <c r="G254" s="3"/>
      <c r="H254" s="3"/>
      <c r="I254" s="3"/>
      <c r="J254" s="4"/>
      <c r="K254" s="4"/>
      <c r="L254" s="3"/>
      <c r="M254" s="5"/>
    </row>
    <row r="255" spans="2:13" x14ac:dyDescent="0.3">
      <c r="B255" s="3"/>
      <c r="C255" s="3"/>
      <c r="D255" s="3"/>
      <c r="E255" s="3"/>
      <c r="F255" s="3"/>
      <c r="G255" s="3"/>
      <c r="H255" s="3"/>
      <c r="I255" s="3"/>
      <c r="J255" s="4"/>
      <c r="K255" s="4"/>
      <c r="L255" s="3"/>
      <c r="M255" s="5"/>
    </row>
    <row r="256" spans="2:13" x14ac:dyDescent="0.3">
      <c r="B256" s="3"/>
      <c r="C256" s="3"/>
      <c r="D256" s="3"/>
      <c r="E256" s="3"/>
      <c r="F256" s="3"/>
      <c r="G256" s="3"/>
      <c r="H256" s="3"/>
      <c r="I256" s="3"/>
      <c r="J256" s="4"/>
      <c r="K256" s="4"/>
      <c r="M256" s="5"/>
    </row>
    <row r="257" spans="2:13" x14ac:dyDescent="0.3">
      <c r="B257" s="3"/>
      <c r="C257" s="3"/>
      <c r="D257" s="3"/>
      <c r="E257" s="3"/>
      <c r="F257" s="3"/>
      <c r="G257" s="3"/>
      <c r="H257" s="3"/>
      <c r="I257" s="3"/>
      <c r="J257" s="4"/>
      <c r="K257" s="4"/>
      <c r="M257" s="5"/>
    </row>
    <row r="258" spans="2:13" x14ac:dyDescent="0.3">
      <c r="B258" s="3"/>
      <c r="C258" s="3"/>
      <c r="D258" s="3"/>
      <c r="E258" s="3"/>
      <c r="F258" s="3"/>
      <c r="G258" s="3"/>
      <c r="H258" s="3"/>
      <c r="I258" s="3"/>
      <c r="J258" s="4"/>
      <c r="K258" s="4"/>
      <c r="L258" s="3"/>
      <c r="M258" s="5"/>
    </row>
    <row r="259" spans="2:13" x14ac:dyDescent="0.3">
      <c r="B259" s="3"/>
      <c r="C259" s="3"/>
      <c r="D259" s="3"/>
      <c r="E259" s="3"/>
      <c r="F259" s="3"/>
      <c r="G259" s="3"/>
      <c r="H259" s="3"/>
      <c r="I259" s="3"/>
      <c r="J259" s="4"/>
      <c r="K259" s="4"/>
      <c r="L259" s="3"/>
      <c r="M259" s="5"/>
    </row>
    <row r="260" spans="2:13" x14ac:dyDescent="0.3">
      <c r="B260" s="3"/>
      <c r="C260" s="3"/>
      <c r="D260" s="3"/>
      <c r="E260" s="3"/>
      <c r="F260" s="3"/>
      <c r="G260" s="3"/>
      <c r="H260" s="3"/>
      <c r="I260" s="3"/>
      <c r="J260" s="4"/>
      <c r="K260" s="4"/>
      <c r="L260" s="3"/>
      <c r="M260" s="5"/>
    </row>
    <row r="261" spans="2:13" x14ac:dyDescent="0.3">
      <c r="B261" s="3"/>
      <c r="C261" s="3"/>
      <c r="D261" s="3"/>
      <c r="E261" s="3"/>
      <c r="F261" s="3"/>
      <c r="G261" s="3"/>
      <c r="H261" s="3"/>
      <c r="I261" s="3"/>
      <c r="J261" s="4"/>
      <c r="K261" s="4"/>
      <c r="L261" s="3"/>
      <c r="M261" s="5"/>
    </row>
    <row r="262" spans="2:13" x14ac:dyDescent="0.3">
      <c r="B262" s="3"/>
      <c r="C262" s="3"/>
      <c r="D262" s="3"/>
      <c r="E262" s="3"/>
      <c r="F262" s="3"/>
      <c r="G262" s="3"/>
      <c r="H262" s="3"/>
      <c r="I262" s="3"/>
      <c r="J262" s="4"/>
      <c r="K262" s="4"/>
      <c r="L262" s="3"/>
      <c r="M262" s="5"/>
    </row>
    <row r="263" spans="2:13" x14ac:dyDescent="0.3">
      <c r="B263" s="3"/>
      <c r="C263" s="3"/>
      <c r="D263" s="3"/>
      <c r="E263" s="3"/>
      <c r="F263" s="3"/>
      <c r="G263" s="3"/>
      <c r="H263" s="3"/>
      <c r="I263" s="3"/>
      <c r="J263" s="4"/>
      <c r="K263" s="4"/>
      <c r="L263" s="3"/>
      <c r="M263" s="5"/>
    </row>
    <row r="264" spans="2:13" x14ac:dyDescent="0.3">
      <c r="B264" s="3"/>
      <c r="C264" s="3"/>
      <c r="D264" s="3"/>
      <c r="E264" s="3"/>
      <c r="F264" s="3"/>
      <c r="G264" s="3"/>
      <c r="H264" s="3"/>
      <c r="I264" s="3"/>
      <c r="J264" s="4"/>
      <c r="K264" s="4"/>
      <c r="L264" s="3"/>
      <c r="M264" s="5"/>
    </row>
    <row r="265" spans="2:13" x14ac:dyDescent="0.3">
      <c r="B265" s="3"/>
      <c r="C265" s="3"/>
      <c r="D265" s="3"/>
      <c r="E265" s="3"/>
      <c r="F265" s="3"/>
      <c r="G265" s="3"/>
      <c r="H265" s="3"/>
      <c r="I265" s="3"/>
      <c r="J265" s="4"/>
      <c r="K265" s="4"/>
      <c r="M265" s="5"/>
    </row>
    <row r="266" spans="2:13" x14ac:dyDescent="0.3">
      <c r="B266" s="3"/>
      <c r="C266" s="3"/>
      <c r="D266" s="3"/>
      <c r="E266" s="3"/>
      <c r="F266" s="3"/>
      <c r="G266" s="3"/>
      <c r="H266" s="3"/>
      <c r="I266" s="3"/>
      <c r="J266" s="4"/>
      <c r="K266" s="4"/>
      <c r="M266" s="5"/>
    </row>
    <row r="267" spans="2:13" x14ac:dyDescent="0.3">
      <c r="B267" s="3"/>
      <c r="C267" s="3"/>
      <c r="D267" s="3"/>
      <c r="E267" s="3"/>
      <c r="G267" s="3"/>
      <c r="H267" s="3"/>
      <c r="J267" s="4"/>
      <c r="K267" s="4"/>
      <c r="L267" s="3"/>
      <c r="M267" s="5"/>
    </row>
    <row r="268" spans="2:13" x14ac:dyDescent="0.3">
      <c r="B268" s="3"/>
      <c r="C268" s="3"/>
      <c r="D268" s="3"/>
      <c r="E268" s="3"/>
      <c r="F268" s="3"/>
      <c r="G268" s="3"/>
      <c r="H268" s="3"/>
      <c r="I268" s="3"/>
      <c r="J268" s="4"/>
      <c r="K268" s="4"/>
      <c r="L268" s="3"/>
      <c r="M268" s="5"/>
    </row>
    <row r="269" spans="2:13" x14ac:dyDescent="0.3">
      <c r="B269" s="3"/>
      <c r="C269" s="3"/>
      <c r="D269" s="3"/>
      <c r="E269" s="3"/>
      <c r="F269" s="3"/>
      <c r="G269" s="3"/>
      <c r="H269" s="3"/>
      <c r="I269" s="3"/>
      <c r="J269" s="4"/>
      <c r="K269" s="4"/>
      <c r="L269" s="3"/>
      <c r="M269" s="5"/>
    </row>
    <row r="270" spans="2:13" x14ac:dyDescent="0.3">
      <c r="B270" s="3"/>
      <c r="C270" s="3"/>
      <c r="D270" s="3"/>
      <c r="E270" s="3"/>
      <c r="F270" s="3"/>
      <c r="G270" s="3"/>
      <c r="H270" s="3"/>
      <c r="I270" s="3"/>
      <c r="J270" s="4"/>
      <c r="K270" s="4"/>
      <c r="L270" s="3"/>
      <c r="M270" s="5"/>
    </row>
    <row r="271" spans="2:13" x14ac:dyDescent="0.3">
      <c r="B271" s="3"/>
      <c r="C271" s="3"/>
      <c r="D271" s="3"/>
      <c r="E271" s="3"/>
      <c r="F271" s="3"/>
      <c r="G271" s="3"/>
      <c r="H271" s="3"/>
      <c r="I271" s="3"/>
      <c r="J271" s="4"/>
      <c r="K271" s="4"/>
      <c r="L271" s="3"/>
      <c r="M271" s="5"/>
    </row>
    <row r="272" spans="2:13" x14ac:dyDescent="0.3">
      <c r="B272" s="3"/>
      <c r="C272" s="3"/>
      <c r="D272" s="3"/>
      <c r="E272" s="3"/>
      <c r="F272" s="3"/>
      <c r="G272" s="3"/>
      <c r="H272" s="3"/>
      <c r="I272" s="3"/>
      <c r="J272" s="4"/>
      <c r="K272" s="4"/>
      <c r="L272" s="3"/>
      <c r="M272" s="5"/>
    </row>
    <row r="273" spans="2:13" x14ac:dyDescent="0.3">
      <c r="B273" s="3"/>
      <c r="C273" s="3"/>
      <c r="D273" s="3"/>
      <c r="E273" s="3"/>
      <c r="F273" s="3"/>
      <c r="G273" s="3"/>
      <c r="H273" s="3"/>
      <c r="I273" s="3"/>
      <c r="J273" s="4"/>
      <c r="K273" s="4"/>
      <c r="L273" s="3"/>
      <c r="M273" s="5"/>
    </row>
    <row r="274" spans="2:13" x14ac:dyDescent="0.3">
      <c r="B274" s="3"/>
      <c r="C274" s="3"/>
      <c r="D274" s="3"/>
      <c r="F274" s="3"/>
      <c r="G274" s="3"/>
      <c r="H274" s="3"/>
      <c r="I274" s="3"/>
      <c r="J274" s="4"/>
      <c r="K274" s="4"/>
      <c r="L274" s="3"/>
      <c r="M274" s="5"/>
    </row>
    <row r="275" spans="2:13" x14ac:dyDescent="0.3">
      <c r="B275" s="3"/>
      <c r="C275" s="3"/>
      <c r="D275" s="3"/>
      <c r="E275" s="3"/>
      <c r="G275" s="3"/>
      <c r="H275" s="3"/>
      <c r="J275" s="4"/>
      <c r="K275" s="4"/>
      <c r="L275" s="3"/>
      <c r="M275" s="5"/>
    </row>
    <row r="276" spans="2:13" x14ac:dyDescent="0.3">
      <c r="B276" s="3"/>
      <c r="C276" s="3"/>
      <c r="D276" s="3"/>
      <c r="E276" s="3"/>
      <c r="F276" s="3"/>
      <c r="G276" s="3"/>
      <c r="H276" s="3"/>
      <c r="I276" s="3"/>
      <c r="J276" s="4"/>
      <c r="K276" s="4"/>
      <c r="L276" s="3"/>
      <c r="M276" s="5"/>
    </row>
    <row r="277" spans="2:13" x14ac:dyDescent="0.3">
      <c r="B277" s="3"/>
      <c r="C277" s="3"/>
      <c r="D277" s="3"/>
      <c r="F277" s="3"/>
      <c r="G277" s="3"/>
      <c r="H277" s="3"/>
      <c r="I277" s="3"/>
      <c r="J277" s="4"/>
      <c r="K277" s="4"/>
      <c r="L277" s="3"/>
      <c r="M277" s="5"/>
    </row>
    <row r="278" spans="2:13" x14ac:dyDescent="0.3">
      <c r="B278" s="3"/>
      <c r="C278" s="3"/>
      <c r="D278" s="3"/>
      <c r="E278" s="3"/>
      <c r="F278" s="3"/>
      <c r="G278" s="3"/>
      <c r="H278" s="3"/>
      <c r="I278" s="3"/>
      <c r="J278" s="4"/>
      <c r="K278" s="4"/>
      <c r="M278" s="5"/>
    </row>
    <row r="279" spans="2:13" x14ac:dyDescent="0.3">
      <c r="B279" s="3"/>
      <c r="C279" s="3"/>
      <c r="D279" s="3"/>
      <c r="E279" s="3"/>
      <c r="F279" s="3"/>
      <c r="G279" s="3"/>
      <c r="H279" s="3"/>
      <c r="I279" s="3"/>
      <c r="J279" s="4"/>
      <c r="K279" s="4"/>
      <c r="L279" s="3"/>
      <c r="M279" s="5"/>
    </row>
    <row r="280" spans="2:13" x14ac:dyDescent="0.3">
      <c r="B280" s="3"/>
      <c r="C280" s="3"/>
      <c r="D280" s="3"/>
      <c r="E280" s="3"/>
      <c r="F280" s="3"/>
      <c r="G280" s="3"/>
      <c r="H280" s="3"/>
      <c r="I280" s="3"/>
      <c r="J280" s="4"/>
      <c r="K280" s="4"/>
      <c r="L280" s="3"/>
      <c r="M280" s="5"/>
    </row>
    <row r="281" spans="2:13" x14ac:dyDescent="0.3">
      <c r="B281" s="3"/>
      <c r="C281" s="3"/>
      <c r="D281" s="3"/>
      <c r="E281" s="3"/>
      <c r="F281" s="3"/>
      <c r="G281" s="3"/>
      <c r="H281" s="3"/>
      <c r="I281" s="3"/>
      <c r="J281" s="4"/>
      <c r="K281" s="4"/>
      <c r="L281" s="3"/>
      <c r="M281" s="5"/>
    </row>
    <row r="282" spans="2:13" x14ac:dyDescent="0.3">
      <c r="B282" s="3"/>
      <c r="C282" s="3"/>
      <c r="D282" s="3"/>
      <c r="F282" s="3"/>
      <c r="G282" s="3"/>
      <c r="H282" s="3"/>
      <c r="I282" s="3"/>
      <c r="J282" s="4"/>
      <c r="K282" s="4"/>
      <c r="L282" s="3"/>
      <c r="M282" s="5"/>
    </row>
    <row r="283" spans="2:13" x14ac:dyDescent="0.3">
      <c r="B283" s="3"/>
      <c r="C283" s="3"/>
      <c r="D283" s="3"/>
      <c r="E283" s="3"/>
      <c r="F283" s="3"/>
      <c r="G283" s="3"/>
      <c r="H283" s="3"/>
      <c r="I283" s="3"/>
      <c r="J283" s="4"/>
      <c r="K283" s="4"/>
      <c r="M283" s="5"/>
    </row>
    <row r="284" spans="2:13" x14ac:dyDescent="0.3">
      <c r="B284" s="3"/>
      <c r="C284" s="3"/>
      <c r="D284" s="3"/>
      <c r="E284" s="3"/>
      <c r="F284" s="3"/>
      <c r="G284" s="3"/>
      <c r="H284" s="3"/>
      <c r="I284" s="3"/>
      <c r="J284" s="4"/>
      <c r="K284" s="4"/>
      <c r="L284" s="3"/>
      <c r="M284" s="5"/>
    </row>
    <row r="285" spans="2:13" x14ac:dyDescent="0.3">
      <c r="B285" s="3"/>
      <c r="C285" s="3"/>
      <c r="D285" s="3"/>
      <c r="E285" s="3"/>
      <c r="F285" s="3"/>
      <c r="G285" s="3"/>
      <c r="H285" s="3"/>
      <c r="I285" s="3"/>
      <c r="J285" s="4"/>
      <c r="K285" s="4"/>
      <c r="L285" s="3"/>
      <c r="M285" s="5"/>
    </row>
    <row r="286" spans="2:13" x14ac:dyDescent="0.3">
      <c r="B286" s="3"/>
      <c r="C286" s="3"/>
      <c r="D286" s="3"/>
      <c r="E286" s="3"/>
      <c r="F286" s="3"/>
      <c r="G286" s="3"/>
      <c r="H286" s="3"/>
      <c r="I286" s="3"/>
      <c r="J286" s="4"/>
      <c r="K286" s="4"/>
      <c r="L286" s="3"/>
      <c r="M286" s="5"/>
    </row>
    <row r="287" spans="2:13" x14ac:dyDescent="0.3">
      <c r="B287" s="3"/>
      <c r="C287" s="3"/>
      <c r="D287" s="3"/>
      <c r="E287" s="3"/>
      <c r="F287" s="3"/>
      <c r="G287" s="3"/>
      <c r="H287" s="3"/>
      <c r="I287" s="3"/>
      <c r="J287" s="4"/>
      <c r="K287" s="4"/>
      <c r="M287" s="5"/>
    </row>
    <row r="288" spans="2:13" x14ac:dyDescent="0.3">
      <c r="B288" s="3"/>
      <c r="C288" s="3"/>
      <c r="D288" s="3"/>
      <c r="E288" s="3"/>
      <c r="F288" s="3"/>
      <c r="G288" s="3"/>
      <c r="H288" s="3"/>
      <c r="I288" s="3"/>
      <c r="J288" s="4"/>
      <c r="K288" s="4"/>
      <c r="L288" s="3"/>
      <c r="M288" s="5"/>
    </row>
    <row r="289" spans="2:13" x14ac:dyDescent="0.3">
      <c r="B289" s="3"/>
      <c r="C289" s="3"/>
      <c r="D289" s="3"/>
      <c r="E289" s="3"/>
      <c r="F289" s="3"/>
      <c r="G289" s="3"/>
      <c r="H289" s="3"/>
      <c r="I289" s="3"/>
      <c r="J289" s="4"/>
      <c r="K289" s="4"/>
      <c r="L289" s="3"/>
      <c r="M289" s="5"/>
    </row>
    <row r="290" spans="2:13" x14ac:dyDescent="0.3">
      <c r="B290" s="3"/>
      <c r="C290" s="3"/>
      <c r="D290" s="3"/>
      <c r="E290" s="3"/>
      <c r="F290" s="3"/>
      <c r="G290" s="3"/>
      <c r="H290" s="3"/>
      <c r="I290" s="3"/>
      <c r="J290" s="4"/>
      <c r="K290" s="4"/>
      <c r="L290" s="3"/>
      <c r="M290" s="5"/>
    </row>
    <row r="291" spans="2:13" x14ac:dyDescent="0.3">
      <c r="B291" s="3"/>
      <c r="C291" s="3"/>
      <c r="D291" s="3"/>
      <c r="E291" s="3"/>
      <c r="F291" s="3"/>
      <c r="G291" s="3"/>
      <c r="H291" s="3"/>
      <c r="I291" s="3"/>
      <c r="J291" s="4"/>
      <c r="K291" s="4"/>
      <c r="L291" s="3"/>
      <c r="M291" s="5"/>
    </row>
    <row r="292" spans="2:13" x14ac:dyDescent="0.3">
      <c r="B292" s="3"/>
      <c r="C292" s="3"/>
      <c r="D292" s="3"/>
      <c r="E292" s="3"/>
      <c r="F292" s="3"/>
      <c r="G292" s="3"/>
      <c r="H292" s="3"/>
      <c r="I292" s="3"/>
      <c r="J292" s="4"/>
      <c r="K292" s="4"/>
      <c r="L292" s="3"/>
      <c r="M292" s="5"/>
    </row>
    <row r="293" spans="2:13" x14ac:dyDescent="0.3">
      <c r="B293" s="3"/>
      <c r="C293" s="3"/>
      <c r="D293" s="3"/>
      <c r="E293" s="3"/>
      <c r="F293" s="3"/>
      <c r="H293" s="3"/>
      <c r="I293" s="3"/>
      <c r="J293" s="4"/>
      <c r="K293" s="4"/>
      <c r="L293" s="3"/>
      <c r="M293" s="5"/>
    </row>
    <row r="294" spans="2:13" x14ac:dyDescent="0.3">
      <c r="B294" s="3"/>
      <c r="C294" s="3"/>
      <c r="D294" s="3"/>
      <c r="E294" s="3"/>
      <c r="G294" s="3"/>
      <c r="H294" s="3"/>
      <c r="J294" s="4"/>
      <c r="K294" s="4"/>
      <c r="L294" s="3"/>
      <c r="M294" s="5"/>
    </row>
    <row r="295" spans="2:13" x14ac:dyDescent="0.3">
      <c r="B295" s="3"/>
      <c r="C295" s="3"/>
      <c r="D295" s="3"/>
      <c r="E295" s="3"/>
      <c r="F295" s="3"/>
      <c r="G295" s="3"/>
      <c r="H295" s="3"/>
      <c r="I295" s="3"/>
      <c r="J295" s="4"/>
      <c r="K295" s="4"/>
      <c r="L295" s="3"/>
      <c r="M295" s="5"/>
    </row>
    <row r="296" spans="2:13" x14ac:dyDescent="0.3">
      <c r="B296" s="3"/>
      <c r="C296" s="3"/>
      <c r="D296" s="3"/>
      <c r="E296" s="3"/>
      <c r="G296" s="3"/>
      <c r="H296" s="3"/>
      <c r="J296" s="4"/>
      <c r="K296" s="4"/>
      <c r="L296" s="3"/>
      <c r="M296" s="5"/>
    </row>
    <row r="297" spans="2:13" x14ac:dyDescent="0.3">
      <c r="B297" s="3"/>
      <c r="C297" s="3"/>
      <c r="D297" s="3"/>
      <c r="E297" s="3"/>
      <c r="F297" s="3"/>
      <c r="G297" s="3"/>
      <c r="H297" s="3"/>
      <c r="I297" s="3"/>
      <c r="J297" s="4"/>
      <c r="K297" s="4"/>
      <c r="L297" s="3"/>
      <c r="M297" s="5"/>
    </row>
    <row r="298" spans="2:13" x14ac:dyDescent="0.3">
      <c r="B298" s="3"/>
      <c r="C298" s="3"/>
      <c r="D298" s="3"/>
      <c r="E298" s="3"/>
      <c r="F298" s="3"/>
      <c r="G298" s="3"/>
      <c r="H298" s="3"/>
      <c r="I298" s="3"/>
      <c r="J298" s="4"/>
      <c r="K298" s="4"/>
      <c r="L298" s="3"/>
      <c r="M298" s="5"/>
    </row>
    <row r="299" spans="2:13" x14ac:dyDescent="0.3">
      <c r="B299" s="3"/>
      <c r="C299" s="3"/>
      <c r="D299" s="3"/>
      <c r="E299" s="3"/>
      <c r="G299" s="3"/>
      <c r="H299" s="3"/>
      <c r="J299" s="4"/>
      <c r="K299" s="4"/>
      <c r="L299" s="3"/>
      <c r="M299" s="5"/>
    </row>
    <row r="300" spans="2:13" x14ac:dyDescent="0.3">
      <c r="B300" s="3"/>
      <c r="C300" s="3"/>
      <c r="D300" s="3"/>
      <c r="E300" s="3"/>
      <c r="F300" s="3"/>
      <c r="G300" s="3"/>
      <c r="H300" s="3"/>
      <c r="I300" s="3"/>
      <c r="J300" s="4"/>
      <c r="K300" s="4"/>
      <c r="L300" s="3"/>
      <c r="M300" s="5"/>
    </row>
    <row r="301" spans="2:13" x14ac:dyDescent="0.3">
      <c r="B301" s="3"/>
      <c r="C301" s="3"/>
      <c r="D301" s="3"/>
      <c r="E301" s="3"/>
      <c r="F301" s="3"/>
      <c r="G301" s="3"/>
      <c r="H301" s="3"/>
      <c r="I301" s="3"/>
      <c r="J301" s="4"/>
      <c r="K301" s="4"/>
      <c r="L301" s="3"/>
      <c r="M301" s="5"/>
    </row>
    <row r="302" spans="2:13" x14ac:dyDescent="0.3">
      <c r="B302" s="3"/>
      <c r="C302" s="3"/>
      <c r="D302" s="3"/>
      <c r="E302" s="3"/>
      <c r="F302" s="3"/>
      <c r="G302" s="3"/>
      <c r="H302" s="3"/>
      <c r="I302" s="3"/>
      <c r="J302" s="4"/>
      <c r="K302" s="4"/>
      <c r="L302" s="3"/>
      <c r="M302" s="5"/>
    </row>
    <row r="303" spans="2:13" x14ac:dyDescent="0.3">
      <c r="B303" s="3"/>
      <c r="C303" s="3"/>
      <c r="D303" s="3"/>
      <c r="E303" s="3"/>
      <c r="F303" s="3"/>
      <c r="G303" s="3"/>
      <c r="H303" s="3"/>
      <c r="I303" s="3"/>
      <c r="J303" s="4"/>
      <c r="K303" s="4"/>
      <c r="L303" s="3"/>
      <c r="M303" s="5"/>
    </row>
    <row r="304" spans="2:13" x14ac:dyDescent="0.3">
      <c r="B304" s="3"/>
      <c r="C304" s="3"/>
      <c r="D304" s="3"/>
      <c r="E304" s="3"/>
      <c r="F304" s="3"/>
      <c r="G304" s="3"/>
      <c r="H304" s="3"/>
      <c r="I304" s="3"/>
      <c r="J304" s="4"/>
      <c r="K304" s="4"/>
      <c r="L304" s="3"/>
      <c r="M304" s="5"/>
    </row>
    <row r="305" spans="2:13" x14ac:dyDescent="0.3">
      <c r="B305" s="3"/>
      <c r="C305" s="3"/>
      <c r="D305" s="3"/>
      <c r="E305" s="3"/>
      <c r="F305" s="3"/>
      <c r="G305" s="3"/>
      <c r="H305" s="3"/>
      <c r="I305" s="3"/>
      <c r="J305" s="4"/>
      <c r="K305" s="4"/>
      <c r="L305" s="3"/>
      <c r="M305" s="5"/>
    </row>
    <row r="306" spans="2:13" x14ac:dyDescent="0.3">
      <c r="B306" s="3"/>
      <c r="C306" s="3"/>
      <c r="D306" s="3"/>
      <c r="E306" s="3"/>
      <c r="F306" s="3"/>
      <c r="H306" s="3"/>
      <c r="I306" s="3"/>
      <c r="J306" s="4"/>
      <c r="K306" s="4"/>
      <c r="M306" s="5"/>
    </row>
    <row r="307" spans="2:13" x14ac:dyDescent="0.3">
      <c r="B307" s="3"/>
      <c r="C307" s="3"/>
      <c r="D307" s="3"/>
      <c r="E307" s="3"/>
      <c r="F307" s="3"/>
      <c r="G307" s="3"/>
      <c r="H307" s="3"/>
      <c r="I307" s="3"/>
      <c r="J307" s="4"/>
      <c r="K307" s="4"/>
      <c r="L307" s="3"/>
      <c r="M307" s="5"/>
    </row>
    <row r="308" spans="2:13" x14ac:dyDescent="0.3">
      <c r="B308" s="3"/>
      <c r="C308" s="3"/>
      <c r="D308" s="3"/>
      <c r="E308" s="3"/>
      <c r="F308" s="3"/>
      <c r="G308" s="3"/>
      <c r="H308" s="3"/>
      <c r="I308" s="3"/>
      <c r="J308" s="4"/>
      <c r="K308" s="4"/>
      <c r="L308" s="3"/>
      <c r="M308" s="5"/>
    </row>
    <row r="309" spans="2:13" x14ac:dyDescent="0.3">
      <c r="B309" s="3"/>
      <c r="C309" s="3"/>
      <c r="D309" s="3"/>
      <c r="E309" s="3"/>
      <c r="F309" s="3"/>
      <c r="G309" s="3"/>
      <c r="H309" s="3"/>
      <c r="I309" s="3"/>
      <c r="J309" s="4"/>
      <c r="K309" s="4"/>
      <c r="L309" s="3"/>
      <c r="M309" s="5"/>
    </row>
    <row r="310" spans="2:13" x14ac:dyDescent="0.3">
      <c r="B310" s="3"/>
      <c r="C310" s="3"/>
      <c r="D310" s="3"/>
      <c r="F310" s="3"/>
      <c r="G310" s="3"/>
      <c r="H310" s="3"/>
      <c r="I310" s="3"/>
      <c r="J310" s="4"/>
      <c r="K310" s="4"/>
      <c r="L310" s="3"/>
      <c r="M310" s="5"/>
    </row>
    <row r="311" spans="2:13" x14ac:dyDescent="0.3">
      <c r="B311" s="3"/>
      <c r="C311" s="3"/>
      <c r="D311" s="3"/>
      <c r="E311" s="3"/>
      <c r="F311" s="3"/>
      <c r="G311" s="3"/>
      <c r="H311" s="3"/>
      <c r="I311" s="3"/>
      <c r="J311" s="4"/>
      <c r="K311" s="4"/>
      <c r="L311" s="3"/>
      <c r="M311" s="5"/>
    </row>
    <row r="312" spans="2:13" x14ac:dyDescent="0.3">
      <c r="B312" s="3"/>
      <c r="C312" s="3"/>
      <c r="D312" s="3"/>
      <c r="E312" s="3"/>
      <c r="F312" s="3"/>
      <c r="G312" s="3"/>
      <c r="H312" s="3"/>
      <c r="I312" s="3"/>
      <c r="J312" s="4"/>
      <c r="K312" s="4"/>
      <c r="L312" s="3"/>
      <c r="M312" s="5"/>
    </row>
    <row r="313" spans="2:13" x14ac:dyDescent="0.3">
      <c r="B313" s="3"/>
      <c r="C313" s="3"/>
      <c r="D313" s="3"/>
      <c r="E313" s="3"/>
      <c r="F313" s="3"/>
      <c r="G313" s="3"/>
      <c r="H313" s="3"/>
      <c r="I313" s="3"/>
      <c r="J313" s="4"/>
      <c r="K313" s="4"/>
      <c r="L313" s="3"/>
      <c r="M313" s="5"/>
    </row>
    <row r="314" spans="2:13" x14ac:dyDescent="0.3">
      <c r="B314" s="3"/>
      <c r="C314" s="3"/>
      <c r="D314" s="3"/>
      <c r="E314" s="3"/>
      <c r="G314" s="3"/>
      <c r="H314" s="3"/>
      <c r="J314" s="4"/>
      <c r="K314" s="4"/>
      <c r="M314" s="5"/>
    </row>
    <row r="315" spans="2:13" x14ac:dyDescent="0.3">
      <c r="B315" s="3"/>
      <c r="C315" s="3"/>
      <c r="D315" s="3"/>
      <c r="E315" s="3"/>
      <c r="F315" s="3"/>
      <c r="G315" s="3"/>
      <c r="H315" s="3"/>
      <c r="I315" s="3"/>
      <c r="J315" s="4"/>
      <c r="K315" s="4"/>
      <c r="L315" s="3"/>
      <c r="M315" s="5"/>
    </row>
    <row r="316" spans="2:13" x14ac:dyDescent="0.3">
      <c r="B316" s="3"/>
      <c r="C316" s="3"/>
      <c r="D316" s="3"/>
      <c r="E316" s="3"/>
      <c r="F316" s="3"/>
      <c r="G316" s="3"/>
      <c r="H316" s="3"/>
      <c r="I316" s="3"/>
      <c r="J316" s="4"/>
      <c r="K316" s="4"/>
      <c r="L316" s="3"/>
      <c r="M316" s="5"/>
    </row>
    <row r="317" spans="2:13" x14ac:dyDescent="0.3">
      <c r="B317" s="3"/>
      <c r="C317" s="3"/>
      <c r="D317" s="3"/>
      <c r="E317" s="3"/>
      <c r="F317" s="3"/>
      <c r="G317" s="3"/>
      <c r="H317" s="3"/>
      <c r="I317" s="3"/>
      <c r="J317" s="4"/>
      <c r="K317" s="4"/>
      <c r="L317" s="3"/>
      <c r="M317" s="5"/>
    </row>
    <row r="318" spans="2:13" x14ac:dyDescent="0.3">
      <c r="B318" s="3"/>
      <c r="C318" s="3"/>
      <c r="D318" s="3"/>
      <c r="F318" s="3"/>
      <c r="G318" s="3"/>
      <c r="H318" s="3"/>
      <c r="I318" s="3"/>
      <c r="J318" s="4"/>
      <c r="K318" s="4"/>
      <c r="L318" s="3"/>
      <c r="M318" s="5"/>
    </row>
    <row r="319" spans="2:13" x14ac:dyDescent="0.3">
      <c r="B319" s="3"/>
      <c r="C319" s="3"/>
      <c r="D319" s="3"/>
      <c r="E319" s="3"/>
      <c r="F319" s="3"/>
      <c r="G319" s="3"/>
      <c r="H319" s="3"/>
      <c r="I319" s="3"/>
      <c r="J319" s="4"/>
      <c r="K319" s="4"/>
      <c r="L319" s="3"/>
      <c r="M319" s="5"/>
    </row>
    <row r="320" spans="2:13" x14ac:dyDescent="0.3">
      <c r="B320" s="3"/>
      <c r="C320" s="3"/>
      <c r="D320" s="3"/>
      <c r="E320" s="3"/>
      <c r="F320" s="3"/>
      <c r="G320" s="3"/>
      <c r="H320" s="3"/>
      <c r="I320" s="3"/>
      <c r="J320" s="4"/>
      <c r="K320" s="4"/>
      <c r="L320" s="3"/>
      <c r="M320" s="5"/>
    </row>
    <row r="321" spans="2:13" x14ac:dyDescent="0.3">
      <c r="B321" s="3"/>
      <c r="C321" s="3"/>
      <c r="D321" s="3"/>
      <c r="E321" s="3"/>
      <c r="F321" s="3"/>
      <c r="G321" s="3"/>
      <c r="H321" s="3"/>
      <c r="I321" s="3"/>
      <c r="J321" s="4"/>
      <c r="K321" s="4"/>
      <c r="M321" s="5"/>
    </row>
    <row r="322" spans="2:13" x14ac:dyDescent="0.3">
      <c r="B322" s="3"/>
      <c r="C322" s="3"/>
      <c r="D322" s="3"/>
      <c r="E322" s="3"/>
      <c r="F322" s="3"/>
      <c r="G322" s="3"/>
      <c r="H322" s="3"/>
      <c r="I322" s="3"/>
      <c r="J322" s="4"/>
      <c r="K322" s="4"/>
      <c r="L322" s="3"/>
      <c r="M322" s="5"/>
    </row>
    <row r="323" spans="2:13" x14ac:dyDescent="0.3">
      <c r="B323" s="3"/>
      <c r="C323" s="3"/>
      <c r="D323" s="3"/>
      <c r="E323" s="3"/>
      <c r="F323" s="3"/>
      <c r="G323" s="3"/>
      <c r="H323" s="3"/>
      <c r="I323" s="3"/>
      <c r="J323" s="4"/>
      <c r="K323" s="4"/>
      <c r="L323" s="3"/>
      <c r="M323" s="5"/>
    </row>
    <row r="324" spans="2:13" x14ac:dyDescent="0.3">
      <c r="B324" s="3"/>
      <c r="C324" s="3"/>
      <c r="D324" s="3"/>
      <c r="E324" s="3"/>
      <c r="F324" s="3"/>
      <c r="G324" s="3"/>
      <c r="H324" s="3"/>
      <c r="I324" s="3"/>
      <c r="J324" s="4"/>
      <c r="K324" s="4"/>
      <c r="L324" s="3"/>
      <c r="M324" s="5"/>
    </row>
    <row r="325" spans="2:13" x14ac:dyDescent="0.3">
      <c r="B325" s="3"/>
      <c r="C325" s="3"/>
      <c r="D325" s="3"/>
      <c r="E325" s="3"/>
      <c r="G325" s="3"/>
      <c r="H325" s="3"/>
      <c r="J325" s="4"/>
      <c r="K325" s="4"/>
      <c r="L325" s="3"/>
      <c r="M325" s="5"/>
    </row>
    <row r="326" spans="2:13" x14ac:dyDescent="0.3">
      <c r="B326" s="3"/>
      <c r="C326" s="3"/>
      <c r="D326" s="3"/>
      <c r="F326" s="3"/>
      <c r="G326" s="3"/>
      <c r="H326" s="3"/>
      <c r="I326" s="3"/>
      <c r="J326" s="4"/>
      <c r="K326" s="4"/>
      <c r="M326" s="5"/>
    </row>
    <row r="327" spans="2:13" x14ac:dyDescent="0.3">
      <c r="B327" s="3"/>
      <c r="C327" s="3"/>
      <c r="D327" s="3"/>
      <c r="E327" s="3"/>
      <c r="F327" s="3"/>
      <c r="G327" s="3"/>
      <c r="H327" s="3"/>
      <c r="I327" s="3"/>
      <c r="J327" s="4"/>
      <c r="K327" s="4"/>
      <c r="L327" s="3"/>
      <c r="M327" s="5"/>
    </row>
    <row r="328" spans="2:13" x14ac:dyDescent="0.3">
      <c r="B328" s="3"/>
      <c r="C328" s="3"/>
      <c r="D328" s="3"/>
      <c r="F328" s="3"/>
      <c r="G328" s="3"/>
      <c r="H328" s="3"/>
      <c r="I328" s="3"/>
      <c r="J328" s="4"/>
      <c r="K328" s="4"/>
      <c r="M328" s="5"/>
    </row>
    <row r="329" spans="2:13" x14ac:dyDescent="0.3">
      <c r="B329" s="3"/>
      <c r="C329" s="3"/>
      <c r="D329" s="3"/>
      <c r="E329" s="3"/>
      <c r="F329" s="3"/>
      <c r="G329" s="3"/>
      <c r="H329" s="3"/>
      <c r="I329" s="3"/>
      <c r="J329" s="4"/>
      <c r="K329" s="4"/>
      <c r="L329" s="3"/>
      <c r="M329" s="5"/>
    </row>
    <row r="330" spans="2:13" x14ac:dyDescent="0.3">
      <c r="B330" s="3"/>
      <c r="C330" s="3"/>
      <c r="D330" s="3"/>
      <c r="E330" s="3"/>
      <c r="F330" s="3"/>
      <c r="G330" s="3"/>
      <c r="H330" s="3"/>
      <c r="I330" s="3"/>
      <c r="J330" s="4"/>
      <c r="K330" s="4"/>
      <c r="L330" s="3"/>
      <c r="M330" s="5"/>
    </row>
    <row r="331" spans="2:13" x14ac:dyDescent="0.3">
      <c r="B331" s="3"/>
      <c r="C331" s="3"/>
      <c r="D331" s="3"/>
      <c r="E331" s="3"/>
      <c r="F331" s="3"/>
      <c r="G331" s="3"/>
      <c r="H331" s="3"/>
      <c r="I331" s="3"/>
      <c r="J331" s="4"/>
      <c r="K331" s="4"/>
      <c r="M331" s="5"/>
    </row>
    <row r="332" spans="2:13" x14ac:dyDescent="0.3">
      <c r="B332" s="3"/>
      <c r="C332" s="3"/>
      <c r="D332" s="3"/>
      <c r="E332" s="3"/>
      <c r="G332" s="3"/>
      <c r="H332" s="3"/>
      <c r="J332" s="4"/>
      <c r="K332" s="4"/>
      <c r="L332" s="3"/>
      <c r="M332" s="5"/>
    </row>
    <row r="333" spans="2:13" x14ac:dyDescent="0.3">
      <c r="B333" s="3"/>
      <c r="C333" s="3"/>
      <c r="D333" s="3"/>
      <c r="E333" s="3"/>
      <c r="F333" s="3"/>
      <c r="G333" s="3"/>
      <c r="H333" s="3"/>
      <c r="I333" s="3"/>
      <c r="J333" s="4"/>
      <c r="K333" s="4"/>
      <c r="L333" s="3"/>
      <c r="M333" s="5"/>
    </row>
    <row r="334" spans="2:13" x14ac:dyDescent="0.3">
      <c r="B334" s="3"/>
      <c r="C334" s="3"/>
      <c r="D334" s="3"/>
      <c r="E334" s="3"/>
      <c r="F334" s="3"/>
      <c r="G334" s="3"/>
      <c r="H334" s="3"/>
      <c r="I334" s="3"/>
      <c r="J334" s="4"/>
      <c r="K334" s="4"/>
      <c r="L334" s="3"/>
      <c r="M334" s="5"/>
    </row>
    <row r="335" spans="2:13" x14ac:dyDescent="0.3">
      <c r="B335" s="3"/>
      <c r="C335" s="3"/>
      <c r="D335" s="3"/>
      <c r="E335" s="3"/>
      <c r="F335" s="3"/>
      <c r="G335" s="3"/>
      <c r="H335" s="3"/>
      <c r="I335" s="3"/>
      <c r="J335" s="4"/>
      <c r="K335" s="4"/>
      <c r="L335" s="3"/>
      <c r="M335" s="5"/>
    </row>
    <row r="336" spans="2:13" x14ac:dyDescent="0.3">
      <c r="B336" s="3"/>
      <c r="C336" s="3"/>
      <c r="D336" s="3"/>
      <c r="E336" s="3"/>
      <c r="G336" s="3"/>
      <c r="H336" s="3"/>
      <c r="J336" s="4"/>
      <c r="K336" s="4"/>
      <c r="L336" s="3"/>
      <c r="M336" s="5"/>
    </row>
    <row r="337" spans="2:13" x14ac:dyDescent="0.3">
      <c r="B337" s="3"/>
      <c r="C337" s="3"/>
      <c r="D337" s="3"/>
      <c r="E337" s="3"/>
      <c r="F337" s="3"/>
      <c r="G337" s="3"/>
      <c r="H337" s="3"/>
      <c r="I337" s="3"/>
      <c r="J337" s="4"/>
      <c r="K337" s="4"/>
      <c r="M337" s="5"/>
    </row>
    <row r="338" spans="2:13" x14ac:dyDescent="0.3">
      <c r="B338" s="3"/>
      <c r="C338" s="3"/>
      <c r="D338" s="3"/>
      <c r="E338" s="3"/>
      <c r="F338" s="3"/>
      <c r="G338" s="3"/>
      <c r="H338" s="3"/>
      <c r="I338" s="3"/>
      <c r="J338" s="4"/>
      <c r="K338" s="4"/>
      <c r="L338" s="3"/>
      <c r="M338" s="5"/>
    </row>
    <row r="339" spans="2:13" x14ac:dyDescent="0.3">
      <c r="B339" s="3"/>
      <c r="C339" s="3"/>
      <c r="D339" s="3"/>
      <c r="E339" s="3"/>
      <c r="F339" s="3"/>
      <c r="G339" s="3"/>
      <c r="H339" s="3"/>
      <c r="I339" s="3"/>
      <c r="J339" s="4"/>
      <c r="K339" s="4"/>
      <c r="L339" s="3"/>
      <c r="M339" s="5"/>
    </row>
    <row r="340" spans="2:13" x14ac:dyDescent="0.3">
      <c r="B340" s="3"/>
      <c r="C340" s="3"/>
      <c r="D340" s="3"/>
      <c r="E340" s="3"/>
      <c r="F340" s="3"/>
      <c r="G340" s="3"/>
      <c r="H340" s="3"/>
      <c r="I340" s="3"/>
      <c r="J340" s="4"/>
      <c r="K340" s="4"/>
      <c r="L340" s="3"/>
      <c r="M340" s="5"/>
    </row>
    <row r="341" spans="2:13" x14ac:dyDescent="0.3">
      <c r="B341" s="3"/>
      <c r="C341" s="3"/>
      <c r="D341" s="3"/>
      <c r="E341" s="3"/>
      <c r="F341" s="3"/>
      <c r="G341" s="3"/>
      <c r="H341" s="3"/>
      <c r="I341" s="3"/>
      <c r="J341" s="4"/>
      <c r="K341" s="4"/>
      <c r="L341" s="3"/>
      <c r="M341" s="5"/>
    </row>
    <row r="342" spans="2:13" x14ac:dyDescent="0.3">
      <c r="B342" s="3"/>
      <c r="C342" s="3"/>
      <c r="D342" s="3"/>
      <c r="F342" s="3"/>
      <c r="G342" s="3"/>
      <c r="H342" s="3"/>
      <c r="I342" s="3"/>
      <c r="J342" s="4"/>
      <c r="K342" s="4"/>
      <c r="L342" s="3"/>
      <c r="M342" s="5"/>
    </row>
    <row r="343" spans="2:13" x14ac:dyDescent="0.3">
      <c r="B343" s="3"/>
      <c r="C343" s="3"/>
      <c r="D343" s="3"/>
      <c r="E343" s="3"/>
      <c r="F343" s="3"/>
      <c r="G343" s="3"/>
      <c r="H343" s="3"/>
      <c r="I343" s="3"/>
      <c r="J343" s="4"/>
      <c r="K343" s="4"/>
      <c r="L343" s="3"/>
      <c r="M343" s="5"/>
    </row>
    <row r="344" spans="2:13" x14ac:dyDescent="0.3">
      <c r="B344" s="3"/>
      <c r="C344" s="3"/>
      <c r="D344" s="3"/>
      <c r="E344" s="3"/>
      <c r="F344" s="3"/>
      <c r="G344" s="3"/>
      <c r="H344" s="3"/>
      <c r="I344" s="3"/>
      <c r="J344" s="4"/>
      <c r="K344" s="4"/>
      <c r="L344" s="3"/>
      <c r="M344" s="5"/>
    </row>
    <row r="345" spans="2:13" x14ac:dyDescent="0.3">
      <c r="B345" s="3"/>
      <c r="C345" s="3"/>
      <c r="D345" s="3"/>
      <c r="E345" s="3"/>
      <c r="G345" s="3"/>
      <c r="H345" s="3"/>
      <c r="J345" s="4"/>
      <c r="K345" s="4"/>
      <c r="L345" s="3"/>
      <c r="M345" s="5"/>
    </row>
    <row r="346" spans="2:13" x14ac:dyDescent="0.3">
      <c r="B346" s="3"/>
      <c r="C346" s="3"/>
      <c r="D346" s="3"/>
      <c r="E346" s="3"/>
      <c r="F346" s="3"/>
      <c r="G346" s="3"/>
      <c r="H346" s="3"/>
      <c r="I346" s="3"/>
      <c r="J346" s="4"/>
      <c r="K346" s="4"/>
      <c r="L346" s="3"/>
      <c r="M346" s="5"/>
    </row>
    <row r="347" spans="2:13" x14ac:dyDescent="0.3">
      <c r="B347" s="3"/>
      <c r="C347" s="3"/>
      <c r="D347" s="3"/>
      <c r="E347" s="3"/>
      <c r="F347" s="3"/>
      <c r="G347" s="3"/>
      <c r="H347" s="3"/>
      <c r="I347" s="3"/>
      <c r="J347" s="4"/>
      <c r="K347" s="4"/>
      <c r="M347" s="5"/>
    </row>
    <row r="348" spans="2:13" x14ac:dyDescent="0.3">
      <c r="B348" s="3"/>
      <c r="C348" s="3"/>
      <c r="D348" s="3"/>
      <c r="E348" s="3"/>
      <c r="F348" s="3"/>
      <c r="H348" s="3"/>
      <c r="I348" s="3"/>
      <c r="J348" s="4"/>
      <c r="K348" s="4"/>
      <c r="L348" s="3"/>
      <c r="M348" s="5"/>
    </row>
    <row r="349" spans="2:13" x14ac:dyDescent="0.3">
      <c r="B349" s="3"/>
      <c r="C349" s="3"/>
      <c r="D349" s="3"/>
      <c r="E349" s="3"/>
      <c r="F349" s="3"/>
      <c r="G349" s="3"/>
      <c r="H349" s="3"/>
      <c r="I349" s="3"/>
      <c r="J349" s="4"/>
      <c r="K349" s="4"/>
      <c r="L349" s="3"/>
      <c r="M349" s="5"/>
    </row>
    <row r="350" spans="2:13" x14ac:dyDescent="0.3">
      <c r="B350" s="3"/>
      <c r="C350" s="3"/>
      <c r="D350" s="3"/>
      <c r="E350" s="3"/>
      <c r="F350" s="3"/>
      <c r="G350" s="3"/>
      <c r="H350" s="3"/>
      <c r="I350" s="3"/>
      <c r="J350" s="4"/>
      <c r="K350" s="4"/>
      <c r="L350" s="3"/>
      <c r="M350" s="5"/>
    </row>
    <row r="351" spans="2:13" x14ac:dyDescent="0.3">
      <c r="B351" s="3"/>
      <c r="C351" s="3"/>
      <c r="D351" s="3"/>
      <c r="E351" s="3"/>
      <c r="F351" s="3"/>
      <c r="G351" s="3"/>
      <c r="H351" s="3"/>
      <c r="I351" s="3"/>
      <c r="J351" s="4"/>
      <c r="K351" s="4"/>
      <c r="L351" s="3"/>
      <c r="M351" s="5"/>
    </row>
    <row r="352" spans="2:13" x14ac:dyDescent="0.3">
      <c r="B352" s="3"/>
      <c r="C352" s="3"/>
      <c r="D352" s="3"/>
      <c r="E352" s="3"/>
      <c r="F352" s="3"/>
      <c r="G352" s="3"/>
      <c r="H352" s="3"/>
      <c r="I352" s="3"/>
      <c r="J352" s="4"/>
      <c r="K352" s="4"/>
      <c r="L352" s="3"/>
      <c r="M352" s="5"/>
    </row>
    <row r="353" spans="2:13" x14ac:dyDescent="0.3">
      <c r="B353" s="3"/>
      <c r="C353" s="3"/>
      <c r="D353" s="3"/>
      <c r="E353" s="3"/>
      <c r="F353" s="3"/>
      <c r="G353" s="3"/>
      <c r="H353" s="3"/>
      <c r="I353" s="3"/>
      <c r="J353" s="4"/>
      <c r="K353" s="4"/>
      <c r="L353" s="3"/>
      <c r="M353" s="5"/>
    </row>
    <row r="354" spans="2:13" x14ac:dyDescent="0.3">
      <c r="B354" s="3"/>
      <c r="C354" s="3"/>
      <c r="D354" s="3"/>
      <c r="E354" s="3"/>
      <c r="F354" s="3"/>
      <c r="G354" s="3"/>
      <c r="H354" s="3"/>
      <c r="I354" s="3"/>
      <c r="J354" s="4"/>
      <c r="K354" s="4"/>
      <c r="L354" s="3"/>
      <c r="M354" s="5"/>
    </row>
    <row r="355" spans="2:13" x14ac:dyDescent="0.3">
      <c r="B355" s="3"/>
      <c r="C355" s="3"/>
      <c r="D355" s="3"/>
      <c r="E355" s="3"/>
      <c r="F355" s="3"/>
      <c r="G355" s="3"/>
      <c r="H355" s="3"/>
      <c r="I355" s="3"/>
      <c r="J355" s="4"/>
      <c r="K355" s="4"/>
      <c r="L355" s="3"/>
      <c r="M355" s="5"/>
    </row>
    <row r="356" spans="2:13" x14ac:dyDescent="0.3">
      <c r="B356" s="3"/>
      <c r="C356" s="3"/>
      <c r="D356" s="3"/>
      <c r="E356" s="3"/>
      <c r="F356" s="3"/>
      <c r="G356" s="3"/>
      <c r="H356" s="3"/>
      <c r="I356" s="3"/>
      <c r="J356" s="4"/>
      <c r="K356" s="4"/>
      <c r="L356" s="3"/>
      <c r="M356" s="5"/>
    </row>
    <row r="357" spans="2:13" x14ac:dyDescent="0.3">
      <c r="B357" s="3"/>
      <c r="C357" s="3"/>
      <c r="D357" s="3"/>
      <c r="E357" s="3"/>
      <c r="F357" s="3"/>
      <c r="G357" s="3"/>
      <c r="H357" s="3"/>
      <c r="I357" s="3"/>
      <c r="J357" s="4"/>
      <c r="K357" s="4"/>
      <c r="L357" s="3"/>
      <c r="M357" s="5"/>
    </row>
    <row r="358" spans="2:13" x14ac:dyDescent="0.3">
      <c r="B358" s="3"/>
      <c r="C358" s="3"/>
      <c r="D358" s="3"/>
      <c r="E358" s="3"/>
      <c r="F358" s="3"/>
      <c r="G358" s="3"/>
      <c r="H358" s="3"/>
      <c r="I358" s="3"/>
      <c r="J358" s="4"/>
      <c r="K358" s="4"/>
      <c r="L358" s="3"/>
      <c r="M358" s="5"/>
    </row>
    <row r="359" spans="2:13" x14ac:dyDescent="0.3">
      <c r="B359" s="3"/>
      <c r="C359" s="3"/>
      <c r="D359" s="3"/>
      <c r="E359" s="3"/>
      <c r="F359" s="3"/>
      <c r="G359" s="3"/>
      <c r="H359" s="3"/>
      <c r="I359" s="3"/>
      <c r="J359" s="4"/>
      <c r="K359" s="4"/>
      <c r="M359" s="5"/>
    </row>
    <row r="360" spans="2:13" x14ac:dyDescent="0.3">
      <c r="B360" s="3"/>
      <c r="C360" s="3"/>
      <c r="D360" s="3"/>
      <c r="E360" s="3"/>
      <c r="F360" s="3"/>
      <c r="G360" s="3"/>
      <c r="H360" s="3"/>
      <c r="I360" s="3"/>
      <c r="J360" s="4"/>
      <c r="K360" s="4"/>
      <c r="L360" s="3"/>
      <c r="M360" s="5"/>
    </row>
    <row r="361" spans="2:13" x14ac:dyDescent="0.3">
      <c r="B361" s="3"/>
      <c r="C361" s="3"/>
      <c r="D361" s="3"/>
      <c r="E361" s="3"/>
      <c r="F361" s="3"/>
      <c r="G361" s="3"/>
      <c r="H361" s="3"/>
      <c r="I361" s="3"/>
      <c r="J361" s="4"/>
      <c r="K361" s="4"/>
      <c r="L361" s="3"/>
      <c r="M361" s="5"/>
    </row>
    <row r="362" spans="2:13" x14ac:dyDescent="0.3">
      <c r="B362" s="3"/>
      <c r="C362" s="3"/>
      <c r="D362" s="3"/>
      <c r="E362" s="3"/>
      <c r="F362" s="3"/>
      <c r="H362" s="3"/>
      <c r="I362" s="3"/>
      <c r="J362" s="4"/>
      <c r="K362" s="4"/>
      <c r="L362" s="3"/>
      <c r="M362" s="5"/>
    </row>
    <row r="363" spans="2:13" x14ac:dyDescent="0.3">
      <c r="B363" s="3"/>
      <c r="C363" s="3"/>
      <c r="D363" s="3"/>
      <c r="E363" s="3"/>
      <c r="G363" s="3"/>
      <c r="H363" s="3"/>
      <c r="J363" s="4"/>
      <c r="K363" s="4"/>
      <c r="L363" s="3"/>
      <c r="M363" s="5"/>
    </row>
    <row r="364" spans="2:13" x14ac:dyDescent="0.3">
      <c r="B364" s="3"/>
      <c r="C364" s="3"/>
      <c r="D364" s="3"/>
      <c r="E364" s="3"/>
      <c r="F364" s="3"/>
      <c r="G364" s="3"/>
      <c r="H364" s="3"/>
      <c r="I364" s="3"/>
      <c r="J364" s="4"/>
      <c r="K364" s="4"/>
      <c r="L364" s="3"/>
      <c r="M364" s="5"/>
    </row>
    <row r="365" spans="2:13" x14ac:dyDescent="0.3">
      <c r="B365" s="3"/>
      <c r="C365" s="3"/>
      <c r="D365" s="3"/>
      <c r="E365" s="3"/>
      <c r="F365" s="3"/>
      <c r="G365" s="3"/>
      <c r="H365" s="3"/>
      <c r="I365" s="3"/>
      <c r="J365" s="4"/>
      <c r="K365" s="4"/>
      <c r="L365" s="3"/>
      <c r="M365" s="5"/>
    </row>
    <row r="366" spans="2:13" x14ac:dyDescent="0.3">
      <c r="B366" s="3"/>
      <c r="C366" s="3"/>
      <c r="D366" s="3"/>
      <c r="E366" s="3"/>
      <c r="F366" s="3"/>
      <c r="G366" s="3"/>
      <c r="H366" s="3"/>
      <c r="I366" s="3"/>
      <c r="J366" s="4"/>
      <c r="K366" s="4"/>
      <c r="L366" s="3"/>
      <c r="M366" s="5"/>
    </row>
    <row r="367" spans="2:13" x14ac:dyDescent="0.3">
      <c r="B367" s="3"/>
      <c r="C367" s="3"/>
      <c r="D367" s="3"/>
      <c r="E367" s="3"/>
      <c r="F367" s="3"/>
      <c r="G367" s="3"/>
      <c r="H367" s="3"/>
      <c r="I367" s="3"/>
      <c r="J367" s="4"/>
      <c r="K367" s="4"/>
      <c r="L367" s="3"/>
      <c r="M367" s="5"/>
    </row>
    <row r="368" spans="2:13" x14ac:dyDescent="0.3">
      <c r="B368" s="3"/>
      <c r="C368" s="3"/>
      <c r="D368" s="3"/>
      <c r="E368" s="3"/>
      <c r="F368" s="3"/>
      <c r="G368" s="3"/>
      <c r="H368" s="3"/>
      <c r="I368" s="3"/>
      <c r="J368" s="4"/>
      <c r="K368" s="4"/>
      <c r="L368" s="3"/>
      <c r="M368" s="5"/>
    </row>
    <row r="369" spans="2:13" x14ac:dyDescent="0.3">
      <c r="B369" s="3"/>
      <c r="C369" s="3"/>
      <c r="D369" s="3"/>
      <c r="E369" s="3"/>
      <c r="F369" s="3"/>
      <c r="G369" s="3"/>
      <c r="H369" s="3"/>
      <c r="I369" s="3"/>
      <c r="J369" s="4"/>
      <c r="K369" s="4"/>
      <c r="M369" s="5"/>
    </row>
    <row r="370" spans="2:13" x14ac:dyDescent="0.3">
      <c r="B370" s="3"/>
      <c r="C370" s="3"/>
      <c r="D370" s="3"/>
      <c r="E370" s="3"/>
      <c r="F370" s="3"/>
      <c r="G370" s="3"/>
      <c r="H370" s="3"/>
      <c r="I370" s="3"/>
      <c r="J370" s="4"/>
      <c r="K370" s="4"/>
      <c r="L370" s="3"/>
      <c r="M370" s="5"/>
    </row>
    <row r="371" spans="2:13" x14ac:dyDescent="0.3">
      <c r="B371" s="3"/>
      <c r="C371" s="3"/>
      <c r="D371" s="3"/>
      <c r="E371" s="3"/>
      <c r="F371" s="3"/>
      <c r="G371" s="3"/>
      <c r="H371" s="3"/>
      <c r="I371" s="3"/>
      <c r="J371" s="4"/>
      <c r="K371" s="4"/>
      <c r="L371" s="3"/>
      <c r="M371" s="5"/>
    </row>
    <row r="372" spans="2:13" x14ac:dyDescent="0.3">
      <c r="B372" s="3"/>
      <c r="C372" s="3"/>
      <c r="D372" s="3"/>
      <c r="E372" s="3"/>
      <c r="F372" s="3"/>
      <c r="G372" s="3"/>
      <c r="H372" s="3"/>
      <c r="I372" s="3"/>
      <c r="J372" s="4"/>
      <c r="K372" s="4"/>
      <c r="L372" s="3"/>
      <c r="M372" s="5"/>
    </row>
    <row r="373" spans="2:13" x14ac:dyDescent="0.3">
      <c r="B373" s="3"/>
      <c r="C373" s="3"/>
      <c r="D373" s="3"/>
      <c r="E373" s="3"/>
      <c r="F373" s="3"/>
      <c r="G373" s="3"/>
      <c r="H373" s="3"/>
      <c r="I373" s="3"/>
      <c r="J373" s="4"/>
      <c r="K373" s="4"/>
      <c r="L373" s="3"/>
      <c r="M373" s="5"/>
    </row>
    <row r="374" spans="2:13" x14ac:dyDescent="0.3">
      <c r="B374" s="3"/>
      <c r="C374" s="3"/>
      <c r="D374" s="3"/>
      <c r="E374" s="3"/>
      <c r="F374" s="3"/>
      <c r="G374" s="3"/>
      <c r="H374" s="3"/>
      <c r="I374" s="3"/>
      <c r="J374" s="4"/>
      <c r="K374" s="4"/>
      <c r="L374" s="3"/>
      <c r="M374" s="5"/>
    </row>
    <row r="375" spans="2:13" x14ac:dyDescent="0.3">
      <c r="B375" s="3"/>
      <c r="C375" s="3"/>
      <c r="D375" s="3"/>
      <c r="E375" s="3"/>
      <c r="F375" s="3"/>
      <c r="G375" s="3"/>
      <c r="H375" s="3"/>
      <c r="I375" s="3"/>
      <c r="J375" s="4"/>
      <c r="K375" s="4"/>
      <c r="L375" s="3"/>
      <c r="M375" s="5"/>
    </row>
    <row r="376" spans="2:13" x14ac:dyDescent="0.3">
      <c r="B376" s="3"/>
      <c r="C376" s="3"/>
      <c r="D376" s="3"/>
      <c r="E376" s="3"/>
      <c r="F376" s="3"/>
      <c r="G376" s="3"/>
      <c r="H376" s="3"/>
      <c r="I376" s="3"/>
      <c r="J376" s="4"/>
      <c r="K376" s="4"/>
      <c r="L376" s="3"/>
      <c r="M376" s="5"/>
    </row>
    <row r="377" spans="2:13" x14ac:dyDescent="0.3">
      <c r="B377" s="3"/>
      <c r="C377" s="3"/>
      <c r="D377" s="3"/>
      <c r="E377" s="3"/>
      <c r="F377" s="3"/>
      <c r="G377" s="3"/>
      <c r="H377" s="3"/>
      <c r="I377" s="3"/>
      <c r="J377" s="4"/>
      <c r="K377" s="4"/>
      <c r="M377" s="5"/>
    </row>
    <row r="378" spans="2:13" x14ac:dyDescent="0.3">
      <c r="B378" s="3"/>
      <c r="C378" s="3"/>
      <c r="D378" s="3"/>
      <c r="E378" s="3"/>
      <c r="F378" s="3"/>
      <c r="G378" s="3"/>
      <c r="H378" s="3"/>
      <c r="I378" s="3"/>
      <c r="J378" s="4"/>
      <c r="K378" s="4"/>
      <c r="L378" s="3"/>
      <c r="M378" s="5"/>
    </row>
    <row r="379" spans="2:13" x14ac:dyDescent="0.3">
      <c r="B379" s="3"/>
      <c r="C379" s="3"/>
      <c r="D379" s="3"/>
      <c r="E379" s="3"/>
      <c r="F379" s="3"/>
      <c r="G379" s="3"/>
      <c r="H379" s="3"/>
      <c r="I379" s="3"/>
      <c r="J379" s="4"/>
      <c r="K379" s="4"/>
      <c r="L379" s="3"/>
      <c r="M379" s="5"/>
    </row>
    <row r="380" spans="2:13" x14ac:dyDescent="0.3">
      <c r="B380" s="3"/>
      <c r="C380" s="3"/>
      <c r="D380" s="3"/>
      <c r="E380" s="3"/>
      <c r="F380" s="3"/>
      <c r="G380" s="3"/>
      <c r="H380" s="3"/>
      <c r="I380" s="3"/>
      <c r="J380" s="4"/>
      <c r="K380" s="4"/>
      <c r="L380" s="3"/>
      <c r="M380" s="5"/>
    </row>
    <row r="381" spans="2:13" x14ac:dyDescent="0.3">
      <c r="B381" s="3"/>
      <c r="C381" s="3"/>
      <c r="D381" s="3"/>
      <c r="E381" s="3"/>
      <c r="F381" s="3"/>
      <c r="G381" s="3"/>
      <c r="H381" s="3"/>
      <c r="I381" s="3"/>
      <c r="J381" s="4"/>
      <c r="K381" s="4"/>
      <c r="L381" s="3"/>
      <c r="M381" s="5"/>
    </row>
    <row r="382" spans="2:13" x14ac:dyDescent="0.3">
      <c r="B382" s="3"/>
      <c r="C382" s="3"/>
      <c r="D382" s="3"/>
      <c r="E382" s="3"/>
      <c r="F382" s="3"/>
      <c r="G382" s="3"/>
      <c r="H382" s="3"/>
      <c r="I382" s="3"/>
      <c r="J382" s="4"/>
      <c r="K382" s="4"/>
      <c r="M382" s="5"/>
    </row>
    <row r="383" spans="2:13" x14ac:dyDescent="0.3">
      <c r="B383" s="3"/>
      <c r="C383" s="3"/>
      <c r="D383" s="3"/>
      <c r="E383" s="3"/>
      <c r="F383" s="3"/>
      <c r="G383" s="3"/>
      <c r="H383" s="3"/>
      <c r="I383" s="3"/>
      <c r="J383" s="4"/>
      <c r="K383" s="4"/>
      <c r="L383" s="3"/>
      <c r="M383" s="5"/>
    </row>
    <row r="384" spans="2:13" x14ac:dyDescent="0.3">
      <c r="B384" s="3"/>
      <c r="C384" s="3"/>
      <c r="D384" s="3"/>
      <c r="E384" s="3"/>
      <c r="G384" s="3"/>
      <c r="H384" s="3"/>
      <c r="J384" s="4"/>
      <c r="K384" s="4"/>
      <c r="M384" s="5"/>
    </row>
    <row r="385" spans="2:13" x14ac:dyDescent="0.3">
      <c r="B385" s="3"/>
      <c r="C385" s="3"/>
      <c r="D385" s="3"/>
      <c r="E385" s="3"/>
      <c r="F385" s="3"/>
      <c r="G385" s="3"/>
      <c r="H385" s="3"/>
      <c r="I385" s="3"/>
      <c r="J385" s="4"/>
      <c r="K385" s="4"/>
      <c r="M385" s="5"/>
    </row>
    <row r="386" spans="2:13" x14ac:dyDescent="0.3">
      <c r="B386" s="3"/>
      <c r="C386" s="3"/>
      <c r="D386" s="3"/>
      <c r="E386" s="3"/>
      <c r="F386" s="3"/>
      <c r="G386" s="3"/>
      <c r="H386" s="3"/>
      <c r="I386" s="3"/>
      <c r="J386" s="4"/>
      <c r="K386" s="4"/>
      <c r="L386" s="3"/>
      <c r="M386" s="5"/>
    </row>
    <row r="387" spans="2:13" x14ac:dyDescent="0.3">
      <c r="B387" s="3"/>
      <c r="C387" s="3"/>
      <c r="D387" s="3"/>
      <c r="E387" s="3"/>
      <c r="F387" s="3"/>
      <c r="G387" s="3"/>
      <c r="H387" s="3"/>
      <c r="I387" s="3"/>
      <c r="J387" s="4"/>
      <c r="K387" s="4"/>
      <c r="L387" s="3"/>
      <c r="M387" s="5"/>
    </row>
    <row r="388" spans="2:13" x14ac:dyDescent="0.3">
      <c r="B388" s="3"/>
      <c r="C388" s="3"/>
      <c r="D388" s="3"/>
      <c r="E388" s="3"/>
      <c r="F388" s="3"/>
      <c r="G388" s="3"/>
      <c r="H388" s="3"/>
      <c r="I388" s="3"/>
      <c r="J388" s="4"/>
      <c r="K388" s="4"/>
      <c r="L388" s="3"/>
      <c r="M388" s="5"/>
    </row>
    <row r="389" spans="2:13" x14ac:dyDescent="0.3">
      <c r="B389" s="3"/>
      <c r="C389" s="3"/>
      <c r="D389" s="3"/>
      <c r="E389" s="3"/>
      <c r="F389" s="3"/>
      <c r="G389" s="3"/>
      <c r="H389" s="3"/>
      <c r="I389" s="3"/>
      <c r="J389" s="4"/>
      <c r="K389" s="4"/>
      <c r="L389" s="3"/>
      <c r="M389" s="5"/>
    </row>
    <row r="390" spans="2:13" x14ac:dyDescent="0.3">
      <c r="B390" s="3"/>
      <c r="C390" s="3"/>
      <c r="D390" s="3"/>
      <c r="E390" s="3"/>
      <c r="F390" s="3"/>
      <c r="G390" s="3"/>
      <c r="H390" s="3"/>
      <c r="I390" s="3"/>
      <c r="J390" s="4"/>
      <c r="K390" s="4"/>
      <c r="L390" s="3"/>
      <c r="M390" s="5"/>
    </row>
    <row r="391" spans="2:13" x14ac:dyDescent="0.3">
      <c r="B391" s="3"/>
      <c r="C391" s="3"/>
      <c r="D391" s="3"/>
      <c r="E391" s="3"/>
      <c r="F391" s="3"/>
      <c r="G391" s="3"/>
      <c r="H391" s="3"/>
      <c r="I391" s="3"/>
      <c r="J391" s="4"/>
      <c r="K391" s="4"/>
      <c r="L391" s="3"/>
      <c r="M391" s="5"/>
    </row>
    <row r="392" spans="2:13" x14ac:dyDescent="0.3">
      <c r="B392" s="3"/>
      <c r="C392" s="3"/>
      <c r="D392" s="3"/>
      <c r="E392" s="3"/>
      <c r="F392" s="3"/>
      <c r="G392" s="3"/>
      <c r="H392" s="3"/>
      <c r="I392" s="3"/>
      <c r="J392" s="4"/>
      <c r="K392" s="4"/>
      <c r="L392" s="3"/>
      <c r="M392" s="5"/>
    </row>
    <row r="393" spans="2:13" x14ac:dyDescent="0.3">
      <c r="B393" s="3"/>
      <c r="C393" s="3"/>
      <c r="D393" s="3"/>
      <c r="E393" s="3"/>
      <c r="F393" s="3"/>
      <c r="G393" s="3"/>
      <c r="H393" s="3"/>
      <c r="I393" s="3"/>
      <c r="J393" s="4"/>
      <c r="K393" s="4"/>
      <c r="L393" s="3"/>
      <c r="M393" s="5"/>
    </row>
    <row r="394" spans="2:13" x14ac:dyDescent="0.3">
      <c r="B394" s="3"/>
      <c r="C394" s="3"/>
      <c r="D394" s="3"/>
      <c r="E394" s="3"/>
      <c r="F394" s="3"/>
      <c r="G394" s="3"/>
      <c r="H394" s="3"/>
      <c r="I394" s="3"/>
      <c r="J394" s="4"/>
      <c r="K394" s="4"/>
      <c r="L394" s="3"/>
      <c r="M394" s="5"/>
    </row>
    <row r="395" spans="2:13" x14ac:dyDescent="0.3">
      <c r="B395" s="3"/>
      <c r="C395" s="3"/>
      <c r="D395" s="3"/>
      <c r="E395" s="3"/>
      <c r="F395" s="3"/>
      <c r="G395" s="3"/>
      <c r="H395" s="3"/>
      <c r="I395" s="3"/>
      <c r="J395" s="4"/>
      <c r="K395" s="4"/>
      <c r="L395" s="3"/>
      <c r="M395" s="5"/>
    </row>
    <row r="396" spans="2:13" x14ac:dyDescent="0.3">
      <c r="B396" s="3"/>
      <c r="C396" s="3"/>
      <c r="D396" s="3"/>
      <c r="E396" s="3"/>
      <c r="F396" s="3"/>
      <c r="G396" s="3"/>
      <c r="H396" s="3"/>
      <c r="I396" s="3"/>
      <c r="J396" s="4"/>
      <c r="K396" s="4"/>
      <c r="L396" s="3"/>
      <c r="M396" s="5"/>
    </row>
    <row r="397" spans="2:13" x14ac:dyDescent="0.3">
      <c r="B397" s="3"/>
      <c r="C397" s="3"/>
      <c r="D397" s="3"/>
      <c r="E397" s="3"/>
      <c r="F397" s="3"/>
      <c r="G397" s="3"/>
      <c r="H397" s="3"/>
      <c r="I397" s="3"/>
      <c r="J397" s="4"/>
      <c r="K397" s="4"/>
      <c r="L397" s="3"/>
      <c r="M397" s="5"/>
    </row>
    <row r="398" spans="2:13" x14ac:dyDescent="0.3">
      <c r="B398" s="3"/>
      <c r="C398" s="3"/>
      <c r="D398" s="3"/>
      <c r="E398" s="3"/>
      <c r="F398" s="3"/>
      <c r="G398" s="3"/>
      <c r="H398" s="3"/>
      <c r="I398" s="3"/>
      <c r="J398" s="4"/>
      <c r="K398" s="4"/>
      <c r="L398" s="3"/>
      <c r="M398" s="5"/>
    </row>
    <row r="399" spans="2:13" x14ac:dyDescent="0.3">
      <c r="B399" s="3"/>
      <c r="C399" s="3"/>
      <c r="D399" s="3"/>
      <c r="E399" s="3"/>
      <c r="F399" s="3"/>
      <c r="G399" s="3"/>
      <c r="H399" s="3"/>
      <c r="I399" s="3"/>
      <c r="J399" s="4"/>
      <c r="K399" s="4"/>
      <c r="L399" s="3"/>
      <c r="M399" s="5"/>
    </row>
    <row r="400" spans="2:13" x14ac:dyDescent="0.3">
      <c r="B400" s="3"/>
      <c r="C400" s="3"/>
      <c r="D400" s="3"/>
      <c r="E400" s="3"/>
      <c r="F400" s="3"/>
      <c r="G400" s="3"/>
      <c r="H400" s="3"/>
      <c r="I400" s="3"/>
      <c r="J400" s="4"/>
      <c r="K400" s="4"/>
      <c r="L400" s="3"/>
      <c r="M400" s="5"/>
    </row>
    <row r="401" spans="2:13" x14ac:dyDescent="0.3">
      <c r="B401" s="3"/>
      <c r="C401" s="3"/>
      <c r="D401" s="3"/>
      <c r="E401" s="3"/>
      <c r="F401" s="3"/>
      <c r="G401" s="3"/>
      <c r="H401" s="3"/>
      <c r="I401" s="3"/>
      <c r="J401" s="4"/>
      <c r="K401" s="4"/>
      <c r="L401" s="3"/>
      <c r="M401" s="5"/>
    </row>
    <row r="402" spans="2:13" x14ac:dyDescent="0.3">
      <c r="B402" s="3"/>
      <c r="C402" s="3"/>
      <c r="D402" s="3"/>
      <c r="E402" s="3"/>
      <c r="F402" s="3"/>
      <c r="G402" s="3"/>
      <c r="H402" s="3"/>
      <c r="I402" s="3"/>
      <c r="J402" s="4"/>
      <c r="K402" s="4"/>
      <c r="L402" s="3"/>
      <c r="M402" s="5"/>
    </row>
    <row r="403" spans="2:13" x14ac:dyDescent="0.3">
      <c r="B403" s="3"/>
      <c r="C403" s="3"/>
      <c r="D403" s="3"/>
      <c r="E403" s="3"/>
      <c r="F403" s="3"/>
      <c r="G403" s="3"/>
      <c r="H403" s="3"/>
      <c r="I403" s="3"/>
      <c r="J403" s="4"/>
      <c r="K403" s="4"/>
      <c r="M403" s="5"/>
    </row>
    <row r="404" spans="2:13" x14ac:dyDescent="0.3">
      <c r="B404" s="3"/>
      <c r="C404" s="3"/>
      <c r="D404" s="3"/>
      <c r="E404" s="3"/>
      <c r="F404" s="3"/>
      <c r="G404" s="3"/>
      <c r="H404" s="3"/>
      <c r="I404" s="3"/>
      <c r="J404" s="4"/>
      <c r="K404" s="4"/>
      <c r="L404" s="3"/>
      <c r="M404" s="5"/>
    </row>
    <row r="405" spans="2:13" x14ac:dyDescent="0.3">
      <c r="B405" s="3"/>
      <c r="C405" s="3"/>
      <c r="D405" s="3"/>
      <c r="E405" s="3"/>
      <c r="F405" s="3"/>
      <c r="G405" s="3"/>
      <c r="H405" s="3"/>
      <c r="I405" s="3"/>
      <c r="J405" s="4"/>
      <c r="K405" s="4"/>
      <c r="L405" s="3"/>
      <c r="M405" s="5"/>
    </row>
    <row r="406" spans="2:13" x14ac:dyDescent="0.3">
      <c r="B406" s="3"/>
      <c r="C406" s="3"/>
      <c r="D406" s="3"/>
      <c r="E406" s="3"/>
      <c r="F406" s="3"/>
      <c r="G406" s="3"/>
      <c r="H406" s="3"/>
      <c r="I406" s="3"/>
      <c r="J406" s="4"/>
      <c r="K406" s="4"/>
      <c r="L406" s="3"/>
      <c r="M406" s="5"/>
    </row>
    <row r="407" spans="2:13" x14ac:dyDescent="0.3">
      <c r="B407" s="3"/>
      <c r="C407" s="3"/>
      <c r="D407" s="3"/>
      <c r="E407" s="3"/>
      <c r="F407" s="3"/>
      <c r="G407" s="3"/>
      <c r="H407" s="3"/>
      <c r="I407" s="3"/>
      <c r="J407" s="4"/>
      <c r="K407" s="4"/>
      <c r="L407" s="3"/>
      <c r="M407" s="5"/>
    </row>
    <row r="408" spans="2:13" x14ac:dyDescent="0.3">
      <c r="B408" s="3"/>
      <c r="C408" s="3"/>
      <c r="D408" s="3"/>
      <c r="E408" s="3"/>
      <c r="F408" s="3"/>
      <c r="G408" s="3"/>
      <c r="H408" s="3"/>
      <c r="I408" s="3"/>
      <c r="J408" s="4"/>
      <c r="K408" s="4"/>
      <c r="L408" s="3"/>
      <c r="M408" s="5"/>
    </row>
    <row r="409" spans="2:13" x14ac:dyDescent="0.3">
      <c r="B409" s="3"/>
      <c r="C409" s="3"/>
      <c r="D409" s="3"/>
      <c r="E409" s="3"/>
      <c r="F409" s="3"/>
      <c r="G409" s="3"/>
      <c r="H409" s="3"/>
      <c r="I409" s="3"/>
      <c r="J409" s="4"/>
      <c r="K409" s="4"/>
      <c r="L409" s="3"/>
      <c r="M409" s="5"/>
    </row>
    <row r="410" spans="2:13" x14ac:dyDescent="0.3">
      <c r="B410" s="3"/>
      <c r="C410" s="3"/>
      <c r="D410" s="3"/>
      <c r="E410" s="3"/>
      <c r="F410" s="3"/>
      <c r="G410" s="3"/>
      <c r="H410" s="3"/>
      <c r="I410" s="3"/>
      <c r="J410" s="4"/>
      <c r="K410" s="4"/>
      <c r="L410" s="3"/>
      <c r="M410" s="5"/>
    </row>
    <row r="411" spans="2:13" x14ac:dyDescent="0.3">
      <c r="B411" s="3"/>
      <c r="C411" s="3"/>
      <c r="D411" s="3"/>
      <c r="E411" s="3"/>
      <c r="F411" s="3"/>
      <c r="G411" s="3"/>
      <c r="H411" s="3"/>
      <c r="I411" s="3"/>
      <c r="J411" s="4"/>
      <c r="K411" s="4"/>
      <c r="L411" s="3"/>
      <c r="M411" s="5"/>
    </row>
    <row r="412" spans="2:13" x14ac:dyDescent="0.3">
      <c r="B412" s="3"/>
      <c r="C412" s="3"/>
      <c r="D412" s="3"/>
      <c r="E412" s="3"/>
      <c r="F412" s="3"/>
      <c r="H412" s="3"/>
      <c r="I412" s="3"/>
      <c r="J412" s="4"/>
      <c r="K412" s="4"/>
      <c r="L412" s="3"/>
      <c r="M412" s="5"/>
    </row>
    <row r="413" spans="2:13" x14ac:dyDescent="0.3">
      <c r="B413" s="3"/>
      <c r="C413" s="3"/>
      <c r="D413" s="3"/>
      <c r="E413" s="3"/>
      <c r="F413" s="3"/>
      <c r="G413" s="3"/>
      <c r="H413" s="3"/>
      <c r="I413" s="3"/>
      <c r="J413" s="4"/>
      <c r="K413" s="4"/>
      <c r="L413" s="3"/>
      <c r="M413" s="5"/>
    </row>
    <row r="414" spans="2:13" x14ac:dyDescent="0.3">
      <c r="B414" s="3"/>
      <c r="C414" s="3"/>
      <c r="D414" s="3"/>
      <c r="E414" s="3"/>
      <c r="F414" s="3"/>
      <c r="G414" s="3"/>
      <c r="H414" s="3"/>
      <c r="I414" s="3"/>
      <c r="J414" s="4"/>
      <c r="K414" s="4"/>
      <c r="L414" s="3"/>
      <c r="M414" s="5"/>
    </row>
    <row r="415" spans="2:13" x14ac:dyDescent="0.3">
      <c r="B415" s="3"/>
      <c r="C415" s="3"/>
      <c r="D415" s="3"/>
      <c r="E415" s="3"/>
      <c r="F415" s="3"/>
      <c r="G415" s="3"/>
      <c r="H415" s="3"/>
      <c r="I415" s="3"/>
      <c r="J415" s="4"/>
      <c r="K415" s="4"/>
      <c r="L415" s="3"/>
      <c r="M415" s="5"/>
    </row>
    <row r="416" spans="2:13" x14ac:dyDescent="0.3">
      <c r="B416" s="3"/>
      <c r="C416" s="3"/>
      <c r="D416" s="3"/>
      <c r="E416" s="3"/>
      <c r="F416" s="3"/>
      <c r="G416" s="3"/>
      <c r="H416" s="3"/>
      <c r="I416" s="3"/>
      <c r="J416" s="4"/>
      <c r="K416" s="4"/>
      <c r="L416" s="3"/>
      <c r="M416" s="5"/>
    </row>
    <row r="417" spans="2:13" x14ac:dyDescent="0.3">
      <c r="B417" s="3"/>
      <c r="C417" s="3"/>
      <c r="D417" s="3"/>
      <c r="E417" s="3"/>
      <c r="F417" s="3"/>
      <c r="G417" s="3"/>
      <c r="H417" s="3"/>
      <c r="I417" s="3"/>
      <c r="J417" s="4"/>
      <c r="K417" s="4"/>
      <c r="L417" s="3"/>
      <c r="M417" s="5"/>
    </row>
    <row r="418" spans="2:13" x14ac:dyDescent="0.3">
      <c r="B418" s="3"/>
      <c r="C418" s="3"/>
      <c r="D418" s="3"/>
      <c r="E418" s="3"/>
      <c r="F418" s="3"/>
      <c r="G418" s="3"/>
      <c r="H418" s="3"/>
      <c r="I418" s="3"/>
      <c r="J418" s="4"/>
      <c r="K418" s="4"/>
      <c r="L418" s="3"/>
      <c r="M418" s="5"/>
    </row>
    <row r="419" spans="2:13" x14ac:dyDescent="0.3">
      <c r="B419" s="3"/>
      <c r="C419" s="3"/>
      <c r="D419" s="3"/>
      <c r="E419" s="3"/>
      <c r="F419" s="3"/>
      <c r="G419" s="3"/>
      <c r="H419" s="3"/>
      <c r="I419" s="3"/>
      <c r="J419" s="4"/>
      <c r="K419" s="4"/>
      <c r="M419" s="5"/>
    </row>
    <row r="420" spans="2:13" x14ac:dyDescent="0.3">
      <c r="B420" s="3"/>
      <c r="C420" s="3"/>
      <c r="D420" s="3"/>
      <c r="E420" s="3"/>
      <c r="F420" s="3"/>
      <c r="G420" s="3"/>
      <c r="H420" s="3"/>
      <c r="I420" s="3"/>
      <c r="J420" s="4"/>
      <c r="K420" s="4"/>
      <c r="L420" s="3"/>
      <c r="M420" s="5"/>
    </row>
    <row r="421" spans="2:13" x14ac:dyDescent="0.3">
      <c r="B421" s="3"/>
      <c r="C421" s="3"/>
      <c r="D421" s="3"/>
      <c r="E421" s="3"/>
      <c r="F421" s="3"/>
      <c r="G421" s="3"/>
      <c r="H421" s="3"/>
      <c r="I421" s="3"/>
      <c r="J421" s="4"/>
      <c r="K421" s="4"/>
      <c r="L421" s="3"/>
      <c r="M421" s="5"/>
    </row>
    <row r="422" spans="2:13" x14ac:dyDescent="0.3">
      <c r="B422" s="3"/>
      <c r="C422" s="3"/>
      <c r="D422" s="3"/>
      <c r="E422" s="3"/>
      <c r="F422" s="3"/>
      <c r="G422" s="3"/>
      <c r="H422" s="3"/>
      <c r="I422" s="3"/>
      <c r="J422" s="4"/>
      <c r="K422" s="4"/>
      <c r="L422" s="3"/>
      <c r="M422" s="5"/>
    </row>
    <row r="423" spans="2:13" x14ac:dyDescent="0.3">
      <c r="B423" s="3"/>
      <c r="C423" s="3"/>
      <c r="D423" s="3"/>
      <c r="E423" s="3"/>
      <c r="F423" s="3"/>
      <c r="G423" s="3"/>
      <c r="H423" s="3"/>
      <c r="I423" s="3"/>
      <c r="J423" s="4"/>
      <c r="K423" s="4"/>
      <c r="M423" s="5"/>
    </row>
    <row r="424" spans="2:13" x14ac:dyDescent="0.3">
      <c r="B424" s="3"/>
      <c r="C424" s="3"/>
      <c r="D424" s="3"/>
      <c r="E424" s="3"/>
      <c r="F424" s="3"/>
      <c r="G424" s="3"/>
      <c r="H424" s="3"/>
      <c r="I424" s="3"/>
      <c r="J424" s="4"/>
      <c r="K424" s="4"/>
      <c r="L424" s="3"/>
      <c r="M424" s="5"/>
    </row>
    <row r="425" spans="2:13" x14ac:dyDescent="0.3">
      <c r="B425" s="3"/>
      <c r="C425" s="3"/>
      <c r="D425" s="3"/>
      <c r="E425" s="3"/>
      <c r="F425" s="3"/>
      <c r="G425" s="3"/>
      <c r="H425" s="3"/>
      <c r="I425" s="3"/>
      <c r="J425" s="4"/>
      <c r="K425" s="4"/>
      <c r="L425" s="3"/>
      <c r="M425" s="5"/>
    </row>
    <row r="426" spans="2:13" x14ac:dyDescent="0.3">
      <c r="B426" s="3"/>
      <c r="C426" s="3"/>
      <c r="D426" s="3"/>
      <c r="E426" s="3"/>
      <c r="F426" s="3"/>
      <c r="G426" s="3"/>
      <c r="H426" s="3"/>
      <c r="I426" s="3"/>
      <c r="J426" s="4"/>
      <c r="K426" s="4"/>
      <c r="M426" s="5"/>
    </row>
    <row r="427" spans="2:13" x14ac:dyDescent="0.3">
      <c r="B427" s="3"/>
      <c r="C427" s="3"/>
      <c r="D427" s="3"/>
      <c r="E427" s="3"/>
      <c r="G427" s="3"/>
      <c r="H427" s="3"/>
      <c r="J427" s="4"/>
      <c r="K427" s="4"/>
      <c r="L427" s="3"/>
      <c r="M427" s="5"/>
    </row>
    <row r="428" spans="2:13" x14ac:dyDescent="0.3">
      <c r="B428" s="3"/>
      <c r="C428" s="3"/>
      <c r="D428" s="3"/>
      <c r="E428" s="3"/>
      <c r="F428" s="3"/>
      <c r="G428" s="3"/>
      <c r="H428" s="3"/>
      <c r="I428" s="3"/>
      <c r="J428" s="4"/>
      <c r="K428" s="4"/>
      <c r="L428" s="3"/>
      <c r="M428" s="5"/>
    </row>
    <row r="429" spans="2:13" x14ac:dyDescent="0.3">
      <c r="B429" s="3"/>
      <c r="C429" s="3"/>
      <c r="D429" s="3"/>
      <c r="E429" s="3"/>
      <c r="F429" s="3"/>
      <c r="G429" s="3"/>
      <c r="H429" s="3"/>
      <c r="I429" s="3"/>
      <c r="J429" s="4"/>
      <c r="K429" s="4"/>
      <c r="L429" s="3"/>
      <c r="M429" s="5"/>
    </row>
    <row r="430" spans="2:13" x14ac:dyDescent="0.3">
      <c r="B430" s="3"/>
      <c r="C430" s="3"/>
      <c r="D430" s="3"/>
      <c r="E430" s="3"/>
      <c r="F430" s="3"/>
      <c r="G430" s="3"/>
      <c r="H430" s="3"/>
      <c r="I430" s="3"/>
      <c r="J430" s="4"/>
      <c r="K430" s="4"/>
      <c r="L430" s="3"/>
      <c r="M430" s="5"/>
    </row>
    <row r="431" spans="2:13" x14ac:dyDescent="0.3">
      <c r="B431" s="3"/>
      <c r="C431" s="3"/>
      <c r="D431" s="3"/>
      <c r="F431" s="3"/>
      <c r="G431" s="3"/>
      <c r="H431" s="3"/>
      <c r="I431" s="3"/>
      <c r="J431" s="4"/>
      <c r="K431" s="4"/>
      <c r="L431" s="3"/>
      <c r="M431" s="5"/>
    </row>
    <row r="432" spans="2:13" x14ac:dyDescent="0.3">
      <c r="B432" s="3"/>
      <c r="C432" s="3"/>
      <c r="D432" s="3"/>
      <c r="E432" s="3"/>
      <c r="F432" s="3"/>
      <c r="G432" s="3"/>
      <c r="H432" s="3"/>
      <c r="I432" s="3"/>
      <c r="J432" s="4"/>
      <c r="K432" s="4"/>
      <c r="L432" s="3"/>
      <c r="M432" s="5"/>
    </row>
    <row r="433" spans="2:13" x14ac:dyDescent="0.3">
      <c r="B433" s="3"/>
      <c r="C433" s="3"/>
      <c r="D433" s="3"/>
      <c r="E433" s="3"/>
      <c r="F433" s="3"/>
      <c r="G433" s="3"/>
      <c r="H433" s="3"/>
      <c r="I433" s="3"/>
      <c r="J433" s="4"/>
      <c r="K433" s="4"/>
      <c r="L433" s="3"/>
      <c r="M433" s="5"/>
    </row>
    <row r="434" spans="2:13" x14ac:dyDescent="0.3">
      <c r="B434" s="3"/>
      <c r="C434" s="3"/>
      <c r="D434" s="3"/>
      <c r="E434" s="3"/>
      <c r="G434" s="3"/>
      <c r="H434" s="3"/>
      <c r="J434" s="4"/>
      <c r="K434" s="4"/>
      <c r="L434" s="3"/>
      <c r="M434" s="5"/>
    </row>
    <row r="435" spans="2:13" x14ac:dyDescent="0.3">
      <c r="B435" s="3"/>
      <c r="C435" s="3"/>
      <c r="D435" s="3"/>
      <c r="E435" s="3"/>
      <c r="F435" s="3"/>
      <c r="G435" s="3"/>
      <c r="H435" s="3"/>
      <c r="I435" s="3"/>
      <c r="J435" s="4"/>
      <c r="K435" s="4"/>
      <c r="L435" s="3"/>
      <c r="M435" s="5"/>
    </row>
    <row r="436" spans="2:13" x14ac:dyDescent="0.3">
      <c r="B436" s="3"/>
      <c r="C436" s="3"/>
      <c r="D436" s="3"/>
      <c r="E436" s="3"/>
      <c r="F436" s="3"/>
      <c r="H436" s="3"/>
      <c r="I436" s="3"/>
      <c r="J436" s="4"/>
      <c r="K436" s="4"/>
      <c r="L436" s="3"/>
      <c r="M436" s="5"/>
    </row>
    <row r="437" spans="2:13" x14ac:dyDescent="0.3">
      <c r="B437" s="3"/>
      <c r="C437" s="3"/>
      <c r="D437" s="3"/>
      <c r="E437" s="3"/>
      <c r="F437" s="3"/>
      <c r="G437" s="3"/>
      <c r="H437" s="3"/>
      <c r="I437" s="3"/>
      <c r="J437" s="4"/>
      <c r="K437" s="4"/>
      <c r="L437" s="3"/>
      <c r="M437" s="5"/>
    </row>
    <row r="438" spans="2:13" x14ac:dyDescent="0.3">
      <c r="B438" s="3"/>
      <c r="C438" s="3"/>
      <c r="D438" s="3"/>
      <c r="E438" s="3"/>
      <c r="F438" s="3"/>
      <c r="G438" s="3"/>
      <c r="H438" s="3"/>
      <c r="I438" s="3"/>
      <c r="J438" s="4"/>
      <c r="K438" s="4"/>
      <c r="L438" s="3"/>
      <c r="M438" s="5"/>
    </row>
    <row r="439" spans="2:13" x14ac:dyDescent="0.3">
      <c r="B439" s="3"/>
      <c r="C439" s="3"/>
      <c r="D439" s="3"/>
      <c r="E439" s="3"/>
      <c r="F439" s="3"/>
      <c r="G439" s="3"/>
      <c r="H439" s="3"/>
      <c r="I439" s="3"/>
      <c r="J439" s="4"/>
      <c r="K439" s="4"/>
      <c r="M439" s="5"/>
    </row>
    <row r="440" spans="2:13" x14ac:dyDescent="0.3">
      <c r="B440" s="3"/>
      <c r="C440" s="3"/>
      <c r="D440" s="3"/>
      <c r="E440" s="3"/>
      <c r="F440" s="3"/>
      <c r="G440" s="3"/>
      <c r="H440" s="3"/>
      <c r="I440" s="3"/>
      <c r="J440" s="4"/>
      <c r="K440" s="4"/>
      <c r="L440" s="3"/>
      <c r="M440" s="5"/>
    </row>
    <row r="441" spans="2:13" x14ac:dyDescent="0.3">
      <c r="B441" s="3"/>
      <c r="C441" s="3"/>
      <c r="D441" s="3"/>
      <c r="E441" s="3"/>
      <c r="F441" s="3"/>
      <c r="G441" s="3"/>
      <c r="H441" s="3"/>
      <c r="I441" s="3"/>
      <c r="J441" s="4"/>
      <c r="K441" s="4"/>
      <c r="L441" s="3"/>
      <c r="M441" s="5"/>
    </row>
    <row r="442" spans="2:13" x14ac:dyDescent="0.3">
      <c r="B442" s="3"/>
      <c r="C442" s="3"/>
      <c r="D442" s="3"/>
      <c r="E442" s="3"/>
      <c r="F442" s="3"/>
      <c r="G442" s="3"/>
      <c r="H442" s="3"/>
      <c r="I442" s="3"/>
      <c r="J442" s="4"/>
      <c r="K442" s="4"/>
      <c r="L442" s="3"/>
      <c r="M442" s="5"/>
    </row>
    <row r="443" spans="2:13" x14ac:dyDescent="0.3">
      <c r="B443" s="3"/>
      <c r="C443" s="3"/>
      <c r="D443" s="3"/>
      <c r="E443" s="3"/>
      <c r="F443" s="3"/>
      <c r="G443" s="3"/>
      <c r="H443" s="3"/>
      <c r="I443" s="3"/>
      <c r="J443" s="4"/>
      <c r="K443" s="4"/>
      <c r="M443" s="5"/>
    </row>
    <row r="444" spans="2:13" x14ac:dyDescent="0.3">
      <c r="B444" s="3"/>
      <c r="C444" s="3"/>
      <c r="D444" s="3"/>
      <c r="E444" s="3"/>
      <c r="F444" s="3"/>
      <c r="G444" s="3"/>
      <c r="H444" s="3"/>
      <c r="I444" s="3"/>
      <c r="J444" s="4"/>
      <c r="K444" s="4"/>
      <c r="L444" s="3"/>
      <c r="M444" s="5"/>
    </row>
    <row r="445" spans="2:13" x14ac:dyDescent="0.3">
      <c r="B445" s="3"/>
      <c r="C445" s="3"/>
      <c r="D445" s="3"/>
      <c r="E445" s="3"/>
      <c r="F445" s="3"/>
      <c r="G445" s="3"/>
      <c r="H445" s="3"/>
      <c r="I445" s="3"/>
      <c r="J445" s="4"/>
      <c r="K445" s="4"/>
      <c r="L445" s="3"/>
      <c r="M445" s="5"/>
    </row>
    <row r="446" spans="2:13" x14ac:dyDescent="0.3">
      <c r="B446" s="3"/>
      <c r="C446" s="3"/>
      <c r="D446" s="3"/>
      <c r="E446" s="3"/>
      <c r="F446" s="3"/>
      <c r="G446" s="3"/>
      <c r="H446" s="3"/>
      <c r="I446" s="3"/>
      <c r="J446" s="4"/>
      <c r="K446" s="4"/>
      <c r="L446" s="3"/>
      <c r="M446" s="5"/>
    </row>
    <row r="447" spans="2:13" x14ac:dyDescent="0.3">
      <c r="B447" s="3"/>
      <c r="C447" s="3"/>
      <c r="D447" s="3"/>
      <c r="E447" s="3"/>
      <c r="F447" s="3"/>
      <c r="G447" s="3"/>
      <c r="H447" s="3"/>
      <c r="I447" s="3"/>
      <c r="J447" s="4"/>
      <c r="K447" s="4"/>
      <c r="L447" s="3"/>
      <c r="M447" s="5"/>
    </row>
    <row r="448" spans="2:13" x14ac:dyDescent="0.3">
      <c r="B448" s="3"/>
      <c r="C448" s="3"/>
      <c r="D448" s="3"/>
      <c r="E448" s="3"/>
      <c r="F448" s="3"/>
      <c r="G448" s="3"/>
      <c r="H448" s="3"/>
      <c r="I448" s="3"/>
      <c r="J448" s="4"/>
      <c r="K448" s="4"/>
      <c r="L448" s="3"/>
      <c r="M448" s="5"/>
    </row>
    <row r="449" spans="2:13" x14ac:dyDescent="0.3">
      <c r="B449" s="3"/>
      <c r="C449" s="3"/>
      <c r="D449" s="3"/>
      <c r="E449" s="3"/>
      <c r="G449" s="3"/>
      <c r="H449" s="3"/>
      <c r="J449" s="4"/>
      <c r="K449" s="4"/>
      <c r="M449" s="5"/>
    </row>
    <row r="450" spans="2:13" x14ac:dyDescent="0.3">
      <c r="B450" s="3"/>
      <c r="C450" s="3"/>
      <c r="D450" s="3"/>
      <c r="E450" s="3"/>
      <c r="F450" s="3"/>
      <c r="G450" s="3"/>
      <c r="H450" s="3"/>
      <c r="I450" s="3"/>
      <c r="J450" s="4"/>
      <c r="K450" s="4"/>
      <c r="L450" s="3"/>
      <c r="M450" s="5"/>
    </row>
    <row r="451" spans="2:13" x14ac:dyDescent="0.3">
      <c r="B451" s="3"/>
      <c r="C451" s="3"/>
      <c r="D451" s="3"/>
      <c r="E451" s="3"/>
      <c r="F451" s="3"/>
      <c r="G451" s="3"/>
      <c r="H451" s="3"/>
      <c r="I451" s="3"/>
      <c r="J451" s="4"/>
      <c r="K451" s="4"/>
      <c r="L451" s="3"/>
      <c r="M451" s="5"/>
    </row>
    <row r="452" spans="2:13" x14ac:dyDescent="0.3">
      <c r="B452" s="3"/>
      <c r="C452" s="3"/>
      <c r="D452" s="3"/>
      <c r="E452" s="3"/>
      <c r="F452" s="3"/>
      <c r="G452" s="3"/>
      <c r="H452" s="3"/>
      <c r="I452" s="3"/>
      <c r="J452" s="4"/>
      <c r="K452" s="4"/>
      <c r="L452" s="3"/>
      <c r="M452" s="5"/>
    </row>
    <row r="453" spans="2:13" x14ac:dyDescent="0.3">
      <c r="B453" s="3"/>
      <c r="C453" s="3"/>
      <c r="D453" s="3"/>
      <c r="E453" s="3"/>
      <c r="F453" s="3"/>
      <c r="G453" s="3"/>
      <c r="H453" s="3"/>
      <c r="I453" s="3"/>
      <c r="J453" s="4"/>
      <c r="K453" s="4"/>
      <c r="L453" s="3"/>
      <c r="M453" s="5"/>
    </row>
    <row r="454" spans="2:13" x14ac:dyDescent="0.3">
      <c r="B454" s="3"/>
      <c r="C454" s="3"/>
      <c r="D454" s="3"/>
      <c r="E454" s="3"/>
      <c r="F454" s="3"/>
      <c r="G454" s="3"/>
      <c r="H454" s="3"/>
      <c r="I454" s="3"/>
      <c r="J454" s="4"/>
      <c r="K454" s="4"/>
      <c r="L454" s="3"/>
      <c r="M454" s="5"/>
    </row>
    <row r="455" spans="2:13" x14ac:dyDescent="0.3">
      <c r="B455" s="3"/>
      <c r="C455" s="3"/>
      <c r="D455" s="3"/>
      <c r="E455" s="3"/>
      <c r="F455" s="3"/>
      <c r="G455" s="3"/>
      <c r="H455" s="3"/>
      <c r="I455" s="3"/>
      <c r="J455" s="4"/>
      <c r="K455" s="4"/>
      <c r="L455" s="3"/>
      <c r="M455" s="5"/>
    </row>
    <row r="456" spans="2:13" x14ac:dyDescent="0.3">
      <c r="B456" s="3"/>
      <c r="C456" s="3"/>
      <c r="D456" s="3"/>
      <c r="E456" s="3"/>
      <c r="F456" s="3"/>
      <c r="G456" s="3"/>
      <c r="H456" s="3"/>
      <c r="I456" s="3"/>
      <c r="J456" s="4"/>
      <c r="K456" s="4"/>
      <c r="L456" s="3"/>
      <c r="M456" s="5"/>
    </row>
    <row r="457" spans="2:13" x14ac:dyDescent="0.3">
      <c r="B457" s="3"/>
      <c r="C457" s="3"/>
      <c r="D457" s="3"/>
      <c r="E457" s="3"/>
      <c r="F457" s="3"/>
      <c r="G457" s="3"/>
      <c r="H457" s="3"/>
      <c r="I457" s="3"/>
      <c r="J457" s="4"/>
      <c r="K457" s="4"/>
      <c r="L457" s="3"/>
      <c r="M457" s="5"/>
    </row>
    <row r="458" spans="2:13" x14ac:dyDescent="0.3">
      <c r="B458" s="3"/>
      <c r="C458" s="3"/>
      <c r="D458" s="3"/>
      <c r="E458" s="3"/>
      <c r="F458" s="3"/>
      <c r="G458" s="3"/>
      <c r="H458" s="3"/>
      <c r="I458" s="3"/>
      <c r="J458" s="4"/>
      <c r="K458" s="4"/>
      <c r="M458" s="5"/>
    </row>
    <row r="459" spans="2:13" x14ac:dyDescent="0.3">
      <c r="B459" s="3"/>
      <c r="C459" s="3"/>
      <c r="D459" s="3"/>
      <c r="E459" s="3"/>
      <c r="F459" s="3"/>
      <c r="G459" s="3"/>
      <c r="H459" s="3"/>
      <c r="I459" s="3"/>
      <c r="J459" s="4"/>
      <c r="K459" s="4"/>
      <c r="L459" s="3"/>
      <c r="M459" s="5"/>
    </row>
    <row r="460" spans="2:13" x14ac:dyDescent="0.3">
      <c r="B460" s="3"/>
      <c r="C460" s="3"/>
      <c r="D460" s="3"/>
      <c r="E460" s="3"/>
      <c r="F460" s="3"/>
      <c r="H460" s="3"/>
      <c r="I460" s="3"/>
      <c r="J460" s="4"/>
      <c r="K460" s="4"/>
      <c r="L460" s="3"/>
      <c r="M460" s="5"/>
    </row>
    <row r="461" spans="2:13" x14ac:dyDescent="0.3">
      <c r="B461" s="3"/>
      <c r="C461" s="3"/>
      <c r="D461" s="3"/>
      <c r="E461" s="3"/>
      <c r="F461" s="3"/>
      <c r="G461" s="3"/>
      <c r="H461" s="3"/>
      <c r="I461" s="3"/>
      <c r="J461" s="4"/>
      <c r="K461" s="4"/>
      <c r="M461" s="5"/>
    </row>
    <row r="462" spans="2:13" x14ac:dyDescent="0.3">
      <c r="B462" s="3"/>
      <c r="C462" s="3"/>
      <c r="D462" s="3"/>
      <c r="E462" s="3"/>
      <c r="F462" s="3"/>
      <c r="G462" s="3"/>
      <c r="H462" s="3"/>
      <c r="I462" s="3"/>
      <c r="J462" s="4"/>
      <c r="K462" s="4"/>
      <c r="L462" s="3"/>
      <c r="M462" s="5"/>
    </row>
    <row r="463" spans="2:13" x14ac:dyDescent="0.3">
      <c r="B463" s="3"/>
      <c r="C463" s="3"/>
      <c r="D463" s="3"/>
      <c r="E463" s="3"/>
      <c r="F463" s="3"/>
      <c r="G463" s="3"/>
      <c r="H463" s="3"/>
      <c r="I463" s="3"/>
      <c r="J463" s="4"/>
      <c r="K463" s="4"/>
      <c r="L463" s="3"/>
      <c r="M463" s="5"/>
    </row>
    <row r="464" spans="2:13" x14ac:dyDescent="0.3">
      <c r="B464" s="3"/>
      <c r="C464" s="3"/>
      <c r="D464" s="3"/>
      <c r="E464" s="3"/>
      <c r="F464" s="3"/>
      <c r="G464" s="3"/>
      <c r="H464" s="3"/>
      <c r="I464" s="3"/>
      <c r="J464" s="4"/>
      <c r="K464" s="4"/>
      <c r="L464" s="3"/>
      <c r="M464" s="5"/>
    </row>
    <row r="465" spans="2:13" x14ac:dyDescent="0.3">
      <c r="B465" s="3"/>
      <c r="C465" s="3"/>
      <c r="D465" s="3"/>
      <c r="E465" s="3"/>
      <c r="F465" s="3"/>
      <c r="G465" s="3"/>
      <c r="H465" s="3"/>
      <c r="I465" s="3"/>
      <c r="J465" s="4"/>
      <c r="K465" s="4"/>
      <c r="L465" s="3"/>
      <c r="M465" s="5"/>
    </row>
    <row r="466" spans="2:13" x14ac:dyDescent="0.3">
      <c r="B466" s="3"/>
      <c r="C466" s="3"/>
      <c r="D466" s="3"/>
      <c r="E466" s="3"/>
      <c r="G466" s="3"/>
      <c r="H466" s="3"/>
      <c r="J466" s="4"/>
      <c r="K466" s="4"/>
      <c r="L466" s="3"/>
      <c r="M466" s="5"/>
    </row>
    <row r="467" spans="2:13" x14ac:dyDescent="0.3">
      <c r="B467" s="3"/>
      <c r="C467" s="3"/>
      <c r="D467" s="3"/>
      <c r="E467" s="3"/>
      <c r="F467" s="3"/>
      <c r="G467" s="3"/>
      <c r="H467" s="3"/>
      <c r="I467" s="3"/>
      <c r="J467" s="4"/>
      <c r="K467" s="4"/>
      <c r="L467" s="3"/>
      <c r="M467" s="5"/>
    </row>
    <row r="468" spans="2:13" x14ac:dyDescent="0.3">
      <c r="B468" s="3"/>
      <c r="C468" s="3"/>
      <c r="D468" s="3"/>
      <c r="E468" s="3"/>
      <c r="F468" s="3"/>
      <c r="G468" s="3"/>
      <c r="H468" s="3"/>
      <c r="I468" s="3"/>
      <c r="J468" s="4"/>
      <c r="K468" s="4"/>
      <c r="M468" s="5"/>
    </row>
    <row r="469" spans="2:13" x14ac:dyDescent="0.3">
      <c r="B469" s="3"/>
      <c r="C469" s="3"/>
      <c r="D469" s="3"/>
      <c r="E469" s="3"/>
      <c r="F469" s="3"/>
      <c r="G469" s="3"/>
      <c r="H469" s="3"/>
      <c r="I469" s="3"/>
      <c r="J469" s="4"/>
      <c r="K469" s="4"/>
      <c r="L469" s="3"/>
      <c r="M469" s="5"/>
    </row>
    <row r="470" spans="2:13" x14ac:dyDescent="0.3">
      <c r="B470" s="3"/>
      <c r="C470" s="3"/>
      <c r="D470" s="3"/>
      <c r="E470" s="3"/>
      <c r="F470" s="3"/>
      <c r="G470" s="3"/>
      <c r="H470" s="3"/>
      <c r="I470" s="3"/>
      <c r="J470" s="4"/>
      <c r="K470" s="4"/>
      <c r="L470" s="3"/>
      <c r="M470" s="5"/>
    </row>
    <row r="471" spans="2:13" x14ac:dyDescent="0.3">
      <c r="B471" s="3"/>
      <c r="C471" s="3"/>
      <c r="D471" s="3"/>
      <c r="E471" s="3"/>
      <c r="F471" s="3"/>
      <c r="G471" s="3"/>
      <c r="H471" s="3"/>
      <c r="I471" s="3"/>
      <c r="J471" s="4"/>
      <c r="K471" s="4"/>
      <c r="L471" s="3"/>
      <c r="M471" s="5"/>
    </row>
    <row r="472" spans="2:13" x14ac:dyDescent="0.3">
      <c r="B472" s="3"/>
      <c r="C472" s="3"/>
      <c r="D472" s="3"/>
      <c r="E472" s="3"/>
      <c r="F472" s="3"/>
      <c r="G472" s="3"/>
      <c r="H472" s="3"/>
      <c r="I472" s="3"/>
      <c r="J472" s="4"/>
      <c r="K472" s="4"/>
      <c r="L472" s="3"/>
      <c r="M472" s="5"/>
    </row>
    <row r="473" spans="2:13" x14ac:dyDescent="0.3">
      <c r="B473" s="3"/>
      <c r="C473" s="3"/>
      <c r="D473" s="3"/>
      <c r="E473" s="3"/>
      <c r="F473" s="3"/>
      <c r="G473" s="3"/>
      <c r="H473" s="3"/>
      <c r="I473" s="3"/>
      <c r="J473" s="4"/>
      <c r="K473" s="4"/>
      <c r="L473" s="3"/>
      <c r="M473" s="5"/>
    </row>
    <row r="474" spans="2:13" x14ac:dyDescent="0.3">
      <c r="B474" s="3"/>
      <c r="C474" s="3"/>
      <c r="D474" s="3"/>
      <c r="E474" s="3"/>
      <c r="F474" s="3"/>
      <c r="H474" s="3"/>
      <c r="I474" s="3"/>
      <c r="J474" s="4"/>
      <c r="K474" s="4"/>
      <c r="L474" s="3"/>
      <c r="M474" s="5"/>
    </row>
    <row r="475" spans="2:13" x14ac:dyDescent="0.3">
      <c r="B475" s="3"/>
      <c r="C475" s="3"/>
      <c r="D475" s="3"/>
      <c r="E475" s="3"/>
      <c r="F475" s="3"/>
      <c r="G475" s="3"/>
      <c r="H475" s="3"/>
      <c r="I475" s="3"/>
      <c r="J475" s="4"/>
      <c r="K475" s="4"/>
      <c r="L475" s="3"/>
      <c r="M475" s="5"/>
    </row>
    <row r="476" spans="2:13" x14ac:dyDescent="0.3">
      <c r="B476" s="3"/>
      <c r="C476" s="3"/>
      <c r="D476" s="3"/>
      <c r="E476" s="3"/>
      <c r="F476" s="3"/>
      <c r="G476" s="3"/>
      <c r="H476" s="3"/>
      <c r="I476" s="3"/>
      <c r="J476" s="4"/>
      <c r="K476" s="4"/>
      <c r="L476" s="3"/>
      <c r="M476" s="5"/>
    </row>
    <row r="477" spans="2:13" x14ac:dyDescent="0.3">
      <c r="B477" s="3"/>
      <c r="C477" s="3"/>
      <c r="D477" s="3"/>
      <c r="E477" s="3"/>
      <c r="F477" s="3"/>
      <c r="G477" s="3"/>
      <c r="H477" s="3"/>
      <c r="I477" s="3"/>
      <c r="J477" s="4"/>
      <c r="K477" s="4"/>
      <c r="L477" s="3"/>
      <c r="M477" s="5"/>
    </row>
    <row r="478" spans="2:13" x14ac:dyDescent="0.3">
      <c r="B478" s="3"/>
      <c r="C478" s="3"/>
      <c r="D478" s="3"/>
      <c r="E478" s="3"/>
      <c r="F478" s="3"/>
      <c r="H478" s="3"/>
      <c r="I478" s="3"/>
      <c r="J478" s="4"/>
      <c r="K478" s="4"/>
      <c r="L478" s="3"/>
      <c r="M478" s="5"/>
    </row>
    <row r="479" spans="2:13" x14ac:dyDescent="0.3">
      <c r="B479" s="3"/>
      <c r="C479" s="3"/>
      <c r="D479" s="3"/>
      <c r="E479" s="3"/>
      <c r="F479" s="3"/>
      <c r="G479" s="3"/>
      <c r="H479" s="3"/>
      <c r="I479" s="3"/>
      <c r="J479" s="4"/>
      <c r="K479" s="4"/>
      <c r="L479" s="3"/>
      <c r="M479" s="5"/>
    </row>
    <row r="480" spans="2:13" x14ac:dyDescent="0.3">
      <c r="B480" s="3"/>
      <c r="C480" s="3"/>
      <c r="D480" s="3"/>
      <c r="E480" s="3"/>
      <c r="F480" s="3"/>
      <c r="G480" s="3"/>
      <c r="H480" s="3"/>
      <c r="I480" s="3"/>
      <c r="J480" s="4"/>
      <c r="K480" s="4"/>
      <c r="L480" s="3"/>
      <c r="M480" s="5"/>
    </row>
    <row r="481" spans="2:13" x14ac:dyDescent="0.3">
      <c r="B481" s="3"/>
      <c r="C481" s="3"/>
      <c r="D481" s="3"/>
      <c r="E481" s="3"/>
      <c r="F481" s="3"/>
      <c r="G481" s="3"/>
      <c r="H481" s="3"/>
      <c r="I481" s="3"/>
      <c r="J481" s="4"/>
      <c r="K481" s="4"/>
      <c r="L481" s="3"/>
      <c r="M481" s="5"/>
    </row>
    <row r="482" spans="2:13" x14ac:dyDescent="0.3">
      <c r="B482" s="3"/>
      <c r="C482" s="3"/>
      <c r="D482" s="3"/>
      <c r="E482" s="3"/>
      <c r="F482" s="3"/>
      <c r="G482" s="3"/>
      <c r="H482" s="3"/>
      <c r="I482" s="3"/>
      <c r="J482" s="4"/>
      <c r="K482" s="4"/>
      <c r="M482" s="5"/>
    </row>
    <row r="483" spans="2:13" x14ac:dyDescent="0.3">
      <c r="B483" s="3"/>
      <c r="C483" s="3"/>
      <c r="D483" s="3"/>
      <c r="E483" s="3"/>
      <c r="F483" s="3"/>
      <c r="G483" s="3"/>
      <c r="H483" s="3"/>
      <c r="I483" s="3"/>
      <c r="J483" s="4"/>
      <c r="K483" s="4"/>
      <c r="L483" s="3"/>
      <c r="M483" s="5"/>
    </row>
    <row r="484" spans="2:13" x14ac:dyDescent="0.3">
      <c r="B484" s="3"/>
      <c r="C484" s="3"/>
      <c r="D484" s="3"/>
      <c r="E484" s="3"/>
      <c r="F484" s="3"/>
      <c r="G484" s="3"/>
      <c r="H484" s="3"/>
      <c r="I484" s="3"/>
      <c r="J484" s="4"/>
      <c r="K484" s="4"/>
      <c r="L484" s="3"/>
      <c r="M484" s="5"/>
    </row>
    <row r="485" spans="2:13" x14ac:dyDescent="0.3">
      <c r="B485" s="3"/>
      <c r="C485" s="3"/>
      <c r="D485" s="3"/>
      <c r="E485" s="3"/>
      <c r="F485" s="3"/>
      <c r="G485" s="3"/>
      <c r="H485" s="3"/>
      <c r="I485" s="3"/>
      <c r="J485" s="4"/>
      <c r="K485" s="4"/>
      <c r="L485" s="3"/>
      <c r="M485" s="5"/>
    </row>
    <row r="486" spans="2:13" x14ac:dyDescent="0.3">
      <c r="B486" s="3"/>
      <c r="C486" s="3"/>
      <c r="D486" s="3"/>
      <c r="E486" s="3"/>
      <c r="F486" s="3"/>
      <c r="G486" s="3"/>
      <c r="H486" s="3"/>
      <c r="I486" s="3"/>
      <c r="J486" s="4"/>
      <c r="K486" s="4"/>
      <c r="L486" s="3"/>
      <c r="M486" s="5"/>
    </row>
    <row r="487" spans="2:13" x14ac:dyDescent="0.3">
      <c r="B487" s="3"/>
      <c r="C487" s="3"/>
      <c r="D487" s="3"/>
      <c r="E487" s="3"/>
      <c r="F487" s="3"/>
      <c r="G487" s="3"/>
      <c r="H487" s="3"/>
      <c r="I487" s="3"/>
      <c r="J487" s="4"/>
      <c r="K487" s="4"/>
      <c r="L487" s="3"/>
      <c r="M487" s="5"/>
    </row>
    <row r="488" spans="2:13" x14ac:dyDescent="0.3">
      <c r="B488" s="3"/>
      <c r="C488" s="3"/>
      <c r="D488" s="3"/>
      <c r="E488" s="3"/>
      <c r="F488" s="3"/>
      <c r="G488" s="3"/>
      <c r="H488" s="3"/>
      <c r="I488" s="3"/>
      <c r="J488" s="4"/>
      <c r="K488" s="4"/>
      <c r="M488" s="5"/>
    </row>
    <row r="489" spans="2:13" x14ac:dyDescent="0.3">
      <c r="B489" s="3"/>
      <c r="C489" s="3"/>
      <c r="D489" s="3"/>
      <c r="E489" s="3"/>
      <c r="F489" s="3"/>
      <c r="G489" s="3"/>
      <c r="H489" s="3"/>
      <c r="I489" s="3"/>
      <c r="J489" s="4"/>
      <c r="K489" s="4"/>
      <c r="L489" s="3"/>
      <c r="M489" s="5"/>
    </row>
    <row r="490" spans="2:13" x14ac:dyDescent="0.3">
      <c r="B490" s="3"/>
      <c r="C490" s="3"/>
      <c r="D490" s="3"/>
      <c r="E490" s="3"/>
      <c r="F490" s="3"/>
      <c r="G490" s="3"/>
      <c r="H490" s="3"/>
      <c r="I490" s="3"/>
      <c r="J490" s="4"/>
      <c r="K490" s="4"/>
      <c r="L490" s="3"/>
      <c r="M490" s="5"/>
    </row>
    <row r="491" spans="2:13" x14ac:dyDescent="0.3">
      <c r="B491" s="3"/>
      <c r="C491" s="3"/>
      <c r="D491" s="3"/>
      <c r="E491" s="3"/>
      <c r="F491" s="3"/>
      <c r="G491" s="3"/>
      <c r="H491" s="3"/>
      <c r="I491" s="3"/>
      <c r="J491" s="4"/>
      <c r="K491" s="4"/>
      <c r="L491" s="3"/>
      <c r="M491" s="5"/>
    </row>
    <row r="492" spans="2:13" x14ac:dyDescent="0.3">
      <c r="B492" s="3"/>
      <c r="C492" s="3"/>
      <c r="D492" s="3"/>
      <c r="E492" s="3"/>
      <c r="F492" s="3"/>
      <c r="G492" s="3"/>
      <c r="H492" s="3"/>
      <c r="I492" s="3"/>
      <c r="J492" s="4"/>
      <c r="K492" s="4"/>
      <c r="M492" s="5"/>
    </row>
    <row r="493" spans="2:13" x14ac:dyDescent="0.3">
      <c r="B493" s="3"/>
      <c r="C493" s="3"/>
      <c r="D493" s="3"/>
      <c r="E493" s="3"/>
      <c r="F493" s="3"/>
      <c r="G493" s="3"/>
      <c r="H493" s="3"/>
      <c r="I493" s="3"/>
      <c r="J493" s="4"/>
      <c r="K493" s="4"/>
      <c r="L493" s="3"/>
      <c r="M493" s="5"/>
    </row>
    <row r="494" spans="2:13" x14ac:dyDescent="0.3">
      <c r="B494" s="3"/>
      <c r="C494" s="3"/>
      <c r="D494" s="3"/>
      <c r="E494" s="3"/>
      <c r="F494" s="3"/>
      <c r="G494" s="3"/>
      <c r="H494" s="3"/>
      <c r="I494" s="3"/>
      <c r="J494" s="4"/>
      <c r="K494" s="4"/>
      <c r="M494" s="5"/>
    </row>
    <row r="495" spans="2:13" x14ac:dyDescent="0.3">
      <c r="B495" s="3"/>
      <c r="C495" s="3"/>
      <c r="D495" s="3"/>
      <c r="E495" s="3"/>
      <c r="F495" s="3"/>
      <c r="G495" s="3"/>
      <c r="H495" s="3"/>
      <c r="I495" s="3"/>
      <c r="J495" s="4"/>
      <c r="K495" s="4"/>
      <c r="M495" s="5"/>
    </row>
    <row r="496" spans="2:13" x14ac:dyDescent="0.3">
      <c r="B496" s="3"/>
      <c r="C496" s="3"/>
      <c r="D496" s="3"/>
      <c r="E496" s="3"/>
      <c r="F496" s="3"/>
      <c r="G496" s="3"/>
      <c r="H496" s="3"/>
      <c r="I496" s="3"/>
      <c r="J496" s="4"/>
      <c r="K496" s="4"/>
      <c r="L496" s="3"/>
      <c r="M496" s="5"/>
    </row>
    <row r="497" spans="2:13" x14ac:dyDescent="0.3">
      <c r="B497" s="3"/>
      <c r="C497" s="3"/>
      <c r="D497" s="3"/>
      <c r="E497" s="3"/>
      <c r="F497" s="3"/>
      <c r="G497" s="3"/>
      <c r="H497" s="3"/>
      <c r="I497" s="3"/>
      <c r="J497" s="4"/>
      <c r="K497" s="4"/>
      <c r="L497" s="3"/>
      <c r="M497" s="5"/>
    </row>
    <row r="498" spans="2:13" x14ac:dyDescent="0.3">
      <c r="B498" s="3"/>
      <c r="C498" s="3"/>
      <c r="D498" s="3"/>
      <c r="E498" s="3"/>
      <c r="F498" s="3"/>
      <c r="G498" s="3"/>
      <c r="H498" s="3"/>
      <c r="I498" s="3"/>
      <c r="J498" s="4"/>
      <c r="K498" s="4"/>
      <c r="L498" s="3"/>
      <c r="M498" s="5"/>
    </row>
    <row r="499" spans="2:13" x14ac:dyDescent="0.3">
      <c r="B499" s="3"/>
      <c r="C499" s="3"/>
      <c r="D499" s="3"/>
      <c r="E499" s="3"/>
      <c r="F499" s="3"/>
      <c r="G499" s="3"/>
      <c r="H499" s="3"/>
      <c r="I499" s="3"/>
      <c r="J499" s="4"/>
      <c r="K499" s="4"/>
      <c r="L499" s="3"/>
      <c r="M499" s="5"/>
    </row>
    <row r="500" spans="2:13" x14ac:dyDescent="0.3">
      <c r="B500" s="3"/>
      <c r="C500" s="3"/>
      <c r="D500" s="3"/>
      <c r="E500" s="3"/>
      <c r="F500" s="3"/>
      <c r="G500" s="3"/>
      <c r="H500" s="3"/>
      <c r="I500" s="3"/>
      <c r="J500" s="4"/>
      <c r="K500" s="4"/>
      <c r="L500" s="3"/>
      <c r="M500" s="5"/>
    </row>
    <row r="501" spans="2:13" x14ac:dyDescent="0.3">
      <c r="B501" s="3"/>
      <c r="C501" s="3"/>
      <c r="D501" s="3"/>
      <c r="E501" s="3"/>
      <c r="G501" s="3"/>
      <c r="H501" s="3"/>
      <c r="J501" s="4"/>
      <c r="K501" s="4"/>
      <c r="L501" s="3"/>
      <c r="M501" s="5"/>
    </row>
    <row r="502" spans="2:13" x14ac:dyDescent="0.3">
      <c r="B502" s="3"/>
      <c r="C502" s="3"/>
      <c r="D502" s="3"/>
      <c r="E502" s="3"/>
      <c r="F502" s="3"/>
      <c r="G502" s="3"/>
      <c r="H502" s="3"/>
      <c r="I502" s="3"/>
      <c r="J502" s="4"/>
      <c r="K502" s="4"/>
      <c r="M502" s="5"/>
    </row>
    <row r="503" spans="2:13" x14ac:dyDescent="0.3">
      <c r="B503" s="3"/>
      <c r="C503" s="3"/>
      <c r="D503" s="3"/>
      <c r="E503" s="3"/>
      <c r="F503" s="3"/>
      <c r="G503" s="3"/>
      <c r="H503" s="3"/>
      <c r="I503" s="3"/>
      <c r="J503" s="4"/>
      <c r="K503" s="4"/>
      <c r="L503" s="3"/>
      <c r="M503" s="5"/>
    </row>
    <row r="504" spans="2:13" x14ac:dyDescent="0.3">
      <c r="B504" s="3"/>
      <c r="C504" s="3"/>
      <c r="D504" s="3"/>
      <c r="E504" s="3"/>
      <c r="F504" s="3"/>
      <c r="G504" s="3"/>
      <c r="H504" s="3"/>
      <c r="I504" s="3"/>
      <c r="J504" s="4"/>
      <c r="K504" s="4"/>
      <c r="L504" s="3"/>
      <c r="M504" s="5"/>
    </row>
    <row r="505" spans="2:13" x14ac:dyDescent="0.3">
      <c r="B505" s="3"/>
      <c r="C505" s="3"/>
      <c r="D505" s="3"/>
      <c r="E505" s="3"/>
      <c r="F505" s="3"/>
      <c r="G505" s="3"/>
      <c r="H505" s="3"/>
      <c r="I505" s="3"/>
      <c r="J505" s="4"/>
      <c r="K505" s="4"/>
      <c r="L505" s="3"/>
      <c r="M505" s="5"/>
    </row>
    <row r="506" spans="2:13" x14ac:dyDescent="0.3">
      <c r="B506" s="3"/>
      <c r="C506" s="3"/>
      <c r="D506" s="3"/>
      <c r="E506" s="3"/>
      <c r="F506" s="3"/>
      <c r="G506" s="3"/>
      <c r="H506" s="3"/>
      <c r="I506" s="3"/>
      <c r="J506" s="4"/>
      <c r="K506" s="4"/>
      <c r="L506" s="3"/>
      <c r="M506" s="5"/>
    </row>
    <row r="507" spans="2:13" x14ac:dyDescent="0.3">
      <c r="B507" s="3"/>
      <c r="C507" s="3"/>
      <c r="D507" s="3"/>
      <c r="F507" s="3"/>
      <c r="G507" s="3"/>
      <c r="H507" s="3"/>
      <c r="I507" s="3"/>
      <c r="J507" s="4"/>
      <c r="K507" s="4"/>
      <c r="L507" s="3"/>
      <c r="M507" s="5"/>
    </row>
    <row r="508" spans="2:13" x14ac:dyDescent="0.3">
      <c r="B508" s="3"/>
      <c r="C508" s="3"/>
      <c r="D508" s="3"/>
      <c r="E508" s="3"/>
      <c r="F508" s="3"/>
      <c r="H508" s="3"/>
      <c r="I508" s="3"/>
      <c r="J508" s="4"/>
      <c r="K508" s="4"/>
      <c r="L508" s="3"/>
      <c r="M508" s="5"/>
    </row>
    <row r="509" spans="2:13" x14ac:dyDescent="0.3">
      <c r="B509" s="3"/>
      <c r="C509" s="3"/>
      <c r="D509" s="3"/>
      <c r="E509" s="3"/>
      <c r="F509" s="3"/>
      <c r="G509" s="3"/>
      <c r="H509" s="3"/>
      <c r="I509" s="3"/>
      <c r="J509" s="4"/>
      <c r="K509" s="4"/>
      <c r="M509" s="5"/>
    </row>
    <row r="510" spans="2:13" x14ac:dyDescent="0.3">
      <c r="B510" s="3"/>
      <c r="C510" s="3"/>
      <c r="D510" s="3"/>
      <c r="E510" s="3"/>
      <c r="F510" s="3"/>
      <c r="G510" s="3"/>
      <c r="H510" s="3"/>
      <c r="I510" s="3"/>
      <c r="J510" s="4"/>
      <c r="K510" s="4"/>
      <c r="L510" s="3"/>
      <c r="M510" s="5"/>
    </row>
    <row r="511" spans="2:13" x14ac:dyDescent="0.3">
      <c r="B511" s="3"/>
      <c r="C511" s="3"/>
      <c r="D511" s="3"/>
      <c r="E511" s="3"/>
      <c r="F511" s="3"/>
      <c r="G511" s="3"/>
      <c r="H511" s="3"/>
      <c r="I511" s="3"/>
      <c r="J511" s="4"/>
      <c r="K511" s="4"/>
      <c r="L511" s="3"/>
      <c r="M511" s="5"/>
    </row>
    <row r="512" spans="2:13" x14ac:dyDescent="0.3">
      <c r="B512" s="3"/>
      <c r="C512" s="3"/>
      <c r="D512" s="3"/>
      <c r="E512" s="3"/>
      <c r="F512" s="3"/>
      <c r="G512" s="3"/>
      <c r="H512" s="3"/>
      <c r="I512" s="3"/>
      <c r="J512" s="4"/>
      <c r="K512" s="4"/>
      <c r="L512" s="3"/>
      <c r="M512" s="5"/>
    </row>
    <row r="513" spans="2:13" x14ac:dyDescent="0.3">
      <c r="B513" s="3"/>
      <c r="C513" s="3"/>
      <c r="D513" s="3"/>
      <c r="E513" s="3"/>
      <c r="F513" s="3"/>
      <c r="G513" s="3"/>
      <c r="H513" s="3"/>
      <c r="I513" s="3"/>
      <c r="J513" s="4"/>
      <c r="K513" s="4"/>
      <c r="L513" s="3"/>
      <c r="M513" s="5"/>
    </row>
    <row r="514" spans="2:13" x14ac:dyDescent="0.3">
      <c r="B514" s="3"/>
      <c r="C514" s="3"/>
      <c r="D514" s="3"/>
      <c r="E514" s="3"/>
      <c r="F514" s="3"/>
      <c r="G514" s="3"/>
      <c r="H514" s="3"/>
      <c r="I514" s="3"/>
      <c r="J514" s="4"/>
      <c r="K514" s="4"/>
      <c r="M514" s="5"/>
    </row>
    <row r="515" spans="2:13" x14ac:dyDescent="0.3">
      <c r="B515" s="3"/>
      <c r="C515" s="3"/>
      <c r="D515" s="3"/>
      <c r="E515" s="3"/>
      <c r="F515" s="3"/>
      <c r="G515" s="3"/>
      <c r="H515" s="3"/>
      <c r="I515" s="3"/>
      <c r="J515" s="4"/>
      <c r="K515" s="4"/>
      <c r="L515" s="3"/>
      <c r="M515" s="5"/>
    </row>
    <row r="516" spans="2:13" x14ac:dyDescent="0.3">
      <c r="B516" s="3"/>
      <c r="C516" s="3"/>
      <c r="D516" s="3"/>
      <c r="E516" s="3"/>
      <c r="F516" s="3"/>
      <c r="G516" s="3"/>
      <c r="H516" s="3"/>
      <c r="I516" s="3"/>
      <c r="J516" s="4"/>
      <c r="K516" s="4"/>
      <c r="M516" s="5"/>
    </row>
    <row r="517" spans="2:13" x14ac:dyDescent="0.3">
      <c r="B517" s="3"/>
      <c r="C517" s="3"/>
      <c r="D517" s="3"/>
      <c r="E517" s="3"/>
      <c r="F517" s="3"/>
      <c r="G517" s="3"/>
      <c r="H517" s="3"/>
      <c r="I517" s="3"/>
      <c r="J517" s="4"/>
      <c r="K517" s="4"/>
      <c r="L517" s="3"/>
      <c r="M517" s="5"/>
    </row>
    <row r="518" spans="2:13" x14ac:dyDescent="0.3">
      <c r="B518" s="3"/>
      <c r="C518" s="3"/>
      <c r="D518" s="3"/>
      <c r="E518" s="3"/>
      <c r="F518" s="3"/>
      <c r="G518" s="3"/>
      <c r="H518" s="3"/>
      <c r="I518" s="3"/>
      <c r="J518" s="4"/>
      <c r="K518" s="4"/>
      <c r="L518" s="3"/>
      <c r="M518" s="5"/>
    </row>
    <row r="519" spans="2:13" x14ac:dyDescent="0.3">
      <c r="B519" s="3"/>
      <c r="C519" s="3"/>
      <c r="D519" s="3"/>
      <c r="E519" s="3"/>
      <c r="F519" s="3"/>
      <c r="G519" s="3"/>
      <c r="H519" s="3"/>
      <c r="I519" s="3"/>
      <c r="J519" s="4"/>
      <c r="K519" s="4"/>
      <c r="L519" s="3"/>
      <c r="M519" s="5"/>
    </row>
    <row r="520" spans="2:13" x14ac:dyDescent="0.3">
      <c r="B520" s="3"/>
      <c r="C520" s="3"/>
      <c r="D520" s="3"/>
      <c r="E520" s="3"/>
      <c r="F520" s="3"/>
      <c r="G520" s="3"/>
      <c r="H520" s="3"/>
      <c r="I520" s="3"/>
      <c r="J520" s="4"/>
      <c r="K520" s="4"/>
      <c r="L520" s="3"/>
      <c r="M520" s="5"/>
    </row>
    <row r="521" spans="2:13" x14ac:dyDescent="0.3">
      <c r="B521" s="3"/>
      <c r="C521" s="3"/>
      <c r="D521" s="3"/>
      <c r="E521" s="3"/>
      <c r="F521" s="3"/>
      <c r="G521" s="3"/>
      <c r="H521" s="3"/>
      <c r="I521" s="3"/>
      <c r="J521" s="4"/>
      <c r="K521" s="4"/>
      <c r="L521" s="3"/>
      <c r="M521" s="5"/>
    </row>
    <row r="522" spans="2:13" x14ac:dyDescent="0.3">
      <c r="B522" s="3"/>
      <c r="C522" s="3"/>
      <c r="D522" s="3"/>
      <c r="E522" s="3"/>
      <c r="F522" s="3"/>
      <c r="G522" s="3"/>
      <c r="H522" s="3"/>
      <c r="I522" s="3"/>
      <c r="J522" s="4"/>
      <c r="K522" s="4"/>
      <c r="L522" s="3"/>
      <c r="M522" s="5"/>
    </row>
    <row r="523" spans="2:13" x14ac:dyDescent="0.3">
      <c r="B523" s="3"/>
      <c r="C523" s="3"/>
      <c r="D523" s="3"/>
      <c r="E523" s="3"/>
      <c r="F523" s="3"/>
      <c r="G523" s="3"/>
      <c r="H523" s="3"/>
      <c r="I523" s="3"/>
      <c r="J523" s="4"/>
      <c r="K523" s="4"/>
      <c r="L523" s="3"/>
      <c r="M523" s="5"/>
    </row>
    <row r="524" spans="2:13" x14ac:dyDescent="0.3">
      <c r="B524" s="3"/>
      <c r="C524" s="3"/>
      <c r="D524" s="3"/>
      <c r="F524" s="3"/>
      <c r="G524" s="3"/>
      <c r="H524" s="3"/>
      <c r="I524" s="3"/>
      <c r="J524" s="4"/>
      <c r="K524" s="4"/>
      <c r="L524" s="3"/>
      <c r="M524" s="5"/>
    </row>
    <row r="525" spans="2:13" x14ac:dyDescent="0.3">
      <c r="B525" s="3"/>
      <c r="C525" s="3"/>
      <c r="D525" s="3"/>
      <c r="E525" s="3"/>
      <c r="F525" s="3"/>
      <c r="G525" s="3"/>
      <c r="H525" s="3"/>
      <c r="I525" s="3"/>
      <c r="J525" s="4"/>
      <c r="K525" s="4"/>
      <c r="L525" s="3"/>
      <c r="M525" s="5"/>
    </row>
    <row r="526" spans="2:13" x14ac:dyDescent="0.3">
      <c r="B526" s="3"/>
      <c r="C526" s="3"/>
      <c r="D526" s="3"/>
      <c r="E526" s="3"/>
      <c r="F526" s="3"/>
      <c r="G526" s="3"/>
      <c r="H526" s="3"/>
      <c r="I526" s="3"/>
      <c r="J526" s="4"/>
      <c r="K526" s="4"/>
      <c r="L526" s="3"/>
      <c r="M526" s="5"/>
    </row>
    <row r="527" spans="2:13" x14ac:dyDescent="0.3">
      <c r="B527" s="3"/>
      <c r="C527" s="3"/>
      <c r="D527" s="3"/>
      <c r="E527" s="3"/>
      <c r="F527" s="3"/>
      <c r="G527" s="3"/>
      <c r="H527" s="3"/>
      <c r="I527" s="3"/>
      <c r="J527" s="4"/>
      <c r="K527" s="4"/>
      <c r="L527" s="3"/>
      <c r="M527" s="5"/>
    </row>
    <row r="528" spans="2:13" x14ac:dyDescent="0.3">
      <c r="B528" s="3"/>
      <c r="C528" s="3"/>
      <c r="D528" s="3"/>
      <c r="E528" s="3"/>
      <c r="F528" s="3"/>
      <c r="G528" s="3"/>
      <c r="H528" s="3"/>
      <c r="I528" s="3"/>
      <c r="J528" s="4"/>
      <c r="K528" s="4"/>
      <c r="L528" s="3"/>
      <c r="M528" s="5"/>
    </row>
    <row r="529" spans="2:13" x14ac:dyDescent="0.3">
      <c r="B529" s="3"/>
      <c r="C529" s="3"/>
      <c r="D529" s="3"/>
      <c r="E529" s="3"/>
      <c r="F529" s="3"/>
      <c r="G529" s="3"/>
      <c r="H529" s="3"/>
      <c r="I529" s="3"/>
      <c r="J529" s="4"/>
      <c r="K529" s="4"/>
      <c r="L529" s="3"/>
      <c r="M529" s="5"/>
    </row>
    <row r="530" spans="2:13" x14ac:dyDescent="0.3">
      <c r="B530" s="3"/>
      <c r="C530" s="3"/>
      <c r="D530" s="3"/>
      <c r="E530" s="3"/>
      <c r="F530" s="3"/>
      <c r="G530" s="3"/>
      <c r="H530" s="3"/>
      <c r="I530" s="3"/>
      <c r="J530" s="4"/>
      <c r="K530" s="4"/>
      <c r="L530" s="3"/>
      <c r="M530" s="5"/>
    </row>
    <row r="531" spans="2:13" x14ac:dyDescent="0.3">
      <c r="B531" s="3"/>
      <c r="C531" s="3"/>
      <c r="D531" s="3"/>
      <c r="E531" s="3"/>
      <c r="F531" s="3"/>
      <c r="G531" s="3"/>
      <c r="H531" s="3"/>
      <c r="I531" s="3"/>
      <c r="J531" s="4"/>
      <c r="K531" s="4"/>
      <c r="L531" s="3"/>
      <c r="M531" s="5"/>
    </row>
    <row r="532" spans="2:13" x14ac:dyDescent="0.3">
      <c r="B532" s="3"/>
      <c r="C532" s="3"/>
      <c r="D532" s="3"/>
      <c r="E532" s="3"/>
      <c r="F532" s="3"/>
      <c r="G532" s="3"/>
      <c r="H532" s="3"/>
      <c r="I532" s="3"/>
      <c r="J532" s="4"/>
      <c r="K532" s="4"/>
      <c r="L532" s="3"/>
      <c r="M532" s="5"/>
    </row>
    <row r="533" spans="2:13" x14ac:dyDescent="0.3">
      <c r="B533" s="3"/>
      <c r="C533" s="3"/>
      <c r="D533" s="3"/>
      <c r="E533" s="3"/>
      <c r="F533" s="3"/>
      <c r="G533" s="3"/>
      <c r="H533" s="3"/>
      <c r="I533" s="3"/>
      <c r="J533" s="4"/>
      <c r="K533" s="4"/>
      <c r="L533" s="3"/>
      <c r="M533" s="5"/>
    </row>
    <row r="534" spans="2:13" x14ac:dyDescent="0.3">
      <c r="B534" s="3"/>
      <c r="C534" s="3"/>
      <c r="D534" s="3"/>
      <c r="E534" s="3"/>
      <c r="F534" s="3"/>
      <c r="G534" s="3"/>
      <c r="H534" s="3"/>
      <c r="I534" s="3"/>
      <c r="J534" s="4"/>
      <c r="K534" s="4"/>
      <c r="M534" s="5"/>
    </row>
    <row r="535" spans="2:13" x14ac:dyDescent="0.3">
      <c r="B535" s="3"/>
      <c r="C535" s="3"/>
      <c r="D535" s="3"/>
      <c r="E535" s="3"/>
      <c r="F535" s="3"/>
      <c r="G535" s="3"/>
      <c r="H535" s="3"/>
      <c r="I535" s="3"/>
      <c r="J535" s="4"/>
      <c r="K535" s="4"/>
      <c r="L535" s="3"/>
      <c r="M535" s="5"/>
    </row>
    <row r="536" spans="2:13" x14ac:dyDescent="0.3">
      <c r="B536" s="3"/>
      <c r="C536" s="3"/>
      <c r="D536" s="3"/>
      <c r="E536" s="3"/>
      <c r="F536" s="3"/>
      <c r="G536" s="3"/>
      <c r="H536" s="3"/>
      <c r="I536" s="3"/>
      <c r="J536" s="4"/>
      <c r="K536" s="4"/>
      <c r="L536" s="3"/>
      <c r="M536" s="5"/>
    </row>
    <row r="537" spans="2:13" x14ac:dyDescent="0.3">
      <c r="B537" s="3"/>
      <c r="C537" s="3"/>
      <c r="D537" s="3"/>
      <c r="E537" s="3"/>
      <c r="F537" s="3"/>
      <c r="G537" s="3"/>
      <c r="H537" s="3"/>
      <c r="I537" s="3"/>
      <c r="J537" s="4"/>
      <c r="K537" s="4"/>
      <c r="M537" s="5"/>
    </row>
    <row r="538" spans="2:13" x14ac:dyDescent="0.3">
      <c r="B538" s="3"/>
      <c r="C538" s="3"/>
      <c r="D538" s="3"/>
      <c r="E538" s="3"/>
      <c r="F538" s="3"/>
      <c r="G538" s="3"/>
      <c r="H538" s="3"/>
      <c r="I538" s="3"/>
      <c r="J538" s="4"/>
      <c r="K538" s="4"/>
      <c r="L538" s="3"/>
      <c r="M538" s="5"/>
    </row>
    <row r="539" spans="2:13" x14ac:dyDescent="0.3">
      <c r="B539" s="3"/>
      <c r="C539" s="3"/>
      <c r="D539" s="3"/>
      <c r="E539" s="3"/>
      <c r="F539" s="3"/>
      <c r="G539" s="3"/>
      <c r="H539" s="3"/>
      <c r="I539" s="3"/>
      <c r="J539" s="4"/>
      <c r="K539" s="4"/>
      <c r="L539" s="3"/>
      <c r="M539" s="5"/>
    </row>
    <row r="540" spans="2:13" x14ac:dyDescent="0.3">
      <c r="B540" s="3"/>
      <c r="C540" s="3"/>
      <c r="D540" s="3"/>
      <c r="E540" s="3"/>
      <c r="F540" s="3"/>
      <c r="G540" s="3"/>
      <c r="H540" s="3"/>
      <c r="I540" s="3"/>
      <c r="J540" s="4"/>
      <c r="K540" s="4"/>
      <c r="L540" s="3"/>
      <c r="M540" s="5"/>
    </row>
    <row r="541" spans="2:13" x14ac:dyDescent="0.3">
      <c r="B541" s="3"/>
      <c r="C541" s="3"/>
      <c r="D541" s="3"/>
      <c r="E541" s="3"/>
      <c r="F541" s="3"/>
      <c r="G541" s="3"/>
      <c r="H541" s="3"/>
      <c r="I541" s="3"/>
      <c r="J541" s="4"/>
      <c r="K541" s="4"/>
      <c r="L541" s="3"/>
      <c r="M541" s="5"/>
    </row>
    <row r="542" spans="2:13" x14ac:dyDescent="0.3">
      <c r="B542" s="3"/>
      <c r="C542" s="3"/>
      <c r="D542" s="3"/>
      <c r="E542" s="3"/>
      <c r="F542" s="3"/>
      <c r="G542" s="3"/>
      <c r="H542" s="3"/>
      <c r="I542" s="3"/>
      <c r="J542" s="4"/>
      <c r="K542" s="4"/>
      <c r="M542" s="5"/>
    </row>
    <row r="543" spans="2:13" x14ac:dyDescent="0.3">
      <c r="B543" s="3"/>
      <c r="C543" s="3"/>
      <c r="D543" s="3"/>
      <c r="E543" s="3"/>
      <c r="F543" s="3"/>
      <c r="G543" s="3"/>
      <c r="H543" s="3"/>
      <c r="I543" s="3"/>
      <c r="J543" s="4"/>
      <c r="K543" s="4"/>
      <c r="L543" s="3"/>
      <c r="M543" s="5"/>
    </row>
    <row r="544" spans="2:13" x14ac:dyDescent="0.3">
      <c r="B544" s="3"/>
      <c r="C544" s="3"/>
      <c r="D544" s="3"/>
      <c r="F544" s="3"/>
      <c r="G544" s="3"/>
      <c r="H544" s="3"/>
      <c r="I544" s="3"/>
      <c r="J544" s="4"/>
      <c r="K544" s="4"/>
      <c r="L544" s="3"/>
      <c r="M544" s="5"/>
    </row>
    <row r="545" spans="2:13" x14ac:dyDescent="0.3">
      <c r="B545" s="3"/>
      <c r="C545" s="3"/>
      <c r="D545" s="3"/>
      <c r="E545" s="3"/>
      <c r="F545" s="3"/>
      <c r="G545" s="3"/>
      <c r="H545" s="3"/>
      <c r="I545" s="3"/>
      <c r="J545" s="4"/>
      <c r="K545" s="4"/>
      <c r="L545" s="3"/>
      <c r="M545" s="5"/>
    </row>
    <row r="546" spans="2:13" x14ac:dyDescent="0.3">
      <c r="B546" s="3"/>
      <c r="C546" s="3"/>
      <c r="D546" s="3"/>
      <c r="E546" s="3"/>
      <c r="F546" s="3"/>
      <c r="G546" s="3"/>
      <c r="H546" s="3"/>
      <c r="I546" s="3"/>
      <c r="J546" s="4"/>
      <c r="K546" s="4"/>
      <c r="L546" s="3"/>
      <c r="M546" s="5"/>
    </row>
    <row r="547" spans="2:13" x14ac:dyDescent="0.3">
      <c r="B547" s="3"/>
      <c r="C547" s="3"/>
      <c r="D547" s="3"/>
      <c r="F547" s="3"/>
      <c r="G547" s="3"/>
      <c r="H547" s="3"/>
      <c r="I547" s="3"/>
      <c r="J547" s="4"/>
      <c r="K547" s="4"/>
      <c r="L547" s="3"/>
      <c r="M547" s="5"/>
    </row>
    <row r="548" spans="2:13" x14ac:dyDescent="0.3">
      <c r="B548" s="3"/>
      <c r="C548" s="3"/>
      <c r="D548" s="3"/>
      <c r="E548" s="3"/>
      <c r="F548" s="3"/>
      <c r="G548" s="3"/>
      <c r="H548" s="3"/>
      <c r="I548" s="3"/>
      <c r="J548" s="4"/>
      <c r="K548" s="4"/>
      <c r="L548" s="3"/>
      <c r="M548" s="5"/>
    </row>
    <row r="549" spans="2:13" x14ac:dyDescent="0.3">
      <c r="B549" s="3"/>
      <c r="C549" s="3"/>
      <c r="D549" s="3"/>
      <c r="E549" s="3"/>
      <c r="F549" s="3"/>
      <c r="G549" s="3"/>
      <c r="H549" s="3"/>
      <c r="I549" s="3"/>
      <c r="J549" s="4"/>
      <c r="K549" s="4"/>
      <c r="L549" s="3"/>
      <c r="M549" s="5"/>
    </row>
    <row r="550" spans="2:13" x14ac:dyDescent="0.3">
      <c r="B550" s="3"/>
      <c r="C550" s="3"/>
      <c r="D550" s="3"/>
      <c r="E550" s="3"/>
      <c r="F550" s="3"/>
      <c r="G550" s="3"/>
      <c r="H550" s="3"/>
      <c r="I550" s="3"/>
      <c r="J550" s="4"/>
      <c r="K550" s="4"/>
      <c r="L550" s="3"/>
      <c r="M550" s="5"/>
    </row>
    <row r="551" spans="2:13" x14ac:dyDescent="0.3">
      <c r="B551" s="3"/>
      <c r="C551" s="3"/>
      <c r="D551" s="3"/>
      <c r="E551" s="3"/>
      <c r="F551" s="3"/>
      <c r="G551" s="3"/>
      <c r="H551" s="3"/>
      <c r="I551" s="3"/>
      <c r="J551" s="4"/>
      <c r="K551" s="4"/>
      <c r="L551" s="3"/>
      <c r="M551" s="5"/>
    </row>
    <row r="552" spans="2:13" x14ac:dyDescent="0.3">
      <c r="B552" s="3"/>
      <c r="C552" s="3"/>
      <c r="D552" s="3"/>
      <c r="E552" s="3"/>
      <c r="F552" s="3"/>
      <c r="G552" s="3"/>
      <c r="H552" s="3"/>
      <c r="I552" s="3"/>
      <c r="J552" s="4"/>
      <c r="K552" s="4"/>
      <c r="L552" s="3"/>
      <c r="M552" s="5"/>
    </row>
    <row r="553" spans="2:13" x14ac:dyDescent="0.3">
      <c r="B553" s="3"/>
      <c r="C553" s="3"/>
      <c r="D553" s="3"/>
      <c r="E553" s="3"/>
      <c r="F553" s="3"/>
      <c r="G553" s="3"/>
      <c r="H553" s="3"/>
      <c r="I553" s="3"/>
      <c r="J553" s="4"/>
      <c r="K553" s="4"/>
      <c r="M553" s="5"/>
    </row>
    <row r="554" spans="2:13" x14ac:dyDescent="0.3">
      <c r="B554" s="3"/>
      <c r="C554" s="3"/>
      <c r="D554" s="3"/>
      <c r="E554" s="3"/>
      <c r="F554" s="3"/>
      <c r="G554" s="3"/>
      <c r="H554" s="3"/>
      <c r="I554" s="3"/>
      <c r="J554" s="4"/>
      <c r="K554" s="4"/>
      <c r="L554" s="3"/>
      <c r="M554" s="5"/>
    </row>
    <row r="555" spans="2:13" x14ac:dyDescent="0.3">
      <c r="B555" s="3"/>
      <c r="C555" s="3"/>
      <c r="D555" s="3"/>
      <c r="E555" s="3"/>
      <c r="F555" s="3"/>
      <c r="G555" s="3"/>
      <c r="H555" s="3"/>
      <c r="I555" s="3"/>
      <c r="J555" s="4"/>
      <c r="K555" s="4"/>
      <c r="L555" s="3"/>
      <c r="M555" s="5"/>
    </row>
    <row r="556" spans="2:13" x14ac:dyDescent="0.3">
      <c r="B556" s="3"/>
      <c r="C556" s="3"/>
      <c r="D556" s="3"/>
      <c r="E556" s="3"/>
      <c r="F556" s="3"/>
      <c r="G556" s="3"/>
      <c r="H556" s="3"/>
      <c r="I556" s="3"/>
      <c r="J556" s="4"/>
      <c r="K556" s="4"/>
      <c r="M556" s="5"/>
    </row>
    <row r="557" spans="2:13" x14ac:dyDescent="0.3">
      <c r="B557" s="3"/>
      <c r="C557" s="3"/>
      <c r="D557" s="3"/>
      <c r="E557" s="3"/>
      <c r="F557" s="3"/>
      <c r="G557" s="3"/>
      <c r="H557" s="3"/>
      <c r="I557" s="3"/>
      <c r="J557" s="4"/>
      <c r="K557" s="4"/>
      <c r="L557" s="3"/>
      <c r="M557" s="5"/>
    </row>
    <row r="558" spans="2:13" x14ac:dyDescent="0.3">
      <c r="B558" s="3"/>
      <c r="C558" s="3"/>
      <c r="D558" s="3"/>
      <c r="E558" s="3"/>
      <c r="F558" s="3"/>
      <c r="G558" s="3"/>
      <c r="H558" s="3"/>
      <c r="I558" s="3"/>
      <c r="J558" s="4"/>
      <c r="K558" s="4"/>
      <c r="M558" s="5"/>
    </row>
    <row r="559" spans="2:13" x14ac:dyDescent="0.3">
      <c r="B559" s="3"/>
      <c r="C559" s="3"/>
      <c r="D559" s="3"/>
      <c r="E559" s="3"/>
      <c r="F559" s="3"/>
      <c r="G559" s="3"/>
      <c r="H559" s="3"/>
      <c r="I559" s="3"/>
      <c r="J559" s="4"/>
      <c r="K559" s="4"/>
      <c r="L559" s="3"/>
      <c r="M559" s="5"/>
    </row>
    <row r="560" spans="2:13" x14ac:dyDescent="0.3">
      <c r="B560" s="3"/>
      <c r="C560" s="3"/>
      <c r="D560" s="3"/>
      <c r="E560" s="3"/>
      <c r="F560" s="3"/>
      <c r="G560" s="3"/>
      <c r="H560" s="3"/>
      <c r="I560" s="3"/>
      <c r="J560" s="4"/>
      <c r="K560" s="4"/>
      <c r="L560" s="3"/>
      <c r="M560" s="5"/>
    </row>
    <row r="561" spans="2:13" x14ac:dyDescent="0.3">
      <c r="B561" s="3"/>
      <c r="C561" s="3"/>
      <c r="D561" s="3"/>
      <c r="E561" s="3"/>
      <c r="F561" s="3"/>
      <c r="G561" s="3"/>
      <c r="H561" s="3"/>
      <c r="I561" s="3"/>
      <c r="J561" s="4"/>
      <c r="K561" s="4"/>
      <c r="M561" s="5"/>
    </row>
    <row r="562" spans="2:13" x14ac:dyDescent="0.3">
      <c r="B562" s="3"/>
      <c r="C562" s="3"/>
      <c r="D562" s="3"/>
      <c r="E562" s="3"/>
      <c r="F562" s="3"/>
      <c r="G562" s="3"/>
      <c r="H562" s="3"/>
      <c r="I562" s="3"/>
      <c r="J562" s="4"/>
      <c r="K562" s="4"/>
      <c r="L562" s="3"/>
      <c r="M562" s="5"/>
    </row>
    <row r="563" spans="2:13" x14ac:dyDescent="0.3">
      <c r="B563" s="3"/>
      <c r="C563" s="3"/>
      <c r="D563" s="3"/>
      <c r="E563" s="3"/>
      <c r="F563" s="3"/>
      <c r="G563" s="3"/>
      <c r="H563" s="3"/>
      <c r="I563" s="3"/>
      <c r="J563" s="4"/>
      <c r="K563" s="4"/>
      <c r="L563" s="3"/>
      <c r="M563" s="5"/>
    </row>
    <row r="564" spans="2:13" x14ac:dyDescent="0.3">
      <c r="B564" s="3"/>
      <c r="C564" s="3"/>
      <c r="D564" s="3"/>
      <c r="E564" s="3"/>
      <c r="F564" s="3"/>
      <c r="G564" s="3"/>
      <c r="H564" s="3"/>
      <c r="I564" s="3"/>
      <c r="J564" s="4"/>
      <c r="K564" s="4"/>
      <c r="L564" s="3"/>
      <c r="M564" s="5"/>
    </row>
    <row r="565" spans="2:13" x14ac:dyDescent="0.3">
      <c r="B565" s="3"/>
      <c r="C565" s="3"/>
      <c r="D565" s="3"/>
      <c r="F565" s="3"/>
      <c r="G565" s="3"/>
      <c r="H565" s="3"/>
      <c r="I565" s="3"/>
      <c r="J565" s="4"/>
      <c r="K565" s="4"/>
      <c r="L565" s="3"/>
      <c r="M565" s="5"/>
    </row>
    <row r="566" spans="2:13" x14ac:dyDescent="0.3">
      <c r="B566" s="3"/>
      <c r="C566" s="3"/>
      <c r="D566" s="3"/>
      <c r="E566" s="3"/>
      <c r="F566" s="3"/>
      <c r="G566" s="3"/>
      <c r="H566" s="3"/>
      <c r="I566" s="3"/>
      <c r="J566" s="4"/>
      <c r="K566" s="4"/>
      <c r="L566" s="3"/>
      <c r="M566" s="5"/>
    </row>
    <row r="567" spans="2:13" x14ac:dyDescent="0.3">
      <c r="B567" s="3"/>
      <c r="C567" s="3"/>
      <c r="D567" s="3"/>
      <c r="E567" s="3"/>
      <c r="F567" s="3"/>
      <c r="G567" s="3"/>
      <c r="H567" s="3"/>
      <c r="I567" s="3"/>
      <c r="J567" s="4"/>
      <c r="K567" s="4"/>
      <c r="M567" s="5"/>
    </row>
    <row r="568" spans="2:13" x14ac:dyDescent="0.3">
      <c r="B568" s="3"/>
      <c r="C568" s="3"/>
      <c r="D568" s="3"/>
      <c r="E568" s="3"/>
      <c r="F568" s="3"/>
      <c r="G568" s="3"/>
      <c r="H568" s="3"/>
      <c r="I568" s="3"/>
      <c r="J568" s="4"/>
      <c r="K568" s="4"/>
      <c r="L568" s="3"/>
      <c r="M568" s="5"/>
    </row>
    <row r="569" spans="2:13" x14ac:dyDescent="0.3">
      <c r="B569" s="3"/>
      <c r="C569" s="3"/>
      <c r="D569" s="3"/>
      <c r="E569" s="3"/>
      <c r="F569" s="3"/>
      <c r="G569" s="3"/>
      <c r="H569" s="3"/>
      <c r="I569" s="3"/>
      <c r="J569" s="4"/>
      <c r="K569" s="4"/>
      <c r="L569" s="3"/>
      <c r="M569" s="5"/>
    </row>
    <row r="570" spans="2:13" x14ac:dyDescent="0.3">
      <c r="B570" s="3"/>
      <c r="C570" s="3"/>
      <c r="D570" s="3"/>
      <c r="E570" s="3"/>
      <c r="F570" s="3"/>
      <c r="G570" s="3"/>
      <c r="H570" s="3"/>
      <c r="I570" s="3"/>
      <c r="J570" s="4"/>
      <c r="K570" s="4"/>
      <c r="L570" s="3"/>
      <c r="M570" s="5"/>
    </row>
    <row r="571" spans="2:13" x14ac:dyDescent="0.3">
      <c r="B571" s="3"/>
      <c r="C571" s="3"/>
      <c r="D571" s="3"/>
      <c r="E571" s="3"/>
      <c r="F571" s="3"/>
      <c r="G571" s="3"/>
      <c r="H571" s="3"/>
      <c r="I571" s="3"/>
      <c r="J571" s="4"/>
      <c r="K571" s="4"/>
      <c r="M571" s="5"/>
    </row>
    <row r="572" spans="2:13" x14ac:dyDescent="0.3">
      <c r="B572" s="3"/>
      <c r="C572" s="3"/>
      <c r="D572" s="3"/>
      <c r="E572" s="3"/>
      <c r="F572" s="3"/>
      <c r="G572" s="3"/>
      <c r="H572" s="3"/>
      <c r="I572" s="3"/>
      <c r="J572" s="4"/>
      <c r="K572" s="4"/>
      <c r="L572" s="3"/>
      <c r="M572" s="5"/>
    </row>
    <row r="573" spans="2:13" x14ac:dyDescent="0.3">
      <c r="B573" s="3"/>
      <c r="C573" s="3"/>
      <c r="D573" s="3"/>
      <c r="E573" s="3"/>
      <c r="F573" s="3"/>
      <c r="G573" s="3"/>
      <c r="H573" s="3"/>
      <c r="I573" s="3"/>
      <c r="J573" s="4"/>
      <c r="K573" s="4"/>
      <c r="L573" s="3"/>
      <c r="M573" s="5"/>
    </row>
    <row r="574" spans="2:13" x14ac:dyDescent="0.3">
      <c r="B574" s="3"/>
      <c r="C574" s="3"/>
      <c r="D574" s="3"/>
      <c r="F574" s="3"/>
      <c r="G574" s="3"/>
      <c r="H574" s="3"/>
      <c r="I574" s="3"/>
      <c r="J574" s="4"/>
      <c r="K574" s="4"/>
      <c r="L574" s="3"/>
      <c r="M574" s="5"/>
    </row>
    <row r="575" spans="2:13" x14ac:dyDescent="0.3">
      <c r="B575" s="3"/>
      <c r="C575" s="3"/>
      <c r="D575" s="3"/>
      <c r="E575" s="3"/>
      <c r="F575" s="3"/>
      <c r="H575" s="3"/>
      <c r="I575" s="3"/>
      <c r="J575" s="4"/>
      <c r="K575" s="4"/>
      <c r="M575" s="5"/>
    </row>
    <row r="576" spans="2:13" x14ac:dyDescent="0.3">
      <c r="B576" s="3"/>
      <c r="C576" s="3"/>
      <c r="D576" s="3"/>
      <c r="E576" s="3"/>
      <c r="F576" s="3"/>
      <c r="G576" s="3"/>
      <c r="H576" s="3"/>
      <c r="I576" s="3"/>
      <c r="J576" s="4"/>
      <c r="K576" s="4"/>
      <c r="L576" s="3"/>
      <c r="M576" s="5"/>
    </row>
    <row r="577" spans="2:13" x14ac:dyDescent="0.3">
      <c r="B577" s="3"/>
      <c r="C577" s="3"/>
      <c r="D577" s="3"/>
      <c r="E577" s="3"/>
      <c r="F577" s="3"/>
      <c r="G577" s="3"/>
      <c r="H577" s="3"/>
      <c r="I577" s="3"/>
      <c r="J577" s="4"/>
      <c r="K577" s="4"/>
      <c r="L577" s="3"/>
      <c r="M577" s="5"/>
    </row>
    <row r="578" spans="2:13" x14ac:dyDescent="0.3">
      <c r="B578" s="3"/>
      <c r="C578" s="3"/>
      <c r="D578" s="3"/>
      <c r="E578" s="3"/>
      <c r="F578" s="3"/>
      <c r="G578" s="3"/>
      <c r="H578" s="3"/>
      <c r="I578" s="3"/>
      <c r="J578" s="4"/>
      <c r="K578" s="4"/>
      <c r="L578" s="3"/>
      <c r="M578" s="5"/>
    </row>
    <row r="579" spans="2:13" x14ac:dyDescent="0.3">
      <c r="B579" s="3"/>
      <c r="C579" s="3"/>
      <c r="D579" s="3"/>
      <c r="E579" s="3"/>
      <c r="G579" s="3"/>
      <c r="H579" s="3"/>
      <c r="J579" s="4"/>
      <c r="K579" s="4"/>
      <c r="M579" s="5"/>
    </row>
    <row r="580" spans="2:13" x14ac:dyDescent="0.3">
      <c r="B580" s="3"/>
      <c r="C580" s="3"/>
      <c r="D580" s="3"/>
      <c r="E580" s="3"/>
      <c r="F580" s="3"/>
      <c r="G580" s="3"/>
      <c r="H580" s="3"/>
      <c r="I580" s="3"/>
      <c r="J580" s="4"/>
      <c r="K580" s="4"/>
      <c r="M580" s="5"/>
    </row>
    <row r="581" spans="2:13" x14ac:dyDescent="0.3">
      <c r="B581" s="3"/>
      <c r="C581" s="3"/>
      <c r="D581" s="3"/>
      <c r="E581" s="3"/>
      <c r="F581" s="3"/>
      <c r="G581" s="3"/>
      <c r="H581" s="3"/>
      <c r="I581" s="3"/>
      <c r="J581" s="4"/>
      <c r="K581" s="4"/>
      <c r="L581" s="3"/>
      <c r="M581" s="5"/>
    </row>
    <row r="582" spans="2:13" x14ac:dyDescent="0.3">
      <c r="B582" s="3"/>
      <c r="C582" s="3"/>
      <c r="D582" s="3"/>
      <c r="E582" s="3"/>
      <c r="F582" s="3"/>
      <c r="G582" s="3"/>
      <c r="H582" s="3"/>
      <c r="I582" s="3"/>
      <c r="J582" s="4"/>
      <c r="K582" s="4"/>
      <c r="L582" s="3"/>
      <c r="M582" s="5"/>
    </row>
    <row r="583" spans="2:13" x14ac:dyDescent="0.3">
      <c r="B583" s="3"/>
      <c r="C583" s="3"/>
      <c r="D583" s="3"/>
      <c r="E583" s="3"/>
      <c r="F583" s="3"/>
      <c r="G583" s="3"/>
      <c r="H583" s="3"/>
      <c r="I583" s="3"/>
      <c r="J583" s="4"/>
      <c r="K583" s="4"/>
      <c r="L583" s="3"/>
      <c r="M583" s="5"/>
    </row>
    <row r="584" spans="2:13" x14ac:dyDescent="0.3">
      <c r="B584" s="3"/>
      <c r="C584" s="3"/>
      <c r="D584" s="3"/>
      <c r="E584" s="3"/>
      <c r="F584" s="3"/>
      <c r="G584" s="3"/>
      <c r="H584" s="3"/>
      <c r="I584" s="3"/>
      <c r="J584" s="4"/>
      <c r="K584" s="4"/>
      <c r="L584" s="3"/>
      <c r="M584" s="5"/>
    </row>
    <row r="585" spans="2:13" x14ac:dyDescent="0.3">
      <c r="B585" s="3"/>
      <c r="C585" s="3"/>
      <c r="D585" s="3"/>
      <c r="E585" s="3"/>
      <c r="G585" s="3"/>
      <c r="H585" s="3"/>
      <c r="J585" s="4"/>
      <c r="K585" s="4"/>
      <c r="L585" s="3"/>
      <c r="M585" s="5"/>
    </row>
    <row r="586" spans="2:13" x14ac:dyDescent="0.3">
      <c r="B586" s="3"/>
      <c r="C586" s="3"/>
      <c r="D586" s="3"/>
      <c r="E586" s="3"/>
      <c r="F586" s="3"/>
      <c r="G586" s="3"/>
      <c r="H586" s="3"/>
      <c r="I586" s="3"/>
      <c r="J586" s="4"/>
      <c r="K586" s="4"/>
      <c r="L586" s="3"/>
      <c r="M586" s="5"/>
    </row>
    <row r="587" spans="2:13" x14ac:dyDescent="0.3">
      <c r="B587" s="3"/>
      <c r="C587" s="3"/>
      <c r="D587" s="3"/>
      <c r="E587" s="3"/>
      <c r="F587" s="3"/>
      <c r="G587" s="3"/>
      <c r="H587" s="3"/>
      <c r="I587" s="3"/>
      <c r="J587" s="4"/>
      <c r="K587" s="4"/>
      <c r="L587" s="3"/>
      <c r="M587" s="5"/>
    </row>
    <row r="588" spans="2:13" x14ac:dyDescent="0.3">
      <c r="B588" s="3"/>
      <c r="C588" s="3"/>
      <c r="D588" s="3"/>
      <c r="E588" s="3"/>
      <c r="F588" s="3"/>
      <c r="G588" s="3"/>
      <c r="H588" s="3"/>
      <c r="I588" s="3"/>
      <c r="J588" s="4"/>
      <c r="K588" s="4"/>
      <c r="L588" s="3"/>
      <c r="M588" s="5"/>
    </row>
    <row r="589" spans="2:13" x14ac:dyDescent="0.3">
      <c r="B589" s="3"/>
      <c r="C589" s="3"/>
      <c r="D589" s="3"/>
      <c r="E589" s="3"/>
      <c r="G589" s="3"/>
      <c r="H589" s="3"/>
      <c r="J589" s="4"/>
      <c r="K589" s="4"/>
      <c r="L589" s="3"/>
      <c r="M589" s="5"/>
    </row>
    <row r="590" spans="2:13" x14ac:dyDescent="0.3">
      <c r="B590" s="3"/>
      <c r="C590" s="3"/>
      <c r="D590" s="3"/>
      <c r="E590" s="3"/>
      <c r="F590" s="3"/>
      <c r="G590" s="3"/>
      <c r="H590" s="3"/>
      <c r="I590" s="3"/>
      <c r="J590" s="4"/>
      <c r="K590" s="4"/>
      <c r="M590" s="5"/>
    </row>
    <row r="591" spans="2:13" x14ac:dyDescent="0.3">
      <c r="B591" s="3"/>
      <c r="C591" s="3"/>
      <c r="D591" s="3"/>
      <c r="E591" s="3"/>
      <c r="F591" s="3"/>
      <c r="G591" s="3"/>
      <c r="H591" s="3"/>
      <c r="I591" s="3"/>
      <c r="J591" s="4"/>
      <c r="K591" s="4"/>
      <c r="L591" s="3"/>
      <c r="M591" s="5"/>
    </row>
    <row r="592" spans="2:13" x14ac:dyDescent="0.3">
      <c r="B592" s="3"/>
      <c r="C592" s="3"/>
      <c r="D592" s="3"/>
      <c r="E592" s="3"/>
      <c r="F592" s="3"/>
      <c r="G592" s="3"/>
      <c r="H592" s="3"/>
      <c r="I592" s="3"/>
      <c r="J592" s="4"/>
      <c r="K592" s="4"/>
      <c r="L592" s="3"/>
      <c r="M592" s="5"/>
    </row>
    <row r="593" spans="2:13" x14ac:dyDescent="0.3">
      <c r="B593" s="3"/>
      <c r="C593" s="3"/>
      <c r="D593" s="3"/>
      <c r="F593" s="3"/>
      <c r="H593" s="3"/>
      <c r="I593" s="3"/>
      <c r="J593" s="4"/>
      <c r="K593" s="4"/>
      <c r="L593" s="3"/>
      <c r="M593" s="5"/>
    </row>
    <row r="594" spans="2:13" x14ac:dyDescent="0.3">
      <c r="B594" s="3"/>
      <c r="C594" s="3"/>
      <c r="D594" s="3"/>
      <c r="E594" s="3"/>
      <c r="F594" s="3"/>
      <c r="G594" s="3"/>
      <c r="H594" s="3"/>
      <c r="I594" s="3"/>
      <c r="J594" s="4"/>
      <c r="K594" s="4"/>
      <c r="L594" s="3"/>
      <c r="M594" s="5"/>
    </row>
    <row r="595" spans="2:13" x14ac:dyDescent="0.3">
      <c r="B595" s="3"/>
      <c r="C595" s="3"/>
      <c r="D595" s="3"/>
      <c r="E595" s="3"/>
      <c r="F595" s="3"/>
      <c r="G595" s="3"/>
      <c r="H595" s="3"/>
      <c r="I595" s="3"/>
      <c r="J595" s="4"/>
      <c r="K595" s="4"/>
      <c r="L595" s="3"/>
      <c r="M595" s="5"/>
    </row>
    <row r="596" spans="2:13" x14ac:dyDescent="0.3">
      <c r="B596" s="3"/>
      <c r="C596" s="3"/>
      <c r="D596" s="3"/>
      <c r="E596" s="3"/>
      <c r="F596" s="3"/>
      <c r="G596" s="3"/>
      <c r="H596" s="3"/>
      <c r="I596" s="3"/>
      <c r="J596" s="4"/>
      <c r="K596" s="4"/>
      <c r="L596" s="3"/>
      <c r="M596" s="5"/>
    </row>
    <row r="597" spans="2:13" x14ac:dyDescent="0.3">
      <c r="B597" s="3"/>
      <c r="C597" s="3"/>
      <c r="D597" s="3"/>
      <c r="E597" s="3"/>
      <c r="F597" s="3"/>
      <c r="G597" s="3"/>
      <c r="H597" s="3"/>
      <c r="I597" s="3"/>
      <c r="J597" s="4"/>
      <c r="K597" s="4"/>
      <c r="L597" s="3"/>
      <c r="M597" s="5"/>
    </row>
    <row r="598" spans="2:13" x14ac:dyDescent="0.3">
      <c r="B598" s="3"/>
      <c r="C598" s="3"/>
      <c r="D598" s="3"/>
      <c r="E598" s="3"/>
      <c r="G598" s="3"/>
      <c r="H598" s="3"/>
      <c r="J598" s="4"/>
      <c r="K598" s="4"/>
      <c r="L598" s="3"/>
      <c r="M598" s="5"/>
    </row>
    <row r="599" spans="2:13" x14ac:dyDescent="0.3">
      <c r="B599" s="3"/>
      <c r="C599" s="3"/>
      <c r="D599" s="3"/>
      <c r="E599" s="3"/>
      <c r="F599" s="3"/>
      <c r="G599" s="3"/>
      <c r="H599" s="3"/>
      <c r="I599" s="3"/>
      <c r="J599" s="4"/>
      <c r="K599" s="4"/>
      <c r="L599" s="3"/>
      <c r="M599" s="5"/>
    </row>
    <row r="600" spans="2:13" x14ac:dyDescent="0.3">
      <c r="B600" s="3"/>
      <c r="C600" s="3"/>
      <c r="D600" s="3"/>
      <c r="E600" s="3"/>
      <c r="F600" s="3"/>
      <c r="G600" s="3"/>
      <c r="H600" s="3"/>
      <c r="I600" s="3"/>
      <c r="J600" s="4"/>
      <c r="K600" s="4"/>
      <c r="L600" s="3"/>
      <c r="M600" s="5"/>
    </row>
    <row r="601" spans="2:13" x14ac:dyDescent="0.3">
      <c r="B601" s="3"/>
      <c r="C601" s="3"/>
      <c r="D601" s="3"/>
      <c r="E601" s="3"/>
      <c r="F601" s="3"/>
      <c r="G601" s="3"/>
      <c r="H601" s="3"/>
      <c r="I601" s="3"/>
      <c r="J601" s="4"/>
      <c r="K601" s="4"/>
      <c r="L601" s="3"/>
      <c r="M601" s="5"/>
    </row>
    <row r="602" spans="2:13" x14ac:dyDescent="0.3">
      <c r="B602" s="3"/>
      <c r="C602" s="3"/>
      <c r="D602" s="3"/>
      <c r="E602" s="3"/>
      <c r="F602" s="3"/>
      <c r="G602" s="3"/>
      <c r="H602" s="3"/>
      <c r="I602" s="3"/>
      <c r="J602" s="4"/>
      <c r="K602" s="4"/>
      <c r="M602" s="5"/>
    </row>
    <row r="603" spans="2:13" x14ac:dyDescent="0.3">
      <c r="B603" s="3"/>
      <c r="C603" s="3"/>
      <c r="D603" s="3"/>
      <c r="E603" s="3"/>
      <c r="F603" s="3"/>
      <c r="G603" s="3"/>
      <c r="H603" s="3"/>
      <c r="I603" s="3"/>
      <c r="J603" s="4"/>
      <c r="K603" s="4"/>
      <c r="L603" s="3"/>
      <c r="M603" s="5"/>
    </row>
    <row r="604" spans="2:13" x14ac:dyDescent="0.3">
      <c r="B604" s="3"/>
      <c r="C604" s="3"/>
      <c r="D604" s="3"/>
      <c r="E604" s="3"/>
      <c r="F604" s="3"/>
      <c r="G604" s="3"/>
      <c r="H604" s="3"/>
      <c r="I604" s="3"/>
      <c r="J604" s="4"/>
      <c r="K604" s="4"/>
      <c r="L604" s="3"/>
      <c r="M604" s="5"/>
    </row>
    <row r="605" spans="2:13" x14ac:dyDescent="0.3">
      <c r="B605" s="3"/>
      <c r="C605" s="3"/>
      <c r="D605" s="3"/>
      <c r="E605" s="3"/>
      <c r="G605" s="3"/>
      <c r="H605" s="3"/>
      <c r="J605" s="4"/>
      <c r="K605" s="4"/>
      <c r="L605" s="3"/>
      <c r="M605" s="5"/>
    </row>
    <row r="606" spans="2:13" x14ac:dyDescent="0.3">
      <c r="B606" s="3"/>
      <c r="C606" s="3"/>
      <c r="D606" s="3"/>
      <c r="E606" s="3"/>
      <c r="F606" s="3"/>
      <c r="G606" s="3"/>
      <c r="H606" s="3"/>
      <c r="I606" s="3"/>
      <c r="J606" s="4"/>
      <c r="K606" s="4"/>
      <c r="L606" s="3"/>
      <c r="M606" s="5"/>
    </row>
    <row r="607" spans="2:13" x14ac:dyDescent="0.3">
      <c r="B607" s="3"/>
      <c r="C607" s="3"/>
      <c r="D607" s="3"/>
      <c r="E607" s="3"/>
      <c r="F607" s="3"/>
      <c r="G607" s="3"/>
      <c r="H607" s="3"/>
      <c r="I607" s="3"/>
      <c r="J607" s="4"/>
      <c r="K607" s="4"/>
      <c r="L607" s="3"/>
      <c r="M607" s="5"/>
    </row>
    <row r="608" spans="2:13" x14ac:dyDescent="0.3">
      <c r="B608" s="3"/>
      <c r="C608" s="3"/>
      <c r="D608" s="3"/>
      <c r="E608" s="3"/>
      <c r="F608" s="3"/>
      <c r="G608" s="3"/>
      <c r="H608" s="3"/>
      <c r="I608" s="3"/>
      <c r="J608" s="4"/>
      <c r="K608" s="4"/>
      <c r="L608" s="3"/>
      <c r="M608" s="5"/>
    </row>
    <row r="609" spans="2:13" x14ac:dyDescent="0.3">
      <c r="B609" s="3"/>
      <c r="C609" s="3"/>
      <c r="D609" s="3"/>
      <c r="E609" s="3"/>
      <c r="F609" s="3"/>
      <c r="G609" s="3"/>
      <c r="H609" s="3"/>
      <c r="I609" s="3"/>
      <c r="J609" s="4"/>
      <c r="K609" s="4"/>
      <c r="L609" s="3"/>
      <c r="M609" s="5"/>
    </row>
    <row r="610" spans="2:13" x14ac:dyDescent="0.3">
      <c r="B610" s="3"/>
      <c r="C610" s="3"/>
      <c r="D610" s="3"/>
      <c r="E610" s="3"/>
      <c r="F610" s="3"/>
      <c r="G610" s="3"/>
      <c r="H610" s="3"/>
      <c r="I610" s="3"/>
      <c r="J610" s="4"/>
      <c r="K610" s="4"/>
      <c r="L610" s="3"/>
      <c r="M610" s="5"/>
    </row>
    <row r="611" spans="2:13" x14ac:dyDescent="0.3">
      <c r="B611" s="3"/>
      <c r="C611" s="3"/>
      <c r="D611" s="3"/>
      <c r="E611" s="3"/>
      <c r="F611" s="3"/>
      <c r="H611" s="3"/>
      <c r="I611" s="3"/>
      <c r="J611" s="4"/>
      <c r="K611" s="4"/>
      <c r="L611" s="3"/>
      <c r="M611" s="5"/>
    </row>
    <row r="612" spans="2:13" x14ac:dyDescent="0.3">
      <c r="B612" s="3"/>
      <c r="C612" s="3"/>
      <c r="D612" s="3"/>
      <c r="E612" s="3"/>
      <c r="F612" s="3"/>
      <c r="G612" s="3"/>
      <c r="H612" s="3"/>
      <c r="I612" s="3"/>
      <c r="J612" s="4"/>
      <c r="K612" s="4"/>
      <c r="L612" s="3"/>
      <c r="M612" s="5"/>
    </row>
    <row r="613" spans="2:13" x14ac:dyDescent="0.3">
      <c r="B613" s="3"/>
      <c r="C613" s="3"/>
      <c r="D613" s="3"/>
      <c r="E613" s="3"/>
      <c r="F613" s="3"/>
      <c r="G613" s="3"/>
      <c r="H613" s="3"/>
      <c r="I613" s="3"/>
      <c r="J613" s="4"/>
      <c r="K613" s="4"/>
      <c r="L613" s="3"/>
      <c r="M613" s="5"/>
    </row>
    <row r="614" spans="2:13" x14ac:dyDescent="0.3">
      <c r="B614" s="3"/>
      <c r="C614" s="3"/>
      <c r="D614" s="3"/>
      <c r="E614" s="3"/>
      <c r="F614" s="3"/>
      <c r="G614" s="3"/>
      <c r="H614" s="3"/>
      <c r="I614" s="3"/>
      <c r="J614" s="4"/>
      <c r="K614" s="4"/>
      <c r="L614" s="3"/>
      <c r="M614" s="5"/>
    </row>
    <row r="615" spans="2:13" x14ac:dyDescent="0.3">
      <c r="B615" s="3"/>
      <c r="C615" s="3"/>
      <c r="D615" s="3"/>
      <c r="E615" s="3"/>
      <c r="F615" s="3"/>
      <c r="G615" s="3"/>
      <c r="H615" s="3"/>
      <c r="I615" s="3"/>
      <c r="J615" s="4"/>
      <c r="K615" s="4"/>
      <c r="L615" s="3"/>
      <c r="M615" s="5"/>
    </row>
    <row r="616" spans="2:13" x14ac:dyDescent="0.3">
      <c r="B616" s="3"/>
      <c r="C616" s="3"/>
      <c r="D616" s="3"/>
      <c r="E616" s="3"/>
      <c r="F616" s="3"/>
      <c r="G616" s="3"/>
      <c r="H616" s="3"/>
      <c r="I616" s="3"/>
      <c r="J616" s="4"/>
      <c r="K616" s="4"/>
      <c r="L616" s="3"/>
      <c r="M616" s="5"/>
    </row>
    <row r="617" spans="2:13" x14ac:dyDescent="0.3">
      <c r="B617" s="3"/>
      <c r="C617" s="3"/>
      <c r="D617" s="3"/>
      <c r="E617" s="3"/>
      <c r="F617" s="3"/>
      <c r="G617" s="3"/>
      <c r="H617" s="3"/>
      <c r="I617" s="3"/>
      <c r="J617" s="4"/>
      <c r="K617" s="4"/>
      <c r="M617" s="5"/>
    </row>
    <row r="618" spans="2:13" x14ac:dyDescent="0.3">
      <c r="B618" s="3"/>
      <c r="C618" s="3"/>
      <c r="D618" s="3"/>
      <c r="E618" s="3"/>
      <c r="F618" s="3"/>
      <c r="G618" s="3"/>
      <c r="H618" s="3"/>
      <c r="I618" s="3"/>
      <c r="J618" s="4"/>
      <c r="K618" s="4"/>
      <c r="L618" s="3"/>
      <c r="M618" s="5"/>
    </row>
    <row r="619" spans="2:13" x14ac:dyDescent="0.3">
      <c r="B619" s="3"/>
      <c r="C619" s="3"/>
      <c r="D619" s="3"/>
      <c r="F619" s="3"/>
      <c r="G619" s="3"/>
      <c r="H619" s="3"/>
      <c r="I619" s="3"/>
      <c r="J619" s="4"/>
      <c r="K619" s="4"/>
      <c r="L619" s="3"/>
      <c r="M619" s="5"/>
    </row>
    <row r="620" spans="2:13" x14ac:dyDescent="0.3">
      <c r="B620" s="3"/>
      <c r="C620" s="3"/>
      <c r="D620" s="3"/>
      <c r="E620" s="3"/>
      <c r="F620" s="3"/>
      <c r="G620" s="3"/>
      <c r="H620" s="3"/>
      <c r="I620" s="3"/>
      <c r="J620" s="4"/>
      <c r="K620" s="4"/>
      <c r="M620" s="5"/>
    </row>
    <row r="621" spans="2:13" x14ac:dyDescent="0.3">
      <c r="B621" s="3"/>
      <c r="C621" s="3"/>
      <c r="D621" s="3"/>
      <c r="E621" s="3"/>
      <c r="F621" s="3"/>
      <c r="G621" s="3"/>
      <c r="H621" s="3"/>
      <c r="I621" s="3"/>
      <c r="J621" s="4"/>
      <c r="K621" s="4"/>
      <c r="M621" s="5"/>
    </row>
    <row r="622" spans="2:13" x14ac:dyDescent="0.3">
      <c r="B622" s="3"/>
      <c r="C622" s="3"/>
      <c r="D622" s="3"/>
      <c r="E622" s="3"/>
      <c r="F622" s="3"/>
      <c r="H622" s="3"/>
      <c r="I622" s="3"/>
      <c r="J622" s="4"/>
      <c r="K622" s="4"/>
      <c r="L622" s="3"/>
      <c r="M622" s="5"/>
    </row>
    <row r="623" spans="2:13" x14ac:dyDescent="0.3">
      <c r="B623" s="3"/>
      <c r="C623" s="3"/>
      <c r="D623" s="3"/>
      <c r="E623" s="3"/>
      <c r="F623" s="3"/>
      <c r="G623" s="3"/>
      <c r="H623" s="3"/>
      <c r="I623" s="3"/>
      <c r="J623" s="4"/>
      <c r="K623" s="4"/>
      <c r="L623" s="3"/>
      <c r="M623" s="5"/>
    </row>
    <row r="624" spans="2:13" x14ac:dyDescent="0.3">
      <c r="B624" s="3"/>
      <c r="C624" s="3"/>
      <c r="D624" s="3"/>
      <c r="E624" s="3"/>
      <c r="F624" s="3"/>
      <c r="G624" s="3"/>
      <c r="H624" s="3"/>
      <c r="I624" s="3"/>
      <c r="J624" s="4"/>
      <c r="K624" s="4"/>
      <c r="L624" s="3"/>
      <c r="M624" s="5"/>
    </row>
    <row r="625" spans="2:13" x14ac:dyDescent="0.3">
      <c r="B625" s="3"/>
      <c r="C625" s="3"/>
      <c r="D625" s="3"/>
      <c r="E625" s="3"/>
      <c r="F625" s="3"/>
      <c r="G625" s="3"/>
      <c r="H625" s="3"/>
      <c r="I625" s="3"/>
      <c r="J625" s="4"/>
      <c r="K625" s="4"/>
      <c r="L625" s="3"/>
      <c r="M625" s="5"/>
    </row>
    <row r="626" spans="2:13" x14ac:dyDescent="0.3">
      <c r="B626" s="3"/>
      <c r="C626" s="3"/>
      <c r="D626" s="3"/>
      <c r="E626" s="3"/>
      <c r="F626" s="3"/>
      <c r="G626" s="3"/>
      <c r="H626" s="3"/>
      <c r="I626" s="3"/>
      <c r="J626" s="4"/>
      <c r="K626" s="4"/>
      <c r="M626" s="5"/>
    </row>
    <row r="627" spans="2:13" x14ac:dyDescent="0.3">
      <c r="B627" s="3"/>
      <c r="C627" s="3"/>
      <c r="D627" s="3"/>
      <c r="E627" s="3"/>
      <c r="F627" s="3"/>
      <c r="G627" s="3"/>
      <c r="H627" s="3"/>
      <c r="I627" s="3"/>
      <c r="J627" s="4"/>
      <c r="K627" s="4"/>
      <c r="L627" s="3"/>
      <c r="M627" s="5"/>
    </row>
    <row r="628" spans="2:13" x14ac:dyDescent="0.3">
      <c r="B628" s="3"/>
      <c r="C628" s="3"/>
      <c r="D628" s="3"/>
      <c r="E628" s="3"/>
      <c r="F628" s="3"/>
      <c r="G628" s="3"/>
      <c r="H628" s="3"/>
      <c r="I628" s="3"/>
      <c r="J628" s="4"/>
      <c r="K628" s="4"/>
      <c r="L628" s="3"/>
      <c r="M628" s="5"/>
    </row>
    <row r="629" spans="2:13" x14ac:dyDescent="0.3">
      <c r="B629" s="3"/>
      <c r="C629" s="3"/>
      <c r="D629" s="3"/>
      <c r="E629" s="3"/>
      <c r="F629" s="3"/>
      <c r="H629" s="3"/>
      <c r="I629" s="3"/>
      <c r="J629" s="4"/>
      <c r="K629" s="4"/>
      <c r="L629" s="3"/>
      <c r="M629" s="5"/>
    </row>
    <row r="630" spans="2:13" x14ac:dyDescent="0.3">
      <c r="B630" s="3"/>
      <c r="C630" s="3"/>
      <c r="D630" s="3"/>
      <c r="E630" s="3"/>
      <c r="F630" s="3"/>
      <c r="G630" s="3"/>
      <c r="H630" s="3"/>
      <c r="I630" s="3"/>
      <c r="J630" s="4"/>
      <c r="K630" s="4"/>
      <c r="L630" s="3"/>
      <c r="M630" s="5"/>
    </row>
    <row r="631" spans="2:13" x14ac:dyDescent="0.3">
      <c r="B631" s="3"/>
      <c r="C631" s="3"/>
      <c r="D631" s="3"/>
      <c r="E631" s="3"/>
      <c r="F631" s="3"/>
      <c r="G631" s="3"/>
      <c r="H631" s="3"/>
      <c r="I631" s="3"/>
      <c r="J631" s="4"/>
      <c r="K631" s="4"/>
      <c r="L631" s="3"/>
      <c r="M631" s="5"/>
    </row>
    <row r="632" spans="2:13" x14ac:dyDescent="0.3">
      <c r="B632" s="3"/>
      <c r="C632" s="3"/>
      <c r="D632" s="3"/>
      <c r="E632" s="3"/>
      <c r="F632" s="3"/>
      <c r="G632" s="3"/>
      <c r="H632" s="3"/>
      <c r="I632" s="3"/>
      <c r="J632" s="4"/>
      <c r="K632" s="4"/>
      <c r="M632" s="5"/>
    </row>
    <row r="633" spans="2:13" x14ac:dyDescent="0.3">
      <c r="B633" s="3"/>
      <c r="C633" s="3"/>
      <c r="D633" s="3"/>
      <c r="E633" s="3"/>
      <c r="F633" s="3"/>
      <c r="G633" s="3"/>
      <c r="H633" s="3"/>
      <c r="I633" s="3"/>
      <c r="J633" s="4"/>
      <c r="K633" s="4"/>
      <c r="L633" s="3"/>
      <c r="M633" s="5"/>
    </row>
    <row r="634" spans="2:13" x14ac:dyDescent="0.3">
      <c r="B634" s="3"/>
      <c r="C634" s="3"/>
      <c r="D634" s="3"/>
      <c r="E634" s="3"/>
      <c r="F634" s="3"/>
      <c r="G634" s="3"/>
      <c r="H634" s="3"/>
      <c r="I634" s="3"/>
      <c r="J634" s="4"/>
      <c r="K634" s="4"/>
      <c r="L634" s="3"/>
      <c r="M634" s="5"/>
    </row>
    <row r="635" spans="2:13" x14ac:dyDescent="0.3">
      <c r="B635" s="3"/>
      <c r="C635" s="3"/>
      <c r="D635" s="3"/>
      <c r="E635" s="3"/>
      <c r="F635" s="3"/>
      <c r="G635" s="3"/>
      <c r="H635" s="3"/>
      <c r="I635" s="3"/>
      <c r="J635" s="4"/>
      <c r="K635" s="4"/>
      <c r="L635" s="3"/>
      <c r="M635" s="5"/>
    </row>
    <row r="636" spans="2:13" x14ac:dyDescent="0.3">
      <c r="B636" s="3"/>
      <c r="C636" s="3"/>
      <c r="D636" s="3"/>
      <c r="E636" s="3"/>
      <c r="F636" s="3"/>
      <c r="G636" s="3"/>
      <c r="H636" s="3"/>
      <c r="I636" s="3"/>
      <c r="J636" s="4"/>
      <c r="K636" s="4"/>
      <c r="L636" s="3"/>
      <c r="M636" s="5"/>
    </row>
    <row r="637" spans="2:13" x14ac:dyDescent="0.3">
      <c r="B637" s="3"/>
      <c r="C637" s="3"/>
      <c r="D637" s="3"/>
      <c r="E637" s="3"/>
      <c r="F637" s="3"/>
      <c r="G637" s="3"/>
      <c r="H637" s="3"/>
      <c r="I637" s="3"/>
      <c r="J637" s="4"/>
      <c r="K637" s="4"/>
      <c r="L637" s="3"/>
      <c r="M637" s="5"/>
    </row>
    <row r="638" spans="2:13" x14ac:dyDescent="0.3">
      <c r="B638" s="3"/>
      <c r="C638" s="3"/>
      <c r="D638" s="3"/>
      <c r="G638" s="3"/>
      <c r="H638" s="3"/>
      <c r="J638" s="4"/>
      <c r="K638" s="4"/>
      <c r="M638" s="5"/>
    </row>
    <row r="639" spans="2:13" x14ac:dyDescent="0.3">
      <c r="B639" s="3"/>
      <c r="C639" s="3"/>
      <c r="D639" s="3"/>
      <c r="E639" s="3"/>
      <c r="F639" s="3"/>
      <c r="G639" s="3"/>
      <c r="H639" s="3"/>
      <c r="I639" s="3"/>
      <c r="J639" s="4"/>
      <c r="K639" s="4"/>
      <c r="L639" s="3"/>
      <c r="M639" s="5"/>
    </row>
    <row r="640" spans="2:13" x14ac:dyDescent="0.3">
      <c r="B640" s="3"/>
      <c r="C640" s="3"/>
      <c r="D640" s="3"/>
      <c r="E640" s="3"/>
      <c r="F640" s="3"/>
      <c r="G640" s="3"/>
      <c r="H640" s="3"/>
      <c r="I640" s="3"/>
      <c r="J640" s="4"/>
      <c r="K640" s="4"/>
      <c r="M640" s="5"/>
    </row>
    <row r="641" spans="2:13" x14ac:dyDescent="0.3">
      <c r="B641" s="3"/>
      <c r="C641" s="3"/>
      <c r="D641" s="3"/>
      <c r="E641" s="3"/>
      <c r="F641" s="3"/>
      <c r="G641" s="3"/>
      <c r="H641" s="3"/>
      <c r="I641" s="3"/>
      <c r="J641" s="4"/>
      <c r="K641" s="4"/>
      <c r="L641" s="3"/>
      <c r="M641" s="5"/>
    </row>
    <row r="642" spans="2:13" x14ac:dyDescent="0.3">
      <c r="B642" s="3"/>
      <c r="C642" s="3"/>
      <c r="D642" s="3"/>
      <c r="E642" s="3"/>
      <c r="F642" s="3"/>
      <c r="G642" s="3"/>
      <c r="H642" s="3"/>
      <c r="I642" s="3"/>
      <c r="J642" s="4"/>
      <c r="K642" s="4"/>
      <c r="L642" s="3"/>
      <c r="M642" s="5"/>
    </row>
    <row r="643" spans="2:13" x14ac:dyDescent="0.3">
      <c r="B643" s="3"/>
      <c r="C643" s="3"/>
      <c r="D643" s="3"/>
      <c r="E643" s="3"/>
      <c r="F643" s="3"/>
      <c r="G643" s="3"/>
      <c r="H643" s="3"/>
      <c r="I643" s="3"/>
      <c r="J643" s="4"/>
      <c r="K643" s="4"/>
      <c r="L643" s="3"/>
      <c r="M643" s="5"/>
    </row>
    <row r="644" spans="2:13" x14ac:dyDescent="0.3">
      <c r="B644" s="3"/>
      <c r="C644" s="3"/>
      <c r="D644" s="3"/>
      <c r="E644" s="3"/>
      <c r="F644" s="3"/>
      <c r="G644" s="3"/>
      <c r="H644" s="3"/>
      <c r="I644" s="3"/>
      <c r="J644" s="4"/>
      <c r="K644" s="4"/>
      <c r="M644" s="5"/>
    </row>
    <row r="645" spans="2:13" x14ac:dyDescent="0.3">
      <c r="B645" s="3"/>
      <c r="C645" s="3"/>
      <c r="D645" s="3"/>
      <c r="E645" s="3"/>
      <c r="F645" s="3"/>
      <c r="G645" s="3"/>
      <c r="H645" s="3"/>
      <c r="I645" s="3"/>
      <c r="J645" s="4"/>
      <c r="K645" s="4"/>
      <c r="L645" s="3"/>
      <c r="M645" s="5"/>
    </row>
    <row r="646" spans="2:13" x14ac:dyDescent="0.3">
      <c r="B646" s="3"/>
      <c r="C646" s="3"/>
      <c r="D646" s="3"/>
      <c r="E646" s="3"/>
      <c r="F646" s="3"/>
      <c r="G646" s="3"/>
      <c r="H646" s="3"/>
      <c r="I646" s="3"/>
      <c r="J646" s="4"/>
      <c r="K646" s="4"/>
      <c r="L646" s="3"/>
      <c r="M646" s="5"/>
    </row>
    <row r="647" spans="2:13" x14ac:dyDescent="0.3">
      <c r="B647" s="3"/>
      <c r="C647" s="3"/>
      <c r="D647" s="3"/>
      <c r="E647" s="3"/>
      <c r="F647" s="3"/>
      <c r="G647" s="3"/>
      <c r="H647" s="3"/>
      <c r="I647" s="3"/>
      <c r="J647" s="4"/>
      <c r="K647" s="4"/>
      <c r="L647" s="3"/>
      <c r="M647" s="5"/>
    </row>
    <row r="648" spans="2:13" x14ac:dyDescent="0.3">
      <c r="B648" s="3"/>
      <c r="C648" s="3"/>
      <c r="D648" s="3"/>
      <c r="E648" s="3"/>
      <c r="F648" s="3"/>
      <c r="G648" s="3"/>
      <c r="H648" s="3"/>
      <c r="I648" s="3"/>
      <c r="J648" s="4"/>
      <c r="K648" s="4"/>
      <c r="L648" s="3"/>
      <c r="M648" s="5"/>
    </row>
    <row r="649" spans="2:13" x14ac:dyDescent="0.3">
      <c r="B649" s="3"/>
      <c r="C649" s="3"/>
      <c r="D649" s="3"/>
      <c r="E649" s="3"/>
      <c r="F649" s="3"/>
      <c r="G649" s="3"/>
      <c r="H649" s="3"/>
      <c r="I649" s="3"/>
      <c r="J649" s="4"/>
      <c r="K649" s="4"/>
      <c r="M649" s="5"/>
    </row>
    <row r="650" spans="2:13" x14ac:dyDescent="0.3">
      <c r="B650" s="3"/>
      <c r="C650" s="3"/>
      <c r="D650" s="3"/>
      <c r="E650" s="3"/>
      <c r="F650" s="3"/>
      <c r="G650" s="3"/>
      <c r="H650" s="3"/>
      <c r="I650" s="3"/>
      <c r="J650" s="4"/>
      <c r="K650" s="4"/>
      <c r="L650" s="3"/>
      <c r="M650" s="5"/>
    </row>
    <row r="651" spans="2:13" x14ac:dyDescent="0.3">
      <c r="B651" s="3"/>
      <c r="C651" s="3"/>
      <c r="D651" s="3"/>
      <c r="E651" s="3"/>
      <c r="F651" s="3"/>
      <c r="G651" s="3"/>
      <c r="H651" s="3"/>
      <c r="I651" s="3"/>
      <c r="J651" s="4"/>
      <c r="K651" s="4"/>
      <c r="L651" s="3"/>
      <c r="M651" s="5"/>
    </row>
    <row r="652" spans="2:13" x14ac:dyDescent="0.3">
      <c r="B652" s="3"/>
      <c r="C652" s="3"/>
      <c r="D652" s="3"/>
      <c r="E652" s="3"/>
      <c r="F652" s="3"/>
      <c r="G652" s="3"/>
      <c r="H652" s="3"/>
      <c r="I652" s="3"/>
      <c r="J652" s="4"/>
      <c r="K652" s="4"/>
      <c r="L652" s="3"/>
      <c r="M652" s="5"/>
    </row>
    <row r="653" spans="2:13" x14ac:dyDescent="0.3">
      <c r="B653" s="3"/>
      <c r="C653" s="3"/>
      <c r="D653" s="3"/>
      <c r="E653" s="3"/>
      <c r="F653" s="3"/>
      <c r="G653" s="3"/>
      <c r="H653" s="3"/>
      <c r="I653" s="3"/>
      <c r="J653" s="4"/>
      <c r="K653" s="4"/>
      <c r="L653" s="3"/>
      <c r="M653" s="5"/>
    </row>
    <row r="654" spans="2:13" x14ac:dyDescent="0.3">
      <c r="B654" s="3"/>
      <c r="C654" s="3"/>
      <c r="D654" s="3"/>
      <c r="E654" s="3"/>
      <c r="F654" s="3"/>
      <c r="G654" s="3"/>
      <c r="H654" s="3"/>
      <c r="I654" s="3"/>
      <c r="J654" s="4"/>
      <c r="K654" s="4"/>
      <c r="L654" s="3"/>
      <c r="M654" s="5"/>
    </row>
    <row r="655" spans="2:13" x14ac:dyDescent="0.3">
      <c r="B655" s="3"/>
      <c r="C655" s="3"/>
      <c r="D655" s="3"/>
      <c r="E655" s="3"/>
      <c r="F655" s="3"/>
      <c r="H655" s="3"/>
      <c r="I655" s="3"/>
      <c r="J655" s="4"/>
      <c r="K655" s="4"/>
      <c r="L655" s="3"/>
      <c r="M655" s="5"/>
    </row>
    <row r="656" spans="2:13" x14ac:dyDescent="0.3">
      <c r="B656" s="3"/>
      <c r="C656" s="3"/>
      <c r="D656" s="3"/>
      <c r="E656" s="3"/>
      <c r="F656" s="3"/>
      <c r="G656" s="3"/>
      <c r="H656" s="3"/>
      <c r="I656" s="3"/>
      <c r="J656" s="4"/>
      <c r="K656" s="4"/>
      <c r="L656" s="3"/>
      <c r="M656" s="5"/>
    </row>
    <row r="657" spans="2:13" x14ac:dyDescent="0.3">
      <c r="B657" s="3"/>
      <c r="C657" s="3"/>
      <c r="D657" s="3"/>
      <c r="E657" s="3"/>
      <c r="F657" s="3"/>
      <c r="G657" s="3"/>
      <c r="H657" s="3"/>
      <c r="I657" s="3"/>
      <c r="J657" s="4"/>
      <c r="K657" s="4"/>
      <c r="L657" s="3"/>
      <c r="M657" s="5"/>
    </row>
    <row r="658" spans="2:13" x14ac:dyDescent="0.3">
      <c r="B658" s="3"/>
      <c r="C658" s="3"/>
      <c r="D658" s="3"/>
      <c r="E658" s="3"/>
      <c r="F658" s="3"/>
      <c r="G658" s="3"/>
      <c r="H658" s="3"/>
      <c r="I658" s="3"/>
      <c r="J658" s="4"/>
      <c r="K658" s="4"/>
      <c r="L658" s="3"/>
      <c r="M658" s="5"/>
    </row>
    <row r="659" spans="2:13" x14ac:dyDescent="0.3">
      <c r="B659" s="3"/>
      <c r="C659" s="3"/>
      <c r="D659" s="3"/>
      <c r="E659" s="3"/>
      <c r="F659" s="3"/>
      <c r="H659" s="3"/>
      <c r="I659" s="3"/>
      <c r="J659" s="4"/>
      <c r="K659" s="4"/>
      <c r="L659" s="3"/>
      <c r="M659" s="5"/>
    </row>
    <row r="660" spans="2:13" x14ac:dyDescent="0.3">
      <c r="B660" s="3"/>
      <c r="C660" s="3"/>
      <c r="D660" s="3"/>
      <c r="E660" s="3"/>
      <c r="F660" s="3"/>
      <c r="G660" s="3"/>
      <c r="H660" s="3"/>
      <c r="I660" s="3"/>
      <c r="J660" s="4"/>
      <c r="K660" s="4"/>
      <c r="M660" s="5"/>
    </row>
    <row r="661" spans="2:13" x14ac:dyDescent="0.3">
      <c r="B661" s="3"/>
      <c r="C661" s="3"/>
      <c r="D661" s="3"/>
      <c r="E661" s="3"/>
      <c r="F661" s="3"/>
      <c r="G661" s="3"/>
      <c r="H661" s="3"/>
      <c r="I661" s="3"/>
      <c r="J661" s="4"/>
      <c r="K661" s="4"/>
      <c r="L661" s="3"/>
      <c r="M661" s="5"/>
    </row>
    <row r="662" spans="2:13" x14ac:dyDescent="0.3">
      <c r="B662" s="3"/>
      <c r="C662" s="3"/>
      <c r="D662" s="3"/>
      <c r="E662" s="3"/>
      <c r="F662" s="3"/>
      <c r="G662" s="3"/>
      <c r="H662" s="3"/>
      <c r="I662" s="3"/>
      <c r="J662" s="4"/>
      <c r="K662" s="4"/>
      <c r="L662" s="3"/>
      <c r="M662" s="5"/>
    </row>
    <row r="663" spans="2:13" x14ac:dyDescent="0.3">
      <c r="B663" s="3"/>
      <c r="C663" s="3"/>
      <c r="D663" s="3"/>
      <c r="E663" s="3"/>
      <c r="F663" s="3"/>
      <c r="G663" s="3"/>
      <c r="H663" s="3"/>
      <c r="I663" s="3"/>
      <c r="J663" s="4"/>
      <c r="K663" s="4"/>
      <c r="L663" s="3"/>
      <c r="M663" s="5"/>
    </row>
    <row r="664" spans="2:13" x14ac:dyDescent="0.3">
      <c r="B664" s="3"/>
      <c r="C664" s="3"/>
      <c r="D664" s="3"/>
      <c r="E664" s="3"/>
      <c r="F664" s="3"/>
      <c r="G664" s="3"/>
      <c r="H664" s="3"/>
      <c r="I664" s="3"/>
      <c r="J664" s="4"/>
      <c r="K664" s="4"/>
      <c r="L664" s="3"/>
      <c r="M664" s="5"/>
    </row>
    <row r="665" spans="2:13" x14ac:dyDescent="0.3">
      <c r="B665" s="3"/>
      <c r="C665" s="3"/>
      <c r="D665" s="3"/>
      <c r="E665" s="3"/>
      <c r="F665" s="3"/>
      <c r="G665" s="3"/>
      <c r="H665" s="3"/>
      <c r="I665" s="3"/>
      <c r="J665" s="4"/>
      <c r="K665" s="4"/>
      <c r="L665" s="3"/>
      <c r="M665" s="5"/>
    </row>
    <row r="666" spans="2:13" x14ac:dyDescent="0.3">
      <c r="B666" s="3"/>
      <c r="C666" s="3"/>
      <c r="D666" s="3"/>
      <c r="E666" s="3"/>
      <c r="F666" s="3"/>
      <c r="G666" s="3"/>
      <c r="H666" s="3"/>
      <c r="I666" s="3"/>
      <c r="J666" s="4"/>
      <c r="K666" s="4"/>
      <c r="L666" s="3"/>
      <c r="M666" s="5"/>
    </row>
    <row r="667" spans="2:13" x14ac:dyDescent="0.3">
      <c r="B667" s="3"/>
      <c r="C667" s="3"/>
      <c r="D667" s="3"/>
      <c r="E667" s="3"/>
      <c r="F667" s="3"/>
      <c r="G667" s="3"/>
      <c r="H667" s="3"/>
      <c r="I667" s="3"/>
      <c r="J667" s="4"/>
      <c r="K667" s="4"/>
      <c r="L667" s="3"/>
      <c r="M667" s="5"/>
    </row>
    <row r="668" spans="2:13" x14ac:dyDescent="0.3">
      <c r="B668" s="3"/>
      <c r="C668" s="3"/>
      <c r="D668" s="3"/>
      <c r="E668" s="3"/>
      <c r="G668" s="3"/>
      <c r="H668" s="3"/>
      <c r="J668" s="4"/>
      <c r="K668" s="4"/>
      <c r="L668" s="3"/>
      <c r="M668" s="5"/>
    </row>
    <row r="669" spans="2:13" x14ac:dyDescent="0.3">
      <c r="B669" s="3"/>
      <c r="C669" s="3"/>
      <c r="D669" s="3"/>
      <c r="E669" s="3"/>
      <c r="F669" s="3"/>
      <c r="G669" s="3"/>
      <c r="H669" s="3"/>
      <c r="I669" s="3"/>
      <c r="J669" s="4"/>
      <c r="K669" s="4"/>
      <c r="L669" s="3"/>
      <c r="M669" s="5"/>
    </row>
    <row r="670" spans="2:13" x14ac:dyDescent="0.3">
      <c r="B670" s="3"/>
      <c r="C670" s="3"/>
      <c r="D670" s="3"/>
      <c r="E670" s="3"/>
      <c r="F670" s="3"/>
      <c r="G670" s="3"/>
      <c r="H670" s="3"/>
      <c r="I670" s="3"/>
      <c r="J670" s="4"/>
      <c r="K670" s="4"/>
      <c r="L670" s="3"/>
      <c r="M670" s="5"/>
    </row>
    <row r="671" spans="2:13" x14ac:dyDescent="0.3">
      <c r="B671" s="3"/>
      <c r="C671" s="3"/>
      <c r="D671" s="3"/>
      <c r="E671" s="3"/>
      <c r="F671" s="3"/>
      <c r="G671" s="3"/>
      <c r="H671" s="3"/>
      <c r="I671" s="3"/>
      <c r="J671" s="4"/>
      <c r="K671" s="4"/>
      <c r="M671" s="5"/>
    </row>
    <row r="672" spans="2:13" x14ac:dyDescent="0.3">
      <c r="B672" s="3"/>
      <c r="C672" s="3"/>
      <c r="D672" s="3"/>
      <c r="E672" s="3"/>
      <c r="F672" s="3"/>
      <c r="G672" s="3"/>
      <c r="H672" s="3"/>
      <c r="I672" s="3"/>
      <c r="J672" s="4"/>
      <c r="K672" s="4"/>
      <c r="L672" s="3"/>
      <c r="M672" s="5"/>
    </row>
    <row r="673" spans="2:13" x14ac:dyDescent="0.3">
      <c r="B673" s="3"/>
      <c r="C673" s="3"/>
      <c r="D673" s="3"/>
      <c r="E673" s="3"/>
      <c r="F673" s="3"/>
      <c r="G673" s="3"/>
      <c r="H673" s="3"/>
      <c r="I673" s="3"/>
      <c r="J673" s="4"/>
      <c r="K673" s="4"/>
      <c r="L673" s="3"/>
      <c r="M673" s="5"/>
    </row>
    <row r="674" spans="2:13" x14ac:dyDescent="0.3">
      <c r="B674" s="3"/>
      <c r="C674" s="3"/>
      <c r="D674" s="3"/>
      <c r="E674" s="3"/>
      <c r="F674" s="3"/>
      <c r="G674" s="3"/>
      <c r="H674" s="3"/>
      <c r="I674" s="3"/>
      <c r="J674" s="4"/>
      <c r="K674" s="4"/>
      <c r="L674" s="3"/>
      <c r="M674" s="5"/>
    </row>
    <row r="675" spans="2:13" x14ac:dyDescent="0.3">
      <c r="B675" s="3"/>
      <c r="C675" s="3"/>
      <c r="D675" s="3"/>
      <c r="E675" s="3"/>
      <c r="F675" s="3"/>
      <c r="G675" s="3"/>
      <c r="H675" s="3"/>
      <c r="I675" s="3"/>
      <c r="J675" s="4"/>
      <c r="K675" s="4"/>
      <c r="L675" s="3"/>
      <c r="M675" s="5"/>
    </row>
    <row r="676" spans="2:13" x14ac:dyDescent="0.3">
      <c r="B676" s="3"/>
      <c r="C676" s="3"/>
      <c r="D676" s="3"/>
      <c r="E676" s="3"/>
      <c r="F676" s="3"/>
      <c r="G676" s="3"/>
      <c r="H676" s="3"/>
      <c r="I676" s="3"/>
      <c r="J676" s="4"/>
      <c r="K676" s="4"/>
      <c r="L676" s="3"/>
      <c r="M676" s="5"/>
    </row>
    <row r="677" spans="2:13" x14ac:dyDescent="0.3">
      <c r="B677" s="3"/>
      <c r="C677" s="3"/>
      <c r="D677" s="3"/>
      <c r="E677" s="3"/>
      <c r="F677" s="3"/>
      <c r="G677" s="3"/>
      <c r="H677" s="3"/>
      <c r="I677" s="3"/>
      <c r="J677" s="4"/>
      <c r="K677" s="4"/>
      <c r="L677" s="3"/>
      <c r="M677" s="5"/>
    </row>
    <row r="678" spans="2:13" x14ac:dyDescent="0.3">
      <c r="B678" s="3"/>
      <c r="C678" s="3"/>
      <c r="D678" s="3"/>
      <c r="E678" s="3"/>
      <c r="F678" s="3"/>
      <c r="G678" s="3"/>
      <c r="H678" s="3"/>
      <c r="I678" s="3"/>
      <c r="J678" s="4"/>
      <c r="K678" s="4"/>
      <c r="L678" s="3"/>
      <c r="M678" s="5"/>
    </row>
    <row r="679" spans="2:13" x14ac:dyDescent="0.3">
      <c r="B679" s="3"/>
      <c r="C679" s="3"/>
      <c r="D679" s="3"/>
      <c r="E679" s="3"/>
      <c r="F679" s="3"/>
      <c r="H679" s="3"/>
      <c r="I679" s="3"/>
      <c r="J679" s="4"/>
      <c r="K679" s="4"/>
      <c r="L679" s="3"/>
      <c r="M679" s="5"/>
    </row>
    <row r="680" spans="2:13" x14ac:dyDescent="0.3">
      <c r="B680" s="3"/>
      <c r="C680" s="3"/>
      <c r="D680" s="3"/>
      <c r="E680" s="3"/>
      <c r="F680" s="3"/>
      <c r="G680" s="3"/>
      <c r="H680" s="3"/>
      <c r="I680" s="3"/>
      <c r="J680" s="4"/>
      <c r="K680" s="4"/>
      <c r="L680" s="3"/>
      <c r="M680" s="5"/>
    </row>
    <row r="681" spans="2:13" x14ac:dyDescent="0.3">
      <c r="B681" s="3"/>
      <c r="C681" s="3"/>
      <c r="D681" s="3"/>
      <c r="E681" s="3"/>
      <c r="F681" s="3"/>
      <c r="G681" s="3"/>
      <c r="H681" s="3"/>
      <c r="I681" s="3"/>
      <c r="J681" s="4"/>
      <c r="K681" s="4"/>
      <c r="M681" s="5"/>
    </row>
    <row r="682" spans="2:13" x14ac:dyDescent="0.3">
      <c r="B682" s="3"/>
      <c r="C682" s="3"/>
      <c r="D682" s="3"/>
      <c r="E682" s="3"/>
      <c r="F682" s="3"/>
      <c r="H682" s="3"/>
      <c r="I682" s="3"/>
      <c r="J682" s="4"/>
      <c r="K682" s="4"/>
      <c r="M682" s="5"/>
    </row>
    <row r="683" spans="2:13" x14ac:dyDescent="0.3">
      <c r="B683" s="3"/>
      <c r="C683" s="3"/>
      <c r="D683" s="3"/>
      <c r="E683" s="3"/>
      <c r="F683" s="3"/>
      <c r="G683" s="3"/>
      <c r="H683" s="3"/>
      <c r="I683" s="3"/>
      <c r="J683" s="4"/>
      <c r="K683" s="4"/>
      <c r="L683" s="3"/>
      <c r="M683" s="5"/>
    </row>
    <row r="684" spans="2:13" x14ac:dyDescent="0.3">
      <c r="B684" s="3"/>
      <c r="C684" s="3"/>
      <c r="D684" s="3"/>
      <c r="E684" s="3"/>
      <c r="F684" s="3"/>
      <c r="G684" s="3"/>
      <c r="H684" s="3"/>
      <c r="I684" s="3"/>
      <c r="J684" s="4"/>
      <c r="K684" s="4"/>
      <c r="L684" s="3"/>
      <c r="M684" s="5"/>
    </row>
    <row r="685" spans="2:13" x14ac:dyDescent="0.3">
      <c r="B685" s="3"/>
      <c r="C685" s="3"/>
      <c r="D685" s="3"/>
      <c r="E685" s="3"/>
      <c r="H685" s="3"/>
      <c r="J685" s="4"/>
      <c r="K685" s="4"/>
      <c r="L685" s="3"/>
      <c r="M685" s="5"/>
    </row>
    <row r="686" spans="2:13" x14ac:dyDescent="0.3">
      <c r="B686" s="3"/>
      <c r="C686" s="3"/>
      <c r="D686" s="3"/>
      <c r="E686" s="3"/>
      <c r="F686" s="3"/>
      <c r="G686" s="3"/>
      <c r="H686" s="3"/>
      <c r="I686" s="3"/>
      <c r="J686" s="4"/>
      <c r="K686" s="4"/>
      <c r="L686" s="3"/>
      <c r="M686" s="5"/>
    </row>
    <row r="687" spans="2:13" x14ac:dyDescent="0.3">
      <c r="B687" s="3"/>
      <c r="C687" s="3"/>
      <c r="D687" s="3"/>
      <c r="E687" s="3"/>
      <c r="F687" s="3"/>
      <c r="G687" s="3"/>
      <c r="H687" s="3"/>
      <c r="I687" s="3"/>
      <c r="J687" s="4"/>
      <c r="K687" s="4"/>
      <c r="L687" s="3"/>
      <c r="M687" s="5"/>
    </row>
    <row r="688" spans="2:13" x14ac:dyDescent="0.3">
      <c r="B688" s="3"/>
      <c r="C688" s="3"/>
      <c r="D688" s="3"/>
      <c r="E688" s="3"/>
      <c r="F688" s="3"/>
      <c r="G688" s="3"/>
      <c r="H688" s="3"/>
      <c r="I688" s="3"/>
      <c r="J688" s="4"/>
      <c r="K688" s="4"/>
      <c r="L688" s="3"/>
      <c r="M688" s="5"/>
    </row>
    <row r="689" spans="2:13" x14ac:dyDescent="0.3">
      <c r="B689" s="3"/>
      <c r="C689" s="3"/>
      <c r="D689" s="3"/>
      <c r="F689" s="3"/>
      <c r="G689" s="3"/>
      <c r="H689" s="3"/>
      <c r="I689" s="3"/>
      <c r="J689" s="4"/>
      <c r="K689" s="4"/>
      <c r="L689" s="3"/>
      <c r="M689" s="5"/>
    </row>
    <row r="690" spans="2:13" x14ac:dyDescent="0.3">
      <c r="B690" s="3"/>
      <c r="C690" s="3"/>
      <c r="D690" s="3"/>
      <c r="E690" s="3"/>
      <c r="F690" s="3"/>
      <c r="G690" s="3"/>
      <c r="H690" s="3"/>
      <c r="I690" s="3"/>
      <c r="J690" s="4"/>
      <c r="K690" s="4"/>
      <c r="L690" s="3"/>
      <c r="M690" s="5"/>
    </row>
    <row r="691" spans="2:13" x14ac:dyDescent="0.3">
      <c r="B691" s="3"/>
      <c r="C691" s="3"/>
      <c r="D691" s="3"/>
      <c r="E691" s="3"/>
      <c r="F691" s="3"/>
      <c r="G691" s="3"/>
      <c r="H691" s="3"/>
      <c r="I691" s="3"/>
      <c r="J691" s="4"/>
      <c r="K691" s="4"/>
      <c r="L691" s="3"/>
      <c r="M691" s="5"/>
    </row>
    <row r="692" spans="2:13" x14ac:dyDescent="0.3">
      <c r="B692" s="3"/>
      <c r="C692" s="3"/>
      <c r="D692" s="3"/>
      <c r="E692" s="3"/>
      <c r="G692" s="3"/>
      <c r="H692" s="3"/>
      <c r="J692" s="4"/>
      <c r="K692" s="4"/>
      <c r="L692" s="3"/>
      <c r="M692" s="5"/>
    </row>
    <row r="693" spans="2:13" x14ac:dyDescent="0.3">
      <c r="B693" s="3"/>
      <c r="C693" s="3"/>
      <c r="D693" s="3"/>
      <c r="E693" s="3"/>
      <c r="F693" s="3"/>
      <c r="G693" s="3"/>
      <c r="H693" s="3"/>
      <c r="I693" s="3"/>
      <c r="J693" s="4"/>
      <c r="K693" s="4"/>
      <c r="L693" s="3"/>
      <c r="M693" s="5"/>
    </row>
    <row r="694" spans="2:13" x14ac:dyDescent="0.3">
      <c r="B694" s="3"/>
      <c r="C694" s="3"/>
      <c r="D694" s="3"/>
      <c r="E694" s="3"/>
      <c r="F694" s="3"/>
      <c r="G694" s="3"/>
      <c r="H694" s="3"/>
      <c r="I694" s="3"/>
      <c r="J694" s="4"/>
      <c r="K694" s="4"/>
      <c r="L694" s="3"/>
      <c r="M694" s="5"/>
    </row>
    <row r="695" spans="2:13" x14ac:dyDescent="0.3">
      <c r="B695" s="3"/>
      <c r="C695" s="3"/>
      <c r="D695" s="3"/>
      <c r="E695" s="3"/>
      <c r="F695" s="3"/>
      <c r="G695" s="3"/>
      <c r="H695" s="3"/>
      <c r="I695" s="3"/>
      <c r="J695" s="4"/>
      <c r="K695" s="4"/>
      <c r="L695" s="3"/>
      <c r="M695" s="5"/>
    </row>
    <row r="696" spans="2:13" x14ac:dyDescent="0.3">
      <c r="B696" s="3"/>
      <c r="C696" s="3"/>
      <c r="D696" s="3"/>
      <c r="E696" s="3"/>
      <c r="F696" s="3"/>
      <c r="G696" s="3"/>
      <c r="H696" s="3"/>
      <c r="I696" s="3"/>
      <c r="J696" s="4"/>
      <c r="K696" s="4"/>
      <c r="L696" s="3"/>
      <c r="M696" s="5"/>
    </row>
    <row r="697" spans="2:13" x14ac:dyDescent="0.3">
      <c r="B697" s="3"/>
      <c r="C697" s="3"/>
      <c r="D697" s="3"/>
      <c r="F697" s="3"/>
      <c r="G697" s="3"/>
      <c r="H697" s="3"/>
      <c r="I697" s="3"/>
      <c r="J697" s="4"/>
      <c r="K697" s="4"/>
      <c r="L697" s="3"/>
      <c r="M697" s="5"/>
    </row>
    <row r="698" spans="2:13" x14ac:dyDescent="0.3">
      <c r="B698" s="3"/>
      <c r="C698" s="3"/>
      <c r="D698" s="3"/>
      <c r="E698" s="3"/>
      <c r="F698" s="3"/>
      <c r="G698" s="3"/>
      <c r="H698" s="3"/>
      <c r="I698" s="3"/>
      <c r="J698" s="4"/>
      <c r="K698" s="4"/>
      <c r="L698" s="3"/>
      <c r="M698" s="5"/>
    </row>
    <row r="699" spans="2:13" x14ac:dyDescent="0.3">
      <c r="B699" s="3"/>
      <c r="C699" s="3"/>
      <c r="D699" s="3"/>
      <c r="E699" s="3"/>
      <c r="F699" s="3"/>
      <c r="G699" s="3"/>
      <c r="H699" s="3"/>
      <c r="I699" s="3"/>
      <c r="J699" s="4"/>
      <c r="K699" s="4"/>
      <c r="L699" s="3"/>
      <c r="M699" s="5"/>
    </row>
    <row r="700" spans="2:13" x14ac:dyDescent="0.3">
      <c r="B700" s="3"/>
      <c r="C700" s="3"/>
      <c r="D700" s="3"/>
      <c r="E700" s="3"/>
      <c r="G700" s="3"/>
      <c r="H700" s="3"/>
      <c r="J700" s="4"/>
      <c r="K700" s="4"/>
      <c r="L700" s="3"/>
      <c r="M700" s="5"/>
    </row>
    <row r="701" spans="2:13" x14ac:dyDescent="0.3">
      <c r="B701" s="3"/>
      <c r="C701" s="3"/>
      <c r="D701" s="3"/>
      <c r="E701" s="3"/>
      <c r="F701" s="3"/>
      <c r="G701" s="3"/>
      <c r="H701" s="3"/>
      <c r="I701" s="3"/>
      <c r="J701" s="4"/>
      <c r="K701" s="4"/>
      <c r="M701" s="5"/>
    </row>
    <row r="702" spans="2:13" x14ac:dyDescent="0.3">
      <c r="B702" s="3"/>
      <c r="C702" s="3"/>
      <c r="D702" s="3"/>
      <c r="E702" s="3"/>
      <c r="F702" s="3"/>
      <c r="G702" s="3"/>
      <c r="H702" s="3"/>
      <c r="I702" s="3"/>
      <c r="J702" s="4"/>
      <c r="K702" s="4"/>
      <c r="L702" s="3"/>
      <c r="M702" s="5"/>
    </row>
    <row r="703" spans="2:13" x14ac:dyDescent="0.3">
      <c r="B703" s="3"/>
      <c r="C703" s="3"/>
      <c r="D703" s="3"/>
      <c r="E703" s="3"/>
      <c r="F703" s="3"/>
      <c r="H703" s="3"/>
      <c r="I703" s="3"/>
      <c r="J703" s="4"/>
      <c r="K703" s="4"/>
      <c r="L703" s="3"/>
      <c r="M703" s="5"/>
    </row>
    <row r="704" spans="2:13" x14ac:dyDescent="0.3">
      <c r="B704" s="3"/>
      <c r="C704" s="3"/>
      <c r="D704" s="3"/>
      <c r="E704" s="3"/>
      <c r="G704" s="3"/>
      <c r="H704" s="3"/>
      <c r="J704" s="4"/>
      <c r="K704" s="4"/>
      <c r="L704" s="3"/>
      <c r="M704" s="5"/>
    </row>
    <row r="705" spans="2:13" x14ac:dyDescent="0.3">
      <c r="B705" s="3"/>
      <c r="C705" s="3"/>
      <c r="D705" s="3"/>
      <c r="E705" s="3"/>
      <c r="F705" s="3"/>
      <c r="G705" s="3"/>
      <c r="H705" s="3"/>
      <c r="I705" s="3"/>
      <c r="J705" s="4"/>
      <c r="K705" s="4"/>
      <c r="L705" s="3"/>
      <c r="M705" s="5"/>
    </row>
    <row r="706" spans="2:13" x14ac:dyDescent="0.3">
      <c r="B706" s="3"/>
      <c r="C706" s="3"/>
      <c r="D706" s="3"/>
      <c r="E706" s="3"/>
      <c r="F706" s="3"/>
      <c r="G706" s="3"/>
      <c r="H706" s="3"/>
      <c r="I706" s="3"/>
      <c r="J706" s="4"/>
      <c r="K706" s="4"/>
      <c r="L706" s="3"/>
      <c r="M706" s="5"/>
    </row>
    <row r="707" spans="2:13" x14ac:dyDescent="0.3">
      <c r="B707" s="3"/>
      <c r="C707" s="3"/>
      <c r="D707" s="3"/>
      <c r="E707" s="3"/>
      <c r="F707" s="3"/>
      <c r="G707" s="3"/>
      <c r="H707" s="3"/>
      <c r="I707" s="3"/>
      <c r="J707" s="4"/>
      <c r="K707" s="4"/>
      <c r="L707" s="3"/>
      <c r="M707" s="5"/>
    </row>
    <row r="708" spans="2:13" x14ac:dyDescent="0.3">
      <c r="B708" s="3"/>
      <c r="C708" s="3"/>
      <c r="D708" s="3"/>
      <c r="E708" s="3"/>
      <c r="F708" s="3"/>
      <c r="G708" s="3"/>
      <c r="H708" s="3"/>
      <c r="I708" s="3"/>
      <c r="J708" s="4"/>
      <c r="K708" s="4"/>
      <c r="L708" s="3"/>
      <c r="M708" s="5"/>
    </row>
    <row r="709" spans="2:13" x14ac:dyDescent="0.3">
      <c r="B709" s="3"/>
      <c r="C709" s="3"/>
      <c r="D709" s="3"/>
      <c r="E709" s="3"/>
      <c r="F709" s="3"/>
      <c r="G709" s="3"/>
      <c r="H709" s="3"/>
      <c r="I709" s="3"/>
      <c r="J709" s="4"/>
      <c r="K709" s="4"/>
      <c r="L709" s="3"/>
      <c r="M709" s="5"/>
    </row>
    <row r="710" spans="2:13" x14ac:dyDescent="0.3">
      <c r="B710" s="3"/>
      <c r="C710" s="3"/>
      <c r="D710" s="3"/>
      <c r="E710" s="3"/>
      <c r="F710" s="3"/>
      <c r="G710" s="3"/>
      <c r="H710" s="3"/>
      <c r="I710" s="3"/>
      <c r="J710" s="4"/>
      <c r="K710" s="4"/>
      <c r="L710" s="3"/>
      <c r="M710" s="5"/>
    </row>
    <row r="711" spans="2:13" x14ac:dyDescent="0.3">
      <c r="B711" s="3"/>
      <c r="C711" s="3"/>
      <c r="D711" s="3"/>
      <c r="E711" s="3"/>
      <c r="F711" s="3"/>
      <c r="G711" s="3"/>
      <c r="H711" s="3"/>
      <c r="I711" s="3"/>
      <c r="J711" s="4"/>
      <c r="K711" s="4"/>
      <c r="L711" s="3"/>
      <c r="M711" s="5"/>
    </row>
    <row r="712" spans="2:13" x14ac:dyDescent="0.3">
      <c r="B712" s="3"/>
      <c r="C712" s="3"/>
      <c r="D712" s="3"/>
      <c r="E712" s="3"/>
      <c r="G712" s="3"/>
      <c r="H712" s="3"/>
      <c r="J712" s="4"/>
      <c r="K712" s="4"/>
      <c r="M712" s="5"/>
    </row>
    <row r="713" spans="2:13" x14ac:dyDescent="0.3">
      <c r="B713" s="3"/>
      <c r="C713" s="3"/>
      <c r="D713" s="3"/>
      <c r="E713" s="3"/>
      <c r="F713" s="3"/>
      <c r="G713" s="3"/>
      <c r="H713" s="3"/>
      <c r="I713" s="3"/>
      <c r="J713" s="4"/>
      <c r="K713" s="4"/>
      <c r="L713" s="3"/>
      <c r="M713" s="5"/>
    </row>
    <row r="714" spans="2:13" x14ac:dyDescent="0.3">
      <c r="B714" s="3"/>
      <c r="C714" s="3"/>
      <c r="D714" s="3"/>
      <c r="E714" s="3"/>
      <c r="F714" s="3"/>
      <c r="G714" s="3"/>
      <c r="H714" s="3"/>
      <c r="I714" s="3"/>
      <c r="J714" s="4"/>
      <c r="K714" s="4"/>
      <c r="L714" s="3"/>
      <c r="M714" s="5"/>
    </row>
    <row r="715" spans="2:13" x14ac:dyDescent="0.3">
      <c r="B715" s="3"/>
      <c r="C715" s="3"/>
      <c r="D715" s="3"/>
      <c r="E715" s="3"/>
      <c r="F715" s="3"/>
      <c r="H715" s="3"/>
      <c r="I715" s="3"/>
      <c r="J715" s="4"/>
      <c r="K715" s="4"/>
      <c r="L715" s="3"/>
      <c r="M715" s="5"/>
    </row>
    <row r="716" spans="2:13" x14ac:dyDescent="0.3">
      <c r="B716" s="3"/>
      <c r="C716" s="3"/>
      <c r="D716" s="3"/>
      <c r="E716" s="3"/>
      <c r="G716" s="3"/>
      <c r="H716" s="3"/>
      <c r="J716" s="4"/>
      <c r="K716" s="4"/>
      <c r="L716" s="3"/>
      <c r="M716" s="5"/>
    </row>
    <row r="717" spans="2:13" x14ac:dyDescent="0.3">
      <c r="B717" s="3"/>
      <c r="C717" s="3"/>
      <c r="D717" s="3"/>
      <c r="E717" s="3"/>
      <c r="F717" s="3"/>
      <c r="H717" s="3"/>
      <c r="I717" s="3"/>
      <c r="J717" s="4"/>
      <c r="K717" s="4"/>
      <c r="L717" s="3"/>
      <c r="M717" s="5"/>
    </row>
    <row r="718" spans="2:13" x14ac:dyDescent="0.3">
      <c r="B718" s="3"/>
      <c r="C718" s="3"/>
      <c r="D718" s="3"/>
      <c r="E718" s="3"/>
      <c r="F718" s="3"/>
      <c r="G718" s="3"/>
      <c r="H718" s="3"/>
      <c r="I718" s="3"/>
      <c r="J718" s="4"/>
      <c r="K718" s="4"/>
      <c r="L718" s="3"/>
      <c r="M718" s="5"/>
    </row>
    <row r="719" spans="2:13" x14ac:dyDescent="0.3">
      <c r="B719" s="3"/>
      <c r="C719" s="3"/>
      <c r="D719" s="3"/>
      <c r="E719" s="3"/>
      <c r="F719" s="3"/>
      <c r="G719" s="3"/>
      <c r="H719" s="3"/>
      <c r="I719" s="3"/>
      <c r="J719" s="4"/>
      <c r="K719" s="4"/>
      <c r="L719" s="3"/>
      <c r="M719" s="5"/>
    </row>
    <row r="720" spans="2:13" x14ac:dyDescent="0.3">
      <c r="B720" s="3"/>
      <c r="C720" s="3"/>
      <c r="D720" s="3"/>
      <c r="E720" s="3"/>
      <c r="F720" s="3"/>
      <c r="G720" s="3"/>
      <c r="H720" s="3"/>
      <c r="I720" s="3"/>
      <c r="J720" s="4"/>
      <c r="K720" s="4"/>
      <c r="L720" s="3"/>
      <c r="M720" s="5"/>
    </row>
    <row r="721" spans="2:13" x14ac:dyDescent="0.3">
      <c r="B721" s="3"/>
      <c r="C721" s="3"/>
      <c r="D721" s="3"/>
      <c r="E721" s="3"/>
      <c r="F721" s="3"/>
      <c r="G721" s="3"/>
      <c r="H721" s="3"/>
      <c r="I721" s="3"/>
      <c r="J721" s="4"/>
      <c r="K721" s="4"/>
      <c r="L721" s="3"/>
      <c r="M721" s="5"/>
    </row>
    <row r="722" spans="2:13" x14ac:dyDescent="0.3">
      <c r="B722" s="3"/>
      <c r="C722" s="3"/>
      <c r="D722" s="3"/>
      <c r="E722" s="3"/>
      <c r="F722" s="3"/>
      <c r="G722" s="3"/>
      <c r="H722" s="3"/>
      <c r="I722" s="3"/>
      <c r="J722" s="4"/>
      <c r="K722" s="4"/>
      <c r="L722" s="3"/>
      <c r="M722" s="5"/>
    </row>
    <row r="723" spans="2:13" x14ac:dyDescent="0.3">
      <c r="B723" s="3"/>
      <c r="C723" s="3"/>
      <c r="D723" s="3"/>
      <c r="E723" s="3"/>
      <c r="F723" s="3"/>
      <c r="G723" s="3"/>
      <c r="H723" s="3"/>
      <c r="I723" s="3"/>
      <c r="J723" s="4"/>
      <c r="K723" s="4"/>
      <c r="M723" s="5"/>
    </row>
    <row r="724" spans="2:13" x14ac:dyDescent="0.3">
      <c r="B724" s="3"/>
      <c r="C724" s="3"/>
      <c r="D724" s="3"/>
      <c r="E724" s="3"/>
      <c r="F724" s="3"/>
      <c r="G724" s="3"/>
      <c r="H724" s="3"/>
      <c r="I724" s="3"/>
      <c r="J724" s="4"/>
      <c r="K724" s="4"/>
      <c r="M724" s="5"/>
    </row>
    <row r="725" spans="2:13" x14ac:dyDescent="0.3">
      <c r="B725" s="3"/>
      <c r="C725" s="3"/>
      <c r="D725" s="3"/>
      <c r="E725" s="3"/>
      <c r="F725" s="3"/>
      <c r="G725" s="3"/>
      <c r="H725" s="3"/>
      <c r="I725" s="3"/>
      <c r="J725" s="4"/>
      <c r="K725" s="4"/>
      <c r="L725" s="3"/>
      <c r="M725" s="5"/>
    </row>
    <row r="726" spans="2:13" x14ac:dyDescent="0.3">
      <c r="B726" s="3"/>
      <c r="C726" s="3"/>
      <c r="D726" s="3"/>
      <c r="F726" s="3"/>
      <c r="G726" s="3"/>
      <c r="H726" s="3"/>
      <c r="I726" s="3"/>
      <c r="J726" s="4"/>
      <c r="K726" s="4"/>
      <c r="M726" s="5"/>
    </row>
    <row r="727" spans="2:13" x14ac:dyDescent="0.3">
      <c r="B727" s="3"/>
      <c r="C727" s="3"/>
      <c r="D727" s="3"/>
      <c r="E727" s="3"/>
      <c r="F727" s="3"/>
      <c r="G727" s="3"/>
      <c r="H727" s="3"/>
      <c r="I727" s="3"/>
      <c r="J727" s="4"/>
      <c r="K727" s="4"/>
      <c r="L727" s="3"/>
      <c r="M727" s="5"/>
    </row>
    <row r="728" spans="2:13" x14ac:dyDescent="0.3">
      <c r="B728" s="3"/>
      <c r="C728" s="3"/>
      <c r="D728" s="3"/>
      <c r="E728" s="3"/>
      <c r="F728" s="3"/>
      <c r="G728" s="3"/>
      <c r="H728" s="3"/>
      <c r="I728" s="3"/>
      <c r="J728" s="4"/>
      <c r="K728" s="4"/>
      <c r="L728" s="3"/>
      <c r="M728" s="5"/>
    </row>
    <row r="729" spans="2:13" x14ac:dyDescent="0.3">
      <c r="B729" s="3"/>
      <c r="C729" s="3"/>
      <c r="D729" s="3"/>
      <c r="E729" s="3"/>
      <c r="F729" s="3"/>
      <c r="G729" s="3"/>
      <c r="H729" s="3"/>
      <c r="I729" s="3"/>
      <c r="J729" s="4"/>
      <c r="K729" s="4"/>
      <c r="L729" s="3"/>
      <c r="M729" s="5"/>
    </row>
    <row r="730" spans="2:13" x14ac:dyDescent="0.3">
      <c r="B730" s="3"/>
      <c r="C730" s="3"/>
      <c r="D730" s="3"/>
      <c r="E730" s="3"/>
      <c r="F730" s="3"/>
      <c r="G730" s="3"/>
      <c r="H730" s="3"/>
      <c r="I730" s="3"/>
      <c r="J730" s="4"/>
      <c r="K730" s="4"/>
      <c r="L730" s="3"/>
      <c r="M730" s="5"/>
    </row>
    <row r="731" spans="2:13" x14ac:dyDescent="0.3">
      <c r="B731" s="3"/>
      <c r="C731" s="3"/>
      <c r="D731" s="3"/>
      <c r="E731" s="3"/>
      <c r="F731" s="3"/>
      <c r="G731" s="3"/>
      <c r="H731" s="3"/>
      <c r="I731" s="3"/>
      <c r="J731" s="4"/>
      <c r="K731" s="4"/>
      <c r="L731" s="3"/>
      <c r="M731" s="5"/>
    </row>
    <row r="732" spans="2:13" x14ac:dyDescent="0.3">
      <c r="B732" s="3"/>
      <c r="C732" s="3"/>
      <c r="D732" s="3"/>
      <c r="E732" s="3"/>
      <c r="F732" s="3"/>
      <c r="G732" s="3"/>
      <c r="H732" s="3"/>
      <c r="I732" s="3"/>
      <c r="J732" s="4"/>
      <c r="K732" s="4"/>
      <c r="L732" s="3"/>
      <c r="M732" s="5"/>
    </row>
    <row r="733" spans="2:13" x14ac:dyDescent="0.3">
      <c r="B733" s="3"/>
      <c r="C733" s="3"/>
      <c r="D733" s="3"/>
      <c r="E733" s="3"/>
      <c r="F733" s="3"/>
      <c r="G733" s="3"/>
      <c r="H733" s="3"/>
      <c r="I733" s="3"/>
      <c r="J733" s="4"/>
      <c r="K733" s="4"/>
      <c r="L733" s="3"/>
      <c r="M733" s="5"/>
    </row>
    <row r="734" spans="2:13" x14ac:dyDescent="0.3">
      <c r="B734" s="3"/>
      <c r="C734" s="3"/>
      <c r="D734" s="3"/>
      <c r="E734" s="3"/>
      <c r="F734" s="3"/>
      <c r="G734" s="3"/>
      <c r="H734" s="3"/>
      <c r="I734" s="3"/>
      <c r="J734" s="4"/>
      <c r="K734" s="4"/>
      <c r="M734" s="5"/>
    </row>
    <row r="735" spans="2:13" x14ac:dyDescent="0.3">
      <c r="B735" s="3"/>
      <c r="C735" s="3"/>
      <c r="D735" s="3"/>
      <c r="E735" s="3"/>
      <c r="F735" s="3"/>
      <c r="G735" s="3"/>
      <c r="H735" s="3"/>
      <c r="I735" s="3"/>
      <c r="J735" s="4"/>
      <c r="K735" s="4"/>
      <c r="L735" s="3"/>
      <c r="M735" s="5"/>
    </row>
    <row r="736" spans="2:13" x14ac:dyDescent="0.3">
      <c r="B736" s="3"/>
      <c r="C736" s="3"/>
      <c r="D736" s="3"/>
      <c r="E736" s="3"/>
      <c r="F736" s="3"/>
      <c r="G736" s="3"/>
      <c r="H736" s="3"/>
      <c r="I736" s="3"/>
      <c r="J736" s="4"/>
      <c r="K736" s="4"/>
      <c r="M736" s="5"/>
    </row>
    <row r="737" spans="2:13" x14ac:dyDescent="0.3">
      <c r="B737" s="3"/>
      <c r="C737" s="3"/>
      <c r="D737" s="3"/>
      <c r="E737" s="3"/>
      <c r="F737" s="3"/>
      <c r="G737" s="3"/>
      <c r="H737" s="3"/>
      <c r="I737" s="3"/>
      <c r="J737" s="4"/>
      <c r="K737" s="4"/>
      <c r="M737" s="5"/>
    </row>
    <row r="738" spans="2:13" x14ac:dyDescent="0.3">
      <c r="B738" s="3"/>
      <c r="C738" s="3"/>
      <c r="D738" s="3"/>
      <c r="E738" s="3"/>
      <c r="F738" s="3"/>
      <c r="G738" s="3"/>
      <c r="H738" s="3"/>
      <c r="I738" s="3"/>
      <c r="J738" s="4"/>
      <c r="K738" s="4"/>
      <c r="L738" s="3"/>
      <c r="M738" s="5"/>
    </row>
    <row r="739" spans="2:13" x14ac:dyDescent="0.3">
      <c r="B739" s="3"/>
      <c r="C739" s="3"/>
      <c r="D739" s="3"/>
      <c r="E739" s="3"/>
      <c r="F739" s="3"/>
      <c r="G739" s="3"/>
      <c r="H739" s="3"/>
      <c r="I739" s="3"/>
      <c r="J739" s="4"/>
      <c r="K739" s="4"/>
      <c r="L739" s="3"/>
      <c r="M739" s="5"/>
    </row>
    <row r="740" spans="2:13" x14ac:dyDescent="0.3">
      <c r="B740" s="3"/>
      <c r="C740" s="3"/>
      <c r="D740" s="3"/>
      <c r="E740" s="3"/>
      <c r="F740" s="3"/>
      <c r="G740" s="3"/>
      <c r="H740" s="3"/>
      <c r="I740" s="3"/>
      <c r="J740" s="4"/>
      <c r="K740" s="4"/>
      <c r="L740" s="3"/>
      <c r="M740" s="5"/>
    </row>
    <row r="741" spans="2:13" x14ac:dyDescent="0.3">
      <c r="B741" s="3"/>
      <c r="C741" s="3"/>
      <c r="D741" s="3"/>
      <c r="E741" s="3"/>
      <c r="F741" s="3"/>
      <c r="G741" s="3"/>
      <c r="H741" s="3"/>
      <c r="I741" s="3"/>
      <c r="J741" s="4"/>
      <c r="K741" s="4"/>
      <c r="L741" s="3"/>
      <c r="M741" s="5"/>
    </row>
    <row r="742" spans="2:13" x14ac:dyDescent="0.3">
      <c r="B742" s="3"/>
      <c r="C742" s="3"/>
      <c r="D742" s="3"/>
      <c r="E742" s="3"/>
      <c r="F742" s="3"/>
      <c r="G742" s="3"/>
      <c r="H742" s="3"/>
      <c r="I742" s="3"/>
      <c r="J742" s="4"/>
      <c r="K742" s="4"/>
      <c r="L742" s="3"/>
      <c r="M742" s="5"/>
    </row>
    <row r="743" spans="2:13" x14ac:dyDescent="0.3">
      <c r="B743" s="3"/>
      <c r="C743" s="3"/>
      <c r="D743" s="3"/>
      <c r="E743" s="3"/>
      <c r="F743" s="3"/>
      <c r="G743" s="3"/>
      <c r="H743" s="3"/>
      <c r="I743" s="3"/>
      <c r="J743" s="4"/>
      <c r="K743" s="4"/>
      <c r="L743" s="3"/>
      <c r="M743" s="5"/>
    </row>
    <row r="744" spans="2:13" x14ac:dyDescent="0.3">
      <c r="B744" s="3"/>
      <c r="C744" s="3"/>
      <c r="D744" s="3"/>
      <c r="E744" s="3"/>
      <c r="F744" s="3"/>
      <c r="G744" s="3"/>
      <c r="H744" s="3"/>
      <c r="I744" s="3"/>
      <c r="J744" s="4"/>
      <c r="K744" s="4"/>
      <c r="L744" s="3"/>
      <c r="M744" s="5"/>
    </row>
    <row r="745" spans="2:13" x14ac:dyDescent="0.3">
      <c r="B745" s="3"/>
      <c r="C745" s="3"/>
      <c r="D745" s="3"/>
      <c r="E745" s="3"/>
      <c r="F745" s="3"/>
      <c r="G745" s="3"/>
      <c r="H745" s="3"/>
      <c r="I745" s="3"/>
      <c r="J745" s="4"/>
      <c r="K745" s="4"/>
      <c r="L745" s="3"/>
      <c r="M745" s="5"/>
    </row>
    <row r="746" spans="2:13" x14ac:dyDescent="0.3">
      <c r="B746" s="3"/>
      <c r="C746" s="3"/>
      <c r="D746" s="3"/>
      <c r="E746" s="3"/>
      <c r="F746" s="3"/>
      <c r="G746" s="3"/>
      <c r="H746" s="3"/>
      <c r="I746" s="3"/>
      <c r="J746" s="4"/>
      <c r="K746" s="4"/>
      <c r="L746" s="3"/>
      <c r="M746" s="5"/>
    </row>
    <row r="747" spans="2:13" x14ac:dyDescent="0.3">
      <c r="B747" s="3"/>
      <c r="C747" s="3"/>
      <c r="D747" s="3"/>
      <c r="E747" s="3"/>
      <c r="F747" s="3"/>
      <c r="G747" s="3"/>
      <c r="H747" s="3"/>
      <c r="I747" s="3"/>
      <c r="J747" s="4"/>
      <c r="K747" s="4"/>
      <c r="L747" s="3"/>
      <c r="M747" s="5"/>
    </row>
    <row r="748" spans="2:13" x14ac:dyDescent="0.3">
      <c r="B748" s="3"/>
      <c r="C748" s="3"/>
      <c r="D748" s="3"/>
      <c r="F748" s="3"/>
      <c r="G748" s="3"/>
      <c r="H748" s="3"/>
      <c r="I748" s="3"/>
      <c r="J748" s="4"/>
      <c r="K748" s="4"/>
      <c r="L748" s="3"/>
      <c r="M748" s="5"/>
    </row>
    <row r="749" spans="2:13" x14ac:dyDescent="0.3">
      <c r="B749" s="3"/>
      <c r="C749" s="3"/>
      <c r="D749" s="3"/>
      <c r="E749" s="3"/>
      <c r="F749" s="3"/>
      <c r="G749" s="3"/>
      <c r="H749" s="3"/>
      <c r="I749" s="3"/>
      <c r="J749" s="4"/>
      <c r="K749" s="4"/>
      <c r="L749" s="3"/>
      <c r="M749" s="5"/>
    </row>
    <row r="750" spans="2:13" x14ac:dyDescent="0.3">
      <c r="B750" s="3"/>
      <c r="C750" s="3"/>
      <c r="D750" s="3"/>
      <c r="E750" s="3"/>
      <c r="F750" s="3"/>
      <c r="G750" s="3"/>
      <c r="H750" s="3"/>
      <c r="I750" s="3"/>
      <c r="J750" s="4"/>
      <c r="K750" s="4"/>
      <c r="L750" s="3"/>
      <c r="M750" s="5"/>
    </row>
    <row r="751" spans="2:13" x14ac:dyDescent="0.3">
      <c r="B751" s="3"/>
      <c r="C751" s="3"/>
      <c r="D751" s="3"/>
      <c r="E751" s="3"/>
      <c r="G751" s="3"/>
      <c r="H751" s="3"/>
      <c r="J751" s="4"/>
      <c r="K751" s="4"/>
      <c r="L751" s="3"/>
      <c r="M751" s="5"/>
    </row>
    <row r="752" spans="2:13" x14ac:dyDescent="0.3">
      <c r="B752" s="3"/>
      <c r="C752" s="3"/>
      <c r="D752" s="3"/>
      <c r="E752" s="3"/>
      <c r="F752" s="3"/>
      <c r="H752" s="3"/>
      <c r="I752" s="3"/>
      <c r="J752" s="4"/>
      <c r="K752" s="4"/>
      <c r="L752" s="3"/>
      <c r="M752" s="5"/>
    </row>
    <row r="753" spans="2:13" x14ac:dyDescent="0.3">
      <c r="B753" s="3"/>
      <c r="C753" s="3"/>
      <c r="D753" s="3"/>
      <c r="E753" s="3"/>
      <c r="F753" s="3"/>
      <c r="G753" s="3"/>
      <c r="H753" s="3"/>
      <c r="I753" s="3"/>
      <c r="J753" s="4"/>
      <c r="K753" s="4"/>
      <c r="L753" s="3"/>
      <c r="M753" s="5"/>
    </row>
    <row r="754" spans="2:13" x14ac:dyDescent="0.3">
      <c r="B754" s="3"/>
      <c r="C754" s="3"/>
      <c r="D754" s="3"/>
      <c r="E754" s="3"/>
      <c r="F754" s="3"/>
      <c r="G754" s="3"/>
      <c r="H754" s="3"/>
      <c r="I754" s="3"/>
      <c r="J754" s="4"/>
      <c r="K754" s="4"/>
      <c r="L754" s="3"/>
      <c r="M754" s="5"/>
    </row>
    <row r="755" spans="2:13" x14ac:dyDescent="0.3">
      <c r="B755" s="3"/>
      <c r="C755" s="3"/>
      <c r="D755" s="3"/>
      <c r="E755" s="3"/>
      <c r="F755" s="3"/>
      <c r="G755" s="3"/>
      <c r="H755" s="3"/>
      <c r="I755" s="3"/>
      <c r="J755" s="4"/>
      <c r="K755" s="4"/>
      <c r="L755" s="3"/>
      <c r="M755" s="5"/>
    </row>
    <row r="756" spans="2:13" x14ac:dyDescent="0.3">
      <c r="B756" s="3"/>
      <c r="C756" s="3"/>
      <c r="D756" s="3"/>
      <c r="E756" s="3"/>
      <c r="F756" s="3"/>
      <c r="G756" s="3"/>
      <c r="H756" s="3"/>
      <c r="I756" s="3"/>
      <c r="J756" s="4"/>
      <c r="K756" s="4"/>
      <c r="L756" s="3"/>
      <c r="M756" s="5"/>
    </row>
    <row r="757" spans="2:13" x14ac:dyDescent="0.3">
      <c r="B757" s="3"/>
      <c r="C757" s="3"/>
      <c r="D757" s="3"/>
      <c r="E757" s="3"/>
      <c r="F757" s="3"/>
      <c r="G757" s="3"/>
      <c r="H757" s="3"/>
      <c r="I757" s="3"/>
      <c r="J757" s="4"/>
      <c r="K757" s="4"/>
      <c r="L757" s="3"/>
      <c r="M757" s="5"/>
    </row>
    <row r="758" spans="2:13" x14ac:dyDescent="0.3">
      <c r="B758" s="3"/>
      <c r="C758" s="3"/>
      <c r="D758" s="3"/>
      <c r="E758" s="3"/>
      <c r="F758" s="3"/>
      <c r="G758" s="3"/>
      <c r="H758" s="3"/>
      <c r="I758" s="3"/>
      <c r="J758" s="4"/>
      <c r="K758" s="4"/>
      <c r="L758" s="3"/>
      <c r="M758" s="5"/>
    </row>
    <row r="759" spans="2:13" x14ac:dyDescent="0.3">
      <c r="B759" s="3"/>
      <c r="C759" s="3"/>
      <c r="D759" s="3"/>
      <c r="E759" s="3"/>
      <c r="F759" s="3"/>
      <c r="G759" s="3"/>
      <c r="H759" s="3"/>
      <c r="I759" s="3"/>
      <c r="J759" s="4"/>
      <c r="K759" s="4"/>
      <c r="L759" s="3"/>
      <c r="M759" s="5"/>
    </row>
    <row r="760" spans="2:13" x14ac:dyDescent="0.3">
      <c r="B760" s="3"/>
      <c r="C760" s="3"/>
      <c r="D760" s="3"/>
      <c r="E760" s="3"/>
      <c r="F760" s="3"/>
      <c r="G760" s="3"/>
      <c r="H760" s="3"/>
      <c r="I760" s="3"/>
      <c r="J760" s="4"/>
      <c r="K760" s="4"/>
      <c r="L760" s="3"/>
      <c r="M760" s="5"/>
    </row>
    <row r="761" spans="2:13" x14ac:dyDescent="0.3">
      <c r="B761" s="3"/>
      <c r="C761" s="3"/>
      <c r="D761" s="3"/>
      <c r="E761" s="3"/>
      <c r="G761" s="3"/>
      <c r="H761" s="3"/>
      <c r="J761" s="4"/>
      <c r="K761" s="4"/>
      <c r="L761" s="3"/>
      <c r="M761" s="5"/>
    </row>
    <row r="762" spans="2:13" x14ac:dyDescent="0.3">
      <c r="B762" s="3"/>
      <c r="C762" s="3"/>
      <c r="D762" s="3"/>
      <c r="E762" s="3"/>
      <c r="F762" s="3"/>
      <c r="G762" s="3"/>
      <c r="H762" s="3"/>
      <c r="I762" s="3"/>
      <c r="J762" s="4"/>
      <c r="K762" s="4"/>
      <c r="L762" s="3"/>
      <c r="M762" s="5"/>
    </row>
    <row r="763" spans="2:13" x14ac:dyDescent="0.3">
      <c r="B763" s="3"/>
      <c r="C763" s="3"/>
      <c r="D763" s="3"/>
      <c r="E763" s="3"/>
      <c r="F763" s="3"/>
      <c r="G763" s="3"/>
      <c r="H763" s="3"/>
      <c r="I763" s="3"/>
      <c r="J763" s="4"/>
      <c r="K763" s="4"/>
      <c r="L763" s="3"/>
      <c r="M763" s="5"/>
    </row>
    <row r="764" spans="2:13" x14ac:dyDescent="0.3">
      <c r="B764" s="3"/>
      <c r="C764" s="3"/>
      <c r="D764" s="3"/>
      <c r="E764" s="3"/>
      <c r="F764" s="3"/>
      <c r="G764" s="3"/>
      <c r="H764" s="3"/>
      <c r="I764" s="3"/>
      <c r="J764" s="4"/>
      <c r="K764" s="4"/>
      <c r="L764" s="3"/>
      <c r="M764" s="5"/>
    </row>
    <row r="765" spans="2:13" x14ac:dyDescent="0.3">
      <c r="B765" s="3"/>
      <c r="C765" s="3"/>
      <c r="D765" s="3"/>
      <c r="E765" s="3"/>
      <c r="F765" s="3"/>
      <c r="H765" s="3"/>
      <c r="I765" s="3"/>
      <c r="J765" s="4"/>
      <c r="K765" s="4"/>
      <c r="L765" s="3"/>
      <c r="M765" s="5"/>
    </row>
    <row r="766" spans="2:13" x14ac:dyDescent="0.3">
      <c r="B766" s="3"/>
      <c r="C766" s="3"/>
      <c r="D766" s="3"/>
      <c r="E766" s="3"/>
      <c r="F766" s="3"/>
      <c r="G766" s="3"/>
      <c r="H766" s="3"/>
      <c r="I766" s="3"/>
      <c r="J766" s="4"/>
      <c r="K766" s="4"/>
      <c r="L766" s="3"/>
      <c r="M766" s="5"/>
    </row>
    <row r="767" spans="2:13" x14ac:dyDescent="0.3">
      <c r="B767" s="3"/>
      <c r="C767" s="3"/>
      <c r="D767" s="3"/>
      <c r="E767" s="3"/>
      <c r="F767" s="3"/>
      <c r="G767" s="3"/>
      <c r="H767" s="3"/>
      <c r="I767" s="3"/>
      <c r="J767" s="4"/>
      <c r="K767" s="4"/>
      <c r="L767" s="3"/>
      <c r="M767" s="5"/>
    </row>
    <row r="768" spans="2:13" x14ac:dyDescent="0.3">
      <c r="B768" s="3"/>
      <c r="C768" s="3"/>
      <c r="D768" s="3"/>
      <c r="E768" s="3"/>
      <c r="F768" s="3"/>
      <c r="G768" s="3"/>
      <c r="H768" s="3"/>
      <c r="I768" s="3"/>
      <c r="J768" s="4"/>
      <c r="K768" s="4"/>
      <c r="L768" s="3"/>
      <c r="M768" s="5"/>
    </row>
    <row r="769" spans="2:13" x14ac:dyDescent="0.3">
      <c r="B769" s="3"/>
      <c r="C769" s="3"/>
      <c r="D769" s="3"/>
      <c r="E769" s="3"/>
      <c r="F769" s="3"/>
      <c r="G769" s="3"/>
      <c r="H769" s="3"/>
      <c r="I769" s="3"/>
      <c r="J769" s="4"/>
      <c r="K769" s="4"/>
      <c r="L769" s="3"/>
      <c r="M769" s="5"/>
    </row>
    <row r="770" spans="2:13" x14ac:dyDescent="0.3">
      <c r="B770" s="3"/>
      <c r="C770" s="3"/>
      <c r="D770" s="3"/>
      <c r="E770" s="3"/>
      <c r="F770" s="3"/>
      <c r="G770" s="3"/>
      <c r="H770" s="3"/>
      <c r="I770" s="3"/>
      <c r="J770" s="4"/>
      <c r="K770" s="4"/>
      <c r="L770" s="3"/>
      <c r="M770" s="5"/>
    </row>
    <row r="771" spans="2:13" x14ac:dyDescent="0.3">
      <c r="B771" s="3"/>
      <c r="C771" s="3"/>
      <c r="D771" s="3"/>
      <c r="E771" s="3"/>
      <c r="G771" s="3"/>
      <c r="H771" s="3"/>
      <c r="J771" s="4"/>
      <c r="K771" s="4"/>
      <c r="L771" s="3"/>
      <c r="M771" s="5"/>
    </row>
    <row r="772" spans="2:13" x14ac:dyDescent="0.3">
      <c r="B772" s="3"/>
      <c r="C772" s="3"/>
      <c r="D772" s="3"/>
      <c r="E772" s="3"/>
      <c r="F772" s="3"/>
      <c r="G772" s="3"/>
      <c r="H772" s="3"/>
      <c r="I772" s="3"/>
      <c r="J772" s="4"/>
      <c r="K772" s="4"/>
      <c r="L772" s="3"/>
      <c r="M772" s="5"/>
    </row>
    <row r="773" spans="2:13" x14ac:dyDescent="0.3">
      <c r="B773" s="3"/>
      <c r="C773" s="3"/>
      <c r="D773" s="3"/>
      <c r="E773" s="3"/>
      <c r="F773" s="3"/>
      <c r="G773" s="3"/>
      <c r="H773" s="3"/>
      <c r="I773" s="3"/>
      <c r="J773" s="4"/>
      <c r="K773" s="4"/>
      <c r="L773" s="3"/>
      <c r="M773" s="5"/>
    </row>
    <row r="774" spans="2:13" x14ac:dyDescent="0.3">
      <c r="B774" s="3"/>
      <c r="C774" s="3"/>
      <c r="D774" s="3"/>
      <c r="E774" s="3"/>
      <c r="F774" s="3"/>
      <c r="G774" s="3"/>
      <c r="H774" s="3"/>
      <c r="I774" s="3"/>
      <c r="J774" s="4"/>
      <c r="K774" s="4"/>
      <c r="M774" s="5"/>
    </row>
    <row r="775" spans="2:13" x14ac:dyDescent="0.3">
      <c r="B775" s="3"/>
      <c r="C775" s="3"/>
      <c r="D775" s="3"/>
      <c r="E775" s="3"/>
      <c r="F775" s="3"/>
      <c r="G775" s="3"/>
      <c r="H775" s="3"/>
      <c r="I775" s="3"/>
      <c r="J775" s="4"/>
      <c r="K775" s="4"/>
      <c r="L775" s="3"/>
      <c r="M775" s="5"/>
    </row>
    <row r="776" spans="2:13" x14ac:dyDescent="0.3">
      <c r="B776" s="3"/>
      <c r="C776" s="3"/>
      <c r="D776" s="3"/>
      <c r="E776" s="3"/>
      <c r="F776" s="3"/>
      <c r="G776" s="3"/>
      <c r="H776" s="3"/>
      <c r="I776" s="3"/>
      <c r="J776" s="4"/>
      <c r="K776" s="4"/>
      <c r="L776" s="3"/>
      <c r="M776" s="5"/>
    </row>
    <row r="777" spans="2:13" x14ac:dyDescent="0.3">
      <c r="B777" s="3"/>
      <c r="C777" s="3"/>
      <c r="D777" s="3"/>
      <c r="E777" s="3"/>
      <c r="F777" s="3"/>
      <c r="G777" s="3"/>
      <c r="H777" s="3"/>
      <c r="I777" s="3"/>
      <c r="J777" s="4"/>
      <c r="K777" s="4"/>
      <c r="L777" s="3"/>
      <c r="M777" s="5"/>
    </row>
    <row r="778" spans="2:13" x14ac:dyDescent="0.3">
      <c r="B778" s="3"/>
      <c r="C778" s="3"/>
      <c r="D778" s="3"/>
      <c r="E778" s="3"/>
      <c r="F778" s="3"/>
      <c r="G778" s="3"/>
      <c r="H778" s="3"/>
      <c r="I778" s="3"/>
      <c r="J778" s="4"/>
      <c r="K778" s="4"/>
      <c r="L778" s="3"/>
      <c r="M778" s="5"/>
    </row>
    <row r="779" spans="2:13" x14ac:dyDescent="0.3">
      <c r="B779" s="3"/>
      <c r="C779" s="3"/>
      <c r="D779" s="3"/>
      <c r="E779" s="3"/>
      <c r="F779" s="3"/>
      <c r="G779" s="3"/>
      <c r="H779" s="3"/>
      <c r="I779" s="3"/>
      <c r="J779" s="4"/>
      <c r="K779" s="4"/>
      <c r="L779" s="3"/>
      <c r="M779" s="5"/>
    </row>
    <row r="780" spans="2:13" x14ac:dyDescent="0.3">
      <c r="B780" s="3"/>
      <c r="C780" s="3"/>
      <c r="D780" s="3"/>
      <c r="E780" s="3"/>
      <c r="F780" s="3"/>
      <c r="G780" s="3"/>
      <c r="H780" s="3"/>
      <c r="I780" s="3"/>
      <c r="J780" s="4"/>
      <c r="K780" s="4"/>
      <c r="L780" s="3"/>
      <c r="M780" s="5"/>
    </row>
    <row r="781" spans="2:13" x14ac:dyDescent="0.3">
      <c r="B781" s="3"/>
      <c r="C781" s="3"/>
      <c r="D781" s="3"/>
      <c r="E781" s="3"/>
      <c r="F781" s="3"/>
      <c r="G781" s="3"/>
      <c r="H781" s="3"/>
      <c r="I781" s="3"/>
      <c r="J781" s="4"/>
      <c r="K781" s="4"/>
      <c r="L781" s="3"/>
      <c r="M781" s="5"/>
    </row>
    <row r="782" spans="2:13" x14ac:dyDescent="0.3">
      <c r="B782" s="3"/>
      <c r="C782" s="3"/>
      <c r="D782" s="3"/>
      <c r="E782" s="3"/>
      <c r="F782" s="3"/>
      <c r="G782" s="3"/>
      <c r="H782" s="3"/>
      <c r="I782" s="3"/>
      <c r="J782" s="4"/>
      <c r="K782" s="4"/>
      <c r="L782" s="3"/>
      <c r="M782" s="5"/>
    </row>
    <row r="783" spans="2:13" x14ac:dyDescent="0.3">
      <c r="B783" s="3"/>
      <c r="C783" s="3"/>
      <c r="D783" s="3"/>
      <c r="E783" s="3"/>
      <c r="F783" s="3"/>
      <c r="G783" s="3"/>
      <c r="H783" s="3"/>
      <c r="I783" s="3"/>
      <c r="J783" s="4"/>
      <c r="K783" s="4"/>
      <c r="L783" s="3"/>
      <c r="M783" s="5"/>
    </row>
    <row r="784" spans="2:13" x14ac:dyDescent="0.3">
      <c r="B784" s="3"/>
      <c r="C784" s="3"/>
      <c r="D784" s="3"/>
      <c r="E784" s="3"/>
      <c r="F784" s="3"/>
      <c r="G784" s="3"/>
      <c r="H784" s="3"/>
      <c r="I784" s="3"/>
      <c r="J784" s="4"/>
      <c r="K784" s="4"/>
      <c r="L784" s="3"/>
      <c r="M784" s="5"/>
    </row>
    <row r="785" spans="2:13" x14ac:dyDescent="0.3">
      <c r="B785" s="3"/>
      <c r="C785" s="3"/>
      <c r="D785" s="3"/>
      <c r="E785" s="3"/>
      <c r="F785" s="3"/>
      <c r="G785" s="3"/>
      <c r="H785" s="3"/>
      <c r="I785" s="3"/>
      <c r="J785" s="4"/>
      <c r="K785" s="4"/>
      <c r="L785" s="3"/>
      <c r="M785" s="5"/>
    </row>
    <row r="786" spans="2:13" x14ac:dyDescent="0.3">
      <c r="B786" s="3"/>
      <c r="C786" s="3"/>
      <c r="D786" s="3"/>
      <c r="E786" s="3"/>
      <c r="F786" s="3"/>
      <c r="G786" s="3"/>
      <c r="H786" s="3"/>
      <c r="I786" s="3"/>
      <c r="J786" s="4"/>
      <c r="K786" s="4"/>
      <c r="L786" s="3"/>
      <c r="M786" s="5"/>
    </row>
    <row r="787" spans="2:13" x14ac:dyDescent="0.3">
      <c r="B787" s="3"/>
      <c r="C787" s="3"/>
      <c r="D787" s="3"/>
      <c r="E787" s="3"/>
      <c r="F787" s="3"/>
      <c r="G787" s="3"/>
      <c r="H787" s="3"/>
      <c r="I787" s="3"/>
      <c r="J787" s="4"/>
      <c r="K787" s="4"/>
      <c r="L787" s="3"/>
      <c r="M787" s="5"/>
    </row>
    <row r="788" spans="2:13" x14ac:dyDescent="0.3">
      <c r="B788" s="3"/>
      <c r="C788" s="3"/>
      <c r="D788" s="3"/>
      <c r="E788" s="3"/>
      <c r="F788" s="3"/>
      <c r="G788" s="3"/>
      <c r="H788" s="3"/>
      <c r="I788" s="3"/>
      <c r="J788" s="4"/>
      <c r="K788" s="4"/>
      <c r="M788" s="5"/>
    </row>
    <row r="789" spans="2:13" x14ac:dyDescent="0.3">
      <c r="B789" s="3"/>
      <c r="C789" s="3"/>
      <c r="D789" s="3"/>
      <c r="E789" s="3"/>
      <c r="F789" s="3"/>
      <c r="G789" s="3"/>
      <c r="H789" s="3"/>
      <c r="I789" s="3"/>
      <c r="J789" s="4"/>
      <c r="K789" s="4"/>
      <c r="M789" s="5"/>
    </row>
    <row r="790" spans="2:13" x14ac:dyDescent="0.3">
      <c r="B790" s="3"/>
      <c r="C790" s="3"/>
      <c r="D790" s="3"/>
      <c r="E790" s="3"/>
      <c r="F790" s="3"/>
      <c r="G790" s="3"/>
      <c r="H790" s="3"/>
      <c r="I790" s="3"/>
      <c r="J790" s="4"/>
      <c r="K790" s="4"/>
      <c r="M790" s="5"/>
    </row>
    <row r="791" spans="2:13" x14ac:dyDescent="0.3">
      <c r="B791" s="3"/>
      <c r="C791" s="3"/>
      <c r="D791" s="3"/>
      <c r="E791" s="3"/>
      <c r="F791" s="3"/>
      <c r="G791" s="3"/>
      <c r="H791" s="3"/>
      <c r="I791" s="3"/>
      <c r="J791" s="4"/>
      <c r="K791" s="4"/>
      <c r="L791" s="3"/>
      <c r="M791" s="5"/>
    </row>
    <row r="792" spans="2:13" x14ac:dyDescent="0.3">
      <c r="B792" s="3"/>
      <c r="C792" s="3"/>
      <c r="D792" s="3"/>
      <c r="E792" s="3"/>
      <c r="F792" s="3"/>
      <c r="G792" s="3"/>
      <c r="H792" s="3"/>
      <c r="I792" s="3"/>
      <c r="J792" s="4"/>
      <c r="K792" s="4"/>
      <c r="L792" s="3"/>
      <c r="M792" s="5"/>
    </row>
    <row r="793" spans="2:13" x14ac:dyDescent="0.3">
      <c r="B793" s="3"/>
      <c r="C793" s="3"/>
      <c r="D793" s="3"/>
      <c r="E793" s="3"/>
      <c r="G793" s="3"/>
      <c r="H793" s="3"/>
      <c r="J793" s="4"/>
      <c r="K793" s="4"/>
      <c r="L793" s="3"/>
      <c r="M793" s="5"/>
    </row>
    <row r="794" spans="2:13" x14ac:dyDescent="0.3">
      <c r="B794" s="3"/>
      <c r="C794" s="3"/>
      <c r="D794" s="3"/>
      <c r="E794" s="3"/>
      <c r="F794" s="3"/>
      <c r="G794" s="3"/>
      <c r="H794" s="3"/>
      <c r="I794" s="3"/>
      <c r="J794" s="4"/>
      <c r="K794" s="4"/>
      <c r="L794" s="3"/>
      <c r="M794" s="5"/>
    </row>
    <row r="795" spans="2:13" x14ac:dyDescent="0.3">
      <c r="B795" s="3"/>
      <c r="C795" s="3"/>
      <c r="D795" s="3"/>
      <c r="E795" s="3"/>
      <c r="F795" s="3"/>
      <c r="G795" s="3"/>
      <c r="H795" s="3"/>
      <c r="I795" s="3"/>
      <c r="J795" s="4"/>
      <c r="K795" s="4"/>
      <c r="L795" s="3"/>
      <c r="M795" s="5"/>
    </row>
    <row r="796" spans="2:13" x14ac:dyDescent="0.3">
      <c r="B796" s="3"/>
      <c r="C796" s="3"/>
      <c r="D796" s="3"/>
      <c r="E796" s="3"/>
      <c r="F796" s="3"/>
      <c r="G796" s="3"/>
      <c r="H796" s="3"/>
      <c r="I796" s="3"/>
      <c r="J796" s="4"/>
      <c r="K796" s="4"/>
      <c r="L796" s="3"/>
      <c r="M796" s="5"/>
    </row>
    <row r="797" spans="2:13" x14ac:dyDescent="0.3">
      <c r="B797" s="3"/>
      <c r="C797" s="3"/>
      <c r="D797" s="3"/>
      <c r="E797" s="3"/>
      <c r="F797" s="3"/>
      <c r="G797" s="3"/>
      <c r="H797" s="3"/>
      <c r="I797" s="3"/>
      <c r="J797" s="4"/>
      <c r="K797" s="4"/>
      <c r="L797" s="3"/>
      <c r="M797" s="5"/>
    </row>
    <row r="798" spans="2:13" x14ac:dyDescent="0.3">
      <c r="B798" s="3"/>
      <c r="C798" s="3"/>
      <c r="D798" s="3"/>
      <c r="E798" s="3"/>
      <c r="F798" s="3"/>
      <c r="G798" s="3"/>
      <c r="H798" s="3"/>
      <c r="I798" s="3"/>
      <c r="J798" s="4"/>
      <c r="K798" s="4"/>
      <c r="M798" s="5"/>
    </row>
    <row r="799" spans="2:13" x14ac:dyDescent="0.3">
      <c r="B799" s="3"/>
      <c r="C799" s="3"/>
      <c r="D799" s="3"/>
      <c r="E799" s="3"/>
      <c r="F799" s="3"/>
      <c r="G799" s="3"/>
      <c r="H799" s="3"/>
      <c r="I799" s="3"/>
      <c r="J799" s="4"/>
      <c r="K799" s="4"/>
      <c r="L799" s="3"/>
      <c r="M799" s="5"/>
    </row>
    <row r="800" spans="2:13" x14ac:dyDescent="0.3">
      <c r="B800" s="3"/>
      <c r="C800" s="3"/>
      <c r="D800" s="3"/>
      <c r="E800" s="3"/>
      <c r="F800" s="3"/>
      <c r="G800" s="3"/>
      <c r="H800" s="3"/>
      <c r="I800" s="3"/>
      <c r="J800" s="4"/>
      <c r="K800" s="4"/>
      <c r="L800" s="3"/>
      <c r="M800" s="5"/>
    </row>
    <row r="801" spans="2:13" x14ac:dyDescent="0.3">
      <c r="B801" s="3"/>
      <c r="C801" s="3"/>
      <c r="D801" s="3"/>
      <c r="E801" s="3"/>
      <c r="F801" s="3"/>
      <c r="G801" s="3"/>
      <c r="H801" s="3"/>
      <c r="I801" s="3"/>
      <c r="J801" s="4"/>
      <c r="K801" s="4"/>
      <c r="L801" s="3"/>
      <c r="M801" s="5"/>
    </row>
    <row r="802" spans="2:13" x14ac:dyDescent="0.3">
      <c r="B802" s="3"/>
      <c r="C802" s="3"/>
      <c r="D802" s="3"/>
      <c r="E802" s="3"/>
      <c r="F802" s="3"/>
      <c r="G802" s="3"/>
      <c r="H802" s="3"/>
      <c r="I802" s="3"/>
      <c r="J802" s="4"/>
      <c r="K802" s="4"/>
      <c r="L802" s="3"/>
      <c r="M802" s="5"/>
    </row>
    <row r="803" spans="2:13" x14ac:dyDescent="0.3">
      <c r="B803" s="3"/>
      <c r="C803" s="3"/>
      <c r="D803" s="3"/>
      <c r="E803" s="3"/>
      <c r="F803" s="3"/>
      <c r="G803" s="3"/>
      <c r="H803" s="3"/>
      <c r="I803" s="3"/>
      <c r="J803" s="4"/>
      <c r="K803" s="4"/>
      <c r="L803" s="3"/>
      <c r="M803" s="5"/>
    </row>
    <row r="804" spans="2:13" x14ac:dyDescent="0.3">
      <c r="B804" s="3"/>
      <c r="C804" s="3"/>
      <c r="D804" s="3"/>
      <c r="E804" s="3"/>
      <c r="F804" s="3"/>
      <c r="G804" s="3"/>
      <c r="H804" s="3"/>
      <c r="I804" s="3"/>
      <c r="J804" s="4"/>
      <c r="K804" s="4"/>
      <c r="L804" s="3"/>
      <c r="M804" s="5"/>
    </row>
    <row r="805" spans="2:13" x14ac:dyDescent="0.3">
      <c r="B805" s="3"/>
      <c r="C805" s="3"/>
      <c r="D805" s="3"/>
      <c r="E805" s="3"/>
      <c r="F805" s="3"/>
      <c r="G805" s="3"/>
      <c r="H805" s="3"/>
      <c r="I805" s="3"/>
      <c r="J805" s="4"/>
      <c r="K805" s="4"/>
      <c r="M805" s="5"/>
    </row>
    <row r="806" spans="2:13" x14ac:dyDescent="0.3">
      <c r="B806" s="3"/>
      <c r="C806" s="3"/>
      <c r="D806" s="3"/>
      <c r="E806" s="3"/>
      <c r="F806" s="3"/>
      <c r="G806" s="3"/>
      <c r="H806" s="3"/>
      <c r="I806" s="3"/>
      <c r="J806" s="4"/>
      <c r="K806" s="4"/>
      <c r="L806" s="3"/>
      <c r="M806" s="5"/>
    </row>
    <row r="807" spans="2:13" x14ac:dyDescent="0.3">
      <c r="B807" s="3"/>
      <c r="C807" s="3"/>
      <c r="D807" s="3"/>
      <c r="E807" s="3"/>
      <c r="F807" s="3"/>
      <c r="G807" s="3"/>
      <c r="H807" s="3"/>
      <c r="I807" s="3"/>
      <c r="J807" s="4"/>
      <c r="K807" s="4"/>
      <c r="L807" s="3"/>
      <c r="M807" s="5"/>
    </row>
    <row r="808" spans="2:13" x14ac:dyDescent="0.3">
      <c r="B808" s="3"/>
      <c r="C808" s="3"/>
      <c r="D808" s="3"/>
      <c r="E808" s="3"/>
      <c r="F808" s="3"/>
      <c r="G808" s="3"/>
      <c r="H808" s="3"/>
      <c r="I808" s="3"/>
      <c r="J808" s="4"/>
      <c r="K808" s="4"/>
      <c r="L808" s="3"/>
      <c r="M808" s="5"/>
    </row>
    <row r="809" spans="2:13" x14ac:dyDescent="0.3">
      <c r="B809" s="3"/>
      <c r="C809" s="3"/>
      <c r="D809" s="3"/>
      <c r="E809" s="3"/>
      <c r="F809" s="3"/>
      <c r="G809" s="3"/>
      <c r="H809" s="3"/>
      <c r="I809" s="3"/>
      <c r="J809" s="4"/>
      <c r="K809" s="4"/>
      <c r="L809" s="3"/>
      <c r="M809" s="5"/>
    </row>
    <row r="810" spans="2:13" x14ac:dyDescent="0.3">
      <c r="B810" s="3"/>
      <c r="C810" s="3"/>
      <c r="D810" s="3"/>
      <c r="E810" s="3"/>
      <c r="F810" s="3"/>
      <c r="G810" s="3"/>
      <c r="H810" s="3"/>
      <c r="I810" s="3"/>
      <c r="J810" s="4"/>
      <c r="K810" s="4"/>
      <c r="L810" s="3"/>
      <c r="M810" s="5"/>
    </row>
    <row r="811" spans="2:13" x14ac:dyDescent="0.3">
      <c r="B811" s="3"/>
      <c r="C811" s="3"/>
      <c r="D811" s="3"/>
      <c r="E811" s="3"/>
      <c r="F811" s="3"/>
      <c r="G811" s="3"/>
      <c r="H811" s="3"/>
      <c r="I811" s="3"/>
      <c r="J811" s="4"/>
      <c r="K811" s="4"/>
      <c r="L811" s="3"/>
      <c r="M811" s="5"/>
    </row>
    <row r="812" spans="2:13" x14ac:dyDescent="0.3">
      <c r="B812" s="3"/>
      <c r="C812" s="3"/>
      <c r="D812" s="3"/>
      <c r="E812" s="3"/>
      <c r="F812" s="3"/>
      <c r="G812" s="3"/>
      <c r="H812" s="3"/>
      <c r="I812" s="3"/>
      <c r="J812" s="4"/>
      <c r="K812" s="4"/>
      <c r="L812" s="3"/>
      <c r="M812" s="5"/>
    </row>
    <row r="813" spans="2:13" x14ac:dyDescent="0.3">
      <c r="B813" s="3"/>
      <c r="C813" s="3"/>
      <c r="D813" s="3"/>
      <c r="E813" s="3"/>
      <c r="F813" s="3"/>
      <c r="G813" s="3"/>
      <c r="H813" s="3"/>
      <c r="I813" s="3"/>
      <c r="J813" s="4"/>
      <c r="K813" s="4"/>
      <c r="L813" s="3"/>
      <c r="M813" s="5"/>
    </row>
    <row r="814" spans="2:13" x14ac:dyDescent="0.3">
      <c r="B814" s="3"/>
      <c r="C814" s="3"/>
      <c r="D814" s="3"/>
      <c r="F814" s="3"/>
      <c r="G814" s="3"/>
      <c r="H814" s="3"/>
      <c r="I814" s="3"/>
      <c r="J814" s="4"/>
      <c r="K814" s="4"/>
      <c r="L814" s="3"/>
      <c r="M814" s="5"/>
    </row>
    <row r="815" spans="2:13" x14ac:dyDescent="0.3">
      <c r="B815" s="3"/>
      <c r="C815" s="3"/>
      <c r="D815" s="3"/>
      <c r="E815" s="3"/>
      <c r="F815" s="3"/>
      <c r="G815" s="3"/>
      <c r="H815" s="3"/>
      <c r="I815" s="3"/>
      <c r="J815" s="4"/>
      <c r="K815" s="4"/>
      <c r="L815" s="3"/>
      <c r="M815" s="5"/>
    </row>
    <row r="816" spans="2:13" x14ac:dyDescent="0.3">
      <c r="B816" s="3"/>
      <c r="C816" s="3"/>
      <c r="D816" s="3"/>
      <c r="F816" s="3"/>
      <c r="G816" s="3"/>
      <c r="H816" s="3"/>
      <c r="I816" s="3"/>
      <c r="J816" s="4"/>
      <c r="K816" s="4"/>
      <c r="M816" s="5"/>
    </row>
    <row r="817" spans="2:13" x14ac:dyDescent="0.3">
      <c r="B817" s="3"/>
      <c r="C817" s="3"/>
      <c r="D817" s="3"/>
      <c r="E817" s="3"/>
      <c r="F817" s="3"/>
      <c r="G817" s="3"/>
      <c r="H817" s="3"/>
      <c r="I817" s="3"/>
      <c r="J817" s="4"/>
      <c r="K817" s="4"/>
      <c r="L817" s="3"/>
      <c r="M817" s="5"/>
    </row>
    <row r="818" spans="2:13" x14ac:dyDescent="0.3">
      <c r="B818" s="3"/>
      <c r="C818" s="3"/>
      <c r="D818" s="3"/>
      <c r="E818" s="3"/>
      <c r="F818" s="3"/>
      <c r="G818" s="3"/>
      <c r="H818" s="3"/>
      <c r="I818" s="3"/>
      <c r="J818" s="4"/>
      <c r="K818" s="4"/>
      <c r="L818" s="3"/>
      <c r="M818" s="5"/>
    </row>
    <row r="819" spans="2:13" x14ac:dyDescent="0.3">
      <c r="B819" s="3"/>
      <c r="C819" s="3"/>
      <c r="D819" s="3"/>
      <c r="E819" s="3"/>
      <c r="F819" s="3"/>
      <c r="G819" s="3"/>
      <c r="H819" s="3"/>
      <c r="I819" s="3"/>
      <c r="J819" s="4"/>
      <c r="K819" s="4"/>
      <c r="L819" s="3"/>
      <c r="M819" s="5"/>
    </row>
    <row r="820" spans="2:13" x14ac:dyDescent="0.3">
      <c r="B820" s="3"/>
      <c r="C820" s="3"/>
      <c r="D820" s="3"/>
      <c r="E820" s="3"/>
      <c r="F820" s="3"/>
      <c r="G820" s="3"/>
      <c r="H820" s="3"/>
      <c r="I820" s="3"/>
      <c r="J820" s="4"/>
      <c r="K820" s="4"/>
      <c r="M820" s="5"/>
    </row>
    <row r="821" spans="2:13" x14ac:dyDescent="0.3">
      <c r="B821" s="3"/>
      <c r="C821" s="3"/>
      <c r="D821" s="3"/>
      <c r="E821" s="3"/>
      <c r="F821" s="3"/>
      <c r="G821" s="3"/>
      <c r="H821" s="3"/>
      <c r="I821" s="3"/>
      <c r="J821" s="4"/>
      <c r="K821" s="4"/>
      <c r="L821" s="3"/>
      <c r="M821" s="5"/>
    </row>
    <row r="822" spans="2:13" x14ac:dyDescent="0.3">
      <c r="B822" s="3"/>
      <c r="C822" s="3"/>
      <c r="D822" s="3"/>
      <c r="E822" s="3"/>
      <c r="F822" s="3"/>
      <c r="H822" s="3"/>
      <c r="I822" s="3"/>
      <c r="J822" s="4"/>
      <c r="K822" s="4"/>
      <c r="L822" s="3"/>
      <c r="M822" s="5"/>
    </row>
    <row r="823" spans="2:13" x14ac:dyDescent="0.3">
      <c r="B823" s="3"/>
      <c r="C823" s="3"/>
      <c r="D823" s="3"/>
      <c r="E823" s="3"/>
      <c r="F823" s="3"/>
      <c r="G823" s="3"/>
      <c r="H823" s="3"/>
      <c r="I823" s="3"/>
      <c r="J823" s="4"/>
      <c r="K823" s="4"/>
      <c r="L823" s="3"/>
      <c r="M823" s="5"/>
    </row>
    <row r="824" spans="2:13" x14ac:dyDescent="0.3">
      <c r="B824" s="3"/>
      <c r="C824" s="3"/>
      <c r="D824" s="3"/>
      <c r="E824" s="3"/>
      <c r="F824" s="3"/>
      <c r="G824" s="3"/>
      <c r="H824" s="3"/>
      <c r="I824" s="3"/>
      <c r="J824" s="4"/>
      <c r="K824" s="4"/>
      <c r="L824" s="3"/>
      <c r="M824" s="5"/>
    </row>
    <row r="825" spans="2:13" x14ac:dyDescent="0.3">
      <c r="B825" s="3"/>
      <c r="C825" s="3"/>
      <c r="D825" s="3"/>
      <c r="E825" s="3"/>
      <c r="F825" s="3"/>
      <c r="G825" s="3"/>
      <c r="H825" s="3"/>
      <c r="I825" s="3"/>
      <c r="J825" s="4"/>
      <c r="K825" s="4"/>
      <c r="L825" s="3"/>
      <c r="M825" s="5"/>
    </row>
    <row r="826" spans="2:13" x14ac:dyDescent="0.3">
      <c r="B826" s="3"/>
      <c r="C826" s="3"/>
      <c r="D826" s="3"/>
      <c r="E826" s="3"/>
      <c r="F826" s="3"/>
      <c r="G826" s="3"/>
      <c r="H826" s="3"/>
      <c r="I826" s="3"/>
      <c r="J826" s="4"/>
      <c r="K826" s="4"/>
      <c r="L826" s="3"/>
      <c r="M826" s="5"/>
    </row>
    <row r="827" spans="2:13" x14ac:dyDescent="0.3">
      <c r="B827" s="3"/>
      <c r="C827" s="3"/>
      <c r="D827" s="3"/>
      <c r="E827" s="3"/>
      <c r="F827" s="3"/>
      <c r="H827" s="3"/>
      <c r="I827" s="3"/>
      <c r="J827" s="4"/>
      <c r="K827" s="4"/>
      <c r="L827" s="3"/>
      <c r="M827" s="5"/>
    </row>
    <row r="828" spans="2:13" x14ac:dyDescent="0.3">
      <c r="B828" s="3"/>
      <c r="C828" s="3"/>
      <c r="D828" s="3"/>
      <c r="E828" s="3"/>
      <c r="F828" s="3"/>
      <c r="G828" s="3"/>
      <c r="H828" s="3"/>
      <c r="I828" s="3"/>
      <c r="J828" s="4"/>
      <c r="K828" s="4"/>
      <c r="L828" s="3"/>
      <c r="M828" s="5"/>
    </row>
    <row r="829" spans="2:13" x14ac:dyDescent="0.3">
      <c r="B829" s="3"/>
      <c r="C829" s="3"/>
      <c r="D829" s="3"/>
      <c r="E829" s="3"/>
      <c r="F829" s="3"/>
      <c r="G829" s="3"/>
      <c r="H829" s="3"/>
      <c r="I829" s="3"/>
      <c r="J829" s="4"/>
      <c r="K829" s="4"/>
      <c r="L829" s="3"/>
      <c r="M829" s="5"/>
    </row>
    <row r="830" spans="2:13" x14ac:dyDescent="0.3">
      <c r="B830" s="3"/>
      <c r="C830" s="3"/>
      <c r="D830" s="3"/>
      <c r="E830" s="3"/>
      <c r="F830" s="3"/>
      <c r="G830" s="3"/>
      <c r="H830" s="3"/>
      <c r="I830" s="3"/>
      <c r="J830" s="4"/>
      <c r="K830" s="4"/>
      <c r="L830" s="3"/>
      <c r="M830" s="5"/>
    </row>
    <row r="831" spans="2:13" x14ac:dyDescent="0.3">
      <c r="B831" s="3"/>
      <c r="C831" s="3"/>
      <c r="D831" s="3"/>
      <c r="E831" s="3"/>
      <c r="F831" s="3"/>
      <c r="G831" s="3"/>
      <c r="H831" s="3"/>
      <c r="I831" s="3"/>
      <c r="J831" s="4"/>
      <c r="K831" s="4"/>
      <c r="M831" s="5"/>
    </row>
    <row r="832" spans="2:13" x14ac:dyDescent="0.3">
      <c r="B832" s="3"/>
      <c r="C832" s="3"/>
      <c r="D832" s="3"/>
      <c r="E832" s="3"/>
      <c r="F832" s="3"/>
      <c r="G832" s="3"/>
      <c r="H832" s="3"/>
      <c r="I832" s="3"/>
      <c r="J832" s="4"/>
      <c r="K832" s="4"/>
      <c r="L832" s="3"/>
      <c r="M832" s="5"/>
    </row>
    <row r="833" spans="2:13" x14ac:dyDescent="0.3">
      <c r="B833" s="3"/>
      <c r="C833" s="3"/>
      <c r="D833" s="3"/>
      <c r="E833" s="3"/>
      <c r="F833" s="3"/>
      <c r="G833" s="3"/>
      <c r="H833" s="3"/>
      <c r="I833" s="3"/>
      <c r="J833" s="4"/>
      <c r="K833" s="4"/>
      <c r="L833" s="3"/>
      <c r="M833" s="5"/>
    </row>
    <row r="834" spans="2:13" x14ac:dyDescent="0.3">
      <c r="B834" s="3"/>
      <c r="C834" s="3"/>
      <c r="D834" s="3"/>
      <c r="E834" s="3"/>
      <c r="F834" s="3"/>
      <c r="G834" s="3"/>
      <c r="H834" s="3"/>
      <c r="I834" s="3"/>
      <c r="J834" s="4"/>
      <c r="K834" s="4"/>
      <c r="L834" s="3"/>
      <c r="M834" s="5"/>
    </row>
    <row r="835" spans="2:13" x14ac:dyDescent="0.3">
      <c r="B835" s="3"/>
      <c r="C835" s="3"/>
      <c r="D835" s="3"/>
      <c r="E835" s="3"/>
      <c r="F835" s="3"/>
      <c r="G835" s="3"/>
      <c r="H835" s="3"/>
      <c r="I835" s="3"/>
      <c r="J835" s="4"/>
      <c r="K835" s="4"/>
      <c r="L835" s="3"/>
      <c r="M835" s="5"/>
    </row>
    <row r="836" spans="2:13" x14ac:dyDescent="0.3">
      <c r="B836" s="3"/>
      <c r="C836" s="3"/>
      <c r="D836" s="3"/>
      <c r="E836" s="3"/>
      <c r="F836" s="3"/>
      <c r="G836" s="3"/>
      <c r="H836" s="3"/>
      <c r="I836" s="3"/>
      <c r="J836" s="4"/>
      <c r="K836" s="4"/>
      <c r="L836" s="3"/>
      <c r="M836" s="5"/>
    </row>
    <row r="837" spans="2:13" x14ac:dyDescent="0.3">
      <c r="B837" s="3"/>
      <c r="C837" s="3"/>
      <c r="D837" s="3"/>
      <c r="E837" s="3"/>
      <c r="F837" s="3"/>
      <c r="G837" s="3"/>
      <c r="H837" s="3"/>
      <c r="I837" s="3"/>
      <c r="J837" s="4"/>
      <c r="K837" s="4"/>
      <c r="L837" s="3"/>
      <c r="M837" s="5"/>
    </row>
    <row r="838" spans="2:13" x14ac:dyDescent="0.3">
      <c r="B838" s="3"/>
      <c r="C838" s="3"/>
      <c r="D838" s="3"/>
      <c r="E838" s="3"/>
      <c r="F838" s="3"/>
      <c r="G838" s="3"/>
      <c r="H838" s="3"/>
      <c r="I838" s="3"/>
      <c r="J838" s="4"/>
      <c r="K838" s="4"/>
      <c r="L838" s="3"/>
      <c r="M838" s="5"/>
    </row>
    <row r="839" spans="2:13" x14ac:dyDescent="0.3">
      <c r="B839" s="3"/>
      <c r="C839" s="3"/>
      <c r="D839" s="3"/>
      <c r="E839" s="3"/>
      <c r="F839" s="3"/>
      <c r="H839" s="3"/>
      <c r="I839" s="3"/>
      <c r="J839" s="4"/>
      <c r="K839" s="4"/>
      <c r="L839" s="3"/>
      <c r="M839" s="5"/>
    </row>
    <row r="840" spans="2:13" x14ac:dyDescent="0.3">
      <c r="B840" s="3"/>
      <c r="C840" s="3"/>
      <c r="D840" s="3"/>
      <c r="E840" s="3"/>
      <c r="F840" s="3"/>
      <c r="G840" s="3"/>
      <c r="H840" s="3"/>
      <c r="I840" s="3"/>
      <c r="J840" s="4"/>
      <c r="K840" s="4"/>
      <c r="L840" s="3"/>
      <c r="M840" s="5"/>
    </row>
    <row r="841" spans="2:13" x14ac:dyDescent="0.3">
      <c r="B841" s="3"/>
      <c r="C841" s="3"/>
      <c r="D841" s="3"/>
      <c r="E841" s="3"/>
      <c r="F841" s="3"/>
      <c r="G841" s="3"/>
      <c r="H841" s="3"/>
      <c r="I841" s="3"/>
      <c r="J841" s="4"/>
      <c r="K841" s="4"/>
      <c r="M841" s="5"/>
    </row>
    <row r="842" spans="2:13" x14ac:dyDescent="0.3">
      <c r="B842" s="3"/>
      <c r="C842" s="3"/>
      <c r="D842" s="3"/>
      <c r="E842" s="3"/>
      <c r="F842" s="3"/>
      <c r="G842" s="3"/>
      <c r="H842" s="3"/>
      <c r="I842" s="3"/>
      <c r="J842" s="4"/>
      <c r="K842" s="4"/>
      <c r="L842" s="3"/>
      <c r="M842" s="5"/>
    </row>
    <row r="843" spans="2:13" x14ac:dyDescent="0.3">
      <c r="B843" s="3"/>
      <c r="C843" s="3"/>
      <c r="D843" s="3"/>
      <c r="E843" s="3"/>
      <c r="F843" s="3"/>
      <c r="G843" s="3"/>
      <c r="H843" s="3"/>
      <c r="I843" s="3"/>
      <c r="J843" s="4"/>
      <c r="K843" s="4"/>
      <c r="L843" s="3"/>
      <c r="M843" s="5"/>
    </row>
    <row r="844" spans="2:13" x14ac:dyDescent="0.3">
      <c r="B844" s="3"/>
      <c r="C844" s="3"/>
      <c r="D844" s="3"/>
      <c r="E844" s="3"/>
      <c r="F844" s="3"/>
      <c r="G844" s="3"/>
      <c r="H844" s="3"/>
      <c r="I844" s="3"/>
      <c r="J844" s="4"/>
      <c r="K844" s="4"/>
      <c r="M844" s="5"/>
    </row>
    <row r="845" spans="2:13" x14ac:dyDescent="0.3">
      <c r="B845" s="3"/>
      <c r="C845" s="3"/>
      <c r="D845" s="3"/>
      <c r="E845" s="3"/>
      <c r="F845" s="3"/>
      <c r="G845" s="3"/>
      <c r="H845" s="3"/>
      <c r="I845" s="3"/>
      <c r="J845" s="4"/>
      <c r="K845" s="4"/>
      <c r="L845" s="3"/>
      <c r="M845" s="5"/>
    </row>
    <row r="846" spans="2:13" x14ac:dyDescent="0.3">
      <c r="B846" s="3"/>
      <c r="C846" s="3"/>
      <c r="D846" s="3"/>
      <c r="E846" s="3"/>
      <c r="F846" s="3"/>
      <c r="G846" s="3"/>
      <c r="H846" s="3"/>
      <c r="I846" s="3"/>
      <c r="J846" s="4"/>
      <c r="K846" s="4"/>
      <c r="L846" s="3"/>
      <c r="M846" s="5"/>
    </row>
    <row r="847" spans="2:13" x14ac:dyDescent="0.3">
      <c r="B847" s="3"/>
      <c r="C847" s="3"/>
      <c r="D847" s="3"/>
      <c r="E847" s="3"/>
      <c r="F847" s="3"/>
      <c r="G847" s="3"/>
      <c r="H847" s="3"/>
      <c r="I847" s="3"/>
      <c r="J847" s="4"/>
      <c r="K847" s="4"/>
      <c r="L847" s="3"/>
      <c r="M847" s="5"/>
    </row>
    <row r="848" spans="2:13" x14ac:dyDescent="0.3">
      <c r="B848" s="3"/>
      <c r="C848" s="3"/>
      <c r="D848" s="3"/>
      <c r="E848" s="3"/>
      <c r="F848" s="3"/>
      <c r="G848" s="3"/>
      <c r="H848" s="3"/>
      <c r="I848" s="3"/>
      <c r="J848" s="4"/>
      <c r="K848" s="4"/>
      <c r="M848" s="5"/>
    </row>
    <row r="849" spans="2:13" x14ac:dyDescent="0.3">
      <c r="B849" s="3"/>
      <c r="C849" s="3"/>
      <c r="D849" s="3"/>
      <c r="E849" s="3"/>
      <c r="F849" s="3"/>
      <c r="G849" s="3"/>
      <c r="H849" s="3"/>
      <c r="I849" s="3"/>
      <c r="J849" s="4"/>
      <c r="K849" s="4"/>
      <c r="L849" s="3"/>
      <c r="M849" s="5"/>
    </row>
    <row r="850" spans="2:13" x14ac:dyDescent="0.3">
      <c r="B850" s="3"/>
      <c r="C850" s="3"/>
      <c r="D850" s="3"/>
      <c r="F850" s="3"/>
      <c r="G850" s="3"/>
      <c r="H850" s="3"/>
      <c r="I850" s="3"/>
      <c r="J850" s="4"/>
      <c r="K850" s="4"/>
      <c r="L850" s="3"/>
      <c r="M850" s="5"/>
    </row>
    <row r="851" spans="2:13" x14ac:dyDescent="0.3">
      <c r="B851" s="3"/>
      <c r="C851" s="3"/>
      <c r="D851" s="3"/>
      <c r="E851" s="3"/>
      <c r="F851" s="3"/>
      <c r="G851" s="3"/>
      <c r="H851" s="3"/>
      <c r="I851" s="3"/>
      <c r="J851" s="4"/>
      <c r="K851" s="4"/>
      <c r="L851" s="3"/>
      <c r="M851" s="5"/>
    </row>
    <row r="852" spans="2:13" x14ac:dyDescent="0.3">
      <c r="B852" s="3"/>
      <c r="C852" s="3"/>
      <c r="D852" s="3"/>
      <c r="E852" s="3"/>
      <c r="F852" s="3"/>
      <c r="G852" s="3"/>
      <c r="H852" s="3"/>
      <c r="I852" s="3"/>
      <c r="J852" s="4"/>
      <c r="K852" s="4"/>
      <c r="L852" s="3"/>
      <c r="M852" s="5"/>
    </row>
    <row r="853" spans="2:13" x14ac:dyDescent="0.3">
      <c r="B853" s="3"/>
      <c r="C853" s="3"/>
      <c r="D853" s="3"/>
      <c r="E853" s="3"/>
      <c r="F853" s="3"/>
      <c r="G853" s="3"/>
      <c r="H853" s="3"/>
      <c r="I853" s="3"/>
      <c r="J853" s="4"/>
      <c r="K853" s="4"/>
      <c r="L853" s="3"/>
      <c r="M853" s="5"/>
    </row>
    <row r="854" spans="2:13" x14ac:dyDescent="0.3">
      <c r="B854" s="3"/>
      <c r="C854" s="3"/>
      <c r="D854" s="3"/>
      <c r="E854" s="3"/>
      <c r="F854" s="3"/>
      <c r="G854" s="3"/>
      <c r="H854" s="3"/>
      <c r="I854" s="3"/>
      <c r="J854" s="4"/>
      <c r="K854" s="4"/>
      <c r="L854" s="3"/>
      <c r="M854" s="5"/>
    </row>
    <row r="855" spans="2:13" x14ac:dyDescent="0.3">
      <c r="B855" s="3"/>
      <c r="C855" s="3"/>
      <c r="D855" s="3"/>
      <c r="E855" s="3"/>
      <c r="F855" s="3"/>
      <c r="G855" s="3"/>
      <c r="H855" s="3"/>
      <c r="I855" s="3"/>
      <c r="J855" s="4"/>
      <c r="K855" s="4"/>
      <c r="L855" s="3"/>
      <c r="M855" s="5"/>
    </row>
    <row r="856" spans="2:13" x14ac:dyDescent="0.3">
      <c r="B856" s="3"/>
      <c r="C856" s="3"/>
      <c r="D856" s="3"/>
      <c r="E856" s="3"/>
      <c r="F856" s="3"/>
      <c r="G856" s="3"/>
      <c r="H856" s="3"/>
      <c r="I856" s="3"/>
      <c r="J856" s="4"/>
      <c r="K856" s="4"/>
      <c r="L856" s="3"/>
      <c r="M856" s="5"/>
    </row>
    <row r="857" spans="2:13" x14ac:dyDescent="0.3">
      <c r="B857" s="3"/>
      <c r="C857" s="3"/>
      <c r="D857" s="3"/>
      <c r="E857" s="3"/>
      <c r="F857" s="3"/>
      <c r="G857" s="3"/>
      <c r="H857" s="3"/>
      <c r="I857" s="3"/>
      <c r="J857" s="4"/>
      <c r="K857" s="4"/>
      <c r="L857" s="3"/>
      <c r="M857" s="5"/>
    </row>
    <row r="858" spans="2:13" x14ac:dyDescent="0.3">
      <c r="B858" s="3"/>
      <c r="C858" s="3"/>
      <c r="D858" s="3"/>
      <c r="E858" s="3"/>
      <c r="G858" s="3"/>
      <c r="H858" s="3"/>
      <c r="J858" s="4"/>
      <c r="K858" s="4"/>
      <c r="L858" s="3"/>
      <c r="M858" s="5"/>
    </row>
    <row r="859" spans="2:13" x14ac:dyDescent="0.3">
      <c r="B859" s="3"/>
      <c r="C859" s="3"/>
      <c r="D859" s="3"/>
      <c r="E859" s="3"/>
      <c r="F859" s="3"/>
      <c r="H859" s="3"/>
      <c r="I859" s="3"/>
      <c r="J859" s="4"/>
      <c r="K859" s="4"/>
      <c r="L859" s="3"/>
      <c r="M859" s="5"/>
    </row>
    <row r="860" spans="2:13" x14ac:dyDescent="0.3">
      <c r="B860" s="3"/>
      <c r="C860" s="3"/>
      <c r="D860" s="3"/>
      <c r="E860" s="3"/>
      <c r="F860" s="3"/>
      <c r="G860" s="3"/>
      <c r="H860" s="3"/>
      <c r="I860" s="3"/>
      <c r="J860" s="4"/>
      <c r="K860" s="4"/>
      <c r="L860" s="3"/>
      <c r="M860" s="5"/>
    </row>
    <row r="861" spans="2:13" x14ac:dyDescent="0.3">
      <c r="B861" s="3"/>
      <c r="C861" s="3"/>
      <c r="D861" s="3"/>
      <c r="E861" s="3"/>
      <c r="F861" s="3"/>
      <c r="G861" s="3"/>
      <c r="H861" s="3"/>
      <c r="I861" s="3"/>
      <c r="J861" s="4"/>
      <c r="K861" s="4"/>
      <c r="M861" s="5"/>
    </row>
    <row r="862" spans="2:13" x14ac:dyDescent="0.3">
      <c r="B862" s="3"/>
      <c r="C862" s="3"/>
      <c r="D862" s="3"/>
      <c r="E862" s="3"/>
      <c r="F862" s="3"/>
      <c r="G862" s="3"/>
      <c r="H862" s="3"/>
      <c r="I862" s="3"/>
      <c r="J862" s="4"/>
      <c r="K862" s="4"/>
      <c r="L862" s="3"/>
      <c r="M862" s="5"/>
    </row>
    <row r="863" spans="2:13" x14ac:dyDescent="0.3">
      <c r="B863" s="3"/>
      <c r="C863" s="3"/>
      <c r="D863" s="3"/>
      <c r="E863" s="3"/>
      <c r="F863" s="3"/>
      <c r="G863" s="3"/>
      <c r="H863" s="3"/>
      <c r="I863" s="3"/>
      <c r="J863" s="4"/>
      <c r="K863" s="4"/>
      <c r="L863" s="3"/>
      <c r="M863" s="5"/>
    </row>
    <row r="864" spans="2:13" x14ac:dyDescent="0.3">
      <c r="B864" s="3"/>
      <c r="C864" s="3"/>
      <c r="D864" s="3"/>
      <c r="E864" s="3"/>
      <c r="F864" s="3"/>
      <c r="G864" s="3"/>
      <c r="H864" s="3"/>
      <c r="I864" s="3"/>
      <c r="J864" s="4"/>
      <c r="K864" s="4"/>
      <c r="M864" s="5"/>
    </row>
    <row r="865" spans="2:13" x14ac:dyDescent="0.3">
      <c r="B865" s="3"/>
      <c r="C865" s="3"/>
      <c r="D865" s="3"/>
      <c r="E865" s="3"/>
      <c r="F865" s="3"/>
      <c r="G865" s="3"/>
      <c r="H865" s="3"/>
      <c r="I865" s="3"/>
      <c r="J865" s="4"/>
      <c r="K865" s="4"/>
      <c r="L865" s="3"/>
      <c r="M865" s="5"/>
    </row>
    <row r="866" spans="2:13" x14ac:dyDescent="0.3">
      <c r="B866" s="3"/>
      <c r="C866" s="3"/>
      <c r="D866" s="3"/>
      <c r="E866" s="3"/>
      <c r="F866" s="3"/>
      <c r="G866" s="3"/>
      <c r="H866" s="3"/>
      <c r="I866" s="3"/>
      <c r="J866" s="4"/>
      <c r="K866" s="4"/>
      <c r="L866" s="3"/>
      <c r="M866" s="5"/>
    </row>
    <row r="867" spans="2:13" x14ac:dyDescent="0.3">
      <c r="B867" s="3"/>
      <c r="C867" s="3"/>
      <c r="D867" s="3"/>
      <c r="E867" s="3"/>
      <c r="F867" s="3"/>
      <c r="H867" s="3"/>
      <c r="I867" s="3"/>
      <c r="J867" s="4"/>
      <c r="K867" s="4"/>
      <c r="L867" s="3"/>
      <c r="M867" s="5"/>
    </row>
    <row r="868" spans="2:13" x14ac:dyDescent="0.3">
      <c r="B868" s="3"/>
      <c r="C868" s="3"/>
      <c r="D868" s="3"/>
      <c r="E868" s="3"/>
      <c r="F868" s="3"/>
      <c r="G868" s="3"/>
      <c r="H868" s="3"/>
      <c r="I868" s="3"/>
      <c r="J868" s="4"/>
      <c r="K868" s="4"/>
      <c r="L868" s="3"/>
      <c r="M868" s="5"/>
    </row>
    <row r="869" spans="2:13" x14ac:dyDescent="0.3">
      <c r="B869" s="3"/>
      <c r="C869" s="3"/>
      <c r="D869" s="3"/>
      <c r="E869" s="3"/>
      <c r="F869" s="3"/>
      <c r="G869" s="3"/>
      <c r="H869" s="3"/>
      <c r="I869" s="3"/>
      <c r="J869" s="4"/>
      <c r="K869" s="4"/>
      <c r="L869" s="3"/>
      <c r="M869" s="5"/>
    </row>
    <row r="870" spans="2:13" x14ac:dyDescent="0.3">
      <c r="B870" s="3"/>
      <c r="C870" s="3"/>
      <c r="D870" s="3"/>
      <c r="G870" s="3"/>
      <c r="H870" s="3"/>
      <c r="J870" s="4"/>
      <c r="K870" s="4"/>
      <c r="M870" s="5"/>
    </row>
    <row r="871" spans="2:13" x14ac:dyDescent="0.3">
      <c r="B871" s="3"/>
      <c r="C871" s="3"/>
      <c r="D871" s="3"/>
      <c r="E871" s="3"/>
      <c r="F871" s="3"/>
      <c r="G871" s="3"/>
      <c r="H871" s="3"/>
      <c r="I871" s="3"/>
      <c r="J871" s="4"/>
      <c r="K871" s="4"/>
      <c r="L871" s="3"/>
      <c r="M871" s="5"/>
    </row>
    <row r="872" spans="2:13" x14ac:dyDescent="0.3">
      <c r="B872" s="3"/>
      <c r="C872" s="3"/>
      <c r="D872" s="3"/>
      <c r="E872" s="3"/>
      <c r="G872" s="3"/>
      <c r="H872" s="3"/>
      <c r="J872" s="4"/>
      <c r="K872" s="4"/>
      <c r="L872" s="3"/>
      <c r="M872" s="5"/>
    </row>
    <row r="873" spans="2:13" x14ac:dyDescent="0.3">
      <c r="B873" s="3"/>
      <c r="C873" s="3"/>
      <c r="D873" s="3"/>
      <c r="E873" s="3"/>
      <c r="F873" s="3"/>
      <c r="G873" s="3"/>
      <c r="H873" s="3"/>
      <c r="I873" s="3"/>
      <c r="J873" s="4"/>
      <c r="K873" s="4"/>
      <c r="L873" s="3"/>
      <c r="M873" s="5"/>
    </row>
    <row r="874" spans="2:13" x14ac:dyDescent="0.3">
      <c r="B874" s="3"/>
      <c r="C874" s="3"/>
      <c r="D874" s="3"/>
      <c r="E874" s="3"/>
      <c r="F874" s="3"/>
      <c r="G874" s="3"/>
      <c r="H874" s="3"/>
      <c r="I874" s="3"/>
      <c r="J874" s="4"/>
      <c r="K874" s="4"/>
      <c r="L874" s="3"/>
      <c r="M874" s="5"/>
    </row>
    <row r="875" spans="2:13" x14ac:dyDescent="0.3">
      <c r="B875" s="3"/>
      <c r="C875" s="3"/>
      <c r="D875" s="3"/>
      <c r="E875" s="3"/>
      <c r="F875" s="3"/>
      <c r="G875" s="3"/>
      <c r="H875" s="3"/>
      <c r="I875" s="3"/>
      <c r="J875" s="4"/>
      <c r="K875" s="4"/>
      <c r="L875" s="3"/>
      <c r="M875" s="5"/>
    </row>
    <row r="876" spans="2:13" x14ac:dyDescent="0.3">
      <c r="B876" s="3"/>
      <c r="C876" s="3"/>
      <c r="D876" s="3"/>
      <c r="E876" s="3"/>
      <c r="F876" s="3"/>
      <c r="G876" s="3"/>
      <c r="H876" s="3"/>
      <c r="I876" s="3"/>
      <c r="J876" s="4"/>
      <c r="K876" s="4"/>
      <c r="L876" s="3"/>
      <c r="M876" s="5"/>
    </row>
    <row r="877" spans="2:13" x14ac:dyDescent="0.3">
      <c r="B877" s="3"/>
      <c r="C877" s="3"/>
      <c r="D877" s="3"/>
      <c r="E877" s="3"/>
      <c r="F877" s="3"/>
      <c r="G877" s="3"/>
      <c r="H877" s="3"/>
      <c r="I877" s="3"/>
      <c r="J877" s="4"/>
      <c r="K877" s="4"/>
      <c r="L877" s="3"/>
      <c r="M877" s="5"/>
    </row>
    <row r="878" spans="2:13" x14ac:dyDescent="0.3">
      <c r="B878" s="3"/>
      <c r="C878" s="3"/>
      <c r="D878" s="3"/>
      <c r="E878" s="3"/>
      <c r="F878" s="3"/>
      <c r="G878" s="3"/>
      <c r="H878" s="3"/>
      <c r="I878" s="3"/>
      <c r="J878" s="4"/>
      <c r="K878" s="4"/>
      <c r="M878" s="5"/>
    </row>
    <row r="879" spans="2:13" x14ac:dyDescent="0.3">
      <c r="B879" s="3"/>
      <c r="C879" s="3"/>
      <c r="D879" s="3"/>
      <c r="E879" s="3"/>
      <c r="F879" s="3"/>
      <c r="G879" s="3"/>
      <c r="H879" s="3"/>
      <c r="I879" s="3"/>
      <c r="J879" s="4"/>
      <c r="K879" s="4"/>
      <c r="L879" s="3"/>
      <c r="M879" s="5"/>
    </row>
    <row r="880" spans="2:13" x14ac:dyDescent="0.3">
      <c r="B880" s="3"/>
      <c r="C880" s="3"/>
      <c r="D880" s="3"/>
      <c r="F880" s="3"/>
      <c r="G880" s="3"/>
      <c r="H880" s="3"/>
      <c r="I880" s="3"/>
      <c r="J880" s="4"/>
      <c r="K880" s="4"/>
      <c r="L880" s="3"/>
      <c r="M880" s="5"/>
    </row>
    <row r="881" spans="2:13" x14ac:dyDescent="0.3">
      <c r="B881" s="3"/>
      <c r="C881" s="3"/>
      <c r="D881" s="3"/>
      <c r="F881" s="3"/>
      <c r="G881" s="3"/>
      <c r="H881" s="3"/>
      <c r="I881" s="3"/>
      <c r="J881" s="4"/>
      <c r="K881" s="4"/>
      <c r="L881" s="3"/>
      <c r="M881" s="5"/>
    </row>
    <row r="882" spans="2:13" x14ac:dyDescent="0.3">
      <c r="B882" s="3"/>
      <c r="C882" s="3"/>
      <c r="D882" s="3"/>
      <c r="E882" s="3"/>
      <c r="F882" s="3"/>
      <c r="G882" s="3"/>
      <c r="H882" s="3"/>
      <c r="I882" s="3"/>
      <c r="J882" s="4"/>
      <c r="K882" s="4"/>
      <c r="L882" s="3"/>
      <c r="M882" s="5"/>
    </row>
    <row r="883" spans="2:13" x14ac:dyDescent="0.3">
      <c r="B883" s="3"/>
      <c r="C883" s="3"/>
      <c r="D883" s="3"/>
      <c r="E883" s="3"/>
      <c r="F883" s="3"/>
      <c r="G883" s="3"/>
      <c r="H883" s="3"/>
      <c r="I883" s="3"/>
      <c r="J883" s="4"/>
      <c r="K883" s="4"/>
      <c r="L883" s="3"/>
      <c r="M883" s="5"/>
    </row>
    <row r="884" spans="2:13" x14ac:dyDescent="0.3">
      <c r="B884" s="3"/>
      <c r="C884" s="3"/>
      <c r="D884" s="3"/>
      <c r="E884" s="3"/>
      <c r="F884" s="3"/>
      <c r="H884" s="3"/>
      <c r="I884" s="3"/>
      <c r="J884" s="4"/>
      <c r="K884" s="4"/>
      <c r="L884" s="3"/>
      <c r="M884" s="5"/>
    </row>
    <row r="885" spans="2:13" x14ac:dyDescent="0.3">
      <c r="B885" s="3"/>
      <c r="C885" s="3"/>
      <c r="D885" s="3"/>
      <c r="E885" s="3"/>
      <c r="F885" s="3"/>
      <c r="G885" s="3"/>
      <c r="H885" s="3"/>
      <c r="I885" s="3"/>
      <c r="J885" s="4"/>
      <c r="K885" s="4"/>
      <c r="M885" s="5"/>
    </row>
    <row r="886" spans="2:13" x14ac:dyDescent="0.3">
      <c r="B886" s="3"/>
      <c r="C886" s="3"/>
      <c r="D886" s="3"/>
      <c r="E886" s="3"/>
      <c r="F886" s="3"/>
      <c r="G886" s="3"/>
      <c r="H886" s="3"/>
      <c r="I886" s="3"/>
      <c r="J886" s="4"/>
      <c r="K886" s="4"/>
      <c r="M886" s="5"/>
    </row>
    <row r="887" spans="2:13" x14ac:dyDescent="0.3">
      <c r="B887" s="3"/>
      <c r="C887" s="3"/>
      <c r="D887" s="3"/>
      <c r="E887" s="3"/>
      <c r="F887" s="3"/>
      <c r="G887" s="3"/>
      <c r="H887" s="3"/>
      <c r="I887" s="3"/>
      <c r="J887" s="4"/>
      <c r="K887" s="4"/>
      <c r="L887" s="3"/>
      <c r="M887" s="5"/>
    </row>
    <row r="888" spans="2:13" x14ac:dyDescent="0.3">
      <c r="B888" s="3"/>
      <c r="C888" s="3"/>
      <c r="D888" s="3"/>
      <c r="E888" s="3"/>
      <c r="F888" s="3"/>
      <c r="G888" s="3"/>
      <c r="H888" s="3"/>
      <c r="I888" s="3"/>
      <c r="J888" s="4"/>
      <c r="K888" s="4"/>
      <c r="L888" s="3"/>
      <c r="M888" s="5"/>
    </row>
    <row r="889" spans="2:13" x14ac:dyDescent="0.3">
      <c r="B889" s="3"/>
      <c r="C889" s="3"/>
      <c r="D889" s="3"/>
      <c r="E889" s="3"/>
      <c r="F889" s="3"/>
      <c r="G889" s="3"/>
      <c r="H889" s="3"/>
      <c r="I889" s="3"/>
      <c r="J889" s="4"/>
      <c r="K889" s="4"/>
      <c r="L889" s="3"/>
      <c r="M889" s="5"/>
    </row>
    <row r="890" spans="2:13" x14ac:dyDescent="0.3">
      <c r="B890" s="3"/>
      <c r="C890" s="3"/>
      <c r="D890" s="3"/>
      <c r="E890" s="3"/>
      <c r="F890" s="3"/>
      <c r="G890" s="3"/>
      <c r="H890" s="3"/>
      <c r="I890" s="3"/>
      <c r="J890" s="4"/>
      <c r="K890" s="4"/>
      <c r="L890" s="3"/>
      <c r="M890" s="5"/>
    </row>
    <row r="891" spans="2:13" x14ac:dyDescent="0.3">
      <c r="B891" s="3"/>
      <c r="C891" s="3"/>
      <c r="D891" s="3"/>
      <c r="E891" s="3"/>
      <c r="F891" s="3"/>
      <c r="G891" s="3"/>
      <c r="H891" s="3"/>
      <c r="I891" s="3"/>
      <c r="J891" s="4"/>
      <c r="K891" s="4"/>
      <c r="L891" s="3"/>
      <c r="M891" s="5"/>
    </row>
    <row r="892" spans="2:13" x14ac:dyDescent="0.3">
      <c r="B892" s="3"/>
      <c r="C892" s="3"/>
      <c r="D892" s="3"/>
      <c r="E892" s="3"/>
      <c r="F892" s="3"/>
      <c r="G892" s="3"/>
      <c r="H892" s="3"/>
      <c r="I892" s="3"/>
      <c r="J892" s="4"/>
      <c r="K892" s="4"/>
      <c r="L892" s="3"/>
      <c r="M892" s="5"/>
    </row>
    <row r="893" spans="2:13" x14ac:dyDescent="0.3">
      <c r="B893" s="3"/>
      <c r="C893" s="3"/>
      <c r="D893" s="3"/>
      <c r="E893" s="3"/>
      <c r="F893" s="3"/>
      <c r="G893" s="3"/>
      <c r="H893" s="3"/>
      <c r="I893" s="3"/>
      <c r="J893" s="4"/>
      <c r="K893" s="4"/>
      <c r="L893" s="3"/>
      <c r="M893" s="5"/>
    </row>
    <row r="894" spans="2:13" x14ac:dyDescent="0.3">
      <c r="B894" s="3"/>
      <c r="C894" s="3"/>
      <c r="D894" s="3"/>
      <c r="E894" s="3"/>
      <c r="F894" s="3"/>
      <c r="G894" s="3"/>
      <c r="H894" s="3"/>
      <c r="I894" s="3"/>
      <c r="J894" s="4"/>
      <c r="K894" s="4"/>
      <c r="L894" s="3"/>
      <c r="M894" s="5"/>
    </row>
    <row r="895" spans="2:13" x14ac:dyDescent="0.3">
      <c r="B895" s="3"/>
      <c r="C895" s="3"/>
      <c r="D895" s="3"/>
      <c r="E895" s="3"/>
      <c r="G895" s="3"/>
      <c r="H895" s="3"/>
      <c r="J895" s="4"/>
      <c r="K895" s="4"/>
      <c r="M895" s="5"/>
    </row>
    <row r="896" spans="2:13" x14ac:dyDescent="0.3">
      <c r="B896" s="3"/>
      <c r="C896" s="3"/>
      <c r="D896" s="3"/>
      <c r="E896" s="3"/>
      <c r="F896" s="3"/>
      <c r="G896" s="3"/>
      <c r="H896" s="3"/>
      <c r="I896" s="3"/>
      <c r="J896" s="4"/>
      <c r="K896" s="4"/>
      <c r="L896" s="3"/>
      <c r="M896" s="5"/>
    </row>
    <row r="897" spans="2:13" x14ac:dyDescent="0.3">
      <c r="B897" s="3"/>
      <c r="C897" s="3"/>
      <c r="D897" s="3"/>
      <c r="E897" s="3"/>
      <c r="F897" s="3"/>
      <c r="G897" s="3"/>
      <c r="H897" s="3"/>
      <c r="I897" s="3"/>
      <c r="J897" s="4"/>
      <c r="K897" s="4"/>
      <c r="L897" s="3"/>
      <c r="M897" s="5"/>
    </row>
    <row r="898" spans="2:13" x14ac:dyDescent="0.3">
      <c r="B898" s="3"/>
      <c r="C898" s="3"/>
      <c r="D898" s="3"/>
      <c r="E898" s="3"/>
      <c r="F898" s="3"/>
      <c r="G898" s="3"/>
      <c r="H898" s="3"/>
      <c r="I898" s="3"/>
      <c r="J898" s="4"/>
      <c r="K898" s="4"/>
      <c r="L898" s="3"/>
      <c r="M898" s="5"/>
    </row>
    <row r="899" spans="2:13" x14ac:dyDescent="0.3">
      <c r="B899" s="3"/>
      <c r="C899" s="3"/>
      <c r="D899" s="3"/>
      <c r="E899" s="3"/>
      <c r="F899" s="3"/>
      <c r="G899" s="3"/>
      <c r="H899" s="3"/>
      <c r="I899" s="3"/>
      <c r="J899" s="4"/>
      <c r="K899" s="4"/>
      <c r="L899" s="3"/>
      <c r="M899" s="5"/>
    </row>
    <row r="900" spans="2:13" x14ac:dyDescent="0.3">
      <c r="B900" s="3"/>
      <c r="C900" s="3"/>
      <c r="D900" s="3"/>
      <c r="E900" s="3"/>
      <c r="F900" s="3"/>
      <c r="G900" s="3"/>
      <c r="H900" s="3"/>
      <c r="I900" s="3"/>
      <c r="J900" s="4"/>
      <c r="K900" s="4"/>
      <c r="L900" s="3"/>
      <c r="M900" s="5"/>
    </row>
    <row r="901" spans="2:13" x14ac:dyDescent="0.3">
      <c r="B901" s="3"/>
      <c r="C901" s="3"/>
      <c r="D901" s="3"/>
      <c r="E901" s="3"/>
      <c r="F901" s="3"/>
      <c r="G901" s="3"/>
      <c r="H901" s="3"/>
      <c r="I901" s="3"/>
      <c r="J901" s="4"/>
      <c r="K901" s="4"/>
      <c r="L901" s="3"/>
      <c r="M901" s="5"/>
    </row>
    <row r="902" spans="2:13" x14ac:dyDescent="0.3">
      <c r="B902" s="3"/>
      <c r="C902" s="3"/>
      <c r="D902" s="3"/>
      <c r="E902" s="3"/>
      <c r="F902" s="3"/>
      <c r="G902" s="3"/>
      <c r="H902" s="3"/>
      <c r="I902" s="3"/>
      <c r="J902" s="4"/>
      <c r="K902" s="4"/>
      <c r="L902" s="3"/>
      <c r="M902" s="5"/>
    </row>
    <row r="903" spans="2:13" x14ac:dyDescent="0.3">
      <c r="B903" s="3"/>
      <c r="C903" s="3"/>
      <c r="D903" s="3"/>
      <c r="E903" s="3"/>
      <c r="F903" s="3"/>
      <c r="G903" s="3"/>
      <c r="H903" s="3"/>
      <c r="I903" s="3"/>
      <c r="J903" s="4"/>
      <c r="K903" s="4"/>
      <c r="L903" s="3"/>
      <c r="M903" s="5"/>
    </row>
    <row r="904" spans="2:13" x14ac:dyDescent="0.3">
      <c r="B904" s="3"/>
      <c r="C904" s="3"/>
      <c r="D904" s="3"/>
      <c r="E904" s="3"/>
      <c r="F904" s="3"/>
      <c r="G904" s="3"/>
      <c r="H904" s="3"/>
      <c r="I904" s="3"/>
      <c r="J904" s="4"/>
      <c r="K904" s="4"/>
      <c r="L904" s="3"/>
      <c r="M904" s="5"/>
    </row>
    <row r="905" spans="2:13" x14ac:dyDescent="0.3">
      <c r="B905" s="3"/>
      <c r="C905" s="3"/>
      <c r="D905" s="3"/>
      <c r="E905" s="3"/>
      <c r="F905" s="3"/>
      <c r="G905" s="3"/>
      <c r="H905" s="3"/>
      <c r="I905" s="3"/>
      <c r="J905" s="4"/>
      <c r="K905" s="4"/>
      <c r="L905" s="3"/>
      <c r="M905" s="5"/>
    </row>
    <row r="906" spans="2:13" x14ac:dyDescent="0.3">
      <c r="B906" s="3"/>
      <c r="C906" s="3"/>
      <c r="D906" s="3"/>
      <c r="E906" s="3"/>
      <c r="F906" s="3"/>
      <c r="G906" s="3"/>
      <c r="H906" s="3"/>
      <c r="I906" s="3"/>
      <c r="J906" s="4"/>
      <c r="K906" s="4"/>
      <c r="L906" s="3"/>
      <c r="M906" s="5"/>
    </row>
    <row r="907" spans="2:13" x14ac:dyDescent="0.3">
      <c r="B907" s="3"/>
      <c r="C907" s="3"/>
      <c r="D907" s="3"/>
      <c r="E907" s="3"/>
      <c r="F907" s="3"/>
      <c r="G907" s="3"/>
      <c r="H907" s="3"/>
      <c r="I907" s="3"/>
      <c r="J907" s="4"/>
      <c r="K907" s="4"/>
      <c r="L907" s="3"/>
      <c r="M907" s="5"/>
    </row>
    <row r="908" spans="2:13" x14ac:dyDescent="0.3">
      <c r="B908" s="3"/>
      <c r="C908" s="3"/>
      <c r="D908" s="3"/>
      <c r="E908" s="3"/>
      <c r="F908" s="3"/>
      <c r="G908" s="3"/>
      <c r="H908" s="3"/>
      <c r="I908" s="3"/>
      <c r="J908" s="4"/>
      <c r="K908" s="4"/>
      <c r="L908" s="3"/>
      <c r="M908" s="5"/>
    </row>
    <row r="909" spans="2:13" x14ac:dyDescent="0.3">
      <c r="B909" s="3"/>
      <c r="C909" s="3"/>
      <c r="D909" s="3"/>
      <c r="E909" s="3"/>
      <c r="F909" s="3"/>
      <c r="G909" s="3"/>
      <c r="H909" s="3"/>
      <c r="I909" s="3"/>
      <c r="J909" s="4"/>
      <c r="K909" s="4"/>
      <c r="L909" s="3"/>
      <c r="M909" s="5"/>
    </row>
    <row r="910" spans="2:13" x14ac:dyDescent="0.3">
      <c r="B910" s="3"/>
      <c r="C910" s="3"/>
      <c r="D910" s="3"/>
      <c r="E910" s="3"/>
      <c r="F910" s="3"/>
      <c r="G910" s="3"/>
      <c r="H910" s="3"/>
      <c r="I910" s="3"/>
      <c r="J910" s="4"/>
      <c r="K910" s="4"/>
      <c r="M910" s="5"/>
    </row>
    <row r="911" spans="2:13" x14ac:dyDescent="0.3">
      <c r="B911" s="3"/>
      <c r="C911" s="3"/>
      <c r="D911" s="3"/>
      <c r="E911" s="3"/>
      <c r="F911" s="3"/>
      <c r="G911" s="3"/>
      <c r="H911" s="3"/>
      <c r="I911" s="3"/>
      <c r="J911" s="4"/>
      <c r="K911" s="4"/>
      <c r="L911" s="3"/>
      <c r="M911" s="5"/>
    </row>
    <row r="912" spans="2:13" x14ac:dyDescent="0.3">
      <c r="B912" s="3"/>
      <c r="C912" s="3"/>
      <c r="D912" s="3"/>
      <c r="E912" s="3"/>
      <c r="F912" s="3"/>
      <c r="G912" s="3"/>
      <c r="H912" s="3"/>
      <c r="I912" s="3"/>
      <c r="J912" s="4"/>
      <c r="K912" s="4"/>
      <c r="L912" s="3"/>
      <c r="M912" s="5"/>
    </row>
    <row r="913" spans="2:13" x14ac:dyDescent="0.3">
      <c r="B913" s="3"/>
      <c r="C913" s="3"/>
      <c r="D913" s="3"/>
      <c r="E913" s="3"/>
      <c r="F913" s="3"/>
      <c r="G913" s="3"/>
      <c r="H913" s="3"/>
      <c r="I913" s="3"/>
      <c r="J913" s="4"/>
      <c r="K913" s="4"/>
      <c r="L913" s="3"/>
      <c r="M913" s="5"/>
    </row>
    <row r="914" spans="2:13" x14ac:dyDescent="0.3">
      <c r="B914" s="3"/>
      <c r="C914" s="3"/>
      <c r="D914" s="3"/>
      <c r="F914" s="3"/>
      <c r="G914" s="3"/>
      <c r="H914" s="3"/>
      <c r="I914" s="3"/>
      <c r="J914" s="4"/>
      <c r="K914" s="4"/>
      <c r="L914" s="3"/>
      <c r="M914" s="5"/>
    </row>
    <row r="915" spans="2:13" x14ac:dyDescent="0.3">
      <c r="B915" s="3"/>
      <c r="C915" s="3"/>
      <c r="D915" s="3"/>
      <c r="E915" s="3"/>
      <c r="F915" s="3"/>
      <c r="G915" s="3"/>
      <c r="H915" s="3"/>
      <c r="I915" s="3"/>
      <c r="J915" s="4"/>
      <c r="K915" s="4"/>
      <c r="M915" s="5"/>
    </row>
    <row r="916" spans="2:13" x14ac:dyDescent="0.3">
      <c r="B916" s="3"/>
      <c r="C916" s="3"/>
      <c r="D916" s="3"/>
      <c r="E916" s="3"/>
      <c r="F916" s="3"/>
      <c r="G916" s="3"/>
      <c r="H916" s="3"/>
      <c r="I916" s="3"/>
      <c r="J916" s="4"/>
      <c r="K916" s="4"/>
      <c r="L916" s="3"/>
      <c r="M916" s="5"/>
    </row>
    <row r="917" spans="2:13" x14ac:dyDescent="0.3">
      <c r="B917" s="3"/>
      <c r="C917" s="3"/>
      <c r="D917" s="3"/>
      <c r="E917" s="3"/>
      <c r="G917" s="3"/>
      <c r="H917" s="3"/>
      <c r="J917" s="4"/>
      <c r="K917" s="4"/>
      <c r="L917" s="3"/>
      <c r="M917" s="5"/>
    </row>
    <row r="918" spans="2:13" x14ac:dyDescent="0.3">
      <c r="B918" s="3"/>
      <c r="C918" s="3"/>
      <c r="D918" s="3"/>
      <c r="E918" s="3"/>
      <c r="F918" s="3"/>
      <c r="G918" s="3"/>
      <c r="H918" s="3"/>
      <c r="I918" s="3"/>
      <c r="J918" s="4"/>
      <c r="K918" s="4"/>
      <c r="L918" s="3"/>
      <c r="M918" s="5"/>
    </row>
    <row r="919" spans="2:13" x14ac:dyDescent="0.3">
      <c r="B919" s="3"/>
      <c r="C919" s="3"/>
      <c r="D919" s="3"/>
      <c r="E919" s="3"/>
      <c r="F919" s="3"/>
      <c r="G919" s="3"/>
      <c r="H919" s="3"/>
      <c r="I919" s="3"/>
      <c r="J919" s="4"/>
      <c r="K919" s="4"/>
      <c r="L919" s="3"/>
      <c r="M919" s="5"/>
    </row>
    <row r="920" spans="2:13" x14ac:dyDescent="0.3">
      <c r="B920" s="3"/>
      <c r="C920" s="3"/>
      <c r="D920" s="3"/>
      <c r="E920" s="3"/>
      <c r="F920" s="3"/>
      <c r="G920" s="3"/>
      <c r="H920" s="3"/>
      <c r="I920" s="3"/>
      <c r="J920" s="4"/>
      <c r="K920" s="4"/>
      <c r="L920" s="3"/>
      <c r="M920" s="5"/>
    </row>
    <row r="921" spans="2:13" x14ac:dyDescent="0.3">
      <c r="B921" s="3"/>
      <c r="C921" s="3"/>
      <c r="D921" s="3"/>
      <c r="E921" s="3"/>
      <c r="F921" s="3"/>
      <c r="G921" s="3"/>
      <c r="H921" s="3"/>
      <c r="I921" s="3"/>
      <c r="J921" s="4"/>
      <c r="K921" s="4"/>
      <c r="L921" s="3"/>
      <c r="M921" s="5"/>
    </row>
    <row r="922" spans="2:13" x14ac:dyDescent="0.3">
      <c r="B922" s="3"/>
      <c r="C922" s="3"/>
      <c r="D922" s="3"/>
      <c r="E922" s="3"/>
      <c r="F922" s="3"/>
      <c r="G922" s="3"/>
      <c r="H922" s="3"/>
      <c r="I922" s="3"/>
      <c r="J922" s="4"/>
      <c r="K922" s="4"/>
      <c r="L922" s="3"/>
      <c r="M922" s="5"/>
    </row>
    <row r="923" spans="2:13" x14ac:dyDescent="0.3">
      <c r="B923" s="3"/>
      <c r="C923" s="3"/>
      <c r="D923" s="3"/>
      <c r="E923" s="3"/>
      <c r="F923" s="3"/>
      <c r="G923" s="3"/>
      <c r="H923" s="3"/>
      <c r="I923" s="3"/>
      <c r="J923" s="4"/>
      <c r="K923" s="4"/>
      <c r="L923" s="3"/>
      <c r="M923" s="5"/>
    </row>
    <row r="924" spans="2:13" x14ac:dyDescent="0.3">
      <c r="B924" s="3"/>
      <c r="C924" s="3"/>
      <c r="D924" s="3"/>
      <c r="F924" s="3"/>
      <c r="G924" s="3"/>
      <c r="H924" s="3"/>
      <c r="I924" s="3"/>
      <c r="J924" s="4"/>
      <c r="K924" s="4"/>
      <c r="M924" s="5"/>
    </row>
    <row r="925" spans="2:13" x14ac:dyDescent="0.3">
      <c r="B925" s="3"/>
      <c r="C925" s="3"/>
      <c r="D925" s="3"/>
      <c r="F925" s="3"/>
      <c r="G925" s="3"/>
      <c r="H925" s="3"/>
      <c r="I925" s="3"/>
      <c r="J925" s="4"/>
      <c r="K925" s="4"/>
      <c r="L925" s="3"/>
      <c r="M925" s="5"/>
    </row>
    <row r="926" spans="2:13" x14ac:dyDescent="0.3">
      <c r="B926" s="3"/>
      <c r="C926" s="3"/>
      <c r="D926" s="3"/>
      <c r="E926" s="3"/>
      <c r="F926" s="3"/>
      <c r="G926" s="3"/>
      <c r="H926" s="3"/>
      <c r="I926" s="3"/>
      <c r="J926" s="4"/>
      <c r="K926" s="4"/>
      <c r="M926" s="5"/>
    </row>
    <row r="927" spans="2:13" x14ac:dyDescent="0.3">
      <c r="B927" s="3"/>
      <c r="C927" s="3"/>
      <c r="D927" s="3"/>
      <c r="F927" s="3"/>
      <c r="G927" s="3"/>
      <c r="H927" s="3"/>
      <c r="I927" s="3"/>
      <c r="J927" s="4"/>
      <c r="K927" s="4"/>
      <c r="M927" s="5"/>
    </row>
    <row r="928" spans="2:13" x14ac:dyDescent="0.3">
      <c r="B928" s="3"/>
      <c r="C928" s="3"/>
      <c r="D928" s="3"/>
      <c r="E928" s="3"/>
      <c r="F928" s="3"/>
      <c r="G928" s="3"/>
      <c r="H928" s="3"/>
      <c r="I928" s="3"/>
      <c r="J928" s="4"/>
      <c r="K928" s="4"/>
      <c r="L928" s="3"/>
      <c r="M928" s="5"/>
    </row>
    <row r="929" spans="2:13" x14ac:dyDescent="0.3">
      <c r="B929" s="3"/>
      <c r="C929" s="3"/>
      <c r="D929" s="3"/>
      <c r="F929" s="3"/>
      <c r="G929" s="3"/>
      <c r="H929" s="3"/>
      <c r="I929" s="3"/>
      <c r="J929" s="4"/>
      <c r="K929" s="4"/>
      <c r="L929" s="3"/>
      <c r="M929" s="5"/>
    </row>
    <row r="930" spans="2:13" x14ac:dyDescent="0.3">
      <c r="B930" s="3"/>
      <c r="C930" s="3"/>
      <c r="D930" s="3"/>
      <c r="E930" s="3"/>
      <c r="F930" s="3"/>
      <c r="G930" s="3"/>
      <c r="H930" s="3"/>
      <c r="I930" s="3"/>
      <c r="J930" s="4"/>
      <c r="K930" s="4"/>
      <c r="L930" s="3"/>
      <c r="M930" s="5"/>
    </row>
    <row r="931" spans="2:13" x14ac:dyDescent="0.3">
      <c r="B931" s="3"/>
      <c r="C931" s="3"/>
      <c r="D931" s="3"/>
      <c r="E931" s="3"/>
      <c r="F931" s="3"/>
      <c r="G931" s="3"/>
      <c r="H931" s="3"/>
      <c r="I931" s="3"/>
      <c r="J931" s="4"/>
      <c r="K931" s="4"/>
      <c r="L931" s="3"/>
      <c r="M931" s="5"/>
    </row>
    <row r="932" spans="2:13" x14ac:dyDescent="0.3">
      <c r="B932" s="3"/>
      <c r="C932" s="3"/>
      <c r="D932" s="3"/>
      <c r="E932" s="3"/>
      <c r="F932" s="3"/>
      <c r="G932" s="3"/>
      <c r="H932" s="3"/>
      <c r="I932" s="3"/>
      <c r="J932" s="4"/>
      <c r="K932" s="4"/>
      <c r="L932" s="3"/>
      <c r="M932" s="5"/>
    </row>
    <row r="933" spans="2:13" x14ac:dyDescent="0.3">
      <c r="B933" s="3"/>
      <c r="C933" s="3"/>
      <c r="D933" s="3"/>
      <c r="E933" s="3"/>
      <c r="F933" s="3"/>
      <c r="G933" s="3"/>
      <c r="H933" s="3"/>
      <c r="I933" s="3"/>
      <c r="J933" s="4"/>
      <c r="K933" s="4"/>
      <c r="L933" s="3"/>
      <c r="M933" s="5"/>
    </row>
    <row r="934" spans="2:13" x14ac:dyDescent="0.3">
      <c r="B934" s="3"/>
      <c r="C934" s="3"/>
      <c r="D934" s="3"/>
      <c r="E934" s="3"/>
      <c r="G934" s="3"/>
      <c r="H934" s="3"/>
      <c r="J934" s="4"/>
      <c r="K934" s="4"/>
      <c r="L934" s="3"/>
      <c r="M934" s="5"/>
    </row>
    <row r="935" spans="2:13" x14ac:dyDescent="0.3">
      <c r="B935" s="3"/>
      <c r="C935" s="3"/>
      <c r="D935" s="3"/>
      <c r="E935" s="3"/>
      <c r="F935" s="3"/>
      <c r="G935" s="3"/>
      <c r="H935" s="3"/>
      <c r="I935" s="3"/>
      <c r="J935" s="4"/>
      <c r="K935" s="4"/>
      <c r="L935" s="3"/>
      <c r="M935" s="5"/>
    </row>
    <row r="936" spans="2:13" x14ac:dyDescent="0.3">
      <c r="B936" s="3"/>
      <c r="C936" s="3"/>
      <c r="D936" s="3"/>
      <c r="E936" s="3"/>
      <c r="F936" s="3"/>
      <c r="G936" s="3"/>
      <c r="H936" s="3"/>
      <c r="I936" s="3"/>
      <c r="J936" s="4"/>
      <c r="K936" s="4"/>
      <c r="L936" s="3"/>
      <c r="M936" s="5"/>
    </row>
    <row r="937" spans="2:13" x14ac:dyDescent="0.3">
      <c r="B937" s="3"/>
      <c r="C937" s="3"/>
      <c r="D937" s="3"/>
      <c r="E937" s="3"/>
      <c r="F937" s="3"/>
      <c r="G937" s="3"/>
      <c r="H937" s="3"/>
      <c r="I937" s="3"/>
      <c r="J937" s="4"/>
      <c r="K937" s="4"/>
      <c r="L937" s="3"/>
      <c r="M937" s="5"/>
    </row>
    <row r="938" spans="2:13" x14ac:dyDescent="0.3">
      <c r="B938" s="3"/>
      <c r="C938" s="3"/>
      <c r="D938" s="3"/>
      <c r="E938" s="3"/>
      <c r="F938" s="3"/>
      <c r="G938" s="3"/>
      <c r="H938" s="3"/>
      <c r="I938" s="3"/>
      <c r="J938" s="4"/>
      <c r="K938" s="4"/>
      <c r="L938" s="3"/>
      <c r="M938" s="5"/>
    </row>
    <row r="939" spans="2:13" x14ac:dyDescent="0.3">
      <c r="B939" s="3"/>
      <c r="C939" s="3"/>
      <c r="D939" s="3"/>
      <c r="E939" s="3"/>
      <c r="F939" s="3"/>
      <c r="G939" s="3"/>
      <c r="H939" s="3"/>
      <c r="I939" s="3"/>
      <c r="J939" s="4"/>
      <c r="K939" s="4"/>
      <c r="L939" s="3"/>
      <c r="M939" s="5"/>
    </row>
    <row r="940" spans="2:13" x14ac:dyDescent="0.3">
      <c r="B940" s="3"/>
      <c r="C940" s="3"/>
      <c r="D940" s="3"/>
      <c r="E940" s="3"/>
      <c r="F940" s="3"/>
      <c r="G940" s="3"/>
      <c r="H940" s="3"/>
      <c r="I940" s="3"/>
      <c r="J940" s="4"/>
      <c r="K940" s="4"/>
      <c r="L940" s="3"/>
      <c r="M940" s="5"/>
    </row>
    <row r="941" spans="2:13" x14ac:dyDescent="0.3">
      <c r="B941" s="3"/>
      <c r="C941" s="3"/>
      <c r="D941" s="3"/>
      <c r="E941" s="3"/>
      <c r="F941" s="3"/>
      <c r="G941" s="3"/>
      <c r="H941" s="3"/>
      <c r="I941" s="3"/>
      <c r="J941" s="4"/>
      <c r="K941" s="4"/>
      <c r="M941" s="5"/>
    </row>
    <row r="942" spans="2:13" x14ac:dyDescent="0.3">
      <c r="B942" s="3"/>
      <c r="C942" s="3"/>
      <c r="D942" s="3"/>
      <c r="E942" s="3"/>
      <c r="F942" s="3"/>
      <c r="G942" s="3"/>
      <c r="H942" s="3"/>
      <c r="I942" s="3"/>
      <c r="J942" s="4"/>
      <c r="K942" s="4"/>
      <c r="L942" s="3"/>
      <c r="M942" s="5"/>
    </row>
    <row r="943" spans="2:13" x14ac:dyDescent="0.3">
      <c r="B943" s="3"/>
      <c r="C943" s="3"/>
      <c r="D943" s="3"/>
      <c r="E943" s="3"/>
      <c r="F943" s="3"/>
      <c r="G943" s="3"/>
      <c r="H943" s="3"/>
      <c r="I943" s="3"/>
      <c r="J943" s="4"/>
      <c r="K943" s="4"/>
      <c r="L943" s="3"/>
      <c r="M943" s="5"/>
    </row>
    <row r="944" spans="2:13" x14ac:dyDescent="0.3">
      <c r="B944" s="3"/>
      <c r="C944" s="3"/>
      <c r="D944" s="3"/>
      <c r="E944" s="3"/>
      <c r="F944" s="3"/>
      <c r="G944" s="3"/>
      <c r="H944" s="3"/>
      <c r="I944" s="3"/>
      <c r="J944" s="4"/>
      <c r="K944" s="4"/>
      <c r="L944" s="3"/>
      <c r="M944" s="5"/>
    </row>
    <row r="945" spans="2:13" x14ac:dyDescent="0.3">
      <c r="B945" s="3"/>
      <c r="C945" s="3"/>
      <c r="D945" s="3"/>
      <c r="E945" s="3"/>
      <c r="F945" s="3"/>
      <c r="G945" s="3"/>
      <c r="H945" s="3"/>
      <c r="I945" s="3"/>
      <c r="J945" s="4"/>
      <c r="K945" s="4"/>
      <c r="L945" s="3"/>
      <c r="M945" s="5"/>
    </row>
    <row r="946" spans="2:13" x14ac:dyDescent="0.3">
      <c r="B946" s="3"/>
      <c r="C946" s="3"/>
      <c r="D946" s="3"/>
      <c r="E946" s="3"/>
      <c r="F946" s="3"/>
      <c r="G946" s="3"/>
      <c r="H946" s="3"/>
      <c r="I946" s="3"/>
      <c r="J946" s="4"/>
      <c r="K946" s="4"/>
      <c r="L946" s="3"/>
      <c r="M946" s="5"/>
    </row>
    <row r="947" spans="2:13" x14ac:dyDescent="0.3">
      <c r="B947" s="3"/>
      <c r="C947" s="3"/>
      <c r="D947" s="3"/>
      <c r="F947" s="3"/>
      <c r="G947" s="3"/>
      <c r="H947" s="3"/>
      <c r="I947" s="3"/>
      <c r="J947" s="4"/>
      <c r="K947" s="4"/>
      <c r="L947" s="3"/>
      <c r="M947" s="5"/>
    </row>
    <row r="948" spans="2:13" x14ac:dyDescent="0.3">
      <c r="B948" s="3"/>
      <c r="C948" s="3"/>
      <c r="D948" s="3"/>
      <c r="E948" s="3"/>
      <c r="F948" s="3"/>
      <c r="G948" s="3"/>
      <c r="H948" s="3"/>
      <c r="I948" s="3"/>
      <c r="J948" s="4"/>
      <c r="K948" s="4"/>
      <c r="L948" s="3"/>
      <c r="M948" s="5"/>
    </row>
    <row r="949" spans="2:13" x14ac:dyDescent="0.3">
      <c r="B949" s="3"/>
      <c r="C949" s="3"/>
      <c r="D949" s="3"/>
      <c r="E949" s="3"/>
      <c r="F949" s="3"/>
      <c r="G949" s="3"/>
      <c r="H949" s="3"/>
      <c r="I949" s="3"/>
      <c r="J949" s="4"/>
      <c r="K949" s="4"/>
      <c r="L949" s="3"/>
      <c r="M949" s="5"/>
    </row>
    <row r="950" spans="2:13" x14ac:dyDescent="0.3">
      <c r="B950" s="3"/>
      <c r="C950" s="3"/>
      <c r="D950" s="3"/>
      <c r="E950" s="3"/>
      <c r="F950" s="3"/>
      <c r="G950" s="3"/>
      <c r="H950" s="3"/>
      <c r="I950" s="3"/>
      <c r="J950" s="4"/>
      <c r="K950" s="4"/>
      <c r="L950" s="3"/>
      <c r="M950" s="5"/>
    </row>
    <row r="951" spans="2:13" x14ac:dyDescent="0.3">
      <c r="B951" s="3"/>
      <c r="C951" s="3"/>
      <c r="D951" s="3"/>
      <c r="E951" s="3"/>
      <c r="F951" s="3"/>
      <c r="G951" s="3"/>
      <c r="H951" s="3"/>
      <c r="I951" s="3"/>
      <c r="J951" s="4"/>
      <c r="K951" s="4"/>
      <c r="L951" s="3"/>
      <c r="M951" s="5"/>
    </row>
    <row r="952" spans="2:13" x14ac:dyDescent="0.3">
      <c r="B952" s="3"/>
      <c r="C952" s="3"/>
      <c r="D952" s="3"/>
      <c r="F952" s="3"/>
      <c r="G952" s="3"/>
      <c r="H952" s="3"/>
      <c r="I952" s="3"/>
      <c r="J952" s="4"/>
      <c r="K952" s="4"/>
      <c r="M952" s="5"/>
    </row>
    <row r="953" spans="2:13" x14ac:dyDescent="0.3">
      <c r="B953" s="3"/>
      <c r="C953" s="3"/>
      <c r="D953" s="3"/>
      <c r="E953" s="3"/>
      <c r="F953" s="3"/>
      <c r="G953" s="3"/>
      <c r="H953" s="3"/>
      <c r="I953" s="3"/>
      <c r="J953" s="4"/>
      <c r="K953" s="4"/>
      <c r="L953" s="3"/>
      <c r="M953" s="5"/>
    </row>
    <row r="954" spans="2:13" x14ac:dyDescent="0.3">
      <c r="B954" s="3"/>
      <c r="C954" s="3"/>
      <c r="D954" s="3"/>
      <c r="E954" s="3"/>
      <c r="F954" s="3"/>
      <c r="G954" s="3"/>
      <c r="H954" s="3"/>
      <c r="I954" s="3"/>
      <c r="J954" s="4"/>
      <c r="K954" s="4"/>
      <c r="L954" s="3"/>
      <c r="M954" s="5"/>
    </row>
    <row r="955" spans="2:13" x14ac:dyDescent="0.3">
      <c r="B955" s="3"/>
      <c r="C955" s="3"/>
      <c r="D955" s="3"/>
      <c r="E955" s="3"/>
      <c r="F955" s="3"/>
      <c r="G955" s="3"/>
      <c r="H955" s="3"/>
      <c r="I955" s="3"/>
      <c r="J955" s="4"/>
      <c r="K955" s="4"/>
      <c r="L955" s="3"/>
      <c r="M955" s="5"/>
    </row>
    <row r="956" spans="2:13" x14ac:dyDescent="0.3">
      <c r="B956" s="3"/>
      <c r="C956" s="3"/>
      <c r="D956" s="3"/>
      <c r="E956" s="3"/>
      <c r="F956" s="3"/>
      <c r="G956" s="3"/>
      <c r="H956" s="3"/>
      <c r="I956" s="3"/>
      <c r="J956" s="4"/>
      <c r="K956" s="4"/>
      <c r="M956" s="5"/>
    </row>
    <row r="957" spans="2:13" x14ac:dyDescent="0.3">
      <c r="B957" s="3"/>
      <c r="C957" s="3"/>
      <c r="D957" s="3"/>
      <c r="E957" s="3"/>
      <c r="F957" s="3"/>
      <c r="G957" s="3"/>
      <c r="H957" s="3"/>
      <c r="I957" s="3"/>
      <c r="J957" s="4"/>
      <c r="K957" s="4"/>
      <c r="L957" s="3"/>
      <c r="M957" s="5"/>
    </row>
    <row r="958" spans="2:13" x14ac:dyDescent="0.3">
      <c r="B958" s="3"/>
      <c r="C958" s="3"/>
      <c r="D958" s="3"/>
      <c r="E958" s="3"/>
      <c r="F958" s="3"/>
      <c r="H958" s="3"/>
      <c r="I958" s="3"/>
      <c r="J958" s="4"/>
      <c r="K958" s="4"/>
      <c r="M958" s="5"/>
    </row>
    <row r="959" spans="2:13" x14ac:dyDescent="0.3">
      <c r="B959" s="3"/>
      <c r="C959" s="3"/>
      <c r="D959" s="3"/>
      <c r="E959" s="3"/>
      <c r="F959" s="3"/>
      <c r="G959" s="3"/>
      <c r="H959" s="3"/>
      <c r="I959" s="3"/>
      <c r="J959" s="4"/>
      <c r="K959" s="4"/>
      <c r="L959" s="3"/>
      <c r="M959" s="5"/>
    </row>
    <row r="960" spans="2:13" x14ac:dyDescent="0.3">
      <c r="B960" s="3"/>
      <c r="C960" s="3"/>
      <c r="D960" s="3"/>
      <c r="E960" s="3"/>
      <c r="F960" s="3"/>
      <c r="G960" s="3"/>
      <c r="H960" s="3"/>
      <c r="I960" s="3"/>
      <c r="J960" s="4"/>
      <c r="K960" s="4"/>
      <c r="L960" s="3"/>
      <c r="M960" s="5"/>
    </row>
    <row r="961" spans="2:13" x14ac:dyDescent="0.3">
      <c r="B961" s="3"/>
      <c r="C961" s="3"/>
      <c r="D961" s="3"/>
      <c r="E961" s="3"/>
      <c r="F961" s="3"/>
      <c r="G961" s="3"/>
      <c r="H961" s="3"/>
      <c r="I961" s="3"/>
      <c r="J961" s="4"/>
      <c r="K961" s="4"/>
      <c r="L961" s="3"/>
      <c r="M961" s="5"/>
    </row>
    <row r="962" spans="2:13" x14ac:dyDescent="0.3">
      <c r="B962" s="3"/>
      <c r="C962" s="3"/>
      <c r="D962" s="3"/>
      <c r="E962" s="3"/>
      <c r="F962" s="3"/>
      <c r="H962" s="3"/>
      <c r="I962" s="3"/>
      <c r="J962" s="4"/>
      <c r="K962" s="4"/>
      <c r="L962" s="3"/>
      <c r="M962" s="5"/>
    </row>
    <row r="963" spans="2:13" x14ac:dyDescent="0.3">
      <c r="B963" s="3"/>
      <c r="C963" s="3"/>
      <c r="D963" s="3"/>
      <c r="E963" s="3"/>
      <c r="F963" s="3"/>
      <c r="G963" s="3"/>
      <c r="H963" s="3"/>
      <c r="I963" s="3"/>
      <c r="J963" s="4"/>
      <c r="K963" s="4"/>
      <c r="L963" s="3"/>
      <c r="M963" s="5"/>
    </row>
    <row r="964" spans="2:13" x14ac:dyDescent="0.3">
      <c r="B964" s="3"/>
      <c r="C964" s="3"/>
      <c r="D964" s="3"/>
      <c r="E964" s="3"/>
      <c r="F964" s="3"/>
      <c r="G964" s="3"/>
      <c r="H964" s="3"/>
      <c r="I964" s="3"/>
      <c r="J964" s="4"/>
      <c r="K964" s="4"/>
      <c r="L964" s="3"/>
      <c r="M964" s="5"/>
    </row>
    <row r="965" spans="2:13" x14ac:dyDescent="0.3">
      <c r="B965" s="3"/>
      <c r="C965" s="3"/>
      <c r="D965" s="3"/>
      <c r="E965" s="3"/>
      <c r="F965" s="3"/>
      <c r="G965" s="3"/>
      <c r="H965" s="3"/>
      <c r="I965" s="3"/>
      <c r="J965" s="4"/>
      <c r="K965" s="4"/>
      <c r="L965" s="3"/>
      <c r="M965" s="5"/>
    </row>
    <row r="966" spans="2:13" x14ac:dyDescent="0.3">
      <c r="B966" s="3"/>
      <c r="C966" s="3"/>
      <c r="D966" s="3"/>
      <c r="E966" s="3"/>
      <c r="F966" s="3"/>
      <c r="G966" s="3"/>
      <c r="H966" s="3"/>
      <c r="I966" s="3"/>
      <c r="J966" s="4"/>
      <c r="K966" s="4"/>
      <c r="L966" s="3"/>
      <c r="M966" s="5"/>
    </row>
    <row r="967" spans="2:13" x14ac:dyDescent="0.3">
      <c r="B967" s="3"/>
      <c r="C967" s="3"/>
      <c r="D967" s="3"/>
      <c r="E967" s="3"/>
      <c r="F967" s="3"/>
      <c r="G967" s="3"/>
      <c r="H967" s="3"/>
      <c r="I967" s="3"/>
      <c r="J967" s="4"/>
      <c r="K967" s="4"/>
      <c r="L967" s="3"/>
      <c r="M967" s="5"/>
    </row>
    <row r="968" spans="2:13" x14ac:dyDescent="0.3">
      <c r="B968" s="3"/>
      <c r="C968" s="3"/>
      <c r="D968" s="3"/>
      <c r="F968" s="3"/>
      <c r="G968" s="3"/>
      <c r="H968" s="3"/>
      <c r="I968" s="3"/>
      <c r="J968" s="4"/>
      <c r="K968" s="4"/>
      <c r="L968" s="3"/>
      <c r="M968" s="5"/>
    </row>
    <row r="969" spans="2:13" x14ac:dyDescent="0.3">
      <c r="B969" s="3"/>
      <c r="C969" s="3"/>
      <c r="D969" s="3"/>
      <c r="E969" s="3"/>
      <c r="F969" s="3"/>
      <c r="G969" s="3"/>
      <c r="H969" s="3"/>
      <c r="I969" s="3"/>
      <c r="J969" s="4"/>
      <c r="K969" s="4"/>
      <c r="L969" s="3"/>
      <c r="M969" s="5"/>
    </row>
    <row r="970" spans="2:13" x14ac:dyDescent="0.3">
      <c r="B970" s="3"/>
      <c r="C970" s="3"/>
      <c r="D970" s="3"/>
      <c r="E970" s="3"/>
      <c r="G970" s="3"/>
      <c r="H970" s="3"/>
      <c r="J970" s="4"/>
      <c r="K970" s="4"/>
      <c r="L970" s="3"/>
      <c r="M970" s="5"/>
    </row>
    <row r="971" spans="2:13" x14ac:dyDescent="0.3">
      <c r="B971" s="3"/>
      <c r="C971" s="3"/>
      <c r="D971" s="3"/>
      <c r="F971" s="3"/>
      <c r="H971" s="3"/>
      <c r="I971" s="3"/>
      <c r="J971" s="4"/>
      <c r="K971" s="4"/>
      <c r="L971" s="3"/>
      <c r="M971" s="5"/>
    </row>
    <row r="972" spans="2:13" x14ac:dyDescent="0.3">
      <c r="B972" s="3"/>
      <c r="C972" s="3"/>
      <c r="D972" s="3"/>
      <c r="E972" s="3"/>
      <c r="F972" s="3"/>
      <c r="G972" s="3"/>
      <c r="H972" s="3"/>
      <c r="I972" s="3"/>
      <c r="J972" s="4"/>
      <c r="K972" s="4"/>
      <c r="L972" s="3"/>
      <c r="M972" s="5"/>
    </row>
    <row r="973" spans="2:13" x14ac:dyDescent="0.3">
      <c r="B973" s="3"/>
      <c r="C973" s="3"/>
      <c r="D973" s="3"/>
      <c r="E973" s="3"/>
      <c r="F973" s="3"/>
      <c r="G973" s="3"/>
      <c r="H973" s="3"/>
      <c r="I973" s="3"/>
      <c r="J973" s="4"/>
      <c r="K973" s="4"/>
      <c r="L973" s="3"/>
      <c r="M973" s="5"/>
    </row>
    <row r="974" spans="2:13" x14ac:dyDescent="0.3">
      <c r="B974" s="3"/>
      <c r="C974" s="3"/>
      <c r="D974" s="3"/>
      <c r="E974" s="3"/>
      <c r="F974" s="3"/>
      <c r="G974" s="3"/>
      <c r="H974" s="3"/>
      <c r="I974" s="3"/>
      <c r="J974" s="4"/>
      <c r="K974" s="4"/>
      <c r="M974" s="5"/>
    </row>
    <row r="975" spans="2:13" x14ac:dyDescent="0.3">
      <c r="B975" s="3"/>
      <c r="C975" s="3"/>
      <c r="D975" s="3"/>
      <c r="E975" s="3"/>
      <c r="F975" s="3"/>
      <c r="G975" s="3"/>
      <c r="H975" s="3"/>
      <c r="I975" s="3"/>
      <c r="J975" s="4"/>
      <c r="K975" s="4"/>
      <c r="L975" s="3"/>
      <c r="M975" s="5"/>
    </row>
    <row r="976" spans="2:13" x14ac:dyDescent="0.3">
      <c r="B976" s="3"/>
      <c r="C976" s="3"/>
      <c r="D976" s="3"/>
      <c r="E976" s="3"/>
      <c r="F976" s="3"/>
      <c r="G976" s="3"/>
      <c r="H976" s="3"/>
      <c r="I976" s="3"/>
      <c r="J976" s="4"/>
      <c r="K976" s="4"/>
      <c r="L976" s="3"/>
      <c r="M976" s="5"/>
    </row>
    <row r="977" spans="2:13" x14ac:dyDescent="0.3">
      <c r="B977" s="3"/>
      <c r="C977" s="3"/>
      <c r="D977" s="3"/>
      <c r="E977" s="3"/>
      <c r="F977" s="3"/>
      <c r="G977" s="3"/>
      <c r="H977" s="3"/>
      <c r="I977" s="3"/>
      <c r="J977" s="4"/>
      <c r="K977" s="4"/>
      <c r="L977" s="3"/>
      <c r="M977" s="5"/>
    </row>
    <row r="978" spans="2:13" x14ac:dyDescent="0.3">
      <c r="B978" s="3"/>
      <c r="C978" s="3"/>
      <c r="D978" s="3"/>
      <c r="E978" s="3"/>
      <c r="F978" s="3"/>
      <c r="G978" s="3"/>
      <c r="H978" s="3"/>
      <c r="I978" s="3"/>
      <c r="J978" s="4"/>
      <c r="K978" s="4"/>
      <c r="L978" s="3"/>
      <c r="M978" s="5"/>
    </row>
    <row r="979" spans="2:13" x14ac:dyDescent="0.3">
      <c r="B979" s="3"/>
      <c r="C979" s="3"/>
      <c r="D979" s="3"/>
      <c r="E979" s="3"/>
      <c r="F979" s="3"/>
      <c r="G979" s="3"/>
      <c r="H979" s="3"/>
      <c r="I979" s="3"/>
      <c r="J979" s="4"/>
      <c r="K979" s="4"/>
      <c r="L979" s="3"/>
      <c r="M979" s="5"/>
    </row>
    <row r="980" spans="2:13" x14ac:dyDescent="0.3">
      <c r="B980" s="3"/>
      <c r="C980" s="3"/>
      <c r="D980" s="3"/>
      <c r="E980" s="3"/>
      <c r="F980" s="3"/>
      <c r="G980" s="3"/>
      <c r="H980" s="3"/>
      <c r="I980" s="3"/>
      <c r="J980" s="4"/>
      <c r="K980" s="4"/>
      <c r="L980" s="3"/>
      <c r="M980" s="5"/>
    </row>
    <row r="981" spans="2:13" x14ac:dyDescent="0.3">
      <c r="B981" s="3"/>
      <c r="C981" s="3"/>
      <c r="D981" s="3"/>
      <c r="E981" s="3"/>
      <c r="F981" s="3"/>
      <c r="G981" s="3"/>
      <c r="H981" s="3"/>
      <c r="I981" s="3"/>
      <c r="J981" s="4"/>
      <c r="K981" s="4"/>
      <c r="L981" s="3"/>
      <c r="M981" s="5"/>
    </row>
    <row r="982" spans="2:13" x14ac:dyDescent="0.3">
      <c r="B982" s="3"/>
      <c r="C982" s="3"/>
      <c r="D982" s="3"/>
      <c r="E982" s="3"/>
      <c r="F982" s="3"/>
      <c r="G982" s="3"/>
      <c r="H982" s="3"/>
      <c r="I982" s="3"/>
      <c r="J982" s="4"/>
      <c r="K982" s="4"/>
      <c r="L982" s="3"/>
      <c r="M982" s="5"/>
    </row>
    <row r="983" spans="2:13" x14ac:dyDescent="0.3">
      <c r="B983" s="3"/>
      <c r="C983" s="3"/>
      <c r="D983" s="3"/>
      <c r="E983" s="3"/>
      <c r="F983" s="3"/>
      <c r="G983" s="3"/>
      <c r="H983" s="3"/>
      <c r="I983" s="3"/>
      <c r="J983" s="4"/>
      <c r="K983" s="4"/>
      <c r="L983" s="3"/>
      <c r="M983" s="5"/>
    </row>
    <row r="984" spans="2:13" x14ac:dyDescent="0.3">
      <c r="B984" s="3"/>
      <c r="C984" s="3"/>
      <c r="D984" s="3"/>
      <c r="E984" s="3"/>
      <c r="F984" s="3"/>
      <c r="G984" s="3"/>
      <c r="H984" s="3"/>
      <c r="I984" s="3"/>
      <c r="J984" s="4"/>
      <c r="K984" s="4"/>
      <c r="L984" s="3"/>
      <c r="M984" s="5"/>
    </row>
    <row r="985" spans="2:13" x14ac:dyDescent="0.3">
      <c r="B985" s="3"/>
      <c r="C985" s="3"/>
      <c r="D985" s="3"/>
      <c r="E985" s="3"/>
      <c r="F985" s="3"/>
      <c r="G985" s="3"/>
      <c r="H985" s="3"/>
      <c r="I985" s="3"/>
      <c r="J985" s="4"/>
      <c r="K985" s="4"/>
      <c r="L985" s="3"/>
      <c r="M985" s="5"/>
    </row>
    <row r="986" spans="2:13" x14ac:dyDescent="0.3">
      <c r="B986" s="3"/>
      <c r="C986" s="3"/>
      <c r="D986" s="3"/>
      <c r="E986" s="3"/>
      <c r="F986" s="3"/>
      <c r="G986" s="3"/>
      <c r="H986" s="3"/>
      <c r="I986" s="3"/>
      <c r="J986" s="4"/>
      <c r="K986" s="4"/>
      <c r="L986" s="3"/>
      <c r="M986" s="5"/>
    </row>
    <row r="987" spans="2:13" x14ac:dyDescent="0.3">
      <c r="B987" s="3"/>
      <c r="C987" s="3"/>
      <c r="D987" s="3"/>
      <c r="E987" s="3"/>
      <c r="F987" s="3"/>
      <c r="G987" s="3"/>
      <c r="H987" s="3"/>
      <c r="I987" s="3"/>
      <c r="J987" s="4"/>
      <c r="K987" s="4"/>
      <c r="L987" s="3"/>
      <c r="M987" s="5"/>
    </row>
    <row r="988" spans="2:13" x14ac:dyDescent="0.3">
      <c r="B988" s="3"/>
      <c r="C988" s="3"/>
      <c r="D988" s="3"/>
      <c r="E988" s="3"/>
      <c r="F988" s="3"/>
      <c r="G988" s="3"/>
      <c r="H988" s="3"/>
      <c r="I988" s="3"/>
      <c r="J988" s="4"/>
      <c r="K988" s="4"/>
      <c r="L988" s="3"/>
      <c r="M988" s="5"/>
    </row>
    <row r="989" spans="2:13" x14ac:dyDescent="0.3">
      <c r="B989" s="3"/>
      <c r="C989" s="3"/>
      <c r="D989" s="3"/>
      <c r="E989" s="3"/>
      <c r="F989" s="3"/>
      <c r="G989" s="3"/>
      <c r="H989" s="3"/>
      <c r="I989" s="3"/>
      <c r="J989" s="4"/>
      <c r="K989" s="4"/>
      <c r="L989" s="3"/>
      <c r="M989" s="5"/>
    </row>
    <row r="990" spans="2:13" x14ac:dyDescent="0.3">
      <c r="B990" s="3"/>
      <c r="C990" s="3"/>
      <c r="D990" s="3"/>
      <c r="E990" s="3"/>
      <c r="F990" s="3"/>
      <c r="G990" s="3"/>
      <c r="H990" s="3"/>
      <c r="I990" s="3"/>
      <c r="J990" s="4"/>
      <c r="K990" s="4"/>
      <c r="L990" s="3"/>
      <c r="M990" s="5"/>
    </row>
    <row r="991" spans="2:13" x14ac:dyDescent="0.3">
      <c r="B991" s="3"/>
      <c r="C991" s="3"/>
      <c r="D991" s="3"/>
      <c r="E991" s="3"/>
      <c r="F991" s="3"/>
      <c r="G991" s="3"/>
      <c r="H991" s="3"/>
      <c r="I991" s="3"/>
      <c r="J991" s="4"/>
      <c r="K991" s="4"/>
      <c r="L991" s="3"/>
      <c r="M991" s="5"/>
    </row>
    <row r="992" spans="2:13" x14ac:dyDescent="0.3">
      <c r="B992" s="3"/>
      <c r="C992" s="3"/>
      <c r="D992" s="3"/>
      <c r="E992" s="3"/>
      <c r="F992" s="3"/>
      <c r="G992" s="3"/>
      <c r="H992" s="3"/>
      <c r="I992" s="3"/>
      <c r="J992" s="4"/>
      <c r="K992" s="4"/>
      <c r="L992" s="3"/>
      <c r="M992" s="5"/>
    </row>
    <row r="993" spans="2:13" x14ac:dyDescent="0.3">
      <c r="B993" s="3"/>
      <c r="C993" s="3"/>
      <c r="D993" s="3"/>
      <c r="E993" s="3"/>
      <c r="F993" s="3"/>
      <c r="G993" s="3"/>
      <c r="H993" s="3"/>
      <c r="I993" s="3"/>
      <c r="J993" s="4"/>
      <c r="K993" s="4"/>
      <c r="L993" s="3"/>
      <c r="M993" s="5"/>
    </row>
    <row r="994" spans="2:13" x14ac:dyDescent="0.3">
      <c r="B994" s="3"/>
      <c r="C994" s="3"/>
      <c r="D994" s="3"/>
      <c r="E994" s="3"/>
      <c r="F994" s="3"/>
      <c r="G994" s="3"/>
      <c r="H994" s="3"/>
      <c r="I994" s="3"/>
      <c r="J994" s="4"/>
      <c r="K994" s="4"/>
      <c r="L994" s="3"/>
      <c r="M994" s="5"/>
    </row>
    <row r="995" spans="2:13" x14ac:dyDescent="0.3">
      <c r="B995" s="3"/>
      <c r="C995" s="3"/>
      <c r="D995" s="3"/>
      <c r="E995" s="3"/>
      <c r="F995" s="3"/>
      <c r="G995" s="3"/>
      <c r="H995" s="3"/>
      <c r="I995" s="3"/>
      <c r="J995" s="4"/>
      <c r="K995" s="4"/>
      <c r="L995" s="3"/>
      <c r="M995" s="5"/>
    </row>
    <row r="996" spans="2:13" x14ac:dyDescent="0.3">
      <c r="B996" s="3"/>
      <c r="C996" s="3"/>
      <c r="D996" s="3"/>
      <c r="E996" s="3"/>
      <c r="F996" s="3"/>
      <c r="G996" s="3"/>
      <c r="H996" s="3"/>
      <c r="I996" s="3"/>
      <c r="J996" s="4"/>
      <c r="K996" s="4"/>
      <c r="L996" s="3"/>
      <c r="M996" s="5"/>
    </row>
    <row r="997" spans="2:13" x14ac:dyDescent="0.3">
      <c r="B997" s="3"/>
      <c r="C997" s="3"/>
      <c r="D997" s="3"/>
      <c r="E997" s="3"/>
      <c r="F997" s="3"/>
      <c r="G997" s="3"/>
      <c r="H997" s="3"/>
      <c r="I997" s="3"/>
      <c r="J997" s="4"/>
      <c r="K997" s="4"/>
      <c r="L997" s="3"/>
      <c r="M997" s="5"/>
    </row>
    <row r="998" spans="2:13" x14ac:dyDescent="0.3">
      <c r="B998" s="3"/>
      <c r="C998" s="3"/>
      <c r="D998" s="3"/>
      <c r="E998" s="3"/>
      <c r="F998" s="3"/>
      <c r="G998" s="3"/>
      <c r="H998" s="3"/>
      <c r="I998" s="3"/>
      <c r="J998" s="4"/>
      <c r="K998" s="4"/>
      <c r="L998" s="3"/>
      <c r="M998" s="5"/>
    </row>
    <row r="999" spans="2:13" x14ac:dyDescent="0.3">
      <c r="B999" s="3"/>
      <c r="C999" s="3"/>
      <c r="D999" s="3"/>
      <c r="E999" s="3"/>
      <c r="F999" s="3"/>
      <c r="G999" s="3"/>
      <c r="H999" s="3"/>
      <c r="I999" s="3"/>
      <c r="J999" s="4"/>
      <c r="K999" s="4"/>
      <c r="L999" s="3"/>
      <c r="M999" s="5"/>
    </row>
    <row r="1000" spans="2:13" x14ac:dyDescent="0.3">
      <c r="B1000" s="3"/>
      <c r="C1000" s="3"/>
      <c r="D1000" s="3"/>
      <c r="E1000" s="3"/>
      <c r="F1000" s="3"/>
      <c r="G1000" s="3"/>
      <c r="H1000" s="3"/>
      <c r="I1000" s="3"/>
      <c r="J1000" s="4"/>
      <c r="K1000" s="4"/>
      <c r="L1000" s="3"/>
      <c r="M1000" s="5"/>
    </row>
    <row r="1001" spans="2:13" x14ac:dyDescent="0.3">
      <c r="B1001" s="3"/>
      <c r="C1001" s="3"/>
      <c r="D1001" s="3"/>
      <c r="E1001" s="3"/>
      <c r="F1001" s="3"/>
      <c r="G1001" s="3"/>
      <c r="H1001" s="3"/>
      <c r="I1001" s="3"/>
      <c r="J1001" s="4"/>
      <c r="K1001" s="4"/>
      <c r="L1001" s="3"/>
      <c r="M1001" s="5"/>
    </row>
    <row r="1002" spans="2:13" x14ac:dyDescent="0.3">
      <c r="B1002" s="3"/>
      <c r="C1002" s="3"/>
      <c r="D1002" s="3"/>
      <c r="E1002" s="3"/>
      <c r="F1002" s="3"/>
      <c r="G1002" s="3"/>
      <c r="H1002" s="3"/>
      <c r="I1002" s="3"/>
      <c r="J1002" s="4"/>
      <c r="K1002" s="4"/>
      <c r="M1002" s="5"/>
    </row>
    <row r="1003" spans="2:13" x14ac:dyDescent="0.3">
      <c r="B1003" s="3"/>
      <c r="C1003" s="3"/>
      <c r="D1003" s="3"/>
      <c r="E1003" s="3"/>
      <c r="F1003" s="3"/>
      <c r="G1003" s="3"/>
      <c r="H1003" s="3"/>
      <c r="I1003" s="3"/>
      <c r="J1003" s="4"/>
      <c r="K1003" s="4"/>
      <c r="L1003" s="3"/>
      <c r="M1003" s="5"/>
    </row>
    <row r="1004" spans="2:13" x14ac:dyDescent="0.3">
      <c r="B1004" s="3"/>
      <c r="C1004" s="3"/>
      <c r="D1004" s="3"/>
      <c r="E1004" s="3"/>
      <c r="G1004" s="3"/>
      <c r="H1004" s="3"/>
      <c r="J1004" s="4"/>
      <c r="K1004" s="4"/>
      <c r="L1004" s="3"/>
      <c r="M1004" s="5"/>
    </row>
    <row r="1005" spans="2:13" x14ac:dyDescent="0.3">
      <c r="B1005" s="3"/>
      <c r="C1005" s="3"/>
      <c r="D1005" s="3"/>
      <c r="E1005" s="3"/>
      <c r="F1005" s="3"/>
      <c r="H1005" s="3"/>
      <c r="I1005" s="3"/>
      <c r="J1005" s="4"/>
      <c r="K1005" s="4"/>
      <c r="L1005" s="3"/>
      <c r="M1005" s="5"/>
    </row>
    <row r="1006" spans="2:13" x14ac:dyDescent="0.3">
      <c r="B1006" s="3"/>
      <c r="C1006" s="3"/>
      <c r="D1006" s="3"/>
      <c r="E1006" s="3"/>
      <c r="F1006" s="3"/>
      <c r="G1006" s="3"/>
      <c r="H1006" s="3"/>
      <c r="I1006" s="3"/>
      <c r="J1006" s="4"/>
      <c r="K1006" s="4"/>
      <c r="L1006" s="3"/>
      <c r="M1006" s="5"/>
    </row>
    <row r="1007" spans="2:13" x14ac:dyDescent="0.3">
      <c r="B1007" s="3"/>
      <c r="C1007" s="3"/>
      <c r="D1007" s="3"/>
      <c r="E1007" s="3"/>
      <c r="F1007" s="3"/>
      <c r="G1007" s="3"/>
      <c r="H1007" s="3"/>
      <c r="I1007" s="3"/>
      <c r="J1007" s="4"/>
      <c r="K1007" s="4"/>
      <c r="L1007" s="3"/>
      <c r="M1007" s="5"/>
    </row>
    <row r="1008" spans="2:13" x14ac:dyDescent="0.3">
      <c r="B1008" s="3"/>
      <c r="C1008" s="3"/>
      <c r="D1008" s="3"/>
      <c r="E1008" s="3"/>
      <c r="F1008" s="3"/>
      <c r="G1008" s="3"/>
      <c r="H1008" s="3"/>
      <c r="I1008" s="3"/>
      <c r="J1008" s="4"/>
      <c r="K1008" s="4"/>
      <c r="L1008" s="3"/>
      <c r="M1008" s="5"/>
    </row>
    <row r="1009" spans="2:13" x14ac:dyDescent="0.3">
      <c r="B1009" s="3"/>
      <c r="C1009" s="3"/>
      <c r="D1009" s="3"/>
      <c r="E1009" s="3"/>
      <c r="F1009" s="3"/>
      <c r="H1009" s="3"/>
      <c r="I1009" s="3"/>
      <c r="J1009" s="4"/>
      <c r="K1009" s="4"/>
      <c r="M1009" s="5"/>
    </row>
    <row r="1010" spans="2:13" x14ac:dyDescent="0.3">
      <c r="B1010" s="3"/>
      <c r="C1010" s="3"/>
      <c r="D1010" s="3"/>
      <c r="E1010" s="3"/>
      <c r="F1010" s="3"/>
      <c r="G1010" s="3"/>
      <c r="H1010" s="3"/>
      <c r="I1010" s="3"/>
      <c r="J1010" s="4"/>
      <c r="K1010" s="4"/>
      <c r="L1010" s="3"/>
      <c r="M1010" s="5"/>
    </row>
    <row r="1011" spans="2:13" x14ac:dyDescent="0.3">
      <c r="B1011" s="3"/>
      <c r="C1011" s="3"/>
      <c r="D1011" s="3"/>
      <c r="E1011" s="3"/>
      <c r="F1011" s="3"/>
      <c r="G1011" s="3"/>
      <c r="H1011" s="3"/>
      <c r="I1011" s="3"/>
      <c r="J1011" s="4"/>
      <c r="K1011" s="4"/>
      <c r="M1011" s="5"/>
    </row>
    <row r="1012" spans="2:13" x14ac:dyDescent="0.3">
      <c r="B1012" s="3"/>
      <c r="C1012" s="3"/>
      <c r="D1012" s="3"/>
      <c r="E1012" s="3"/>
      <c r="F1012" s="3"/>
      <c r="G1012" s="3"/>
      <c r="H1012" s="3"/>
      <c r="I1012" s="3"/>
      <c r="J1012" s="4"/>
      <c r="K1012" s="4"/>
      <c r="L1012" s="3"/>
      <c r="M1012" s="5"/>
    </row>
    <row r="1013" spans="2:13" x14ac:dyDescent="0.3">
      <c r="B1013" s="3"/>
      <c r="C1013" s="3"/>
      <c r="D1013" s="3"/>
      <c r="E1013" s="3"/>
      <c r="F1013" s="3"/>
      <c r="G1013" s="3"/>
      <c r="H1013" s="3"/>
      <c r="I1013" s="3"/>
      <c r="J1013" s="4"/>
      <c r="K1013" s="4"/>
      <c r="L1013" s="3"/>
      <c r="M1013" s="5"/>
    </row>
    <row r="1014" spans="2:13" x14ac:dyDescent="0.3">
      <c r="B1014" s="3"/>
      <c r="C1014" s="3"/>
      <c r="D1014" s="3"/>
      <c r="E1014" s="3"/>
      <c r="F1014" s="3"/>
      <c r="G1014" s="3"/>
      <c r="H1014" s="3"/>
      <c r="I1014" s="3"/>
      <c r="J1014" s="4"/>
      <c r="K1014" s="4"/>
      <c r="M1014" s="5"/>
    </row>
    <row r="1015" spans="2:13" x14ac:dyDescent="0.3">
      <c r="B1015" s="3"/>
      <c r="C1015" s="3"/>
      <c r="D1015" s="3"/>
      <c r="E1015" s="3"/>
      <c r="G1015" s="3"/>
      <c r="H1015" s="3"/>
      <c r="J1015" s="4"/>
      <c r="K1015" s="4"/>
      <c r="L1015" s="3"/>
      <c r="M1015" s="5"/>
    </row>
    <row r="1016" spans="2:13" x14ac:dyDescent="0.3">
      <c r="B1016" s="3"/>
      <c r="C1016" s="3"/>
      <c r="D1016" s="3"/>
      <c r="E1016" s="3"/>
      <c r="F1016" s="3"/>
      <c r="G1016" s="3"/>
      <c r="H1016" s="3"/>
      <c r="I1016" s="3"/>
      <c r="J1016" s="4"/>
      <c r="K1016" s="4"/>
      <c r="L1016" s="3"/>
      <c r="M1016" s="5"/>
    </row>
    <row r="1017" spans="2:13" x14ac:dyDescent="0.3">
      <c r="B1017" s="3"/>
      <c r="C1017" s="3"/>
      <c r="D1017" s="3"/>
      <c r="E1017" s="3"/>
      <c r="F1017" s="3"/>
      <c r="G1017" s="3"/>
      <c r="H1017" s="3"/>
      <c r="I1017" s="3"/>
      <c r="J1017" s="4"/>
      <c r="K1017" s="4"/>
      <c r="L1017" s="3"/>
      <c r="M1017" s="5"/>
    </row>
    <row r="1018" spans="2:13" x14ac:dyDescent="0.3">
      <c r="B1018" s="3"/>
      <c r="C1018" s="3"/>
      <c r="D1018" s="3"/>
      <c r="E1018" s="3"/>
      <c r="F1018" s="3"/>
      <c r="G1018" s="3"/>
      <c r="H1018" s="3"/>
      <c r="I1018" s="3"/>
      <c r="J1018" s="4"/>
      <c r="K1018" s="4"/>
      <c r="L1018" s="3"/>
      <c r="M1018" s="5"/>
    </row>
    <row r="1019" spans="2:13" x14ac:dyDescent="0.3">
      <c r="B1019" s="3"/>
      <c r="C1019" s="3"/>
      <c r="D1019" s="3"/>
      <c r="F1019" s="3"/>
      <c r="G1019" s="3"/>
      <c r="H1019" s="3"/>
      <c r="I1019" s="3"/>
      <c r="J1019" s="4"/>
      <c r="K1019" s="4"/>
      <c r="L1019" s="3"/>
      <c r="M1019" s="5"/>
    </row>
    <row r="1020" spans="2:13" x14ac:dyDescent="0.3">
      <c r="B1020" s="3"/>
      <c r="C1020" s="3"/>
      <c r="D1020" s="3"/>
      <c r="E1020" s="3"/>
      <c r="F1020" s="3"/>
      <c r="G1020" s="3"/>
      <c r="H1020" s="3"/>
      <c r="I1020" s="3"/>
      <c r="J1020" s="4"/>
      <c r="K1020" s="4"/>
      <c r="L1020" s="3"/>
      <c r="M1020" s="5"/>
    </row>
    <row r="1021" spans="2:13" x14ac:dyDescent="0.3">
      <c r="B1021" s="3"/>
      <c r="C1021" s="3"/>
      <c r="D1021" s="3"/>
      <c r="E1021" s="3"/>
      <c r="F1021" s="3"/>
      <c r="G1021" s="3"/>
      <c r="H1021" s="3"/>
      <c r="I1021" s="3"/>
      <c r="J1021" s="4"/>
      <c r="K1021" s="4"/>
      <c r="L1021" s="3"/>
      <c r="M1021" s="5"/>
    </row>
    <row r="1022" spans="2:13" x14ac:dyDescent="0.3">
      <c r="B1022" s="3"/>
      <c r="C1022" s="3"/>
      <c r="D1022" s="3"/>
      <c r="E1022" s="3"/>
      <c r="F1022" s="3"/>
      <c r="G1022" s="3"/>
      <c r="H1022" s="3"/>
      <c r="I1022" s="3"/>
      <c r="J1022" s="4"/>
      <c r="K1022" s="4"/>
      <c r="L1022" s="3"/>
      <c r="M1022" s="5"/>
    </row>
    <row r="1023" spans="2:13" x14ac:dyDescent="0.3">
      <c r="B1023" s="3"/>
      <c r="C1023" s="3"/>
      <c r="D1023" s="3"/>
      <c r="E1023" s="3"/>
      <c r="F1023" s="3"/>
      <c r="G1023" s="3"/>
      <c r="H1023" s="3"/>
      <c r="I1023" s="3"/>
      <c r="J1023" s="4"/>
      <c r="K1023" s="4"/>
      <c r="L1023" s="3"/>
      <c r="M1023" s="5"/>
    </row>
    <row r="1024" spans="2:13" x14ac:dyDescent="0.3">
      <c r="B1024" s="3"/>
      <c r="C1024" s="3"/>
      <c r="D1024" s="3"/>
      <c r="E1024" s="3"/>
      <c r="F1024" s="3"/>
      <c r="G1024" s="3"/>
      <c r="H1024" s="3"/>
      <c r="I1024" s="3"/>
      <c r="J1024" s="4"/>
      <c r="K1024" s="4"/>
      <c r="L1024" s="3"/>
      <c r="M1024" s="5"/>
    </row>
    <row r="1025" spans="2:13" x14ac:dyDescent="0.3">
      <c r="B1025" s="3"/>
      <c r="C1025" s="3"/>
      <c r="D1025" s="3"/>
      <c r="F1025" s="3"/>
      <c r="G1025" s="3"/>
      <c r="H1025" s="3"/>
      <c r="I1025" s="3"/>
      <c r="J1025" s="4"/>
      <c r="K1025" s="4"/>
      <c r="M1025" s="5"/>
    </row>
    <row r="1026" spans="2:13" x14ac:dyDescent="0.3">
      <c r="B1026" s="3"/>
      <c r="C1026" s="3"/>
      <c r="D1026" s="3"/>
      <c r="E1026" s="3"/>
      <c r="F1026" s="3"/>
      <c r="G1026" s="3"/>
      <c r="H1026" s="3"/>
      <c r="I1026" s="3"/>
      <c r="J1026" s="4"/>
      <c r="K1026" s="4"/>
      <c r="L1026" s="3"/>
      <c r="M1026" s="5"/>
    </row>
    <row r="1027" spans="2:13" x14ac:dyDescent="0.3">
      <c r="B1027" s="3"/>
      <c r="C1027" s="3"/>
      <c r="D1027" s="3"/>
      <c r="E1027" s="3"/>
      <c r="F1027" s="3"/>
      <c r="G1027" s="3"/>
      <c r="H1027" s="3"/>
      <c r="I1027" s="3"/>
      <c r="J1027" s="4"/>
      <c r="K1027" s="4"/>
      <c r="L1027" s="3"/>
      <c r="M1027" s="5"/>
    </row>
    <row r="1028" spans="2:13" x14ac:dyDescent="0.3">
      <c r="B1028" s="3"/>
      <c r="C1028" s="3"/>
      <c r="D1028" s="3"/>
      <c r="E1028" s="3"/>
      <c r="G1028" s="3"/>
      <c r="H1028" s="3"/>
      <c r="J1028" s="4"/>
      <c r="K1028" s="4"/>
      <c r="M1028" s="5"/>
    </row>
    <row r="1029" spans="2:13" x14ac:dyDescent="0.3">
      <c r="B1029" s="3"/>
      <c r="C1029" s="3"/>
      <c r="D1029" s="3"/>
      <c r="E1029" s="3"/>
      <c r="F1029" s="3"/>
      <c r="G1029" s="3"/>
      <c r="H1029" s="3"/>
      <c r="I1029" s="3"/>
      <c r="J1029" s="4"/>
      <c r="K1029" s="4"/>
      <c r="L1029" s="3"/>
      <c r="M1029" s="5"/>
    </row>
    <row r="1030" spans="2:13" x14ac:dyDescent="0.3">
      <c r="B1030" s="3"/>
      <c r="C1030" s="3"/>
      <c r="D1030" s="3"/>
      <c r="E1030" s="3"/>
      <c r="F1030" s="3"/>
      <c r="G1030" s="3"/>
      <c r="H1030" s="3"/>
      <c r="I1030" s="3"/>
      <c r="J1030" s="4"/>
      <c r="K1030" s="4"/>
      <c r="M1030" s="5"/>
    </row>
    <row r="1031" spans="2:13" x14ac:dyDescent="0.3">
      <c r="B1031" s="3"/>
      <c r="C1031" s="3"/>
      <c r="D1031" s="3"/>
      <c r="E1031" s="3"/>
      <c r="F1031" s="3"/>
      <c r="H1031" s="3"/>
      <c r="I1031" s="3"/>
      <c r="J1031" s="4"/>
      <c r="K1031" s="4"/>
      <c r="M1031" s="5"/>
    </row>
    <row r="1032" spans="2:13" x14ac:dyDescent="0.3">
      <c r="B1032" s="3"/>
      <c r="C1032" s="3"/>
      <c r="D1032" s="3"/>
      <c r="E1032" s="3"/>
      <c r="F1032" s="3"/>
      <c r="G1032" s="3"/>
      <c r="H1032" s="3"/>
      <c r="I1032" s="3"/>
      <c r="J1032" s="4"/>
      <c r="K1032" s="4"/>
      <c r="L1032" s="3"/>
      <c r="M1032" s="5"/>
    </row>
    <row r="1033" spans="2:13" x14ac:dyDescent="0.3">
      <c r="B1033" s="3"/>
      <c r="C1033" s="3"/>
      <c r="D1033" s="3"/>
      <c r="E1033" s="3"/>
      <c r="F1033" s="3"/>
      <c r="G1033" s="3"/>
      <c r="H1033" s="3"/>
      <c r="I1033" s="3"/>
      <c r="J1033" s="4"/>
      <c r="K1033" s="4"/>
      <c r="L1033" s="3"/>
      <c r="M1033" s="5"/>
    </row>
    <row r="1034" spans="2:13" x14ac:dyDescent="0.3">
      <c r="B1034" s="3"/>
      <c r="C1034" s="3"/>
      <c r="D1034" s="3"/>
      <c r="E1034" s="3"/>
      <c r="F1034" s="3"/>
      <c r="H1034" s="3"/>
      <c r="I1034" s="3"/>
      <c r="J1034" s="4"/>
      <c r="K1034" s="4"/>
      <c r="M1034" s="5"/>
    </row>
    <row r="1035" spans="2:13" x14ac:dyDescent="0.3">
      <c r="B1035" s="3"/>
      <c r="C1035" s="3"/>
      <c r="D1035" s="3"/>
      <c r="E1035" s="3"/>
      <c r="F1035" s="3"/>
      <c r="G1035" s="3"/>
      <c r="H1035" s="3"/>
      <c r="I1035" s="3"/>
      <c r="J1035" s="4"/>
      <c r="K1035" s="4"/>
      <c r="L1035" s="3"/>
      <c r="M1035" s="5"/>
    </row>
    <row r="1036" spans="2:13" x14ac:dyDescent="0.3">
      <c r="B1036" s="3"/>
      <c r="C1036" s="3"/>
      <c r="D1036" s="3"/>
      <c r="E1036" s="3"/>
      <c r="F1036" s="3"/>
      <c r="G1036" s="3"/>
      <c r="H1036" s="3"/>
      <c r="I1036" s="3"/>
      <c r="J1036" s="4"/>
      <c r="K1036" s="4"/>
      <c r="L1036" s="3"/>
      <c r="M1036" s="5"/>
    </row>
    <row r="1037" spans="2:13" x14ac:dyDescent="0.3">
      <c r="B1037" s="3"/>
      <c r="C1037" s="3"/>
      <c r="D1037" s="3"/>
      <c r="E1037" s="3"/>
      <c r="F1037" s="3"/>
      <c r="G1037" s="3"/>
      <c r="H1037" s="3"/>
      <c r="I1037" s="3"/>
      <c r="J1037" s="4"/>
      <c r="K1037" s="4"/>
      <c r="L1037" s="3"/>
      <c r="M1037" s="5"/>
    </row>
    <row r="1038" spans="2:13" x14ac:dyDescent="0.3">
      <c r="B1038" s="3"/>
      <c r="C1038" s="3"/>
      <c r="D1038" s="3"/>
      <c r="E1038" s="3"/>
      <c r="F1038" s="3"/>
      <c r="G1038" s="3"/>
      <c r="H1038" s="3"/>
      <c r="I1038" s="3"/>
      <c r="J1038" s="4"/>
      <c r="K1038" s="4"/>
      <c r="L1038" s="3"/>
      <c r="M1038" s="5"/>
    </row>
    <row r="1039" spans="2:13" x14ac:dyDescent="0.3">
      <c r="B1039" s="3"/>
      <c r="C1039" s="3"/>
      <c r="D1039" s="3"/>
      <c r="E1039" s="3"/>
      <c r="F1039" s="3"/>
      <c r="G1039" s="3"/>
      <c r="H1039" s="3"/>
      <c r="I1039" s="3"/>
      <c r="J1039" s="4"/>
      <c r="K1039" s="4"/>
      <c r="L1039" s="3"/>
      <c r="M1039" s="5"/>
    </row>
    <row r="1040" spans="2:13" x14ac:dyDescent="0.3">
      <c r="B1040" s="3"/>
      <c r="C1040" s="3"/>
      <c r="D1040" s="3"/>
      <c r="E1040" s="3"/>
      <c r="F1040" s="3"/>
      <c r="G1040" s="3"/>
      <c r="H1040" s="3"/>
      <c r="I1040" s="3"/>
      <c r="J1040" s="4"/>
      <c r="K1040" s="4"/>
      <c r="L1040" s="3"/>
      <c r="M1040" s="5"/>
    </row>
    <row r="1041" spans="2:13" x14ac:dyDescent="0.3">
      <c r="B1041" s="3"/>
      <c r="C1041" s="3"/>
      <c r="D1041" s="3"/>
      <c r="E1041" s="3"/>
      <c r="F1041" s="3"/>
      <c r="G1041" s="3"/>
      <c r="H1041" s="3"/>
      <c r="I1041" s="3"/>
      <c r="J1041" s="4"/>
      <c r="K1041" s="4"/>
      <c r="L1041" s="3"/>
      <c r="M1041" s="5"/>
    </row>
    <row r="1042" spans="2:13" x14ac:dyDescent="0.3">
      <c r="B1042" s="3"/>
      <c r="C1042" s="3"/>
      <c r="D1042" s="3"/>
      <c r="F1042" s="3"/>
      <c r="G1042" s="3"/>
      <c r="H1042" s="3"/>
      <c r="I1042" s="3"/>
      <c r="J1042" s="4"/>
      <c r="K1042" s="4"/>
      <c r="L1042" s="3"/>
      <c r="M1042" s="5"/>
    </row>
    <row r="1043" spans="2:13" x14ac:dyDescent="0.3">
      <c r="B1043" s="3"/>
      <c r="C1043" s="3"/>
      <c r="D1043" s="3"/>
      <c r="E1043" s="3"/>
      <c r="F1043" s="3"/>
      <c r="G1043" s="3"/>
      <c r="H1043" s="3"/>
      <c r="I1043" s="3"/>
      <c r="J1043" s="4"/>
      <c r="K1043" s="4"/>
      <c r="L1043" s="3"/>
      <c r="M1043" s="5"/>
    </row>
    <row r="1044" spans="2:13" x14ac:dyDescent="0.3">
      <c r="B1044" s="3"/>
      <c r="C1044" s="3"/>
      <c r="D1044" s="3"/>
      <c r="F1044" s="3"/>
      <c r="G1044" s="3"/>
      <c r="H1044" s="3"/>
      <c r="I1044" s="3"/>
      <c r="J1044" s="4"/>
      <c r="K1044" s="4"/>
      <c r="L1044" s="3"/>
      <c r="M1044" s="5"/>
    </row>
    <row r="1045" spans="2:13" x14ac:dyDescent="0.3">
      <c r="B1045" s="3"/>
      <c r="C1045" s="3"/>
      <c r="D1045" s="3"/>
      <c r="E1045" s="3"/>
      <c r="F1045" s="3"/>
      <c r="G1045" s="3"/>
      <c r="H1045" s="3"/>
      <c r="I1045" s="3"/>
      <c r="J1045" s="4"/>
      <c r="K1045" s="4"/>
      <c r="L1045" s="3"/>
      <c r="M1045" s="5"/>
    </row>
    <row r="1046" spans="2:13" x14ac:dyDescent="0.3">
      <c r="B1046" s="3"/>
      <c r="C1046" s="3"/>
      <c r="D1046" s="3"/>
      <c r="E1046" s="3"/>
      <c r="F1046" s="3"/>
      <c r="G1046" s="3"/>
      <c r="H1046" s="3"/>
      <c r="I1046" s="3"/>
      <c r="J1046" s="4"/>
      <c r="K1046" s="4"/>
      <c r="L1046" s="3"/>
      <c r="M1046" s="5"/>
    </row>
    <row r="1047" spans="2:13" x14ac:dyDescent="0.3">
      <c r="B1047" s="3"/>
      <c r="C1047" s="3"/>
      <c r="D1047" s="3"/>
      <c r="E1047" s="3"/>
      <c r="G1047" s="3"/>
      <c r="H1047" s="3"/>
      <c r="J1047" s="4"/>
      <c r="K1047" s="4"/>
      <c r="L1047" s="3"/>
      <c r="M1047" s="5"/>
    </row>
    <row r="1048" spans="2:13" x14ac:dyDescent="0.3">
      <c r="B1048" s="3"/>
      <c r="C1048" s="3"/>
      <c r="D1048" s="3"/>
      <c r="E1048" s="3"/>
      <c r="F1048" s="3"/>
      <c r="G1048" s="3"/>
      <c r="H1048" s="3"/>
      <c r="I1048" s="3"/>
      <c r="J1048" s="4"/>
      <c r="K1048" s="4"/>
      <c r="M1048" s="5"/>
    </row>
    <row r="1049" spans="2:13" x14ac:dyDescent="0.3">
      <c r="B1049" s="3"/>
      <c r="C1049" s="3"/>
      <c r="D1049" s="3"/>
      <c r="E1049" s="3"/>
      <c r="F1049" s="3"/>
      <c r="G1049" s="3"/>
      <c r="H1049" s="3"/>
      <c r="I1049" s="3"/>
      <c r="J1049" s="4"/>
      <c r="K1049" s="4"/>
      <c r="M1049" s="5"/>
    </row>
    <row r="1050" spans="2:13" x14ac:dyDescent="0.3">
      <c r="B1050" s="3"/>
      <c r="C1050" s="3"/>
      <c r="D1050" s="3"/>
      <c r="E1050" s="3"/>
      <c r="F1050" s="3"/>
      <c r="G1050" s="3"/>
      <c r="H1050" s="3"/>
      <c r="I1050" s="3"/>
      <c r="J1050" s="4"/>
      <c r="K1050" s="4"/>
      <c r="M1050" s="5"/>
    </row>
    <row r="1051" spans="2:13" x14ac:dyDescent="0.3">
      <c r="B1051" s="3"/>
      <c r="C1051" s="3"/>
      <c r="D1051" s="3"/>
      <c r="E1051" s="3"/>
      <c r="F1051" s="3"/>
      <c r="G1051" s="3"/>
      <c r="H1051" s="3"/>
      <c r="I1051" s="3"/>
      <c r="J1051" s="4"/>
      <c r="K1051" s="4"/>
      <c r="L1051" s="3"/>
      <c r="M1051" s="5"/>
    </row>
    <row r="1052" spans="2:13" x14ac:dyDescent="0.3">
      <c r="B1052" s="3"/>
      <c r="C1052" s="3"/>
      <c r="D1052" s="3"/>
      <c r="E1052" s="3"/>
      <c r="F1052" s="3"/>
      <c r="G1052" s="3"/>
      <c r="H1052" s="3"/>
      <c r="I1052" s="3"/>
      <c r="J1052" s="4"/>
      <c r="K1052" s="4"/>
      <c r="L1052" s="3"/>
      <c r="M1052" s="5"/>
    </row>
    <row r="1053" spans="2:13" x14ac:dyDescent="0.3">
      <c r="B1053" s="3"/>
      <c r="C1053" s="3"/>
      <c r="D1053" s="3"/>
      <c r="E1053" s="3"/>
      <c r="F1053" s="3"/>
      <c r="G1053" s="3"/>
      <c r="H1053" s="3"/>
      <c r="I1053" s="3"/>
      <c r="J1053" s="4"/>
      <c r="K1053" s="4"/>
      <c r="L1053" s="3"/>
      <c r="M1053" s="5"/>
    </row>
    <row r="1054" spans="2:13" x14ac:dyDescent="0.3">
      <c r="B1054" s="3"/>
      <c r="C1054" s="3"/>
      <c r="D1054" s="3"/>
      <c r="E1054" s="3"/>
      <c r="F1054" s="3"/>
      <c r="G1054" s="3"/>
      <c r="H1054" s="3"/>
      <c r="I1054" s="3"/>
      <c r="J1054" s="4"/>
      <c r="K1054" s="4"/>
      <c r="M1054" s="5"/>
    </row>
    <row r="1055" spans="2:13" x14ac:dyDescent="0.3">
      <c r="B1055" s="3"/>
      <c r="C1055" s="3"/>
      <c r="D1055" s="3"/>
      <c r="E1055" s="3"/>
      <c r="F1055" s="3"/>
      <c r="G1055" s="3"/>
      <c r="H1055" s="3"/>
      <c r="I1055" s="3"/>
      <c r="J1055" s="4"/>
      <c r="K1055" s="4"/>
      <c r="L1055" s="3"/>
      <c r="M1055" s="5"/>
    </row>
    <row r="1056" spans="2:13" x14ac:dyDescent="0.3">
      <c r="B1056" s="3"/>
      <c r="C1056" s="3"/>
      <c r="D1056" s="3"/>
      <c r="E1056" s="3"/>
      <c r="F1056" s="3"/>
      <c r="G1056" s="3"/>
      <c r="H1056" s="3"/>
      <c r="I1056" s="3"/>
      <c r="J1056" s="4"/>
      <c r="K1056" s="4"/>
      <c r="L1056" s="3"/>
      <c r="M1056" s="5"/>
    </row>
    <row r="1057" spans="2:13" x14ac:dyDescent="0.3">
      <c r="B1057" s="3"/>
      <c r="C1057" s="3"/>
      <c r="D1057" s="3"/>
      <c r="E1057" s="3"/>
      <c r="F1057" s="3"/>
      <c r="G1057" s="3"/>
      <c r="H1057" s="3"/>
      <c r="I1057" s="3"/>
      <c r="J1057" s="4"/>
      <c r="K1057" s="4"/>
      <c r="L1057" s="3"/>
      <c r="M1057" s="5"/>
    </row>
    <row r="1058" spans="2:13" x14ac:dyDescent="0.3">
      <c r="B1058" s="3"/>
      <c r="C1058" s="3"/>
      <c r="D1058" s="3"/>
      <c r="E1058" s="3"/>
      <c r="F1058" s="3"/>
      <c r="G1058" s="3"/>
      <c r="H1058" s="3"/>
      <c r="I1058" s="3"/>
      <c r="J1058" s="4"/>
      <c r="K1058" s="4"/>
      <c r="L1058" s="3"/>
      <c r="M1058" s="5"/>
    </row>
    <row r="1059" spans="2:13" x14ac:dyDescent="0.3">
      <c r="B1059" s="3"/>
      <c r="C1059" s="3"/>
      <c r="D1059" s="3"/>
      <c r="E1059" s="3"/>
      <c r="G1059" s="3"/>
      <c r="H1059" s="3"/>
      <c r="J1059" s="4"/>
      <c r="K1059" s="4"/>
      <c r="L1059" s="3"/>
      <c r="M1059" s="5"/>
    </row>
    <row r="1060" spans="2:13" x14ac:dyDescent="0.3">
      <c r="B1060" s="3"/>
      <c r="C1060" s="3"/>
      <c r="D1060" s="3"/>
      <c r="E1060" s="3"/>
      <c r="F1060" s="3"/>
      <c r="G1060" s="3"/>
      <c r="H1060" s="3"/>
      <c r="I1060" s="3"/>
      <c r="J1060" s="4"/>
      <c r="K1060" s="4"/>
      <c r="L1060" s="3"/>
      <c r="M1060" s="5"/>
    </row>
    <row r="1061" spans="2:13" x14ac:dyDescent="0.3">
      <c r="B1061" s="3"/>
      <c r="C1061" s="3"/>
      <c r="D1061" s="3"/>
      <c r="E1061" s="3"/>
      <c r="F1061" s="3"/>
      <c r="G1061" s="3"/>
      <c r="H1061" s="3"/>
      <c r="I1061" s="3"/>
      <c r="J1061" s="4"/>
      <c r="K1061" s="4"/>
      <c r="L1061" s="3"/>
      <c r="M1061" s="5"/>
    </row>
    <row r="1062" spans="2:13" x14ac:dyDescent="0.3">
      <c r="B1062" s="3"/>
      <c r="C1062" s="3"/>
      <c r="D1062" s="3"/>
      <c r="E1062" s="3"/>
      <c r="F1062" s="3"/>
      <c r="G1062" s="3"/>
      <c r="H1062" s="3"/>
      <c r="I1062" s="3"/>
      <c r="J1062" s="4"/>
      <c r="K1062" s="4"/>
      <c r="L1062" s="3"/>
      <c r="M1062" s="5"/>
    </row>
    <row r="1063" spans="2:13" x14ac:dyDescent="0.3">
      <c r="B1063" s="3"/>
      <c r="C1063" s="3"/>
      <c r="D1063" s="3"/>
      <c r="F1063" s="3"/>
      <c r="G1063" s="3"/>
      <c r="H1063" s="3"/>
      <c r="I1063" s="3"/>
      <c r="J1063" s="4"/>
      <c r="K1063" s="4"/>
      <c r="L1063" s="3"/>
      <c r="M1063" s="5"/>
    </row>
    <row r="1064" spans="2:13" x14ac:dyDescent="0.3">
      <c r="B1064" s="3"/>
      <c r="C1064" s="3"/>
      <c r="D1064" s="3"/>
      <c r="E1064" s="3"/>
      <c r="F1064" s="3"/>
      <c r="G1064" s="3"/>
      <c r="H1064" s="3"/>
      <c r="I1064" s="3"/>
      <c r="J1064" s="4"/>
      <c r="K1064" s="4"/>
      <c r="M1064" s="5"/>
    </row>
    <row r="1065" spans="2:13" x14ac:dyDescent="0.3">
      <c r="B1065" s="3"/>
      <c r="C1065" s="3"/>
      <c r="D1065" s="3"/>
      <c r="E1065" s="3"/>
      <c r="F1065" s="3"/>
      <c r="G1065" s="3"/>
      <c r="H1065" s="3"/>
      <c r="I1065" s="3"/>
      <c r="J1065" s="4"/>
      <c r="K1065" s="4"/>
      <c r="L1065" s="3"/>
      <c r="M1065" s="5"/>
    </row>
    <row r="1066" spans="2:13" x14ac:dyDescent="0.3">
      <c r="B1066" s="3"/>
      <c r="C1066" s="3"/>
      <c r="D1066" s="3"/>
      <c r="E1066" s="3"/>
      <c r="F1066" s="3"/>
      <c r="G1066" s="3"/>
      <c r="H1066" s="3"/>
      <c r="I1066" s="3"/>
      <c r="J1066" s="4"/>
      <c r="K1066" s="4"/>
      <c r="L1066" s="3"/>
      <c r="M1066" s="5"/>
    </row>
    <row r="1067" spans="2:13" x14ac:dyDescent="0.3">
      <c r="B1067" s="3"/>
      <c r="C1067" s="3"/>
      <c r="D1067" s="3"/>
      <c r="E1067" s="3"/>
      <c r="G1067" s="3"/>
      <c r="H1067" s="3"/>
      <c r="J1067" s="4"/>
      <c r="K1067" s="4"/>
      <c r="L1067" s="3"/>
      <c r="M1067" s="5"/>
    </row>
    <row r="1068" spans="2:13" x14ac:dyDescent="0.3">
      <c r="B1068" s="3"/>
      <c r="C1068" s="3"/>
      <c r="D1068" s="3"/>
      <c r="F1068" s="3"/>
      <c r="G1068" s="3"/>
      <c r="H1068" s="3"/>
      <c r="I1068" s="3"/>
      <c r="J1068" s="4"/>
      <c r="K1068" s="4"/>
      <c r="L1068" s="3"/>
      <c r="M1068" s="5"/>
    </row>
    <row r="1069" spans="2:13" x14ac:dyDescent="0.3">
      <c r="B1069" s="3"/>
      <c r="C1069" s="3"/>
      <c r="D1069" s="3"/>
      <c r="E1069" s="3"/>
      <c r="F1069" s="3"/>
      <c r="G1069" s="3"/>
      <c r="H1069" s="3"/>
      <c r="I1069" s="3"/>
      <c r="J1069" s="4"/>
      <c r="K1069" s="4"/>
      <c r="M1069" s="5"/>
    </row>
    <row r="1070" spans="2:13" x14ac:dyDescent="0.3">
      <c r="B1070" s="3"/>
      <c r="C1070" s="3"/>
      <c r="D1070" s="3"/>
      <c r="E1070" s="3"/>
      <c r="F1070" s="3"/>
      <c r="G1070" s="3"/>
      <c r="H1070" s="3"/>
      <c r="I1070" s="3"/>
      <c r="J1070" s="4"/>
      <c r="K1070" s="4"/>
      <c r="L1070" s="3"/>
      <c r="M1070" s="5"/>
    </row>
    <row r="1071" spans="2:13" x14ac:dyDescent="0.3">
      <c r="B1071" s="3"/>
      <c r="C1071" s="3"/>
      <c r="D1071" s="3"/>
      <c r="E1071" s="3"/>
      <c r="F1071" s="3"/>
      <c r="G1071" s="3"/>
      <c r="H1071" s="3"/>
      <c r="I1071" s="3"/>
      <c r="J1071" s="4"/>
      <c r="K1071" s="4"/>
      <c r="L1071" s="3"/>
      <c r="M1071" s="5"/>
    </row>
    <row r="1072" spans="2:13" x14ac:dyDescent="0.3">
      <c r="B1072" s="3"/>
      <c r="C1072" s="3"/>
      <c r="D1072" s="3"/>
      <c r="E1072" s="3"/>
      <c r="F1072" s="3"/>
      <c r="G1072" s="3"/>
      <c r="H1072" s="3"/>
      <c r="I1072" s="3"/>
      <c r="J1072" s="4"/>
      <c r="K1072" s="4"/>
      <c r="L1072" s="3"/>
      <c r="M1072" s="5"/>
    </row>
    <row r="1073" spans="2:13" x14ac:dyDescent="0.3">
      <c r="B1073" s="3"/>
      <c r="C1073" s="3"/>
      <c r="D1073" s="3"/>
      <c r="E1073" s="3"/>
      <c r="F1073" s="3"/>
      <c r="G1073" s="3"/>
      <c r="H1073" s="3"/>
      <c r="I1073" s="3"/>
      <c r="J1073" s="4"/>
      <c r="K1073" s="4"/>
      <c r="L1073" s="3"/>
      <c r="M1073" s="5"/>
    </row>
    <row r="1074" spans="2:13" x14ac:dyDescent="0.3">
      <c r="B1074" s="3"/>
      <c r="C1074" s="3"/>
      <c r="D1074" s="3"/>
      <c r="E1074" s="3"/>
      <c r="F1074" s="3"/>
      <c r="G1074" s="3"/>
      <c r="H1074" s="3"/>
      <c r="I1074" s="3"/>
      <c r="J1074" s="4"/>
      <c r="K1074" s="4"/>
      <c r="L1074" s="3"/>
      <c r="M1074" s="5"/>
    </row>
    <row r="1075" spans="2:13" x14ac:dyDescent="0.3">
      <c r="B1075" s="3"/>
      <c r="C1075" s="3"/>
      <c r="D1075" s="3"/>
      <c r="E1075" s="3"/>
      <c r="F1075" s="3"/>
      <c r="G1075" s="3"/>
      <c r="H1075" s="3"/>
      <c r="I1075" s="3"/>
      <c r="J1075" s="4"/>
      <c r="K1075" s="4"/>
      <c r="L1075" s="3"/>
      <c r="M1075" s="5"/>
    </row>
    <row r="1076" spans="2:13" x14ac:dyDescent="0.3">
      <c r="B1076" s="3"/>
      <c r="C1076" s="3"/>
      <c r="D1076" s="3"/>
      <c r="E1076" s="3"/>
      <c r="F1076" s="3"/>
      <c r="G1076" s="3"/>
      <c r="H1076" s="3"/>
      <c r="I1076" s="3"/>
      <c r="J1076" s="4"/>
      <c r="K1076" s="4"/>
      <c r="L1076" s="3"/>
      <c r="M1076" s="5"/>
    </row>
    <row r="1077" spans="2:13" x14ac:dyDescent="0.3">
      <c r="B1077" s="3"/>
      <c r="C1077" s="3"/>
      <c r="D1077" s="3"/>
      <c r="E1077" s="3"/>
      <c r="F1077" s="3"/>
      <c r="G1077" s="3"/>
      <c r="H1077" s="3"/>
      <c r="I1077" s="3"/>
      <c r="J1077" s="4"/>
      <c r="K1077" s="4"/>
      <c r="M1077" s="5"/>
    </row>
    <row r="1078" spans="2:13" x14ac:dyDescent="0.3">
      <c r="B1078" s="3"/>
      <c r="C1078" s="3"/>
      <c r="D1078" s="3"/>
      <c r="E1078" s="3"/>
      <c r="F1078" s="3"/>
      <c r="G1078" s="3"/>
      <c r="H1078" s="3"/>
      <c r="I1078" s="3"/>
      <c r="J1078" s="4"/>
      <c r="K1078" s="4"/>
      <c r="L1078" s="3"/>
      <c r="M1078" s="5"/>
    </row>
    <row r="1079" spans="2:13" x14ac:dyDescent="0.3">
      <c r="B1079" s="3"/>
      <c r="C1079" s="3"/>
      <c r="D1079" s="3"/>
      <c r="E1079" s="3"/>
      <c r="F1079" s="3"/>
      <c r="G1079" s="3"/>
      <c r="H1079" s="3"/>
      <c r="I1079" s="3"/>
      <c r="J1079" s="4"/>
      <c r="K1079" s="4"/>
      <c r="L1079" s="3"/>
      <c r="M1079" s="5"/>
    </row>
    <row r="1080" spans="2:13" x14ac:dyDescent="0.3">
      <c r="B1080" s="3"/>
      <c r="C1080" s="3"/>
      <c r="D1080" s="3"/>
      <c r="E1080" s="3"/>
      <c r="F1080" s="3"/>
      <c r="G1080" s="3"/>
      <c r="H1080" s="3"/>
      <c r="I1080" s="3"/>
      <c r="J1080" s="4"/>
      <c r="K1080" s="4"/>
      <c r="L1080" s="3"/>
      <c r="M1080" s="5"/>
    </row>
    <row r="1081" spans="2:13" x14ac:dyDescent="0.3">
      <c r="B1081" s="3"/>
      <c r="C1081" s="3"/>
      <c r="D1081" s="3"/>
      <c r="E1081" s="3"/>
      <c r="G1081" s="3"/>
      <c r="H1081" s="3"/>
      <c r="J1081" s="4"/>
      <c r="K1081" s="4"/>
      <c r="L1081" s="3"/>
      <c r="M1081" s="5"/>
    </row>
    <row r="1082" spans="2:13" x14ac:dyDescent="0.3">
      <c r="B1082" s="3"/>
      <c r="C1082" s="3"/>
      <c r="D1082" s="3"/>
      <c r="E1082" s="3"/>
      <c r="F1082" s="3"/>
      <c r="G1082" s="3"/>
      <c r="H1082" s="3"/>
      <c r="I1082" s="3"/>
      <c r="J1082" s="4"/>
      <c r="K1082" s="4"/>
      <c r="L1082" s="3"/>
      <c r="M1082" s="5"/>
    </row>
    <row r="1083" spans="2:13" x14ac:dyDescent="0.3">
      <c r="B1083" s="3"/>
      <c r="C1083" s="3"/>
      <c r="D1083" s="3"/>
      <c r="E1083" s="3"/>
      <c r="F1083" s="3"/>
      <c r="G1083" s="3"/>
      <c r="H1083" s="3"/>
      <c r="I1083" s="3"/>
      <c r="J1083" s="4"/>
      <c r="K1083" s="4"/>
      <c r="M1083" s="5"/>
    </row>
    <row r="1084" spans="2:13" x14ac:dyDescent="0.3">
      <c r="B1084" s="3"/>
      <c r="C1084" s="3"/>
      <c r="D1084" s="3"/>
      <c r="E1084" s="3"/>
      <c r="F1084" s="3"/>
      <c r="G1084" s="3"/>
      <c r="H1084" s="3"/>
      <c r="I1084" s="3"/>
      <c r="J1084" s="4"/>
      <c r="K1084" s="4"/>
      <c r="M1084" s="5"/>
    </row>
    <row r="1085" spans="2:13" x14ac:dyDescent="0.3">
      <c r="B1085" s="3"/>
      <c r="C1085" s="3"/>
      <c r="D1085" s="3"/>
      <c r="E1085" s="3"/>
      <c r="G1085" s="3"/>
      <c r="H1085" s="3"/>
      <c r="J1085" s="4"/>
      <c r="K1085" s="4"/>
      <c r="L1085" s="3"/>
      <c r="M1085" s="5"/>
    </row>
    <row r="1086" spans="2:13" x14ac:dyDescent="0.3">
      <c r="B1086" s="3"/>
      <c r="C1086" s="3"/>
      <c r="D1086" s="3"/>
      <c r="E1086" s="3"/>
      <c r="F1086" s="3"/>
      <c r="G1086" s="3"/>
      <c r="H1086" s="3"/>
      <c r="I1086" s="3"/>
      <c r="J1086" s="4"/>
      <c r="K1086" s="4"/>
      <c r="L1086" s="3"/>
      <c r="M1086" s="5"/>
    </row>
    <row r="1087" spans="2:13" x14ac:dyDescent="0.3">
      <c r="B1087" s="3"/>
      <c r="C1087" s="3"/>
      <c r="D1087" s="3"/>
      <c r="E1087" s="3"/>
      <c r="F1087" s="3"/>
      <c r="G1087" s="3"/>
      <c r="H1087" s="3"/>
      <c r="I1087" s="3"/>
      <c r="J1087" s="4"/>
      <c r="K1087" s="4"/>
      <c r="L1087" s="3"/>
      <c r="M1087" s="5"/>
    </row>
    <row r="1088" spans="2:13" x14ac:dyDescent="0.3">
      <c r="B1088" s="3"/>
      <c r="C1088" s="3"/>
      <c r="D1088" s="3"/>
      <c r="E1088" s="3"/>
      <c r="F1088" s="3"/>
      <c r="G1088" s="3"/>
      <c r="H1088" s="3"/>
      <c r="I1088" s="3"/>
      <c r="J1088" s="4"/>
      <c r="K1088" s="4"/>
      <c r="L1088" s="3"/>
      <c r="M1088" s="5"/>
    </row>
    <row r="1089" spans="2:13" x14ac:dyDescent="0.3">
      <c r="B1089" s="3"/>
      <c r="C1089" s="3"/>
      <c r="D1089" s="3"/>
      <c r="E1089" s="3"/>
      <c r="F1089" s="3"/>
      <c r="G1089" s="3"/>
      <c r="H1089" s="3"/>
      <c r="I1089" s="3"/>
      <c r="J1089" s="4"/>
      <c r="K1089" s="4"/>
      <c r="L1089" s="3"/>
      <c r="M1089" s="5"/>
    </row>
    <row r="1090" spans="2:13" x14ac:dyDescent="0.3">
      <c r="B1090" s="3"/>
      <c r="C1090" s="3"/>
      <c r="D1090" s="3"/>
      <c r="F1090" s="3"/>
      <c r="G1090" s="3"/>
      <c r="H1090" s="3"/>
      <c r="I1090" s="3"/>
      <c r="J1090" s="4"/>
      <c r="K1090" s="4"/>
      <c r="L1090" s="3"/>
      <c r="M1090" s="5"/>
    </row>
    <row r="1091" spans="2:13" x14ac:dyDescent="0.3">
      <c r="B1091" s="3"/>
      <c r="C1091" s="3"/>
      <c r="D1091" s="3"/>
      <c r="E1091" s="3"/>
      <c r="F1091" s="3"/>
      <c r="G1091" s="3"/>
      <c r="H1091" s="3"/>
      <c r="I1091" s="3"/>
      <c r="J1091" s="4"/>
      <c r="K1091" s="4"/>
      <c r="L1091" s="3"/>
      <c r="M1091" s="5"/>
    </row>
    <row r="1092" spans="2:13" x14ac:dyDescent="0.3">
      <c r="B1092" s="3"/>
      <c r="C1092" s="3"/>
      <c r="D1092" s="3"/>
      <c r="E1092" s="3"/>
      <c r="F1092" s="3"/>
      <c r="G1092" s="3"/>
      <c r="H1092" s="3"/>
      <c r="I1092" s="3"/>
      <c r="J1092" s="4"/>
      <c r="K1092" s="4"/>
      <c r="L1092" s="3"/>
      <c r="M1092" s="5"/>
    </row>
    <row r="1093" spans="2:13" x14ac:dyDescent="0.3">
      <c r="B1093" s="3"/>
      <c r="C1093" s="3"/>
      <c r="D1093" s="3"/>
      <c r="E1093" s="3"/>
      <c r="F1093" s="3"/>
      <c r="G1093" s="3"/>
      <c r="H1093" s="3"/>
      <c r="I1093" s="3"/>
      <c r="J1093" s="4"/>
      <c r="K1093" s="4"/>
      <c r="L1093" s="3"/>
      <c r="M1093" s="5"/>
    </row>
    <row r="1094" spans="2:13" x14ac:dyDescent="0.3">
      <c r="B1094" s="3"/>
      <c r="C1094" s="3"/>
      <c r="D1094" s="3"/>
      <c r="E1094" s="3"/>
      <c r="F1094" s="3"/>
      <c r="G1094" s="3"/>
      <c r="H1094" s="3"/>
      <c r="I1094" s="3"/>
      <c r="J1094" s="4"/>
      <c r="K1094" s="4"/>
      <c r="L1094" s="3"/>
      <c r="M1094" s="5"/>
    </row>
    <row r="1095" spans="2:13" x14ac:dyDescent="0.3">
      <c r="B1095" s="3"/>
      <c r="C1095" s="3"/>
      <c r="D1095" s="3"/>
      <c r="E1095" s="3"/>
      <c r="F1095" s="3"/>
      <c r="G1095" s="3"/>
      <c r="H1095" s="3"/>
      <c r="I1095" s="3"/>
      <c r="J1095" s="4"/>
      <c r="K1095" s="4"/>
      <c r="L1095" s="3"/>
      <c r="M1095" s="5"/>
    </row>
    <row r="1096" spans="2:13" x14ac:dyDescent="0.3">
      <c r="B1096" s="3"/>
      <c r="C1096" s="3"/>
      <c r="D1096" s="3"/>
      <c r="E1096" s="3"/>
      <c r="F1096" s="3"/>
      <c r="H1096" s="3"/>
      <c r="I1096" s="3"/>
      <c r="J1096" s="4"/>
      <c r="K1096" s="4"/>
      <c r="L1096" s="3"/>
      <c r="M1096" s="5"/>
    </row>
    <row r="1097" spans="2:13" x14ac:dyDescent="0.3">
      <c r="B1097" s="3"/>
      <c r="C1097" s="3"/>
      <c r="D1097" s="3"/>
      <c r="E1097" s="3"/>
      <c r="F1097" s="3"/>
      <c r="G1097" s="3"/>
      <c r="H1097" s="3"/>
      <c r="I1097" s="3"/>
      <c r="J1097" s="4"/>
      <c r="K1097" s="4"/>
      <c r="L1097" s="3"/>
      <c r="M1097" s="5"/>
    </row>
    <row r="1098" spans="2:13" x14ac:dyDescent="0.3">
      <c r="B1098" s="3"/>
      <c r="C1098" s="3"/>
      <c r="D1098" s="3"/>
      <c r="E1098" s="3"/>
      <c r="F1098" s="3"/>
      <c r="G1098" s="3"/>
      <c r="H1098" s="3"/>
      <c r="I1098" s="3"/>
      <c r="J1098" s="4"/>
      <c r="K1098" s="4"/>
      <c r="M1098" s="5"/>
    </row>
    <row r="1099" spans="2:13" x14ac:dyDescent="0.3">
      <c r="B1099" s="3"/>
      <c r="C1099" s="3"/>
      <c r="D1099" s="3"/>
      <c r="E1099" s="3"/>
      <c r="F1099" s="3"/>
      <c r="G1099" s="3"/>
      <c r="H1099" s="3"/>
      <c r="I1099" s="3"/>
      <c r="J1099" s="4"/>
      <c r="K1099" s="4"/>
      <c r="L1099" s="3"/>
      <c r="M1099" s="5"/>
    </row>
    <row r="1100" spans="2:13" x14ac:dyDescent="0.3">
      <c r="B1100" s="3"/>
      <c r="C1100" s="3"/>
      <c r="D1100" s="3"/>
      <c r="E1100" s="3"/>
      <c r="F1100" s="3"/>
      <c r="G1100" s="3"/>
      <c r="H1100" s="3"/>
      <c r="I1100" s="3"/>
      <c r="J1100" s="4"/>
      <c r="K1100" s="4"/>
      <c r="L1100" s="3"/>
      <c r="M1100" s="5"/>
    </row>
    <row r="1101" spans="2:13" x14ac:dyDescent="0.3">
      <c r="B1101" s="3"/>
      <c r="C1101" s="3"/>
      <c r="D1101" s="3"/>
      <c r="E1101" s="3"/>
      <c r="F1101" s="3"/>
      <c r="G1101" s="3"/>
      <c r="H1101" s="3"/>
      <c r="I1101" s="3"/>
      <c r="J1101" s="4"/>
      <c r="K1101" s="4"/>
      <c r="L1101" s="3"/>
      <c r="M1101" s="5"/>
    </row>
    <row r="1102" spans="2:13" x14ac:dyDescent="0.3">
      <c r="B1102" s="3"/>
      <c r="C1102" s="3"/>
      <c r="D1102" s="3"/>
      <c r="E1102" s="3"/>
      <c r="F1102" s="3"/>
      <c r="G1102" s="3"/>
      <c r="H1102" s="3"/>
      <c r="I1102" s="3"/>
      <c r="J1102" s="4"/>
      <c r="K1102" s="4"/>
      <c r="L1102" s="3"/>
      <c r="M1102" s="5"/>
    </row>
    <row r="1103" spans="2:13" x14ac:dyDescent="0.3">
      <c r="B1103" s="3"/>
      <c r="C1103" s="3"/>
      <c r="D1103" s="3"/>
      <c r="E1103" s="3"/>
      <c r="F1103" s="3"/>
      <c r="G1103" s="3"/>
      <c r="H1103" s="3"/>
      <c r="I1103" s="3"/>
      <c r="J1103" s="4"/>
      <c r="K1103" s="4"/>
      <c r="L1103" s="3"/>
      <c r="M1103" s="5"/>
    </row>
    <row r="1104" spans="2:13" x14ac:dyDescent="0.3">
      <c r="B1104" s="3"/>
      <c r="C1104" s="3"/>
      <c r="D1104" s="3"/>
      <c r="E1104" s="3"/>
      <c r="F1104" s="3"/>
      <c r="G1104" s="3"/>
      <c r="H1104" s="3"/>
      <c r="I1104" s="3"/>
      <c r="J1104" s="4"/>
      <c r="K1104" s="4"/>
      <c r="M1104" s="5"/>
    </row>
    <row r="1105" spans="2:13" x14ac:dyDescent="0.3">
      <c r="B1105" s="3"/>
      <c r="C1105" s="3"/>
      <c r="D1105" s="3"/>
      <c r="E1105" s="3"/>
      <c r="F1105" s="3"/>
      <c r="G1105" s="3"/>
      <c r="H1105" s="3"/>
      <c r="I1105" s="3"/>
      <c r="J1105" s="4"/>
      <c r="K1105" s="4"/>
      <c r="L1105" s="3"/>
      <c r="M1105" s="5"/>
    </row>
    <row r="1106" spans="2:13" x14ac:dyDescent="0.3">
      <c r="B1106" s="3"/>
      <c r="C1106" s="3"/>
      <c r="D1106" s="3"/>
      <c r="E1106" s="3"/>
      <c r="F1106" s="3"/>
      <c r="G1106" s="3"/>
      <c r="H1106" s="3"/>
      <c r="I1106" s="3"/>
      <c r="J1106" s="4"/>
      <c r="K1106" s="4"/>
      <c r="L1106" s="3"/>
      <c r="M1106" s="5"/>
    </row>
    <row r="1107" spans="2:13" x14ac:dyDescent="0.3">
      <c r="B1107" s="3"/>
      <c r="C1107" s="3"/>
      <c r="D1107" s="3"/>
      <c r="E1107" s="3"/>
      <c r="F1107" s="3"/>
      <c r="G1107" s="3"/>
      <c r="H1107" s="3"/>
      <c r="I1107" s="3"/>
      <c r="J1107" s="4"/>
      <c r="K1107" s="4"/>
      <c r="L1107" s="3"/>
      <c r="M1107" s="5"/>
    </row>
    <row r="1108" spans="2:13" x14ac:dyDescent="0.3">
      <c r="B1108" s="3"/>
      <c r="C1108" s="3"/>
      <c r="D1108" s="3"/>
      <c r="E1108" s="3"/>
      <c r="F1108" s="3"/>
      <c r="G1108" s="3"/>
      <c r="H1108" s="3"/>
      <c r="I1108" s="3"/>
      <c r="J1108" s="4"/>
      <c r="K1108" s="4"/>
      <c r="L1108" s="3"/>
      <c r="M1108" s="5"/>
    </row>
    <row r="1109" spans="2:13" x14ac:dyDescent="0.3">
      <c r="B1109" s="3"/>
      <c r="C1109" s="3"/>
      <c r="D1109" s="3"/>
      <c r="E1109" s="3"/>
      <c r="F1109" s="3"/>
      <c r="G1109" s="3"/>
      <c r="H1109" s="3"/>
      <c r="I1109" s="3"/>
      <c r="J1109" s="4"/>
      <c r="K1109" s="4"/>
      <c r="L1109" s="3"/>
      <c r="M1109" s="5"/>
    </row>
    <row r="1110" spans="2:13" x14ac:dyDescent="0.3">
      <c r="B1110" s="3"/>
      <c r="C1110" s="3"/>
      <c r="D1110" s="3"/>
      <c r="E1110" s="3"/>
      <c r="G1110" s="3"/>
      <c r="H1110" s="3"/>
      <c r="J1110" s="4"/>
      <c r="K1110" s="4"/>
      <c r="L1110" s="3"/>
      <c r="M1110" s="5"/>
    </row>
    <row r="1111" spans="2:13" x14ac:dyDescent="0.3">
      <c r="B1111" s="3"/>
      <c r="C1111" s="3"/>
      <c r="D1111" s="3"/>
      <c r="E1111" s="3"/>
      <c r="F1111" s="3"/>
      <c r="G1111" s="3"/>
      <c r="H1111" s="3"/>
      <c r="I1111" s="3"/>
      <c r="J1111" s="4"/>
      <c r="K1111" s="4"/>
      <c r="L1111" s="3"/>
      <c r="M1111" s="5"/>
    </row>
    <row r="1112" spans="2:13" x14ac:dyDescent="0.3">
      <c r="B1112" s="3"/>
      <c r="C1112" s="3"/>
      <c r="D1112" s="3"/>
      <c r="E1112" s="3"/>
      <c r="F1112" s="3"/>
      <c r="G1112" s="3"/>
      <c r="H1112" s="3"/>
      <c r="I1112" s="3"/>
      <c r="J1112" s="4"/>
      <c r="K1112" s="4"/>
      <c r="M1112" s="5"/>
    </row>
    <row r="1113" spans="2:13" x14ac:dyDescent="0.3">
      <c r="B1113" s="3"/>
      <c r="C1113" s="3"/>
      <c r="D1113" s="3"/>
      <c r="E1113" s="3"/>
      <c r="F1113" s="3"/>
      <c r="G1113" s="3"/>
      <c r="H1113" s="3"/>
      <c r="I1113" s="3"/>
      <c r="J1113" s="4"/>
      <c r="K1113" s="4"/>
      <c r="L1113" s="3"/>
      <c r="M1113" s="5"/>
    </row>
    <row r="1114" spans="2:13" x14ac:dyDescent="0.3">
      <c r="B1114" s="3"/>
      <c r="C1114" s="3"/>
      <c r="D1114" s="3"/>
      <c r="E1114" s="3"/>
      <c r="F1114" s="3"/>
      <c r="H1114" s="3"/>
      <c r="I1114" s="3"/>
      <c r="J1114" s="4"/>
      <c r="K1114" s="4"/>
      <c r="L1114" s="3"/>
      <c r="M1114" s="5"/>
    </row>
    <row r="1115" spans="2:13" x14ac:dyDescent="0.3">
      <c r="B1115" s="3"/>
      <c r="C1115" s="3"/>
      <c r="D1115" s="3"/>
      <c r="E1115" s="3"/>
      <c r="F1115" s="3"/>
      <c r="G1115" s="3"/>
      <c r="H1115" s="3"/>
      <c r="I1115" s="3"/>
      <c r="J1115" s="4"/>
      <c r="K1115" s="4"/>
      <c r="L1115" s="3"/>
      <c r="M1115" s="5"/>
    </row>
    <row r="1116" spans="2:13" x14ac:dyDescent="0.3">
      <c r="B1116" s="3"/>
      <c r="C1116" s="3"/>
      <c r="D1116" s="3"/>
      <c r="E1116" s="3"/>
      <c r="G1116" s="3"/>
      <c r="H1116" s="3"/>
      <c r="J1116" s="4"/>
      <c r="K1116" s="4"/>
      <c r="L1116" s="3"/>
      <c r="M1116" s="5"/>
    </row>
    <row r="1117" spans="2:13" x14ac:dyDescent="0.3">
      <c r="B1117" s="3"/>
      <c r="C1117" s="3"/>
      <c r="D1117" s="3"/>
      <c r="E1117" s="3"/>
      <c r="F1117" s="3"/>
      <c r="G1117" s="3"/>
      <c r="H1117" s="3"/>
      <c r="I1117" s="3"/>
      <c r="J1117" s="4"/>
      <c r="K1117" s="4"/>
      <c r="L1117" s="3"/>
      <c r="M1117" s="5"/>
    </row>
    <row r="1118" spans="2:13" x14ac:dyDescent="0.3">
      <c r="B1118" s="3"/>
      <c r="C1118" s="3"/>
      <c r="D1118" s="3"/>
      <c r="E1118" s="3"/>
      <c r="F1118" s="3"/>
      <c r="G1118" s="3"/>
      <c r="H1118" s="3"/>
      <c r="I1118" s="3"/>
      <c r="J1118" s="4"/>
      <c r="K1118" s="4"/>
      <c r="L1118" s="3"/>
      <c r="M1118" s="5"/>
    </row>
    <row r="1119" spans="2:13" x14ac:dyDescent="0.3">
      <c r="B1119" s="3"/>
      <c r="C1119" s="3"/>
      <c r="D1119" s="3"/>
      <c r="E1119" s="3"/>
      <c r="F1119" s="3"/>
      <c r="G1119" s="3"/>
      <c r="H1119" s="3"/>
      <c r="I1119" s="3"/>
      <c r="J1119" s="4"/>
      <c r="K1119" s="4"/>
      <c r="L1119" s="3"/>
      <c r="M1119" s="5"/>
    </row>
    <row r="1120" spans="2:13" x14ac:dyDescent="0.3">
      <c r="B1120" s="3"/>
      <c r="C1120" s="3"/>
      <c r="D1120" s="3"/>
      <c r="E1120" s="3"/>
      <c r="F1120" s="3"/>
      <c r="G1120" s="3"/>
      <c r="H1120" s="3"/>
      <c r="I1120" s="3"/>
      <c r="J1120" s="4"/>
      <c r="K1120" s="4"/>
      <c r="L1120" s="3"/>
      <c r="M1120" s="5"/>
    </row>
    <row r="1121" spans="2:13" x14ac:dyDescent="0.3">
      <c r="B1121" s="3"/>
      <c r="C1121" s="3"/>
      <c r="D1121" s="3"/>
      <c r="E1121" s="3"/>
      <c r="F1121" s="3"/>
      <c r="G1121" s="3"/>
      <c r="H1121" s="3"/>
      <c r="I1121" s="3"/>
      <c r="J1121" s="4"/>
      <c r="K1121" s="4"/>
      <c r="L1121" s="3"/>
      <c r="M1121" s="5"/>
    </row>
    <row r="1122" spans="2:13" x14ac:dyDescent="0.3">
      <c r="B1122" s="3"/>
      <c r="C1122" s="3"/>
      <c r="D1122" s="3"/>
      <c r="E1122" s="3"/>
      <c r="F1122" s="3"/>
      <c r="G1122" s="3"/>
      <c r="H1122" s="3"/>
      <c r="I1122" s="3"/>
      <c r="J1122" s="4"/>
      <c r="K1122" s="4"/>
      <c r="L1122" s="3"/>
      <c r="M1122" s="5"/>
    </row>
    <row r="1123" spans="2:13" x14ac:dyDescent="0.3">
      <c r="B1123" s="3"/>
      <c r="C1123" s="3"/>
      <c r="D1123" s="3"/>
      <c r="E1123" s="3"/>
      <c r="F1123" s="3"/>
      <c r="G1123" s="3"/>
      <c r="H1123" s="3"/>
      <c r="I1123" s="3"/>
      <c r="J1123" s="4"/>
      <c r="K1123" s="4"/>
      <c r="L1123" s="3"/>
      <c r="M1123" s="5"/>
    </row>
    <row r="1124" spans="2:13" x14ac:dyDescent="0.3">
      <c r="B1124" s="3"/>
      <c r="C1124" s="3"/>
      <c r="D1124" s="3"/>
      <c r="E1124" s="3"/>
      <c r="F1124" s="3"/>
      <c r="G1124" s="3"/>
      <c r="H1124" s="3"/>
      <c r="I1124" s="3"/>
      <c r="J1124" s="4"/>
      <c r="K1124" s="4"/>
      <c r="L1124" s="3"/>
      <c r="M1124" s="5"/>
    </row>
    <row r="1125" spans="2:13" x14ac:dyDescent="0.3">
      <c r="B1125" s="3"/>
      <c r="C1125" s="3"/>
      <c r="D1125" s="3"/>
      <c r="E1125" s="3"/>
      <c r="F1125" s="3"/>
      <c r="G1125" s="3"/>
      <c r="H1125" s="3"/>
      <c r="I1125" s="3"/>
      <c r="J1125" s="4"/>
      <c r="K1125" s="4"/>
      <c r="L1125" s="3"/>
      <c r="M1125" s="5"/>
    </row>
    <row r="1126" spans="2:13" x14ac:dyDescent="0.3">
      <c r="B1126" s="3"/>
      <c r="C1126" s="3"/>
      <c r="D1126" s="3"/>
      <c r="E1126" s="3"/>
      <c r="F1126" s="3"/>
      <c r="G1126" s="3"/>
      <c r="H1126" s="3"/>
      <c r="I1126" s="3"/>
      <c r="J1126" s="4"/>
      <c r="K1126" s="4"/>
      <c r="L1126" s="3"/>
      <c r="M1126" s="5"/>
    </row>
    <row r="1127" spans="2:13" x14ac:dyDescent="0.3">
      <c r="B1127" s="3"/>
      <c r="C1127" s="3"/>
      <c r="D1127" s="3"/>
      <c r="E1127" s="3"/>
      <c r="F1127" s="3"/>
      <c r="G1127" s="3"/>
      <c r="H1127" s="3"/>
      <c r="I1127" s="3"/>
      <c r="J1127" s="4"/>
      <c r="K1127" s="4"/>
      <c r="L1127" s="3"/>
      <c r="M1127" s="5"/>
    </row>
    <row r="1128" spans="2:13" x14ac:dyDescent="0.3">
      <c r="B1128" s="3"/>
      <c r="C1128" s="3"/>
      <c r="D1128" s="3"/>
      <c r="E1128" s="3"/>
      <c r="F1128" s="3"/>
      <c r="G1128" s="3"/>
      <c r="H1128" s="3"/>
      <c r="I1128" s="3"/>
      <c r="J1128" s="4"/>
      <c r="K1128" s="4"/>
      <c r="L1128" s="3"/>
      <c r="M1128" s="5"/>
    </row>
    <row r="1129" spans="2:13" x14ac:dyDescent="0.3">
      <c r="B1129" s="3"/>
      <c r="C1129" s="3"/>
      <c r="D1129" s="3"/>
      <c r="E1129" s="3"/>
      <c r="F1129" s="3"/>
      <c r="G1129" s="3"/>
      <c r="H1129" s="3"/>
      <c r="I1129" s="3"/>
      <c r="J1129" s="4"/>
      <c r="K1129" s="4"/>
      <c r="L1129" s="3"/>
      <c r="M1129" s="5"/>
    </row>
    <row r="1130" spans="2:13" x14ac:dyDescent="0.3">
      <c r="B1130" s="3"/>
      <c r="C1130" s="3"/>
      <c r="D1130" s="3"/>
      <c r="E1130" s="3"/>
      <c r="F1130" s="3"/>
      <c r="H1130" s="3"/>
      <c r="I1130" s="3"/>
      <c r="J1130" s="4"/>
      <c r="K1130" s="4"/>
      <c r="L1130" s="3"/>
      <c r="M1130" s="5"/>
    </row>
    <row r="1131" spans="2:13" x14ac:dyDescent="0.3">
      <c r="B1131" s="3"/>
      <c r="C1131" s="3"/>
      <c r="D1131" s="3"/>
      <c r="E1131" s="3"/>
      <c r="F1131" s="3"/>
      <c r="G1131" s="3"/>
      <c r="H1131" s="3"/>
      <c r="I1131" s="3"/>
      <c r="J1131" s="4"/>
      <c r="K1131" s="4"/>
      <c r="L1131" s="3"/>
      <c r="M1131" s="5"/>
    </row>
    <row r="1132" spans="2:13" x14ac:dyDescent="0.3">
      <c r="B1132" s="3"/>
      <c r="C1132" s="3"/>
      <c r="D1132" s="3"/>
      <c r="E1132" s="3"/>
      <c r="F1132" s="3"/>
      <c r="G1132" s="3"/>
      <c r="H1132" s="3"/>
      <c r="I1132" s="3"/>
      <c r="J1132" s="4"/>
      <c r="K1132" s="4"/>
      <c r="L1132" s="3"/>
      <c r="M1132" s="5"/>
    </row>
    <row r="1133" spans="2:13" x14ac:dyDescent="0.3">
      <c r="B1133" s="3"/>
      <c r="C1133" s="3"/>
      <c r="D1133" s="3"/>
      <c r="E1133" s="3"/>
      <c r="F1133" s="3"/>
      <c r="H1133" s="3"/>
      <c r="I1133" s="3"/>
      <c r="J1133" s="4"/>
      <c r="K1133" s="4"/>
      <c r="L1133" s="3"/>
      <c r="M1133" s="5"/>
    </row>
    <row r="1134" spans="2:13" x14ac:dyDescent="0.3">
      <c r="B1134" s="3"/>
      <c r="C1134" s="3"/>
      <c r="D1134" s="3"/>
      <c r="E1134" s="3"/>
      <c r="F1134" s="3"/>
      <c r="G1134" s="3"/>
      <c r="H1134" s="3"/>
      <c r="I1134" s="3"/>
      <c r="J1134" s="4"/>
      <c r="K1134" s="4"/>
      <c r="L1134" s="3"/>
      <c r="M1134" s="5"/>
    </row>
    <row r="1135" spans="2:13" x14ac:dyDescent="0.3">
      <c r="B1135" s="3"/>
      <c r="C1135" s="3"/>
      <c r="D1135" s="3"/>
      <c r="F1135" s="3"/>
      <c r="G1135" s="3"/>
      <c r="H1135" s="3"/>
      <c r="I1135" s="3"/>
      <c r="J1135" s="4"/>
      <c r="K1135" s="4"/>
      <c r="L1135" s="3"/>
      <c r="M1135" s="5"/>
    </row>
    <row r="1136" spans="2:13" x14ac:dyDescent="0.3">
      <c r="B1136" s="3"/>
      <c r="C1136" s="3"/>
      <c r="D1136" s="3"/>
      <c r="E1136" s="3"/>
      <c r="F1136" s="3"/>
      <c r="G1136" s="3"/>
      <c r="H1136" s="3"/>
      <c r="I1136" s="3"/>
      <c r="J1136" s="4"/>
      <c r="K1136" s="4"/>
      <c r="L1136" s="3"/>
      <c r="M1136" s="5"/>
    </row>
    <row r="1137" spans="2:13" x14ac:dyDescent="0.3">
      <c r="B1137" s="3"/>
      <c r="C1137" s="3"/>
      <c r="D1137" s="3"/>
      <c r="E1137" s="3"/>
      <c r="F1137" s="3"/>
      <c r="G1137" s="3"/>
      <c r="H1137" s="3"/>
      <c r="I1137" s="3"/>
      <c r="J1137" s="4"/>
      <c r="K1137" s="4"/>
      <c r="L1137" s="3"/>
      <c r="M1137" s="5"/>
    </row>
    <row r="1138" spans="2:13" x14ac:dyDescent="0.3">
      <c r="B1138" s="3"/>
      <c r="C1138" s="3"/>
      <c r="D1138" s="3"/>
      <c r="E1138" s="3"/>
      <c r="F1138" s="3"/>
      <c r="G1138" s="3"/>
      <c r="H1138" s="3"/>
      <c r="I1138" s="3"/>
      <c r="J1138" s="4"/>
      <c r="K1138" s="4"/>
      <c r="M1138" s="5"/>
    </row>
    <row r="1139" spans="2:13" x14ac:dyDescent="0.3">
      <c r="B1139" s="3"/>
      <c r="C1139" s="3"/>
      <c r="D1139" s="3"/>
      <c r="F1139" s="3"/>
      <c r="G1139" s="3"/>
      <c r="H1139" s="3"/>
      <c r="I1139" s="3"/>
      <c r="J1139" s="4"/>
      <c r="K1139" s="4"/>
      <c r="L1139" s="3"/>
      <c r="M1139" s="5"/>
    </row>
    <row r="1140" spans="2:13" x14ac:dyDescent="0.3">
      <c r="B1140" s="3"/>
      <c r="C1140" s="3"/>
      <c r="D1140" s="3"/>
      <c r="E1140" s="3"/>
      <c r="F1140" s="3"/>
      <c r="G1140" s="3"/>
      <c r="H1140" s="3"/>
      <c r="I1140" s="3"/>
      <c r="J1140" s="4"/>
      <c r="K1140" s="4"/>
      <c r="L1140" s="3"/>
      <c r="M1140" s="5"/>
    </row>
    <row r="1141" spans="2:13" x14ac:dyDescent="0.3">
      <c r="B1141" s="3"/>
      <c r="C1141" s="3"/>
      <c r="D1141" s="3"/>
      <c r="E1141" s="3"/>
      <c r="F1141" s="3"/>
      <c r="G1141" s="3"/>
      <c r="H1141" s="3"/>
      <c r="I1141" s="3"/>
      <c r="J1141" s="4"/>
      <c r="K1141" s="4"/>
      <c r="L1141" s="3"/>
      <c r="M1141" s="5"/>
    </row>
    <row r="1142" spans="2:13" x14ac:dyDescent="0.3">
      <c r="B1142" s="3"/>
      <c r="C1142" s="3"/>
      <c r="D1142" s="3"/>
      <c r="E1142" s="3"/>
      <c r="F1142" s="3"/>
      <c r="G1142" s="3"/>
      <c r="H1142" s="3"/>
      <c r="I1142" s="3"/>
      <c r="J1142" s="4"/>
      <c r="K1142" s="4"/>
      <c r="L1142" s="3"/>
      <c r="M1142" s="5"/>
    </row>
    <row r="1143" spans="2:13" x14ac:dyDescent="0.3">
      <c r="B1143" s="3"/>
      <c r="C1143" s="3"/>
      <c r="D1143" s="3"/>
      <c r="E1143" s="3"/>
      <c r="F1143" s="3"/>
      <c r="G1143" s="3"/>
      <c r="H1143" s="3"/>
      <c r="I1143" s="3"/>
      <c r="J1143" s="4"/>
      <c r="K1143" s="4"/>
      <c r="M1143" s="5"/>
    </row>
    <row r="1144" spans="2:13" x14ac:dyDescent="0.3">
      <c r="B1144" s="3"/>
      <c r="C1144" s="3"/>
      <c r="D1144" s="3"/>
      <c r="E1144" s="3"/>
      <c r="F1144" s="3"/>
      <c r="G1144" s="3"/>
      <c r="H1144" s="3"/>
      <c r="I1144" s="3"/>
      <c r="J1144" s="4"/>
      <c r="K1144" s="4"/>
      <c r="L1144" s="3"/>
      <c r="M1144" s="5"/>
    </row>
    <row r="1145" spans="2:13" x14ac:dyDescent="0.3">
      <c r="B1145" s="3"/>
      <c r="C1145" s="3"/>
      <c r="D1145" s="3"/>
      <c r="E1145" s="3"/>
      <c r="F1145" s="3"/>
      <c r="H1145" s="3"/>
      <c r="I1145" s="3"/>
      <c r="J1145" s="4"/>
      <c r="K1145" s="4"/>
      <c r="L1145" s="3"/>
      <c r="M1145" s="5"/>
    </row>
    <row r="1146" spans="2:13" x14ac:dyDescent="0.3">
      <c r="B1146" s="3"/>
      <c r="C1146" s="3"/>
      <c r="D1146" s="3"/>
      <c r="E1146" s="3"/>
      <c r="F1146" s="3"/>
      <c r="G1146" s="3"/>
      <c r="H1146" s="3"/>
      <c r="I1146" s="3"/>
      <c r="J1146" s="4"/>
      <c r="K1146" s="4"/>
      <c r="L1146" s="3"/>
      <c r="M1146" s="5"/>
    </row>
    <row r="1147" spans="2:13" x14ac:dyDescent="0.3">
      <c r="B1147" s="3"/>
      <c r="C1147" s="3"/>
      <c r="D1147" s="3"/>
      <c r="E1147" s="3"/>
      <c r="F1147" s="3"/>
      <c r="G1147" s="3"/>
      <c r="H1147" s="3"/>
      <c r="I1147" s="3"/>
      <c r="J1147" s="4"/>
      <c r="K1147" s="4"/>
      <c r="L1147" s="3"/>
      <c r="M1147" s="5"/>
    </row>
    <row r="1148" spans="2:13" x14ac:dyDescent="0.3">
      <c r="B1148" s="3"/>
      <c r="C1148" s="3"/>
      <c r="D1148" s="3"/>
      <c r="E1148" s="3"/>
      <c r="F1148" s="3"/>
      <c r="G1148" s="3"/>
      <c r="H1148" s="3"/>
      <c r="I1148" s="3"/>
      <c r="J1148" s="4"/>
      <c r="K1148" s="4"/>
      <c r="L1148" s="3"/>
      <c r="M1148" s="5"/>
    </row>
    <row r="1149" spans="2:13" x14ac:dyDescent="0.3">
      <c r="B1149" s="3"/>
      <c r="C1149" s="3"/>
      <c r="D1149" s="3"/>
      <c r="E1149" s="3"/>
      <c r="F1149" s="3"/>
      <c r="G1149" s="3"/>
      <c r="H1149" s="3"/>
      <c r="I1149" s="3"/>
      <c r="J1149" s="4"/>
      <c r="K1149" s="4"/>
      <c r="L1149" s="3"/>
      <c r="M1149" s="5"/>
    </row>
    <row r="1150" spans="2:13" x14ac:dyDescent="0.3">
      <c r="B1150" s="3"/>
      <c r="C1150" s="3"/>
      <c r="D1150" s="3"/>
      <c r="E1150" s="3"/>
      <c r="F1150" s="3"/>
      <c r="G1150" s="3"/>
      <c r="H1150" s="3"/>
      <c r="I1150" s="3"/>
      <c r="J1150" s="4"/>
      <c r="K1150" s="4"/>
      <c r="L1150" s="3"/>
      <c r="M1150" s="5"/>
    </row>
    <row r="1151" spans="2:13" x14ac:dyDescent="0.3">
      <c r="B1151" s="3"/>
      <c r="C1151" s="3"/>
      <c r="D1151" s="3"/>
      <c r="E1151" s="3"/>
      <c r="F1151" s="3"/>
      <c r="G1151" s="3"/>
      <c r="H1151" s="3"/>
      <c r="I1151" s="3"/>
      <c r="J1151" s="4"/>
      <c r="K1151" s="4"/>
      <c r="L1151" s="3"/>
      <c r="M1151" s="5"/>
    </row>
    <row r="1152" spans="2:13" x14ac:dyDescent="0.3">
      <c r="B1152" s="3"/>
      <c r="C1152" s="3"/>
      <c r="D1152" s="3"/>
      <c r="E1152" s="3"/>
      <c r="F1152" s="3"/>
      <c r="G1152" s="3"/>
      <c r="H1152" s="3"/>
      <c r="I1152" s="3"/>
      <c r="J1152" s="4"/>
      <c r="K1152" s="4"/>
      <c r="L1152" s="3"/>
      <c r="M1152" s="5"/>
    </row>
    <row r="1153" spans="2:13" x14ac:dyDescent="0.3">
      <c r="B1153" s="3"/>
      <c r="C1153" s="3"/>
      <c r="D1153" s="3"/>
      <c r="E1153" s="3"/>
      <c r="F1153" s="3"/>
      <c r="H1153" s="3"/>
      <c r="I1153" s="3"/>
      <c r="J1153" s="4"/>
      <c r="K1153" s="4"/>
      <c r="L1153" s="3"/>
      <c r="M1153" s="5"/>
    </row>
    <row r="1154" spans="2:13" x14ac:dyDescent="0.3">
      <c r="B1154" s="3"/>
      <c r="C1154" s="3"/>
      <c r="D1154" s="3"/>
      <c r="F1154" s="3"/>
      <c r="G1154" s="3"/>
      <c r="H1154" s="3"/>
      <c r="I1154" s="3"/>
      <c r="J1154" s="4"/>
      <c r="K1154" s="4"/>
      <c r="L1154" s="3"/>
      <c r="M1154" s="5"/>
    </row>
    <row r="1155" spans="2:13" x14ac:dyDescent="0.3">
      <c r="B1155" s="3"/>
      <c r="C1155" s="3"/>
      <c r="D1155" s="3"/>
      <c r="E1155" s="3"/>
      <c r="F1155" s="3"/>
      <c r="G1155" s="3"/>
      <c r="H1155" s="3"/>
      <c r="I1155" s="3"/>
      <c r="J1155" s="4"/>
      <c r="K1155" s="4"/>
      <c r="L1155" s="3"/>
      <c r="M1155" s="5"/>
    </row>
    <row r="1156" spans="2:13" x14ac:dyDescent="0.3">
      <c r="B1156" s="3"/>
      <c r="C1156" s="3"/>
      <c r="D1156" s="3"/>
      <c r="E1156" s="3"/>
      <c r="F1156" s="3"/>
      <c r="G1156" s="3"/>
      <c r="H1156" s="3"/>
      <c r="I1156" s="3"/>
      <c r="J1156" s="4"/>
      <c r="K1156" s="4"/>
      <c r="L1156" s="3"/>
      <c r="M1156" s="5"/>
    </row>
    <row r="1157" spans="2:13" x14ac:dyDescent="0.3">
      <c r="B1157" s="3"/>
      <c r="C1157" s="3"/>
      <c r="D1157" s="3"/>
      <c r="E1157" s="3"/>
      <c r="F1157" s="3"/>
      <c r="G1157" s="3"/>
      <c r="H1157" s="3"/>
      <c r="I1157" s="3"/>
      <c r="J1157" s="4"/>
      <c r="K1157" s="4"/>
      <c r="L1157" s="3"/>
      <c r="M1157" s="5"/>
    </row>
    <row r="1158" spans="2:13" x14ac:dyDescent="0.3">
      <c r="B1158" s="3"/>
      <c r="C1158" s="3"/>
      <c r="D1158" s="3"/>
      <c r="E1158" s="3"/>
      <c r="F1158" s="3"/>
      <c r="G1158" s="3"/>
      <c r="H1158" s="3"/>
      <c r="I1158" s="3"/>
      <c r="J1158" s="4"/>
      <c r="K1158" s="4"/>
      <c r="L1158" s="3"/>
      <c r="M1158" s="5"/>
    </row>
    <row r="1159" spans="2:13" x14ac:dyDescent="0.3">
      <c r="B1159" s="3"/>
      <c r="C1159" s="3"/>
      <c r="D1159" s="3"/>
      <c r="E1159" s="3"/>
      <c r="F1159" s="3"/>
      <c r="G1159" s="3"/>
      <c r="H1159" s="3"/>
      <c r="I1159" s="3"/>
      <c r="J1159" s="4"/>
      <c r="K1159" s="4"/>
      <c r="M1159" s="5"/>
    </row>
    <row r="1160" spans="2:13" x14ac:dyDescent="0.3">
      <c r="B1160" s="3"/>
      <c r="C1160" s="3"/>
      <c r="D1160" s="3"/>
      <c r="E1160" s="3"/>
      <c r="F1160" s="3"/>
      <c r="G1160" s="3"/>
      <c r="H1160" s="3"/>
      <c r="I1160" s="3"/>
      <c r="J1160" s="4"/>
      <c r="K1160" s="4"/>
      <c r="L1160" s="3"/>
      <c r="M1160" s="5"/>
    </row>
    <row r="1161" spans="2:13" x14ac:dyDescent="0.3">
      <c r="B1161" s="3"/>
      <c r="C1161" s="3"/>
      <c r="D1161" s="3"/>
      <c r="E1161" s="3"/>
      <c r="F1161" s="3"/>
      <c r="G1161" s="3"/>
      <c r="H1161" s="3"/>
      <c r="I1161" s="3"/>
      <c r="J1161" s="4"/>
      <c r="K1161" s="4"/>
      <c r="M1161" s="5"/>
    </row>
    <row r="1162" spans="2:13" x14ac:dyDescent="0.3">
      <c r="B1162" s="3"/>
      <c r="C1162" s="3"/>
      <c r="D1162" s="3"/>
      <c r="E1162" s="3"/>
      <c r="F1162" s="3"/>
      <c r="G1162" s="3"/>
      <c r="H1162" s="3"/>
      <c r="I1162" s="3"/>
      <c r="J1162" s="4"/>
      <c r="K1162" s="4"/>
      <c r="L1162" s="3"/>
      <c r="M1162" s="5"/>
    </row>
    <row r="1163" spans="2:13" x14ac:dyDescent="0.3">
      <c r="B1163" s="3"/>
      <c r="C1163" s="3"/>
      <c r="D1163" s="3"/>
      <c r="E1163" s="3"/>
      <c r="F1163" s="3"/>
      <c r="G1163" s="3"/>
      <c r="H1163" s="3"/>
      <c r="I1163" s="3"/>
      <c r="J1163" s="4"/>
      <c r="K1163" s="4"/>
      <c r="L1163" s="3"/>
      <c r="M1163" s="5"/>
    </row>
    <row r="1164" spans="2:13" x14ac:dyDescent="0.3">
      <c r="B1164" s="3"/>
      <c r="C1164" s="3"/>
      <c r="D1164" s="3"/>
      <c r="E1164" s="3"/>
      <c r="F1164" s="3"/>
      <c r="G1164" s="3"/>
      <c r="H1164" s="3"/>
      <c r="I1164" s="3"/>
      <c r="J1164" s="4"/>
      <c r="K1164" s="4"/>
      <c r="L1164" s="3"/>
      <c r="M1164" s="5"/>
    </row>
    <row r="1165" spans="2:13" x14ac:dyDescent="0.3">
      <c r="B1165" s="3"/>
      <c r="C1165" s="3"/>
      <c r="D1165" s="3"/>
      <c r="E1165" s="3"/>
      <c r="F1165" s="3"/>
      <c r="G1165" s="3"/>
      <c r="H1165" s="3"/>
      <c r="I1165" s="3"/>
      <c r="J1165" s="4"/>
      <c r="K1165" s="4"/>
      <c r="L1165" s="3"/>
      <c r="M1165" s="5"/>
    </row>
    <row r="1166" spans="2:13" x14ac:dyDescent="0.3">
      <c r="B1166" s="3"/>
      <c r="C1166" s="3"/>
      <c r="D1166" s="3"/>
      <c r="E1166" s="3"/>
      <c r="F1166" s="3"/>
      <c r="G1166" s="3"/>
      <c r="H1166" s="3"/>
      <c r="I1166" s="3"/>
      <c r="J1166" s="4"/>
      <c r="K1166" s="4"/>
      <c r="L1166" s="3"/>
      <c r="M1166" s="5"/>
    </row>
    <row r="1167" spans="2:13" x14ac:dyDescent="0.3">
      <c r="B1167" s="3"/>
      <c r="C1167" s="3"/>
      <c r="D1167" s="3"/>
      <c r="E1167" s="3"/>
      <c r="F1167" s="3"/>
      <c r="G1167" s="3"/>
      <c r="H1167" s="3"/>
      <c r="I1167" s="3"/>
      <c r="J1167" s="4"/>
      <c r="K1167" s="4"/>
      <c r="L1167" s="3"/>
      <c r="M1167" s="5"/>
    </row>
    <row r="1168" spans="2:13" x14ac:dyDescent="0.3">
      <c r="B1168" s="3"/>
      <c r="C1168" s="3"/>
      <c r="D1168" s="3"/>
      <c r="E1168" s="3"/>
      <c r="F1168" s="3"/>
      <c r="G1168" s="3"/>
      <c r="H1168" s="3"/>
      <c r="I1168" s="3"/>
      <c r="J1168" s="4"/>
      <c r="K1168" s="4"/>
      <c r="L1168" s="3"/>
      <c r="M1168" s="5"/>
    </row>
    <row r="1169" spans="2:13" x14ac:dyDescent="0.3">
      <c r="B1169" s="3"/>
      <c r="C1169" s="3"/>
      <c r="D1169" s="3"/>
      <c r="E1169" s="3"/>
      <c r="F1169" s="3"/>
      <c r="G1169" s="3"/>
      <c r="H1169" s="3"/>
      <c r="I1169" s="3"/>
      <c r="J1169" s="4"/>
      <c r="K1169" s="4"/>
      <c r="L1169" s="3"/>
      <c r="M1169" s="5"/>
    </row>
    <row r="1170" spans="2:13" x14ac:dyDescent="0.3">
      <c r="B1170" s="3"/>
      <c r="C1170" s="3"/>
      <c r="D1170" s="3"/>
      <c r="E1170" s="3"/>
      <c r="F1170" s="3"/>
      <c r="G1170" s="3"/>
      <c r="H1170" s="3"/>
      <c r="I1170" s="3"/>
      <c r="J1170" s="4"/>
      <c r="K1170" s="4"/>
      <c r="L1170" s="3"/>
      <c r="M1170" s="5"/>
    </row>
    <row r="1171" spans="2:13" x14ac:dyDescent="0.3">
      <c r="B1171" s="3"/>
      <c r="C1171" s="3"/>
      <c r="D1171" s="3"/>
      <c r="E1171" s="3"/>
      <c r="F1171" s="3"/>
      <c r="H1171" s="3"/>
      <c r="I1171" s="3"/>
      <c r="J1171" s="4"/>
      <c r="K1171" s="4"/>
      <c r="L1171" s="3"/>
      <c r="M1171" s="5"/>
    </row>
    <row r="1172" spans="2:13" x14ac:dyDescent="0.3">
      <c r="B1172" s="3"/>
      <c r="C1172" s="3"/>
      <c r="D1172" s="3"/>
      <c r="E1172" s="3"/>
      <c r="F1172" s="3"/>
      <c r="G1172" s="3"/>
      <c r="H1172" s="3"/>
      <c r="I1172" s="3"/>
      <c r="J1172" s="4"/>
      <c r="K1172" s="4"/>
      <c r="L1172" s="3"/>
      <c r="M1172" s="5"/>
    </row>
    <row r="1173" spans="2:13" x14ac:dyDescent="0.3">
      <c r="B1173" s="3"/>
      <c r="C1173" s="3"/>
      <c r="D1173" s="3"/>
      <c r="E1173" s="3"/>
      <c r="F1173" s="3"/>
      <c r="H1173" s="3"/>
      <c r="I1173" s="3"/>
      <c r="J1173" s="4"/>
      <c r="K1173" s="4"/>
      <c r="L1173" s="3"/>
      <c r="M1173" s="5"/>
    </row>
    <row r="1174" spans="2:13" x14ac:dyDescent="0.3">
      <c r="B1174" s="3"/>
      <c r="C1174" s="3"/>
      <c r="D1174" s="3"/>
      <c r="E1174" s="3"/>
      <c r="F1174" s="3"/>
      <c r="G1174" s="3"/>
      <c r="H1174" s="3"/>
      <c r="I1174" s="3"/>
      <c r="J1174" s="4"/>
      <c r="K1174" s="4"/>
      <c r="L1174" s="3"/>
      <c r="M1174" s="5"/>
    </row>
    <row r="1175" spans="2:13" x14ac:dyDescent="0.3">
      <c r="B1175" s="3"/>
      <c r="C1175" s="3"/>
      <c r="D1175" s="3"/>
      <c r="E1175" s="3"/>
      <c r="F1175" s="3"/>
      <c r="G1175" s="3"/>
      <c r="H1175" s="3"/>
      <c r="I1175" s="3"/>
      <c r="J1175" s="4"/>
      <c r="K1175" s="4"/>
      <c r="L1175" s="3"/>
      <c r="M1175" s="5"/>
    </row>
    <row r="1176" spans="2:13" x14ac:dyDescent="0.3">
      <c r="B1176" s="3"/>
      <c r="C1176" s="3"/>
      <c r="D1176" s="3"/>
      <c r="E1176" s="3"/>
      <c r="G1176" s="3"/>
      <c r="H1176" s="3"/>
      <c r="J1176" s="4"/>
      <c r="K1176" s="4"/>
      <c r="L1176" s="3"/>
      <c r="M1176" s="5"/>
    </row>
    <row r="1177" spans="2:13" x14ac:dyDescent="0.3">
      <c r="B1177" s="3"/>
      <c r="C1177" s="3"/>
      <c r="D1177" s="3"/>
      <c r="E1177" s="3"/>
      <c r="F1177" s="3"/>
      <c r="G1177" s="3"/>
      <c r="H1177" s="3"/>
      <c r="I1177" s="3"/>
      <c r="J1177" s="4"/>
      <c r="K1177" s="4"/>
      <c r="M1177" s="5"/>
    </row>
    <row r="1178" spans="2:13" x14ac:dyDescent="0.3">
      <c r="B1178" s="3"/>
      <c r="C1178" s="3"/>
      <c r="D1178" s="3"/>
      <c r="E1178" s="3"/>
      <c r="F1178" s="3"/>
      <c r="G1178" s="3"/>
      <c r="H1178" s="3"/>
      <c r="I1178" s="3"/>
      <c r="J1178" s="4"/>
      <c r="K1178" s="4"/>
      <c r="L1178" s="3"/>
      <c r="M1178" s="5"/>
    </row>
    <row r="1179" spans="2:13" x14ac:dyDescent="0.3">
      <c r="B1179" s="3"/>
      <c r="C1179" s="3"/>
      <c r="D1179" s="3"/>
      <c r="E1179" s="3"/>
      <c r="F1179" s="3"/>
      <c r="G1179" s="3"/>
      <c r="H1179" s="3"/>
      <c r="I1179" s="3"/>
      <c r="J1179" s="4"/>
      <c r="K1179" s="4"/>
      <c r="L1179" s="3"/>
      <c r="M1179" s="5"/>
    </row>
    <row r="1180" spans="2:13" x14ac:dyDescent="0.3">
      <c r="B1180" s="3"/>
      <c r="C1180" s="3"/>
      <c r="D1180" s="3"/>
      <c r="E1180" s="3"/>
      <c r="F1180" s="3"/>
      <c r="H1180" s="3"/>
      <c r="I1180" s="3"/>
      <c r="J1180" s="4"/>
      <c r="K1180" s="4"/>
      <c r="L1180" s="3"/>
      <c r="M1180" s="5"/>
    </row>
    <row r="1181" spans="2:13" x14ac:dyDescent="0.3">
      <c r="B1181" s="3"/>
      <c r="C1181" s="3"/>
      <c r="D1181" s="3"/>
      <c r="E1181" s="3"/>
      <c r="F1181" s="3"/>
      <c r="G1181" s="3"/>
      <c r="H1181" s="3"/>
      <c r="I1181" s="3"/>
      <c r="J1181" s="4"/>
      <c r="K1181" s="4"/>
      <c r="L1181" s="3"/>
      <c r="M1181" s="5"/>
    </row>
    <row r="1182" spans="2:13" x14ac:dyDescent="0.3">
      <c r="B1182" s="3"/>
      <c r="C1182" s="3"/>
      <c r="D1182" s="3"/>
      <c r="E1182" s="3"/>
      <c r="F1182" s="3"/>
      <c r="G1182" s="3"/>
      <c r="H1182" s="3"/>
      <c r="I1182" s="3"/>
      <c r="J1182" s="4"/>
      <c r="K1182" s="4"/>
      <c r="L1182" s="3"/>
      <c r="M1182" s="5"/>
    </row>
    <row r="1183" spans="2:13" x14ac:dyDescent="0.3">
      <c r="B1183" s="3"/>
      <c r="C1183" s="3"/>
      <c r="D1183" s="3"/>
      <c r="E1183" s="3"/>
      <c r="F1183" s="3"/>
      <c r="G1183" s="3"/>
      <c r="H1183" s="3"/>
      <c r="I1183" s="3"/>
      <c r="J1183" s="4"/>
      <c r="K1183" s="4"/>
      <c r="L1183" s="3"/>
      <c r="M1183" s="5"/>
    </row>
    <row r="1184" spans="2:13" x14ac:dyDescent="0.3">
      <c r="B1184" s="3"/>
      <c r="C1184" s="3"/>
      <c r="D1184" s="3"/>
      <c r="E1184" s="3"/>
      <c r="F1184" s="3"/>
      <c r="G1184" s="3"/>
      <c r="H1184" s="3"/>
      <c r="I1184" s="3"/>
      <c r="J1184" s="4"/>
      <c r="K1184" s="4"/>
      <c r="L1184" s="3"/>
      <c r="M1184" s="5"/>
    </row>
    <row r="1185" spans="2:13" x14ac:dyDescent="0.3">
      <c r="B1185" s="3"/>
      <c r="C1185" s="3"/>
      <c r="D1185" s="3"/>
      <c r="E1185" s="3"/>
      <c r="F1185" s="3"/>
      <c r="G1185" s="3"/>
      <c r="H1185" s="3"/>
      <c r="I1185" s="3"/>
      <c r="J1185" s="4"/>
      <c r="K1185" s="4"/>
      <c r="M1185" s="5"/>
    </row>
    <row r="1186" spans="2:13" x14ac:dyDescent="0.3">
      <c r="B1186" s="3"/>
      <c r="C1186" s="3"/>
      <c r="D1186" s="3"/>
      <c r="E1186" s="3"/>
      <c r="F1186" s="3"/>
      <c r="G1186" s="3"/>
      <c r="H1186" s="3"/>
      <c r="I1186" s="3"/>
      <c r="J1186" s="4"/>
      <c r="K1186" s="4"/>
      <c r="L1186" s="3"/>
      <c r="M1186" s="5"/>
    </row>
    <row r="1187" spans="2:13" x14ac:dyDescent="0.3">
      <c r="B1187" s="3"/>
      <c r="C1187" s="3"/>
      <c r="D1187" s="3"/>
      <c r="F1187" s="3"/>
      <c r="G1187" s="3"/>
      <c r="H1187" s="3"/>
      <c r="I1187" s="3"/>
      <c r="J1187" s="4"/>
      <c r="K1187" s="4"/>
      <c r="L1187" s="3"/>
      <c r="M1187" s="5"/>
    </row>
    <row r="1188" spans="2:13" x14ac:dyDescent="0.3">
      <c r="B1188" s="3"/>
      <c r="C1188" s="3"/>
      <c r="D1188" s="3"/>
      <c r="E1188" s="3"/>
      <c r="F1188" s="3"/>
      <c r="H1188" s="3"/>
      <c r="I1188" s="3"/>
      <c r="J1188" s="4"/>
      <c r="K1188" s="4"/>
      <c r="L1188" s="3"/>
      <c r="M1188" s="5"/>
    </row>
    <row r="1189" spans="2:13" x14ac:dyDescent="0.3">
      <c r="B1189" s="3"/>
      <c r="C1189" s="3"/>
      <c r="D1189" s="3"/>
      <c r="E1189" s="3"/>
      <c r="F1189" s="3"/>
      <c r="G1189" s="3"/>
      <c r="H1189" s="3"/>
      <c r="I1189" s="3"/>
      <c r="J1189" s="4"/>
      <c r="K1189" s="4"/>
      <c r="L1189" s="3"/>
      <c r="M1189" s="5"/>
    </row>
    <row r="1190" spans="2:13" x14ac:dyDescent="0.3">
      <c r="B1190" s="3"/>
      <c r="C1190" s="3"/>
      <c r="D1190" s="3"/>
      <c r="E1190" s="3"/>
      <c r="F1190" s="3"/>
      <c r="G1190" s="3"/>
      <c r="H1190" s="3"/>
      <c r="I1190" s="3"/>
      <c r="J1190" s="4"/>
      <c r="K1190" s="4"/>
      <c r="L1190" s="3"/>
      <c r="M1190" s="5"/>
    </row>
    <row r="1191" spans="2:13" x14ac:dyDescent="0.3">
      <c r="B1191" s="3"/>
      <c r="C1191" s="3"/>
      <c r="D1191" s="3"/>
      <c r="E1191" s="3"/>
      <c r="G1191" s="3"/>
      <c r="H1191" s="3"/>
      <c r="J1191" s="4"/>
      <c r="K1191" s="4"/>
      <c r="L1191" s="3"/>
      <c r="M1191" s="5"/>
    </row>
    <row r="1192" spans="2:13" x14ac:dyDescent="0.3">
      <c r="B1192" s="3"/>
      <c r="C1192" s="3"/>
      <c r="D1192" s="3"/>
      <c r="E1192" s="3"/>
      <c r="F1192" s="3"/>
      <c r="G1192" s="3"/>
      <c r="H1192" s="3"/>
      <c r="I1192" s="3"/>
      <c r="J1192" s="4"/>
      <c r="K1192" s="4"/>
      <c r="L1192" s="3"/>
      <c r="M1192" s="5"/>
    </row>
    <row r="1193" spans="2:13" x14ac:dyDescent="0.3">
      <c r="B1193" s="3"/>
      <c r="C1193" s="3"/>
      <c r="D1193" s="3"/>
      <c r="E1193" s="3"/>
      <c r="F1193" s="3"/>
      <c r="G1193" s="3"/>
      <c r="H1193" s="3"/>
      <c r="I1193" s="3"/>
      <c r="J1193" s="4"/>
      <c r="K1193" s="4"/>
      <c r="M1193" s="5"/>
    </row>
    <row r="1194" spans="2:13" x14ac:dyDescent="0.3">
      <c r="B1194" s="3"/>
      <c r="C1194" s="3"/>
      <c r="D1194" s="3"/>
      <c r="E1194" s="3"/>
      <c r="F1194" s="3"/>
      <c r="G1194" s="3"/>
      <c r="H1194" s="3"/>
      <c r="I1194" s="3"/>
      <c r="J1194" s="4"/>
      <c r="K1194" s="4"/>
      <c r="M1194" s="5"/>
    </row>
    <row r="1195" spans="2:13" x14ac:dyDescent="0.3">
      <c r="B1195" s="3"/>
      <c r="C1195" s="3"/>
      <c r="D1195" s="3"/>
      <c r="E1195" s="3"/>
      <c r="F1195" s="3"/>
      <c r="G1195" s="3"/>
      <c r="H1195" s="3"/>
      <c r="I1195" s="3"/>
      <c r="J1195" s="4"/>
      <c r="K1195" s="4"/>
      <c r="L1195" s="3"/>
      <c r="M1195" s="5"/>
    </row>
    <row r="1196" spans="2:13" x14ac:dyDescent="0.3">
      <c r="B1196" s="3"/>
      <c r="C1196" s="3"/>
      <c r="D1196" s="3"/>
      <c r="E1196" s="3"/>
      <c r="G1196" s="3"/>
      <c r="H1196" s="3"/>
      <c r="J1196" s="4"/>
      <c r="K1196" s="4"/>
      <c r="M1196" s="5"/>
    </row>
    <row r="1197" spans="2:13" x14ac:dyDescent="0.3">
      <c r="B1197" s="3"/>
      <c r="C1197" s="3"/>
      <c r="D1197" s="3"/>
      <c r="E1197" s="3"/>
      <c r="F1197" s="3"/>
      <c r="G1197" s="3"/>
      <c r="H1197" s="3"/>
      <c r="I1197" s="3"/>
      <c r="J1197" s="4"/>
      <c r="K1197" s="4"/>
      <c r="L1197" s="3"/>
      <c r="M1197" s="5"/>
    </row>
    <row r="1198" spans="2:13" x14ac:dyDescent="0.3">
      <c r="B1198" s="3"/>
      <c r="C1198" s="3"/>
      <c r="D1198" s="3"/>
      <c r="F1198" s="3"/>
      <c r="G1198" s="3"/>
      <c r="H1198" s="3"/>
      <c r="I1198" s="3"/>
      <c r="J1198" s="4"/>
      <c r="K1198" s="4"/>
      <c r="M1198" s="5"/>
    </row>
    <row r="1199" spans="2:13" x14ac:dyDescent="0.3">
      <c r="B1199" s="3"/>
      <c r="C1199" s="3"/>
      <c r="D1199" s="3"/>
      <c r="E1199" s="3"/>
      <c r="F1199" s="3"/>
      <c r="G1199" s="3"/>
      <c r="H1199" s="3"/>
      <c r="I1199" s="3"/>
      <c r="J1199" s="4"/>
      <c r="K1199" s="4"/>
      <c r="L1199" s="3"/>
      <c r="M1199" s="5"/>
    </row>
    <row r="1200" spans="2:13" x14ac:dyDescent="0.3">
      <c r="B1200" s="3"/>
      <c r="C1200" s="3"/>
      <c r="D1200" s="3"/>
      <c r="E1200" s="3"/>
      <c r="F1200" s="3"/>
      <c r="G1200" s="3"/>
      <c r="H1200" s="3"/>
      <c r="I1200" s="3"/>
      <c r="J1200" s="4"/>
      <c r="K1200" s="4"/>
      <c r="L1200" s="3"/>
      <c r="M1200" s="5"/>
    </row>
    <row r="1201" spans="2:13" x14ac:dyDescent="0.3">
      <c r="B1201" s="3"/>
      <c r="C1201" s="3"/>
      <c r="D1201" s="3"/>
      <c r="E1201" s="3"/>
      <c r="F1201" s="3"/>
      <c r="G1201" s="3"/>
      <c r="H1201" s="3"/>
      <c r="I1201" s="3"/>
      <c r="J1201" s="4"/>
      <c r="K1201" s="4"/>
      <c r="L1201" s="3"/>
      <c r="M1201" s="5"/>
    </row>
    <row r="1202" spans="2:13" x14ac:dyDescent="0.3">
      <c r="B1202" s="3"/>
      <c r="C1202" s="3"/>
      <c r="D1202" s="3"/>
      <c r="E1202" s="3"/>
      <c r="F1202" s="3"/>
      <c r="G1202" s="3"/>
      <c r="H1202" s="3"/>
      <c r="I1202" s="3"/>
      <c r="J1202" s="4"/>
      <c r="K1202" s="4"/>
      <c r="L1202" s="3"/>
      <c r="M1202" s="5"/>
    </row>
    <row r="1203" spans="2:13" x14ac:dyDescent="0.3">
      <c r="B1203" s="3"/>
      <c r="C1203" s="3"/>
      <c r="D1203" s="3"/>
      <c r="E1203" s="3"/>
      <c r="F1203" s="3"/>
      <c r="G1203" s="3"/>
      <c r="H1203" s="3"/>
      <c r="I1203" s="3"/>
      <c r="J1203" s="4"/>
      <c r="K1203" s="4"/>
      <c r="L1203" s="3"/>
      <c r="M1203" s="5"/>
    </row>
    <row r="1204" spans="2:13" x14ac:dyDescent="0.3">
      <c r="B1204" s="3"/>
      <c r="C1204" s="3"/>
      <c r="D1204" s="3"/>
      <c r="E1204" s="3"/>
      <c r="F1204" s="3"/>
      <c r="G1204" s="3"/>
      <c r="H1204" s="3"/>
      <c r="I1204" s="3"/>
      <c r="J1204" s="4"/>
      <c r="K1204" s="4"/>
      <c r="L1204" s="3"/>
      <c r="M1204" s="5"/>
    </row>
    <row r="1205" spans="2:13" x14ac:dyDescent="0.3">
      <c r="B1205" s="3"/>
      <c r="C1205" s="3"/>
      <c r="D1205" s="3"/>
      <c r="E1205" s="3"/>
      <c r="F1205" s="3"/>
      <c r="G1205" s="3"/>
      <c r="H1205" s="3"/>
      <c r="I1205" s="3"/>
      <c r="J1205" s="4"/>
      <c r="K1205" s="4"/>
      <c r="L1205" s="3"/>
      <c r="M1205" s="5"/>
    </row>
    <row r="1206" spans="2:13" x14ac:dyDescent="0.3">
      <c r="B1206" s="3"/>
      <c r="C1206" s="3"/>
      <c r="D1206" s="3"/>
      <c r="E1206" s="3"/>
      <c r="F1206" s="3"/>
      <c r="G1206" s="3"/>
      <c r="H1206" s="3"/>
      <c r="I1206" s="3"/>
      <c r="J1206" s="4"/>
      <c r="K1206" s="4"/>
      <c r="M1206" s="5"/>
    </row>
    <row r="1207" spans="2:13" x14ac:dyDescent="0.3">
      <c r="B1207" s="3"/>
      <c r="C1207" s="3"/>
      <c r="D1207" s="3"/>
      <c r="E1207" s="3"/>
      <c r="F1207" s="3"/>
      <c r="G1207" s="3"/>
      <c r="H1207" s="3"/>
      <c r="I1207" s="3"/>
      <c r="J1207" s="4"/>
      <c r="K1207" s="4"/>
      <c r="L1207" s="3"/>
      <c r="M1207" s="5"/>
    </row>
    <row r="1208" spans="2:13" x14ac:dyDescent="0.3">
      <c r="B1208" s="3"/>
      <c r="C1208" s="3"/>
      <c r="D1208" s="3"/>
      <c r="E1208" s="3"/>
      <c r="F1208" s="3"/>
      <c r="G1208" s="3"/>
      <c r="H1208" s="3"/>
      <c r="I1208" s="3"/>
      <c r="J1208" s="4"/>
      <c r="K1208" s="4"/>
      <c r="L1208" s="3"/>
      <c r="M1208" s="5"/>
    </row>
    <row r="1209" spans="2:13" x14ac:dyDescent="0.3">
      <c r="B1209" s="3"/>
      <c r="C1209" s="3"/>
      <c r="D1209" s="3"/>
      <c r="E1209" s="3"/>
      <c r="F1209" s="3"/>
      <c r="G1209" s="3"/>
      <c r="H1209" s="3"/>
      <c r="I1209" s="3"/>
      <c r="J1209" s="4"/>
      <c r="K1209" s="4"/>
      <c r="M1209" s="5"/>
    </row>
    <row r="1210" spans="2:13" x14ac:dyDescent="0.3">
      <c r="B1210" s="3"/>
      <c r="C1210" s="3"/>
      <c r="D1210" s="3"/>
      <c r="E1210" s="3"/>
      <c r="F1210" s="3"/>
      <c r="G1210" s="3"/>
      <c r="H1210" s="3"/>
      <c r="I1210" s="3"/>
      <c r="J1210" s="4"/>
      <c r="K1210" s="4"/>
      <c r="L1210" s="3"/>
      <c r="M1210" s="5"/>
    </row>
    <row r="1211" spans="2:13" x14ac:dyDescent="0.3">
      <c r="B1211" s="3"/>
      <c r="C1211" s="3"/>
      <c r="D1211" s="3"/>
      <c r="E1211" s="3"/>
      <c r="F1211" s="3"/>
      <c r="G1211" s="3"/>
      <c r="H1211" s="3"/>
      <c r="I1211" s="3"/>
      <c r="J1211" s="4"/>
      <c r="K1211" s="4"/>
      <c r="L1211" s="3"/>
      <c r="M1211" s="5"/>
    </row>
    <row r="1212" spans="2:13" x14ac:dyDescent="0.3">
      <c r="B1212" s="3"/>
      <c r="C1212" s="3"/>
      <c r="D1212" s="3"/>
      <c r="E1212" s="3"/>
      <c r="F1212" s="3"/>
      <c r="G1212" s="3"/>
      <c r="H1212" s="3"/>
      <c r="I1212" s="3"/>
      <c r="J1212" s="4"/>
      <c r="K1212" s="4"/>
      <c r="L1212" s="3"/>
      <c r="M1212" s="5"/>
    </row>
    <row r="1213" spans="2:13" x14ac:dyDescent="0.3">
      <c r="B1213" s="3"/>
      <c r="C1213" s="3"/>
      <c r="D1213" s="3"/>
      <c r="E1213" s="3"/>
      <c r="F1213" s="3"/>
      <c r="G1213" s="3"/>
      <c r="H1213" s="3"/>
      <c r="I1213" s="3"/>
      <c r="J1213" s="4"/>
      <c r="K1213" s="4"/>
      <c r="L1213" s="3"/>
      <c r="M1213" s="5"/>
    </row>
    <row r="1214" spans="2:13" x14ac:dyDescent="0.3">
      <c r="B1214" s="3"/>
      <c r="C1214" s="3"/>
      <c r="D1214" s="3"/>
      <c r="E1214" s="3"/>
      <c r="F1214" s="3"/>
      <c r="G1214" s="3"/>
      <c r="H1214" s="3"/>
      <c r="I1214" s="3"/>
      <c r="J1214" s="4"/>
      <c r="K1214" s="4"/>
      <c r="L1214" s="3"/>
      <c r="M1214" s="5"/>
    </row>
    <row r="1215" spans="2:13" x14ac:dyDescent="0.3">
      <c r="B1215" s="3"/>
      <c r="C1215" s="3"/>
      <c r="D1215" s="3"/>
      <c r="E1215" s="3"/>
      <c r="F1215" s="3"/>
      <c r="G1215" s="3"/>
      <c r="H1215" s="3"/>
      <c r="I1215" s="3"/>
      <c r="J1215" s="4"/>
      <c r="K1215" s="4"/>
      <c r="L1215" s="3"/>
      <c r="M1215" s="5"/>
    </row>
    <row r="1216" spans="2:13" x14ac:dyDescent="0.3">
      <c r="B1216" s="3"/>
      <c r="C1216" s="3"/>
      <c r="D1216" s="3"/>
      <c r="E1216" s="3"/>
      <c r="F1216" s="3"/>
      <c r="G1216" s="3"/>
      <c r="H1216" s="3"/>
      <c r="I1216" s="3"/>
      <c r="J1216" s="4"/>
      <c r="K1216" s="4"/>
      <c r="L1216" s="3"/>
      <c r="M1216" s="5"/>
    </row>
    <row r="1217" spans="2:13" x14ac:dyDescent="0.3">
      <c r="B1217" s="3"/>
      <c r="C1217" s="3"/>
      <c r="D1217" s="3"/>
      <c r="E1217" s="3"/>
      <c r="F1217" s="3"/>
      <c r="G1217" s="3"/>
      <c r="H1217" s="3"/>
      <c r="I1217" s="3"/>
      <c r="J1217" s="4"/>
      <c r="K1217" s="4"/>
      <c r="L1217" s="3"/>
      <c r="M1217" s="5"/>
    </row>
    <row r="1218" spans="2:13" x14ac:dyDescent="0.3">
      <c r="B1218" s="3"/>
      <c r="C1218" s="3"/>
      <c r="D1218" s="3"/>
      <c r="E1218" s="3"/>
      <c r="F1218" s="3"/>
      <c r="G1218" s="3"/>
      <c r="H1218" s="3"/>
      <c r="I1218" s="3"/>
      <c r="J1218" s="4"/>
      <c r="K1218" s="4"/>
      <c r="L1218" s="3"/>
      <c r="M1218" s="5"/>
    </row>
    <row r="1219" spans="2:13" x14ac:dyDescent="0.3">
      <c r="B1219" s="3"/>
      <c r="C1219" s="3"/>
      <c r="D1219" s="3"/>
      <c r="E1219" s="3"/>
      <c r="F1219" s="3"/>
      <c r="G1219" s="3"/>
      <c r="H1219" s="3"/>
      <c r="I1219" s="3"/>
      <c r="J1219" s="4"/>
      <c r="K1219" s="4"/>
      <c r="L1219" s="3"/>
      <c r="M1219" s="5"/>
    </row>
    <row r="1220" spans="2:13" x14ac:dyDescent="0.3">
      <c r="B1220" s="3"/>
      <c r="C1220" s="3"/>
      <c r="D1220" s="3"/>
      <c r="E1220" s="3"/>
      <c r="F1220" s="3"/>
      <c r="G1220" s="3"/>
      <c r="H1220" s="3"/>
      <c r="I1220" s="3"/>
      <c r="J1220" s="4"/>
      <c r="K1220" s="4"/>
      <c r="L1220" s="3"/>
      <c r="M1220" s="5"/>
    </row>
    <row r="1221" spans="2:13" x14ac:dyDescent="0.3">
      <c r="B1221" s="3"/>
      <c r="C1221" s="3"/>
      <c r="D1221" s="3"/>
      <c r="E1221" s="3"/>
      <c r="F1221" s="3"/>
      <c r="G1221" s="3"/>
      <c r="H1221" s="3"/>
      <c r="I1221" s="3"/>
      <c r="J1221" s="4"/>
      <c r="K1221" s="4"/>
      <c r="L1221" s="3"/>
      <c r="M1221" s="5"/>
    </row>
    <row r="1222" spans="2:13" x14ac:dyDescent="0.3">
      <c r="B1222" s="3"/>
      <c r="C1222" s="3"/>
      <c r="D1222" s="3"/>
      <c r="E1222" s="3"/>
      <c r="F1222" s="3"/>
      <c r="G1222" s="3"/>
      <c r="H1222" s="3"/>
      <c r="I1222" s="3"/>
      <c r="J1222" s="4"/>
      <c r="K1222" s="4"/>
      <c r="L1222" s="3"/>
      <c r="M1222" s="5"/>
    </row>
    <row r="1223" spans="2:13" x14ac:dyDescent="0.3">
      <c r="B1223" s="3"/>
      <c r="C1223" s="3"/>
      <c r="D1223" s="3"/>
      <c r="E1223" s="3"/>
      <c r="F1223" s="3"/>
      <c r="G1223" s="3"/>
      <c r="H1223" s="3"/>
      <c r="I1223" s="3"/>
      <c r="J1223" s="4"/>
      <c r="K1223" s="4"/>
      <c r="L1223" s="3"/>
      <c r="M1223" s="5"/>
    </row>
    <row r="1224" spans="2:13" x14ac:dyDescent="0.3">
      <c r="B1224" s="3"/>
      <c r="C1224" s="3"/>
      <c r="D1224" s="3"/>
      <c r="E1224" s="3"/>
      <c r="F1224" s="3"/>
      <c r="G1224" s="3"/>
      <c r="H1224" s="3"/>
      <c r="I1224" s="3"/>
      <c r="J1224" s="4"/>
      <c r="K1224" s="4"/>
      <c r="M1224" s="5"/>
    </row>
    <row r="1225" spans="2:13" x14ac:dyDescent="0.3">
      <c r="B1225" s="3"/>
      <c r="C1225" s="3"/>
      <c r="D1225" s="3"/>
      <c r="E1225" s="3"/>
      <c r="F1225" s="3"/>
      <c r="G1225" s="3"/>
      <c r="H1225" s="3"/>
      <c r="I1225" s="3"/>
      <c r="J1225" s="4"/>
      <c r="K1225" s="4"/>
      <c r="L1225" s="3"/>
      <c r="M1225" s="5"/>
    </row>
    <row r="1226" spans="2:13" x14ac:dyDescent="0.3">
      <c r="B1226" s="3"/>
      <c r="C1226" s="3"/>
      <c r="D1226" s="3"/>
      <c r="E1226" s="3"/>
      <c r="F1226" s="3"/>
      <c r="G1226" s="3"/>
      <c r="H1226" s="3"/>
      <c r="I1226" s="3"/>
      <c r="J1226" s="4"/>
      <c r="K1226" s="4"/>
      <c r="L1226" s="3"/>
      <c r="M1226" s="5"/>
    </row>
    <row r="1227" spans="2:13" x14ac:dyDescent="0.3">
      <c r="B1227" s="3"/>
      <c r="C1227" s="3"/>
      <c r="D1227" s="3"/>
      <c r="E1227" s="3"/>
      <c r="F1227" s="3"/>
      <c r="G1227" s="3"/>
      <c r="H1227" s="3"/>
      <c r="I1227" s="3"/>
      <c r="J1227" s="4"/>
      <c r="K1227" s="4"/>
      <c r="L1227" s="3"/>
      <c r="M1227" s="5"/>
    </row>
    <row r="1228" spans="2:13" x14ac:dyDescent="0.3">
      <c r="B1228" s="3"/>
      <c r="C1228" s="3"/>
      <c r="D1228" s="3"/>
      <c r="E1228" s="3"/>
      <c r="F1228" s="3"/>
      <c r="G1228" s="3"/>
      <c r="H1228" s="3"/>
      <c r="I1228" s="3"/>
      <c r="J1228" s="4"/>
      <c r="K1228" s="4"/>
      <c r="L1228" s="3"/>
      <c r="M1228" s="5"/>
    </row>
    <row r="1229" spans="2:13" x14ac:dyDescent="0.3">
      <c r="B1229" s="3"/>
      <c r="C1229" s="3"/>
      <c r="D1229" s="3"/>
      <c r="E1229" s="3"/>
      <c r="F1229" s="3"/>
      <c r="G1229" s="3"/>
      <c r="H1229" s="3"/>
      <c r="I1229" s="3"/>
      <c r="J1229" s="4"/>
      <c r="K1229" s="4"/>
      <c r="L1229" s="3"/>
      <c r="M1229" s="5"/>
    </row>
    <row r="1230" spans="2:13" x14ac:dyDescent="0.3">
      <c r="B1230" s="3"/>
      <c r="C1230" s="3"/>
      <c r="D1230" s="3"/>
      <c r="E1230" s="3"/>
      <c r="F1230" s="3"/>
      <c r="G1230" s="3"/>
      <c r="H1230" s="3"/>
      <c r="I1230" s="3"/>
      <c r="J1230" s="4"/>
      <c r="K1230" s="4"/>
      <c r="L1230" s="3"/>
      <c r="M1230" s="5"/>
    </row>
    <row r="1231" spans="2:13" x14ac:dyDescent="0.3">
      <c r="B1231" s="3"/>
      <c r="C1231" s="3"/>
      <c r="D1231" s="3"/>
      <c r="E1231" s="3"/>
      <c r="F1231" s="3"/>
      <c r="G1231" s="3"/>
      <c r="H1231" s="3"/>
      <c r="I1231" s="3"/>
      <c r="J1231" s="4"/>
      <c r="K1231" s="4"/>
      <c r="L1231" s="3"/>
      <c r="M1231" s="5"/>
    </row>
    <row r="1232" spans="2:13" x14ac:dyDescent="0.3">
      <c r="B1232" s="3"/>
      <c r="C1232" s="3"/>
      <c r="D1232" s="3"/>
      <c r="E1232" s="3"/>
      <c r="F1232" s="3"/>
      <c r="G1232" s="3"/>
      <c r="H1232" s="3"/>
      <c r="I1232" s="3"/>
      <c r="J1232" s="4"/>
      <c r="K1232" s="4"/>
      <c r="L1232" s="3"/>
      <c r="M1232" s="5"/>
    </row>
    <row r="1233" spans="2:13" x14ac:dyDescent="0.3">
      <c r="B1233" s="3"/>
      <c r="C1233" s="3"/>
      <c r="D1233" s="3"/>
      <c r="E1233" s="3"/>
      <c r="F1233" s="3"/>
      <c r="G1233" s="3"/>
      <c r="H1233" s="3"/>
      <c r="I1233" s="3"/>
      <c r="J1233" s="4"/>
      <c r="K1233" s="4"/>
      <c r="L1233" s="3"/>
      <c r="M1233" s="5"/>
    </row>
    <row r="1234" spans="2:13" x14ac:dyDescent="0.3">
      <c r="B1234" s="3"/>
      <c r="C1234" s="3"/>
      <c r="D1234" s="3"/>
      <c r="E1234" s="3"/>
      <c r="F1234" s="3"/>
      <c r="G1234" s="3"/>
      <c r="H1234" s="3"/>
      <c r="I1234" s="3"/>
      <c r="J1234" s="4"/>
      <c r="K1234" s="4"/>
      <c r="L1234" s="3"/>
      <c r="M1234" s="5"/>
    </row>
    <row r="1235" spans="2:13" x14ac:dyDescent="0.3">
      <c r="B1235" s="3"/>
      <c r="C1235" s="3"/>
      <c r="D1235" s="3"/>
      <c r="E1235" s="3"/>
      <c r="F1235" s="3"/>
      <c r="G1235" s="3"/>
      <c r="H1235" s="3"/>
      <c r="I1235" s="3"/>
      <c r="J1235" s="4"/>
      <c r="K1235" s="4"/>
      <c r="L1235" s="3"/>
      <c r="M1235" s="5"/>
    </row>
    <row r="1236" spans="2:13" x14ac:dyDescent="0.3">
      <c r="B1236" s="3"/>
      <c r="C1236" s="3"/>
      <c r="D1236" s="3"/>
      <c r="E1236" s="3"/>
      <c r="F1236" s="3"/>
      <c r="G1236" s="3"/>
      <c r="H1236" s="3"/>
      <c r="I1236" s="3"/>
      <c r="J1236" s="4"/>
      <c r="K1236" s="4"/>
      <c r="L1236" s="3"/>
      <c r="M1236" s="5"/>
    </row>
    <row r="1237" spans="2:13" x14ac:dyDescent="0.3">
      <c r="B1237" s="3"/>
      <c r="C1237" s="3"/>
      <c r="D1237" s="3"/>
      <c r="F1237" s="3"/>
      <c r="G1237" s="3"/>
      <c r="H1237" s="3"/>
      <c r="I1237" s="3"/>
      <c r="J1237" s="4"/>
      <c r="K1237" s="4"/>
      <c r="L1237" s="3"/>
      <c r="M1237" s="5"/>
    </row>
    <row r="1238" spans="2:13" x14ac:dyDescent="0.3">
      <c r="B1238" s="3"/>
      <c r="C1238" s="3"/>
      <c r="D1238" s="3"/>
      <c r="E1238" s="3"/>
      <c r="F1238" s="3"/>
      <c r="G1238" s="3"/>
      <c r="H1238" s="3"/>
      <c r="I1238" s="3"/>
      <c r="J1238" s="4"/>
      <c r="K1238" s="4"/>
      <c r="L1238" s="3"/>
      <c r="M1238" s="5"/>
    </row>
    <row r="1239" spans="2:13" x14ac:dyDescent="0.3">
      <c r="B1239" s="3"/>
      <c r="C1239" s="3"/>
      <c r="D1239" s="3"/>
      <c r="E1239" s="3"/>
      <c r="F1239" s="3"/>
      <c r="G1239" s="3"/>
      <c r="H1239" s="3"/>
      <c r="I1239" s="3"/>
      <c r="J1239" s="4"/>
      <c r="K1239" s="4"/>
      <c r="L1239" s="3"/>
      <c r="M1239" s="5"/>
    </row>
    <row r="1240" spans="2:13" x14ac:dyDescent="0.3">
      <c r="B1240" s="3"/>
      <c r="C1240" s="3"/>
      <c r="D1240" s="3"/>
      <c r="E1240" s="3"/>
      <c r="F1240" s="3"/>
      <c r="G1240" s="3"/>
      <c r="H1240" s="3"/>
      <c r="I1240" s="3"/>
      <c r="J1240" s="4"/>
      <c r="K1240" s="4"/>
      <c r="M1240" s="5"/>
    </row>
    <row r="1241" spans="2:13" x14ac:dyDescent="0.3">
      <c r="B1241" s="3"/>
      <c r="C1241" s="3"/>
      <c r="D1241" s="3"/>
      <c r="E1241" s="3"/>
      <c r="F1241" s="3"/>
      <c r="G1241" s="3"/>
      <c r="H1241" s="3"/>
      <c r="I1241" s="3"/>
      <c r="J1241" s="4"/>
      <c r="K1241" s="4"/>
      <c r="L1241" s="3"/>
      <c r="M1241" s="5"/>
    </row>
    <row r="1242" spans="2:13" x14ac:dyDescent="0.3">
      <c r="B1242" s="3"/>
      <c r="C1242" s="3"/>
      <c r="D1242" s="3"/>
      <c r="E1242" s="3"/>
      <c r="F1242" s="3"/>
      <c r="G1242" s="3"/>
      <c r="H1242" s="3"/>
      <c r="I1242" s="3"/>
      <c r="J1242" s="4"/>
      <c r="K1242" s="4"/>
      <c r="L1242" s="3"/>
      <c r="M1242" s="5"/>
    </row>
    <row r="1243" spans="2:13" x14ac:dyDescent="0.3">
      <c r="B1243" s="3"/>
      <c r="C1243" s="3"/>
      <c r="D1243" s="3"/>
      <c r="E1243" s="3"/>
      <c r="F1243" s="3"/>
      <c r="G1243" s="3"/>
      <c r="H1243" s="3"/>
      <c r="I1243" s="3"/>
      <c r="J1243" s="4"/>
      <c r="K1243" s="4"/>
      <c r="L1243" s="3"/>
      <c r="M1243" s="5"/>
    </row>
    <row r="1244" spans="2:13" x14ac:dyDescent="0.3">
      <c r="B1244" s="3"/>
      <c r="C1244" s="3"/>
      <c r="D1244" s="3"/>
      <c r="E1244" s="3"/>
      <c r="F1244" s="3"/>
      <c r="G1244" s="3"/>
      <c r="H1244" s="3"/>
      <c r="I1244" s="3"/>
      <c r="J1244" s="4"/>
      <c r="K1244" s="4"/>
      <c r="L1244" s="3"/>
      <c r="M1244" s="5"/>
    </row>
    <row r="1245" spans="2:13" x14ac:dyDescent="0.3">
      <c r="B1245" s="3"/>
      <c r="C1245" s="3"/>
      <c r="D1245" s="3"/>
      <c r="E1245" s="3"/>
      <c r="F1245" s="3"/>
      <c r="G1245" s="3"/>
      <c r="H1245" s="3"/>
      <c r="I1245" s="3"/>
      <c r="J1245" s="4"/>
      <c r="K1245" s="4"/>
      <c r="L1245" s="3"/>
      <c r="M1245" s="5"/>
    </row>
    <row r="1246" spans="2:13" x14ac:dyDescent="0.3">
      <c r="B1246" s="3"/>
      <c r="C1246" s="3"/>
      <c r="D1246" s="3"/>
      <c r="E1246" s="3"/>
      <c r="F1246" s="3"/>
      <c r="G1246" s="3"/>
      <c r="H1246" s="3"/>
      <c r="I1246" s="3"/>
      <c r="J1246" s="4"/>
      <c r="K1246" s="4"/>
      <c r="L1246" s="3"/>
      <c r="M1246" s="5"/>
    </row>
    <row r="1247" spans="2:13" x14ac:dyDescent="0.3">
      <c r="B1247" s="3"/>
      <c r="C1247" s="3"/>
      <c r="D1247" s="3"/>
      <c r="E1247" s="3"/>
      <c r="F1247" s="3"/>
      <c r="G1247" s="3"/>
      <c r="H1247" s="3"/>
      <c r="I1247" s="3"/>
      <c r="J1247" s="4"/>
      <c r="K1247" s="4"/>
      <c r="M1247" s="5"/>
    </row>
    <row r="1248" spans="2:13" x14ac:dyDescent="0.3">
      <c r="B1248" s="3"/>
      <c r="C1248" s="3"/>
      <c r="D1248" s="3"/>
      <c r="E1248" s="3"/>
      <c r="F1248" s="3"/>
      <c r="G1248" s="3"/>
      <c r="H1248" s="3"/>
      <c r="I1248" s="3"/>
      <c r="J1248" s="4"/>
      <c r="K1248" s="4"/>
      <c r="L1248" s="3"/>
      <c r="M1248" s="5"/>
    </row>
    <row r="1249" spans="2:13" x14ac:dyDescent="0.3">
      <c r="B1249" s="3"/>
      <c r="C1249" s="3"/>
      <c r="D1249" s="3"/>
      <c r="E1249" s="3"/>
      <c r="F1249" s="3"/>
      <c r="G1249" s="3"/>
      <c r="H1249" s="3"/>
      <c r="I1249" s="3"/>
      <c r="J1249" s="4"/>
      <c r="K1249" s="4"/>
      <c r="M1249" s="5"/>
    </row>
    <row r="1250" spans="2:13" x14ac:dyDescent="0.3">
      <c r="B1250" s="3"/>
      <c r="C1250" s="3"/>
      <c r="D1250" s="3"/>
      <c r="E1250" s="3"/>
      <c r="F1250" s="3"/>
      <c r="G1250" s="3"/>
      <c r="H1250" s="3"/>
      <c r="I1250" s="3"/>
      <c r="J1250" s="4"/>
      <c r="K1250" s="4"/>
      <c r="L1250" s="3"/>
      <c r="M1250" s="5"/>
    </row>
    <row r="1251" spans="2:13" x14ac:dyDescent="0.3">
      <c r="B1251" s="3"/>
      <c r="C1251" s="3"/>
      <c r="D1251" s="3"/>
      <c r="E1251" s="3"/>
      <c r="F1251" s="3"/>
      <c r="G1251" s="3"/>
      <c r="H1251" s="3"/>
      <c r="I1251" s="3"/>
      <c r="J1251" s="4"/>
      <c r="K1251" s="4"/>
      <c r="L1251" s="3"/>
      <c r="M1251" s="5"/>
    </row>
    <row r="1252" spans="2:13" x14ac:dyDescent="0.3">
      <c r="B1252" s="3"/>
      <c r="C1252" s="3"/>
      <c r="D1252" s="3"/>
      <c r="E1252" s="3"/>
      <c r="F1252" s="3"/>
      <c r="G1252" s="3"/>
      <c r="H1252" s="3"/>
      <c r="I1252" s="3"/>
      <c r="J1252" s="4"/>
      <c r="K1252" s="4"/>
      <c r="M1252" s="5"/>
    </row>
    <row r="1253" spans="2:13" x14ac:dyDescent="0.3">
      <c r="B1253" s="3"/>
      <c r="C1253" s="3"/>
      <c r="D1253" s="3"/>
      <c r="E1253" s="3"/>
      <c r="F1253" s="3"/>
      <c r="G1253" s="3"/>
      <c r="H1253" s="3"/>
      <c r="I1253" s="3"/>
      <c r="J1253" s="4"/>
      <c r="K1253" s="4"/>
      <c r="L1253" s="3"/>
      <c r="M1253" s="5"/>
    </row>
    <row r="1254" spans="2:13" x14ac:dyDescent="0.3">
      <c r="B1254" s="3"/>
      <c r="C1254" s="3"/>
      <c r="D1254" s="3"/>
      <c r="E1254" s="3"/>
      <c r="F1254" s="3"/>
      <c r="G1254" s="3"/>
      <c r="H1254" s="3"/>
      <c r="I1254" s="3"/>
      <c r="J1254" s="4"/>
      <c r="K1254" s="4"/>
      <c r="L1254" s="3"/>
      <c r="M1254" s="5"/>
    </row>
    <row r="1255" spans="2:13" x14ac:dyDescent="0.3">
      <c r="B1255" s="3"/>
      <c r="C1255" s="3"/>
      <c r="D1255" s="3"/>
      <c r="E1255" s="3"/>
      <c r="F1255" s="3"/>
      <c r="G1255" s="3"/>
      <c r="H1255" s="3"/>
      <c r="I1255" s="3"/>
      <c r="J1255" s="4"/>
      <c r="K1255" s="4"/>
      <c r="L1255" s="3"/>
      <c r="M1255" s="5"/>
    </row>
    <row r="1256" spans="2:13" x14ac:dyDescent="0.3">
      <c r="B1256" s="3"/>
      <c r="C1256" s="3"/>
      <c r="D1256" s="3"/>
      <c r="E1256" s="3"/>
      <c r="F1256" s="3"/>
      <c r="G1256" s="3"/>
      <c r="H1256" s="3"/>
      <c r="I1256" s="3"/>
      <c r="J1256" s="4"/>
      <c r="K1256" s="4"/>
      <c r="L1256" s="3"/>
      <c r="M1256" s="5"/>
    </row>
    <row r="1257" spans="2:13" x14ac:dyDescent="0.3">
      <c r="B1257" s="3"/>
      <c r="C1257" s="3"/>
      <c r="D1257" s="3"/>
      <c r="E1257" s="3"/>
      <c r="F1257" s="3"/>
      <c r="G1257" s="3"/>
      <c r="H1257" s="3"/>
      <c r="I1257" s="3"/>
      <c r="J1257" s="4"/>
      <c r="K1257" s="4"/>
      <c r="L1257" s="3"/>
      <c r="M1257" s="5"/>
    </row>
    <row r="1258" spans="2:13" x14ac:dyDescent="0.3">
      <c r="B1258" s="3"/>
      <c r="C1258" s="3"/>
      <c r="D1258" s="3"/>
      <c r="E1258" s="3"/>
      <c r="F1258" s="3"/>
      <c r="G1258" s="3"/>
      <c r="H1258" s="3"/>
      <c r="I1258" s="3"/>
      <c r="J1258" s="4"/>
      <c r="K1258" s="4"/>
      <c r="L1258" s="3"/>
      <c r="M1258" s="5"/>
    </row>
    <row r="1259" spans="2:13" x14ac:dyDescent="0.3">
      <c r="B1259" s="3"/>
      <c r="C1259" s="3"/>
      <c r="D1259" s="3"/>
      <c r="E1259" s="3"/>
      <c r="F1259" s="3"/>
      <c r="G1259" s="3"/>
      <c r="H1259" s="3"/>
      <c r="I1259" s="3"/>
      <c r="J1259" s="4"/>
      <c r="K1259" s="4"/>
      <c r="L1259" s="3"/>
      <c r="M1259" s="5"/>
    </row>
    <row r="1260" spans="2:13" x14ac:dyDescent="0.3">
      <c r="B1260" s="3"/>
      <c r="C1260" s="3"/>
      <c r="D1260" s="3"/>
      <c r="E1260" s="3"/>
      <c r="F1260" s="3"/>
      <c r="G1260" s="3"/>
      <c r="H1260" s="3"/>
      <c r="I1260" s="3"/>
      <c r="J1260" s="4"/>
      <c r="K1260" s="4"/>
      <c r="L1260" s="3"/>
      <c r="M1260" s="5"/>
    </row>
    <row r="1261" spans="2:13" x14ac:dyDescent="0.3">
      <c r="B1261" s="3"/>
      <c r="C1261" s="3"/>
      <c r="D1261" s="3"/>
      <c r="E1261" s="3"/>
      <c r="F1261" s="3"/>
      <c r="G1261" s="3"/>
      <c r="H1261" s="3"/>
      <c r="I1261" s="3"/>
      <c r="J1261" s="4"/>
      <c r="K1261" s="4"/>
      <c r="M1261" s="5"/>
    </row>
    <row r="1262" spans="2:13" x14ac:dyDescent="0.3">
      <c r="B1262" s="3"/>
      <c r="C1262" s="3"/>
      <c r="D1262" s="3"/>
      <c r="E1262" s="3"/>
      <c r="F1262" s="3"/>
      <c r="G1262" s="3"/>
      <c r="H1262" s="3"/>
      <c r="I1262" s="3"/>
      <c r="J1262" s="4"/>
      <c r="K1262" s="4"/>
      <c r="L1262" s="3"/>
      <c r="M1262" s="5"/>
    </row>
    <row r="1263" spans="2:13" x14ac:dyDescent="0.3">
      <c r="B1263" s="3"/>
      <c r="C1263" s="3"/>
      <c r="D1263" s="3"/>
      <c r="E1263" s="3"/>
      <c r="F1263" s="3"/>
      <c r="G1263" s="3"/>
      <c r="H1263" s="3"/>
      <c r="I1263" s="3"/>
      <c r="J1263" s="4"/>
      <c r="K1263" s="4"/>
      <c r="L1263" s="3"/>
      <c r="M1263" s="5"/>
    </row>
    <row r="1264" spans="2:13" x14ac:dyDescent="0.3">
      <c r="B1264" s="3"/>
      <c r="C1264" s="3"/>
      <c r="D1264" s="3"/>
      <c r="E1264" s="3"/>
      <c r="F1264" s="3"/>
      <c r="G1264" s="3"/>
      <c r="H1264" s="3"/>
      <c r="I1264" s="3"/>
      <c r="J1264" s="4"/>
      <c r="K1264" s="4"/>
      <c r="M1264" s="5"/>
    </row>
    <row r="1265" spans="2:13" x14ac:dyDescent="0.3">
      <c r="B1265" s="3"/>
      <c r="C1265" s="3"/>
      <c r="D1265" s="3"/>
      <c r="E1265" s="3"/>
      <c r="F1265" s="3"/>
      <c r="G1265" s="3"/>
      <c r="H1265" s="3"/>
      <c r="I1265" s="3"/>
      <c r="J1265" s="4"/>
      <c r="K1265" s="4"/>
      <c r="L1265" s="3"/>
      <c r="M1265" s="5"/>
    </row>
    <row r="1266" spans="2:13" x14ac:dyDescent="0.3">
      <c r="B1266" s="3"/>
      <c r="C1266" s="3"/>
      <c r="D1266" s="3"/>
      <c r="E1266" s="3"/>
      <c r="F1266" s="3"/>
      <c r="G1266" s="3"/>
      <c r="H1266" s="3"/>
      <c r="I1266" s="3"/>
      <c r="J1266" s="4"/>
      <c r="K1266" s="4"/>
      <c r="L1266" s="3"/>
      <c r="M1266" s="5"/>
    </row>
    <row r="1267" spans="2:13" x14ac:dyDescent="0.3">
      <c r="B1267" s="3"/>
      <c r="C1267" s="3"/>
      <c r="D1267" s="3"/>
      <c r="E1267" s="3"/>
      <c r="F1267" s="3"/>
      <c r="G1267" s="3"/>
      <c r="H1267" s="3"/>
      <c r="I1267" s="3"/>
      <c r="J1267" s="4"/>
      <c r="K1267" s="4"/>
      <c r="M1267" s="5"/>
    </row>
    <row r="1268" spans="2:13" x14ac:dyDescent="0.3">
      <c r="B1268" s="3"/>
      <c r="C1268" s="3"/>
      <c r="D1268" s="3"/>
      <c r="E1268" s="3"/>
      <c r="F1268" s="3"/>
      <c r="G1268" s="3"/>
      <c r="H1268" s="3"/>
      <c r="I1268" s="3"/>
      <c r="J1268" s="4"/>
      <c r="K1268" s="4"/>
      <c r="L1268" s="3"/>
      <c r="M1268" s="5"/>
    </row>
    <row r="1269" spans="2:13" x14ac:dyDescent="0.3">
      <c r="B1269" s="3"/>
      <c r="C1269" s="3"/>
      <c r="D1269" s="3"/>
      <c r="E1269" s="3"/>
      <c r="F1269" s="3"/>
      <c r="G1269" s="3"/>
      <c r="H1269" s="3"/>
      <c r="I1269" s="3"/>
      <c r="J1269" s="4"/>
      <c r="K1269" s="4"/>
      <c r="L1269" s="3"/>
      <c r="M1269" s="5"/>
    </row>
    <row r="1270" spans="2:13" x14ac:dyDescent="0.3">
      <c r="B1270" s="3"/>
      <c r="C1270" s="3"/>
      <c r="D1270" s="3"/>
      <c r="E1270" s="3"/>
      <c r="F1270" s="3"/>
      <c r="G1270" s="3"/>
      <c r="H1270" s="3"/>
      <c r="I1270" s="3"/>
      <c r="J1270" s="4"/>
      <c r="K1270" s="4"/>
      <c r="L1270" s="3"/>
      <c r="M1270" s="5"/>
    </row>
    <row r="1271" spans="2:13" x14ac:dyDescent="0.3">
      <c r="B1271" s="3"/>
      <c r="C1271" s="3"/>
      <c r="D1271" s="3"/>
      <c r="E1271" s="3"/>
      <c r="G1271" s="3"/>
      <c r="H1271" s="3"/>
      <c r="J1271" s="4"/>
      <c r="K1271" s="4"/>
      <c r="L1271" s="3"/>
      <c r="M1271" s="5"/>
    </row>
    <row r="1272" spans="2:13" x14ac:dyDescent="0.3">
      <c r="B1272" s="3"/>
      <c r="C1272" s="3"/>
      <c r="D1272" s="3"/>
      <c r="E1272" s="3"/>
      <c r="F1272" s="3"/>
      <c r="G1272" s="3"/>
      <c r="H1272" s="3"/>
      <c r="I1272" s="3"/>
      <c r="J1272" s="4"/>
      <c r="K1272" s="4"/>
      <c r="L1272" s="3"/>
      <c r="M1272" s="5"/>
    </row>
    <row r="1273" spans="2:13" x14ac:dyDescent="0.3">
      <c r="B1273" s="3"/>
      <c r="C1273" s="3"/>
      <c r="D1273" s="3"/>
      <c r="E1273" s="3"/>
      <c r="F1273" s="3"/>
      <c r="G1273" s="3"/>
      <c r="H1273" s="3"/>
      <c r="I1273" s="3"/>
      <c r="J1273" s="4"/>
      <c r="K1273" s="4"/>
      <c r="L1273" s="3"/>
      <c r="M1273" s="5"/>
    </row>
    <row r="1274" spans="2:13" x14ac:dyDescent="0.3">
      <c r="B1274" s="3"/>
      <c r="C1274" s="3"/>
      <c r="D1274" s="3"/>
      <c r="E1274" s="3"/>
      <c r="F1274" s="3"/>
      <c r="G1274" s="3"/>
      <c r="H1274" s="3"/>
      <c r="I1274" s="3"/>
      <c r="J1274" s="4"/>
      <c r="K1274" s="4"/>
      <c r="L1274" s="3"/>
      <c r="M1274" s="5"/>
    </row>
    <row r="1275" spans="2:13" x14ac:dyDescent="0.3">
      <c r="B1275" s="3"/>
      <c r="C1275" s="3"/>
      <c r="D1275" s="3"/>
      <c r="E1275" s="3"/>
      <c r="F1275" s="3"/>
      <c r="G1275" s="3"/>
      <c r="H1275" s="3"/>
      <c r="I1275" s="3"/>
      <c r="J1275" s="4"/>
      <c r="K1275" s="4"/>
      <c r="L1275" s="3"/>
      <c r="M1275" s="5"/>
    </row>
    <row r="1276" spans="2:13" x14ac:dyDescent="0.3">
      <c r="B1276" s="3"/>
      <c r="C1276" s="3"/>
      <c r="D1276" s="3"/>
      <c r="E1276" s="3"/>
      <c r="F1276" s="3"/>
      <c r="G1276" s="3"/>
      <c r="H1276" s="3"/>
      <c r="I1276" s="3"/>
      <c r="J1276" s="4"/>
      <c r="K1276" s="4"/>
      <c r="L1276" s="3"/>
      <c r="M1276" s="5"/>
    </row>
    <row r="1277" spans="2:13" x14ac:dyDescent="0.3">
      <c r="B1277" s="3"/>
      <c r="C1277" s="3"/>
      <c r="D1277" s="3"/>
      <c r="E1277" s="3"/>
      <c r="F1277" s="3"/>
      <c r="G1277" s="3"/>
      <c r="H1277" s="3"/>
      <c r="I1277" s="3"/>
      <c r="J1277" s="4"/>
      <c r="K1277" s="4"/>
      <c r="L1277" s="3"/>
      <c r="M1277" s="5"/>
    </row>
    <row r="1278" spans="2:13" x14ac:dyDescent="0.3">
      <c r="B1278" s="3"/>
      <c r="C1278" s="3"/>
      <c r="D1278" s="3"/>
      <c r="E1278" s="3"/>
      <c r="G1278" s="3"/>
      <c r="H1278" s="3"/>
      <c r="J1278" s="4"/>
      <c r="K1278" s="4"/>
      <c r="L1278" s="3"/>
      <c r="M1278" s="5"/>
    </row>
    <row r="1279" spans="2:13" x14ac:dyDescent="0.3">
      <c r="B1279" s="3"/>
      <c r="C1279" s="3"/>
      <c r="D1279" s="3"/>
      <c r="E1279" s="3"/>
      <c r="F1279" s="3"/>
      <c r="G1279" s="3"/>
      <c r="H1279" s="3"/>
      <c r="I1279" s="3"/>
      <c r="J1279" s="4"/>
      <c r="K1279" s="4"/>
      <c r="L1279" s="3"/>
      <c r="M1279" s="5"/>
    </row>
    <row r="1280" spans="2:13" x14ac:dyDescent="0.3">
      <c r="B1280" s="3"/>
      <c r="C1280" s="3"/>
      <c r="D1280" s="3"/>
      <c r="E1280" s="3"/>
      <c r="F1280" s="3"/>
      <c r="G1280" s="3"/>
      <c r="H1280" s="3"/>
      <c r="I1280" s="3"/>
      <c r="J1280" s="4"/>
      <c r="K1280" s="4"/>
      <c r="L1280" s="3"/>
      <c r="M1280" s="5"/>
    </row>
    <row r="1281" spans="2:13" x14ac:dyDescent="0.3">
      <c r="B1281" s="3"/>
      <c r="C1281" s="3"/>
      <c r="D1281" s="3"/>
      <c r="E1281" s="3"/>
      <c r="F1281" s="3"/>
      <c r="G1281" s="3"/>
      <c r="H1281" s="3"/>
      <c r="I1281" s="3"/>
      <c r="J1281" s="4"/>
      <c r="K1281" s="4"/>
      <c r="L1281" s="3"/>
      <c r="M1281" s="5"/>
    </row>
    <row r="1282" spans="2:13" x14ac:dyDescent="0.3">
      <c r="B1282" s="3"/>
      <c r="C1282" s="3"/>
      <c r="D1282" s="3"/>
      <c r="E1282" s="3"/>
      <c r="F1282" s="3"/>
      <c r="G1282" s="3"/>
      <c r="H1282" s="3"/>
      <c r="I1282" s="3"/>
      <c r="J1282" s="4"/>
      <c r="K1282" s="4"/>
      <c r="L1282" s="3"/>
      <c r="M1282" s="5"/>
    </row>
    <row r="1283" spans="2:13" x14ac:dyDescent="0.3">
      <c r="B1283" s="3"/>
      <c r="C1283" s="3"/>
      <c r="D1283" s="3"/>
      <c r="E1283" s="3"/>
      <c r="F1283" s="3"/>
      <c r="G1283" s="3"/>
      <c r="H1283" s="3"/>
      <c r="I1283" s="3"/>
      <c r="J1283" s="4"/>
      <c r="K1283" s="4"/>
      <c r="L1283" s="3"/>
      <c r="M1283" s="5"/>
    </row>
    <row r="1284" spans="2:13" x14ac:dyDescent="0.3">
      <c r="B1284" s="3"/>
      <c r="C1284" s="3"/>
      <c r="D1284" s="3"/>
      <c r="E1284" s="3"/>
      <c r="F1284" s="3"/>
      <c r="G1284" s="3"/>
      <c r="H1284" s="3"/>
      <c r="I1284" s="3"/>
      <c r="J1284" s="4"/>
      <c r="K1284" s="4"/>
      <c r="L1284" s="3"/>
      <c r="M1284" s="5"/>
    </row>
    <row r="1285" spans="2:13" x14ac:dyDescent="0.3">
      <c r="B1285" s="3"/>
      <c r="C1285" s="3"/>
      <c r="D1285" s="3"/>
      <c r="E1285" s="3"/>
      <c r="F1285" s="3"/>
      <c r="G1285" s="3"/>
      <c r="H1285" s="3"/>
      <c r="I1285" s="3"/>
      <c r="J1285" s="4"/>
      <c r="K1285" s="4"/>
      <c r="L1285" s="3"/>
      <c r="M1285" s="5"/>
    </row>
    <row r="1286" spans="2:13" x14ac:dyDescent="0.3">
      <c r="B1286" s="3"/>
      <c r="C1286" s="3"/>
      <c r="D1286" s="3"/>
      <c r="E1286" s="3"/>
      <c r="F1286" s="3"/>
      <c r="G1286" s="3"/>
      <c r="H1286" s="3"/>
      <c r="I1286" s="3"/>
      <c r="J1286" s="4"/>
      <c r="K1286" s="4"/>
      <c r="L1286" s="3"/>
      <c r="M1286" s="5"/>
    </row>
    <row r="1287" spans="2:13" x14ac:dyDescent="0.3">
      <c r="B1287" s="3"/>
      <c r="C1287" s="3"/>
      <c r="D1287" s="3"/>
      <c r="E1287" s="3"/>
      <c r="F1287" s="3"/>
      <c r="G1287" s="3"/>
      <c r="H1287" s="3"/>
      <c r="I1287" s="3"/>
      <c r="J1287" s="4"/>
      <c r="K1287" s="4"/>
      <c r="L1287" s="3"/>
      <c r="M1287" s="5"/>
    </row>
    <row r="1288" spans="2:13" x14ac:dyDescent="0.3">
      <c r="B1288" s="3"/>
      <c r="C1288" s="3"/>
      <c r="D1288" s="3"/>
      <c r="E1288" s="3"/>
      <c r="F1288" s="3"/>
      <c r="G1288" s="3"/>
      <c r="H1288" s="3"/>
      <c r="I1288" s="3"/>
      <c r="J1288" s="4"/>
      <c r="K1288" s="4"/>
      <c r="L1288" s="3"/>
      <c r="M1288" s="5"/>
    </row>
    <row r="1289" spans="2:13" x14ac:dyDescent="0.3">
      <c r="B1289" s="3"/>
      <c r="C1289" s="3"/>
      <c r="D1289" s="3"/>
      <c r="E1289" s="3"/>
      <c r="F1289" s="3"/>
      <c r="G1289" s="3"/>
      <c r="H1289" s="3"/>
      <c r="I1289" s="3"/>
      <c r="J1289" s="4"/>
      <c r="K1289" s="4"/>
      <c r="L1289" s="3"/>
      <c r="M1289" s="5"/>
    </row>
    <row r="1290" spans="2:13" x14ac:dyDescent="0.3">
      <c r="B1290" s="3"/>
      <c r="C1290" s="3"/>
      <c r="D1290" s="3"/>
      <c r="E1290" s="3"/>
      <c r="F1290" s="3"/>
      <c r="G1290" s="3"/>
      <c r="H1290" s="3"/>
      <c r="I1290" s="3"/>
      <c r="J1290" s="4"/>
      <c r="K1290" s="4"/>
      <c r="L1290" s="3"/>
      <c r="M1290" s="5"/>
    </row>
    <row r="1291" spans="2:13" x14ac:dyDescent="0.3">
      <c r="B1291" s="3"/>
      <c r="C1291" s="3"/>
      <c r="D1291" s="3"/>
      <c r="E1291" s="3"/>
      <c r="F1291" s="3"/>
      <c r="G1291" s="3"/>
      <c r="H1291" s="3"/>
      <c r="I1291" s="3"/>
      <c r="J1291" s="4"/>
      <c r="K1291" s="4"/>
      <c r="L1291" s="3"/>
      <c r="M1291" s="5"/>
    </row>
    <row r="1292" spans="2:13" x14ac:dyDescent="0.3">
      <c r="B1292" s="3"/>
      <c r="C1292" s="3"/>
      <c r="D1292" s="3"/>
      <c r="E1292" s="3"/>
      <c r="F1292" s="3"/>
      <c r="G1292" s="3"/>
      <c r="H1292" s="3"/>
      <c r="I1292" s="3"/>
      <c r="J1292" s="4"/>
      <c r="K1292" s="4"/>
      <c r="L1292" s="3"/>
      <c r="M1292" s="5"/>
    </row>
    <row r="1293" spans="2:13" x14ac:dyDescent="0.3">
      <c r="B1293" s="3"/>
      <c r="C1293" s="3"/>
      <c r="D1293" s="3"/>
      <c r="F1293" s="3"/>
      <c r="G1293" s="3"/>
      <c r="H1293" s="3"/>
      <c r="I1293" s="3"/>
      <c r="J1293" s="4"/>
      <c r="K1293" s="4"/>
      <c r="L1293" s="3"/>
      <c r="M1293" s="5"/>
    </row>
    <row r="1294" spans="2:13" x14ac:dyDescent="0.3">
      <c r="B1294" s="3"/>
      <c r="C1294" s="3"/>
      <c r="D1294" s="3"/>
      <c r="E1294" s="3"/>
      <c r="F1294" s="3"/>
      <c r="G1294" s="3"/>
      <c r="H1294" s="3"/>
      <c r="I1294" s="3"/>
      <c r="J1294" s="4"/>
      <c r="K1294" s="4"/>
      <c r="L1294" s="3"/>
      <c r="M1294" s="5"/>
    </row>
    <row r="1295" spans="2:13" x14ac:dyDescent="0.3">
      <c r="B1295" s="3"/>
      <c r="C1295" s="3"/>
      <c r="D1295" s="3"/>
      <c r="E1295" s="3"/>
      <c r="F1295" s="3"/>
      <c r="G1295" s="3"/>
      <c r="H1295" s="3"/>
      <c r="I1295" s="3"/>
      <c r="J1295" s="4"/>
      <c r="K1295" s="4"/>
      <c r="L1295" s="3"/>
      <c r="M1295" s="5"/>
    </row>
    <row r="1296" spans="2:13" x14ac:dyDescent="0.3">
      <c r="B1296" s="3"/>
      <c r="C1296" s="3"/>
      <c r="D1296" s="3"/>
      <c r="E1296" s="3"/>
      <c r="F1296" s="3"/>
      <c r="G1296" s="3"/>
      <c r="H1296" s="3"/>
      <c r="I1296" s="3"/>
      <c r="J1296" s="4"/>
      <c r="K1296" s="4"/>
      <c r="L1296" s="3"/>
      <c r="M1296" s="5"/>
    </row>
    <row r="1297" spans="2:13" x14ac:dyDescent="0.3">
      <c r="B1297" s="3"/>
      <c r="C1297" s="3"/>
      <c r="D1297" s="3"/>
      <c r="E1297" s="3"/>
      <c r="F1297" s="3"/>
      <c r="G1297" s="3"/>
      <c r="H1297" s="3"/>
      <c r="I1297" s="3"/>
      <c r="J1297" s="4"/>
      <c r="K1297" s="4"/>
      <c r="L1297" s="3"/>
      <c r="M1297" s="5"/>
    </row>
    <row r="1298" spans="2:13" x14ac:dyDescent="0.3">
      <c r="B1298" s="3"/>
      <c r="C1298" s="3"/>
      <c r="D1298" s="3"/>
      <c r="E1298" s="3"/>
      <c r="F1298" s="3"/>
      <c r="G1298" s="3"/>
      <c r="H1298" s="3"/>
      <c r="I1298" s="3"/>
      <c r="J1298" s="4"/>
      <c r="K1298" s="4"/>
      <c r="L1298" s="3"/>
      <c r="M1298" s="5"/>
    </row>
    <row r="1299" spans="2:13" x14ac:dyDescent="0.3">
      <c r="B1299" s="3"/>
      <c r="C1299" s="3"/>
      <c r="D1299" s="3"/>
      <c r="E1299" s="3"/>
      <c r="F1299" s="3"/>
      <c r="G1299" s="3"/>
      <c r="H1299" s="3"/>
      <c r="I1299" s="3"/>
      <c r="J1299" s="4"/>
      <c r="K1299" s="4"/>
      <c r="L1299" s="3"/>
      <c r="M1299" s="5"/>
    </row>
    <row r="1300" spans="2:13" x14ac:dyDescent="0.3">
      <c r="B1300" s="3"/>
      <c r="C1300" s="3"/>
      <c r="D1300" s="3"/>
      <c r="E1300" s="3"/>
      <c r="F1300" s="3"/>
      <c r="G1300" s="3"/>
      <c r="H1300" s="3"/>
      <c r="I1300" s="3"/>
      <c r="J1300" s="4"/>
      <c r="K1300" s="4"/>
      <c r="M1300" s="5"/>
    </row>
    <row r="1301" spans="2:13" x14ac:dyDescent="0.3">
      <c r="B1301" s="3"/>
      <c r="C1301" s="3"/>
      <c r="D1301" s="3"/>
      <c r="E1301" s="3"/>
      <c r="F1301" s="3"/>
      <c r="G1301" s="3"/>
      <c r="H1301" s="3"/>
      <c r="I1301" s="3"/>
      <c r="J1301" s="4"/>
      <c r="K1301" s="4"/>
      <c r="L1301" s="3"/>
      <c r="M1301" s="5"/>
    </row>
    <row r="1302" spans="2:13" x14ac:dyDescent="0.3">
      <c r="B1302" s="3"/>
      <c r="C1302" s="3"/>
      <c r="D1302" s="3"/>
      <c r="E1302" s="3"/>
      <c r="F1302" s="3"/>
      <c r="G1302" s="3"/>
      <c r="H1302" s="3"/>
      <c r="I1302" s="3"/>
      <c r="J1302" s="4"/>
      <c r="K1302" s="4"/>
      <c r="L1302" s="3"/>
      <c r="M1302" s="5"/>
    </row>
    <row r="1303" spans="2:13" x14ac:dyDescent="0.3">
      <c r="B1303" s="3"/>
      <c r="C1303" s="3"/>
      <c r="D1303" s="3"/>
      <c r="E1303" s="3"/>
      <c r="F1303" s="3"/>
      <c r="G1303" s="3"/>
      <c r="H1303" s="3"/>
      <c r="I1303" s="3"/>
      <c r="J1303" s="4"/>
      <c r="K1303" s="4"/>
      <c r="L1303" s="3"/>
      <c r="M1303" s="5"/>
    </row>
    <row r="1304" spans="2:13" x14ac:dyDescent="0.3">
      <c r="B1304" s="3"/>
      <c r="C1304" s="3"/>
      <c r="D1304" s="3"/>
      <c r="E1304" s="3"/>
      <c r="F1304" s="3"/>
      <c r="G1304" s="3"/>
      <c r="H1304" s="3"/>
      <c r="I1304" s="3"/>
      <c r="J1304" s="4"/>
      <c r="K1304" s="4"/>
      <c r="L1304" s="3"/>
      <c r="M1304" s="5"/>
    </row>
    <row r="1305" spans="2:13" x14ac:dyDescent="0.3">
      <c r="B1305" s="3"/>
      <c r="C1305" s="3"/>
      <c r="D1305" s="3"/>
      <c r="E1305" s="3"/>
      <c r="F1305" s="3"/>
      <c r="G1305" s="3"/>
      <c r="H1305" s="3"/>
      <c r="I1305" s="3"/>
      <c r="J1305" s="4"/>
      <c r="K1305" s="4"/>
      <c r="L1305" s="3"/>
      <c r="M1305" s="5"/>
    </row>
    <row r="1306" spans="2:13" x14ac:dyDescent="0.3">
      <c r="B1306" s="3"/>
      <c r="C1306" s="3"/>
      <c r="D1306" s="3"/>
      <c r="E1306" s="3"/>
      <c r="F1306" s="3"/>
      <c r="G1306" s="3"/>
      <c r="H1306" s="3"/>
      <c r="I1306" s="3"/>
      <c r="J1306" s="4"/>
      <c r="K1306" s="4"/>
      <c r="L1306" s="3"/>
      <c r="M1306" s="5"/>
    </row>
    <row r="1307" spans="2:13" x14ac:dyDescent="0.3">
      <c r="B1307" s="3"/>
      <c r="C1307" s="3"/>
      <c r="D1307" s="3"/>
      <c r="E1307" s="3"/>
      <c r="F1307" s="3"/>
      <c r="G1307" s="3"/>
      <c r="H1307" s="3"/>
      <c r="I1307" s="3"/>
      <c r="J1307" s="4"/>
      <c r="K1307" s="4"/>
      <c r="L1307" s="3"/>
      <c r="M1307" s="5"/>
    </row>
    <row r="1308" spans="2:13" x14ac:dyDescent="0.3">
      <c r="B1308" s="3"/>
      <c r="C1308" s="3"/>
      <c r="D1308" s="3"/>
      <c r="E1308" s="3"/>
      <c r="F1308" s="3"/>
      <c r="G1308" s="3"/>
      <c r="H1308" s="3"/>
      <c r="I1308" s="3"/>
      <c r="J1308" s="4"/>
      <c r="K1308" s="4"/>
      <c r="L1308" s="3"/>
      <c r="M1308" s="5"/>
    </row>
    <row r="1309" spans="2:13" x14ac:dyDescent="0.3">
      <c r="B1309" s="3"/>
      <c r="C1309" s="3"/>
      <c r="D1309" s="3"/>
      <c r="E1309" s="3"/>
      <c r="F1309" s="3"/>
      <c r="G1309" s="3"/>
      <c r="H1309" s="3"/>
      <c r="I1309" s="3"/>
      <c r="J1309" s="4"/>
      <c r="K1309" s="4"/>
      <c r="L1309" s="3"/>
      <c r="M1309" s="5"/>
    </row>
    <row r="1310" spans="2:13" x14ac:dyDescent="0.3">
      <c r="B1310" s="3"/>
      <c r="C1310" s="3"/>
      <c r="D1310" s="3"/>
      <c r="E1310" s="3"/>
      <c r="F1310" s="3"/>
      <c r="G1310" s="3"/>
      <c r="H1310" s="3"/>
      <c r="I1310" s="3"/>
      <c r="J1310" s="4"/>
      <c r="K1310" s="4"/>
      <c r="L1310" s="3"/>
      <c r="M1310" s="5"/>
    </row>
    <row r="1311" spans="2:13" x14ac:dyDescent="0.3">
      <c r="B1311" s="3"/>
      <c r="C1311" s="3"/>
      <c r="D1311" s="3"/>
      <c r="E1311" s="3"/>
      <c r="F1311" s="3"/>
      <c r="G1311" s="3"/>
      <c r="H1311" s="3"/>
      <c r="I1311" s="3"/>
      <c r="J1311" s="4"/>
      <c r="K1311" s="4"/>
      <c r="L1311" s="3"/>
      <c r="M1311" s="5"/>
    </row>
    <row r="1312" spans="2:13" x14ac:dyDescent="0.3">
      <c r="B1312" s="3"/>
      <c r="C1312" s="3"/>
      <c r="D1312" s="3"/>
      <c r="E1312" s="3"/>
      <c r="F1312" s="3"/>
      <c r="G1312" s="3"/>
      <c r="H1312" s="3"/>
      <c r="I1312" s="3"/>
      <c r="J1312" s="4"/>
      <c r="K1312" s="4"/>
      <c r="L1312" s="3"/>
      <c r="M1312" s="5"/>
    </row>
    <row r="1313" spans="2:13" x14ac:dyDescent="0.3">
      <c r="B1313" s="3"/>
      <c r="C1313" s="3"/>
      <c r="D1313" s="3"/>
      <c r="F1313" s="3"/>
      <c r="G1313" s="3"/>
      <c r="H1313" s="3"/>
      <c r="I1313" s="3"/>
      <c r="J1313" s="4"/>
      <c r="K1313" s="4"/>
      <c r="L1313" s="3"/>
      <c r="M1313" s="5"/>
    </row>
    <row r="1314" spans="2:13" x14ac:dyDescent="0.3">
      <c r="B1314" s="3"/>
      <c r="C1314" s="3"/>
      <c r="D1314" s="3"/>
      <c r="E1314" s="3"/>
      <c r="F1314" s="3"/>
      <c r="G1314" s="3"/>
      <c r="H1314" s="3"/>
      <c r="I1314" s="3"/>
      <c r="J1314" s="4"/>
      <c r="K1314" s="4"/>
      <c r="L1314" s="3"/>
      <c r="M1314" s="5"/>
    </row>
    <row r="1315" spans="2:13" x14ac:dyDescent="0.3">
      <c r="B1315" s="3"/>
      <c r="C1315" s="3"/>
      <c r="D1315" s="3"/>
      <c r="E1315" s="3"/>
      <c r="F1315" s="3"/>
      <c r="G1315" s="3"/>
      <c r="H1315" s="3"/>
      <c r="I1315" s="3"/>
      <c r="J1315" s="4"/>
      <c r="K1315" s="4"/>
      <c r="M1315" s="5"/>
    </row>
    <row r="1316" spans="2:13" x14ac:dyDescent="0.3">
      <c r="B1316" s="3"/>
      <c r="C1316" s="3"/>
      <c r="D1316" s="3"/>
      <c r="E1316" s="3"/>
      <c r="F1316" s="3"/>
      <c r="G1316" s="3"/>
      <c r="H1316" s="3"/>
      <c r="I1316" s="3"/>
      <c r="J1316" s="4"/>
      <c r="K1316" s="4"/>
      <c r="L1316" s="3"/>
      <c r="M1316" s="5"/>
    </row>
    <row r="1317" spans="2:13" x14ac:dyDescent="0.3">
      <c r="B1317" s="3"/>
      <c r="C1317" s="3"/>
      <c r="D1317" s="3"/>
      <c r="E1317" s="3"/>
      <c r="G1317" s="3"/>
      <c r="H1317" s="3"/>
      <c r="J1317" s="4"/>
      <c r="K1317" s="4"/>
      <c r="L1317" s="3"/>
      <c r="M1317" s="5"/>
    </row>
    <row r="1318" spans="2:13" x14ac:dyDescent="0.3">
      <c r="B1318" s="3"/>
      <c r="C1318" s="3"/>
      <c r="D1318" s="3"/>
      <c r="E1318" s="3"/>
      <c r="F1318" s="3"/>
      <c r="G1318" s="3"/>
      <c r="H1318" s="3"/>
      <c r="I1318" s="3"/>
      <c r="J1318" s="4"/>
      <c r="K1318" s="4"/>
      <c r="L1318" s="3"/>
      <c r="M1318" s="5"/>
    </row>
    <row r="1319" spans="2:13" x14ac:dyDescent="0.3">
      <c r="B1319" s="3"/>
      <c r="C1319" s="3"/>
      <c r="D1319" s="3"/>
      <c r="E1319" s="3"/>
      <c r="F1319" s="3"/>
      <c r="G1319" s="3"/>
      <c r="H1319" s="3"/>
      <c r="I1319" s="3"/>
      <c r="J1319" s="4"/>
      <c r="K1319" s="4"/>
      <c r="L1319" s="3"/>
      <c r="M1319" s="5"/>
    </row>
    <row r="1320" spans="2:13" x14ac:dyDescent="0.3">
      <c r="B1320" s="3"/>
      <c r="C1320" s="3"/>
      <c r="D1320" s="3"/>
      <c r="E1320" s="3"/>
      <c r="F1320" s="3"/>
      <c r="G1320" s="3"/>
      <c r="H1320" s="3"/>
      <c r="I1320" s="3"/>
      <c r="J1320" s="4"/>
      <c r="K1320" s="4"/>
      <c r="L1320" s="3"/>
      <c r="M1320" s="5"/>
    </row>
    <row r="1321" spans="2:13" x14ac:dyDescent="0.3">
      <c r="B1321" s="3"/>
      <c r="C1321" s="3"/>
      <c r="D1321" s="3"/>
      <c r="E1321" s="3"/>
      <c r="F1321" s="3"/>
      <c r="G1321" s="3"/>
      <c r="H1321" s="3"/>
      <c r="I1321" s="3"/>
      <c r="J1321" s="4"/>
      <c r="K1321" s="4"/>
      <c r="L1321" s="3"/>
      <c r="M1321" s="5"/>
    </row>
    <row r="1322" spans="2:13" x14ac:dyDescent="0.3">
      <c r="B1322" s="3"/>
      <c r="C1322" s="3"/>
      <c r="D1322" s="3"/>
      <c r="F1322" s="3"/>
      <c r="G1322" s="3"/>
      <c r="H1322" s="3"/>
      <c r="I1322" s="3"/>
      <c r="J1322" s="4"/>
      <c r="K1322" s="4"/>
      <c r="L1322" s="3"/>
      <c r="M1322" s="5"/>
    </row>
    <row r="1323" spans="2:13" x14ac:dyDescent="0.3">
      <c r="B1323" s="3"/>
      <c r="C1323" s="3"/>
      <c r="D1323" s="3"/>
      <c r="F1323" s="3"/>
      <c r="G1323" s="3"/>
      <c r="H1323" s="3"/>
      <c r="I1323" s="3"/>
      <c r="J1323" s="4"/>
      <c r="K1323" s="4"/>
      <c r="L1323" s="3"/>
      <c r="M1323" s="5"/>
    </row>
    <row r="1324" spans="2:13" x14ac:dyDescent="0.3">
      <c r="B1324" s="3"/>
      <c r="C1324" s="3"/>
      <c r="D1324" s="3"/>
      <c r="E1324" s="3"/>
      <c r="G1324" s="3"/>
      <c r="H1324" s="3"/>
      <c r="J1324" s="4"/>
      <c r="K1324" s="4"/>
      <c r="L1324" s="3"/>
      <c r="M1324" s="5"/>
    </row>
    <row r="1325" spans="2:13" x14ac:dyDescent="0.3">
      <c r="B1325" s="3"/>
      <c r="C1325" s="3"/>
      <c r="D1325" s="3"/>
      <c r="E1325" s="3"/>
      <c r="F1325" s="3"/>
      <c r="G1325" s="3"/>
      <c r="H1325" s="3"/>
      <c r="I1325" s="3"/>
      <c r="J1325" s="4"/>
      <c r="K1325" s="4"/>
      <c r="L1325" s="3"/>
      <c r="M1325" s="5"/>
    </row>
    <row r="1326" spans="2:13" x14ac:dyDescent="0.3">
      <c r="B1326" s="3"/>
      <c r="C1326" s="3"/>
      <c r="D1326" s="3"/>
      <c r="E1326" s="3"/>
      <c r="F1326" s="3"/>
      <c r="G1326" s="3"/>
      <c r="H1326" s="3"/>
      <c r="I1326" s="3"/>
      <c r="J1326" s="4"/>
      <c r="K1326" s="4"/>
      <c r="L1326" s="3"/>
      <c r="M1326" s="5"/>
    </row>
    <row r="1327" spans="2:13" x14ac:dyDescent="0.3">
      <c r="B1327" s="3"/>
      <c r="C1327" s="3"/>
      <c r="D1327" s="3"/>
      <c r="E1327" s="3"/>
      <c r="F1327" s="3"/>
      <c r="G1327" s="3"/>
      <c r="H1327" s="3"/>
      <c r="I1327" s="3"/>
      <c r="J1327" s="4"/>
      <c r="K1327" s="4"/>
      <c r="L1327" s="3"/>
      <c r="M1327" s="5"/>
    </row>
    <row r="1328" spans="2:13" x14ac:dyDescent="0.3">
      <c r="B1328" s="3"/>
      <c r="C1328" s="3"/>
      <c r="D1328" s="3"/>
      <c r="E1328" s="3"/>
      <c r="F1328" s="3"/>
      <c r="G1328" s="3"/>
      <c r="H1328" s="3"/>
      <c r="I1328" s="3"/>
      <c r="J1328" s="4"/>
      <c r="K1328" s="4"/>
      <c r="M1328" s="5"/>
    </row>
    <row r="1329" spans="2:13" x14ac:dyDescent="0.3">
      <c r="B1329" s="3"/>
      <c r="C1329" s="3"/>
      <c r="D1329" s="3"/>
      <c r="E1329" s="3"/>
      <c r="F1329" s="3"/>
      <c r="G1329" s="3"/>
      <c r="H1329" s="3"/>
      <c r="I1329" s="3"/>
      <c r="J1329" s="4"/>
      <c r="K1329" s="4"/>
      <c r="L1329" s="3"/>
      <c r="M1329" s="5"/>
    </row>
    <row r="1330" spans="2:13" x14ac:dyDescent="0.3">
      <c r="B1330" s="3"/>
      <c r="C1330" s="3"/>
      <c r="D1330" s="3"/>
      <c r="E1330" s="3"/>
      <c r="F1330" s="3"/>
      <c r="G1330" s="3"/>
      <c r="H1330" s="3"/>
      <c r="I1330" s="3"/>
      <c r="J1330" s="4"/>
      <c r="K1330" s="4"/>
      <c r="L1330" s="3"/>
      <c r="M1330" s="5"/>
    </row>
    <row r="1331" spans="2:13" x14ac:dyDescent="0.3">
      <c r="B1331" s="3"/>
      <c r="C1331" s="3"/>
      <c r="D1331" s="3"/>
      <c r="E1331" s="3"/>
      <c r="F1331" s="3"/>
      <c r="G1331" s="3"/>
      <c r="H1331" s="3"/>
      <c r="I1331" s="3"/>
      <c r="J1331" s="4"/>
      <c r="K1331" s="4"/>
      <c r="L1331" s="3"/>
      <c r="M1331" s="5"/>
    </row>
    <row r="1332" spans="2:13" x14ac:dyDescent="0.3">
      <c r="B1332" s="3"/>
      <c r="C1332" s="3"/>
      <c r="D1332" s="3"/>
      <c r="E1332" s="3"/>
      <c r="F1332" s="3"/>
      <c r="G1332" s="3"/>
      <c r="H1332" s="3"/>
      <c r="I1332" s="3"/>
      <c r="J1332" s="4"/>
      <c r="K1332" s="4"/>
      <c r="L1332" s="3"/>
      <c r="M1332" s="5"/>
    </row>
    <row r="1333" spans="2:13" x14ac:dyDescent="0.3">
      <c r="B1333" s="3"/>
      <c r="C1333" s="3"/>
      <c r="D1333" s="3"/>
      <c r="E1333" s="3"/>
      <c r="F1333" s="3"/>
      <c r="G1333" s="3"/>
      <c r="H1333" s="3"/>
      <c r="I1333" s="3"/>
      <c r="J1333" s="4"/>
      <c r="K1333" s="4"/>
      <c r="L1333" s="3"/>
      <c r="M1333" s="5"/>
    </row>
    <row r="1334" spans="2:13" x14ac:dyDescent="0.3">
      <c r="B1334" s="3"/>
      <c r="C1334" s="3"/>
      <c r="D1334" s="3"/>
      <c r="E1334" s="3"/>
      <c r="F1334" s="3"/>
      <c r="G1334" s="3"/>
      <c r="H1334" s="3"/>
      <c r="I1334" s="3"/>
      <c r="J1334" s="4"/>
      <c r="K1334" s="4"/>
      <c r="L1334" s="3"/>
      <c r="M1334" s="5"/>
    </row>
    <row r="1335" spans="2:13" x14ac:dyDescent="0.3">
      <c r="B1335" s="3"/>
      <c r="C1335" s="3"/>
      <c r="D1335" s="3"/>
      <c r="E1335" s="3"/>
      <c r="G1335" s="3"/>
      <c r="H1335" s="3"/>
      <c r="J1335" s="4"/>
      <c r="K1335" s="4"/>
      <c r="M1335" s="5"/>
    </row>
    <row r="1336" spans="2:13" x14ac:dyDescent="0.3">
      <c r="B1336" s="3"/>
      <c r="C1336" s="3"/>
      <c r="D1336" s="3"/>
      <c r="E1336" s="3"/>
      <c r="F1336" s="3"/>
      <c r="G1336" s="3"/>
      <c r="H1336" s="3"/>
      <c r="I1336" s="3"/>
      <c r="J1336" s="4"/>
      <c r="K1336" s="4"/>
      <c r="L1336" s="3"/>
      <c r="M1336" s="5"/>
    </row>
    <row r="1337" spans="2:13" x14ac:dyDescent="0.3">
      <c r="B1337" s="3"/>
      <c r="C1337" s="3"/>
      <c r="D1337" s="3"/>
      <c r="E1337" s="3"/>
      <c r="F1337" s="3"/>
      <c r="H1337" s="3"/>
      <c r="I1337" s="3"/>
      <c r="J1337" s="4"/>
      <c r="K1337" s="4"/>
      <c r="L1337" s="3"/>
      <c r="M1337" s="5"/>
    </row>
    <row r="1338" spans="2:13" x14ac:dyDescent="0.3">
      <c r="B1338" s="3"/>
      <c r="C1338" s="3"/>
      <c r="D1338" s="3"/>
      <c r="E1338" s="3"/>
      <c r="F1338" s="3"/>
      <c r="G1338" s="3"/>
      <c r="H1338" s="3"/>
      <c r="I1338" s="3"/>
      <c r="J1338" s="4"/>
      <c r="K1338" s="4"/>
      <c r="L1338" s="3"/>
      <c r="M1338" s="5"/>
    </row>
    <row r="1339" spans="2:13" x14ac:dyDescent="0.3">
      <c r="B1339" s="3"/>
      <c r="C1339" s="3"/>
      <c r="D1339" s="3"/>
      <c r="E1339" s="3"/>
      <c r="F1339" s="3"/>
      <c r="G1339" s="3"/>
      <c r="H1339" s="3"/>
      <c r="I1339" s="3"/>
      <c r="J1339" s="4"/>
      <c r="K1339" s="4"/>
      <c r="L1339" s="3"/>
      <c r="M1339" s="5"/>
    </row>
    <row r="1340" spans="2:13" x14ac:dyDescent="0.3">
      <c r="B1340" s="3"/>
      <c r="C1340" s="3"/>
      <c r="D1340" s="3"/>
      <c r="E1340" s="3"/>
      <c r="F1340" s="3"/>
      <c r="G1340" s="3"/>
      <c r="H1340" s="3"/>
      <c r="I1340" s="3"/>
      <c r="J1340" s="4"/>
      <c r="K1340" s="4"/>
      <c r="L1340" s="3"/>
      <c r="M1340" s="5"/>
    </row>
    <row r="1341" spans="2:13" x14ac:dyDescent="0.3">
      <c r="B1341" s="3"/>
      <c r="C1341" s="3"/>
      <c r="D1341" s="3"/>
      <c r="E1341" s="3"/>
      <c r="F1341" s="3"/>
      <c r="G1341" s="3"/>
      <c r="H1341" s="3"/>
      <c r="I1341" s="3"/>
      <c r="J1341" s="4"/>
      <c r="K1341" s="4"/>
      <c r="L1341" s="3"/>
      <c r="M1341" s="5"/>
    </row>
    <row r="1342" spans="2:13" x14ac:dyDescent="0.3">
      <c r="B1342" s="3"/>
      <c r="C1342" s="3"/>
      <c r="D1342" s="3"/>
      <c r="E1342" s="3"/>
      <c r="F1342" s="3"/>
      <c r="G1342" s="3"/>
      <c r="H1342" s="3"/>
      <c r="I1342" s="3"/>
      <c r="J1342" s="4"/>
      <c r="K1342" s="4"/>
      <c r="M1342" s="5"/>
    </row>
    <row r="1343" spans="2:13" x14ac:dyDescent="0.3">
      <c r="B1343" s="3"/>
      <c r="C1343" s="3"/>
      <c r="D1343" s="3"/>
      <c r="E1343" s="3"/>
      <c r="F1343" s="3"/>
      <c r="G1343" s="3"/>
      <c r="H1343" s="3"/>
      <c r="I1343" s="3"/>
      <c r="J1343" s="4"/>
      <c r="K1343" s="4"/>
      <c r="L1343" s="3"/>
      <c r="M1343" s="5"/>
    </row>
    <row r="1344" spans="2:13" x14ac:dyDescent="0.3">
      <c r="B1344" s="3"/>
      <c r="C1344" s="3"/>
      <c r="D1344" s="3"/>
      <c r="E1344" s="3"/>
      <c r="F1344" s="3"/>
      <c r="G1344" s="3"/>
      <c r="H1344" s="3"/>
      <c r="I1344" s="3"/>
      <c r="J1344" s="4"/>
      <c r="K1344" s="4"/>
      <c r="L1344" s="3"/>
      <c r="M1344" s="5"/>
    </row>
    <row r="1345" spans="2:13" x14ac:dyDescent="0.3">
      <c r="B1345" s="3"/>
      <c r="C1345" s="3"/>
      <c r="D1345" s="3"/>
      <c r="E1345" s="3"/>
      <c r="F1345" s="3"/>
      <c r="G1345" s="3"/>
      <c r="H1345" s="3"/>
      <c r="I1345" s="3"/>
      <c r="J1345" s="4"/>
      <c r="K1345" s="4"/>
      <c r="L1345" s="3"/>
      <c r="M1345" s="5"/>
    </row>
    <row r="1346" spans="2:13" x14ac:dyDescent="0.3">
      <c r="B1346" s="3"/>
      <c r="C1346" s="3"/>
      <c r="D1346" s="3"/>
      <c r="E1346" s="3"/>
      <c r="F1346" s="3"/>
      <c r="G1346" s="3"/>
      <c r="H1346" s="3"/>
      <c r="I1346" s="3"/>
      <c r="J1346" s="4"/>
      <c r="K1346" s="4"/>
      <c r="L1346" s="3"/>
      <c r="M1346" s="5"/>
    </row>
    <row r="1347" spans="2:13" x14ac:dyDescent="0.3">
      <c r="B1347" s="3"/>
      <c r="C1347" s="3"/>
      <c r="D1347" s="3"/>
      <c r="E1347" s="3"/>
      <c r="F1347" s="3"/>
      <c r="G1347" s="3"/>
      <c r="H1347" s="3"/>
      <c r="I1347" s="3"/>
      <c r="J1347" s="4"/>
      <c r="K1347" s="4"/>
      <c r="L1347" s="3"/>
      <c r="M1347" s="5"/>
    </row>
    <row r="1348" spans="2:13" x14ac:dyDescent="0.3">
      <c r="B1348" s="3"/>
      <c r="C1348" s="3"/>
      <c r="D1348" s="3"/>
      <c r="E1348" s="3"/>
      <c r="F1348" s="3"/>
      <c r="G1348" s="3"/>
      <c r="H1348" s="3"/>
      <c r="I1348" s="3"/>
      <c r="J1348" s="4"/>
      <c r="K1348" s="4"/>
      <c r="L1348" s="3"/>
      <c r="M1348" s="5"/>
    </row>
    <row r="1349" spans="2:13" x14ac:dyDescent="0.3">
      <c r="B1349" s="3"/>
      <c r="C1349" s="3"/>
      <c r="D1349" s="3"/>
      <c r="F1349" s="3"/>
      <c r="G1349" s="3"/>
      <c r="H1349" s="3"/>
      <c r="I1349" s="3"/>
      <c r="J1349" s="4"/>
      <c r="K1349" s="4"/>
      <c r="L1349" s="3"/>
      <c r="M1349" s="5"/>
    </row>
    <row r="1350" spans="2:13" x14ac:dyDescent="0.3">
      <c r="B1350" s="3"/>
      <c r="C1350" s="3"/>
      <c r="D1350" s="3"/>
      <c r="E1350" s="3"/>
      <c r="F1350" s="3"/>
      <c r="G1350" s="3"/>
      <c r="H1350" s="3"/>
      <c r="I1350" s="3"/>
      <c r="J1350" s="4"/>
      <c r="K1350" s="4"/>
      <c r="L1350" s="3"/>
      <c r="M1350" s="5"/>
    </row>
    <row r="1351" spans="2:13" x14ac:dyDescent="0.3">
      <c r="B1351" s="3"/>
      <c r="C1351" s="3"/>
      <c r="D1351" s="3"/>
      <c r="E1351" s="3"/>
      <c r="F1351" s="3"/>
      <c r="G1351" s="3"/>
      <c r="H1351" s="3"/>
      <c r="I1351" s="3"/>
      <c r="J1351" s="4"/>
      <c r="K1351" s="4"/>
      <c r="L1351" s="3"/>
      <c r="M1351" s="5"/>
    </row>
    <row r="1352" spans="2:13" x14ac:dyDescent="0.3">
      <c r="B1352" s="3"/>
      <c r="C1352" s="3"/>
      <c r="D1352" s="3"/>
      <c r="E1352" s="3"/>
      <c r="F1352" s="3"/>
      <c r="G1352" s="3"/>
      <c r="H1352" s="3"/>
      <c r="I1352" s="3"/>
      <c r="J1352" s="4"/>
      <c r="K1352" s="4"/>
      <c r="L1352" s="3"/>
      <c r="M1352" s="5"/>
    </row>
    <row r="1353" spans="2:13" x14ac:dyDescent="0.3">
      <c r="B1353" s="3"/>
      <c r="C1353" s="3"/>
      <c r="D1353" s="3"/>
      <c r="E1353" s="3"/>
      <c r="F1353" s="3"/>
      <c r="G1353" s="3"/>
      <c r="H1353" s="3"/>
      <c r="I1353" s="3"/>
      <c r="J1353" s="4"/>
      <c r="K1353" s="4"/>
      <c r="L1353" s="3"/>
      <c r="M1353" s="5"/>
    </row>
    <row r="1354" spans="2:13" x14ac:dyDescent="0.3">
      <c r="B1354" s="3"/>
      <c r="C1354" s="3"/>
      <c r="D1354" s="3"/>
      <c r="E1354" s="3"/>
      <c r="F1354" s="3"/>
      <c r="G1354" s="3"/>
      <c r="H1354" s="3"/>
      <c r="I1354" s="3"/>
      <c r="J1354" s="4"/>
      <c r="K1354" s="4"/>
      <c r="L1354" s="3"/>
      <c r="M1354" s="5"/>
    </row>
    <row r="1355" spans="2:13" x14ac:dyDescent="0.3">
      <c r="B1355" s="3"/>
      <c r="C1355" s="3"/>
      <c r="D1355" s="3"/>
      <c r="E1355" s="3"/>
      <c r="F1355" s="3"/>
      <c r="G1355" s="3"/>
      <c r="H1355" s="3"/>
      <c r="I1355" s="3"/>
      <c r="J1355" s="4"/>
      <c r="K1355" s="4"/>
      <c r="L1355" s="3"/>
      <c r="M1355" s="5"/>
    </row>
    <row r="1356" spans="2:13" x14ac:dyDescent="0.3">
      <c r="B1356" s="3"/>
      <c r="C1356" s="3"/>
      <c r="D1356" s="3"/>
      <c r="E1356" s="3"/>
      <c r="F1356" s="3"/>
      <c r="G1356" s="3"/>
      <c r="H1356" s="3"/>
      <c r="I1356" s="3"/>
      <c r="J1356" s="4"/>
      <c r="K1356" s="4"/>
      <c r="L1356" s="3"/>
      <c r="M1356" s="5"/>
    </row>
    <row r="1357" spans="2:13" x14ac:dyDescent="0.3">
      <c r="B1357" s="3"/>
      <c r="C1357" s="3"/>
      <c r="D1357" s="3"/>
      <c r="E1357" s="3"/>
      <c r="F1357" s="3"/>
      <c r="G1357" s="3"/>
      <c r="H1357" s="3"/>
      <c r="I1357" s="3"/>
      <c r="J1357" s="4"/>
      <c r="K1357" s="4"/>
      <c r="M1357" s="5"/>
    </row>
    <row r="1358" spans="2:13" x14ac:dyDescent="0.3">
      <c r="B1358" s="3"/>
      <c r="C1358" s="3"/>
      <c r="D1358" s="3"/>
      <c r="E1358" s="3"/>
      <c r="F1358" s="3"/>
      <c r="G1358" s="3"/>
      <c r="H1358" s="3"/>
      <c r="I1358" s="3"/>
      <c r="J1358" s="4"/>
      <c r="K1358" s="4"/>
      <c r="L1358" s="3"/>
      <c r="M1358" s="5"/>
    </row>
    <row r="1359" spans="2:13" x14ac:dyDescent="0.3">
      <c r="B1359" s="3"/>
      <c r="C1359" s="3"/>
      <c r="D1359" s="3"/>
      <c r="E1359" s="3"/>
      <c r="F1359" s="3"/>
      <c r="G1359" s="3"/>
      <c r="H1359" s="3"/>
      <c r="I1359" s="3"/>
      <c r="J1359" s="4"/>
      <c r="K1359" s="4"/>
      <c r="L1359" s="3"/>
      <c r="M1359" s="5"/>
    </row>
    <row r="1360" spans="2:13" x14ac:dyDescent="0.3">
      <c r="B1360" s="3"/>
      <c r="C1360" s="3"/>
      <c r="D1360" s="3"/>
      <c r="E1360" s="3"/>
      <c r="F1360" s="3"/>
      <c r="G1360" s="3"/>
      <c r="H1360" s="3"/>
      <c r="I1360" s="3"/>
      <c r="J1360" s="4"/>
      <c r="K1360" s="4"/>
      <c r="L1360" s="3"/>
      <c r="M1360" s="5"/>
    </row>
    <row r="1361" spans="2:13" x14ac:dyDescent="0.3">
      <c r="B1361" s="3"/>
      <c r="C1361" s="3"/>
      <c r="D1361" s="3"/>
      <c r="E1361" s="3"/>
      <c r="F1361" s="3"/>
      <c r="G1361" s="3"/>
      <c r="H1361" s="3"/>
      <c r="I1361" s="3"/>
      <c r="J1361" s="4"/>
      <c r="K1361" s="4"/>
      <c r="L1361" s="3"/>
      <c r="M1361" s="5"/>
    </row>
    <row r="1362" spans="2:13" x14ac:dyDescent="0.3">
      <c r="B1362" s="3"/>
      <c r="C1362" s="3"/>
      <c r="D1362" s="3"/>
      <c r="E1362" s="3"/>
      <c r="F1362" s="3"/>
      <c r="G1362" s="3"/>
      <c r="H1362" s="3"/>
      <c r="I1362" s="3"/>
      <c r="J1362" s="4"/>
      <c r="K1362" s="4"/>
      <c r="L1362" s="3"/>
      <c r="M1362" s="5"/>
    </row>
    <row r="1363" spans="2:13" x14ac:dyDescent="0.3">
      <c r="B1363" s="3"/>
      <c r="C1363" s="3"/>
      <c r="D1363" s="3"/>
      <c r="F1363" s="3"/>
      <c r="G1363" s="3"/>
      <c r="H1363" s="3"/>
      <c r="I1363" s="3"/>
      <c r="J1363" s="4"/>
      <c r="K1363" s="4"/>
      <c r="L1363" s="3"/>
      <c r="M1363" s="5"/>
    </row>
    <row r="1364" spans="2:13" x14ac:dyDescent="0.3">
      <c r="B1364" s="3"/>
      <c r="C1364" s="3"/>
      <c r="D1364" s="3"/>
      <c r="E1364" s="3"/>
      <c r="F1364" s="3"/>
      <c r="G1364" s="3"/>
      <c r="H1364" s="3"/>
      <c r="I1364" s="3"/>
      <c r="J1364" s="4"/>
      <c r="K1364" s="4"/>
      <c r="L1364" s="3"/>
      <c r="M1364" s="5"/>
    </row>
    <row r="1365" spans="2:13" x14ac:dyDescent="0.3">
      <c r="B1365" s="3"/>
      <c r="C1365" s="3"/>
      <c r="D1365" s="3"/>
      <c r="E1365" s="3"/>
      <c r="F1365" s="3"/>
      <c r="G1365" s="3"/>
      <c r="H1365" s="3"/>
      <c r="I1365" s="3"/>
      <c r="J1365" s="4"/>
      <c r="K1365" s="4"/>
      <c r="L1365" s="3"/>
      <c r="M1365" s="5"/>
    </row>
    <row r="1366" spans="2:13" x14ac:dyDescent="0.3">
      <c r="B1366" s="3"/>
      <c r="C1366" s="3"/>
      <c r="D1366" s="3"/>
      <c r="E1366" s="3"/>
      <c r="F1366" s="3"/>
      <c r="G1366" s="3"/>
      <c r="H1366" s="3"/>
      <c r="I1366" s="3"/>
      <c r="J1366" s="4"/>
      <c r="K1366" s="4"/>
      <c r="L1366" s="3"/>
      <c r="M1366" s="5"/>
    </row>
    <row r="1367" spans="2:13" x14ac:dyDescent="0.3">
      <c r="B1367" s="3"/>
      <c r="C1367" s="3"/>
      <c r="D1367" s="3"/>
      <c r="E1367" s="3"/>
      <c r="F1367" s="3"/>
      <c r="G1367" s="3"/>
      <c r="H1367" s="3"/>
      <c r="I1367" s="3"/>
      <c r="J1367" s="4"/>
      <c r="K1367" s="4"/>
      <c r="L1367" s="3"/>
      <c r="M1367" s="5"/>
    </row>
    <row r="1368" spans="2:13" x14ac:dyDescent="0.3">
      <c r="B1368" s="3"/>
      <c r="C1368" s="3"/>
      <c r="D1368" s="3"/>
      <c r="E1368" s="3"/>
      <c r="F1368" s="3"/>
      <c r="G1368" s="3"/>
      <c r="H1368" s="3"/>
      <c r="I1368" s="3"/>
      <c r="J1368" s="4"/>
      <c r="K1368" s="4"/>
      <c r="L1368" s="3"/>
      <c r="M1368" s="5"/>
    </row>
    <row r="1369" spans="2:13" x14ac:dyDescent="0.3">
      <c r="B1369" s="3"/>
      <c r="C1369" s="3"/>
      <c r="D1369" s="3"/>
      <c r="E1369" s="3"/>
      <c r="F1369" s="3"/>
      <c r="G1369" s="3"/>
      <c r="H1369" s="3"/>
      <c r="I1369" s="3"/>
      <c r="J1369" s="4"/>
      <c r="K1369" s="4"/>
      <c r="L1369" s="3"/>
      <c r="M1369" s="5"/>
    </row>
    <row r="1370" spans="2:13" x14ac:dyDescent="0.3">
      <c r="B1370" s="3"/>
      <c r="C1370" s="3"/>
      <c r="D1370" s="3"/>
      <c r="E1370" s="3"/>
      <c r="F1370" s="3"/>
      <c r="G1370" s="3"/>
      <c r="H1370" s="3"/>
      <c r="I1370" s="3"/>
      <c r="J1370" s="4"/>
      <c r="K1370" s="4"/>
      <c r="L1370" s="3"/>
      <c r="M1370" s="5"/>
    </row>
    <row r="1371" spans="2:13" x14ac:dyDescent="0.3">
      <c r="B1371" s="3"/>
      <c r="C1371" s="3"/>
      <c r="D1371" s="3"/>
      <c r="E1371" s="3"/>
      <c r="F1371" s="3"/>
      <c r="G1371" s="3"/>
      <c r="H1371" s="3"/>
      <c r="I1371" s="3"/>
      <c r="J1371" s="4"/>
      <c r="K1371" s="4"/>
      <c r="L1371" s="3"/>
      <c r="M1371" s="5"/>
    </row>
    <row r="1372" spans="2:13" x14ac:dyDescent="0.3">
      <c r="B1372" s="3"/>
      <c r="C1372" s="3"/>
      <c r="D1372" s="3"/>
      <c r="E1372" s="3"/>
      <c r="F1372" s="3"/>
      <c r="G1372" s="3"/>
      <c r="H1372" s="3"/>
      <c r="I1372" s="3"/>
      <c r="J1372" s="4"/>
      <c r="K1372" s="4"/>
      <c r="M1372" s="5"/>
    </row>
    <row r="1373" spans="2:13" x14ac:dyDescent="0.3">
      <c r="B1373" s="3"/>
      <c r="C1373" s="3"/>
      <c r="D1373" s="3"/>
      <c r="E1373" s="3"/>
      <c r="F1373" s="3"/>
      <c r="G1373" s="3"/>
      <c r="H1373" s="3"/>
      <c r="I1373" s="3"/>
      <c r="J1373" s="4"/>
      <c r="K1373" s="4"/>
      <c r="L1373" s="3"/>
      <c r="M1373" s="5"/>
    </row>
    <row r="1374" spans="2:13" x14ac:dyDescent="0.3">
      <c r="B1374" s="3"/>
      <c r="C1374" s="3"/>
      <c r="D1374" s="3"/>
      <c r="E1374" s="3"/>
      <c r="F1374" s="3"/>
      <c r="G1374" s="3"/>
      <c r="H1374" s="3"/>
      <c r="I1374" s="3"/>
      <c r="J1374" s="4"/>
      <c r="K1374" s="4"/>
      <c r="L1374" s="3"/>
      <c r="M1374" s="5"/>
    </row>
    <row r="1375" spans="2:13" x14ac:dyDescent="0.3">
      <c r="B1375" s="3"/>
      <c r="C1375" s="3"/>
      <c r="D1375" s="3"/>
      <c r="E1375" s="3"/>
      <c r="F1375" s="3"/>
      <c r="G1375" s="3"/>
      <c r="H1375" s="3"/>
      <c r="I1375" s="3"/>
      <c r="J1375" s="4"/>
      <c r="K1375" s="4"/>
      <c r="L1375" s="3"/>
      <c r="M1375" s="5"/>
    </row>
    <row r="1376" spans="2:13" x14ac:dyDescent="0.3">
      <c r="B1376" s="3"/>
      <c r="C1376" s="3"/>
      <c r="D1376" s="3"/>
      <c r="E1376" s="3"/>
      <c r="F1376" s="3"/>
      <c r="G1376" s="3"/>
      <c r="H1376" s="3"/>
      <c r="I1376" s="3"/>
      <c r="J1376" s="4"/>
      <c r="K1376" s="4"/>
      <c r="L1376" s="3"/>
      <c r="M1376" s="5"/>
    </row>
    <row r="1377" spans="2:13" x14ac:dyDescent="0.3">
      <c r="B1377" s="3"/>
      <c r="C1377" s="3"/>
      <c r="D1377" s="3"/>
      <c r="E1377" s="3"/>
      <c r="F1377" s="3"/>
      <c r="G1377" s="3"/>
      <c r="H1377" s="3"/>
      <c r="I1377" s="3"/>
      <c r="J1377" s="4"/>
      <c r="K1377" s="4"/>
      <c r="L1377" s="3"/>
      <c r="M1377" s="5"/>
    </row>
    <row r="1378" spans="2:13" x14ac:dyDescent="0.3">
      <c r="B1378" s="3"/>
      <c r="C1378" s="3"/>
      <c r="D1378" s="3"/>
      <c r="E1378" s="3"/>
      <c r="G1378" s="3"/>
      <c r="H1378" s="3"/>
      <c r="J1378" s="4"/>
      <c r="K1378" s="4"/>
      <c r="L1378" s="3"/>
      <c r="M1378" s="5"/>
    </row>
    <row r="1379" spans="2:13" x14ac:dyDescent="0.3">
      <c r="B1379" s="3"/>
      <c r="C1379" s="3"/>
      <c r="D1379" s="3"/>
      <c r="E1379" s="3"/>
      <c r="F1379" s="3"/>
      <c r="G1379" s="3"/>
      <c r="H1379" s="3"/>
      <c r="I1379" s="3"/>
      <c r="J1379" s="4"/>
      <c r="K1379" s="4"/>
      <c r="L1379" s="3"/>
      <c r="M1379" s="5"/>
    </row>
    <row r="1380" spans="2:13" x14ac:dyDescent="0.3">
      <c r="B1380" s="3"/>
      <c r="C1380" s="3"/>
      <c r="D1380" s="3"/>
      <c r="E1380" s="3"/>
      <c r="F1380" s="3"/>
      <c r="G1380" s="3"/>
      <c r="H1380" s="3"/>
      <c r="I1380" s="3"/>
      <c r="J1380" s="4"/>
      <c r="K1380" s="4"/>
      <c r="L1380" s="3"/>
      <c r="M1380" s="5"/>
    </row>
    <row r="1381" spans="2:13" x14ac:dyDescent="0.3">
      <c r="B1381" s="3"/>
      <c r="C1381" s="3"/>
      <c r="D1381" s="3"/>
      <c r="E1381" s="3"/>
      <c r="F1381" s="3"/>
      <c r="G1381" s="3"/>
      <c r="H1381" s="3"/>
      <c r="I1381" s="3"/>
      <c r="J1381" s="4"/>
      <c r="K1381" s="4"/>
      <c r="L1381" s="3"/>
      <c r="M1381" s="5"/>
    </row>
    <row r="1382" spans="2:13" x14ac:dyDescent="0.3">
      <c r="B1382" s="3"/>
      <c r="C1382" s="3"/>
      <c r="D1382" s="3"/>
      <c r="E1382" s="3"/>
      <c r="F1382" s="3"/>
      <c r="G1382" s="3"/>
      <c r="H1382" s="3"/>
      <c r="I1382" s="3"/>
      <c r="J1382" s="4"/>
      <c r="K1382" s="4"/>
      <c r="L1382" s="3"/>
      <c r="M1382" s="5"/>
    </row>
    <row r="1383" spans="2:13" x14ac:dyDescent="0.3">
      <c r="B1383" s="3"/>
      <c r="C1383" s="3"/>
      <c r="D1383" s="3"/>
      <c r="E1383" s="3"/>
      <c r="F1383" s="3"/>
      <c r="G1383" s="3"/>
      <c r="H1383" s="3"/>
      <c r="I1383" s="3"/>
      <c r="J1383" s="4"/>
      <c r="K1383" s="4"/>
      <c r="M1383" s="5"/>
    </row>
    <row r="1384" spans="2:13" x14ac:dyDescent="0.3">
      <c r="B1384" s="3"/>
      <c r="C1384" s="3"/>
      <c r="D1384" s="3"/>
      <c r="E1384" s="3"/>
      <c r="F1384" s="3"/>
      <c r="G1384" s="3"/>
      <c r="H1384" s="3"/>
      <c r="I1384" s="3"/>
      <c r="J1384" s="4"/>
      <c r="K1384" s="4"/>
      <c r="L1384" s="3"/>
      <c r="M1384" s="5"/>
    </row>
    <row r="1385" spans="2:13" x14ac:dyDescent="0.3">
      <c r="B1385" s="3"/>
      <c r="C1385" s="3"/>
      <c r="D1385" s="3"/>
      <c r="E1385" s="3"/>
      <c r="F1385" s="3"/>
      <c r="G1385" s="3"/>
      <c r="H1385" s="3"/>
      <c r="I1385" s="3"/>
      <c r="J1385" s="4"/>
      <c r="K1385" s="4"/>
      <c r="L1385" s="3"/>
      <c r="M1385" s="5"/>
    </row>
    <row r="1386" spans="2:13" x14ac:dyDescent="0.3">
      <c r="B1386" s="3"/>
      <c r="C1386" s="3"/>
      <c r="D1386" s="3"/>
      <c r="F1386" s="3"/>
      <c r="G1386" s="3"/>
      <c r="H1386" s="3"/>
      <c r="I1386" s="3"/>
      <c r="J1386" s="4"/>
      <c r="K1386" s="4"/>
      <c r="M1386" s="5"/>
    </row>
    <row r="1387" spans="2:13" x14ac:dyDescent="0.3">
      <c r="B1387" s="3"/>
      <c r="C1387" s="3"/>
      <c r="D1387" s="3"/>
      <c r="E1387" s="3"/>
      <c r="F1387" s="3"/>
      <c r="G1387" s="3"/>
      <c r="H1387" s="3"/>
      <c r="I1387" s="3"/>
      <c r="J1387" s="4"/>
      <c r="K1387" s="4"/>
      <c r="M1387" s="5"/>
    </row>
    <row r="1388" spans="2:13" x14ac:dyDescent="0.3">
      <c r="B1388" s="3"/>
      <c r="C1388" s="3"/>
      <c r="D1388" s="3"/>
      <c r="E1388" s="3"/>
      <c r="F1388" s="3"/>
      <c r="G1388" s="3"/>
      <c r="H1388" s="3"/>
      <c r="I1388" s="3"/>
      <c r="J1388" s="4"/>
      <c r="K1388" s="4"/>
      <c r="L1388" s="3"/>
      <c r="M1388" s="5"/>
    </row>
    <row r="1389" spans="2:13" x14ac:dyDescent="0.3">
      <c r="B1389" s="3"/>
      <c r="C1389" s="3"/>
      <c r="D1389" s="3"/>
      <c r="E1389" s="3"/>
      <c r="F1389" s="3"/>
      <c r="G1389" s="3"/>
      <c r="H1389" s="3"/>
      <c r="I1389" s="3"/>
      <c r="J1389" s="4"/>
      <c r="K1389" s="4"/>
      <c r="L1389" s="3"/>
      <c r="M1389" s="5"/>
    </row>
    <row r="1390" spans="2:13" x14ac:dyDescent="0.3">
      <c r="B1390" s="3"/>
      <c r="C1390" s="3"/>
      <c r="D1390" s="3"/>
      <c r="E1390" s="3"/>
      <c r="F1390" s="3"/>
      <c r="G1390" s="3"/>
      <c r="H1390" s="3"/>
      <c r="I1390" s="3"/>
      <c r="J1390" s="4"/>
      <c r="K1390" s="4"/>
      <c r="L1390" s="3"/>
      <c r="M1390" s="5"/>
    </row>
    <row r="1391" spans="2:13" x14ac:dyDescent="0.3">
      <c r="B1391" s="3"/>
      <c r="C1391" s="3"/>
      <c r="D1391" s="3"/>
      <c r="E1391" s="3"/>
      <c r="F1391" s="3"/>
      <c r="G1391" s="3"/>
      <c r="H1391" s="3"/>
      <c r="I1391" s="3"/>
      <c r="J1391" s="4"/>
      <c r="K1391" s="4"/>
      <c r="M1391" s="5"/>
    </row>
    <row r="1392" spans="2:13" x14ac:dyDescent="0.3">
      <c r="B1392" s="3"/>
      <c r="C1392" s="3"/>
      <c r="D1392" s="3"/>
      <c r="E1392" s="3"/>
      <c r="F1392" s="3"/>
      <c r="G1392" s="3"/>
      <c r="H1392" s="3"/>
      <c r="I1392" s="3"/>
      <c r="J1392" s="4"/>
      <c r="K1392" s="4"/>
      <c r="L1392" s="3"/>
      <c r="M1392" s="5"/>
    </row>
    <row r="1393" spans="2:13" x14ac:dyDescent="0.3">
      <c r="B1393" s="3"/>
      <c r="C1393" s="3"/>
      <c r="D1393" s="3"/>
      <c r="E1393" s="3"/>
      <c r="F1393" s="3"/>
      <c r="H1393" s="3"/>
      <c r="I1393" s="3"/>
      <c r="J1393" s="4"/>
      <c r="K1393" s="4"/>
      <c r="L1393" s="3"/>
      <c r="M1393" s="5"/>
    </row>
    <row r="1394" spans="2:13" x14ac:dyDescent="0.3">
      <c r="B1394" s="3"/>
      <c r="C1394" s="3"/>
      <c r="D1394" s="3"/>
      <c r="E1394" s="3"/>
      <c r="F1394" s="3"/>
      <c r="G1394" s="3"/>
      <c r="H1394" s="3"/>
      <c r="I1394" s="3"/>
      <c r="J1394" s="4"/>
      <c r="K1394" s="4"/>
      <c r="L1394" s="3"/>
      <c r="M1394" s="5"/>
    </row>
    <row r="1395" spans="2:13" x14ac:dyDescent="0.3">
      <c r="B1395" s="3"/>
      <c r="C1395" s="3"/>
      <c r="D1395" s="3"/>
      <c r="E1395" s="3"/>
      <c r="F1395" s="3"/>
      <c r="G1395" s="3"/>
      <c r="H1395" s="3"/>
      <c r="I1395" s="3"/>
      <c r="J1395" s="4"/>
      <c r="K1395" s="4"/>
      <c r="L1395" s="3"/>
      <c r="M1395" s="5"/>
    </row>
    <row r="1396" spans="2:13" x14ac:dyDescent="0.3">
      <c r="B1396" s="3"/>
      <c r="C1396" s="3"/>
      <c r="D1396" s="3"/>
      <c r="E1396" s="3"/>
      <c r="F1396" s="3"/>
      <c r="G1396" s="3"/>
      <c r="H1396" s="3"/>
      <c r="I1396" s="3"/>
      <c r="J1396" s="4"/>
      <c r="K1396" s="4"/>
      <c r="L1396" s="3"/>
      <c r="M1396" s="5"/>
    </row>
    <row r="1397" spans="2:13" x14ac:dyDescent="0.3">
      <c r="B1397" s="3"/>
      <c r="C1397" s="3"/>
      <c r="D1397" s="3"/>
      <c r="E1397" s="3"/>
      <c r="F1397" s="3"/>
      <c r="G1397" s="3"/>
      <c r="H1397" s="3"/>
      <c r="I1397" s="3"/>
      <c r="J1397" s="4"/>
      <c r="K1397" s="4"/>
      <c r="L1397" s="3"/>
      <c r="M1397" s="5"/>
    </row>
    <row r="1398" spans="2:13" x14ac:dyDescent="0.3">
      <c r="B1398" s="3"/>
      <c r="C1398" s="3"/>
      <c r="D1398" s="3"/>
      <c r="E1398" s="3"/>
      <c r="F1398" s="3"/>
      <c r="G1398" s="3"/>
      <c r="H1398" s="3"/>
      <c r="I1398" s="3"/>
      <c r="J1398" s="4"/>
      <c r="K1398" s="4"/>
      <c r="L1398" s="3"/>
      <c r="M1398" s="5"/>
    </row>
    <row r="1399" spans="2:13" x14ac:dyDescent="0.3">
      <c r="B1399" s="3"/>
      <c r="C1399" s="3"/>
      <c r="D1399" s="3"/>
      <c r="E1399" s="3"/>
      <c r="F1399" s="3"/>
      <c r="G1399" s="3"/>
      <c r="H1399" s="3"/>
      <c r="I1399" s="3"/>
      <c r="J1399" s="4"/>
      <c r="K1399" s="4"/>
      <c r="M1399" s="5"/>
    </row>
    <row r="1400" spans="2:13" x14ac:dyDescent="0.3">
      <c r="B1400" s="3"/>
      <c r="C1400" s="3"/>
      <c r="D1400" s="3"/>
      <c r="E1400" s="3"/>
      <c r="F1400" s="3"/>
      <c r="G1400" s="3"/>
      <c r="H1400" s="3"/>
      <c r="I1400" s="3"/>
      <c r="J1400" s="4"/>
      <c r="K1400" s="4"/>
      <c r="L1400" s="3"/>
      <c r="M1400" s="5"/>
    </row>
    <row r="1401" spans="2:13" x14ac:dyDescent="0.3">
      <c r="B1401" s="3"/>
      <c r="C1401" s="3"/>
      <c r="D1401" s="3"/>
      <c r="E1401" s="3"/>
      <c r="F1401" s="3"/>
      <c r="G1401" s="3"/>
      <c r="H1401" s="3"/>
      <c r="I1401" s="3"/>
      <c r="J1401" s="4"/>
      <c r="K1401" s="4"/>
      <c r="L1401" s="3"/>
      <c r="M1401" s="5"/>
    </row>
    <row r="1402" spans="2:13" x14ac:dyDescent="0.3">
      <c r="B1402" s="3"/>
      <c r="C1402" s="3"/>
      <c r="D1402" s="3"/>
      <c r="E1402" s="3"/>
      <c r="F1402" s="3"/>
      <c r="G1402" s="3"/>
      <c r="H1402" s="3"/>
      <c r="I1402" s="3"/>
      <c r="J1402" s="4"/>
      <c r="K1402" s="4"/>
      <c r="L1402" s="3"/>
      <c r="M1402" s="5"/>
    </row>
    <row r="1403" spans="2:13" x14ac:dyDescent="0.3">
      <c r="B1403" s="3"/>
      <c r="C1403" s="3"/>
      <c r="D1403" s="3"/>
      <c r="E1403" s="3"/>
      <c r="F1403" s="3"/>
      <c r="G1403" s="3"/>
      <c r="H1403" s="3"/>
      <c r="I1403" s="3"/>
      <c r="J1403" s="4"/>
      <c r="K1403" s="4"/>
      <c r="L1403" s="3"/>
      <c r="M1403" s="5"/>
    </row>
    <row r="1404" spans="2:13" x14ac:dyDescent="0.3">
      <c r="B1404" s="3"/>
      <c r="C1404" s="3"/>
      <c r="D1404" s="3"/>
      <c r="E1404" s="3"/>
      <c r="F1404" s="3"/>
      <c r="G1404" s="3"/>
      <c r="H1404" s="3"/>
      <c r="I1404" s="3"/>
      <c r="J1404" s="4"/>
      <c r="K1404" s="4"/>
      <c r="L1404" s="3"/>
      <c r="M1404" s="5"/>
    </row>
    <row r="1405" spans="2:13" x14ac:dyDescent="0.3">
      <c r="B1405" s="3"/>
      <c r="C1405" s="3"/>
      <c r="D1405" s="3"/>
      <c r="E1405" s="3"/>
      <c r="F1405" s="3"/>
      <c r="G1405" s="3"/>
      <c r="H1405" s="3"/>
      <c r="I1405" s="3"/>
      <c r="J1405" s="4"/>
      <c r="K1405" s="4"/>
      <c r="L1405" s="3"/>
      <c r="M1405" s="5"/>
    </row>
    <row r="1406" spans="2:13" x14ac:dyDescent="0.3">
      <c r="B1406" s="3"/>
      <c r="C1406" s="3"/>
      <c r="D1406" s="3"/>
      <c r="E1406" s="3"/>
      <c r="G1406" s="3"/>
      <c r="H1406" s="3"/>
      <c r="J1406" s="4"/>
      <c r="K1406" s="4"/>
      <c r="L1406" s="3"/>
      <c r="M1406" s="5"/>
    </row>
    <row r="1407" spans="2:13" x14ac:dyDescent="0.3">
      <c r="B1407" s="3"/>
      <c r="C1407" s="3"/>
      <c r="D1407" s="3"/>
      <c r="E1407" s="3"/>
      <c r="G1407" s="3"/>
      <c r="H1407" s="3"/>
      <c r="J1407" s="4"/>
      <c r="K1407" s="4"/>
      <c r="L1407" s="3"/>
      <c r="M1407" s="5"/>
    </row>
    <row r="1408" spans="2:13" x14ac:dyDescent="0.3">
      <c r="B1408" s="3"/>
      <c r="C1408" s="3"/>
      <c r="D1408" s="3"/>
      <c r="E1408" s="3"/>
      <c r="F1408" s="3"/>
      <c r="H1408" s="3"/>
      <c r="I1408" s="3"/>
      <c r="J1408" s="4"/>
      <c r="K1408" s="4"/>
      <c r="L1408" s="3"/>
      <c r="M1408" s="5"/>
    </row>
    <row r="1409" spans="2:13" x14ac:dyDescent="0.3">
      <c r="B1409" s="3"/>
      <c r="C1409" s="3"/>
      <c r="D1409" s="3"/>
      <c r="F1409" s="3"/>
      <c r="G1409" s="3"/>
      <c r="H1409" s="3"/>
      <c r="I1409" s="3"/>
      <c r="J1409" s="4"/>
      <c r="K1409" s="4"/>
      <c r="L1409" s="3"/>
      <c r="M1409" s="5"/>
    </row>
    <row r="1410" spans="2:13" x14ac:dyDescent="0.3">
      <c r="B1410" s="3"/>
      <c r="C1410" s="3"/>
      <c r="D1410" s="3"/>
      <c r="E1410" s="3"/>
      <c r="F1410" s="3"/>
      <c r="G1410" s="3"/>
      <c r="H1410" s="3"/>
      <c r="I1410" s="3"/>
      <c r="J1410" s="4"/>
      <c r="K1410" s="4"/>
      <c r="L1410" s="3"/>
      <c r="M1410" s="5"/>
    </row>
    <row r="1411" spans="2:13" x14ac:dyDescent="0.3">
      <c r="B1411" s="3"/>
      <c r="C1411" s="3"/>
      <c r="D1411" s="3"/>
      <c r="E1411" s="3"/>
      <c r="F1411" s="3"/>
      <c r="G1411" s="3"/>
      <c r="H1411" s="3"/>
      <c r="I1411" s="3"/>
      <c r="J1411" s="4"/>
      <c r="K1411" s="4"/>
      <c r="L1411" s="3"/>
      <c r="M1411" s="5"/>
    </row>
    <row r="1412" spans="2:13" x14ac:dyDescent="0.3">
      <c r="B1412" s="3"/>
      <c r="C1412" s="3"/>
      <c r="D1412" s="3"/>
      <c r="E1412" s="3"/>
      <c r="F1412" s="3"/>
      <c r="G1412" s="3"/>
      <c r="H1412" s="3"/>
      <c r="I1412" s="3"/>
      <c r="J1412" s="4"/>
      <c r="K1412" s="4"/>
      <c r="L1412" s="3"/>
      <c r="M1412" s="5"/>
    </row>
    <row r="1413" spans="2:13" x14ac:dyDescent="0.3">
      <c r="B1413" s="3"/>
      <c r="C1413" s="3"/>
      <c r="D1413" s="3"/>
      <c r="F1413" s="3"/>
      <c r="H1413" s="3"/>
      <c r="I1413" s="3"/>
      <c r="J1413" s="4"/>
      <c r="K1413" s="4"/>
      <c r="L1413" s="3"/>
      <c r="M1413" s="5"/>
    </row>
    <row r="1414" spans="2:13" x14ac:dyDescent="0.3">
      <c r="B1414" s="3"/>
      <c r="C1414" s="3"/>
      <c r="D1414" s="3"/>
      <c r="E1414" s="3"/>
      <c r="F1414" s="3"/>
      <c r="G1414" s="3"/>
      <c r="H1414" s="3"/>
      <c r="I1414" s="3"/>
      <c r="J1414" s="4"/>
      <c r="K1414" s="4"/>
      <c r="L1414" s="3"/>
      <c r="M1414" s="5"/>
    </row>
    <row r="1415" spans="2:13" x14ac:dyDescent="0.3">
      <c r="B1415" s="3"/>
      <c r="C1415" s="3"/>
      <c r="D1415" s="3"/>
      <c r="E1415" s="3"/>
      <c r="F1415" s="3"/>
      <c r="G1415" s="3"/>
      <c r="H1415" s="3"/>
      <c r="I1415" s="3"/>
      <c r="J1415" s="4"/>
      <c r="K1415" s="4"/>
      <c r="L1415" s="3"/>
      <c r="M1415" s="5"/>
    </row>
    <row r="1416" spans="2:13" x14ac:dyDescent="0.3">
      <c r="B1416" s="3"/>
      <c r="C1416" s="3"/>
      <c r="D1416" s="3"/>
      <c r="E1416" s="3"/>
      <c r="F1416" s="3"/>
      <c r="G1416" s="3"/>
      <c r="H1416" s="3"/>
      <c r="I1416" s="3"/>
      <c r="J1416" s="4"/>
      <c r="K1416" s="4"/>
      <c r="L1416" s="3"/>
      <c r="M1416" s="5"/>
    </row>
    <row r="1417" spans="2:13" x14ac:dyDescent="0.3">
      <c r="B1417" s="3"/>
      <c r="C1417" s="3"/>
      <c r="D1417" s="3"/>
      <c r="E1417" s="3"/>
      <c r="F1417" s="3"/>
      <c r="G1417" s="3"/>
      <c r="H1417" s="3"/>
      <c r="I1417" s="3"/>
      <c r="J1417" s="4"/>
      <c r="K1417" s="4"/>
      <c r="M1417" s="5"/>
    </row>
    <row r="1418" spans="2:13" x14ac:dyDescent="0.3">
      <c r="B1418" s="3"/>
      <c r="C1418" s="3"/>
      <c r="D1418" s="3"/>
      <c r="E1418" s="3"/>
      <c r="F1418" s="3"/>
      <c r="H1418" s="3"/>
      <c r="I1418" s="3"/>
      <c r="J1418" s="4"/>
      <c r="K1418" s="4"/>
      <c r="L1418" s="3"/>
      <c r="M1418" s="5"/>
    </row>
    <row r="1419" spans="2:13" x14ac:dyDescent="0.3">
      <c r="B1419" s="3"/>
      <c r="C1419" s="3"/>
      <c r="D1419" s="3"/>
      <c r="E1419" s="3"/>
      <c r="F1419" s="3"/>
      <c r="G1419" s="3"/>
      <c r="H1419" s="3"/>
      <c r="I1419" s="3"/>
      <c r="J1419" s="4"/>
      <c r="K1419" s="4"/>
      <c r="L1419" s="3"/>
      <c r="M1419" s="5"/>
    </row>
    <row r="1420" spans="2:13" x14ac:dyDescent="0.3">
      <c r="B1420" s="3"/>
      <c r="C1420" s="3"/>
      <c r="D1420" s="3"/>
      <c r="E1420" s="3"/>
      <c r="F1420" s="3"/>
      <c r="G1420" s="3"/>
      <c r="H1420" s="3"/>
      <c r="I1420" s="3"/>
      <c r="J1420" s="4"/>
      <c r="K1420" s="4"/>
      <c r="L1420" s="3"/>
      <c r="M1420" s="5"/>
    </row>
    <row r="1421" spans="2:13" x14ac:dyDescent="0.3">
      <c r="B1421" s="3"/>
      <c r="C1421" s="3"/>
      <c r="D1421" s="3"/>
      <c r="E1421" s="3"/>
      <c r="F1421" s="3"/>
      <c r="G1421" s="3"/>
      <c r="H1421" s="3"/>
      <c r="I1421" s="3"/>
      <c r="J1421" s="4"/>
      <c r="K1421" s="4"/>
      <c r="L1421" s="3"/>
      <c r="M1421" s="5"/>
    </row>
    <row r="1422" spans="2:13" x14ac:dyDescent="0.3">
      <c r="B1422" s="3"/>
      <c r="C1422" s="3"/>
      <c r="D1422" s="3"/>
      <c r="E1422" s="3"/>
      <c r="F1422" s="3"/>
      <c r="G1422" s="3"/>
      <c r="H1422" s="3"/>
      <c r="I1422" s="3"/>
      <c r="J1422" s="4"/>
      <c r="K1422" s="4"/>
      <c r="L1422" s="3"/>
      <c r="M1422" s="5"/>
    </row>
    <row r="1423" spans="2:13" x14ac:dyDescent="0.3">
      <c r="B1423" s="3"/>
      <c r="C1423" s="3"/>
      <c r="D1423" s="3"/>
      <c r="E1423" s="3"/>
      <c r="F1423" s="3"/>
      <c r="G1423" s="3"/>
      <c r="H1423" s="3"/>
      <c r="I1423" s="3"/>
      <c r="J1423" s="4"/>
      <c r="K1423" s="4"/>
      <c r="L1423" s="3"/>
      <c r="M1423" s="5"/>
    </row>
    <row r="1424" spans="2:13" x14ac:dyDescent="0.3">
      <c r="B1424" s="3"/>
      <c r="C1424" s="3"/>
      <c r="D1424" s="3"/>
      <c r="E1424" s="3"/>
      <c r="F1424" s="3"/>
      <c r="G1424" s="3"/>
      <c r="H1424" s="3"/>
      <c r="I1424" s="3"/>
      <c r="J1424" s="4"/>
      <c r="K1424" s="4"/>
      <c r="L1424" s="3"/>
      <c r="M1424" s="5"/>
    </row>
    <row r="1425" spans="2:13" x14ac:dyDescent="0.3">
      <c r="B1425" s="3"/>
      <c r="C1425" s="3"/>
      <c r="D1425" s="3"/>
      <c r="E1425" s="3"/>
      <c r="F1425" s="3"/>
      <c r="G1425" s="3"/>
      <c r="H1425" s="3"/>
      <c r="I1425" s="3"/>
      <c r="J1425" s="4"/>
      <c r="K1425" s="4"/>
      <c r="L1425" s="3"/>
      <c r="M1425" s="5"/>
    </row>
    <row r="1426" spans="2:13" x14ac:dyDescent="0.3">
      <c r="B1426" s="3"/>
      <c r="C1426" s="3"/>
      <c r="D1426" s="3"/>
      <c r="E1426" s="3"/>
      <c r="F1426" s="3"/>
      <c r="G1426" s="3"/>
      <c r="H1426" s="3"/>
      <c r="I1426" s="3"/>
      <c r="J1426" s="4"/>
      <c r="K1426" s="4"/>
      <c r="M1426" s="5"/>
    </row>
    <row r="1427" spans="2:13" x14ac:dyDescent="0.3">
      <c r="B1427" s="3"/>
      <c r="C1427" s="3"/>
      <c r="D1427" s="3"/>
      <c r="F1427" s="3"/>
      <c r="H1427" s="3"/>
      <c r="I1427" s="3"/>
      <c r="J1427" s="4"/>
      <c r="K1427" s="4"/>
      <c r="L1427" s="3"/>
      <c r="M1427" s="5"/>
    </row>
    <row r="1428" spans="2:13" x14ac:dyDescent="0.3">
      <c r="B1428" s="3"/>
      <c r="C1428" s="3"/>
      <c r="D1428" s="3"/>
      <c r="E1428" s="3"/>
      <c r="F1428" s="3"/>
      <c r="G1428" s="3"/>
      <c r="H1428" s="3"/>
      <c r="I1428" s="3"/>
      <c r="J1428" s="4"/>
      <c r="K1428" s="4"/>
      <c r="M1428" s="5"/>
    </row>
    <row r="1429" spans="2:13" x14ac:dyDescent="0.3">
      <c r="B1429" s="3"/>
      <c r="C1429" s="3"/>
      <c r="D1429" s="3"/>
      <c r="E1429" s="3"/>
      <c r="F1429" s="3"/>
      <c r="H1429" s="3"/>
      <c r="I1429" s="3"/>
      <c r="J1429" s="4"/>
      <c r="K1429" s="4"/>
      <c r="L1429" s="3"/>
      <c r="M1429" s="5"/>
    </row>
    <row r="1430" spans="2:13" x14ac:dyDescent="0.3">
      <c r="B1430" s="3"/>
      <c r="C1430" s="3"/>
      <c r="D1430" s="3"/>
      <c r="E1430" s="3"/>
      <c r="F1430" s="3"/>
      <c r="G1430" s="3"/>
      <c r="H1430" s="3"/>
      <c r="I1430" s="3"/>
      <c r="J1430" s="4"/>
      <c r="K1430" s="4"/>
      <c r="L1430" s="3"/>
      <c r="M1430" s="5"/>
    </row>
    <row r="1431" spans="2:13" x14ac:dyDescent="0.3">
      <c r="B1431" s="3"/>
      <c r="C1431" s="3"/>
      <c r="D1431" s="3"/>
      <c r="E1431" s="3"/>
      <c r="F1431" s="3"/>
      <c r="G1431" s="3"/>
      <c r="H1431" s="3"/>
      <c r="I1431" s="3"/>
      <c r="J1431" s="4"/>
      <c r="K1431" s="4"/>
      <c r="M1431" s="5"/>
    </row>
    <row r="1432" spans="2:13" x14ac:dyDescent="0.3">
      <c r="B1432" s="3"/>
      <c r="C1432" s="3"/>
      <c r="D1432" s="3"/>
      <c r="E1432" s="3"/>
      <c r="F1432" s="3"/>
      <c r="G1432" s="3"/>
      <c r="H1432" s="3"/>
      <c r="I1432" s="3"/>
      <c r="J1432" s="4"/>
      <c r="K1432" s="4"/>
      <c r="M1432" s="5"/>
    </row>
    <row r="1433" spans="2:13" x14ac:dyDescent="0.3">
      <c r="B1433" s="3"/>
      <c r="C1433" s="3"/>
      <c r="D1433" s="3"/>
      <c r="E1433" s="3"/>
      <c r="F1433" s="3"/>
      <c r="G1433" s="3"/>
      <c r="H1433" s="3"/>
      <c r="I1433" s="3"/>
      <c r="J1433" s="4"/>
      <c r="K1433" s="4"/>
      <c r="L1433" s="3"/>
      <c r="M1433" s="5"/>
    </row>
    <row r="1434" spans="2:13" x14ac:dyDescent="0.3">
      <c r="B1434" s="3"/>
      <c r="C1434" s="3"/>
      <c r="D1434" s="3"/>
      <c r="E1434" s="3"/>
      <c r="F1434" s="3"/>
      <c r="G1434" s="3"/>
      <c r="H1434" s="3"/>
      <c r="I1434" s="3"/>
      <c r="J1434" s="4"/>
      <c r="K1434" s="4"/>
      <c r="L1434" s="3"/>
      <c r="M1434" s="5"/>
    </row>
    <row r="1435" spans="2:13" x14ac:dyDescent="0.3">
      <c r="B1435" s="3"/>
      <c r="C1435" s="3"/>
      <c r="D1435" s="3"/>
      <c r="E1435" s="3"/>
      <c r="F1435" s="3"/>
      <c r="G1435" s="3"/>
      <c r="H1435" s="3"/>
      <c r="I1435" s="3"/>
      <c r="J1435" s="4"/>
      <c r="K1435" s="4"/>
      <c r="L1435" s="3"/>
      <c r="M1435" s="5"/>
    </row>
    <row r="1436" spans="2:13" x14ac:dyDescent="0.3">
      <c r="B1436" s="3"/>
      <c r="C1436" s="3"/>
      <c r="D1436" s="3"/>
      <c r="E1436" s="3"/>
      <c r="F1436" s="3"/>
      <c r="G1436" s="3"/>
      <c r="H1436" s="3"/>
      <c r="I1436" s="3"/>
      <c r="J1436" s="4"/>
      <c r="K1436" s="4"/>
      <c r="L1436" s="3"/>
      <c r="M1436" s="5"/>
    </row>
    <row r="1437" spans="2:13" x14ac:dyDescent="0.3">
      <c r="B1437" s="3"/>
      <c r="C1437" s="3"/>
      <c r="D1437" s="3"/>
      <c r="E1437" s="3"/>
      <c r="F1437" s="3"/>
      <c r="G1437" s="3"/>
      <c r="H1437" s="3"/>
      <c r="I1437" s="3"/>
      <c r="J1437" s="4"/>
      <c r="K1437" s="4"/>
      <c r="M1437" s="5"/>
    </row>
    <row r="1438" spans="2:13" x14ac:dyDescent="0.3">
      <c r="B1438" s="3"/>
      <c r="C1438" s="3"/>
      <c r="D1438" s="3"/>
      <c r="E1438" s="3"/>
      <c r="F1438" s="3"/>
      <c r="G1438" s="3"/>
      <c r="H1438" s="3"/>
      <c r="I1438" s="3"/>
      <c r="J1438" s="4"/>
      <c r="K1438" s="4"/>
      <c r="L1438" s="3"/>
      <c r="M1438" s="5"/>
    </row>
    <row r="1439" spans="2:13" x14ac:dyDescent="0.3">
      <c r="B1439" s="3"/>
      <c r="C1439" s="3"/>
      <c r="D1439" s="3"/>
      <c r="E1439" s="3"/>
      <c r="F1439" s="3"/>
      <c r="G1439" s="3"/>
      <c r="H1439" s="3"/>
      <c r="I1439" s="3"/>
      <c r="J1439" s="4"/>
      <c r="K1439" s="4"/>
      <c r="L1439" s="3"/>
      <c r="M1439" s="5"/>
    </row>
    <row r="1440" spans="2:13" x14ac:dyDescent="0.3">
      <c r="B1440" s="3"/>
      <c r="C1440" s="3"/>
      <c r="D1440" s="3"/>
      <c r="E1440" s="3"/>
      <c r="F1440" s="3"/>
      <c r="G1440" s="3"/>
      <c r="H1440" s="3"/>
      <c r="I1440" s="3"/>
      <c r="J1440" s="4"/>
      <c r="K1440" s="4"/>
      <c r="L1440" s="3"/>
      <c r="M1440" s="5"/>
    </row>
    <row r="1441" spans="2:13" x14ac:dyDescent="0.3">
      <c r="B1441" s="3"/>
      <c r="C1441" s="3"/>
      <c r="D1441" s="3"/>
      <c r="E1441" s="3"/>
      <c r="F1441" s="3"/>
      <c r="G1441" s="3"/>
      <c r="H1441" s="3"/>
      <c r="I1441" s="3"/>
      <c r="J1441" s="4"/>
      <c r="K1441" s="4"/>
      <c r="L1441" s="3"/>
      <c r="M1441" s="5"/>
    </row>
    <row r="1442" spans="2:13" x14ac:dyDescent="0.3">
      <c r="B1442" s="3"/>
      <c r="C1442" s="3"/>
      <c r="D1442" s="3"/>
      <c r="E1442" s="3"/>
      <c r="F1442" s="3"/>
      <c r="G1442" s="3"/>
      <c r="H1442" s="3"/>
      <c r="I1442" s="3"/>
      <c r="J1442" s="4"/>
      <c r="K1442" s="4"/>
      <c r="L1442" s="3"/>
      <c r="M1442" s="5"/>
    </row>
    <row r="1443" spans="2:13" x14ac:dyDescent="0.3">
      <c r="B1443" s="3"/>
      <c r="C1443" s="3"/>
      <c r="D1443" s="3"/>
      <c r="E1443" s="3"/>
      <c r="F1443" s="3"/>
      <c r="G1443" s="3"/>
      <c r="H1443" s="3"/>
      <c r="I1443" s="3"/>
      <c r="J1443" s="4"/>
      <c r="K1443" s="4"/>
      <c r="L1443" s="3"/>
      <c r="M1443" s="5"/>
    </row>
    <row r="1444" spans="2:13" x14ac:dyDescent="0.3">
      <c r="B1444" s="3"/>
      <c r="C1444" s="3"/>
      <c r="D1444" s="3"/>
      <c r="E1444" s="3"/>
      <c r="F1444" s="3"/>
      <c r="G1444" s="3"/>
      <c r="H1444" s="3"/>
      <c r="I1444" s="3"/>
      <c r="J1444" s="4"/>
      <c r="K1444" s="4"/>
      <c r="L1444" s="3"/>
      <c r="M1444" s="5"/>
    </row>
    <row r="1445" spans="2:13" x14ac:dyDescent="0.3">
      <c r="B1445" s="3"/>
      <c r="C1445" s="3"/>
      <c r="D1445" s="3"/>
      <c r="E1445" s="3"/>
      <c r="F1445" s="3"/>
      <c r="G1445" s="3"/>
      <c r="H1445" s="3"/>
      <c r="I1445" s="3"/>
      <c r="J1445" s="4"/>
      <c r="K1445" s="4"/>
      <c r="M1445" s="5"/>
    </row>
    <row r="1446" spans="2:13" x14ac:dyDescent="0.3">
      <c r="B1446" s="3"/>
      <c r="C1446" s="3"/>
      <c r="D1446" s="3"/>
      <c r="E1446" s="3"/>
      <c r="F1446" s="3"/>
      <c r="H1446" s="3"/>
      <c r="I1446" s="3"/>
      <c r="J1446" s="4"/>
      <c r="K1446" s="4"/>
      <c r="M1446" s="5"/>
    </row>
    <row r="1447" spans="2:13" x14ac:dyDescent="0.3">
      <c r="B1447" s="3"/>
      <c r="C1447" s="3"/>
      <c r="D1447" s="3"/>
      <c r="E1447" s="3"/>
      <c r="F1447" s="3"/>
      <c r="G1447" s="3"/>
      <c r="H1447" s="3"/>
      <c r="I1447" s="3"/>
      <c r="J1447" s="4"/>
      <c r="K1447" s="4"/>
      <c r="L1447" s="3"/>
      <c r="M1447" s="5"/>
    </row>
    <row r="1448" spans="2:13" x14ac:dyDescent="0.3">
      <c r="B1448" s="3"/>
      <c r="C1448" s="3"/>
      <c r="D1448" s="3"/>
      <c r="E1448" s="3"/>
      <c r="F1448" s="3"/>
      <c r="G1448" s="3"/>
      <c r="H1448" s="3"/>
      <c r="I1448" s="3"/>
      <c r="J1448" s="4"/>
      <c r="K1448" s="4"/>
      <c r="L1448" s="3"/>
      <c r="M1448" s="5"/>
    </row>
    <row r="1449" spans="2:13" x14ac:dyDescent="0.3">
      <c r="B1449" s="3"/>
      <c r="C1449" s="3"/>
      <c r="D1449" s="3"/>
      <c r="E1449" s="3"/>
      <c r="F1449" s="3"/>
      <c r="G1449" s="3"/>
      <c r="H1449" s="3"/>
      <c r="I1449" s="3"/>
      <c r="J1449" s="4"/>
      <c r="K1449" s="4"/>
      <c r="L1449" s="3"/>
      <c r="M1449" s="5"/>
    </row>
    <row r="1450" spans="2:13" x14ac:dyDescent="0.3">
      <c r="B1450" s="3"/>
      <c r="C1450" s="3"/>
      <c r="D1450" s="3"/>
      <c r="E1450" s="3"/>
      <c r="F1450" s="3"/>
      <c r="G1450" s="3"/>
      <c r="H1450" s="3"/>
      <c r="I1450" s="3"/>
      <c r="J1450" s="4"/>
      <c r="K1450" s="4"/>
      <c r="L1450" s="3"/>
      <c r="M1450" s="5"/>
    </row>
    <row r="1451" spans="2:13" x14ac:dyDescent="0.3">
      <c r="B1451" s="3"/>
      <c r="C1451" s="3"/>
      <c r="D1451" s="3"/>
      <c r="E1451" s="3"/>
      <c r="F1451" s="3"/>
      <c r="G1451" s="3"/>
      <c r="H1451" s="3"/>
      <c r="I1451" s="3"/>
      <c r="J1451" s="4"/>
      <c r="K1451" s="4"/>
      <c r="L1451" s="3"/>
      <c r="M1451" s="5"/>
    </row>
    <row r="1452" spans="2:13" x14ac:dyDescent="0.3">
      <c r="B1452" s="3"/>
      <c r="C1452" s="3"/>
      <c r="D1452" s="3"/>
      <c r="E1452" s="3"/>
      <c r="F1452" s="3"/>
      <c r="G1452" s="3"/>
      <c r="H1452" s="3"/>
      <c r="I1452" s="3"/>
      <c r="J1452" s="4"/>
      <c r="K1452" s="4"/>
      <c r="M1452" s="5"/>
    </row>
    <row r="1453" spans="2:13" x14ac:dyDescent="0.3">
      <c r="B1453" s="3"/>
      <c r="C1453" s="3"/>
      <c r="D1453" s="3"/>
      <c r="E1453" s="3"/>
      <c r="F1453" s="3"/>
      <c r="G1453" s="3"/>
      <c r="H1453" s="3"/>
      <c r="I1453" s="3"/>
      <c r="J1453" s="4"/>
      <c r="K1453" s="4"/>
      <c r="L1453" s="3"/>
      <c r="M1453" s="5"/>
    </row>
    <row r="1454" spans="2:13" x14ac:dyDescent="0.3">
      <c r="B1454" s="3"/>
      <c r="C1454" s="3"/>
      <c r="D1454" s="3"/>
      <c r="E1454" s="3"/>
      <c r="G1454" s="3"/>
      <c r="H1454" s="3"/>
      <c r="J1454" s="4"/>
      <c r="K1454" s="4"/>
      <c r="L1454" s="3"/>
      <c r="M1454" s="5"/>
    </row>
    <row r="1455" spans="2:13" x14ac:dyDescent="0.3">
      <c r="B1455" s="3"/>
      <c r="C1455" s="3"/>
      <c r="D1455" s="3"/>
      <c r="E1455" s="3"/>
      <c r="F1455" s="3"/>
      <c r="H1455" s="3"/>
      <c r="I1455" s="3"/>
      <c r="J1455" s="4"/>
      <c r="K1455" s="4"/>
      <c r="L1455" s="3"/>
      <c r="M1455" s="5"/>
    </row>
    <row r="1456" spans="2:13" x14ac:dyDescent="0.3">
      <c r="B1456" s="3"/>
      <c r="C1456" s="3"/>
      <c r="D1456" s="3"/>
      <c r="E1456" s="3"/>
      <c r="F1456" s="3"/>
      <c r="G1456" s="3"/>
      <c r="H1456" s="3"/>
      <c r="I1456" s="3"/>
      <c r="J1456" s="4"/>
      <c r="K1456" s="4"/>
      <c r="L1456" s="3"/>
      <c r="M1456" s="5"/>
    </row>
    <row r="1457" spans="2:13" x14ac:dyDescent="0.3">
      <c r="B1457" s="3"/>
      <c r="C1457" s="3"/>
      <c r="D1457" s="3"/>
      <c r="E1457" s="3"/>
      <c r="G1457" s="3"/>
      <c r="H1457" s="3"/>
      <c r="J1457" s="4"/>
      <c r="K1457" s="4"/>
      <c r="L1457" s="3"/>
      <c r="M1457" s="5"/>
    </row>
    <row r="1458" spans="2:13" x14ac:dyDescent="0.3">
      <c r="B1458" s="3"/>
      <c r="C1458" s="3"/>
      <c r="D1458" s="3"/>
      <c r="E1458" s="3"/>
      <c r="F1458" s="3"/>
      <c r="G1458" s="3"/>
      <c r="H1458" s="3"/>
      <c r="I1458" s="3"/>
      <c r="J1458" s="4"/>
      <c r="K1458" s="4"/>
      <c r="M1458" s="5"/>
    </row>
    <row r="1459" spans="2:13" x14ac:dyDescent="0.3">
      <c r="B1459" s="3"/>
      <c r="C1459" s="3"/>
      <c r="D1459" s="3"/>
      <c r="E1459" s="3"/>
      <c r="F1459" s="3"/>
      <c r="G1459" s="3"/>
      <c r="H1459" s="3"/>
      <c r="I1459" s="3"/>
      <c r="J1459" s="4"/>
      <c r="K1459" s="4"/>
      <c r="L1459" s="3"/>
      <c r="M1459" s="5"/>
    </row>
    <row r="1460" spans="2:13" x14ac:dyDescent="0.3">
      <c r="B1460" s="3"/>
      <c r="C1460" s="3"/>
      <c r="D1460" s="3"/>
      <c r="E1460" s="3"/>
      <c r="F1460" s="3"/>
      <c r="G1460" s="3"/>
      <c r="H1460" s="3"/>
      <c r="I1460" s="3"/>
      <c r="J1460" s="4"/>
      <c r="K1460" s="4"/>
      <c r="L1460" s="3"/>
      <c r="M1460" s="5"/>
    </row>
    <row r="1461" spans="2:13" x14ac:dyDescent="0.3">
      <c r="B1461" s="3"/>
      <c r="C1461" s="3"/>
      <c r="D1461" s="3"/>
      <c r="E1461" s="3"/>
      <c r="F1461" s="3"/>
      <c r="G1461" s="3"/>
      <c r="H1461" s="3"/>
      <c r="I1461" s="3"/>
      <c r="J1461" s="4"/>
      <c r="K1461" s="4"/>
      <c r="L1461" s="3"/>
      <c r="M1461" s="5"/>
    </row>
    <row r="1462" spans="2:13" x14ac:dyDescent="0.3">
      <c r="B1462" s="3"/>
      <c r="C1462" s="3"/>
      <c r="D1462" s="3"/>
      <c r="E1462" s="3"/>
      <c r="F1462" s="3"/>
      <c r="G1462" s="3"/>
      <c r="H1462" s="3"/>
      <c r="I1462" s="3"/>
      <c r="J1462" s="4"/>
      <c r="K1462" s="4"/>
      <c r="L1462" s="3"/>
      <c r="M1462" s="5"/>
    </row>
    <row r="1463" spans="2:13" x14ac:dyDescent="0.3">
      <c r="B1463" s="3"/>
      <c r="C1463" s="3"/>
      <c r="D1463" s="3"/>
      <c r="E1463" s="3"/>
      <c r="F1463" s="3"/>
      <c r="G1463" s="3"/>
      <c r="H1463" s="3"/>
      <c r="I1463" s="3"/>
      <c r="J1463" s="4"/>
      <c r="K1463" s="4"/>
      <c r="L1463" s="3"/>
      <c r="M1463" s="5"/>
    </row>
    <row r="1464" spans="2:13" x14ac:dyDescent="0.3">
      <c r="B1464" s="3"/>
      <c r="C1464" s="3"/>
      <c r="D1464" s="3"/>
      <c r="E1464" s="3"/>
      <c r="F1464" s="3"/>
      <c r="G1464" s="3"/>
      <c r="H1464" s="3"/>
      <c r="I1464" s="3"/>
      <c r="J1464" s="4"/>
      <c r="K1464" s="4"/>
      <c r="L1464" s="3"/>
      <c r="M1464" s="5"/>
    </row>
    <row r="1465" spans="2:13" x14ac:dyDescent="0.3">
      <c r="B1465" s="3"/>
      <c r="C1465" s="3"/>
      <c r="D1465" s="3"/>
      <c r="E1465" s="3"/>
      <c r="F1465" s="3"/>
      <c r="G1465" s="3"/>
      <c r="H1465" s="3"/>
      <c r="I1465" s="3"/>
      <c r="J1465" s="4"/>
      <c r="K1465" s="4"/>
      <c r="L1465" s="3"/>
      <c r="M1465" s="5"/>
    </row>
    <row r="1466" spans="2:13" x14ac:dyDescent="0.3">
      <c r="B1466" s="3"/>
      <c r="C1466" s="3"/>
      <c r="D1466" s="3"/>
      <c r="E1466" s="3"/>
      <c r="F1466" s="3"/>
      <c r="G1466" s="3"/>
      <c r="H1466" s="3"/>
      <c r="I1466" s="3"/>
      <c r="J1466" s="4"/>
      <c r="K1466" s="4"/>
      <c r="L1466" s="3"/>
      <c r="M1466" s="5"/>
    </row>
    <row r="1467" spans="2:13" x14ac:dyDescent="0.3">
      <c r="B1467" s="3"/>
      <c r="C1467" s="3"/>
      <c r="D1467" s="3"/>
      <c r="E1467" s="3"/>
      <c r="F1467" s="3"/>
      <c r="G1467" s="3"/>
      <c r="H1467" s="3"/>
      <c r="I1467" s="3"/>
      <c r="J1467" s="4"/>
      <c r="K1467" s="4"/>
      <c r="L1467" s="3"/>
      <c r="M1467" s="5"/>
    </row>
    <row r="1468" spans="2:13" x14ac:dyDescent="0.3">
      <c r="B1468" s="3"/>
      <c r="C1468" s="3"/>
      <c r="D1468" s="3"/>
      <c r="E1468" s="3"/>
      <c r="F1468" s="3"/>
      <c r="G1468" s="3"/>
      <c r="H1468" s="3"/>
      <c r="I1468" s="3"/>
      <c r="J1468" s="4"/>
      <c r="K1468" s="4"/>
      <c r="L1468" s="3"/>
      <c r="M1468" s="5"/>
    </row>
    <row r="1469" spans="2:13" x14ac:dyDescent="0.3">
      <c r="B1469" s="3"/>
      <c r="C1469" s="3"/>
      <c r="D1469" s="3"/>
      <c r="E1469" s="3"/>
      <c r="F1469" s="3"/>
      <c r="G1469" s="3"/>
      <c r="H1469" s="3"/>
      <c r="I1469" s="3"/>
      <c r="J1469" s="4"/>
      <c r="K1469" s="4"/>
      <c r="L1469" s="3"/>
      <c r="M1469" s="5"/>
    </row>
    <row r="1470" spans="2:13" x14ac:dyDescent="0.3">
      <c r="B1470" s="3"/>
      <c r="C1470" s="3"/>
      <c r="D1470" s="3"/>
      <c r="E1470" s="3"/>
      <c r="F1470" s="3"/>
      <c r="G1470" s="3"/>
      <c r="H1470" s="3"/>
      <c r="I1470" s="3"/>
      <c r="J1470" s="4"/>
      <c r="K1470" s="4"/>
      <c r="L1470" s="3"/>
      <c r="M1470" s="5"/>
    </row>
    <row r="1471" spans="2:13" x14ac:dyDescent="0.3">
      <c r="B1471" s="3"/>
      <c r="C1471" s="3"/>
      <c r="D1471" s="3"/>
      <c r="E1471" s="3"/>
      <c r="F1471" s="3"/>
      <c r="G1471" s="3"/>
      <c r="H1471" s="3"/>
      <c r="I1471" s="3"/>
      <c r="J1471" s="4"/>
      <c r="K1471" s="4"/>
      <c r="L1471" s="3"/>
      <c r="M1471" s="5"/>
    </row>
    <row r="1472" spans="2:13" x14ac:dyDescent="0.3">
      <c r="B1472" s="3"/>
      <c r="C1472" s="3"/>
      <c r="D1472" s="3"/>
      <c r="E1472" s="3"/>
      <c r="F1472" s="3"/>
      <c r="G1472" s="3"/>
      <c r="H1472" s="3"/>
      <c r="I1472" s="3"/>
      <c r="J1472" s="4"/>
      <c r="K1472" s="4"/>
      <c r="L1472" s="3"/>
      <c r="M1472" s="5"/>
    </row>
    <row r="1473" spans="2:13" x14ac:dyDescent="0.3">
      <c r="B1473" s="3"/>
      <c r="C1473" s="3"/>
      <c r="D1473" s="3"/>
      <c r="E1473" s="3"/>
      <c r="F1473" s="3"/>
      <c r="G1473" s="3"/>
      <c r="H1473" s="3"/>
      <c r="I1473" s="3"/>
      <c r="J1473" s="4"/>
      <c r="K1473" s="4"/>
      <c r="L1473" s="3"/>
      <c r="M1473" s="5"/>
    </row>
    <row r="1474" spans="2:13" x14ac:dyDescent="0.3">
      <c r="B1474" s="3"/>
      <c r="C1474" s="3"/>
      <c r="D1474" s="3"/>
      <c r="E1474" s="3"/>
      <c r="F1474" s="3"/>
      <c r="G1474" s="3"/>
      <c r="H1474" s="3"/>
      <c r="I1474" s="3"/>
      <c r="J1474" s="4"/>
      <c r="K1474" s="4"/>
      <c r="M1474" s="5"/>
    </row>
    <row r="1475" spans="2:13" x14ac:dyDescent="0.3">
      <c r="B1475" s="3"/>
      <c r="C1475" s="3"/>
      <c r="D1475" s="3"/>
      <c r="E1475" s="3"/>
      <c r="F1475" s="3"/>
      <c r="G1475" s="3"/>
      <c r="H1475" s="3"/>
      <c r="I1475" s="3"/>
      <c r="J1475" s="4"/>
      <c r="K1475" s="4"/>
      <c r="L1475" s="3"/>
      <c r="M1475" s="5"/>
    </row>
    <row r="1476" spans="2:13" x14ac:dyDescent="0.3">
      <c r="B1476" s="3"/>
      <c r="C1476" s="3"/>
      <c r="D1476" s="3"/>
      <c r="E1476" s="3"/>
      <c r="F1476" s="3"/>
      <c r="G1476" s="3"/>
      <c r="H1476" s="3"/>
      <c r="I1476" s="3"/>
      <c r="J1476" s="4"/>
      <c r="K1476" s="4"/>
      <c r="L1476" s="3"/>
      <c r="M1476" s="5"/>
    </row>
    <row r="1477" spans="2:13" x14ac:dyDescent="0.3">
      <c r="B1477" s="3"/>
      <c r="C1477" s="3"/>
      <c r="D1477" s="3"/>
      <c r="E1477" s="3"/>
      <c r="F1477" s="3"/>
      <c r="G1477" s="3"/>
      <c r="H1477" s="3"/>
      <c r="I1477" s="3"/>
      <c r="J1477" s="4"/>
      <c r="K1477" s="4"/>
      <c r="L1477" s="3"/>
      <c r="M1477" s="5"/>
    </row>
    <row r="1478" spans="2:13" x14ac:dyDescent="0.3">
      <c r="B1478" s="3"/>
      <c r="C1478" s="3"/>
      <c r="D1478" s="3"/>
      <c r="E1478" s="3"/>
      <c r="F1478" s="3"/>
      <c r="G1478" s="3"/>
      <c r="H1478" s="3"/>
      <c r="I1478" s="3"/>
      <c r="J1478" s="4"/>
      <c r="K1478" s="4"/>
      <c r="L1478" s="3"/>
      <c r="M1478" s="5"/>
    </row>
    <row r="1479" spans="2:13" x14ac:dyDescent="0.3">
      <c r="B1479" s="3"/>
      <c r="C1479" s="3"/>
      <c r="D1479" s="3"/>
      <c r="E1479" s="3"/>
      <c r="F1479" s="3"/>
      <c r="G1479" s="3"/>
      <c r="H1479" s="3"/>
      <c r="I1479" s="3"/>
      <c r="J1479" s="4"/>
      <c r="K1479" s="4"/>
      <c r="L1479" s="3"/>
      <c r="M1479" s="5"/>
    </row>
    <row r="1480" spans="2:13" x14ac:dyDescent="0.3">
      <c r="B1480" s="3"/>
      <c r="C1480" s="3"/>
      <c r="D1480" s="3"/>
      <c r="E1480" s="3"/>
      <c r="F1480" s="3"/>
      <c r="G1480" s="3"/>
      <c r="H1480" s="3"/>
      <c r="I1480" s="3"/>
      <c r="J1480" s="4"/>
      <c r="K1480" s="4"/>
      <c r="L1480" s="3"/>
      <c r="M1480" s="5"/>
    </row>
    <row r="1481" spans="2:13" x14ac:dyDescent="0.3">
      <c r="B1481" s="3"/>
      <c r="C1481" s="3"/>
      <c r="D1481" s="3"/>
      <c r="E1481" s="3"/>
      <c r="F1481" s="3"/>
      <c r="G1481" s="3"/>
      <c r="H1481" s="3"/>
      <c r="I1481" s="3"/>
      <c r="J1481" s="4"/>
      <c r="K1481" s="4"/>
      <c r="L1481" s="3"/>
      <c r="M1481" s="5"/>
    </row>
    <row r="1482" spans="2:13" x14ac:dyDescent="0.3">
      <c r="B1482" s="3"/>
      <c r="C1482" s="3"/>
      <c r="D1482" s="3"/>
      <c r="E1482" s="3"/>
      <c r="F1482" s="3"/>
      <c r="G1482" s="3"/>
      <c r="H1482" s="3"/>
      <c r="I1482" s="3"/>
      <c r="J1482" s="4"/>
      <c r="K1482" s="4"/>
      <c r="L1482" s="3"/>
      <c r="M1482" s="5"/>
    </row>
    <row r="1483" spans="2:13" x14ac:dyDescent="0.3">
      <c r="B1483" s="3"/>
      <c r="C1483" s="3"/>
      <c r="D1483" s="3"/>
      <c r="E1483" s="3"/>
      <c r="G1483" s="3"/>
      <c r="H1483" s="3"/>
      <c r="J1483" s="4"/>
      <c r="K1483" s="4"/>
      <c r="M1483" s="5"/>
    </row>
    <row r="1484" spans="2:13" x14ac:dyDescent="0.3">
      <c r="B1484" s="3"/>
      <c r="C1484" s="3"/>
      <c r="D1484" s="3"/>
      <c r="E1484" s="3"/>
      <c r="F1484" s="3"/>
      <c r="G1484" s="3"/>
      <c r="H1484" s="3"/>
      <c r="I1484" s="3"/>
      <c r="J1484" s="4"/>
      <c r="K1484" s="4"/>
      <c r="M1484" s="5"/>
    </row>
    <row r="1485" spans="2:13" x14ac:dyDescent="0.3">
      <c r="B1485" s="3"/>
      <c r="C1485" s="3"/>
      <c r="D1485" s="3"/>
      <c r="E1485" s="3"/>
      <c r="F1485" s="3"/>
      <c r="G1485" s="3"/>
      <c r="H1485" s="3"/>
      <c r="I1485" s="3"/>
      <c r="J1485" s="4"/>
      <c r="K1485" s="4"/>
      <c r="L1485" s="3"/>
      <c r="M1485" s="5"/>
    </row>
    <row r="1486" spans="2:13" x14ac:dyDescent="0.3">
      <c r="B1486" s="3"/>
      <c r="C1486" s="3"/>
      <c r="D1486" s="3"/>
      <c r="E1486" s="3"/>
      <c r="F1486" s="3"/>
      <c r="G1486" s="3"/>
      <c r="H1486" s="3"/>
      <c r="I1486" s="3"/>
      <c r="J1486" s="4"/>
      <c r="K1486" s="4"/>
      <c r="L1486" s="3"/>
      <c r="M1486" s="5"/>
    </row>
    <row r="1487" spans="2:13" x14ac:dyDescent="0.3">
      <c r="B1487" s="3"/>
      <c r="C1487" s="3"/>
      <c r="D1487" s="3"/>
      <c r="E1487" s="3"/>
      <c r="F1487" s="3"/>
      <c r="G1487" s="3"/>
      <c r="H1487" s="3"/>
      <c r="I1487" s="3"/>
      <c r="J1487" s="4"/>
      <c r="K1487" s="4"/>
      <c r="L1487" s="3"/>
      <c r="M1487" s="5"/>
    </row>
    <row r="1488" spans="2:13" x14ac:dyDescent="0.3">
      <c r="B1488" s="3"/>
      <c r="C1488" s="3"/>
      <c r="D1488" s="3"/>
      <c r="E1488" s="3"/>
      <c r="F1488" s="3"/>
      <c r="G1488" s="3"/>
      <c r="H1488" s="3"/>
      <c r="I1488" s="3"/>
      <c r="J1488" s="4"/>
      <c r="K1488" s="4"/>
      <c r="L1488" s="3"/>
      <c r="M1488" s="5"/>
    </row>
    <row r="1489" spans="2:13" x14ac:dyDescent="0.3">
      <c r="B1489" s="3"/>
      <c r="C1489" s="3"/>
      <c r="D1489" s="3"/>
      <c r="E1489" s="3"/>
      <c r="F1489" s="3"/>
      <c r="G1489" s="3"/>
      <c r="H1489" s="3"/>
      <c r="I1489" s="3"/>
      <c r="J1489" s="4"/>
      <c r="K1489" s="4"/>
      <c r="L1489" s="3"/>
      <c r="M1489" s="5"/>
    </row>
    <row r="1490" spans="2:13" x14ac:dyDescent="0.3">
      <c r="B1490" s="3"/>
      <c r="C1490" s="3"/>
      <c r="D1490" s="3"/>
      <c r="E1490" s="3"/>
      <c r="F1490" s="3"/>
      <c r="G1490" s="3"/>
      <c r="H1490" s="3"/>
      <c r="I1490" s="3"/>
      <c r="J1490" s="4"/>
      <c r="K1490" s="4"/>
      <c r="L1490" s="3"/>
      <c r="M1490" s="5"/>
    </row>
    <row r="1491" spans="2:13" x14ac:dyDescent="0.3">
      <c r="B1491" s="3"/>
      <c r="C1491" s="3"/>
      <c r="D1491" s="3"/>
      <c r="E1491" s="3"/>
      <c r="F1491" s="3"/>
      <c r="G1491" s="3"/>
      <c r="H1491" s="3"/>
      <c r="I1491" s="3"/>
      <c r="J1491" s="4"/>
      <c r="K1491" s="4"/>
      <c r="L1491" s="3"/>
      <c r="M1491" s="5"/>
    </row>
    <row r="1492" spans="2:13" x14ac:dyDescent="0.3">
      <c r="B1492" s="3"/>
      <c r="C1492" s="3"/>
      <c r="D1492" s="3"/>
      <c r="E1492" s="3"/>
      <c r="F1492" s="3"/>
      <c r="G1492" s="3"/>
      <c r="H1492" s="3"/>
      <c r="I1492" s="3"/>
      <c r="J1492" s="4"/>
      <c r="K1492" s="4"/>
      <c r="L1492" s="3"/>
      <c r="M1492" s="5"/>
    </row>
    <row r="1493" spans="2:13" x14ac:dyDescent="0.3">
      <c r="B1493" s="3"/>
      <c r="C1493" s="3"/>
      <c r="D1493" s="3"/>
      <c r="E1493" s="3"/>
      <c r="F1493" s="3"/>
      <c r="G1493" s="3"/>
      <c r="H1493" s="3"/>
      <c r="I1493" s="3"/>
      <c r="J1493" s="4"/>
      <c r="K1493" s="4"/>
      <c r="L1493" s="3"/>
      <c r="M1493" s="5"/>
    </row>
    <row r="1494" spans="2:13" x14ac:dyDescent="0.3">
      <c r="B1494" s="3"/>
      <c r="C1494" s="3"/>
      <c r="D1494" s="3"/>
      <c r="E1494" s="3"/>
      <c r="F1494" s="3"/>
      <c r="G1494" s="3"/>
      <c r="H1494" s="3"/>
      <c r="I1494" s="3"/>
      <c r="J1494" s="4"/>
      <c r="K1494" s="4"/>
      <c r="M1494" s="5"/>
    </row>
    <row r="1495" spans="2:13" x14ac:dyDescent="0.3">
      <c r="B1495" s="3"/>
      <c r="C1495" s="3"/>
      <c r="D1495" s="3"/>
      <c r="E1495" s="3"/>
      <c r="F1495" s="3"/>
      <c r="G1495" s="3"/>
      <c r="H1495" s="3"/>
      <c r="I1495" s="3"/>
      <c r="J1495" s="4"/>
      <c r="K1495" s="4"/>
      <c r="L1495" s="3"/>
      <c r="M1495" s="5"/>
    </row>
    <row r="1496" spans="2:13" x14ac:dyDescent="0.3">
      <c r="B1496" s="3"/>
      <c r="C1496" s="3"/>
      <c r="D1496" s="3"/>
      <c r="E1496" s="3"/>
      <c r="F1496" s="3"/>
      <c r="G1496" s="3"/>
      <c r="H1496" s="3"/>
      <c r="I1496" s="3"/>
      <c r="J1496" s="4"/>
      <c r="K1496" s="4"/>
      <c r="L1496" s="3"/>
      <c r="M1496" s="5"/>
    </row>
    <row r="1497" spans="2:13" x14ac:dyDescent="0.3">
      <c r="B1497" s="3"/>
      <c r="C1497" s="3"/>
      <c r="D1497" s="3"/>
      <c r="E1497" s="3"/>
      <c r="F1497" s="3"/>
      <c r="G1497" s="3"/>
      <c r="H1497" s="3"/>
      <c r="I1497" s="3"/>
      <c r="J1497" s="4"/>
      <c r="K1497" s="4"/>
      <c r="L1497" s="3"/>
      <c r="M1497" s="5"/>
    </row>
    <row r="1498" spans="2:13" x14ac:dyDescent="0.3">
      <c r="B1498" s="3"/>
      <c r="C1498" s="3"/>
      <c r="D1498" s="3"/>
      <c r="E1498" s="3"/>
      <c r="F1498" s="3"/>
      <c r="G1498" s="3"/>
      <c r="H1498" s="3"/>
      <c r="I1498" s="3"/>
      <c r="J1498" s="4"/>
      <c r="K1498" s="4"/>
      <c r="L1498" s="3"/>
      <c r="M1498" s="5"/>
    </row>
    <row r="1499" spans="2:13" x14ac:dyDescent="0.3">
      <c r="B1499" s="3"/>
      <c r="C1499" s="3"/>
      <c r="D1499" s="3"/>
      <c r="F1499" s="3"/>
      <c r="G1499" s="3"/>
      <c r="H1499" s="3"/>
      <c r="I1499" s="3"/>
      <c r="J1499" s="4"/>
      <c r="K1499" s="4"/>
      <c r="L1499" s="3"/>
      <c r="M1499" s="5"/>
    </row>
    <row r="1500" spans="2:13" x14ac:dyDescent="0.3">
      <c r="B1500" s="3"/>
      <c r="C1500" s="3"/>
      <c r="D1500" s="3"/>
      <c r="F1500" s="3"/>
      <c r="G1500" s="3"/>
      <c r="H1500" s="3"/>
      <c r="I1500" s="3"/>
      <c r="J1500" s="4"/>
      <c r="K1500" s="4"/>
      <c r="L1500" s="3"/>
      <c r="M1500" s="5"/>
    </row>
    <row r="1501" spans="2:13" x14ac:dyDescent="0.3">
      <c r="B1501" s="3"/>
      <c r="C1501" s="3"/>
      <c r="D1501" s="3"/>
      <c r="E1501" s="3"/>
      <c r="F1501" s="3"/>
      <c r="G1501" s="3"/>
      <c r="H1501" s="3"/>
      <c r="I1501" s="3"/>
      <c r="J1501" s="4"/>
      <c r="K1501" s="4"/>
      <c r="L1501" s="3"/>
      <c r="M1501" s="5"/>
    </row>
    <row r="1502" spans="2:13" x14ac:dyDescent="0.3">
      <c r="B1502" s="3"/>
      <c r="C1502" s="3"/>
      <c r="D1502" s="3"/>
      <c r="E1502" s="3"/>
      <c r="F1502" s="3"/>
      <c r="G1502" s="3"/>
      <c r="H1502" s="3"/>
      <c r="I1502" s="3"/>
      <c r="J1502" s="4"/>
      <c r="K1502" s="4"/>
      <c r="L1502" s="3"/>
      <c r="M1502" s="5"/>
    </row>
    <row r="1503" spans="2:13" x14ac:dyDescent="0.3">
      <c r="B1503" s="3"/>
      <c r="C1503" s="3"/>
      <c r="D1503" s="3"/>
      <c r="E1503" s="3"/>
      <c r="F1503" s="3"/>
      <c r="G1503" s="3"/>
      <c r="H1503" s="3"/>
      <c r="I1503" s="3"/>
      <c r="J1503" s="4"/>
      <c r="K1503" s="4"/>
      <c r="L1503" s="3"/>
      <c r="M1503" s="5"/>
    </row>
    <row r="1504" spans="2:13" x14ac:dyDescent="0.3">
      <c r="B1504" s="3"/>
      <c r="C1504" s="3"/>
      <c r="D1504" s="3"/>
      <c r="E1504" s="3"/>
      <c r="F1504" s="3"/>
      <c r="G1504" s="3"/>
      <c r="H1504" s="3"/>
      <c r="I1504" s="3"/>
      <c r="J1504" s="4"/>
      <c r="K1504" s="4"/>
      <c r="L1504" s="3"/>
      <c r="M1504" s="5"/>
    </row>
    <row r="1505" spans="2:13" x14ac:dyDescent="0.3">
      <c r="B1505" s="3"/>
      <c r="C1505" s="3"/>
      <c r="D1505" s="3"/>
      <c r="E1505" s="3"/>
      <c r="F1505" s="3"/>
      <c r="G1505" s="3"/>
      <c r="H1505" s="3"/>
      <c r="I1505" s="3"/>
      <c r="J1505" s="4"/>
      <c r="K1505" s="4"/>
      <c r="L1505" s="3"/>
      <c r="M1505" s="5"/>
    </row>
    <row r="1506" spans="2:13" x14ac:dyDescent="0.3">
      <c r="B1506" s="3"/>
      <c r="C1506" s="3"/>
      <c r="D1506" s="3"/>
      <c r="E1506" s="3"/>
      <c r="F1506" s="3"/>
      <c r="G1506" s="3"/>
      <c r="H1506" s="3"/>
      <c r="I1506" s="3"/>
      <c r="J1506" s="4"/>
      <c r="K1506" s="4"/>
      <c r="M1506" s="5"/>
    </row>
    <row r="1507" spans="2:13" x14ac:dyDescent="0.3">
      <c r="B1507" s="3"/>
      <c r="C1507" s="3"/>
      <c r="D1507" s="3"/>
      <c r="E1507" s="3"/>
      <c r="F1507" s="3"/>
      <c r="G1507" s="3"/>
      <c r="H1507" s="3"/>
      <c r="I1507" s="3"/>
      <c r="J1507" s="4"/>
      <c r="K1507" s="4"/>
      <c r="L1507" s="3"/>
      <c r="M1507" s="5"/>
    </row>
    <row r="1508" spans="2:13" x14ac:dyDescent="0.3">
      <c r="B1508" s="3"/>
      <c r="C1508" s="3"/>
      <c r="D1508" s="3"/>
      <c r="E1508" s="3"/>
      <c r="F1508" s="3"/>
      <c r="G1508" s="3"/>
      <c r="H1508" s="3"/>
      <c r="I1508" s="3"/>
      <c r="J1508" s="4"/>
      <c r="K1508" s="4"/>
      <c r="L1508" s="3"/>
      <c r="M1508" s="5"/>
    </row>
    <row r="1509" spans="2:13" x14ac:dyDescent="0.3">
      <c r="B1509" s="3"/>
      <c r="C1509" s="3"/>
      <c r="D1509" s="3"/>
      <c r="E1509" s="3"/>
      <c r="F1509" s="3"/>
      <c r="G1509" s="3"/>
      <c r="H1509" s="3"/>
      <c r="I1509" s="3"/>
      <c r="J1509" s="4"/>
      <c r="K1509" s="4"/>
      <c r="M1509" s="5"/>
    </row>
    <row r="1510" spans="2:13" x14ac:dyDescent="0.3">
      <c r="B1510" s="3"/>
      <c r="C1510" s="3"/>
      <c r="D1510" s="3"/>
      <c r="E1510" s="3"/>
      <c r="F1510" s="3"/>
      <c r="G1510" s="3"/>
      <c r="H1510" s="3"/>
      <c r="I1510" s="3"/>
      <c r="J1510" s="4"/>
      <c r="K1510" s="4"/>
      <c r="M1510" s="5"/>
    </row>
    <row r="1511" spans="2:13" x14ac:dyDescent="0.3">
      <c r="B1511" s="3"/>
      <c r="C1511" s="3"/>
      <c r="D1511" s="3"/>
      <c r="E1511" s="3"/>
      <c r="F1511" s="3"/>
      <c r="G1511" s="3"/>
      <c r="H1511" s="3"/>
      <c r="I1511" s="3"/>
      <c r="J1511" s="4"/>
      <c r="K1511" s="4"/>
      <c r="L1511" s="3"/>
      <c r="M1511" s="5"/>
    </row>
    <row r="1512" spans="2:13" x14ac:dyDescent="0.3">
      <c r="B1512" s="3"/>
      <c r="C1512" s="3"/>
      <c r="D1512" s="3"/>
      <c r="E1512" s="3"/>
      <c r="F1512" s="3"/>
      <c r="G1512" s="3"/>
      <c r="H1512" s="3"/>
      <c r="I1512" s="3"/>
      <c r="J1512" s="4"/>
      <c r="K1512" s="4"/>
      <c r="L1512" s="3"/>
      <c r="M1512" s="5"/>
    </row>
    <row r="1513" spans="2:13" x14ac:dyDescent="0.3">
      <c r="B1513" s="3"/>
      <c r="C1513" s="3"/>
      <c r="D1513" s="3"/>
      <c r="E1513" s="3"/>
      <c r="F1513" s="3"/>
      <c r="G1513" s="3"/>
      <c r="H1513" s="3"/>
      <c r="I1513" s="3"/>
      <c r="J1513" s="4"/>
      <c r="K1513" s="4"/>
      <c r="L1513" s="3"/>
      <c r="M1513" s="5"/>
    </row>
    <row r="1514" spans="2:13" x14ac:dyDescent="0.3">
      <c r="B1514" s="3"/>
      <c r="C1514" s="3"/>
      <c r="D1514" s="3"/>
      <c r="E1514" s="3"/>
      <c r="F1514" s="3"/>
      <c r="G1514" s="3"/>
      <c r="H1514" s="3"/>
      <c r="I1514" s="3"/>
      <c r="J1514" s="4"/>
      <c r="K1514" s="4"/>
      <c r="L1514" s="3"/>
      <c r="M1514" s="5"/>
    </row>
    <row r="1515" spans="2:13" x14ac:dyDescent="0.3">
      <c r="B1515" s="3"/>
      <c r="C1515" s="3"/>
      <c r="D1515" s="3"/>
      <c r="E1515" s="3"/>
      <c r="F1515" s="3"/>
      <c r="G1515" s="3"/>
      <c r="H1515" s="3"/>
      <c r="I1515" s="3"/>
      <c r="J1515" s="4"/>
      <c r="K1515" s="4"/>
      <c r="L1515" s="3"/>
      <c r="M1515" s="5"/>
    </row>
    <row r="1516" spans="2:13" x14ac:dyDescent="0.3">
      <c r="B1516" s="3"/>
      <c r="C1516" s="3"/>
      <c r="D1516" s="3"/>
      <c r="E1516" s="3"/>
      <c r="G1516" s="3"/>
      <c r="H1516" s="3"/>
      <c r="J1516" s="4"/>
      <c r="K1516" s="4"/>
      <c r="L1516" s="3"/>
      <c r="M1516" s="5"/>
    </row>
    <row r="1517" spans="2:13" x14ac:dyDescent="0.3">
      <c r="B1517" s="3"/>
      <c r="C1517" s="3"/>
      <c r="D1517" s="3"/>
      <c r="E1517" s="3"/>
      <c r="F1517" s="3"/>
      <c r="G1517" s="3"/>
      <c r="H1517" s="3"/>
      <c r="I1517" s="3"/>
      <c r="J1517" s="4"/>
      <c r="K1517" s="4"/>
      <c r="L1517" s="3"/>
      <c r="M1517" s="5"/>
    </row>
    <row r="1518" spans="2:13" x14ac:dyDescent="0.3">
      <c r="B1518" s="3"/>
      <c r="C1518" s="3"/>
      <c r="D1518" s="3"/>
      <c r="E1518" s="3"/>
      <c r="F1518" s="3"/>
      <c r="G1518" s="3"/>
      <c r="H1518" s="3"/>
      <c r="I1518" s="3"/>
      <c r="J1518" s="4"/>
      <c r="K1518" s="4"/>
      <c r="L1518" s="3"/>
      <c r="M1518" s="5"/>
    </row>
    <row r="1519" spans="2:13" x14ac:dyDescent="0.3">
      <c r="B1519" s="3"/>
      <c r="C1519" s="3"/>
      <c r="D1519" s="3"/>
      <c r="E1519" s="3"/>
      <c r="F1519" s="3"/>
      <c r="G1519" s="3"/>
      <c r="H1519" s="3"/>
      <c r="I1519" s="3"/>
      <c r="J1519" s="4"/>
      <c r="K1519" s="4"/>
      <c r="L1519" s="3"/>
      <c r="M1519" s="5"/>
    </row>
    <row r="1520" spans="2:13" x14ac:dyDescent="0.3">
      <c r="B1520" s="3"/>
      <c r="C1520" s="3"/>
      <c r="D1520" s="3"/>
      <c r="E1520" s="3"/>
      <c r="G1520" s="3"/>
      <c r="H1520" s="3"/>
      <c r="J1520" s="4"/>
      <c r="K1520" s="4"/>
      <c r="L1520" s="3"/>
      <c r="M1520" s="5"/>
    </row>
    <row r="1521" spans="2:13" x14ac:dyDescent="0.3">
      <c r="B1521" s="3"/>
      <c r="C1521" s="3"/>
      <c r="D1521" s="3"/>
      <c r="E1521" s="3"/>
      <c r="F1521" s="3"/>
      <c r="G1521" s="3"/>
      <c r="H1521" s="3"/>
      <c r="I1521" s="3"/>
      <c r="J1521" s="4"/>
      <c r="K1521" s="4"/>
      <c r="L1521" s="3"/>
      <c r="M1521" s="5"/>
    </row>
    <row r="1522" spans="2:13" x14ac:dyDescent="0.3">
      <c r="B1522" s="3"/>
      <c r="C1522" s="3"/>
      <c r="D1522" s="3"/>
      <c r="E1522" s="3"/>
      <c r="F1522" s="3"/>
      <c r="G1522" s="3"/>
      <c r="H1522" s="3"/>
      <c r="I1522" s="3"/>
      <c r="J1522" s="4"/>
      <c r="K1522" s="4"/>
      <c r="L1522" s="3"/>
      <c r="M1522" s="5"/>
    </row>
    <row r="1523" spans="2:13" x14ac:dyDescent="0.3">
      <c r="B1523" s="3"/>
      <c r="C1523" s="3"/>
      <c r="D1523" s="3"/>
      <c r="E1523" s="3"/>
      <c r="F1523" s="3"/>
      <c r="G1523" s="3"/>
      <c r="H1523" s="3"/>
      <c r="I1523" s="3"/>
      <c r="J1523" s="4"/>
      <c r="K1523" s="4"/>
      <c r="L1523" s="3"/>
      <c r="M1523" s="5"/>
    </row>
    <row r="1524" spans="2:13" x14ac:dyDescent="0.3">
      <c r="B1524" s="3"/>
      <c r="C1524" s="3"/>
      <c r="D1524" s="3"/>
      <c r="E1524" s="3"/>
      <c r="F1524" s="3"/>
      <c r="G1524" s="3"/>
      <c r="H1524" s="3"/>
      <c r="I1524" s="3"/>
      <c r="J1524" s="4"/>
      <c r="K1524" s="4"/>
      <c r="L1524" s="3"/>
      <c r="M1524" s="5"/>
    </row>
    <row r="1525" spans="2:13" x14ac:dyDescent="0.3">
      <c r="B1525" s="3"/>
      <c r="C1525" s="3"/>
      <c r="D1525" s="3"/>
      <c r="E1525" s="3"/>
      <c r="F1525" s="3"/>
      <c r="G1525" s="3"/>
      <c r="H1525" s="3"/>
      <c r="I1525" s="3"/>
      <c r="J1525" s="4"/>
      <c r="K1525" s="4"/>
      <c r="L1525" s="3"/>
      <c r="M1525" s="5"/>
    </row>
    <row r="1526" spans="2:13" x14ac:dyDescent="0.3">
      <c r="B1526" s="3"/>
      <c r="C1526" s="3"/>
      <c r="D1526" s="3"/>
      <c r="E1526" s="3"/>
      <c r="F1526" s="3"/>
      <c r="G1526" s="3"/>
      <c r="H1526" s="3"/>
      <c r="I1526" s="3"/>
      <c r="J1526" s="4"/>
      <c r="K1526" s="4"/>
      <c r="L1526" s="3"/>
      <c r="M1526" s="5"/>
    </row>
    <row r="1527" spans="2:13" x14ac:dyDescent="0.3">
      <c r="B1527" s="3"/>
      <c r="C1527" s="3"/>
      <c r="D1527" s="3"/>
      <c r="E1527" s="3"/>
      <c r="F1527" s="3"/>
      <c r="G1527" s="3"/>
      <c r="H1527" s="3"/>
      <c r="I1527" s="3"/>
      <c r="J1527" s="4"/>
      <c r="K1527" s="4"/>
      <c r="M1527" s="5"/>
    </row>
    <row r="1528" spans="2:13" x14ac:dyDescent="0.3">
      <c r="B1528" s="3"/>
      <c r="C1528" s="3"/>
      <c r="D1528" s="3"/>
      <c r="E1528" s="3"/>
      <c r="F1528" s="3"/>
      <c r="G1528" s="3"/>
      <c r="H1528" s="3"/>
      <c r="I1528" s="3"/>
      <c r="J1528" s="4"/>
      <c r="K1528" s="4"/>
      <c r="L1528" s="3"/>
      <c r="M1528" s="5"/>
    </row>
    <row r="1529" spans="2:13" x14ac:dyDescent="0.3">
      <c r="B1529" s="3"/>
      <c r="C1529" s="3"/>
      <c r="D1529" s="3"/>
      <c r="E1529" s="3"/>
      <c r="F1529" s="3"/>
      <c r="G1529" s="3"/>
      <c r="H1529" s="3"/>
      <c r="I1529" s="3"/>
      <c r="J1529" s="4"/>
      <c r="K1529" s="4"/>
      <c r="L1529" s="3"/>
      <c r="M1529" s="5"/>
    </row>
    <row r="1530" spans="2:13" x14ac:dyDescent="0.3">
      <c r="B1530" s="3"/>
      <c r="C1530" s="3"/>
      <c r="D1530" s="3"/>
      <c r="E1530" s="3"/>
      <c r="F1530" s="3"/>
      <c r="G1530" s="3"/>
      <c r="H1530" s="3"/>
      <c r="I1530" s="3"/>
      <c r="J1530" s="4"/>
      <c r="K1530" s="4"/>
      <c r="L1530" s="3"/>
      <c r="M1530" s="5"/>
    </row>
    <row r="1531" spans="2:13" x14ac:dyDescent="0.3">
      <c r="B1531" s="3"/>
      <c r="C1531" s="3"/>
      <c r="D1531" s="3"/>
      <c r="E1531" s="3"/>
      <c r="F1531" s="3"/>
      <c r="G1531" s="3"/>
      <c r="H1531" s="3"/>
      <c r="I1531" s="3"/>
      <c r="J1531" s="4"/>
      <c r="K1531" s="4"/>
      <c r="L1531" s="3"/>
      <c r="M1531" s="5"/>
    </row>
    <row r="1532" spans="2:13" x14ac:dyDescent="0.3">
      <c r="B1532" s="3"/>
      <c r="C1532" s="3"/>
      <c r="D1532" s="3"/>
      <c r="E1532" s="3"/>
      <c r="F1532" s="3"/>
      <c r="G1532" s="3"/>
      <c r="H1532" s="3"/>
      <c r="I1532" s="3"/>
      <c r="J1532" s="4"/>
      <c r="K1532" s="4"/>
      <c r="L1532" s="3"/>
      <c r="M1532" s="5"/>
    </row>
    <row r="1533" spans="2:13" x14ac:dyDescent="0.3">
      <c r="B1533" s="3"/>
      <c r="C1533" s="3"/>
      <c r="D1533" s="3"/>
      <c r="E1533" s="3"/>
      <c r="F1533" s="3"/>
      <c r="H1533" s="3"/>
      <c r="I1533" s="3"/>
      <c r="J1533" s="4"/>
      <c r="K1533" s="4"/>
      <c r="L1533" s="3"/>
      <c r="M1533" s="5"/>
    </row>
    <row r="1534" spans="2:13" x14ac:dyDescent="0.3">
      <c r="B1534" s="3"/>
      <c r="C1534" s="3"/>
      <c r="D1534" s="3"/>
      <c r="E1534" s="3"/>
      <c r="F1534" s="3"/>
      <c r="G1534" s="3"/>
      <c r="H1534" s="3"/>
      <c r="I1534" s="3"/>
      <c r="J1534" s="4"/>
      <c r="K1534" s="4"/>
      <c r="L1534" s="3"/>
      <c r="M1534" s="5"/>
    </row>
    <row r="1535" spans="2:13" x14ac:dyDescent="0.3">
      <c r="B1535" s="3"/>
      <c r="C1535" s="3"/>
      <c r="D1535" s="3"/>
      <c r="E1535" s="3"/>
      <c r="F1535" s="3"/>
      <c r="G1535" s="3"/>
      <c r="H1535" s="3"/>
      <c r="I1535" s="3"/>
      <c r="J1535" s="4"/>
      <c r="K1535" s="4"/>
      <c r="L1535" s="3"/>
      <c r="M1535" s="5"/>
    </row>
    <row r="1536" spans="2:13" x14ac:dyDescent="0.3">
      <c r="B1536" s="3"/>
      <c r="C1536" s="3"/>
      <c r="D1536" s="3"/>
      <c r="E1536" s="3"/>
      <c r="F1536" s="3"/>
      <c r="G1536" s="3"/>
      <c r="H1536" s="3"/>
      <c r="I1536" s="3"/>
      <c r="J1536" s="4"/>
      <c r="K1536" s="4"/>
      <c r="L1536" s="3"/>
      <c r="M1536" s="5"/>
    </row>
    <row r="1537" spans="2:13" x14ac:dyDescent="0.3">
      <c r="B1537" s="3"/>
      <c r="C1537" s="3"/>
      <c r="D1537" s="3"/>
      <c r="E1537" s="3"/>
      <c r="F1537" s="3"/>
      <c r="G1537" s="3"/>
      <c r="H1537" s="3"/>
      <c r="I1537" s="3"/>
      <c r="J1537" s="4"/>
      <c r="K1537" s="4"/>
      <c r="L1537" s="3"/>
      <c r="M1537" s="5"/>
    </row>
    <row r="1538" spans="2:13" x14ac:dyDescent="0.3">
      <c r="B1538" s="3"/>
      <c r="C1538" s="3"/>
      <c r="D1538" s="3"/>
      <c r="E1538" s="3"/>
      <c r="F1538" s="3"/>
      <c r="G1538" s="3"/>
      <c r="H1538" s="3"/>
      <c r="I1538" s="3"/>
      <c r="J1538" s="4"/>
      <c r="K1538" s="4"/>
      <c r="L1538" s="3"/>
      <c r="M1538" s="5"/>
    </row>
    <row r="1539" spans="2:13" x14ac:dyDescent="0.3">
      <c r="B1539" s="3"/>
      <c r="C1539" s="3"/>
      <c r="D1539" s="3"/>
      <c r="E1539" s="3"/>
      <c r="F1539" s="3"/>
      <c r="G1539" s="3"/>
      <c r="H1539" s="3"/>
      <c r="I1539" s="3"/>
      <c r="J1539" s="4"/>
      <c r="K1539" s="4"/>
      <c r="L1539" s="3"/>
      <c r="M1539" s="5"/>
    </row>
    <row r="1540" spans="2:13" x14ac:dyDescent="0.3">
      <c r="B1540" s="3"/>
      <c r="C1540" s="3"/>
      <c r="D1540" s="3"/>
      <c r="E1540" s="3"/>
      <c r="F1540" s="3"/>
      <c r="G1540" s="3"/>
      <c r="H1540" s="3"/>
      <c r="I1540" s="3"/>
      <c r="J1540" s="4"/>
      <c r="K1540" s="4"/>
      <c r="L1540" s="3"/>
      <c r="M1540" s="5"/>
    </row>
    <row r="1541" spans="2:13" x14ac:dyDescent="0.3">
      <c r="B1541" s="3"/>
      <c r="C1541" s="3"/>
      <c r="D1541" s="3"/>
      <c r="E1541" s="3"/>
      <c r="F1541" s="3"/>
      <c r="G1541" s="3"/>
      <c r="H1541" s="3"/>
      <c r="I1541" s="3"/>
      <c r="J1541" s="4"/>
      <c r="K1541" s="4"/>
      <c r="M1541" s="5"/>
    </row>
    <row r="1542" spans="2:13" x14ac:dyDescent="0.3">
      <c r="B1542" s="3"/>
      <c r="C1542" s="3"/>
      <c r="D1542" s="3"/>
      <c r="E1542" s="3"/>
      <c r="F1542" s="3"/>
      <c r="G1542" s="3"/>
      <c r="H1542" s="3"/>
      <c r="I1542" s="3"/>
      <c r="J1542" s="4"/>
      <c r="K1542" s="4"/>
      <c r="L1542" s="3"/>
      <c r="M1542" s="5"/>
    </row>
    <row r="1543" spans="2:13" x14ac:dyDescent="0.3">
      <c r="B1543" s="3"/>
      <c r="C1543" s="3"/>
      <c r="D1543" s="3"/>
      <c r="E1543" s="3"/>
      <c r="F1543" s="3"/>
      <c r="G1543" s="3"/>
      <c r="H1543" s="3"/>
      <c r="I1543" s="3"/>
      <c r="J1543" s="4"/>
      <c r="K1543" s="4"/>
      <c r="L1543" s="3"/>
      <c r="M1543" s="5"/>
    </row>
    <row r="1544" spans="2:13" x14ac:dyDescent="0.3">
      <c r="B1544" s="3"/>
      <c r="C1544" s="3"/>
      <c r="D1544" s="3"/>
      <c r="E1544" s="3"/>
      <c r="F1544" s="3"/>
      <c r="G1544" s="3"/>
      <c r="H1544" s="3"/>
      <c r="I1544" s="3"/>
      <c r="J1544" s="4"/>
      <c r="K1544" s="4"/>
      <c r="L1544" s="3"/>
      <c r="M1544" s="5"/>
    </row>
    <row r="1545" spans="2:13" x14ac:dyDescent="0.3">
      <c r="B1545" s="3"/>
      <c r="C1545" s="3"/>
      <c r="D1545" s="3"/>
      <c r="E1545" s="3"/>
      <c r="F1545" s="3"/>
      <c r="G1545" s="3"/>
      <c r="H1545" s="3"/>
      <c r="I1545" s="3"/>
      <c r="J1545" s="4"/>
      <c r="K1545" s="4"/>
      <c r="L1545" s="3"/>
      <c r="M1545" s="5"/>
    </row>
    <row r="1546" spans="2:13" x14ac:dyDescent="0.3">
      <c r="B1546" s="3"/>
      <c r="C1546" s="3"/>
      <c r="D1546" s="3"/>
      <c r="E1546" s="3"/>
      <c r="F1546" s="3"/>
      <c r="G1546" s="3"/>
      <c r="H1546" s="3"/>
      <c r="I1546" s="3"/>
      <c r="J1546" s="4"/>
      <c r="K1546" s="4"/>
      <c r="L1546" s="3"/>
      <c r="M1546" s="5"/>
    </row>
    <row r="1547" spans="2:13" x14ac:dyDescent="0.3">
      <c r="B1547" s="3"/>
      <c r="C1547" s="3"/>
      <c r="D1547" s="3"/>
      <c r="E1547" s="3"/>
      <c r="F1547" s="3"/>
      <c r="G1547" s="3"/>
      <c r="H1547" s="3"/>
      <c r="I1547" s="3"/>
      <c r="J1547" s="4"/>
      <c r="K1547" s="4"/>
      <c r="L1547" s="3"/>
      <c r="M1547" s="5"/>
    </row>
    <row r="1548" spans="2:13" x14ac:dyDescent="0.3">
      <c r="B1548" s="3"/>
      <c r="C1548" s="3"/>
      <c r="D1548" s="3"/>
      <c r="E1548" s="3"/>
      <c r="F1548" s="3"/>
      <c r="G1548" s="3"/>
      <c r="H1548" s="3"/>
      <c r="I1548" s="3"/>
      <c r="J1548" s="4"/>
      <c r="K1548" s="4"/>
      <c r="L1548" s="3"/>
      <c r="M1548" s="5"/>
    </row>
    <row r="1549" spans="2:13" x14ac:dyDescent="0.3">
      <c r="B1549" s="3"/>
      <c r="C1549" s="3"/>
      <c r="D1549" s="3"/>
      <c r="E1549" s="3"/>
      <c r="F1549" s="3"/>
      <c r="G1549" s="3"/>
      <c r="H1549" s="3"/>
      <c r="I1549" s="3"/>
      <c r="J1549" s="4"/>
      <c r="K1549" s="4"/>
      <c r="L1549" s="3"/>
      <c r="M1549" s="5"/>
    </row>
    <row r="1550" spans="2:13" x14ac:dyDescent="0.3">
      <c r="B1550" s="3"/>
      <c r="C1550" s="3"/>
      <c r="D1550" s="3"/>
      <c r="E1550" s="3"/>
      <c r="F1550" s="3"/>
      <c r="G1550" s="3"/>
      <c r="H1550" s="3"/>
      <c r="I1550" s="3"/>
      <c r="J1550" s="4"/>
      <c r="K1550" s="4"/>
      <c r="L1550" s="3"/>
      <c r="M1550" s="5"/>
    </row>
    <row r="1551" spans="2:13" x14ac:dyDescent="0.3">
      <c r="B1551" s="3"/>
      <c r="C1551" s="3"/>
      <c r="D1551" s="3"/>
      <c r="E1551" s="3"/>
      <c r="F1551" s="3"/>
      <c r="G1551" s="3"/>
      <c r="H1551" s="3"/>
      <c r="I1551" s="3"/>
      <c r="J1551" s="4"/>
      <c r="K1551" s="4"/>
      <c r="M1551" s="5"/>
    </row>
    <row r="1552" spans="2:13" x14ac:dyDescent="0.3">
      <c r="B1552" s="3"/>
      <c r="C1552" s="3"/>
      <c r="D1552" s="3"/>
      <c r="E1552" s="3"/>
      <c r="F1552" s="3"/>
      <c r="G1552" s="3"/>
      <c r="H1552" s="3"/>
      <c r="I1552" s="3"/>
      <c r="J1552" s="4"/>
      <c r="K1552" s="4"/>
      <c r="L1552" s="3"/>
      <c r="M1552" s="5"/>
    </row>
    <row r="1553" spans="2:13" x14ac:dyDescent="0.3">
      <c r="B1553" s="3"/>
      <c r="C1553" s="3"/>
      <c r="D1553" s="3"/>
      <c r="E1553" s="3"/>
      <c r="F1553" s="3"/>
      <c r="G1553" s="3"/>
      <c r="H1553" s="3"/>
      <c r="I1553" s="3"/>
      <c r="J1553" s="4"/>
      <c r="K1553" s="4"/>
      <c r="L1553" s="3"/>
      <c r="M1553" s="5"/>
    </row>
    <row r="1554" spans="2:13" x14ac:dyDescent="0.3">
      <c r="B1554" s="3"/>
      <c r="C1554" s="3"/>
      <c r="D1554" s="3"/>
      <c r="E1554" s="3"/>
      <c r="F1554" s="3"/>
      <c r="G1554" s="3"/>
      <c r="H1554" s="3"/>
      <c r="I1554" s="3"/>
      <c r="J1554" s="4"/>
      <c r="K1554" s="4"/>
      <c r="L1554" s="3"/>
      <c r="M1554" s="5"/>
    </row>
    <row r="1555" spans="2:13" x14ac:dyDescent="0.3">
      <c r="B1555" s="3"/>
      <c r="C1555" s="3"/>
      <c r="D1555" s="3"/>
      <c r="E1555" s="3"/>
      <c r="F1555" s="3"/>
      <c r="G1555" s="3"/>
      <c r="H1555" s="3"/>
      <c r="I1555" s="3"/>
      <c r="J1555" s="4"/>
      <c r="K1555" s="4"/>
      <c r="L1555" s="3"/>
      <c r="M1555" s="5"/>
    </row>
    <row r="1556" spans="2:13" x14ac:dyDescent="0.3">
      <c r="B1556" s="3"/>
      <c r="C1556" s="3"/>
      <c r="D1556" s="3"/>
      <c r="E1556" s="3"/>
      <c r="F1556" s="3"/>
      <c r="G1556" s="3"/>
      <c r="H1556" s="3"/>
      <c r="I1556" s="3"/>
      <c r="J1556" s="4"/>
      <c r="K1556" s="4"/>
      <c r="L1556" s="3"/>
      <c r="M1556" s="5"/>
    </row>
    <row r="1557" spans="2:13" x14ac:dyDescent="0.3">
      <c r="B1557" s="3"/>
      <c r="C1557" s="3"/>
      <c r="D1557" s="3"/>
      <c r="E1557" s="3"/>
      <c r="F1557" s="3"/>
      <c r="G1557" s="3"/>
      <c r="H1557" s="3"/>
      <c r="I1557" s="3"/>
      <c r="J1557" s="4"/>
      <c r="K1557" s="4"/>
      <c r="L1557" s="3"/>
      <c r="M1557" s="5"/>
    </row>
    <row r="1558" spans="2:13" x14ac:dyDescent="0.3">
      <c r="B1558" s="3"/>
      <c r="C1558" s="3"/>
      <c r="D1558" s="3"/>
      <c r="E1558" s="3"/>
      <c r="G1558" s="3"/>
      <c r="H1558" s="3"/>
      <c r="J1558" s="4"/>
      <c r="K1558" s="4"/>
      <c r="L1558" s="3"/>
      <c r="M1558" s="5"/>
    </row>
    <row r="1559" spans="2:13" x14ac:dyDescent="0.3">
      <c r="B1559" s="3"/>
      <c r="C1559" s="3"/>
      <c r="D1559" s="3"/>
      <c r="E1559" s="3"/>
      <c r="F1559" s="3"/>
      <c r="G1559" s="3"/>
      <c r="H1559" s="3"/>
      <c r="I1559" s="3"/>
      <c r="J1559" s="4"/>
      <c r="K1559" s="4"/>
      <c r="L1559" s="3"/>
      <c r="M1559" s="5"/>
    </row>
    <row r="1560" spans="2:13" x14ac:dyDescent="0.3">
      <c r="B1560" s="3"/>
      <c r="C1560" s="3"/>
      <c r="D1560" s="3"/>
      <c r="E1560" s="3"/>
      <c r="F1560" s="3"/>
      <c r="G1560" s="3"/>
      <c r="H1560" s="3"/>
      <c r="I1560" s="3"/>
      <c r="J1560" s="4"/>
      <c r="K1560" s="4"/>
      <c r="M1560" s="5"/>
    </row>
    <row r="1561" spans="2:13" x14ac:dyDescent="0.3">
      <c r="B1561" s="3"/>
      <c r="C1561" s="3"/>
      <c r="D1561" s="3"/>
      <c r="E1561" s="3"/>
      <c r="F1561" s="3"/>
      <c r="G1561" s="3"/>
      <c r="H1561" s="3"/>
      <c r="I1561" s="3"/>
      <c r="J1561" s="4"/>
      <c r="K1561" s="4"/>
      <c r="L1561" s="3"/>
      <c r="M1561" s="5"/>
    </row>
    <row r="1562" spans="2:13" x14ac:dyDescent="0.3">
      <c r="B1562" s="3"/>
      <c r="C1562" s="3"/>
      <c r="D1562" s="3"/>
      <c r="E1562" s="3"/>
      <c r="F1562" s="3"/>
      <c r="G1562" s="3"/>
      <c r="H1562" s="3"/>
      <c r="I1562" s="3"/>
      <c r="J1562" s="4"/>
      <c r="K1562" s="4"/>
      <c r="L1562" s="3"/>
      <c r="M1562" s="5"/>
    </row>
    <row r="1563" spans="2:13" x14ac:dyDescent="0.3">
      <c r="B1563" s="3"/>
      <c r="C1563" s="3"/>
      <c r="D1563" s="3"/>
      <c r="E1563" s="3"/>
      <c r="F1563" s="3"/>
      <c r="G1563" s="3"/>
      <c r="H1563" s="3"/>
      <c r="I1563" s="3"/>
      <c r="J1563" s="4"/>
      <c r="K1563" s="4"/>
      <c r="M1563" s="5"/>
    </row>
    <row r="1564" spans="2:13" x14ac:dyDescent="0.3">
      <c r="B1564" s="3"/>
      <c r="C1564" s="3"/>
      <c r="D1564" s="3"/>
      <c r="E1564" s="3"/>
      <c r="F1564" s="3"/>
      <c r="G1564" s="3"/>
      <c r="H1564" s="3"/>
      <c r="I1564" s="3"/>
      <c r="J1564" s="4"/>
      <c r="K1564" s="4"/>
      <c r="L1564" s="3"/>
      <c r="M1564" s="5"/>
    </row>
    <row r="1565" spans="2:13" x14ac:dyDescent="0.3">
      <c r="B1565" s="3"/>
      <c r="C1565" s="3"/>
      <c r="D1565" s="3"/>
      <c r="E1565" s="3"/>
      <c r="F1565" s="3"/>
      <c r="G1565" s="3"/>
      <c r="H1565" s="3"/>
      <c r="I1565" s="3"/>
      <c r="J1565" s="4"/>
      <c r="K1565" s="4"/>
      <c r="L1565" s="3"/>
      <c r="M1565" s="5"/>
    </row>
    <row r="1566" spans="2:13" x14ac:dyDescent="0.3">
      <c r="B1566" s="3"/>
      <c r="C1566" s="3"/>
      <c r="D1566" s="3"/>
      <c r="E1566" s="3"/>
      <c r="F1566" s="3"/>
      <c r="G1566" s="3"/>
      <c r="H1566" s="3"/>
      <c r="I1566" s="3"/>
      <c r="J1566" s="4"/>
      <c r="K1566" s="4"/>
      <c r="L1566" s="3"/>
      <c r="M1566" s="5"/>
    </row>
    <row r="1567" spans="2:13" x14ac:dyDescent="0.3">
      <c r="B1567" s="3"/>
      <c r="C1567" s="3"/>
      <c r="D1567" s="3"/>
      <c r="E1567" s="3"/>
      <c r="F1567" s="3"/>
      <c r="G1567" s="3"/>
      <c r="H1567" s="3"/>
      <c r="I1567" s="3"/>
      <c r="J1567" s="4"/>
      <c r="K1567" s="4"/>
      <c r="L1567" s="3"/>
      <c r="M1567" s="5"/>
    </row>
    <row r="1568" spans="2:13" x14ac:dyDescent="0.3">
      <c r="B1568" s="3"/>
      <c r="C1568" s="3"/>
      <c r="D1568" s="3"/>
      <c r="E1568" s="3"/>
      <c r="F1568" s="3"/>
      <c r="G1568" s="3"/>
      <c r="H1568" s="3"/>
      <c r="I1568" s="3"/>
      <c r="J1568" s="4"/>
      <c r="K1568" s="4"/>
      <c r="L1568" s="3"/>
      <c r="M1568" s="5"/>
    </row>
    <row r="1569" spans="2:13" x14ac:dyDescent="0.3">
      <c r="B1569" s="3"/>
      <c r="C1569" s="3"/>
      <c r="D1569" s="3"/>
      <c r="E1569" s="3"/>
      <c r="F1569" s="3"/>
      <c r="H1569" s="3"/>
      <c r="I1569" s="3"/>
      <c r="J1569" s="4"/>
      <c r="K1569" s="4"/>
      <c r="L1569" s="3"/>
      <c r="M1569" s="5"/>
    </row>
    <row r="1570" spans="2:13" x14ac:dyDescent="0.3">
      <c r="B1570" s="3"/>
      <c r="C1570" s="3"/>
      <c r="D1570" s="3"/>
      <c r="E1570" s="3"/>
      <c r="F1570" s="3"/>
      <c r="G1570" s="3"/>
      <c r="H1570" s="3"/>
      <c r="I1570" s="3"/>
      <c r="J1570" s="4"/>
      <c r="K1570" s="4"/>
      <c r="L1570" s="3"/>
      <c r="M1570" s="5"/>
    </row>
    <row r="1571" spans="2:13" x14ac:dyDescent="0.3">
      <c r="B1571" s="3"/>
      <c r="C1571" s="3"/>
      <c r="D1571" s="3"/>
      <c r="F1571" s="3"/>
      <c r="G1571" s="3"/>
      <c r="H1571" s="3"/>
      <c r="I1571" s="3"/>
      <c r="J1571" s="4"/>
      <c r="K1571" s="4"/>
      <c r="L1571" s="3"/>
      <c r="M1571" s="5"/>
    </row>
    <row r="1572" spans="2:13" x14ac:dyDescent="0.3">
      <c r="B1572" s="3"/>
      <c r="C1572" s="3"/>
      <c r="D1572" s="3"/>
      <c r="E1572" s="3"/>
      <c r="F1572" s="3"/>
      <c r="G1572" s="3"/>
      <c r="H1572" s="3"/>
      <c r="I1572" s="3"/>
      <c r="J1572" s="4"/>
      <c r="K1572" s="4"/>
      <c r="L1572" s="3"/>
      <c r="M1572" s="5"/>
    </row>
    <row r="1573" spans="2:13" x14ac:dyDescent="0.3">
      <c r="B1573" s="3"/>
      <c r="C1573" s="3"/>
      <c r="D1573" s="3"/>
      <c r="E1573" s="3"/>
      <c r="F1573" s="3"/>
      <c r="G1573" s="3"/>
      <c r="H1573" s="3"/>
      <c r="I1573" s="3"/>
      <c r="J1573" s="4"/>
      <c r="K1573" s="4"/>
      <c r="L1573" s="3"/>
      <c r="M1573" s="5"/>
    </row>
    <row r="1574" spans="2:13" x14ac:dyDescent="0.3">
      <c r="B1574" s="3"/>
      <c r="C1574" s="3"/>
      <c r="D1574" s="3"/>
      <c r="E1574" s="3"/>
      <c r="F1574" s="3"/>
      <c r="G1574" s="3"/>
      <c r="H1574" s="3"/>
      <c r="I1574" s="3"/>
      <c r="J1574" s="4"/>
      <c r="K1574" s="4"/>
      <c r="L1574" s="3"/>
      <c r="M1574" s="5"/>
    </row>
    <row r="1575" spans="2:13" x14ac:dyDescent="0.3">
      <c r="B1575" s="3"/>
      <c r="C1575" s="3"/>
      <c r="D1575" s="3"/>
      <c r="E1575" s="3"/>
      <c r="F1575" s="3"/>
      <c r="G1575" s="3"/>
      <c r="H1575" s="3"/>
      <c r="I1575" s="3"/>
      <c r="J1575" s="4"/>
      <c r="K1575" s="4"/>
      <c r="L1575" s="3"/>
      <c r="M1575" s="5"/>
    </row>
    <row r="1576" spans="2:13" x14ac:dyDescent="0.3">
      <c r="B1576" s="3"/>
      <c r="C1576" s="3"/>
      <c r="D1576" s="3"/>
      <c r="E1576" s="3"/>
      <c r="F1576" s="3"/>
      <c r="G1576" s="3"/>
      <c r="H1576" s="3"/>
      <c r="I1576" s="3"/>
      <c r="J1576" s="4"/>
      <c r="K1576" s="4"/>
      <c r="M1576" s="5"/>
    </row>
    <row r="1577" spans="2:13" x14ac:dyDescent="0.3">
      <c r="B1577" s="3"/>
      <c r="C1577" s="3"/>
      <c r="D1577" s="3"/>
      <c r="F1577" s="3"/>
      <c r="G1577" s="3"/>
      <c r="H1577" s="3"/>
      <c r="I1577" s="3"/>
      <c r="J1577" s="4"/>
      <c r="K1577" s="4"/>
      <c r="L1577" s="3"/>
      <c r="M1577" s="5"/>
    </row>
    <row r="1578" spans="2:13" x14ac:dyDescent="0.3">
      <c r="B1578" s="3"/>
      <c r="C1578" s="3"/>
      <c r="D1578" s="3"/>
      <c r="E1578" s="3"/>
      <c r="F1578" s="3"/>
      <c r="G1578" s="3"/>
      <c r="H1578" s="3"/>
      <c r="I1578" s="3"/>
      <c r="J1578" s="4"/>
      <c r="K1578" s="4"/>
      <c r="L1578" s="3"/>
      <c r="M1578" s="5"/>
    </row>
    <row r="1579" spans="2:13" x14ac:dyDescent="0.3">
      <c r="B1579" s="3"/>
      <c r="C1579" s="3"/>
      <c r="D1579" s="3"/>
      <c r="E1579" s="3"/>
      <c r="F1579" s="3"/>
      <c r="G1579" s="3"/>
      <c r="H1579" s="3"/>
      <c r="I1579" s="3"/>
      <c r="J1579" s="4"/>
      <c r="K1579" s="4"/>
      <c r="L1579" s="3"/>
      <c r="M1579" s="5"/>
    </row>
    <row r="1580" spans="2:13" x14ac:dyDescent="0.3">
      <c r="B1580" s="3"/>
      <c r="C1580" s="3"/>
      <c r="D1580" s="3"/>
      <c r="F1580" s="3"/>
      <c r="G1580" s="3"/>
      <c r="H1580" s="3"/>
      <c r="I1580" s="3"/>
      <c r="J1580" s="4"/>
      <c r="K1580" s="4"/>
      <c r="L1580" s="3"/>
      <c r="M1580" s="5"/>
    </row>
    <row r="1581" spans="2:13" x14ac:dyDescent="0.3">
      <c r="B1581" s="3"/>
      <c r="C1581" s="3"/>
      <c r="D1581" s="3"/>
      <c r="E1581" s="3"/>
      <c r="F1581" s="3"/>
      <c r="G1581" s="3"/>
      <c r="H1581" s="3"/>
      <c r="I1581" s="3"/>
      <c r="J1581" s="4"/>
      <c r="K1581" s="4"/>
      <c r="L1581" s="3"/>
      <c r="M1581" s="5"/>
    </row>
    <row r="1582" spans="2:13" x14ac:dyDescent="0.3">
      <c r="B1582" s="3"/>
      <c r="C1582" s="3"/>
      <c r="D1582" s="3"/>
      <c r="E1582" s="3"/>
      <c r="F1582" s="3"/>
      <c r="G1582" s="3"/>
      <c r="H1582" s="3"/>
      <c r="I1582" s="3"/>
      <c r="J1582" s="4"/>
      <c r="K1582" s="4"/>
      <c r="L1582" s="3"/>
      <c r="M1582" s="5"/>
    </row>
    <row r="1583" spans="2:13" x14ac:dyDescent="0.3">
      <c r="B1583" s="3"/>
      <c r="C1583" s="3"/>
      <c r="D1583" s="3"/>
      <c r="E1583" s="3"/>
      <c r="F1583" s="3"/>
      <c r="G1583" s="3"/>
      <c r="H1583" s="3"/>
      <c r="I1583" s="3"/>
      <c r="J1583" s="4"/>
      <c r="K1583" s="4"/>
      <c r="L1583" s="3"/>
      <c r="M1583" s="5"/>
    </row>
    <row r="1584" spans="2:13" x14ac:dyDescent="0.3">
      <c r="B1584" s="3"/>
      <c r="C1584" s="3"/>
      <c r="D1584" s="3"/>
      <c r="E1584" s="3"/>
      <c r="F1584" s="3"/>
      <c r="G1584" s="3"/>
      <c r="H1584" s="3"/>
      <c r="I1584" s="3"/>
      <c r="J1584" s="4"/>
      <c r="K1584" s="4"/>
      <c r="L1584" s="3"/>
      <c r="M1584" s="5"/>
    </row>
    <row r="1585" spans="2:13" x14ac:dyDescent="0.3">
      <c r="B1585" s="3"/>
      <c r="C1585" s="3"/>
      <c r="D1585" s="3"/>
      <c r="E1585" s="3"/>
      <c r="F1585" s="3"/>
      <c r="G1585" s="3"/>
      <c r="H1585" s="3"/>
      <c r="I1585" s="3"/>
      <c r="J1585" s="4"/>
      <c r="K1585" s="4"/>
      <c r="L1585" s="3"/>
      <c r="M1585" s="5"/>
    </row>
    <row r="1586" spans="2:13" x14ac:dyDescent="0.3">
      <c r="B1586" s="3"/>
      <c r="C1586" s="3"/>
      <c r="D1586" s="3"/>
      <c r="E1586" s="3"/>
      <c r="F1586" s="3"/>
      <c r="G1586" s="3"/>
      <c r="H1586" s="3"/>
      <c r="I1586" s="3"/>
      <c r="J1586" s="4"/>
      <c r="K1586" s="4"/>
      <c r="L1586" s="3"/>
      <c r="M1586" s="5"/>
    </row>
    <row r="1587" spans="2:13" x14ac:dyDescent="0.3">
      <c r="B1587" s="3"/>
      <c r="C1587" s="3"/>
      <c r="D1587" s="3"/>
      <c r="E1587" s="3"/>
      <c r="F1587" s="3"/>
      <c r="G1587" s="3"/>
      <c r="H1587" s="3"/>
      <c r="I1587" s="3"/>
      <c r="J1587" s="4"/>
      <c r="K1587" s="4"/>
      <c r="L1587" s="3"/>
      <c r="M1587" s="5"/>
    </row>
    <row r="1588" spans="2:13" x14ac:dyDescent="0.3">
      <c r="B1588" s="3"/>
      <c r="C1588" s="3"/>
      <c r="D1588" s="3"/>
      <c r="E1588" s="3"/>
      <c r="F1588" s="3"/>
      <c r="G1588" s="3"/>
      <c r="H1588" s="3"/>
      <c r="I1588" s="3"/>
      <c r="J1588" s="4"/>
      <c r="K1588" s="4"/>
      <c r="L1588" s="3"/>
      <c r="M1588" s="5"/>
    </row>
    <row r="1589" spans="2:13" x14ac:dyDescent="0.3">
      <c r="B1589" s="3"/>
      <c r="C1589" s="3"/>
      <c r="D1589" s="3"/>
      <c r="E1589" s="3"/>
      <c r="F1589" s="3"/>
      <c r="G1589" s="3"/>
      <c r="H1589" s="3"/>
      <c r="I1589" s="3"/>
      <c r="J1589" s="4"/>
      <c r="K1589" s="4"/>
      <c r="L1589" s="3"/>
      <c r="M1589" s="5"/>
    </row>
    <row r="1590" spans="2:13" x14ac:dyDescent="0.3">
      <c r="B1590" s="3"/>
      <c r="C1590" s="3"/>
      <c r="D1590" s="3"/>
      <c r="E1590" s="3"/>
      <c r="F1590" s="3"/>
      <c r="G1590" s="3"/>
      <c r="H1590" s="3"/>
      <c r="I1590" s="3"/>
      <c r="J1590" s="4"/>
      <c r="K1590" s="4"/>
      <c r="M1590" s="5"/>
    </row>
    <row r="1591" spans="2:13" x14ac:dyDescent="0.3">
      <c r="B1591" s="3"/>
      <c r="C1591" s="3"/>
      <c r="D1591" s="3"/>
      <c r="E1591" s="3"/>
      <c r="F1591" s="3"/>
      <c r="G1591" s="3"/>
      <c r="H1591" s="3"/>
      <c r="I1591" s="3"/>
      <c r="J1591" s="4"/>
      <c r="K1591" s="4"/>
      <c r="L1591" s="3"/>
      <c r="M1591" s="5"/>
    </row>
    <row r="1592" spans="2:13" x14ac:dyDescent="0.3">
      <c r="B1592" s="3"/>
      <c r="C1592" s="3"/>
      <c r="D1592" s="3"/>
      <c r="E1592" s="3"/>
      <c r="F1592" s="3"/>
      <c r="G1592" s="3"/>
      <c r="H1592" s="3"/>
      <c r="I1592" s="3"/>
      <c r="J1592" s="4"/>
      <c r="K1592" s="4"/>
      <c r="L1592" s="3"/>
      <c r="M1592" s="5"/>
    </row>
    <row r="1593" spans="2:13" x14ac:dyDescent="0.3">
      <c r="B1593" s="3"/>
      <c r="C1593" s="3"/>
      <c r="D1593" s="3"/>
      <c r="E1593" s="3"/>
      <c r="G1593" s="3"/>
      <c r="H1593" s="3"/>
      <c r="J1593" s="4"/>
      <c r="K1593" s="4"/>
      <c r="L1593" s="3"/>
      <c r="M1593" s="5"/>
    </row>
    <row r="1594" spans="2:13" x14ac:dyDescent="0.3">
      <c r="B1594" s="3"/>
      <c r="C1594" s="3"/>
      <c r="D1594" s="3"/>
      <c r="E1594" s="3"/>
      <c r="F1594" s="3"/>
      <c r="G1594" s="3"/>
      <c r="H1594" s="3"/>
      <c r="I1594" s="3"/>
      <c r="J1594" s="4"/>
      <c r="K1594" s="4"/>
      <c r="L1594" s="3"/>
      <c r="M1594" s="5"/>
    </row>
    <row r="1595" spans="2:13" x14ac:dyDescent="0.3">
      <c r="B1595" s="3"/>
      <c r="C1595" s="3"/>
      <c r="D1595" s="3"/>
      <c r="E1595" s="3"/>
      <c r="F1595" s="3"/>
      <c r="G1595" s="3"/>
      <c r="H1595" s="3"/>
      <c r="I1595" s="3"/>
      <c r="J1595" s="4"/>
      <c r="K1595" s="4"/>
      <c r="L1595" s="3"/>
      <c r="M1595" s="5"/>
    </row>
    <row r="1596" spans="2:13" x14ac:dyDescent="0.3">
      <c r="B1596" s="3"/>
      <c r="C1596" s="3"/>
      <c r="D1596" s="3"/>
      <c r="E1596" s="3"/>
      <c r="F1596" s="3"/>
      <c r="G1596" s="3"/>
      <c r="H1596" s="3"/>
      <c r="I1596" s="3"/>
      <c r="J1596" s="4"/>
      <c r="K1596" s="4"/>
      <c r="L1596" s="3"/>
      <c r="M1596" s="5"/>
    </row>
    <row r="1597" spans="2:13" x14ac:dyDescent="0.3">
      <c r="B1597" s="3"/>
      <c r="C1597" s="3"/>
      <c r="D1597" s="3"/>
      <c r="E1597" s="3"/>
      <c r="F1597" s="3"/>
      <c r="G1597" s="3"/>
      <c r="H1597" s="3"/>
      <c r="I1597" s="3"/>
      <c r="J1597" s="4"/>
      <c r="K1597" s="4"/>
      <c r="L1597" s="3"/>
      <c r="M1597" s="5"/>
    </row>
    <row r="1598" spans="2:13" x14ac:dyDescent="0.3">
      <c r="B1598" s="3"/>
      <c r="C1598" s="3"/>
      <c r="D1598" s="3"/>
      <c r="E1598" s="3"/>
      <c r="F1598" s="3"/>
      <c r="G1598" s="3"/>
      <c r="H1598" s="3"/>
      <c r="I1598" s="3"/>
      <c r="J1598" s="4"/>
      <c r="K1598" s="4"/>
      <c r="L1598" s="3"/>
      <c r="M1598" s="5"/>
    </row>
    <row r="1599" spans="2:13" x14ac:dyDescent="0.3">
      <c r="B1599" s="3"/>
      <c r="C1599" s="3"/>
      <c r="D1599" s="3"/>
      <c r="E1599" s="3"/>
      <c r="F1599" s="3"/>
      <c r="G1599" s="3"/>
      <c r="H1599" s="3"/>
      <c r="I1599" s="3"/>
      <c r="J1599" s="4"/>
      <c r="K1599" s="4"/>
      <c r="L1599" s="3"/>
      <c r="M1599" s="5"/>
    </row>
    <row r="1600" spans="2:13" x14ac:dyDescent="0.3">
      <c r="B1600" s="3"/>
      <c r="C1600" s="3"/>
      <c r="D1600" s="3"/>
      <c r="E1600" s="3"/>
      <c r="F1600" s="3"/>
      <c r="G1600" s="3"/>
      <c r="H1600" s="3"/>
      <c r="I1600" s="3"/>
      <c r="J1600" s="4"/>
      <c r="K1600" s="4"/>
      <c r="L1600" s="3"/>
      <c r="M1600" s="5"/>
    </row>
    <row r="1601" spans="2:13" x14ac:dyDescent="0.3">
      <c r="B1601" s="3"/>
      <c r="C1601" s="3"/>
      <c r="D1601" s="3"/>
      <c r="E1601" s="3"/>
      <c r="F1601" s="3"/>
      <c r="G1601" s="3"/>
      <c r="H1601" s="3"/>
      <c r="I1601" s="3"/>
      <c r="J1601" s="4"/>
      <c r="K1601" s="4"/>
      <c r="L1601" s="3"/>
      <c r="M1601" s="5"/>
    </row>
    <row r="1602" spans="2:13" x14ac:dyDescent="0.3">
      <c r="B1602" s="3"/>
      <c r="C1602" s="3"/>
      <c r="D1602" s="3"/>
      <c r="F1602" s="3"/>
      <c r="G1602" s="3"/>
      <c r="H1602" s="3"/>
      <c r="I1602" s="3"/>
      <c r="J1602" s="4"/>
      <c r="K1602" s="4"/>
      <c r="L1602" s="3"/>
      <c r="M1602" s="5"/>
    </row>
    <row r="1603" spans="2:13" x14ac:dyDescent="0.3">
      <c r="B1603" s="3"/>
      <c r="C1603" s="3"/>
      <c r="D1603" s="3"/>
      <c r="E1603" s="3"/>
      <c r="F1603" s="3"/>
      <c r="G1603" s="3"/>
      <c r="H1603" s="3"/>
      <c r="I1603" s="3"/>
      <c r="J1603" s="4"/>
      <c r="K1603" s="4"/>
      <c r="M1603" s="5"/>
    </row>
    <row r="1604" spans="2:13" x14ac:dyDescent="0.3">
      <c r="B1604" s="3"/>
      <c r="C1604" s="3"/>
      <c r="D1604" s="3"/>
      <c r="E1604" s="3"/>
      <c r="F1604" s="3"/>
      <c r="G1604" s="3"/>
      <c r="H1604" s="3"/>
      <c r="I1604" s="3"/>
      <c r="J1604" s="4"/>
      <c r="K1604" s="4"/>
      <c r="L1604" s="3"/>
      <c r="M1604" s="5"/>
    </row>
    <row r="1605" spans="2:13" x14ac:dyDescent="0.3">
      <c r="B1605" s="3"/>
      <c r="C1605" s="3"/>
      <c r="D1605" s="3"/>
      <c r="E1605" s="3"/>
      <c r="F1605" s="3"/>
      <c r="G1605" s="3"/>
      <c r="H1605" s="3"/>
      <c r="I1605" s="3"/>
      <c r="J1605" s="4"/>
      <c r="K1605" s="4"/>
      <c r="L1605" s="3"/>
      <c r="M1605" s="5"/>
    </row>
    <row r="1606" spans="2:13" x14ac:dyDescent="0.3">
      <c r="B1606" s="3"/>
      <c r="C1606" s="3"/>
      <c r="D1606" s="3"/>
      <c r="E1606" s="3"/>
      <c r="F1606" s="3"/>
      <c r="G1606" s="3"/>
      <c r="H1606" s="3"/>
      <c r="I1606" s="3"/>
      <c r="J1606" s="4"/>
      <c r="K1606" s="4"/>
      <c r="L1606" s="3"/>
      <c r="M1606" s="5"/>
    </row>
    <row r="1607" spans="2:13" x14ac:dyDescent="0.3">
      <c r="B1607" s="3"/>
      <c r="C1607" s="3"/>
      <c r="D1607" s="3"/>
      <c r="E1607" s="3"/>
      <c r="F1607" s="3"/>
      <c r="G1607" s="3"/>
      <c r="H1607" s="3"/>
      <c r="I1607" s="3"/>
      <c r="J1607" s="4"/>
      <c r="K1607" s="4"/>
      <c r="M1607" s="5"/>
    </row>
    <row r="1608" spans="2:13" x14ac:dyDescent="0.3">
      <c r="B1608" s="3"/>
      <c r="C1608" s="3"/>
      <c r="D1608" s="3"/>
      <c r="E1608" s="3"/>
      <c r="F1608" s="3"/>
      <c r="G1608" s="3"/>
      <c r="H1608" s="3"/>
      <c r="I1608" s="3"/>
      <c r="J1608" s="4"/>
      <c r="K1608" s="4"/>
      <c r="L1608" s="3"/>
      <c r="M1608" s="5"/>
    </row>
    <row r="1609" spans="2:13" x14ac:dyDescent="0.3">
      <c r="B1609" s="3"/>
      <c r="C1609" s="3"/>
      <c r="D1609" s="3"/>
      <c r="E1609" s="3"/>
      <c r="F1609" s="3"/>
      <c r="G1609" s="3"/>
      <c r="H1609" s="3"/>
      <c r="I1609" s="3"/>
      <c r="J1609" s="4"/>
      <c r="K1609" s="4"/>
      <c r="L1609" s="3"/>
      <c r="M1609" s="5"/>
    </row>
    <row r="1610" spans="2:13" x14ac:dyDescent="0.3">
      <c r="B1610" s="3"/>
      <c r="C1610" s="3"/>
      <c r="D1610" s="3"/>
      <c r="F1610" s="3"/>
      <c r="G1610" s="3"/>
      <c r="H1610" s="3"/>
      <c r="I1610" s="3"/>
      <c r="J1610" s="4"/>
      <c r="K1610" s="4"/>
      <c r="L1610" s="3"/>
      <c r="M1610" s="5"/>
    </row>
    <row r="1611" spans="2:13" x14ac:dyDescent="0.3">
      <c r="B1611" s="3"/>
      <c r="C1611" s="3"/>
      <c r="D1611" s="3"/>
      <c r="E1611" s="3"/>
      <c r="F1611" s="3"/>
      <c r="G1611" s="3"/>
      <c r="H1611" s="3"/>
      <c r="I1611" s="3"/>
      <c r="J1611" s="4"/>
      <c r="K1611" s="4"/>
      <c r="L1611" s="3"/>
      <c r="M1611" s="5"/>
    </row>
    <row r="1612" spans="2:13" x14ac:dyDescent="0.3">
      <c r="B1612" s="3"/>
      <c r="C1612" s="3"/>
      <c r="D1612" s="3"/>
      <c r="E1612" s="3"/>
      <c r="F1612" s="3"/>
      <c r="G1612" s="3"/>
      <c r="H1612" s="3"/>
      <c r="I1612" s="3"/>
      <c r="J1612" s="4"/>
      <c r="K1612" s="4"/>
      <c r="L1612" s="3"/>
      <c r="M1612" s="5"/>
    </row>
    <row r="1613" spans="2:13" x14ac:dyDescent="0.3">
      <c r="B1613" s="3"/>
      <c r="C1613" s="3"/>
      <c r="D1613" s="3"/>
      <c r="E1613" s="3"/>
      <c r="F1613" s="3"/>
      <c r="G1613" s="3"/>
      <c r="H1613" s="3"/>
      <c r="I1613" s="3"/>
      <c r="J1613" s="4"/>
      <c r="K1613" s="4"/>
      <c r="L1613" s="3"/>
      <c r="M1613" s="5"/>
    </row>
    <row r="1614" spans="2:13" x14ac:dyDescent="0.3">
      <c r="B1614" s="3"/>
      <c r="C1614" s="3"/>
      <c r="D1614" s="3"/>
      <c r="E1614" s="3"/>
      <c r="F1614" s="3"/>
      <c r="G1614" s="3"/>
      <c r="H1614" s="3"/>
      <c r="I1614" s="3"/>
      <c r="J1614" s="4"/>
      <c r="K1614" s="4"/>
      <c r="L1614" s="3"/>
      <c r="M1614" s="5"/>
    </row>
    <row r="1615" spans="2:13" x14ac:dyDescent="0.3">
      <c r="B1615" s="3"/>
      <c r="C1615" s="3"/>
      <c r="D1615" s="3"/>
      <c r="E1615" s="3"/>
      <c r="F1615" s="3"/>
      <c r="G1615" s="3"/>
      <c r="H1615" s="3"/>
      <c r="I1615" s="3"/>
      <c r="J1615" s="4"/>
      <c r="K1615" s="4"/>
      <c r="L1615" s="3"/>
      <c r="M1615" s="5"/>
    </row>
    <row r="1616" spans="2:13" x14ac:dyDescent="0.3">
      <c r="B1616" s="3"/>
      <c r="C1616" s="3"/>
      <c r="D1616" s="3"/>
      <c r="E1616" s="3"/>
      <c r="F1616" s="3"/>
      <c r="G1616" s="3"/>
      <c r="H1616" s="3"/>
      <c r="I1616" s="3"/>
      <c r="J1616" s="4"/>
      <c r="K1616" s="4"/>
      <c r="L1616" s="3"/>
      <c r="M1616" s="5"/>
    </row>
    <row r="1617" spans="2:13" x14ac:dyDescent="0.3">
      <c r="B1617" s="3"/>
      <c r="C1617" s="3"/>
      <c r="D1617" s="3"/>
      <c r="E1617" s="3"/>
      <c r="F1617" s="3"/>
      <c r="G1617" s="3"/>
      <c r="H1617" s="3"/>
      <c r="I1617" s="3"/>
      <c r="J1617" s="4"/>
      <c r="K1617" s="4"/>
      <c r="L1617" s="3"/>
      <c r="M1617" s="5"/>
    </row>
    <row r="1618" spans="2:13" x14ac:dyDescent="0.3">
      <c r="B1618" s="3"/>
      <c r="C1618" s="3"/>
      <c r="D1618" s="3"/>
      <c r="E1618" s="3"/>
      <c r="F1618" s="3"/>
      <c r="G1618" s="3"/>
      <c r="H1618" s="3"/>
      <c r="I1618" s="3"/>
      <c r="J1618" s="4"/>
      <c r="K1618" s="4"/>
      <c r="L1618" s="3"/>
      <c r="M1618" s="5"/>
    </row>
    <row r="1619" spans="2:13" x14ac:dyDescent="0.3">
      <c r="B1619" s="3"/>
      <c r="C1619" s="3"/>
      <c r="D1619" s="3"/>
      <c r="E1619" s="3"/>
      <c r="F1619" s="3"/>
      <c r="G1619" s="3"/>
      <c r="H1619" s="3"/>
      <c r="I1619" s="3"/>
      <c r="J1619" s="4"/>
      <c r="K1619" s="4"/>
      <c r="L1619" s="3"/>
      <c r="M1619" s="5"/>
    </row>
    <row r="1620" spans="2:13" x14ac:dyDescent="0.3">
      <c r="B1620" s="3"/>
      <c r="C1620" s="3"/>
      <c r="D1620" s="3"/>
      <c r="E1620" s="3"/>
      <c r="G1620" s="3"/>
      <c r="H1620" s="3"/>
      <c r="J1620" s="4"/>
      <c r="K1620" s="4"/>
      <c r="L1620" s="3"/>
      <c r="M1620" s="5"/>
    </row>
    <row r="1621" spans="2:13" x14ac:dyDescent="0.3">
      <c r="B1621" s="3"/>
      <c r="C1621" s="3"/>
      <c r="D1621" s="3"/>
      <c r="E1621" s="3"/>
      <c r="F1621" s="3"/>
      <c r="G1621" s="3"/>
      <c r="H1621" s="3"/>
      <c r="I1621" s="3"/>
      <c r="J1621" s="4"/>
      <c r="K1621" s="4"/>
      <c r="L1621" s="3"/>
      <c r="M1621" s="5"/>
    </row>
    <row r="1622" spans="2:13" x14ac:dyDescent="0.3">
      <c r="B1622" s="3"/>
      <c r="C1622" s="3"/>
      <c r="D1622" s="3"/>
      <c r="E1622" s="3"/>
      <c r="F1622" s="3"/>
      <c r="G1622" s="3"/>
      <c r="H1622" s="3"/>
      <c r="I1622" s="3"/>
      <c r="J1622" s="4"/>
      <c r="K1622" s="4"/>
      <c r="L1622" s="3"/>
      <c r="M1622" s="5"/>
    </row>
    <row r="1623" spans="2:13" x14ac:dyDescent="0.3">
      <c r="B1623" s="3"/>
      <c r="C1623" s="3"/>
      <c r="D1623" s="3"/>
      <c r="E1623" s="3"/>
      <c r="F1623" s="3"/>
      <c r="G1623" s="3"/>
      <c r="H1623" s="3"/>
      <c r="I1623" s="3"/>
      <c r="J1623" s="4"/>
      <c r="K1623" s="4"/>
      <c r="M1623" s="5"/>
    </row>
    <row r="1624" spans="2:13" x14ac:dyDescent="0.3">
      <c r="B1624" s="3"/>
      <c r="C1624" s="3"/>
      <c r="D1624" s="3"/>
      <c r="E1624" s="3"/>
      <c r="F1624" s="3"/>
      <c r="G1624" s="3"/>
      <c r="H1624" s="3"/>
      <c r="I1624" s="3"/>
      <c r="J1624" s="4"/>
      <c r="K1624" s="4"/>
      <c r="L1624" s="3"/>
      <c r="M1624" s="5"/>
    </row>
    <row r="1625" spans="2:13" x14ac:dyDescent="0.3">
      <c r="B1625" s="3"/>
      <c r="C1625" s="3"/>
      <c r="D1625" s="3"/>
      <c r="E1625" s="3"/>
      <c r="F1625" s="3"/>
      <c r="G1625" s="3"/>
      <c r="H1625" s="3"/>
      <c r="I1625" s="3"/>
      <c r="J1625" s="4"/>
      <c r="K1625" s="4"/>
      <c r="L1625" s="3"/>
      <c r="M1625" s="5"/>
    </row>
    <row r="1626" spans="2:13" x14ac:dyDescent="0.3">
      <c r="B1626" s="3"/>
      <c r="C1626" s="3"/>
      <c r="D1626" s="3"/>
      <c r="E1626" s="3"/>
      <c r="F1626" s="3"/>
      <c r="G1626" s="3"/>
      <c r="H1626" s="3"/>
      <c r="I1626" s="3"/>
      <c r="J1626" s="4"/>
      <c r="K1626" s="4"/>
      <c r="L1626" s="3"/>
      <c r="M1626" s="5"/>
    </row>
    <row r="1627" spans="2:13" x14ac:dyDescent="0.3">
      <c r="B1627" s="3"/>
      <c r="C1627" s="3"/>
      <c r="D1627" s="3"/>
      <c r="F1627" s="3"/>
      <c r="G1627" s="3"/>
      <c r="H1627" s="3"/>
      <c r="I1627" s="3"/>
      <c r="J1627" s="4"/>
      <c r="K1627" s="4"/>
      <c r="L1627" s="3"/>
      <c r="M1627" s="5"/>
    </row>
    <row r="1628" spans="2:13" x14ac:dyDescent="0.3">
      <c r="B1628" s="3"/>
      <c r="C1628" s="3"/>
      <c r="D1628" s="3"/>
      <c r="E1628" s="3"/>
      <c r="F1628" s="3"/>
      <c r="G1628" s="3"/>
      <c r="H1628" s="3"/>
      <c r="I1628" s="3"/>
      <c r="J1628" s="4"/>
      <c r="K1628" s="4"/>
      <c r="L1628" s="3"/>
      <c r="M1628" s="5"/>
    </row>
    <row r="1629" spans="2:13" x14ac:dyDescent="0.3">
      <c r="B1629" s="3"/>
      <c r="C1629" s="3"/>
      <c r="D1629" s="3"/>
      <c r="E1629" s="3"/>
      <c r="F1629" s="3"/>
      <c r="G1629" s="3"/>
      <c r="H1629" s="3"/>
      <c r="I1629" s="3"/>
      <c r="J1629" s="4"/>
      <c r="K1629" s="4"/>
      <c r="L1629" s="3"/>
      <c r="M1629" s="5"/>
    </row>
    <row r="1630" spans="2:13" x14ac:dyDescent="0.3">
      <c r="B1630" s="3"/>
      <c r="C1630" s="3"/>
      <c r="D1630" s="3"/>
      <c r="E1630" s="3"/>
      <c r="F1630" s="3"/>
      <c r="G1630" s="3"/>
      <c r="H1630" s="3"/>
      <c r="I1630" s="3"/>
      <c r="J1630" s="4"/>
      <c r="K1630" s="4"/>
      <c r="L1630" s="3"/>
      <c r="M1630" s="5"/>
    </row>
    <row r="1631" spans="2:13" x14ac:dyDescent="0.3">
      <c r="B1631" s="3"/>
      <c r="C1631" s="3"/>
      <c r="D1631" s="3"/>
      <c r="E1631" s="3"/>
      <c r="F1631" s="3"/>
      <c r="G1631" s="3"/>
      <c r="H1631" s="3"/>
      <c r="I1631" s="3"/>
      <c r="J1631" s="4"/>
      <c r="K1631" s="4"/>
      <c r="L1631" s="3"/>
      <c r="M1631" s="5"/>
    </row>
    <row r="1632" spans="2:13" x14ac:dyDescent="0.3">
      <c r="B1632" s="3"/>
      <c r="C1632" s="3"/>
      <c r="D1632" s="3"/>
      <c r="E1632" s="3"/>
      <c r="F1632" s="3"/>
      <c r="G1632" s="3"/>
      <c r="H1632" s="3"/>
      <c r="I1632" s="3"/>
      <c r="J1632" s="4"/>
      <c r="K1632" s="4"/>
      <c r="L1632" s="3"/>
      <c r="M1632" s="5"/>
    </row>
    <row r="1633" spans="2:13" x14ac:dyDescent="0.3">
      <c r="B1633" s="3"/>
      <c r="C1633" s="3"/>
      <c r="D1633" s="3"/>
      <c r="E1633" s="3"/>
      <c r="F1633" s="3"/>
      <c r="G1633" s="3"/>
      <c r="H1633" s="3"/>
      <c r="I1633" s="3"/>
      <c r="J1633" s="4"/>
      <c r="K1633" s="4"/>
      <c r="L1633" s="3"/>
      <c r="M1633" s="5"/>
    </row>
    <row r="1634" spans="2:13" x14ac:dyDescent="0.3">
      <c r="B1634" s="3"/>
      <c r="C1634" s="3"/>
      <c r="D1634" s="3"/>
      <c r="E1634" s="3"/>
      <c r="F1634" s="3"/>
      <c r="G1634" s="3"/>
      <c r="H1634" s="3"/>
      <c r="I1634" s="3"/>
      <c r="J1634" s="4"/>
      <c r="K1634" s="4"/>
      <c r="L1634" s="3"/>
      <c r="M1634" s="5"/>
    </row>
    <row r="1635" spans="2:13" x14ac:dyDescent="0.3">
      <c r="B1635" s="3"/>
      <c r="C1635" s="3"/>
      <c r="D1635" s="3"/>
      <c r="E1635" s="3"/>
      <c r="F1635" s="3"/>
      <c r="G1635" s="3"/>
      <c r="H1635" s="3"/>
      <c r="I1635" s="3"/>
      <c r="J1635" s="4"/>
      <c r="K1635" s="4"/>
      <c r="L1635" s="3"/>
      <c r="M1635" s="5"/>
    </row>
    <row r="1636" spans="2:13" x14ac:dyDescent="0.3">
      <c r="B1636" s="3"/>
      <c r="C1636" s="3"/>
      <c r="D1636" s="3"/>
      <c r="E1636" s="3"/>
      <c r="F1636" s="3"/>
      <c r="G1636" s="3"/>
      <c r="H1636" s="3"/>
      <c r="I1636" s="3"/>
      <c r="J1636" s="4"/>
      <c r="K1636" s="4"/>
      <c r="L1636" s="3"/>
      <c r="M1636" s="5"/>
    </row>
    <row r="1637" spans="2:13" x14ac:dyDescent="0.3">
      <c r="B1637" s="3"/>
      <c r="C1637" s="3"/>
      <c r="D1637" s="3"/>
      <c r="E1637" s="3"/>
      <c r="F1637" s="3"/>
      <c r="G1637" s="3"/>
      <c r="H1637" s="3"/>
      <c r="I1637" s="3"/>
      <c r="J1637" s="4"/>
      <c r="K1637" s="4"/>
      <c r="M1637" s="5"/>
    </row>
    <row r="1638" spans="2:13" x14ac:dyDescent="0.3">
      <c r="B1638" s="3"/>
      <c r="C1638" s="3"/>
      <c r="D1638" s="3"/>
      <c r="E1638" s="3"/>
      <c r="G1638" s="3"/>
      <c r="H1638" s="3"/>
      <c r="J1638" s="4"/>
      <c r="K1638" s="4"/>
      <c r="M1638" s="5"/>
    </row>
    <row r="1639" spans="2:13" x14ac:dyDescent="0.3">
      <c r="B1639" s="3"/>
      <c r="C1639" s="3"/>
      <c r="D1639" s="3"/>
      <c r="E1639" s="3"/>
      <c r="F1639" s="3"/>
      <c r="G1639" s="3"/>
      <c r="H1639" s="3"/>
      <c r="I1639" s="3"/>
      <c r="J1639" s="4"/>
      <c r="K1639" s="4"/>
      <c r="M1639" s="5"/>
    </row>
    <row r="1640" spans="2:13" x14ac:dyDescent="0.3">
      <c r="B1640" s="3"/>
      <c r="C1640" s="3"/>
      <c r="D1640" s="3"/>
      <c r="E1640" s="3"/>
      <c r="F1640" s="3"/>
      <c r="G1640" s="3"/>
      <c r="H1640" s="3"/>
      <c r="I1640" s="3"/>
      <c r="J1640" s="4"/>
      <c r="K1640" s="4"/>
      <c r="L1640" s="3"/>
      <c r="M1640" s="5"/>
    </row>
    <row r="1641" spans="2:13" x14ac:dyDescent="0.3">
      <c r="B1641" s="3"/>
      <c r="C1641" s="3"/>
      <c r="D1641" s="3"/>
      <c r="E1641" s="3"/>
      <c r="F1641" s="3"/>
      <c r="G1641" s="3"/>
      <c r="H1641" s="3"/>
      <c r="I1641" s="3"/>
      <c r="J1641" s="4"/>
      <c r="K1641" s="4"/>
      <c r="L1641" s="3"/>
      <c r="M1641" s="5"/>
    </row>
    <row r="1642" spans="2:13" x14ac:dyDescent="0.3">
      <c r="B1642" s="3"/>
      <c r="C1642" s="3"/>
      <c r="D1642" s="3"/>
      <c r="E1642" s="3"/>
      <c r="F1642" s="3"/>
      <c r="G1642" s="3"/>
      <c r="H1642" s="3"/>
      <c r="I1642" s="3"/>
      <c r="J1642" s="4"/>
      <c r="K1642" s="4"/>
      <c r="L1642" s="3"/>
      <c r="M1642" s="5"/>
    </row>
    <row r="1643" spans="2:13" x14ac:dyDescent="0.3">
      <c r="B1643" s="3"/>
      <c r="C1643" s="3"/>
      <c r="D1643" s="3"/>
      <c r="E1643" s="3"/>
      <c r="F1643" s="3"/>
      <c r="G1643" s="3"/>
      <c r="H1643" s="3"/>
      <c r="I1643" s="3"/>
      <c r="J1643" s="4"/>
      <c r="K1643" s="4"/>
      <c r="M1643" s="5"/>
    </row>
    <row r="1644" spans="2:13" x14ac:dyDescent="0.3">
      <c r="B1644" s="3"/>
      <c r="C1644" s="3"/>
      <c r="D1644" s="3"/>
      <c r="E1644" s="3"/>
      <c r="F1644" s="3"/>
      <c r="G1644" s="3"/>
      <c r="H1644" s="3"/>
      <c r="I1644" s="3"/>
      <c r="J1644" s="4"/>
      <c r="K1644" s="4"/>
      <c r="L1644" s="3"/>
      <c r="M1644" s="5"/>
    </row>
    <row r="1645" spans="2:13" x14ac:dyDescent="0.3">
      <c r="B1645" s="3"/>
      <c r="C1645" s="3"/>
      <c r="D1645" s="3"/>
      <c r="E1645" s="3"/>
      <c r="F1645" s="3"/>
      <c r="G1645" s="3"/>
      <c r="H1645" s="3"/>
      <c r="I1645" s="3"/>
      <c r="J1645" s="4"/>
      <c r="K1645" s="4"/>
      <c r="L1645" s="3"/>
      <c r="M1645" s="5"/>
    </row>
    <row r="1646" spans="2:13" x14ac:dyDescent="0.3">
      <c r="B1646" s="3"/>
      <c r="C1646" s="3"/>
      <c r="D1646" s="3"/>
      <c r="E1646" s="3"/>
      <c r="F1646" s="3"/>
      <c r="H1646" s="3"/>
      <c r="I1646" s="3"/>
      <c r="J1646" s="4"/>
      <c r="K1646" s="4"/>
      <c r="M1646" s="5"/>
    </row>
    <row r="1647" spans="2:13" x14ac:dyDescent="0.3">
      <c r="B1647" s="3"/>
      <c r="C1647" s="3"/>
      <c r="D1647" s="3"/>
      <c r="E1647" s="3"/>
      <c r="F1647" s="3"/>
      <c r="G1647" s="3"/>
      <c r="H1647" s="3"/>
      <c r="I1647" s="3"/>
      <c r="J1647" s="4"/>
      <c r="K1647" s="4"/>
      <c r="M1647" s="5"/>
    </row>
    <row r="1648" spans="2:13" x14ac:dyDescent="0.3">
      <c r="B1648" s="3"/>
      <c r="C1648" s="3"/>
      <c r="D1648" s="3"/>
      <c r="E1648" s="3"/>
      <c r="F1648" s="3"/>
      <c r="G1648" s="3"/>
      <c r="H1648" s="3"/>
      <c r="I1648" s="3"/>
      <c r="J1648" s="4"/>
      <c r="K1648" s="4"/>
      <c r="L1648" s="3"/>
      <c r="M1648" s="5"/>
    </row>
    <row r="1649" spans="2:13" x14ac:dyDescent="0.3">
      <c r="B1649" s="3"/>
      <c r="C1649" s="3"/>
      <c r="D1649" s="3"/>
      <c r="E1649" s="3"/>
      <c r="F1649" s="3"/>
      <c r="H1649" s="3"/>
      <c r="I1649" s="3"/>
      <c r="J1649" s="4"/>
      <c r="K1649" s="4"/>
      <c r="L1649" s="3"/>
      <c r="M1649" s="5"/>
    </row>
    <row r="1650" spans="2:13" x14ac:dyDescent="0.3">
      <c r="B1650" s="3"/>
      <c r="C1650" s="3"/>
      <c r="D1650" s="3"/>
      <c r="E1650" s="3"/>
      <c r="F1650" s="3"/>
      <c r="G1650" s="3"/>
      <c r="H1650" s="3"/>
      <c r="I1650" s="3"/>
      <c r="J1650" s="4"/>
      <c r="K1650" s="4"/>
      <c r="L1650" s="3"/>
      <c r="M1650" s="5"/>
    </row>
    <row r="1651" spans="2:13" x14ac:dyDescent="0.3">
      <c r="B1651" s="3"/>
      <c r="C1651" s="3"/>
      <c r="D1651" s="3"/>
      <c r="E1651" s="3"/>
      <c r="G1651" s="3"/>
      <c r="H1651" s="3"/>
      <c r="J1651" s="4"/>
      <c r="K1651" s="4"/>
      <c r="L1651" s="3"/>
      <c r="M1651" s="5"/>
    </row>
    <row r="1652" spans="2:13" x14ac:dyDescent="0.3">
      <c r="B1652" s="3"/>
      <c r="C1652" s="3"/>
      <c r="D1652" s="3"/>
      <c r="E1652" s="3"/>
      <c r="F1652" s="3"/>
      <c r="G1652" s="3"/>
      <c r="H1652" s="3"/>
      <c r="I1652" s="3"/>
      <c r="J1652" s="4"/>
      <c r="K1652" s="4"/>
      <c r="L1652" s="3"/>
      <c r="M1652" s="5"/>
    </row>
    <row r="1653" spans="2:13" x14ac:dyDescent="0.3">
      <c r="B1653" s="3"/>
      <c r="C1653" s="3"/>
      <c r="D1653" s="3"/>
      <c r="E1653" s="3"/>
      <c r="F1653" s="3"/>
      <c r="G1653" s="3"/>
      <c r="H1653" s="3"/>
      <c r="I1653" s="3"/>
      <c r="J1653" s="4"/>
      <c r="K1653" s="4"/>
      <c r="M1653" s="5"/>
    </row>
    <row r="1654" spans="2:13" x14ac:dyDescent="0.3">
      <c r="B1654" s="3"/>
      <c r="C1654" s="3"/>
      <c r="D1654" s="3"/>
      <c r="E1654" s="3"/>
      <c r="F1654" s="3"/>
      <c r="G1654" s="3"/>
      <c r="H1654" s="3"/>
      <c r="I1654" s="3"/>
      <c r="J1654" s="4"/>
      <c r="K1654" s="4"/>
      <c r="L1654" s="3"/>
      <c r="M1654" s="5"/>
    </row>
    <row r="1655" spans="2:13" x14ac:dyDescent="0.3">
      <c r="B1655" s="3"/>
      <c r="C1655" s="3"/>
      <c r="D1655" s="3"/>
      <c r="E1655" s="3"/>
      <c r="F1655" s="3"/>
      <c r="G1655" s="3"/>
      <c r="H1655" s="3"/>
      <c r="I1655" s="3"/>
      <c r="J1655" s="4"/>
      <c r="K1655" s="4"/>
      <c r="L1655" s="3"/>
      <c r="M1655" s="5"/>
    </row>
    <row r="1656" spans="2:13" x14ac:dyDescent="0.3">
      <c r="B1656" s="3"/>
      <c r="C1656" s="3"/>
      <c r="D1656" s="3"/>
      <c r="E1656" s="3"/>
      <c r="F1656" s="3"/>
      <c r="H1656" s="3"/>
      <c r="I1656" s="3"/>
      <c r="J1656" s="4"/>
      <c r="K1656" s="4"/>
      <c r="L1656" s="3"/>
      <c r="M1656" s="5"/>
    </row>
    <row r="1657" spans="2:13" x14ac:dyDescent="0.3">
      <c r="B1657" s="3"/>
      <c r="C1657" s="3"/>
      <c r="D1657" s="3"/>
      <c r="E1657" s="3"/>
      <c r="F1657" s="3"/>
      <c r="G1657" s="3"/>
      <c r="H1657" s="3"/>
      <c r="I1657" s="3"/>
      <c r="J1657" s="4"/>
      <c r="K1657" s="4"/>
      <c r="L1657" s="3"/>
      <c r="M1657" s="5"/>
    </row>
    <row r="1658" spans="2:13" x14ac:dyDescent="0.3">
      <c r="B1658" s="3"/>
      <c r="C1658" s="3"/>
      <c r="D1658" s="3"/>
      <c r="E1658" s="3"/>
      <c r="F1658" s="3"/>
      <c r="G1658" s="3"/>
      <c r="H1658" s="3"/>
      <c r="I1658" s="3"/>
      <c r="J1658" s="4"/>
      <c r="K1658" s="4"/>
      <c r="L1658" s="3"/>
      <c r="M1658" s="5"/>
    </row>
    <row r="1659" spans="2:13" x14ac:dyDescent="0.3">
      <c r="B1659" s="3"/>
      <c r="C1659" s="3"/>
      <c r="D1659" s="3"/>
      <c r="E1659" s="3"/>
      <c r="F1659" s="3"/>
      <c r="G1659" s="3"/>
      <c r="H1659" s="3"/>
      <c r="I1659" s="3"/>
      <c r="J1659" s="4"/>
      <c r="K1659" s="4"/>
      <c r="L1659" s="3"/>
      <c r="M1659" s="5"/>
    </row>
    <row r="1660" spans="2:13" x14ac:dyDescent="0.3">
      <c r="B1660" s="3"/>
      <c r="C1660" s="3"/>
      <c r="D1660" s="3"/>
      <c r="E1660" s="3"/>
      <c r="F1660" s="3"/>
      <c r="G1660" s="3"/>
      <c r="H1660" s="3"/>
      <c r="I1660" s="3"/>
      <c r="J1660" s="4"/>
      <c r="K1660" s="4"/>
      <c r="L1660" s="3"/>
      <c r="M1660" s="5"/>
    </row>
    <row r="1661" spans="2:13" x14ac:dyDescent="0.3">
      <c r="B1661" s="3"/>
      <c r="C1661" s="3"/>
      <c r="D1661" s="3"/>
      <c r="E1661" s="3"/>
      <c r="G1661" s="3"/>
      <c r="H1661" s="3"/>
      <c r="J1661" s="4"/>
      <c r="K1661" s="4"/>
      <c r="L1661" s="3"/>
      <c r="M1661" s="5"/>
    </row>
    <row r="1662" spans="2:13" x14ac:dyDescent="0.3">
      <c r="B1662" s="3"/>
      <c r="C1662" s="3"/>
      <c r="D1662" s="3"/>
      <c r="E1662" s="3"/>
      <c r="F1662" s="3"/>
      <c r="G1662" s="3"/>
      <c r="H1662" s="3"/>
      <c r="I1662" s="3"/>
      <c r="J1662" s="4"/>
      <c r="K1662" s="4"/>
      <c r="L1662" s="3"/>
      <c r="M1662" s="5"/>
    </row>
    <row r="1663" spans="2:13" x14ac:dyDescent="0.3">
      <c r="B1663" s="3"/>
      <c r="C1663" s="3"/>
      <c r="D1663" s="3"/>
      <c r="E1663" s="3"/>
      <c r="F1663" s="3"/>
      <c r="G1663" s="3"/>
      <c r="H1663" s="3"/>
      <c r="I1663" s="3"/>
      <c r="J1663" s="4"/>
      <c r="K1663" s="4"/>
      <c r="L1663" s="3"/>
      <c r="M1663" s="5"/>
    </row>
    <row r="1664" spans="2:13" x14ac:dyDescent="0.3">
      <c r="B1664" s="3"/>
      <c r="C1664" s="3"/>
      <c r="D1664" s="3"/>
      <c r="E1664" s="3"/>
      <c r="F1664" s="3"/>
      <c r="G1664" s="3"/>
      <c r="H1664" s="3"/>
      <c r="I1664" s="3"/>
      <c r="J1664" s="4"/>
      <c r="K1664" s="4"/>
      <c r="L1664" s="3"/>
      <c r="M1664" s="5"/>
    </row>
    <row r="1665" spans="2:13" x14ac:dyDescent="0.3">
      <c r="B1665" s="3"/>
      <c r="C1665" s="3"/>
      <c r="D1665" s="3"/>
      <c r="E1665" s="3"/>
      <c r="F1665" s="3"/>
      <c r="G1665" s="3"/>
      <c r="H1665" s="3"/>
      <c r="I1665" s="3"/>
      <c r="J1665" s="4"/>
      <c r="K1665" s="4"/>
      <c r="M1665" s="5"/>
    </row>
    <row r="1666" spans="2:13" x14ac:dyDescent="0.3">
      <c r="B1666" s="3"/>
      <c r="C1666" s="3"/>
      <c r="D1666" s="3"/>
      <c r="E1666" s="3"/>
      <c r="F1666" s="3"/>
      <c r="G1666" s="3"/>
      <c r="H1666" s="3"/>
      <c r="I1666" s="3"/>
      <c r="J1666" s="4"/>
      <c r="K1666" s="4"/>
      <c r="L1666" s="3"/>
      <c r="M1666" s="5"/>
    </row>
    <row r="1667" spans="2:13" x14ac:dyDescent="0.3">
      <c r="B1667" s="3"/>
      <c r="C1667" s="3"/>
      <c r="D1667" s="3"/>
      <c r="E1667" s="3"/>
      <c r="F1667" s="3"/>
      <c r="G1667" s="3"/>
      <c r="H1667" s="3"/>
      <c r="I1667" s="3"/>
      <c r="J1667" s="4"/>
      <c r="K1667" s="4"/>
      <c r="L1667" s="3"/>
      <c r="M1667" s="5"/>
    </row>
    <row r="1668" spans="2:13" x14ac:dyDescent="0.3">
      <c r="B1668" s="3"/>
      <c r="C1668" s="3"/>
      <c r="D1668" s="3"/>
      <c r="E1668" s="3"/>
      <c r="F1668" s="3"/>
      <c r="G1668" s="3"/>
      <c r="H1668" s="3"/>
      <c r="I1668" s="3"/>
      <c r="J1668" s="4"/>
      <c r="K1668" s="4"/>
      <c r="L1668" s="3"/>
      <c r="M1668" s="5"/>
    </row>
    <row r="1669" spans="2:13" x14ac:dyDescent="0.3">
      <c r="B1669" s="3"/>
      <c r="C1669" s="3"/>
      <c r="D1669" s="3"/>
      <c r="E1669" s="3"/>
      <c r="F1669" s="3"/>
      <c r="G1669" s="3"/>
      <c r="H1669" s="3"/>
      <c r="I1669" s="3"/>
      <c r="J1669" s="4"/>
      <c r="K1669" s="4"/>
      <c r="L1669" s="3"/>
      <c r="M1669" s="5"/>
    </row>
    <row r="1670" spans="2:13" x14ac:dyDescent="0.3">
      <c r="B1670" s="3"/>
      <c r="C1670" s="3"/>
      <c r="D1670" s="3"/>
      <c r="E1670" s="3"/>
      <c r="F1670" s="3"/>
      <c r="G1670" s="3"/>
      <c r="H1670" s="3"/>
      <c r="I1670" s="3"/>
      <c r="J1670" s="4"/>
      <c r="K1670" s="4"/>
      <c r="L1670" s="3"/>
      <c r="M1670" s="5"/>
    </row>
    <row r="1671" spans="2:13" x14ac:dyDescent="0.3">
      <c r="B1671" s="3"/>
      <c r="C1671" s="3"/>
      <c r="D1671" s="3"/>
      <c r="E1671" s="3"/>
      <c r="F1671" s="3"/>
      <c r="H1671" s="3"/>
      <c r="I1671" s="3"/>
      <c r="J1671" s="4"/>
      <c r="K1671" s="4"/>
      <c r="L1671" s="3"/>
      <c r="M1671" s="5"/>
    </row>
    <row r="1672" spans="2:13" x14ac:dyDescent="0.3">
      <c r="B1672" s="3"/>
      <c r="C1672" s="3"/>
      <c r="D1672" s="3"/>
      <c r="E1672" s="3"/>
      <c r="F1672" s="3"/>
      <c r="G1672" s="3"/>
      <c r="H1672" s="3"/>
      <c r="I1672" s="3"/>
      <c r="J1672" s="4"/>
      <c r="K1672" s="4"/>
      <c r="L1672" s="3"/>
      <c r="M1672" s="5"/>
    </row>
    <row r="1673" spans="2:13" x14ac:dyDescent="0.3">
      <c r="B1673" s="3"/>
      <c r="C1673" s="3"/>
      <c r="D1673" s="3"/>
      <c r="E1673" s="3"/>
      <c r="G1673" s="3"/>
      <c r="H1673" s="3"/>
      <c r="J1673" s="4"/>
      <c r="K1673" s="4"/>
      <c r="L1673" s="3"/>
      <c r="M1673" s="5"/>
    </row>
    <row r="1674" spans="2:13" x14ac:dyDescent="0.3">
      <c r="B1674" s="3"/>
      <c r="C1674" s="3"/>
      <c r="D1674" s="3"/>
      <c r="E1674" s="3"/>
      <c r="F1674" s="3"/>
      <c r="G1674" s="3"/>
      <c r="H1674" s="3"/>
      <c r="I1674" s="3"/>
      <c r="J1674" s="4"/>
      <c r="K1674" s="4"/>
      <c r="L1674" s="3"/>
      <c r="M1674" s="5"/>
    </row>
    <row r="1675" spans="2:13" x14ac:dyDescent="0.3">
      <c r="B1675" s="3"/>
      <c r="C1675" s="3"/>
      <c r="D1675" s="3"/>
      <c r="E1675" s="3"/>
      <c r="F1675" s="3"/>
      <c r="G1675" s="3"/>
      <c r="H1675" s="3"/>
      <c r="I1675" s="3"/>
      <c r="J1675" s="4"/>
      <c r="K1675" s="4"/>
      <c r="L1675" s="3"/>
      <c r="M1675" s="5"/>
    </row>
    <row r="1676" spans="2:13" x14ac:dyDescent="0.3">
      <c r="B1676" s="3"/>
      <c r="C1676" s="3"/>
      <c r="D1676" s="3"/>
      <c r="E1676" s="3"/>
      <c r="F1676" s="3"/>
      <c r="G1676" s="3"/>
      <c r="H1676" s="3"/>
      <c r="I1676" s="3"/>
      <c r="J1676" s="4"/>
      <c r="K1676" s="4"/>
      <c r="L1676" s="3"/>
      <c r="M1676" s="5"/>
    </row>
    <row r="1677" spans="2:13" x14ac:dyDescent="0.3">
      <c r="B1677" s="3"/>
      <c r="C1677" s="3"/>
      <c r="D1677" s="3"/>
      <c r="F1677" s="3"/>
      <c r="G1677" s="3"/>
      <c r="H1677" s="3"/>
      <c r="I1677" s="3"/>
      <c r="J1677" s="4"/>
      <c r="K1677" s="4"/>
      <c r="M1677" s="5"/>
    </row>
    <row r="1678" spans="2:13" x14ac:dyDescent="0.3">
      <c r="B1678" s="3"/>
      <c r="C1678" s="3"/>
      <c r="D1678" s="3"/>
      <c r="E1678" s="3"/>
      <c r="F1678" s="3"/>
      <c r="G1678" s="3"/>
      <c r="H1678" s="3"/>
      <c r="I1678" s="3"/>
      <c r="J1678" s="4"/>
      <c r="K1678" s="4"/>
      <c r="L1678" s="3"/>
      <c r="M1678" s="5"/>
    </row>
    <row r="1679" spans="2:13" x14ac:dyDescent="0.3">
      <c r="B1679" s="3"/>
      <c r="C1679" s="3"/>
      <c r="D1679" s="3"/>
      <c r="E1679" s="3"/>
      <c r="F1679" s="3"/>
      <c r="H1679" s="3"/>
      <c r="I1679" s="3"/>
      <c r="J1679" s="4"/>
      <c r="K1679" s="4"/>
      <c r="L1679" s="3"/>
      <c r="M1679" s="5"/>
    </row>
    <row r="1680" spans="2:13" x14ac:dyDescent="0.3">
      <c r="B1680" s="3"/>
      <c r="C1680" s="3"/>
      <c r="D1680" s="3"/>
      <c r="E1680" s="3"/>
      <c r="F1680" s="3"/>
      <c r="G1680" s="3"/>
      <c r="H1680" s="3"/>
      <c r="I1680" s="3"/>
      <c r="J1680" s="4"/>
      <c r="K1680" s="4"/>
      <c r="L1680" s="3"/>
      <c r="M1680" s="5"/>
    </row>
    <row r="1681" spans="2:13" x14ac:dyDescent="0.3">
      <c r="B1681" s="3"/>
      <c r="C1681" s="3"/>
      <c r="D1681" s="3"/>
      <c r="F1681" s="3"/>
      <c r="G1681" s="3"/>
      <c r="H1681" s="3"/>
      <c r="I1681" s="3"/>
      <c r="J1681" s="4"/>
      <c r="K1681" s="4"/>
      <c r="M1681" s="5"/>
    </row>
    <row r="1682" spans="2:13" x14ac:dyDescent="0.3">
      <c r="B1682" s="3"/>
      <c r="C1682" s="3"/>
      <c r="D1682" s="3"/>
      <c r="E1682" s="3"/>
      <c r="F1682" s="3"/>
      <c r="G1682" s="3"/>
      <c r="H1682" s="3"/>
      <c r="I1682" s="3"/>
      <c r="J1682" s="4"/>
      <c r="K1682" s="4"/>
      <c r="L1682" s="3"/>
      <c r="M1682" s="5"/>
    </row>
    <row r="1683" spans="2:13" x14ac:dyDescent="0.3">
      <c r="B1683" s="3"/>
      <c r="C1683" s="3"/>
      <c r="D1683" s="3"/>
      <c r="E1683" s="3"/>
      <c r="G1683" s="3"/>
      <c r="H1683" s="3"/>
      <c r="J1683" s="4"/>
      <c r="K1683" s="4"/>
      <c r="L1683" s="3"/>
      <c r="M1683" s="5"/>
    </row>
    <row r="1684" spans="2:13" x14ac:dyDescent="0.3">
      <c r="B1684" s="3"/>
      <c r="C1684" s="3"/>
      <c r="D1684" s="3"/>
      <c r="E1684" s="3"/>
      <c r="F1684" s="3"/>
      <c r="G1684" s="3"/>
      <c r="H1684" s="3"/>
      <c r="I1684" s="3"/>
      <c r="J1684" s="4"/>
      <c r="K1684" s="4"/>
      <c r="L1684" s="3"/>
      <c r="M1684" s="5"/>
    </row>
    <row r="1685" spans="2:13" x14ac:dyDescent="0.3">
      <c r="B1685" s="3"/>
      <c r="C1685" s="3"/>
      <c r="D1685" s="3"/>
      <c r="E1685" s="3"/>
      <c r="F1685" s="3"/>
      <c r="G1685" s="3"/>
      <c r="H1685" s="3"/>
      <c r="I1685" s="3"/>
      <c r="J1685" s="4"/>
      <c r="K1685" s="4"/>
      <c r="L1685" s="3"/>
      <c r="M1685" s="5"/>
    </row>
    <row r="1686" spans="2:13" x14ac:dyDescent="0.3">
      <c r="B1686" s="3"/>
      <c r="C1686" s="3"/>
      <c r="D1686" s="3"/>
      <c r="E1686" s="3"/>
      <c r="F1686" s="3"/>
      <c r="G1686" s="3"/>
      <c r="H1686" s="3"/>
      <c r="I1686" s="3"/>
      <c r="J1686" s="4"/>
      <c r="K1686" s="4"/>
      <c r="M1686" s="5"/>
    </row>
    <row r="1687" spans="2:13" x14ac:dyDescent="0.3">
      <c r="B1687" s="3"/>
      <c r="C1687" s="3"/>
      <c r="D1687" s="3"/>
      <c r="E1687" s="3"/>
      <c r="F1687" s="3"/>
      <c r="G1687" s="3"/>
      <c r="H1687" s="3"/>
      <c r="I1687" s="3"/>
      <c r="J1687" s="4"/>
      <c r="K1687" s="4"/>
      <c r="L1687" s="3"/>
      <c r="M1687" s="5"/>
    </row>
    <row r="1688" spans="2:13" x14ac:dyDescent="0.3">
      <c r="B1688" s="3"/>
      <c r="C1688" s="3"/>
      <c r="D1688" s="3"/>
      <c r="E1688" s="3"/>
      <c r="F1688" s="3"/>
      <c r="G1688" s="3"/>
      <c r="H1688" s="3"/>
      <c r="I1688" s="3"/>
      <c r="J1688" s="4"/>
      <c r="K1688" s="4"/>
      <c r="L1688" s="3"/>
      <c r="M1688" s="5"/>
    </row>
    <row r="1689" spans="2:13" x14ac:dyDescent="0.3">
      <c r="B1689" s="3"/>
      <c r="C1689" s="3"/>
      <c r="D1689" s="3"/>
      <c r="E1689" s="3"/>
      <c r="F1689" s="3"/>
      <c r="G1689" s="3"/>
      <c r="H1689" s="3"/>
      <c r="I1689" s="3"/>
      <c r="J1689" s="4"/>
      <c r="K1689" s="4"/>
      <c r="L1689" s="3"/>
      <c r="M1689" s="5"/>
    </row>
    <row r="1690" spans="2:13" x14ac:dyDescent="0.3">
      <c r="B1690" s="3"/>
      <c r="C1690" s="3"/>
      <c r="D1690" s="3"/>
      <c r="E1690" s="3"/>
      <c r="F1690" s="3"/>
      <c r="H1690" s="3"/>
      <c r="I1690" s="3"/>
      <c r="J1690" s="4"/>
      <c r="K1690" s="4"/>
      <c r="L1690" s="3"/>
      <c r="M1690" s="5"/>
    </row>
    <row r="1691" spans="2:13" x14ac:dyDescent="0.3">
      <c r="B1691" s="3"/>
      <c r="C1691" s="3"/>
      <c r="D1691" s="3"/>
      <c r="E1691" s="3"/>
      <c r="F1691" s="3"/>
      <c r="G1691" s="3"/>
      <c r="H1691" s="3"/>
      <c r="I1691" s="3"/>
      <c r="J1691" s="4"/>
      <c r="K1691" s="4"/>
      <c r="L1691" s="3"/>
      <c r="M1691" s="5"/>
    </row>
    <row r="1692" spans="2:13" x14ac:dyDescent="0.3">
      <c r="B1692" s="3"/>
      <c r="C1692" s="3"/>
      <c r="D1692" s="3"/>
      <c r="E1692" s="3"/>
      <c r="F1692" s="3"/>
      <c r="G1692" s="3"/>
      <c r="H1692" s="3"/>
      <c r="I1692" s="3"/>
      <c r="J1692" s="4"/>
      <c r="K1692" s="4"/>
      <c r="L1692" s="3"/>
      <c r="M1692" s="5"/>
    </row>
    <row r="1693" spans="2:13" x14ac:dyDescent="0.3">
      <c r="B1693" s="3"/>
      <c r="C1693" s="3"/>
      <c r="D1693" s="3"/>
      <c r="E1693" s="3"/>
      <c r="F1693" s="3"/>
      <c r="G1693" s="3"/>
      <c r="H1693" s="3"/>
      <c r="I1693" s="3"/>
      <c r="J1693" s="4"/>
      <c r="K1693" s="4"/>
      <c r="L1693" s="3"/>
      <c r="M1693" s="5"/>
    </row>
    <row r="1694" spans="2:13" x14ac:dyDescent="0.3">
      <c r="B1694" s="3"/>
      <c r="C1694" s="3"/>
      <c r="D1694" s="3"/>
      <c r="E1694" s="3"/>
      <c r="F1694" s="3"/>
      <c r="G1694" s="3"/>
      <c r="H1694" s="3"/>
      <c r="I1694" s="3"/>
      <c r="J1694" s="4"/>
      <c r="K1694" s="4"/>
      <c r="L1694" s="3"/>
      <c r="M1694" s="5"/>
    </row>
    <row r="1695" spans="2:13" x14ac:dyDescent="0.3">
      <c r="B1695" s="3"/>
      <c r="C1695" s="3"/>
      <c r="D1695" s="3"/>
      <c r="F1695" s="3"/>
      <c r="G1695" s="3"/>
      <c r="H1695" s="3"/>
      <c r="I1695" s="3"/>
      <c r="J1695" s="4"/>
      <c r="K1695" s="4"/>
      <c r="L1695" s="3"/>
      <c r="M1695" s="5"/>
    </row>
    <row r="1696" spans="2:13" x14ac:dyDescent="0.3">
      <c r="B1696" s="3"/>
      <c r="C1696" s="3"/>
      <c r="D1696" s="3"/>
      <c r="E1696" s="3"/>
      <c r="F1696" s="3"/>
      <c r="G1696" s="3"/>
      <c r="H1696" s="3"/>
      <c r="I1696" s="3"/>
      <c r="J1696" s="4"/>
      <c r="K1696" s="4"/>
      <c r="L1696" s="3"/>
      <c r="M1696" s="5"/>
    </row>
    <row r="1697" spans="2:13" x14ac:dyDescent="0.3">
      <c r="B1697" s="3"/>
      <c r="C1697" s="3"/>
      <c r="D1697" s="3"/>
      <c r="E1697" s="3"/>
      <c r="F1697" s="3"/>
      <c r="G1697" s="3"/>
      <c r="H1697" s="3"/>
      <c r="I1697" s="3"/>
      <c r="J1697" s="4"/>
      <c r="K1697" s="4"/>
      <c r="L1697" s="3"/>
      <c r="M1697" s="5"/>
    </row>
    <row r="1698" spans="2:13" x14ac:dyDescent="0.3">
      <c r="B1698" s="3"/>
      <c r="C1698" s="3"/>
      <c r="D1698" s="3"/>
      <c r="E1698" s="3"/>
      <c r="F1698" s="3"/>
      <c r="G1698" s="3"/>
      <c r="H1698" s="3"/>
      <c r="I1698" s="3"/>
      <c r="J1698" s="4"/>
      <c r="K1698" s="4"/>
      <c r="L1698" s="3"/>
      <c r="M1698" s="5"/>
    </row>
    <row r="1699" spans="2:13" x14ac:dyDescent="0.3">
      <c r="B1699" s="3"/>
      <c r="C1699" s="3"/>
      <c r="D1699" s="3"/>
      <c r="E1699" s="3"/>
      <c r="F1699" s="3"/>
      <c r="G1699" s="3"/>
      <c r="H1699" s="3"/>
      <c r="I1699" s="3"/>
      <c r="J1699" s="4"/>
      <c r="K1699" s="4"/>
      <c r="M1699" s="5"/>
    </row>
    <row r="1700" spans="2:13" x14ac:dyDescent="0.3">
      <c r="B1700" s="3"/>
      <c r="C1700" s="3"/>
      <c r="D1700" s="3"/>
      <c r="E1700" s="3"/>
      <c r="F1700" s="3"/>
      <c r="G1700" s="3"/>
      <c r="H1700" s="3"/>
      <c r="I1700" s="3"/>
      <c r="J1700" s="4"/>
      <c r="K1700" s="4"/>
      <c r="L1700" s="3"/>
      <c r="M1700" s="5"/>
    </row>
    <row r="1701" spans="2:13" x14ac:dyDescent="0.3">
      <c r="B1701" s="3"/>
      <c r="C1701" s="3"/>
      <c r="D1701" s="3"/>
      <c r="E1701" s="3"/>
      <c r="F1701" s="3"/>
      <c r="G1701" s="3"/>
      <c r="H1701" s="3"/>
      <c r="I1701" s="3"/>
      <c r="J1701" s="4"/>
      <c r="K1701" s="4"/>
      <c r="M1701" s="5"/>
    </row>
    <row r="1702" spans="2:13" x14ac:dyDescent="0.3">
      <c r="B1702" s="3"/>
      <c r="C1702" s="3"/>
      <c r="D1702" s="3"/>
      <c r="E1702" s="3"/>
      <c r="F1702" s="3"/>
      <c r="G1702" s="3"/>
      <c r="H1702" s="3"/>
      <c r="I1702" s="3"/>
      <c r="J1702" s="4"/>
      <c r="K1702" s="4"/>
      <c r="L1702" s="3"/>
      <c r="M1702" s="5"/>
    </row>
    <row r="1703" spans="2:13" x14ac:dyDescent="0.3">
      <c r="B1703" s="3"/>
      <c r="C1703" s="3"/>
      <c r="D1703" s="3"/>
      <c r="E1703" s="3"/>
      <c r="G1703" s="3"/>
      <c r="H1703" s="3"/>
      <c r="J1703" s="4"/>
      <c r="K1703" s="4"/>
      <c r="L1703" s="3"/>
      <c r="M1703" s="5"/>
    </row>
    <row r="1704" spans="2:13" x14ac:dyDescent="0.3">
      <c r="B1704" s="3"/>
      <c r="C1704" s="3"/>
      <c r="D1704" s="3"/>
      <c r="E1704" s="3"/>
      <c r="G1704" s="3"/>
      <c r="H1704" s="3"/>
      <c r="J1704" s="4"/>
      <c r="K1704" s="4"/>
      <c r="L1704" s="3"/>
      <c r="M1704" s="5"/>
    </row>
    <row r="1705" spans="2:13" x14ac:dyDescent="0.3">
      <c r="B1705" s="3"/>
      <c r="C1705" s="3"/>
      <c r="D1705" s="3"/>
      <c r="E1705" s="3"/>
      <c r="F1705" s="3"/>
      <c r="G1705" s="3"/>
      <c r="H1705" s="3"/>
      <c r="I1705" s="3"/>
      <c r="J1705" s="4"/>
      <c r="K1705" s="4"/>
      <c r="L1705" s="3"/>
      <c r="M1705" s="5"/>
    </row>
    <row r="1706" spans="2:13" x14ac:dyDescent="0.3">
      <c r="B1706" s="3"/>
      <c r="C1706" s="3"/>
      <c r="D1706" s="3"/>
      <c r="E1706" s="3"/>
      <c r="F1706" s="3"/>
      <c r="G1706" s="3"/>
      <c r="H1706" s="3"/>
      <c r="I1706" s="3"/>
      <c r="J1706" s="4"/>
      <c r="K1706" s="4"/>
      <c r="L1706" s="3"/>
      <c r="M1706" s="5"/>
    </row>
    <row r="1707" spans="2:13" x14ac:dyDescent="0.3">
      <c r="B1707" s="3"/>
      <c r="C1707" s="3"/>
      <c r="D1707" s="3"/>
      <c r="E1707" s="3"/>
      <c r="F1707" s="3"/>
      <c r="G1707" s="3"/>
      <c r="H1707" s="3"/>
      <c r="I1707" s="3"/>
      <c r="J1707" s="4"/>
      <c r="K1707" s="4"/>
      <c r="L1707" s="3"/>
      <c r="M1707" s="5"/>
    </row>
    <row r="1708" spans="2:13" x14ac:dyDescent="0.3">
      <c r="B1708" s="3"/>
      <c r="C1708" s="3"/>
      <c r="D1708" s="3"/>
      <c r="E1708" s="3"/>
      <c r="F1708" s="3"/>
      <c r="G1708" s="3"/>
      <c r="H1708" s="3"/>
      <c r="I1708" s="3"/>
      <c r="J1708" s="4"/>
      <c r="K1708" s="4"/>
      <c r="L1708" s="3"/>
      <c r="M1708" s="5"/>
    </row>
    <row r="1709" spans="2:13" x14ac:dyDescent="0.3">
      <c r="B1709" s="3"/>
      <c r="C1709" s="3"/>
      <c r="D1709" s="3"/>
      <c r="E1709" s="3"/>
      <c r="H1709" s="3"/>
      <c r="J1709" s="4"/>
      <c r="K1709" s="4"/>
      <c r="L1709" s="3"/>
      <c r="M1709" s="5"/>
    </row>
    <row r="1710" spans="2:13" x14ac:dyDescent="0.3">
      <c r="B1710" s="3"/>
      <c r="C1710" s="3"/>
      <c r="D1710" s="3"/>
      <c r="E1710" s="3"/>
      <c r="F1710" s="3"/>
      <c r="G1710" s="3"/>
      <c r="H1710" s="3"/>
      <c r="I1710" s="3"/>
      <c r="J1710" s="4"/>
      <c r="K1710" s="4"/>
      <c r="L1710" s="3"/>
      <c r="M1710" s="5"/>
    </row>
    <row r="1711" spans="2:13" x14ac:dyDescent="0.3">
      <c r="B1711" s="3"/>
      <c r="C1711" s="3"/>
      <c r="D1711" s="3"/>
      <c r="E1711" s="3"/>
      <c r="F1711" s="3"/>
      <c r="G1711" s="3"/>
      <c r="H1711" s="3"/>
      <c r="I1711" s="3"/>
      <c r="J1711" s="4"/>
      <c r="K1711" s="4"/>
      <c r="L1711" s="3"/>
      <c r="M1711" s="5"/>
    </row>
    <row r="1712" spans="2:13" x14ac:dyDescent="0.3">
      <c r="B1712" s="3"/>
      <c r="C1712" s="3"/>
      <c r="D1712" s="3"/>
      <c r="E1712" s="3"/>
      <c r="F1712" s="3"/>
      <c r="H1712" s="3"/>
      <c r="I1712" s="3"/>
      <c r="J1712" s="4"/>
      <c r="K1712" s="4"/>
      <c r="M1712" s="5"/>
    </row>
    <row r="1713" spans="2:13" x14ac:dyDescent="0.3">
      <c r="B1713" s="3"/>
      <c r="C1713" s="3"/>
      <c r="D1713" s="3"/>
      <c r="E1713" s="3"/>
      <c r="F1713" s="3"/>
      <c r="G1713" s="3"/>
      <c r="H1713" s="3"/>
      <c r="I1713" s="3"/>
      <c r="J1713" s="4"/>
      <c r="K1713" s="4"/>
      <c r="L1713" s="3"/>
      <c r="M1713" s="5"/>
    </row>
    <row r="1714" spans="2:13" x14ac:dyDescent="0.3">
      <c r="B1714" s="3"/>
      <c r="C1714" s="3"/>
      <c r="D1714" s="3"/>
      <c r="E1714" s="3"/>
      <c r="F1714" s="3"/>
      <c r="G1714" s="3"/>
      <c r="H1714" s="3"/>
      <c r="I1714" s="3"/>
      <c r="J1714" s="4"/>
      <c r="K1714" s="4"/>
      <c r="L1714" s="3"/>
      <c r="M1714" s="5"/>
    </row>
    <row r="1715" spans="2:13" x14ac:dyDescent="0.3">
      <c r="B1715" s="3"/>
      <c r="C1715" s="3"/>
      <c r="D1715" s="3"/>
      <c r="E1715" s="3"/>
      <c r="G1715" s="3"/>
      <c r="H1715" s="3"/>
      <c r="J1715" s="4"/>
      <c r="K1715" s="4"/>
      <c r="L1715" s="3"/>
      <c r="M1715" s="5"/>
    </row>
    <row r="1716" spans="2:13" x14ac:dyDescent="0.3">
      <c r="B1716" s="3"/>
      <c r="C1716" s="3"/>
      <c r="D1716" s="3"/>
      <c r="E1716" s="3"/>
      <c r="F1716" s="3"/>
      <c r="G1716" s="3"/>
      <c r="H1716" s="3"/>
      <c r="I1716" s="3"/>
      <c r="J1716" s="4"/>
      <c r="K1716" s="4"/>
      <c r="L1716" s="3"/>
      <c r="M1716" s="5"/>
    </row>
    <row r="1717" spans="2:13" x14ac:dyDescent="0.3">
      <c r="B1717" s="3"/>
      <c r="C1717" s="3"/>
      <c r="D1717" s="3"/>
      <c r="E1717" s="3"/>
      <c r="F1717" s="3"/>
      <c r="G1717" s="3"/>
      <c r="H1717" s="3"/>
      <c r="I1717" s="3"/>
      <c r="J1717" s="4"/>
      <c r="K1717" s="4"/>
      <c r="L1717" s="3"/>
      <c r="M1717" s="5"/>
    </row>
    <row r="1718" spans="2:13" x14ac:dyDescent="0.3">
      <c r="B1718" s="3"/>
      <c r="C1718" s="3"/>
      <c r="D1718" s="3"/>
      <c r="E1718" s="3"/>
      <c r="F1718" s="3"/>
      <c r="H1718" s="3"/>
      <c r="I1718" s="3"/>
      <c r="J1718" s="4"/>
      <c r="K1718" s="4"/>
      <c r="L1718" s="3"/>
      <c r="M1718" s="5"/>
    </row>
    <row r="1719" spans="2:13" x14ac:dyDescent="0.3">
      <c r="B1719" s="3"/>
      <c r="C1719" s="3"/>
      <c r="D1719" s="3"/>
      <c r="E1719" s="3"/>
      <c r="F1719" s="3"/>
      <c r="G1719" s="3"/>
      <c r="H1719" s="3"/>
      <c r="I1719" s="3"/>
      <c r="J1719" s="4"/>
      <c r="K1719" s="4"/>
      <c r="M1719" s="5"/>
    </row>
    <row r="1720" spans="2:13" x14ac:dyDescent="0.3">
      <c r="B1720" s="3"/>
      <c r="C1720" s="3"/>
      <c r="D1720" s="3"/>
      <c r="E1720" s="3"/>
      <c r="F1720" s="3"/>
      <c r="G1720" s="3"/>
      <c r="H1720" s="3"/>
      <c r="I1720" s="3"/>
      <c r="J1720" s="4"/>
      <c r="K1720" s="4"/>
      <c r="L1720" s="3"/>
      <c r="M1720" s="5"/>
    </row>
    <row r="1721" spans="2:13" x14ac:dyDescent="0.3">
      <c r="B1721" s="3"/>
      <c r="C1721" s="3"/>
      <c r="D1721" s="3"/>
      <c r="E1721" s="3"/>
      <c r="F1721" s="3"/>
      <c r="G1721" s="3"/>
      <c r="H1721" s="3"/>
      <c r="I1721" s="3"/>
      <c r="J1721" s="4"/>
      <c r="K1721" s="4"/>
      <c r="L1721" s="3"/>
      <c r="M1721" s="5"/>
    </row>
    <row r="1722" spans="2:13" x14ac:dyDescent="0.3">
      <c r="B1722" s="3"/>
      <c r="C1722" s="3"/>
      <c r="D1722" s="3"/>
      <c r="E1722" s="3"/>
      <c r="F1722" s="3"/>
      <c r="G1722" s="3"/>
      <c r="H1722" s="3"/>
      <c r="I1722" s="3"/>
      <c r="J1722" s="4"/>
      <c r="K1722" s="4"/>
      <c r="L1722" s="3"/>
      <c r="M1722" s="5"/>
    </row>
    <row r="1723" spans="2:13" x14ac:dyDescent="0.3">
      <c r="B1723" s="3"/>
      <c r="C1723" s="3"/>
      <c r="D1723" s="3"/>
      <c r="F1723" s="3"/>
      <c r="G1723" s="3"/>
      <c r="H1723" s="3"/>
      <c r="I1723" s="3"/>
      <c r="J1723" s="4"/>
      <c r="K1723" s="4"/>
      <c r="L1723" s="3"/>
      <c r="M1723" s="5"/>
    </row>
    <row r="1724" spans="2:13" x14ac:dyDescent="0.3">
      <c r="B1724" s="3"/>
      <c r="C1724" s="3"/>
      <c r="D1724" s="3"/>
      <c r="E1724" s="3"/>
      <c r="F1724" s="3"/>
      <c r="G1724" s="3"/>
      <c r="H1724" s="3"/>
      <c r="I1724" s="3"/>
      <c r="J1724" s="4"/>
      <c r="K1724" s="4"/>
      <c r="L1724" s="3"/>
      <c r="M1724" s="5"/>
    </row>
    <row r="1725" spans="2:13" x14ac:dyDescent="0.3">
      <c r="B1725" s="3"/>
      <c r="C1725" s="3"/>
      <c r="D1725" s="3"/>
      <c r="E1725" s="3"/>
      <c r="F1725" s="3"/>
      <c r="G1725" s="3"/>
      <c r="H1725" s="3"/>
      <c r="I1725" s="3"/>
      <c r="J1725" s="4"/>
      <c r="K1725" s="4"/>
      <c r="L1725" s="3"/>
      <c r="M1725" s="5"/>
    </row>
    <row r="1726" spans="2:13" x14ac:dyDescent="0.3">
      <c r="B1726" s="3"/>
      <c r="C1726" s="3"/>
      <c r="D1726" s="3"/>
      <c r="E1726" s="3"/>
      <c r="F1726" s="3"/>
      <c r="G1726" s="3"/>
      <c r="H1726" s="3"/>
      <c r="I1726" s="3"/>
      <c r="J1726" s="4"/>
      <c r="K1726" s="4"/>
      <c r="L1726" s="3"/>
      <c r="M1726" s="5"/>
    </row>
    <row r="1727" spans="2:13" x14ac:dyDescent="0.3">
      <c r="B1727" s="3"/>
      <c r="C1727" s="3"/>
      <c r="D1727" s="3"/>
      <c r="E1727" s="3"/>
      <c r="F1727" s="3"/>
      <c r="H1727" s="3"/>
      <c r="I1727" s="3"/>
      <c r="J1727" s="4"/>
      <c r="K1727" s="4"/>
      <c r="M1727" s="5"/>
    </row>
    <row r="1728" spans="2:13" x14ac:dyDescent="0.3">
      <c r="B1728" s="3"/>
      <c r="C1728" s="3"/>
      <c r="D1728" s="3"/>
      <c r="F1728" s="3"/>
      <c r="G1728" s="3"/>
      <c r="H1728" s="3"/>
      <c r="I1728" s="3"/>
      <c r="J1728" s="4"/>
      <c r="K1728" s="4"/>
      <c r="L1728" s="3"/>
      <c r="M1728" s="5"/>
    </row>
    <row r="1729" spans="2:13" x14ac:dyDescent="0.3">
      <c r="B1729" s="3"/>
      <c r="C1729" s="3"/>
      <c r="D1729" s="3"/>
      <c r="E1729" s="3"/>
      <c r="F1729" s="3"/>
      <c r="G1729" s="3"/>
      <c r="H1729" s="3"/>
      <c r="I1729" s="3"/>
      <c r="J1729" s="4"/>
      <c r="K1729" s="4"/>
      <c r="L1729" s="3"/>
      <c r="M1729" s="5"/>
    </row>
    <row r="1730" spans="2:13" x14ac:dyDescent="0.3">
      <c r="B1730" s="3"/>
      <c r="C1730" s="3"/>
      <c r="D1730" s="3"/>
      <c r="E1730" s="3"/>
      <c r="F1730" s="3"/>
      <c r="G1730" s="3"/>
      <c r="H1730" s="3"/>
      <c r="I1730" s="3"/>
      <c r="J1730" s="4"/>
      <c r="K1730" s="4"/>
      <c r="L1730" s="3"/>
      <c r="M1730" s="5"/>
    </row>
    <row r="1731" spans="2:13" x14ac:dyDescent="0.3">
      <c r="B1731" s="3"/>
      <c r="C1731" s="3"/>
      <c r="D1731" s="3"/>
      <c r="E1731" s="3"/>
      <c r="F1731" s="3"/>
      <c r="G1731" s="3"/>
      <c r="H1731" s="3"/>
      <c r="I1731" s="3"/>
      <c r="J1731" s="4"/>
      <c r="K1731" s="4"/>
      <c r="L1731" s="3"/>
      <c r="M1731" s="5"/>
    </row>
    <row r="1732" spans="2:13" x14ac:dyDescent="0.3">
      <c r="B1732" s="3"/>
      <c r="C1732" s="3"/>
      <c r="D1732" s="3"/>
      <c r="E1732" s="3"/>
      <c r="F1732" s="3"/>
      <c r="G1732" s="3"/>
      <c r="H1732" s="3"/>
      <c r="I1732" s="3"/>
      <c r="J1732" s="4"/>
      <c r="K1732" s="4"/>
      <c r="L1732" s="3"/>
      <c r="M1732" s="5"/>
    </row>
    <row r="1733" spans="2:13" x14ac:dyDescent="0.3">
      <c r="B1733" s="3"/>
      <c r="C1733" s="3"/>
      <c r="D1733" s="3"/>
      <c r="E1733" s="3"/>
      <c r="F1733" s="3"/>
      <c r="G1733" s="3"/>
      <c r="H1733" s="3"/>
      <c r="I1733" s="3"/>
      <c r="J1733" s="4"/>
      <c r="K1733" s="4"/>
      <c r="M1733" s="5"/>
    </row>
    <row r="1734" spans="2:13" x14ac:dyDescent="0.3">
      <c r="B1734" s="3"/>
      <c r="C1734" s="3"/>
      <c r="D1734" s="3"/>
      <c r="E1734" s="3"/>
      <c r="F1734" s="3"/>
      <c r="G1734" s="3"/>
      <c r="H1734" s="3"/>
      <c r="I1734" s="3"/>
      <c r="J1734" s="4"/>
      <c r="K1734" s="4"/>
      <c r="L1734" s="3"/>
      <c r="M1734" s="5"/>
    </row>
    <row r="1735" spans="2:13" x14ac:dyDescent="0.3">
      <c r="B1735" s="3"/>
      <c r="C1735" s="3"/>
      <c r="D1735" s="3"/>
      <c r="E1735" s="3"/>
      <c r="G1735" s="3"/>
      <c r="H1735" s="3"/>
      <c r="J1735" s="4"/>
      <c r="K1735" s="4"/>
      <c r="L1735" s="3"/>
      <c r="M1735" s="5"/>
    </row>
    <row r="1736" spans="2:13" x14ac:dyDescent="0.3">
      <c r="B1736" s="3"/>
      <c r="C1736" s="3"/>
      <c r="D1736" s="3"/>
      <c r="E1736" s="3"/>
      <c r="F1736" s="3"/>
      <c r="G1736" s="3"/>
      <c r="H1736" s="3"/>
      <c r="I1736" s="3"/>
      <c r="J1736" s="4"/>
      <c r="K1736" s="4"/>
      <c r="L1736" s="3"/>
      <c r="M1736" s="5"/>
    </row>
    <row r="1737" spans="2:13" x14ac:dyDescent="0.3">
      <c r="B1737" s="3"/>
      <c r="C1737" s="3"/>
      <c r="D1737" s="3"/>
      <c r="E1737" s="3"/>
      <c r="F1737" s="3"/>
      <c r="G1737" s="3"/>
      <c r="H1737" s="3"/>
      <c r="I1737" s="3"/>
      <c r="J1737" s="4"/>
      <c r="K1737" s="4"/>
      <c r="M1737" s="5"/>
    </row>
    <row r="1738" spans="2:13" x14ac:dyDescent="0.3">
      <c r="B1738" s="3"/>
      <c r="C1738" s="3"/>
      <c r="D1738" s="3"/>
      <c r="E1738" s="3"/>
      <c r="F1738" s="3"/>
      <c r="G1738" s="3"/>
      <c r="H1738" s="3"/>
      <c r="I1738" s="3"/>
      <c r="J1738" s="4"/>
      <c r="K1738" s="4"/>
      <c r="L1738" s="3"/>
      <c r="M1738" s="5"/>
    </row>
    <row r="1739" spans="2:13" x14ac:dyDescent="0.3">
      <c r="B1739" s="3"/>
      <c r="C1739" s="3"/>
      <c r="D1739" s="3"/>
      <c r="E1739" s="3"/>
      <c r="F1739" s="3"/>
      <c r="G1739" s="3"/>
      <c r="H1739" s="3"/>
      <c r="I1739" s="3"/>
      <c r="J1739" s="4"/>
      <c r="K1739" s="4"/>
      <c r="L1739" s="3"/>
      <c r="M1739" s="5"/>
    </row>
    <row r="1740" spans="2:13" x14ac:dyDescent="0.3">
      <c r="B1740" s="3"/>
      <c r="C1740" s="3"/>
      <c r="D1740" s="3"/>
      <c r="E1740" s="3"/>
      <c r="F1740" s="3"/>
      <c r="G1740" s="3"/>
      <c r="H1740" s="3"/>
      <c r="I1740" s="3"/>
      <c r="J1740" s="4"/>
      <c r="K1740" s="4"/>
      <c r="L1740" s="3"/>
      <c r="M1740" s="5"/>
    </row>
    <row r="1741" spans="2:13" x14ac:dyDescent="0.3">
      <c r="B1741" s="3"/>
      <c r="C1741" s="3"/>
      <c r="D1741" s="3"/>
      <c r="E1741" s="3"/>
      <c r="F1741" s="3"/>
      <c r="G1741" s="3"/>
      <c r="H1741" s="3"/>
      <c r="I1741" s="3"/>
      <c r="J1741" s="4"/>
      <c r="K1741" s="4"/>
      <c r="L1741" s="3"/>
      <c r="M1741" s="5"/>
    </row>
    <row r="1742" spans="2:13" x14ac:dyDescent="0.3">
      <c r="B1742" s="3"/>
      <c r="C1742" s="3"/>
      <c r="D1742" s="3"/>
      <c r="G1742" s="3"/>
      <c r="H1742" s="3"/>
      <c r="J1742" s="4"/>
      <c r="K1742" s="4"/>
      <c r="L1742" s="3"/>
      <c r="M1742" s="5"/>
    </row>
    <row r="1743" spans="2:13" x14ac:dyDescent="0.3">
      <c r="B1743" s="3"/>
      <c r="C1743" s="3"/>
      <c r="D1743" s="3"/>
      <c r="E1743" s="3"/>
      <c r="F1743" s="3"/>
      <c r="G1743" s="3"/>
      <c r="H1743" s="3"/>
      <c r="I1743" s="3"/>
      <c r="J1743" s="4"/>
      <c r="K1743" s="4"/>
      <c r="L1743" s="3"/>
      <c r="M1743" s="5"/>
    </row>
    <row r="1744" spans="2:13" x14ac:dyDescent="0.3">
      <c r="B1744" s="3"/>
      <c r="C1744" s="3"/>
      <c r="D1744" s="3"/>
      <c r="E1744" s="3"/>
      <c r="F1744" s="3"/>
      <c r="G1744" s="3"/>
      <c r="H1744" s="3"/>
      <c r="I1744" s="3"/>
      <c r="J1744" s="4"/>
      <c r="K1744" s="4"/>
      <c r="L1744" s="3"/>
      <c r="M1744" s="5"/>
    </row>
    <row r="1745" spans="2:13" x14ac:dyDescent="0.3">
      <c r="B1745" s="3"/>
      <c r="C1745" s="3"/>
      <c r="D1745" s="3"/>
      <c r="E1745" s="3"/>
      <c r="F1745" s="3"/>
      <c r="G1745" s="3"/>
      <c r="H1745" s="3"/>
      <c r="I1745" s="3"/>
      <c r="J1745" s="4"/>
      <c r="K1745" s="4"/>
      <c r="L1745" s="3"/>
      <c r="M1745" s="5"/>
    </row>
    <row r="1746" spans="2:13" x14ac:dyDescent="0.3">
      <c r="B1746" s="3"/>
      <c r="C1746" s="3"/>
      <c r="D1746" s="3"/>
      <c r="E1746" s="3"/>
      <c r="F1746" s="3"/>
      <c r="G1746" s="3"/>
      <c r="H1746" s="3"/>
      <c r="I1746" s="3"/>
      <c r="J1746" s="4"/>
      <c r="K1746" s="4"/>
      <c r="L1746" s="3"/>
      <c r="M1746" s="5"/>
    </row>
    <row r="1747" spans="2:13" x14ac:dyDescent="0.3">
      <c r="B1747" s="3"/>
      <c r="C1747" s="3"/>
      <c r="D1747" s="3"/>
      <c r="E1747" s="3"/>
      <c r="F1747" s="3"/>
      <c r="G1747" s="3"/>
      <c r="H1747" s="3"/>
      <c r="I1747" s="3"/>
      <c r="J1747" s="4"/>
      <c r="K1747" s="4"/>
      <c r="M1747" s="5"/>
    </row>
    <row r="1748" spans="2:13" x14ac:dyDescent="0.3">
      <c r="B1748" s="3"/>
      <c r="C1748" s="3"/>
      <c r="D1748" s="3"/>
      <c r="E1748" s="3"/>
      <c r="F1748" s="3"/>
      <c r="G1748" s="3"/>
      <c r="H1748" s="3"/>
      <c r="I1748" s="3"/>
      <c r="J1748" s="4"/>
      <c r="K1748" s="4"/>
      <c r="L1748" s="3"/>
      <c r="M1748" s="5"/>
    </row>
    <row r="1749" spans="2:13" x14ac:dyDescent="0.3">
      <c r="B1749" s="3"/>
      <c r="C1749" s="3"/>
      <c r="D1749" s="3"/>
      <c r="E1749" s="3"/>
      <c r="F1749" s="3"/>
      <c r="G1749" s="3"/>
      <c r="H1749" s="3"/>
      <c r="I1749" s="3"/>
      <c r="J1749" s="4"/>
      <c r="K1749" s="4"/>
      <c r="L1749" s="3"/>
      <c r="M1749" s="5"/>
    </row>
    <row r="1750" spans="2:13" x14ac:dyDescent="0.3">
      <c r="B1750" s="3"/>
      <c r="C1750" s="3"/>
      <c r="D1750" s="3"/>
      <c r="E1750" s="3"/>
      <c r="F1750" s="3"/>
      <c r="G1750" s="3"/>
      <c r="H1750" s="3"/>
      <c r="I1750" s="3"/>
      <c r="J1750" s="4"/>
      <c r="K1750" s="4"/>
      <c r="L1750" s="3"/>
      <c r="M1750" s="5"/>
    </row>
    <row r="1751" spans="2:13" x14ac:dyDescent="0.3">
      <c r="B1751" s="3"/>
      <c r="C1751" s="3"/>
      <c r="D1751" s="3"/>
      <c r="E1751" s="3"/>
      <c r="F1751" s="3"/>
      <c r="G1751" s="3"/>
      <c r="H1751" s="3"/>
      <c r="I1751" s="3"/>
      <c r="J1751" s="4"/>
      <c r="K1751" s="4"/>
      <c r="L1751" s="3"/>
      <c r="M1751" s="5"/>
    </row>
    <row r="1752" spans="2:13" x14ac:dyDescent="0.3">
      <c r="B1752" s="3"/>
      <c r="C1752" s="3"/>
      <c r="D1752" s="3"/>
      <c r="E1752" s="3"/>
      <c r="F1752" s="3"/>
      <c r="H1752" s="3"/>
      <c r="I1752" s="3"/>
      <c r="J1752" s="4"/>
      <c r="K1752" s="4"/>
      <c r="L1752" s="3"/>
      <c r="M1752" s="5"/>
    </row>
    <row r="1753" spans="2:13" x14ac:dyDescent="0.3">
      <c r="B1753" s="3"/>
      <c r="C1753" s="3"/>
      <c r="D1753" s="3"/>
      <c r="E1753" s="3"/>
      <c r="F1753" s="3"/>
      <c r="G1753" s="3"/>
      <c r="H1753" s="3"/>
      <c r="I1753" s="3"/>
      <c r="J1753" s="4"/>
      <c r="K1753" s="4"/>
      <c r="L1753" s="3"/>
      <c r="M1753" s="5"/>
    </row>
    <row r="1754" spans="2:13" x14ac:dyDescent="0.3">
      <c r="B1754" s="3"/>
      <c r="C1754" s="3"/>
      <c r="D1754" s="3"/>
      <c r="E1754" s="3"/>
      <c r="F1754" s="3"/>
      <c r="G1754" s="3"/>
      <c r="H1754" s="3"/>
      <c r="I1754" s="3"/>
      <c r="J1754" s="4"/>
      <c r="K1754" s="4"/>
      <c r="M1754" s="5"/>
    </row>
    <row r="1755" spans="2:13" x14ac:dyDescent="0.3">
      <c r="B1755" s="3"/>
      <c r="C1755" s="3"/>
      <c r="D1755" s="3"/>
      <c r="E1755" s="3"/>
      <c r="F1755" s="3"/>
      <c r="G1755" s="3"/>
      <c r="H1755" s="3"/>
      <c r="I1755" s="3"/>
      <c r="J1755" s="4"/>
      <c r="K1755" s="4"/>
      <c r="L1755" s="3"/>
      <c r="M1755" s="5"/>
    </row>
    <row r="1756" spans="2:13" x14ac:dyDescent="0.3">
      <c r="B1756" s="3"/>
      <c r="C1756" s="3"/>
      <c r="D1756" s="3"/>
      <c r="E1756" s="3"/>
      <c r="F1756" s="3"/>
      <c r="G1756" s="3"/>
      <c r="H1756" s="3"/>
      <c r="I1756" s="3"/>
      <c r="J1756" s="4"/>
      <c r="K1756" s="4"/>
      <c r="L1756" s="3"/>
      <c r="M1756" s="5"/>
    </row>
    <row r="1757" spans="2:13" x14ac:dyDescent="0.3">
      <c r="B1757" s="3"/>
      <c r="C1757" s="3"/>
      <c r="D1757" s="3"/>
      <c r="F1757" s="3"/>
      <c r="G1757" s="3"/>
      <c r="H1757" s="3"/>
      <c r="I1757" s="3"/>
      <c r="J1757" s="4"/>
      <c r="K1757" s="4"/>
      <c r="L1757" s="3"/>
      <c r="M1757" s="5"/>
    </row>
    <row r="1758" spans="2:13" x14ac:dyDescent="0.3">
      <c r="B1758" s="3"/>
      <c r="C1758" s="3"/>
      <c r="D1758" s="3"/>
      <c r="E1758" s="3"/>
      <c r="F1758" s="3"/>
      <c r="G1758" s="3"/>
      <c r="H1758" s="3"/>
      <c r="I1758" s="3"/>
      <c r="J1758" s="4"/>
      <c r="K1758" s="4"/>
      <c r="L1758" s="3"/>
      <c r="M1758" s="5"/>
    </row>
    <row r="1759" spans="2:13" x14ac:dyDescent="0.3">
      <c r="B1759" s="3"/>
      <c r="C1759" s="3"/>
      <c r="D1759" s="3"/>
      <c r="E1759" s="3"/>
      <c r="F1759" s="3"/>
      <c r="G1759" s="3"/>
      <c r="H1759" s="3"/>
      <c r="I1759" s="3"/>
      <c r="J1759" s="4"/>
      <c r="K1759" s="4"/>
      <c r="L1759" s="3"/>
      <c r="M1759" s="5"/>
    </row>
    <row r="1760" spans="2:13" x14ac:dyDescent="0.3">
      <c r="B1760" s="3"/>
      <c r="C1760" s="3"/>
      <c r="D1760" s="3"/>
      <c r="E1760" s="3"/>
      <c r="F1760" s="3"/>
      <c r="G1760" s="3"/>
      <c r="H1760" s="3"/>
      <c r="I1760" s="3"/>
      <c r="J1760" s="4"/>
      <c r="K1760" s="4"/>
      <c r="M1760" s="5"/>
    </row>
    <row r="1761" spans="2:13" x14ac:dyDescent="0.3">
      <c r="B1761" s="3"/>
      <c r="C1761" s="3"/>
      <c r="D1761" s="3"/>
      <c r="E1761" s="3"/>
      <c r="F1761" s="3"/>
      <c r="G1761" s="3"/>
      <c r="H1761" s="3"/>
      <c r="I1761" s="3"/>
      <c r="J1761" s="4"/>
      <c r="K1761" s="4"/>
      <c r="L1761" s="3"/>
      <c r="M1761" s="5"/>
    </row>
    <row r="1762" spans="2:13" x14ac:dyDescent="0.3">
      <c r="B1762" s="3"/>
      <c r="C1762" s="3"/>
      <c r="D1762" s="3"/>
      <c r="E1762" s="3"/>
      <c r="F1762" s="3"/>
      <c r="H1762" s="3"/>
      <c r="I1762" s="3"/>
      <c r="J1762" s="4"/>
      <c r="K1762" s="4"/>
      <c r="L1762" s="3"/>
      <c r="M1762" s="5"/>
    </row>
    <row r="1763" spans="2:13" x14ac:dyDescent="0.3">
      <c r="B1763" s="3"/>
      <c r="C1763" s="3"/>
      <c r="D1763" s="3"/>
      <c r="E1763" s="3"/>
      <c r="F1763" s="3"/>
      <c r="G1763" s="3"/>
      <c r="H1763" s="3"/>
      <c r="I1763" s="3"/>
      <c r="J1763" s="4"/>
      <c r="K1763" s="4"/>
      <c r="L1763" s="3"/>
      <c r="M1763" s="5"/>
    </row>
    <row r="1764" spans="2:13" x14ac:dyDescent="0.3">
      <c r="B1764" s="3"/>
      <c r="C1764" s="3"/>
      <c r="D1764" s="3"/>
      <c r="E1764" s="3"/>
      <c r="F1764" s="3"/>
      <c r="G1764" s="3"/>
      <c r="H1764" s="3"/>
      <c r="I1764" s="3"/>
      <c r="J1764" s="4"/>
      <c r="K1764" s="4"/>
      <c r="L1764" s="3"/>
      <c r="M1764" s="5"/>
    </row>
    <row r="1765" spans="2:13" x14ac:dyDescent="0.3">
      <c r="B1765" s="3"/>
      <c r="C1765" s="3"/>
      <c r="D1765" s="3"/>
      <c r="E1765" s="3"/>
      <c r="F1765" s="3"/>
      <c r="G1765" s="3"/>
      <c r="H1765" s="3"/>
      <c r="I1765" s="3"/>
      <c r="J1765" s="4"/>
      <c r="K1765" s="4"/>
      <c r="L1765" s="3"/>
      <c r="M1765" s="5"/>
    </row>
    <row r="1766" spans="2:13" x14ac:dyDescent="0.3">
      <c r="B1766" s="3"/>
      <c r="C1766" s="3"/>
      <c r="D1766" s="3"/>
      <c r="E1766" s="3"/>
      <c r="F1766" s="3"/>
      <c r="G1766" s="3"/>
      <c r="H1766" s="3"/>
      <c r="I1766" s="3"/>
      <c r="J1766" s="4"/>
      <c r="K1766" s="4"/>
      <c r="L1766" s="3"/>
      <c r="M1766" s="5"/>
    </row>
    <row r="1767" spans="2:13" x14ac:dyDescent="0.3">
      <c r="B1767" s="3"/>
      <c r="C1767" s="3"/>
      <c r="D1767" s="3"/>
      <c r="E1767" s="3"/>
      <c r="F1767" s="3"/>
      <c r="G1767" s="3"/>
      <c r="H1767" s="3"/>
      <c r="I1767" s="3"/>
      <c r="J1767" s="4"/>
      <c r="K1767" s="4"/>
      <c r="L1767" s="3"/>
      <c r="M1767" s="5"/>
    </row>
    <row r="1768" spans="2:13" x14ac:dyDescent="0.3">
      <c r="B1768" s="3"/>
      <c r="C1768" s="3"/>
      <c r="D1768" s="3"/>
      <c r="E1768" s="3"/>
      <c r="F1768" s="3"/>
      <c r="G1768" s="3"/>
      <c r="H1768" s="3"/>
      <c r="I1768" s="3"/>
      <c r="J1768" s="4"/>
      <c r="K1768" s="4"/>
      <c r="M1768" s="5"/>
    </row>
    <row r="1769" spans="2:13" x14ac:dyDescent="0.3">
      <c r="B1769" s="3"/>
      <c r="C1769" s="3"/>
      <c r="D1769" s="3"/>
      <c r="E1769" s="3"/>
      <c r="F1769" s="3"/>
      <c r="G1769" s="3"/>
      <c r="H1769" s="3"/>
      <c r="I1769" s="3"/>
      <c r="J1769" s="4"/>
      <c r="K1769" s="4"/>
      <c r="M1769" s="5"/>
    </row>
    <row r="1770" spans="2:13" x14ac:dyDescent="0.3">
      <c r="B1770" s="3"/>
      <c r="C1770" s="3"/>
      <c r="D1770" s="3"/>
      <c r="E1770" s="3"/>
      <c r="F1770" s="3"/>
      <c r="G1770" s="3"/>
      <c r="H1770" s="3"/>
      <c r="I1770" s="3"/>
      <c r="J1770" s="4"/>
      <c r="K1770" s="4"/>
      <c r="L1770" s="3"/>
      <c r="M1770" s="5"/>
    </row>
    <row r="1771" spans="2:13" x14ac:dyDescent="0.3">
      <c r="B1771" s="3"/>
      <c r="C1771" s="3"/>
      <c r="D1771" s="3"/>
      <c r="E1771" s="3"/>
      <c r="F1771" s="3"/>
      <c r="G1771" s="3"/>
      <c r="H1771" s="3"/>
      <c r="I1771" s="3"/>
      <c r="J1771" s="4"/>
      <c r="K1771" s="4"/>
      <c r="L1771" s="3"/>
      <c r="M1771" s="5"/>
    </row>
    <row r="1772" spans="2:13" x14ac:dyDescent="0.3">
      <c r="B1772" s="3"/>
      <c r="C1772" s="3"/>
      <c r="D1772" s="3"/>
      <c r="E1772" s="3"/>
      <c r="F1772" s="3"/>
      <c r="G1772" s="3"/>
      <c r="H1772" s="3"/>
      <c r="I1772" s="3"/>
      <c r="J1772" s="4"/>
      <c r="K1772" s="4"/>
      <c r="L1772" s="3"/>
      <c r="M1772" s="5"/>
    </row>
    <row r="1773" spans="2:13" x14ac:dyDescent="0.3">
      <c r="B1773" s="3"/>
      <c r="C1773" s="3"/>
      <c r="D1773" s="3"/>
      <c r="E1773" s="3"/>
      <c r="F1773" s="3"/>
      <c r="G1773" s="3"/>
      <c r="H1773" s="3"/>
      <c r="I1773" s="3"/>
      <c r="J1773" s="4"/>
      <c r="K1773" s="4"/>
      <c r="L1773" s="3"/>
      <c r="M1773" s="5"/>
    </row>
    <row r="1774" spans="2:13" x14ac:dyDescent="0.3">
      <c r="B1774" s="3"/>
      <c r="C1774" s="3"/>
      <c r="D1774" s="3"/>
      <c r="E1774" s="3"/>
      <c r="F1774" s="3"/>
      <c r="G1774" s="3"/>
      <c r="H1774" s="3"/>
      <c r="I1774" s="3"/>
      <c r="J1774" s="4"/>
      <c r="K1774" s="4"/>
      <c r="L1774" s="3"/>
      <c r="M1774" s="5"/>
    </row>
    <row r="1775" spans="2:13" x14ac:dyDescent="0.3">
      <c r="B1775" s="3"/>
      <c r="C1775" s="3"/>
      <c r="D1775" s="3"/>
      <c r="E1775" s="3"/>
      <c r="F1775" s="3"/>
      <c r="G1775" s="3"/>
      <c r="H1775" s="3"/>
      <c r="I1775" s="3"/>
      <c r="J1775" s="4"/>
      <c r="K1775" s="4"/>
      <c r="M1775" s="5"/>
    </row>
    <row r="1776" spans="2:13" x14ac:dyDescent="0.3">
      <c r="B1776" s="3"/>
      <c r="C1776" s="3"/>
      <c r="D1776" s="3"/>
      <c r="E1776" s="3"/>
      <c r="F1776" s="3"/>
      <c r="G1776" s="3"/>
      <c r="H1776" s="3"/>
      <c r="I1776" s="3"/>
      <c r="J1776" s="4"/>
      <c r="K1776" s="4"/>
      <c r="L1776" s="3"/>
      <c r="M1776" s="5"/>
    </row>
    <row r="1777" spans="2:13" x14ac:dyDescent="0.3">
      <c r="B1777" s="3"/>
      <c r="C1777" s="3"/>
      <c r="D1777" s="3"/>
      <c r="E1777" s="3"/>
      <c r="F1777" s="3"/>
      <c r="G1777" s="3"/>
      <c r="H1777" s="3"/>
      <c r="I1777" s="3"/>
      <c r="J1777" s="4"/>
      <c r="K1777" s="4"/>
      <c r="L1777" s="3"/>
      <c r="M1777" s="5"/>
    </row>
    <row r="1778" spans="2:13" x14ac:dyDescent="0.3">
      <c r="B1778" s="3"/>
      <c r="C1778" s="3"/>
      <c r="D1778" s="3"/>
      <c r="E1778" s="3"/>
      <c r="F1778" s="3"/>
      <c r="G1778" s="3"/>
      <c r="H1778" s="3"/>
      <c r="I1778" s="3"/>
      <c r="J1778" s="4"/>
      <c r="K1778" s="4"/>
      <c r="L1778" s="3"/>
      <c r="M1778" s="5"/>
    </row>
    <row r="1779" spans="2:13" x14ac:dyDescent="0.3">
      <c r="B1779" s="3"/>
      <c r="C1779" s="3"/>
      <c r="D1779" s="3"/>
      <c r="E1779" s="3"/>
      <c r="F1779" s="3"/>
      <c r="G1779" s="3"/>
      <c r="H1779" s="3"/>
      <c r="I1779" s="3"/>
      <c r="J1779" s="4"/>
      <c r="K1779" s="4"/>
      <c r="M1779" s="5"/>
    </row>
    <row r="1780" spans="2:13" x14ac:dyDescent="0.3">
      <c r="B1780" s="3"/>
      <c r="C1780" s="3"/>
      <c r="D1780" s="3"/>
      <c r="E1780" s="3"/>
      <c r="F1780" s="3"/>
      <c r="G1780" s="3"/>
      <c r="H1780" s="3"/>
      <c r="I1780" s="3"/>
      <c r="J1780" s="4"/>
      <c r="K1780" s="4"/>
      <c r="L1780" s="3"/>
      <c r="M1780" s="5"/>
    </row>
    <row r="1781" spans="2:13" x14ac:dyDescent="0.3">
      <c r="B1781" s="3"/>
      <c r="C1781" s="3"/>
      <c r="D1781" s="3"/>
      <c r="E1781" s="3"/>
      <c r="G1781" s="3"/>
      <c r="H1781" s="3"/>
      <c r="J1781" s="4"/>
      <c r="K1781" s="4"/>
      <c r="M1781" s="5"/>
    </row>
    <row r="1782" spans="2:13" x14ac:dyDescent="0.3">
      <c r="B1782" s="3"/>
      <c r="C1782" s="3"/>
      <c r="D1782" s="3"/>
      <c r="E1782" s="3"/>
      <c r="F1782" s="3"/>
      <c r="G1782" s="3"/>
      <c r="H1782" s="3"/>
      <c r="I1782" s="3"/>
      <c r="J1782" s="4"/>
      <c r="K1782" s="4"/>
      <c r="L1782" s="3"/>
      <c r="M1782" s="5"/>
    </row>
    <row r="1783" spans="2:13" x14ac:dyDescent="0.3">
      <c r="B1783" s="3"/>
      <c r="C1783" s="3"/>
      <c r="D1783" s="3"/>
      <c r="E1783" s="3"/>
      <c r="F1783" s="3"/>
      <c r="G1783" s="3"/>
      <c r="H1783" s="3"/>
      <c r="I1783" s="3"/>
      <c r="J1783" s="4"/>
      <c r="K1783" s="4"/>
      <c r="L1783" s="3"/>
      <c r="M1783" s="5"/>
    </row>
    <row r="1784" spans="2:13" x14ac:dyDescent="0.3">
      <c r="B1784" s="3"/>
      <c r="C1784" s="3"/>
      <c r="D1784" s="3"/>
      <c r="E1784" s="3"/>
      <c r="F1784" s="3"/>
      <c r="G1784" s="3"/>
      <c r="H1784" s="3"/>
      <c r="I1784" s="3"/>
      <c r="J1784" s="4"/>
      <c r="K1784" s="4"/>
      <c r="L1784" s="3"/>
      <c r="M1784" s="5"/>
    </row>
    <row r="1785" spans="2:13" x14ac:dyDescent="0.3">
      <c r="B1785" s="3"/>
      <c r="C1785" s="3"/>
      <c r="D1785" s="3"/>
      <c r="E1785" s="3"/>
      <c r="F1785" s="3"/>
      <c r="G1785" s="3"/>
      <c r="H1785" s="3"/>
      <c r="I1785" s="3"/>
      <c r="J1785" s="4"/>
      <c r="K1785" s="4"/>
      <c r="L1785" s="3"/>
      <c r="M1785" s="5"/>
    </row>
    <row r="1786" spans="2:13" x14ac:dyDescent="0.3">
      <c r="B1786" s="3"/>
      <c r="C1786" s="3"/>
      <c r="D1786" s="3"/>
      <c r="F1786" s="3"/>
      <c r="G1786" s="3"/>
      <c r="H1786" s="3"/>
      <c r="I1786" s="3"/>
      <c r="J1786" s="4"/>
      <c r="K1786" s="4"/>
      <c r="M1786" s="5"/>
    </row>
    <row r="1787" spans="2:13" x14ac:dyDescent="0.3">
      <c r="B1787" s="3"/>
      <c r="C1787" s="3"/>
      <c r="D1787" s="3"/>
      <c r="E1787" s="3"/>
      <c r="F1787" s="3"/>
      <c r="G1787" s="3"/>
      <c r="H1787" s="3"/>
      <c r="I1787" s="3"/>
      <c r="J1787" s="4"/>
      <c r="K1787" s="4"/>
      <c r="L1787" s="3"/>
      <c r="M1787" s="5"/>
    </row>
    <row r="1788" spans="2:13" x14ac:dyDescent="0.3">
      <c r="B1788" s="3"/>
      <c r="C1788" s="3"/>
      <c r="D1788" s="3"/>
      <c r="E1788" s="3"/>
      <c r="F1788" s="3"/>
      <c r="G1788" s="3"/>
      <c r="H1788" s="3"/>
      <c r="I1788" s="3"/>
      <c r="J1788" s="4"/>
      <c r="K1788" s="4"/>
      <c r="L1788" s="3"/>
      <c r="M1788" s="5"/>
    </row>
    <row r="1789" spans="2:13" x14ac:dyDescent="0.3">
      <c r="B1789" s="3"/>
      <c r="C1789" s="3"/>
      <c r="D1789" s="3"/>
      <c r="E1789" s="3"/>
      <c r="F1789" s="3"/>
      <c r="G1789" s="3"/>
      <c r="H1789" s="3"/>
      <c r="I1789" s="3"/>
      <c r="J1789" s="4"/>
      <c r="K1789" s="4"/>
      <c r="L1789" s="3"/>
      <c r="M1789" s="5"/>
    </row>
    <row r="1790" spans="2:13" x14ac:dyDescent="0.3">
      <c r="B1790" s="3"/>
      <c r="C1790" s="3"/>
      <c r="D1790" s="3"/>
      <c r="E1790" s="3"/>
      <c r="F1790" s="3"/>
      <c r="G1790" s="3"/>
      <c r="H1790" s="3"/>
      <c r="I1790" s="3"/>
      <c r="J1790" s="4"/>
      <c r="K1790" s="4"/>
      <c r="L1790" s="3"/>
      <c r="M1790" s="5"/>
    </row>
    <row r="1791" spans="2:13" x14ac:dyDescent="0.3">
      <c r="B1791" s="3"/>
      <c r="C1791" s="3"/>
      <c r="D1791" s="3"/>
      <c r="E1791" s="3"/>
      <c r="F1791" s="3"/>
      <c r="G1791" s="3"/>
      <c r="H1791" s="3"/>
      <c r="I1791" s="3"/>
      <c r="J1791" s="4"/>
      <c r="K1791" s="4"/>
      <c r="L1791" s="3"/>
      <c r="M1791" s="5"/>
    </row>
    <row r="1792" spans="2:13" x14ac:dyDescent="0.3">
      <c r="B1792" s="3"/>
      <c r="C1792" s="3"/>
      <c r="D1792" s="3"/>
      <c r="E1792" s="3"/>
      <c r="F1792" s="3"/>
      <c r="G1792" s="3"/>
      <c r="H1792" s="3"/>
      <c r="I1792" s="3"/>
      <c r="J1792" s="4"/>
      <c r="K1792" s="4"/>
      <c r="L1792" s="3"/>
      <c r="M1792" s="5"/>
    </row>
    <row r="1793" spans="2:13" x14ac:dyDescent="0.3">
      <c r="B1793" s="3"/>
      <c r="C1793" s="3"/>
      <c r="D1793" s="3"/>
      <c r="E1793" s="3"/>
      <c r="F1793" s="3"/>
      <c r="G1793" s="3"/>
      <c r="H1793" s="3"/>
      <c r="I1793" s="3"/>
      <c r="J1793" s="4"/>
      <c r="K1793" s="4"/>
      <c r="L1793" s="3"/>
      <c r="M1793" s="5"/>
    </row>
    <row r="1794" spans="2:13" x14ac:dyDescent="0.3">
      <c r="B1794" s="3"/>
      <c r="C1794" s="3"/>
      <c r="D1794" s="3"/>
      <c r="E1794" s="3"/>
      <c r="F1794" s="3"/>
      <c r="G1794" s="3"/>
      <c r="H1794" s="3"/>
      <c r="I1794" s="3"/>
      <c r="J1794" s="4"/>
      <c r="K1794" s="4"/>
      <c r="L1794" s="3"/>
      <c r="M1794" s="5"/>
    </row>
    <row r="1795" spans="2:13" x14ac:dyDescent="0.3">
      <c r="B1795" s="3"/>
      <c r="C1795" s="3"/>
      <c r="D1795" s="3"/>
      <c r="E1795" s="3"/>
      <c r="F1795" s="3"/>
      <c r="G1795" s="3"/>
      <c r="H1795" s="3"/>
      <c r="I1795" s="3"/>
      <c r="J1795" s="4"/>
      <c r="K1795" s="4"/>
      <c r="L1795" s="3"/>
      <c r="M1795" s="5"/>
    </row>
    <row r="1796" spans="2:13" x14ac:dyDescent="0.3">
      <c r="B1796" s="3"/>
      <c r="C1796" s="3"/>
      <c r="D1796" s="3"/>
      <c r="E1796" s="3"/>
      <c r="F1796" s="3"/>
      <c r="G1796" s="3"/>
      <c r="H1796" s="3"/>
      <c r="I1796" s="3"/>
      <c r="J1796" s="4"/>
      <c r="K1796" s="4"/>
      <c r="L1796" s="3"/>
      <c r="M1796" s="5"/>
    </row>
    <row r="1797" spans="2:13" x14ac:dyDescent="0.3">
      <c r="B1797" s="3"/>
      <c r="C1797" s="3"/>
      <c r="D1797" s="3"/>
      <c r="F1797" s="3"/>
      <c r="G1797" s="3"/>
      <c r="H1797" s="3"/>
      <c r="I1797" s="3"/>
      <c r="J1797" s="4"/>
      <c r="K1797" s="4"/>
      <c r="L1797" s="3"/>
      <c r="M1797" s="5"/>
    </row>
    <row r="1798" spans="2:13" x14ac:dyDescent="0.3">
      <c r="B1798" s="3"/>
      <c r="C1798" s="3"/>
      <c r="D1798" s="3"/>
      <c r="F1798" s="3"/>
      <c r="G1798" s="3"/>
      <c r="H1798" s="3"/>
      <c r="I1798" s="3"/>
      <c r="J1798" s="4"/>
      <c r="K1798" s="4"/>
      <c r="L1798" s="3"/>
      <c r="M1798" s="5"/>
    </row>
    <row r="1799" spans="2:13" x14ac:dyDescent="0.3">
      <c r="B1799" s="3"/>
      <c r="C1799" s="3"/>
      <c r="D1799" s="3"/>
      <c r="E1799" s="3"/>
      <c r="F1799" s="3"/>
      <c r="H1799" s="3"/>
      <c r="I1799" s="3"/>
      <c r="J1799" s="4"/>
      <c r="K1799" s="4"/>
      <c r="L1799" s="3"/>
      <c r="M1799" s="5"/>
    </row>
    <row r="1800" spans="2:13" x14ac:dyDescent="0.3">
      <c r="B1800" s="3"/>
      <c r="C1800" s="3"/>
      <c r="D1800" s="3"/>
      <c r="E1800" s="3"/>
      <c r="F1800" s="3"/>
      <c r="G1800" s="3"/>
      <c r="H1800" s="3"/>
      <c r="I1800" s="3"/>
      <c r="J1800" s="4"/>
      <c r="K1800" s="4"/>
      <c r="L1800" s="3"/>
      <c r="M1800" s="5"/>
    </row>
    <row r="1801" spans="2:13" x14ac:dyDescent="0.3">
      <c r="B1801" s="3"/>
      <c r="C1801" s="3"/>
      <c r="D1801" s="3"/>
      <c r="E1801" s="3"/>
      <c r="F1801" s="3"/>
      <c r="G1801" s="3"/>
      <c r="H1801" s="3"/>
      <c r="I1801" s="3"/>
      <c r="J1801" s="4"/>
      <c r="K1801" s="4"/>
      <c r="L1801" s="3"/>
      <c r="M1801" s="5"/>
    </row>
    <row r="1802" spans="2:13" x14ac:dyDescent="0.3">
      <c r="B1802" s="3"/>
      <c r="C1802" s="3"/>
      <c r="D1802" s="3"/>
      <c r="E1802" s="3"/>
      <c r="F1802" s="3"/>
      <c r="G1802" s="3"/>
      <c r="H1802" s="3"/>
      <c r="I1802" s="3"/>
      <c r="J1802" s="4"/>
      <c r="K1802" s="4"/>
      <c r="M1802" s="5"/>
    </row>
    <row r="1803" spans="2:13" x14ac:dyDescent="0.3">
      <c r="B1803" s="3"/>
      <c r="C1803" s="3"/>
      <c r="D1803" s="3"/>
      <c r="E1803" s="3"/>
      <c r="F1803" s="3"/>
      <c r="G1803" s="3"/>
      <c r="H1803" s="3"/>
      <c r="I1803" s="3"/>
      <c r="J1803" s="4"/>
      <c r="K1803" s="4"/>
      <c r="L1803" s="3"/>
      <c r="M1803" s="5"/>
    </row>
    <row r="1804" spans="2:13" x14ac:dyDescent="0.3">
      <c r="B1804" s="3"/>
      <c r="C1804" s="3"/>
      <c r="D1804" s="3"/>
      <c r="E1804" s="3"/>
      <c r="F1804" s="3"/>
      <c r="G1804" s="3"/>
      <c r="H1804" s="3"/>
      <c r="I1804" s="3"/>
      <c r="J1804" s="4"/>
      <c r="K1804" s="4"/>
      <c r="L1804" s="3"/>
      <c r="M1804" s="5"/>
    </row>
    <row r="1805" spans="2:13" x14ac:dyDescent="0.3">
      <c r="B1805" s="3"/>
      <c r="C1805" s="3"/>
      <c r="D1805" s="3"/>
      <c r="E1805" s="3"/>
      <c r="F1805" s="3"/>
      <c r="G1805" s="3"/>
      <c r="H1805" s="3"/>
      <c r="I1805" s="3"/>
      <c r="J1805" s="4"/>
      <c r="K1805" s="4"/>
      <c r="L1805" s="3"/>
      <c r="M1805" s="5"/>
    </row>
    <row r="1806" spans="2:13" x14ac:dyDescent="0.3">
      <c r="B1806" s="3"/>
      <c r="C1806" s="3"/>
      <c r="D1806" s="3"/>
      <c r="E1806" s="3"/>
      <c r="F1806" s="3"/>
      <c r="G1806" s="3"/>
      <c r="H1806" s="3"/>
      <c r="I1806" s="3"/>
      <c r="J1806" s="4"/>
      <c r="K1806" s="4"/>
      <c r="L1806" s="3"/>
      <c r="M1806" s="5"/>
    </row>
    <row r="1807" spans="2:13" x14ac:dyDescent="0.3">
      <c r="B1807" s="3"/>
      <c r="C1807" s="3"/>
      <c r="D1807" s="3"/>
      <c r="E1807" s="3"/>
      <c r="F1807" s="3"/>
      <c r="G1807" s="3"/>
      <c r="H1807" s="3"/>
      <c r="I1807" s="3"/>
      <c r="J1807" s="4"/>
      <c r="K1807" s="4"/>
      <c r="L1807" s="3"/>
      <c r="M1807" s="5"/>
    </row>
    <row r="1808" spans="2:13" x14ac:dyDescent="0.3">
      <c r="B1808" s="3"/>
      <c r="C1808" s="3"/>
      <c r="D1808" s="3"/>
      <c r="F1808" s="3"/>
      <c r="G1808" s="3"/>
      <c r="H1808" s="3"/>
      <c r="I1808" s="3"/>
      <c r="J1808" s="4"/>
      <c r="K1808" s="4"/>
      <c r="L1808" s="3"/>
      <c r="M1808" s="5"/>
    </row>
    <row r="1809" spans="2:13" x14ac:dyDescent="0.3">
      <c r="B1809" s="3"/>
      <c r="C1809" s="3"/>
      <c r="D1809" s="3"/>
      <c r="E1809" s="3"/>
      <c r="F1809" s="3"/>
      <c r="G1809" s="3"/>
      <c r="H1809" s="3"/>
      <c r="I1809" s="3"/>
      <c r="J1809" s="4"/>
      <c r="K1809" s="4"/>
      <c r="L1809" s="3"/>
      <c r="M1809" s="5"/>
    </row>
    <row r="1810" spans="2:13" x14ac:dyDescent="0.3">
      <c r="B1810" s="3"/>
      <c r="C1810" s="3"/>
      <c r="D1810" s="3"/>
      <c r="E1810" s="3"/>
      <c r="F1810" s="3"/>
      <c r="G1810" s="3"/>
      <c r="H1810" s="3"/>
      <c r="I1810" s="3"/>
      <c r="J1810" s="4"/>
      <c r="K1810" s="4"/>
      <c r="L1810" s="3"/>
      <c r="M1810" s="5"/>
    </row>
    <row r="1811" spans="2:13" x14ac:dyDescent="0.3">
      <c r="B1811" s="3"/>
      <c r="C1811" s="3"/>
      <c r="D1811" s="3"/>
      <c r="E1811" s="3"/>
      <c r="F1811" s="3"/>
      <c r="G1811" s="3"/>
      <c r="H1811" s="3"/>
      <c r="I1811" s="3"/>
      <c r="J1811" s="4"/>
      <c r="K1811" s="4"/>
      <c r="L1811" s="3"/>
      <c r="M1811" s="5"/>
    </row>
    <row r="1812" spans="2:13" x14ac:dyDescent="0.3">
      <c r="B1812" s="3"/>
      <c r="C1812" s="3"/>
      <c r="D1812" s="3"/>
      <c r="E1812" s="3"/>
      <c r="F1812" s="3"/>
      <c r="G1812" s="3"/>
      <c r="H1812" s="3"/>
      <c r="I1812" s="3"/>
      <c r="J1812" s="4"/>
      <c r="K1812" s="4"/>
      <c r="L1812" s="3"/>
      <c r="M1812" s="5"/>
    </row>
    <row r="1813" spans="2:13" x14ac:dyDescent="0.3">
      <c r="B1813" s="3"/>
      <c r="C1813" s="3"/>
      <c r="D1813" s="3"/>
      <c r="E1813" s="3"/>
      <c r="F1813" s="3"/>
      <c r="G1813" s="3"/>
      <c r="H1813" s="3"/>
      <c r="I1813" s="3"/>
      <c r="J1813" s="4"/>
      <c r="K1813" s="4"/>
      <c r="L1813" s="3"/>
      <c r="M1813" s="5"/>
    </row>
    <row r="1814" spans="2:13" x14ac:dyDescent="0.3">
      <c r="B1814" s="3"/>
      <c r="C1814" s="3"/>
      <c r="D1814" s="3"/>
      <c r="E1814" s="3"/>
      <c r="F1814" s="3"/>
      <c r="G1814" s="3"/>
      <c r="H1814" s="3"/>
      <c r="I1814" s="3"/>
      <c r="J1814" s="4"/>
      <c r="K1814" s="4"/>
      <c r="L1814" s="3"/>
      <c r="M1814" s="5"/>
    </row>
    <row r="1815" spans="2:13" x14ac:dyDescent="0.3">
      <c r="B1815" s="3"/>
      <c r="C1815" s="3"/>
      <c r="D1815" s="3"/>
      <c r="E1815" s="3"/>
      <c r="F1815" s="3"/>
      <c r="G1815" s="3"/>
      <c r="H1815" s="3"/>
      <c r="I1815" s="3"/>
      <c r="J1815" s="4"/>
      <c r="K1815" s="4"/>
      <c r="M1815" s="5"/>
    </row>
    <row r="1816" spans="2:13" x14ac:dyDescent="0.3">
      <c r="B1816" s="3"/>
      <c r="C1816" s="3"/>
      <c r="D1816" s="3"/>
      <c r="E1816" s="3"/>
      <c r="G1816" s="3"/>
      <c r="H1816" s="3"/>
      <c r="J1816" s="4"/>
      <c r="K1816" s="4"/>
      <c r="L1816" s="3"/>
      <c r="M1816" s="5"/>
    </row>
    <row r="1817" spans="2:13" x14ac:dyDescent="0.3">
      <c r="B1817" s="3"/>
      <c r="C1817" s="3"/>
      <c r="D1817" s="3"/>
      <c r="E1817" s="3"/>
      <c r="F1817" s="3"/>
      <c r="G1817" s="3"/>
      <c r="H1817" s="3"/>
      <c r="I1817" s="3"/>
      <c r="J1817" s="4"/>
      <c r="K1817" s="4"/>
      <c r="L1817" s="3"/>
      <c r="M1817" s="5"/>
    </row>
    <row r="1818" spans="2:13" x14ac:dyDescent="0.3">
      <c r="B1818" s="3"/>
      <c r="C1818" s="3"/>
      <c r="D1818" s="3"/>
      <c r="E1818" s="3"/>
      <c r="F1818" s="3"/>
      <c r="G1818" s="3"/>
      <c r="H1818" s="3"/>
      <c r="I1818" s="3"/>
      <c r="J1818" s="4"/>
      <c r="K1818" s="4"/>
      <c r="L1818" s="3"/>
      <c r="M1818" s="5"/>
    </row>
    <row r="1819" spans="2:13" x14ac:dyDescent="0.3">
      <c r="B1819" s="3"/>
      <c r="C1819" s="3"/>
      <c r="D1819" s="3"/>
      <c r="E1819" s="3"/>
      <c r="F1819" s="3"/>
      <c r="G1819" s="3"/>
      <c r="H1819" s="3"/>
      <c r="I1819" s="3"/>
      <c r="J1819" s="4"/>
      <c r="K1819" s="4"/>
      <c r="L1819" s="3"/>
      <c r="M1819" s="5"/>
    </row>
    <row r="1820" spans="2:13" x14ac:dyDescent="0.3">
      <c r="B1820" s="3"/>
      <c r="C1820" s="3"/>
      <c r="D1820" s="3"/>
      <c r="E1820" s="3"/>
      <c r="F1820" s="3"/>
      <c r="H1820" s="3"/>
      <c r="I1820" s="3"/>
      <c r="J1820" s="4"/>
      <c r="K1820" s="4"/>
      <c r="L1820" s="3"/>
      <c r="M1820" s="5"/>
    </row>
    <row r="1821" spans="2:13" x14ac:dyDescent="0.3">
      <c r="B1821" s="3"/>
      <c r="C1821" s="3"/>
      <c r="D1821" s="3"/>
      <c r="E1821" s="3"/>
      <c r="F1821" s="3"/>
      <c r="G1821" s="3"/>
      <c r="H1821" s="3"/>
      <c r="I1821" s="3"/>
      <c r="J1821" s="4"/>
      <c r="K1821" s="4"/>
      <c r="L1821" s="3"/>
      <c r="M1821" s="5"/>
    </row>
    <row r="1822" spans="2:13" x14ac:dyDescent="0.3">
      <c r="B1822" s="3"/>
      <c r="C1822" s="3"/>
      <c r="D1822" s="3"/>
      <c r="E1822" s="3"/>
      <c r="F1822" s="3"/>
      <c r="G1822" s="3"/>
      <c r="H1822" s="3"/>
      <c r="I1822" s="3"/>
      <c r="J1822" s="4"/>
      <c r="K1822" s="4"/>
      <c r="L1822" s="3"/>
      <c r="M1822" s="5"/>
    </row>
    <row r="1823" spans="2:13" x14ac:dyDescent="0.3">
      <c r="B1823" s="3"/>
      <c r="C1823" s="3"/>
      <c r="D1823" s="3"/>
      <c r="E1823" s="3"/>
      <c r="F1823" s="3"/>
      <c r="G1823" s="3"/>
      <c r="H1823" s="3"/>
      <c r="I1823" s="3"/>
      <c r="J1823" s="4"/>
      <c r="K1823" s="4"/>
      <c r="L1823" s="3"/>
      <c r="M1823" s="5"/>
    </row>
    <row r="1824" spans="2:13" x14ac:dyDescent="0.3">
      <c r="B1824" s="3"/>
      <c r="C1824" s="3"/>
      <c r="D1824" s="3"/>
      <c r="E1824" s="3"/>
      <c r="F1824" s="3"/>
      <c r="G1824" s="3"/>
      <c r="H1824" s="3"/>
      <c r="I1824" s="3"/>
      <c r="J1824" s="4"/>
      <c r="K1824" s="4"/>
      <c r="L1824" s="3"/>
      <c r="M1824" s="5"/>
    </row>
    <row r="1825" spans="2:13" x14ac:dyDescent="0.3">
      <c r="B1825" s="3"/>
      <c r="C1825" s="3"/>
      <c r="D1825" s="3"/>
      <c r="E1825" s="3"/>
      <c r="F1825" s="3"/>
      <c r="G1825" s="3"/>
      <c r="H1825" s="3"/>
      <c r="I1825" s="3"/>
      <c r="J1825" s="4"/>
      <c r="K1825" s="4"/>
      <c r="L1825" s="3"/>
      <c r="M1825" s="5"/>
    </row>
    <row r="1826" spans="2:13" x14ac:dyDescent="0.3">
      <c r="B1826" s="3"/>
      <c r="C1826" s="3"/>
      <c r="D1826" s="3"/>
      <c r="E1826" s="3"/>
      <c r="F1826" s="3"/>
      <c r="G1826" s="3"/>
      <c r="H1826" s="3"/>
      <c r="I1826" s="3"/>
      <c r="J1826" s="4"/>
      <c r="K1826" s="4"/>
      <c r="L1826" s="3"/>
      <c r="M1826" s="5"/>
    </row>
    <row r="1827" spans="2:13" x14ac:dyDescent="0.3">
      <c r="B1827" s="3"/>
      <c r="C1827" s="3"/>
      <c r="D1827" s="3"/>
      <c r="E1827" s="3"/>
      <c r="F1827" s="3"/>
      <c r="G1827" s="3"/>
      <c r="H1827" s="3"/>
      <c r="I1827" s="3"/>
      <c r="J1827" s="4"/>
      <c r="K1827" s="4"/>
      <c r="M1827" s="5"/>
    </row>
    <row r="1828" spans="2:13" x14ac:dyDescent="0.3">
      <c r="B1828" s="3"/>
      <c r="C1828" s="3"/>
      <c r="D1828" s="3"/>
      <c r="E1828" s="3"/>
      <c r="F1828" s="3"/>
      <c r="H1828" s="3"/>
      <c r="I1828" s="3"/>
      <c r="J1828" s="4"/>
      <c r="K1828" s="4"/>
      <c r="L1828" s="3"/>
      <c r="M1828" s="5"/>
    </row>
    <row r="1829" spans="2:13" x14ac:dyDescent="0.3">
      <c r="B1829" s="3"/>
      <c r="C1829" s="3"/>
      <c r="D1829" s="3"/>
      <c r="E1829" s="3"/>
      <c r="F1829" s="3"/>
      <c r="G1829" s="3"/>
      <c r="H1829" s="3"/>
      <c r="I1829" s="3"/>
      <c r="J1829" s="4"/>
      <c r="K1829" s="4"/>
      <c r="L1829" s="3"/>
      <c r="M1829" s="5"/>
    </row>
    <row r="1830" spans="2:13" x14ac:dyDescent="0.3">
      <c r="B1830" s="3"/>
      <c r="C1830" s="3"/>
      <c r="D1830" s="3"/>
      <c r="E1830" s="3"/>
      <c r="F1830" s="3"/>
      <c r="G1830" s="3"/>
      <c r="H1830" s="3"/>
      <c r="I1830" s="3"/>
      <c r="J1830" s="4"/>
      <c r="K1830" s="4"/>
      <c r="L1830" s="3"/>
      <c r="M1830" s="5"/>
    </row>
    <row r="1831" spans="2:13" x14ac:dyDescent="0.3">
      <c r="B1831" s="3"/>
      <c r="C1831" s="3"/>
      <c r="D1831" s="3"/>
      <c r="F1831" s="3"/>
      <c r="G1831" s="3"/>
      <c r="H1831" s="3"/>
      <c r="I1831" s="3"/>
      <c r="J1831" s="4"/>
      <c r="K1831" s="4"/>
      <c r="L1831" s="3"/>
      <c r="M1831" s="5"/>
    </row>
    <row r="1832" spans="2:13" x14ac:dyDescent="0.3">
      <c r="B1832" s="3"/>
      <c r="C1832" s="3"/>
      <c r="D1832" s="3"/>
      <c r="E1832" s="3"/>
      <c r="F1832" s="3"/>
      <c r="G1832" s="3"/>
      <c r="H1832" s="3"/>
      <c r="I1832" s="3"/>
      <c r="J1832" s="4"/>
      <c r="K1832" s="4"/>
      <c r="L1832" s="3"/>
      <c r="M1832" s="5"/>
    </row>
    <row r="1833" spans="2:13" x14ac:dyDescent="0.3">
      <c r="B1833" s="3"/>
      <c r="C1833" s="3"/>
      <c r="D1833" s="3"/>
      <c r="E1833" s="3"/>
      <c r="F1833" s="3"/>
      <c r="G1833" s="3"/>
      <c r="H1833" s="3"/>
      <c r="I1833" s="3"/>
      <c r="J1833" s="4"/>
      <c r="K1833" s="4"/>
      <c r="L1833" s="3"/>
      <c r="M1833" s="5"/>
    </row>
    <row r="1834" spans="2:13" x14ac:dyDescent="0.3">
      <c r="B1834" s="3"/>
      <c r="C1834" s="3"/>
      <c r="D1834" s="3"/>
      <c r="E1834" s="3"/>
      <c r="F1834" s="3"/>
      <c r="G1834" s="3"/>
      <c r="H1834" s="3"/>
      <c r="I1834" s="3"/>
      <c r="J1834" s="4"/>
      <c r="K1834" s="4"/>
      <c r="L1834" s="3"/>
      <c r="M1834" s="5"/>
    </row>
    <row r="1835" spans="2:13" x14ac:dyDescent="0.3">
      <c r="B1835" s="3"/>
      <c r="C1835" s="3"/>
      <c r="D1835" s="3"/>
      <c r="E1835" s="3"/>
      <c r="F1835" s="3"/>
      <c r="G1835" s="3"/>
      <c r="H1835" s="3"/>
      <c r="I1835" s="3"/>
      <c r="J1835" s="4"/>
      <c r="K1835" s="4"/>
      <c r="L1835" s="3"/>
      <c r="M1835" s="5"/>
    </row>
    <row r="1836" spans="2:13" x14ac:dyDescent="0.3">
      <c r="B1836" s="3"/>
      <c r="C1836" s="3"/>
      <c r="D1836" s="3"/>
      <c r="E1836" s="3"/>
      <c r="F1836" s="3"/>
      <c r="G1836" s="3"/>
      <c r="H1836" s="3"/>
      <c r="I1836" s="3"/>
      <c r="J1836" s="4"/>
      <c r="K1836" s="4"/>
      <c r="L1836" s="3"/>
      <c r="M1836" s="5"/>
    </row>
    <row r="1837" spans="2:13" x14ac:dyDescent="0.3">
      <c r="B1837" s="3"/>
      <c r="C1837" s="3"/>
      <c r="D1837" s="3"/>
      <c r="E1837" s="3"/>
      <c r="F1837" s="3"/>
      <c r="G1837" s="3"/>
      <c r="H1837" s="3"/>
      <c r="I1837" s="3"/>
      <c r="J1837" s="4"/>
      <c r="K1837" s="4"/>
      <c r="L1837" s="3"/>
      <c r="M1837" s="5"/>
    </row>
    <row r="1838" spans="2:13" x14ac:dyDescent="0.3">
      <c r="B1838" s="3"/>
      <c r="C1838" s="3"/>
      <c r="D1838" s="3"/>
      <c r="E1838" s="3"/>
      <c r="F1838" s="3"/>
      <c r="G1838" s="3"/>
      <c r="H1838" s="3"/>
      <c r="I1838" s="3"/>
      <c r="J1838" s="4"/>
      <c r="K1838" s="4"/>
      <c r="L1838" s="3"/>
      <c r="M1838" s="5"/>
    </row>
    <row r="1839" spans="2:13" x14ac:dyDescent="0.3">
      <c r="B1839" s="3"/>
      <c r="C1839" s="3"/>
      <c r="D1839" s="3"/>
      <c r="E1839" s="3"/>
      <c r="F1839" s="3"/>
      <c r="G1839" s="3"/>
      <c r="H1839" s="3"/>
      <c r="I1839" s="3"/>
      <c r="J1839" s="4"/>
      <c r="K1839" s="4"/>
      <c r="L1839" s="3"/>
      <c r="M1839" s="5"/>
    </row>
    <row r="1840" spans="2:13" x14ac:dyDescent="0.3">
      <c r="B1840" s="3"/>
      <c r="C1840" s="3"/>
      <c r="D1840" s="3"/>
      <c r="E1840" s="3"/>
      <c r="F1840" s="3"/>
      <c r="G1840" s="3"/>
      <c r="H1840" s="3"/>
      <c r="I1840" s="3"/>
      <c r="J1840" s="4"/>
      <c r="K1840" s="4"/>
      <c r="L1840" s="3"/>
      <c r="M1840" s="5"/>
    </row>
    <row r="1841" spans="2:13" x14ac:dyDescent="0.3">
      <c r="B1841" s="3"/>
      <c r="C1841" s="3"/>
      <c r="D1841" s="3"/>
      <c r="E1841" s="3"/>
      <c r="F1841" s="3"/>
      <c r="G1841" s="3"/>
      <c r="H1841" s="3"/>
      <c r="I1841" s="3"/>
      <c r="J1841" s="4"/>
      <c r="K1841" s="4"/>
      <c r="L1841" s="3"/>
      <c r="M1841" s="5"/>
    </row>
    <row r="1842" spans="2:13" x14ac:dyDescent="0.3">
      <c r="B1842" s="3"/>
      <c r="C1842" s="3"/>
      <c r="D1842" s="3"/>
      <c r="E1842" s="3"/>
      <c r="F1842" s="3"/>
      <c r="G1842" s="3"/>
      <c r="H1842" s="3"/>
      <c r="I1842" s="3"/>
      <c r="J1842" s="4"/>
      <c r="K1842" s="4"/>
      <c r="L1842" s="3"/>
      <c r="M1842" s="5"/>
    </row>
    <row r="1843" spans="2:13" x14ac:dyDescent="0.3">
      <c r="B1843" s="3"/>
      <c r="C1843" s="3"/>
      <c r="D1843" s="3"/>
      <c r="E1843" s="3"/>
      <c r="F1843" s="3"/>
      <c r="G1843" s="3"/>
      <c r="H1843" s="3"/>
      <c r="I1843" s="3"/>
      <c r="J1843" s="4"/>
      <c r="K1843" s="4"/>
      <c r="M1843" s="5"/>
    </row>
    <row r="1844" spans="2:13" x14ac:dyDescent="0.3">
      <c r="B1844" s="3"/>
      <c r="C1844" s="3"/>
      <c r="D1844" s="3"/>
      <c r="E1844" s="3"/>
      <c r="F1844" s="3"/>
      <c r="G1844" s="3"/>
      <c r="H1844" s="3"/>
      <c r="I1844" s="3"/>
      <c r="J1844" s="4"/>
      <c r="K1844" s="4"/>
      <c r="L1844" s="3"/>
      <c r="M1844" s="5"/>
    </row>
    <row r="1845" spans="2:13" x14ac:dyDescent="0.3">
      <c r="B1845" s="3"/>
      <c r="C1845" s="3"/>
      <c r="D1845" s="3"/>
      <c r="E1845" s="3"/>
      <c r="F1845" s="3"/>
      <c r="G1845" s="3"/>
      <c r="H1845" s="3"/>
      <c r="I1845" s="3"/>
      <c r="J1845" s="4"/>
      <c r="K1845" s="4"/>
      <c r="L1845" s="3"/>
      <c r="M1845" s="5"/>
    </row>
    <row r="1846" spans="2:13" x14ac:dyDescent="0.3">
      <c r="B1846" s="3"/>
      <c r="C1846" s="3"/>
      <c r="D1846" s="3"/>
      <c r="E1846" s="3"/>
      <c r="F1846" s="3"/>
      <c r="G1846" s="3"/>
      <c r="H1846" s="3"/>
      <c r="I1846" s="3"/>
      <c r="J1846" s="4"/>
      <c r="K1846" s="4"/>
      <c r="L1846" s="3"/>
      <c r="M1846" s="5"/>
    </row>
    <row r="1847" spans="2:13" x14ac:dyDescent="0.3">
      <c r="B1847" s="3"/>
      <c r="C1847" s="3"/>
      <c r="D1847" s="3"/>
      <c r="E1847" s="3"/>
      <c r="F1847" s="3"/>
      <c r="G1847" s="3"/>
      <c r="H1847" s="3"/>
      <c r="I1847" s="3"/>
      <c r="J1847" s="4"/>
      <c r="K1847" s="4"/>
      <c r="L1847" s="3"/>
      <c r="M1847" s="5"/>
    </row>
    <row r="1848" spans="2:13" x14ac:dyDescent="0.3">
      <c r="B1848" s="3"/>
      <c r="C1848" s="3"/>
      <c r="D1848" s="3"/>
      <c r="E1848" s="3"/>
      <c r="F1848" s="3"/>
      <c r="G1848" s="3"/>
      <c r="H1848" s="3"/>
      <c r="I1848" s="3"/>
      <c r="J1848" s="4"/>
      <c r="K1848" s="4"/>
      <c r="L1848" s="3"/>
      <c r="M1848" s="5"/>
    </row>
    <row r="1849" spans="2:13" x14ac:dyDescent="0.3">
      <c r="B1849" s="3"/>
      <c r="C1849" s="3"/>
      <c r="D1849" s="3"/>
      <c r="E1849" s="3"/>
      <c r="F1849" s="3"/>
      <c r="G1849" s="3"/>
      <c r="H1849" s="3"/>
      <c r="I1849" s="3"/>
      <c r="J1849" s="4"/>
      <c r="K1849" s="4"/>
      <c r="L1849" s="3"/>
      <c r="M1849" s="5"/>
    </row>
    <row r="1850" spans="2:13" x14ac:dyDescent="0.3">
      <c r="B1850" s="3"/>
      <c r="C1850" s="3"/>
      <c r="D1850" s="3"/>
      <c r="E1850" s="3"/>
      <c r="F1850" s="3"/>
      <c r="G1850" s="3"/>
      <c r="H1850" s="3"/>
      <c r="I1850" s="3"/>
      <c r="J1850" s="4"/>
      <c r="K1850" s="4"/>
      <c r="M1850" s="5"/>
    </row>
    <row r="1851" spans="2:13" x14ac:dyDescent="0.3">
      <c r="B1851" s="3"/>
      <c r="C1851" s="3"/>
      <c r="D1851" s="3"/>
      <c r="E1851" s="3"/>
      <c r="F1851" s="3"/>
      <c r="G1851" s="3"/>
      <c r="H1851" s="3"/>
      <c r="I1851" s="3"/>
      <c r="J1851" s="4"/>
      <c r="K1851" s="4"/>
      <c r="L1851" s="3"/>
      <c r="M1851" s="5"/>
    </row>
    <row r="1852" spans="2:13" x14ac:dyDescent="0.3">
      <c r="B1852" s="3"/>
      <c r="C1852" s="3"/>
      <c r="D1852" s="3"/>
      <c r="F1852" s="3"/>
      <c r="G1852" s="3"/>
      <c r="H1852" s="3"/>
      <c r="I1852" s="3"/>
      <c r="J1852" s="4"/>
      <c r="K1852" s="4"/>
      <c r="L1852" s="3"/>
      <c r="M1852" s="5"/>
    </row>
    <row r="1853" spans="2:13" x14ac:dyDescent="0.3">
      <c r="B1853" s="3"/>
      <c r="C1853" s="3"/>
      <c r="D1853" s="3"/>
      <c r="E1853" s="3"/>
      <c r="F1853" s="3"/>
      <c r="G1853" s="3"/>
      <c r="H1853" s="3"/>
      <c r="I1853" s="3"/>
      <c r="J1853" s="4"/>
      <c r="K1853" s="4"/>
      <c r="M1853" s="5"/>
    </row>
    <row r="1854" spans="2:13" x14ac:dyDescent="0.3">
      <c r="B1854" s="3"/>
      <c r="C1854" s="3"/>
      <c r="D1854" s="3"/>
      <c r="E1854" s="3"/>
      <c r="F1854" s="3"/>
      <c r="G1854" s="3"/>
      <c r="H1854" s="3"/>
      <c r="I1854" s="3"/>
      <c r="J1854" s="4"/>
      <c r="K1854" s="4"/>
      <c r="L1854" s="3"/>
      <c r="M1854" s="5"/>
    </row>
    <row r="1855" spans="2:13" x14ac:dyDescent="0.3">
      <c r="B1855" s="3"/>
      <c r="C1855" s="3"/>
      <c r="D1855" s="3"/>
      <c r="E1855" s="3"/>
      <c r="F1855" s="3"/>
      <c r="G1855" s="3"/>
      <c r="H1855" s="3"/>
      <c r="I1855" s="3"/>
      <c r="J1855" s="4"/>
      <c r="K1855" s="4"/>
      <c r="L1855" s="3"/>
      <c r="M1855" s="5"/>
    </row>
    <row r="1856" spans="2:13" x14ac:dyDescent="0.3">
      <c r="B1856" s="3"/>
      <c r="C1856" s="3"/>
      <c r="D1856" s="3"/>
      <c r="E1856" s="3"/>
      <c r="F1856" s="3"/>
      <c r="G1856" s="3"/>
      <c r="H1856" s="3"/>
      <c r="I1856" s="3"/>
      <c r="J1856" s="4"/>
      <c r="K1856" s="4"/>
      <c r="L1856" s="3"/>
      <c r="M1856" s="5"/>
    </row>
    <row r="1857" spans="2:13" x14ac:dyDescent="0.3">
      <c r="B1857" s="3"/>
      <c r="C1857" s="3"/>
      <c r="D1857" s="3"/>
      <c r="E1857" s="3"/>
      <c r="F1857" s="3"/>
      <c r="G1857" s="3"/>
      <c r="H1857" s="3"/>
      <c r="I1857" s="3"/>
      <c r="J1857" s="4"/>
      <c r="K1857" s="4"/>
      <c r="L1857" s="3"/>
      <c r="M1857" s="5"/>
    </row>
    <row r="1858" spans="2:13" x14ac:dyDescent="0.3">
      <c r="B1858" s="3"/>
      <c r="C1858" s="3"/>
      <c r="D1858" s="3"/>
      <c r="E1858" s="3"/>
      <c r="F1858" s="3"/>
      <c r="G1858" s="3"/>
      <c r="H1858" s="3"/>
      <c r="I1858" s="3"/>
      <c r="J1858" s="4"/>
      <c r="K1858" s="4"/>
      <c r="L1858" s="3"/>
      <c r="M1858" s="5"/>
    </row>
    <row r="1859" spans="2:13" x14ac:dyDescent="0.3">
      <c r="B1859" s="3"/>
      <c r="C1859" s="3"/>
      <c r="D1859" s="3"/>
      <c r="E1859" s="3"/>
      <c r="F1859" s="3"/>
      <c r="G1859" s="3"/>
      <c r="H1859" s="3"/>
      <c r="I1859" s="3"/>
      <c r="J1859" s="4"/>
      <c r="K1859" s="4"/>
      <c r="L1859" s="3"/>
      <c r="M1859" s="5"/>
    </row>
    <row r="1860" spans="2:13" x14ac:dyDescent="0.3">
      <c r="B1860" s="3"/>
      <c r="C1860" s="3"/>
      <c r="D1860" s="3"/>
      <c r="E1860" s="3"/>
      <c r="F1860" s="3"/>
      <c r="G1860" s="3"/>
      <c r="H1860" s="3"/>
      <c r="I1860" s="3"/>
      <c r="J1860" s="4"/>
      <c r="K1860" s="4"/>
      <c r="L1860" s="3"/>
      <c r="M1860" s="5"/>
    </row>
    <row r="1861" spans="2:13" x14ac:dyDescent="0.3">
      <c r="B1861" s="3"/>
      <c r="C1861" s="3"/>
      <c r="D1861" s="3"/>
      <c r="E1861" s="3"/>
      <c r="F1861" s="3"/>
      <c r="G1861" s="3"/>
      <c r="H1861" s="3"/>
      <c r="I1861" s="3"/>
      <c r="J1861" s="4"/>
      <c r="K1861" s="4"/>
      <c r="M1861" s="5"/>
    </row>
    <row r="1862" spans="2:13" x14ac:dyDescent="0.3">
      <c r="B1862" s="3"/>
      <c r="C1862" s="3"/>
      <c r="D1862" s="3"/>
      <c r="E1862" s="3"/>
      <c r="F1862" s="3"/>
      <c r="G1862" s="3"/>
      <c r="H1862" s="3"/>
      <c r="I1862" s="3"/>
      <c r="J1862" s="4"/>
      <c r="K1862" s="4"/>
      <c r="L1862" s="3"/>
      <c r="M1862" s="5"/>
    </row>
    <row r="1863" spans="2:13" x14ac:dyDescent="0.3">
      <c r="B1863" s="3"/>
      <c r="C1863" s="3"/>
      <c r="D1863" s="3"/>
      <c r="F1863" s="3"/>
      <c r="G1863" s="3"/>
      <c r="H1863" s="3"/>
      <c r="I1863" s="3"/>
      <c r="J1863" s="4"/>
      <c r="K1863" s="4"/>
      <c r="L1863" s="3"/>
      <c r="M1863" s="5"/>
    </row>
    <row r="1864" spans="2:13" x14ac:dyDescent="0.3">
      <c r="B1864" s="3"/>
      <c r="C1864" s="3"/>
      <c r="D1864" s="3"/>
      <c r="E1864" s="3"/>
      <c r="F1864" s="3"/>
      <c r="G1864" s="3"/>
      <c r="H1864" s="3"/>
      <c r="I1864" s="3"/>
      <c r="J1864" s="4"/>
      <c r="K1864" s="4"/>
      <c r="L1864" s="3"/>
      <c r="M1864" s="5"/>
    </row>
    <row r="1865" spans="2:13" x14ac:dyDescent="0.3">
      <c r="B1865" s="3"/>
      <c r="C1865" s="3"/>
      <c r="D1865" s="3"/>
      <c r="E1865" s="3"/>
      <c r="F1865" s="3"/>
      <c r="G1865" s="3"/>
      <c r="H1865" s="3"/>
      <c r="I1865" s="3"/>
      <c r="J1865" s="4"/>
      <c r="K1865" s="4"/>
      <c r="L1865" s="3"/>
      <c r="M1865" s="5"/>
    </row>
    <row r="1866" spans="2:13" x14ac:dyDescent="0.3">
      <c r="B1866" s="3"/>
      <c r="C1866" s="3"/>
      <c r="D1866" s="3"/>
      <c r="E1866" s="3"/>
      <c r="G1866" s="3"/>
      <c r="H1866" s="3"/>
      <c r="J1866" s="4"/>
      <c r="K1866" s="4"/>
      <c r="L1866" s="3"/>
      <c r="M1866" s="5"/>
    </row>
    <row r="1867" spans="2:13" x14ac:dyDescent="0.3">
      <c r="B1867" s="3"/>
      <c r="C1867" s="3"/>
      <c r="D1867" s="3"/>
      <c r="E1867" s="3"/>
      <c r="F1867" s="3"/>
      <c r="G1867" s="3"/>
      <c r="H1867" s="3"/>
      <c r="I1867" s="3"/>
      <c r="J1867" s="4"/>
      <c r="K1867" s="4"/>
      <c r="L1867" s="3"/>
      <c r="M1867" s="5"/>
    </row>
    <row r="1868" spans="2:13" x14ac:dyDescent="0.3">
      <c r="B1868" s="3"/>
      <c r="C1868" s="3"/>
      <c r="D1868" s="3"/>
      <c r="E1868" s="3"/>
      <c r="F1868" s="3"/>
      <c r="G1868" s="3"/>
      <c r="H1868" s="3"/>
      <c r="I1868" s="3"/>
      <c r="J1868" s="4"/>
      <c r="K1868" s="4"/>
      <c r="L1868" s="3"/>
      <c r="M1868" s="5"/>
    </row>
    <row r="1869" spans="2:13" x14ac:dyDescent="0.3">
      <c r="B1869" s="3"/>
      <c r="C1869" s="3"/>
      <c r="D1869" s="3"/>
      <c r="E1869" s="3"/>
      <c r="F1869" s="3"/>
      <c r="G1869" s="3"/>
      <c r="H1869" s="3"/>
      <c r="I1869" s="3"/>
      <c r="J1869" s="4"/>
      <c r="K1869" s="4"/>
      <c r="L1869" s="3"/>
      <c r="M1869" s="5"/>
    </row>
    <row r="1870" spans="2:13" x14ac:dyDescent="0.3">
      <c r="B1870" s="3"/>
      <c r="C1870" s="3"/>
      <c r="D1870" s="3"/>
      <c r="E1870" s="3"/>
      <c r="F1870" s="3"/>
      <c r="G1870" s="3"/>
      <c r="H1870" s="3"/>
      <c r="I1870" s="3"/>
      <c r="J1870" s="4"/>
      <c r="K1870" s="4"/>
      <c r="L1870" s="3"/>
      <c r="M1870" s="5"/>
    </row>
    <row r="1871" spans="2:13" x14ac:dyDescent="0.3">
      <c r="B1871" s="3"/>
      <c r="C1871" s="3"/>
      <c r="D1871" s="3"/>
      <c r="E1871" s="3"/>
      <c r="F1871" s="3"/>
      <c r="G1871" s="3"/>
      <c r="H1871" s="3"/>
      <c r="I1871" s="3"/>
      <c r="J1871" s="4"/>
      <c r="K1871" s="4"/>
      <c r="L1871" s="3"/>
      <c r="M1871" s="5"/>
    </row>
    <row r="1872" spans="2:13" x14ac:dyDescent="0.3">
      <c r="B1872" s="3"/>
      <c r="C1872" s="3"/>
      <c r="D1872" s="3"/>
      <c r="E1872" s="3"/>
      <c r="F1872" s="3"/>
      <c r="G1872" s="3"/>
      <c r="H1872" s="3"/>
      <c r="I1872" s="3"/>
      <c r="J1872" s="4"/>
      <c r="K1872" s="4"/>
      <c r="L1872" s="3"/>
      <c r="M1872" s="5"/>
    </row>
    <row r="1873" spans="2:13" x14ac:dyDescent="0.3">
      <c r="B1873" s="3"/>
      <c r="C1873" s="3"/>
      <c r="D1873" s="3"/>
      <c r="E1873" s="3"/>
      <c r="F1873" s="3"/>
      <c r="G1873" s="3"/>
      <c r="H1873" s="3"/>
      <c r="I1873" s="3"/>
      <c r="J1873" s="4"/>
      <c r="K1873" s="4"/>
      <c r="L1873" s="3"/>
      <c r="M1873" s="5"/>
    </row>
    <row r="1874" spans="2:13" x14ac:dyDescent="0.3">
      <c r="B1874" s="3"/>
      <c r="C1874" s="3"/>
      <c r="D1874" s="3"/>
      <c r="E1874" s="3"/>
      <c r="F1874" s="3"/>
      <c r="G1874" s="3"/>
      <c r="H1874" s="3"/>
      <c r="I1874" s="3"/>
      <c r="J1874" s="4"/>
      <c r="K1874" s="4"/>
      <c r="L1874" s="3"/>
      <c r="M1874" s="5"/>
    </row>
    <row r="1875" spans="2:13" x14ac:dyDescent="0.3">
      <c r="B1875" s="3"/>
      <c r="C1875" s="3"/>
      <c r="D1875" s="3"/>
      <c r="E1875" s="3"/>
      <c r="F1875" s="3"/>
      <c r="G1875" s="3"/>
      <c r="H1875" s="3"/>
      <c r="I1875" s="3"/>
      <c r="J1875" s="4"/>
      <c r="K1875" s="4"/>
      <c r="L1875" s="3"/>
      <c r="M1875" s="5"/>
    </row>
    <row r="1876" spans="2:13" x14ac:dyDescent="0.3">
      <c r="B1876" s="3"/>
      <c r="C1876" s="3"/>
      <c r="D1876" s="3"/>
      <c r="E1876" s="3"/>
      <c r="F1876" s="3"/>
      <c r="G1876" s="3"/>
      <c r="H1876" s="3"/>
      <c r="I1876" s="3"/>
      <c r="J1876" s="4"/>
      <c r="K1876" s="4"/>
      <c r="M1876" s="5"/>
    </row>
    <row r="1877" spans="2:13" x14ac:dyDescent="0.3">
      <c r="B1877" s="3"/>
      <c r="C1877" s="3"/>
      <c r="D1877" s="3"/>
      <c r="E1877" s="3"/>
      <c r="F1877" s="3"/>
      <c r="G1877" s="3"/>
      <c r="H1877" s="3"/>
      <c r="I1877" s="3"/>
      <c r="J1877" s="4"/>
      <c r="K1877" s="4"/>
      <c r="L1877" s="3"/>
      <c r="M1877" s="5"/>
    </row>
    <row r="1878" spans="2:13" x14ac:dyDescent="0.3">
      <c r="B1878" s="3"/>
      <c r="C1878" s="3"/>
      <c r="D1878" s="3"/>
      <c r="E1878" s="3"/>
      <c r="F1878" s="3"/>
      <c r="G1878" s="3"/>
      <c r="H1878" s="3"/>
      <c r="I1878" s="3"/>
      <c r="J1878" s="4"/>
      <c r="K1878" s="4"/>
      <c r="L1878" s="3"/>
      <c r="M1878" s="5"/>
    </row>
    <row r="1879" spans="2:13" x14ac:dyDescent="0.3">
      <c r="B1879" s="3"/>
      <c r="C1879" s="3"/>
      <c r="D1879" s="3"/>
      <c r="E1879" s="3"/>
      <c r="F1879" s="3"/>
      <c r="G1879" s="3"/>
      <c r="H1879" s="3"/>
      <c r="I1879" s="3"/>
      <c r="J1879" s="4"/>
      <c r="K1879" s="4"/>
      <c r="L1879" s="3"/>
      <c r="M1879" s="5"/>
    </row>
    <row r="1880" spans="2:13" x14ac:dyDescent="0.3">
      <c r="B1880" s="3"/>
      <c r="C1880" s="3"/>
      <c r="D1880" s="3"/>
      <c r="E1880" s="3"/>
      <c r="F1880" s="3"/>
      <c r="G1880" s="3"/>
      <c r="H1880" s="3"/>
      <c r="I1880" s="3"/>
      <c r="J1880" s="4"/>
      <c r="K1880" s="4"/>
      <c r="L1880" s="3"/>
      <c r="M1880" s="5"/>
    </row>
    <row r="1881" spans="2:13" x14ac:dyDescent="0.3">
      <c r="B1881" s="3"/>
      <c r="C1881" s="3"/>
      <c r="D1881" s="3"/>
      <c r="E1881" s="3"/>
      <c r="F1881" s="3"/>
      <c r="G1881" s="3"/>
      <c r="H1881" s="3"/>
      <c r="I1881" s="3"/>
      <c r="J1881" s="4"/>
      <c r="K1881" s="4"/>
      <c r="M1881" s="5"/>
    </row>
    <row r="1882" spans="2:13" x14ac:dyDescent="0.3">
      <c r="B1882" s="3"/>
      <c r="C1882" s="3"/>
      <c r="D1882" s="3"/>
      <c r="E1882" s="3"/>
      <c r="F1882" s="3"/>
      <c r="G1882" s="3"/>
      <c r="H1882" s="3"/>
      <c r="I1882" s="3"/>
      <c r="J1882" s="4"/>
      <c r="K1882" s="4"/>
      <c r="L1882" s="3"/>
      <c r="M1882" s="5"/>
    </row>
    <row r="1883" spans="2:13" x14ac:dyDescent="0.3">
      <c r="B1883" s="3"/>
      <c r="C1883" s="3"/>
      <c r="D1883" s="3"/>
      <c r="E1883" s="3"/>
      <c r="F1883" s="3"/>
      <c r="H1883" s="3"/>
      <c r="I1883" s="3"/>
      <c r="J1883" s="4"/>
      <c r="K1883" s="4"/>
      <c r="L1883" s="3"/>
      <c r="M1883" s="5"/>
    </row>
    <row r="1884" spans="2:13" x14ac:dyDescent="0.3">
      <c r="B1884" s="3"/>
      <c r="C1884" s="3"/>
      <c r="D1884" s="3"/>
      <c r="E1884" s="3"/>
      <c r="F1884" s="3"/>
      <c r="G1884" s="3"/>
      <c r="H1884" s="3"/>
      <c r="I1884" s="3"/>
      <c r="J1884" s="4"/>
      <c r="K1884" s="4"/>
      <c r="L1884" s="3"/>
      <c r="M1884" s="5"/>
    </row>
    <row r="1885" spans="2:13" x14ac:dyDescent="0.3">
      <c r="B1885" s="3"/>
      <c r="C1885" s="3"/>
      <c r="D1885" s="3"/>
      <c r="E1885" s="3"/>
      <c r="F1885" s="3"/>
      <c r="G1885" s="3"/>
      <c r="H1885" s="3"/>
      <c r="I1885" s="3"/>
      <c r="J1885" s="4"/>
      <c r="K1885" s="4"/>
      <c r="L1885" s="3"/>
      <c r="M1885" s="5"/>
    </row>
    <row r="1886" spans="2:13" x14ac:dyDescent="0.3">
      <c r="B1886" s="3"/>
      <c r="C1886" s="3"/>
      <c r="D1886" s="3"/>
      <c r="E1886" s="3"/>
      <c r="F1886" s="3"/>
      <c r="G1886" s="3"/>
      <c r="H1886" s="3"/>
      <c r="I1886" s="3"/>
      <c r="J1886" s="4"/>
      <c r="K1886" s="4"/>
      <c r="L1886" s="3"/>
      <c r="M1886" s="5"/>
    </row>
    <row r="1887" spans="2:13" x14ac:dyDescent="0.3">
      <c r="B1887" s="3"/>
      <c r="C1887" s="3"/>
      <c r="D1887" s="3"/>
      <c r="E1887" s="3"/>
      <c r="G1887" s="3"/>
      <c r="H1887" s="3"/>
      <c r="J1887" s="4"/>
      <c r="K1887" s="4"/>
      <c r="L1887" s="3"/>
      <c r="M1887" s="5"/>
    </row>
    <row r="1888" spans="2:13" x14ac:dyDescent="0.3">
      <c r="B1888" s="3"/>
      <c r="C1888" s="3"/>
      <c r="D1888" s="3"/>
      <c r="E1888" s="3"/>
      <c r="F1888" s="3"/>
      <c r="G1888" s="3"/>
      <c r="H1888" s="3"/>
      <c r="I1888" s="3"/>
      <c r="J1888" s="4"/>
      <c r="K1888" s="4"/>
      <c r="L1888" s="3"/>
      <c r="M1888" s="5"/>
    </row>
    <row r="1889" spans="2:13" x14ac:dyDescent="0.3">
      <c r="B1889" s="3"/>
      <c r="C1889" s="3"/>
      <c r="D1889" s="3"/>
      <c r="E1889" s="3"/>
      <c r="F1889" s="3"/>
      <c r="G1889" s="3"/>
      <c r="H1889" s="3"/>
      <c r="I1889" s="3"/>
      <c r="J1889" s="4"/>
      <c r="K1889" s="4"/>
      <c r="L1889" s="3"/>
      <c r="M1889" s="5"/>
    </row>
    <row r="1890" spans="2:13" x14ac:dyDescent="0.3">
      <c r="B1890" s="3"/>
      <c r="C1890" s="3"/>
      <c r="D1890" s="3"/>
      <c r="E1890" s="3"/>
      <c r="F1890" s="3"/>
      <c r="G1890" s="3"/>
      <c r="H1890" s="3"/>
      <c r="I1890" s="3"/>
      <c r="J1890" s="4"/>
      <c r="K1890" s="4"/>
      <c r="L1890" s="3"/>
      <c r="M1890" s="5"/>
    </row>
    <row r="1891" spans="2:13" x14ac:dyDescent="0.3">
      <c r="B1891" s="3"/>
      <c r="C1891" s="3"/>
      <c r="D1891" s="3"/>
      <c r="E1891" s="3"/>
      <c r="F1891" s="3"/>
      <c r="G1891" s="3"/>
      <c r="H1891" s="3"/>
      <c r="I1891" s="3"/>
      <c r="J1891" s="4"/>
      <c r="K1891" s="4"/>
      <c r="L1891" s="3"/>
      <c r="M1891" s="5"/>
    </row>
    <row r="1892" spans="2:13" x14ac:dyDescent="0.3">
      <c r="B1892" s="3"/>
      <c r="C1892" s="3"/>
      <c r="D1892" s="3"/>
      <c r="E1892" s="3"/>
      <c r="F1892" s="3"/>
      <c r="G1892" s="3"/>
      <c r="H1892" s="3"/>
      <c r="I1892" s="3"/>
      <c r="J1892" s="4"/>
      <c r="K1892" s="4"/>
      <c r="L1892" s="3"/>
      <c r="M1892" s="5"/>
    </row>
    <row r="1893" spans="2:13" x14ac:dyDescent="0.3">
      <c r="B1893" s="3"/>
      <c r="C1893" s="3"/>
      <c r="D1893" s="3"/>
      <c r="E1893" s="3"/>
      <c r="F1893" s="3"/>
      <c r="G1893" s="3"/>
      <c r="H1893" s="3"/>
      <c r="I1893" s="3"/>
      <c r="J1893" s="4"/>
      <c r="K1893" s="4"/>
      <c r="L1893" s="3"/>
      <c r="M1893" s="5"/>
    </row>
    <row r="1894" spans="2:13" x14ac:dyDescent="0.3">
      <c r="B1894" s="3"/>
      <c r="C1894" s="3"/>
      <c r="D1894" s="3"/>
      <c r="E1894" s="3"/>
      <c r="F1894" s="3"/>
      <c r="G1894" s="3"/>
      <c r="H1894" s="3"/>
      <c r="I1894" s="3"/>
      <c r="J1894" s="4"/>
      <c r="K1894" s="4"/>
      <c r="L1894" s="3"/>
      <c r="M1894" s="5"/>
    </row>
    <row r="1895" spans="2:13" x14ac:dyDescent="0.3">
      <c r="B1895" s="3"/>
      <c r="C1895" s="3"/>
      <c r="D1895" s="3"/>
      <c r="F1895" s="3"/>
      <c r="G1895" s="3"/>
      <c r="H1895" s="3"/>
      <c r="I1895" s="3"/>
      <c r="J1895" s="4"/>
      <c r="K1895" s="4"/>
      <c r="L1895" s="3"/>
      <c r="M1895" s="5"/>
    </row>
    <row r="1896" spans="2:13" x14ac:dyDescent="0.3">
      <c r="B1896" s="3"/>
      <c r="C1896" s="3"/>
      <c r="D1896" s="3"/>
      <c r="E1896" s="3"/>
      <c r="F1896" s="3"/>
      <c r="G1896" s="3"/>
      <c r="H1896" s="3"/>
      <c r="I1896" s="3"/>
      <c r="J1896" s="4"/>
      <c r="K1896" s="4"/>
      <c r="L1896" s="3"/>
      <c r="M1896" s="5"/>
    </row>
    <row r="1897" spans="2:13" x14ac:dyDescent="0.3">
      <c r="B1897" s="3"/>
      <c r="C1897" s="3"/>
      <c r="D1897" s="3"/>
      <c r="E1897" s="3"/>
      <c r="F1897" s="3"/>
      <c r="G1897" s="3"/>
      <c r="H1897" s="3"/>
      <c r="I1897" s="3"/>
      <c r="J1897" s="4"/>
      <c r="K1897" s="4"/>
      <c r="M1897" s="5"/>
    </row>
    <row r="1898" spans="2:13" x14ac:dyDescent="0.3">
      <c r="B1898" s="3"/>
      <c r="C1898" s="3"/>
      <c r="D1898" s="3"/>
      <c r="E1898" s="3"/>
      <c r="F1898" s="3"/>
      <c r="G1898" s="3"/>
      <c r="H1898" s="3"/>
      <c r="I1898" s="3"/>
      <c r="J1898" s="4"/>
      <c r="K1898" s="4"/>
      <c r="L1898" s="3"/>
      <c r="M1898" s="5"/>
    </row>
    <row r="1899" spans="2:13" x14ac:dyDescent="0.3">
      <c r="B1899" s="3"/>
      <c r="C1899" s="3"/>
      <c r="D1899" s="3"/>
      <c r="E1899" s="3"/>
      <c r="F1899" s="3"/>
      <c r="G1899" s="3"/>
      <c r="H1899" s="3"/>
      <c r="I1899" s="3"/>
      <c r="J1899" s="4"/>
      <c r="K1899" s="4"/>
      <c r="L1899" s="3"/>
      <c r="M1899" s="5"/>
    </row>
    <row r="1900" spans="2:13" x14ac:dyDescent="0.3">
      <c r="B1900" s="3"/>
      <c r="C1900" s="3"/>
      <c r="D1900" s="3"/>
      <c r="E1900" s="3"/>
      <c r="F1900" s="3"/>
      <c r="G1900" s="3"/>
      <c r="H1900" s="3"/>
      <c r="I1900" s="3"/>
      <c r="J1900" s="4"/>
      <c r="K1900" s="4"/>
      <c r="L1900" s="3"/>
      <c r="M1900" s="5"/>
    </row>
    <row r="1901" spans="2:13" x14ac:dyDescent="0.3">
      <c r="B1901" s="3"/>
      <c r="C1901" s="3"/>
      <c r="D1901" s="3"/>
      <c r="E1901" s="3"/>
      <c r="F1901" s="3"/>
      <c r="G1901" s="3"/>
      <c r="H1901" s="3"/>
      <c r="I1901" s="3"/>
      <c r="J1901" s="4"/>
      <c r="K1901" s="4"/>
      <c r="L1901" s="3"/>
      <c r="M1901" s="5"/>
    </row>
    <row r="1902" spans="2:13" x14ac:dyDescent="0.3">
      <c r="B1902" s="3"/>
      <c r="C1902" s="3"/>
      <c r="D1902" s="3"/>
      <c r="E1902" s="3"/>
      <c r="F1902" s="3"/>
      <c r="G1902" s="3"/>
      <c r="H1902" s="3"/>
      <c r="I1902" s="3"/>
      <c r="J1902" s="4"/>
      <c r="K1902" s="4"/>
      <c r="L1902" s="3"/>
      <c r="M1902" s="5"/>
    </row>
    <row r="1903" spans="2:13" x14ac:dyDescent="0.3">
      <c r="B1903" s="3"/>
      <c r="C1903" s="3"/>
      <c r="D1903" s="3"/>
      <c r="E1903" s="3"/>
      <c r="F1903" s="3"/>
      <c r="G1903" s="3"/>
      <c r="H1903" s="3"/>
      <c r="I1903" s="3"/>
      <c r="J1903" s="4"/>
      <c r="K1903" s="4"/>
      <c r="L1903" s="3"/>
      <c r="M1903" s="5"/>
    </row>
    <row r="1904" spans="2:13" x14ac:dyDescent="0.3">
      <c r="B1904" s="3"/>
      <c r="C1904" s="3"/>
      <c r="D1904" s="3"/>
      <c r="E1904" s="3"/>
      <c r="F1904" s="3"/>
      <c r="G1904" s="3"/>
      <c r="H1904" s="3"/>
      <c r="I1904" s="3"/>
      <c r="J1904" s="4"/>
      <c r="K1904" s="4"/>
      <c r="L1904" s="3"/>
      <c r="M1904" s="5"/>
    </row>
    <row r="1905" spans="2:13" x14ac:dyDescent="0.3">
      <c r="B1905" s="3"/>
      <c r="C1905" s="3"/>
      <c r="D1905" s="3"/>
      <c r="G1905" s="3"/>
      <c r="H1905" s="3"/>
      <c r="J1905" s="4"/>
      <c r="K1905" s="4"/>
      <c r="L1905" s="3"/>
      <c r="M1905" s="5"/>
    </row>
    <row r="1906" spans="2:13" x14ac:dyDescent="0.3">
      <c r="B1906" s="3"/>
      <c r="C1906" s="3"/>
      <c r="D1906" s="3"/>
      <c r="E1906" s="3"/>
      <c r="F1906" s="3"/>
      <c r="G1906" s="3"/>
      <c r="H1906" s="3"/>
      <c r="I1906" s="3"/>
      <c r="J1906" s="4"/>
      <c r="K1906" s="4"/>
      <c r="L1906" s="3"/>
      <c r="M1906" s="5"/>
    </row>
    <row r="1907" spans="2:13" x14ac:dyDescent="0.3">
      <c r="B1907" s="3"/>
      <c r="C1907" s="3"/>
      <c r="D1907" s="3"/>
      <c r="E1907" s="3"/>
      <c r="F1907" s="3"/>
      <c r="G1907" s="3"/>
      <c r="H1907" s="3"/>
      <c r="I1907" s="3"/>
      <c r="J1907" s="4"/>
      <c r="K1907" s="4"/>
      <c r="M1907" s="5"/>
    </row>
    <row r="1908" spans="2:13" x14ac:dyDescent="0.3">
      <c r="B1908" s="3"/>
      <c r="C1908" s="3"/>
      <c r="D1908" s="3"/>
      <c r="E1908" s="3"/>
      <c r="F1908" s="3"/>
      <c r="G1908" s="3"/>
      <c r="H1908" s="3"/>
      <c r="I1908" s="3"/>
      <c r="J1908" s="4"/>
      <c r="K1908" s="4"/>
      <c r="L1908" s="3"/>
      <c r="M1908" s="5"/>
    </row>
    <row r="1909" spans="2:13" x14ac:dyDescent="0.3">
      <c r="B1909" s="3"/>
      <c r="C1909" s="3"/>
      <c r="D1909" s="3"/>
      <c r="E1909" s="3"/>
      <c r="F1909" s="3"/>
      <c r="G1909" s="3"/>
      <c r="H1909" s="3"/>
      <c r="I1909" s="3"/>
      <c r="J1909" s="4"/>
      <c r="K1909" s="4"/>
      <c r="L1909" s="3"/>
      <c r="M1909" s="5"/>
    </row>
    <row r="1910" spans="2:13" x14ac:dyDescent="0.3">
      <c r="B1910" s="3"/>
      <c r="C1910" s="3"/>
      <c r="D1910" s="3"/>
      <c r="E1910" s="3"/>
      <c r="F1910" s="3"/>
      <c r="G1910" s="3"/>
      <c r="H1910" s="3"/>
      <c r="I1910" s="3"/>
      <c r="J1910" s="4"/>
      <c r="K1910" s="4"/>
      <c r="L1910" s="3"/>
      <c r="M1910" s="5"/>
    </row>
    <row r="1911" spans="2:13" x14ac:dyDescent="0.3">
      <c r="B1911" s="3"/>
      <c r="C1911" s="3"/>
      <c r="D1911" s="3"/>
      <c r="E1911" s="3"/>
      <c r="F1911" s="3"/>
      <c r="G1911" s="3"/>
      <c r="H1911" s="3"/>
      <c r="I1911" s="3"/>
      <c r="J1911" s="4"/>
      <c r="K1911" s="4"/>
      <c r="M1911" s="5"/>
    </row>
    <row r="1912" spans="2:13" x14ac:dyDescent="0.3">
      <c r="B1912" s="3"/>
      <c r="C1912" s="3"/>
      <c r="D1912" s="3"/>
      <c r="F1912" s="3"/>
      <c r="G1912" s="3"/>
      <c r="H1912" s="3"/>
      <c r="I1912" s="3"/>
      <c r="J1912" s="4"/>
      <c r="K1912" s="4"/>
      <c r="L1912" s="3"/>
      <c r="M1912" s="5"/>
    </row>
    <row r="1913" spans="2:13" x14ac:dyDescent="0.3">
      <c r="B1913" s="3"/>
      <c r="C1913" s="3"/>
      <c r="D1913" s="3"/>
      <c r="E1913" s="3"/>
      <c r="F1913" s="3"/>
      <c r="H1913" s="3"/>
      <c r="I1913" s="3"/>
      <c r="J1913" s="4"/>
      <c r="K1913" s="4"/>
      <c r="M1913" s="5"/>
    </row>
    <row r="1914" spans="2:13" x14ac:dyDescent="0.3">
      <c r="B1914" s="3"/>
      <c r="C1914" s="3"/>
      <c r="D1914" s="3"/>
      <c r="E1914" s="3"/>
      <c r="F1914" s="3"/>
      <c r="G1914" s="3"/>
      <c r="H1914" s="3"/>
      <c r="I1914" s="3"/>
      <c r="J1914" s="4"/>
      <c r="K1914" s="4"/>
      <c r="L1914" s="3"/>
      <c r="M1914" s="5"/>
    </row>
    <row r="1915" spans="2:13" x14ac:dyDescent="0.3">
      <c r="B1915" s="3"/>
      <c r="C1915" s="3"/>
      <c r="D1915" s="3"/>
      <c r="E1915" s="3"/>
      <c r="F1915" s="3"/>
      <c r="G1915" s="3"/>
      <c r="H1915" s="3"/>
      <c r="I1915" s="3"/>
      <c r="J1915" s="4"/>
      <c r="K1915" s="4"/>
      <c r="L1915" s="3"/>
      <c r="M1915" s="5"/>
    </row>
    <row r="1916" spans="2:13" x14ac:dyDescent="0.3">
      <c r="B1916" s="3"/>
      <c r="C1916" s="3"/>
      <c r="D1916" s="3"/>
      <c r="E1916" s="3"/>
      <c r="F1916" s="3"/>
      <c r="G1916" s="3"/>
      <c r="H1916" s="3"/>
      <c r="I1916" s="3"/>
      <c r="J1916" s="4"/>
      <c r="K1916" s="4"/>
      <c r="L1916" s="3"/>
      <c r="M1916" s="5"/>
    </row>
    <row r="1917" spans="2:13" x14ac:dyDescent="0.3">
      <c r="B1917" s="3"/>
      <c r="C1917" s="3"/>
      <c r="D1917" s="3"/>
      <c r="E1917" s="3"/>
      <c r="F1917" s="3"/>
      <c r="G1917" s="3"/>
      <c r="H1917" s="3"/>
      <c r="I1917" s="3"/>
      <c r="J1917" s="4"/>
      <c r="K1917" s="4"/>
      <c r="L1917" s="3"/>
      <c r="M1917" s="5"/>
    </row>
    <row r="1918" spans="2:13" x14ac:dyDescent="0.3">
      <c r="B1918" s="3"/>
      <c r="C1918" s="3"/>
      <c r="D1918" s="3"/>
      <c r="E1918" s="3"/>
      <c r="F1918" s="3"/>
      <c r="G1918" s="3"/>
      <c r="H1918" s="3"/>
      <c r="I1918" s="3"/>
      <c r="J1918" s="4"/>
      <c r="K1918" s="4"/>
      <c r="L1918" s="3"/>
      <c r="M1918" s="5"/>
    </row>
    <row r="1919" spans="2:13" x14ac:dyDescent="0.3">
      <c r="B1919" s="3"/>
      <c r="C1919" s="3"/>
      <c r="D1919" s="3"/>
      <c r="E1919" s="3"/>
      <c r="G1919" s="3"/>
      <c r="H1919" s="3"/>
      <c r="J1919" s="4"/>
      <c r="K1919" s="4"/>
      <c r="L1919" s="3"/>
      <c r="M1919" s="5"/>
    </row>
    <row r="1920" spans="2:13" x14ac:dyDescent="0.3">
      <c r="B1920" s="3"/>
      <c r="C1920" s="3"/>
      <c r="D1920" s="3"/>
      <c r="E1920" s="3"/>
      <c r="F1920" s="3"/>
      <c r="G1920" s="3"/>
      <c r="H1920" s="3"/>
      <c r="I1920" s="3"/>
      <c r="J1920" s="4"/>
      <c r="K1920" s="4"/>
      <c r="L1920" s="3"/>
      <c r="M1920" s="5"/>
    </row>
    <row r="1921" spans="2:13" x14ac:dyDescent="0.3">
      <c r="B1921" s="3"/>
      <c r="C1921" s="3"/>
      <c r="D1921" s="3"/>
      <c r="E1921" s="3"/>
      <c r="G1921" s="3"/>
      <c r="H1921" s="3"/>
      <c r="J1921" s="4"/>
      <c r="K1921" s="4"/>
      <c r="L1921" s="3"/>
      <c r="M1921" s="5"/>
    </row>
    <row r="1922" spans="2:13" x14ac:dyDescent="0.3">
      <c r="B1922" s="3"/>
      <c r="C1922" s="3"/>
      <c r="D1922" s="3"/>
      <c r="E1922" s="3"/>
      <c r="F1922" s="3"/>
      <c r="G1922" s="3"/>
      <c r="H1922" s="3"/>
      <c r="I1922" s="3"/>
      <c r="J1922" s="4"/>
      <c r="K1922" s="4"/>
      <c r="L1922" s="3"/>
      <c r="M1922" s="5"/>
    </row>
    <row r="1923" spans="2:13" x14ac:dyDescent="0.3">
      <c r="B1923" s="3"/>
      <c r="C1923" s="3"/>
      <c r="D1923" s="3"/>
      <c r="E1923" s="3"/>
      <c r="G1923" s="3"/>
      <c r="H1923" s="3"/>
      <c r="J1923" s="4"/>
      <c r="K1923" s="4"/>
      <c r="L1923" s="3"/>
      <c r="M1923" s="5"/>
    </row>
    <row r="1924" spans="2:13" x14ac:dyDescent="0.3">
      <c r="B1924" s="3"/>
      <c r="C1924" s="3"/>
      <c r="D1924" s="3"/>
      <c r="E1924" s="3"/>
      <c r="F1924" s="3"/>
      <c r="G1924" s="3"/>
      <c r="H1924" s="3"/>
      <c r="I1924" s="3"/>
      <c r="J1924" s="4"/>
      <c r="K1924" s="4"/>
      <c r="L1924" s="3"/>
      <c r="M1924" s="5"/>
    </row>
    <row r="1925" spans="2:13" x14ac:dyDescent="0.3">
      <c r="B1925" s="3"/>
      <c r="C1925" s="3"/>
      <c r="D1925" s="3"/>
      <c r="E1925" s="3"/>
      <c r="F1925" s="3"/>
      <c r="G1925" s="3"/>
      <c r="H1925" s="3"/>
      <c r="I1925" s="3"/>
      <c r="J1925" s="4"/>
      <c r="K1925" s="4"/>
      <c r="L1925" s="3"/>
      <c r="M1925" s="5"/>
    </row>
    <row r="1926" spans="2:13" x14ac:dyDescent="0.3">
      <c r="B1926" s="3"/>
      <c r="C1926" s="3"/>
      <c r="D1926" s="3"/>
      <c r="E1926" s="3"/>
      <c r="F1926" s="3"/>
      <c r="G1926" s="3"/>
      <c r="H1926" s="3"/>
      <c r="I1926" s="3"/>
      <c r="J1926" s="4"/>
      <c r="K1926" s="4"/>
      <c r="L1926" s="3"/>
      <c r="M1926" s="5"/>
    </row>
    <row r="1927" spans="2:13" x14ac:dyDescent="0.3">
      <c r="B1927" s="3"/>
      <c r="C1927" s="3"/>
      <c r="D1927" s="3"/>
      <c r="F1927" s="3"/>
      <c r="G1927" s="3"/>
      <c r="H1927" s="3"/>
      <c r="I1927" s="3"/>
      <c r="J1927" s="4"/>
      <c r="K1927" s="4"/>
      <c r="M1927" s="5"/>
    </row>
    <row r="1928" spans="2:13" x14ac:dyDescent="0.3">
      <c r="B1928" s="3"/>
      <c r="C1928" s="3"/>
      <c r="D1928" s="3"/>
      <c r="E1928" s="3"/>
      <c r="F1928" s="3"/>
      <c r="G1928" s="3"/>
      <c r="H1928" s="3"/>
      <c r="I1928" s="3"/>
      <c r="J1928" s="4"/>
      <c r="K1928" s="4"/>
      <c r="L1928" s="3"/>
      <c r="M1928" s="5"/>
    </row>
    <row r="1929" spans="2:13" x14ac:dyDescent="0.3">
      <c r="B1929" s="3"/>
      <c r="C1929" s="3"/>
      <c r="D1929" s="3"/>
      <c r="E1929" s="3"/>
      <c r="F1929" s="3"/>
      <c r="G1929" s="3"/>
      <c r="H1929" s="3"/>
      <c r="I1929" s="3"/>
      <c r="J1929" s="4"/>
      <c r="K1929" s="4"/>
      <c r="L1929" s="3"/>
      <c r="M1929" s="5"/>
    </row>
    <row r="1930" spans="2:13" x14ac:dyDescent="0.3">
      <c r="B1930" s="3"/>
      <c r="C1930" s="3"/>
      <c r="D1930" s="3"/>
      <c r="E1930" s="3"/>
      <c r="F1930" s="3"/>
      <c r="G1930" s="3"/>
      <c r="H1930" s="3"/>
      <c r="I1930" s="3"/>
      <c r="J1930" s="4"/>
      <c r="K1930" s="4"/>
      <c r="M1930" s="5"/>
    </row>
    <row r="1931" spans="2:13" x14ac:dyDescent="0.3">
      <c r="B1931" s="3"/>
      <c r="C1931" s="3"/>
      <c r="D1931" s="3"/>
      <c r="E1931" s="3"/>
      <c r="F1931" s="3"/>
      <c r="G1931" s="3"/>
      <c r="H1931" s="3"/>
      <c r="I1931" s="3"/>
      <c r="J1931" s="4"/>
      <c r="K1931" s="4"/>
      <c r="L1931" s="3"/>
      <c r="M1931" s="5"/>
    </row>
    <row r="1932" spans="2:13" x14ac:dyDescent="0.3">
      <c r="B1932" s="3"/>
      <c r="C1932" s="3"/>
      <c r="D1932" s="3"/>
      <c r="E1932" s="3"/>
      <c r="F1932" s="3"/>
      <c r="G1932" s="3"/>
      <c r="H1932" s="3"/>
      <c r="I1932" s="3"/>
      <c r="J1932" s="4"/>
      <c r="K1932" s="4"/>
      <c r="L1932" s="3"/>
      <c r="M1932" s="5"/>
    </row>
    <row r="1933" spans="2:13" x14ac:dyDescent="0.3">
      <c r="B1933" s="3"/>
      <c r="C1933" s="3"/>
      <c r="D1933" s="3"/>
      <c r="E1933" s="3"/>
      <c r="F1933" s="3"/>
      <c r="G1933" s="3"/>
      <c r="H1933" s="3"/>
      <c r="I1933" s="3"/>
      <c r="J1933" s="4"/>
      <c r="K1933" s="4"/>
      <c r="L1933" s="3"/>
      <c r="M1933" s="5"/>
    </row>
    <row r="1934" spans="2:13" x14ac:dyDescent="0.3">
      <c r="B1934" s="3"/>
      <c r="C1934" s="3"/>
      <c r="D1934" s="3"/>
      <c r="E1934" s="3"/>
      <c r="F1934" s="3"/>
      <c r="G1934" s="3"/>
      <c r="H1934" s="3"/>
      <c r="I1934" s="3"/>
      <c r="J1934" s="4"/>
      <c r="K1934" s="4"/>
      <c r="L1934" s="3"/>
      <c r="M1934" s="5"/>
    </row>
    <row r="1935" spans="2:13" x14ac:dyDescent="0.3">
      <c r="B1935" s="3"/>
      <c r="C1935" s="3"/>
      <c r="D1935" s="3"/>
      <c r="E1935" s="3"/>
      <c r="F1935" s="3"/>
      <c r="G1935" s="3"/>
      <c r="H1935" s="3"/>
      <c r="I1935" s="3"/>
      <c r="J1935" s="4"/>
      <c r="K1935" s="4"/>
      <c r="L1935" s="3"/>
      <c r="M1935" s="5"/>
    </row>
    <row r="1936" spans="2:13" x14ac:dyDescent="0.3">
      <c r="B1936" s="3"/>
      <c r="C1936" s="3"/>
      <c r="D1936" s="3"/>
      <c r="E1936" s="3"/>
      <c r="F1936" s="3"/>
      <c r="G1936" s="3"/>
      <c r="H1936" s="3"/>
      <c r="I1936" s="3"/>
      <c r="J1936" s="4"/>
      <c r="K1936" s="4"/>
      <c r="L1936" s="3"/>
      <c r="M1936" s="5"/>
    </row>
    <row r="1937" spans="2:13" x14ac:dyDescent="0.3">
      <c r="B1937" s="3"/>
      <c r="C1937" s="3"/>
      <c r="D1937" s="3"/>
      <c r="E1937" s="3"/>
      <c r="F1937" s="3"/>
      <c r="G1937" s="3"/>
      <c r="H1937" s="3"/>
      <c r="I1937" s="3"/>
      <c r="J1937" s="4"/>
      <c r="K1937" s="4"/>
      <c r="L1937" s="3"/>
      <c r="M1937" s="5"/>
    </row>
    <row r="1938" spans="2:13" x14ac:dyDescent="0.3">
      <c r="B1938" s="3"/>
      <c r="C1938" s="3"/>
      <c r="D1938" s="3"/>
      <c r="E1938" s="3"/>
      <c r="F1938" s="3"/>
      <c r="G1938" s="3"/>
      <c r="H1938" s="3"/>
      <c r="I1938" s="3"/>
      <c r="J1938" s="4"/>
      <c r="K1938" s="4"/>
      <c r="L1938" s="3"/>
      <c r="M1938" s="5"/>
    </row>
    <row r="1939" spans="2:13" x14ac:dyDescent="0.3">
      <c r="B1939" s="3"/>
      <c r="C1939" s="3"/>
      <c r="D1939" s="3"/>
      <c r="E1939" s="3"/>
      <c r="F1939" s="3"/>
      <c r="G1939" s="3"/>
      <c r="H1939" s="3"/>
      <c r="I1939" s="3"/>
      <c r="J1939" s="4"/>
      <c r="K1939" s="4"/>
      <c r="L1939" s="3"/>
      <c r="M1939" s="5"/>
    </row>
    <row r="1940" spans="2:13" x14ac:dyDescent="0.3">
      <c r="B1940" s="3"/>
      <c r="C1940" s="3"/>
      <c r="D1940" s="3"/>
      <c r="E1940" s="3"/>
      <c r="F1940" s="3"/>
      <c r="G1940" s="3"/>
      <c r="H1940" s="3"/>
      <c r="I1940" s="3"/>
      <c r="J1940" s="4"/>
      <c r="K1940" s="4"/>
      <c r="L1940" s="3"/>
      <c r="M1940" s="5"/>
    </row>
    <row r="1941" spans="2:13" x14ac:dyDescent="0.3">
      <c r="B1941" s="3"/>
      <c r="C1941" s="3"/>
      <c r="D1941" s="3"/>
      <c r="E1941" s="3"/>
      <c r="F1941" s="3"/>
      <c r="G1941" s="3"/>
      <c r="H1941" s="3"/>
      <c r="I1941" s="3"/>
      <c r="J1941" s="4"/>
      <c r="K1941" s="4"/>
      <c r="L1941" s="3"/>
      <c r="M1941" s="5"/>
    </row>
    <row r="1942" spans="2:13" x14ac:dyDescent="0.3">
      <c r="B1942" s="3"/>
      <c r="C1942" s="3"/>
      <c r="D1942" s="3"/>
      <c r="E1942" s="3"/>
      <c r="F1942" s="3"/>
      <c r="G1942" s="3"/>
      <c r="H1942" s="3"/>
      <c r="I1942" s="3"/>
      <c r="J1942" s="4"/>
      <c r="K1942" s="4"/>
      <c r="L1942" s="3"/>
      <c r="M1942" s="5"/>
    </row>
    <row r="1943" spans="2:13" x14ac:dyDescent="0.3">
      <c r="B1943" s="3"/>
      <c r="C1943" s="3"/>
      <c r="D1943" s="3"/>
      <c r="E1943" s="3"/>
      <c r="F1943" s="3"/>
      <c r="G1943" s="3"/>
      <c r="H1943" s="3"/>
      <c r="I1943" s="3"/>
      <c r="J1943" s="4"/>
      <c r="K1943" s="4"/>
      <c r="M1943" s="5"/>
    </row>
    <row r="1944" spans="2:13" x14ac:dyDescent="0.3">
      <c r="B1944" s="3"/>
      <c r="C1944" s="3"/>
      <c r="D1944" s="3"/>
      <c r="E1944" s="3"/>
      <c r="F1944" s="3"/>
      <c r="G1944" s="3"/>
      <c r="H1944" s="3"/>
      <c r="I1944" s="3"/>
      <c r="J1944" s="4"/>
      <c r="K1944" s="4"/>
      <c r="L1944" s="3"/>
      <c r="M1944" s="5"/>
    </row>
    <row r="1945" spans="2:13" x14ac:dyDescent="0.3">
      <c r="B1945" s="3"/>
      <c r="C1945" s="3"/>
      <c r="D1945" s="3"/>
      <c r="E1945" s="3"/>
      <c r="G1945" s="3"/>
      <c r="H1945" s="3"/>
      <c r="J1945" s="4"/>
      <c r="K1945" s="4"/>
      <c r="L1945" s="3"/>
      <c r="M1945" s="5"/>
    </row>
    <row r="1946" spans="2:13" x14ac:dyDescent="0.3">
      <c r="B1946" s="3"/>
      <c r="C1946" s="3"/>
      <c r="D1946" s="3"/>
      <c r="E1946" s="3"/>
      <c r="F1946" s="3"/>
      <c r="G1946" s="3"/>
      <c r="H1946" s="3"/>
      <c r="I1946" s="3"/>
      <c r="J1946" s="4"/>
      <c r="K1946" s="4"/>
      <c r="L1946" s="3"/>
      <c r="M1946" s="5"/>
    </row>
    <row r="1947" spans="2:13" x14ac:dyDescent="0.3">
      <c r="B1947" s="3"/>
      <c r="C1947" s="3"/>
      <c r="D1947" s="3"/>
      <c r="E1947" s="3"/>
      <c r="F1947" s="3"/>
      <c r="G1947" s="3"/>
      <c r="H1947" s="3"/>
      <c r="I1947" s="3"/>
      <c r="J1947" s="4"/>
      <c r="K1947" s="4"/>
      <c r="L1947" s="3"/>
      <c r="M1947" s="5"/>
    </row>
    <row r="1948" spans="2:13" x14ac:dyDescent="0.3">
      <c r="B1948" s="3"/>
      <c r="C1948" s="3"/>
      <c r="D1948" s="3"/>
      <c r="E1948" s="3"/>
      <c r="G1948" s="3"/>
      <c r="H1948" s="3"/>
      <c r="J1948" s="4"/>
      <c r="K1948" s="4"/>
      <c r="L1948" s="3"/>
      <c r="M1948" s="5"/>
    </row>
    <row r="1949" spans="2:13" x14ac:dyDescent="0.3">
      <c r="B1949" s="3"/>
      <c r="C1949" s="3"/>
      <c r="D1949" s="3"/>
      <c r="E1949" s="3"/>
      <c r="F1949" s="3"/>
      <c r="G1949" s="3"/>
      <c r="H1949" s="3"/>
      <c r="I1949" s="3"/>
      <c r="J1949" s="4"/>
      <c r="K1949" s="4"/>
      <c r="L1949" s="3"/>
      <c r="M1949" s="5"/>
    </row>
    <row r="1950" spans="2:13" x14ac:dyDescent="0.3">
      <c r="B1950" s="3"/>
      <c r="C1950" s="3"/>
      <c r="D1950" s="3"/>
      <c r="E1950" s="3"/>
      <c r="F1950" s="3"/>
      <c r="H1950" s="3"/>
      <c r="I1950" s="3"/>
      <c r="J1950" s="4"/>
      <c r="K1950" s="4"/>
      <c r="L1950" s="3"/>
      <c r="M1950" s="5"/>
    </row>
    <row r="1951" spans="2:13" x14ac:dyDescent="0.3">
      <c r="B1951" s="3"/>
      <c r="C1951" s="3"/>
      <c r="D1951" s="3"/>
      <c r="F1951" s="3"/>
      <c r="G1951" s="3"/>
      <c r="H1951" s="3"/>
      <c r="I1951" s="3"/>
      <c r="J1951" s="4"/>
      <c r="K1951" s="4"/>
      <c r="L1951" s="3"/>
      <c r="M1951" s="5"/>
    </row>
    <row r="1952" spans="2:13" x14ac:dyDescent="0.3">
      <c r="B1952" s="3"/>
      <c r="C1952" s="3"/>
      <c r="D1952" s="3"/>
      <c r="E1952" s="3"/>
      <c r="F1952" s="3"/>
      <c r="G1952" s="3"/>
      <c r="H1952" s="3"/>
      <c r="I1952" s="3"/>
      <c r="J1952" s="4"/>
      <c r="K1952" s="4"/>
      <c r="L1952" s="3"/>
      <c r="M1952" s="5"/>
    </row>
    <row r="1953" spans="2:13" x14ac:dyDescent="0.3">
      <c r="B1953" s="3"/>
      <c r="C1953" s="3"/>
      <c r="D1953" s="3"/>
      <c r="E1953" s="3"/>
      <c r="F1953" s="3"/>
      <c r="G1953" s="3"/>
      <c r="H1953" s="3"/>
      <c r="I1953" s="3"/>
      <c r="J1953" s="4"/>
      <c r="K1953" s="4"/>
      <c r="L1953" s="3"/>
      <c r="M1953" s="5"/>
    </row>
    <row r="1954" spans="2:13" x14ac:dyDescent="0.3">
      <c r="B1954" s="3"/>
      <c r="C1954" s="3"/>
      <c r="D1954" s="3"/>
      <c r="E1954" s="3"/>
      <c r="F1954" s="3"/>
      <c r="G1954" s="3"/>
      <c r="H1954" s="3"/>
      <c r="I1954" s="3"/>
      <c r="J1954" s="4"/>
      <c r="K1954" s="4"/>
      <c r="L1954" s="3"/>
      <c r="M1954" s="5"/>
    </row>
    <row r="1955" spans="2:13" x14ac:dyDescent="0.3">
      <c r="B1955" s="3"/>
      <c r="C1955" s="3"/>
      <c r="D1955" s="3"/>
      <c r="E1955" s="3"/>
      <c r="F1955" s="3"/>
      <c r="G1955" s="3"/>
      <c r="H1955" s="3"/>
      <c r="I1955" s="3"/>
      <c r="J1955" s="4"/>
      <c r="K1955" s="4"/>
      <c r="M1955" s="5"/>
    </row>
    <row r="1956" spans="2:13" x14ac:dyDescent="0.3">
      <c r="B1956" s="3"/>
      <c r="C1956" s="3"/>
      <c r="D1956" s="3"/>
      <c r="E1956" s="3"/>
      <c r="F1956" s="3"/>
      <c r="G1956" s="3"/>
      <c r="H1956" s="3"/>
      <c r="I1956" s="3"/>
      <c r="J1956" s="4"/>
      <c r="K1956" s="4"/>
      <c r="M1956" s="5"/>
    </row>
    <row r="1957" spans="2:13" x14ac:dyDescent="0.3">
      <c r="B1957" s="3"/>
      <c r="C1957" s="3"/>
      <c r="D1957" s="3"/>
      <c r="E1957" s="3"/>
      <c r="F1957" s="3"/>
      <c r="G1957" s="3"/>
      <c r="H1957" s="3"/>
      <c r="I1957" s="3"/>
      <c r="J1957" s="4"/>
      <c r="K1957" s="4"/>
      <c r="L1957" s="3"/>
      <c r="M1957" s="5"/>
    </row>
    <row r="1958" spans="2:13" x14ac:dyDescent="0.3">
      <c r="B1958" s="3"/>
      <c r="C1958" s="3"/>
      <c r="D1958" s="3"/>
      <c r="E1958" s="3"/>
      <c r="F1958" s="3"/>
      <c r="G1958" s="3"/>
      <c r="H1958" s="3"/>
      <c r="I1958" s="3"/>
      <c r="J1958" s="4"/>
      <c r="K1958" s="4"/>
      <c r="L1958" s="3"/>
      <c r="M1958" s="5"/>
    </row>
    <row r="1959" spans="2:13" x14ac:dyDescent="0.3">
      <c r="B1959" s="3"/>
      <c r="C1959" s="3"/>
      <c r="D1959" s="3"/>
      <c r="E1959" s="3"/>
      <c r="F1959" s="3"/>
      <c r="G1959" s="3"/>
      <c r="H1959" s="3"/>
      <c r="I1959" s="3"/>
      <c r="J1959" s="4"/>
      <c r="K1959" s="4"/>
      <c r="L1959" s="3"/>
      <c r="M1959" s="5"/>
    </row>
    <row r="1960" spans="2:13" x14ac:dyDescent="0.3">
      <c r="B1960" s="3"/>
      <c r="C1960" s="3"/>
      <c r="D1960" s="3"/>
      <c r="E1960" s="3"/>
      <c r="F1960" s="3"/>
      <c r="G1960" s="3"/>
      <c r="H1960" s="3"/>
      <c r="I1960" s="3"/>
      <c r="J1960" s="4"/>
      <c r="K1960" s="4"/>
      <c r="L1960" s="3"/>
      <c r="M1960" s="5"/>
    </row>
    <row r="1961" spans="2:13" x14ac:dyDescent="0.3">
      <c r="B1961" s="3"/>
      <c r="C1961" s="3"/>
      <c r="D1961" s="3"/>
      <c r="E1961" s="3"/>
      <c r="F1961" s="3"/>
      <c r="G1961" s="3"/>
      <c r="H1961" s="3"/>
      <c r="I1961" s="3"/>
      <c r="J1961" s="4"/>
      <c r="K1961" s="4"/>
      <c r="L1961" s="3"/>
      <c r="M1961" s="5"/>
    </row>
    <row r="1962" spans="2:13" x14ac:dyDescent="0.3">
      <c r="B1962" s="3"/>
      <c r="C1962" s="3"/>
      <c r="D1962" s="3"/>
      <c r="F1962" s="3"/>
      <c r="G1962" s="3"/>
      <c r="H1962" s="3"/>
      <c r="I1962" s="3"/>
      <c r="J1962" s="4"/>
      <c r="K1962" s="4"/>
      <c r="L1962" s="3"/>
      <c r="M1962" s="5"/>
    </row>
    <row r="1963" spans="2:13" x14ac:dyDescent="0.3">
      <c r="B1963" s="3"/>
      <c r="C1963" s="3"/>
      <c r="D1963" s="3"/>
      <c r="E1963" s="3"/>
      <c r="F1963" s="3"/>
      <c r="G1963" s="3"/>
      <c r="H1963" s="3"/>
      <c r="I1963" s="3"/>
      <c r="J1963" s="4"/>
      <c r="K1963" s="4"/>
      <c r="L1963" s="3"/>
      <c r="M1963" s="5"/>
    </row>
    <row r="1964" spans="2:13" x14ac:dyDescent="0.3">
      <c r="B1964" s="3"/>
      <c r="C1964" s="3"/>
      <c r="D1964" s="3"/>
      <c r="E1964" s="3"/>
      <c r="F1964" s="3"/>
      <c r="G1964" s="3"/>
      <c r="H1964" s="3"/>
      <c r="I1964" s="3"/>
      <c r="J1964" s="4"/>
      <c r="K1964" s="4"/>
      <c r="L1964" s="3"/>
      <c r="M1964" s="5"/>
    </row>
    <row r="1965" spans="2:13" x14ac:dyDescent="0.3">
      <c r="B1965" s="3"/>
      <c r="C1965" s="3"/>
      <c r="D1965" s="3"/>
      <c r="E1965" s="3"/>
      <c r="F1965" s="3"/>
      <c r="G1965" s="3"/>
      <c r="H1965" s="3"/>
      <c r="I1965" s="3"/>
      <c r="J1965" s="4"/>
      <c r="K1965" s="4"/>
      <c r="L1965" s="3"/>
      <c r="M1965" s="5"/>
    </row>
    <row r="1966" spans="2:13" x14ac:dyDescent="0.3">
      <c r="B1966" s="3"/>
      <c r="C1966" s="3"/>
      <c r="D1966" s="3"/>
      <c r="E1966" s="3"/>
      <c r="F1966" s="3"/>
      <c r="G1966" s="3"/>
      <c r="H1966" s="3"/>
      <c r="I1966" s="3"/>
      <c r="J1966" s="4"/>
      <c r="K1966" s="4"/>
      <c r="L1966" s="3"/>
      <c r="M1966" s="5"/>
    </row>
    <row r="1967" spans="2:13" x14ac:dyDescent="0.3">
      <c r="B1967" s="3"/>
      <c r="C1967" s="3"/>
      <c r="D1967" s="3"/>
      <c r="E1967" s="3"/>
      <c r="F1967" s="3"/>
      <c r="G1967" s="3"/>
      <c r="H1967" s="3"/>
      <c r="I1967" s="3"/>
      <c r="J1967" s="4"/>
      <c r="K1967" s="4"/>
      <c r="L1967" s="3"/>
      <c r="M1967" s="5"/>
    </row>
    <row r="1968" spans="2:13" x14ac:dyDescent="0.3">
      <c r="B1968" s="3"/>
      <c r="C1968" s="3"/>
      <c r="D1968" s="3"/>
      <c r="E1968" s="3"/>
      <c r="F1968" s="3"/>
      <c r="G1968" s="3"/>
      <c r="H1968" s="3"/>
      <c r="I1968" s="3"/>
      <c r="J1968" s="4"/>
      <c r="K1968" s="4"/>
      <c r="L1968" s="3"/>
      <c r="M1968" s="5"/>
    </row>
    <row r="1969" spans="2:13" x14ac:dyDescent="0.3">
      <c r="B1969" s="3"/>
      <c r="C1969" s="3"/>
      <c r="D1969" s="3"/>
      <c r="E1969" s="3"/>
      <c r="F1969" s="3"/>
      <c r="G1969" s="3"/>
      <c r="H1969" s="3"/>
      <c r="I1969" s="3"/>
      <c r="J1969" s="4"/>
      <c r="K1969" s="4"/>
      <c r="L1969" s="3"/>
      <c r="M1969" s="5"/>
    </row>
    <row r="1970" spans="2:13" x14ac:dyDescent="0.3">
      <c r="B1970" s="3"/>
      <c r="C1970" s="3"/>
      <c r="D1970" s="3"/>
      <c r="E1970" s="3"/>
      <c r="F1970" s="3"/>
      <c r="G1970" s="3"/>
      <c r="H1970" s="3"/>
      <c r="I1970" s="3"/>
      <c r="J1970" s="4"/>
      <c r="K1970" s="4"/>
      <c r="L1970" s="3"/>
      <c r="M1970" s="5"/>
    </row>
    <row r="1971" spans="2:13" x14ac:dyDescent="0.3">
      <c r="B1971" s="3"/>
      <c r="C1971" s="3"/>
      <c r="D1971" s="3"/>
      <c r="E1971" s="3"/>
      <c r="F1971" s="3"/>
      <c r="G1971" s="3"/>
      <c r="H1971" s="3"/>
      <c r="I1971" s="3"/>
      <c r="J1971" s="4"/>
      <c r="K1971" s="4"/>
      <c r="M1971" s="5"/>
    </row>
    <row r="1972" spans="2:13" x14ac:dyDescent="0.3">
      <c r="B1972" s="3"/>
      <c r="C1972" s="3"/>
      <c r="D1972" s="3"/>
      <c r="E1972" s="3"/>
      <c r="F1972" s="3"/>
      <c r="G1972" s="3"/>
      <c r="H1972" s="3"/>
      <c r="I1972" s="3"/>
      <c r="J1972" s="4"/>
      <c r="K1972" s="4"/>
      <c r="L1972" s="3"/>
      <c r="M1972" s="5"/>
    </row>
    <row r="1973" spans="2:13" x14ac:dyDescent="0.3">
      <c r="B1973" s="3"/>
      <c r="C1973" s="3"/>
      <c r="D1973" s="3"/>
      <c r="E1973" s="3"/>
      <c r="G1973" s="3"/>
      <c r="H1973" s="3"/>
      <c r="J1973" s="4"/>
      <c r="K1973" s="4"/>
      <c r="M1973" s="5"/>
    </row>
    <row r="1974" spans="2:13" x14ac:dyDescent="0.3">
      <c r="B1974" s="3"/>
      <c r="C1974" s="3"/>
      <c r="D1974" s="3"/>
      <c r="F1974" s="3"/>
      <c r="G1974" s="3"/>
      <c r="H1974" s="3"/>
      <c r="I1974" s="3"/>
      <c r="J1974" s="4"/>
      <c r="K1974" s="4"/>
      <c r="L1974" s="3"/>
      <c r="M1974" s="5"/>
    </row>
    <row r="1975" spans="2:13" x14ac:dyDescent="0.3">
      <c r="B1975" s="3"/>
      <c r="C1975" s="3"/>
      <c r="D1975" s="3"/>
      <c r="E1975" s="3"/>
      <c r="F1975" s="3"/>
      <c r="G1975" s="3"/>
      <c r="H1975" s="3"/>
      <c r="I1975" s="3"/>
      <c r="J1975" s="4"/>
      <c r="K1975" s="4"/>
      <c r="L1975" s="3"/>
      <c r="M1975" s="5"/>
    </row>
    <row r="1976" spans="2:13" x14ac:dyDescent="0.3">
      <c r="B1976" s="3"/>
      <c r="C1976" s="3"/>
      <c r="D1976" s="3"/>
      <c r="E1976" s="3"/>
      <c r="F1976" s="3"/>
      <c r="G1976" s="3"/>
      <c r="H1976" s="3"/>
      <c r="I1976" s="3"/>
      <c r="J1976" s="4"/>
      <c r="K1976" s="4"/>
      <c r="L1976" s="3"/>
      <c r="M1976" s="5"/>
    </row>
    <row r="1977" spans="2:13" x14ac:dyDescent="0.3">
      <c r="B1977" s="3"/>
      <c r="C1977" s="3"/>
      <c r="D1977" s="3"/>
      <c r="E1977" s="3"/>
      <c r="F1977" s="3"/>
      <c r="G1977" s="3"/>
      <c r="H1977" s="3"/>
      <c r="I1977" s="3"/>
      <c r="J1977" s="4"/>
      <c r="K1977" s="4"/>
      <c r="L1977" s="3"/>
      <c r="M1977" s="5"/>
    </row>
    <row r="1978" spans="2:13" x14ac:dyDescent="0.3">
      <c r="B1978" s="3"/>
      <c r="C1978" s="3"/>
      <c r="D1978" s="3"/>
      <c r="E1978" s="3"/>
      <c r="F1978" s="3"/>
      <c r="G1978" s="3"/>
      <c r="H1978" s="3"/>
      <c r="I1978" s="3"/>
      <c r="J1978" s="4"/>
      <c r="K1978" s="4"/>
      <c r="L1978" s="3"/>
      <c r="M1978" s="5"/>
    </row>
    <row r="1979" spans="2:13" x14ac:dyDescent="0.3">
      <c r="B1979" s="3"/>
      <c r="C1979" s="3"/>
      <c r="D1979" s="3"/>
      <c r="E1979" s="3"/>
      <c r="F1979" s="3"/>
      <c r="G1979" s="3"/>
      <c r="H1979" s="3"/>
      <c r="I1979" s="3"/>
      <c r="J1979" s="4"/>
      <c r="K1979" s="4"/>
      <c r="M1979" s="5"/>
    </row>
    <row r="1980" spans="2:13" x14ac:dyDescent="0.3">
      <c r="B1980" s="3"/>
      <c r="C1980" s="3"/>
      <c r="D1980" s="3"/>
      <c r="E1980" s="3"/>
      <c r="F1980" s="3"/>
      <c r="G1980" s="3"/>
      <c r="H1980" s="3"/>
      <c r="I1980" s="3"/>
      <c r="J1980" s="4"/>
      <c r="K1980" s="4"/>
      <c r="L1980" s="3"/>
      <c r="M1980" s="5"/>
    </row>
    <row r="1981" spans="2:13" x14ac:dyDescent="0.3">
      <c r="B1981" s="3"/>
      <c r="C1981" s="3"/>
      <c r="D1981" s="3"/>
      <c r="E1981" s="3"/>
      <c r="F1981" s="3"/>
      <c r="G1981" s="3"/>
      <c r="H1981" s="3"/>
      <c r="I1981" s="3"/>
      <c r="J1981" s="4"/>
      <c r="K1981" s="4"/>
      <c r="L1981" s="3"/>
      <c r="M1981" s="5"/>
    </row>
    <row r="1982" spans="2:13" x14ac:dyDescent="0.3">
      <c r="B1982" s="3"/>
      <c r="C1982" s="3"/>
      <c r="D1982" s="3"/>
      <c r="E1982" s="3"/>
      <c r="F1982" s="3"/>
      <c r="G1982" s="3"/>
      <c r="H1982" s="3"/>
      <c r="I1982" s="3"/>
      <c r="J1982" s="4"/>
      <c r="K1982" s="4"/>
      <c r="L1982" s="3"/>
      <c r="M1982" s="5"/>
    </row>
    <row r="1983" spans="2:13" x14ac:dyDescent="0.3">
      <c r="B1983" s="3"/>
      <c r="C1983" s="3"/>
      <c r="D1983" s="3"/>
      <c r="E1983" s="3"/>
      <c r="F1983" s="3"/>
      <c r="G1983" s="3"/>
      <c r="H1983" s="3"/>
      <c r="I1983" s="3"/>
      <c r="J1983" s="4"/>
      <c r="K1983" s="4"/>
      <c r="L1983" s="3"/>
      <c r="M1983" s="5"/>
    </row>
    <row r="1984" spans="2:13" x14ac:dyDescent="0.3">
      <c r="B1984" s="3"/>
      <c r="C1984" s="3"/>
      <c r="D1984" s="3"/>
      <c r="E1984" s="3"/>
      <c r="F1984" s="3"/>
      <c r="G1984" s="3"/>
      <c r="H1984" s="3"/>
      <c r="I1984" s="3"/>
      <c r="J1984" s="4"/>
      <c r="K1984" s="4"/>
      <c r="M1984" s="5"/>
    </row>
    <row r="1985" spans="2:13" x14ac:dyDescent="0.3">
      <c r="B1985" s="3"/>
      <c r="C1985" s="3"/>
      <c r="D1985" s="3"/>
      <c r="E1985" s="3"/>
      <c r="F1985" s="3"/>
      <c r="G1985" s="3"/>
      <c r="H1985" s="3"/>
      <c r="I1985" s="3"/>
      <c r="J1985" s="4"/>
      <c r="K1985" s="4"/>
      <c r="L1985" s="3"/>
      <c r="M1985" s="5"/>
    </row>
    <row r="1986" spans="2:13" x14ac:dyDescent="0.3">
      <c r="B1986" s="3"/>
      <c r="C1986" s="3"/>
      <c r="D1986" s="3"/>
      <c r="E1986" s="3"/>
      <c r="F1986" s="3"/>
      <c r="G1986" s="3"/>
      <c r="H1986" s="3"/>
      <c r="I1986" s="3"/>
      <c r="J1986" s="4"/>
      <c r="K1986" s="4"/>
      <c r="L1986" s="3"/>
      <c r="M1986" s="5"/>
    </row>
    <row r="1987" spans="2:13" x14ac:dyDescent="0.3">
      <c r="B1987" s="3"/>
      <c r="C1987" s="3"/>
      <c r="D1987" s="3"/>
      <c r="E1987" s="3"/>
      <c r="F1987" s="3"/>
      <c r="G1987" s="3"/>
      <c r="H1987" s="3"/>
      <c r="I1987" s="3"/>
      <c r="J1987" s="4"/>
      <c r="K1987" s="4"/>
      <c r="L1987" s="3"/>
      <c r="M1987" s="5"/>
    </row>
    <row r="1988" spans="2:13" x14ac:dyDescent="0.3">
      <c r="B1988" s="3"/>
      <c r="C1988" s="3"/>
      <c r="D1988" s="3"/>
      <c r="E1988" s="3"/>
      <c r="F1988" s="3"/>
      <c r="G1988" s="3"/>
      <c r="H1988" s="3"/>
      <c r="I1988" s="3"/>
      <c r="J1988" s="4"/>
      <c r="K1988" s="4"/>
      <c r="M1988" s="5"/>
    </row>
    <row r="1989" spans="2:13" x14ac:dyDescent="0.3">
      <c r="B1989" s="3"/>
      <c r="C1989" s="3"/>
      <c r="D1989" s="3"/>
      <c r="E1989" s="3"/>
      <c r="F1989" s="3"/>
      <c r="G1989" s="3"/>
      <c r="H1989" s="3"/>
      <c r="I1989" s="3"/>
      <c r="J1989" s="4"/>
      <c r="K1989" s="4"/>
      <c r="L1989" s="3"/>
      <c r="M1989" s="5"/>
    </row>
    <row r="1990" spans="2:13" x14ac:dyDescent="0.3">
      <c r="B1990" s="3"/>
      <c r="C1990" s="3"/>
      <c r="D1990" s="3"/>
      <c r="E1990" s="3"/>
      <c r="F1990" s="3"/>
      <c r="G1990" s="3"/>
      <c r="H1990" s="3"/>
      <c r="I1990" s="3"/>
      <c r="J1990" s="4"/>
      <c r="K1990" s="4"/>
      <c r="L1990" s="3"/>
      <c r="M1990" s="5"/>
    </row>
    <row r="1991" spans="2:13" x14ac:dyDescent="0.3">
      <c r="B1991" s="3"/>
      <c r="C1991" s="3"/>
      <c r="D1991" s="3"/>
      <c r="E1991" s="3"/>
      <c r="F1991" s="3"/>
      <c r="G1991" s="3"/>
      <c r="H1991" s="3"/>
      <c r="I1991" s="3"/>
      <c r="J1991" s="4"/>
      <c r="K1991" s="4"/>
      <c r="L1991" s="3"/>
      <c r="M1991" s="5"/>
    </row>
    <row r="1992" spans="2:13" x14ac:dyDescent="0.3">
      <c r="B1992" s="3"/>
      <c r="C1992" s="3"/>
      <c r="D1992" s="3"/>
      <c r="E1992" s="3"/>
      <c r="F1992" s="3"/>
      <c r="G1992" s="3"/>
      <c r="H1992" s="3"/>
      <c r="I1992" s="3"/>
      <c r="J1992" s="4"/>
      <c r="K1992" s="4"/>
      <c r="L1992" s="3"/>
      <c r="M1992" s="5"/>
    </row>
    <row r="1993" spans="2:13" x14ac:dyDescent="0.3">
      <c r="B1993" s="3"/>
      <c r="C1993" s="3"/>
      <c r="D1993" s="3"/>
      <c r="E1993" s="3"/>
      <c r="F1993" s="3"/>
      <c r="G1993" s="3"/>
      <c r="H1993" s="3"/>
      <c r="I1993" s="3"/>
      <c r="J1993" s="4"/>
      <c r="K1993" s="4"/>
      <c r="L1993" s="3"/>
      <c r="M1993" s="5"/>
    </row>
    <row r="1994" spans="2:13" x14ac:dyDescent="0.3">
      <c r="B1994" s="3"/>
      <c r="C1994" s="3"/>
      <c r="D1994" s="3"/>
      <c r="E1994" s="3"/>
      <c r="F1994" s="3"/>
      <c r="G1994" s="3"/>
      <c r="H1994" s="3"/>
      <c r="I1994" s="3"/>
      <c r="J1994" s="4"/>
      <c r="K1994" s="4"/>
      <c r="L1994" s="3"/>
      <c r="M1994" s="5"/>
    </row>
    <row r="1995" spans="2:13" x14ac:dyDescent="0.3">
      <c r="B1995" s="3"/>
      <c r="C1995" s="3"/>
      <c r="D1995" s="3"/>
      <c r="E1995" s="3"/>
      <c r="F1995" s="3"/>
      <c r="G1995" s="3"/>
      <c r="H1995" s="3"/>
      <c r="I1995" s="3"/>
      <c r="J1995" s="4"/>
      <c r="K1995" s="4"/>
      <c r="M1995" s="5"/>
    </row>
    <row r="1996" spans="2:13" x14ac:dyDescent="0.3">
      <c r="B1996" s="3"/>
      <c r="C1996" s="3"/>
      <c r="D1996" s="3"/>
      <c r="E1996" s="3"/>
      <c r="F1996" s="3"/>
      <c r="G1996" s="3"/>
      <c r="H1996" s="3"/>
      <c r="I1996" s="3"/>
      <c r="J1996" s="4"/>
      <c r="K1996" s="4"/>
      <c r="M1996" s="5"/>
    </row>
    <row r="1997" spans="2:13" x14ac:dyDescent="0.3">
      <c r="B1997" s="3"/>
      <c r="C1997" s="3"/>
      <c r="D1997" s="3"/>
      <c r="E1997" s="3"/>
      <c r="F1997" s="3"/>
      <c r="G1997" s="3"/>
      <c r="H1997" s="3"/>
      <c r="I1997" s="3"/>
      <c r="J1997" s="4"/>
      <c r="K1997" s="4"/>
      <c r="L1997" s="3"/>
      <c r="M1997" s="5"/>
    </row>
    <row r="1998" spans="2:13" x14ac:dyDescent="0.3">
      <c r="B1998" s="3"/>
      <c r="C1998" s="3"/>
      <c r="D1998" s="3"/>
      <c r="E1998" s="3"/>
      <c r="F1998" s="3"/>
      <c r="G1998" s="3"/>
      <c r="H1998" s="3"/>
      <c r="I1998" s="3"/>
      <c r="J1998" s="4"/>
      <c r="K1998" s="4"/>
      <c r="L1998" s="3"/>
      <c r="M1998" s="5"/>
    </row>
    <row r="1999" spans="2:13" x14ac:dyDescent="0.3">
      <c r="B1999" s="3"/>
      <c r="C1999" s="3"/>
      <c r="D1999" s="3"/>
      <c r="E1999" s="3"/>
      <c r="F1999" s="3"/>
      <c r="G1999" s="3"/>
      <c r="H1999" s="3"/>
      <c r="I1999" s="3"/>
      <c r="J1999" s="4"/>
      <c r="K1999" s="4"/>
      <c r="L1999" s="3"/>
      <c r="M1999" s="5"/>
    </row>
    <row r="2000" spans="2:13" x14ac:dyDescent="0.3">
      <c r="B2000" s="3"/>
      <c r="C2000" s="3"/>
      <c r="D2000" s="3"/>
      <c r="E2000" s="3"/>
      <c r="F2000" s="3"/>
      <c r="G2000" s="3"/>
      <c r="H2000" s="3"/>
      <c r="I2000" s="3"/>
      <c r="J2000" s="4"/>
      <c r="K2000" s="4"/>
      <c r="L2000" s="3"/>
      <c r="M2000" s="5"/>
    </row>
    <row r="2001" spans="2:13" x14ac:dyDescent="0.3">
      <c r="B2001" s="3"/>
      <c r="C2001" s="3"/>
      <c r="D2001" s="3"/>
      <c r="E2001" s="3"/>
      <c r="F2001" s="3"/>
      <c r="G2001" s="3"/>
      <c r="H2001" s="3"/>
      <c r="I2001" s="3"/>
      <c r="J2001" s="4"/>
      <c r="K2001" s="4"/>
      <c r="L2001" s="3"/>
      <c r="M2001" s="5"/>
    </row>
    <row r="2002" spans="2:13" x14ac:dyDescent="0.3">
      <c r="B2002" s="3"/>
      <c r="C2002" s="3"/>
      <c r="D2002" s="3"/>
      <c r="E2002" s="3"/>
      <c r="F2002" s="3"/>
      <c r="G2002" s="3"/>
      <c r="H2002" s="3"/>
      <c r="I2002" s="3"/>
      <c r="J2002" s="4"/>
      <c r="K2002" s="4"/>
      <c r="L2002" s="3"/>
      <c r="M2002" s="5"/>
    </row>
    <row r="2003" spans="2:13" x14ac:dyDescent="0.3">
      <c r="B2003" s="3"/>
      <c r="C2003" s="3"/>
      <c r="D2003" s="3"/>
      <c r="E2003" s="3"/>
      <c r="F2003" s="3"/>
      <c r="G2003" s="3"/>
      <c r="H2003" s="3"/>
      <c r="I2003" s="3"/>
      <c r="J2003" s="4"/>
      <c r="K2003" s="4"/>
      <c r="L2003" s="3"/>
      <c r="M2003" s="5"/>
    </row>
    <row r="2004" spans="2:13" x14ac:dyDescent="0.3">
      <c r="B2004" s="3"/>
      <c r="C2004" s="3"/>
      <c r="D2004" s="3"/>
      <c r="E2004" s="3"/>
      <c r="F2004" s="3"/>
      <c r="G2004" s="3"/>
      <c r="H2004" s="3"/>
      <c r="I2004" s="3"/>
      <c r="J2004" s="4"/>
      <c r="K2004" s="4"/>
      <c r="L2004" s="3"/>
      <c r="M2004" s="5"/>
    </row>
    <row r="2005" spans="2:13" x14ac:dyDescent="0.3">
      <c r="B2005" s="3"/>
      <c r="C2005" s="3"/>
      <c r="D2005" s="3"/>
      <c r="E2005" s="3"/>
      <c r="F2005" s="3"/>
      <c r="G2005" s="3"/>
      <c r="H2005" s="3"/>
      <c r="I2005" s="3"/>
      <c r="J2005" s="4"/>
      <c r="K2005" s="4"/>
      <c r="L2005" s="3"/>
      <c r="M2005" s="5"/>
    </row>
    <row r="2006" spans="2:13" x14ac:dyDescent="0.3">
      <c r="B2006" s="3"/>
      <c r="C2006" s="3"/>
      <c r="D2006" s="3"/>
      <c r="E2006" s="3"/>
      <c r="F2006" s="3"/>
      <c r="G2006" s="3"/>
      <c r="H2006" s="3"/>
      <c r="I2006" s="3"/>
      <c r="J2006" s="4"/>
      <c r="K2006" s="4"/>
      <c r="L2006" s="3"/>
      <c r="M2006" s="5"/>
    </row>
    <row r="2007" spans="2:13" x14ac:dyDescent="0.3">
      <c r="B2007" s="3"/>
      <c r="C2007" s="3"/>
      <c r="D2007" s="3"/>
      <c r="E2007" s="3"/>
      <c r="F2007" s="3"/>
      <c r="G2007" s="3"/>
      <c r="H2007" s="3"/>
      <c r="I2007" s="3"/>
      <c r="J2007" s="4"/>
      <c r="K2007" s="4"/>
      <c r="L2007" s="3"/>
      <c r="M2007" s="5"/>
    </row>
    <row r="2008" spans="2:13" x14ac:dyDescent="0.3">
      <c r="B2008" s="3"/>
      <c r="C2008" s="3"/>
      <c r="D2008" s="3"/>
      <c r="E2008" s="3"/>
      <c r="F2008" s="3"/>
      <c r="G2008" s="3"/>
      <c r="H2008" s="3"/>
      <c r="I2008" s="3"/>
      <c r="J2008" s="4"/>
      <c r="K2008" s="4"/>
      <c r="L2008" s="3"/>
      <c r="M2008" s="5"/>
    </row>
    <row r="2009" spans="2:13" x14ac:dyDescent="0.3">
      <c r="B2009" s="3"/>
      <c r="C2009" s="3"/>
      <c r="D2009" s="3"/>
      <c r="E2009" s="3"/>
      <c r="F2009" s="3"/>
      <c r="H2009" s="3"/>
      <c r="I2009" s="3"/>
      <c r="J2009" s="4"/>
      <c r="K2009" s="4"/>
      <c r="L2009" s="3"/>
      <c r="M2009" s="5"/>
    </row>
    <row r="2010" spans="2:13" x14ac:dyDescent="0.3">
      <c r="B2010" s="3"/>
      <c r="C2010" s="3"/>
      <c r="D2010" s="3"/>
      <c r="E2010" s="3"/>
      <c r="F2010" s="3"/>
      <c r="G2010" s="3"/>
      <c r="H2010" s="3"/>
      <c r="I2010" s="3"/>
      <c r="J2010" s="4"/>
      <c r="K2010" s="4"/>
      <c r="M2010" s="5"/>
    </row>
    <row r="2011" spans="2:13" x14ac:dyDescent="0.3">
      <c r="B2011" s="3"/>
      <c r="C2011" s="3"/>
      <c r="D2011" s="3"/>
      <c r="E2011" s="3"/>
      <c r="F2011" s="3"/>
      <c r="G2011" s="3"/>
      <c r="H2011" s="3"/>
      <c r="I2011" s="3"/>
      <c r="J2011" s="4"/>
      <c r="K2011" s="4"/>
      <c r="L2011" s="3"/>
      <c r="M2011" s="5"/>
    </row>
    <row r="2012" spans="2:13" x14ac:dyDescent="0.3">
      <c r="B2012" s="3"/>
      <c r="C2012" s="3"/>
      <c r="D2012" s="3"/>
      <c r="F2012" s="3"/>
      <c r="G2012" s="3"/>
      <c r="H2012" s="3"/>
      <c r="I2012" s="3"/>
      <c r="J2012" s="4"/>
      <c r="K2012" s="4"/>
      <c r="L2012" s="3"/>
      <c r="M2012" s="5"/>
    </row>
    <row r="2013" spans="2:13" x14ac:dyDescent="0.3">
      <c r="B2013" s="3"/>
      <c r="C2013" s="3"/>
      <c r="D2013" s="3"/>
      <c r="E2013" s="3"/>
      <c r="F2013" s="3"/>
      <c r="G2013" s="3"/>
      <c r="H2013" s="3"/>
      <c r="I2013" s="3"/>
      <c r="J2013" s="4"/>
      <c r="K2013" s="4"/>
      <c r="L2013" s="3"/>
      <c r="M2013" s="5"/>
    </row>
    <row r="2014" spans="2:13" x14ac:dyDescent="0.3">
      <c r="B2014" s="3"/>
      <c r="C2014" s="3"/>
      <c r="D2014" s="3"/>
      <c r="E2014" s="3"/>
      <c r="F2014" s="3"/>
      <c r="G2014" s="3"/>
      <c r="H2014" s="3"/>
      <c r="I2014" s="3"/>
      <c r="J2014" s="4"/>
      <c r="K2014" s="4"/>
      <c r="L2014" s="3"/>
      <c r="M2014" s="5"/>
    </row>
    <row r="2015" spans="2:13" x14ac:dyDescent="0.3">
      <c r="B2015" s="3"/>
      <c r="C2015" s="3"/>
      <c r="D2015" s="3"/>
      <c r="E2015" s="3"/>
      <c r="G2015" s="3"/>
      <c r="H2015" s="3"/>
      <c r="J2015" s="4"/>
      <c r="K2015" s="4"/>
      <c r="M2015" s="5"/>
    </row>
    <row r="2016" spans="2:13" x14ac:dyDescent="0.3">
      <c r="B2016" s="3"/>
      <c r="C2016" s="3"/>
      <c r="D2016" s="3"/>
      <c r="E2016" s="3"/>
      <c r="F2016" s="3"/>
      <c r="G2016" s="3"/>
      <c r="H2016" s="3"/>
      <c r="I2016" s="3"/>
      <c r="J2016" s="4"/>
      <c r="K2016" s="4"/>
      <c r="L2016" s="3"/>
      <c r="M2016" s="5"/>
    </row>
    <row r="2017" spans="2:13" x14ac:dyDescent="0.3">
      <c r="B2017" s="3"/>
      <c r="C2017" s="3"/>
      <c r="D2017" s="3"/>
      <c r="E2017" s="3"/>
      <c r="F2017" s="3"/>
      <c r="H2017" s="3"/>
      <c r="I2017" s="3"/>
      <c r="J2017" s="4"/>
      <c r="K2017" s="4"/>
      <c r="L2017" s="3"/>
      <c r="M2017" s="5"/>
    </row>
    <row r="2018" spans="2:13" x14ac:dyDescent="0.3">
      <c r="B2018" s="3"/>
      <c r="C2018" s="3"/>
      <c r="D2018" s="3"/>
      <c r="E2018" s="3"/>
      <c r="F2018" s="3"/>
      <c r="G2018" s="3"/>
      <c r="H2018" s="3"/>
      <c r="I2018" s="3"/>
      <c r="J2018" s="4"/>
      <c r="K2018" s="4"/>
      <c r="M2018" s="5"/>
    </row>
    <row r="2019" spans="2:13" x14ac:dyDescent="0.3">
      <c r="B2019" s="3"/>
      <c r="C2019" s="3"/>
      <c r="D2019" s="3"/>
      <c r="E2019" s="3"/>
      <c r="G2019" s="3"/>
      <c r="H2019" s="3"/>
      <c r="J2019" s="4"/>
      <c r="K2019" s="4"/>
      <c r="L2019" s="3"/>
      <c r="M2019" s="5"/>
    </row>
    <row r="2020" spans="2:13" x14ac:dyDescent="0.3">
      <c r="B2020" s="3"/>
      <c r="C2020" s="3"/>
      <c r="D2020" s="3"/>
      <c r="E2020" s="3"/>
      <c r="F2020" s="3"/>
      <c r="G2020" s="3"/>
      <c r="H2020" s="3"/>
      <c r="I2020" s="3"/>
      <c r="J2020" s="4"/>
      <c r="K2020" s="4"/>
      <c r="L2020" s="3"/>
      <c r="M2020" s="5"/>
    </row>
    <row r="2021" spans="2:13" x14ac:dyDescent="0.3">
      <c r="B2021" s="3"/>
      <c r="C2021" s="3"/>
      <c r="D2021" s="3"/>
      <c r="E2021" s="3"/>
      <c r="F2021" s="3"/>
      <c r="G2021" s="3"/>
      <c r="H2021" s="3"/>
      <c r="I2021" s="3"/>
      <c r="J2021" s="4"/>
      <c r="K2021" s="4"/>
      <c r="L2021" s="3"/>
      <c r="M2021" s="5"/>
    </row>
    <row r="2022" spans="2:13" x14ac:dyDescent="0.3">
      <c r="B2022" s="3"/>
      <c r="C2022" s="3"/>
      <c r="D2022" s="3"/>
      <c r="E2022" s="3"/>
      <c r="F2022" s="3"/>
      <c r="G2022" s="3"/>
      <c r="H2022" s="3"/>
      <c r="I2022" s="3"/>
      <c r="J2022" s="4"/>
      <c r="K2022" s="4"/>
      <c r="L2022" s="3"/>
      <c r="M2022" s="5"/>
    </row>
    <row r="2023" spans="2:13" x14ac:dyDescent="0.3">
      <c r="B2023" s="3"/>
      <c r="C2023" s="3"/>
      <c r="D2023" s="3"/>
      <c r="E2023" s="3"/>
      <c r="F2023" s="3"/>
      <c r="G2023" s="3"/>
      <c r="H2023" s="3"/>
      <c r="I2023" s="3"/>
      <c r="J2023" s="4"/>
      <c r="K2023" s="4"/>
      <c r="L2023" s="3"/>
      <c r="M2023" s="5"/>
    </row>
    <row r="2024" spans="2:13" x14ac:dyDescent="0.3">
      <c r="B2024" s="3"/>
      <c r="C2024" s="3"/>
      <c r="D2024" s="3"/>
      <c r="E2024" s="3"/>
      <c r="F2024" s="3"/>
      <c r="G2024" s="3"/>
      <c r="H2024" s="3"/>
      <c r="I2024" s="3"/>
      <c r="J2024" s="4"/>
      <c r="K2024" s="4"/>
      <c r="L2024" s="3"/>
      <c r="M2024" s="5"/>
    </row>
    <row r="2025" spans="2:13" x14ac:dyDescent="0.3">
      <c r="B2025" s="3"/>
      <c r="C2025" s="3"/>
      <c r="D2025" s="3"/>
      <c r="E2025" s="3"/>
      <c r="F2025" s="3"/>
      <c r="G2025" s="3"/>
      <c r="H2025" s="3"/>
      <c r="I2025" s="3"/>
      <c r="J2025" s="4"/>
      <c r="K2025" s="4"/>
      <c r="L2025" s="3"/>
      <c r="M2025" s="5"/>
    </row>
    <row r="2026" spans="2:13" x14ac:dyDescent="0.3">
      <c r="B2026" s="3"/>
      <c r="C2026" s="3"/>
      <c r="D2026" s="3"/>
      <c r="E2026" s="3"/>
      <c r="F2026" s="3"/>
      <c r="G2026" s="3"/>
      <c r="H2026" s="3"/>
      <c r="I2026" s="3"/>
      <c r="J2026" s="4"/>
      <c r="K2026" s="4"/>
      <c r="L2026" s="3"/>
      <c r="M2026" s="5"/>
    </row>
    <row r="2027" spans="2:13" x14ac:dyDescent="0.3">
      <c r="B2027" s="3"/>
      <c r="C2027" s="3"/>
      <c r="D2027" s="3"/>
      <c r="E2027" s="3"/>
      <c r="F2027" s="3"/>
      <c r="G2027" s="3"/>
      <c r="H2027" s="3"/>
      <c r="I2027" s="3"/>
      <c r="J2027" s="4"/>
      <c r="K2027" s="4"/>
      <c r="L2027" s="3"/>
      <c r="M2027" s="5"/>
    </row>
    <row r="2028" spans="2:13" x14ac:dyDescent="0.3">
      <c r="B2028" s="3"/>
      <c r="C2028" s="3"/>
      <c r="D2028" s="3"/>
      <c r="E2028" s="3"/>
      <c r="G2028" s="3"/>
      <c r="H2028" s="3"/>
      <c r="J2028" s="4"/>
      <c r="K2028" s="4"/>
      <c r="L2028" s="3"/>
      <c r="M2028" s="5"/>
    </row>
    <row r="2029" spans="2:13" x14ac:dyDescent="0.3">
      <c r="B2029" s="3"/>
      <c r="C2029" s="3"/>
      <c r="D2029" s="3"/>
      <c r="E2029" s="3"/>
      <c r="F2029" s="3"/>
      <c r="G2029" s="3"/>
      <c r="H2029" s="3"/>
      <c r="I2029" s="3"/>
      <c r="J2029" s="4"/>
      <c r="K2029" s="4"/>
      <c r="L2029" s="3"/>
      <c r="M2029" s="5"/>
    </row>
    <row r="2030" spans="2:13" x14ac:dyDescent="0.3">
      <c r="B2030" s="3"/>
      <c r="C2030" s="3"/>
      <c r="D2030" s="3"/>
      <c r="E2030" s="3"/>
      <c r="F2030" s="3"/>
      <c r="G2030" s="3"/>
      <c r="H2030" s="3"/>
      <c r="I2030" s="3"/>
      <c r="J2030" s="4"/>
      <c r="K2030" s="4"/>
      <c r="L2030" s="3"/>
      <c r="M2030" s="5"/>
    </row>
    <row r="2031" spans="2:13" x14ac:dyDescent="0.3">
      <c r="B2031" s="3"/>
      <c r="C2031" s="3"/>
      <c r="D2031" s="3"/>
      <c r="E2031" s="3"/>
      <c r="F2031" s="3"/>
      <c r="G2031" s="3"/>
      <c r="H2031" s="3"/>
      <c r="I2031" s="3"/>
      <c r="J2031" s="4"/>
      <c r="K2031" s="4"/>
      <c r="M2031" s="5"/>
    </row>
    <row r="2032" spans="2:13" x14ac:dyDescent="0.3">
      <c r="B2032" s="3"/>
      <c r="C2032" s="3"/>
      <c r="D2032" s="3"/>
      <c r="E2032" s="3"/>
      <c r="F2032" s="3"/>
      <c r="G2032" s="3"/>
      <c r="H2032" s="3"/>
      <c r="I2032" s="3"/>
      <c r="J2032" s="4"/>
      <c r="K2032" s="4"/>
      <c r="L2032" s="3"/>
      <c r="M2032" s="5"/>
    </row>
    <row r="2033" spans="2:13" x14ac:dyDescent="0.3">
      <c r="B2033" s="3"/>
      <c r="C2033" s="3"/>
      <c r="D2033" s="3"/>
      <c r="E2033" s="3"/>
      <c r="F2033" s="3"/>
      <c r="G2033" s="3"/>
      <c r="H2033" s="3"/>
      <c r="I2033" s="3"/>
      <c r="J2033" s="4"/>
      <c r="K2033" s="4"/>
      <c r="L2033" s="3"/>
      <c r="M2033" s="5"/>
    </row>
    <row r="2034" spans="2:13" x14ac:dyDescent="0.3">
      <c r="B2034" s="3"/>
      <c r="C2034" s="3"/>
      <c r="D2034" s="3"/>
      <c r="E2034" s="3"/>
      <c r="F2034" s="3"/>
      <c r="G2034" s="3"/>
      <c r="H2034" s="3"/>
      <c r="I2034" s="3"/>
      <c r="J2034" s="4"/>
      <c r="K2034" s="4"/>
      <c r="L2034" s="3"/>
      <c r="M2034" s="5"/>
    </row>
    <row r="2035" spans="2:13" x14ac:dyDescent="0.3">
      <c r="B2035" s="3"/>
      <c r="C2035" s="3"/>
      <c r="D2035" s="3"/>
      <c r="E2035" s="3"/>
      <c r="F2035" s="3"/>
      <c r="G2035" s="3"/>
      <c r="H2035" s="3"/>
      <c r="I2035" s="3"/>
      <c r="J2035" s="4"/>
      <c r="K2035" s="4"/>
      <c r="L2035" s="3"/>
      <c r="M2035" s="5"/>
    </row>
    <row r="2036" spans="2:13" x14ac:dyDescent="0.3">
      <c r="B2036" s="3"/>
      <c r="C2036" s="3"/>
      <c r="D2036" s="3"/>
      <c r="E2036" s="3"/>
      <c r="F2036" s="3"/>
      <c r="G2036" s="3"/>
      <c r="H2036" s="3"/>
      <c r="I2036" s="3"/>
      <c r="J2036" s="4"/>
      <c r="K2036" s="4"/>
      <c r="L2036" s="3"/>
      <c r="M2036" s="5"/>
    </row>
    <row r="2037" spans="2:13" x14ac:dyDescent="0.3">
      <c r="B2037" s="3"/>
      <c r="C2037" s="3"/>
      <c r="D2037" s="3"/>
      <c r="E2037" s="3"/>
      <c r="F2037" s="3"/>
      <c r="G2037" s="3"/>
      <c r="H2037" s="3"/>
      <c r="I2037" s="3"/>
      <c r="J2037" s="4"/>
      <c r="K2037" s="4"/>
      <c r="M2037" s="5"/>
    </row>
    <row r="2038" spans="2:13" x14ac:dyDescent="0.3">
      <c r="B2038" s="3"/>
      <c r="C2038" s="3"/>
      <c r="D2038" s="3"/>
      <c r="E2038" s="3"/>
      <c r="F2038" s="3"/>
      <c r="H2038" s="3"/>
      <c r="I2038" s="3"/>
      <c r="J2038" s="4"/>
      <c r="K2038" s="4"/>
      <c r="L2038" s="3"/>
      <c r="M2038" s="5"/>
    </row>
    <row r="2039" spans="2:13" x14ac:dyDescent="0.3">
      <c r="B2039" s="3"/>
      <c r="C2039" s="3"/>
      <c r="D2039" s="3"/>
      <c r="E2039" s="3"/>
      <c r="F2039" s="3"/>
      <c r="G2039" s="3"/>
      <c r="H2039" s="3"/>
      <c r="I2039" s="3"/>
      <c r="J2039" s="4"/>
      <c r="K2039" s="4"/>
      <c r="L2039" s="3"/>
      <c r="M2039" s="5"/>
    </row>
    <row r="2040" spans="2:13" x14ac:dyDescent="0.3">
      <c r="B2040" s="3"/>
      <c r="C2040" s="3"/>
      <c r="D2040" s="3"/>
      <c r="E2040" s="3"/>
      <c r="F2040" s="3"/>
      <c r="G2040" s="3"/>
      <c r="H2040" s="3"/>
      <c r="I2040" s="3"/>
      <c r="J2040" s="4"/>
      <c r="K2040" s="4"/>
      <c r="M2040" s="5"/>
    </row>
    <row r="2041" spans="2:13" x14ac:dyDescent="0.3">
      <c r="B2041" s="3"/>
      <c r="C2041" s="3"/>
      <c r="D2041" s="3"/>
      <c r="E2041" s="3"/>
      <c r="F2041" s="3"/>
      <c r="G2041" s="3"/>
      <c r="H2041" s="3"/>
      <c r="I2041" s="3"/>
      <c r="J2041" s="4"/>
      <c r="K2041" s="4"/>
      <c r="L2041" s="3"/>
      <c r="M2041" s="5"/>
    </row>
    <row r="2042" spans="2:13" x14ac:dyDescent="0.3">
      <c r="B2042" s="3"/>
      <c r="C2042" s="3"/>
      <c r="D2042" s="3"/>
      <c r="E2042" s="3"/>
      <c r="F2042" s="3"/>
      <c r="G2042" s="3"/>
      <c r="H2042" s="3"/>
      <c r="I2042" s="3"/>
      <c r="J2042" s="4"/>
      <c r="K2042" s="4"/>
      <c r="L2042" s="3"/>
      <c r="M2042" s="5"/>
    </row>
    <row r="2043" spans="2:13" x14ac:dyDescent="0.3">
      <c r="B2043" s="3"/>
      <c r="C2043" s="3"/>
      <c r="D2043" s="3"/>
      <c r="E2043" s="3"/>
      <c r="F2043" s="3"/>
      <c r="G2043" s="3"/>
      <c r="H2043" s="3"/>
      <c r="I2043" s="3"/>
      <c r="J2043" s="4"/>
      <c r="K2043" s="4"/>
      <c r="M2043" s="5"/>
    </row>
    <row r="2044" spans="2:13" x14ac:dyDescent="0.3">
      <c r="B2044" s="3"/>
      <c r="C2044" s="3"/>
      <c r="D2044" s="3"/>
      <c r="E2044" s="3"/>
      <c r="F2044" s="3"/>
      <c r="G2044" s="3"/>
      <c r="H2044" s="3"/>
      <c r="I2044" s="3"/>
      <c r="J2044" s="4"/>
      <c r="K2044" s="4"/>
      <c r="M2044" s="5"/>
    </row>
    <row r="2045" spans="2:13" x14ac:dyDescent="0.3">
      <c r="B2045" s="3"/>
      <c r="C2045" s="3"/>
      <c r="D2045" s="3"/>
      <c r="E2045" s="3"/>
      <c r="F2045" s="3"/>
      <c r="G2045" s="3"/>
      <c r="H2045" s="3"/>
      <c r="I2045" s="3"/>
      <c r="J2045" s="4"/>
      <c r="K2045" s="4"/>
      <c r="L2045" s="3"/>
      <c r="M2045" s="5"/>
    </row>
    <row r="2046" spans="2:13" x14ac:dyDescent="0.3">
      <c r="B2046" s="3"/>
      <c r="C2046" s="3"/>
      <c r="D2046" s="3"/>
      <c r="E2046" s="3"/>
      <c r="F2046" s="3"/>
      <c r="G2046" s="3"/>
      <c r="H2046" s="3"/>
      <c r="I2046" s="3"/>
      <c r="J2046" s="4"/>
      <c r="K2046" s="4"/>
      <c r="L2046" s="3"/>
      <c r="M2046" s="5"/>
    </row>
    <row r="2047" spans="2:13" x14ac:dyDescent="0.3">
      <c r="B2047" s="3"/>
      <c r="C2047" s="3"/>
      <c r="D2047" s="3"/>
      <c r="E2047" s="3"/>
      <c r="F2047" s="3"/>
      <c r="G2047" s="3"/>
      <c r="H2047" s="3"/>
      <c r="I2047" s="3"/>
      <c r="J2047" s="4"/>
      <c r="K2047" s="4"/>
      <c r="L2047" s="3"/>
      <c r="M2047" s="5"/>
    </row>
    <row r="2048" spans="2:13" x14ac:dyDescent="0.3">
      <c r="B2048" s="3"/>
      <c r="C2048" s="3"/>
      <c r="D2048" s="3"/>
      <c r="E2048" s="3"/>
      <c r="F2048" s="3"/>
      <c r="G2048" s="3"/>
      <c r="H2048" s="3"/>
      <c r="I2048" s="3"/>
      <c r="J2048" s="4"/>
      <c r="K2048" s="4"/>
      <c r="L2048" s="3"/>
      <c r="M2048" s="5"/>
    </row>
    <row r="2049" spans="2:13" x14ac:dyDescent="0.3">
      <c r="B2049" s="3"/>
      <c r="C2049" s="3"/>
      <c r="D2049" s="3"/>
      <c r="F2049" s="3"/>
      <c r="G2049" s="3"/>
      <c r="H2049" s="3"/>
      <c r="I2049" s="3"/>
      <c r="J2049" s="4"/>
      <c r="K2049" s="4"/>
      <c r="L2049" s="3"/>
      <c r="M2049" s="5"/>
    </row>
    <row r="2050" spans="2:13" x14ac:dyDescent="0.3">
      <c r="B2050" s="3"/>
      <c r="C2050" s="3"/>
      <c r="D2050" s="3"/>
      <c r="E2050" s="3"/>
      <c r="F2050" s="3"/>
      <c r="G2050" s="3"/>
      <c r="H2050" s="3"/>
      <c r="I2050" s="3"/>
      <c r="J2050" s="4"/>
      <c r="K2050" s="4"/>
      <c r="L2050" s="3"/>
      <c r="M2050" s="5"/>
    </row>
    <row r="2051" spans="2:13" x14ac:dyDescent="0.3">
      <c r="B2051" s="3"/>
      <c r="C2051" s="3"/>
      <c r="D2051" s="3"/>
      <c r="E2051" s="3"/>
      <c r="F2051" s="3"/>
      <c r="G2051" s="3"/>
      <c r="H2051" s="3"/>
      <c r="I2051" s="3"/>
      <c r="J2051" s="4"/>
      <c r="K2051" s="4"/>
      <c r="L2051" s="3"/>
      <c r="M2051" s="5"/>
    </row>
    <row r="2052" spans="2:13" x14ac:dyDescent="0.3">
      <c r="B2052" s="3"/>
      <c r="C2052" s="3"/>
      <c r="D2052" s="3"/>
      <c r="E2052" s="3"/>
      <c r="F2052" s="3"/>
      <c r="G2052" s="3"/>
      <c r="H2052" s="3"/>
      <c r="I2052" s="3"/>
      <c r="J2052" s="4"/>
      <c r="K2052" s="4"/>
      <c r="L2052" s="3"/>
      <c r="M2052" s="5"/>
    </row>
    <row r="2053" spans="2:13" x14ac:dyDescent="0.3">
      <c r="B2053" s="3"/>
      <c r="C2053" s="3"/>
      <c r="D2053" s="3"/>
      <c r="E2053" s="3"/>
      <c r="F2053" s="3"/>
      <c r="H2053" s="3"/>
      <c r="I2053" s="3"/>
      <c r="J2053" s="4"/>
      <c r="K2053" s="4"/>
      <c r="L2053" s="3"/>
      <c r="M2053" s="5"/>
    </row>
    <row r="2054" spans="2:13" x14ac:dyDescent="0.3">
      <c r="B2054" s="3"/>
      <c r="C2054" s="3"/>
      <c r="D2054" s="3"/>
      <c r="E2054" s="3"/>
      <c r="F2054" s="3"/>
      <c r="G2054" s="3"/>
      <c r="H2054" s="3"/>
      <c r="I2054" s="3"/>
      <c r="J2054" s="4"/>
      <c r="K2054" s="4"/>
      <c r="L2054" s="3"/>
      <c r="M2054" s="5"/>
    </row>
    <row r="2055" spans="2:13" x14ac:dyDescent="0.3">
      <c r="B2055" s="3"/>
      <c r="C2055" s="3"/>
      <c r="D2055" s="3"/>
      <c r="E2055" s="3"/>
      <c r="F2055" s="3"/>
      <c r="G2055" s="3"/>
      <c r="H2055" s="3"/>
      <c r="I2055" s="3"/>
      <c r="J2055" s="4"/>
      <c r="K2055" s="4"/>
      <c r="L2055" s="3"/>
      <c r="M2055" s="5"/>
    </row>
    <row r="2056" spans="2:13" x14ac:dyDescent="0.3">
      <c r="B2056" s="3"/>
      <c r="C2056" s="3"/>
      <c r="D2056" s="3"/>
      <c r="E2056" s="3"/>
      <c r="F2056" s="3"/>
      <c r="G2056" s="3"/>
      <c r="H2056" s="3"/>
      <c r="I2056" s="3"/>
      <c r="J2056" s="4"/>
      <c r="K2056" s="4"/>
      <c r="L2056" s="3"/>
      <c r="M2056" s="5"/>
    </row>
    <row r="2057" spans="2:13" x14ac:dyDescent="0.3">
      <c r="B2057" s="3"/>
      <c r="C2057" s="3"/>
      <c r="D2057" s="3"/>
      <c r="E2057" s="3"/>
      <c r="F2057" s="3"/>
      <c r="G2057" s="3"/>
      <c r="H2057" s="3"/>
      <c r="I2057" s="3"/>
      <c r="J2057" s="4"/>
      <c r="K2057" s="4"/>
      <c r="L2057" s="3"/>
      <c r="M2057" s="5"/>
    </row>
    <row r="2058" spans="2:13" x14ac:dyDescent="0.3">
      <c r="B2058" s="3"/>
      <c r="C2058" s="3"/>
      <c r="D2058" s="3"/>
      <c r="E2058" s="3"/>
      <c r="F2058" s="3"/>
      <c r="G2058" s="3"/>
      <c r="H2058" s="3"/>
      <c r="I2058" s="3"/>
      <c r="J2058" s="4"/>
      <c r="K2058" s="4"/>
      <c r="M2058" s="5"/>
    </row>
    <row r="2059" spans="2:13" x14ac:dyDescent="0.3">
      <c r="B2059" s="3"/>
      <c r="C2059" s="3"/>
      <c r="D2059" s="3"/>
      <c r="E2059" s="3"/>
      <c r="F2059" s="3"/>
      <c r="G2059" s="3"/>
      <c r="H2059" s="3"/>
      <c r="I2059" s="3"/>
      <c r="J2059" s="4"/>
      <c r="K2059" s="4"/>
      <c r="L2059" s="3"/>
      <c r="M2059" s="5"/>
    </row>
    <row r="2060" spans="2:13" x14ac:dyDescent="0.3">
      <c r="B2060" s="3"/>
      <c r="C2060" s="3"/>
      <c r="D2060" s="3"/>
      <c r="E2060" s="3"/>
      <c r="F2060" s="3"/>
      <c r="G2060" s="3"/>
      <c r="H2060" s="3"/>
      <c r="I2060" s="3"/>
      <c r="J2060" s="4"/>
      <c r="K2060" s="4"/>
      <c r="L2060" s="3"/>
      <c r="M2060" s="5"/>
    </row>
    <row r="2061" spans="2:13" x14ac:dyDescent="0.3">
      <c r="B2061" s="3"/>
      <c r="C2061" s="3"/>
      <c r="D2061" s="3"/>
      <c r="E2061" s="3"/>
      <c r="G2061" s="3"/>
      <c r="H2061" s="3"/>
      <c r="J2061" s="4"/>
      <c r="K2061" s="4"/>
      <c r="L2061" s="3"/>
      <c r="M2061" s="5"/>
    </row>
    <row r="2062" spans="2:13" x14ac:dyDescent="0.3">
      <c r="B2062" s="3"/>
      <c r="C2062" s="3"/>
      <c r="D2062" s="3"/>
      <c r="E2062" s="3"/>
      <c r="F2062" s="3"/>
      <c r="G2062" s="3"/>
      <c r="H2062" s="3"/>
      <c r="I2062" s="3"/>
      <c r="J2062" s="4"/>
      <c r="K2062" s="4"/>
      <c r="M2062" s="5"/>
    </row>
    <row r="2063" spans="2:13" x14ac:dyDescent="0.3">
      <c r="B2063" s="3"/>
      <c r="C2063" s="3"/>
      <c r="D2063" s="3"/>
      <c r="E2063" s="3"/>
      <c r="F2063" s="3"/>
      <c r="G2063" s="3"/>
      <c r="H2063" s="3"/>
      <c r="I2063" s="3"/>
      <c r="J2063" s="4"/>
      <c r="K2063" s="4"/>
      <c r="L2063" s="3"/>
      <c r="M2063" s="5"/>
    </row>
    <row r="2064" spans="2:13" x14ac:dyDescent="0.3">
      <c r="B2064" s="3"/>
      <c r="C2064" s="3"/>
      <c r="D2064" s="3"/>
      <c r="E2064" s="3"/>
      <c r="F2064" s="3"/>
      <c r="G2064" s="3"/>
      <c r="H2064" s="3"/>
      <c r="I2064" s="3"/>
      <c r="J2064" s="4"/>
      <c r="K2064" s="4"/>
      <c r="L2064" s="3"/>
      <c r="M2064" s="5"/>
    </row>
    <row r="2065" spans="2:13" x14ac:dyDescent="0.3">
      <c r="B2065" s="3"/>
      <c r="C2065" s="3"/>
      <c r="D2065" s="3"/>
      <c r="E2065" s="3"/>
      <c r="F2065" s="3"/>
      <c r="G2065" s="3"/>
      <c r="H2065" s="3"/>
      <c r="I2065" s="3"/>
      <c r="J2065" s="4"/>
      <c r="K2065" s="4"/>
      <c r="L2065" s="3"/>
      <c r="M2065" s="5"/>
    </row>
    <row r="2066" spans="2:13" x14ac:dyDescent="0.3">
      <c r="B2066" s="3"/>
      <c r="C2066" s="3"/>
      <c r="D2066" s="3"/>
      <c r="E2066" s="3"/>
      <c r="F2066" s="3"/>
      <c r="G2066" s="3"/>
      <c r="H2066" s="3"/>
      <c r="I2066" s="3"/>
      <c r="J2066" s="4"/>
      <c r="K2066" s="4"/>
      <c r="L2066" s="3"/>
      <c r="M2066" s="5"/>
    </row>
    <row r="2067" spans="2:13" x14ac:dyDescent="0.3">
      <c r="B2067" s="3"/>
      <c r="C2067" s="3"/>
      <c r="D2067" s="3"/>
      <c r="E2067" s="3"/>
      <c r="F2067" s="3"/>
      <c r="G2067" s="3"/>
      <c r="H2067" s="3"/>
      <c r="I2067" s="3"/>
      <c r="J2067" s="4"/>
      <c r="K2067" s="4"/>
      <c r="L2067" s="3"/>
      <c r="M2067" s="5"/>
    </row>
    <row r="2068" spans="2:13" x14ac:dyDescent="0.3">
      <c r="B2068" s="3"/>
      <c r="C2068" s="3"/>
      <c r="D2068" s="3"/>
      <c r="E2068" s="3"/>
      <c r="F2068" s="3"/>
      <c r="G2068" s="3"/>
      <c r="H2068" s="3"/>
      <c r="I2068" s="3"/>
      <c r="J2068" s="4"/>
      <c r="K2068" s="4"/>
      <c r="L2068" s="3"/>
      <c r="M2068" s="5"/>
    </row>
    <row r="2069" spans="2:13" x14ac:dyDescent="0.3">
      <c r="B2069" s="3"/>
      <c r="C2069" s="3"/>
      <c r="D2069" s="3"/>
      <c r="E2069" s="3"/>
      <c r="F2069" s="3"/>
      <c r="G2069" s="3"/>
      <c r="H2069" s="3"/>
      <c r="I2069" s="3"/>
      <c r="J2069" s="4"/>
      <c r="K2069" s="4"/>
      <c r="L2069" s="3"/>
      <c r="M2069" s="5"/>
    </row>
    <row r="2070" spans="2:13" x14ac:dyDescent="0.3">
      <c r="B2070" s="3"/>
      <c r="C2070" s="3"/>
      <c r="D2070" s="3"/>
      <c r="E2070" s="3"/>
      <c r="G2070" s="3"/>
      <c r="H2070" s="3"/>
      <c r="J2070" s="4"/>
      <c r="K2070" s="4"/>
      <c r="L2070" s="3"/>
      <c r="M2070" s="5"/>
    </row>
    <row r="2071" spans="2:13" x14ac:dyDescent="0.3">
      <c r="B2071" s="3"/>
      <c r="C2071" s="3"/>
      <c r="D2071" s="3"/>
      <c r="E2071" s="3"/>
      <c r="F2071" s="3"/>
      <c r="G2071" s="3"/>
      <c r="H2071" s="3"/>
      <c r="I2071" s="3"/>
      <c r="J2071" s="4"/>
      <c r="K2071" s="4"/>
      <c r="L2071" s="3"/>
      <c r="M2071" s="5"/>
    </row>
    <row r="2072" spans="2:13" x14ac:dyDescent="0.3">
      <c r="B2072" s="3"/>
      <c r="C2072" s="3"/>
      <c r="D2072" s="3"/>
      <c r="E2072" s="3"/>
      <c r="F2072" s="3"/>
      <c r="G2072" s="3"/>
      <c r="H2072" s="3"/>
      <c r="I2072" s="3"/>
      <c r="J2072" s="4"/>
      <c r="K2072" s="4"/>
      <c r="L2072" s="3"/>
      <c r="M2072" s="5"/>
    </row>
    <row r="2073" spans="2:13" x14ac:dyDescent="0.3">
      <c r="B2073" s="3"/>
      <c r="C2073" s="3"/>
      <c r="D2073" s="3"/>
      <c r="E2073" s="3"/>
      <c r="F2073" s="3"/>
      <c r="G2073" s="3"/>
      <c r="H2073" s="3"/>
      <c r="I2073" s="3"/>
      <c r="J2073" s="4"/>
      <c r="K2073" s="4"/>
      <c r="L2073" s="3"/>
      <c r="M2073" s="5"/>
    </row>
    <row r="2074" spans="2:13" x14ac:dyDescent="0.3">
      <c r="B2074" s="3"/>
      <c r="C2074" s="3"/>
      <c r="D2074" s="3"/>
      <c r="E2074" s="3"/>
      <c r="F2074" s="3"/>
      <c r="G2074" s="3"/>
      <c r="H2074" s="3"/>
      <c r="I2074" s="3"/>
      <c r="J2074" s="4"/>
      <c r="K2074" s="4"/>
      <c r="L2074" s="3"/>
      <c r="M2074" s="5"/>
    </row>
    <row r="2075" spans="2:13" x14ac:dyDescent="0.3">
      <c r="B2075" s="3"/>
      <c r="C2075" s="3"/>
      <c r="D2075" s="3"/>
      <c r="F2075" s="3"/>
      <c r="G2075" s="3"/>
      <c r="H2075" s="3"/>
      <c r="I2075" s="3"/>
      <c r="J2075" s="4"/>
      <c r="K2075" s="4"/>
      <c r="M2075" s="5"/>
    </row>
    <row r="2076" spans="2:13" x14ac:dyDescent="0.3">
      <c r="B2076" s="3"/>
      <c r="C2076" s="3"/>
      <c r="D2076" s="3"/>
      <c r="E2076" s="3"/>
      <c r="G2076" s="3"/>
      <c r="H2076" s="3"/>
      <c r="J2076" s="4"/>
      <c r="K2076" s="4"/>
      <c r="L2076" s="3"/>
      <c r="M2076" s="5"/>
    </row>
    <row r="2077" spans="2:13" x14ac:dyDescent="0.3">
      <c r="B2077" s="3"/>
      <c r="C2077" s="3"/>
      <c r="D2077" s="3"/>
      <c r="E2077" s="3"/>
      <c r="F2077" s="3"/>
      <c r="G2077" s="3"/>
      <c r="H2077" s="3"/>
      <c r="I2077" s="3"/>
      <c r="J2077" s="4"/>
      <c r="K2077" s="4"/>
      <c r="L2077" s="3"/>
      <c r="M2077" s="5"/>
    </row>
    <row r="2078" spans="2:13" x14ac:dyDescent="0.3">
      <c r="B2078" s="3"/>
      <c r="C2078" s="3"/>
      <c r="D2078" s="3"/>
      <c r="E2078" s="3"/>
      <c r="F2078" s="3"/>
      <c r="G2078" s="3"/>
      <c r="H2078" s="3"/>
      <c r="I2078" s="3"/>
      <c r="J2078" s="4"/>
      <c r="K2078" s="4"/>
      <c r="L2078" s="3"/>
      <c r="M2078" s="5"/>
    </row>
    <row r="2079" spans="2:13" x14ac:dyDescent="0.3">
      <c r="B2079" s="3"/>
      <c r="C2079" s="3"/>
      <c r="D2079" s="3"/>
      <c r="E2079" s="3"/>
      <c r="F2079" s="3"/>
      <c r="G2079" s="3"/>
      <c r="H2079" s="3"/>
      <c r="I2079" s="3"/>
      <c r="J2079" s="4"/>
      <c r="K2079" s="4"/>
      <c r="L2079" s="3"/>
      <c r="M2079" s="5"/>
    </row>
    <row r="2080" spans="2:13" x14ac:dyDescent="0.3">
      <c r="B2080" s="3"/>
      <c r="C2080" s="3"/>
      <c r="D2080" s="3"/>
      <c r="E2080" s="3"/>
      <c r="F2080" s="3"/>
      <c r="G2080" s="3"/>
      <c r="H2080" s="3"/>
      <c r="I2080" s="3"/>
      <c r="J2080" s="4"/>
      <c r="K2080" s="4"/>
      <c r="L2080" s="3"/>
      <c r="M2080" s="5"/>
    </row>
    <row r="2081" spans="2:13" x14ac:dyDescent="0.3">
      <c r="B2081" s="3"/>
      <c r="C2081" s="3"/>
      <c r="D2081" s="3"/>
      <c r="E2081" s="3"/>
      <c r="F2081" s="3"/>
      <c r="G2081" s="3"/>
      <c r="H2081" s="3"/>
      <c r="I2081" s="3"/>
      <c r="J2081" s="4"/>
      <c r="K2081" s="4"/>
      <c r="M2081" s="5"/>
    </row>
    <row r="2082" spans="2:13" x14ac:dyDescent="0.3">
      <c r="B2082" s="3"/>
      <c r="C2082" s="3"/>
      <c r="D2082" s="3"/>
      <c r="F2082" s="3"/>
      <c r="G2082" s="3"/>
      <c r="H2082" s="3"/>
      <c r="I2082" s="3"/>
      <c r="J2082" s="4"/>
      <c r="K2082" s="4"/>
      <c r="L2082" s="3"/>
      <c r="M2082" s="5"/>
    </row>
    <row r="2083" spans="2:13" x14ac:dyDescent="0.3">
      <c r="B2083" s="3"/>
      <c r="C2083" s="3"/>
      <c r="D2083" s="3"/>
      <c r="E2083" s="3"/>
      <c r="F2083" s="3"/>
      <c r="G2083" s="3"/>
      <c r="H2083" s="3"/>
      <c r="I2083" s="3"/>
      <c r="J2083" s="4"/>
      <c r="K2083" s="4"/>
      <c r="L2083" s="3"/>
      <c r="M2083" s="5"/>
    </row>
    <row r="2084" spans="2:13" x14ac:dyDescent="0.3">
      <c r="B2084" s="3"/>
      <c r="C2084" s="3"/>
      <c r="D2084" s="3"/>
      <c r="E2084" s="3"/>
      <c r="F2084" s="3"/>
      <c r="G2084" s="3"/>
      <c r="H2084" s="3"/>
      <c r="I2084" s="3"/>
      <c r="J2084" s="4"/>
      <c r="K2084" s="4"/>
      <c r="L2084" s="3"/>
      <c r="M2084" s="5"/>
    </row>
    <row r="2085" spans="2:13" x14ac:dyDescent="0.3">
      <c r="B2085" s="3"/>
      <c r="C2085" s="3"/>
      <c r="D2085" s="3"/>
      <c r="E2085" s="3"/>
      <c r="F2085" s="3"/>
      <c r="G2085" s="3"/>
      <c r="H2085" s="3"/>
      <c r="I2085" s="3"/>
      <c r="J2085" s="4"/>
      <c r="K2085" s="4"/>
      <c r="L2085" s="3"/>
      <c r="M2085" s="5"/>
    </row>
    <row r="2086" spans="2:13" x14ac:dyDescent="0.3">
      <c r="B2086" s="3"/>
      <c r="C2086" s="3"/>
      <c r="D2086" s="3"/>
      <c r="E2086" s="3"/>
      <c r="F2086" s="3"/>
      <c r="G2086" s="3"/>
      <c r="H2086" s="3"/>
      <c r="I2086" s="3"/>
      <c r="J2086" s="4"/>
      <c r="K2086" s="4"/>
      <c r="L2086" s="3"/>
      <c r="M2086" s="5"/>
    </row>
    <row r="2087" spans="2:13" x14ac:dyDescent="0.3">
      <c r="B2087" s="3"/>
      <c r="C2087" s="3"/>
      <c r="D2087" s="3"/>
      <c r="E2087" s="3"/>
      <c r="F2087" s="3"/>
      <c r="G2087" s="3"/>
      <c r="H2087" s="3"/>
      <c r="I2087" s="3"/>
      <c r="J2087" s="4"/>
      <c r="K2087" s="4"/>
      <c r="L2087" s="3"/>
      <c r="M2087" s="5"/>
    </row>
    <row r="2088" spans="2:13" x14ac:dyDescent="0.3">
      <c r="B2088" s="3"/>
      <c r="C2088" s="3"/>
      <c r="D2088" s="3"/>
      <c r="E2088" s="3"/>
      <c r="F2088" s="3"/>
      <c r="G2088" s="3"/>
      <c r="H2088" s="3"/>
      <c r="I2088" s="3"/>
      <c r="J2088" s="4"/>
      <c r="K2088" s="4"/>
      <c r="M2088" s="5"/>
    </row>
    <row r="2089" spans="2:13" x14ac:dyDescent="0.3">
      <c r="B2089" s="3"/>
      <c r="C2089" s="3"/>
      <c r="D2089" s="3"/>
      <c r="E2089" s="3"/>
      <c r="F2089" s="3"/>
      <c r="G2089" s="3"/>
      <c r="H2089" s="3"/>
      <c r="I2089" s="3"/>
      <c r="J2089" s="4"/>
      <c r="K2089" s="4"/>
      <c r="L2089" s="3"/>
      <c r="M2089" s="5"/>
    </row>
    <row r="2090" spans="2:13" x14ac:dyDescent="0.3">
      <c r="B2090" s="3"/>
      <c r="C2090" s="3"/>
      <c r="D2090" s="3"/>
      <c r="E2090" s="3"/>
      <c r="F2090" s="3"/>
      <c r="G2090" s="3"/>
      <c r="H2090" s="3"/>
      <c r="I2090" s="3"/>
      <c r="J2090" s="4"/>
      <c r="K2090" s="4"/>
      <c r="L2090" s="3"/>
      <c r="M2090" s="5"/>
    </row>
    <row r="2091" spans="2:13" x14ac:dyDescent="0.3">
      <c r="B2091" s="3"/>
      <c r="C2091" s="3"/>
      <c r="D2091" s="3"/>
      <c r="E2091" s="3"/>
      <c r="G2091" s="3"/>
      <c r="H2091" s="3"/>
      <c r="J2091" s="4"/>
      <c r="K2091" s="4"/>
      <c r="L2091" s="3"/>
      <c r="M2091" s="5"/>
    </row>
    <row r="2092" spans="2:13" x14ac:dyDescent="0.3">
      <c r="B2092" s="3"/>
      <c r="C2092" s="3"/>
      <c r="D2092" s="3"/>
      <c r="E2092" s="3"/>
      <c r="G2092" s="3"/>
      <c r="H2092" s="3"/>
      <c r="J2092" s="4"/>
      <c r="K2092" s="4"/>
      <c r="M2092" s="5"/>
    </row>
    <row r="2093" spans="2:13" x14ac:dyDescent="0.3">
      <c r="B2093" s="3"/>
      <c r="C2093" s="3"/>
      <c r="D2093" s="3"/>
      <c r="E2093" s="3"/>
      <c r="F2093" s="3"/>
      <c r="H2093" s="3"/>
      <c r="I2093" s="3"/>
      <c r="J2093" s="4"/>
      <c r="K2093" s="4"/>
      <c r="L2093" s="3"/>
      <c r="M2093" s="5"/>
    </row>
    <row r="2094" spans="2:13" x14ac:dyDescent="0.3">
      <c r="B2094" s="3"/>
      <c r="C2094" s="3"/>
      <c r="D2094" s="3"/>
      <c r="E2094" s="3"/>
      <c r="F2094" s="3"/>
      <c r="G2094" s="3"/>
      <c r="H2094" s="3"/>
      <c r="I2094" s="3"/>
      <c r="J2094" s="4"/>
      <c r="K2094" s="4"/>
      <c r="L2094" s="3"/>
      <c r="M2094" s="5"/>
    </row>
    <row r="2095" spans="2:13" x14ac:dyDescent="0.3">
      <c r="B2095" s="3"/>
      <c r="C2095" s="3"/>
      <c r="D2095" s="3"/>
      <c r="E2095" s="3"/>
      <c r="F2095" s="3"/>
      <c r="G2095" s="3"/>
      <c r="H2095" s="3"/>
      <c r="I2095" s="3"/>
      <c r="J2095" s="4"/>
      <c r="K2095" s="4"/>
      <c r="L2095" s="3"/>
      <c r="M2095" s="5"/>
    </row>
    <row r="2096" spans="2:13" x14ac:dyDescent="0.3">
      <c r="B2096" s="3"/>
      <c r="C2096" s="3"/>
      <c r="D2096" s="3"/>
      <c r="E2096" s="3"/>
      <c r="F2096" s="3"/>
      <c r="G2096" s="3"/>
      <c r="H2096" s="3"/>
      <c r="I2096" s="3"/>
      <c r="J2096" s="4"/>
      <c r="K2096" s="4"/>
      <c r="L2096" s="3"/>
      <c r="M2096" s="5"/>
    </row>
    <row r="2097" spans="2:13" x14ac:dyDescent="0.3">
      <c r="B2097" s="3"/>
      <c r="C2097" s="3"/>
      <c r="D2097" s="3"/>
      <c r="E2097" s="3"/>
      <c r="F2097" s="3"/>
      <c r="G2097" s="3"/>
      <c r="H2097" s="3"/>
      <c r="I2097" s="3"/>
      <c r="J2097" s="4"/>
      <c r="K2097" s="4"/>
      <c r="L2097" s="3"/>
      <c r="M2097" s="5"/>
    </row>
    <row r="2098" spans="2:13" x14ac:dyDescent="0.3">
      <c r="B2098" s="3"/>
      <c r="C2098" s="3"/>
      <c r="D2098" s="3"/>
      <c r="E2098" s="3"/>
      <c r="F2098" s="3"/>
      <c r="G2098" s="3"/>
      <c r="H2098" s="3"/>
      <c r="I2098" s="3"/>
      <c r="J2098" s="4"/>
      <c r="K2098" s="4"/>
      <c r="L2098" s="3"/>
      <c r="M2098" s="5"/>
    </row>
    <row r="2099" spans="2:13" x14ac:dyDescent="0.3">
      <c r="B2099" s="3"/>
      <c r="C2099" s="3"/>
      <c r="D2099" s="3"/>
      <c r="E2099" s="3"/>
      <c r="F2099" s="3"/>
      <c r="G2099" s="3"/>
      <c r="H2099" s="3"/>
      <c r="I2099" s="3"/>
      <c r="J2099" s="4"/>
      <c r="K2099" s="4"/>
      <c r="L2099" s="3"/>
      <c r="M2099" s="5"/>
    </row>
    <row r="2100" spans="2:13" x14ac:dyDescent="0.3">
      <c r="B2100" s="3"/>
      <c r="C2100" s="3"/>
      <c r="D2100" s="3"/>
      <c r="E2100" s="3"/>
      <c r="F2100" s="3"/>
      <c r="G2100" s="3"/>
      <c r="H2100" s="3"/>
      <c r="I2100" s="3"/>
      <c r="J2100" s="4"/>
      <c r="K2100" s="4"/>
      <c r="L2100" s="3"/>
      <c r="M2100" s="5"/>
    </row>
    <row r="2101" spans="2:13" x14ac:dyDescent="0.3">
      <c r="B2101" s="3"/>
      <c r="C2101" s="3"/>
      <c r="D2101" s="3"/>
      <c r="E2101" s="3"/>
      <c r="F2101" s="3"/>
      <c r="G2101" s="3"/>
      <c r="H2101" s="3"/>
      <c r="I2101" s="3"/>
      <c r="J2101" s="4"/>
      <c r="K2101" s="4"/>
      <c r="L2101" s="3"/>
      <c r="M2101" s="5"/>
    </row>
    <row r="2102" spans="2:13" x14ac:dyDescent="0.3">
      <c r="B2102" s="3"/>
      <c r="C2102" s="3"/>
      <c r="D2102" s="3"/>
      <c r="E2102" s="3"/>
      <c r="F2102" s="3"/>
      <c r="G2102" s="3"/>
      <c r="H2102" s="3"/>
      <c r="I2102" s="3"/>
      <c r="J2102" s="4"/>
      <c r="K2102" s="4"/>
      <c r="L2102" s="3"/>
      <c r="M2102" s="5"/>
    </row>
    <row r="2103" spans="2:13" x14ac:dyDescent="0.3">
      <c r="B2103" s="3"/>
      <c r="C2103" s="3"/>
      <c r="D2103" s="3"/>
      <c r="E2103" s="3"/>
      <c r="F2103" s="3"/>
      <c r="G2103" s="3"/>
      <c r="H2103" s="3"/>
      <c r="I2103" s="3"/>
      <c r="J2103" s="4"/>
      <c r="K2103" s="4"/>
      <c r="M2103" s="5"/>
    </row>
    <row r="2104" spans="2:13" x14ac:dyDescent="0.3">
      <c r="B2104" s="3"/>
      <c r="C2104" s="3"/>
      <c r="D2104" s="3"/>
      <c r="E2104" s="3"/>
      <c r="F2104" s="3"/>
      <c r="G2104" s="3"/>
      <c r="H2104" s="3"/>
      <c r="I2104" s="3"/>
      <c r="J2104" s="4"/>
      <c r="K2104" s="4"/>
      <c r="L2104" s="3"/>
      <c r="M2104" s="5"/>
    </row>
    <row r="2105" spans="2:13" x14ac:dyDescent="0.3">
      <c r="B2105" s="3"/>
      <c r="C2105" s="3"/>
      <c r="D2105" s="3"/>
      <c r="E2105" s="3"/>
      <c r="F2105" s="3"/>
      <c r="G2105" s="3"/>
      <c r="H2105" s="3"/>
      <c r="I2105" s="3"/>
      <c r="J2105" s="4"/>
      <c r="K2105" s="4"/>
      <c r="L2105" s="3"/>
      <c r="M2105" s="5"/>
    </row>
    <row r="2106" spans="2:13" x14ac:dyDescent="0.3">
      <c r="B2106" s="3"/>
      <c r="C2106" s="3"/>
      <c r="D2106" s="3"/>
      <c r="E2106" s="3"/>
      <c r="F2106" s="3"/>
      <c r="G2106" s="3"/>
      <c r="H2106" s="3"/>
      <c r="I2106" s="3"/>
      <c r="J2106" s="4"/>
      <c r="K2106" s="4"/>
      <c r="L2106" s="3"/>
      <c r="M2106" s="5"/>
    </row>
    <row r="2107" spans="2:13" x14ac:dyDescent="0.3">
      <c r="B2107" s="3"/>
      <c r="C2107" s="3"/>
      <c r="D2107" s="3"/>
      <c r="E2107" s="3"/>
      <c r="F2107" s="3"/>
      <c r="G2107" s="3"/>
      <c r="H2107" s="3"/>
      <c r="I2107" s="3"/>
      <c r="J2107" s="4"/>
      <c r="K2107" s="4"/>
      <c r="M2107" s="5"/>
    </row>
    <row r="2108" spans="2:13" x14ac:dyDescent="0.3">
      <c r="B2108" s="3"/>
      <c r="C2108" s="3"/>
      <c r="D2108" s="3"/>
      <c r="E2108" s="3"/>
      <c r="F2108" s="3"/>
      <c r="G2108" s="3"/>
      <c r="H2108" s="3"/>
      <c r="I2108" s="3"/>
      <c r="J2108" s="4"/>
      <c r="K2108" s="4"/>
      <c r="L2108" s="3"/>
      <c r="M2108" s="5"/>
    </row>
    <row r="2109" spans="2:13" x14ac:dyDescent="0.3">
      <c r="B2109" s="3"/>
      <c r="C2109" s="3"/>
      <c r="D2109" s="3"/>
      <c r="E2109" s="3"/>
      <c r="F2109" s="3"/>
      <c r="G2109" s="3"/>
      <c r="H2109" s="3"/>
      <c r="I2109" s="3"/>
      <c r="J2109" s="4"/>
      <c r="K2109" s="4"/>
      <c r="M2109" s="5"/>
    </row>
    <row r="2110" spans="2:13" x14ac:dyDescent="0.3">
      <c r="B2110" s="3"/>
      <c r="C2110" s="3"/>
      <c r="D2110" s="3"/>
      <c r="E2110" s="3"/>
      <c r="F2110" s="3"/>
      <c r="G2110" s="3"/>
      <c r="H2110" s="3"/>
      <c r="I2110" s="3"/>
      <c r="J2110" s="4"/>
      <c r="K2110" s="4"/>
      <c r="L2110" s="3"/>
      <c r="M2110" s="5"/>
    </row>
    <row r="2111" spans="2:13" x14ac:dyDescent="0.3">
      <c r="B2111" s="3"/>
      <c r="C2111" s="3"/>
      <c r="D2111" s="3"/>
      <c r="F2111" s="3"/>
      <c r="G2111" s="3"/>
      <c r="H2111" s="3"/>
      <c r="I2111" s="3"/>
      <c r="J2111" s="4"/>
      <c r="K2111" s="4"/>
      <c r="L2111" s="3"/>
      <c r="M2111" s="5"/>
    </row>
    <row r="2112" spans="2:13" x14ac:dyDescent="0.3">
      <c r="B2112" s="3"/>
      <c r="C2112" s="3"/>
      <c r="D2112" s="3"/>
      <c r="E2112" s="3"/>
      <c r="F2112" s="3"/>
      <c r="G2112" s="3"/>
      <c r="H2112" s="3"/>
      <c r="I2112" s="3"/>
      <c r="J2112" s="4"/>
      <c r="K2112" s="4"/>
      <c r="L2112" s="3"/>
      <c r="M2112" s="5"/>
    </row>
    <row r="2113" spans="2:13" x14ac:dyDescent="0.3">
      <c r="B2113" s="3"/>
      <c r="C2113" s="3"/>
      <c r="D2113" s="3"/>
      <c r="E2113" s="3"/>
      <c r="F2113" s="3"/>
      <c r="G2113" s="3"/>
      <c r="H2113" s="3"/>
      <c r="I2113" s="3"/>
      <c r="J2113" s="4"/>
      <c r="K2113" s="4"/>
      <c r="L2113" s="3"/>
      <c r="M2113" s="5"/>
    </row>
    <row r="2114" spans="2:13" x14ac:dyDescent="0.3">
      <c r="B2114" s="3"/>
      <c r="C2114" s="3"/>
      <c r="D2114" s="3"/>
      <c r="E2114" s="3"/>
      <c r="F2114" s="3"/>
      <c r="G2114" s="3"/>
      <c r="H2114" s="3"/>
      <c r="I2114" s="3"/>
      <c r="J2114" s="4"/>
      <c r="K2114" s="4"/>
      <c r="L2114" s="3"/>
      <c r="M2114" s="5"/>
    </row>
    <row r="2115" spans="2:13" x14ac:dyDescent="0.3">
      <c r="B2115" s="3"/>
      <c r="C2115" s="3"/>
      <c r="D2115" s="3"/>
      <c r="E2115" s="3"/>
      <c r="F2115" s="3"/>
      <c r="G2115" s="3"/>
      <c r="H2115" s="3"/>
      <c r="I2115" s="3"/>
      <c r="J2115" s="4"/>
      <c r="K2115" s="4"/>
      <c r="L2115" s="3"/>
      <c r="M2115" s="5"/>
    </row>
    <row r="2116" spans="2:13" x14ac:dyDescent="0.3">
      <c r="B2116" s="3"/>
      <c r="C2116" s="3"/>
      <c r="D2116" s="3"/>
      <c r="E2116" s="3"/>
      <c r="F2116" s="3"/>
      <c r="G2116" s="3"/>
      <c r="H2116" s="3"/>
      <c r="I2116" s="3"/>
      <c r="J2116" s="4"/>
      <c r="K2116" s="4"/>
      <c r="L2116" s="3"/>
      <c r="M2116" s="5"/>
    </row>
    <row r="2117" spans="2:13" x14ac:dyDescent="0.3">
      <c r="B2117" s="3"/>
      <c r="C2117" s="3"/>
      <c r="D2117" s="3"/>
      <c r="E2117" s="3"/>
      <c r="F2117" s="3"/>
      <c r="G2117" s="3"/>
      <c r="H2117" s="3"/>
      <c r="I2117" s="3"/>
      <c r="J2117" s="4"/>
      <c r="K2117" s="4"/>
      <c r="L2117" s="3"/>
      <c r="M2117" s="5"/>
    </row>
    <row r="2118" spans="2:13" x14ac:dyDescent="0.3">
      <c r="B2118" s="3"/>
      <c r="C2118" s="3"/>
      <c r="D2118" s="3"/>
      <c r="E2118" s="3"/>
      <c r="F2118" s="3"/>
      <c r="G2118" s="3"/>
      <c r="H2118" s="3"/>
      <c r="I2118" s="3"/>
      <c r="J2118" s="4"/>
      <c r="K2118" s="4"/>
      <c r="L2118" s="3"/>
      <c r="M2118" s="5"/>
    </row>
    <row r="2119" spans="2:13" x14ac:dyDescent="0.3">
      <c r="B2119" s="3"/>
      <c r="C2119" s="3"/>
      <c r="D2119" s="3"/>
      <c r="E2119" s="3"/>
      <c r="F2119" s="3"/>
      <c r="G2119" s="3"/>
      <c r="H2119" s="3"/>
      <c r="I2119" s="3"/>
      <c r="J2119" s="4"/>
      <c r="K2119" s="4"/>
      <c r="M2119" s="5"/>
    </row>
    <row r="2120" spans="2:13" x14ac:dyDescent="0.3">
      <c r="B2120" s="3"/>
      <c r="C2120" s="3"/>
      <c r="D2120" s="3"/>
      <c r="E2120" s="3"/>
      <c r="F2120" s="3"/>
      <c r="G2120" s="3"/>
      <c r="H2120" s="3"/>
      <c r="I2120" s="3"/>
      <c r="J2120" s="4"/>
      <c r="K2120" s="4"/>
      <c r="L2120" s="3"/>
      <c r="M2120" s="5"/>
    </row>
    <row r="2121" spans="2:13" x14ac:dyDescent="0.3">
      <c r="B2121" s="3"/>
      <c r="C2121" s="3"/>
      <c r="D2121" s="3"/>
      <c r="E2121" s="3"/>
      <c r="F2121" s="3"/>
      <c r="G2121" s="3"/>
      <c r="H2121" s="3"/>
      <c r="I2121" s="3"/>
      <c r="J2121" s="4"/>
      <c r="K2121" s="4"/>
      <c r="L2121" s="3"/>
      <c r="M2121" s="5"/>
    </row>
    <row r="2122" spans="2:13" x14ac:dyDescent="0.3">
      <c r="B2122" s="3"/>
      <c r="C2122" s="3"/>
      <c r="D2122" s="3"/>
      <c r="E2122" s="3"/>
      <c r="F2122" s="3"/>
      <c r="G2122" s="3"/>
      <c r="H2122" s="3"/>
      <c r="I2122" s="3"/>
      <c r="J2122" s="4"/>
      <c r="K2122" s="4"/>
      <c r="L2122" s="3"/>
      <c r="M2122" s="5"/>
    </row>
    <row r="2123" spans="2:13" x14ac:dyDescent="0.3">
      <c r="B2123" s="3"/>
      <c r="C2123" s="3"/>
      <c r="D2123" s="3"/>
      <c r="E2123" s="3"/>
      <c r="F2123" s="3"/>
      <c r="G2123" s="3"/>
      <c r="H2123" s="3"/>
      <c r="I2123" s="3"/>
      <c r="J2123" s="4"/>
      <c r="K2123" s="4"/>
      <c r="L2123" s="3"/>
      <c r="M2123" s="5"/>
    </row>
    <row r="2124" spans="2:13" x14ac:dyDescent="0.3">
      <c r="B2124" s="3"/>
      <c r="C2124" s="3"/>
      <c r="D2124" s="3"/>
      <c r="E2124" s="3"/>
      <c r="F2124" s="3"/>
      <c r="G2124" s="3"/>
      <c r="H2124" s="3"/>
      <c r="I2124" s="3"/>
      <c r="J2124" s="4"/>
      <c r="K2124" s="4"/>
      <c r="M2124" s="5"/>
    </row>
    <row r="2125" spans="2:13" x14ac:dyDescent="0.3">
      <c r="B2125" s="3"/>
      <c r="C2125" s="3"/>
      <c r="D2125" s="3"/>
      <c r="E2125" s="3"/>
      <c r="F2125" s="3"/>
      <c r="G2125" s="3"/>
      <c r="H2125" s="3"/>
      <c r="I2125" s="3"/>
      <c r="J2125" s="4"/>
      <c r="K2125" s="4"/>
      <c r="L2125" s="3"/>
      <c r="M2125" s="5"/>
    </row>
    <row r="2126" spans="2:13" x14ac:dyDescent="0.3">
      <c r="B2126" s="3"/>
      <c r="C2126" s="3"/>
      <c r="D2126" s="3"/>
      <c r="E2126" s="3"/>
      <c r="F2126" s="3"/>
      <c r="G2126" s="3"/>
      <c r="H2126" s="3"/>
      <c r="I2126" s="3"/>
      <c r="J2126" s="4"/>
      <c r="K2126" s="4"/>
      <c r="L2126" s="3"/>
      <c r="M2126" s="5"/>
    </row>
    <row r="2127" spans="2:13" x14ac:dyDescent="0.3">
      <c r="B2127" s="3"/>
      <c r="C2127" s="3"/>
      <c r="D2127" s="3"/>
      <c r="E2127" s="3"/>
      <c r="F2127" s="3"/>
      <c r="G2127" s="3"/>
      <c r="H2127" s="3"/>
      <c r="I2127" s="3"/>
      <c r="J2127" s="4"/>
      <c r="K2127" s="4"/>
      <c r="L2127" s="3"/>
      <c r="M2127" s="5"/>
    </row>
    <row r="2128" spans="2:13" x14ac:dyDescent="0.3">
      <c r="B2128" s="3"/>
      <c r="C2128" s="3"/>
      <c r="D2128" s="3"/>
      <c r="E2128" s="3"/>
      <c r="F2128" s="3"/>
      <c r="G2128" s="3"/>
      <c r="H2128" s="3"/>
      <c r="I2128" s="3"/>
      <c r="J2128" s="4"/>
      <c r="K2128" s="4"/>
      <c r="M2128" s="5"/>
    </row>
    <row r="2129" spans="2:13" x14ac:dyDescent="0.3">
      <c r="B2129" s="3"/>
      <c r="C2129" s="3"/>
      <c r="D2129" s="3"/>
      <c r="E2129" s="3"/>
      <c r="F2129" s="3"/>
      <c r="G2129" s="3"/>
      <c r="H2129" s="3"/>
      <c r="I2129" s="3"/>
      <c r="J2129" s="4"/>
      <c r="K2129" s="4"/>
      <c r="L2129" s="3"/>
      <c r="M2129" s="5"/>
    </row>
    <row r="2130" spans="2:13" x14ac:dyDescent="0.3">
      <c r="B2130" s="3"/>
      <c r="C2130" s="3"/>
      <c r="D2130" s="3"/>
      <c r="E2130" s="3"/>
      <c r="G2130" s="3"/>
      <c r="H2130" s="3"/>
      <c r="J2130" s="4"/>
      <c r="K2130" s="4"/>
      <c r="L2130" s="3"/>
      <c r="M2130" s="5"/>
    </row>
    <row r="2131" spans="2:13" x14ac:dyDescent="0.3">
      <c r="B2131" s="3"/>
      <c r="C2131" s="3"/>
      <c r="D2131" s="3"/>
      <c r="E2131" s="3"/>
      <c r="F2131" s="3"/>
      <c r="G2131" s="3"/>
      <c r="H2131" s="3"/>
      <c r="I2131" s="3"/>
      <c r="J2131" s="4"/>
      <c r="K2131" s="4"/>
      <c r="M2131" s="5"/>
    </row>
    <row r="2132" spans="2:13" x14ac:dyDescent="0.3">
      <c r="B2132" s="3"/>
      <c r="C2132" s="3"/>
      <c r="D2132" s="3"/>
      <c r="E2132" s="3"/>
      <c r="F2132" s="3"/>
      <c r="G2132" s="3"/>
      <c r="H2132" s="3"/>
      <c r="I2132" s="3"/>
      <c r="J2132" s="4"/>
      <c r="K2132" s="4"/>
      <c r="L2132" s="3"/>
      <c r="M2132" s="5"/>
    </row>
    <row r="2133" spans="2:13" x14ac:dyDescent="0.3">
      <c r="B2133" s="3"/>
      <c r="C2133" s="3"/>
      <c r="D2133" s="3"/>
      <c r="E2133" s="3"/>
      <c r="F2133" s="3"/>
      <c r="G2133" s="3"/>
      <c r="H2133" s="3"/>
      <c r="I2133" s="3"/>
      <c r="J2133" s="4"/>
      <c r="K2133" s="4"/>
      <c r="L2133" s="3"/>
      <c r="M2133" s="5"/>
    </row>
    <row r="2134" spans="2:13" x14ac:dyDescent="0.3">
      <c r="B2134" s="3"/>
      <c r="C2134" s="3"/>
      <c r="D2134" s="3"/>
      <c r="E2134" s="3"/>
      <c r="G2134" s="3"/>
      <c r="H2134" s="3"/>
      <c r="J2134" s="4"/>
      <c r="K2134" s="4"/>
      <c r="L2134" s="3"/>
      <c r="M2134" s="5"/>
    </row>
    <row r="2135" spans="2:13" x14ac:dyDescent="0.3">
      <c r="B2135" s="3"/>
      <c r="C2135" s="3"/>
      <c r="D2135" s="3"/>
      <c r="E2135" s="3"/>
      <c r="F2135" s="3"/>
      <c r="G2135" s="3"/>
      <c r="H2135" s="3"/>
      <c r="I2135" s="3"/>
      <c r="J2135" s="4"/>
      <c r="K2135" s="4"/>
      <c r="M2135" s="5"/>
    </row>
    <row r="2136" spans="2:13" x14ac:dyDescent="0.3">
      <c r="B2136" s="3"/>
      <c r="C2136" s="3"/>
      <c r="D2136" s="3"/>
      <c r="E2136" s="3"/>
      <c r="F2136" s="3"/>
      <c r="G2136" s="3"/>
      <c r="H2136" s="3"/>
      <c r="I2136" s="3"/>
      <c r="J2136" s="4"/>
      <c r="K2136" s="4"/>
      <c r="L2136" s="3"/>
      <c r="M2136" s="5"/>
    </row>
    <row r="2137" spans="2:13" x14ac:dyDescent="0.3">
      <c r="B2137" s="3"/>
      <c r="C2137" s="3"/>
      <c r="D2137" s="3"/>
      <c r="E2137" s="3"/>
      <c r="F2137" s="3"/>
      <c r="G2137" s="3"/>
      <c r="H2137" s="3"/>
      <c r="I2137" s="3"/>
      <c r="J2137" s="4"/>
      <c r="K2137" s="4"/>
      <c r="L2137" s="3"/>
      <c r="M2137" s="5"/>
    </row>
    <row r="2138" spans="2:13" x14ac:dyDescent="0.3">
      <c r="B2138" s="3"/>
      <c r="C2138" s="3"/>
      <c r="D2138" s="3"/>
      <c r="E2138" s="3"/>
      <c r="F2138" s="3"/>
      <c r="G2138" s="3"/>
      <c r="H2138" s="3"/>
      <c r="I2138" s="3"/>
      <c r="J2138" s="4"/>
      <c r="K2138" s="4"/>
      <c r="L2138" s="3"/>
      <c r="M2138" s="5"/>
    </row>
    <row r="2139" spans="2:13" x14ac:dyDescent="0.3">
      <c r="B2139" s="3"/>
      <c r="C2139" s="3"/>
      <c r="D2139" s="3"/>
      <c r="E2139" s="3"/>
      <c r="F2139" s="3"/>
      <c r="G2139" s="3"/>
      <c r="H2139" s="3"/>
      <c r="I2139" s="3"/>
      <c r="J2139" s="4"/>
      <c r="K2139" s="4"/>
      <c r="L2139" s="3"/>
      <c r="M2139" s="5"/>
    </row>
    <row r="2140" spans="2:13" x14ac:dyDescent="0.3">
      <c r="B2140" s="3"/>
      <c r="C2140" s="3"/>
      <c r="D2140" s="3"/>
      <c r="E2140" s="3"/>
      <c r="F2140" s="3"/>
      <c r="G2140" s="3"/>
      <c r="H2140" s="3"/>
      <c r="I2140" s="3"/>
      <c r="J2140" s="4"/>
      <c r="K2140" s="4"/>
      <c r="L2140" s="3"/>
      <c r="M2140" s="5"/>
    </row>
    <row r="2141" spans="2:13" x14ac:dyDescent="0.3">
      <c r="B2141" s="3"/>
      <c r="C2141" s="3"/>
      <c r="D2141" s="3"/>
      <c r="E2141" s="3"/>
      <c r="F2141" s="3"/>
      <c r="G2141" s="3"/>
      <c r="H2141" s="3"/>
      <c r="I2141" s="3"/>
      <c r="J2141" s="4"/>
      <c r="K2141" s="4"/>
      <c r="L2141" s="3"/>
      <c r="M2141" s="5"/>
    </row>
    <row r="2142" spans="2:13" x14ac:dyDescent="0.3">
      <c r="B2142" s="3"/>
      <c r="C2142" s="3"/>
      <c r="D2142" s="3"/>
      <c r="E2142" s="3"/>
      <c r="F2142" s="3"/>
      <c r="G2142" s="3"/>
      <c r="H2142" s="3"/>
      <c r="I2142" s="3"/>
      <c r="J2142" s="4"/>
      <c r="K2142" s="4"/>
      <c r="L2142" s="3"/>
      <c r="M2142" s="5"/>
    </row>
    <row r="2143" spans="2:13" x14ac:dyDescent="0.3">
      <c r="B2143" s="3"/>
      <c r="C2143" s="3"/>
      <c r="D2143" s="3"/>
      <c r="E2143" s="3"/>
      <c r="F2143" s="3"/>
      <c r="G2143" s="3"/>
      <c r="H2143" s="3"/>
      <c r="I2143" s="3"/>
      <c r="J2143" s="4"/>
      <c r="K2143" s="4"/>
      <c r="L2143" s="3"/>
      <c r="M2143" s="5"/>
    </row>
    <row r="2144" spans="2:13" x14ac:dyDescent="0.3">
      <c r="B2144" s="3"/>
      <c r="C2144" s="3"/>
      <c r="D2144" s="3"/>
      <c r="E2144" s="3"/>
      <c r="F2144" s="3"/>
      <c r="G2144" s="3"/>
      <c r="H2144" s="3"/>
      <c r="I2144" s="3"/>
      <c r="J2144" s="4"/>
      <c r="K2144" s="4"/>
      <c r="L2144" s="3"/>
      <c r="M2144" s="5"/>
    </row>
    <row r="2145" spans="2:13" x14ac:dyDescent="0.3">
      <c r="B2145" s="3"/>
      <c r="C2145" s="3"/>
      <c r="D2145" s="3"/>
      <c r="E2145" s="3"/>
      <c r="F2145" s="3"/>
      <c r="G2145" s="3"/>
      <c r="H2145" s="3"/>
      <c r="I2145" s="3"/>
      <c r="J2145" s="4"/>
      <c r="K2145" s="4"/>
      <c r="L2145" s="3"/>
      <c r="M2145" s="5"/>
    </row>
    <row r="2146" spans="2:13" x14ac:dyDescent="0.3">
      <c r="B2146" s="3"/>
      <c r="C2146" s="3"/>
      <c r="D2146" s="3"/>
      <c r="E2146" s="3"/>
      <c r="F2146" s="3"/>
      <c r="G2146" s="3"/>
      <c r="H2146" s="3"/>
      <c r="I2146" s="3"/>
      <c r="J2146" s="4"/>
      <c r="K2146" s="4"/>
      <c r="L2146" s="3"/>
      <c r="M2146" s="5"/>
    </row>
    <row r="2147" spans="2:13" x14ac:dyDescent="0.3">
      <c r="B2147" s="3"/>
      <c r="C2147" s="3"/>
      <c r="D2147" s="3"/>
      <c r="E2147" s="3"/>
      <c r="F2147" s="3"/>
      <c r="G2147" s="3"/>
      <c r="H2147" s="3"/>
      <c r="I2147" s="3"/>
      <c r="J2147" s="4"/>
      <c r="K2147" s="4"/>
      <c r="L2147" s="3"/>
      <c r="M2147" s="5"/>
    </row>
    <row r="2148" spans="2:13" x14ac:dyDescent="0.3">
      <c r="B2148" s="3"/>
      <c r="C2148" s="3"/>
      <c r="D2148" s="3"/>
      <c r="E2148" s="3"/>
      <c r="F2148" s="3"/>
      <c r="G2148" s="3"/>
      <c r="H2148" s="3"/>
      <c r="I2148" s="3"/>
      <c r="J2148" s="4"/>
      <c r="K2148" s="4"/>
      <c r="L2148" s="3"/>
      <c r="M2148" s="5"/>
    </row>
    <row r="2149" spans="2:13" x14ac:dyDescent="0.3">
      <c r="B2149" s="3"/>
      <c r="C2149" s="3"/>
      <c r="D2149" s="3"/>
      <c r="E2149" s="3"/>
      <c r="F2149" s="3"/>
      <c r="G2149" s="3"/>
      <c r="H2149" s="3"/>
      <c r="I2149" s="3"/>
      <c r="J2149" s="4"/>
      <c r="K2149" s="4"/>
      <c r="M2149" s="5"/>
    </row>
    <row r="2150" spans="2:13" x14ac:dyDescent="0.3">
      <c r="B2150" s="3"/>
      <c r="C2150" s="3"/>
      <c r="D2150" s="3"/>
      <c r="E2150" s="3"/>
      <c r="F2150" s="3"/>
      <c r="G2150" s="3"/>
      <c r="H2150" s="3"/>
      <c r="I2150" s="3"/>
      <c r="J2150" s="4"/>
      <c r="K2150" s="4"/>
      <c r="L2150" s="3"/>
      <c r="M2150" s="5"/>
    </row>
    <row r="2151" spans="2:13" x14ac:dyDescent="0.3">
      <c r="B2151" s="3"/>
      <c r="C2151" s="3"/>
      <c r="D2151" s="3"/>
      <c r="E2151" s="3"/>
      <c r="F2151" s="3"/>
      <c r="G2151" s="3"/>
      <c r="H2151" s="3"/>
      <c r="I2151" s="3"/>
      <c r="J2151" s="4"/>
      <c r="K2151" s="4"/>
      <c r="L2151" s="3"/>
      <c r="M2151" s="5"/>
    </row>
    <row r="2152" spans="2:13" x14ac:dyDescent="0.3">
      <c r="B2152" s="3"/>
      <c r="C2152" s="3"/>
      <c r="D2152" s="3"/>
      <c r="E2152" s="3"/>
      <c r="F2152" s="3"/>
      <c r="G2152" s="3"/>
      <c r="H2152" s="3"/>
      <c r="I2152" s="3"/>
      <c r="J2152" s="4"/>
      <c r="K2152" s="4"/>
      <c r="L2152" s="3"/>
      <c r="M2152" s="5"/>
    </row>
    <row r="2153" spans="2:13" x14ac:dyDescent="0.3">
      <c r="B2153" s="3"/>
      <c r="C2153" s="3"/>
      <c r="D2153" s="3"/>
      <c r="E2153" s="3"/>
      <c r="F2153" s="3"/>
      <c r="G2153" s="3"/>
      <c r="H2153" s="3"/>
      <c r="I2153" s="3"/>
      <c r="J2153" s="4"/>
      <c r="K2153" s="4"/>
      <c r="L2153" s="3"/>
      <c r="M2153" s="5"/>
    </row>
    <row r="2154" spans="2:13" x14ac:dyDescent="0.3">
      <c r="B2154" s="3"/>
      <c r="C2154" s="3"/>
      <c r="D2154" s="3"/>
      <c r="E2154" s="3"/>
      <c r="F2154" s="3"/>
      <c r="G2154" s="3"/>
      <c r="H2154" s="3"/>
      <c r="I2154" s="3"/>
      <c r="J2154" s="4"/>
      <c r="K2154" s="4"/>
      <c r="L2154" s="3"/>
      <c r="M2154" s="5"/>
    </row>
    <row r="2155" spans="2:13" x14ac:dyDescent="0.3">
      <c r="B2155" s="3"/>
      <c r="C2155" s="3"/>
      <c r="D2155" s="3"/>
      <c r="E2155" s="3"/>
      <c r="F2155" s="3"/>
      <c r="G2155" s="3"/>
      <c r="H2155" s="3"/>
      <c r="I2155" s="3"/>
      <c r="J2155" s="4"/>
      <c r="K2155" s="4"/>
      <c r="L2155" s="3"/>
      <c r="M2155" s="5"/>
    </row>
    <row r="2156" spans="2:13" x14ac:dyDescent="0.3">
      <c r="B2156" s="3"/>
      <c r="C2156" s="3"/>
      <c r="D2156" s="3"/>
      <c r="E2156" s="3"/>
      <c r="F2156" s="3"/>
      <c r="G2156" s="3"/>
      <c r="H2156" s="3"/>
      <c r="I2156" s="3"/>
      <c r="J2156" s="4"/>
      <c r="K2156" s="4"/>
      <c r="L2156" s="3"/>
      <c r="M2156" s="5"/>
    </row>
    <row r="2157" spans="2:13" x14ac:dyDescent="0.3">
      <c r="B2157" s="3"/>
      <c r="C2157" s="3"/>
      <c r="D2157" s="3"/>
      <c r="E2157" s="3"/>
      <c r="F2157" s="3"/>
      <c r="G2157" s="3"/>
      <c r="H2157" s="3"/>
      <c r="I2157" s="3"/>
      <c r="J2157" s="4"/>
      <c r="K2157" s="4"/>
      <c r="L2157" s="3"/>
      <c r="M2157" s="5"/>
    </row>
    <row r="2158" spans="2:13" x14ac:dyDescent="0.3">
      <c r="B2158" s="3"/>
      <c r="C2158" s="3"/>
      <c r="D2158" s="3"/>
      <c r="E2158" s="3"/>
      <c r="F2158" s="3"/>
      <c r="G2158" s="3"/>
      <c r="H2158" s="3"/>
      <c r="I2158" s="3"/>
      <c r="J2158" s="4"/>
      <c r="K2158" s="4"/>
      <c r="M2158" s="5"/>
    </row>
    <row r="2159" spans="2:13" x14ac:dyDescent="0.3">
      <c r="B2159" s="3"/>
      <c r="C2159" s="3"/>
      <c r="D2159" s="3"/>
      <c r="E2159" s="3"/>
      <c r="F2159" s="3"/>
      <c r="G2159" s="3"/>
      <c r="H2159" s="3"/>
      <c r="I2159" s="3"/>
      <c r="J2159" s="4"/>
      <c r="K2159" s="4"/>
      <c r="L2159" s="3"/>
      <c r="M2159" s="5"/>
    </row>
    <row r="2160" spans="2:13" x14ac:dyDescent="0.3">
      <c r="B2160" s="3"/>
      <c r="C2160" s="3"/>
      <c r="D2160" s="3"/>
      <c r="E2160" s="3"/>
      <c r="F2160" s="3"/>
      <c r="G2160" s="3"/>
      <c r="H2160" s="3"/>
      <c r="I2160" s="3"/>
      <c r="J2160" s="4"/>
      <c r="K2160" s="4"/>
      <c r="L2160" s="3"/>
      <c r="M2160" s="5"/>
    </row>
    <row r="2161" spans="2:13" x14ac:dyDescent="0.3">
      <c r="B2161" s="3"/>
      <c r="C2161" s="3"/>
      <c r="D2161" s="3"/>
      <c r="E2161" s="3"/>
      <c r="F2161" s="3"/>
      <c r="G2161" s="3"/>
      <c r="H2161" s="3"/>
      <c r="I2161" s="3"/>
      <c r="J2161" s="4"/>
      <c r="K2161" s="4"/>
      <c r="L2161" s="3"/>
      <c r="M2161" s="5"/>
    </row>
    <row r="2162" spans="2:13" x14ac:dyDescent="0.3">
      <c r="B2162" s="3"/>
      <c r="C2162" s="3"/>
      <c r="D2162" s="3"/>
      <c r="E2162" s="3"/>
      <c r="F2162" s="3"/>
      <c r="H2162" s="3"/>
      <c r="I2162" s="3"/>
      <c r="J2162" s="4"/>
      <c r="K2162" s="4"/>
      <c r="L2162" s="3"/>
      <c r="M2162" s="5"/>
    </row>
    <row r="2163" spans="2:13" x14ac:dyDescent="0.3">
      <c r="B2163" s="3"/>
      <c r="C2163" s="3"/>
      <c r="D2163" s="3"/>
      <c r="E2163" s="3"/>
      <c r="F2163" s="3"/>
      <c r="G2163" s="3"/>
      <c r="H2163" s="3"/>
      <c r="I2163" s="3"/>
      <c r="J2163" s="4"/>
      <c r="K2163" s="4"/>
      <c r="L2163" s="3"/>
      <c r="M2163" s="5"/>
    </row>
    <row r="2164" spans="2:13" x14ac:dyDescent="0.3">
      <c r="B2164" s="3"/>
      <c r="C2164" s="3"/>
      <c r="D2164" s="3"/>
      <c r="E2164" s="3"/>
      <c r="F2164" s="3"/>
      <c r="G2164" s="3"/>
      <c r="H2164" s="3"/>
      <c r="I2164" s="3"/>
      <c r="J2164" s="4"/>
      <c r="K2164" s="4"/>
      <c r="L2164" s="3"/>
      <c r="M2164" s="5"/>
    </row>
    <row r="2165" spans="2:13" x14ac:dyDescent="0.3">
      <c r="B2165" s="3"/>
      <c r="C2165" s="3"/>
      <c r="D2165" s="3"/>
      <c r="E2165" s="3"/>
      <c r="F2165" s="3"/>
      <c r="G2165" s="3"/>
      <c r="H2165" s="3"/>
      <c r="I2165" s="3"/>
      <c r="J2165" s="4"/>
      <c r="K2165" s="4"/>
      <c r="L2165" s="3"/>
      <c r="M2165" s="5"/>
    </row>
    <row r="2166" spans="2:13" x14ac:dyDescent="0.3">
      <c r="B2166" s="3"/>
      <c r="C2166" s="3"/>
      <c r="D2166" s="3"/>
      <c r="E2166" s="3"/>
      <c r="F2166" s="3"/>
      <c r="G2166" s="3"/>
      <c r="H2166" s="3"/>
      <c r="I2166" s="3"/>
      <c r="J2166" s="4"/>
      <c r="K2166" s="4"/>
      <c r="L2166" s="3"/>
      <c r="M2166" s="5"/>
    </row>
    <row r="2167" spans="2:13" x14ac:dyDescent="0.3">
      <c r="B2167" s="3"/>
      <c r="C2167" s="3"/>
      <c r="D2167" s="3"/>
      <c r="E2167" s="3"/>
      <c r="F2167" s="3"/>
      <c r="G2167" s="3"/>
      <c r="H2167" s="3"/>
      <c r="I2167" s="3"/>
      <c r="J2167" s="4"/>
      <c r="K2167" s="4"/>
      <c r="L2167" s="3"/>
      <c r="M2167" s="5"/>
    </row>
    <row r="2168" spans="2:13" x14ac:dyDescent="0.3">
      <c r="B2168" s="3"/>
      <c r="C2168" s="3"/>
      <c r="D2168" s="3"/>
      <c r="E2168" s="3"/>
      <c r="F2168" s="3"/>
      <c r="G2168" s="3"/>
      <c r="H2168" s="3"/>
      <c r="I2168" s="3"/>
      <c r="J2168" s="4"/>
      <c r="K2168" s="4"/>
      <c r="L2168" s="3"/>
      <c r="M2168" s="5"/>
    </row>
    <row r="2169" spans="2:13" x14ac:dyDescent="0.3">
      <c r="B2169" s="3"/>
      <c r="C2169" s="3"/>
      <c r="D2169" s="3"/>
      <c r="E2169" s="3"/>
      <c r="F2169" s="3"/>
      <c r="G2169" s="3"/>
      <c r="H2169" s="3"/>
      <c r="I2169" s="3"/>
      <c r="J2169" s="4"/>
      <c r="K2169" s="4"/>
      <c r="L2169" s="3"/>
      <c r="M2169" s="5"/>
    </row>
    <row r="2170" spans="2:13" x14ac:dyDescent="0.3">
      <c r="B2170" s="3"/>
      <c r="C2170" s="3"/>
      <c r="D2170" s="3"/>
      <c r="E2170" s="3"/>
      <c r="F2170" s="3"/>
      <c r="G2170" s="3"/>
      <c r="H2170" s="3"/>
      <c r="I2170" s="3"/>
      <c r="J2170" s="4"/>
      <c r="K2170" s="4"/>
      <c r="L2170" s="3"/>
      <c r="M2170" s="5"/>
    </row>
    <row r="2171" spans="2:13" x14ac:dyDescent="0.3">
      <c r="B2171" s="3"/>
      <c r="C2171" s="3"/>
      <c r="D2171" s="3"/>
      <c r="E2171" s="3"/>
      <c r="F2171" s="3"/>
      <c r="G2171" s="3"/>
      <c r="H2171" s="3"/>
      <c r="I2171" s="3"/>
      <c r="J2171" s="4"/>
      <c r="K2171" s="4"/>
      <c r="M2171" s="5"/>
    </row>
    <row r="2172" spans="2:13" x14ac:dyDescent="0.3">
      <c r="B2172" s="3"/>
      <c r="C2172" s="3"/>
      <c r="D2172" s="3"/>
      <c r="E2172" s="3"/>
      <c r="F2172" s="3"/>
      <c r="G2172" s="3"/>
      <c r="H2172" s="3"/>
      <c r="I2172" s="3"/>
      <c r="J2172" s="4"/>
      <c r="K2172" s="4"/>
      <c r="L2172" s="3"/>
      <c r="M2172" s="5"/>
    </row>
    <row r="2173" spans="2:13" x14ac:dyDescent="0.3">
      <c r="B2173" s="3"/>
      <c r="C2173" s="3"/>
      <c r="D2173" s="3"/>
      <c r="E2173" s="3"/>
      <c r="F2173" s="3"/>
      <c r="G2173" s="3"/>
      <c r="H2173" s="3"/>
      <c r="I2173" s="3"/>
      <c r="J2173" s="4"/>
      <c r="K2173" s="4"/>
      <c r="L2173" s="3"/>
      <c r="M2173" s="5"/>
    </row>
    <row r="2174" spans="2:13" x14ac:dyDescent="0.3">
      <c r="B2174" s="3"/>
      <c r="C2174" s="3"/>
      <c r="D2174" s="3"/>
      <c r="E2174" s="3"/>
      <c r="F2174" s="3"/>
      <c r="G2174" s="3"/>
      <c r="H2174" s="3"/>
      <c r="I2174" s="3"/>
      <c r="J2174" s="4"/>
      <c r="K2174" s="4"/>
      <c r="L2174" s="3"/>
      <c r="M2174" s="5"/>
    </row>
    <row r="2175" spans="2:13" x14ac:dyDescent="0.3">
      <c r="B2175" s="3"/>
      <c r="C2175" s="3"/>
      <c r="D2175" s="3"/>
      <c r="E2175" s="3"/>
      <c r="F2175" s="3"/>
      <c r="G2175" s="3"/>
      <c r="H2175" s="3"/>
      <c r="I2175" s="3"/>
      <c r="J2175" s="4"/>
      <c r="K2175" s="4"/>
      <c r="M2175" s="5"/>
    </row>
    <row r="2176" spans="2:13" x14ac:dyDescent="0.3">
      <c r="B2176" s="3"/>
      <c r="C2176" s="3"/>
      <c r="D2176" s="3"/>
      <c r="E2176" s="3"/>
      <c r="F2176" s="3"/>
      <c r="H2176" s="3"/>
      <c r="I2176" s="3"/>
      <c r="J2176" s="4"/>
      <c r="K2176" s="4"/>
      <c r="L2176" s="3"/>
      <c r="M2176" s="5"/>
    </row>
    <row r="2177" spans="2:13" x14ac:dyDescent="0.3">
      <c r="B2177" s="3"/>
      <c r="C2177" s="3"/>
      <c r="D2177" s="3"/>
      <c r="E2177" s="3"/>
      <c r="G2177" s="3"/>
      <c r="H2177" s="3"/>
      <c r="J2177" s="4"/>
      <c r="K2177" s="4"/>
      <c r="L2177" s="3"/>
      <c r="M2177" s="5"/>
    </row>
    <row r="2178" spans="2:13" x14ac:dyDescent="0.3">
      <c r="B2178" s="3"/>
      <c r="C2178" s="3"/>
      <c r="D2178" s="3"/>
      <c r="E2178" s="3"/>
      <c r="F2178" s="3"/>
      <c r="G2178" s="3"/>
      <c r="H2178" s="3"/>
      <c r="I2178" s="3"/>
      <c r="J2178" s="4"/>
      <c r="K2178" s="4"/>
      <c r="L2178" s="3"/>
      <c r="M2178" s="5"/>
    </row>
    <row r="2179" spans="2:13" x14ac:dyDescent="0.3">
      <c r="B2179" s="3"/>
      <c r="C2179" s="3"/>
      <c r="D2179" s="3"/>
      <c r="E2179" s="3"/>
      <c r="G2179" s="3"/>
      <c r="H2179" s="3"/>
      <c r="J2179" s="4"/>
      <c r="K2179" s="4"/>
      <c r="M2179" s="5"/>
    </row>
    <row r="2180" spans="2:13" x14ac:dyDescent="0.3">
      <c r="B2180" s="3"/>
      <c r="C2180" s="3"/>
      <c r="D2180" s="3"/>
      <c r="E2180" s="3"/>
      <c r="F2180" s="3"/>
      <c r="G2180" s="3"/>
      <c r="H2180" s="3"/>
      <c r="I2180" s="3"/>
      <c r="J2180" s="4"/>
      <c r="K2180" s="4"/>
      <c r="L2180" s="3"/>
      <c r="M2180" s="5"/>
    </row>
    <row r="2181" spans="2:13" x14ac:dyDescent="0.3">
      <c r="B2181" s="3"/>
      <c r="C2181" s="3"/>
      <c r="D2181" s="3"/>
      <c r="E2181" s="3"/>
      <c r="F2181" s="3"/>
      <c r="H2181" s="3"/>
      <c r="I2181" s="3"/>
      <c r="J2181" s="4"/>
      <c r="K2181" s="4"/>
      <c r="L2181" s="3"/>
      <c r="M2181" s="5"/>
    </row>
    <row r="2182" spans="2:13" x14ac:dyDescent="0.3">
      <c r="B2182" s="3"/>
      <c r="C2182" s="3"/>
      <c r="D2182" s="3"/>
      <c r="E2182" s="3"/>
      <c r="F2182" s="3"/>
      <c r="G2182" s="3"/>
      <c r="H2182" s="3"/>
      <c r="I2182" s="3"/>
      <c r="J2182" s="4"/>
      <c r="K2182" s="4"/>
      <c r="L2182" s="3"/>
      <c r="M2182" s="5"/>
    </row>
    <row r="2183" spans="2:13" x14ac:dyDescent="0.3">
      <c r="B2183" s="3"/>
      <c r="C2183" s="3"/>
      <c r="D2183" s="3"/>
      <c r="E2183" s="3"/>
      <c r="G2183" s="3"/>
      <c r="H2183" s="3"/>
      <c r="J2183" s="4"/>
      <c r="K2183" s="4"/>
      <c r="L2183" s="3"/>
      <c r="M2183" s="5"/>
    </row>
    <row r="2184" spans="2:13" x14ac:dyDescent="0.3">
      <c r="B2184" s="3"/>
      <c r="C2184" s="3"/>
      <c r="D2184" s="3"/>
      <c r="E2184" s="3"/>
      <c r="F2184" s="3"/>
      <c r="G2184" s="3"/>
      <c r="H2184" s="3"/>
      <c r="I2184" s="3"/>
      <c r="J2184" s="4"/>
      <c r="K2184" s="4"/>
      <c r="L2184" s="3"/>
      <c r="M2184" s="5"/>
    </row>
    <row r="2185" spans="2:13" x14ac:dyDescent="0.3">
      <c r="B2185" s="3"/>
      <c r="C2185" s="3"/>
      <c r="D2185" s="3"/>
      <c r="E2185" s="3"/>
      <c r="F2185" s="3"/>
      <c r="G2185" s="3"/>
      <c r="H2185" s="3"/>
      <c r="I2185" s="3"/>
      <c r="J2185" s="4"/>
      <c r="K2185" s="4"/>
      <c r="M2185" s="5"/>
    </row>
    <row r="2186" spans="2:13" x14ac:dyDescent="0.3">
      <c r="B2186" s="3"/>
      <c r="C2186" s="3"/>
      <c r="D2186" s="3"/>
      <c r="E2186" s="3"/>
      <c r="F2186" s="3"/>
      <c r="G2186" s="3"/>
      <c r="H2186" s="3"/>
      <c r="I2186" s="3"/>
      <c r="J2186" s="4"/>
      <c r="K2186" s="4"/>
      <c r="L2186" s="3"/>
      <c r="M2186" s="5"/>
    </row>
    <row r="2187" spans="2:13" x14ac:dyDescent="0.3">
      <c r="B2187" s="3"/>
      <c r="C2187" s="3"/>
      <c r="D2187" s="3"/>
      <c r="E2187" s="3"/>
      <c r="F2187" s="3"/>
      <c r="H2187" s="3"/>
      <c r="I2187" s="3"/>
      <c r="J2187" s="4"/>
      <c r="K2187" s="4"/>
      <c r="L2187" s="3"/>
      <c r="M2187" s="5"/>
    </row>
    <row r="2188" spans="2:13" x14ac:dyDescent="0.3">
      <c r="B2188" s="3"/>
      <c r="C2188" s="3"/>
      <c r="D2188" s="3"/>
      <c r="E2188" s="3"/>
      <c r="F2188" s="3"/>
      <c r="G2188" s="3"/>
      <c r="H2188" s="3"/>
      <c r="I2188" s="3"/>
      <c r="J2188" s="4"/>
      <c r="K2188" s="4"/>
      <c r="M2188" s="5"/>
    </row>
    <row r="2189" spans="2:13" x14ac:dyDescent="0.3">
      <c r="B2189" s="3"/>
      <c r="C2189" s="3"/>
      <c r="D2189" s="3"/>
      <c r="E2189" s="3"/>
      <c r="F2189" s="3"/>
      <c r="G2189" s="3"/>
      <c r="H2189" s="3"/>
      <c r="I2189" s="3"/>
      <c r="J2189" s="4"/>
      <c r="K2189" s="4"/>
      <c r="L2189" s="3"/>
      <c r="M2189" s="5"/>
    </row>
    <row r="2190" spans="2:13" x14ac:dyDescent="0.3">
      <c r="B2190" s="3"/>
      <c r="C2190" s="3"/>
      <c r="D2190" s="3"/>
      <c r="E2190" s="3"/>
      <c r="F2190" s="3"/>
      <c r="G2190" s="3"/>
      <c r="H2190" s="3"/>
      <c r="I2190" s="3"/>
      <c r="J2190" s="4"/>
      <c r="K2190" s="4"/>
      <c r="L2190" s="3"/>
      <c r="M2190" s="5"/>
    </row>
    <row r="2191" spans="2:13" x14ac:dyDescent="0.3">
      <c r="B2191" s="3"/>
      <c r="C2191" s="3"/>
      <c r="D2191" s="3"/>
      <c r="E2191" s="3"/>
      <c r="F2191" s="3"/>
      <c r="G2191" s="3"/>
      <c r="H2191" s="3"/>
      <c r="I2191" s="3"/>
      <c r="J2191" s="4"/>
      <c r="K2191" s="4"/>
      <c r="L2191" s="3"/>
      <c r="M2191" s="5"/>
    </row>
    <row r="2192" spans="2:13" x14ac:dyDescent="0.3">
      <c r="B2192" s="3"/>
      <c r="C2192" s="3"/>
      <c r="D2192" s="3"/>
      <c r="E2192" s="3"/>
      <c r="F2192" s="3"/>
      <c r="H2192" s="3"/>
      <c r="I2192" s="3"/>
      <c r="J2192" s="4"/>
      <c r="K2192" s="4"/>
      <c r="L2192" s="3"/>
      <c r="M2192" s="5"/>
    </row>
    <row r="2193" spans="2:13" x14ac:dyDescent="0.3">
      <c r="B2193" s="3"/>
      <c r="C2193" s="3"/>
      <c r="D2193" s="3"/>
      <c r="E2193" s="3"/>
      <c r="F2193" s="3"/>
      <c r="G2193" s="3"/>
      <c r="H2193" s="3"/>
      <c r="I2193" s="3"/>
      <c r="J2193" s="4"/>
      <c r="K2193" s="4"/>
      <c r="L2193" s="3"/>
      <c r="M2193" s="5"/>
    </row>
    <row r="2194" spans="2:13" x14ac:dyDescent="0.3">
      <c r="B2194" s="3"/>
      <c r="C2194" s="3"/>
      <c r="D2194" s="3"/>
      <c r="E2194" s="3"/>
      <c r="F2194" s="3"/>
      <c r="G2194" s="3"/>
      <c r="H2194" s="3"/>
      <c r="I2194" s="3"/>
      <c r="J2194" s="4"/>
      <c r="K2194" s="4"/>
      <c r="M2194" s="5"/>
    </row>
    <row r="2195" spans="2:13" x14ac:dyDescent="0.3">
      <c r="B2195" s="3"/>
      <c r="C2195" s="3"/>
      <c r="D2195" s="3"/>
      <c r="E2195" s="3"/>
      <c r="F2195" s="3"/>
      <c r="G2195" s="3"/>
      <c r="H2195" s="3"/>
      <c r="I2195" s="3"/>
      <c r="J2195" s="4"/>
      <c r="K2195" s="4"/>
      <c r="L2195" s="3"/>
      <c r="M2195" s="5"/>
    </row>
    <row r="2196" spans="2:13" x14ac:dyDescent="0.3">
      <c r="B2196" s="3"/>
      <c r="C2196" s="3"/>
      <c r="D2196" s="3"/>
      <c r="E2196" s="3"/>
      <c r="F2196" s="3"/>
      <c r="G2196" s="3"/>
      <c r="H2196" s="3"/>
      <c r="I2196" s="3"/>
      <c r="J2196" s="4"/>
      <c r="K2196" s="4"/>
      <c r="L2196" s="3"/>
      <c r="M2196" s="5"/>
    </row>
    <row r="2197" spans="2:13" x14ac:dyDescent="0.3">
      <c r="B2197" s="3"/>
      <c r="C2197" s="3"/>
      <c r="D2197" s="3"/>
      <c r="E2197" s="3"/>
      <c r="F2197" s="3"/>
      <c r="G2197" s="3"/>
      <c r="H2197" s="3"/>
      <c r="I2197" s="3"/>
      <c r="J2197" s="4"/>
      <c r="K2197" s="4"/>
      <c r="L2197" s="3"/>
      <c r="M2197" s="5"/>
    </row>
    <row r="2198" spans="2:13" x14ac:dyDescent="0.3">
      <c r="B2198" s="3"/>
      <c r="C2198" s="3"/>
      <c r="D2198" s="3"/>
      <c r="E2198" s="3"/>
      <c r="G2198" s="3"/>
      <c r="H2198" s="3"/>
      <c r="J2198" s="4"/>
      <c r="K2198" s="4"/>
      <c r="L2198" s="3"/>
      <c r="M2198" s="5"/>
    </row>
    <row r="2199" spans="2:13" x14ac:dyDescent="0.3">
      <c r="B2199" s="3"/>
      <c r="C2199" s="3"/>
      <c r="D2199" s="3"/>
      <c r="E2199" s="3"/>
      <c r="F2199" s="3"/>
      <c r="G2199" s="3"/>
      <c r="H2199" s="3"/>
      <c r="I2199" s="3"/>
      <c r="J2199" s="4"/>
      <c r="K2199" s="4"/>
      <c r="L2199" s="3"/>
      <c r="M2199" s="5"/>
    </row>
    <row r="2200" spans="2:13" x14ac:dyDescent="0.3">
      <c r="B2200" s="3"/>
      <c r="C2200" s="3"/>
      <c r="D2200" s="3"/>
      <c r="E2200" s="3"/>
      <c r="F2200" s="3"/>
      <c r="G2200" s="3"/>
      <c r="H2200" s="3"/>
      <c r="I2200" s="3"/>
      <c r="J2200" s="4"/>
      <c r="K2200" s="4"/>
      <c r="L2200" s="3"/>
      <c r="M2200" s="5"/>
    </row>
    <row r="2201" spans="2:13" x14ac:dyDescent="0.3">
      <c r="B2201" s="3"/>
      <c r="C2201" s="3"/>
      <c r="D2201" s="3"/>
      <c r="E2201" s="3"/>
      <c r="F2201" s="3"/>
      <c r="G2201" s="3"/>
      <c r="H2201" s="3"/>
      <c r="I2201" s="3"/>
      <c r="J2201" s="4"/>
      <c r="K2201" s="4"/>
      <c r="L2201" s="3"/>
      <c r="M2201" s="5"/>
    </row>
    <row r="2202" spans="2:13" x14ac:dyDescent="0.3">
      <c r="B2202" s="3"/>
      <c r="C2202" s="3"/>
      <c r="D2202" s="3"/>
      <c r="E2202" s="3"/>
      <c r="F2202" s="3"/>
      <c r="G2202" s="3"/>
      <c r="H2202" s="3"/>
      <c r="I2202" s="3"/>
      <c r="J2202" s="4"/>
      <c r="K2202" s="4"/>
      <c r="M2202" s="5"/>
    </row>
    <row r="2203" spans="2:13" x14ac:dyDescent="0.3">
      <c r="B2203" s="3"/>
      <c r="C2203" s="3"/>
      <c r="D2203" s="3"/>
      <c r="E2203" s="3"/>
      <c r="F2203" s="3"/>
      <c r="G2203" s="3"/>
      <c r="H2203" s="3"/>
      <c r="I2203" s="3"/>
      <c r="J2203" s="4"/>
      <c r="K2203" s="4"/>
      <c r="L2203" s="3"/>
      <c r="M2203" s="5"/>
    </row>
    <row r="2204" spans="2:13" x14ac:dyDescent="0.3">
      <c r="B2204" s="3"/>
      <c r="C2204" s="3"/>
      <c r="D2204" s="3"/>
      <c r="F2204" s="3"/>
      <c r="G2204" s="3"/>
      <c r="H2204" s="3"/>
      <c r="I2204" s="3"/>
      <c r="J2204" s="4"/>
      <c r="K2204" s="4"/>
      <c r="L2204" s="3"/>
      <c r="M2204" s="5"/>
    </row>
    <row r="2205" spans="2:13" x14ac:dyDescent="0.3">
      <c r="B2205" s="3"/>
      <c r="C2205" s="3"/>
      <c r="D2205" s="3"/>
      <c r="E2205" s="3"/>
      <c r="F2205" s="3"/>
      <c r="G2205" s="3"/>
      <c r="H2205" s="3"/>
      <c r="I2205" s="3"/>
      <c r="J2205" s="4"/>
      <c r="K2205" s="4"/>
      <c r="L2205" s="3"/>
      <c r="M2205" s="5"/>
    </row>
    <row r="2206" spans="2:13" x14ac:dyDescent="0.3">
      <c r="B2206" s="3"/>
      <c r="C2206" s="3"/>
      <c r="D2206" s="3"/>
      <c r="F2206" s="3"/>
      <c r="G2206" s="3"/>
      <c r="H2206" s="3"/>
      <c r="I2206" s="3"/>
      <c r="J2206" s="4"/>
      <c r="K2206" s="4"/>
      <c r="L2206" s="3"/>
      <c r="M2206" s="5"/>
    </row>
    <row r="2207" spans="2:13" x14ac:dyDescent="0.3">
      <c r="B2207" s="3"/>
      <c r="C2207" s="3"/>
      <c r="D2207" s="3"/>
      <c r="E2207" s="3"/>
      <c r="F2207" s="3"/>
      <c r="G2207" s="3"/>
      <c r="H2207" s="3"/>
      <c r="I2207" s="3"/>
      <c r="J2207" s="4"/>
      <c r="K2207" s="4"/>
      <c r="L2207" s="3"/>
      <c r="M2207" s="5"/>
    </row>
    <row r="2208" spans="2:13" x14ac:dyDescent="0.3">
      <c r="B2208" s="3"/>
      <c r="C2208" s="3"/>
      <c r="D2208" s="3"/>
      <c r="E2208" s="3"/>
      <c r="F2208" s="3"/>
      <c r="G2208" s="3"/>
      <c r="H2208" s="3"/>
      <c r="I2208" s="3"/>
      <c r="J2208" s="4"/>
      <c r="K2208" s="4"/>
      <c r="L2208" s="3"/>
      <c r="M2208" s="5"/>
    </row>
    <row r="2209" spans="2:13" x14ac:dyDescent="0.3">
      <c r="B2209" s="3"/>
      <c r="C2209" s="3"/>
      <c r="D2209" s="3"/>
      <c r="E2209" s="3"/>
      <c r="F2209" s="3"/>
      <c r="G2209" s="3"/>
      <c r="H2209" s="3"/>
      <c r="I2209" s="3"/>
      <c r="J2209" s="4"/>
      <c r="K2209" s="4"/>
      <c r="L2209" s="3"/>
      <c r="M2209" s="5"/>
    </row>
    <row r="2210" spans="2:13" x14ac:dyDescent="0.3">
      <c r="B2210" s="3"/>
      <c r="C2210" s="3"/>
      <c r="D2210" s="3"/>
      <c r="E2210" s="3"/>
      <c r="F2210" s="3"/>
      <c r="G2210" s="3"/>
      <c r="H2210" s="3"/>
      <c r="I2210" s="3"/>
      <c r="J2210" s="4"/>
      <c r="K2210" s="4"/>
      <c r="L2210" s="3"/>
      <c r="M2210" s="5"/>
    </row>
    <row r="2211" spans="2:13" x14ac:dyDescent="0.3">
      <c r="B2211" s="3"/>
      <c r="C2211" s="3"/>
      <c r="D2211" s="3"/>
      <c r="E2211" s="3"/>
      <c r="F2211" s="3"/>
      <c r="G2211" s="3"/>
      <c r="H2211" s="3"/>
      <c r="I2211" s="3"/>
      <c r="J2211" s="4"/>
      <c r="K2211" s="4"/>
      <c r="L2211" s="3"/>
      <c r="M2211" s="5"/>
    </row>
    <row r="2212" spans="2:13" x14ac:dyDescent="0.3">
      <c r="B2212" s="3"/>
      <c r="C2212" s="3"/>
      <c r="D2212" s="3"/>
      <c r="E2212" s="3"/>
      <c r="F2212" s="3"/>
      <c r="G2212" s="3"/>
      <c r="H2212" s="3"/>
      <c r="I2212" s="3"/>
      <c r="J2212" s="4"/>
      <c r="K2212" s="4"/>
      <c r="L2212" s="3"/>
      <c r="M2212" s="5"/>
    </row>
    <row r="2213" spans="2:13" x14ac:dyDescent="0.3">
      <c r="B2213" s="3"/>
      <c r="C2213" s="3"/>
      <c r="D2213" s="3"/>
      <c r="E2213" s="3"/>
      <c r="F2213" s="3"/>
      <c r="G2213" s="3"/>
      <c r="H2213" s="3"/>
      <c r="I2213" s="3"/>
      <c r="J2213" s="4"/>
      <c r="K2213" s="4"/>
      <c r="L2213" s="3"/>
      <c r="M2213" s="5"/>
    </row>
    <row r="2214" spans="2:13" x14ac:dyDescent="0.3">
      <c r="B2214" s="3"/>
      <c r="C2214" s="3"/>
      <c r="D2214" s="3"/>
      <c r="E2214" s="3"/>
      <c r="F2214" s="3"/>
      <c r="G2214" s="3"/>
      <c r="H2214" s="3"/>
      <c r="I2214" s="3"/>
      <c r="J2214" s="4"/>
      <c r="K2214" s="4"/>
      <c r="L2214" s="3"/>
      <c r="M2214" s="5"/>
    </row>
    <row r="2215" spans="2:13" x14ac:dyDescent="0.3">
      <c r="B2215" s="3"/>
      <c r="C2215" s="3"/>
      <c r="D2215" s="3"/>
      <c r="F2215" s="3"/>
      <c r="G2215" s="3"/>
      <c r="H2215" s="3"/>
      <c r="I2215" s="3"/>
      <c r="J2215" s="4"/>
      <c r="K2215" s="4"/>
      <c r="L2215" s="3"/>
      <c r="M2215" s="5"/>
    </row>
    <row r="2216" spans="2:13" x14ac:dyDescent="0.3">
      <c r="B2216" s="3"/>
      <c r="C2216" s="3"/>
      <c r="D2216" s="3"/>
      <c r="F2216" s="3"/>
      <c r="G2216" s="3"/>
      <c r="H2216" s="3"/>
      <c r="I2216" s="3"/>
      <c r="J2216" s="4"/>
      <c r="K2216" s="4"/>
      <c r="L2216" s="3"/>
      <c r="M2216" s="5"/>
    </row>
    <row r="2217" spans="2:13" x14ac:dyDescent="0.3">
      <c r="B2217" s="3"/>
      <c r="C2217" s="3"/>
      <c r="D2217" s="3"/>
      <c r="E2217" s="3"/>
      <c r="F2217" s="3"/>
      <c r="G2217" s="3"/>
      <c r="H2217" s="3"/>
      <c r="I2217" s="3"/>
      <c r="J2217" s="4"/>
      <c r="K2217" s="4"/>
      <c r="L2217" s="3"/>
      <c r="M2217" s="5"/>
    </row>
    <row r="2218" spans="2:13" x14ac:dyDescent="0.3">
      <c r="B2218" s="3"/>
      <c r="C2218" s="3"/>
      <c r="D2218" s="3"/>
      <c r="E2218" s="3"/>
      <c r="F2218" s="3"/>
      <c r="G2218" s="3"/>
      <c r="H2218" s="3"/>
      <c r="I2218" s="3"/>
      <c r="J2218" s="4"/>
      <c r="K2218" s="4"/>
      <c r="L2218" s="3"/>
      <c r="M2218" s="5"/>
    </row>
    <row r="2219" spans="2:13" x14ac:dyDescent="0.3">
      <c r="B2219" s="3"/>
      <c r="C2219" s="3"/>
      <c r="D2219" s="3"/>
      <c r="E2219" s="3"/>
      <c r="F2219" s="3"/>
      <c r="G2219" s="3"/>
      <c r="H2219" s="3"/>
      <c r="I2219" s="3"/>
      <c r="J2219" s="4"/>
      <c r="K2219" s="4"/>
      <c r="L2219" s="3"/>
      <c r="M2219" s="5"/>
    </row>
    <row r="2220" spans="2:13" x14ac:dyDescent="0.3">
      <c r="B2220" s="3"/>
      <c r="C2220" s="3"/>
      <c r="D2220" s="3"/>
      <c r="E2220" s="3"/>
      <c r="F2220" s="3"/>
      <c r="G2220" s="3"/>
      <c r="H2220" s="3"/>
      <c r="I2220" s="3"/>
      <c r="J2220" s="4"/>
      <c r="K2220" s="4"/>
      <c r="L2220" s="3"/>
      <c r="M2220" s="5"/>
    </row>
    <row r="2221" spans="2:13" x14ac:dyDescent="0.3">
      <c r="B2221" s="3"/>
      <c r="C2221" s="3"/>
      <c r="D2221" s="3"/>
      <c r="E2221" s="3"/>
      <c r="F2221" s="3"/>
      <c r="G2221" s="3"/>
      <c r="H2221" s="3"/>
      <c r="I2221" s="3"/>
      <c r="J2221" s="4"/>
      <c r="K2221" s="4"/>
      <c r="L2221" s="3"/>
      <c r="M2221" s="5"/>
    </row>
    <row r="2222" spans="2:13" x14ac:dyDescent="0.3">
      <c r="B2222" s="3"/>
      <c r="C2222" s="3"/>
      <c r="D2222" s="3"/>
      <c r="E2222" s="3"/>
      <c r="F2222" s="3"/>
      <c r="G2222" s="3"/>
      <c r="H2222" s="3"/>
      <c r="I2222" s="3"/>
      <c r="J2222" s="4"/>
      <c r="K2222" s="4"/>
      <c r="L2222" s="3"/>
      <c r="M2222" s="5"/>
    </row>
    <row r="2223" spans="2:13" x14ac:dyDescent="0.3">
      <c r="B2223" s="3"/>
      <c r="C2223" s="3"/>
      <c r="D2223" s="3"/>
      <c r="E2223" s="3"/>
      <c r="F2223" s="3"/>
      <c r="G2223" s="3"/>
      <c r="H2223" s="3"/>
      <c r="I2223" s="3"/>
      <c r="J2223" s="4"/>
      <c r="K2223" s="4"/>
      <c r="L2223" s="3"/>
      <c r="M2223" s="5"/>
    </row>
    <row r="2224" spans="2:13" x14ac:dyDescent="0.3">
      <c r="B2224" s="3"/>
      <c r="C2224" s="3"/>
      <c r="D2224" s="3"/>
      <c r="E2224" s="3"/>
      <c r="G2224" s="3"/>
      <c r="H2224" s="3"/>
      <c r="J2224" s="4"/>
      <c r="K2224" s="4"/>
      <c r="L2224" s="3"/>
      <c r="M2224" s="5"/>
    </row>
    <row r="2225" spans="2:13" x14ac:dyDescent="0.3">
      <c r="B2225" s="3"/>
      <c r="C2225" s="3"/>
      <c r="D2225" s="3"/>
      <c r="E2225" s="3"/>
      <c r="F2225" s="3"/>
      <c r="G2225" s="3"/>
      <c r="H2225" s="3"/>
      <c r="I2225" s="3"/>
      <c r="J2225" s="4"/>
      <c r="K2225" s="4"/>
      <c r="L2225" s="3"/>
      <c r="M2225" s="5"/>
    </row>
    <row r="2226" spans="2:13" x14ac:dyDescent="0.3">
      <c r="B2226" s="3"/>
      <c r="C2226" s="3"/>
      <c r="D2226" s="3"/>
      <c r="E2226" s="3"/>
      <c r="F2226" s="3"/>
      <c r="G2226" s="3"/>
      <c r="H2226" s="3"/>
      <c r="I2226" s="3"/>
      <c r="J2226" s="4"/>
      <c r="K2226" s="4"/>
      <c r="L2226" s="3"/>
      <c r="M2226" s="5"/>
    </row>
    <row r="2227" spans="2:13" x14ac:dyDescent="0.3">
      <c r="B2227" s="3"/>
      <c r="C2227" s="3"/>
      <c r="D2227" s="3"/>
      <c r="E2227" s="3"/>
      <c r="F2227" s="3"/>
      <c r="G2227" s="3"/>
      <c r="H2227" s="3"/>
      <c r="I2227" s="3"/>
      <c r="J2227" s="4"/>
      <c r="K2227" s="4"/>
      <c r="L2227" s="3"/>
      <c r="M2227" s="5"/>
    </row>
    <row r="2228" spans="2:13" x14ac:dyDescent="0.3">
      <c r="B2228" s="3"/>
      <c r="C2228" s="3"/>
      <c r="D2228" s="3"/>
      <c r="E2228" s="3"/>
      <c r="F2228" s="3"/>
      <c r="G2228" s="3"/>
      <c r="H2228" s="3"/>
      <c r="I2228" s="3"/>
      <c r="J2228" s="4"/>
      <c r="K2228" s="4"/>
      <c r="L2228" s="3"/>
      <c r="M2228" s="5"/>
    </row>
    <row r="2229" spans="2:13" x14ac:dyDescent="0.3">
      <c r="B2229" s="3"/>
      <c r="C2229" s="3"/>
      <c r="D2229" s="3"/>
      <c r="E2229" s="3"/>
      <c r="G2229" s="3"/>
      <c r="H2229" s="3"/>
      <c r="J2229" s="4"/>
      <c r="K2229" s="4"/>
      <c r="L2229" s="3"/>
      <c r="M2229" s="5"/>
    </row>
    <row r="2230" spans="2:13" x14ac:dyDescent="0.3">
      <c r="B2230" s="3"/>
      <c r="C2230" s="3"/>
      <c r="D2230" s="3"/>
      <c r="F2230" s="3"/>
      <c r="G2230" s="3"/>
      <c r="H2230" s="3"/>
      <c r="I2230" s="3"/>
      <c r="J2230" s="4"/>
      <c r="K2230" s="4"/>
      <c r="L2230" s="3"/>
      <c r="M2230" s="5"/>
    </row>
    <row r="2231" spans="2:13" x14ac:dyDescent="0.3">
      <c r="B2231" s="3"/>
      <c r="C2231" s="3"/>
      <c r="D2231" s="3"/>
      <c r="E2231" s="3"/>
      <c r="F2231" s="3"/>
      <c r="G2231" s="3"/>
      <c r="H2231" s="3"/>
      <c r="I2231" s="3"/>
      <c r="J2231" s="4"/>
      <c r="K2231" s="4"/>
      <c r="L2231" s="3"/>
      <c r="M2231" s="5"/>
    </row>
    <row r="2232" spans="2:13" x14ac:dyDescent="0.3">
      <c r="B2232" s="3"/>
      <c r="C2232" s="3"/>
      <c r="D2232" s="3"/>
      <c r="E2232" s="3"/>
      <c r="F2232" s="3"/>
      <c r="G2232" s="3"/>
      <c r="H2232" s="3"/>
      <c r="I2232" s="3"/>
      <c r="J2232" s="4"/>
      <c r="K2232" s="4"/>
      <c r="L2232" s="3"/>
      <c r="M2232" s="5"/>
    </row>
    <row r="2233" spans="2:13" x14ac:dyDescent="0.3">
      <c r="B2233" s="3"/>
      <c r="C2233" s="3"/>
      <c r="D2233" s="3"/>
      <c r="E2233" s="3"/>
      <c r="F2233" s="3"/>
      <c r="G2233" s="3"/>
      <c r="H2233" s="3"/>
      <c r="I2233" s="3"/>
      <c r="J2233" s="4"/>
      <c r="K2233" s="4"/>
      <c r="L2233" s="3"/>
      <c r="M2233" s="5"/>
    </row>
    <row r="2234" spans="2:13" x14ac:dyDescent="0.3">
      <c r="B2234" s="3"/>
      <c r="C2234" s="3"/>
      <c r="D2234" s="3"/>
      <c r="F2234" s="3"/>
      <c r="G2234" s="3"/>
      <c r="H2234" s="3"/>
      <c r="I2234" s="3"/>
      <c r="J2234" s="4"/>
      <c r="K2234" s="4"/>
      <c r="L2234" s="3"/>
      <c r="M2234" s="5"/>
    </row>
    <row r="2235" spans="2:13" x14ac:dyDescent="0.3">
      <c r="B2235" s="3"/>
      <c r="C2235" s="3"/>
      <c r="D2235" s="3"/>
      <c r="F2235" s="3"/>
      <c r="G2235" s="3"/>
      <c r="H2235" s="3"/>
      <c r="I2235" s="3"/>
      <c r="J2235" s="4"/>
      <c r="K2235" s="4"/>
      <c r="L2235" s="3"/>
      <c r="M2235" s="5"/>
    </row>
    <row r="2236" spans="2:13" x14ac:dyDescent="0.3">
      <c r="B2236" s="3"/>
      <c r="C2236" s="3"/>
      <c r="D2236" s="3"/>
      <c r="E2236" s="3"/>
      <c r="F2236" s="3"/>
      <c r="G2236" s="3"/>
      <c r="H2236" s="3"/>
      <c r="I2236" s="3"/>
      <c r="J2236" s="4"/>
      <c r="K2236" s="4"/>
      <c r="L2236" s="3"/>
      <c r="M2236" s="5"/>
    </row>
    <row r="2237" spans="2:13" x14ac:dyDescent="0.3">
      <c r="B2237" s="3"/>
      <c r="C2237" s="3"/>
      <c r="D2237" s="3"/>
      <c r="E2237" s="3"/>
      <c r="F2237" s="3"/>
      <c r="G2237" s="3"/>
      <c r="H2237" s="3"/>
      <c r="I2237" s="3"/>
      <c r="J2237" s="4"/>
      <c r="K2237" s="4"/>
      <c r="M2237" s="5"/>
    </row>
    <row r="2238" spans="2:13" x14ac:dyDescent="0.3">
      <c r="B2238" s="3"/>
      <c r="C2238" s="3"/>
      <c r="D2238" s="3"/>
      <c r="E2238" s="3"/>
      <c r="G2238" s="3"/>
      <c r="H2238" s="3"/>
      <c r="J2238" s="4"/>
      <c r="K2238" s="4"/>
      <c r="M2238" s="5"/>
    </row>
    <row r="2239" spans="2:13" x14ac:dyDescent="0.3">
      <c r="B2239" s="3"/>
      <c r="C2239" s="3"/>
      <c r="D2239" s="3"/>
      <c r="E2239" s="3"/>
      <c r="F2239" s="3"/>
      <c r="G2239" s="3"/>
      <c r="H2239" s="3"/>
      <c r="I2239" s="3"/>
      <c r="J2239" s="4"/>
      <c r="K2239" s="4"/>
      <c r="L2239" s="3"/>
      <c r="M2239" s="5"/>
    </row>
    <row r="2240" spans="2:13" x14ac:dyDescent="0.3">
      <c r="B2240" s="3"/>
      <c r="C2240" s="3"/>
      <c r="D2240" s="3"/>
      <c r="E2240" s="3"/>
      <c r="F2240" s="3"/>
      <c r="G2240" s="3"/>
      <c r="H2240" s="3"/>
      <c r="I2240" s="3"/>
      <c r="J2240" s="4"/>
      <c r="K2240" s="4"/>
      <c r="L2240" s="3"/>
      <c r="M2240" s="5"/>
    </row>
    <row r="2241" spans="2:13" x14ac:dyDescent="0.3">
      <c r="B2241" s="3"/>
      <c r="C2241" s="3"/>
      <c r="D2241" s="3"/>
      <c r="E2241" s="3"/>
      <c r="F2241" s="3"/>
      <c r="G2241" s="3"/>
      <c r="H2241" s="3"/>
      <c r="I2241" s="3"/>
      <c r="J2241" s="4"/>
      <c r="K2241" s="4"/>
      <c r="L2241" s="3"/>
      <c r="M2241" s="5"/>
    </row>
    <row r="2242" spans="2:13" x14ac:dyDescent="0.3">
      <c r="B2242" s="3"/>
      <c r="C2242" s="3"/>
      <c r="D2242" s="3"/>
      <c r="E2242" s="3"/>
      <c r="F2242" s="3"/>
      <c r="G2242" s="3"/>
      <c r="H2242" s="3"/>
      <c r="I2242" s="3"/>
      <c r="J2242" s="4"/>
      <c r="K2242" s="4"/>
      <c r="L2242" s="3"/>
      <c r="M2242" s="5"/>
    </row>
    <row r="2243" spans="2:13" x14ac:dyDescent="0.3">
      <c r="B2243" s="3"/>
      <c r="C2243" s="3"/>
      <c r="D2243" s="3"/>
      <c r="E2243" s="3"/>
      <c r="F2243" s="3"/>
      <c r="G2243" s="3"/>
      <c r="H2243" s="3"/>
      <c r="I2243" s="3"/>
      <c r="J2243" s="4"/>
      <c r="K2243" s="4"/>
      <c r="L2243" s="3"/>
      <c r="M2243" s="5"/>
    </row>
    <row r="2244" spans="2:13" x14ac:dyDescent="0.3">
      <c r="B2244" s="3"/>
      <c r="C2244" s="3"/>
      <c r="D2244" s="3"/>
      <c r="E2244" s="3"/>
      <c r="F2244" s="3"/>
      <c r="G2244" s="3"/>
      <c r="H2244" s="3"/>
      <c r="I2244" s="3"/>
      <c r="J2244" s="4"/>
      <c r="K2244" s="4"/>
      <c r="M2244" s="5"/>
    </row>
    <row r="2245" spans="2:13" x14ac:dyDescent="0.3">
      <c r="B2245" s="3"/>
      <c r="C2245" s="3"/>
      <c r="D2245" s="3"/>
      <c r="E2245" s="3"/>
      <c r="F2245" s="3"/>
      <c r="G2245" s="3"/>
      <c r="H2245" s="3"/>
      <c r="I2245" s="3"/>
      <c r="J2245" s="4"/>
      <c r="K2245" s="4"/>
      <c r="L2245" s="3"/>
      <c r="M2245" s="5"/>
    </row>
    <row r="2246" spans="2:13" x14ac:dyDescent="0.3">
      <c r="B2246" s="3"/>
      <c r="C2246" s="3"/>
      <c r="D2246" s="3"/>
      <c r="E2246" s="3"/>
      <c r="F2246" s="3"/>
      <c r="G2246" s="3"/>
      <c r="H2246" s="3"/>
      <c r="I2246" s="3"/>
      <c r="J2246" s="4"/>
      <c r="K2246" s="4"/>
      <c r="L2246" s="3"/>
      <c r="M2246" s="5"/>
    </row>
    <row r="2247" spans="2:13" x14ac:dyDescent="0.3">
      <c r="B2247" s="3"/>
      <c r="C2247" s="3"/>
      <c r="D2247" s="3"/>
      <c r="E2247" s="3"/>
      <c r="F2247" s="3"/>
      <c r="G2247" s="3"/>
      <c r="H2247" s="3"/>
      <c r="I2247" s="3"/>
      <c r="J2247" s="4"/>
      <c r="K2247" s="4"/>
      <c r="L2247" s="3"/>
      <c r="M2247" s="5"/>
    </row>
    <row r="2248" spans="2:13" x14ac:dyDescent="0.3">
      <c r="B2248" s="3"/>
      <c r="C2248" s="3"/>
      <c r="D2248" s="3"/>
      <c r="E2248" s="3"/>
      <c r="F2248" s="3"/>
      <c r="G2248" s="3"/>
      <c r="H2248" s="3"/>
      <c r="I2248" s="3"/>
      <c r="J2248" s="4"/>
      <c r="K2248" s="4"/>
      <c r="L2248" s="3"/>
      <c r="M2248" s="5"/>
    </row>
    <row r="2249" spans="2:13" x14ac:dyDescent="0.3">
      <c r="B2249" s="3"/>
      <c r="C2249" s="3"/>
      <c r="D2249" s="3"/>
      <c r="E2249" s="3"/>
      <c r="F2249" s="3"/>
      <c r="G2249" s="3"/>
      <c r="H2249" s="3"/>
      <c r="I2249" s="3"/>
      <c r="J2249" s="4"/>
      <c r="K2249" s="4"/>
      <c r="L2249" s="3"/>
      <c r="M2249" s="5"/>
    </row>
    <row r="2250" spans="2:13" x14ac:dyDescent="0.3">
      <c r="B2250" s="3"/>
      <c r="C2250" s="3"/>
      <c r="D2250" s="3"/>
      <c r="E2250" s="3"/>
      <c r="F2250" s="3"/>
      <c r="G2250" s="3"/>
      <c r="H2250" s="3"/>
      <c r="I2250" s="3"/>
      <c r="J2250" s="4"/>
      <c r="K2250" s="4"/>
      <c r="M2250" s="5"/>
    </row>
    <row r="2251" spans="2:13" x14ac:dyDescent="0.3">
      <c r="B2251" s="3"/>
      <c r="C2251" s="3"/>
      <c r="D2251" s="3"/>
      <c r="E2251" s="3"/>
      <c r="F2251" s="3"/>
      <c r="G2251" s="3"/>
      <c r="H2251" s="3"/>
      <c r="I2251" s="3"/>
      <c r="J2251" s="4"/>
      <c r="K2251" s="4"/>
      <c r="L2251" s="3"/>
      <c r="M2251" s="5"/>
    </row>
    <row r="2252" spans="2:13" x14ac:dyDescent="0.3">
      <c r="B2252" s="3"/>
      <c r="C2252" s="3"/>
      <c r="D2252" s="3"/>
      <c r="E2252" s="3"/>
      <c r="F2252" s="3"/>
      <c r="G2252" s="3"/>
      <c r="H2252" s="3"/>
      <c r="I2252" s="3"/>
      <c r="J2252" s="4"/>
      <c r="K2252" s="4"/>
      <c r="M2252" s="5"/>
    </row>
    <row r="2253" spans="2:13" x14ac:dyDescent="0.3">
      <c r="B2253" s="3"/>
      <c r="C2253" s="3"/>
      <c r="D2253" s="3"/>
      <c r="E2253" s="3"/>
      <c r="F2253" s="3"/>
      <c r="G2253" s="3"/>
      <c r="H2253" s="3"/>
      <c r="I2253" s="3"/>
      <c r="J2253" s="4"/>
      <c r="K2253" s="4"/>
      <c r="L2253" s="3"/>
      <c r="M2253" s="5"/>
    </row>
    <row r="2254" spans="2:13" x14ac:dyDescent="0.3">
      <c r="B2254" s="3"/>
      <c r="C2254" s="3"/>
      <c r="D2254" s="3"/>
      <c r="E2254" s="3"/>
      <c r="G2254" s="3"/>
      <c r="H2254" s="3"/>
      <c r="J2254" s="4"/>
      <c r="K2254" s="4"/>
      <c r="L2254" s="3"/>
      <c r="M2254" s="5"/>
    </row>
    <row r="2255" spans="2:13" x14ac:dyDescent="0.3">
      <c r="B2255" s="3"/>
      <c r="C2255" s="3"/>
      <c r="D2255" s="3"/>
      <c r="E2255" s="3"/>
      <c r="F2255" s="3"/>
      <c r="G2255" s="3"/>
      <c r="H2255" s="3"/>
      <c r="I2255" s="3"/>
      <c r="J2255" s="4"/>
      <c r="K2255" s="4"/>
      <c r="M2255" s="5"/>
    </row>
    <row r="2256" spans="2:13" x14ac:dyDescent="0.3">
      <c r="B2256" s="3"/>
      <c r="C2256" s="3"/>
      <c r="D2256" s="3"/>
      <c r="E2256" s="3"/>
      <c r="F2256" s="3"/>
      <c r="G2256" s="3"/>
      <c r="H2256" s="3"/>
      <c r="I2256" s="3"/>
      <c r="J2256" s="4"/>
      <c r="K2256" s="4"/>
      <c r="L2256" s="3"/>
      <c r="M2256" s="5"/>
    </row>
    <row r="2257" spans="2:13" x14ac:dyDescent="0.3">
      <c r="B2257" s="3"/>
      <c r="C2257" s="3"/>
      <c r="D2257" s="3"/>
      <c r="E2257" s="3"/>
      <c r="F2257" s="3"/>
      <c r="G2257" s="3"/>
      <c r="H2257" s="3"/>
      <c r="I2257" s="3"/>
      <c r="J2257" s="4"/>
      <c r="K2257" s="4"/>
      <c r="L2257" s="3"/>
      <c r="M2257" s="5"/>
    </row>
    <row r="2258" spans="2:13" x14ac:dyDescent="0.3">
      <c r="B2258" s="3"/>
      <c r="C2258" s="3"/>
      <c r="D2258" s="3"/>
      <c r="E2258" s="3"/>
      <c r="F2258" s="3"/>
      <c r="G2258" s="3"/>
      <c r="H2258" s="3"/>
      <c r="I2258" s="3"/>
      <c r="J2258" s="4"/>
      <c r="K2258" s="4"/>
      <c r="L2258" s="3"/>
      <c r="M2258" s="5"/>
    </row>
    <row r="2259" spans="2:13" x14ac:dyDescent="0.3">
      <c r="B2259" s="3"/>
      <c r="C2259" s="3"/>
      <c r="D2259" s="3"/>
      <c r="F2259" s="3"/>
      <c r="G2259" s="3"/>
      <c r="H2259" s="3"/>
      <c r="I2259" s="3"/>
      <c r="J2259" s="4"/>
      <c r="K2259" s="4"/>
      <c r="L2259" s="3"/>
      <c r="M2259" s="5"/>
    </row>
    <row r="2260" spans="2:13" x14ac:dyDescent="0.3">
      <c r="B2260" s="3"/>
      <c r="C2260" s="3"/>
      <c r="D2260" s="3"/>
      <c r="E2260" s="3"/>
      <c r="F2260" s="3"/>
      <c r="G2260" s="3"/>
      <c r="H2260" s="3"/>
      <c r="I2260" s="3"/>
      <c r="J2260" s="4"/>
      <c r="K2260" s="4"/>
      <c r="M2260" s="5"/>
    </row>
    <row r="2261" spans="2:13" x14ac:dyDescent="0.3">
      <c r="B2261" s="3"/>
      <c r="C2261" s="3"/>
      <c r="D2261" s="3"/>
      <c r="E2261" s="3"/>
      <c r="F2261" s="3"/>
      <c r="H2261" s="3"/>
      <c r="I2261" s="3"/>
      <c r="J2261" s="4"/>
      <c r="K2261" s="4"/>
      <c r="L2261" s="3"/>
      <c r="M2261" s="5"/>
    </row>
    <row r="2262" spans="2:13" x14ac:dyDescent="0.3">
      <c r="B2262" s="3"/>
      <c r="C2262" s="3"/>
      <c r="D2262" s="3"/>
      <c r="E2262" s="3"/>
      <c r="F2262" s="3"/>
      <c r="H2262" s="3"/>
      <c r="I2262" s="3"/>
      <c r="J2262" s="4"/>
      <c r="K2262" s="4"/>
      <c r="L2262" s="3"/>
      <c r="M2262" s="5"/>
    </row>
    <row r="2263" spans="2:13" x14ac:dyDescent="0.3">
      <c r="B2263" s="3"/>
      <c r="C2263" s="3"/>
      <c r="D2263" s="3"/>
      <c r="E2263" s="3"/>
      <c r="F2263" s="3"/>
      <c r="G2263" s="3"/>
      <c r="H2263" s="3"/>
      <c r="I2263" s="3"/>
      <c r="J2263" s="4"/>
      <c r="K2263" s="4"/>
      <c r="M2263" s="5"/>
    </row>
    <row r="2264" spans="2:13" x14ac:dyDescent="0.3">
      <c r="B2264" s="3"/>
      <c r="C2264" s="3"/>
      <c r="D2264" s="3"/>
      <c r="E2264" s="3"/>
      <c r="F2264" s="3"/>
      <c r="G2264" s="3"/>
      <c r="H2264" s="3"/>
      <c r="I2264" s="3"/>
      <c r="J2264" s="4"/>
      <c r="K2264" s="4"/>
      <c r="L2264" s="3"/>
      <c r="M2264" s="5"/>
    </row>
    <row r="2265" spans="2:13" x14ac:dyDescent="0.3">
      <c r="B2265" s="3"/>
      <c r="C2265" s="3"/>
      <c r="D2265" s="3"/>
      <c r="E2265" s="3"/>
      <c r="F2265" s="3"/>
      <c r="G2265" s="3"/>
      <c r="H2265" s="3"/>
      <c r="I2265" s="3"/>
      <c r="J2265" s="4"/>
      <c r="K2265" s="4"/>
      <c r="L2265" s="3"/>
      <c r="M2265" s="5"/>
    </row>
    <row r="2266" spans="2:13" x14ac:dyDescent="0.3">
      <c r="B2266" s="3"/>
      <c r="C2266" s="3"/>
      <c r="D2266" s="3"/>
      <c r="E2266" s="3"/>
      <c r="F2266" s="3"/>
      <c r="H2266" s="3"/>
      <c r="I2266" s="3"/>
      <c r="J2266" s="4"/>
      <c r="K2266" s="4"/>
      <c r="L2266" s="3"/>
      <c r="M2266" s="5"/>
    </row>
    <row r="2267" spans="2:13" x14ac:dyDescent="0.3">
      <c r="B2267" s="3"/>
      <c r="C2267" s="3"/>
      <c r="D2267" s="3"/>
      <c r="E2267" s="3"/>
      <c r="F2267" s="3"/>
      <c r="G2267" s="3"/>
      <c r="H2267" s="3"/>
      <c r="I2267" s="3"/>
      <c r="J2267" s="4"/>
      <c r="K2267" s="4"/>
      <c r="L2267" s="3"/>
      <c r="M2267" s="5"/>
    </row>
    <row r="2268" spans="2:13" x14ac:dyDescent="0.3">
      <c r="B2268" s="3"/>
      <c r="C2268" s="3"/>
      <c r="D2268" s="3"/>
      <c r="E2268" s="3"/>
      <c r="F2268" s="3"/>
      <c r="G2268" s="3"/>
      <c r="H2268" s="3"/>
      <c r="I2268" s="3"/>
      <c r="J2268" s="4"/>
      <c r="K2268" s="4"/>
      <c r="L2268" s="3"/>
      <c r="M2268" s="5"/>
    </row>
    <row r="2269" spans="2:13" x14ac:dyDescent="0.3">
      <c r="B2269" s="3"/>
      <c r="C2269" s="3"/>
      <c r="D2269" s="3"/>
      <c r="E2269" s="3"/>
      <c r="F2269" s="3"/>
      <c r="G2269" s="3"/>
      <c r="H2269" s="3"/>
      <c r="I2269" s="3"/>
      <c r="J2269" s="4"/>
      <c r="K2269" s="4"/>
      <c r="M2269" s="5"/>
    </row>
    <row r="2270" spans="2:13" x14ac:dyDescent="0.3">
      <c r="B2270" s="3"/>
      <c r="C2270" s="3"/>
      <c r="D2270" s="3"/>
      <c r="E2270" s="3"/>
      <c r="F2270" s="3"/>
      <c r="G2270" s="3"/>
      <c r="H2270" s="3"/>
      <c r="I2270" s="3"/>
      <c r="J2270" s="4"/>
      <c r="K2270" s="4"/>
      <c r="L2270" s="3"/>
      <c r="M2270" s="5"/>
    </row>
    <row r="2271" spans="2:13" x14ac:dyDescent="0.3">
      <c r="B2271" s="3"/>
      <c r="C2271" s="3"/>
      <c r="D2271" s="3"/>
      <c r="E2271" s="3"/>
      <c r="F2271" s="3"/>
      <c r="G2271" s="3"/>
      <c r="H2271" s="3"/>
      <c r="I2271" s="3"/>
      <c r="J2271" s="4"/>
      <c r="K2271" s="4"/>
      <c r="L2271" s="3"/>
      <c r="M2271" s="5"/>
    </row>
    <row r="2272" spans="2:13" x14ac:dyDescent="0.3">
      <c r="B2272" s="3"/>
      <c r="C2272" s="3"/>
      <c r="D2272" s="3"/>
      <c r="F2272" s="3"/>
      <c r="G2272" s="3"/>
      <c r="H2272" s="3"/>
      <c r="I2272" s="3"/>
      <c r="J2272" s="4"/>
      <c r="K2272" s="4"/>
      <c r="L2272" s="3"/>
      <c r="M2272" s="5"/>
    </row>
    <row r="2273" spans="2:13" x14ac:dyDescent="0.3">
      <c r="B2273" s="3"/>
      <c r="C2273" s="3"/>
      <c r="D2273" s="3"/>
      <c r="E2273" s="3"/>
      <c r="F2273" s="3"/>
      <c r="G2273" s="3"/>
      <c r="H2273" s="3"/>
      <c r="I2273" s="3"/>
      <c r="J2273" s="4"/>
      <c r="K2273" s="4"/>
      <c r="M2273" s="5"/>
    </row>
    <row r="2274" spans="2:13" x14ac:dyDescent="0.3">
      <c r="B2274" s="3"/>
      <c r="C2274" s="3"/>
      <c r="D2274" s="3"/>
      <c r="E2274" s="3"/>
      <c r="F2274" s="3"/>
      <c r="G2274" s="3"/>
      <c r="H2274" s="3"/>
      <c r="I2274" s="3"/>
      <c r="J2274" s="4"/>
      <c r="K2274" s="4"/>
      <c r="L2274" s="3"/>
      <c r="M2274" s="5"/>
    </row>
    <row r="2275" spans="2:13" x14ac:dyDescent="0.3">
      <c r="B2275" s="3"/>
      <c r="C2275" s="3"/>
      <c r="D2275" s="3"/>
      <c r="E2275" s="3"/>
      <c r="F2275" s="3"/>
      <c r="G2275" s="3"/>
      <c r="H2275" s="3"/>
      <c r="I2275" s="3"/>
      <c r="J2275" s="4"/>
      <c r="K2275" s="4"/>
      <c r="L2275" s="3"/>
      <c r="M2275" s="5"/>
    </row>
    <row r="2276" spans="2:13" x14ac:dyDescent="0.3">
      <c r="B2276" s="3"/>
      <c r="C2276" s="3"/>
      <c r="D2276" s="3"/>
      <c r="E2276" s="3"/>
      <c r="F2276" s="3"/>
      <c r="G2276" s="3"/>
      <c r="H2276" s="3"/>
      <c r="I2276" s="3"/>
      <c r="J2276" s="4"/>
      <c r="K2276" s="4"/>
      <c r="M2276" s="5"/>
    </row>
    <row r="2277" spans="2:13" x14ac:dyDescent="0.3">
      <c r="B2277" s="3"/>
      <c r="C2277" s="3"/>
      <c r="D2277" s="3"/>
      <c r="E2277" s="3"/>
      <c r="F2277" s="3"/>
      <c r="G2277" s="3"/>
      <c r="H2277" s="3"/>
      <c r="I2277" s="3"/>
      <c r="J2277" s="4"/>
      <c r="K2277" s="4"/>
      <c r="L2277" s="3"/>
      <c r="M2277" s="5"/>
    </row>
    <row r="2278" spans="2:13" x14ac:dyDescent="0.3">
      <c r="B2278" s="3"/>
      <c r="C2278" s="3"/>
      <c r="D2278" s="3"/>
      <c r="E2278" s="3"/>
      <c r="G2278" s="3"/>
      <c r="H2278" s="3"/>
      <c r="J2278" s="4"/>
      <c r="K2278" s="4"/>
      <c r="L2278" s="3"/>
      <c r="M2278" s="5"/>
    </row>
    <row r="2279" spans="2:13" x14ac:dyDescent="0.3">
      <c r="B2279" s="3"/>
      <c r="C2279" s="3"/>
      <c r="D2279" s="3"/>
      <c r="E2279" s="3"/>
      <c r="F2279" s="3"/>
      <c r="G2279" s="3"/>
      <c r="H2279" s="3"/>
      <c r="I2279" s="3"/>
      <c r="J2279" s="4"/>
      <c r="K2279" s="4"/>
      <c r="L2279" s="3"/>
      <c r="M2279" s="5"/>
    </row>
    <row r="2280" spans="2:13" x14ac:dyDescent="0.3">
      <c r="B2280" s="3"/>
      <c r="C2280" s="3"/>
      <c r="D2280" s="3"/>
      <c r="E2280" s="3"/>
      <c r="F2280" s="3"/>
      <c r="G2280" s="3"/>
      <c r="H2280" s="3"/>
      <c r="I2280" s="3"/>
      <c r="J2280" s="4"/>
      <c r="K2280" s="4"/>
      <c r="L2280" s="3"/>
      <c r="M2280" s="5"/>
    </row>
    <row r="2281" spans="2:13" x14ac:dyDescent="0.3">
      <c r="B2281" s="3"/>
      <c r="C2281" s="3"/>
      <c r="D2281" s="3"/>
      <c r="F2281" s="3"/>
      <c r="G2281" s="3"/>
      <c r="H2281" s="3"/>
      <c r="I2281" s="3"/>
      <c r="J2281" s="4"/>
      <c r="K2281" s="4"/>
      <c r="L2281" s="3"/>
      <c r="M2281" s="5"/>
    </row>
    <row r="2282" spans="2:13" x14ac:dyDescent="0.3">
      <c r="B2282" s="3"/>
      <c r="C2282" s="3"/>
      <c r="D2282" s="3"/>
      <c r="E2282" s="3"/>
      <c r="F2282" s="3"/>
      <c r="G2282" s="3"/>
      <c r="H2282" s="3"/>
      <c r="I2282" s="3"/>
      <c r="J2282" s="4"/>
      <c r="K2282" s="4"/>
      <c r="L2282" s="3"/>
      <c r="M2282" s="5"/>
    </row>
    <row r="2283" spans="2:13" x14ac:dyDescent="0.3">
      <c r="B2283" s="3"/>
      <c r="C2283" s="3"/>
      <c r="D2283" s="3"/>
      <c r="E2283" s="3"/>
      <c r="F2283" s="3"/>
      <c r="G2283" s="3"/>
      <c r="H2283" s="3"/>
      <c r="I2283" s="3"/>
      <c r="J2283" s="4"/>
      <c r="K2283" s="4"/>
      <c r="L2283" s="3"/>
      <c r="M2283" s="5"/>
    </row>
    <row r="2284" spans="2:13" x14ac:dyDescent="0.3">
      <c r="B2284" s="3"/>
      <c r="C2284" s="3"/>
      <c r="D2284" s="3"/>
      <c r="E2284" s="3"/>
      <c r="F2284" s="3"/>
      <c r="G2284" s="3"/>
      <c r="H2284" s="3"/>
      <c r="I2284" s="3"/>
      <c r="J2284" s="4"/>
      <c r="K2284" s="4"/>
      <c r="L2284" s="3"/>
      <c r="M2284" s="5"/>
    </row>
    <row r="2285" spans="2:13" x14ac:dyDescent="0.3">
      <c r="B2285" s="3"/>
      <c r="C2285" s="3"/>
      <c r="D2285" s="3"/>
      <c r="E2285" s="3"/>
      <c r="F2285" s="3"/>
      <c r="G2285" s="3"/>
      <c r="H2285" s="3"/>
      <c r="I2285" s="3"/>
      <c r="J2285" s="4"/>
      <c r="K2285" s="4"/>
      <c r="L2285" s="3"/>
      <c r="M2285" s="5"/>
    </row>
    <row r="2286" spans="2:13" x14ac:dyDescent="0.3">
      <c r="B2286" s="3"/>
      <c r="C2286" s="3"/>
      <c r="D2286" s="3"/>
      <c r="E2286" s="3"/>
      <c r="F2286" s="3"/>
      <c r="H2286" s="3"/>
      <c r="I2286" s="3"/>
      <c r="J2286" s="4"/>
      <c r="K2286" s="4"/>
      <c r="L2286" s="3"/>
      <c r="M2286" s="5"/>
    </row>
    <row r="2287" spans="2:13" x14ac:dyDescent="0.3">
      <c r="B2287" s="3"/>
      <c r="C2287" s="3"/>
      <c r="D2287" s="3"/>
      <c r="E2287" s="3"/>
      <c r="F2287" s="3"/>
      <c r="G2287" s="3"/>
      <c r="H2287" s="3"/>
      <c r="I2287" s="3"/>
      <c r="J2287" s="4"/>
      <c r="K2287" s="4"/>
      <c r="M2287" s="5"/>
    </row>
    <row r="2288" spans="2:13" x14ac:dyDescent="0.3">
      <c r="B2288" s="3"/>
      <c r="C2288" s="3"/>
      <c r="D2288" s="3"/>
      <c r="E2288" s="3"/>
      <c r="F2288" s="3"/>
      <c r="G2288" s="3"/>
      <c r="H2288" s="3"/>
      <c r="I2288" s="3"/>
      <c r="J2288" s="4"/>
      <c r="K2288" s="4"/>
      <c r="L2288" s="3"/>
      <c r="M2288" s="5"/>
    </row>
    <row r="2289" spans="2:13" x14ac:dyDescent="0.3">
      <c r="B2289" s="3"/>
      <c r="C2289" s="3"/>
      <c r="D2289" s="3"/>
      <c r="E2289" s="3"/>
      <c r="F2289" s="3"/>
      <c r="G2289" s="3"/>
      <c r="H2289" s="3"/>
      <c r="I2289" s="3"/>
      <c r="J2289" s="4"/>
      <c r="K2289" s="4"/>
      <c r="M2289" s="5"/>
    </row>
    <row r="2290" spans="2:13" x14ac:dyDescent="0.3">
      <c r="B2290" s="3"/>
      <c r="C2290" s="3"/>
      <c r="D2290" s="3"/>
      <c r="E2290" s="3"/>
      <c r="F2290" s="3"/>
      <c r="G2290" s="3"/>
      <c r="H2290" s="3"/>
      <c r="I2290" s="3"/>
      <c r="J2290" s="4"/>
      <c r="K2290" s="4"/>
      <c r="L2290" s="3"/>
      <c r="M2290" s="5"/>
    </row>
    <row r="2291" spans="2:13" x14ac:dyDescent="0.3">
      <c r="B2291" s="3"/>
      <c r="C2291" s="3"/>
      <c r="D2291" s="3"/>
      <c r="F2291" s="3"/>
      <c r="G2291" s="3"/>
      <c r="H2291" s="3"/>
      <c r="I2291" s="3"/>
      <c r="J2291" s="4"/>
      <c r="K2291" s="4"/>
      <c r="L2291" s="3"/>
      <c r="M2291" s="5"/>
    </row>
    <row r="2292" spans="2:13" x14ac:dyDescent="0.3">
      <c r="B2292" s="3"/>
      <c r="C2292" s="3"/>
      <c r="D2292" s="3"/>
      <c r="E2292" s="3"/>
      <c r="F2292" s="3"/>
      <c r="G2292" s="3"/>
      <c r="H2292" s="3"/>
      <c r="I2292" s="3"/>
      <c r="J2292" s="4"/>
      <c r="K2292" s="4"/>
      <c r="L2292" s="3"/>
      <c r="M2292" s="5"/>
    </row>
    <row r="2293" spans="2:13" x14ac:dyDescent="0.3">
      <c r="B2293" s="3"/>
      <c r="C2293" s="3"/>
      <c r="D2293" s="3"/>
      <c r="E2293" s="3"/>
      <c r="F2293" s="3"/>
      <c r="G2293" s="3"/>
      <c r="H2293" s="3"/>
      <c r="I2293" s="3"/>
      <c r="J2293" s="4"/>
      <c r="K2293" s="4"/>
      <c r="L2293" s="3"/>
      <c r="M2293" s="5"/>
    </row>
    <row r="2294" spans="2:13" x14ac:dyDescent="0.3">
      <c r="B2294" s="3"/>
      <c r="C2294" s="3"/>
      <c r="D2294" s="3"/>
      <c r="E2294" s="3"/>
      <c r="F2294" s="3"/>
      <c r="G2294" s="3"/>
      <c r="H2294" s="3"/>
      <c r="I2294" s="3"/>
      <c r="J2294" s="4"/>
      <c r="K2294" s="4"/>
      <c r="L2294" s="3"/>
      <c r="M2294" s="5"/>
    </row>
    <row r="2295" spans="2:13" x14ac:dyDescent="0.3">
      <c r="B2295" s="3"/>
      <c r="C2295" s="3"/>
      <c r="D2295" s="3"/>
      <c r="E2295" s="3"/>
      <c r="F2295" s="3"/>
      <c r="G2295" s="3"/>
      <c r="H2295" s="3"/>
      <c r="I2295" s="3"/>
      <c r="J2295" s="4"/>
      <c r="K2295" s="4"/>
      <c r="L2295" s="3"/>
      <c r="M2295" s="5"/>
    </row>
    <row r="2296" spans="2:13" x14ac:dyDescent="0.3">
      <c r="B2296" s="3"/>
      <c r="C2296" s="3"/>
      <c r="D2296" s="3"/>
      <c r="E2296" s="3"/>
      <c r="F2296" s="3"/>
      <c r="G2296" s="3"/>
      <c r="H2296" s="3"/>
      <c r="I2296" s="3"/>
      <c r="J2296" s="4"/>
      <c r="K2296" s="4"/>
      <c r="L2296" s="3"/>
      <c r="M2296" s="5"/>
    </row>
    <row r="2297" spans="2:13" x14ac:dyDescent="0.3">
      <c r="B2297" s="3"/>
      <c r="C2297" s="3"/>
      <c r="D2297" s="3"/>
      <c r="E2297" s="3"/>
      <c r="F2297" s="3"/>
      <c r="G2297" s="3"/>
      <c r="H2297" s="3"/>
      <c r="I2297" s="3"/>
      <c r="J2297" s="4"/>
      <c r="K2297" s="4"/>
      <c r="L2297" s="3"/>
      <c r="M2297" s="5"/>
    </row>
    <row r="2298" spans="2:13" x14ac:dyDescent="0.3">
      <c r="B2298" s="3"/>
      <c r="C2298" s="3"/>
      <c r="D2298" s="3"/>
      <c r="E2298" s="3"/>
      <c r="F2298" s="3"/>
      <c r="G2298" s="3"/>
      <c r="H2298" s="3"/>
      <c r="I2298" s="3"/>
      <c r="J2298" s="4"/>
      <c r="K2298" s="4"/>
      <c r="L2298" s="3"/>
      <c r="M2298" s="5"/>
    </row>
    <row r="2299" spans="2:13" x14ac:dyDescent="0.3">
      <c r="B2299" s="3"/>
      <c r="C2299" s="3"/>
      <c r="D2299" s="3"/>
      <c r="E2299" s="3"/>
      <c r="F2299" s="3"/>
      <c r="G2299" s="3"/>
      <c r="H2299" s="3"/>
      <c r="I2299" s="3"/>
      <c r="J2299" s="4"/>
      <c r="K2299" s="4"/>
      <c r="L2299" s="3"/>
      <c r="M2299" s="5"/>
    </row>
    <row r="2300" spans="2:13" x14ac:dyDescent="0.3">
      <c r="B2300" s="3"/>
      <c r="C2300" s="3"/>
      <c r="D2300" s="3"/>
      <c r="E2300" s="3"/>
      <c r="F2300" s="3"/>
      <c r="G2300" s="3"/>
      <c r="H2300" s="3"/>
      <c r="I2300" s="3"/>
      <c r="J2300" s="4"/>
      <c r="K2300" s="4"/>
      <c r="L2300" s="3"/>
      <c r="M2300" s="5"/>
    </row>
    <row r="2301" spans="2:13" x14ac:dyDescent="0.3">
      <c r="B2301" s="3"/>
      <c r="C2301" s="3"/>
      <c r="D2301" s="3"/>
      <c r="E2301" s="3"/>
      <c r="F2301" s="3"/>
      <c r="G2301" s="3"/>
      <c r="H2301" s="3"/>
      <c r="I2301" s="3"/>
      <c r="J2301" s="4"/>
      <c r="K2301" s="4"/>
      <c r="L2301" s="3"/>
      <c r="M2301" s="5"/>
    </row>
    <row r="2302" spans="2:13" x14ac:dyDescent="0.3">
      <c r="B2302" s="3"/>
      <c r="C2302" s="3"/>
      <c r="D2302" s="3"/>
      <c r="E2302" s="3"/>
      <c r="F2302" s="3"/>
      <c r="G2302" s="3"/>
      <c r="H2302" s="3"/>
      <c r="I2302" s="3"/>
      <c r="J2302" s="4"/>
      <c r="K2302" s="4"/>
      <c r="M2302" s="5"/>
    </row>
    <row r="2303" spans="2:13" x14ac:dyDescent="0.3">
      <c r="B2303" s="3"/>
      <c r="C2303" s="3"/>
      <c r="D2303" s="3"/>
      <c r="E2303" s="3"/>
      <c r="F2303" s="3"/>
      <c r="G2303" s="3"/>
      <c r="H2303" s="3"/>
      <c r="I2303" s="3"/>
      <c r="J2303" s="4"/>
      <c r="K2303" s="4"/>
      <c r="L2303" s="3"/>
      <c r="M2303" s="5"/>
    </row>
    <row r="2304" spans="2:13" x14ac:dyDescent="0.3">
      <c r="B2304" s="3"/>
      <c r="C2304" s="3"/>
      <c r="D2304" s="3"/>
      <c r="E2304" s="3"/>
      <c r="F2304" s="3"/>
      <c r="G2304" s="3"/>
      <c r="H2304" s="3"/>
      <c r="I2304" s="3"/>
      <c r="J2304" s="4"/>
      <c r="K2304" s="4"/>
      <c r="L2304" s="3"/>
      <c r="M2304" s="5"/>
    </row>
    <row r="2305" spans="2:13" x14ac:dyDescent="0.3">
      <c r="B2305" s="3"/>
      <c r="C2305" s="3"/>
      <c r="D2305" s="3"/>
      <c r="E2305" s="3"/>
      <c r="F2305" s="3"/>
      <c r="G2305" s="3"/>
      <c r="H2305" s="3"/>
      <c r="I2305" s="3"/>
      <c r="J2305" s="4"/>
      <c r="K2305" s="4"/>
      <c r="M2305" s="5"/>
    </row>
    <row r="2306" spans="2:13" x14ac:dyDescent="0.3">
      <c r="B2306" s="3"/>
      <c r="C2306" s="3"/>
      <c r="D2306" s="3"/>
      <c r="E2306" s="3"/>
      <c r="F2306" s="3"/>
      <c r="G2306" s="3"/>
      <c r="H2306" s="3"/>
      <c r="I2306" s="3"/>
      <c r="J2306" s="4"/>
      <c r="K2306" s="4"/>
      <c r="L2306" s="3"/>
      <c r="M2306" s="5"/>
    </row>
    <row r="2307" spans="2:13" x14ac:dyDescent="0.3">
      <c r="B2307" s="3"/>
      <c r="C2307" s="3"/>
      <c r="D2307" s="3"/>
      <c r="E2307" s="3"/>
      <c r="F2307" s="3"/>
      <c r="G2307" s="3"/>
      <c r="H2307" s="3"/>
      <c r="I2307" s="3"/>
      <c r="J2307" s="4"/>
      <c r="K2307" s="4"/>
      <c r="L2307" s="3"/>
      <c r="M2307" s="5"/>
    </row>
    <row r="2308" spans="2:13" x14ac:dyDescent="0.3">
      <c r="B2308" s="3"/>
      <c r="C2308" s="3"/>
      <c r="D2308" s="3"/>
      <c r="E2308" s="3"/>
      <c r="F2308" s="3"/>
      <c r="G2308" s="3"/>
      <c r="H2308" s="3"/>
      <c r="I2308" s="3"/>
      <c r="J2308" s="4"/>
      <c r="K2308" s="4"/>
      <c r="L2308" s="3"/>
      <c r="M2308" s="5"/>
    </row>
    <row r="2309" spans="2:13" x14ac:dyDescent="0.3">
      <c r="B2309" s="3"/>
      <c r="C2309" s="3"/>
      <c r="D2309" s="3"/>
      <c r="E2309" s="3"/>
      <c r="F2309" s="3"/>
      <c r="G2309" s="3"/>
      <c r="H2309" s="3"/>
      <c r="I2309" s="3"/>
      <c r="J2309" s="4"/>
      <c r="K2309" s="4"/>
      <c r="L2309" s="3"/>
      <c r="M2309" s="5"/>
    </row>
    <row r="2310" spans="2:13" x14ac:dyDescent="0.3">
      <c r="B2310" s="3"/>
      <c r="C2310" s="3"/>
      <c r="D2310" s="3"/>
      <c r="E2310" s="3"/>
      <c r="F2310" s="3"/>
      <c r="G2310" s="3"/>
      <c r="H2310" s="3"/>
      <c r="I2310" s="3"/>
      <c r="J2310" s="4"/>
      <c r="K2310" s="4"/>
      <c r="L2310" s="3"/>
      <c r="M2310" s="5"/>
    </row>
    <row r="2311" spans="2:13" x14ac:dyDescent="0.3">
      <c r="B2311" s="3"/>
      <c r="C2311" s="3"/>
      <c r="D2311" s="3"/>
      <c r="E2311" s="3"/>
      <c r="F2311" s="3"/>
      <c r="G2311" s="3"/>
      <c r="H2311" s="3"/>
      <c r="I2311" s="3"/>
      <c r="J2311" s="4"/>
      <c r="K2311" s="4"/>
      <c r="L2311" s="3"/>
      <c r="M2311" s="5"/>
    </row>
    <row r="2312" spans="2:13" x14ac:dyDescent="0.3">
      <c r="B2312" s="3"/>
      <c r="C2312" s="3"/>
      <c r="D2312" s="3"/>
      <c r="E2312" s="3"/>
      <c r="F2312" s="3"/>
      <c r="G2312" s="3"/>
      <c r="H2312" s="3"/>
      <c r="I2312" s="3"/>
      <c r="J2312" s="4"/>
      <c r="K2312" s="4"/>
      <c r="L2312" s="3"/>
      <c r="M2312" s="5"/>
    </row>
    <row r="2313" spans="2:13" x14ac:dyDescent="0.3">
      <c r="B2313" s="3"/>
      <c r="C2313" s="3"/>
      <c r="D2313" s="3"/>
      <c r="E2313" s="3"/>
      <c r="F2313" s="3"/>
      <c r="G2313" s="3"/>
      <c r="H2313" s="3"/>
      <c r="I2313" s="3"/>
      <c r="J2313" s="4"/>
      <c r="K2313" s="4"/>
      <c r="L2313" s="3"/>
      <c r="M2313" s="5"/>
    </row>
    <row r="2314" spans="2:13" x14ac:dyDescent="0.3">
      <c r="B2314" s="3"/>
      <c r="C2314" s="3"/>
      <c r="D2314" s="3"/>
      <c r="E2314" s="3"/>
      <c r="F2314" s="3"/>
      <c r="G2314" s="3"/>
      <c r="H2314" s="3"/>
      <c r="I2314" s="3"/>
      <c r="J2314" s="4"/>
      <c r="K2314" s="4"/>
      <c r="M2314" s="5"/>
    </row>
    <row r="2315" spans="2:13" x14ac:dyDescent="0.3">
      <c r="B2315" s="3"/>
      <c r="C2315" s="3"/>
      <c r="D2315" s="3"/>
      <c r="E2315" s="3"/>
      <c r="F2315" s="3"/>
      <c r="G2315" s="3"/>
      <c r="H2315" s="3"/>
      <c r="I2315" s="3"/>
      <c r="J2315" s="4"/>
      <c r="K2315" s="4"/>
      <c r="L2315" s="3"/>
      <c r="M2315" s="5"/>
    </row>
    <row r="2316" spans="2:13" x14ac:dyDescent="0.3">
      <c r="B2316" s="3"/>
      <c r="C2316" s="3"/>
      <c r="D2316" s="3"/>
      <c r="E2316" s="3"/>
      <c r="F2316" s="3"/>
      <c r="G2316" s="3"/>
      <c r="H2316" s="3"/>
      <c r="I2316" s="3"/>
      <c r="J2316" s="4"/>
      <c r="K2316" s="4"/>
      <c r="L2316" s="3"/>
      <c r="M2316" s="5"/>
    </row>
    <row r="2317" spans="2:13" x14ac:dyDescent="0.3">
      <c r="B2317" s="3"/>
      <c r="C2317" s="3"/>
      <c r="D2317" s="3"/>
      <c r="E2317" s="3"/>
      <c r="F2317" s="3"/>
      <c r="G2317" s="3"/>
      <c r="H2317" s="3"/>
      <c r="I2317" s="3"/>
      <c r="J2317" s="4"/>
      <c r="K2317" s="4"/>
      <c r="L2317" s="3"/>
      <c r="M2317" s="5"/>
    </row>
    <row r="2318" spans="2:13" x14ac:dyDescent="0.3">
      <c r="B2318" s="3"/>
      <c r="C2318" s="3"/>
      <c r="D2318" s="3"/>
      <c r="E2318" s="3"/>
      <c r="F2318" s="3"/>
      <c r="G2318" s="3"/>
      <c r="H2318" s="3"/>
      <c r="I2318" s="3"/>
      <c r="J2318" s="4"/>
      <c r="K2318" s="4"/>
      <c r="L2318" s="3"/>
      <c r="M2318" s="5"/>
    </row>
    <row r="2319" spans="2:13" x14ac:dyDescent="0.3">
      <c r="B2319" s="3"/>
      <c r="C2319" s="3"/>
      <c r="D2319" s="3"/>
      <c r="E2319" s="3"/>
      <c r="F2319" s="3"/>
      <c r="G2319" s="3"/>
      <c r="H2319" s="3"/>
      <c r="I2319" s="3"/>
      <c r="J2319" s="4"/>
      <c r="K2319" s="4"/>
      <c r="L2319" s="3"/>
      <c r="M2319" s="5"/>
    </row>
    <row r="2320" spans="2:13" x14ac:dyDescent="0.3">
      <c r="B2320" s="3"/>
      <c r="C2320" s="3"/>
      <c r="D2320" s="3"/>
      <c r="E2320" s="3"/>
      <c r="F2320" s="3"/>
      <c r="G2320" s="3"/>
      <c r="H2320" s="3"/>
      <c r="I2320" s="3"/>
      <c r="J2320" s="4"/>
      <c r="K2320" s="4"/>
      <c r="L2320" s="3"/>
      <c r="M2320" s="5"/>
    </row>
    <row r="2321" spans="2:13" x14ac:dyDescent="0.3">
      <c r="B2321" s="3"/>
      <c r="C2321" s="3"/>
      <c r="D2321" s="3"/>
      <c r="E2321" s="3"/>
      <c r="F2321" s="3"/>
      <c r="H2321" s="3"/>
      <c r="I2321" s="3"/>
      <c r="J2321" s="4"/>
      <c r="K2321" s="4"/>
      <c r="L2321" s="3"/>
      <c r="M2321" s="5"/>
    </row>
    <row r="2322" spans="2:13" x14ac:dyDescent="0.3">
      <c r="B2322" s="3"/>
      <c r="C2322" s="3"/>
      <c r="D2322" s="3"/>
      <c r="E2322" s="3"/>
      <c r="G2322" s="3"/>
      <c r="H2322" s="3"/>
      <c r="J2322" s="4"/>
      <c r="K2322" s="4"/>
      <c r="L2322" s="3"/>
      <c r="M2322" s="5"/>
    </row>
    <row r="2323" spans="2:13" x14ac:dyDescent="0.3">
      <c r="B2323" s="3"/>
      <c r="C2323" s="3"/>
      <c r="D2323" s="3"/>
      <c r="E2323" s="3"/>
      <c r="F2323" s="3"/>
      <c r="G2323" s="3"/>
      <c r="H2323" s="3"/>
      <c r="I2323" s="3"/>
      <c r="J2323" s="4"/>
      <c r="K2323" s="4"/>
      <c r="L2323" s="3"/>
      <c r="M2323" s="5"/>
    </row>
    <row r="2324" spans="2:13" x14ac:dyDescent="0.3">
      <c r="B2324" s="3"/>
      <c r="C2324" s="3"/>
      <c r="D2324" s="3"/>
      <c r="E2324" s="3"/>
      <c r="F2324" s="3"/>
      <c r="G2324" s="3"/>
      <c r="H2324" s="3"/>
      <c r="I2324" s="3"/>
      <c r="J2324" s="4"/>
      <c r="K2324" s="4"/>
      <c r="L2324" s="3"/>
      <c r="M2324" s="5"/>
    </row>
    <row r="2325" spans="2:13" x14ac:dyDescent="0.3">
      <c r="B2325" s="3"/>
      <c r="C2325" s="3"/>
      <c r="D2325" s="3"/>
      <c r="E2325" s="3"/>
      <c r="F2325" s="3"/>
      <c r="G2325" s="3"/>
      <c r="H2325" s="3"/>
      <c r="I2325" s="3"/>
      <c r="J2325" s="4"/>
      <c r="K2325" s="4"/>
      <c r="L2325" s="3"/>
      <c r="M2325" s="5"/>
    </row>
    <row r="2326" spans="2:13" x14ac:dyDescent="0.3">
      <c r="B2326" s="3"/>
      <c r="C2326" s="3"/>
      <c r="D2326" s="3"/>
      <c r="F2326" s="3"/>
      <c r="G2326" s="3"/>
      <c r="H2326" s="3"/>
      <c r="I2326" s="3"/>
      <c r="J2326" s="4"/>
      <c r="K2326" s="4"/>
      <c r="L2326" s="3"/>
      <c r="M2326" s="5"/>
    </row>
    <row r="2327" spans="2:13" x14ac:dyDescent="0.3">
      <c r="B2327" s="3"/>
      <c r="C2327" s="3"/>
      <c r="D2327" s="3"/>
      <c r="E2327" s="3"/>
      <c r="G2327" s="3"/>
      <c r="H2327" s="3"/>
      <c r="J2327" s="4"/>
      <c r="K2327" s="4"/>
      <c r="M2327" s="5"/>
    </row>
    <row r="2328" spans="2:13" x14ac:dyDescent="0.3">
      <c r="B2328" s="3"/>
      <c r="C2328" s="3"/>
      <c r="D2328" s="3"/>
      <c r="E2328" s="3"/>
      <c r="F2328" s="3"/>
      <c r="G2328" s="3"/>
      <c r="H2328" s="3"/>
      <c r="I2328" s="3"/>
      <c r="J2328" s="4"/>
      <c r="K2328" s="4"/>
      <c r="L2328" s="3"/>
      <c r="M2328" s="5"/>
    </row>
    <row r="2329" spans="2:13" x14ac:dyDescent="0.3">
      <c r="B2329" s="3"/>
      <c r="C2329" s="3"/>
      <c r="D2329" s="3"/>
      <c r="E2329" s="3"/>
      <c r="F2329" s="3"/>
      <c r="G2329" s="3"/>
      <c r="H2329" s="3"/>
      <c r="I2329" s="3"/>
      <c r="J2329" s="4"/>
      <c r="K2329" s="4"/>
      <c r="M2329" s="5"/>
    </row>
    <row r="2330" spans="2:13" x14ac:dyDescent="0.3">
      <c r="B2330" s="3"/>
      <c r="C2330" s="3"/>
      <c r="D2330" s="3"/>
      <c r="E2330" s="3"/>
      <c r="F2330" s="3"/>
      <c r="G2330" s="3"/>
      <c r="H2330" s="3"/>
      <c r="I2330" s="3"/>
      <c r="J2330" s="4"/>
      <c r="K2330" s="4"/>
      <c r="L2330" s="3"/>
      <c r="M2330" s="5"/>
    </row>
    <row r="2331" spans="2:13" x14ac:dyDescent="0.3">
      <c r="B2331" s="3"/>
      <c r="C2331" s="3"/>
      <c r="D2331" s="3"/>
      <c r="F2331" s="3"/>
      <c r="G2331" s="3"/>
      <c r="H2331" s="3"/>
      <c r="I2331" s="3"/>
      <c r="J2331" s="4"/>
      <c r="K2331" s="4"/>
      <c r="L2331" s="3"/>
      <c r="M2331" s="5"/>
    </row>
    <row r="2332" spans="2:13" x14ac:dyDescent="0.3">
      <c r="B2332" s="3"/>
      <c r="C2332" s="3"/>
      <c r="D2332" s="3"/>
      <c r="E2332" s="3"/>
      <c r="F2332" s="3"/>
      <c r="G2332" s="3"/>
      <c r="H2332" s="3"/>
      <c r="I2332" s="3"/>
      <c r="J2332" s="4"/>
      <c r="K2332" s="4"/>
      <c r="M2332" s="5"/>
    </row>
    <row r="2333" spans="2:13" x14ac:dyDescent="0.3">
      <c r="B2333" s="3"/>
      <c r="C2333" s="3"/>
      <c r="D2333" s="3"/>
      <c r="E2333" s="3"/>
      <c r="F2333" s="3"/>
      <c r="G2333" s="3"/>
      <c r="H2333" s="3"/>
      <c r="I2333" s="3"/>
      <c r="J2333" s="4"/>
      <c r="K2333" s="4"/>
      <c r="L2333" s="3"/>
      <c r="M2333" s="5"/>
    </row>
    <row r="2334" spans="2:13" x14ac:dyDescent="0.3">
      <c r="B2334" s="3"/>
      <c r="C2334" s="3"/>
      <c r="D2334" s="3"/>
      <c r="E2334" s="3"/>
      <c r="F2334" s="3"/>
      <c r="G2334" s="3"/>
      <c r="H2334" s="3"/>
      <c r="I2334" s="3"/>
      <c r="J2334" s="4"/>
      <c r="K2334" s="4"/>
      <c r="L2334" s="3"/>
      <c r="M2334" s="5"/>
    </row>
    <row r="2335" spans="2:13" x14ac:dyDescent="0.3">
      <c r="B2335" s="3"/>
      <c r="C2335" s="3"/>
      <c r="D2335" s="3"/>
      <c r="E2335" s="3"/>
      <c r="F2335" s="3"/>
      <c r="G2335" s="3"/>
      <c r="H2335" s="3"/>
      <c r="I2335" s="3"/>
      <c r="J2335" s="4"/>
      <c r="K2335" s="4"/>
      <c r="L2335" s="3"/>
      <c r="M2335" s="5"/>
    </row>
    <row r="2336" spans="2:13" x14ac:dyDescent="0.3">
      <c r="B2336" s="3"/>
      <c r="C2336" s="3"/>
      <c r="D2336" s="3"/>
      <c r="E2336" s="3"/>
      <c r="F2336" s="3"/>
      <c r="G2336" s="3"/>
      <c r="H2336" s="3"/>
      <c r="I2336" s="3"/>
      <c r="J2336" s="4"/>
      <c r="K2336" s="4"/>
      <c r="L2336" s="3"/>
      <c r="M2336" s="5"/>
    </row>
    <row r="2337" spans="2:13" x14ac:dyDescent="0.3">
      <c r="B2337" s="3"/>
      <c r="C2337" s="3"/>
      <c r="D2337" s="3"/>
      <c r="E2337" s="3"/>
      <c r="F2337" s="3"/>
      <c r="G2337" s="3"/>
      <c r="H2337" s="3"/>
      <c r="I2337" s="3"/>
      <c r="J2337" s="4"/>
      <c r="K2337" s="4"/>
      <c r="L2337" s="3"/>
      <c r="M2337" s="5"/>
    </row>
    <row r="2338" spans="2:13" x14ac:dyDescent="0.3">
      <c r="B2338" s="3"/>
      <c r="C2338" s="3"/>
      <c r="D2338" s="3"/>
      <c r="E2338" s="3"/>
      <c r="F2338" s="3"/>
      <c r="G2338" s="3"/>
      <c r="H2338" s="3"/>
      <c r="I2338" s="3"/>
      <c r="J2338" s="4"/>
      <c r="K2338" s="4"/>
      <c r="L2338" s="3"/>
      <c r="M2338" s="5"/>
    </row>
    <row r="2339" spans="2:13" x14ac:dyDescent="0.3">
      <c r="B2339" s="3"/>
      <c r="C2339" s="3"/>
      <c r="D2339" s="3"/>
      <c r="E2339" s="3"/>
      <c r="F2339" s="3"/>
      <c r="G2339" s="3"/>
      <c r="H2339" s="3"/>
      <c r="I2339" s="3"/>
      <c r="J2339" s="4"/>
      <c r="K2339" s="4"/>
      <c r="L2339" s="3"/>
      <c r="M2339" s="5"/>
    </row>
    <row r="2340" spans="2:13" x14ac:dyDescent="0.3">
      <c r="B2340" s="3"/>
      <c r="C2340" s="3"/>
      <c r="D2340" s="3"/>
      <c r="E2340" s="3"/>
      <c r="F2340" s="3"/>
      <c r="G2340" s="3"/>
      <c r="H2340" s="3"/>
      <c r="I2340" s="3"/>
      <c r="J2340" s="4"/>
      <c r="K2340" s="4"/>
      <c r="L2340" s="3"/>
      <c r="M2340" s="5"/>
    </row>
    <row r="2341" spans="2:13" x14ac:dyDescent="0.3">
      <c r="B2341" s="3"/>
      <c r="C2341" s="3"/>
      <c r="D2341" s="3"/>
      <c r="E2341" s="3"/>
      <c r="F2341" s="3"/>
      <c r="G2341" s="3"/>
      <c r="H2341" s="3"/>
      <c r="I2341" s="3"/>
      <c r="J2341" s="4"/>
      <c r="K2341" s="4"/>
      <c r="L2341" s="3"/>
      <c r="M2341" s="5"/>
    </row>
    <row r="2342" spans="2:13" x14ac:dyDescent="0.3">
      <c r="B2342" s="3"/>
      <c r="C2342" s="3"/>
      <c r="D2342" s="3"/>
      <c r="E2342" s="3"/>
      <c r="F2342" s="3"/>
      <c r="G2342" s="3"/>
      <c r="H2342" s="3"/>
      <c r="I2342" s="3"/>
      <c r="J2342" s="4"/>
      <c r="K2342" s="4"/>
      <c r="L2342" s="3"/>
      <c r="M2342" s="5"/>
    </row>
    <row r="2343" spans="2:13" x14ac:dyDescent="0.3">
      <c r="B2343" s="3"/>
      <c r="C2343" s="3"/>
      <c r="D2343" s="3"/>
      <c r="E2343" s="3"/>
      <c r="F2343" s="3"/>
      <c r="G2343" s="3"/>
      <c r="H2343" s="3"/>
      <c r="I2343" s="3"/>
      <c r="J2343" s="4"/>
      <c r="K2343" s="4"/>
      <c r="L2343" s="3"/>
      <c r="M2343" s="5"/>
    </row>
    <row r="2344" spans="2:13" x14ac:dyDescent="0.3">
      <c r="B2344" s="3"/>
      <c r="C2344" s="3"/>
      <c r="D2344" s="3"/>
      <c r="E2344" s="3"/>
      <c r="F2344" s="3"/>
      <c r="G2344" s="3"/>
      <c r="H2344" s="3"/>
      <c r="I2344" s="3"/>
      <c r="J2344" s="4"/>
      <c r="K2344" s="4"/>
      <c r="L2344" s="3"/>
      <c r="M2344" s="5"/>
    </row>
    <row r="2345" spans="2:13" x14ac:dyDescent="0.3">
      <c r="B2345" s="3"/>
      <c r="C2345" s="3"/>
      <c r="D2345" s="3"/>
      <c r="E2345" s="3"/>
      <c r="F2345" s="3"/>
      <c r="G2345" s="3"/>
      <c r="H2345" s="3"/>
      <c r="I2345" s="3"/>
      <c r="J2345" s="4"/>
      <c r="K2345" s="4"/>
      <c r="L2345" s="3"/>
      <c r="M2345" s="5"/>
    </row>
    <row r="2346" spans="2:13" x14ac:dyDescent="0.3">
      <c r="B2346" s="3"/>
      <c r="C2346" s="3"/>
      <c r="D2346" s="3"/>
      <c r="E2346" s="3"/>
      <c r="F2346" s="3"/>
      <c r="G2346" s="3"/>
      <c r="H2346" s="3"/>
      <c r="I2346" s="3"/>
      <c r="J2346" s="4"/>
      <c r="K2346" s="4"/>
      <c r="L2346" s="3"/>
      <c r="M2346" s="5"/>
    </row>
    <row r="2347" spans="2:13" x14ac:dyDescent="0.3">
      <c r="B2347" s="3"/>
      <c r="C2347" s="3"/>
      <c r="D2347" s="3"/>
      <c r="E2347" s="3"/>
      <c r="F2347" s="3"/>
      <c r="G2347" s="3"/>
      <c r="H2347" s="3"/>
      <c r="I2347" s="3"/>
      <c r="J2347" s="4"/>
      <c r="K2347" s="4"/>
      <c r="L2347" s="3"/>
      <c r="M2347" s="5"/>
    </row>
    <row r="2348" spans="2:13" x14ac:dyDescent="0.3">
      <c r="B2348" s="3"/>
      <c r="C2348" s="3"/>
      <c r="D2348" s="3"/>
      <c r="E2348" s="3"/>
      <c r="F2348" s="3"/>
      <c r="G2348" s="3"/>
      <c r="H2348" s="3"/>
      <c r="I2348" s="3"/>
      <c r="J2348" s="4"/>
      <c r="K2348" s="4"/>
      <c r="M2348" s="5"/>
    </row>
    <row r="2349" spans="2:13" x14ac:dyDescent="0.3">
      <c r="B2349" s="3"/>
      <c r="C2349" s="3"/>
      <c r="D2349" s="3"/>
      <c r="E2349" s="3"/>
      <c r="F2349" s="3"/>
      <c r="G2349" s="3"/>
      <c r="H2349" s="3"/>
      <c r="I2349" s="3"/>
      <c r="J2349" s="4"/>
      <c r="K2349" s="4"/>
      <c r="L2349" s="3"/>
      <c r="M2349" s="5"/>
    </row>
    <row r="2350" spans="2:13" x14ac:dyDescent="0.3">
      <c r="B2350" s="3"/>
      <c r="C2350" s="3"/>
      <c r="D2350" s="3"/>
      <c r="F2350" s="3"/>
      <c r="G2350" s="3"/>
      <c r="H2350" s="3"/>
      <c r="I2350" s="3"/>
      <c r="J2350" s="4"/>
      <c r="K2350" s="4"/>
      <c r="L2350" s="3"/>
      <c r="M2350" s="5"/>
    </row>
    <row r="2351" spans="2:13" x14ac:dyDescent="0.3">
      <c r="B2351" s="3"/>
      <c r="C2351" s="3"/>
      <c r="D2351" s="3"/>
      <c r="E2351" s="3"/>
      <c r="F2351" s="3"/>
      <c r="G2351" s="3"/>
      <c r="H2351" s="3"/>
      <c r="I2351" s="3"/>
      <c r="J2351" s="4"/>
      <c r="K2351" s="4"/>
      <c r="L2351" s="3"/>
      <c r="M2351" s="5"/>
    </row>
    <row r="2352" spans="2:13" x14ac:dyDescent="0.3">
      <c r="B2352" s="3"/>
      <c r="C2352" s="3"/>
      <c r="D2352" s="3"/>
      <c r="E2352" s="3"/>
      <c r="F2352" s="3"/>
      <c r="G2352" s="3"/>
      <c r="H2352" s="3"/>
      <c r="I2352" s="3"/>
      <c r="J2352" s="4"/>
      <c r="K2352" s="4"/>
      <c r="L2352" s="3"/>
      <c r="M2352" s="5"/>
    </row>
    <row r="2353" spans="2:13" x14ac:dyDescent="0.3">
      <c r="B2353" s="3"/>
      <c r="C2353" s="3"/>
      <c r="D2353" s="3"/>
      <c r="E2353" s="3"/>
      <c r="G2353" s="3"/>
      <c r="H2353" s="3"/>
      <c r="J2353" s="4"/>
      <c r="K2353" s="4"/>
      <c r="L2353" s="3"/>
      <c r="M2353" s="5"/>
    </row>
    <row r="2354" spans="2:13" x14ac:dyDescent="0.3">
      <c r="B2354" s="3"/>
      <c r="C2354" s="3"/>
      <c r="D2354" s="3"/>
      <c r="E2354" s="3"/>
      <c r="F2354" s="3"/>
      <c r="G2354" s="3"/>
      <c r="H2354" s="3"/>
      <c r="I2354" s="3"/>
      <c r="J2354" s="4"/>
      <c r="K2354" s="4"/>
      <c r="M2354" s="5"/>
    </row>
    <row r="2355" spans="2:13" x14ac:dyDescent="0.3">
      <c r="B2355" s="3"/>
      <c r="C2355" s="3"/>
      <c r="D2355" s="3"/>
      <c r="E2355" s="3"/>
      <c r="F2355" s="3"/>
      <c r="G2355" s="3"/>
      <c r="H2355" s="3"/>
      <c r="I2355" s="3"/>
      <c r="J2355" s="4"/>
      <c r="K2355" s="4"/>
      <c r="L2355" s="3"/>
      <c r="M2355" s="5"/>
    </row>
    <row r="2356" spans="2:13" x14ac:dyDescent="0.3">
      <c r="B2356" s="3"/>
      <c r="C2356" s="3"/>
      <c r="D2356" s="3"/>
      <c r="E2356" s="3"/>
      <c r="F2356" s="3"/>
      <c r="G2356" s="3"/>
      <c r="H2356" s="3"/>
      <c r="I2356" s="3"/>
      <c r="J2356" s="4"/>
      <c r="K2356" s="4"/>
      <c r="L2356" s="3"/>
      <c r="M2356" s="5"/>
    </row>
    <row r="2357" spans="2:13" x14ac:dyDescent="0.3">
      <c r="B2357" s="3"/>
      <c r="C2357" s="3"/>
      <c r="D2357" s="3"/>
      <c r="E2357" s="3"/>
      <c r="F2357" s="3"/>
      <c r="G2357" s="3"/>
      <c r="H2357" s="3"/>
      <c r="I2357" s="3"/>
      <c r="J2357" s="4"/>
      <c r="K2357" s="4"/>
      <c r="L2357" s="3"/>
      <c r="M2357" s="5"/>
    </row>
    <row r="2358" spans="2:13" x14ac:dyDescent="0.3">
      <c r="B2358" s="3"/>
      <c r="C2358" s="3"/>
      <c r="D2358" s="3"/>
      <c r="E2358" s="3"/>
      <c r="F2358" s="3"/>
      <c r="G2358" s="3"/>
      <c r="H2358" s="3"/>
      <c r="I2358" s="3"/>
      <c r="J2358" s="4"/>
      <c r="K2358" s="4"/>
      <c r="L2358" s="3"/>
      <c r="M2358" s="5"/>
    </row>
    <row r="2359" spans="2:13" x14ac:dyDescent="0.3">
      <c r="B2359" s="3"/>
      <c r="C2359" s="3"/>
      <c r="D2359" s="3"/>
      <c r="E2359" s="3"/>
      <c r="F2359" s="3"/>
      <c r="G2359" s="3"/>
      <c r="H2359" s="3"/>
      <c r="I2359" s="3"/>
      <c r="J2359" s="4"/>
      <c r="K2359" s="4"/>
      <c r="M2359" s="5"/>
    </row>
    <row r="2360" spans="2:13" x14ac:dyDescent="0.3">
      <c r="B2360" s="3"/>
      <c r="C2360" s="3"/>
      <c r="D2360" s="3"/>
      <c r="E2360" s="3"/>
      <c r="F2360" s="3"/>
      <c r="G2360" s="3"/>
      <c r="H2360" s="3"/>
      <c r="I2360" s="3"/>
      <c r="J2360" s="4"/>
      <c r="K2360" s="4"/>
      <c r="L2360" s="3"/>
      <c r="M2360" s="5"/>
    </row>
    <row r="2361" spans="2:13" x14ac:dyDescent="0.3">
      <c r="B2361" s="3"/>
      <c r="C2361" s="3"/>
      <c r="D2361" s="3"/>
      <c r="E2361" s="3"/>
      <c r="F2361" s="3"/>
      <c r="H2361" s="3"/>
      <c r="I2361" s="3"/>
      <c r="J2361" s="4"/>
      <c r="K2361" s="4"/>
      <c r="L2361" s="3"/>
      <c r="M2361" s="5"/>
    </row>
    <row r="2362" spans="2:13" x14ac:dyDescent="0.3">
      <c r="B2362" s="3"/>
      <c r="C2362" s="3"/>
      <c r="D2362" s="3"/>
      <c r="E2362" s="3"/>
      <c r="F2362" s="3"/>
      <c r="G2362" s="3"/>
      <c r="H2362" s="3"/>
      <c r="I2362" s="3"/>
      <c r="J2362" s="4"/>
      <c r="K2362" s="4"/>
      <c r="L2362" s="3"/>
      <c r="M2362" s="5"/>
    </row>
    <row r="2363" spans="2:13" x14ac:dyDescent="0.3">
      <c r="B2363" s="3"/>
      <c r="C2363" s="3"/>
      <c r="D2363" s="3"/>
      <c r="E2363" s="3"/>
      <c r="F2363" s="3"/>
      <c r="G2363" s="3"/>
      <c r="H2363" s="3"/>
      <c r="I2363" s="3"/>
      <c r="J2363" s="4"/>
      <c r="K2363" s="4"/>
      <c r="L2363" s="3"/>
      <c r="M2363" s="5"/>
    </row>
    <row r="2364" spans="2:13" x14ac:dyDescent="0.3">
      <c r="B2364" s="3"/>
      <c r="C2364" s="3"/>
      <c r="D2364" s="3"/>
      <c r="E2364" s="3"/>
      <c r="F2364" s="3"/>
      <c r="G2364" s="3"/>
      <c r="H2364" s="3"/>
      <c r="I2364" s="3"/>
      <c r="J2364" s="4"/>
      <c r="K2364" s="4"/>
      <c r="L2364" s="3"/>
      <c r="M2364" s="5"/>
    </row>
    <row r="2365" spans="2:13" x14ac:dyDescent="0.3">
      <c r="B2365" s="3"/>
      <c r="C2365" s="3"/>
      <c r="D2365" s="3"/>
      <c r="F2365" s="3"/>
      <c r="G2365" s="3"/>
      <c r="H2365" s="3"/>
      <c r="I2365" s="3"/>
      <c r="J2365" s="4"/>
      <c r="K2365" s="4"/>
      <c r="L2365" s="3"/>
      <c r="M2365" s="5"/>
    </row>
    <row r="2366" spans="2:13" x14ac:dyDescent="0.3">
      <c r="B2366" s="3"/>
      <c r="C2366" s="3"/>
      <c r="D2366" s="3"/>
      <c r="E2366" s="3"/>
      <c r="F2366" s="3"/>
      <c r="G2366" s="3"/>
      <c r="H2366" s="3"/>
      <c r="I2366" s="3"/>
      <c r="J2366" s="4"/>
      <c r="K2366" s="4"/>
      <c r="L2366" s="3"/>
      <c r="M2366" s="5"/>
    </row>
    <row r="2367" spans="2:13" x14ac:dyDescent="0.3">
      <c r="B2367" s="3"/>
      <c r="C2367" s="3"/>
      <c r="D2367" s="3"/>
      <c r="E2367" s="3"/>
      <c r="F2367" s="3"/>
      <c r="G2367" s="3"/>
      <c r="H2367" s="3"/>
      <c r="I2367" s="3"/>
      <c r="J2367" s="4"/>
      <c r="K2367" s="4"/>
      <c r="L2367" s="3"/>
      <c r="M2367" s="5"/>
    </row>
    <row r="2368" spans="2:13" x14ac:dyDescent="0.3">
      <c r="B2368" s="3"/>
      <c r="C2368" s="3"/>
      <c r="D2368" s="3"/>
      <c r="E2368" s="3"/>
      <c r="F2368" s="3"/>
      <c r="G2368" s="3"/>
      <c r="H2368" s="3"/>
      <c r="I2368" s="3"/>
      <c r="J2368" s="4"/>
      <c r="K2368" s="4"/>
      <c r="L2368" s="3"/>
      <c r="M2368" s="5"/>
    </row>
    <row r="2369" spans="2:13" x14ac:dyDescent="0.3">
      <c r="B2369" s="3"/>
      <c r="C2369" s="3"/>
      <c r="D2369" s="3"/>
      <c r="E2369" s="3"/>
      <c r="F2369" s="3"/>
      <c r="G2369" s="3"/>
      <c r="H2369" s="3"/>
      <c r="I2369" s="3"/>
      <c r="J2369" s="4"/>
      <c r="K2369" s="4"/>
      <c r="L2369" s="3"/>
      <c r="M2369" s="5"/>
    </row>
    <row r="2370" spans="2:13" x14ac:dyDescent="0.3">
      <c r="B2370" s="3"/>
      <c r="C2370" s="3"/>
      <c r="D2370" s="3"/>
      <c r="E2370" s="3"/>
      <c r="F2370" s="3"/>
      <c r="H2370" s="3"/>
      <c r="I2370" s="3"/>
      <c r="J2370" s="4"/>
      <c r="K2370" s="4"/>
      <c r="L2370" s="3"/>
      <c r="M2370" s="5"/>
    </row>
    <row r="2371" spans="2:13" x14ac:dyDescent="0.3">
      <c r="B2371" s="3"/>
      <c r="C2371" s="3"/>
      <c r="D2371" s="3"/>
      <c r="E2371" s="3"/>
      <c r="F2371" s="3"/>
      <c r="G2371" s="3"/>
      <c r="H2371" s="3"/>
      <c r="I2371" s="3"/>
      <c r="J2371" s="4"/>
      <c r="K2371" s="4"/>
      <c r="L2371" s="3"/>
      <c r="M2371" s="5"/>
    </row>
    <row r="2372" spans="2:13" x14ac:dyDescent="0.3">
      <c r="B2372" s="3"/>
      <c r="C2372" s="3"/>
      <c r="D2372" s="3"/>
      <c r="E2372" s="3"/>
      <c r="F2372" s="3"/>
      <c r="H2372" s="3"/>
      <c r="I2372" s="3"/>
      <c r="J2372" s="4"/>
      <c r="K2372" s="4"/>
      <c r="L2372" s="3"/>
      <c r="M2372" s="5"/>
    </row>
    <row r="2373" spans="2:13" x14ac:dyDescent="0.3">
      <c r="B2373" s="3"/>
      <c r="C2373" s="3"/>
      <c r="D2373" s="3"/>
      <c r="E2373" s="3"/>
      <c r="F2373" s="3"/>
      <c r="G2373" s="3"/>
      <c r="H2373" s="3"/>
      <c r="I2373" s="3"/>
      <c r="J2373" s="4"/>
      <c r="K2373" s="4"/>
      <c r="L2373" s="3"/>
      <c r="M2373" s="5"/>
    </row>
    <row r="2374" spans="2:13" x14ac:dyDescent="0.3">
      <c r="B2374" s="3"/>
      <c r="C2374" s="3"/>
      <c r="D2374" s="3"/>
      <c r="E2374" s="3"/>
      <c r="F2374" s="3"/>
      <c r="G2374" s="3"/>
      <c r="H2374" s="3"/>
      <c r="I2374" s="3"/>
      <c r="J2374" s="4"/>
      <c r="K2374" s="4"/>
      <c r="L2374" s="3"/>
      <c r="M2374" s="5"/>
    </row>
    <row r="2375" spans="2:13" x14ac:dyDescent="0.3">
      <c r="B2375" s="3"/>
      <c r="C2375" s="3"/>
      <c r="D2375" s="3"/>
      <c r="E2375" s="3"/>
      <c r="F2375" s="3"/>
      <c r="G2375" s="3"/>
      <c r="H2375" s="3"/>
      <c r="I2375" s="3"/>
      <c r="J2375" s="4"/>
      <c r="K2375" s="4"/>
      <c r="L2375" s="3"/>
      <c r="M2375" s="5"/>
    </row>
    <row r="2376" spans="2:13" x14ac:dyDescent="0.3">
      <c r="B2376" s="3"/>
      <c r="C2376" s="3"/>
      <c r="D2376" s="3"/>
      <c r="E2376" s="3"/>
      <c r="F2376" s="3"/>
      <c r="G2376" s="3"/>
      <c r="H2376" s="3"/>
      <c r="I2376" s="3"/>
      <c r="J2376" s="4"/>
      <c r="K2376" s="4"/>
      <c r="L2376" s="3"/>
      <c r="M2376" s="5"/>
    </row>
    <row r="2377" spans="2:13" x14ac:dyDescent="0.3">
      <c r="B2377" s="3"/>
      <c r="C2377" s="3"/>
      <c r="D2377" s="3"/>
      <c r="E2377" s="3"/>
      <c r="F2377" s="3"/>
      <c r="G2377" s="3"/>
      <c r="H2377" s="3"/>
      <c r="I2377" s="3"/>
      <c r="J2377" s="4"/>
      <c r="K2377" s="4"/>
      <c r="L2377" s="3"/>
      <c r="M2377" s="5"/>
    </row>
    <row r="2378" spans="2:13" x14ac:dyDescent="0.3">
      <c r="B2378" s="3"/>
      <c r="C2378" s="3"/>
      <c r="D2378" s="3"/>
      <c r="E2378" s="3"/>
      <c r="F2378" s="3"/>
      <c r="G2378" s="3"/>
      <c r="H2378" s="3"/>
      <c r="I2378" s="3"/>
      <c r="J2378" s="4"/>
      <c r="K2378" s="4"/>
      <c r="L2378" s="3"/>
      <c r="M2378" s="5"/>
    </row>
    <row r="2379" spans="2:13" x14ac:dyDescent="0.3">
      <c r="B2379" s="3"/>
      <c r="C2379" s="3"/>
      <c r="D2379" s="3"/>
      <c r="E2379" s="3"/>
      <c r="F2379" s="3"/>
      <c r="G2379" s="3"/>
      <c r="H2379" s="3"/>
      <c r="I2379" s="3"/>
      <c r="J2379" s="4"/>
      <c r="K2379" s="4"/>
      <c r="L2379" s="3"/>
      <c r="M2379" s="5"/>
    </row>
    <row r="2380" spans="2:13" x14ac:dyDescent="0.3">
      <c r="B2380" s="3"/>
      <c r="C2380" s="3"/>
      <c r="D2380" s="3"/>
      <c r="E2380" s="3"/>
      <c r="F2380" s="3"/>
      <c r="G2380" s="3"/>
      <c r="H2380" s="3"/>
      <c r="I2380" s="3"/>
      <c r="J2380" s="4"/>
      <c r="K2380" s="4"/>
      <c r="L2380" s="3"/>
      <c r="M2380" s="5"/>
    </row>
    <row r="2381" spans="2:13" x14ac:dyDescent="0.3">
      <c r="B2381" s="3"/>
      <c r="C2381" s="3"/>
      <c r="D2381" s="3"/>
      <c r="E2381" s="3"/>
      <c r="F2381" s="3"/>
      <c r="G2381" s="3"/>
      <c r="H2381" s="3"/>
      <c r="I2381" s="3"/>
      <c r="J2381" s="4"/>
      <c r="K2381" s="4"/>
      <c r="L2381" s="3"/>
      <c r="M2381" s="5"/>
    </row>
    <row r="2382" spans="2:13" x14ac:dyDescent="0.3">
      <c r="B2382" s="3"/>
      <c r="C2382" s="3"/>
      <c r="D2382" s="3"/>
      <c r="E2382" s="3"/>
      <c r="F2382" s="3"/>
      <c r="G2382" s="3"/>
      <c r="H2382" s="3"/>
      <c r="I2382" s="3"/>
      <c r="J2382" s="4"/>
      <c r="K2382" s="4"/>
      <c r="L2382" s="3"/>
      <c r="M2382" s="5"/>
    </row>
    <row r="2383" spans="2:13" x14ac:dyDescent="0.3">
      <c r="B2383" s="3"/>
      <c r="C2383" s="3"/>
      <c r="D2383" s="3"/>
      <c r="E2383" s="3"/>
      <c r="F2383" s="3"/>
      <c r="G2383" s="3"/>
      <c r="H2383" s="3"/>
      <c r="I2383" s="3"/>
      <c r="J2383" s="4"/>
      <c r="K2383" s="4"/>
      <c r="L2383" s="3"/>
      <c r="M2383" s="5"/>
    </row>
    <row r="2384" spans="2:13" x14ac:dyDescent="0.3">
      <c r="B2384" s="3"/>
      <c r="C2384" s="3"/>
      <c r="D2384" s="3"/>
      <c r="E2384" s="3"/>
      <c r="F2384" s="3"/>
      <c r="G2384" s="3"/>
      <c r="H2384" s="3"/>
      <c r="I2384" s="3"/>
      <c r="J2384" s="4"/>
      <c r="K2384" s="4"/>
      <c r="L2384" s="3"/>
      <c r="M2384" s="5"/>
    </row>
    <row r="2385" spans="2:13" x14ac:dyDescent="0.3">
      <c r="B2385" s="3"/>
      <c r="C2385" s="3"/>
      <c r="D2385" s="3"/>
      <c r="E2385" s="3"/>
      <c r="F2385" s="3"/>
      <c r="G2385" s="3"/>
      <c r="H2385" s="3"/>
      <c r="I2385" s="3"/>
      <c r="J2385" s="4"/>
      <c r="K2385" s="4"/>
      <c r="M2385" s="5"/>
    </row>
    <row r="2386" spans="2:13" x14ac:dyDescent="0.3">
      <c r="B2386" s="3"/>
      <c r="C2386" s="3"/>
      <c r="D2386" s="3"/>
      <c r="E2386" s="3"/>
      <c r="F2386" s="3"/>
      <c r="G2386" s="3"/>
      <c r="H2386" s="3"/>
      <c r="I2386" s="3"/>
      <c r="J2386" s="4"/>
      <c r="K2386" s="4"/>
      <c r="L2386" s="3"/>
      <c r="M2386" s="5"/>
    </row>
    <row r="2387" spans="2:13" x14ac:dyDescent="0.3">
      <c r="B2387" s="3"/>
      <c r="C2387" s="3"/>
      <c r="D2387" s="3"/>
      <c r="E2387" s="3"/>
      <c r="F2387" s="3"/>
      <c r="G2387" s="3"/>
      <c r="H2387" s="3"/>
      <c r="I2387" s="3"/>
      <c r="J2387" s="4"/>
      <c r="K2387" s="4"/>
      <c r="L2387" s="3"/>
      <c r="M2387" s="5"/>
    </row>
    <row r="2388" spans="2:13" x14ac:dyDescent="0.3">
      <c r="B2388" s="3"/>
      <c r="C2388" s="3"/>
      <c r="D2388" s="3"/>
      <c r="E2388" s="3"/>
      <c r="F2388" s="3"/>
      <c r="G2388" s="3"/>
      <c r="H2388" s="3"/>
      <c r="I2388" s="3"/>
      <c r="J2388" s="4"/>
      <c r="K2388" s="4"/>
      <c r="L2388" s="3"/>
      <c r="M2388" s="5"/>
    </row>
    <row r="2389" spans="2:13" x14ac:dyDescent="0.3">
      <c r="B2389" s="3"/>
      <c r="C2389" s="3"/>
      <c r="D2389" s="3"/>
      <c r="E2389" s="3"/>
      <c r="F2389" s="3"/>
      <c r="G2389" s="3"/>
      <c r="H2389" s="3"/>
      <c r="I2389" s="3"/>
      <c r="J2389" s="4"/>
      <c r="K2389" s="4"/>
      <c r="L2389" s="3"/>
      <c r="M2389" s="5"/>
    </row>
    <row r="2390" spans="2:13" x14ac:dyDescent="0.3">
      <c r="B2390" s="3"/>
      <c r="C2390" s="3"/>
      <c r="D2390" s="3"/>
      <c r="E2390" s="3"/>
      <c r="G2390" s="3"/>
      <c r="H2390" s="3"/>
      <c r="J2390" s="4"/>
      <c r="K2390" s="4"/>
      <c r="L2390" s="3"/>
      <c r="M2390" s="5"/>
    </row>
    <row r="2391" spans="2:13" x14ac:dyDescent="0.3">
      <c r="B2391" s="3"/>
      <c r="C2391" s="3"/>
      <c r="D2391" s="3"/>
      <c r="E2391" s="3"/>
      <c r="F2391" s="3"/>
      <c r="G2391" s="3"/>
      <c r="H2391" s="3"/>
      <c r="I2391" s="3"/>
      <c r="J2391" s="4"/>
      <c r="K2391" s="4"/>
      <c r="L2391" s="3"/>
      <c r="M2391" s="5"/>
    </row>
    <row r="2392" spans="2:13" x14ac:dyDescent="0.3">
      <c r="B2392" s="3"/>
      <c r="C2392" s="3"/>
      <c r="D2392" s="3"/>
      <c r="E2392" s="3"/>
      <c r="F2392" s="3"/>
      <c r="G2392" s="3"/>
      <c r="H2392" s="3"/>
      <c r="I2392" s="3"/>
      <c r="J2392" s="4"/>
      <c r="K2392" s="4"/>
      <c r="L2392" s="3"/>
      <c r="M2392" s="5"/>
    </row>
    <row r="2393" spans="2:13" x14ac:dyDescent="0.3">
      <c r="B2393" s="3"/>
      <c r="C2393" s="3"/>
      <c r="D2393" s="3"/>
      <c r="E2393" s="3"/>
      <c r="F2393" s="3"/>
      <c r="G2393" s="3"/>
      <c r="H2393" s="3"/>
      <c r="I2393" s="3"/>
      <c r="J2393" s="4"/>
      <c r="K2393" s="4"/>
      <c r="L2393" s="3"/>
      <c r="M2393" s="5"/>
    </row>
    <row r="2394" spans="2:13" x14ac:dyDescent="0.3">
      <c r="B2394" s="3"/>
      <c r="C2394" s="3"/>
      <c r="D2394" s="3"/>
      <c r="F2394" s="3"/>
      <c r="G2394" s="3"/>
      <c r="H2394" s="3"/>
      <c r="I2394" s="3"/>
      <c r="J2394" s="4"/>
      <c r="K2394" s="4"/>
      <c r="L2394" s="3"/>
      <c r="M2394" s="5"/>
    </row>
    <row r="2395" spans="2:13" x14ac:dyDescent="0.3">
      <c r="B2395" s="3"/>
      <c r="C2395" s="3"/>
      <c r="D2395" s="3"/>
      <c r="E2395" s="3"/>
      <c r="F2395" s="3"/>
      <c r="G2395" s="3"/>
      <c r="H2395" s="3"/>
      <c r="I2395" s="3"/>
      <c r="J2395" s="4"/>
      <c r="K2395" s="4"/>
      <c r="L2395" s="3"/>
      <c r="M2395" s="5"/>
    </row>
    <row r="2396" spans="2:13" x14ac:dyDescent="0.3">
      <c r="B2396" s="3"/>
      <c r="C2396" s="3"/>
      <c r="D2396" s="3"/>
      <c r="E2396" s="3"/>
      <c r="F2396" s="3"/>
      <c r="G2396" s="3"/>
      <c r="H2396" s="3"/>
      <c r="I2396" s="3"/>
      <c r="J2396" s="4"/>
      <c r="K2396" s="4"/>
      <c r="L2396" s="3"/>
      <c r="M2396" s="5"/>
    </row>
    <row r="2397" spans="2:13" x14ac:dyDescent="0.3">
      <c r="B2397" s="3"/>
      <c r="C2397" s="3"/>
      <c r="D2397" s="3"/>
      <c r="E2397" s="3"/>
      <c r="F2397" s="3"/>
      <c r="G2397" s="3"/>
      <c r="H2397" s="3"/>
      <c r="I2397" s="3"/>
      <c r="J2397" s="4"/>
      <c r="K2397" s="4"/>
      <c r="L2397" s="3"/>
      <c r="M2397" s="5"/>
    </row>
    <row r="2398" spans="2:13" x14ac:dyDescent="0.3">
      <c r="B2398" s="3"/>
      <c r="C2398" s="3"/>
      <c r="D2398" s="3"/>
      <c r="E2398" s="3"/>
      <c r="F2398" s="3"/>
      <c r="G2398" s="3"/>
      <c r="H2398" s="3"/>
      <c r="I2398" s="3"/>
      <c r="J2398" s="4"/>
      <c r="K2398" s="4"/>
      <c r="L2398" s="3"/>
      <c r="M2398" s="5"/>
    </row>
    <row r="2399" spans="2:13" x14ac:dyDescent="0.3">
      <c r="B2399" s="3"/>
      <c r="C2399" s="3"/>
      <c r="D2399" s="3"/>
      <c r="E2399" s="3"/>
      <c r="F2399" s="3"/>
      <c r="G2399" s="3"/>
      <c r="H2399" s="3"/>
      <c r="I2399" s="3"/>
      <c r="J2399" s="4"/>
      <c r="K2399" s="4"/>
      <c r="M2399" s="5"/>
    </row>
    <row r="2400" spans="2:13" x14ac:dyDescent="0.3">
      <c r="B2400" s="3"/>
      <c r="C2400" s="3"/>
      <c r="D2400" s="3"/>
      <c r="F2400" s="3"/>
      <c r="G2400" s="3"/>
      <c r="H2400" s="3"/>
      <c r="I2400" s="3"/>
      <c r="J2400" s="4"/>
      <c r="K2400" s="4"/>
      <c r="L2400" s="3"/>
      <c r="M2400" s="5"/>
    </row>
    <row r="2401" spans="2:13" x14ac:dyDescent="0.3">
      <c r="B2401" s="3"/>
      <c r="C2401" s="3"/>
      <c r="D2401" s="3"/>
      <c r="E2401" s="3"/>
      <c r="F2401" s="3"/>
      <c r="G2401" s="3"/>
      <c r="H2401" s="3"/>
      <c r="I2401" s="3"/>
      <c r="J2401" s="4"/>
      <c r="K2401" s="4"/>
      <c r="L2401" s="3"/>
      <c r="M2401" s="5"/>
    </row>
    <row r="2402" spans="2:13" x14ac:dyDescent="0.3">
      <c r="B2402" s="3"/>
      <c r="C2402" s="3"/>
      <c r="D2402" s="3"/>
      <c r="E2402" s="3"/>
      <c r="F2402" s="3"/>
      <c r="G2402" s="3"/>
      <c r="H2402" s="3"/>
      <c r="I2402" s="3"/>
      <c r="J2402" s="4"/>
      <c r="K2402" s="4"/>
      <c r="M2402" s="5"/>
    </row>
    <row r="2403" spans="2:13" x14ac:dyDescent="0.3">
      <c r="B2403" s="3"/>
      <c r="C2403" s="3"/>
      <c r="D2403" s="3"/>
      <c r="F2403" s="3"/>
      <c r="G2403" s="3"/>
      <c r="H2403" s="3"/>
      <c r="I2403" s="3"/>
      <c r="J2403" s="4"/>
      <c r="K2403" s="4"/>
      <c r="L2403" s="3"/>
      <c r="M2403" s="5"/>
    </row>
    <row r="2404" spans="2:13" x14ac:dyDescent="0.3">
      <c r="B2404" s="3"/>
      <c r="C2404" s="3"/>
      <c r="D2404" s="3"/>
      <c r="E2404" s="3"/>
      <c r="F2404" s="3"/>
      <c r="G2404" s="3"/>
      <c r="H2404" s="3"/>
      <c r="I2404" s="3"/>
      <c r="J2404" s="4"/>
      <c r="K2404" s="4"/>
      <c r="M2404" s="5"/>
    </row>
    <row r="2405" spans="2:13" x14ac:dyDescent="0.3">
      <c r="B2405" s="3"/>
      <c r="C2405" s="3"/>
      <c r="D2405" s="3"/>
      <c r="E2405" s="3"/>
      <c r="G2405" s="3"/>
      <c r="H2405" s="3"/>
      <c r="J2405" s="4"/>
      <c r="K2405" s="4"/>
      <c r="L2405" s="3"/>
      <c r="M2405" s="5"/>
    </row>
    <row r="2406" spans="2:13" x14ac:dyDescent="0.3">
      <c r="B2406" s="3"/>
      <c r="C2406" s="3"/>
      <c r="D2406" s="3"/>
      <c r="E2406" s="3"/>
      <c r="F2406" s="3"/>
      <c r="G2406" s="3"/>
      <c r="H2406" s="3"/>
      <c r="I2406" s="3"/>
      <c r="J2406" s="4"/>
      <c r="K2406" s="4"/>
      <c r="L2406" s="3"/>
      <c r="M2406" s="5"/>
    </row>
    <row r="2407" spans="2:13" x14ac:dyDescent="0.3">
      <c r="B2407" s="3"/>
      <c r="C2407" s="3"/>
      <c r="D2407" s="3"/>
      <c r="E2407" s="3"/>
      <c r="F2407" s="3"/>
      <c r="G2407" s="3"/>
      <c r="H2407" s="3"/>
      <c r="I2407" s="3"/>
      <c r="J2407" s="4"/>
      <c r="K2407" s="4"/>
      <c r="L2407" s="3"/>
      <c r="M2407" s="5"/>
    </row>
    <row r="2408" spans="2:13" x14ac:dyDescent="0.3">
      <c r="B2408" s="3"/>
      <c r="C2408" s="3"/>
      <c r="D2408" s="3"/>
      <c r="E2408" s="3"/>
      <c r="F2408" s="3"/>
      <c r="G2408" s="3"/>
      <c r="H2408" s="3"/>
      <c r="I2408" s="3"/>
      <c r="J2408" s="4"/>
      <c r="K2408" s="4"/>
      <c r="M2408" s="5"/>
    </row>
    <row r="2409" spans="2:13" x14ac:dyDescent="0.3">
      <c r="B2409" s="3"/>
      <c r="C2409" s="3"/>
      <c r="D2409" s="3"/>
      <c r="E2409" s="3"/>
      <c r="F2409" s="3"/>
      <c r="G2409" s="3"/>
      <c r="H2409" s="3"/>
      <c r="I2409" s="3"/>
      <c r="J2409" s="4"/>
      <c r="K2409" s="4"/>
      <c r="L2409" s="3"/>
      <c r="M2409" s="5"/>
    </row>
    <row r="2410" spans="2:13" x14ac:dyDescent="0.3">
      <c r="B2410" s="3"/>
      <c r="C2410" s="3"/>
      <c r="D2410" s="3"/>
      <c r="E2410" s="3"/>
      <c r="F2410" s="3"/>
      <c r="G2410" s="3"/>
      <c r="H2410" s="3"/>
      <c r="I2410" s="3"/>
      <c r="J2410" s="4"/>
      <c r="K2410" s="4"/>
      <c r="L2410" s="3"/>
      <c r="M2410" s="5"/>
    </row>
    <row r="2411" spans="2:13" x14ac:dyDescent="0.3">
      <c r="B2411" s="3"/>
      <c r="C2411" s="3"/>
      <c r="D2411" s="3"/>
      <c r="E2411" s="3"/>
      <c r="G2411" s="3"/>
      <c r="H2411" s="3"/>
      <c r="J2411" s="4"/>
      <c r="K2411" s="4"/>
      <c r="L2411" s="3"/>
      <c r="M2411" s="5"/>
    </row>
    <row r="2412" spans="2:13" x14ac:dyDescent="0.3">
      <c r="B2412" s="3"/>
      <c r="C2412" s="3"/>
      <c r="D2412" s="3"/>
      <c r="F2412" s="3"/>
      <c r="G2412" s="3"/>
      <c r="H2412" s="3"/>
      <c r="I2412" s="3"/>
      <c r="J2412" s="4"/>
      <c r="K2412" s="4"/>
      <c r="L2412" s="3"/>
      <c r="M2412" s="5"/>
    </row>
    <row r="2413" spans="2:13" x14ac:dyDescent="0.3">
      <c r="B2413" s="3"/>
      <c r="C2413" s="3"/>
      <c r="D2413" s="3"/>
      <c r="E2413" s="3"/>
      <c r="F2413" s="3"/>
      <c r="G2413" s="3"/>
      <c r="H2413" s="3"/>
      <c r="I2413" s="3"/>
      <c r="J2413" s="4"/>
      <c r="K2413" s="4"/>
      <c r="L2413" s="3"/>
      <c r="M2413" s="5"/>
    </row>
    <row r="2414" spans="2:13" x14ac:dyDescent="0.3">
      <c r="B2414" s="3"/>
      <c r="C2414" s="3"/>
      <c r="D2414" s="3"/>
      <c r="E2414" s="3"/>
      <c r="F2414" s="3"/>
      <c r="G2414" s="3"/>
      <c r="H2414" s="3"/>
      <c r="I2414" s="3"/>
      <c r="J2414" s="4"/>
      <c r="K2414" s="4"/>
      <c r="L2414" s="3"/>
      <c r="M2414" s="5"/>
    </row>
    <row r="2415" spans="2:13" x14ac:dyDescent="0.3">
      <c r="B2415" s="3"/>
      <c r="C2415" s="3"/>
      <c r="D2415" s="3"/>
      <c r="E2415" s="3"/>
      <c r="F2415" s="3"/>
      <c r="G2415" s="3"/>
      <c r="H2415" s="3"/>
      <c r="I2415" s="3"/>
      <c r="J2415" s="4"/>
      <c r="K2415" s="4"/>
      <c r="L2415" s="3"/>
      <c r="M2415" s="5"/>
    </row>
    <row r="2416" spans="2:13" x14ac:dyDescent="0.3">
      <c r="B2416" s="3"/>
      <c r="C2416" s="3"/>
      <c r="D2416" s="3"/>
      <c r="E2416" s="3"/>
      <c r="F2416" s="3"/>
      <c r="G2416" s="3"/>
      <c r="H2416" s="3"/>
      <c r="I2416" s="3"/>
      <c r="J2416" s="4"/>
      <c r="K2416" s="4"/>
      <c r="M2416" s="5"/>
    </row>
    <row r="2417" spans="2:13" x14ac:dyDescent="0.3">
      <c r="B2417" s="3"/>
      <c r="C2417" s="3"/>
      <c r="D2417" s="3"/>
      <c r="E2417" s="3"/>
      <c r="F2417" s="3"/>
      <c r="G2417" s="3"/>
      <c r="H2417" s="3"/>
      <c r="I2417" s="3"/>
      <c r="J2417" s="4"/>
      <c r="K2417" s="4"/>
      <c r="L2417" s="3"/>
      <c r="M2417" s="5"/>
    </row>
    <row r="2418" spans="2:13" x14ac:dyDescent="0.3">
      <c r="B2418" s="3"/>
      <c r="C2418" s="3"/>
      <c r="D2418" s="3"/>
      <c r="E2418" s="3"/>
      <c r="F2418" s="3"/>
      <c r="G2418" s="3"/>
      <c r="H2418" s="3"/>
      <c r="I2418" s="3"/>
      <c r="J2418" s="4"/>
      <c r="K2418" s="4"/>
      <c r="L2418" s="3"/>
      <c r="M2418" s="5"/>
    </row>
    <row r="2419" spans="2:13" x14ac:dyDescent="0.3">
      <c r="B2419" s="3"/>
      <c r="C2419" s="3"/>
      <c r="D2419" s="3"/>
      <c r="E2419" s="3"/>
      <c r="F2419" s="3"/>
      <c r="G2419" s="3"/>
      <c r="H2419" s="3"/>
      <c r="I2419" s="3"/>
      <c r="J2419" s="4"/>
      <c r="K2419" s="4"/>
      <c r="L2419" s="3"/>
      <c r="M2419" s="5"/>
    </row>
    <row r="2420" spans="2:13" x14ac:dyDescent="0.3">
      <c r="B2420" s="3"/>
      <c r="C2420" s="3"/>
      <c r="D2420" s="3"/>
      <c r="E2420" s="3"/>
      <c r="F2420" s="3"/>
      <c r="G2420" s="3"/>
      <c r="H2420" s="3"/>
      <c r="I2420" s="3"/>
      <c r="J2420" s="4"/>
      <c r="K2420" s="4"/>
      <c r="L2420" s="3"/>
      <c r="M2420" s="5"/>
    </row>
    <row r="2421" spans="2:13" x14ac:dyDescent="0.3">
      <c r="B2421" s="3"/>
      <c r="C2421" s="3"/>
      <c r="D2421" s="3"/>
      <c r="E2421" s="3"/>
      <c r="F2421" s="3"/>
      <c r="G2421" s="3"/>
      <c r="H2421" s="3"/>
      <c r="I2421" s="3"/>
      <c r="J2421" s="4"/>
      <c r="K2421" s="4"/>
      <c r="L2421" s="3"/>
      <c r="M2421" s="5"/>
    </row>
    <row r="2422" spans="2:13" x14ac:dyDescent="0.3">
      <c r="B2422" s="3"/>
      <c r="C2422" s="3"/>
      <c r="D2422" s="3"/>
      <c r="E2422" s="3"/>
      <c r="F2422" s="3"/>
      <c r="G2422" s="3"/>
      <c r="H2422" s="3"/>
      <c r="I2422" s="3"/>
      <c r="J2422" s="4"/>
      <c r="K2422" s="4"/>
      <c r="L2422" s="3"/>
      <c r="M2422" s="5"/>
    </row>
    <row r="2423" spans="2:13" x14ac:dyDescent="0.3">
      <c r="B2423" s="3"/>
      <c r="C2423" s="3"/>
      <c r="D2423" s="3"/>
      <c r="E2423" s="3"/>
      <c r="F2423" s="3"/>
      <c r="G2423" s="3"/>
      <c r="H2423" s="3"/>
      <c r="I2423" s="3"/>
      <c r="J2423" s="4"/>
      <c r="K2423" s="4"/>
      <c r="L2423" s="3"/>
      <c r="M2423" s="5"/>
    </row>
    <row r="2424" spans="2:13" x14ac:dyDescent="0.3">
      <c r="B2424" s="3"/>
      <c r="C2424" s="3"/>
      <c r="D2424" s="3"/>
      <c r="E2424" s="3"/>
      <c r="F2424" s="3"/>
      <c r="G2424" s="3"/>
      <c r="H2424" s="3"/>
      <c r="I2424" s="3"/>
      <c r="J2424" s="4"/>
      <c r="K2424" s="4"/>
      <c r="L2424" s="3"/>
      <c r="M2424" s="5"/>
    </row>
    <row r="2425" spans="2:13" x14ac:dyDescent="0.3">
      <c r="B2425" s="3"/>
      <c r="C2425" s="3"/>
      <c r="D2425" s="3"/>
      <c r="E2425" s="3"/>
      <c r="F2425" s="3"/>
      <c r="G2425" s="3"/>
      <c r="H2425" s="3"/>
      <c r="I2425" s="3"/>
      <c r="J2425" s="4"/>
      <c r="K2425" s="4"/>
      <c r="L2425" s="3"/>
      <c r="M2425" s="5"/>
    </row>
    <row r="2426" spans="2:13" x14ac:dyDescent="0.3">
      <c r="B2426" s="3"/>
      <c r="C2426" s="3"/>
      <c r="D2426" s="3"/>
      <c r="E2426" s="3"/>
      <c r="F2426" s="3"/>
      <c r="G2426" s="3"/>
      <c r="H2426" s="3"/>
      <c r="I2426" s="3"/>
      <c r="J2426" s="4"/>
      <c r="K2426" s="4"/>
      <c r="L2426" s="3"/>
      <c r="M2426" s="5"/>
    </row>
    <row r="2427" spans="2:13" x14ac:dyDescent="0.3">
      <c r="B2427" s="3"/>
      <c r="C2427" s="3"/>
      <c r="D2427" s="3"/>
      <c r="E2427" s="3"/>
      <c r="F2427" s="3"/>
      <c r="G2427" s="3"/>
      <c r="H2427" s="3"/>
      <c r="I2427" s="3"/>
      <c r="J2427" s="4"/>
      <c r="K2427" s="4"/>
      <c r="L2427" s="3"/>
      <c r="M2427" s="5"/>
    </row>
    <row r="2428" spans="2:13" x14ac:dyDescent="0.3">
      <c r="B2428" s="3"/>
      <c r="C2428" s="3"/>
      <c r="D2428" s="3"/>
      <c r="E2428" s="3"/>
      <c r="F2428" s="3"/>
      <c r="G2428" s="3"/>
      <c r="H2428" s="3"/>
      <c r="I2428" s="3"/>
      <c r="J2428" s="4"/>
      <c r="K2428" s="4"/>
      <c r="L2428" s="3"/>
      <c r="M2428" s="5"/>
    </row>
    <row r="2429" spans="2:13" x14ac:dyDescent="0.3">
      <c r="B2429" s="3"/>
      <c r="C2429" s="3"/>
      <c r="D2429" s="3"/>
      <c r="E2429" s="3"/>
      <c r="F2429" s="3"/>
      <c r="G2429" s="3"/>
      <c r="H2429" s="3"/>
      <c r="I2429" s="3"/>
      <c r="J2429" s="4"/>
      <c r="K2429" s="4"/>
      <c r="L2429" s="3"/>
      <c r="M2429" s="5"/>
    </row>
    <row r="2430" spans="2:13" x14ac:dyDescent="0.3">
      <c r="B2430" s="3"/>
      <c r="C2430" s="3"/>
      <c r="D2430" s="3"/>
      <c r="F2430" s="3"/>
      <c r="G2430" s="3"/>
      <c r="H2430" s="3"/>
      <c r="I2430" s="3"/>
      <c r="J2430" s="4"/>
      <c r="K2430" s="4"/>
      <c r="L2430" s="3"/>
      <c r="M2430" s="5"/>
    </row>
    <row r="2431" spans="2:13" x14ac:dyDescent="0.3">
      <c r="B2431" s="3"/>
      <c r="C2431" s="3"/>
      <c r="D2431" s="3"/>
      <c r="E2431" s="3"/>
      <c r="F2431" s="3"/>
      <c r="H2431" s="3"/>
      <c r="I2431" s="3"/>
      <c r="J2431" s="4"/>
      <c r="K2431" s="4"/>
      <c r="M2431" s="5"/>
    </row>
    <row r="2432" spans="2:13" x14ac:dyDescent="0.3">
      <c r="B2432" s="3"/>
      <c r="C2432" s="3"/>
      <c r="D2432" s="3"/>
      <c r="E2432" s="3"/>
      <c r="F2432" s="3"/>
      <c r="G2432" s="3"/>
      <c r="H2432" s="3"/>
      <c r="I2432" s="3"/>
      <c r="J2432" s="4"/>
      <c r="K2432" s="4"/>
      <c r="L2432" s="3"/>
      <c r="M2432" s="5"/>
    </row>
    <row r="2433" spans="2:13" x14ac:dyDescent="0.3">
      <c r="B2433" s="3"/>
      <c r="C2433" s="3"/>
      <c r="D2433" s="3"/>
      <c r="E2433" s="3"/>
      <c r="F2433" s="3"/>
      <c r="G2433" s="3"/>
      <c r="H2433" s="3"/>
      <c r="I2433" s="3"/>
      <c r="J2433" s="4"/>
      <c r="K2433" s="4"/>
      <c r="L2433" s="3"/>
      <c r="M2433" s="5"/>
    </row>
    <row r="2434" spans="2:13" x14ac:dyDescent="0.3">
      <c r="B2434" s="3"/>
      <c r="C2434" s="3"/>
      <c r="D2434" s="3"/>
      <c r="E2434" s="3"/>
      <c r="F2434" s="3"/>
      <c r="G2434" s="3"/>
      <c r="H2434" s="3"/>
      <c r="I2434" s="3"/>
      <c r="J2434" s="4"/>
      <c r="K2434" s="4"/>
      <c r="L2434" s="3"/>
      <c r="M2434" s="5"/>
    </row>
    <row r="2435" spans="2:13" x14ac:dyDescent="0.3">
      <c r="B2435" s="3"/>
      <c r="C2435" s="3"/>
      <c r="D2435" s="3"/>
      <c r="E2435" s="3"/>
      <c r="F2435" s="3"/>
      <c r="G2435" s="3"/>
      <c r="H2435" s="3"/>
      <c r="I2435" s="3"/>
      <c r="J2435" s="4"/>
      <c r="K2435" s="4"/>
      <c r="L2435" s="3"/>
      <c r="M2435" s="5"/>
    </row>
    <row r="2436" spans="2:13" x14ac:dyDescent="0.3">
      <c r="B2436" s="3"/>
      <c r="C2436" s="3"/>
      <c r="D2436" s="3"/>
      <c r="E2436" s="3"/>
      <c r="F2436" s="3"/>
      <c r="G2436" s="3"/>
      <c r="H2436" s="3"/>
      <c r="I2436" s="3"/>
      <c r="J2436" s="4"/>
      <c r="K2436" s="4"/>
      <c r="L2436" s="3"/>
      <c r="M2436" s="5"/>
    </row>
    <row r="2437" spans="2:13" x14ac:dyDescent="0.3">
      <c r="B2437" s="3"/>
      <c r="C2437" s="3"/>
      <c r="D2437" s="3"/>
      <c r="E2437" s="3"/>
      <c r="F2437" s="3"/>
      <c r="G2437" s="3"/>
      <c r="H2437" s="3"/>
      <c r="I2437" s="3"/>
      <c r="J2437" s="4"/>
      <c r="K2437" s="4"/>
      <c r="L2437" s="3"/>
      <c r="M2437" s="5"/>
    </row>
    <row r="2438" spans="2:13" x14ac:dyDescent="0.3">
      <c r="B2438" s="3"/>
      <c r="C2438" s="3"/>
      <c r="D2438" s="3"/>
      <c r="E2438" s="3"/>
      <c r="F2438" s="3"/>
      <c r="G2438" s="3"/>
      <c r="H2438" s="3"/>
      <c r="I2438" s="3"/>
      <c r="J2438" s="4"/>
      <c r="K2438" s="4"/>
      <c r="L2438" s="3"/>
      <c r="M2438" s="5"/>
    </row>
    <row r="2439" spans="2:13" x14ac:dyDescent="0.3">
      <c r="B2439" s="3"/>
      <c r="C2439" s="3"/>
      <c r="D2439" s="3"/>
      <c r="E2439" s="3"/>
      <c r="F2439" s="3"/>
      <c r="G2439" s="3"/>
      <c r="H2439" s="3"/>
      <c r="I2439" s="3"/>
      <c r="J2439" s="4"/>
      <c r="K2439" s="4"/>
      <c r="L2439" s="3"/>
      <c r="M2439" s="5"/>
    </row>
    <row r="2440" spans="2:13" x14ac:dyDescent="0.3">
      <c r="B2440" s="3"/>
      <c r="C2440" s="3"/>
      <c r="D2440" s="3"/>
      <c r="E2440" s="3"/>
      <c r="G2440" s="3"/>
      <c r="H2440" s="3"/>
      <c r="J2440" s="4"/>
      <c r="K2440" s="4"/>
      <c r="L2440" s="3"/>
      <c r="M2440" s="5"/>
    </row>
    <row r="2441" spans="2:13" x14ac:dyDescent="0.3">
      <c r="B2441" s="3"/>
      <c r="C2441" s="3"/>
      <c r="D2441" s="3"/>
      <c r="E2441" s="3"/>
      <c r="F2441" s="3"/>
      <c r="G2441" s="3"/>
      <c r="H2441" s="3"/>
      <c r="I2441" s="3"/>
      <c r="J2441" s="4"/>
      <c r="K2441" s="4"/>
      <c r="L2441" s="3"/>
      <c r="M2441" s="5"/>
    </row>
    <row r="2442" spans="2:13" x14ac:dyDescent="0.3">
      <c r="B2442" s="3"/>
      <c r="C2442" s="3"/>
      <c r="D2442" s="3"/>
      <c r="E2442" s="3"/>
      <c r="F2442" s="3"/>
      <c r="G2442" s="3"/>
      <c r="H2442" s="3"/>
      <c r="I2442" s="3"/>
      <c r="J2442" s="4"/>
      <c r="K2442" s="4"/>
      <c r="L2442" s="3"/>
      <c r="M2442" s="5"/>
    </row>
    <row r="2443" spans="2:13" x14ac:dyDescent="0.3">
      <c r="B2443" s="3"/>
      <c r="C2443" s="3"/>
      <c r="D2443" s="3"/>
      <c r="E2443" s="3"/>
      <c r="F2443" s="3"/>
      <c r="G2443" s="3"/>
      <c r="H2443" s="3"/>
      <c r="I2443" s="3"/>
      <c r="J2443" s="4"/>
      <c r="K2443" s="4"/>
      <c r="L2443" s="3"/>
      <c r="M2443" s="5"/>
    </row>
    <row r="2444" spans="2:13" x14ac:dyDescent="0.3">
      <c r="B2444" s="3"/>
      <c r="C2444" s="3"/>
      <c r="D2444" s="3"/>
      <c r="E2444" s="3"/>
      <c r="F2444" s="3"/>
      <c r="G2444" s="3"/>
      <c r="H2444" s="3"/>
      <c r="I2444" s="3"/>
      <c r="J2444" s="4"/>
      <c r="K2444" s="4"/>
      <c r="L2444" s="3"/>
      <c r="M2444" s="5"/>
    </row>
    <row r="2445" spans="2:13" x14ac:dyDescent="0.3">
      <c r="B2445" s="3"/>
      <c r="C2445" s="3"/>
      <c r="D2445" s="3"/>
      <c r="E2445" s="3"/>
      <c r="F2445" s="3"/>
      <c r="G2445" s="3"/>
      <c r="H2445" s="3"/>
      <c r="I2445" s="3"/>
      <c r="J2445" s="4"/>
      <c r="K2445" s="4"/>
      <c r="L2445" s="3"/>
      <c r="M2445" s="5"/>
    </row>
    <row r="2446" spans="2:13" x14ac:dyDescent="0.3">
      <c r="B2446" s="3"/>
      <c r="C2446" s="3"/>
      <c r="D2446" s="3"/>
      <c r="E2446" s="3"/>
      <c r="F2446" s="3"/>
      <c r="G2446" s="3"/>
      <c r="H2446" s="3"/>
      <c r="I2446" s="3"/>
      <c r="J2446" s="4"/>
      <c r="K2446" s="4"/>
      <c r="L2446" s="3"/>
      <c r="M2446" s="5"/>
    </row>
    <row r="2447" spans="2:13" x14ac:dyDescent="0.3">
      <c r="B2447" s="3"/>
      <c r="C2447" s="3"/>
      <c r="D2447" s="3"/>
      <c r="F2447" s="3"/>
      <c r="G2447" s="3"/>
      <c r="H2447" s="3"/>
      <c r="I2447" s="3"/>
      <c r="J2447" s="4"/>
      <c r="K2447" s="4"/>
      <c r="L2447" s="3"/>
      <c r="M2447" s="5"/>
    </row>
    <row r="2448" spans="2:13" x14ac:dyDescent="0.3">
      <c r="B2448" s="3"/>
      <c r="C2448" s="3"/>
      <c r="D2448" s="3"/>
      <c r="E2448" s="3"/>
      <c r="F2448" s="3"/>
      <c r="G2448" s="3"/>
      <c r="H2448" s="3"/>
      <c r="I2448" s="3"/>
      <c r="J2448" s="4"/>
      <c r="K2448" s="4"/>
      <c r="L2448" s="3"/>
      <c r="M2448" s="5"/>
    </row>
    <row r="2449" spans="2:13" x14ac:dyDescent="0.3">
      <c r="B2449" s="3"/>
      <c r="C2449" s="3"/>
      <c r="D2449" s="3"/>
      <c r="E2449" s="3"/>
      <c r="F2449" s="3"/>
      <c r="G2449" s="3"/>
      <c r="H2449" s="3"/>
      <c r="I2449" s="3"/>
      <c r="J2449" s="4"/>
      <c r="K2449" s="4"/>
      <c r="M2449" s="5"/>
    </row>
    <row r="2450" spans="2:13" x14ac:dyDescent="0.3">
      <c r="B2450" s="3"/>
      <c r="C2450" s="3"/>
      <c r="D2450" s="3"/>
      <c r="E2450" s="3"/>
      <c r="F2450" s="3"/>
      <c r="G2450" s="3"/>
      <c r="H2450" s="3"/>
      <c r="I2450" s="3"/>
      <c r="J2450" s="4"/>
      <c r="K2450" s="4"/>
      <c r="M2450" s="5"/>
    </row>
    <row r="2451" spans="2:13" x14ac:dyDescent="0.3">
      <c r="B2451" s="3"/>
      <c r="C2451" s="3"/>
      <c r="D2451" s="3"/>
      <c r="E2451" s="3"/>
      <c r="F2451" s="3"/>
      <c r="G2451" s="3"/>
      <c r="H2451" s="3"/>
      <c r="I2451" s="3"/>
      <c r="J2451" s="4"/>
      <c r="K2451" s="4"/>
      <c r="M2451" s="5"/>
    </row>
    <row r="2452" spans="2:13" x14ac:dyDescent="0.3">
      <c r="B2452" s="3"/>
      <c r="C2452" s="3"/>
      <c r="D2452" s="3"/>
      <c r="E2452" s="3"/>
      <c r="F2452" s="3"/>
      <c r="G2452" s="3"/>
      <c r="H2452" s="3"/>
      <c r="I2452" s="3"/>
      <c r="J2452" s="4"/>
      <c r="K2452" s="4"/>
      <c r="L2452" s="3"/>
      <c r="M2452" s="5"/>
    </row>
    <row r="2453" spans="2:13" x14ac:dyDescent="0.3">
      <c r="B2453" s="3"/>
      <c r="C2453" s="3"/>
      <c r="D2453" s="3"/>
      <c r="E2453" s="3"/>
      <c r="F2453" s="3"/>
      <c r="G2453" s="3"/>
      <c r="H2453" s="3"/>
      <c r="I2453" s="3"/>
      <c r="J2453" s="4"/>
      <c r="K2453" s="4"/>
      <c r="L2453" s="3"/>
      <c r="M2453" s="5"/>
    </row>
    <row r="2454" spans="2:13" x14ac:dyDescent="0.3">
      <c r="B2454" s="3"/>
      <c r="C2454" s="3"/>
      <c r="D2454" s="3"/>
      <c r="E2454" s="3"/>
      <c r="F2454" s="3"/>
      <c r="G2454" s="3"/>
      <c r="H2454" s="3"/>
      <c r="I2454" s="3"/>
      <c r="J2454" s="4"/>
      <c r="K2454" s="4"/>
      <c r="L2454" s="3"/>
      <c r="M2454" s="5"/>
    </row>
    <row r="2455" spans="2:13" x14ac:dyDescent="0.3">
      <c r="B2455" s="3"/>
      <c r="C2455" s="3"/>
      <c r="D2455" s="3"/>
      <c r="E2455" s="3"/>
      <c r="G2455" s="3"/>
      <c r="H2455" s="3"/>
      <c r="J2455" s="4"/>
      <c r="K2455" s="4"/>
      <c r="L2455" s="3"/>
      <c r="M2455" s="5"/>
    </row>
    <row r="2456" spans="2:13" x14ac:dyDescent="0.3">
      <c r="B2456" s="3"/>
      <c r="C2456" s="3"/>
      <c r="D2456" s="3"/>
      <c r="E2456" s="3"/>
      <c r="F2456" s="3"/>
      <c r="G2456" s="3"/>
      <c r="H2456" s="3"/>
      <c r="I2456" s="3"/>
      <c r="J2456" s="4"/>
      <c r="K2456" s="4"/>
      <c r="M2456" s="5"/>
    </row>
    <row r="2457" spans="2:13" x14ac:dyDescent="0.3">
      <c r="B2457" s="3"/>
      <c r="C2457" s="3"/>
      <c r="D2457" s="3"/>
      <c r="E2457" s="3"/>
      <c r="F2457" s="3"/>
      <c r="G2457" s="3"/>
      <c r="H2457" s="3"/>
      <c r="I2457" s="3"/>
      <c r="J2457" s="4"/>
      <c r="K2457" s="4"/>
      <c r="L2457" s="3"/>
      <c r="M2457" s="5"/>
    </row>
    <row r="2458" spans="2:13" x14ac:dyDescent="0.3">
      <c r="B2458" s="3"/>
      <c r="C2458" s="3"/>
      <c r="D2458" s="3"/>
      <c r="E2458" s="3"/>
      <c r="F2458" s="3"/>
      <c r="G2458" s="3"/>
      <c r="H2458" s="3"/>
      <c r="I2458" s="3"/>
      <c r="J2458" s="4"/>
      <c r="K2458" s="4"/>
      <c r="L2458" s="3"/>
      <c r="M2458" s="5"/>
    </row>
    <row r="2459" spans="2:13" x14ac:dyDescent="0.3">
      <c r="B2459" s="3"/>
      <c r="C2459" s="3"/>
      <c r="D2459" s="3"/>
      <c r="E2459" s="3"/>
      <c r="F2459" s="3"/>
      <c r="G2459" s="3"/>
      <c r="H2459" s="3"/>
      <c r="I2459" s="3"/>
      <c r="J2459" s="4"/>
      <c r="K2459" s="4"/>
      <c r="L2459" s="3"/>
      <c r="M2459" s="5"/>
    </row>
    <row r="2460" spans="2:13" x14ac:dyDescent="0.3">
      <c r="B2460" s="3"/>
      <c r="C2460" s="3"/>
      <c r="D2460" s="3"/>
      <c r="F2460" s="3"/>
      <c r="G2460" s="3"/>
      <c r="H2460" s="3"/>
      <c r="I2460" s="3"/>
      <c r="J2460" s="4"/>
      <c r="K2460" s="4"/>
      <c r="L2460" s="3"/>
      <c r="M2460" s="5"/>
    </row>
    <row r="2461" spans="2:13" x14ac:dyDescent="0.3">
      <c r="B2461" s="3"/>
      <c r="C2461" s="3"/>
      <c r="D2461" s="3"/>
      <c r="E2461" s="3"/>
      <c r="F2461" s="3"/>
      <c r="G2461" s="3"/>
      <c r="H2461" s="3"/>
      <c r="I2461" s="3"/>
      <c r="J2461" s="4"/>
      <c r="K2461" s="4"/>
      <c r="L2461" s="3"/>
      <c r="M2461" s="5"/>
    </row>
    <row r="2462" spans="2:13" x14ac:dyDescent="0.3">
      <c r="B2462" s="3"/>
      <c r="C2462" s="3"/>
      <c r="D2462" s="3"/>
      <c r="E2462" s="3"/>
      <c r="F2462" s="3"/>
      <c r="G2462" s="3"/>
      <c r="H2462" s="3"/>
      <c r="I2462" s="3"/>
      <c r="J2462" s="4"/>
      <c r="K2462" s="4"/>
      <c r="L2462" s="3"/>
      <c r="M2462" s="5"/>
    </row>
    <row r="2463" spans="2:13" x14ac:dyDescent="0.3">
      <c r="B2463" s="3"/>
      <c r="C2463" s="3"/>
      <c r="D2463" s="3"/>
      <c r="E2463" s="3"/>
      <c r="F2463" s="3"/>
      <c r="G2463" s="3"/>
      <c r="H2463" s="3"/>
      <c r="I2463" s="3"/>
      <c r="J2463" s="4"/>
      <c r="K2463" s="4"/>
      <c r="L2463" s="3"/>
      <c r="M2463" s="5"/>
    </row>
    <row r="2464" spans="2:13" x14ac:dyDescent="0.3">
      <c r="B2464" s="3"/>
      <c r="C2464" s="3"/>
      <c r="D2464" s="3"/>
      <c r="E2464" s="3"/>
      <c r="F2464" s="3"/>
      <c r="G2464" s="3"/>
      <c r="H2464" s="3"/>
      <c r="I2464" s="3"/>
      <c r="J2464" s="4"/>
      <c r="K2464" s="4"/>
      <c r="L2464" s="3"/>
      <c r="M2464" s="5"/>
    </row>
    <row r="2465" spans="2:13" x14ac:dyDescent="0.3">
      <c r="B2465" s="3"/>
      <c r="C2465" s="3"/>
      <c r="D2465" s="3"/>
      <c r="E2465" s="3"/>
      <c r="F2465" s="3"/>
      <c r="G2465" s="3"/>
      <c r="H2465" s="3"/>
      <c r="I2465" s="3"/>
      <c r="J2465" s="4"/>
      <c r="K2465" s="4"/>
      <c r="L2465" s="3"/>
      <c r="M2465" s="5"/>
    </row>
    <row r="2466" spans="2:13" x14ac:dyDescent="0.3">
      <c r="B2466" s="3"/>
      <c r="C2466" s="3"/>
      <c r="D2466" s="3"/>
      <c r="E2466" s="3"/>
      <c r="F2466" s="3"/>
      <c r="G2466" s="3"/>
      <c r="H2466" s="3"/>
      <c r="I2466" s="3"/>
      <c r="J2466" s="4"/>
      <c r="K2466" s="4"/>
      <c r="L2466" s="3"/>
      <c r="M2466" s="5"/>
    </row>
    <row r="2467" spans="2:13" x14ac:dyDescent="0.3">
      <c r="B2467" s="3"/>
      <c r="C2467" s="3"/>
      <c r="D2467" s="3"/>
      <c r="E2467" s="3"/>
      <c r="F2467" s="3"/>
      <c r="G2467" s="3"/>
      <c r="H2467" s="3"/>
      <c r="I2467" s="3"/>
      <c r="J2467" s="4"/>
      <c r="K2467" s="4"/>
      <c r="L2467" s="3"/>
      <c r="M2467" s="5"/>
    </row>
    <row r="2468" spans="2:13" x14ac:dyDescent="0.3">
      <c r="B2468" s="3"/>
      <c r="C2468" s="3"/>
      <c r="D2468" s="3"/>
      <c r="E2468" s="3"/>
      <c r="F2468" s="3"/>
      <c r="G2468" s="3"/>
      <c r="H2468" s="3"/>
      <c r="I2468" s="3"/>
      <c r="J2468" s="4"/>
      <c r="K2468" s="4"/>
      <c r="L2468" s="3"/>
      <c r="M2468" s="5"/>
    </row>
    <row r="2469" spans="2:13" x14ac:dyDescent="0.3">
      <c r="B2469" s="3"/>
      <c r="C2469" s="3"/>
      <c r="D2469" s="3"/>
      <c r="E2469" s="3"/>
      <c r="F2469" s="3"/>
      <c r="G2469" s="3"/>
      <c r="H2469" s="3"/>
      <c r="I2469" s="3"/>
      <c r="J2469" s="4"/>
      <c r="K2469" s="4"/>
      <c r="L2469" s="3"/>
      <c r="M2469" s="5"/>
    </row>
    <row r="2470" spans="2:13" x14ac:dyDescent="0.3">
      <c r="B2470" s="3"/>
      <c r="C2470" s="3"/>
      <c r="D2470" s="3"/>
      <c r="E2470" s="3"/>
      <c r="F2470" s="3"/>
      <c r="G2470" s="3"/>
      <c r="H2470" s="3"/>
      <c r="I2470" s="3"/>
      <c r="J2470" s="4"/>
      <c r="K2470" s="4"/>
      <c r="L2470" s="3"/>
      <c r="M2470" s="5"/>
    </row>
    <row r="2471" spans="2:13" x14ac:dyDescent="0.3">
      <c r="B2471" s="3"/>
      <c r="C2471" s="3"/>
      <c r="D2471" s="3"/>
      <c r="E2471" s="3"/>
      <c r="F2471" s="3"/>
      <c r="G2471" s="3"/>
      <c r="H2471" s="3"/>
      <c r="I2471" s="3"/>
      <c r="J2471" s="4"/>
      <c r="K2471" s="4"/>
      <c r="L2471" s="3"/>
      <c r="M2471" s="5"/>
    </row>
    <row r="2472" spans="2:13" x14ac:dyDescent="0.3">
      <c r="B2472" s="3"/>
      <c r="C2472" s="3"/>
      <c r="D2472" s="3"/>
      <c r="E2472" s="3"/>
      <c r="F2472" s="3"/>
      <c r="G2472" s="3"/>
      <c r="H2472" s="3"/>
      <c r="I2472" s="3"/>
      <c r="J2472" s="4"/>
      <c r="K2472" s="4"/>
      <c r="L2472" s="3"/>
      <c r="M2472" s="5"/>
    </row>
    <row r="2473" spans="2:13" x14ac:dyDescent="0.3">
      <c r="B2473" s="3"/>
      <c r="C2473" s="3"/>
      <c r="D2473" s="3"/>
      <c r="E2473" s="3"/>
      <c r="F2473" s="3"/>
      <c r="G2473" s="3"/>
      <c r="H2473" s="3"/>
      <c r="I2473" s="3"/>
      <c r="J2473" s="4"/>
      <c r="K2473" s="4"/>
      <c r="L2473" s="3"/>
      <c r="M2473" s="5"/>
    </row>
    <row r="2474" spans="2:13" x14ac:dyDescent="0.3">
      <c r="B2474" s="3"/>
      <c r="C2474" s="3"/>
      <c r="D2474" s="3"/>
      <c r="E2474" s="3"/>
      <c r="F2474" s="3"/>
      <c r="G2474" s="3"/>
      <c r="H2474" s="3"/>
      <c r="I2474" s="3"/>
      <c r="J2474" s="4"/>
      <c r="K2474" s="4"/>
      <c r="L2474" s="3"/>
      <c r="M2474" s="5"/>
    </row>
    <row r="2475" spans="2:13" x14ac:dyDescent="0.3">
      <c r="B2475" s="3"/>
      <c r="C2475" s="3"/>
      <c r="D2475" s="3"/>
      <c r="E2475" s="3"/>
      <c r="F2475" s="3"/>
      <c r="G2475" s="3"/>
      <c r="H2475" s="3"/>
      <c r="I2475" s="3"/>
      <c r="J2475" s="4"/>
      <c r="K2475" s="4"/>
      <c r="M2475" s="5"/>
    </row>
    <row r="2476" spans="2:13" x14ac:dyDescent="0.3">
      <c r="B2476" s="3"/>
      <c r="C2476" s="3"/>
      <c r="D2476" s="3"/>
      <c r="E2476" s="3"/>
      <c r="G2476" s="3"/>
      <c r="H2476" s="3"/>
      <c r="J2476" s="4"/>
      <c r="K2476" s="4"/>
      <c r="L2476" s="3"/>
      <c r="M2476" s="5"/>
    </row>
    <row r="2477" spans="2:13" x14ac:dyDescent="0.3">
      <c r="B2477" s="3"/>
      <c r="C2477" s="3"/>
      <c r="D2477" s="3"/>
      <c r="E2477" s="3"/>
      <c r="F2477" s="3"/>
      <c r="G2477" s="3"/>
      <c r="H2477" s="3"/>
      <c r="I2477" s="3"/>
      <c r="J2477" s="4"/>
      <c r="K2477" s="4"/>
      <c r="L2477" s="3"/>
      <c r="M2477" s="5"/>
    </row>
    <row r="2478" spans="2:13" x14ac:dyDescent="0.3">
      <c r="B2478" s="3"/>
      <c r="C2478" s="3"/>
      <c r="D2478" s="3"/>
      <c r="E2478" s="3"/>
      <c r="F2478" s="3"/>
      <c r="G2478" s="3"/>
      <c r="H2478" s="3"/>
      <c r="I2478" s="3"/>
      <c r="J2478" s="4"/>
      <c r="K2478" s="4"/>
      <c r="L2478" s="3"/>
      <c r="M2478" s="5"/>
    </row>
    <row r="2479" spans="2:13" x14ac:dyDescent="0.3">
      <c r="B2479" s="3"/>
      <c r="C2479" s="3"/>
      <c r="D2479" s="3"/>
      <c r="E2479" s="3"/>
      <c r="F2479" s="3"/>
      <c r="G2479" s="3"/>
      <c r="H2479" s="3"/>
      <c r="I2479" s="3"/>
      <c r="J2479" s="4"/>
      <c r="K2479" s="4"/>
      <c r="L2479" s="3"/>
      <c r="M2479" s="5"/>
    </row>
    <row r="2480" spans="2:13" x14ac:dyDescent="0.3">
      <c r="B2480" s="3"/>
      <c r="C2480" s="3"/>
      <c r="D2480" s="3"/>
      <c r="E2480" s="3"/>
      <c r="F2480" s="3"/>
      <c r="G2480" s="3"/>
      <c r="H2480" s="3"/>
      <c r="I2480" s="3"/>
      <c r="J2480" s="4"/>
      <c r="K2480" s="4"/>
      <c r="L2480" s="3"/>
      <c r="M2480" s="5"/>
    </row>
    <row r="2481" spans="2:13" x14ac:dyDescent="0.3">
      <c r="B2481" s="3"/>
      <c r="C2481" s="3"/>
      <c r="D2481" s="3"/>
      <c r="E2481" s="3"/>
      <c r="G2481" s="3"/>
      <c r="H2481" s="3"/>
      <c r="J2481" s="4"/>
      <c r="K2481" s="4"/>
      <c r="M2481" s="5"/>
    </row>
    <row r="2482" spans="2:13" x14ac:dyDescent="0.3">
      <c r="B2482" s="3"/>
      <c r="C2482" s="3"/>
      <c r="D2482" s="3"/>
      <c r="E2482" s="3"/>
      <c r="G2482" s="3"/>
      <c r="H2482" s="3"/>
      <c r="J2482" s="4"/>
      <c r="K2482" s="4"/>
      <c r="L2482" s="3"/>
      <c r="M2482" s="5"/>
    </row>
    <row r="2483" spans="2:13" x14ac:dyDescent="0.3">
      <c r="B2483" s="3"/>
      <c r="C2483" s="3"/>
      <c r="D2483" s="3"/>
      <c r="E2483" s="3"/>
      <c r="G2483" s="3"/>
      <c r="H2483" s="3"/>
      <c r="J2483" s="4"/>
      <c r="K2483" s="4"/>
      <c r="L2483" s="3"/>
      <c r="M2483" s="5"/>
    </row>
    <row r="2484" spans="2:13" x14ac:dyDescent="0.3">
      <c r="B2484" s="3"/>
      <c r="C2484" s="3"/>
      <c r="D2484" s="3"/>
      <c r="E2484" s="3"/>
      <c r="F2484" s="3"/>
      <c r="G2484" s="3"/>
      <c r="H2484" s="3"/>
      <c r="I2484" s="3"/>
      <c r="J2484" s="4"/>
      <c r="K2484" s="4"/>
      <c r="M2484" s="5"/>
    </row>
    <row r="2485" spans="2:13" x14ac:dyDescent="0.3">
      <c r="B2485" s="3"/>
      <c r="C2485" s="3"/>
      <c r="D2485" s="3"/>
      <c r="E2485" s="3"/>
      <c r="F2485" s="3"/>
      <c r="H2485" s="3"/>
      <c r="I2485" s="3"/>
      <c r="J2485" s="4"/>
      <c r="K2485" s="4"/>
      <c r="M2485" s="5"/>
    </row>
    <row r="2486" spans="2:13" x14ac:dyDescent="0.3">
      <c r="B2486" s="3"/>
      <c r="C2486" s="3"/>
      <c r="D2486" s="3"/>
      <c r="E2486" s="3"/>
      <c r="F2486" s="3"/>
      <c r="G2486" s="3"/>
      <c r="H2486" s="3"/>
      <c r="I2486" s="3"/>
      <c r="J2486" s="4"/>
      <c r="K2486" s="4"/>
      <c r="L2486" s="3"/>
      <c r="M2486" s="5"/>
    </row>
    <row r="2487" spans="2:13" x14ac:dyDescent="0.3">
      <c r="B2487" s="3"/>
      <c r="C2487" s="3"/>
      <c r="D2487" s="3"/>
      <c r="E2487" s="3"/>
      <c r="F2487" s="3"/>
      <c r="G2487" s="3"/>
      <c r="H2487" s="3"/>
      <c r="I2487" s="3"/>
      <c r="J2487" s="4"/>
      <c r="K2487" s="4"/>
      <c r="L2487" s="3"/>
      <c r="M2487" s="5"/>
    </row>
    <row r="2488" spans="2:13" x14ac:dyDescent="0.3">
      <c r="B2488" s="3"/>
      <c r="C2488" s="3"/>
      <c r="D2488" s="3"/>
      <c r="F2488" s="3"/>
      <c r="G2488" s="3"/>
      <c r="H2488" s="3"/>
      <c r="I2488" s="3"/>
      <c r="J2488" s="4"/>
      <c r="K2488" s="4"/>
      <c r="L2488" s="3"/>
      <c r="M2488" s="5"/>
    </row>
    <row r="2489" spans="2:13" x14ac:dyDescent="0.3">
      <c r="B2489" s="3"/>
      <c r="C2489" s="3"/>
      <c r="D2489" s="3"/>
      <c r="F2489" s="3"/>
      <c r="H2489" s="3"/>
      <c r="I2489" s="3"/>
      <c r="J2489" s="4"/>
      <c r="K2489" s="4"/>
      <c r="L2489" s="3"/>
      <c r="M2489" s="5"/>
    </row>
    <row r="2490" spans="2:13" x14ac:dyDescent="0.3">
      <c r="B2490" s="3"/>
      <c r="C2490" s="3"/>
      <c r="D2490" s="3"/>
      <c r="E2490" s="3"/>
      <c r="F2490" s="3"/>
      <c r="G2490" s="3"/>
      <c r="H2490" s="3"/>
      <c r="I2490" s="3"/>
      <c r="J2490" s="4"/>
      <c r="K2490" s="4"/>
      <c r="L2490" s="3"/>
      <c r="M2490" s="5"/>
    </row>
    <row r="2491" spans="2:13" x14ac:dyDescent="0.3">
      <c r="B2491" s="3"/>
      <c r="C2491" s="3"/>
      <c r="D2491" s="3"/>
      <c r="E2491" s="3"/>
      <c r="F2491" s="3"/>
      <c r="G2491" s="3"/>
      <c r="H2491" s="3"/>
      <c r="I2491" s="3"/>
      <c r="J2491" s="4"/>
      <c r="K2491" s="4"/>
      <c r="L2491" s="3"/>
      <c r="M2491" s="5"/>
    </row>
    <row r="2492" spans="2:13" x14ac:dyDescent="0.3">
      <c r="B2492" s="3"/>
      <c r="C2492" s="3"/>
      <c r="D2492" s="3"/>
      <c r="E2492" s="3"/>
      <c r="F2492" s="3"/>
      <c r="G2492" s="3"/>
      <c r="H2492" s="3"/>
      <c r="I2492" s="3"/>
      <c r="J2492" s="4"/>
      <c r="K2492" s="4"/>
      <c r="L2492" s="3"/>
      <c r="M2492" s="5"/>
    </row>
    <row r="2493" spans="2:13" x14ac:dyDescent="0.3">
      <c r="B2493" s="3"/>
      <c r="C2493" s="3"/>
      <c r="D2493" s="3"/>
      <c r="E2493" s="3"/>
      <c r="F2493" s="3"/>
      <c r="G2493" s="3"/>
      <c r="H2493" s="3"/>
      <c r="I2493" s="3"/>
      <c r="J2493" s="4"/>
      <c r="K2493" s="4"/>
      <c r="L2493" s="3"/>
      <c r="M2493" s="5"/>
    </row>
    <row r="2494" spans="2:13" x14ac:dyDescent="0.3">
      <c r="B2494" s="3"/>
      <c r="C2494" s="3"/>
      <c r="D2494" s="3"/>
      <c r="E2494" s="3"/>
      <c r="F2494" s="3"/>
      <c r="G2494" s="3"/>
      <c r="H2494" s="3"/>
      <c r="I2494" s="3"/>
      <c r="J2494" s="4"/>
      <c r="K2494" s="4"/>
      <c r="L2494" s="3"/>
      <c r="M2494" s="5"/>
    </row>
    <row r="2495" spans="2:13" x14ac:dyDescent="0.3">
      <c r="B2495" s="3"/>
      <c r="C2495" s="3"/>
      <c r="D2495" s="3"/>
      <c r="E2495" s="3"/>
      <c r="F2495" s="3"/>
      <c r="H2495" s="3"/>
      <c r="I2495" s="3"/>
      <c r="J2495" s="4"/>
      <c r="K2495" s="4"/>
      <c r="L2495" s="3"/>
      <c r="M2495" s="5"/>
    </row>
    <row r="2496" spans="2:13" x14ac:dyDescent="0.3">
      <c r="B2496" s="3"/>
      <c r="C2496" s="3"/>
      <c r="D2496" s="3"/>
      <c r="E2496" s="3"/>
      <c r="F2496" s="3"/>
      <c r="G2496" s="3"/>
      <c r="H2496" s="3"/>
      <c r="I2496" s="3"/>
      <c r="J2496" s="4"/>
      <c r="K2496" s="4"/>
      <c r="L2496" s="3"/>
      <c r="M2496" s="5"/>
    </row>
    <row r="2497" spans="2:13" x14ac:dyDescent="0.3">
      <c r="B2497" s="3"/>
      <c r="C2497" s="3"/>
      <c r="D2497" s="3"/>
      <c r="E2497" s="3"/>
      <c r="F2497" s="3"/>
      <c r="G2497" s="3"/>
      <c r="H2497" s="3"/>
      <c r="I2497" s="3"/>
      <c r="J2497" s="4"/>
      <c r="K2497" s="4"/>
      <c r="L2497" s="3"/>
      <c r="M2497" s="5"/>
    </row>
    <row r="2498" spans="2:13" x14ac:dyDescent="0.3">
      <c r="B2498" s="3"/>
      <c r="C2498" s="3"/>
      <c r="D2498" s="3"/>
      <c r="E2498" s="3"/>
      <c r="G2498" s="3"/>
      <c r="H2498" s="3"/>
      <c r="J2498" s="4"/>
      <c r="K2498" s="4"/>
      <c r="M2498" s="5"/>
    </row>
    <row r="2499" spans="2:13" x14ac:dyDescent="0.3">
      <c r="B2499" s="3"/>
      <c r="C2499" s="3"/>
      <c r="D2499" s="3"/>
      <c r="E2499" s="3"/>
      <c r="F2499" s="3"/>
      <c r="G2499" s="3"/>
      <c r="H2499" s="3"/>
      <c r="I2499" s="3"/>
      <c r="J2499" s="4"/>
      <c r="K2499" s="4"/>
      <c r="L2499" s="3"/>
      <c r="M2499" s="5"/>
    </row>
    <row r="2500" spans="2:13" x14ac:dyDescent="0.3">
      <c r="B2500" s="3"/>
      <c r="C2500" s="3"/>
      <c r="D2500" s="3"/>
      <c r="F2500" s="3"/>
      <c r="G2500" s="3"/>
      <c r="H2500" s="3"/>
      <c r="I2500" s="3"/>
      <c r="J2500" s="4"/>
      <c r="K2500" s="4"/>
      <c r="L2500" s="3"/>
      <c r="M2500" s="5"/>
    </row>
    <row r="2501" spans="2:13" x14ac:dyDescent="0.3">
      <c r="B2501" s="3"/>
      <c r="C2501" s="3"/>
      <c r="D2501" s="3"/>
      <c r="E2501" s="3"/>
      <c r="F2501" s="3"/>
      <c r="G2501" s="3"/>
      <c r="H2501" s="3"/>
      <c r="I2501" s="3"/>
      <c r="J2501" s="4"/>
      <c r="K2501" s="4"/>
      <c r="L2501" s="3"/>
      <c r="M2501" s="5"/>
    </row>
    <row r="2502" spans="2:13" x14ac:dyDescent="0.3">
      <c r="B2502" s="3"/>
      <c r="C2502" s="3"/>
      <c r="D2502" s="3"/>
      <c r="E2502" s="3"/>
      <c r="F2502" s="3"/>
      <c r="G2502" s="3"/>
      <c r="H2502" s="3"/>
      <c r="I2502" s="3"/>
      <c r="J2502" s="4"/>
      <c r="K2502" s="4"/>
      <c r="L2502" s="3"/>
      <c r="M2502" s="5"/>
    </row>
    <row r="2503" spans="2:13" x14ac:dyDescent="0.3">
      <c r="B2503" s="3"/>
      <c r="C2503" s="3"/>
      <c r="D2503" s="3"/>
      <c r="E2503" s="3"/>
      <c r="F2503" s="3"/>
      <c r="G2503" s="3"/>
      <c r="H2503" s="3"/>
      <c r="I2503" s="3"/>
      <c r="J2503" s="4"/>
      <c r="K2503" s="4"/>
      <c r="L2503" s="3"/>
      <c r="M2503" s="5"/>
    </row>
    <row r="2504" spans="2:13" x14ac:dyDescent="0.3">
      <c r="B2504" s="3"/>
      <c r="C2504" s="3"/>
      <c r="D2504" s="3"/>
      <c r="E2504" s="3"/>
      <c r="F2504" s="3"/>
      <c r="G2504" s="3"/>
      <c r="H2504" s="3"/>
      <c r="I2504" s="3"/>
      <c r="J2504" s="4"/>
      <c r="K2504" s="4"/>
      <c r="L2504" s="3"/>
      <c r="M2504" s="5"/>
    </row>
    <row r="2505" spans="2:13" x14ac:dyDescent="0.3">
      <c r="B2505" s="3"/>
      <c r="C2505" s="3"/>
      <c r="D2505" s="3"/>
      <c r="E2505" s="3"/>
      <c r="F2505" s="3"/>
      <c r="G2505" s="3"/>
      <c r="H2505" s="3"/>
      <c r="I2505" s="3"/>
      <c r="J2505" s="4"/>
      <c r="K2505" s="4"/>
      <c r="L2505" s="3"/>
      <c r="M2505" s="5"/>
    </row>
    <row r="2506" spans="2:13" x14ac:dyDescent="0.3">
      <c r="B2506" s="3"/>
      <c r="C2506" s="3"/>
      <c r="D2506" s="3"/>
      <c r="E2506" s="3"/>
      <c r="F2506" s="3"/>
      <c r="G2506" s="3"/>
      <c r="H2506" s="3"/>
      <c r="I2506" s="3"/>
      <c r="J2506" s="4"/>
      <c r="K2506" s="4"/>
      <c r="L2506" s="3"/>
      <c r="M2506" s="5"/>
    </row>
    <row r="2507" spans="2:13" x14ac:dyDescent="0.3">
      <c r="B2507" s="3"/>
      <c r="C2507" s="3"/>
      <c r="D2507" s="3"/>
      <c r="E2507" s="3"/>
      <c r="F2507" s="3"/>
      <c r="H2507" s="3"/>
      <c r="I2507" s="3"/>
      <c r="J2507" s="4"/>
      <c r="K2507" s="4"/>
      <c r="L2507" s="3"/>
      <c r="M2507" s="5"/>
    </row>
    <row r="2508" spans="2:13" x14ac:dyDescent="0.3">
      <c r="B2508" s="3"/>
      <c r="C2508" s="3"/>
      <c r="D2508" s="3"/>
      <c r="E2508" s="3"/>
      <c r="F2508" s="3"/>
      <c r="G2508" s="3"/>
      <c r="H2508" s="3"/>
      <c r="I2508" s="3"/>
      <c r="J2508" s="4"/>
      <c r="K2508" s="4"/>
      <c r="L2508" s="3"/>
      <c r="M2508" s="5"/>
    </row>
    <row r="2509" spans="2:13" x14ac:dyDescent="0.3">
      <c r="B2509" s="3"/>
      <c r="C2509" s="3"/>
      <c r="D2509" s="3"/>
      <c r="E2509" s="3"/>
      <c r="F2509" s="3"/>
      <c r="G2509" s="3"/>
      <c r="H2509" s="3"/>
      <c r="I2509" s="3"/>
      <c r="J2509" s="4"/>
      <c r="K2509" s="4"/>
      <c r="L2509" s="3"/>
      <c r="M2509" s="5"/>
    </row>
    <row r="2510" spans="2:13" x14ac:dyDescent="0.3">
      <c r="B2510" s="3"/>
      <c r="C2510" s="3"/>
      <c r="D2510" s="3"/>
      <c r="E2510" s="3"/>
      <c r="F2510" s="3"/>
      <c r="G2510" s="3"/>
      <c r="H2510" s="3"/>
      <c r="I2510" s="3"/>
      <c r="J2510" s="4"/>
      <c r="K2510" s="4"/>
      <c r="L2510" s="3"/>
      <c r="M2510" s="5"/>
    </row>
    <row r="2511" spans="2:13" x14ac:dyDescent="0.3">
      <c r="B2511" s="3"/>
      <c r="C2511" s="3"/>
      <c r="D2511" s="3"/>
      <c r="E2511" s="3"/>
      <c r="F2511" s="3"/>
      <c r="G2511" s="3"/>
      <c r="H2511" s="3"/>
      <c r="I2511" s="3"/>
      <c r="J2511" s="4"/>
      <c r="K2511" s="4"/>
      <c r="L2511" s="3"/>
      <c r="M2511" s="5"/>
    </row>
    <row r="2512" spans="2:13" x14ac:dyDescent="0.3">
      <c r="B2512" s="3"/>
      <c r="C2512" s="3"/>
      <c r="D2512" s="3"/>
      <c r="F2512" s="3"/>
      <c r="G2512" s="3"/>
      <c r="H2512" s="3"/>
      <c r="I2512" s="3"/>
      <c r="J2512" s="4"/>
      <c r="K2512" s="4"/>
      <c r="L2512" s="3"/>
      <c r="M2512" s="5"/>
    </row>
    <row r="2513" spans="2:13" x14ac:dyDescent="0.3">
      <c r="B2513" s="3"/>
      <c r="C2513" s="3"/>
      <c r="D2513" s="3"/>
      <c r="E2513" s="3"/>
      <c r="F2513" s="3"/>
      <c r="G2513" s="3"/>
      <c r="H2513" s="3"/>
      <c r="I2513" s="3"/>
      <c r="J2513" s="4"/>
      <c r="K2513" s="4"/>
      <c r="L2513" s="3"/>
      <c r="M2513" s="5"/>
    </row>
    <row r="2514" spans="2:13" x14ac:dyDescent="0.3">
      <c r="B2514" s="3"/>
      <c r="C2514" s="3"/>
      <c r="D2514" s="3"/>
      <c r="E2514" s="3"/>
      <c r="G2514" s="3"/>
      <c r="H2514" s="3"/>
      <c r="J2514" s="4"/>
      <c r="K2514" s="4"/>
      <c r="L2514" s="3"/>
      <c r="M2514" s="5"/>
    </row>
    <row r="2515" spans="2:13" x14ac:dyDescent="0.3">
      <c r="B2515" s="3"/>
      <c r="C2515" s="3"/>
      <c r="D2515" s="3"/>
      <c r="E2515" s="3"/>
      <c r="F2515" s="3"/>
      <c r="G2515" s="3"/>
      <c r="H2515" s="3"/>
      <c r="I2515" s="3"/>
      <c r="J2515" s="4"/>
      <c r="K2515" s="4"/>
      <c r="L2515" s="3"/>
      <c r="M2515" s="5"/>
    </row>
    <row r="2516" spans="2:13" x14ac:dyDescent="0.3">
      <c r="B2516" s="3"/>
      <c r="C2516" s="3"/>
      <c r="D2516" s="3"/>
      <c r="E2516" s="3"/>
      <c r="F2516" s="3"/>
      <c r="G2516" s="3"/>
      <c r="H2516" s="3"/>
      <c r="I2516" s="3"/>
      <c r="J2516" s="4"/>
      <c r="K2516" s="4"/>
      <c r="L2516" s="3"/>
      <c r="M2516" s="5"/>
    </row>
    <row r="2517" spans="2:13" x14ac:dyDescent="0.3">
      <c r="B2517" s="3"/>
      <c r="C2517" s="3"/>
      <c r="D2517" s="3"/>
      <c r="E2517" s="3"/>
      <c r="F2517" s="3"/>
      <c r="G2517" s="3"/>
      <c r="H2517" s="3"/>
      <c r="I2517" s="3"/>
      <c r="J2517" s="4"/>
      <c r="K2517" s="4"/>
      <c r="L2517" s="3"/>
      <c r="M2517" s="5"/>
    </row>
    <row r="2518" spans="2:13" x14ac:dyDescent="0.3">
      <c r="B2518" s="3"/>
      <c r="C2518" s="3"/>
      <c r="D2518" s="3"/>
      <c r="E2518" s="3"/>
      <c r="G2518" s="3"/>
      <c r="H2518" s="3"/>
      <c r="J2518" s="4"/>
      <c r="K2518" s="4"/>
      <c r="L2518" s="3"/>
      <c r="M2518" s="5"/>
    </row>
    <row r="2519" spans="2:13" x14ac:dyDescent="0.3">
      <c r="B2519" s="3"/>
      <c r="C2519" s="3"/>
      <c r="D2519" s="3"/>
      <c r="E2519" s="3"/>
      <c r="F2519" s="3"/>
      <c r="G2519" s="3"/>
      <c r="H2519" s="3"/>
      <c r="I2519" s="3"/>
      <c r="J2519" s="4"/>
      <c r="K2519" s="4"/>
      <c r="M2519" s="5"/>
    </row>
    <row r="2520" spans="2:13" x14ac:dyDescent="0.3">
      <c r="B2520" s="3"/>
      <c r="C2520" s="3"/>
      <c r="D2520" s="3"/>
      <c r="E2520" s="3"/>
      <c r="F2520" s="3"/>
      <c r="G2520" s="3"/>
      <c r="H2520" s="3"/>
      <c r="I2520" s="3"/>
      <c r="J2520" s="4"/>
      <c r="K2520" s="4"/>
      <c r="L2520" s="3"/>
      <c r="M2520" s="5"/>
    </row>
    <row r="2521" spans="2:13" x14ac:dyDescent="0.3">
      <c r="B2521" s="3"/>
      <c r="C2521" s="3"/>
      <c r="D2521" s="3"/>
      <c r="E2521" s="3"/>
      <c r="F2521" s="3"/>
      <c r="G2521" s="3"/>
      <c r="H2521" s="3"/>
      <c r="I2521" s="3"/>
      <c r="J2521" s="4"/>
      <c r="K2521" s="4"/>
      <c r="M2521" s="5"/>
    </row>
    <row r="2522" spans="2:13" x14ac:dyDescent="0.3">
      <c r="B2522" s="3"/>
      <c r="C2522" s="3"/>
      <c r="D2522" s="3"/>
      <c r="E2522" s="3"/>
      <c r="F2522" s="3"/>
      <c r="G2522" s="3"/>
      <c r="H2522" s="3"/>
      <c r="I2522" s="3"/>
      <c r="J2522" s="4"/>
      <c r="K2522" s="4"/>
      <c r="L2522" s="3"/>
      <c r="M2522" s="5"/>
    </row>
    <row r="2523" spans="2:13" x14ac:dyDescent="0.3">
      <c r="B2523" s="3"/>
      <c r="C2523" s="3"/>
      <c r="D2523" s="3"/>
      <c r="E2523" s="3"/>
      <c r="F2523" s="3"/>
      <c r="G2523" s="3"/>
      <c r="H2523" s="3"/>
      <c r="I2523" s="3"/>
      <c r="J2523" s="4"/>
      <c r="K2523" s="4"/>
      <c r="L2523" s="3"/>
      <c r="M2523" s="5"/>
    </row>
    <row r="2524" spans="2:13" x14ac:dyDescent="0.3">
      <c r="B2524" s="3"/>
      <c r="C2524" s="3"/>
      <c r="D2524" s="3"/>
      <c r="E2524" s="3"/>
      <c r="F2524" s="3"/>
      <c r="G2524" s="3"/>
      <c r="H2524" s="3"/>
      <c r="I2524" s="3"/>
      <c r="J2524" s="4"/>
      <c r="K2524" s="4"/>
      <c r="L2524" s="3"/>
      <c r="M2524" s="5"/>
    </row>
    <row r="2525" spans="2:13" x14ac:dyDescent="0.3">
      <c r="B2525" s="3"/>
      <c r="C2525" s="3"/>
      <c r="D2525" s="3"/>
      <c r="E2525" s="3"/>
      <c r="F2525" s="3"/>
      <c r="G2525" s="3"/>
      <c r="H2525" s="3"/>
      <c r="I2525" s="3"/>
      <c r="J2525" s="4"/>
      <c r="K2525" s="4"/>
      <c r="L2525" s="3"/>
      <c r="M2525" s="5"/>
    </row>
    <row r="2526" spans="2:13" x14ac:dyDescent="0.3">
      <c r="B2526" s="3"/>
      <c r="C2526" s="3"/>
      <c r="D2526" s="3"/>
      <c r="E2526" s="3"/>
      <c r="F2526" s="3"/>
      <c r="G2526" s="3"/>
      <c r="H2526" s="3"/>
      <c r="I2526" s="3"/>
      <c r="J2526" s="4"/>
      <c r="K2526" s="4"/>
      <c r="L2526" s="3"/>
      <c r="M2526" s="5"/>
    </row>
    <row r="2527" spans="2:13" x14ac:dyDescent="0.3">
      <c r="B2527" s="3"/>
      <c r="C2527" s="3"/>
      <c r="D2527" s="3"/>
      <c r="E2527" s="3"/>
      <c r="F2527" s="3"/>
      <c r="G2527" s="3"/>
      <c r="H2527" s="3"/>
      <c r="I2527" s="3"/>
      <c r="J2527" s="4"/>
      <c r="K2527" s="4"/>
      <c r="L2527" s="3"/>
      <c r="M2527" s="5"/>
    </row>
    <row r="2528" spans="2:13" x14ac:dyDescent="0.3">
      <c r="B2528" s="3"/>
      <c r="C2528" s="3"/>
      <c r="D2528" s="3"/>
      <c r="E2528" s="3"/>
      <c r="G2528" s="3"/>
      <c r="H2528" s="3"/>
      <c r="J2528" s="4"/>
      <c r="K2528" s="4"/>
      <c r="L2528" s="3"/>
      <c r="M2528" s="5"/>
    </row>
    <row r="2529" spans="2:13" x14ac:dyDescent="0.3">
      <c r="B2529" s="3"/>
      <c r="C2529" s="3"/>
      <c r="D2529" s="3"/>
      <c r="E2529" s="3"/>
      <c r="F2529" s="3"/>
      <c r="G2529" s="3"/>
      <c r="H2529" s="3"/>
      <c r="I2529" s="3"/>
      <c r="J2529" s="4"/>
      <c r="K2529" s="4"/>
      <c r="L2529" s="3"/>
      <c r="M2529" s="5"/>
    </row>
    <row r="2530" spans="2:13" x14ac:dyDescent="0.3">
      <c r="B2530" s="3"/>
      <c r="C2530" s="3"/>
      <c r="D2530" s="3"/>
      <c r="E2530" s="3"/>
      <c r="F2530" s="3"/>
      <c r="G2530" s="3"/>
      <c r="H2530" s="3"/>
      <c r="I2530" s="3"/>
      <c r="J2530" s="4"/>
      <c r="K2530" s="4"/>
      <c r="M2530" s="5"/>
    </row>
    <row r="2531" spans="2:13" x14ac:dyDescent="0.3">
      <c r="B2531" s="3"/>
      <c r="C2531" s="3"/>
      <c r="D2531" s="3"/>
      <c r="E2531" s="3"/>
      <c r="F2531" s="3"/>
      <c r="G2531" s="3"/>
      <c r="H2531" s="3"/>
      <c r="I2531" s="3"/>
      <c r="J2531" s="4"/>
      <c r="K2531" s="4"/>
      <c r="L2531" s="3"/>
      <c r="M2531" s="5"/>
    </row>
    <row r="2532" spans="2:13" x14ac:dyDescent="0.3">
      <c r="B2532" s="3"/>
      <c r="C2532" s="3"/>
      <c r="D2532" s="3"/>
      <c r="E2532" s="3"/>
      <c r="G2532" s="3"/>
      <c r="H2532" s="3"/>
      <c r="J2532" s="4"/>
      <c r="K2532" s="4"/>
      <c r="M2532" s="5"/>
    </row>
    <row r="2533" spans="2:13" x14ac:dyDescent="0.3">
      <c r="B2533" s="3"/>
      <c r="C2533" s="3"/>
      <c r="D2533" s="3"/>
      <c r="E2533" s="3"/>
      <c r="F2533" s="3"/>
      <c r="G2533" s="3"/>
      <c r="H2533" s="3"/>
      <c r="I2533" s="3"/>
      <c r="J2533" s="4"/>
      <c r="K2533" s="4"/>
      <c r="L2533" s="3"/>
      <c r="M2533" s="5"/>
    </row>
    <row r="2534" spans="2:13" x14ac:dyDescent="0.3">
      <c r="B2534" s="3"/>
      <c r="C2534" s="3"/>
      <c r="D2534" s="3"/>
      <c r="E2534" s="3"/>
      <c r="F2534" s="3"/>
      <c r="G2534" s="3"/>
      <c r="H2534" s="3"/>
      <c r="I2534" s="3"/>
      <c r="J2534" s="4"/>
      <c r="K2534" s="4"/>
      <c r="M2534" s="5"/>
    </row>
    <row r="2535" spans="2:13" x14ac:dyDescent="0.3">
      <c r="B2535" s="3"/>
      <c r="C2535" s="3"/>
      <c r="D2535" s="3"/>
      <c r="E2535" s="3"/>
      <c r="F2535" s="3"/>
      <c r="G2535" s="3"/>
      <c r="H2535" s="3"/>
      <c r="I2535" s="3"/>
      <c r="J2535" s="4"/>
      <c r="K2535" s="4"/>
      <c r="L2535" s="3"/>
      <c r="M2535" s="5"/>
    </row>
    <row r="2536" spans="2:13" x14ac:dyDescent="0.3">
      <c r="B2536" s="3"/>
      <c r="C2536" s="3"/>
      <c r="D2536" s="3"/>
      <c r="E2536" s="3"/>
      <c r="F2536" s="3"/>
      <c r="G2536" s="3"/>
      <c r="H2536" s="3"/>
      <c r="I2536" s="3"/>
      <c r="J2536" s="4"/>
      <c r="K2536" s="4"/>
      <c r="M2536" s="5"/>
    </row>
    <row r="2537" spans="2:13" x14ac:dyDescent="0.3">
      <c r="B2537" s="3"/>
      <c r="C2537" s="3"/>
      <c r="D2537" s="3"/>
      <c r="E2537" s="3"/>
      <c r="F2537" s="3"/>
      <c r="G2537" s="3"/>
      <c r="H2537" s="3"/>
      <c r="I2537" s="3"/>
      <c r="J2537" s="4"/>
      <c r="K2537" s="4"/>
      <c r="L2537" s="3"/>
      <c r="M2537" s="5"/>
    </row>
    <row r="2538" spans="2:13" x14ac:dyDescent="0.3">
      <c r="B2538" s="3"/>
      <c r="C2538" s="3"/>
      <c r="D2538" s="3"/>
      <c r="F2538" s="3"/>
      <c r="G2538" s="3"/>
      <c r="H2538" s="3"/>
      <c r="I2538" s="3"/>
      <c r="J2538" s="4"/>
      <c r="K2538" s="4"/>
      <c r="L2538" s="3"/>
      <c r="M2538" s="5"/>
    </row>
    <row r="2539" spans="2:13" x14ac:dyDescent="0.3">
      <c r="B2539" s="3"/>
      <c r="C2539" s="3"/>
      <c r="D2539" s="3"/>
      <c r="E2539" s="3"/>
      <c r="G2539" s="3"/>
      <c r="H2539" s="3"/>
      <c r="J2539" s="4"/>
      <c r="K2539" s="4"/>
      <c r="L2539" s="3"/>
      <c r="M2539" s="5"/>
    </row>
    <row r="2540" spans="2:13" x14ac:dyDescent="0.3">
      <c r="B2540" s="3"/>
      <c r="C2540" s="3"/>
      <c r="D2540" s="3"/>
      <c r="E2540" s="3"/>
      <c r="F2540" s="3"/>
      <c r="G2540" s="3"/>
      <c r="H2540" s="3"/>
      <c r="I2540" s="3"/>
      <c r="J2540" s="4"/>
      <c r="K2540" s="4"/>
      <c r="M2540" s="5"/>
    </row>
    <row r="2541" spans="2:13" x14ac:dyDescent="0.3">
      <c r="B2541" s="3"/>
      <c r="C2541" s="3"/>
      <c r="D2541" s="3"/>
      <c r="E2541" s="3"/>
      <c r="F2541" s="3"/>
      <c r="G2541" s="3"/>
      <c r="H2541" s="3"/>
      <c r="I2541" s="3"/>
      <c r="J2541" s="4"/>
      <c r="K2541" s="4"/>
      <c r="L2541" s="3"/>
      <c r="M2541" s="5"/>
    </row>
    <row r="2542" spans="2:13" x14ac:dyDescent="0.3">
      <c r="B2542" s="3"/>
      <c r="C2542" s="3"/>
      <c r="D2542" s="3"/>
      <c r="F2542" s="3"/>
      <c r="G2542" s="3"/>
      <c r="H2542" s="3"/>
      <c r="I2542" s="3"/>
      <c r="J2542" s="4"/>
      <c r="K2542" s="4"/>
      <c r="L2542" s="3"/>
      <c r="M2542" s="5"/>
    </row>
    <row r="2543" spans="2:13" x14ac:dyDescent="0.3">
      <c r="B2543" s="3"/>
      <c r="C2543" s="3"/>
      <c r="D2543" s="3"/>
      <c r="E2543" s="3"/>
      <c r="F2543" s="3"/>
      <c r="G2543" s="3"/>
      <c r="H2543" s="3"/>
      <c r="I2543" s="3"/>
      <c r="J2543" s="4"/>
      <c r="K2543" s="4"/>
      <c r="L2543" s="3"/>
      <c r="M2543" s="5"/>
    </row>
    <row r="2544" spans="2:13" x14ac:dyDescent="0.3">
      <c r="B2544" s="3"/>
      <c r="C2544" s="3"/>
      <c r="D2544" s="3"/>
      <c r="E2544" s="3"/>
      <c r="F2544" s="3"/>
      <c r="G2544" s="3"/>
      <c r="H2544" s="3"/>
      <c r="I2544" s="3"/>
      <c r="J2544" s="4"/>
      <c r="K2544" s="4"/>
      <c r="L2544" s="3"/>
      <c r="M2544" s="5"/>
    </row>
    <row r="2545" spans="2:13" x14ac:dyDescent="0.3">
      <c r="B2545" s="3"/>
      <c r="C2545" s="3"/>
      <c r="D2545" s="3"/>
      <c r="E2545" s="3"/>
      <c r="F2545" s="3"/>
      <c r="G2545" s="3"/>
      <c r="H2545" s="3"/>
      <c r="I2545" s="3"/>
      <c r="J2545" s="4"/>
      <c r="K2545" s="4"/>
      <c r="L2545" s="3"/>
      <c r="M2545" s="5"/>
    </row>
    <row r="2546" spans="2:13" x14ac:dyDescent="0.3">
      <c r="B2546" s="3"/>
      <c r="C2546" s="3"/>
      <c r="D2546" s="3"/>
      <c r="E2546" s="3"/>
      <c r="G2546" s="3"/>
      <c r="H2546" s="3"/>
      <c r="J2546" s="4"/>
      <c r="K2546" s="4"/>
      <c r="L2546" s="3"/>
      <c r="M2546" s="5"/>
    </row>
    <row r="2547" spans="2:13" x14ac:dyDescent="0.3">
      <c r="B2547" s="3"/>
      <c r="C2547" s="3"/>
      <c r="D2547" s="3"/>
      <c r="E2547" s="3"/>
      <c r="F2547" s="3"/>
      <c r="G2547" s="3"/>
      <c r="H2547" s="3"/>
      <c r="I2547" s="3"/>
      <c r="J2547" s="4"/>
      <c r="K2547" s="4"/>
      <c r="L2547" s="3"/>
      <c r="M2547" s="5"/>
    </row>
    <row r="2548" spans="2:13" x14ac:dyDescent="0.3">
      <c r="B2548" s="3"/>
      <c r="C2548" s="3"/>
      <c r="D2548" s="3"/>
      <c r="E2548" s="3"/>
      <c r="F2548" s="3"/>
      <c r="G2548" s="3"/>
      <c r="H2548" s="3"/>
      <c r="I2548" s="3"/>
      <c r="J2548" s="4"/>
      <c r="K2548" s="4"/>
      <c r="M2548" s="5"/>
    </row>
    <row r="2549" spans="2:13" x14ac:dyDescent="0.3">
      <c r="B2549" s="3"/>
      <c r="C2549" s="3"/>
      <c r="D2549" s="3"/>
      <c r="E2549" s="3"/>
      <c r="F2549" s="3"/>
      <c r="G2549" s="3"/>
      <c r="H2549" s="3"/>
      <c r="I2549" s="3"/>
      <c r="J2549" s="4"/>
      <c r="K2549" s="4"/>
      <c r="L2549" s="3"/>
      <c r="M2549" s="5"/>
    </row>
    <row r="2550" spans="2:13" x14ac:dyDescent="0.3">
      <c r="B2550" s="3"/>
      <c r="C2550" s="3"/>
      <c r="D2550" s="3"/>
      <c r="E2550" s="3"/>
      <c r="F2550" s="3"/>
      <c r="G2550" s="3"/>
      <c r="H2550" s="3"/>
      <c r="I2550" s="3"/>
      <c r="J2550" s="4"/>
      <c r="K2550" s="4"/>
      <c r="L2550" s="3"/>
      <c r="M2550" s="5"/>
    </row>
    <row r="2551" spans="2:13" x14ac:dyDescent="0.3">
      <c r="B2551" s="3"/>
      <c r="C2551" s="3"/>
      <c r="D2551" s="3"/>
      <c r="E2551" s="3"/>
      <c r="F2551" s="3"/>
      <c r="G2551" s="3"/>
      <c r="H2551" s="3"/>
      <c r="I2551" s="3"/>
      <c r="J2551" s="4"/>
      <c r="K2551" s="4"/>
      <c r="L2551" s="3"/>
      <c r="M2551" s="5"/>
    </row>
    <row r="2552" spans="2:13" x14ac:dyDescent="0.3">
      <c r="B2552" s="3"/>
      <c r="C2552" s="3"/>
      <c r="D2552" s="3"/>
      <c r="E2552" s="3"/>
      <c r="H2552" s="3"/>
      <c r="J2552" s="4"/>
      <c r="K2552" s="4"/>
      <c r="L2552" s="3"/>
      <c r="M2552" s="5"/>
    </row>
    <row r="2553" spans="2:13" x14ac:dyDescent="0.3">
      <c r="B2553" s="3"/>
      <c r="C2553" s="3"/>
      <c r="D2553" s="3"/>
      <c r="E2553" s="3"/>
      <c r="F2553" s="3"/>
      <c r="G2553" s="3"/>
      <c r="H2553" s="3"/>
      <c r="I2553" s="3"/>
      <c r="J2553" s="4"/>
      <c r="K2553" s="4"/>
      <c r="L2553" s="3"/>
      <c r="M2553" s="5"/>
    </row>
    <row r="2554" spans="2:13" x14ac:dyDescent="0.3">
      <c r="B2554" s="3"/>
      <c r="C2554" s="3"/>
      <c r="D2554" s="3"/>
      <c r="E2554" s="3"/>
      <c r="F2554" s="3"/>
      <c r="G2554" s="3"/>
      <c r="H2554" s="3"/>
      <c r="I2554" s="3"/>
      <c r="J2554" s="4"/>
      <c r="K2554" s="4"/>
      <c r="L2554" s="3"/>
      <c r="M2554" s="5"/>
    </row>
    <row r="2555" spans="2:13" x14ac:dyDescent="0.3">
      <c r="B2555" s="3"/>
      <c r="C2555" s="3"/>
      <c r="D2555" s="3"/>
      <c r="E2555" s="3"/>
      <c r="F2555" s="3"/>
      <c r="G2555" s="3"/>
      <c r="H2555" s="3"/>
      <c r="I2555" s="3"/>
      <c r="J2555" s="4"/>
      <c r="K2555" s="4"/>
      <c r="L2555" s="3"/>
      <c r="M2555" s="5"/>
    </row>
    <row r="2556" spans="2:13" x14ac:dyDescent="0.3">
      <c r="B2556" s="3"/>
      <c r="C2556" s="3"/>
      <c r="D2556" s="3"/>
      <c r="E2556" s="3"/>
      <c r="F2556" s="3"/>
      <c r="G2556" s="3"/>
      <c r="H2556" s="3"/>
      <c r="I2556" s="3"/>
      <c r="J2556" s="4"/>
      <c r="K2556" s="4"/>
      <c r="L2556" s="3"/>
      <c r="M2556" s="5"/>
    </row>
    <row r="2557" spans="2:13" x14ac:dyDescent="0.3">
      <c r="B2557" s="3"/>
      <c r="C2557" s="3"/>
      <c r="D2557" s="3"/>
      <c r="E2557" s="3"/>
      <c r="F2557" s="3"/>
      <c r="G2557" s="3"/>
      <c r="H2557" s="3"/>
      <c r="I2557" s="3"/>
      <c r="J2557" s="4"/>
      <c r="K2557" s="4"/>
      <c r="L2557" s="3"/>
      <c r="M2557" s="5"/>
    </row>
    <row r="2558" spans="2:13" x14ac:dyDescent="0.3">
      <c r="B2558" s="3"/>
      <c r="C2558" s="3"/>
      <c r="D2558" s="3"/>
      <c r="F2558" s="3"/>
      <c r="G2558" s="3"/>
      <c r="H2558" s="3"/>
      <c r="I2558" s="3"/>
      <c r="J2558" s="4"/>
      <c r="K2558" s="4"/>
      <c r="L2558" s="3"/>
      <c r="M2558" s="5"/>
    </row>
    <row r="2559" spans="2:13" x14ac:dyDescent="0.3">
      <c r="B2559" s="3"/>
      <c r="C2559" s="3"/>
      <c r="D2559" s="3"/>
      <c r="F2559" s="3"/>
      <c r="G2559" s="3"/>
      <c r="H2559" s="3"/>
      <c r="I2559" s="3"/>
      <c r="J2559" s="4"/>
      <c r="K2559" s="4"/>
      <c r="L2559" s="3"/>
      <c r="M2559" s="5"/>
    </row>
    <row r="2560" spans="2:13" x14ac:dyDescent="0.3">
      <c r="B2560" s="3"/>
      <c r="C2560" s="3"/>
      <c r="D2560" s="3"/>
      <c r="E2560" s="3"/>
      <c r="F2560" s="3"/>
      <c r="G2560" s="3"/>
      <c r="H2560" s="3"/>
      <c r="I2560" s="3"/>
      <c r="J2560" s="4"/>
      <c r="K2560" s="4"/>
      <c r="L2560" s="3"/>
      <c r="M2560" s="5"/>
    </row>
    <row r="2561" spans="2:13" x14ac:dyDescent="0.3">
      <c r="B2561" s="3"/>
      <c r="C2561" s="3"/>
      <c r="D2561" s="3"/>
      <c r="E2561" s="3"/>
      <c r="F2561" s="3"/>
      <c r="G2561" s="3"/>
      <c r="H2561" s="3"/>
      <c r="I2561" s="3"/>
      <c r="J2561" s="4"/>
      <c r="K2561" s="4"/>
      <c r="L2561" s="3"/>
      <c r="M2561" s="5"/>
    </row>
    <row r="2562" spans="2:13" x14ac:dyDescent="0.3">
      <c r="B2562" s="3"/>
      <c r="C2562" s="3"/>
      <c r="D2562" s="3"/>
      <c r="E2562" s="3"/>
      <c r="F2562" s="3"/>
      <c r="G2562" s="3"/>
      <c r="H2562" s="3"/>
      <c r="I2562" s="3"/>
      <c r="J2562" s="4"/>
      <c r="K2562" s="4"/>
      <c r="L2562" s="3"/>
      <c r="M2562" s="5"/>
    </row>
    <row r="2563" spans="2:13" x14ac:dyDescent="0.3">
      <c r="B2563" s="3"/>
      <c r="C2563" s="3"/>
      <c r="D2563" s="3"/>
      <c r="E2563" s="3"/>
      <c r="F2563" s="3"/>
      <c r="G2563" s="3"/>
      <c r="H2563" s="3"/>
      <c r="I2563" s="3"/>
      <c r="J2563" s="4"/>
      <c r="K2563" s="4"/>
      <c r="L2563" s="3"/>
      <c r="M2563" s="5"/>
    </row>
    <row r="2564" spans="2:13" x14ac:dyDescent="0.3">
      <c r="B2564" s="3"/>
      <c r="C2564" s="3"/>
      <c r="D2564" s="3"/>
      <c r="E2564" s="3"/>
      <c r="F2564" s="3"/>
      <c r="G2564" s="3"/>
      <c r="H2564" s="3"/>
      <c r="I2564" s="3"/>
      <c r="J2564" s="4"/>
      <c r="K2564" s="4"/>
      <c r="L2564" s="3"/>
      <c r="M2564" s="5"/>
    </row>
    <row r="2565" spans="2:13" x14ac:dyDescent="0.3">
      <c r="B2565" s="3"/>
      <c r="C2565" s="3"/>
      <c r="D2565" s="3"/>
      <c r="E2565" s="3"/>
      <c r="F2565" s="3"/>
      <c r="G2565" s="3"/>
      <c r="H2565" s="3"/>
      <c r="I2565" s="3"/>
      <c r="J2565" s="4"/>
      <c r="K2565" s="4"/>
      <c r="L2565" s="3"/>
      <c r="M2565" s="5"/>
    </row>
    <row r="2566" spans="2:13" x14ac:dyDescent="0.3">
      <c r="B2566" s="3"/>
      <c r="C2566" s="3"/>
      <c r="D2566" s="3"/>
      <c r="E2566" s="3"/>
      <c r="F2566" s="3"/>
      <c r="G2566" s="3"/>
      <c r="H2566" s="3"/>
      <c r="I2566" s="3"/>
      <c r="J2566" s="4"/>
      <c r="K2566" s="4"/>
      <c r="L2566" s="3"/>
      <c r="M2566" s="5"/>
    </row>
    <row r="2567" spans="2:13" x14ac:dyDescent="0.3">
      <c r="B2567" s="3"/>
      <c r="C2567" s="3"/>
      <c r="D2567" s="3"/>
      <c r="E2567" s="3"/>
      <c r="F2567" s="3"/>
      <c r="G2567" s="3"/>
      <c r="H2567" s="3"/>
      <c r="I2567" s="3"/>
      <c r="J2567" s="4"/>
      <c r="K2567" s="4"/>
      <c r="L2567" s="3"/>
      <c r="M2567" s="5"/>
    </row>
    <row r="2568" spans="2:13" x14ac:dyDescent="0.3">
      <c r="B2568" s="3"/>
      <c r="C2568" s="3"/>
      <c r="D2568" s="3"/>
      <c r="E2568" s="3"/>
      <c r="F2568" s="3"/>
      <c r="G2568" s="3"/>
      <c r="H2568" s="3"/>
      <c r="I2568" s="3"/>
      <c r="J2568" s="4"/>
      <c r="K2568" s="4"/>
      <c r="L2568" s="3"/>
      <c r="M2568" s="5"/>
    </row>
    <row r="2569" spans="2:13" x14ac:dyDescent="0.3">
      <c r="B2569" s="3"/>
      <c r="C2569" s="3"/>
      <c r="D2569" s="3"/>
      <c r="E2569" s="3"/>
      <c r="F2569" s="3"/>
      <c r="G2569" s="3"/>
      <c r="H2569" s="3"/>
      <c r="I2569" s="3"/>
      <c r="J2569" s="4"/>
      <c r="K2569" s="4"/>
      <c r="L2569" s="3"/>
      <c r="M2569" s="5"/>
    </row>
    <row r="2570" spans="2:13" x14ac:dyDescent="0.3">
      <c r="B2570" s="3"/>
      <c r="C2570" s="3"/>
      <c r="D2570" s="3"/>
      <c r="E2570" s="3"/>
      <c r="F2570" s="3"/>
      <c r="G2570" s="3"/>
      <c r="H2570" s="3"/>
      <c r="I2570" s="3"/>
      <c r="J2570" s="4"/>
      <c r="K2570" s="4"/>
      <c r="L2570" s="3"/>
      <c r="M2570" s="5"/>
    </row>
    <row r="2571" spans="2:13" x14ac:dyDescent="0.3">
      <c r="B2571" s="3"/>
      <c r="C2571" s="3"/>
      <c r="D2571" s="3"/>
      <c r="E2571" s="3"/>
      <c r="F2571" s="3"/>
      <c r="H2571" s="3"/>
      <c r="I2571" s="3"/>
      <c r="J2571" s="4"/>
      <c r="K2571" s="4"/>
      <c r="M2571" s="5"/>
    </row>
    <row r="2572" spans="2:13" x14ac:dyDescent="0.3">
      <c r="B2572" s="3"/>
      <c r="C2572" s="3"/>
      <c r="D2572" s="3"/>
      <c r="E2572" s="3"/>
      <c r="F2572" s="3"/>
      <c r="G2572" s="3"/>
      <c r="H2572" s="3"/>
      <c r="I2572" s="3"/>
      <c r="J2572" s="4"/>
      <c r="K2572" s="4"/>
      <c r="M2572" s="5"/>
    </row>
    <row r="2573" spans="2:13" x14ac:dyDescent="0.3">
      <c r="B2573" s="3"/>
      <c r="C2573" s="3"/>
      <c r="D2573" s="3"/>
      <c r="E2573" s="3"/>
      <c r="F2573" s="3"/>
      <c r="G2573" s="3"/>
      <c r="H2573" s="3"/>
      <c r="I2573" s="3"/>
      <c r="J2573" s="4"/>
      <c r="K2573" s="4"/>
      <c r="L2573" s="3"/>
      <c r="M2573" s="5"/>
    </row>
    <row r="2574" spans="2:13" x14ac:dyDescent="0.3">
      <c r="B2574" s="3"/>
      <c r="C2574" s="3"/>
      <c r="D2574" s="3"/>
      <c r="E2574" s="3"/>
      <c r="F2574" s="3"/>
      <c r="G2574" s="3"/>
      <c r="H2574" s="3"/>
      <c r="I2574" s="3"/>
      <c r="J2574" s="4"/>
      <c r="K2574" s="4"/>
      <c r="L2574" s="3"/>
      <c r="M2574" s="5"/>
    </row>
    <row r="2575" spans="2:13" x14ac:dyDescent="0.3">
      <c r="B2575" s="3"/>
      <c r="C2575" s="3"/>
      <c r="D2575" s="3"/>
      <c r="E2575" s="3"/>
      <c r="F2575" s="3"/>
      <c r="G2575" s="3"/>
      <c r="H2575" s="3"/>
      <c r="I2575" s="3"/>
      <c r="J2575" s="4"/>
      <c r="K2575" s="4"/>
      <c r="L2575" s="3"/>
      <c r="M2575" s="5"/>
    </row>
    <row r="2576" spans="2:13" x14ac:dyDescent="0.3">
      <c r="B2576" s="3"/>
      <c r="C2576" s="3"/>
      <c r="D2576" s="3"/>
      <c r="E2576" s="3"/>
      <c r="G2576" s="3"/>
      <c r="H2576" s="3"/>
      <c r="J2576" s="4"/>
      <c r="K2576" s="4"/>
      <c r="L2576" s="3"/>
      <c r="M2576" s="5"/>
    </row>
    <row r="2577" spans="2:13" x14ac:dyDescent="0.3">
      <c r="B2577" s="3"/>
      <c r="C2577" s="3"/>
      <c r="D2577" s="3"/>
      <c r="E2577" s="3"/>
      <c r="F2577" s="3"/>
      <c r="G2577" s="3"/>
      <c r="H2577" s="3"/>
      <c r="I2577" s="3"/>
      <c r="J2577" s="4"/>
      <c r="K2577" s="4"/>
      <c r="L2577" s="3"/>
      <c r="M2577" s="5"/>
    </row>
    <row r="2578" spans="2:13" x14ac:dyDescent="0.3">
      <c r="B2578" s="3"/>
      <c r="C2578" s="3"/>
      <c r="D2578" s="3"/>
      <c r="F2578" s="3"/>
      <c r="G2578" s="3"/>
      <c r="H2578" s="3"/>
      <c r="I2578" s="3"/>
      <c r="J2578" s="4"/>
      <c r="K2578" s="4"/>
      <c r="L2578" s="3"/>
      <c r="M2578" s="5"/>
    </row>
    <row r="2579" spans="2:13" x14ac:dyDescent="0.3">
      <c r="B2579" s="3"/>
      <c r="C2579" s="3"/>
      <c r="D2579" s="3"/>
      <c r="E2579" s="3"/>
      <c r="F2579" s="3"/>
      <c r="G2579" s="3"/>
      <c r="H2579" s="3"/>
      <c r="I2579" s="3"/>
      <c r="J2579" s="4"/>
      <c r="K2579" s="4"/>
      <c r="L2579" s="3"/>
      <c r="M2579" s="5"/>
    </row>
    <row r="2580" spans="2:13" x14ac:dyDescent="0.3">
      <c r="B2580" s="3"/>
      <c r="C2580" s="3"/>
      <c r="D2580" s="3"/>
      <c r="E2580" s="3"/>
      <c r="F2580" s="3"/>
      <c r="G2580" s="3"/>
      <c r="H2580" s="3"/>
      <c r="I2580" s="3"/>
      <c r="J2580" s="4"/>
      <c r="K2580" s="4"/>
      <c r="L2580" s="3"/>
      <c r="M2580" s="5"/>
    </row>
    <row r="2581" spans="2:13" x14ac:dyDescent="0.3">
      <c r="B2581" s="3"/>
      <c r="C2581" s="3"/>
      <c r="D2581" s="3"/>
      <c r="E2581" s="3"/>
      <c r="F2581" s="3"/>
      <c r="G2581" s="3"/>
      <c r="H2581" s="3"/>
      <c r="I2581" s="3"/>
      <c r="J2581" s="4"/>
      <c r="K2581" s="4"/>
      <c r="L2581" s="3"/>
      <c r="M2581" s="5"/>
    </row>
    <row r="2582" spans="2:13" x14ac:dyDescent="0.3">
      <c r="B2582" s="3"/>
      <c r="C2582" s="3"/>
      <c r="D2582" s="3"/>
      <c r="E2582" s="3"/>
      <c r="F2582" s="3"/>
      <c r="G2582" s="3"/>
      <c r="H2582" s="3"/>
      <c r="I2582" s="3"/>
      <c r="J2582" s="4"/>
      <c r="K2582" s="4"/>
      <c r="L2582" s="3"/>
      <c r="M2582" s="5"/>
    </row>
    <row r="2583" spans="2:13" x14ac:dyDescent="0.3">
      <c r="B2583" s="3"/>
      <c r="C2583" s="3"/>
      <c r="D2583" s="3"/>
      <c r="G2583" s="3"/>
      <c r="H2583" s="3"/>
      <c r="J2583" s="4"/>
      <c r="K2583" s="4"/>
      <c r="L2583" s="3"/>
      <c r="M2583" s="5"/>
    </row>
    <row r="2584" spans="2:13" x14ac:dyDescent="0.3">
      <c r="B2584" s="3"/>
      <c r="C2584" s="3"/>
      <c r="D2584" s="3"/>
      <c r="E2584" s="3"/>
      <c r="F2584" s="3"/>
      <c r="G2584" s="3"/>
      <c r="H2584" s="3"/>
      <c r="I2584" s="3"/>
      <c r="J2584" s="4"/>
      <c r="K2584" s="4"/>
      <c r="L2584" s="3"/>
      <c r="M2584" s="5"/>
    </row>
    <row r="2585" spans="2:13" x14ac:dyDescent="0.3">
      <c r="B2585" s="3"/>
      <c r="C2585" s="3"/>
      <c r="D2585" s="3"/>
      <c r="E2585" s="3"/>
      <c r="F2585" s="3"/>
      <c r="G2585" s="3"/>
      <c r="H2585" s="3"/>
      <c r="I2585" s="3"/>
      <c r="J2585" s="4"/>
      <c r="K2585" s="4"/>
      <c r="L2585" s="3"/>
      <c r="M2585" s="5"/>
    </row>
    <row r="2586" spans="2:13" x14ac:dyDescent="0.3">
      <c r="B2586" s="3"/>
      <c r="C2586" s="3"/>
      <c r="D2586" s="3"/>
      <c r="E2586" s="3"/>
      <c r="F2586" s="3"/>
      <c r="G2586" s="3"/>
      <c r="H2586" s="3"/>
      <c r="I2586" s="3"/>
      <c r="J2586" s="4"/>
      <c r="K2586" s="4"/>
      <c r="L2586" s="3"/>
      <c r="M2586" s="5"/>
    </row>
    <row r="2587" spans="2:13" x14ac:dyDescent="0.3">
      <c r="B2587" s="3"/>
      <c r="C2587" s="3"/>
      <c r="D2587" s="3"/>
      <c r="E2587" s="3"/>
      <c r="F2587" s="3"/>
      <c r="G2587" s="3"/>
      <c r="H2587" s="3"/>
      <c r="I2587" s="3"/>
      <c r="J2587" s="4"/>
      <c r="K2587" s="4"/>
      <c r="L2587" s="3"/>
      <c r="M2587" s="5"/>
    </row>
    <row r="2588" spans="2:13" x14ac:dyDescent="0.3">
      <c r="B2588" s="3"/>
      <c r="C2588" s="3"/>
      <c r="D2588" s="3"/>
      <c r="E2588" s="3"/>
      <c r="F2588" s="3"/>
      <c r="G2588" s="3"/>
      <c r="H2588" s="3"/>
      <c r="I2588" s="3"/>
      <c r="J2588" s="4"/>
      <c r="K2588" s="4"/>
      <c r="L2588" s="3"/>
      <c r="M2588" s="5"/>
    </row>
    <row r="2589" spans="2:13" x14ac:dyDescent="0.3">
      <c r="B2589" s="3"/>
      <c r="C2589" s="3"/>
      <c r="D2589" s="3"/>
      <c r="E2589" s="3"/>
      <c r="F2589" s="3"/>
      <c r="G2589" s="3"/>
      <c r="H2589" s="3"/>
      <c r="I2589" s="3"/>
      <c r="J2589" s="4"/>
      <c r="K2589" s="4"/>
      <c r="L2589" s="3"/>
      <c r="M2589" s="5"/>
    </row>
    <row r="2590" spans="2:13" x14ac:dyDescent="0.3">
      <c r="B2590" s="3"/>
      <c r="C2590" s="3"/>
      <c r="D2590" s="3"/>
      <c r="E2590" s="3"/>
      <c r="F2590" s="3"/>
      <c r="G2590" s="3"/>
      <c r="H2590" s="3"/>
      <c r="I2590" s="3"/>
      <c r="J2590" s="4"/>
      <c r="K2590" s="4"/>
      <c r="L2590" s="3"/>
      <c r="M2590" s="5"/>
    </row>
    <row r="2591" spans="2:13" x14ac:dyDescent="0.3">
      <c r="B2591" s="3"/>
      <c r="C2591" s="3"/>
      <c r="D2591" s="3"/>
      <c r="E2591" s="3"/>
      <c r="F2591" s="3"/>
      <c r="G2591" s="3"/>
      <c r="H2591" s="3"/>
      <c r="I2591" s="3"/>
      <c r="J2591" s="4"/>
      <c r="K2591" s="4"/>
      <c r="L2591" s="3"/>
      <c r="M2591" s="5"/>
    </row>
    <row r="2592" spans="2:13" x14ac:dyDescent="0.3">
      <c r="B2592" s="3"/>
      <c r="C2592" s="3"/>
      <c r="D2592" s="3"/>
      <c r="E2592" s="3"/>
      <c r="F2592" s="3"/>
      <c r="G2592" s="3"/>
      <c r="H2592" s="3"/>
      <c r="I2592" s="3"/>
      <c r="J2592" s="4"/>
      <c r="K2592" s="4"/>
      <c r="L2592" s="3"/>
      <c r="M2592" s="5"/>
    </row>
    <row r="2593" spans="2:13" x14ac:dyDescent="0.3">
      <c r="B2593" s="3"/>
      <c r="C2593" s="3"/>
      <c r="D2593" s="3"/>
      <c r="E2593" s="3"/>
      <c r="F2593" s="3"/>
      <c r="G2593" s="3"/>
      <c r="H2593" s="3"/>
      <c r="I2593" s="3"/>
      <c r="J2593" s="4"/>
      <c r="K2593" s="4"/>
      <c r="L2593" s="3"/>
      <c r="M2593" s="5"/>
    </row>
    <row r="2594" spans="2:13" x14ac:dyDescent="0.3">
      <c r="B2594" s="3"/>
      <c r="C2594" s="3"/>
      <c r="D2594" s="3"/>
      <c r="E2594" s="3"/>
      <c r="F2594" s="3"/>
      <c r="G2594" s="3"/>
      <c r="H2594" s="3"/>
      <c r="I2594" s="3"/>
      <c r="J2594" s="4"/>
      <c r="K2594" s="4"/>
      <c r="M2594" s="5"/>
    </row>
    <row r="2595" spans="2:13" x14ac:dyDescent="0.3">
      <c r="B2595" s="3"/>
      <c r="C2595" s="3"/>
      <c r="D2595" s="3"/>
      <c r="E2595" s="3"/>
      <c r="F2595" s="3"/>
      <c r="G2595" s="3"/>
      <c r="H2595" s="3"/>
      <c r="I2595" s="3"/>
      <c r="J2595" s="4"/>
      <c r="K2595" s="4"/>
      <c r="L2595" s="3"/>
      <c r="M2595" s="5"/>
    </row>
    <row r="2596" spans="2:13" x14ac:dyDescent="0.3">
      <c r="B2596" s="3"/>
      <c r="C2596" s="3"/>
      <c r="D2596" s="3"/>
      <c r="E2596" s="3"/>
      <c r="F2596" s="3"/>
      <c r="G2596" s="3"/>
      <c r="H2596" s="3"/>
      <c r="I2596" s="3"/>
      <c r="J2596" s="4"/>
      <c r="K2596" s="4"/>
      <c r="L2596" s="3"/>
      <c r="M2596" s="5"/>
    </row>
    <row r="2597" spans="2:13" x14ac:dyDescent="0.3">
      <c r="B2597" s="3"/>
      <c r="C2597" s="3"/>
      <c r="D2597" s="3"/>
      <c r="E2597" s="3"/>
      <c r="F2597" s="3"/>
      <c r="G2597" s="3"/>
      <c r="H2597" s="3"/>
      <c r="I2597" s="3"/>
      <c r="J2597" s="4"/>
      <c r="K2597" s="4"/>
      <c r="L2597" s="3"/>
      <c r="M2597" s="5"/>
    </row>
    <row r="2598" spans="2:13" x14ac:dyDescent="0.3">
      <c r="B2598" s="3"/>
      <c r="C2598" s="3"/>
      <c r="D2598" s="3"/>
      <c r="E2598" s="3"/>
      <c r="F2598" s="3"/>
      <c r="G2598" s="3"/>
      <c r="H2598" s="3"/>
      <c r="I2598" s="3"/>
      <c r="J2598" s="4"/>
      <c r="K2598" s="4"/>
      <c r="L2598" s="3"/>
      <c r="M2598" s="5"/>
    </row>
    <row r="2599" spans="2:13" x14ac:dyDescent="0.3">
      <c r="B2599" s="3"/>
      <c r="C2599" s="3"/>
      <c r="D2599" s="3"/>
      <c r="E2599" s="3"/>
      <c r="F2599" s="3"/>
      <c r="G2599" s="3"/>
      <c r="H2599" s="3"/>
      <c r="I2599" s="3"/>
      <c r="J2599" s="4"/>
      <c r="K2599" s="4"/>
      <c r="L2599" s="3"/>
      <c r="M2599" s="5"/>
    </row>
    <row r="2600" spans="2:13" x14ac:dyDescent="0.3">
      <c r="B2600" s="3"/>
      <c r="C2600" s="3"/>
      <c r="D2600" s="3"/>
      <c r="E2600" s="3"/>
      <c r="F2600" s="3"/>
      <c r="G2600" s="3"/>
      <c r="H2600" s="3"/>
      <c r="I2600" s="3"/>
      <c r="J2600" s="4"/>
      <c r="K2600" s="4"/>
      <c r="L2600" s="3"/>
      <c r="M2600" s="5"/>
    </row>
    <row r="2601" spans="2:13" x14ac:dyDescent="0.3">
      <c r="B2601" s="3"/>
      <c r="C2601" s="3"/>
      <c r="D2601" s="3"/>
      <c r="E2601" s="3"/>
      <c r="F2601" s="3"/>
      <c r="G2601" s="3"/>
      <c r="H2601" s="3"/>
      <c r="I2601" s="3"/>
      <c r="J2601" s="4"/>
      <c r="K2601" s="4"/>
      <c r="L2601" s="3"/>
      <c r="M2601" s="5"/>
    </row>
    <row r="2602" spans="2:13" x14ac:dyDescent="0.3">
      <c r="B2602" s="3"/>
      <c r="C2602" s="3"/>
      <c r="D2602" s="3"/>
      <c r="E2602" s="3"/>
      <c r="F2602" s="3"/>
      <c r="G2602" s="3"/>
      <c r="H2602" s="3"/>
      <c r="I2602" s="3"/>
      <c r="J2602" s="4"/>
      <c r="K2602" s="4"/>
      <c r="L2602" s="3"/>
      <c r="M2602" s="5"/>
    </row>
    <row r="2603" spans="2:13" x14ac:dyDescent="0.3">
      <c r="B2603" s="3"/>
      <c r="C2603" s="3"/>
      <c r="D2603" s="3"/>
      <c r="E2603" s="3"/>
      <c r="F2603" s="3"/>
      <c r="G2603" s="3"/>
      <c r="H2603" s="3"/>
      <c r="I2603" s="3"/>
      <c r="J2603" s="4"/>
      <c r="K2603" s="4"/>
      <c r="L2603" s="3"/>
      <c r="M2603" s="5"/>
    </row>
    <row r="2604" spans="2:13" x14ac:dyDescent="0.3">
      <c r="B2604" s="3"/>
      <c r="C2604" s="3"/>
      <c r="D2604" s="3"/>
      <c r="E2604" s="3"/>
      <c r="G2604" s="3"/>
      <c r="H2604" s="3"/>
      <c r="J2604" s="4"/>
      <c r="K2604" s="4"/>
      <c r="L2604" s="3"/>
      <c r="M2604" s="5"/>
    </row>
    <row r="2605" spans="2:13" x14ac:dyDescent="0.3">
      <c r="B2605" s="3"/>
      <c r="C2605" s="3"/>
      <c r="D2605" s="3"/>
      <c r="E2605" s="3"/>
      <c r="F2605" s="3"/>
      <c r="G2605" s="3"/>
      <c r="H2605" s="3"/>
      <c r="I2605" s="3"/>
      <c r="J2605" s="4"/>
      <c r="K2605" s="4"/>
      <c r="L2605" s="3"/>
      <c r="M2605" s="5"/>
    </row>
    <row r="2606" spans="2:13" x14ac:dyDescent="0.3">
      <c r="B2606" s="3"/>
      <c r="C2606" s="3"/>
      <c r="D2606" s="3"/>
      <c r="E2606" s="3"/>
      <c r="F2606" s="3"/>
      <c r="G2606" s="3"/>
      <c r="H2606" s="3"/>
      <c r="I2606" s="3"/>
      <c r="J2606" s="4"/>
      <c r="K2606" s="4"/>
      <c r="L2606" s="3"/>
      <c r="M2606" s="5"/>
    </row>
    <row r="2607" spans="2:13" x14ac:dyDescent="0.3">
      <c r="B2607" s="3"/>
      <c r="C2607" s="3"/>
      <c r="D2607" s="3"/>
      <c r="E2607" s="3"/>
      <c r="F2607" s="3"/>
      <c r="G2607" s="3"/>
      <c r="H2607" s="3"/>
      <c r="I2607" s="3"/>
      <c r="J2607" s="4"/>
      <c r="K2607" s="4"/>
      <c r="L2607" s="3"/>
      <c r="M2607" s="5"/>
    </row>
    <row r="2608" spans="2:13" x14ac:dyDescent="0.3">
      <c r="B2608" s="3"/>
      <c r="C2608" s="3"/>
      <c r="D2608" s="3"/>
      <c r="E2608" s="3"/>
      <c r="F2608" s="3"/>
      <c r="G2608" s="3"/>
      <c r="H2608" s="3"/>
      <c r="I2608" s="3"/>
      <c r="J2608" s="4"/>
      <c r="K2608" s="4"/>
      <c r="L2608" s="3"/>
      <c r="M2608" s="5"/>
    </row>
    <row r="2609" spans="2:13" x14ac:dyDescent="0.3">
      <c r="B2609" s="3"/>
      <c r="C2609" s="3"/>
      <c r="D2609" s="3"/>
      <c r="E2609" s="3"/>
      <c r="F2609" s="3"/>
      <c r="G2609" s="3"/>
      <c r="H2609" s="3"/>
      <c r="I2609" s="3"/>
      <c r="J2609" s="4"/>
      <c r="K2609" s="4"/>
      <c r="L2609" s="3"/>
      <c r="M2609" s="5"/>
    </row>
    <row r="2610" spans="2:13" x14ac:dyDescent="0.3">
      <c r="B2610" s="3"/>
      <c r="C2610" s="3"/>
      <c r="D2610" s="3"/>
      <c r="E2610" s="3"/>
      <c r="F2610" s="3"/>
      <c r="G2610" s="3"/>
      <c r="H2610" s="3"/>
      <c r="I2610" s="3"/>
      <c r="J2610" s="4"/>
      <c r="K2610" s="4"/>
      <c r="L2610" s="3"/>
      <c r="M2610" s="5"/>
    </row>
    <row r="2611" spans="2:13" x14ac:dyDescent="0.3">
      <c r="B2611" s="3"/>
      <c r="C2611" s="3"/>
      <c r="D2611" s="3"/>
      <c r="E2611" s="3"/>
      <c r="F2611" s="3"/>
      <c r="G2611" s="3"/>
      <c r="H2611" s="3"/>
      <c r="I2611" s="3"/>
      <c r="J2611" s="4"/>
      <c r="K2611" s="4"/>
      <c r="L2611" s="3"/>
      <c r="M2611" s="5"/>
    </row>
    <row r="2612" spans="2:13" x14ac:dyDescent="0.3">
      <c r="B2612" s="3"/>
      <c r="C2612" s="3"/>
      <c r="D2612" s="3"/>
      <c r="E2612" s="3"/>
      <c r="F2612" s="3"/>
      <c r="G2612" s="3"/>
      <c r="H2612" s="3"/>
      <c r="I2612" s="3"/>
      <c r="J2612" s="4"/>
      <c r="K2612" s="4"/>
      <c r="L2612" s="3"/>
      <c r="M2612" s="5"/>
    </row>
    <row r="2613" spans="2:13" x14ac:dyDescent="0.3">
      <c r="B2613" s="3"/>
      <c r="C2613" s="3"/>
      <c r="D2613" s="3"/>
      <c r="E2613" s="3"/>
      <c r="F2613" s="3"/>
      <c r="H2613" s="3"/>
      <c r="I2613" s="3"/>
      <c r="J2613" s="4"/>
      <c r="K2613" s="4"/>
      <c r="L2613" s="3"/>
      <c r="M2613" s="5"/>
    </row>
    <row r="2614" spans="2:13" x14ac:dyDescent="0.3">
      <c r="B2614" s="3"/>
      <c r="C2614" s="3"/>
      <c r="D2614" s="3"/>
      <c r="E2614" s="3"/>
      <c r="F2614" s="3"/>
      <c r="G2614" s="3"/>
      <c r="H2614" s="3"/>
      <c r="I2614" s="3"/>
      <c r="J2614" s="4"/>
      <c r="K2614" s="4"/>
      <c r="L2614" s="3"/>
      <c r="M2614" s="5"/>
    </row>
    <row r="2615" spans="2:13" x14ac:dyDescent="0.3">
      <c r="B2615" s="3"/>
      <c r="C2615" s="3"/>
      <c r="D2615" s="3"/>
      <c r="E2615" s="3"/>
      <c r="F2615" s="3"/>
      <c r="G2615" s="3"/>
      <c r="H2615" s="3"/>
      <c r="I2615" s="3"/>
      <c r="J2615" s="4"/>
      <c r="K2615" s="4"/>
      <c r="L2615" s="3"/>
      <c r="M2615" s="5"/>
    </row>
    <row r="2616" spans="2:13" x14ac:dyDescent="0.3">
      <c r="B2616" s="3"/>
      <c r="C2616" s="3"/>
      <c r="D2616" s="3"/>
      <c r="E2616" s="3"/>
      <c r="F2616" s="3"/>
      <c r="G2616" s="3"/>
      <c r="H2616" s="3"/>
      <c r="I2616" s="3"/>
      <c r="J2616" s="4"/>
      <c r="K2616" s="4"/>
      <c r="L2616" s="3"/>
      <c r="M2616" s="5"/>
    </row>
    <row r="2617" spans="2:13" x14ac:dyDescent="0.3">
      <c r="B2617" s="3"/>
      <c r="C2617" s="3"/>
      <c r="D2617" s="3"/>
      <c r="E2617" s="3"/>
      <c r="F2617" s="3"/>
      <c r="G2617" s="3"/>
      <c r="H2617" s="3"/>
      <c r="I2617" s="3"/>
      <c r="J2617" s="4"/>
      <c r="K2617" s="4"/>
      <c r="M2617" s="5"/>
    </row>
    <row r="2618" spans="2:13" x14ac:dyDescent="0.3">
      <c r="B2618" s="3"/>
      <c r="C2618" s="3"/>
      <c r="D2618" s="3"/>
      <c r="F2618" s="3"/>
      <c r="G2618" s="3"/>
      <c r="H2618" s="3"/>
      <c r="I2618" s="3"/>
      <c r="J2618" s="4"/>
      <c r="K2618" s="4"/>
      <c r="L2618" s="3"/>
      <c r="M2618" s="5"/>
    </row>
    <row r="2619" spans="2:13" x14ac:dyDescent="0.3">
      <c r="B2619" s="3"/>
      <c r="C2619" s="3"/>
      <c r="D2619" s="3"/>
      <c r="E2619" s="3"/>
      <c r="F2619" s="3"/>
      <c r="G2619" s="3"/>
      <c r="H2619" s="3"/>
      <c r="I2619" s="3"/>
      <c r="J2619" s="4"/>
      <c r="K2619" s="4"/>
      <c r="M2619" s="5"/>
    </row>
    <row r="2620" spans="2:13" x14ac:dyDescent="0.3">
      <c r="B2620" s="3"/>
      <c r="C2620" s="3"/>
      <c r="D2620" s="3"/>
      <c r="E2620" s="3"/>
      <c r="F2620" s="3"/>
      <c r="G2620" s="3"/>
      <c r="H2620" s="3"/>
      <c r="I2620" s="3"/>
      <c r="J2620" s="4"/>
      <c r="K2620" s="4"/>
      <c r="M2620" s="5"/>
    </row>
    <row r="2621" spans="2:13" x14ac:dyDescent="0.3">
      <c r="B2621" s="3"/>
      <c r="C2621" s="3"/>
      <c r="D2621" s="3"/>
      <c r="E2621" s="3"/>
      <c r="F2621" s="3"/>
      <c r="G2621" s="3"/>
      <c r="H2621" s="3"/>
      <c r="I2621" s="3"/>
      <c r="J2621" s="4"/>
      <c r="K2621" s="4"/>
      <c r="M2621" s="5"/>
    </row>
    <row r="2622" spans="2:13" x14ac:dyDescent="0.3">
      <c r="B2622" s="3"/>
      <c r="C2622" s="3"/>
      <c r="D2622" s="3"/>
      <c r="E2622" s="3"/>
      <c r="F2622" s="3"/>
      <c r="G2622" s="3"/>
      <c r="H2622" s="3"/>
      <c r="I2622" s="3"/>
      <c r="J2622" s="4"/>
      <c r="K2622" s="4"/>
      <c r="L2622" s="3"/>
      <c r="M2622" s="5"/>
    </row>
    <row r="2623" spans="2:13" x14ac:dyDescent="0.3">
      <c r="B2623" s="3"/>
      <c r="C2623" s="3"/>
      <c r="D2623" s="3"/>
      <c r="E2623" s="3"/>
      <c r="F2623" s="3"/>
      <c r="G2623" s="3"/>
      <c r="H2623" s="3"/>
      <c r="I2623" s="3"/>
      <c r="J2623" s="4"/>
      <c r="K2623" s="4"/>
      <c r="L2623" s="3"/>
      <c r="M2623" s="5"/>
    </row>
    <row r="2624" spans="2:13" x14ac:dyDescent="0.3">
      <c r="B2624" s="3"/>
      <c r="C2624" s="3"/>
      <c r="D2624" s="3"/>
      <c r="F2624" s="3"/>
      <c r="G2624" s="3"/>
      <c r="H2624" s="3"/>
      <c r="I2624" s="3"/>
      <c r="J2624" s="4"/>
      <c r="K2624" s="4"/>
      <c r="L2624" s="3"/>
      <c r="M2624" s="5"/>
    </row>
    <row r="2625" spans="2:13" x14ac:dyDescent="0.3">
      <c r="B2625" s="3"/>
      <c r="C2625" s="3"/>
      <c r="D2625" s="3"/>
      <c r="E2625" s="3"/>
      <c r="F2625" s="3"/>
      <c r="G2625" s="3"/>
      <c r="H2625" s="3"/>
      <c r="I2625" s="3"/>
      <c r="J2625" s="4"/>
      <c r="K2625" s="4"/>
      <c r="L2625" s="3"/>
      <c r="M2625" s="5"/>
    </row>
    <row r="2626" spans="2:13" x14ac:dyDescent="0.3">
      <c r="B2626" s="3"/>
      <c r="C2626" s="3"/>
      <c r="D2626" s="3"/>
      <c r="E2626" s="3"/>
      <c r="F2626" s="3"/>
      <c r="G2626" s="3"/>
      <c r="H2626" s="3"/>
      <c r="I2626" s="3"/>
      <c r="J2626" s="4"/>
      <c r="K2626" s="4"/>
      <c r="L2626" s="3"/>
      <c r="M2626" s="5"/>
    </row>
    <row r="2627" spans="2:13" x14ac:dyDescent="0.3">
      <c r="B2627" s="3"/>
      <c r="C2627" s="3"/>
      <c r="D2627" s="3"/>
      <c r="E2627" s="3"/>
      <c r="F2627" s="3"/>
      <c r="G2627" s="3"/>
      <c r="H2627" s="3"/>
      <c r="I2627" s="3"/>
      <c r="J2627" s="4"/>
      <c r="K2627" s="4"/>
      <c r="L2627" s="3"/>
      <c r="M2627" s="5"/>
    </row>
    <row r="2628" spans="2:13" x14ac:dyDescent="0.3">
      <c r="B2628" s="3"/>
      <c r="C2628" s="3"/>
      <c r="D2628" s="3"/>
      <c r="E2628" s="3"/>
      <c r="F2628" s="3"/>
      <c r="G2628" s="3"/>
      <c r="H2628" s="3"/>
      <c r="I2628" s="3"/>
      <c r="J2628" s="4"/>
      <c r="K2628" s="4"/>
      <c r="L2628" s="3"/>
      <c r="M2628" s="5"/>
    </row>
    <row r="2629" spans="2:13" x14ac:dyDescent="0.3">
      <c r="B2629" s="3"/>
      <c r="C2629" s="3"/>
      <c r="D2629" s="3"/>
      <c r="E2629" s="3"/>
      <c r="F2629" s="3"/>
      <c r="G2629" s="3"/>
      <c r="H2629" s="3"/>
      <c r="I2629" s="3"/>
      <c r="J2629" s="4"/>
      <c r="K2629" s="4"/>
      <c r="L2629" s="3"/>
      <c r="M2629" s="5"/>
    </row>
    <row r="2630" spans="2:13" x14ac:dyDescent="0.3">
      <c r="B2630" s="3"/>
      <c r="C2630" s="3"/>
      <c r="D2630" s="3"/>
      <c r="E2630" s="3"/>
      <c r="F2630" s="3"/>
      <c r="G2630" s="3"/>
      <c r="H2630" s="3"/>
      <c r="I2630" s="3"/>
      <c r="J2630" s="4"/>
      <c r="K2630" s="4"/>
      <c r="L2630" s="3"/>
      <c r="M2630" s="5"/>
    </row>
    <row r="2631" spans="2:13" x14ac:dyDescent="0.3">
      <c r="B2631" s="3"/>
      <c r="C2631" s="3"/>
      <c r="D2631" s="3"/>
      <c r="E2631" s="3"/>
      <c r="F2631" s="3"/>
      <c r="G2631" s="3"/>
      <c r="H2631" s="3"/>
      <c r="I2631" s="3"/>
      <c r="J2631" s="4"/>
      <c r="K2631" s="4"/>
      <c r="M2631" s="5"/>
    </row>
    <row r="2632" spans="2:13" x14ac:dyDescent="0.3">
      <c r="B2632" s="3"/>
      <c r="C2632" s="3"/>
      <c r="D2632" s="3"/>
      <c r="E2632" s="3"/>
      <c r="F2632" s="3"/>
      <c r="G2632" s="3"/>
      <c r="H2632" s="3"/>
      <c r="I2632" s="3"/>
      <c r="J2632" s="4"/>
      <c r="K2632" s="4"/>
      <c r="L2632" s="3"/>
      <c r="M2632" s="5"/>
    </row>
    <row r="2633" spans="2:13" x14ac:dyDescent="0.3">
      <c r="B2633" s="3"/>
      <c r="C2633" s="3"/>
      <c r="D2633" s="3"/>
      <c r="E2633" s="3"/>
      <c r="F2633" s="3"/>
      <c r="G2633" s="3"/>
      <c r="H2633" s="3"/>
      <c r="I2633" s="3"/>
      <c r="J2633" s="4"/>
      <c r="K2633" s="4"/>
      <c r="L2633" s="3"/>
      <c r="M2633" s="5"/>
    </row>
    <row r="2634" spans="2:13" x14ac:dyDescent="0.3">
      <c r="B2634" s="3"/>
      <c r="C2634" s="3"/>
      <c r="D2634" s="3"/>
      <c r="E2634" s="3"/>
      <c r="F2634" s="3"/>
      <c r="G2634" s="3"/>
      <c r="H2634" s="3"/>
      <c r="I2634" s="3"/>
      <c r="J2634" s="4"/>
      <c r="K2634" s="4"/>
      <c r="L2634" s="3"/>
      <c r="M2634" s="5"/>
    </row>
    <row r="2635" spans="2:13" x14ac:dyDescent="0.3">
      <c r="B2635" s="3"/>
      <c r="C2635" s="3"/>
      <c r="D2635" s="3"/>
      <c r="E2635" s="3"/>
      <c r="F2635" s="3"/>
      <c r="G2635" s="3"/>
      <c r="H2635" s="3"/>
      <c r="I2635" s="3"/>
      <c r="J2635" s="4"/>
      <c r="K2635" s="4"/>
      <c r="L2635" s="3"/>
      <c r="M2635" s="5"/>
    </row>
    <row r="2636" spans="2:13" x14ac:dyDescent="0.3">
      <c r="B2636" s="3"/>
      <c r="C2636" s="3"/>
      <c r="D2636" s="3"/>
      <c r="E2636" s="3"/>
      <c r="F2636" s="3"/>
      <c r="G2636" s="3"/>
      <c r="H2636" s="3"/>
      <c r="I2636" s="3"/>
      <c r="J2636" s="4"/>
      <c r="K2636" s="4"/>
      <c r="L2636" s="3"/>
      <c r="M2636" s="5"/>
    </row>
    <row r="2637" spans="2:13" x14ac:dyDescent="0.3">
      <c r="B2637" s="3"/>
      <c r="C2637" s="3"/>
      <c r="D2637" s="3"/>
      <c r="E2637" s="3"/>
      <c r="F2637" s="3"/>
      <c r="G2637" s="3"/>
      <c r="H2637" s="3"/>
      <c r="I2637" s="3"/>
      <c r="J2637" s="4"/>
      <c r="K2637" s="4"/>
      <c r="L2637" s="3"/>
      <c r="M2637" s="5"/>
    </row>
    <row r="2638" spans="2:13" x14ac:dyDescent="0.3">
      <c r="B2638" s="3"/>
      <c r="C2638" s="3"/>
      <c r="D2638" s="3"/>
      <c r="E2638" s="3"/>
      <c r="F2638" s="3"/>
      <c r="G2638" s="3"/>
      <c r="H2638" s="3"/>
      <c r="I2638" s="3"/>
      <c r="J2638" s="4"/>
      <c r="K2638" s="4"/>
      <c r="L2638" s="3"/>
      <c r="M2638" s="5"/>
    </row>
    <row r="2639" spans="2:13" x14ac:dyDescent="0.3">
      <c r="B2639" s="3"/>
      <c r="C2639" s="3"/>
      <c r="D2639" s="3"/>
      <c r="E2639" s="3"/>
      <c r="F2639" s="3"/>
      <c r="G2639" s="3"/>
      <c r="H2639" s="3"/>
      <c r="I2639" s="3"/>
      <c r="J2639" s="4"/>
      <c r="K2639" s="4"/>
      <c r="L2639" s="3"/>
      <c r="M2639" s="5"/>
    </row>
    <row r="2640" spans="2:13" x14ac:dyDescent="0.3">
      <c r="B2640" s="3"/>
      <c r="C2640" s="3"/>
      <c r="D2640" s="3"/>
      <c r="E2640" s="3"/>
      <c r="F2640" s="3"/>
      <c r="G2640" s="3"/>
      <c r="H2640" s="3"/>
      <c r="I2640" s="3"/>
      <c r="J2640" s="4"/>
      <c r="K2640" s="4"/>
      <c r="M2640" s="5"/>
    </row>
    <row r="2641" spans="2:13" x14ac:dyDescent="0.3">
      <c r="B2641" s="3"/>
      <c r="C2641" s="3"/>
      <c r="D2641" s="3"/>
      <c r="E2641" s="3"/>
      <c r="F2641" s="3"/>
      <c r="G2641" s="3"/>
      <c r="H2641" s="3"/>
      <c r="I2641" s="3"/>
      <c r="J2641" s="4"/>
      <c r="K2641" s="4"/>
      <c r="L2641" s="3"/>
      <c r="M2641" s="5"/>
    </row>
    <row r="2642" spans="2:13" x14ac:dyDescent="0.3">
      <c r="B2642" s="3"/>
      <c r="C2642" s="3"/>
      <c r="D2642" s="3"/>
      <c r="E2642" s="3"/>
      <c r="F2642" s="3"/>
      <c r="G2642" s="3"/>
      <c r="H2642" s="3"/>
      <c r="I2642" s="3"/>
      <c r="J2642" s="4"/>
      <c r="K2642" s="4"/>
      <c r="L2642" s="3"/>
      <c r="M2642" s="5"/>
    </row>
    <row r="2643" spans="2:13" x14ac:dyDescent="0.3">
      <c r="B2643" s="3"/>
      <c r="C2643" s="3"/>
      <c r="D2643" s="3"/>
      <c r="E2643" s="3"/>
      <c r="F2643" s="3"/>
      <c r="G2643" s="3"/>
      <c r="H2643" s="3"/>
      <c r="I2643" s="3"/>
      <c r="J2643" s="4"/>
      <c r="K2643" s="4"/>
      <c r="L2643" s="3"/>
      <c r="M2643" s="5"/>
    </row>
    <row r="2644" spans="2:13" x14ac:dyDescent="0.3">
      <c r="B2644" s="3"/>
      <c r="C2644" s="3"/>
      <c r="D2644" s="3"/>
      <c r="E2644" s="3"/>
      <c r="F2644" s="3"/>
      <c r="G2644" s="3"/>
      <c r="H2644" s="3"/>
      <c r="I2644" s="3"/>
      <c r="J2644" s="4"/>
      <c r="K2644" s="4"/>
      <c r="M2644" s="5"/>
    </row>
    <row r="2645" spans="2:13" x14ac:dyDescent="0.3">
      <c r="B2645" s="3"/>
      <c r="C2645" s="3"/>
      <c r="D2645" s="3"/>
      <c r="E2645" s="3"/>
      <c r="G2645" s="3"/>
      <c r="H2645" s="3"/>
      <c r="J2645" s="4"/>
      <c r="K2645" s="4"/>
      <c r="L2645" s="3"/>
      <c r="M2645" s="5"/>
    </row>
    <row r="2646" spans="2:13" x14ac:dyDescent="0.3">
      <c r="B2646" s="3"/>
      <c r="C2646" s="3"/>
      <c r="D2646" s="3"/>
      <c r="E2646" s="3"/>
      <c r="F2646" s="3"/>
      <c r="G2646" s="3"/>
      <c r="H2646" s="3"/>
      <c r="I2646" s="3"/>
      <c r="J2646" s="4"/>
      <c r="K2646" s="4"/>
      <c r="L2646" s="3"/>
      <c r="M2646" s="5"/>
    </row>
    <row r="2647" spans="2:13" x14ac:dyDescent="0.3">
      <c r="B2647" s="3"/>
      <c r="C2647" s="3"/>
      <c r="D2647" s="3"/>
      <c r="E2647" s="3"/>
      <c r="F2647" s="3"/>
      <c r="G2647" s="3"/>
      <c r="H2647" s="3"/>
      <c r="I2647" s="3"/>
      <c r="J2647" s="4"/>
      <c r="K2647" s="4"/>
      <c r="L2647" s="3"/>
      <c r="M2647" s="5"/>
    </row>
    <row r="2648" spans="2:13" x14ac:dyDescent="0.3">
      <c r="B2648" s="3"/>
      <c r="C2648" s="3"/>
      <c r="D2648" s="3"/>
      <c r="E2648" s="3"/>
      <c r="F2648" s="3"/>
      <c r="G2648" s="3"/>
      <c r="H2648" s="3"/>
      <c r="I2648" s="3"/>
      <c r="J2648" s="4"/>
      <c r="K2648" s="4"/>
      <c r="L2648" s="3"/>
      <c r="M2648" s="5"/>
    </row>
    <row r="2649" spans="2:13" x14ac:dyDescent="0.3">
      <c r="B2649" s="3"/>
      <c r="C2649" s="3"/>
      <c r="D2649" s="3"/>
      <c r="E2649" s="3"/>
      <c r="F2649" s="3"/>
      <c r="G2649" s="3"/>
      <c r="H2649" s="3"/>
      <c r="I2649" s="3"/>
      <c r="J2649" s="4"/>
      <c r="K2649" s="4"/>
      <c r="L2649" s="3"/>
      <c r="M2649" s="5"/>
    </row>
    <row r="2650" spans="2:13" x14ac:dyDescent="0.3">
      <c r="B2650" s="3"/>
      <c r="C2650" s="3"/>
      <c r="D2650" s="3"/>
      <c r="E2650" s="3"/>
      <c r="F2650" s="3"/>
      <c r="G2650" s="3"/>
      <c r="H2650" s="3"/>
      <c r="I2650" s="3"/>
      <c r="J2650" s="4"/>
      <c r="K2650" s="4"/>
      <c r="L2650" s="3"/>
      <c r="M2650" s="5"/>
    </row>
    <row r="2651" spans="2:13" x14ac:dyDescent="0.3">
      <c r="B2651" s="3"/>
      <c r="C2651" s="3"/>
      <c r="D2651" s="3"/>
      <c r="E2651" s="3"/>
      <c r="F2651" s="3"/>
      <c r="G2651" s="3"/>
      <c r="H2651" s="3"/>
      <c r="I2651" s="3"/>
      <c r="J2651" s="4"/>
      <c r="K2651" s="4"/>
      <c r="L2651" s="3"/>
      <c r="M2651" s="5"/>
    </row>
    <row r="2652" spans="2:13" x14ac:dyDescent="0.3">
      <c r="B2652" s="3"/>
      <c r="C2652" s="3"/>
      <c r="D2652" s="3"/>
      <c r="E2652" s="3"/>
      <c r="F2652" s="3"/>
      <c r="G2652" s="3"/>
      <c r="H2652" s="3"/>
      <c r="I2652" s="3"/>
      <c r="J2652" s="4"/>
      <c r="K2652" s="4"/>
      <c r="M2652" s="5"/>
    </row>
    <row r="2653" spans="2:13" x14ac:dyDescent="0.3">
      <c r="B2653" s="3"/>
      <c r="C2653" s="3"/>
      <c r="D2653" s="3"/>
      <c r="E2653" s="3"/>
      <c r="F2653" s="3"/>
      <c r="H2653" s="3"/>
      <c r="I2653" s="3"/>
      <c r="J2653" s="4"/>
      <c r="K2653" s="4"/>
      <c r="L2653" s="3"/>
      <c r="M2653" s="5"/>
    </row>
    <row r="2654" spans="2:13" x14ac:dyDescent="0.3">
      <c r="B2654" s="3"/>
      <c r="C2654" s="3"/>
      <c r="D2654" s="3"/>
      <c r="E2654" s="3"/>
      <c r="F2654" s="3"/>
      <c r="H2654" s="3"/>
      <c r="I2654" s="3"/>
      <c r="J2654" s="4"/>
      <c r="K2654" s="4"/>
      <c r="M2654" s="5"/>
    </row>
    <row r="2655" spans="2:13" x14ac:dyDescent="0.3">
      <c r="B2655" s="3"/>
      <c r="C2655" s="3"/>
      <c r="D2655" s="3"/>
      <c r="E2655" s="3"/>
      <c r="F2655" s="3"/>
      <c r="G2655" s="3"/>
      <c r="H2655" s="3"/>
      <c r="I2655" s="3"/>
      <c r="J2655" s="4"/>
      <c r="K2655" s="4"/>
      <c r="L2655" s="3"/>
      <c r="M2655" s="5"/>
    </row>
    <row r="2656" spans="2:13" x14ac:dyDescent="0.3">
      <c r="B2656" s="3"/>
      <c r="C2656" s="3"/>
      <c r="D2656" s="3"/>
      <c r="E2656" s="3"/>
      <c r="G2656" s="3"/>
      <c r="H2656" s="3"/>
      <c r="J2656" s="4"/>
      <c r="K2656" s="4"/>
      <c r="L2656" s="3"/>
      <c r="M2656" s="5"/>
    </row>
    <row r="2657" spans="2:13" x14ac:dyDescent="0.3">
      <c r="B2657" s="3"/>
      <c r="C2657" s="3"/>
      <c r="D2657" s="3"/>
      <c r="E2657" s="3"/>
      <c r="F2657" s="3"/>
      <c r="G2657" s="3"/>
      <c r="H2657" s="3"/>
      <c r="I2657" s="3"/>
      <c r="J2657" s="4"/>
      <c r="K2657" s="4"/>
      <c r="L2657" s="3"/>
      <c r="M2657" s="5"/>
    </row>
    <row r="2658" spans="2:13" x14ac:dyDescent="0.3">
      <c r="B2658" s="3"/>
      <c r="C2658" s="3"/>
      <c r="D2658" s="3"/>
      <c r="E2658" s="3"/>
      <c r="F2658" s="3"/>
      <c r="G2658" s="3"/>
      <c r="H2658" s="3"/>
      <c r="I2658" s="3"/>
      <c r="J2658" s="4"/>
      <c r="K2658" s="4"/>
      <c r="L2658" s="3"/>
      <c r="M2658" s="5"/>
    </row>
    <row r="2659" spans="2:13" x14ac:dyDescent="0.3">
      <c r="B2659" s="3"/>
      <c r="C2659" s="3"/>
      <c r="D2659" s="3"/>
      <c r="E2659" s="3"/>
      <c r="G2659" s="3"/>
      <c r="H2659" s="3"/>
      <c r="J2659" s="4"/>
      <c r="K2659" s="4"/>
      <c r="L2659" s="3"/>
      <c r="M2659" s="5"/>
    </row>
    <row r="2660" spans="2:13" x14ac:dyDescent="0.3">
      <c r="B2660" s="3"/>
      <c r="C2660" s="3"/>
      <c r="D2660" s="3"/>
      <c r="E2660" s="3"/>
      <c r="F2660" s="3"/>
      <c r="G2660" s="3"/>
      <c r="H2660" s="3"/>
      <c r="I2660" s="3"/>
      <c r="J2660" s="4"/>
      <c r="K2660" s="4"/>
      <c r="L2660" s="3"/>
      <c r="M2660" s="5"/>
    </row>
    <row r="2661" spans="2:13" x14ac:dyDescent="0.3">
      <c r="B2661" s="3"/>
      <c r="C2661" s="3"/>
      <c r="D2661" s="3"/>
      <c r="E2661" s="3"/>
      <c r="F2661" s="3"/>
      <c r="G2661" s="3"/>
      <c r="H2661" s="3"/>
      <c r="I2661" s="3"/>
      <c r="J2661" s="4"/>
      <c r="K2661" s="4"/>
      <c r="M2661" s="5"/>
    </row>
    <row r="2662" spans="2:13" x14ac:dyDescent="0.3">
      <c r="B2662" s="3"/>
      <c r="C2662" s="3"/>
      <c r="D2662" s="3"/>
      <c r="E2662" s="3"/>
      <c r="F2662" s="3"/>
      <c r="G2662" s="3"/>
      <c r="H2662" s="3"/>
      <c r="I2662" s="3"/>
      <c r="J2662" s="4"/>
      <c r="K2662" s="4"/>
      <c r="M2662" s="5"/>
    </row>
    <row r="2663" spans="2:13" x14ac:dyDescent="0.3">
      <c r="B2663" s="3"/>
      <c r="C2663" s="3"/>
      <c r="D2663" s="3"/>
      <c r="E2663" s="3"/>
      <c r="F2663" s="3"/>
      <c r="G2663" s="3"/>
      <c r="H2663" s="3"/>
      <c r="I2663" s="3"/>
      <c r="J2663" s="4"/>
      <c r="K2663" s="4"/>
      <c r="L2663" s="3"/>
      <c r="M2663" s="5"/>
    </row>
    <row r="2664" spans="2:13" x14ac:dyDescent="0.3">
      <c r="B2664" s="3"/>
      <c r="C2664" s="3"/>
      <c r="D2664" s="3"/>
      <c r="E2664" s="3"/>
      <c r="F2664" s="3"/>
      <c r="G2664" s="3"/>
      <c r="H2664" s="3"/>
      <c r="I2664" s="3"/>
      <c r="J2664" s="4"/>
      <c r="K2664" s="4"/>
      <c r="L2664" s="3"/>
      <c r="M2664" s="5"/>
    </row>
    <row r="2665" spans="2:13" x14ac:dyDescent="0.3">
      <c r="B2665" s="3"/>
      <c r="C2665" s="3"/>
      <c r="D2665" s="3"/>
      <c r="E2665" s="3"/>
      <c r="F2665" s="3"/>
      <c r="G2665" s="3"/>
      <c r="H2665" s="3"/>
      <c r="I2665" s="3"/>
      <c r="J2665" s="4"/>
      <c r="K2665" s="4"/>
      <c r="L2665" s="3"/>
      <c r="M2665" s="5"/>
    </row>
    <row r="2666" spans="2:13" x14ac:dyDescent="0.3">
      <c r="B2666" s="3"/>
      <c r="C2666" s="3"/>
      <c r="D2666" s="3"/>
      <c r="E2666" s="3"/>
      <c r="F2666" s="3"/>
      <c r="G2666" s="3"/>
      <c r="H2666" s="3"/>
      <c r="I2666" s="3"/>
      <c r="J2666" s="4"/>
      <c r="K2666" s="4"/>
      <c r="M2666" s="5"/>
    </row>
    <row r="2667" spans="2:13" x14ac:dyDescent="0.3">
      <c r="B2667" s="3"/>
      <c r="C2667" s="3"/>
      <c r="D2667" s="3"/>
      <c r="E2667" s="3"/>
      <c r="F2667" s="3"/>
      <c r="G2667" s="3"/>
      <c r="H2667" s="3"/>
      <c r="I2667" s="3"/>
      <c r="J2667" s="4"/>
      <c r="K2667" s="4"/>
      <c r="L2667" s="3"/>
      <c r="M2667" s="5"/>
    </row>
    <row r="2668" spans="2:13" x14ac:dyDescent="0.3">
      <c r="B2668" s="3"/>
      <c r="C2668" s="3"/>
      <c r="D2668" s="3"/>
      <c r="E2668" s="3"/>
      <c r="F2668" s="3"/>
      <c r="G2668" s="3"/>
      <c r="H2668" s="3"/>
      <c r="I2668" s="3"/>
      <c r="J2668" s="4"/>
      <c r="K2668" s="4"/>
      <c r="L2668" s="3"/>
      <c r="M2668" s="5"/>
    </row>
    <row r="2669" spans="2:13" x14ac:dyDescent="0.3">
      <c r="B2669" s="3"/>
      <c r="C2669" s="3"/>
      <c r="D2669" s="3"/>
      <c r="E2669" s="3"/>
      <c r="F2669" s="3"/>
      <c r="G2669" s="3"/>
      <c r="H2669" s="3"/>
      <c r="I2669" s="3"/>
      <c r="J2669" s="4"/>
      <c r="K2669" s="4"/>
      <c r="L2669" s="3"/>
      <c r="M2669" s="5"/>
    </row>
    <row r="2670" spans="2:13" x14ac:dyDescent="0.3">
      <c r="B2670" s="3"/>
      <c r="C2670" s="3"/>
      <c r="D2670" s="3"/>
      <c r="E2670" s="3"/>
      <c r="F2670" s="3"/>
      <c r="G2670" s="3"/>
      <c r="H2670" s="3"/>
      <c r="I2670" s="3"/>
      <c r="J2670" s="4"/>
      <c r="K2670" s="4"/>
      <c r="M2670" s="5"/>
    </row>
    <row r="2671" spans="2:13" x14ac:dyDescent="0.3">
      <c r="B2671" s="3"/>
      <c r="C2671" s="3"/>
      <c r="D2671" s="3"/>
      <c r="E2671" s="3"/>
      <c r="F2671" s="3"/>
      <c r="G2671" s="3"/>
      <c r="H2671" s="3"/>
      <c r="I2671" s="3"/>
      <c r="J2671" s="4"/>
      <c r="K2671" s="4"/>
      <c r="M2671" s="5"/>
    </row>
    <row r="2672" spans="2:13" x14ac:dyDescent="0.3">
      <c r="B2672" s="3"/>
      <c r="C2672" s="3"/>
      <c r="D2672" s="3"/>
      <c r="E2672" s="3"/>
      <c r="F2672" s="3"/>
      <c r="G2672" s="3"/>
      <c r="H2672" s="3"/>
      <c r="I2672" s="3"/>
      <c r="J2672" s="4"/>
      <c r="K2672" s="4"/>
      <c r="L2672" s="3"/>
      <c r="M2672" s="5"/>
    </row>
    <row r="2673" spans="2:13" x14ac:dyDescent="0.3">
      <c r="B2673" s="3"/>
      <c r="C2673" s="3"/>
      <c r="D2673" s="3"/>
      <c r="E2673" s="3"/>
      <c r="F2673" s="3"/>
      <c r="G2673" s="3"/>
      <c r="H2673" s="3"/>
      <c r="I2673" s="3"/>
      <c r="J2673" s="4"/>
      <c r="K2673" s="4"/>
      <c r="L2673" s="3"/>
      <c r="M2673" s="5"/>
    </row>
    <row r="2674" spans="2:13" x14ac:dyDescent="0.3">
      <c r="B2674" s="3"/>
      <c r="C2674" s="3"/>
      <c r="D2674" s="3"/>
      <c r="E2674" s="3"/>
      <c r="F2674" s="3"/>
      <c r="G2674" s="3"/>
      <c r="H2674" s="3"/>
      <c r="I2674" s="3"/>
      <c r="J2674" s="4"/>
      <c r="K2674" s="4"/>
      <c r="M2674" s="5"/>
    </row>
    <row r="2675" spans="2:13" x14ac:dyDescent="0.3">
      <c r="B2675" s="3"/>
      <c r="C2675" s="3"/>
      <c r="D2675" s="3"/>
      <c r="E2675" s="3"/>
      <c r="F2675" s="3"/>
      <c r="G2675" s="3"/>
      <c r="H2675" s="3"/>
      <c r="I2675" s="3"/>
      <c r="J2675" s="4"/>
      <c r="K2675" s="4"/>
      <c r="L2675" s="3"/>
      <c r="M2675" s="5"/>
    </row>
    <row r="2676" spans="2:13" x14ac:dyDescent="0.3">
      <c r="B2676" s="3"/>
      <c r="C2676" s="3"/>
      <c r="D2676" s="3"/>
      <c r="E2676" s="3"/>
      <c r="F2676" s="3"/>
      <c r="G2676" s="3"/>
      <c r="H2676" s="3"/>
      <c r="I2676" s="3"/>
      <c r="J2676" s="4"/>
      <c r="K2676" s="4"/>
      <c r="M2676" s="5"/>
    </row>
    <row r="2677" spans="2:13" x14ac:dyDescent="0.3">
      <c r="B2677" s="3"/>
      <c r="C2677" s="3"/>
      <c r="D2677" s="3"/>
      <c r="E2677" s="3"/>
      <c r="F2677" s="3"/>
      <c r="G2677" s="3"/>
      <c r="H2677" s="3"/>
      <c r="I2677" s="3"/>
      <c r="J2677" s="4"/>
      <c r="K2677" s="4"/>
      <c r="L2677" s="3"/>
      <c r="M2677" s="5"/>
    </row>
    <row r="2678" spans="2:13" x14ac:dyDescent="0.3">
      <c r="B2678" s="3"/>
      <c r="C2678" s="3"/>
      <c r="D2678" s="3"/>
      <c r="E2678" s="3"/>
      <c r="G2678" s="3"/>
      <c r="H2678" s="3"/>
      <c r="J2678" s="4"/>
      <c r="K2678" s="4"/>
      <c r="L2678" s="3"/>
      <c r="M2678" s="5"/>
    </row>
    <row r="2679" spans="2:13" x14ac:dyDescent="0.3">
      <c r="B2679" s="3"/>
      <c r="C2679" s="3"/>
      <c r="D2679" s="3"/>
      <c r="E2679" s="3"/>
      <c r="F2679" s="3"/>
      <c r="G2679" s="3"/>
      <c r="H2679" s="3"/>
      <c r="I2679" s="3"/>
      <c r="J2679" s="4"/>
      <c r="K2679" s="4"/>
      <c r="L2679" s="3"/>
      <c r="M2679" s="5"/>
    </row>
    <row r="2680" spans="2:13" x14ac:dyDescent="0.3">
      <c r="B2680" s="3"/>
      <c r="C2680" s="3"/>
      <c r="D2680" s="3"/>
      <c r="E2680" s="3"/>
      <c r="F2680" s="3"/>
      <c r="G2680" s="3"/>
      <c r="H2680" s="3"/>
      <c r="I2680" s="3"/>
      <c r="J2680" s="4"/>
      <c r="K2680" s="4"/>
      <c r="L2680" s="3"/>
      <c r="M2680" s="5"/>
    </row>
    <row r="2681" spans="2:13" x14ac:dyDescent="0.3">
      <c r="B2681" s="3"/>
      <c r="C2681" s="3"/>
      <c r="D2681" s="3"/>
      <c r="E2681" s="3"/>
      <c r="F2681" s="3"/>
      <c r="G2681" s="3"/>
      <c r="H2681" s="3"/>
      <c r="I2681" s="3"/>
      <c r="J2681" s="4"/>
      <c r="K2681" s="4"/>
      <c r="L2681" s="3"/>
      <c r="M2681" s="5"/>
    </row>
    <row r="2682" spans="2:13" x14ac:dyDescent="0.3">
      <c r="B2682" s="3"/>
      <c r="C2682" s="3"/>
      <c r="D2682" s="3"/>
      <c r="E2682" s="3"/>
      <c r="F2682" s="3"/>
      <c r="G2682" s="3"/>
      <c r="H2682" s="3"/>
      <c r="I2682" s="3"/>
      <c r="J2682" s="4"/>
      <c r="K2682" s="4"/>
      <c r="L2682" s="3"/>
      <c r="M2682" s="5"/>
    </row>
    <row r="2683" spans="2:13" x14ac:dyDescent="0.3">
      <c r="B2683" s="3"/>
      <c r="C2683" s="3"/>
      <c r="D2683" s="3"/>
      <c r="E2683" s="3"/>
      <c r="F2683" s="3"/>
      <c r="H2683" s="3"/>
      <c r="I2683" s="3"/>
      <c r="J2683" s="4"/>
      <c r="K2683" s="4"/>
      <c r="M2683" s="5"/>
    </row>
    <row r="2684" spans="2:13" x14ac:dyDescent="0.3">
      <c r="B2684" s="3"/>
      <c r="C2684" s="3"/>
      <c r="D2684" s="3"/>
      <c r="E2684" s="3"/>
      <c r="F2684" s="3"/>
      <c r="G2684" s="3"/>
      <c r="H2684" s="3"/>
      <c r="I2684" s="3"/>
      <c r="J2684" s="4"/>
      <c r="K2684" s="4"/>
      <c r="L2684" s="3"/>
      <c r="M2684" s="5"/>
    </row>
    <row r="2685" spans="2:13" x14ac:dyDescent="0.3">
      <c r="B2685" s="3"/>
      <c r="C2685" s="3"/>
      <c r="D2685" s="3"/>
      <c r="E2685" s="3"/>
      <c r="F2685" s="3"/>
      <c r="G2685" s="3"/>
      <c r="H2685" s="3"/>
      <c r="I2685" s="3"/>
      <c r="J2685" s="4"/>
      <c r="K2685" s="4"/>
      <c r="M2685" s="5"/>
    </row>
    <row r="2686" spans="2:13" x14ac:dyDescent="0.3">
      <c r="B2686" s="3"/>
      <c r="C2686" s="3"/>
      <c r="D2686" s="3"/>
      <c r="E2686" s="3"/>
      <c r="F2686" s="3"/>
      <c r="G2686" s="3"/>
      <c r="H2686" s="3"/>
      <c r="I2686" s="3"/>
      <c r="J2686" s="4"/>
      <c r="K2686" s="4"/>
      <c r="L2686" s="3"/>
      <c r="M2686" s="5"/>
    </row>
    <row r="2687" spans="2:13" x14ac:dyDescent="0.3">
      <c r="B2687" s="3"/>
      <c r="C2687" s="3"/>
      <c r="D2687" s="3"/>
      <c r="E2687" s="3"/>
      <c r="F2687" s="3"/>
      <c r="G2687" s="3"/>
      <c r="H2687" s="3"/>
      <c r="I2687" s="3"/>
      <c r="J2687" s="4"/>
      <c r="K2687" s="4"/>
      <c r="L2687" s="3"/>
      <c r="M2687" s="5"/>
    </row>
    <row r="2688" spans="2:13" x14ac:dyDescent="0.3">
      <c r="B2688" s="3"/>
      <c r="C2688" s="3"/>
      <c r="D2688" s="3"/>
      <c r="E2688" s="3"/>
      <c r="F2688" s="3"/>
      <c r="G2688" s="3"/>
      <c r="H2688" s="3"/>
      <c r="I2688" s="3"/>
      <c r="J2688" s="4"/>
      <c r="K2688" s="4"/>
      <c r="L2688" s="3"/>
      <c r="M2688" s="5"/>
    </row>
    <row r="2689" spans="2:13" x14ac:dyDescent="0.3">
      <c r="B2689" s="3"/>
      <c r="C2689" s="3"/>
      <c r="D2689" s="3"/>
      <c r="E2689" s="3"/>
      <c r="F2689" s="3"/>
      <c r="G2689" s="3"/>
      <c r="H2689" s="3"/>
      <c r="I2689" s="3"/>
      <c r="J2689" s="4"/>
      <c r="K2689" s="4"/>
      <c r="L2689" s="3"/>
      <c r="M2689" s="5"/>
    </row>
    <row r="2690" spans="2:13" x14ac:dyDescent="0.3">
      <c r="B2690" s="3"/>
      <c r="C2690" s="3"/>
      <c r="D2690" s="3"/>
      <c r="E2690" s="3"/>
      <c r="F2690" s="3"/>
      <c r="G2690" s="3"/>
      <c r="H2690" s="3"/>
      <c r="I2690" s="3"/>
      <c r="J2690" s="4"/>
      <c r="K2690" s="4"/>
      <c r="L2690" s="3"/>
      <c r="M2690" s="5"/>
    </row>
    <row r="2691" spans="2:13" x14ac:dyDescent="0.3">
      <c r="B2691" s="3"/>
      <c r="C2691" s="3"/>
      <c r="D2691" s="3"/>
      <c r="E2691" s="3"/>
      <c r="F2691" s="3"/>
      <c r="G2691" s="3"/>
      <c r="H2691" s="3"/>
      <c r="I2691" s="3"/>
      <c r="J2691" s="4"/>
      <c r="K2691" s="4"/>
      <c r="M2691" s="5"/>
    </row>
    <row r="2692" spans="2:13" x14ac:dyDescent="0.3">
      <c r="B2692" s="3"/>
      <c r="C2692" s="3"/>
      <c r="D2692" s="3"/>
      <c r="E2692" s="3"/>
      <c r="F2692" s="3"/>
      <c r="G2692" s="3"/>
      <c r="H2692" s="3"/>
      <c r="I2692" s="3"/>
      <c r="J2692" s="4"/>
      <c r="K2692" s="4"/>
      <c r="L2692" s="3"/>
      <c r="M2692" s="5"/>
    </row>
    <row r="2693" spans="2:13" x14ac:dyDescent="0.3">
      <c r="B2693" s="3"/>
      <c r="C2693" s="3"/>
      <c r="D2693" s="3"/>
      <c r="E2693" s="3"/>
      <c r="F2693" s="3"/>
      <c r="G2693" s="3"/>
      <c r="H2693" s="3"/>
      <c r="I2693" s="3"/>
      <c r="J2693" s="4"/>
      <c r="K2693" s="4"/>
      <c r="L2693" s="3"/>
      <c r="M2693" s="5"/>
    </row>
    <row r="2694" spans="2:13" x14ac:dyDescent="0.3">
      <c r="B2694" s="3"/>
      <c r="C2694" s="3"/>
      <c r="D2694" s="3"/>
      <c r="E2694" s="3"/>
      <c r="F2694" s="3"/>
      <c r="G2694" s="3"/>
      <c r="H2694" s="3"/>
      <c r="I2694" s="3"/>
      <c r="J2694" s="4"/>
      <c r="K2694" s="4"/>
      <c r="L2694" s="3"/>
      <c r="M2694" s="5"/>
    </row>
    <row r="2695" spans="2:13" x14ac:dyDescent="0.3">
      <c r="B2695" s="3"/>
      <c r="C2695" s="3"/>
      <c r="D2695" s="3"/>
      <c r="E2695" s="3"/>
      <c r="F2695" s="3"/>
      <c r="G2695" s="3"/>
      <c r="H2695" s="3"/>
      <c r="I2695" s="3"/>
      <c r="J2695" s="4"/>
      <c r="K2695" s="4"/>
      <c r="L2695" s="3"/>
      <c r="M2695" s="5"/>
    </row>
    <row r="2696" spans="2:13" x14ac:dyDescent="0.3">
      <c r="B2696" s="3"/>
      <c r="C2696" s="3"/>
      <c r="D2696" s="3"/>
      <c r="E2696" s="3"/>
      <c r="F2696" s="3"/>
      <c r="G2696" s="3"/>
      <c r="H2696" s="3"/>
      <c r="I2696" s="3"/>
      <c r="J2696" s="4"/>
      <c r="K2696" s="4"/>
      <c r="L2696" s="3"/>
      <c r="M2696" s="5"/>
    </row>
    <row r="2697" spans="2:13" x14ac:dyDescent="0.3">
      <c r="B2697" s="3"/>
      <c r="C2697" s="3"/>
      <c r="D2697" s="3"/>
      <c r="F2697" s="3"/>
      <c r="G2697" s="3"/>
      <c r="H2697" s="3"/>
      <c r="I2697" s="3"/>
      <c r="J2697" s="4"/>
      <c r="K2697" s="4"/>
      <c r="L2697" s="3"/>
      <c r="M2697" s="5"/>
    </row>
    <row r="2698" spans="2:13" x14ac:dyDescent="0.3">
      <c r="B2698" s="3"/>
      <c r="C2698" s="3"/>
      <c r="D2698" s="3"/>
      <c r="E2698" s="3"/>
      <c r="F2698" s="3"/>
      <c r="G2698" s="3"/>
      <c r="H2698" s="3"/>
      <c r="I2698" s="3"/>
      <c r="J2698" s="4"/>
      <c r="K2698" s="4"/>
      <c r="L2698" s="3"/>
      <c r="M2698" s="5"/>
    </row>
    <row r="2699" spans="2:13" x14ac:dyDescent="0.3">
      <c r="B2699" s="3"/>
      <c r="C2699" s="3"/>
      <c r="D2699" s="3"/>
      <c r="E2699" s="3"/>
      <c r="F2699" s="3"/>
      <c r="G2699" s="3"/>
      <c r="H2699" s="3"/>
      <c r="I2699" s="3"/>
      <c r="J2699" s="4"/>
      <c r="K2699" s="4"/>
      <c r="L2699" s="3"/>
      <c r="M2699" s="5"/>
    </row>
    <row r="2700" spans="2:13" x14ac:dyDescent="0.3">
      <c r="B2700" s="3"/>
      <c r="C2700" s="3"/>
      <c r="D2700" s="3"/>
      <c r="E2700" s="3"/>
      <c r="F2700" s="3"/>
      <c r="G2700" s="3"/>
      <c r="H2700" s="3"/>
      <c r="I2700" s="3"/>
      <c r="J2700" s="4"/>
      <c r="K2700" s="4"/>
      <c r="L2700" s="3"/>
      <c r="M2700" s="5"/>
    </row>
    <row r="2701" spans="2:13" x14ac:dyDescent="0.3">
      <c r="B2701" s="3"/>
      <c r="C2701" s="3"/>
      <c r="D2701" s="3"/>
      <c r="E2701" s="3"/>
      <c r="F2701" s="3"/>
      <c r="G2701" s="3"/>
      <c r="H2701" s="3"/>
      <c r="I2701" s="3"/>
      <c r="J2701" s="4"/>
      <c r="K2701" s="4"/>
      <c r="M2701" s="5"/>
    </row>
    <row r="2702" spans="2:13" x14ac:dyDescent="0.3">
      <c r="B2702" s="3"/>
      <c r="C2702" s="3"/>
      <c r="D2702" s="3"/>
      <c r="E2702" s="3"/>
      <c r="F2702" s="3"/>
      <c r="G2702" s="3"/>
      <c r="H2702" s="3"/>
      <c r="I2702" s="3"/>
      <c r="J2702" s="4"/>
      <c r="K2702" s="4"/>
      <c r="L2702" s="3"/>
      <c r="M2702" s="5"/>
    </row>
    <row r="2703" spans="2:13" x14ac:dyDescent="0.3">
      <c r="B2703" s="3"/>
      <c r="C2703" s="3"/>
      <c r="D2703" s="3"/>
      <c r="E2703" s="3"/>
      <c r="F2703" s="3"/>
      <c r="G2703" s="3"/>
      <c r="H2703" s="3"/>
      <c r="I2703" s="3"/>
      <c r="J2703" s="4"/>
      <c r="K2703" s="4"/>
      <c r="L2703" s="3"/>
      <c r="M2703" s="5"/>
    </row>
    <row r="2704" spans="2:13" x14ac:dyDescent="0.3">
      <c r="B2704" s="3"/>
      <c r="C2704" s="3"/>
      <c r="D2704" s="3"/>
      <c r="E2704" s="3"/>
      <c r="F2704" s="3"/>
      <c r="G2704" s="3"/>
      <c r="H2704" s="3"/>
      <c r="I2704" s="3"/>
      <c r="J2704" s="4"/>
      <c r="K2704" s="4"/>
      <c r="L2704" s="3"/>
      <c r="M2704" s="5"/>
    </row>
    <row r="2705" spans="2:13" x14ac:dyDescent="0.3">
      <c r="B2705" s="3"/>
      <c r="C2705" s="3"/>
      <c r="D2705" s="3"/>
      <c r="E2705" s="3"/>
      <c r="F2705" s="3"/>
      <c r="G2705" s="3"/>
      <c r="H2705" s="3"/>
      <c r="I2705" s="3"/>
      <c r="J2705" s="4"/>
      <c r="K2705" s="4"/>
      <c r="L2705" s="3"/>
      <c r="M2705" s="5"/>
    </row>
    <row r="2706" spans="2:13" x14ac:dyDescent="0.3">
      <c r="B2706" s="3"/>
      <c r="C2706" s="3"/>
      <c r="D2706" s="3"/>
      <c r="E2706" s="3"/>
      <c r="F2706" s="3"/>
      <c r="G2706" s="3"/>
      <c r="H2706" s="3"/>
      <c r="I2706" s="3"/>
      <c r="J2706" s="4"/>
      <c r="K2706" s="4"/>
      <c r="L2706" s="3"/>
      <c r="M2706" s="5"/>
    </row>
    <row r="2707" spans="2:13" x14ac:dyDescent="0.3">
      <c r="B2707" s="3"/>
      <c r="C2707" s="3"/>
      <c r="D2707" s="3"/>
      <c r="E2707" s="3"/>
      <c r="F2707" s="3"/>
      <c r="G2707" s="3"/>
      <c r="H2707" s="3"/>
      <c r="I2707" s="3"/>
      <c r="J2707" s="4"/>
      <c r="K2707" s="4"/>
      <c r="L2707" s="3"/>
      <c r="M2707" s="5"/>
    </row>
    <row r="2708" spans="2:13" x14ac:dyDescent="0.3">
      <c r="B2708" s="3"/>
      <c r="C2708" s="3"/>
      <c r="D2708" s="3"/>
      <c r="E2708" s="3"/>
      <c r="F2708" s="3"/>
      <c r="G2708" s="3"/>
      <c r="H2708" s="3"/>
      <c r="I2708" s="3"/>
      <c r="J2708" s="4"/>
      <c r="K2708" s="4"/>
      <c r="L2708" s="3"/>
      <c r="M2708" s="5"/>
    </row>
    <row r="2709" spans="2:13" x14ac:dyDescent="0.3">
      <c r="B2709" s="3"/>
      <c r="C2709" s="3"/>
      <c r="D2709" s="3"/>
      <c r="E2709" s="3"/>
      <c r="F2709" s="3"/>
      <c r="G2709" s="3"/>
      <c r="H2709" s="3"/>
      <c r="I2709" s="3"/>
      <c r="J2709" s="4"/>
      <c r="K2709" s="4"/>
      <c r="L2709" s="3"/>
      <c r="M2709" s="5"/>
    </row>
    <row r="2710" spans="2:13" x14ac:dyDescent="0.3">
      <c r="B2710" s="3"/>
      <c r="C2710" s="3"/>
      <c r="D2710" s="3"/>
      <c r="E2710" s="3"/>
      <c r="F2710" s="3"/>
      <c r="G2710" s="3"/>
      <c r="H2710" s="3"/>
      <c r="I2710" s="3"/>
      <c r="J2710" s="4"/>
      <c r="K2710" s="4"/>
      <c r="L2710" s="3"/>
      <c r="M2710" s="5"/>
    </row>
    <row r="2711" spans="2:13" x14ac:dyDescent="0.3">
      <c r="B2711" s="3"/>
      <c r="C2711" s="3"/>
      <c r="D2711" s="3"/>
      <c r="E2711" s="3"/>
      <c r="G2711" s="3"/>
      <c r="H2711" s="3"/>
      <c r="J2711" s="4"/>
      <c r="K2711" s="4"/>
      <c r="L2711" s="3"/>
      <c r="M2711" s="5"/>
    </row>
    <row r="2712" spans="2:13" x14ac:dyDescent="0.3">
      <c r="B2712" s="3"/>
      <c r="C2712" s="3"/>
      <c r="D2712" s="3"/>
      <c r="E2712" s="3"/>
      <c r="F2712" s="3"/>
      <c r="G2712" s="3"/>
      <c r="H2712" s="3"/>
      <c r="I2712" s="3"/>
      <c r="J2712" s="4"/>
      <c r="K2712" s="4"/>
      <c r="L2712" s="3"/>
      <c r="M2712" s="5"/>
    </row>
    <row r="2713" spans="2:13" x14ac:dyDescent="0.3">
      <c r="B2713" s="3"/>
      <c r="C2713" s="3"/>
      <c r="D2713" s="3"/>
      <c r="E2713" s="3"/>
      <c r="G2713" s="3"/>
      <c r="H2713" s="3"/>
      <c r="J2713" s="4"/>
      <c r="K2713" s="4"/>
      <c r="L2713" s="3"/>
      <c r="M2713" s="5"/>
    </row>
    <row r="2714" spans="2:13" x14ac:dyDescent="0.3">
      <c r="B2714" s="3"/>
      <c r="C2714" s="3"/>
      <c r="D2714" s="3"/>
      <c r="E2714" s="3"/>
      <c r="F2714" s="3"/>
      <c r="G2714" s="3"/>
      <c r="H2714" s="3"/>
      <c r="I2714" s="3"/>
      <c r="J2714" s="4"/>
      <c r="K2714" s="4"/>
      <c r="M2714" s="5"/>
    </row>
    <row r="2715" spans="2:13" x14ac:dyDescent="0.3">
      <c r="B2715" s="3"/>
      <c r="C2715" s="3"/>
      <c r="D2715" s="3"/>
      <c r="E2715" s="3"/>
      <c r="F2715" s="3"/>
      <c r="G2715" s="3"/>
      <c r="H2715" s="3"/>
      <c r="I2715" s="3"/>
      <c r="J2715" s="4"/>
      <c r="K2715" s="4"/>
      <c r="L2715" s="3"/>
      <c r="M2715" s="5"/>
    </row>
    <row r="2716" spans="2:13" x14ac:dyDescent="0.3">
      <c r="B2716" s="3"/>
      <c r="C2716" s="3"/>
      <c r="D2716" s="3"/>
      <c r="E2716" s="3"/>
      <c r="F2716" s="3"/>
      <c r="G2716" s="3"/>
      <c r="H2716" s="3"/>
      <c r="I2716" s="3"/>
      <c r="J2716" s="4"/>
      <c r="K2716" s="4"/>
      <c r="L2716" s="3"/>
      <c r="M2716" s="5"/>
    </row>
    <row r="2717" spans="2:13" x14ac:dyDescent="0.3">
      <c r="B2717" s="3"/>
      <c r="C2717" s="3"/>
      <c r="D2717" s="3"/>
      <c r="E2717" s="3"/>
      <c r="F2717" s="3"/>
      <c r="G2717" s="3"/>
      <c r="H2717" s="3"/>
      <c r="I2717" s="3"/>
      <c r="J2717" s="4"/>
      <c r="K2717" s="4"/>
      <c r="L2717" s="3"/>
      <c r="M2717" s="5"/>
    </row>
    <row r="2718" spans="2:13" x14ac:dyDescent="0.3">
      <c r="B2718" s="3"/>
      <c r="C2718" s="3"/>
      <c r="D2718" s="3"/>
      <c r="E2718" s="3"/>
      <c r="F2718" s="3"/>
      <c r="G2718" s="3"/>
      <c r="H2718" s="3"/>
      <c r="I2718" s="3"/>
      <c r="J2718" s="4"/>
      <c r="K2718" s="4"/>
      <c r="L2718" s="3"/>
      <c r="M2718" s="5"/>
    </row>
    <row r="2719" spans="2:13" x14ac:dyDescent="0.3">
      <c r="B2719" s="3"/>
      <c r="C2719" s="3"/>
      <c r="D2719" s="3"/>
      <c r="E2719" s="3"/>
      <c r="F2719" s="3"/>
      <c r="G2719" s="3"/>
      <c r="H2719" s="3"/>
      <c r="I2719" s="3"/>
      <c r="J2719" s="4"/>
      <c r="K2719" s="4"/>
      <c r="L2719" s="3"/>
      <c r="M2719" s="5"/>
    </row>
    <row r="2720" spans="2:13" x14ac:dyDescent="0.3">
      <c r="B2720" s="3"/>
      <c r="C2720" s="3"/>
      <c r="D2720" s="3"/>
      <c r="E2720" s="3"/>
      <c r="F2720" s="3"/>
      <c r="G2720" s="3"/>
      <c r="H2720" s="3"/>
      <c r="I2720" s="3"/>
      <c r="J2720" s="4"/>
      <c r="K2720" s="4"/>
      <c r="L2720" s="3"/>
      <c r="M2720" s="5"/>
    </row>
    <row r="2721" spans="2:13" x14ac:dyDescent="0.3">
      <c r="B2721" s="3"/>
      <c r="C2721" s="3"/>
      <c r="D2721" s="3"/>
      <c r="E2721" s="3"/>
      <c r="F2721" s="3"/>
      <c r="G2721" s="3"/>
      <c r="H2721" s="3"/>
      <c r="I2721" s="3"/>
      <c r="J2721" s="4"/>
      <c r="K2721" s="4"/>
      <c r="L2721" s="3"/>
      <c r="M2721" s="5"/>
    </row>
    <row r="2722" spans="2:13" x14ac:dyDescent="0.3">
      <c r="B2722" s="3"/>
      <c r="C2722" s="3"/>
      <c r="D2722" s="3"/>
      <c r="E2722" s="3"/>
      <c r="F2722" s="3"/>
      <c r="G2722" s="3"/>
      <c r="H2722" s="3"/>
      <c r="I2722" s="3"/>
      <c r="J2722" s="4"/>
      <c r="K2722" s="4"/>
      <c r="L2722" s="3"/>
      <c r="M2722" s="5"/>
    </row>
    <row r="2723" spans="2:13" x14ac:dyDescent="0.3">
      <c r="B2723" s="3"/>
      <c r="C2723" s="3"/>
      <c r="D2723" s="3"/>
      <c r="E2723" s="3"/>
      <c r="F2723" s="3"/>
      <c r="G2723" s="3"/>
      <c r="H2723" s="3"/>
      <c r="I2723" s="3"/>
      <c r="J2723" s="4"/>
      <c r="K2723" s="4"/>
      <c r="L2723" s="3"/>
      <c r="M2723" s="5"/>
    </row>
    <row r="2724" spans="2:13" x14ac:dyDescent="0.3">
      <c r="B2724" s="3"/>
      <c r="C2724" s="3"/>
      <c r="D2724" s="3"/>
      <c r="E2724" s="3"/>
      <c r="F2724" s="3"/>
      <c r="G2724" s="3"/>
      <c r="H2724" s="3"/>
      <c r="I2724" s="3"/>
      <c r="J2724" s="4"/>
      <c r="K2724" s="4"/>
      <c r="L2724" s="3"/>
      <c r="M2724" s="5"/>
    </row>
    <row r="2725" spans="2:13" x14ac:dyDescent="0.3">
      <c r="B2725" s="3"/>
      <c r="C2725" s="3"/>
      <c r="D2725" s="3"/>
      <c r="E2725" s="3"/>
      <c r="F2725" s="3"/>
      <c r="H2725" s="3"/>
      <c r="I2725" s="3"/>
      <c r="J2725" s="4"/>
      <c r="K2725" s="4"/>
      <c r="L2725" s="3"/>
      <c r="M2725" s="5"/>
    </row>
    <row r="2726" spans="2:13" x14ac:dyDescent="0.3">
      <c r="B2726" s="3"/>
      <c r="C2726" s="3"/>
      <c r="D2726" s="3"/>
      <c r="E2726" s="3"/>
      <c r="F2726" s="3"/>
      <c r="G2726" s="3"/>
      <c r="H2726" s="3"/>
      <c r="I2726" s="3"/>
      <c r="J2726" s="4"/>
      <c r="K2726" s="4"/>
      <c r="L2726" s="3"/>
      <c r="M2726" s="5"/>
    </row>
    <row r="2727" spans="2:13" x14ac:dyDescent="0.3">
      <c r="B2727" s="3"/>
      <c r="C2727" s="3"/>
      <c r="D2727" s="3"/>
      <c r="E2727" s="3"/>
      <c r="F2727" s="3"/>
      <c r="G2727" s="3"/>
      <c r="H2727" s="3"/>
      <c r="I2727" s="3"/>
      <c r="J2727" s="4"/>
      <c r="K2727" s="4"/>
      <c r="L2727" s="3"/>
      <c r="M2727" s="5"/>
    </row>
    <row r="2728" spans="2:13" x14ac:dyDescent="0.3">
      <c r="B2728" s="3"/>
      <c r="C2728" s="3"/>
      <c r="D2728" s="3"/>
      <c r="F2728" s="3"/>
      <c r="G2728" s="3"/>
      <c r="H2728" s="3"/>
      <c r="I2728" s="3"/>
      <c r="J2728" s="4"/>
      <c r="K2728" s="4"/>
      <c r="L2728" s="3"/>
      <c r="M2728" s="5"/>
    </row>
    <row r="2729" spans="2:13" x14ac:dyDescent="0.3">
      <c r="B2729" s="3"/>
      <c r="C2729" s="3"/>
      <c r="D2729" s="3"/>
      <c r="E2729" s="3"/>
      <c r="F2729" s="3"/>
      <c r="G2729" s="3"/>
      <c r="H2729" s="3"/>
      <c r="I2729" s="3"/>
      <c r="J2729" s="4"/>
      <c r="K2729" s="4"/>
      <c r="L2729" s="3"/>
      <c r="M2729" s="5"/>
    </row>
    <row r="2730" spans="2:13" x14ac:dyDescent="0.3">
      <c r="B2730" s="3"/>
      <c r="C2730" s="3"/>
      <c r="D2730" s="3"/>
      <c r="E2730" s="3"/>
      <c r="F2730" s="3"/>
      <c r="G2730" s="3"/>
      <c r="H2730" s="3"/>
      <c r="I2730" s="3"/>
      <c r="J2730" s="4"/>
      <c r="K2730" s="4"/>
      <c r="L2730" s="3"/>
      <c r="M2730" s="5"/>
    </row>
    <row r="2731" spans="2:13" x14ac:dyDescent="0.3">
      <c r="B2731" s="3"/>
      <c r="C2731" s="3"/>
      <c r="D2731" s="3"/>
      <c r="E2731" s="3"/>
      <c r="F2731" s="3"/>
      <c r="G2731" s="3"/>
      <c r="H2731" s="3"/>
      <c r="I2731" s="3"/>
      <c r="J2731" s="4"/>
      <c r="K2731" s="4"/>
      <c r="L2731" s="3"/>
      <c r="M2731" s="5"/>
    </row>
    <row r="2732" spans="2:13" x14ac:dyDescent="0.3">
      <c r="B2732" s="3"/>
      <c r="C2732" s="3"/>
      <c r="D2732" s="3"/>
      <c r="E2732" s="3"/>
      <c r="F2732" s="3"/>
      <c r="G2732" s="3"/>
      <c r="H2732" s="3"/>
      <c r="I2732" s="3"/>
      <c r="J2732" s="4"/>
      <c r="K2732" s="4"/>
      <c r="M2732" s="5"/>
    </row>
    <row r="2733" spans="2:13" x14ac:dyDescent="0.3">
      <c r="B2733" s="3"/>
      <c r="C2733" s="3"/>
      <c r="D2733" s="3"/>
      <c r="E2733" s="3"/>
      <c r="F2733" s="3"/>
      <c r="G2733" s="3"/>
      <c r="H2733" s="3"/>
      <c r="I2733" s="3"/>
      <c r="J2733" s="4"/>
      <c r="K2733" s="4"/>
      <c r="L2733" s="3"/>
      <c r="M2733" s="5"/>
    </row>
    <row r="2734" spans="2:13" x14ac:dyDescent="0.3">
      <c r="B2734" s="3"/>
      <c r="C2734" s="3"/>
      <c r="D2734" s="3"/>
      <c r="E2734" s="3"/>
      <c r="F2734" s="3"/>
      <c r="G2734" s="3"/>
      <c r="H2734" s="3"/>
      <c r="I2734" s="3"/>
      <c r="J2734" s="4"/>
      <c r="K2734" s="4"/>
      <c r="L2734" s="3"/>
      <c r="M2734" s="5"/>
    </row>
    <row r="2735" spans="2:13" x14ac:dyDescent="0.3">
      <c r="B2735" s="3"/>
      <c r="C2735" s="3"/>
      <c r="D2735" s="3"/>
      <c r="E2735" s="3"/>
      <c r="F2735" s="3"/>
      <c r="G2735" s="3"/>
      <c r="H2735" s="3"/>
      <c r="I2735" s="3"/>
      <c r="J2735" s="4"/>
      <c r="K2735" s="4"/>
      <c r="L2735" s="3"/>
      <c r="M2735" s="5"/>
    </row>
    <row r="2736" spans="2:13" x14ac:dyDescent="0.3">
      <c r="B2736" s="3"/>
      <c r="C2736" s="3"/>
      <c r="D2736" s="3"/>
      <c r="E2736" s="3"/>
      <c r="F2736" s="3"/>
      <c r="G2736" s="3"/>
      <c r="H2736" s="3"/>
      <c r="I2736" s="3"/>
      <c r="J2736" s="4"/>
      <c r="K2736" s="4"/>
      <c r="L2736" s="3"/>
      <c r="M2736" s="5"/>
    </row>
    <row r="2737" spans="2:13" x14ac:dyDescent="0.3">
      <c r="B2737" s="3"/>
      <c r="C2737" s="3"/>
      <c r="D2737" s="3"/>
      <c r="E2737" s="3"/>
      <c r="G2737" s="3"/>
      <c r="H2737" s="3"/>
      <c r="J2737" s="4"/>
      <c r="K2737" s="4"/>
      <c r="L2737" s="3"/>
      <c r="M2737" s="5"/>
    </row>
    <row r="2738" spans="2:13" x14ac:dyDescent="0.3">
      <c r="B2738" s="3"/>
      <c r="C2738" s="3"/>
      <c r="D2738" s="3"/>
      <c r="F2738" s="3"/>
      <c r="H2738" s="3"/>
      <c r="I2738" s="3"/>
      <c r="J2738" s="4"/>
      <c r="K2738" s="4"/>
      <c r="L2738" s="3"/>
      <c r="M2738" s="5"/>
    </row>
    <row r="2739" spans="2:13" x14ac:dyDescent="0.3">
      <c r="B2739" s="3"/>
      <c r="C2739" s="3"/>
      <c r="D2739" s="3"/>
      <c r="E2739" s="3"/>
      <c r="F2739" s="3"/>
      <c r="G2739" s="3"/>
      <c r="H2739" s="3"/>
      <c r="I2739" s="3"/>
      <c r="J2739" s="4"/>
      <c r="K2739" s="4"/>
      <c r="L2739" s="3"/>
      <c r="M2739" s="5"/>
    </row>
    <row r="2740" spans="2:13" x14ac:dyDescent="0.3">
      <c r="B2740" s="3"/>
      <c r="C2740" s="3"/>
      <c r="D2740" s="3"/>
      <c r="E2740" s="3"/>
      <c r="F2740" s="3"/>
      <c r="G2740" s="3"/>
      <c r="H2740" s="3"/>
      <c r="I2740" s="3"/>
      <c r="J2740" s="4"/>
      <c r="K2740" s="4"/>
      <c r="L2740" s="3"/>
      <c r="M2740" s="5"/>
    </row>
    <row r="2741" spans="2:13" x14ac:dyDescent="0.3">
      <c r="B2741" s="3"/>
      <c r="C2741" s="3"/>
      <c r="D2741" s="3"/>
      <c r="E2741" s="3"/>
      <c r="F2741" s="3"/>
      <c r="G2741" s="3"/>
      <c r="H2741" s="3"/>
      <c r="I2741" s="3"/>
      <c r="J2741" s="4"/>
      <c r="K2741" s="4"/>
      <c r="L2741" s="3"/>
      <c r="M2741" s="5"/>
    </row>
    <row r="2742" spans="2:13" x14ac:dyDescent="0.3">
      <c r="B2742" s="3"/>
      <c r="C2742" s="3"/>
      <c r="D2742" s="3"/>
      <c r="E2742" s="3"/>
      <c r="F2742" s="3"/>
      <c r="G2742" s="3"/>
      <c r="H2742" s="3"/>
      <c r="I2742" s="3"/>
      <c r="J2742" s="4"/>
      <c r="K2742" s="4"/>
      <c r="L2742" s="3"/>
      <c r="M2742" s="5"/>
    </row>
    <row r="2743" spans="2:13" x14ac:dyDescent="0.3">
      <c r="B2743" s="3"/>
      <c r="C2743" s="3"/>
      <c r="D2743" s="3"/>
      <c r="E2743" s="3"/>
      <c r="F2743" s="3"/>
      <c r="G2743" s="3"/>
      <c r="H2743" s="3"/>
      <c r="I2743" s="3"/>
      <c r="J2743" s="4"/>
      <c r="K2743" s="4"/>
      <c r="L2743" s="3"/>
      <c r="M2743" s="5"/>
    </row>
    <row r="2744" spans="2:13" x14ac:dyDescent="0.3">
      <c r="B2744" s="3"/>
      <c r="C2744" s="3"/>
      <c r="D2744" s="3"/>
      <c r="E2744" s="3"/>
      <c r="F2744" s="3"/>
      <c r="G2744" s="3"/>
      <c r="H2744" s="3"/>
      <c r="I2744" s="3"/>
      <c r="J2744" s="4"/>
      <c r="K2744" s="4"/>
      <c r="L2744" s="3"/>
      <c r="M2744" s="5"/>
    </row>
    <row r="2745" spans="2:13" x14ac:dyDescent="0.3">
      <c r="B2745" s="3"/>
      <c r="C2745" s="3"/>
      <c r="D2745" s="3"/>
      <c r="E2745" s="3"/>
      <c r="F2745" s="3"/>
      <c r="G2745" s="3"/>
      <c r="H2745" s="3"/>
      <c r="I2745" s="3"/>
      <c r="J2745" s="4"/>
      <c r="K2745" s="4"/>
      <c r="L2745" s="3"/>
      <c r="M2745" s="5"/>
    </row>
    <row r="2746" spans="2:13" x14ac:dyDescent="0.3">
      <c r="B2746" s="3"/>
      <c r="C2746" s="3"/>
      <c r="D2746" s="3"/>
      <c r="E2746" s="3"/>
      <c r="F2746" s="3"/>
      <c r="G2746" s="3"/>
      <c r="H2746" s="3"/>
      <c r="I2746" s="3"/>
      <c r="J2746" s="4"/>
      <c r="K2746" s="4"/>
      <c r="L2746" s="3"/>
      <c r="M2746" s="5"/>
    </row>
    <row r="2747" spans="2:13" x14ac:dyDescent="0.3">
      <c r="B2747" s="3"/>
      <c r="C2747" s="3"/>
      <c r="D2747" s="3"/>
      <c r="E2747" s="3"/>
      <c r="F2747" s="3"/>
      <c r="G2747" s="3"/>
      <c r="H2747" s="3"/>
      <c r="I2747" s="3"/>
      <c r="J2747" s="4"/>
      <c r="K2747" s="4"/>
      <c r="L2747" s="3"/>
      <c r="M2747" s="5"/>
    </row>
    <row r="2748" spans="2:13" x14ac:dyDescent="0.3">
      <c r="B2748" s="3"/>
      <c r="C2748" s="3"/>
      <c r="D2748" s="3"/>
      <c r="E2748" s="3"/>
      <c r="F2748" s="3"/>
      <c r="G2748" s="3"/>
      <c r="H2748" s="3"/>
      <c r="I2748" s="3"/>
      <c r="J2748" s="4"/>
      <c r="K2748" s="4"/>
      <c r="L2748" s="3"/>
      <c r="M2748" s="5"/>
    </row>
    <row r="2749" spans="2:13" x14ac:dyDescent="0.3">
      <c r="B2749" s="3"/>
      <c r="C2749" s="3"/>
      <c r="D2749" s="3"/>
      <c r="E2749" s="3"/>
      <c r="F2749" s="3"/>
      <c r="G2749" s="3"/>
      <c r="H2749" s="3"/>
      <c r="I2749" s="3"/>
      <c r="J2749" s="4"/>
      <c r="K2749" s="4"/>
      <c r="L2749" s="3"/>
      <c r="M2749" s="5"/>
    </row>
    <row r="2750" spans="2:13" x14ac:dyDescent="0.3">
      <c r="B2750" s="3"/>
      <c r="C2750" s="3"/>
      <c r="D2750" s="3"/>
      <c r="E2750" s="3"/>
      <c r="F2750" s="3"/>
      <c r="G2750" s="3"/>
      <c r="H2750" s="3"/>
      <c r="I2750" s="3"/>
      <c r="J2750" s="4"/>
      <c r="K2750" s="4"/>
      <c r="L2750" s="3"/>
      <c r="M2750" s="5"/>
    </row>
    <row r="2751" spans="2:13" x14ac:dyDescent="0.3">
      <c r="B2751" s="3"/>
      <c r="C2751" s="3"/>
      <c r="D2751" s="3"/>
      <c r="E2751" s="3"/>
      <c r="F2751" s="3"/>
      <c r="G2751" s="3"/>
      <c r="H2751" s="3"/>
      <c r="I2751" s="3"/>
      <c r="J2751" s="4"/>
      <c r="K2751" s="4"/>
      <c r="L2751" s="3"/>
      <c r="M2751" s="5"/>
    </row>
    <row r="2752" spans="2:13" x14ac:dyDescent="0.3">
      <c r="B2752" s="3"/>
      <c r="C2752" s="3"/>
      <c r="D2752" s="3"/>
      <c r="E2752" s="3"/>
      <c r="F2752" s="3"/>
      <c r="G2752" s="3"/>
      <c r="H2752" s="3"/>
      <c r="I2752" s="3"/>
      <c r="J2752" s="4"/>
      <c r="K2752" s="4"/>
      <c r="L2752" s="3"/>
      <c r="M2752" s="5"/>
    </row>
    <row r="2753" spans="2:13" x14ac:dyDescent="0.3">
      <c r="B2753" s="3"/>
      <c r="C2753" s="3"/>
      <c r="D2753" s="3"/>
      <c r="E2753" s="3"/>
      <c r="F2753" s="3"/>
      <c r="G2753" s="3"/>
      <c r="H2753" s="3"/>
      <c r="I2753" s="3"/>
      <c r="J2753" s="4"/>
      <c r="K2753" s="4"/>
      <c r="M2753" s="5"/>
    </row>
    <row r="2754" spans="2:13" x14ac:dyDescent="0.3">
      <c r="B2754" s="3"/>
      <c r="C2754" s="3"/>
      <c r="D2754" s="3"/>
      <c r="E2754" s="3"/>
      <c r="F2754" s="3"/>
      <c r="G2754" s="3"/>
      <c r="H2754" s="3"/>
      <c r="I2754" s="3"/>
      <c r="J2754" s="4"/>
      <c r="K2754" s="4"/>
      <c r="L2754" s="3"/>
      <c r="M2754" s="5"/>
    </row>
    <row r="2755" spans="2:13" x14ac:dyDescent="0.3">
      <c r="B2755" s="3"/>
      <c r="C2755" s="3"/>
      <c r="D2755" s="3"/>
      <c r="E2755" s="3"/>
      <c r="F2755" s="3"/>
      <c r="G2755" s="3"/>
      <c r="H2755" s="3"/>
      <c r="I2755" s="3"/>
      <c r="J2755" s="4"/>
      <c r="K2755" s="4"/>
      <c r="L2755" s="3"/>
      <c r="M2755" s="5"/>
    </row>
    <row r="2756" spans="2:13" x14ac:dyDescent="0.3">
      <c r="B2756" s="3"/>
      <c r="C2756" s="3"/>
      <c r="D2756" s="3"/>
      <c r="E2756" s="3"/>
      <c r="F2756" s="3"/>
      <c r="G2756" s="3"/>
      <c r="H2756" s="3"/>
      <c r="I2756" s="3"/>
      <c r="J2756" s="4"/>
      <c r="K2756" s="4"/>
      <c r="L2756" s="3"/>
      <c r="M2756" s="5"/>
    </row>
    <row r="2757" spans="2:13" x14ac:dyDescent="0.3">
      <c r="B2757" s="3"/>
      <c r="C2757" s="3"/>
      <c r="D2757" s="3"/>
      <c r="E2757" s="3"/>
      <c r="F2757" s="3"/>
      <c r="G2757" s="3"/>
      <c r="H2757" s="3"/>
      <c r="I2757" s="3"/>
      <c r="J2757" s="4"/>
      <c r="K2757" s="4"/>
      <c r="L2757" s="3"/>
      <c r="M2757" s="5"/>
    </row>
    <row r="2758" spans="2:13" x14ac:dyDescent="0.3">
      <c r="B2758" s="3"/>
      <c r="C2758" s="3"/>
      <c r="D2758" s="3"/>
      <c r="E2758" s="3"/>
      <c r="F2758" s="3"/>
      <c r="G2758" s="3"/>
      <c r="H2758" s="3"/>
      <c r="I2758" s="3"/>
      <c r="J2758" s="4"/>
      <c r="K2758" s="4"/>
      <c r="M2758" s="5"/>
    </row>
    <row r="2759" spans="2:13" x14ac:dyDescent="0.3">
      <c r="B2759" s="3"/>
      <c r="C2759" s="3"/>
      <c r="D2759" s="3"/>
      <c r="E2759" s="3"/>
      <c r="F2759" s="3"/>
      <c r="H2759" s="3"/>
      <c r="I2759" s="3"/>
      <c r="J2759" s="4"/>
      <c r="K2759" s="4"/>
      <c r="L2759" s="3"/>
      <c r="M2759" s="5"/>
    </row>
    <row r="2760" spans="2:13" x14ac:dyDescent="0.3">
      <c r="B2760" s="3"/>
      <c r="C2760" s="3"/>
      <c r="D2760" s="3"/>
      <c r="E2760" s="3"/>
      <c r="F2760" s="3"/>
      <c r="G2760" s="3"/>
      <c r="H2760" s="3"/>
      <c r="I2760" s="3"/>
      <c r="J2760" s="4"/>
      <c r="K2760" s="4"/>
      <c r="L2760" s="3"/>
      <c r="M2760" s="5"/>
    </row>
    <row r="2761" spans="2:13" x14ac:dyDescent="0.3">
      <c r="B2761" s="3"/>
      <c r="C2761" s="3"/>
      <c r="D2761" s="3"/>
      <c r="E2761" s="3"/>
      <c r="F2761" s="3"/>
      <c r="G2761" s="3"/>
      <c r="H2761" s="3"/>
      <c r="I2761" s="3"/>
      <c r="J2761" s="4"/>
      <c r="K2761" s="4"/>
      <c r="L2761" s="3"/>
      <c r="M2761" s="5"/>
    </row>
    <row r="2762" spans="2:13" x14ac:dyDescent="0.3">
      <c r="B2762" s="3"/>
      <c r="C2762" s="3"/>
      <c r="D2762" s="3"/>
      <c r="E2762" s="3"/>
      <c r="F2762" s="3"/>
      <c r="G2762" s="3"/>
      <c r="H2762" s="3"/>
      <c r="I2762" s="3"/>
      <c r="J2762" s="4"/>
      <c r="K2762" s="4"/>
      <c r="L2762" s="3"/>
      <c r="M2762" s="5"/>
    </row>
    <row r="2763" spans="2:13" x14ac:dyDescent="0.3">
      <c r="B2763" s="3"/>
      <c r="C2763" s="3"/>
      <c r="D2763" s="3"/>
      <c r="E2763" s="3"/>
      <c r="F2763" s="3"/>
      <c r="G2763" s="3"/>
      <c r="H2763" s="3"/>
      <c r="I2763" s="3"/>
      <c r="J2763" s="4"/>
      <c r="K2763" s="4"/>
      <c r="L2763" s="3"/>
      <c r="M2763" s="5"/>
    </row>
    <row r="2764" spans="2:13" x14ac:dyDescent="0.3">
      <c r="B2764" s="3"/>
      <c r="C2764" s="3"/>
      <c r="D2764" s="3"/>
      <c r="E2764" s="3"/>
      <c r="F2764" s="3"/>
      <c r="G2764" s="3"/>
      <c r="H2764" s="3"/>
      <c r="I2764" s="3"/>
      <c r="J2764" s="4"/>
      <c r="K2764" s="4"/>
      <c r="M2764" s="5"/>
    </row>
    <row r="2765" spans="2:13" x14ac:dyDescent="0.3">
      <c r="B2765" s="3"/>
      <c r="C2765" s="3"/>
      <c r="D2765" s="3"/>
      <c r="E2765" s="3"/>
      <c r="F2765" s="3"/>
      <c r="G2765" s="3"/>
      <c r="H2765" s="3"/>
      <c r="I2765" s="3"/>
      <c r="J2765" s="4"/>
      <c r="K2765" s="4"/>
      <c r="L2765" s="3"/>
      <c r="M2765" s="5"/>
    </row>
    <row r="2766" spans="2:13" x14ac:dyDescent="0.3">
      <c r="B2766" s="3"/>
      <c r="C2766" s="3"/>
      <c r="D2766" s="3"/>
      <c r="E2766" s="3"/>
      <c r="F2766" s="3"/>
      <c r="G2766" s="3"/>
      <c r="H2766" s="3"/>
      <c r="I2766" s="3"/>
      <c r="J2766" s="4"/>
      <c r="K2766" s="4"/>
      <c r="L2766" s="3"/>
      <c r="M2766" s="5"/>
    </row>
    <row r="2767" spans="2:13" x14ac:dyDescent="0.3">
      <c r="B2767" s="3"/>
      <c r="C2767" s="3"/>
      <c r="D2767" s="3"/>
      <c r="E2767" s="3"/>
      <c r="H2767" s="3"/>
      <c r="J2767" s="4"/>
      <c r="K2767" s="4"/>
      <c r="L2767" s="3"/>
      <c r="M2767" s="5"/>
    </row>
    <row r="2768" spans="2:13" x14ac:dyDescent="0.3">
      <c r="B2768" s="3"/>
      <c r="C2768" s="3"/>
      <c r="D2768" s="3"/>
      <c r="E2768" s="3"/>
      <c r="F2768" s="3"/>
      <c r="G2768" s="3"/>
      <c r="H2768" s="3"/>
      <c r="I2768" s="3"/>
      <c r="J2768" s="4"/>
      <c r="K2768" s="4"/>
      <c r="L2768" s="3"/>
      <c r="M2768" s="5"/>
    </row>
    <row r="2769" spans="2:13" x14ac:dyDescent="0.3">
      <c r="B2769" s="3"/>
      <c r="C2769" s="3"/>
      <c r="D2769" s="3"/>
      <c r="E2769" s="3"/>
      <c r="F2769" s="3"/>
      <c r="G2769" s="3"/>
      <c r="H2769" s="3"/>
      <c r="I2769" s="3"/>
      <c r="J2769" s="4"/>
      <c r="K2769" s="4"/>
      <c r="L2769" s="3"/>
      <c r="M2769" s="5"/>
    </row>
    <row r="2770" spans="2:13" x14ac:dyDescent="0.3">
      <c r="B2770" s="3"/>
      <c r="C2770" s="3"/>
      <c r="D2770" s="3"/>
      <c r="E2770" s="3"/>
      <c r="F2770" s="3"/>
      <c r="G2770" s="3"/>
      <c r="H2770" s="3"/>
      <c r="I2770" s="3"/>
      <c r="J2770" s="4"/>
      <c r="K2770" s="4"/>
      <c r="L2770" s="3"/>
      <c r="M2770" s="5"/>
    </row>
    <row r="2771" spans="2:13" x14ac:dyDescent="0.3">
      <c r="B2771" s="3"/>
      <c r="C2771" s="3"/>
      <c r="D2771" s="3"/>
      <c r="E2771" s="3"/>
      <c r="F2771" s="3"/>
      <c r="G2771" s="3"/>
      <c r="H2771" s="3"/>
      <c r="I2771" s="3"/>
      <c r="J2771" s="4"/>
      <c r="K2771" s="4"/>
      <c r="L2771" s="3"/>
      <c r="M2771" s="5"/>
    </row>
    <row r="2772" spans="2:13" x14ac:dyDescent="0.3">
      <c r="B2772" s="3"/>
      <c r="C2772" s="3"/>
      <c r="D2772" s="3"/>
      <c r="E2772" s="3"/>
      <c r="F2772" s="3"/>
      <c r="G2772" s="3"/>
      <c r="H2772" s="3"/>
      <c r="I2772" s="3"/>
      <c r="J2772" s="4"/>
      <c r="K2772" s="4"/>
      <c r="L2772" s="3"/>
      <c r="M2772" s="5"/>
    </row>
    <row r="2773" spans="2:13" x14ac:dyDescent="0.3">
      <c r="B2773" s="3"/>
      <c r="C2773" s="3"/>
      <c r="D2773" s="3"/>
      <c r="E2773" s="3"/>
      <c r="F2773" s="3"/>
      <c r="G2773" s="3"/>
      <c r="H2773" s="3"/>
      <c r="I2773" s="3"/>
      <c r="J2773" s="4"/>
      <c r="K2773" s="4"/>
      <c r="L2773" s="3"/>
      <c r="M2773" s="5"/>
    </row>
    <row r="2774" spans="2:13" x14ac:dyDescent="0.3">
      <c r="B2774" s="3"/>
      <c r="C2774" s="3"/>
      <c r="D2774" s="3"/>
      <c r="E2774" s="3"/>
      <c r="F2774" s="3"/>
      <c r="G2774" s="3"/>
      <c r="H2774" s="3"/>
      <c r="I2774" s="3"/>
      <c r="J2774" s="4"/>
      <c r="K2774" s="4"/>
      <c r="L2774" s="3"/>
      <c r="M2774" s="5"/>
    </row>
    <row r="2775" spans="2:13" x14ac:dyDescent="0.3">
      <c r="B2775" s="3"/>
      <c r="C2775" s="3"/>
      <c r="D2775" s="3"/>
      <c r="E2775" s="3"/>
      <c r="F2775" s="3"/>
      <c r="G2775" s="3"/>
      <c r="H2775" s="3"/>
      <c r="I2775" s="3"/>
      <c r="J2775" s="4"/>
      <c r="K2775" s="4"/>
      <c r="L2775" s="3"/>
      <c r="M2775" s="5"/>
    </row>
    <row r="2776" spans="2:13" x14ac:dyDescent="0.3">
      <c r="B2776" s="3"/>
      <c r="C2776" s="3"/>
      <c r="D2776" s="3"/>
      <c r="E2776" s="3"/>
      <c r="F2776" s="3"/>
      <c r="G2776" s="3"/>
      <c r="H2776" s="3"/>
      <c r="I2776" s="3"/>
      <c r="J2776" s="4"/>
      <c r="K2776" s="4"/>
      <c r="L2776" s="3"/>
      <c r="M2776" s="5"/>
    </row>
    <row r="2777" spans="2:13" x14ac:dyDescent="0.3">
      <c r="B2777" s="3"/>
      <c r="C2777" s="3"/>
      <c r="D2777" s="3"/>
      <c r="E2777" s="3"/>
      <c r="F2777" s="3"/>
      <c r="G2777" s="3"/>
      <c r="H2777" s="3"/>
      <c r="I2777" s="3"/>
      <c r="J2777" s="4"/>
      <c r="K2777" s="4"/>
      <c r="M2777" s="5"/>
    </row>
    <row r="2778" spans="2:13" x14ac:dyDescent="0.3">
      <c r="B2778" s="3"/>
      <c r="C2778" s="3"/>
      <c r="D2778" s="3"/>
      <c r="E2778" s="3"/>
      <c r="F2778" s="3"/>
      <c r="G2778" s="3"/>
      <c r="H2778" s="3"/>
      <c r="I2778" s="3"/>
      <c r="J2778" s="4"/>
      <c r="K2778" s="4"/>
      <c r="M2778" s="5"/>
    </row>
    <row r="2779" spans="2:13" x14ac:dyDescent="0.3">
      <c r="B2779" s="3"/>
      <c r="C2779" s="3"/>
      <c r="D2779" s="3"/>
      <c r="E2779" s="3"/>
      <c r="F2779" s="3"/>
      <c r="G2779" s="3"/>
      <c r="H2779" s="3"/>
      <c r="I2779" s="3"/>
      <c r="J2779" s="4"/>
      <c r="K2779" s="4"/>
      <c r="L2779" s="3"/>
      <c r="M2779" s="5"/>
    </row>
    <row r="2780" spans="2:13" x14ac:dyDescent="0.3">
      <c r="B2780" s="3"/>
      <c r="C2780" s="3"/>
      <c r="D2780" s="3"/>
      <c r="F2780" s="3"/>
      <c r="G2780" s="3"/>
      <c r="H2780" s="3"/>
      <c r="I2780" s="3"/>
      <c r="J2780" s="4"/>
      <c r="K2780" s="4"/>
      <c r="L2780" s="3"/>
      <c r="M2780" s="5"/>
    </row>
    <row r="2781" spans="2:13" x14ac:dyDescent="0.3">
      <c r="B2781" s="3"/>
      <c r="C2781" s="3"/>
      <c r="D2781" s="3"/>
      <c r="E2781" s="3"/>
      <c r="F2781" s="3"/>
      <c r="G2781" s="3"/>
      <c r="H2781" s="3"/>
      <c r="I2781" s="3"/>
      <c r="J2781" s="4"/>
      <c r="K2781" s="4"/>
      <c r="L2781" s="3"/>
      <c r="M2781" s="5"/>
    </row>
    <row r="2782" spans="2:13" x14ac:dyDescent="0.3">
      <c r="B2782" s="3"/>
      <c r="C2782" s="3"/>
      <c r="D2782" s="3"/>
      <c r="E2782" s="3"/>
      <c r="F2782" s="3"/>
      <c r="G2782" s="3"/>
      <c r="H2782" s="3"/>
      <c r="I2782" s="3"/>
      <c r="J2782" s="4"/>
      <c r="K2782" s="4"/>
      <c r="L2782" s="3"/>
      <c r="M2782" s="5"/>
    </row>
    <row r="2783" spans="2:13" x14ac:dyDescent="0.3">
      <c r="B2783" s="3"/>
      <c r="C2783" s="3"/>
      <c r="D2783" s="3"/>
      <c r="E2783" s="3"/>
      <c r="F2783" s="3"/>
      <c r="G2783" s="3"/>
      <c r="H2783" s="3"/>
      <c r="I2783" s="3"/>
      <c r="J2783" s="4"/>
      <c r="K2783" s="4"/>
      <c r="L2783" s="3"/>
      <c r="M2783" s="5"/>
    </row>
    <row r="2784" spans="2:13" x14ac:dyDescent="0.3">
      <c r="B2784" s="3"/>
      <c r="C2784" s="3"/>
      <c r="D2784" s="3"/>
      <c r="E2784" s="3"/>
      <c r="F2784" s="3"/>
      <c r="G2784" s="3"/>
      <c r="H2784" s="3"/>
      <c r="I2784" s="3"/>
      <c r="J2784" s="4"/>
      <c r="K2784" s="4"/>
      <c r="L2784" s="3"/>
      <c r="M2784" s="5"/>
    </row>
    <row r="2785" spans="2:13" x14ac:dyDescent="0.3">
      <c r="B2785" s="3"/>
      <c r="C2785" s="3"/>
      <c r="D2785" s="3"/>
      <c r="E2785" s="3"/>
      <c r="F2785" s="3"/>
      <c r="G2785" s="3"/>
      <c r="H2785" s="3"/>
      <c r="I2785" s="3"/>
      <c r="J2785" s="4"/>
      <c r="K2785" s="4"/>
      <c r="L2785" s="3"/>
      <c r="M2785" s="5"/>
    </row>
    <row r="2786" spans="2:13" x14ac:dyDescent="0.3">
      <c r="B2786" s="3"/>
      <c r="C2786" s="3"/>
      <c r="D2786" s="3"/>
      <c r="E2786" s="3"/>
      <c r="F2786" s="3"/>
      <c r="G2786" s="3"/>
      <c r="H2786" s="3"/>
      <c r="I2786" s="3"/>
      <c r="J2786" s="4"/>
      <c r="K2786" s="4"/>
      <c r="L2786" s="3"/>
      <c r="M2786" s="5"/>
    </row>
    <row r="2787" spans="2:13" x14ac:dyDescent="0.3">
      <c r="B2787" s="3"/>
      <c r="C2787" s="3"/>
      <c r="D2787" s="3"/>
      <c r="E2787" s="3"/>
      <c r="F2787" s="3"/>
      <c r="G2787" s="3"/>
      <c r="H2787" s="3"/>
      <c r="I2787" s="3"/>
      <c r="J2787" s="4"/>
      <c r="K2787" s="4"/>
      <c r="L2787" s="3"/>
      <c r="M2787" s="5"/>
    </row>
    <row r="2788" spans="2:13" x14ac:dyDescent="0.3">
      <c r="B2788" s="3"/>
      <c r="C2788" s="3"/>
      <c r="D2788" s="3"/>
      <c r="E2788" s="3"/>
      <c r="F2788" s="3"/>
      <c r="G2788" s="3"/>
      <c r="H2788" s="3"/>
      <c r="I2788" s="3"/>
      <c r="J2788" s="4"/>
      <c r="K2788" s="4"/>
      <c r="L2788" s="3"/>
      <c r="M2788" s="5"/>
    </row>
    <row r="2789" spans="2:13" x14ac:dyDescent="0.3">
      <c r="B2789" s="3"/>
      <c r="C2789" s="3"/>
      <c r="D2789" s="3"/>
      <c r="E2789" s="3"/>
      <c r="G2789" s="3"/>
      <c r="H2789" s="3"/>
      <c r="J2789" s="4"/>
      <c r="K2789" s="4"/>
      <c r="L2789" s="3"/>
      <c r="M2789" s="5"/>
    </row>
    <row r="2790" spans="2:13" x14ac:dyDescent="0.3">
      <c r="B2790" s="3"/>
      <c r="C2790" s="3"/>
      <c r="D2790" s="3"/>
      <c r="E2790" s="3"/>
      <c r="F2790" s="3"/>
      <c r="G2790" s="3"/>
      <c r="H2790" s="3"/>
      <c r="I2790" s="3"/>
      <c r="J2790" s="4"/>
      <c r="K2790" s="4"/>
      <c r="L2790" s="3"/>
      <c r="M2790" s="5"/>
    </row>
    <row r="2791" spans="2:13" x14ac:dyDescent="0.3">
      <c r="B2791" s="3"/>
      <c r="C2791" s="3"/>
      <c r="D2791" s="3"/>
      <c r="E2791" s="3"/>
      <c r="F2791" s="3"/>
      <c r="G2791" s="3"/>
      <c r="H2791" s="3"/>
      <c r="I2791" s="3"/>
      <c r="J2791" s="4"/>
      <c r="K2791" s="4"/>
      <c r="L2791" s="3"/>
      <c r="M2791" s="5"/>
    </row>
    <row r="2792" spans="2:13" x14ac:dyDescent="0.3">
      <c r="B2792" s="3"/>
      <c r="C2792" s="3"/>
      <c r="D2792" s="3"/>
      <c r="E2792" s="3"/>
      <c r="F2792" s="3"/>
      <c r="G2792" s="3"/>
      <c r="H2792" s="3"/>
      <c r="I2792" s="3"/>
      <c r="J2792" s="4"/>
      <c r="K2792" s="4"/>
      <c r="L2792" s="3"/>
      <c r="M2792" s="5"/>
    </row>
    <row r="2793" spans="2:13" x14ac:dyDescent="0.3">
      <c r="B2793" s="3"/>
      <c r="C2793" s="3"/>
      <c r="D2793" s="3"/>
      <c r="E2793" s="3"/>
      <c r="F2793" s="3"/>
      <c r="G2793" s="3"/>
      <c r="H2793" s="3"/>
      <c r="I2793" s="3"/>
      <c r="J2793" s="4"/>
      <c r="K2793" s="4"/>
      <c r="L2793" s="3"/>
      <c r="M2793" s="5"/>
    </row>
    <row r="2794" spans="2:13" x14ac:dyDescent="0.3">
      <c r="B2794" s="3"/>
      <c r="C2794" s="3"/>
      <c r="D2794" s="3"/>
      <c r="E2794" s="3"/>
      <c r="F2794" s="3"/>
      <c r="G2794" s="3"/>
      <c r="H2794" s="3"/>
      <c r="I2794" s="3"/>
      <c r="J2794" s="4"/>
      <c r="K2794" s="4"/>
      <c r="L2794" s="3"/>
      <c r="M2794" s="5"/>
    </row>
    <row r="2795" spans="2:13" x14ac:dyDescent="0.3">
      <c r="B2795" s="3"/>
      <c r="C2795" s="3"/>
      <c r="D2795" s="3"/>
      <c r="E2795" s="3"/>
      <c r="F2795" s="3"/>
      <c r="G2795" s="3"/>
      <c r="H2795" s="3"/>
      <c r="I2795" s="3"/>
      <c r="J2795" s="4"/>
      <c r="K2795" s="4"/>
      <c r="L2795" s="3"/>
      <c r="M2795" s="5"/>
    </row>
    <row r="2796" spans="2:13" x14ac:dyDescent="0.3">
      <c r="B2796" s="3"/>
      <c r="C2796" s="3"/>
      <c r="D2796" s="3"/>
      <c r="E2796" s="3"/>
      <c r="F2796" s="3"/>
      <c r="G2796" s="3"/>
      <c r="H2796" s="3"/>
      <c r="I2796" s="3"/>
      <c r="J2796" s="4"/>
      <c r="K2796" s="4"/>
      <c r="L2796" s="3"/>
      <c r="M2796" s="5"/>
    </row>
    <row r="2797" spans="2:13" x14ac:dyDescent="0.3">
      <c r="B2797" s="3"/>
      <c r="C2797" s="3"/>
      <c r="D2797" s="3"/>
      <c r="F2797" s="3"/>
      <c r="G2797" s="3"/>
      <c r="H2797" s="3"/>
      <c r="I2797" s="3"/>
      <c r="J2797" s="4"/>
      <c r="K2797" s="4"/>
      <c r="L2797" s="3"/>
      <c r="M2797" s="5"/>
    </row>
    <row r="2798" spans="2:13" x14ac:dyDescent="0.3">
      <c r="B2798" s="3"/>
      <c r="C2798" s="3"/>
      <c r="D2798" s="3"/>
      <c r="F2798" s="3"/>
      <c r="G2798" s="3"/>
      <c r="H2798" s="3"/>
      <c r="I2798" s="3"/>
      <c r="J2798" s="4"/>
      <c r="K2798" s="4"/>
      <c r="L2798" s="3"/>
      <c r="M2798" s="5"/>
    </row>
    <row r="2799" spans="2:13" x14ac:dyDescent="0.3">
      <c r="B2799" s="3"/>
      <c r="C2799" s="3"/>
      <c r="D2799" s="3"/>
      <c r="E2799" s="3"/>
      <c r="F2799" s="3"/>
      <c r="G2799" s="3"/>
      <c r="H2799" s="3"/>
      <c r="I2799" s="3"/>
      <c r="J2799" s="4"/>
      <c r="K2799" s="4"/>
      <c r="L2799" s="3"/>
      <c r="M2799" s="5"/>
    </row>
    <row r="2800" spans="2:13" x14ac:dyDescent="0.3">
      <c r="B2800" s="3"/>
      <c r="C2800" s="3"/>
      <c r="D2800" s="3"/>
      <c r="E2800" s="3"/>
      <c r="F2800" s="3"/>
      <c r="G2800" s="3"/>
      <c r="H2800" s="3"/>
      <c r="I2800" s="3"/>
      <c r="J2800" s="4"/>
      <c r="K2800" s="4"/>
      <c r="L2800" s="3"/>
      <c r="M2800" s="5"/>
    </row>
    <row r="2801" spans="2:13" x14ac:dyDescent="0.3">
      <c r="B2801" s="3"/>
      <c r="C2801" s="3"/>
      <c r="D2801" s="3"/>
      <c r="E2801" s="3"/>
      <c r="F2801" s="3"/>
      <c r="G2801" s="3"/>
      <c r="H2801" s="3"/>
      <c r="I2801" s="3"/>
      <c r="J2801" s="4"/>
      <c r="K2801" s="4"/>
      <c r="L2801" s="3"/>
      <c r="M2801" s="5"/>
    </row>
    <row r="2802" spans="2:13" x14ac:dyDescent="0.3">
      <c r="B2802" s="3"/>
      <c r="C2802" s="3"/>
      <c r="D2802" s="3"/>
      <c r="E2802" s="3"/>
      <c r="F2802" s="3"/>
      <c r="G2802" s="3"/>
      <c r="H2802" s="3"/>
      <c r="I2802" s="3"/>
      <c r="J2802" s="4"/>
      <c r="K2802" s="4"/>
      <c r="L2802" s="3"/>
      <c r="M2802" s="5"/>
    </row>
    <row r="2803" spans="2:13" x14ac:dyDescent="0.3">
      <c r="B2803" s="3"/>
      <c r="C2803" s="3"/>
      <c r="D2803" s="3"/>
      <c r="F2803" s="3"/>
      <c r="G2803" s="3"/>
      <c r="H2803" s="3"/>
      <c r="I2803" s="3"/>
      <c r="J2803" s="4"/>
      <c r="K2803" s="4"/>
      <c r="L2803" s="3"/>
      <c r="M2803" s="5"/>
    </row>
    <row r="2804" spans="2:13" x14ac:dyDescent="0.3">
      <c r="B2804" s="3"/>
      <c r="C2804" s="3"/>
      <c r="D2804" s="3"/>
      <c r="E2804" s="3"/>
      <c r="F2804" s="3"/>
      <c r="G2804" s="3"/>
      <c r="H2804" s="3"/>
      <c r="I2804" s="3"/>
      <c r="J2804" s="4"/>
      <c r="K2804" s="4"/>
      <c r="L2804" s="3"/>
      <c r="M2804" s="5"/>
    </row>
    <row r="2805" spans="2:13" x14ac:dyDescent="0.3">
      <c r="B2805" s="3"/>
      <c r="C2805" s="3"/>
      <c r="D2805" s="3"/>
      <c r="E2805" s="3"/>
      <c r="F2805" s="3"/>
      <c r="G2805" s="3"/>
      <c r="H2805" s="3"/>
      <c r="I2805" s="3"/>
      <c r="J2805" s="4"/>
      <c r="K2805" s="4"/>
      <c r="L2805" s="3"/>
      <c r="M2805" s="5"/>
    </row>
    <row r="2806" spans="2:13" x14ac:dyDescent="0.3">
      <c r="B2806" s="3"/>
      <c r="C2806" s="3"/>
      <c r="D2806" s="3"/>
      <c r="E2806" s="3"/>
      <c r="F2806" s="3"/>
      <c r="G2806" s="3"/>
      <c r="H2806" s="3"/>
      <c r="I2806" s="3"/>
      <c r="J2806" s="4"/>
      <c r="K2806" s="4"/>
      <c r="L2806" s="3"/>
      <c r="M2806" s="5"/>
    </row>
    <row r="2807" spans="2:13" x14ac:dyDescent="0.3">
      <c r="B2807" s="3"/>
      <c r="C2807" s="3"/>
      <c r="D2807" s="3"/>
      <c r="E2807" s="3"/>
      <c r="F2807" s="3"/>
      <c r="G2807" s="3"/>
      <c r="H2807" s="3"/>
      <c r="I2807" s="3"/>
      <c r="J2807" s="4"/>
      <c r="K2807" s="4"/>
      <c r="L2807" s="3"/>
      <c r="M2807" s="5"/>
    </row>
    <row r="2808" spans="2:13" x14ac:dyDescent="0.3">
      <c r="B2808" s="3"/>
      <c r="C2808" s="3"/>
      <c r="D2808" s="3"/>
      <c r="E2808" s="3"/>
      <c r="F2808" s="3"/>
      <c r="G2808" s="3"/>
      <c r="H2808" s="3"/>
      <c r="I2808" s="3"/>
      <c r="J2808" s="4"/>
      <c r="K2808" s="4"/>
      <c r="L2808" s="3"/>
      <c r="M2808" s="5"/>
    </row>
    <row r="2809" spans="2:13" x14ac:dyDescent="0.3">
      <c r="B2809" s="3"/>
      <c r="C2809" s="3"/>
      <c r="D2809" s="3"/>
      <c r="E2809" s="3"/>
      <c r="F2809" s="3"/>
      <c r="G2809" s="3"/>
      <c r="H2809" s="3"/>
      <c r="I2809" s="3"/>
      <c r="J2809" s="4"/>
      <c r="K2809" s="4"/>
      <c r="M2809" s="5"/>
    </row>
    <row r="2810" spans="2:13" x14ac:dyDescent="0.3">
      <c r="B2810" s="3"/>
      <c r="C2810" s="3"/>
      <c r="D2810" s="3"/>
      <c r="E2810" s="3"/>
      <c r="G2810" s="3"/>
      <c r="H2810" s="3"/>
      <c r="J2810" s="4"/>
      <c r="K2810" s="4"/>
      <c r="M2810" s="5"/>
    </row>
    <row r="2811" spans="2:13" x14ac:dyDescent="0.3">
      <c r="B2811" s="3"/>
      <c r="C2811" s="3"/>
      <c r="D2811" s="3"/>
      <c r="E2811" s="3"/>
      <c r="F2811" s="3"/>
      <c r="G2811" s="3"/>
      <c r="H2811" s="3"/>
      <c r="I2811" s="3"/>
      <c r="J2811" s="4"/>
      <c r="K2811" s="4"/>
      <c r="M2811" s="5"/>
    </row>
    <row r="2812" spans="2:13" x14ac:dyDescent="0.3">
      <c r="B2812" s="3"/>
      <c r="C2812" s="3"/>
      <c r="D2812" s="3"/>
      <c r="E2812" s="3"/>
      <c r="F2812" s="3"/>
      <c r="G2812" s="3"/>
      <c r="H2812" s="3"/>
      <c r="I2812" s="3"/>
      <c r="J2812" s="4"/>
      <c r="K2812" s="4"/>
      <c r="L2812" s="3"/>
      <c r="M2812" s="5"/>
    </row>
    <row r="2813" spans="2:13" x14ac:dyDescent="0.3">
      <c r="B2813" s="3"/>
      <c r="C2813" s="3"/>
      <c r="D2813" s="3"/>
      <c r="E2813" s="3"/>
      <c r="F2813" s="3"/>
      <c r="G2813" s="3"/>
      <c r="H2813" s="3"/>
      <c r="I2813" s="3"/>
      <c r="J2813" s="4"/>
      <c r="K2813" s="4"/>
      <c r="L2813" s="3"/>
      <c r="M2813" s="5"/>
    </row>
    <row r="2814" spans="2:13" x14ac:dyDescent="0.3">
      <c r="B2814" s="3"/>
      <c r="C2814" s="3"/>
      <c r="D2814" s="3"/>
      <c r="E2814" s="3"/>
      <c r="F2814" s="3"/>
      <c r="G2814" s="3"/>
      <c r="H2814" s="3"/>
      <c r="I2814" s="3"/>
      <c r="J2814" s="4"/>
      <c r="K2814" s="4"/>
      <c r="L2814" s="3"/>
      <c r="M2814" s="5"/>
    </row>
    <row r="2815" spans="2:13" x14ac:dyDescent="0.3">
      <c r="B2815" s="3"/>
      <c r="C2815" s="3"/>
      <c r="D2815" s="3"/>
      <c r="E2815" s="3"/>
      <c r="F2815" s="3"/>
      <c r="H2815" s="3"/>
      <c r="I2815" s="3"/>
      <c r="J2815" s="4"/>
      <c r="K2815" s="4"/>
      <c r="L2815" s="3"/>
      <c r="M2815" s="5"/>
    </row>
    <row r="2816" spans="2:13" x14ac:dyDescent="0.3">
      <c r="B2816" s="3"/>
      <c r="C2816" s="3"/>
      <c r="D2816" s="3"/>
      <c r="E2816" s="3"/>
      <c r="F2816" s="3"/>
      <c r="G2816" s="3"/>
      <c r="H2816" s="3"/>
      <c r="I2816" s="3"/>
      <c r="J2816" s="4"/>
      <c r="K2816" s="4"/>
      <c r="M2816" s="5"/>
    </row>
    <row r="2817" spans="2:13" x14ac:dyDescent="0.3">
      <c r="B2817" s="3"/>
      <c r="C2817" s="3"/>
      <c r="D2817" s="3"/>
      <c r="E2817" s="3"/>
      <c r="F2817" s="3"/>
      <c r="G2817" s="3"/>
      <c r="H2817" s="3"/>
      <c r="I2817" s="3"/>
      <c r="J2817" s="4"/>
      <c r="K2817" s="4"/>
      <c r="L2817" s="3"/>
      <c r="M2817" s="5"/>
    </row>
    <row r="2818" spans="2:13" x14ac:dyDescent="0.3">
      <c r="B2818" s="3"/>
      <c r="C2818" s="3"/>
      <c r="D2818" s="3"/>
      <c r="E2818" s="3"/>
      <c r="F2818" s="3"/>
      <c r="G2818" s="3"/>
      <c r="H2818" s="3"/>
      <c r="I2818" s="3"/>
      <c r="J2818" s="4"/>
      <c r="K2818" s="4"/>
      <c r="L2818" s="3"/>
      <c r="M2818" s="5"/>
    </row>
    <row r="2819" spans="2:13" x14ac:dyDescent="0.3">
      <c r="B2819" s="3"/>
      <c r="C2819" s="3"/>
      <c r="D2819" s="3"/>
      <c r="E2819" s="3"/>
      <c r="F2819" s="3"/>
      <c r="G2819" s="3"/>
      <c r="H2819" s="3"/>
      <c r="I2819" s="3"/>
      <c r="J2819" s="4"/>
      <c r="K2819" s="4"/>
      <c r="L2819" s="3"/>
      <c r="M2819" s="5"/>
    </row>
    <row r="2820" spans="2:13" x14ac:dyDescent="0.3">
      <c r="B2820" s="3"/>
      <c r="C2820" s="3"/>
      <c r="D2820" s="3"/>
      <c r="E2820" s="3"/>
      <c r="F2820" s="3"/>
      <c r="H2820" s="3"/>
      <c r="I2820" s="3"/>
      <c r="J2820" s="4"/>
      <c r="K2820" s="4"/>
      <c r="L2820" s="3"/>
      <c r="M2820" s="5"/>
    </row>
    <row r="2821" spans="2:13" x14ac:dyDescent="0.3">
      <c r="B2821" s="3"/>
      <c r="C2821" s="3"/>
      <c r="D2821" s="3"/>
      <c r="E2821" s="3"/>
      <c r="F2821" s="3"/>
      <c r="G2821" s="3"/>
      <c r="H2821" s="3"/>
      <c r="I2821" s="3"/>
      <c r="J2821" s="4"/>
      <c r="K2821" s="4"/>
      <c r="L2821" s="3"/>
      <c r="M2821" s="5"/>
    </row>
    <row r="2822" spans="2:13" x14ac:dyDescent="0.3">
      <c r="B2822" s="3"/>
      <c r="C2822" s="3"/>
      <c r="D2822" s="3"/>
      <c r="E2822" s="3"/>
      <c r="F2822" s="3"/>
      <c r="G2822" s="3"/>
      <c r="H2822" s="3"/>
      <c r="I2822" s="3"/>
      <c r="J2822" s="4"/>
      <c r="K2822" s="4"/>
      <c r="L2822" s="3"/>
      <c r="M2822" s="5"/>
    </row>
    <row r="2823" spans="2:13" x14ac:dyDescent="0.3">
      <c r="B2823" s="3"/>
      <c r="C2823" s="3"/>
      <c r="D2823" s="3"/>
      <c r="E2823" s="3"/>
      <c r="F2823" s="3"/>
      <c r="G2823" s="3"/>
      <c r="H2823" s="3"/>
      <c r="I2823" s="3"/>
      <c r="J2823" s="4"/>
      <c r="K2823" s="4"/>
      <c r="L2823" s="3"/>
      <c r="M2823" s="5"/>
    </row>
    <row r="2824" spans="2:13" x14ac:dyDescent="0.3">
      <c r="B2824" s="3"/>
      <c r="C2824" s="3"/>
      <c r="D2824" s="3"/>
      <c r="F2824" s="3"/>
      <c r="G2824" s="3"/>
      <c r="H2824" s="3"/>
      <c r="I2824" s="3"/>
      <c r="J2824" s="4"/>
      <c r="K2824" s="4"/>
      <c r="L2824" s="3"/>
      <c r="M2824" s="5"/>
    </row>
    <row r="2825" spans="2:13" x14ac:dyDescent="0.3">
      <c r="B2825" s="3"/>
      <c r="C2825" s="3"/>
      <c r="D2825" s="3"/>
      <c r="E2825" s="3"/>
      <c r="F2825" s="3"/>
      <c r="G2825" s="3"/>
      <c r="H2825" s="3"/>
      <c r="I2825" s="3"/>
      <c r="J2825" s="4"/>
      <c r="K2825" s="4"/>
      <c r="L2825" s="3"/>
      <c r="M2825" s="5"/>
    </row>
    <row r="2826" spans="2:13" x14ac:dyDescent="0.3">
      <c r="B2826" s="3"/>
      <c r="C2826" s="3"/>
      <c r="D2826" s="3"/>
      <c r="E2826" s="3"/>
      <c r="F2826" s="3"/>
      <c r="G2826" s="3"/>
      <c r="H2826" s="3"/>
      <c r="I2826" s="3"/>
      <c r="J2826" s="4"/>
      <c r="K2826" s="4"/>
      <c r="L2826" s="3"/>
      <c r="M2826" s="5"/>
    </row>
    <row r="2827" spans="2:13" x14ac:dyDescent="0.3">
      <c r="B2827" s="3"/>
      <c r="C2827" s="3"/>
      <c r="D2827" s="3"/>
      <c r="E2827" s="3"/>
      <c r="F2827" s="3"/>
      <c r="G2827" s="3"/>
      <c r="H2827" s="3"/>
      <c r="I2827" s="3"/>
      <c r="J2827" s="4"/>
      <c r="K2827" s="4"/>
      <c r="L2827" s="3"/>
      <c r="M2827" s="5"/>
    </row>
    <row r="2828" spans="2:13" x14ac:dyDescent="0.3">
      <c r="B2828" s="3"/>
      <c r="C2828" s="3"/>
      <c r="D2828" s="3"/>
      <c r="E2828" s="3"/>
      <c r="F2828" s="3"/>
      <c r="G2828" s="3"/>
      <c r="H2828" s="3"/>
      <c r="I2828" s="3"/>
      <c r="J2828" s="4"/>
      <c r="K2828" s="4"/>
      <c r="L2828" s="3"/>
      <c r="M2828" s="5"/>
    </row>
    <row r="2829" spans="2:13" x14ac:dyDescent="0.3">
      <c r="B2829" s="3"/>
      <c r="C2829" s="3"/>
      <c r="D2829" s="3"/>
      <c r="E2829" s="3"/>
      <c r="F2829" s="3"/>
      <c r="G2829" s="3"/>
      <c r="H2829" s="3"/>
      <c r="I2829" s="3"/>
      <c r="J2829" s="4"/>
      <c r="K2829" s="4"/>
      <c r="L2829" s="3"/>
      <c r="M2829" s="5"/>
    </row>
    <row r="2830" spans="2:13" x14ac:dyDescent="0.3">
      <c r="B2830" s="3"/>
      <c r="C2830" s="3"/>
      <c r="D2830" s="3"/>
      <c r="E2830" s="3"/>
      <c r="F2830" s="3"/>
      <c r="G2830" s="3"/>
      <c r="H2830" s="3"/>
      <c r="I2830" s="3"/>
      <c r="J2830" s="4"/>
      <c r="K2830" s="4"/>
      <c r="L2830" s="3"/>
      <c r="M2830" s="5"/>
    </row>
    <row r="2831" spans="2:13" x14ac:dyDescent="0.3">
      <c r="B2831" s="3"/>
      <c r="C2831" s="3"/>
      <c r="D2831" s="3"/>
      <c r="E2831" s="3"/>
      <c r="F2831" s="3"/>
      <c r="G2831" s="3"/>
      <c r="H2831" s="3"/>
      <c r="I2831" s="3"/>
      <c r="J2831" s="4"/>
      <c r="K2831" s="4"/>
      <c r="L2831" s="3"/>
      <c r="M2831" s="5"/>
    </row>
    <row r="2832" spans="2:13" x14ac:dyDescent="0.3">
      <c r="B2832" s="3"/>
      <c r="C2832" s="3"/>
      <c r="D2832" s="3"/>
      <c r="E2832" s="3"/>
      <c r="F2832" s="3"/>
      <c r="G2832" s="3"/>
      <c r="H2832" s="3"/>
      <c r="I2832" s="3"/>
      <c r="J2832" s="4"/>
      <c r="K2832" s="4"/>
      <c r="M2832" s="5"/>
    </row>
    <row r="2833" spans="2:13" x14ac:dyDescent="0.3">
      <c r="B2833" s="3"/>
      <c r="C2833" s="3"/>
      <c r="D2833" s="3"/>
      <c r="E2833" s="3"/>
      <c r="F2833" s="3"/>
      <c r="G2833" s="3"/>
      <c r="H2833" s="3"/>
      <c r="I2833" s="3"/>
      <c r="J2833" s="4"/>
      <c r="K2833" s="4"/>
      <c r="L2833" s="3"/>
      <c r="M2833" s="5"/>
    </row>
    <row r="2834" spans="2:13" x14ac:dyDescent="0.3">
      <c r="B2834" s="3"/>
      <c r="C2834" s="3"/>
      <c r="D2834" s="3"/>
      <c r="E2834" s="3"/>
      <c r="F2834" s="3"/>
      <c r="G2834" s="3"/>
      <c r="H2834" s="3"/>
      <c r="I2834" s="3"/>
      <c r="J2834" s="4"/>
      <c r="K2834" s="4"/>
      <c r="L2834" s="3"/>
      <c r="M2834" s="5"/>
    </row>
    <row r="2835" spans="2:13" x14ac:dyDescent="0.3">
      <c r="B2835" s="3"/>
      <c r="C2835" s="3"/>
      <c r="D2835" s="3"/>
      <c r="E2835" s="3"/>
      <c r="F2835" s="3"/>
      <c r="G2835" s="3"/>
      <c r="H2835" s="3"/>
      <c r="I2835" s="3"/>
      <c r="J2835" s="4"/>
      <c r="K2835" s="4"/>
      <c r="L2835" s="3"/>
      <c r="M2835" s="5"/>
    </row>
    <row r="2836" spans="2:13" x14ac:dyDescent="0.3">
      <c r="B2836" s="3"/>
      <c r="C2836" s="3"/>
      <c r="D2836" s="3"/>
      <c r="F2836" s="3"/>
      <c r="G2836" s="3"/>
      <c r="H2836" s="3"/>
      <c r="I2836" s="3"/>
      <c r="J2836" s="4"/>
      <c r="K2836" s="4"/>
      <c r="L2836" s="3"/>
      <c r="M2836" s="5"/>
    </row>
    <row r="2837" spans="2:13" x14ac:dyDescent="0.3">
      <c r="B2837" s="3"/>
      <c r="C2837" s="3"/>
      <c r="D2837" s="3"/>
      <c r="E2837" s="3"/>
      <c r="F2837" s="3"/>
      <c r="G2837" s="3"/>
      <c r="H2837" s="3"/>
      <c r="I2837" s="3"/>
      <c r="J2837" s="4"/>
      <c r="K2837" s="4"/>
      <c r="L2837" s="3"/>
      <c r="M2837" s="5"/>
    </row>
    <row r="2838" spans="2:13" x14ac:dyDescent="0.3">
      <c r="B2838" s="3"/>
      <c r="C2838" s="3"/>
      <c r="D2838" s="3"/>
      <c r="E2838" s="3"/>
      <c r="F2838" s="3"/>
      <c r="G2838" s="3"/>
      <c r="H2838" s="3"/>
      <c r="I2838" s="3"/>
      <c r="J2838" s="4"/>
      <c r="K2838" s="4"/>
      <c r="L2838" s="3"/>
      <c r="M2838" s="5"/>
    </row>
    <row r="2839" spans="2:13" x14ac:dyDescent="0.3">
      <c r="B2839" s="3"/>
      <c r="C2839" s="3"/>
      <c r="D2839" s="3"/>
      <c r="E2839" s="3"/>
      <c r="F2839" s="3"/>
      <c r="H2839" s="3"/>
      <c r="I2839" s="3"/>
      <c r="J2839" s="4"/>
      <c r="K2839" s="4"/>
      <c r="L2839" s="3"/>
      <c r="M2839" s="5"/>
    </row>
    <row r="2840" spans="2:13" x14ac:dyDescent="0.3">
      <c r="B2840" s="3"/>
      <c r="C2840" s="3"/>
      <c r="D2840" s="3"/>
      <c r="E2840" s="3"/>
      <c r="G2840" s="3"/>
      <c r="H2840" s="3"/>
      <c r="J2840" s="4"/>
      <c r="K2840" s="4"/>
      <c r="L2840" s="3"/>
      <c r="M2840" s="5"/>
    </row>
    <row r="2841" spans="2:13" x14ac:dyDescent="0.3">
      <c r="B2841" s="3"/>
      <c r="C2841" s="3"/>
      <c r="D2841" s="3"/>
      <c r="E2841" s="3"/>
      <c r="F2841" s="3"/>
      <c r="G2841" s="3"/>
      <c r="H2841" s="3"/>
      <c r="I2841" s="3"/>
      <c r="J2841" s="4"/>
      <c r="K2841" s="4"/>
      <c r="L2841" s="3"/>
      <c r="M2841" s="5"/>
    </row>
    <row r="2842" spans="2:13" x14ac:dyDescent="0.3">
      <c r="B2842" s="3"/>
      <c r="C2842" s="3"/>
      <c r="D2842" s="3"/>
      <c r="E2842" s="3"/>
      <c r="F2842" s="3"/>
      <c r="G2842" s="3"/>
      <c r="H2842" s="3"/>
      <c r="I2842" s="3"/>
      <c r="J2842" s="4"/>
      <c r="K2842" s="4"/>
      <c r="L2842" s="3"/>
      <c r="M2842" s="5"/>
    </row>
    <row r="2843" spans="2:13" x14ac:dyDescent="0.3">
      <c r="B2843" s="3"/>
      <c r="C2843" s="3"/>
      <c r="D2843" s="3"/>
      <c r="E2843" s="3"/>
      <c r="F2843" s="3"/>
      <c r="G2843" s="3"/>
      <c r="H2843" s="3"/>
      <c r="I2843" s="3"/>
      <c r="J2843" s="4"/>
      <c r="K2843" s="4"/>
      <c r="L2843" s="3"/>
      <c r="M2843" s="5"/>
    </row>
    <row r="2844" spans="2:13" x14ac:dyDescent="0.3">
      <c r="B2844" s="3"/>
      <c r="C2844" s="3"/>
      <c r="D2844" s="3"/>
      <c r="E2844" s="3"/>
      <c r="F2844" s="3"/>
      <c r="G2844" s="3"/>
      <c r="H2844" s="3"/>
      <c r="I2844" s="3"/>
      <c r="J2844" s="4"/>
      <c r="K2844" s="4"/>
      <c r="L2844" s="3"/>
      <c r="M2844" s="5"/>
    </row>
    <row r="2845" spans="2:13" x14ac:dyDescent="0.3">
      <c r="B2845" s="3"/>
      <c r="C2845" s="3"/>
      <c r="D2845" s="3"/>
      <c r="E2845" s="3"/>
      <c r="F2845" s="3"/>
      <c r="G2845" s="3"/>
      <c r="H2845" s="3"/>
      <c r="I2845" s="3"/>
      <c r="J2845" s="4"/>
      <c r="K2845" s="4"/>
      <c r="L2845" s="3"/>
      <c r="M2845" s="5"/>
    </row>
    <row r="2846" spans="2:13" x14ac:dyDescent="0.3">
      <c r="B2846" s="3"/>
      <c r="C2846" s="3"/>
      <c r="D2846" s="3"/>
      <c r="E2846" s="3"/>
      <c r="F2846" s="3"/>
      <c r="G2846" s="3"/>
      <c r="H2846" s="3"/>
      <c r="I2846" s="3"/>
      <c r="J2846" s="4"/>
      <c r="K2846" s="4"/>
      <c r="L2846" s="3"/>
      <c r="M2846" s="5"/>
    </row>
    <row r="2847" spans="2:13" x14ac:dyDescent="0.3">
      <c r="B2847" s="3"/>
      <c r="C2847" s="3"/>
      <c r="D2847" s="3"/>
      <c r="E2847" s="3"/>
      <c r="F2847" s="3"/>
      <c r="H2847" s="3"/>
      <c r="I2847" s="3"/>
      <c r="J2847" s="4"/>
      <c r="K2847" s="4"/>
      <c r="L2847" s="3"/>
      <c r="M2847" s="5"/>
    </row>
    <row r="2848" spans="2:13" x14ac:dyDescent="0.3">
      <c r="B2848" s="3"/>
      <c r="C2848" s="3"/>
      <c r="D2848" s="3"/>
      <c r="E2848" s="3"/>
      <c r="F2848" s="3"/>
      <c r="G2848" s="3"/>
      <c r="H2848" s="3"/>
      <c r="I2848" s="3"/>
      <c r="J2848" s="4"/>
      <c r="K2848" s="4"/>
      <c r="L2848" s="3"/>
      <c r="M2848" s="5"/>
    </row>
    <row r="2849" spans="2:13" x14ac:dyDescent="0.3">
      <c r="B2849" s="3"/>
      <c r="C2849" s="3"/>
      <c r="D2849" s="3"/>
      <c r="E2849" s="3"/>
      <c r="F2849" s="3"/>
      <c r="G2849" s="3"/>
      <c r="H2849" s="3"/>
      <c r="I2849" s="3"/>
      <c r="J2849" s="4"/>
      <c r="K2849" s="4"/>
      <c r="L2849" s="3"/>
      <c r="M2849" s="5"/>
    </row>
    <row r="2850" spans="2:13" x14ac:dyDescent="0.3">
      <c r="B2850" s="3"/>
      <c r="C2850" s="3"/>
      <c r="D2850" s="3"/>
      <c r="E2850" s="3"/>
      <c r="F2850" s="3"/>
      <c r="G2850" s="3"/>
      <c r="H2850" s="3"/>
      <c r="I2850" s="3"/>
      <c r="J2850" s="4"/>
      <c r="K2850" s="4"/>
      <c r="L2850" s="3"/>
      <c r="M2850" s="5"/>
    </row>
    <row r="2851" spans="2:13" x14ac:dyDescent="0.3">
      <c r="B2851" s="3"/>
      <c r="C2851" s="3"/>
      <c r="D2851" s="3"/>
      <c r="E2851" s="3"/>
      <c r="F2851" s="3"/>
      <c r="G2851" s="3"/>
      <c r="H2851" s="3"/>
      <c r="I2851" s="3"/>
      <c r="J2851" s="4"/>
      <c r="K2851" s="4"/>
      <c r="L2851" s="3"/>
      <c r="M2851" s="5"/>
    </row>
    <row r="2852" spans="2:13" x14ac:dyDescent="0.3">
      <c r="B2852" s="3"/>
      <c r="C2852" s="3"/>
      <c r="D2852" s="3"/>
      <c r="E2852" s="3"/>
      <c r="F2852" s="3"/>
      <c r="G2852" s="3"/>
      <c r="H2852" s="3"/>
      <c r="I2852" s="3"/>
      <c r="J2852" s="4"/>
      <c r="K2852" s="4"/>
      <c r="L2852" s="3"/>
      <c r="M2852" s="5"/>
    </row>
    <row r="2853" spans="2:13" x14ac:dyDescent="0.3">
      <c r="B2853" s="3"/>
      <c r="C2853" s="3"/>
      <c r="D2853" s="3"/>
      <c r="E2853" s="3"/>
      <c r="F2853" s="3"/>
      <c r="G2853" s="3"/>
      <c r="H2853" s="3"/>
      <c r="I2853" s="3"/>
      <c r="J2853" s="4"/>
      <c r="K2853" s="4"/>
      <c r="L2853" s="3"/>
      <c r="M2853" s="5"/>
    </row>
    <row r="2854" spans="2:13" x14ac:dyDescent="0.3">
      <c r="B2854" s="3"/>
      <c r="C2854" s="3"/>
      <c r="D2854" s="3"/>
      <c r="E2854" s="3"/>
      <c r="F2854" s="3"/>
      <c r="G2854" s="3"/>
      <c r="H2854" s="3"/>
      <c r="I2854" s="3"/>
      <c r="J2854" s="4"/>
      <c r="K2854" s="4"/>
      <c r="L2854" s="3"/>
      <c r="M2854" s="5"/>
    </row>
    <row r="2855" spans="2:13" x14ac:dyDescent="0.3">
      <c r="B2855" s="3"/>
      <c r="C2855" s="3"/>
      <c r="D2855" s="3"/>
      <c r="F2855" s="3"/>
      <c r="G2855" s="3"/>
      <c r="H2855" s="3"/>
      <c r="I2855" s="3"/>
      <c r="J2855" s="4"/>
      <c r="K2855" s="4"/>
      <c r="L2855" s="3"/>
      <c r="M2855" s="5"/>
    </row>
    <row r="2856" spans="2:13" x14ac:dyDescent="0.3">
      <c r="B2856" s="3"/>
      <c r="C2856" s="3"/>
      <c r="D2856" s="3"/>
      <c r="E2856" s="3"/>
      <c r="F2856" s="3"/>
      <c r="G2856" s="3"/>
      <c r="H2856" s="3"/>
      <c r="I2856" s="3"/>
      <c r="J2856" s="4"/>
      <c r="K2856" s="4"/>
      <c r="L2856" s="3"/>
      <c r="M2856" s="5"/>
    </row>
    <row r="2857" spans="2:13" x14ac:dyDescent="0.3">
      <c r="B2857" s="3"/>
      <c r="C2857" s="3"/>
      <c r="D2857" s="3"/>
      <c r="E2857" s="3"/>
      <c r="F2857" s="3"/>
      <c r="G2857" s="3"/>
      <c r="H2857" s="3"/>
      <c r="I2857" s="3"/>
      <c r="J2857" s="4"/>
      <c r="K2857" s="4"/>
      <c r="L2857" s="3"/>
      <c r="M2857" s="5"/>
    </row>
    <row r="2858" spans="2:13" x14ac:dyDescent="0.3">
      <c r="B2858" s="3"/>
      <c r="C2858" s="3"/>
      <c r="D2858" s="3"/>
      <c r="E2858" s="3"/>
      <c r="F2858" s="3"/>
      <c r="G2858" s="3"/>
      <c r="H2858" s="3"/>
      <c r="I2858" s="3"/>
      <c r="J2858" s="4"/>
      <c r="K2858" s="4"/>
      <c r="L2858" s="3"/>
      <c r="M2858" s="5"/>
    </row>
    <row r="2859" spans="2:13" x14ac:dyDescent="0.3">
      <c r="B2859" s="3"/>
      <c r="C2859" s="3"/>
      <c r="D2859" s="3"/>
      <c r="F2859" s="3"/>
      <c r="G2859" s="3"/>
      <c r="H2859" s="3"/>
      <c r="I2859" s="3"/>
      <c r="J2859" s="4"/>
      <c r="K2859" s="4"/>
      <c r="L2859" s="3"/>
      <c r="M2859" s="5"/>
    </row>
    <row r="2860" spans="2:13" x14ac:dyDescent="0.3">
      <c r="B2860" s="3"/>
      <c r="C2860" s="3"/>
      <c r="D2860" s="3"/>
      <c r="E2860" s="3"/>
      <c r="F2860" s="3"/>
      <c r="G2860" s="3"/>
      <c r="H2860" s="3"/>
      <c r="I2860" s="3"/>
      <c r="J2860" s="4"/>
      <c r="K2860" s="4"/>
      <c r="L2860" s="3"/>
      <c r="M2860" s="5"/>
    </row>
    <row r="2861" spans="2:13" x14ac:dyDescent="0.3">
      <c r="B2861" s="3"/>
      <c r="C2861" s="3"/>
      <c r="D2861" s="3"/>
      <c r="E2861" s="3"/>
      <c r="F2861" s="3"/>
      <c r="G2861" s="3"/>
      <c r="H2861" s="3"/>
      <c r="I2861" s="3"/>
      <c r="J2861" s="4"/>
      <c r="K2861" s="4"/>
      <c r="L2861" s="3"/>
      <c r="M2861" s="5"/>
    </row>
    <row r="2862" spans="2:13" x14ac:dyDescent="0.3">
      <c r="B2862" s="3"/>
      <c r="C2862" s="3"/>
      <c r="D2862" s="3"/>
      <c r="E2862" s="3"/>
      <c r="F2862" s="3"/>
      <c r="G2862" s="3"/>
      <c r="H2862" s="3"/>
      <c r="I2862" s="3"/>
      <c r="J2862" s="4"/>
      <c r="K2862" s="4"/>
      <c r="L2862" s="3"/>
      <c r="M2862" s="5"/>
    </row>
    <row r="2863" spans="2:13" x14ac:dyDescent="0.3">
      <c r="B2863" s="3"/>
      <c r="C2863" s="3"/>
      <c r="D2863" s="3"/>
      <c r="E2863" s="3"/>
      <c r="F2863" s="3"/>
      <c r="G2863" s="3"/>
      <c r="H2863" s="3"/>
      <c r="I2863" s="3"/>
      <c r="J2863" s="4"/>
      <c r="K2863" s="4"/>
      <c r="L2863" s="3"/>
      <c r="M2863" s="5"/>
    </row>
    <row r="2864" spans="2:13" x14ac:dyDescent="0.3">
      <c r="B2864" s="3"/>
      <c r="C2864" s="3"/>
      <c r="D2864" s="3"/>
      <c r="E2864" s="3"/>
      <c r="F2864" s="3"/>
      <c r="G2864" s="3"/>
      <c r="H2864" s="3"/>
      <c r="I2864" s="3"/>
      <c r="J2864" s="4"/>
      <c r="K2864" s="4"/>
      <c r="L2864" s="3"/>
      <c r="M2864" s="5"/>
    </row>
    <row r="2865" spans="2:13" x14ac:dyDescent="0.3">
      <c r="B2865" s="3"/>
      <c r="C2865" s="3"/>
      <c r="D2865" s="3"/>
      <c r="E2865" s="3"/>
      <c r="F2865" s="3"/>
      <c r="G2865" s="3"/>
      <c r="H2865" s="3"/>
      <c r="I2865" s="3"/>
      <c r="J2865" s="4"/>
      <c r="K2865" s="4"/>
      <c r="L2865" s="3"/>
      <c r="M2865" s="5"/>
    </row>
    <row r="2866" spans="2:13" x14ac:dyDescent="0.3">
      <c r="B2866" s="3"/>
      <c r="C2866" s="3"/>
      <c r="D2866" s="3"/>
      <c r="E2866" s="3"/>
      <c r="F2866" s="3"/>
      <c r="G2866" s="3"/>
      <c r="H2866" s="3"/>
      <c r="I2866" s="3"/>
      <c r="J2866" s="4"/>
      <c r="K2866" s="4"/>
      <c r="L2866" s="3"/>
      <c r="M2866" s="5"/>
    </row>
    <row r="2867" spans="2:13" x14ac:dyDescent="0.3">
      <c r="B2867" s="3"/>
      <c r="C2867" s="3"/>
      <c r="D2867" s="3"/>
      <c r="E2867" s="3"/>
      <c r="F2867" s="3"/>
      <c r="G2867" s="3"/>
      <c r="H2867" s="3"/>
      <c r="I2867" s="3"/>
      <c r="J2867" s="4"/>
      <c r="K2867" s="4"/>
      <c r="L2867" s="3"/>
      <c r="M2867" s="5"/>
    </row>
    <row r="2868" spans="2:13" x14ac:dyDescent="0.3">
      <c r="B2868" s="3"/>
      <c r="C2868" s="3"/>
      <c r="D2868" s="3"/>
      <c r="E2868" s="3"/>
      <c r="F2868" s="3"/>
      <c r="G2868" s="3"/>
      <c r="H2868" s="3"/>
      <c r="I2868" s="3"/>
      <c r="J2868" s="4"/>
      <c r="K2868" s="4"/>
      <c r="L2868" s="3"/>
      <c r="M2868" s="5"/>
    </row>
    <row r="2869" spans="2:13" x14ac:dyDescent="0.3">
      <c r="B2869" s="3"/>
      <c r="C2869" s="3"/>
      <c r="D2869" s="3"/>
      <c r="E2869" s="3"/>
      <c r="F2869" s="3"/>
      <c r="G2869" s="3"/>
      <c r="H2869" s="3"/>
      <c r="I2869" s="3"/>
      <c r="J2869" s="4"/>
      <c r="K2869" s="4"/>
      <c r="M2869" s="5"/>
    </row>
    <row r="2870" spans="2:13" x14ac:dyDescent="0.3">
      <c r="B2870" s="3"/>
      <c r="C2870" s="3"/>
      <c r="D2870" s="3"/>
      <c r="E2870" s="3"/>
      <c r="F2870" s="3"/>
      <c r="G2870" s="3"/>
      <c r="H2870" s="3"/>
      <c r="I2870" s="3"/>
      <c r="J2870" s="4"/>
      <c r="K2870" s="4"/>
      <c r="L2870" s="3"/>
      <c r="M2870" s="5"/>
    </row>
    <row r="2871" spans="2:13" x14ac:dyDescent="0.3">
      <c r="B2871" s="3"/>
      <c r="C2871" s="3"/>
      <c r="D2871" s="3"/>
      <c r="E2871" s="3"/>
      <c r="F2871" s="3"/>
      <c r="G2871" s="3"/>
      <c r="H2871" s="3"/>
      <c r="I2871" s="3"/>
      <c r="J2871" s="4"/>
      <c r="K2871" s="4"/>
      <c r="L2871" s="3"/>
      <c r="M2871" s="5"/>
    </row>
    <row r="2872" spans="2:13" x14ac:dyDescent="0.3">
      <c r="B2872" s="3"/>
      <c r="C2872" s="3"/>
      <c r="D2872" s="3"/>
      <c r="E2872" s="3"/>
      <c r="F2872" s="3"/>
      <c r="G2872" s="3"/>
      <c r="H2872" s="3"/>
      <c r="I2872" s="3"/>
      <c r="J2872" s="4"/>
      <c r="K2872" s="4"/>
      <c r="L2872" s="3"/>
      <c r="M2872" s="5"/>
    </row>
    <row r="2873" spans="2:13" x14ac:dyDescent="0.3">
      <c r="B2873" s="3"/>
      <c r="C2873" s="3"/>
      <c r="D2873" s="3"/>
      <c r="E2873" s="3"/>
      <c r="F2873" s="3"/>
      <c r="G2873" s="3"/>
      <c r="H2873" s="3"/>
      <c r="I2873" s="3"/>
      <c r="J2873" s="4"/>
      <c r="K2873" s="4"/>
      <c r="L2873" s="3"/>
      <c r="M2873" s="5"/>
    </row>
    <row r="2874" spans="2:13" x14ac:dyDescent="0.3">
      <c r="B2874" s="3"/>
      <c r="C2874" s="3"/>
      <c r="D2874" s="3"/>
      <c r="E2874" s="3"/>
      <c r="F2874" s="3"/>
      <c r="G2874" s="3"/>
      <c r="H2874" s="3"/>
      <c r="I2874" s="3"/>
      <c r="J2874" s="4"/>
      <c r="K2874" s="4"/>
      <c r="L2874" s="3"/>
      <c r="M2874" s="5"/>
    </row>
    <row r="2875" spans="2:13" x14ac:dyDescent="0.3">
      <c r="B2875" s="3"/>
      <c r="C2875" s="3"/>
      <c r="D2875" s="3"/>
      <c r="E2875" s="3"/>
      <c r="F2875" s="3"/>
      <c r="G2875" s="3"/>
      <c r="H2875" s="3"/>
      <c r="I2875" s="3"/>
      <c r="J2875" s="4"/>
      <c r="K2875" s="4"/>
      <c r="L2875" s="3"/>
      <c r="M2875" s="5"/>
    </row>
    <row r="2876" spans="2:13" x14ac:dyDescent="0.3">
      <c r="B2876" s="3"/>
      <c r="C2876" s="3"/>
      <c r="D2876" s="3"/>
      <c r="E2876" s="3"/>
      <c r="F2876" s="3"/>
      <c r="G2876" s="3"/>
      <c r="H2876" s="3"/>
      <c r="I2876" s="3"/>
      <c r="J2876" s="4"/>
      <c r="K2876" s="4"/>
      <c r="L2876" s="3"/>
      <c r="M2876" s="5"/>
    </row>
    <row r="2877" spans="2:13" x14ac:dyDescent="0.3">
      <c r="B2877" s="3"/>
      <c r="C2877" s="3"/>
      <c r="D2877" s="3"/>
      <c r="F2877" s="3"/>
      <c r="G2877" s="3"/>
      <c r="H2877" s="3"/>
      <c r="I2877" s="3"/>
      <c r="J2877" s="4"/>
      <c r="K2877" s="4"/>
      <c r="L2877" s="3"/>
      <c r="M2877" s="5"/>
    </row>
    <row r="2878" spans="2:13" x14ac:dyDescent="0.3">
      <c r="B2878" s="3"/>
      <c r="C2878" s="3"/>
      <c r="D2878" s="3"/>
      <c r="E2878" s="3"/>
      <c r="F2878" s="3"/>
      <c r="G2878" s="3"/>
      <c r="H2878" s="3"/>
      <c r="I2878" s="3"/>
      <c r="J2878" s="4"/>
      <c r="K2878" s="4"/>
      <c r="L2878" s="3"/>
      <c r="M2878" s="5"/>
    </row>
    <row r="2879" spans="2:13" x14ac:dyDescent="0.3">
      <c r="B2879" s="3"/>
      <c r="C2879" s="3"/>
      <c r="D2879" s="3"/>
      <c r="E2879" s="3"/>
      <c r="F2879" s="3"/>
      <c r="G2879" s="3"/>
      <c r="H2879" s="3"/>
      <c r="I2879" s="3"/>
      <c r="J2879" s="4"/>
      <c r="K2879" s="4"/>
      <c r="L2879" s="3"/>
      <c r="M2879" s="5"/>
    </row>
    <row r="2880" spans="2:13" x14ac:dyDescent="0.3">
      <c r="B2880" s="3"/>
      <c r="C2880" s="3"/>
      <c r="D2880" s="3"/>
      <c r="E2880" s="3"/>
      <c r="F2880" s="3"/>
      <c r="G2880" s="3"/>
      <c r="H2880" s="3"/>
      <c r="I2880" s="3"/>
      <c r="J2880" s="4"/>
      <c r="K2880" s="4"/>
      <c r="L2880" s="3"/>
      <c r="M2880" s="5"/>
    </row>
    <row r="2881" spans="2:13" x14ac:dyDescent="0.3">
      <c r="B2881" s="3"/>
      <c r="C2881" s="3"/>
      <c r="D2881" s="3"/>
      <c r="F2881" s="3"/>
      <c r="G2881" s="3"/>
      <c r="H2881" s="3"/>
      <c r="I2881" s="3"/>
      <c r="J2881" s="4"/>
      <c r="K2881" s="4"/>
      <c r="L2881" s="3"/>
      <c r="M2881" s="5"/>
    </row>
    <row r="2882" spans="2:13" x14ac:dyDescent="0.3">
      <c r="B2882" s="3"/>
      <c r="C2882" s="3"/>
      <c r="D2882" s="3"/>
      <c r="E2882" s="3"/>
      <c r="F2882" s="3"/>
      <c r="H2882" s="3"/>
      <c r="I2882" s="3"/>
      <c r="J2882" s="4"/>
      <c r="K2882" s="4"/>
      <c r="L2882" s="3"/>
      <c r="M2882" s="5"/>
    </row>
    <row r="2883" spans="2:13" x14ac:dyDescent="0.3">
      <c r="B2883" s="3"/>
      <c r="C2883" s="3"/>
      <c r="D2883" s="3"/>
      <c r="E2883" s="3"/>
      <c r="F2883" s="3"/>
      <c r="G2883" s="3"/>
      <c r="H2883" s="3"/>
      <c r="I2883" s="3"/>
      <c r="J2883" s="4"/>
      <c r="K2883" s="4"/>
      <c r="L2883" s="3"/>
      <c r="M2883" s="5"/>
    </row>
    <row r="2884" spans="2:13" x14ac:dyDescent="0.3">
      <c r="B2884" s="3"/>
      <c r="C2884" s="3"/>
      <c r="D2884" s="3"/>
      <c r="E2884" s="3"/>
      <c r="F2884" s="3"/>
      <c r="G2884" s="3"/>
      <c r="H2884" s="3"/>
      <c r="I2884" s="3"/>
      <c r="J2884" s="4"/>
      <c r="K2884" s="4"/>
      <c r="L2884" s="3"/>
      <c r="M2884" s="5"/>
    </row>
    <row r="2885" spans="2:13" x14ac:dyDescent="0.3">
      <c r="B2885" s="3"/>
      <c r="C2885" s="3"/>
      <c r="D2885" s="3"/>
      <c r="E2885" s="3"/>
      <c r="F2885" s="3"/>
      <c r="G2885" s="3"/>
      <c r="H2885" s="3"/>
      <c r="I2885" s="3"/>
      <c r="J2885" s="4"/>
      <c r="K2885" s="4"/>
      <c r="M2885" s="5"/>
    </row>
    <row r="2886" spans="2:13" x14ac:dyDescent="0.3">
      <c r="B2886" s="3"/>
      <c r="C2886" s="3"/>
      <c r="D2886" s="3"/>
      <c r="E2886" s="3"/>
      <c r="F2886" s="3"/>
      <c r="G2886" s="3"/>
      <c r="H2886" s="3"/>
      <c r="I2886" s="3"/>
      <c r="J2886" s="4"/>
      <c r="K2886" s="4"/>
      <c r="L2886" s="3"/>
      <c r="M2886" s="5"/>
    </row>
    <row r="2887" spans="2:13" x14ac:dyDescent="0.3">
      <c r="B2887" s="3"/>
      <c r="C2887" s="3"/>
      <c r="D2887" s="3"/>
      <c r="E2887" s="3"/>
      <c r="F2887" s="3"/>
      <c r="G2887" s="3"/>
      <c r="H2887" s="3"/>
      <c r="I2887" s="3"/>
      <c r="J2887" s="4"/>
      <c r="K2887" s="4"/>
      <c r="L2887" s="3"/>
      <c r="M2887" s="5"/>
    </row>
    <row r="2888" spans="2:13" x14ac:dyDescent="0.3">
      <c r="B2888" s="3"/>
      <c r="C2888" s="3"/>
      <c r="D2888" s="3"/>
      <c r="E2888" s="3"/>
      <c r="G2888" s="3"/>
      <c r="H2888" s="3"/>
      <c r="J2888" s="4"/>
      <c r="K2888" s="4"/>
      <c r="L2888" s="3"/>
      <c r="M2888" s="5"/>
    </row>
    <row r="2889" spans="2:13" x14ac:dyDescent="0.3">
      <c r="B2889" s="3"/>
      <c r="C2889" s="3"/>
      <c r="D2889" s="3"/>
      <c r="E2889" s="3"/>
      <c r="F2889" s="3"/>
      <c r="G2889" s="3"/>
      <c r="H2889" s="3"/>
      <c r="I2889" s="3"/>
      <c r="J2889" s="4"/>
      <c r="K2889" s="4"/>
      <c r="L2889" s="3"/>
      <c r="M2889" s="5"/>
    </row>
    <row r="2890" spans="2:13" x14ac:dyDescent="0.3">
      <c r="B2890" s="3"/>
      <c r="C2890" s="3"/>
      <c r="D2890" s="3"/>
      <c r="E2890" s="3"/>
      <c r="F2890" s="3"/>
      <c r="G2890" s="3"/>
      <c r="H2890" s="3"/>
      <c r="I2890" s="3"/>
      <c r="J2890" s="4"/>
      <c r="K2890" s="4"/>
      <c r="L2890" s="3"/>
      <c r="M2890" s="5"/>
    </row>
    <row r="2891" spans="2:13" x14ac:dyDescent="0.3">
      <c r="B2891" s="3"/>
      <c r="C2891" s="3"/>
      <c r="D2891" s="3"/>
      <c r="E2891" s="3"/>
      <c r="F2891" s="3"/>
      <c r="G2891" s="3"/>
      <c r="H2891" s="3"/>
      <c r="I2891" s="3"/>
      <c r="J2891" s="4"/>
      <c r="K2891" s="4"/>
      <c r="L2891" s="3"/>
      <c r="M2891" s="5"/>
    </row>
    <row r="2892" spans="2:13" x14ac:dyDescent="0.3">
      <c r="B2892" s="3"/>
      <c r="C2892" s="3"/>
      <c r="D2892" s="3"/>
      <c r="E2892" s="3"/>
      <c r="F2892" s="3"/>
      <c r="G2892" s="3"/>
      <c r="H2892" s="3"/>
      <c r="I2892" s="3"/>
      <c r="J2892" s="4"/>
      <c r="K2892" s="4"/>
      <c r="L2892" s="3"/>
      <c r="M2892" s="5"/>
    </row>
    <row r="2893" spans="2:13" x14ac:dyDescent="0.3">
      <c r="B2893" s="3"/>
      <c r="C2893" s="3"/>
      <c r="D2893" s="3"/>
      <c r="E2893" s="3"/>
      <c r="F2893" s="3"/>
      <c r="G2893" s="3"/>
      <c r="H2893" s="3"/>
      <c r="I2893" s="3"/>
      <c r="J2893" s="4"/>
      <c r="K2893" s="4"/>
      <c r="L2893" s="3"/>
      <c r="M2893" s="5"/>
    </row>
    <row r="2894" spans="2:13" x14ac:dyDescent="0.3">
      <c r="B2894" s="3"/>
      <c r="C2894" s="3"/>
      <c r="D2894" s="3"/>
      <c r="E2894" s="3"/>
      <c r="F2894" s="3"/>
      <c r="G2894" s="3"/>
      <c r="H2894" s="3"/>
      <c r="I2894" s="3"/>
      <c r="J2894" s="4"/>
      <c r="K2894" s="4"/>
      <c r="M2894" s="5"/>
    </row>
    <row r="2895" spans="2:13" x14ac:dyDescent="0.3">
      <c r="B2895" s="3"/>
      <c r="C2895" s="3"/>
      <c r="D2895" s="3"/>
      <c r="E2895" s="3"/>
      <c r="F2895" s="3"/>
      <c r="G2895" s="3"/>
      <c r="H2895" s="3"/>
      <c r="I2895" s="3"/>
      <c r="J2895" s="4"/>
      <c r="K2895" s="4"/>
      <c r="L2895" s="3"/>
      <c r="M2895" s="5"/>
    </row>
    <row r="2896" spans="2:13" x14ac:dyDescent="0.3">
      <c r="B2896" s="3"/>
      <c r="C2896" s="3"/>
      <c r="D2896" s="3"/>
      <c r="E2896" s="3"/>
      <c r="F2896" s="3"/>
      <c r="G2896" s="3"/>
      <c r="H2896" s="3"/>
      <c r="I2896" s="3"/>
      <c r="J2896" s="4"/>
      <c r="K2896" s="4"/>
      <c r="M2896" s="5"/>
    </row>
    <row r="2897" spans="2:13" x14ac:dyDescent="0.3">
      <c r="B2897" s="3"/>
      <c r="C2897" s="3"/>
      <c r="D2897" s="3"/>
      <c r="E2897" s="3"/>
      <c r="F2897" s="3"/>
      <c r="G2897" s="3"/>
      <c r="H2897" s="3"/>
      <c r="I2897" s="3"/>
      <c r="J2897" s="4"/>
      <c r="K2897" s="4"/>
      <c r="L2897" s="3"/>
      <c r="M2897" s="5"/>
    </row>
    <row r="2898" spans="2:13" x14ac:dyDescent="0.3">
      <c r="B2898" s="3"/>
      <c r="C2898" s="3"/>
      <c r="D2898" s="3"/>
      <c r="E2898" s="3"/>
      <c r="G2898" s="3"/>
      <c r="H2898" s="3"/>
      <c r="J2898" s="4"/>
      <c r="K2898" s="4"/>
      <c r="L2898" s="3"/>
      <c r="M2898" s="5"/>
    </row>
    <row r="2899" spans="2:13" x14ac:dyDescent="0.3">
      <c r="B2899" s="3"/>
      <c r="C2899" s="3"/>
      <c r="D2899" s="3"/>
      <c r="E2899" s="3"/>
      <c r="F2899" s="3"/>
      <c r="G2899" s="3"/>
      <c r="H2899" s="3"/>
      <c r="I2899" s="3"/>
      <c r="J2899" s="4"/>
      <c r="K2899" s="4"/>
      <c r="M2899" s="5"/>
    </row>
    <row r="2900" spans="2:13" x14ac:dyDescent="0.3">
      <c r="B2900" s="3"/>
      <c r="C2900" s="3"/>
      <c r="D2900" s="3"/>
      <c r="E2900" s="3"/>
      <c r="F2900" s="3"/>
      <c r="G2900" s="3"/>
      <c r="H2900" s="3"/>
      <c r="I2900" s="3"/>
      <c r="J2900" s="4"/>
      <c r="K2900" s="4"/>
      <c r="L2900" s="3"/>
      <c r="M2900" s="5"/>
    </row>
    <row r="2901" spans="2:13" x14ac:dyDescent="0.3">
      <c r="B2901" s="3"/>
      <c r="C2901" s="3"/>
      <c r="D2901" s="3"/>
      <c r="E2901" s="3"/>
      <c r="F2901" s="3"/>
      <c r="G2901" s="3"/>
      <c r="H2901" s="3"/>
      <c r="I2901" s="3"/>
      <c r="J2901" s="4"/>
      <c r="K2901" s="4"/>
      <c r="L2901" s="3"/>
      <c r="M2901" s="5"/>
    </row>
    <row r="2902" spans="2:13" x14ac:dyDescent="0.3">
      <c r="B2902" s="3"/>
      <c r="C2902" s="3"/>
      <c r="D2902" s="3"/>
      <c r="E2902" s="3"/>
      <c r="F2902" s="3"/>
      <c r="G2902" s="3"/>
      <c r="H2902" s="3"/>
      <c r="I2902" s="3"/>
      <c r="J2902" s="4"/>
      <c r="K2902" s="4"/>
      <c r="L2902" s="3"/>
      <c r="M2902" s="5"/>
    </row>
    <row r="2903" spans="2:13" x14ac:dyDescent="0.3">
      <c r="B2903" s="3"/>
      <c r="C2903" s="3"/>
      <c r="D2903" s="3"/>
      <c r="E2903" s="3"/>
      <c r="F2903" s="3"/>
      <c r="G2903" s="3"/>
      <c r="H2903" s="3"/>
      <c r="I2903" s="3"/>
      <c r="J2903" s="4"/>
      <c r="K2903" s="4"/>
      <c r="L2903" s="3"/>
      <c r="M2903" s="5"/>
    </row>
    <row r="2904" spans="2:13" x14ac:dyDescent="0.3">
      <c r="B2904" s="3"/>
      <c r="C2904" s="3"/>
      <c r="D2904" s="3"/>
      <c r="E2904" s="3"/>
      <c r="F2904" s="3"/>
      <c r="G2904" s="3"/>
      <c r="H2904" s="3"/>
      <c r="I2904" s="3"/>
      <c r="J2904" s="4"/>
      <c r="K2904" s="4"/>
      <c r="L2904" s="3"/>
      <c r="M2904" s="5"/>
    </row>
    <row r="2905" spans="2:13" x14ac:dyDescent="0.3">
      <c r="B2905" s="3"/>
      <c r="C2905" s="3"/>
      <c r="D2905" s="3"/>
      <c r="E2905" s="3"/>
      <c r="F2905" s="3"/>
      <c r="G2905" s="3"/>
      <c r="H2905" s="3"/>
      <c r="I2905" s="3"/>
      <c r="J2905" s="4"/>
      <c r="K2905" s="4"/>
      <c r="L2905" s="3"/>
      <c r="M2905" s="5"/>
    </row>
    <row r="2906" spans="2:13" x14ac:dyDescent="0.3">
      <c r="B2906" s="3"/>
      <c r="C2906" s="3"/>
      <c r="D2906" s="3"/>
      <c r="E2906" s="3"/>
      <c r="F2906" s="3"/>
      <c r="G2906" s="3"/>
      <c r="H2906" s="3"/>
      <c r="I2906" s="3"/>
      <c r="J2906" s="4"/>
      <c r="K2906" s="4"/>
      <c r="L2906" s="3"/>
      <c r="M2906" s="5"/>
    </row>
    <row r="2907" spans="2:13" x14ac:dyDescent="0.3">
      <c r="B2907" s="3"/>
      <c r="C2907" s="3"/>
      <c r="D2907" s="3"/>
      <c r="E2907" s="3"/>
      <c r="F2907" s="3"/>
      <c r="G2907" s="3"/>
      <c r="H2907" s="3"/>
      <c r="I2907" s="3"/>
      <c r="J2907" s="4"/>
      <c r="K2907" s="4"/>
      <c r="L2907" s="3"/>
      <c r="M2907" s="5"/>
    </row>
    <row r="2908" spans="2:13" x14ac:dyDescent="0.3">
      <c r="B2908" s="3"/>
      <c r="C2908" s="3"/>
      <c r="D2908" s="3"/>
      <c r="F2908" s="3"/>
      <c r="G2908" s="3"/>
      <c r="H2908" s="3"/>
      <c r="I2908" s="3"/>
      <c r="J2908" s="4"/>
      <c r="K2908" s="4"/>
      <c r="L2908" s="3"/>
      <c r="M2908" s="5"/>
    </row>
    <row r="2909" spans="2:13" x14ac:dyDescent="0.3">
      <c r="B2909" s="3"/>
      <c r="C2909" s="3"/>
      <c r="D2909" s="3"/>
      <c r="E2909" s="3"/>
      <c r="F2909" s="3"/>
      <c r="H2909" s="3"/>
      <c r="I2909" s="3"/>
      <c r="J2909" s="4"/>
      <c r="K2909" s="4"/>
      <c r="L2909" s="3"/>
      <c r="M2909" s="5"/>
    </row>
    <row r="2910" spans="2:13" x14ac:dyDescent="0.3">
      <c r="B2910" s="3"/>
      <c r="C2910" s="3"/>
      <c r="D2910" s="3"/>
      <c r="E2910" s="3"/>
      <c r="F2910" s="3"/>
      <c r="G2910" s="3"/>
      <c r="H2910" s="3"/>
      <c r="I2910" s="3"/>
      <c r="J2910" s="4"/>
      <c r="K2910" s="4"/>
      <c r="L2910" s="3"/>
      <c r="M2910" s="5"/>
    </row>
    <row r="2911" spans="2:13" x14ac:dyDescent="0.3">
      <c r="B2911" s="3"/>
      <c r="C2911" s="3"/>
      <c r="D2911" s="3"/>
      <c r="E2911" s="3"/>
      <c r="F2911" s="3"/>
      <c r="G2911" s="3"/>
      <c r="H2911" s="3"/>
      <c r="I2911" s="3"/>
      <c r="J2911" s="4"/>
      <c r="K2911" s="4"/>
      <c r="M2911" s="5"/>
    </row>
    <row r="2912" spans="2:13" x14ac:dyDescent="0.3">
      <c r="B2912" s="3"/>
      <c r="C2912" s="3"/>
      <c r="D2912" s="3"/>
      <c r="E2912" s="3"/>
      <c r="G2912" s="3"/>
      <c r="H2912" s="3"/>
      <c r="J2912" s="4"/>
      <c r="K2912" s="4"/>
      <c r="L2912" s="3"/>
      <c r="M2912" s="5"/>
    </row>
    <row r="2913" spans="2:13" x14ac:dyDescent="0.3">
      <c r="B2913" s="3"/>
      <c r="C2913" s="3"/>
      <c r="D2913" s="3"/>
      <c r="E2913" s="3"/>
      <c r="F2913" s="3"/>
      <c r="G2913" s="3"/>
      <c r="H2913" s="3"/>
      <c r="I2913" s="3"/>
      <c r="J2913" s="4"/>
      <c r="K2913" s="4"/>
      <c r="L2913" s="3"/>
      <c r="M2913" s="5"/>
    </row>
    <row r="2914" spans="2:13" x14ac:dyDescent="0.3">
      <c r="B2914" s="3"/>
      <c r="C2914" s="3"/>
      <c r="D2914" s="3"/>
      <c r="E2914" s="3"/>
      <c r="G2914" s="3"/>
      <c r="H2914" s="3"/>
      <c r="J2914" s="4"/>
      <c r="K2914" s="4"/>
      <c r="L2914" s="3"/>
      <c r="M2914" s="5"/>
    </row>
    <row r="2915" spans="2:13" x14ac:dyDescent="0.3">
      <c r="B2915" s="3"/>
      <c r="C2915" s="3"/>
      <c r="D2915" s="3"/>
      <c r="E2915" s="3"/>
      <c r="F2915" s="3"/>
      <c r="G2915" s="3"/>
      <c r="H2915" s="3"/>
      <c r="I2915" s="3"/>
      <c r="J2915" s="4"/>
      <c r="K2915" s="4"/>
      <c r="L2915" s="3"/>
      <c r="M2915" s="5"/>
    </row>
    <row r="2916" spans="2:13" x14ac:dyDescent="0.3">
      <c r="B2916" s="3"/>
      <c r="C2916" s="3"/>
      <c r="D2916" s="3"/>
      <c r="E2916" s="3"/>
      <c r="F2916" s="3"/>
      <c r="G2916" s="3"/>
      <c r="H2916" s="3"/>
      <c r="I2916" s="3"/>
      <c r="J2916" s="4"/>
      <c r="K2916" s="4"/>
      <c r="L2916" s="3"/>
      <c r="M2916" s="5"/>
    </row>
    <row r="2917" spans="2:13" x14ac:dyDescent="0.3">
      <c r="B2917" s="3"/>
      <c r="C2917" s="3"/>
      <c r="D2917" s="3"/>
      <c r="E2917" s="3"/>
      <c r="F2917" s="3"/>
      <c r="G2917" s="3"/>
      <c r="H2917" s="3"/>
      <c r="I2917" s="3"/>
      <c r="J2917" s="4"/>
      <c r="K2917" s="4"/>
      <c r="L2917" s="3"/>
      <c r="M2917" s="5"/>
    </row>
    <row r="2918" spans="2:13" x14ac:dyDescent="0.3">
      <c r="B2918" s="3"/>
      <c r="C2918" s="3"/>
      <c r="D2918" s="3"/>
      <c r="E2918" s="3"/>
      <c r="F2918" s="3"/>
      <c r="G2918" s="3"/>
      <c r="H2918" s="3"/>
      <c r="I2918" s="3"/>
      <c r="J2918" s="4"/>
      <c r="K2918" s="4"/>
      <c r="L2918" s="3"/>
      <c r="M2918" s="5"/>
    </row>
    <row r="2919" spans="2:13" x14ac:dyDescent="0.3">
      <c r="B2919" s="3"/>
      <c r="C2919" s="3"/>
      <c r="D2919" s="3"/>
      <c r="E2919" s="3"/>
      <c r="F2919" s="3"/>
      <c r="G2919" s="3"/>
      <c r="H2919" s="3"/>
      <c r="I2919" s="3"/>
      <c r="J2919" s="4"/>
      <c r="K2919" s="4"/>
      <c r="L2919" s="3"/>
      <c r="M2919" s="5"/>
    </row>
    <row r="2920" spans="2:13" x14ac:dyDescent="0.3">
      <c r="B2920" s="3"/>
      <c r="C2920" s="3"/>
      <c r="D2920" s="3"/>
      <c r="E2920" s="3"/>
      <c r="F2920" s="3"/>
      <c r="G2920" s="3"/>
      <c r="H2920" s="3"/>
      <c r="I2920" s="3"/>
      <c r="J2920" s="4"/>
      <c r="K2920" s="4"/>
      <c r="M2920" s="5"/>
    </row>
    <row r="2921" spans="2:13" x14ac:dyDescent="0.3">
      <c r="B2921" s="3"/>
      <c r="C2921" s="3"/>
      <c r="D2921" s="3"/>
      <c r="E2921" s="3"/>
      <c r="F2921" s="3"/>
      <c r="G2921" s="3"/>
      <c r="H2921" s="3"/>
      <c r="I2921" s="3"/>
      <c r="J2921" s="4"/>
      <c r="K2921" s="4"/>
      <c r="L2921" s="3"/>
      <c r="M2921" s="5"/>
    </row>
    <row r="2922" spans="2:13" x14ac:dyDescent="0.3">
      <c r="B2922" s="3"/>
      <c r="C2922" s="3"/>
      <c r="D2922" s="3"/>
      <c r="E2922" s="3"/>
      <c r="F2922" s="3"/>
      <c r="G2922" s="3"/>
      <c r="H2922" s="3"/>
      <c r="I2922" s="3"/>
      <c r="J2922" s="4"/>
      <c r="K2922" s="4"/>
      <c r="L2922" s="3"/>
      <c r="M2922" s="5"/>
    </row>
    <row r="2923" spans="2:13" x14ac:dyDescent="0.3">
      <c r="B2923" s="3"/>
      <c r="C2923" s="3"/>
      <c r="D2923" s="3"/>
      <c r="E2923" s="3"/>
      <c r="F2923" s="3"/>
      <c r="G2923" s="3"/>
      <c r="H2923" s="3"/>
      <c r="I2923" s="3"/>
      <c r="J2923" s="4"/>
      <c r="K2923" s="4"/>
      <c r="L2923" s="3"/>
      <c r="M2923" s="5"/>
    </row>
    <row r="2924" spans="2:13" x14ac:dyDescent="0.3">
      <c r="B2924" s="3"/>
      <c r="C2924" s="3"/>
      <c r="D2924" s="3"/>
      <c r="E2924" s="3"/>
      <c r="F2924" s="3"/>
      <c r="G2924" s="3"/>
      <c r="H2924" s="3"/>
      <c r="I2924" s="3"/>
      <c r="J2924" s="4"/>
      <c r="K2924" s="4"/>
      <c r="L2924" s="3"/>
      <c r="M2924" s="5"/>
    </row>
    <row r="2925" spans="2:13" x14ac:dyDescent="0.3">
      <c r="B2925" s="3"/>
      <c r="C2925" s="3"/>
      <c r="D2925" s="3"/>
      <c r="E2925" s="3"/>
      <c r="F2925" s="3"/>
      <c r="H2925" s="3"/>
      <c r="I2925" s="3"/>
      <c r="J2925" s="4"/>
      <c r="K2925" s="4"/>
      <c r="M2925" s="5"/>
    </row>
    <row r="2926" spans="2:13" x14ac:dyDescent="0.3">
      <c r="B2926" s="3"/>
      <c r="C2926" s="3"/>
      <c r="D2926" s="3"/>
      <c r="E2926" s="3"/>
      <c r="F2926" s="3"/>
      <c r="G2926" s="3"/>
      <c r="H2926" s="3"/>
      <c r="I2926" s="3"/>
      <c r="J2926" s="4"/>
      <c r="K2926" s="4"/>
      <c r="L2926" s="3"/>
      <c r="M2926" s="5"/>
    </row>
    <row r="2927" spans="2:13" x14ac:dyDescent="0.3">
      <c r="B2927" s="3"/>
      <c r="C2927" s="3"/>
      <c r="D2927" s="3"/>
      <c r="E2927" s="3"/>
      <c r="F2927" s="3"/>
      <c r="G2927" s="3"/>
      <c r="H2927" s="3"/>
      <c r="I2927" s="3"/>
      <c r="J2927" s="4"/>
      <c r="K2927" s="4"/>
      <c r="L2927" s="3"/>
      <c r="M2927" s="5"/>
    </row>
    <row r="2928" spans="2:13" x14ac:dyDescent="0.3">
      <c r="B2928" s="3"/>
      <c r="C2928" s="3"/>
      <c r="D2928" s="3"/>
      <c r="E2928" s="3"/>
      <c r="F2928" s="3"/>
      <c r="G2928" s="3"/>
      <c r="H2928" s="3"/>
      <c r="I2928" s="3"/>
      <c r="J2928" s="4"/>
      <c r="K2928" s="4"/>
      <c r="L2928" s="3"/>
      <c r="M2928" s="5"/>
    </row>
    <row r="2929" spans="2:13" x14ac:dyDescent="0.3">
      <c r="B2929" s="3"/>
      <c r="C2929" s="3"/>
      <c r="D2929" s="3"/>
      <c r="E2929" s="3"/>
      <c r="F2929" s="3"/>
      <c r="G2929" s="3"/>
      <c r="H2929" s="3"/>
      <c r="I2929" s="3"/>
      <c r="J2929" s="4"/>
      <c r="K2929" s="4"/>
      <c r="L2929" s="3"/>
      <c r="M2929" s="5"/>
    </row>
    <row r="2930" spans="2:13" x14ac:dyDescent="0.3">
      <c r="B2930" s="3"/>
      <c r="C2930" s="3"/>
      <c r="D2930" s="3"/>
      <c r="E2930" s="3"/>
      <c r="F2930" s="3"/>
      <c r="G2930" s="3"/>
      <c r="H2930" s="3"/>
      <c r="I2930" s="3"/>
      <c r="J2930" s="4"/>
      <c r="K2930" s="4"/>
      <c r="L2930" s="3"/>
      <c r="M2930" s="5"/>
    </row>
    <row r="2931" spans="2:13" x14ac:dyDescent="0.3">
      <c r="B2931" s="3"/>
      <c r="C2931" s="3"/>
      <c r="D2931" s="3"/>
      <c r="E2931" s="3"/>
      <c r="F2931" s="3"/>
      <c r="H2931" s="3"/>
      <c r="I2931" s="3"/>
      <c r="J2931" s="4"/>
      <c r="K2931" s="4"/>
      <c r="M2931" s="5"/>
    </row>
    <row r="2932" spans="2:13" x14ac:dyDescent="0.3">
      <c r="B2932" s="3"/>
      <c r="C2932" s="3"/>
      <c r="D2932" s="3"/>
      <c r="E2932" s="3"/>
      <c r="F2932" s="3"/>
      <c r="G2932" s="3"/>
      <c r="H2932" s="3"/>
      <c r="I2932" s="3"/>
      <c r="J2932" s="4"/>
      <c r="K2932" s="4"/>
      <c r="M2932" s="5"/>
    </row>
    <row r="2933" spans="2:13" x14ac:dyDescent="0.3">
      <c r="B2933" s="3"/>
      <c r="C2933" s="3"/>
      <c r="D2933" s="3"/>
      <c r="E2933" s="3"/>
      <c r="F2933" s="3"/>
      <c r="G2933" s="3"/>
      <c r="H2933" s="3"/>
      <c r="I2933" s="3"/>
      <c r="J2933" s="4"/>
      <c r="K2933" s="4"/>
      <c r="L2933" s="3"/>
      <c r="M2933" s="5"/>
    </row>
    <row r="2934" spans="2:13" x14ac:dyDescent="0.3">
      <c r="B2934" s="3"/>
      <c r="C2934" s="3"/>
      <c r="D2934" s="3"/>
      <c r="F2934" s="3"/>
      <c r="G2934" s="3"/>
      <c r="H2934" s="3"/>
      <c r="I2934" s="3"/>
      <c r="J2934" s="4"/>
      <c r="K2934" s="4"/>
      <c r="M2934" s="5"/>
    </row>
    <row r="2935" spans="2:13" x14ac:dyDescent="0.3">
      <c r="B2935" s="3"/>
      <c r="C2935" s="3"/>
      <c r="D2935" s="3"/>
      <c r="E2935" s="3"/>
      <c r="F2935" s="3"/>
      <c r="G2935" s="3"/>
      <c r="H2935" s="3"/>
      <c r="I2935" s="3"/>
      <c r="J2935" s="4"/>
      <c r="K2935" s="4"/>
      <c r="L2935" s="3"/>
      <c r="M2935" s="5"/>
    </row>
    <row r="2936" spans="2:13" x14ac:dyDescent="0.3">
      <c r="B2936" s="3"/>
      <c r="C2936" s="3"/>
      <c r="D2936" s="3"/>
      <c r="E2936" s="3"/>
      <c r="F2936" s="3"/>
      <c r="G2936" s="3"/>
      <c r="H2936" s="3"/>
      <c r="I2936" s="3"/>
      <c r="J2936" s="4"/>
      <c r="K2936" s="4"/>
      <c r="L2936" s="3"/>
      <c r="M2936" s="5"/>
    </row>
    <row r="2937" spans="2:13" x14ac:dyDescent="0.3">
      <c r="B2937" s="3"/>
      <c r="C2937" s="3"/>
      <c r="D2937" s="3"/>
      <c r="E2937" s="3"/>
      <c r="F2937" s="3"/>
      <c r="G2937" s="3"/>
      <c r="H2937" s="3"/>
      <c r="I2937" s="3"/>
      <c r="J2937" s="4"/>
      <c r="K2937" s="4"/>
      <c r="L2937" s="3"/>
      <c r="M2937" s="5"/>
    </row>
    <row r="2938" spans="2:13" x14ac:dyDescent="0.3">
      <c r="B2938" s="3"/>
      <c r="C2938" s="3"/>
      <c r="D2938" s="3"/>
      <c r="E2938" s="3"/>
      <c r="F2938" s="3"/>
      <c r="G2938" s="3"/>
      <c r="H2938" s="3"/>
      <c r="I2938" s="3"/>
      <c r="J2938" s="4"/>
      <c r="K2938" s="4"/>
      <c r="L2938" s="3"/>
      <c r="M2938" s="5"/>
    </row>
    <row r="2939" spans="2:13" x14ac:dyDescent="0.3">
      <c r="B2939" s="3"/>
      <c r="C2939" s="3"/>
      <c r="D2939" s="3"/>
      <c r="E2939" s="3"/>
      <c r="F2939" s="3"/>
      <c r="G2939" s="3"/>
      <c r="H2939" s="3"/>
      <c r="I2939" s="3"/>
      <c r="J2939" s="4"/>
      <c r="K2939" s="4"/>
      <c r="L2939" s="3"/>
      <c r="M2939" s="5"/>
    </row>
    <row r="2940" spans="2:13" x14ac:dyDescent="0.3">
      <c r="B2940" s="3"/>
      <c r="C2940" s="3"/>
      <c r="D2940" s="3"/>
      <c r="E2940" s="3"/>
      <c r="F2940" s="3"/>
      <c r="G2940" s="3"/>
      <c r="H2940" s="3"/>
      <c r="I2940" s="3"/>
      <c r="J2940" s="4"/>
      <c r="K2940" s="4"/>
      <c r="L2940" s="3"/>
      <c r="M2940" s="5"/>
    </row>
    <row r="2941" spans="2:13" x14ac:dyDescent="0.3">
      <c r="B2941" s="3"/>
      <c r="C2941" s="3"/>
      <c r="D2941" s="3"/>
      <c r="F2941" s="3"/>
      <c r="G2941" s="3"/>
      <c r="H2941" s="3"/>
      <c r="I2941" s="3"/>
      <c r="J2941" s="4"/>
      <c r="K2941" s="4"/>
      <c r="M2941" s="5"/>
    </row>
    <row r="2942" spans="2:13" x14ac:dyDescent="0.3">
      <c r="B2942" s="3"/>
      <c r="C2942" s="3"/>
      <c r="D2942" s="3"/>
      <c r="E2942" s="3"/>
      <c r="F2942" s="3"/>
      <c r="G2942" s="3"/>
      <c r="H2942" s="3"/>
      <c r="I2942" s="3"/>
      <c r="J2942" s="4"/>
      <c r="K2942" s="4"/>
      <c r="L2942" s="3"/>
      <c r="M2942" s="5"/>
    </row>
    <row r="2943" spans="2:13" x14ac:dyDescent="0.3">
      <c r="B2943" s="3"/>
      <c r="C2943" s="3"/>
      <c r="D2943" s="3"/>
      <c r="E2943" s="3"/>
      <c r="F2943" s="3"/>
      <c r="G2943" s="3"/>
      <c r="H2943" s="3"/>
      <c r="I2943" s="3"/>
      <c r="J2943" s="4"/>
      <c r="K2943" s="4"/>
      <c r="L2943" s="3"/>
      <c r="M2943" s="5"/>
    </row>
    <row r="2944" spans="2:13" x14ac:dyDescent="0.3">
      <c r="B2944" s="3"/>
      <c r="C2944" s="3"/>
      <c r="D2944" s="3"/>
      <c r="E2944" s="3"/>
      <c r="F2944" s="3"/>
      <c r="G2944" s="3"/>
      <c r="H2944" s="3"/>
      <c r="I2944" s="3"/>
      <c r="J2944" s="4"/>
      <c r="K2944" s="4"/>
      <c r="L2944" s="3"/>
      <c r="M2944" s="5"/>
    </row>
    <row r="2945" spans="2:13" x14ac:dyDescent="0.3">
      <c r="B2945" s="3"/>
      <c r="C2945" s="3"/>
      <c r="D2945" s="3"/>
      <c r="E2945" s="3"/>
      <c r="F2945" s="3"/>
      <c r="G2945" s="3"/>
      <c r="H2945" s="3"/>
      <c r="I2945" s="3"/>
      <c r="J2945" s="4"/>
      <c r="K2945" s="4"/>
      <c r="L2945" s="3"/>
      <c r="M2945" s="5"/>
    </row>
    <row r="2946" spans="2:13" x14ac:dyDescent="0.3">
      <c r="B2946" s="3"/>
      <c r="C2946" s="3"/>
      <c r="D2946" s="3"/>
      <c r="E2946" s="3"/>
      <c r="F2946" s="3"/>
      <c r="G2946" s="3"/>
      <c r="H2946" s="3"/>
      <c r="I2946" s="3"/>
      <c r="J2946" s="4"/>
      <c r="K2946" s="4"/>
      <c r="M2946" s="5"/>
    </row>
    <row r="2947" spans="2:13" x14ac:dyDescent="0.3">
      <c r="B2947" s="3"/>
      <c r="C2947" s="3"/>
      <c r="D2947" s="3"/>
      <c r="E2947" s="3"/>
      <c r="F2947" s="3"/>
      <c r="G2947" s="3"/>
      <c r="H2947" s="3"/>
      <c r="I2947" s="3"/>
      <c r="J2947" s="4"/>
      <c r="K2947" s="4"/>
      <c r="L2947" s="3"/>
      <c r="M2947" s="5"/>
    </row>
    <row r="2948" spans="2:13" x14ac:dyDescent="0.3">
      <c r="B2948" s="3"/>
      <c r="C2948" s="3"/>
      <c r="D2948" s="3"/>
      <c r="E2948" s="3"/>
      <c r="F2948" s="3"/>
      <c r="G2948" s="3"/>
      <c r="H2948" s="3"/>
      <c r="I2948" s="3"/>
      <c r="J2948" s="4"/>
      <c r="K2948" s="4"/>
      <c r="L2948" s="3"/>
      <c r="M2948" s="5"/>
    </row>
    <row r="2949" spans="2:13" x14ac:dyDescent="0.3">
      <c r="B2949" s="3"/>
      <c r="C2949" s="3"/>
      <c r="D2949" s="3"/>
      <c r="E2949" s="3"/>
      <c r="F2949" s="3"/>
      <c r="G2949" s="3"/>
      <c r="H2949" s="3"/>
      <c r="I2949" s="3"/>
      <c r="J2949" s="4"/>
      <c r="K2949" s="4"/>
      <c r="L2949" s="3"/>
      <c r="M2949" s="5"/>
    </row>
    <row r="2950" spans="2:13" x14ac:dyDescent="0.3">
      <c r="B2950" s="3"/>
      <c r="C2950" s="3"/>
      <c r="D2950" s="3"/>
      <c r="E2950" s="3"/>
      <c r="F2950" s="3"/>
      <c r="H2950" s="3"/>
      <c r="I2950" s="3"/>
      <c r="J2950" s="4"/>
      <c r="K2950" s="4"/>
      <c r="L2950" s="3"/>
      <c r="M2950" s="5"/>
    </row>
    <row r="2951" spans="2:13" x14ac:dyDescent="0.3">
      <c r="B2951" s="3"/>
      <c r="C2951" s="3"/>
      <c r="D2951" s="3"/>
      <c r="E2951" s="3"/>
      <c r="F2951" s="3"/>
      <c r="G2951" s="3"/>
      <c r="H2951" s="3"/>
      <c r="I2951" s="3"/>
      <c r="J2951" s="4"/>
      <c r="K2951" s="4"/>
      <c r="L2951" s="3"/>
      <c r="M2951" s="5"/>
    </row>
    <row r="2952" spans="2:13" x14ac:dyDescent="0.3">
      <c r="B2952" s="3"/>
      <c r="C2952" s="3"/>
      <c r="D2952" s="3"/>
      <c r="E2952" s="3"/>
      <c r="F2952" s="3"/>
      <c r="G2952" s="3"/>
      <c r="H2952" s="3"/>
      <c r="I2952" s="3"/>
      <c r="J2952" s="4"/>
      <c r="K2952" s="4"/>
      <c r="L2952" s="3"/>
      <c r="M2952" s="5"/>
    </row>
    <row r="2953" spans="2:13" x14ac:dyDescent="0.3">
      <c r="B2953" s="3"/>
      <c r="C2953" s="3"/>
      <c r="D2953" s="3"/>
      <c r="F2953" s="3"/>
      <c r="G2953" s="3"/>
      <c r="H2953" s="3"/>
      <c r="I2953" s="3"/>
      <c r="J2953" s="4"/>
      <c r="K2953" s="4"/>
      <c r="L2953" s="3"/>
      <c r="M2953" s="5"/>
    </row>
    <row r="2954" spans="2:13" x14ac:dyDescent="0.3">
      <c r="B2954" s="3"/>
      <c r="C2954" s="3"/>
      <c r="D2954" s="3"/>
      <c r="E2954" s="3"/>
      <c r="F2954" s="3"/>
      <c r="G2954" s="3"/>
      <c r="H2954" s="3"/>
      <c r="I2954" s="3"/>
      <c r="J2954" s="4"/>
      <c r="K2954" s="4"/>
      <c r="M2954" s="5"/>
    </row>
    <row r="2955" spans="2:13" x14ac:dyDescent="0.3">
      <c r="B2955" s="3"/>
      <c r="C2955" s="3"/>
      <c r="D2955" s="3"/>
      <c r="E2955" s="3"/>
      <c r="F2955" s="3"/>
      <c r="G2955" s="3"/>
      <c r="H2955" s="3"/>
      <c r="I2955" s="3"/>
      <c r="J2955" s="4"/>
      <c r="K2955" s="4"/>
      <c r="L2955" s="3"/>
      <c r="M2955" s="5"/>
    </row>
    <row r="2956" spans="2:13" x14ac:dyDescent="0.3">
      <c r="B2956" s="3"/>
      <c r="C2956" s="3"/>
      <c r="D2956" s="3"/>
      <c r="F2956" s="3"/>
      <c r="G2956" s="3"/>
      <c r="H2956" s="3"/>
      <c r="I2956" s="3"/>
      <c r="J2956" s="4"/>
      <c r="K2956" s="4"/>
      <c r="L2956" s="3"/>
      <c r="M2956" s="5"/>
    </row>
    <row r="2957" spans="2:13" x14ac:dyDescent="0.3">
      <c r="B2957" s="3"/>
      <c r="C2957" s="3"/>
      <c r="D2957" s="3"/>
      <c r="E2957" s="3"/>
      <c r="F2957" s="3"/>
      <c r="G2957" s="3"/>
      <c r="H2957" s="3"/>
      <c r="I2957" s="3"/>
      <c r="J2957" s="4"/>
      <c r="K2957" s="4"/>
      <c r="L2957" s="3"/>
      <c r="M2957" s="5"/>
    </row>
    <row r="2958" spans="2:13" x14ac:dyDescent="0.3">
      <c r="B2958" s="3"/>
      <c r="C2958" s="3"/>
      <c r="D2958" s="3"/>
      <c r="E2958" s="3"/>
      <c r="F2958" s="3"/>
      <c r="G2958" s="3"/>
      <c r="H2958" s="3"/>
      <c r="I2958" s="3"/>
      <c r="J2958" s="4"/>
      <c r="K2958" s="4"/>
      <c r="L2958" s="3"/>
      <c r="M2958" s="5"/>
    </row>
    <row r="2959" spans="2:13" x14ac:dyDescent="0.3">
      <c r="B2959" s="3"/>
      <c r="C2959" s="3"/>
      <c r="D2959" s="3"/>
      <c r="E2959" s="3"/>
      <c r="F2959" s="3"/>
      <c r="G2959" s="3"/>
      <c r="H2959" s="3"/>
      <c r="I2959" s="3"/>
      <c r="J2959" s="4"/>
      <c r="K2959" s="4"/>
      <c r="L2959" s="3"/>
      <c r="M2959" s="5"/>
    </row>
    <row r="2960" spans="2:13" x14ac:dyDescent="0.3">
      <c r="B2960" s="3"/>
      <c r="C2960" s="3"/>
      <c r="D2960" s="3"/>
      <c r="E2960" s="3"/>
      <c r="F2960" s="3"/>
      <c r="H2960" s="3"/>
      <c r="I2960" s="3"/>
      <c r="J2960" s="4"/>
      <c r="K2960" s="4"/>
      <c r="L2960" s="3"/>
      <c r="M2960" s="5"/>
    </row>
    <row r="2961" spans="2:13" x14ac:dyDescent="0.3">
      <c r="B2961" s="3"/>
      <c r="C2961" s="3"/>
      <c r="D2961" s="3"/>
      <c r="E2961" s="3"/>
      <c r="F2961" s="3"/>
      <c r="G2961" s="3"/>
      <c r="H2961" s="3"/>
      <c r="I2961" s="3"/>
      <c r="J2961" s="4"/>
      <c r="K2961" s="4"/>
      <c r="M2961" s="5"/>
    </row>
    <row r="2962" spans="2:13" x14ac:dyDescent="0.3">
      <c r="B2962" s="3"/>
      <c r="C2962" s="3"/>
      <c r="D2962" s="3"/>
      <c r="E2962" s="3"/>
      <c r="F2962" s="3"/>
      <c r="G2962" s="3"/>
      <c r="H2962" s="3"/>
      <c r="I2962" s="3"/>
      <c r="J2962" s="4"/>
      <c r="K2962" s="4"/>
      <c r="L2962" s="3"/>
      <c r="M2962" s="5"/>
    </row>
    <row r="2963" spans="2:13" x14ac:dyDescent="0.3">
      <c r="B2963" s="3"/>
      <c r="C2963" s="3"/>
      <c r="D2963" s="3"/>
      <c r="E2963" s="3"/>
      <c r="F2963" s="3"/>
      <c r="H2963" s="3"/>
      <c r="I2963" s="3"/>
      <c r="J2963" s="4"/>
      <c r="K2963" s="4"/>
      <c r="L2963" s="3"/>
      <c r="M2963" s="5"/>
    </row>
    <row r="2964" spans="2:13" x14ac:dyDescent="0.3">
      <c r="B2964" s="3"/>
      <c r="C2964" s="3"/>
      <c r="D2964" s="3"/>
      <c r="E2964" s="3"/>
      <c r="F2964" s="3"/>
      <c r="H2964" s="3"/>
      <c r="I2964" s="3"/>
      <c r="J2964" s="4"/>
      <c r="K2964" s="4"/>
      <c r="L2964" s="3"/>
      <c r="M2964" s="5"/>
    </row>
    <row r="2965" spans="2:13" x14ac:dyDescent="0.3">
      <c r="B2965" s="3"/>
      <c r="C2965" s="3"/>
      <c r="D2965" s="3"/>
      <c r="E2965" s="3"/>
      <c r="F2965" s="3"/>
      <c r="G2965" s="3"/>
      <c r="H2965" s="3"/>
      <c r="I2965" s="3"/>
      <c r="J2965" s="4"/>
      <c r="K2965" s="4"/>
      <c r="L2965" s="3"/>
      <c r="M2965" s="5"/>
    </row>
    <row r="2966" spans="2:13" x14ac:dyDescent="0.3">
      <c r="B2966" s="3"/>
      <c r="C2966" s="3"/>
      <c r="D2966" s="3"/>
      <c r="E2966" s="3"/>
      <c r="F2966" s="3"/>
      <c r="G2966" s="3"/>
      <c r="H2966" s="3"/>
      <c r="I2966" s="3"/>
      <c r="J2966" s="4"/>
      <c r="K2966" s="4"/>
      <c r="L2966" s="3"/>
      <c r="M2966" s="5"/>
    </row>
    <row r="2967" spans="2:13" x14ac:dyDescent="0.3">
      <c r="B2967" s="3"/>
      <c r="C2967" s="3"/>
      <c r="D2967" s="3"/>
      <c r="E2967" s="3"/>
      <c r="F2967" s="3"/>
      <c r="G2967" s="3"/>
      <c r="H2967" s="3"/>
      <c r="I2967" s="3"/>
      <c r="J2967" s="4"/>
      <c r="K2967" s="4"/>
      <c r="L2967" s="3"/>
      <c r="M2967" s="5"/>
    </row>
    <row r="2968" spans="2:13" x14ac:dyDescent="0.3">
      <c r="B2968" s="3"/>
      <c r="C2968" s="3"/>
      <c r="D2968" s="3"/>
      <c r="E2968" s="3"/>
      <c r="F2968" s="3"/>
      <c r="G2968" s="3"/>
      <c r="H2968" s="3"/>
      <c r="I2968" s="3"/>
      <c r="J2968" s="4"/>
      <c r="K2968" s="4"/>
      <c r="L2968" s="3"/>
      <c r="M2968" s="5"/>
    </row>
    <row r="2969" spans="2:13" x14ac:dyDescent="0.3">
      <c r="B2969" s="3"/>
      <c r="C2969" s="3"/>
      <c r="D2969" s="3"/>
      <c r="E2969" s="3"/>
      <c r="F2969" s="3"/>
      <c r="G2969" s="3"/>
      <c r="H2969" s="3"/>
      <c r="I2969" s="3"/>
      <c r="J2969" s="4"/>
      <c r="K2969" s="4"/>
      <c r="M2969" s="5"/>
    </row>
    <row r="2970" spans="2:13" x14ac:dyDescent="0.3">
      <c r="B2970" s="3"/>
      <c r="C2970" s="3"/>
      <c r="D2970" s="3"/>
      <c r="E2970" s="3"/>
      <c r="F2970" s="3"/>
      <c r="G2970" s="3"/>
      <c r="H2970" s="3"/>
      <c r="I2970" s="3"/>
      <c r="J2970" s="4"/>
      <c r="K2970" s="4"/>
      <c r="L2970" s="3"/>
      <c r="M2970" s="5"/>
    </row>
    <row r="2971" spans="2:13" x14ac:dyDescent="0.3">
      <c r="B2971" s="3"/>
      <c r="C2971" s="3"/>
      <c r="D2971" s="3"/>
      <c r="E2971" s="3"/>
      <c r="F2971" s="3"/>
      <c r="G2971" s="3"/>
      <c r="H2971" s="3"/>
      <c r="I2971" s="3"/>
      <c r="J2971" s="4"/>
      <c r="K2971" s="4"/>
      <c r="L2971" s="3"/>
      <c r="M2971" s="5"/>
    </row>
    <row r="2972" spans="2:13" x14ac:dyDescent="0.3">
      <c r="B2972" s="3"/>
      <c r="C2972" s="3"/>
      <c r="D2972" s="3"/>
      <c r="E2972" s="3"/>
      <c r="F2972" s="3"/>
      <c r="G2972" s="3"/>
      <c r="H2972" s="3"/>
      <c r="I2972" s="3"/>
      <c r="J2972" s="4"/>
      <c r="K2972" s="4"/>
      <c r="L2972" s="3"/>
      <c r="M2972" s="5"/>
    </row>
    <row r="2973" spans="2:13" x14ac:dyDescent="0.3">
      <c r="B2973" s="3"/>
      <c r="C2973" s="3"/>
      <c r="D2973" s="3"/>
      <c r="E2973" s="3"/>
      <c r="F2973" s="3"/>
      <c r="G2973" s="3"/>
      <c r="H2973" s="3"/>
      <c r="I2973" s="3"/>
      <c r="J2973" s="4"/>
      <c r="K2973" s="4"/>
      <c r="L2973" s="3"/>
      <c r="M2973" s="5"/>
    </row>
    <row r="2974" spans="2:13" x14ac:dyDescent="0.3">
      <c r="B2974" s="3"/>
      <c r="C2974" s="3"/>
      <c r="D2974" s="3"/>
      <c r="E2974" s="3"/>
      <c r="F2974" s="3"/>
      <c r="G2974" s="3"/>
      <c r="H2974" s="3"/>
      <c r="I2974" s="3"/>
      <c r="J2974" s="4"/>
      <c r="K2974" s="4"/>
      <c r="M2974" s="5"/>
    </row>
    <row r="2975" spans="2:13" x14ac:dyDescent="0.3">
      <c r="B2975" s="3"/>
      <c r="C2975" s="3"/>
      <c r="D2975" s="3"/>
      <c r="E2975" s="3"/>
      <c r="F2975" s="3"/>
      <c r="G2975" s="3"/>
      <c r="H2975" s="3"/>
      <c r="I2975" s="3"/>
      <c r="J2975" s="4"/>
      <c r="K2975" s="4"/>
      <c r="M2975" s="5"/>
    </row>
    <row r="2976" spans="2:13" x14ac:dyDescent="0.3">
      <c r="B2976" s="3"/>
      <c r="C2976" s="3"/>
      <c r="D2976" s="3"/>
      <c r="E2976" s="3"/>
      <c r="F2976" s="3"/>
      <c r="G2976" s="3"/>
      <c r="H2976" s="3"/>
      <c r="I2976" s="3"/>
      <c r="J2976" s="4"/>
      <c r="K2976" s="4"/>
      <c r="L2976" s="3"/>
      <c r="M2976" s="5"/>
    </row>
    <row r="2977" spans="2:13" x14ac:dyDescent="0.3">
      <c r="B2977" s="3"/>
      <c r="C2977" s="3"/>
      <c r="D2977" s="3"/>
      <c r="E2977" s="3"/>
      <c r="F2977" s="3"/>
      <c r="G2977" s="3"/>
      <c r="H2977" s="3"/>
      <c r="I2977" s="3"/>
      <c r="J2977" s="4"/>
      <c r="K2977" s="4"/>
      <c r="L2977" s="3"/>
      <c r="M2977" s="5"/>
    </row>
    <row r="2978" spans="2:13" x14ac:dyDescent="0.3">
      <c r="B2978" s="3"/>
      <c r="C2978" s="3"/>
      <c r="D2978" s="3"/>
      <c r="E2978" s="3"/>
      <c r="F2978" s="3"/>
      <c r="G2978" s="3"/>
      <c r="H2978" s="3"/>
      <c r="I2978" s="3"/>
      <c r="J2978" s="4"/>
      <c r="K2978" s="4"/>
      <c r="M2978" s="5"/>
    </row>
    <row r="2979" spans="2:13" x14ac:dyDescent="0.3">
      <c r="B2979" s="3"/>
      <c r="C2979" s="3"/>
      <c r="D2979" s="3"/>
      <c r="E2979" s="3"/>
      <c r="F2979" s="3"/>
      <c r="G2979" s="3"/>
      <c r="H2979" s="3"/>
      <c r="I2979" s="3"/>
      <c r="J2979" s="4"/>
      <c r="K2979" s="4"/>
      <c r="L2979" s="3"/>
      <c r="M2979" s="5"/>
    </row>
    <row r="2980" spans="2:13" x14ac:dyDescent="0.3">
      <c r="B2980" s="3"/>
      <c r="C2980" s="3"/>
      <c r="D2980" s="3"/>
      <c r="E2980" s="3"/>
      <c r="F2980" s="3"/>
      <c r="H2980" s="3"/>
      <c r="I2980" s="3"/>
      <c r="J2980" s="4"/>
      <c r="K2980" s="4"/>
      <c r="L2980" s="3"/>
      <c r="M2980" s="5"/>
    </row>
    <row r="2981" spans="2:13" x14ac:dyDescent="0.3">
      <c r="B2981" s="3"/>
      <c r="C2981" s="3"/>
      <c r="D2981" s="3"/>
      <c r="E2981" s="3"/>
      <c r="F2981" s="3"/>
      <c r="G2981" s="3"/>
      <c r="H2981" s="3"/>
      <c r="I2981" s="3"/>
      <c r="J2981" s="4"/>
      <c r="K2981" s="4"/>
      <c r="M2981" s="5"/>
    </row>
    <row r="2982" spans="2:13" x14ac:dyDescent="0.3">
      <c r="B2982" s="3"/>
      <c r="C2982" s="3"/>
      <c r="D2982" s="3"/>
      <c r="E2982" s="3"/>
      <c r="F2982" s="3"/>
      <c r="G2982" s="3"/>
      <c r="H2982" s="3"/>
      <c r="I2982" s="3"/>
      <c r="J2982" s="4"/>
      <c r="K2982" s="4"/>
      <c r="L2982" s="3"/>
      <c r="M2982" s="5"/>
    </row>
    <row r="2983" spans="2:13" x14ac:dyDescent="0.3">
      <c r="B2983" s="3"/>
      <c r="C2983" s="3"/>
      <c r="D2983" s="3"/>
      <c r="F2983" s="3"/>
      <c r="G2983" s="3"/>
      <c r="H2983" s="3"/>
      <c r="I2983" s="3"/>
      <c r="J2983" s="4"/>
      <c r="K2983" s="4"/>
      <c r="L2983" s="3"/>
      <c r="M2983" s="5"/>
    </row>
    <row r="2984" spans="2:13" x14ac:dyDescent="0.3">
      <c r="B2984" s="3"/>
      <c r="C2984" s="3"/>
      <c r="D2984" s="3"/>
      <c r="F2984" s="3"/>
      <c r="G2984" s="3"/>
      <c r="H2984" s="3"/>
      <c r="I2984" s="3"/>
      <c r="J2984" s="4"/>
      <c r="K2984" s="4"/>
      <c r="L2984" s="3"/>
      <c r="M2984" s="5"/>
    </row>
    <row r="2985" spans="2:13" x14ac:dyDescent="0.3">
      <c r="B2985" s="3"/>
      <c r="C2985" s="3"/>
      <c r="D2985" s="3"/>
      <c r="E2985" s="3"/>
      <c r="F2985" s="3"/>
      <c r="G2985" s="3"/>
      <c r="H2985" s="3"/>
      <c r="I2985" s="3"/>
      <c r="J2985" s="4"/>
      <c r="K2985" s="4"/>
      <c r="L2985" s="3"/>
      <c r="M2985" s="5"/>
    </row>
    <row r="2986" spans="2:13" x14ac:dyDescent="0.3">
      <c r="B2986" s="3"/>
      <c r="C2986" s="3"/>
      <c r="D2986" s="3"/>
      <c r="E2986" s="3"/>
      <c r="F2986" s="3"/>
      <c r="G2986" s="3"/>
      <c r="H2986" s="3"/>
      <c r="I2986" s="3"/>
      <c r="J2986" s="4"/>
      <c r="K2986" s="4"/>
      <c r="L2986" s="3"/>
      <c r="M2986" s="5"/>
    </row>
    <row r="2987" spans="2:13" x14ac:dyDescent="0.3">
      <c r="B2987" s="3"/>
      <c r="C2987" s="3"/>
      <c r="D2987" s="3"/>
      <c r="E2987" s="3"/>
      <c r="F2987" s="3"/>
      <c r="G2987" s="3"/>
      <c r="H2987" s="3"/>
      <c r="I2987" s="3"/>
      <c r="J2987" s="4"/>
      <c r="K2987" s="4"/>
      <c r="M2987" s="5"/>
    </row>
    <row r="2988" spans="2:13" x14ac:dyDescent="0.3">
      <c r="B2988" s="3"/>
      <c r="C2988" s="3"/>
      <c r="D2988" s="3"/>
      <c r="E2988" s="3"/>
      <c r="F2988" s="3"/>
      <c r="G2988" s="3"/>
      <c r="H2988" s="3"/>
      <c r="I2988" s="3"/>
      <c r="J2988" s="4"/>
      <c r="K2988" s="4"/>
      <c r="L2988" s="3"/>
      <c r="M2988" s="5"/>
    </row>
    <row r="2989" spans="2:13" x14ac:dyDescent="0.3">
      <c r="B2989" s="3"/>
      <c r="C2989" s="3"/>
      <c r="D2989" s="3"/>
      <c r="E2989" s="3"/>
      <c r="F2989" s="3"/>
      <c r="G2989" s="3"/>
      <c r="H2989" s="3"/>
      <c r="I2989" s="3"/>
      <c r="J2989" s="4"/>
      <c r="K2989" s="4"/>
      <c r="L2989" s="3"/>
      <c r="M2989" s="5"/>
    </row>
    <row r="2990" spans="2:13" x14ac:dyDescent="0.3">
      <c r="B2990" s="3"/>
      <c r="C2990" s="3"/>
      <c r="D2990" s="3"/>
      <c r="E2990" s="3"/>
      <c r="F2990" s="3"/>
      <c r="H2990" s="3"/>
      <c r="I2990" s="3"/>
      <c r="J2990" s="4"/>
      <c r="K2990" s="4"/>
      <c r="L2990" s="3"/>
      <c r="M2990" s="5"/>
    </row>
    <row r="2991" spans="2:13" x14ac:dyDescent="0.3">
      <c r="B2991" s="3"/>
      <c r="C2991" s="3"/>
      <c r="D2991" s="3"/>
      <c r="E2991" s="3"/>
      <c r="F2991" s="3"/>
      <c r="G2991" s="3"/>
      <c r="H2991" s="3"/>
      <c r="I2991" s="3"/>
      <c r="J2991" s="4"/>
      <c r="K2991" s="4"/>
      <c r="L2991" s="3"/>
      <c r="M2991" s="5"/>
    </row>
    <row r="2992" spans="2:13" x14ac:dyDescent="0.3">
      <c r="B2992" s="3"/>
      <c r="C2992" s="3"/>
      <c r="D2992" s="3"/>
      <c r="E2992" s="3"/>
      <c r="F2992" s="3"/>
      <c r="G2992" s="3"/>
      <c r="H2992" s="3"/>
      <c r="I2992" s="3"/>
      <c r="J2992" s="4"/>
      <c r="K2992" s="4"/>
      <c r="L2992" s="3"/>
      <c r="M2992" s="5"/>
    </row>
    <row r="2993" spans="2:13" x14ac:dyDescent="0.3">
      <c r="B2993" s="3"/>
      <c r="C2993" s="3"/>
      <c r="D2993" s="3"/>
      <c r="E2993" s="3"/>
      <c r="F2993" s="3"/>
      <c r="G2993" s="3"/>
      <c r="H2993" s="3"/>
      <c r="I2993" s="3"/>
      <c r="J2993" s="4"/>
      <c r="K2993" s="4"/>
      <c r="L2993" s="3"/>
      <c r="M2993" s="5"/>
    </row>
    <row r="2994" spans="2:13" x14ac:dyDescent="0.3">
      <c r="B2994" s="3"/>
      <c r="C2994" s="3"/>
      <c r="D2994" s="3"/>
      <c r="E2994" s="3"/>
      <c r="F2994" s="3"/>
      <c r="G2994" s="3"/>
      <c r="H2994" s="3"/>
      <c r="I2994" s="3"/>
      <c r="J2994" s="4"/>
      <c r="K2994" s="4"/>
      <c r="L2994" s="3"/>
      <c r="M2994" s="5"/>
    </row>
    <row r="2995" spans="2:13" x14ac:dyDescent="0.3">
      <c r="B2995" s="3"/>
      <c r="C2995" s="3"/>
      <c r="D2995" s="3"/>
      <c r="E2995" s="3"/>
      <c r="F2995" s="3"/>
      <c r="G2995" s="3"/>
      <c r="H2995" s="3"/>
      <c r="I2995" s="3"/>
      <c r="J2995" s="4"/>
      <c r="K2995" s="4"/>
      <c r="L2995" s="3"/>
      <c r="M2995" s="5"/>
    </row>
    <row r="2996" spans="2:13" x14ac:dyDescent="0.3">
      <c r="B2996" s="3"/>
      <c r="C2996" s="3"/>
      <c r="D2996" s="3"/>
      <c r="E2996" s="3"/>
      <c r="F2996" s="3"/>
      <c r="G2996" s="3"/>
      <c r="H2996" s="3"/>
      <c r="I2996" s="3"/>
      <c r="J2996" s="4"/>
      <c r="K2996" s="4"/>
      <c r="M2996" s="5"/>
    </row>
    <row r="2997" spans="2:13" x14ac:dyDescent="0.3">
      <c r="B2997" s="3"/>
      <c r="C2997" s="3"/>
      <c r="D2997" s="3"/>
      <c r="E2997" s="3"/>
      <c r="F2997" s="3"/>
      <c r="G2997" s="3"/>
      <c r="H2997" s="3"/>
      <c r="I2997" s="3"/>
      <c r="J2997" s="4"/>
      <c r="K2997" s="4"/>
      <c r="L2997" s="3"/>
      <c r="M2997" s="5"/>
    </row>
    <row r="2998" spans="2:13" x14ac:dyDescent="0.3">
      <c r="B2998" s="3"/>
      <c r="C2998" s="3"/>
      <c r="D2998" s="3"/>
      <c r="E2998" s="3"/>
      <c r="F2998" s="3"/>
      <c r="G2998" s="3"/>
      <c r="H2998" s="3"/>
      <c r="I2998" s="3"/>
      <c r="J2998" s="4"/>
      <c r="K2998" s="4"/>
      <c r="L2998" s="3"/>
      <c r="M2998" s="5"/>
    </row>
    <row r="2999" spans="2:13" x14ac:dyDescent="0.3">
      <c r="B2999" s="3"/>
      <c r="C2999" s="3"/>
      <c r="D2999" s="3"/>
      <c r="E2999" s="3"/>
      <c r="F2999" s="3"/>
      <c r="G2999" s="3"/>
      <c r="H2999" s="3"/>
      <c r="I2999" s="3"/>
      <c r="J2999" s="4"/>
      <c r="K2999" s="4"/>
      <c r="L2999" s="3"/>
      <c r="M2999" s="5"/>
    </row>
    <row r="3000" spans="2:13" x14ac:dyDescent="0.3">
      <c r="B3000" s="3"/>
      <c r="C3000" s="3"/>
      <c r="D3000" s="3"/>
      <c r="E3000" s="3"/>
      <c r="F3000" s="3"/>
      <c r="G3000" s="3"/>
      <c r="H3000" s="3"/>
      <c r="I3000" s="3"/>
      <c r="J3000" s="4"/>
      <c r="K3000" s="4"/>
      <c r="M3000" s="5"/>
    </row>
    <row r="3001" spans="2:13" x14ac:dyDescent="0.3">
      <c r="B3001" s="3"/>
      <c r="C3001" s="3"/>
      <c r="D3001" s="3"/>
      <c r="E3001" s="3"/>
      <c r="F3001" s="3"/>
      <c r="G3001" s="3"/>
      <c r="H3001" s="3"/>
      <c r="I3001" s="3"/>
      <c r="J3001" s="4"/>
      <c r="K3001" s="4"/>
      <c r="L3001" s="3"/>
      <c r="M3001" s="5"/>
    </row>
    <row r="3002" spans="2:13" x14ac:dyDescent="0.3">
      <c r="B3002" s="3"/>
      <c r="C3002" s="3"/>
      <c r="D3002" s="3"/>
      <c r="E3002" s="3"/>
      <c r="F3002" s="3"/>
      <c r="G3002" s="3"/>
      <c r="H3002" s="3"/>
      <c r="I3002" s="3"/>
      <c r="J3002" s="4"/>
      <c r="K3002" s="4"/>
      <c r="L3002" s="3"/>
      <c r="M3002" s="5"/>
    </row>
    <row r="3003" spans="2:13" x14ac:dyDescent="0.3">
      <c r="B3003" s="3"/>
      <c r="C3003" s="3"/>
      <c r="D3003" s="3"/>
      <c r="E3003" s="3"/>
      <c r="F3003" s="3"/>
      <c r="G3003" s="3"/>
      <c r="H3003" s="3"/>
      <c r="I3003" s="3"/>
      <c r="J3003" s="4"/>
      <c r="K3003" s="4"/>
      <c r="L3003" s="3"/>
      <c r="M3003" s="5"/>
    </row>
    <row r="3004" spans="2:13" x14ac:dyDescent="0.3">
      <c r="B3004" s="3"/>
      <c r="C3004" s="3"/>
      <c r="D3004" s="3"/>
      <c r="E3004" s="3"/>
      <c r="F3004" s="3"/>
      <c r="G3004" s="3"/>
      <c r="H3004" s="3"/>
      <c r="I3004" s="3"/>
      <c r="J3004" s="4"/>
      <c r="K3004" s="4"/>
      <c r="L3004" s="3"/>
      <c r="M3004" s="5"/>
    </row>
    <row r="3005" spans="2:13" x14ac:dyDescent="0.3">
      <c r="B3005" s="3"/>
      <c r="C3005" s="3"/>
      <c r="D3005" s="3"/>
      <c r="E3005" s="3"/>
      <c r="F3005" s="3"/>
      <c r="G3005" s="3"/>
      <c r="H3005" s="3"/>
      <c r="I3005" s="3"/>
      <c r="J3005" s="4"/>
      <c r="K3005" s="4"/>
      <c r="L3005" s="3"/>
      <c r="M3005" s="5"/>
    </row>
    <row r="3006" spans="2:13" x14ac:dyDescent="0.3">
      <c r="B3006" s="3"/>
      <c r="C3006" s="3"/>
      <c r="D3006" s="3"/>
      <c r="E3006" s="3"/>
      <c r="F3006" s="3"/>
      <c r="G3006" s="3"/>
      <c r="H3006" s="3"/>
      <c r="I3006" s="3"/>
      <c r="J3006" s="4"/>
      <c r="K3006" s="4"/>
      <c r="L3006" s="3"/>
      <c r="M3006" s="5"/>
    </row>
    <row r="3007" spans="2:13" x14ac:dyDescent="0.3">
      <c r="B3007" s="3"/>
      <c r="C3007" s="3"/>
      <c r="D3007" s="3"/>
      <c r="E3007" s="3"/>
      <c r="F3007" s="3"/>
      <c r="G3007" s="3"/>
      <c r="H3007" s="3"/>
      <c r="I3007" s="3"/>
      <c r="J3007" s="4"/>
      <c r="K3007" s="4"/>
      <c r="M3007" s="5"/>
    </row>
    <row r="3008" spans="2:13" x14ac:dyDescent="0.3">
      <c r="B3008" s="3"/>
      <c r="C3008" s="3"/>
      <c r="D3008" s="3"/>
      <c r="E3008" s="3"/>
      <c r="F3008" s="3"/>
      <c r="G3008" s="3"/>
      <c r="H3008" s="3"/>
      <c r="I3008" s="3"/>
      <c r="J3008" s="4"/>
      <c r="K3008" s="4"/>
      <c r="L3008" s="3"/>
      <c r="M3008" s="5"/>
    </row>
    <row r="3009" spans="2:13" x14ac:dyDescent="0.3">
      <c r="B3009" s="3"/>
      <c r="C3009" s="3"/>
      <c r="D3009" s="3"/>
      <c r="E3009" s="3"/>
      <c r="F3009" s="3"/>
      <c r="G3009" s="3"/>
      <c r="H3009" s="3"/>
      <c r="I3009" s="3"/>
      <c r="J3009" s="4"/>
      <c r="K3009" s="4"/>
      <c r="L3009" s="3"/>
      <c r="M3009" s="5"/>
    </row>
    <row r="3010" spans="2:13" x14ac:dyDescent="0.3">
      <c r="B3010" s="3"/>
      <c r="C3010" s="3"/>
      <c r="D3010" s="3"/>
      <c r="E3010" s="3"/>
      <c r="F3010" s="3"/>
      <c r="G3010" s="3"/>
      <c r="H3010" s="3"/>
      <c r="I3010" s="3"/>
      <c r="J3010" s="4"/>
      <c r="K3010" s="4"/>
      <c r="L3010" s="3"/>
      <c r="M3010" s="5"/>
    </row>
    <row r="3011" spans="2:13" x14ac:dyDescent="0.3">
      <c r="B3011" s="3"/>
      <c r="C3011" s="3"/>
      <c r="D3011" s="3"/>
      <c r="E3011" s="3"/>
      <c r="F3011" s="3"/>
      <c r="G3011" s="3"/>
      <c r="H3011" s="3"/>
      <c r="I3011" s="3"/>
      <c r="J3011" s="4"/>
      <c r="K3011" s="4"/>
      <c r="L3011" s="3"/>
      <c r="M3011" s="5"/>
    </row>
    <row r="3012" spans="2:13" x14ac:dyDescent="0.3">
      <c r="B3012" s="3"/>
      <c r="C3012" s="3"/>
      <c r="D3012" s="3"/>
      <c r="E3012" s="3"/>
      <c r="F3012" s="3"/>
      <c r="G3012" s="3"/>
      <c r="H3012" s="3"/>
      <c r="I3012" s="3"/>
      <c r="J3012" s="4"/>
      <c r="K3012" s="4"/>
      <c r="L3012" s="3"/>
      <c r="M3012" s="5"/>
    </row>
    <row r="3013" spans="2:13" x14ac:dyDescent="0.3">
      <c r="B3013" s="3"/>
      <c r="C3013" s="3"/>
      <c r="D3013" s="3"/>
      <c r="E3013" s="3"/>
      <c r="F3013" s="3"/>
      <c r="G3013" s="3"/>
      <c r="H3013" s="3"/>
      <c r="I3013" s="3"/>
      <c r="J3013" s="4"/>
      <c r="K3013" s="4"/>
      <c r="L3013" s="3"/>
      <c r="M3013" s="5"/>
    </row>
    <row r="3014" spans="2:13" x14ac:dyDescent="0.3">
      <c r="B3014" s="3"/>
      <c r="C3014" s="3"/>
      <c r="D3014" s="3"/>
      <c r="E3014" s="3"/>
      <c r="F3014" s="3"/>
      <c r="G3014" s="3"/>
      <c r="H3014" s="3"/>
      <c r="I3014" s="3"/>
      <c r="J3014" s="4"/>
      <c r="K3014" s="4"/>
      <c r="M3014" s="5"/>
    </row>
    <row r="3015" spans="2:13" x14ac:dyDescent="0.3">
      <c r="B3015" s="3"/>
      <c r="C3015" s="3"/>
      <c r="D3015" s="3"/>
      <c r="E3015" s="3"/>
      <c r="F3015" s="3"/>
      <c r="G3015" s="3"/>
      <c r="H3015" s="3"/>
      <c r="I3015" s="3"/>
      <c r="J3015" s="4"/>
      <c r="K3015" s="4"/>
      <c r="L3015" s="3"/>
      <c r="M3015" s="5"/>
    </row>
    <row r="3016" spans="2:13" x14ac:dyDescent="0.3">
      <c r="B3016" s="3"/>
      <c r="C3016" s="3"/>
      <c r="D3016" s="3"/>
      <c r="E3016" s="3"/>
      <c r="F3016" s="3"/>
      <c r="G3016" s="3"/>
      <c r="H3016" s="3"/>
      <c r="I3016" s="3"/>
      <c r="J3016" s="4"/>
      <c r="K3016" s="4"/>
      <c r="L3016" s="3"/>
      <c r="M3016" s="5"/>
    </row>
    <row r="3017" spans="2:13" x14ac:dyDescent="0.3">
      <c r="B3017" s="3"/>
      <c r="C3017" s="3"/>
      <c r="D3017" s="3"/>
      <c r="E3017" s="3"/>
      <c r="F3017" s="3"/>
      <c r="G3017" s="3"/>
      <c r="H3017" s="3"/>
      <c r="I3017" s="3"/>
      <c r="J3017" s="4"/>
      <c r="K3017" s="4"/>
      <c r="L3017" s="3"/>
      <c r="M3017" s="5"/>
    </row>
    <row r="3018" spans="2:13" x14ac:dyDescent="0.3">
      <c r="B3018" s="3"/>
      <c r="C3018" s="3"/>
      <c r="D3018" s="3"/>
      <c r="E3018" s="3"/>
      <c r="F3018" s="3"/>
      <c r="G3018" s="3"/>
      <c r="H3018" s="3"/>
      <c r="I3018" s="3"/>
      <c r="J3018" s="4"/>
      <c r="K3018" s="4"/>
      <c r="L3018" s="3"/>
      <c r="M3018" s="5"/>
    </row>
    <row r="3019" spans="2:13" x14ac:dyDescent="0.3">
      <c r="B3019" s="3"/>
      <c r="C3019" s="3"/>
      <c r="D3019" s="3"/>
      <c r="E3019" s="3"/>
      <c r="F3019" s="3"/>
      <c r="G3019" s="3"/>
      <c r="H3019" s="3"/>
      <c r="I3019" s="3"/>
      <c r="J3019" s="4"/>
      <c r="K3019" s="4"/>
      <c r="L3019" s="3"/>
      <c r="M3019" s="5"/>
    </row>
    <row r="3020" spans="2:13" x14ac:dyDescent="0.3">
      <c r="B3020" s="3"/>
      <c r="C3020" s="3"/>
      <c r="D3020" s="3"/>
      <c r="E3020" s="3"/>
      <c r="F3020" s="3"/>
      <c r="G3020" s="3"/>
      <c r="H3020" s="3"/>
      <c r="I3020" s="3"/>
      <c r="J3020" s="4"/>
      <c r="K3020" s="4"/>
      <c r="M3020" s="5"/>
    </row>
    <row r="3021" spans="2:13" x14ac:dyDescent="0.3">
      <c r="B3021" s="3"/>
      <c r="C3021" s="3"/>
      <c r="D3021" s="3"/>
      <c r="E3021" s="3"/>
      <c r="F3021" s="3"/>
      <c r="G3021" s="3"/>
      <c r="H3021" s="3"/>
      <c r="I3021" s="3"/>
      <c r="J3021" s="4"/>
      <c r="K3021" s="4"/>
      <c r="L3021" s="3"/>
      <c r="M3021" s="5"/>
    </row>
    <row r="3022" spans="2:13" x14ac:dyDescent="0.3">
      <c r="B3022" s="3"/>
      <c r="C3022" s="3"/>
      <c r="D3022" s="3"/>
      <c r="E3022" s="3"/>
      <c r="F3022" s="3"/>
      <c r="H3022" s="3"/>
      <c r="I3022" s="3"/>
      <c r="J3022" s="4"/>
      <c r="K3022" s="4"/>
      <c r="L3022" s="3"/>
      <c r="M3022" s="5"/>
    </row>
    <row r="3023" spans="2:13" x14ac:dyDescent="0.3">
      <c r="B3023" s="3"/>
      <c r="C3023" s="3"/>
      <c r="D3023" s="3"/>
      <c r="E3023" s="3"/>
      <c r="F3023" s="3"/>
      <c r="G3023" s="3"/>
      <c r="H3023" s="3"/>
      <c r="I3023" s="3"/>
      <c r="J3023" s="4"/>
      <c r="K3023" s="4"/>
      <c r="L3023" s="3"/>
      <c r="M3023" s="5"/>
    </row>
    <row r="3024" spans="2:13" x14ac:dyDescent="0.3">
      <c r="B3024" s="3"/>
      <c r="C3024" s="3"/>
      <c r="D3024" s="3"/>
      <c r="E3024" s="3"/>
      <c r="F3024" s="3"/>
      <c r="G3024" s="3"/>
      <c r="H3024" s="3"/>
      <c r="I3024" s="3"/>
      <c r="J3024" s="4"/>
      <c r="K3024" s="4"/>
      <c r="L3024" s="3"/>
      <c r="M3024" s="5"/>
    </row>
    <row r="3025" spans="2:13" x14ac:dyDescent="0.3">
      <c r="B3025" s="3"/>
      <c r="C3025" s="3"/>
      <c r="D3025" s="3"/>
      <c r="E3025" s="3"/>
      <c r="F3025" s="3"/>
      <c r="G3025" s="3"/>
      <c r="H3025" s="3"/>
      <c r="I3025" s="3"/>
      <c r="J3025" s="4"/>
      <c r="K3025" s="4"/>
      <c r="L3025" s="3"/>
      <c r="M3025" s="5"/>
    </row>
    <row r="3026" spans="2:13" x14ac:dyDescent="0.3">
      <c r="B3026" s="3"/>
      <c r="C3026" s="3"/>
      <c r="D3026" s="3"/>
      <c r="E3026" s="3"/>
      <c r="F3026" s="3"/>
      <c r="G3026" s="3"/>
      <c r="H3026" s="3"/>
      <c r="I3026" s="3"/>
      <c r="J3026" s="4"/>
      <c r="K3026" s="4"/>
      <c r="L3026" s="3"/>
      <c r="M3026" s="5"/>
    </row>
    <row r="3027" spans="2:13" x14ac:dyDescent="0.3">
      <c r="B3027" s="3"/>
      <c r="C3027" s="3"/>
      <c r="D3027" s="3"/>
      <c r="E3027" s="3"/>
      <c r="F3027" s="3"/>
      <c r="G3027" s="3"/>
      <c r="H3027" s="3"/>
      <c r="I3027" s="3"/>
      <c r="J3027" s="4"/>
      <c r="K3027" s="4"/>
      <c r="L3027" s="3"/>
      <c r="M3027" s="5"/>
    </row>
    <row r="3028" spans="2:13" x14ac:dyDescent="0.3">
      <c r="B3028" s="3"/>
      <c r="C3028" s="3"/>
      <c r="D3028" s="3"/>
      <c r="E3028" s="3"/>
      <c r="F3028" s="3"/>
      <c r="G3028" s="3"/>
      <c r="H3028" s="3"/>
      <c r="I3028" s="3"/>
      <c r="J3028" s="4"/>
      <c r="K3028" s="4"/>
      <c r="L3028" s="3"/>
      <c r="M3028" s="5"/>
    </row>
    <row r="3029" spans="2:13" x14ac:dyDescent="0.3">
      <c r="B3029" s="3"/>
      <c r="C3029" s="3"/>
      <c r="D3029" s="3"/>
      <c r="E3029" s="3"/>
      <c r="F3029" s="3"/>
      <c r="G3029" s="3"/>
      <c r="H3029" s="3"/>
      <c r="I3029" s="3"/>
      <c r="J3029" s="4"/>
      <c r="K3029" s="4"/>
      <c r="L3029" s="3"/>
      <c r="M3029" s="5"/>
    </row>
    <row r="3030" spans="2:13" x14ac:dyDescent="0.3">
      <c r="B3030" s="3"/>
      <c r="C3030" s="3"/>
      <c r="D3030" s="3"/>
      <c r="E3030" s="3"/>
      <c r="F3030" s="3"/>
      <c r="G3030" s="3"/>
      <c r="H3030" s="3"/>
      <c r="I3030" s="3"/>
      <c r="J3030" s="4"/>
      <c r="K3030" s="4"/>
      <c r="L3030" s="3"/>
      <c r="M3030" s="5"/>
    </row>
    <row r="3031" spans="2:13" x14ac:dyDescent="0.3">
      <c r="B3031" s="3"/>
      <c r="C3031" s="3"/>
      <c r="D3031" s="3"/>
      <c r="E3031" s="3"/>
      <c r="F3031" s="3"/>
      <c r="G3031" s="3"/>
      <c r="H3031" s="3"/>
      <c r="I3031" s="3"/>
      <c r="J3031" s="4"/>
      <c r="K3031" s="4"/>
      <c r="L3031" s="3"/>
      <c r="M3031" s="5"/>
    </row>
    <row r="3032" spans="2:13" x14ac:dyDescent="0.3">
      <c r="B3032" s="3"/>
      <c r="C3032" s="3"/>
      <c r="D3032" s="3"/>
      <c r="E3032" s="3"/>
      <c r="F3032" s="3"/>
      <c r="G3032" s="3"/>
      <c r="H3032" s="3"/>
      <c r="I3032" s="3"/>
      <c r="J3032" s="4"/>
      <c r="K3032" s="4"/>
      <c r="M3032" s="5"/>
    </row>
    <row r="3033" spans="2:13" x14ac:dyDescent="0.3">
      <c r="B3033" s="3"/>
      <c r="C3033" s="3"/>
      <c r="D3033" s="3"/>
      <c r="E3033" s="3"/>
      <c r="F3033" s="3"/>
      <c r="G3033" s="3"/>
      <c r="H3033" s="3"/>
      <c r="I3033" s="3"/>
      <c r="J3033" s="4"/>
      <c r="K3033" s="4"/>
      <c r="L3033" s="3"/>
      <c r="M3033" s="5"/>
    </row>
    <row r="3034" spans="2:13" x14ac:dyDescent="0.3">
      <c r="B3034" s="3"/>
      <c r="C3034" s="3"/>
      <c r="D3034" s="3"/>
      <c r="E3034" s="3"/>
      <c r="F3034" s="3"/>
      <c r="G3034" s="3"/>
      <c r="H3034" s="3"/>
      <c r="I3034" s="3"/>
      <c r="J3034" s="4"/>
      <c r="K3034" s="4"/>
      <c r="L3034" s="3"/>
      <c r="M3034" s="5"/>
    </row>
    <row r="3035" spans="2:13" x14ac:dyDescent="0.3">
      <c r="B3035" s="3"/>
      <c r="C3035" s="3"/>
      <c r="D3035" s="3"/>
      <c r="F3035" s="3"/>
      <c r="G3035" s="3"/>
      <c r="H3035" s="3"/>
      <c r="I3035" s="3"/>
      <c r="J3035" s="4"/>
      <c r="K3035" s="4"/>
      <c r="L3035" s="3"/>
      <c r="M3035" s="5"/>
    </row>
    <row r="3036" spans="2:13" x14ac:dyDescent="0.3">
      <c r="B3036" s="3"/>
      <c r="C3036" s="3"/>
      <c r="D3036" s="3"/>
      <c r="E3036" s="3"/>
      <c r="F3036" s="3"/>
      <c r="G3036" s="3"/>
      <c r="H3036" s="3"/>
      <c r="I3036" s="3"/>
      <c r="J3036" s="4"/>
      <c r="K3036" s="4"/>
      <c r="L3036" s="3"/>
      <c r="M3036" s="5"/>
    </row>
    <row r="3037" spans="2:13" x14ac:dyDescent="0.3">
      <c r="B3037" s="3"/>
      <c r="C3037" s="3"/>
      <c r="D3037" s="3"/>
      <c r="E3037" s="3"/>
      <c r="F3037" s="3"/>
      <c r="G3037" s="3"/>
      <c r="H3037" s="3"/>
      <c r="I3037" s="3"/>
      <c r="J3037" s="4"/>
      <c r="K3037" s="4"/>
      <c r="L3037" s="3"/>
      <c r="M3037" s="5"/>
    </row>
    <row r="3038" spans="2:13" x14ac:dyDescent="0.3">
      <c r="B3038" s="3"/>
      <c r="C3038" s="3"/>
      <c r="D3038" s="3"/>
      <c r="E3038" s="3"/>
      <c r="F3038" s="3"/>
      <c r="G3038" s="3"/>
      <c r="H3038" s="3"/>
      <c r="I3038" s="3"/>
      <c r="J3038" s="4"/>
      <c r="K3038" s="4"/>
      <c r="M3038" s="5"/>
    </row>
    <row r="3039" spans="2:13" x14ac:dyDescent="0.3">
      <c r="B3039" s="3"/>
      <c r="C3039" s="3"/>
      <c r="D3039" s="3"/>
      <c r="E3039" s="3"/>
      <c r="F3039" s="3"/>
      <c r="G3039" s="3"/>
      <c r="H3039" s="3"/>
      <c r="I3039" s="3"/>
      <c r="J3039" s="4"/>
      <c r="K3039" s="4"/>
      <c r="L3039" s="3"/>
      <c r="M3039" s="5"/>
    </row>
    <row r="3040" spans="2:13" x14ac:dyDescent="0.3">
      <c r="B3040" s="3"/>
      <c r="C3040" s="3"/>
      <c r="D3040" s="3"/>
      <c r="F3040" s="3"/>
      <c r="G3040" s="3"/>
      <c r="H3040" s="3"/>
      <c r="I3040" s="3"/>
      <c r="J3040" s="4"/>
      <c r="K3040" s="4"/>
      <c r="L3040" s="3"/>
      <c r="M3040" s="5"/>
    </row>
    <row r="3041" spans="2:13" x14ac:dyDescent="0.3">
      <c r="B3041" s="3"/>
      <c r="C3041" s="3"/>
      <c r="D3041" s="3"/>
      <c r="E3041" s="3"/>
      <c r="F3041" s="3"/>
      <c r="G3041" s="3"/>
      <c r="H3041" s="3"/>
      <c r="I3041" s="3"/>
      <c r="J3041" s="4"/>
      <c r="K3041" s="4"/>
      <c r="L3041" s="3"/>
      <c r="M3041" s="5"/>
    </row>
    <row r="3042" spans="2:13" x14ac:dyDescent="0.3">
      <c r="B3042" s="3"/>
      <c r="C3042" s="3"/>
      <c r="D3042" s="3"/>
      <c r="E3042" s="3"/>
      <c r="F3042" s="3"/>
      <c r="G3042" s="3"/>
      <c r="H3042" s="3"/>
      <c r="I3042" s="3"/>
      <c r="J3042" s="4"/>
      <c r="K3042" s="4"/>
      <c r="L3042" s="3"/>
      <c r="M3042" s="5"/>
    </row>
    <row r="3043" spans="2:13" x14ac:dyDescent="0.3">
      <c r="B3043" s="3"/>
      <c r="C3043" s="3"/>
      <c r="D3043" s="3"/>
      <c r="E3043" s="3"/>
      <c r="F3043" s="3"/>
      <c r="G3043" s="3"/>
      <c r="H3043" s="3"/>
      <c r="I3043" s="3"/>
      <c r="J3043" s="4"/>
      <c r="K3043" s="4"/>
      <c r="L3043" s="3"/>
      <c r="M3043" s="5"/>
    </row>
    <row r="3044" spans="2:13" x14ac:dyDescent="0.3">
      <c r="B3044" s="3"/>
      <c r="C3044" s="3"/>
      <c r="D3044" s="3"/>
      <c r="E3044" s="3"/>
      <c r="F3044" s="3"/>
      <c r="G3044" s="3"/>
      <c r="H3044" s="3"/>
      <c r="I3044" s="3"/>
      <c r="J3044" s="4"/>
      <c r="K3044" s="4"/>
      <c r="L3044" s="3"/>
      <c r="M3044" s="5"/>
    </row>
    <row r="3045" spans="2:13" x14ac:dyDescent="0.3">
      <c r="B3045" s="3"/>
      <c r="C3045" s="3"/>
      <c r="D3045" s="3"/>
      <c r="F3045" s="3"/>
      <c r="G3045" s="3"/>
      <c r="H3045" s="3"/>
      <c r="I3045" s="3"/>
      <c r="J3045" s="4"/>
      <c r="K3045" s="4"/>
      <c r="L3045" s="3"/>
      <c r="M3045" s="5"/>
    </row>
    <row r="3046" spans="2:13" x14ac:dyDescent="0.3">
      <c r="B3046" s="3"/>
      <c r="C3046" s="3"/>
      <c r="D3046" s="3"/>
      <c r="E3046" s="3"/>
      <c r="F3046" s="3"/>
      <c r="G3046" s="3"/>
      <c r="H3046" s="3"/>
      <c r="I3046" s="3"/>
      <c r="J3046" s="4"/>
      <c r="K3046" s="4"/>
      <c r="L3046" s="3"/>
      <c r="M3046" s="5"/>
    </row>
    <row r="3047" spans="2:13" x14ac:dyDescent="0.3">
      <c r="B3047" s="3"/>
      <c r="C3047" s="3"/>
      <c r="D3047" s="3"/>
      <c r="E3047" s="3"/>
      <c r="F3047" s="3"/>
      <c r="G3047" s="3"/>
      <c r="H3047" s="3"/>
      <c r="I3047" s="3"/>
      <c r="J3047" s="4"/>
      <c r="K3047" s="4"/>
      <c r="L3047" s="3"/>
      <c r="M3047" s="5"/>
    </row>
    <row r="3048" spans="2:13" x14ac:dyDescent="0.3">
      <c r="B3048" s="3"/>
      <c r="C3048" s="3"/>
      <c r="D3048" s="3"/>
      <c r="E3048" s="3"/>
      <c r="F3048" s="3"/>
      <c r="G3048" s="3"/>
      <c r="H3048" s="3"/>
      <c r="I3048" s="3"/>
      <c r="J3048" s="4"/>
      <c r="K3048" s="4"/>
      <c r="L3048" s="3"/>
      <c r="M3048" s="5"/>
    </row>
    <row r="3049" spans="2:13" x14ac:dyDescent="0.3">
      <c r="B3049" s="3"/>
      <c r="C3049" s="3"/>
      <c r="D3049" s="3"/>
      <c r="E3049" s="3"/>
      <c r="F3049" s="3"/>
      <c r="G3049" s="3"/>
      <c r="H3049" s="3"/>
      <c r="I3049" s="3"/>
      <c r="J3049" s="4"/>
      <c r="K3049" s="4"/>
      <c r="L3049" s="3"/>
      <c r="M3049" s="5"/>
    </row>
    <row r="3050" spans="2:13" x14ac:dyDescent="0.3">
      <c r="B3050" s="3"/>
      <c r="C3050" s="3"/>
      <c r="D3050" s="3"/>
      <c r="E3050" s="3"/>
      <c r="F3050" s="3"/>
      <c r="G3050" s="3"/>
      <c r="H3050" s="3"/>
      <c r="I3050" s="3"/>
      <c r="J3050" s="4"/>
      <c r="K3050" s="4"/>
      <c r="L3050" s="3"/>
      <c r="M3050" s="5"/>
    </row>
    <row r="3051" spans="2:13" x14ac:dyDescent="0.3">
      <c r="B3051" s="3"/>
      <c r="C3051" s="3"/>
      <c r="D3051" s="3"/>
      <c r="E3051" s="3"/>
      <c r="F3051" s="3"/>
      <c r="G3051" s="3"/>
      <c r="H3051" s="3"/>
      <c r="I3051" s="3"/>
      <c r="J3051" s="4"/>
      <c r="K3051" s="4"/>
      <c r="M3051" s="5"/>
    </row>
    <row r="3052" spans="2:13" x14ac:dyDescent="0.3">
      <c r="B3052" s="3"/>
      <c r="C3052" s="3"/>
      <c r="D3052" s="3"/>
      <c r="E3052" s="3"/>
      <c r="F3052" s="3"/>
      <c r="G3052" s="3"/>
      <c r="H3052" s="3"/>
      <c r="I3052" s="3"/>
      <c r="J3052" s="4"/>
      <c r="K3052" s="4"/>
      <c r="M3052" s="5"/>
    </row>
    <row r="3053" spans="2:13" x14ac:dyDescent="0.3">
      <c r="B3053" s="3"/>
      <c r="C3053" s="3"/>
      <c r="D3053" s="3"/>
      <c r="E3053" s="3"/>
      <c r="F3053" s="3"/>
      <c r="G3053" s="3"/>
      <c r="H3053" s="3"/>
      <c r="I3053" s="3"/>
      <c r="J3053" s="4"/>
      <c r="K3053" s="4"/>
      <c r="L3053" s="3"/>
      <c r="M3053" s="5"/>
    </row>
    <row r="3054" spans="2:13" x14ac:dyDescent="0.3">
      <c r="B3054" s="3"/>
      <c r="C3054" s="3"/>
      <c r="D3054" s="3"/>
      <c r="E3054" s="3"/>
      <c r="F3054" s="3"/>
      <c r="H3054" s="3"/>
      <c r="I3054" s="3"/>
      <c r="J3054" s="4"/>
      <c r="K3054" s="4"/>
      <c r="L3054" s="3"/>
      <c r="M3054" s="5"/>
    </row>
    <row r="3055" spans="2:13" x14ac:dyDescent="0.3">
      <c r="B3055" s="3"/>
      <c r="C3055" s="3"/>
      <c r="D3055" s="3"/>
      <c r="E3055" s="3"/>
      <c r="F3055" s="3"/>
      <c r="G3055" s="3"/>
      <c r="H3055" s="3"/>
      <c r="I3055" s="3"/>
      <c r="J3055" s="4"/>
      <c r="K3055" s="4"/>
      <c r="M3055" s="5"/>
    </row>
    <row r="3056" spans="2:13" x14ac:dyDescent="0.3">
      <c r="B3056" s="3"/>
      <c r="C3056" s="3"/>
      <c r="D3056" s="3"/>
      <c r="E3056" s="3"/>
      <c r="F3056" s="3"/>
      <c r="G3056" s="3"/>
      <c r="H3056" s="3"/>
      <c r="I3056" s="3"/>
      <c r="J3056" s="4"/>
      <c r="K3056" s="4"/>
      <c r="L3056" s="3"/>
      <c r="M3056" s="5"/>
    </row>
    <row r="3057" spans="2:13" x14ac:dyDescent="0.3">
      <c r="B3057" s="3"/>
      <c r="C3057" s="3"/>
      <c r="D3057" s="3"/>
      <c r="E3057" s="3"/>
      <c r="F3057" s="3"/>
      <c r="G3057" s="3"/>
      <c r="H3057" s="3"/>
      <c r="I3057" s="3"/>
      <c r="J3057" s="4"/>
      <c r="K3057" s="4"/>
      <c r="L3057" s="3"/>
      <c r="M3057" s="5"/>
    </row>
    <row r="3058" spans="2:13" x14ac:dyDescent="0.3">
      <c r="B3058" s="3"/>
      <c r="C3058" s="3"/>
      <c r="D3058" s="3"/>
      <c r="E3058" s="3"/>
      <c r="F3058" s="3"/>
      <c r="G3058" s="3"/>
      <c r="H3058" s="3"/>
      <c r="I3058" s="3"/>
      <c r="J3058" s="4"/>
      <c r="K3058" s="4"/>
      <c r="M3058" s="5"/>
    </row>
    <row r="3059" spans="2:13" x14ac:dyDescent="0.3">
      <c r="B3059" s="3"/>
      <c r="C3059" s="3"/>
      <c r="D3059" s="3"/>
      <c r="E3059" s="3"/>
      <c r="F3059" s="3"/>
      <c r="G3059" s="3"/>
      <c r="H3059" s="3"/>
      <c r="I3059" s="3"/>
      <c r="J3059" s="4"/>
      <c r="K3059" s="4"/>
      <c r="L3059" s="3"/>
      <c r="M3059" s="5"/>
    </row>
    <row r="3060" spans="2:13" x14ac:dyDescent="0.3">
      <c r="B3060" s="3"/>
      <c r="C3060" s="3"/>
      <c r="D3060" s="3"/>
      <c r="E3060" s="3"/>
      <c r="F3060" s="3"/>
      <c r="G3060" s="3"/>
      <c r="H3060" s="3"/>
      <c r="I3060" s="3"/>
      <c r="J3060" s="4"/>
      <c r="K3060" s="4"/>
      <c r="L3060" s="3"/>
      <c r="M3060" s="5"/>
    </row>
    <row r="3061" spans="2:13" x14ac:dyDescent="0.3">
      <c r="B3061" s="3"/>
      <c r="C3061" s="3"/>
      <c r="D3061" s="3"/>
      <c r="E3061" s="3"/>
      <c r="F3061" s="3"/>
      <c r="G3061" s="3"/>
      <c r="H3061" s="3"/>
      <c r="I3061" s="3"/>
      <c r="J3061" s="4"/>
      <c r="K3061" s="4"/>
      <c r="L3061" s="3"/>
      <c r="M3061" s="5"/>
    </row>
    <row r="3062" spans="2:13" x14ac:dyDescent="0.3">
      <c r="B3062" s="3"/>
      <c r="C3062" s="3"/>
      <c r="D3062" s="3"/>
      <c r="E3062" s="3"/>
      <c r="F3062" s="3"/>
      <c r="G3062" s="3"/>
      <c r="H3062" s="3"/>
      <c r="I3062" s="3"/>
      <c r="J3062" s="4"/>
      <c r="K3062" s="4"/>
      <c r="L3062" s="3"/>
      <c r="M3062" s="5"/>
    </row>
    <row r="3063" spans="2:13" x14ac:dyDescent="0.3">
      <c r="B3063" s="3"/>
      <c r="C3063" s="3"/>
      <c r="D3063" s="3"/>
      <c r="E3063" s="3"/>
      <c r="F3063" s="3"/>
      <c r="G3063" s="3"/>
      <c r="H3063" s="3"/>
      <c r="I3063" s="3"/>
      <c r="J3063" s="4"/>
      <c r="K3063" s="4"/>
      <c r="L3063" s="3"/>
      <c r="M3063" s="5"/>
    </row>
    <row r="3064" spans="2:13" x14ac:dyDescent="0.3">
      <c r="B3064" s="3"/>
      <c r="C3064" s="3"/>
      <c r="D3064" s="3"/>
      <c r="E3064" s="3"/>
      <c r="F3064" s="3"/>
      <c r="G3064" s="3"/>
      <c r="H3064" s="3"/>
      <c r="I3064" s="3"/>
      <c r="J3064" s="4"/>
      <c r="K3064" s="4"/>
      <c r="L3064" s="3"/>
      <c r="M3064" s="5"/>
    </row>
    <row r="3065" spans="2:13" x14ac:dyDescent="0.3">
      <c r="B3065" s="3"/>
      <c r="C3065" s="3"/>
      <c r="D3065" s="3"/>
      <c r="E3065" s="3"/>
      <c r="F3065" s="3"/>
      <c r="G3065" s="3"/>
      <c r="H3065" s="3"/>
      <c r="I3065" s="3"/>
      <c r="J3065" s="4"/>
      <c r="K3065" s="4"/>
      <c r="L3065" s="3"/>
      <c r="M3065" s="5"/>
    </row>
    <row r="3066" spans="2:13" x14ac:dyDescent="0.3">
      <c r="B3066" s="3"/>
      <c r="C3066" s="3"/>
      <c r="D3066" s="3"/>
      <c r="E3066" s="3"/>
      <c r="F3066" s="3"/>
      <c r="G3066" s="3"/>
      <c r="H3066" s="3"/>
      <c r="I3066" s="3"/>
      <c r="J3066" s="4"/>
      <c r="K3066" s="4"/>
      <c r="L3066" s="3"/>
      <c r="M3066" s="5"/>
    </row>
    <row r="3067" spans="2:13" x14ac:dyDescent="0.3">
      <c r="B3067" s="3"/>
      <c r="C3067" s="3"/>
      <c r="D3067" s="3"/>
      <c r="E3067" s="3"/>
      <c r="F3067" s="3"/>
      <c r="G3067" s="3"/>
      <c r="H3067" s="3"/>
      <c r="I3067" s="3"/>
      <c r="J3067" s="4"/>
      <c r="K3067" s="4"/>
      <c r="L3067" s="3"/>
      <c r="M3067" s="5"/>
    </row>
    <row r="3068" spans="2:13" x14ac:dyDescent="0.3">
      <c r="B3068" s="3"/>
      <c r="C3068" s="3"/>
      <c r="D3068" s="3"/>
      <c r="E3068" s="3"/>
      <c r="F3068" s="3"/>
      <c r="G3068" s="3"/>
      <c r="H3068" s="3"/>
      <c r="I3068" s="3"/>
      <c r="J3068" s="4"/>
      <c r="K3068" s="4"/>
      <c r="L3068" s="3"/>
      <c r="M3068" s="5"/>
    </row>
    <row r="3069" spans="2:13" x14ac:dyDescent="0.3">
      <c r="B3069" s="3"/>
      <c r="C3069" s="3"/>
      <c r="D3069" s="3"/>
      <c r="E3069" s="3"/>
      <c r="F3069" s="3"/>
      <c r="G3069" s="3"/>
      <c r="H3069" s="3"/>
      <c r="I3069" s="3"/>
      <c r="J3069" s="4"/>
      <c r="K3069" s="4"/>
      <c r="L3069" s="3"/>
      <c r="M3069" s="5"/>
    </row>
    <row r="3070" spans="2:13" x14ac:dyDescent="0.3">
      <c r="B3070" s="3"/>
      <c r="C3070" s="3"/>
      <c r="D3070" s="3"/>
      <c r="E3070" s="3"/>
      <c r="F3070" s="3"/>
      <c r="G3070" s="3"/>
      <c r="H3070" s="3"/>
      <c r="I3070" s="3"/>
      <c r="J3070" s="4"/>
      <c r="K3070" s="4"/>
      <c r="L3070" s="3"/>
      <c r="M3070" s="5"/>
    </row>
    <row r="3071" spans="2:13" x14ac:dyDescent="0.3">
      <c r="B3071" s="3"/>
      <c r="C3071" s="3"/>
      <c r="D3071" s="3"/>
      <c r="E3071" s="3"/>
      <c r="F3071" s="3"/>
      <c r="G3071" s="3"/>
      <c r="H3071" s="3"/>
      <c r="I3071" s="3"/>
      <c r="J3071" s="4"/>
      <c r="K3071" s="4"/>
      <c r="L3071" s="3"/>
      <c r="M3071" s="5"/>
    </row>
    <row r="3072" spans="2:13" x14ac:dyDescent="0.3">
      <c r="B3072" s="3"/>
      <c r="C3072" s="3"/>
      <c r="D3072" s="3"/>
      <c r="E3072" s="3"/>
      <c r="G3072" s="3"/>
      <c r="H3072" s="3"/>
      <c r="J3072" s="4"/>
      <c r="K3072" s="4"/>
      <c r="L3072" s="3"/>
      <c r="M3072" s="5"/>
    </row>
    <row r="3073" spans="2:13" x14ac:dyDescent="0.3">
      <c r="B3073" s="3"/>
      <c r="C3073" s="3"/>
      <c r="D3073" s="3"/>
      <c r="E3073" s="3"/>
      <c r="F3073" s="3"/>
      <c r="G3073" s="3"/>
      <c r="H3073" s="3"/>
      <c r="I3073" s="3"/>
      <c r="J3073" s="4"/>
      <c r="K3073" s="4"/>
      <c r="L3073" s="3"/>
      <c r="M3073" s="5"/>
    </row>
    <row r="3074" spans="2:13" x14ac:dyDescent="0.3">
      <c r="B3074" s="3"/>
      <c r="C3074" s="3"/>
      <c r="D3074" s="3"/>
      <c r="E3074" s="3"/>
      <c r="F3074" s="3"/>
      <c r="G3074" s="3"/>
      <c r="H3074" s="3"/>
      <c r="I3074" s="3"/>
      <c r="J3074" s="4"/>
      <c r="K3074" s="4"/>
      <c r="L3074" s="3"/>
      <c r="M3074" s="5"/>
    </row>
    <row r="3075" spans="2:13" x14ac:dyDescent="0.3">
      <c r="B3075" s="3"/>
      <c r="C3075" s="3"/>
      <c r="D3075" s="3"/>
      <c r="E3075" s="3"/>
      <c r="F3075" s="3"/>
      <c r="G3075" s="3"/>
      <c r="H3075" s="3"/>
      <c r="I3075" s="3"/>
      <c r="J3075" s="4"/>
      <c r="K3075" s="4"/>
      <c r="M3075" s="5"/>
    </row>
    <row r="3076" spans="2:13" x14ac:dyDescent="0.3">
      <c r="B3076" s="3"/>
      <c r="C3076" s="3"/>
      <c r="D3076" s="3"/>
      <c r="E3076" s="3"/>
      <c r="F3076" s="3"/>
      <c r="G3076" s="3"/>
      <c r="H3076" s="3"/>
      <c r="I3076" s="3"/>
      <c r="J3076" s="4"/>
      <c r="K3076" s="4"/>
      <c r="L3076" s="3"/>
      <c r="M3076" s="5"/>
    </row>
    <row r="3077" spans="2:13" x14ac:dyDescent="0.3">
      <c r="B3077" s="3"/>
      <c r="C3077" s="3"/>
      <c r="D3077" s="3"/>
      <c r="E3077" s="3"/>
      <c r="F3077" s="3"/>
      <c r="G3077" s="3"/>
      <c r="H3077" s="3"/>
      <c r="I3077" s="3"/>
      <c r="J3077" s="4"/>
      <c r="K3077" s="4"/>
      <c r="L3077" s="3"/>
      <c r="M3077" s="5"/>
    </row>
    <row r="3078" spans="2:13" x14ac:dyDescent="0.3">
      <c r="B3078" s="3"/>
      <c r="C3078" s="3"/>
      <c r="D3078" s="3"/>
      <c r="E3078" s="3"/>
      <c r="F3078" s="3"/>
      <c r="G3078" s="3"/>
      <c r="H3078" s="3"/>
      <c r="I3078" s="3"/>
      <c r="J3078" s="4"/>
      <c r="K3078" s="4"/>
      <c r="L3078" s="3"/>
      <c r="M3078" s="5"/>
    </row>
    <row r="3079" spans="2:13" x14ac:dyDescent="0.3">
      <c r="B3079" s="3"/>
      <c r="C3079" s="3"/>
      <c r="D3079" s="3"/>
      <c r="E3079" s="3"/>
      <c r="F3079" s="3"/>
      <c r="G3079" s="3"/>
      <c r="H3079" s="3"/>
      <c r="I3079" s="3"/>
      <c r="J3079" s="4"/>
      <c r="K3079" s="4"/>
      <c r="L3079" s="3"/>
      <c r="M3079" s="5"/>
    </row>
    <row r="3080" spans="2:13" x14ac:dyDescent="0.3">
      <c r="B3080" s="3"/>
      <c r="C3080" s="3"/>
      <c r="D3080" s="3"/>
      <c r="E3080" s="3"/>
      <c r="F3080" s="3"/>
      <c r="G3080" s="3"/>
      <c r="H3080" s="3"/>
      <c r="I3080" s="3"/>
      <c r="J3080" s="4"/>
      <c r="K3080" s="4"/>
      <c r="L3080" s="3"/>
      <c r="M3080" s="5"/>
    </row>
    <row r="3081" spans="2:13" x14ac:dyDescent="0.3">
      <c r="B3081" s="3"/>
      <c r="C3081" s="3"/>
      <c r="D3081" s="3"/>
      <c r="E3081" s="3"/>
      <c r="F3081" s="3"/>
      <c r="G3081" s="3"/>
      <c r="H3081" s="3"/>
      <c r="I3081" s="3"/>
      <c r="J3081" s="4"/>
      <c r="K3081" s="4"/>
      <c r="L3081" s="3"/>
      <c r="M3081" s="5"/>
    </row>
    <row r="3082" spans="2:13" x14ac:dyDescent="0.3">
      <c r="B3082" s="3"/>
      <c r="C3082" s="3"/>
      <c r="D3082" s="3"/>
      <c r="E3082" s="3"/>
      <c r="F3082" s="3"/>
      <c r="G3082" s="3"/>
      <c r="H3082" s="3"/>
      <c r="I3082" s="3"/>
      <c r="J3082" s="4"/>
      <c r="K3082" s="4"/>
      <c r="M3082" s="5"/>
    </row>
    <row r="3083" spans="2:13" x14ac:dyDescent="0.3">
      <c r="B3083" s="3"/>
      <c r="C3083" s="3"/>
      <c r="D3083" s="3"/>
      <c r="E3083" s="3"/>
      <c r="F3083" s="3"/>
      <c r="G3083" s="3"/>
      <c r="H3083" s="3"/>
      <c r="I3083" s="3"/>
      <c r="J3083" s="4"/>
      <c r="K3083" s="4"/>
      <c r="L3083" s="3"/>
      <c r="M3083" s="5"/>
    </row>
    <row r="3084" spans="2:13" x14ac:dyDescent="0.3">
      <c r="B3084" s="3"/>
      <c r="C3084" s="3"/>
      <c r="D3084" s="3"/>
      <c r="E3084" s="3"/>
      <c r="F3084" s="3"/>
      <c r="G3084" s="3"/>
      <c r="H3084" s="3"/>
      <c r="I3084" s="3"/>
      <c r="J3084" s="4"/>
      <c r="K3084" s="4"/>
      <c r="L3084" s="3"/>
      <c r="M3084" s="5"/>
    </row>
    <row r="3085" spans="2:13" x14ac:dyDescent="0.3">
      <c r="B3085" s="3"/>
      <c r="C3085" s="3"/>
      <c r="D3085" s="3"/>
      <c r="E3085" s="3"/>
      <c r="F3085" s="3"/>
      <c r="G3085" s="3"/>
      <c r="H3085" s="3"/>
      <c r="I3085" s="3"/>
      <c r="J3085" s="4"/>
      <c r="K3085" s="4"/>
      <c r="L3085" s="3"/>
      <c r="M3085" s="5"/>
    </row>
    <row r="3086" spans="2:13" x14ac:dyDescent="0.3">
      <c r="B3086" s="3"/>
      <c r="C3086" s="3"/>
      <c r="D3086" s="3"/>
      <c r="E3086" s="3"/>
      <c r="F3086" s="3"/>
      <c r="G3086" s="3"/>
      <c r="H3086" s="3"/>
      <c r="I3086" s="3"/>
      <c r="J3086" s="4"/>
      <c r="K3086" s="4"/>
      <c r="L3086" s="3"/>
      <c r="M3086" s="5"/>
    </row>
    <row r="3087" spans="2:13" x14ac:dyDescent="0.3">
      <c r="B3087" s="3"/>
      <c r="C3087" s="3"/>
      <c r="D3087" s="3"/>
      <c r="E3087" s="3"/>
      <c r="F3087" s="3"/>
      <c r="G3087" s="3"/>
      <c r="H3087" s="3"/>
      <c r="I3087" s="3"/>
      <c r="J3087" s="4"/>
      <c r="K3087" s="4"/>
      <c r="L3087" s="3"/>
      <c r="M3087" s="5"/>
    </row>
    <row r="3088" spans="2:13" x14ac:dyDescent="0.3">
      <c r="B3088" s="3"/>
      <c r="C3088" s="3"/>
      <c r="D3088" s="3"/>
      <c r="E3088" s="3"/>
      <c r="F3088" s="3"/>
      <c r="G3088" s="3"/>
      <c r="H3088" s="3"/>
      <c r="I3088" s="3"/>
      <c r="J3088" s="4"/>
      <c r="K3088" s="4"/>
      <c r="L3088" s="3"/>
      <c r="M3088" s="5"/>
    </row>
    <row r="3089" spans="2:13" x14ac:dyDescent="0.3">
      <c r="B3089" s="3"/>
      <c r="C3089" s="3"/>
      <c r="D3089" s="3"/>
      <c r="E3089" s="3"/>
      <c r="F3089" s="3"/>
      <c r="G3089" s="3"/>
      <c r="H3089" s="3"/>
      <c r="I3089" s="3"/>
      <c r="J3089" s="4"/>
      <c r="K3089" s="4"/>
      <c r="L3089" s="3"/>
      <c r="M3089" s="5"/>
    </row>
    <row r="3090" spans="2:13" x14ac:dyDescent="0.3">
      <c r="B3090" s="3"/>
      <c r="C3090" s="3"/>
      <c r="D3090" s="3"/>
      <c r="E3090" s="3"/>
      <c r="F3090" s="3"/>
      <c r="G3090" s="3"/>
      <c r="H3090" s="3"/>
      <c r="I3090" s="3"/>
      <c r="J3090" s="4"/>
      <c r="K3090" s="4"/>
      <c r="L3090" s="3"/>
      <c r="M3090" s="5"/>
    </row>
    <row r="3091" spans="2:13" x14ac:dyDescent="0.3">
      <c r="B3091" s="3"/>
      <c r="C3091" s="3"/>
      <c r="D3091" s="3"/>
      <c r="E3091" s="3"/>
      <c r="F3091" s="3"/>
      <c r="G3091" s="3"/>
      <c r="H3091" s="3"/>
      <c r="I3091" s="3"/>
      <c r="J3091" s="4"/>
      <c r="K3091" s="4"/>
      <c r="M3091" s="5"/>
    </row>
    <row r="3092" spans="2:13" x14ac:dyDescent="0.3">
      <c r="B3092" s="3"/>
      <c r="C3092" s="3"/>
      <c r="D3092" s="3"/>
      <c r="E3092" s="3"/>
      <c r="F3092" s="3"/>
      <c r="G3092" s="3"/>
      <c r="H3092" s="3"/>
      <c r="I3092" s="3"/>
      <c r="J3092" s="4"/>
      <c r="K3092" s="4"/>
      <c r="L3092" s="3"/>
      <c r="M3092" s="5"/>
    </row>
    <row r="3093" spans="2:13" x14ac:dyDescent="0.3">
      <c r="B3093" s="3"/>
      <c r="C3093" s="3"/>
      <c r="D3093" s="3"/>
      <c r="E3093" s="3"/>
      <c r="F3093" s="3"/>
      <c r="G3093" s="3"/>
      <c r="H3093" s="3"/>
      <c r="I3093" s="3"/>
      <c r="J3093" s="4"/>
      <c r="K3093" s="4"/>
      <c r="L3093" s="3"/>
      <c r="M3093" s="5"/>
    </row>
    <row r="3094" spans="2:13" x14ac:dyDescent="0.3">
      <c r="B3094" s="3"/>
      <c r="C3094" s="3"/>
      <c r="D3094" s="3"/>
      <c r="E3094" s="3"/>
      <c r="F3094" s="3"/>
      <c r="G3094" s="3"/>
      <c r="H3094" s="3"/>
      <c r="I3094" s="3"/>
      <c r="J3094" s="4"/>
      <c r="K3094" s="4"/>
      <c r="L3094" s="3"/>
      <c r="M3094" s="5"/>
    </row>
    <row r="3095" spans="2:13" x14ac:dyDescent="0.3">
      <c r="B3095" s="3"/>
      <c r="C3095" s="3"/>
      <c r="D3095" s="3"/>
      <c r="E3095" s="3"/>
      <c r="F3095" s="3"/>
      <c r="G3095" s="3"/>
      <c r="H3095" s="3"/>
      <c r="I3095" s="3"/>
      <c r="J3095" s="4"/>
      <c r="K3095" s="4"/>
      <c r="L3095" s="3"/>
      <c r="M3095" s="5"/>
    </row>
    <row r="3096" spans="2:13" x14ac:dyDescent="0.3">
      <c r="B3096" s="3"/>
      <c r="C3096" s="3"/>
      <c r="D3096" s="3"/>
      <c r="E3096" s="3"/>
      <c r="G3096" s="3"/>
      <c r="H3096" s="3"/>
      <c r="J3096" s="4"/>
      <c r="K3096" s="4"/>
      <c r="L3096" s="3"/>
      <c r="M3096" s="5"/>
    </row>
    <row r="3097" spans="2:13" x14ac:dyDescent="0.3">
      <c r="B3097" s="3"/>
      <c r="C3097" s="3"/>
      <c r="D3097" s="3"/>
      <c r="E3097" s="3"/>
      <c r="F3097" s="3"/>
      <c r="G3097" s="3"/>
      <c r="H3097" s="3"/>
      <c r="I3097" s="3"/>
      <c r="J3097" s="4"/>
      <c r="K3097" s="4"/>
      <c r="L3097" s="3"/>
      <c r="M3097" s="5"/>
    </row>
    <row r="3098" spans="2:13" x14ac:dyDescent="0.3">
      <c r="B3098" s="3"/>
      <c r="C3098" s="3"/>
      <c r="D3098" s="3"/>
      <c r="E3098" s="3"/>
      <c r="F3098" s="3"/>
      <c r="G3098" s="3"/>
      <c r="H3098" s="3"/>
      <c r="I3098" s="3"/>
      <c r="J3098" s="4"/>
      <c r="K3098" s="4"/>
      <c r="L3098" s="3"/>
      <c r="M3098" s="5"/>
    </row>
    <row r="3099" spans="2:13" x14ac:dyDescent="0.3">
      <c r="B3099" s="3"/>
      <c r="C3099" s="3"/>
      <c r="D3099" s="3"/>
      <c r="E3099" s="3"/>
      <c r="F3099" s="3"/>
      <c r="G3099" s="3"/>
      <c r="H3099" s="3"/>
      <c r="I3099" s="3"/>
      <c r="J3099" s="4"/>
      <c r="K3099" s="4"/>
      <c r="M3099" s="5"/>
    </row>
    <row r="3100" spans="2:13" x14ac:dyDescent="0.3">
      <c r="B3100" s="3"/>
      <c r="C3100" s="3"/>
      <c r="D3100" s="3"/>
      <c r="E3100" s="3"/>
      <c r="F3100" s="3"/>
      <c r="G3100" s="3"/>
      <c r="H3100" s="3"/>
      <c r="I3100" s="3"/>
      <c r="J3100" s="4"/>
      <c r="K3100" s="4"/>
      <c r="M3100" s="5"/>
    </row>
    <row r="3101" spans="2:13" x14ac:dyDescent="0.3">
      <c r="B3101" s="3"/>
      <c r="C3101" s="3"/>
      <c r="D3101" s="3"/>
      <c r="E3101" s="3"/>
      <c r="F3101" s="3"/>
      <c r="G3101" s="3"/>
      <c r="H3101" s="3"/>
      <c r="I3101" s="3"/>
      <c r="J3101" s="4"/>
      <c r="K3101" s="4"/>
      <c r="L3101" s="3"/>
      <c r="M3101" s="5"/>
    </row>
    <row r="3102" spans="2:13" x14ac:dyDescent="0.3">
      <c r="B3102" s="3"/>
      <c r="C3102" s="3"/>
      <c r="D3102" s="3"/>
      <c r="E3102" s="3"/>
      <c r="F3102" s="3"/>
      <c r="G3102" s="3"/>
      <c r="H3102" s="3"/>
      <c r="I3102" s="3"/>
      <c r="J3102" s="4"/>
      <c r="K3102" s="4"/>
      <c r="L3102" s="3"/>
      <c r="M3102" s="5"/>
    </row>
    <row r="3103" spans="2:13" x14ac:dyDescent="0.3">
      <c r="B3103" s="3"/>
      <c r="C3103" s="3"/>
      <c r="D3103" s="3"/>
      <c r="E3103" s="3"/>
      <c r="G3103" s="3"/>
      <c r="H3103" s="3"/>
      <c r="J3103" s="4"/>
      <c r="K3103" s="4"/>
      <c r="L3103" s="3"/>
      <c r="M3103" s="5"/>
    </row>
    <row r="3104" spans="2:13" x14ac:dyDescent="0.3">
      <c r="B3104" s="3"/>
      <c r="C3104" s="3"/>
      <c r="D3104" s="3"/>
      <c r="E3104" s="3"/>
      <c r="F3104" s="3"/>
      <c r="G3104" s="3"/>
      <c r="H3104" s="3"/>
      <c r="I3104" s="3"/>
      <c r="J3104" s="4"/>
      <c r="K3104" s="4"/>
      <c r="L3104" s="3"/>
      <c r="M3104" s="5"/>
    </row>
    <row r="3105" spans="2:13" x14ac:dyDescent="0.3">
      <c r="B3105" s="3"/>
      <c r="C3105" s="3"/>
      <c r="D3105" s="3"/>
      <c r="E3105" s="3"/>
      <c r="F3105" s="3"/>
      <c r="G3105" s="3"/>
      <c r="H3105" s="3"/>
      <c r="I3105" s="3"/>
      <c r="J3105" s="4"/>
      <c r="K3105" s="4"/>
      <c r="L3105" s="3"/>
      <c r="M3105" s="5"/>
    </row>
    <row r="3106" spans="2:13" x14ac:dyDescent="0.3">
      <c r="B3106" s="3"/>
      <c r="C3106" s="3"/>
      <c r="D3106" s="3"/>
      <c r="E3106" s="3"/>
      <c r="F3106" s="3"/>
      <c r="G3106" s="3"/>
      <c r="H3106" s="3"/>
      <c r="I3106" s="3"/>
      <c r="J3106" s="4"/>
      <c r="K3106" s="4"/>
      <c r="L3106" s="3"/>
      <c r="M3106" s="5"/>
    </row>
    <row r="3107" spans="2:13" x14ac:dyDescent="0.3">
      <c r="B3107" s="3"/>
      <c r="C3107" s="3"/>
      <c r="D3107" s="3"/>
      <c r="E3107" s="3"/>
      <c r="F3107" s="3"/>
      <c r="G3107" s="3"/>
      <c r="H3107" s="3"/>
      <c r="I3107" s="3"/>
      <c r="J3107" s="4"/>
      <c r="K3107" s="4"/>
      <c r="L3107" s="3"/>
      <c r="M3107" s="5"/>
    </row>
    <row r="3108" spans="2:13" x14ac:dyDescent="0.3">
      <c r="B3108" s="3"/>
      <c r="C3108" s="3"/>
      <c r="D3108" s="3"/>
      <c r="E3108" s="3"/>
      <c r="F3108" s="3"/>
      <c r="H3108" s="3"/>
      <c r="I3108" s="3"/>
      <c r="J3108" s="4"/>
      <c r="K3108" s="4"/>
      <c r="L3108" s="3"/>
      <c r="M3108" s="5"/>
    </row>
    <row r="3109" spans="2:13" x14ac:dyDescent="0.3">
      <c r="B3109" s="3"/>
      <c r="C3109" s="3"/>
      <c r="D3109" s="3"/>
      <c r="E3109" s="3"/>
      <c r="G3109" s="3"/>
      <c r="H3109" s="3"/>
      <c r="J3109" s="4"/>
      <c r="K3109" s="4"/>
      <c r="L3109" s="3"/>
      <c r="M3109" s="5"/>
    </row>
    <row r="3110" spans="2:13" x14ac:dyDescent="0.3">
      <c r="B3110" s="3"/>
      <c r="C3110" s="3"/>
      <c r="D3110" s="3"/>
      <c r="E3110" s="3"/>
      <c r="F3110" s="3"/>
      <c r="G3110" s="3"/>
      <c r="H3110" s="3"/>
      <c r="I3110" s="3"/>
      <c r="J3110" s="4"/>
      <c r="K3110" s="4"/>
      <c r="L3110" s="3"/>
      <c r="M3110" s="5"/>
    </row>
    <row r="3111" spans="2:13" x14ac:dyDescent="0.3">
      <c r="B3111" s="3"/>
      <c r="C3111" s="3"/>
      <c r="D3111" s="3"/>
      <c r="E3111" s="3"/>
      <c r="F3111" s="3"/>
      <c r="G3111" s="3"/>
      <c r="H3111" s="3"/>
      <c r="I3111" s="3"/>
      <c r="J3111" s="4"/>
      <c r="K3111" s="4"/>
      <c r="L3111" s="3"/>
      <c r="M3111" s="5"/>
    </row>
    <row r="3112" spans="2:13" x14ac:dyDescent="0.3">
      <c r="B3112" s="3"/>
      <c r="C3112" s="3"/>
      <c r="D3112" s="3"/>
      <c r="E3112" s="3"/>
      <c r="F3112" s="3"/>
      <c r="G3112" s="3"/>
      <c r="H3112" s="3"/>
      <c r="I3112" s="3"/>
      <c r="J3112" s="4"/>
      <c r="K3112" s="4"/>
      <c r="L3112" s="3"/>
      <c r="M3112" s="5"/>
    </row>
    <row r="3113" spans="2:13" x14ac:dyDescent="0.3">
      <c r="B3113" s="3"/>
      <c r="C3113" s="3"/>
      <c r="D3113" s="3"/>
      <c r="E3113" s="3"/>
      <c r="F3113" s="3"/>
      <c r="G3113" s="3"/>
      <c r="H3113" s="3"/>
      <c r="I3113" s="3"/>
      <c r="J3113" s="4"/>
      <c r="K3113" s="4"/>
      <c r="L3113" s="3"/>
      <c r="M3113" s="5"/>
    </row>
    <row r="3114" spans="2:13" x14ac:dyDescent="0.3">
      <c r="B3114" s="3"/>
      <c r="C3114" s="3"/>
      <c r="D3114" s="3"/>
      <c r="E3114" s="3"/>
      <c r="F3114" s="3"/>
      <c r="G3114" s="3"/>
      <c r="H3114" s="3"/>
      <c r="I3114" s="3"/>
      <c r="J3114" s="4"/>
      <c r="K3114" s="4"/>
      <c r="L3114" s="3"/>
      <c r="M3114" s="5"/>
    </row>
    <row r="3115" spans="2:13" x14ac:dyDescent="0.3">
      <c r="B3115" s="3"/>
      <c r="C3115" s="3"/>
      <c r="D3115" s="3"/>
      <c r="E3115" s="3"/>
      <c r="F3115" s="3"/>
      <c r="G3115" s="3"/>
      <c r="H3115" s="3"/>
      <c r="I3115" s="3"/>
      <c r="J3115" s="4"/>
      <c r="K3115" s="4"/>
      <c r="M3115" s="5"/>
    </row>
    <row r="3116" spans="2:13" x14ac:dyDescent="0.3">
      <c r="B3116" s="3"/>
      <c r="C3116" s="3"/>
      <c r="D3116" s="3"/>
      <c r="E3116" s="3"/>
      <c r="F3116" s="3"/>
      <c r="G3116" s="3"/>
      <c r="H3116" s="3"/>
      <c r="I3116" s="3"/>
      <c r="J3116" s="4"/>
      <c r="K3116" s="4"/>
      <c r="L3116" s="3"/>
      <c r="M3116" s="5"/>
    </row>
    <row r="3117" spans="2:13" x14ac:dyDescent="0.3">
      <c r="B3117" s="3"/>
      <c r="C3117" s="3"/>
      <c r="D3117" s="3"/>
      <c r="F3117" s="3"/>
      <c r="G3117" s="3"/>
      <c r="H3117" s="3"/>
      <c r="I3117" s="3"/>
      <c r="J3117" s="4"/>
      <c r="K3117" s="4"/>
      <c r="L3117" s="3"/>
      <c r="M3117" s="5"/>
    </row>
    <row r="3118" spans="2:13" x14ac:dyDescent="0.3">
      <c r="B3118" s="3"/>
      <c r="C3118" s="3"/>
      <c r="D3118" s="3"/>
      <c r="E3118" s="3"/>
      <c r="F3118" s="3"/>
      <c r="G3118" s="3"/>
      <c r="H3118" s="3"/>
      <c r="I3118" s="3"/>
      <c r="J3118" s="4"/>
      <c r="K3118" s="4"/>
      <c r="L3118" s="3"/>
      <c r="M3118" s="5"/>
    </row>
    <row r="3119" spans="2:13" x14ac:dyDescent="0.3">
      <c r="B3119" s="3"/>
      <c r="C3119" s="3"/>
      <c r="D3119" s="3"/>
      <c r="E3119" s="3"/>
      <c r="F3119" s="3"/>
      <c r="G3119" s="3"/>
      <c r="H3119" s="3"/>
      <c r="I3119" s="3"/>
      <c r="J3119" s="4"/>
      <c r="K3119" s="4"/>
      <c r="M3119" s="5"/>
    </row>
    <row r="3120" spans="2:13" x14ac:dyDescent="0.3">
      <c r="B3120" s="3"/>
      <c r="C3120" s="3"/>
      <c r="D3120" s="3"/>
      <c r="F3120" s="3"/>
      <c r="G3120" s="3"/>
      <c r="H3120" s="3"/>
      <c r="I3120" s="3"/>
      <c r="J3120" s="4"/>
      <c r="K3120" s="4"/>
      <c r="L3120" s="3"/>
      <c r="M3120" s="5"/>
    </row>
    <row r="3121" spans="2:13" x14ac:dyDescent="0.3">
      <c r="B3121" s="3"/>
      <c r="C3121" s="3"/>
      <c r="D3121" s="3"/>
      <c r="E3121" s="3"/>
      <c r="F3121" s="3"/>
      <c r="G3121" s="3"/>
      <c r="H3121" s="3"/>
      <c r="I3121" s="3"/>
      <c r="J3121" s="4"/>
      <c r="K3121" s="4"/>
      <c r="L3121" s="3"/>
      <c r="M3121" s="5"/>
    </row>
    <row r="3122" spans="2:13" x14ac:dyDescent="0.3">
      <c r="B3122" s="3"/>
      <c r="C3122" s="3"/>
      <c r="D3122" s="3"/>
      <c r="E3122" s="3"/>
      <c r="F3122" s="3"/>
      <c r="G3122" s="3"/>
      <c r="H3122" s="3"/>
      <c r="I3122" s="3"/>
      <c r="J3122" s="4"/>
      <c r="K3122" s="4"/>
      <c r="L3122" s="3"/>
      <c r="M3122" s="5"/>
    </row>
    <row r="3123" spans="2:13" x14ac:dyDescent="0.3">
      <c r="B3123" s="3"/>
      <c r="C3123" s="3"/>
      <c r="D3123" s="3"/>
      <c r="E3123" s="3"/>
      <c r="F3123" s="3"/>
      <c r="G3123" s="3"/>
      <c r="H3123" s="3"/>
      <c r="I3123" s="3"/>
      <c r="J3123" s="4"/>
      <c r="K3123" s="4"/>
      <c r="L3123" s="3"/>
      <c r="M3123" s="5"/>
    </row>
    <row r="3124" spans="2:13" x14ac:dyDescent="0.3">
      <c r="B3124" s="3"/>
      <c r="C3124" s="3"/>
      <c r="D3124" s="3"/>
      <c r="E3124" s="3"/>
      <c r="F3124" s="3"/>
      <c r="G3124" s="3"/>
      <c r="H3124" s="3"/>
      <c r="I3124" s="3"/>
      <c r="J3124" s="4"/>
      <c r="K3124" s="4"/>
      <c r="L3124" s="3"/>
      <c r="M3124" s="5"/>
    </row>
    <row r="3125" spans="2:13" x14ac:dyDescent="0.3">
      <c r="B3125" s="3"/>
      <c r="C3125" s="3"/>
      <c r="D3125" s="3"/>
      <c r="E3125" s="3"/>
      <c r="F3125" s="3"/>
      <c r="G3125" s="3"/>
      <c r="H3125" s="3"/>
      <c r="I3125" s="3"/>
      <c r="J3125" s="4"/>
      <c r="K3125" s="4"/>
      <c r="L3125" s="3"/>
      <c r="M3125" s="5"/>
    </row>
    <row r="3126" spans="2:13" x14ac:dyDescent="0.3">
      <c r="B3126" s="3"/>
      <c r="C3126" s="3"/>
      <c r="D3126" s="3"/>
      <c r="E3126" s="3"/>
      <c r="F3126" s="3"/>
      <c r="G3126" s="3"/>
      <c r="H3126" s="3"/>
      <c r="I3126" s="3"/>
      <c r="J3126" s="4"/>
      <c r="K3126" s="4"/>
      <c r="L3126" s="3"/>
      <c r="M3126" s="5"/>
    </row>
    <row r="3127" spans="2:13" x14ac:dyDescent="0.3">
      <c r="B3127" s="3"/>
      <c r="C3127" s="3"/>
      <c r="D3127" s="3"/>
      <c r="E3127" s="3"/>
      <c r="F3127" s="3"/>
      <c r="G3127" s="3"/>
      <c r="H3127" s="3"/>
      <c r="I3127" s="3"/>
      <c r="J3127" s="4"/>
      <c r="K3127" s="4"/>
      <c r="L3127" s="3"/>
      <c r="M3127" s="5"/>
    </row>
    <row r="3128" spans="2:13" x14ac:dyDescent="0.3">
      <c r="B3128" s="3"/>
      <c r="C3128" s="3"/>
      <c r="D3128" s="3"/>
      <c r="E3128" s="3"/>
      <c r="F3128" s="3"/>
      <c r="G3128" s="3"/>
      <c r="H3128" s="3"/>
      <c r="I3128" s="3"/>
      <c r="J3128" s="4"/>
      <c r="K3128" s="4"/>
      <c r="L3128" s="3"/>
      <c r="M3128" s="5"/>
    </row>
    <row r="3129" spans="2:13" x14ac:dyDescent="0.3">
      <c r="B3129" s="3"/>
      <c r="C3129" s="3"/>
      <c r="D3129" s="3"/>
      <c r="E3129" s="3"/>
      <c r="F3129" s="3"/>
      <c r="G3129" s="3"/>
      <c r="H3129" s="3"/>
      <c r="I3129" s="3"/>
      <c r="J3129" s="4"/>
      <c r="K3129" s="4"/>
      <c r="L3129" s="3"/>
      <c r="M3129" s="5"/>
    </row>
    <row r="3130" spans="2:13" x14ac:dyDescent="0.3">
      <c r="B3130" s="3"/>
      <c r="C3130" s="3"/>
      <c r="D3130" s="3"/>
      <c r="E3130" s="3"/>
      <c r="F3130" s="3"/>
      <c r="G3130" s="3"/>
      <c r="H3130" s="3"/>
      <c r="I3130" s="3"/>
      <c r="J3130" s="4"/>
      <c r="K3130" s="4"/>
      <c r="L3130" s="3"/>
      <c r="M3130" s="5"/>
    </row>
    <row r="3131" spans="2:13" x14ac:dyDescent="0.3">
      <c r="B3131" s="3"/>
      <c r="C3131" s="3"/>
      <c r="D3131" s="3"/>
      <c r="E3131" s="3"/>
      <c r="F3131" s="3"/>
      <c r="G3131" s="3"/>
      <c r="H3131" s="3"/>
      <c r="I3131" s="3"/>
      <c r="J3131" s="4"/>
      <c r="K3131" s="4"/>
      <c r="L3131" s="3"/>
      <c r="M3131" s="5"/>
    </row>
    <row r="3132" spans="2:13" x14ac:dyDescent="0.3">
      <c r="B3132" s="3"/>
      <c r="C3132" s="3"/>
      <c r="D3132" s="3"/>
      <c r="E3132" s="3"/>
      <c r="F3132" s="3"/>
      <c r="G3132" s="3"/>
      <c r="H3132" s="3"/>
      <c r="I3132" s="3"/>
      <c r="J3132" s="4"/>
      <c r="K3132" s="4"/>
      <c r="L3132" s="3"/>
      <c r="M3132" s="5"/>
    </row>
    <row r="3133" spans="2:13" x14ac:dyDescent="0.3">
      <c r="B3133" s="3"/>
      <c r="C3133" s="3"/>
      <c r="D3133" s="3"/>
      <c r="E3133" s="3"/>
      <c r="F3133" s="3"/>
      <c r="G3133" s="3"/>
      <c r="H3133" s="3"/>
      <c r="I3133" s="3"/>
      <c r="J3133" s="4"/>
      <c r="K3133" s="4"/>
      <c r="L3133" s="3"/>
      <c r="M3133" s="5"/>
    </row>
    <row r="3134" spans="2:13" x14ac:dyDescent="0.3">
      <c r="B3134" s="3"/>
      <c r="C3134" s="3"/>
      <c r="D3134" s="3"/>
      <c r="F3134" s="3"/>
      <c r="G3134" s="3"/>
      <c r="H3134" s="3"/>
      <c r="I3134" s="3"/>
      <c r="J3134" s="4"/>
      <c r="K3134" s="4"/>
      <c r="M3134" s="5"/>
    </row>
    <row r="3135" spans="2:13" x14ac:dyDescent="0.3">
      <c r="B3135" s="3"/>
      <c r="C3135" s="3"/>
      <c r="D3135" s="3"/>
      <c r="E3135" s="3"/>
      <c r="F3135" s="3"/>
      <c r="G3135" s="3"/>
      <c r="H3135" s="3"/>
      <c r="I3135" s="3"/>
      <c r="J3135" s="4"/>
      <c r="K3135" s="4"/>
      <c r="L3135" s="3"/>
      <c r="M3135" s="5"/>
    </row>
    <row r="3136" spans="2:13" x14ac:dyDescent="0.3">
      <c r="B3136" s="3"/>
      <c r="C3136" s="3"/>
      <c r="D3136" s="3"/>
      <c r="E3136" s="3"/>
      <c r="F3136" s="3"/>
      <c r="G3136" s="3"/>
      <c r="H3136" s="3"/>
      <c r="I3136" s="3"/>
      <c r="J3136" s="4"/>
      <c r="K3136" s="4"/>
      <c r="L3136" s="3"/>
      <c r="M3136" s="5"/>
    </row>
    <row r="3137" spans="2:13" x14ac:dyDescent="0.3">
      <c r="B3137" s="3"/>
      <c r="C3137" s="3"/>
      <c r="D3137" s="3"/>
      <c r="E3137" s="3"/>
      <c r="F3137" s="3"/>
      <c r="G3137" s="3"/>
      <c r="H3137" s="3"/>
      <c r="I3137" s="3"/>
      <c r="J3137" s="4"/>
      <c r="K3137" s="4"/>
      <c r="L3137" s="3"/>
      <c r="M3137" s="5"/>
    </row>
    <row r="3138" spans="2:13" x14ac:dyDescent="0.3">
      <c r="B3138" s="3"/>
      <c r="C3138" s="3"/>
      <c r="D3138" s="3"/>
      <c r="E3138" s="3"/>
      <c r="F3138" s="3"/>
      <c r="G3138" s="3"/>
      <c r="H3138" s="3"/>
      <c r="I3138" s="3"/>
      <c r="J3138" s="4"/>
      <c r="K3138" s="4"/>
      <c r="L3138" s="3"/>
      <c r="M3138" s="5"/>
    </row>
    <row r="3139" spans="2:13" x14ac:dyDescent="0.3">
      <c r="B3139" s="3"/>
      <c r="C3139" s="3"/>
      <c r="D3139" s="3"/>
      <c r="E3139" s="3"/>
      <c r="F3139" s="3"/>
      <c r="G3139" s="3"/>
      <c r="H3139" s="3"/>
      <c r="I3139" s="3"/>
      <c r="J3139" s="4"/>
      <c r="K3139" s="4"/>
      <c r="M3139" s="5"/>
    </row>
    <row r="3140" spans="2:13" x14ac:dyDescent="0.3">
      <c r="B3140" s="3"/>
      <c r="C3140" s="3"/>
      <c r="D3140" s="3"/>
      <c r="E3140" s="3"/>
      <c r="F3140" s="3"/>
      <c r="G3140" s="3"/>
      <c r="H3140" s="3"/>
      <c r="I3140" s="3"/>
      <c r="J3140" s="4"/>
      <c r="K3140" s="4"/>
      <c r="L3140" s="3"/>
      <c r="M3140" s="5"/>
    </row>
    <row r="3141" spans="2:13" x14ac:dyDescent="0.3">
      <c r="B3141" s="3"/>
      <c r="C3141" s="3"/>
      <c r="D3141" s="3"/>
      <c r="E3141" s="3"/>
      <c r="F3141" s="3"/>
      <c r="G3141" s="3"/>
      <c r="H3141" s="3"/>
      <c r="I3141" s="3"/>
      <c r="J3141" s="4"/>
      <c r="K3141" s="4"/>
      <c r="L3141" s="3"/>
      <c r="M3141" s="5"/>
    </row>
    <row r="3142" spans="2:13" x14ac:dyDescent="0.3">
      <c r="B3142" s="3"/>
      <c r="C3142" s="3"/>
      <c r="D3142" s="3"/>
      <c r="E3142" s="3"/>
      <c r="F3142" s="3"/>
      <c r="G3142" s="3"/>
      <c r="H3142" s="3"/>
      <c r="I3142" s="3"/>
      <c r="J3142" s="4"/>
      <c r="K3142" s="4"/>
      <c r="L3142" s="3"/>
      <c r="M3142" s="5"/>
    </row>
    <row r="3143" spans="2:13" x14ac:dyDescent="0.3">
      <c r="B3143" s="3"/>
      <c r="C3143" s="3"/>
      <c r="D3143" s="3"/>
      <c r="E3143" s="3"/>
      <c r="F3143" s="3"/>
      <c r="G3143" s="3"/>
      <c r="H3143" s="3"/>
      <c r="I3143" s="3"/>
      <c r="J3143" s="4"/>
      <c r="K3143" s="4"/>
      <c r="L3143" s="3"/>
      <c r="M3143" s="5"/>
    </row>
    <row r="3144" spans="2:13" x14ac:dyDescent="0.3">
      <c r="B3144" s="3"/>
      <c r="C3144" s="3"/>
      <c r="D3144" s="3"/>
      <c r="E3144" s="3"/>
      <c r="F3144" s="3"/>
      <c r="G3144" s="3"/>
      <c r="H3144" s="3"/>
      <c r="I3144" s="3"/>
      <c r="J3144" s="4"/>
      <c r="K3144" s="4"/>
      <c r="L3144" s="3"/>
      <c r="M3144" s="5"/>
    </row>
    <row r="3145" spans="2:13" x14ac:dyDescent="0.3">
      <c r="B3145" s="3"/>
      <c r="C3145" s="3"/>
      <c r="D3145" s="3"/>
      <c r="E3145" s="3"/>
      <c r="F3145" s="3"/>
      <c r="G3145" s="3"/>
      <c r="H3145" s="3"/>
      <c r="I3145" s="3"/>
      <c r="J3145" s="4"/>
      <c r="K3145" s="4"/>
      <c r="L3145" s="3"/>
      <c r="M3145" s="5"/>
    </row>
    <row r="3146" spans="2:13" x14ac:dyDescent="0.3">
      <c r="B3146" s="3"/>
      <c r="C3146" s="3"/>
      <c r="D3146" s="3"/>
      <c r="E3146" s="3"/>
      <c r="F3146" s="3"/>
      <c r="G3146" s="3"/>
      <c r="H3146" s="3"/>
      <c r="I3146" s="3"/>
      <c r="J3146" s="4"/>
      <c r="K3146" s="4"/>
      <c r="L3146" s="3"/>
      <c r="M3146" s="5"/>
    </row>
    <row r="3147" spans="2:13" x14ac:dyDescent="0.3">
      <c r="B3147" s="3"/>
      <c r="C3147" s="3"/>
      <c r="D3147" s="3"/>
      <c r="E3147" s="3"/>
      <c r="F3147" s="3"/>
      <c r="G3147" s="3"/>
      <c r="H3147" s="3"/>
      <c r="I3147" s="3"/>
      <c r="J3147" s="4"/>
      <c r="K3147" s="4"/>
      <c r="M3147" s="5"/>
    </row>
    <row r="3148" spans="2:13" x14ac:dyDescent="0.3">
      <c r="B3148" s="3"/>
      <c r="C3148" s="3"/>
      <c r="D3148" s="3"/>
      <c r="E3148" s="3"/>
      <c r="F3148" s="3"/>
      <c r="G3148" s="3"/>
      <c r="H3148" s="3"/>
      <c r="I3148" s="3"/>
      <c r="J3148" s="4"/>
      <c r="K3148" s="4"/>
      <c r="L3148" s="3"/>
      <c r="M3148" s="5"/>
    </row>
    <row r="3149" spans="2:13" x14ac:dyDescent="0.3">
      <c r="B3149" s="3"/>
      <c r="C3149" s="3"/>
      <c r="D3149" s="3"/>
      <c r="E3149" s="3"/>
      <c r="F3149" s="3"/>
      <c r="G3149" s="3"/>
      <c r="H3149" s="3"/>
      <c r="I3149" s="3"/>
      <c r="J3149" s="4"/>
      <c r="K3149" s="4"/>
      <c r="L3149" s="3"/>
      <c r="M3149" s="5"/>
    </row>
    <row r="3150" spans="2:13" x14ac:dyDescent="0.3">
      <c r="B3150" s="3"/>
      <c r="C3150" s="3"/>
      <c r="D3150" s="3"/>
      <c r="E3150" s="3"/>
      <c r="F3150" s="3"/>
      <c r="G3150" s="3"/>
      <c r="H3150" s="3"/>
      <c r="I3150" s="3"/>
      <c r="J3150" s="4"/>
      <c r="K3150" s="4"/>
      <c r="L3150" s="3"/>
      <c r="M3150" s="5"/>
    </row>
    <row r="3151" spans="2:13" x14ac:dyDescent="0.3">
      <c r="B3151" s="3"/>
      <c r="C3151" s="3"/>
      <c r="D3151" s="3"/>
      <c r="E3151" s="3"/>
      <c r="F3151" s="3"/>
      <c r="G3151" s="3"/>
      <c r="H3151" s="3"/>
      <c r="I3151" s="3"/>
      <c r="J3151" s="4"/>
      <c r="K3151" s="4"/>
      <c r="L3151" s="3"/>
      <c r="M3151" s="5"/>
    </row>
    <row r="3152" spans="2:13" x14ac:dyDescent="0.3">
      <c r="B3152" s="3"/>
      <c r="C3152" s="3"/>
      <c r="D3152" s="3"/>
      <c r="E3152" s="3"/>
      <c r="F3152" s="3"/>
      <c r="G3152" s="3"/>
      <c r="H3152" s="3"/>
      <c r="I3152" s="3"/>
      <c r="J3152" s="4"/>
      <c r="K3152" s="4"/>
      <c r="L3152" s="3"/>
      <c r="M3152" s="5"/>
    </row>
    <row r="3153" spans="2:13" x14ac:dyDescent="0.3">
      <c r="B3153" s="3"/>
      <c r="C3153" s="3"/>
      <c r="D3153" s="3"/>
      <c r="E3153" s="3"/>
      <c r="F3153" s="3"/>
      <c r="G3153" s="3"/>
      <c r="H3153" s="3"/>
      <c r="I3153" s="3"/>
      <c r="J3153" s="4"/>
      <c r="K3153" s="4"/>
      <c r="L3153" s="3"/>
      <c r="M3153" s="5"/>
    </row>
    <row r="3154" spans="2:13" x14ac:dyDescent="0.3">
      <c r="B3154" s="3"/>
      <c r="C3154" s="3"/>
      <c r="D3154" s="3"/>
      <c r="E3154" s="3"/>
      <c r="F3154" s="3"/>
      <c r="G3154" s="3"/>
      <c r="H3154" s="3"/>
      <c r="I3154" s="3"/>
      <c r="J3154" s="4"/>
      <c r="K3154" s="4"/>
      <c r="L3154" s="3"/>
      <c r="M3154" s="5"/>
    </row>
    <row r="3155" spans="2:13" x14ac:dyDescent="0.3">
      <c r="B3155" s="3"/>
      <c r="C3155" s="3"/>
      <c r="D3155" s="3"/>
      <c r="E3155" s="3"/>
      <c r="F3155" s="3"/>
      <c r="G3155" s="3"/>
      <c r="H3155" s="3"/>
      <c r="I3155" s="3"/>
      <c r="J3155" s="4"/>
      <c r="K3155" s="4"/>
      <c r="L3155" s="3"/>
      <c r="M3155" s="5"/>
    </row>
    <row r="3156" spans="2:13" x14ac:dyDescent="0.3">
      <c r="B3156" s="3"/>
      <c r="C3156" s="3"/>
      <c r="D3156" s="3"/>
      <c r="E3156" s="3"/>
      <c r="F3156" s="3"/>
      <c r="G3156" s="3"/>
      <c r="H3156" s="3"/>
      <c r="I3156" s="3"/>
      <c r="J3156" s="4"/>
      <c r="K3156" s="4"/>
      <c r="L3156" s="3"/>
      <c r="M3156" s="5"/>
    </row>
    <row r="3157" spans="2:13" x14ac:dyDescent="0.3">
      <c r="B3157" s="3"/>
      <c r="C3157" s="3"/>
      <c r="D3157" s="3"/>
      <c r="E3157" s="3"/>
      <c r="F3157" s="3"/>
      <c r="G3157" s="3"/>
      <c r="H3157" s="3"/>
      <c r="I3157" s="3"/>
      <c r="J3157" s="4"/>
      <c r="K3157" s="4"/>
      <c r="L3157" s="3"/>
      <c r="M3157" s="5"/>
    </row>
    <row r="3158" spans="2:13" x14ac:dyDescent="0.3">
      <c r="B3158" s="3"/>
      <c r="C3158" s="3"/>
      <c r="D3158" s="3"/>
      <c r="E3158" s="3"/>
      <c r="G3158" s="3"/>
      <c r="H3158" s="3"/>
      <c r="J3158" s="4"/>
      <c r="K3158" s="4"/>
      <c r="L3158" s="3"/>
      <c r="M3158" s="5"/>
    </row>
    <row r="3159" spans="2:13" x14ac:dyDescent="0.3">
      <c r="B3159" s="3"/>
      <c r="C3159" s="3"/>
      <c r="D3159" s="3"/>
      <c r="E3159" s="3"/>
      <c r="F3159" s="3"/>
      <c r="G3159" s="3"/>
      <c r="H3159" s="3"/>
      <c r="I3159" s="3"/>
      <c r="J3159" s="4"/>
      <c r="K3159" s="4"/>
      <c r="M3159" s="5"/>
    </row>
    <row r="3160" spans="2:13" x14ac:dyDescent="0.3">
      <c r="B3160" s="3"/>
      <c r="C3160" s="3"/>
      <c r="D3160" s="3"/>
      <c r="E3160" s="3"/>
      <c r="F3160" s="3"/>
      <c r="G3160" s="3"/>
      <c r="H3160" s="3"/>
      <c r="I3160" s="3"/>
      <c r="J3160" s="4"/>
      <c r="K3160" s="4"/>
      <c r="L3160" s="3"/>
      <c r="M3160" s="5"/>
    </row>
    <row r="3161" spans="2:13" x14ac:dyDescent="0.3">
      <c r="B3161" s="3"/>
      <c r="C3161" s="3"/>
      <c r="D3161" s="3"/>
      <c r="E3161" s="3"/>
      <c r="F3161" s="3"/>
      <c r="G3161" s="3"/>
      <c r="H3161" s="3"/>
      <c r="I3161" s="3"/>
      <c r="J3161" s="4"/>
      <c r="K3161" s="4"/>
      <c r="L3161" s="3"/>
      <c r="M3161" s="5"/>
    </row>
    <row r="3162" spans="2:13" x14ac:dyDescent="0.3">
      <c r="B3162" s="3"/>
      <c r="C3162" s="3"/>
      <c r="D3162" s="3"/>
      <c r="E3162" s="3"/>
      <c r="F3162" s="3"/>
      <c r="G3162" s="3"/>
      <c r="H3162" s="3"/>
      <c r="I3162" s="3"/>
      <c r="J3162" s="4"/>
      <c r="K3162" s="4"/>
      <c r="L3162" s="3"/>
      <c r="M3162" s="5"/>
    </row>
    <row r="3163" spans="2:13" x14ac:dyDescent="0.3">
      <c r="B3163" s="3"/>
      <c r="C3163" s="3"/>
      <c r="D3163" s="3"/>
      <c r="E3163" s="3"/>
      <c r="F3163" s="3"/>
      <c r="G3163" s="3"/>
      <c r="H3163" s="3"/>
      <c r="I3163" s="3"/>
      <c r="J3163" s="4"/>
      <c r="K3163" s="4"/>
      <c r="M3163" s="5"/>
    </row>
    <row r="3164" spans="2:13" x14ac:dyDescent="0.3">
      <c r="B3164" s="3"/>
      <c r="C3164" s="3"/>
      <c r="D3164" s="3"/>
      <c r="E3164" s="3"/>
      <c r="F3164" s="3"/>
      <c r="G3164" s="3"/>
      <c r="H3164" s="3"/>
      <c r="I3164" s="3"/>
      <c r="J3164" s="4"/>
      <c r="K3164" s="4"/>
      <c r="L3164" s="3"/>
      <c r="M3164" s="5"/>
    </row>
    <row r="3165" spans="2:13" x14ac:dyDescent="0.3">
      <c r="B3165" s="3"/>
      <c r="C3165" s="3"/>
      <c r="D3165" s="3"/>
      <c r="E3165" s="3"/>
      <c r="F3165" s="3"/>
      <c r="H3165" s="3"/>
      <c r="I3165" s="3"/>
      <c r="J3165" s="4"/>
      <c r="K3165" s="4"/>
      <c r="L3165" s="3"/>
      <c r="M3165" s="5"/>
    </row>
    <row r="3166" spans="2:13" x14ac:dyDescent="0.3">
      <c r="B3166" s="3"/>
      <c r="C3166" s="3"/>
      <c r="D3166" s="3"/>
      <c r="E3166" s="3"/>
      <c r="F3166" s="3"/>
      <c r="G3166" s="3"/>
      <c r="H3166" s="3"/>
      <c r="I3166" s="3"/>
      <c r="J3166" s="4"/>
      <c r="K3166" s="4"/>
      <c r="L3166" s="3"/>
      <c r="M3166" s="5"/>
    </row>
    <row r="3167" spans="2:13" x14ac:dyDescent="0.3">
      <c r="B3167" s="3"/>
      <c r="C3167" s="3"/>
      <c r="D3167" s="3"/>
      <c r="E3167" s="3"/>
      <c r="F3167" s="3"/>
      <c r="G3167" s="3"/>
      <c r="H3167" s="3"/>
      <c r="I3167" s="3"/>
      <c r="J3167" s="4"/>
      <c r="K3167" s="4"/>
      <c r="L3167" s="3"/>
      <c r="M3167" s="5"/>
    </row>
    <row r="3168" spans="2:13" x14ac:dyDescent="0.3">
      <c r="B3168" s="3"/>
      <c r="C3168" s="3"/>
      <c r="D3168" s="3"/>
      <c r="E3168" s="3"/>
      <c r="F3168" s="3"/>
      <c r="G3168" s="3"/>
      <c r="H3168" s="3"/>
      <c r="I3168" s="3"/>
      <c r="J3168" s="4"/>
      <c r="K3168" s="4"/>
      <c r="L3168" s="3"/>
      <c r="M3168" s="5"/>
    </row>
    <row r="3169" spans="2:13" x14ac:dyDescent="0.3">
      <c r="B3169" s="3"/>
      <c r="C3169" s="3"/>
      <c r="D3169" s="3"/>
      <c r="E3169" s="3"/>
      <c r="F3169" s="3"/>
      <c r="G3169" s="3"/>
      <c r="H3169" s="3"/>
      <c r="I3169" s="3"/>
      <c r="J3169" s="4"/>
      <c r="K3169" s="4"/>
      <c r="L3169" s="3"/>
      <c r="M3169" s="5"/>
    </row>
    <row r="3170" spans="2:13" x14ac:dyDescent="0.3">
      <c r="B3170" s="3"/>
      <c r="C3170" s="3"/>
      <c r="D3170" s="3"/>
      <c r="E3170" s="3"/>
      <c r="F3170" s="3"/>
      <c r="G3170" s="3"/>
      <c r="H3170" s="3"/>
      <c r="I3170" s="3"/>
      <c r="J3170" s="4"/>
      <c r="K3170" s="4"/>
      <c r="M3170" s="5"/>
    </row>
    <row r="3171" spans="2:13" x14ac:dyDescent="0.3">
      <c r="B3171" s="3"/>
      <c r="C3171" s="3"/>
      <c r="D3171" s="3"/>
      <c r="E3171" s="3"/>
      <c r="G3171" s="3"/>
      <c r="H3171" s="3"/>
      <c r="J3171" s="4"/>
      <c r="K3171" s="4"/>
      <c r="L3171" s="3"/>
      <c r="M3171" s="5"/>
    </row>
    <row r="3172" spans="2:13" x14ac:dyDescent="0.3">
      <c r="B3172" s="3"/>
      <c r="C3172" s="3"/>
      <c r="D3172" s="3"/>
      <c r="E3172" s="3"/>
      <c r="F3172" s="3"/>
      <c r="G3172" s="3"/>
      <c r="H3172" s="3"/>
      <c r="I3172" s="3"/>
      <c r="J3172" s="4"/>
      <c r="K3172" s="4"/>
      <c r="L3172" s="3"/>
      <c r="M3172" s="5"/>
    </row>
    <row r="3173" spans="2:13" x14ac:dyDescent="0.3">
      <c r="B3173" s="3"/>
      <c r="C3173" s="3"/>
      <c r="D3173" s="3"/>
      <c r="E3173" s="3"/>
      <c r="F3173" s="3"/>
      <c r="G3173" s="3"/>
      <c r="H3173" s="3"/>
      <c r="I3173" s="3"/>
      <c r="J3173" s="4"/>
      <c r="K3173" s="4"/>
      <c r="L3173" s="3"/>
      <c r="M3173" s="5"/>
    </row>
    <row r="3174" spans="2:13" x14ac:dyDescent="0.3">
      <c r="B3174" s="3"/>
      <c r="C3174" s="3"/>
      <c r="D3174" s="3"/>
      <c r="E3174" s="3"/>
      <c r="F3174" s="3"/>
      <c r="G3174" s="3"/>
      <c r="H3174" s="3"/>
      <c r="I3174" s="3"/>
      <c r="J3174" s="4"/>
      <c r="K3174" s="4"/>
      <c r="L3174" s="3"/>
      <c r="M3174" s="5"/>
    </row>
    <row r="3175" spans="2:13" x14ac:dyDescent="0.3">
      <c r="B3175" s="3"/>
      <c r="C3175" s="3"/>
      <c r="D3175" s="3"/>
      <c r="E3175" s="3"/>
      <c r="F3175" s="3"/>
      <c r="G3175" s="3"/>
      <c r="H3175" s="3"/>
      <c r="I3175" s="3"/>
      <c r="J3175" s="4"/>
      <c r="K3175" s="4"/>
      <c r="M3175" s="5"/>
    </row>
    <row r="3176" spans="2:13" x14ac:dyDescent="0.3">
      <c r="B3176" s="3"/>
      <c r="C3176" s="3"/>
      <c r="D3176" s="3"/>
      <c r="E3176" s="3"/>
      <c r="F3176" s="3"/>
      <c r="G3176" s="3"/>
      <c r="H3176" s="3"/>
      <c r="I3176" s="3"/>
      <c r="J3176" s="4"/>
      <c r="K3176" s="4"/>
      <c r="L3176" s="3"/>
      <c r="M3176" s="5"/>
    </row>
    <row r="3177" spans="2:13" x14ac:dyDescent="0.3">
      <c r="B3177" s="3"/>
      <c r="C3177" s="3"/>
      <c r="D3177" s="3"/>
      <c r="E3177" s="3"/>
      <c r="F3177" s="3"/>
      <c r="G3177" s="3"/>
      <c r="H3177" s="3"/>
      <c r="I3177" s="3"/>
      <c r="J3177" s="4"/>
      <c r="K3177" s="4"/>
      <c r="L3177" s="3"/>
      <c r="M3177" s="5"/>
    </row>
    <row r="3178" spans="2:13" x14ac:dyDescent="0.3">
      <c r="B3178" s="3"/>
      <c r="C3178" s="3"/>
      <c r="D3178" s="3"/>
      <c r="E3178" s="3"/>
      <c r="G3178" s="3"/>
      <c r="H3178" s="3"/>
      <c r="J3178" s="4"/>
      <c r="K3178" s="4"/>
      <c r="L3178" s="3"/>
      <c r="M3178" s="5"/>
    </row>
    <row r="3179" spans="2:13" x14ac:dyDescent="0.3">
      <c r="B3179" s="3"/>
      <c r="C3179" s="3"/>
      <c r="D3179" s="3"/>
      <c r="E3179" s="3"/>
      <c r="F3179" s="3"/>
      <c r="G3179" s="3"/>
      <c r="H3179" s="3"/>
      <c r="I3179" s="3"/>
      <c r="J3179" s="4"/>
      <c r="K3179" s="4"/>
      <c r="L3179" s="3"/>
      <c r="M3179" s="5"/>
    </row>
    <row r="3180" spans="2:13" x14ac:dyDescent="0.3">
      <c r="B3180" s="3"/>
      <c r="C3180" s="3"/>
      <c r="D3180" s="3"/>
      <c r="E3180" s="3"/>
      <c r="F3180" s="3"/>
      <c r="G3180" s="3"/>
      <c r="H3180" s="3"/>
      <c r="I3180" s="3"/>
      <c r="J3180" s="4"/>
      <c r="K3180" s="4"/>
      <c r="L3180" s="3"/>
      <c r="M3180" s="5"/>
    </row>
    <row r="3181" spans="2:13" x14ac:dyDescent="0.3">
      <c r="B3181" s="3"/>
      <c r="C3181" s="3"/>
      <c r="D3181" s="3"/>
      <c r="E3181" s="3"/>
      <c r="F3181" s="3"/>
      <c r="G3181" s="3"/>
      <c r="H3181" s="3"/>
      <c r="I3181" s="3"/>
      <c r="J3181" s="4"/>
      <c r="K3181" s="4"/>
      <c r="L3181" s="3"/>
      <c r="M3181" s="5"/>
    </row>
    <row r="3182" spans="2:13" x14ac:dyDescent="0.3">
      <c r="B3182" s="3"/>
      <c r="C3182" s="3"/>
      <c r="D3182" s="3"/>
      <c r="E3182" s="3"/>
      <c r="F3182" s="3"/>
      <c r="G3182" s="3"/>
      <c r="H3182" s="3"/>
      <c r="I3182" s="3"/>
      <c r="J3182" s="4"/>
      <c r="K3182" s="4"/>
      <c r="M3182" s="5"/>
    </row>
    <row r="3183" spans="2:13" x14ac:dyDescent="0.3">
      <c r="B3183" s="3"/>
      <c r="C3183" s="3"/>
      <c r="D3183" s="3"/>
      <c r="E3183" s="3"/>
      <c r="F3183" s="3"/>
      <c r="G3183" s="3"/>
      <c r="H3183" s="3"/>
      <c r="I3183" s="3"/>
      <c r="J3183" s="4"/>
      <c r="K3183" s="4"/>
      <c r="L3183" s="3"/>
      <c r="M3183" s="5"/>
    </row>
    <row r="3184" spans="2:13" x14ac:dyDescent="0.3">
      <c r="B3184" s="3"/>
      <c r="C3184" s="3"/>
      <c r="D3184" s="3"/>
      <c r="E3184" s="3"/>
      <c r="F3184" s="3"/>
      <c r="G3184" s="3"/>
      <c r="H3184" s="3"/>
      <c r="I3184" s="3"/>
      <c r="J3184" s="4"/>
      <c r="K3184" s="4"/>
      <c r="L3184" s="3"/>
      <c r="M3184" s="5"/>
    </row>
    <row r="3185" spans="2:13" x14ac:dyDescent="0.3">
      <c r="B3185" s="3"/>
      <c r="C3185" s="3"/>
      <c r="D3185" s="3"/>
      <c r="E3185" s="3"/>
      <c r="F3185" s="3"/>
      <c r="G3185" s="3"/>
      <c r="H3185" s="3"/>
      <c r="I3185" s="3"/>
      <c r="J3185" s="4"/>
      <c r="K3185" s="4"/>
      <c r="M3185" s="5"/>
    </row>
    <row r="3186" spans="2:13" x14ac:dyDescent="0.3">
      <c r="B3186" s="3"/>
      <c r="C3186" s="3"/>
      <c r="D3186" s="3"/>
      <c r="E3186" s="3"/>
      <c r="F3186" s="3"/>
      <c r="G3186" s="3"/>
      <c r="H3186" s="3"/>
      <c r="I3186" s="3"/>
      <c r="J3186" s="4"/>
      <c r="K3186" s="4"/>
      <c r="L3186" s="3"/>
      <c r="M3186" s="5"/>
    </row>
    <row r="3187" spans="2:13" x14ac:dyDescent="0.3">
      <c r="B3187" s="3"/>
      <c r="C3187" s="3"/>
      <c r="D3187" s="3"/>
      <c r="E3187" s="3"/>
      <c r="F3187" s="3"/>
      <c r="G3187" s="3"/>
      <c r="H3187" s="3"/>
      <c r="I3187" s="3"/>
      <c r="J3187" s="4"/>
      <c r="K3187" s="4"/>
      <c r="L3187" s="3"/>
      <c r="M3187" s="5"/>
    </row>
    <row r="3188" spans="2:13" x14ac:dyDescent="0.3">
      <c r="B3188" s="3"/>
      <c r="C3188" s="3"/>
      <c r="D3188" s="3"/>
      <c r="E3188" s="3"/>
      <c r="F3188" s="3"/>
      <c r="G3188" s="3"/>
      <c r="H3188" s="3"/>
      <c r="I3188" s="3"/>
      <c r="J3188" s="4"/>
      <c r="K3188" s="4"/>
      <c r="L3188" s="3"/>
      <c r="M3188" s="5"/>
    </row>
    <row r="3189" spans="2:13" x14ac:dyDescent="0.3">
      <c r="B3189" s="3"/>
      <c r="C3189" s="3"/>
      <c r="D3189" s="3"/>
      <c r="E3189" s="3"/>
      <c r="F3189" s="3"/>
      <c r="G3189" s="3"/>
      <c r="H3189" s="3"/>
      <c r="I3189" s="3"/>
      <c r="J3189" s="4"/>
      <c r="K3189" s="4"/>
      <c r="L3189" s="3"/>
      <c r="M3189" s="5"/>
    </row>
    <row r="3190" spans="2:13" x14ac:dyDescent="0.3">
      <c r="B3190" s="3"/>
      <c r="C3190" s="3"/>
      <c r="D3190" s="3"/>
      <c r="E3190" s="3"/>
      <c r="F3190" s="3"/>
      <c r="G3190" s="3"/>
      <c r="H3190" s="3"/>
      <c r="I3190" s="3"/>
      <c r="J3190" s="4"/>
      <c r="K3190" s="4"/>
      <c r="L3190" s="3"/>
      <c r="M3190" s="5"/>
    </row>
    <row r="3191" spans="2:13" x14ac:dyDescent="0.3">
      <c r="B3191" s="3"/>
      <c r="C3191" s="3"/>
      <c r="D3191" s="3"/>
      <c r="F3191" s="3"/>
      <c r="G3191" s="3"/>
      <c r="H3191" s="3"/>
      <c r="I3191" s="3"/>
      <c r="J3191" s="4"/>
      <c r="K3191" s="4"/>
      <c r="L3191" s="3"/>
      <c r="M3191" s="5"/>
    </row>
    <row r="3192" spans="2:13" x14ac:dyDescent="0.3">
      <c r="B3192" s="3"/>
      <c r="C3192" s="3"/>
      <c r="D3192" s="3"/>
      <c r="E3192" s="3"/>
      <c r="F3192" s="3"/>
      <c r="G3192" s="3"/>
      <c r="H3192" s="3"/>
      <c r="I3192" s="3"/>
      <c r="J3192" s="4"/>
      <c r="K3192" s="4"/>
      <c r="L3192" s="3"/>
      <c r="M3192" s="5"/>
    </row>
    <row r="3193" spans="2:13" x14ac:dyDescent="0.3">
      <c r="B3193" s="3"/>
      <c r="C3193" s="3"/>
      <c r="D3193" s="3"/>
      <c r="E3193" s="3"/>
      <c r="F3193" s="3"/>
      <c r="H3193" s="3"/>
      <c r="I3193" s="3"/>
      <c r="J3193" s="4"/>
      <c r="K3193" s="4"/>
      <c r="L3193" s="3"/>
      <c r="M3193" s="5"/>
    </row>
    <row r="3194" spans="2:13" x14ac:dyDescent="0.3">
      <c r="B3194" s="3"/>
      <c r="C3194" s="3"/>
      <c r="D3194" s="3"/>
      <c r="F3194" s="3"/>
      <c r="G3194" s="3"/>
      <c r="H3194" s="3"/>
      <c r="I3194" s="3"/>
      <c r="J3194" s="4"/>
      <c r="K3194" s="4"/>
      <c r="L3194" s="3"/>
      <c r="M3194" s="5"/>
    </row>
    <row r="3195" spans="2:13" x14ac:dyDescent="0.3">
      <c r="B3195" s="3"/>
      <c r="C3195" s="3"/>
      <c r="D3195" s="3"/>
      <c r="E3195" s="3"/>
      <c r="F3195" s="3"/>
      <c r="G3195" s="3"/>
      <c r="H3195" s="3"/>
      <c r="I3195" s="3"/>
      <c r="J3195" s="4"/>
      <c r="K3195" s="4"/>
      <c r="L3195" s="3"/>
      <c r="M3195" s="5"/>
    </row>
    <row r="3196" spans="2:13" x14ac:dyDescent="0.3">
      <c r="B3196" s="3"/>
      <c r="C3196" s="3"/>
      <c r="D3196" s="3"/>
      <c r="E3196" s="3"/>
      <c r="F3196" s="3"/>
      <c r="G3196" s="3"/>
      <c r="H3196" s="3"/>
      <c r="I3196" s="3"/>
      <c r="J3196" s="4"/>
      <c r="K3196" s="4"/>
      <c r="L3196" s="3"/>
      <c r="M3196" s="5"/>
    </row>
    <row r="3197" spans="2:13" x14ac:dyDescent="0.3">
      <c r="B3197" s="3"/>
      <c r="C3197" s="3"/>
      <c r="D3197" s="3"/>
      <c r="F3197" s="3"/>
      <c r="G3197" s="3"/>
      <c r="H3197" s="3"/>
      <c r="I3197" s="3"/>
      <c r="J3197" s="4"/>
      <c r="K3197" s="4"/>
      <c r="L3197" s="3"/>
      <c r="M3197" s="5"/>
    </row>
    <row r="3198" spans="2:13" x14ac:dyDescent="0.3">
      <c r="B3198" s="3"/>
      <c r="C3198" s="3"/>
      <c r="D3198" s="3"/>
      <c r="E3198" s="3"/>
      <c r="F3198" s="3"/>
      <c r="G3198" s="3"/>
      <c r="H3198" s="3"/>
      <c r="I3198" s="3"/>
      <c r="J3198" s="4"/>
      <c r="K3198" s="4"/>
      <c r="L3198" s="3"/>
      <c r="M3198" s="5"/>
    </row>
    <row r="3199" spans="2:13" x14ac:dyDescent="0.3">
      <c r="B3199" s="3"/>
      <c r="C3199" s="3"/>
      <c r="D3199" s="3"/>
      <c r="E3199" s="3"/>
      <c r="F3199" s="3"/>
      <c r="G3199" s="3"/>
      <c r="H3199" s="3"/>
      <c r="I3199" s="3"/>
      <c r="J3199" s="4"/>
      <c r="K3199" s="4"/>
      <c r="M3199" s="5"/>
    </row>
    <row r="3200" spans="2:13" x14ac:dyDescent="0.3">
      <c r="B3200" s="3"/>
      <c r="C3200" s="3"/>
      <c r="D3200" s="3"/>
      <c r="E3200" s="3"/>
      <c r="F3200" s="3"/>
      <c r="G3200" s="3"/>
      <c r="H3200" s="3"/>
      <c r="I3200" s="3"/>
      <c r="J3200" s="4"/>
      <c r="K3200" s="4"/>
      <c r="L3200" s="3"/>
      <c r="M3200" s="5"/>
    </row>
    <row r="3201" spans="2:13" x14ac:dyDescent="0.3">
      <c r="B3201" s="3"/>
      <c r="C3201" s="3"/>
      <c r="D3201" s="3"/>
      <c r="E3201" s="3"/>
      <c r="F3201" s="3"/>
      <c r="G3201" s="3"/>
      <c r="H3201" s="3"/>
      <c r="I3201" s="3"/>
      <c r="J3201" s="4"/>
      <c r="K3201" s="4"/>
      <c r="M3201" s="5"/>
    </row>
    <row r="3202" spans="2:13" x14ac:dyDescent="0.3">
      <c r="B3202" s="3"/>
      <c r="C3202" s="3"/>
      <c r="D3202" s="3"/>
      <c r="E3202" s="3"/>
      <c r="F3202" s="3"/>
      <c r="G3202" s="3"/>
      <c r="H3202" s="3"/>
      <c r="I3202" s="3"/>
      <c r="J3202" s="4"/>
      <c r="K3202" s="4"/>
      <c r="L3202" s="3"/>
      <c r="M3202" s="5"/>
    </row>
    <row r="3203" spans="2:13" x14ac:dyDescent="0.3">
      <c r="B3203" s="3"/>
      <c r="C3203" s="3"/>
      <c r="D3203" s="3"/>
      <c r="E3203" s="3"/>
      <c r="F3203" s="3"/>
      <c r="G3203" s="3"/>
      <c r="H3203" s="3"/>
      <c r="I3203" s="3"/>
      <c r="J3203" s="4"/>
      <c r="K3203" s="4"/>
      <c r="L3203" s="3"/>
      <c r="M3203" s="5"/>
    </row>
    <row r="3204" spans="2:13" x14ac:dyDescent="0.3">
      <c r="B3204" s="3"/>
      <c r="C3204" s="3"/>
      <c r="D3204" s="3"/>
      <c r="E3204" s="3"/>
      <c r="F3204" s="3"/>
      <c r="G3204" s="3"/>
      <c r="H3204" s="3"/>
      <c r="I3204" s="3"/>
      <c r="J3204" s="4"/>
      <c r="K3204" s="4"/>
      <c r="L3204" s="3"/>
      <c r="M3204" s="5"/>
    </row>
    <row r="3205" spans="2:13" x14ac:dyDescent="0.3">
      <c r="B3205" s="3"/>
      <c r="C3205" s="3"/>
      <c r="D3205" s="3"/>
      <c r="E3205" s="3"/>
      <c r="F3205" s="3"/>
      <c r="G3205" s="3"/>
      <c r="H3205" s="3"/>
      <c r="I3205" s="3"/>
      <c r="J3205" s="4"/>
      <c r="K3205" s="4"/>
      <c r="L3205" s="3"/>
      <c r="M3205" s="5"/>
    </row>
    <row r="3206" spans="2:13" x14ac:dyDescent="0.3">
      <c r="B3206" s="3"/>
      <c r="C3206" s="3"/>
      <c r="D3206" s="3"/>
      <c r="E3206" s="3"/>
      <c r="F3206" s="3"/>
      <c r="G3206" s="3"/>
      <c r="H3206" s="3"/>
      <c r="I3206" s="3"/>
      <c r="J3206" s="4"/>
      <c r="K3206" s="4"/>
      <c r="L3206" s="3"/>
      <c r="M3206" s="5"/>
    </row>
    <row r="3207" spans="2:13" x14ac:dyDescent="0.3">
      <c r="B3207" s="3"/>
      <c r="C3207" s="3"/>
      <c r="D3207" s="3"/>
      <c r="F3207" s="3"/>
      <c r="G3207" s="3"/>
      <c r="H3207" s="3"/>
      <c r="I3207" s="3"/>
      <c r="J3207" s="4"/>
      <c r="K3207" s="4"/>
      <c r="L3207" s="3"/>
      <c r="M3207" s="5"/>
    </row>
    <row r="3208" spans="2:13" x14ac:dyDescent="0.3">
      <c r="B3208" s="3"/>
      <c r="C3208" s="3"/>
      <c r="D3208" s="3"/>
      <c r="E3208" s="3"/>
      <c r="F3208" s="3"/>
      <c r="G3208" s="3"/>
      <c r="H3208" s="3"/>
      <c r="I3208" s="3"/>
      <c r="J3208" s="4"/>
      <c r="K3208" s="4"/>
      <c r="L3208" s="3"/>
      <c r="M3208" s="5"/>
    </row>
    <row r="3209" spans="2:13" x14ac:dyDescent="0.3">
      <c r="B3209" s="3"/>
      <c r="C3209" s="3"/>
      <c r="D3209" s="3"/>
      <c r="E3209" s="3"/>
      <c r="F3209" s="3"/>
      <c r="G3209" s="3"/>
      <c r="H3209" s="3"/>
      <c r="I3209" s="3"/>
      <c r="J3209" s="4"/>
      <c r="K3209" s="4"/>
      <c r="L3209" s="3"/>
      <c r="M3209" s="5"/>
    </row>
    <row r="3210" spans="2:13" x14ac:dyDescent="0.3">
      <c r="B3210" s="3"/>
      <c r="C3210" s="3"/>
      <c r="D3210" s="3"/>
      <c r="E3210" s="3"/>
      <c r="F3210" s="3"/>
      <c r="G3210" s="3"/>
      <c r="H3210" s="3"/>
      <c r="I3210" s="3"/>
      <c r="J3210" s="4"/>
      <c r="K3210" s="4"/>
      <c r="L3210" s="3"/>
      <c r="M3210" s="5"/>
    </row>
    <row r="3211" spans="2:13" x14ac:dyDescent="0.3">
      <c r="B3211" s="3"/>
      <c r="C3211" s="3"/>
      <c r="D3211" s="3"/>
      <c r="E3211" s="3"/>
      <c r="F3211" s="3"/>
      <c r="G3211" s="3"/>
      <c r="H3211" s="3"/>
      <c r="I3211" s="3"/>
      <c r="J3211" s="4"/>
      <c r="K3211" s="4"/>
      <c r="L3211" s="3"/>
      <c r="M3211" s="5"/>
    </row>
    <row r="3212" spans="2:13" x14ac:dyDescent="0.3">
      <c r="B3212" s="3"/>
      <c r="C3212" s="3"/>
      <c r="D3212" s="3"/>
      <c r="E3212" s="3"/>
      <c r="F3212" s="3"/>
      <c r="G3212" s="3"/>
      <c r="H3212" s="3"/>
      <c r="I3212" s="3"/>
      <c r="J3212" s="4"/>
      <c r="K3212" s="4"/>
      <c r="L3212" s="3"/>
      <c r="M3212" s="5"/>
    </row>
    <row r="3213" spans="2:13" x14ac:dyDescent="0.3">
      <c r="B3213" s="3"/>
      <c r="C3213" s="3"/>
      <c r="D3213" s="3"/>
      <c r="E3213" s="3"/>
      <c r="F3213" s="3"/>
      <c r="G3213" s="3"/>
      <c r="H3213" s="3"/>
      <c r="I3213" s="3"/>
      <c r="J3213" s="4"/>
      <c r="K3213" s="4"/>
      <c r="L3213" s="3"/>
      <c r="M3213" s="5"/>
    </row>
    <row r="3214" spans="2:13" x14ac:dyDescent="0.3">
      <c r="B3214" s="3"/>
      <c r="C3214" s="3"/>
      <c r="D3214" s="3"/>
      <c r="E3214" s="3"/>
      <c r="F3214" s="3"/>
      <c r="G3214" s="3"/>
      <c r="H3214" s="3"/>
      <c r="I3214" s="3"/>
      <c r="J3214" s="4"/>
      <c r="K3214" s="4"/>
      <c r="L3214" s="3"/>
      <c r="M3214" s="5"/>
    </row>
    <row r="3215" spans="2:13" x14ac:dyDescent="0.3">
      <c r="B3215" s="3"/>
      <c r="C3215" s="3"/>
      <c r="D3215" s="3"/>
      <c r="E3215" s="3"/>
      <c r="G3215" s="3"/>
      <c r="H3215" s="3"/>
      <c r="J3215" s="4"/>
      <c r="K3215" s="4"/>
      <c r="L3215" s="3"/>
      <c r="M3215" s="5"/>
    </row>
    <row r="3216" spans="2:13" x14ac:dyDescent="0.3">
      <c r="B3216" s="3"/>
      <c r="C3216" s="3"/>
      <c r="D3216" s="3"/>
      <c r="E3216" s="3"/>
      <c r="F3216" s="3"/>
      <c r="G3216" s="3"/>
      <c r="H3216" s="3"/>
      <c r="I3216" s="3"/>
      <c r="J3216" s="4"/>
      <c r="K3216" s="4"/>
      <c r="L3216" s="3"/>
      <c r="M3216" s="5"/>
    </row>
    <row r="3217" spans="2:13" x14ac:dyDescent="0.3">
      <c r="B3217" s="3"/>
      <c r="C3217" s="3"/>
      <c r="D3217" s="3"/>
      <c r="E3217" s="3"/>
      <c r="F3217" s="3"/>
      <c r="G3217" s="3"/>
      <c r="H3217" s="3"/>
      <c r="I3217" s="3"/>
      <c r="J3217" s="4"/>
      <c r="K3217" s="4"/>
      <c r="L3217" s="3"/>
      <c r="M3217" s="5"/>
    </row>
    <row r="3218" spans="2:13" x14ac:dyDescent="0.3">
      <c r="B3218" s="3"/>
      <c r="C3218" s="3"/>
      <c r="D3218" s="3"/>
      <c r="E3218" s="3"/>
      <c r="F3218" s="3"/>
      <c r="G3218" s="3"/>
      <c r="H3218" s="3"/>
      <c r="I3218" s="3"/>
      <c r="J3218" s="4"/>
      <c r="K3218" s="4"/>
      <c r="L3218" s="3"/>
      <c r="M3218" s="5"/>
    </row>
    <row r="3219" spans="2:13" x14ac:dyDescent="0.3">
      <c r="B3219" s="3"/>
      <c r="C3219" s="3"/>
      <c r="D3219" s="3"/>
      <c r="E3219" s="3"/>
      <c r="F3219" s="3"/>
      <c r="G3219" s="3"/>
      <c r="H3219" s="3"/>
      <c r="I3219" s="3"/>
      <c r="J3219" s="4"/>
      <c r="K3219" s="4"/>
      <c r="M3219" s="5"/>
    </row>
    <row r="3220" spans="2:13" x14ac:dyDescent="0.3">
      <c r="B3220" s="3"/>
      <c r="C3220" s="3"/>
      <c r="D3220" s="3"/>
      <c r="E3220" s="3"/>
      <c r="F3220" s="3"/>
      <c r="G3220" s="3"/>
      <c r="H3220" s="3"/>
      <c r="I3220" s="3"/>
      <c r="J3220" s="4"/>
      <c r="K3220" s="4"/>
      <c r="L3220" s="3"/>
      <c r="M3220" s="5"/>
    </row>
    <row r="3221" spans="2:13" x14ac:dyDescent="0.3">
      <c r="B3221" s="3"/>
      <c r="C3221" s="3"/>
      <c r="D3221" s="3"/>
      <c r="E3221" s="3"/>
      <c r="F3221" s="3"/>
      <c r="G3221" s="3"/>
      <c r="H3221" s="3"/>
      <c r="I3221" s="3"/>
      <c r="J3221" s="4"/>
      <c r="K3221" s="4"/>
      <c r="L3221" s="3"/>
      <c r="M3221" s="5"/>
    </row>
    <row r="3222" spans="2:13" x14ac:dyDescent="0.3">
      <c r="B3222" s="3"/>
      <c r="C3222" s="3"/>
      <c r="D3222" s="3"/>
      <c r="E3222" s="3"/>
      <c r="F3222" s="3"/>
      <c r="G3222" s="3"/>
      <c r="H3222" s="3"/>
      <c r="I3222" s="3"/>
      <c r="J3222" s="4"/>
      <c r="K3222" s="4"/>
      <c r="L3222" s="3"/>
      <c r="M3222" s="5"/>
    </row>
    <row r="3223" spans="2:13" x14ac:dyDescent="0.3">
      <c r="B3223" s="3"/>
      <c r="C3223" s="3"/>
      <c r="D3223" s="3"/>
      <c r="E3223" s="3"/>
      <c r="F3223" s="3"/>
      <c r="G3223" s="3"/>
      <c r="H3223" s="3"/>
      <c r="I3223" s="3"/>
      <c r="J3223" s="4"/>
      <c r="K3223" s="4"/>
      <c r="L3223" s="3"/>
      <c r="M3223" s="5"/>
    </row>
    <row r="3224" spans="2:13" x14ac:dyDescent="0.3">
      <c r="B3224" s="3"/>
      <c r="C3224" s="3"/>
      <c r="D3224" s="3"/>
      <c r="E3224" s="3"/>
      <c r="F3224" s="3"/>
      <c r="G3224" s="3"/>
      <c r="H3224" s="3"/>
      <c r="I3224" s="3"/>
      <c r="J3224" s="4"/>
      <c r="K3224" s="4"/>
      <c r="L3224" s="3"/>
      <c r="M3224" s="5"/>
    </row>
    <row r="3225" spans="2:13" x14ac:dyDescent="0.3">
      <c r="B3225" s="3"/>
      <c r="C3225" s="3"/>
      <c r="D3225" s="3"/>
      <c r="E3225" s="3"/>
      <c r="F3225" s="3"/>
      <c r="G3225" s="3"/>
      <c r="H3225" s="3"/>
      <c r="I3225" s="3"/>
      <c r="J3225" s="4"/>
      <c r="K3225" s="4"/>
      <c r="L3225" s="3"/>
      <c r="M3225" s="5"/>
    </row>
    <row r="3226" spans="2:13" x14ac:dyDescent="0.3">
      <c r="B3226" s="3"/>
      <c r="C3226" s="3"/>
      <c r="D3226" s="3"/>
      <c r="E3226" s="3"/>
      <c r="F3226" s="3"/>
      <c r="G3226" s="3"/>
      <c r="H3226" s="3"/>
      <c r="I3226" s="3"/>
      <c r="J3226" s="4"/>
      <c r="K3226" s="4"/>
      <c r="L3226" s="3"/>
      <c r="M3226" s="5"/>
    </row>
    <row r="3227" spans="2:13" x14ac:dyDescent="0.3">
      <c r="B3227" s="3"/>
      <c r="C3227" s="3"/>
      <c r="D3227" s="3"/>
      <c r="E3227" s="3"/>
      <c r="F3227" s="3"/>
      <c r="G3227" s="3"/>
      <c r="H3227" s="3"/>
      <c r="I3227" s="3"/>
      <c r="J3227" s="4"/>
      <c r="K3227" s="4"/>
      <c r="L3227" s="3"/>
      <c r="M3227" s="5"/>
    </row>
    <row r="3228" spans="2:13" x14ac:dyDescent="0.3">
      <c r="B3228" s="3"/>
      <c r="C3228" s="3"/>
      <c r="D3228" s="3"/>
      <c r="E3228" s="3"/>
      <c r="F3228" s="3"/>
      <c r="G3228" s="3"/>
      <c r="H3228" s="3"/>
      <c r="I3228" s="3"/>
      <c r="J3228" s="4"/>
      <c r="K3228" s="4"/>
      <c r="L3228" s="3"/>
      <c r="M3228" s="5"/>
    </row>
    <row r="3229" spans="2:13" x14ac:dyDescent="0.3">
      <c r="B3229" s="3"/>
      <c r="C3229" s="3"/>
      <c r="D3229" s="3"/>
      <c r="E3229" s="3"/>
      <c r="F3229" s="3"/>
      <c r="G3229" s="3"/>
      <c r="H3229" s="3"/>
      <c r="I3229" s="3"/>
      <c r="J3229" s="4"/>
      <c r="K3229" s="4"/>
      <c r="L3229" s="3"/>
      <c r="M3229" s="5"/>
    </row>
    <row r="3230" spans="2:13" x14ac:dyDescent="0.3">
      <c r="B3230" s="3"/>
      <c r="C3230" s="3"/>
      <c r="D3230" s="3"/>
      <c r="E3230" s="3"/>
      <c r="F3230" s="3"/>
      <c r="G3230" s="3"/>
      <c r="H3230" s="3"/>
      <c r="I3230" s="3"/>
      <c r="J3230" s="4"/>
      <c r="K3230" s="4"/>
      <c r="L3230" s="3"/>
      <c r="M3230" s="5"/>
    </row>
    <row r="3231" spans="2:13" x14ac:dyDescent="0.3">
      <c r="B3231" s="3"/>
      <c r="C3231" s="3"/>
      <c r="D3231" s="3"/>
      <c r="E3231" s="3"/>
      <c r="F3231" s="3"/>
      <c r="G3231" s="3"/>
      <c r="H3231" s="3"/>
      <c r="I3231" s="3"/>
      <c r="J3231" s="4"/>
      <c r="K3231" s="4"/>
      <c r="L3231" s="3"/>
      <c r="M3231" s="5"/>
    </row>
    <row r="3232" spans="2:13" x14ac:dyDescent="0.3">
      <c r="B3232" s="3"/>
      <c r="C3232" s="3"/>
      <c r="D3232" s="3"/>
      <c r="E3232" s="3"/>
      <c r="F3232" s="3"/>
      <c r="G3232" s="3"/>
      <c r="H3232" s="3"/>
      <c r="I3232" s="3"/>
      <c r="J3232" s="4"/>
      <c r="K3232" s="4"/>
      <c r="L3232" s="3"/>
      <c r="M3232" s="5"/>
    </row>
    <row r="3233" spans="2:13" x14ac:dyDescent="0.3">
      <c r="B3233" s="3"/>
      <c r="C3233" s="3"/>
      <c r="D3233" s="3"/>
      <c r="E3233" s="3"/>
      <c r="F3233" s="3"/>
      <c r="G3233" s="3"/>
      <c r="H3233" s="3"/>
      <c r="I3233" s="3"/>
      <c r="J3233" s="4"/>
      <c r="K3233" s="4"/>
      <c r="L3233" s="3"/>
      <c r="M3233" s="5"/>
    </row>
    <row r="3234" spans="2:13" x14ac:dyDescent="0.3">
      <c r="B3234" s="3"/>
      <c r="C3234" s="3"/>
      <c r="D3234" s="3"/>
      <c r="E3234" s="3"/>
      <c r="F3234" s="3"/>
      <c r="G3234" s="3"/>
      <c r="H3234" s="3"/>
      <c r="I3234" s="3"/>
      <c r="J3234" s="4"/>
      <c r="K3234" s="4"/>
      <c r="L3234" s="3"/>
      <c r="M3234" s="5"/>
    </row>
    <row r="3235" spans="2:13" x14ac:dyDescent="0.3">
      <c r="B3235" s="3"/>
      <c r="C3235" s="3"/>
      <c r="D3235" s="3"/>
      <c r="E3235" s="3"/>
      <c r="F3235" s="3"/>
      <c r="G3235" s="3"/>
      <c r="H3235" s="3"/>
      <c r="I3235" s="3"/>
      <c r="J3235" s="4"/>
      <c r="K3235" s="4"/>
      <c r="M3235" s="5"/>
    </row>
    <row r="3236" spans="2:13" x14ac:dyDescent="0.3">
      <c r="B3236" s="3"/>
      <c r="C3236" s="3"/>
      <c r="D3236" s="3"/>
      <c r="E3236" s="3"/>
      <c r="F3236" s="3"/>
      <c r="G3236" s="3"/>
      <c r="H3236" s="3"/>
      <c r="I3236" s="3"/>
      <c r="J3236" s="4"/>
      <c r="K3236" s="4"/>
      <c r="L3236" s="3"/>
      <c r="M3236" s="5"/>
    </row>
    <row r="3237" spans="2:13" x14ac:dyDescent="0.3">
      <c r="B3237" s="3"/>
      <c r="C3237" s="3"/>
      <c r="D3237" s="3"/>
      <c r="E3237" s="3"/>
      <c r="F3237" s="3"/>
      <c r="G3237" s="3"/>
      <c r="H3237" s="3"/>
      <c r="I3237" s="3"/>
      <c r="J3237" s="4"/>
      <c r="K3237" s="4"/>
      <c r="L3237" s="3"/>
      <c r="M3237" s="5"/>
    </row>
    <row r="3238" spans="2:13" x14ac:dyDescent="0.3">
      <c r="B3238" s="3"/>
      <c r="C3238" s="3"/>
      <c r="D3238" s="3"/>
      <c r="E3238" s="3"/>
      <c r="F3238" s="3"/>
      <c r="G3238" s="3"/>
      <c r="H3238" s="3"/>
      <c r="I3238" s="3"/>
      <c r="J3238" s="4"/>
      <c r="K3238" s="4"/>
      <c r="L3238" s="3"/>
      <c r="M3238" s="5"/>
    </row>
    <row r="3239" spans="2:13" x14ac:dyDescent="0.3">
      <c r="B3239" s="3"/>
      <c r="C3239" s="3"/>
      <c r="D3239" s="3"/>
      <c r="E3239" s="3"/>
      <c r="F3239" s="3"/>
      <c r="G3239" s="3"/>
      <c r="H3239" s="3"/>
      <c r="I3239" s="3"/>
      <c r="J3239" s="4"/>
      <c r="K3239" s="4"/>
      <c r="L3239" s="3"/>
      <c r="M3239" s="5"/>
    </row>
    <row r="3240" spans="2:13" x14ac:dyDescent="0.3">
      <c r="B3240" s="3"/>
      <c r="C3240" s="3"/>
      <c r="D3240" s="3"/>
      <c r="E3240" s="3"/>
      <c r="F3240" s="3"/>
      <c r="G3240" s="3"/>
      <c r="H3240" s="3"/>
      <c r="I3240" s="3"/>
      <c r="J3240" s="4"/>
      <c r="K3240" s="4"/>
      <c r="L3240" s="3"/>
      <c r="M3240" s="5"/>
    </row>
    <row r="3241" spans="2:13" x14ac:dyDescent="0.3">
      <c r="B3241" s="3"/>
      <c r="C3241" s="3"/>
      <c r="D3241" s="3"/>
      <c r="E3241" s="3"/>
      <c r="F3241" s="3"/>
      <c r="G3241" s="3"/>
      <c r="H3241" s="3"/>
      <c r="I3241" s="3"/>
      <c r="J3241" s="4"/>
      <c r="K3241" s="4"/>
      <c r="L3241" s="3"/>
      <c r="M3241" s="5"/>
    </row>
    <row r="3242" spans="2:13" x14ac:dyDescent="0.3">
      <c r="B3242" s="3"/>
      <c r="C3242" s="3"/>
      <c r="D3242" s="3"/>
      <c r="E3242" s="3"/>
      <c r="F3242" s="3"/>
      <c r="G3242" s="3"/>
      <c r="H3242" s="3"/>
      <c r="I3242" s="3"/>
      <c r="J3242" s="4"/>
      <c r="K3242" s="4"/>
      <c r="L3242" s="3"/>
      <c r="M3242" s="5"/>
    </row>
    <row r="3243" spans="2:13" x14ac:dyDescent="0.3">
      <c r="B3243" s="3"/>
      <c r="C3243" s="3"/>
      <c r="D3243" s="3"/>
      <c r="E3243" s="3"/>
      <c r="F3243" s="3"/>
      <c r="G3243" s="3"/>
      <c r="H3243" s="3"/>
      <c r="I3243" s="3"/>
      <c r="J3243" s="4"/>
      <c r="K3243" s="4"/>
      <c r="L3243" s="3"/>
      <c r="M3243" s="5"/>
    </row>
    <row r="3244" spans="2:13" x14ac:dyDescent="0.3">
      <c r="B3244" s="3"/>
      <c r="C3244" s="3"/>
      <c r="D3244" s="3"/>
      <c r="E3244" s="3"/>
      <c r="F3244" s="3"/>
      <c r="G3244" s="3"/>
      <c r="H3244" s="3"/>
      <c r="I3244" s="3"/>
      <c r="J3244" s="4"/>
      <c r="K3244" s="4"/>
      <c r="M3244" s="5"/>
    </row>
    <row r="3245" spans="2:13" x14ac:dyDescent="0.3">
      <c r="B3245" s="3"/>
      <c r="C3245" s="3"/>
      <c r="D3245" s="3"/>
      <c r="E3245" s="3"/>
      <c r="F3245" s="3"/>
      <c r="G3245" s="3"/>
      <c r="H3245" s="3"/>
      <c r="I3245" s="3"/>
      <c r="J3245" s="4"/>
      <c r="K3245" s="4"/>
      <c r="L3245" s="3"/>
      <c r="M3245" s="5"/>
    </row>
    <row r="3246" spans="2:13" x14ac:dyDescent="0.3">
      <c r="B3246" s="3"/>
      <c r="C3246" s="3"/>
      <c r="D3246" s="3"/>
      <c r="E3246" s="3"/>
      <c r="F3246" s="3"/>
      <c r="G3246" s="3"/>
      <c r="H3246" s="3"/>
      <c r="I3246" s="3"/>
      <c r="J3246" s="4"/>
      <c r="K3246" s="4"/>
      <c r="L3246" s="3"/>
      <c r="M3246" s="5"/>
    </row>
    <row r="3247" spans="2:13" x14ac:dyDescent="0.3">
      <c r="B3247" s="3"/>
      <c r="C3247" s="3"/>
      <c r="D3247" s="3"/>
      <c r="F3247" s="3"/>
      <c r="G3247" s="3"/>
      <c r="H3247" s="3"/>
      <c r="I3247" s="3"/>
      <c r="J3247" s="4"/>
      <c r="K3247" s="4"/>
      <c r="L3247" s="3"/>
      <c r="M3247" s="5"/>
    </row>
    <row r="3248" spans="2:13" x14ac:dyDescent="0.3">
      <c r="B3248" s="3"/>
      <c r="C3248" s="3"/>
      <c r="D3248" s="3"/>
      <c r="E3248" s="3"/>
      <c r="F3248" s="3"/>
      <c r="G3248" s="3"/>
      <c r="H3248" s="3"/>
      <c r="I3248" s="3"/>
      <c r="J3248" s="4"/>
      <c r="K3248" s="4"/>
      <c r="M3248" s="5"/>
    </row>
    <row r="3249" spans="2:13" x14ac:dyDescent="0.3">
      <c r="B3249" s="3"/>
      <c r="C3249" s="3"/>
      <c r="D3249" s="3"/>
      <c r="E3249" s="3"/>
      <c r="F3249" s="3"/>
      <c r="G3249" s="3"/>
      <c r="H3249" s="3"/>
      <c r="I3249" s="3"/>
      <c r="J3249" s="4"/>
      <c r="K3249" s="4"/>
      <c r="L3249" s="3"/>
      <c r="M3249" s="5"/>
    </row>
    <row r="3250" spans="2:13" x14ac:dyDescent="0.3">
      <c r="B3250" s="3"/>
      <c r="C3250" s="3"/>
      <c r="D3250" s="3"/>
      <c r="E3250" s="3"/>
      <c r="G3250" s="3"/>
      <c r="H3250" s="3"/>
      <c r="J3250" s="4"/>
      <c r="K3250" s="4"/>
      <c r="L3250" s="3"/>
      <c r="M3250" s="5"/>
    </row>
    <row r="3251" spans="2:13" x14ac:dyDescent="0.3">
      <c r="B3251" s="3"/>
      <c r="C3251" s="3"/>
      <c r="D3251" s="3"/>
      <c r="E3251" s="3"/>
      <c r="F3251" s="3"/>
      <c r="G3251" s="3"/>
      <c r="H3251" s="3"/>
      <c r="I3251" s="3"/>
      <c r="J3251" s="4"/>
      <c r="K3251" s="4"/>
      <c r="L3251" s="3"/>
      <c r="M3251" s="5"/>
    </row>
    <row r="3252" spans="2:13" x14ac:dyDescent="0.3">
      <c r="B3252" s="3"/>
      <c r="C3252" s="3"/>
      <c r="D3252" s="3"/>
      <c r="E3252" s="3"/>
      <c r="F3252" s="3"/>
      <c r="G3252" s="3"/>
      <c r="H3252" s="3"/>
      <c r="I3252" s="3"/>
      <c r="J3252" s="4"/>
      <c r="K3252" s="4"/>
      <c r="L3252" s="3"/>
      <c r="M3252" s="5"/>
    </row>
    <row r="3253" spans="2:13" x14ac:dyDescent="0.3">
      <c r="B3253" s="3"/>
      <c r="C3253" s="3"/>
      <c r="D3253" s="3"/>
      <c r="E3253" s="3"/>
      <c r="F3253" s="3"/>
      <c r="G3253" s="3"/>
      <c r="H3253" s="3"/>
      <c r="I3253" s="3"/>
      <c r="J3253" s="4"/>
      <c r="K3253" s="4"/>
      <c r="L3253" s="3"/>
      <c r="M3253" s="5"/>
    </row>
    <row r="3254" spans="2:13" x14ac:dyDescent="0.3">
      <c r="B3254" s="3"/>
      <c r="C3254" s="3"/>
      <c r="D3254" s="3"/>
      <c r="E3254" s="3"/>
      <c r="F3254" s="3"/>
      <c r="G3254" s="3"/>
      <c r="H3254" s="3"/>
      <c r="I3254" s="3"/>
      <c r="J3254" s="4"/>
      <c r="K3254" s="4"/>
      <c r="L3254" s="3"/>
      <c r="M3254" s="5"/>
    </row>
    <row r="3255" spans="2:13" x14ac:dyDescent="0.3">
      <c r="B3255" s="3"/>
      <c r="C3255" s="3"/>
      <c r="D3255" s="3"/>
      <c r="E3255" s="3"/>
      <c r="F3255" s="3"/>
      <c r="G3255" s="3"/>
      <c r="H3255" s="3"/>
      <c r="I3255" s="3"/>
      <c r="J3255" s="4"/>
      <c r="K3255" s="4"/>
      <c r="L3255" s="3"/>
      <c r="M3255" s="5"/>
    </row>
    <row r="3256" spans="2:13" x14ac:dyDescent="0.3">
      <c r="B3256" s="3"/>
      <c r="C3256" s="3"/>
      <c r="D3256" s="3"/>
      <c r="E3256" s="3"/>
      <c r="F3256" s="3"/>
      <c r="G3256" s="3"/>
      <c r="H3256" s="3"/>
      <c r="I3256" s="3"/>
      <c r="J3256" s="4"/>
      <c r="K3256" s="4"/>
      <c r="M3256" s="5"/>
    </row>
    <row r="3257" spans="2:13" x14ac:dyDescent="0.3">
      <c r="B3257" s="3"/>
      <c r="C3257" s="3"/>
      <c r="D3257" s="3"/>
      <c r="E3257" s="3"/>
      <c r="F3257" s="3"/>
      <c r="G3257" s="3"/>
      <c r="H3257" s="3"/>
      <c r="I3257" s="3"/>
      <c r="J3257" s="4"/>
      <c r="K3257" s="4"/>
      <c r="L3257" s="3"/>
      <c r="M3257" s="5"/>
    </row>
    <row r="3258" spans="2:13" x14ac:dyDescent="0.3">
      <c r="B3258" s="3"/>
      <c r="C3258" s="3"/>
      <c r="D3258" s="3"/>
      <c r="E3258" s="3"/>
      <c r="F3258" s="3"/>
      <c r="G3258" s="3"/>
      <c r="H3258" s="3"/>
      <c r="I3258" s="3"/>
      <c r="J3258" s="4"/>
      <c r="K3258" s="4"/>
      <c r="L3258" s="3"/>
      <c r="M3258" s="5"/>
    </row>
    <row r="3259" spans="2:13" x14ac:dyDescent="0.3">
      <c r="B3259" s="3"/>
      <c r="C3259" s="3"/>
      <c r="D3259" s="3"/>
      <c r="E3259" s="3"/>
      <c r="F3259" s="3"/>
      <c r="G3259" s="3"/>
      <c r="H3259" s="3"/>
      <c r="I3259" s="3"/>
      <c r="J3259" s="4"/>
      <c r="K3259" s="4"/>
      <c r="M3259" s="5"/>
    </row>
    <row r="3260" spans="2:13" x14ac:dyDescent="0.3">
      <c r="B3260" s="3"/>
      <c r="C3260" s="3"/>
      <c r="D3260" s="3"/>
      <c r="E3260" s="3"/>
      <c r="F3260" s="3"/>
      <c r="G3260" s="3"/>
      <c r="H3260" s="3"/>
      <c r="I3260" s="3"/>
      <c r="J3260" s="4"/>
      <c r="K3260" s="4"/>
      <c r="L3260" s="3"/>
      <c r="M3260" s="5"/>
    </row>
    <row r="3261" spans="2:13" x14ac:dyDescent="0.3">
      <c r="B3261" s="3"/>
      <c r="C3261" s="3"/>
      <c r="D3261" s="3"/>
      <c r="E3261" s="3"/>
      <c r="F3261" s="3"/>
      <c r="G3261" s="3"/>
      <c r="H3261" s="3"/>
      <c r="I3261" s="3"/>
      <c r="J3261" s="4"/>
      <c r="K3261" s="4"/>
      <c r="L3261" s="3"/>
      <c r="M3261" s="5"/>
    </row>
    <row r="3262" spans="2:13" x14ac:dyDescent="0.3">
      <c r="B3262" s="3"/>
      <c r="C3262" s="3"/>
      <c r="D3262" s="3"/>
      <c r="E3262" s="3"/>
      <c r="F3262" s="3"/>
      <c r="G3262" s="3"/>
      <c r="H3262" s="3"/>
      <c r="I3262" s="3"/>
      <c r="J3262" s="4"/>
      <c r="K3262" s="4"/>
      <c r="L3262" s="3"/>
      <c r="M3262" s="5"/>
    </row>
    <row r="3263" spans="2:13" x14ac:dyDescent="0.3">
      <c r="B3263" s="3"/>
      <c r="C3263" s="3"/>
      <c r="D3263" s="3"/>
      <c r="E3263" s="3"/>
      <c r="F3263" s="3"/>
      <c r="H3263" s="3"/>
      <c r="I3263" s="3"/>
      <c r="J3263" s="4"/>
      <c r="K3263" s="4"/>
      <c r="M3263" s="5"/>
    </row>
    <row r="3264" spans="2:13" x14ac:dyDescent="0.3">
      <c r="B3264" s="3"/>
      <c r="C3264" s="3"/>
      <c r="D3264" s="3"/>
      <c r="E3264" s="3"/>
      <c r="F3264" s="3"/>
      <c r="G3264" s="3"/>
      <c r="H3264" s="3"/>
      <c r="I3264" s="3"/>
      <c r="J3264" s="4"/>
      <c r="K3264" s="4"/>
      <c r="L3264" s="3"/>
      <c r="M3264" s="5"/>
    </row>
    <row r="3265" spans="2:13" x14ac:dyDescent="0.3">
      <c r="B3265" s="3"/>
      <c r="C3265" s="3"/>
      <c r="D3265" s="3"/>
      <c r="E3265" s="3"/>
      <c r="F3265" s="3"/>
      <c r="G3265" s="3"/>
      <c r="H3265" s="3"/>
      <c r="I3265" s="3"/>
      <c r="J3265" s="4"/>
      <c r="K3265" s="4"/>
      <c r="L3265" s="3"/>
      <c r="M3265" s="5"/>
    </row>
    <row r="3266" spans="2:13" x14ac:dyDescent="0.3">
      <c r="B3266" s="3"/>
      <c r="C3266" s="3"/>
      <c r="D3266" s="3"/>
      <c r="E3266" s="3"/>
      <c r="F3266" s="3"/>
      <c r="G3266" s="3"/>
      <c r="H3266" s="3"/>
      <c r="I3266" s="3"/>
      <c r="J3266" s="4"/>
      <c r="K3266" s="4"/>
      <c r="M3266" s="5"/>
    </row>
    <row r="3267" spans="2:13" x14ac:dyDescent="0.3">
      <c r="B3267" s="3"/>
      <c r="C3267" s="3"/>
      <c r="D3267" s="3"/>
      <c r="E3267" s="3"/>
      <c r="F3267" s="3"/>
      <c r="G3267" s="3"/>
      <c r="H3267" s="3"/>
      <c r="I3267" s="3"/>
      <c r="J3267" s="4"/>
      <c r="K3267" s="4"/>
      <c r="L3267" s="3"/>
      <c r="M3267" s="5"/>
    </row>
    <row r="3268" spans="2:13" x14ac:dyDescent="0.3">
      <c r="B3268" s="3"/>
      <c r="C3268" s="3"/>
      <c r="D3268" s="3"/>
      <c r="E3268" s="3"/>
      <c r="F3268" s="3"/>
      <c r="G3268" s="3"/>
      <c r="H3268" s="3"/>
      <c r="I3268" s="3"/>
      <c r="J3268" s="4"/>
      <c r="K3268" s="4"/>
      <c r="L3268" s="3"/>
      <c r="M3268" s="5"/>
    </row>
    <row r="3269" spans="2:13" x14ac:dyDescent="0.3">
      <c r="B3269" s="3"/>
      <c r="C3269" s="3"/>
      <c r="D3269" s="3"/>
      <c r="E3269" s="3"/>
      <c r="F3269" s="3"/>
      <c r="G3269" s="3"/>
      <c r="H3269" s="3"/>
      <c r="I3269" s="3"/>
      <c r="J3269" s="4"/>
      <c r="K3269" s="4"/>
      <c r="L3269" s="3"/>
      <c r="M3269" s="5"/>
    </row>
    <row r="3270" spans="2:13" x14ac:dyDescent="0.3">
      <c r="B3270" s="3"/>
      <c r="C3270" s="3"/>
      <c r="D3270" s="3"/>
      <c r="E3270" s="3"/>
      <c r="F3270" s="3"/>
      <c r="G3270" s="3"/>
      <c r="H3270" s="3"/>
      <c r="I3270" s="3"/>
      <c r="J3270" s="4"/>
      <c r="K3270" s="4"/>
      <c r="L3270" s="3"/>
      <c r="M3270" s="5"/>
    </row>
    <row r="3271" spans="2:13" x14ac:dyDescent="0.3">
      <c r="B3271" s="3"/>
      <c r="C3271" s="3"/>
      <c r="D3271" s="3"/>
      <c r="E3271" s="3"/>
      <c r="F3271" s="3"/>
      <c r="G3271" s="3"/>
      <c r="H3271" s="3"/>
      <c r="I3271" s="3"/>
      <c r="J3271" s="4"/>
      <c r="K3271" s="4"/>
      <c r="L3271" s="3"/>
      <c r="M3271" s="5"/>
    </row>
    <row r="3272" spans="2:13" x14ac:dyDescent="0.3">
      <c r="B3272" s="3"/>
      <c r="C3272" s="3"/>
      <c r="D3272" s="3"/>
      <c r="E3272" s="3"/>
      <c r="F3272" s="3"/>
      <c r="G3272" s="3"/>
      <c r="H3272" s="3"/>
      <c r="I3272" s="3"/>
      <c r="J3272" s="4"/>
      <c r="K3272" s="4"/>
      <c r="M3272" s="5"/>
    </row>
    <row r="3273" spans="2:13" x14ac:dyDescent="0.3">
      <c r="B3273" s="3"/>
      <c r="C3273" s="3"/>
      <c r="D3273" s="3"/>
      <c r="E3273" s="3"/>
      <c r="F3273" s="3"/>
      <c r="G3273" s="3"/>
      <c r="H3273" s="3"/>
      <c r="I3273" s="3"/>
      <c r="J3273" s="4"/>
      <c r="K3273" s="4"/>
      <c r="M3273" s="5"/>
    </row>
    <row r="3274" spans="2:13" x14ac:dyDescent="0.3">
      <c r="B3274" s="3"/>
      <c r="C3274" s="3"/>
      <c r="D3274" s="3"/>
      <c r="E3274" s="3"/>
      <c r="F3274" s="3"/>
      <c r="G3274" s="3"/>
      <c r="H3274" s="3"/>
      <c r="I3274" s="3"/>
      <c r="J3274" s="4"/>
      <c r="K3274" s="4"/>
      <c r="L3274" s="3"/>
      <c r="M3274" s="5"/>
    </row>
    <row r="3275" spans="2:13" x14ac:dyDescent="0.3">
      <c r="B3275" s="3"/>
      <c r="C3275" s="3"/>
      <c r="D3275" s="3"/>
      <c r="E3275" s="3"/>
      <c r="G3275" s="3"/>
      <c r="H3275" s="3"/>
      <c r="J3275" s="4"/>
      <c r="K3275" s="4"/>
      <c r="L3275" s="3"/>
      <c r="M3275" s="5"/>
    </row>
    <row r="3276" spans="2:13" x14ac:dyDescent="0.3">
      <c r="B3276" s="3"/>
      <c r="C3276" s="3"/>
      <c r="D3276" s="3"/>
      <c r="E3276" s="3"/>
      <c r="F3276" s="3"/>
      <c r="G3276" s="3"/>
      <c r="H3276" s="3"/>
      <c r="I3276" s="3"/>
      <c r="J3276" s="4"/>
      <c r="K3276" s="4"/>
      <c r="L3276" s="3"/>
      <c r="M3276" s="5"/>
    </row>
    <row r="3277" spans="2:13" x14ac:dyDescent="0.3">
      <c r="B3277" s="3"/>
      <c r="C3277" s="3"/>
      <c r="D3277" s="3"/>
      <c r="E3277" s="3"/>
      <c r="F3277" s="3"/>
      <c r="G3277" s="3"/>
      <c r="H3277" s="3"/>
      <c r="I3277" s="3"/>
      <c r="J3277" s="4"/>
      <c r="K3277" s="4"/>
      <c r="L3277" s="3"/>
      <c r="M3277" s="5"/>
    </row>
    <row r="3278" spans="2:13" x14ac:dyDescent="0.3">
      <c r="B3278" s="3"/>
      <c r="C3278" s="3"/>
      <c r="D3278" s="3"/>
      <c r="E3278" s="3"/>
      <c r="F3278" s="3"/>
      <c r="G3278" s="3"/>
      <c r="H3278" s="3"/>
      <c r="I3278" s="3"/>
      <c r="J3278" s="4"/>
      <c r="K3278" s="4"/>
      <c r="M3278" s="5"/>
    </row>
    <row r="3279" spans="2:13" x14ac:dyDescent="0.3">
      <c r="B3279" s="3"/>
      <c r="C3279" s="3"/>
      <c r="D3279" s="3"/>
      <c r="E3279" s="3"/>
      <c r="F3279" s="3"/>
      <c r="G3279" s="3"/>
      <c r="H3279" s="3"/>
      <c r="I3279" s="3"/>
      <c r="J3279" s="4"/>
      <c r="K3279" s="4"/>
      <c r="L3279" s="3"/>
      <c r="M3279" s="5"/>
    </row>
    <row r="3280" spans="2:13" x14ac:dyDescent="0.3">
      <c r="B3280" s="3"/>
      <c r="C3280" s="3"/>
      <c r="D3280" s="3"/>
      <c r="E3280" s="3"/>
      <c r="F3280" s="3"/>
      <c r="G3280" s="3"/>
      <c r="H3280" s="3"/>
      <c r="I3280" s="3"/>
      <c r="J3280" s="4"/>
      <c r="K3280" s="4"/>
      <c r="L3280" s="3"/>
      <c r="M3280" s="5"/>
    </row>
    <row r="3281" spans="2:13" x14ac:dyDescent="0.3">
      <c r="B3281" s="3"/>
      <c r="C3281" s="3"/>
      <c r="D3281" s="3"/>
      <c r="E3281" s="3"/>
      <c r="F3281" s="3"/>
      <c r="G3281" s="3"/>
      <c r="H3281" s="3"/>
      <c r="I3281" s="3"/>
      <c r="J3281" s="4"/>
      <c r="K3281" s="4"/>
      <c r="L3281" s="3"/>
      <c r="M3281" s="5"/>
    </row>
    <row r="3282" spans="2:13" x14ac:dyDescent="0.3">
      <c r="B3282" s="3"/>
      <c r="C3282" s="3"/>
      <c r="D3282" s="3"/>
      <c r="E3282" s="3"/>
      <c r="F3282" s="3"/>
      <c r="G3282" s="3"/>
      <c r="H3282" s="3"/>
      <c r="I3282" s="3"/>
      <c r="J3282" s="4"/>
      <c r="K3282" s="4"/>
      <c r="L3282" s="3"/>
      <c r="M3282" s="5"/>
    </row>
    <row r="3283" spans="2:13" x14ac:dyDescent="0.3">
      <c r="B3283" s="3"/>
      <c r="C3283" s="3"/>
      <c r="D3283" s="3"/>
      <c r="E3283" s="3"/>
      <c r="F3283" s="3"/>
      <c r="G3283" s="3"/>
      <c r="H3283" s="3"/>
      <c r="I3283" s="3"/>
      <c r="J3283" s="4"/>
      <c r="K3283" s="4"/>
      <c r="L3283" s="3"/>
      <c r="M3283" s="5"/>
    </row>
    <row r="3284" spans="2:13" x14ac:dyDescent="0.3">
      <c r="B3284" s="3"/>
      <c r="C3284" s="3"/>
      <c r="D3284" s="3"/>
      <c r="E3284" s="3"/>
      <c r="F3284" s="3"/>
      <c r="G3284" s="3"/>
      <c r="H3284" s="3"/>
      <c r="I3284" s="3"/>
      <c r="J3284" s="4"/>
      <c r="K3284" s="4"/>
      <c r="L3284" s="3"/>
      <c r="M3284" s="5"/>
    </row>
    <row r="3285" spans="2:13" x14ac:dyDescent="0.3">
      <c r="B3285" s="3"/>
      <c r="C3285" s="3"/>
      <c r="D3285" s="3"/>
      <c r="E3285" s="3"/>
      <c r="F3285" s="3"/>
      <c r="G3285" s="3"/>
      <c r="H3285" s="3"/>
      <c r="I3285" s="3"/>
      <c r="J3285" s="4"/>
      <c r="K3285" s="4"/>
      <c r="L3285" s="3"/>
      <c r="M3285" s="5"/>
    </row>
    <row r="3286" spans="2:13" x14ac:dyDescent="0.3">
      <c r="B3286" s="3"/>
      <c r="C3286" s="3"/>
      <c r="D3286" s="3"/>
      <c r="E3286" s="3"/>
      <c r="F3286" s="3"/>
      <c r="G3286" s="3"/>
      <c r="H3286" s="3"/>
      <c r="I3286" s="3"/>
      <c r="J3286" s="4"/>
      <c r="K3286" s="4"/>
      <c r="L3286" s="3"/>
      <c r="M3286" s="5"/>
    </row>
    <row r="3287" spans="2:13" x14ac:dyDescent="0.3">
      <c r="B3287" s="3"/>
      <c r="C3287" s="3"/>
      <c r="D3287" s="3"/>
      <c r="E3287" s="3"/>
      <c r="G3287" s="3"/>
      <c r="H3287" s="3"/>
      <c r="J3287" s="4"/>
      <c r="K3287" s="4"/>
      <c r="L3287" s="3"/>
      <c r="M3287" s="5"/>
    </row>
    <row r="3288" spans="2:13" x14ac:dyDescent="0.3">
      <c r="B3288" s="3"/>
      <c r="C3288" s="3"/>
      <c r="D3288" s="3"/>
      <c r="E3288" s="3"/>
      <c r="F3288" s="3"/>
      <c r="G3288" s="3"/>
      <c r="H3288" s="3"/>
      <c r="I3288" s="3"/>
      <c r="J3288" s="4"/>
      <c r="K3288" s="4"/>
      <c r="L3288" s="3"/>
      <c r="M3288" s="5"/>
    </row>
    <row r="3289" spans="2:13" x14ac:dyDescent="0.3">
      <c r="B3289" s="3"/>
      <c r="C3289" s="3"/>
      <c r="D3289" s="3"/>
      <c r="E3289" s="3"/>
      <c r="F3289" s="3"/>
      <c r="G3289" s="3"/>
      <c r="H3289" s="3"/>
      <c r="I3289" s="3"/>
      <c r="J3289" s="4"/>
      <c r="K3289" s="4"/>
      <c r="L3289" s="3"/>
      <c r="M3289" s="5"/>
    </row>
    <row r="3290" spans="2:13" x14ac:dyDescent="0.3">
      <c r="B3290" s="3"/>
      <c r="C3290" s="3"/>
      <c r="D3290" s="3"/>
      <c r="E3290" s="3"/>
      <c r="F3290" s="3"/>
      <c r="G3290" s="3"/>
      <c r="H3290" s="3"/>
      <c r="I3290" s="3"/>
      <c r="J3290" s="4"/>
      <c r="K3290" s="4"/>
      <c r="L3290" s="3"/>
      <c r="M3290" s="5"/>
    </row>
    <row r="3291" spans="2:13" x14ac:dyDescent="0.3">
      <c r="B3291" s="3"/>
      <c r="C3291" s="3"/>
      <c r="D3291" s="3"/>
      <c r="E3291" s="3"/>
      <c r="F3291" s="3"/>
      <c r="G3291" s="3"/>
      <c r="H3291" s="3"/>
      <c r="I3291" s="3"/>
      <c r="J3291" s="4"/>
      <c r="K3291" s="4"/>
      <c r="L3291" s="3"/>
      <c r="M3291" s="5"/>
    </row>
    <row r="3292" spans="2:13" x14ac:dyDescent="0.3">
      <c r="B3292" s="3"/>
      <c r="C3292" s="3"/>
      <c r="D3292" s="3"/>
      <c r="E3292" s="3"/>
      <c r="F3292" s="3"/>
      <c r="G3292" s="3"/>
      <c r="H3292" s="3"/>
      <c r="I3292" s="3"/>
      <c r="J3292" s="4"/>
      <c r="K3292" s="4"/>
      <c r="L3292" s="3"/>
      <c r="M3292" s="5"/>
    </row>
    <row r="3293" spans="2:13" x14ac:dyDescent="0.3">
      <c r="B3293" s="3"/>
      <c r="C3293" s="3"/>
      <c r="D3293" s="3"/>
      <c r="E3293" s="3"/>
      <c r="F3293" s="3"/>
      <c r="G3293" s="3"/>
      <c r="H3293" s="3"/>
      <c r="I3293" s="3"/>
      <c r="J3293" s="4"/>
      <c r="K3293" s="4"/>
      <c r="M3293" s="5"/>
    </row>
    <row r="3294" spans="2:13" x14ac:dyDescent="0.3">
      <c r="B3294" s="3"/>
      <c r="C3294" s="3"/>
      <c r="D3294" s="3"/>
      <c r="E3294" s="3"/>
      <c r="F3294" s="3"/>
      <c r="G3294" s="3"/>
      <c r="H3294" s="3"/>
      <c r="I3294" s="3"/>
      <c r="J3294" s="4"/>
      <c r="K3294" s="4"/>
      <c r="L3294" s="3"/>
      <c r="M3294" s="5"/>
    </row>
    <row r="3295" spans="2:13" x14ac:dyDescent="0.3">
      <c r="B3295" s="3"/>
      <c r="C3295" s="3"/>
      <c r="D3295" s="3"/>
      <c r="E3295" s="3"/>
      <c r="F3295" s="3"/>
      <c r="G3295" s="3"/>
      <c r="H3295" s="3"/>
      <c r="I3295" s="3"/>
      <c r="J3295" s="4"/>
      <c r="K3295" s="4"/>
      <c r="L3295" s="3"/>
      <c r="M3295" s="5"/>
    </row>
    <row r="3296" spans="2:13" x14ac:dyDescent="0.3">
      <c r="B3296" s="3"/>
      <c r="C3296" s="3"/>
      <c r="D3296" s="3"/>
      <c r="E3296" s="3"/>
      <c r="F3296" s="3"/>
      <c r="G3296" s="3"/>
      <c r="H3296" s="3"/>
      <c r="I3296" s="3"/>
      <c r="J3296" s="4"/>
      <c r="K3296" s="4"/>
      <c r="L3296" s="3"/>
      <c r="M3296" s="5"/>
    </row>
    <row r="3297" spans="2:13" x14ac:dyDescent="0.3">
      <c r="B3297" s="3"/>
      <c r="C3297" s="3"/>
      <c r="D3297" s="3"/>
      <c r="E3297" s="3"/>
      <c r="F3297" s="3"/>
      <c r="G3297" s="3"/>
      <c r="H3297" s="3"/>
      <c r="I3297" s="3"/>
      <c r="J3297" s="4"/>
      <c r="K3297" s="4"/>
      <c r="L3297" s="3"/>
      <c r="M3297" s="5"/>
    </row>
    <row r="3298" spans="2:13" x14ac:dyDescent="0.3">
      <c r="B3298" s="3"/>
      <c r="C3298" s="3"/>
      <c r="D3298" s="3"/>
      <c r="E3298" s="3"/>
      <c r="F3298" s="3"/>
      <c r="G3298" s="3"/>
      <c r="H3298" s="3"/>
      <c r="I3298" s="3"/>
      <c r="J3298" s="4"/>
      <c r="K3298" s="4"/>
      <c r="L3298" s="3"/>
      <c r="M3298" s="5"/>
    </row>
    <row r="3299" spans="2:13" x14ac:dyDescent="0.3">
      <c r="B3299" s="3"/>
      <c r="C3299" s="3"/>
      <c r="D3299" s="3"/>
      <c r="E3299" s="3"/>
      <c r="F3299" s="3"/>
      <c r="G3299" s="3"/>
      <c r="H3299" s="3"/>
      <c r="I3299" s="3"/>
      <c r="J3299" s="4"/>
      <c r="K3299" s="4"/>
      <c r="L3299" s="3"/>
      <c r="M3299" s="5"/>
    </row>
    <row r="3300" spans="2:13" x14ac:dyDescent="0.3">
      <c r="B3300" s="3"/>
      <c r="C3300" s="3"/>
      <c r="D3300" s="3"/>
      <c r="E3300" s="3"/>
      <c r="F3300" s="3"/>
      <c r="G3300" s="3"/>
      <c r="H3300" s="3"/>
      <c r="I3300" s="3"/>
      <c r="J3300" s="4"/>
      <c r="K3300" s="4"/>
      <c r="L3300" s="3"/>
      <c r="M3300" s="5"/>
    </row>
    <row r="3301" spans="2:13" x14ac:dyDescent="0.3">
      <c r="B3301" s="3"/>
      <c r="C3301" s="3"/>
      <c r="D3301" s="3"/>
      <c r="E3301" s="3"/>
      <c r="F3301" s="3"/>
      <c r="H3301" s="3"/>
      <c r="I3301" s="3"/>
      <c r="J3301" s="4"/>
      <c r="K3301" s="4"/>
      <c r="L3301" s="3"/>
      <c r="M3301" s="5"/>
    </row>
    <row r="3302" spans="2:13" x14ac:dyDescent="0.3">
      <c r="B3302" s="3"/>
      <c r="C3302" s="3"/>
      <c r="D3302" s="3"/>
      <c r="E3302" s="3"/>
      <c r="F3302" s="3"/>
      <c r="G3302" s="3"/>
      <c r="H3302" s="3"/>
      <c r="I3302" s="3"/>
      <c r="J3302" s="4"/>
      <c r="K3302" s="4"/>
      <c r="L3302" s="3"/>
      <c r="M3302" s="5"/>
    </row>
    <row r="3303" spans="2:13" x14ac:dyDescent="0.3">
      <c r="B3303" s="3"/>
      <c r="C3303" s="3"/>
      <c r="D3303" s="3"/>
      <c r="E3303" s="3"/>
      <c r="F3303" s="3"/>
      <c r="G3303" s="3"/>
      <c r="H3303" s="3"/>
      <c r="I3303" s="3"/>
      <c r="J3303" s="4"/>
      <c r="K3303" s="4"/>
      <c r="L3303" s="3"/>
      <c r="M3303" s="5"/>
    </row>
    <row r="3304" spans="2:13" x14ac:dyDescent="0.3">
      <c r="B3304" s="3"/>
      <c r="C3304" s="3"/>
      <c r="D3304" s="3"/>
      <c r="E3304" s="3"/>
      <c r="F3304" s="3"/>
      <c r="H3304" s="3"/>
      <c r="I3304" s="3"/>
      <c r="J3304" s="4"/>
      <c r="K3304" s="4"/>
      <c r="L3304" s="3"/>
      <c r="M3304" s="5"/>
    </row>
    <row r="3305" spans="2:13" x14ac:dyDescent="0.3">
      <c r="B3305" s="3"/>
      <c r="C3305" s="3"/>
      <c r="D3305" s="3"/>
      <c r="E3305" s="3"/>
      <c r="F3305" s="3"/>
      <c r="G3305" s="3"/>
      <c r="H3305" s="3"/>
      <c r="I3305" s="3"/>
      <c r="J3305" s="4"/>
      <c r="K3305" s="4"/>
      <c r="M3305" s="5"/>
    </row>
    <row r="3306" spans="2:13" x14ac:dyDescent="0.3">
      <c r="B3306" s="3"/>
      <c r="C3306" s="3"/>
      <c r="D3306" s="3"/>
      <c r="E3306" s="3"/>
      <c r="F3306" s="3"/>
      <c r="G3306" s="3"/>
      <c r="H3306" s="3"/>
      <c r="I3306" s="3"/>
      <c r="J3306" s="4"/>
      <c r="K3306" s="4"/>
      <c r="L3306" s="3"/>
      <c r="M3306" s="5"/>
    </row>
    <row r="3307" spans="2:13" x14ac:dyDescent="0.3">
      <c r="B3307" s="3"/>
      <c r="C3307" s="3"/>
      <c r="D3307" s="3"/>
      <c r="E3307" s="3"/>
      <c r="F3307" s="3"/>
      <c r="G3307" s="3"/>
      <c r="H3307" s="3"/>
      <c r="I3307" s="3"/>
      <c r="J3307" s="4"/>
      <c r="K3307" s="4"/>
      <c r="L3307" s="3"/>
      <c r="M3307" s="5"/>
    </row>
    <row r="3308" spans="2:13" x14ac:dyDescent="0.3">
      <c r="B3308" s="3"/>
      <c r="C3308" s="3"/>
      <c r="D3308" s="3"/>
      <c r="E3308" s="3"/>
      <c r="F3308" s="3"/>
      <c r="G3308" s="3"/>
      <c r="H3308" s="3"/>
      <c r="I3308" s="3"/>
      <c r="J3308" s="4"/>
      <c r="K3308" s="4"/>
      <c r="L3308" s="3"/>
      <c r="M3308" s="5"/>
    </row>
    <row r="3309" spans="2:13" x14ac:dyDescent="0.3">
      <c r="B3309" s="3"/>
      <c r="C3309" s="3"/>
      <c r="D3309" s="3"/>
      <c r="E3309" s="3"/>
      <c r="F3309" s="3"/>
      <c r="G3309" s="3"/>
      <c r="H3309" s="3"/>
      <c r="I3309" s="3"/>
      <c r="J3309" s="4"/>
      <c r="K3309" s="4"/>
      <c r="L3309" s="3"/>
      <c r="M3309" s="5"/>
    </row>
    <row r="3310" spans="2:13" x14ac:dyDescent="0.3">
      <c r="B3310" s="3"/>
      <c r="C3310" s="3"/>
      <c r="D3310" s="3"/>
      <c r="E3310" s="3"/>
      <c r="F3310" s="3"/>
      <c r="G3310" s="3"/>
      <c r="H3310" s="3"/>
      <c r="I3310" s="3"/>
      <c r="J3310" s="4"/>
      <c r="K3310" s="4"/>
      <c r="L3310" s="3"/>
      <c r="M3310" s="5"/>
    </row>
    <row r="3311" spans="2:13" x14ac:dyDescent="0.3">
      <c r="B3311" s="3"/>
      <c r="C3311" s="3"/>
      <c r="D3311" s="3"/>
      <c r="E3311" s="3"/>
      <c r="F3311" s="3"/>
      <c r="G3311" s="3"/>
      <c r="H3311" s="3"/>
      <c r="I3311" s="3"/>
      <c r="J3311" s="4"/>
      <c r="K3311" s="4"/>
      <c r="L3311" s="3"/>
      <c r="M3311" s="5"/>
    </row>
    <row r="3312" spans="2:13" x14ac:dyDescent="0.3">
      <c r="B3312" s="3"/>
      <c r="C3312" s="3"/>
      <c r="D3312" s="3"/>
      <c r="E3312" s="3"/>
      <c r="F3312" s="3"/>
      <c r="G3312" s="3"/>
      <c r="H3312" s="3"/>
      <c r="I3312" s="3"/>
      <c r="J3312" s="4"/>
      <c r="K3312" s="4"/>
      <c r="M3312" s="5"/>
    </row>
    <row r="3313" spans="2:13" x14ac:dyDescent="0.3">
      <c r="B3313" s="3"/>
      <c r="C3313" s="3"/>
      <c r="D3313" s="3"/>
      <c r="E3313" s="3"/>
      <c r="F3313" s="3"/>
      <c r="G3313" s="3"/>
      <c r="H3313" s="3"/>
      <c r="I3313" s="3"/>
      <c r="J3313" s="4"/>
      <c r="K3313" s="4"/>
      <c r="L3313" s="3"/>
      <c r="M3313" s="5"/>
    </row>
    <row r="3314" spans="2:13" x14ac:dyDescent="0.3">
      <c r="B3314" s="3"/>
      <c r="C3314" s="3"/>
      <c r="D3314" s="3"/>
      <c r="E3314" s="3"/>
      <c r="F3314" s="3"/>
      <c r="G3314" s="3"/>
      <c r="H3314" s="3"/>
      <c r="I3314" s="3"/>
      <c r="J3314" s="4"/>
      <c r="K3314" s="4"/>
      <c r="L3314" s="3"/>
      <c r="M3314" s="5"/>
    </row>
    <row r="3315" spans="2:13" x14ac:dyDescent="0.3">
      <c r="B3315" s="3"/>
      <c r="C3315" s="3"/>
      <c r="D3315" s="3"/>
      <c r="E3315" s="3"/>
      <c r="F3315" s="3"/>
      <c r="G3315" s="3"/>
      <c r="H3315" s="3"/>
      <c r="I3315" s="3"/>
      <c r="J3315" s="4"/>
      <c r="K3315" s="4"/>
      <c r="L3315" s="3"/>
      <c r="M3315" s="5"/>
    </row>
    <row r="3316" spans="2:13" x14ac:dyDescent="0.3">
      <c r="B3316" s="3"/>
      <c r="C3316" s="3"/>
      <c r="D3316" s="3"/>
      <c r="E3316" s="3"/>
      <c r="F3316" s="3"/>
      <c r="G3316" s="3"/>
      <c r="H3316" s="3"/>
      <c r="I3316" s="3"/>
      <c r="J3316" s="4"/>
      <c r="K3316" s="4"/>
      <c r="L3316" s="3"/>
      <c r="M3316" s="5"/>
    </row>
    <row r="3317" spans="2:13" x14ac:dyDescent="0.3">
      <c r="B3317" s="3"/>
      <c r="C3317" s="3"/>
      <c r="D3317" s="3"/>
      <c r="E3317" s="3"/>
      <c r="F3317" s="3"/>
      <c r="H3317" s="3"/>
      <c r="I3317" s="3"/>
      <c r="J3317" s="4"/>
      <c r="K3317" s="4"/>
      <c r="L3317" s="3"/>
      <c r="M3317" s="5"/>
    </row>
    <row r="3318" spans="2:13" x14ac:dyDescent="0.3">
      <c r="B3318" s="3"/>
      <c r="C3318" s="3"/>
      <c r="D3318" s="3"/>
      <c r="E3318" s="3"/>
      <c r="F3318" s="3"/>
      <c r="H3318" s="3"/>
      <c r="I3318" s="3"/>
      <c r="J3318" s="4"/>
      <c r="K3318" s="4"/>
      <c r="M3318" s="5"/>
    </row>
    <row r="3319" spans="2:13" x14ac:dyDescent="0.3">
      <c r="B3319" s="3"/>
      <c r="C3319" s="3"/>
      <c r="D3319" s="3"/>
      <c r="E3319" s="3"/>
      <c r="F3319" s="3"/>
      <c r="G3319" s="3"/>
      <c r="H3319" s="3"/>
      <c r="I3319" s="3"/>
      <c r="J3319" s="4"/>
      <c r="K3319" s="4"/>
      <c r="M3319" s="5"/>
    </row>
    <row r="3320" spans="2:13" x14ac:dyDescent="0.3">
      <c r="B3320" s="3"/>
      <c r="C3320" s="3"/>
      <c r="D3320" s="3"/>
      <c r="E3320" s="3"/>
      <c r="F3320" s="3"/>
      <c r="G3320" s="3"/>
      <c r="H3320" s="3"/>
      <c r="I3320" s="3"/>
      <c r="J3320" s="4"/>
      <c r="K3320" s="4"/>
      <c r="L3320" s="3"/>
      <c r="M3320" s="5"/>
    </row>
    <row r="3321" spans="2:13" x14ac:dyDescent="0.3">
      <c r="B3321" s="3"/>
      <c r="C3321" s="3"/>
      <c r="D3321" s="3"/>
      <c r="E3321" s="3"/>
      <c r="F3321" s="3"/>
      <c r="G3321" s="3"/>
      <c r="H3321" s="3"/>
      <c r="I3321" s="3"/>
      <c r="J3321" s="4"/>
      <c r="K3321" s="4"/>
      <c r="L3321" s="3"/>
      <c r="M3321" s="5"/>
    </row>
    <row r="3322" spans="2:13" x14ac:dyDescent="0.3">
      <c r="B3322" s="3"/>
      <c r="C3322" s="3"/>
      <c r="D3322" s="3"/>
      <c r="E3322" s="3"/>
      <c r="F3322" s="3"/>
      <c r="G3322" s="3"/>
      <c r="H3322" s="3"/>
      <c r="I3322" s="3"/>
      <c r="J3322" s="4"/>
      <c r="K3322" s="4"/>
      <c r="L3322" s="3"/>
      <c r="M3322" s="5"/>
    </row>
    <row r="3323" spans="2:13" x14ac:dyDescent="0.3">
      <c r="B3323" s="3"/>
      <c r="C3323" s="3"/>
      <c r="D3323" s="3"/>
      <c r="E3323" s="3"/>
      <c r="F3323" s="3"/>
      <c r="G3323" s="3"/>
      <c r="H3323" s="3"/>
      <c r="I3323" s="3"/>
      <c r="J3323" s="4"/>
      <c r="K3323" s="4"/>
      <c r="L3323" s="3"/>
      <c r="M3323" s="5"/>
    </row>
    <row r="3324" spans="2:13" x14ac:dyDescent="0.3">
      <c r="B3324" s="3"/>
      <c r="C3324" s="3"/>
      <c r="D3324" s="3"/>
      <c r="E3324" s="3"/>
      <c r="G3324" s="3"/>
      <c r="H3324" s="3"/>
      <c r="J3324" s="4"/>
      <c r="K3324" s="4"/>
      <c r="L3324" s="3"/>
      <c r="M3324" s="5"/>
    </row>
    <row r="3325" spans="2:13" x14ac:dyDescent="0.3">
      <c r="B3325" s="3"/>
      <c r="C3325" s="3"/>
      <c r="D3325" s="3"/>
      <c r="E3325" s="3"/>
      <c r="F3325" s="3"/>
      <c r="G3325" s="3"/>
      <c r="H3325" s="3"/>
      <c r="I3325" s="3"/>
      <c r="J3325" s="4"/>
      <c r="K3325" s="4"/>
      <c r="L3325" s="3"/>
      <c r="M3325" s="5"/>
    </row>
    <row r="3326" spans="2:13" x14ac:dyDescent="0.3">
      <c r="B3326" s="3"/>
      <c r="C3326" s="3"/>
      <c r="D3326" s="3"/>
      <c r="E3326" s="3"/>
      <c r="F3326" s="3"/>
      <c r="G3326" s="3"/>
      <c r="H3326" s="3"/>
      <c r="I3326" s="3"/>
      <c r="J3326" s="4"/>
      <c r="K3326" s="4"/>
      <c r="L3326" s="3"/>
      <c r="M3326" s="5"/>
    </row>
    <row r="3327" spans="2:13" x14ac:dyDescent="0.3">
      <c r="B3327" s="3"/>
      <c r="C3327" s="3"/>
      <c r="D3327" s="3"/>
      <c r="E3327" s="3"/>
      <c r="F3327" s="3"/>
      <c r="G3327" s="3"/>
      <c r="H3327" s="3"/>
      <c r="I3327" s="3"/>
      <c r="J3327" s="4"/>
      <c r="K3327" s="4"/>
      <c r="L3327" s="3"/>
      <c r="M3327" s="5"/>
    </row>
    <row r="3328" spans="2:13" x14ac:dyDescent="0.3">
      <c r="B3328" s="3"/>
      <c r="C3328" s="3"/>
      <c r="D3328" s="3"/>
      <c r="E3328" s="3"/>
      <c r="F3328" s="3"/>
      <c r="G3328" s="3"/>
      <c r="H3328" s="3"/>
      <c r="I3328" s="3"/>
      <c r="J3328" s="4"/>
      <c r="K3328" s="4"/>
      <c r="L3328" s="3"/>
      <c r="M3328" s="5"/>
    </row>
    <row r="3329" spans="2:13" x14ac:dyDescent="0.3">
      <c r="B3329" s="3"/>
      <c r="C3329" s="3"/>
      <c r="D3329" s="3"/>
      <c r="E3329" s="3"/>
      <c r="F3329" s="3"/>
      <c r="G3329" s="3"/>
      <c r="H3329" s="3"/>
      <c r="I3329" s="3"/>
      <c r="J3329" s="4"/>
      <c r="K3329" s="4"/>
      <c r="L3329" s="3"/>
      <c r="M3329" s="5"/>
    </row>
    <row r="3330" spans="2:13" x14ac:dyDescent="0.3">
      <c r="B3330" s="3"/>
      <c r="C3330" s="3"/>
      <c r="D3330" s="3"/>
      <c r="E3330" s="3"/>
      <c r="F3330" s="3"/>
      <c r="G3330" s="3"/>
      <c r="H3330" s="3"/>
      <c r="I3330" s="3"/>
      <c r="J3330" s="4"/>
      <c r="K3330" s="4"/>
      <c r="L3330" s="3"/>
      <c r="M3330" s="5"/>
    </row>
    <row r="3331" spans="2:13" x14ac:dyDescent="0.3">
      <c r="B3331" s="3"/>
      <c r="C3331" s="3"/>
      <c r="D3331" s="3"/>
      <c r="E3331" s="3"/>
      <c r="F3331" s="3"/>
      <c r="G3331" s="3"/>
      <c r="H3331" s="3"/>
      <c r="I3331" s="3"/>
      <c r="J3331" s="4"/>
      <c r="K3331" s="4"/>
      <c r="L3331" s="3"/>
      <c r="M3331" s="5"/>
    </row>
    <row r="3332" spans="2:13" x14ac:dyDescent="0.3">
      <c r="B3332" s="3"/>
      <c r="C3332" s="3"/>
      <c r="D3332" s="3"/>
      <c r="E3332" s="3"/>
      <c r="F3332" s="3"/>
      <c r="G3332" s="3"/>
      <c r="H3332" s="3"/>
      <c r="I3332" s="3"/>
      <c r="J3332" s="4"/>
      <c r="K3332" s="4"/>
      <c r="L3332" s="3"/>
      <c r="M3332" s="5"/>
    </row>
    <row r="3333" spans="2:13" x14ac:dyDescent="0.3">
      <c r="B3333" s="3"/>
      <c r="C3333" s="3"/>
      <c r="D3333" s="3"/>
      <c r="E3333" s="3"/>
      <c r="F3333" s="3"/>
      <c r="G3333" s="3"/>
      <c r="H3333" s="3"/>
      <c r="I3333" s="3"/>
      <c r="J3333" s="4"/>
      <c r="K3333" s="4"/>
      <c r="L3333" s="3"/>
      <c r="M3333" s="5"/>
    </row>
    <row r="3334" spans="2:13" x14ac:dyDescent="0.3">
      <c r="B3334" s="3"/>
      <c r="C3334" s="3"/>
      <c r="D3334" s="3"/>
      <c r="E3334" s="3"/>
      <c r="F3334" s="3"/>
      <c r="G3334" s="3"/>
      <c r="H3334" s="3"/>
      <c r="I3334" s="3"/>
      <c r="J3334" s="4"/>
      <c r="K3334" s="4"/>
      <c r="L3334" s="3"/>
      <c r="M3334" s="5"/>
    </row>
    <row r="3335" spans="2:13" x14ac:dyDescent="0.3">
      <c r="B3335" s="3"/>
      <c r="C3335" s="3"/>
      <c r="D3335" s="3"/>
      <c r="E3335" s="3"/>
      <c r="F3335" s="3"/>
      <c r="G3335" s="3"/>
      <c r="H3335" s="3"/>
      <c r="I3335" s="3"/>
      <c r="J3335" s="4"/>
      <c r="K3335" s="4"/>
      <c r="M3335" s="5"/>
    </row>
    <row r="3336" spans="2:13" x14ac:dyDescent="0.3">
      <c r="B3336" s="3"/>
      <c r="C3336" s="3"/>
      <c r="D3336" s="3"/>
      <c r="E3336" s="3"/>
      <c r="F3336" s="3"/>
      <c r="G3336" s="3"/>
      <c r="H3336" s="3"/>
      <c r="I3336" s="3"/>
      <c r="J3336" s="4"/>
      <c r="K3336" s="4"/>
      <c r="L3336" s="3"/>
      <c r="M3336" s="5"/>
    </row>
    <row r="3337" spans="2:13" x14ac:dyDescent="0.3">
      <c r="B3337" s="3"/>
      <c r="C3337" s="3"/>
      <c r="D3337" s="3"/>
      <c r="E3337" s="3"/>
      <c r="F3337" s="3"/>
      <c r="H3337" s="3"/>
      <c r="I3337" s="3"/>
      <c r="J3337" s="4"/>
      <c r="K3337" s="4"/>
      <c r="L3337" s="3"/>
      <c r="M3337" s="5"/>
    </row>
    <row r="3338" spans="2:13" x14ac:dyDescent="0.3">
      <c r="B3338" s="3"/>
      <c r="C3338" s="3"/>
      <c r="D3338" s="3"/>
      <c r="E3338" s="3"/>
      <c r="F3338" s="3"/>
      <c r="G3338" s="3"/>
      <c r="H3338" s="3"/>
      <c r="I3338" s="3"/>
      <c r="J3338" s="4"/>
      <c r="K3338" s="4"/>
      <c r="L3338" s="3"/>
      <c r="M3338" s="5"/>
    </row>
    <row r="3339" spans="2:13" x14ac:dyDescent="0.3">
      <c r="B3339" s="3"/>
      <c r="C3339" s="3"/>
      <c r="D3339" s="3"/>
      <c r="E3339" s="3"/>
      <c r="F3339" s="3"/>
      <c r="G3339" s="3"/>
      <c r="H3339" s="3"/>
      <c r="I3339" s="3"/>
      <c r="J3339" s="4"/>
      <c r="K3339" s="4"/>
      <c r="L3339" s="3"/>
      <c r="M3339" s="5"/>
    </row>
    <row r="3340" spans="2:13" x14ac:dyDescent="0.3">
      <c r="B3340" s="3"/>
      <c r="C3340" s="3"/>
      <c r="D3340" s="3"/>
      <c r="E3340" s="3"/>
      <c r="F3340" s="3"/>
      <c r="G3340" s="3"/>
      <c r="H3340" s="3"/>
      <c r="I3340" s="3"/>
      <c r="J3340" s="4"/>
      <c r="K3340" s="4"/>
      <c r="L3340" s="3"/>
      <c r="M3340" s="5"/>
    </row>
    <row r="3341" spans="2:13" x14ac:dyDescent="0.3">
      <c r="B3341" s="3"/>
      <c r="C3341" s="3"/>
      <c r="D3341" s="3"/>
      <c r="E3341" s="3"/>
      <c r="F3341" s="3"/>
      <c r="G3341" s="3"/>
      <c r="H3341" s="3"/>
      <c r="I3341" s="3"/>
      <c r="J3341" s="4"/>
      <c r="K3341" s="4"/>
      <c r="L3341" s="3"/>
      <c r="M3341" s="5"/>
    </row>
    <row r="3342" spans="2:13" x14ac:dyDescent="0.3">
      <c r="B3342" s="3"/>
      <c r="C3342" s="3"/>
      <c r="D3342" s="3"/>
      <c r="E3342" s="3"/>
      <c r="F3342" s="3"/>
      <c r="G3342" s="3"/>
      <c r="H3342" s="3"/>
      <c r="I3342" s="3"/>
      <c r="J3342" s="4"/>
      <c r="K3342" s="4"/>
      <c r="L3342" s="3"/>
      <c r="M3342" s="5"/>
    </row>
    <row r="3343" spans="2:13" x14ac:dyDescent="0.3">
      <c r="B3343" s="3"/>
      <c r="C3343" s="3"/>
      <c r="D3343" s="3"/>
      <c r="E3343" s="3"/>
      <c r="F3343" s="3"/>
      <c r="G3343" s="3"/>
      <c r="H3343" s="3"/>
      <c r="I3343" s="3"/>
      <c r="J3343" s="4"/>
      <c r="K3343" s="4"/>
      <c r="L3343" s="3"/>
      <c r="M3343" s="5"/>
    </row>
    <row r="3344" spans="2:13" x14ac:dyDescent="0.3">
      <c r="B3344" s="3"/>
      <c r="C3344" s="3"/>
      <c r="D3344" s="3"/>
      <c r="E3344" s="3"/>
      <c r="F3344" s="3"/>
      <c r="G3344" s="3"/>
      <c r="H3344" s="3"/>
      <c r="I3344" s="3"/>
      <c r="J3344" s="4"/>
      <c r="K3344" s="4"/>
      <c r="L3344" s="3"/>
      <c r="M3344" s="5"/>
    </row>
    <row r="3345" spans="2:13" x14ac:dyDescent="0.3">
      <c r="B3345" s="3"/>
      <c r="C3345" s="3"/>
      <c r="D3345" s="3"/>
      <c r="E3345" s="3"/>
      <c r="F3345" s="3"/>
      <c r="G3345" s="3"/>
      <c r="H3345" s="3"/>
      <c r="I3345" s="3"/>
      <c r="J3345" s="4"/>
      <c r="K3345" s="4"/>
      <c r="M3345" s="5"/>
    </row>
    <row r="3346" spans="2:13" x14ac:dyDescent="0.3">
      <c r="B3346" s="3"/>
      <c r="C3346" s="3"/>
      <c r="D3346" s="3"/>
      <c r="E3346" s="3"/>
      <c r="F3346" s="3"/>
      <c r="G3346" s="3"/>
      <c r="H3346" s="3"/>
      <c r="I3346" s="3"/>
      <c r="J3346" s="4"/>
      <c r="K3346" s="4"/>
      <c r="L3346" s="3"/>
      <c r="M3346" s="5"/>
    </row>
    <row r="3347" spans="2:13" x14ac:dyDescent="0.3">
      <c r="B3347" s="3"/>
      <c r="C3347" s="3"/>
      <c r="D3347" s="3"/>
      <c r="E3347" s="3"/>
      <c r="F3347" s="3"/>
      <c r="G3347" s="3"/>
      <c r="H3347" s="3"/>
      <c r="I3347" s="3"/>
      <c r="J3347" s="4"/>
      <c r="K3347" s="4"/>
      <c r="L3347" s="3"/>
      <c r="M3347" s="5"/>
    </row>
    <row r="3348" spans="2:13" x14ac:dyDescent="0.3">
      <c r="B3348" s="3"/>
      <c r="C3348" s="3"/>
      <c r="D3348" s="3"/>
      <c r="E3348" s="3"/>
      <c r="F3348" s="3"/>
      <c r="G3348" s="3"/>
      <c r="H3348" s="3"/>
      <c r="I3348" s="3"/>
      <c r="J3348" s="4"/>
      <c r="K3348" s="4"/>
      <c r="L3348" s="3"/>
      <c r="M3348" s="5"/>
    </row>
    <row r="3349" spans="2:13" x14ac:dyDescent="0.3">
      <c r="B3349" s="3"/>
      <c r="C3349" s="3"/>
      <c r="D3349" s="3"/>
      <c r="E3349" s="3"/>
      <c r="F3349" s="3"/>
      <c r="G3349" s="3"/>
      <c r="H3349" s="3"/>
      <c r="I3349" s="3"/>
      <c r="J3349" s="4"/>
      <c r="K3349" s="4"/>
      <c r="L3349" s="3"/>
      <c r="M3349" s="5"/>
    </row>
    <row r="3350" spans="2:13" x14ac:dyDescent="0.3">
      <c r="B3350" s="3"/>
      <c r="C3350" s="3"/>
      <c r="D3350" s="3"/>
      <c r="E3350" s="3"/>
      <c r="F3350" s="3"/>
      <c r="G3350" s="3"/>
      <c r="H3350" s="3"/>
      <c r="I3350" s="3"/>
      <c r="J3350" s="4"/>
      <c r="K3350" s="4"/>
      <c r="L3350" s="3"/>
      <c r="M3350" s="5"/>
    </row>
    <row r="3351" spans="2:13" x14ac:dyDescent="0.3">
      <c r="B3351" s="3"/>
      <c r="C3351" s="3"/>
      <c r="D3351" s="3"/>
      <c r="E3351" s="3"/>
      <c r="F3351" s="3"/>
      <c r="G3351" s="3"/>
      <c r="H3351" s="3"/>
      <c r="I3351" s="3"/>
      <c r="J3351" s="4"/>
      <c r="K3351" s="4"/>
      <c r="L3351" s="3"/>
      <c r="M3351" s="5"/>
    </row>
    <row r="3352" spans="2:13" x14ac:dyDescent="0.3">
      <c r="B3352" s="3"/>
      <c r="C3352" s="3"/>
      <c r="D3352" s="3"/>
      <c r="E3352" s="3"/>
      <c r="F3352" s="3"/>
      <c r="G3352" s="3"/>
      <c r="H3352" s="3"/>
      <c r="I3352" s="3"/>
      <c r="J3352" s="4"/>
      <c r="K3352" s="4"/>
      <c r="L3352" s="3"/>
      <c r="M3352" s="5"/>
    </row>
    <row r="3353" spans="2:13" x14ac:dyDescent="0.3">
      <c r="B3353" s="3"/>
      <c r="C3353" s="3"/>
      <c r="D3353" s="3"/>
      <c r="E3353" s="3"/>
      <c r="F3353" s="3"/>
      <c r="G3353" s="3"/>
      <c r="H3353" s="3"/>
      <c r="I3353" s="3"/>
      <c r="J3353" s="4"/>
      <c r="K3353" s="4"/>
      <c r="L3353" s="3"/>
      <c r="M3353" s="5"/>
    </row>
    <row r="3354" spans="2:13" x14ac:dyDescent="0.3">
      <c r="B3354" s="3"/>
      <c r="C3354" s="3"/>
      <c r="D3354" s="3"/>
      <c r="E3354" s="3"/>
      <c r="F3354" s="3"/>
      <c r="G3354" s="3"/>
      <c r="H3354" s="3"/>
      <c r="I3354" s="3"/>
      <c r="J3354" s="4"/>
      <c r="K3354" s="4"/>
      <c r="M3354" s="5"/>
    </row>
    <row r="3355" spans="2:13" x14ac:dyDescent="0.3">
      <c r="B3355" s="3"/>
      <c r="C3355" s="3"/>
      <c r="D3355" s="3"/>
      <c r="E3355" s="3"/>
      <c r="F3355" s="3"/>
      <c r="G3355" s="3"/>
      <c r="H3355" s="3"/>
      <c r="I3355" s="3"/>
      <c r="J3355" s="4"/>
      <c r="K3355" s="4"/>
      <c r="L3355" s="3"/>
      <c r="M3355" s="5"/>
    </row>
    <row r="3356" spans="2:13" x14ac:dyDescent="0.3">
      <c r="B3356" s="3"/>
      <c r="C3356" s="3"/>
      <c r="D3356" s="3"/>
      <c r="E3356" s="3"/>
      <c r="F3356" s="3"/>
      <c r="G3356" s="3"/>
      <c r="H3356" s="3"/>
      <c r="I3356" s="3"/>
      <c r="J3356" s="4"/>
      <c r="K3356" s="4"/>
      <c r="L3356" s="3"/>
      <c r="M3356" s="5"/>
    </row>
    <row r="3357" spans="2:13" x14ac:dyDescent="0.3">
      <c r="B3357" s="3"/>
      <c r="C3357" s="3"/>
      <c r="D3357" s="3"/>
      <c r="E3357" s="3"/>
      <c r="F3357" s="3"/>
      <c r="G3357" s="3"/>
      <c r="H3357" s="3"/>
      <c r="I3357" s="3"/>
      <c r="J3357" s="4"/>
      <c r="K3357" s="4"/>
      <c r="L3357" s="3"/>
      <c r="M3357" s="5"/>
    </row>
    <row r="3358" spans="2:13" x14ac:dyDescent="0.3">
      <c r="B3358" s="3"/>
      <c r="C3358" s="3"/>
      <c r="D3358" s="3"/>
      <c r="E3358" s="3"/>
      <c r="G3358" s="3"/>
      <c r="H3358" s="3"/>
      <c r="J3358" s="4"/>
      <c r="K3358" s="4"/>
      <c r="L3358" s="3"/>
      <c r="M3358" s="5"/>
    </row>
    <row r="3359" spans="2:13" x14ac:dyDescent="0.3">
      <c r="B3359" s="3"/>
      <c r="C3359" s="3"/>
      <c r="D3359" s="3"/>
      <c r="E3359" s="3"/>
      <c r="F3359" s="3"/>
      <c r="G3359" s="3"/>
      <c r="H3359" s="3"/>
      <c r="I3359" s="3"/>
      <c r="J3359" s="4"/>
      <c r="K3359" s="4"/>
      <c r="L3359" s="3"/>
      <c r="M3359" s="5"/>
    </row>
    <row r="3360" spans="2:13" x14ac:dyDescent="0.3">
      <c r="B3360" s="3"/>
      <c r="C3360" s="3"/>
      <c r="D3360" s="3"/>
      <c r="E3360" s="3"/>
      <c r="F3360" s="3"/>
      <c r="H3360" s="3"/>
      <c r="I3360" s="3"/>
      <c r="J3360" s="4"/>
      <c r="K3360" s="4"/>
      <c r="L3360" s="3"/>
      <c r="M3360" s="5"/>
    </row>
    <row r="3361" spans="2:13" x14ac:dyDescent="0.3">
      <c r="B3361" s="3"/>
      <c r="C3361" s="3"/>
      <c r="D3361" s="3"/>
      <c r="E3361" s="3"/>
      <c r="F3361" s="3"/>
      <c r="G3361" s="3"/>
      <c r="H3361" s="3"/>
      <c r="I3361" s="3"/>
      <c r="J3361" s="4"/>
      <c r="K3361" s="4"/>
      <c r="L3361" s="3"/>
      <c r="M3361" s="5"/>
    </row>
    <row r="3362" spans="2:13" x14ac:dyDescent="0.3">
      <c r="B3362" s="3"/>
      <c r="C3362" s="3"/>
      <c r="D3362" s="3"/>
      <c r="E3362" s="3"/>
      <c r="F3362" s="3"/>
      <c r="G3362" s="3"/>
      <c r="H3362" s="3"/>
      <c r="I3362" s="3"/>
      <c r="J3362" s="4"/>
      <c r="K3362" s="4"/>
      <c r="L3362" s="3"/>
      <c r="M3362" s="5"/>
    </row>
    <row r="3363" spans="2:13" x14ac:dyDescent="0.3">
      <c r="B3363" s="3"/>
      <c r="C3363" s="3"/>
      <c r="D3363" s="3"/>
      <c r="E3363" s="3"/>
      <c r="F3363" s="3"/>
      <c r="G3363" s="3"/>
      <c r="H3363" s="3"/>
      <c r="I3363" s="3"/>
      <c r="J3363" s="4"/>
      <c r="K3363" s="4"/>
      <c r="L3363" s="3"/>
      <c r="M3363" s="5"/>
    </row>
    <row r="3364" spans="2:13" x14ac:dyDescent="0.3">
      <c r="B3364" s="3"/>
      <c r="C3364" s="3"/>
      <c r="D3364" s="3"/>
      <c r="E3364" s="3"/>
      <c r="F3364" s="3"/>
      <c r="G3364" s="3"/>
      <c r="H3364" s="3"/>
      <c r="I3364" s="3"/>
      <c r="J3364" s="4"/>
      <c r="K3364" s="4"/>
      <c r="L3364" s="3"/>
      <c r="M3364" s="5"/>
    </row>
    <row r="3365" spans="2:13" x14ac:dyDescent="0.3">
      <c r="B3365" s="3"/>
      <c r="C3365" s="3"/>
      <c r="D3365" s="3"/>
      <c r="E3365" s="3"/>
      <c r="F3365" s="3"/>
      <c r="G3365" s="3"/>
      <c r="H3365" s="3"/>
      <c r="I3365" s="3"/>
      <c r="J3365" s="4"/>
      <c r="K3365" s="4"/>
      <c r="M3365" s="5"/>
    </row>
    <row r="3366" spans="2:13" x14ac:dyDescent="0.3">
      <c r="B3366" s="3"/>
      <c r="C3366" s="3"/>
      <c r="D3366" s="3"/>
      <c r="E3366" s="3"/>
      <c r="F3366" s="3"/>
      <c r="G3366" s="3"/>
      <c r="H3366" s="3"/>
      <c r="I3366" s="3"/>
      <c r="J3366" s="4"/>
      <c r="K3366" s="4"/>
      <c r="L3366" s="3"/>
      <c r="M3366" s="5"/>
    </row>
    <row r="3367" spans="2:13" x14ac:dyDescent="0.3">
      <c r="B3367" s="3"/>
      <c r="C3367" s="3"/>
      <c r="D3367" s="3"/>
      <c r="E3367" s="3"/>
      <c r="F3367" s="3"/>
      <c r="G3367" s="3"/>
      <c r="H3367" s="3"/>
      <c r="I3367" s="3"/>
      <c r="J3367" s="4"/>
      <c r="K3367" s="4"/>
      <c r="M3367" s="5"/>
    </row>
    <row r="3368" spans="2:13" x14ac:dyDescent="0.3">
      <c r="B3368" s="3"/>
      <c r="C3368" s="3"/>
      <c r="D3368" s="3"/>
      <c r="E3368" s="3"/>
      <c r="F3368" s="3"/>
      <c r="G3368" s="3"/>
      <c r="H3368" s="3"/>
      <c r="I3368" s="3"/>
      <c r="J3368" s="4"/>
      <c r="K3368" s="4"/>
      <c r="L3368" s="3"/>
      <c r="M3368" s="5"/>
    </row>
    <row r="3369" spans="2:13" x14ac:dyDescent="0.3">
      <c r="B3369" s="3"/>
      <c r="C3369" s="3"/>
      <c r="D3369" s="3"/>
      <c r="E3369" s="3"/>
      <c r="F3369" s="3"/>
      <c r="G3369" s="3"/>
      <c r="H3369" s="3"/>
      <c r="I3369" s="3"/>
      <c r="J3369" s="4"/>
      <c r="K3369" s="4"/>
      <c r="L3369" s="3"/>
      <c r="M3369" s="5"/>
    </row>
    <row r="3370" spans="2:13" x14ac:dyDescent="0.3">
      <c r="B3370" s="3"/>
      <c r="C3370" s="3"/>
      <c r="D3370" s="3"/>
      <c r="E3370" s="3"/>
      <c r="F3370" s="3"/>
      <c r="G3370" s="3"/>
      <c r="H3370" s="3"/>
      <c r="I3370" s="3"/>
      <c r="J3370" s="4"/>
      <c r="K3370" s="4"/>
      <c r="L3370" s="3"/>
      <c r="M3370" s="5"/>
    </row>
    <row r="3371" spans="2:13" x14ac:dyDescent="0.3">
      <c r="B3371" s="3"/>
      <c r="C3371" s="3"/>
      <c r="D3371" s="3"/>
      <c r="E3371" s="3"/>
      <c r="F3371" s="3"/>
      <c r="G3371" s="3"/>
      <c r="H3371" s="3"/>
      <c r="I3371" s="3"/>
      <c r="J3371" s="4"/>
      <c r="K3371" s="4"/>
      <c r="L3371" s="3"/>
      <c r="M3371" s="5"/>
    </row>
    <row r="3372" spans="2:13" x14ac:dyDescent="0.3">
      <c r="B3372" s="3"/>
      <c r="C3372" s="3"/>
      <c r="D3372" s="3"/>
      <c r="E3372" s="3"/>
      <c r="F3372" s="3"/>
      <c r="G3372" s="3"/>
      <c r="H3372" s="3"/>
      <c r="I3372" s="3"/>
      <c r="J3372" s="4"/>
      <c r="K3372" s="4"/>
      <c r="L3372" s="3"/>
      <c r="M3372" s="5"/>
    </row>
    <row r="3373" spans="2:13" x14ac:dyDescent="0.3">
      <c r="B3373" s="3"/>
      <c r="C3373" s="3"/>
      <c r="D3373" s="3"/>
      <c r="E3373" s="3"/>
      <c r="F3373" s="3"/>
      <c r="G3373" s="3"/>
      <c r="H3373" s="3"/>
      <c r="I3373" s="3"/>
      <c r="J3373" s="4"/>
      <c r="K3373" s="4"/>
      <c r="L3373" s="3"/>
      <c r="M3373" s="5"/>
    </row>
    <row r="3374" spans="2:13" x14ac:dyDescent="0.3">
      <c r="B3374" s="3"/>
      <c r="C3374" s="3"/>
      <c r="D3374" s="3"/>
      <c r="E3374" s="3"/>
      <c r="F3374" s="3"/>
      <c r="G3374" s="3"/>
      <c r="H3374" s="3"/>
      <c r="I3374" s="3"/>
      <c r="J3374" s="4"/>
      <c r="K3374" s="4"/>
      <c r="L3374" s="3"/>
      <c r="M3374" s="5"/>
    </row>
    <row r="3375" spans="2:13" x14ac:dyDescent="0.3">
      <c r="B3375" s="3"/>
      <c r="C3375" s="3"/>
      <c r="D3375" s="3"/>
      <c r="E3375" s="3"/>
      <c r="F3375" s="3"/>
      <c r="G3375" s="3"/>
      <c r="H3375" s="3"/>
      <c r="I3375" s="3"/>
      <c r="J3375" s="4"/>
      <c r="K3375" s="4"/>
      <c r="L3375" s="3"/>
      <c r="M3375" s="5"/>
    </row>
    <row r="3376" spans="2:13" x14ac:dyDescent="0.3">
      <c r="B3376" s="3"/>
      <c r="C3376" s="3"/>
      <c r="D3376" s="3"/>
      <c r="E3376" s="3"/>
      <c r="F3376" s="3"/>
      <c r="G3376" s="3"/>
      <c r="H3376" s="3"/>
      <c r="I3376" s="3"/>
      <c r="J3376" s="4"/>
      <c r="K3376" s="4"/>
      <c r="L3376" s="3"/>
      <c r="M3376" s="5"/>
    </row>
    <row r="3377" spans="2:13" x14ac:dyDescent="0.3">
      <c r="B3377" s="3"/>
      <c r="C3377" s="3"/>
      <c r="D3377" s="3"/>
      <c r="E3377" s="3"/>
      <c r="F3377" s="3"/>
      <c r="H3377" s="3"/>
      <c r="I3377" s="3"/>
      <c r="J3377" s="4"/>
      <c r="K3377" s="4"/>
      <c r="M3377" s="5"/>
    </row>
    <row r="3378" spans="2:13" x14ac:dyDescent="0.3">
      <c r="B3378" s="3"/>
      <c r="C3378" s="3"/>
      <c r="D3378" s="3"/>
      <c r="E3378" s="3"/>
      <c r="G3378" s="3"/>
      <c r="H3378" s="3"/>
      <c r="J3378" s="4"/>
      <c r="K3378" s="4"/>
      <c r="M3378" s="5"/>
    </row>
    <row r="3379" spans="2:13" x14ac:dyDescent="0.3">
      <c r="B3379" s="3"/>
      <c r="C3379" s="3"/>
      <c r="D3379" s="3"/>
      <c r="E3379" s="3"/>
      <c r="F3379" s="3"/>
      <c r="G3379" s="3"/>
      <c r="H3379" s="3"/>
      <c r="I3379" s="3"/>
      <c r="J3379" s="4"/>
      <c r="K3379" s="4"/>
      <c r="L3379" s="3"/>
      <c r="M3379" s="5"/>
    </row>
    <row r="3380" spans="2:13" x14ac:dyDescent="0.3">
      <c r="B3380" s="3"/>
      <c r="C3380" s="3"/>
      <c r="D3380" s="3"/>
      <c r="E3380" s="3"/>
      <c r="F3380" s="3"/>
      <c r="G3380" s="3"/>
      <c r="H3380" s="3"/>
      <c r="I3380" s="3"/>
      <c r="J3380" s="4"/>
      <c r="K3380" s="4"/>
      <c r="L3380" s="3"/>
      <c r="M3380" s="5"/>
    </row>
    <row r="3381" spans="2:13" x14ac:dyDescent="0.3">
      <c r="B3381" s="3"/>
      <c r="C3381" s="3"/>
      <c r="D3381" s="3"/>
      <c r="E3381" s="3"/>
      <c r="F3381" s="3"/>
      <c r="G3381" s="3"/>
      <c r="H3381" s="3"/>
      <c r="I3381" s="3"/>
      <c r="J3381" s="4"/>
      <c r="K3381" s="4"/>
      <c r="L3381" s="3"/>
      <c r="M3381" s="5"/>
    </row>
    <row r="3382" spans="2:13" x14ac:dyDescent="0.3">
      <c r="B3382" s="3"/>
      <c r="C3382" s="3"/>
      <c r="D3382" s="3"/>
      <c r="E3382" s="3"/>
      <c r="F3382" s="3"/>
      <c r="G3382" s="3"/>
      <c r="H3382" s="3"/>
      <c r="I3382" s="3"/>
      <c r="J3382" s="4"/>
      <c r="K3382" s="4"/>
      <c r="M3382" s="5"/>
    </row>
    <row r="3383" spans="2:13" x14ac:dyDescent="0.3">
      <c r="B3383" s="3"/>
      <c r="C3383" s="3"/>
      <c r="D3383" s="3"/>
      <c r="E3383" s="3"/>
      <c r="F3383" s="3"/>
      <c r="G3383" s="3"/>
      <c r="H3383" s="3"/>
      <c r="I3383" s="3"/>
      <c r="J3383" s="4"/>
      <c r="K3383" s="4"/>
      <c r="L3383" s="3"/>
      <c r="M3383" s="5"/>
    </row>
    <row r="3384" spans="2:13" x14ac:dyDescent="0.3">
      <c r="B3384" s="3"/>
      <c r="C3384" s="3"/>
      <c r="D3384" s="3"/>
      <c r="E3384" s="3"/>
      <c r="F3384" s="3"/>
      <c r="G3384" s="3"/>
      <c r="H3384" s="3"/>
      <c r="I3384" s="3"/>
      <c r="J3384" s="4"/>
      <c r="K3384" s="4"/>
      <c r="L3384" s="3"/>
      <c r="M3384" s="5"/>
    </row>
    <row r="3385" spans="2:13" x14ac:dyDescent="0.3">
      <c r="B3385" s="3"/>
      <c r="C3385" s="3"/>
      <c r="D3385" s="3"/>
      <c r="E3385" s="3"/>
      <c r="F3385" s="3"/>
      <c r="G3385" s="3"/>
      <c r="H3385" s="3"/>
      <c r="I3385" s="3"/>
      <c r="J3385" s="4"/>
      <c r="K3385" s="4"/>
      <c r="L3385" s="3"/>
      <c r="M3385" s="5"/>
    </row>
    <row r="3386" spans="2:13" x14ac:dyDescent="0.3">
      <c r="B3386" s="3"/>
      <c r="C3386" s="3"/>
      <c r="D3386" s="3"/>
      <c r="E3386" s="3"/>
      <c r="F3386" s="3"/>
      <c r="G3386" s="3"/>
      <c r="H3386" s="3"/>
      <c r="I3386" s="3"/>
      <c r="J3386" s="4"/>
      <c r="K3386" s="4"/>
      <c r="L3386" s="3"/>
      <c r="M3386" s="5"/>
    </row>
    <row r="3387" spans="2:13" x14ac:dyDescent="0.3">
      <c r="B3387" s="3"/>
      <c r="C3387" s="3"/>
      <c r="D3387" s="3"/>
      <c r="E3387" s="3"/>
      <c r="F3387" s="3"/>
      <c r="G3387" s="3"/>
      <c r="H3387" s="3"/>
      <c r="I3387" s="3"/>
      <c r="J3387" s="4"/>
      <c r="K3387" s="4"/>
      <c r="L3387" s="3"/>
      <c r="M3387" s="5"/>
    </row>
    <row r="3388" spans="2:13" x14ac:dyDescent="0.3">
      <c r="B3388" s="3"/>
      <c r="C3388" s="3"/>
      <c r="D3388" s="3"/>
      <c r="E3388" s="3"/>
      <c r="F3388" s="3"/>
      <c r="G3388" s="3"/>
      <c r="H3388" s="3"/>
      <c r="I3388" s="3"/>
      <c r="J3388" s="4"/>
      <c r="K3388" s="4"/>
      <c r="L3388" s="3"/>
      <c r="M3388" s="5"/>
    </row>
    <row r="3389" spans="2:13" x14ac:dyDescent="0.3">
      <c r="B3389" s="3"/>
      <c r="C3389" s="3"/>
      <c r="D3389" s="3"/>
      <c r="E3389" s="3"/>
      <c r="F3389" s="3"/>
      <c r="G3389" s="3"/>
      <c r="H3389" s="3"/>
      <c r="I3389" s="3"/>
      <c r="J3389" s="4"/>
      <c r="K3389" s="4"/>
      <c r="L3389" s="3"/>
      <c r="M3389" s="5"/>
    </row>
    <row r="3390" spans="2:13" x14ac:dyDescent="0.3">
      <c r="B3390" s="3"/>
      <c r="C3390" s="3"/>
      <c r="D3390" s="3"/>
      <c r="E3390" s="3"/>
      <c r="F3390" s="3"/>
      <c r="G3390" s="3"/>
      <c r="H3390" s="3"/>
      <c r="I3390" s="3"/>
      <c r="J3390" s="4"/>
      <c r="K3390" s="4"/>
      <c r="L3390" s="3"/>
      <c r="M3390" s="5"/>
    </row>
    <row r="3391" spans="2:13" x14ac:dyDescent="0.3">
      <c r="B3391" s="3"/>
      <c r="C3391" s="3"/>
      <c r="D3391" s="3"/>
      <c r="E3391" s="3"/>
      <c r="F3391" s="3"/>
      <c r="G3391" s="3"/>
      <c r="H3391" s="3"/>
      <c r="I3391" s="3"/>
      <c r="J3391" s="4"/>
      <c r="K3391" s="4"/>
      <c r="L3391" s="3"/>
      <c r="M3391" s="5"/>
    </row>
    <row r="3392" spans="2:13" x14ac:dyDescent="0.3">
      <c r="B3392" s="3"/>
      <c r="C3392" s="3"/>
      <c r="D3392" s="3"/>
      <c r="E3392" s="3"/>
      <c r="G3392" s="3"/>
      <c r="H3392" s="3"/>
      <c r="J3392" s="4"/>
      <c r="K3392" s="4"/>
      <c r="L3392" s="3"/>
      <c r="M3392" s="5"/>
    </row>
    <row r="3393" spans="2:13" x14ac:dyDescent="0.3">
      <c r="B3393" s="3"/>
      <c r="C3393" s="3"/>
      <c r="D3393" s="3"/>
      <c r="E3393" s="3"/>
      <c r="F3393" s="3"/>
      <c r="G3393" s="3"/>
      <c r="H3393" s="3"/>
      <c r="I3393" s="3"/>
      <c r="J3393" s="4"/>
      <c r="K3393" s="4"/>
      <c r="L3393" s="3"/>
      <c r="M3393" s="5"/>
    </row>
    <row r="3394" spans="2:13" x14ac:dyDescent="0.3">
      <c r="B3394" s="3"/>
      <c r="C3394" s="3"/>
      <c r="D3394" s="3"/>
      <c r="E3394" s="3"/>
      <c r="F3394" s="3"/>
      <c r="G3394" s="3"/>
      <c r="H3394" s="3"/>
      <c r="I3394" s="3"/>
      <c r="J3394" s="4"/>
      <c r="K3394" s="4"/>
      <c r="L3394" s="3"/>
      <c r="M3394" s="5"/>
    </row>
    <row r="3395" spans="2:13" x14ac:dyDescent="0.3">
      <c r="B3395" s="3"/>
      <c r="C3395" s="3"/>
      <c r="D3395" s="3"/>
      <c r="F3395" s="3"/>
      <c r="G3395" s="3"/>
      <c r="H3395" s="3"/>
      <c r="I3395" s="3"/>
      <c r="J3395" s="4"/>
      <c r="K3395" s="4"/>
      <c r="L3395" s="3"/>
      <c r="M3395" s="5"/>
    </row>
    <row r="3396" spans="2:13" x14ac:dyDescent="0.3">
      <c r="B3396" s="3"/>
      <c r="C3396" s="3"/>
      <c r="D3396" s="3"/>
      <c r="E3396" s="3"/>
      <c r="F3396" s="3"/>
      <c r="G3396" s="3"/>
      <c r="H3396" s="3"/>
      <c r="I3396" s="3"/>
      <c r="J3396" s="4"/>
      <c r="K3396" s="4"/>
      <c r="L3396" s="3"/>
      <c r="M3396" s="5"/>
    </row>
    <row r="3397" spans="2:13" x14ac:dyDescent="0.3">
      <c r="B3397" s="3"/>
      <c r="C3397" s="3"/>
      <c r="D3397" s="3"/>
      <c r="E3397" s="3"/>
      <c r="F3397" s="3"/>
      <c r="G3397" s="3"/>
      <c r="H3397" s="3"/>
      <c r="I3397" s="3"/>
      <c r="J3397" s="4"/>
      <c r="K3397" s="4"/>
      <c r="L3397" s="3"/>
      <c r="M3397" s="5"/>
    </row>
    <row r="3398" spans="2:13" x14ac:dyDescent="0.3">
      <c r="B3398" s="3"/>
      <c r="C3398" s="3"/>
      <c r="D3398" s="3"/>
      <c r="E3398" s="3"/>
      <c r="F3398" s="3"/>
      <c r="G3398" s="3"/>
      <c r="H3398" s="3"/>
      <c r="I3398" s="3"/>
      <c r="J3398" s="4"/>
      <c r="K3398" s="4"/>
      <c r="L3398" s="3"/>
      <c r="M3398" s="5"/>
    </row>
    <row r="3399" spans="2:13" x14ac:dyDescent="0.3">
      <c r="B3399" s="3"/>
      <c r="C3399" s="3"/>
      <c r="D3399" s="3"/>
      <c r="E3399" s="3"/>
      <c r="F3399" s="3"/>
      <c r="G3399" s="3"/>
      <c r="H3399" s="3"/>
      <c r="I3399" s="3"/>
      <c r="J3399" s="4"/>
      <c r="K3399" s="4"/>
      <c r="L3399" s="3"/>
      <c r="M3399" s="5"/>
    </row>
    <row r="3400" spans="2:13" x14ac:dyDescent="0.3">
      <c r="B3400" s="3"/>
      <c r="C3400" s="3"/>
      <c r="D3400" s="3"/>
      <c r="E3400" s="3"/>
      <c r="F3400" s="3"/>
      <c r="H3400" s="3"/>
      <c r="I3400" s="3"/>
      <c r="J3400" s="4"/>
      <c r="K3400" s="4"/>
      <c r="M3400" s="5"/>
    </row>
    <row r="3401" spans="2:13" x14ac:dyDescent="0.3">
      <c r="B3401" s="3"/>
      <c r="C3401" s="3"/>
      <c r="D3401" s="3"/>
      <c r="E3401" s="3"/>
      <c r="F3401" s="3"/>
      <c r="H3401" s="3"/>
      <c r="I3401" s="3"/>
      <c r="J3401" s="4"/>
      <c r="K3401" s="4"/>
      <c r="L3401" s="3"/>
      <c r="M3401" s="5"/>
    </row>
    <row r="3402" spans="2:13" x14ac:dyDescent="0.3">
      <c r="B3402" s="3"/>
      <c r="C3402" s="3"/>
      <c r="D3402" s="3"/>
      <c r="E3402" s="3"/>
      <c r="F3402" s="3"/>
      <c r="G3402" s="3"/>
      <c r="H3402" s="3"/>
      <c r="I3402" s="3"/>
      <c r="J3402" s="4"/>
      <c r="K3402" s="4"/>
      <c r="L3402" s="3"/>
      <c r="M3402" s="5"/>
    </row>
    <row r="3403" spans="2:13" x14ac:dyDescent="0.3">
      <c r="B3403" s="3"/>
      <c r="C3403" s="3"/>
      <c r="D3403" s="3"/>
      <c r="E3403" s="3"/>
      <c r="F3403" s="3"/>
      <c r="G3403" s="3"/>
      <c r="H3403" s="3"/>
      <c r="I3403" s="3"/>
      <c r="J3403" s="4"/>
      <c r="K3403" s="4"/>
      <c r="L3403" s="3"/>
      <c r="M3403" s="5"/>
    </row>
    <row r="3404" spans="2:13" x14ac:dyDescent="0.3">
      <c r="B3404" s="3"/>
      <c r="C3404" s="3"/>
      <c r="D3404" s="3"/>
      <c r="E3404" s="3"/>
      <c r="F3404" s="3"/>
      <c r="G3404" s="3"/>
      <c r="H3404" s="3"/>
      <c r="I3404" s="3"/>
      <c r="J3404" s="4"/>
      <c r="K3404" s="4"/>
      <c r="M3404" s="5"/>
    </row>
    <row r="3405" spans="2:13" x14ac:dyDescent="0.3">
      <c r="B3405" s="3"/>
      <c r="C3405" s="3"/>
      <c r="D3405" s="3"/>
      <c r="E3405" s="3"/>
      <c r="F3405" s="3"/>
      <c r="G3405" s="3"/>
      <c r="H3405" s="3"/>
      <c r="I3405" s="3"/>
      <c r="J3405" s="4"/>
      <c r="K3405" s="4"/>
      <c r="L3405" s="3"/>
      <c r="M3405" s="5"/>
    </row>
    <row r="3406" spans="2:13" x14ac:dyDescent="0.3">
      <c r="B3406" s="3"/>
      <c r="C3406" s="3"/>
      <c r="D3406" s="3"/>
      <c r="E3406" s="3"/>
      <c r="F3406" s="3"/>
      <c r="G3406" s="3"/>
      <c r="H3406" s="3"/>
      <c r="I3406" s="3"/>
      <c r="J3406" s="4"/>
      <c r="K3406" s="4"/>
      <c r="L3406" s="3"/>
      <c r="M3406" s="5"/>
    </row>
    <row r="3407" spans="2:13" x14ac:dyDescent="0.3">
      <c r="B3407" s="3"/>
      <c r="C3407" s="3"/>
      <c r="D3407" s="3"/>
      <c r="E3407" s="3"/>
      <c r="F3407" s="3"/>
      <c r="G3407" s="3"/>
      <c r="H3407" s="3"/>
      <c r="I3407" s="3"/>
      <c r="J3407" s="4"/>
      <c r="K3407" s="4"/>
      <c r="L3407" s="3"/>
      <c r="M3407" s="5"/>
    </row>
    <row r="3408" spans="2:13" x14ac:dyDescent="0.3">
      <c r="B3408" s="3"/>
      <c r="C3408" s="3"/>
      <c r="D3408" s="3"/>
      <c r="E3408" s="3"/>
      <c r="F3408" s="3"/>
      <c r="G3408" s="3"/>
      <c r="H3408" s="3"/>
      <c r="I3408" s="3"/>
      <c r="J3408" s="4"/>
      <c r="K3408" s="4"/>
      <c r="L3408" s="3"/>
      <c r="M3408" s="5"/>
    </row>
    <row r="3409" spans="2:13" x14ac:dyDescent="0.3">
      <c r="B3409" s="3"/>
      <c r="C3409" s="3"/>
      <c r="D3409" s="3"/>
      <c r="E3409" s="3"/>
      <c r="F3409" s="3"/>
      <c r="G3409" s="3"/>
      <c r="H3409" s="3"/>
      <c r="I3409" s="3"/>
      <c r="J3409" s="4"/>
      <c r="K3409" s="4"/>
      <c r="L3409" s="3"/>
      <c r="M3409" s="5"/>
    </row>
    <row r="3410" spans="2:13" x14ac:dyDescent="0.3">
      <c r="B3410" s="3"/>
      <c r="C3410" s="3"/>
      <c r="D3410" s="3"/>
      <c r="E3410" s="3"/>
      <c r="F3410" s="3"/>
      <c r="G3410" s="3"/>
      <c r="H3410" s="3"/>
      <c r="I3410" s="3"/>
      <c r="J3410" s="4"/>
      <c r="K3410" s="4"/>
      <c r="L3410" s="3"/>
      <c r="M3410" s="5"/>
    </row>
    <row r="3411" spans="2:13" x14ac:dyDescent="0.3">
      <c r="B3411" s="3"/>
      <c r="C3411" s="3"/>
      <c r="D3411" s="3"/>
      <c r="E3411" s="3"/>
      <c r="F3411" s="3"/>
      <c r="G3411" s="3"/>
      <c r="H3411" s="3"/>
      <c r="I3411" s="3"/>
      <c r="J3411" s="4"/>
      <c r="K3411" s="4"/>
      <c r="L3411" s="3"/>
      <c r="M3411" s="5"/>
    </row>
    <row r="3412" spans="2:13" x14ac:dyDescent="0.3">
      <c r="B3412" s="3"/>
      <c r="C3412" s="3"/>
      <c r="D3412" s="3"/>
      <c r="E3412" s="3"/>
      <c r="F3412" s="3"/>
      <c r="G3412" s="3"/>
      <c r="H3412" s="3"/>
      <c r="I3412" s="3"/>
      <c r="J3412" s="4"/>
      <c r="K3412" s="4"/>
      <c r="L3412" s="3"/>
      <c r="M3412" s="5"/>
    </row>
    <row r="3413" spans="2:13" x14ac:dyDescent="0.3">
      <c r="B3413" s="3"/>
      <c r="C3413" s="3"/>
      <c r="D3413" s="3"/>
      <c r="E3413" s="3"/>
      <c r="F3413" s="3"/>
      <c r="G3413" s="3"/>
      <c r="H3413" s="3"/>
      <c r="I3413" s="3"/>
      <c r="J3413" s="4"/>
      <c r="K3413" s="4"/>
      <c r="L3413" s="3"/>
      <c r="M3413" s="5"/>
    </row>
    <row r="3414" spans="2:13" x14ac:dyDescent="0.3">
      <c r="B3414" s="3"/>
      <c r="C3414" s="3"/>
      <c r="D3414" s="3"/>
      <c r="E3414" s="3"/>
      <c r="F3414" s="3"/>
      <c r="G3414" s="3"/>
      <c r="H3414" s="3"/>
      <c r="I3414" s="3"/>
      <c r="J3414" s="4"/>
      <c r="K3414" s="4"/>
      <c r="M3414" s="5"/>
    </row>
    <row r="3415" spans="2:13" x14ac:dyDescent="0.3">
      <c r="B3415" s="3"/>
      <c r="C3415" s="3"/>
      <c r="D3415" s="3"/>
      <c r="E3415" s="3"/>
      <c r="F3415" s="3"/>
      <c r="H3415" s="3"/>
      <c r="I3415" s="3"/>
      <c r="J3415" s="4"/>
      <c r="K3415" s="4"/>
      <c r="L3415" s="3"/>
      <c r="M3415" s="5"/>
    </row>
    <row r="3416" spans="2:13" x14ac:dyDescent="0.3">
      <c r="B3416" s="3"/>
      <c r="C3416" s="3"/>
      <c r="D3416" s="3"/>
      <c r="E3416" s="3"/>
      <c r="F3416" s="3"/>
      <c r="G3416" s="3"/>
      <c r="H3416" s="3"/>
      <c r="I3416" s="3"/>
      <c r="J3416" s="4"/>
      <c r="K3416" s="4"/>
      <c r="L3416" s="3"/>
      <c r="M3416" s="5"/>
    </row>
    <row r="3417" spans="2:13" x14ac:dyDescent="0.3">
      <c r="B3417" s="3"/>
      <c r="C3417" s="3"/>
      <c r="D3417" s="3"/>
      <c r="E3417" s="3"/>
      <c r="G3417" s="3"/>
      <c r="H3417" s="3"/>
      <c r="J3417" s="4"/>
      <c r="K3417" s="4"/>
      <c r="L3417" s="3"/>
      <c r="M3417" s="5"/>
    </row>
    <row r="3418" spans="2:13" x14ac:dyDescent="0.3">
      <c r="B3418" s="3"/>
      <c r="C3418" s="3"/>
      <c r="D3418" s="3"/>
      <c r="E3418" s="3"/>
      <c r="F3418" s="3"/>
      <c r="G3418" s="3"/>
      <c r="H3418" s="3"/>
      <c r="I3418" s="3"/>
      <c r="J3418" s="4"/>
      <c r="K3418" s="4"/>
      <c r="L3418" s="3"/>
      <c r="M3418" s="5"/>
    </row>
    <row r="3419" spans="2:13" x14ac:dyDescent="0.3">
      <c r="B3419" s="3"/>
      <c r="C3419" s="3"/>
      <c r="D3419" s="3"/>
      <c r="E3419" s="3"/>
      <c r="F3419" s="3"/>
      <c r="G3419" s="3"/>
      <c r="H3419" s="3"/>
      <c r="I3419" s="3"/>
      <c r="J3419" s="4"/>
      <c r="K3419" s="4"/>
      <c r="L3419" s="3"/>
      <c r="M3419" s="5"/>
    </row>
    <row r="3420" spans="2:13" x14ac:dyDescent="0.3">
      <c r="B3420" s="3"/>
      <c r="C3420" s="3"/>
      <c r="D3420" s="3"/>
      <c r="E3420" s="3"/>
      <c r="F3420" s="3"/>
      <c r="G3420" s="3"/>
      <c r="H3420" s="3"/>
      <c r="I3420" s="3"/>
      <c r="J3420" s="4"/>
      <c r="K3420" s="4"/>
      <c r="L3420" s="3"/>
      <c r="M3420" s="5"/>
    </row>
    <row r="3421" spans="2:13" x14ac:dyDescent="0.3">
      <c r="B3421" s="3"/>
      <c r="C3421" s="3"/>
      <c r="D3421" s="3"/>
      <c r="E3421" s="3"/>
      <c r="F3421" s="3"/>
      <c r="G3421" s="3"/>
      <c r="H3421" s="3"/>
      <c r="I3421" s="3"/>
      <c r="J3421" s="4"/>
      <c r="K3421" s="4"/>
      <c r="L3421" s="3"/>
      <c r="M3421" s="5"/>
    </row>
    <row r="3422" spans="2:13" x14ac:dyDescent="0.3">
      <c r="B3422" s="3"/>
      <c r="C3422" s="3"/>
      <c r="D3422" s="3"/>
      <c r="E3422" s="3"/>
      <c r="F3422" s="3"/>
      <c r="G3422" s="3"/>
      <c r="H3422" s="3"/>
      <c r="I3422" s="3"/>
      <c r="J3422" s="4"/>
      <c r="K3422" s="4"/>
      <c r="L3422" s="3"/>
      <c r="M3422" s="5"/>
    </row>
    <row r="3423" spans="2:13" x14ac:dyDescent="0.3">
      <c r="B3423" s="3"/>
      <c r="C3423" s="3"/>
      <c r="D3423" s="3"/>
      <c r="E3423" s="3"/>
      <c r="F3423" s="3"/>
      <c r="G3423" s="3"/>
      <c r="H3423" s="3"/>
      <c r="I3423" s="3"/>
      <c r="J3423" s="4"/>
      <c r="K3423" s="4"/>
      <c r="L3423" s="3"/>
      <c r="M3423" s="5"/>
    </row>
    <row r="3424" spans="2:13" x14ac:dyDescent="0.3">
      <c r="B3424" s="3"/>
      <c r="C3424" s="3"/>
      <c r="D3424" s="3"/>
      <c r="E3424" s="3"/>
      <c r="F3424" s="3"/>
      <c r="G3424" s="3"/>
      <c r="H3424" s="3"/>
      <c r="I3424" s="3"/>
      <c r="J3424" s="4"/>
      <c r="K3424" s="4"/>
      <c r="L3424" s="3"/>
      <c r="M3424" s="5"/>
    </row>
    <row r="3425" spans="2:13" x14ac:dyDescent="0.3">
      <c r="B3425" s="3"/>
      <c r="C3425" s="3"/>
      <c r="D3425" s="3"/>
      <c r="E3425" s="3"/>
      <c r="F3425" s="3"/>
      <c r="G3425" s="3"/>
      <c r="H3425" s="3"/>
      <c r="I3425" s="3"/>
      <c r="J3425" s="4"/>
      <c r="K3425" s="4"/>
      <c r="L3425" s="3"/>
      <c r="M3425" s="5"/>
    </row>
    <row r="3426" spans="2:13" x14ac:dyDescent="0.3">
      <c r="B3426" s="3"/>
      <c r="C3426" s="3"/>
      <c r="D3426" s="3"/>
      <c r="E3426" s="3"/>
      <c r="F3426" s="3"/>
      <c r="G3426" s="3"/>
      <c r="H3426" s="3"/>
      <c r="I3426" s="3"/>
      <c r="J3426" s="4"/>
      <c r="K3426" s="4"/>
      <c r="L3426" s="3"/>
      <c r="M3426" s="5"/>
    </row>
    <row r="3427" spans="2:13" x14ac:dyDescent="0.3">
      <c r="B3427" s="3"/>
      <c r="C3427" s="3"/>
      <c r="D3427" s="3"/>
      <c r="E3427" s="3"/>
      <c r="F3427" s="3"/>
      <c r="G3427" s="3"/>
      <c r="H3427" s="3"/>
      <c r="I3427" s="3"/>
      <c r="J3427" s="4"/>
      <c r="K3427" s="4"/>
      <c r="L3427" s="3"/>
      <c r="M3427" s="5"/>
    </row>
    <row r="3428" spans="2:13" x14ac:dyDescent="0.3">
      <c r="B3428" s="3"/>
      <c r="C3428" s="3"/>
      <c r="D3428" s="3"/>
      <c r="E3428" s="3"/>
      <c r="F3428" s="3"/>
      <c r="G3428" s="3"/>
      <c r="H3428" s="3"/>
      <c r="I3428" s="3"/>
      <c r="J3428" s="4"/>
      <c r="K3428" s="4"/>
      <c r="L3428" s="3"/>
      <c r="M3428" s="5"/>
    </row>
    <row r="3429" spans="2:13" x14ac:dyDescent="0.3">
      <c r="B3429" s="3"/>
      <c r="C3429" s="3"/>
      <c r="D3429" s="3"/>
      <c r="E3429" s="3"/>
      <c r="F3429" s="3"/>
      <c r="G3429" s="3"/>
      <c r="H3429" s="3"/>
      <c r="I3429" s="3"/>
      <c r="J3429" s="4"/>
      <c r="K3429" s="4"/>
      <c r="L3429" s="3"/>
      <c r="M3429" s="5"/>
    </row>
    <row r="3430" spans="2:13" x14ac:dyDescent="0.3">
      <c r="B3430" s="3"/>
      <c r="C3430" s="3"/>
      <c r="D3430" s="3"/>
      <c r="E3430" s="3"/>
      <c r="F3430" s="3"/>
      <c r="G3430" s="3"/>
      <c r="H3430" s="3"/>
      <c r="I3430" s="3"/>
      <c r="J3430" s="4"/>
      <c r="K3430" s="4"/>
      <c r="L3430" s="3"/>
      <c r="M3430" s="5"/>
    </row>
    <row r="3431" spans="2:13" x14ac:dyDescent="0.3">
      <c r="B3431" s="3"/>
      <c r="C3431" s="3"/>
      <c r="D3431" s="3"/>
      <c r="E3431" s="3"/>
      <c r="F3431" s="3"/>
      <c r="G3431" s="3"/>
      <c r="H3431" s="3"/>
      <c r="I3431" s="3"/>
      <c r="J3431" s="4"/>
      <c r="K3431" s="4"/>
      <c r="L3431" s="3"/>
      <c r="M3431" s="5"/>
    </row>
    <row r="3432" spans="2:13" x14ac:dyDescent="0.3">
      <c r="B3432" s="3"/>
      <c r="C3432" s="3"/>
      <c r="D3432" s="3"/>
      <c r="E3432" s="3"/>
      <c r="F3432" s="3"/>
      <c r="G3432" s="3"/>
      <c r="H3432" s="3"/>
      <c r="I3432" s="3"/>
      <c r="J3432" s="4"/>
      <c r="K3432" s="4"/>
      <c r="M3432" s="5"/>
    </row>
    <row r="3433" spans="2:13" x14ac:dyDescent="0.3">
      <c r="B3433" s="3"/>
      <c r="C3433" s="3"/>
      <c r="D3433" s="3"/>
      <c r="E3433" s="3"/>
      <c r="F3433" s="3"/>
      <c r="G3433" s="3"/>
      <c r="H3433" s="3"/>
      <c r="I3433" s="3"/>
      <c r="J3433" s="4"/>
      <c r="K3433" s="4"/>
      <c r="L3433" s="3"/>
      <c r="M3433" s="5"/>
    </row>
    <row r="3434" spans="2:13" x14ac:dyDescent="0.3">
      <c r="B3434" s="3"/>
      <c r="C3434" s="3"/>
      <c r="D3434" s="3"/>
      <c r="E3434" s="3"/>
      <c r="F3434" s="3"/>
      <c r="G3434" s="3"/>
      <c r="H3434" s="3"/>
      <c r="I3434" s="3"/>
      <c r="J3434" s="4"/>
      <c r="K3434" s="4"/>
      <c r="L3434" s="3"/>
      <c r="M3434" s="5"/>
    </row>
    <row r="3435" spans="2:13" x14ac:dyDescent="0.3">
      <c r="B3435" s="3"/>
      <c r="C3435" s="3"/>
      <c r="D3435" s="3"/>
      <c r="E3435" s="3"/>
      <c r="F3435" s="3"/>
      <c r="G3435" s="3"/>
      <c r="H3435" s="3"/>
      <c r="I3435" s="3"/>
      <c r="J3435" s="4"/>
      <c r="K3435" s="4"/>
      <c r="L3435" s="3"/>
      <c r="M3435" s="5"/>
    </row>
    <row r="3436" spans="2:13" x14ac:dyDescent="0.3">
      <c r="B3436" s="3"/>
      <c r="C3436" s="3"/>
      <c r="D3436" s="3"/>
      <c r="E3436" s="3"/>
      <c r="F3436" s="3"/>
      <c r="G3436" s="3"/>
      <c r="H3436" s="3"/>
      <c r="I3436" s="3"/>
      <c r="J3436" s="4"/>
      <c r="K3436" s="4"/>
      <c r="L3436" s="3"/>
      <c r="M3436" s="5"/>
    </row>
    <row r="3437" spans="2:13" x14ac:dyDescent="0.3">
      <c r="B3437" s="3"/>
      <c r="C3437" s="3"/>
      <c r="D3437" s="3"/>
      <c r="E3437" s="3"/>
      <c r="F3437" s="3"/>
      <c r="G3437" s="3"/>
      <c r="H3437" s="3"/>
      <c r="I3437" s="3"/>
      <c r="J3437" s="4"/>
      <c r="K3437" s="4"/>
      <c r="L3437" s="3"/>
      <c r="M3437" s="5"/>
    </row>
    <row r="3438" spans="2:13" x14ac:dyDescent="0.3">
      <c r="B3438" s="3"/>
      <c r="C3438" s="3"/>
      <c r="D3438" s="3"/>
      <c r="E3438" s="3"/>
      <c r="F3438" s="3"/>
      <c r="G3438" s="3"/>
      <c r="H3438" s="3"/>
      <c r="I3438" s="3"/>
      <c r="J3438" s="4"/>
      <c r="K3438" s="4"/>
      <c r="L3438" s="3"/>
      <c r="M3438" s="5"/>
    </row>
    <row r="3439" spans="2:13" x14ac:dyDescent="0.3">
      <c r="B3439" s="3"/>
      <c r="C3439" s="3"/>
      <c r="D3439" s="3"/>
      <c r="E3439" s="3"/>
      <c r="F3439" s="3"/>
      <c r="G3439" s="3"/>
      <c r="H3439" s="3"/>
      <c r="I3439" s="3"/>
      <c r="J3439" s="4"/>
      <c r="K3439" s="4"/>
      <c r="L3439" s="3"/>
      <c r="M3439" s="5"/>
    </row>
    <row r="3440" spans="2:13" x14ac:dyDescent="0.3">
      <c r="B3440" s="3"/>
      <c r="C3440" s="3"/>
      <c r="D3440" s="3"/>
      <c r="E3440" s="3"/>
      <c r="F3440" s="3"/>
      <c r="G3440" s="3"/>
      <c r="H3440" s="3"/>
      <c r="I3440" s="3"/>
      <c r="J3440" s="4"/>
      <c r="K3440" s="4"/>
      <c r="M3440" s="5"/>
    </row>
    <row r="3441" spans="2:13" x14ac:dyDescent="0.3">
      <c r="B3441" s="3"/>
      <c r="C3441" s="3"/>
      <c r="D3441" s="3"/>
      <c r="E3441" s="3"/>
      <c r="F3441" s="3"/>
      <c r="G3441" s="3"/>
      <c r="H3441" s="3"/>
      <c r="I3441" s="3"/>
      <c r="J3441" s="4"/>
      <c r="K3441" s="4"/>
      <c r="L3441" s="3"/>
      <c r="M3441" s="5"/>
    </row>
    <row r="3442" spans="2:13" x14ac:dyDescent="0.3">
      <c r="B3442" s="3"/>
      <c r="C3442" s="3"/>
      <c r="D3442" s="3"/>
      <c r="E3442" s="3"/>
      <c r="F3442" s="3"/>
      <c r="G3442" s="3"/>
      <c r="H3442" s="3"/>
      <c r="I3442" s="3"/>
      <c r="J3442" s="4"/>
      <c r="K3442" s="4"/>
      <c r="L3442" s="3"/>
      <c r="M3442" s="5"/>
    </row>
    <row r="3443" spans="2:13" x14ac:dyDescent="0.3">
      <c r="B3443" s="3"/>
      <c r="C3443" s="3"/>
      <c r="D3443" s="3"/>
      <c r="E3443" s="3"/>
      <c r="F3443" s="3"/>
      <c r="G3443" s="3"/>
      <c r="H3443" s="3"/>
      <c r="I3443" s="3"/>
      <c r="J3443" s="4"/>
      <c r="K3443" s="4"/>
      <c r="L3443" s="3"/>
      <c r="M3443" s="5"/>
    </row>
    <row r="3444" spans="2:13" x14ac:dyDescent="0.3">
      <c r="B3444" s="3"/>
      <c r="C3444" s="3"/>
      <c r="D3444" s="3"/>
      <c r="E3444" s="3"/>
      <c r="F3444" s="3"/>
      <c r="G3444" s="3"/>
      <c r="H3444" s="3"/>
      <c r="I3444" s="3"/>
      <c r="J3444" s="4"/>
      <c r="K3444" s="4"/>
      <c r="L3444" s="3"/>
      <c r="M3444" s="5"/>
    </row>
    <row r="3445" spans="2:13" x14ac:dyDescent="0.3">
      <c r="B3445" s="3"/>
      <c r="C3445" s="3"/>
      <c r="D3445" s="3"/>
      <c r="E3445" s="3"/>
      <c r="F3445" s="3"/>
      <c r="G3445" s="3"/>
      <c r="H3445" s="3"/>
      <c r="I3445" s="3"/>
      <c r="J3445" s="4"/>
      <c r="K3445" s="4"/>
      <c r="L3445" s="3"/>
      <c r="M3445" s="5"/>
    </row>
    <row r="3446" spans="2:13" x14ac:dyDescent="0.3">
      <c r="B3446" s="3"/>
      <c r="C3446" s="3"/>
      <c r="D3446" s="3"/>
      <c r="E3446" s="3"/>
      <c r="F3446" s="3"/>
      <c r="G3446" s="3"/>
      <c r="H3446" s="3"/>
      <c r="I3446" s="3"/>
      <c r="J3446" s="4"/>
      <c r="K3446" s="4"/>
      <c r="L3446" s="3"/>
      <c r="M3446" s="5"/>
    </row>
    <row r="3447" spans="2:13" x14ac:dyDescent="0.3">
      <c r="B3447" s="3"/>
      <c r="C3447" s="3"/>
      <c r="D3447" s="3"/>
      <c r="E3447" s="3"/>
      <c r="F3447" s="3"/>
      <c r="G3447" s="3"/>
      <c r="H3447" s="3"/>
      <c r="I3447" s="3"/>
      <c r="J3447" s="4"/>
      <c r="K3447" s="4"/>
      <c r="L3447" s="3"/>
      <c r="M3447" s="5"/>
    </row>
    <row r="3448" spans="2:13" x14ac:dyDescent="0.3">
      <c r="B3448" s="3"/>
      <c r="C3448" s="3"/>
      <c r="D3448" s="3"/>
      <c r="E3448" s="3"/>
      <c r="F3448" s="3"/>
      <c r="G3448" s="3"/>
      <c r="H3448" s="3"/>
      <c r="I3448" s="3"/>
      <c r="J3448" s="4"/>
      <c r="K3448" s="4"/>
      <c r="L3448" s="3"/>
      <c r="M3448" s="5"/>
    </row>
    <row r="3449" spans="2:13" x14ac:dyDescent="0.3">
      <c r="B3449" s="3"/>
      <c r="C3449" s="3"/>
      <c r="D3449" s="3"/>
      <c r="E3449" s="3"/>
      <c r="F3449" s="3"/>
      <c r="G3449" s="3"/>
      <c r="H3449" s="3"/>
      <c r="I3449" s="3"/>
      <c r="J3449" s="4"/>
      <c r="K3449" s="4"/>
      <c r="L3449" s="3"/>
      <c r="M3449" s="5"/>
    </row>
    <row r="3450" spans="2:13" x14ac:dyDescent="0.3">
      <c r="B3450" s="3"/>
      <c r="C3450" s="3"/>
      <c r="D3450" s="3"/>
      <c r="E3450" s="3"/>
      <c r="F3450" s="3"/>
      <c r="G3450" s="3"/>
      <c r="H3450" s="3"/>
      <c r="I3450" s="3"/>
      <c r="J3450" s="4"/>
      <c r="K3450" s="4"/>
      <c r="L3450" s="3"/>
      <c r="M3450" s="5"/>
    </row>
    <row r="3451" spans="2:13" x14ac:dyDescent="0.3">
      <c r="B3451" s="3"/>
      <c r="C3451" s="3"/>
      <c r="D3451" s="3"/>
      <c r="E3451" s="3"/>
      <c r="F3451" s="3"/>
      <c r="G3451" s="3"/>
      <c r="H3451" s="3"/>
      <c r="I3451" s="3"/>
      <c r="J3451" s="4"/>
      <c r="K3451" s="4"/>
      <c r="L3451" s="3"/>
      <c r="M3451" s="5"/>
    </row>
    <row r="3452" spans="2:13" x14ac:dyDescent="0.3">
      <c r="B3452" s="3"/>
      <c r="C3452" s="3"/>
      <c r="D3452" s="3"/>
      <c r="F3452" s="3"/>
      <c r="G3452" s="3"/>
      <c r="H3452" s="3"/>
      <c r="I3452" s="3"/>
      <c r="J3452" s="4"/>
      <c r="K3452" s="4"/>
      <c r="L3452" s="3"/>
      <c r="M3452" s="5"/>
    </row>
    <row r="3453" spans="2:13" x14ac:dyDescent="0.3">
      <c r="B3453" s="3"/>
      <c r="C3453" s="3"/>
      <c r="D3453" s="3"/>
      <c r="E3453" s="3"/>
      <c r="F3453" s="3"/>
      <c r="G3453" s="3"/>
      <c r="H3453" s="3"/>
      <c r="I3453" s="3"/>
      <c r="J3453" s="4"/>
      <c r="K3453" s="4"/>
      <c r="M3453" s="5"/>
    </row>
    <row r="3454" spans="2:13" x14ac:dyDescent="0.3">
      <c r="B3454" s="3"/>
      <c r="C3454" s="3"/>
      <c r="D3454" s="3"/>
      <c r="E3454" s="3"/>
      <c r="F3454" s="3"/>
      <c r="G3454" s="3"/>
      <c r="H3454" s="3"/>
      <c r="I3454" s="3"/>
      <c r="J3454" s="4"/>
      <c r="K3454" s="4"/>
      <c r="L3454" s="3"/>
      <c r="M3454" s="5"/>
    </row>
    <row r="3455" spans="2:13" x14ac:dyDescent="0.3">
      <c r="B3455" s="3"/>
      <c r="C3455" s="3"/>
      <c r="D3455" s="3"/>
      <c r="E3455" s="3"/>
      <c r="F3455" s="3"/>
      <c r="H3455" s="3"/>
      <c r="I3455" s="3"/>
      <c r="J3455" s="4"/>
      <c r="K3455" s="4"/>
      <c r="L3455" s="3"/>
      <c r="M3455" s="5"/>
    </row>
    <row r="3456" spans="2:13" x14ac:dyDescent="0.3">
      <c r="B3456" s="3"/>
      <c r="C3456" s="3"/>
      <c r="D3456" s="3"/>
      <c r="E3456" s="3"/>
      <c r="F3456" s="3"/>
      <c r="G3456" s="3"/>
      <c r="H3456" s="3"/>
      <c r="I3456" s="3"/>
      <c r="J3456" s="4"/>
      <c r="K3456" s="4"/>
      <c r="L3456" s="3"/>
      <c r="M3456" s="5"/>
    </row>
    <row r="3457" spans="2:13" x14ac:dyDescent="0.3">
      <c r="B3457" s="3"/>
      <c r="C3457" s="3"/>
      <c r="D3457" s="3"/>
      <c r="E3457" s="3"/>
      <c r="F3457" s="3"/>
      <c r="G3457" s="3"/>
      <c r="H3457" s="3"/>
      <c r="I3457" s="3"/>
      <c r="J3457" s="4"/>
      <c r="K3457" s="4"/>
      <c r="L3457" s="3"/>
      <c r="M3457" s="5"/>
    </row>
    <row r="3458" spans="2:13" x14ac:dyDescent="0.3">
      <c r="B3458" s="3"/>
      <c r="C3458" s="3"/>
      <c r="D3458" s="3"/>
      <c r="E3458" s="3"/>
      <c r="F3458" s="3"/>
      <c r="G3458" s="3"/>
      <c r="H3458" s="3"/>
      <c r="I3458" s="3"/>
      <c r="J3458" s="4"/>
      <c r="K3458" s="4"/>
      <c r="M3458" s="5"/>
    </row>
    <row r="3459" spans="2:13" x14ac:dyDescent="0.3">
      <c r="B3459" s="3"/>
      <c r="C3459" s="3"/>
      <c r="D3459" s="3"/>
      <c r="E3459" s="3"/>
      <c r="F3459" s="3"/>
      <c r="G3459" s="3"/>
      <c r="H3459" s="3"/>
      <c r="I3459" s="3"/>
      <c r="J3459" s="4"/>
      <c r="K3459" s="4"/>
      <c r="L3459" s="3"/>
      <c r="M3459" s="5"/>
    </row>
    <row r="3460" spans="2:13" x14ac:dyDescent="0.3">
      <c r="B3460" s="3"/>
      <c r="C3460" s="3"/>
      <c r="D3460" s="3"/>
      <c r="E3460" s="3"/>
      <c r="F3460" s="3"/>
      <c r="G3460" s="3"/>
      <c r="H3460" s="3"/>
      <c r="I3460" s="3"/>
      <c r="J3460" s="4"/>
      <c r="K3460" s="4"/>
      <c r="L3460" s="3"/>
      <c r="M3460" s="5"/>
    </row>
    <row r="3461" spans="2:13" x14ac:dyDescent="0.3">
      <c r="B3461" s="3"/>
      <c r="C3461" s="3"/>
      <c r="D3461" s="3"/>
      <c r="E3461" s="3"/>
      <c r="F3461" s="3"/>
      <c r="G3461" s="3"/>
      <c r="H3461" s="3"/>
      <c r="I3461" s="3"/>
      <c r="J3461" s="4"/>
      <c r="K3461" s="4"/>
      <c r="L3461" s="3"/>
      <c r="M3461" s="5"/>
    </row>
    <row r="3462" spans="2:13" x14ac:dyDescent="0.3">
      <c r="B3462" s="3"/>
      <c r="C3462" s="3"/>
      <c r="D3462" s="3"/>
      <c r="E3462" s="3"/>
      <c r="F3462" s="3"/>
      <c r="G3462" s="3"/>
      <c r="H3462" s="3"/>
      <c r="I3462" s="3"/>
      <c r="J3462" s="4"/>
      <c r="K3462" s="4"/>
      <c r="L3462" s="3"/>
      <c r="M3462" s="5"/>
    </row>
    <row r="3463" spans="2:13" x14ac:dyDescent="0.3">
      <c r="B3463" s="3"/>
      <c r="C3463" s="3"/>
      <c r="D3463" s="3"/>
      <c r="E3463" s="3"/>
      <c r="F3463" s="3"/>
      <c r="G3463" s="3"/>
      <c r="H3463" s="3"/>
      <c r="I3463" s="3"/>
      <c r="J3463" s="4"/>
      <c r="K3463" s="4"/>
      <c r="L3463" s="3"/>
      <c r="M3463" s="5"/>
    </row>
    <row r="3464" spans="2:13" x14ac:dyDescent="0.3">
      <c r="B3464" s="3"/>
      <c r="C3464" s="3"/>
      <c r="D3464" s="3"/>
      <c r="E3464" s="3"/>
      <c r="F3464" s="3"/>
      <c r="G3464" s="3"/>
      <c r="H3464" s="3"/>
      <c r="I3464" s="3"/>
      <c r="J3464" s="4"/>
      <c r="K3464" s="4"/>
      <c r="L3464" s="3"/>
      <c r="M3464" s="5"/>
    </row>
    <row r="3465" spans="2:13" x14ac:dyDescent="0.3">
      <c r="B3465" s="3"/>
      <c r="C3465" s="3"/>
      <c r="D3465" s="3"/>
      <c r="E3465" s="3"/>
      <c r="F3465" s="3"/>
      <c r="G3465" s="3"/>
      <c r="H3465" s="3"/>
      <c r="I3465" s="3"/>
      <c r="J3465" s="4"/>
      <c r="K3465" s="4"/>
      <c r="L3465" s="3"/>
      <c r="M3465" s="5"/>
    </row>
    <row r="3466" spans="2:13" x14ac:dyDescent="0.3">
      <c r="B3466" s="3"/>
      <c r="C3466" s="3"/>
      <c r="D3466" s="3"/>
      <c r="E3466" s="3"/>
      <c r="F3466" s="3"/>
      <c r="G3466" s="3"/>
      <c r="H3466" s="3"/>
      <c r="I3466" s="3"/>
      <c r="J3466" s="4"/>
      <c r="K3466" s="4"/>
      <c r="L3466" s="3"/>
      <c r="M3466" s="5"/>
    </row>
    <row r="3467" spans="2:13" x14ac:dyDescent="0.3">
      <c r="B3467" s="3"/>
      <c r="C3467" s="3"/>
      <c r="D3467" s="3"/>
      <c r="E3467" s="3"/>
      <c r="F3467" s="3"/>
      <c r="G3467" s="3"/>
      <c r="H3467" s="3"/>
      <c r="I3467" s="3"/>
      <c r="J3467" s="4"/>
      <c r="K3467" s="4"/>
      <c r="M3467" s="5"/>
    </row>
    <row r="3468" spans="2:13" x14ac:dyDescent="0.3">
      <c r="B3468" s="3"/>
      <c r="C3468" s="3"/>
      <c r="D3468" s="3"/>
      <c r="E3468" s="3"/>
      <c r="F3468" s="3"/>
      <c r="G3468" s="3"/>
      <c r="H3468" s="3"/>
      <c r="I3468" s="3"/>
      <c r="J3468" s="4"/>
      <c r="K3468" s="4"/>
      <c r="L3468" s="3"/>
      <c r="M3468" s="5"/>
    </row>
    <row r="3469" spans="2:13" x14ac:dyDescent="0.3">
      <c r="B3469" s="3"/>
      <c r="C3469" s="3"/>
      <c r="D3469" s="3"/>
      <c r="E3469" s="3"/>
      <c r="F3469" s="3"/>
      <c r="G3469" s="3"/>
      <c r="H3469" s="3"/>
      <c r="I3469" s="3"/>
      <c r="J3469" s="4"/>
      <c r="K3469" s="4"/>
      <c r="L3469" s="3"/>
      <c r="M3469" s="5"/>
    </row>
    <row r="3470" spans="2:13" x14ac:dyDescent="0.3">
      <c r="B3470" s="3"/>
      <c r="C3470" s="3"/>
      <c r="D3470" s="3"/>
      <c r="E3470" s="3"/>
      <c r="F3470" s="3"/>
      <c r="G3470" s="3"/>
      <c r="H3470" s="3"/>
      <c r="I3470" s="3"/>
      <c r="J3470" s="4"/>
      <c r="K3470" s="4"/>
      <c r="L3470" s="3"/>
      <c r="M3470" s="5"/>
    </row>
    <row r="3471" spans="2:13" x14ac:dyDescent="0.3">
      <c r="B3471" s="3"/>
      <c r="C3471" s="3"/>
      <c r="D3471" s="3"/>
      <c r="E3471" s="3"/>
      <c r="G3471" s="3"/>
      <c r="H3471" s="3"/>
      <c r="J3471" s="4"/>
      <c r="K3471" s="4"/>
      <c r="L3471" s="3"/>
      <c r="M3471" s="5"/>
    </row>
    <row r="3472" spans="2:13" x14ac:dyDescent="0.3">
      <c r="B3472" s="3"/>
      <c r="C3472" s="3"/>
      <c r="D3472" s="3"/>
      <c r="E3472" s="3"/>
      <c r="F3472" s="3"/>
      <c r="G3472" s="3"/>
      <c r="H3472" s="3"/>
      <c r="I3472" s="3"/>
      <c r="J3472" s="4"/>
      <c r="K3472" s="4"/>
      <c r="L3472" s="3"/>
      <c r="M3472" s="5"/>
    </row>
    <row r="3473" spans="2:13" x14ac:dyDescent="0.3">
      <c r="B3473" s="3"/>
      <c r="C3473" s="3"/>
      <c r="D3473" s="3"/>
      <c r="E3473" s="3"/>
      <c r="F3473" s="3"/>
      <c r="G3473" s="3"/>
      <c r="H3473" s="3"/>
      <c r="I3473" s="3"/>
      <c r="J3473" s="4"/>
      <c r="K3473" s="4"/>
      <c r="L3473" s="3"/>
      <c r="M3473" s="5"/>
    </row>
    <row r="3474" spans="2:13" x14ac:dyDescent="0.3">
      <c r="B3474" s="3"/>
      <c r="C3474" s="3"/>
      <c r="D3474" s="3"/>
      <c r="E3474" s="3"/>
      <c r="F3474" s="3"/>
      <c r="G3474" s="3"/>
      <c r="H3474" s="3"/>
      <c r="I3474" s="3"/>
      <c r="J3474" s="4"/>
      <c r="K3474" s="4"/>
      <c r="L3474" s="3"/>
      <c r="M3474" s="5"/>
    </row>
    <row r="3475" spans="2:13" x14ac:dyDescent="0.3">
      <c r="B3475" s="3"/>
      <c r="C3475" s="3"/>
      <c r="D3475" s="3"/>
      <c r="E3475" s="3"/>
      <c r="F3475" s="3"/>
      <c r="G3475" s="3"/>
      <c r="H3475" s="3"/>
      <c r="I3475" s="3"/>
      <c r="J3475" s="4"/>
      <c r="K3475" s="4"/>
      <c r="L3475" s="3"/>
      <c r="M3475" s="5"/>
    </row>
    <row r="3476" spans="2:13" x14ac:dyDescent="0.3">
      <c r="B3476" s="3"/>
      <c r="C3476" s="3"/>
      <c r="D3476" s="3"/>
      <c r="E3476" s="3"/>
      <c r="F3476" s="3"/>
      <c r="G3476" s="3"/>
      <c r="H3476" s="3"/>
      <c r="I3476" s="3"/>
      <c r="J3476" s="4"/>
      <c r="K3476" s="4"/>
      <c r="L3476" s="3"/>
      <c r="M3476" s="5"/>
    </row>
    <row r="3477" spans="2:13" x14ac:dyDescent="0.3">
      <c r="B3477" s="3"/>
      <c r="C3477" s="3"/>
      <c r="D3477" s="3"/>
      <c r="E3477" s="3"/>
      <c r="F3477" s="3"/>
      <c r="G3477" s="3"/>
      <c r="H3477" s="3"/>
      <c r="I3477" s="3"/>
      <c r="J3477" s="4"/>
      <c r="K3477" s="4"/>
      <c r="L3477" s="3"/>
      <c r="M3477" s="5"/>
    </row>
    <row r="3478" spans="2:13" x14ac:dyDescent="0.3">
      <c r="B3478" s="3"/>
      <c r="C3478" s="3"/>
      <c r="D3478" s="3"/>
      <c r="E3478" s="3"/>
      <c r="F3478" s="3"/>
      <c r="G3478" s="3"/>
      <c r="H3478" s="3"/>
      <c r="I3478" s="3"/>
      <c r="J3478" s="4"/>
      <c r="K3478" s="4"/>
      <c r="M3478" s="5"/>
    </row>
    <row r="3479" spans="2:13" x14ac:dyDescent="0.3">
      <c r="B3479" s="3"/>
      <c r="C3479" s="3"/>
      <c r="D3479" s="3"/>
      <c r="E3479" s="3"/>
      <c r="F3479" s="3"/>
      <c r="G3479" s="3"/>
      <c r="H3479" s="3"/>
      <c r="I3479" s="3"/>
      <c r="J3479" s="4"/>
      <c r="K3479" s="4"/>
      <c r="L3479" s="3"/>
      <c r="M3479" s="5"/>
    </row>
    <row r="3480" spans="2:13" x14ac:dyDescent="0.3">
      <c r="B3480" s="3"/>
      <c r="C3480" s="3"/>
      <c r="D3480" s="3"/>
      <c r="E3480" s="3"/>
      <c r="F3480" s="3"/>
      <c r="G3480" s="3"/>
      <c r="H3480" s="3"/>
      <c r="I3480" s="3"/>
      <c r="J3480" s="4"/>
      <c r="K3480" s="4"/>
      <c r="M3480" s="5"/>
    </row>
    <row r="3481" spans="2:13" x14ac:dyDescent="0.3">
      <c r="B3481" s="3"/>
      <c r="C3481" s="3"/>
      <c r="D3481" s="3"/>
      <c r="E3481" s="3"/>
      <c r="F3481" s="3"/>
      <c r="G3481" s="3"/>
      <c r="H3481" s="3"/>
      <c r="I3481" s="3"/>
      <c r="J3481" s="4"/>
      <c r="K3481" s="4"/>
      <c r="L3481" s="3"/>
      <c r="M3481" s="5"/>
    </row>
    <row r="3482" spans="2:13" x14ac:dyDescent="0.3">
      <c r="B3482" s="3"/>
      <c r="C3482" s="3"/>
      <c r="D3482" s="3"/>
      <c r="E3482" s="3"/>
      <c r="F3482" s="3"/>
      <c r="G3482" s="3"/>
      <c r="H3482" s="3"/>
      <c r="I3482" s="3"/>
      <c r="J3482" s="4"/>
      <c r="K3482" s="4"/>
      <c r="L3482" s="3"/>
      <c r="M3482" s="5"/>
    </row>
    <row r="3483" spans="2:13" x14ac:dyDescent="0.3">
      <c r="B3483" s="3"/>
      <c r="C3483" s="3"/>
      <c r="D3483" s="3"/>
      <c r="E3483" s="3"/>
      <c r="F3483" s="3"/>
      <c r="G3483" s="3"/>
      <c r="H3483" s="3"/>
      <c r="I3483" s="3"/>
      <c r="J3483" s="4"/>
      <c r="K3483" s="4"/>
      <c r="M3483" s="5"/>
    </row>
    <row r="3484" spans="2:13" x14ac:dyDescent="0.3">
      <c r="B3484" s="3"/>
      <c r="C3484" s="3"/>
      <c r="D3484" s="3"/>
      <c r="E3484" s="3"/>
      <c r="F3484" s="3"/>
      <c r="G3484" s="3"/>
      <c r="H3484" s="3"/>
      <c r="I3484" s="3"/>
      <c r="J3484" s="4"/>
      <c r="K3484" s="4"/>
      <c r="L3484" s="3"/>
      <c r="M3484" s="5"/>
    </row>
    <row r="3485" spans="2:13" x14ac:dyDescent="0.3">
      <c r="B3485" s="3"/>
      <c r="C3485" s="3"/>
      <c r="D3485" s="3"/>
      <c r="E3485" s="3"/>
      <c r="F3485" s="3"/>
      <c r="G3485" s="3"/>
      <c r="H3485" s="3"/>
      <c r="I3485" s="3"/>
      <c r="J3485" s="4"/>
      <c r="K3485" s="4"/>
      <c r="L3485" s="3"/>
      <c r="M3485" s="5"/>
    </row>
    <row r="3486" spans="2:13" x14ac:dyDescent="0.3">
      <c r="B3486" s="3"/>
      <c r="C3486" s="3"/>
      <c r="D3486" s="3"/>
      <c r="E3486" s="3"/>
      <c r="G3486" s="3"/>
      <c r="H3486" s="3"/>
      <c r="J3486" s="4"/>
      <c r="K3486" s="4"/>
      <c r="L3486" s="3"/>
      <c r="M3486" s="5"/>
    </row>
    <row r="3487" spans="2:13" x14ac:dyDescent="0.3">
      <c r="B3487" s="3"/>
      <c r="C3487" s="3"/>
      <c r="D3487" s="3"/>
      <c r="E3487" s="3"/>
      <c r="F3487" s="3"/>
      <c r="G3487" s="3"/>
      <c r="H3487" s="3"/>
      <c r="I3487" s="3"/>
      <c r="J3487" s="4"/>
      <c r="K3487" s="4"/>
      <c r="L3487" s="3"/>
      <c r="M3487" s="5"/>
    </row>
    <row r="3488" spans="2:13" x14ac:dyDescent="0.3">
      <c r="B3488" s="3"/>
      <c r="C3488" s="3"/>
      <c r="D3488" s="3"/>
      <c r="E3488" s="3"/>
      <c r="F3488" s="3"/>
      <c r="G3488" s="3"/>
      <c r="H3488" s="3"/>
      <c r="I3488" s="3"/>
      <c r="J3488" s="4"/>
      <c r="K3488" s="4"/>
      <c r="L3488" s="3"/>
      <c r="M3488" s="5"/>
    </row>
    <row r="3489" spans="2:13" x14ac:dyDescent="0.3">
      <c r="B3489" s="3"/>
      <c r="C3489" s="3"/>
      <c r="D3489" s="3"/>
      <c r="E3489" s="3"/>
      <c r="F3489" s="3"/>
      <c r="G3489" s="3"/>
      <c r="H3489" s="3"/>
      <c r="I3489" s="3"/>
      <c r="J3489" s="4"/>
      <c r="K3489" s="4"/>
      <c r="L3489" s="3"/>
      <c r="M3489" s="5"/>
    </row>
    <row r="3490" spans="2:13" x14ac:dyDescent="0.3">
      <c r="B3490" s="3"/>
      <c r="C3490" s="3"/>
      <c r="D3490" s="3"/>
      <c r="E3490" s="3"/>
      <c r="F3490" s="3"/>
      <c r="G3490" s="3"/>
      <c r="H3490" s="3"/>
      <c r="I3490" s="3"/>
      <c r="J3490" s="4"/>
      <c r="K3490" s="4"/>
      <c r="M3490" s="5"/>
    </row>
    <row r="3491" spans="2:13" x14ac:dyDescent="0.3">
      <c r="B3491" s="3"/>
      <c r="C3491" s="3"/>
      <c r="D3491" s="3"/>
      <c r="E3491" s="3"/>
      <c r="F3491" s="3"/>
      <c r="G3491" s="3"/>
      <c r="H3491" s="3"/>
      <c r="I3491" s="3"/>
      <c r="J3491" s="4"/>
      <c r="K3491" s="4"/>
      <c r="L3491" s="3"/>
      <c r="M3491" s="5"/>
    </row>
    <row r="3492" spans="2:13" x14ac:dyDescent="0.3">
      <c r="B3492" s="3"/>
      <c r="C3492" s="3"/>
      <c r="D3492" s="3"/>
      <c r="E3492" s="3"/>
      <c r="F3492" s="3"/>
      <c r="G3492" s="3"/>
      <c r="H3492" s="3"/>
      <c r="I3492" s="3"/>
      <c r="J3492" s="4"/>
      <c r="K3492" s="4"/>
      <c r="L3492" s="3"/>
      <c r="M3492" s="5"/>
    </row>
    <row r="3493" spans="2:13" x14ac:dyDescent="0.3">
      <c r="B3493" s="3"/>
      <c r="C3493" s="3"/>
      <c r="D3493" s="3"/>
      <c r="E3493" s="3"/>
      <c r="F3493" s="3"/>
      <c r="G3493" s="3"/>
      <c r="H3493" s="3"/>
      <c r="I3493" s="3"/>
      <c r="J3493" s="4"/>
      <c r="K3493" s="4"/>
      <c r="M3493" s="5"/>
    </row>
    <row r="3494" spans="2:13" x14ac:dyDescent="0.3">
      <c r="B3494" s="3"/>
      <c r="C3494" s="3"/>
      <c r="D3494" s="3"/>
      <c r="E3494" s="3"/>
      <c r="F3494" s="3"/>
      <c r="G3494" s="3"/>
      <c r="H3494" s="3"/>
      <c r="I3494" s="3"/>
      <c r="J3494" s="4"/>
      <c r="K3494" s="4"/>
      <c r="L3494" s="3"/>
      <c r="M3494" s="5"/>
    </row>
    <row r="3495" spans="2:13" x14ac:dyDescent="0.3">
      <c r="B3495" s="3"/>
      <c r="C3495" s="3"/>
      <c r="D3495" s="3"/>
      <c r="E3495" s="3"/>
      <c r="F3495" s="3"/>
      <c r="G3495" s="3"/>
      <c r="H3495" s="3"/>
      <c r="I3495" s="3"/>
      <c r="J3495" s="4"/>
      <c r="K3495" s="4"/>
      <c r="L3495" s="3"/>
      <c r="M3495" s="5"/>
    </row>
    <row r="3496" spans="2:13" x14ac:dyDescent="0.3">
      <c r="B3496" s="3"/>
      <c r="C3496" s="3"/>
      <c r="D3496" s="3"/>
      <c r="E3496" s="3"/>
      <c r="F3496" s="3"/>
      <c r="G3496" s="3"/>
      <c r="H3496" s="3"/>
      <c r="I3496" s="3"/>
      <c r="J3496" s="4"/>
      <c r="K3496" s="4"/>
      <c r="L3496" s="3"/>
      <c r="M3496" s="5"/>
    </row>
    <row r="3497" spans="2:13" x14ac:dyDescent="0.3">
      <c r="B3497" s="3"/>
      <c r="C3497" s="3"/>
      <c r="D3497" s="3"/>
      <c r="E3497" s="3"/>
      <c r="F3497" s="3"/>
      <c r="G3497" s="3"/>
      <c r="H3497" s="3"/>
      <c r="I3497" s="3"/>
      <c r="J3497" s="4"/>
      <c r="K3497" s="4"/>
      <c r="M3497" s="5"/>
    </row>
    <row r="3498" spans="2:13" x14ac:dyDescent="0.3">
      <c r="B3498" s="3"/>
      <c r="C3498" s="3"/>
      <c r="D3498" s="3"/>
      <c r="E3498" s="3"/>
      <c r="F3498" s="3"/>
      <c r="G3498" s="3"/>
      <c r="H3498" s="3"/>
      <c r="I3498" s="3"/>
      <c r="J3498" s="4"/>
      <c r="K3498" s="4"/>
      <c r="L3498" s="3"/>
      <c r="M3498" s="5"/>
    </row>
    <row r="3499" spans="2:13" x14ac:dyDescent="0.3">
      <c r="B3499" s="3"/>
      <c r="C3499" s="3"/>
      <c r="D3499" s="3"/>
      <c r="E3499" s="3"/>
      <c r="F3499" s="3"/>
      <c r="G3499" s="3"/>
      <c r="H3499" s="3"/>
      <c r="I3499" s="3"/>
      <c r="J3499" s="4"/>
      <c r="K3499" s="4"/>
      <c r="L3499" s="3"/>
      <c r="M3499" s="5"/>
    </row>
    <row r="3500" spans="2:13" x14ac:dyDescent="0.3">
      <c r="B3500" s="3"/>
      <c r="C3500" s="3"/>
      <c r="D3500" s="3"/>
      <c r="E3500" s="3"/>
      <c r="F3500" s="3"/>
      <c r="G3500" s="3"/>
      <c r="H3500" s="3"/>
      <c r="I3500" s="3"/>
      <c r="J3500" s="4"/>
      <c r="K3500" s="4"/>
      <c r="L3500" s="3"/>
      <c r="M3500" s="5"/>
    </row>
    <row r="3501" spans="2:13" x14ac:dyDescent="0.3">
      <c r="B3501" s="3"/>
      <c r="C3501" s="3"/>
      <c r="D3501" s="3"/>
      <c r="E3501" s="3"/>
      <c r="G3501" s="3"/>
      <c r="H3501" s="3"/>
      <c r="J3501" s="4"/>
      <c r="K3501" s="4"/>
      <c r="L3501" s="3"/>
      <c r="M3501" s="5"/>
    </row>
    <row r="3502" spans="2:13" x14ac:dyDescent="0.3">
      <c r="B3502" s="3"/>
      <c r="C3502" s="3"/>
      <c r="D3502" s="3"/>
      <c r="E3502" s="3"/>
      <c r="F3502" s="3"/>
      <c r="G3502" s="3"/>
      <c r="H3502" s="3"/>
      <c r="I3502" s="3"/>
      <c r="J3502" s="4"/>
      <c r="K3502" s="4"/>
      <c r="L3502" s="3"/>
      <c r="M3502" s="5"/>
    </row>
    <row r="3503" spans="2:13" x14ac:dyDescent="0.3">
      <c r="B3503" s="3"/>
      <c r="C3503" s="3"/>
      <c r="D3503" s="3"/>
      <c r="E3503" s="3"/>
      <c r="F3503" s="3"/>
      <c r="G3503" s="3"/>
      <c r="H3503" s="3"/>
      <c r="I3503" s="3"/>
      <c r="J3503" s="4"/>
      <c r="K3503" s="4"/>
      <c r="L3503" s="3"/>
      <c r="M3503" s="5"/>
    </row>
    <row r="3504" spans="2:13" x14ac:dyDescent="0.3">
      <c r="B3504" s="3"/>
      <c r="C3504" s="3"/>
      <c r="D3504" s="3"/>
      <c r="E3504" s="3"/>
      <c r="F3504" s="3"/>
      <c r="G3504" s="3"/>
      <c r="H3504" s="3"/>
      <c r="I3504" s="3"/>
      <c r="J3504" s="4"/>
      <c r="K3504" s="4"/>
      <c r="M3504" s="5"/>
    </row>
    <row r="3505" spans="2:13" x14ac:dyDescent="0.3">
      <c r="B3505" s="3"/>
      <c r="C3505" s="3"/>
      <c r="D3505" s="3"/>
      <c r="E3505" s="3"/>
      <c r="F3505" s="3"/>
      <c r="G3505" s="3"/>
      <c r="H3505" s="3"/>
      <c r="I3505" s="3"/>
      <c r="J3505" s="4"/>
      <c r="K3505" s="4"/>
      <c r="L3505" s="3"/>
      <c r="M3505" s="5"/>
    </row>
    <row r="3506" spans="2:13" x14ac:dyDescent="0.3">
      <c r="B3506" s="3"/>
      <c r="C3506" s="3"/>
      <c r="D3506" s="3"/>
      <c r="E3506" s="3"/>
      <c r="F3506" s="3"/>
      <c r="G3506" s="3"/>
      <c r="H3506" s="3"/>
      <c r="I3506" s="3"/>
      <c r="J3506" s="4"/>
      <c r="K3506" s="4"/>
      <c r="L3506" s="3"/>
      <c r="M3506" s="5"/>
    </row>
    <row r="3507" spans="2:13" x14ac:dyDescent="0.3">
      <c r="B3507" s="3"/>
      <c r="C3507" s="3"/>
      <c r="D3507" s="3"/>
      <c r="E3507" s="3"/>
      <c r="F3507" s="3"/>
      <c r="G3507" s="3"/>
      <c r="H3507" s="3"/>
      <c r="I3507" s="3"/>
      <c r="J3507" s="4"/>
      <c r="K3507" s="4"/>
      <c r="L3507" s="3"/>
      <c r="M3507" s="5"/>
    </row>
    <row r="3508" spans="2:13" x14ac:dyDescent="0.3">
      <c r="B3508" s="3"/>
      <c r="C3508" s="3"/>
      <c r="D3508" s="3"/>
      <c r="E3508" s="3"/>
      <c r="F3508" s="3"/>
      <c r="G3508" s="3"/>
      <c r="H3508" s="3"/>
      <c r="I3508" s="3"/>
      <c r="J3508" s="4"/>
      <c r="K3508" s="4"/>
      <c r="L3508" s="3"/>
      <c r="M3508" s="5"/>
    </row>
    <row r="3509" spans="2:13" x14ac:dyDescent="0.3">
      <c r="B3509" s="3"/>
      <c r="C3509" s="3"/>
      <c r="D3509" s="3"/>
      <c r="F3509" s="3"/>
      <c r="G3509" s="3"/>
      <c r="H3509" s="3"/>
      <c r="I3509" s="3"/>
      <c r="J3509" s="4"/>
      <c r="K3509" s="4"/>
      <c r="L3509" s="3"/>
      <c r="M3509" s="5"/>
    </row>
    <row r="3510" spans="2:13" x14ac:dyDescent="0.3">
      <c r="B3510" s="3"/>
      <c r="C3510" s="3"/>
      <c r="D3510" s="3"/>
      <c r="E3510" s="3"/>
      <c r="F3510" s="3"/>
      <c r="G3510" s="3"/>
      <c r="H3510" s="3"/>
      <c r="I3510" s="3"/>
      <c r="J3510" s="4"/>
      <c r="K3510" s="4"/>
      <c r="L3510" s="3"/>
      <c r="M3510" s="5"/>
    </row>
    <row r="3511" spans="2:13" x14ac:dyDescent="0.3">
      <c r="B3511" s="3"/>
      <c r="C3511" s="3"/>
      <c r="D3511" s="3"/>
      <c r="E3511" s="3"/>
      <c r="G3511" s="3"/>
      <c r="H3511" s="3"/>
      <c r="J3511" s="4"/>
      <c r="K3511" s="4"/>
      <c r="L3511" s="3"/>
      <c r="M3511" s="5"/>
    </row>
    <row r="3512" spans="2:13" x14ac:dyDescent="0.3">
      <c r="B3512" s="3"/>
      <c r="C3512" s="3"/>
      <c r="D3512" s="3"/>
      <c r="E3512" s="3"/>
      <c r="F3512" s="3"/>
      <c r="G3512" s="3"/>
      <c r="H3512" s="3"/>
      <c r="I3512" s="3"/>
      <c r="J3512" s="4"/>
      <c r="K3512" s="4"/>
      <c r="L3512" s="3"/>
      <c r="M3512" s="5"/>
    </row>
    <row r="3513" spans="2:13" x14ac:dyDescent="0.3">
      <c r="B3513" s="3"/>
      <c r="C3513" s="3"/>
      <c r="D3513" s="3"/>
      <c r="E3513" s="3"/>
      <c r="F3513" s="3"/>
      <c r="G3513" s="3"/>
      <c r="H3513" s="3"/>
      <c r="I3513" s="3"/>
      <c r="J3513" s="4"/>
      <c r="K3513" s="4"/>
      <c r="L3513" s="3"/>
      <c r="M3513" s="5"/>
    </row>
    <row r="3514" spans="2:13" x14ac:dyDescent="0.3">
      <c r="B3514" s="3"/>
      <c r="C3514" s="3"/>
      <c r="D3514" s="3"/>
      <c r="E3514" s="3"/>
      <c r="F3514" s="3"/>
      <c r="G3514" s="3"/>
      <c r="H3514" s="3"/>
      <c r="I3514" s="3"/>
      <c r="J3514" s="4"/>
      <c r="K3514" s="4"/>
      <c r="L3514" s="3"/>
      <c r="M3514" s="5"/>
    </row>
    <row r="3515" spans="2:13" x14ac:dyDescent="0.3">
      <c r="B3515" s="3"/>
      <c r="C3515" s="3"/>
      <c r="D3515" s="3"/>
      <c r="E3515" s="3"/>
      <c r="F3515" s="3"/>
      <c r="H3515" s="3"/>
      <c r="I3515" s="3"/>
      <c r="J3515" s="4"/>
      <c r="K3515" s="4"/>
      <c r="L3515" s="3"/>
      <c r="M3515" s="5"/>
    </row>
    <row r="3516" spans="2:13" x14ac:dyDescent="0.3">
      <c r="B3516" s="3"/>
      <c r="C3516" s="3"/>
      <c r="D3516" s="3"/>
      <c r="E3516" s="3"/>
      <c r="F3516" s="3"/>
      <c r="G3516" s="3"/>
      <c r="H3516" s="3"/>
      <c r="I3516" s="3"/>
      <c r="J3516" s="4"/>
      <c r="K3516" s="4"/>
      <c r="L3516" s="3"/>
      <c r="M3516" s="5"/>
    </row>
    <row r="3517" spans="2:13" x14ac:dyDescent="0.3">
      <c r="B3517" s="3"/>
      <c r="C3517" s="3"/>
      <c r="D3517" s="3"/>
      <c r="E3517" s="3"/>
      <c r="F3517" s="3"/>
      <c r="G3517" s="3"/>
      <c r="H3517" s="3"/>
      <c r="I3517" s="3"/>
      <c r="J3517" s="4"/>
      <c r="K3517" s="4"/>
      <c r="L3517" s="3"/>
      <c r="M3517" s="5"/>
    </row>
    <row r="3518" spans="2:13" x14ac:dyDescent="0.3">
      <c r="B3518" s="3"/>
      <c r="C3518" s="3"/>
      <c r="D3518" s="3"/>
      <c r="E3518" s="3"/>
      <c r="F3518" s="3"/>
      <c r="G3518" s="3"/>
      <c r="H3518" s="3"/>
      <c r="I3518" s="3"/>
      <c r="J3518" s="4"/>
      <c r="K3518" s="4"/>
      <c r="L3518" s="3"/>
      <c r="M3518" s="5"/>
    </row>
    <row r="3519" spans="2:13" x14ac:dyDescent="0.3">
      <c r="B3519" s="3"/>
      <c r="C3519" s="3"/>
      <c r="D3519" s="3"/>
      <c r="E3519" s="3"/>
      <c r="F3519" s="3"/>
      <c r="G3519" s="3"/>
      <c r="H3519" s="3"/>
      <c r="I3519" s="3"/>
      <c r="J3519" s="4"/>
      <c r="K3519" s="4"/>
      <c r="L3519" s="3"/>
      <c r="M3519" s="5"/>
    </row>
    <row r="3520" spans="2:13" x14ac:dyDescent="0.3">
      <c r="B3520" s="3"/>
      <c r="C3520" s="3"/>
      <c r="D3520" s="3"/>
      <c r="E3520" s="3"/>
      <c r="F3520" s="3"/>
      <c r="G3520" s="3"/>
      <c r="H3520" s="3"/>
      <c r="I3520" s="3"/>
      <c r="J3520" s="4"/>
      <c r="K3520" s="4"/>
      <c r="L3520" s="3"/>
      <c r="M3520" s="5"/>
    </row>
    <row r="3521" spans="2:13" x14ac:dyDescent="0.3">
      <c r="B3521" s="3"/>
      <c r="C3521" s="3"/>
      <c r="D3521" s="3"/>
      <c r="E3521" s="3"/>
      <c r="F3521" s="3"/>
      <c r="G3521" s="3"/>
      <c r="H3521" s="3"/>
      <c r="I3521" s="3"/>
      <c r="J3521" s="4"/>
      <c r="K3521" s="4"/>
      <c r="L3521" s="3"/>
      <c r="M3521" s="5"/>
    </row>
    <row r="3522" spans="2:13" x14ac:dyDescent="0.3">
      <c r="B3522" s="3"/>
      <c r="C3522" s="3"/>
      <c r="D3522" s="3"/>
      <c r="E3522" s="3"/>
      <c r="F3522" s="3"/>
      <c r="G3522" s="3"/>
      <c r="H3522" s="3"/>
      <c r="I3522" s="3"/>
      <c r="J3522" s="4"/>
      <c r="K3522" s="4"/>
      <c r="L3522" s="3"/>
      <c r="M3522" s="5"/>
    </row>
    <row r="3523" spans="2:13" x14ac:dyDescent="0.3">
      <c r="B3523" s="3"/>
      <c r="C3523" s="3"/>
      <c r="D3523" s="3"/>
      <c r="E3523" s="3"/>
      <c r="F3523" s="3"/>
      <c r="G3523" s="3"/>
      <c r="H3523" s="3"/>
      <c r="I3523" s="3"/>
      <c r="J3523" s="4"/>
      <c r="K3523" s="4"/>
      <c r="L3523" s="3"/>
      <c r="M3523" s="5"/>
    </row>
    <row r="3524" spans="2:13" x14ac:dyDescent="0.3">
      <c r="B3524" s="3"/>
      <c r="C3524" s="3"/>
      <c r="D3524" s="3"/>
      <c r="E3524" s="3"/>
      <c r="F3524" s="3"/>
      <c r="G3524" s="3"/>
      <c r="H3524" s="3"/>
      <c r="I3524" s="3"/>
      <c r="J3524" s="4"/>
      <c r="K3524" s="4"/>
      <c r="L3524" s="3"/>
      <c r="M3524" s="5"/>
    </row>
    <row r="3525" spans="2:13" x14ac:dyDescent="0.3">
      <c r="B3525" s="3"/>
      <c r="C3525" s="3"/>
      <c r="D3525" s="3"/>
      <c r="E3525" s="3"/>
      <c r="F3525" s="3"/>
      <c r="G3525" s="3"/>
      <c r="H3525" s="3"/>
      <c r="I3525" s="3"/>
      <c r="J3525" s="4"/>
      <c r="K3525" s="4"/>
      <c r="L3525" s="3"/>
      <c r="M3525" s="5"/>
    </row>
    <row r="3526" spans="2:13" x14ac:dyDescent="0.3">
      <c r="B3526" s="3"/>
      <c r="C3526" s="3"/>
      <c r="D3526" s="3"/>
      <c r="E3526" s="3"/>
      <c r="G3526" s="3"/>
      <c r="H3526" s="3"/>
      <c r="J3526" s="4"/>
      <c r="K3526" s="4"/>
      <c r="M3526" s="5"/>
    </row>
    <row r="3527" spans="2:13" x14ac:dyDescent="0.3">
      <c r="B3527" s="3"/>
      <c r="C3527" s="3"/>
      <c r="D3527" s="3"/>
      <c r="E3527" s="3"/>
      <c r="F3527" s="3"/>
      <c r="G3527" s="3"/>
      <c r="H3527" s="3"/>
      <c r="I3527" s="3"/>
      <c r="J3527" s="4"/>
      <c r="K3527" s="4"/>
      <c r="L3527" s="3"/>
      <c r="M3527" s="5"/>
    </row>
    <row r="3528" spans="2:13" x14ac:dyDescent="0.3">
      <c r="B3528" s="3"/>
      <c r="C3528" s="3"/>
      <c r="D3528" s="3"/>
      <c r="E3528" s="3"/>
      <c r="F3528" s="3"/>
      <c r="G3528" s="3"/>
      <c r="H3528" s="3"/>
      <c r="I3528" s="3"/>
      <c r="J3528" s="4"/>
      <c r="K3528" s="4"/>
      <c r="L3528" s="3"/>
      <c r="M3528" s="5"/>
    </row>
    <row r="3529" spans="2:13" x14ac:dyDescent="0.3">
      <c r="B3529" s="3"/>
      <c r="C3529" s="3"/>
      <c r="D3529" s="3"/>
      <c r="F3529" s="3"/>
      <c r="G3529" s="3"/>
      <c r="H3529" s="3"/>
      <c r="I3529" s="3"/>
      <c r="J3529" s="4"/>
      <c r="K3529" s="4"/>
      <c r="L3529" s="3"/>
      <c r="M3529" s="5"/>
    </row>
    <row r="3530" spans="2:13" x14ac:dyDescent="0.3">
      <c r="B3530" s="3"/>
      <c r="C3530" s="3"/>
      <c r="D3530" s="3"/>
      <c r="E3530" s="3"/>
      <c r="F3530" s="3"/>
      <c r="G3530" s="3"/>
      <c r="H3530" s="3"/>
      <c r="I3530" s="3"/>
      <c r="J3530" s="4"/>
      <c r="K3530" s="4"/>
      <c r="L3530" s="3"/>
      <c r="M3530" s="5"/>
    </row>
    <row r="3531" spans="2:13" x14ac:dyDescent="0.3">
      <c r="B3531" s="3"/>
      <c r="C3531" s="3"/>
      <c r="D3531" s="3"/>
      <c r="E3531" s="3"/>
      <c r="F3531" s="3"/>
      <c r="G3531" s="3"/>
      <c r="H3531" s="3"/>
      <c r="I3531" s="3"/>
      <c r="J3531" s="4"/>
      <c r="K3531" s="4"/>
      <c r="L3531" s="3"/>
      <c r="M3531" s="5"/>
    </row>
    <row r="3532" spans="2:13" x14ac:dyDescent="0.3">
      <c r="B3532" s="3"/>
      <c r="C3532" s="3"/>
      <c r="D3532" s="3"/>
      <c r="E3532" s="3"/>
      <c r="F3532" s="3"/>
      <c r="G3532" s="3"/>
      <c r="H3532" s="3"/>
      <c r="I3532" s="3"/>
      <c r="J3532" s="4"/>
      <c r="K3532" s="4"/>
      <c r="M3532" s="5"/>
    </row>
    <row r="3533" spans="2:13" x14ac:dyDescent="0.3">
      <c r="B3533" s="3"/>
      <c r="C3533" s="3"/>
      <c r="D3533" s="3"/>
      <c r="E3533" s="3"/>
      <c r="F3533" s="3"/>
      <c r="G3533" s="3"/>
      <c r="H3533" s="3"/>
      <c r="I3533" s="3"/>
      <c r="J3533" s="4"/>
      <c r="K3533" s="4"/>
      <c r="L3533" s="3"/>
      <c r="M3533" s="5"/>
    </row>
    <row r="3534" spans="2:13" x14ac:dyDescent="0.3">
      <c r="B3534" s="3"/>
      <c r="C3534" s="3"/>
      <c r="D3534" s="3"/>
      <c r="E3534" s="3"/>
      <c r="F3534" s="3"/>
      <c r="G3534" s="3"/>
      <c r="H3534" s="3"/>
      <c r="I3534" s="3"/>
      <c r="J3534" s="4"/>
      <c r="K3534" s="4"/>
      <c r="L3534" s="3"/>
      <c r="M3534" s="5"/>
    </row>
    <row r="3535" spans="2:13" x14ac:dyDescent="0.3">
      <c r="B3535" s="3"/>
      <c r="C3535" s="3"/>
      <c r="D3535" s="3"/>
      <c r="G3535" s="3"/>
      <c r="H3535" s="3"/>
      <c r="J3535" s="4"/>
      <c r="K3535" s="4"/>
      <c r="L3535" s="3"/>
      <c r="M3535" s="5"/>
    </row>
    <row r="3536" spans="2:13" x14ac:dyDescent="0.3">
      <c r="B3536" s="3"/>
      <c r="C3536" s="3"/>
      <c r="D3536" s="3"/>
      <c r="E3536" s="3"/>
      <c r="F3536" s="3"/>
      <c r="G3536" s="3"/>
      <c r="H3536" s="3"/>
      <c r="I3536" s="3"/>
      <c r="J3536" s="4"/>
      <c r="K3536" s="4"/>
      <c r="L3536" s="3"/>
      <c r="M3536" s="5"/>
    </row>
    <row r="3537" spans="2:13" x14ac:dyDescent="0.3">
      <c r="B3537" s="3"/>
      <c r="C3537" s="3"/>
      <c r="D3537" s="3"/>
      <c r="E3537" s="3"/>
      <c r="F3537" s="3"/>
      <c r="G3537" s="3"/>
      <c r="H3537" s="3"/>
      <c r="I3537" s="3"/>
      <c r="J3537" s="4"/>
      <c r="K3537" s="4"/>
      <c r="L3537" s="3"/>
      <c r="M3537" s="5"/>
    </row>
    <row r="3538" spans="2:13" x14ac:dyDescent="0.3">
      <c r="B3538" s="3"/>
      <c r="C3538" s="3"/>
      <c r="D3538" s="3"/>
      <c r="E3538" s="3"/>
      <c r="G3538" s="3"/>
      <c r="H3538" s="3"/>
      <c r="J3538" s="4"/>
      <c r="K3538" s="4"/>
      <c r="L3538" s="3"/>
      <c r="M3538" s="5"/>
    </row>
    <row r="3539" spans="2:13" x14ac:dyDescent="0.3">
      <c r="B3539" s="3"/>
      <c r="C3539" s="3"/>
      <c r="D3539" s="3"/>
      <c r="E3539" s="3"/>
      <c r="F3539" s="3"/>
      <c r="G3539" s="3"/>
      <c r="H3539" s="3"/>
      <c r="I3539" s="3"/>
      <c r="J3539" s="4"/>
      <c r="K3539" s="4"/>
      <c r="L3539" s="3"/>
      <c r="M3539" s="5"/>
    </row>
    <row r="3540" spans="2:13" x14ac:dyDescent="0.3">
      <c r="B3540" s="3"/>
      <c r="C3540" s="3"/>
      <c r="D3540" s="3"/>
      <c r="E3540" s="3"/>
      <c r="F3540" s="3"/>
      <c r="G3540" s="3"/>
      <c r="H3540" s="3"/>
      <c r="I3540" s="3"/>
      <c r="J3540" s="4"/>
      <c r="K3540" s="4"/>
      <c r="L3540" s="3"/>
      <c r="M3540" s="5"/>
    </row>
    <row r="3541" spans="2:13" x14ac:dyDescent="0.3">
      <c r="B3541" s="3"/>
      <c r="C3541" s="3"/>
      <c r="D3541" s="3"/>
      <c r="E3541" s="3"/>
      <c r="F3541" s="3"/>
      <c r="G3541" s="3"/>
      <c r="H3541" s="3"/>
      <c r="I3541" s="3"/>
      <c r="J3541" s="4"/>
      <c r="K3541" s="4"/>
      <c r="L3541" s="3"/>
      <c r="M3541" s="5"/>
    </row>
    <row r="3542" spans="2:13" x14ac:dyDescent="0.3">
      <c r="B3542" s="3"/>
      <c r="C3542" s="3"/>
      <c r="D3542" s="3"/>
      <c r="E3542" s="3"/>
      <c r="F3542" s="3"/>
      <c r="G3542" s="3"/>
      <c r="H3542" s="3"/>
      <c r="I3542" s="3"/>
      <c r="J3542" s="4"/>
      <c r="K3542" s="4"/>
      <c r="M3542" s="5"/>
    </row>
    <row r="3543" spans="2:13" x14ac:dyDescent="0.3">
      <c r="B3543" s="3"/>
      <c r="C3543" s="3"/>
      <c r="D3543" s="3"/>
      <c r="E3543" s="3"/>
      <c r="F3543" s="3"/>
      <c r="G3543" s="3"/>
      <c r="H3543" s="3"/>
      <c r="I3543" s="3"/>
      <c r="J3543" s="4"/>
      <c r="K3543" s="4"/>
      <c r="L3543" s="3"/>
      <c r="M3543" s="5"/>
    </row>
    <row r="3544" spans="2:13" x14ac:dyDescent="0.3">
      <c r="B3544" s="3"/>
      <c r="C3544" s="3"/>
      <c r="D3544" s="3"/>
      <c r="E3544" s="3"/>
      <c r="F3544" s="3"/>
      <c r="G3544" s="3"/>
      <c r="H3544" s="3"/>
      <c r="I3544" s="3"/>
      <c r="J3544" s="4"/>
      <c r="K3544" s="4"/>
      <c r="L3544" s="3"/>
      <c r="M3544" s="5"/>
    </row>
    <row r="3545" spans="2:13" x14ac:dyDescent="0.3">
      <c r="B3545" s="3"/>
      <c r="C3545" s="3"/>
      <c r="D3545" s="3"/>
      <c r="E3545" s="3"/>
      <c r="F3545" s="3"/>
      <c r="G3545" s="3"/>
      <c r="H3545" s="3"/>
      <c r="I3545" s="3"/>
      <c r="J3545" s="4"/>
      <c r="K3545" s="4"/>
      <c r="L3545" s="3"/>
      <c r="M3545" s="5"/>
    </row>
    <row r="3546" spans="2:13" x14ac:dyDescent="0.3">
      <c r="B3546" s="3"/>
      <c r="C3546" s="3"/>
      <c r="D3546" s="3"/>
      <c r="E3546" s="3"/>
      <c r="F3546" s="3"/>
      <c r="G3546" s="3"/>
      <c r="H3546" s="3"/>
      <c r="I3546" s="3"/>
      <c r="J3546" s="4"/>
      <c r="K3546" s="4"/>
      <c r="L3546" s="3"/>
      <c r="M3546" s="5"/>
    </row>
    <row r="3547" spans="2:13" x14ac:dyDescent="0.3">
      <c r="B3547" s="3"/>
      <c r="C3547" s="3"/>
      <c r="D3547" s="3"/>
      <c r="E3547" s="3"/>
      <c r="F3547" s="3"/>
      <c r="G3547" s="3"/>
      <c r="H3547" s="3"/>
      <c r="I3547" s="3"/>
      <c r="J3547" s="4"/>
      <c r="K3547" s="4"/>
      <c r="M3547" s="5"/>
    </row>
    <row r="3548" spans="2:13" x14ac:dyDescent="0.3">
      <c r="B3548" s="3"/>
      <c r="C3548" s="3"/>
      <c r="D3548" s="3"/>
      <c r="E3548" s="3"/>
      <c r="F3548" s="3"/>
      <c r="G3548" s="3"/>
      <c r="H3548" s="3"/>
      <c r="I3548" s="3"/>
      <c r="J3548" s="4"/>
      <c r="K3548" s="4"/>
      <c r="M3548" s="5"/>
    </row>
    <row r="3549" spans="2:13" x14ac:dyDescent="0.3">
      <c r="B3549" s="3"/>
      <c r="C3549" s="3"/>
      <c r="D3549" s="3"/>
      <c r="E3549" s="3"/>
      <c r="F3549" s="3"/>
      <c r="G3549" s="3"/>
      <c r="H3549" s="3"/>
      <c r="I3549" s="3"/>
      <c r="J3549" s="4"/>
      <c r="K3549" s="4"/>
      <c r="L3549" s="3"/>
      <c r="M3549" s="5"/>
    </row>
    <row r="3550" spans="2:13" x14ac:dyDescent="0.3">
      <c r="B3550" s="3"/>
      <c r="C3550" s="3"/>
      <c r="D3550" s="3"/>
      <c r="E3550" s="3"/>
      <c r="F3550" s="3"/>
      <c r="G3550" s="3"/>
      <c r="H3550" s="3"/>
      <c r="I3550" s="3"/>
      <c r="J3550" s="4"/>
      <c r="K3550" s="4"/>
      <c r="L3550" s="3"/>
      <c r="M3550" s="5"/>
    </row>
    <row r="3551" spans="2:13" x14ac:dyDescent="0.3">
      <c r="B3551" s="3"/>
      <c r="C3551" s="3"/>
      <c r="D3551" s="3"/>
      <c r="E3551" s="3"/>
      <c r="F3551" s="3"/>
      <c r="G3551" s="3"/>
      <c r="H3551" s="3"/>
      <c r="I3551" s="3"/>
      <c r="J3551" s="4"/>
      <c r="K3551" s="4"/>
      <c r="L3551" s="3"/>
      <c r="M3551" s="5"/>
    </row>
    <row r="3552" spans="2:13" x14ac:dyDescent="0.3">
      <c r="B3552" s="3"/>
      <c r="C3552" s="3"/>
      <c r="D3552" s="3"/>
      <c r="E3552" s="3"/>
      <c r="F3552" s="3"/>
      <c r="G3552" s="3"/>
      <c r="H3552" s="3"/>
      <c r="I3552" s="3"/>
      <c r="J3552" s="4"/>
      <c r="K3552" s="4"/>
      <c r="L3552" s="3"/>
      <c r="M3552" s="5"/>
    </row>
    <row r="3553" spans="2:13" x14ac:dyDescent="0.3">
      <c r="B3553" s="3"/>
      <c r="C3553" s="3"/>
      <c r="D3553" s="3"/>
      <c r="E3553" s="3"/>
      <c r="F3553" s="3"/>
      <c r="G3553" s="3"/>
      <c r="H3553" s="3"/>
      <c r="I3553" s="3"/>
      <c r="J3553" s="4"/>
      <c r="K3553" s="4"/>
      <c r="M3553" s="5"/>
    </row>
    <row r="3554" spans="2:13" x14ac:dyDescent="0.3">
      <c r="B3554" s="3"/>
      <c r="C3554" s="3"/>
      <c r="D3554" s="3"/>
      <c r="E3554" s="3"/>
      <c r="F3554" s="3"/>
      <c r="G3554" s="3"/>
      <c r="H3554" s="3"/>
      <c r="I3554" s="3"/>
      <c r="J3554" s="4"/>
      <c r="K3554" s="4"/>
      <c r="L3554" s="3"/>
      <c r="M3554" s="5"/>
    </row>
    <row r="3555" spans="2:13" x14ac:dyDescent="0.3">
      <c r="B3555" s="3"/>
      <c r="C3555" s="3"/>
      <c r="D3555" s="3"/>
      <c r="E3555" s="3"/>
      <c r="F3555" s="3"/>
      <c r="G3555" s="3"/>
      <c r="H3555" s="3"/>
      <c r="I3555" s="3"/>
      <c r="J3555" s="4"/>
      <c r="K3555" s="4"/>
      <c r="L3555" s="3"/>
      <c r="M3555" s="5"/>
    </row>
    <row r="3556" spans="2:13" x14ac:dyDescent="0.3">
      <c r="B3556" s="3"/>
      <c r="C3556" s="3"/>
      <c r="D3556" s="3"/>
      <c r="E3556" s="3"/>
      <c r="F3556" s="3"/>
      <c r="G3556" s="3"/>
      <c r="H3556" s="3"/>
      <c r="I3556" s="3"/>
      <c r="J3556" s="4"/>
      <c r="K3556" s="4"/>
      <c r="M3556" s="5"/>
    </row>
    <row r="3557" spans="2:13" x14ac:dyDescent="0.3">
      <c r="B3557" s="3"/>
      <c r="C3557" s="3"/>
      <c r="D3557" s="3"/>
      <c r="E3557" s="3"/>
      <c r="F3557" s="3"/>
      <c r="G3557" s="3"/>
      <c r="H3557" s="3"/>
      <c r="I3557" s="3"/>
      <c r="J3557" s="4"/>
      <c r="K3557" s="4"/>
      <c r="L3557" s="3"/>
      <c r="M3557" s="5"/>
    </row>
    <row r="3558" spans="2:13" x14ac:dyDescent="0.3">
      <c r="B3558" s="3"/>
      <c r="C3558" s="3"/>
      <c r="D3558" s="3"/>
      <c r="E3558" s="3"/>
      <c r="F3558" s="3"/>
      <c r="G3558" s="3"/>
      <c r="H3558" s="3"/>
      <c r="I3558" s="3"/>
      <c r="J3558" s="4"/>
      <c r="K3558" s="4"/>
      <c r="L3558" s="3"/>
      <c r="M3558" s="5"/>
    </row>
    <row r="3559" spans="2:13" x14ac:dyDescent="0.3">
      <c r="B3559" s="3"/>
      <c r="C3559" s="3"/>
      <c r="D3559" s="3"/>
      <c r="E3559" s="3"/>
      <c r="F3559" s="3"/>
      <c r="G3559" s="3"/>
      <c r="H3559" s="3"/>
      <c r="I3559" s="3"/>
      <c r="J3559" s="4"/>
      <c r="K3559" s="4"/>
      <c r="L3559" s="3"/>
      <c r="M3559" s="5"/>
    </row>
    <row r="3560" spans="2:13" x14ac:dyDescent="0.3">
      <c r="B3560" s="3"/>
      <c r="C3560" s="3"/>
      <c r="D3560" s="3"/>
      <c r="E3560" s="3"/>
      <c r="F3560" s="3"/>
      <c r="G3560" s="3"/>
      <c r="H3560" s="3"/>
      <c r="I3560" s="3"/>
      <c r="J3560" s="4"/>
      <c r="K3560" s="4"/>
      <c r="L3560" s="3"/>
      <c r="M3560" s="5"/>
    </row>
    <row r="3561" spans="2:13" x14ac:dyDescent="0.3">
      <c r="B3561" s="3"/>
      <c r="C3561" s="3"/>
      <c r="D3561" s="3"/>
      <c r="F3561" s="3"/>
      <c r="H3561" s="3"/>
      <c r="I3561" s="3"/>
      <c r="J3561" s="4"/>
      <c r="K3561" s="4"/>
      <c r="L3561" s="3"/>
      <c r="M3561" s="5"/>
    </row>
    <row r="3562" spans="2:13" x14ac:dyDescent="0.3">
      <c r="B3562" s="3"/>
      <c r="C3562" s="3"/>
      <c r="D3562" s="3"/>
      <c r="E3562" s="3"/>
      <c r="F3562" s="3"/>
      <c r="G3562" s="3"/>
      <c r="H3562" s="3"/>
      <c r="I3562" s="3"/>
      <c r="J3562" s="4"/>
      <c r="K3562" s="4"/>
      <c r="L3562" s="3"/>
      <c r="M3562" s="5"/>
    </row>
    <row r="3563" spans="2:13" x14ac:dyDescent="0.3">
      <c r="B3563" s="3"/>
      <c r="C3563" s="3"/>
      <c r="D3563" s="3"/>
      <c r="E3563" s="3"/>
      <c r="F3563" s="3"/>
      <c r="G3563" s="3"/>
      <c r="H3563" s="3"/>
      <c r="I3563" s="3"/>
      <c r="J3563" s="4"/>
      <c r="K3563" s="4"/>
      <c r="M3563" s="5"/>
    </row>
    <row r="3564" spans="2:13" x14ac:dyDescent="0.3">
      <c r="B3564" s="3"/>
      <c r="C3564" s="3"/>
      <c r="D3564" s="3"/>
      <c r="E3564" s="3"/>
      <c r="F3564" s="3"/>
      <c r="G3564" s="3"/>
      <c r="H3564" s="3"/>
      <c r="I3564" s="3"/>
      <c r="J3564" s="4"/>
      <c r="K3564" s="4"/>
      <c r="L3564" s="3"/>
      <c r="M3564" s="5"/>
    </row>
    <row r="3565" spans="2:13" x14ac:dyDescent="0.3">
      <c r="B3565" s="3"/>
      <c r="C3565" s="3"/>
      <c r="D3565" s="3"/>
      <c r="E3565" s="3"/>
      <c r="F3565" s="3"/>
      <c r="G3565" s="3"/>
      <c r="H3565" s="3"/>
      <c r="I3565" s="3"/>
      <c r="J3565" s="4"/>
      <c r="K3565" s="4"/>
      <c r="L3565" s="3"/>
      <c r="M3565" s="5"/>
    </row>
    <row r="3566" spans="2:13" x14ac:dyDescent="0.3">
      <c r="B3566" s="3"/>
      <c r="C3566" s="3"/>
      <c r="D3566" s="3"/>
      <c r="E3566" s="3"/>
      <c r="F3566" s="3"/>
      <c r="G3566" s="3"/>
      <c r="H3566" s="3"/>
      <c r="I3566" s="3"/>
      <c r="J3566" s="4"/>
      <c r="K3566" s="4"/>
      <c r="M3566" s="5"/>
    </row>
    <row r="3567" spans="2:13" x14ac:dyDescent="0.3">
      <c r="B3567" s="3"/>
      <c r="C3567" s="3"/>
      <c r="D3567" s="3"/>
      <c r="E3567" s="3"/>
      <c r="F3567" s="3"/>
      <c r="G3567" s="3"/>
      <c r="H3567" s="3"/>
      <c r="I3567" s="3"/>
      <c r="J3567" s="4"/>
      <c r="K3567" s="4"/>
      <c r="L3567" s="3"/>
      <c r="M3567" s="5"/>
    </row>
    <row r="3568" spans="2:13" x14ac:dyDescent="0.3">
      <c r="B3568" s="3"/>
      <c r="C3568" s="3"/>
      <c r="D3568" s="3"/>
      <c r="E3568" s="3"/>
      <c r="F3568" s="3"/>
      <c r="G3568" s="3"/>
      <c r="H3568" s="3"/>
      <c r="I3568" s="3"/>
      <c r="J3568" s="4"/>
      <c r="K3568" s="4"/>
      <c r="L3568" s="3"/>
      <c r="M3568" s="5"/>
    </row>
    <row r="3569" spans="2:13" x14ac:dyDescent="0.3">
      <c r="B3569" s="3"/>
      <c r="C3569" s="3"/>
      <c r="D3569" s="3"/>
      <c r="E3569" s="3"/>
      <c r="G3569" s="3"/>
      <c r="H3569" s="3"/>
      <c r="J3569" s="4"/>
      <c r="K3569" s="4"/>
      <c r="L3569" s="3"/>
      <c r="M3569" s="5"/>
    </row>
    <row r="3570" spans="2:13" x14ac:dyDescent="0.3">
      <c r="B3570" s="3"/>
      <c r="C3570" s="3"/>
      <c r="D3570" s="3"/>
      <c r="E3570" s="3"/>
      <c r="F3570" s="3"/>
      <c r="G3570" s="3"/>
      <c r="H3570" s="3"/>
      <c r="I3570" s="3"/>
      <c r="J3570" s="4"/>
      <c r="K3570" s="4"/>
      <c r="L3570" s="3"/>
      <c r="M3570" s="5"/>
    </row>
    <row r="3571" spans="2:13" x14ac:dyDescent="0.3">
      <c r="B3571" s="3"/>
      <c r="C3571" s="3"/>
      <c r="D3571" s="3"/>
      <c r="E3571" s="3"/>
      <c r="F3571" s="3"/>
      <c r="G3571" s="3"/>
      <c r="H3571" s="3"/>
      <c r="I3571" s="3"/>
      <c r="J3571" s="4"/>
      <c r="K3571" s="4"/>
      <c r="M3571" s="5"/>
    </row>
    <row r="3572" spans="2:13" x14ac:dyDescent="0.3">
      <c r="B3572" s="3"/>
      <c r="C3572" s="3"/>
      <c r="D3572" s="3"/>
      <c r="E3572" s="3"/>
      <c r="F3572" s="3"/>
      <c r="G3572" s="3"/>
      <c r="H3572" s="3"/>
      <c r="I3572" s="3"/>
      <c r="J3572" s="4"/>
      <c r="K3572" s="4"/>
      <c r="L3572" s="3"/>
      <c r="M3572" s="5"/>
    </row>
    <row r="3573" spans="2:13" x14ac:dyDescent="0.3">
      <c r="B3573" s="3"/>
      <c r="C3573" s="3"/>
      <c r="D3573" s="3"/>
      <c r="E3573" s="3"/>
      <c r="F3573" s="3"/>
      <c r="G3573" s="3"/>
      <c r="H3573" s="3"/>
      <c r="I3573" s="3"/>
      <c r="J3573" s="4"/>
      <c r="K3573" s="4"/>
      <c r="L3573" s="3"/>
      <c r="M3573" s="5"/>
    </row>
    <row r="3574" spans="2:13" x14ac:dyDescent="0.3">
      <c r="B3574" s="3"/>
      <c r="C3574" s="3"/>
      <c r="D3574" s="3"/>
      <c r="E3574" s="3"/>
      <c r="F3574" s="3"/>
      <c r="H3574" s="3"/>
      <c r="I3574" s="3"/>
      <c r="J3574" s="4"/>
      <c r="K3574" s="4"/>
      <c r="L3574" s="3"/>
      <c r="M3574" s="5"/>
    </row>
    <row r="3575" spans="2:13" x14ac:dyDescent="0.3">
      <c r="B3575" s="3"/>
      <c r="C3575" s="3"/>
      <c r="D3575" s="3"/>
      <c r="F3575" s="3"/>
      <c r="G3575" s="3"/>
      <c r="H3575" s="3"/>
      <c r="I3575" s="3"/>
      <c r="J3575" s="4"/>
      <c r="K3575" s="4"/>
      <c r="L3575" s="3"/>
      <c r="M3575" s="5"/>
    </row>
    <row r="3576" spans="2:13" x14ac:dyDescent="0.3">
      <c r="B3576" s="3"/>
      <c r="C3576" s="3"/>
      <c r="D3576" s="3"/>
      <c r="E3576" s="3"/>
      <c r="F3576" s="3"/>
      <c r="G3576" s="3"/>
      <c r="H3576" s="3"/>
      <c r="I3576" s="3"/>
      <c r="J3576" s="4"/>
      <c r="K3576" s="4"/>
      <c r="L3576" s="3"/>
      <c r="M3576" s="5"/>
    </row>
    <row r="3577" spans="2:13" x14ac:dyDescent="0.3">
      <c r="B3577" s="3"/>
      <c r="C3577" s="3"/>
      <c r="D3577" s="3"/>
      <c r="E3577" s="3"/>
      <c r="F3577" s="3"/>
      <c r="G3577" s="3"/>
      <c r="H3577" s="3"/>
      <c r="I3577" s="3"/>
      <c r="J3577" s="4"/>
      <c r="K3577" s="4"/>
      <c r="M3577" s="5"/>
    </row>
    <row r="3578" spans="2:13" x14ac:dyDescent="0.3">
      <c r="B3578" s="3"/>
      <c r="C3578" s="3"/>
      <c r="D3578" s="3"/>
      <c r="E3578" s="3"/>
      <c r="F3578" s="3"/>
      <c r="G3578" s="3"/>
      <c r="H3578" s="3"/>
      <c r="I3578" s="3"/>
      <c r="J3578" s="4"/>
      <c r="K3578" s="4"/>
      <c r="L3578" s="3"/>
      <c r="M3578" s="5"/>
    </row>
    <row r="3579" spans="2:13" x14ac:dyDescent="0.3">
      <c r="B3579" s="3"/>
      <c r="C3579" s="3"/>
      <c r="D3579" s="3"/>
      <c r="E3579" s="3"/>
      <c r="F3579" s="3"/>
      <c r="G3579" s="3"/>
      <c r="H3579" s="3"/>
      <c r="I3579" s="3"/>
      <c r="J3579" s="4"/>
      <c r="K3579" s="4"/>
      <c r="L3579" s="3"/>
      <c r="M3579" s="5"/>
    </row>
    <row r="3580" spans="2:13" x14ac:dyDescent="0.3">
      <c r="B3580" s="3"/>
      <c r="C3580" s="3"/>
      <c r="D3580" s="3"/>
      <c r="E3580" s="3"/>
      <c r="F3580" s="3"/>
      <c r="G3580" s="3"/>
      <c r="H3580" s="3"/>
      <c r="I3580" s="3"/>
      <c r="J3580" s="4"/>
      <c r="K3580" s="4"/>
      <c r="M3580" s="5"/>
    </row>
    <row r="3581" spans="2:13" x14ac:dyDescent="0.3">
      <c r="B3581" s="3"/>
      <c r="C3581" s="3"/>
      <c r="D3581" s="3"/>
      <c r="E3581" s="3"/>
      <c r="F3581" s="3"/>
      <c r="G3581" s="3"/>
      <c r="H3581" s="3"/>
      <c r="I3581" s="3"/>
      <c r="J3581" s="4"/>
      <c r="K3581" s="4"/>
      <c r="M3581" s="5"/>
    </row>
    <row r="3582" spans="2:13" x14ac:dyDescent="0.3">
      <c r="B3582" s="3"/>
      <c r="C3582" s="3"/>
      <c r="D3582" s="3"/>
      <c r="E3582" s="3"/>
      <c r="F3582" s="3"/>
      <c r="G3582" s="3"/>
      <c r="H3582" s="3"/>
      <c r="I3582" s="3"/>
      <c r="J3582" s="4"/>
      <c r="K3582" s="4"/>
      <c r="L3582" s="3"/>
      <c r="M3582" s="5"/>
    </row>
    <row r="3583" spans="2:13" x14ac:dyDescent="0.3">
      <c r="B3583" s="3"/>
      <c r="C3583" s="3"/>
      <c r="D3583" s="3"/>
      <c r="E3583" s="3"/>
      <c r="F3583" s="3"/>
      <c r="G3583" s="3"/>
      <c r="H3583" s="3"/>
      <c r="I3583" s="3"/>
      <c r="J3583" s="4"/>
      <c r="K3583" s="4"/>
      <c r="L3583" s="3"/>
      <c r="M3583" s="5"/>
    </row>
    <row r="3584" spans="2:13" x14ac:dyDescent="0.3">
      <c r="B3584" s="3"/>
      <c r="C3584" s="3"/>
      <c r="D3584" s="3"/>
      <c r="E3584" s="3"/>
      <c r="F3584" s="3"/>
      <c r="G3584" s="3"/>
      <c r="H3584" s="3"/>
      <c r="I3584" s="3"/>
      <c r="J3584" s="4"/>
      <c r="K3584" s="4"/>
      <c r="L3584" s="3"/>
      <c r="M3584" s="5"/>
    </row>
    <row r="3585" spans="2:13" x14ac:dyDescent="0.3">
      <c r="B3585" s="3"/>
      <c r="C3585" s="3"/>
      <c r="D3585" s="3"/>
      <c r="E3585" s="3"/>
      <c r="F3585" s="3"/>
      <c r="G3585" s="3"/>
      <c r="H3585" s="3"/>
      <c r="I3585" s="3"/>
      <c r="J3585" s="4"/>
      <c r="K3585" s="4"/>
      <c r="M3585" s="5"/>
    </row>
    <row r="3586" spans="2:13" x14ac:dyDescent="0.3">
      <c r="B3586" s="3"/>
      <c r="C3586" s="3"/>
      <c r="D3586" s="3"/>
      <c r="E3586" s="3"/>
      <c r="G3586" s="3"/>
      <c r="H3586" s="3"/>
      <c r="J3586" s="4"/>
      <c r="K3586" s="4"/>
      <c r="L3586" s="3"/>
      <c r="M3586" s="5"/>
    </row>
    <row r="3587" spans="2:13" x14ac:dyDescent="0.3">
      <c r="B3587" s="3"/>
      <c r="C3587" s="3"/>
      <c r="D3587" s="3"/>
      <c r="E3587" s="3"/>
      <c r="F3587" s="3"/>
      <c r="G3587" s="3"/>
      <c r="H3587" s="3"/>
      <c r="I3587" s="3"/>
      <c r="J3587" s="4"/>
      <c r="K3587" s="4"/>
      <c r="L3587" s="3"/>
      <c r="M3587" s="5"/>
    </row>
    <row r="3588" spans="2:13" x14ac:dyDescent="0.3">
      <c r="B3588" s="3"/>
      <c r="C3588" s="3"/>
      <c r="D3588" s="3"/>
      <c r="E3588" s="3"/>
      <c r="F3588" s="3"/>
      <c r="G3588" s="3"/>
      <c r="H3588" s="3"/>
      <c r="I3588" s="3"/>
      <c r="J3588" s="4"/>
      <c r="K3588" s="4"/>
      <c r="L3588" s="3"/>
      <c r="M3588" s="5"/>
    </row>
    <row r="3589" spans="2:13" x14ac:dyDescent="0.3">
      <c r="B3589" s="3"/>
      <c r="C3589" s="3"/>
      <c r="D3589" s="3"/>
      <c r="E3589" s="3"/>
      <c r="F3589" s="3"/>
      <c r="G3589" s="3"/>
      <c r="H3589" s="3"/>
      <c r="I3589" s="3"/>
      <c r="J3589" s="4"/>
      <c r="K3589" s="4"/>
      <c r="M3589" s="5"/>
    </row>
    <row r="3590" spans="2:13" x14ac:dyDescent="0.3">
      <c r="B3590" s="3"/>
      <c r="C3590" s="3"/>
      <c r="D3590" s="3"/>
      <c r="E3590" s="3"/>
      <c r="F3590" s="3"/>
      <c r="G3590" s="3"/>
      <c r="H3590" s="3"/>
      <c r="I3590" s="3"/>
      <c r="J3590" s="4"/>
      <c r="K3590" s="4"/>
      <c r="L3590" s="3"/>
      <c r="M3590" s="5"/>
    </row>
    <row r="3591" spans="2:13" x14ac:dyDescent="0.3">
      <c r="B3591" s="3"/>
      <c r="C3591" s="3"/>
      <c r="D3591" s="3"/>
      <c r="E3591" s="3"/>
      <c r="F3591" s="3"/>
      <c r="G3591" s="3"/>
      <c r="H3591" s="3"/>
      <c r="I3591" s="3"/>
      <c r="J3591" s="4"/>
      <c r="K3591" s="4"/>
      <c r="L3591" s="3"/>
      <c r="M3591" s="5"/>
    </row>
    <row r="3592" spans="2:13" x14ac:dyDescent="0.3">
      <c r="B3592" s="3"/>
      <c r="C3592" s="3"/>
      <c r="D3592" s="3"/>
      <c r="E3592" s="3"/>
      <c r="F3592" s="3"/>
      <c r="G3592" s="3"/>
      <c r="H3592" s="3"/>
      <c r="I3592" s="3"/>
      <c r="J3592" s="4"/>
      <c r="K3592" s="4"/>
      <c r="L3592" s="3"/>
      <c r="M3592" s="5"/>
    </row>
    <row r="3593" spans="2:13" x14ac:dyDescent="0.3">
      <c r="B3593" s="3"/>
      <c r="C3593" s="3"/>
      <c r="D3593" s="3"/>
      <c r="E3593" s="3"/>
      <c r="F3593" s="3"/>
      <c r="G3593" s="3"/>
      <c r="H3593" s="3"/>
      <c r="I3593" s="3"/>
      <c r="J3593" s="4"/>
      <c r="K3593" s="4"/>
      <c r="L3593" s="3"/>
      <c r="M3593" s="5"/>
    </row>
    <row r="3594" spans="2:13" x14ac:dyDescent="0.3">
      <c r="B3594" s="3"/>
      <c r="C3594" s="3"/>
      <c r="D3594" s="3"/>
      <c r="F3594" s="3"/>
      <c r="G3594" s="3"/>
      <c r="H3594" s="3"/>
      <c r="I3594" s="3"/>
      <c r="J3594" s="4"/>
      <c r="K3594" s="4"/>
      <c r="L3594" s="3"/>
      <c r="M3594" s="5"/>
    </row>
    <row r="3595" spans="2:13" x14ac:dyDescent="0.3">
      <c r="B3595" s="3"/>
      <c r="C3595" s="3"/>
      <c r="D3595" s="3"/>
      <c r="E3595" s="3"/>
      <c r="F3595" s="3"/>
      <c r="G3595" s="3"/>
      <c r="H3595" s="3"/>
      <c r="I3595" s="3"/>
      <c r="J3595" s="4"/>
      <c r="K3595" s="4"/>
      <c r="L3595" s="3"/>
      <c r="M3595" s="5"/>
    </row>
    <row r="3596" spans="2:13" x14ac:dyDescent="0.3">
      <c r="B3596" s="3"/>
      <c r="C3596" s="3"/>
      <c r="D3596" s="3"/>
      <c r="E3596" s="3"/>
      <c r="G3596" s="3"/>
      <c r="H3596" s="3"/>
      <c r="J3596" s="4"/>
      <c r="K3596" s="4"/>
      <c r="L3596" s="3"/>
      <c r="M3596" s="5"/>
    </row>
    <row r="3597" spans="2:13" x14ac:dyDescent="0.3">
      <c r="B3597" s="3"/>
      <c r="C3597" s="3"/>
      <c r="D3597" s="3"/>
      <c r="E3597" s="3"/>
      <c r="F3597" s="3"/>
      <c r="G3597" s="3"/>
      <c r="H3597" s="3"/>
      <c r="I3597" s="3"/>
      <c r="J3597" s="4"/>
      <c r="K3597" s="4"/>
      <c r="L3597" s="3"/>
      <c r="M3597" s="5"/>
    </row>
    <row r="3598" spans="2:13" x14ac:dyDescent="0.3">
      <c r="B3598" s="3"/>
      <c r="C3598" s="3"/>
      <c r="D3598" s="3"/>
      <c r="E3598" s="3"/>
      <c r="F3598" s="3"/>
      <c r="G3598" s="3"/>
      <c r="H3598" s="3"/>
      <c r="I3598" s="3"/>
      <c r="J3598" s="4"/>
      <c r="K3598" s="4"/>
      <c r="L3598" s="3"/>
      <c r="M3598" s="5"/>
    </row>
    <row r="3599" spans="2:13" x14ac:dyDescent="0.3">
      <c r="B3599" s="3"/>
      <c r="C3599" s="3"/>
      <c r="D3599" s="3"/>
      <c r="E3599" s="3"/>
      <c r="G3599" s="3"/>
      <c r="H3599" s="3"/>
      <c r="J3599" s="4"/>
      <c r="K3599" s="4"/>
      <c r="L3599" s="3"/>
      <c r="M3599" s="5"/>
    </row>
    <row r="3600" spans="2:13" x14ac:dyDescent="0.3">
      <c r="B3600" s="3"/>
      <c r="C3600" s="3"/>
      <c r="D3600" s="3"/>
      <c r="E3600" s="3"/>
      <c r="F3600" s="3"/>
      <c r="G3600" s="3"/>
      <c r="H3600" s="3"/>
      <c r="I3600" s="3"/>
      <c r="J3600" s="4"/>
      <c r="K3600" s="4"/>
      <c r="L3600" s="3"/>
      <c r="M3600" s="5"/>
    </row>
    <row r="3601" spans="2:13" x14ac:dyDescent="0.3">
      <c r="B3601" s="3"/>
      <c r="C3601" s="3"/>
      <c r="D3601" s="3"/>
      <c r="E3601" s="3"/>
      <c r="F3601" s="3"/>
      <c r="G3601" s="3"/>
      <c r="H3601" s="3"/>
      <c r="I3601" s="3"/>
      <c r="J3601" s="4"/>
      <c r="K3601" s="4"/>
      <c r="L3601" s="3"/>
      <c r="M3601" s="5"/>
    </row>
    <row r="3602" spans="2:13" x14ac:dyDescent="0.3">
      <c r="B3602" s="3"/>
      <c r="C3602" s="3"/>
      <c r="D3602" s="3"/>
      <c r="E3602" s="3"/>
      <c r="F3602" s="3"/>
      <c r="G3602" s="3"/>
      <c r="H3602" s="3"/>
      <c r="I3602" s="3"/>
      <c r="J3602" s="4"/>
      <c r="K3602" s="4"/>
      <c r="L3602" s="3"/>
      <c r="M3602" s="5"/>
    </row>
    <row r="3603" spans="2:13" x14ac:dyDescent="0.3">
      <c r="B3603" s="3"/>
      <c r="C3603" s="3"/>
      <c r="D3603" s="3"/>
      <c r="E3603" s="3"/>
      <c r="F3603" s="3"/>
      <c r="G3603" s="3"/>
      <c r="H3603" s="3"/>
      <c r="I3603" s="3"/>
      <c r="J3603" s="4"/>
      <c r="K3603" s="4"/>
      <c r="L3603" s="3"/>
      <c r="M3603" s="5"/>
    </row>
    <row r="3604" spans="2:13" x14ac:dyDescent="0.3">
      <c r="B3604" s="3"/>
      <c r="C3604" s="3"/>
      <c r="D3604" s="3"/>
      <c r="E3604" s="3"/>
      <c r="F3604" s="3"/>
      <c r="H3604" s="3"/>
      <c r="I3604" s="3"/>
      <c r="J3604" s="4"/>
      <c r="K3604" s="4"/>
      <c r="L3604" s="3"/>
      <c r="M3604" s="5"/>
    </row>
    <row r="3605" spans="2:13" x14ac:dyDescent="0.3">
      <c r="B3605" s="3"/>
      <c r="C3605" s="3"/>
      <c r="D3605" s="3"/>
      <c r="F3605" s="3"/>
      <c r="G3605" s="3"/>
      <c r="H3605" s="3"/>
      <c r="I3605" s="3"/>
      <c r="J3605" s="4"/>
      <c r="K3605" s="4"/>
      <c r="M3605" s="5"/>
    </row>
    <row r="3606" spans="2:13" x14ac:dyDescent="0.3">
      <c r="B3606" s="3"/>
      <c r="C3606" s="3"/>
      <c r="D3606" s="3"/>
      <c r="E3606" s="3"/>
      <c r="F3606" s="3"/>
      <c r="G3606" s="3"/>
      <c r="H3606" s="3"/>
      <c r="I3606" s="3"/>
      <c r="J3606" s="4"/>
      <c r="K3606" s="4"/>
      <c r="L3606" s="3"/>
      <c r="M3606" s="5"/>
    </row>
    <row r="3607" spans="2:13" x14ac:dyDescent="0.3">
      <c r="B3607" s="3"/>
      <c r="C3607" s="3"/>
      <c r="D3607" s="3"/>
      <c r="E3607" s="3"/>
      <c r="F3607" s="3"/>
      <c r="H3607" s="3"/>
      <c r="I3607" s="3"/>
      <c r="J3607" s="4"/>
      <c r="K3607" s="4"/>
      <c r="L3607" s="3"/>
      <c r="M3607" s="5"/>
    </row>
    <row r="3608" spans="2:13" x14ac:dyDescent="0.3">
      <c r="B3608" s="3"/>
      <c r="C3608" s="3"/>
      <c r="D3608" s="3"/>
      <c r="E3608" s="3"/>
      <c r="F3608" s="3"/>
      <c r="G3608" s="3"/>
      <c r="H3608" s="3"/>
      <c r="I3608" s="3"/>
      <c r="J3608" s="4"/>
      <c r="K3608" s="4"/>
      <c r="M3608" s="5"/>
    </row>
    <row r="3609" spans="2:13" x14ac:dyDescent="0.3">
      <c r="B3609" s="3"/>
      <c r="C3609" s="3"/>
      <c r="D3609" s="3"/>
      <c r="E3609" s="3"/>
      <c r="F3609" s="3"/>
      <c r="G3609" s="3"/>
      <c r="H3609" s="3"/>
      <c r="I3609" s="3"/>
      <c r="J3609" s="4"/>
      <c r="K3609" s="4"/>
      <c r="L3609" s="3"/>
      <c r="M3609" s="5"/>
    </row>
    <row r="3610" spans="2:13" x14ac:dyDescent="0.3">
      <c r="B3610" s="3"/>
      <c r="C3610" s="3"/>
      <c r="D3610" s="3"/>
      <c r="E3610" s="3"/>
      <c r="F3610" s="3"/>
      <c r="G3610" s="3"/>
      <c r="H3610" s="3"/>
      <c r="I3610" s="3"/>
      <c r="J3610" s="4"/>
      <c r="K3610" s="4"/>
      <c r="L3610" s="3"/>
      <c r="M3610" s="5"/>
    </row>
    <row r="3611" spans="2:13" x14ac:dyDescent="0.3">
      <c r="B3611" s="3"/>
      <c r="C3611" s="3"/>
      <c r="D3611" s="3"/>
      <c r="E3611" s="3"/>
      <c r="F3611" s="3"/>
      <c r="G3611" s="3"/>
      <c r="H3611" s="3"/>
      <c r="I3611" s="3"/>
      <c r="J3611" s="4"/>
      <c r="K3611" s="4"/>
      <c r="L3611" s="3"/>
      <c r="M3611" s="5"/>
    </row>
    <row r="3612" spans="2:13" x14ac:dyDescent="0.3">
      <c r="B3612" s="3"/>
      <c r="C3612" s="3"/>
      <c r="D3612" s="3"/>
      <c r="F3612" s="3"/>
      <c r="G3612" s="3"/>
      <c r="H3612" s="3"/>
      <c r="I3612" s="3"/>
      <c r="J3612" s="4"/>
      <c r="K3612" s="4"/>
      <c r="L3612" s="3"/>
      <c r="M3612" s="5"/>
    </row>
    <row r="3613" spans="2:13" x14ac:dyDescent="0.3">
      <c r="B3613" s="3"/>
      <c r="C3613" s="3"/>
      <c r="D3613" s="3"/>
      <c r="F3613" s="3"/>
      <c r="G3613" s="3"/>
      <c r="H3613" s="3"/>
      <c r="I3613" s="3"/>
      <c r="J3613" s="4"/>
      <c r="K3613" s="4"/>
      <c r="L3613" s="3"/>
      <c r="M3613" s="5"/>
    </row>
    <row r="3614" spans="2:13" x14ac:dyDescent="0.3">
      <c r="B3614" s="3"/>
      <c r="C3614" s="3"/>
      <c r="D3614" s="3"/>
      <c r="E3614" s="3"/>
      <c r="F3614" s="3"/>
      <c r="G3614" s="3"/>
      <c r="H3614" s="3"/>
      <c r="I3614" s="3"/>
      <c r="J3614" s="4"/>
      <c r="K3614" s="4"/>
      <c r="L3614" s="3"/>
      <c r="M3614" s="5"/>
    </row>
    <row r="3615" spans="2:13" x14ac:dyDescent="0.3">
      <c r="B3615" s="3"/>
      <c r="C3615" s="3"/>
      <c r="D3615" s="3"/>
      <c r="E3615" s="3"/>
      <c r="F3615" s="3"/>
      <c r="G3615" s="3"/>
      <c r="H3615" s="3"/>
      <c r="I3615" s="3"/>
      <c r="J3615" s="4"/>
      <c r="K3615" s="4"/>
      <c r="L3615" s="3"/>
      <c r="M3615" s="5"/>
    </row>
    <row r="3616" spans="2:13" x14ac:dyDescent="0.3">
      <c r="B3616" s="3"/>
      <c r="C3616" s="3"/>
      <c r="D3616" s="3"/>
      <c r="E3616" s="3"/>
      <c r="F3616" s="3"/>
      <c r="G3616" s="3"/>
      <c r="H3616" s="3"/>
      <c r="I3616" s="3"/>
      <c r="J3616" s="4"/>
      <c r="K3616" s="4"/>
      <c r="L3616" s="3"/>
      <c r="M3616" s="5"/>
    </row>
    <row r="3617" spans="2:13" x14ac:dyDescent="0.3">
      <c r="B3617" s="3"/>
      <c r="C3617" s="3"/>
      <c r="D3617" s="3"/>
      <c r="E3617" s="3"/>
      <c r="F3617" s="3"/>
      <c r="G3617" s="3"/>
      <c r="H3617" s="3"/>
      <c r="I3617" s="3"/>
      <c r="J3617" s="4"/>
      <c r="K3617" s="4"/>
      <c r="L3617" s="3"/>
      <c r="M3617" s="5"/>
    </row>
    <row r="3618" spans="2:13" x14ac:dyDescent="0.3">
      <c r="B3618" s="3"/>
      <c r="C3618" s="3"/>
      <c r="D3618" s="3"/>
      <c r="E3618" s="3"/>
      <c r="F3618" s="3"/>
      <c r="G3618" s="3"/>
      <c r="H3618" s="3"/>
      <c r="I3618" s="3"/>
      <c r="J3618" s="4"/>
      <c r="K3618" s="4"/>
      <c r="M3618" s="5"/>
    </row>
    <row r="3619" spans="2:13" x14ac:dyDescent="0.3">
      <c r="B3619" s="3"/>
      <c r="C3619" s="3"/>
      <c r="D3619" s="3"/>
      <c r="E3619" s="3"/>
      <c r="F3619" s="3"/>
      <c r="G3619" s="3"/>
      <c r="H3619" s="3"/>
      <c r="I3619" s="3"/>
      <c r="J3619" s="4"/>
      <c r="K3619" s="4"/>
      <c r="L3619" s="3"/>
      <c r="M3619" s="5"/>
    </row>
    <row r="3620" spans="2:13" x14ac:dyDescent="0.3">
      <c r="B3620" s="3"/>
      <c r="C3620" s="3"/>
      <c r="D3620" s="3"/>
      <c r="E3620" s="3"/>
      <c r="F3620" s="3"/>
      <c r="G3620" s="3"/>
      <c r="H3620" s="3"/>
      <c r="I3620" s="3"/>
      <c r="J3620" s="4"/>
      <c r="K3620" s="4"/>
      <c r="L3620" s="3"/>
      <c r="M3620" s="5"/>
    </row>
    <row r="3621" spans="2:13" x14ac:dyDescent="0.3">
      <c r="B3621" s="3"/>
      <c r="C3621" s="3"/>
      <c r="D3621" s="3"/>
      <c r="E3621" s="3"/>
      <c r="F3621" s="3"/>
      <c r="G3621" s="3"/>
      <c r="H3621" s="3"/>
      <c r="I3621" s="3"/>
      <c r="J3621" s="4"/>
      <c r="K3621" s="4"/>
      <c r="L3621" s="3"/>
      <c r="M3621" s="5"/>
    </row>
    <row r="3622" spans="2:13" x14ac:dyDescent="0.3">
      <c r="B3622" s="3"/>
      <c r="C3622" s="3"/>
      <c r="D3622" s="3"/>
      <c r="E3622" s="3"/>
      <c r="F3622" s="3"/>
      <c r="G3622" s="3"/>
      <c r="H3622" s="3"/>
      <c r="I3622" s="3"/>
      <c r="J3622" s="4"/>
      <c r="K3622" s="4"/>
      <c r="L3622" s="3"/>
      <c r="M3622" s="5"/>
    </row>
    <row r="3623" spans="2:13" x14ac:dyDescent="0.3">
      <c r="B3623" s="3"/>
      <c r="C3623" s="3"/>
      <c r="D3623" s="3"/>
      <c r="E3623" s="3"/>
      <c r="F3623" s="3"/>
      <c r="H3623" s="3"/>
      <c r="I3623" s="3"/>
      <c r="J3623" s="4"/>
      <c r="K3623" s="4"/>
      <c r="L3623" s="3"/>
      <c r="M3623" s="5"/>
    </row>
    <row r="3624" spans="2:13" x14ac:dyDescent="0.3">
      <c r="B3624" s="3"/>
      <c r="C3624" s="3"/>
      <c r="D3624" s="3"/>
      <c r="E3624" s="3"/>
      <c r="F3624" s="3"/>
      <c r="G3624" s="3"/>
      <c r="H3624" s="3"/>
      <c r="I3624" s="3"/>
      <c r="J3624" s="4"/>
      <c r="K3624" s="4"/>
      <c r="L3624" s="3"/>
      <c r="M3624" s="5"/>
    </row>
    <row r="3625" spans="2:13" x14ac:dyDescent="0.3">
      <c r="B3625" s="3"/>
      <c r="C3625" s="3"/>
      <c r="D3625" s="3"/>
      <c r="E3625" s="3"/>
      <c r="F3625" s="3"/>
      <c r="G3625" s="3"/>
      <c r="H3625" s="3"/>
      <c r="I3625" s="3"/>
      <c r="J3625" s="4"/>
      <c r="K3625" s="4"/>
      <c r="L3625" s="3"/>
      <c r="M3625" s="5"/>
    </row>
    <row r="3626" spans="2:13" x14ac:dyDescent="0.3">
      <c r="B3626" s="3"/>
      <c r="C3626" s="3"/>
      <c r="D3626" s="3"/>
      <c r="E3626" s="3"/>
      <c r="F3626" s="3"/>
      <c r="G3626" s="3"/>
      <c r="H3626" s="3"/>
      <c r="I3626" s="3"/>
      <c r="J3626" s="4"/>
      <c r="K3626" s="4"/>
      <c r="L3626" s="3"/>
      <c r="M3626" s="5"/>
    </row>
    <row r="3627" spans="2:13" x14ac:dyDescent="0.3">
      <c r="B3627" s="3"/>
      <c r="C3627" s="3"/>
      <c r="D3627" s="3"/>
      <c r="E3627" s="3"/>
      <c r="F3627" s="3"/>
      <c r="G3627" s="3"/>
      <c r="H3627" s="3"/>
      <c r="I3627" s="3"/>
      <c r="J3627" s="4"/>
      <c r="K3627" s="4"/>
      <c r="M3627" s="5"/>
    </row>
    <row r="3628" spans="2:13" x14ac:dyDescent="0.3">
      <c r="B3628" s="3"/>
      <c r="C3628" s="3"/>
      <c r="D3628" s="3"/>
      <c r="E3628" s="3"/>
      <c r="F3628" s="3"/>
      <c r="G3628" s="3"/>
      <c r="H3628" s="3"/>
      <c r="I3628" s="3"/>
      <c r="J3628" s="4"/>
      <c r="K3628" s="4"/>
      <c r="L3628" s="3"/>
      <c r="M3628" s="5"/>
    </row>
    <row r="3629" spans="2:13" x14ac:dyDescent="0.3">
      <c r="B3629" s="3"/>
      <c r="C3629" s="3"/>
      <c r="D3629" s="3"/>
      <c r="E3629" s="3"/>
      <c r="F3629" s="3"/>
      <c r="G3629" s="3"/>
      <c r="H3629" s="3"/>
      <c r="I3629" s="3"/>
      <c r="J3629" s="4"/>
      <c r="K3629" s="4"/>
      <c r="L3629" s="3"/>
      <c r="M3629" s="5"/>
    </row>
    <row r="3630" spans="2:13" x14ac:dyDescent="0.3">
      <c r="B3630" s="3"/>
      <c r="C3630" s="3"/>
      <c r="D3630" s="3"/>
      <c r="E3630" s="3"/>
      <c r="F3630" s="3"/>
      <c r="G3630" s="3"/>
      <c r="H3630" s="3"/>
      <c r="I3630" s="3"/>
      <c r="J3630" s="4"/>
      <c r="K3630" s="4"/>
      <c r="L3630" s="3"/>
      <c r="M3630" s="5"/>
    </row>
    <row r="3631" spans="2:13" x14ac:dyDescent="0.3">
      <c r="B3631" s="3"/>
      <c r="C3631" s="3"/>
      <c r="D3631" s="3"/>
      <c r="E3631" s="3"/>
      <c r="F3631" s="3"/>
      <c r="G3631" s="3"/>
      <c r="H3631" s="3"/>
      <c r="I3631" s="3"/>
      <c r="J3631" s="4"/>
      <c r="K3631" s="4"/>
      <c r="L3631" s="3"/>
      <c r="M3631" s="5"/>
    </row>
    <row r="3632" spans="2:13" x14ac:dyDescent="0.3">
      <c r="B3632" s="3"/>
      <c r="C3632" s="3"/>
      <c r="D3632" s="3"/>
      <c r="E3632" s="3"/>
      <c r="F3632" s="3"/>
      <c r="G3632" s="3"/>
      <c r="H3632" s="3"/>
      <c r="I3632" s="3"/>
      <c r="J3632" s="4"/>
      <c r="K3632" s="4"/>
      <c r="L3632" s="3"/>
      <c r="M3632" s="5"/>
    </row>
    <row r="3633" spans="2:13" x14ac:dyDescent="0.3">
      <c r="B3633" s="3"/>
      <c r="C3633" s="3"/>
      <c r="D3633" s="3"/>
      <c r="E3633" s="3"/>
      <c r="F3633" s="3"/>
      <c r="G3633" s="3"/>
      <c r="H3633" s="3"/>
      <c r="I3633" s="3"/>
      <c r="J3633" s="4"/>
      <c r="K3633" s="4"/>
      <c r="L3633" s="3"/>
      <c r="M3633" s="5"/>
    </row>
    <row r="3634" spans="2:13" x14ac:dyDescent="0.3">
      <c r="B3634" s="3"/>
      <c r="C3634" s="3"/>
      <c r="D3634" s="3"/>
      <c r="E3634" s="3"/>
      <c r="F3634" s="3"/>
      <c r="G3634" s="3"/>
      <c r="H3634" s="3"/>
      <c r="I3634" s="3"/>
      <c r="J3634" s="4"/>
      <c r="K3634" s="4"/>
      <c r="L3634" s="3"/>
      <c r="M3634" s="5"/>
    </row>
    <row r="3635" spans="2:13" x14ac:dyDescent="0.3">
      <c r="B3635" s="3"/>
      <c r="C3635" s="3"/>
      <c r="D3635" s="3"/>
      <c r="E3635" s="3"/>
      <c r="F3635" s="3"/>
      <c r="G3635" s="3"/>
      <c r="H3635" s="3"/>
      <c r="I3635" s="3"/>
      <c r="J3635" s="4"/>
      <c r="K3635" s="4"/>
      <c r="L3635" s="3"/>
      <c r="M3635" s="5"/>
    </row>
    <row r="3636" spans="2:13" x14ac:dyDescent="0.3">
      <c r="B3636" s="3"/>
      <c r="C3636" s="3"/>
      <c r="D3636" s="3"/>
      <c r="E3636" s="3"/>
      <c r="G3636" s="3"/>
      <c r="H3636" s="3"/>
      <c r="J3636" s="4"/>
      <c r="K3636" s="4"/>
      <c r="L3636" s="3"/>
      <c r="M3636" s="5"/>
    </row>
    <row r="3637" spans="2:13" x14ac:dyDescent="0.3">
      <c r="B3637" s="3"/>
      <c r="C3637" s="3"/>
      <c r="D3637" s="3"/>
      <c r="E3637" s="3"/>
      <c r="F3637" s="3"/>
      <c r="H3637" s="3"/>
      <c r="I3637" s="3"/>
      <c r="J3637" s="4"/>
      <c r="K3637" s="4"/>
      <c r="L3637" s="3"/>
      <c r="M3637" s="5"/>
    </row>
    <row r="3638" spans="2:13" x14ac:dyDescent="0.3">
      <c r="B3638" s="3"/>
      <c r="C3638" s="3"/>
      <c r="D3638" s="3"/>
      <c r="E3638" s="3"/>
      <c r="F3638" s="3"/>
      <c r="G3638" s="3"/>
      <c r="H3638" s="3"/>
      <c r="I3638" s="3"/>
      <c r="J3638" s="4"/>
      <c r="K3638" s="4"/>
      <c r="L3638" s="3"/>
      <c r="M3638" s="5"/>
    </row>
    <row r="3639" spans="2:13" x14ac:dyDescent="0.3">
      <c r="B3639" s="3"/>
      <c r="C3639" s="3"/>
      <c r="D3639" s="3"/>
      <c r="E3639" s="3"/>
      <c r="F3639" s="3"/>
      <c r="G3639" s="3"/>
      <c r="H3639" s="3"/>
      <c r="I3639" s="3"/>
      <c r="J3639" s="4"/>
      <c r="K3639" s="4"/>
      <c r="M3639" s="5"/>
    </row>
    <row r="3640" spans="2:13" x14ac:dyDescent="0.3">
      <c r="B3640" s="3"/>
      <c r="C3640" s="3"/>
      <c r="D3640" s="3"/>
      <c r="E3640" s="3"/>
      <c r="F3640" s="3"/>
      <c r="G3640" s="3"/>
      <c r="H3640" s="3"/>
      <c r="I3640" s="3"/>
      <c r="J3640" s="4"/>
      <c r="K3640" s="4"/>
      <c r="L3640" s="3"/>
      <c r="M3640" s="5"/>
    </row>
    <row r="3641" spans="2:13" x14ac:dyDescent="0.3">
      <c r="B3641" s="3"/>
      <c r="C3641" s="3"/>
      <c r="D3641" s="3"/>
      <c r="E3641" s="3"/>
      <c r="F3641" s="3"/>
      <c r="G3641" s="3"/>
      <c r="H3641" s="3"/>
      <c r="I3641" s="3"/>
      <c r="J3641" s="4"/>
      <c r="K3641" s="4"/>
      <c r="M3641" s="5"/>
    </row>
    <row r="3642" spans="2:13" x14ac:dyDescent="0.3">
      <c r="B3642" s="3"/>
      <c r="C3642" s="3"/>
      <c r="D3642" s="3"/>
      <c r="F3642" s="3"/>
      <c r="G3642" s="3"/>
      <c r="H3642" s="3"/>
      <c r="I3642" s="3"/>
      <c r="J3642" s="4"/>
      <c r="K3642" s="4"/>
      <c r="L3642" s="3"/>
      <c r="M3642" s="5"/>
    </row>
    <row r="3643" spans="2:13" x14ac:dyDescent="0.3">
      <c r="B3643" s="3"/>
      <c r="C3643" s="3"/>
      <c r="D3643" s="3"/>
      <c r="E3643" s="3"/>
      <c r="F3643" s="3"/>
      <c r="G3643" s="3"/>
      <c r="H3643" s="3"/>
      <c r="I3643" s="3"/>
      <c r="J3643" s="4"/>
      <c r="K3643" s="4"/>
      <c r="L3643" s="3"/>
      <c r="M3643" s="5"/>
    </row>
    <row r="3644" spans="2:13" x14ac:dyDescent="0.3">
      <c r="B3644" s="3"/>
      <c r="C3644" s="3"/>
      <c r="D3644" s="3"/>
      <c r="E3644" s="3"/>
      <c r="F3644" s="3"/>
      <c r="G3644" s="3"/>
      <c r="H3644" s="3"/>
      <c r="I3644" s="3"/>
      <c r="J3644" s="4"/>
      <c r="K3644" s="4"/>
      <c r="L3644" s="3"/>
      <c r="M3644" s="5"/>
    </row>
    <row r="3645" spans="2:13" x14ac:dyDescent="0.3">
      <c r="B3645" s="3"/>
      <c r="C3645" s="3"/>
      <c r="D3645" s="3"/>
      <c r="E3645" s="3"/>
      <c r="F3645" s="3"/>
      <c r="G3645" s="3"/>
      <c r="H3645" s="3"/>
      <c r="I3645" s="3"/>
      <c r="J3645" s="4"/>
      <c r="K3645" s="4"/>
      <c r="L3645" s="3"/>
      <c r="M3645" s="5"/>
    </row>
    <row r="3646" spans="2:13" x14ac:dyDescent="0.3">
      <c r="B3646" s="3"/>
      <c r="C3646" s="3"/>
      <c r="D3646" s="3"/>
      <c r="E3646" s="3"/>
      <c r="F3646" s="3"/>
      <c r="G3646" s="3"/>
      <c r="H3646" s="3"/>
      <c r="I3646" s="3"/>
      <c r="J3646" s="4"/>
      <c r="K3646" s="4"/>
      <c r="M3646" s="5"/>
    </row>
    <row r="3647" spans="2:13" x14ac:dyDescent="0.3">
      <c r="B3647" s="3"/>
      <c r="C3647" s="3"/>
      <c r="D3647" s="3"/>
      <c r="E3647" s="3"/>
      <c r="F3647" s="3"/>
      <c r="G3647" s="3"/>
      <c r="H3647" s="3"/>
      <c r="I3647" s="3"/>
      <c r="J3647" s="4"/>
      <c r="K3647" s="4"/>
      <c r="L3647" s="3"/>
      <c r="M3647" s="5"/>
    </row>
    <row r="3648" spans="2:13" x14ac:dyDescent="0.3">
      <c r="B3648" s="3"/>
      <c r="C3648" s="3"/>
      <c r="D3648" s="3"/>
      <c r="E3648" s="3"/>
      <c r="F3648" s="3"/>
      <c r="G3648" s="3"/>
      <c r="H3648" s="3"/>
      <c r="I3648" s="3"/>
      <c r="J3648" s="4"/>
      <c r="K3648" s="4"/>
      <c r="M3648" s="5"/>
    </row>
    <row r="3649" spans="2:13" x14ac:dyDescent="0.3">
      <c r="B3649" s="3"/>
      <c r="C3649" s="3"/>
      <c r="D3649" s="3"/>
      <c r="E3649" s="3"/>
      <c r="F3649" s="3"/>
      <c r="G3649" s="3"/>
      <c r="H3649" s="3"/>
      <c r="I3649" s="3"/>
      <c r="J3649" s="4"/>
      <c r="K3649" s="4"/>
      <c r="L3649" s="3"/>
      <c r="M3649" s="5"/>
    </row>
    <row r="3650" spans="2:13" x14ac:dyDescent="0.3">
      <c r="B3650" s="3"/>
      <c r="C3650" s="3"/>
      <c r="D3650" s="3"/>
      <c r="E3650" s="3"/>
      <c r="F3650" s="3"/>
      <c r="G3650" s="3"/>
      <c r="H3650" s="3"/>
      <c r="I3650" s="3"/>
      <c r="J3650" s="4"/>
      <c r="K3650" s="4"/>
      <c r="M3650" s="5"/>
    </row>
    <row r="3651" spans="2:13" x14ac:dyDescent="0.3">
      <c r="B3651" s="3"/>
      <c r="C3651" s="3"/>
      <c r="D3651" s="3"/>
      <c r="E3651" s="3"/>
      <c r="F3651" s="3"/>
      <c r="G3651" s="3"/>
      <c r="H3651" s="3"/>
      <c r="I3651" s="3"/>
      <c r="J3651" s="4"/>
      <c r="K3651" s="4"/>
      <c r="L3651" s="3"/>
      <c r="M3651" s="5"/>
    </row>
    <row r="3652" spans="2:13" x14ac:dyDescent="0.3">
      <c r="B3652" s="3"/>
      <c r="C3652" s="3"/>
      <c r="D3652" s="3"/>
      <c r="E3652" s="3"/>
      <c r="F3652" s="3"/>
      <c r="G3652" s="3"/>
      <c r="H3652" s="3"/>
      <c r="I3652" s="3"/>
      <c r="J3652" s="4"/>
      <c r="K3652" s="4"/>
      <c r="L3652" s="3"/>
      <c r="M3652" s="5"/>
    </row>
    <row r="3653" spans="2:13" x14ac:dyDescent="0.3">
      <c r="B3653" s="3"/>
      <c r="C3653" s="3"/>
      <c r="D3653" s="3"/>
      <c r="E3653" s="3"/>
      <c r="F3653" s="3"/>
      <c r="G3653" s="3"/>
      <c r="H3653" s="3"/>
      <c r="I3653" s="3"/>
      <c r="J3653" s="4"/>
      <c r="K3653" s="4"/>
      <c r="L3653" s="3"/>
      <c r="M3653" s="5"/>
    </row>
    <row r="3654" spans="2:13" x14ac:dyDescent="0.3">
      <c r="B3654" s="3"/>
      <c r="C3654" s="3"/>
      <c r="D3654" s="3"/>
      <c r="E3654" s="3"/>
      <c r="F3654" s="3"/>
      <c r="G3654" s="3"/>
      <c r="H3654" s="3"/>
      <c r="I3654" s="3"/>
      <c r="J3654" s="4"/>
      <c r="K3654" s="4"/>
      <c r="L3654" s="3"/>
      <c r="M3654" s="5"/>
    </row>
    <row r="3655" spans="2:13" x14ac:dyDescent="0.3">
      <c r="B3655" s="3"/>
      <c r="C3655" s="3"/>
      <c r="D3655" s="3"/>
      <c r="E3655" s="3"/>
      <c r="F3655" s="3"/>
      <c r="H3655" s="3"/>
      <c r="I3655" s="3"/>
      <c r="J3655" s="4"/>
      <c r="K3655" s="4"/>
      <c r="L3655" s="3"/>
      <c r="M3655" s="5"/>
    </row>
    <row r="3656" spans="2:13" x14ac:dyDescent="0.3">
      <c r="B3656" s="3"/>
      <c r="C3656" s="3"/>
      <c r="D3656" s="3"/>
      <c r="E3656" s="3"/>
      <c r="F3656" s="3"/>
      <c r="G3656" s="3"/>
      <c r="H3656" s="3"/>
      <c r="I3656" s="3"/>
      <c r="J3656" s="4"/>
      <c r="K3656" s="4"/>
      <c r="L3656" s="3"/>
      <c r="M3656" s="5"/>
    </row>
    <row r="3657" spans="2:13" x14ac:dyDescent="0.3">
      <c r="B3657" s="3"/>
      <c r="C3657" s="3"/>
      <c r="D3657" s="3"/>
      <c r="E3657" s="3"/>
      <c r="F3657" s="3"/>
      <c r="G3657" s="3"/>
      <c r="H3657" s="3"/>
      <c r="I3657" s="3"/>
      <c r="J3657" s="4"/>
      <c r="K3657" s="4"/>
      <c r="L3657" s="3"/>
      <c r="M3657" s="5"/>
    </row>
    <row r="3658" spans="2:13" x14ac:dyDescent="0.3">
      <c r="B3658" s="3"/>
      <c r="C3658" s="3"/>
      <c r="D3658" s="3"/>
      <c r="E3658" s="3"/>
      <c r="F3658" s="3"/>
      <c r="G3658" s="3"/>
      <c r="H3658" s="3"/>
      <c r="I3658" s="3"/>
      <c r="J3658" s="4"/>
      <c r="K3658" s="4"/>
      <c r="M3658" s="5"/>
    </row>
    <row r="3659" spans="2:13" x14ac:dyDescent="0.3">
      <c r="B3659" s="3"/>
      <c r="C3659" s="3"/>
      <c r="D3659" s="3"/>
      <c r="E3659" s="3"/>
      <c r="F3659" s="3"/>
      <c r="G3659" s="3"/>
      <c r="H3659" s="3"/>
      <c r="I3659" s="3"/>
      <c r="J3659" s="4"/>
      <c r="K3659" s="4"/>
      <c r="M3659" s="5"/>
    </row>
    <row r="3660" spans="2:13" x14ac:dyDescent="0.3">
      <c r="B3660" s="3"/>
      <c r="C3660" s="3"/>
      <c r="D3660" s="3"/>
      <c r="E3660" s="3"/>
      <c r="F3660" s="3"/>
      <c r="G3660" s="3"/>
      <c r="H3660" s="3"/>
      <c r="I3660" s="3"/>
      <c r="J3660" s="4"/>
      <c r="K3660" s="4"/>
      <c r="M3660" s="5"/>
    </row>
    <row r="3661" spans="2:13" x14ac:dyDescent="0.3">
      <c r="B3661" s="3"/>
      <c r="C3661" s="3"/>
      <c r="D3661" s="3"/>
      <c r="E3661" s="3"/>
      <c r="F3661" s="3"/>
      <c r="G3661" s="3"/>
      <c r="H3661" s="3"/>
      <c r="I3661" s="3"/>
      <c r="J3661" s="4"/>
      <c r="K3661" s="4"/>
      <c r="L3661" s="3"/>
      <c r="M3661" s="5"/>
    </row>
    <row r="3662" spans="2:13" x14ac:dyDescent="0.3">
      <c r="B3662" s="3"/>
      <c r="C3662" s="3"/>
      <c r="D3662" s="3"/>
      <c r="E3662" s="3"/>
      <c r="F3662" s="3"/>
      <c r="G3662" s="3"/>
      <c r="H3662" s="3"/>
      <c r="I3662" s="3"/>
      <c r="J3662" s="4"/>
      <c r="K3662" s="4"/>
      <c r="L3662" s="3"/>
      <c r="M3662" s="5"/>
    </row>
    <row r="3663" spans="2:13" x14ac:dyDescent="0.3">
      <c r="B3663" s="3"/>
      <c r="C3663" s="3"/>
      <c r="D3663" s="3"/>
      <c r="E3663" s="3"/>
      <c r="F3663" s="3"/>
      <c r="G3663" s="3"/>
      <c r="H3663" s="3"/>
      <c r="I3663" s="3"/>
      <c r="J3663" s="4"/>
      <c r="K3663" s="4"/>
      <c r="M3663" s="5"/>
    </row>
    <row r="3664" spans="2:13" x14ac:dyDescent="0.3">
      <c r="B3664" s="3"/>
      <c r="C3664" s="3"/>
      <c r="D3664" s="3"/>
      <c r="E3664" s="3"/>
      <c r="F3664" s="3"/>
      <c r="G3664" s="3"/>
      <c r="H3664" s="3"/>
      <c r="I3664" s="3"/>
      <c r="J3664" s="4"/>
      <c r="K3664" s="4"/>
      <c r="L3664" s="3"/>
      <c r="M3664" s="5"/>
    </row>
    <row r="3665" spans="2:13" x14ac:dyDescent="0.3">
      <c r="B3665" s="3"/>
      <c r="C3665" s="3"/>
      <c r="D3665" s="3"/>
      <c r="E3665" s="3"/>
      <c r="F3665" s="3"/>
      <c r="G3665" s="3"/>
      <c r="H3665" s="3"/>
      <c r="I3665" s="3"/>
      <c r="J3665" s="4"/>
      <c r="K3665" s="4"/>
      <c r="L3665" s="3"/>
      <c r="M3665" s="5"/>
    </row>
    <row r="3666" spans="2:13" x14ac:dyDescent="0.3">
      <c r="B3666" s="3"/>
      <c r="C3666" s="3"/>
      <c r="D3666" s="3"/>
      <c r="E3666" s="3"/>
      <c r="F3666" s="3"/>
      <c r="G3666" s="3"/>
      <c r="H3666" s="3"/>
      <c r="I3666" s="3"/>
      <c r="J3666" s="4"/>
      <c r="K3666" s="4"/>
      <c r="L3666" s="3"/>
      <c r="M3666" s="5"/>
    </row>
    <row r="3667" spans="2:13" x14ac:dyDescent="0.3">
      <c r="B3667" s="3"/>
      <c r="C3667" s="3"/>
      <c r="D3667" s="3"/>
      <c r="E3667" s="3"/>
      <c r="F3667" s="3"/>
      <c r="G3667" s="3"/>
      <c r="H3667" s="3"/>
      <c r="I3667" s="3"/>
      <c r="J3667" s="4"/>
      <c r="K3667" s="4"/>
      <c r="M3667" s="5"/>
    </row>
    <row r="3668" spans="2:13" x14ac:dyDescent="0.3">
      <c r="B3668" s="3"/>
      <c r="C3668" s="3"/>
      <c r="D3668" s="3"/>
      <c r="E3668" s="3"/>
      <c r="G3668" s="3"/>
      <c r="H3668" s="3"/>
      <c r="J3668" s="4"/>
      <c r="K3668" s="4"/>
      <c r="L3668" s="3"/>
      <c r="M3668" s="5"/>
    </row>
    <row r="3669" spans="2:13" x14ac:dyDescent="0.3">
      <c r="B3669" s="3"/>
      <c r="C3669" s="3"/>
      <c r="D3669" s="3"/>
      <c r="E3669" s="3"/>
      <c r="F3669" s="3"/>
      <c r="G3669" s="3"/>
      <c r="H3669" s="3"/>
      <c r="I3669" s="3"/>
      <c r="J3669" s="4"/>
      <c r="K3669" s="4"/>
      <c r="M3669" s="5"/>
    </row>
    <row r="3670" spans="2:13" x14ac:dyDescent="0.3">
      <c r="B3670" s="3"/>
      <c r="C3670" s="3"/>
      <c r="D3670" s="3"/>
      <c r="E3670" s="3"/>
      <c r="F3670" s="3"/>
      <c r="G3670" s="3"/>
      <c r="H3670" s="3"/>
      <c r="I3670" s="3"/>
      <c r="J3670" s="4"/>
      <c r="K3670" s="4"/>
      <c r="L3670" s="3"/>
      <c r="M3670" s="5"/>
    </row>
    <row r="3671" spans="2:13" x14ac:dyDescent="0.3">
      <c r="B3671" s="3"/>
      <c r="C3671" s="3"/>
      <c r="D3671" s="3"/>
      <c r="E3671" s="3"/>
      <c r="F3671" s="3"/>
      <c r="G3671" s="3"/>
      <c r="H3671" s="3"/>
      <c r="I3671" s="3"/>
      <c r="J3671" s="4"/>
      <c r="K3671" s="4"/>
      <c r="L3671" s="3"/>
      <c r="M3671" s="5"/>
    </row>
    <row r="3672" spans="2:13" x14ac:dyDescent="0.3">
      <c r="B3672" s="3"/>
      <c r="C3672" s="3"/>
      <c r="D3672" s="3"/>
      <c r="E3672" s="3"/>
      <c r="F3672" s="3"/>
      <c r="G3672" s="3"/>
      <c r="H3672" s="3"/>
      <c r="I3672" s="3"/>
      <c r="J3672" s="4"/>
      <c r="K3672" s="4"/>
      <c r="L3672" s="3"/>
      <c r="M3672" s="5"/>
    </row>
    <row r="3673" spans="2:13" x14ac:dyDescent="0.3">
      <c r="B3673" s="3"/>
      <c r="C3673" s="3"/>
      <c r="D3673" s="3"/>
      <c r="E3673" s="3"/>
      <c r="F3673" s="3"/>
      <c r="G3673" s="3"/>
      <c r="H3673" s="3"/>
      <c r="I3673" s="3"/>
      <c r="J3673" s="4"/>
      <c r="K3673" s="4"/>
      <c r="L3673" s="3"/>
      <c r="M3673" s="5"/>
    </row>
    <row r="3674" spans="2:13" x14ac:dyDescent="0.3">
      <c r="B3674" s="3"/>
      <c r="C3674" s="3"/>
      <c r="D3674" s="3"/>
      <c r="E3674" s="3"/>
      <c r="F3674" s="3"/>
      <c r="G3674" s="3"/>
      <c r="H3674" s="3"/>
      <c r="I3674" s="3"/>
      <c r="J3674" s="4"/>
      <c r="K3674" s="4"/>
      <c r="L3674" s="3"/>
      <c r="M3674" s="5"/>
    </row>
    <row r="3675" spans="2:13" x14ac:dyDescent="0.3">
      <c r="B3675" s="3"/>
      <c r="C3675" s="3"/>
      <c r="D3675" s="3"/>
      <c r="E3675" s="3"/>
      <c r="F3675" s="3"/>
      <c r="G3675" s="3"/>
      <c r="H3675" s="3"/>
      <c r="I3675" s="3"/>
      <c r="J3675" s="4"/>
      <c r="K3675" s="4"/>
      <c r="L3675" s="3"/>
      <c r="M3675" s="5"/>
    </row>
    <row r="3676" spans="2:13" x14ac:dyDescent="0.3">
      <c r="B3676" s="3"/>
      <c r="C3676" s="3"/>
      <c r="D3676" s="3"/>
      <c r="E3676" s="3"/>
      <c r="F3676" s="3"/>
      <c r="G3676" s="3"/>
      <c r="H3676" s="3"/>
      <c r="I3676" s="3"/>
      <c r="J3676" s="4"/>
      <c r="K3676" s="4"/>
      <c r="L3676" s="3"/>
      <c r="M3676" s="5"/>
    </row>
    <row r="3677" spans="2:13" x14ac:dyDescent="0.3">
      <c r="B3677" s="3"/>
      <c r="C3677" s="3"/>
      <c r="D3677" s="3"/>
      <c r="E3677" s="3"/>
      <c r="F3677" s="3"/>
      <c r="G3677" s="3"/>
      <c r="H3677" s="3"/>
      <c r="I3677" s="3"/>
      <c r="J3677" s="4"/>
      <c r="K3677" s="4"/>
      <c r="L3677" s="3"/>
      <c r="M3677" s="5"/>
    </row>
    <row r="3678" spans="2:13" x14ac:dyDescent="0.3">
      <c r="B3678" s="3"/>
      <c r="C3678" s="3"/>
      <c r="D3678" s="3"/>
      <c r="E3678" s="3"/>
      <c r="G3678" s="3"/>
      <c r="H3678" s="3"/>
      <c r="J3678" s="4"/>
      <c r="K3678" s="4"/>
      <c r="L3678" s="3"/>
      <c r="M3678" s="5"/>
    </row>
    <row r="3679" spans="2:13" x14ac:dyDescent="0.3">
      <c r="B3679" s="3"/>
      <c r="C3679" s="3"/>
      <c r="D3679" s="3"/>
      <c r="E3679" s="3"/>
      <c r="F3679" s="3"/>
      <c r="G3679" s="3"/>
      <c r="H3679" s="3"/>
      <c r="I3679" s="3"/>
      <c r="J3679" s="4"/>
      <c r="K3679" s="4"/>
      <c r="L3679" s="3"/>
      <c r="M3679" s="5"/>
    </row>
    <row r="3680" spans="2:13" x14ac:dyDescent="0.3">
      <c r="B3680" s="3"/>
      <c r="C3680" s="3"/>
      <c r="D3680" s="3"/>
      <c r="E3680" s="3"/>
      <c r="F3680" s="3"/>
      <c r="G3680" s="3"/>
      <c r="H3680" s="3"/>
      <c r="I3680" s="3"/>
      <c r="J3680" s="4"/>
      <c r="K3680" s="4"/>
      <c r="L3680" s="3"/>
      <c r="M3680" s="5"/>
    </row>
    <row r="3681" spans="2:13" x14ac:dyDescent="0.3">
      <c r="B3681" s="3"/>
      <c r="C3681" s="3"/>
      <c r="D3681" s="3"/>
      <c r="E3681" s="3"/>
      <c r="F3681" s="3"/>
      <c r="H3681" s="3"/>
      <c r="I3681" s="3"/>
      <c r="J3681" s="4"/>
      <c r="K3681" s="4"/>
      <c r="L3681" s="3"/>
      <c r="M3681" s="5"/>
    </row>
    <row r="3682" spans="2:13" x14ac:dyDescent="0.3">
      <c r="B3682" s="3"/>
      <c r="C3682" s="3"/>
      <c r="D3682" s="3"/>
      <c r="E3682" s="3"/>
      <c r="F3682" s="3"/>
      <c r="G3682" s="3"/>
      <c r="H3682" s="3"/>
      <c r="I3682" s="3"/>
      <c r="J3682" s="4"/>
      <c r="K3682" s="4"/>
      <c r="L3682" s="3"/>
      <c r="M3682" s="5"/>
    </row>
    <row r="3683" spans="2:13" x14ac:dyDescent="0.3">
      <c r="B3683" s="3"/>
      <c r="C3683" s="3"/>
      <c r="D3683" s="3"/>
      <c r="E3683" s="3"/>
      <c r="F3683" s="3"/>
      <c r="G3683" s="3"/>
      <c r="H3683" s="3"/>
      <c r="I3683" s="3"/>
      <c r="J3683" s="4"/>
      <c r="K3683" s="4"/>
      <c r="L3683" s="3"/>
      <c r="M3683" s="5"/>
    </row>
    <row r="3684" spans="2:13" x14ac:dyDescent="0.3">
      <c r="B3684" s="3"/>
      <c r="C3684" s="3"/>
      <c r="D3684" s="3"/>
      <c r="E3684" s="3"/>
      <c r="F3684" s="3"/>
      <c r="G3684" s="3"/>
      <c r="H3684" s="3"/>
      <c r="I3684" s="3"/>
      <c r="J3684" s="4"/>
      <c r="K3684" s="4"/>
      <c r="M3684" s="5"/>
    </row>
    <row r="3685" spans="2:13" x14ac:dyDescent="0.3">
      <c r="B3685" s="3"/>
      <c r="C3685" s="3"/>
      <c r="D3685" s="3"/>
      <c r="E3685" s="3"/>
      <c r="F3685" s="3"/>
      <c r="G3685" s="3"/>
      <c r="H3685" s="3"/>
      <c r="I3685" s="3"/>
      <c r="J3685" s="4"/>
      <c r="K3685" s="4"/>
      <c r="M3685" s="5"/>
    </row>
    <row r="3686" spans="2:13" x14ac:dyDescent="0.3">
      <c r="B3686" s="3"/>
      <c r="C3686" s="3"/>
      <c r="D3686" s="3"/>
      <c r="E3686" s="3"/>
      <c r="F3686" s="3"/>
      <c r="G3686" s="3"/>
      <c r="H3686" s="3"/>
      <c r="I3686" s="3"/>
      <c r="J3686" s="4"/>
      <c r="K3686" s="4"/>
      <c r="L3686" s="3"/>
      <c r="M3686" s="5"/>
    </row>
    <row r="3687" spans="2:13" x14ac:dyDescent="0.3">
      <c r="B3687" s="3"/>
      <c r="C3687" s="3"/>
      <c r="D3687" s="3"/>
      <c r="E3687" s="3"/>
      <c r="F3687" s="3"/>
      <c r="G3687" s="3"/>
      <c r="H3687" s="3"/>
      <c r="I3687" s="3"/>
      <c r="J3687" s="4"/>
      <c r="K3687" s="4"/>
      <c r="L3687" s="3"/>
      <c r="M3687" s="5"/>
    </row>
    <row r="3688" spans="2:13" x14ac:dyDescent="0.3">
      <c r="B3688" s="3"/>
      <c r="C3688" s="3"/>
      <c r="D3688" s="3"/>
      <c r="E3688" s="3"/>
      <c r="F3688" s="3"/>
      <c r="G3688" s="3"/>
      <c r="H3688" s="3"/>
      <c r="I3688" s="3"/>
      <c r="J3688" s="4"/>
      <c r="K3688" s="4"/>
      <c r="L3688" s="3"/>
      <c r="M3688" s="5"/>
    </row>
    <row r="3689" spans="2:13" x14ac:dyDescent="0.3">
      <c r="B3689" s="3"/>
      <c r="C3689" s="3"/>
      <c r="D3689" s="3"/>
      <c r="E3689" s="3"/>
      <c r="F3689" s="3"/>
      <c r="G3689" s="3"/>
      <c r="H3689" s="3"/>
      <c r="I3689" s="3"/>
      <c r="J3689" s="4"/>
      <c r="K3689" s="4"/>
      <c r="L3689" s="3"/>
      <c r="M3689" s="5"/>
    </row>
    <row r="3690" spans="2:13" x14ac:dyDescent="0.3">
      <c r="B3690" s="3"/>
      <c r="C3690" s="3"/>
      <c r="D3690" s="3"/>
      <c r="E3690" s="3"/>
      <c r="F3690" s="3"/>
      <c r="G3690" s="3"/>
      <c r="H3690" s="3"/>
      <c r="I3690" s="3"/>
      <c r="J3690" s="4"/>
      <c r="K3690" s="4"/>
      <c r="L3690" s="3"/>
      <c r="M3690" s="5"/>
    </row>
    <row r="3691" spans="2:13" x14ac:dyDescent="0.3">
      <c r="B3691" s="3"/>
      <c r="C3691" s="3"/>
      <c r="D3691" s="3"/>
      <c r="E3691" s="3"/>
      <c r="F3691" s="3"/>
      <c r="G3691" s="3"/>
      <c r="H3691" s="3"/>
      <c r="I3691" s="3"/>
      <c r="J3691" s="4"/>
      <c r="K3691" s="4"/>
      <c r="L3691" s="3"/>
      <c r="M3691" s="5"/>
    </row>
    <row r="3692" spans="2:13" x14ac:dyDescent="0.3">
      <c r="B3692" s="3"/>
      <c r="C3692" s="3"/>
      <c r="D3692" s="3"/>
      <c r="E3692" s="3"/>
      <c r="G3692" s="3"/>
      <c r="H3692" s="3"/>
      <c r="J3692" s="4"/>
      <c r="K3692" s="4"/>
      <c r="L3692" s="3"/>
      <c r="M3692" s="5"/>
    </row>
    <row r="3693" spans="2:13" x14ac:dyDescent="0.3">
      <c r="B3693" s="3"/>
      <c r="C3693" s="3"/>
      <c r="D3693" s="3"/>
      <c r="E3693" s="3"/>
      <c r="F3693" s="3"/>
      <c r="G3693" s="3"/>
      <c r="H3693" s="3"/>
      <c r="I3693" s="3"/>
      <c r="J3693" s="4"/>
      <c r="K3693" s="4"/>
      <c r="L3693" s="3"/>
      <c r="M3693" s="5"/>
    </row>
    <row r="3694" spans="2:13" x14ac:dyDescent="0.3">
      <c r="B3694" s="3"/>
      <c r="C3694" s="3"/>
      <c r="D3694" s="3"/>
      <c r="E3694" s="3"/>
      <c r="F3694" s="3"/>
      <c r="G3694" s="3"/>
      <c r="H3694" s="3"/>
      <c r="I3694" s="3"/>
      <c r="J3694" s="4"/>
      <c r="K3694" s="4"/>
      <c r="L3694" s="3"/>
      <c r="M3694" s="5"/>
    </row>
    <row r="3695" spans="2:13" x14ac:dyDescent="0.3">
      <c r="B3695" s="3"/>
      <c r="C3695" s="3"/>
      <c r="D3695" s="3"/>
      <c r="E3695" s="3"/>
      <c r="F3695" s="3"/>
      <c r="G3695" s="3"/>
      <c r="H3695" s="3"/>
      <c r="I3695" s="3"/>
      <c r="J3695" s="4"/>
      <c r="K3695" s="4"/>
      <c r="L3695" s="3"/>
      <c r="M3695" s="5"/>
    </row>
    <row r="3696" spans="2:13" x14ac:dyDescent="0.3">
      <c r="B3696" s="3"/>
      <c r="C3696" s="3"/>
      <c r="D3696" s="3"/>
      <c r="E3696" s="3"/>
      <c r="F3696" s="3"/>
      <c r="G3696" s="3"/>
      <c r="H3696" s="3"/>
      <c r="I3696" s="3"/>
      <c r="J3696" s="4"/>
      <c r="K3696" s="4"/>
      <c r="L3696" s="3"/>
      <c r="M3696" s="5"/>
    </row>
    <row r="3697" spans="2:13" x14ac:dyDescent="0.3">
      <c r="B3697" s="3"/>
      <c r="C3697" s="3"/>
      <c r="D3697" s="3"/>
      <c r="E3697" s="3"/>
      <c r="F3697" s="3"/>
      <c r="G3697" s="3"/>
      <c r="H3697" s="3"/>
      <c r="I3697" s="3"/>
      <c r="J3697" s="4"/>
      <c r="K3697" s="4"/>
      <c r="L3697" s="3"/>
      <c r="M3697" s="5"/>
    </row>
    <row r="3698" spans="2:13" x14ac:dyDescent="0.3">
      <c r="B3698" s="3"/>
      <c r="C3698" s="3"/>
      <c r="D3698" s="3"/>
      <c r="E3698" s="3"/>
      <c r="F3698" s="3"/>
      <c r="G3698" s="3"/>
      <c r="H3698" s="3"/>
      <c r="I3698" s="3"/>
      <c r="J3698" s="4"/>
      <c r="K3698" s="4"/>
      <c r="L3698" s="3"/>
      <c r="M3698" s="5"/>
    </row>
    <row r="3699" spans="2:13" x14ac:dyDescent="0.3">
      <c r="B3699" s="3"/>
      <c r="C3699" s="3"/>
      <c r="D3699" s="3"/>
      <c r="E3699" s="3"/>
      <c r="F3699" s="3"/>
      <c r="G3699" s="3"/>
      <c r="H3699" s="3"/>
      <c r="I3699" s="3"/>
      <c r="J3699" s="4"/>
      <c r="K3699" s="4"/>
      <c r="L3699" s="3"/>
      <c r="M3699" s="5"/>
    </row>
    <row r="3700" spans="2:13" x14ac:dyDescent="0.3">
      <c r="B3700" s="3"/>
      <c r="C3700" s="3"/>
      <c r="D3700" s="3"/>
      <c r="E3700" s="3"/>
      <c r="F3700" s="3"/>
      <c r="G3700" s="3"/>
      <c r="H3700" s="3"/>
      <c r="I3700" s="3"/>
      <c r="J3700" s="4"/>
      <c r="K3700" s="4"/>
      <c r="L3700" s="3"/>
      <c r="M3700" s="5"/>
    </row>
    <row r="3701" spans="2:13" x14ac:dyDescent="0.3">
      <c r="B3701" s="3"/>
      <c r="C3701" s="3"/>
      <c r="D3701" s="3"/>
      <c r="E3701" s="3"/>
      <c r="F3701" s="3"/>
      <c r="G3701" s="3"/>
      <c r="H3701" s="3"/>
      <c r="I3701" s="3"/>
      <c r="J3701" s="4"/>
      <c r="K3701" s="4"/>
      <c r="L3701" s="3"/>
      <c r="M3701" s="5"/>
    </row>
    <row r="3702" spans="2:13" x14ac:dyDescent="0.3">
      <c r="B3702" s="3"/>
      <c r="C3702" s="3"/>
      <c r="D3702" s="3"/>
      <c r="E3702" s="3"/>
      <c r="F3702" s="3"/>
      <c r="G3702" s="3"/>
      <c r="H3702" s="3"/>
      <c r="I3702" s="3"/>
      <c r="J3702" s="4"/>
      <c r="K3702" s="4"/>
      <c r="L3702" s="3"/>
      <c r="M3702" s="5"/>
    </row>
    <row r="3703" spans="2:13" x14ac:dyDescent="0.3">
      <c r="B3703" s="3"/>
      <c r="C3703" s="3"/>
      <c r="D3703" s="3"/>
      <c r="E3703" s="3"/>
      <c r="F3703" s="3"/>
      <c r="G3703" s="3"/>
      <c r="H3703" s="3"/>
      <c r="I3703" s="3"/>
      <c r="J3703" s="4"/>
      <c r="K3703" s="4"/>
      <c r="L3703" s="3"/>
      <c r="M3703" s="5"/>
    </row>
    <row r="3704" spans="2:13" x14ac:dyDescent="0.3">
      <c r="B3704" s="3"/>
      <c r="C3704" s="3"/>
      <c r="D3704" s="3"/>
      <c r="E3704" s="3"/>
      <c r="F3704" s="3"/>
      <c r="G3704" s="3"/>
      <c r="H3704" s="3"/>
      <c r="I3704" s="3"/>
      <c r="J3704" s="4"/>
      <c r="K3704" s="4"/>
      <c r="L3704" s="3"/>
      <c r="M3704" s="5"/>
    </row>
    <row r="3705" spans="2:13" x14ac:dyDescent="0.3">
      <c r="B3705" s="3"/>
      <c r="C3705" s="3"/>
      <c r="D3705" s="3"/>
      <c r="E3705" s="3"/>
      <c r="F3705" s="3"/>
      <c r="G3705" s="3"/>
      <c r="H3705" s="3"/>
      <c r="I3705" s="3"/>
      <c r="J3705" s="4"/>
      <c r="K3705" s="4"/>
      <c r="M3705" s="5"/>
    </row>
    <row r="3706" spans="2:13" x14ac:dyDescent="0.3">
      <c r="B3706" s="3"/>
      <c r="C3706" s="3"/>
      <c r="D3706" s="3"/>
      <c r="E3706" s="3"/>
      <c r="F3706" s="3"/>
      <c r="G3706" s="3"/>
      <c r="H3706" s="3"/>
      <c r="I3706" s="3"/>
      <c r="J3706" s="4"/>
      <c r="K3706" s="4"/>
      <c r="L3706" s="3"/>
      <c r="M3706" s="5"/>
    </row>
    <row r="3707" spans="2:13" x14ac:dyDescent="0.3">
      <c r="B3707" s="3"/>
      <c r="C3707" s="3"/>
      <c r="D3707" s="3"/>
      <c r="E3707" s="3"/>
      <c r="F3707" s="3"/>
      <c r="G3707" s="3"/>
      <c r="H3707" s="3"/>
      <c r="I3707" s="3"/>
      <c r="J3707" s="4"/>
      <c r="K3707" s="4"/>
      <c r="L3707" s="3"/>
      <c r="M3707" s="5"/>
    </row>
    <row r="3708" spans="2:13" x14ac:dyDescent="0.3">
      <c r="B3708" s="3"/>
      <c r="C3708" s="3"/>
      <c r="D3708" s="3"/>
      <c r="E3708" s="3"/>
      <c r="F3708" s="3"/>
      <c r="G3708" s="3"/>
      <c r="H3708" s="3"/>
      <c r="I3708" s="3"/>
      <c r="J3708" s="4"/>
      <c r="K3708" s="4"/>
      <c r="L3708" s="3"/>
      <c r="M3708" s="5"/>
    </row>
    <row r="3709" spans="2:13" x14ac:dyDescent="0.3">
      <c r="B3709" s="3"/>
      <c r="C3709" s="3"/>
      <c r="D3709" s="3"/>
      <c r="E3709" s="3"/>
      <c r="F3709" s="3"/>
      <c r="G3709" s="3"/>
      <c r="H3709" s="3"/>
      <c r="I3709" s="3"/>
      <c r="J3709" s="4"/>
      <c r="K3709" s="4"/>
      <c r="L3709" s="3"/>
      <c r="M3709" s="5"/>
    </row>
    <row r="3710" spans="2:13" x14ac:dyDescent="0.3">
      <c r="B3710" s="3"/>
      <c r="C3710" s="3"/>
      <c r="D3710" s="3"/>
      <c r="E3710" s="3"/>
      <c r="F3710" s="3"/>
      <c r="G3710" s="3"/>
      <c r="H3710" s="3"/>
      <c r="I3710" s="3"/>
      <c r="J3710" s="4"/>
      <c r="K3710" s="4"/>
      <c r="L3710" s="3"/>
      <c r="M3710" s="5"/>
    </row>
    <row r="3711" spans="2:13" x14ac:dyDescent="0.3">
      <c r="B3711" s="3"/>
      <c r="C3711" s="3"/>
      <c r="D3711" s="3"/>
      <c r="E3711" s="3"/>
      <c r="F3711" s="3"/>
      <c r="G3711" s="3"/>
      <c r="H3711" s="3"/>
      <c r="I3711" s="3"/>
      <c r="J3711" s="4"/>
      <c r="K3711" s="4"/>
      <c r="L3711" s="3"/>
      <c r="M3711" s="5"/>
    </row>
    <row r="3712" spans="2:13" x14ac:dyDescent="0.3">
      <c r="B3712" s="3"/>
      <c r="C3712" s="3"/>
      <c r="D3712" s="3"/>
      <c r="E3712" s="3"/>
      <c r="F3712" s="3"/>
      <c r="G3712" s="3"/>
      <c r="H3712" s="3"/>
      <c r="I3712" s="3"/>
      <c r="J3712" s="4"/>
      <c r="K3712" s="4"/>
      <c r="L3712" s="3"/>
      <c r="M3712" s="5"/>
    </row>
    <row r="3713" spans="2:13" x14ac:dyDescent="0.3">
      <c r="B3713" s="3"/>
      <c r="C3713" s="3"/>
      <c r="D3713" s="3"/>
      <c r="E3713" s="3"/>
      <c r="F3713" s="3"/>
      <c r="G3713" s="3"/>
      <c r="H3713" s="3"/>
      <c r="I3713" s="3"/>
      <c r="J3713" s="4"/>
      <c r="K3713" s="4"/>
      <c r="L3713" s="3"/>
      <c r="M3713" s="5"/>
    </row>
    <row r="3714" spans="2:13" x14ac:dyDescent="0.3">
      <c r="B3714" s="3"/>
      <c r="C3714" s="3"/>
      <c r="D3714" s="3"/>
      <c r="E3714" s="3"/>
      <c r="F3714" s="3"/>
      <c r="G3714" s="3"/>
      <c r="H3714" s="3"/>
      <c r="I3714" s="3"/>
      <c r="J3714" s="4"/>
      <c r="K3714" s="4"/>
      <c r="L3714" s="3"/>
      <c r="M3714" s="5"/>
    </row>
    <row r="3715" spans="2:13" x14ac:dyDescent="0.3">
      <c r="B3715" s="3"/>
      <c r="C3715" s="3"/>
      <c r="D3715" s="3"/>
      <c r="E3715" s="3"/>
      <c r="F3715" s="3"/>
      <c r="G3715" s="3"/>
      <c r="H3715" s="3"/>
      <c r="I3715" s="3"/>
      <c r="J3715" s="4"/>
      <c r="K3715" s="4"/>
      <c r="L3715" s="3"/>
      <c r="M3715" s="5"/>
    </row>
    <row r="3716" spans="2:13" x14ac:dyDescent="0.3">
      <c r="B3716" s="3"/>
      <c r="C3716" s="3"/>
      <c r="D3716" s="3"/>
      <c r="E3716" s="3"/>
      <c r="F3716" s="3"/>
      <c r="G3716" s="3"/>
      <c r="H3716" s="3"/>
      <c r="I3716" s="3"/>
      <c r="J3716" s="4"/>
      <c r="K3716" s="4"/>
      <c r="L3716" s="3"/>
      <c r="M3716" s="5"/>
    </row>
    <row r="3717" spans="2:13" x14ac:dyDescent="0.3">
      <c r="B3717" s="3"/>
      <c r="C3717" s="3"/>
      <c r="D3717" s="3"/>
      <c r="E3717" s="3"/>
      <c r="F3717" s="3"/>
      <c r="G3717" s="3"/>
      <c r="H3717" s="3"/>
      <c r="I3717" s="3"/>
      <c r="J3717" s="4"/>
      <c r="K3717" s="4"/>
      <c r="L3717" s="3"/>
      <c r="M3717" s="5"/>
    </row>
    <row r="3718" spans="2:13" x14ac:dyDescent="0.3">
      <c r="B3718" s="3"/>
      <c r="C3718" s="3"/>
      <c r="D3718" s="3"/>
      <c r="E3718" s="3"/>
      <c r="F3718" s="3"/>
      <c r="G3718" s="3"/>
      <c r="H3718" s="3"/>
      <c r="I3718" s="3"/>
      <c r="J3718" s="4"/>
      <c r="K3718" s="4"/>
      <c r="L3718" s="3"/>
      <c r="M3718" s="5"/>
    </row>
    <row r="3719" spans="2:13" x14ac:dyDescent="0.3">
      <c r="B3719" s="3"/>
      <c r="C3719" s="3"/>
      <c r="D3719" s="3"/>
      <c r="E3719" s="3"/>
      <c r="F3719" s="3"/>
      <c r="G3719" s="3"/>
      <c r="H3719" s="3"/>
      <c r="I3719" s="3"/>
      <c r="J3719" s="4"/>
      <c r="K3719" s="4"/>
      <c r="L3719" s="3"/>
      <c r="M3719" s="5"/>
    </row>
    <row r="3720" spans="2:13" x14ac:dyDescent="0.3">
      <c r="B3720" s="3"/>
      <c r="C3720" s="3"/>
      <c r="D3720" s="3"/>
      <c r="E3720" s="3"/>
      <c r="F3720" s="3"/>
      <c r="G3720" s="3"/>
      <c r="H3720" s="3"/>
      <c r="I3720" s="3"/>
      <c r="J3720" s="4"/>
      <c r="K3720" s="4"/>
      <c r="L3720" s="3"/>
      <c r="M3720" s="5"/>
    </row>
    <row r="3721" spans="2:13" x14ac:dyDescent="0.3">
      <c r="B3721" s="3"/>
      <c r="C3721" s="3"/>
      <c r="D3721" s="3"/>
      <c r="E3721" s="3"/>
      <c r="F3721" s="3"/>
      <c r="G3721" s="3"/>
      <c r="H3721" s="3"/>
      <c r="I3721" s="3"/>
      <c r="J3721" s="4"/>
      <c r="K3721" s="4"/>
      <c r="L3721" s="3"/>
      <c r="M3721" s="5"/>
    </row>
    <row r="3722" spans="2:13" x14ac:dyDescent="0.3">
      <c r="B3722" s="3"/>
      <c r="C3722" s="3"/>
      <c r="D3722" s="3"/>
      <c r="E3722" s="3"/>
      <c r="F3722" s="3"/>
      <c r="G3722" s="3"/>
      <c r="H3722" s="3"/>
      <c r="I3722" s="3"/>
      <c r="J3722" s="4"/>
      <c r="K3722" s="4"/>
      <c r="L3722" s="3"/>
      <c r="M3722" s="5"/>
    </row>
    <row r="3723" spans="2:13" x14ac:dyDescent="0.3">
      <c r="B3723" s="3"/>
      <c r="C3723" s="3"/>
      <c r="D3723" s="3"/>
      <c r="E3723" s="3"/>
      <c r="F3723" s="3"/>
      <c r="G3723" s="3"/>
      <c r="H3723" s="3"/>
      <c r="I3723" s="3"/>
      <c r="J3723" s="4"/>
      <c r="K3723" s="4"/>
      <c r="L3723" s="3"/>
      <c r="M3723" s="5"/>
    </row>
    <row r="3724" spans="2:13" x14ac:dyDescent="0.3">
      <c r="B3724" s="3"/>
      <c r="C3724" s="3"/>
      <c r="D3724" s="3"/>
      <c r="E3724" s="3"/>
      <c r="F3724" s="3"/>
      <c r="G3724" s="3"/>
      <c r="H3724" s="3"/>
      <c r="I3724" s="3"/>
      <c r="J3724" s="4"/>
      <c r="K3724" s="4"/>
      <c r="L3724" s="3"/>
      <c r="M3724" s="5"/>
    </row>
    <row r="3725" spans="2:13" x14ac:dyDescent="0.3">
      <c r="B3725" s="3"/>
      <c r="C3725" s="3"/>
      <c r="D3725" s="3"/>
      <c r="E3725" s="3"/>
      <c r="F3725" s="3"/>
      <c r="G3725" s="3"/>
      <c r="H3725" s="3"/>
      <c r="I3725" s="3"/>
      <c r="J3725" s="4"/>
      <c r="K3725" s="4"/>
      <c r="L3725" s="3"/>
      <c r="M3725" s="5"/>
    </row>
    <row r="3726" spans="2:13" x14ac:dyDescent="0.3">
      <c r="B3726" s="3"/>
      <c r="C3726" s="3"/>
      <c r="D3726" s="3"/>
      <c r="E3726" s="3"/>
      <c r="F3726" s="3"/>
      <c r="G3726" s="3"/>
      <c r="H3726" s="3"/>
      <c r="I3726" s="3"/>
      <c r="J3726" s="4"/>
      <c r="K3726" s="4"/>
      <c r="L3726" s="3"/>
      <c r="M3726" s="5"/>
    </row>
    <row r="3727" spans="2:13" x14ac:dyDescent="0.3">
      <c r="B3727" s="3"/>
      <c r="C3727" s="3"/>
      <c r="D3727" s="3"/>
      <c r="E3727" s="3"/>
      <c r="F3727" s="3"/>
      <c r="G3727" s="3"/>
      <c r="H3727" s="3"/>
      <c r="I3727" s="3"/>
      <c r="J3727" s="4"/>
      <c r="K3727" s="4"/>
      <c r="L3727" s="3"/>
      <c r="M3727" s="5"/>
    </row>
    <row r="3728" spans="2:13" x14ac:dyDescent="0.3">
      <c r="B3728" s="3"/>
      <c r="C3728" s="3"/>
      <c r="D3728" s="3"/>
      <c r="E3728" s="3"/>
      <c r="F3728" s="3"/>
      <c r="G3728" s="3"/>
      <c r="H3728" s="3"/>
      <c r="I3728" s="3"/>
      <c r="J3728" s="4"/>
      <c r="K3728" s="4"/>
      <c r="L3728" s="3"/>
      <c r="M3728" s="5"/>
    </row>
    <row r="3729" spans="2:13" x14ac:dyDescent="0.3">
      <c r="B3729" s="3"/>
      <c r="C3729" s="3"/>
      <c r="D3729" s="3"/>
      <c r="E3729" s="3"/>
      <c r="F3729" s="3"/>
      <c r="H3729" s="3"/>
      <c r="I3729" s="3"/>
      <c r="J3729" s="4"/>
      <c r="K3729" s="4"/>
      <c r="L3729" s="3"/>
      <c r="M3729" s="5"/>
    </row>
    <row r="3730" spans="2:13" x14ac:dyDescent="0.3">
      <c r="B3730" s="3"/>
      <c r="C3730" s="3"/>
      <c r="D3730" s="3"/>
      <c r="E3730" s="3"/>
      <c r="F3730" s="3"/>
      <c r="G3730" s="3"/>
      <c r="H3730" s="3"/>
      <c r="I3730" s="3"/>
      <c r="J3730" s="4"/>
      <c r="K3730" s="4"/>
      <c r="L3730" s="3"/>
      <c r="M3730" s="5"/>
    </row>
    <row r="3731" spans="2:13" x14ac:dyDescent="0.3">
      <c r="B3731" s="3"/>
      <c r="C3731" s="3"/>
      <c r="D3731" s="3"/>
      <c r="E3731" s="3"/>
      <c r="F3731" s="3"/>
      <c r="G3731" s="3"/>
      <c r="H3731" s="3"/>
      <c r="I3731" s="3"/>
      <c r="J3731" s="4"/>
      <c r="K3731" s="4"/>
      <c r="L3731" s="3"/>
      <c r="M3731" s="5"/>
    </row>
    <row r="3732" spans="2:13" x14ac:dyDescent="0.3">
      <c r="B3732" s="3"/>
      <c r="C3732" s="3"/>
      <c r="D3732" s="3"/>
      <c r="E3732" s="3"/>
      <c r="F3732" s="3"/>
      <c r="G3732" s="3"/>
      <c r="H3732" s="3"/>
      <c r="I3732" s="3"/>
      <c r="J3732" s="4"/>
      <c r="K3732" s="4"/>
      <c r="L3732" s="3"/>
      <c r="M3732" s="5"/>
    </row>
    <row r="3733" spans="2:13" x14ac:dyDescent="0.3">
      <c r="B3733" s="3"/>
      <c r="C3733" s="3"/>
      <c r="D3733" s="3"/>
      <c r="E3733" s="3"/>
      <c r="F3733" s="3"/>
      <c r="G3733" s="3"/>
      <c r="H3733" s="3"/>
      <c r="I3733" s="3"/>
      <c r="J3733" s="4"/>
      <c r="K3733" s="4"/>
      <c r="L3733" s="3"/>
      <c r="M3733" s="5"/>
    </row>
    <row r="3734" spans="2:13" x14ac:dyDescent="0.3">
      <c r="B3734" s="3"/>
      <c r="C3734" s="3"/>
      <c r="D3734" s="3"/>
      <c r="E3734" s="3"/>
      <c r="F3734" s="3"/>
      <c r="G3734" s="3"/>
      <c r="H3734" s="3"/>
      <c r="I3734" s="3"/>
      <c r="J3734" s="4"/>
      <c r="K3734" s="4"/>
      <c r="L3734" s="3"/>
      <c r="M3734" s="5"/>
    </row>
    <row r="3735" spans="2:13" x14ac:dyDescent="0.3">
      <c r="B3735" s="3"/>
      <c r="C3735" s="3"/>
      <c r="D3735" s="3"/>
      <c r="E3735" s="3"/>
      <c r="F3735" s="3"/>
      <c r="G3735" s="3"/>
      <c r="H3735" s="3"/>
      <c r="I3735" s="3"/>
      <c r="J3735" s="4"/>
      <c r="K3735" s="4"/>
      <c r="L3735" s="3"/>
      <c r="M3735" s="5"/>
    </row>
    <row r="3736" spans="2:13" x14ac:dyDescent="0.3">
      <c r="B3736" s="3"/>
      <c r="C3736" s="3"/>
      <c r="D3736" s="3"/>
      <c r="E3736" s="3"/>
      <c r="F3736" s="3"/>
      <c r="G3736" s="3"/>
      <c r="H3736" s="3"/>
      <c r="I3736" s="3"/>
      <c r="J3736" s="4"/>
      <c r="K3736" s="4"/>
      <c r="L3736" s="3"/>
      <c r="M3736" s="5"/>
    </row>
    <row r="3737" spans="2:13" x14ac:dyDescent="0.3">
      <c r="B3737" s="3"/>
      <c r="C3737" s="3"/>
      <c r="D3737" s="3"/>
      <c r="E3737" s="3"/>
      <c r="F3737" s="3"/>
      <c r="G3737" s="3"/>
      <c r="H3737" s="3"/>
      <c r="I3737" s="3"/>
      <c r="J3737" s="4"/>
      <c r="K3737" s="4"/>
      <c r="L3737" s="3"/>
      <c r="M3737" s="5"/>
    </row>
    <row r="3738" spans="2:13" x14ac:dyDescent="0.3">
      <c r="B3738" s="3"/>
      <c r="C3738" s="3"/>
      <c r="D3738" s="3"/>
      <c r="E3738" s="3"/>
      <c r="F3738" s="3"/>
      <c r="G3738" s="3"/>
      <c r="H3738" s="3"/>
      <c r="I3738" s="3"/>
      <c r="J3738" s="4"/>
      <c r="K3738" s="4"/>
      <c r="L3738" s="3"/>
      <c r="M3738" s="5"/>
    </row>
    <row r="3739" spans="2:13" x14ac:dyDescent="0.3">
      <c r="B3739" s="3"/>
      <c r="C3739" s="3"/>
      <c r="D3739" s="3"/>
      <c r="E3739" s="3"/>
      <c r="F3739" s="3"/>
      <c r="G3739" s="3"/>
      <c r="H3739" s="3"/>
      <c r="I3739" s="3"/>
      <c r="J3739" s="4"/>
      <c r="K3739" s="4"/>
      <c r="L3739" s="3"/>
      <c r="M3739" s="5"/>
    </row>
    <row r="3740" spans="2:13" x14ac:dyDescent="0.3">
      <c r="B3740" s="3"/>
      <c r="C3740" s="3"/>
      <c r="D3740" s="3"/>
      <c r="E3740" s="3"/>
      <c r="F3740" s="3"/>
      <c r="G3740" s="3"/>
      <c r="H3740" s="3"/>
      <c r="I3740" s="3"/>
      <c r="J3740" s="4"/>
      <c r="K3740" s="4"/>
      <c r="L3740" s="3"/>
      <c r="M3740" s="5"/>
    </row>
    <row r="3741" spans="2:13" x14ac:dyDescent="0.3">
      <c r="B3741" s="3"/>
      <c r="C3741" s="3"/>
      <c r="D3741" s="3"/>
      <c r="E3741" s="3"/>
      <c r="F3741" s="3"/>
      <c r="G3741" s="3"/>
      <c r="H3741" s="3"/>
      <c r="I3741" s="3"/>
      <c r="J3741" s="4"/>
      <c r="K3741" s="4"/>
      <c r="L3741" s="3"/>
      <c r="M3741" s="5"/>
    </row>
    <row r="3742" spans="2:13" x14ac:dyDescent="0.3">
      <c r="B3742" s="3"/>
      <c r="C3742" s="3"/>
      <c r="D3742" s="3"/>
      <c r="E3742" s="3"/>
      <c r="F3742" s="3"/>
      <c r="G3742" s="3"/>
      <c r="H3742" s="3"/>
      <c r="I3742" s="3"/>
      <c r="J3742" s="4"/>
      <c r="K3742" s="4"/>
      <c r="L3742" s="3"/>
      <c r="M3742" s="5"/>
    </row>
    <row r="3743" spans="2:13" x14ac:dyDescent="0.3">
      <c r="B3743" s="3"/>
      <c r="C3743" s="3"/>
      <c r="D3743" s="3"/>
      <c r="E3743" s="3"/>
      <c r="F3743" s="3"/>
      <c r="G3743" s="3"/>
      <c r="H3743" s="3"/>
      <c r="I3743" s="3"/>
      <c r="J3743" s="4"/>
      <c r="K3743" s="4"/>
      <c r="L3743" s="3"/>
      <c r="M3743" s="5"/>
    </row>
    <row r="3744" spans="2:13" x14ac:dyDescent="0.3">
      <c r="B3744" s="3"/>
      <c r="C3744" s="3"/>
      <c r="D3744" s="3"/>
      <c r="E3744" s="3"/>
      <c r="F3744" s="3"/>
      <c r="G3744" s="3"/>
      <c r="H3744" s="3"/>
      <c r="I3744" s="3"/>
      <c r="J3744" s="4"/>
      <c r="K3744" s="4"/>
      <c r="L3744" s="3"/>
      <c r="M3744" s="5"/>
    </row>
    <row r="3745" spans="2:13" x14ac:dyDescent="0.3">
      <c r="B3745" s="3"/>
      <c r="C3745" s="3"/>
      <c r="D3745" s="3"/>
      <c r="E3745" s="3"/>
      <c r="F3745" s="3"/>
      <c r="G3745" s="3"/>
      <c r="H3745" s="3"/>
      <c r="I3745" s="3"/>
      <c r="J3745" s="4"/>
      <c r="K3745" s="4"/>
      <c r="M3745" s="5"/>
    </row>
    <row r="3746" spans="2:13" x14ac:dyDescent="0.3">
      <c r="B3746" s="3"/>
      <c r="C3746" s="3"/>
      <c r="D3746" s="3"/>
      <c r="E3746" s="3"/>
      <c r="F3746" s="3"/>
      <c r="G3746" s="3"/>
      <c r="H3746" s="3"/>
      <c r="I3746" s="3"/>
      <c r="J3746" s="4"/>
      <c r="K3746" s="4"/>
      <c r="L3746" s="3"/>
      <c r="M3746" s="5"/>
    </row>
    <row r="3747" spans="2:13" x14ac:dyDescent="0.3">
      <c r="B3747" s="3"/>
      <c r="C3747" s="3"/>
      <c r="D3747" s="3"/>
      <c r="E3747" s="3"/>
      <c r="F3747" s="3"/>
      <c r="G3747" s="3"/>
      <c r="H3747" s="3"/>
      <c r="I3747" s="3"/>
      <c r="J3747" s="4"/>
      <c r="K3747" s="4"/>
      <c r="L3747" s="3"/>
      <c r="M3747" s="5"/>
    </row>
    <row r="3748" spans="2:13" x14ac:dyDescent="0.3">
      <c r="B3748" s="3"/>
      <c r="C3748" s="3"/>
      <c r="D3748" s="3"/>
      <c r="E3748" s="3"/>
      <c r="F3748" s="3"/>
      <c r="G3748" s="3"/>
      <c r="H3748" s="3"/>
      <c r="I3748" s="3"/>
      <c r="J3748" s="4"/>
      <c r="K3748" s="4"/>
      <c r="L3748" s="3"/>
      <c r="M3748" s="5"/>
    </row>
    <row r="3749" spans="2:13" x14ac:dyDescent="0.3">
      <c r="B3749" s="3"/>
      <c r="C3749" s="3"/>
      <c r="D3749" s="3"/>
      <c r="E3749" s="3"/>
      <c r="F3749" s="3"/>
      <c r="G3749" s="3"/>
      <c r="H3749" s="3"/>
      <c r="I3749" s="3"/>
      <c r="J3749" s="4"/>
      <c r="K3749" s="4"/>
      <c r="L3749" s="3"/>
      <c r="M3749" s="5"/>
    </row>
    <row r="3750" spans="2:13" x14ac:dyDescent="0.3">
      <c r="B3750" s="3"/>
      <c r="C3750" s="3"/>
      <c r="D3750" s="3"/>
      <c r="E3750" s="3"/>
      <c r="F3750" s="3"/>
      <c r="G3750" s="3"/>
      <c r="H3750" s="3"/>
      <c r="I3750" s="3"/>
      <c r="J3750" s="4"/>
      <c r="K3750" s="4"/>
      <c r="L3750" s="3"/>
      <c r="M3750" s="5"/>
    </row>
    <row r="3751" spans="2:13" x14ac:dyDescent="0.3">
      <c r="B3751" s="3"/>
      <c r="C3751" s="3"/>
      <c r="D3751" s="3"/>
      <c r="E3751" s="3"/>
      <c r="F3751" s="3"/>
      <c r="G3751" s="3"/>
      <c r="H3751" s="3"/>
      <c r="I3751" s="3"/>
      <c r="J3751" s="4"/>
      <c r="K3751" s="4"/>
      <c r="L3751" s="3"/>
      <c r="M3751" s="5"/>
    </row>
    <row r="3752" spans="2:13" x14ac:dyDescent="0.3">
      <c r="B3752" s="3"/>
      <c r="C3752" s="3"/>
      <c r="D3752" s="3"/>
      <c r="E3752" s="3"/>
      <c r="F3752" s="3"/>
      <c r="G3752" s="3"/>
      <c r="H3752" s="3"/>
      <c r="I3752" s="3"/>
      <c r="J3752" s="4"/>
      <c r="K3752" s="4"/>
      <c r="L3752" s="3"/>
      <c r="M3752" s="5"/>
    </row>
    <row r="3753" spans="2:13" x14ac:dyDescent="0.3">
      <c r="B3753" s="3"/>
      <c r="C3753" s="3"/>
      <c r="D3753" s="3"/>
      <c r="E3753" s="3"/>
      <c r="F3753" s="3"/>
      <c r="G3753" s="3"/>
      <c r="H3753" s="3"/>
      <c r="I3753" s="3"/>
      <c r="J3753" s="4"/>
      <c r="K3753" s="4"/>
      <c r="L3753" s="3"/>
      <c r="M3753" s="5"/>
    </row>
    <row r="3754" spans="2:13" x14ac:dyDescent="0.3">
      <c r="B3754" s="3"/>
      <c r="C3754" s="3"/>
      <c r="D3754" s="3"/>
      <c r="E3754" s="3"/>
      <c r="F3754" s="3"/>
      <c r="G3754" s="3"/>
      <c r="H3754" s="3"/>
      <c r="I3754" s="3"/>
      <c r="J3754" s="4"/>
      <c r="K3754" s="4"/>
      <c r="L3754" s="3"/>
      <c r="M3754" s="5"/>
    </row>
    <row r="3755" spans="2:13" x14ac:dyDescent="0.3">
      <c r="B3755" s="3"/>
      <c r="C3755" s="3"/>
      <c r="D3755" s="3"/>
      <c r="E3755" s="3"/>
      <c r="F3755" s="3"/>
      <c r="G3755" s="3"/>
      <c r="H3755" s="3"/>
      <c r="I3755" s="3"/>
      <c r="J3755" s="4"/>
      <c r="K3755" s="4"/>
      <c r="L3755" s="3"/>
      <c r="M3755" s="5"/>
    </row>
    <row r="3756" spans="2:13" x14ac:dyDescent="0.3">
      <c r="B3756" s="3"/>
      <c r="C3756" s="3"/>
      <c r="D3756" s="3"/>
      <c r="E3756" s="3"/>
      <c r="G3756" s="3"/>
      <c r="H3756" s="3"/>
      <c r="J3756" s="4"/>
      <c r="K3756" s="4"/>
      <c r="M3756" s="5"/>
    </row>
    <row r="3757" spans="2:13" x14ac:dyDescent="0.3">
      <c r="B3757" s="3"/>
      <c r="C3757" s="3"/>
      <c r="D3757" s="3"/>
      <c r="E3757" s="3"/>
      <c r="F3757" s="3"/>
      <c r="G3757" s="3"/>
      <c r="H3757" s="3"/>
      <c r="I3757" s="3"/>
      <c r="J3757" s="4"/>
      <c r="K3757" s="4"/>
      <c r="L3757" s="3"/>
      <c r="M3757" s="5"/>
    </row>
    <row r="3758" spans="2:13" x14ac:dyDescent="0.3">
      <c r="B3758" s="3"/>
      <c r="C3758" s="3"/>
      <c r="D3758" s="3"/>
      <c r="E3758" s="3"/>
      <c r="F3758" s="3"/>
      <c r="G3758" s="3"/>
      <c r="H3758" s="3"/>
      <c r="I3758" s="3"/>
      <c r="J3758" s="4"/>
      <c r="K3758" s="4"/>
      <c r="L3758" s="3"/>
      <c r="M3758" s="5"/>
    </row>
    <row r="3759" spans="2:13" x14ac:dyDescent="0.3">
      <c r="B3759" s="3"/>
      <c r="C3759" s="3"/>
      <c r="D3759" s="3"/>
      <c r="E3759" s="3"/>
      <c r="F3759" s="3"/>
      <c r="G3759" s="3"/>
      <c r="H3759" s="3"/>
      <c r="I3759" s="3"/>
      <c r="J3759" s="4"/>
      <c r="K3759" s="4"/>
      <c r="L3759" s="3"/>
      <c r="M3759" s="5"/>
    </row>
    <row r="3760" spans="2:13" x14ac:dyDescent="0.3">
      <c r="B3760" s="3"/>
      <c r="C3760" s="3"/>
      <c r="D3760" s="3"/>
      <c r="E3760" s="3"/>
      <c r="F3760" s="3"/>
      <c r="G3760" s="3"/>
      <c r="H3760" s="3"/>
      <c r="I3760" s="3"/>
      <c r="J3760" s="4"/>
      <c r="K3760" s="4"/>
      <c r="L3760" s="3"/>
      <c r="M3760" s="5"/>
    </row>
    <row r="3761" spans="2:13" x14ac:dyDescent="0.3">
      <c r="B3761" s="3"/>
      <c r="C3761" s="3"/>
      <c r="D3761" s="3"/>
      <c r="E3761" s="3"/>
      <c r="F3761" s="3"/>
      <c r="G3761" s="3"/>
      <c r="H3761" s="3"/>
      <c r="I3761" s="3"/>
      <c r="J3761" s="4"/>
      <c r="K3761" s="4"/>
      <c r="L3761" s="3"/>
      <c r="M3761" s="5"/>
    </row>
    <row r="3762" spans="2:13" x14ac:dyDescent="0.3">
      <c r="B3762" s="3"/>
      <c r="C3762" s="3"/>
      <c r="D3762" s="3"/>
      <c r="E3762" s="3"/>
      <c r="F3762" s="3"/>
      <c r="G3762" s="3"/>
      <c r="H3762" s="3"/>
      <c r="I3762" s="3"/>
      <c r="J3762" s="4"/>
      <c r="K3762" s="4"/>
      <c r="L3762" s="3"/>
      <c r="M3762" s="5"/>
    </row>
    <row r="3763" spans="2:13" x14ac:dyDescent="0.3">
      <c r="B3763" s="3"/>
      <c r="C3763" s="3"/>
      <c r="D3763" s="3"/>
      <c r="E3763" s="3"/>
      <c r="F3763" s="3"/>
      <c r="G3763" s="3"/>
      <c r="H3763" s="3"/>
      <c r="I3763" s="3"/>
      <c r="J3763" s="4"/>
      <c r="K3763" s="4"/>
      <c r="L3763" s="3"/>
      <c r="M3763" s="5"/>
    </row>
    <row r="3764" spans="2:13" x14ac:dyDescent="0.3">
      <c r="B3764" s="3"/>
      <c r="C3764" s="3"/>
      <c r="D3764" s="3"/>
      <c r="E3764" s="3"/>
      <c r="F3764" s="3"/>
      <c r="G3764" s="3"/>
      <c r="H3764" s="3"/>
      <c r="I3764" s="3"/>
      <c r="J3764" s="4"/>
      <c r="K3764" s="4"/>
      <c r="L3764" s="3"/>
      <c r="M3764" s="5"/>
    </row>
    <row r="3765" spans="2:13" x14ac:dyDescent="0.3">
      <c r="B3765" s="3"/>
      <c r="C3765" s="3"/>
      <c r="D3765" s="3"/>
      <c r="E3765" s="3"/>
      <c r="F3765" s="3"/>
      <c r="G3765" s="3"/>
      <c r="H3765" s="3"/>
      <c r="I3765" s="3"/>
      <c r="J3765" s="4"/>
      <c r="K3765" s="4"/>
      <c r="M3765" s="5"/>
    </row>
    <row r="3766" spans="2:13" x14ac:dyDescent="0.3">
      <c r="B3766" s="3"/>
      <c r="C3766" s="3"/>
      <c r="D3766" s="3"/>
      <c r="E3766" s="3"/>
      <c r="F3766" s="3"/>
      <c r="G3766" s="3"/>
      <c r="H3766" s="3"/>
      <c r="I3766" s="3"/>
      <c r="J3766" s="4"/>
      <c r="K3766" s="4"/>
      <c r="L3766" s="3"/>
      <c r="M3766" s="5"/>
    </row>
    <row r="3767" spans="2:13" x14ac:dyDescent="0.3">
      <c r="B3767" s="3"/>
      <c r="C3767" s="3"/>
      <c r="D3767" s="3"/>
      <c r="E3767" s="3"/>
      <c r="F3767" s="3"/>
      <c r="G3767" s="3"/>
      <c r="H3767" s="3"/>
      <c r="I3767" s="3"/>
      <c r="J3767" s="4"/>
      <c r="K3767" s="4"/>
      <c r="L3767" s="3"/>
      <c r="M3767" s="5"/>
    </row>
    <row r="3768" spans="2:13" x14ac:dyDescent="0.3">
      <c r="B3768" s="3"/>
      <c r="C3768" s="3"/>
      <c r="D3768" s="3"/>
      <c r="E3768" s="3"/>
      <c r="F3768" s="3"/>
      <c r="G3768" s="3"/>
      <c r="H3768" s="3"/>
      <c r="I3768" s="3"/>
      <c r="J3768" s="4"/>
      <c r="K3768" s="4"/>
      <c r="M3768" s="5"/>
    </row>
    <row r="3769" spans="2:13" x14ac:dyDescent="0.3">
      <c r="B3769" s="3"/>
      <c r="C3769" s="3"/>
      <c r="D3769" s="3"/>
      <c r="E3769" s="3"/>
      <c r="F3769" s="3"/>
      <c r="G3769" s="3"/>
      <c r="H3769" s="3"/>
      <c r="I3769" s="3"/>
      <c r="J3769" s="4"/>
      <c r="K3769" s="4"/>
      <c r="L3769" s="3"/>
      <c r="M3769" s="5"/>
    </row>
    <row r="3770" spans="2:13" x14ac:dyDescent="0.3">
      <c r="B3770" s="3"/>
      <c r="C3770" s="3"/>
      <c r="D3770" s="3"/>
      <c r="E3770" s="3"/>
      <c r="F3770" s="3"/>
      <c r="G3770" s="3"/>
      <c r="H3770" s="3"/>
      <c r="I3770" s="3"/>
      <c r="J3770" s="4"/>
      <c r="K3770" s="4"/>
      <c r="L3770" s="3"/>
      <c r="M3770" s="5"/>
    </row>
    <row r="3771" spans="2:13" x14ac:dyDescent="0.3">
      <c r="B3771" s="3"/>
      <c r="C3771" s="3"/>
      <c r="D3771" s="3"/>
      <c r="E3771" s="3"/>
      <c r="F3771" s="3"/>
      <c r="G3771" s="3"/>
      <c r="H3771" s="3"/>
      <c r="I3771" s="3"/>
      <c r="J3771" s="4"/>
      <c r="K3771" s="4"/>
      <c r="L3771" s="3"/>
      <c r="M3771" s="5"/>
    </row>
    <row r="3772" spans="2:13" x14ac:dyDescent="0.3">
      <c r="B3772" s="3"/>
      <c r="C3772" s="3"/>
      <c r="D3772" s="3"/>
      <c r="E3772" s="3"/>
      <c r="F3772" s="3"/>
      <c r="G3772" s="3"/>
      <c r="H3772" s="3"/>
      <c r="I3772" s="3"/>
      <c r="J3772" s="4"/>
      <c r="K3772" s="4"/>
      <c r="L3772" s="3"/>
      <c r="M3772" s="5"/>
    </row>
    <row r="3773" spans="2:13" x14ac:dyDescent="0.3">
      <c r="B3773" s="3"/>
      <c r="C3773" s="3"/>
      <c r="D3773" s="3"/>
      <c r="E3773" s="3"/>
      <c r="F3773" s="3"/>
      <c r="G3773" s="3"/>
      <c r="H3773" s="3"/>
      <c r="I3773" s="3"/>
      <c r="J3773" s="4"/>
      <c r="K3773" s="4"/>
      <c r="L3773" s="3"/>
      <c r="M3773" s="5"/>
    </row>
    <row r="3774" spans="2:13" x14ac:dyDescent="0.3">
      <c r="B3774" s="3"/>
      <c r="C3774" s="3"/>
      <c r="D3774" s="3"/>
      <c r="E3774" s="3"/>
      <c r="F3774" s="3"/>
      <c r="G3774" s="3"/>
      <c r="H3774" s="3"/>
      <c r="I3774" s="3"/>
      <c r="J3774" s="4"/>
      <c r="K3774" s="4"/>
      <c r="L3774" s="3"/>
      <c r="M3774" s="5"/>
    </row>
    <row r="3775" spans="2:13" x14ac:dyDescent="0.3">
      <c r="B3775" s="3"/>
      <c r="C3775" s="3"/>
      <c r="D3775" s="3"/>
      <c r="E3775" s="3"/>
      <c r="F3775" s="3"/>
      <c r="G3775" s="3"/>
      <c r="H3775" s="3"/>
      <c r="I3775" s="3"/>
      <c r="J3775" s="4"/>
      <c r="K3775" s="4"/>
      <c r="L3775" s="3"/>
      <c r="M3775" s="5"/>
    </row>
    <row r="3776" spans="2:13" x14ac:dyDescent="0.3">
      <c r="B3776" s="3"/>
      <c r="C3776" s="3"/>
      <c r="D3776" s="3"/>
      <c r="E3776" s="3"/>
      <c r="F3776" s="3"/>
      <c r="G3776" s="3"/>
      <c r="H3776" s="3"/>
      <c r="I3776" s="3"/>
      <c r="J3776" s="4"/>
      <c r="K3776" s="4"/>
      <c r="M3776" s="5"/>
    </row>
    <row r="3777" spans="2:13" x14ac:dyDescent="0.3">
      <c r="B3777" s="3"/>
      <c r="C3777" s="3"/>
      <c r="D3777" s="3"/>
      <c r="E3777" s="3"/>
      <c r="F3777" s="3"/>
      <c r="G3777" s="3"/>
      <c r="H3777" s="3"/>
      <c r="I3777" s="3"/>
      <c r="J3777" s="4"/>
      <c r="K3777" s="4"/>
      <c r="M3777" s="5"/>
    </row>
    <row r="3778" spans="2:13" x14ac:dyDescent="0.3">
      <c r="B3778" s="3"/>
      <c r="C3778" s="3"/>
      <c r="D3778" s="3"/>
      <c r="E3778" s="3"/>
      <c r="F3778" s="3"/>
      <c r="G3778" s="3"/>
      <c r="H3778" s="3"/>
      <c r="I3778" s="3"/>
      <c r="J3778" s="4"/>
      <c r="K3778" s="4"/>
      <c r="L3778" s="3"/>
      <c r="M3778" s="5"/>
    </row>
    <row r="3779" spans="2:13" x14ac:dyDescent="0.3">
      <c r="B3779" s="3"/>
      <c r="C3779" s="3"/>
      <c r="D3779" s="3"/>
      <c r="E3779" s="3"/>
      <c r="F3779" s="3"/>
      <c r="G3779" s="3"/>
      <c r="H3779" s="3"/>
      <c r="I3779" s="3"/>
      <c r="J3779" s="4"/>
      <c r="K3779" s="4"/>
      <c r="L3779" s="3"/>
      <c r="M3779" s="5"/>
    </row>
    <row r="3780" spans="2:13" x14ac:dyDescent="0.3">
      <c r="B3780" s="3"/>
      <c r="C3780" s="3"/>
      <c r="D3780" s="3"/>
      <c r="E3780" s="3"/>
      <c r="F3780" s="3"/>
      <c r="G3780" s="3"/>
      <c r="H3780" s="3"/>
      <c r="I3780" s="3"/>
      <c r="J3780" s="4"/>
      <c r="K3780" s="4"/>
      <c r="L3780" s="3"/>
      <c r="M3780" s="5"/>
    </row>
    <row r="3781" spans="2:13" x14ac:dyDescent="0.3">
      <c r="B3781" s="3"/>
      <c r="C3781" s="3"/>
      <c r="D3781" s="3"/>
      <c r="E3781" s="3"/>
      <c r="F3781" s="3"/>
      <c r="G3781" s="3"/>
      <c r="H3781" s="3"/>
      <c r="I3781" s="3"/>
      <c r="J3781" s="4"/>
      <c r="K3781" s="4"/>
      <c r="L3781" s="3"/>
      <c r="M3781" s="5"/>
    </row>
    <row r="3782" spans="2:13" x14ac:dyDescent="0.3">
      <c r="B3782" s="3"/>
      <c r="C3782" s="3"/>
      <c r="D3782" s="3"/>
      <c r="E3782" s="3"/>
      <c r="F3782" s="3"/>
      <c r="G3782" s="3"/>
      <c r="H3782" s="3"/>
      <c r="I3782" s="3"/>
      <c r="J3782" s="4"/>
      <c r="K3782" s="4"/>
      <c r="L3782" s="3"/>
      <c r="M3782" s="5"/>
    </row>
    <row r="3783" spans="2:13" x14ac:dyDescent="0.3">
      <c r="B3783" s="3"/>
      <c r="C3783" s="3"/>
      <c r="D3783" s="3"/>
      <c r="E3783" s="3"/>
      <c r="G3783" s="3"/>
      <c r="H3783" s="3"/>
      <c r="J3783" s="4"/>
      <c r="K3783" s="4"/>
      <c r="L3783" s="3"/>
      <c r="M3783" s="5"/>
    </row>
    <row r="3784" spans="2:13" x14ac:dyDescent="0.3">
      <c r="B3784" s="3"/>
      <c r="C3784" s="3"/>
      <c r="D3784" s="3"/>
      <c r="E3784" s="3"/>
      <c r="F3784" s="3"/>
      <c r="G3784" s="3"/>
      <c r="H3784" s="3"/>
      <c r="I3784" s="3"/>
      <c r="J3784" s="4"/>
      <c r="K3784" s="4"/>
      <c r="L3784" s="3"/>
      <c r="M3784" s="5"/>
    </row>
    <row r="3785" spans="2:13" x14ac:dyDescent="0.3">
      <c r="B3785" s="3"/>
      <c r="C3785" s="3"/>
      <c r="D3785" s="3"/>
      <c r="E3785" s="3"/>
      <c r="F3785" s="3"/>
      <c r="G3785" s="3"/>
      <c r="H3785" s="3"/>
      <c r="I3785" s="3"/>
      <c r="J3785" s="4"/>
      <c r="K3785" s="4"/>
      <c r="L3785" s="3"/>
      <c r="M3785" s="5"/>
    </row>
    <row r="3786" spans="2:13" x14ac:dyDescent="0.3">
      <c r="B3786" s="3"/>
      <c r="C3786" s="3"/>
      <c r="D3786" s="3"/>
      <c r="E3786" s="3"/>
      <c r="F3786" s="3"/>
      <c r="G3786" s="3"/>
      <c r="H3786" s="3"/>
      <c r="I3786" s="3"/>
      <c r="J3786" s="4"/>
      <c r="K3786" s="4"/>
      <c r="L3786" s="3"/>
      <c r="M3786" s="5"/>
    </row>
    <row r="3787" spans="2:13" x14ac:dyDescent="0.3">
      <c r="B3787" s="3"/>
      <c r="C3787" s="3"/>
      <c r="D3787" s="3"/>
      <c r="E3787" s="3"/>
      <c r="F3787" s="3"/>
      <c r="G3787" s="3"/>
      <c r="H3787" s="3"/>
      <c r="I3787" s="3"/>
      <c r="J3787" s="4"/>
      <c r="K3787" s="4"/>
      <c r="L3787" s="3"/>
      <c r="M3787" s="5"/>
    </row>
    <row r="3788" spans="2:13" x14ac:dyDescent="0.3">
      <c r="B3788" s="3"/>
      <c r="C3788" s="3"/>
      <c r="D3788" s="3"/>
      <c r="E3788" s="3"/>
      <c r="G3788" s="3"/>
      <c r="H3788" s="3"/>
      <c r="J3788" s="4"/>
      <c r="K3788" s="4"/>
      <c r="M3788" s="5"/>
    </row>
    <row r="3789" spans="2:13" x14ac:dyDescent="0.3">
      <c r="B3789" s="3"/>
      <c r="C3789" s="3"/>
      <c r="D3789" s="3"/>
      <c r="E3789" s="3"/>
      <c r="F3789" s="3"/>
      <c r="G3789" s="3"/>
      <c r="H3789" s="3"/>
      <c r="I3789" s="3"/>
      <c r="J3789" s="4"/>
      <c r="K3789" s="4"/>
      <c r="L3789" s="3"/>
      <c r="M3789" s="5"/>
    </row>
    <row r="3790" spans="2:13" x14ac:dyDescent="0.3">
      <c r="B3790" s="3"/>
      <c r="C3790" s="3"/>
      <c r="D3790" s="3"/>
      <c r="E3790" s="3"/>
      <c r="G3790" s="3"/>
      <c r="H3790" s="3"/>
      <c r="J3790" s="4"/>
      <c r="K3790" s="4"/>
      <c r="L3790" s="3"/>
      <c r="M3790" s="5"/>
    </row>
    <row r="3791" spans="2:13" x14ac:dyDescent="0.3">
      <c r="B3791" s="3"/>
      <c r="C3791" s="3"/>
      <c r="D3791" s="3"/>
      <c r="E3791" s="3"/>
      <c r="F3791" s="3"/>
      <c r="G3791" s="3"/>
      <c r="H3791" s="3"/>
      <c r="I3791" s="3"/>
      <c r="J3791" s="4"/>
      <c r="K3791" s="4"/>
      <c r="L3791" s="3"/>
      <c r="M3791" s="5"/>
    </row>
    <row r="3792" spans="2:13" x14ac:dyDescent="0.3">
      <c r="B3792" s="3"/>
      <c r="C3792" s="3"/>
      <c r="D3792" s="3"/>
      <c r="E3792" s="3"/>
      <c r="F3792" s="3"/>
      <c r="G3792" s="3"/>
      <c r="H3792" s="3"/>
      <c r="I3792" s="3"/>
      <c r="J3792" s="4"/>
      <c r="K3792" s="4"/>
      <c r="L3792" s="3"/>
      <c r="M3792" s="5"/>
    </row>
    <row r="3793" spans="2:13" x14ac:dyDescent="0.3">
      <c r="B3793" s="3"/>
      <c r="C3793" s="3"/>
      <c r="D3793" s="3"/>
      <c r="E3793" s="3"/>
      <c r="G3793" s="3"/>
      <c r="H3793" s="3"/>
      <c r="J3793" s="4"/>
      <c r="K3793" s="4"/>
      <c r="L3793" s="3"/>
      <c r="M3793" s="5"/>
    </row>
    <row r="3794" spans="2:13" x14ac:dyDescent="0.3">
      <c r="B3794" s="3"/>
      <c r="C3794" s="3"/>
      <c r="D3794" s="3"/>
      <c r="F3794" s="3"/>
      <c r="G3794" s="3"/>
      <c r="H3794" s="3"/>
      <c r="I3794" s="3"/>
      <c r="J3794" s="4"/>
      <c r="K3794" s="4"/>
      <c r="L3794" s="3"/>
      <c r="M3794" s="5"/>
    </row>
    <row r="3795" spans="2:13" x14ac:dyDescent="0.3">
      <c r="B3795" s="3"/>
      <c r="C3795" s="3"/>
      <c r="D3795" s="3"/>
      <c r="E3795" s="3"/>
      <c r="F3795" s="3"/>
      <c r="G3795" s="3"/>
      <c r="H3795" s="3"/>
      <c r="I3795" s="3"/>
      <c r="J3795" s="4"/>
      <c r="K3795" s="4"/>
      <c r="L3795" s="3"/>
      <c r="M3795" s="5"/>
    </row>
    <row r="3796" spans="2:13" x14ac:dyDescent="0.3">
      <c r="B3796" s="3"/>
      <c r="C3796" s="3"/>
      <c r="D3796" s="3"/>
      <c r="E3796" s="3"/>
      <c r="F3796" s="3"/>
      <c r="G3796" s="3"/>
      <c r="H3796" s="3"/>
      <c r="I3796" s="3"/>
      <c r="J3796" s="4"/>
      <c r="K3796" s="4"/>
      <c r="L3796" s="3"/>
      <c r="M3796" s="5"/>
    </row>
    <row r="3797" spans="2:13" x14ac:dyDescent="0.3">
      <c r="B3797" s="3"/>
      <c r="C3797" s="3"/>
      <c r="D3797" s="3"/>
      <c r="E3797" s="3"/>
      <c r="F3797" s="3"/>
      <c r="G3797" s="3"/>
      <c r="H3797" s="3"/>
      <c r="I3797" s="3"/>
      <c r="J3797" s="4"/>
      <c r="K3797" s="4"/>
      <c r="L3797" s="3"/>
      <c r="M3797" s="5"/>
    </row>
    <row r="3798" spans="2:13" x14ac:dyDescent="0.3">
      <c r="B3798" s="3"/>
      <c r="C3798" s="3"/>
      <c r="D3798" s="3"/>
      <c r="E3798" s="3"/>
      <c r="F3798" s="3"/>
      <c r="G3798" s="3"/>
      <c r="H3798" s="3"/>
      <c r="I3798" s="3"/>
      <c r="J3798" s="4"/>
      <c r="K3798" s="4"/>
      <c r="L3798" s="3"/>
      <c r="M3798" s="5"/>
    </row>
    <row r="3799" spans="2:13" x14ac:dyDescent="0.3">
      <c r="B3799" s="3"/>
      <c r="C3799" s="3"/>
      <c r="D3799" s="3"/>
      <c r="E3799" s="3"/>
      <c r="F3799" s="3"/>
      <c r="G3799" s="3"/>
      <c r="H3799" s="3"/>
      <c r="I3799" s="3"/>
      <c r="J3799" s="4"/>
      <c r="K3799" s="4"/>
      <c r="L3799" s="3"/>
      <c r="M3799" s="5"/>
    </row>
    <row r="3800" spans="2:13" x14ac:dyDescent="0.3">
      <c r="B3800" s="3"/>
      <c r="C3800" s="3"/>
      <c r="D3800" s="3"/>
      <c r="E3800" s="3"/>
      <c r="F3800" s="3"/>
      <c r="G3800" s="3"/>
      <c r="H3800" s="3"/>
      <c r="I3800" s="3"/>
      <c r="J3800" s="4"/>
      <c r="K3800" s="4"/>
      <c r="L3800" s="3"/>
      <c r="M3800" s="5"/>
    </row>
    <row r="3801" spans="2:13" x14ac:dyDescent="0.3">
      <c r="B3801" s="3"/>
      <c r="C3801" s="3"/>
      <c r="D3801" s="3"/>
      <c r="E3801" s="3"/>
      <c r="H3801" s="3"/>
      <c r="J3801" s="4"/>
      <c r="K3801" s="4"/>
      <c r="L3801" s="3"/>
      <c r="M3801" s="5"/>
    </row>
    <row r="3802" spans="2:13" x14ac:dyDescent="0.3">
      <c r="B3802" s="3"/>
      <c r="C3802" s="3"/>
      <c r="D3802" s="3"/>
      <c r="E3802" s="3"/>
      <c r="F3802" s="3"/>
      <c r="G3802" s="3"/>
      <c r="H3802" s="3"/>
      <c r="I3802" s="3"/>
      <c r="J3802" s="4"/>
      <c r="K3802" s="4"/>
      <c r="M3802" s="5"/>
    </row>
    <row r="3803" spans="2:13" x14ac:dyDescent="0.3">
      <c r="B3803" s="3"/>
      <c r="C3803" s="3"/>
      <c r="D3803" s="3"/>
      <c r="E3803" s="3"/>
      <c r="F3803" s="3"/>
      <c r="G3803" s="3"/>
      <c r="H3803" s="3"/>
      <c r="I3803" s="3"/>
      <c r="J3803" s="4"/>
      <c r="K3803" s="4"/>
      <c r="L3803" s="3"/>
      <c r="M3803" s="5"/>
    </row>
    <row r="3804" spans="2:13" x14ac:dyDescent="0.3">
      <c r="B3804" s="3"/>
      <c r="C3804" s="3"/>
      <c r="D3804" s="3"/>
      <c r="E3804" s="3"/>
      <c r="F3804" s="3"/>
      <c r="G3804" s="3"/>
      <c r="H3804" s="3"/>
      <c r="I3804" s="3"/>
      <c r="J3804" s="4"/>
      <c r="K3804" s="4"/>
      <c r="M3804" s="5"/>
    </row>
    <row r="3805" spans="2:13" x14ac:dyDescent="0.3">
      <c r="B3805" s="3"/>
      <c r="C3805" s="3"/>
      <c r="D3805" s="3"/>
      <c r="F3805" s="3"/>
      <c r="G3805" s="3"/>
      <c r="H3805" s="3"/>
      <c r="I3805" s="3"/>
      <c r="J3805" s="4"/>
      <c r="K3805" s="4"/>
      <c r="L3805" s="3"/>
      <c r="M3805" s="5"/>
    </row>
    <row r="3806" spans="2:13" x14ac:dyDescent="0.3">
      <c r="B3806" s="3"/>
      <c r="C3806" s="3"/>
      <c r="D3806" s="3"/>
      <c r="F3806" s="3"/>
      <c r="G3806" s="3"/>
      <c r="H3806" s="3"/>
      <c r="I3806" s="3"/>
      <c r="J3806" s="4"/>
      <c r="K3806" s="4"/>
      <c r="L3806" s="3"/>
      <c r="M3806" s="5"/>
    </row>
    <row r="3807" spans="2:13" x14ac:dyDescent="0.3">
      <c r="B3807" s="3"/>
      <c r="C3807" s="3"/>
      <c r="D3807" s="3"/>
      <c r="E3807" s="3"/>
      <c r="F3807" s="3"/>
      <c r="G3807" s="3"/>
      <c r="H3807" s="3"/>
      <c r="I3807" s="3"/>
      <c r="J3807" s="4"/>
      <c r="K3807" s="4"/>
      <c r="L3807" s="3"/>
      <c r="M380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BF345-0E2C-4D0E-A48B-57D5971E3433}">
  <sheetPr>
    <tabColor rgb="FF92D050"/>
  </sheetPr>
  <dimension ref="G1:AS7612"/>
  <sheetViews>
    <sheetView topLeftCell="AI1" zoomScale="94" zoomScaleNormal="94" workbookViewId="0">
      <selection activeCell="AO1" sqref="AO1:AO1048576"/>
    </sheetView>
  </sheetViews>
  <sheetFormatPr defaultRowHeight="14.4" x14ac:dyDescent="0.3"/>
  <cols>
    <col min="6" max="6" width="4.77734375" customWidth="1"/>
    <col min="7" max="7" width="20.88671875" customWidth="1"/>
    <col min="8" max="9" width="15.5546875" bestFit="1" customWidth="1"/>
    <col min="10" max="10" width="2.77734375" customWidth="1"/>
    <col min="12" max="12" width="17.88671875" bestFit="1" customWidth="1"/>
    <col min="13" max="14" width="2.77734375" customWidth="1"/>
    <col min="15" max="15" width="10.88671875" bestFit="1" customWidth="1"/>
    <col min="16" max="16" width="19.88671875" bestFit="1" customWidth="1"/>
    <col min="17" max="18" width="2.77734375" customWidth="1"/>
    <col min="19" max="19" width="15.6640625" bestFit="1" customWidth="1"/>
    <col min="20" max="20" width="19.88671875" bestFit="1" customWidth="1"/>
    <col min="21" max="22" width="2.77734375" customWidth="1"/>
    <col min="23" max="23" width="17.21875" bestFit="1" customWidth="1"/>
    <col min="24" max="24" width="20.88671875" bestFit="1" customWidth="1"/>
    <col min="25" max="26" width="2.77734375" customWidth="1"/>
    <col min="27" max="27" width="36.77734375" bestFit="1" customWidth="1"/>
    <col min="28" max="28" width="15.5546875" style="62" bestFit="1" customWidth="1"/>
    <col min="29" max="29" width="10.77734375" bestFit="1" customWidth="1"/>
    <col min="30" max="31" width="2.77734375" customWidth="1"/>
    <col min="32" max="32" width="15.44140625" bestFit="1" customWidth="1"/>
    <col min="33" max="33" width="23.88671875" bestFit="1" customWidth="1"/>
    <col min="34" max="35" width="2.77734375" customWidth="1"/>
    <col min="36" max="36" width="17.21875" bestFit="1" customWidth="1"/>
    <col min="37" max="37" width="19.88671875" bestFit="1" customWidth="1"/>
    <col min="38" max="39" width="2.77734375" customWidth="1"/>
    <col min="40" max="40" width="24.21875" bestFit="1" customWidth="1"/>
    <col min="41" max="41" width="12" bestFit="1" customWidth="1"/>
    <col min="42" max="42" width="6.77734375" bestFit="1" customWidth="1"/>
    <col min="43" max="43" width="2.77734375" customWidth="1"/>
    <col min="44" max="44" width="4.77734375" customWidth="1"/>
    <col min="45" max="45" width="28" bestFit="1" customWidth="1"/>
  </cols>
  <sheetData>
    <row r="1" spans="7:45" ht="14.4" customHeight="1" x14ac:dyDescent="0.3">
      <c r="G1" s="13">
        <v>1</v>
      </c>
      <c r="H1" s="69" t="s">
        <v>7437</v>
      </c>
      <c r="I1" s="69" t="s">
        <v>7455</v>
      </c>
      <c r="J1" s="52"/>
      <c r="K1" s="13">
        <v>2</v>
      </c>
      <c r="L1" s="14">
        <f>SUM(Total_Value)</f>
        <v>3597146358.2799892</v>
      </c>
      <c r="N1" s="13">
        <v>3</v>
      </c>
      <c r="O1" s="57" t="s">
        <v>7637</v>
      </c>
      <c r="P1" s="57"/>
      <c r="R1" s="13">
        <v>4</v>
      </c>
      <c r="S1" s="56" t="s">
        <v>7639</v>
      </c>
      <c r="T1" s="58"/>
      <c r="V1" s="13">
        <v>5</v>
      </c>
      <c r="W1" s="60" t="s">
        <v>7640</v>
      </c>
      <c r="X1" s="61"/>
      <c r="Z1" s="13">
        <v>6</v>
      </c>
      <c r="AA1" s="64" t="s">
        <v>7642</v>
      </c>
      <c r="AB1" s="67" t="s">
        <v>9</v>
      </c>
      <c r="AC1" s="68">
        <v>45901</v>
      </c>
      <c r="AE1" s="13">
        <v>7</v>
      </c>
      <c r="AF1" s="72" t="s">
        <v>7644</v>
      </c>
      <c r="AG1" s="73"/>
      <c r="AI1" s="13">
        <v>8</v>
      </c>
      <c r="AJ1" s="72" t="s">
        <v>7646</v>
      </c>
      <c r="AK1" s="73"/>
      <c r="AM1" s="13">
        <v>9</v>
      </c>
      <c r="AN1" s="64" t="s">
        <v>7647</v>
      </c>
      <c r="AO1" s="68" t="s">
        <v>7648</v>
      </c>
      <c r="AP1" s="68" t="s">
        <v>7649</v>
      </c>
      <c r="AR1" s="13">
        <v>10</v>
      </c>
      <c r="AS1" s="59" t="s">
        <v>7654</v>
      </c>
    </row>
    <row r="2" spans="7:45" ht="14.4" customHeight="1" x14ac:dyDescent="0.3">
      <c r="G2" s="81" t="s">
        <v>7653</v>
      </c>
      <c r="H2" s="13" t="s">
        <v>13</v>
      </c>
      <c r="I2" s="13" t="str" cm="1">
        <f t="array" ref="I2:I3807">IF(Quantity_in_Stock&lt;=Recorder_Level,"Low Stock","In Stock")</f>
        <v>In Stock</v>
      </c>
      <c r="J2" s="43"/>
      <c r="K2" s="72" t="s">
        <v>7636</v>
      </c>
      <c r="L2" s="73"/>
      <c r="O2" s="10" t="s">
        <v>2</v>
      </c>
      <c r="P2" t="s">
        <v>7445</v>
      </c>
      <c r="S2" s="10" t="s">
        <v>3</v>
      </c>
      <c r="T2" t="s">
        <v>7445</v>
      </c>
      <c r="W2" s="10" t="s">
        <v>11</v>
      </c>
      <c r="X2" t="s">
        <v>7638</v>
      </c>
      <c r="AA2" s="71">
        <f>COUNTIF(Overdues,"Overdue")</f>
        <v>2087</v>
      </c>
      <c r="AB2" s="65">
        <v>45883</v>
      </c>
      <c r="AC2" s="66" t="str">
        <f>IF(AB2="","No Date", IF(AB2&lt;$AC$1,"Overdue","OnTime"))</f>
        <v>Overdue</v>
      </c>
      <c r="AF2" s="10" t="s">
        <v>11</v>
      </c>
      <c r="AG2" t="s">
        <v>7645</v>
      </c>
      <c r="AJ2" s="10" t="s">
        <v>11</v>
      </c>
      <c r="AK2" t="s">
        <v>7445</v>
      </c>
      <c r="AN2" s="78" t="s">
        <v>7650</v>
      </c>
      <c r="AO2" s="13">
        <f>(Cleaned_Data!S2)-((Cleaned_Data!S2)*10%)</f>
        <v>161.1</v>
      </c>
      <c r="AP2" s="13" t="str" cm="1">
        <f t="array" ref="AP2:AP3807">IF(Quantity_in_Stock*0.9&lt;Recorder_Level,"Risk","Safe")</f>
        <v>Safe</v>
      </c>
      <c r="AS2" s="86"/>
    </row>
    <row r="3" spans="7:45" x14ac:dyDescent="0.3">
      <c r="G3" s="82"/>
      <c r="H3" s="13" t="s">
        <v>19</v>
      </c>
      <c r="I3" s="13" t="str">
        <v>In Stock</v>
      </c>
      <c r="J3" s="43"/>
      <c r="K3" s="74"/>
      <c r="L3" s="75"/>
      <c r="O3" s="11" t="s">
        <v>28</v>
      </c>
      <c r="P3" s="8">
        <v>769995401.58000028</v>
      </c>
      <c r="S3" s="11" t="s">
        <v>24</v>
      </c>
      <c r="T3" s="8">
        <v>714892534.46999991</v>
      </c>
      <c r="W3" s="11" t="s">
        <v>33</v>
      </c>
      <c r="X3" s="8">
        <v>673694622.5800004</v>
      </c>
      <c r="AA3" s="70" t="s">
        <v>7643</v>
      </c>
      <c r="AB3" s="65">
        <v>45886</v>
      </c>
      <c r="AC3" s="66" t="str">
        <f>IF(AB3="","No Date", IF(AB3&lt;$AC$1,"Overdue","OnTime"))</f>
        <v>Overdue</v>
      </c>
      <c r="AF3" s="11" t="s">
        <v>14</v>
      </c>
      <c r="AG3" s="8">
        <v>9703.2205758426953</v>
      </c>
      <c r="AJ3" s="11" t="s">
        <v>1716</v>
      </c>
      <c r="AK3" s="8">
        <v>8220460.9299999997</v>
      </c>
      <c r="AN3" s="79"/>
      <c r="AO3" s="13">
        <f>(Cleaned_Data!S3)-((Cleaned_Data!S3)*10%)</f>
        <v>108.9</v>
      </c>
      <c r="AP3" s="13" t="str">
        <v>Safe</v>
      </c>
    </row>
    <row r="4" spans="7:45" x14ac:dyDescent="0.3">
      <c r="G4" s="82"/>
      <c r="H4" s="13" t="s">
        <v>23</v>
      </c>
      <c r="I4" s="13" t="str">
        <v>Low Stock</v>
      </c>
      <c r="J4" s="43"/>
      <c r="K4" s="76"/>
      <c r="L4" s="77"/>
      <c r="O4" s="11" t="s">
        <v>44</v>
      </c>
      <c r="P4" s="8">
        <v>750428110.53000057</v>
      </c>
      <c r="S4" s="11" t="s">
        <v>7446</v>
      </c>
      <c r="T4" s="8">
        <v>704790293.32999969</v>
      </c>
      <c r="W4" s="11" t="s">
        <v>58</v>
      </c>
      <c r="X4" s="8">
        <v>693095589.52000022</v>
      </c>
      <c r="AA4" s="50" t="s">
        <v>7651</v>
      </c>
      <c r="AB4" s="65">
        <v>45906</v>
      </c>
      <c r="AC4" s="66" t="str">
        <f>IF(AB4="","No Date", IF(AB4&lt;$AC$1,"Overdue","OnTime"))</f>
        <v>OnTime</v>
      </c>
      <c r="AF4" s="11" t="s">
        <v>40</v>
      </c>
      <c r="AG4" s="8">
        <v>10026.240276243099</v>
      </c>
      <c r="AJ4" s="11" t="s">
        <v>1439</v>
      </c>
      <c r="AK4" s="8">
        <v>7479908.6999999993</v>
      </c>
      <c r="AO4" s="13">
        <f>(Cleaned_Data!S4)-((Cleaned_Data!S4)*10%)</f>
        <v>0</v>
      </c>
      <c r="AP4" s="13" t="str">
        <v>Risk</v>
      </c>
    </row>
    <row r="5" spans="7:45" x14ac:dyDescent="0.3">
      <c r="G5" s="83"/>
      <c r="H5" s="13" t="s">
        <v>27</v>
      </c>
      <c r="I5" s="13" t="str">
        <v>In Stock</v>
      </c>
      <c r="J5" s="43"/>
      <c r="K5" s="53"/>
      <c r="L5" s="53"/>
      <c r="O5" s="11" t="s">
        <v>20</v>
      </c>
      <c r="P5" s="8">
        <v>742172101.49000061</v>
      </c>
      <c r="S5" s="11" t="s">
        <v>15</v>
      </c>
      <c r="T5" s="8">
        <v>683937910.67000008</v>
      </c>
      <c r="W5" s="11" t="s">
        <v>21</v>
      </c>
      <c r="X5" s="8">
        <v>713408867.48000026</v>
      </c>
      <c r="AB5" s="65">
        <v>45898</v>
      </c>
      <c r="AC5" s="66" t="str">
        <f>IF(AB5="","No Date", IF(AB5&lt;$AC$1,"Overdue","OnTime"))</f>
        <v>Overdue</v>
      </c>
      <c r="AF5" s="11" t="s">
        <v>28</v>
      </c>
      <c r="AG5" s="8">
        <v>10171.314183673478</v>
      </c>
      <c r="AJ5" s="11" t="s">
        <v>4707</v>
      </c>
      <c r="AK5" s="8">
        <v>7266179.2599999998</v>
      </c>
      <c r="AO5" s="13">
        <f>(Cleaned_Data!S5)-((Cleaned_Data!S5)*10%)</f>
        <v>116.1</v>
      </c>
      <c r="AP5" s="13" t="str">
        <v>Safe</v>
      </c>
    </row>
    <row r="6" spans="7:45" x14ac:dyDescent="0.3">
      <c r="G6" s="80" t="s">
        <v>7652</v>
      </c>
      <c r="H6" s="13" t="s">
        <v>32</v>
      </c>
      <c r="I6" s="13" t="str">
        <v>In Stock</v>
      </c>
      <c r="J6" s="43"/>
      <c r="O6" s="11" t="s">
        <v>40</v>
      </c>
      <c r="P6" s="8">
        <v>679679698.49999988</v>
      </c>
      <c r="S6" s="11" t="s">
        <v>7448</v>
      </c>
      <c r="T6" s="8">
        <v>671221095.67000031</v>
      </c>
      <c r="W6" s="11" t="s">
        <v>30</v>
      </c>
      <c r="X6" s="8">
        <v>785884343.69999993</v>
      </c>
      <c r="AB6" s="65">
        <v>45896</v>
      </c>
      <c r="AC6" s="66" t="str">
        <f>IF(AB6="","No Date", IF(AB6&lt;$AC$1,"Overdue","OnTime"))</f>
        <v>Overdue</v>
      </c>
      <c r="AF6" s="11" t="s">
        <v>44</v>
      </c>
      <c r="AG6" s="8">
        <v>9943.6151066499388</v>
      </c>
      <c r="AJ6" s="11" t="s">
        <v>663</v>
      </c>
      <c r="AK6" s="8">
        <v>6846568.8800000008</v>
      </c>
      <c r="AO6" s="13">
        <f>(Cleaned_Data!S6)-((Cleaned_Data!S6)*10%)</f>
        <v>51.3</v>
      </c>
      <c r="AP6" s="13" t="str">
        <v>Safe</v>
      </c>
    </row>
    <row r="7" spans="7:45" x14ac:dyDescent="0.3">
      <c r="G7" s="85"/>
      <c r="H7" s="84" t="s">
        <v>35</v>
      </c>
      <c r="I7" s="13" t="str">
        <v>Low Stock</v>
      </c>
      <c r="J7" s="43"/>
      <c r="L7" s="54"/>
      <c r="O7" s="11" t="s">
        <v>14</v>
      </c>
      <c r="P7" s="8">
        <v>654871046.17999971</v>
      </c>
      <c r="S7" s="11" t="s">
        <v>7447</v>
      </c>
      <c r="T7" s="8">
        <v>655641554.11000073</v>
      </c>
      <c r="W7" s="11" t="s">
        <v>17</v>
      </c>
      <c r="X7" s="8">
        <v>731062935</v>
      </c>
      <c r="AB7" s="65">
        <v>45926</v>
      </c>
      <c r="AC7" s="66" t="str">
        <f>IF(AB7="","No Date", IF(AB7&lt;$AC$1,"Overdue","OnTime"))</f>
        <v>OnTime</v>
      </c>
      <c r="AF7" s="11" t="s">
        <v>20</v>
      </c>
      <c r="AG7" s="8">
        <v>9764.5470722433456</v>
      </c>
      <c r="AJ7" s="11" t="s">
        <v>3514</v>
      </c>
      <c r="AK7" s="8">
        <v>6726797.5900000008</v>
      </c>
      <c r="AO7" s="13">
        <f>(Cleaned_Data!S7)-((Cleaned_Data!S7)*10%)</f>
        <v>52.2</v>
      </c>
      <c r="AP7" s="13" t="str">
        <v>Risk</v>
      </c>
    </row>
    <row r="8" spans="7:45" x14ac:dyDescent="0.3">
      <c r="G8" s="85"/>
      <c r="H8" s="84" t="s">
        <v>37</v>
      </c>
      <c r="I8" s="13" t="str">
        <v>Low Stock</v>
      </c>
      <c r="J8" s="43"/>
      <c r="O8" s="11" t="s">
        <v>7444</v>
      </c>
      <c r="P8" s="8">
        <v>3597146358.2800012</v>
      </c>
      <c r="S8" s="11" t="s">
        <v>7444</v>
      </c>
      <c r="T8" s="8">
        <v>3430483388.250001</v>
      </c>
      <c r="W8" s="11" t="s">
        <v>7444</v>
      </c>
      <c r="X8" s="8">
        <v>3597146358.2800007</v>
      </c>
      <c r="AB8" s="65">
        <v>45875</v>
      </c>
      <c r="AC8" s="66" t="str">
        <f>IF(AB8="","No Date", IF(AB8&lt;$AC$1,"Overdue","OnTime"))</f>
        <v>Overdue</v>
      </c>
      <c r="AF8" s="11" t="s">
        <v>7444</v>
      </c>
      <c r="AG8" s="8">
        <v>9924.1435128743706</v>
      </c>
      <c r="AJ8" s="11" t="s">
        <v>2005</v>
      </c>
      <c r="AK8" s="8">
        <v>6648296.8599999994</v>
      </c>
      <c r="AO8" s="13">
        <f>(Cleaned_Data!S8)-((Cleaned_Data!S8)*10%)</f>
        <v>12.6</v>
      </c>
      <c r="AP8" s="13" t="str">
        <v>Risk</v>
      </c>
    </row>
    <row r="9" spans="7:45" x14ac:dyDescent="0.3">
      <c r="G9" s="85"/>
      <c r="H9" s="84" t="s">
        <v>7477</v>
      </c>
      <c r="I9" s="13" t="str">
        <v>Low Stock</v>
      </c>
      <c r="J9" s="43"/>
      <c r="AB9" s="65">
        <v>45868</v>
      </c>
      <c r="AC9" s="66" t="str">
        <f>IF(AB9="","No Date", IF(AB9&lt;$AC$1,"Overdue","OnTime"))</f>
        <v>Overdue</v>
      </c>
      <c r="AJ9" s="11" t="s">
        <v>4255</v>
      </c>
      <c r="AK9" s="8">
        <v>6563411.6400000006</v>
      </c>
      <c r="AO9" s="13">
        <f>(Cleaned_Data!S9)-((Cleaned_Data!S9)*10%)</f>
        <v>45</v>
      </c>
      <c r="AP9" s="13" t="str">
        <v>Risk</v>
      </c>
    </row>
    <row r="10" spans="7:45" x14ac:dyDescent="0.3">
      <c r="H10" s="13" t="s">
        <v>43</v>
      </c>
      <c r="I10" s="13" t="str">
        <v>In Stock</v>
      </c>
      <c r="J10" s="43"/>
      <c r="AB10" s="65">
        <v>45888</v>
      </c>
      <c r="AC10" s="66" t="str">
        <f>IF(AB10="","No Date", IF(AB10&lt;$AC$1,"Overdue","OnTime"))</f>
        <v>Overdue</v>
      </c>
      <c r="AJ10" s="11" t="s">
        <v>759</v>
      </c>
      <c r="AK10" s="8">
        <v>6416079.1600000001</v>
      </c>
      <c r="AO10" s="13">
        <f>(Cleaned_Data!S10)-((Cleaned_Data!S10)*10%)</f>
        <v>117</v>
      </c>
      <c r="AP10" s="13" t="str">
        <v>Safe</v>
      </c>
    </row>
    <row r="11" spans="7:45" x14ac:dyDescent="0.3">
      <c r="G11" s="55"/>
      <c r="H11" s="13" t="s">
        <v>48</v>
      </c>
      <c r="I11" s="13" t="str">
        <v>In Stock</v>
      </c>
      <c r="J11" s="43"/>
      <c r="AB11" s="65">
        <v>45853</v>
      </c>
      <c r="AC11" s="66" t="str">
        <f>IF(AB11="","No Date", IF(AB11&lt;$AC$1,"Overdue","OnTime"))</f>
        <v>Overdue</v>
      </c>
      <c r="AJ11" s="11" t="s">
        <v>76</v>
      </c>
      <c r="AK11" s="8">
        <v>6269198.1200000001</v>
      </c>
      <c r="AO11" s="13">
        <f>(Cleaned_Data!S11)-((Cleaned_Data!S11)*10%)</f>
        <v>117.9</v>
      </c>
      <c r="AP11" s="13" t="str">
        <v>Safe</v>
      </c>
    </row>
    <row r="12" spans="7:45" x14ac:dyDescent="0.3">
      <c r="G12" s="55"/>
      <c r="H12" s="13" t="s">
        <v>50</v>
      </c>
      <c r="I12" s="13" t="str">
        <v>In Stock</v>
      </c>
      <c r="J12" s="43"/>
      <c r="AB12" s="65">
        <v>45918</v>
      </c>
      <c r="AC12" s="66" t="str">
        <f>IF(AB12="","No Date", IF(AB12&lt;$AC$1,"Overdue","OnTime"))</f>
        <v>OnTime</v>
      </c>
      <c r="AJ12" s="11" t="s">
        <v>933</v>
      </c>
      <c r="AK12" s="8">
        <v>6156348.5700000003</v>
      </c>
      <c r="AO12" s="13">
        <f>(Cleaned_Data!S12)-((Cleaned_Data!S12)*10%)</f>
        <v>46.8</v>
      </c>
      <c r="AP12" s="13" t="str">
        <v>Safe</v>
      </c>
    </row>
    <row r="13" spans="7:45" x14ac:dyDescent="0.3">
      <c r="G13" s="55"/>
      <c r="H13" s="13" t="s">
        <v>52</v>
      </c>
      <c r="I13" s="13" t="str">
        <v>In Stock</v>
      </c>
      <c r="J13" s="43"/>
      <c r="AB13" s="65">
        <v>45940</v>
      </c>
      <c r="AC13" s="66" t="str">
        <f>IF(AB13="","No Date", IF(AB13&lt;$AC$1,"Overdue","OnTime"))</f>
        <v>OnTime</v>
      </c>
      <c r="AJ13" s="11" t="s">
        <v>891</v>
      </c>
      <c r="AK13" s="8">
        <v>6147064.0800000001</v>
      </c>
      <c r="AO13" s="13">
        <f>(Cleaned_Data!S13)-((Cleaned_Data!S13)*10%)</f>
        <v>168.3</v>
      </c>
      <c r="AP13" s="13" t="str">
        <v>Safe</v>
      </c>
    </row>
    <row r="14" spans="7:45" x14ac:dyDescent="0.3">
      <c r="G14" s="55"/>
      <c r="H14" s="13" t="s">
        <v>56</v>
      </c>
      <c r="I14" s="13" t="str">
        <v>In Stock</v>
      </c>
      <c r="J14" s="43"/>
      <c r="AB14" s="65">
        <v>45868</v>
      </c>
      <c r="AC14" s="66" t="str">
        <f>IF(AB14="","No Date", IF(AB14&lt;$AC$1,"Overdue","OnTime"))</f>
        <v>Overdue</v>
      </c>
      <c r="AJ14" s="11" t="s">
        <v>108</v>
      </c>
      <c r="AK14" s="8">
        <v>6134253.75</v>
      </c>
      <c r="AO14" s="13">
        <f>(Cleaned_Data!S14)-((Cleaned_Data!S14)*10%)</f>
        <v>156.6</v>
      </c>
      <c r="AP14" s="13" t="str">
        <v>Safe</v>
      </c>
    </row>
    <row r="15" spans="7:45" x14ac:dyDescent="0.3">
      <c r="H15" s="13" t="s">
        <v>60</v>
      </c>
      <c r="I15" s="13" t="str">
        <v>In Stock</v>
      </c>
      <c r="J15" s="43"/>
      <c r="AB15" s="65">
        <v>45899</v>
      </c>
      <c r="AC15" s="66" t="str">
        <f>IF(AB15="","No Date", IF(AB15&lt;$AC$1,"Overdue","OnTime"))</f>
        <v>Overdue</v>
      </c>
      <c r="AJ15" s="11" t="s">
        <v>1219</v>
      </c>
      <c r="AK15" s="8">
        <v>6079891.9100000001</v>
      </c>
      <c r="AO15" s="13">
        <f>(Cleaned_Data!S15)-((Cleaned_Data!S15)*10%)</f>
        <v>92.7</v>
      </c>
      <c r="AP15" s="13" t="str">
        <v>Safe</v>
      </c>
    </row>
    <row r="16" spans="7:45" x14ac:dyDescent="0.3">
      <c r="H16" s="13" t="s">
        <v>62</v>
      </c>
      <c r="I16" s="13" t="str">
        <v>Low Stock</v>
      </c>
      <c r="J16" s="43"/>
      <c r="AB16" s="65">
        <v>45914</v>
      </c>
      <c r="AC16" s="66" t="str">
        <f>IF(AB16="","No Date", IF(AB16&lt;$AC$1,"Overdue","OnTime"))</f>
        <v>OnTime</v>
      </c>
      <c r="AJ16" s="11" t="s">
        <v>2118</v>
      </c>
      <c r="AK16" s="8">
        <v>6059897.3499999996</v>
      </c>
      <c r="AO16" s="13">
        <f>(Cleaned_Data!S16)-((Cleaned_Data!S16)*10%)</f>
        <v>47.7</v>
      </c>
      <c r="AP16" s="13" t="str">
        <v>Risk</v>
      </c>
    </row>
    <row r="17" spans="8:42" x14ac:dyDescent="0.3">
      <c r="H17" s="13" t="s">
        <v>64</v>
      </c>
      <c r="I17" s="13" t="str">
        <v>In Stock</v>
      </c>
      <c r="J17" s="43"/>
      <c r="AB17" s="65">
        <v>45873</v>
      </c>
      <c r="AC17" s="66" t="str">
        <f>IF(AB17="","No Date", IF(AB17&lt;$AC$1,"Overdue","OnTime"))</f>
        <v>Overdue</v>
      </c>
      <c r="AJ17" s="11" t="s">
        <v>1393</v>
      </c>
      <c r="AK17" s="8">
        <v>6044166.7999999998</v>
      </c>
      <c r="AO17" s="13">
        <f>(Cleaned_Data!S17)-((Cleaned_Data!S17)*10%)</f>
        <v>144.9</v>
      </c>
      <c r="AP17" s="13" t="str">
        <v>Safe</v>
      </c>
    </row>
    <row r="18" spans="8:42" x14ac:dyDescent="0.3">
      <c r="H18" s="13" t="s">
        <v>66</v>
      </c>
      <c r="I18" s="13" t="str">
        <v>In Stock</v>
      </c>
      <c r="J18" s="43"/>
      <c r="AB18" s="65">
        <v>45864</v>
      </c>
      <c r="AC18" s="66" t="str">
        <f>IF(AB18="","No Date", IF(AB18&lt;$AC$1,"Overdue","OnTime"))</f>
        <v>Overdue</v>
      </c>
      <c r="AJ18" s="11" t="s">
        <v>1325</v>
      </c>
      <c r="AK18" s="8">
        <v>6026385.4100000001</v>
      </c>
      <c r="AO18" s="13">
        <f>(Cleaned_Data!S18)-((Cleaned_Data!S18)*10%)</f>
        <v>170.1</v>
      </c>
      <c r="AP18" s="13" t="str">
        <v>Safe</v>
      </c>
    </row>
    <row r="19" spans="8:42" x14ac:dyDescent="0.3">
      <c r="H19" s="13" t="s">
        <v>3857</v>
      </c>
      <c r="I19" s="13" t="str">
        <v>In Stock</v>
      </c>
      <c r="J19" s="43"/>
      <c r="AB19" s="65">
        <v>45890</v>
      </c>
      <c r="AC19" s="66" t="str">
        <f>IF(AB19="","No Date", IF(AB19&lt;$AC$1,"Overdue","OnTime"))</f>
        <v>Overdue</v>
      </c>
      <c r="AJ19" s="11" t="s">
        <v>6368</v>
      </c>
      <c r="AK19" s="8">
        <v>5846596.1799999997</v>
      </c>
      <c r="AO19" s="13">
        <f>(Cleaned_Data!S19)-((Cleaned_Data!S19)*10%)</f>
        <v>72.900000000000006</v>
      </c>
      <c r="AP19" s="13" t="str">
        <v>Safe</v>
      </c>
    </row>
    <row r="20" spans="8:42" x14ac:dyDescent="0.3">
      <c r="H20" s="13" t="s">
        <v>70</v>
      </c>
      <c r="I20" s="13" t="str">
        <v>In Stock</v>
      </c>
      <c r="J20" s="43"/>
      <c r="AB20" s="65">
        <v>45940</v>
      </c>
      <c r="AC20" s="66" t="str">
        <f>IF(AB20="","No Date", IF(AB20&lt;$AC$1,"Overdue","OnTime"))</f>
        <v>OnTime</v>
      </c>
      <c r="AJ20" s="11" t="s">
        <v>74</v>
      </c>
      <c r="AK20" s="8">
        <v>5800269.6000000006</v>
      </c>
      <c r="AO20" s="13">
        <f>(Cleaned_Data!S20)-((Cleaned_Data!S20)*10%)</f>
        <v>168.3</v>
      </c>
      <c r="AP20" s="13" t="str">
        <v>Safe</v>
      </c>
    </row>
    <row r="21" spans="8:42" x14ac:dyDescent="0.3">
      <c r="H21" s="13" t="s">
        <v>72</v>
      </c>
      <c r="I21" s="13" t="str">
        <v>Low Stock</v>
      </c>
      <c r="J21" s="43"/>
      <c r="AB21" s="65">
        <v>45865</v>
      </c>
      <c r="AC21" s="66" t="str">
        <f>IF(AB21="","No Date", IF(AB21&lt;$AC$1,"Overdue","OnTime"))</f>
        <v>Overdue</v>
      </c>
      <c r="AJ21" s="11" t="s">
        <v>2329</v>
      </c>
      <c r="AK21" s="8">
        <v>5764849.3200000003</v>
      </c>
      <c r="AO21" s="13">
        <f>(Cleaned_Data!S21)-((Cleaned_Data!S21)*10%)</f>
        <v>79.2</v>
      </c>
      <c r="AP21" s="13" t="str">
        <v>Risk</v>
      </c>
    </row>
    <row r="22" spans="8:42" x14ac:dyDescent="0.3">
      <c r="H22" s="13" t="s">
        <v>74</v>
      </c>
      <c r="I22" s="13" t="str">
        <v>In Stock</v>
      </c>
      <c r="J22" s="43"/>
      <c r="AB22" s="65">
        <v>45940</v>
      </c>
      <c r="AC22" s="66" t="str">
        <f>IF(AB22="","No Date", IF(AB22&lt;$AC$1,"Overdue","OnTime"))</f>
        <v>OnTime</v>
      </c>
      <c r="AJ22" s="11" t="s">
        <v>1635</v>
      </c>
      <c r="AK22" s="8">
        <v>5741491.5800000001</v>
      </c>
      <c r="AO22" s="13">
        <f>(Cleaned_Data!S22)-((Cleaned_Data!S22)*10%)</f>
        <v>121.5</v>
      </c>
      <c r="AP22" s="13" t="str">
        <v>Safe</v>
      </c>
    </row>
    <row r="23" spans="8:42" x14ac:dyDescent="0.3">
      <c r="H23" s="13" t="s">
        <v>76</v>
      </c>
      <c r="I23" s="13" t="str">
        <v>In Stock</v>
      </c>
      <c r="J23" s="43"/>
      <c r="AB23" s="65">
        <v>45891</v>
      </c>
      <c r="AC23" s="66" t="str">
        <f>IF(AB23="","No Date", IF(AB23&lt;$AC$1,"Overdue","OnTime"))</f>
        <v>Overdue</v>
      </c>
      <c r="AJ23" s="11" t="s">
        <v>299</v>
      </c>
      <c r="AK23" s="8">
        <v>5677436.21</v>
      </c>
      <c r="AO23" s="13">
        <f>(Cleaned_Data!S23)-((Cleaned_Data!S23)*10%)</f>
        <v>121.5</v>
      </c>
      <c r="AP23" s="13" t="str">
        <v>Safe</v>
      </c>
    </row>
    <row r="24" spans="8:42" x14ac:dyDescent="0.3">
      <c r="H24" s="13" t="s">
        <v>78</v>
      </c>
      <c r="I24" s="13" t="str">
        <v>Low Stock</v>
      </c>
      <c r="J24" s="43"/>
      <c r="AB24" s="65">
        <v>45936</v>
      </c>
      <c r="AC24" s="66" t="str">
        <f>IF(AB24="","No Date", IF(AB24&lt;$AC$1,"Overdue","OnTime"))</f>
        <v>OnTime</v>
      </c>
      <c r="AJ24" s="11" t="s">
        <v>911</v>
      </c>
      <c r="AK24" s="8">
        <v>5662957.0500000007</v>
      </c>
      <c r="AO24" s="13">
        <f>(Cleaned_Data!S24)-((Cleaned_Data!S24)*10%)</f>
        <v>36</v>
      </c>
      <c r="AP24" s="13" t="str">
        <v>Risk</v>
      </c>
    </row>
    <row r="25" spans="8:42" x14ac:dyDescent="0.3">
      <c r="H25" s="13" t="s">
        <v>80</v>
      </c>
      <c r="I25" s="13" t="str">
        <v>In Stock</v>
      </c>
      <c r="J25" s="43"/>
      <c r="AB25" s="65">
        <v>45876</v>
      </c>
      <c r="AC25" s="66" t="str">
        <f>IF(AB25="","No Date", IF(AB25&lt;$AC$1,"Overdue","OnTime"))</f>
        <v>Overdue</v>
      </c>
      <c r="AJ25" s="11" t="s">
        <v>3492</v>
      </c>
      <c r="AK25" s="8">
        <v>5495047.4799999995</v>
      </c>
      <c r="AO25" s="13">
        <f>(Cleaned_Data!S25)-((Cleaned_Data!S25)*10%)</f>
        <v>42.3</v>
      </c>
      <c r="AP25" s="13" t="str">
        <v>Safe</v>
      </c>
    </row>
    <row r="26" spans="8:42" x14ac:dyDescent="0.3">
      <c r="H26" s="13" t="s">
        <v>82</v>
      </c>
      <c r="I26" s="13" t="str">
        <v>In Stock</v>
      </c>
      <c r="J26" s="43"/>
      <c r="AB26" s="65">
        <v>45864</v>
      </c>
      <c r="AC26" s="66" t="str">
        <f>IF(AB26="","No Date", IF(AB26&lt;$AC$1,"Overdue","OnTime"))</f>
        <v>Overdue</v>
      </c>
      <c r="AJ26" s="11" t="s">
        <v>104</v>
      </c>
      <c r="AK26" s="8">
        <v>5489411.8399999999</v>
      </c>
      <c r="AO26" s="13">
        <f>(Cleaned_Data!S26)-((Cleaned_Data!S26)*10%)</f>
        <v>88.2</v>
      </c>
      <c r="AP26" s="13" t="str">
        <v>Safe</v>
      </c>
    </row>
    <row r="27" spans="8:42" x14ac:dyDescent="0.3">
      <c r="H27" s="13" t="s">
        <v>84</v>
      </c>
      <c r="I27" s="13" t="str">
        <v>Low Stock</v>
      </c>
      <c r="J27" s="43"/>
      <c r="AB27" s="65">
        <v>45925</v>
      </c>
      <c r="AC27" s="66" t="str">
        <f>IF(AB27="","No Date", IF(AB27&lt;$AC$1,"Overdue","OnTime"))</f>
        <v>OnTime</v>
      </c>
      <c r="AJ27" s="11" t="s">
        <v>2185</v>
      </c>
      <c r="AK27" s="8">
        <v>5443125.3200000003</v>
      </c>
      <c r="AO27" s="13">
        <f>(Cleaned_Data!S27)-((Cleaned_Data!S27)*10%)</f>
        <v>30.6</v>
      </c>
      <c r="AP27" s="13" t="str">
        <v>Risk</v>
      </c>
    </row>
    <row r="28" spans="8:42" x14ac:dyDescent="0.3">
      <c r="H28" s="13" t="s">
        <v>4826</v>
      </c>
      <c r="I28" s="13" t="str">
        <v>In Stock</v>
      </c>
      <c r="J28" s="43"/>
      <c r="AB28" s="65">
        <v>45862</v>
      </c>
      <c r="AC28" s="66" t="str">
        <f>IF(AB28="","No Date", IF(AB28&lt;$AC$1,"Overdue","OnTime"))</f>
        <v>Overdue</v>
      </c>
      <c r="AJ28" s="11" t="s">
        <v>202</v>
      </c>
      <c r="AK28" s="8">
        <v>5263979.8499999996</v>
      </c>
      <c r="AO28" s="13">
        <f>(Cleaned_Data!S28)-((Cleaned_Data!S28)*10%)</f>
        <v>117</v>
      </c>
      <c r="AP28" s="13" t="str">
        <v>Safe</v>
      </c>
    </row>
    <row r="29" spans="8:42" x14ac:dyDescent="0.3">
      <c r="H29" s="13" t="s">
        <v>88</v>
      </c>
      <c r="I29" s="13" t="str">
        <v>In Stock</v>
      </c>
      <c r="J29" s="43"/>
      <c r="AB29" s="65">
        <v>45938</v>
      </c>
      <c r="AC29" s="66" t="str">
        <f>IF(AB29="","No Date", IF(AB29&lt;$AC$1,"Overdue","OnTime"))</f>
        <v>OnTime</v>
      </c>
      <c r="AJ29" s="11" t="s">
        <v>3573</v>
      </c>
      <c r="AK29" s="8">
        <v>5259480.95</v>
      </c>
      <c r="AO29" s="13">
        <f>(Cleaned_Data!S29)-((Cleaned_Data!S29)*10%)</f>
        <v>126.9</v>
      </c>
      <c r="AP29" s="13" t="str">
        <v>Safe</v>
      </c>
    </row>
    <row r="30" spans="8:42" x14ac:dyDescent="0.3">
      <c r="H30" s="13" t="s">
        <v>90</v>
      </c>
      <c r="I30" s="13" t="str">
        <v>In Stock</v>
      </c>
      <c r="J30" s="43"/>
      <c r="AB30" s="65">
        <v>45893</v>
      </c>
      <c r="AC30" s="66" t="str">
        <f>IF(AB30="","No Date", IF(AB30&lt;$AC$1,"Overdue","OnTime"))</f>
        <v>Overdue</v>
      </c>
      <c r="AJ30" s="11" t="s">
        <v>6423</v>
      </c>
      <c r="AK30" s="8">
        <v>5197084.7799999993</v>
      </c>
      <c r="AO30" s="13">
        <f>(Cleaned_Data!S30)-((Cleaned_Data!S30)*10%)</f>
        <v>80.099999999999994</v>
      </c>
      <c r="AP30" s="13" t="str">
        <v>Safe</v>
      </c>
    </row>
    <row r="31" spans="8:42" x14ac:dyDescent="0.3">
      <c r="H31" s="13" t="s">
        <v>92</v>
      </c>
      <c r="I31" s="13" t="str">
        <v>Low Stock</v>
      </c>
      <c r="J31" s="43"/>
      <c r="AB31" s="65">
        <v>45854</v>
      </c>
      <c r="AC31" s="66" t="str">
        <f>IF(AB31="","No Date", IF(AB31&lt;$AC$1,"Overdue","OnTime"))</f>
        <v>Overdue</v>
      </c>
      <c r="AJ31" s="11" t="s">
        <v>3257</v>
      </c>
      <c r="AK31" s="8">
        <v>5156218.46</v>
      </c>
      <c r="AO31" s="13">
        <f>(Cleaned_Data!S31)-((Cleaned_Data!S31)*10%)</f>
        <v>55.8</v>
      </c>
      <c r="AP31" s="13" t="str">
        <v>Risk</v>
      </c>
    </row>
    <row r="32" spans="8:42" x14ac:dyDescent="0.3">
      <c r="H32" s="13" t="s">
        <v>94</v>
      </c>
      <c r="I32" s="13" t="str">
        <v>In Stock</v>
      </c>
      <c r="J32" s="43"/>
      <c r="AB32" s="65">
        <v>45908</v>
      </c>
      <c r="AC32" s="66" t="str">
        <f>IF(AB32="","No Date", IF(AB32&lt;$AC$1,"Overdue","OnTime"))</f>
        <v>OnTime</v>
      </c>
      <c r="AJ32" s="11" t="s">
        <v>6657</v>
      </c>
      <c r="AK32" s="8">
        <v>5048622.4000000004</v>
      </c>
      <c r="AO32" s="13">
        <f>(Cleaned_Data!S32)-((Cleaned_Data!S32)*10%)</f>
        <v>135</v>
      </c>
      <c r="AP32" s="13" t="str">
        <v>Safe</v>
      </c>
    </row>
    <row r="33" spans="8:42" x14ac:dyDescent="0.3">
      <c r="H33" s="13" t="s">
        <v>96</v>
      </c>
      <c r="I33" s="13" t="str">
        <v>Low Stock</v>
      </c>
      <c r="J33" s="43"/>
      <c r="AB33" s="65">
        <v>45894</v>
      </c>
      <c r="AC33" s="66" t="str">
        <f>IF(AB33="","No Date", IF(AB33&lt;$AC$1,"Overdue","OnTime"))</f>
        <v>Overdue</v>
      </c>
      <c r="AJ33" s="11" t="s">
        <v>2088</v>
      </c>
      <c r="AK33" s="8">
        <v>4935720.68</v>
      </c>
      <c r="AO33" s="13">
        <f>(Cleaned_Data!S33)-((Cleaned_Data!S33)*10%)</f>
        <v>10.8</v>
      </c>
      <c r="AP33" s="13" t="str">
        <v>Risk</v>
      </c>
    </row>
    <row r="34" spans="8:42" x14ac:dyDescent="0.3">
      <c r="H34" s="13" t="s">
        <v>98</v>
      </c>
      <c r="I34" s="13" t="str">
        <v>Low Stock</v>
      </c>
      <c r="J34" s="43"/>
      <c r="AB34" s="65">
        <v>45905</v>
      </c>
      <c r="AC34" s="66" t="str">
        <f>IF(AB34="","No Date", IF(AB34&lt;$AC$1,"Overdue","OnTime"))</f>
        <v>OnTime</v>
      </c>
      <c r="AJ34" s="11" t="s">
        <v>2678</v>
      </c>
      <c r="AK34" s="8">
        <v>4925590.71</v>
      </c>
      <c r="AO34" s="13">
        <f>(Cleaned_Data!S34)-((Cleaned_Data!S34)*10%)</f>
        <v>24.3</v>
      </c>
      <c r="AP34" s="13" t="str">
        <v>Risk</v>
      </c>
    </row>
    <row r="35" spans="8:42" x14ac:dyDescent="0.3">
      <c r="H35" s="13" t="s">
        <v>100</v>
      </c>
      <c r="I35" s="13" t="str">
        <v>Low Stock</v>
      </c>
      <c r="J35" s="43"/>
      <c r="AB35" s="65">
        <v>45865</v>
      </c>
      <c r="AC35" s="66" t="str">
        <f>IF(AB35="","No Date", IF(AB35&lt;$AC$1,"Overdue","OnTime"))</f>
        <v>Overdue</v>
      </c>
      <c r="AJ35" s="11" t="s">
        <v>6127</v>
      </c>
      <c r="AK35" s="8">
        <v>4892475.9600000009</v>
      </c>
      <c r="AO35" s="13">
        <f>(Cleaned_Data!S35)-((Cleaned_Data!S35)*10%)</f>
        <v>24.3</v>
      </c>
      <c r="AP35" s="13" t="str">
        <v>Risk</v>
      </c>
    </row>
    <row r="36" spans="8:42" x14ac:dyDescent="0.3">
      <c r="H36" s="13" t="s">
        <v>102</v>
      </c>
      <c r="I36" s="13" t="str">
        <v>In Stock</v>
      </c>
      <c r="J36" s="43"/>
      <c r="AB36" s="65">
        <v>45929</v>
      </c>
      <c r="AC36" s="66" t="str">
        <f>IF(AB36="","No Date", IF(AB36&lt;$AC$1,"Overdue","OnTime"))</f>
        <v>OnTime</v>
      </c>
      <c r="AJ36" s="11" t="s">
        <v>871</v>
      </c>
      <c r="AK36" s="8">
        <v>4887771.1100000003</v>
      </c>
      <c r="AO36" s="13">
        <f>(Cleaned_Data!S36)-((Cleaned_Data!S36)*10%)</f>
        <v>114.3</v>
      </c>
      <c r="AP36" s="13" t="str">
        <v>Safe</v>
      </c>
    </row>
    <row r="37" spans="8:42" x14ac:dyDescent="0.3">
      <c r="H37" s="13" t="s">
        <v>104</v>
      </c>
      <c r="I37" s="13" t="str">
        <v>In Stock</v>
      </c>
      <c r="J37" s="43"/>
      <c r="AB37" s="65">
        <v>45882</v>
      </c>
      <c r="AC37" s="66" t="str">
        <f>IF(AB37="","No Date", IF(AB37&lt;$AC$1,"Overdue","OnTime"))</f>
        <v>Overdue</v>
      </c>
      <c r="AJ37" s="11" t="s">
        <v>729</v>
      </c>
      <c r="AK37" s="8">
        <v>4821697.1300000008</v>
      </c>
      <c r="AO37" s="13">
        <f>(Cleaned_Data!S37)-((Cleaned_Data!S37)*10%)</f>
        <v>170.1</v>
      </c>
      <c r="AP37" s="13" t="str">
        <v>Safe</v>
      </c>
    </row>
    <row r="38" spans="8:42" x14ac:dyDescent="0.3">
      <c r="H38" s="13" t="s">
        <v>106</v>
      </c>
      <c r="I38" s="13" t="str">
        <v>In Stock</v>
      </c>
      <c r="J38" s="43"/>
      <c r="AB38" s="65">
        <v>45915</v>
      </c>
      <c r="AC38" s="66" t="str">
        <f>IF(AB38="","No Date", IF(AB38&lt;$AC$1,"Overdue","OnTime"))</f>
        <v>OnTime</v>
      </c>
      <c r="AJ38" s="11" t="s">
        <v>6224</v>
      </c>
      <c r="AK38" s="8">
        <v>4819554.34</v>
      </c>
      <c r="AO38" s="13">
        <f>(Cleaned_Data!S38)-((Cleaned_Data!S38)*10%)</f>
        <v>177.3</v>
      </c>
      <c r="AP38" s="13" t="str">
        <v>Safe</v>
      </c>
    </row>
    <row r="39" spans="8:42" x14ac:dyDescent="0.3">
      <c r="H39" s="13" t="s">
        <v>108</v>
      </c>
      <c r="I39" s="13" t="str">
        <v>In Stock</v>
      </c>
      <c r="J39" s="43"/>
      <c r="AB39" s="65">
        <v>45916</v>
      </c>
      <c r="AC39" s="66" t="str">
        <f>IF(AB39="","No Date", IF(AB39&lt;$AC$1,"Overdue","OnTime"))</f>
        <v>OnTime</v>
      </c>
      <c r="AJ39" s="11" t="s">
        <v>1615</v>
      </c>
      <c r="AK39" s="8">
        <v>4796354.3900000006</v>
      </c>
      <c r="AO39" s="13">
        <f>(Cleaned_Data!S39)-((Cleaned_Data!S39)*10%)</f>
        <v>147.6</v>
      </c>
      <c r="AP39" s="13" t="str">
        <v>Safe</v>
      </c>
    </row>
    <row r="40" spans="8:42" x14ac:dyDescent="0.3">
      <c r="H40" s="13" t="s">
        <v>110</v>
      </c>
      <c r="I40" s="13" t="str">
        <v>In Stock</v>
      </c>
      <c r="J40" s="43"/>
      <c r="AB40" s="65">
        <v>45895</v>
      </c>
      <c r="AC40" s="66" t="str">
        <f>IF(AB40="","No Date", IF(AB40&lt;$AC$1,"Overdue","OnTime"))</f>
        <v>Overdue</v>
      </c>
      <c r="AJ40" s="11" t="s">
        <v>6086</v>
      </c>
      <c r="AK40" s="8">
        <v>4775428.5999999996</v>
      </c>
      <c r="AO40" s="13">
        <f>(Cleaned_Data!S40)-((Cleaned_Data!S40)*10%)</f>
        <v>52.2</v>
      </c>
      <c r="AP40" s="13" t="str">
        <v>Safe</v>
      </c>
    </row>
    <row r="41" spans="8:42" x14ac:dyDescent="0.3">
      <c r="H41" s="13" t="s">
        <v>112</v>
      </c>
      <c r="I41" s="13" t="str">
        <v>In Stock</v>
      </c>
      <c r="J41" s="43"/>
      <c r="AB41" s="65">
        <v>45936</v>
      </c>
      <c r="AC41" s="66" t="str">
        <f>IF(AB41="","No Date", IF(AB41&lt;$AC$1,"Overdue","OnTime"))</f>
        <v>OnTime</v>
      </c>
      <c r="AJ41" s="11" t="s">
        <v>1337</v>
      </c>
      <c r="AK41" s="8">
        <v>4748766.47</v>
      </c>
      <c r="AO41" s="13">
        <f>(Cleaned_Data!S41)-((Cleaned_Data!S41)*10%)</f>
        <v>161.1</v>
      </c>
      <c r="AP41" s="13" t="str">
        <v>Safe</v>
      </c>
    </row>
    <row r="42" spans="8:42" x14ac:dyDescent="0.3">
      <c r="H42" s="13" t="s">
        <v>114</v>
      </c>
      <c r="I42" s="13" t="str">
        <v>In Stock</v>
      </c>
      <c r="J42" s="43"/>
      <c r="AB42" s="65">
        <v>45927</v>
      </c>
      <c r="AC42" s="66" t="str">
        <f>IF(AB42="","No Date", IF(AB42&lt;$AC$1,"Overdue","OnTime"))</f>
        <v>OnTime</v>
      </c>
      <c r="AJ42" s="11" t="s">
        <v>2217</v>
      </c>
      <c r="AK42" s="8">
        <v>4735312.3900000006</v>
      </c>
      <c r="AO42" s="13">
        <f>(Cleaned_Data!S42)-((Cleaned_Data!S42)*10%)</f>
        <v>34.200000000000003</v>
      </c>
      <c r="AP42" s="13" t="str">
        <v>Safe</v>
      </c>
    </row>
    <row r="43" spans="8:42" x14ac:dyDescent="0.3">
      <c r="H43" s="13" t="s">
        <v>116</v>
      </c>
      <c r="I43" s="13" t="str">
        <v>In Stock</v>
      </c>
      <c r="J43" s="43"/>
      <c r="AB43" s="65">
        <v>45865</v>
      </c>
      <c r="AC43" s="66" t="str">
        <f>IF(AB43="","No Date", IF(AB43&lt;$AC$1,"Overdue","OnTime"))</f>
        <v>Overdue</v>
      </c>
      <c r="AJ43" s="11" t="s">
        <v>952</v>
      </c>
      <c r="AK43" s="8">
        <v>4712336.75</v>
      </c>
      <c r="AO43" s="13">
        <f>(Cleaned_Data!S43)-((Cleaned_Data!S43)*10%)</f>
        <v>100.8</v>
      </c>
      <c r="AP43" s="13" t="str">
        <v>Safe</v>
      </c>
    </row>
    <row r="44" spans="8:42" x14ac:dyDescent="0.3">
      <c r="H44" s="13" t="s">
        <v>118</v>
      </c>
      <c r="I44" s="13" t="str">
        <v>In Stock</v>
      </c>
      <c r="J44" s="43"/>
      <c r="AB44" s="65">
        <v>45917</v>
      </c>
      <c r="AC44" s="66" t="str">
        <f>IF(AB44="","No Date", IF(AB44&lt;$AC$1,"Overdue","OnTime"))</f>
        <v>OnTime</v>
      </c>
      <c r="AJ44" s="11" t="s">
        <v>4338</v>
      </c>
      <c r="AK44" s="8">
        <v>4704997</v>
      </c>
      <c r="AO44" s="13">
        <f>(Cleaned_Data!S44)-((Cleaned_Data!S44)*10%)</f>
        <v>47.7</v>
      </c>
      <c r="AP44" s="13" t="str">
        <v>Safe</v>
      </c>
    </row>
    <row r="45" spans="8:42" x14ac:dyDescent="0.3">
      <c r="H45" s="13" t="s">
        <v>120</v>
      </c>
      <c r="I45" s="13" t="str">
        <v>Low Stock</v>
      </c>
      <c r="J45" s="43"/>
      <c r="AB45" s="65">
        <v>45938</v>
      </c>
      <c r="AC45" s="66" t="str">
        <f>IF(AB45="","No Date", IF(AB45&lt;$AC$1,"Overdue","OnTime"))</f>
        <v>OnTime</v>
      </c>
      <c r="AJ45" s="11" t="s">
        <v>4915</v>
      </c>
      <c r="AK45" s="8">
        <v>4689593.0200000005</v>
      </c>
      <c r="AO45" s="13">
        <f>(Cleaned_Data!S45)-((Cleaned_Data!S45)*10%)</f>
        <v>46.8</v>
      </c>
      <c r="AP45" s="13" t="str">
        <v>Risk</v>
      </c>
    </row>
    <row r="46" spans="8:42" x14ac:dyDescent="0.3">
      <c r="H46" s="13" t="s">
        <v>122</v>
      </c>
      <c r="I46" s="13" t="str">
        <v>Low Stock</v>
      </c>
      <c r="J46" s="43"/>
      <c r="AB46" s="65">
        <v>45913</v>
      </c>
      <c r="AC46" s="66" t="str">
        <f>IF(AB46="","No Date", IF(AB46&lt;$AC$1,"Overdue","OnTime"))</f>
        <v>OnTime</v>
      </c>
      <c r="AJ46" s="11" t="s">
        <v>4058</v>
      </c>
      <c r="AK46" s="8">
        <v>4687805.3499999996</v>
      </c>
      <c r="AO46" s="13">
        <f>(Cleaned_Data!S46)-((Cleaned_Data!S46)*10%)</f>
        <v>60.3</v>
      </c>
      <c r="AP46" s="13" t="str">
        <v>Risk</v>
      </c>
    </row>
    <row r="47" spans="8:42" x14ac:dyDescent="0.3">
      <c r="H47" s="13" t="s">
        <v>124</v>
      </c>
      <c r="I47" s="13" t="str">
        <v>In Stock</v>
      </c>
      <c r="J47" s="43"/>
      <c r="AB47" s="65">
        <v>45942</v>
      </c>
      <c r="AC47" s="66" t="str">
        <f>IF(AB47="","No Date", IF(AB47&lt;$AC$1,"Overdue","OnTime"))</f>
        <v>OnTime</v>
      </c>
      <c r="AJ47" s="11" t="s">
        <v>2476</v>
      </c>
      <c r="AK47" s="8">
        <v>4681599.43</v>
      </c>
      <c r="AO47" s="13">
        <f>(Cleaned_Data!S47)-((Cleaned_Data!S47)*10%)</f>
        <v>129.6</v>
      </c>
      <c r="AP47" s="13" t="str">
        <v>Safe</v>
      </c>
    </row>
    <row r="48" spans="8:42" x14ac:dyDescent="0.3">
      <c r="H48" s="13" t="s">
        <v>126</v>
      </c>
      <c r="I48" s="13" t="str">
        <v>In Stock</v>
      </c>
      <c r="J48" s="43"/>
      <c r="AB48" s="65">
        <v>45921</v>
      </c>
      <c r="AC48" s="66" t="str">
        <f>IF(AB48="","No Date", IF(AB48&lt;$AC$1,"Overdue","OnTime"))</f>
        <v>OnTime</v>
      </c>
      <c r="AJ48" s="11" t="s">
        <v>1154</v>
      </c>
      <c r="AK48" s="8">
        <v>4608271.1900000004</v>
      </c>
      <c r="AO48" s="13">
        <f>(Cleaned_Data!S48)-((Cleaned_Data!S48)*10%)</f>
        <v>87.3</v>
      </c>
      <c r="AP48" s="13" t="str">
        <v>Risk</v>
      </c>
    </row>
    <row r="49" spans="8:42" x14ac:dyDescent="0.3">
      <c r="H49" s="13" t="s">
        <v>128</v>
      </c>
      <c r="I49" s="13" t="str">
        <v>In Stock</v>
      </c>
      <c r="J49" s="43"/>
      <c r="AB49" s="65">
        <v>45863</v>
      </c>
      <c r="AC49" s="66" t="str">
        <f>IF(AB49="","No Date", IF(AB49&lt;$AC$1,"Overdue","OnTime"))</f>
        <v>Overdue</v>
      </c>
      <c r="AJ49" s="11" t="s">
        <v>1254</v>
      </c>
      <c r="AK49" s="8">
        <v>4606316.1099999994</v>
      </c>
      <c r="AO49" s="13">
        <f>(Cleaned_Data!S49)-((Cleaned_Data!S49)*10%)</f>
        <v>86.4</v>
      </c>
      <c r="AP49" s="13" t="str">
        <v>Risk</v>
      </c>
    </row>
    <row r="50" spans="8:42" x14ac:dyDescent="0.3">
      <c r="H50" s="13" t="s">
        <v>130</v>
      </c>
      <c r="I50" s="13" t="str">
        <v>In Stock</v>
      </c>
      <c r="J50" s="43"/>
      <c r="AB50" s="65">
        <v>45897</v>
      </c>
      <c r="AC50" s="66" t="str">
        <f>IF(AB50="","No Date", IF(AB50&lt;$AC$1,"Overdue","OnTime"))</f>
        <v>Overdue</v>
      </c>
      <c r="AJ50" s="11" t="s">
        <v>625</v>
      </c>
      <c r="AK50" s="8">
        <v>4578963.3</v>
      </c>
      <c r="AO50" s="13">
        <f>(Cleaned_Data!S50)-((Cleaned_Data!S50)*10%)</f>
        <v>82.8</v>
      </c>
      <c r="AP50" s="13" t="str">
        <v>Safe</v>
      </c>
    </row>
    <row r="51" spans="8:42" x14ac:dyDescent="0.3">
      <c r="H51" s="13" t="s">
        <v>132</v>
      </c>
      <c r="I51" s="13" t="str">
        <v>In Stock</v>
      </c>
      <c r="J51" s="43"/>
      <c r="AB51" s="65">
        <v>45865</v>
      </c>
      <c r="AC51" s="66" t="str">
        <f>IF(AB51="","No Date", IF(AB51&lt;$AC$1,"Overdue","OnTime"))</f>
        <v>Overdue</v>
      </c>
      <c r="AJ51" s="11" t="s">
        <v>588</v>
      </c>
      <c r="AK51" s="8">
        <v>4556028.26</v>
      </c>
      <c r="AO51" s="13">
        <f>(Cleaned_Data!S51)-((Cleaned_Data!S51)*10%)</f>
        <v>146.69999999999999</v>
      </c>
      <c r="AP51" s="13" t="str">
        <v>Safe</v>
      </c>
    </row>
    <row r="52" spans="8:42" x14ac:dyDescent="0.3">
      <c r="H52" s="13" t="s">
        <v>134</v>
      </c>
      <c r="I52" s="13" t="str">
        <v>In Stock</v>
      </c>
      <c r="J52" s="43"/>
      <c r="AB52" s="65">
        <v>45903</v>
      </c>
      <c r="AC52" s="66" t="str">
        <f>IF(AB52="","No Date", IF(AB52&lt;$AC$1,"Overdue","OnTime"))</f>
        <v>OnTime</v>
      </c>
      <c r="AJ52" s="11" t="s">
        <v>377</v>
      </c>
      <c r="AK52" s="8">
        <v>4553684.0199999996</v>
      </c>
      <c r="AO52" s="13">
        <f>(Cleaned_Data!S52)-((Cleaned_Data!S52)*10%)</f>
        <v>132.30000000000001</v>
      </c>
      <c r="AP52" s="13" t="str">
        <v>Safe</v>
      </c>
    </row>
    <row r="53" spans="8:42" x14ac:dyDescent="0.3">
      <c r="H53" s="13" t="s">
        <v>136</v>
      </c>
      <c r="I53" s="13" t="str">
        <v>In Stock</v>
      </c>
      <c r="J53" s="43"/>
      <c r="AB53" s="65">
        <v>45921</v>
      </c>
      <c r="AC53" s="66" t="str">
        <f>IF(AB53="","No Date", IF(AB53&lt;$AC$1,"Overdue","OnTime"))</f>
        <v>OnTime</v>
      </c>
      <c r="AJ53" s="11" t="s">
        <v>631</v>
      </c>
      <c r="AK53" s="8">
        <v>4526921.79</v>
      </c>
      <c r="AO53" s="13">
        <f>(Cleaned_Data!S53)-((Cleaned_Data!S53)*10%)</f>
        <v>150.30000000000001</v>
      </c>
      <c r="AP53" s="13" t="str">
        <v>Safe</v>
      </c>
    </row>
    <row r="54" spans="8:42" x14ac:dyDescent="0.3">
      <c r="H54" s="13" t="s">
        <v>138</v>
      </c>
      <c r="I54" s="13" t="str">
        <v>Low Stock</v>
      </c>
      <c r="J54" s="43"/>
      <c r="AB54" s="65">
        <v>45887</v>
      </c>
      <c r="AC54" s="66" t="str">
        <f>IF(AB54="","No Date", IF(AB54&lt;$AC$1,"Overdue","OnTime"))</f>
        <v>Overdue</v>
      </c>
      <c r="AJ54" s="11" t="s">
        <v>2129</v>
      </c>
      <c r="AK54" s="8">
        <v>4495453.33</v>
      </c>
      <c r="AO54" s="13">
        <f>(Cleaned_Data!S54)-((Cleaned_Data!S54)*10%)</f>
        <v>9</v>
      </c>
      <c r="AP54" s="13" t="str">
        <v>Risk</v>
      </c>
    </row>
    <row r="55" spans="8:42" x14ac:dyDescent="0.3">
      <c r="H55" s="13" t="s">
        <v>140</v>
      </c>
      <c r="I55" s="13" t="str">
        <v>In Stock</v>
      </c>
      <c r="J55" s="43"/>
      <c r="AB55" s="65">
        <v>45906</v>
      </c>
      <c r="AC55" s="66" t="str">
        <f>IF(AB55="","No Date", IF(AB55&lt;$AC$1,"Overdue","OnTime"))</f>
        <v>OnTime</v>
      </c>
      <c r="AJ55" s="11" t="s">
        <v>2359</v>
      </c>
      <c r="AK55" s="8">
        <v>4481348.32</v>
      </c>
      <c r="AO55" s="13">
        <f>(Cleaned_Data!S55)-((Cleaned_Data!S55)*10%)</f>
        <v>36.9</v>
      </c>
      <c r="AP55" s="13" t="str">
        <v>Safe</v>
      </c>
    </row>
    <row r="56" spans="8:42" x14ac:dyDescent="0.3">
      <c r="H56" s="13" t="s">
        <v>142</v>
      </c>
      <c r="I56" s="13" t="str">
        <v>In Stock</v>
      </c>
      <c r="J56" s="43"/>
      <c r="AB56" s="65">
        <v>45898</v>
      </c>
      <c r="AC56" s="66" t="str">
        <f>IF(AB56="","No Date", IF(AB56&lt;$AC$1,"Overdue","OnTime"))</f>
        <v>Overdue</v>
      </c>
      <c r="AJ56" s="11" t="s">
        <v>657</v>
      </c>
      <c r="AK56" s="8">
        <v>4467456</v>
      </c>
      <c r="AO56" s="13">
        <f>(Cleaned_Data!S56)-((Cleaned_Data!S56)*10%)</f>
        <v>53.1</v>
      </c>
      <c r="AP56" s="13" t="str">
        <v>Safe</v>
      </c>
    </row>
    <row r="57" spans="8:42" x14ac:dyDescent="0.3">
      <c r="H57" s="13" t="s">
        <v>144</v>
      </c>
      <c r="I57" s="13" t="str">
        <v>Low Stock</v>
      </c>
      <c r="J57" s="43"/>
      <c r="AB57" s="65">
        <v>45925</v>
      </c>
      <c r="AC57" s="66" t="str">
        <f>IF(AB57="","No Date", IF(AB57&lt;$AC$1,"Overdue","OnTime"))</f>
        <v>OnTime</v>
      </c>
      <c r="AJ57" s="11" t="s">
        <v>5800</v>
      </c>
      <c r="AK57" s="8">
        <v>4464013.46</v>
      </c>
      <c r="AO57" s="13">
        <f>(Cleaned_Data!S57)-((Cleaned_Data!S57)*10%)</f>
        <v>32.4</v>
      </c>
      <c r="AP57" s="13" t="str">
        <v>Risk</v>
      </c>
    </row>
    <row r="58" spans="8:42" x14ac:dyDescent="0.3">
      <c r="H58" s="13" t="s">
        <v>146</v>
      </c>
      <c r="I58" s="13" t="str">
        <v>In Stock</v>
      </c>
      <c r="J58" s="43"/>
      <c r="AB58" s="65">
        <v>45856</v>
      </c>
      <c r="AC58" s="66" t="str">
        <f>IF(AB58="","No Date", IF(AB58&lt;$AC$1,"Overdue","OnTime"))</f>
        <v>Overdue</v>
      </c>
      <c r="AJ58" s="11" t="s">
        <v>1314</v>
      </c>
      <c r="AK58" s="8">
        <v>4444576.3000000007</v>
      </c>
      <c r="AO58" s="13">
        <f>(Cleaned_Data!S58)-((Cleaned_Data!S58)*10%)</f>
        <v>88.2</v>
      </c>
      <c r="AP58" s="13" t="str">
        <v>Safe</v>
      </c>
    </row>
    <row r="59" spans="8:42" x14ac:dyDescent="0.3">
      <c r="H59" s="13" t="s">
        <v>148</v>
      </c>
      <c r="I59" s="13" t="str">
        <v>In Stock</v>
      </c>
      <c r="J59" s="43"/>
      <c r="AB59" s="65">
        <v>45932</v>
      </c>
      <c r="AC59" s="66" t="str">
        <f>IF(AB59="","No Date", IF(AB59&lt;$AC$1,"Overdue","OnTime"))</f>
        <v>OnTime</v>
      </c>
      <c r="AJ59" s="11" t="s">
        <v>428</v>
      </c>
      <c r="AK59" s="8">
        <v>4434920.9000000004</v>
      </c>
      <c r="AO59" s="13">
        <f>(Cleaned_Data!S59)-((Cleaned_Data!S59)*10%)</f>
        <v>132.30000000000001</v>
      </c>
      <c r="AP59" s="13" t="str">
        <v>Safe</v>
      </c>
    </row>
    <row r="60" spans="8:42" x14ac:dyDescent="0.3">
      <c r="H60" s="13" t="s">
        <v>108</v>
      </c>
      <c r="I60" s="13" t="str">
        <v>In Stock</v>
      </c>
      <c r="J60" s="43"/>
      <c r="AB60" s="65">
        <v>45853</v>
      </c>
      <c r="AC60" s="66" t="str">
        <f>IF(AB60="","No Date", IF(AB60&lt;$AC$1,"Overdue","OnTime"))</f>
        <v>Overdue</v>
      </c>
      <c r="AJ60" s="11" t="s">
        <v>3683</v>
      </c>
      <c r="AK60" s="8">
        <v>4429197.37</v>
      </c>
      <c r="AO60" s="13">
        <f>(Cleaned_Data!S60)-((Cleaned_Data!S60)*10%)</f>
        <v>179.1</v>
      </c>
      <c r="AP60" s="13" t="str">
        <v>Safe</v>
      </c>
    </row>
    <row r="61" spans="8:42" x14ac:dyDescent="0.3">
      <c r="H61" s="13" t="s">
        <v>151</v>
      </c>
      <c r="I61" s="13" t="str">
        <v>In Stock</v>
      </c>
      <c r="J61" s="43"/>
      <c r="AB61" s="65">
        <v>45934</v>
      </c>
      <c r="AC61" s="66" t="str">
        <f>IF(AB61="","No Date", IF(AB61&lt;$AC$1,"Overdue","OnTime"))</f>
        <v>OnTime</v>
      </c>
      <c r="AJ61" s="11" t="s">
        <v>787</v>
      </c>
      <c r="AK61" s="8">
        <v>4425190.0900000008</v>
      </c>
      <c r="AO61" s="13">
        <f>(Cleaned_Data!S61)-((Cleaned_Data!S61)*10%)</f>
        <v>99.9</v>
      </c>
      <c r="AP61" s="13" t="str">
        <v>Safe</v>
      </c>
    </row>
    <row r="62" spans="8:42" x14ac:dyDescent="0.3">
      <c r="H62" s="13" t="s">
        <v>153</v>
      </c>
      <c r="I62" s="13" t="str">
        <v>Low Stock</v>
      </c>
      <c r="J62" s="43"/>
      <c r="AB62" s="65">
        <v>45889</v>
      </c>
      <c r="AC62" s="66" t="str">
        <f>IF(AB62="","No Date", IF(AB62&lt;$AC$1,"Overdue","OnTime"))</f>
        <v>Overdue</v>
      </c>
      <c r="AJ62" s="11" t="s">
        <v>4011</v>
      </c>
      <c r="AK62" s="8">
        <v>4409074.68</v>
      </c>
      <c r="AO62" s="13">
        <f>(Cleaned_Data!S62)-((Cleaned_Data!S62)*10%)</f>
        <v>72.900000000000006</v>
      </c>
      <c r="AP62" s="13" t="str">
        <v>Risk</v>
      </c>
    </row>
    <row r="63" spans="8:42" x14ac:dyDescent="0.3">
      <c r="H63" s="13" t="s">
        <v>155</v>
      </c>
      <c r="I63" s="13" t="str">
        <v>In Stock</v>
      </c>
      <c r="J63" s="43"/>
      <c r="AB63" s="65">
        <v>45909</v>
      </c>
      <c r="AC63" s="66" t="str">
        <f>IF(AB63="","No Date", IF(AB63&lt;$AC$1,"Overdue","OnTime"))</f>
        <v>OnTime</v>
      </c>
      <c r="AJ63" s="11" t="s">
        <v>339</v>
      </c>
      <c r="AK63" s="8">
        <v>4407820.2600000007</v>
      </c>
      <c r="AO63" s="13">
        <f>(Cleaned_Data!S63)-((Cleaned_Data!S63)*10%)</f>
        <v>151.19999999999999</v>
      </c>
      <c r="AP63" s="13" t="str">
        <v>Safe</v>
      </c>
    </row>
    <row r="64" spans="8:42" x14ac:dyDescent="0.3">
      <c r="H64" s="13" t="s">
        <v>157</v>
      </c>
      <c r="I64" s="13" t="str">
        <v>Low Stock</v>
      </c>
      <c r="J64" s="43"/>
      <c r="AB64" s="65">
        <v>45928</v>
      </c>
      <c r="AC64" s="66" t="str">
        <f>IF(AB64="","No Date", IF(AB64&lt;$AC$1,"Overdue","OnTime"))</f>
        <v>OnTime</v>
      </c>
      <c r="AJ64" s="11" t="s">
        <v>1704</v>
      </c>
      <c r="AK64" s="8">
        <v>4385792.2799999993</v>
      </c>
      <c r="AO64" s="13">
        <f>(Cleaned_Data!S64)-((Cleaned_Data!S64)*10%)</f>
        <v>18</v>
      </c>
      <c r="AP64" s="13" t="str">
        <v>Risk</v>
      </c>
    </row>
    <row r="65" spans="8:42" x14ac:dyDescent="0.3">
      <c r="H65" s="13" t="s">
        <v>159</v>
      </c>
      <c r="I65" s="13" t="str">
        <v>In Stock</v>
      </c>
      <c r="J65" s="43"/>
      <c r="AB65" s="65">
        <v>45935</v>
      </c>
      <c r="AC65" s="66" t="str">
        <f>IF(AB65="","No Date", IF(AB65&lt;$AC$1,"Overdue","OnTime"))</f>
        <v>OnTime</v>
      </c>
      <c r="AJ65" s="11" t="s">
        <v>1485</v>
      </c>
      <c r="AK65" s="8">
        <v>4371225.5999999996</v>
      </c>
      <c r="AO65" s="13">
        <f>(Cleaned_Data!S65)-((Cleaned_Data!S65)*10%)</f>
        <v>121.5</v>
      </c>
      <c r="AP65" s="13" t="str">
        <v>Safe</v>
      </c>
    </row>
    <row r="66" spans="8:42" x14ac:dyDescent="0.3">
      <c r="H66" s="13" t="s">
        <v>161</v>
      </c>
      <c r="I66" s="13" t="str">
        <v>Low Stock</v>
      </c>
      <c r="J66" s="43"/>
      <c r="AB66" s="65">
        <v>45889</v>
      </c>
      <c r="AC66" s="66" t="str">
        <f>IF(AB66="","No Date", IF(AB66&lt;$AC$1,"Overdue","OnTime"))</f>
        <v>Overdue</v>
      </c>
      <c r="AJ66" s="11" t="s">
        <v>361</v>
      </c>
      <c r="AK66" s="8">
        <v>4360379.04</v>
      </c>
      <c r="AO66" s="13">
        <f>(Cleaned_Data!S66)-((Cleaned_Data!S66)*10%)</f>
        <v>28.8</v>
      </c>
      <c r="AP66" s="13" t="str">
        <v>Risk</v>
      </c>
    </row>
    <row r="67" spans="8:42" x14ac:dyDescent="0.3">
      <c r="H67" s="13" t="s">
        <v>163</v>
      </c>
      <c r="I67" s="13" t="str">
        <v>In Stock</v>
      </c>
      <c r="J67" s="43"/>
      <c r="AB67" s="65">
        <v>45860</v>
      </c>
      <c r="AC67" s="66" t="str">
        <f t="shared" ref="AC67:AC130" si="0">IF(AB67="","No Date", IF(AB67&lt;$AC$1,"Overdue","OnTime"))</f>
        <v>Overdue</v>
      </c>
      <c r="AJ67" s="11" t="s">
        <v>2336</v>
      </c>
      <c r="AK67" s="8">
        <v>4356144.3499999996</v>
      </c>
      <c r="AO67" s="13">
        <f>(Cleaned_Data!S67)-((Cleaned_Data!S67)*10%)</f>
        <v>106.2</v>
      </c>
      <c r="AP67" s="13" t="str">
        <v>Safe</v>
      </c>
    </row>
    <row r="68" spans="8:42" x14ac:dyDescent="0.3">
      <c r="H68" s="13" t="s">
        <v>165</v>
      </c>
      <c r="I68" s="13" t="str">
        <v>Low Stock</v>
      </c>
      <c r="J68" s="43"/>
      <c r="AB68" s="65">
        <v>45853</v>
      </c>
      <c r="AC68" s="66" t="str">
        <f t="shared" si="0"/>
        <v>Overdue</v>
      </c>
      <c r="AJ68" s="11" t="s">
        <v>1070</v>
      </c>
      <c r="AK68" s="8">
        <v>4349010.5199999996</v>
      </c>
      <c r="AO68" s="13">
        <f>(Cleaned_Data!S68)-((Cleaned_Data!S68)*10%)</f>
        <v>45</v>
      </c>
      <c r="AP68" s="13" t="str">
        <v>Risk</v>
      </c>
    </row>
    <row r="69" spans="8:42" x14ac:dyDescent="0.3">
      <c r="H69" s="13" t="s">
        <v>167</v>
      </c>
      <c r="I69" s="13" t="str">
        <v>Low Stock</v>
      </c>
      <c r="J69" s="43"/>
      <c r="AB69" s="65">
        <v>45941</v>
      </c>
      <c r="AC69" s="66" t="str">
        <f t="shared" si="0"/>
        <v>OnTime</v>
      </c>
      <c r="AJ69" s="11" t="s">
        <v>178</v>
      </c>
      <c r="AK69" s="8">
        <v>4341965.59</v>
      </c>
      <c r="AO69" s="13">
        <f>(Cleaned_Data!S69)-((Cleaned_Data!S69)*10%)</f>
        <v>18</v>
      </c>
      <c r="AP69" s="13" t="str">
        <v>Risk</v>
      </c>
    </row>
    <row r="70" spans="8:42" x14ac:dyDescent="0.3">
      <c r="H70" s="13" t="s">
        <v>169</v>
      </c>
      <c r="I70" s="13" t="str">
        <v>In Stock</v>
      </c>
      <c r="J70" s="43"/>
      <c r="AB70" s="65">
        <v>45868</v>
      </c>
      <c r="AC70" s="66" t="str">
        <f t="shared" si="0"/>
        <v>Overdue</v>
      </c>
      <c r="AJ70" s="11" t="s">
        <v>1733</v>
      </c>
      <c r="AK70" s="8">
        <v>4334034.08</v>
      </c>
      <c r="AO70" s="13">
        <f>(Cleaned_Data!S70)-((Cleaned_Data!S70)*10%)</f>
        <v>171.9</v>
      </c>
      <c r="AP70" s="13" t="str">
        <v>Safe</v>
      </c>
    </row>
    <row r="71" spans="8:42" x14ac:dyDescent="0.3">
      <c r="H71" s="13" t="s">
        <v>171</v>
      </c>
      <c r="I71" s="13" t="str">
        <v>Low Stock</v>
      </c>
      <c r="J71" s="43"/>
      <c r="AB71" s="65">
        <v>45924</v>
      </c>
      <c r="AC71" s="66" t="str">
        <f t="shared" si="0"/>
        <v>OnTime</v>
      </c>
      <c r="AJ71" s="11" t="s">
        <v>1078</v>
      </c>
      <c r="AK71" s="8">
        <v>4302210.0200000005</v>
      </c>
      <c r="AO71" s="13">
        <f>(Cleaned_Data!S71)-((Cleaned_Data!S71)*10%)</f>
        <v>30.6</v>
      </c>
      <c r="AP71" s="13" t="str">
        <v>Risk</v>
      </c>
    </row>
    <row r="72" spans="8:42" x14ac:dyDescent="0.3">
      <c r="H72" s="13" t="s">
        <v>173</v>
      </c>
      <c r="I72" s="13" t="str">
        <v>In Stock</v>
      </c>
      <c r="J72" s="43"/>
      <c r="AB72" s="65">
        <v>45889</v>
      </c>
      <c r="AC72" s="66" t="str">
        <f t="shared" si="0"/>
        <v>Overdue</v>
      </c>
      <c r="AJ72" s="11" t="s">
        <v>1878</v>
      </c>
      <c r="AK72" s="8">
        <v>4298174.67</v>
      </c>
      <c r="AO72" s="13">
        <f>(Cleaned_Data!S72)-((Cleaned_Data!S72)*10%)</f>
        <v>153.9</v>
      </c>
      <c r="AP72" s="13" t="str">
        <v>Safe</v>
      </c>
    </row>
    <row r="73" spans="8:42" x14ac:dyDescent="0.3">
      <c r="H73" s="13" t="s">
        <v>175</v>
      </c>
      <c r="I73" s="13" t="str">
        <v>Low Stock</v>
      </c>
      <c r="J73" s="43"/>
      <c r="AB73" s="65">
        <v>45941</v>
      </c>
      <c r="AC73" s="66" t="str">
        <f t="shared" si="0"/>
        <v>OnTime</v>
      </c>
      <c r="AJ73" s="11" t="s">
        <v>1104</v>
      </c>
      <c r="AK73" s="8">
        <v>4288843.4400000004</v>
      </c>
      <c r="AO73" s="13">
        <f>(Cleaned_Data!S73)-((Cleaned_Data!S73)*10%)</f>
        <v>4.5</v>
      </c>
      <c r="AP73" s="13" t="str">
        <v>Risk</v>
      </c>
    </row>
    <row r="74" spans="8:42" x14ac:dyDescent="0.3">
      <c r="H74" s="13" t="s">
        <v>74</v>
      </c>
      <c r="I74" s="13" t="str">
        <v>In Stock</v>
      </c>
      <c r="J74" s="43"/>
      <c r="AB74" s="65">
        <v>45931</v>
      </c>
      <c r="AC74" s="66" t="str">
        <f t="shared" si="0"/>
        <v>OnTime</v>
      </c>
      <c r="AJ74" s="11" t="s">
        <v>3229</v>
      </c>
      <c r="AK74" s="8">
        <v>4286824.3199999994</v>
      </c>
      <c r="AO74" s="13">
        <f>(Cleaned_Data!S74)-((Cleaned_Data!S74)*10%)</f>
        <v>162</v>
      </c>
      <c r="AP74" s="13" t="str">
        <v>Safe</v>
      </c>
    </row>
    <row r="75" spans="8:42" x14ac:dyDescent="0.3">
      <c r="H75" s="13" t="s">
        <v>178</v>
      </c>
      <c r="I75" s="13" t="str">
        <v>In Stock</v>
      </c>
      <c r="J75" s="43"/>
      <c r="AB75" s="65">
        <v>45931</v>
      </c>
      <c r="AC75" s="66" t="str">
        <f t="shared" si="0"/>
        <v>OnTime</v>
      </c>
      <c r="AJ75" s="11" t="s">
        <v>353</v>
      </c>
      <c r="AK75" s="8">
        <v>4266380.55</v>
      </c>
      <c r="AO75" s="13">
        <f>(Cleaned_Data!S75)-((Cleaned_Data!S75)*10%)</f>
        <v>143.1</v>
      </c>
      <c r="AP75" s="13" t="str">
        <v>Safe</v>
      </c>
    </row>
    <row r="76" spans="8:42" x14ac:dyDescent="0.3">
      <c r="H76" s="13" t="s">
        <v>180</v>
      </c>
      <c r="I76" s="13" t="str">
        <v>Low Stock</v>
      </c>
      <c r="J76" s="43"/>
      <c r="AB76" s="65">
        <v>45876</v>
      </c>
      <c r="AC76" s="66" t="str">
        <f t="shared" si="0"/>
        <v>Overdue</v>
      </c>
      <c r="AJ76" s="11" t="s">
        <v>2987</v>
      </c>
      <c r="AK76" s="8">
        <v>4263210.79</v>
      </c>
      <c r="AO76" s="13">
        <f>(Cleaned_Data!S76)-((Cleaned_Data!S76)*10%)</f>
        <v>15.3</v>
      </c>
      <c r="AP76" s="13" t="str">
        <v>Risk</v>
      </c>
    </row>
    <row r="77" spans="8:42" x14ac:dyDescent="0.3">
      <c r="H77" s="13" t="s">
        <v>182</v>
      </c>
      <c r="I77" s="13" t="str">
        <v>Low Stock</v>
      </c>
      <c r="J77" s="43"/>
      <c r="AB77" s="65">
        <v>45883</v>
      </c>
      <c r="AC77" s="66" t="str">
        <f t="shared" si="0"/>
        <v>Overdue</v>
      </c>
      <c r="AJ77" s="11" t="s">
        <v>2321</v>
      </c>
      <c r="AK77" s="8">
        <v>4245032.45</v>
      </c>
      <c r="AO77" s="13">
        <f>(Cleaned_Data!S77)-((Cleaned_Data!S77)*10%)</f>
        <v>51.3</v>
      </c>
      <c r="AP77" s="13" t="str">
        <v>Risk</v>
      </c>
    </row>
    <row r="78" spans="8:42" x14ac:dyDescent="0.3">
      <c r="H78" s="13" t="s">
        <v>184</v>
      </c>
      <c r="I78" s="13" t="str">
        <v>In Stock</v>
      </c>
      <c r="J78" s="43"/>
      <c r="AB78" s="65">
        <v>45932</v>
      </c>
      <c r="AC78" s="66" t="str">
        <f t="shared" si="0"/>
        <v>OnTime</v>
      </c>
      <c r="AJ78" s="11" t="s">
        <v>3073</v>
      </c>
      <c r="AK78" s="8">
        <v>4226311.9399999995</v>
      </c>
      <c r="AO78" s="13">
        <f>(Cleaned_Data!S78)-((Cleaned_Data!S78)*10%)</f>
        <v>101.7</v>
      </c>
      <c r="AP78" s="13" t="str">
        <v>Safe</v>
      </c>
    </row>
    <row r="79" spans="8:42" x14ac:dyDescent="0.3">
      <c r="H79" s="13" t="s">
        <v>186</v>
      </c>
      <c r="I79" s="13" t="str">
        <v>In Stock</v>
      </c>
      <c r="J79" s="43"/>
      <c r="AB79" s="65">
        <v>45940</v>
      </c>
      <c r="AC79" s="66" t="str">
        <f t="shared" si="0"/>
        <v>OnTime</v>
      </c>
      <c r="AJ79" s="11" t="s">
        <v>153</v>
      </c>
      <c r="AK79" s="8">
        <v>4221874.5299999993</v>
      </c>
      <c r="AO79" s="13">
        <f>(Cleaned_Data!S79)-((Cleaned_Data!S79)*10%)</f>
        <v>173.7</v>
      </c>
      <c r="AP79" s="13" t="str">
        <v>Safe</v>
      </c>
    </row>
    <row r="80" spans="8:42" x14ac:dyDescent="0.3">
      <c r="H80" s="13" t="s">
        <v>188</v>
      </c>
      <c r="I80" s="13" t="str">
        <v>In Stock</v>
      </c>
      <c r="J80" s="43"/>
      <c r="AB80" s="65">
        <v>45926</v>
      </c>
      <c r="AC80" s="66" t="str">
        <f t="shared" si="0"/>
        <v>OnTime</v>
      </c>
      <c r="AJ80" s="11" t="s">
        <v>3302</v>
      </c>
      <c r="AK80" s="8">
        <v>4181969.5999999996</v>
      </c>
      <c r="AO80" s="13">
        <f>(Cleaned_Data!S80)-((Cleaned_Data!S80)*10%)</f>
        <v>92.7</v>
      </c>
      <c r="AP80" s="13" t="str">
        <v>Safe</v>
      </c>
    </row>
    <row r="81" spans="8:42" x14ac:dyDescent="0.3">
      <c r="H81" s="13" t="s">
        <v>190</v>
      </c>
      <c r="I81" s="13" t="str">
        <v>Low Stock</v>
      </c>
      <c r="J81" s="43"/>
      <c r="AB81" s="65">
        <v>45935</v>
      </c>
      <c r="AC81" s="66" t="str">
        <f t="shared" si="0"/>
        <v>OnTime</v>
      </c>
      <c r="AJ81" s="11" t="s">
        <v>629</v>
      </c>
      <c r="AK81" s="8">
        <v>4174501.5599999996</v>
      </c>
      <c r="AO81" s="13">
        <f>(Cleaned_Data!S81)-((Cleaned_Data!S81)*10%)</f>
        <v>34.200000000000003</v>
      </c>
      <c r="AP81" s="13" t="str">
        <v>Risk</v>
      </c>
    </row>
    <row r="82" spans="8:42" x14ac:dyDescent="0.3">
      <c r="H82" s="13" t="s">
        <v>192</v>
      </c>
      <c r="I82" s="13" t="str">
        <v>Low Stock</v>
      </c>
      <c r="J82" s="43"/>
      <c r="AB82" s="65">
        <v>45902</v>
      </c>
      <c r="AC82" s="66" t="str">
        <f t="shared" si="0"/>
        <v>OnTime</v>
      </c>
      <c r="AJ82" s="11" t="s">
        <v>4804</v>
      </c>
      <c r="AK82" s="8">
        <v>4168821.2300000004</v>
      </c>
      <c r="AO82" s="13">
        <f>(Cleaned_Data!S82)-((Cleaned_Data!S82)*10%)</f>
        <v>0</v>
      </c>
      <c r="AP82" s="13" t="str">
        <v>Risk</v>
      </c>
    </row>
    <row r="83" spans="8:42" x14ac:dyDescent="0.3">
      <c r="H83" s="13" t="s">
        <v>7536</v>
      </c>
      <c r="I83" s="13" t="str">
        <v>In Stock</v>
      </c>
      <c r="J83" s="43"/>
      <c r="AB83" s="65">
        <v>45853</v>
      </c>
      <c r="AC83" s="66" t="str">
        <f t="shared" si="0"/>
        <v>Overdue</v>
      </c>
      <c r="AJ83" s="11" t="s">
        <v>134</v>
      </c>
      <c r="AK83" s="8">
        <v>4153868.55</v>
      </c>
      <c r="AO83" s="13">
        <f>(Cleaned_Data!S83)-((Cleaned_Data!S83)*10%)</f>
        <v>120.6</v>
      </c>
      <c r="AP83" s="13" t="str">
        <v>Safe</v>
      </c>
    </row>
    <row r="84" spans="8:42" x14ac:dyDescent="0.3">
      <c r="H84" s="13" t="s">
        <v>196</v>
      </c>
      <c r="I84" s="13" t="str">
        <v>Low Stock</v>
      </c>
      <c r="J84" s="43"/>
      <c r="AB84" s="65">
        <v>45927</v>
      </c>
      <c r="AC84" s="66" t="str">
        <f t="shared" si="0"/>
        <v>OnTime</v>
      </c>
      <c r="AJ84" s="11" t="s">
        <v>173</v>
      </c>
      <c r="AK84" s="8">
        <v>4138428.64</v>
      </c>
      <c r="AO84" s="13">
        <f>(Cleaned_Data!S84)-((Cleaned_Data!S84)*10%)</f>
        <v>6.3</v>
      </c>
      <c r="AP84" s="13" t="str">
        <v>Risk</v>
      </c>
    </row>
    <row r="85" spans="8:42" x14ac:dyDescent="0.3">
      <c r="H85" s="13" t="s">
        <v>198</v>
      </c>
      <c r="I85" s="13" t="str">
        <v>In Stock</v>
      </c>
      <c r="J85" s="43"/>
      <c r="AB85" s="65">
        <v>45861</v>
      </c>
      <c r="AC85" s="66" t="str">
        <f t="shared" si="0"/>
        <v>Overdue</v>
      </c>
      <c r="AJ85" s="11" t="s">
        <v>3095</v>
      </c>
      <c r="AK85" s="8">
        <v>4116004.5200000005</v>
      </c>
      <c r="AO85" s="13">
        <f>(Cleaned_Data!S85)-((Cleaned_Data!S85)*10%)</f>
        <v>127.8</v>
      </c>
      <c r="AP85" s="13" t="str">
        <v>Safe</v>
      </c>
    </row>
    <row r="86" spans="8:42" x14ac:dyDescent="0.3">
      <c r="H86" s="13" t="s">
        <v>200</v>
      </c>
      <c r="I86" s="13" t="str">
        <v>In Stock</v>
      </c>
      <c r="J86" s="43"/>
      <c r="AB86" s="65">
        <v>45873</v>
      </c>
      <c r="AC86" s="66" t="str">
        <f t="shared" si="0"/>
        <v>Overdue</v>
      </c>
      <c r="AJ86" s="11" t="s">
        <v>6553</v>
      </c>
      <c r="AK86" s="8">
        <v>4104935.98</v>
      </c>
      <c r="AO86" s="13">
        <f>(Cleaned_Data!S86)-((Cleaned_Data!S86)*10%)</f>
        <v>45</v>
      </c>
      <c r="AP86" s="13" t="str">
        <v>Safe</v>
      </c>
    </row>
    <row r="87" spans="8:42" x14ac:dyDescent="0.3">
      <c r="H87" s="13" t="s">
        <v>202</v>
      </c>
      <c r="I87" s="13" t="str">
        <v>In Stock</v>
      </c>
      <c r="J87" s="43"/>
      <c r="AB87" s="65">
        <v>45854</v>
      </c>
      <c r="AC87" s="66" t="str">
        <f t="shared" si="0"/>
        <v>Overdue</v>
      </c>
      <c r="AJ87" s="11" t="s">
        <v>1863</v>
      </c>
      <c r="AK87" s="8">
        <v>4066280.8600000003</v>
      </c>
      <c r="AO87" s="13">
        <f>(Cleaned_Data!S87)-((Cleaned_Data!S87)*10%)</f>
        <v>134.1</v>
      </c>
      <c r="AP87" s="13" t="str">
        <v>Safe</v>
      </c>
    </row>
    <row r="88" spans="8:42" x14ac:dyDescent="0.3">
      <c r="H88" s="13" t="s">
        <v>204</v>
      </c>
      <c r="I88" s="13" t="str">
        <v>In Stock</v>
      </c>
      <c r="J88" s="43"/>
      <c r="AB88" s="65">
        <v>45871</v>
      </c>
      <c r="AC88" s="66" t="str">
        <f t="shared" si="0"/>
        <v>Overdue</v>
      </c>
      <c r="AJ88" s="11" t="s">
        <v>2234</v>
      </c>
      <c r="AK88" s="8">
        <v>4031976.5900000003</v>
      </c>
      <c r="AO88" s="13">
        <f>(Cleaned_Data!S88)-((Cleaned_Data!S88)*10%)</f>
        <v>62.1</v>
      </c>
      <c r="AP88" s="13" t="str">
        <v>Safe</v>
      </c>
    </row>
    <row r="89" spans="8:42" x14ac:dyDescent="0.3">
      <c r="H89" s="13" t="s">
        <v>206</v>
      </c>
      <c r="I89" s="13" t="str">
        <v>In Stock</v>
      </c>
      <c r="J89" s="43"/>
      <c r="AB89" s="65">
        <v>45887</v>
      </c>
      <c r="AC89" s="66" t="str">
        <f t="shared" si="0"/>
        <v>Overdue</v>
      </c>
      <c r="AJ89" s="11" t="s">
        <v>3055</v>
      </c>
      <c r="AK89" s="8">
        <v>4013217.84</v>
      </c>
      <c r="AO89" s="13">
        <f>(Cleaned_Data!S89)-((Cleaned_Data!S89)*10%)</f>
        <v>90</v>
      </c>
      <c r="AP89" s="13" t="str">
        <v>Safe</v>
      </c>
    </row>
    <row r="90" spans="8:42" x14ac:dyDescent="0.3">
      <c r="H90" s="13" t="s">
        <v>208</v>
      </c>
      <c r="I90" s="13" t="str">
        <v>In Stock</v>
      </c>
      <c r="J90" s="43"/>
      <c r="AB90" s="65">
        <v>45873</v>
      </c>
      <c r="AC90" s="66" t="str">
        <f t="shared" si="0"/>
        <v>Overdue</v>
      </c>
      <c r="AJ90" s="11" t="s">
        <v>1227</v>
      </c>
      <c r="AK90" s="8">
        <v>4001621.2199999997</v>
      </c>
      <c r="AO90" s="13">
        <f>(Cleaned_Data!S90)-((Cleaned_Data!S90)*10%)</f>
        <v>96.3</v>
      </c>
      <c r="AP90" s="13" t="str">
        <v>Safe</v>
      </c>
    </row>
    <row r="91" spans="8:42" x14ac:dyDescent="0.3">
      <c r="H91" s="13" t="s">
        <v>210</v>
      </c>
      <c r="I91" s="13" t="str">
        <v>In Stock</v>
      </c>
      <c r="J91" s="43"/>
      <c r="AB91" s="65">
        <v>45918</v>
      </c>
      <c r="AC91" s="66" t="str">
        <f t="shared" si="0"/>
        <v>OnTime</v>
      </c>
      <c r="AJ91" s="11" t="s">
        <v>2584</v>
      </c>
      <c r="AK91" s="8">
        <v>3992984.9899999993</v>
      </c>
      <c r="AO91" s="13">
        <f>(Cleaned_Data!S91)-((Cleaned_Data!S91)*10%)</f>
        <v>97.2</v>
      </c>
      <c r="AP91" s="13" t="str">
        <v>Safe</v>
      </c>
    </row>
    <row r="92" spans="8:42" x14ac:dyDescent="0.3">
      <c r="H92" s="13" t="s">
        <v>212</v>
      </c>
      <c r="I92" s="13" t="str">
        <v>In Stock</v>
      </c>
      <c r="J92" s="43"/>
      <c r="AB92" s="65">
        <v>45883</v>
      </c>
      <c r="AC92" s="66" t="str">
        <f t="shared" si="0"/>
        <v>Overdue</v>
      </c>
      <c r="AJ92" s="11" t="s">
        <v>3532</v>
      </c>
      <c r="AK92" s="8">
        <v>3991980.98</v>
      </c>
      <c r="AO92" s="13">
        <f>(Cleaned_Data!S92)-((Cleaned_Data!S92)*10%)</f>
        <v>45.9</v>
      </c>
      <c r="AP92" s="13" t="str">
        <v>Safe</v>
      </c>
    </row>
    <row r="93" spans="8:42" x14ac:dyDescent="0.3">
      <c r="H93" s="13" t="s">
        <v>7537</v>
      </c>
      <c r="I93" s="13" t="str">
        <v>In Stock</v>
      </c>
      <c r="J93" s="43"/>
      <c r="AB93" s="65">
        <v>45893</v>
      </c>
      <c r="AC93" s="66" t="str">
        <f t="shared" si="0"/>
        <v>Overdue</v>
      </c>
      <c r="AJ93" s="11" t="s">
        <v>2036</v>
      </c>
      <c r="AK93" s="8">
        <v>3984917.79</v>
      </c>
      <c r="AO93" s="13">
        <f>(Cleaned_Data!S93)-((Cleaned_Data!S93)*10%)</f>
        <v>94.5</v>
      </c>
      <c r="AP93" s="13" t="str">
        <v>Safe</v>
      </c>
    </row>
    <row r="94" spans="8:42" x14ac:dyDescent="0.3">
      <c r="H94" s="13" t="s">
        <v>7538</v>
      </c>
      <c r="I94" s="13" t="str">
        <v>In Stock</v>
      </c>
      <c r="J94" s="43"/>
      <c r="AB94" s="65">
        <v>45871</v>
      </c>
      <c r="AC94" s="66" t="str">
        <f t="shared" si="0"/>
        <v>Overdue</v>
      </c>
      <c r="AJ94" s="11" t="s">
        <v>1162</v>
      </c>
      <c r="AK94" s="8">
        <v>3980573.58</v>
      </c>
      <c r="AO94" s="13">
        <f>(Cleaned_Data!S94)-((Cleaned_Data!S94)*10%)</f>
        <v>55.8</v>
      </c>
      <c r="AP94" s="13" t="str">
        <v>Safe</v>
      </c>
    </row>
    <row r="95" spans="8:42" x14ac:dyDescent="0.3">
      <c r="H95" s="13" t="s">
        <v>218</v>
      </c>
      <c r="I95" s="13" t="str">
        <v>In Stock</v>
      </c>
      <c r="J95" s="43"/>
      <c r="AB95" s="65">
        <v>45903</v>
      </c>
      <c r="AC95" s="66" t="str">
        <f t="shared" si="0"/>
        <v>OnTime</v>
      </c>
      <c r="AJ95" s="11" t="s">
        <v>3688</v>
      </c>
      <c r="AK95" s="8">
        <v>3970399.9799999995</v>
      </c>
      <c r="AO95" s="13">
        <f>(Cleaned_Data!S95)-((Cleaned_Data!S95)*10%)</f>
        <v>104.4</v>
      </c>
      <c r="AP95" s="13" t="str">
        <v>Safe</v>
      </c>
    </row>
    <row r="96" spans="8:42" x14ac:dyDescent="0.3">
      <c r="H96" s="13" t="s">
        <v>220</v>
      </c>
      <c r="I96" s="13" t="str">
        <v>In Stock</v>
      </c>
      <c r="J96" s="43"/>
      <c r="AB96" s="65">
        <v>45867</v>
      </c>
      <c r="AC96" s="66" t="str">
        <f t="shared" si="0"/>
        <v>Overdue</v>
      </c>
      <c r="AJ96" s="11" t="s">
        <v>452</v>
      </c>
      <c r="AK96" s="8">
        <v>3951080.45</v>
      </c>
      <c r="AO96" s="13">
        <f>(Cleaned_Data!S96)-((Cleaned_Data!S96)*10%)</f>
        <v>125.1</v>
      </c>
      <c r="AP96" s="13" t="str">
        <v>Safe</v>
      </c>
    </row>
    <row r="97" spans="8:42" x14ac:dyDescent="0.3">
      <c r="H97" s="13" t="s">
        <v>222</v>
      </c>
      <c r="I97" s="13" t="str">
        <v>Low Stock</v>
      </c>
      <c r="J97" s="43"/>
      <c r="AB97" s="65">
        <v>45940</v>
      </c>
      <c r="AC97" s="66" t="str">
        <f t="shared" si="0"/>
        <v>OnTime</v>
      </c>
      <c r="AJ97" s="11" t="s">
        <v>1035</v>
      </c>
      <c r="AK97" s="8">
        <v>3947363.06</v>
      </c>
      <c r="AO97" s="13">
        <f>(Cleaned_Data!S97)-((Cleaned_Data!S97)*10%)</f>
        <v>29.7</v>
      </c>
      <c r="AP97" s="13" t="str">
        <v>Risk</v>
      </c>
    </row>
    <row r="98" spans="8:42" x14ac:dyDescent="0.3">
      <c r="H98" s="13" t="s">
        <v>224</v>
      </c>
      <c r="I98" s="13" t="str">
        <v>In Stock</v>
      </c>
      <c r="J98" s="43"/>
      <c r="AB98" s="65">
        <v>45886</v>
      </c>
      <c r="AC98" s="66" t="str">
        <f t="shared" si="0"/>
        <v>Overdue</v>
      </c>
      <c r="AJ98" s="11" t="s">
        <v>4028</v>
      </c>
      <c r="AK98" s="8">
        <v>3925722.75</v>
      </c>
      <c r="AO98" s="13">
        <f>(Cleaned_Data!S98)-((Cleaned_Data!S98)*10%)</f>
        <v>104.4</v>
      </c>
      <c r="AP98" s="13" t="str">
        <v>Safe</v>
      </c>
    </row>
    <row r="99" spans="8:42" x14ac:dyDescent="0.3">
      <c r="H99" s="13" t="s">
        <v>226</v>
      </c>
      <c r="I99" s="13" t="str">
        <v>In Stock</v>
      </c>
      <c r="J99" s="43"/>
      <c r="AB99" s="65">
        <v>45938</v>
      </c>
      <c r="AC99" s="66" t="str">
        <f t="shared" si="0"/>
        <v>OnTime</v>
      </c>
      <c r="AJ99" s="11" t="s">
        <v>2432</v>
      </c>
      <c r="AK99" s="8">
        <v>3922771.82</v>
      </c>
      <c r="AO99" s="13">
        <f>(Cleaned_Data!S99)-((Cleaned_Data!S99)*10%)</f>
        <v>171.9</v>
      </c>
      <c r="AP99" s="13" t="str">
        <v>Safe</v>
      </c>
    </row>
    <row r="100" spans="8:42" x14ac:dyDescent="0.3">
      <c r="H100" s="13" t="s">
        <v>7539</v>
      </c>
      <c r="I100" s="13" t="str">
        <v>In Stock</v>
      </c>
      <c r="J100" s="43"/>
      <c r="AB100" s="65">
        <v>45862</v>
      </c>
      <c r="AC100" s="66" t="str">
        <f t="shared" si="0"/>
        <v>Overdue</v>
      </c>
      <c r="AJ100" s="11" t="s">
        <v>2629</v>
      </c>
      <c r="AK100" s="8">
        <v>3917066.0700000003</v>
      </c>
      <c r="AO100" s="13">
        <f>(Cleaned_Data!S100)-((Cleaned_Data!S100)*10%)</f>
        <v>174.6</v>
      </c>
      <c r="AP100" s="13" t="str">
        <v>Safe</v>
      </c>
    </row>
    <row r="101" spans="8:42" x14ac:dyDescent="0.3">
      <c r="H101" s="13" t="s">
        <v>230</v>
      </c>
      <c r="I101" s="13" t="str">
        <v>In Stock</v>
      </c>
      <c r="J101" s="43"/>
      <c r="AB101" s="65">
        <v>45877</v>
      </c>
      <c r="AC101" s="66" t="str">
        <f t="shared" si="0"/>
        <v>Overdue</v>
      </c>
      <c r="AJ101" s="11" t="s">
        <v>1625</v>
      </c>
      <c r="AK101" s="8">
        <v>3907856.21</v>
      </c>
      <c r="AO101" s="13">
        <f>(Cleaned_Data!S101)-((Cleaned_Data!S101)*10%)</f>
        <v>76.5</v>
      </c>
      <c r="AP101" s="13" t="str">
        <v>Safe</v>
      </c>
    </row>
    <row r="102" spans="8:42" x14ac:dyDescent="0.3">
      <c r="H102" s="13" t="s">
        <v>140</v>
      </c>
      <c r="I102" s="13" t="str">
        <v>Low Stock</v>
      </c>
      <c r="J102" s="43"/>
      <c r="AB102" s="65">
        <v>45908</v>
      </c>
      <c r="AC102" s="66" t="str">
        <f t="shared" si="0"/>
        <v>OnTime</v>
      </c>
      <c r="AJ102" s="11" t="s">
        <v>785</v>
      </c>
      <c r="AK102" s="8">
        <v>3904332.58</v>
      </c>
      <c r="AO102" s="13">
        <f>(Cleaned_Data!S102)-((Cleaned_Data!S102)*10%)</f>
        <v>41.4</v>
      </c>
      <c r="AP102" s="13" t="str">
        <v>Risk</v>
      </c>
    </row>
    <row r="103" spans="8:42" x14ac:dyDescent="0.3">
      <c r="H103" s="13" t="s">
        <v>233</v>
      </c>
      <c r="I103" s="13" t="str">
        <v>In Stock</v>
      </c>
      <c r="J103" s="43"/>
      <c r="AB103" s="65">
        <v>45936</v>
      </c>
      <c r="AC103" s="66" t="str">
        <f t="shared" si="0"/>
        <v>OnTime</v>
      </c>
      <c r="AJ103" s="11" t="s">
        <v>295</v>
      </c>
      <c r="AK103" s="8">
        <v>3901758.38</v>
      </c>
      <c r="AO103" s="13">
        <f>(Cleaned_Data!S103)-((Cleaned_Data!S103)*10%)</f>
        <v>157.5</v>
      </c>
      <c r="AP103" s="13" t="str">
        <v>Safe</v>
      </c>
    </row>
    <row r="104" spans="8:42" x14ac:dyDescent="0.3">
      <c r="H104" s="13" t="s">
        <v>235</v>
      </c>
      <c r="I104" s="13" t="str">
        <v>In Stock</v>
      </c>
      <c r="J104" s="43"/>
      <c r="AB104" s="65">
        <v>45894</v>
      </c>
      <c r="AC104" s="66" t="str">
        <f t="shared" si="0"/>
        <v>Overdue</v>
      </c>
      <c r="AJ104" s="11" t="s">
        <v>56</v>
      </c>
      <c r="AK104" s="8">
        <v>3901232.5999999996</v>
      </c>
      <c r="AO104" s="13">
        <f>(Cleaned_Data!S104)-((Cleaned_Data!S104)*10%)</f>
        <v>90</v>
      </c>
      <c r="AP104" s="13" t="str">
        <v>Safe</v>
      </c>
    </row>
    <row r="105" spans="8:42" x14ac:dyDescent="0.3">
      <c r="H105" s="13" t="s">
        <v>237</v>
      </c>
      <c r="I105" s="13" t="str">
        <v>In Stock</v>
      </c>
      <c r="J105" s="43"/>
      <c r="AB105" s="65">
        <v>45939</v>
      </c>
      <c r="AC105" s="66" t="str">
        <f t="shared" si="0"/>
        <v>OnTime</v>
      </c>
      <c r="AJ105" s="11" t="s">
        <v>5301</v>
      </c>
      <c r="AK105" s="8">
        <v>3870136.92</v>
      </c>
      <c r="AO105" s="13">
        <f>(Cleaned_Data!S105)-((Cleaned_Data!S105)*10%)</f>
        <v>161.1</v>
      </c>
      <c r="AP105" s="13" t="str">
        <v>Safe</v>
      </c>
    </row>
    <row r="106" spans="8:42" x14ac:dyDescent="0.3">
      <c r="H106" s="13" t="s">
        <v>239</v>
      </c>
      <c r="I106" s="13" t="str">
        <v>In Stock</v>
      </c>
      <c r="J106" s="43"/>
      <c r="AB106" s="65">
        <v>45889</v>
      </c>
      <c r="AC106" s="66" t="str">
        <f t="shared" si="0"/>
        <v>Overdue</v>
      </c>
      <c r="AJ106" s="11" t="s">
        <v>2410</v>
      </c>
      <c r="AK106" s="8">
        <v>3858422.7</v>
      </c>
      <c r="AO106" s="13">
        <f>(Cleaned_Data!S106)-((Cleaned_Data!S106)*10%)</f>
        <v>85.5</v>
      </c>
      <c r="AP106" s="13" t="str">
        <v>Safe</v>
      </c>
    </row>
    <row r="107" spans="8:42" x14ac:dyDescent="0.3">
      <c r="H107" s="13" t="s">
        <v>241</v>
      </c>
      <c r="I107" s="13" t="str">
        <v>Low Stock</v>
      </c>
      <c r="J107" s="43"/>
      <c r="AB107" s="65">
        <v>45857</v>
      </c>
      <c r="AC107" s="66" t="str">
        <f t="shared" si="0"/>
        <v>Overdue</v>
      </c>
      <c r="AJ107" s="11" t="s">
        <v>66</v>
      </c>
      <c r="AK107" s="8">
        <v>3852210.0900000003</v>
      </c>
      <c r="AO107" s="13">
        <f>(Cleaned_Data!S107)-((Cleaned_Data!S107)*10%)</f>
        <v>13.5</v>
      </c>
      <c r="AP107" s="13" t="str">
        <v>Risk</v>
      </c>
    </row>
    <row r="108" spans="8:42" x14ac:dyDescent="0.3">
      <c r="H108" s="13" t="s">
        <v>243</v>
      </c>
      <c r="I108" s="13" t="str">
        <v>In Stock</v>
      </c>
      <c r="J108" s="43"/>
      <c r="AB108" s="65">
        <v>45879</v>
      </c>
      <c r="AC108" s="66" t="str">
        <f t="shared" si="0"/>
        <v>Overdue</v>
      </c>
      <c r="AJ108" s="11" t="s">
        <v>4085</v>
      </c>
      <c r="AK108" s="8">
        <v>3851658.4800000004</v>
      </c>
      <c r="AO108" s="13">
        <f>(Cleaned_Data!S108)-((Cleaned_Data!S108)*10%)</f>
        <v>74.7</v>
      </c>
      <c r="AP108" s="13" t="str">
        <v>Safe</v>
      </c>
    </row>
    <row r="109" spans="8:42" x14ac:dyDescent="0.3">
      <c r="H109" s="13" t="s">
        <v>245</v>
      </c>
      <c r="I109" s="13" t="str">
        <v>Low Stock</v>
      </c>
      <c r="J109" s="43"/>
      <c r="AB109" s="65">
        <v>45941</v>
      </c>
      <c r="AC109" s="66" t="str">
        <f t="shared" si="0"/>
        <v>OnTime</v>
      </c>
      <c r="AJ109" s="11" t="s">
        <v>3420</v>
      </c>
      <c r="AK109" s="8">
        <v>3848443.89</v>
      </c>
      <c r="AO109" s="13">
        <f>(Cleaned_Data!S109)-((Cleaned_Data!S109)*10%)</f>
        <v>28.8</v>
      </c>
      <c r="AP109" s="13" t="str">
        <v>Risk</v>
      </c>
    </row>
    <row r="110" spans="8:42" x14ac:dyDescent="0.3">
      <c r="H110" s="13" t="s">
        <v>247</v>
      </c>
      <c r="I110" s="13" t="str">
        <v>Low Stock</v>
      </c>
      <c r="J110" s="43"/>
      <c r="AB110" s="65">
        <v>45902</v>
      </c>
      <c r="AC110" s="66" t="str">
        <f t="shared" si="0"/>
        <v>OnTime</v>
      </c>
      <c r="AJ110" s="11" t="s">
        <v>511</v>
      </c>
      <c r="AK110" s="8">
        <v>3845789.4400000004</v>
      </c>
      <c r="AO110" s="13">
        <f>(Cleaned_Data!S110)-((Cleaned_Data!S110)*10%)</f>
        <v>9.9</v>
      </c>
      <c r="AP110" s="13" t="str">
        <v>Risk</v>
      </c>
    </row>
    <row r="111" spans="8:42" x14ac:dyDescent="0.3">
      <c r="H111" s="13" t="s">
        <v>249</v>
      </c>
      <c r="I111" s="13" t="str">
        <v>Low Stock</v>
      </c>
      <c r="J111" s="43"/>
      <c r="AB111" s="65">
        <v>45900</v>
      </c>
      <c r="AC111" s="66" t="str">
        <f t="shared" si="0"/>
        <v>Overdue</v>
      </c>
      <c r="AJ111" s="11" t="s">
        <v>3341</v>
      </c>
      <c r="AK111" s="8">
        <v>3843797.4400000004</v>
      </c>
      <c r="AO111" s="13">
        <f>(Cleaned_Data!S111)-((Cleaned_Data!S111)*10%)</f>
        <v>37.799999999999997</v>
      </c>
      <c r="AP111" s="13" t="str">
        <v>Risk</v>
      </c>
    </row>
    <row r="112" spans="8:42" x14ac:dyDescent="0.3">
      <c r="H112" s="13" t="s">
        <v>251</v>
      </c>
      <c r="I112" s="13" t="str">
        <v>In Stock</v>
      </c>
      <c r="J112" s="43"/>
      <c r="AB112" s="65">
        <v>45916</v>
      </c>
      <c r="AC112" s="66" t="str">
        <f t="shared" si="0"/>
        <v>OnTime</v>
      </c>
      <c r="AJ112" s="11" t="s">
        <v>3136</v>
      </c>
      <c r="AK112" s="8">
        <v>3834887.76</v>
      </c>
      <c r="AO112" s="13">
        <f>(Cleaned_Data!S112)-((Cleaned_Data!S112)*10%)</f>
        <v>84.6</v>
      </c>
      <c r="AP112" s="13" t="str">
        <v>Safe</v>
      </c>
    </row>
    <row r="113" spans="8:42" x14ac:dyDescent="0.3">
      <c r="H113" s="13" t="s">
        <v>253</v>
      </c>
      <c r="I113" s="13" t="str">
        <v>In Stock</v>
      </c>
      <c r="J113" s="43"/>
      <c r="AB113" s="65">
        <v>45892</v>
      </c>
      <c r="AC113" s="66" t="str">
        <f t="shared" si="0"/>
        <v>Overdue</v>
      </c>
      <c r="AJ113" s="11" t="s">
        <v>1670</v>
      </c>
      <c r="AK113" s="8">
        <v>3827482.1</v>
      </c>
      <c r="AO113" s="13">
        <f>(Cleaned_Data!S113)-((Cleaned_Data!S113)*10%)</f>
        <v>30.6</v>
      </c>
      <c r="AP113" s="13" t="str">
        <v>Safe</v>
      </c>
    </row>
    <row r="114" spans="8:42" x14ac:dyDescent="0.3">
      <c r="H114" s="13" t="s">
        <v>255</v>
      </c>
      <c r="I114" s="13" t="str">
        <v>In Stock</v>
      </c>
      <c r="J114" s="43"/>
      <c r="AB114" s="65">
        <v>45911</v>
      </c>
      <c r="AC114" s="66" t="str">
        <f t="shared" si="0"/>
        <v>OnTime</v>
      </c>
      <c r="AJ114" s="11" t="s">
        <v>4350</v>
      </c>
      <c r="AK114" s="8">
        <v>3816491.27</v>
      </c>
      <c r="AO114" s="13">
        <f>(Cleaned_Data!S114)-((Cleaned_Data!S114)*10%)</f>
        <v>102.6</v>
      </c>
      <c r="AP114" s="13" t="str">
        <v>Safe</v>
      </c>
    </row>
    <row r="115" spans="8:42" x14ac:dyDescent="0.3">
      <c r="H115" s="13" t="s">
        <v>257</v>
      </c>
      <c r="I115" s="13" t="str">
        <v>In Stock</v>
      </c>
      <c r="J115" s="43"/>
      <c r="AB115" s="65">
        <v>45934</v>
      </c>
      <c r="AC115" s="66" t="str">
        <f t="shared" si="0"/>
        <v>OnTime</v>
      </c>
      <c r="AJ115" s="11" t="s">
        <v>2656</v>
      </c>
      <c r="AK115" s="8">
        <v>3809877.12</v>
      </c>
      <c r="AO115" s="13">
        <f>(Cleaned_Data!S115)-((Cleaned_Data!S115)*10%)</f>
        <v>101.7</v>
      </c>
      <c r="AP115" s="13" t="str">
        <v>Safe</v>
      </c>
    </row>
    <row r="116" spans="8:42" x14ac:dyDescent="0.3">
      <c r="H116" s="13" t="s">
        <v>259</v>
      </c>
      <c r="I116" s="13" t="str">
        <v>Low Stock</v>
      </c>
      <c r="J116" s="43"/>
      <c r="AB116" s="65">
        <v>45857</v>
      </c>
      <c r="AC116" s="66" t="str">
        <f t="shared" si="0"/>
        <v>Overdue</v>
      </c>
      <c r="AJ116" s="11" t="s">
        <v>1546</v>
      </c>
      <c r="AK116" s="8">
        <v>3806690.17</v>
      </c>
      <c r="AO116" s="13">
        <f>(Cleaned_Data!S116)-((Cleaned_Data!S116)*10%)</f>
        <v>18</v>
      </c>
      <c r="AP116" s="13" t="str">
        <v>Risk</v>
      </c>
    </row>
    <row r="117" spans="8:42" x14ac:dyDescent="0.3">
      <c r="H117" s="13" t="s">
        <v>261</v>
      </c>
      <c r="I117" s="13" t="str">
        <v>In Stock</v>
      </c>
      <c r="J117" s="43"/>
      <c r="AB117" s="65">
        <v>45941</v>
      </c>
      <c r="AC117" s="66" t="str">
        <f t="shared" si="0"/>
        <v>OnTime</v>
      </c>
      <c r="AJ117" s="11" t="s">
        <v>4050</v>
      </c>
      <c r="AK117" s="8">
        <v>3804263.53</v>
      </c>
      <c r="AO117" s="13">
        <f>(Cleaned_Data!S117)-((Cleaned_Data!S117)*10%)</f>
        <v>135.9</v>
      </c>
      <c r="AP117" s="13" t="str">
        <v>Safe</v>
      </c>
    </row>
    <row r="118" spans="8:42" x14ac:dyDescent="0.3">
      <c r="H118" s="13" t="s">
        <v>263</v>
      </c>
      <c r="I118" s="13" t="str">
        <v>Low Stock</v>
      </c>
      <c r="J118" s="43"/>
      <c r="AB118" s="65">
        <v>45887</v>
      </c>
      <c r="AC118" s="66" t="str">
        <f t="shared" si="0"/>
        <v>Overdue</v>
      </c>
      <c r="AJ118" s="11" t="s">
        <v>1539</v>
      </c>
      <c r="AK118" s="8">
        <v>3798821.92</v>
      </c>
      <c r="AO118" s="13">
        <f>(Cleaned_Data!S118)-((Cleaned_Data!S118)*10%)</f>
        <v>31.5</v>
      </c>
      <c r="AP118" s="13" t="str">
        <v>Risk</v>
      </c>
    </row>
    <row r="119" spans="8:42" x14ac:dyDescent="0.3">
      <c r="H119" s="13" t="s">
        <v>265</v>
      </c>
      <c r="I119" s="13" t="str">
        <v>In Stock</v>
      </c>
      <c r="J119" s="43"/>
      <c r="AB119" s="65">
        <v>45903</v>
      </c>
      <c r="AC119" s="66" t="str">
        <f t="shared" si="0"/>
        <v>OnTime</v>
      </c>
      <c r="AJ119" s="11" t="s">
        <v>4241</v>
      </c>
      <c r="AK119" s="8">
        <v>3795654.2800000003</v>
      </c>
      <c r="AO119" s="13">
        <f>(Cleaned_Data!S119)-((Cleaned_Data!S119)*10%)</f>
        <v>163.80000000000001</v>
      </c>
      <c r="AP119" s="13" t="str">
        <v>Safe</v>
      </c>
    </row>
    <row r="120" spans="8:42" x14ac:dyDescent="0.3">
      <c r="H120" s="13" t="s">
        <v>267</v>
      </c>
      <c r="I120" s="13" t="str">
        <v>In Stock</v>
      </c>
      <c r="J120" s="43"/>
      <c r="AB120" s="65">
        <v>45870</v>
      </c>
      <c r="AC120" s="66" t="str">
        <f t="shared" si="0"/>
        <v>Overdue</v>
      </c>
      <c r="AJ120" s="11" t="s">
        <v>2654</v>
      </c>
      <c r="AK120" s="8">
        <v>3794331.1</v>
      </c>
      <c r="AO120" s="13">
        <f>(Cleaned_Data!S120)-((Cleaned_Data!S120)*10%)</f>
        <v>93.6</v>
      </c>
      <c r="AP120" s="13" t="str">
        <v>Safe</v>
      </c>
    </row>
    <row r="121" spans="8:42" x14ac:dyDescent="0.3">
      <c r="H121" s="13" t="s">
        <v>269</v>
      </c>
      <c r="I121" s="13" t="str">
        <v>In Stock</v>
      </c>
      <c r="J121" s="43"/>
      <c r="AB121" s="65">
        <v>45884</v>
      </c>
      <c r="AC121" s="66" t="str">
        <f t="shared" si="0"/>
        <v>Overdue</v>
      </c>
      <c r="AJ121" s="11" t="s">
        <v>1031</v>
      </c>
      <c r="AK121" s="8">
        <v>3791048.49</v>
      </c>
      <c r="AO121" s="13">
        <f>(Cleaned_Data!S121)-((Cleaned_Data!S121)*10%)</f>
        <v>99.9</v>
      </c>
      <c r="AP121" s="13" t="str">
        <v>Safe</v>
      </c>
    </row>
    <row r="122" spans="8:42" x14ac:dyDescent="0.3">
      <c r="H122" s="13" t="s">
        <v>271</v>
      </c>
      <c r="I122" s="13" t="str">
        <v>In Stock</v>
      </c>
      <c r="J122" s="43"/>
      <c r="AB122" s="65">
        <v>45924</v>
      </c>
      <c r="AC122" s="66" t="str">
        <f t="shared" si="0"/>
        <v>OnTime</v>
      </c>
      <c r="AJ122" s="11" t="s">
        <v>2860</v>
      </c>
      <c r="AK122" s="8">
        <v>3787678.88</v>
      </c>
      <c r="AO122" s="13">
        <f>(Cleaned_Data!S122)-((Cleaned_Data!S122)*10%)</f>
        <v>169.2</v>
      </c>
      <c r="AP122" s="13" t="str">
        <v>Safe</v>
      </c>
    </row>
    <row r="123" spans="8:42" x14ac:dyDescent="0.3">
      <c r="H123" s="13" t="s">
        <v>273</v>
      </c>
      <c r="I123" s="13" t="str">
        <v>Low Stock</v>
      </c>
      <c r="J123" s="43"/>
      <c r="AB123" s="65">
        <v>45876</v>
      </c>
      <c r="AC123" s="66" t="str">
        <f t="shared" si="0"/>
        <v>Overdue</v>
      </c>
      <c r="AJ123" s="11" t="s">
        <v>4699</v>
      </c>
      <c r="AK123" s="8">
        <v>3783138.76</v>
      </c>
      <c r="AO123" s="13">
        <f>(Cleaned_Data!S123)-((Cleaned_Data!S123)*10%)</f>
        <v>24.3</v>
      </c>
      <c r="AP123" s="13" t="str">
        <v>Risk</v>
      </c>
    </row>
    <row r="124" spans="8:42" x14ac:dyDescent="0.3">
      <c r="H124" s="13" t="s">
        <v>275</v>
      </c>
      <c r="I124" s="13" t="str">
        <v>In Stock</v>
      </c>
      <c r="J124" s="43"/>
      <c r="AB124" s="65">
        <v>45857</v>
      </c>
      <c r="AC124" s="66" t="str">
        <f t="shared" si="0"/>
        <v>Overdue</v>
      </c>
      <c r="AJ124" s="11" t="s">
        <v>3252</v>
      </c>
      <c r="AK124" s="8">
        <v>3771883.92</v>
      </c>
      <c r="AO124" s="13">
        <f>(Cleaned_Data!S124)-((Cleaned_Data!S124)*10%)</f>
        <v>99</v>
      </c>
      <c r="AP124" s="13" t="str">
        <v>Safe</v>
      </c>
    </row>
    <row r="125" spans="8:42" x14ac:dyDescent="0.3">
      <c r="H125" s="13" t="s">
        <v>235</v>
      </c>
      <c r="I125" s="13" t="str">
        <v>In Stock</v>
      </c>
      <c r="J125" s="43"/>
      <c r="AB125" s="65">
        <v>45867</v>
      </c>
      <c r="AC125" s="66" t="str">
        <f t="shared" si="0"/>
        <v>Overdue</v>
      </c>
      <c r="AJ125" s="11" t="s">
        <v>1511</v>
      </c>
      <c r="AK125" s="8">
        <v>3749610.96</v>
      </c>
      <c r="AO125" s="13">
        <f>(Cleaned_Data!S125)-((Cleaned_Data!S125)*10%)</f>
        <v>125.1</v>
      </c>
      <c r="AP125" s="13" t="str">
        <v>Safe</v>
      </c>
    </row>
    <row r="126" spans="8:42" x14ac:dyDescent="0.3">
      <c r="H126" s="13" t="s">
        <v>278</v>
      </c>
      <c r="I126" s="13" t="str">
        <v>In Stock</v>
      </c>
      <c r="J126" s="43"/>
      <c r="AB126" s="65">
        <v>45927</v>
      </c>
      <c r="AC126" s="66" t="str">
        <f t="shared" si="0"/>
        <v>OnTime</v>
      </c>
      <c r="AJ126" s="11" t="s">
        <v>2915</v>
      </c>
      <c r="AK126" s="8">
        <v>3746852.34</v>
      </c>
      <c r="AO126" s="13">
        <f>(Cleaned_Data!S126)-((Cleaned_Data!S126)*10%)</f>
        <v>46.8</v>
      </c>
      <c r="AP126" s="13" t="str">
        <v>Safe</v>
      </c>
    </row>
    <row r="127" spans="8:42" x14ac:dyDescent="0.3">
      <c r="H127" s="13" t="s">
        <v>280</v>
      </c>
      <c r="I127" s="13" t="str">
        <v>In Stock</v>
      </c>
      <c r="J127" s="43"/>
      <c r="AB127" s="65">
        <v>45858</v>
      </c>
      <c r="AC127" s="66" t="str">
        <f t="shared" si="0"/>
        <v>Overdue</v>
      </c>
      <c r="AJ127" s="11" t="s">
        <v>2458</v>
      </c>
      <c r="AK127" s="8">
        <v>3705900.96</v>
      </c>
      <c r="AO127" s="13">
        <f>(Cleaned_Data!S127)-((Cleaned_Data!S127)*10%)</f>
        <v>97.2</v>
      </c>
      <c r="AP127" s="13" t="str">
        <v>Safe</v>
      </c>
    </row>
    <row r="128" spans="8:42" x14ac:dyDescent="0.3">
      <c r="H128" s="13" t="s">
        <v>282</v>
      </c>
      <c r="I128" s="13" t="str">
        <v>In Stock</v>
      </c>
      <c r="J128" s="43"/>
      <c r="AB128" s="65">
        <v>45853</v>
      </c>
      <c r="AC128" s="66" t="str">
        <f t="shared" si="0"/>
        <v>Overdue</v>
      </c>
      <c r="AJ128" s="11" t="s">
        <v>2909</v>
      </c>
      <c r="AK128" s="8">
        <v>3699206.2800000003</v>
      </c>
      <c r="AO128" s="13">
        <f>(Cleaned_Data!S128)-((Cleaned_Data!S128)*10%)</f>
        <v>108.9</v>
      </c>
      <c r="AP128" s="13" t="str">
        <v>Safe</v>
      </c>
    </row>
    <row r="129" spans="8:42" x14ac:dyDescent="0.3">
      <c r="H129" s="13" t="s">
        <v>284</v>
      </c>
      <c r="I129" s="13" t="str">
        <v>In Stock</v>
      </c>
      <c r="J129" s="43"/>
      <c r="AB129" s="65">
        <v>45900</v>
      </c>
      <c r="AC129" s="66" t="str">
        <f t="shared" si="0"/>
        <v>Overdue</v>
      </c>
      <c r="AJ129" s="11" t="s">
        <v>2221</v>
      </c>
      <c r="AK129" s="8">
        <v>3697802.64</v>
      </c>
      <c r="AO129" s="13">
        <f>(Cleaned_Data!S129)-((Cleaned_Data!S129)*10%)</f>
        <v>66.599999999999994</v>
      </c>
      <c r="AP129" s="13" t="str">
        <v>Safe</v>
      </c>
    </row>
    <row r="130" spans="8:42" x14ac:dyDescent="0.3">
      <c r="H130" s="13" t="s">
        <v>286</v>
      </c>
      <c r="I130" s="13" t="str">
        <v>In Stock</v>
      </c>
      <c r="J130" s="43"/>
      <c r="AB130" s="65">
        <v>45871</v>
      </c>
      <c r="AC130" s="66" t="str">
        <f t="shared" si="0"/>
        <v>Overdue</v>
      </c>
      <c r="AJ130" s="11" t="s">
        <v>3739</v>
      </c>
      <c r="AK130" s="8">
        <v>3685221.12</v>
      </c>
      <c r="AO130" s="13">
        <f>(Cleaned_Data!S130)-((Cleaned_Data!S130)*10%)</f>
        <v>166.5</v>
      </c>
      <c r="AP130" s="13" t="str">
        <v>Safe</v>
      </c>
    </row>
    <row r="131" spans="8:42" x14ac:dyDescent="0.3">
      <c r="H131" s="13" t="s">
        <v>288</v>
      </c>
      <c r="I131" s="13" t="str">
        <v>In Stock</v>
      </c>
      <c r="J131" s="43"/>
      <c r="AB131" s="65">
        <v>45877</v>
      </c>
      <c r="AC131" s="66" t="str">
        <f t="shared" ref="AC131:AC194" si="1">IF(AB131="","No Date", IF(AB131&lt;$AC$1,"Overdue","OnTime"))</f>
        <v>Overdue</v>
      </c>
      <c r="AJ131" s="11" t="s">
        <v>2488</v>
      </c>
      <c r="AK131" s="8">
        <v>3676901.9400000004</v>
      </c>
      <c r="AO131" s="13">
        <f>(Cleaned_Data!S131)-((Cleaned_Data!S131)*10%)</f>
        <v>155.69999999999999</v>
      </c>
      <c r="AP131" s="13" t="str">
        <v>Safe</v>
      </c>
    </row>
    <row r="132" spans="8:42" x14ac:dyDescent="0.3">
      <c r="H132" s="13" t="s">
        <v>290</v>
      </c>
      <c r="I132" s="13" t="str">
        <v>Low Stock</v>
      </c>
      <c r="J132" s="43"/>
      <c r="AB132" s="65">
        <v>45912</v>
      </c>
      <c r="AC132" s="66" t="str">
        <f t="shared" si="1"/>
        <v>OnTime</v>
      </c>
      <c r="AJ132" s="11" t="s">
        <v>3295</v>
      </c>
      <c r="AK132" s="8">
        <v>3667534.02</v>
      </c>
      <c r="AO132" s="13">
        <f>(Cleaned_Data!S132)-((Cleaned_Data!S132)*10%)</f>
        <v>0</v>
      </c>
      <c r="AP132" s="13" t="str">
        <v>Risk</v>
      </c>
    </row>
    <row r="133" spans="8:42" x14ac:dyDescent="0.3">
      <c r="H133" s="13" t="s">
        <v>118</v>
      </c>
      <c r="I133" s="13" t="str">
        <v>In Stock</v>
      </c>
      <c r="J133" s="43"/>
      <c r="AB133" s="65">
        <v>45892</v>
      </c>
      <c r="AC133" s="66" t="str">
        <f t="shared" si="1"/>
        <v>Overdue</v>
      </c>
      <c r="AJ133" s="11" t="s">
        <v>2539</v>
      </c>
      <c r="AK133" s="8">
        <v>3651378.9000000004</v>
      </c>
      <c r="AO133" s="13">
        <f>(Cleaned_Data!S133)-((Cleaned_Data!S133)*10%)</f>
        <v>73.8</v>
      </c>
      <c r="AP133" s="13" t="str">
        <v>Safe</v>
      </c>
    </row>
    <row r="134" spans="8:42" x14ac:dyDescent="0.3">
      <c r="H134" s="13" t="s">
        <v>293</v>
      </c>
      <c r="I134" s="13" t="str">
        <v>In Stock</v>
      </c>
      <c r="J134" s="43"/>
      <c r="AB134" s="65">
        <v>45876</v>
      </c>
      <c r="AC134" s="66" t="str">
        <f t="shared" si="1"/>
        <v>Overdue</v>
      </c>
      <c r="AJ134" s="11" t="s">
        <v>4555</v>
      </c>
      <c r="AK134" s="8">
        <v>3640686.5500000003</v>
      </c>
      <c r="AO134" s="13">
        <f>(Cleaned_Data!S134)-((Cleaned_Data!S134)*10%)</f>
        <v>129.6</v>
      </c>
      <c r="AP134" s="13" t="str">
        <v>Safe</v>
      </c>
    </row>
    <row r="135" spans="8:42" x14ac:dyDescent="0.3">
      <c r="H135" s="13" t="s">
        <v>295</v>
      </c>
      <c r="I135" s="13" t="str">
        <v>In Stock</v>
      </c>
      <c r="J135" s="43"/>
      <c r="AB135" s="65">
        <v>45891</v>
      </c>
      <c r="AC135" s="66" t="str">
        <f t="shared" si="1"/>
        <v>Overdue</v>
      </c>
      <c r="AJ135" s="11" t="s">
        <v>2759</v>
      </c>
      <c r="AK135" s="8">
        <v>3627992.6799999997</v>
      </c>
      <c r="AO135" s="13">
        <f>(Cleaned_Data!S135)-((Cleaned_Data!S135)*10%)</f>
        <v>142.19999999999999</v>
      </c>
      <c r="AP135" s="13" t="str">
        <v>Safe</v>
      </c>
    </row>
    <row r="136" spans="8:42" x14ac:dyDescent="0.3">
      <c r="H136" s="13" t="s">
        <v>6618</v>
      </c>
      <c r="I136" s="13" t="str">
        <v>In Stock</v>
      </c>
      <c r="J136" s="43"/>
      <c r="AB136" s="65">
        <v>45888</v>
      </c>
      <c r="AC136" s="66" t="str">
        <f t="shared" si="1"/>
        <v>Overdue</v>
      </c>
      <c r="AJ136" s="11" t="s">
        <v>325</v>
      </c>
      <c r="AK136" s="8">
        <v>3624598.6799999997</v>
      </c>
      <c r="AO136" s="13">
        <f>(Cleaned_Data!S136)-((Cleaned_Data!S136)*10%)</f>
        <v>149.4</v>
      </c>
      <c r="AP136" s="13" t="str">
        <v>Safe</v>
      </c>
    </row>
    <row r="137" spans="8:42" x14ac:dyDescent="0.3">
      <c r="H137" s="13" t="s">
        <v>299</v>
      </c>
      <c r="I137" s="13" t="str">
        <v>In Stock</v>
      </c>
      <c r="J137" s="43"/>
      <c r="AB137" s="65">
        <v>45904</v>
      </c>
      <c r="AC137" s="66" t="str">
        <f t="shared" si="1"/>
        <v>OnTime</v>
      </c>
      <c r="AJ137" s="11" t="s">
        <v>575</v>
      </c>
      <c r="AK137" s="8">
        <v>3619413.98</v>
      </c>
      <c r="AO137" s="13">
        <f>(Cleaned_Data!S137)-((Cleaned_Data!S137)*10%)</f>
        <v>126</v>
      </c>
      <c r="AP137" s="13" t="str">
        <v>Safe</v>
      </c>
    </row>
    <row r="138" spans="8:42" x14ac:dyDescent="0.3">
      <c r="H138" s="13" t="s">
        <v>301</v>
      </c>
      <c r="I138" s="13" t="str">
        <v>In Stock</v>
      </c>
      <c r="J138" s="43"/>
      <c r="AB138" s="65">
        <v>45856</v>
      </c>
      <c r="AC138" s="66" t="str">
        <f t="shared" si="1"/>
        <v>Overdue</v>
      </c>
      <c r="AJ138" s="11" t="s">
        <v>4195</v>
      </c>
      <c r="AK138" s="8">
        <v>3618441.5999999996</v>
      </c>
      <c r="AO138" s="13">
        <f>(Cleaned_Data!S138)-((Cleaned_Data!S138)*10%)</f>
        <v>54</v>
      </c>
      <c r="AP138" s="13" t="str">
        <v>Safe</v>
      </c>
    </row>
    <row r="139" spans="8:42" x14ac:dyDescent="0.3">
      <c r="H139" s="13" t="s">
        <v>303</v>
      </c>
      <c r="I139" s="13" t="str">
        <v>In Stock</v>
      </c>
      <c r="J139" s="43"/>
      <c r="AB139" s="65">
        <v>45933</v>
      </c>
      <c r="AC139" s="66" t="str">
        <f t="shared" si="1"/>
        <v>OnTime</v>
      </c>
      <c r="AJ139" s="11" t="s">
        <v>3686</v>
      </c>
      <c r="AK139" s="8">
        <v>3609100.3400000003</v>
      </c>
      <c r="AO139" s="13">
        <f>(Cleaned_Data!S139)-((Cleaned_Data!S139)*10%)</f>
        <v>171</v>
      </c>
      <c r="AP139" s="13" t="str">
        <v>Safe</v>
      </c>
    </row>
    <row r="140" spans="8:42" x14ac:dyDescent="0.3">
      <c r="H140" s="13" t="s">
        <v>305</v>
      </c>
      <c r="I140" s="13" t="str">
        <v>In Stock</v>
      </c>
      <c r="J140" s="43"/>
      <c r="AB140" s="65">
        <v>45890</v>
      </c>
      <c r="AC140" s="66" t="str">
        <f t="shared" si="1"/>
        <v>Overdue</v>
      </c>
      <c r="AJ140" s="11" t="s">
        <v>450</v>
      </c>
      <c r="AK140" s="8">
        <v>3606614.29</v>
      </c>
      <c r="AO140" s="13">
        <f>(Cleaned_Data!S140)-((Cleaned_Data!S140)*10%)</f>
        <v>104.4</v>
      </c>
      <c r="AP140" s="13" t="str">
        <v>Safe</v>
      </c>
    </row>
    <row r="141" spans="8:42" x14ac:dyDescent="0.3">
      <c r="H141" s="13" t="s">
        <v>6050</v>
      </c>
      <c r="I141" s="13" t="str">
        <v>Low Stock</v>
      </c>
      <c r="J141" s="43"/>
      <c r="AB141" s="65">
        <v>45858</v>
      </c>
      <c r="AC141" s="66" t="str">
        <f t="shared" si="1"/>
        <v>Overdue</v>
      </c>
      <c r="AJ141" s="11" t="s">
        <v>394</v>
      </c>
      <c r="AK141" s="8">
        <v>3604770.91</v>
      </c>
      <c r="AO141" s="13">
        <f>(Cleaned_Data!S141)-((Cleaned_Data!S141)*10%)</f>
        <v>0</v>
      </c>
      <c r="AP141" s="13" t="str">
        <v>Risk</v>
      </c>
    </row>
    <row r="142" spans="8:42" x14ac:dyDescent="0.3">
      <c r="H142" s="13" t="s">
        <v>309</v>
      </c>
      <c r="I142" s="13" t="str">
        <v>In Stock</v>
      </c>
      <c r="J142" s="43"/>
      <c r="AB142" s="65">
        <v>45925</v>
      </c>
      <c r="AC142" s="66" t="str">
        <f t="shared" si="1"/>
        <v>OnTime</v>
      </c>
      <c r="AJ142" s="11" t="s">
        <v>3815</v>
      </c>
      <c r="AK142" s="8">
        <v>3604075.5999999996</v>
      </c>
      <c r="AO142" s="13">
        <f>(Cleaned_Data!S142)-((Cleaned_Data!S142)*10%)</f>
        <v>146.69999999999999</v>
      </c>
      <c r="AP142" s="13" t="str">
        <v>Safe</v>
      </c>
    </row>
    <row r="143" spans="8:42" x14ac:dyDescent="0.3">
      <c r="H143" s="13" t="s">
        <v>311</v>
      </c>
      <c r="I143" s="13" t="str">
        <v>In Stock</v>
      </c>
      <c r="J143" s="43"/>
      <c r="AB143" s="65">
        <v>45906</v>
      </c>
      <c r="AC143" s="66" t="str">
        <f t="shared" si="1"/>
        <v>OnTime</v>
      </c>
      <c r="AJ143" s="11" t="s">
        <v>1140</v>
      </c>
      <c r="AK143" s="8">
        <v>3599367.85</v>
      </c>
      <c r="AO143" s="13">
        <f>(Cleaned_Data!S143)-((Cleaned_Data!S143)*10%)</f>
        <v>43.2</v>
      </c>
      <c r="AP143" s="13" t="str">
        <v>Safe</v>
      </c>
    </row>
    <row r="144" spans="8:42" x14ac:dyDescent="0.3">
      <c r="H144" s="13" t="s">
        <v>313</v>
      </c>
      <c r="I144" s="13" t="str">
        <v>In Stock</v>
      </c>
      <c r="J144" s="43"/>
      <c r="AB144" s="65">
        <v>45875</v>
      </c>
      <c r="AC144" s="66" t="str">
        <f t="shared" si="1"/>
        <v>Overdue</v>
      </c>
      <c r="AJ144" s="11" t="s">
        <v>2342</v>
      </c>
      <c r="AK144" s="8">
        <v>3587886.4999999995</v>
      </c>
      <c r="AO144" s="13">
        <f>(Cleaned_Data!S144)-((Cleaned_Data!S144)*10%)</f>
        <v>104.4</v>
      </c>
      <c r="AP144" s="13" t="str">
        <v>Safe</v>
      </c>
    </row>
    <row r="145" spans="8:42" x14ac:dyDescent="0.3">
      <c r="H145" s="13" t="s">
        <v>315</v>
      </c>
      <c r="I145" s="13" t="str">
        <v>In Stock</v>
      </c>
      <c r="J145" s="43"/>
      <c r="AB145" s="65">
        <v>45912</v>
      </c>
      <c r="AC145" s="66" t="str">
        <f t="shared" si="1"/>
        <v>OnTime</v>
      </c>
      <c r="AJ145" s="11" t="s">
        <v>418</v>
      </c>
      <c r="AK145" s="8">
        <v>3560812.14</v>
      </c>
      <c r="AO145" s="13">
        <f>(Cleaned_Data!S145)-((Cleaned_Data!S145)*10%)</f>
        <v>165.6</v>
      </c>
      <c r="AP145" s="13" t="str">
        <v>Safe</v>
      </c>
    </row>
    <row r="146" spans="8:42" x14ac:dyDescent="0.3">
      <c r="H146" s="13" t="s">
        <v>317</v>
      </c>
      <c r="I146" s="13" t="str">
        <v>In Stock</v>
      </c>
      <c r="J146" s="43"/>
      <c r="AB146" s="65">
        <v>45918</v>
      </c>
      <c r="AC146" s="66" t="str">
        <f t="shared" si="1"/>
        <v>OnTime</v>
      </c>
      <c r="AJ146" s="11" t="s">
        <v>3625</v>
      </c>
      <c r="AK146" s="8">
        <v>3558677.3200000003</v>
      </c>
      <c r="AO146" s="13">
        <f>(Cleaned_Data!S146)-((Cleaned_Data!S146)*10%)</f>
        <v>90.9</v>
      </c>
      <c r="AP146" s="13" t="str">
        <v>Risk</v>
      </c>
    </row>
    <row r="147" spans="8:42" x14ac:dyDescent="0.3">
      <c r="H147" s="13" t="s">
        <v>319</v>
      </c>
      <c r="I147" s="13" t="str">
        <v>Low Stock</v>
      </c>
      <c r="J147" s="43"/>
      <c r="AB147" s="65">
        <v>45914</v>
      </c>
      <c r="AC147" s="66" t="str">
        <f t="shared" si="1"/>
        <v>OnTime</v>
      </c>
      <c r="AJ147" s="11" t="s">
        <v>3064</v>
      </c>
      <c r="AK147" s="8">
        <v>3551733.68</v>
      </c>
      <c r="AO147" s="13">
        <f>(Cleaned_Data!S147)-((Cleaned_Data!S147)*10%)</f>
        <v>6.3</v>
      </c>
      <c r="AP147" s="13" t="str">
        <v>Risk</v>
      </c>
    </row>
    <row r="148" spans="8:42" x14ac:dyDescent="0.3">
      <c r="H148" s="13" t="s">
        <v>43</v>
      </c>
      <c r="I148" s="13" t="str">
        <v>Low Stock</v>
      </c>
      <c r="J148" s="43"/>
      <c r="AB148" s="65">
        <v>45869</v>
      </c>
      <c r="AC148" s="66" t="str">
        <f t="shared" si="1"/>
        <v>Overdue</v>
      </c>
      <c r="AJ148" s="11" t="s">
        <v>602</v>
      </c>
      <c r="AK148" s="8">
        <v>3548892.0799999996</v>
      </c>
      <c r="AO148" s="13">
        <f>(Cleaned_Data!S148)-((Cleaned_Data!S148)*10%)</f>
        <v>53.1</v>
      </c>
      <c r="AP148" s="13" t="str">
        <v>Risk</v>
      </c>
    </row>
    <row r="149" spans="8:42" x14ac:dyDescent="0.3">
      <c r="H149" s="13" t="s">
        <v>1552</v>
      </c>
      <c r="I149" s="13" t="str">
        <v>Low Stock</v>
      </c>
      <c r="J149" s="43"/>
      <c r="AB149" s="65">
        <v>45868</v>
      </c>
      <c r="AC149" s="66" t="str">
        <f t="shared" si="1"/>
        <v>Overdue</v>
      </c>
      <c r="AJ149" s="11" t="s">
        <v>3102</v>
      </c>
      <c r="AK149" s="8">
        <v>3546113.34</v>
      </c>
      <c r="AO149" s="13">
        <f>(Cleaned_Data!S149)-((Cleaned_Data!S149)*10%)</f>
        <v>36</v>
      </c>
      <c r="AP149" s="13" t="str">
        <v>Risk</v>
      </c>
    </row>
    <row r="150" spans="8:42" x14ac:dyDescent="0.3">
      <c r="H150" s="13" t="s">
        <v>140</v>
      </c>
      <c r="I150" s="13" t="str">
        <v>In Stock</v>
      </c>
      <c r="J150" s="43"/>
      <c r="AB150" s="65">
        <v>45878</v>
      </c>
      <c r="AC150" s="66" t="str">
        <f t="shared" si="1"/>
        <v>Overdue</v>
      </c>
      <c r="AJ150" s="11" t="s">
        <v>2007</v>
      </c>
      <c r="AK150" s="8">
        <v>3545820.92</v>
      </c>
      <c r="AO150" s="13">
        <f>(Cleaned_Data!S150)-((Cleaned_Data!S150)*10%)</f>
        <v>129.6</v>
      </c>
      <c r="AP150" s="13" t="str">
        <v>Safe</v>
      </c>
    </row>
    <row r="151" spans="8:42" x14ac:dyDescent="0.3">
      <c r="H151" s="13" t="s">
        <v>325</v>
      </c>
      <c r="I151" s="13" t="str">
        <v>In Stock</v>
      </c>
      <c r="J151" s="43"/>
      <c r="AB151" s="65">
        <v>45937</v>
      </c>
      <c r="AC151" s="66" t="str">
        <f t="shared" si="1"/>
        <v>OnTime</v>
      </c>
      <c r="AJ151" s="11" t="s">
        <v>190</v>
      </c>
      <c r="AK151" s="8">
        <v>3544065.18</v>
      </c>
      <c r="AO151" s="13">
        <f>(Cleaned_Data!S151)-((Cleaned_Data!S151)*10%)</f>
        <v>140.4</v>
      </c>
      <c r="AP151" s="13" t="str">
        <v>Safe</v>
      </c>
    </row>
    <row r="152" spans="8:42" x14ac:dyDescent="0.3">
      <c r="H152" s="13" t="s">
        <v>327</v>
      </c>
      <c r="I152" s="13" t="str">
        <v>In Stock</v>
      </c>
      <c r="J152" s="43"/>
      <c r="AB152" s="65">
        <v>45888</v>
      </c>
      <c r="AC152" s="66" t="str">
        <f t="shared" si="1"/>
        <v>Overdue</v>
      </c>
      <c r="AJ152" s="11" t="s">
        <v>5536</v>
      </c>
      <c r="AK152" s="8">
        <v>3538918.5200000005</v>
      </c>
      <c r="AO152" s="13">
        <f>(Cleaned_Data!S152)-((Cleaned_Data!S152)*10%)</f>
        <v>119.7</v>
      </c>
      <c r="AP152" s="13" t="str">
        <v>Safe</v>
      </c>
    </row>
    <row r="153" spans="8:42" x14ac:dyDescent="0.3">
      <c r="H153" s="13" t="s">
        <v>329</v>
      </c>
      <c r="I153" s="13" t="str">
        <v>In Stock</v>
      </c>
      <c r="J153" s="43"/>
      <c r="AB153" s="65">
        <v>45886</v>
      </c>
      <c r="AC153" s="66" t="str">
        <f t="shared" si="1"/>
        <v>Overdue</v>
      </c>
      <c r="AJ153" s="11" t="s">
        <v>1277</v>
      </c>
      <c r="AK153" s="8">
        <v>3535516.88</v>
      </c>
      <c r="AO153" s="13">
        <f>(Cleaned_Data!S153)-((Cleaned_Data!S153)*10%)</f>
        <v>49.5</v>
      </c>
      <c r="AP153" s="13" t="str">
        <v>Safe</v>
      </c>
    </row>
    <row r="154" spans="8:42" x14ac:dyDescent="0.3">
      <c r="H154" s="13" t="s">
        <v>331</v>
      </c>
      <c r="I154" s="13" t="str">
        <v>In Stock</v>
      </c>
      <c r="J154" s="43"/>
      <c r="AB154" s="65">
        <v>45912</v>
      </c>
      <c r="AC154" s="66" t="str">
        <f t="shared" si="1"/>
        <v>OnTime</v>
      </c>
      <c r="AJ154" s="11" t="s">
        <v>2572</v>
      </c>
      <c r="AK154" s="8">
        <v>3513679.2600000002</v>
      </c>
      <c r="AO154" s="13">
        <f>(Cleaned_Data!S154)-((Cleaned_Data!S154)*10%)</f>
        <v>106.2</v>
      </c>
      <c r="AP154" s="13" t="str">
        <v>Safe</v>
      </c>
    </row>
    <row r="155" spans="8:42" x14ac:dyDescent="0.3">
      <c r="H155" s="13" t="s">
        <v>333</v>
      </c>
      <c r="I155" s="13" t="str">
        <v>In Stock</v>
      </c>
      <c r="J155" s="43"/>
      <c r="AB155" s="65">
        <v>45875</v>
      </c>
      <c r="AC155" s="66" t="str">
        <f t="shared" si="1"/>
        <v>Overdue</v>
      </c>
      <c r="AJ155" s="11" t="s">
        <v>4732</v>
      </c>
      <c r="AK155" s="8">
        <v>3512609.47</v>
      </c>
      <c r="AO155" s="13">
        <f>(Cleaned_Data!S155)-((Cleaned_Data!S155)*10%)</f>
        <v>158.4</v>
      </c>
      <c r="AP155" s="13" t="str">
        <v>Safe</v>
      </c>
    </row>
    <row r="156" spans="8:42" x14ac:dyDescent="0.3">
      <c r="H156" s="13" t="s">
        <v>7540</v>
      </c>
      <c r="I156" s="13" t="str">
        <v>In Stock</v>
      </c>
      <c r="J156" s="43"/>
      <c r="AB156" s="65">
        <v>45906</v>
      </c>
      <c r="AC156" s="66" t="str">
        <f t="shared" si="1"/>
        <v>OnTime</v>
      </c>
      <c r="AJ156" s="11" t="s">
        <v>1462</v>
      </c>
      <c r="AK156" s="8">
        <v>3491603.5</v>
      </c>
      <c r="AO156" s="13">
        <f>(Cleaned_Data!S156)-((Cleaned_Data!S156)*10%)</f>
        <v>76.5</v>
      </c>
      <c r="AP156" s="13" t="str">
        <v>Risk</v>
      </c>
    </row>
    <row r="157" spans="8:42" x14ac:dyDescent="0.3">
      <c r="H157" s="13" t="s">
        <v>337</v>
      </c>
      <c r="I157" s="13" t="str">
        <v>Low Stock</v>
      </c>
      <c r="J157" s="43"/>
      <c r="AB157" s="65">
        <v>45925</v>
      </c>
      <c r="AC157" s="66" t="str">
        <f t="shared" si="1"/>
        <v>OnTime</v>
      </c>
      <c r="AJ157" s="11" t="s">
        <v>3165</v>
      </c>
      <c r="AK157" s="8">
        <v>3484936.16</v>
      </c>
      <c r="AO157" s="13">
        <f>(Cleaned_Data!S157)-((Cleaned_Data!S157)*10%)</f>
        <v>0</v>
      </c>
      <c r="AP157" s="13" t="str">
        <v>Risk</v>
      </c>
    </row>
    <row r="158" spans="8:42" x14ac:dyDescent="0.3">
      <c r="H158" s="13" t="s">
        <v>339</v>
      </c>
      <c r="I158" s="13" t="str">
        <v>In Stock</v>
      </c>
      <c r="J158" s="43"/>
      <c r="AB158" s="65">
        <v>45907</v>
      </c>
      <c r="AC158" s="66" t="str">
        <f t="shared" si="1"/>
        <v>OnTime</v>
      </c>
      <c r="AJ158" s="11" t="s">
        <v>112</v>
      </c>
      <c r="AK158" s="8">
        <v>3479231.9499999997</v>
      </c>
      <c r="AO158" s="13">
        <f>(Cleaned_Data!S158)-((Cleaned_Data!S158)*10%)</f>
        <v>176.4</v>
      </c>
      <c r="AP158" s="13" t="str">
        <v>Safe</v>
      </c>
    </row>
    <row r="159" spans="8:42" x14ac:dyDescent="0.3">
      <c r="H159" s="13" t="s">
        <v>341</v>
      </c>
      <c r="I159" s="13" t="str">
        <v>Low Stock</v>
      </c>
      <c r="J159" s="43"/>
      <c r="AB159" s="65">
        <v>45917</v>
      </c>
      <c r="AC159" s="66" t="str">
        <f t="shared" si="1"/>
        <v>OnTime</v>
      </c>
      <c r="AJ159" s="11" t="s">
        <v>1446</v>
      </c>
      <c r="AK159" s="8">
        <v>3471308.9099999997</v>
      </c>
      <c r="AO159" s="13">
        <f>(Cleaned_Data!S159)-((Cleaned_Data!S159)*10%)</f>
        <v>19.8</v>
      </c>
      <c r="AP159" s="13" t="str">
        <v>Risk</v>
      </c>
    </row>
    <row r="160" spans="8:42" x14ac:dyDescent="0.3">
      <c r="H160" s="13" t="s">
        <v>343</v>
      </c>
      <c r="I160" s="13" t="str">
        <v>In Stock</v>
      </c>
      <c r="J160" s="43"/>
      <c r="AB160" s="65">
        <v>45871</v>
      </c>
      <c r="AC160" s="66" t="str">
        <f t="shared" si="1"/>
        <v>Overdue</v>
      </c>
      <c r="AJ160" s="11" t="s">
        <v>2843</v>
      </c>
      <c r="AK160" s="8">
        <v>3454113.4799999995</v>
      </c>
      <c r="AO160" s="13">
        <f>(Cleaned_Data!S160)-((Cleaned_Data!S160)*10%)</f>
        <v>129.6</v>
      </c>
      <c r="AP160" s="13" t="str">
        <v>Safe</v>
      </c>
    </row>
    <row r="161" spans="8:42" x14ac:dyDescent="0.3">
      <c r="H161" s="13" t="s">
        <v>345</v>
      </c>
      <c r="I161" s="13" t="str">
        <v>Low Stock</v>
      </c>
      <c r="J161" s="43"/>
      <c r="AB161" s="65">
        <v>45939</v>
      </c>
      <c r="AC161" s="66" t="str">
        <f t="shared" si="1"/>
        <v>OnTime</v>
      </c>
      <c r="AJ161" s="11" t="s">
        <v>931</v>
      </c>
      <c r="AK161" s="8">
        <v>3451522.08</v>
      </c>
      <c r="AO161" s="13">
        <f>(Cleaned_Data!S161)-((Cleaned_Data!S161)*10%)</f>
        <v>45</v>
      </c>
      <c r="AP161" s="13" t="str">
        <v>Risk</v>
      </c>
    </row>
    <row r="162" spans="8:42" x14ac:dyDescent="0.3">
      <c r="H162" s="13" t="s">
        <v>347</v>
      </c>
      <c r="I162" s="13" t="str">
        <v>In Stock</v>
      </c>
      <c r="J162" s="43"/>
      <c r="AB162" s="65">
        <v>45874</v>
      </c>
      <c r="AC162" s="66" t="str">
        <f t="shared" si="1"/>
        <v>Overdue</v>
      </c>
      <c r="AJ162" s="11" t="s">
        <v>2095</v>
      </c>
      <c r="AK162" s="8">
        <v>3450649.71</v>
      </c>
      <c r="AO162" s="13">
        <f>(Cleaned_Data!S162)-((Cleaned_Data!S162)*10%)</f>
        <v>172.8</v>
      </c>
      <c r="AP162" s="13" t="str">
        <v>Safe</v>
      </c>
    </row>
    <row r="163" spans="8:42" x14ac:dyDescent="0.3">
      <c r="H163" s="13" t="s">
        <v>349</v>
      </c>
      <c r="I163" s="13" t="str">
        <v>Low Stock</v>
      </c>
      <c r="J163" s="43"/>
      <c r="AB163" s="65">
        <v>45939</v>
      </c>
      <c r="AC163" s="66" t="str">
        <f t="shared" si="1"/>
        <v>OnTime</v>
      </c>
      <c r="AJ163" s="11" t="s">
        <v>4126</v>
      </c>
      <c r="AK163" s="8">
        <v>3439519.7199999997</v>
      </c>
      <c r="AO163" s="13">
        <f>(Cleaned_Data!S163)-((Cleaned_Data!S163)*10%)</f>
        <v>34.200000000000003</v>
      </c>
      <c r="AP163" s="13" t="str">
        <v>Risk</v>
      </c>
    </row>
    <row r="164" spans="8:42" x14ac:dyDescent="0.3">
      <c r="H164" s="13" t="s">
        <v>1393</v>
      </c>
      <c r="I164" s="13" t="str">
        <v>In Stock</v>
      </c>
      <c r="J164" s="43"/>
      <c r="AB164" s="65">
        <v>45925</v>
      </c>
      <c r="AC164" s="66" t="str">
        <f t="shared" si="1"/>
        <v>OnTime</v>
      </c>
      <c r="AJ164" s="11" t="s">
        <v>5188</v>
      </c>
      <c r="AK164" s="8">
        <v>3433680.9</v>
      </c>
      <c r="AO164" s="13">
        <f>(Cleaned_Data!S164)-((Cleaned_Data!S164)*10%)</f>
        <v>109.8</v>
      </c>
      <c r="AP164" s="13" t="str">
        <v>Safe</v>
      </c>
    </row>
    <row r="165" spans="8:42" x14ac:dyDescent="0.3">
      <c r="H165" s="13" t="s">
        <v>353</v>
      </c>
      <c r="I165" s="13" t="str">
        <v>In Stock</v>
      </c>
      <c r="J165" s="43"/>
      <c r="AB165" s="65">
        <v>45854</v>
      </c>
      <c r="AC165" s="66" t="str">
        <f t="shared" si="1"/>
        <v>Overdue</v>
      </c>
      <c r="AJ165" s="11" t="s">
        <v>3592</v>
      </c>
      <c r="AK165" s="8">
        <v>3433469.12</v>
      </c>
      <c r="AO165" s="13">
        <f>(Cleaned_Data!S165)-((Cleaned_Data!S165)*10%)</f>
        <v>118.8</v>
      </c>
      <c r="AP165" s="13" t="str">
        <v>Safe</v>
      </c>
    </row>
    <row r="166" spans="8:42" x14ac:dyDescent="0.3">
      <c r="H166" s="13" t="s">
        <v>7541</v>
      </c>
      <c r="I166" s="13" t="str">
        <v>In Stock</v>
      </c>
      <c r="J166" s="43"/>
      <c r="AB166" s="65">
        <v>45910</v>
      </c>
      <c r="AC166" s="66" t="str">
        <f t="shared" si="1"/>
        <v>OnTime</v>
      </c>
      <c r="AJ166" s="11" t="s">
        <v>1256</v>
      </c>
      <c r="AK166" s="8">
        <v>3432533.83</v>
      </c>
      <c r="AO166" s="13">
        <f>(Cleaned_Data!S166)-((Cleaned_Data!S166)*10%)</f>
        <v>41.4</v>
      </c>
      <c r="AP166" s="13" t="str">
        <v>Risk</v>
      </c>
    </row>
    <row r="167" spans="8:42" x14ac:dyDescent="0.3">
      <c r="H167" s="13" t="s">
        <v>357</v>
      </c>
      <c r="I167" s="13" t="str">
        <v>In Stock</v>
      </c>
      <c r="J167" s="43"/>
      <c r="AB167" s="65">
        <v>45910</v>
      </c>
      <c r="AC167" s="66" t="str">
        <f t="shared" si="1"/>
        <v>OnTime</v>
      </c>
      <c r="AJ167" s="11" t="s">
        <v>3154</v>
      </c>
      <c r="AK167" s="8">
        <v>3430019.25</v>
      </c>
      <c r="AO167" s="13">
        <f>(Cleaned_Data!S167)-((Cleaned_Data!S167)*10%)</f>
        <v>126.9</v>
      </c>
      <c r="AP167" s="13" t="str">
        <v>Safe</v>
      </c>
    </row>
    <row r="168" spans="8:42" x14ac:dyDescent="0.3">
      <c r="H168" s="13" t="s">
        <v>359</v>
      </c>
      <c r="I168" s="13" t="str">
        <v>Low Stock</v>
      </c>
      <c r="J168" s="43"/>
      <c r="AB168" s="65">
        <v>45858</v>
      </c>
      <c r="AC168" s="66" t="str">
        <f t="shared" si="1"/>
        <v>Overdue</v>
      </c>
      <c r="AJ168" s="11" t="s">
        <v>4309</v>
      </c>
      <c r="AK168" s="8">
        <v>3411546.9000000004</v>
      </c>
      <c r="AO168" s="13">
        <f>(Cleaned_Data!S168)-((Cleaned_Data!S168)*10%)</f>
        <v>33.299999999999997</v>
      </c>
      <c r="AP168" s="13" t="str">
        <v>Risk</v>
      </c>
    </row>
    <row r="169" spans="8:42" x14ac:dyDescent="0.3">
      <c r="H169" s="13" t="s">
        <v>361</v>
      </c>
      <c r="I169" s="13" t="str">
        <v>In Stock</v>
      </c>
      <c r="J169" s="43"/>
      <c r="AB169" s="65">
        <v>45857</v>
      </c>
      <c r="AC169" s="66" t="str">
        <f t="shared" si="1"/>
        <v>Overdue</v>
      </c>
      <c r="AJ169" s="11" t="s">
        <v>1891</v>
      </c>
      <c r="AK169" s="8">
        <v>3407814.51</v>
      </c>
      <c r="AO169" s="13">
        <f>(Cleaned_Data!S169)-((Cleaned_Data!S169)*10%)</f>
        <v>70.2</v>
      </c>
      <c r="AP169" s="13" t="str">
        <v>Safe</v>
      </c>
    </row>
    <row r="170" spans="8:42" x14ac:dyDescent="0.3">
      <c r="H170" s="13" t="s">
        <v>363</v>
      </c>
      <c r="I170" s="13" t="str">
        <v>In Stock</v>
      </c>
      <c r="J170" s="43"/>
      <c r="AB170" s="65">
        <v>45891</v>
      </c>
      <c r="AC170" s="66" t="str">
        <f t="shared" si="1"/>
        <v>Overdue</v>
      </c>
      <c r="AJ170" s="11" t="s">
        <v>996</v>
      </c>
      <c r="AK170" s="8">
        <v>3405067.7699999996</v>
      </c>
      <c r="AO170" s="13">
        <f>(Cleaned_Data!S170)-((Cleaned_Data!S170)*10%)</f>
        <v>148.5</v>
      </c>
      <c r="AP170" s="13" t="str">
        <v>Safe</v>
      </c>
    </row>
    <row r="171" spans="8:42" x14ac:dyDescent="0.3">
      <c r="H171" s="13" t="s">
        <v>365</v>
      </c>
      <c r="I171" s="13" t="str">
        <v>In Stock</v>
      </c>
      <c r="J171" s="43"/>
      <c r="AB171" s="65">
        <v>45910</v>
      </c>
      <c r="AC171" s="66" t="str">
        <f t="shared" si="1"/>
        <v>OnTime</v>
      </c>
      <c r="AJ171" s="11" t="s">
        <v>2019</v>
      </c>
      <c r="AK171" s="8">
        <v>3397774.4899999998</v>
      </c>
      <c r="AO171" s="13">
        <f>(Cleaned_Data!S171)-((Cleaned_Data!S171)*10%)</f>
        <v>94.5</v>
      </c>
      <c r="AP171" s="13" t="str">
        <v>Safe</v>
      </c>
    </row>
    <row r="172" spans="8:42" x14ac:dyDescent="0.3">
      <c r="H172" s="13" t="s">
        <v>367</v>
      </c>
      <c r="I172" s="13" t="str">
        <v>In Stock</v>
      </c>
      <c r="J172" s="43"/>
      <c r="AB172" s="65">
        <v>45862</v>
      </c>
      <c r="AC172" s="66" t="str">
        <f t="shared" si="1"/>
        <v>Overdue</v>
      </c>
      <c r="AJ172" s="11" t="s">
        <v>5109</v>
      </c>
      <c r="AK172" s="8">
        <v>3391232.8600000003</v>
      </c>
      <c r="AO172" s="13">
        <f>(Cleaned_Data!S172)-((Cleaned_Data!S172)*10%)</f>
        <v>117.9</v>
      </c>
      <c r="AP172" s="13" t="str">
        <v>Safe</v>
      </c>
    </row>
    <row r="173" spans="8:42" x14ac:dyDescent="0.3">
      <c r="H173" s="13" t="s">
        <v>4126</v>
      </c>
      <c r="I173" s="13" t="str">
        <v>Low Stock</v>
      </c>
      <c r="J173" s="43"/>
      <c r="AB173" s="65">
        <v>45860</v>
      </c>
      <c r="AC173" s="66" t="str">
        <f t="shared" si="1"/>
        <v>Overdue</v>
      </c>
      <c r="AJ173" s="11" t="s">
        <v>5039</v>
      </c>
      <c r="AK173" s="8">
        <v>3380567.2800000003</v>
      </c>
      <c r="AO173" s="13">
        <f>(Cleaned_Data!S173)-((Cleaned_Data!S173)*10%)</f>
        <v>14.4</v>
      </c>
      <c r="AP173" s="13" t="str">
        <v>Risk</v>
      </c>
    </row>
    <row r="174" spans="8:42" x14ac:dyDescent="0.3">
      <c r="H174" s="13" t="s">
        <v>371</v>
      </c>
      <c r="I174" s="13" t="str">
        <v>In Stock</v>
      </c>
      <c r="J174" s="43"/>
      <c r="AB174" s="65">
        <v>45885</v>
      </c>
      <c r="AC174" s="66" t="str">
        <f t="shared" si="1"/>
        <v>Overdue</v>
      </c>
      <c r="AJ174" s="11" t="s">
        <v>1043</v>
      </c>
      <c r="AK174" s="8">
        <v>3379947.63</v>
      </c>
      <c r="AO174" s="13">
        <f>(Cleaned_Data!S174)-((Cleaned_Data!S174)*10%)</f>
        <v>112.5</v>
      </c>
      <c r="AP174" s="13" t="str">
        <v>Safe</v>
      </c>
    </row>
    <row r="175" spans="8:42" x14ac:dyDescent="0.3">
      <c r="H175" s="13" t="s">
        <v>373</v>
      </c>
      <c r="I175" s="13" t="str">
        <v>In Stock</v>
      </c>
      <c r="J175" s="43"/>
      <c r="AB175" s="65">
        <v>45921</v>
      </c>
      <c r="AC175" s="66" t="str">
        <f t="shared" si="1"/>
        <v>OnTime</v>
      </c>
      <c r="AJ175" s="11" t="s">
        <v>7614</v>
      </c>
      <c r="AK175" s="8">
        <v>3376887.6</v>
      </c>
      <c r="AO175" s="13">
        <f>(Cleaned_Data!S175)-((Cleaned_Data!S175)*10%)</f>
        <v>99</v>
      </c>
      <c r="AP175" s="13" t="str">
        <v>Safe</v>
      </c>
    </row>
    <row r="176" spans="8:42" x14ac:dyDescent="0.3">
      <c r="H176" s="13" t="s">
        <v>375</v>
      </c>
      <c r="I176" s="13" t="str">
        <v>In Stock</v>
      </c>
      <c r="J176" s="43"/>
      <c r="AB176" s="65">
        <v>45856</v>
      </c>
      <c r="AC176" s="66" t="str">
        <f t="shared" si="1"/>
        <v>Overdue</v>
      </c>
      <c r="AJ176" s="11" t="s">
        <v>3345</v>
      </c>
      <c r="AK176" s="8">
        <v>3376118.7399999998</v>
      </c>
      <c r="AO176" s="13">
        <f>(Cleaned_Data!S176)-((Cleaned_Data!S176)*10%)</f>
        <v>105.3</v>
      </c>
      <c r="AP176" s="13" t="str">
        <v>Safe</v>
      </c>
    </row>
    <row r="177" spans="8:42" x14ac:dyDescent="0.3">
      <c r="H177" s="13" t="s">
        <v>377</v>
      </c>
      <c r="I177" s="13" t="str">
        <v>In Stock</v>
      </c>
      <c r="J177" s="43"/>
      <c r="AB177" s="65">
        <v>45882</v>
      </c>
      <c r="AC177" s="66" t="str">
        <f t="shared" si="1"/>
        <v>Overdue</v>
      </c>
      <c r="AJ177" s="11" t="s">
        <v>3315</v>
      </c>
      <c r="AK177" s="8">
        <v>3375559.2</v>
      </c>
      <c r="AO177" s="13">
        <f>(Cleaned_Data!S177)-((Cleaned_Data!S177)*10%)</f>
        <v>174.6</v>
      </c>
      <c r="AP177" s="13" t="str">
        <v>Safe</v>
      </c>
    </row>
    <row r="178" spans="8:42" x14ac:dyDescent="0.3">
      <c r="H178" s="13" t="s">
        <v>379</v>
      </c>
      <c r="I178" s="13" t="str">
        <v>In Stock</v>
      </c>
      <c r="J178" s="43"/>
      <c r="AB178" s="65">
        <v>45884</v>
      </c>
      <c r="AC178" s="66" t="str">
        <f t="shared" si="1"/>
        <v>Overdue</v>
      </c>
      <c r="AJ178" s="11" t="s">
        <v>1769</v>
      </c>
      <c r="AK178" s="8">
        <v>3371686.29</v>
      </c>
      <c r="AO178" s="13">
        <f>(Cleaned_Data!S178)-((Cleaned_Data!S178)*10%)</f>
        <v>159.30000000000001</v>
      </c>
      <c r="AP178" s="13" t="str">
        <v>Safe</v>
      </c>
    </row>
    <row r="179" spans="8:42" x14ac:dyDescent="0.3">
      <c r="H179" s="13" t="s">
        <v>381</v>
      </c>
      <c r="I179" s="13" t="str">
        <v>Low Stock</v>
      </c>
      <c r="J179" s="43"/>
      <c r="AB179" s="65">
        <v>45909</v>
      </c>
      <c r="AC179" s="66" t="str">
        <f t="shared" si="1"/>
        <v>OnTime</v>
      </c>
      <c r="AJ179" s="11" t="s">
        <v>6956</v>
      </c>
      <c r="AK179" s="8">
        <v>3361453.4099999997</v>
      </c>
      <c r="AO179" s="13">
        <f>(Cleaned_Data!S179)-((Cleaned_Data!S179)*10%)</f>
        <v>18</v>
      </c>
      <c r="AP179" s="13" t="str">
        <v>Risk</v>
      </c>
    </row>
    <row r="180" spans="8:42" x14ac:dyDescent="0.3">
      <c r="H180" s="13" t="s">
        <v>384</v>
      </c>
      <c r="I180" s="13" t="str">
        <v>Low Stock</v>
      </c>
      <c r="J180" s="43"/>
      <c r="AB180" s="65">
        <v>45929</v>
      </c>
      <c r="AC180" s="66" t="str">
        <f t="shared" si="1"/>
        <v>OnTime</v>
      </c>
      <c r="AJ180" s="11" t="s">
        <v>584</v>
      </c>
      <c r="AK180" s="8">
        <v>3355332.0500000003</v>
      </c>
      <c r="AO180" s="13">
        <f>(Cleaned_Data!S180)-((Cleaned_Data!S180)*10%)</f>
        <v>9.9</v>
      </c>
      <c r="AP180" s="13" t="str">
        <v>Risk</v>
      </c>
    </row>
    <row r="181" spans="8:42" x14ac:dyDescent="0.3">
      <c r="H181" s="13" t="s">
        <v>386</v>
      </c>
      <c r="I181" s="13" t="str">
        <v>Low Stock</v>
      </c>
      <c r="J181" s="43"/>
      <c r="AB181" s="65">
        <v>45887</v>
      </c>
      <c r="AC181" s="66" t="str">
        <f t="shared" si="1"/>
        <v>Overdue</v>
      </c>
      <c r="AJ181" s="11" t="s">
        <v>6872</v>
      </c>
      <c r="AK181" s="8">
        <v>3355230.3</v>
      </c>
      <c r="AO181" s="13">
        <f>(Cleaned_Data!S181)-((Cleaned_Data!S181)*10%)</f>
        <v>22.5</v>
      </c>
      <c r="AP181" s="13" t="str">
        <v>Risk</v>
      </c>
    </row>
    <row r="182" spans="8:42" x14ac:dyDescent="0.3">
      <c r="H182" s="13" t="s">
        <v>388</v>
      </c>
      <c r="I182" s="13" t="str">
        <v>In Stock</v>
      </c>
      <c r="J182" s="43"/>
      <c r="AB182" s="65">
        <v>45908</v>
      </c>
      <c r="AC182" s="66" t="str">
        <f t="shared" si="1"/>
        <v>OnTime</v>
      </c>
      <c r="AJ182" s="11" t="s">
        <v>1267</v>
      </c>
      <c r="AK182" s="8">
        <v>3336443.8000000003</v>
      </c>
      <c r="AO182" s="13">
        <f>(Cleaned_Data!S182)-((Cleaned_Data!S182)*10%)</f>
        <v>95.4</v>
      </c>
      <c r="AP182" s="13" t="str">
        <v>Safe</v>
      </c>
    </row>
    <row r="183" spans="8:42" x14ac:dyDescent="0.3">
      <c r="H183" s="13" t="s">
        <v>390</v>
      </c>
      <c r="I183" s="13" t="str">
        <v>Low Stock</v>
      </c>
      <c r="J183" s="43"/>
      <c r="AB183" s="65">
        <v>45888</v>
      </c>
      <c r="AC183" s="66" t="str">
        <f t="shared" si="1"/>
        <v>Overdue</v>
      </c>
      <c r="AJ183" s="11" t="s">
        <v>1062</v>
      </c>
      <c r="AK183" s="8">
        <v>3335045.3</v>
      </c>
      <c r="AO183" s="13">
        <f>(Cleaned_Data!S183)-((Cleaned_Data!S183)*10%)</f>
        <v>22.5</v>
      </c>
      <c r="AP183" s="13" t="str">
        <v>Risk</v>
      </c>
    </row>
    <row r="184" spans="8:42" x14ac:dyDescent="0.3">
      <c r="H184" s="13" t="s">
        <v>392</v>
      </c>
      <c r="I184" s="13" t="str">
        <v>In Stock</v>
      </c>
      <c r="J184" s="43"/>
      <c r="AB184" s="65">
        <v>45878</v>
      </c>
      <c r="AC184" s="66" t="str">
        <f t="shared" si="1"/>
        <v>Overdue</v>
      </c>
      <c r="AJ184" s="11" t="s">
        <v>3519</v>
      </c>
      <c r="AK184" s="8">
        <v>3334365.54</v>
      </c>
      <c r="AO184" s="13">
        <f>(Cleaned_Data!S184)-((Cleaned_Data!S184)*10%)</f>
        <v>161.1</v>
      </c>
      <c r="AP184" s="13" t="str">
        <v>Safe</v>
      </c>
    </row>
    <row r="185" spans="8:42" x14ac:dyDescent="0.3">
      <c r="H185" s="13" t="s">
        <v>394</v>
      </c>
      <c r="I185" s="13" t="str">
        <v>Low Stock</v>
      </c>
      <c r="J185" s="43"/>
      <c r="AB185" s="65">
        <v>45895</v>
      </c>
      <c r="AC185" s="66" t="str">
        <f t="shared" si="1"/>
        <v>Overdue</v>
      </c>
      <c r="AJ185" s="11" t="s">
        <v>3192</v>
      </c>
      <c r="AK185" s="8">
        <v>3333439.56</v>
      </c>
      <c r="AO185" s="13">
        <f>(Cleaned_Data!S185)-((Cleaned_Data!S185)*10%)</f>
        <v>11.7</v>
      </c>
      <c r="AP185" s="13" t="str">
        <v>Risk</v>
      </c>
    </row>
    <row r="186" spans="8:42" x14ac:dyDescent="0.3">
      <c r="H186" s="13" t="s">
        <v>396</v>
      </c>
      <c r="I186" s="13" t="str">
        <v>In Stock</v>
      </c>
      <c r="J186" s="43"/>
      <c r="AB186" s="65">
        <v>45903</v>
      </c>
      <c r="AC186" s="66" t="str">
        <f t="shared" si="1"/>
        <v>OnTime</v>
      </c>
      <c r="AJ186" s="11" t="s">
        <v>1572</v>
      </c>
      <c r="AK186" s="8">
        <v>3332049.33</v>
      </c>
      <c r="AO186" s="13">
        <f>(Cleaned_Data!S186)-((Cleaned_Data!S186)*10%)</f>
        <v>137.69999999999999</v>
      </c>
      <c r="AP186" s="13" t="str">
        <v>Safe</v>
      </c>
    </row>
    <row r="187" spans="8:42" x14ac:dyDescent="0.3">
      <c r="H187" s="13" t="s">
        <v>398</v>
      </c>
      <c r="I187" s="13" t="str">
        <v>Low Stock</v>
      </c>
      <c r="J187" s="43"/>
      <c r="AB187" s="65">
        <v>45858</v>
      </c>
      <c r="AC187" s="66" t="str">
        <f t="shared" si="1"/>
        <v>Overdue</v>
      </c>
      <c r="AJ187" s="11" t="s">
        <v>7326</v>
      </c>
      <c r="AK187" s="8">
        <v>3331736.32</v>
      </c>
      <c r="AO187" s="13">
        <f>(Cleaned_Data!S187)-((Cleaned_Data!S187)*10%)</f>
        <v>1.8</v>
      </c>
      <c r="AP187" s="13" t="str">
        <v>Risk</v>
      </c>
    </row>
    <row r="188" spans="8:42" x14ac:dyDescent="0.3">
      <c r="H188" s="13" t="s">
        <v>400</v>
      </c>
      <c r="I188" s="13" t="str">
        <v>Low Stock</v>
      </c>
      <c r="J188" s="43"/>
      <c r="AB188" s="65">
        <v>45942</v>
      </c>
      <c r="AC188" s="66" t="str">
        <f t="shared" si="1"/>
        <v>OnTime</v>
      </c>
      <c r="AJ188" s="11" t="s">
        <v>1153</v>
      </c>
      <c r="AK188" s="8">
        <v>3330733.1500000004</v>
      </c>
      <c r="AO188" s="13">
        <f>(Cleaned_Data!S188)-((Cleaned_Data!S188)*10%)</f>
        <v>15.3</v>
      </c>
      <c r="AP188" s="13" t="str">
        <v>Risk</v>
      </c>
    </row>
    <row r="189" spans="8:42" x14ac:dyDescent="0.3">
      <c r="H189" s="13" t="s">
        <v>402</v>
      </c>
      <c r="I189" s="13" t="str">
        <v>In Stock</v>
      </c>
      <c r="J189" s="43"/>
      <c r="AB189" s="65">
        <v>45922</v>
      </c>
      <c r="AC189" s="66" t="str">
        <f t="shared" si="1"/>
        <v>OnTime</v>
      </c>
      <c r="AJ189" s="11" t="s">
        <v>6899</v>
      </c>
      <c r="AK189" s="8">
        <v>3327450.72</v>
      </c>
      <c r="AO189" s="13">
        <f>(Cleaned_Data!S189)-((Cleaned_Data!S189)*10%)</f>
        <v>171.9</v>
      </c>
      <c r="AP189" s="13" t="str">
        <v>Safe</v>
      </c>
    </row>
    <row r="190" spans="8:42" x14ac:dyDescent="0.3">
      <c r="H190" s="13" t="s">
        <v>404</v>
      </c>
      <c r="I190" s="13" t="str">
        <v>Low Stock</v>
      </c>
      <c r="J190" s="43"/>
      <c r="AB190" s="65">
        <v>45939</v>
      </c>
      <c r="AC190" s="66" t="str">
        <f t="shared" si="1"/>
        <v>OnTime</v>
      </c>
      <c r="AJ190" s="11" t="s">
        <v>1177</v>
      </c>
      <c r="AK190" s="8">
        <v>3326760.44</v>
      </c>
      <c r="AO190" s="13">
        <f>(Cleaned_Data!S190)-((Cleaned_Data!S190)*10%)</f>
        <v>14.4</v>
      </c>
      <c r="AP190" s="13" t="str">
        <v>Risk</v>
      </c>
    </row>
    <row r="191" spans="8:42" x14ac:dyDescent="0.3">
      <c r="H191" s="13" t="s">
        <v>406</v>
      </c>
      <c r="I191" s="13" t="str">
        <v>Low Stock</v>
      </c>
      <c r="J191" s="43"/>
      <c r="AB191" s="65">
        <v>45902</v>
      </c>
      <c r="AC191" s="66" t="str">
        <f t="shared" si="1"/>
        <v>OnTime</v>
      </c>
      <c r="AJ191" s="11" t="s">
        <v>5599</v>
      </c>
      <c r="AK191" s="8">
        <v>3324157.6900000004</v>
      </c>
      <c r="AO191" s="13">
        <f>(Cleaned_Data!S191)-((Cleaned_Data!S191)*10%)</f>
        <v>21.6</v>
      </c>
      <c r="AP191" s="13" t="str">
        <v>Risk</v>
      </c>
    </row>
    <row r="192" spans="8:42" x14ac:dyDescent="0.3">
      <c r="H192" s="13" t="s">
        <v>408</v>
      </c>
      <c r="I192" s="13" t="str">
        <v>Low Stock</v>
      </c>
      <c r="J192" s="43"/>
      <c r="AB192" s="65">
        <v>45871</v>
      </c>
      <c r="AC192" s="66" t="str">
        <f t="shared" si="1"/>
        <v>Overdue</v>
      </c>
      <c r="AJ192" s="11" t="s">
        <v>13</v>
      </c>
      <c r="AK192" s="8">
        <v>3323496.25</v>
      </c>
      <c r="AO192" s="13">
        <f>(Cleaned_Data!S192)-((Cleaned_Data!S192)*10%)</f>
        <v>0</v>
      </c>
      <c r="AP192" s="13" t="str">
        <v>Risk</v>
      </c>
    </row>
    <row r="193" spans="8:42" x14ac:dyDescent="0.3">
      <c r="H193" s="13" t="s">
        <v>410</v>
      </c>
      <c r="I193" s="13" t="str">
        <v>In Stock</v>
      </c>
      <c r="J193" s="43"/>
      <c r="AB193" s="65">
        <v>45915</v>
      </c>
      <c r="AC193" s="66" t="str">
        <f t="shared" si="1"/>
        <v>OnTime</v>
      </c>
      <c r="AJ193" s="11" t="s">
        <v>5942</v>
      </c>
      <c r="AK193" s="8">
        <v>3321799.68</v>
      </c>
      <c r="AO193" s="13">
        <f>(Cleaned_Data!S193)-((Cleaned_Data!S193)*10%)</f>
        <v>29.7</v>
      </c>
      <c r="AP193" s="13" t="str">
        <v>Safe</v>
      </c>
    </row>
    <row r="194" spans="8:42" x14ac:dyDescent="0.3">
      <c r="H194" s="13" t="s">
        <v>412</v>
      </c>
      <c r="I194" s="13" t="str">
        <v>In Stock</v>
      </c>
      <c r="J194" s="43"/>
      <c r="AB194" s="65">
        <v>45931</v>
      </c>
      <c r="AC194" s="66" t="str">
        <f t="shared" si="1"/>
        <v>OnTime</v>
      </c>
      <c r="AJ194" s="11" t="s">
        <v>5254</v>
      </c>
      <c r="AK194" s="8">
        <v>3313583.3099999996</v>
      </c>
      <c r="AO194" s="13">
        <f>(Cleaned_Data!S194)-((Cleaned_Data!S194)*10%)</f>
        <v>73.8</v>
      </c>
      <c r="AP194" s="13" t="str">
        <v>Safe</v>
      </c>
    </row>
    <row r="195" spans="8:42" x14ac:dyDescent="0.3">
      <c r="H195" s="13" t="s">
        <v>7497</v>
      </c>
      <c r="I195" s="13" t="str">
        <v>Low Stock</v>
      </c>
      <c r="J195" s="43"/>
      <c r="AB195" s="65">
        <v>45879</v>
      </c>
      <c r="AC195" s="66" t="str">
        <f t="shared" ref="AC195:AC258" si="2">IF(AB195="","No Date", IF(AB195&lt;$AC$1,"Overdue","OnTime"))</f>
        <v>Overdue</v>
      </c>
      <c r="AJ195" s="11" t="s">
        <v>5115</v>
      </c>
      <c r="AK195" s="8">
        <v>3313087.05</v>
      </c>
      <c r="AO195" s="13">
        <f>(Cleaned_Data!S195)-((Cleaned_Data!S195)*10%)</f>
        <v>22.5</v>
      </c>
      <c r="AP195" s="13" t="str">
        <v>Risk</v>
      </c>
    </row>
    <row r="196" spans="8:42" x14ac:dyDescent="0.3">
      <c r="H196" s="13" t="s">
        <v>416</v>
      </c>
      <c r="I196" s="13" t="str">
        <v>In Stock</v>
      </c>
      <c r="J196" s="43"/>
      <c r="AB196" s="65">
        <v>45904</v>
      </c>
      <c r="AC196" s="66" t="str">
        <f t="shared" si="2"/>
        <v>OnTime</v>
      </c>
      <c r="AJ196" s="11" t="s">
        <v>1094</v>
      </c>
      <c r="AK196" s="8">
        <v>3308752.63</v>
      </c>
      <c r="AO196" s="13">
        <f>(Cleaned_Data!S196)-((Cleaned_Data!S196)*10%)</f>
        <v>177.3</v>
      </c>
      <c r="AP196" s="13" t="str">
        <v>Safe</v>
      </c>
    </row>
    <row r="197" spans="8:42" x14ac:dyDescent="0.3">
      <c r="H197" s="13" t="s">
        <v>418</v>
      </c>
      <c r="I197" s="13" t="str">
        <v>In Stock</v>
      </c>
      <c r="J197" s="43"/>
      <c r="AB197" s="65">
        <v>45865</v>
      </c>
      <c r="AC197" s="66" t="str">
        <f t="shared" si="2"/>
        <v>Overdue</v>
      </c>
      <c r="AJ197" s="11" t="s">
        <v>554</v>
      </c>
      <c r="AK197" s="8">
        <v>3306327.43</v>
      </c>
      <c r="AO197" s="13">
        <f>(Cleaned_Data!S197)-((Cleaned_Data!S197)*10%)</f>
        <v>62.1</v>
      </c>
      <c r="AP197" s="13" t="str">
        <v>Safe</v>
      </c>
    </row>
    <row r="198" spans="8:42" x14ac:dyDescent="0.3">
      <c r="H198" s="13" t="s">
        <v>420</v>
      </c>
      <c r="I198" s="13" t="str">
        <v>In Stock</v>
      </c>
      <c r="J198" s="43"/>
      <c r="AB198" s="65">
        <v>45909</v>
      </c>
      <c r="AC198" s="66" t="str">
        <f t="shared" si="2"/>
        <v>OnTime</v>
      </c>
      <c r="AJ198" s="11" t="s">
        <v>1464</v>
      </c>
      <c r="AK198" s="8">
        <v>3302867.4299999997</v>
      </c>
      <c r="AO198" s="13">
        <f>(Cleaned_Data!S198)-((Cleaned_Data!S198)*10%)</f>
        <v>54.9</v>
      </c>
      <c r="AP198" s="13" t="str">
        <v>Safe</v>
      </c>
    </row>
    <row r="199" spans="8:42" x14ac:dyDescent="0.3">
      <c r="H199" s="13" t="s">
        <v>422</v>
      </c>
      <c r="I199" s="13" t="str">
        <v>Low Stock</v>
      </c>
      <c r="J199" s="43"/>
      <c r="AB199" s="65">
        <v>45900</v>
      </c>
      <c r="AC199" s="66" t="str">
        <f t="shared" si="2"/>
        <v>Overdue</v>
      </c>
      <c r="AJ199" s="11" t="s">
        <v>303</v>
      </c>
      <c r="AK199" s="8">
        <v>3301924.5</v>
      </c>
      <c r="AO199" s="13">
        <f>(Cleaned_Data!S199)-((Cleaned_Data!S199)*10%)</f>
        <v>27</v>
      </c>
      <c r="AP199" s="13" t="str">
        <v>Risk</v>
      </c>
    </row>
    <row r="200" spans="8:42" x14ac:dyDescent="0.3">
      <c r="H200" s="13" t="s">
        <v>424</v>
      </c>
      <c r="I200" s="13" t="str">
        <v>Low Stock</v>
      </c>
      <c r="J200" s="43"/>
      <c r="AB200" s="65">
        <v>45936</v>
      </c>
      <c r="AC200" s="66" t="str">
        <f t="shared" si="2"/>
        <v>OnTime</v>
      </c>
      <c r="AJ200" s="11" t="s">
        <v>4854</v>
      </c>
      <c r="AK200" s="8">
        <v>3301800.4800000004</v>
      </c>
      <c r="AO200" s="13">
        <f>(Cleaned_Data!S200)-((Cleaned_Data!S200)*10%)</f>
        <v>4.5</v>
      </c>
      <c r="AP200" s="13" t="str">
        <v>Risk</v>
      </c>
    </row>
    <row r="201" spans="8:42" x14ac:dyDescent="0.3">
      <c r="H201" s="13" t="s">
        <v>426</v>
      </c>
      <c r="I201" s="13" t="str">
        <v>In Stock</v>
      </c>
      <c r="J201" s="43"/>
      <c r="AB201" s="65">
        <v>45870</v>
      </c>
      <c r="AC201" s="66" t="str">
        <f t="shared" si="2"/>
        <v>Overdue</v>
      </c>
      <c r="AJ201" s="11" t="s">
        <v>701</v>
      </c>
      <c r="AK201" s="8">
        <v>3296702.1799999997</v>
      </c>
      <c r="AO201" s="13">
        <f>(Cleaned_Data!S201)-((Cleaned_Data!S201)*10%)</f>
        <v>70.2</v>
      </c>
      <c r="AP201" s="13" t="str">
        <v>Safe</v>
      </c>
    </row>
    <row r="202" spans="8:42" x14ac:dyDescent="0.3">
      <c r="H202" s="13" t="s">
        <v>428</v>
      </c>
      <c r="I202" s="13" t="str">
        <v>In Stock</v>
      </c>
      <c r="J202" s="43"/>
      <c r="AB202" s="65">
        <v>45883</v>
      </c>
      <c r="AC202" s="66" t="str">
        <f t="shared" si="2"/>
        <v>Overdue</v>
      </c>
      <c r="AJ202" s="11" t="s">
        <v>2726</v>
      </c>
      <c r="AK202" s="8">
        <v>3292688.24</v>
      </c>
      <c r="AO202" s="13">
        <f>(Cleaned_Data!S202)-((Cleaned_Data!S202)*10%)</f>
        <v>160.19999999999999</v>
      </c>
      <c r="AP202" s="13" t="str">
        <v>Safe</v>
      </c>
    </row>
    <row r="203" spans="8:42" x14ac:dyDescent="0.3">
      <c r="H203" s="13" t="s">
        <v>430</v>
      </c>
      <c r="I203" s="13" t="str">
        <v>In Stock</v>
      </c>
      <c r="J203" s="43"/>
      <c r="AB203" s="65">
        <v>45929</v>
      </c>
      <c r="AC203" s="66" t="str">
        <f t="shared" si="2"/>
        <v>OnTime</v>
      </c>
      <c r="AJ203" s="11" t="s">
        <v>681</v>
      </c>
      <c r="AK203" s="8">
        <v>3288086.84</v>
      </c>
      <c r="AO203" s="13">
        <f>(Cleaned_Data!S203)-((Cleaned_Data!S203)*10%)</f>
        <v>121.5</v>
      </c>
      <c r="AP203" s="13" t="str">
        <v>Safe</v>
      </c>
    </row>
    <row r="204" spans="8:42" x14ac:dyDescent="0.3">
      <c r="H204" s="13" t="s">
        <v>7542</v>
      </c>
      <c r="I204" s="13" t="str">
        <v>In Stock</v>
      </c>
      <c r="J204" s="43"/>
      <c r="AB204" s="65">
        <v>45893</v>
      </c>
      <c r="AC204" s="66" t="str">
        <f t="shared" si="2"/>
        <v>Overdue</v>
      </c>
      <c r="AJ204" s="11" t="s">
        <v>6452</v>
      </c>
      <c r="AK204" s="8">
        <v>3283585.8000000003</v>
      </c>
      <c r="AO204" s="13">
        <f>(Cleaned_Data!S204)-((Cleaned_Data!S204)*10%)</f>
        <v>137.69999999999999</v>
      </c>
      <c r="AP204" s="13" t="str">
        <v>Safe</v>
      </c>
    </row>
    <row r="205" spans="8:42" x14ac:dyDescent="0.3">
      <c r="H205" s="13" t="s">
        <v>434</v>
      </c>
      <c r="I205" s="13" t="str">
        <v>Low Stock</v>
      </c>
      <c r="J205" s="43"/>
      <c r="AB205" s="65">
        <v>45892</v>
      </c>
      <c r="AC205" s="66" t="str">
        <f t="shared" si="2"/>
        <v>Overdue</v>
      </c>
      <c r="AJ205" s="11" t="s">
        <v>6279</v>
      </c>
      <c r="AK205" s="8">
        <v>3283395.5200000005</v>
      </c>
      <c r="AO205" s="13">
        <f>(Cleaned_Data!S205)-((Cleaned_Data!S205)*10%)</f>
        <v>17.100000000000001</v>
      </c>
      <c r="AP205" s="13" t="str">
        <v>Risk</v>
      </c>
    </row>
    <row r="206" spans="8:42" x14ac:dyDescent="0.3">
      <c r="H206" s="13" t="s">
        <v>436</v>
      </c>
      <c r="I206" s="13" t="str">
        <v>In Stock</v>
      </c>
      <c r="J206" s="43"/>
      <c r="AB206" s="65">
        <v>45904</v>
      </c>
      <c r="AC206" s="66" t="str">
        <f t="shared" si="2"/>
        <v>OnTime</v>
      </c>
      <c r="AJ206" s="11" t="s">
        <v>653</v>
      </c>
      <c r="AK206" s="8">
        <v>3278893.3200000003</v>
      </c>
      <c r="AO206" s="13">
        <f>(Cleaned_Data!S206)-((Cleaned_Data!S206)*10%)</f>
        <v>126.9</v>
      </c>
      <c r="AP206" s="13" t="str">
        <v>Safe</v>
      </c>
    </row>
    <row r="207" spans="8:42" x14ac:dyDescent="0.3">
      <c r="H207" s="13" t="s">
        <v>438</v>
      </c>
      <c r="I207" s="13" t="str">
        <v>In Stock</v>
      </c>
      <c r="J207" s="43"/>
      <c r="AB207" s="65">
        <v>45904</v>
      </c>
      <c r="AC207" s="66" t="str">
        <f t="shared" si="2"/>
        <v>OnTime</v>
      </c>
      <c r="AJ207" s="11" t="s">
        <v>3942</v>
      </c>
      <c r="AK207" s="8">
        <v>3276711.67</v>
      </c>
      <c r="AO207" s="13">
        <f>(Cleaned_Data!S207)-((Cleaned_Data!S207)*10%)</f>
        <v>124.2</v>
      </c>
      <c r="AP207" s="13" t="str">
        <v>Safe</v>
      </c>
    </row>
    <row r="208" spans="8:42" x14ac:dyDescent="0.3">
      <c r="H208" s="13" t="s">
        <v>440</v>
      </c>
      <c r="I208" s="13" t="str">
        <v>In Stock</v>
      </c>
      <c r="J208" s="43"/>
      <c r="AB208" s="65">
        <v>45939</v>
      </c>
      <c r="AC208" s="66" t="str">
        <f t="shared" si="2"/>
        <v>OnTime</v>
      </c>
      <c r="AJ208" s="11" t="s">
        <v>611</v>
      </c>
      <c r="AK208" s="8">
        <v>3272268.87</v>
      </c>
      <c r="AO208" s="13">
        <f>(Cleaned_Data!S208)-((Cleaned_Data!S208)*10%)</f>
        <v>119.7</v>
      </c>
      <c r="AP208" s="13" t="str">
        <v>Safe</v>
      </c>
    </row>
    <row r="209" spans="8:42" x14ac:dyDescent="0.3">
      <c r="H209" s="13" t="s">
        <v>442</v>
      </c>
      <c r="I209" s="13" t="str">
        <v>In Stock</v>
      </c>
      <c r="J209" s="43"/>
      <c r="AB209" s="65">
        <v>45859</v>
      </c>
      <c r="AC209" s="66" t="str">
        <f t="shared" si="2"/>
        <v>Overdue</v>
      </c>
      <c r="AJ209" s="11" t="s">
        <v>146</v>
      </c>
      <c r="AK209" s="8">
        <v>3268595.88</v>
      </c>
      <c r="AO209" s="13">
        <f>(Cleaned_Data!S209)-((Cleaned_Data!S209)*10%)</f>
        <v>135</v>
      </c>
      <c r="AP209" s="13" t="str">
        <v>Safe</v>
      </c>
    </row>
    <row r="210" spans="8:42" x14ac:dyDescent="0.3">
      <c r="H210" s="13" t="s">
        <v>444</v>
      </c>
      <c r="I210" s="13" t="str">
        <v>In Stock</v>
      </c>
      <c r="J210" s="43"/>
      <c r="AB210" s="65">
        <v>45918</v>
      </c>
      <c r="AC210" s="66" t="str">
        <f t="shared" si="2"/>
        <v>OnTime</v>
      </c>
      <c r="AJ210" s="11" t="s">
        <v>265</v>
      </c>
      <c r="AK210" s="8">
        <v>3251656.0300000003</v>
      </c>
      <c r="AO210" s="13">
        <f>(Cleaned_Data!S210)-((Cleaned_Data!S210)*10%)</f>
        <v>150.30000000000001</v>
      </c>
      <c r="AP210" s="13" t="str">
        <v>Safe</v>
      </c>
    </row>
    <row r="211" spans="8:42" x14ac:dyDescent="0.3">
      <c r="H211" s="13" t="s">
        <v>446</v>
      </c>
      <c r="I211" s="13" t="str">
        <v>In Stock</v>
      </c>
      <c r="J211" s="43"/>
      <c r="AB211" s="65">
        <v>45894</v>
      </c>
      <c r="AC211" s="66" t="str">
        <f t="shared" si="2"/>
        <v>Overdue</v>
      </c>
      <c r="AJ211" s="11" t="s">
        <v>2062</v>
      </c>
      <c r="AK211" s="8">
        <v>3249252.7</v>
      </c>
      <c r="AO211" s="13">
        <f>(Cleaned_Data!S211)-((Cleaned_Data!S211)*10%)</f>
        <v>90</v>
      </c>
      <c r="AP211" s="13" t="str">
        <v>Safe</v>
      </c>
    </row>
    <row r="212" spans="8:42" x14ac:dyDescent="0.3">
      <c r="H212" s="13" t="s">
        <v>448</v>
      </c>
      <c r="I212" s="13" t="str">
        <v>Low Stock</v>
      </c>
      <c r="J212" s="43"/>
      <c r="AB212" s="65">
        <v>45896</v>
      </c>
      <c r="AC212" s="66" t="str">
        <f t="shared" si="2"/>
        <v>Overdue</v>
      </c>
      <c r="AJ212" s="11" t="s">
        <v>4029</v>
      </c>
      <c r="AK212" s="8">
        <v>3241915.17</v>
      </c>
      <c r="AO212" s="13">
        <f>(Cleaned_Data!S212)-((Cleaned_Data!S212)*10%)</f>
        <v>0</v>
      </c>
      <c r="AP212" s="13" t="str">
        <v>Risk</v>
      </c>
    </row>
    <row r="213" spans="8:42" x14ac:dyDescent="0.3">
      <c r="H213" s="13" t="s">
        <v>450</v>
      </c>
      <c r="I213" s="13" t="str">
        <v>In Stock</v>
      </c>
      <c r="J213" s="43"/>
      <c r="AB213" s="65">
        <v>45901</v>
      </c>
      <c r="AC213" s="66" t="str">
        <f t="shared" si="2"/>
        <v>OnTime</v>
      </c>
      <c r="AJ213" s="11" t="s">
        <v>6971</v>
      </c>
      <c r="AK213" s="8">
        <v>3238260.1399999997</v>
      </c>
      <c r="AO213" s="13">
        <f>(Cleaned_Data!S213)-((Cleaned_Data!S213)*10%)</f>
        <v>83.7</v>
      </c>
      <c r="AP213" s="13" t="str">
        <v>Safe</v>
      </c>
    </row>
    <row r="214" spans="8:42" x14ac:dyDescent="0.3">
      <c r="H214" s="13" t="s">
        <v>452</v>
      </c>
      <c r="I214" s="13" t="str">
        <v>In Stock</v>
      </c>
      <c r="J214" s="43"/>
      <c r="AB214" s="65">
        <v>45882</v>
      </c>
      <c r="AC214" s="66" t="str">
        <f t="shared" si="2"/>
        <v>Overdue</v>
      </c>
      <c r="AJ214" s="11" t="s">
        <v>970</v>
      </c>
      <c r="AK214" s="8">
        <v>3232022.4499999997</v>
      </c>
      <c r="AO214" s="13">
        <f>(Cleaned_Data!S214)-((Cleaned_Data!S214)*10%)</f>
        <v>159.30000000000001</v>
      </c>
      <c r="AP214" s="13" t="str">
        <v>Safe</v>
      </c>
    </row>
    <row r="215" spans="8:42" x14ac:dyDescent="0.3">
      <c r="H215" s="13" t="s">
        <v>454</v>
      </c>
      <c r="I215" s="13" t="str">
        <v>In Stock</v>
      </c>
      <c r="J215" s="43"/>
      <c r="AB215" s="65">
        <v>45872</v>
      </c>
      <c r="AC215" s="66" t="str">
        <f t="shared" si="2"/>
        <v>Overdue</v>
      </c>
      <c r="AJ215" s="11" t="s">
        <v>948</v>
      </c>
      <c r="AK215" s="8">
        <v>3231384.95</v>
      </c>
      <c r="AO215" s="13">
        <f>(Cleaned_Data!S215)-((Cleaned_Data!S215)*10%)</f>
        <v>122.4</v>
      </c>
      <c r="AP215" s="13" t="str">
        <v>Safe</v>
      </c>
    </row>
    <row r="216" spans="8:42" x14ac:dyDescent="0.3">
      <c r="H216" s="13" t="s">
        <v>456</v>
      </c>
      <c r="I216" s="13" t="str">
        <v>Low Stock</v>
      </c>
      <c r="J216" s="43"/>
      <c r="AB216" s="65">
        <v>45876</v>
      </c>
      <c r="AC216" s="66" t="str">
        <f t="shared" si="2"/>
        <v>Overdue</v>
      </c>
      <c r="AJ216" s="11" t="s">
        <v>3001</v>
      </c>
      <c r="AK216" s="8">
        <v>3228899.0799999996</v>
      </c>
      <c r="AO216" s="13">
        <f>(Cleaned_Data!S216)-((Cleaned_Data!S216)*10%)</f>
        <v>35.1</v>
      </c>
      <c r="AP216" s="13" t="str">
        <v>Risk</v>
      </c>
    </row>
    <row r="217" spans="8:42" x14ac:dyDescent="0.3">
      <c r="H217" s="13" t="s">
        <v>458</v>
      </c>
      <c r="I217" s="13" t="str">
        <v>In Stock</v>
      </c>
      <c r="J217" s="43"/>
      <c r="AB217" s="65">
        <v>45935</v>
      </c>
      <c r="AC217" s="66" t="str">
        <f t="shared" si="2"/>
        <v>OnTime</v>
      </c>
      <c r="AJ217" s="11" t="s">
        <v>3568</v>
      </c>
      <c r="AK217" s="8">
        <v>3226129.1300000004</v>
      </c>
      <c r="AO217" s="13">
        <f>(Cleaned_Data!S217)-((Cleaned_Data!S217)*10%)</f>
        <v>82.8</v>
      </c>
      <c r="AP217" s="13" t="str">
        <v>Risk</v>
      </c>
    </row>
    <row r="218" spans="8:42" x14ac:dyDescent="0.3">
      <c r="H218" s="13" t="s">
        <v>460</v>
      </c>
      <c r="I218" s="13" t="str">
        <v>Low Stock</v>
      </c>
      <c r="J218" s="43"/>
      <c r="AB218" s="65">
        <v>45913</v>
      </c>
      <c r="AC218" s="66" t="str">
        <f t="shared" si="2"/>
        <v>OnTime</v>
      </c>
      <c r="AJ218" s="11" t="s">
        <v>1158</v>
      </c>
      <c r="AK218" s="8">
        <v>3224884.1100000003</v>
      </c>
      <c r="AO218" s="13">
        <f>(Cleaned_Data!S218)-((Cleaned_Data!S218)*10%)</f>
        <v>0</v>
      </c>
      <c r="AP218" s="13" t="str">
        <v>Risk</v>
      </c>
    </row>
    <row r="219" spans="8:42" x14ac:dyDescent="0.3">
      <c r="H219" s="13" t="s">
        <v>462</v>
      </c>
      <c r="I219" s="13" t="str">
        <v>In Stock</v>
      </c>
      <c r="J219" s="43"/>
      <c r="AB219" s="65">
        <v>45904</v>
      </c>
      <c r="AC219" s="66" t="str">
        <f t="shared" si="2"/>
        <v>OnTime</v>
      </c>
      <c r="AJ219" s="11" t="s">
        <v>7620</v>
      </c>
      <c r="AK219" s="8">
        <v>3219408.08</v>
      </c>
      <c r="AO219" s="13">
        <f>(Cleaned_Data!S219)-((Cleaned_Data!S219)*10%)</f>
        <v>109.8</v>
      </c>
      <c r="AP219" s="13" t="str">
        <v>Safe</v>
      </c>
    </row>
    <row r="220" spans="8:42" x14ac:dyDescent="0.3">
      <c r="H220" s="13" t="s">
        <v>464</v>
      </c>
      <c r="I220" s="13" t="str">
        <v>In Stock</v>
      </c>
      <c r="J220" s="43"/>
      <c r="AB220" s="65">
        <v>45937</v>
      </c>
      <c r="AC220" s="66" t="str">
        <f t="shared" si="2"/>
        <v>OnTime</v>
      </c>
      <c r="AJ220" s="11" t="s">
        <v>6645</v>
      </c>
      <c r="AK220" s="8">
        <v>3217412.9899999998</v>
      </c>
      <c r="AO220" s="13">
        <f>(Cleaned_Data!S220)-((Cleaned_Data!S220)*10%)</f>
        <v>79.2</v>
      </c>
      <c r="AP220" s="13" t="str">
        <v>Safe</v>
      </c>
    </row>
    <row r="221" spans="8:42" x14ac:dyDescent="0.3">
      <c r="H221" s="13" t="s">
        <v>466</v>
      </c>
      <c r="I221" s="13" t="str">
        <v>In Stock</v>
      </c>
      <c r="J221" s="43"/>
      <c r="AB221" s="65">
        <v>45876</v>
      </c>
      <c r="AC221" s="66" t="str">
        <f t="shared" si="2"/>
        <v>Overdue</v>
      </c>
      <c r="AJ221" s="11" t="s">
        <v>1335</v>
      </c>
      <c r="AK221" s="8">
        <v>3213341.21</v>
      </c>
      <c r="AO221" s="13">
        <f>(Cleaned_Data!S221)-((Cleaned_Data!S221)*10%)</f>
        <v>160.19999999999999</v>
      </c>
      <c r="AP221" s="13" t="str">
        <v>Safe</v>
      </c>
    </row>
    <row r="222" spans="8:42" x14ac:dyDescent="0.3">
      <c r="H222" s="13" t="s">
        <v>62</v>
      </c>
      <c r="I222" s="13" t="str">
        <v>In Stock</v>
      </c>
      <c r="J222" s="43"/>
      <c r="AB222" s="65">
        <v>45883</v>
      </c>
      <c r="AC222" s="66" t="str">
        <f t="shared" si="2"/>
        <v>Overdue</v>
      </c>
      <c r="AJ222" s="11" t="s">
        <v>582</v>
      </c>
      <c r="AK222" s="8">
        <v>3207591.12</v>
      </c>
      <c r="AO222" s="13">
        <f>(Cleaned_Data!S222)-((Cleaned_Data!S222)*10%)</f>
        <v>127.8</v>
      </c>
      <c r="AP222" s="13" t="str">
        <v>Safe</v>
      </c>
    </row>
    <row r="223" spans="8:42" x14ac:dyDescent="0.3">
      <c r="H223" s="13" t="s">
        <v>90</v>
      </c>
      <c r="I223" s="13" t="str">
        <v>Low Stock</v>
      </c>
      <c r="J223" s="43"/>
      <c r="AB223" s="65">
        <v>45859</v>
      </c>
      <c r="AC223" s="66" t="str">
        <f t="shared" si="2"/>
        <v>Overdue</v>
      </c>
      <c r="AJ223" s="11" t="s">
        <v>2142</v>
      </c>
      <c r="AK223" s="8">
        <v>3206442.5599999996</v>
      </c>
      <c r="AO223" s="13">
        <f>(Cleaned_Data!S223)-((Cleaned_Data!S223)*10%)</f>
        <v>46.8</v>
      </c>
      <c r="AP223" s="13" t="str">
        <v>Risk</v>
      </c>
    </row>
    <row r="224" spans="8:42" x14ac:dyDescent="0.3">
      <c r="H224" s="13" t="s">
        <v>472</v>
      </c>
      <c r="I224" s="13" t="str">
        <v>In Stock</v>
      </c>
      <c r="J224" s="43"/>
      <c r="AB224" s="65">
        <v>45895</v>
      </c>
      <c r="AC224" s="66" t="str">
        <f t="shared" si="2"/>
        <v>Overdue</v>
      </c>
      <c r="AJ224" s="11" t="s">
        <v>4930</v>
      </c>
      <c r="AK224" s="8">
        <v>3205392.56</v>
      </c>
      <c r="AO224" s="13">
        <f>(Cleaned_Data!S224)-((Cleaned_Data!S224)*10%)</f>
        <v>119.7</v>
      </c>
      <c r="AP224" s="13" t="str">
        <v>Safe</v>
      </c>
    </row>
    <row r="225" spans="8:42" x14ac:dyDescent="0.3">
      <c r="H225" s="13" t="s">
        <v>474</v>
      </c>
      <c r="I225" s="13" t="str">
        <v>Low Stock</v>
      </c>
      <c r="J225" s="43"/>
      <c r="AB225" s="65">
        <v>45901</v>
      </c>
      <c r="AC225" s="66" t="str">
        <f t="shared" si="2"/>
        <v>OnTime</v>
      </c>
      <c r="AJ225" s="11" t="s">
        <v>1287</v>
      </c>
      <c r="AK225" s="8">
        <v>3201988.1799999997</v>
      </c>
      <c r="AO225" s="13">
        <f>(Cleaned_Data!S225)-((Cleaned_Data!S225)*10%)</f>
        <v>36.9</v>
      </c>
      <c r="AP225" s="13" t="str">
        <v>Risk</v>
      </c>
    </row>
    <row r="226" spans="8:42" x14ac:dyDescent="0.3">
      <c r="H226" s="13" t="s">
        <v>476</v>
      </c>
      <c r="I226" s="13" t="str">
        <v>In Stock</v>
      </c>
      <c r="J226" s="43"/>
      <c r="AB226" s="65">
        <v>45862</v>
      </c>
      <c r="AC226" s="66" t="str">
        <f t="shared" si="2"/>
        <v>Overdue</v>
      </c>
      <c r="AJ226" s="11" t="s">
        <v>2116</v>
      </c>
      <c r="AK226" s="8">
        <v>3201306.87</v>
      </c>
      <c r="AO226" s="13">
        <f>(Cleaned_Data!S226)-((Cleaned_Data!S226)*10%)</f>
        <v>140.4</v>
      </c>
      <c r="AP226" s="13" t="str">
        <v>Safe</v>
      </c>
    </row>
    <row r="227" spans="8:42" x14ac:dyDescent="0.3">
      <c r="H227" s="13" t="s">
        <v>478</v>
      </c>
      <c r="I227" s="13" t="str">
        <v>In Stock</v>
      </c>
      <c r="J227" s="43"/>
      <c r="AB227" s="65">
        <v>45914</v>
      </c>
      <c r="AC227" s="66" t="str">
        <f t="shared" si="2"/>
        <v>OnTime</v>
      </c>
      <c r="AJ227" s="11" t="s">
        <v>4184</v>
      </c>
      <c r="AK227" s="8">
        <v>3198944.9</v>
      </c>
      <c r="AO227" s="13">
        <f>(Cleaned_Data!S227)-((Cleaned_Data!S227)*10%)</f>
        <v>146.69999999999999</v>
      </c>
      <c r="AP227" s="13" t="str">
        <v>Safe</v>
      </c>
    </row>
    <row r="228" spans="8:42" x14ac:dyDescent="0.3">
      <c r="H228" s="13" t="s">
        <v>7543</v>
      </c>
      <c r="I228" s="13" t="str">
        <v>In Stock</v>
      </c>
      <c r="J228" s="43"/>
      <c r="AB228" s="65">
        <v>45882</v>
      </c>
      <c r="AC228" s="66" t="str">
        <f t="shared" si="2"/>
        <v>Overdue</v>
      </c>
      <c r="AJ228" s="11" t="s">
        <v>1782</v>
      </c>
      <c r="AK228" s="8">
        <v>3198219.07</v>
      </c>
      <c r="AO228" s="13">
        <f>(Cleaned_Data!S228)-((Cleaned_Data!S228)*10%)</f>
        <v>138.6</v>
      </c>
      <c r="AP228" s="13" t="str">
        <v>Safe</v>
      </c>
    </row>
    <row r="229" spans="8:42" x14ac:dyDescent="0.3">
      <c r="H229" s="13" t="s">
        <v>482</v>
      </c>
      <c r="I229" s="13" t="str">
        <v>Low Stock</v>
      </c>
      <c r="J229" s="43"/>
      <c r="AB229" s="65">
        <v>45861</v>
      </c>
      <c r="AC229" s="66" t="str">
        <f t="shared" si="2"/>
        <v>Overdue</v>
      </c>
      <c r="AJ229" s="11" t="s">
        <v>1585</v>
      </c>
      <c r="AK229" s="8">
        <v>3198068.7600000002</v>
      </c>
      <c r="AO229" s="13">
        <f>(Cleaned_Data!S229)-((Cleaned_Data!S229)*10%)</f>
        <v>76.5</v>
      </c>
      <c r="AP229" s="13" t="str">
        <v>Risk</v>
      </c>
    </row>
    <row r="230" spans="8:42" x14ac:dyDescent="0.3">
      <c r="H230" s="13" t="s">
        <v>484</v>
      </c>
      <c r="I230" s="13" t="str">
        <v>Low Stock</v>
      </c>
      <c r="J230" s="43"/>
      <c r="AB230" s="65">
        <v>45861</v>
      </c>
      <c r="AC230" s="66" t="str">
        <f t="shared" si="2"/>
        <v>Overdue</v>
      </c>
      <c r="AJ230" s="11" t="s">
        <v>3794</v>
      </c>
      <c r="AK230" s="8">
        <v>3194352.45</v>
      </c>
      <c r="AO230" s="13">
        <f>(Cleaned_Data!S230)-((Cleaned_Data!S230)*10%)</f>
        <v>0</v>
      </c>
      <c r="AP230" s="13" t="str">
        <v>Risk</v>
      </c>
    </row>
    <row r="231" spans="8:42" x14ac:dyDescent="0.3">
      <c r="H231" s="13" t="s">
        <v>486</v>
      </c>
      <c r="I231" s="13" t="str">
        <v>In Stock</v>
      </c>
      <c r="J231" s="43"/>
      <c r="AB231" s="65">
        <v>45905</v>
      </c>
      <c r="AC231" s="66" t="str">
        <f t="shared" si="2"/>
        <v>OnTime</v>
      </c>
      <c r="AJ231" s="11" t="s">
        <v>3084</v>
      </c>
      <c r="AK231" s="8">
        <v>3190155.9</v>
      </c>
      <c r="AO231" s="13">
        <f>(Cleaned_Data!S231)-((Cleaned_Data!S231)*10%)</f>
        <v>97.2</v>
      </c>
      <c r="AP231" s="13" t="str">
        <v>Safe</v>
      </c>
    </row>
    <row r="232" spans="8:42" x14ac:dyDescent="0.3">
      <c r="H232" s="13" t="s">
        <v>488</v>
      </c>
      <c r="I232" s="13" t="str">
        <v>In Stock</v>
      </c>
      <c r="J232" s="43"/>
      <c r="AB232" s="65">
        <v>45928</v>
      </c>
      <c r="AC232" s="66" t="str">
        <f t="shared" si="2"/>
        <v>OnTime</v>
      </c>
      <c r="AJ232" s="11" t="s">
        <v>331</v>
      </c>
      <c r="AK232" s="8">
        <v>3188137.6900000004</v>
      </c>
      <c r="AO232" s="13">
        <f>(Cleaned_Data!S232)-((Cleaned_Data!S232)*10%)</f>
        <v>121.5</v>
      </c>
      <c r="AP232" s="13" t="str">
        <v>Safe</v>
      </c>
    </row>
    <row r="233" spans="8:42" x14ac:dyDescent="0.3">
      <c r="H233" s="13" t="s">
        <v>490</v>
      </c>
      <c r="I233" s="13" t="str">
        <v>In Stock</v>
      </c>
      <c r="J233" s="43"/>
      <c r="AB233" s="65">
        <v>45924</v>
      </c>
      <c r="AC233" s="66" t="str">
        <f t="shared" si="2"/>
        <v>OnTime</v>
      </c>
      <c r="AJ233" s="11" t="s">
        <v>774</v>
      </c>
      <c r="AK233" s="8">
        <v>3174867.73</v>
      </c>
      <c r="AO233" s="13">
        <f>(Cleaned_Data!S233)-((Cleaned_Data!S233)*10%)</f>
        <v>67.5</v>
      </c>
      <c r="AP233" s="13" t="str">
        <v>Safe</v>
      </c>
    </row>
    <row r="234" spans="8:42" x14ac:dyDescent="0.3">
      <c r="H234" s="13" t="s">
        <v>492</v>
      </c>
      <c r="I234" s="13" t="str">
        <v>In Stock</v>
      </c>
      <c r="J234" s="43"/>
      <c r="AB234" s="65">
        <v>45919</v>
      </c>
      <c r="AC234" s="66" t="str">
        <f t="shared" si="2"/>
        <v>OnTime</v>
      </c>
      <c r="AJ234" s="11" t="s">
        <v>3179</v>
      </c>
      <c r="AK234" s="8">
        <v>3168012.8099999996</v>
      </c>
      <c r="AO234" s="13">
        <f>(Cleaned_Data!S234)-((Cleaned_Data!S234)*10%)</f>
        <v>102.6</v>
      </c>
      <c r="AP234" s="13" t="str">
        <v>Safe</v>
      </c>
    </row>
    <row r="235" spans="8:42" x14ac:dyDescent="0.3">
      <c r="H235" s="13" t="s">
        <v>494</v>
      </c>
      <c r="I235" s="13" t="str">
        <v>In Stock</v>
      </c>
      <c r="J235" s="43"/>
      <c r="AB235" s="65">
        <v>45861</v>
      </c>
      <c r="AC235" s="66" t="str">
        <f t="shared" si="2"/>
        <v>Overdue</v>
      </c>
      <c r="AJ235" s="11" t="s">
        <v>4320</v>
      </c>
      <c r="AK235" s="8">
        <v>3166057.92</v>
      </c>
      <c r="AO235" s="13">
        <f>(Cleaned_Data!S235)-((Cleaned_Data!S235)*10%)</f>
        <v>132.30000000000001</v>
      </c>
      <c r="AP235" s="13" t="str">
        <v>Safe</v>
      </c>
    </row>
    <row r="236" spans="8:42" x14ac:dyDescent="0.3">
      <c r="H236" s="13" t="s">
        <v>496</v>
      </c>
      <c r="I236" s="13" t="str">
        <v>Low Stock</v>
      </c>
      <c r="J236" s="43"/>
      <c r="AB236" s="65">
        <v>45924</v>
      </c>
      <c r="AC236" s="66" t="str">
        <f t="shared" si="2"/>
        <v>OnTime</v>
      </c>
      <c r="AJ236" s="11" t="s">
        <v>6048</v>
      </c>
      <c r="AK236" s="8">
        <v>3165209.1799999997</v>
      </c>
      <c r="AO236" s="13">
        <f>(Cleaned_Data!S236)-((Cleaned_Data!S236)*10%)</f>
        <v>41.4</v>
      </c>
      <c r="AP236" s="13" t="str">
        <v>Risk</v>
      </c>
    </row>
    <row r="237" spans="8:42" x14ac:dyDescent="0.3">
      <c r="H237" s="13" t="s">
        <v>498</v>
      </c>
      <c r="I237" s="13" t="str">
        <v>In Stock</v>
      </c>
      <c r="J237" s="43"/>
      <c r="AB237" s="65">
        <v>45909</v>
      </c>
      <c r="AC237" s="66" t="str">
        <f t="shared" si="2"/>
        <v>OnTime</v>
      </c>
      <c r="AJ237" s="11" t="s">
        <v>6618</v>
      </c>
      <c r="AK237" s="8">
        <v>3163518.9400000004</v>
      </c>
      <c r="AO237" s="13">
        <f>(Cleaned_Data!S237)-((Cleaned_Data!S237)*10%)</f>
        <v>170.1</v>
      </c>
      <c r="AP237" s="13" t="str">
        <v>Safe</v>
      </c>
    </row>
    <row r="238" spans="8:42" x14ac:dyDescent="0.3">
      <c r="H238" s="13" t="s">
        <v>500</v>
      </c>
      <c r="I238" s="13" t="str">
        <v>In Stock</v>
      </c>
      <c r="J238" s="43"/>
      <c r="AB238" s="65">
        <v>45897</v>
      </c>
      <c r="AC238" s="66" t="str">
        <f t="shared" si="2"/>
        <v>Overdue</v>
      </c>
      <c r="AJ238" s="11" t="s">
        <v>136</v>
      </c>
      <c r="AK238" s="8">
        <v>3161581.12</v>
      </c>
      <c r="AO238" s="13">
        <f>(Cleaned_Data!S238)-((Cleaned_Data!S238)*10%)</f>
        <v>89.1</v>
      </c>
      <c r="AP238" s="13" t="str">
        <v>Safe</v>
      </c>
    </row>
    <row r="239" spans="8:42" x14ac:dyDescent="0.3">
      <c r="H239" s="13" t="s">
        <v>502</v>
      </c>
      <c r="I239" s="13" t="str">
        <v>In Stock</v>
      </c>
      <c r="J239" s="43"/>
      <c r="AB239" s="65">
        <v>45884</v>
      </c>
      <c r="AC239" s="66" t="str">
        <f t="shared" si="2"/>
        <v>Overdue</v>
      </c>
      <c r="AJ239" s="11" t="s">
        <v>309</v>
      </c>
      <c r="AK239" s="8">
        <v>3160177.17</v>
      </c>
      <c r="AO239" s="13">
        <f>(Cleaned_Data!S239)-((Cleaned_Data!S239)*10%)</f>
        <v>63.9</v>
      </c>
      <c r="AP239" s="13" t="str">
        <v>Safe</v>
      </c>
    </row>
    <row r="240" spans="8:42" x14ac:dyDescent="0.3">
      <c r="H240" s="13" t="s">
        <v>504</v>
      </c>
      <c r="I240" s="13" t="str">
        <v>In Stock</v>
      </c>
      <c r="J240" s="43"/>
      <c r="AB240" s="65">
        <v>45909</v>
      </c>
      <c r="AC240" s="66" t="str">
        <f t="shared" si="2"/>
        <v>OnTime</v>
      </c>
      <c r="AJ240" s="11" t="s">
        <v>1758</v>
      </c>
      <c r="AK240" s="8">
        <v>3151702.3</v>
      </c>
      <c r="AO240" s="13">
        <f>(Cleaned_Data!S240)-((Cleaned_Data!S240)*10%)</f>
        <v>45</v>
      </c>
      <c r="AP240" s="13" t="str">
        <v>Risk</v>
      </c>
    </row>
    <row r="241" spans="8:42" x14ac:dyDescent="0.3">
      <c r="H241" s="13" t="s">
        <v>506</v>
      </c>
      <c r="I241" s="13" t="str">
        <v>Low Stock</v>
      </c>
      <c r="J241" s="43"/>
      <c r="AB241" s="65">
        <v>45925</v>
      </c>
      <c r="AC241" s="66" t="str">
        <f t="shared" si="2"/>
        <v>OnTime</v>
      </c>
      <c r="AJ241" s="11" t="s">
        <v>3297</v>
      </c>
      <c r="AK241" s="8">
        <v>3146326.4699999997</v>
      </c>
      <c r="AO241" s="13">
        <f>(Cleaned_Data!S241)-((Cleaned_Data!S241)*10%)</f>
        <v>9</v>
      </c>
      <c r="AP241" s="13" t="str">
        <v>Risk</v>
      </c>
    </row>
    <row r="242" spans="8:42" x14ac:dyDescent="0.3">
      <c r="H242" s="13" t="s">
        <v>509</v>
      </c>
      <c r="I242" s="13" t="str">
        <v>Low Stock</v>
      </c>
      <c r="J242" s="43"/>
      <c r="AB242" s="65">
        <v>45926</v>
      </c>
      <c r="AC242" s="66" t="str">
        <f t="shared" si="2"/>
        <v>OnTime</v>
      </c>
      <c r="AJ242" s="11" t="s">
        <v>1657</v>
      </c>
      <c r="AK242" s="8">
        <v>3134151.6799999997</v>
      </c>
      <c r="AO242" s="13">
        <f>(Cleaned_Data!S242)-((Cleaned_Data!S242)*10%)</f>
        <v>0</v>
      </c>
      <c r="AP242" s="13" t="str">
        <v>Risk</v>
      </c>
    </row>
    <row r="243" spans="8:42" x14ac:dyDescent="0.3">
      <c r="H243" s="13" t="s">
        <v>511</v>
      </c>
      <c r="I243" s="13" t="str">
        <v>In Stock</v>
      </c>
      <c r="J243" s="43"/>
      <c r="AB243" s="65">
        <v>45909</v>
      </c>
      <c r="AC243" s="66" t="str">
        <f t="shared" si="2"/>
        <v>OnTime</v>
      </c>
      <c r="AJ243" s="11" t="s">
        <v>7228</v>
      </c>
      <c r="AK243" s="8">
        <v>3119233.23</v>
      </c>
      <c r="AO243" s="13">
        <f>(Cleaned_Data!S243)-((Cleaned_Data!S243)*10%)</f>
        <v>150.30000000000001</v>
      </c>
      <c r="AP243" s="13" t="str">
        <v>Safe</v>
      </c>
    </row>
    <row r="244" spans="8:42" x14ac:dyDescent="0.3">
      <c r="H244" s="13" t="s">
        <v>513</v>
      </c>
      <c r="I244" s="13" t="str">
        <v>In Stock</v>
      </c>
      <c r="J244" s="43"/>
      <c r="AB244" s="65">
        <v>45925</v>
      </c>
      <c r="AC244" s="66" t="str">
        <f t="shared" si="2"/>
        <v>OnTime</v>
      </c>
      <c r="AJ244" s="11" t="s">
        <v>1490</v>
      </c>
      <c r="AK244" s="8">
        <v>3117441.1800000006</v>
      </c>
      <c r="AO244" s="13">
        <f>(Cleaned_Data!S244)-((Cleaned_Data!S244)*10%)</f>
        <v>46.8</v>
      </c>
      <c r="AP244" s="13" t="str">
        <v>Safe</v>
      </c>
    </row>
    <row r="245" spans="8:42" x14ac:dyDescent="0.3">
      <c r="H245" s="13" t="s">
        <v>7544</v>
      </c>
      <c r="I245" s="13" t="str">
        <v>In Stock</v>
      </c>
      <c r="J245" s="43"/>
      <c r="AB245" s="65">
        <v>45906</v>
      </c>
      <c r="AC245" s="66" t="str">
        <f t="shared" si="2"/>
        <v>OnTime</v>
      </c>
      <c r="AJ245" s="11" t="s">
        <v>5532</v>
      </c>
      <c r="AK245" s="8">
        <v>3116769.0000000005</v>
      </c>
      <c r="AO245" s="13">
        <f>(Cleaned_Data!S245)-((Cleaned_Data!S245)*10%)</f>
        <v>104.4</v>
      </c>
      <c r="AP245" s="13" t="str">
        <v>Safe</v>
      </c>
    </row>
    <row r="246" spans="8:42" x14ac:dyDescent="0.3">
      <c r="H246" s="13" t="s">
        <v>517</v>
      </c>
      <c r="I246" s="13" t="str">
        <v>Low Stock</v>
      </c>
      <c r="J246" s="43"/>
      <c r="AB246" s="65">
        <v>45866</v>
      </c>
      <c r="AC246" s="66" t="str">
        <f t="shared" si="2"/>
        <v>Overdue</v>
      </c>
      <c r="AJ246" s="11" t="s">
        <v>3428</v>
      </c>
      <c r="AK246" s="8">
        <v>3110842.14</v>
      </c>
      <c r="AO246" s="13">
        <f>(Cleaned_Data!S246)-((Cleaned_Data!S246)*10%)</f>
        <v>21.6</v>
      </c>
      <c r="AP246" s="13" t="str">
        <v>Risk</v>
      </c>
    </row>
    <row r="247" spans="8:42" x14ac:dyDescent="0.3">
      <c r="H247" s="13" t="s">
        <v>519</v>
      </c>
      <c r="I247" s="13" t="str">
        <v>In Stock</v>
      </c>
      <c r="J247" s="43"/>
      <c r="AB247" s="65">
        <v>45913</v>
      </c>
      <c r="AC247" s="66" t="str">
        <f t="shared" si="2"/>
        <v>OnTime</v>
      </c>
      <c r="AJ247" s="11" t="s">
        <v>1418</v>
      </c>
      <c r="AK247" s="8">
        <v>3109641.09</v>
      </c>
      <c r="AO247" s="13">
        <f>(Cleaned_Data!S247)-((Cleaned_Data!S247)*10%)</f>
        <v>144.9</v>
      </c>
      <c r="AP247" s="13" t="str">
        <v>Safe</v>
      </c>
    </row>
    <row r="248" spans="8:42" x14ac:dyDescent="0.3">
      <c r="H248" s="13" t="s">
        <v>521</v>
      </c>
      <c r="I248" s="13" t="str">
        <v>In Stock</v>
      </c>
      <c r="J248" s="43"/>
      <c r="AB248" s="65">
        <v>45903</v>
      </c>
      <c r="AC248" s="66" t="str">
        <f t="shared" si="2"/>
        <v>OnTime</v>
      </c>
      <c r="AJ248" s="11" t="s">
        <v>6361</v>
      </c>
      <c r="AK248" s="8">
        <v>3105907.44</v>
      </c>
      <c r="AO248" s="13">
        <f>(Cleaned_Data!S248)-((Cleaned_Data!S248)*10%)</f>
        <v>160.19999999999999</v>
      </c>
      <c r="AP248" s="13" t="str">
        <v>Safe</v>
      </c>
    </row>
    <row r="249" spans="8:42" x14ac:dyDescent="0.3">
      <c r="H249" s="13" t="s">
        <v>523</v>
      </c>
      <c r="I249" s="13" t="str">
        <v>In Stock</v>
      </c>
      <c r="J249" s="43"/>
      <c r="AB249" s="65">
        <v>45936</v>
      </c>
      <c r="AC249" s="66" t="str">
        <f t="shared" si="2"/>
        <v>OnTime</v>
      </c>
      <c r="AJ249" s="11" t="s">
        <v>4061</v>
      </c>
      <c r="AK249" s="8">
        <v>3105169.41</v>
      </c>
      <c r="AO249" s="13">
        <f>(Cleaned_Data!S249)-((Cleaned_Data!S249)*10%)</f>
        <v>161.1</v>
      </c>
      <c r="AP249" s="13" t="str">
        <v>Safe</v>
      </c>
    </row>
    <row r="250" spans="8:42" x14ac:dyDescent="0.3">
      <c r="H250" s="13" t="s">
        <v>525</v>
      </c>
      <c r="I250" s="13" t="str">
        <v>Low Stock</v>
      </c>
      <c r="J250" s="43"/>
      <c r="AB250" s="65">
        <v>45871</v>
      </c>
      <c r="AC250" s="66" t="str">
        <f t="shared" si="2"/>
        <v>Overdue</v>
      </c>
      <c r="AJ250" s="11" t="s">
        <v>6237</v>
      </c>
      <c r="AK250" s="8">
        <v>3104613.5</v>
      </c>
      <c r="AO250" s="13">
        <f>(Cleaned_Data!S250)-((Cleaned_Data!S250)*10%)</f>
        <v>25.2</v>
      </c>
      <c r="AP250" s="13" t="str">
        <v>Risk</v>
      </c>
    </row>
    <row r="251" spans="8:42" x14ac:dyDescent="0.3">
      <c r="H251" s="13" t="s">
        <v>7458</v>
      </c>
      <c r="I251" s="13" t="str">
        <v>In Stock</v>
      </c>
      <c r="J251" s="43"/>
      <c r="AB251" s="65">
        <v>45937</v>
      </c>
      <c r="AC251" s="66" t="str">
        <f t="shared" si="2"/>
        <v>OnTime</v>
      </c>
      <c r="AJ251" s="11" t="s">
        <v>165</v>
      </c>
      <c r="AK251" s="8">
        <v>3087785.42</v>
      </c>
      <c r="AO251" s="13">
        <f>(Cleaned_Data!S251)-((Cleaned_Data!S251)*10%)</f>
        <v>139.5</v>
      </c>
      <c r="AP251" s="13" t="str">
        <v>Safe</v>
      </c>
    </row>
    <row r="252" spans="8:42" x14ac:dyDescent="0.3">
      <c r="H252" s="13" t="s">
        <v>529</v>
      </c>
      <c r="I252" s="13" t="str">
        <v>In Stock</v>
      </c>
      <c r="J252" s="43"/>
      <c r="AB252" s="65">
        <v>45920</v>
      </c>
      <c r="AC252" s="66" t="str">
        <f t="shared" si="2"/>
        <v>OnTime</v>
      </c>
      <c r="AJ252" s="11" t="s">
        <v>1056</v>
      </c>
      <c r="AK252" s="8">
        <v>3082875.58</v>
      </c>
      <c r="AO252" s="13">
        <f>(Cleaned_Data!S252)-((Cleaned_Data!S252)*10%)</f>
        <v>158.4</v>
      </c>
      <c r="AP252" s="13" t="str">
        <v>Safe</v>
      </c>
    </row>
    <row r="253" spans="8:42" x14ac:dyDescent="0.3">
      <c r="H253" s="13" t="s">
        <v>531</v>
      </c>
      <c r="I253" s="13" t="str">
        <v>In Stock</v>
      </c>
      <c r="J253" s="43"/>
      <c r="AB253" s="65">
        <v>45922</v>
      </c>
      <c r="AC253" s="66" t="str">
        <f t="shared" si="2"/>
        <v>OnTime</v>
      </c>
      <c r="AJ253" s="11" t="s">
        <v>4961</v>
      </c>
      <c r="AK253" s="8">
        <v>3081778.05</v>
      </c>
      <c r="AO253" s="13">
        <f>(Cleaned_Data!S253)-((Cleaned_Data!S253)*10%)</f>
        <v>169.2</v>
      </c>
      <c r="AP253" s="13" t="str">
        <v>Safe</v>
      </c>
    </row>
    <row r="254" spans="8:42" x14ac:dyDescent="0.3">
      <c r="H254" s="13" t="s">
        <v>533</v>
      </c>
      <c r="I254" s="13" t="str">
        <v>In Stock</v>
      </c>
      <c r="J254" s="43"/>
      <c r="AB254" s="65">
        <v>45915</v>
      </c>
      <c r="AC254" s="66" t="str">
        <f t="shared" si="2"/>
        <v>OnTime</v>
      </c>
      <c r="AJ254" s="11" t="s">
        <v>2580</v>
      </c>
      <c r="AK254" s="8">
        <v>3081292.7600000002</v>
      </c>
      <c r="AO254" s="13">
        <f>(Cleaned_Data!S254)-((Cleaned_Data!S254)*10%)</f>
        <v>126</v>
      </c>
      <c r="AP254" s="13" t="str">
        <v>Safe</v>
      </c>
    </row>
    <row r="255" spans="8:42" x14ac:dyDescent="0.3">
      <c r="H255" s="13" t="s">
        <v>535</v>
      </c>
      <c r="I255" s="13" t="str">
        <v>In Stock</v>
      </c>
      <c r="J255" s="43"/>
      <c r="AB255" s="65">
        <v>45897</v>
      </c>
      <c r="AC255" s="66" t="str">
        <f t="shared" si="2"/>
        <v>Overdue</v>
      </c>
      <c r="AJ255" s="11" t="s">
        <v>7167</v>
      </c>
      <c r="AK255" s="8">
        <v>3080481.61</v>
      </c>
      <c r="AO255" s="13">
        <f>(Cleaned_Data!S255)-((Cleaned_Data!S255)*10%)</f>
        <v>54.9</v>
      </c>
      <c r="AP255" s="13" t="str">
        <v>Safe</v>
      </c>
    </row>
    <row r="256" spans="8:42" x14ac:dyDescent="0.3">
      <c r="H256" s="13" t="s">
        <v>537</v>
      </c>
      <c r="I256" s="13" t="str">
        <v>Low Stock</v>
      </c>
      <c r="J256" s="43"/>
      <c r="AB256" s="65">
        <v>45873</v>
      </c>
      <c r="AC256" s="66" t="str">
        <f t="shared" si="2"/>
        <v>Overdue</v>
      </c>
      <c r="AJ256" s="11" t="s">
        <v>1371</v>
      </c>
      <c r="AK256" s="8">
        <v>3069153.1199999996</v>
      </c>
      <c r="AO256" s="13">
        <f>(Cleaned_Data!S256)-((Cleaned_Data!S256)*10%)</f>
        <v>26.1</v>
      </c>
      <c r="AP256" s="13" t="str">
        <v>Risk</v>
      </c>
    </row>
    <row r="257" spans="8:42" x14ac:dyDescent="0.3">
      <c r="H257" s="13" t="s">
        <v>539</v>
      </c>
      <c r="I257" s="13" t="str">
        <v>Low Stock</v>
      </c>
      <c r="J257" s="43"/>
      <c r="AB257" s="65">
        <v>45935</v>
      </c>
      <c r="AC257" s="66" t="str">
        <f t="shared" si="2"/>
        <v>OnTime</v>
      </c>
      <c r="AJ257" s="11" t="s">
        <v>6575</v>
      </c>
      <c r="AK257" s="8">
        <v>3065656.96</v>
      </c>
      <c r="AO257" s="13">
        <f>(Cleaned_Data!S257)-((Cleaned_Data!S257)*10%)</f>
        <v>0</v>
      </c>
      <c r="AP257" s="13" t="str">
        <v>Risk</v>
      </c>
    </row>
    <row r="258" spans="8:42" x14ac:dyDescent="0.3">
      <c r="H258" s="13" t="s">
        <v>541</v>
      </c>
      <c r="I258" s="13" t="str">
        <v>In Stock</v>
      </c>
      <c r="J258" s="43"/>
      <c r="AB258" s="65">
        <v>45859</v>
      </c>
      <c r="AC258" s="66" t="str">
        <f t="shared" si="2"/>
        <v>Overdue</v>
      </c>
      <c r="AJ258" s="11" t="s">
        <v>4740</v>
      </c>
      <c r="AK258" s="8">
        <v>3065286.5</v>
      </c>
      <c r="AO258" s="13">
        <f>(Cleaned_Data!S258)-((Cleaned_Data!S258)*10%)</f>
        <v>100.8</v>
      </c>
      <c r="AP258" s="13" t="str">
        <v>Safe</v>
      </c>
    </row>
    <row r="259" spans="8:42" x14ac:dyDescent="0.3">
      <c r="H259" s="13" t="s">
        <v>269</v>
      </c>
      <c r="I259" s="13" t="str">
        <v>Low Stock</v>
      </c>
      <c r="J259" s="43"/>
      <c r="AB259" s="65">
        <v>45924</v>
      </c>
      <c r="AC259" s="66" t="str">
        <f t="shared" ref="AC259:AC322" si="3">IF(AB259="","No Date", IF(AB259&lt;$AC$1,"Overdue","OnTime"))</f>
        <v>OnTime</v>
      </c>
      <c r="AJ259" s="11" t="s">
        <v>691</v>
      </c>
      <c r="AK259" s="8">
        <v>3062276.6599999997</v>
      </c>
      <c r="AO259" s="13">
        <f>(Cleaned_Data!S259)-((Cleaned_Data!S259)*10%)</f>
        <v>6.3</v>
      </c>
      <c r="AP259" s="13" t="str">
        <v>Risk</v>
      </c>
    </row>
    <row r="260" spans="8:42" x14ac:dyDescent="0.3">
      <c r="H260" s="13" t="s">
        <v>544</v>
      </c>
      <c r="I260" s="13" t="str">
        <v>In Stock</v>
      </c>
      <c r="J260" s="43"/>
      <c r="AB260" s="65">
        <v>45875</v>
      </c>
      <c r="AC260" s="66" t="str">
        <f t="shared" si="3"/>
        <v>Overdue</v>
      </c>
      <c r="AJ260" s="11" t="s">
        <v>1554</v>
      </c>
      <c r="AK260" s="8">
        <v>3061559.13</v>
      </c>
      <c r="AO260" s="13">
        <f>(Cleaned_Data!S260)-((Cleaned_Data!S260)*10%)</f>
        <v>98.1</v>
      </c>
      <c r="AP260" s="13" t="str">
        <v>Safe</v>
      </c>
    </row>
    <row r="261" spans="8:42" x14ac:dyDescent="0.3">
      <c r="H261" s="13" t="s">
        <v>546</v>
      </c>
      <c r="I261" s="13" t="str">
        <v>Low Stock</v>
      </c>
      <c r="J261" s="43"/>
      <c r="AB261" s="65">
        <v>45904</v>
      </c>
      <c r="AC261" s="66" t="str">
        <f t="shared" si="3"/>
        <v>OnTime</v>
      </c>
      <c r="AJ261" s="11" t="s">
        <v>436</v>
      </c>
      <c r="AK261" s="8">
        <v>3058444.83</v>
      </c>
      <c r="AO261" s="13">
        <f>(Cleaned_Data!S261)-((Cleaned_Data!S261)*10%)</f>
        <v>27.9</v>
      </c>
      <c r="AP261" s="13" t="str">
        <v>Risk</v>
      </c>
    </row>
    <row r="262" spans="8:42" x14ac:dyDescent="0.3">
      <c r="H262" s="13" t="s">
        <v>548</v>
      </c>
      <c r="I262" s="13" t="str">
        <v>Low Stock</v>
      </c>
      <c r="J262" s="43"/>
      <c r="AB262" s="65">
        <v>45922</v>
      </c>
      <c r="AC262" s="66" t="str">
        <f t="shared" si="3"/>
        <v>OnTime</v>
      </c>
      <c r="AJ262" s="11" t="s">
        <v>1714</v>
      </c>
      <c r="AK262" s="8">
        <v>3058357.44</v>
      </c>
      <c r="AO262" s="13">
        <f>(Cleaned_Data!S262)-((Cleaned_Data!S262)*10%)</f>
        <v>50.4</v>
      </c>
      <c r="AP262" s="13" t="str">
        <v>Risk</v>
      </c>
    </row>
    <row r="263" spans="8:42" x14ac:dyDescent="0.3">
      <c r="H263" s="13" t="s">
        <v>550</v>
      </c>
      <c r="I263" s="13" t="str">
        <v>Low Stock</v>
      </c>
      <c r="J263" s="43"/>
      <c r="AB263" s="65">
        <v>45933</v>
      </c>
      <c r="AC263" s="66" t="str">
        <f t="shared" si="3"/>
        <v>OnTime</v>
      </c>
      <c r="AJ263" s="11" t="s">
        <v>1541</v>
      </c>
      <c r="AK263" s="8">
        <v>3050217.1</v>
      </c>
      <c r="AO263" s="13">
        <f>(Cleaned_Data!S263)-((Cleaned_Data!S263)*10%)</f>
        <v>47.7</v>
      </c>
      <c r="AP263" s="13" t="str">
        <v>Risk</v>
      </c>
    </row>
    <row r="264" spans="8:42" x14ac:dyDescent="0.3">
      <c r="H264" s="13" t="s">
        <v>552</v>
      </c>
      <c r="I264" s="13" t="str">
        <v>Low Stock</v>
      </c>
      <c r="J264" s="43"/>
      <c r="AB264" s="65">
        <v>45879</v>
      </c>
      <c r="AC264" s="66" t="str">
        <f t="shared" si="3"/>
        <v>Overdue</v>
      </c>
      <c r="AJ264" s="11" t="s">
        <v>2582</v>
      </c>
      <c r="AK264" s="8">
        <v>3048998.4400000004</v>
      </c>
      <c r="AO264" s="13">
        <f>(Cleaned_Data!S264)-((Cleaned_Data!S264)*10%)</f>
        <v>6.3</v>
      </c>
      <c r="AP264" s="13" t="str">
        <v>Risk</v>
      </c>
    </row>
    <row r="265" spans="8:42" x14ac:dyDescent="0.3">
      <c r="H265" s="13" t="s">
        <v>554</v>
      </c>
      <c r="I265" s="13" t="str">
        <v>In Stock</v>
      </c>
      <c r="J265" s="43"/>
      <c r="AB265" s="65">
        <v>45859</v>
      </c>
      <c r="AC265" s="66" t="str">
        <f t="shared" si="3"/>
        <v>Overdue</v>
      </c>
      <c r="AJ265" s="11" t="s">
        <v>5195</v>
      </c>
      <c r="AK265" s="8">
        <v>3048677.9400000004</v>
      </c>
      <c r="AO265" s="13">
        <f>(Cleaned_Data!S265)-((Cleaned_Data!S265)*10%)</f>
        <v>69.3</v>
      </c>
      <c r="AP265" s="13" t="str">
        <v>Safe</v>
      </c>
    </row>
    <row r="266" spans="8:42" x14ac:dyDescent="0.3">
      <c r="H266" s="13" t="s">
        <v>7545</v>
      </c>
      <c r="I266" s="13" t="str">
        <v>In Stock</v>
      </c>
      <c r="J266" s="43"/>
      <c r="AB266" s="65">
        <v>45854</v>
      </c>
      <c r="AC266" s="66" t="str">
        <f t="shared" si="3"/>
        <v>Overdue</v>
      </c>
      <c r="AJ266" s="11" t="s">
        <v>1881</v>
      </c>
      <c r="AK266" s="8">
        <v>3045537.23</v>
      </c>
      <c r="AO266" s="13">
        <f>(Cleaned_Data!S266)-((Cleaned_Data!S266)*10%)</f>
        <v>128.69999999999999</v>
      </c>
      <c r="AP266" s="13" t="str">
        <v>Safe</v>
      </c>
    </row>
    <row r="267" spans="8:42" x14ac:dyDescent="0.3">
      <c r="H267" s="13" t="s">
        <v>558</v>
      </c>
      <c r="I267" s="13" t="str">
        <v>Low Stock</v>
      </c>
      <c r="J267" s="43"/>
      <c r="AB267" s="65">
        <v>45862</v>
      </c>
      <c r="AC267" s="66" t="str">
        <f t="shared" si="3"/>
        <v>Overdue</v>
      </c>
      <c r="AJ267" s="11" t="s">
        <v>1384</v>
      </c>
      <c r="AK267" s="8">
        <v>3045153.6500000004</v>
      </c>
      <c r="AO267" s="13">
        <f>(Cleaned_Data!S267)-((Cleaned_Data!S267)*10%)</f>
        <v>0</v>
      </c>
      <c r="AP267" s="13" t="str">
        <v>Risk</v>
      </c>
    </row>
    <row r="268" spans="8:42" x14ac:dyDescent="0.3">
      <c r="H268" s="13" t="s">
        <v>560</v>
      </c>
      <c r="I268" s="13" t="str">
        <v>In Stock</v>
      </c>
      <c r="J268" s="43"/>
      <c r="AB268" s="65">
        <v>45896</v>
      </c>
      <c r="AC268" s="66" t="str">
        <f t="shared" si="3"/>
        <v>Overdue</v>
      </c>
      <c r="AJ268" s="11" t="s">
        <v>498</v>
      </c>
      <c r="AK268" s="8">
        <v>3032521.2</v>
      </c>
      <c r="AO268" s="13">
        <f>(Cleaned_Data!S268)-((Cleaned_Data!S268)*10%)</f>
        <v>65.7</v>
      </c>
      <c r="AP268" s="13" t="str">
        <v>Safe</v>
      </c>
    </row>
    <row r="269" spans="8:42" x14ac:dyDescent="0.3">
      <c r="H269" s="13" t="s">
        <v>7546</v>
      </c>
      <c r="I269" s="13" t="str">
        <v>In Stock</v>
      </c>
      <c r="J269" s="43"/>
      <c r="AB269" s="65">
        <v>45883</v>
      </c>
      <c r="AC269" s="66" t="str">
        <f t="shared" si="3"/>
        <v>Overdue</v>
      </c>
      <c r="AJ269" s="11" t="s">
        <v>6663</v>
      </c>
      <c r="AK269" s="8">
        <v>3032120.56</v>
      </c>
      <c r="AO269" s="13">
        <f>(Cleaned_Data!S269)-((Cleaned_Data!S269)*10%)</f>
        <v>99.9</v>
      </c>
      <c r="AP269" s="13" t="str">
        <v>Safe</v>
      </c>
    </row>
    <row r="270" spans="8:42" x14ac:dyDescent="0.3">
      <c r="H270" s="13" t="s">
        <v>564</v>
      </c>
      <c r="I270" s="13" t="str">
        <v>Low Stock</v>
      </c>
      <c r="J270" s="43"/>
      <c r="AB270" s="65">
        <v>45883</v>
      </c>
      <c r="AC270" s="66" t="str">
        <f t="shared" si="3"/>
        <v>Overdue</v>
      </c>
      <c r="AJ270" s="11" t="s">
        <v>7398</v>
      </c>
      <c r="AK270" s="8">
        <v>3031508.31</v>
      </c>
      <c r="AO270" s="13">
        <f>(Cleaned_Data!S270)-((Cleaned_Data!S270)*10%)</f>
        <v>0.9</v>
      </c>
      <c r="AP270" s="13" t="str">
        <v>Risk</v>
      </c>
    </row>
    <row r="271" spans="8:42" x14ac:dyDescent="0.3">
      <c r="H271" s="13" t="s">
        <v>566</v>
      </c>
      <c r="I271" s="13" t="str">
        <v>Low Stock</v>
      </c>
      <c r="J271" s="43"/>
      <c r="AB271" s="65">
        <v>45866</v>
      </c>
      <c r="AC271" s="66" t="str">
        <f t="shared" si="3"/>
        <v>Overdue</v>
      </c>
      <c r="AJ271" s="11" t="s">
        <v>3214</v>
      </c>
      <c r="AK271" s="8">
        <v>3025981.1999999997</v>
      </c>
      <c r="AO271" s="13">
        <f>(Cleaned_Data!S271)-((Cleaned_Data!S271)*10%)</f>
        <v>9</v>
      </c>
      <c r="AP271" s="13" t="str">
        <v>Risk</v>
      </c>
    </row>
    <row r="272" spans="8:42" x14ac:dyDescent="0.3">
      <c r="H272" s="13" t="s">
        <v>568</v>
      </c>
      <c r="I272" s="13" t="str">
        <v>Low Stock</v>
      </c>
      <c r="J272" s="43"/>
      <c r="AB272" s="65">
        <v>45872</v>
      </c>
      <c r="AC272" s="66" t="str">
        <f t="shared" si="3"/>
        <v>Overdue</v>
      </c>
      <c r="AJ272" s="11" t="s">
        <v>541</v>
      </c>
      <c r="AK272" s="8">
        <v>3023854.22</v>
      </c>
      <c r="AO272" s="13">
        <f>(Cleaned_Data!S272)-((Cleaned_Data!S272)*10%)</f>
        <v>17.100000000000001</v>
      </c>
      <c r="AP272" s="13" t="str">
        <v>Risk</v>
      </c>
    </row>
    <row r="273" spans="8:42" x14ac:dyDescent="0.3">
      <c r="H273" s="13" t="s">
        <v>570</v>
      </c>
      <c r="I273" s="13" t="str">
        <v>In Stock</v>
      </c>
      <c r="J273" s="43"/>
      <c r="AB273" s="65">
        <v>45941</v>
      </c>
      <c r="AC273" s="66" t="str">
        <f t="shared" si="3"/>
        <v>OnTime</v>
      </c>
      <c r="AJ273" s="11" t="s">
        <v>1956</v>
      </c>
      <c r="AK273" s="8">
        <v>3014935.32</v>
      </c>
      <c r="AO273" s="13">
        <f>(Cleaned_Data!S273)-((Cleaned_Data!S273)*10%)</f>
        <v>122.4</v>
      </c>
      <c r="AP273" s="13" t="str">
        <v>Safe</v>
      </c>
    </row>
    <row r="274" spans="8:42" x14ac:dyDescent="0.3">
      <c r="H274" s="13" t="s">
        <v>572</v>
      </c>
      <c r="I274" s="13" t="str">
        <v>In Stock</v>
      </c>
      <c r="J274" s="43"/>
      <c r="AB274" s="65">
        <v>45869</v>
      </c>
      <c r="AC274" s="66" t="str">
        <f t="shared" si="3"/>
        <v>Overdue</v>
      </c>
      <c r="AJ274" s="11" t="s">
        <v>7619</v>
      </c>
      <c r="AK274" s="8">
        <v>3012703.27</v>
      </c>
      <c r="AO274" s="13">
        <f>(Cleaned_Data!S274)-((Cleaned_Data!S274)*10%)</f>
        <v>76.5</v>
      </c>
      <c r="AP274" s="13" t="str">
        <v>Safe</v>
      </c>
    </row>
    <row r="275" spans="8:42" x14ac:dyDescent="0.3">
      <c r="H275" s="13" t="s">
        <v>574</v>
      </c>
      <c r="I275" s="13" t="str">
        <v>Low Stock</v>
      </c>
      <c r="J275" s="43"/>
      <c r="AB275" s="65">
        <v>45852</v>
      </c>
      <c r="AC275" s="66" t="str">
        <f t="shared" si="3"/>
        <v>Overdue</v>
      </c>
      <c r="AJ275" s="11" t="s">
        <v>1938</v>
      </c>
      <c r="AK275" s="8">
        <v>3008203.2300000004</v>
      </c>
      <c r="AO275" s="13">
        <f>(Cleaned_Data!S275)-((Cleaned_Data!S275)*10%)</f>
        <v>0</v>
      </c>
      <c r="AP275" s="13" t="str">
        <v>Risk</v>
      </c>
    </row>
    <row r="276" spans="8:42" x14ac:dyDescent="0.3">
      <c r="H276" s="13" t="s">
        <v>5543</v>
      </c>
      <c r="I276" s="13" t="str">
        <v>Low Stock</v>
      </c>
      <c r="J276" s="43"/>
      <c r="AB276" s="65">
        <v>45884</v>
      </c>
      <c r="AC276" s="66" t="str">
        <f t="shared" si="3"/>
        <v>Overdue</v>
      </c>
      <c r="AJ276" s="11" t="s">
        <v>2881</v>
      </c>
      <c r="AK276" s="8">
        <v>3004571.04</v>
      </c>
      <c r="AO276" s="13">
        <f>(Cleaned_Data!S276)-((Cleaned_Data!S276)*10%)</f>
        <v>2.7</v>
      </c>
      <c r="AP276" s="13" t="str">
        <v>Risk</v>
      </c>
    </row>
    <row r="277" spans="8:42" x14ac:dyDescent="0.3">
      <c r="H277" s="13" t="s">
        <v>580</v>
      </c>
      <c r="I277" s="13" t="str">
        <v>Low Stock</v>
      </c>
      <c r="J277" s="43"/>
      <c r="AB277" s="65">
        <v>45881</v>
      </c>
      <c r="AC277" s="66" t="str">
        <f t="shared" si="3"/>
        <v>Overdue</v>
      </c>
      <c r="AJ277" s="11" t="s">
        <v>4178</v>
      </c>
      <c r="AK277" s="8">
        <v>3002503.02</v>
      </c>
      <c r="AO277" s="13">
        <f>(Cleaned_Data!S277)-((Cleaned_Data!S277)*10%)</f>
        <v>36</v>
      </c>
      <c r="AP277" s="13" t="str">
        <v>Risk</v>
      </c>
    </row>
    <row r="278" spans="8:42" x14ac:dyDescent="0.3">
      <c r="H278" s="13" t="s">
        <v>582</v>
      </c>
      <c r="I278" s="13" t="str">
        <v>In Stock</v>
      </c>
      <c r="J278" s="43"/>
      <c r="AB278" s="65">
        <v>45880</v>
      </c>
      <c r="AC278" s="66" t="str">
        <f t="shared" si="3"/>
        <v>Overdue</v>
      </c>
      <c r="AJ278" s="11" t="s">
        <v>801</v>
      </c>
      <c r="AK278" s="8">
        <v>3000206.3200000003</v>
      </c>
      <c r="AO278" s="13">
        <f>(Cleaned_Data!S278)-((Cleaned_Data!S278)*10%)</f>
        <v>136.80000000000001</v>
      </c>
      <c r="AP278" s="13" t="str">
        <v>Safe</v>
      </c>
    </row>
    <row r="279" spans="8:42" x14ac:dyDescent="0.3">
      <c r="H279" s="13" t="s">
        <v>584</v>
      </c>
      <c r="I279" s="13" t="str">
        <v>In Stock</v>
      </c>
      <c r="J279" s="43"/>
      <c r="AB279" s="65">
        <v>45891</v>
      </c>
      <c r="AC279" s="66" t="str">
        <f t="shared" si="3"/>
        <v>Overdue</v>
      </c>
      <c r="AJ279" s="11" t="s">
        <v>7396</v>
      </c>
      <c r="AK279" s="8">
        <v>2998627.5</v>
      </c>
      <c r="AO279" s="13">
        <f>(Cleaned_Data!S279)-((Cleaned_Data!S279)*10%)</f>
        <v>76.5</v>
      </c>
      <c r="AP279" s="13" t="str">
        <v>Safe</v>
      </c>
    </row>
    <row r="280" spans="8:42" x14ac:dyDescent="0.3">
      <c r="H280" s="13" t="s">
        <v>7547</v>
      </c>
      <c r="I280" s="13" t="str">
        <v>In Stock</v>
      </c>
      <c r="J280" s="43"/>
      <c r="AB280" s="65">
        <v>45910</v>
      </c>
      <c r="AC280" s="66" t="str">
        <f t="shared" si="3"/>
        <v>OnTime</v>
      </c>
      <c r="AJ280" s="11" t="s">
        <v>7630</v>
      </c>
      <c r="AK280" s="8">
        <v>2998351.71</v>
      </c>
      <c r="AO280" s="13">
        <f>(Cleaned_Data!S280)-((Cleaned_Data!S280)*10%)</f>
        <v>150.30000000000001</v>
      </c>
      <c r="AP280" s="13" t="str">
        <v>Safe</v>
      </c>
    </row>
    <row r="281" spans="8:42" x14ac:dyDescent="0.3">
      <c r="H281" s="13" t="s">
        <v>588</v>
      </c>
      <c r="I281" s="13" t="str">
        <v>In Stock</v>
      </c>
      <c r="J281" s="43"/>
      <c r="AB281" s="65">
        <v>45892</v>
      </c>
      <c r="AC281" s="66" t="str">
        <f t="shared" si="3"/>
        <v>Overdue</v>
      </c>
      <c r="AJ281" s="11" t="s">
        <v>779</v>
      </c>
      <c r="AK281" s="8">
        <v>2993481.74</v>
      </c>
      <c r="AO281" s="13">
        <f>(Cleaned_Data!S281)-((Cleaned_Data!S281)*10%)</f>
        <v>123.3</v>
      </c>
      <c r="AP281" s="13" t="str">
        <v>Safe</v>
      </c>
    </row>
    <row r="282" spans="8:42" x14ac:dyDescent="0.3">
      <c r="H282" s="13" t="s">
        <v>590</v>
      </c>
      <c r="I282" s="13" t="str">
        <v>In Stock</v>
      </c>
      <c r="J282" s="43"/>
      <c r="AB282" s="65">
        <v>45894</v>
      </c>
      <c r="AC282" s="66" t="str">
        <f t="shared" si="3"/>
        <v>Overdue</v>
      </c>
      <c r="AJ282" s="11" t="s">
        <v>6390</v>
      </c>
      <c r="AK282" s="8">
        <v>2985636.51</v>
      </c>
      <c r="AO282" s="13">
        <f>(Cleaned_Data!S282)-((Cleaned_Data!S282)*10%)</f>
        <v>170.1</v>
      </c>
      <c r="AP282" s="13" t="str">
        <v>Safe</v>
      </c>
    </row>
    <row r="283" spans="8:42" x14ac:dyDescent="0.3">
      <c r="H283" s="13" t="s">
        <v>1878</v>
      </c>
      <c r="I283" s="13" t="str">
        <v>Low Stock</v>
      </c>
      <c r="J283" s="43"/>
      <c r="AB283" s="65">
        <v>45916</v>
      </c>
      <c r="AC283" s="66" t="str">
        <f t="shared" si="3"/>
        <v>OnTime</v>
      </c>
      <c r="AJ283" s="11" t="s">
        <v>1876</v>
      </c>
      <c r="AK283" s="8">
        <v>2976689.06</v>
      </c>
      <c r="AO283" s="13">
        <f>(Cleaned_Data!S283)-((Cleaned_Data!S283)*10%)</f>
        <v>47.7</v>
      </c>
      <c r="AP283" s="13" t="str">
        <v>Risk</v>
      </c>
    </row>
    <row r="284" spans="8:42" x14ac:dyDescent="0.3">
      <c r="H284" s="13" t="s">
        <v>594</v>
      </c>
      <c r="I284" s="13" t="str">
        <v>Low Stock</v>
      </c>
      <c r="J284" s="43"/>
      <c r="AB284" s="65">
        <v>45871</v>
      </c>
      <c r="AC284" s="66" t="str">
        <f t="shared" si="3"/>
        <v>Overdue</v>
      </c>
      <c r="AJ284" s="11" t="s">
        <v>1778</v>
      </c>
      <c r="AK284" s="8">
        <v>2974083.7199999997</v>
      </c>
      <c r="AO284" s="13">
        <f>(Cleaned_Data!S284)-((Cleaned_Data!S284)*10%)</f>
        <v>22.5</v>
      </c>
      <c r="AP284" s="13" t="str">
        <v>Risk</v>
      </c>
    </row>
    <row r="285" spans="8:42" x14ac:dyDescent="0.3">
      <c r="H285" s="13" t="s">
        <v>596</v>
      </c>
      <c r="I285" s="13" t="str">
        <v>Low Stock</v>
      </c>
      <c r="J285" s="43"/>
      <c r="AB285" s="65">
        <v>45927</v>
      </c>
      <c r="AC285" s="66" t="str">
        <f t="shared" si="3"/>
        <v>OnTime</v>
      </c>
      <c r="AJ285" s="11" t="s">
        <v>2595</v>
      </c>
      <c r="AK285" s="8">
        <v>2973444.39</v>
      </c>
      <c r="AO285" s="13">
        <f>(Cleaned_Data!S285)-((Cleaned_Data!S285)*10%)</f>
        <v>9</v>
      </c>
      <c r="AP285" s="13" t="str">
        <v>Risk</v>
      </c>
    </row>
    <row r="286" spans="8:42" x14ac:dyDescent="0.3">
      <c r="H286" s="13" t="s">
        <v>598</v>
      </c>
      <c r="I286" s="13" t="str">
        <v>In Stock</v>
      </c>
      <c r="J286" s="43"/>
      <c r="AB286" s="65">
        <v>45938</v>
      </c>
      <c r="AC286" s="66" t="str">
        <f t="shared" si="3"/>
        <v>OnTime</v>
      </c>
      <c r="AJ286" s="11" t="s">
        <v>1377</v>
      </c>
      <c r="AK286" s="8">
        <v>2972560.05</v>
      </c>
      <c r="AO286" s="13">
        <f>(Cleaned_Data!S286)-((Cleaned_Data!S286)*10%)</f>
        <v>87.3</v>
      </c>
      <c r="AP286" s="13" t="str">
        <v>Safe</v>
      </c>
    </row>
    <row r="287" spans="8:42" x14ac:dyDescent="0.3">
      <c r="H287" s="13" t="s">
        <v>600</v>
      </c>
      <c r="I287" s="13" t="str">
        <v>In Stock</v>
      </c>
      <c r="J287" s="43"/>
      <c r="AB287" s="65">
        <v>45858</v>
      </c>
      <c r="AC287" s="66" t="str">
        <f t="shared" si="3"/>
        <v>Overdue</v>
      </c>
      <c r="AJ287" s="11" t="s">
        <v>4380</v>
      </c>
      <c r="AK287" s="8">
        <v>2972228.2299999995</v>
      </c>
      <c r="AO287" s="13">
        <f>(Cleaned_Data!S287)-((Cleaned_Data!S287)*10%)</f>
        <v>134.1</v>
      </c>
      <c r="AP287" s="13" t="str">
        <v>Safe</v>
      </c>
    </row>
    <row r="288" spans="8:42" x14ac:dyDescent="0.3">
      <c r="H288" s="13" t="s">
        <v>602</v>
      </c>
      <c r="I288" s="13" t="str">
        <v>In Stock</v>
      </c>
      <c r="J288" s="43"/>
      <c r="AB288" s="65">
        <v>45881</v>
      </c>
      <c r="AC288" s="66" t="str">
        <f t="shared" si="3"/>
        <v>Overdue</v>
      </c>
      <c r="AJ288" s="11" t="s">
        <v>755</v>
      </c>
      <c r="AK288" s="8">
        <v>2971233.44</v>
      </c>
      <c r="AO288" s="13">
        <f>(Cleaned_Data!S288)-((Cleaned_Data!S288)*10%)</f>
        <v>132.30000000000001</v>
      </c>
      <c r="AP288" s="13" t="str">
        <v>Safe</v>
      </c>
    </row>
    <row r="289" spans="8:42" x14ac:dyDescent="0.3">
      <c r="H289" s="13" t="s">
        <v>604</v>
      </c>
      <c r="I289" s="13" t="str">
        <v>In Stock</v>
      </c>
      <c r="J289" s="43"/>
      <c r="AB289" s="65">
        <v>45855</v>
      </c>
      <c r="AC289" s="66" t="str">
        <f t="shared" si="3"/>
        <v>Overdue</v>
      </c>
      <c r="AJ289" s="11" t="s">
        <v>442</v>
      </c>
      <c r="AK289" s="8">
        <v>2969956.5</v>
      </c>
      <c r="AO289" s="13">
        <f>(Cleaned_Data!S289)-((Cleaned_Data!S289)*10%)</f>
        <v>137.69999999999999</v>
      </c>
      <c r="AP289" s="13" t="str">
        <v>Safe</v>
      </c>
    </row>
    <row r="290" spans="8:42" x14ac:dyDescent="0.3">
      <c r="H290" s="13" t="s">
        <v>7465</v>
      </c>
      <c r="I290" s="13" t="str">
        <v>Low Stock</v>
      </c>
      <c r="J290" s="43"/>
      <c r="AB290" s="65">
        <v>45937</v>
      </c>
      <c r="AC290" s="66" t="str">
        <f t="shared" si="3"/>
        <v>OnTime</v>
      </c>
      <c r="AJ290" s="11" t="s">
        <v>1303</v>
      </c>
      <c r="AK290" s="8">
        <v>2963146.9299999997</v>
      </c>
      <c r="AO290" s="13">
        <f>(Cleaned_Data!S290)-((Cleaned_Data!S290)*10%)</f>
        <v>14.4</v>
      </c>
      <c r="AP290" s="13" t="str">
        <v>Risk</v>
      </c>
    </row>
    <row r="291" spans="8:42" x14ac:dyDescent="0.3">
      <c r="H291" s="13" t="s">
        <v>253</v>
      </c>
      <c r="I291" s="13" t="str">
        <v>Low Stock</v>
      </c>
      <c r="J291" s="43"/>
      <c r="AB291" s="65">
        <v>45877</v>
      </c>
      <c r="AC291" s="66" t="str">
        <f t="shared" si="3"/>
        <v>Overdue</v>
      </c>
      <c r="AJ291" s="11" t="s">
        <v>531</v>
      </c>
      <c r="AK291" s="8">
        <v>2955589.27</v>
      </c>
      <c r="AO291" s="13">
        <f>(Cleaned_Data!S291)-((Cleaned_Data!S291)*10%)</f>
        <v>36.9</v>
      </c>
      <c r="AP291" s="13" t="str">
        <v>Risk</v>
      </c>
    </row>
    <row r="292" spans="8:42" x14ac:dyDescent="0.3">
      <c r="H292" s="13" t="s">
        <v>609</v>
      </c>
      <c r="I292" s="13" t="str">
        <v>In Stock</v>
      </c>
      <c r="J292" s="43"/>
      <c r="AB292" s="65">
        <v>45906</v>
      </c>
      <c r="AC292" s="66" t="str">
        <f t="shared" si="3"/>
        <v>OnTime</v>
      </c>
      <c r="AJ292" s="11" t="s">
        <v>6694</v>
      </c>
      <c r="AK292" s="8">
        <v>2946393.3800000004</v>
      </c>
      <c r="AO292" s="13">
        <f>(Cleaned_Data!S292)-((Cleaned_Data!S292)*10%)</f>
        <v>96.3</v>
      </c>
      <c r="AP292" s="13" t="str">
        <v>Safe</v>
      </c>
    </row>
    <row r="293" spans="8:42" x14ac:dyDescent="0.3">
      <c r="H293" s="13" t="s">
        <v>611</v>
      </c>
      <c r="I293" s="13" t="str">
        <v>In Stock</v>
      </c>
      <c r="J293" s="43"/>
      <c r="AB293" s="65">
        <v>45940</v>
      </c>
      <c r="AC293" s="66" t="str">
        <f t="shared" si="3"/>
        <v>OnTime</v>
      </c>
      <c r="AJ293" s="11" t="s">
        <v>4430</v>
      </c>
      <c r="AK293" s="8">
        <v>2942924.1400000006</v>
      </c>
      <c r="AO293" s="13">
        <f>(Cleaned_Data!S293)-((Cleaned_Data!S293)*10%)</f>
        <v>87.3</v>
      </c>
      <c r="AP293" s="13" t="str">
        <v>Safe</v>
      </c>
    </row>
    <row r="294" spans="8:42" x14ac:dyDescent="0.3">
      <c r="H294" s="13" t="s">
        <v>613</v>
      </c>
      <c r="I294" s="13" t="str">
        <v>Low Stock</v>
      </c>
      <c r="J294" s="43"/>
      <c r="AB294" s="65">
        <v>45926</v>
      </c>
      <c r="AC294" s="66" t="str">
        <f t="shared" si="3"/>
        <v>OnTime</v>
      </c>
      <c r="AJ294" s="11" t="s">
        <v>1931</v>
      </c>
      <c r="AK294" s="8">
        <v>2942188.45</v>
      </c>
      <c r="AO294" s="13">
        <f>(Cleaned_Data!S294)-((Cleaned_Data!S294)*10%)</f>
        <v>0</v>
      </c>
      <c r="AP294" s="13" t="str">
        <v>Risk</v>
      </c>
    </row>
    <row r="295" spans="8:42" x14ac:dyDescent="0.3">
      <c r="H295" s="13" t="s">
        <v>615</v>
      </c>
      <c r="I295" s="13" t="str">
        <v>Low Stock</v>
      </c>
      <c r="J295" s="43"/>
      <c r="AB295" s="65">
        <v>45914</v>
      </c>
      <c r="AC295" s="66" t="str">
        <f t="shared" si="3"/>
        <v>OnTime</v>
      </c>
      <c r="AJ295" s="11" t="s">
        <v>5234</v>
      </c>
      <c r="AK295" s="8">
        <v>2927107.9</v>
      </c>
      <c r="AO295" s="13">
        <f>(Cleaned_Data!S295)-((Cleaned_Data!S295)*10%)</f>
        <v>48.6</v>
      </c>
      <c r="AP295" s="13" t="str">
        <v>Risk</v>
      </c>
    </row>
    <row r="296" spans="8:42" x14ac:dyDescent="0.3">
      <c r="H296" s="13" t="s">
        <v>617</v>
      </c>
      <c r="I296" s="13" t="str">
        <v>Low Stock</v>
      </c>
      <c r="J296" s="43"/>
      <c r="AB296" s="65">
        <v>45881</v>
      </c>
      <c r="AC296" s="66" t="str">
        <f t="shared" si="3"/>
        <v>Overdue</v>
      </c>
      <c r="AJ296" s="11" t="s">
        <v>7594</v>
      </c>
      <c r="AK296" s="8">
        <v>2926943.75</v>
      </c>
      <c r="AO296" s="13">
        <f>(Cleaned_Data!S296)-((Cleaned_Data!S296)*10%)</f>
        <v>0</v>
      </c>
      <c r="AP296" s="13" t="str">
        <v>Risk</v>
      </c>
    </row>
    <row r="297" spans="8:42" x14ac:dyDescent="0.3">
      <c r="H297" s="13" t="s">
        <v>554</v>
      </c>
      <c r="I297" s="13" t="str">
        <v>In Stock</v>
      </c>
      <c r="J297" s="43"/>
      <c r="AB297" s="65">
        <v>45896</v>
      </c>
      <c r="AC297" s="66" t="str">
        <f t="shared" si="3"/>
        <v>Overdue</v>
      </c>
      <c r="AJ297" s="11" t="s">
        <v>3270</v>
      </c>
      <c r="AK297" s="8">
        <v>2925793.2799999998</v>
      </c>
      <c r="AO297" s="13">
        <f>(Cleaned_Data!S297)-((Cleaned_Data!S297)*10%)</f>
        <v>105.3</v>
      </c>
      <c r="AP297" s="13" t="str">
        <v>Safe</v>
      </c>
    </row>
    <row r="298" spans="8:42" x14ac:dyDescent="0.3">
      <c r="H298" s="13" t="s">
        <v>620</v>
      </c>
      <c r="I298" s="13" t="str">
        <v>In Stock</v>
      </c>
      <c r="J298" s="43"/>
      <c r="AB298" s="65">
        <v>45874</v>
      </c>
      <c r="AC298" s="66" t="str">
        <f t="shared" si="3"/>
        <v>Overdue</v>
      </c>
      <c r="AJ298" s="11" t="s">
        <v>2741</v>
      </c>
      <c r="AK298" s="8">
        <v>2925061.58</v>
      </c>
      <c r="AO298" s="13">
        <f>(Cleaned_Data!S298)-((Cleaned_Data!S298)*10%)</f>
        <v>79.2</v>
      </c>
      <c r="AP298" s="13" t="str">
        <v>Safe</v>
      </c>
    </row>
    <row r="299" spans="8:42" x14ac:dyDescent="0.3">
      <c r="H299" s="13" t="s">
        <v>622</v>
      </c>
      <c r="I299" s="13" t="str">
        <v>Low Stock</v>
      </c>
      <c r="J299" s="43"/>
      <c r="AB299" s="65">
        <v>45937</v>
      </c>
      <c r="AC299" s="66" t="str">
        <f t="shared" si="3"/>
        <v>OnTime</v>
      </c>
      <c r="AJ299" s="11" t="s">
        <v>2697</v>
      </c>
      <c r="AK299" s="8">
        <v>2924627.13</v>
      </c>
      <c r="AO299" s="13">
        <f>(Cleaned_Data!S299)-((Cleaned_Data!S299)*10%)</f>
        <v>0</v>
      </c>
      <c r="AP299" s="13" t="str">
        <v>Risk</v>
      </c>
    </row>
    <row r="300" spans="8:42" x14ac:dyDescent="0.3">
      <c r="H300" s="13" t="s">
        <v>625</v>
      </c>
      <c r="I300" s="13" t="str">
        <v>In Stock</v>
      </c>
      <c r="J300" s="43"/>
      <c r="AB300" s="65">
        <v>45923</v>
      </c>
      <c r="AC300" s="66" t="str">
        <f t="shared" si="3"/>
        <v>OnTime</v>
      </c>
      <c r="AJ300" s="11" t="s">
        <v>590</v>
      </c>
      <c r="AK300" s="8">
        <v>2923630.1399999997</v>
      </c>
      <c r="AO300" s="13">
        <f>(Cleaned_Data!S300)-((Cleaned_Data!S300)*10%)</f>
        <v>76.5</v>
      </c>
      <c r="AP300" s="13" t="str">
        <v>Safe</v>
      </c>
    </row>
    <row r="301" spans="8:42" x14ac:dyDescent="0.3">
      <c r="H301" s="13" t="s">
        <v>627</v>
      </c>
      <c r="I301" s="13" t="str">
        <v>Low Stock</v>
      </c>
      <c r="J301" s="43"/>
      <c r="AB301" s="65">
        <v>45931</v>
      </c>
      <c r="AC301" s="66" t="str">
        <f t="shared" si="3"/>
        <v>OnTime</v>
      </c>
      <c r="AJ301" s="11" t="s">
        <v>6204</v>
      </c>
      <c r="AK301" s="8">
        <v>2908765.44</v>
      </c>
      <c r="AO301" s="13">
        <f>(Cleaned_Data!S301)-((Cleaned_Data!S301)*10%)</f>
        <v>5.4</v>
      </c>
      <c r="AP301" s="13" t="str">
        <v>Risk</v>
      </c>
    </row>
    <row r="302" spans="8:42" x14ac:dyDescent="0.3">
      <c r="H302" s="13" t="s">
        <v>629</v>
      </c>
      <c r="I302" s="13" t="str">
        <v>Low Stock</v>
      </c>
      <c r="J302" s="43"/>
      <c r="AB302" s="65">
        <v>45894</v>
      </c>
      <c r="AC302" s="66" t="str">
        <f t="shared" si="3"/>
        <v>Overdue</v>
      </c>
      <c r="AJ302" s="11" t="s">
        <v>544</v>
      </c>
      <c r="AK302" s="8">
        <v>2906262.87</v>
      </c>
      <c r="AO302" s="13">
        <f>(Cleaned_Data!S302)-((Cleaned_Data!S302)*10%)</f>
        <v>52.2</v>
      </c>
      <c r="AP302" s="13" t="str">
        <v>Risk</v>
      </c>
    </row>
    <row r="303" spans="8:42" x14ac:dyDescent="0.3">
      <c r="H303" s="13" t="s">
        <v>631</v>
      </c>
      <c r="I303" s="13" t="str">
        <v>In Stock</v>
      </c>
      <c r="J303" s="43"/>
      <c r="AB303" s="65">
        <v>45875</v>
      </c>
      <c r="AC303" s="66" t="str">
        <f t="shared" si="3"/>
        <v>Overdue</v>
      </c>
      <c r="AJ303" s="11" t="s">
        <v>1134</v>
      </c>
      <c r="AK303" s="8">
        <v>2905296.93</v>
      </c>
      <c r="AO303" s="13">
        <f>(Cleaned_Data!S303)-((Cleaned_Data!S303)*10%)</f>
        <v>91.8</v>
      </c>
      <c r="AP303" s="13" t="str">
        <v>Safe</v>
      </c>
    </row>
    <row r="304" spans="8:42" x14ac:dyDescent="0.3">
      <c r="H304" s="13" t="s">
        <v>633</v>
      </c>
      <c r="I304" s="13" t="str">
        <v>In Stock</v>
      </c>
      <c r="J304" s="43"/>
      <c r="AB304" s="65">
        <v>45896</v>
      </c>
      <c r="AC304" s="66" t="str">
        <f t="shared" si="3"/>
        <v>Overdue</v>
      </c>
      <c r="AJ304" s="11" t="s">
        <v>3511</v>
      </c>
      <c r="AK304" s="8">
        <v>2903087.6799999997</v>
      </c>
      <c r="AO304" s="13">
        <f>(Cleaned_Data!S304)-((Cleaned_Data!S304)*10%)</f>
        <v>96.3</v>
      </c>
      <c r="AP304" s="13" t="str">
        <v>Safe</v>
      </c>
    </row>
    <row r="305" spans="8:42" x14ac:dyDescent="0.3">
      <c r="H305" s="13" t="s">
        <v>635</v>
      </c>
      <c r="I305" s="13" t="str">
        <v>Low Stock</v>
      </c>
      <c r="J305" s="43"/>
      <c r="AB305" s="65">
        <v>45937</v>
      </c>
      <c r="AC305" s="66" t="str">
        <f t="shared" si="3"/>
        <v>OnTime</v>
      </c>
      <c r="AJ305" s="11" t="s">
        <v>3120</v>
      </c>
      <c r="AK305" s="8">
        <v>2900577.4000000004</v>
      </c>
      <c r="AO305" s="13">
        <f>(Cleaned_Data!S305)-((Cleaned_Data!S305)*10%)</f>
        <v>32.4</v>
      </c>
      <c r="AP305" s="13" t="str">
        <v>Risk</v>
      </c>
    </row>
    <row r="306" spans="8:42" x14ac:dyDescent="0.3">
      <c r="H306" s="13" t="s">
        <v>5899</v>
      </c>
      <c r="I306" s="13" t="str">
        <v>In Stock</v>
      </c>
      <c r="J306" s="43"/>
      <c r="AB306" s="65">
        <v>45856</v>
      </c>
      <c r="AC306" s="66" t="str">
        <f t="shared" si="3"/>
        <v>Overdue</v>
      </c>
      <c r="AJ306" s="11" t="s">
        <v>7210</v>
      </c>
      <c r="AK306" s="8">
        <v>2899704.34</v>
      </c>
      <c r="AO306" s="13">
        <f>(Cleaned_Data!S306)-((Cleaned_Data!S306)*10%)</f>
        <v>96.3</v>
      </c>
      <c r="AP306" s="13" t="str">
        <v>Safe</v>
      </c>
    </row>
    <row r="307" spans="8:42" x14ac:dyDescent="0.3">
      <c r="H307" s="13" t="s">
        <v>639</v>
      </c>
      <c r="I307" s="13" t="str">
        <v>Low Stock</v>
      </c>
      <c r="J307" s="43"/>
      <c r="AB307" s="65">
        <v>45929</v>
      </c>
      <c r="AC307" s="66" t="str">
        <f t="shared" si="3"/>
        <v>OnTime</v>
      </c>
      <c r="AJ307" s="11" t="s">
        <v>3417</v>
      </c>
      <c r="AK307" s="8">
        <v>2897137.52</v>
      </c>
      <c r="AO307" s="13">
        <f>(Cleaned_Data!S307)-((Cleaned_Data!S307)*10%)</f>
        <v>2.7</v>
      </c>
      <c r="AP307" s="13" t="str">
        <v>Risk</v>
      </c>
    </row>
    <row r="308" spans="8:42" x14ac:dyDescent="0.3">
      <c r="H308" s="13" t="s">
        <v>641</v>
      </c>
      <c r="I308" s="13" t="str">
        <v>In Stock</v>
      </c>
      <c r="J308" s="43"/>
      <c r="AB308" s="65">
        <v>45942</v>
      </c>
      <c r="AC308" s="66" t="str">
        <f t="shared" si="3"/>
        <v>OnTime</v>
      </c>
      <c r="AJ308" s="11" t="s">
        <v>4018</v>
      </c>
      <c r="AK308" s="8">
        <v>2892038.9699999997</v>
      </c>
      <c r="AO308" s="13">
        <f>(Cleaned_Data!S308)-((Cleaned_Data!S308)*10%)</f>
        <v>152.1</v>
      </c>
      <c r="AP308" s="13" t="str">
        <v>Safe</v>
      </c>
    </row>
    <row r="309" spans="8:42" x14ac:dyDescent="0.3">
      <c r="H309" s="13" t="s">
        <v>643</v>
      </c>
      <c r="I309" s="13" t="str">
        <v>Low Stock</v>
      </c>
      <c r="J309" s="43"/>
      <c r="AB309" s="65">
        <v>45857</v>
      </c>
      <c r="AC309" s="66" t="str">
        <f t="shared" si="3"/>
        <v>Overdue</v>
      </c>
      <c r="AJ309" s="11" t="s">
        <v>2066</v>
      </c>
      <c r="AK309" s="8">
        <v>2890604.4699999997</v>
      </c>
      <c r="AO309" s="13">
        <f>(Cleaned_Data!S309)-((Cleaned_Data!S309)*10%)</f>
        <v>29.7</v>
      </c>
      <c r="AP309" s="13" t="str">
        <v>Risk</v>
      </c>
    </row>
    <row r="310" spans="8:42" x14ac:dyDescent="0.3">
      <c r="H310" s="13" t="s">
        <v>645</v>
      </c>
      <c r="I310" s="13" t="str">
        <v>In Stock</v>
      </c>
      <c r="J310" s="43"/>
      <c r="AB310" s="65">
        <v>45877</v>
      </c>
      <c r="AC310" s="66" t="str">
        <f t="shared" si="3"/>
        <v>Overdue</v>
      </c>
      <c r="AJ310" s="11" t="s">
        <v>94</v>
      </c>
      <c r="AK310" s="8">
        <v>2889488.54</v>
      </c>
      <c r="AO310" s="13">
        <f>(Cleaned_Data!S310)-((Cleaned_Data!S310)*10%)</f>
        <v>109.8</v>
      </c>
      <c r="AP310" s="13" t="str">
        <v>Safe</v>
      </c>
    </row>
    <row r="311" spans="8:42" x14ac:dyDescent="0.3">
      <c r="H311" s="13" t="s">
        <v>647</v>
      </c>
      <c r="I311" s="13" t="str">
        <v>Low Stock</v>
      </c>
      <c r="J311" s="43"/>
      <c r="AB311" s="65">
        <v>45855</v>
      </c>
      <c r="AC311" s="66" t="str">
        <f t="shared" si="3"/>
        <v>Overdue</v>
      </c>
      <c r="AJ311" s="11" t="s">
        <v>4599</v>
      </c>
      <c r="AK311" s="8">
        <v>2889424.77</v>
      </c>
      <c r="AO311" s="13">
        <f>(Cleaned_Data!S311)-((Cleaned_Data!S311)*10%)</f>
        <v>54.9</v>
      </c>
      <c r="AP311" s="13" t="str">
        <v>Risk</v>
      </c>
    </row>
    <row r="312" spans="8:42" x14ac:dyDescent="0.3">
      <c r="H312" s="13" t="s">
        <v>5969</v>
      </c>
      <c r="I312" s="13" t="str">
        <v>In Stock</v>
      </c>
      <c r="J312" s="43"/>
      <c r="AB312" s="65">
        <v>45867</v>
      </c>
      <c r="AC312" s="66" t="str">
        <f t="shared" si="3"/>
        <v>Overdue</v>
      </c>
      <c r="AJ312" s="11" t="s">
        <v>64</v>
      </c>
      <c r="AK312" s="8">
        <v>2882191.41</v>
      </c>
      <c r="AO312" s="13">
        <f>(Cleaned_Data!S312)-((Cleaned_Data!S312)*10%)</f>
        <v>108</v>
      </c>
      <c r="AP312" s="13" t="str">
        <v>Safe</v>
      </c>
    </row>
    <row r="313" spans="8:42" x14ac:dyDescent="0.3">
      <c r="H313" s="13" t="s">
        <v>7548</v>
      </c>
      <c r="I313" s="13" t="str">
        <v>In Stock</v>
      </c>
      <c r="J313" s="43"/>
      <c r="AB313" s="65">
        <v>45859</v>
      </c>
      <c r="AC313" s="66" t="str">
        <f t="shared" si="3"/>
        <v>Overdue</v>
      </c>
      <c r="AJ313" s="11" t="s">
        <v>2807</v>
      </c>
      <c r="AK313" s="8">
        <v>2877480.1799999997</v>
      </c>
      <c r="AO313" s="13">
        <f>(Cleaned_Data!S313)-((Cleaned_Data!S313)*10%)</f>
        <v>91.8</v>
      </c>
      <c r="AP313" s="13" t="str">
        <v>Safe</v>
      </c>
    </row>
    <row r="314" spans="8:42" x14ac:dyDescent="0.3">
      <c r="H314" s="13" t="s">
        <v>653</v>
      </c>
      <c r="I314" s="13" t="str">
        <v>Low Stock</v>
      </c>
      <c r="J314" s="43"/>
      <c r="AB314" s="65">
        <v>45905</v>
      </c>
      <c r="AC314" s="66" t="str">
        <f t="shared" si="3"/>
        <v>OnTime</v>
      </c>
      <c r="AJ314" s="11" t="s">
        <v>7217</v>
      </c>
      <c r="AK314" s="8">
        <v>2874161.5500000003</v>
      </c>
      <c r="AO314" s="13">
        <f>(Cleaned_Data!S314)-((Cleaned_Data!S314)*10%)</f>
        <v>0</v>
      </c>
      <c r="AP314" s="13" t="str">
        <v>Risk</v>
      </c>
    </row>
    <row r="315" spans="8:42" x14ac:dyDescent="0.3">
      <c r="H315" s="13" t="s">
        <v>655</v>
      </c>
      <c r="I315" s="13" t="str">
        <v>In Stock</v>
      </c>
      <c r="J315" s="43"/>
      <c r="AB315" s="65">
        <v>45888</v>
      </c>
      <c r="AC315" s="66" t="str">
        <f t="shared" si="3"/>
        <v>Overdue</v>
      </c>
      <c r="AJ315" s="11" t="s">
        <v>4013</v>
      </c>
      <c r="AK315" s="8">
        <v>2871023.38</v>
      </c>
      <c r="AO315" s="13">
        <f>(Cleaned_Data!S315)-((Cleaned_Data!S315)*10%)</f>
        <v>60.3</v>
      </c>
      <c r="AP315" s="13" t="str">
        <v>Safe</v>
      </c>
    </row>
    <row r="316" spans="8:42" x14ac:dyDescent="0.3">
      <c r="H316" s="13" t="s">
        <v>657</v>
      </c>
      <c r="I316" s="13" t="str">
        <v>In Stock</v>
      </c>
      <c r="J316" s="43"/>
      <c r="AB316" s="65">
        <v>45859</v>
      </c>
      <c r="AC316" s="66" t="str">
        <f t="shared" si="3"/>
        <v>Overdue</v>
      </c>
      <c r="AJ316" s="11" t="s">
        <v>2903</v>
      </c>
      <c r="AK316" s="8">
        <v>2866209.3000000003</v>
      </c>
      <c r="AO316" s="13">
        <f>(Cleaned_Data!S316)-((Cleaned_Data!S316)*10%)</f>
        <v>157.5</v>
      </c>
      <c r="AP316" s="13" t="str">
        <v>Safe</v>
      </c>
    </row>
    <row r="317" spans="8:42" x14ac:dyDescent="0.3">
      <c r="H317" s="13" t="s">
        <v>659</v>
      </c>
      <c r="I317" s="13" t="str">
        <v>In Stock</v>
      </c>
      <c r="J317" s="43"/>
      <c r="AB317" s="65">
        <v>45910</v>
      </c>
      <c r="AC317" s="66" t="str">
        <f t="shared" si="3"/>
        <v>OnTime</v>
      </c>
      <c r="AJ317" s="11" t="s">
        <v>4216</v>
      </c>
      <c r="AK317" s="8">
        <v>2863908.48</v>
      </c>
      <c r="AO317" s="13">
        <f>(Cleaned_Data!S317)-((Cleaned_Data!S317)*10%)</f>
        <v>127.8</v>
      </c>
      <c r="AP317" s="13" t="str">
        <v>Safe</v>
      </c>
    </row>
    <row r="318" spans="8:42" x14ac:dyDescent="0.3">
      <c r="H318" s="13" t="s">
        <v>661</v>
      </c>
      <c r="I318" s="13" t="str">
        <v>Low Stock</v>
      </c>
      <c r="J318" s="43"/>
      <c r="AB318" s="65">
        <v>45939</v>
      </c>
      <c r="AC318" s="66" t="str">
        <f t="shared" si="3"/>
        <v>OnTime</v>
      </c>
      <c r="AJ318" s="11" t="s">
        <v>1082</v>
      </c>
      <c r="AK318" s="8">
        <v>2862236.63</v>
      </c>
      <c r="AO318" s="13">
        <f>(Cleaned_Data!S318)-((Cleaned_Data!S318)*10%)</f>
        <v>54</v>
      </c>
      <c r="AP318" s="13" t="str">
        <v>Risk</v>
      </c>
    </row>
    <row r="319" spans="8:42" x14ac:dyDescent="0.3">
      <c r="H319" s="13" t="s">
        <v>663</v>
      </c>
      <c r="I319" s="13" t="str">
        <v>In Stock</v>
      </c>
      <c r="J319" s="43"/>
      <c r="AB319" s="65">
        <v>45895</v>
      </c>
      <c r="AC319" s="66" t="str">
        <f t="shared" si="3"/>
        <v>Overdue</v>
      </c>
      <c r="AJ319" s="11" t="s">
        <v>4291</v>
      </c>
      <c r="AK319" s="8">
        <v>2860676</v>
      </c>
      <c r="AO319" s="13">
        <f>(Cleaned_Data!S319)-((Cleaned_Data!S319)*10%)</f>
        <v>164.7</v>
      </c>
      <c r="AP319" s="13" t="str">
        <v>Safe</v>
      </c>
    </row>
    <row r="320" spans="8:42" x14ac:dyDescent="0.3">
      <c r="H320" s="13" t="s">
        <v>665</v>
      </c>
      <c r="I320" s="13" t="str">
        <v>Low Stock</v>
      </c>
      <c r="J320" s="43"/>
      <c r="AB320" s="65">
        <v>45928</v>
      </c>
      <c r="AC320" s="66" t="str">
        <f t="shared" si="3"/>
        <v>OnTime</v>
      </c>
      <c r="AJ320" s="11" t="s">
        <v>3668</v>
      </c>
      <c r="AK320" s="8">
        <v>2856811.25</v>
      </c>
      <c r="AO320" s="13">
        <f>(Cleaned_Data!S320)-((Cleaned_Data!S320)*10%)</f>
        <v>54.9</v>
      </c>
      <c r="AP320" s="13" t="str">
        <v>Risk</v>
      </c>
    </row>
    <row r="321" spans="8:42" x14ac:dyDescent="0.3">
      <c r="H321" s="13" t="s">
        <v>7549</v>
      </c>
      <c r="I321" s="13" t="str">
        <v>In Stock</v>
      </c>
      <c r="J321" s="43"/>
      <c r="AB321" s="65">
        <v>45916</v>
      </c>
      <c r="AC321" s="66" t="str">
        <f t="shared" si="3"/>
        <v>OnTime</v>
      </c>
      <c r="AJ321" s="11" t="s">
        <v>3273</v>
      </c>
      <c r="AK321" s="8">
        <v>2847605.6999999997</v>
      </c>
      <c r="AO321" s="13">
        <f>(Cleaned_Data!S321)-((Cleaned_Data!S321)*10%)</f>
        <v>45.9</v>
      </c>
      <c r="AP321" s="13" t="str">
        <v>Safe</v>
      </c>
    </row>
    <row r="322" spans="8:42" x14ac:dyDescent="0.3">
      <c r="H322" s="13" t="s">
        <v>669</v>
      </c>
      <c r="I322" s="13" t="str">
        <v>In Stock</v>
      </c>
      <c r="J322" s="43"/>
      <c r="AB322" s="65">
        <v>45874</v>
      </c>
      <c r="AC322" s="66" t="str">
        <f t="shared" si="3"/>
        <v>Overdue</v>
      </c>
      <c r="AJ322" s="11" t="s">
        <v>1795</v>
      </c>
      <c r="AK322" s="8">
        <v>2839955.6799999997</v>
      </c>
      <c r="AO322" s="13">
        <f>(Cleaned_Data!S322)-((Cleaned_Data!S322)*10%)</f>
        <v>82.8</v>
      </c>
      <c r="AP322" s="13" t="str">
        <v>Safe</v>
      </c>
    </row>
    <row r="323" spans="8:42" x14ac:dyDescent="0.3">
      <c r="H323" s="13" t="s">
        <v>671</v>
      </c>
      <c r="I323" s="13" t="str">
        <v>In Stock</v>
      </c>
      <c r="J323" s="43"/>
      <c r="AB323" s="65">
        <v>45867</v>
      </c>
      <c r="AC323" s="66" t="str">
        <f t="shared" ref="AC323:AC386" si="4">IF(AB323="","No Date", IF(AB323&lt;$AC$1,"Overdue","OnTime"))</f>
        <v>Overdue</v>
      </c>
      <c r="AJ323" s="11" t="s">
        <v>293</v>
      </c>
      <c r="AK323" s="8">
        <v>2839783.68</v>
      </c>
      <c r="AO323" s="13">
        <f>(Cleaned_Data!S323)-((Cleaned_Data!S323)*10%)</f>
        <v>98.1</v>
      </c>
      <c r="AP323" s="13" t="str">
        <v>Safe</v>
      </c>
    </row>
    <row r="324" spans="8:42" x14ac:dyDescent="0.3">
      <c r="H324" s="13" t="s">
        <v>6086</v>
      </c>
      <c r="I324" s="13" t="str">
        <v>In Stock</v>
      </c>
      <c r="J324" s="43"/>
      <c r="AB324" s="65">
        <v>45935</v>
      </c>
      <c r="AC324" s="66" t="str">
        <f t="shared" si="4"/>
        <v>OnTime</v>
      </c>
      <c r="AJ324" s="11" t="s">
        <v>6342</v>
      </c>
      <c r="AK324" s="8">
        <v>2826176.4</v>
      </c>
      <c r="AO324" s="13">
        <f>(Cleaned_Data!S324)-((Cleaned_Data!S324)*10%)</f>
        <v>151.19999999999999</v>
      </c>
      <c r="AP324" s="13" t="str">
        <v>Safe</v>
      </c>
    </row>
    <row r="325" spans="8:42" x14ac:dyDescent="0.3">
      <c r="H325" s="13" t="s">
        <v>675</v>
      </c>
      <c r="I325" s="13" t="str">
        <v>Low Stock</v>
      </c>
      <c r="J325" s="43"/>
      <c r="AB325" s="65">
        <v>45940</v>
      </c>
      <c r="AC325" s="66" t="str">
        <f t="shared" si="4"/>
        <v>OnTime</v>
      </c>
      <c r="AJ325" s="11" t="s">
        <v>835</v>
      </c>
      <c r="AK325" s="8">
        <v>2825548.33</v>
      </c>
      <c r="AO325" s="13">
        <f>(Cleaned_Data!S325)-((Cleaned_Data!S325)*10%)</f>
        <v>0</v>
      </c>
      <c r="AP325" s="13" t="str">
        <v>Risk</v>
      </c>
    </row>
    <row r="326" spans="8:42" x14ac:dyDescent="0.3">
      <c r="H326" s="13" t="s">
        <v>677</v>
      </c>
      <c r="I326" s="13" t="str">
        <v>In Stock</v>
      </c>
      <c r="J326" s="43"/>
      <c r="AB326" s="65">
        <v>45913</v>
      </c>
      <c r="AC326" s="66" t="str">
        <f t="shared" si="4"/>
        <v>OnTime</v>
      </c>
      <c r="AJ326" s="11" t="s">
        <v>2958</v>
      </c>
      <c r="AK326" s="8">
        <v>2822250.9899999998</v>
      </c>
      <c r="AO326" s="13">
        <f>(Cleaned_Data!S326)-((Cleaned_Data!S326)*10%)</f>
        <v>54</v>
      </c>
      <c r="AP326" s="13" t="str">
        <v>Safe</v>
      </c>
    </row>
    <row r="327" spans="8:42" x14ac:dyDescent="0.3">
      <c r="H327" s="13" t="s">
        <v>679</v>
      </c>
      <c r="I327" s="13" t="str">
        <v>Low Stock</v>
      </c>
      <c r="J327" s="43"/>
      <c r="AB327" s="65">
        <v>45888</v>
      </c>
      <c r="AC327" s="66" t="str">
        <f t="shared" si="4"/>
        <v>Overdue</v>
      </c>
      <c r="AJ327" s="11" t="s">
        <v>494</v>
      </c>
      <c r="AK327" s="8">
        <v>2819980.3800000004</v>
      </c>
      <c r="AO327" s="13">
        <f>(Cleaned_Data!S327)-((Cleaned_Data!S327)*10%)</f>
        <v>1.8</v>
      </c>
      <c r="AP327" s="13" t="str">
        <v>Risk</v>
      </c>
    </row>
    <row r="328" spans="8:42" x14ac:dyDescent="0.3">
      <c r="H328" s="13" t="s">
        <v>681</v>
      </c>
      <c r="I328" s="13" t="str">
        <v>In Stock</v>
      </c>
      <c r="J328" s="43"/>
      <c r="AB328" s="65">
        <v>45898</v>
      </c>
      <c r="AC328" s="66" t="str">
        <f t="shared" si="4"/>
        <v>Overdue</v>
      </c>
      <c r="AJ328" s="11" t="s">
        <v>5525</v>
      </c>
      <c r="AK328" s="8">
        <v>2819499.54</v>
      </c>
      <c r="AO328" s="13">
        <f>(Cleaned_Data!S328)-((Cleaned_Data!S328)*10%)</f>
        <v>107.1</v>
      </c>
      <c r="AP328" s="13" t="str">
        <v>Safe</v>
      </c>
    </row>
    <row r="329" spans="8:42" x14ac:dyDescent="0.3">
      <c r="H329" s="13" t="s">
        <v>683</v>
      </c>
      <c r="I329" s="13" t="str">
        <v>In Stock</v>
      </c>
      <c r="J329" s="43"/>
      <c r="AB329" s="65">
        <v>45898</v>
      </c>
      <c r="AC329" s="66" t="str">
        <f t="shared" si="4"/>
        <v>Overdue</v>
      </c>
      <c r="AJ329" s="11" t="s">
        <v>1909</v>
      </c>
      <c r="AK329" s="8">
        <v>2816530.13</v>
      </c>
      <c r="AO329" s="13">
        <f>(Cleaned_Data!S329)-((Cleaned_Data!S329)*10%)</f>
        <v>87.3</v>
      </c>
      <c r="AP329" s="13" t="str">
        <v>Safe</v>
      </c>
    </row>
    <row r="330" spans="8:42" x14ac:dyDescent="0.3">
      <c r="H330" s="13" t="s">
        <v>685</v>
      </c>
      <c r="I330" s="13" t="str">
        <v>In Stock</v>
      </c>
      <c r="J330" s="43"/>
      <c r="AB330" s="65">
        <v>45884</v>
      </c>
      <c r="AC330" s="66" t="str">
        <f t="shared" si="4"/>
        <v>Overdue</v>
      </c>
      <c r="AJ330" s="11" t="s">
        <v>7566</v>
      </c>
      <c r="AK330" s="8">
        <v>2816289.1</v>
      </c>
      <c r="AO330" s="13">
        <f>(Cleaned_Data!S330)-((Cleaned_Data!S330)*10%)</f>
        <v>109.8</v>
      </c>
      <c r="AP330" s="13" t="str">
        <v>Safe</v>
      </c>
    </row>
    <row r="331" spans="8:42" x14ac:dyDescent="0.3">
      <c r="H331" s="13" t="s">
        <v>687</v>
      </c>
      <c r="I331" s="13" t="str">
        <v>In Stock</v>
      </c>
      <c r="J331" s="43"/>
      <c r="AB331" s="65">
        <v>45877</v>
      </c>
      <c r="AC331" s="66" t="str">
        <f t="shared" si="4"/>
        <v>Overdue</v>
      </c>
      <c r="AJ331" s="11" t="s">
        <v>2208</v>
      </c>
      <c r="AK331" s="8">
        <v>2814839.59</v>
      </c>
      <c r="AO331" s="13">
        <f>(Cleaned_Data!S331)-((Cleaned_Data!S331)*10%)</f>
        <v>67.5</v>
      </c>
      <c r="AP331" s="13" t="str">
        <v>Safe</v>
      </c>
    </row>
    <row r="332" spans="8:42" x14ac:dyDescent="0.3">
      <c r="H332" s="13" t="s">
        <v>689</v>
      </c>
      <c r="I332" s="13" t="str">
        <v>Low Stock</v>
      </c>
      <c r="J332" s="43"/>
      <c r="AB332" s="65">
        <v>45901</v>
      </c>
      <c r="AC332" s="66" t="str">
        <f t="shared" si="4"/>
        <v>OnTime</v>
      </c>
      <c r="AJ332" s="11" t="s">
        <v>2811</v>
      </c>
      <c r="AK332" s="8">
        <v>2804482.6999999997</v>
      </c>
      <c r="AO332" s="13">
        <f>(Cleaned_Data!S332)-((Cleaned_Data!S332)*10%)</f>
        <v>0</v>
      </c>
      <c r="AP332" s="13" t="str">
        <v>Risk</v>
      </c>
    </row>
    <row r="333" spans="8:42" x14ac:dyDescent="0.3">
      <c r="H333" s="13" t="s">
        <v>691</v>
      </c>
      <c r="I333" s="13" t="str">
        <v>In Stock</v>
      </c>
      <c r="J333" s="43"/>
      <c r="AB333" s="65">
        <v>45894</v>
      </c>
      <c r="AC333" s="66" t="str">
        <f t="shared" si="4"/>
        <v>Overdue</v>
      </c>
      <c r="AJ333" s="11" t="s">
        <v>4645</v>
      </c>
      <c r="AK333" s="8">
        <v>2799910.08</v>
      </c>
      <c r="AO333" s="13">
        <f>(Cleaned_Data!S333)-((Cleaned_Data!S333)*10%)</f>
        <v>118.8</v>
      </c>
      <c r="AP333" s="13" t="str">
        <v>Safe</v>
      </c>
    </row>
    <row r="334" spans="8:42" x14ac:dyDescent="0.3">
      <c r="H334" s="13" t="s">
        <v>693</v>
      </c>
      <c r="I334" s="13" t="str">
        <v>Low Stock</v>
      </c>
      <c r="J334" s="43"/>
      <c r="AB334" s="65">
        <v>45869</v>
      </c>
      <c r="AC334" s="66" t="str">
        <f t="shared" si="4"/>
        <v>Overdue</v>
      </c>
      <c r="AJ334" s="11" t="s">
        <v>2152</v>
      </c>
      <c r="AK334" s="8">
        <v>2796938.33</v>
      </c>
      <c r="AO334" s="13">
        <f>(Cleaned_Data!S334)-((Cleaned_Data!S334)*10%)</f>
        <v>53.1</v>
      </c>
      <c r="AP334" s="13" t="str">
        <v>Risk</v>
      </c>
    </row>
    <row r="335" spans="8:42" x14ac:dyDescent="0.3">
      <c r="H335" s="13" t="s">
        <v>695</v>
      </c>
      <c r="I335" s="13" t="str">
        <v>In Stock</v>
      </c>
      <c r="J335" s="43"/>
      <c r="AB335" s="65">
        <v>45882</v>
      </c>
      <c r="AC335" s="66" t="str">
        <f t="shared" si="4"/>
        <v>Overdue</v>
      </c>
      <c r="AJ335" s="11" t="s">
        <v>2232</v>
      </c>
      <c r="AK335" s="8">
        <v>2794791.9000000004</v>
      </c>
      <c r="AO335" s="13">
        <f>(Cleaned_Data!S335)-((Cleaned_Data!S335)*10%)</f>
        <v>72</v>
      </c>
      <c r="AP335" s="13" t="str">
        <v>Safe</v>
      </c>
    </row>
    <row r="336" spans="8:42" x14ac:dyDescent="0.3">
      <c r="H336" s="13" t="s">
        <v>697</v>
      </c>
      <c r="I336" s="13" t="str">
        <v>Low Stock</v>
      </c>
      <c r="J336" s="43"/>
      <c r="AB336" s="65">
        <v>45860</v>
      </c>
      <c r="AC336" s="66" t="str">
        <f t="shared" si="4"/>
        <v>Overdue</v>
      </c>
      <c r="AJ336" s="11" t="s">
        <v>6227</v>
      </c>
      <c r="AK336" s="8">
        <v>2793224.88</v>
      </c>
      <c r="AO336" s="13">
        <f>(Cleaned_Data!S336)-((Cleaned_Data!S336)*10%)</f>
        <v>0</v>
      </c>
      <c r="AP336" s="13" t="str">
        <v>Risk</v>
      </c>
    </row>
    <row r="337" spans="8:42" x14ac:dyDescent="0.3">
      <c r="H337" s="13" t="s">
        <v>699</v>
      </c>
      <c r="I337" s="13" t="str">
        <v>Low Stock</v>
      </c>
      <c r="J337" s="43"/>
      <c r="AB337" s="65">
        <v>45937</v>
      </c>
      <c r="AC337" s="66" t="str">
        <f t="shared" si="4"/>
        <v>OnTime</v>
      </c>
      <c r="AJ337" s="11" t="s">
        <v>118</v>
      </c>
      <c r="AK337" s="8">
        <v>2776283.33</v>
      </c>
      <c r="AO337" s="13">
        <f>(Cleaned_Data!S337)-((Cleaned_Data!S337)*10%)</f>
        <v>81</v>
      </c>
      <c r="AP337" s="13" t="str">
        <v>Risk</v>
      </c>
    </row>
    <row r="338" spans="8:42" x14ac:dyDescent="0.3">
      <c r="H338" s="13" t="s">
        <v>701</v>
      </c>
      <c r="I338" s="13" t="str">
        <v>In Stock</v>
      </c>
      <c r="J338" s="43"/>
      <c r="AB338" s="65">
        <v>45934</v>
      </c>
      <c r="AC338" s="66" t="str">
        <f t="shared" si="4"/>
        <v>OnTime</v>
      </c>
      <c r="AJ338" s="11" t="s">
        <v>7557</v>
      </c>
      <c r="AK338" s="8">
        <v>2775029.6</v>
      </c>
      <c r="AO338" s="13">
        <f>(Cleaned_Data!S338)-((Cleaned_Data!S338)*10%)</f>
        <v>131.4</v>
      </c>
      <c r="AP338" s="13" t="str">
        <v>Safe</v>
      </c>
    </row>
    <row r="339" spans="8:42" x14ac:dyDescent="0.3">
      <c r="H339" s="13" t="s">
        <v>703</v>
      </c>
      <c r="I339" s="13" t="str">
        <v>Low Stock</v>
      </c>
      <c r="J339" s="43"/>
      <c r="AB339" s="65">
        <v>45868</v>
      </c>
      <c r="AC339" s="66" t="str">
        <f t="shared" si="4"/>
        <v>Overdue</v>
      </c>
      <c r="AJ339" s="11" t="s">
        <v>200</v>
      </c>
      <c r="AK339" s="8">
        <v>2770574.46</v>
      </c>
      <c r="AO339" s="13">
        <f>(Cleaned_Data!S339)-((Cleaned_Data!S339)*10%)</f>
        <v>10.8</v>
      </c>
      <c r="AP339" s="13" t="str">
        <v>Risk</v>
      </c>
    </row>
    <row r="340" spans="8:42" x14ac:dyDescent="0.3">
      <c r="H340" s="13" t="s">
        <v>705</v>
      </c>
      <c r="I340" s="13" t="str">
        <v>In Stock</v>
      </c>
      <c r="J340" s="43"/>
      <c r="AB340" s="65">
        <v>45904</v>
      </c>
      <c r="AC340" s="66" t="str">
        <f t="shared" si="4"/>
        <v>OnTime</v>
      </c>
      <c r="AJ340" s="11" t="s">
        <v>1504</v>
      </c>
      <c r="AK340" s="8">
        <v>2769961.77</v>
      </c>
      <c r="AO340" s="13">
        <f>(Cleaned_Data!S340)-((Cleaned_Data!S340)*10%)</f>
        <v>138.6</v>
      </c>
      <c r="AP340" s="13" t="str">
        <v>Safe</v>
      </c>
    </row>
    <row r="341" spans="8:42" x14ac:dyDescent="0.3">
      <c r="H341" s="13" t="s">
        <v>707</v>
      </c>
      <c r="I341" s="13" t="str">
        <v>In Stock</v>
      </c>
      <c r="J341" s="43"/>
      <c r="AB341" s="65">
        <v>45932</v>
      </c>
      <c r="AC341" s="66" t="str">
        <f t="shared" si="4"/>
        <v>OnTime</v>
      </c>
      <c r="AJ341" s="11" t="s">
        <v>5362</v>
      </c>
      <c r="AK341" s="8">
        <v>2766541.56</v>
      </c>
      <c r="AO341" s="13">
        <f>(Cleaned_Data!S341)-((Cleaned_Data!S341)*10%)</f>
        <v>51.3</v>
      </c>
      <c r="AP341" s="13" t="str">
        <v>Safe</v>
      </c>
    </row>
    <row r="342" spans="8:42" x14ac:dyDescent="0.3">
      <c r="H342" s="13" t="s">
        <v>709</v>
      </c>
      <c r="I342" s="13" t="str">
        <v>In Stock</v>
      </c>
      <c r="J342" s="43"/>
      <c r="AB342" s="65">
        <v>45863</v>
      </c>
      <c r="AC342" s="66" t="str">
        <f t="shared" si="4"/>
        <v>Overdue</v>
      </c>
      <c r="AJ342" s="11" t="s">
        <v>7561</v>
      </c>
      <c r="AK342" s="8">
        <v>2762451.32</v>
      </c>
      <c r="AO342" s="13">
        <f>(Cleaned_Data!S342)-((Cleaned_Data!S342)*10%)</f>
        <v>143.1</v>
      </c>
      <c r="AP342" s="13" t="str">
        <v>Safe</v>
      </c>
    </row>
    <row r="343" spans="8:42" x14ac:dyDescent="0.3">
      <c r="H343" s="13" t="s">
        <v>711</v>
      </c>
      <c r="I343" s="13" t="str">
        <v>In Stock</v>
      </c>
      <c r="J343" s="43"/>
      <c r="AB343" s="65">
        <v>45853</v>
      </c>
      <c r="AC343" s="66" t="str">
        <f t="shared" si="4"/>
        <v>Overdue</v>
      </c>
      <c r="AJ343" s="11" t="s">
        <v>6161</v>
      </c>
      <c r="AK343" s="8">
        <v>2761418.96</v>
      </c>
      <c r="AO343" s="13">
        <f>(Cleaned_Data!S343)-((Cleaned_Data!S343)*10%)</f>
        <v>72.900000000000006</v>
      </c>
      <c r="AP343" s="13" t="str">
        <v>Safe</v>
      </c>
    </row>
    <row r="344" spans="8:42" x14ac:dyDescent="0.3">
      <c r="H344" s="13" t="s">
        <v>713</v>
      </c>
      <c r="I344" s="13" t="str">
        <v>In Stock</v>
      </c>
      <c r="J344" s="43"/>
      <c r="AB344" s="65">
        <v>45860</v>
      </c>
      <c r="AC344" s="66" t="str">
        <f t="shared" si="4"/>
        <v>Overdue</v>
      </c>
      <c r="AJ344" s="11" t="s">
        <v>2306</v>
      </c>
      <c r="AK344" s="8">
        <v>2757712.7399999998</v>
      </c>
      <c r="AO344" s="13">
        <f>(Cleaned_Data!S344)-((Cleaned_Data!S344)*10%)</f>
        <v>173.7</v>
      </c>
      <c r="AP344" s="13" t="str">
        <v>Safe</v>
      </c>
    </row>
    <row r="345" spans="8:42" x14ac:dyDescent="0.3">
      <c r="H345" s="13" t="s">
        <v>715</v>
      </c>
      <c r="I345" s="13" t="str">
        <v>Low Stock</v>
      </c>
      <c r="J345" s="43"/>
      <c r="AB345" s="65">
        <v>45867</v>
      </c>
      <c r="AC345" s="66" t="str">
        <f t="shared" si="4"/>
        <v>Overdue</v>
      </c>
      <c r="AJ345" s="11" t="s">
        <v>4421</v>
      </c>
      <c r="AK345" s="8">
        <v>2755289.8600000003</v>
      </c>
      <c r="AO345" s="13">
        <f>(Cleaned_Data!S345)-((Cleaned_Data!S345)*10%)</f>
        <v>0</v>
      </c>
      <c r="AP345" s="13" t="str">
        <v>Risk</v>
      </c>
    </row>
    <row r="346" spans="8:42" x14ac:dyDescent="0.3">
      <c r="H346" s="13" t="s">
        <v>717</v>
      </c>
      <c r="I346" s="13" t="str">
        <v>In Stock</v>
      </c>
      <c r="J346" s="43"/>
      <c r="AB346" s="65">
        <v>45853</v>
      </c>
      <c r="AC346" s="66" t="str">
        <f t="shared" si="4"/>
        <v>Overdue</v>
      </c>
      <c r="AJ346" s="11" t="s">
        <v>1344</v>
      </c>
      <c r="AK346" s="8">
        <v>2754735.97</v>
      </c>
      <c r="AO346" s="13">
        <f>(Cleaned_Data!S346)-((Cleaned_Data!S346)*10%)</f>
        <v>62.1</v>
      </c>
      <c r="AP346" s="13" t="str">
        <v>Safe</v>
      </c>
    </row>
    <row r="347" spans="8:42" x14ac:dyDescent="0.3">
      <c r="H347" s="13" t="s">
        <v>719</v>
      </c>
      <c r="I347" s="13" t="str">
        <v>In Stock</v>
      </c>
      <c r="J347" s="43"/>
      <c r="AB347" s="65">
        <v>45891</v>
      </c>
      <c r="AC347" s="66" t="str">
        <f t="shared" si="4"/>
        <v>Overdue</v>
      </c>
      <c r="AJ347" s="11" t="s">
        <v>4015</v>
      </c>
      <c r="AK347" s="8">
        <v>2753936.64</v>
      </c>
      <c r="AO347" s="13">
        <f>(Cleaned_Data!S347)-((Cleaned_Data!S347)*10%)</f>
        <v>55.8</v>
      </c>
      <c r="AP347" s="13" t="str">
        <v>Safe</v>
      </c>
    </row>
    <row r="348" spans="8:42" x14ac:dyDescent="0.3">
      <c r="H348" s="13" t="s">
        <v>721</v>
      </c>
      <c r="I348" s="13" t="str">
        <v>In Stock</v>
      </c>
      <c r="J348" s="43"/>
      <c r="AB348" s="65">
        <v>45942</v>
      </c>
      <c r="AC348" s="66" t="str">
        <f t="shared" si="4"/>
        <v>OnTime</v>
      </c>
      <c r="AJ348" s="11" t="s">
        <v>5839</v>
      </c>
      <c r="AK348" s="8">
        <v>2749161.87</v>
      </c>
      <c r="AO348" s="13">
        <f>(Cleaned_Data!S348)-((Cleaned_Data!S348)*10%)</f>
        <v>18.899999999999999</v>
      </c>
      <c r="AP348" s="13" t="str">
        <v>Safe</v>
      </c>
    </row>
    <row r="349" spans="8:42" x14ac:dyDescent="0.3">
      <c r="H349" s="13" t="s">
        <v>723</v>
      </c>
      <c r="I349" s="13" t="str">
        <v>Low Stock</v>
      </c>
      <c r="J349" s="43"/>
      <c r="AB349" s="65">
        <v>45928</v>
      </c>
      <c r="AC349" s="66" t="str">
        <f t="shared" si="4"/>
        <v>OnTime</v>
      </c>
      <c r="AJ349" s="11" t="s">
        <v>3359</v>
      </c>
      <c r="AK349" s="8">
        <v>2746911.51</v>
      </c>
      <c r="AO349" s="13">
        <f>(Cleaned_Data!S349)-((Cleaned_Data!S349)*10%)</f>
        <v>60.3</v>
      </c>
      <c r="AP349" s="13" t="str">
        <v>Risk</v>
      </c>
    </row>
    <row r="350" spans="8:42" x14ac:dyDescent="0.3">
      <c r="H350" s="13" t="s">
        <v>725</v>
      </c>
      <c r="I350" s="13" t="str">
        <v>In Stock</v>
      </c>
      <c r="J350" s="43"/>
      <c r="AB350" s="65">
        <v>45892</v>
      </c>
      <c r="AC350" s="66" t="str">
        <f t="shared" si="4"/>
        <v>Overdue</v>
      </c>
      <c r="AJ350" s="11" t="s">
        <v>3897</v>
      </c>
      <c r="AK350" s="8">
        <v>2746328.47</v>
      </c>
      <c r="AO350" s="13">
        <f>(Cleaned_Data!S350)-((Cleaned_Data!S350)*10%)</f>
        <v>105.3</v>
      </c>
      <c r="AP350" s="13" t="str">
        <v>Safe</v>
      </c>
    </row>
    <row r="351" spans="8:42" x14ac:dyDescent="0.3">
      <c r="H351" s="13" t="s">
        <v>727</v>
      </c>
      <c r="I351" s="13" t="str">
        <v>In Stock</v>
      </c>
      <c r="J351" s="43"/>
      <c r="AB351" s="65">
        <v>45867</v>
      </c>
      <c r="AC351" s="66" t="str">
        <f t="shared" si="4"/>
        <v>Overdue</v>
      </c>
      <c r="AJ351" s="11" t="s">
        <v>27</v>
      </c>
      <c r="AK351" s="8">
        <v>2742915.9</v>
      </c>
      <c r="AO351" s="13">
        <f>(Cleaned_Data!S351)-((Cleaned_Data!S351)*10%)</f>
        <v>44.1</v>
      </c>
      <c r="AP351" s="13" t="str">
        <v>Safe</v>
      </c>
    </row>
    <row r="352" spans="8:42" x14ac:dyDescent="0.3">
      <c r="H352" s="13" t="s">
        <v>729</v>
      </c>
      <c r="I352" s="13" t="str">
        <v>In Stock</v>
      </c>
      <c r="J352" s="43"/>
      <c r="AB352" s="65">
        <v>45874</v>
      </c>
      <c r="AC352" s="66" t="str">
        <f t="shared" si="4"/>
        <v>Overdue</v>
      </c>
      <c r="AJ352" s="11" t="s">
        <v>3761</v>
      </c>
      <c r="AK352" s="8">
        <v>2739708.1799999997</v>
      </c>
      <c r="AO352" s="13">
        <f>(Cleaned_Data!S352)-((Cleaned_Data!S352)*10%)</f>
        <v>146.69999999999999</v>
      </c>
      <c r="AP352" s="13" t="str">
        <v>Safe</v>
      </c>
    </row>
    <row r="353" spans="8:42" x14ac:dyDescent="0.3">
      <c r="H353" s="13" t="s">
        <v>732</v>
      </c>
      <c r="I353" s="13" t="str">
        <v>Low Stock</v>
      </c>
      <c r="J353" s="43"/>
      <c r="AB353" s="65">
        <v>45940</v>
      </c>
      <c r="AC353" s="66" t="str">
        <f t="shared" si="4"/>
        <v>OnTime</v>
      </c>
      <c r="AJ353" s="11" t="s">
        <v>4665</v>
      </c>
      <c r="AK353" s="8">
        <v>2738726.4000000004</v>
      </c>
      <c r="AO353" s="13">
        <f>(Cleaned_Data!S353)-((Cleaned_Data!S353)*10%)</f>
        <v>2.7</v>
      </c>
      <c r="AP353" s="13" t="str">
        <v>Risk</v>
      </c>
    </row>
    <row r="354" spans="8:42" x14ac:dyDescent="0.3">
      <c r="H354" s="13" t="s">
        <v>734</v>
      </c>
      <c r="I354" s="13" t="str">
        <v>In Stock</v>
      </c>
      <c r="J354" s="43"/>
      <c r="AB354" s="65">
        <v>45913</v>
      </c>
      <c r="AC354" s="66" t="str">
        <f t="shared" si="4"/>
        <v>OnTime</v>
      </c>
      <c r="AJ354" s="11" t="s">
        <v>4199</v>
      </c>
      <c r="AK354" s="8">
        <v>2732968.32</v>
      </c>
      <c r="AO354" s="13">
        <f>(Cleaned_Data!S354)-((Cleaned_Data!S354)*10%)</f>
        <v>106.2</v>
      </c>
      <c r="AP354" s="13" t="str">
        <v>Safe</v>
      </c>
    </row>
    <row r="355" spans="8:42" x14ac:dyDescent="0.3">
      <c r="H355" s="13" t="s">
        <v>80</v>
      </c>
      <c r="I355" s="13" t="str">
        <v>In Stock</v>
      </c>
      <c r="J355" s="43"/>
      <c r="AB355" s="65">
        <v>45919</v>
      </c>
      <c r="AC355" s="66" t="str">
        <f t="shared" si="4"/>
        <v>OnTime</v>
      </c>
      <c r="AJ355" s="11" t="s">
        <v>1809</v>
      </c>
      <c r="AK355" s="8">
        <v>2732491.3899999997</v>
      </c>
      <c r="AO355" s="13">
        <f>(Cleaned_Data!S355)-((Cleaned_Data!S355)*10%)</f>
        <v>27.9</v>
      </c>
      <c r="AP355" s="13" t="str">
        <v>Safe</v>
      </c>
    </row>
    <row r="356" spans="8:42" x14ac:dyDescent="0.3">
      <c r="H356" s="13" t="s">
        <v>7494</v>
      </c>
      <c r="I356" s="13" t="str">
        <v>Low Stock</v>
      </c>
      <c r="J356" s="43"/>
      <c r="AB356" s="65">
        <v>45892</v>
      </c>
      <c r="AC356" s="66" t="str">
        <f t="shared" si="4"/>
        <v>Overdue</v>
      </c>
      <c r="AJ356" s="11" t="s">
        <v>2607</v>
      </c>
      <c r="AK356" s="8">
        <v>2730811.07</v>
      </c>
      <c r="AO356" s="13">
        <f>(Cleaned_Data!S356)-((Cleaned_Data!S356)*10%)</f>
        <v>18.899999999999999</v>
      </c>
      <c r="AP356" s="13" t="str">
        <v>Risk</v>
      </c>
    </row>
    <row r="357" spans="8:42" x14ac:dyDescent="0.3">
      <c r="H357" s="13" t="s">
        <v>739</v>
      </c>
      <c r="I357" s="13" t="str">
        <v>In Stock</v>
      </c>
      <c r="J357" s="43"/>
      <c r="AB357" s="65">
        <v>45895</v>
      </c>
      <c r="AC357" s="66" t="str">
        <f t="shared" si="4"/>
        <v>Overdue</v>
      </c>
      <c r="AJ357" s="11" t="s">
        <v>1904</v>
      </c>
      <c r="AK357" s="8">
        <v>2722951.0999999996</v>
      </c>
      <c r="AO357" s="13">
        <f>(Cleaned_Data!S357)-((Cleaned_Data!S357)*10%)</f>
        <v>112.5</v>
      </c>
      <c r="AP357" s="13" t="str">
        <v>Safe</v>
      </c>
    </row>
    <row r="358" spans="8:42" x14ac:dyDescent="0.3">
      <c r="H358" s="13" t="s">
        <v>741</v>
      </c>
      <c r="I358" s="13" t="str">
        <v>Low Stock</v>
      </c>
      <c r="J358" s="43"/>
      <c r="AB358" s="65">
        <v>45919</v>
      </c>
      <c r="AC358" s="66" t="str">
        <f t="shared" si="4"/>
        <v>OnTime</v>
      </c>
      <c r="AJ358" s="11" t="s">
        <v>3646</v>
      </c>
      <c r="AK358" s="8">
        <v>2712034.7199999997</v>
      </c>
      <c r="AO358" s="13">
        <f>(Cleaned_Data!S358)-((Cleaned_Data!S358)*10%)</f>
        <v>41.4</v>
      </c>
      <c r="AP358" s="13" t="str">
        <v>Risk</v>
      </c>
    </row>
    <row r="359" spans="8:42" x14ac:dyDescent="0.3">
      <c r="H359" s="13" t="s">
        <v>3264</v>
      </c>
      <c r="I359" s="13" t="str">
        <v>Low Stock</v>
      </c>
      <c r="J359" s="43"/>
      <c r="AB359" s="65">
        <v>45942</v>
      </c>
      <c r="AC359" s="66" t="str">
        <f t="shared" si="4"/>
        <v>OnTime</v>
      </c>
      <c r="AJ359" s="11" t="s">
        <v>1320</v>
      </c>
      <c r="AK359" s="8">
        <v>2709042.82</v>
      </c>
      <c r="AO359" s="13">
        <f>(Cleaned_Data!S359)-((Cleaned_Data!S359)*10%)</f>
        <v>4.5</v>
      </c>
      <c r="AP359" s="13" t="str">
        <v>Risk</v>
      </c>
    </row>
    <row r="360" spans="8:42" x14ac:dyDescent="0.3">
      <c r="H360" s="13" t="s">
        <v>745</v>
      </c>
      <c r="I360" s="13" t="str">
        <v>Low Stock</v>
      </c>
      <c r="J360" s="43"/>
      <c r="AB360" s="65">
        <v>45868</v>
      </c>
      <c r="AC360" s="66" t="str">
        <f t="shared" si="4"/>
        <v>Overdue</v>
      </c>
      <c r="AJ360" s="11" t="s">
        <v>5260</v>
      </c>
      <c r="AK360" s="8">
        <v>2706558.98</v>
      </c>
      <c r="AO360" s="13">
        <f>(Cleaned_Data!S360)-((Cleaned_Data!S360)*10%)</f>
        <v>0</v>
      </c>
      <c r="AP360" s="13" t="str">
        <v>Risk</v>
      </c>
    </row>
    <row r="361" spans="8:42" x14ac:dyDescent="0.3">
      <c r="H361" s="13" t="s">
        <v>747</v>
      </c>
      <c r="I361" s="13" t="str">
        <v>In Stock</v>
      </c>
      <c r="J361" s="43"/>
      <c r="AB361" s="65">
        <v>45884</v>
      </c>
      <c r="AC361" s="66" t="str">
        <f t="shared" si="4"/>
        <v>Overdue</v>
      </c>
      <c r="AJ361" s="11" t="s">
        <v>2498</v>
      </c>
      <c r="AK361" s="8">
        <v>2703675.0300000003</v>
      </c>
      <c r="AO361" s="13">
        <f>(Cleaned_Data!S361)-((Cleaned_Data!S361)*10%)</f>
        <v>144.9</v>
      </c>
      <c r="AP361" s="13" t="str">
        <v>Safe</v>
      </c>
    </row>
    <row r="362" spans="8:42" x14ac:dyDescent="0.3">
      <c r="H362" s="13" t="s">
        <v>749</v>
      </c>
      <c r="I362" s="13" t="str">
        <v>In Stock</v>
      </c>
      <c r="J362" s="43"/>
      <c r="AB362" s="65">
        <v>45898</v>
      </c>
      <c r="AC362" s="66" t="str">
        <f t="shared" si="4"/>
        <v>Overdue</v>
      </c>
      <c r="AJ362" s="11" t="s">
        <v>1217</v>
      </c>
      <c r="AK362" s="8">
        <v>2702934.24</v>
      </c>
      <c r="AO362" s="13">
        <f>(Cleaned_Data!S362)-((Cleaned_Data!S362)*10%)</f>
        <v>21.6</v>
      </c>
      <c r="AP362" s="13" t="str">
        <v>Safe</v>
      </c>
    </row>
    <row r="363" spans="8:42" x14ac:dyDescent="0.3">
      <c r="H363" s="13" t="s">
        <v>751</v>
      </c>
      <c r="I363" s="13" t="str">
        <v>Low Stock</v>
      </c>
      <c r="J363" s="43"/>
      <c r="AB363" s="65">
        <v>45899</v>
      </c>
      <c r="AC363" s="66" t="str">
        <f t="shared" si="4"/>
        <v>Overdue</v>
      </c>
      <c r="AJ363" s="11" t="s">
        <v>7545</v>
      </c>
      <c r="AK363" s="8">
        <v>2701408.71</v>
      </c>
      <c r="AO363" s="13">
        <f>(Cleaned_Data!S363)-((Cleaned_Data!S363)*10%)</f>
        <v>0</v>
      </c>
      <c r="AP363" s="13" t="str">
        <v>Risk</v>
      </c>
    </row>
    <row r="364" spans="8:42" x14ac:dyDescent="0.3">
      <c r="H364" s="13" t="s">
        <v>753</v>
      </c>
      <c r="I364" s="13" t="str">
        <v>In Stock</v>
      </c>
      <c r="J364" s="43"/>
      <c r="AB364" s="65">
        <v>45877</v>
      </c>
      <c r="AC364" s="66" t="str">
        <f t="shared" si="4"/>
        <v>Overdue</v>
      </c>
      <c r="AJ364" s="11" t="s">
        <v>7349</v>
      </c>
      <c r="AK364" s="8">
        <v>2697488.8000000003</v>
      </c>
      <c r="AO364" s="13">
        <f>(Cleaned_Data!S364)-((Cleaned_Data!S364)*10%)</f>
        <v>129.6</v>
      </c>
      <c r="AP364" s="13" t="str">
        <v>Safe</v>
      </c>
    </row>
    <row r="365" spans="8:42" x14ac:dyDescent="0.3">
      <c r="H365" s="13" t="s">
        <v>755</v>
      </c>
      <c r="I365" s="13" t="str">
        <v>In Stock</v>
      </c>
      <c r="J365" s="43"/>
      <c r="AB365" s="65">
        <v>45902</v>
      </c>
      <c r="AC365" s="66" t="str">
        <f t="shared" si="4"/>
        <v>OnTime</v>
      </c>
      <c r="AJ365" s="11" t="s">
        <v>3611</v>
      </c>
      <c r="AK365" s="8">
        <v>2695289.02</v>
      </c>
      <c r="AO365" s="13">
        <f>(Cleaned_Data!S365)-((Cleaned_Data!S365)*10%)</f>
        <v>155.69999999999999</v>
      </c>
      <c r="AP365" s="13" t="str">
        <v>Safe</v>
      </c>
    </row>
    <row r="366" spans="8:42" x14ac:dyDescent="0.3">
      <c r="H366" s="13" t="s">
        <v>7228</v>
      </c>
      <c r="I366" s="13" t="str">
        <v>In Stock</v>
      </c>
      <c r="J366" s="43"/>
      <c r="AB366" s="65">
        <v>45910</v>
      </c>
      <c r="AC366" s="66" t="str">
        <f t="shared" si="4"/>
        <v>OnTime</v>
      </c>
      <c r="AJ366" s="11" t="s">
        <v>1221</v>
      </c>
      <c r="AK366" s="8">
        <v>2695004.25</v>
      </c>
      <c r="AO366" s="13">
        <f>(Cleaned_Data!S366)-((Cleaned_Data!S366)*10%)</f>
        <v>153.9</v>
      </c>
      <c r="AP366" s="13" t="str">
        <v>Safe</v>
      </c>
    </row>
    <row r="367" spans="8:42" x14ac:dyDescent="0.3">
      <c r="H367" s="13" t="s">
        <v>759</v>
      </c>
      <c r="I367" s="13" t="str">
        <v>In Stock</v>
      </c>
      <c r="J367" s="43"/>
      <c r="AB367" s="65">
        <v>45897</v>
      </c>
      <c r="AC367" s="66" t="str">
        <f t="shared" si="4"/>
        <v>Overdue</v>
      </c>
      <c r="AJ367" s="11" t="s">
        <v>367</v>
      </c>
      <c r="AK367" s="8">
        <v>2693444.4599999995</v>
      </c>
      <c r="AO367" s="13">
        <f>(Cleaned_Data!S367)-((Cleaned_Data!S367)*10%)</f>
        <v>117</v>
      </c>
      <c r="AP367" s="13" t="str">
        <v>Safe</v>
      </c>
    </row>
    <row r="368" spans="8:42" x14ac:dyDescent="0.3">
      <c r="H368" s="13" t="s">
        <v>180</v>
      </c>
      <c r="I368" s="13" t="str">
        <v>In Stock</v>
      </c>
      <c r="J368" s="43"/>
      <c r="AB368" s="65">
        <v>45916</v>
      </c>
      <c r="AC368" s="66" t="str">
        <f t="shared" si="4"/>
        <v>OnTime</v>
      </c>
      <c r="AJ368" s="11" t="s">
        <v>1814</v>
      </c>
      <c r="AK368" s="8">
        <v>2692935.6800000002</v>
      </c>
      <c r="AO368" s="13">
        <f>(Cleaned_Data!S368)-((Cleaned_Data!S368)*10%)</f>
        <v>178.2</v>
      </c>
      <c r="AP368" s="13" t="str">
        <v>Safe</v>
      </c>
    </row>
    <row r="369" spans="8:42" x14ac:dyDescent="0.3">
      <c r="H369" s="13" t="s">
        <v>762</v>
      </c>
      <c r="I369" s="13" t="str">
        <v>Low Stock</v>
      </c>
      <c r="J369" s="43"/>
      <c r="AB369" s="65">
        <v>45905</v>
      </c>
      <c r="AC369" s="66" t="str">
        <f t="shared" si="4"/>
        <v>OnTime</v>
      </c>
      <c r="AJ369" s="11" t="s">
        <v>2294</v>
      </c>
      <c r="AK369" s="8">
        <v>2691386.3</v>
      </c>
      <c r="AO369" s="13">
        <f>(Cleaned_Data!S369)-((Cleaned_Data!S369)*10%)</f>
        <v>7.2</v>
      </c>
      <c r="AP369" s="13" t="str">
        <v>Risk</v>
      </c>
    </row>
    <row r="370" spans="8:42" x14ac:dyDescent="0.3">
      <c r="H370" s="13" t="s">
        <v>560</v>
      </c>
      <c r="I370" s="13" t="str">
        <v>In Stock</v>
      </c>
      <c r="J370" s="43"/>
      <c r="AB370" s="65">
        <v>45894</v>
      </c>
      <c r="AC370" s="66" t="str">
        <f t="shared" si="4"/>
        <v>Overdue</v>
      </c>
      <c r="AJ370" s="11" t="s">
        <v>946</v>
      </c>
      <c r="AK370" s="8">
        <v>2689219.92</v>
      </c>
      <c r="AO370" s="13">
        <f>(Cleaned_Data!S370)-((Cleaned_Data!S370)*10%)</f>
        <v>55.8</v>
      </c>
      <c r="AP370" s="13" t="str">
        <v>Safe</v>
      </c>
    </row>
    <row r="371" spans="8:42" x14ac:dyDescent="0.3">
      <c r="H371" s="13" t="s">
        <v>400</v>
      </c>
      <c r="I371" s="13" t="str">
        <v>Low Stock</v>
      </c>
      <c r="J371" s="43"/>
      <c r="AB371" s="65">
        <v>45884</v>
      </c>
      <c r="AC371" s="66" t="str">
        <f t="shared" si="4"/>
        <v>Overdue</v>
      </c>
      <c r="AJ371" s="11" t="s">
        <v>5722</v>
      </c>
      <c r="AK371" s="8">
        <v>2687906.1</v>
      </c>
      <c r="AO371" s="13">
        <f>(Cleaned_Data!S371)-((Cleaned_Data!S371)*10%)</f>
        <v>56.7</v>
      </c>
      <c r="AP371" s="13" t="str">
        <v>Risk</v>
      </c>
    </row>
    <row r="372" spans="8:42" x14ac:dyDescent="0.3">
      <c r="H372" s="13" t="s">
        <v>766</v>
      </c>
      <c r="I372" s="13" t="str">
        <v>In Stock</v>
      </c>
      <c r="J372" s="43"/>
      <c r="AB372" s="65">
        <v>45887</v>
      </c>
      <c r="AC372" s="66" t="str">
        <f t="shared" si="4"/>
        <v>Overdue</v>
      </c>
      <c r="AJ372" s="11" t="s">
        <v>6027</v>
      </c>
      <c r="AK372" s="8">
        <v>2685884.04</v>
      </c>
      <c r="AO372" s="13">
        <f>(Cleaned_Data!S372)-((Cleaned_Data!S372)*10%)</f>
        <v>56.7</v>
      </c>
      <c r="AP372" s="13" t="str">
        <v>Risk</v>
      </c>
    </row>
    <row r="373" spans="8:42" x14ac:dyDescent="0.3">
      <c r="H373" s="13" t="s">
        <v>768</v>
      </c>
      <c r="I373" s="13" t="str">
        <v>Low Stock</v>
      </c>
      <c r="J373" s="43"/>
      <c r="AB373" s="65">
        <v>45854</v>
      </c>
      <c r="AC373" s="66" t="str">
        <f t="shared" si="4"/>
        <v>Overdue</v>
      </c>
      <c r="AJ373" s="11" t="s">
        <v>1946</v>
      </c>
      <c r="AK373" s="8">
        <v>2682509.46</v>
      </c>
      <c r="AO373" s="13">
        <f>(Cleaned_Data!S373)-((Cleaned_Data!S373)*10%)</f>
        <v>28.8</v>
      </c>
      <c r="AP373" s="13" t="str">
        <v>Risk</v>
      </c>
    </row>
    <row r="374" spans="8:42" x14ac:dyDescent="0.3">
      <c r="H374" s="13" t="s">
        <v>770</v>
      </c>
      <c r="I374" s="13" t="str">
        <v>In Stock</v>
      </c>
      <c r="J374" s="43"/>
      <c r="AB374" s="65">
        <v>45855</v>
      </c>
      <c r="AC374" s="66" t="str">
        <f t="shared" si="4"/>
        <v>Overdue</v>
      </c>
      <c r="AJ374" s="11" t="s">
        <v>5441</v>
      </c>
      <c r="AK374" s="8">
        <v>2680770.4</v>
      </c>
      <c r="AO374" s="13">
        <f>(Cleaned_Data!S374)-((Cleaned_Data!S374)*10%)</f>
        <v>160.19999999999999</v>
      </c>
      <c r="AP374" s="13" t="str">
        <v>Safe</v>
      </c>
    </row>
    <row r="375" spans="8:42" x14ac:dyDescent="0.3">
      <c r="H375" s="13" t="s">
        <v>772</v>
      </c>
      <c r="I375" s="13" t="str">
        <v>In Stock</v>
      </c>
      <c r="J375" s="43"/>
      <c r="AB375" s="65">
        <v>45869</v>
      </c>
      <c r="AC375" s="66" t="str">
        <f t="shared" si="4"/>
        <v>Overdue</v>
      </c>
      <c r="AJ375" s="11" t="s">
        <v>2977</v>
      </c>
      <c r="AK375" s="8">
        <v>2677923.8099999996</v>
      </c>
      <c r="AO375" s="13">
        <f>(Cleaned_Data!S375)-((Cleaned_Data!S375)*10%)</f>
        <v>143.1</v>
      </c>
      <c r="AP375" s="13" t="str">
        <v>Safe</v>
      </c>
    </row>
    <row r="376" spans="8:42" x14ac:dyDescent="0.3">
      <c r="H376" s="13" t="s">
        <v>774</v>
      </c>
      <c r="I376" s="13" t="str">
        <v>In Stock</v>
      </c>
      <c r="J376" s="43"/>
      <c r="AB376" s="65">
        <v>45940</v>
      </c>
      <c r="AC376" s="66" t="str">
        <f t="shared" si="4"/>
        <v>OnTime</v>
      </c>
      <c r="AJ376" s="11" t="s">
        <v>998</v>
      </c>
      <c r="AK376" s="8">
        <v>2673379.71</v>
      </c>
      <c r="AO376" s="13">
        <f>(Cleaned_Data!S376)-((Cleaned_Data!S376)*10%)</f>
        <v>150.30000000000001</v>
      </c>
      <c r="AP376" s="13" t="str">
        <v>Safe</v>
      </c>
    </row>
    <row r="377" spans="8:42" x14ac:dyDescent="0.3">
      <c r="H377" s="13" t="s">
        <v>776</v>
      </c>
      <c r="I377" s="13" t="str">
        <v>Low Stock</v>
      </c>
      <c r="J377" s="43"/>
      <c r="AB377" s="65">
        <v>45933</v>
      </c>
      <c r="AC377" s="66" t="str">
        <f t="shared" si="4"/>
        <v>OnTime</v>
      </c>
      <c r="AJ377" s="11" t="s">
        <v>84</v>
      </c>
      <c r="AK377" s="8">
        <v>2672397.6399999997</v>
      </c>
      <c r="AO377" s="13">
        <f>(Cleaned_Data!S377)-((Cleaned_Data!S377)*10%)</f>
        <v>0.9</v>
      </c>
      <c r="AP377" s="13" t="str">
        <v>Risk</v>
      </c>
    </row>
    <row r="378" spans="8:42" x14ac:dyDescent="0.3">
      <c r="H378" s="13" t="s">
        <v>572</v>
      </c>
      <c r="I378" s="13" t="str">
        <v>In Stock</v>
      </c>
      <c r="J378" s="43"/>
      <c r="AB378" s="65">
        <v>45925</v>
      </c>
      <c r="AC378" s="66" t="str">
        <f t="shared" si="4"/>
        <v>OnTime</v>
      </c>
      <c r="AJ378" s="11" t="s">
        <v>1653</v>
      </c>
      <c r="AK378" s="8">
        <v>2672024.2800000003</v>
      </c>
      <c r="AO378" s="13">
        <f>(Cleaned_Data!S378)-((Cleaned_Data!S378)*10%)</f>
        <v>144</v>
      </c>
      <c r="AP378" s="13" t="str">
        <v>Safe</v>
      </c>
    </row>
    <row r="379" spans="8:42" x14ac:dyDescent="0.3">
      <c r="H379" s="13" t="s">
        <v>779</v>
      </c>
      <c r="I379" s="13" t="str">
        <v>In Stock</v>
      </c>
      <c r="J379" s="43"/>
      <c r="AB379" s="65">
        <v>45929</v>
      </c>
      <c r="AC379" s="66" t="str">
        <f t="shared" si="4"/>
        <v>OnTime</v>
      </c>
      <c r="AJ379" s="11" t="s">
        <v>1903</v>
      </c>
      <c r="AK379" s="8">
        <v>2667425.2800000003</v>
      </c>
      <c r="AO379" s="13">
        <f>(Cleaned_Data!S379)-((Cleaned_Data!S379)*10%)</f>
        <v>91.8</v>
      </c>
      <c r="AP379" s="13" t="str">
        <v>Safe</v>
      </c>
    </row>
    <row r="380" spans="8:42" x14ac:dyDescent="0.3">
      <c r="H380" s="13" t="s">
        <v>781</v>
      </c>
      <c r="I380" s="13" t="str">
        <v>In Stock</v>
      </c>
      <c r="J380" s="43"/>
      <c r="AB380" s="65">
        <v>45903</v>
      </c>
      <c r="AC380" s="66" t="str">
        <f t="shared" si="4"/>
        <v>OnTime</v>
      </c>
      <c r="AJ380" s="11" t="s">
        <v>3057</v>
      </c>
      <c r="AK380" s="8">
        <v>2664457.7999999998</v>
      </c>
      <c r="AO380" s="13">
        <f>(Cleaned_Data!S380)-((Cleaned_Data!S380)*10%)</f>
        <v>155.69999999999999</v>
      </c>
      <c r="AP380" s="13" t="str">
        <v>Safe</v>
      </c>
    </row>
    <row r="381" spans="8:42" x14ac:dyDescent="0.3">
      <c r="H381" s="13" t="s">
        <v>783</v>
      </c>
      <c r="I381" s="13" t="str">
        <v>Low Stock</v>
      </c>
      <c r="J381" s="43"/>
      <c r="AB381" s="65">
        <v>45899</v>
      </c>
      <c r="AC381" s="66" t="str">
        <f t="shared" si="4"/>
        <v>Overdue</v>
      </c>
      <c r="AJ381" s="11" t="s">
        <v>5447</v>
      </c>
      <c r="AK381" s="8">
        <v>2662835.12</v>
      </c>
      <c r="AO381" s="13">
        <f>(Cleaned_Data!S381)-((Cleaned_Data!S381)*10%)</f>
        <v>43.2</v>
      </c>
      <c r="AP381" s="13" t="str">
        <v>Risk</v>
      </c>
    </row>
    <row r="382" spans="8:42" x14ac:dyDescent="0.3">
      <c r="H382" s="13" t="s">
        <v>785</v>
      </c>
      <c r="I382" s="13" t="str">
        <v>In Stock</v>
      </c>
      <c r="J382" s="43"/>
      <c r="AB382" s="65">
        <v>45885</v>
      </c>
      <c r="AC382" s="66" t="str">
        <f t="shared" si="4"/>
        <v>Overdue</v>
      </c>
      <c r="AJ382" s="11" t="s">
        <v>5165</v>
      </c>
      <c r="AK382" s="8">
        <v>2650290.37</v>
      </c>
      <c r="AO382" s="13">
        <f>(Cleaned_Data!S382)-((Cleaned_Data!S382)*10%)</f>
        <v>119.7</v>
      </c>
      <c r="AP382" s="13" t="str">
        <v>Safe</v>
      </c>
    </row>
    <row r="383" spans="8:42" x14ac:dyDescent="0.3">
      <c r="H383" s="13" t="s">
        <v>787</v>
      </c>
      <c r="I383" s="13" t="str">
        <v>In Stock</v>
      </c>
      <c r="J383" s="43"/>
      <c r="AB383" s="65">
        <v>45893</v>
      </c>
      <c r="AC383" s="66" t="str">
        <f t="shared" si="4"/>
        <v>Overdue</v>
      </c>
      <c r="AJ383" s="11" t="s">
        <v>2203</v>
      </c>
      <c r="AK383" s="8">
        <v>2648315.79</v>
      </c>
      <c r="AO383" s="13">
        <f>(Cleaned_Data!S383)-((Cleaned_Data!S383)*10%)</f>
        <v>101.7</v>
      </c>
      <c r="AP383" s="13" t="str">
        <v>Safe</v>
      </c>
    </row>
    <row r="384" spans="8:42" x14ac:dyDescent="0.3">
      <c r="H384" s="13" t="s">
        <v>789</v>
      </c>
      <c r="I384" s="13" t="str">
        <v>Low Stock</v>
      </c>
      <c r="J384" s="43"/>
      <c r="AB384" s="65">
        <v>45911</v>
      </c>
      <c r="AC384" s="66" t="str">
        <f t="shared" si="4"/>
        <v>OnTime</v>
      </c>
      <c r="AJ384" s="11" t="s">
        <v>5405</v>
      </c>
      <c r="AK384" s="8">
        <v>2647586.77</v>
      </c>
      <c r="AO384" s="13">
        <f>(Cleaned_Data!S384)-((Cleaned_Data!S384)*10%)</f>
        <v>0</v>
      </c>
      <c r="AP384" s="13" t="str">
        <v>Risk</v>
      </c>
    </row>
    <row r="385" spans="8:42" x14ac:dyDescent="0.3">
      <c r="H385" s="13" t="s">
        <v>791</v>
      </c>
      <c r="I385" s="13" t="str">
        <v>Low Stock</v>
      </c>
      <c r="J385" s="43"/>
      <c r="AB385" s="65">
        <v>45898</v>
      </c>
      <c r="AC385" s="66" t="str">
        <f t="shared" si="4"/>
        <v>Overdue</v>
      </c>
      <c r="AJ385" s="11" t="s">
        <v>313</v>
      </c>
      <c r="AK385" s="8">
        <v>2645734.04</v>
      </c>
      <c r="AO385" s="13">
        <f>(Cleaned_Data!S385)-((Cleaned_Data!S385)*10%)</f>
        <v>5.4</v>
      </c>
      <c r="AP385" s="13" t="str">
        <v>Risk</v>
      </c>
    </row>
    <row r="386" spans="8:42" x14ac:dyDescent="0.3">
      <c r="H386" s="13" t="s">
        <v>793</v>
      </c>
      <c r="I386" s="13" t="str">
        <v>In Stock</v>
      </c>
      <c r="J386" s="43"/>
      <c r="AB386" s="65">
        <v>45938</v>
      </c>
      <c r="AC386" s="66" t="str">
        <f t="shared" si="4"/>
        <v>OnTime</v>
      </c>
      <c r="AJ386" s="11" t="s">
        <v>537</v>
      </c>
      <c r="AK386" s="8">
        <v>2644620.16</v>
      </c>
      <c r="AO386" s="13">
        <f>(Cleaned_Data!S386)-((Cleaned_Data!S386)*10%)</f>
        <v>119.7</v>
      </c>
      <c r="AP386" s="13" t="str">
        <v>Safe</v>
      </c>
    </row>
    <row r="387" spans="8:42" x14ac:dyDescent="0.3">
      <c r="H387" s="13" t="s">
        <v>795</v>
      </c>
      <c r="I387" s="13" t="str">
        <v>Low Stock</v>
      </c>
      <c r="J387" s="43"/>
      <c r="AB387" s="65">
        <v>45930</v>
      </c>
      <c r="AC387" s="66" t="str">
        <f t="shared" ref="AC387:AC450" si="5">IF(AB387="","No Date", IF(AB387&lt;$AC$1,"Overdue","OnTime"))</f>
        <v>OnTime</v>
      </c>
      <c r="AJ387" s="11" t="s">
        <v>687</v>
      </c>
      <c r="AK387" s="8">
        <v>2644460.75</v>
      </c>
      <c r="AO387" s="13">
        <f>(Cleaned_Data!S387)-((Cleaned_Data!S387)*10%)</f>
        <v>1.8</v>
      </c>
      <c r="AP387" s="13" t="str">
        <v>Risk</v>
      </c>
    </row>
    <row r="388" spans="8:42" x14ac:dyDescent="0.3">
      <c r="H388" s="13" t="s">
        <v>797</v>
      </c>
      <c r="I388" s="13" t="str">
        <v>Low Stock</v>
      </c>
      <c r="J388" s="43"/>
      <c r="AB388" s="65">
        <v>45906</v>
      </c>
      <c r="AC388" s="66" t="str">
        <f t="shared" si="5"/>
        <v>OnTime</v>
      </c>
      <c r="AJ388" s="11" t="s">
        <v>3480</v>
      </c>
      <c r="AK388" s="8">
        <v>2636256.12</v>
      </c>
      <c r="AO388" s="13">
        <f>(Cleaned_Data!S388)-((Cleaned_Data!S388)*10%)</f>
        <v>9.9</v>
      </c>
      <c r="AP388" s="13" t="str">
        <v>Risk</v>
      </c>
    </row>
    <row r="389" spans="8:42" x14ac:dyDescent="0.3">
      <c r="H389" s="13" t="s">
        <v>799</v>
      </c>
      <c r="I389" s="13" t="str">
        <v>In Stock</v>
      </c>
      <c r="J389" s="43"/>
      <c r="AB389" s="65">
        <v>45918</v>
      </c>
      <c r="AC389" s="66" t="str">
        <f t="shared" si="5"/>
        <v>OnTime</v>
      </c>
      <c r="AJ389" s="11" t="s">
        <v>2960</v>
      </c>
      <c r="AK389" s="8">
        <v>2633149.7999999998</v>
      </c>
      <c r="AO389" s="13">
        <f>(Cleaned_Data!S389)-((Cleaned_Data!S389)*10%)</f>
        <v>108.9</v>
      </c>
      <c r="AP389" s="13" t="str">
        <v>Safe</v>
      </c>
    </row>
    <row r="390" spans="8:42" x14ac:dyDescent="0.3">
      <c r="H390" s="13" t="s">
        <v>801</v>
      </c>
      <c r="I390" s="13" t="str">
        <v>In Stock</v>
      </c>
      <c r="J390" s="43"/>
      <c r="AB390" s="65">
        <v>45903</v>
      </c>
      <c r="AC390" s="66" t="str">
        <f t="shared" si="5"/>
        <v>OnTime</v>
      </c>
      <c r="AJ390" s="11" t="s">
        <v>3204</v>
      </c>
      <c r="AK390" s="8">
        <v>2632324.7999999998</v>
      </c>
      <c r="AO390" s="13">
        <f>(Cleaned_Data!S390)-((Cleaned_Data!S390)*10%)</f>
        <v>154.80000000000001</v>
      </c>
      <c r="AP390" s="13" t="str">
        <v>Safe</v>
      </c>
    </row>
    <row r="391" spans="8:42" x14ac:dyDescent="0.3">
      <c r="H391" s="13" t="s">
        <v>803</v>
      </c>
      <c r="I391" s="13" t="str">
        <v>In Stock</v>
      </c>
      <c r="J391" s="43"/>
      <c r="AB391" s="65">
        <v>45893</v>
      </c>
      <c r="AC391" s="66" t="str">
        <f t="shared" si="5"/>
        <v>Overdue</v>
      </c>
      <c r="AJ391" s="11" t="s">
        <v>2210</v>
      </c>
      <c r="AK391" s="8">
        <v>2630993.6700000004</v>
      </c>
      <c r="AO391" s="13">
        <f>(Cleaned_Data!S391)-((Cleaned_Data!S391)*10%)</f>
        <v>163.80000000000001</v>
      </c>
      <c r="AP391" s="13" t="str">
        <v>Safe</v>
      </c>
    </row>
    <row r="392" spans="8:42" x14ac:dyDescent="0.3">
      <c r="H392" s="13" t="s">
        <v>805</v>
      </c>
      <c r="I392" s="13" t="str">
        <v>In Stock</v>
      </c>
      <c r="J392" s="43"/>
      <c r="AB392" s="65">
        <v>45899</v>
      </c>
      <c r="AC392" s="66" t="str">
        <f t="shared" si="5"/>
        <v>Overdue</v>
      </c>
      <c r="AJ392" s="11" t="s">
        <v>3907</v>
      </c>
      <c r="AK392" s="8">
        <v>2628113.04</v>
      </c>
      <c r="AO392" s="13">
        <f>(Cleaned_Data!S392)-((Cleaned_Data!S392)*10%)</f>
        <v>177.3</v>
      </c>
      <c r="AP392" s="13" t="str">
        <v>Safe</v>
      </c>
    </row>
    <row r="393" spans="8:42" x14ac:dyDescent="0.3">
      <c r="H393" s="13" t="s">
        <v>807</v>
      </c>
      <c r="I393" s="13" t="str">
        <v>In Stock</v>
      </c>
      <c r="J393" s="43"/>
      <c r="AB393" s="65">
        <v>45910</v>
      </c>
      <c r="AC393" s="66" t="str">
        <f t="shared" si="5"/>
        <v>OnTime</v>
      </c>
      <c r="AJ393" s="11" t="s">
        <v>2736</v>
      </c>
      <c r="AK393" s="8">
        <v>2618911.7999999998</v>
      </c>
      <c r="AO393" s="13">
        <f>(Cleaned_Data!S393)-((Cleaned_Data!S393)*10%)</f>
        <v>85.5</v>
      </c>
      <c r="AP393" s="13" t="str">
        <v>Safe</v>
      </c>
    </row>
    <row r="394" spans="8:42" x14ac:dyDescent="0.3">
      <c r="H394" s="13" t="s">
        <v>809</v>
      </c>
      <c r="I394" s="13" t="str">
        <v>Low Stock</v>
      </c>
      <c r="J394" s="43"/>
      <c r="AB394" s="65">
        <v>45865</v>
      </c>
      <c r="AC394" s="66" t="str">
        <f t="shared" si="5"/>
        <v>Overdue</v>
      </c>
      <c r="AJ394" s="11" t="s">
        <v>2949</v>
      </c>
      <c r="AK394" s="8">
        <v>2618702.1</v>
      </c>
      <c r="AO394" s="13">
        <f>(Cleaned_Data!S394)-((Cleaned_Data!S394)*10%)</f>
        <v>30.6</v>
      </c>
      <c r="AP394" s="13" t="str">
        <v>Risk</v>
      </c>
    </row>
    <row r="395" spans="8:42" x14ac:dyDescent="0.3">
      <c r="H395" s="13" t="s">
        <v>811</v>
      </c>
      <c r="I395" s="13" t="str">
        <v>In Stock</v>
      </c>
      <c r="J395" s="43"/>
      <c r="AB395" s="65">
        <v>45929</v>
      </c>
      <c r="AC395" s="66" t="str">
        <f t="shared" si="5"/>
        <v>OnTime</v>
      </c>
      <c r="AJ395" s="11" t="s">
        <v>5128</v>
      </c>
      <c r="AK395" s="8">
        <v>2612827.7400000002</v>
      </c>
      <c r="AO395" s="13">
        <f>(Cleaned_Data!S395)-((Cleaned_Data!S395)*10%)</f>
        <v>86.4</v>
      </c>
      <c r="AP395" s="13" t="str">
        <v>Safe</v>
      </c>
    </row>
    <row r="396" spans="8:42" x14ac:dyDescent="0.3">
      <c r="H396" s="13" t="s">
        <v>813</v>
      </c>
      <c r="I396" s="13" t="str">
        <v>In Stock</v>
      </c>
      <c r="J396" s="43"/>
      <c r="AB396" s="65">
        <v>45921</v>
      </c>
      <c r="AC396" s="66" t="str">
        <f t="shared" si="5"/>
        <v>OnTime</v>
      </c>
      <c r="AJ396" s="11" t="s">
        <v>188</v>
      </c>
      <c r="AK396" s="8">
        <v>2612573.9999999995</v>
      </c>
      <c r="AO396" s="13">
        <f>(Cleaned_Data!S396)-((Cleaned_Data!S396)*10%)</f>
        <v>142.19999999999999</v>
      </c>
      <c r="AP396" s="13" t="str">
        <v>Safe</v>
      </c>
    </row>
    <row r="397" spans="8:42" x14ac:dyDescent="0.3">
      <c r="H397" s="13" t="s">
        <v>815</v>
      </c>
      <c r="I397" s="13" t="str">
        <v>In Stock</v>
      </c>
      <c r="J397" s="43"/>
      <c r="AB397" s="65">
        <v>45873</v>
      </c>
      <c r="AC397" s="66" t="str">
        <f t="shared" si="5"/>
        <v>Overdue</v>
      </c>
      <c r="AJ397" s="11" t="s">
        <v>2957</v>
      </c>
      <c r="AK397" s="8">
        <v>2611776</v>
      </c>
      <c r="AO397" s="13">
        <f>(Cleaned_Data!S397)-((Cleaned_Data!S397)*10%)</f>
        <v>32.4</v>
      </c>
      <c r="AP397" s="13" t="str">
        <v>Safe</v>
      </c>
    </row>
    <row r="398" spans="8:42" x14ac:dyDescent="0.3">
      <c r="H398" s="13" t="s">
        <v>817</v>
      </c>
      <c r="I398" s="13" t="str">
        <v>Low Stock</v>
      </c>
      <c r="J398" s="43"/>
      <c r="AB398" s="65">
        <v>45857</v>
      </c>
      <c r="AC398" s="66" t="str">
        <f t="shared" si="5"/>
        <v>Overdue</v>
      </c>
      <c r="AJ398" s="11" t="s">
        <v>1529</v>
      </c>
      <c r="AK398" s="8">
        <v>2611116.33</v>
      </c>
      <c r="AO398" s="13">
        <f>(Cleaned_Data!S398)-((Cleaned_Data!S398)*10%)</f>
        <v>17.100000000000001</v>
      </c>
      <c r="AP398" s="13" t="str">
        <v>Risk</v>
      </c>
    </row>
    <row r="399" spans="8:42" x14ac:dyDescent="0.3">
      <c r="H399" s="13" t="s">
        <v>819</v>
      </c>
      <c r="I399" s="13" t="str">
        <v>In Stock</v>
      </c>
      <c r="J399" s="43"/>
      <c r="AB399" s="65">
        <v>45927</v>
      </c>
      <c r="AC399" s="66" t="str">
        <f t="shared" si="5"/>
        <v>OnTime</v>
      </c>
      <c r="AJ399" s="11" t="s">
        <v>1283</v>
      </c>
      <c r="AK399" s="8">
        <v>2610506.25</v>
      </c>
      <c r="AO399" s="13">
        <f>(Cleaned_Data!S399)-((Cleaned_Data!S399)*10%)</f>
        <v>160.19999999999999</v>
      </c>
      <c r="AP399" s="13" t="str">
        <v>Safe</v>
      </c>
    </row>
    <row r="400" spans="8:42" x14ac:dyDescent="0.3">
      <c r="H400" s="13" t="s">
        <v>821</v>
      </c>
      <c r="I400" s="13" t="str">
        <v>Low Stock</v>
      </c>
      <c r="J400" s="43"/>
      <c r="AB400" s="65">
        <v>45875</v>
      </c>
      <c r="AC400" s="66" t="str">
        <f t="shared" si="5"/>
        <v>Overdue</v>
      </c>
      <c r="AJ400" s="11" t="s">
        <v>3869</v>
      </c>
      <c r="AK400" s="8">
        <v>2606875.6999999997</v>
      </c>
      <c r="AO400" s="13">
        <f>(Cleaned_Data!S400)-((Cleaned_Data!S400)*10%)</f>
        <v>58.5</v>
      </c>
      <c r="AP400" s="13" t="str">
        <v>Risk</v>
      </c>
    </row>
    <row r="401" spans="8:42" x14ac:dyDescent="0.3">
      <c r="H401" s="13" t="s">
        <v>823</v>
      </c>
      <c r="I401" s="13" t="str">
        <v>In Stock</v>
      </c>
      <c r="J401" s="43"/>
      <c r="AB401" s="65">
        <v>45914</v>
      </c>
      <c r="AC401" s="66" t="str">
        <f t="shared" si="5"/>
        <v>OnTime</v>
      </c>
      <c r="AJ401" s="11" t="s">
        <v>4154</v>
      </c>
      <c r="AK401" s="8">
        <v>2605573.1</v>
      </c>
      <c r="AO401" s="13">
        <f>(Cleaned_Data!S401)-((Cleaned_Data!S401)*10%)</f>
        <v>166.5</v>
      </c>
      <c r="AP401" s="13" t="str">
        <v>Safe</v>
      </c>
    </row>
    <row r="402" spans="8:42" x14ac:dyDescent="0.3">
      <c r="H402" s="13" t="s">
        <v>825</v>
      </c>
      <c r="I402" s="13" t="str">
        <v>Low Stock</v>
      </c>
      <c r="J402" s="43"/>
      <c r="AB402" s="65">
        <v>45854</v>
      </c>
      <c r="AC402" s="66" t="str">
        <f t="shared" si="5"/>
        <v>Overdue</v>
      </c>
      <c r="AJ402" s="11" t="s">
        <v>1865</v>
      </c>
      <c r="AK402" s="8">
        <v>2605511.7000000002</v>
      </c>
      <c r="AO402" s="13">
        <f>(Cleaned_Data!S402)-((Cleaned_Data!S402)*10%)</f>
        <v>35.1</v>
      </c>
      <c r="AP402" s="13" t="str">
        <v>Risk</v>
      </c>
    </row>
    <row r="403" spans="8:42" x14ac:dyDescent="0.3">
      <c r="H403" s="13" t="s">
        <v>827</v>
      </c>
      <c r="I403" s="13" t="str">
        <v>In Stock</v>
      </c>
      <c r="J403" s="43"/>
      <c r="AB403" s="65">
        <v>45865</v>
      </c>
      <c r="AC403" s="66" t="str">
        <f t="shared" si="5"/>
        <v>Overdue</v>
      </c>
      <c r="AJ403" s="11" t="s">
        <v>7631</v>
      </c>
      <c r="AK403" s="8">
        <v>2603741.8699999996</v>
      </c>
      <c r="AO403" s="13">
        <f>(Cleaned_Data!S403)-((Cleaned_Data!S403)*10%)</f>
        <v>89.1</v>
      </c>
      <c r="AP403" s="13" t="str">
        <v>Safe</v>
      </c>
    </row>
    <row r="404" spans="8:42" x14ac:dyDescent="0.3">
      <c r="H404" s="13" t="s">
        <v>829</v>
      </c>
      <c r="I404" s="13" t="str">
        <v>Low Stock</v>
      </c>
      <c r="J404" s="43"/>
      <c r="AB404" s="65">
        <v>45906</v>
      </c>
      <c r="AC404" s="66" t="str">
        <f t="shared" si="5"/>
        <v>OnTime</v>
      </c>
      <c r="AJ404" s="11" t="s">
        <v>1002</v>
      </c>
      <c r="AK404" s="8">
        <v>2603155.08</v>
      </c>
      <c r="AO404" s="13">
        <f>(Cleaned_Data!S404)-((Cleaned_Data!S404)*10%)</f>
        <v>0.9</v>
      </c>
      <c r="AP404" s="13" t="str">
        <v>Risk</v>
      </c>
    </row>
    <row r="405" spans="8:42" x14ac:dyDescent="0.3">
      <c r="H405" s="13" t="s">
        <v>7505</v>
      </c>
      <c r="I405" s="13" t="str">
        <v>Low Stock</v>
      </c>
      <c r="J405" s="43"/>
      <c r="AB405" s="65">
        <v>45887</v>
      </c>
      <c r="AC405" s="66" t="str">
        <f t="shared" si="5"/>
        <v>Overdue</v>
      </c>
      <c r="AJ405" s="11" t="s">
        <v>5575</v>
      </c>
      <c r="AK405" s="8">
        <v>2598375.2399999998</v>
      </c>
      <c r="AO405" s="13">
        <f>(Cleaned_Data!S405)-((Cleaned_Data!S405)*10%)</f>
        <v>54.9</v>
      </c>
      <c r="AP405" s="13" t="str">
        <v>Risk</v>
      </c>
    </row>
    <row r="406" spans="8:42" x14ac:dyDescent="0.3">
      <c r="H406" s="13" t="s">
        <v>833</v>
      </c>
      <c r="I406" s="13" t="str">
        <v>In Stock</v>
      </c>
      <c r="J406" s="43"/>
      <c r="AB406" s="65">
        <v>45936</v>
      </c>
      <c r="AC406" s="66" t="str">
        <f t="shared" si="5"/>
        <v>OnTime</v>
      </c>
      <c r="AJ406" s="11" t="s">
        <v>2032</v>
      </c>
      <c r="AK406" s="8">
        <v>2595759.7000000002</v>
      </c>
      <c r="AO406" s="13">
        <f>(Cleaned_Data!S406)-((Cleaned_Data!S406)*10%)</f>
        <v>74.7</v>
      </c>
      <c r="AP406" s="13" t="str">
        <v>Safe</v>
      </c>
    </row>
    <row r="407" spans="8:42" x14ac:dyDescent="0.3">
      <c r="H407" s="13" t="s">
        <v>835</v>
      </c>
      <c r="I407" s="13" t="str">
        <v>In Stock</v>
      </c>
      <c r="J407" s="43"/>
      <c r="AB407" s="65">
        <v>45910</v>
      </c>
      <c r="AC407" s="66" t="str">
        <f t="shared" si="5"/>
        <v>OnTime</v>
      </c>
      <c r="AJ407" s="11" t="s">
        <v>1533</v>
      </c>
      <c r="AK407" s="8">
        <v>2583791.9099999997</v>
      </c>
      <c r="AO407" s="13">
        <f>(Cleaned_Data!S407)-((Cleaned_Data!S407)*10%)</f>
        <v>109.8</v>
      </c>
      <c r="AP407" s="13" t="str">
        <v>Safe</v>
      </c>
    </row>
    <row r="408" spans="8:42" x14ac:dyDescent="0.3">
      <c r="H408" s="13" t="s">
        <v>837</v>
      </c>
      <c r="I408" s="13" t="str">
        <v>In Stock</v>
      </c>
      <c r="J408" s="43"/>
      <c r="AB408" s="65">
        <v>45931</v>
      </c>
      <c r="AC408" s="66" t="str">
        <f t="shared" si="5"/>
        <v>OnTime</v>
      </c>
      <c r="AJ408" s="11" t="s">
        <v>5467</v>
      </c>
      <c r="AK408" s="8">
        <v>2578525.88</v>
      </c>
      <c r="AO408" s="13">
        <f>(Cleaned_Data!S408)-((Cleaned_Data!S408)*10%)</f>
        <v>172.8</v>
      </c>
      <c r="AP408" s="13" t="str">
        <v>Safe</v>
      </c>
    </row>
    <row r="409" spans="8:42" x14ac:dyDescent="0.3">
      <c r="H409" s="13" t="s">
        <v>839</v>
      </c>
      <c r="I409" s="13" t="str">
        <v>Low Stock</v>
      </c>
      <c r="J409" s="43"/>
      <c r="AB409" s="65">
        <v>45927</v>
      </c>
      <c r="AC409" s="66" t="str">
        <f t="shared" si="5"/>
        <v>OnTime</v>
      </c>
      <c r="AJ409" s="11" t="s">
        <v>2021</v>
      </c>
      <c r="AK409" s="8">
        <v>2578321.4800000004</v>
      </c>
      <c r="AO409" s="13">
        <f>(Cleaned_Data!S409)-((Cleaned_Data!S409)*10%)</f>
        <v>41.4</v>
      </c>
      <c r="AP409" s="13" t="str">
        <v>Risk</v>
      </c>
    </row>
    <row r="410" spans="8:42" x14ac:dyDescent="0.3">
      <c r="H410" s="13" t="s">
        <v>841</v>
      </c>
      <c r="I410" s="13" t="str">
        <v>Low Stock</v>
      </c>
      <c r="J410" s="43"/>
      <c r="AB410" s="65">
        <v>45858</v>
      </c>
      <c r="AC410" s="66" t="str">
        <f t="shared" si="5"/>
        <v>Overdue</v>
      </c>
      <c r="AJ410" s="11" t="s">
        <v>3484</v>
      </c>
      <c r="AK410" s="8">
        <v>2578285.4</v>
      </c>
      <c r="AO410" s="13">
        <f>(Cleaned_Data!S410)-((Cleaned_Data!S410)*10%)</f>
        <v>11.7</v>
      </c>
      <c r="AP410" s="13" t="str">
        <v>Risk</v>
      </c>
    </row>
    <row r="411" spans="8:42" x14ac:dyDescent="0.3">
      <c r="H411" s="13" t="s">
        <v>843</v>
      </c>
      <c r="I411" s="13" t="str">
        <v>In Stock</v>
      </c>
      <c r="J411" s="43"/>
      <c r="AB411" s="65">
        <v>45883</v>
      </c>
      <c r="AC411" s="66" t="str">
        <f t="shared" si="5"/>
        <v>Overdue</v>
      </c>
      <c r="AJ411" s="11" t="s">
        <v>161</v>
      </c>
      <c r="AK411" s="8">
        <v>2578172.4800000004</v>
      </c>
      <c r="AO411" s="13">
        <f>(Cleaned_Data!S411)-((Cleaned_Data!S411)*10%)</f>
        <v>67.5</v>
      </c>
      <c r="AP411" s="13" t="str">
        <v>Safe</v>
      </c>
    </row>
    <row r="412" spans="8:42" x14ac:dyDescent="0.3">
      <c r="H412" s="13" t="s">
        <v>845</v>
      </c>
      <c r="I412" s="13" t="str">
        <v>In Stock</v>
      </c>
      <c r="J412" s="43"/>
      <c r="AB412" s="65">
        <v>45919</v>
      </c>
      <c r="AC412" s="66" t="str">
        <f t="shared" si="5"/>
        <v>OnTime</v>
      </c>
      <c r="AJ412" s="11" t="s">
        <v>805</v>
      </c>
      <c r="AK412" s="8">
        <v>2577272.2000000002</v>
      </c>
      <c r="AO412" s="13">
        <f>(Cleaned_Data!S412)-((Cleaned_Data!S412)*10%)</f>
        <v>153</v>
      </c>
      <c r="AP412" s="13" t="str">
        <v>Safe</v>
      </c>
    </row>
    <row r="413" spans="8:42" x14ac:dyDescent="0.3">
      <c r="H413" s="13" t="s">
        <v>847</v>
      </c>
      <c r="I413" s="13" t="str">
        <v>In Stock</v>
      </c>
      <c r="J413" s="43"/>
      <c r="AB413" s="65">
        <v>45921</v>
      </c>
      <c r="AC413" s="66" t="str">
        <f t="shared" si="5"/>
        <v>OnTime</v>
      </c>
      <c r="AJ413" s="11" t="s">
        <v>2268</v>
      </c>
      <c r="AK413" s="8">
        <v>2576816.46</v>
      </c>
      <c r="AO413" s="13">
        <f>(Cleaned_Data!S413)-((Cleaned_Data!S413)*10%)</f>
        <v>105.3</v>
      </c>
      <c r="AP413" s="13" t="str">
        <v>Safe</v>
      </c>
    </row>
    <row r="414" spans="8:42" x14ac:dyDescent="0.3">
      <c r="H414" s="13" t="s">
        <v>849</v>
      </c>
      <c r="I414" s="13" t="str">
        <v>In Stock</v>
      </c>
      <c r="J414" s="43"/>
      <c r="AB414" s="65">
        <v>45865</v>
      </c>
      <c r="AC414" s="66" t="str">
        <f t="shared" si="5"/>
        <v>Overdue</v>
      </c>
      <c r="AJ414" s="11" t="s">
        <v>6811</v>
      </c>
      <c r="AK414" s="8">
        <v>2575105.0499999998</v>
      </c>
      <c r="AO414" s="13">
        <f>(Cleaned_Data!S414)-((Cleaned_Data!S414)*10%)</f>
        <v>156.6</v>
      </c>
      <c r="AP414" s="13" t="str">
        <v>Safe</v>
      </c>
    </row>
    <row r="415" spans="8:42" x14ac:dyDescent="0.3">
      <c r="H415" s="13" t="s">
        <v>851</v>
      </c>
      <c r="I415" s="13" t="str">
        <v>In Stock</v>
      </c>
      <c r="J415" s="43"/>
      <c r="AB415" s="65">
        <v>45879</v>
      </c>
      <c r="AC415" s="66" t="str">
        <f t="shared" si="5"/>
        <v>Overdue</v>
      </c>
      <c r="AJ415" s="11" t="s">
        <v>6697</v>
      </c>
      <c r="AK415" s="8">
        <v>2571215.2600000002</v>
      </c>
      <c r="AO415" s="13">
        <f>(Cleaned_Data!S415)-((Cleaned_Data!S415)*10%)</f>
        <v>107.1</v>
      </c>
      <c r="AP415" s="13" t="str">
        <v>Safe</v>
      </c>
    </row>
    <row r="416" spans="8:42" x14ac:dyDescent="0.3">
      <c r="H416" s="13" t="s">
        <v>7550</v>
      </c>
      <c r="I416" s="13" t="str">
        <v>In Stock</v>
      </c>
      <c r="J416" s="43"/>
      <c r="AB416" s="65">
        <v>45920</v>
      </c>
      <c r="AC416" s="66" t="str">
        <f t="shared" si="5"/>
        <v>OnTime</v>
      </c>
      <c r="AJ416" s="11" t="s">
        <v>5299</v>
      </c>
      <c r="AK416" s="8">
        <v>2571131.19</v>
      </c>
      <c r="AO416" s="13">
        <f>(Cleaned_Data!S416)-((Cleaned_Data!S416)*10%)</f>
        <v>119.7</v>
      </c>
      <c r="AP416" s="13" t="str">
        <v>Safe</v>
      </c>
    </row>
    <row r="417" spans="8:42" x14ac:dyDescent="0.3">
      <c r="H417" s="13" t="s">
        <v>855</v>
      </c>
      <c r="I417" s="13" t="str">
        <v>Low Stock</v>
      </c>
      <c r="J417" s="43"/>
      <c r="AB417" s="65">
        <v>45875</v>
      </c>
      <c r="AC417" s="66" t="str">
        <f t="shared" si="5"/>
        <v>Overdue</v>
      </c>
      <c r="AJ417" s="11" t="s">
        <v>7623</v>
      </c>
      <c r="AK417" s="8">
        <v>2568782.96</v>
      </c>
      <c r="AO417" s="13">
        <f>(Cleaned_Data!S417)-((Cleaned_Data!S417)*10%)</f>
        <v>32.4</v>
      </c>
      <c r="AP417" s="13" t="str">
        <v>Risk</v>
      </c>
    </row>
    <row r="418" spans="8:42" x14ac:dyDescent="0.3">
      <c r="H418" s="13" t="s">
        <v>857</v>
      </c>
      <c r="I418" s="13" t="str">
        <v>Low Stock</v>
      </c>
      <c r="J418" s="43"/>
      <c r="AB418" s="65">
        <v>45918</v>
      </c>
      <c r="AC418" s="66" t="str">
        <f t="shared" si="5"/>
        <v>OnTime</v>
      </c>
      <c r="AJ418" s="11" t="s">
        <v>1790</v>
      </c>
      <c r="AK418" s="8">
        <v>2556262.7999999998</v>
      </c>
      <c r="AO418" s="13">
        <f>(Cleaned_Data!S418)-((Cleaned_Data!S418)*10%)</f>
        <v>30.6</v>
      </c>
      <c r="AP418" s="13" t="str">
        <v>Risk</v>
      </c>
    </row>
    <row r="419" spans="8:42" x14ac:dyDescent="0.3">
      <c r="H419" s="13" t="s">
        <v>859</v>
      </c>
      <c r="I419" s="13" t="str">
        <v>In Stock</v>
      </c>
      <c r="J419" s="43"/>
      <c r="AB419" s="65">
        <v>45919</v>
      </c>
      <c r="AC419" s="66" t="str">
        <f t="shared" si="5"/>
        <v>OnTime</v>
      </c>
      <c r="AJ419" s="11" t="s">
        <v>6510</v>
      </c>
      <c r="AK419" s="8">
        <v>2548809</v>
      </c>
      <c r="AO419" s="13">
        <f>(Cleaned_Data!S419)-((Cleaned_Data!S419)*10%)</f>
        <v>61.2</v>
      </c>
      <c r="AP419" s="13" t="str">
        <v>Safe</v>
      </c>
    </row>
    <row r="420" spans="8:42" x14ac:dyDescent="0.3">
      <c r="H420" s="13" t="s">
        <v>265</v>
      </c>
      <c r="I420" s="13" t="str">
        <v>Low Stock</v>
      </c>
      <c r="J420" s="43"/>
      <c r="AB420" s="65">
        <v>45935</v>
      </c>
      <c r="AC420" s="66" t="str">
        <f t="shared" si="5"/>
        <v>OnTime</v>
      </c>
      <c r="AJ420" s="11" t="s">
        <v>6268</v>
      </c>
      <c r="AK420" s="8">
        <v>2547223.0700000003</v>
      </c>
      <c r="AO420" s="13">
        <f>(Cleaned_Data!S420)-((Cleaned_Data!S420)*10%)</f>
        <v>9.9</v>
      </c>
      <c r="AP420" s="13" t="str">
        <v>Risk</v>
      </c>
    </row>
    <row r="421" spans="8:42" x14ac:dyDescent="0.3">
      <c r="H421" s="13" t="s">
        <v>863</v>
      </c>
      <c r="I421" s="13" t="str">
        <v>Low Stock</v>
      </c>
      <c r="J421" s="43"/>
      <c r="AB421" s="65">
        <v>45883</v>
      </c>
      <c r="AC421" s="66" t="str">
        <f t="shared" si="5"/>
        <v>Overdue</v>
      </c>
      <c r="AJ421" s="11" t="s">
        <v>62</v>
      </c>
      <c r="AK421" s="8">
        <v>2545541.1</v>
      </c>
      <c r="AO421" s="13">
        <f>(Cleaned_Data!S421)-((Cleaned_Data!S421)*10%)</f>
        <v>37.799999999999997</v>
      </c>
      <c r="AP421" s="13" t="str">
        <v>Risk</v>
      </c>
    </row>
    <row r="422" spans="8:42" x14ac:dyDescent="0.3">
      <c r="H422" s="13" t="s">
        <v>866</v>
      </c>
      <c r="I422" s="13" t="str">
        <v>Low Stock</v>
      </c>
      <c r="J422" s="43"/>
      <c r="AB422" s="65">
        <v>45875</v>
      </c>
      <c r="AC422" s="66" t="str">
        <f t="shared" si="5"/>
        <v>Overdue</v>
      </c>
      <c r="AJ422" s="11" t="s">
        <v>180</v>
      </c>
      <c r="AK422" s="8">
        <v>2543530.0099999998</v>
      </c>
      <c r="AO422" s="13">
        <f>(Cleaned_Data!S422)-((Cleaned_Data!S422)*10%)</f>
        <v>33.299999999999997</v>
      </c>
      <c r="AP422" s="13" t="str">
        <v>Risk</v>
      </c>
    </row>
    <row r="423" spans="8:42" x14ac:dyDescent="0.3">
      <c r="H423" s="13" t="s">
        <v>418</v>
      </c>
      <c r="I423" s="13" t="str">
        <v>In Stock</v>
      </c>
      <c r="J423" s="43"/>
      <c r="AB423" s="65">
        <v>45914</v>
      </c>
      <c r="AC423" s="66" t="str">
        <f t="shared" si="5"/>
        <v>OnTime</v>
      </c>
      <c r="AJ423" s="11" t="s">
        <v>3475</v>
      </c>
      <c r="AK423" s="8">
        <v>2541848.8499999996</v>
      </c>
      <c r="AO423" s="13">
        <f>(Cleaned_Data!S423)-((Cleaned_Data!S423)*10%)</f>
        <v>110.7</v>
      </c>
      <c r="AP423" s="13" t="str">
        <v>Safe</v>
      </c>
    </row>
    <row r="424" spans="8:42" x14ac:dyDescent="0.3">
      <c r="H424" s="13" t="s">
        <v>869</v>
      </c>
      <c r="I424" s="13" t="str">
        <v>Low Stock</v>
      </c>
      <c r="J424" s="43"/>
      <c r="AB424" s="65">
        <v>45921</v>
      </c>
      <c r="AC424" s="66" t="str">
        <f t="shared" si="5"/>
        <v>OnTime</v>
      </c>
      <c r="AJ424" s="11" t="s">
        <v>6608</v>
      </c>
      <c r="AK424" s="8">
        <v>2541273.6800000002</v>
      </c>
      <c r="AO424" s="13">
        <f>(Cleaned_Data!S424)-((Cleaned_Data!S424)*10%)</f>
        <v>6.3</v>
      </c>
      <c r="AP424" s="13" t="str">
        <v>Risk</v>
      </c>
    </row>
    <row r="425" spans="8:42" x14ac:dyDescent="0.3">
      <c r="H425" s="13" t="s">
        <v>871</v>
      </c>
      <c r="I425" s="13" t="str">
        <v>In Stock</v>
      </c>
      <c r="J425" s="43"/>
      <c r="AB425" s="65">
        <v>45863</v>
      </c>
      <c r="AC425" s="66" t="str">
        <f t="shared" si="5"/>
        <v>Overdue</v>
      </c>
      <c r="AJ425" s="11" t="s">
        <v>4130</v>
      </c>
      <c r="AK425" s="8">
        <v>2534434.92</v>
      </c>
      <c r="AO425" s="13">
        <f>(Cleaned_Data!S425)-((Cleaned_Data!S425)*10%)</f>
        <v>76.5</v>
      </c>
      <c r="AP425" s="13" t="str">
        <v>Safe</v>
      </c>
    </row>
    <row r="426" spans="8:42" x14ac:dyDescent="0.3">
      <c r="H426" s="13" t="s">
        <v>873</v>
      </c>
      <c r="I426" s="13" t="str">
        <v>In Stock</v>
      </c>
      <c r="J426" s="43"/>
      <c r="AB426" s="65">
        <v>45917</v>
      </c>
      <c r="AC426" s="66" t="str">
        <f t="shared" si="5"/>
        <v>OnTime</v>
      </c>
      <c r="AJ426" s="11" t="s">
        <v>1197</v>
      </c>
      <c r="AK426" s="8">
        <v>2532361.92</v>
      </c>
      <c r="AO426" s="13">
        <f>(Cleaned_Data!S426)-((Cleaned_Data!S426)*10%)</f>
        <v>153</v>
      </c>
      <c r="AP426" s="13" t="str">
        <v>Safe</v>
      </c>
    </row>
    <row r="427" spans="8:42" x14ac:dyDescent="0.3">
      <c r="H427" s="13" t="s">
        <v>875</v>
      </c>
      <c r="I427" s="13" t="str">
        <v>Low Stock</v>
      </c>
      <c r="J427" s="43"/>
      <c r="AB427" s="65">
        <v>45860</v>
      </c>
      <c r="AC427" s="66" t="str">
        <f t="shared" si="5"/>
        <v>Overdue</v>
      </c>
      <c r="AJ427" s="11" t="s">
        <v>4475</v>
      </c>
      <c r="AK427" s="8">
        <v>2530980.75</v>
      </c>
      <c r="AO427" s="13">
        <f>(Cleaned_Data!S427)-((Cleaned_Data!S427)*10%)</f>
        <v>0</v>
      </c>
      <c r="AP427" s="13" t="str">
        <v>Risk</v>
      </c>
    </row>
    <row r="428" spans="8:42" x14ac:dyDescent="0.3">
      <c r="H428" s="13" t="s">
        <v>301</v>
      </c>
      <c r="I428" s="13" t="str">
        <v>In Stock</v>
      </c>
      <c r="J428" s="43"/>
      <c r="AB428" s="65">
        <v>45852</v>
      </c>
      <c r="AC428" s="66" t="str">
        <f t="shared" si="5"/>
        <v>Overdue</v>
      </c>
      <c r="AJ428" s="11" t="s">
        <v>3106</v>
      </c>
      <c r="AK428" s="8">
        <v>2523922</v>
      </c>
      <c r="AO428" s="13">
        <f>(Cleaned_Data!S428)-((Cleaned_Data!S428)*10%)</f>
        <v>63.9</v>
      </c>
      <c r="AP428" s="13" t="str">
        <v>Risk</v>
      </c>
    </row>
    <row r="429" spans="8:42" x14ac:dyDescent="0.3">
      <c r="H429" s="13" t="s">
        <v>879</v>
      </c>
      <c r="I429" s="13" t="str">
        <v>In Stock</v>
      </c>
      <c r="J429" s="43"/>
      <c r="AB429" s="65">
        <v>45903</v>
      </c>
      <c r="AC429" s="66" t="str">
        <f t="shared" si="5"/>
        <v>OnTime</v>
      </c>
      <c r="AJ429" s="11" t="s">
        <v>1899</v>
      </c>
      <c r="AK429" s="8">
        <v>2521688.7199999997</v>
      </c>
      <c r="AO429" s="13">
        <f>(Cleaned_Data!S429)-((Cleaned_Data!S429)*10%)</f>
        <v>131.4</v>
      </c>
      <c r="AP429" s="13" t="str">
        <v>Safe</v>
      </c>
    </row>
    <row r="430" spans="8:42" x14ac:dyDescent="0.3">
      <c r="H430" s="13" t="s">
        <v>881</v>
      </c>
      <c r="I430" s="13" t="str">
        <v>Low Stock</v>
      </c>
      <c r="J430" s="43"/>
      <c r="AB430" s="65">
        <v>45880</v>
      </c>
      <c r="AC430" s="66" t="str">
        <f t="shared" si="5"/>
        <v>Overdue</v>
      </c>
      <c r="AJ430" s="11" t="s">
        <v>6418</v>
      </c>
      <c r="AK430" s="8">
        <v>2519391.84</v>
      </c>
      <c r="AO430" s="13">
        <f>(Cleaned_Data!S430)-((Cleaned_Data!S430)*10%)</f>
        <v>42.3</v>
      </c>
      <c r="AP430" s="13" t="str">
        <v>Risk</v>
      </c>
    </row>
    <row r="431" spans="8:42" x14ac:dyDescent="0.3">
      <c r="H431" s="13" t="s">
        <v>883</v>
      </c>
      <c r="I431" s="13" t="str">
        <v>In Stock</v>
      </c>
      <c r="J431" s="43"/>
      <c r="AB431" s="65">
        <v>45896</v>
      </c>
      <c r="AC431" s="66" t="str">
        <f t="shared" si="5"/>
        <v>Overdue</v>
      </c>
      <c r="AJ431" s="11" t="s">
        <v>2357</v>
      </c>
      <c r="AK431" s="8">
        <v>2517314.7999999998</v>
      </c>
      <c r="AO431" s="13">
        <f>(Cleaned_Data!S431)-((Cleaned_Data!S431)*10%)</f>
        <v>173.7</v>
      </c>
      <c r="AP431" s="13" t="str">
        <v>Safe</v>
      </c>
    </row>
    <row r="432" spans="8:42" x14ac:dyDescent="0.3">
      <c r="H432" s="13" t="s">
        <v>1078</v>
      </c>
      <c r="I432" s="13" t="str">
        <v>In Stock</v>
      </c>
      <c r="J432" s="43"/>
      <c r="AB432" s="65">
        <v>45928</v>
      </c>
      <c r="AC432" s="66" t="str">
        <f t="shared" si="5"/>
        <v>OnTime</v>
      </c>
      <c r="AJ432" s="11" t="s">
        <v>1756</v>
      </c>
      <c r="AK432" s="8">
        <v>2506257</v>
      </c>
      <c r="AO432" s="13">
        <f>(Cleaned_Data!S432)-((Cleaned_Data!S432)*10%)</f>
        <v>144</v>
      </c>
      <c r="AP432" s="13" t="str">
        <v>Safe</v>
      </c>
    </row>
    <row r="433" spans="8:42" x14ac:dyDescent="0.3">
      <c r="H433" s="13" t="s">
        <v>887</v>
      </c>
      <c r="I433" s="13" t="str">
        <v>Low Stock</v>
      </c>
      <c r="J433" s="43"/>
      <c r="AB433" s="65">
        <v>45940</v>
      </c>
      <c r="AC433" s="66" t="str">
        <f t="shared" si="5"/>
        <v>OnTime</v>
      </c>
      <c r="AJ433" s="11" t="s">
        <v>2338</v>
      </c>
      <c r="AK433" s="8">
        <v>2505961.08</v>
      </c>
      <c r="AO433" s="13">
        <f>(Cleaned_Data!S433)-((Cleaned_Data!S433)*10%)</f>
        <v>64.8</v>
      </c>
      <c r="AP433" s="13" t="str">
        <v>Risk</v>
      </c>
    </row>
    <row r="434" spans="8:42" x14ac:dyDescent="0.3">
      <c r="H434" s="13" t="s">
        <v>889</v>
      </c>
      <c r="I434" s="13" t="str">
        <v>Low Stock</v>
      </c>
      <c r="J434" s="43"/>
      <c r="AB434" s="65">
        <v>45896</v>
      </c>
      <c r="AC434" s="66" t="str">
        <f t="shared" si="5"/>
        <v>Overdue</v>
      </c>
      <c r="AJ434" s="11" t="s">
        <v>1407</v>
      </c>
      <c r="AK434" s="8">
        <v>2501006.56</v>
      </c>
      <c r="AO434" s="13">
        <f>(Cleaned_Data!S434)-((Cleaned_Data!S434)*10%)</f>
        <v>0</v>
      </c>
      <c r="AP434" s="13" t="str">
        <v>Risk</v>
      </c>
    </row>
    <row r="435" spans="8:42" x14ac:dyDescent="0.3">
      <c r="H435" s="13" t="s">
        <v>891</v>
      </c>
      <c r="I435" s="13" t="str">
        <v>In Stock</v>
      </c>
      <c r="J435" s="43"/>
      <c r="AB435" s="65">
        <v>45869</v>
      </c>
      <c r="AC435" s="66" t="str">
        <f t="shared" si="5"/>
        <v>Overdue</v>
      </c>
      <c r="AJ435" s="11" t="s">
        <v>1285</v>
      </c>
      <c r="AK435" s="8">
        <v>2497946.6500000004</v>
      </c>
      <c r="AO435" s="13">
        <f>(Cleaned_Data!S435)-((Cleaned_Data!S435)*10%)</f>
        <v>72.900000000000006</v>
      </c>
      <c r="AP435" s="13" t="str">
        <v>Safe</v>
      </c>
    </row>
    <row r="436" spans="8:42" x14ac:dyDescent="0.3">
      <c r="H436" s="13" t="s">
        <v>893</v>
      </c>
      <c r="I436" s="13" t="str">
        <v>In Stock</v>
      </c>
      <c r="J436" s="43"/>
      <c r="AB436" s="65">
        <v>45858</v>
      </c>
      <c r="AC436" s="66" t="str">
        <f t="shared" si="5"/>
        <v>Overdue</v>
      </c>
      <c r="AJ436" s="11" t="s">
        <v>7197</v>
      </c>
      <c r="AK436" s="8">
        <v>2496344.5</v>
      </c>
      <c r="AO436" s="13">
        <f>(Cleaned_Data!S436)-((Cleaned_Data!S436)*10%)</f>
        <v>66.599999999999994</v>
      </c>
      <c r="AP436" s="13" t="str">
        <v>Safe</v>
      </c>
    </row>
    <row r="437" spans="8:42" x14ac:dyDescent="0.3">
      <c r="H437" s="13" t="s">
        <v>895</v>
      </c>
      <c r="I437" s="13" t="str">
        <v>In Stock</v>
      </c>
      <c r="J437" s="43"/>
      <c r="AB437" s="65">
        <v>45914</v>
      </c>
      <c r="AC437" s="66" t="str">
        <f t="shared" si="5"/>
        <v>OnTime</v>
      </c>
      <c r="AJ437" s="11" t="s">
        <v>2560</v>
      </c>
      <c r="AK437" s="8">
        <v>2495008.6</v>
      </c>
      <c r="AO437" s="13">
        <f>(Cleaned_Data!S437)-((Cleaned_Data!S437)*10%)</f>
        <v>79.2</v>
      </c>
      <c r="AP437" s="13" t="str">
        <v>Safe</v>
      </c>
    </row>
    <row r="438" spans="8:42" x14ac:dyDescent="0.3">
      <c r="H438" s="13" t="s">
        <v>897</v>
      </c>
      <c r="I438" s="13" t="str">
        <v>In Stock</v>
      </c>
      <c r="J438" s="43"/>
      <c r="AB438" s="65">
        <v>45877</v>
      </c>
      <c r="AC438" s="66" t="str">
        <f t="shared" si="5"/>
        <v>Overdue</v>
      </c>
      <c r="AJ438" s="11" t="s">
        <v>4301</v>
      </c>
      <c r="AK438" s="8">
        <v>2493778.6800000002</v>
      </c>
      <c r="AO438" s="13">
        <f>(Cleaned_Data!S438)-((Cleaned_Data!S438)*10%)</f>
        <v>127.8</v>
      </c>
      <c r="AP438" s="13" t="str">
        <v>Safe</v>
      </c>
    </row>
    <row r="439" spans="8:42" x14ac:dyDescent="0.3">
      <c r="H439" s="13" t="s">
        <v>899</v>
      </c>
      <c r="I439" s="13" t="str">
        <v>In Stock</v>
      </c>
      <c r="J439" s="43"/>
      <c r="AB439" s="65">
        <v>45862</v>
      </c>
      <c r="AC439" s="66" t="str">
        <f t="shared" si="5"/>
        <v>Overdue</v>
      </c>
      <c r="AJ439" s="11" t="s">
        <v>2148</v>
      </c>
      <c r="AK439" s="8">
        <v>2487139.1</v>
      </c>
      <c r="AO439" s="13">
        <f>(Cleaned_Data!S439)-((Cleaned_Data!S439)*10%)</f>
        <v>144</v>
      </c>
      <c r="AP439" s="13" t="str">
        <v>Safe</v>
      </c>
    </row>
    <row r="440" spans="8:42" x14ac:dyDescent="0.3">
      <c r="H440" s="13" t="s">
        <v>7551</v>
      </c>
      <c r="I440" s="13" t="str">
        <v>In Stock</v>
      </c>
      <c r="J440" s="43"/>
      <c r="AB440" s="65">
        <v>45908</v>
      </c>
      <c r="AC440" s="66" t="str">
        <f t="shared" si="5"/>
        <v>OnTime</v>
      </c>
      <c r="AJ440" s="11" t="s">
        <v>1136</v>
      </c>
      <c r="AK440" s="8">
        <v>2485102.88</v>
      </c>
      <c r="AO440" s="13">
        <f>(Cleaned_Data!S440)-((Cleaned_Data!S440)*10%)</f>
        <v>90.9</v>
      </c>
      <c r="AP440" s="13" t="str">
        <v>Safe</v>
      </c>
    </row>
    <row r="441" spans="8:42" x14ac:dyDescent="0.3">
      <c r="H441" s="13" t="s">
        <v>7475</v>
      </c>
      <c r="I441" s="13" t="str">
        <v>Low Stock</v>
      </c>
      <c r="J441" s="43"/>
      <c r="AB441" s="65">
        <v>45883</v>
      </c>
      <c r="AC441" s="66" t="str">
        <f t="shared" si="5"/>
        <v>Overdue</v>
      </c>
      <c r="AJ441" s="11" t="s">
        <v>4304</v>
      </c>
      <c r="AK441" s="8">
        <v>2482636.56</v>
      </c>
      <c r="AO441" s="13">
        <f>(Cleaned_Data!S441)-((Cleaned_Data!S441)*10%)</f>
        <v>65.7</v>
      </c>
      <c r="AP441" s="13" t="str">
        <v>Risk</v>
      </c>
    </row>
    <row r="442" spans="8:42" x14ac:dyDescent="0.3">
      <c r="H442" s="13" t="s">
        <v>905</v>
      </c>
      <c r="I442" s="13" t="str">
        <v>Low Stock</v>
      </c>
      <c r="J442" s="43"/>
      <c r="AB442" s="65">
        <v>45933</v>
      </c>
      <c r="AC442" s="66" t="str">
        <f t="shared" si="5"/>
        <v>OnTime</v>
      </c>
      <c r="AJ442" s="11" t="s">
        <v>5284</v>
      </c>
      <c r="AK442" s="8">
        <v>2479220.16</v>
      </c>
      <c r="AO442" s="13">
        <f>(Cleaned_Data!S442)-((Cleaned_Data!S442)*10%)</f>
        <v>22.5</v>
      </c>
      <c r="AP442" s="13" t="str">
        <v>Risk</v>
      </c>
    </row>
    <row r="443" spans="8:42" x14ac:dyDescent="0.3">
      <c r="H443" s="13" t="s">
        <v>907</v>
      </c>
      <c r="I443" s="13" t="str">
        <v>In Stock</v>
      </c>
      <c r="J443" s="43"/>
      <c r="AB443" s="65">
        <v>45881</v>
      </c>
      <c r="AC443" s="66" t="str">
        <f t="shared" si="5"/>
        <v>Overdue</v>
      </c>
      <c r="AJ443" s="11" t="s">
        <v>6762</v>
      </c>
      <c r="AK443" s="8">
        <v>2475510.5699999998</v>
      </c>
      <c r="AO443" s="13">
        <f>(Cleaned_Data!S443)-((Cleaned_Data!S443)*10%)</f>
        <v>136.80000000000001</v>
      </c>
      <c r="AP443" s="13" t="str">
        <v>Safe</v>
      </c>
    </row>
    <row r="444" spans="8:42" x14ac:dyDescent="0.3">
      <c r="H444" s="13" t="s">
        <v>7487</v>
      </c>
      <c r="I444" s="13" t="str">
        <v>Low Stock</v>
      </c>
      <c r="J444" s="43"/>
      <c r="AB444" s="65">
        <v>45889</v>
      </c>
      <c r="AC444" s="66" t="str">
        <f t="shared" si="5"/>
        <v>Overdue</v>
      </c>
      <c r="AJ444" s="11" t="s">
        <v>4367</v>
      </c>
      <c r="AK444" s="8">
        <v>2474780.2800000003</v>
      </c>
      <c r="AO444" s="13">
        <f>(Cleaned_Data!S444)-((Cleaned_Data!S444)*10%)</f>
        <v>32.4</v>
      </c>
      <c r="AP444" s="13" t="str">
        <v>Risk</v>
      </c>
    </row>
    <row r="445" spans="8:42" x14ac:dyDescent="0.3">
      <c r="H445" s="13" t="s">
        <v>911</v>
      </c>
      <c r="I445" s="13" t="str">
        <v>In Stock</v>
      </c>
      <c r="J445" s="43"/>
      <c r="AB445" s="65">
        <v>45872</v>
      </c>
      <c r="AC445" s="66" t="str">
        <f t="shared" si="5"/>
        <v>Overdue</v>
      </c>
      <c r="AJ445" s="11" t="s">
        <v>1771</v>
      </c>
      <c r="AK445" s="8">
        <v>2472467.5699999994</v>
      </c>
      <c r="AO445" s="13">
        <f>(Cleaned_Data!S445)-((Cleaned_Data!S445)*10%)</f>
        <v>157.5</v>
      </c>
      <c r="AP445" s="13" t="str">
        <v>Safe</v>
      </c>
    </row>
    <row r="446" spans="8:42" x14ac:dyDescent="0.3">
      <c r="H446" s="13" t="s">
        <v>913</v>
      </c>
      <c r="I446" s="13" t="str">
        <v>Low Stock</v>
      </c>
      <c r="J446" s="43"/>
      <c r="AB446" s="65">
        <v>45914</v>
      </c>
      <c r="AC446" s="66" t="str">
        <f t="shared" si="5"/>
        <v>OnTime</v>
      </c>
      <c r="AJ446" s="11" t="s">
        <v>7126</v>
      </c>
      <c r="AK446" s="8">
        <v>2468951.0999999996</v>
      </c>
      <c r="AO446" s="13">
        <f>(Cleaned_Data!S446)-((Cleaned_Data!S446)*10%)</f>
        <v>18</v>
      </c>
      <c r="AP446" s="13" t="str">
        <v>Risk</v>
      </c>
    </row>
    <row r="447" spans="8:42" x14ac:dyDescent="0.3">
      <c r="H447" s="13" t="s">
        <v>915</v>
      </c>
      <c r="I447" s="13" t="str">
        <v>In Stock</v>
      </c>
      <c r="J447" s="43"/>
      <c r="AB447" s="65">
        <v>45913</v>
      </c>
      <c r="AC447" s="66" t="str">
        <f t="shared" si="5"/>
        <v>OnTime</v>
      </c>
      <c r="AJ447" s="11" t="s">
        <v>1603</v>
      </c>
      <c r="AK447" s="8">
        <v>2468495.6999999997</v>
      </c>
      <c r="AO447" s="13">
        <f>(Cleaned_Data!S447)-((Cleaned_Data!S447)*10%)</f>
        <v>41.4</v>
      </c>
      <c r="AP447" s="13" t="str">
        <v>Safe</v>
      </c>
    </row>
    <row r="448" spans="8:42" x14ac:dyDescent="0.3">
      <c r="H448" s="13" t="s">
        <v>917</v>
      </c>
      <c r="I448" s="13" t="str">
        <v>In Stock</v>
      </c>
      <c r="J448" s="43"/>
      <c r="AB448" s="65">
        <v>45874</v>
      </c>
      <c r="AC448" s="66" t="str">
        <f t="shared" si="5"/>
        <v>Overdue</v>
      </c>
      <c r="AJ448" s="11" t="s">
        <v>4948</v>
      </c>
      <c r="AK448" s="8">
        <v>2468368.0399999996</v>
      </c>
      <c r="AO448" s="13">
        <f>(Cleaned_Data!S448)-((Cleaned_Data!S448)*10%)</f>
        <v>45</v>
      </c>
      <c r="AP448" s="13" t="str">
        <v>Safe</v>
      </c>
    </row>
    <row r="449" spans="8:42" x14ac:dyDescent="0.3">
      <c r="H449" s="13" t="s">
        <v>919</v>
      </c>
      <c r="I449" s="13" t="str">
        <v>Low Stock</v>
      </c>
      <c r="J449" s="43"/>
      <c r="AB449" s="65">
        <v>45864</v>
      </c>
      <c r="AC449" s="66" t="str">
        <f t="shared" si="5"/>
        <v>Overdue</v>
      </c>
      <c r="AJ449" s="11" t="s">
        <v>1535</v>
      </c>
      <c r="AK449" s="8">
        <v>2461866.5999999996</v>
      </c>
      <c r="AO449" s="13">
        <f>(Cleaned_Data!S449)-((Cleaned_Data!S449)*10%)</f>
        <v>0</v>
      </c>
      <c r="AP449" s="13" t="str">
        <v>Risk</v>
      </c>
    </row>
    <row r="450" spans="8:42" x14ac:dyDescent="0.3">
      <c r="H450" s="13" t="s">
        <v>921</v>
      </c>
      <c r="I450" s="13" t="str">
        <v>In Stock</v>
      </c>
      <c r="J450" s="43"/>
      <c r="AB450" s="65">
        <v>45853</v>
      </c>
      <c r="AC450" s="66" t="str">
        <f t="shared" si="5"/>
        <v>Overdue</v>
      </c>
      <c r="AJ450" s="11" t="s">
        <v>864</v>
      </c>
      <c r="AK450" s="8">
        <v>2459472.2400000002</v>
      </c>
      <c r="AO450" s="13">
        <f>(Cleaned_Data!S450)-((Cleaned_Data!S450)*10%)</f>
        <v>104.4</v>
      </c>
      <c r="AP450" s="13" t="str">
        <v>Safe</v>
      </c>
    </row>
    <row r="451" spans="8:42" x14ac:dyDescent="0.3">
      <c r="H451" s="13" t="s">
        <v>923</v>
      </c>
      <c r="I451" s="13" t="str">
        <v>In Stock</v>
      </c>
      <c r="J451" s="43"/>
      <c r="AB451" s="65">
        <v>45888</v>
      </c>
      <c r="AC451" s="66" t="str">
        <f t="shared" ref="AC451:AC514" si="6">IF(AB451="","No Date", IF(AB451&lt;$AC$1,"Overdue","OnTime"))</f>
        <v>Overdue</v>
      </c>
      <c r="AJ451" s="11" t="s">
        <v>3238</v>
      </c>
      <c r="AK451" s="8">
        <v>2458667.92</v>
      </c>
      <c r="AO451" s="13">
        <f>(Cleaned_Data!S451)-((Cleaned_Data!S451)*10%)</f>
        <v>139.5</v>
      </c>
      <c r="AP451" s="13" t="str">
        <v>Safe</v>
      </c>
    </row>
    <row r="452" spans="8:42" x14ac:dyDescent="0.3">
      <c r="H452" s="13" t="s">
        <v>925</v>
      </c>
      <c r="I452" s="13" t="str">
        <v>In Stock</v>
      </c>
      <c r="J452" s="43"/>
      <c r="AB452" s="65">
        <v>45868</v>
      </c>
      <c r="AC452" s="66" t="str">
        <f t="shared" si="6"/>
        <v>Overdue</v>
      </c>
      <c r="AJ452" s="11" t="s">
        <v>3231</v>
      </c>
      <c r="AK452" s="8">
        <v>2455652.12</v>
      </c>
      <c r="AO452" s="13">
        <f>(Cleaned_Data!S452)-((Cleaned_Data!S452)*10%)</f>
        <v>146.69999999999999</v>
      </c>
      <c r="AP452" s="13" t="str">
        <v>Safe</v>
      </c>
    </row>
    <row r="453" spans="8:42" x14ac:dyDescent="0.3">
      <c r="H453" s="13" t="s">
        <v>927</v>
      </c>
      <c r="I453" s="13" t="str">
        <v>Low Stock</v>
      </c>
      <c r="J453" s="43"/>
      <c r="AB453" s="65">
        <v>45908</v>
      </c>
      <c r="AC453" s="66" t="str">
        <f t="shared" si="6"/>
        <v>OnTime</v>
      </c>
      <c r="AJ453" s="11" t="s">
        <v>4493</v>
      </c>
      <c r="AK453" s="8">
        <v>2442581.56</v>
      </c>
      <c r="AO453" s="13">
        <f>(Cleaned_Data!S453)-((Cleaned_Data!S453)*10%)</f>
        <v>80.099999999999994</v>
      </c>
      <c r="AP453" s="13" t="str">
        <v>Risk</v>
      </c>
    </row>
    <row r="454" spans="8:42" x14ac:dyDescent="0.3">
      <c r="H454" s="13" t="s">
        <v>929</v>
      </c>
      <c r="I454" s="13" t="str">
        <v>In Stock</v>
      </c>
      <c r="J454" s="43"/>
      <c r="AB454" s="65">
        <v>45915</v>
      </c>
      <c r="AC454" s="66" t="str">
        <f t="shared" si="6"/>
        <v>OnTime</v>
      </c>
      <c r="AJ454" s="11" t="s">
        <v>1124</v>
      </c>
      <c r="AK454" s="8">
        <v>2440533.1999999997</v>
      </c>
      <c r="AO454" s="13">
        <f>(Cleaned_Data!S454)-((Cleaned_Data!S454)*10%)</f>
        <v>142.19999999999999</v>
      </c>
      <c r="AP454" s="13" t="str">
        <v>Safe</v>
      </c>
    </row>
    <row r="455" spans="8:42" x14ac:dyDescent="0.3">
      <c r="H455" s="13" t="s">
        <v>931</v>
      </c>
      <c r="I455" s="13" t="str">
        <v>In Stock</v>
      </c>
      <c r="J455" s="43"/>
      <c r="AB455" s="65">
        <v>45873</v>
      </c>
      <c r="AC455" s="66" t="str">
        <f t="shared" si="6"/>
        <v>Overdue</v>
      </c>
      <c r="AJ455" s="11" t="s">
        <v>5213</v>
      </c>
      <c r="AK455" s="8">
        <v>2438454.2600000002</v>
      </c>
      <c r="AO455" s="13">
        <f>(Cleaned_Data!S455)-((Cleaned_Data!S455)*10%)</f>
        <v>169.2</v>
      </c>
      <c r="AP455" s="13" t="str">
        <v>Safe</v>
      </c>
    </row>
    <row r="456" spans="8:42" x14ac:dyDescent="0.3">
      <c r="H456" s="13" t="s">
        <v>933</v>
      </c>
      <c r="I456" s="13" t="str">
        <v>In Stock</v>
      </c>
      <c r="J456" s="43"/>
      <c r="AB456" s="65">
        <v>45892</v>
      </c>
      <c r="AC456" s="66" t="str">
        <f t="shared" si="6"/>
        <v>Overdue</v>
      </c>
      <c r="AJ456" s="11" t="s">
        <v>5338</v>
      </c>
      <c r="AK456" s="8">
        <v>2438077.4399999999</v>
      </c>
      <c r="AO456" s="13">
        <f>(Cleaned_Data!S456)-((Cleaned_Data!S456)*10%)</f>
        <v>175.5</v>
      </c>
      <c r="AP456" s="13" t="str">
        <v>Safe</v>
      </c>
    </row>
    <row r="457" spans="8:42" x14ac:dyDescent="0.3">
      <c r="H457" s="13" t="s">
        <v>935</v>
      </c>
      <c r="I457" s="13" t="str">
        <v>In Stock</v>
      </c>
      <c r="J457" s="43"/>
      <c r="AB457" s="65">
        <v>45906</v>
      </c>
      <c r="AC457" s="66" t="str">
        <f t="shared" si="6"/>
        <v>OnTime</v>
      </c>
      <c r="AJ457" s="11" t="s">
        <v>1412</v>
      </c>
      <c r="AK457" s="8">
        <v>2437453.29</v>
      </c>
      <c r="AO457" s="13">
        <f>(Cleaned_Data!S457)-((Cleaned_Data!S457)*10%)</f>
        <v>107.1</v>
      </c>
      <c r="AP457" s="13" t="str">
        <v>Safe</v>
      </c>
    </row>
    <row r="458" spans="8:42" x14ac:dyDescent="0.3">
      <c r="H458" s="13" t="s">
        <v>937</v>
      </c>
      <c r="I458" s="13" t="str">
        <v>In Stock</v>
      </c>
      <c r="J458" s="43"/>
      <c r="AB458" s="65">
        <v>45902</v>
      </c>
      <c r="AC458" s="66" t="str">
        <f t="shared" si="6"/>
        <v>OnTime</v>
      </c>
      <c r="AJ458" s="11" t="s">
        <v>1595</v>
      </c>
      <c r="AK458" s="8">
        <v>2434569.8800000004</v>
      </c>
      <c r="AO458" s="13">
        <f>(Cleaned_Data!S458)-((Cleaned_Data!S458)*10%)</f>
        <v>106.2</v>
      </c>
      <c r="AP458" s="13" t="str">
        <v>Safe</v>
      </c>
    </row>
    <row r="459" spans="8:42" x14ac:dyDescent="0.3">
      <c r="H459" s="13" t="s">
        <v>7552</v>
      </c>
      <c r="I459" s="13" t="str">
        <v>In Stock</v>
      </c>
      <c r="J459" s="43"/>
      <c r="AB459" s="65">
        <v>45886</v>
      </c>
      <c r="AC459" s="66" t="str">
        <f t="shared" si="6"/>
        <v>Overdue</v>
      </c>
      <c r="AJ459" s="11" t="s">
        <v>2194</v>
      </c>
      <c r="AK459" s="8">
        <v>2432097.5300000003</v>
      </c>
      <c r="AO459" s="13">
        <f>(Cleaned_Data!S459)-((Cleaned_Data!S459)*10%)</f>
        <v>122.4</v>
      </c>
      <c r="AP459" s="13" t="str">
        <v>Safe</v>
      </c>
    </row>
    <row r="460" spans="8:42" x14ac:dyDescent="0.3">
      <c r="H460" s="13" t="s">
        <v>1357</v>
      </c>
      <c r="I460" s="13" t="str">
        <v>In Stock</v>
      </c>
      <c r="J460" s="43"/>
      <c r="AB460" s="65">
        <v>45928</v>
      </c>
      <c r="AC460" s="66" t="str">
        <f t="shared" si="6"/>
        <v>OnTime</v>
      </c>
      <c r="AJ460" s="11" t="s">
        <v>2254</v>
      </c>
      <c r="AK460" s="8">
        <v>2430682.56</v>
      </c>
      <c r="AO460" s="13">
        <f>(Cleaned_Data!S460)-((Cleaned_Data!S460)*10%)</f>
        <v>43.2</v>
      </c>
      <c r="AP460" s="13" t="str">
        <v>Safe</v>
      </c>
    </row>
    <row r="461" spans="8:42" x14ac:dyDescent="0.3">
      <c r="H461" s="13" t="s">
        <v>944</v>
      </c>
      <c r="I461" s="13" t="str">
        <v>In Stock</v>
      </c>
      <c r="J461" s="43"/>
      <c r="AB461" s="65">
        <v>45924</v>
      </c>
      <c r="AC461" s="66" t="str">
        <f t="shared" si="6"/>
        <v>OnTime</v>
      </c>
      <c r="AJ461" s="11" t="s">
        <v>7053</v>
      </c>
      <c r="AK461" s="8">
        <v>2429239.56</v>
      </c>
      <c r="AO461" s="13">
        <f>(Cleaned_Data!S461)-((Cleaned_Data!S461)*10%)</f>
        <v>44.1</v>
      </c>
      <c r="AP461" s="13" t="str">
        <v>Safe</v>
      </c>
    </row>
    <row r="462" spans="8:42" x14ac:dyDescent="0.3">
      <c r="H462" s="13" t="s">
        <v>946</v>
      </c>
      <c r="I462" s="13" t="str">
        <v>In Stock</v>
      </c>
      <c r="J462" s="43"/>
      <c r="AB462" s="65">
        <v>45908</v>
      </c>
      <c r="AC462" s="66" t="str">
        <f t="shared" si="6"/>
        <v>OnTime</v>
      </c>
      <c r="AJ462" s="11" t="s">
        <v>2296</v>
      </c>
      <c r="AK462" s="8">
        <v>2428730.1799999997</v>
      </c>
      <c r="AO462" s="13">
        <f>(Cleaned_Data!S462)-((Cleaned_Data!S462)*10%)</f>
        <v>149.4</v>
      </c>
      <c r="AP462" s="13" t="str">
        <v>Safe</v>
      </c>
    </row>
    <row r="463" spans="8:42" x14ac:dyDescent="0.3">
      <c r="H463" s="13" t="s">
        <v>948</v>
      </c>
      <c r="I463" s="13" t="str">
        <v>In Stock</v>
      </c>
      <c r="J463" s="43"/>
      <c r="AB463" s="65">
        <v>45934</v>
      </c>
      <c r="AC463" s="66" t="str">
        <f t="shared" si="6"/>
        <v>OnTime</v>
      </c>
      <c r="AJ463" s="11" t="s">
        <v>2173</v>
      </c>
      <c r="AK463" s="8">
        <v>2427458.15</v>
      </c>
      <c r="AO463" s="13">
        <f>(Cleaned_Data!S463)-((Cleaned_Data!S463)*10%)</f>
        <v>146.69999999999999</v>
      </c>
      <c r="AP463" s="13" t="str">
        <v>Safe</v>
      </c>
    </row>
    <row r="464" spans="8:42" x14ac:dyDescent="0.3">
      <c r="H464" s="13" t="s">
        <v>950</v>
      </c>
      <c r="I464" s="13" t="str">
        <v>In Stock</v>
      </c>
      <c r="J464" s="43"/>
      <c r="AB464" s="65">
        <v>45853</v>
      </c>
      <c r="AC464" s="66" t="str">
        <f t="shared" si="6"/>
        <v>Overdue</v>
      </c>
      <c r="AJ464" s="11" t="s">
        <v>4024</v>
      </c>
      <c r="AK464" s="8">
        <v>2426513.4</v>
      </c>
      <c r="AO464" s="13">
        <f>(Cleaned_Data!S464)-((Cleaned_Data!S464)*10%)</f>
        <v>96.3</v>
      </c>
      <c r="AP464" s="13" t="str">
        <v>Safe</v>
      </c>
    </row>
    <row r="465" spans="8:42" x14ac:dyDescent="0.3">
      <c r="H465" s="13" t="s">
        <v>952</v>
      </c>
      <c r="I465" s="13" t="str">
        <v>In Stock</v>
      </c>
      <c r="J465" s="43"/>
      <c r="AB465" s="65">
        <v>45921</v>
      </c>
      <c r="AC465" s="66" t="str">
        <f t="shared" si="6"/>
        <v>OnTime</v>
      </c>
      <c r="AJ465" s="11" t="s">
        <v>2797</v>
      </c>
      <c r="AK465" s="8">
        <v>2426446.14</v>
      </c>
      <c r="AO465" s="13">
        <f>(Cleaned_Data!S465)-((Cleaned_Data!S465)*10%)</f>
        <v>157.5</v>
      </c>
      <c r="AP465" s="13" t="str">
        <v>Safe</v>
      </c>
    </row>
    <row r="466" spans="8:42" x14ac:dyDescent="0.3">
      <c r="H466" s="13" t="s">
        <v>954</v>
      </c>
      <c r="I466" s="13" t="str">
        <v>Low Stock</v>
      </c>
      <c r="J466" s="43"/>
      <c r="AB466" s="65">
        <v>45890</v>
      </c>
      <c r="AC466" s="66" t="str">
        <f t="shared" si="6"/>
        <v>Overdue</v>
      </c>
      <c r="AJ466" s="11" t="s">
        <v>3946</v>
      </c>
      <c r="AK466" s="8">
        <v>2425021.7999999998</v>
      </c>
      <c r="AO466" s="13">
        <f>(Cleaned_Data!S466)-((Cleaned_Data!S466)*10%)</f>
        <v>0</v>
      </c>
      <c r="AP466" s="13" t="str">
        <v>Risk</v>
      </c>
    </row>
    <row r="467" spans="8:42" x14ac:dyDescent="0.3">
      <c r="H467" s="13" t="s">
        <v>134</v>
      </c>
      <c r="I467" s="13" t="str">
        <v>In Stock</v>
      </c>
      <c r="J467" s="43"/>
      <c r="AB467" s="65">
        <v>45860</v>
      </c>
      <c r="AC467" s="66" t="str">
        <f t="shared" si="6"/>
        <v>Overdue</v>
      </c>
      <c r="AJ467" s="11" t="s">
        <v>2947</v>
      </c>
      <c r="AK467" s="8">
        <v>2424626.8199999998</v>
      </c>
      <c r="AO467" s="13">
        <f>(Cleaned_Data!S467)-((Cleaned_Data!S467)*10%)</f>
        <v>165.6</v>
      </c>
      <c r="AP467" s="13" t="str">
        <v>Safe</v>
      </c>
    </row>
    <row r="468" spans="8:42" x14ac:dyDescent="0.3">
      <c r="H468" s="13" t="s">
        <v>957</v>
      </c>
      <c r="I468" s="13" t="str">
        <v>In Stock</v>
      </c>
      <c r="J468" s="43"/>
      <c r="AB468" s="65">
        <v>45918</v>
      </c>
      <c r="AC468" s="66" t="str">
        <f t="shared" si="6"/>
        <v>OnTime</v>
      </c>
      <c r="AJ468" s="11" t="s">
        <v>550</v>
      </c>
      <c r="AK468" s="8">
        <v>2420185.87</v>
      </c>
      <c r="AO468" s="13">
        <f>(Cleaned_Data!S468)-((Cleaned_Data!S468)*10%)</f>
        <v>75.599999999999994</v>
      </c>
      <c r="AP468" s="13" t="str">
        <v>Safe</v>
      </c>
    </row>
    <row r="469" spans="8:42" x14ac:dyDescent="0.3">
      <c r="H469" s="13" t="s">
        <v>32</v>
      </c>
      <c r="I469" s="13" t="str">
        <v>In Stock</v>
      </c>
      <c r="J469" s="43"/>
      <c r="AB469" s="65">
        <v>45914</v>
      </c>
      <c r="AC469" s="66" t="str">
        <f t="shared" si="6"/>
        <v>OnTime</v>
      </c>
      <c r="AJ469" s="11" t="s">
        <v>2757</v>
      </c>
      <c r="AK469" s="8">
        <v>2417921.2200000002</v>
      </c>
      <c r="AO469" s="13">
        <f>(Cleaned_Data!S469)-((Cleaned_Data!S469)*10%)</f>
        <v>149.4</v>
      </c>
      <c r="AP469" s="13" t="str">
        <v>Safe</v>
      </c>
    </row>
    <row r="470" spans="8:42" x14ac:dyDescent="0.3">
      <c r="H470" s="13" t="s">
        <v>961</v>
      </c>
      <c r="I470" s="13" t="str">
        <v>Low Stock</v>
      </c>
      <c r="J470" s="43"/>
      <c r="AB470" s="65">
        <v>45873</v>
      </c>
      <c r="AC470" s="66" t="str">
        <f t="shared" si="6"/>
        <v>Overdue</v>
      </c>
      <c r="AJ470" s="11" t="s">
        <v>2288</v>
      </c>
      <c r="AK470" s="8">
        <v>2416896.06</v>
      </c>
      <c r="AO470" s="13">
        <f>(Cleaned_Data!S470)-((Cleaned_Data!S470)*10%)</f>
        <v>16.2</v>
      </c>
      <c r="AP470" s="13" t="str">
        <v>Risk</v>
      </c>
    </row>
    <row r="471" spans="8:42" x14ac:dyDescent="0.3">
      <c r="H471" s="13" t="s">
        <v>963</v>
      </c>
      <c r="I471" s="13" t="str">
        <v>Low Stock</v>
      </c>
      <c r="J471" s="43"/>
      <c r="AB471" s="65">
        <v>45880</v>
      </c>
      <c r="AC471" s="66" t="str">
        <f t="shared" si="6"/>
        <v>Overdue</v>
      </c>
      <c r="AJ471" s="11" t="s">
        <v>5535</v>
      </c>
      <c r="AK471" s="8">
        <v>2414067.84</v>
      </c>
      <c r="AO471" s="13">
        <f>(Cleaned_Data!S471)-((Cleaned_Data!S471)*10%)</f>
        <v>31.5</v>
      </c>
      <c r="AP471" s="13" t="str">
        <v>Risk</v>
      </c>
    </row>
    <row r="472" spans="8:42" x14ac:dyDescent="0.3">
      <c r="H472" s="13" t="s">
        <v>584</v>
      </c>
      <c r="I472" s="13" t="str">
        <v>In Stock</v>
      </c>
      <c r="J472" s="43"/>
      <c r="AB472" s="65">
        <v>45855</v>
      </c>
      <c r="AC472" s="66" t="str">
        <f t="shared" si="6"/>
        <v>Overdue</v>
      </c>
      <c r="AJ472" s="11" t="s">
        <v>3144</v>
      </c>
      <c r="AK472" s="8">
        <v>2412886.2000000002</v>
      </c>
      <c r="AO472" s="13">
        <f>(Cleaned_Data!S472)-((Cleaned_Data!S472)*10%)</f>
        <v>109.8</v>
      </c>
      <c r="AP472" s="13" t="str">
        <v>Safe</v>
      </c>
    </row>
    <row r="473" spans="8:42" x14ac:dyDescent="0.3">
      <c r="H473" s="13" t="s">
        <v>966</v>
      </c>
      <c r="I473" s="13" t="str">
        <v>Low Stock</v>
      </c>
      <c r="J473" s="43"/>
      <c r="AB473" s="65">
        <v>45860</v>
      </c>
      <c r="AC473" s="66" t="str">
        <f t="shared" si="6"/>
        <v>Overdue</v>
      </c>
      <c r="AJ473" s="11" t="s">
        <v>2549</v>
      </c>
      <c r="AK473" s="8">
        <v>2411598.04</v>
      </c>
      <c r="AO473" s="13">
        <f>(Cleaned_Data!S473)-((Cleaned_Data!S473)*10%)</f>
        <v>10.8</v>
      </c>
      <c r="AP473" s="13" t="str">
        <v>Risk</v>
      </c>
    </row>
    <row r="474" spans="8:42" x14ac:dyDescent="0.3">
      <c r="H474" s="13" t="s">
        <v>968</v>
      </c>
      <c r="I474" s="13" t="str">
        <v>In Stock</v>
      </c>
      <c r="J474" s="43"/>
      <c r="AB474" s="65">
        <v>45879</v>
      </c>
      <c r="AC474" s="66" t="str">
        <f t="shared" si="6"/>
        <v>Overdue</v>
      </c>
      <c r="AJ474" s="11" t="s">
        <v>3848</v>
      </c>
      <c r="AK474" s="8">
        <v>2408282.41</v>
      </c>
      <c r="AO474" s="13">
        <f>(Cleaned_Data!S474)-((Cleaned_Data!S474)*10%)</f>
        <v>3.6</v>
      </c>
      <c r="AP474" s="13" t="str">
        <v>Safe</v>
      </c>
    </row>
    <row r="475" spans="8:42" x14ac:dyDescent="0.3">
      <c r="H475" s="13" t="s">
        <v>970</v>
      </c>
      <c r="I475" s="13" t="str">
        <v>In Stock</v>
      </c>
      <c r="J475" s="43"/>
      <c r="AB475" s="65">
        <v>45928</v>
      </c>
      <c r="AC475" s="66" t="str">
        <f t="shared" si="6"/>
        <v>OnTime</v>
      </c>
      <c r="AJ475" s="11" t="s">
        <v>7584</v>
      </c>
      <c r="AK475" s="8">
        <v>2405684.8800000004</v>
      </c>
      <c r="AO475" s="13">
        <f>(Cleaned_Data!S475)-((Cleaned_Data!S475)*10%)</f>
        <v>179.1</v>
      </c>
      <c r="AP475" s="13" t="str">
        <v>Safe</v>
      </c>
    </row>
    <row r="476" spans="8:42" x14ac:dyDescent="0.3">
      <c r="H476" s="13" t="s">
        <v>972</v>
      </c>
      <c r="I476" s="13" t="str">
        <v>In Stock</v>
      </c>
      <c r="J476" s="43"/>
      <c r="AB476" s="65">
        <v>45922</v>
      </c>
      <c r="AC476" s="66" t="str">
        <f t="shared" si="6"/>
        <v>OnTime</v>
      </c>
      <c r="AJ476" s="11" t="s">
        <v>845</v>
      </c>
      <c r="AK476" s="8">
        <v>2405535.6999999997</v>
      </c>
      <c r="AO476" s="13">
        <f>(Cleaned_Data!S476)-((Cleaned_Data!S476)*10%)</f>
        <v>111.6</v>
      </c>
      <c r="AP476" s="13" t="str">
        <v>Safe</v>
      </c>
    </row>
    <row r="477" spans="8:42" x14ac:dyDescent="0.3">
      <c r="H477" s="13" t="s">
        <v>975</v>
      </c>
      <c r="I477" s="13" t="str">
        <v>In Stock</v>
      </c>
      <c r="J477" s="43"/>
      <c r="AB477" s="65">
        <v>45872</v>
      </c>
      <c r="AC477" s="66" t="str">
        <f t="shared" si="6"/>
        <v>Overdue</v>
      </c>
      <c r="AJ477" s="11" t="s">
        <v>4279</v>
      </c>
      <c r="AK477" s="8">
        <v>2403990.2900000005</v>
      </c>
      <c r="AO477" s="13">
        <f>(Cleaned_Data!S477)-((Cleaned_Data!S477)*10%)</f>
        <v>87.3</v>
      </c>
      <c r="AP477" s="13" t="str">
        <v>Safe</v>
      </c>
    </row>
    <row r="478" spans="8:42" x14ac:dyDescent="0.3">
      <c r="H478" s="13" t="s">
        <v>977</v>
      </c>
      <c r="I478" s="13" t="str">
        <v>In Stock</v>
      </c>
      <c r="J478" s="43"/>
      <c r="AB478" s="65">
        <v>45917</v>
      </c>
      <c r="AC478" s="66" t="str">
        <f t="shared" si="6"/>
        <v>OnTime</v>
      </c>
      <c r="AJ478" s="11" t="s">
        <v>2276</v>
      </c>
      <c r="AK478" s="8">
        <v>2400585.1999999997</v>
      </c>
      <c r="AO478" s="13">
        <f>(Cleaned_Data!S478)-((Cleaned_Data!S478)*10%)</f>
        <v>38.700000000000003</v>
      </c>
      <c r="AP478" s="13" t="str">
        <v>Safe</v>
      </c>
    </row>
    <row r="479" spans="8:42" x14ac:dyDescent="0.3">
      <c r="H479" s="13" t="s">
        <v>66</v>
      </c>
      <c r="I479" s="13" t="str">
        <v>Low Stock</v>
      </c>
      <c r="J479" s="43"/>
      <c r="AB479" s="65">
        <v>45868</v>
      </c>
      <c r="AC479" s="66" t="str">
        <f t="shared" si="6"/>
        <v>Overdue</v>
      </c>
      <c r="AJ479" s="11" t="s">
        <v>1833</v>
      </c>
      <c r="AK479" s="8">
        <v>2396264.27</v>
      </c>
      <c r="AO479" s="13">
        <f>(Cleaned_Data!S479)-((Cleaned_Data!S479)*10%)</f>
        <v>48.6</v>
      </c>
      <c r="AP479" s="13" t="str">
        <v>Risk</v>
      </c>
    </row>
    <row r="480" spans="8:42" x14ac:dyDescent="0.3">
      <c r="H480" s="13" t="s">
        <v>5898</v>
      </c>
      <c r="I480" s="13" t="str">
        <v>In Stock</v>
      </c>
      <c r="J480" s="43"/>
      <c r="AB480" s="65">
        <v>45877</v>
      </c>
      <c r="AC480" s="66" t="str">
        <f t="shared" si="6"/>
        <v>Overdue</v>
      </c>
      <c r="AJ480" s="11" t="s">
        <v>1088</v>
      </c>
      <c r="AK480" s="8">
        <v>2389547.3600000003</v>
      </c>
      <c r="AO480" s="13">
        <f>(Cleaned_Data!S480)-((Cleaned_Data!S480)*10%)</f>
        <v>108</v>
      </c>
      <c r="AP480" s="13" t="str">
        <v>Safe</v>
      </c>
    </row>
    <row r="481" spans="8:42" x14ac:dyDescent="0.3">
      <c r="H481" s="13" t="s">
        <v>982</v>
      </c>
      <c r="I481" s="13" t="str">
        <v>Low Stock</v>
      </c>
      <c r="J481" s="43"/>
      <c r="AB481" s="65">
        <v>45861</v>
      </c>
      <c r="AC481" s="66" t="str">
        <f t="shared" si="6"/>
        <v>Overdue</v>
      </c>
      <c r="AJ481" s="11" t="s">
        <v>3176</v>
      </c>
      <c r="AK481" s="8">
        <v>2389450.5</v>
      </c>
      <c r="AO481" s="13">
        <f>(Cleaned_Data!S481)-((Cleaned_Data!S481)*10%)</f>
        <v>1.8</v>
      </c>
      <c r="AP481" s="13" t="str">
        <v>Risk</v>
      </c>
    </row>
    <row r="482" spans="8:42" x14ac:dyDescent="0.3">
      <c r="H482" s="13" t="s">
        <v>984</v>
      </c>
      <c r="I482" s="13" t="str">
        <v>In Stock</v>
      </c>
      <c r="J482" s="43"/>
      <c r="AB482" s="65">
        <v>45920</v>
      </c>
      <c r="AC482" s="66" t="str">
        <f t="shared" si="6"/>
        <v>OnTime</v>
      </c>
      <c r="AJ482" s="11" t="s">
        <v>713</v>
      </c>
      <c r="AK482" s="8">
        <v>2385034.17</v>
      </c>
      <c r="AO482" s="13">
        <f>(Cleaned_Data!S482)-((Cleaned_Data!S482)*10%)</f>
        <v>81.900000000000006</v>
      </c>
      <c r="AP482" s="13" t="str">
        <v>Safe</v>
      </c>
    </row>
    <row r="483" spans="8:42" x14ac:dyDescent="0.3">
      <c r="H483" s="13" t="s">
        <v>986</v>
      </c>
      <c r="I483" s="13" t="str">
        <v>In Stock</v>
      </c>
      <c r="J483" s="43"/>
      <c r="AB483" s="65">
        <v>45901</v>
      </c>
      <c r="AC483" s="66" t="str">
        <f t="shared" si="6"/>
        <v>OnTime</v>
      </c>
      <c r="AJ483" s="11" t="s">
        <v>5434</v>
      </c>
      <c r="AK483" s="8">
        <v>2383867.2000000002</v>
      </c>
      <c r="AO483" s="13">
        <f>(Cleaned_Data!S483)-((Cleaned_Data!S483)*10%)</f>
        <v>57.6</v>
      </c>
      <c r="AP483" s="13" t="str">
        <v>Safe</v>
      </c>
    </row>
    <row r="484" spans="8:42" x14ac:dyDescent="0.3">
      <c r="H484" s="13" t="s">
        <v>988</v>
      </c>
      <c r="I484" s="13" t="str">
        <v>In Stock</v>
      </c>
      <c r="J484" s="43"/>
      <c r="AB484" s="65">
        <v>45907</v>
      </c>
      <c r="AC484" s="66" t="str">
        <f t="shared" si="6"/>
        <v>OnTime</v>
      </c>
      <c r="AJ484" s="11" t="s">
        <v>3460</v>
      </c>
      <c r="AK484" s="8">
        <v>2381079</v>
      </c>
      <c r="AO484" s="13">
        <f>(Cleaned_Data!S484)-((Cleaned_Data!S484)*10%)</f>
        <v>134.1</v>
      </c>
      <c r="AP484" s="13" t="str">
        <v>Safe</v>
      </c>
    </row>
    <row r="485" spans="8:42" x14ac:dyDescent="0.3">
      <c r="H485" s="13" t="s">
        <v>990</v>
      </c>
      <c r="I485" s="13" t="str">
        <v>Low Stock</v>
      </c>
      <c r="J485" s="43"/>
      <c r="AB485" s="65">
        <v>45889</v>
      </c>
      <c r="AC485" s="66" t="str">
        <f t="shared" si="6"/>
        <v>Overdue</v>
      </c>
      <c r="AJ485" s="11" t="s">
        <v>2918</v>
      </c>
      <c r="AK485" s="8">
        <v>2378661.4699999997</v>
      </c>
      <c r="AO485" s="13">
        <f>(Cleaned_Data!S485)-((Cleaned_Data!S485)*10%)</f>
        <v>13.5</v>
      </c>
      <c r="AP485" s="13" t="str">
        <v>Risk</v>
      </c>
    </row>
    <row r="486" spans="8:42" x14ac:dyDescent="0.3">
      <c r="H486" s="13" t="s">
        <v>992</v>
      </c>
      <c r="I486" s="13" t="str">
        <v>In Stock</v>
      </c>
      <c r="J486" s="43"/>
      <c r="AB486" s="65">
        <v>45867</v>
      </c>
      <c r="AC486" s="66" t="str">
        <f t="shared" si="6"/>
        <v>Overdue</v>
      </c>
      <c r="AJ486" s="11" t="s">
        <v>2833</v>
      </c>
      <c r="AK486" s="8">
        <v>2369598.62</v>
      </c>
      <c r="AO486" s="13">
        <f>(Cleaned_Data!S486)-((Cleaned_Data!S486)*10%)</f>
        <v>126.9</v>
      </c>
      <c r="AP486" s="13" t="str">
        <v>Safe</v>
      </c>
    </row>
    <row r="487" spans="8:42" x14ac:dyDescent="0.3">
      <c r="H487" s="13" t="s">
        <v>7553</v>
      </c>
      <c r="I487" s="13" t="str">
        <v>In Stock</v>
      </c>
      <c r="J487" s="43"/>
      <c r="AB487" s="65">
        <v>45924</v>
      </c>
      <c r="AC487" s="66" t="str">
        <f t="shared" si="6"/>
        <v>OnTime</v>
      </c>
      <c r="AJ487" s="11" t="s">
        <v>1363</v>
      </c>
      <c r="AK487" s="8">
        <v>2366822.38</v>
      </c>
      <c r="AO487" s="13">
        <f>(Cleaned_Data!S487)-((Cleaned_Data!S487)*10%)</f>
        <v>58.5</v>
      </c>
      <c r="AP487" s="13" t="str">
        <v>Safe</v>
      </c>
    </row>
    <row r="488" spans="8:42" x14ac:dyDescent="0.3">
      <c r="H488" s="13" t="s">
        <v>996</v>
      </c>
      <c r="I488" s="13" t="str">
        <v>Low Stock</v>
      </c>
      <c r="J488" s="43"/>
      <c r="AB488" s="65">
        <v>45937</v>
      </c>
      <c r="AC488" s="66" t="str">
        <f t="shared" si="6"/>
        <v>OnTime</v>
      </c>
      <c r="AJ488" s="11" t="s">
        <v>709</v>
      </c>
      <c r="AK488" s="8">
        <v>2366395.41</v>
      </c>
      <c r="AO488" s="13">
        <f>(Cleaned_Data!S488)-((Cleaned_Data!S488)*10%)</f>
        <v>66.599999999999994</v>
      </c>
      <c r="AP488" s="13" t="str">
        <v>Risk</v>
      </c>
    </row>
    <row r="489" spans="8:42" x14ac:dyDescent="0.3">
      <c r="H489" s="13" t="s">
        <v>998</v>
      </c>
      <c r="I489" s="13" t="str">
        <v>In Stock</v>
      </c>
      <c r="J489" s="43"/>
      <c r="AB489" s="65">
        <v>45931</v>
      </c>
      <c r="AC489" s="66" t="str">
        <f t="shared" si="6"/>
        <v>OnTime</v>
      </c>
      <c r="AJ489" s="11" t="s">
        <v>2480</v>
      </c>
      <c r="AK489" s="8">
        <v>2364936.5300000003</v>
      </c>
      <c r="AO489" s="13">
        <f>(Cleaned_Data!S489)-((Cleaned_Data!S489)*10%)</f>
        <v>137.69999999999999</v>
      </c>
      <c r="AP489" s="13" t="str">
        <v>Safe</v>
      </c>
    </row>
    <row r="490" spans="8:42" x14ac:dyDescent="0.3">
      <c r="H490" s="13" t="s">
        <v>1000</v>
      </c>
      <c r="I490" s="13" t="str">
        <v>In Stock</v>
      </c>
      <c r="J490" s="43"/>
      <c r="AB490" s="65">
        <v>45861</v>
      </c>
      <c r="AC490" s="66" t="str">
        <f t="shared" si="6"/>
        <v>Overdue</v>
      </c>
      <c r="AJ490" s="11" t="s">
        <v>1223</v>
      </c>
      <c r="AK490" s="8">
        <v>2364787.75</v>
      </c>
      <c r="AO490" s="13">
        <f>(Cleaned_Data!S490)-((Cleaned_Data!S490)*10%)</f>
        <v>145.80000000000001</v>
      </c>
      <c r="AP490" s="13" t="str">
        <v>Safe</v>
      </c>
    </row>
    <row r="491" spans="8:42" x14ac:dyDescent="0.3">
      <c r="H491" s="13" t="s">
        <v>1002</v>
      </c>
      <c r="I491" s="13" t="str">
        <v>In Stock</v>
      </c>
      <c r="J491" s="43"/>
      <c r="AB491" s="65">
        <v>45905</v>
      </c>
      <c r="AC491" s="66" t="str">
        <f t="shared" si="6"/>
        <v>OnTime</v>
      </c>
      <c r="AJ491" s="11" t="s">
        <v>3888</v>
      </c>
      <c r="AK491" s="8">
        <v>2361981.0499999998</v>
      </c>
      <c r="AO491" s="13">
        <f>(Cleaned_Data!S491)-((Cleaned_Data!S491)*10%)</f>
        <v>53.1</v>
      </c>
      <c r="AP491" s="13" t="str">
        <v>Safe</v>
      </c>
    </row>
    <row r="492" spans="8:42" x14ac:dyDescent="0.3">
      <c r="H492" s="13" t="s">
        <v>7554</v>
      </c>
      <c r="I492" s="13" t="str">
        <v>In Stock</v>
      </c>
      <c r="J492" s="43"/>
      <c r="AB492" s="65">
        <v>45898</v>
      </c>
      <c r="AC492" s="66" t="str">
        <f t="shared" si="6"/>
        <v>Overdue</v>
      </c>
      <c r="AJ492" s="11" t="s">
        <v>799</v>
      </c>
      <c r="AK492" s="8">
        <v>2361739.71</v>
      </c>
      <c r="AO492" s="13">
        <f>(Cleaned_Data!S492)-((Cleaned_Data!S492)*10%)</f>
        <v>154.80000000000001</v>
      </c>
      <c r="AP492" s="13" t="str">
        <v>Safe</v>
      </c>
    </row>
    <row r="493" spans="8:42" x14ac:dyDescent="0.3">
      <c r="H493" s="13" t="s">
        <v>1007</v>
      </c>
      <c r="I493" s="13" t="str">
        <v>In Stock</v>
      </c>
      <c r="J493" s="43"/>
      <c r="AB493" s="65">
        <v>45924</v>
      </c>
      <c r="AC493" s="66" t="str">
        <f t="shared" si="6"/>
        <v>OnTime</v>
      </c>
      <c r="AJ493" s="11" t="s">
        <v>1936</v>
      </c>
      <c r="AK493" s="8">
        <v>2358929.2999999998</v>
      </c>
      <c r="AO493" s="13">
        <f>(Cleaned_Data!S493)-((Cleaned_Data!S493)*10%)</f>
        <v>64.8</v>
      </c>
      <c r="AP493" s="13" t="str">
        <v>Safe</v>
      </c>
    </row>
    <row r="494" spans="8:42" x14ac:dyDescent="0.3">
      <c r="H494" s="13" t="s">
        <v>1009</v>
      </c>
      <c r="I494" s="13" t="str">
        <v>In Stock</v>
      </c>
      <c r="J494" s="43"/>
      <c r="AB494" s="65">
        <v>45916</v>
      </c>
      <c r="AC494" s="66" t="str">
        <f t="shared" si="6"/>
        <v>OnTime</v>
      </c>
      <c r="AJ494" s="11" t="s">
        <v>1456</v>
      </c>
      <c r="AK494" s="8">
        <v>2358770.71</v>
      </c>
      <c r="AO494" s="13">
        <f>(Cleaned_Data!S494)-((Cleaned_Data!S494)*10%)</f>
        <v>81</v>
      </c>
      <c r="AP494" s="13" t="str">
        <v>Safe</v>
      </c>
    </row>
    <row r="495" spans="8:42" x14ac:dyDescent="0.3">
      <c r="H495" s="13" t="s">
        <v>1011</v>
      </c>
      <c r="I495" s="13" t="str">
        <v>Low Stock</v>
      </c>
      <c r="J495" s="43"/>
      <c r="AB495" s="65">
        <v>45934</v>
      </c>
      <c r="AC495" s="66" t="str">
        <f t="shared" si="6"/>
        <v>OnTime</v>
      </c>
      <c r="AJ495" s="11" t="s">
        <v>1116</v>
      </c>
      <c r="AK495" s="8">
        <v>2356896.09</v>
      </c>
      <c r="AO495" s="13">
        <f>(Cleaned_Data!S495)-((Cleaned_Data!S495)*10%)</f>
        <v>17.100000000000001</v>
      </c>
      <c r="AP495" s="13" t="str">
        <v>Risk</v>
      </c>
    </row>
    <row r="496" spans="8:42" x14ac:dyDescent="0.3">
      <c r="H496" s="13" t="s">
        <v>1013</v>
      </c>
      <c r="I496" s="13" t="str">
        <v>In Stock</v>
      </c>
      <c r="J496" s="43"/>
      <c r="AB496" s="65">
        <v>45919</v>
      </c>
      <c r="AC496" s="66" t="str">
        <f t="shared" si="6"/>
        <v>OnTime</v>
      </c>
      <c r="AJ496" s="11" t="s">
        <v>1575</v>
      </c>
      <c r="AK496" s="8">
        <v>2356381.2999999998</v>
      </c>
      <c r="AO496" s="13">
        <f>(Cleaned_Data!S496)-((Cleaned_Data!S496)*10%)</f>
        <v>47.7</v>
      </c>
      <c r="AP496" s="13" t="str">
        <v>Risk</v>
      </c>
    </row>
    <row r="497" spans="8:42" x14ac:dyDescent="0.3">
      <c r="H497" s="13" t="s">
        <v>1015</v>
      </c>
      <c r="I497" s="13" t="str">
        <v>Low Stock</v>
      </c>
      <c r="J497" s="43"/>
      <c r="AB497" s="65">
        <v>45941</v>
      </c>
      <c r="AC497" s="66" t="str">
        <f t="shared" si="6"/>
        <v>OnTime</v>
      </c>
      <c r="AJ497" s="11" t="s">
        <v>6380</v>
      </c>
      <c r="AK497" s="8">
        <v>2353445.89</v>
      </c>
      <c r="AO497" s="13">
        <f>(Cleaned_Data!S497)-((Cleaned_Data!S497)*10%)</f>
        <v>57.6</v>
      </c>
      <c r="AP497" s="13" t="str">
        <v>Risk</v>
      </c>
    </row>
    <row r="498" spans="8:42" x14ac:dyDescent="0.3">
      <c r="H498" s="13" t="s">
        <v>1017</v>
      </c>
      <c r="I498" s="13" t="str">
        <v>In Stock</v>
      </c>
      <c r="J498" s="43"/>
      <c r="AB498" s="65">
        <v>45865</v>
      </c>
      <c r="AC498" s="66" t="str">
        <f t="shared" si="6"/>
        <v>Overdue</v>
      </c>
      <c r="AJ498" s="11" t="s">
        <v>4469</v>
      </c>
      <c r="AK498" s="8">
        <v>2350798.9299999997</v>
      </c>
      <c r="AO498" s="13">
        <f>(Cleaned_Data!S498)-((Cleaned_Data!S498)*10%)</f>
        <v>151.19999999999999</v>
      </c>
      <c r="AP498" s="13" t="str">
        <v>Safe</v>
      </c>
    </row>
    <row r="499" spans="8:42" x14ac:dyDescent="0.3">
      <c r="H499" s="13" t="s">
        <v>1019</v>
      </c>
      <c r="I499" s="13" t="str">
        <v>In Stock</v>
      </c>
      <c r="J499" s="43"/>
      <c r="AB499" s="65">
        <v>45924</v>
      </c>
      <c r="AC499" s="66" t="str">
        <f t="shared" si="6"/>
        <v>OnTime</v>
      </c>
      <c r="AJ499" s="11" t="s">
        <v>813</v>
      </c>
      <c r="AK499" s="8">
        <v>2348986</v>
      </c>
      <c r="AO499" s="13">
        <f>(Cleaned_Data!S499)-((Cleaned_Data!S499)*10%)</f>
        <v>121.5</v>
      </c>
      <c r="AP499" s="13" t="str">
        <v>Safe</v>
      </c>
    </row>
    <row r="500" spans="8:42" x14ac:dyDescent="0.3">
      <c r="H500" s="13" t="s">
        <v>1021</v>
      </c>
      <c r="I500" s="13" t="str">
        <v>Low Stock</v>
      </c>
      <c r="J500" s="43"/>
      <c r="AB500" s="65">
        <v>45893</v>
      </c>
      <c r="AC500" s="66" t="str">
        <f t="shared" si="6"/>
        <v>Overdue</v>
      </c>
      <c r="AJ500" s="11" t="s">
        <v>2387</v>
      </c>
      <c r="AK500" s="8">
        <v>2346295.7999999998</v>
      </c>
      <c r="AO500" s="13">
        <f>(Cleaned_Data!S500)-((Cleaned_Data!S500)*10%)</f>
        <v>70.2</v>
      </c>
      <c r="AP500" s="13" t="str">
        <v>Risk</v>
      </c>
    </row>
    <row r="501" spans="8:42" x14ac:dyDescent="0.3">
      <c r="H501" s="13" t="s">
        <v>1023</v>
      </c>
      <c r="I501" s="13" t="str">
        <v>Low Stock</v>
      </c>
      <c r="J501" s="43"/>
      <c r="AB501" s="65">
        <v>45903</v>
      </c>
      <c r="AC501" s="66" t="str">
        <f t="shared" si="6"/>
        <v>OnTime</v>
      </c>
      <c r="AJ501" s="11" t="s">
        <v>245</v>
      </c>
      <c r="AK501" s="8">
        <v>2344369.4300000002</v>
      </c>
      <c r="AO501" s="13">
        <f>(Cleaned_Data!S501)-((Cleaned_Data!S501)*10%)</f>
        <v>0</v>
      </c>
      <c r="AP501" s="13" t="str">
        <v>Risk</v>
      </c>
    </row>
    <row r="502" spans="8:42" x14ac:dyDescent="0.3">
      <c r="H502" s="13" t="s">
        <v>1025</v>
      </c>
      <c r="I502" s="13" t="str">
        <v>Low Stock</v>
      </c>
      <c r="J502" s="43"/>
      <c r="AB502" s="65">
        <v>45879</v>
      </c>
      <c r="AC502" s="66" t="str">
        <f t="shared" si="6"/>
        <v>Overdue</v>
      </c>
      <c r="AJ502" s="11" t="s">
        <v>925</v>
      </c>
      <c r="AK502" s="8">
        <v>2336965.23</v>
      </c>
      <c r="AO502" s="13">
        <f>(Cleaned_Data!S502)-((Cleaned_Data!S502)*10%)</f>
        <v>53.1</v>
      </c>
      <c r="AP502" s="13" t="str">
        <v>Risk</v>
      </c>
    </row>
    <row r="503" spans="8:42" x14ac:dyDescent="0.3">
      <c r="H503" s="13" t="s">
        <v>1027</v>
      </c>
      <c r="I503" s="13" t="str">
        <v>In Stock</v>
      </c>
      <c r="J503" s="43"/>
      <c r="AB503" s="65">
        <v>45894</v>
      </c>
      <c r="AC503" s="66" t="str">
        <f t="shared" si="6"/>
        <v>Overdue</v>
      </c>
      <c r="AJ503" s="11" t="s">
        <v>1720</v>
      </c>
      <c r="AK503" s="8">
        <v>2335873.38</v>
      </c>
      <c r="AO503" s="13">
        <f>(Cleaned_Data!S503)-((Cleaned_Data!S503)*10%)</f>
        <v>37.799999999999997</v>
      </c>
      <c r="AP503" s="13" t="str">
        <v>Safe</v>
      </c>
    </row>
    <row r="504" spans="8:42" x14ac:dyDescent="0.3">
      <c r="H504" s="13" t="s">
        <v>1029</v>
      </c>
      <c r="I504" s="13" t="str">
        <v>In Stock</v>
      </c>
      <c r="J504" s="43"/>
      <c r="AB504" s="65">
        <v>45931</v>
      </c>
      <c r="AC504" s="66" t="str">
        <f t="shared" si="6"/>
        <v>OnTime</v>
      </c>
      <c r="AJ504" s="11" t="s">
        <v>5953</v>
      </c>
      <c r="AK504" s="8">
        <v>2335364.2400000002</v>
      </c>
      <c r="AO504" s="13">
        <f>(Cleaned_Data!S504)-((Cleaned_Data!S504)*10%)</f>
        <v>27</v>
      </c>
      <c r="AP504" s="13" t="str">
        <v>Safe</v>
      </c>
    </row>
    <row r="505" spans="8:42" x14ac:dyDescent="0.3">
      <c r="H505" s="13" t="s">
        <v>1031</v>
      </c>
      <c r="I505" s="13" t="str">
        <v>In Stock</v>
      </c>
      <c r="J505" s="43"/>
      <c r="AB505" s="65">
        <v>45890</v>
      </c>
      <c r="AC505" s="66" t="str">
        <f t="shared" si="6"/>
        <v>Overdue</v>
      </c>
      <c r="AJ505" s="11" t="s">
        <v>1911</v>
      </c>
      <c r="AK505" s="8">
        <v>2331980.96</v>
      </c>
      <c r="AO505" s="13">
        <f>(Cleaned_Data!S505)-((Cleaned_Data!S505)*10%)</f>
        <v>116.1</v>
      </c>
      <c r="AP505" s="13" t="str">
        <v>Safe</v>
      </c>
    </row>
    <row r="506" spans="8:42" x14ac:dyDescent="0.3">
      <c r="H506" s="13" t="s">
        <v>1033</v>
      </c>
      <c r="I506" s="13" t="str">
        <v>In Stock</v>
      </c>
      <c r="J506" s="43"/>
      <c r="AB506" s="65">
        <v>45906</v>
      </c>
      <c r="AC506" s="66" t="str">
        <f t="shared" si="6"/>
        <v>OnTime</v>
      </c>
      <c r="AJ506" s="11" t="s">
        <v>669</v>
      </c>
      <c r="AK506" s="8">
        <v>2331149.2999999998</v>
      </c>
      <c r="AO506" s="13">
        <f>(Cleaned_Data!S506)-((Cleaned_Data!S506)*10%)</f>
        <v>73.8</v>
      </c>
      <c r="AP506" s="13" t="str">
        <v>Safe</v>
      </c>
    </row>
    <row r="507" spans="8:42" x14ac:dyDescent="0.3">
      <c r="H507" s="13" t="s">
        <v>1035</v>
      </c>
      <c r="I507" s="13" t="str">
        <v>In Stock</v>
      </c>
      <c r="J507" s="43"/>
      <c r="AB507" s="65">
        <v>45940</v>
      </c>
      <c r="AC507" s="66" t="str">
        <f t="shared" si="6"/>
        <v>OnTime</v>
      </c>
      <c r="AJ507" s="11" t="s">
        <v>32</v>
      </c>
      <c r="AK507" s="8">
        <v>2329810.89</v>
      </c>
      <c r="AO507" s="13">
        <f>(Cleaned_Data!S507)-((Cleaned_Data!S507)*10%)</f>
        <v>139.5</v>
      </c>
      <c r="AP507" s="13" t="str">
        <v>Safe</v>
      </c>
    </row>
    <row r="508" spans="8:42" x14ac:dyDescent="0.3">
      <c r="H508" s="13" t="s">
        <v>1037</v>
      </c>
      <c r="I508" s="13" t="str">
        <v>In Stock</v>
      </c>
      <c r="J508" s="43"/>
      <c r="AB508" s="65">
        <v>45939</v>
      </c>
      <c r="AC508" s="66" t="str">
        <f t="shared" si="6"/>
        <v>OnTime</v>
      </c>
      <c r="AJ508" s="11" t="s">
        <v>5420</v>
      </c>
      <c r="AK508" s="8">
        <v>2329667.9000000004</v>
      </c>
      <c r="AO508" s="13">
        <f>(Cleaned_Data!S508)-((Cleaned_Data!S508)*10%)</f>
        <v>71.099999999999994</v>
      </c>
      <c r="AP508" s="13" t="str">
        <v>Safe</v>
      </c>
    </row>
    <row r="509" spans="8:42" x14ac:dyDescent="0.3">
      <c r="H509" s="13" t="s">
        <v>27</v>
      </c>
      <c r="I509" s="13" t="str">
        <v>In Stock</v>
      </c>
      <c r="J509" s="43"/>
      <c r="AB509" s="65">
        <v>45889</v>
      </c>
      <c r="AC509" s="66" t="str">
        <f t="shared" si="6"/>
        <v>Overdue</v>
      </c>
      <c r="AJ509" s="11" t="s">
        <v>5230</v>
      </c>
      <c r="AK509" s="8">
        <v>2327293.63</v>
      </c>
      <c r="AO509" s="13">
        <f>(Cleaned_Data!S509)-((Cleaned_Data!S509)*10%)</f>
        <v>35.1</v>
      </c>
      <c r="AP509" s="13" t="str">
        <v>Risk</v>
      </c>
    </row>
    <row r="510" spans="8:42" x14ac:dyDescent="0.3">
      <c r="H510" s="13" t="s">
        <v>1040</v>
      </c>
      <c r="I510" s="13" t="str">
        <v>Low Stock</v>
      </c>
      <c r="J510" s="43"/>
      <c r="AB510" s="65">
        <v>45928</v>
      </c>
      <c r="AC510" s="66" t="str">
        <f t="shared" si="6"/>
        <v>OnTime</v>
      </c>
      <c r="AJ510" s="11" t="s">
        <v>3146</v>
      </c>
      <c r="AK510" s="8">
        <v>2324650.7400000002</v>
      </c>
      <c r="AO510" s="13">
        <f>(Cleaned_Data!S510)-((Cleaned_Data!S510)*10%)</f>
        <v>45.9</v>
      </c>
      <c r="AP510" s="13" t="str">
        <v>Risk</v>
      </c>
    </row>
    <row r="511" spans="8:42" x14ac:dyDescent="0.3">
      <c r="H511" s="13" t="s">
        <v>436</v>
      </c>
      <c r="I511" s="13" t="str">
        <v>In Stock</v>
      </c>
      <c r="J511" s="43"/>
      <c r="AB511" s="65">
        <v>45864</v>
      </c>
      <c r="AC511" s="66" t="str">
        <f t="shared" si="6"/>
        <v>Overdue</v>
      </c>
      <c r="AJ511" s="11" t="s">
        <v>7554</v>
      </c>
      <c r="AK511" s="8">
        <v>2322405.92</v>
      </c>
      <c r="AO511" s="13">
        <f>(Cleaned_Data!S511)-((Cleaned_Data!S511)*10%)</f>
        <v>159.30000000000001</v>
      </c>
      <c r="AP511" s="13" t="str">
        <v>Safe</v>
      </c>
    </row>
    <row r="512" spans="8:42" x14ac:dyDescent="0.3">
      <c r="H512" s="13" t="s">
        <v>1043</v>
      </c>
      <c r="I512" s="13" t="str">
        <v>In Stock</v>
      </c>
      <c r="J512" s="43"/>
      <c r="AB512" s="65">
        <v>45898</v>
      </c>
      <c r="AC512" s="66" t="str">
        <f t="shared" si="6"/>
        <v>Overdue</v>
      </c>
      <c r="AJ512" s="11" t="s">
        <v>1827</v>
      </c>
      <c r="AK512" s="8">
        <v>2322379.86</v>
      </c>
      <c r="AO512" s="13">
        <f>(Cleaned_Data!S512)-((Cleaned_Data!S512)*10%)</f>
        <v>54.9</v>
      </c>
      <c r="AP512" s="13" t="str">
        <v>Safe</v>
      </c>
    </row>
    <row r="513" spans="8:42" x14ac:dyDescent="0.3">
      <c r="H513" s="13" t="s">
        <v>541</v>
      </c>
      <c r="I513" s="13" t="str">
        <v>In Stock</v>
      </c>
      <c r="J513" s="43"/>
      <c r="AB513" s="65">
        <v>45878</v>
      </c>
      <c r="AC513" s="66" t="str">
        <f t="shared" si="6"/>
        <v>Overdue</v>
      </c>
      <c r="AJ513" s="11" t="s">
        <v>5072</v>
      </c>
      <c r="AK513" s="8">
        <v>2321513.75</v>
      </c>
      <c r="AO513" s="13">
        <f>(Cleaned_Data!S513)-((Cleaned_Data!S513)*10%)</f>
        <v>178.2</v>
      </c>
      <c r="AP513" s="13" t="str">
        <v>Safe</v>
      </c>
    </row>
    <row r="514" spans="8:42" x14ac:dyDescent="0.3">
      <c r="H514" s="13" t="s">
        <v>1046</v>
      </c>
      <c r="I514" s="13" t="str">
        <v>In Stock</v>
      </c>
      <c r="J514" s="43"/>
      <c r="AB514" s="65">
        <v>45858</v>
      </c>
      <c r="AC514" s="66" t="str">
        <f t="shared" si="6"/>
        <v>Overdue</v>
      </c>
      <c r="AJ514" s="11" t="s">
        <v>412</v>
      </c>
      <c r="AK514" s="8">
        <v>2321430.86</v>
      </c>
      <c r="AO514" s="13">
        <f>(Cleaned_Data!S514)-((Cleaned_Data!S514)*10%)</f>
        <v>54.9</v>
      </c>
      <c r="AP514" s="13" t="str">
        <v>Safe</v>
      </c>
    </row>
    <row r="515" spans="8:42" x14ac:dyDescent="0.3">
      <c r="H515" s="13" t="s">
        <v>408</v>
      </c>
      <c r="I515" s="13" t="str">
        <v>In Stock</v>
      </c>
      <c r="J515" s="43"/>
      <c r="AB515" s="65">
        <v>45876</v>
      </c>
      <c r="AC515" s="66" t="str">
        <f t="shared" ref="AC515:AC578" si="7">IF(AB515="","No Date", IF(AB515&lt;$AC$1,"Overdue","OnTime"))</f>
        <v>Overdue</v>
      </c>
      <c r="AJ515" s="11" t="s">
        <v>132</v>
      </c>
      <c r="AK515" s="8">
        <v>2320701.09</v>
      </c>
      <c r="AO515" s="13">
        <f>(Cleaned_Data!S515)-((Cleaned_Data!S515)*10%)</f>
        <v>133.19999999999999</v>
      </c>
      <c r="AP515" s="13" t="str">
        <v>Safe</v>
      </c>
    </row>
    <row r="516" spans="8:42" x14ac:dyDescent="0.3">
      <c r="H516" s="13" t="s">
        <v>1050</v>
      </c>
      <c r="I516" s="13" t="str">
        <v>In Stock</v>
      </c>
      <c r="J516" s="43"/>
      <c r="AB516" s="65">
        <v>45924</v>
      </c>
      <c r="AC516" s="66" t="str">
        <f t="shared" si="7"/>
        <v>OnTime</v>
      </c>
      <c r="AJ516" s="11" t="s">
        <v>6104</v>
      </c>
      <c r="AK516" s="8">
        <v>2318623.2999999998</v>
      </c>
      <c r="AO516" s="13">
        <f>(Cleaned_Data!S516)-((Cleaned_Data!S516)*10%)</f>
        <v>149.4</v>
      </c>
      <c r="AP516" s="13" t="str">
        <v>Safe</v>
      </c>
    </row>
    <row r="517" spans="8:42" x14ac:dyDescent="0.3">
      <c r="H517" s="13" t="s">
        <v>1052</v>
      </c>
      <c r="I517" s="13" t="str">
        <v>In Stock</v>
      </c>
      <c r="J517" s="43"/>
      <c r="AB517" s="65">
        <v>45884</v>
      </c>
      <c r="AC517" s="66" t="str">
        <f t="shared" si="7"/>
        <v>Overdue</v>
      </c>
      <c r="AJ517" s="11" t="s">
        <v>373</v>
      </c>
      <c r="AK517" s="8">
        <v>2317982.67</v>
      </c>
      <c r="AO517" s="13">
        <f>(Cleaned_Data!S517)-((Cleaned_Data!S517)*10%)</f>
        <v>162</v>
      </c>
      <c r="AP517" s="13" t="str">
        <v>Safe</v>
      </c>
    </row>
    <row r="518" spans="8:42" x14ac:dyDescent="0.3">
      <c r="H518" s="13" t="s">
        <v>1054</v>
      </c>
      <c r="I518" s="13" t="str">
        <v>In Stock</v>
      </c>
      <c r="J518" s="43"/>
      <c r="AB518" s="65">
        <v>45896</v>
      </c>
      <c r="AC518" s="66" t="str">
        <f t="shared" si="7"/>
        <v>Overdue</v>
      </c>
      <c r="AJ518" s="11" t="s">
        <v>3933</v>
      </c>
      <c r="AK518" s="8">
        <v>2316917.33</v>
      </c>
      <c r="AO518" s="13">
        <f>(Cleaned_Data!S518)-((Cleaned_Data!S518)*10%)</f>
        <v>168.3</v>
      </c>
      <c r="AP518" s="13" t="str">
        <v>Safe</v>
      </c>
    </row>
    <row r="519" spans="8:42" x14ac:dyDescent="0.3">
      <c r="H519" s="13" t="s">
        <v>1056</v>
      </c>
      <c r="I519" s="13" t="str">
        <v>In Stock</v>
      </c>
      <c r="J519" s="43"/>
      <c r="AB519" s="65">
        <v>45905</v>
      </c>
      <c r="AC519" s="66" t="str">
        <f t="shared" si="7"/>
        <v>OnTime</v>
      </c>
      <c r="AJ519" s="11" t="s">
        <v>2107</v>
      </c>
      <c r="AK519" s="8">
        <v>2310806.84</v>
      </c>
      <c r="AO519" s="13">
        <f>(Cleaned_Data!S519)-((Cleaned_Data!S519)*10%)</f>
        <v>163.80000000000001</v>
      </c>
      <c r="AP519" s="13" t="str">
        <v>Safe</v>
      </c>
    </row>
    <row r="520" spans="8:42" x14ac:dyDescent="0.3">
      <c r="H520" s="13" t="s">
        <v>1058</v>
      </c>
      <c r="I520" s="13" t="str">
        <v>Low Stock</v>
      </c>
      <c r="J520" s="43"/>
      <c r="AB520" s="65">
        <v>45902</v>
      </c>
      <c r="AC520" s="66" t="str">
        <f t="shared" si="7"/>
        <v>OnTime</v>
      </c>
      <c r="AJ520" s="11" t="s">
        <v>4481</v>
      </c>
      <c r="AK520" s="8">
        <v>2310585.85</v>
      </c>
      <c r="AO520" s="13">
        <f>(Cleaned_Data!S520)-((Cleaned_Data!S520)*10%)</f>
        <v>45.9</v>
      </c>
      <c r="AP520" s="13" t="str">
        <v>Risk</v>
      </c>
    </row>
    <row r="521" spans="8:42" x14ac:dyDescent="0.3">
      <c r="H521" s="13" t="s">
        <v>1060</v>
      </c>
      <c r="I521" s="13" t="str">
        <v>In Stock</v>
      </c>
      <c r="J521" s="43"/>
      <c r="AB521" s="65">
        <v>45936</v>
      </c>
      <c r="AC521" s="66" t="str">
        <f t="shared" si="7"/>
        <v>OnTime</v>
      </c>
      <c r="AJ521" s="11" t="s">
        <v>6833</v>
      </c>
      <c r="AK521" s="8">
        <v>2307606.09</v>
      </c>
      <c r="AO521" s="13">
        <f>(Cleaned_Data!S521)-((Cleaned_Data!S521)*10%)</f>
        <v>36.9</v>
      </c>
      <c r="AP521" s="13" t="str">
        <v>Safe</v>
      </c>
    </row>
    <row r="522" spans="8:42" x14ac:dyDescent="0.3">
      <c r="H522" s="13" t="s">
        <v>1062</v>
      </c>
      <c r="I522" s="13" t="str">
        <v>In Stock</v>
      </c>
      <c r="J522" s="43"/>
      <c r="AB522" s="65">
        <v>45881</v>
      </c>
      <c r="AC522" s="66" t="str">
        <f t="shared" si="7"/>
        <v>Overdue</v>
      </c>
      <c r="AJ522" s="11" t="s">
        <v>5506</v>
      </c>
      <c r="AK522" s="8">
        <v>2306689.15</v>
      </c>
      <c r="AO522" s="13">
        <f>(Cleaned_Data!S522)-((Cleaned_Data!S522)*10%)</f>
        <v>107.1</v>
      </c>
      <c r="AP522" s="13" t="str">
        <v>Safe</v>
      </c>
    </row>
    <row r="523" spans="8:42" x14ac:dyDescent="0.3">
      <c r="H523" s="13" t="s">
        <v>1064</v>
      </c>
      <c r="I523" s="13" t="str">
        <v>Low Stock</v>
      </c>
      <c r="J523" s="43"/>
      <c r="AB523" s="65">
        <v>45878</v>
      </c>
      <c r="AC523" s="66" t="str">
        <f t="shared" si="7"/>
        <v>Overdue</v>
      </c>
      <c r="AJ523" s="11" t="s">
        <v>1207</v>
      </c>
      <c r="AK523" s="8">
        <v>2306265.6</v>
      </c>
      <c r="AO523" s="13">
        <f>(Cleaned_Data!S523)-((Cleaned_Data!S523)*10%)</f>
        <v>42.3</v>
      </c>
      <c r="AP523" s="13" t="str">
        <v>Risk</v>
      </c>
    </row>
    <row r="524" spans="8:42" x14ac:dyDescent="0.3">
      <c r="H524" s="13" t="s">
        <v>1066</v>
      </c>
      <c r="I524" s="13" t="str">
        <v>Low Stock</v>
      </c>
      <c r="J524" s="43"/>
      <c r="AB524" s="65">
        <v>45894</v>
      </c>
      <c r="AC524" s="66" t="str">
        <f t="shared" si="7"/>
        <v>Overdue</v>
      </c>
      <c r="AJ524" s="11" t="s">
        <v>4037</v>
      </c>
      <c r="AK524" s="8">
        <v>2305697.16</v>
      </c>
      <c r="AO524" s="13">
        <f>(Cleaned_Data!S524)-((Cleaned_Data!S524)*10%)</f>
        <v>51.3</v>
      </c>
      <c r="AP524" s="13" t="str">
        <v>Risk</v>
      </c>
    </row>
    <row r="525" spans="8:42" x14ac:dyDescent="0.3">
      <c r="H525" s="13" t="s">
        <v>1068</v>
      </c>
      <c r="I525" s="13" t="str">
        <v>In Stock</v>
      </c>
      <c r="J525" s="43"/>
      <c r="AB525" s="65">
        <v>45884</v>
      </c>
      <c r="AC525" s="66" t="str">
        <f t="shared" si="7"/>
        <v>Overdue</v>
      </c>
      <c r="AJ525" s="11" t="s">
        <v>327</v>
      </c>
      <c r="AK525" s="8">
        <v>2305103.4699999997</v>
      </c>
      <c r="AO525" s="13">
        <f>(Cleaned_Data!S525)-((Cleaned_Data!S525)*10%)</f>
        <v>29.7</v>
      </c>
      <c r="AP525" s="13" t="str">
        <v>Safe</v>
      </c>
    </row>
    <row r="526" spans="8:42" x14ac:dyDescent="0.3">
      <c r="H526" s="13" t="s">
        <v>1070</v>
      </c>
      <c r="I526" s="13" t="str">
        <v>In Stock</v>
      </c>
      <c r="J526" s="43"/>
      <c r="AB526" s="65">
        <v>45879</v>
      </c>
      <c r="AC526" s="66" t="str">
        <f t="shared" si="7"/>
        <v>Overdue</v>
      </c>
      <c r="AJ526" s="11" t="s">
        <v>1883</v>
      </c>
      <c r="AK526" s="8">
        <v>2303354.3000000003</v>
      </c>
      <c r="AO526" s="13">
        <f>(Cleaned_Data!S526)-((Cleaned_Data!S526)*10%)</f>
        <v>158.4</v>
      </c>
      <c r="AP526" s="13" t="str">
        <v>Safe</v>
      </c>
    </row>
    <row r="527" spans="8:42" x14ac:dyDescent="0.3">
      <c r="H527" s="13" t="s">
        <v>1072</v>
      </c>
      <c r="I527" s="13" t="str">
        <v>In Stock</v>
      </c>
      <c r="J527" s="43"/>
      <c r="AB527" s="65">
        <v>45879</v>
      </c>
      <c r="AC527" s="66" t="str">
        <f t="shared" si="7"/>
        <v>Overdue</v>
      </c>
      <c r="AJ527" s="11" t="s">
        <v>837</v>
      </c>
      <c r="AK527" s="8">
        <v>2302913.2800000003</v>
      </c>
      <c r="AO527" s="13">
        <f>(Cleaned_Data!S527)-((Cleaned_Data!S527)*10%)</f>
        <v>78.3</v>
      </c>
      <c r="AP527" s="13" t="str">
        <v>Safe</v>
      </c>
    </row>
    <row r="528" spans="8:42" x14ac:dyDescent="0.3">
      <c r="H528" s="13" t="s">
        <v>1074</v>
      </c>
      <c r="I528" s="13" t="str">
        <v>In Stock</v>
      </c>
      <c r="J528" s="43"/>
      <c r="AB528" s="65">
        <v>45870</v>
      </c>
      <c r="AC528" s="66" t="str">
        <f t="shared" si="7"/>
        <v>Overdue</v>
      </c>
      <c r="AJ528" s="11" t="s">
        <v>7049</v>
      </c>
      <c r="AK528" s="8">
        <v>2298445.92</v>
      </c>
      <c r="AO528" s="13">
        <f>(Cleaned_Data!S528)-((Cleaned_Data!S528)*10%)</f>
        <v>172.8</v>
      </c>
      <c r="AP528" s="13" t="str">
        <v>Safe</v>
      </c>
    </row>
    <row r="529" spans="8:42" x14ac:dyDescent="0.3">
      <c r="H529" s="13" t="s">
        <v>1076</v>
      </c>
      <c r="I529" s="13" t="str">
        <v>In Stock</v>
      </c>
      <c r="J529" s="43"/>
      <c r="AB529" s="65">
        <v>45933</v>
      </c>
      <c r="AC529" s="66" t="str">
        <f t="shared" si="7"/>
        <v>OnTime</v>
      </c>
      <c r="AJ529" s="11" t="s">
        <v>7089</v>
      </c>
      <c r="AK529" s="8">
        <v>2297283.84</v>
      </c>
      <c r="AO529" s="13">
        <f>(Cleaned_Data!S529)-((Cleaned_Data!S529)*10%)</f>
        <v>97.2</v>
      </c>
      <c r="AP529" s="13" t="str">
        <v>Safe</v>
      </c>
    </row>
    <row r="530" spans="8:42" x14ac:dyDescent="0.3">
      <c r="H530" s="13" t="s">
        <v>1078</v>
      </c>
      <c r="I530" s="13" t="str">
        <v>Low Stock</v>
      </c>
      <c r="J530" s="43"/>
      <c r="AB530" s="65">
        <v>45887</v>
      </c>
      <c r="AC530" s="66" t="str">
        <f t="shared" si="7"/>
        <v>Overdue</v>
      </c>
      <c r="AJ530" s="11" t="s">
        <v>2161</v>
      </c>
      <c r="AK530" s="8">
        <v>2295846.35</v>
      </c>
      <c r="AO530" s="13">
        <f>(Cleaned_Data!S530)-((Cleaned_Data!S530)*10%)</f>
        <v>14.4</v>
      </c>
      <c r="AP530" s="13" t="str">
        <v>Risk</v>
      </c>
    </row>
    <row r="531" spans="8:42" x14ac:dyDescent="0.3">
      <c r="H531" s="13" t="s">
        <v>1080</v>
      </c>
      <c r="I531" s="13" t="str">
        <v>In Stock</v>
      </c>
      <c r="J531" s="43"/>
      <c r="AB531" s="65">
        <v>45928</v>
      </c>
      <c r="AC531" s="66" t="str">
        <f t="shared" si="7"/>
        <v>OnTime</v>
      </c>
      <c r="AJ531" s="11" t="s">
        <v>5729</v>
      </c>
      <c r="AK531" s="8">
        <v>2292031.08</v>
      </c>
      <c r="AO531" s="13">
        <f>(Cleaned_Data!S531)-((Cleaned_Data!S531)*10%)</f>
        <v>124.2</v>
      </c>
      <c r="AP531" s="13" t="str">
        <v>Safe</v>
      </c>
    </row>
    <row r="532" spans="8:42" x14ac:dyDescent="0.3">
      <c r="H532" s="13" t="s">
        <v>1082</v>
      </c>
      <c r="I532" s="13" t="str">
        <v>Low Stock</v>
      </c>
      <c r="J532" s="43"/>
      <c r="AB532" s="65">
        <v>45927</v>
      </c>
      <c r="AC532" s="66" t="str">
        <f t="shared" si="7"/>
        <v>OnTime</v>
      </c>
      <c r="AJ532" s="11" t="s">
        <v>4440</v>
      </c>
      <c r="AK532" s="8">
        <v>2290176</v>
      </c>
      <c r="AO532" s="13">
        <f>(Cleaned_Data!S532)-((Cleaned_Data!S532)*10%)</f>
        <v>24.3</v>
      </c>
      <c r="AP532" s="13" t="str">
        <v>Risk</v>
      </c>
    </row>
    <row r="533" spans="8:42" x14ac:dyDescent="0.3">
      <c r="H533" s="13" t="s">
        <v>7555</v>
      </c>
      <c r="I533" s="13" t="str">
        <v>In Stock</v>
      </c>
      <c r="J533" s="43"/>
      <c r="AB533" s="65">
        <v>45928</v>
      </c>
      <c r="AC533" s="66" t="str">
        <f t="shared" si="7"/>
        <v>OnTime</v>
      </c>
      <c r="AJ533" s="11" t="s">
        <v>1996</v>
      </c>
      <c r="AK533" s="8">
        <v>2290108.41</v>
      </c>
      <c r="AO533" s="13">
        <f>(Cleaned_Data!S533)-((Cleaned_Data!S533)*10%)</f>
        <v>83.7</v>
      </c>
      <c r="AP533" s="13" t="str">
        <v>Safe</v>
      </c>
    </row>
    <row r="534" spans="8:42" x14ac:dyDescent="0.3">
      <c r="H534" s="13" t="s">
        <v>1086</v>
      </c>
      <c r="I534" s="13" t="str">
        <v>In Stock</v>
      </c>
      <c r="J534" s="43"/>
      <c r="AB534" s="65">
        <v>45852</v>
      </c>
      <c r="AC534" s="66" t="str">
        <f t="shared" si="7"/>
        <v>Overdue</v>
      </c>
      <c r="AJ534" s="11" t="s">
        <v>52</v>
      </c>
      <c r="AK534" s="8">
        <v>2285033.41</v>
      </c>
      <c r="AO534" s="13">
        <f>(Cleaned_Data!S534)-((Cleaned_Data!S534)*10%)</f>
        <v>72</v>
      </c>
      <c r="AP534" s="13" t="str">
        <v>Safe</v>
      </c>
    </row>
    <row r="535" spans="8:42" x14ac:dyDescent="0.3">
      <c r="H535" s="13" t="s">
        <v>1088</v>
      </c>
      <c r="I535" s="13" t="str">
        <v>In Stock</v>
      </c>
      <c r="J535" s="43"/>
      <c r="AB535" s="65">
        <v>45879</v>
      </c>
      <c r="AC535" s="66" t="str">
        <f t="shared" si="7"/>
        <v>Overdue</v>
      </c>
      <c r="AJ535" s="11" t="s">
        <v>2858</v>
      </c>
      <c r="AK535" s="8">
        <v>2281549.66</v>
      </c>
      <c r="AO535" s="13">
        <f>(Cleaned_Data!S535)-((Cleaned_Data!S535)*10%)</f>
        <v>173.7</v>
      </c>
      <c r="AP535" s="13" t="str">
        <v>Safe</v>
      </c>
    </row>
    <row r="536" spans="8:42" x14ac:dyDescent="0.3">
      <c r="H536" s="13" t="s">
        <v>1090</v>
      </c>
      <c r="I536" s="13" t="str">
        <v>In Stock</v>
      </c>
      <c r="J536" s="43"/>
      <c r="AB536" s="65">
        <v>45887</v>
      </c>
      <c r="AC536" s="66" t="str">
        <f t="shared" si="7"/>
        <v>Overdue</v>
      </c>
      <c r="AJ536" s="11" t="s">
        <v>3433</v>
      </c>
      <c r="AK536" s="8">
        <v>2278095.41</v>
      </c>
      <c r="AO536" s="13">
        <f>(Cleaned_Data!S536)-((Cleaned_Data!S536)*10%)</f>
        <v>112.5</v>
      </c>
      <c r="AP536" s="13" t="str">
        <v>Safe</v>
      </c>
    </row>
    <row r="537" spans="8:42" x14ac:dyDescent="0.3">
      <c r="H537" s="13" t="s">
        <v>1092</v>
      </c>
      <c r="I537" s="13" t="str">
        <v>In Stock</v>
      </c>
      <c r="J537" s="43"/>
      <c r="AB537" s="65">
        <v>45920</v>
      </c>
      <c r="AC537" s="66" t="str">
        <f t="shared" si="7"/>
        <v>OnTime</v>
      </c>
      <c r="AJ537" s="11" t="s">
        <v>5843</v>
      </c>
      <c r="AK537" s="8">
        <v>2272635.6800000002</v>
      </c>
      <c r="AO537" s="13">
        <f>(Cleaned_Data!S537)-((Cleaned_Data!S537)*10%)</f>
        <v>106.2</v>
      </c>
      <c r="AP537" s="13" t="str">
        <v>Safe</v>
      </c>
    </row>
    <row r="538" spans="8:42" x14ac:dyDescent="0.3">
      <c r="H538" s="13" t="s">
        <v>1094</v>
      </c>
      <c r="I538" s="13" t="str">
        <v>In Stock</v>
      </c>
      <c r="J538" s="43"/>
      <c r="AB538" s="65">
        <v>45928</v>
      </c>
      <c r="AC538" s="66" t="str">
        <f t="shared" si="7"/>
        <v>OnTime</v>
      </c>
      <c r="AJ538" s="11" t="s">
        <v>4265</v>
      </c>
      <c r="AK538" s="8">
        <v>2271813.2399999998</v>
      </c>
      <c r="AO538" s="13">
        <f>(Cleaned_Data!S538)-((Cleaned_Data!S538)*10%)</f>
        <v>146.69999999999999</v>
      </c>
      <c r="AP538" s="13" t="str">
        <v>Safe</v>
      </c>
    </row>
    <row r="539" spans="8:42" x14ac:dyDescent="0.3">
      <c r="H539" s="13" t="s">
        <v>1096</v>
      </c>
      <c r="I539" s="13" t="str">
        <v>In Stock</v>
      </c>
      <c r="J539" s="43"/>
      <c r="AB539" s="65">
        <v>45909</v>
      </c>
      <c r="AC539" s="66" t="str">
        <f t="shared" si="7"/>
        <v>OnTime</v>
      </c>
      <c r="AJ539" s="11" t="s">
        <v>357</v>
      </c>
      <c r="AK539" s="8">
        <v>2271600.2399999998</v>
      </c>
      <c r="AO539" s="13">
        <f>(Cleaned_Data!S539)-((Cleaned_Data!S539)*10%)</f>
        <v>105.3</v>
      </c>
      <c r="AP539" s="13" t="str">
        <v>Safe</v>
      </c>
    </row>
    <row r="540" spans="8:42" x14ac:dyDescent="0.3">
      <c r="H540" s="13" t="s">
        <v>1098</v>
      </c>
      <c r="I540" s="13" t="str">
        <v>Low Stock</v>
      </c>
      <c r="J540" s="43"/>
      <c r="AB540" s="65">
        <v>45906</v>
      </c>
      <c r="AC540" s="66" t="str">
        <f t="shared" si="7"/>
        <v>OnTime</v>
      </c>
      <c r="AJ540" s="11" t="s">
        <v>3559</v>
      </c>
      <c r="AK540" s="8">
        <v>2267050.46</v>
      </c>
      <c r="AO540" s="13">
        <f>(Cleaned_Data!S540)-((Cleaned_Data!S540)*10%)</f>
        <v>27.9</v>
      </c>
      <c r="AP540" s="13" t="str">
        <v>Risk</v>
      </c>
    </row>
    <row r="541" spans="8:42" x14ac:dyDescent="0.3">
      <c r="H541" s="13" t="s">
        <v>1100</v>
      </c>
      <c r="I541" s="13" t="str">
        <v>Low Stock</v>
      </c>
      <c r="J541" s="43"/>
      <c r="AB541" s="65">
        <v>45942</v>
      </c>
      <c r="AC541" s="66" t="str">
        <f t="shared" si="7"/>
        <v>OnTime</v>
      </c>
      <c r="AJ541" s="11" t="s">
        <v>7288</v>
      </c>
      <c r="AK541" s="8">
        <v>2263943.88</v>
      </c>
      <c r="AO541" s="13">
        <f>(Cleaned_Data!S541)-((Cleaned_Data!S541)*10%)</f>
        <v>8.1</v>
      </c>
      <c r="AP541" s="13" t="str">
        <v>Risk</v>
      </c>
    </row>
    <row r="542" spans="8:42" x14ac:dyDescent="0.3">
      <c r="H542" s="13" t="s">
        <v>1102</v>
      </c>
      <c r="I542" s="13" t="str">
        <v>In Stock</v>
      </c>
      <c r="J542" s="43"/>
      <c r="AB542" s="65">
        <v>45878</v>
      </c>
      <c r="AC542" s="66" t="str">
        <f t="shared" si="7"/>
        <v>Overdue</v>
      </c>
      <c r="AJ542" s="11" t="s">
        <v>4951</v>
      </c>
      <c r="AK542" s="8">
        <v>2260798.2599999998</v>
      </c>
      <c r="AO542" s="13">
        <f>(Cleaned_Data!S542)-((Cleaned_Data!S542)*10%)</f>
        <v>163.80000000000001</v>
      </c>
      <c r="AP542" s="13" t="str">
        <v>Safe</v>
      </c>
    </row>
    <row r="543" spans="8:42" x14ac:dyDescent="0.3">
      <c r="H543" s="13" t="s">
        <v>1104</v>
      </c>
      <c r="I543" s="13" t="str">
        <v>In Stock</v>
      </c>
      <c r="J543" s="43"/>
      <c r="AB543" s="65">
        <v>45893</v>
      </c>
      <c r="AC543" s="66" t="str">
        <f t="shared" si="7"/>
        <v>Overdue</v>
      </c>
      <c r="AJ543" s="11" t="s">
        <v>4680</v>
      </c>
      <c r="AK543" s="8">
        <v>2259980.2400000002</v>
      </c>
      <c r="AO543" s="13">
        <f>(Cleaned_Data!S543)-((Cleaned_Data!S543)*10%)</f>
        <v>69.3</v>
      </c>
      <c r="AP543" s="13" t="str">
        <v>Safe</v>
      </c>
    </row>
    <row r="544" spans="8:42" x14ac:dyDescent="0.3">
      <c r="H544" s="13" t="s">
        <v>3478</v>
      </c>
      <c r="I544" s="13" t="str">
        <v>In Stock</v>
      </c>
      <c r="J544" s="43"/>
      <c r="AB544" s="65">
        <v>45887</v>
      </c>
      <c r="AC544" s="66" t="str">
        <f t="shared" si="7"/>
        <v>Overdue</v>
      </c>
      <c r="AJ544" s="11" t="s">
        <v>2509</v>
      </c>
      <c r="AK544" s="8">
        <v>2259750.48</v>
      </c>
      <c r="AO544" s="13">
        <f>(Cleaned_Data!S544)-((Cleaned_Data!S544)*10%)</f>
        <v>100.8</v>
      </c>
      <c r="AP544" s="13" t="str">
        <v>Safe</v>
      </c>
    </row>
    <row r="545" spans="8:42" x14ac:dyDescent="0.3">
      <c r="H545" s="13" t="s">
        <v>1108</v>
      </c>
      <c r="I545" s="13" t="str">
        <v>In Stock</v>
      </c>
      <c r="J545" s="43"/>
      <c r="AB545" s="65">
        <v>45911</v>
      </c>
      <c r="AC545" s="66" t="str">
        <f t="shared" si="7"/>
        <v>OnTime</v>
      </c>
      <c r="AJ545" s="11" t="s">
        <v>3443</v>
      </c>
      <c r="AK545" s="8">
        <v>2254559.06</v>
      </c>
      <c r="AO545" s="13">
        <f>(Cleaned_Data!S545)-((Cleaned_Data!S545)*10%)</f>
        <v>106.2</v>
      </c>
      <c r="AP545" s="13" t="str">
        <v>Safe</v>
      </c>
    </row>
    <row r="546" spans="8:42" x14ac:dyDescent="0.3">
      <c r="H546" s="13" t="s">
        <v>1110</v>
      </c>
      <c r="I546" s="13" t="str">
        <v>In Stock</v>
      </c>
      <c r="J546" s="43"/>
      <c r="AB546" s="65">
        <v>45937</v>
      </c>
      <c r="AC546" s="66" t="str">
        <f t="shared" si="7"/>
        <v>OnTime</v>
      </c>
      <c r="AJ546" s="11" t="s">
        <v>1205</v>
      </c>
      <c r="AK546" s="8">
        <v>2254193.9</v>
      </c>
      <c r="AO546" s="13">
        <f>(Cleaned_Data!S546)-((Cleaned_Data!S546)*10%)</f>
        <v>156.6</v>
      </c>
      <c r="AP546" s="13" t="str">
        <v>Safe</v>
      </c>
    </row>
    <row r="547" spans="8:42" x14ac:dyDescent="0.3">
      <c r="H547" s="13" t="s">
        <v>1112</v>
      </c>
      <c r="I547" s="13" t="str">
        <v>In Stock</v>
      </c>
      <c r="J547" s="43"/>
      <c r="AB547" s="65">
        <v>45899</v>
      </c>
      <c r="AC547" s="66" t="str">
        <f t="shared" si="7"/>
        <v>Overdue</v>
      </c>
      <c r="AJ547" s="11" t="s">
        <v>988</v>
      </c>
      <c r="AK547" s="8">
        <v>2252528.36</v>
      </c>
      <c r="AO547" s="13">
        <f>(Cleaned_Data!S547)-((Cleaned_Data!S547)*10%)</f>
        <v>133.19999999999999</v>
      </c>
      <c r="AP547" s="13" t="str">
        <v>Safe</v>
      </c>
    </row>
    <row r="548" spans="8:42" x14ac:dyDescent="0.3">
      <c r="H548" s="13" t="s">
        <v>1114</v>
      </c>
      <c r="I548" s="13" t="str">
        <v>In Stock</v>
      </c>
      <c r="J548" s="43"/>
      <c r="AB548" s="65">
        <v>45938</v>
      </c>
      <c r="AC548" s="66" t="str">
        <f t="shared" si="7"/>
        <v>OnTime</v>
      </c>
      <c r="AJ548" s="11" t="s">
        <v>349</v>
      </c>
      <c r="AK548" s="8">
        <v>2249149.4500000002</v>
      </c>
      <c r="AO548" s="13">
        <f>(Cleaned_Data!S548)-((Cleaned_Data!S548)*10%)</f>
        <v>120.6</v>
      </c>
      <c r="AP548" s="13" t="str">
        <v>Safe</v>
      </c>
    </row>
    <row r="549" spans="8:42" x14ac:dyDescent="0.3">
      <c r="H549" s="13" t="s">
        <v>1116</v>
      </c>
      <c r="I549" s="13" t="str">
        <v>In Stock</v>
      </c>
      <c r="J549" s="43"/>
      <c r="AB549" s="65">
        <v>45915</v>
      </c>
      <c r="AC549" s="66" t="str">
        <f t="shared" si="7"/>
        <v>OnTime</v>
      </c>
      <c r="AJ549" s="11" t="s">
        <v>237</v>
      </c>
      <c r="AK549" s="8">
        <v>2243927.89</v>
      </c>
      <c r="AO549" s="13">
        <f>(Cleaned_Data!S549)-((Cleaned_Data!S549)*10%)</f>
        <v>134.1</v>
      </c>
      <c r="AP549" s="13" t="str">
        <v>Safe</v>
      </c>
    </row>
    <row r="550" spans="8:42" x14ac:dyDescent="0.3">
      <c r="H550" s="13" t="s">
        <v>1118</v>
      </c>
      <c r="I550" s="13" t="str">
        <v>Low Stock</v>
      </c>
      <c r="J550" s="43"/>
      <c r="AB550" s="65">
        <v>45853</v>
      </c>
      <c r="AC550" s="66" t="str">
        <f t="shared" si="7"/>
        <v>Overdue</v>
      </c>
      <c r="AJ550" s="11" t="s">
        <v>1788</v>
      </c>
      <c r="AK550" s="8">
        <v>2242439.04</v>
      </c>
      <c r="AO550" s="13">
        <f>(Cleaned_Data!S550)-((Cleaned_Data!S550)*10%)</f>
        <v>0.9</v>
      </c>
      <c r="AP550" s="13" t="str">
        <v>Risk</v>
      </c>
    </row>
    <row r="551" spans="8:42" x14ac:dyDescent="0.3">
      <c r="H551" s="13" t="s">
        <v>1120</v>
      </c>
      <c r="I551" s="13" t="str">
        <v>Low Stock</v>
      </c>
      <c r="J551" s="43"/>
      <c r="AB551" s="65">
        <v>45915</v>
      </c>
      <c r="AC551" s="66" t="str">
        <f t="shared" si="7"/>
        <v>OnTime</v>
      </c>
      <c r="AJ551" s="11" t="s">
        <v>208</v>
      </c>
      <c r="AK551" s="8">
        <v>2238674.7599999998</v>
      </c>
      <c r="AO551" s="13">
        <f>(Cleaned_Data!S551)-((Cleaned_Data!S551)*10%)</f>
        <v>23.4</v>
      </c>
      <c r="AP551" s="13" t="str">
        <v>Risk</v>
      </c>
    </row>
    <row r="552" spans="8:42" x14ac:dyDescent="0.3">
      <c r="H552" s="13" t="s">
        <v>1122</v>
      </c>
      <c r="I552" s="13" t="str">
        <v>In Stock</v>
      </c>
      <c r="J552" s="43"/>
      <c r="AB552" s="65">
        <v>45908</v>
      </c>
      <c r="AC552" s="66" t="str">
        <f t="shared" si="7"/>
        <v>OnTime</v>
      </c>
      <c r="AJ552" s="11" t="s">
        <v>1199</v>
      </c>
      <c r="AK552" s="8">
        <v>2238371.6399999997</v>
      </c>
      <c r="AO552" s="13">
        <f>(Cleaned_Data!S552)-((Cleaned_Data!S552)*10%)</f>
        <v>135</v>
      </c>
      <c r="AP552" s="13" t="str">
        <v>Safe</v>
      </c>
    </row>
    <row r="553" spans="8:42" x14ac:dyDescent="0.3">
      <c r="H553" s="13" t="s">
        <v>1124</v>
      </c>
      <c r="I553" s="13" t="str">
        <v>In Stock</v>
      </c>
      <c r="J553" s="43"/>
      <c r="AB553" s="65">
        <v>45939</v>
      </c>
      <c r="AC553" s="66" t="str">
        <f t="shared" si="7"/>
        <v>OnTime</v>
      </c>
      <c r="AJ553" s="11" t="s">
        <v>4604</v>
      </c>
      <c r="AK553" s="8">
        <v>2234532.84</v>
      </c>
      <c r="AO553" s="13">
        <f>(Cleaned_Data!S553)-((Cleaned_Data!S553)*10%)</f>
        <v>147.6</v>
      </c>
      <c r="AP553" s="13" t="str">
        <v>Safe</v>
      </c>
    </row>
    <row r="554" spans="8:42" x14ac:dyDescent="0.3">
      <c r="H554" s="13" t="s">
        <v>1126</v>
      </c>
      <c r="I554" s="13" t="str">
        <v>In Stock</v>
      </c>
      <c r="J554" s="43"/>
      <c r="AB554" s="65">
        <v>45917</v>
      </c>
      <c r="AC554" s="66" t="str">
        <f t="shared" si="7"/>
        <v>OnTime</v>
      </c>
      <c r="AJ554" s="11" t="s">
        <v>5719</v>
      </c>
      <c r="AK554" s="8">
        <v>2230079.2799999998</v>
      </c>
      <c r="AO554" s="13">
        <f>(Cleaned_Data!S554)-((Cleaned_Data!S554)*10%)</f>
        <v>171</v>
      </c>
      <c r="AP554" s="13" t="str">
        <v>Safe</v>
      </c>
    </row>
    <row r="555" spans="8:42" x14ac:dyDescent="0.3">
      <c r="H555" s="13" t="s">
        <v>622</v>
      </c>
      <c r="I555" s="13" t="str">
        <v>In Stock</v>
      </c>
      <c r="J555" s="43"/>
      <c r="AB555" s="65">
        <v>45924</v>
      </c>
      <c r="AC555" s="66" t="str">
        <f t="shared" si="7"/>
        <v>OnTime</v>
      </c>
      <c r="AJ555" s="11" t="s">
        <v>3488</v>
      </c>
      <c r="AK555" s="8">
        <v>2227847.16</v>
      </c>
      <c r="AO555" s="13">
        <f>(Cleaned_Data!S555)-((Cleaned_Data!S555)*10%)</f>
        <v>96.3</v>
      </c>
      <c r="AP555" s="13" t="str">
        <v>Safe</v>
      </c>
    </row>
    <row r="556" spans="8:42" x14ac:dyDescent="0.3">
      <c r="H556" s="13" t="s">
        <v>1129</v>
      </c>
      <c r="I556" s="13" t="str">
        <v>In Stock</v>
      </c>
      <c r="J556" s="43"/>
      <c r="AB556" s="65">
        <v>45881</v>
      </c>
      <c r="AC556" s="66" t="str">
        <f t="shared" si="7"/>
        <v>Overdue</v>
      </c>
      <c r="AJ556" s="11" t="s">
        <v>60</v>
      </c>
      <c r="AK556" s="8">
        <v>2226617.9</v>
      </c>
      <c r="AO556" s="13">
        <f>(Cleaned_Data!S556)-((Cleaned_Data!S556)*10%)</f>
        <v>94.5</v>
      </c>
      <c r="AP556" s="13" t="str">
        <v>Safe</v>
      </c>
    </row>
    <row r="557" spans="8:42" x14ac:dyDescent="0.3">
      <c r="H557" s="13" t="s">
        <v>1131</v>
      </c>
      <c r="I557" s="13" t="str">
        <v>In Stock</v>
      </c>
      <c r="J557" s="43"/>
      <c r="AB557" s="65">
        <v>45852</v>
      </c>
      <c r="AC557" s="66" t="str">
        <f t="shared" si="7"/>
        <v>Overdue</v>
      </c>
      <c r="AJ557" s="11" t="s">
        <v>5744</v>
      </c>
      <c r="AK557" s="8">
        <v>2220815.5999999996</v>
      </c>
      <c r="AO557" s="13">
        <f>(Cleaned_Data!S557)-((Cleaned_Data!S557)*10%)</f>
        <v>96.3</v>
      </c>
      <c r="AP557" s="13" t="str">
        <v>Safe</v>
      </c>
    </row>
    <row r="558" spans="8:42" x14ac:dyDescent="0.3">
      <c r="H558" s="13" t="s">
        <v>1134</v>
      </c>
      <c r="I558" s="13" t="str">
        <v>Low Stock</v>
      </c>
      <c r="J558" s="43"/>
      <c r="AB558" s="65">
        <v>45871</v>
      </c>
      <c r="AC558" s="66" t="str">
        <f t="shared" si="7"/>
        <v>Overdue</v>
      </c>
      <c r="AJ558" s="11" t="s">
        <v>7562</v>
      </c>
      <c r="AK558" s="8">
        <v>2220404.4</v>
      </c>
      <c r="AO558" s="13">
        <f>(Cleaned_Data!S558)-((Cleaned_Data!S558)*10%)</f>
        <v>8.1</v>
      </c>
      <c r="AP558" s="13" t="str">
        <v>Risk</v>
      </c>
    </row>
    <row r="559" spans="8:42" x14ac:dyDescent="0.3">
      <c r="H559" s="13" t="s">
        <v>1136</v>
      </c>
      <c r="I559" s="13" t="str">
        <v>Low Stock</v>
      </c>
      <c r="J559" s="43"/>
      <c r="AB559" s="65">
        <v>45905</v>
      </c>
      <c r="AC559" s="66" t="str">
        <f t="shared" si="7"/>
        <v>OnTime</v>
      </c>
      <c r="AJ559" s="11" t="s">
        <v>5868</v>
      </c>
      <c r="AK559" s="8">
        <v>2218816.08</v>
      </c>
      <c r="AO559" s="13">
        <f>(Cleaned_Data!S559)-((Cleaned_Data!S559)*10%)</f>
        <v>10.8</v>
      </c>
      <c r="AP559" s="13" t="str">
        <v>Risk</v>
      </c>
    </row>
    <row r="560" spans="8:42" x14ac:dyDescent="0.3">
      <c r="H560" s="13" t="s">
        <v>1138</v>
      </c>
      <c r="I560" s="13" t="str">
        <v>Low Stock</v>
      </c>
      <c r="J560" s="43"/>
      <c r="AB560" s="65">
        <v>45898</v>
      </c>
      <c r="AC560" s="66" t="str">
        <f t="shared" si="7"/>
        <v>Overdue</v>
      </c>
      <c r="AJ560" s="11" t="s">
        <v>5067</v>
      </c>
      <c r="AK560" s="8">
        <v>2218629.14</v>
      </c>
      <c r="AO560" s="13">
        <f>(Cleaned_Data!S560)-((Cleaned_Data!S560)*10%)</f>
        <v>51.3</v>
      </c>
      <c r="AP560" s="13" t="str">
        <v>Risk</v>
      </c>
    </row>
    <row r="561" spans="8:42" x14ac:dyDescent="0.3">
      <c r="H561" s="13" t="s">
        <v>1140</v>
      </c>
      <c r="I561" s="13" t="str">
        <v>In Stock</v>
      </c>
      <c r="J561" s="43"/>
      <c r="AB561" s="65">
        <v>45892</v>
      </c>
      <c r="AC561" s="66" t="str">
        <f t="shared" si="7"/>
        <v>Overdue</v>
      </c>
      <c r="AJ561" s="11" t="s">
        <v>2541</v>
      </c>
      <c r="AK561" s="8">
        <v>2216781.6</v>
      </c>
      <c r="AO561" s="13">
        <f>(Cleaned_Data!S561)-((Cleaned_Data!S561)*10%)</f>
        <v>108</v>
      </c>
      <c r="AP561" s="13" t="str">
        <v>Safe</v>
      </c>
    </row>
    <row r="562" spans="8:42" x14ac:dyDescent="0.3">
      <c r="H562" s="13" t="s">
        <v>511</v>
      </c>
      <c r="I562" s="13" t="str">
        <v>In Stock</v>
      </c>
      <c r="J562" s="43"/>
      <c r="AB562" s="65">
        <v>45894</v>
      </c>
      <c r="AC562" s="66" t="str">
        <f t="shared" si="7"/>
        <v>Overdue</v>
      </c>
      <c r="AJ562" s="11" t="s">
        <v>1110</v>
      </c>
      <c r="AK562" s="8">
        <v>2216692.14</v>
      </c>
      <c r="AO562" s="13">
        <f>(Cleaned_Data!S562)-((Cleaned_Data!S562)*10%)</f>
        <v>128.69999999999999</v>
      </c>
      <c r="AP562" s="13" t="str">
        <v>Safe</v>
      </c>
    </row>
    <row r="563" spans="8:42" x14ac:dyDescent="0.3">
      <c r="H563" s="13" t="s">
        <v>7556</v>
      </c>
      <c r="I563" s="13" t="str">
        <v>In Stock</v>
      </c>
      <c r="J563" s="43"/>
      <c r="AB563" s="65">
        <v>45877</v>
      </c>
      <c r="AC563" s="66" t="str">
        <f t="shared" si="7"/>
        <v>Overdue</v>
      </c>
      <c r="AJ563" s="11" t="s">
        <v>1112</v>
      </c>
      <c r="AK563" s="8">
        <v>2216511.64</v>
      </c>
      <c r="AO563" s="13">
        <f>(Cleaned_Data!S563)-((Cleaned_Data!S563)*10%)</f>
        <v>166.5</v>
      </c>
      <c r="AP563" s="13" t="str">
        <v>Safe</v>
      </c>
    </row>
    <row r="564" spans="8:42" x14ac:dyDescent="0.3">
      <c r="H564" s="13" t="s">
        <v>1146</v>
      </c>
      <c r="I564" s="13" t="str">
        <v>Low Stock</v>
      </c>
      <c r="J564" s="43"/>
      <c r="AB564" s="65">
        <v>45904</v>
      </c>
      <c r="AC564" s="66" t="str">
        <f t="shared" si="7"/>
        <v>OnTime</v>
      </c>
      <c r="AJ564" s="11" t="s">
        <v>224</v>
      </c>
      <c r="AK564" s="8">
        <v>2215548.96</v>
      </c>
      <c r="AO564" s="13">
        <f>(Cleaned_Data!S564)-((Cleaned_Data!S564)*10%)</f>
        <v>17.100000000000001</v>
      </c>
      <c r="AP564" s="13" t="str">
        <v>Risk</v>
      </c>
    </row>
    <row r="565" spans="8:42" x14ac:dyDescent="0.3">
      <c r="H565" s="13" t="s">
        <v>373</v>
      </c>
      <c r="I565" s="13" t="str">
        <v>In Stock</v>
      </c>
      <c r="J565" s="43"/>
      <c r="AB565" s="65">
        <v>45907</v>
      </c>
      <c r="AC565" s="66" t="str">
        <f t="shared" si="7"/>
        <v>OnTime</v>
      </c>
      <c r="AJ565" s="11" t="s">
        <v>3777</v>
      </c>
      <c r="AK565" s="8">
        <v>2214710.4</v>
      </c>
      <c r="AO565" s="13">
        <f>(Cleaned_Data!S565)-((Cleaned_Data!S565)*10%)</f>
        <v>137.69999999999999</v>
      </c>
      <c r="AP565" s="13" t="str">
        <v>Safe</v>
      </c>
    </row>
    <row r="566" spans="8:42" x14ac:dyDescent="0.3">
      <c r="H566" s="13" t="s">
        <v>1149</v>
      </c>
      <c r="I566" s="13" t="str">
        <v>In Stock</v>
      </c>
      <c r="J566" s="43"/>
      <c r="AB566" s="65">
        <v>45917</v>
      </c>
      <c r="AC566" s="66" t="str">
        <f t="shared" si="7"/>
        <v>OnTime</v>
      </c>
      <c r="AJ566" s="11" t="s">
        <v>5638</v>
      </c>
      <c r="AK566" s="8">
        <v>2212374.9899999998</v>
      </c>
      <c r="AO566" s="13">
        <f>(Cleaned_Data!S566)-((Cleaned_Data!S566)*10%)</f>
        <v>91.8</v>
      </c>
      <c r="AP566" s="13" t="str">
        <v>Safe</v>
      </c>
    </row>
    <row r="567" spans="8:42" x14ac:dyDescent="0.3">
      <c r="H567" s="13" t="s">
        <v>1151</v>
      </c>
      <c r="I567" s="13" t="str">
        <v>In Stock</v>
      </c>
      <c r="J567" s="43"/>
      <c r="AB567" s="65">
        <v>45937</v>
      </c>
      <c r="AC567" s="66" t="str">
        <f t="shared" si="7"/>
        <v>OnTime</v>
      </c>
      <c r="AJ567" s="11" t="s">
        <v>5977</v>
      </c>
      <c r="AK567" s="8">
        <v>2210579.25</v>
      </c>
      <c r="AO567" s="13">
        <f>(Cleaned_Data!S567)-((Cleaned_Data!S567)*10%)</f>
        <v>168.3</v>
      </c>
      <c r="AP567" s="13" t="str">
        <v>Safe</v>
      </c>
    </row>
    <row r="568" spans="8:42" x14ac:dyDescent="0.3">
      <c r="H568" s="13" t="s">
        <v>1153</v>
      </c>
      <c r="I568" s="13" t="str">
        <v>Low Stock</v>
      </c>
      <c r="J568" s="43"/>
      <c r="AB568" s="65">
        <v>45886</v>
      </c>
      <c r="AC568" s="66" t="str">
        <f t="shared" si="7"/>
        <v>Overdue</v>
      </c>
      <c r="AJ568" s="11" t="s">
        <v>7605</v>
      </c>
      <c r="AK568" s="8">
        <v>2209063.44</v>
      </c>
      <c r="AO568" s="13">
        <f>(Cleaned_Data!S568)-((Cleaned_Data!S568)*10%)</f>
        <v>11.7</v>
      </c>
      <c r="AP568" s="13" t="str">
        <v>Risk</v>
      </c>
    </row>
    <row r="569" spans="8:42" x14ac:dyDescent="0.3">
      <c r="H569" s="13" t="s">
        <v>1156</v>
      </c>
      <c r="I569" s="13" t="str">
        <v>Low Stock</v>
      </c>
      <c r="J569" s="43"/>
      <c r="AB569" s="65">
        <v>45895</v>
      </c>
      <c r="AC569" s="66" t="str">
        <f t="shared" si="7"/>
        <v>Overdue</v>
      </c>
      <c r="AJ569" s="11" t="s">
        <v>282</v>
      </c>
      <c r="AK569" s="8">
        <v>2206636.3000000003</v>
      </c>
      <c r="AO569" s="13">
        <f>(Cleaned_Data!S569)-((Cleaned_Data!S569)*10%)</f>
        <v>20.7</v>
      </c>
      <c r="AP569" s="13" t="str">
        <v>Risk</v>
      </c>
    </row>
    <row r="570" spans="8:42" x14ac:dyDescent="0.3">
      <c r="H570" s="13" t="s">
        <v>1158</v>
      </c>
      <c r="I570" s="13" t="str">
        <v>In Stock</v>
      </c>
      <c r="J570" s="43"/>
      <c r="AB570" s="65">
        <v>45924</v>
      </c>
      <c r="AC570" s="66" t="str">
        <f t="shared" si="7"/>
        <v>OnTime</v>
      </c>
      <c r="AJ570" s="11" t="s">
        <v>6643</v>
      </c>
      <c r="AK570" s="8">
        <v>2205037.6</v>
      </c>
      <c r="AO570" s="13">
        <f>(Cleaned_Data!S570)-((Cleaned_Data!S570)*10%)</f>
        <v>98.1</v>
      </c>
      <c r="AP570" s="13" t="str">
        <v>Safe</v>
      </c>
    </row>
    <row r="571" spans="8:42" x14ac:dyDescent="0.3">
      <c r="H571" s="13" t="s">
        <v>1160</v>
      </c>
      <c r="I571" s="13" t="str">
        <v>In Stock</v>
      </c>
      <c r="J571" s="43"/>
      <c r="AB571" s="65">
        <v>45853</v>
      </c>
      <c r="AC571" s="66" t="str">
        <f t="shared" si="7"/>
        <v>Overdue</v>
      </c>
      <c r="AJ571" s="11" t="s">
        <v>6753</v>
      </c>
      <c r="AK571" s="8">
        <v>2203580.7000000002</v>
      </c>
      <c r="AO571" s="13">
        <f>(Cleaned_Data!S571)-((Cleaned_Data!S571)*10%)</f>
        <v>51.3</v>
      </c>
      <c r="AP571" s="13" t="str">
        <v>Safe</v>
      </c>
    </row>
    <row r="572" spans="8:42" x14ac:dyDescent="0.3">
      <c r="H572" s="13" t="s">
        <v>1162</v>
      </c>
      <c r="I572" s="13" t="str">
        <v>In Stock</v>
      </c>
      <c r="J572" s="43"/>
      <c r="AB572" s="65">
        <v>45935</v>
      </c>
      <c r="AC572" s="66" t="str">
        <f t="shared" si="7"/>
        <v>OnTime</v>
      </c>
      <c r="AJ572" s="11" t="s">
        <v>5164</v>
      </c>
      <c r="AK572" s="8">
        <v>2202631.2400000002</v>
      </c>
      <c r="AO572" s="13">
        <f>(Cleaned_Data!S572)-((Cleaned_Data!S572)*10%)</f>
        <v>154.80000000000001</v>
      </c>
      <c r="AP572" s="13" t="str">
        <v>Safe</v>
      </c>
    </row>
    <row r="573" spans="8:42" x14ac:dyDescent="0.3">
      <c r="H573" s="13" t="s">
        <v>1164</v>
      </c>
      <c r="I573" s="13" t="str">
        <v>Low Stock</v>
      </c>
      <c r="J573" s="43"/>
      <c r="AB573" s="65">
        <v>45884</v>
      </c>
      <c r="AC573" s="66" t="str">
        <f t="shared" si="7"/>
        <v>Overdue</v>
      </c>
      <c r="AJ573" s="11" t="s">
        <v>4107</v>
      </c>
      <c r="AK573" s="8">
        <v>2201574.21</v>
      </c>
      <c r="AO573" s="13">
        <f>(Cleaned_Data!S573)-((Cleaned_Data!S573)*10%)</f>
        <v>55.8</v>
      </c>
      <c r="AP573" s="13" t="str">
        <v>Risk</v>
      </c>
    </row>
    <row r="574" spans="8:42" x14ac:dyDescent="0.3">
      <c r="H574" s="13" t="s">
        <v>1166</v>
      </c>
      <c r="I574" s="13" t="str">
        <v>In Stock</v>
      </c>
      <c r="J574" s="43"/>
      <c r="AB574" s="65">
        <v>45856</v>
      </c>
      <c r="AC574" s="66" t="str">
        <f t="shared" si="7"/>
        <v>Overdue</v>
      </c>
      <c r="AJ574" s="11" t="s">
        <v>301</v>
      </c>
      <c r="AK574" s="8">
        <v>2200827.02</v>
      </c>
      <c r="AO574" s="13">
        <f>(Cleaned_Data!S574)-((Cleaned_Data!S574)*10%)</f>
        <v>105.3</v>
      </c>
      <c r="AP574" s="13" t="str">
        <v>Safe</v>
      </c>
    </row>
    <row r="575" spans="8:42" x14ac:dyDescent="0.3">
      <c r="H575" s="13" t="s">
        <v>1168</v>
      </c>
      <c r="I575" s="13" t="str">
        <v>In Stock</v>
      </c>
      <c r="J575" s="43"/>
      <c r="AB575" s="65">
        <v>45866</v>
      </c>
      <c r="AC575" s="66" t="str">
        <f t="shared" si="7"/>
        <v>Overdue</v>
      </c>
      <c r="AJ575" s="11" t="s">
        <v>7539</v>
      </c>
      <c r="AK575" s="8">
        <v>2200433.36</v>
      </c>
      <c r="AO575" s="13">
        <f>(Cleaned_Data!S575)-((Cleaned_Data!S575)*10%)</f>
        <v>132.30000000000001</v>
      </c>
      <c r="AP575" s="13" t="str">
        <v>Safe</v>
      </c>
    </row>
    <row r="576" spans="8:42" x14ac:dyDescent="0.3">
      <c r="H576" s="13" t="s">
        <v>1171</v>
      </c>
      <c r="I576" s="13" t="str">
        <v>Low Stock</v>
      </c>
      <c r="J576" s="43"/>
      <c r="AB576" s="65">
        <v>45898</v>
      </c>
      <c r="AC576" s="66" t="str">
        <f t="shared" si="7"/>
        <v>Overdue</v>
      </c>
      <c r="AJ576" s="11" t="s">
        <v>1122</v>
      </c>
      <c r="AK576" s="8">
        <v>2200408.5</v>
      </c>
      <c r="AO576" s="13">
        <f>(Cleaned_Data!S576)-((Cleaned_Data!S576)*10%)</f>
        <v>61.2</v>
      </c>
      <c r="AP576" s="13" t="str">
        <v>Risk</v>
      </c>
    </row>
    <row r="577" spans="8:42" x14ac:dyDescent="0.3">
      <c r="H577" s="13" t="s">
        <v>1173</v>
      </c>
      <c r="I577" s="13" t="str">
        <v>In Stock</v>
      </c>
      <c r="J577" s="43"/>
      <c r="AB577" s="65">
        <v>45934</v>
      </c>
      <c r="AC577" s="66" t="str">
        <f t="shared" si="7"/>
        <v>OnTime</v>
      </c>
      <c r="AJ577" s="11" t="s">
        <v>7330</v>
      </c>
      <c r="AK577" s="8">
        <v>2198429.5499999998</v>
      </c>
      <c r="AO577" s="13">
        <f>(Cleaned_Data!S577)-((Cleaned_Data!S577)*10%)</f>
        <v>95.4</v>
      </c>
      <c r="AP577" s="13" t="str">
        <v>Safe</v>
      </c>
    </row>
    <row r="578" spans="8:42" x14ac:dyDescent="0.3">
      <c r="H578" s="13" t="s">
        <v>5755</v>
      </c>
      <c r="I578" s="13" t="str">
        <v>In Stock</v>
      </c>
      <c r="J578" s="43"/>
      <c r="AB578" s="65">
        <v>45854</v>
      </c>
      <c r="AC578" s="66" t="str">
        <f t="shared" si="7"/>
        <v>Overdue</v>
      </c>
      <c r="AJ578" s="11" t="s">
        <v>3436</v>
      </c>
      <c r="AK578" s="8">
        <v>2197739.83</v>
      </c>
      <c r="AO578" s="13">
        <f>(Cleaned_Data!S578)-((Cleaned_Data!S578)*10%)</f>
        <v>45</v>
      </c>
      <c r="AP578" s="13" t="str">
        <v>Safe</v>
      </c>
    </row>
    <row r="579" spans="8:42" x14ac:dyDescent="0.3">
      <c r="H579" s="13" t="s">
        <v>1177</v>
      </c>
      <c r="I579" s="13" t="str">
        <v>Low Stock</v>
      </c>
      <c r="J579" s="43"/>
      <c r="AB579" s="65">
        <v>45935</v>
      </c>
      <c r="AC579" s="66" t="str">
        <f t="shared" ref="AC579:AC642" si="8">IF(AB579="","No Date", IF(AB579&lt;$AC$1,"Overdue","OnTime"))</f>
        <v>OnTime</v>
      </c>
      <c r="AJ579" s="11" t="s">
        <v>873</v>
      </c>
      <c r="AK579" s="8">
        <v>2196381.71</v>
      </c>
      <c r="AO579" s="13">
        <f>(Cleaned_Data!S579)-((Cleaned_Data!S579)*10%)</f>
        <v>0</v>
      </c>
      <c r="AP579" s="13" t="str">
        <v>Risk</v>
      </c>
    </row>
    <row r="580" spans="8:42" x14ac:dyDescent="0.3">
      <c r="H580" s="13" t="s">
        <v>7557</v>
      </c>
      <c r="I580" s="13" t="str">
        <v>In Stock</v>
      </c>
      <c r="J580" s="43"/>
      <c r="AB580" s="65">
        <v>45937</v>
      </c>
      <c r="AC580" s="66" t="str">
        <f t="shared" si="8"/>
        <v>OnTime</v>
      </c>
      <c r="AJ580" s="11" t="s">
        <v>6820</v>
      </c>
      <c r="AK580" s="8">
        <v>2194108.96</v>
      </c>
      <c r="AO580" s="13">
        <f>(Cleaned_Data!S580)-((Cleaned_Data!S580)*10%)</f>
        <v>133.19999999999999</v>
      </c>
      <c r="AP580" s="13" t="str">
        <v>Safe</v>
      </c>
    </row>
    <row r="581" spans="8:42" x14ac:dyDescent="0.3">
      <c r="H581" s="13" t="s">
        <v>1181</v>
      </c>
      <c r="I581" s="13" t="str">
        <v>In Stock</v>
      </c>
      <c r="J581" s="43"/>
      <c r="AB581" s="65">
        <v>45927</v>
      </c>
      <c r="AC581" s="66" t="str">
        <f t="shared" si="8"/>
        <v>OnTime</v>
      </c>
      <c r="AJ581" s="11" t="s">
        <v>3462</v>
      </c>
      <c r="AK581" s="8">
        <v>2189182.8000000003</v>
      </c>
      <c r="AO581" s="13">
        <f>(Cleaned_Data!S581)-((Cleaned_Data!S581)*10%)</f>
        <v>112.5</v>
      </c>
      <c r="AP581" s="13" t="str">
        <v>Safe</v>
      </c>
    </row>
    <row r="582" spans="8:42" x14ac:dyDescent="0.3">
      <c r="H582" s="13" t="s">
        <v>1183</v>
      </c>
      <c r="I582" s="13" t="str">
        <v>Low Stock</v>
      </c>
      <c r="J582" s="43"/>
      <c r="AB582" s="65">
        <v>45931</v>
      </c>
      <c r="AC582" s="66" t="str">
        <f t="shared" si="8"/>
        <v>OnTime</v>
      </c>
      <c r="AJ582" s="11" t="s">
        <v>392</v>
      </c>
      <c r="AK582" s="8">
        <v>2186897.2000000002</v>
      </c>
      <c r="AO582" s="13">
        <f>(Cleaned_Data!S582)-((Cleaned_Data!S582)*10%)</f>
        <v>50.4</v>
      </c>
      <c r="AP582" s="13" t="str">
        <v>Risk</v>
      </c>
    </row>
    <row r="583" spans="8:42" x14ac:dyDescent="0.3">
      <c r="H583" s="13" t="s">
        <v>1185</v>
      </c>
      <c r="I583" s="13" t="str">
        <v>In Stock</v>
      </c>
      <c r="J583" s="43"/>
      <c r="AB583" s="65">
        <v>45930</v>
      </c>
      <c r="AC583" s="66" t="str">
        <f t="shared" si="8"/>
        <v>OnTime</v>
      </c>
      <c r="AJ583" s="11" t="s">
        <v>230</v>
      </c>
      <c r="AK583" s="8">
        <v>2185453.0300000003</v>
      </c>
      <c r="AO583" s="13">
        <f>(Cleaned_Data!S583)-((Cleaned_Data!S583)*10%)</f>
        <v>135.9</v>
      </c>
      <c r="AP583" s="13" t="str">
        <v>Safe</v>
      </c>
    </row>
    <row r="584" spans="8:42" x14ac:dyDescent="0.3">
      <c r="H584" s="13" t="s">
        <v>1187</v>
      </c>
      <c r="I584" s="13" t="str">
        <v>In Stock</v>
      </c>
      <c r="J584" s="43"/>
      <c r="AB584" s="65">
        <v>45913</v>
      </c>
      <c r="AC584" s="66" t="str">
        <f t="shared" si="8"/>
        <v>OnTime</v>
      </c>
      <c r="AJ584" s="11" t="s">
        <v>4686</v>
      </c>
      <c r="AK584" s="8">
        <v>2185396.3199999998</v>
      </c>
      <c r="AO584" s="13">
        <f>(Cleaned_Data!S584)-((Cleaned_Data!S584)*10%)</f>
        <v>96.3</v>
      </c>
      <c r="AP584" s="13" t="str">
        <v>Safe</v>
      </c>
    </row>
    <row r="585" spans="8:42" x14ac:dyDescent="0.3">
      <c r="H585" s="13" t="s">
        <v>1189</v>
      </c>
      <c r="I585" s="13" t="str">
        <v>Low Stock</v>
      </c>
      <c r="J585" s="43"/>
      <c r="AB585" s="65">
        <v>45890</v>
      </c>
      <c r="AC585" s="66" t="str">
        <f t="shared" si="8"/>
        <v>Overdue</v>
      </c>
      <c r="AJ585" s="11" t="s">
        <v>3450</v>
      </c>
      <c r="AK585" s="8">
        <v>2185171.7599999998</v>
      </c>
      <c r="AO585" s="13">
        <f>(Cleaned_Data!S585)-((Cleaned_Data!S585)*10%)</f>
        <v>0</v>
      </c>
      <c r="AP585" s="13" t="str">
        <v>Risk</v>
      </c>
    </row>
    <row r="586" spans="8:42" x14ac:dyDescent="0.3">
      <c r="H586" s="13" t="s">
        <v>1191</v>
      </c>
      <c r="I586" s="13" t="str">
        <v>In Stock</v>
      </c>
      <c r="J586" s="43"/>
      <c r="AB586" s="65">
        <v>45903</v>
      </c>
      <c r="AC586" s="66" t="str">
        <f t="shared" si="8"/>
        <v>OnTime</v>
      </c>
      <c r="AJ586" s="11" t="s">
        <v>3113</v>
      </c>
      <c r="AK586" s="8">
        <v>2183766.81</v>
      </c>
      <c r="AO586" s="13">
        <f>(Cleaned_Data!S586)-((Cleaned_Data!S586)*10%)</f>
        <v>123.3</v>
      </c>
      <c r="AP586" s="13" t="str">
        <v>Safe</v>
      </c>
    </row>
    <row r="587" spans="8:42" x14ac:dyDescent="0.3">
      <c r="H587" s="13" t="s">
        <v>1193</v>
      </c>
      <c r="I587" s="13" t="str">
        <v>In Stock</v>
      </c>
      <c r="J587" s="43"/>
      <c r="AB587" s="65">
        <v>45909</v>
      </c>
      <c r="AC587" s="66" t="str">
        <f t="shared" si="8"/>
        <v>OnTime</v>
      </c>
      <c r="AJ587" s="11" t="s">
        <v>2070</v>
      </c>
      <c r="AK587" s="8">
        <v>2182348.06</v>
      </c>
      <c r="AO587" s="13">
        <f>(Cleaned_Data!S587)-((Cleaned_Data!S587)*10%)</f>
        <v>94.5</v>
      </c>
      <c r="AP587" s="13" t="str">
        <v>Risk</v>
      </c>
    </row>
    <row r="588" spans="8:42" x14ac:dyDescent="0.3">
      <c r="H588" s="13" t="s">
        <v>1195</v>
      </c>
      <c r="I588" s="13" t="str">
        <v>In Stock</v>
      </c>
      <c r="J588" s="43"/>
      <c r="AB588" s="65">
        <v>45893</v>
      </c>
      <c r="AC588" s="66" t="str">
        <f t="shared" si="8"/>
        <v>Overdue</v>
      </c>
      <c r="AJ588" s="11" t="s">
        <v>4818</v>
      </c>
      <c r="AK588" s="8">
        <v>2179458.36</v>
      </c>
      <c r="AO588" s="13">
        <f>(Cleaned_Data!S588)-((Cleaned_Data!S588)*10%)</f>
        <v>164.7</v>
      </c>
      <c r="AP588" s="13" t="str">
        <v>Safe</v>
      </c>
    </row>
    <row r="589" spans="8:42" x14ac:dyDescent="0.3">
      <c r="H589" s="13" t="s">
        <v>1197</v>
      </c>
      <c r="I589" s="13" t="str">
        <v>Low Stock</v>
      </c>
      <c r="J589" s="43"/>
      <c r="AB589" s="65">
        <v>45858</v>
      </c>
      <c r="AC589" s="66" t="str">
        <f t="shared" si="8"/>
        <v>Overdue</v>
      </c>
      <c r="AJ589" s="11" t="s">
        <v>6477</v>
      </c>
      <c r="AK589" s="8">
        <v>2179198.5</v>
      </c>
      <c r="AO589" s="13">
        <f>(Cleaned_Data!S589)-((Cleaned_Data!S589)*10%)</f>
        <v>0</v>
      </c>
      <c r="AP589" s="13" t="str">
        <v>Risk</v>
      </c>
    </row>
    <row r="590" spans="8:42" x14ac:dyDescent="0.3">
      <c r="H590" s="13" t="s">
        <v>1199</v>
      </c>
      <c r="I590" s="13" t="str">
        <v>In Stock</v>
      </c>
      <c r="J590" s="43"/>
      <c r="AB590" s="65">
        <v>45916</v>
      </c>
      <c r="AC590" s="66" t="str">
        <f t="shared" si="8"/>
        <v>OnTime</v>
      </c>
      <c r="AJ590" s="11" t="s">
        <v>2144</v>
      </c>
      <c r="AK590" s="8">
        <v>2177199.7999999998</v>
      </c>
      <c r="AO590" s="13">
        <f>(Cleaned_Data!S590)-((Cleaned_Data!S590)*10%)</f>
        <v>137.69999999999999</v>
      </c>
      <c r="AP590" s="13" t="str">
        <v>Safe</v>
      </c>
    </row>
    <row r="591" spans="8:42" x14ac:dyDescent="0.3">
      <c r="H591" s="13" t="s">
        <v>1784</v>
      </c>
      <c r="I591" s="13" t="str">
        <v>Low Stock</v>
      </c>
      <c r="J591" s="43"/>
      <c r="AB591" s="65">
        <v>45904</v>
      </c>
      <c r="AC591" s="66" t="str">
        <f t="shared" si="8"/>
        <v>OnTime</v>
      </c>
      <c r="AJ591" s="11" t="s">
        <v>2716</v>
      </c>
      <c r="AK591" s="8">
        <v>2175665.44</v>
      </c>
      <c r="AO591" s="13">
        <f>(Cleaned_Data!S591)-((Cleaned_Data!S591)*10%)</f>
        <v>18</v>
      </c>
      <c r="AP591" s="13" t="str">
        <v>Risk</v>
      </c>
    </row>
    <row r="592" spans="8:42" x14ac:dyDescent="0.3">
      <c r="H592" s="13" t="s">
        <v>1203</v>
      </c>
      <c r="I592" s="13" t="str">
        <v>In Stock</v>
      </c>
      <c r="J592" s="43"/>
      <c r="AB592" s="65">
        <v>45913</v>
      </c>
      <c r="AC592" s="66" t="str">
        <f t="shared" si="8"/>
        <v>OnTime</v>
      </c>
      <c r="AJ592" s="11" t="s">
        <v>5006</v>
      </c>
      <c r="AK592" s="8">
        <v>2171519.38</v>
      </c>
      <c r="AO592" s="13">
        <f>(Cleaned_Data!S592)-((Cleaned_Data!S592)*10%)</f>
        <v>147.6</v>
      </c>
      <c r="AP592" s="13" t="str">
        <v>Safe</v>
      </c>
    </row>
    <row r="593" spans="8:42" x14ac:dyDescent="0.3">
      <c r="H593" s="13" t="s">
        <v>1205</v>
      </c>
      <c r="I593" s="13" t="str">
        <v>In Stock</v>
      </c>
      <c r="J593" s="43"/>
      <c r="AB593" s="65">
        <v>45921</v>
      </c>
      <c r="AC593" s="66" t="str">
        <f t="shared" si="8"/>
        <v>OnTime</v>
      </c>
      <c r="AJ593" s="11" t="s">
        <v>3464</v>
      </c>
      <c r="AK593" s="8">
        <v>2170317.5499999998</v>
      </c>
      <c r="AO593" s="13">
        <f>(Cleaned_Data!S593)-((Cleaned_Data!S593)*10%)</f>
        <v>75.599999999999994</v>
      </c>
      <c r="AP593" s="13" t="str">
        <v>Safe</v>
      </c>
    </row>
    <row r="594" spans="8:42" x14ac:dyDescent="0.3">
      <c r="H594" s="13" t="s">
        <v>1207</v>
      </c>
      <c r="I594" s="13" t="str">
        <v>In Stock</v>
      </c>
      <c r="J594" s="43"/>
      <c r="AB594" s="65">
        <v>45909</v>
      </c>
      <c r="AC594" s="66" t="str">
        <f t="shared" si="8"/>
        <v>OnTime</v>
      </c>
      <c r="AJ594" s="11" t="s">
        <v>685</v>
      </c>
      <c r="AK594" s="8">
        <v>2169223.44</v>
      </c>
      <c r="AO594" s="13">
        <f>(Cleaned_Data!S594)-((Cleaned_Data!S594)*10%)</f>
        <v>144</v>
      </c>
      <c r="AP594" s="13" t="str">
        <v>Safe</v>
      </c>
    </row>
    <row r="595" spans="8:42" x14ac:dyDescent="0.3">
      <c r="H595" s="13" t="s">
        <v>1209</v>
      </c>
      <c r="I595" s="13" t="str">
        <v>In Stock</v>
      </c>
      <c r="J595" s="43"/>
      <c r="AB595" s="65">
        <v>45928</v>
      </c>
      <c r="AC595" s="66" t="str">
        <f t="shared" si="8"/>
        <v>OnTime</v>
      </c>
      <c r="AJ595" s="11" t="s">
        <v>2997</v>
      </c>
      <c r="AK595" s="8">
        <v>2168169.2600000002</v>
      </c>
      <c r="AO595" s="13">
        <f>(Cleaned_Data!S595)-((Cleaned_Data!S595)*10%)</f>
        <v>63</v>
      </c>
      <c r="AP595" s="13" t="str">
        <v>Safe</v>
      </c>
    </row>
    <row r="596" spans="8:42" x14ac:dyDescent="0.3">
      <c r="H596" s="13" t="s">
        <v>7558</v>
      </c>
      <c r="I596" s="13" t="str">
        <v>In Stock</v>
      </c>
      <c r="J596" s="43"/>
      <c r="AB596" s="65">
        <v>45873</v>
      </c>
      <c r="AC596" s="66" t="str">
        <f t="shared" si="8"/>
        <v>Overdue</v>
      </c>
      <c r="AJ596" s="11" t="s">
        <v>2188</v>
      </c>
      <c r="AK596" s="8">
        <v>2167983.96</v>
      </c>
      <c r="AO596" s="13">
        <f>(Cleaned_Data!S596)-((Cleaned_Data!S596)*10%)</f>
        <v>87.3</v>
      </c>
      <c r="AP596" s="13" t="str">
        <v>Safe</v>
      </c>
    </row>
    <row r="597" spans="8:42" x14ac:dyDescent="0.3">
      <c r="H597" s="13" t="s">
        <v>1213</v>
      </c>
      <c r="I597" s="13" t="str">
        <v>In Stock</v>
      </c>
      <c r="J597" s="43"/>
      <c r="AB597" s="65">
        <v>45854</v>
      </c>
      <c r="AC597" s="66" t="str">
        <f t="shared" si="8"/>
        <v>Overdue</v>
      </c>
      <c r="AJ597" s="11" t="s">
        <v>7585</v>
      </c>
      <c r="AK597" s="8">
        <v>2159251.38</v>
      </c>
      <c r="AO597" s="13">
        <f>(Cleaned_Data!S597)-((Cleaned_Data!S597)*10%)</f>
        <v>76.5</v>
      </c>
      <c r="AP597" s="13" t="str">
        <v>Safe</v>
      </c>
    </row>
    <row r="598" spans="8:42" x14ac:dyDescent="0.3">
      <c r="H598" s="13" t="s">
        <v>1215</v>
      </c>
      <c r="I598" s="13" t="str">
        <v>Low Stock</v>
      </c>
      <c r="J598" s="43"/>
      <c r="AB598" s="65">
        <v>45855</v>
      </c>
      <c r="AC598" s="66" t="str">
        <f t="shared" si="8"/>
        <v>Overdue</v>
      </c>
      <c r="AJ598" s="11" t="s">
        <v>1508</v>
      </c>
      <c r="AK598" s="8">
        <v>2157102.29</v>
      </c>
      <c r="AO598" s="13">
        <f>(Cleaned_Data!S598)-((Cleaned_Data!S598)*10%)</f>
        <v>0</v>
      </c>
      <c r="AP598" s="13" t="str">
        <v>Risk</v>
      </c>
    </row>
    <row r="599" spans="8:42" x14ac:dyDescent="0.3">
      <c r="H599" s="13" t="s">
        <v>1217</v>
      </c>
      <c r="I599" s="13" t="str">
        <v>Low Stock</v>
      </c>
      <c r="J599" s="43"/>
      <c r="AB599" s="65">
        <v>45926</v>
      </c>
      <c r="AC599" s="66" t="str">
        <f t="shared" si="8"/>
        <v>OnTime</v>
      </c>
      <c r="AJ599" s="11" t="s">
        <v>1318</v>
      </c>
      <c r="AK599" s="8">
        <v>2156142.08</v>
      </c>
      <c r="AO599" s="13">
        <f>(Cleaned_Data!S599)-((Cleaned_Data!S599)*10%)</f>
        <v>18.899999999999999</v>
      </c>
      <c r="AP599" s="13" t="str">
        <v>Risk</v>
      </c>
    </row>
    <row r="600" spans="8:42" x14ac:dyDescent="0.3">
      <c r="H600" s="13" t="s">
        <v>1219</v>
      </c>
      <c r="I600" s="13" t="str">
        <v>In Stock</v>
      </c>
      <c r="J600" s="43"/>
      <c r="AB600" s="65">
        <v>45865</v>
      </c>
      <c r="AC600" s="66" t="str">
        <f t="shared" si="8"/>
        <v>Overdue</v>
      </c>
      <c r="AJ600" s="11" t="s">
        <v>1935</v>
      </c>
      <c r="AK600" s="8">
        <v>2155753.9500000002</v>
      </c>
      <c r="AO600" s="13">
        <f>(Cleaned_Data!S600)-((Cleaned_Data!S600)*10%)</f>
        <v>128.69999999999999</v>
      </c>
      <c r="AP600" s="13" t="str">
        <v>Safe</v>
      </c>
    </row>
    <row r="601" spans="8:42" x14ac:dyDescent="0.3">
      <c r="H601" s="13" t="s">
        <v>1221</v>
      </c>
      <c r="I601" s="13" t="str">
        <v>In Stock</v>
      </c>
      <c r="J601" s="43"/>
      <c r="AB601" s="65">
        <v>45915</v>
      </c>
      <c r="AC601" s="66" t="str">
        <f t="shared" si="8"/>
        <v>OnTime</v>
      </c>
      <c r="AJ601" s="11" t="s">
        <v>807</v>
      </c>
      <c r="AK601" s="8">
        <v>2153260.6999999997</v>
      </c>
      <c r="AO601" s="13">
        <f>(Cleaned_Data!S601)-((Cleaned_Data!S601)*10%)</f>
        <v>150.30000000000001</v>
      </c>
      <c r="AP601" s="13" t="str">
        <v>Safe</v>
      </c>
    </row>
    <row r="602" spans="8:42" x14ac:dyDescent="0.3">
      <c r="H602" s="13" t="s">
        <v>1223</v>
      </c>
      <c r="I602" s="13" t="str">
        <v>In Stock</v>
      </c>
      <c r="J602" s="43"/>
      <c r="AB602" s="65">
        <v>45855</v>
      </c>
      <c r="AC602" s="66" t="str">
        <f t="shared" si="8"/>
        <v>Overdue</v>
      </c>
      <c r="AJ602" s="11" t="s">
        <v>3600</v>
      </c>
      <c r="AK602" s="8">
        <v>2149592.44</v>
      </c>
      <c r="AO602" s="13">
        <f>(Cleaned_Data!S602)-((Cleaned_Data!S602)*10%)</f>
        <v>171.9</v>
      </c>
      <c r="AP602" s="13" t="str">
        <v>Safe</v>
      </c>
    </row>
    <row r="603" spans="8:42" x14ac:dyDescent="0.3">
      <c r="H603" s="13" t="s">
        <v>1225</v>
      </c>
      <c r="I603" s="13" t="str">
        <v>Low Stock</v>
      </c>
      <c r="J603" s="43"/>
      <c r="AB603" s="65">
        <v>45938</v>
      </c>
      <c r="AC603" s="66" t="str">
        <f t="shared" si="8"/>
        <v>OnTime</v>
      </c>
      <c r="AJ603" s="11" t="s">
        <v>6621</v>
      </c>
      <c r="AK603" s="8">
        <v>2146163.5799999996</v>
      </c>
      <c r="AO603" s="13">
        <f>(Cleaned_Data!S603)-((Cleaned_Data!S603)*10%)</f>
        <v>17.100000000000001</v>
      </c>
      <c r="AP603" s="13" t="str">
        <v>Risk</v>
      </c>
    </row>
    <row r="604" spans="8:42" x14ac:dyDescent="0.3">
      <c r="H604" s="13" t="s">
        <v>1227</v>
      </c>
      <c r="I604" s="13" t="str">
        <v>In Stock</v>
      </c>
      <c r="J604" s="43"/>
      <c r="AB604" s="65">
        <v>45919</v>
      </c>
      <c r="AC604" s="66" t="str">
        <f t="shared" si="8"/>
        <v>OnTime</v>
      </c>
      <c r="AJ604" s="11" t="s">
        <v>6325</v>
      </c>
      <c r="AK604" s="8">
        <v>2145479.8000000003</v>
      </c>
      <c r="AO604" s="13">
        <f>(Cleaned_Data!S604)-((Cleaned_Data!S604)*10%)</f>
        <v>107.1</v>
      </c>
      <c r="AP604" s="13" t="str">
        <v>Safe</v>
      </c>
    </row>
    <row r="605" spans="8:42" x14ac:dyDescent="0.3">
      <c r="H605" s="13" t="s">
        <v>1229</v>
      </c>
      <c r="I605" s="13" t="str">
        <v>Low Stock</v>
      </c>
      <c r="J605" s="43"/>
      <c r="AB605" s="65">
        <v>45855</v>
      </c>
      <c r="AC605" s="66" t="str">
        <f t="shared" si="8"/>
        <v>Overdue</v>
      </c>
      <c r="AJ605" s="11" t="s">
        <v>4928</v>
      </c>
      <c r="AK605" s="8">
        <v>2142513.21</v>
      </c>
      <c r="AO605" s="13">
        <f>(Cleaned_Data!S605)-((Cleaned_Data!S605)*10%)</f>
        <v>0</v>
      </c>
      <c r="AP605" s="13" t="str">
        <v>Risk</v>
      </c>
    </row>
    <row r="606" spans="8:42" x14ac:dyDescent="0.3">
      <c r="H606" s="13" t="s">
        <v>1231</v>
      </c>
      <c r="I606" s="13" t="str">
        <v>In Stock</v>
      </c>
      <c r="J606" s="43"/>
      <c r="AB606" s="65">
        <v>45875</v>
      </c>
      <c r="AC606" s="66" t="str">
        <f t="shared" si="8"/>
        <v>Overdue</v>
      </c>
      <c r="AJ606" s="11" t="s">
        <v>1080</v>
      </c>
      <c r="AK606" s="8">
        <v>2139598.92</v>
      </c>
      <c r="AO606" s="13">
        <f>(Cleaned_Data!S606)-((Cleaned_Data!S606)*10%)</f>
        <v>100.8</v>
      </c>
      <c r="AP606" s="13" t="str">
        <v>Safe</v>
      </c>
    </row>
    <row r="607" spans="8:42" x14ac:dyDescent="0.3">
      <c r="H607" s="13" t="s">
        <v>1233</v>
      </c>
      <c r="I607" s="13" t="str">
        <v>In Stock</v>
      </c>
      <c r="J607" s="43"/>
      <c r="AB607" s="65">
        <v>45866</v>
      </c>
      <c r="AC607" s="66" t="str">
        <f t="shared" si="8"/>
        <v>Overdue</v>
      </c>
      <c r="AJ607" s="11" t="s">
        <v>2400</v>
      </c>
      <c r="AK607" s="8">
        <v>2136757.94</v>
      </c>
      <c r="AO607" s="13">
        <f>(Cleaned_Data!S607)-((Cleaned_Data!S607)*10%)</f>
        <v>117</v>
      </c>
      <c r="AP607" s="13" t="str">
        <v>Safe</v>
      </c>
    </row>
    <row r="608" spans="8:42" x14ac:dyDescent="0.3">
      <c r="H608" s="13" t="s">
        <v>1235</v>
      </c>
      <c r="I608" s="13" t="str">
        <v>Low Stock</v>
      </c>
      <c r="J608" s="43"/>
      <c r="AB608" s="65">
        <v>45918</v>
      </c>
      <c r="AC608" s="66" t="str">
        <f t="shared" si="8"/>
        <v>OnTime</v>
      </c>
      <c r="AJ608" s="11" t="s">
        <v>144</v>
      </c>
      <c r="AK608" s="8">
        <v>2135228.04</v>
      </c>
      <c r="AO608" s="13">
        <f>(Cleaned_Data!S608)-((Cleaned_Data!S608)*10%)</f>
        <v>4.5</v>
      </c>
      <c r="AP608" s="13" t="str">
        <v>Risk</v>
      </c>
    </row>
    <row r="609" spans="8:42" x14ac:dyDescent="0.3">
      <c r="H609" s="13" t="s">
        <v>1237</v>
      </c>
      <c r="I609" s="13" t="str">
        <v>In Stock</v>
      </c>
      <c r="J609" s="43"/>
      <c r="AB609" s="65">
        <v>45870</v>
      </c>
      <c r="AC609" s="66" t="str">
        <f t="shared" si="8"/>
        <v>Overdue</v>
      </c>
      <c r="AJ609" s="11" t="s">
        <v>4501</v>
      </c>
      <c r="AK609" s="8">
        <v>2135215.44</v>
      </c>
      <c r="AO609" s="13">
        <f>(Cleaned_Data!S609)-((Cleaned_Data!S609)*10%)</f>
        <v>109.8</v>
      </c>
      <c r="AP609" s="13" t="str">
        <v>Safe</v>
      </c>
    </row>
    <row r="610" spans="8:42" x14ac:dyDescent="0.3">
      <c r="H610" s="13" t="s">
        <v>1239</v>
      </c>
      <c r="I610" s="13" t="str">
        <v>In Stock</v>
      </c>
      <c r="J610" s="43"/>
      <c r="AB610" s="65">
        <v>45912</v>
      </c>
      <c r="AC610" s="66" t="str">
        <f t="shared" si="8"/>
        <v>OnTime</v>
      </c>
      <c r="AJ610" s="11" t="s">
        <v>5492</v>
      </c>
      <c r="AK610" s="8">
        <v>2133016.1999999997</v>
      </c>
      <c r="AO610" s="13">
        <f>(Cleaned_Data!S610)-((Cleaned_Data!S610)*10%)</f>
        <v>45</v>
      </c>
      <c r="AP610" s="13" t="str">
        <v>Safe</v>
      </c>
    </row>
    <row r="611" spans="8:42" x14ac:dyDescent="0.3">
      <c r="H611" s="13" t="s">
        <v>7559</v>
      </c>
      <c r="I611" s="13" t="str">
        <v>In Stock</v>
      </c>
      <c r="J611" s="43"/>
      <c r="AB611" s="65">
        <v>45863</v>
      </c>
      <c r="AC611" s="66" t="str">
        <f t="shared" si="8"/>
        <v>Overdue</v>
      </c>
      <c r="AJ611" s="11" t="s">
        <v>4386</v>
      </c>
      <c r="AK611" s="8">
        <v>2126528.69</v>
      </c>
      <c r="AO611" s="13">
        <f>(Cleaned_Data!S611)-((Cleaned_Data!S611)*10%)</f>
        <v>135.9</v>
      </c>
      <c r="AP611" s="13" t="str">
        <v>Safe</v>
      </c>
    </row>
    <row r="612" spans="8:42" x14ac:dyDescent="0.3">
      <c r="H612" s="13" t="s">
        <v>1244</v>
      </c>
      <c r="I612" s="13" t="str">
        <v>In Stock</v>
      </c>
      <c r="J612" s="43"/>
      <c r="AB612" s="65">
        <v>45934</v>
      </c>
      <c r="AC612" s="66" t="str">
        <f t="shared" si="8"/>
        <v>OnTime</v>
      </c>
      <c r="AJ612" s="11" t="s">
        <v>6568</v>
      </c>
      <c r="AK612" s="8">
        <v>2125346.6</v>
      </c>
      <c r="AO612" s="13">
        <f>(Cleaned_Data!S612)-((Cleaned_Data!S612)*10%)</f>
        <v>92.7</v>
      </c>
      <c r="AP612" s="13" t="str">
        <v>Safe</v>
      </c>
    </row>
    <row r="613" spans="8:42" x14ac:dyDescent="0.3">
      <c r="H613" s="13" t="s">
        <v>1246</v>
      </c>
      <c r="I613" s="13" t="str">
        <v>Low Stock</v>
      </c>
      <c r="J613" s="43"/>
      <c r="AB613" s="65">
        <v>45932</v>
      </c>
      <c r="AC613" s="66" t="str">
        <f t="shared" si="8"/>
        <v>OnTime</v>
      </c>
      <c r="AJ613" s="11" t="s">
        <v>3482</v>
      </c>
      <c r="AK613" s="8">
        <v>2122787.06</v>
      </c>
      <c r="AO613" s="13">
        <f>(Cleaned_Data!S613)-((Cleaned_Data!S613)*10%)</f>
        <v>9.9</v>
      </c>
      <c r="AP613" s="13" t="str">
        <v>Risk</v>
      </c>
    </row>
    <row r="614" spans="8:42" x14ac:dyDescent="0.3">
      <c r="H614" s="13" t="s">
        <v>1248</v>
      </c>
      <c r="I614" s="13" t="str">
        <v>In Stock</v>
      </c>
      <c r="J614" s="43"/>
      <c r="AB614" s="65">
        <v>45908</v>
      </c>
      <c r="AC614" s="66" t="str">
        <f t="shared" si="8"/>
        <v>OnTime</v>
      </c>
      <c r="AJ614" s="11" t="s">
        <v>4590</v>
      </c>
      <c r="AK614" s="8">
        <v>2118425.0099999998</v>
      </c>
      <c r="AO614" s="13">
        <f>(Cleaned_Data!S614)-((Cleaned_Data!S614)*10%)</f>
        <v>97.2</v>
      </c>
      <c r="AP614" s="13" t="str">
        <v>Safe</v>
      </c>
    </row>
    <row r="615" spans="8:42" x14ac:dyDescent="0.3">
      <c r="H615" s="13" t="s">
        <v>1250</v>
      </c>
      <c r="I615" s="13" t="str">
        <v>Low Stock</v>
      </c>
      <c r="J615" s="43"/>
      <c r="AB615" s="65">
        <v>45893</v>
      </c>
      <c r="AC615" s="66" t="str">
        <f t="shared" si="8"/>
        <v>Overdue</v>
      </c>
      <c r="AJ615" s="11" t="s">
        <v>7547</v>
      </c>
      <c r="AK615" s="8">
        <v>2117611.77</v>
      </c>
      <c r="AO615" s="13">
        <f>(Cleaned_Data!S615)-((Cleaned_Data!S615)*10%)</f>
        <v>35.1</v>
      </c>
      <c r="AP615" s="13" t="str">
        <v>Risk</v>
      </c>
    </row>
    <row r="616" spans="8:42" x14ac:dyDescent="0.3">
      <c r="H616" s="13" t="s">
        <v>6549</v>
      </c>
      <c r="I616" s="13" t="str">
        <v>Low Stock</v>
      </c>
      <c r="J616" s="43"/>
      <c r="AB616" s="65">
        <v>45874</v>
      </c>
      <c r="AC616" s="66" t="str">
        <f t="shared" si="8"/>
        <v>Overdue</v>
      </c>
      <c r="AJ616" s="11" t="s">
        <v>1092</v>
      </c>
      <c r="AK616" s="8">
        <v>2114737</v>
      </c>
      <c r="AO616" s="13">
        <f>(Cleaned_Data!S616)-((Cleaned_Data!S616)*10%)</f>
        <v>6.3</v>
      </c>
      <c r="AP616" s="13" t="str">
        <v>Risk</v>
      </c>
    </row>
    <row r="617" spans="8:42" x14ac:dyDescent="0.3">
      <c r="H617" s="13" t="s">
        <v>1254</v>
      </c>
      <c r="I617" s="13" t="str">
        <v>In Stock</v>
      </c>
      <c r="J617" s="43"/>
      <c r="AB617" s="65">
        <v>45888</v>
      </c>
      <c r="AC617" s="66" t="str">
        <f t="shared" si="8"/>
        <v>Overdue</v>
      </c>
      <c r="AJ617" s="11" t="s">
        <v>2363</v>
      </c>
      <c r="AK617" s="8">
        <v>2111012.62</v>
      </c>
      <c r="AO617" s="13">
        <f>(Cleaned_Data!S617)-((Cleaned_Data!S617)*10%)</f>
        <v>90</v>
      </c>
      <c r="AP617" s="13" t="str">
        <v>Safe</v>
      </c>
    </row>
    <row r="618" spans="8:42" x14ac:dyDescent="0.3">
      <c r="H618" s="13" t="s">
        <v>1256</v>
      </c>
      <c r="I618" s="13" t="str">
        <v>Low Stock</v>
      </c>
      <c r="J618" s="43"/>
      <c r="AB618" s="65">
        <v>45891</v>
      </c>
      <c r="AC618" s="66" t="str">
        <f t="shared" si="8"/>
        <v>Overdue</v>
      </c>
      <c r="AJ618" s="11" t="s">
        <v>2505</v>
      </c>
      <c r="AK618" s="8">
        <v>2109066.96</v>
      </c>
      <c r="AO618" s="13">
        <f>(Cleaned_Data!S618)-((Cleaned_Data!S618)*10%)</f>
        <v>16.2</v>
      </c>
      <c r="AP618" s="13" t="str">
        <v>Risk</v>
      </c>
    </row>
    <row r="619" spans="8:42" x14ac:dyDescent="0.3">
      <c r="H619" s="13" t="s">
        <v>1258</v>
      </c>
      <c r="I619" s="13" t="str">
        <v>In Stock</v>
      </c>
      <c r="J619" s="43"/>
      <c r="AB619" s="65">
        <v>45916</v>
      </c>
      <c r="AC619" s="66" t="str">
        <f t="shared" si="8"/>
        <v>OnTime</v>
      </c>
      <c r="AJ619" s="11" t="s">
        <v>106</v>
      </c>
      <c r="AK619" s="8">
        <v>2108900.7599999998</v>
      </c>
      <c r="AO619" s="13">
        <f>(Cleaned_Data!S619)-((Cleaned_Data!S619)*10%)</f>
        <v>115.2</v>
      </c>
      <c r="AP619" s="13" t="str">
        <v>Safe</v>
      </c>
    </row>
    <row r="620" spans="8:42" x14ac:dyDescent="0.3">
      <c r="H620" s="13" t="s">
        <v>1260</v>
      </c>
      <c r="I620" s="13" t="str">
        <v>Low Stock</v>
      </c>
      <c r="J620" s="43"/>
      <c r="AB620" s="65">
        <v>45887</v>
      </c>
      <c r="AC620" s="66" t="str">
        <f t="shared" si="8"/>
        <v>Overdue</v>
      </c>
      <c r="AJ620" s="11" t="s">
        <v>1731</v>
      </c>
      <c r="AK620" s="8">
        <v>2105912.08</v>
      </c>
      <c r="AO620" s="13">
        <f>(Cleaned_Data!S620)-((Cleaned_Data!S620)*10%)</f>
        <v>18</v>
      </c>
      <c r="AP620" s="13" t="str">
        <v>Risk</v>
      </c>
    </row>
    <row r="621" spans="8:42" x14ac:dyDescent="0.3">
      <c r="H621" s="13" t="s">
        <v>1263</v>
      </c>
      <c r="I621" s="13" t="str">
        <v>In Stock</v>
      </c>
      <c r="J621" s="43"/>
      <c r="AB621" s="65">
        <v>45916</v>
      </c>
      <c r="AC621" s="66" t="str">
        <f t="shared" si="8"/>
        <v>OnTime</v>
      </c>
      <c r="AJ621" s="11" t="s">
        <v>5324</v>
      </c>
      <c r="AK621" s="8">
        <v>2105685.65</v>
      </c>
      <c r="AO621" s="13">
        <f>(Cleaned_Data!S621)-((Cleaned_Data!S621)*10%)</f>
        <v>21.6</v>
      </c>
      <c r="AP621" s="13" t="str">
        <v>Risk</v>
      </c>
    </row>
    <row r="622" spans="8:42" x14ac:dyDescent="0.3">
      <c r="H622" s="13" t="s">
        <v>1265</v>
      </c>
      <c r="I622" s="13" t="str">
        <v>In Stock</v>
      </c>
      <c r="J622" s="43"/>
      <c r="AB622" s="65">
        <v>45854</v>
      </c>
      <c r="AC622" s="66" t="str">
        <f t="shared" si="8"/>
        <v>Overdue</v>
      </c>
      <c r="AJ622" s="11" t="s">
        <v>3366</v>
      </c>
      <c r="AK622" s="8">
        <v>2105654.75</v>
      </c>
      <c r="AO622" s="13">
        <f>(Cleaned_Data!S622)-((Cleaned_Data!S622)*10%)</f>
        <v>132.30000000000001</v>
      </c>
      <c r="AP622" s="13" t="str">
        <v>Safe</v>
      </c>
    </row>
    <row r="623" spans="8:42" x14ac:dyDescent="0.3">
      <c r="H623" s="13" t="s">
        <v>1267</v>
      </c>
      <c r="I623" s="13" t="str">
        <v>In Stock</v>
      </c>
      <c r="J623" s="43"/>
      <c r="AB623" s="65">
        <v>45905</v>
      </c>
      <c r="AC623" s="66" t="str">
        <f t="shared" si="8"/>
        <v>OnTime</v>
      </c>
      <c r="AJ623" s="11" t="s">
        <v>6220</v>
      </c>
      <c r="AK623" s="8">
        <v>2103726.88</v>
      </c>
      <c r="AO623" s="13">
        <f>(Cleaned_Data!S623)-((Cleaned_Data!S623)*10%)</f>
        <v>169.2</v>
      </c>
      <c r="AP623" s="13" t="str">
        <v>Safe</v>
      </c>
    </row>
    <row r="624" spans="8:42" x14ac:dyDescent="0.3">
      <c r="H624" s="13" t="s">
        <v>1271</v>
      </c>
      <c r="I624" s="13" t="str">
        <v>Low Stock</v>
      </c>
      <c r="J624" s="43"/>
      <c r="AB624" s="65">
        <v>45926</v>
      </c>
      <c r="AC624" s="66" t="str">
        <f t="shared" si="8"/>
        <v>OnTime</v>
      </c>
      <c r="AJ624" s="11" t="s">
        <v>5687</v>
      </c>
      <c r="AK624" s="8">
        <v>2103566.34</v>
      </c>
      <c r="AO624" s="13">
        <f>(Cleaned_Data!S624)-((Cleaned_Data!S624)*10%)</f>
        <v>26.1</v>
      </c>
      <c r="AP624" s="13" t="str">
        <v>Risk</v>
      </c>
    </row>
    <row r="625" spans="8:42" x14ac:dyDescent="0.3">
      <c r="H625" s="13" t="s">
        <v>1273</v>
      </c>
      <c r="I625" s="13" t="str">
        <v>In Stock</v>
      </c>
      <c r="J625" s="43"/>
      <c r="AB625" s="65">
        <v>45934</v>
      </c>
      <c r="AC625" s="66" t="str">
        <f t="shared" si="8"/>
        <v>OnTime</v>
      </c>
      <c r="AJ625" s="11" t="s">
        <v>4601</v>
      </c>
      <c r="AK625" s="8">
        <v>2103141.92</v>
      </c>
      <c r="AO625" s="13">
        <f>(Cleaned_Data!S625)-((Cleaned_Data!S625)*10%)</f>
        <v>144</v>
      </c>
      <c r="AP625" s="13" t="str">
        <v>Safe</v>
      </c>
    </row>
    <row r="626" spans="8:42" x14ac:dyDescent="0.3">
      <c r="H626" s="13" t="s">
        <v>3683</v>
      </c>
      <c r="I626" s="13" t="str">
        <v>In Stock</v>
      </c>
      <c r="J626" s="43"/>
      <c r="AB626" s="65">
        <v>45871</v>
      </c>
      <c r="AC626" s="66" t="str">
        <f t="shared" si="8"/>
        <v>Overdue</v>
      </c>
      <c r="AJ626" s="11" t="s">
        <v>1933</v>
      </c>
      <c r="AK626" s="8">
        <v>2103035.5499999998</v>
      </c>
      <c r="AO626" s="13">
        <f>(Cleaned_Data!S626)-((Cleaned_Data!S626)*10%)</f>
        <v>156.6</v>
      </c>
      <c r="AP626" s="13" t="str">
        <v>Safe</v>
      </c>
    </row>
    <row r="627" spans="8:42" x14ac:dyDescent="0.3">
      <c r="H627" s="13" t="s">
        <v>1277</v>
      </c>
      <c r="I627" s="13" t="str">
        <v>In Stock</v>
      </c>
      <c r="J627" s="43"/>
      <c r="AB627" s="65">
        <v>45868</v>
      </c>
      <c r="AC627" s="66" t="str">
        <f t="shared" si="8"/>
        <v>Overdue</v>
      </c>
      <c r="AJ627" s="11" t="s">
        <v>5175</v>
      </c>
      <c r="AK627" s="8">
        <v>2098166.14</v>
      </c>
      <c r="AO627" s="13">
        <f>(Cleaned_Data!S627)-((Cleaned_Data!S627)*10%)</f>
        <v>157.5</v>
      </c>
      <c r="AP627" s="13" t="str">
        <v>Safe</v>
      </c>
    </row>
    <row r="628" spans="8:42" x14ac:dyDescent="0.3">
      <c r="H628" s="13" t="s">
        <v>1279</v>
      </c>
      <c r="I628" s="13" t="str">
        <v>In Stock</v>
      </c>
      <c r="J628" s="43"/>
      <c r="AB628" s="65">
        <v>45933</v>
      </c>
      <c r="AC628" s="66" t="str">
        <f t="shared" si="8"/>
        <v>OnTime</v>
      </c>
      <c r="AJ628" s="11" t="s">
        <v>3499</v>
      </c>
      <c r="AK628" s="8">
        <v>2097962.4700000002</v>
      </c>
      <c r="AO628" s="13">
        <f>(Cleaned_Data!S628)-((Cleaned_Data!S628)*10%)</f>
        <v>124.2</v>
      </c>
      <c r="AP628" s="13" t="str">
        <v>Safe</v>
      </c>
    </row>
    <row r="629" spans="8:42" x14ac:dyDescent="0.3">
      <c r="H629" s="13" t="s">
        <v>1281</v>
      </c>
      <c r="I629" s="13" t="str">
        <v>In Stock</v>
      </c>
      <c r="J629" s="43"/>
      <c r="AB629" s="65">
        <v>45901</v>
      </c>
      <c r="AC629" s="66" t="str">
        <f t="shared" si="8"/>
        <v>OnTime</v>
      </c>
      <c r="AJ629" s="11" t="s">
        <v>2730</v>
      </c>
      <c r="AK629" s="8">
        <v>2097012.39</v>
      </c>
      <c r="AO629" s="13">
        <f>(Cleaned_Data!S629)-((Cleaned_Data!S629)*10%)</f>
        <v>111.6</v>
      </c>
      <c r="AP629" s="13" t="str">
        <v>Safe</v>
      </c>
    </row>
    <row r="630" spans="8:42" x14ac:dyDescent="0.3">
      <c r="H630" s="13" t="s">
        <v>1283</v>
      </c>
      <c r="I630" s="13" t="str">
        <v>In Stock</v>
      </c>
      <c r="J630" s="43"/>
      <c r="AB630" s="65">
        <v>45937</v>
      </c>
      <c r="AC630" s="66" t="str">
        <f t="shared" si="8"/>
        <v>OnTime</v>
      </c>
      <c r="AJ630" s="11" t="s">
        <v>7610</v>
      </c>
      <c r="AK630" s="8">
        <v>2096442.48</v>
      </c>
      <c r="AO630" s="13">
        <f>(Cleaned_Data!S630)-((Cleaned_Data!S630)*10%)</f>
        <v>150.30000000000001</v>
      </c>
      <c r="AP630" s="13" t="str">
        <v>Safe</v>
      </c>
    </row>
    <row r="631" spans="8:42" x14ac:dyDescent="0.3">
      <c r="H631" s="13" t="s">
        <v>1285</v>
      </c>
      <c r="I631" s="13" t="str">
        <v>In Stock</v>
      </c>
      <c r="J631" s="43"/>
      <c r="AB631" s="65">
        <v>45880</v>
      </c>
      <c r="AC631" s="66" t="str">
        <f t="shared" si="8"/>
        <v>Overdue</v>
      </c>
      <c r="AJ631" s="11" t="s">
        <v>267</v>
      </c>
      <c r="AK631" s="8">
        <v>2095635.72</v>
      </c>
      <c r="AO631" s="13">
        <f>(Cleaned_Data!S631)-((Cleaned_Data!S631)*10%)</f>
        <v>132.30000000000001</v>
      </c>
      <c r="AP631" s="13" t="str">
        <v>Safe</v>
      </c>
    </row>
    <row r="632" spans="8:42" x14ac:dyDescent="0.3">
      <c r="H632" s="13" t="s">
        <v>1287</v>
      </c>
      <c r="I632" s="13" t="str">
        <v>In Stock</v>
      </c>
      <c r="J632" s="43"/>
      <c r="AB632" s="65">
        <v>45887</v>
      </c>
      <c r="AC632" s="66" t="str">
        <f t="shared" si="8"/>
        <v>Overdue</v>
      </c>
      <c r="AJ632" s="11" t="s">
        <v>333</v>
      </c>
      <c r="AK632" s="8">
        <v>2094912.16</v>
      </c>
      <c r="AO632" s="13">
        <f>(Cleaned_Data!S632)-((Cleaned_Data!S632)*10%)</f>
        <v>171</v>
      </c>
      <c r="AP632" s="13" t="str">
        <v>Safe</v>
      </c>
    </row>
    <row r="633" spans="8:42" x14ac:dyDescent="0.3">
      <c r="H633" s="13" t="s">
        <v>1289</v>
      </c>
      <c r="I633" s="13" t="str">
        <v>Low Stock</v>
      </c>
      <c r="J633" s="43"/>
      <c r="AB633" s="65">
        <v>45862</v>
      </c>
      <c r="AC633" s="66" t="str">
        <f t="shared" si="8"/>
        <v>Overdue</v>
      </c>
      <c r="AJ633" s="11" t="s">
        <v>7606</v>
      </c>
      <c r="AK633" s="8">
        <v>2094272.48</v>
      </c>
      <c r="AO633" s="13">
        <f>(Cleaned_Data!S633)-((Cleaned_Data!S633)*10%)</f>
        <v>41.4</v>
      </c>
      <c r="AP633" s="13" t="str">
        <v>Risk</v>
      </c>
    </row>
    <row r="634" spans="8:42" x14ac:dyDescent="0.3">
      <c r="H634" s="13" t="s">
        <v>1291</v>
      </c>
      <c r="I634" s="13" t="str">
        <v>Low Stock</v>
      </c>
      <c r="J634" s="43"/>
      <c r="AB634" s="65">
        <v>45922</v>
      </c>
      <c r="AC634" s="66" t="str">
        <f t="shared" si="8"/>
        <v>OnTime</v>
      </c>
      <c r="AJ634" s="11" t="s">
        <v>3394</v>
      </c>
      <c r="AK634" s="8">
        <v>2093807.6</v>
      </c>
      <c r="AO634" s="13">
        <f>(Cleaned_Data!S634)-((Cleaned_Data!S634)*10%)</f>
        <v>50.4</v>
      </c>
      <c r="AP634" s="13" t="str">
        <v>Risk</v>
      </c>
    </row>
    <row r="635" spans="8:42" x14ac:dyDescent="0.3">
      <c r="H635" s="13" t="s">
        <v>188</v>
      </c>
      <c r="I635" s="13" t="str">
        <v>In Stock</v>
      </c>
      <c r="J635" s="43"/>
      <c r="AB635" s="65">
        <v>45942</v>
      </c>
      <c r="AC635" s="66" t="str">
        <f t="shared" si="8"/>
        <v>OnTime</v>
      </c>
      <c r="AJ635" s="11" t="s">
        <v>5678</v>
      </c>
      <c r="AK635" s="8">
        <v>2090175.9999999998</v>
      </c>
      <c r="AO635" s="13">
        <f>(Cleaned_Data!S635)-((Cleaned_Data!S635)*10%)</f>
        <v>129.6</v>
      </c>
      <c r="AP635" s="13" t="str">
        <v>Safe</v>
      </c>
    </row>
    <row r="636" spans="8:42" x14ac:dyDescent="0.3">
      <c r="H636" s="13" t="s">
        <v>1002</v>
      </c>
      <c r="I636" s="13" t="str">
        <v>Low Stock</v>
      </c>
      <c r="J636" s="43"/>
      <c r="AB636" s="65">
        <v>45875</v>
      </c>
      <c r="AC636" s="66" t="str">
        <f t="shared" si="8"/>
        <v>Overdue</v>
      </c>
      <c r="AJ636" s="11" t="s">
        <v>43</v>
      </c>
      <c r="AK636" s="8">
        <v>2086850.3399999999</v>
      </c>
      <c r="AO636" s="13">
        <f>(Cleaned_Data!S636)-((Cleaned_Data!S636)*10%)</f>
        <v>68.400000000000006</v>
      </c>
      <c r="AP636" s="13" t="str">
        <v>Risk</v>
      </c>
    </row>
    <row r="637" spans="8:42" x14ac:dyDescent="0.3">
      <c r="H637" s="13" t="s">
        <v>1297</v>
      </c>
      <c r="I637" s="13" t="str">
        <v>In Stock</v>
      </c>
      <c r="J637" s="43"/>
      <c r="AB637" s="65">
        <v>45919</v>
      </c>
      <c r="AC637" s="66" t="str">
        <f t="shared" si="8"/>
        <v>OnTime</v>
      </c>
      <c r="AJ637" s="11" t="s">
        <v>793</v>
      </c>
      <c r="AK637" s="8">
        <v>2086432.18</v>
      </c>
      <c r="AO637" s="13">
        <f>(Cleaned_Data!S637)-((Cleaned_Data!S637)*10%)</f>
        <v>135</v>
      </c>
      <c r="AP637" s="13" t="str">
        <v>Safe</v>
      </c>
    </row>
    <row r="638" spans="8:42" x14ac:dyDescent="0.3">
      <c r="H638" s="13" t="s">
        <v>1299</v>
      </c>
      <c r="I638" s="13" t="str">
        <v>Low Stock</v>
      </c>
      <c r="J638" s="43"/>
      <c r="AB638" s="65">
        <v>45870</v>
      </c>
      <c r="AC638" s="66" t="str">
        <f t="shared" si="8"/>
        <v>Overdue</v>
      </c>
      <c r="AJ638" s="11" t="s">
        <v>140</v>
      </c>
      <c r="AK638" s="8">
        <v>2086342.02</v>
      </c>
      <c r="AO638" s="13">
        <f>(Cleaned_Data!S638)-((Cleaned_Data!S638)*10%)</f>
        <v>0</v>
      </c>
      <c r="AP638" s="13" t="str">
        <v>Risk</v>
      </c>
    </row>
    <row r="639" spans="8:42" x14ac:dyDescent="0.3">
      <c r="H639" s="13" t="s">
        <v>6811</v>
      </c>
      <c r="I639" s="13" t="str">
        <v>In Stock</v>
      </c>
      <c r="J639" s="43"/>
      <c r="AB639" s="65">
        <v>45910</v>
      </c>
      <c r="AC639" s="66" t="str">
        <f t="shared" si="8"/>
        <v>OnTime</v>
      </c>
      <c r="AJ639" s="11" t="s">
        <v>3717</v>
      </c>
      <c r="AK639" s="8">
        <v>2085412.15</v>
      </c>
      <c r="AO639" s="13">
        <f>(Cleaned_Data!S639)-((Cleaned_Data!S639)*10%)</f>
        <v>69.3</v>
      </c>
      <c r="AP639" s="13" t="str">
        <v>Safe</v>
      </c>
    </row>
    <row r="640" spans="8:42" x14ac:dyDescent="0.3">
      <c r="H640" s="13" t="s">
        <v>1303</v>
      </c>
      <c r="I640" s="13" t="str">
        <v>In Stock</v>
      </c>
      <c r="J640" s="43"/>
      <c r="AB640" s="65">
        <v>45906</v>
      </c>
      <c r="AC640" s="66" t="str">
        <f t="shared" si="8"/>
        <v>OnTime</v>
      </c>
      <c r="AJ640" s="11" t="s">
        <v>4878</v>
      </c>
      <c r="AK640" s="8">
        <v>2083390.78</v>
      </c>
      <c r="AO640" s="13">
        <f>(Cleaned_Data!S640)-((Cleaned_Data!S640)*10%)</f>
        <v>90.9</v>
      </c>
      <c r="AP640" s="13" t="str">
        <v>Safe</v>
      </c>
    </row>
    <row r="641" spans="8:42" x14ac:dyDescent="0.3">
      <c r="H641" s="13" t="s">
        <v>1306</v>
      </c>
      <c r="I641" s="13" t="str">
        <v>Low Stock</v>
      </c>
      <c r="J641" s="43"/>
      <c r="AB641" s="65">
        <v>45917</v>
      </c>
      <c r="AC641" s="66" t="str">
        <f t="shared" si="8"/>
        <v>OnTime</v>
      </c>
      <c r="AJ641" s="11" t="s">
        <v>4117</v>
      </c>
      <c r="AK641" s="8">
        <v>2082481.94</v>
      </c>
      <c r="AO641" s="13">
        <f>(Cleaned_Data!S641)-((Cleaned_Data!S641)*10%)</f>
        <v>24.3</v>
      </c>
      <c r="AP641" s="13" t="str">
        <v>Risk</v>
      </c>
    </row>
    <row r="642" spans="8:42" x14ac:dyDescent="0.3">
      <c r="H642" s="13" t="s">
        <v>208</v>
      </c>
      <c r="I642" s="13" t="str">
        <v>In Stock</v>
      </c>
      <c r="J642" s="43"/>
      <c r="AB642" s="65">
        <v>45915</v>
      </c>
      <c r="AC642" s="66" t="str">
        <f t="shared" si="8"/>
        <v>OnTime</v>
      </c>
      <c r="AJ642" s="11" t="s">
        <v>4581</v>
      </c>
      <c r="AK642" s="8">
        <v>2081955.3</v>
      </c>
      <c r="AO642" s="13">
        <f>(Cleaned_Data!S642)-((Cleaned_Data!S642)*10%)</f>
        <v>64.8</v>
      </c>
      <c r="AP642" s="13" t="str">
        <v>Safe</v>
      </c>
    </row>
    <row r="643" spans="8:42" x14ac:dyDescent="0.3">
      <c r="H643" s="13" t="s">
        <v>1310</v>
      </c>
      <c r="I643" s="13" t="str">
        <v>In Stock</v>
      </c>
      <c r="J643" s="43"/>
      <c r="AB643" s="65">
        <v>45928</v>
      </c>
      <c r="AC643" s="66" t="str">
        <f t="shared" ref="AC643:AC706" si="9">IF(AB643="","No Date", IF(AB643&lt;$AC$1,"Overdue","OnTime"))</f>
        <v>OnTime</v>
      </c>
      <c r="AJ643" s="11" t="s">
        <v>1842</v>
      </c>
      <c r="AK643" s="8">
        <v>2074049.8599999999</v>
      </c>
      <c r="AO643" s="13">
        <f>(Cleaned_Data!S643)-((Cleaned_Data!S643)*10%)</f>
        <v>150.30000000000001</v>
      </c>
      <c r="AP643" s="13" t="str">
        <v>Safe</v>
      </c>
    </row>
    <row r="644" spans="8:42" x14ac:dyDescent="0.3">
      <c r="H644" s="13" t="s">
        <v>1312</v>
      </c>
      <c r="I644" s="13" t="str">
        <v>In Stock</v>
      </c>
      <c r="J644" s="43"/>
      <c r="AB644" s="65">
        <v>45900</v>
      </c>
      <c r="AC644" s="66" t="str">
        <f t="shared" si="9"/>
        <v>Overdue</v>
      </c>
      <c r="AJ644" s="11" t="s">
        <v>4822</v>
      </c>
      <c r="AK644" s="8">
        <v>2073641.76</v>
      </c>
      <c r="AO644" s="13">
        <f>(Cleaned_Data!S644)-((Cleaned_Data!S644)*10%)</f>
        <v>107.1</v>
      </c>
      <c r="AP644" s="13" t="str">
        <v>Safe</v>
      </c>
    </row>
    <row r="645" spans="8:42" x14ac:dyDescent="0.3">
      <c r="H645" s="13" t="s">
        <v>1314</v>
      </c>
      <c r="I645" s="13" t="str">
        <v>In Stock</v>
      </c>
      <c r="J645" s="43"/>
      <c r="AB645" s="65">
        <v>45927</v>
      </c>
      <c r="AC645" s="66" t="str">
        <f t="shared" si="9"/>
        <v>OnTime</v>
      </c>
      <c r="AJ645" s="11" t="s">
        <v>2120</v>
      </c>
      <c r="AK645" s="8">
        <v>2073421.6</v>
      </c>
      <c r="AO645" s="13">
        <f>(Cleaned_Data!S645)-((Cleaned_Data!S645)*10%)</f>
        <v>167.4</v>
      </c>
      <c r="AP645" s="13" t="str">
        <v>Safe</v>
      </c>
    </row>
    <row r="646" spans="8:42" x14ac:dyDescent="0.3">
      <c r="H646" s="13" t="s">
        <v>1316</v>
      </c>
      <c r="I646" s="13" t="str">
        <v>In Stock</v>
      </c>
      <c r="J646" s="43"/>
      <c r="AB646" s="65">
        <v>45878</v>
      </c>
      <c r="AC646" s="66" t="str">
        <f t="shared" si="9"/>
        <v>Overdue</v>
      </c>
      <c r="AJ646" s="11" t="s">
        <v>6293</v>
      </c>
      <c r="AK646" s="8">
        <v>2073293.8599999999</v>
      </c>
      <c r="AO646" s="13">
        <f>(Cleaned_Data!S646)-((Cleaned_Data!S646)*10%)</f>
        <v>60.3</v>
      </c>
      <c r="AP646" s="13" t="str">
        <v>Safe</v>
      </c>
    </row>
    <row r="647" spans="8:42" x14ac:dyDescent="0.3">
      <c r="H647" s="13" t="s">
        <v>1318</v>
      </c>
      <c r="I647" s="13" t="str">
        <v>In Stock</v>
      </c>
      <c r="J647" s="43"/>
      <c r="AB647" s="65">
        <v>45902</v>
      </c>
      <c r="AC647" s="66" t="str">
        <f t="shared" si="9"/>
        <v>OnTime</v>
      </c>
      <c r="AJ647" s="11" t="s">
        <v>3754</v>
      </c>
      <c r="AK647" s="8">
        <v>2071548.83</v>
      </c>
      <c r="AO647" s="13">
        <f>(Cleaned_Data!S647)-((Cleaned_Data!S647)*10%)</f>
        <v>98.1</v>
      </c>
      <c r="AP647" s="13" t="str">
        <v>Safe</v>
      </c>
    </row>
    <row r="648" spans="8:42" x14ac:dyDescent="0.3">
      <c r="H648" s="13" t="s">
        <v>1320</v>
      </c>
      <c r="I648" s="13" t="str">
        <v>In Stock</v>
      </c>
      <c r="J648" s="43"/>
      <c r="AB648" s="65">
        <v>45896</v>
      </c>
      <c r="AC648" s="66" t="str">
        <f t="shared" si="9"/>
        <v>Overdue</v>
      </c>
      <c r="AJ648" s="11" t="s">
        <v>609</v>
      </c>
      <c r="AK648" s="8">
        <v>2071049.2</v>
      </c>
      <c r="AO648" s="13">
        <f>(Cleaned_Data!S648)-((Cleaned_Data!S648)*10%)</f>
        <v>163.80000000000001</v>
      </c>
      <c r="AP648" s="13" t="str">
        <v>Safe</v>
      </c>
    </row>
    <row r="649" spans="8:42" x14ac:dyDescent="0.3">
      <c r="H649" s="13" t="s">
        <v>1322</v>
      </c>
      <c r="I649" s="13" t="str">
        <v>In Stock</v>
      </c>
      <c r="J649" s="43"/>
      <c r="AB649" s="65">
        <v>45896</v>
      </c>
      <c r="AC649" s="66" t="str">
        <f t="shared" si="9"/>
        <v>Overdue</v>
      </c>
      <c r="AJ649" s="11" t="s">
        <v>1633</v>
      </c>
      <c r="AK649" s="8">
        <v>2070534.12</v>
      </c>
      <c r="AO649" s="13">
        <f>(Cleaned_Data!S649)-((Cleaned_Data!S649)*10%)</f>
        <v>141.30000000000001</v>
      </c>
      <c r="AP649" s="13" t="str">
        <v>Safe</v>
      </c>
    </row>
    <row r="650" spans="8:42" x14ac:dyDescent="0.3">
      <c r="H650" s="13" t="s">
        <v>643</v>
      </c>
      <c r="I650" s="13" t="str">
        <v>In Stock</v>
      </c>
      <c r="J650" s="43"/>
      <c r="AB650" s="65">
        <v>45896</v>
      </c>
      <c r="AC650" s="66" t="str">
        <f t="shared" si="9"/>
        <v>Overdue</v>
      </c>
      <c r="AJ650" s="11" t="s">
        <v>226</v>
      </c>
      <c r="AK650" s="8">
        <v>2065096.5699999998</v>
      </c>
      <c r="AO650" s="13">
        <f>(Cleaned_Data!S650)-((Cleaned_Data!S650)*10%)</f>
        <v>133.19999999999999</v>
      </c>
      <c r="AP650" s="13" t="str">
        <v>Safe</v>
      </c>
    </row>
    <row r="651" spans="8:42" x14ac:dyDescent="0.3">
      <c r="H651" s="13" t="s">
        <v>1325</v>
      </c>
      <c r="I651" s="13" t="str">
        <v>In Stock</v>
      </c>
      <c r="J651" s="43"/>
      <c r="AB651" s="65">
        <v>45937</v>
      </c>
      <c r="AC651" s="66" t="str">
        <f t="shared" si="9"/>
        <v>OnTime</v>
      </c>
      <c r="AJ651" s="11" t="s">
        <v>560</v>
      </c>
      <c r="AK651" s="8">
        <v>2064985.5</v>
      </c>
      <c r="AO651" s="13">
        <f>(Cleaned_Data!S651)-((Cleaned_Data!S651)*10%)</f>
        <v>144</v>
      </c>
      <c r="AP651" s="13" t="str">
        <v>Safe</v>
      </c>
    </row>
    <row r="652" spans="8:42" x14ac:dyDescent="0.3">
      <c r="H652" s="13" t="s">
        <v>3302</v>
      </c>
      <c r="I652" s="13" t="str">
        <v>In Stock</v>
      </c>
      <c r="J652" s="43"/>
      <c r="AB652" s="65">
        <v>45877</v>
      </c>
      <c r="AC652" s="66" t="str">
        <f t="shared" si="9"/>
        <v>Overdue</v>
      </c>
      <c r="AJ652" s="11" t="s">
        <v>70</v>
      </c>
      <c r="AK652" s="8">
        <v>2064025.1</v>
      </c>
      <c r="AO652" s="13">
        <f>(Cleaned_Data!S652)-((Cleaned_Data!S652)*10%)</f>
        <v>57.6</v>
      </c>
      <c r="AP652" s="13" t="str">
        <v>Safe</v>
      </c>
    </row>
    <row r="653" spans="8:42" x14ac:dyDescent="0.3">
      <c r="H653" s="13" t="s">
        <v>1329</v>
      </c>
      <c r="I653" s="13" t="str">
        <v>In Stock</v>
      </c>
      <c r="J653" s="43"/>
      <c r="AB653" s="65">
        <v>45930</v>
      </c>
      <c r="AC653" s="66" t="str">
        <f t="shared" si="9"/>
        <v>OnTime</v>
      </c>
      <c r="AJ653" s="11" t="s">
        <v>600</v>
      </c>
      <c r="AK653" s="8">
        <v>2058620.5300000003</v>
      </c>
      <c r="AO653" s="13">
        <f>(Cleaned_Data!S653)-((Cleaned_Data!S653)*10%)</f>
        <v>67.5</v>
      </c>
      <c r="AP653" s="13" t="str">
        <v>Risk</v>
      </c>
    </row>
    <row r="654" spans="8:42" x14ac:dyDescent="0.3">
      <c r="H654" s="13" t="s">
        <v>1331</v>
      </c>
      <c r="I654" s="13" t="str">
        <v>In Stock</v>
      </c>
      <c r="J654" s="43"/>
      <c r="AB654" s="65">
        <v>45860</v>
      </c>
      <c r="AC654" s="66" t="str">
        <f t="shared" si="9"/>
        <v>Overdue</v>
      </c>
      <c r="AJ654" s="11" t="s">
        <v>6344</v>
      </c>
      <c r="AK654" s="8">
        <v>2057206.46</v>
      </c>
      <c r="AO654" s="13">
        <f>(Cleaned_Data!S654)-((Cleaned_Data!S654)*10%)</f>
        <v>93.6</v>
      </c>
      <c r="AP654" s="13" t="str">
        <v>Safe</v>
      </c>
    </row>
    <row r="655" spans="8:42" x14ac:dyDescent="0.3">
      <c r="H655" s="13" t="s">
        <v>873</v>
      </c>
      <c r="I655" s="13" t="str">
        <v>In Stock</v>
      </c>
      <c r="J655" s="43"/>
      <c r="AB655" s="65">
        <v>45866</v>
      </c>
      <c r="AC655" s="66" t="str">
        <f t="shared" si="9"/>
        <v>Overdue</v>
      </c>
      <c r="AJ655" s="11" t="s">
        <v>923</v>
      </c>
      <c r="AK655" s="8">
        <v>2055321.95</v>
      </c>
      <c r="AO655" s="13">
        <f>(Cleaned_Data!S655)-((Cleaned_Data!S655)*10%)</f>
        <v>134.1</v>
      </c>
      <c r="AP655" s="13" t="str">
        <v>Safe</v>
      </c>
    </row>
    <row r="656" spans="8:42" x14ac:dyDescent="0.3">
      <c r="H656" s="13" t="s">
        <v>84</v>
      </c>
      <c r="I656" s="13" t="str">
        <v>In Stock</v>
      </c>
      <c r="J656" s="43"/>
      <c r="AB656" s="65">
        <v>45925</v>
      </c>
      <c r="AC656" s="66" t="str">
        <f t="shared" si="9"/>
        <v>OnTime</v>
      </c>
      <c r="AJ656" s="11" t="s">
        <v>6888</v>
      </c>
      <c r="AK656" s="8">
        <v>2054741.08</v>
      </c>
      <c r="AO656" s="13">
        <f>(Cleaned_Data!S656)-((Cleaned_Data!S656)*10%)</f>
        <v>160.19999999999999</v>
      </c>
      <c r="AP656" s="13" t="str">
        <v>Safe</v>
      </c>
    </row>
    <row r="657" spans="8:42" x14ac:dyDescent="0.3">
      <c r="H657" s="13" t="s">
        <v>1335</v>
      </c>
      <c r="I657" s="13" t="str">
        <v>In Stock</v>
      </c>
      <c r="J657" s="43"/>
      <c r="AB657" s="65">
        <v>45894</v>
      </c>
      <c r="AC657" s="66" t="str">
        <f t="shared" si="9"/>
        <v>Overdue</v>
      </c>
      <c r="AJ657" s="11" t="s">
        <v>1414</v>
      </c>
      <c r="AK657" s="8">
        <v>2052487.7400000002</v>
      </c>
      <c r="AO657" s="13">
        <f>(Cleaned_Data!S657)-((Cleaned_Data!S657)*10%)</f>
        <v>134.1</v>
      </c>
      <c r="AP657" s="13" t="str">
        <v>Safe</v>
      </c>
    </row>
    <row r="658" spans="8:42" x14ac:dyDescent="0.3">
      <c r="H658" s="13" t="s">
        <v>1337</v>
      </c>
      <c r="I658" s="13" t="str">
        <v>In Stock</v>
      </c>
      <c r="J658" s="43"/>
      <c r="AB658" s="65">
        <v>45874</v>
      </c>
      <c r="AC658" s="66" t="str">
        <f t="shared" si="9"/>
        <v>Overdue</v>
      </c>
      <c r="AJ658" s="11" t="s">
        <v>2532</v>
      </c>
      <c r="AK658" s="8">
        <v>2051013.39</v>
      </c>
      <c r="AO658" s="13">
        <f>(Cleaned_Data!S658)-((Cleaned_Data!S658)*10%)</f>
        <v>144.9</v>
      </c>
      <c r="AP658" s="13" t="str">
        <v>Safe</v>
      </c>
    </row>
    <row r="659" spans="8:42" x14ac:dyDescent="0.3">
      <c r="H659" s="13" t="s">
        <v>1339</v>
      </c>
      <c r="I659" s="13" t="str">
        <v>In Stock</v>
      </c>
      <c r="J659" s="43"/>
      <c r="AB659" s="65">
        <v>45870</v>
      </c>
      <c r="AC659" s="66" t="str">
        <f t="shared" si="9"/>
        <v>Overdue</v>
      </c>
      <c r="AJ659" s="11" t="s">
        <v>5035</v>
      </c>
      <c r="AK659" s="8">
        <v>2049415</v>
      </c>
      <c r="AO659" s="13">
        <f>(Cleaned_Data!S659)-((Cleaned_Data!S659)*10%)</f>
        <v>4.5</v>
      </c>
      <c r="AP659" s="13" t="str">
        <v>Safe</v>
      </c>
    </row>
    <row r="660" spans="8:42" x14ac:dyDescent="0.3">
      <c r="H660" s="13" t="s">
        <v>992</v>
      </c>
      <c r="I660" s="13" t="str">
        <v>Low Stock</v>
      </c>
      <c r="J660" s="43"/>
      <c r="AB660" s="65">
        <v>45883</v>
      </c>
      <c r="AC660" s="66" t="str">
        <f t="shared" si="9"/>
        <v>Overdue</v>
      </c>
      <c r="AJ660" s="11" t="s">
        <v>269</v>
      </c>
      <c r="AK660" s="8">
        <v>2045121.7999999998</v>
      </c>
      <c r="AO660" s="13">
        <f>(Cleaned_Data!S660)-((Cleaned_Data!S660)*10%)</f>
        <v>9.9</v>
      </c>
      <c r="AP660" s="13" t="str">
        <v>Risk</v>
      </c>
    </row>
    <row r="661" spans="8:42" x14ac:dyDescent="0.3">
      <c r="H661" s="13" t="s">
        <v>1342</v>
      </c>
      <c r="I661" s="13" t="str">
        <v>In Stock</v>
      </c>
      <c r="J661" s="43"/>
      <c r="AB661" s="65">
        <v>45935</v>
      </c>
      <c r="AC661" s="66" t="str">
        <f t="shared" si="9"/>
        <v>OnTime</v>
      </c>
      <c r="AJ661" s="11" t="s">
        <v>3240</v>
      </c>
      <c r="AK661" s="8">
        <v>2042830.23</v>
      </c>
      <c r="AO661" s="13">
        <f>(Cleaned_Data!S661)-((Cleaned_Data!S661)*10%)</f>
        <v>110.7</v>
      </c>
      <c r="AP661" s="13" t="str">
        <v>Safe</v>
      </c>
    </row>
    <row r="662" spans="8:42" x14ac:dyDescent="0.3">
      <c r="H662" s="13" t="s">
        <v>1344</v>
      </c>
      <c r="I662" s="13" t="str">
        <v>In Stock</v>
      </c>
      <c r="J662" s="43"/>
      <c r="AB662" s="65">
        <v>45908</v>
      </c>
      <c r="AC662" s="66" t="str">
        <f t="shared" si="9"/>
        <v>OnTime</v>
      </c>
      <c r="AJ662" s="11" t="s">
        <v>2471</v>
      </c>
      <c r="AK662" s="8">
        <v>2042689.3299999998</v>
      </c>
      <c r="AO662" s="13">
        <f>(Cleaned_Data!S662)-((Cleaned_Data!S662)*10%)</f>
        <v>88.2</v>
      </c>
      <c r="AP662" s="13" t="str">
        <v>Safe</v>
      </c>
    </row>
    <row r="663" spans="8:42" x14ac:dyDescent="0.3">
      <c r="H663" s="13" t="s">
        <v>1346</v>
      </c>
      <c r="I663" s="13" t="str">
        <v>In Stock</v>
      </c>
      <c r="J663" s="43"/>
      <c r="AB663" s="65">
        <v>45891</v>
      </c>
      <c r="AC663" s="66" t="str">
        <f t="shared" si="9"/>
        <v>Overdue</v>
      </c>
      <c r="AJ663" s="11" t="s">
        <v>7032</v>
      </c>
      <c r="AK663" s="8">
        <v>2039582.1600000001</v>
      </c>
      <c r="AO663" s="13">
        <f>(Cleaned_Data!S663)-((Cleaned_Data!S663)*10%)</f>
        <v>74.7</v>
      </c>
      <c r="AP663" s="13" t="str">
        <v>Risk</v>
      </c>
    </row>
    <row r="664" spans="8:42" x14ac:dyDescent="0.3">
      <c r="H664" s="13" t="s">
        <v>1348</v>
      </c>
      <c r="I664" s="13" t="str">
        <v>Low Stock</v>
      </c>
      <c r="J664" s="43"/>
      <c r="AB664" s="65">
        <v>45925</v>
      </c>
      <c r="AC664" s="66" t="str">
        <f t="shared" si="9"/>
        <v>OnTime</v>
      </c>
      <c r="AJ664" s="11" t="s">
        <v>4826</v>
      </c>
      <c r="AK664" s="8">
        <v>2038838.2</v>
      </c>
      <c r="AO664" s="13">
        <f>(Cleaned_Data!S664)-((Cleaned_Data!S664)*10%)</f>
        <v>43.2</v>
      </c>
      <c r="AP664" s="13" t="str">
        <v>Risk</v>
      </c>
    </row>
    <row r="665" spans="8:42" x14ac:dyDescent="0.3">
      <c r="H665" s="13" t="s">
        <v>1350</v>
      </c>
      <c r="I665" s="13" t="str">
        <v>In Stock</v>
      </c>
      <c r="J665" s="43"/>
      <c r="AB665" s="65">
        <v>45898</v>
      </c>
      <c r="AC665" s="66" t="str">
        <f t="shared" si="9"/>
        <v>Overdue</v>
      </c>
      <c r="AJ665" s="11" t="s">
        <v>7595</v>
      </c>
      <c r="AK665" s="8">
        <v>2038795.6</v>
      </c>
      <c r="AO665" s="13">
        <f>(Cleaned_Data!S665)-((Cleaned_Data!S665)*10%)</f>
        <v>37.799999999999997</v>
      </c>
      <c r="AP665" s="13" t="str">
        <v>Risk</v>
      </c>
    </row>
    <row r="666" spans="8:42" x14ac:dyDescent="0.3">
      <c r="H666" s="13" t="s">
        <v>783</v>
      </c>
      <c r="I666" s="13" t="str">
        <v>Low Stock</v>
      </c>
      <c r="J666" s="43"/>
      <c r="AB666" s="65">
        <v>45927</v>
      </c>
      <c r="AC666" s="66" t="str">
        <f t="shared" si="9"/>
        <v>OnTime</v>
      </c>
      <c r="AJ666" s="11" t="s">
        <v>7601</v>
      </c>
      <c r="AK666" s="8">
        <v>2037830.4</v>
      </c>
      <c r="AO666" s="13">
        <f>(Cleaned_Data!S666)-((Cleaned_Data!S666)*10%)</f>
        <v>34.200000000000003</v>
      </c>
      <c r="AP666" s="13" t="str">
        <v>Risk</v>
      </c>
    </row>
    <row r="667" spans="8:42" x14ac:dyDescent="0.3">
      <c r="H667" s="13" t="s">
        <v>1353</v>
      </c>
      <c r="I667" s="13" t="str">
        <v>In Stock</v>
      </c>
      <c r="J667" s="43"/>
      <c r="AB667" s="65">
        <v>45905</v>
      </c>
      <c r="AC667" s="66" t="str">
        <f t="shared" si="9"/>
        <v>OnTime</v>
      </c>
      <c r="AJ667" s="11" t="s">
        <v>6020</v>
      </c>
      <c r="AK667" s="8">
        <v>2035096.2999999998</v>
      </c>
      <c r="AO667" s="13">
        <f>(Cleaned_Data!S667)-((Cleaned_Data!S667)*10%)</f>
        <v>47.7</v>
      </c>
      <c r="AP667" s="13" t="str">
        <v>Safe</v>
      </c>
    </row>
    <row r="668" spans="8:42" x14ac:dyDescent="0.3">
      <c r="H668" s="13" t="s">
        <v>1355</v>
      </c>
      <c r="I668" s="13" t="str">
        <v>Low Stock</v>
      </c>
      <c r="J668" s="43"/>
      <c r="AB668" s="65">
        <v>45920</v>
      </c>
      <c r="AC668" s="66" t="str">
        <f t="shared" si="9"/>
        <v>OnTime</v>
      </c>
      <c r="AJ668" s="11" t="s">
        <v>5669</v>
      </c>
      <c r="AK668" s="8">
        <v>2034115.5799999998</v>
      </c>
      <c r="AO668" s="13">
        <f>(Cleaned_Data!S668)-((Cleaned_Data!S668)*10%)</f>
        <v>0</v>
      </c>
      <c r="AP668" s="13" t="str">
        <v>Risk</v>
      </c>
    </row>
    <row r="669" spans="8:42" x14ac:dyDescent="0.3">
      <c r="H669" s="13" t="s">
        <v>1357</v>
      </c>
      <c r="I669" s="13" t="str">
        <v>Low Stock</v>
      </c>
      <c r="J669" s="43"/>
      <c r="AB669" s="65">
        <v>45940</v>
      </c>
      <c r="AC669" s="66" t="str">
        <f t="shared" si="9"/>
        <v>OnTime</v>
      </c>
      <c r="AJ669" s="11" t="s">
        <v>2392</v>
      </c>
      <c r="AK669" s="8">
        <v>2033010.96</v>
      </c>
      <c r="AO669" s="13">
        <f>(Cleaned_Data!S669)-((Cleaned_Data!S669)*10%)</f>
        <v>52.2</v>
      </c>
      <c r="AP669" s="13" t="str">
        <v>Risk</v>
      </c>
    </row>
    <row r="670" spans="8:42" x14ac:dyDescent="0.3">
      <c r="H670" s="13" t="s">
        <v>1359</v>
      </c>
      <c r="I670" s="13" t="str">
        <v>In Stock</v>
      </c>
      <c r="J670" s="43"/>
      <c r="AB670" s="65">
        <v>45887</v>
      </c>
      <c r="AC670" s="66" t="str">
        <f t="shared" si="9"/>
        <v>Overdue</v>
      </c>
      <c r="AJ670" s="11" t="s">
        <v>3842</v>
      </c>
      <c r="AK670" s="8">
        <v>2031953.5600000003</v>
      </c>
      <c r="AO670" s="13">
        <f>(Cleaned_Data!S670)-((Cleaned_Data!S670)*10%)</f>
        <v>126</v>
      </c>
      <c r="AP670" s="13" t="str">
        <v>Safe</v>
      </c>
    </row>
    <row r="671" spans="8:42" x14ac:dyDescent="0.3">
      <c r="H671" s="13" t="s">
        <v>1361</v>
      </c>
      <c r="I671" s="13" t="str">
        <v>In Stock</v>
      </c>
      <c r="J671" s="43"/>
      <c r="AB671" s="65">
        <v>45913</v>
      </c>
      <c r="AC671" s="66" t="str">
        <f t="shared" si="9"/>
        <v>OnTime</v>
      </c>
      <c r="AJ671" s="11" t="s">
        <v>1889</v>
      </c>
      <c r="AK671" s="8">
        <v>2026670.5799999998</v>
      </c>
      <c r="AO671" s="13">
        <f>(Cleaned_Data!S671)-((Cleaned_Data!S671)*10%)</f>
        <v>68.400000000000006</v>
      </c>
      <c r="AP671" s="13" t="str">
        <v>Safe</v>
      </c>
    </row>
    <row r="672" spans="8:42" x14ac:dyDescent="0.3">
      <c r="H672" s="13" t="s">
        <v>1363</v>
      </c>
      <c r="I672" s="13" t="str">
        <v>Low Stock</v>
      </c>
      <c r="J672" s="43"/>
      <c r="AB672" s="65">
        <v>45860</v>
      </c>
      <c r="AC672" s="66" t="str">
        <f t="shared" si="9"/>
        <v>Overdue</v>
      </c>
      <c r="AJ672" s="11" t="s">
        <v>1822</v>
      </c>
      <c r="AK672" s="8">
        <v>2022804.1</v>
      </c>
      <c r="AO672" s="13">
        <f>(Cleaned_Data!S672)-((Cleaned_Data!S672)*10%)</f>
        <v>67.5</v>
      </c>
      <c r="AP672" s="13" t="str">
        <v>Risk</v>
      </c>
    </row>
    <row r="673" spans="8:42" x14ac:dyDescent="0.3">
      <c r="H673" s="13" t="s">
        <v>1365</v>
      </c>
      <c r="I673" s="13" t="str">
        <v>In Stock</v>
      </c>
      <c r="J673" s="43"/>
      <c r="AB673" s="65">
        <v>45887</v>
      </c>
      <c r="AC673" s="66" t="str">
        <f t="shared" si="9"/>
        <v>Overdue</v>
      </c>
      <c r="AJ673" s="11" t="s">
        <v>2872</v>
      </c>
      <c r="AK673" s="8">
        <v>2020905.79</v>
      </c>
      <c r="AO673" s="13">
        <f>(Cleaned_Data!S673)-((Cleaned_Data!S673)*10%)</f>
        <v>97.2</v>
      </c>
      <c r="AP673" s="13" t="str">
        <v>Safe</v>
      </c>
    </row>
    <row r="674" spans="8:42" x14ac:dyDescent="0.3">
      <c r="H674" s="13" t="s">
        <v>1367</v>
      </c>
      <c r="I674" s="13" t="str">
        <v>Low Stock</v>
      </c>
      <c r="J674" s="43"/>
      <c r="AB674" s="65">
        <v>45894</v>
      </c>
      <c r="AC674" s="66" t="str">
        <f t="shared" si="9"/>
        <v>Overdue</v>
      </c>
      <c r="AJ674" s="11" t="s">
        <v>408</v>
      </c>
      <c r="AK674" s="8">
        <v>2018046.6</v>
      </c>
      <c r="AO674" s="13">
        <f>(Cleaned_Data!S674)-((Cleaned_Data!S674)*10%)</f>
        <v>39.6</v>
      </c>
      <c r="AP674" s="13" t="str">
        <v>Risk</v>
      </c>
    </row>
    <row r="675" spans="8:42" x14ac:dyDescent="0.3">
      <c r="H675" s="13" t="s">
        <v>1369</v>
      </c>
      <c r="I675" s="13" t="str">
        <v>In Stock</v>
      </c>
      <c r="J675" s="43"/>
      <c r="AB675" s="65">
        <v>45938</v>
      </c>
      <c r="AC675" s="66" t="str">
        <f t="shared" si="9"/>
        <v>OnTime</v>
      </c>
      <c r="AJ675" s="11" t="s">
        <v>1700</v>
      </c>
      <c r="AK675" s="8">
        <v>2017942.5</v>
      </c>
      <c r="AO675" s="13">
        <f>(Cleaned_Data!S675)-((Cleaned_Data!S675)*10%)</f>
        <v>77.400000000000006</v>
      </c>
      <c r="AP675" s="13" t="str">
        <v>Safe</v>
      </c>
    </row>
    <row r="676" spans="8:42" x14ac:dyDescent="0.3">
      <c r="H676" s="13" t="s">
        <v>1371</v>
      </c>
      <c r="I676" s="13" t="str">
        <v>In Stock</v>
      </c>
      <c r="J676" s="43"/>
      <c r="AB676" s="65">
        <v>45874</v>
      </c>
      <c r="AC676" s="66" t="str">
        <f t="shared" si="9"/>
        <v>Overdue</v>
      </c>
      <c r="AJ676" s="11" t="s">
        <v>5646</v>
      </c>
      <c r="AK676" s="8">
        <v>2017632.4400000002</v>
      </c>
      <c r="AO676" s="13">
        <f>(Cleaned_Data!S676)-((Cleaned_Data!S676)*10%)</f>
        <v>158.4</v>
      </c>
      <c r="AP676" s="13" t="str">
        <v>Safe</v>
      </c>
    </row>
    <row r="677" spans="8:42" x14ac:dyDescent="0.3">
      <c r="H677" s="13" t="s">
        <v>1374</v>
      </c>
      <c r="I677" s="13" t="str">
        <v>In Stock</v>
      </c>
      <c r="J677" s="43"/>
      <c r="AB677" s="65">
        <v>45890</v>
      </c>
      <c r="AC677" s="66" t="str">
        <f t="shared" si="9"/>
        <v>Overdue</v>
      </c>
      <c r="AJ677" s="11" t="s">
        <v>6041</v>
      </c>
      <c r="AK677" s="8">
        <v>2014577.6</v>
      </c>
      <c r="AO677" s="13">
        <f>(Cleaned_Data!S677)-((Cleaned_Data!S677)*10%)</f>
        <v>131.4</v>
      </c>
      <c r="AP677" s="13" t="str">
        <v>Safe</v>
      </c>
    </row>
    <row r="678" spans="8:42" x14ac:dyDescent="0.3">
      <c r="H678" s="13" t="s">
        <v>428</v>
      </c>
      <c r="I678" s="13" t="str">
        <v>In Stock</v>
      </c>
      <c r="J678" s="43"/>
      <c r="AB678" s="65">
        <v>45887</v>
      </c>
      <c r="AC678" s="66" t="str">
        <f t="shared" si="9"/>
        <v>Overdue</v>
      </c>
      <c r="AJ678" s="11" t="s">
        <v>5217</v>
      </c>
      <c r="AK678" s="8">
        <v>2012193.66</v>
      </c>
      <c r="AO678" s="13">
        <f>(Cleaned_Data!S678)-((Cleaned_Data!S678)*10%)</f>
        <v>67.5</v>
      </c>
      <c r="AP678" s="13" t="str">
        <v>Safe</v>
      </c>
    </row>
    <row r="679" spans="8:42" x14ac:dyDescent="0.3">
      <c r="H679" s="13" t="s">
        <v>1377</v>
      </c>
      <c r="I679" s="13" t="str">
        <v>In Stock</v>
      </c>
      <c r="J679" s="43"/>
      <c r="AB679" s="65">
        <v>45918</v>
      </c>
      <c r="AC679" s="66" t="str">
        <f t="shared" si="9"/>
        <v>OnTime</v>
      </c>
      <c r="AJ679" s="11" t="s">
        <v>1118</v>
      </c>
      <c r="AK679" s="8">
        <v>2011866.44</v>
      </c>
      <c r="AO679" s="13">
        <f>(Cleaned_Data!S679)-((Cleaned_Data!S679)*10%)</f>
        <v>171</v>
      </c>
      <c r="AP679" s="13" t="str">
        <v>Safe</v>
      </c>
    </row>
    <row r="680" spans="8:42" x14ac:dyDescent="0.3">
      <c r="H680" s="13" t="s">
        <v>1379</v>
      </c>
      <c r="I680" s="13" t="str">
        <v>Low Stock</v>
      </c>
      <c r="J680" s="43"/>
      <c r="AB680" s="65">
        <v>45855</v>
      </c>
      <c r="AC680" s="66" t="str">
        <f t="shared" si="9"/>
        <v>Overdue</v>
      </c>
      <c r="AJ680" s="11" t="s">
        <v>4417</v>
      </c>
      <c r="AK680" s="8">
        <v>2009978.0399999998</v>
      </c>
      <c r="AO680" s="13">
        <f>(Cleaned_Data!S680)-((Cleaned_Data!S680)*10%)</f>
        <v>45</v>
      </c>
      <c r="AP680" s="13" t="str">
        <v>Risk</v>
      </c>
    </row>
    <row r="681" spans="8:42" x14ac:dyDescent="0.3">
      <c r="H681" s="13" t="s">
        <v>1381</v>
      </c>
      <c r="I681" s="13" t="str">
        <v>In Stock</v>
      </c>
      <c r="J681" s="43"/>
      <c r="AB681" s="65">
        <v>45928</v>
      </c>
      <c r="AC681" s="66" t="str">
        <f t="shared" si="9"/>
        <v>OnTime</v>
      </c>
      <c r="AJ681" s="11" t="s">
        <v>7112</v>
      </c>
      <c r="AK681" s="8">
        <v>2008798.56</v>
      </c>
      <c r="AO681" s="13">
        <f>(Cleaned_Data!S681)-((Cleaned_Data!S681)*10%)</f>
        <v>105.3</v>
      </c>
      <c r="AP681" s="13" t="str">
        <v>Safe</v>
      </c>
    </row>
    <row r="682" spans="8:42" x14ac:dyDescent="0.3">
      <c r="H682" s="13" t="s">
        <v>1384</v>
      </c>
      <c r="I682" s="13" t="str">
        <v>In Stock</v>
      </c>
      <c r="J682" s="43"/>
      <c r="AB682" s="65">
        <v>45915</v>
      </c>
      <c r="AC682" s="66" t="str">
        <f t="shared" si="9"/>
        <v>OnTime</v>
      </c>
      <c r="AJ682" s="11" t="s">
        <v>1980</v>
      </c>
      <c r="AK682" s="8">
        <v>2008313.19</v>
      </c>
      <c r="AO682" s="13">
        <f>(Cleaned_Data!S682)-((Cleaned_Data!S682)*10%)</f>
        <v>148.5</v>
      </c>
      <c r="AP682" s="13" t="str">
        <v>Safe</v>
      </c>
    </row>
    <row r="683" spans="8:42" x14ac:dyDescent="0.3">
      <c r="H683" s="13" t="s">
        <v>1386</v>
      </c>
      <c r="I683" s="13" t="str">
        <v>Low Stock</v>
      </c>
      <c r="J683" s="43"/>
      <c r="AB683" s="65">
        <v>45918</v>
      </c>
      <c r="AC683" s="66" t="str">
        <f t="shared" si="9"/>
        <v>OnTime</v>
      </c>
      <c r="AJ683" s="11" t="s">
        <v>3663</v>
      </c>
      <c r="AK683" s="8">
        <v>2007486.09</v>
      </c>
      <c r="AO683" s="13">
        <f>(Cleaned_Data!S683)-((Cleaned_Data!S683)*10%)</f>
        <v>0.9</v>
      </c>
      <c r="AP683" s="13" t="str">
        <v>Risk</v>
      </c>
    </row>
    <row r="684" spans="8:42" x14ac:dyDescent="0.3">
      <c r="H684" s="13" t="s">
        <v>602</v>
      </c>
      <c r="I684" s="13" t="str">
        <v>Low Stock</v>
      </c>
      <c r="J684" s="43"/>
      <c r="AB684" s="65">
        <v>45856</v>
      </c>
      <c r="AC684" s="66" t="str">
        <f t="shared" si="9"/>
        <v>Overdue</v>
      </c>
      <c r="AJ684" s="11" t="s">
        <v>4669</v>
      </c>
      <c r="AK684" s="8">
        <v>2005536.9600000002</v>
      </c>
      <c r="AO684" s="13">
        <f>(Cleaned_Data!S684)-((Cleaned_Data!S684)*10%)</f>
        <v>57.6</v>
      </c>
      <c r="AP684" s="13" t="str">
        <v>Risk</v>
      </c>
    </row>
    <row r="685" spans="8:42" x14ac:dyDescent="0.3">
      <c r="H685" s="13" t="s">
        <v>1389</v>
      </c>
      <c r="I685" s="13" t="str">
        <v>Low Stock</v>
      </c>
      <c r="J685" s="43"/>
      <c r="AB685" s="65">
        <v>45936</v>
      </c>
      <c r="AC685" s="66" t="str">
        <f t="shared" si="9"/>
        <v>OnTime</v>
      </c>
      <c r="AJ685" s="11" t="s">
        <v>2434</v>
      </c>
      <c r="AK685" s="8">
        <v>1999397.9100000001</v>
      </c>
      <c r="AO685" s="13">
        <f>(Cleaned_Data!S685)-((Cleaned_Data!S685)*10%)</f>
        <v>0</v>
      </c>
      <c r="AP685" s="13" t="str">
        <v>Safe</v>
      </c>
    </row>
    <row r="686" spans="8:42" x14ac:dyDescent="0.3">
      <c r="H686" s="13" t="s">
        <v>1391</v>
      </c>
      <c r="I686" s="13" t="str">
        <v>Low Stock</v>
      </c>
      <c r="J686" s="43"/>
      <c r="AB686" s="65">
        <v>45932</v>
      </c>
      <c r="AC686" s="66" t="str">
        <f t="shared" si="9"/>
        <v>OnTime</v>
      </c>
      <c r="AJ686" s="11" t="s">
        <v>1108</v>
      </c>
      <c r="AK686" s="8">
        <v>1998679.2799999998</v>
      </c>
      <c r="AO686" s="13">
        <f>(Cleaned_Data!S686)-((Cleaned_Data!S686)*10%)</f>
        <v>19.8</v>
      </c>
      <c r="AP686" s="13" t="str">
        <v>Risk</v>
      </c>
    </row>
    <row r="687" spans="8:42" x14ac:dyDescent="0.3">
      <c r="H687" s="13" t="s">
        <v>1393</v>
      </c>
      <c r="I687" s="13" t="str">
        <v>Low Stock</v>
      </c>
      <c r="J687" s="43"/>
      <c r="AB687" s="65">
        <v>45903</v>
      </c>
      <c r="AC687" s="66" t="str">
        <f t="shared" si="9"/>
        <v>OnTime</v>
      </c>
      <c r="AJ687" s="11" t="s">
        <v>4889</v>
      </c>
      <c r="AK687" s="8">
        <v>1993188.45</v>
      </c>
      <c r="AO687" s="13">
        <f>(Cleaned_Data!S687)-((Cleaned_Data!S687)*10%)</f>
        <v>18</v>
      </c>
      <c r="AP687" s="13" t="str">
        <v>Risk</v>
      </c>
    </row>
    <row r="688" spans="8:42" x14ac:dyDescent="0.3">
      <c r="H688" s="13" t="s">
        <v>7560</v>
      </c>
      <c r="I688" s="13" t="str">
        <v>In Stock</v>
      </c>
      <c r="J688" s="43"/>
      <c r="AB688" s="65">
        <v>45868</v>
      </c>
      <c r="AC688" s="66" t="str">
        <f t="shared" si="9"/>
        <v>Overdue</v>
      </c>
      <c r="AJ688" s="11" t="s">
        <v>4503</v>
      </c>
      <c r="AK688" s="8">
        <v>1987690.01</v>
      </c>
      <c r="AO688" s="13">
        <f>(Cleaned_Data!S688)-((Cleaned_Data!S688)*10%)</f>
        <v>88.2</v>
      </c>
      <c r="AP688" s="13" t="str">
        <v>Safe</v>
      </c>
    </row>
    <row r="689" spans="8:42" x14ac:dyDescent="0.3">
      <c r="H689" s="13" t="s">
        <v>3688</v>
      </c>
      <c r="I689" s="13" t="str">
        <v>In Stock</v>
      </c>
      <c r="J689" s="43"/>
      <c r="AB689" s="65">
        <v>45893</v>
      </c>
      <c r="AC689" s="66" t="str">
        <f t="shared" si="9"/>
        <v>Overdue</v>
      </c>
      <c r="AJ689" s="11" t="s">
        <v>5030</v>
      </c>
      <c r="AK689" s="8">
        <v>1986735.17</v>
      </c>
      <c r="AO689" s="13">
        <f>(Cleaned_Data!S689)-((Cleaned_Data!S689)*10%)</f>
        <v>108.9</v>
      </c>
      <c r="AP689" s="13" t="str">
        <v>Safe</v>
      </c>
    </row>
    <row r="690" spans="8:42" x14ac:dyDescent="0.3">
      <c r="H690" s="13" t="s">
        <v>178</v>
      </c>
      <c r="I690" s="13" t="str">
        <v>In Stock</v>
      </c>
      <c r="J690" s="43"/>
      <c r="AB690" s="65">
        <v>45931</v>
      </c>
      <c r="AC690" s="66" t="str">
        <f t="shared" si="9"/>
        <v>OnTime</v>
      </c>
      <c r="AJ690" s="11" t="s">
        <v>7578</v>
      </c>
      <c r="AK690" s="8">
        <v>1985390.56</v>
      </c>
      <c r="AO690" s="13">
        <f>(Cleaned_Data!S690)-((Cleaned_Data!S690)*10%)</f>
        <v>174.6</v>
      </c>
      <c r="AP690" s="13" t="str">
        <v>Safe</v>
      </c>
    </row>
    <row r="691" spans="8:42" x14ac:dyDescent="0.3">
      <c r="H691" s="13" t="s">
        <v>1401</v>
      </c>
      <c r="I691" s="13" t="str">
        <v>Low Stock</v>
      </c>
      <c r="J691" s="43"/>
      <c r="AB691" s="65">
        <v>45883</v>
      </c>
      <c r="AC691" s="66" t="str">
        <f t="shared" si="9"/>
        <v>Overdue</v>
      </c>
      <c r="AJ691" s="11" t="s">
        <v>1920</v>
      </c>
      <c r="AK691" s="8">
        <v>1985286.94</v>
      </c>
      <c r="AO691" s="13">
        <f>(Cleaned_Data!S691)-((Cleaned_Data!S691)*10%)</f>
        <v>36</v>
      </c>
      <c r="AP691" s="13" t="str">
        <v>Risk</v>
      </c>
    </row>
    <row r="692" spans="8:42" x14ac:dyDescent="0.3">
      <c r="H692" s="13" t="s">
        <v>1403</v>
      </c>
      <c r="I692" s="13" t="str">
        <v>Low Stock</v>
      </c>
      <c r="J692" s="43"/>
      <c r="AB692" s="65">
        <v>45907</v>
      </c>
      <c r="AC692" s="66" t="str">
        <f t="shared" si="9"/>
        <v>OnTime</v>
      </c>
      <c r="AJ692" s="11" t="s">
        <v>257</v>
      </c>
      <c r="AK692" s="8">
        <v>1983779.41</v>
      </c>
      <c r="AO692" s="13">
        <f>(Cleaned_Data!S692)-((Cleaned_Data!S692)*10%)</f>
        <v>0</v>
      </c>
      <c r="AP692" s="13" t="str">
        <v>Risk</v>
      </c>
    </row>
    <row r="693" spans="8:42" x14ac:dyDescent="0.3">
      <c r="H693" s="13" t="s">
        <v>60</v>
      </c>
      <c r="I693" s="13" t="str">
        <v>In Stock</v>
      </c>
      <c r="J693" s="43"/>
      <c r="AB693" s="65">
        <v>45934</v>
      </c>
      <c r="AC693" s="66" t="str">
        <f t="shared" si="9"/>
        <v>OnTime</v>
      </c>
      <c r="AJ693" s="11" t="s">
        <v>2995</v>
      </c>
      <c r="AK693" s="8">
        <v>1979031.96</v>
      </c>
      <c r="AO693" s="13">
        <f>(Cleaned_Data!S693)-((Cleaned_Data!S693)*10%)</f>
        <v>164.7</v>
      </c>
      <c r="AP693" s="13" t="str">
        <v>Safe</v>
      </c>
    </row>
    <row r="694" spans="8:42" x14ac:dyDescent="0.3">
      <c r="H694" s="13" t="s">
        <v>1407</v>
      </c>
      <c r="I694" s="13" t="str">
        <v>In Stock</v>
      </c>
      <c r="J694" s="43"/>
      <c r="AB694" s="65">
        <v>45920</v>
      </c>
      <c r="AC694" s="66" t="str">
        <f t="shared" si="9"/>
        <v>OnTime</v>
      </c>
      <c r="AJ694" s="11" t="s">
        <v>2702</v>
      </c>
      <c r="AK694" s="8">
        <v>1978277.52</v>
      </c>
      <c r="AO694" s="13">
        <f>(Cleaned_Data!S694)-((Cleaned_Data!S694)*10%)</f>
        <v>147.6</v>
      </c>
      <c r="AP694" s="13" t="str">
        <v>Safe</v>
      </c>
    </row>
    <row r="695" spans="8:42" x14ac:dyDescent="0.3">
      <c r="H695" s="13" t="s">
        <v>1131</v>
      </c>
      <c r="I695" s="13" t="str">
        <v>In Stock</v>
      </c>
      <c r="J695" s="43"/>
      <c r="AB695" s="65">
        <v>45880</v>
      </c>
      <c r="AC695" s="66" t="str">
        <f t="shared" si="9"/>
        <v>Overdue</v>
      </c>
      <c r="AJ695" s="11" t="s">
        <v>4214</v>
      </c>
      <c r="AK695" s="8">
        <v>1975962.7999999998</v>
      </c>
      <c r="AO695" s="13">
        <f>(Cleaned_Data!S695)-((Cleaned_Data!S695)*10%)</f>
        <v>132.30000000000001</v>
      </c>
      <c r="AP695" s="13" t="str">
        <v>Safe</v>
      </c>
    </row>
    <row r="696" spans="8:42" x14ac:dyDescent="0.3">
      <c r="H696" s="13" t="s">
        <v>2032</v>
      </c>
      <c r="I696" s="13" t="str">
        <v>In Stock</v>
      </c>
      <c r="J696" s="43"/>
      <c r="AB696" s="65">
        <v>45893</v>
      </c>
      <c r="AC696" s="66" t="str">
        <f t="shared" si="9"/>
        <v>Overdue</v>
      </c>
      <c r="AJ696" s="11" t="s">
        <v>5806</v>
      </c>
      <c r="AK696" s="8">
        <v>1974247.86</v>
      </c>
      <c r="AO696" s="13">
        <f>(Cleaned_Data!S696)-((Cleaned_Data!S696)*10%)</f>
        <v>130.5</v>
      </c>
      <c r="AP696" s="13" t="str">
        <v>Safe</v>
      </c>
    </row>
    <row r="697" spans="8:42" x14ac:dyDescent="0.3">
      <c r="H697" s="13" t="s">
        <v>1412</v>
      </c>
      <c r="I697" s="13" t="str">
        <v>Low Stock</v>
      </c>
      <c r="J697" s="43"/>
      <c r="AB697" s="65">
        <v>45870</v>
      </c>
      <c r="AC697" s="66" t="str">
        <f t="shared" si="9"/>
        <v>Overdue</v>
      </c>
      <c r="AJ697" s="11" t="s">
        <v>3844</v>
      </c>
      <c r="AK697" s="8">
        <v>1970526.46</v>
      </c>
      <c r="AO697" s="13">
        <f>(Cleaned_Data!S697)-((Cleaned_Data!S697)*10%)</f>
        <v>56.7</v>
      </c>
      <c r="AP697" s="13" t="str">
        <v>Risk</v>
      </c>
    </row>
    <row r="698" spans="8:42" x14ac:dyDescent="0.3">
      <c r="H698" s="13" t="s">
        <v>1414</v>
      </c>
      <c r="I698" s="13" t="str">
        <v>In Stock</v>
      </c>
      <c r="J698" s="43"/>
      <c r="AB698" s="65">
        <v>45932</v>
      </c>
      <c r="AC698" s="66" t="str">
        <f t="shared" si="9"/>
        <v>OnTime</v>
      </c>
      <c r="AJ698" s="11" t="s">
        <v>1273</v>
      </c>
      <c r="AK698" s="8">
        <v>1969904.52</v>
      </c>
      <c r="AO698" s="13">
        <f>(Cleaned_Data!S698)-((Cleaned_Data!S698)*10%)</f>
        <v>164.7</v>
      </c>
      <c r="AP698" s="13" t="str">
        <v>Safe</v>
      </c>
    </row>
    <row r="699" spans="8:42" x14ac:dyDescent="0.3">
      <c r="H699" s="13" t="s">
        <v>1416</v>
      </c>
      <c r="I699" s="13" t="str">
        <v>In Stock</v>
      </c>
      <c r="J699" s="43"/>
      <c r="AB699" s="65">
        <v>45887</v>
      </c>
      <c r="AC699" s="66" t="str">
        <f t="shared" si="9"/>
        <v>Overdue</v>
      </c>
      <c r="AJ699" s="11" t="s">
        <v>4536</v>
      </c>
      <c r="AK699" s="8">
        <v>1969703.19</v>
      </c>
      <c r="AO699" s="13">
        <f>(Cleaned_Data!S699)-((Cleaned_Data!S699)*10%)</f>
        <v>117.9</v>
      </c>
      <c r="AP699" s="13" t="str">
        <v>Safe</v>
      </c>
    </row>
    <row r="700" spans="8:42" x14ac:dyDescent="0.3">
      <c r="H700" s="13" t="s">
        <v>1418</v>
      </c>
      <c r="I700" s="13" t="str">
        <v>Low Stock</v>
      </c>
      <c r="J700" s="43"/>
      <c r="AB700" s="65">
        <v>45881</v>
      </c>
      <c r="AC700" s="66" t="str">
        <f t="shared" si="9"/>
        <v>Overdue</v>
      </c>
      <c r="AJ700" s="11" t="s">
        <v>1131</v>
      </c>
      <c r="AK700" s="8">
        <v>1968917.5399999998</v>
      </c>
      <c r="AO700" s="13">
        <f>(Cleaned_Data!S700)-((Cleaned_Data!S700)*10%)</f>
        <v>0</v>
      </c>
      <c r="AP700" s="13" t="str">
        <v>Risk</v>
      </c>
    </row>
    <row r="701" spans="8:42" x14ac:dyDescent="0.3">
      <c r="H701" s="13" t="s">
        <v>982</v>
      </c>
      <c r="I701" s="13" t="str">
        <v>In Stock</v>
      </c>
      <c r="J701" s="43"/>
      <c r="AB701" s="65">
        <v>45909</v>
      </c>
      <c r="AC701" s="66" t="str">
        <f t="shared" si="9"/>
        <v>OnTime</v>
      </c>
      <c r="AJ701" s="11" t="s">
        <v>1359</v>
      </c>
      <c r="AK701" s="8">
        <v>1968408.4</v>
      </c>
      <c r="AO701" s="13">
        <f>(Cleaned_Data!S701)-((Cleaned_Data!S701)*10%)</f>
        <v>137.69999999999999</v>
      </c>
      <c r="AP701" s="13" t="str">
        <v>Safe</v>
      </c>
    </row>
    <row r="702" spans="8:42" x14ac:dyDescent="0.3">
      <c r="H702" s="13" t="s">
        <v>1422</v>
      </c>
      <c r="I702" s="13" t="str">
        <v>In Stock</v>
      </c>
      <c r="J702" s="43"/>
      <c r="AB702" s="65">
        <v>45900</v>
      </c>
      <c r="AC702" s="66" t="str">
        <f t="shared" si="9"/>
        <v>Overdue</v>
      </c>
      <c r="AJ702" s="11" t="s">
        <v>6232</v>
      </c>
      <c r="AK702" s="8">
        <v>1967823.4600000002</v>
      </c>
      <c r="AO702" s="13">
        <f>(Cleaned_Data!S702)-((Cleaned_Data!S702)*10%)</f>
        <v>171.9</v>
      </c>
      <c r="AP702" s="13" t="str">
        <v>Safe</v>
      </c>
    </row>
    <row r="703" spans="8:42" x14ac:dyDescent="0.3">
      <c r="H703" s="13" t="s">
        <v>1424</v>
      </c>
      <c r="I703" s="13" t="str">
        <v>In Stock</v>
      </c>
      <c r="J703" s="43"/>
      <c r="AB703" s="65">
        <v>45876</v>
      </c>
      <c r="AC703" s="66" t="str">
        <f t="shared" si="9"/>
        <v>Overdue</v>
      </c>
      <c r="AJ703" s="11" t="s">
        <v>863</v>
      </c>
      <c r="AK703" s="8">
        <v>1965422.4</v>
      </c>
      <c r="AO703" s="13">
        <f>(Cleaned_Data!S703)-((Cleaned_Data!S703)*10%)</f>
        <v>127.8</v>
      </c>
      <c r="AP703" s="13" t="str">
        <v>Safe</v>
      </c>
    </row>
    <row r="704" spans="8:42" x14ac:dyDescent="0.3">
      <c r="H704" s="13" t="s">
        <v>1426</v>
      </c>
      <c r="I704" s="13" t="str">
        <v>Low Stock</v>
      </c>
      <c r="J704" s="43"/>
      <c r="AB704" s="65">
        <v>45894</v>
      </c>
      <c r="AC704" s="66" t="str">
        <f t="shared" si="9"/>
        <v>Overdue</v>
      </c>
      <c r="AJ704" s="11" t="s">
        <v>3902</v>
      </c>
      <c r="AK704" s="8">
        <v>1963827.2500000002</v>
      </c>
      <c r="AO704" s="13">
        <f>(Cleaned_Data!S704)-((Cleaned_Data!S704)*10%)</f>
        <v>0</v>
      </c>
      <c r="AP704" s="13" t="str">
        <v>Risk</v>
      </c>
    </row>
    <row r="705" spans="8:42" x14ac:dyDescent="0.3">
      <c r="H705" s="13" t="s">
        <v>1428</v>
      </c>
      <c r="I705" s="13" t="str">
        <v>In Stock</v>
      </c>
      <c r="J705" s="43"/>
      <c r="AB705" s="65">
        <v>45890</v>
      </c>
      <c r="AC705" s="66" t="str">
        <f t="shared" si="9"/>
        <v>Overdue</v>
      </c>
      <c r="AJ705" s="11" t="s">
        <v>2454</v>
      </c>
      <c r="AK705" s="8">
        <v>1963221.8999999997</v>
      </c>
      <c r="AO705" s="13">
        <f>(Cleaned_Data!S705)-((Cleaned_Data!S705)*10%)</f>
        <v>30.6</v>
      </c>
      <c r="AP705" s="13" t="str">
        <v>Safe</v>
      </c>
    </row>
    <row r="706" spans="8:42" x14ac:dyDescent="0.3">
      <c r="H706" s="13" t="s">
        <v>1773</v>
      </c>
      <c r="I706" s="13" t="str">
        <v>In Stock</v>
      </c>
      <c r="J706" s="43"/>
      <c r="AB706" s="65">
        <v>45872</v>
      </c>
      <c r="AC706" s="66" t="str">
        <f t="shared" si="9"/>
        <v>Overdue</v>
      </c>
      <c r="AJ706" s="11" t="s">
        <v>1552</v>
      </c>
      <c r="AK706" s="8">
        <v>1961434.88</v>
      </c>
      <c r="AO706" s="13">
        <f>(Cleaned_Data!S706)-((Cleaned_Data!S706)*10%)</f>
        <v>100.8</v>
      </c>
      <c r="AP706" s="13" t="str">
        <v>Safe</v>
      </c>
    </row>
    <row r="707" spans="8:42" x14ac:dyDescent="0.3">
      <c r="H707" s="13" t="s">
        <v>1433</v>
      </c>
      <c r="I707" s="13" t="str">
        <v>In Stock</v>
      </c>
      <c r="J707" s="43"/>
      <c r="AB707" s="65">
        <v>45889</v>
      </c>
      <c r="AC707" s="66" t="str">
        <f t="shared" ref="AC707:AC770" si="10">IF(AB707="","No Date", IF(AB707&lt;$AC$1,"Overdue","OnTime"))</f>
        <v>Overdue</v>
      </c>
      <c r="AJ707" s="11" t="s">
        <v>4244</v>
      </c>
      <c r="AK707" s="8">
        <v>1959405.84</v>
      </c>
      <c r="AO707" s="13">
        <f>(Cleaned_Data!S707)-((Cleaned_Data!S707)*10%)</f>
        <v>43.2</v>
      </c>
      <c r="AP707" s="13" t="str">
        <v>Safe</v>
      </c>
    </row>
    <row r="708" spans="8:42" x14ac:dyDescent="0.3">
      <c r="H708" s="13" t="s">
        <v>1435</v>
      </c>
      <c r="I708" s="13" t="str">
        <v>In Stock</v>
      </c>
      <c r="J708" s="43"/>
      <c r="AB708" s="65">
        <v>45937</v>
      </c>
      <c r="AC708" s="66" t="str">
        <f t="shared" si="10"/>
        <v>OnTime</v>
      </c>
      <c r="AJ708" s="11" t="s">
        <v>1666</v>
      </c>
      <c r="AK708" s="8">
        <v>1957764.48</v>
      </c>
      <c r="AO708" s="13">
        <f>(Cleaned_Data!S708)-((Cleaned_Data!S708)*10%)</f>
        <v>109.8</v>
      </c>
      <c r="AP708" s="13" t="str">
        <v>Safe</v>
      </c>
    </row>
    <row r="709" spans="8:42" x14ac:dyDescent="0.3">
      <c r="H709" s="13" t="s">
        <v>1437</v>
      </c>
      <c r="I709" s="13" t="str">
        <v>In Stock</v>
      </c>
      <c r="J709" s="43"/>
      <c r="AB709" s="65">
        <v>45857</v>
      </c>
      <c r="AC709" s="66" t="str">
        <f t="shared" si="10"/>
        <v>Overdue</v>
      </c>
      <c r="AJ709" s="11" t="s">
        <v>1610</v>
      </c>
      <c r="AK709" s="8">
        <v>1954676.92</v>
      </c>
      <c r="AO709" s="13">
        <f>(Cleaned_Data!S709)-((Cleaned_Data!S709)*10%)</f>
        <v>97.2</v>
      </c>
      <c r="AP709" s="13" t="str">
        <v>Safe</v>
      </c>
    </row>
    <row r="710" spans="8:42" x14ac:dyDescent="0.3">
      <c r="H710" s="13" t="s">
        <v>1439</v>
      </c>
      <c r="I710" s="13" t="str">
        <v>In Stock</v>
      </c>
      <c r="J710" s="43"/>
      <c r="AB710" s="65">
        <v>45899</v>
      </c>
      <c r="AC710" s="66" t="str">
        <f t="shared" si="10"/>
        <v>Overdue</v>
      </c>
      <c r="AJ710" s="11" t="s">
        <v>3200</v>
      </c>
      <c r="AK710" s="8">
        <v>1949763.2</v>
      </c>
      <c r="AO710" s="13">
        <f>(Cleaned_Data!S710)-((Cleaned_Data!S710)*10%)</f>
        <v>155.69999999999999</v>
      </c>
      <c r="AP710" s="13" t="str">
        <v>Safe</v>
      </c>
    </row>
    <row r="711" spans="8:42" x14ac:dyDescent="0.3">
      <c r="H711" s="13" t="s">
        <v>1441</v>
      </c>
      <c r="I711" s="13" t="str">
        <v>In Stock</v>
      </c>
      <c r="J711" s="43"/>
      <c r="AB711" s="65">
        <v>45930</v>
      </c>
      <c r="AC711" s="66" t="str">
        <f t="shared" si="10"/>
        <v>OnTime</v>
      </c>
      <c r="AJ711" s="11" t="s">
        <v>4247</v>
      </c>
      <c r="AK711" s="8">
        <v>1948623.3</v>
      </c>
      <c r="AO711" s="13">
        <f>(Cleaned_Data!S711)-((Cleaned_Data!S711)*10%)</f>
        <v>60.3</v>
      </c>
      <c r="AP711" s="13" t="str">
        <v>Safe</v>
      </c>
    </row>
    <row r="712" spans="8:42" x14ac:dyDescent="0.3">
      <c r="H712" s="13" t="s">
        <v>498</v>
      </c>
      <c r="I712" s="13" t="str">
        <v>Low Stock</v>
      </c>
      <c r="J712" s="43"/>
      <c r="AB712" s="65">
        <v>45927</v>
      </c>
      <c r="AC712" s="66" t="str">
        <f t="shared" si="10"/>
        <v>OnTime</v>
      </c>
      <c r="AJ712" s="11" t="s">
        <v>159</v>
      </c>
      <c r="AK712" s="8">
        <v>1948421.25</v>
      </c>
      <c r="AO712" s="13">
        <f>(Cleaned_Data!S712)-((Cleaned_Data!S712)*10%)</f>
        <v>0</v>
      </c>
      <c r="AP712" s="13" t="str">
        <v>Risk</v>
      </c>
    </row>
    <row r="713" spans="8:42" x14ac:dyDescent="0.3">
      <c r="H713" s="13" t="s">
        <v>1444</v>
      </c>
      <c r="I713" s="13" t="str">
        <v>Low Stock</v>
      </c>
      <c r="J713" s="43"/>
      <c r="AB713" s="65">
        <v>45922</v>
      </c>
      <c r="AC713" s="66" t="str">
        <f t="shared" si="10"/>
        <v>OnTime</v>
      </c>
      <c r="AJ713" s="11" t="s">
        <v>2763</v>
      </c>
      <c r="AK713" s="8">
        <v>1947895.53</v>
      </c>
      <c r="AO713" s="13">
        <f>(Cleaned_Data!S713)-((Cleaned_Data!S713)*10%)</f>
        <v>14.4</v>
      </c>
      <c r="AP713" s="13" t="str">
        <v>Risk</v>
      </c>
    </row>
    <row r="714" spans="8:42" x14ac:dyDescent="0.3">
      <c r="H714" s="13" t="s">
        <v>1446</v>
      </c>
      <c r="I714" s="13" t="str">
        <v>In Stock</v>
      </c>
      <c r="J714" s="43"/>
      <c r="AB714" s="65">
        <v>45931</v>
      </c>
      <c r="AC714" s="66" t="str">
        <f t="shared" si="10"/>
        <v>OnTime</v>
      </c>
      <c r="AJ714" s="11" t="s">
        <v>6425</v>
      </c>
      <c r="AK714" s="8">
        <v>1945394.76</v>
      </c>
      <c r="AO714" s="13">
        <f>(Cleaned_Data!S714)-((Cleaned_Data!S714)*10%)</f>
        <v>24.3</v>
      </c>
      <c r="AP714" s="13" t="str">
        <v>Safe</v>
      </c>
    </row>
    <row r="715" spans="8:42" x14ac:dyDescent="0.3">
      <c r="H715" s="13" t="s">
        <v>1448</v>
      </c>
      <c r="I715" s="13" t="str">
        <v>In Stock</v>
      </c>
      <c r="J715" s="43"/>
      <c r="AB715" s="65">
        <v>45913</v>
      </c>
      <c r="AC715" s="66" t="str">
        <f t="shared" si="10"/>
        <v>OnTime</v>
      </c>
      <c r="AJ715" s="11" t="s">
        <v>1361</v>
      </c>
      <c r="AK715" s="8">
        <v>1943968.6700000002</v>
      </c>
      <c r="AO715" s="13">
        <f>(Cleaned_Data!S715)-((Cleaned_Data!S715)*10%)</f>
        <v>56.7</v>
      </c>
      <c r="AP715" s="13" t="str">
        <v>Safe</v>
      </c>
    </row>
    <row r="716" spans="8:42" x14ac:dyDescent="0.3">
      <c r="H716" s="13" t="s">
        <v>7510</v>
      </c>
      <c r="I716" s="13" t="str">
        <v>Low Stock</v>
      </c>
      <c r="J716" s="43"/>
      <c r="AB716" s="65">
        <v>45866</v>
      </c>
      <c r="AC716" s="66" t="str">
        <f t="shared" si="10"/>
        <v>Overdue</v>
      </c>
      <c r="AJ716" s="11" t="s">
        <v>1668</v>
      </c>
      <c r="AK716" s="8">
        <v>1943860.27</v>
      </c>
      <c r="AO716" s="13">
        <f>(Cleaned_Data!S716)-((Cleaned_Data!S716)*10%)</f>
        <v>0</v>
      </c>
      <c r="AP716" s="13" t="str">
        <v>Risk</v>
      </c>
    </row>
    <row r="717" spans="8:42" x14ac:dyDescent="0.3">
      <c r="H717" s="13" t="s">
        <v>1452</v>
      </c>
      <c r="I717" s="13" t="str">
        <v>In Stock</v>
      </c>
      <c r="J717" s="43"/>
      <c r="AB717" s="65">
        <v>45861</v>
      </c>
      <c r="AC717" s="66" t="str">
        <f t="shared" si="10"/>
        <v>Overdue</v>
      </c>
      <c r="AJ717" s="11" t="s">
        <v>639</v>
      </c>
      <c r="AK717" s="8">
        <v>1942940.58</v>
      </c>
      <c r="AO717" s="13">
        <f>(Cleaned_Data!S717)-((Cleaned_Data!S717)*10%)</f>
        <v>3.6</v>
      </c>
      <c r="AP717" s="13" t="str">
        <v>Safe</v>
      </c>
    </row>
    <row r="718" spans="8:42" x14ac:dyDescent="0.3">
      <c r="H718" s="13" t="s">
        <v>1454</v>
      </c>
      <c r="I718" s="13" t="str">
        <v>Low Stock</v>
      </c>
      <c r="J718" s="43"/>
      <c r="AB718" s="65">
        <v>45888</v>
      </c>
      <c r="AC718" s="66" t="str">
        <f t="shared" si="10"/>
        <v>Overdue</v>
      </c>
      <c r="AJ718" s="11" t="s">
        <v>723</v>
      </c>
      <c r="AK718" s="8">
        <v>1940759.44</v>
      </c>
      <c r="AO718" s="13">
        <f>(Cleaned_Data!S718)-((Cleaned_Data!S718)*10%)</f>
        <v>9.9</v>
      </c>
      <c r="AP718" s="13" t="str">
        <v>Risk</v>
      </c>
    </row>
    <row r="719" spans="8:42" x14ac:dyDescent="0.3">
      <c r="H719" s="13" t="s">
        <v>1456</v>
      </c>
      <c r="I719" s="13" t="str">
        <v>Low Stock</v>
      </c>
      <c r="J719" s="43"/>
      <c r="AB719" s="65">
        <v>45864</v>
      </c>
      <c r="AC719" s="66" t="str">
        <f t="shared" si="10"/>
        <v>Overdue</v>
      </c>
      <c r="AJ719" s="11" t="s">
        <v>218</v>
      </c>
      <c r="AK719" s="8">
        <v>1940424.7999999998</v>
      </c>
      <c r="AO719" s="13">
        <f>(Cleaned_Data!S719)-((Cleaned_Data!S719)*10%)</f>
        <v>42.3</v>
      </c>
      <c r="AP719" s="13" t="str">
        <v>Risk</v>
      </c>
    </row>
    <row r="720" spans="8:42" x14ac:dyDescent="0.3">
      <c r="H720" s="13" t="s">
        <v>5596</v>
      </c>
      <c r="I720" s="13" t="str">
        <v>In Stock</v>
      </c>
      <c r="J720" s="43"/>
      <c r="AB720" s="65">
        <v>45860</v>
      </c>
      <c r="AC720" s="66" t="str">
        <f t="shared" si="10"/>
        <v>Overdue</v>
      </c>
      <c r="AJ720" s="11" t="s">
        <v>6911</v>
      </c>
      <c r="AK720" s="8">
        <v>1939707.42</v>
      </c>
      <c r="AO720" s="13">
        <f>(Cleaned_Data!S720)-((Cleaned_Data!S720)*10%)</f>
        <v>163.80000000000001</v>
      </c>
      <c r="AP720" s="13" t="str">
        <v>Safe</v>
      </c>
    </row>
    <row r="721" spans="8:42" x14ac:dyDescent="0.3">
      <c r="H721" s="13" t="s">
        <v>1460</v>
      </c>
      <c r="I721" s="13" t="str">
        <v>In Stock</v>
      </c>
      <c r="J721" s="43"/>
      <c r="AB721" s="65">
        <v>45923</v>
      </c>
      <c r="AC721" s="66" t="str">
        <f t="shared" si="10"/>
        <v>OnTime</v>
      </c>
      <c r="AJ721" s="11" t="s">
        <v>1248</v>
      </c>
      <c r="AK721" s="8">
        <v>1938477.96</v>
      </c>
      <c r="AO721" s="13">
        <f>(Cleaned_Data!S721)-((Cleaned_Data!S721)*10%)</f>
        <v>127.8</v>
      </c>
      <c r="AP721" s="13" t="str">
        <v>Safe</v>
      </c>
    </row>
    <row r="722" spans="8:42" x14ac:dyDescent="0.3">
      <c r="H722" s="13" t="s">
        <v>1462</v>
      </c>
      <c r="I722" s="13" t="str">
        <v>In Stock</v>
      </c>
      <c r="J722" s="43"/>
      <c r="AB722" s="65">
        <v>45853</v>
      </c>
      <c r="AC722" s="66" t="str">
        <f t="shared" si="10"/>
        <v>Overdue</v>
      </c>
      <c r="AJ722" s="11" t="s">
        <v>1090</v>
      </c>
      <c r="AK722" s="8">
        <v>1937992.5</v>
      </c>
      <c r="AO722" s="13">
        <f>(Cleaned_Data!S722)-((Cleaned_Data!S722)*10%)</f>
        <v>160.19999999999999</v>
      </c>
      <c r="AP722" s="13" t="str">
        <v>Safe</v>
      </c>
    </row>
    <row r="723" spans="8:42" x14ac:dyDescent="0.3">
      <c r="H723" s="13" t="s">
        <v>1464</v>
      </c>
      <c r="I723" s="13" t="str">
        <v>In Stock</v>
      </c>
      <c r="J723" s="43"/>
      <c r="AB723" s="65">
        <v>45917</v>
      </c>
      <c r="AC723" s="66" t="str">
        <f t="shared" si="10"/>
        <v>OnTime</v>
      </c>
      <c r="AJ723" s="11" t="s">
        <v>3962</v>
      </c>
      <c r="AK723" s="8">
        <v>1936973.64</v>
      </c>
      <c r="AO723" s="13">
        <f>(Cleaned_Data!S723)-((Cleaned_Data!S723)*10%)</f>
        <v>160.19999999999999</v>
      </c>
      <c r="AP723" s="13" t="str">
        <v>Safe</v>
      </c>
    </row>
    <row r="724" spans="8:42" x14ac:dyDescent="0.3">
      <c r="H724" s="13" t="s">
        <v>1466</v>
      </c>
      <c r="I724" s="13" t="str">
        <v>In Stock</v>
      </c>
      <c r="J724" s="43"/>
      <c r="AB724" s="65">
        <v>45906</v>
      </c>
      <c r="AC724" s="66" t="str">
        <f t="shared" si="10"/>
        <v>OnTime</v>
      </c>
      <c r="AJ724" s="11" t="s">
        <v>6075</v>
      </c>
      <c r="AK724" s="8">
        <v>1936514.3200000003</v>
      </c>
      <c r="AO724" s="13">
        <f>(Cleaned_Data!S724)-((Cleaned_Data!S724)*10%)</f>
        <v>120.6</v>
      </c>
      <c r="AP724" s="13" t="str">
        <v>Safe</v>
      </c>
    </row>
    <row r="725" spans="8:42" x14ac:dyDescent="0.3">
      <c r="H725" s="13" t="s">
        <v>1468</v>
      </c>
      <c r="I725" s="13" t="str">
        <v>In Stock</v>
      </c>
      <c r="J725" s="43"/>
      <c r="AB725" s="65">
        <v>45890</v>
      </c>
      <c r="AC725" s="66" t="str">
        <f t="shared" si="10"/>
        <v>Overdue</v>
      </c>
      <c r="AJ725" s="11" t="s">
        <v>1500</v>
      </c>
      <c r="AK725" s="8">
        <v>1935521.57</v>
      </c>
      <c r="AO725" s="13">
        <f>(Cleaned_Data!S725)-((Cleaned_Data!S725)*10%)</f>
        <v>103.5</v>
      </c>
      <c r="AP725" s="13" t="str">
        <v>Safe</v>
      </c>
    </row>
    <row r="726" spans="8:42" x14ac:dyDescent="0.3">
      <c r="H726" s="13" t="s">
        <v>1959</v>
      </c>
      <c r="I726" s="13" t="str">
        <v>In Stock</v>
      </c>
      <c r="J726" s="43"/>
      <c r="AB726" s="65">
        <v>45926</v>
      </c>
      <c r="AC726" s="66" t="str">
        <f t="shared" si="10"/>
        <v>OnTime</v>
      </c>
      <c r="AJ726" s="11" t="s">
        <v>937</v>
      </c>
      <c r="AK726" s="8">
        <v>1934352.76</v>
      </c>
      <c r="AO726" s="13">
        <f>(Cleaned_Data!S726)-((Cleaned_Data!S726)*10%)</f>
        <v>63.9</v>
      </c>
      <c r="AP726" s="13" t="str">
        <v>Safe</v>
      </c>
    </row>
    <row r="727" spans="8:42" x14ac:dyDescent="0.3">
      <c r="H727" s="13" t="s">
        <v>669</v>
      </c>
      <c r="I727" s="13" t="str">
        <v>In Stock</v>
      </c>
      <c r="J727" s="43"/>
      <c r="AB727" s="65">
        <v>45927</v>
      </c>
      <c r="AC727" s="66" t="str">
        <f t="shared" si="10"/>
        <v>OnTime</v>
      </c>
      <c r="AJ727" s="11" t="s">
        <v>1820</v>
      </c>
      <c r="AK727" s="8">
        <v>1934082.2600000002</v>
      </c>
      <c r="AO727" s="13">
        <f>(Cleaned_Data!S727)-((Cleaned_Data!S727)*10%)</f>
        <v>167.4</v>
      </c>
      <c r="AP727" s="13" t="str">
        <v>Safe</v>
      </c>
    </row>
    <row r="728" spans="8:42" x14ac:dyDescent="0.3">
      <c r="H728" s="13" t="s">
        <v>7561</v>
      </c>
      <c r="I728" s="13" t="str">
        <v>In Stock</v>
      </c>
      <c r="J728" s="43"/>
      <c r="AB728" s="65">
        <v>45879</v>
      </c>
      <c r="AC728" s="66" t="str">
        <f t="shared" si="10"/>
        <v>Overdue</v>
      </c>
      <c r="AJ728" s="11" t="s">
        <v>5759</v>
      </c>
      <c r="AK728" s="8">
        <v>1933881.1199999999</v>
      </c>
      <c r="AO728" s="13">
        <f>(Cleaned_Data!S728)-((Cleaned_Data!S728)*10%)</f>
        <v>169.2</v>
      </c>
      <c r="AP728" s="13" t="str">
        <v>Safe</v>
      </c>
    </row>
    <row r="729" spans="8:42" x14ac:dyDescent="0.3">
      <c r="H729" s="13" t="s">
        <v>1476</v>
      </c>
      <c r="I729" s="13" t="str">
        <v>Low Stock</v>
      </c>
      <c r="J729" s="43"/>
      <c r="AB729" s="65">
        <v>45931</v>
      </c>
      <c r="AC729" s="66" t="str">
        <f t="shared" si="10"/>
        <v>OnTime</v>
      </c>
      <c r="AJ729" s="11" t="s">
        <v>7592</v>
      </c>
      <c r="AK729" s="8">
        <v>1933041.4400000002</v>
      </c>
      <c r="AO729" s="13">
        <f>(Cleaned_Data!S729)-((Cleaned_Data!S729)*10%)</f>
        <v>18.899999999999999</v>
      </c>
      <c r="AP729" s="13" t="str">
        <v>Risk</v>
      </c>
    </row>
    <row r="730" spans="8:42" x14ac:dyDescent="0.3">
      <c r="H730" s="13" t="s">
        <v>1478</v>
      </c>
      <c r="I730" s="13" t="str">
        <v>Low Stock</v>
      </c>
      <c r="J730" s="43"/>
      <c r="AB730" s="65">
        <v>45918</v>
      </c>
      <c r="AC730" s="66" t="str">
        <f t="shared" si="10"/>
        <v>OnTime</v>
      </c>
      <c r="AJ730" s="11" t="s">
        <v>120</v>
      </c>
      <c r="AK730" s="8">
        <v>1928183.46</v>
      </c>
      <c r="AO730" s="13">
        <f>(Cleaned_Data!S730)-((Cleaned_Data!S730)*10%)</f>
        <v>36.9</v>
      </c>
      <c r="AP730" s="13" t="str">
        <v>Risk</v>
      </c>
    </row>
    <row r="731" spans="8:42" x14ac:dyDescent="0.3">
      <c r="H731" s="13" t="s">
        <v>1480</v>
      </c>
      <c r="I731" s="13" t="str">
        <v>In Stock</v>
      </c>
      <c r="J731" s="43"/>
      <c r="AB731" s="65">
        <v>45873</v>
      </c>
      <c r="AC731" s="66" t="str">
        <f t="shared" si="10"/>
        <v>Overdue</v>
      </c>
      <c r="AJ731" s="11" t="s">
        <v>879</v>
      </c>
      <c r="AK731" s="8">
        <v>1926436.4200000002</v>
      </c>
      <c r="AO731" s="13">
        <f>(Cleaned_Data!S731)-((Cleaned_Data!S731)*10%)</f>
        <v>173.7</v>
      </c>
      <c r="AP731" s="13" t="str">
        <v>Safe</v>
      </c>
    </row>
    <row r="732" spans="8:42" x14ac:dyDescent="0.3">
      <c r="H732" s="13" t="s">
        <v>1223</v>
      </c>
      <c r="I732" s="13" t="str">
        <v>Low Stock</v>
      </c>
      <c r="J732" s="43"/>
      <c r="AB732" s="65">
        <v>45893</v>
      </c>
      <c r="AC732" s="66" t="str">
        <f t="shared" si="10"/>
        <v>Overdue</v>
      </c>
      <c r="AJ732" s="11" t="s">
        <v>466</v>
      </c>
      <c r="AK732" s="8">
        <v>1925716.14</v>
      </c>
      <c r="AO732" s="13">
        <f>(Cleaned_Data!S732)-((Cleaned_Data!S732)*10%)</f>
        <v>26.1</v>
      </c>
      <c r="AP732" s="13" t="str">
        <v>Risk</v>
      </c>
    </row>
    <row r="733" spans="8:42" x14ac:dyDescent="0.3">
      <c r="H733" s="13" t="s">
        <v>1483</v>
      </c>
      <c r="I733" s="13" t="str">
        <v>Low Stock</v>
      </c>
      <c r="J733" s="43"/>
      <c r="AB733" s="65">
        <v>45873</v>
      </c>
      <c r="AC733" s="66" t="str">
        <f t="shared" si="10"/>
        <v>Overdue</v>
      </c>
      <c r="AJ733" s="11" t="s">
        <v>4640</v>
      </c>
      <c r="AK733" s="8">
        <v>1921356</v>
      </c>
      <c r="AO733" s="13">
        <f>(Cleaned_Data!S733)-((Cleaned_Data!S733)*10%)</f>
        <v>6.3</v>
      </c>
      <c r="AP733" s="13" t="str">
        <v>Risk</v>
      </c>
    </row>
    <row r="734" spans="8:42" x14ac:dyDescent="0.3">
      <c r="H734" s="13" t="s">
        <v>1485</v>
      </c>
      <c r="I734" s="13" t="str">
        <v>In Stock</v>
      </c>
      <c r="J734" s="43"/>
      <c r="AB734" s="65">
        <v>45866</v>
      </c>
      <c r="AC734" s="66" t="str">
        <f t="shared" si="10"/>
        <v>Overdue</v>
      </c>
      <c r="AJ734" s="11" t="s">
        <v>2868</v>
      </c>
      <c r="AK734" s="8">
        <v>1917717.48</v>
      </c>
      <c r="AO734" s="13">
        <f>(Cleaned_Data!S734)-((Cleaned_Data!S734)*10%)</f>
        <v>120.6</v>
      </c>
      <c r="AP734" s="13" t="str">
        <v>Safe</v>
      </c>
    </row>
    <row r="735" spans="8:42" x14ac:dyDescent="0.3">
      <c r="H735" s="13" t="s">
        <v>444</v>
      </c>
      <c r="I735" s="13" t="str">
        <v>In Stock</v>
      </c>
      <c r="J735" s="43"/>
      <c r="AB735" s="65">
        <v>45928</v>
      </c>
      <c r="AC735" s="66" t="str">
        <f t="shared" si="10"/>
        <v>OnTime</v>
      </c>
      <c r="AJ735" s="11" t="s">
        <v>5714</v>
      </c>
      <c r="AK735" s="8">
        <v>1917545</v>
      </c>
      <c r="AO735" s="13">
        <f>(Cleaned_Data!S735)-((Cleaned_Data!S735)*10%)</f>
        <v>32.4</v>
      </c>
      <c r="AP735" s="13" t="str">
        <v>Safe</v>
      </c>
    </row>
    <row r="736" spans="8:42" x14ac:dyDescent="0.3">
      <c r="H736" s="13" t="s">
        <v>7562</v>
      </c>
      <c r="I736" s="13" t="str">
        <v>In Stock</v>
      </c>
      <c r="J736" s="43"/>
      <c r="AB736" s="65">
        <v>45933</v>
      </c>
      <c r="AC736" s="66" t="str">
        <f t="shared" si="10"/>
        <v>OnTime</v>
      </c>
      <c r="AJ736" s="11" t="s">
        <v>3223</v>
      </c>
      <c r="AK736" s="8">
        <v>1916028.6600000001</v>
      </c>
      <c r="AO736" s="13">
        <f>(Cleaned_Data!S736)-((Cleaned_Data!S736)*10%)</f>
        <v>121.5</v>
      </c>
      <c r="AP736" s="13" t="str">
        <v>Safe</v>
      </c>
    </row>
    <row r="737" spans="8:42" x14ac:dyDescent="0.3">
      <c r="H737" s="13" t="s">
        <v>1490</v>
      </c>
      <c r="I737" s="13" t="str">
        <v>In Stock</v>
      </c>
      <c r="J737" s="43"/>
      <c r="AB737" s="65">
        <v>45932</v>
      </c>
      <c r="AC737" s="66" t="str">
        <f t="shared" si="10"/>
        <v>OnTime</v>
      </c>
      <c r="AJ737" s="11" t="s">
        <v>7569</v>
      </c>
      <c r="AK737" s="8">
        <v>1915519.02</v>
      </c>
      <c r="AO737" s="13">
        <f>(Cleaned_Data!S737)-((Cleaned_Data!S737)*10%)</f>
        <v>113.4</v>
      </c>
      <c r="AP737" s="13" t="str">
        <v>Safe</v>
      </c>
    </row>
    <row r="738" spans="8:42" x14ac:dyDescent="0.3">
      <c r="H738" s="13" t="s">
        <v>3049</v>
      </c>
      <c r="I738" s="13" t="str">
        <v>Low Stock</v>
      </c>
      <c r="J738" s="43"/>
      <c r="AB738" s="65">
        <v>45866</v>
      </c>
      <c r="AC738" s="66" t="str">
        <f t="shared" si="10"/>
        <v>Overdue</v>
      </c>
      <c r="AJ738" s="11" t="s">
        <v>5746</v>
      </c>
      <c r="AK738" s="8">
        <v>1913751.6300000001</v>
      </c>
      <c r="AO738" s="13">
        <f>(Cleaned_Data!S738)-((Cleaned_Data!S738)*10%)</f>
        <v>19.8</v>
      </c>
      <c r="AP738" s="13" t="str">
        <v>Risk</v>
      </c>
    </row>
    <row r="739" spans="8:42" x14ac:dyDescent="0.3">
      <c r="H739" s="13" t="s">
        <v>1494</v>
      </c>
      <c r="I739" s="13" t="str">
        <v>In Stock</v>
      </c>
      <c r="J739" s="43"/>
      <c r="AB739" s="65">
        <v>45884</v>
      </c>
      <c r="AC739" s="66" t="str">
        <f t="shared" si="10"/>
        <v>Overdue</v>
      </c>
      <c r="AJ739" s="11" t="s">
        <v>6491</v>
      </c>
      <c r="AK739" s="8">
        <v>1912790.4000000001</v>
      </c>
      <c r="AO739" s="13">
        <f>(Cleaned_Data!S739)-((Cleaned_Data!S739)*10%)</f>
        <v>141.30000000000001</v>
      </c>
      <c r="AP739" s="13" t="str">
        <v>Safe</v>
      </c>
    </row>
    <row r="740" spans="8:42" x14ac:dyDescent="0.3">
      <c r="H740" s="13" t="s">
        <v>7563</v>
      </c>
      <c r="I740" s="13" t="str">
        <v>In Stock</v>
      </c>
      <c r="J740" s="43"/>
      <c r="AB740" s="65">
        <v>45891</v>
      </c>
      <c r="AC740" s="66" t="str">
        <f t="shared" si="10"/>
        <v>Overdue</v>
      </c>
      <c r="AJ740" s="11" t="s">
        <v>1818</v>
      </c>
      <c r="AK740" s="8">
        <v>1909107.44</v>
      </c>
      <c r="AO740" s="13">
        <f>(Cleaned_Data!S740)-((Cleaned_Data!S740)*10%)</f>
        <v>126.9</v>
      </c>
      <c r="AP740" s="13" t="str">
        <v>Safe</v>
      </c>
    </row>
    <row r="741" spans="8:42" x14ac:dyDescent="0.3">
      <c r="H741" s="13" t="s">
        <v>7495</v>
      </c>
      <c r="I741" s="13" t="str">
        <v>Low Stock</v>
      </c>
      <c r="J741" s="43"/>
      <c r="AB741" s="65">
        <v>45936</v>
      </c>
      <c r="AC741" s="66" t="str">
        <f t="shared" si="10"/>
        <v>OnTime</v>
      </c>
      <c r="AJ741" s="11" t="s">
        <v>2316</v>
      </c>
      <c r="AK741" s="8">
        <v>1906432.04</v>
      </c>
      <c r="AO741" s="13">
        <f>(Cleaned_Data!S741)-((Cleaned_Data!S741)*10%)</f>
        <v>39.6</v>
      </c>
      <c r="AP741" s="13" t="str">
        <v>Risk</v>
      </c>
    </row>
    <row r="742" spans="8:42" x14ac:dyDescent="0.3">
      <c r="H742" s="13" t="s">
        <v>1500</v>
      </c>
      <c r="I742" s="13" t="str">
        <v>Low Stock</v>
      </c>
      <c r="J742" s="43"/>
      <c r="AB742" s="65">
        <v>45885</v>
      </c>
      <c r="AC742" s="66" t="str">
        <f t="shared" si="10"/>
        <v>Overdue</v>
      </c>
      <c r="AJ742" s="11" t="s">
        <v>3827</v>
      </c>
      <c r="AK742" s="8">
        <v>1904558.88</v>
      </c>
      <c r="AO742" s="13">
        <f>(Cleaned_Data!S742)-((Cleaned_Data!S742)*10%)</f>
        <v>13.5</v>
      </c>
      <c r="AP742" s="13" t="str">
        <v>Risk</v>
      </c>
    </row>
    <row r="743" spans="8:42" x14ac:dyDescent="0.3">
      <c r="H743" s="13" t="s">
        <v>1502</v>
      </c>
      <c r="I743" s="13" t="str">
        <v>In Stock</v>
      </c>
      <c r="J743" s="43"/>
      <c r="AB743" s="65">
        <v>45908</v>
      </c>
      <c r="AC743" s="66" t="str">
        <f t="shared" si="10"/>
        <v>OnTime</v>
      </c>
      <c r="AJ743" s="11" t="s">
        <v>2590</v>
      </c>
      <c r="AK743" s="8">
        <v>1903508.9600000002</v>
      </c>
      <c r="AO743" s="13">
        <f>(Cleaned_Data!S743)-((Cleaned_Data!S743)*10%)</f>
        <v>110.7</v>
      </c>
      <c r="AP743" s="13" t="str">
        <v>Safe</v>
      </c>
    </row>
    <row r="744" spans="8:42" x14ac:dyDescent="0.3">
      <c r="H744" s="13" t="s">
        <v>1504</v>
      </c>
      <c r="I744" s="13" t="str">
        <v>In Stock</v>
      </c>
      <c r="J744" s="43"/>
      <c r="AB744" s="65">
        <v>45942</v>
      </c>
      <c r="AC744" s="66" t="str">
        <f t="shared" si="10"/>
        <v>OnTime</v>
      </c>
      <c r="AJ744" s="11" t="s">
        <v>2298</v>
      </c>
      <c r="AK744" s="8">
        <v>1903383.45</v>
      </c>
      <c r="AO744" s="13">
        <f>(Cleaned_Data!S744)-((Cleaned_Data!S744)*10%)</f>
        <v>173.7</v>
      </c>
      <c r="AP744" s="13" t="str">
        <v>Safe</v>
      </c>
    </row>
    <row r="745" spans="8:42" x14ac:dyDescent="0.3">
      <c r="H745" s="13" t="s">
        <v>1506</v>
      </c>
      <c r="I745" s="13" t="str">
        <v>Low Stock</v>
      </c>
      <c r="J745" s="43"/>
      <c r="AB745" s="65">
        <v>45901</v>
      </c>
      <c r="AC745" s="66" t="str">
        <f t="shared" si="10"/>
        <v>OnTime</v>
      </c>
      <c r="AJ745" s="11" t="s">
        <v>2238</v>
      </c>
      <c r="AK745" s="8">
        <v>1903367.28</v>
      </c>
      <c r="AO745" s="13">
        <f>(Cleaned_Data!S745)-((Cleaned_Data!S745)*10%)</f>
        <v>29.7</v>
      </c>
      <c r="AP745" s="13" t="str">
        <v>Risk</v>
      </c>
    </row>
    <row r="746" spans="8:42" x14ac:dyDescent="0.3">
      <c r="H746" s="13" t="s">
        <v>1508</v>
      </c>
      <c r="I746" s="13" t="str">
        <v>In Stock</v>
      </c>
      <c r="J746" s="43"/>
      <c r="AB746" s="65">
        <v>45898</v>
      </c>
      <c r="AC746" s="66" t="str">
        <f t="shared" si="10"/>
        <v>Overdue</v>
      </c>
      <c r="AJ746" s="11" t="s">
        <v>5898</v>
      </c>
      <c r="AK746" s="8">
        <v>1902928.0999999999</v>
      </c>
      <c r="AO746" s="13">
        <f>(Cleaned_Data!S746)-((Cleaned_Data!S746)*10%)</f>
        <v>107.1</v>
      </c>
      <c r="AP746" s="13" t="str">
        <v>Safe</v>
      </c>
    </row>
    <row r="747" spans="8:42" x14ac:dyDescent="0.3">
      <c r="H747" s="13" t="s">
        <v>629</v>
      </c>
      <c r="I747" s="13" t="str">
        <v>Low Stock</v>
      </c>
      <c r="J747" s="43"/>
      <c r="AB747" s="65">
        <v>45920</v>
      </c>
      <c r="AC747" s="66" t="str">
        <f t="shared" si="10"/>
        <v>OnTime</v>
      </c>
      <c r="AJ747" s="11" t="s">
        <v>3915</v>
      </c>
      <c r="AK747" s="8">
        <v>1901989.8</v>
      </c>
      <c r="AO747" s="13">
        <f>(Cleaned_Data!S747)-((Cleaned_Data!S747)*10%)</f>
        <v>46.8</v>
      </c>
      <c r="AP747" s="13" t="str">
        <v>Risk</v>
      </c>
    </row>
    <row r="748" spans="8:42" x14ac:dyDescent="0.3">
      <c r="H748" s="13" t="s">
        <v>1511</v>
      </c>
      <c r="I748" s="13" t="str">
        <v>In Stock</v>
      </c>
      <c r="J748" s="43"/>
      <c r="AB748" s="65">
        <v>45912</v>
      </c>
      <c r="AC748" s="66" t="str">
        <f t="shared" si="10"/>
        <v>OnTime</v>
      </c>
      <c r="AJ748" s="11" t="s">
        <v>3958</v>
      </c>
      <c r="AK748" s="8">
        <v>1901496.46</v>
      </c>
      <c r="AO748" s="13">
        <f>(Cleaned_Data!S748)-((Cleaned_Data!S748)*10%)</f>
        <v>162</v>
      </c>
      <c r="AP748" s="13" t="str">
        <v>Safe</v>
      </c>
    </row>
    <row r="749" spans="8:42" x14ac:dyDescent="0.3">
      <c r="H749" s="13" t="s">
        <v>1513</v>
      </c>
      <c r="I749" s="13" t="str">
        <v>Low Stock</v>
      </c>
      <c r="J749" s="43"/>
      <c r="AB749" s="65">
        <v>45878</v>
      </c>
      <c r="AC749" s="66" t="str">
        <f t="shared" si="10"/>
        <v>Overdue</v>
      </c>
      <c r="AJ749" s="11" t="s">
        <v>4022</v>
      </c>
      <c r="AK749" s="8">
        <v>1900166.84</v>
      </c>
      <c r="AO749" s="13">
        <f>(Cleaned_Data!S749)-((Cleaned_Data!S749)*10%)</f>
        <v>21.6</v>
      </c>
      <c r="AP749" s="13" t="str">
        <v>Risk</v>
      </c>
    </row>
    <row r="750" spans="8:42" x14ac:dyDescent="0.3">
      <c r="H750" s="13" t="s">
        <v>1920</v>
      </c>
      <c r="I750" s="13" t="str">
        <v>Low Stock</v>
      </c>
      <c r="J750" s="43"/>
      <c r="AB750" s="65">
        <v>45854</v>
      </c>
      <c r="AC750" s="66" t="str">
        <f t="shared" si="10"/>
        <v>Overdue</v>
      </c>
      <c r="AJ750" s="11" t="s">
        <v>3356</v>
      </c>
      <c r="AK750" s="8">
        <v>1900061.32</v>
      </c>
      <c r="AO750" s="13">
        <f>(Cleaned_Data!S750)-((Cleaned_Data!S750)*10%)</f>
        <v>27.9</v>
      </c>
      <c r="AP750" s="13" t="str">
        <v>Risk</v>
      </c>
    </row>
    <row r="751" spans="8:42" x14ac:dyDescent="0.3">
      <c r="H751" s="13" t="s">
        <v>7238</v>
      </c>
      <c r="I751" s="13" t="str">
        <v>Low Stock</v>
      </c>
      <c r="J751" s="43"/>
      <c r="AB751" s="65">
        <v>45907</v>
      </c>
      <c r="AC751" s="66" t="str">
        <f t="shared" si="10"/>
        <v>OnTime</v>
      </c>
      <c r="AJ751" s="11" t="s">
        <v>5208</v>
      </c>
      <c r="AK751" s="8">
        <v>1895014.8</v>
      </c>
      <c r="AO751" s="13">
        <f>(Cleaned_Data!S751)-((Cleaned_Data!S751)*10%)</f>
        <v>0</v>
      </c>
      <c r="AP751" s="13" t="str">
        <v>Risk</v>
      </c>
    </row>
    <row r="752" spans="8:42" x14ac:dyDescent="0.3">
      <c r="H752" s="13" t="s">
        <v>1519</v>
      </c>
      <c r="I752" s="13" t="str">
        <v>In Stock</v>
      </c>
      <c r="J752" s="43"/>
      <c r="AB752" s="65">
        <v>45929</v>
      </c>
      <c r="AC752" s="66" t="str">
        <f t="shared" si="10"/>
        <v>OnTime</v>
      </c>
      <c r="AJ752" s="11" t="s">
        <v>519</v>
      </c>
      <c r="AK752" s="8">
        <v>1893683.61</v>
      </c>
      <c r="AO752" s="13">
        <f>(Cleaned_Data!S752)-((Cleaned_Data!S752)*10%)</f>
        <v>101.7</v>
      </c>
      <c r="AP752" s="13" t="str">
        <v>Safe</v>
      </c>
    </row>
    <row r="753" spans="8:42" x14ac:dyDescent="0.3">
      <c r="H753" s="13" t="s">
        <v>7564</v>
      </c>
      <c r="I753" s="13" t="str">
        <v>In Stock</v>
      </c>
      <c r="J753" s="43"/>
      <c r="AB753" s="65">
        <v>45931</v>
      </c>
      <c r="AC753" s="66" t="str">
        <f t="shared" si="10"/>
        <v>OnTime</v>
      </c>
      <c r="AJ753" s="11" t="s">
        <v>1386</v>
      </c>
      <c r="AK753" s="8">
        <v>1891913.9500000002</v>
      </c>
      <c r="AO753" s="13">
        <f>(Cleaned_Data!S753)-((Cleaned_Data!S753)*10%)</f>
        <v>135.9</v>
      </c>
      <c r="AP753" s="13" t="str">
        <v>Safe</v>
      </c>
    </row>
    <row r="754" spans="8:42" x14ac:dyDescent="0.3">
      <c r="H754" s="13" t="s">
        <v>1523</v>
      </c>
      <c r="I754" s="13" t="str">
        <v>Low Stock</v>
      </c>
      <c r="J754" s="43"/>
      <c r="AB754" s="65">
        <v>45859</v>
      </c>
      <c r="AC754" s="66" t="str">
        <f t="shared" si="10"/>
        <v>Overdue</v>
      </c>
      <c r="AJ754" s="11" t="s">
        <v>734</v>
      </c>
      <c r="AK754" s="8">
        <v>1887446.4999999998</v>
      </c>
      <c r="AO754" s="13">
        <f>(Cleaned_Data!S754)-((Cleaned_Data!S754)*10%)</f>
        <v>2.7</v>
      </c>
      <c r="AP754" s="13" t="str">
        <v>Risk</v>
      </c>
    </row>
    <row r="755" spans="8:42" x14ac:dyDescent="0.3">
      <c r="H755" s="13" t="s">
        <v>803</v>
      </c>
      <c r="I755" s="13" t="str">
        <v>Low Stock</v>
      </c>
      <c r="J755" s="43"/>
      <c r="AB755" s="65">
        <v>45913</v>
      </c>
      <c r="AC755" s="66" t="str">
        <f t="shared" si="10"/>
        <v>OnTime</v>
      </c>
      <c r="AJ755" s="11" t="s">
        <v>7340</v>
      </c>
      <c r="AK755" s="8">
        <v>1883160.18</v>
      </c>
      <c r="AO755" s="13">
        <f>(Cleaned_Data!S755)-((Cleaned_Data!S755)*10%)</f>
        <v>9.9</v>
      </c>
      <c r="AP755" s="13" t="str">
        <v>Risk</v>
      </c>
    </row>
    <row r="756" spans="8:42" x14ac:dyDescent="0.3">
      <c r="H756" s="13" t="s">
        <v>7565</v>
      </c>
      <c r="I756" s="13" t="str">
        <v>In Stock</v>
      </c>
      <c r="J756" s="43"/>
      <c r="AB756" s="65">
        <v>45867</v>
      </c>
      <c r="AC756" s="66" t="str">
        <f t="shared" si="10"/>
        <v>Overdue</v>
      </c>
      <c r="AJ756" s="11" t="s">
        <v>803</v>
      </c>
      <c r="AK756" s="8">
        <v>1880931.97</v>
      </c>
      <c r="AO756" s="13">
        <f>(Cleaned_Data!S756)-((Cleaned_Data!S756)*10%)</f>
        <v>87.3</v>
      </c>
      <c r="AP756" s="13" t="str">
        <v>Risk</v>
      </c>
    </row>
    <row r="757" spans="8:42" x14ac:dyDescent="0.3">
      <c r="H757" s="13" t="s">
        <v>1529</v>
      </c>
      <c r="I757" s="13" t="str">
        <v>In Stock</v>
      </c>
      <c r="J757" s="43"/>
      <c r="AB757" s="65">
        <v>45865</v>
      </c>
      <c r="AC757" s="66" t="str">
        <f t="shared" si="10"/>
        <v>Overdue</v>
      </c>
      <c r="AJ757" s="11" t="s">
        <v>4649</v>
      </c>
      <c r="AK757" s="8">
        <v>1878911.19</v>
      </c>
      <c r="AO757" s="13">
        <f>(Cleaned_Data!S757)-((Cleaned_Data!S757)*10%)</f>
        <v>77.400000000000006</v>
      </c>
      <c r="AP757" s="13" t="str">
        <v>Safe</v>
      </c>
    </row>
    <row r="758" spans="8:42" x14ac:dyDescent="0.3">
      <c r="H758" s="13" t="s">
        <v>1531</v>
      </c>
      <c r="I758" s="13" t="str">
        <v>In Stock</v>
      </c>
      <c r="J758" s="43"/>
      <c r="AB758" s="65">
        <v>45913</v>
      </c>
      <c r="AC758" s="66" t="str">
        <f t="shared" si="10"/>
        <v>OnTime</v>
      </c>
      <c r="AJ758" s="11" t="s">
        <v>4145</v>
      </c>
      <c r="AK758" s="8">
        <v>1878081.77</v>
      </c>
      <c r="AO758" s="13">
        <f>(Cleaned_Data!S758)-((Cleaned_Data!S758)*10%)</f>
        <v>61.2</v>
      </c>
      <c r="AP758" s="13" t="str">
        <v>Risk</v>
      </c>
    </row>
    <row r="759" spans="8:42" x14ac:dyDescent="0.3">
      <c r="H759" s="13" t="s">
        <v>1533</v>
      </c>
      <c r="I759" s="13" t="str">
        <v>In Stock</v>
      </c>
      <c r="J759" s="43"/>
      <c r="AB759" s="65">
        <v>45860</v>
      </c>
      <c r="AC759" s="66" t="str">
        <f t="shared" si="10"/>
        <v>Overdue</v>
      </c>
      <c r="AJ759" s="11" t="s">
        <v>2911</v>
      </c>
      <c r="AK759" s="8">
        <v>1877387.5</v>
      </c>
      <c r="AO759" s="13">
        <f>(Cleaned_Data!S759)-((Cleaned_Data!S759)*10%)</f>
        <v>139.5</v>
      </c>
      <c r="AP759" s="13" t="str">
        <v>Safe</v>
      </c>
    </row>
    <row r="760" spans="8:42" x14ac:dyDescent="0.3">
      <c r="H760" s="13" t="s">
        <v>1535</v>
      </c>
      <c r="I760" s="13" t="str">
        <v>In Stock</v>
      </c>
      <c r="J760" s="43"/>
      <c r="AB760" s="65">
        <v>45890</v>
      </c>
      <c r="AC760" s="66" t="str">
        <f t="shared" si="10"/>
        <v>Overdue</v>
      </c>
      <c r="AJ760" s="11" t="s">
        <v>4113</v>
      </c>
      <c r="AK760" s="8">
        <v>1876369.9200000002</v>
      </c>
      <c r="AO760" s="13">
        <f>(Cleaned_Data!S760)-((Cleaned_Data!S760)*10%)</f>
        <v>131.4</v>
      </c>
      <c r="AP760" s="13" t="str">
        <v>Safe</v>
      </c>
    </row>
    <row r="761" spans="8:42" x14ac:dyDescent="0.3">
      <c r="H761" s="13" t="s">
        <v>1537</v>
      </c>
      <c r="I761" s="13" t="str">
        <v>Low Stock</v>
      </c>
      <c r="J761" s="43"/>
      <c r="AB761" s="65">
        <v>45918</v>
      </c>
      <c r="AC761" s="66" t="str">
        <f t="shared" si="10"/>
        <v>OnTime</v>
      </c>
      <c r="AJ761" s="11" t="s">
        <v>6560</v>
      </c>
      <c r="AK761" s="8">
        <v>1876041.9</v>
      </c>
      <c r="AO761" s="13">
        <f>(Cleaned_Data!S761)-((Cleaned_Data!S761)*10%)</f>
        <v>0</v>
      </c>
      <c r="AP761" s="13" t="str">
        <v>Risk</v>
      </c>
    </row>
    <row r="762" spans="8:42" x14ac:dyDescent="0.3">
      <c r="H762" s="13" t="s">
        <v>1539</v>
      </c>
      <c r="I762" s="13" t="str">
        <v>In Stock</v>
      </c>
      <c r="J762" s="43"/>
      <c r="AB762" s="65">
        <v>45934</v>
      </c>
      <c r="AC762" s="66" t="str">
        <f t="shared" si="10"/>
        <v>OnTime</v>
      </c>
      <c r="AJ762" s="11" t="s">
        <v>5395</v>
      </c>
      <c r="AK762" s="8">
        <v>1875270.5</v>
      </c>
      <c r="AO762" s="13">
        <f>(Cleaned_Data!S762)-((Cleaned_Data!S762)*10%)</f>
        <v>177.3</v>
      </c>
      <c r="AP762" s="13" t="str">
        <v>Safe</v>
      </c>
    </row>
    <row r="763" spans="8:42" x14ac:dyDescent="0.3">
      <c r="H763" s="13" t="s">
        <v>1541</v>
      </c>
      <c r="I763" s="13" t="str">
        <v>In Stock</v>
      </c>
      <c r="J763" s="43"/>
      <c r="AB763" s="65">
        <v>45857</v>
      </c>
      <c r="AC763" s="66" t="str">
        <f t="shared" si="10"/>
        <v>Overdue</v>
      </c>
      <c r="AJ763" s="11" t="s">
        <v>3071</v>
      </c>
      <c r="AK763" s="8">
        <v>1870686.2</v>
      </c>
      <c r="AO763" s="13">
        <f>(Cleaned_Data!S763)-((Cleaned_Data!S763)*10%)</f>
        <v>140.4</v>
      </c>
      <c r="AP763" s="13" t="str">
        <v>Safe</v>
      </c>
    </row>
    <row r="764" spans="8:42" x14ac:dyDescent="0.3">
      <c r="H764" s="13" t="s">
        <v>525</v>
      </c>
      <c r="I764" s="13" t="str">
        <v>In Stock</v>
      </c>
      <c r="J764" s="43"/>
      <c r="AB764" s="65">
        <v>45870</v>
      </c>
      <c r="AC764" s="66" t="str">
        <f t="shared" si="10"/>
        <v>Overdue</v>
      </c>
      <c r="AJ764" s="11" t="s">
        <v>2314</v>
      </c>
      <c r="AK764" s="8">
        <v>1870627.79</v>
      </c>
      <c r="AO764" s="13">
        <f>(Cleaned_Data!S764)-((Cleaned_Data!S764)*10%)</f>
        <v>123.3</v>
      </c>
      <c r="AP764" s="13" t="str">
        <v>Safe</v>
      </c>
    </row>
    <row r="765" spans="8:42" x14ac:dyDescent="0.3">
      <c r="H765" s="13" t="s">
        <v>1544</v>
      </c>
      <c r="I765" s="13" t="str">
        <v>In Stock</v>
      </c>
      <c r="J765" s="43"/>
      <c r="AB765" s="65">
        <v>45905</v>
      </c>
      <c r="AC765" s="66" t="str">
        <f t="shared" si="10"/>
        <v>OnTime</v>
      </c>
      <c r="AJ765" s="11" t="s">
        <v>2171</v>
      </c>
      <c r="AK765" s="8">
        <v>1869131.6400000001</v>
      </c>
      <c r="AO765" s="13">
        <f>(Cleaned_Data!S765)-((Cleaned_Data!S765)*10%)</f>
        <v>10.8</v>
      </c>
      <c r="AP765" s="13" t="str">
        <v>Safe</v>
      </c>
    </row>
    <row r="766" spans="8:42" x14ac:dyDescent="0.3">
      <c r="H766" s="13" t="s">
        <v>1546</v>
      </c>
      <c r="I766" s="13" t="str">
        <v>Low Stock</v>
      </c>
      <c r="J766" s="43"/>
      <c r="AB766" s="65">
        <v>45941</v>
      </c>
      <c r="AC766" s="66" t="str">
        <f t="shared" si="10"/>
        <v>OnTime</v>
      </c>
      <c r="AJ766" s="11" t="s">
        <v>7145</v>
      </c>
      <c r="AK766" s="8">
        <v>1867164.72</v>
      </c>
      <c r="AO766" s="13">
        <f>(Cleaned_Data!S766)-((Cleaned_Data!S766)*10%)</f>
        <v>14.4</v>
      </c>
      <c r="AP766" s="13" t="str">
        <v>Risk</v>
      </c>
    </row>
    <row r="767" spans="8:42" x14ac:dyDescent="0.3">
      <c r="H767" s="13" t="s">
        <v>3958</v>
      </c>
      <c r="I767" s="13" t="str">
        <v>Low Stock</v>
      </c>
      <c r="J767" s="43"/>
      <c r="AB767" s="65">
        <v>45883</v>
      </c>
      <c r="AC767" s="66" t="str">
        <f t="shared" si="10"/>
        <v>Overdue</v>
      </c>
      <c r="AJ767" s="11" t="s">
        <v>6257</v>
      </c>
      <c r="AK767" s="8">
        <v>1867085.4400000002</v>
      </c>
      <c r="AO767" s="13">
        <f>(Cleaned_Data!S767)-((Cleaned_Data!S767)*10%)</f>
        <v>18</v>
      </c>
      <c r="AP767" s="13" t="str">
        <v>Risk</v>
      </c>
    </row>
    <row r="768" spans="8:42" x14ac:dyDescent="0.3">
      <c r="H768" s="13" t="s">
        <v>386</v>
      </c>
      <c r="I768" s="13" t="str">
        <v>In Stock</v>
      </c>
      <c r="J768" s="43"/>
      <c r="AB768" s="65">
        <v>45879</v>
      </c>
      <c r="AC768" s="66" t="str">
        <f t="shared" si="10"/>
        <v>Overdue</v>
      </c>
      <c r="AJ768" s="11" t="s">
        <v>4457</v>
      </c>
      <c r="AK768" s="8">
        <v>1864920.5399999998</v>
      </c>
      <c r="AO768" s="13">
        <f>(Cleaned_Data!S768)-((Cleaned_Data!S768)*10%)</f>
        <v>41.4</v>
      </c>
      <c r="AP768" s="13" t="str">
        <v>Safe</v>
      </c>
    </row>
    <row r="769" spans="8:42" x14ac:dyDescent="0.3">
      <c r="H769" s="13" t="s">
        <v>1552</v>
      </c>
      <c r="I769" s="13" t="str">
        <v>In Stock</v>
      </c>
      <c r="J769" s="43"/>
      <c r="AB769" s="65">
        <v>45863</v>
      </c>
      <c r="AC769" s="66" t="str">
        <f t="shared" si="10"/>
        <v>Overdue</v>
      </c>
      <c r="AJ769" s="11" t="s">
        <v>7573</v>
      </c>
      <c r="AK769" s="8">
        <v>1864654.6199999999</v>
      </c>
      <c r="AO769" s="13">
        <f>(Cleaned_Data!S769)-((Cleaned_Data!S769)*10%)</f>
        <v>93.6</v>
      </c>
      <c r="AP769" s="13" t="str">
        <v>Safe</v>
      </c>
    </row>
    <row r="770" spans="8:42" x14ac:dyDescent="0.3">
      <c r="H770" s="13" t="s">
        <v>1554</v>
      </c>
      <c r="I770" s="13" t="str">
        <v>In Stock</v>
      </c>
      <c r="J770" s="43"/>
      <c r="AB770" s="65">
        <v>45919</v>
      </c>
      <c r="AC770" s="66" t="str">
        <f t="shared" si="10"/>
        <v>OnTime</v>
      </c>
      <c r="AJ770" s="11" t="s">
        <v>6878</v>
      </c>
      <c r="AK770" s="8">
        <v>1863636.9</v>
      </c>
      <c r="AO770" s="13">
        <f>(Cleaned_Data!S770)-((Cleaned_Data!S770)*10%)</f>
        <v>126</v>
      </c>
      <c r="AP770" s="13" t="str">
        <v>Safe</v>
      </c>
    </row>
    <row r="771" spans="8:42" x14ac:dyDescent="0.3">
      <c r="H771" s="13" t="s">
        <v>1556</v>
      </c>
      <c r="I771" s="13" t="str">
        <v>Low Stock</v>
      </c>
      <c r="J771" s="43"/>
      <c r="AB771" s="65">
        <v>45864</v>
      </c>
      <c r="AC771" s="66" t="str">
        <f t="shared" ref="AC771:AC834" si="11">IF(AB771="","No Date", IF(AB771&lt;$AC$1,"Overdue","OnTime"))</f>
        <v>Overdue</v>
      </c>
      <c r="AJ771" s="11" t="s">
        <v>7380</v>
      </c>
      <c r="AK771" s="8">
        <v>1862785.28</v>
      </c>
      <c r="AO771" s="13">
        <f>(Cleaned_Data!S771)-((Cleaned_Data!S771)*10%)</f>
        <v>0</v>
      </c>
      <c r="AP771" s="13" t="str">
        <v>Risk</v>
      </c>
    </row>
    <row r="772" spans="8:42" x14ac:dyDescent="0.3">
      <c r="H772" s="13" t="s">
        <v>1558</v>
      </c>
      <c r="I772" s="13" t="str">
        <v>In Stock</v>
      </c>
      <c r="J772" s="43"/>
      <c r="AB772" s="65">
        <v>45940</v>
      </c>
      <c r="AC772" s="66" t="str">
        <f t="shared" si="11"/>
        <v>OnTime</v>
      </c>
      <c r="AJ772" s="11" t="s">
        <v>6057</v>
      </c>
      <c r="AK772" s="8">
        <v>1862507.1600000001</v>
      </c>
      <c r="AO772" s="13">
        <f>(Cleaned_Data!S772)-((Cleaned_Data!S772)*10%)</f>
        <v>89.1</v>
      </c>
      <c r="AP772" s="13" t="str">
        <v>Safe</v>
      </c>
    </row>
    <row r="773" spans="8:42" x14ac:dyDescent="0.3">
      <c r="H773" s="13" t="s">
        <v>1560</v>
      </c>
      <c r="I773" s="13" t="str">
        <v>Low Stock</v>
      </c>
      <c r="J773" s="43"/>
      <c r="AB773" s="65">
        <v>45915</v>
      </c>
      <c r="AC773" s="66" t="str">
        <f t="shared" si="11"/>
        <v>OnTime</v>
      </c>
      <c r="AJ773" s="11" t="s">
        <v>305</v>
      </c>
      <c r="AK773" s="8">
        <v>1862041.28</v>
      </c>
      <c r="AO773" s="13">
        <f>(Cleaned_Data!S773)-((Cleaned_Data!S773)*10%)</f>
        <v>6.3</v>
      </c>
      <c r="AP773" s="13" t="str">
        <v>Risk</v>
      </c>
    </row>
    <row r="774" spans="8:42" x14ac:dyDescent="0.3">
      <c r="H774" s="13" t="s">
        <v>1562</v>
      </c>
      <c r="I774" s="13" t="str">
        <v>Low Stock</v>
      </c>
      <c r="J774" s="43"/>
      <c r="AB774" s="65">
        <v>45892</v>
      </c>
      <c r="AC774" s="66" t="str">
        <f t="shared" si="11"/>
        <v>Overdue</v>
      </c>
      <c r="AJ774" s="11" t="s">
        <v>2714</v>
      </c>
      <c r="AK774" s="8">
        <v>1858221.12</v>
      </c>
      <c r="AO774" s="13">
        <f>(Cleaned_Data!S774)-((Cleaned_Data!S774)*10%)</f>
        <v>24.3</v>
      </c>
      <c r="AP774" s="13" t="str">
        <v>Risk</v>
      </c>
    </row>
    <row r="775" spans="8:42" x14ac:dyDescent="0.3">
      <c r="H775" s="13" t="s">
        <v>1564</v>
      </c>
      <c r="I775" s="13" t="str">
        <v>Low Stock</v>
      </c>
      <c r="J775" s="43"/>
      <c r="AB775" s="65">
        <v>45930</v>
      </c>
      <c r="AC775" s="66" t="str">
        <f t="shared" si="11"/>
        <v>OnTime</v>
      </c>
      <c r="AJ775" s="11" t="s">
        <v>4472</v>
      </c>
      <c r="AK775" s="8">
        <v>1857141.18</v>
      </c>
      <c r="AO775" s="13">
        <f>(Cleaned_Data!S775)-((Cleaned_Data!S775)*10%)</f>
        <v>24.3</v>
      </c>
      <c r="AP775" s="13" t="str">
        <v>Risk</v>
      </c>
    </row>
    <row r="776" spans="8:42" x14ac:dyDescent="0.3">
      <c r="H776" s="13" t="s">
        <v>1566</v>
      </c>
      <c r="I776" s="13" t="str">
        <v>Low Stock</v>
      </c>
      <c r="J776" s="43"/>
      <c r="AB776" s="65">
        <v>45921</v>
      </c>
      <c r="AC776" s="66" t="str">
        <f t="shared" si="11"/>
        <v>OnTime</v>
      </c>
      <c r="AJ776" s="11" t="s">
        <v>1331</v>
      </c>
      <c r="AK776" s="8">
        <v>1857007.36</v>
      </c>
      <c r="AO776" s="13">
        <f>(Cleaned_Data!S776)-((Cleaned_Data!S776)*10%)</f>
        <v>18</v>
      </c>
      <c r="AP776" s="13" t="str">
        <v>Risk</v>
      </c>
    </row>
    <row r="777" spans="8:42" x14ac:dyDescent="0.3">
      <c r="H777" s="13" t="s">
        <v>1568</v>
      </c>
      <c r="I777" s="13" t="str">
        <v>In Stock</v>
      </c>
      <c r="J777" s="43"/>
      <c r="AB777" s="65">
        <v>45876</v>
      </c>
      <c r="AC777" s="66" t="str">
        <f t="shared" si="11"/>
        <v>Overdue</v>
      </c>
      <c r="AJ777" s="11" t="s">
        <v>1784</v>
      </c>
      <c r="AK777" s="8">
        <v>1853334.27</v>
      </c>
      <c r="AO777" s="13">
        <f>(Cleaned_Data!S777)-((Cleaned_Data!S777)*10%)</f>
        <v>47.7</v>
      </c>
      <c r="AP777" s="13" t="str">
        <v>Safe</v>
      </c>
    </row>
    <row r="778" spans="8:42" x14ac:dyDescent="0.3">
      <c r="H778" s="13" t="s">
        <v>1570</v>
      </c>
      <c r="I778" s="13" t="str">
        <v>Low Stock</v>
      </c>
      <c r="J778" s="43"/>
      <c r="AB778" s="65">
        <v>45852</v>
      </c>
      <c r="AC778" s="66" t="str">
        <f t="shared" si="11"/>
        <v>Overdue</v>
      </c>
      <c r="AJ778" s="11" t="s">
        <v>462</v>
      </c>
      <c r="AK778" s="8">
        <v>1853200.32</v>
      </c>
      <c r="AO778" s="13">
        <f>(Cleaned_Data!S778)-((Cleaned_Data!S778)*10%)</f>
        <v>46.8</v>
      </c>
      <c r="AP778" s="13" t="str">
        <v>Risk</v>
      </c>
    </row>
    <row r="779" spans="8:42" x14ac:dyDescent="0.3">
      <c r="H779" s="13" t="s">
        <v>1572</v>
      </c>
      <c r="I779" s="13" t="str">
        <v>In Stock</v>
      </c>
      <c r="J779" s="43"/>
      <c r="AB779" s="65">
        <v>45915</v>
      </c>
      <c r="AC779" s="66" t="str">
        <f t="shared" si="11"/>
        <v>OnTime</v>
      </c>
      <c r="AJ779" s="11" t="s">
        <v>4638</v>
      </c>
      <c r="AK779" s="8">
        <v>1850963.24</v>
      </c>
      <c r="AO779" s="13">
        <f>(Cleaned_Data!S779)-((Cleaned_Data!S779)*10%)</f>
        <v>90.9</v>
      </c>
      <c r="AP779" s="13" t="str">
        <v>Safe</v>
      </c>
    </row>
    <row r="780" spans="8:42" x14ac:dyDescent="0.3">
      <c r="H780" s="13" t="s">
        <v>770</v>
      </c>
      <c r="I780" s="13" t="str">
        <v>In Stock</v>
      </c>
      <c r="J780" s="43"/>
      <c r="AB780" s="65">
        <v>45904</v>
      </c>
      <c r="AC780" s="66" t="str">
        <f t="shared" si="11"/>
        <v>OnTime</v>
      </c>
      <c r="AJ780" s="11" t="s">
        <v>2449</v>
      </c>
      <c r="AK780" s="8">
        <v>1848765.6800000002</v>
      </c>
      <c r="AO780" s="13">
        <f>(Cleaned_Data!S780)-((Cleaned_Data!S780)*10%)</f>
        <v>89.1</v>
      </c>
      <c r="AP780" s="13" t="str">
        <v>Safe</v>
      </c>
    </row>
    <row r="781" spans="8:42" x14ac:dyDescent="0.3">
      <c r="H781" s="13" t="s">
        <v>1575</v>
      </c>
      <c r="I781" s="13" t="str">
        <v>In Stock</v>
      </c>
      <c r="J781" s="43"/>
      <c r="AB781" s="65">
        <v>45889</v>
      </c>
      <c r="AC781" s="66" t="str">
        <f t="shared" si="11"/>
        <v>Overdue</v>
      </c>
      <c r="AJ781" s="11" t="s">
        <v>3954</v>
      </c>
      <c r="AK781" s="8">
        <v>1845485.27</v>
      </c>
      <c r="AO781" s="13">
        <f>(Cleaned_Data!S781)-((Cleaned_Data!S781)*10%)</f>
        <v>117</v>
      </c>
      <c r="AP781" s="13" t="str">
        <v>Safe</v>
      </c>
    </row>
    <row r="782" spans="8:42" x14ac:dyDescent="0.3">
      <c r="H782" s="13" t="s">
        <v>1577</v>
      </c>
      <c r="I782" s="13" t="str">
        <v>Low Stock</v>
      </c>
      <c r="J782" s="43"/>
      <c r="AB782" s="65">
        <v>45888</v>
      </c>
      <c r="AC782" s="66" t="str">
        <f t="shared" si="11"/>
        <v>Overdue</v>
      </c>
      <c r="AJ782" s="11" t="s">
        <v>5384</v>
      </c>
      <c r="AK782" s="8">
        <v>1845458.4000000001</v>
      </c>
      <c r="AO782" s="13">
        <f>(Cleaned_Data!S782)-((Cleaned_Data!S782)*10%)</f>
        <v>20.7</v>
      </c>
      <c r="AP782" s="13" t="str">
        <v>Risk</v>
      </c>
    </row>
    <row r="783" spans="8:42" x14ac:dyDescent="0.3">
      <c r="H783" s="13" t="s">
        <v>1579</v>
      </c>
      <c r="I783" s="13" t="str">
        <v>In Stock</v>
      </c>
      <c r="J783" s="43"/>
      <c r="AB783" s="65">
        <v>45881</v>
      </c>
      <c r="AC783" s="66" t="str">
        <f t="shared" si="11"/>
        <v>Overdue</v>
      </c>
      <c r="AJ783" s="11" t="s">
        <v>3142</v>
      </c>
      <c r="AK783" s="8">
        <v>1845016.93</v>
      </c>
      <c r="AO783" s="13">
        <f>(Cleaned_Data!S783)-((Cleaned_Data!S783)*10%)</f>
        <v>108.9</v>
      </c>
      <c r="AP783" s="13" t="str">
        <v>Safe</v>
      </c>
    </row>
    <row r="784" spans="8:42" x14ac:dyDescent="0.3">
      <c r="H784" s="13" t="s">
        <v>1177</v>
      </c>
      <c r="I784" s="13" t="str">
        <v>In Stock</v>
      </c>
      <c r="J784" s="43"/>
      <c r="AB784" s="65">
        <v>45922</v>
      </c>
      <c r="AC784" s="66" t="str">
        <f t="shared" si="11"/>
        <v>OnTime</v>
      </c>
      <c r="AJ784" s="11" t="s">
        <v>2866</v>
      </c>
      <c r="AK784" s="8">
        <v>1842881.5299999998</v>
      </c>
      <c r="AO784" s="13">
        <f>(Cleaned_Data!S784)-((Cleaned_Data!S784)*10%)</f>
        <v>106.2</v>
      </c>
      <c r="AP784" s="13" t="str">
        <v>Safe</v>
      </c>
    </row>
    <row r="785" spans="8:42" x14ac:dyDescent="0.3">
      <c r="H785" s="13" t="s">
        <v>1583</v>
      </c>
      <c r="I785" s="13" t="str">
        <v>In Stock</v>
      </c>
      <c r="J785" s="43"/>
      <c r="AB785" s="65">
        <v>45893</v>
      </c>
      <c r="AC785" s="66" t="str">
        <f t="shared" si="11"/>
        <v>Overdue</v>
      </c>
      <c r="AJ785" s="11" t="s">
        <v>5380</v>
      </c>
      <c r="AK785" s="8">
        <v>1837939.23</v>
      </c>
      <c r="AO785" s="13">
        <f>(Cleaned_Data!S785)-((Cleaned_Data!S785)*10%)</f>
        <v>144.9</v>
      </c>
      <c r="AP785" s="13" t="str">
        <v>Safe</v>
      </c>
    </row>
    <row r="786" spans="8:42" x14ac:dyDescent="0.3">
      <c r="H786" s="13" t="s">
        <v>1585</v>
      </c>
      <c r="I786" s="13" t="str">
        <v>In Stock</v>
      </c>
      <c r="J786" s="43"/>
      <c r="AB786" s="65">
        <v>45932</v>
      </c>
      <c r="AC786" s="66" t="str">
        <f t="shared" si="11"/>
        <v>OnTime</v>
      </c>
      <c r="AJ786" s="11" t="s">
        <v>5088</v>
      </c>
      <c r="AK786" s="8">
        <v>1836978.55</v>
      </c>
      <c r="AO786" s="13">
        <f>(Cleaned_Data!S786)-((Cleaned_Data!S786)*10%)</f>
        <v>136.80000000000001</v>
      </c>
      <c r="AP786" s="13" t="str">
        <v>Safe</v>
      </c>
    </row>
    <row r="787" spans="8:42" x14ac:dyDescent="0.3">
      <c r="H787" s="13" t="s">
        <v>1587</v>
      </c>
      <c r="I787" s="13" t="str">
        <v>In Stock</v>
      </c>
      <c r="J787" s="43"/>
      <c r="AB787" s="65">
        <v>45876</v>
      </c>
      <c r="AC787" s="66" t="str">
        <f t="shared" si="11"/>
        <v>Overdue</v>
      </c>
      <c r="AJ787" s="11" t="s">
        <v>5053</v>
      </c>
      <c r="AK787" s="8">
        <v>1833346.2</v>
      </c>
      <c r="AO787" s="13">
        <f>(Cleaned_Data!S787)-((Cleaned_Data!S787)*10%)</f>
        <v>50.4</v>
      </c>
      <c r="AP787" s="13" t="str">
        <v>Safe</v>
      </c>
    </row>
    <row r="788" spans="8:42" x14ac:dyDescent="0.3">
      <c r="H788" s="13" t="s">
        <v>1589</v>
      </c>
      <c r="I788" s="13" t="str">
        <v>In Stock</v>
      </c>
      <c r="J788" s="43"/>
      <c r="AB788" s="65">
        <v>45866</v>
      </c>
      <c r="AC788" s="66" t="str">
        <f t="shared" si="11"/>
        <v>Overdue</v>
      </c>
      <c r="AJ788" s="11" t="s">
        <v>1322</v>
      </c>
      <c r="AK788" s="8">
        <v>1833289</v>
      </c>
      <c r="AO788" s="13">
        <f>(Cleaned_Data!S788)-((Cleaned_Data!S788)*10%)</f>
        <v>120.6</v>
      </c>
      <c r="AP788" s="13" t="str">
        <v>Safe</v>
      </c>
    </row>
    <row r="789" spans="8:42" x14ac:dyDescent="0.3">
      <c r="H789" s="13" t="s">
        <v>1591</v>
      </c>
      <c r="I789" s="13" t="str">
        <v>Low Stock</v>
      </c>
      <c r="J789" s="43"/>
      <c r="AB789" s="65">
        <v>45874</v>
      </c>
      <c r="AC789" s="66" t="str">
        <f t="shared" si="11"/>
        <v>Overdue</v>
      </c>
      <c r="AJ789" s="11" t="s">
        <v>5084</v>
      </c>
      <c r="AK789" s="8">
        <v>1832347.58</v>
      </c>
      <c r="AO789" s="13">
        <f>(Cleaned_Data!S789)-((Cleaned_Data!S789)*10%)</f>
        <v>6.3</v>
      </c>
      <c r="AP789" s="13" t="str">
        <v>Risk</v>
      </c>
    </row>
    <row r="790" spans="8:42" x14ac:dyDescent="0.3">
      <c r="H790" s="13" t="s">
        <v>7566</v>
      </c>
      <c r="I790" s="13" t="str">
        <v>In Stock</v>
      </c>
      <c r="J790" s="43"/>
      <c r="AB790" s="65">
        <v>45933</v>
      </c>
      <c r="AC790" s="66" t="str">
        <f t="shared" si="11"/>
        <v>OnTime</v>
      </c>
      <c r="AJ790" s="11" t="s">
        <v>6549</v>
      </c>
      <c r="AK790" s="8">
        <v>1830671.48</v>
      </c>
      <c r="AO790" s="13">
        <f>(Cleaned_Data!S790)-((Cleaned_Data!S790)*10%)</f>
        <v>92.7</v>
      </c>
      <c r="AP790" s="13" t="str">
        <v>Safe</v>
      </c>
    </row>
    <row r="791" spans="8:42" x14ac:dyDescent="0.3">
      <c r="H791" s="13" t="s">
        <v>1595</v>
      </c>
      <c r="I791" s="13" t="str">
        <v>In Stock</v>
      </c>
      <c r="J791" s="43"/>
      <c r="AB791" s="65">
        <v>45906</v>
      </c>
      <c r="AC791" s="66" t="str">
        <f t="shared" si="11"/>
        <v>OnTime</v>
      </c>
      <c r="AJ791" s="11" t="s">
        <v>1013</v>
      </c>
      <c r="AK791" s="8">
        <v>1829349.73</v>
      </c>
      <c r="AO791" s="13">
        <f>(Cleaned_Data!S791)-((Cleaned_Data!S791)*10%)</f>
        <v>87.3</v>
      </c>
      <c r="AP791" s="13" t="str">
        <v>Safe</v>
      </c>
    </row>
    <row r="792" spans="8:42" x14ac:dyDescent="0.3">
      <c r="H792" s="13" t="s">
        <v>6956</v>
      </c>
      <c r="I792" s="13" t="str">
        <v>In Stock</v>
      </c>
      <c r="J792" s="43"/>
      <c r="AB792" s="65">
        <v>45893</v>
      </c>
      <c r="AC792" s="66" t="str">
        <f t="shared" si="11"/>
        <v>Overdue</v>
      </c>
      <c r="AJ792" s="11" t="s">
        <v>4376</v>
      </c>
      <c r="AK792" s="8">
        <v>1829253.9599999997</v>
      </c>
      <c r="AO792" s="13">
        <f>(Cleaned_Data!S792)-((Cleaned_Data!S792)*10%)</f>
        <v>153.9</v>
      </c>
      <c r="AP792" s="13" t="str">
        <v>Safe</v>
      </c>
    </row>
    <row r="793" spans="8:42" x14ac:dyDescent="0.3">
      <c r="H793" s="13" t="s">
        <v>1599</v>
      </c>
      <c r="I793" s="13" t="str">
        <v>Low Stock</v>
      </c>
      <c r="J793" s="43"/>
      <c r="AB793" s="65">
        <v>45905</v>
      </c>
      <c r="AC793" s="66" t="str">
        <f t="shared" si="11"/>
        <v>OnTime</v>
      </c>
      <c r="AJ793" s="11" t="s">
        <v>4000</v>
      </c>
      <c r="AK793" s="8">
        <v>1828819.85</v>
      </c>
      <c r="AO793" s="13">
        <f>(Cleaned_Data!S793)-((Cleaned_Data!S793)*10%)</f>
        <v>0</v>
      </c>
      <c r="AP793" s="13" t="str">
        <v>Risk</v>
      </c>
    </row>
    <row r="794" spans="8:42" x14ac:dyDescent="0.3">
      <c r="H794" s="13" t="s">
        <v>1601</v>
      </c>
      <c r="I794" s="13" t="str">
        <v>Low Stock</v>
      </c>
      <c r="J794" s="43"/>
      <c r="AB794" s="65">
        <v>45920</v>
      </c>
      <c r="AC794" s="66" t="str">
        <f t="shared" si="11"/>
        <v>OnTime</v>
      </c>
      <c r="AJ794" s="11" t="s">
        <v>2478</v>
      </c>
      <c r="AK794" s="8">
        <v>1822521.12</v>
      </c>
      <c r="AO794" s="13">
        <f>(Cleaned_Data!S794)-((Cleaned_Data!S794)*10%)</f>
        <v>18.899999999999999</v>
      </c>
      <c r="AP794" s="13" t="str">
        <v>Risk</v>
      </c>
    </row>
    <row r="795" spans="8:42" x14ac:dyDescent="0.3">
      <c r="H795" s="13" t="s">
        <v>1603</v>
      </c>
      <c r="I795" s="13" t="str">
        <v>In Stock</v>
      </c>
      <c r="J795" s="43"/>
      <c r="AB795" s="65">
        <v>45901</v>
      </c>
      <c r="AC795" s="66" t="str">
        <f t="shared" si="11"/>
        <v>OnTime</v>
      </c>
      <c r="AJ795" s="11" t="s">
        <v>1742</v>
      </c>
      <c r="AK795" s="8">
        <v>1817592.06</v>
      </c>
      <c r="AO795" s="13">
        <f>(Cleaned_Data!S795)-((Cleaned_Data!S795)*10%)</f>
        <v>178.2</v>
      </c>
      <c r="AP795" s="13" t="str">
        <v>Safe</v>
      </c>
    </row>
    <row r="796" spans="8:42" x14ac:dyDescent="0.3">
      <c r="H796" s="13" t="s">
        <v>450</v>
      </c>
      <c r="I796" s="13" t="str">
        <v>In Stock</v>
      </c>
      <c r="J796" s="43"/>
      <c r="AB796" s="65">
        <v>45930</v>
      </c>
      <c r="AC796" s="66" t="str">
        <f t="shared" si="11"/>
        <v>OnTime</v>
      </c>
      <c r="AJ796" s="11" t="s">
        <v>2376</v>
      </c>
      <c r="AK796" s="8">
        <v>1815434.16</v>
      </c>
      <c r="AO796" s="13">
        <f>(Cleaned_Data!S796)-((Cleaned_Data!S796)*10%)</f>
        <v>73.8</v>
      </c>
      <c r="AP796" s="13" t="str">
        <v>Safe</v>
      </c>
    </row>
    <row r="797" spans="8:42" x14ac:dyDescent="0.3">
      <c r="H797" s="13" t="s">
        <v>1606</v>
      </c>
      <c r="I797" s="13" t="str">
        <v>In Stock</v>
      </c>
      <c r="J797" s="43"/>
      <c r="AB797" s="65">
        <v>45883</v>
      </c>
      <c r="AC797" s="66" t="str">
        <f t="shared" si="11"/>
        <v>Overdue</v>
      </c>
      <c r="AJ797" s="11" t="s">
        <v>3800</v>
      </c>
      <c r="AK797" s="8">
        <v>1814612.9000000001</v>
      </c>
      <c r="AO797" s="13">
        <f>(Cleaned_Data!S797)-((Cleaned_Data!S797)*10%)</f>
        <v>92.7</v>
      </c>
      <c r="AP797" s="13" t="str">
        <v>Safe</v>
      </c>
    </row>
    <row r="798" spans="8:42" x14ac:dyDescent="0.3">
      <c r="H798" s="13" t="s">
        <v>1608</v>
      </c>
      <c r="I798" s="13" t="str">
        <v>Low Stock</v>
      </c>
      <c r="J798" s="43"/>
      <c r="AB798" s="65">
        <v>45879</v>
      </c>
      <c r="AC798" s="66" t="str">
        <f t="shared" si="11"/>
        <v>Overdue</v>
      </c>
      <c r="AJ798" s="11" t="s">
        <v>5170</v>
      </c>
      <c r="AK798" s="8">
        <v>1812035.33</v>
      </c>
      <c r="AO798" s="13">
        <f>(Cleaned_Data!S798)-((Cleaned_Data!S798)*10%)</f>
        <v>57.6</v>
      </c>
      <c r="AP798" s="13" t="str">
        <v>Risk</v>
      </c>
    </row>
    <row r="799" spans="8:42" x14ac:dyDescent="0.3">
      <c r="H799" s="13" t="s">
        <v>1610</v>
      </c>
      <c r="I799" s="13" t="str">
        <v>In Stock</v>
      </c>
      <c r="J799" s="43"/>
      <c r="AB799" s="65">
        <v>45860</v>
      </c>
      <c r="AC799" s="66" t="str">
        <f t="shared" si="11"/>
        <v>Overdue</v>
      </c>
      <c r="AJ799" s="11" t="s">
        <v>5557</v>
      </c>
      <c r="AK799" s="8">
        <v>1809299.12</v>
      </c>
      <c r="AO799" s="13">
        <f>(Cleaned_Data!S799)-((Cleaned_Data!S799)*10%)</f>
        <v>162.9</v>
      </c>
      <c r="AP799" s="13" t="str">
        <v>Safe</v>
      </c>
    </row>
    <row r="800" spans="8:42" x14ac:dyDescent="0.3">
      <c r="H800" s="13" t="s">
        <v>120</v>
      </c>
      <c r="I800" s="13" t="str">
        <v>In Stock</v>
      </c>
      <c r="J800" s="43"/>
      <c r="AB800" s="65">
        <v>45870</v>
      </c>
      <c r="AC800" s="66" t="str">
        <f t="shared" si="11"/>
        <v>Overdue</v>
      </c>
      <c r="AJ800" s="11" t="s">
        <v>3018</v>
      </c>
      <c r="AK800" s="8">
        <v>1807047.2</v>
      </c>
      <c r="AO800" s="13">
        <f>(Cleaned_Data!S800)-((Cleaned_Data!S800)*10%)</f>
        <v>155.69999999999999</v>
      </c>
      <c r="AP800" s="13" t="str">
        <v>Safe</v>
      </c>
    </row>
    <row r="801" spans="8:42" x14ac:dyDescent="0.3">
      <c r="H801" s="13" t="s">
        <v>1613</v>
      </c>
      <c r="I801" s="13" t="str">
        <v>Low Stock</v>
      </c>
      <c r="J801" s="43"/>
      <c r="AB801" s="65">
        <v>45880</v>
      </c>
      <c r="AC801" s="66" t="str">
        <f t="shared" si="11"/>
        <v>Overdue</v>
      </c>
      <c r="AJ801" s="11" t="s">
        <v>3024</v>
      </c>
      <c r="AK801" s="8">
        <v>1804646.3900000001</v>
      </c>
      <c r="AO801" s="13">
        <f>(Cleaned_Data!S801)-((Cleaned_Data!S801)*10%)</f>
        <v>45.9</v>
      </c>
      <c r="AP801" s="13" t="str">
        <v>Risk</v>
      </c>
    </row>
    <row r="802" spans="8:42" x14ac:dyDescent="0.3">
      <c r="H802" s="13" t="s">
        <v>1615</v>
      </c>
      <c r="I802" s="13" t="str">
        <v>In Stock</v>
      </c>
      <c r="J802" s="43"/>
      <c r="AB802" s="65">
        <v>45895</v>
      </c>
      <c r="AC802" s="66" t="str">
        <f t="shared" si="11"/>
        <v>Overdue</v>
      </c>
      <c r="AJ802" s="11" t="s">
        <v>2803</v>
      </c>
      <c r="AK802" s="8">
        <v>1801963.1400000001</v>
      </c>
      <c r="AO802" s="13">
        <f>(Cleaned_Data!S802)-((Cleaned_Data!S802)*10%)</f>
        <v>159.30000000000001</v>
      </c>
      <c r="AP802" s="13" t="str">
        <v>Safe</v>
      </c>
    </row>
    <row r="803" spans="8:42" x14ac:dyDescent="0.3">
      <c r="H803" s="13" t="s">
        <v>1617</v>
      </c>
      <c r="I803" s="13" t="str">
        <v>In Stock</v>
      </c>
      <c r="J803" s="43"/>
      <c r="AB803" s="65">
        <v>45912</v>
      </c>
      <c r="AC803" s="66" t="str">
        <f t="shared" si="11"/>
        <v>OnTime</v>
      </c>
      <c r="AJ803" s="11" t="s">
        <v>5186</v>
      </c>
      <c r="AK803" s="8">
        <v>1801735.6500000001</v>
      </c>
      <c r="AO803" s="13">
        <f>(Cleaned_Data!S803)-((Cleaned_Data!S803)*10%)</f>
        <v>54</v>
      </c>
      <c r="AP803" s="13" t="str">
        <v>Safe</v>
      </c>
    </row>
    <row r="804" spans="8:42" x14ac:dyDescent="0.3">
      <c r="H804" s="13" t="s">
        <v>1619</v>
      </c>
      <c r="I804" s="13" t="str">
        <v>Low Stock</v>
      </c>
      <c r="J804" s="43"/>
      <c r="AB804" s="65">
        <v>45868</v>
      </c>
      <c r="AC804" s="66" t="str">
        <f t="shared" si="11"/>
        <v>Overdue</v>
      </c>
      <c r="AJ804" s="11" t="s">
        <v>396</v>
      </c>
      <c r="AK804" s="8">
        <v>1799563.46</v>
      </c>
      <c r="AO804" s="13">
        <f>(Cleaned_Data!S804)-((Cleaned_Data!S804)*10%)</f>
        <v>33.299999999999997</v>
      </c>
      <c r="AP804" s="13" t="str">
        <v>Risk</v>
      </c>
    </row>
    <row r="805" spans="8:42" x14ac:dyDescent="0.3">
      <c r="H805" s="13" t="s">
        <v>7496</v>
      </c>
      <c r="I805" s="13" t="str">
        <v>Low Stock</v>
      </c>
      <c r="J805" s="43"/>
      <c r="AB805" s="65">
        <v>45886</v>
      </c>
      <c r="AC805" s="66" t="str">
        <f t="shared" si="11"/>
        <v>Overdue</v>
      </c>
      <c r="AJ805" s="11" t="s">
        <v>2266</v>
      </c>
      <c r="AK805" s="8">
        <v>1791397.8299999998</v>
      </c>
      <c r="AO805" s="13">
        <f>(Cleaned_Data!S805)-((Cleaned_Data!S805)*10%)</f>
        <v>1.8</v>
      </c>
      <c r="AP805" s="13" t="str">
        <v>Risk</v>
      </c>
    </row>
    <row r="806" spans="8:42" x14ac:dyDescent="0.3">
      <c r="H806" s="13" t="s">
        <v>198</v>
      </c>
      <c r="I806" s="13" t="str">
        <v>In Stock</v>
      </c>
      <c r="J806" s="43"/>
      <c r="AB806" s="65">
        <v>45872</v>
      </c>
      <c r="AC806" s="66" t="str">
        <f t="shared" si="11"/>
        <v>Overdue</v>
      </c>
      <c r="AJ806" s="11" t="s">
        <v>1824</v>
      </c>
      <c r="AK806" s="8">
        <v>1790867.92</v>
      </c>
      <c r="AO806" s="13">
        <f>(Cleaned_Data!S806)-((Cleaned_Data!S806)*10%)</f>
        <v>96.3</v>
      </c>
      <c r="AP806" s="13" t="str">
        <v>Safe</v>
      </c>
    </row>
    <row r="807" spans="8:42" x14ac:dyDescent="0.3">
      <c r="H807" s="13" t="s">
        <v>1625</v>
      </c>
      <c r="I807" s="13" t="str">
        <v>In Stock</v>
      </c>
      <c r="J807" s="43"/>
      <c r="AB807" s="65">
        <v>45914</v>
      </c>
      <c r="AC807" s="66" t="str">
        <f t="shared" si="11"/>
        <v>OnTime</v>
      </c>
      <c r="AJ807" s="11" t="s">
        <v>5601</v>
      </c>
      <c r="AK807" s="8">
        <v>1790439.66</v>
      </c>
      <c r="AO807" s="13">
        <f>(Cleaned_Data!S807)-((Cleaned_Data!S807)*10%)</f>
        <v>68.400000000000006</v>
      </c>
      <c r="AP807" s="13" t="str">
        <v>Risk</v>
      </c>
    </row>
    <row r="808" spans="8:42" x14ac:dyDescent="0.3">
      <c r="H808" s="13" t="s">
        <v>1627</v>
      </c>
      <c r="I808" s="13" t="str">
        <v>Low Stock</v>
      </c>
      <c r="J808" s="43"/>
      <c r="AB808" s="65">
        <v>45890</v>
      </c>
      <c r="AC808" s="66" t="str">
        <f t="shared" si="11"/>
        <v>Overdue</v>
      </c>
      <c r="AJ808" s="11" t="s">
        <v>5318</v>
      </c>
      <c r="AK808" s="8">
        <v>1789738.9299999997</v>
      </c>
      <c r="AO808" s="13">
        <f>(Cleaned_Data!S808)-((Cleaned_Data!S808)*10%)</f>
        <v>56.7</v>
      </c>
      <c r="AP808" s="13" t="str">
        <v>Risk</v>
      </c>
    </row>
    <row r="809" spans="8:42" x14ac:dyDescent="0.3">
      <c r="H809" s="13" t="s">
        <v>1629</v>
      </c>
      <c r="I809" s="13" t="str">
        <v>In Stock</v>
      </c>
      <c r="J809" s="43"/>
      <c r="AB809" s="65">
        <v>45882</v>
      </c>
      <c r="AC809" s="66" t="str">
        <f t="shared" si="11"/>
        <v>Overdue</v>
      </c>
      <c r="AJ809" s="11" t="s">
        <v>6570</v>
      </c>
      <c r="AK809" s="8">
        <v>1787020.0799999998</v>
      </c>
      <c r="AO809" s="13">
        <f>(Cleaned_Data!S809)-((Cleaned_Data!S809)*10%)</f>
        <v>67.5</v>
      </c>
      <c r="AP809" s="13" t="str">
        <v>Safe</v>
      </c>
    </row>
    <row r="810" spans="8:42" x14ac:dyDescent="0.3">
      <c r="H810" s="13" t="s">
        <v>1631</v>
      </c>
      <c r="I810" s="13" t="str">
        <v>In Stock</v>
      </c>
      <c r="J810" s="43"/>
      <c r="AB810" s="65">
        <v>45877</v>
      </c>
      <c r="AC810" s="66" t="str">
        <f t="shared" si="11"/>
        <v>Overdue</v>
      </c>
      <c r="AJ810" s="11" t="s">
        <v>1114</v>
      </c>
      <c r="AK810" s="8">
        <v>1784931.5</v>
      </c>
      <c r="AO810" s="13">
        <f>(Cleaned_Data!S810)-((Cleaned_Data!S810)*10%)</f>
        <v>48.6</v>
      </c>
      <c r="AP810" s="13" t="str">
        <v>Safe</v>
      </c>
    </row>
    <row r="811" spans="8:42" x14ac:dyDescent="0.3">
      <c r="H811" s="13" t="s">
        <v>1633</v>
      </c>
      <c r="I811" s="13" t="str">
        <v>In Stock</v>
      </c>
      <c r="J811" s="43"/>
      <c r="AB811" s="65">
        <v>45941</v>
      </c>
      <c r="AC811" s="66" t="str">
        <f t="shared" si="11"/>
        <v>OnTime</v>
      </c>
      <c r="AJ811" s="11" t="s">
        <v>6299</v>
      </c>
      <c r="AK811" s="8">
        <v>1784843.28</v>
      </c>
      <c r="AO811" s="13">
        <f>(Cleaned_Data!S811)-((Cleaned_Data!S811)*10%)</f>
        <v>102.6</v>
      </c>
      <c r="AP811" s="13" t="str">
        <v>Safe</v>
      </c>
    </row>
    <row r="812" spans="8:42" x14ac:dyDescent="0.3">
      <c r="H812" s="13" t="s">
        <v>1635</v>
      </c>
      <c r="I812" s="13" t="str">
        <v>In Stock</v>
      </c>
      <c r="J812" s="43"/>
      <c r="AB812" s="65">
        <v>45898</v>
      </c>
      <c r="AC812" s="66" t="str">
        <f t="shared" si="11"/>
        <v>Overdue</v>
      </c>
      <c r="AJ812" s="11" t="s">
        <v>2517</v>
      </c>
      <c r="AK812" s="8">
        <v>1783754.2</v>
      </c>
      <c r="AO812" s="13">
        <f>(Cleaned_Data!S812)-((Cleaned_Data!S812)*10%)</f>
        <v>95.4</v>
      </c>
      <c r="AP812" s="13" t="str">
        <v>Safe</v>
      </c>
    </row>
    <row r="813" spans="8:42" x14ac:dyDescent="0.3">
      <c r="H813" s="13" t="s">
        <v>1637</v>
      </c>
      <c r="I813" s="13" t="str">
        <v>In Stock</v>
      </c>
      <c r="J813" s="43"/>
      <c r="AB813" s="65">
        <v>45910</v>
      </c>
      <c r="AC813" s="66" t="str">
        <f t="shared" si="11"/>
        <v>OnTime</v>
      </c>
      <c r="AJ813" s="11" t="s">
        <v>4736</v>
      </c>
      <c r="AK813" s="8">
        <v>1783095.09</v>
      </c>
      <c r="AO813" s="13">
        <f>(Cleaned_Data!S813)-((Cleaned_Data!S813)*10%)</f>
        <v>144.9</v>
      </c>
      <c r="AP813" s="13" t="str">
        <v>Safe</v>
      </c>
    </row>
    <row r="814" spans="8:42" x14ac:dyDescent="0.3">
      <c r="H814" s="13" t="s">
        <v>1639</v>
      </c>
      <c r="I814" s="13" t="str">
        <v>In Stock</v>
      </c>
      <c r="J814" s="43"/>
      <c r="AB814" s="65">
        <v>45904</v>
      </c>
      <c r="AC814" s="66" t="str">
        <f t="shared" si="11"/>
        <v>OnTime</v>
      </c>
      <c r="AJ814" s="11" t="s">
        <v>4518</v>
      </c>
      <c r="AK814" s="8">
        <v>1782770</v>
      </c>
      <c r="AO814" s="13">
        <f>(Cleaned_Data!S814)-((Cleaned_Data!S814)*10%)</f>
        <v>85.5</v>
      </c>
      <c r="AP814" s="13" t="str">
        <v>Safe</v>
      </c>
    </row>
    <row r="815" spans="8:42" x14ac:dyDescent="0.3">
      <c r="H815" s="13" t="s">
        <v>1641</v>
      </c>
      <c r="I815" s="13" t="str">
        <v>In Stock</v>
      </c>
      <c r="J815" s="43"/>
      <c r="AB815" s="65">
        <v>45917</v>
      </c>
      <c r="AC815" s="66" t="str">
        <f t="shared" si="11"/>
        <v>OnTime</v>
      </c>
      <c r="AJ815" s="11" t="s">
        <v>3840</v>
      </c>
      <c r="AK815" s="8">
        <v>1781287.9</v>
      </c>
      <c r="AO815" s="13">
        <f>(Cleaned_Data!S815)-((Cleaned_Data!S815)*10%)</f>
        <v>78.3</v>
      </c>
      <c r="AP815" s="13" t="str">
        <v>Safe</v>
      </c>
    </row>
    <row r="816" spans="8:42" x14ac:dyDescent="0.3">
      <c r="H816" s="13" t="s">
        <v>1643</v>
      </c>
      <c r="I816" s="13" t="str">
        <v>Low Stock</v>
      </c>
      <c r="J816" s="43"/>
      <c r="AB816" s="65">
        <v>45885</v>
      </c>
      <c r="AC816" s="66" t="str">
        <f t="shared" si="11"/>
        <v>Overdue</v>
      </c>
      <c r="AJ816" s="11" t="s">
        <v>2331</v>
      </c>
      <c r="AK816" s="8">
        <v>1780840.0699999998</v>
      </c>
      <c r="AO816" s="13">
        <f>(Cleaned_Data!S816)-((Cleaned_Data!S816)*10%)</f>
        <v>31.5</v>
      </c>
      <c r="AP816" s="13" t="str">
        <v>Risk</v>
      </c>
    </row>
    <row r="817" spans="8:42" x14ac:dyDescent="0.3">
      <c r="H817" s="13" t="s">
        <v>7567</v>
      </c>
      <c r="I817" s="13" t="str">
        <v>In Stock</v>
      </c>
      <c r="J817" s="43"/>
      <c r="AB817" s="65">
        <v>45917</v>
      </c>
      <c r="AC817" s="66" t="str">
        <f t="shared" si="11"/>
        <v>OnTime</v>
      </c>
      <c r="AJ817" s="11" t="s">
        <v>3547</v>
      </c>
      <c r="AK817" s="8">
        <v>1778396.88</v>
      </c>
      <c r="AO817" s="13">
        <f>(Cleaned_Data!S817)-((Cleaned_Data!S817)*10%)</f>
        <v>152.1</v>
      </c>
      <c r="AP817" s="13" t="str">
        <v>Safe</v>
      </c>
    </row>
    <row r="818" spans="8:42" x14ac:dyDescent="0.3">
      <c r="H818" s="13" t="s">
        <v>1647</v>
      </c>
      <c r="I818" s="13" t="str">
        <v>Low Stock</v>
      </c>
      <c r="J818" s="43"/>
      <c r="AB818" s="65">
        <v>45906</v>
      </c>
      <c r="AC818" s="66" t="str">
        <f t="shared" si="11"/>
        <v>OnTime</v>
      </c>
      <c r="AJ818" s="11" t="s">
        <v>4346</v>
      </c>
      <c r="AK818" s="8">
        <v>1775571.07</v>
      </c>
      <c r="AO818" s="13">
        <f>(Cleaned_Data!S818)-((Cleaned_Data!S818)*10%)</f>
        <v>18.899999999999999</v>
      </c>
      <c r="AP818" s="13" t="str">
        <v>Risk</v>
      </c>
    </row>
    <row r="819" spans="8:42" x14ac:dyDescent="0.3">
      <c r="H819" s="13" t="s">
        <v>1649</v>
      </c>
      <c r="I819" s="13" t="str">
        <v>In Stock</v>
      </c>
      <c r="J819" s="43"/>
      <c r="AB819" s="65">
        <v>45888</v>
      </c>
      <c r="AC819" s="66" t="str">
        <f t="shared" si="11"/>
        <v>Overdue</v>
      </c>
      <c r="AJ819" s="11" t="s">
        <v>5918</v>
      </c>
      <c r="AK819" s="8">
        <v>1773686.4</v>
      </c>
      <c r="AO819" s="13">
        <f>(Cleaned_Data!S819)-((Cleaned_Data!S819)*10%)</f>
        <v>96.3</v>
      </c>
      <c r="AP819" s="13" t="str">
        <v>Safe</v>
      </c>
    </row>
    <row r="820" spans="8:42" x14ac:dyDescent="0.3">
      <c r="H820" s="13" t="s">
        <v>1651</v>
      </c>
      <c r="I820" s="13" t="str">
        <v>Low Stock</v>
      </c>
      <c r="J820" s="43"/>
      <c r="AB820" s="65">
        <v>45936</v>
      </c>
      <c r="AC820" s="66" t="str">
        <f t="shared" si="11"/>
        <v>OnTime</v>
      </c>
      <c r="AJ820" s="11" t="s">
        <v>1185</v>
      </c>
      <c r="AK820" s="8">
        <v>1772071.5999999999</v>
      </c>
      <c r="AO820" s="13">
        <f>(Cleaned_Data!S820)-((Cleaned_Data!S820)*10%)</f>
        <v>7.2</v>
      </c>
      <c r="AP820" s="13" t="str">
        <v>Risk</v>
      </c>
    </row>
    <row r="821" spans="8:42" x14ac:dyDescent="0.3">
      <c r="H821" s="13" t="s">
        <v>1653</v>
      </c>
      <c r="I821" s="13" t="str">
        <v>In Stock</v>
      </c>
      <c r="J821" s="43"/>
      <c r="AB821" s="65">
        <v>45867</v>
      </c>
      <c r="AC821" s="66" t="str">
        <f t="shared" si="11"/>
        <v>Overdue</v>
      </c>
      <c r="AJ821" s="11" t="s">
        <v>2244</v>
      </c>
      <c r="AK821" s="8">
        <v>1770933.96</v>
      </c>
      <c r="AO821" s="13">
        <f>(Cleaned_Data!S821)-((Cleaned_Data!S821)*10%)</f>
        <v>29.7</v>
      </c>
      <c r="AP821" s="13" t="str">
        <v>Safe</v>
      </c>
    </row>
    <row r="822" spans="8:42" x14ac:dyDescent="0.3">
      <c r="H822" s="13" t="s">
        <v>1655</v>
      </c>
      <c r="I822" s="13" t="str">
        <v>In Stock</v>
      </c>
      <c r="J822" s="43"/>
      <c r="AB822" s="65">
        <v>45901</v>
      </c>
      <c r="AC822" s="66" t="str">
        <f t="shared" si="11"/>
        <v>OnTime</v>
      </c>
      <c r="AJ822" s="11" t="s">
        <v>1872</v>
      </c>
      <c r="AK822" s="8">
        <v>1770553.4</v>
      </c>
      <c r="AO822" s="13">
        <f>(Cleaned_Data!S822)-((Cleaned_Data!S822)*10%)</f>
        <v>59.4</v>
      </c>
      <c r="AP822" s="13" t="str">
        <v>Safe</v>
      </c>
    </row>
    <row r="823" spans="8:42" x14ac:dyDescent="0.3">
      <c r="H823" s="13" t="s">
        <v>1657</v>
      </c>
      <c r="I823" s="13" t="str">
        <v>In Stock</v>
      </c>
      <c r="J823" s="43"/>
      <c r="AB823" s="65">
        <v>45861</v>
      </c>
      <c r="AC823" s="66" t="str">
        <f t="shared" si="11"/>
        <v>Overdue</v>
      </c>
      <c r="AJ823" s="11" t="s">
        <v>4988</v>
      </c>
      <c r="AK823" s="8">
        <v>1770215.82</v>
      </c>
      <c r="AO823" s="13">
        <f>(Cleaned_Data!S823)-((Cleaned_Data!S823)*10%)</f>
        <v>100.8</v>
      </c>
      <c r="AP823" s="13" t="str">
        <v>Safe</v>
      </c>
    </row>
    <row r="824" spans="8:42" x14ac:dyDescent="0.3">
      <c r="H824" s="13" t="s">
        <v>7568</v>
      </c>
      <c r="I824" s="13" t="str">
        <v>In Stock</v>
      </c>
      <c r="J824" s="43"/>
      <c r="AB824" s="65">
        <v>45886</v>
      </c>
      <c r="AC824" s="66" t="str">
        <f t="shared" si="11"/>
        <v>Overdue</v>
      </c>
      <c r="AJ824" s="11" t="s">
        <v>4757</v>
      </c>
      <c r="AK824" s="8">
        <v>1768292.37</v>
      </c>
      <c r="AO824" s="13">
        <f>(Cleaned_Data!S824)-((Cleaned_Data!S824)*10%)</f>
        <v>82.8</v>
      </c>
      <c r="AP824" s="13" t="str">
        <v>Safe</v>
      </c>
    </row>
    <row r="825" spans="8:42" x14ac:dyDescent="0.3">
      <c r="H825" s="13" t="s">
        <v>1661</v>
      </c>
      <c r="I825" s="13" t="str">
        <v>In Stock</v>
      </c>
      <c r="J825" s="43"/>
      <c r="AB825" s="65">
        <v>45896</v>
      </c>
      <c r="AC825" s="66" t="str">
        <f t="shared" si="11"/>
        <v>Overdue</v>
      </c>
      <c r="AJ825" s="11" t="s">
        <v>4249</v>
      </c>
      <c r="AK825" s="8">
        <v>1763247.3</v>
      </c>
      <c r="AO825" s="13">
        <f>(Cleaned_Data!S825)-((Cleaned_Data!S825)*10%)</f>
        <v>101.7</v>
      </c>
      <c r="AP825" s="13" t="str">
        <v>Safe</v>
      </c>
    </row>
    <row r="826" spans="8:42" x14ac:dyDescent="0.3">
      <c r="H826" s="13" t="s">
        <v>1664</v>
      </c>
      <c r="I826" s="13" t="str">
        <v>In Stock</v>
      </c>
      <c r="J826" s="43"/>
      <c r="AB826" s="65">
        <v>45938</v>
      </c>
      <c r="AC826" s="66" t="str">
        <f t="shared" si="11"/>
        <v>OnTime</v>
      </c>
      <c r="AJ826" s="11" t="s">
        <v>3478</v>
      </c>
      <c r="AK826" s="8">
        <v>1762298.9300000002</v>
      </c>
      <c r="AO826" s="13">
        <f>(Cleaned_Data!S826)-((Cleaned_Data!S826)*10%)</f>
        <v>118.8</v>
      </c>
      <c r="AP826" s="13" t="str">
        <v>Safe</v>
      </c>
    </row>
    <row r="827" spans="8:42" x14ac:dyDescent="0.3">
      <c r="H827" s="13" t="s">
        <v>1666</v>
      </c>
      <c r="I827" s="13" t="str">
        <v>In Stock</v>
      </c>
      <c r="J827" s="43"/>
      <c r="AB827" s="65">
        <v>45874</v>
      </c>
      <c r="AC827" s="66" t="str">
        <f t="shared" si="11"/>
        <v>Overdue</v>
      </c>
      <c r="AJ827" s="11" t="s">
        <v>7238</v>
      </c>
      <c r="AK827" s="8">
        <v>1760519.76</v>
      </c>
      <c r="AO827" s="13">
        <f>(Cleaned_Data!S827)-((Cleaned_Data!S827)*10%)</f>
        <v>151.19999999999999</v>
      </c>
      <c r="AP827" s="13" t="str">
        <v>Safe</v>
      </c>
    </row>
    <row r="828" spans="8:42" x14ac:dyDescent="0.3">
      <c r="H828" s="13" t="s">
        <v>1668</v>
      </c>
      <c r="I828" s="13" t="str">
        <v>In Stock</v>
      </c>
      <c r="J828" s="43"/>
      <c r="AB828" s="65">
        <v>45915</v>
      </c>
      <c r="AC828" s="66" t="str">
        <f t="shared" si="11"/>
        <v>OnTime</v>
      </c>
      <c r="AJ828" s="11" t="s">
        <v>772</v>
      </c>
      <c r="AK828" s="8">
        <v>1759420.2599999998</v>
      </c>
      <c r="AO828" s="13">
        <f>(Cleaned_Data!S828)-((Cleaned_Data!S828)*10%)</f>
        <v>160.19999999999999</v>
      </c>
      <c r="AP828" s="13" t="str">
        <v>Safe</v>
      </c>
    </row>
    <row r="829" spans="8:42" x14ac:dyDescent="0.3">
      <c r="H829" s="13" t="s">
        <v>1670</v>
      </c>
      <c r="I829" s="13" t="str">
        <v>In Stock</v>
      </c>
      <c r="J829" s="43"/>
      <c r="AB829" s="65">
        <v>45924</v>
      </c>
      <c r="AC829" s="66" t="str">
        <f t="shared" si="11"/>
        <v>OnTime</v>
      </c>
      <c r="AJ829" s="11" t="s">
        <v>2136</v>
      </c>
      <c r="AK829" s="8">
        <v>1759209.66</v>
      </c>
      <c r="AO829" s="13">
        <f>(Cleaned_Data!S829)-((Cleaned_Data!S829)*10%)</f>
        <v>168.3</v>
      </c>
      <c r="AP829" s="13" t="str">
        <v>Safe</v>
      </c>
    </row>
    <row r="830" spans="8:42" x14ac:dyDescent="0.3">
      <c r="H830" s="13" t="s">
        <v>1672</v>
      </c>
      <c r="I830" s="13" t="str">
        <v>In Stock</v>
      </c>
      <c r="J830" s="43"/>
      <c r="AB830" s="65">
        <v>45921</v>
      </c>
      <c r="AC830" s="66" t="str">
        <f t="shared" si="11"/>
        <v>OnTime</v>
      </c>
      <c r="AJ830" s="11" t="s">
        <v>1712</v>
      </c>
      <c r="AK830" s="8">
        <v>1758875.58</v>
      </c>
      <c r="AO830" s="13">
        <f>(Cleaned_Data!S830)-((Cleaned_Data!S830)*10%)</f>
        <v>35.1</v>
      </c>
      <c r="AP830" s="13" t="str">
        <v>Safe</v>
      </c>
    </row>
    <row r="831" spans="8:42" x14ac:dyDescent="0.3">
      <c r="H831" s="13" t="s">
        <v>1256</v>
      </c>
      <c r="I831" s="13" t="str">
        <v>Low Stock</v>
      </c>
      <c r="J831" s="43"/>
      <c r="AB831" s="65">
        <v>45898</v>
      </c>
      <c r="AC831" s="66" t="str">
        <f t="shared" si="11"/>
        <v>Overdue</v>
      </c>
      <c r="AJ831" s="11" t="s">
        <v>3538</v>
      </c>
      <c r="AK831" s="8">
        <v>1757101.7599999998</v>
      </c>
      <c r="AO831" s="13">
        <f>(Cleaned_Data!S831)-((Cleaned_Data!S831)*10%)</f>
        <v>19.8</v>
      </c>
      <c r="AP831" s="13" t="str">
        <v>Risk</v>
      </c>
    </row>
    <row r="832" spans="8:42" x14ac:dyDescent="0.3">
      <c r="H832" s="13" t="s">
        <v>1675</v>
      </c>
      <c r="I832" s="13" t="str">
        <v>In Stock</v>
      </c>
      <c r="J832" s="43"/>
      <c r="AB832" s="65">
        <v>45915</v>
      </c>
      <c r="AC832" s="66" t="str">
        <f t="shared" si="11"/>
        <v>OnTime</v>
      </c>
      <c r="AJ832" s="11" t="s">
        <v>4098</v>
      </c>
      <c r="AK832" s="8">
        <v>1753847.59</v>
      </c>
      <c r="AO832" s="13">
        <f>(Cleaned_Data!S832)-((Cleaned_Data!S832)*10%)</f>
        <v>121.5</v>
      </c>
      <c r="AP832" s="13" t="str">
        <v>Safe</v>
      </c>
    </row>
    <row r="833" spans="8:42" x14ac:dyDescent="0.3">
      <c r="H833" s="13" t="s">
        <v>7479</v>
      </c>
      <c r="I833" s="13" t="str">
        <v>Low Stock</v>
      </c>
      <c r="J833" s="43"/>
      <c r="AB833" s="65">
        <v>45877</v>
      </c>
      <c r="AC833" s="66" t="str">
        <f t="shared" si="11"/>
        <v>Overdue</v>
      </c>
      <c r="AJ833" s="11" t="s">
        <v>1308</v>
      </c>
      <c r="AK833" s="8">
        <v>1753456.95</v>
      </c>
      <c r="AO833" s="13">
        <f>(Cleaned_Data!S833)-((Cleaned_Data!S833)*10%)</f>
        <v>40.5</v>
      </c>
      <c r="AP833" s="13" t="str">
        <v>Risk</v>
      </c>
    </row>
    <row r="834" spans="8:42" x14ac:dyDescent="0.3">
      <c r="H834" s="13" t="s">
        <v>1679</v>
      </c>
      <c r="I834" s="13" t="str">
        <v>In Stock</v>
      </c>
      <c r="J834" s="43"/>
      <c r="AB834" s="65">
        <v>45889</v>
      </c>
      <c r="AC834" s="66" t="str">
        <f t="shared" si="11"/>
        <v>Overdue</v>
      </c>
      <c r="AJ834" s="11" t="s">
        <v>3878</v>
      </c>
      <c r="AK834" s="8">
        <v>1753147.4600000002</v>
      </c>
      <c r="AO834" s="13">
        <f>(Cleaned_Data!S834)-((Cleaned_Data!S834)*10%)</f>
        <v>60.3</v>
      </c>
      <c r="AP834" s="13" t="str">
        <v>Safe</v>
      </c>
    </row>
    <row r="835" spans="8:42" x14ac:dyDescent="0.3">
      <c r="H835" s="13" t="s">
        <v>1681</v>
      </c>
      <c r="I835" s="13" t="str">
        <v>Low Stock</v>
      </c>
      <c r="J835" s="43"/>
      <c r="AB835" s="65">
        <v>45871</v>
      </c>
      <c r="AC835" s="66" t="str">
        <f t="shared" ref="AC835:AC898" si="12">IF(AB835="","No Date", IF(AB835&lt;$AC$1,"Overdue","OnTime"))</f>
        <v>Overdue</v>
      </c>
      <c r="AJ835" s="11" t="s">
        <v>899</v>
      </c>
      <c r="AK835" s="8">
        <v>1749832</v>
      </c>
      <c r="AO835" s="13">
        <f>(Cleaned_Data!S835)-((Cleaned_Data!S835)*10%)</f>
        <v>20.7</v>
      </c>
      <c r="AP835" s="13" t="str">
        <v>Risk</v>
      </c>
    </row>
    <row r="836" spans="8:42" x14ac:dyDescent="0.3">
      <c r="H836" s="13" t="s">
        <v>3418</v>
      </c>
      <c r="I836" s="13" t="str">
        <v>In Stock</v>
      </c>
      <c r="J836" s="43"/>
      <c r="AB836" s="65">
        <v>45858</v>
      </c>
      <c r="AC836" s="66" t="str">
        <f t="shared" si="12"/>
        <v>Overdue</v>
      </c>
      <c r="AJ836" s="11" t="s">
        <v>7598</v>
      </c>
      <c r="AK836" s="8">
        <v>1748360.1199999999</v>
      </c>
      <c r="AO836" s="13">
        <f>(Cleaned_Data!S836)-((Cleaned_Data!S836)*10%)</f>
        <v>158.4</v>
      </c>
      <c r="AP836" s="13" t="str">
        <v>Safe</v>
      </c>
    </row>
    <row r="837" spans="8:42" x14ac:dyDescent="0.3">
      <c r="H837" s="13" t="s">
        <v>2461</v>
      </c>
      <c r="I837" s="13" t="str">
        <v>In Stock</v>
      </c>
      <c r="J837" s="43"/>
      <c r="AB837" s="65">
        <v>45897</v>
      </c>
      <c r="AC837" s="66" t="str">
        <f t="shared" si="12"/>
        <v>Overdue</v>
      </c>
      <c r="AJ837" s="11" t="s">
        <v>7559</v>
      </c>
      <c r="AK837" s="8">
        <v>1747521.49</v>
      </c>
      <c r="AO837" s="13">
        <f>(Cleaned_Data!S837)-((Cleaned_Data!S837)*10%)</f>
        <v>97.2</v>
      </c>
      <c r="AP837" s="13" t="str">
        <v>Safe</v>
      </c>
    </row>
    <row r="838" spans="8:42" x14ac:dyDescent="0.3">
      <c r="H838" s="13" t="s">
        <v>1687</v>
      </c>
      <c r="I838" s="13" t="str">
        <v>In Stock</v>
      </c>
      <c r="J838" s="43"/>
      <c r="AB838" s="65">
        <v>45922</v>
      </c>
      <c r="AC838" s="66" t="str">
        <f t="shared" si="12"/>
        <v>OnTime</v>
      </c>
      <c r="AJ838" s="11" t="s">
        <v>2427</v>
      </c>
      <c r="AK838" s="8">
        <v>1745504.2799999998</v>
      </c>
      <c r="AO838" s="13">
        <f>(Cleaned_Data!S838)-((Cleaned_Data!S838)*10%)</f>
        <v>54.9</v>
      </c>
      <c r="AP838" s="13" t="str">
        <v>Risk</v>
      </c>
    </row>
    <row r="839" spans="8:42" x14ac:dyDescent="0.3">
      <c r="H839" s="13" t="s">
        <v>1689</v>
      </c>
      <c r="I839" s="13" t="str">
        <v>In Stock</v>
      </c>
      <c r="J839" s="43"/>
      <c r="AB839" s="65">
        <v>45911</v>
      </c>
      <c r="AC839" s="66" t="str">
        <f t="shared" si="12"/>
        <v>OnTime</v>
      </c>
      <c r="AJ839" s="11" t="s">
        <v>7567</v>
      </c>
      <c r="AK839" s="8">
        <v>1743731.86</v>
      </c>
      <c r="AO839" s="13">
        <f>(Cleaned_Data!S839)-((Cleaned_Data!S839)*10%)</f>
        <v>168.3</v>
      </c>
      <c r="AP839" s="13" t="str">
        <v>Safe</v>
      </c>
    </row>
    <row r="840" spans="8:42" x14ac:dyDescent="0.3">
      <c r="H840" s="13" t="s">
        <v>1691</v>
      </c>
      <c r="I840" s="13" t="str">
        <v>In Stock</v>
      </c>
      <c r="J840" s="43"/>
      <c r="AB840" s="65">
        <v>45899</v>
      </c>
      <c r="AC840" s="66" t="str">
        <f t="shared" si="12"/>
        <v>Overdue</v>
      </c>
      <c r="AJ840" s="11" t="s">
        <v>261</v>
      </c>
      <c r="AK840" s="8">
        <v>1742494.7000000002</v>
      </c>
      <c r="AO840" s="13">
        <f>(Cleaned_Data!S840)-((Cleaned_Data!S840)*10%)</f>
        <v>91.8</v>
      </c>
      <c r="AP840" s="13" t="str">
        <v>Safe</v>
      </c>
    </row>
    <row r="841" spans="8:42" x14ac:dyDescent="0.3">
      <c r="H841" s="13" t="s">
        <v>7513</v>
      </c>
      <c r="I841" s="13" t="str">
        <v>Low Stock</v>
      </c>
      <c r="J841" s="43"/>
      <c r="AB841" s="65">
        <v>45905</v>
      </c>
      <c r="AC841" s="66" t="str">
        <f t="shared" si="12"/>
        <v>OnTime</v>
      </c>
      <c r="AJ841" s="11" t="s">
        <v>4100</v>
      </c>
      <c r="AK841" s="8">
        <v>1736681.7</v>
      </c>
      <c r="AO841" s="13">
        <f>(Cleaned_Data!S841)-((Cleaned_Data!S841)*10%)</f>
        <v>1.8</v>
      </c>
      <c r="AP841" s="13" t="str">
        <v>Risk</v>
      </c>
    </row>
    <row r="842" spans="8:42" x14ac:dyDescent="0.3">
      <c r="H842" s="13" t="s">
        <v>1082</v>
      </c>
      <c r="I842" s="13" t="str">
        <v>In Stock</v>
      </c>
      <c r="J842" s="43"/>
      <c r="AB842" s="65">
        <v>45890</v>
      </c>
      <c r="AC842" s="66" t="str">
        <f t="shared" si="12"/>
        <v>Overdue</v>
      </c>
      <c r="AJ842" s="11" t="s">
        <v>5682</v>
      </c>
      <c r="AK842" s="8">
        <v>1734345.1499999997</v>
      </c>
      <c r="AO842" s="13">
        <f>(Cleaned_Data!S842)-((Cleaned_Data!S842)*10%)</f>
        <v>146.69999999999999</v>
      </c>
      <c r="AP842" s="13" t="str">
        <v>Safe</v>
      </c>
    </row>
    <row r="843" spans="8:42" x14ac:dyDescent="0.3">
      <c r="H843" s="13" t="s">
        <v>1696</v>
      </c>
      <c r="I843" s="13" t="str">
        <v>Low Stock</v>
      </c>
      <c r="J843" s="43"/>
      <c r="AB843" s="65">
        <v>45894</v>
      </c>
      <c r="AC843" s="66" t="str">
        <f t="shared" si="12"/>
        <v>Overdue</v>
      </c>
      <c r="AJ843" s="11" t="s">
        <v>6727</v>
      </c>
      <c r="AK843" s="8">
        <v>1733216.4</v>
      </c>
      <c r="AO843" s="13">
        <f>(Cleaned_Data!S843)-((Cleaned_Data!S843)*10%)</f>
        <v>44.1</v>
      </c>
      <c r="AP843" s="13" t="str">
        <v>Risk</v>
      </c>
    </row>
    <row r="844" spans="8:42" x14ac:dyDescent="0.3">
      <c r="H844" s="13" t="s">
        <v>1698</v>
      </c>
      <c r="I844" s="13" t="str">
        <v>In Stock</v>
      </c>
      <c r="J844" s="43"/>
      <c r="AB844" s="65">
        <v>45911</v>
      </c>
      <c r="AC844" s="66" t="str">
        <f t="shared" si="12"/>
        <v>OnTime</v>
      </c>
      <c r="AJ844" s="11" t="s">
        <v>7368</v>
      </c>
      <c r="AK844" s="8">
        <v>1729720.34</v>
      </c>
      <c r="AO844" s="13">
        <f>(Cleaned_Data!S844)-((Cleaned_Data!S844)*10%)</f>
        <v>99.9</v>
      </c>
      <c r="AP844" s="13" t="str">
        <v>Safe</v>
      </c>
    </row>
    <row r="845" spans="8:42" x14ac:dyDescent="0.3">
      <c r="H845" s="13" t="s">
        <v>1700</v>
      </c>
      <c r="I845" s="13" t="str">
        <v>In Stock</v>
      </c>
      <c r="J845" s="43"/>
      <c r="AB845" s="65">
        <v>45869</v>
      </c>
      <c r="AC845" s="66" t="str">
        <f t="shared" si="12"/>
        <v>Overdue</v>
      </c>
      <c r="AJ845" s="11" t="s">
        <v>6659</v>
      </c>
      <c r="AK845" s="8">
        <v>1726751.1600000001</v>
      </c>
      <c r="AO845" s="13">
        <f>(Cleaned_Data!S845)-((Cleaned_Data!S845)*10%)</f>
        <v>112.5</v>
      </c>
      <c r="AP845" s="13" t="str">
        <v>Safe</v>
      </c>
    </row>
    <row r="846" spans="8:42" x14ac:dyDescent="0.3">
      <c r="H846" s="13" t="s">
        <v>1702</v>
      </c>
      <c r="I846" s="13" t="str">
        <v>In Stock</v>
      </c>
      <c r="J846" s="43"/>
      <c r="AB846" s="65">
        <v>45926</v>
      </c>
      <c r="AC846" s="66" t="str">
        <f t="shared" si="12"/>
        <v>OnTime</v>
      </c>
      <c r="AJ846" s="11" t="s">
        <v>2939</v>
      </c>
      <c r="AK846" s="8">
        <v>1726109.52</v>
      </c>
      <c r="AO846" s="13">
        <f>(Cleaned_Data!S846)-((Cleaned_Data!S846)*10%)</f>
        <v>47.7</v>
      </c>
      <c r="AP846" s="13" t="str">
        <v>Safe</v>
      </c>
    </row>
    <row r="847" spans="8:42" x14ac:dyDescent="0.3">
      <c r="H847" s="13" t="s">
        <v>1704</v>
      </c>
      <c r="I847" s="13" t="str">
        <v>In Stock</v>
      </c>
      <c r="J847" s="43"/>
      <c r="AB847" s="65">
        <v>45870</v>
      </c>
      <c r="AC847" s="66" t="str">
        <f t="shared" si="12"/>
        <v>Overdue</v>
      </c>
      <c r="AJ847" s="11" t="s">
        <v>5658</v>
      </c>
      <c r="AK847" s="8">
        <v>1725084.69</v>
      </c>
      <c r="AO847" s="13">
        <f>(Cleaned_Data!S847)-((Cleaned_Data!S847)*10%)</f>
        <v>52.2</v>
      </c>
      <c r="AP847" s="13" t="str">
        <v>Safe</v>
      </c>
    </row>
    <row r="848" spans="8:42" x14ac:dyDescent="0.3">
      <c r="H848" s="13" t="s">
        <v>1706</v>
      </c>
      <c r="I848" s="13" t="str">
        <v>In Stock</v>
      </c>
      <c r="J848" s="43"/>
      <c r="AB848" s="65">
        <v>45918</v>
      </c>
      <c r="AC848" s="66" t="str">
        <f t="shared" si="12"/>
        <v>OnTime</v>
      </c>
      <c r="AJ848" s="11" t="s">
        <v>2138</v>
      </c>
      <c r="AK848" s="8">
        <v>1723872.29</v>
      </c>
      <c r="AO848" s="13">
        <f>(Cleaned_Data!S848)-((Cleaned_Data!S848)*10%)</f>
        <v>144.9</v>
      </c>
      <c r="AP848" s="13" t="str">
        <v>Safe</v>
      </c>
    </row>
    <row r="849" spans="8:42" x14ac:dyDescent="0.3">
      <c r="H849" s="13" t="s">
        <v>1708</v>
      </c>
      <c r="I849" s="13" t="str">
        <v>Low Stock</v>
      </c>
      <c r="J849" s="43"/>
      <c r="AB849" s="65">
        <v>45861</v>
      </c>
      <c r="AC849" s="66" t="str">
        <f t="shared" si="12"/>
        <v>Overdue</v>
      </c>
      <c r="AJ849" s="11" t="s">
        <v>2365</v>
      </c>
      <c r="AK849" s="8">
        <v>1723673.7</v>
      </c>
      <c r="AO849" s="13">
        <f>(Cleaned_Data!S849)-((Cleaned_Data!S849)*10%)</f>
        <v>8.1</v>
      </c>
      <c r="AP849" s="13" t="str">
        <v>Risk</v>
      </c>
    </row>
    <row r="850" spans="8:42" x14ac:dyDescent="0.3">
      <c r="H850" s="13" t="s">
        <v>1712</v>
      </c>
      <c r="I850" s="13" t="str">
        <v>In Stock</v>
      </c>
      <c r="J850" s="43"/>
      <c r="AB850" s="65">
        <v>45898</v>
      </c>
      <c r="AC850" s="66" t="str">
        <f t="shared" si="12"/>
        <v>Overdue</v>
      </c>
      <c r="AJ850" s="11" t="s">
        <v>6349</v>
      </c>
      <c r="AK850" s="8">
        <v>1723221.72</v>
      </c>
      <c r="AO850" s="13">
        <f>(Cleaned_Data!S850)-((Cleaned_Data!S850)*10%)</f>
        <v>113.4</v>
      </c>
      <c r="AP850" s="13" t="str">
        <v>Safe</v>
      </c>
    </row>
    <row r="851" spans="8:42" x14ac:dyDescent="0.3">
      <c r="H851" s="13" t="s">
        <v>1714</v>
      </c>
      <c r="I851" s="13" t="str">
        <v>In Stock</v>
      </c>
      <c r="J851" s="43"/>
      <c r="AB851" s="65">
        <v>45865</v>
      </c>
      <c r="AC851" s="66" t="str">
        <f t="shared" si="12"/>
        <v>Overdue</v>
      </c>
      <c r="AJ851" s="11" t="s">
        <v>2429</v>
      </c>
      <c r="AK851" s="8">
        <v>1722739.0799999998</v>
      </c>
      <c r="AO851" s="13">
        <f>(Cleaned_Data!S851)-((Cleaned_Data!S851)*10%)</f>
        <v>149.4</v>
      </c>
      <c r="AP851" s="13" t="str">
        <v>Safe</v>
      </c>
    </row>
    <row r="852" spans="8:42" x14ac:dyDescent="0.3">
      <c r="H852" s="13" t="s">
        <v>1716</v>
      </c>
      <c r="I852" s="13" t="str">
        <v>In Stock</v>
      </c>
      <c r="J852" s="43"/>
      <c r="AB852" s="65">
        <v>45894</v>
      </c>
      <c r="AC852" s="66" t="str">
        <f t="shared" si="12"/>
        <v>Overdue</v>
      </c>
      <c r="AJ852" s="11" t="s">
        <v>6200</v>
      </c>
      <c r="AK852" s="8">
        <v>1718631.56</v>
      </c>
      <c r="AO852" s="13">
        <f>(Cleaned_Data!S852)-((Cleaned_Data!S852)*10%)</f>
        <v>108.9</v>
      </c>
      <c r="AP852" s="13" t="str">
        <v>Safe</v>
      </c>
    </row>
    <row r="853" spans="8:42" x14ac:dyDescent="0.3">
      <c r="H853" s="13" t="s">
        <v>1718</v>
      </c>
      <c r="I853" s="13" t="str">
        <v>In Stock</v>
      </c>
      <c r="J853" s="43"/>
      <c r="AB853" s="65">
        <v>45922</v>
      </c>
      <c r="AC853" s="66" t="str">
        <f t="shared" si="12"/>
        <v>OnTime</v>
      </c>
      <c r="AJ853" s="11" t="s">
        <v>4311</v>
      </c>
      <c r="AK853" s="8">
        <v>1716951.99</v>
      </c>
      <c r="AO853" s="13">
        <f>(Cleaned_Data!S853)-((Cleaned_Data!S853)*10%)</f>
        <v>144.9</v>
      </c>
      <c r="AP853" s="13" t="str">
        <v>Safe</v>
      </c>
    </row>
    <row r="854" spans="8:42" x14ac:dyDescent="0.3">
      <c r="H854" s="13" t="s">
        <v>1720</v>
      </c>
      <c r="I854" s="13" t="str">
        <v>In Stock</v>
      </c>
      <c r="J854" s="43"/>
      <c r="AB854" s="65">
        <v>45930</v>
      </c>
      <c r="AC854" s="66" t="str">
        <f t="shared" si="12"/>
        <v>OnTime</v>
      </c>
      <c r="AJ854" s="11" t="s">
        <v>4891</v>
      </c>
      <c r="AK854" s="8">
        <v>1716489.36</v>
      </c>
      <c r="AO854" s="13">
        <f>(Cleaned_Data!S854)-((Cleaned_Data!S854)*10%)</f>
        <v>62.1</v>
      </c>
      <c r="AP854" s="13" t="str">
        <v>Safe</v>
      </c>
    </row>
    <row r="855" spans="8:42" x14ac:dyDescent="0.3">
      <c r="H855" s="13" t="s">
        <v>1722</v>
      </c>
      <c r="I855" s="13" t="str">
        <v>Low Stock</v>
      </c>
      <c r="J855" s="43"/>
      <c r="AB855" s="65">
        <v>45917</v>
      </c>
      <c r="AC855" s="66" t="str">
        <f t="shared" si="12"/>
        <v>OnTime</v>
      </c>
      <c r="AJ855" s="11" t="s">
        <v>6405</v>
      </c>
      <c r="AK855" s="8">
        <v>1714048.9</v>
      </c>
      <c r="AO855" s="13">
        <f>(Cleaned_Data!S855)-((Cleaned_Data!S855)*10%)</f>
        <v>1.8</v>
      </c>
      <c r="AP855" s="13" t="str">
        <v>Risk</v>
      </c>
    </row>
    <row r="856" spans="8:42" x14ac:dyDescent="0.3">
      <c r="H856" s="13" t="s">
        <v>7569</v>
      </c>
      <c r="I856" s="13" t="str">
        <v>In Stock</v>
      </c>
      <c r="J856" s="43"/>
      <c r="AB856" s="65">
        <v>45858</v>
      </c>
      <c r="AC856" s="66" t="str">
        <f t="shared" si="12"/>
        <v>Overdue</v>
      </c>
      <c r="AJ856" s="11" t="s">
        <v>3684</v>
      </c>
      <c r="AK856" s="8">
        <v>1709975.7899999998</v>
      </c>
      <c r="AO856" s="13">
        <f>(Cleaned_Data!S856)-((Cleaned_Data!S856)*10%)</f>
        <v>156.6</v>
      </c>
      <c r="AP856" s="13" t="str">
        <v>Safe</v>
      </c>
    </row>
    <row r="857" spans="8:42" x14ac:dyDescent="0.3">
      <c r="H857" s="13" t="s">
        <v>7034</v>
      </c>
      <c r="I857" s="13" t="str">
        <v>Low Stock</v>
      </c>
      <c r="J857" s="43"/>
      <c r="AB857" s="65">
        <v>45918</v>
      </c>
      <c r="AC857" s="66" t="str">
        <f t="shared" si="12"/>
        <v>OnTime</v>
      </c>
      <c r="AJ857" s="11" t="s">
        <v>500</v>
      </c>
      <c r="AK857" s="8">
        <v>1707140.01</v>
      </c>
      <c r="AO857" s="13">
        <f>(Cleaned_Data!S857)-((Cleaned_Data!S857)*10%)</f>
        <v>12.6</v>
      </c>
      <c r="AP857" s="13" t="str">
        <v>Risk</v>
      </c>
    </row>
    <row r="858" spans="8:42" x14ac:dyDescent="0.3">
      <c r="H858" s="13" t="s">
        <v>1728</v>
      </c>
      <c r="I858" s="13" t="str">
        <v>Low Stock</v>
      </c>
      <c r="J858" s="43"/>
      <c r="AB858" s="65">
        <v>45863</v>
      </c>
      <c r="AC858" s="66" t="str">
        <f t="shared" si="12"/>
        <v>Overdue</v>
      </c>
      <c r="AJ858" s="11" t="s">
        <v>7155</v>
      </c>
      <c r="AK858" s="8">
        <v>1706799.8</v>
      </c>
      <c r="AO858" s="13">
        <f>(Cleaned_Data!S858)-((Cleaned_Data!S858)*10%)</f>
        <v>0</v>
      </c>
      <c r="AP858" s="13" t="str">
        <v>Risk</v>
      </c>
    </row>
    <row r="859" spans="8:42" x14ac:dyDescent="0.3">
      <c r="H859" s="13" t="s">
        <v>1277</v>
      </c>
      <c r="I859" s="13" t="str">
        <v>In Stock</v>
      </c>
      <c r="J859" s="43"/>
      <c r="AB859" s="65">
        <v>45873</v>
      </c>
      <c r="AC859" s="66" t="str">
        <f t="shared" si="12"/>
        <v>Overdue</v>
      </c>
      <c r="AJ859" s="11" t="s">
        <v>1054</v>
      </c>
      <c r="AK859" s="8">
        <v>1704473.21</v>
      </c>
      <c r="AO859" s="13">
        <f>(Cleaned_Data!S859)-((Cleaned_Data!S859)*10%)</f>
        <v>69.3</v>
      </c>
      <c r="AP859" s="13" t="str">
        <v>Safe</v>
      </c>
    </row>
    <row r="860" spans="8:42" x14ac:dyDescent="0.3">
      <c r="H860" s="13" t="s">
        <v>1731</v>
      </c>
      <c r="I860" s="13" t="str">
        <v>In Stock</v>
      </c>
      <c r="J860" s="43"/>
      <c r="AB860" s="65">
        <v>45860</v>
      </c>
      <c r="AC860" s="66" t="str">
        <f t="shared" si="12"/>
        <v>Overdue</v>
      </c>
      <c r="AJ860" s="11" t="s">
        <v>683</v>
      </c>
      <c r="AK860" s="8">
        <v>1702867.98</v>
      </c>
      <c r="AO860" s="13">
        <f>(Cleaned_Data!S860)-((Cleaned_Data!S860)*10%)</f>
        <v>169.2</v>
      </c>
      <c r="AP860" s="13" t="str">
        <v>Safe</v>
      </c>
    </row>
    <row r="861" spans="8:42" x14ac:dyDescent="0.3">
      <c r="H861" s="13" t="s">
        <v>1733</v>
      </c>
      <c r="I861" s="13" t="str">
        <v>In Stock</v>
      </c>
      <c r="J861" s="43"/>
      <c r="AB861" s="65">
        <v>45932</v>
      </c>
      <c r="AC861" s="66" t="str">
        <f t="shared" si="12"/>
        <v>OnTime</v>
      </c>
      <c r="AJ861" s="11" t="s">
        <v>7175</v>
      </c>
      <c r="AK861" s="8">
        <v>1702650.3599999999</v>
      </c>
      <c r="AO861" s="13">
        <f>(Cleaned_Data!S861)-((Cleaned_Data!S861)*10%)</f>
        <v>73.8</v>
      </c>
      <c r="AP861" s="13" t="str">
        <v>Safe</v>
      </c>
    </row>
    <row r="862" spans="8:42" x14ac:dyDescent="0.3">
      <c r="H862" s="13" t="s">
        <v>1439</v>
      </c>
      <c r="I862" s="13" t="str">
        <v>In Stock</v>
      </c>
      <c r="J862" s="43"/>
      <c r="AB862" s="65">
        <v>45888</v>
      </c>
      <c r="AC862" s="66" t="str">
        <f t="shared" si="12"/>
        <v>Overdue</v>
      </c>
      <c r="AJ862" s="11" t="s">
        <v>6734</v>
      </c>
      <c r="AK862" s="8">
        <v>1701356.7500000002</v>
      </c>
      <c r="AO862" s="13">
        <f>(Cleaned_Data!S862)-((Cleaned_Data!S862)*10%)</f>
        <v>150.30000000000001</v>
      </c>
      <c r="AP862" s="13" t="str">
        <v>Safe</v>
      </c>
    </row>
    <row r="863" spans="8:42" x14ac:dyDescent="0.3">
      <c r="H863" s="13" t="s">
        <v>7490</v>
      </c>
      <c r="I863" s="13" t="str">
        <v>Low Stock</v>
      </c>
      <c r="J863" s="43"/>
      <c r="AB863" s="65">
        <v>45878</v>
      </c>
      <c r="AC863" s="66" t="str">
        <f t="shared" si="12"/>
        <v>Overdue</v>
      </c>
      <c r="AJ863" s="11" t="s">
        <v>2570</v>
      </c>
      <c r="AK863" s="8">
        <v>1699676</v>
      </c>
      <c r="AO863" s="13">
        <f>(Cleaned_Data!S863)-((Cleaned_Data!S863)*10%)</f>
        <v>10.8</v>
      </c>
      <c r="AP863" s="13" t="str">
        <v>Risk</v>
      </c>
    </row>
    <row r="864" spans="8:42" x14ac:dyDescent="0.3">
      <c r="H864" s="13" t="s">
        <v>1738</v>
      </c>
      <c r="I864" s="13" t="str">
        <v>In Stock</v>
      </c>
      <c r="J864" s="43"/>
      <c r="AB864" s="65">
        <v>45942</v>
      </c>
      <c r="AC864" s="66" t="str">
        <f t="shared" si="12"/>
        <v>OnTime</v>
      </c>
      <c r="AJ864" s="11" t="s">
        <v>2849</v>
      </c>
      <c r="AK864" s="8">
        <v>1698032.92</v>
      </c>
      <c r="AO864" s="13">
        <f>(Cleaned_Data!S864)-((Cleaned_Data!S864)*10%)</f>
        <v>71.099999999999994</v>
      </c>
      <c r="AP864" s="13" t="str">
        <v>Safe</v>
      </c>
    </row>
    <row r="865" spans="8:42" x14ac:dyDescent="0.3">
      <c r="H865" s="13" t="s">
        <v>1740</v>
      </c>
      <c r="I865" s="13" t="str">
        <v>In Stock</v>
      </c>
      <c r="J865" s="43"/>
      <c r="AB865" s="65">
        <v>45867</v>
      </c>
      <c r="AC865" s="66" t="str">
        <f t="shared" si="12"/>
        <v>Overdue</v>
      </c>
      <c r="AJ865" s="11" t="s">
        <v>1861</v>
      </c>
      <c r="AK865" s="8">
        <v>1696590.3900000001</v>
      </c>
      <c r="AO865" s="13">
        <f>(Cleaned_Data!S865)-((Cleaned_Data!S865)*10%)</f>
        <v>84.6</v>
      </c>
      <c r="AP865" s="13" t="str">
        <v>Risk</v>
      </c>
    </row>
    <row r="866" spans="8:42" x14ac:dyDescent="0.3">
      <c r="H866" s="13" t="s">
        <v>1742</v>
      </c>
      <c r="I866" s="13" t="str">
        <v>In Stock</v>
      </c>
      <c r="J866" s="43"/>
      <c r="AB866" s="65">
        <v>45857</v>
      </c>
      <c r="AC866" s="66" t="str">
        <f t="shared" si="12"/>
        <v>Overdue</v>
      </c>
      <c r="AJ866" s="11" t="s">
        <v>2795</v>
      </c>
      <c r="AK866" s="8">
        <v>1692178.8</v>
      </c>
      <c r="AO866" s="13">
        <f>(Cleaned_Data!S866)-((Cleaned_Data!S866)*10%)</f>
        <v>102.6</v>
      </c>
      <c r="AP866" s="13" t="str">
        <v>Safe</v>
      </c>
    </row>
    <row r="867" spans="8:42" x14ac:dyDescent="0.3">
      <c r="H867" s="13" t="s">
        <v>1325</v>
      </c>
      <c r="I867" s="13" t="str">
        <v>In Stock</v>
      </c>
      <c r="J867" s="43"/>
      <c r="AB867" s="65">
        <v>45894</v>
      </c>
      <c r="AC867" s="66" t="str">
        <f t="shared" si="12"/>
        <v>Overdue</v>
      </c>
      <c r="AJ867" s="11" t="s">
        <v>7602</v>
      </c>
      <c r="AK867" s="8">
        <v>1691380</v>
      </c>
      <c r="AO867" s="13">
        <f>(Cleaned_Data!S867)-((Cleaned_Data!S867)*10%)</f>
        <v>164.7</v>
      </c>
      <c r="AP867" s="13" t="str">
        <v>Safe</v>
      </c>
    </row>
    <row r="868" spans="8:42" x14ac:dyDescent="0.3">
      <c r="H868" s="13" t="s">
        <v>1745</v>
      </c>
      <c r="I868" s="13" t="str">
        <v>In Stock</v>
      </c>
      <c r="J868" s="43"/>
      <c r="AB868" s="65">
        <v>45888</v>
      </c>
      <c r="AC868" s="66" t="str">
        <f t="shared" si="12"/>
        <v>Overdue</v>
      </c>
      <c r="AJ868" s="11" t="s">
        <v>5166</v>
      </c>
      <c r="AK868" s="8">
        <v>1690809.54</v>
      </c>
      <c r="AO868" s="13">
        <f>(Cleaned_Data!S868)-((Cleaned_Data!S868)*10%)</f>
        <v>160.19999999999999</v>
      </c>
      <c r="AP868" s="13" t="str">
        <v>Safe</v>
      </c>
    </row>
    <row r="869" spans="8:42" x14ac:dyDescent="0.3">
      <c r="H869" s="13" t="s">
        <v>1747</v>
      </c>
      <c r="I869" s="13" t="str">
        <v>In Stock</v>
      </c>
      <c r="J869" s="43"/>
      <c r="AB869" s="65">
        <v>45920</v>
      </c>
      <c r="AC869" s="66" t="str">
        <f t="shared" si="12"/>
        <v>OnTime</v>
      </c>
      <c r="AJ869" s="11" t="s">
        <v>770</v>
      </c>
      <c r="AK869" s="8">
        <v>1690341.23</v>
      </c>
      <c r="AO869" s="13">
        <f>(Cleaned_Data!S869)-((Cleaned_Data!S869)*10%)</f>
        <v>100.8</v>
      </c>
      <c r="AP869" s="13" t="str">
        <v>Safe</v>
      </c>
    </row>
    <row r="870" spans="8:42" x14ac:dyDescent="0.3">
      <c r="H870" s="13" t="s">
        <v>1749</v>
      </c>
      <c r="I870" s="13" t="str">
        <v>Low Stock</v>
      </c>
      <c r="J870" s="43"/>
      <c r="AB870" s="65">
        <v>45883</v>
      </c>
      <c r="AC870" s="66" t="str">
        <f t="shared" si="12"/>
        <v>Overdue</v>
      </c>
      <c r="AJ870" s="11" t="s">
        <v>7581</v>
      </c>
      <c r="AK870" s="8">
        <v>1686687.2000000002</v>
      </c>
      <c r="AO870" s="13">
        <f>(Cleaned_Data!S870)-((Cleaned_Data!S870)*10%)</f>
        <v>0</v>
      </c>
      <c r="AP870" s="13" t="str">
        <v>Risk</v>
      </c>
    </row>
    <row r="871" spans="8:42" x14ac:dyDescent="0.3">
      <c r="H871" s="13" t="s">
        <v>1751</v>
      </c>
      <c r="I871" s="13" t="str">
        <v>Low Stock</v>
      </c>
      <c r="J871" s="43"/>
      <c r="AB871" s="65">
        <v>45913</v>
      </c>
      <c r="AC871" s="66" t="str">
        <f t="shared" si="12"/>
        <v>OnTime</v>
      </c>
      <c r="AJ871" s="11" t="s">
        <v>7536</v>
      </c>
      <c r="AK871" s="8">
        <v>1685249.66</v>
      </c>
      <c r="AO871" s="13">
        <f>(Cleaned_Data!S871)-((Cleaned_Data!S871)*10%)</f>
        <v>69.3</v>
      </c>
      <c r="AP871" s="13" t="str">
        <v>Risk</v>
      </c>
    </row>
    <row r="872" spans="8:42" x14ac:dyDescent="0.3">
      <c r="H872" s="13" t="s">
        <v>7464</v>
      </c>
      <c r="I872" s="13" t="str">
        <v>Low Stock</v>
      </c>
      <c r="J872" s="43"/>
      <c r="AB872" s="65">
        <v>45879</v>
      </c>
      <c r="AC872" s="66" t="str">
        <f t="shared" si="12"/>
        <v>Overdue</v>
      </c>
      <c r="AJ872" s="11" t="s">
        <v>4069</v>
      </c>
      <c r="AK872" s="8">
        <v>1685130.86</v>
      </c>
      <c r="AO872" s="13">
        <f>(Cleaned_Data!S872)-((Cleaned_Data!S872)*10%)</f>
        <v>0</v>
      </c>
      <c r="AP872" s="13" t="str">
        <v>Risk</v>
      </c>
    </row>
    <row r="873" spans="8:42" x14ac:dyDescent="0.3">
      <c r="H873" s="13" t="s">
        <v>1756</v>
      </c>
      <c r="I873" s="13" t="str">
        <v>In Stock</v>
      </c>
      <c r="J873" s="43"/>
      <c r="AB873" s="65">
        <v>45887</v>
      </c>
      <c r="AC873" s="66" t="str">
        <f t="shared" si="12"/>
        <v>Overdue</v>
      </c>
      <c r="AJ873" s="11" t="s">
        <v>3347</v>
      </c>
      <c r="AK873" s="8">
        <v>1680873.9000000001</v>
      </c>
      <c r="AO873" s="13">
        <f>(Cleaned_Data!S873)-((Cleaned_Data!S873)*10%)</f>
        <v>175.5</v>
      </c>
      <c r="AP873" s="13" t="str">
        <v>Safe</v>
      </c>
    </row>
    <row r="874" spans="8:42" x14ac:dyDescent="0.3">
      <c r="H874" s="13" t="s">
        <v>1758</v>
      </c>
      <c r="I874" s="13" t="str">
        <v>In Stock</v>
      </c>
      <c r="J874" s="43"/>
      <c r="AB874" s="65">
        <v>45926</v>
      </c>
      <c r="AC874" s="66" t="str">
        <f t="shared" si="12"/>
        <v>OnTime</v>
      </c>
      <c r="AJ874" s="11" t="s">
        <v>7615</v>
      </c>
      <c r="AK874" s="8">
        <v>1679911.35</v>
      </c>
      <c r="AO874" s="13">
        <f>(Cleaned_Data!S874)-((Cleaned_Data!S874)*10%)</f>
        <v>120.6</v>
      </c>
      <c r="AP874" s="13" t="str">
        <v>Safe</v>
      </c>
    </row>
    <row r="875" spans="8:42" x14ac:dyDescent="0.3">
      <c r="H875" s="13" t="s">
        <v>1094</v>
      </c>
      <c r="I875" s="13" t="str">
        <v>In Stock</v>
      </c>
      <c r="J875" s="43"/>
      <c r="AB875" s="65">
        <v>45861</v>
      </c>
      <c r="AC875" s="66" t="str">
        <f t="shared" si="12"/>
        <v>Overdue</v>
      </c>
      <c r="AJ875" s="11" t="s">
        <v>1263</v>
      </c>
      <c r="AK875" s="8">
        <v>1679338.88</v>
      </c>
      <c r="AO875" s="13">
        <f>(Cleaned_Data!S875)-((Cleaned_Data!S875)*10%)</f>
        <v>131.4</v>
      </c>
      <c r="AP875" s="13" t="str">
        <v>Safe</v>
      </c>
    </row>
    <row r="876" spans="8:42" x14ac:dyDescent="0.3">
      <c r="H876" s="13" t="s">
        <v>1761</v>
      </c>
      <c r="I876" s="13" t="str">
        <v>Low Stock</v>
      </c>
      <c r="J876" s="43"/>
      <c r="AB876" s="65">
        <v>45886</v>
      </c>
      <c r="AC876" s="66" t="str">
        <f t="shared" si="12"/>
        <v>Overdue</v>
      </c>
      <c r="AJ876" s="11" t="s">
        <v>2669</v>
      </c>
      <c r="AK876" s="8">
        <v>1679179.3199999998</v>
      </c>
      <c r="AO876" s="13">
        <f>(Cleaned_Data!S876)-((Cleaned_Data!S876)*10%)</f>
        <v>25.2</v>
      </c>
      <c r="AP876" s="13" t="str">
        <v>Risk</v>
      </c>
    </row>
    <row r="877" spans="8:42" x14ac:dyDescent="0.3">
      <c r="H877" s="13" t="s">
        <v>1763</v>
      </c>
      <c r="I877" s="13" t="str">
        <v>In Stock</v>
      </c>
      <c r="J877" s="43"/>
      <c r="AB877" s="65">
        <v>45909</v>
      </c>
      <c r="AC877" s="66" t="str">
        <f t="shared" si="12"/>
        <v>OnTime</v>
      </c>
      <c r="AJ877" s="11" t="s">
        <v>671</v>
      </c>
      <c r="AK877" s="8">
        <v>1677339.07</v>
      </c>
      <c r="AO877" s="13">
        <f>(Cleaned_Data!S877)-((Cleaned_Data!S877)*10%)</f>
        <v>93.6</v>
      </c>
      <c r="AP877" s="13" t="str">
        <v>Safe</v>
      </c>
    </row>
    <row r="878" spans="8:42" x14ac:dyDescent="0.3">
      <c r="H878" s="13" t="s">
        <v>4587</v>
      </c>
      <c r="I878" s="13" t="str">
        <v>In Stock</v>
      </c>
      <c r="J878" s="43"/>
      <c r="AB878" s="65">
        <v>45895</v>
      </c>
      <c r="AC878" s="66" t="str">
        <f t="shared" si="12"/>
        <v>Overdue</v>
      </c>
      <c r="AJ878" s="11" t="s">
        <v>4483</v>
      </c>
      <c r="AK878" s="8">
        <v>1675874.76</v>
      </c>
      <c r="AO878" s="13">
        <f>(Cleaned_Data!S878)-((Cleaned_Data!S878)*10%)</f>
        <v>140.4</v>
      </c>
      <c r="AP878" s="13" t="str">
        <v>Safe</v>
      </c>
    </row>
    <row r="879" spans="8:42" x14ac:dyDescent="0.3">
      <c r="H879" s="13" t="s">
        <v>1767</v>
      </c>
      <c r="I879" s="13" t="str">
        <v>Low Stock</v>
      </c>
      <c r="J879" s="43"/>
      <c r="AB879" s="65">
        <v>45916</v>
      </c>
      <c r="AC879" s="66" t="str">
        <f t="shared" si="12"/>
        <v>OnTime</v>
      </c>
      <c r="AJ879" s="11" t="s">
        <v>4808</v>
      </c>
      <c r="AK879" s="8">
        <v>1675320.66</v>
      </c>
      <c r="AO879" s="13">
        <f>(Cleaned_Data!S879)-((Cleaned_Data!S879)*10%)</f>
        <v>51.3</v>
      </c>
      <c r="AP879" s="13" t="str">
        <v>Risk</v>
      </c>
    </row>
    <row r="880" spans="8:42" x14ac:dyDescent="0.3">
      <c r="H880" s="13" t="s">
        <v>1769</v>
      </c>
      <c r="I880" s="13" t="str">
        <v>In Stock</v>
      </c>
      <c r="J880" s="43"/>
      <c r="AB880" s="65">
        <v>45877</v>
      </c>
      <c r="AC880" s="66" t="str">
        <f t="shared" si="12"/>
        <v>Overdue</v>
      </c>
      <c r="AJ880" s="11" t="s">
        <v>472</v>
      </c>
      <c r="AK880" s="8">
        <v>1672179.74</v>
      </c>
      <c r="AO880" s="13">
        <f>(Cleaned_Data!S880)-((Cleaned_Data!S880)*10%)</f>
        <v>72.900000000000006</v>
      </c>
      <c r="AP880" s="13" t="str">
        <v>Safe</v>
      </c>
    </row>
    <row r="881" spans="8:42" x14ac:dyDescent="0.3">
      <c r="H881" s="13" t="s">
        <v>1771</v>
      </c>
      <c r="I881" s="13" t="str">
        <v>In Stock</v>
      </c>
      <c r="J881" s="43"/>
      <c r="AB881" s="65">
        <v>45866</v>
      </c>
      <c r="AC881" s="66" t="str">
        <f t="shared" si="12"/>
        <v>Overdue</v>
      </c>
      <c r="AJ881" s="11" t="s">
        <v>6147</v>
      </c>
      <c r="AK881" s="8">
        <v>1672107.76</v>
      </c>
      <c r="AO881" s="13">
        <f>(Cleaned_Data!S881)-((Cleaned_Data!S881)*10%)</f>
        <v>63</v>
      </c>
      <c r="AP881" s="13" t="str">
        <v>Safe</v>
      </c>
    </row>
    <row r="882" spans="8:42" x14ac:dyDescent="0.3">
      <c r="H882" s="13" t="s">
        <v>1773</v>
      </c>
      <c r="I882" s="13" t="str">
        <v>Low Stock</v>
      </c>
      <c r="J882" s="43"/>
      <c r="AB882" s="65">
        <v>45925</v>
      </c>
      <c r="AC882" s="66" t="str">
        <f t="shared" si="12"/>
        <v>OnTime</v>
      </c>
      <c r="AJ882" s="11" t="s">
        <v>7564</v>
      </c>
      <c r="AK882" s="8">
        <v>1671930.89</v>
      </c>
      <c r="AO882" s="13">
        <f>(Cleaned_Data!S882)-((Cleaned_Data!S882)*10%)</f>
        <v>0.9</v>
      </c>
      <c r="AP882" s="13" t="str">
        <v>Risk</v>
      </c>
    </row>
    <row r="883" spans="8:42" x14ac:dyDescent="0.3">
      <c r="H883" s="13" t="s">
        <v>245</v>
      </c>
      <c r="I883" s="13" t="str">
        <v>In Stock</v>
      </c>
      <c r="J883" s="43"/>
      <c r="AB883" s="65">
        <v>45872</v>
      </c>
      <c r="AC883" s="66" t="str">
        <f t="shared" si="12"/>
        <v>Overdue</v>
      </c>
      <c r="AJ883" s="11" t="s">
        <v>3976</v>
      </c>
      <c r="AK883" s="8">
        <v>1669938.2</v>
      </c>
      <c r="AO883" s="13">
        <f>(Cleaned_Data!S883)-((Cleaned_Data!S883)*10%)</f>
        <v>137.69999999999999</v>
      </c>
      <c r="AP883" s="13" t="str">
        <v>Safe</v>
      </c>
    </row>
    <row r="884" spans="8:42" x14ac:dyDescent="0.3">
      <c r="H884" s="13" t="s">
        <v>1285</v>
      </c>
      <c r="I884" s="13" t="str">
        <v>In Stock</v>
      </c>
      <c r="J884" s="43"/>
      <c r="AB884" s="65">
        <v>45860</v>
      </c>
      <c r="AC884" s="66" t="str">
        <f t="shared" si="12"/>
        <v>Overdue</v>
      </c>
      <c r="AJ884" s="11" t="s">
        <v>7625</v>
      </c>
      <c r="AK884" s="8">
        <v>1669887.33</v>
      </c>
      <c r="AO884" s="13">
        <f>(Cleaned_Data!S884)-((Cleaned_Data!S884)*10%)</f>
        <v>17.100000000000001</v>
      </c>
      <c r="AP884" s="13" t="str">
        <v>Safe</v>
      </c>
    </row>
    <row r="885" spans="8:42" x14ac:dyDescent="0.3">
      <c r="H885" s="13" t="s">
        <v>1778</v>
      </c>
      <c r="I885" s="13" t="str">
        <v>In Stock</v>
      </c>
      <c r="J885" s="43"/>
      <c r="AB885" s="65">
        <v>45859</v>
      </c>
      <c r="AC885" s="66" t="str">
        <f t="shared" si="12"/>
        <v>Overdue</v>
      </c>
      <c r="AJ885" s="11" t="s">
        <v>476</v>
      </c>
      <c r="AK885" s="8">
        <v>1668037.7999999998</v>
      </c>
      <c r="AO885" s="13">
        <f>(Cleaned_Data!S885)-((Cleaned_Data!S885)*10%)</f>
        <v>99</v>
      </c>
      <c r="AP885" s="13" t="str">
        <v>Safe</v>
      </c>
    </row>
    <row r="886" spans="8:42" x14ac:dyDescent="0.3">
      <c r="H886" s="13" t="s">
        <v>1363</v>
      </c>
      <c r="I886" s="13" t="str">
        <v>In Stock</v>
      </c>
      <c r="J886" s="43"/>
      <c r="AB886" s="65">
        <v>45934</v>
      </c>
      <c r="AC886" s="66" t="str">
        <f t="shared" si="12"/>
        <v>OnTime</v>
      </c>
      <c r="AJ886" s="11" t="s">
        <v>2367</v>
      </c>
      <c r="AK886" s="8">
        <v>1667745.56</v>
      </c>
      <c r="AO886" s="13">
        <f>(Cleaned_Data!S886)-((Cleaned_Data!S886)*10%)</f>
        <v>52.2</v>
      </c>
      <c r="AP886" s="13" t="str">
        <v>Safe</v>
      </c>
    </row>
    <row r="887" spans="8:42" x14ac:dyDescent="0.3">
      <c r="H887" s="13" t="s">
        <v>1782</v>
      </c>
      <c r="I887" s="13" t="str">
        <v>In Stock</v>
      </c>
      <c r="J887" s="43"/>
      <c r="AB887" s="65">
        <v>45939</v>
      </c>
      <c r="AC887" s="66" t="str">
        <f t="shared" si="12"/>
        <v>OnTime</v>
      </c>
      <c r="AJ887" s="11" t="s">
        <v>3798</v>
      </c>
      <c r="AK887" s="8">
        <v>1664384.76</v>
      </c>
      <c r="AO887" s="13">
        <f>(Cleaned_Data!S887)-((Cleaned_Data!S887)*10%)</f>
        <v>137.69999999999999</v>
      </c>
      <c r="AP887" s="13" t="str">
        <v>Safe</v>
      </c>
    </row>
    <row r="888" spans="8:42" x14ac:dyDescent="0.3">
      <c r="H888" s="13" t="s">
        <v>1784</v>
      </c>
      <c r="I888" s="13" t="str">
        <v>In Stock</v>
      </c>
      <c r="J888" s="43"/>
      <c r="AB888" s="65">
        <v>45871</v>
      </c>
      <c r="AC888" s="66" t="str">
        <f t="shared" si="12"/>
        <v>Overdue</v>
      </c>
      <c r="AJ888" s="11" t="s">
        <v>1885</v>
      </c>
      <c r="AK888" s="8">
        <v>1664134.25</v>
      </c>
      <c r="AO888" s="13">
        <f>(Cleaned_Data!S888)-((Cleaned_Data!S888)*10%)</f>
        <v>160.19999999999999</v>
      </c>
      <c r="AP888" s="13" t="str">
        <v>Safe</v>
      </c>
    </row>
    <row r="889" spans="8:42" x14ac:dyDescent="0.3">
      <c r="H889" s="13" t="s">
        <v>7474</v>
      </c>
      <c r="I889" s="13" t="str">
        <v>Low Stock</v>
      </c>
      <c r="J889" s="43"/>
      <c r="AB889" s="65">
        <v>45870</v>
      </c>
      <c r="AC889" s="66" t="str">
        <f t="shared" si="12"/>
        <v>Overdue</v>
      </c>
      <c r="AJ889" s="11" t="s">
        <v>2191</v>
      </c>
      <c r="AK889" s="8">
        <v>1661071.6199999999</v>
      </c>
      <c r="AO889" s="13">
        <f>(Cleaned_Data!S889)-((Cleaned_Data!S889)*10%)</f>
        <v>18.899999999999999</v>
      </c>
      <c r="AP889" s="13" t="str">
        <v>Risk</v>
      </c>
    </row>
    <row r="890" spans="8:42" x14ac:dyDescent="0.3">
      <c r="H890" s="13" t="s">
        <v>1788</v>
      </c>
      <c r="I890" s="13" t="str">
        <v>In Stock</v>
      </c>
      <c r="J890" s="43"/>
      <c r="AB890" s="65">
        <v>45857</v>
      </c>
      <c r="AC890" s="66" t="str">
        <f t="shared" si="12"/>
        <v>Overdue</v>
      </c>
      <c r="AJ890" s="11" t="s">
        <v>6684</v>
      </c>
      <c r="AK890" s="8">
        <v>1660904.6999999997</v>
      </c>
      <c r="AO890" s="13">
        <f>(Cleaned_Data!S890)-((Cleaned_Data!S890)*10%)</f>
        <v>172.8</v>
      </c>
      <c r="AP890" s="13" t="str">
        <v>Safe</v>
      </c>
    </row>
    <row r="891" spans="8:42" x14ac:dyDescent="0.3">
      <c r="H891" s="13" t="s">
        <v>1790</v>
      </c>
      <c r="I891" s="13" t="str">
        <v>In Stock</v>
      </c>
      <c r="J891" s="43"/>
      <c r="AB891" s="65">
        <v>45877</v>
      </c>
      <c r="AC891" s="66" t="str">
        <f t="shared" si="12"/>
        <v>Overdue</v>
      </c>
      <c r="AJ891" s="11" t="s">
        <v>4674</v>
      </c>
      <c r="AK891" s="8">
        <v>1660163.23</v>
      </c>
      <c r="AO891" s="13">
        <f>(Cleaned_Data!S891)-((Cleaned_Data!S891)*10%)</f>
        <v>122.4</v>
      </c>
      <c r="AP891" s="13" t="str">
        <v>Safe</v>
      </c>
    </row>
    <row r="892" spans="8:42" x14ac:dyDescent="0.3">
      <c r="H892" s="13" t="s">
        <v>1154</v>
      </c>
      <c r="I892" s="13" t="str">
        <v>In Stock</v>
      </c>
      <c r="J892" s="43"/>
      <c r="AB892" s="65">
        <v>45935</v>
      </c>
      <c r="AC892" s="66" t="str">
        <f t="shared" si="12"/>
        <v>OnTime</v>
      </c>
      <c r="AJ892" s="11" t="s">
        <v>359</v>
      </c>
      <c r="AK892" s="8">
        <v>1657621.4000000001</v>
      </c>
      <c r="AO892" s="13">
        <f>(Cleaned_Data!S892)-((Cleaned_Data!S892)*10%)</f>
        <v>146.69999999999999</v>
      </c>
      <c r="AP892" s="13" t="str">
        <v>Safe</v>
      </c>
    </row>
    <row r="893" spans="8:42" x14ac:dyDescent="0.3">
      <c r="H893" s="13" t="s">
        <v>1793</v>
      </c>
      <c r="I893" s="13" t="str">
        <v>In Stock</v>
      </c>
      <c r="J893" s="43"/>
      <c r="AB893" s="65">
        <v>45884</v>
      </c>
      <c r="AC893" s="66" t="str">
        <f t="shared" si="12"/>
        <v>Overdue</v>
      </c>
      <c r="AJ893" s="11" t="s">
        <v>849</v>
      </c>
      <c r="AK893" s="8">
        <v>1656286.8599999999</v>
      </c>
      <c r="AO893" s="13">
        <f>(Cleaned_Data!S893)-((Cleaned_Data!S893)*10%)</f>
        <v>27.9</v>
      </c>
      <c r="AP893" s="13" t="str">
        <v>Safe</v>
      </c>
    </row>
    <row r="894" spans="8:42" x14ac:dyDescent="0.3">
      <c r="H894" s="13" t="s">
        <v>1795</v>
      </c>
      <c r="I894" s="13" t="str">
        <v>In Stock</v>
      </c>
      <c r="J894" s="43"/>
      <c r="AB894" s="65">
        <v>45903</v>
      </c>
      <c r="AC894" s="66" t="str">
        <f t="shared" si="12"/>
        <v>OnTime</v>
      </c>
      <c r="AJ894" s="11" t="s">
        <v>4270</v>
      </c>
      <c r="AK894" s="8">
        <v>1655054.04</v>
      </c>
      <c r="AO894" s="13">
        <f>(Cleaned_Data!S894)-((Cleaned_Data!S894)*10%)</f>
        <v>101.7</v>
      </c>
      <c r="AP894" s="13" t="str">
        <v>Safe</v>
      </c>
    </row>
    <row r="895" spans="8:42" x14ac:dyDescent="0.3">
      <c r="H895" s="13" t="s">
        <v>1797</v>
      </c>
      <c r="I895" s="13" t="str">
        <v>Low Stock</v>
      </c>
      <c r="J895" s="43"/>
      <c r="AB895" s="65">
        <v>45891</v>
      </c>
      <c r="AC895" s="66" t="str">
        <f t="shared" si="12"/>
        <v>Overdue</v>
      </c>
      <c r="AJ895" s="11" t="s">
        <v>2578</v>
      </c>
      <c r="AK895" s="8">
        <v>1654786.64</v>
      </c>
      <c r="AO895" s="13">
        <f>(Cleaned_Data!S895)-((Cleaned_Data!S895)*10%)</f>
        <v>0</v>
      </c>
      <c r="AP895" s="13" t="str">
        <v>Risk</v>
      </c>
    </row>
    <row r="896" spans="8:42" x14ac:dyDescent="0.3">
      <c r="H896" s="13" t="s">
        <v>2811</v>
      </c>
      <c r="I896" s="13" t="str">
        <v>In Stock</v>
      </c>
      <c r="J896" s="43"/>
      <c r="AB896" s="65">
        <v>45885</v>
      </c>
      <c r="AC896" s="66" t="str">
        <f t="shared" si="12"/>
        <v>Overdue</v>
      </c>
      <c r="AJ896" s="11" t="s">
        <v>5899</v>
      </c>
      <c r="AK896" s="8">
        <v>1653195.4</v>
      </c>
      <c r="AO896" s="13">
        <f>(Cleaned_Data!S896)-((Cleaned_Data!S896)*10%)</f>
        <v>81.900000000000006</v>
      </c>
      <c r="AP896" s="13" t="str">
        <v>Safe</v>
      </c>
    </row>
    <row r="897" spans="8:42" x14ac:dyDescent="0.3">
      <c r="H897" s="13" t="s">
        <v>1801</v>
      </c>
      <c r="I897" s="13" t="str">
        <v>In Stock</v>
      </c>
      <c r="J897" s="43"/>
      <c r="AB897" s="65">
        <v>45897</v>
      </c>
      <c r="AC897" s="66" t="str">
        <f t="shared" si="12"/>
        <v>Overdue</v>
      </c>
      <c r="AJ897" s="11" t="s">
        <v>7458</v>
      </c>
      <c r="AK897" s="8">
        <v>1652785.3900000001</v>
      </c>
      <c r="AO897" s="13">
        <f>(Cleaned_Data!S897)-((Cleaned_Data!S897)*10%)</f>
        <v>150.30000000000001</v>
      </c>
      <c r="AP897" s="13" t="str">
        <v>Safe</v>
      </c>
    </row>
    <row r="898" spans="8:42" x14ac:dyDescent="0.3">
      <c r="H898" s="13" t="s">
        <v>1803</v>
      </c>
      <c r="I898" s="13" t="str">
        <v>In Stock</v>
      </c>
      <c r="J898" s="43"/>
      <c r="AB898" s="65">
        <v>45937</v>
      </c>
      <c r="AC898" s="66" t="str">
        <f t="shared" si="12"/>
        <v>OnTime</v>
      </c>
      <c r="AJ898" s="11" t="s">
        <v>3741</v>
      </c>
      <c r="AK898" s="8">
        <v>1651990.72</v>
      </c>
      <c r="AO898" s="13">
        <f>(Cleaned_Data!S898)-((Cleaned_Data!S898)*10%)</f>
        <v>99</v>
      </c>
      <c r="AP898" s="13" t="str">
        <v>Safe</v>
      </c>
    </row>
    <row r="899" spans="8:42" x14ac:dyDescent="0.3">
      <c r="H899" s="13" t="s">
        <v>1805</v>
      </c>
      <c r="I899" s="13" t="str">
        <v>In Stock</v>
      </c>
      <c r="J899" s="43"/>
      <c r="AB899" s="65">
        <v>45910</v>
      </c>
      <c r="AC899" s="66" t="str">
        <f t="shared" ref="AC899:AC962" si="13">IF(AB899="","No Date", IF(AB899&lt;$AC$1,"Overdue","OnTime"))</f>
        <v>OnTime</v>
      </c>
      <c r="AJ899" s="11" t="s">
        <v>3293</v>
      </c>
      <c r="AK899" s="8">
        <v>1650926.7000000002</v>
      </c>
      <c r="AO899" s="13">
        <f>(Cleaned_Data!S899)-((Cleaned_Data!S899)*10%)</f>
        <v>98.1</v>
      </c>
      <c r="AP899" s="13" t="str">
        <v>Safe</v>
      </c>
    </row>
    <row r="900" spans="8:42" x14ac:dyDescent="0.3">
      <c r="H900" s="13" t="s">
        <v>1807</v>
      </c>
      <c r="I900" s="13" t="str">
        <v>Low Stock</v>
      </c>
      <c r="J900" s="43"/>
      <c r="AB900" s="65">
        <v>45872</v>
      </c>
      <c r="AC900" s="66" t="str">
        <f t="shared" si="13"/>
        <v>Overdue</v>
      </c>
      <c r="AJ900" s="11" t="s">
        <v>4534</v>
      </c>
      <c r="AK900" s="8">
        <v>1648727.28</v>
      </c>
      <c r="AO900" s="13">
        <f>(Cleaned_Data!S900)-((Cleaned_Data!S900)*10%)</f>
        <v>35.1</v>
      </c>
      <c r="AP900" s="13" t="str">
        <v>Risk</v>
      </c>
    </row>
    <row r="901" spans="8:42" x14ac:dyDescent="0.3">
      <c r="H901" s="13" t="s">
        <v>1809</v>
      </c>
      <c r="I901" s="13" t="str">
        <v>In Stock</v>
      </c>
      <c r="J901" s="43"/>
      <c r="AB901" s="65">
        <v>45894</v>
      </c>
      <c r="AC901" s="66" t="str">
        <f t="shared" si="13"/>
        <v>Overdue</v>
      </c>
      <c r="AJ901" s="11" t="s">
        <v>6064</v>
      </c>
      <c r="AK901" s="8">
        <v>1648098</v>
      </c>
      <c r="AO901" s="13">
        <f>(Cleaned_Data!S901)-((Cleaned_Data!S901)*10%)</f>
        <v>51.3</v>
      </c>
      <c r="AP901" s="13" t="str">
        <v>Risk</v>
      </c>
    </row>
    <row r="902" spans="8:42" x14ac:dyDescent="0.3">
      <c r="H902" s="13" t="s">
        <v>1040</v>
      </c>
      <c r="I902" s="13" t="str">
        <v>In Stock</v>
      </c>
      <c r="J902" s="43"/>
      <c r="AB902" s="65">
        <v>45898</v>
      </c>
      <c r="AC902" s="66" t="str">
        <f t="shared" si="13"/>
        <v>Overdue</v>
      </c>
      <c r="AJ902" s="11" t="s">
        <v>235</v>
      </c>
      <c r="AK902" s="8">
        <v>1643274.8199999998</v>
      </c>
      <c r="AO902" s="13">
        <f>(Cleaned_Data!S902)-((Cleaned_Data!S902)*10%)</f>
        <v>42.3</v>
      </c>
      <c r="AP902" s="13" t="str">
        <v>Safe</v>
      </c>
    </row>
    <row r="903" spans="8:42" x14ac:dyDescent="0.3">
      <c r="H903" s="13" t="s">
        <v>1812</v>
      </c>
      <c r="I903" s="13" t="str">
        <v>In Stock</v>
      </c>
      <c r="J903" s="43"/>
      <c r="AB903" s="65">
        <v>45898</v>
      </c>
      <c r="AC903" s="66" t="str">
        <f t="shared" si="13"/>
        <v>Overdue</v>
      </c>
      <c r="AJ903" s="11" t="s">
        <v>1181</v>
      </c>
      <c r="AK903" s="8">
        <v>1642944.95</v>
      </c>
      <c r="AO903" s="13">
        <f>(Cleaned_Data!S903)-((Cleaned_Data!S903)*10%)</f>
        <v>146.69999999999999</v>
      </c>
      <c r="AP903" s="13" t="str">
        <v>Safe</v>
      </c>
    </row>
    <row r="904" spans="8:42" x14ac:dyDescent="0.3">
      <c r="H904" s="13" t="s">
        <v>1814</v>
      </c>
      <c r="I904" s="13" t="str">
        <v>In Stock</v>
      </c>
      <c r="J904" s="43"/>
      <c r="AB904" s="65">
        <v>45924</v>
      </c>
      <c r="AC904" s="66" t="str">
        <f t="shared" si="13"/>
        <v>OnTime</v>
      </c>
      <c r="AJ904" s="11" t="s">
        <v>3053</v>
      </c>
      <c r="AK904" s="8">
        <v>1641043.9</v>
      </c>
      <c r="AO904" s="13">
        <f>(Cleaned_Data!S904)-((Cleaned_Data!S904)*10%)</f>
        <v>90.9</v>
      </c>
      <c r="AP904" s="13" t="str">
        <v>Safe</v>
      </c>
    </row>
    <row r="905" spans="8:42" x14ac:dyDescent="0.3">
      <c r="H905" s="13" t="s">
        <v>1816</v>
      </c>
      <c r="I905" s="13" t="str">
        <v>Low Stock</v>
      </c>
      <c r="J905" s="43"/>
      <c r="AB905" s="65">
        <v>45933</v>
      </c>
      <c r="AC905" s="66" t="str">
        <f t="shared" si="13"/>
        <v>OnTime</v>
      </c>
      <c r="AJ905" s="11" t="s">
        <v>3029</v>
      </c>
      <c r="AK905" s="8">
        <v>1636576.5599999998</v>
      </c>
      <c r="AO905" s="13">
        <f>(Cleaned_Data!S905)-((Cleaned_Data!S905)*10%)</f>
        <v>6.3</v>
      </c>
      <c r="AP905" s="13" t="str">
        <v>Risk</v>
      </c>
    </row>
    <row r="906" spans="8:42" x14ac:dyDescent="0.3">
      <c r="H906" s="13" t="s">
        <v>653</v>
      </c>
      <c r="I906" s="13" t="str">
        <v>In Stock</v>
      </c>
      <c r="J906" s="43"/>
      <c r="AB906" s="65">
        <v>45873</v>
      </c>
      <c r="AC906" s="66" t="str">
        <f t="shared" si="13"/>
        <v>Overdue</v>
      </c>
      <c r="AJ906" s="11" t="s">
        <v>7233</v>
      </c>
      <c r="AK906" s="8">
        <v>1631569.52</v>
      </c>
      <c r="AO906" s="13">
        <f>(Cleaned_Data!S906)-((Cleaned_Data!S906)*10%)</f>
        <v>64.8</v>
      </c>
      <c r="AP906" s="13" t="str">
        <v>Safe</v>
      </c>
    </row>
    <row r="907" spans="8:42" x14ac:dyDescent="0.3">
      <c r="H907" s="13" t="s">
        <v>1820</v>
      </c>
      <c r="I907" s="13" t="str">
        <v>In Stock</v>
      </c>
      <c r="J907" s="43"/>
      <c r="AB907" s="65">
        <v>45881</v>
      </c>
      <c r="AC907" s="66" t="str">
        <f t="shared" si="13"/>
        <v>Overdue</v>
      </c>
      <c r="AJ907" s="11" t="s">
        <v>4056</v>
      </c>
      <c r="AK907" s="8">
        <v>1631481.5000000002</v>
      </c>
      <c r="AO907" s="13">
        <f>(Cleaned_Data!S907)-((Cleaned_Data!S907)*10%)</f>
        <v>72.900000000000006</v>
      </c>
      <c r="AP907" s="13" t="str">
        <v>Risk</v>
      </c>
    </row>
    <row r="908" spans="8:42" x14ac:dyDescent="0.3">
      <c r="H908" s="13" t="s">
        <v>1822</v>
      </c>
      <c r="I908" s="13" t="str">
        <v>In Stock</v>
      </c>
      <c r="J908" s="43"/>
      <c r="AB908" s="65">
        <v>45907</v>
      </c>
      <c r="AC908" s="66" t="str">
        <f t="shared" si="13"/>
        <v>OnTime</v>
      </c>
      <c r="AJ908" s="11" t="s">
        <v>2770</v>
      </c>
      <c r="AK908" s="8">
        <v>1630754.3599999999</v>
      </c>
      <c r="AO908" s="13">
        <f>(Cleaned_Data!S908)-((Cleaned_Data!S908)*10%)</f>
        <v>169.2</v>
      </c>
      <c r="AP908" s="13" t="str">
        <v>Safe</v>
      </c>
    </row>
    <row r="909" spans="8:42" x14ac:dyDescent="0.3">
      <c r="H909" s="13" t="s">
        <v>1824</v>
      </c>
      <c r="I909" s="13" t="str">
        <v>In Stock</v>
      </c>
      <c r="J909" s="43"/>
      <c r="AB909" s="65">
        <v>45860</v>
      </c>
      <c r="AC909" s="66" t="str">
        <f t="shared" si="13"/>
        <v>Overdue</v>
      </c>
      <c r="AJ909" s="11" t="s">
        <v>2472</v>
      </c>
      <c r="AK909" s="8">
        <v>1630680</v>
      </c>
      <c r="AO909" s="13">
        <f>(Cleaned_Data!S909)-((Cleaned_Data!S909)*10%)</f>
        <v>150.30000000000001</v>
      </c>
      <c r="AP909" s="13" t="str">
        <v>Safe</v>
      </c>
    </row>
    <row r="910" spans="8:42" x14ac:dyDescent="0.3">
      <c r="H910" s="13" t="s">
        <v>1827</v>
      </c>
      <c r="I910" s="13" t="str">
        <v>In Stock</v>
      </c>
      <c r="J910" s="43"/>
      <c r="AB910" s="65">
        <v>45858</v>
      </c>
      <c r="AC910" s="66" t="str">
        <f t="shared" si="13"/>
        <v>Overdue</v>
      </c>
      <c r="AJ910" s="11" t="s">
        <v>7563</v>
      </c>
      <c r="AK910" s="8">
        <v>1630236.3599999999</v>
      </c>
      <c r="AO910" s="13">
        <f>(Cleaned_Data!S910)-((Cleaned_Data!S910)*10%)</f>
        <v>55.8</v>
      </c>
      <c r="AP910" s="13" t="str">
        <v>Safe</v>
      </c>
    </row>
    <row r="911" spans="8:42" x14ac:dyDescent="0.3">
      <c r="H911" s="13" t="s">
        <v>5669</v>
      </c>
      <c r="I911" s="13" t="str">
        <v>In Stock</v>
      </c>
      <c r="J911" s="43"/>
      <c r="AB911" s="65">
        <v>45938</v>
      </c>
      <c r="AC911" s="66" t="str">
        <f t="shared" si="13"/>
        <v>OnTime</v>
      </c>
      <c r="AJ911" s="11" t="s">
        <v>622</v>
      </c>
      <c r="AK911" s="8">
        <v>1630077.59</v>
      </c>
      <c r="AO911" s="13">
        <f>(Cleaned_Data!S911)-((Cleaned_Data!S911)*10%)</f>
        <v>115.2</v>
      </c>
      <c r="AP911" s="13" t="str">
        <v>Safe</v>
      </c>
    </row>
    <row r="912" spans="8:42" x14ac:dyDescent="0.3">
      <c r="H912" s="13" t="s">
        <v>7570</v>
      </c>
      <c r="I912" s="13" t="str">
        <v>In Stock</v>
      </c>
      <c r="J912" s="43"/>
      <c r="AB912" s="65">
        <v>45920</v>
      </c>
      <c r="AC912" s="66" t="str">
        <f t="shared" si="13"/>
        <v>OnTime</v>
      </c>
      <c r="AJ912" s="11" t="s">
        <v>1365</v>
      </c>
      <c r="AK912" s="8">
        <v>1628241.14</v>
      </c>
      <c r="AO912" s="13">
        <f>(Cleaned_Data!S912)-((Cleaned_Data!S912)*10%)</f>
        <v>115.2</v>
      </c>
      <c r="AP912" s="13" t="str">
        <v>Safe</v>
      </c>
    </row>
    <row r="913" spans="8:42" x14ac:dyDescent="0.3">
      <c r="H913" s="13" t="s">
        <v>1833</v>
      </c>
      <c r="I913" s="13" t="str">
        <v>In Stock</v>
      </c>
      <c r="J913" s="43"/>
      <c r="AB913" s="65">
        <v>45872</v>
      </c>
      <c r="AC913" s="66" t="str">
        <f t="shared" si="13"/>
        <v>Overdue</v>
      </c>
      <c r="AJ913" s="11" t="s">
        <v>2052</v>
      </c>
      <c r="AK913" s="8">
        <v>1626611.1400000001</v>
      </c>
      <c r="AO913" s="13">
        <f>(Cleaned_Data!S913)-((Cleaned_Data!S913)*10%)</f>
        <v>81.900000000000006</v>
      </c>
      <c r="AP913" s="13" t="str">
        <v>Safe</v>
      </c>
    </row>
    <row r="914" spans="8:42" x14ac:dyDescent="0.3">
      <c r="H914" s="13" t="s">
        <v>1835</v>
      </c>
      <c r="I914" s="13" t="str">
        <v>Low Stock</v>
      </c>
      <c r="J914" s="43"/>
      <c r="AB914" s="65">
        <v>45915</v>
      </c>
      <c r="AC914" s="66" t="str">
        <f t="shared" si="13"/>
        <v>OnTime</v>
      </c>
      <c r="AJ914" s="11" t="s">
        <v>2686</v>
      </c>
      <c r="AK914" s="8">
        <v>1626522.8199999998</v>
      </c>
      <c r="AO914" s="13">
        <f>(Cleaned_Data!S914)-((Cleaned_Data!S914)*10%)</f>
        <v>41.4</v>
      </c>
      <c r="AP914" s="13" t="str">
        <v>Risk</v>
      </c>
    </row>
    <row r="915" spans="8:42" x14ac:dyDescent="0.3">
      <c r="H915" s="13" t="s">
        <v>1837</v>
      </c>
      <c r="I915" s="13" t="str">
        <v>In Stock</v>
      </c>
      <c r="J915" s="43"/>
      <c r="AB915" s="65">
        <v>45937</v>
      </c>
      <c r="AC915" s="66" t="str">
        <f t="shared" si="13"/>
        <v>OnTime</v>
      </c>
      <c r="AJ915" s="11" t="s">
        <v>2469</v>
      </c>
      <c r="AK915" s="8">
        <v>1626295.0399999998</v>
      </c>
      <c r="AO915" s="13">
        <f>(Cleaned_Data!S915)-((Cleaned_Data!S915)*10%)</f>
        <v>125.1</v>
      </c>
      <c r="AP915" s="13" t="str">
        <v>Safe</v>
      </c>
    </row>
    <row r="916" spans="8:42" x14ac:dyDescent="0.3">
      <c r="H916" s="13" t="s">
        <v>1839</v>
      </c>
      <c r="I916" s="13" t="str">
        <v>Low Stock</v>
      </c>
      <c r="J916" s="43"/>
      <c r="AB916" s="65">
        <v>45852</v>
      </c>
      <c r="AC916" s="66" t="str">
        <f t="shared" si="13"/>
        <v>Overdue</v>
      </c>
      <c r="AJ916" s="11" t="s">
        <v>2781</v>
      </c>
      <c r="AK916" s="8">
        <v>1623271.8499999999</v>
      </c>
      <c r="AO916" s="13">
        <f>(Cleaned_Data!S916)-((Cleaned_Data!S916)*10%)</f>
        <v>19.8</v>
      </c>
      <c r="AP916" s="13" t="str">
        <v>Risk</v>
      </c>
    </row>
    <row r="917" spans="8:42" x14ac:dyDescent="0.3">
      <c r="H917" s="13" t="s">
        <v>118</v>
      </c>
      <c r="I917" s="13" t="str">
        <v>Low Stock</v>
      </c>
      <c r="J917" s="43"/>
      <c r="AB917" s="65">
        <v>45872</v>
      </c>
      <c r="AC917" s="66" t="str">
        <f t="shared" si="13"/>
        <v>Overdue</v>
      </c>
      <c r="AJ917" s="11" t="s">
        <v>2241</v>
      </c>
      <c r="AK917" s="8">
        <v>1622092.5</v>
      </c>
      <c r="AO917" s="13">
        <f>(Cleaned_Data!S917)-((Cleaned_Data!S917)*10%)</f>
        <v>0</v>
      </c>
      <c r="AP917" s="13" t="str">
        <v>Risk</v>
      </c>
    </row>
    <row r="918" spans="8:42" x14ac:dyDescent="0.3">
      <c r="H918" s="13" t="s">
        <v>1842</v>
      </c>
      <c r="I918" s="13" t="str">
        <v>In Stock</v>
      </c>
      <c r="J918" s="43"/>
      <c r="AB918" s="65">
        <v>45909</v>
      </c>
      <c r="AC918" s="66" t="str">
        <f t="shared" si="13"/>
        <v>OnTime</v>
      </c>
      <c r="AJ918" s="11" t="s">
        <v>2050</v>
      </c>
      <c r="AK918" s="8">
        <v>1619240.31</v>
      </c>
      <c r="AO918" s="13">
        <f>(Cleaned_Data!S918)-((Cleaned_Data!S918)*10%)</f>
        <v>85.5</v>
      </c>
      <c r="AP918" s="13" t="str">
        <v>Safe</v>
      </c>
    </row>
    <row r="919" spans="8:42" x14ac:dyDescent="0.3">
      <c r="H919" s="13" t="s">
        <v>1153</v>
      </c>
      <c r="I919" s="13" t="str">
        <v>In Stock</v>
      </c>
      <c r="J919" s="43"/>
      <c r="AB919" s="65">
        <v>45918</v>
      </c>
      <c r="AC919" s="66" t="str">
        <f t="shared" si="13"/>
        <v>OnTime</v>
      </c>
      <c r="AJ919" s="11" t="s">
        <v>6487</v>
      </c>
      <c r="AK919" s="8">
        <v>1618165.74</v>
      </c>
      <c r="AO919" s="13">
        <f>(Cleaned_Data!S919)-((Cleaned_Data!S919)*10%)</f>
        <v>158.4</v>
      </c>
      <c r="AP919" s="13" t="str">
        <v>Safe</v>
      </c>
    </row>
    <row r="920" spans="8:42" x14ac:dyDescent="0.3">
      <c r="H920" s="13" t="s">
        <v>1845</v>
      </c>
      <c r="I920" s="13" t="str">
        <v>In Stock</v>
      </c>
      <c r="J920" s="43"/>
      <c r="AB920" s="65">
        <v>45910</v>
      </c>
      <c r="AC920" s="66" t="str">
        <f t="shared" si="13"/>
        <v>OnTime</v>
      </c>
      <c r="AJ920" s="11" t="s">
        <v>821</v>
      </c>
      <c r="AK920" s="8">
        <v>1616044.48</v>
      </c>
      <c r="AO920" s="13">
        <f>(Cleaned_Data!S920)-((Cleaned_Data!S920)*10%)</f>
        <v>54</v>
      </c>
      <c r="AP920" s="13" t="str">
        <v>Safe</v>
      </c>
    </row>
    <row r="921" spans="8:42" x14ac:dyDescent="0.3">
      <c r="H921" s="13" t="s">
        <v>1847</v>
      </c>
      <c r="I921" s="13" t="str">
        <v>Low Stock</v>
      </c>
      <c r="J921" s="43"/>
      <c r="AB921" s="65">
        <v>45873</v>
      </c>
      <c r="AC921" s="66" t="str">
        <f t="shared" si="13"/>
        <v>Overdue</v>
      </c>
      <c r="AJ921" s="11" t="s">
        <v>3288</v>
      </c>
      <c r="AK921" s="8">
        <v>1615271.04</v>
      </c>
      <c r="AO921" s="13">
        <f>(Cleaned_Data!S921)-((Cleaned_Data!S921)*10%)</f>
        <v>34.200000000000003</v>
      </c>
      <c r="AP921" s="13" t="str">
        <v>Risk</v>
      </c>
    </row>
    <row r="922" spans="8:42" x14ac:dyDescent="0.3">
      <c r="H922" s="13" t="s">
        <v>1849</v>
      </c>
      <c r="I922" s="13" t="str">
        <v>Low Stock</v>
      </c>
      <c r="J922" s="43"/>
      <c r="AB922" s="65">
        <v>45920</v>
      </c>
      <c r="AC922" s="66" t="str">
        <f t="shared" si="13"/>
        <v>OnTime</v>
      </c>
      <c r="AJ922" s="11" t="s">
        <v>1000</v>
      </c>
      <c r="AK922" s="8">
        <v>1614236.04</v>
      </c>
      <c r="AO922" s="13">
        <f>(Cleaned_Data!S922)-((Cleaned_Data!S922)*10%)</f>
        <v>67.5</v>
      </c>
      <c r="AP922" s="13" t="str">
        <v>Risk</v>
      </c>
    </row>
    <row r="923" spans="8:42" x14ac:dyDescent="0.3">
      <c r="H923" s="13" t="s">
        <v>1265</v>
      </c>
      <c r="I923" s="13" t="str">
        <v>In Stock</v>
      </c>
      <c r="J923" s="43"/>
      <c r="AB923" s="65">
        <v>45896</v>
      </c>
      <c r="AC923" s="66" t="str">
        <f t="shared" si="13"/>
        <v>Overdue</v>
      </c>
      <c r="AJ923" s="11" t="s">
        <v>1655</v>
      </c>
      <c r="AK923" s="8">
        <v>1611659.9100000001</v>
      </c>
      <c r="AO923" s="13">
        <f>(Cleaned_Data!S923)-((Cleaned_Data!S923)*10%)</f>
        <v>113.4</v>
      </c>
      <c r="AP923" s="13" t="str">
        <v>Safe</v>
      </c>
    </row>
    <row r="924" spans="8:42" x14ac:dyDescent="0.3">
      <c r="H924" s="13" t="s">
        <v>7571</v>
      </c>
      <c r="I924" s="13" t="str">
        <v>In Stock</v>
      </c>
      <c r="J924" s="43"/>
      <c r="AB924" s="65">
        <v>45856</v>
      </c>
      <c r="AC924" s="66" t="str">
        <f t="shared" si="13"/>
        <v>Overdue</v>
      </c>
      <c r="AJ924" s="11" t="s">
        <v>3589</v>
      </c>
      <c r="AK924" s="8">
        <v>1609648.83</v>
      </c>
      <c r="AO924" s="13">
        <f>(Cleaned_Data!S924)-((Cleaned_Data!S924)*10%)</f>
        <v>77.400000000000006</v>
      </c>
      <c r="AP924" s="13" t="str">
        <v>Safe</v>
      </c>
    </row>
    <row r="925" spans="8:42" x14ac:dyDescent="0.3">
      <c r="H925" s="13" t="s">
        <v>1854</v>
      </c>
      <c r="I925" s="13" t="str">
        <v>In Stock</v>
      </c>
      <c r="J925" s="43"/>
      <c r="AB925" s="65">
        <v>45941</v>
      </c>
      <c r="AC925" s="66" t="str">
        <f t="shared" si="13"/>
        <v>OnTime</v>
      </c>
      <c r="AJ925" s="11" t="s">
        <v>1374</v>
      </c>
      <c r="AK925" s="8">
        <v>1608071.74</v>
      </c>
      <c r="AO925" s="13">
        <f>(Cleaned_Data!S925)-((Cleaned_Data!S925)*10%)</f>
        <v>135</v>
      </c>
      <c r="AP925" s="13" t="str">
        <v>Safe</v>
      </c>
    </row>
    <row r="926" spans="8:42" x14ac:dyDescent="0.3">
      <c r="H926" s="13" t="s">
        <v>1856</v>
      </c>
      <c r="I926" s="13" t="str">
        <v>Low Stock</v>
      </c>
      <c r="J926" s="43"/>
      <c r="AB926" s="65">
        <v>45939</v>
      </c>
      <c r="AC926" s="66" t="str">
        <f t="shared" si="13"/>
        <v>OnTime</v>
      </c>
      <c r="AJ926" s="11" t="s">
        <v>1763</v>
      </c>
      <c r="AK926" s="8">
        <v>1606432.0999999999</v>
      </c>
      <c r="AO926" s="13">
        <f>(Cleaned_Data!S926)-((Cleaned_Data!S926)*10%)</f>
        <v>75.599999999999994</v>
      </c>
      <c r="AP926" s="13" t="str">
        <v>Risk</v>
      </c>
    </row>
    <row r="927" spans="8:42" x14ac:dyDescent="0.3">
      <c r="H927" s="13" t="s">
        <v>1859</v>
      </c>
      <c r="I927" s="13" t="str">
        <v>In Stock</v>
      </c>
      <c r="J927" s="43"/>
      <c r="AB927" s="65">
        <v>45860</v>
      </c>
      <c r="AC927" s="66" t="str">
        <f t="shared" si="13"/>
        <v>Overdue</v>
      </c>
      <c r="AJ927" s="11" t="s">
        <v>7241</v>
      </c>
      <c r="AK927" s="8">
        <v>1604369.2</v>
      </c>
      <c r="AO927" s="13">
        <f>(Cleaned_Data!S927)-((Cleaned_Data!S927)*10%)</f>
        <v>108.9</v>
      </c>
      <c r="AP927" s="13" t="str">
        <v>Safe</v>
      </c>
    </row>
    <row r="928" spans="8:42" x14ac:dyDescent="0.3">
      <c r="H928" s="13" t="s">
        <v>1861</v>
      </c>
      <c r="I928" s="13" t="str">
        <v>In Stock</v>
      </c>
      <c r="J928" s="43"/>
      <c r="AB928" s="65">
        <v>45906</v>
      </c>
      <c r="AC928" s="66" t="str">
        <f t="shared" si="13"/>
        <v>OnTime</v>
      </c>
      <c r="AJ928" s="11" t="s">
        <v>4779</v>
      </c>
      <c r="AK928" s="8">
        <v>1603791.37</v>
      </c>
      <c r="AO928" s="13">
        <f>(Cleaned_Data!S928)-((Cleaned_Data!S928)*10%)</f>
        <v>146.69999999999999</v>
      </c>
      <c r="AP928" s="13" t="str">
        <v>Safe</v>
      </c>
    </row>
    <row r="929" spans="8:42" x14ac:dyDescent="0.3">
      <c r="H929" s="13" t="s">
        <v>1863</v>
      </c>
      <c r="I929" s="13" t="str">
        <v>In Stock</v>
      </c>
      <c r="J929" s="43"/>
      <c r="AB929" s="65">
        <v>45901</v>
      </c>
      <c r="AC929" s="66" t="str">
        <f t="shared" si="13"/>
        <v>OnTime</v>
      </c>
      <c r="AJ929" s="11" t="s">
        <v>5191</v>
      </c>
      <c r="AK929" s="8">
        <v>1600943.8499999999</v>
      </c>
      <c r="AO929" s="13">
        <f>(Cleaned_Data!S929)-((Cleaned_Data!S929)*10%)</f>
        <v>149.4</v>
      </c>
      <c r="AP929" s="13" t="str">
        <v>Safe</v>
      </c>
    </row>
    <row r="930" spans="8:42" x14ac:dyDescent="0.3">
      <c r="H930" s="13" t="s">
        <v>1865</v>
      </c>
      <c r="I930" s="13" t="str">
        <v>In Stock</v>
      </c>
      <c r="J930" s="43"/>
      <c r="AB930" s="65">
        <v>45929</v>
      </c>
      <c r="AC930" s="66" t="str">
        <f t="shared" si="13"/>
        <v>OnTime</v>
      </c>
      <c r="AJ930" s="11" t="s">
        <v>7591</v>
      </c>
      <c r="AK930" s="8">
        <v>1600087.74</v>
      </c>
      <c r="AO930" s="13">
        <f>(Cleaned_Data!S930)-((Cleaned_Data!S930)*10%)</f>
        <v>105.3</v>
      </c>
      <c r="AP930" s="13" t="str">
        <v>Safe</v>
      </c>
    </row>
    <row r="931" spans="8:42" x14ac:dyDescent="0.3">
      <c r="H931" s="13" t="s">
        <v>4481</v>
      </c>
      <c r="I931" s="13" t="str">
        <v>In Stock</v>
      </c>
      <c r="J931" s="43"/>
      <c r="AB931" s="65">
        <v>45908</v>
      </c>
      <c r="AC931" s="66" t="str">
        <f t="shared" si="13"/>
        <v>OnTime</v>
      </c>
      <c r="AJ931" s="11" t="s">
        <v>2658</v>
      </c>
      <c r="AK931" s="8">
        <v>1598059.56</v>
      </c>
      <c r="AO931" s="13">
        <f>(Cleaned_Data!S931)-((Cleaned_Data!S931)*10%)</f>
        <v>63.9</v>
      </c>
      <c r="AP931" s="13" t="str">
        <v>Safe</v>
      </c>
    </row>
    <row r="932" spans="8:42" x14ac:dyDescent="0.3">
      <c r="H932" s="13" t="s">
        <v>1197</v>
      </c>
      <c r="I932" s="13" t="str">
        <v>In Stock</v>
      </c>
      <c r="J932" s="43"/>
      <c r="AB932" s="65">
        <v>45895</v>
      </c>
      <c r="AC932" s="66" t="str">
        <f t="shared" si="13"/>
        <v>Overdue</v>
      </c>
      <c r="AJ932" s="11" t="s">
        <v>4208</v>
      </c>
      <c r="AK932" s="8">
        <v>1594945.4800000002</v>
      </c>
      <c r="AO932" s="13">
        <f>(Cleaned_Data!S932)-((Cleaned_Data!S932)*10%)</f>
        <v>172.8</v>
      </c>
      <c r="AP932" s="13" t="str">
        <v>Safe</v>
      </c>
    </row>
    <row r="933" spans="8:42" x14ac:dyDescent="0.3">
      <c r="H933" s="13" t="s">
        <v>1872</v>
      </c>
      <c r="I933" s="13" t="str">
        <v>In Stock</v>
      </c>
      <c r="J933" s="43"/>
      <c r="AB933" s="65">
        <v>45911</v>
      </c>
      <c r="AC933" s="66" t="str">
        <f t="shared" si="13"/>
        <v>OnTime</v>
      </c>
      <c r="AJ933" s="11" t="s">
        <v>3370</v>
      </c>
      <c r="AK933" s="8">
        <v>1594444.05</v>
      </c>
      <c r="AO933" s="13">
        <f>(Cleaned_Data!S933)-((Cleaned_Data!S933)*10%)</f>
        <v>126</v>
      </c>
      <c r="AP933" s="13" t="str">
        <v>Safe</v>
      </c>
    </row>
    <row r="934" spans="8:42" x14ac:dyDescent="0.3">
      <c r="H934" s="13" t="s">
        <v>1874</v>
      </c>
      <c r="I934" s="13" t="str">
        <v>Low Stock</v>
      </c>
      <c r="J934" s="43"/>
      <c r="AB934" s="65">
        <v>45903</v>
      </c>
      <c r="AC934" s="66" t="str">
        <f t="shared" si="13"/>
        <v>OnTime</v>
      </c>
      <c r="AJ934" s="11" t="s">
        <v>1033</v>
      </c>
      <c r="AK934" s="8">
        <v>1594378.96</v>
      </c>
      <c r="AO934" s="13">
        <f>(Cleaned_Data!S934)-((Cleaned_Data!S934)*10%)</f>
        <v>0</v>
      </c>
      <c r="AP934" s="13" t="str">
        <v>Risk</v>
      </c>
    </row>
    <row r="935" spans="8:42" x14ac:dyDescent="0.3">
      <c r="H935" s="13" t="s">
        <v>1876</v>
      </c>
      <c r="I935" s="13" t="str">
        <v>In Stock</v>
      </c>
      <c r="J935" s="43"/>
      <c r="AB935" s="65">
        <v>45852</v>
      </c>
      <c r="AC935" s="66" t="str">
        <f t="shared" si="13"/>
        <v>Overdue</v>
      </c>
      <c r="AJ935" s="11" t="s">
        <v>4438</v>
      </c>
      <c r="AK935" s="8">
        <v>1594157.4000000001</v>
      </c>
      <c r="AO935" s="13">
        <f>(Cleaned_Data!S935)-((Cleaned_Data!S935)*10%)</f>
        <v>114.3</v>
      </c>
      <c r="AP935" s="13" t="str">
        <v>Safe</v>
      </c>
    </row>
    <row r="936" spans="8:42" x14ac:dyDescent="0.3">
      <c r="H936" s="13" t="s">
        <v>1878</v>
      </c>
      <c r="I936" s="13" t="str">
        <v>In Stock</v>
      </c>
      <c r="J936" s="43"/>
      <c r="AB936" s="65">
        <v>45884</v>
      </c>
      <c r="AC936" s="66" t="str">
        <f t="shared" si="13"/>
        <v>Overdue</v>
      </c>
      <c r="AJ936" s="11" t="s">
        <v>5428</v>
      </c>
      <c r="AK936" s="8">
        <v>1592947.7199999997</v>
      </c>
      <c r="AO936" s="13">
        <f>(Cleaned_Data!S936)-((Cleaned_Data!S936)*10%)</f>
        <v>61.2</v>
      </c>
      <c r="AP936" s="13" t="str">
        <v>Safe</v>
      </c>
    </row>
    <row r="937" spans="8:42" x14ac:dyDescent="0.3">
      <c r="H937" s="13" t="s">
        <v>1881</v>
      </c>
      <c r="I937" s="13" t="str">
        <v>In Stock</v>
      </c>
      <c r="J937" s="43"/>
      <c r="AB937" s="65">
        <v>45921</v>
      </c>
      <c r="AC937" s="66" t="str">
        <f t="shared" si="13"/>
        <v>OnTime</v>
      </c>
      <c r="AJ937" s="11" t="s">
        <v>2340</v>
      </c>
      <c r="AK937" s="8">
        <v>1592080.3</v>
      </c>
      <c r="AO937" s="13">
        <f>(Cleaned_Data!S937)-((Cleaned_Data!S937)*10%)</f>
        <v>54.9</v>
      </c>
      <c r="AP937" s="13" t="str">
        <v>Safe</v>
      </c>
    </row>
    <row r="938" spans="8:42" x14ac:dyDescent="0.3">
      <c r="H938" s="13" t="s">
        <v>1883</v>
      </c>
      <c r="I938" s="13" t="str">
        <v>In Stock</v>
      </c>
      <c r="J938" s="43"/>
      <c r="AB938" s="65">
        <v>45881</v>
      </c>
      <c r="AC938" s="66" t="str">
        <f t="shared" si="13"/>
        <v>Overdue</v>
      </c>
      <c r="AJ938" s="11" t="s">
        <v>4419</v>
      </c>
      <c r="AK938" s="8">
        <v>1585160.2</v>
      </c>
      <c r="AO938" s="13">
        <f>(Cleaned_Data!S938)-((Cleaned_Data!S938)*10%)</f>
        <v>117</v>
      </c>
      <c r="AP938" s="13" t="str">
        <v>Safe</v>
      </c>
    </row>
    <row r="939" spans="8:42" x14ac:dyDescent="0.3">
      <c r="H939" s="13" t="s">
        <v>1885</v>
      </c>
      <c r="I939" s="13" t="str">
        <v>In Stock</v>
      </c>
      <c r="J939" s="43"/>
      <c r="AB939" s="65">
        <v>45853</v>
      </c>
      <c r="AC939" s="66" t="str">
        <f t="shared" si="13"/>
        <v>Overdue</v>
      </c>
      <c r="AJ939" s="11" t="s">
        <v>4365</v>
      </c>
      <c r="AK939" s="8">
        <v>1582638.2999999998</v>
      </c>
      <c r="AO939" s="13">
        <f>(Cleaned_Data!S939)-((Cleaned_Data!S939)*10%)</f>
        <v>139.5</v>
      </c>
      <c r="AP939" s="13" t="str">
        <v>Safe</v>
      </c>
    </row>
    <row r="940" spans="8:42" x14ac:dyDescent="0.3">
      <c r="H940" s="13" t="s">
        <v>1887</v>
      </c>
      <c r="I940" s="13" t="str">
        <v>Low Stock</v>
      </c>
      <c r="J940" s="43"/>
      <c r="AB940" s="65">
        <v>45876</v>
      </c>
      <c r="AC940" s="66" t="str">
        <f t="shared" si="13"/>
        <v>Overdue</v>
      </c>
      <c r="AJ940" s="11" t="s">
        <v>3048</v>
      </c>
      <c r="AK940" s="8">
        <v>1582139.88</v>
      </c>
      <c r="AO940" s="13">
        <f>(Cleaned_Data!S940)-((Cleaned_Data!S940)*10%)</f>
        <v>82.8</v>
      </c>
      <c r="AP940" s="13" t="str">
        <v>Risk</v>
      </c>
    </row>
    <row r="941" spans="8:42" x14ac:dyDescent="0.3">
      <c r="H941" s="13" t="s">
        <v>1889</v>
      </c>
      <c r="I941" s="13" t="str">
        <v>In Stock</v>
      </c>
      <c r="J941" s="43"/>
      <c r="AB941" s="65">
        <v>45918</v>
      </c>
      <c r="AC941" s="66" t="str">
        <f t="shared" si="13"/>
        <v>OnTime</v>
      </c>
      <c r="AJ941" s="11" t="s">
        <v>4363</v>
      </c>
      <c r="AK941" s="8">
        <v>1580648.9</v>
      </c>
      <c r="AO941" s="13">
        <f>(Cleaned_Data!S941)-((Cleaned_Data!S941)*10%)</f>
        <v>178.2</v>
      </c>
      <c r="AP941" s="13" t="str">
        <v>Safe</v>
      </c>
    </row>
    <row r="942" spans="8:42" x14ac:dyDescent="0.3">
      <c r="H942" s="13" t="s">
        <v>1891</v>
      </c>
      <c r="I942" s="13" t="str">
        <v>In Stock</v>
      </c>
      <c r="J942" s="43"/>
      <c r="AB942" s="65">
        <v>45896</v>
      </c>
      <c r="AC942" s="66" t="str">
        <f t="shared" si="13"/>
        <v>Overdue</v>
      </c>
      <c r="AJ942" s="11" t="s">
        <v>3966</v>
      </c>
      <c r="AK942" s="8">
        <v>1579604.8</v>
      </c>
      <c r="AO942" s="13">
        <f>(Cleaned_Data!S942)-((Cleaned_Data!S942)*10%)</f>
        <v>173.7</v>
      </c>
      <c r="AP942" s="13" t="str">
        <v>Safe</v>
      </c>
    </row>
    <row r="943" spans="8:42" x14ac:dyDescent="0.3">
      <c r="H943" s="13" t="s">
        <v>996</v>
      </c>
      <c r="I943" s="13" t="str">
        <v>In Stock</v>
      </c>
      <c r="J943" s="43"/>
      <c r="AB943" s="65">
        <v>45940</v>
      </c>
      <c r="AC943" s="66" t="str">
        <f t="shared" si="13"/>
        <v>OnTime</v>
      </c>
      <c r="AJ943" s="11" t="s">
        <v>198</v>
      </c>
      <c r="AK943" s="8">
        <v>1578795.4700000002</v>
      </c>
      <c r="AO943" s="13">
        <f>(Cleaned_Data!S943)-((Cleaned_Data!S943)*10%)</f>
        <v>124.2</v>
      </c>
      <c r="AP943" s="13" t="str">
        <v>Safe</v>
      </c>
    </row>
    <row r="944" spans="8:42" x14ac:dyDescent="0.3">
      <c r="H944" s="13" t="s">
        <v>1895</v>
      </c>
      <c r="I944" s="13" t="str">
        <v>In Stock</v>
      </c>
      <c r="J944" s="43"/>
      <c r="AB944" s="65">
        <v>45902</v>
      </c>
      <c r="AC944" s="66" t="str">
        <f t="shared" si="13"/>
        <v>OnTime</v>
      </c>
      <c r="AJ944" s="11" t="s">
        <v>5596</v>
      </c>
      <c r="AK944" s="8">
        <v>1576355.8199999998</v>
      </c>
      <c r="AO944" s="13">
        <f>(Cleaned_Data!S944)-((Cleaned_Data!S944)*10%)</f>
        <v>130.5</v>
      </c>
      <c r="AP944" s="13" t="str">
        <v>Safe</v>
      </c>
    </row>
    <row r="945" spans="8:42" x14ac:dyDescent="0.3">
      <c r="H945" s="13" t="s">
        <v>1897</v>
      </c>
      <c r="I945" s="13" t="str">
        <v>In Stock</v>
      </c>
      <c r="J945" s="43"/>
      <c r="AB945" s="65">
        <v>45888</v>
      </c>
      <c r="AC945" s="66" t="str">
        <f t="shared" si="13"/>
        <v>Overdue</v>
      </c>
      <c r="AJ945" s="11" t="s">
        <v>2150</v>
      </c>
      <c r="AK945" s="8">
        <v>1570780.4</v>
      </c>
      <c r="AO945" s="13">
        <f>(Cleaned_Data!S945)-((Cleaned_Data!S945)*10%)</f>
        <v>121.5</v>
      </c>
      <c r="AP945" s="13" t="str">
        <v>Safe</v>
      </c>
    </row>
    <row r="946" spans="8:42" x14ac:dyDescent="0.3">
      <c r="H946" s="13" t="s">
        <v>1899</v>
      </c>
      <c r="I946" s="13" t="str">
        <v>In Stock</v>
      </c>
      <c r="J946" s="43"/>
      <c r="AB946" s="65">
        <v>45919</v>
      </c>
      <c r="AC946" s="66" t="str">
        <f t="shared" si="13"/>
        <v>OnTime</v>
      </c>
      <c r="AJ946" s="11" t="s">
        <v>4551</v>
      </c>
      <c r="AK946" s="8">
        <v>1570590</v>
      </c>
      <c r="AO946" s="13">
        <f>(Cleaned_Data!S946)-((Cleaned_Data!S946)*10%)</f>
        <v>92.7</v>
      </c>
      <c r="AP946" s="13" t="str">
        <v>Safe</v>
      </c>
    </row>
    <row r="947" spans="8:42" x14ac:dyDescent="0.3">
      <c r="H947" s="13" t="s">
        <v>1901</v>
      </c>
      <c r="I947" s="13" t="str">
        <v>Low Stock</v>
      </c>
      <c r="J947" s="43"/>
      <c r="AB947" s="65">
        <v>45860</v>
      </c>
      <c r="AC947" s="66" t="str">
        <f t="shared" si="13"/>
        <v>Overdue</v>
      </c>
      <c r="AJ947" s="11" t="s">
        <v>3369</v>
      </c>
      <c r="AK947" s="8">
        <v>1568722.5</v>
      </c>
      <c r="AO947" s="13">
        <f>(Cleaned_Data!S947)-((Cleaned_Data!S947)*10%)</f>
        <v>72.900000000000006</v>
      </c>
      <c r="AP947" s="13" t="str">
        <v>Risk</v>
      </c>
    </row>
    <row r="948" spans="8:42" x14ac:dyDescent="0.3">
      <c r="H948" s="13" t="s">
        <v>1088</v>
      </c>
      <c r="I948" s="13" t="str">
        <v>In Stock</v>
      </c>
      <c r="J948" s="43"/>
      <c r="AB948" s="65">
        <v>45870</v>
      </c>
      <c r="AC948" s="66" t="str">
        <f t="shared" si="13"/>
        <v>Overdue</v>
      </c>
      <c r="AJ948" s="11" t="s">
        <v>175</v>
      </c>
      <c r="AK948" s="8">
        <v>1562907.62</v>
      </c>
      <c r="AO948" s="13">
        <f>(Cleaned_Data!S948)-((Cleaned_Data!S948)*10%)</f>
        <v>70.2</v>
      </c>
      <c r="AP948" s="13" t="str">
        <v>Safe</v>
      </c>
    </row>
    <row r="949" spans="8:42" x14ac:dyDescent="0.3">
      <c r="H949" s="13" t="s">
        <v>1907</v>
      </c>
      <c r="I949" s="13" t="str">
        <v>In Stock</v>
      </c>
      <c r="J949" s="43"/>
      <c r="AB949" s="65">
        <v>45855</v>
      </c>
      <c r="AC949" s="66" t="str">
        <f t="shared" si="13"/>
        <v>Overdue</v>
      </c>
      <c r="AJ949" s="11" t="s">
        <v>5702</v>
      </c>
      <c r="AK949" s="8">
        <v>1561594.3199999998</v>
      </c>
      <c r="AO949" s="13">
        <f>(Cleaned_Data!S949)-((Cleaned_Data!S949)*10%)</f>
        <v>81</v>
      </c>
      <c r="AP949" s="13" t="str">
        <v>Safe</v>
      </c>
    </row>
    <row r="950" spans="8:42" x14ac:dyDescent="0.3">
      <c r="H950" s="13" t="s">
        <v>1909</v>
      </c>
      <c r="I950" s="13" t="str">
        <v>In Stock</v>
      </c>
      <c r="J950" s="43"/>
      <c r="AB950" s="65">
        <v>45868</v>
      </c>
      <c r="AC950" s="66" t="str">
        <f t="shared" si="13"/>
        <v>Overdue</v>
      </c>
      <c r="AJ950" s="11" t="s">
        <v>4579</v>
      </c>
      <c r="AK950" s="8">
        <v>1559664.92</v>
      </c>
      <c r="AO950" s="13">
        <f>(Cleaned_Data!S950)-((Cleaned_Data!S950)*10%)</f>
        <v>110.7</v>
      </c>
      <c r="AP950" s="13" t="str">
        <v>Safe</v>
      </c>
    </row>
    <row r="951" spans="8:42" x14ac:dyDescent="0.3">
      <c r="H951" s="13" t="s">
        <v>1911</v>
      </c>
      <c r="I951" s="13" t="str">
        <v>In Stock</v>
      </c>
      <c r="J951" s="43"/>
      <c r="AB951" s="65">
        <v>45901</v>
      </c>
      <c r="AC951" s="66" t="str">
        <f t="shared" si="13"/>
        <v>OnTime</v>
      </c>
      <c r="AJ951" s="11" t="s">
        <v>5211</v>
      </c>
      <c r="AK951" s="8">
        <v>1558673.28</v>
      </c>
      <c r="AO951" s="13">
        <f>(Cleaned_Data!S951)-((Cleaned_Data!S951)*10%)</f>
        <v>136.80000000000001</v>
      </c>
      <c r="AP951" s="13" t="str">
        <v>Safe</v>
      </c>
    </row>
    <row r="952" spans="8:42" x14ac:dyDescent="0.3">
      <c r="H952" s="13" t="s">
        <v>1913</v>
      </c>
      <c r="I952" s="13" t="str">
        <v>Low Stock</v>
      </c>
      <c r="J952" s="43"/>
      <c r="AB952" s="65">
        <v>45866</v>
      </c>
      <c r="AC952" s="66" t="str">
        <f t="shared" si="13"/>
        <v>Overdue</v>
      </c>
      <c r="AJ952" s="11" t="s">
        <v>4589</v>
      </c>
      <c r="AK952" s="8">
        <v>1558188.12</v>
      </c>
      <c r="AO952" s="13">
        <f>(Cleaned_Data!S952)-((Cleaned_Data!S952)*10%)</f>
        <v>51.3</v>
      </c>
      <c r="AP952" s="13" t="str">
        <v>Risk</v>
      </c>
    </row>
    <row r="953" spans="8:42" x14ac:dyDescent="0.3">
      <c r="H953" s="13" t="s">
        <v>1915</v>
      </c>
      <c r="I953" s="13" t="str">
        <v>In Stock</v>
      </c>
      <c r="J953" s="43"/>
      <c r="AB953" s="65">
        <v>45920</v>
      </c>
      <c r="AC953" s="66" t="str">
        <f t="shared" si="13"/>
        <v>OnTime</v>
      </c>
      <c r="AJ953" s="11" t="s">
        <v>2925</v>
      </c>
      <c r="AK953" s="8">
        <v>1557578.1500000001</v>
      </c>
      <c r="AO953" s="13">
        <f>(Cleaned_Data!S953)-((Cleaned_Data!S953)*10%)</f>
        <v>88.2</v>
      </c>
      <c r="AP953" s="13" t="str">
        <v>Safe</v>
      </c>
    </row>
    <row r="954" spans="8:42" x14ac:dyDescent="0.3">
      <c r="H954" s="13" t="s">
        <v>1917</v>
      </c>
      <c r="I954" s="13" t="str">
        <v>In Stock</v>
      </c>
      <c r="J954" s="43"/>
      <c r="AB954" s="65">
        <v>45899</v>
      </c>
      <c r="AC954" s="66" t="str">
        <f t="shared" si="13"/>
        <v>Overdue</v>
      </c>
      <c r="AJ954" s="11" t="s">
        <v>2754</v>
      </c>
      <c r="AK954" s="8">
        <v>1557122.98</v>
      </c>
      <c r="AO954" s="13">
        <f>(Cleaned_Data!S954)-((Cleaned_Data!S954)*10%)</f>
        <v>63</v>
      </c>
      <c r="AP954" s="13" t="str">
        <v>Safe</v>
      </c>
    </row>
    <row r="955" spans="8:42" x14ac:dyDescent="0.3">
      <c r="H955" s="13" t="s">
        <v>1758</v>
      </c>
      <c r="I955" s="13" t="str">
        <v>In Stock</v>
      </c>
      <c r="J955" s="43"/>
      <c r="AB955" s="65">
        <v>45903</v>
      </c>
      <c r="AC955" s="66" t="str">
        <f t="shared" si="13"/>
        <v>OnTime</v>
      </c>
      <c r="AJ955" s="11" t="s">
        <v>6729</v>
      </c>
      <c r="AK955" s="8">
        <v>1556831.76</v>
      </c>
      <c r="AO955" s="13">
        <f>(Cleaned_Data!S955)-((Cleaned_Data!S955)*10%)</f>
        <v>140.4</v>
      </c>
      <c r="AP955" s="13" t="str">
        <v>Safe</v>
      </c>
    </row>
    <row r="956" spans="8:42" x14ac:dyDescent="0.3">
      <c r="H956" s="13" t="s">
        <v>1920</v>
      </c>
      <c r="I956" s="13" t="str">
        <v>In Stock</v>
      </c>
      <c r="J956" s="43"/>
      <c r="AB956" s="65">
        <v>45879</v>
      </c>
      <c r="AC956" s="66" t="str">
        <f t="shared" si="13"/>
        <v>Overdue</v>
      </c>
      <c r="AJ956" s="11" t="s">
        <v>921</v>
      </c>
      <c r="AK956" s="8">
        <v>1556536.72</v>
      </c>
      <c r="AO956" s="13">
        <f>(Cleaned_Data!S956)-((Cleaned_Data!S956)*10%)</f>
        <v>117</v>
      </c>
      <c r="AP956" s="13" t="str">
        <v>Safe</v>
      </c>
    </row>
    <row r="957" spans="8:42" x14ac:dyDescent="0.3">
      <c r="H957" s="13" t="s">
        <v>1922</v>
      </c>
      <c r="I957" s="13" t="str">
        <v>Low Stock</v>
      </c>
      <c r="J957" s="43"/>
      <c r="AB957" s="65">
        <v>45904</v>
      </c>
      <c r="AC957" s="66" t="str">
        <f t="shared" si="13"/>
        <v>OnTime</v>
      </c>
      <c r="AJ957" s="11" t="s">
        <v>4855</v>
      </c>
      <c r="AK957" s="8">
        <v>1552967.3599999999</v>
      </c>
      <c r="AO957" s="13">
        <f>(Cleaned_Data!S957)-((Cleaned_Data!S957)*10%)</f>
        <v>54.9</v>
      </c>
      <c r="AP957" s="13" t="str">
        <v>Risk</v>
      </c>
    </row>
    <row r="958" spans="8:42" x14ac:dyDescent="0.3">
      <c r="H958" s="13" t="s">
        <v>1924</v>
      </c>
      <c r="I958" s="13" t="str">
        <v>In Stock</v>
      </c>
      <c r="J958" s="43"/>
      <c r="AB958" s="65">
        <v>45934</v>
      </c>
      <c r="AC958" s="66" t="str">
        <f t="shared" si="13"/>
        <v>OnTime</v>
      </c>
      <c r="AJ958" s="11" t="s">
        <v>3802</v>
      </c>
      <c r="AK958" s="8">
        <v>1550993.06</v>
      </c>
      <c r="AO958" s="13">
        <f>(Cleaned_Data!S958)-((Cleaned_Data!S958)*10%)</f>
        <v>10.8</v>
      </c>
      <c r="AP958" s="13" t="str">
        <v>Safe</v>
      </c>
    </row>
    <row r="959" spans="8:42" x14ac:dyDescent="0.3">
      <c r="H959" s="13" t="s">
        <v>817</v>
      </c>
      <c r="I959" s="13" t="str">
        <v>Low Stock</v>
      </c>
      <c r="J959" s="43"/>
      <c r="AB959" s="65">
        <v>45855</v>
      </c>
      <c r="AC959" s="66" t="str">
        <f t="shared" si="13"/>
        <v>Overdue</v>
      </c>
      <c r="AJ959" s="11" t="s">
        <v>2616</v>
      </c>
      <c r="AK959" s="8">
        <v>1549710</v>
      </c>
      <c r="AO959" s="13">
        <f>(Cleaned_Data!S959)-((Cleaned_Data!S959)*10%)</f>
        <v>52.2</v>
      </c>
      <c r="AP959" s="13" t="str">
        <v>Risk</v>
      </c>
    </row>
    <row r="960" spans="8:42" x14ac:dyDescent="0.3">
      <c r="H960" s="13" t="s">
        <v>1928</v>
      </c>
      <c r="I960" s="13" t="str">
        <v>In Stock</v>
      </c>
      <c r="J960" s="43"/>
      <c r="AB960" s="65">
        <v>45923</v>
      </c>
      <c r="AC960" s="66" t="str">
        <f t="shared" si="13"/>
        <v>OnTime</v>
      </c>
      <c r="AJ960" s="11" t="s">
        <v>5391</v>
      </c>
      <c r="AK960" s="8">
        <v>1547609.8499999999</v>
      </c>
      <c r="AO960" s="13">
        <f>(Cleaned_Data!S960)-((Cleaned_Data!S960)*10%)</f>
        <v>71.099999999999994</v>
      </c>
      <c r="AP960" s="13" t="str">
        <v>Safe</v>
      </c>
    </row>
    <row r="961" spans="8:42" x14ac:dyDescent="0.3">
      <c r="H961" s="13" t="s">
        <v>192</v>
      </c>
      <c r="I961" s="13" t="str">
        <v>In Stock</v>
      </c>
      <c r="J961" s="43"/>
      <c r="AB961" s="65">
        <v>45915</v>
      </c>
      <c r="AC961" s="66" t="str">
        <f t="shared" si="13"/>
        <v>OnTime</v>
      </c>
      <c r="AJ961" s="11" t="s">
        <v>6260</v>
      </c>
      <c r="AK961" s="8">
        <v>1545946.1800000002</v>
      </c>
      <c r="AO961" s="13">
        <f>(Cleaned_Data!S961)-((Cleaned_Data!S961)*10%)</f>
        <v>80.099999999999994</v>
      </c>
      <c r="AP961" s="13" t="str">
        <v>Safe</v>
      </c>
    </row>
    <row r="962" spans="8:42" x14ac:dyDescent="0.3">
      <c r="H962" s="13" t="s">
        <v>1931</v>
      </c>
      <c r="I962" s="13" t="str">
        <v>In Stock</v>
      </c>
      <c r="J962" s="43"/>
      <c r="AB962" s="65">
        <v>45881</v>
      </c>
      <c r="AC962" s="66" t="str">
        <f t="shared" si="13"/>
        <v>Overdue</v>
      </c>
      <c r="AJ962" s="11" t="s">
        <v>3140</v>
      </c>
      <c r="AK962" s="8">
        <v>1544765.0399999998</v>
      </c>
      <c r="AO962" s="13">
        <f>(Cleaned_Data!S962)-((Cleaned_Data!S962)*10%)</f>
        <v>54.9</v>
      </c>
      <c r="AP962" s="13" t="str">
        <v>Safe</v>
      </c>
    </row>
    <row r="963" spans="8:42" x14ac:dyDescent="0.3">
      <c r="H963" s="13" t="s">
        <v>1933</v>
      </c>
      <c r="I963" s="13" t="str">
        <v>In Stock</v>
      </c>
      <c r="J963" s="43"/>
      <c r="AB963" s="65">
        <v>45866</v>
      </c>
      <c r="AC963" s="66" t="str">
        <f t="shared" ref="AC963:AC1026" si="14">IF(AB963="","No Date", IF(AB963&lt;$AC$1,"Overdue","OnTime"))</f>
        <v>Overdue</v>
      </c>
      <c r="AJ963" s="11" t="s">
        <v>2747</v>
      </c>
      <c r="AK963" s="8">
        <v>1543992.13</v>
      </c>
      <c r="AO963" s="13">
        <f>(Cleaned_Data!S963)-((Cleaned_Data!S963)*10%)</f>
        <v>148.5</v>
      </c>
      <c r="AP963" s="13" t="str">
        <v>Safe</v>
      </c>
    </row>
    <row r="964" spans="8:42" x14ac:dyDescent="0.3">
      <c r="H964" s="13" t="s">
        <v>1935</v>
      </c>
      <c r="I964" s="13" t="str">
        <v>In Stock</v>
      </c>
      <c r="J964" s="43"/>
      <c r="AB964" s="65">
        <v>45910</v>
      </c>
      <c r="AC964" s="66" t="str">
        <f t="shared" si="14"/>
        <v>OnTime</v>
      </c>
      <c r="AJ964" s="11" t="s">
        <v>3968</v>
      </c>
      <c r="AK964" s="8">
        <v>1543845.93</v>
      </c>
      <c r="AO964" s="13">
        <f>(Cleaned_Data!S964)-((Cleaned_Data!S964)*10%)</f>
        <v>139.5</v>
      </c>
      <c r="AP964" s="13" t="str">
        <v>Safe</v>
      </c>
    </row>
    <row r="965" spans="8:42" x14ac:dyDescent="0.3">
      <c r="H965" s="13" t="s">
        <v>1938</v>
      </c>
      <c r="I965" s="13" t="str">
        <v>In Stock</v>
      </c>
      <c r="J965" s="43"/>
      <c r="AB965" s="65">
        <v>45855</v>
      </c>
      <c r="AC965" s="66" t="str">
        <f t="shared" si="14"/>
        <v>Overdue</v>
      </c>
      <c r="AJ965" s="11" t="s">
        <v>206</v>
      </c>
      <c r="AK965" s="8">
        <v>1541137</v>
      </c>
      <c r="AO965" s="13">
        <f>(Cleaned_Data!S965)-((Cleaned_Data!S965)*10%)</f>
        <v>162</v>
      </c>
      <c r="AP965" s="13" t="str">
        <v>Safe</v>
      </c>
    </row>
    <row r="966" spans="8:42" x14ac:dyDescent="0.3">
      <c r="H966" s="13" t="s">
        <v>1940</v>
      </c>
      <c r="I966" s="13" t="str">
        <v>Low Stock</v>
      </c>
      <c r="J966" s="43"/>
      <c r="AB966" s="65">
        <v>45920</v>
      </c>
      <c r="AC966" s="66" t="str">
        <f t="shared" si="14"/>
        <v>OnTime</v>
      </c>
      <c r="AJ966" s="11" t="s">
        <v>3557</v>
      </c>
      <c r="AK966" s="8">
        <v>1539781.92</v>
      </c>
      <c r="AO966" s="13">
        <f>(Cleaned_Data!S966)-((Cleaned_Data!S966)*10%)</f>
        <v>19.8</v>
      </c>
      <c r="AP966" s="13" t="str">
        <v>Risk</v>
      </c>
    </row>
    <row r="967" spans="8:42" x14ac:dyDescent="0.3">
      <c r="H967" s="13" t="s">
        <v>1942</v>
      </c>
      <c r="I967" s="13" t="str">
        <v>Low Stock</v>
      </c>
      <c r="J967" s="43"/>
      <c r="AB967" s="65">
        <v>45892</v>
      </c>
      <c r="AC967" s="66" t="str">
        <f t="shared" si="14"/>
        <v>Overdue</v>
      </c>
      <c r="AJ967" s="11" t="s">
        <v>6301</v>
      </c>
      <c r="AK967" s="8">
        <v>1538253</v>
      </c>
      <c r="AO967" s="13">
        <f>(Cleaned_Data!S967)-((Cleaned_Data!S967)*10%)</f>
        <v>74.7</v>
      </c>
      <c r="AP967" s="13" t="str">
        <v>Risk</v>
      </c>
    </row>
    <row r="968" spans="8:42" x14ac:dyDescent="0.3">
      <c r="H968" s="13" t="s">
        <v>1944</v>
      </c>
      <c r="I968" s="13" t="str">
        <v>In Stock</v>
      </c>
      <c r="J968" s="43"/>
      <c r="AB968" s="65">
        <v>45906</v>
      </c>
      <c r="AC968" s="66" t="str">
        <f t="shared" si="14"/>
        <v>OnTime</v>
      </c>
      <c r="AJ968" s="11" t="s">
        <v>1859</v>
      </c>
      <c r="AK968" s="8">
        <v>1538037.0499999998</v>
      </c>
      <c r="AO968" s="13">
        <f>(Cleaned_Data!S968)-((Cleaned_Data!S968)*10%)</f>
        <v>147.6</v>
      </c>
      <c r="AP968" s="13" t="str">
        <v>Safe</v>
      </c>
    </row>
    <row r="969" spans="8:42" x14ac:dyDescent="0.3">
      <c r="H969" s="13" t="s">
        <v>1946</v>
      </c>
      <c r="I969" s="13" t="str">
        <v>In Stock</v>
      </c>
      <c r="J969" s="43"/>
      <c r="AB969" s="65">
        <v>45873</v>
      </c>
      <c r="AC969" s="66" t="str">
        <f t="shared" si="14"/>
        <v>Overdue</v>
      </c>
      <c r="AJ969" s="11" t="s">
        <v>1454</v>
      </c>
      <c r="AK969" s="8">
        <v>1537644.09</v>
      </c>
      <c r="AO969" s="13">
        <f>(Cleaned_Data!S969)-((Cleaned_Data!S969)*10%)</f>
        <v>85.5</v>
      </c>
      <c r="AP969" s="13" t="str">
        <v>Safe</v>
      </c>
    </row>
    <row r="970" spans="8:42" x14ac:dyDescent="0.3">
      <c r="H970" s="13" t="s">
        <v>1948</v>
      </c>
      <c r="I970" s="13" t="str">
        <v>Low Stock</v>
      </c>
      <c r="J970" s="43"/>
      <c r="AB970" s="65">
        <v>45939</v>
      </c>
      <c r="AC970" s="66" t="str">
        <f t="shared" si="14"/>
        <v>OnTime</v>
      </c>
      <c r="AJ970" s="11" t="s">
        <v>444</v>
      </c>
      <c r="AK970" s="8">
        <v>1531026.88</v>
      </c>
      <c r="AO970" s="13">
        <f>(Cleaned_Data!S970)-((Cleaned_Data!S970)*10%)</f>
        <v>0</v>
      </c>
      <c r="AP970" s="13" t="str">
        <v>Risk</v>
      </c>
    </row>
    <row r="971" spans="8:42" x14ac:dyDescent="0.3">
      <c r="H971" s="13" t="s">
        <v>1950</v>
      </c>
      <c r="I971" s="13" t="str">
        <v>In Stock</v>
      </c>
      <c r="J971" s="43"/>
      <c r="AB971" s="65">
        <v>45882</v>
      </c>
      <c r="AC971" s="66" t="str">
        <f t="shared" si="14"/>
        <v>Overdue</v>
      </c>
      <c r="AJ971" s="11" t="s">
        <v>6173</v>
      </c>
      <c r="AK971" s="8">
        <v>1529887.5</v>
      </c>
      <c r="AO971" s="13">
        <f>(Cleaned_Data!S971)-((Cleaned_Data!S971)*10%)</f>
        <v>98.1</v>
      </c>
      <c r="AP971" s="13" t="str">
        <v>Safe</v>
      </c>
    </row>
    <row r="972" spans="8:42" x14ac:dyDescent="0.3">
      <c r="H972" s="13" t="s">
        <v>6279</v>
      </c>
      <c r="I972" s="13" t="str">
        <v>In Stock</v>
      </c>
      <c r="J972" s="43"/>
      <c r="AB972" s="65">
        <v>45901</v>
      </c>
      <c r="AC972" s="66" t="str">
        <f t="shared" si="14"/>
        <v>OnTime</v>
      </c>
      <c r="AJ972" s="11" t="s">
        <v>4409</v>
      </c>
      <c r="AK972" s="8">
        <v>1529617.23</v>
      </c>
      <c r="AO972" s="13">
        <f>(Cleaned_Data!S972)-((Cleaned_Data!S972)*10%)</f>
        <v>178.2</v>
      </c>
      <c r="AP972" s="13" t="str">
        <v>Safe</v>
      </c>
    </row>
    <row r="973" spans="8:42" x14ac:dyDescent="0.3">
      <c r="H973" s="13" t="s">
        <v>1954</v>
      </c>
      <c r="I973" s="13" t="str">
        <v>In Stock</v>
      </c>
      <c r="J973" s="43"/>
      <c r="AB973" s="65">
        <v>45889</v>
      </c>
      <c r="AC973" s="66" t="str">
        <f t="shared" si="14"/>
        <v>Overdue</v>
      </c>
      <c r="AJ973" s="11" t="s">
        <v>7075</v>
      </c>
      <c r="AK973" s="8">
        <v>1529100.1</v>
      </c>
      <c r="AO973" s="13">
        <f>(Cleaned_Data!S973)-((Cleaned_Data!S973)*10%)</f>
        <v>162.9</v>
      </c>
      <c r="AP973" s="13" t="str">
        <v>Safe</v>
      </c>
    </row>
    <row r="974" spans="8:42" x14ac:dyDescent="0.3">
      <c r="H974" s="13" t="s">
        <v>1956</v>
      </c>
      <c r="I974" s="13" t="str">
        <v>In Stock</v>
      </c>
      <c r="J974" s="43"/>
      <c r="AB974" s="65">
        <v>45910</v>
      </c>
      <c r="AC974" s="66" t="str">
        <f t="shared" si="14"/>
        <v>OnTime</v>
      </c>
      <c r="AJ974" s="11" t="s">
        <v>3764</v>
      </c>
      <c r="AK974" s="8">
        <v>1527316.5</v>
      </c>
      <c r="AO974" s="13">
        <f>(Cleaned_Data!S974)-((Cleaned_Data!S974)*10%)</f>
        <v>169.2</v>
      </c>
      <c r="AP974" s="13" t="str">
        <v>Safe</v>
      </c>
    </row>
    <row r="975" spans="8:42" x14ac:dyDescent="0.3">
      <c r="H975" s="13" t="s">
        <v>1839</v>
      </c>
      <c r="I975" s="13" t="str">
        <v>In Stock</v>
      </c>
      <c r="J975" s="43"/>
      <c r="AB975" s="65">
        <v>45865</v>
      </c>
      <c r="AC975" s="66" t="str">
        <f t="shared" si="14"/>
        <v>Overdue</v>
      </c>
      <c r="AJ975" s="11" t="s">
        <v>791</v>
      </c>
      <c r="AK975" s="8">
        <v>1526287.9</v>
      </c>
      <c r="AO975" s="13">
        <f>(Cleaned_Data!S975)-((Cleaned_Data!S975)*10%)</f>
        <v>97.2</v>
      </c>
      <c r="AP975" s="13" t="str">
        <v>Safe</v>
      </c>
    </row>
    <row r="976" spans="8:42" x14ac:dyDescent="0.3">
      <c r="H976" s="13" t="s">
        <v>1959</v>
      </c>
      <c r="I976" s="13" t="str">
        <v>Low Stock</v>
      </c>
      <c r="J976" s="43"/>
      <c r="AB976" s="65">
        <v>45887</v>
      </c>
      <c r="AC976" s="66" t="str">
        <f t="shared" si="14"/>
        <v>Overdue</v>
      </c>
      <c r="AJ976" s="11" t="s">
        <v>1203</v>
      </c>
      <c r="AK976" s="8">
        <v>1526093.8</v>
      </c>
      <c r="AO976" s="13">
        <f>(Cleaned_Data!S976)-((Cleaned_Data!S976)*10%)</f>
        <v>10.8</v>
      </c>
      <c r="AP976" s="13" t="str">
        <v>Risk</v>
      </c>
    </row>
    <row r="977" spans="8:42" x14ac:dyDescent="0.3">
      <c r="H977" s="13" t="s">
        <v>7572</v>
      </c>
      <c r="I977" s="13" t="str">
        <v>In Stock</v>
      </c>
      <c r="J977" s="43"/>
      <c r="AB977" s="65">
        <v>45939</v>
      </c>
      <c r="AC977" s="66" t="str">
        <f t="shared" si="14"/>
        <v>OnTime</v>
      </c>
      <c r="AJ977" s="11" t="s">
        <v>2514</v>
      </c>
      <c r="AK977" s="8">
        <v>1524221.1600000001</v>
      </c>
      <c r="AO977" s="13">
        <f>(Cleaned_Data!S977)-((Cleaned_Data!S977)*10%)</f>
        <v>162.9</v>
      </c>
      <c r="AP977" s="13" t="str">
        <v>Safe</v>
      </c>
    </row>
    <row r="978" spans="8:42" x14ac:dyDescent="0.3">
      <c r="H978" s="13" t="s">
        <v>1963</v>
      </c>
      <c r="I978" s="13" t="str">
        <v>Low Stock</v>
      </c>
      <c r="J978" s="43"/>
      <c r="AB978" s="65">
        <v>45912</v>
      </c>
      <c r="AC978" s="66" t="str">
        <f t="shared" si="14"/>
        <v>OnTime</v>
      </c>
      <c r="AJ978" s="11" t="s">
        <v>3759</v>
      </c>
      <c r="AK978" s="8">
        <v>1524206.94</v>
      </c>
      <c r="AO978" s="13">
        <f>(Cleaned_Data!S978)-((Cleaned_Data!S978)*10%)</f>
        <v>30.6</v>
      </c>
      <c r="AP978" s="13" t="str">
        <v>Risk</v>
      </c>
    </row>
    <row r="979" spans="8:42" x14ac:dyDescent="0.3">
      <c r="H979" s="13" t="s">
        <v>1185</v>
      </c>
      <c r="I979" s="13" t="str">
        <v>In Stock</v>
      </c>
      <c r="J979" s="43"/>
      <c r="AB979" s="65">
        <v>45858</v>
      </c>
      <c r="AC979" s="66" t="str">
        <f t="shared" si="14"/>
        <v>Overdue</v>
      </c>
      <c r="AJ979" s="11" t="s">
        <v>458</v>
      </c>
      <c r="AK979" s="8">
        <v>1524202.64</v>
      </c>
      <c r="AO979" s="13">
        <f>(Cleaned_Data!S979)-((Cleaned_Data!S979)*10%)</f>
        <v>101.7</v>
      </c>
      <c r="AP979" s="13" t="str">
        <v>Safe</v>
      </c>
    </row>
    <row r="980" spans="8:42" x14ac:dyDescent="0.3">
      <c r="H980" s="13" t="s">
        <v>6911</v>
      </c>
      <c r="I980" s="13" t="str">
        <v>In Stock</v>
      </c>
      <c r="J980" s="43"/>
      <c r="AB980" s="65">
        <v>45929</v>
      </c>
      <c r="AC980" s="66" t="str">
        <f t="shared" si="14"/>
        <v>OnTime</v>
      </c>
      <c r="AJ980" s="11" t="s">
        <v>4151</v>
      </c>
      <c r="AK980" s="8">
        <v>1522831.5599999998</v>
      </c>
      <c r="AO980" s="13">
        <f>(Cleaned_Data!S980)-((Cleaned_Data!S980)*10%)</f>
        <v>163.80000000000001</v>
      </c>
      <c r="AP980" s="13" t="str">
        <v>Safe</v>
      </c>
    </row>
    <row r="981" spans="8:42" x14ac:dyDescent="0.3">
      <c r="H981" s="13" t="s">
        <v>1968</v>
      </c>
      <c r="I981" s="13" t="str">
        <v>In Stock</v>
      </c>
      <c r="J981" s="43"/>
      <c r="AB981" s="65">
        <v>45862</v>
      </c>
      <c r="AC981" s="66" t="str">
        <f t="shared" si="14"/>
        <v>Overdue</v>
      </c>
      <c r="AJ981" s="11" t="s">
        <v>343</v>
      </c>
      <c r="AK981" s="8">
        <v>1522668.52</v>
      </c>
      <c r="AO981" s="13">
        <f>(Cleaned_Data!S981)-((Cleaned_Data!S981)*10%)</f>
        <v>88.2</v>
      </c>
      <c r="AP981" s="13" t="str">
        <v>Safe</v>
      </c>
    </row>
    <row r="982" spans="8:42" x14ac:dyDescent="0.3">
      <c r="H982" s="13" t="s">
        <v>1970</v>
      </c>
      <c r="I982" s="13" t="str">
        <v>In Stock</v>
      </c>
      <c r="J982" s="43"/>
      <c r="AB982" s="65">
        <v>45866</v>
      </c>
      <c r="AC982" s="66" t="str">
        <f t="shared" si="14"/>
        <v>Overdue</v>
      </c>
      <c r="AJ982" s="11" t="s">
        <v>4647</v>
      </c>
      <c r="AK982" s="8">
        <v>1522246.4400000002</v>
      </c>
      <c r="AO982" s="13">
        <f>(Cleaned_Data!S982)-((Cleaned_Data!S982)*10%)</f>
        <v>54</v>
      </c>
      <c r="AP982" s="13" t="str">
        <v>Safe</v>
      </c>
    </row>
    <row r="983" spans="8:42" x14ac:dyDescent="0.3">
      <c r="H983" s="13" t="s">
        <v>1972</v>
      </c>
      <c r="I983" s="13" t="str">
        <v>Low Stock</v>
      </c>
      <c r="J983" s="43"/>
      <c r="AB983" s="65">
        <v>45893</v>
      </c>
      <c r="AC983" s="66" t="str">
        <f t="shared" si="14"/>
        <v>Overdue</v>
      </c>
      <c r="AJ983" s="11" t="s">
        <v>446</v>
      </c>
      <c r="AK983" s="8">
        <v>1521655</v>
      </c>
      <c r="AO983" s="13">
        <f>(Cleaned_Data!S983)-((Cleaned_Data!S983)*10%)</f>
        <v>65.7</v>
      </c>
      <c r="AP983" s="13" t="str">
        <v>Risk</v>
      </c>
    </row>
    <row r="984" spans="8:42" x14ac:dyDescent="0.3">
      <c r="H984" s="13" t="s">
        <v>1974</v>
      </c>
      <c r="I984" s="13" t="str">
        <v>In Stock</v>
      </c>
      <c r="J984" s="43"/>
      <c r="AB984" s="65">
        <v>45862</v>
      </c>
      <c r="AC984" s="66" t="str">
        <f t="shared" si="14"/>
        <v>Overdue</v>
      </c>
      <c r="AJ984" s="11" t="s">
        <v>426</v>
      </c>
      <c r="AK984" s="8">
        <v>1521202.02</v>
      </c>
      <c r="AO984" s="13">
        <f>(Cleaned_Data!S984)-((Cleaned_Data!S984)*10%)</f>
        <v>42.3</v>
      </c>
      <c r="AP984" s="13" t="str">
        <v>Risk</v>
      </c>
    </row>
    <row r="985" spans="8:42" x14ac:dyDescent="0.3">
      <c r="H985" s="13" t="s">
        <v>1976</v>
      </c>
      <c r="I985" s="13" t="str">
        <v>Low Stock</v>
      </c>
      <c r="J985" s="43"/>
      <c r="AB985" s="65">
        <v>45918</v>
      </c>
      <c r="AC985" s="66" t="str">
        <f t="shared" si="14"/>
        <v>OnTime</v>
      </c>
      <c r="AJ985" s="11" t="s">
        <v>3665</v>
      </c>
      <c r="AK985" s="8">
        <v>1519317.8</v>
      </c>
      <c r="AO985" s="13">
        <f>(Cleaned_Data!S985)-((Cleaned_Data!S985)*10%)</f>
        <v>24.3</v>
      </c>
      <c r="AP985" s="13" t="str">
        <v>Risk</v>
      </c>
    </row>
    <row r="986" spans="8:42" x14ac:dyDescent="0.3">
      <c r="H986" s="13" t="s">
        <v>1978</v>
      </c>
      <c r="I986" s="13" t="str">
        <v>In Stock</v>
      </c>
      <c r="J986" s="43"/>
      <c r="AB986" s="65">
        <v>45913</v>
      </c>
      <c r="AC986" s="66" t="str">
        <f t="shared" si="14"/>
        <v>OnTime</v>
      </c>
      <c r="AJ986" s="11" t="s">
        <v>184</v>
      </c>
      <c r="AK986" s="8">
        <v>1518642.03</v>
      </c>
      <c r="AO986" s="13">
        <f>(Cleaned_Data!S986)-((Cleaned_Data!S986)*10%)</f>
        <v>45</v>
      </c>
      <c r="AP986" s="13" t="str">
        <v>Safe</v>
      </c>
    </row>
    <row r="987" spans="8:42" x14ac:dyDescent="0.3">
      <c r="H987" s="13" t="s">
        <v>1980</v>
      </c>
      <c r="I987" s="13" t="str">
        <v>In Stock</v>
      </c>
      <c r="J987" s="43"/>
      <c r="AB987" s="65">
        <v>45897</v>
      </c>
      <c r="AC987" s="66" t="str">
        <f t="shared" si="14"/>
        <v>Overdue</v>
      </c>
      <c r="AJ987" s="11" t="s">
        <v>665</v>
      </c>
      <c r="AK987" s="8">
        <v>1516901.1300000001</v>
      </c>
      <c r="AO987" s="13">
        <f>(Cleaned_Data!S987)-((Cleaned_Data!S987)*10%)</f>
        <v>152.1</v>
      </c>
      <c r="AP987" s="13" t="str">
        <v>Safe</v>
      </c>
    </row>
    <row r="988" spans="8:42" x14ac:dyDescent="0.3">
      <c r="H988" s="13" t="s">
        <v>7573</v>
      </c>
      <c r="I988" s="13" t="str">
        <v>In Stock</v>
      </c>
      <c r="J988" s="43"/>
      <c r="AB988" s="65">
        <v>45860</v>
      </c>
      <c r="AC988" s="66" t="str">
        <f t="shared" si="14"/>
        <v>Overdue</v>
      </c>
      <c r="AJ988" s="11" t="s">
        <v>3926</v>
      </c>
      <c r="AK988" s="8">
        <v>1516680.57</v>
      </c>
      <c r="AO988" s="13">
        <f>(Cleaned_Data!S988)-((Cleaned_Data!S988)*10%)</f>
        <v>124.2</v>
      </c>
      <c r="AP988" s="13" t="str">
        <v>Safe</v>
      </c>
    </row>
    <row r="989" spans="8:42" x14ac:dyDescent="0.3">
      <c r="H989" s="13" t="s">
        <v>1984</v>
      </c>
      <c r="I989" s="13" t="str">
        <v>In Stock</v>
      </c>
      <c r="J989" s="43"/>
      <c r="AB989" s="65">
        <v>45896</v>
      </c>
      <c r="AC989" s="66" t="str">
        <f t="shared" si="14"/>
        <v>Overdue</v>
      </c>
      <c r="AJ989" s="11" t="s">
        <v>2648</v>
      </c>
      <c r="AK989" s="8">
        <v>1515131.52</v>
      </c>
      <c r="AO989" s="13">
        <f>(Cleaned_Data!S989)-((Cleaned_Data!S989)*10%)</f>
        <v>107.1</v>
      </c>
      <c r="AP989" s="13" t="str">
        <v>Safe</v>
      </c>
    </row>
    <row r="990" spans="8:42" x14ac:dyDescent="0.3">
      <c r="H990" s="13" t="s">
        <v>1986</v>
      </c>
      <c r="I990" s="13" t="str">
        <v>In Stock</v>
      </c>
      <c r="J990" s="43"/>
      <c r="AB990" s="65">
        <v>45855</v>
      </c>
      <c r="AC990" s="66" t="str">
        <f t="shared" si="14"/>
        <v>Overdue</v>
      </c>
      <c r="AJ990" s="11" t="s">
        <v>4121</v>
      </c>
      <c r="AK990" s="8">
        <v>1513338.75</v>
      </c>
      <c r="AO990" s="13">
        <f>(Cleaned_Data!S990)-((Cleaned_Data!S990)*10%)</f>
        <v>77.400000000000006</v>
      </c>
      <c r="AP990" s="13" t="str">
        <v>Safe</v>
      </c>
    </row>
    <row r="991" spans="8:42" x14ac:dyDescent="0.3">
      <c r="H991" s="13" t="s">
        <v>544</v>
      </c>
      <c r="I991" s="13" t="str">
        <v>In Stock</v>
      </c>
      <c r="J991" s="43"/>
      <c r="AB991" s="65">
        <v>45857</v>
      </c>
      <c r="AC991" s="66" t="str">
        <f t="shared" si="14"/>
        <v>Overdue</v>
      </c>
      <c r="AJ991" s="11" t="s">
        <v>210</v>
      </c>
      <c r="AK991" s="8">
        <v>1512569.1600000001</v>
      </c>
      <c r="AO991" s="13">
        <f>(Cleaned_Data!S991)-((Cleaned_Data!S991)*10%)</f>
        <v>162.9</v>
      </c>
      <c r="AP991" s="13" t="str">
        <v>Safe</v>
      </c>
    </row>
    <row r="992" spans="8:42" x14ac:dyDescent="0.3">
      <c r="H992" s="13" t="s">
        <v>1968</v>
      </c>
      <c r="I992" s="13" t="str">
        <v>Low Stock</v>
      </c>
      <c r="J992" s="43"/>
      <c r="AB992" s="65">
        <v>45884</v>
      </c>
      <c r="AC992" s="66" t="str">
        <f t="shared" si="14"/>
        <v>Overdue</v>
      </c>
      <c r="AJ992" s="11" t="s">
        <v>5993</v>
      </c>
      <c r="AK992" s="8">
        <v>1512552.45</v>
      </c>
      <c r="AO992" s="13">
        <f>(Cleaned_Data!S992)-((Cleaned_Data!S992)*10%)</f>
        <v>2.7</v>
      </c>
      <c r="AP992" s="13" t="str">
        <v>Risk</v>
      </c>
    </row>
    <row r="993" spans="8:42" x14ac:dyDescent="0.3">
      <c r="H993" s="13" t="s">
        <v>963</v>
      </c>
      <c r="I993" s="13" t="str">
        <v>In Stock</v>
      </c>
      <c r="J993" s="43"/>
      <c r="AB993" s="65">
        <v>45937</v>
      </c>
      <c r="AC993" s="66" t="str">
        <f t="shared" si="14"/>
        <v>OnTime</v>
      </c>
      <c r="AJ993" s="11" t="s">
        <v>506</v>
      </c>
      <c r="AK993" s="8">
        <v>1509742.86</v>
      </c>
      <c r="AO993" s="13">
        <f>(Cleaned_Data!S993)-((Cleaned_Data!S993)*10%)</f>
        <v>82.8</v>
      </c>
      <c r="AP993" s="13" t="str">
        <v>Safe</v>
      </c>
    </row>
    <row r="994" spans="8:42" x14ac:dyDescent="0.3">
      <c r="H994" s="13" t="s">
        <v>1992</v>
      </c>
      <c r="I994" s="13" t="str">
        <v>In Stock</v>
      </c>
      <c r="J994" s="43"/>
      <c r="AB994" s="65">
        <v>45909</v>
      </c>
      <c r="AC994" s="66" t="str">
        <f t="shared" si="14"/>
        <v>OnTime</v>
      </c>
      <c r="AJ994" s="11" t="s">
        <v>935</v>
      </c>
      <c r="AK994" s="8">
        <v>1509083.03</v>
      </c>
      <c r="AO994" s="13">
        <f>(Cleaned_Data!S994)-((Cleaned_Data!S994)*10%)</f>
        <v>99.9</v>
      </c>
      <c r="AP994" s="13" t="str">
        <v>Safe</v>
      </c>
    </row>
    <row r="995" spans="8:42" x14ac:dyDescent="0.3">
      <c r="H995" s="13" t="s">
        <v>1994</v>
      </c>
      <c r="I995" s="13" t="str">
        <v>Low Stock</v>
      </c>
      <c r="J995" s="43"/>
      <c r="AB995" s="65">
        <v>45879</v>
      </c>
      <c r="AC995" s="66" t="str">
        <f t="shared" si="14"/>
        <v>Overdue</v>
      </c>
      <c r="AJ995" s="11" t="s">
        <v>2599</v>
      </c>
      <c r="AK995" s="8">
        <v>1507719.3599999999</v>
      </c>
      <c r="AO995" s="13">
        <f>(Cleaned_Data!S995)-((Cleaned_Data!S995)*10%)</f>
        <v>9.9</v>
      </c>
      <c r="AP995" s="13" t="str">
        <v>Risk</v>
      </c>
    </row>
    <row r="996" spans="8:42" x14ac:dyDescent="0.3">
      <c r="H996" s="13" t="s">
        <v>1996</v>
      </c>
      <c r="I996" s="13" t="str">
        <v>In Stock</v>
      </c>
      <c r="J996" s="43"/>
      <c r="AB996" s="65">
        <v>45859</v>
      </c>
      <c r="AC996" s="66" t="str">
        <f t="shared" si="14"/>
        <v>Overdue</v>
      </c>
      <c r="AJ996" s="11" t="s">
        <v>1191</v>
      </c>
      <c r="AK996" s="8">
        <v>1506277.58</v>
      </c>
      <c r="AO996" s="13">
        <f>(Cleaned_Data!S996)-((Cleaned_Data!S996)*10%)</f>
        <v>148.5</v>
      </c>
      <c r="AP996" s="13" t="str">
        <v>Safe</v>
      </c>
    </row>
    <row r="997" spans="8:42" x14ac:dyDescent="0.3">
      <c r="H997" s="13" t="s">
        <v>1998</v>
      </c>
      <c r="I997" s="13" t="str">
        <v>In Stock</v>
      </c>
      <c r="J997" s="43"/>
      <c r="AB997" s="65">
        <v>45893</v>
      </c>
      <c r="AC997" s="66" t="str">
        <f t="shared" si="14"/>
        <v>Overdue</v>
      </c>
      <c r="AJ997" s="11" t="s">
        <v>6351</v>
      </c>
      <c r="AK997" s="8">
        <v>1503636.9600000002</v>
      </c>
      <c r="AO997" s="13">
        <f>(Cleaned_Data!S997)-((Cleaned_Data!S997)*10%)</f>
        <v>83.7</v>
      </c>
      <c r="AP997" s="13" t="str">
        <v>Safe</v>
      </c>
    </row>
    <row r="998" spans="8:42" x14ac:dyDescent="0.3">
      <c r="H998" s="13" t="s">
        <v>2002</v>
      </c>
      <c r="I998" s="13" t="str">
        <v>Low Stock</v>
      </c>
      <c r="J998" s="43"/>
      <c r="AB998" s="65">
        <v>45921</v>
      </c>
      <c r="AC998" s="66" t="str">
        <f t="shared" si="14"/>
        <v>OnTime</v>
      </c>
      <c r="AJ998" s="11" t="s">
        <v>5273</v>
      </c>
      <c r="AK998" s="8">
        <v>1501961.69</v>
      </c>
      <c r="AO998" s="13">
        <f>(Cleaned_Data!S998)-((Cleaned_Data!S998)*10%)</f>
        <v>25.2</v>
      </c>
      <c r="AP998" s="13" t="str">
        <v>Risk</v>
      </c>
    </row>
    <row r="999" spans="8:42" x14ac:dyDescent="0.3">
      <c r="H999" s="13" t="s">
        <v>161</v>
      </c>
      <c r="I999" s="13" t="str">
        <v>Low Stock</v>
      </c>
      <c r="J999" s="43"/>
      <c r="AB999" s="65">
        <v>45906</v>
      </c>
      <c r="AC999" s="66" t="str">
        <f t="shared" si="14"/>
        <v>OnTime</v>
      </c>
      <c r="AJ999" s="11" t="s">
        <v>1040</v>
      </c>
      <c r="AK999" s="8">
        <v>1501853.07</v>
      </c>
      <c r="AO999" s="13">
        <f>(Cleaned_Data!S999)-((Cleaned_Data!S999)*10%)</f>
        <v>5.4</v>
      </c>
      <c r="AP999" s="13" t="str">
        <v>Risk</v>
      </c>
    </row>
    <row r="1000" spans="8:42" x14ac:dyDescent="0.3">
      <c r="H1000" s="13" t="s">
        <v>2005</v>
      </c>
      <c r="I1000" s="13" t="str">
        <v>In Stock</v>
      </c>
      <c r="J1000" s="43"/>
      <c r="AB1000" s="65">
        <v>45900</v>
      </c>
      <c r="AC1000" s="66" t="str">
        <f t="shared" si="14"/>
        <v>Overdue</v>
      </c>
      <c r="AJ1000" s="11" t="s">
        <v>375</v>
      </c>
      <c r="AK1000" s="8">
        <v>1501747.6500000001</v>
      </c>
      <c r="AO1000" s="13">
        <f>(Cleaned_Data!S1000)-((Cleaned_Data!S1000)*10%)</f>
        <v>164.7</v>
      </c>
      <c r="AP1000" s="13" t="str">
        <v>Safe</v>
      </c>
    </row>
    <row r="1001" spans="8:42" x14ac:dyDescent="0.3">
      <c r="H1001" s="13" t="s">
        <v>2007</v>
      </c>
      <c r="I1001" s="13" t="str">
        <v>Low Stock</v>
      </c>
      <c r="J1001" s="43"/>
      <c r="AB1001" s="65">
        <v>45925</v>
      </c>
      <c r="AC1001" s="66" t="str">
        <f t="shared" si="14"/>
        <v>OnTime</v>
      </c>
      <c r="AJ1001" s="11" t="s">
        <v>3541</v>
      </c>
      <c r="AK1001" s="8">
        <v>1500451</v>
      </c>
      <c r="AO1001" s="13">
        <f>(Cleaned_Data!S1001)-((Cleaned_Data!S1001)*10%)</f>
        <v>78.3</v>
      </c>
      <c r="AP1001" s="13" t="str">
        <v>Risk</v>
      </c>
    </row>
    <row r="1002" spans="8:42" x14ac:dyDescent="0.3">
      <c r="H1002" s="13" t="s">
        <v>2009</v>
      </c>
      <c r="I1002" s="13" t="str">
        <v>Low Stock</v>
      </c>
      <c r="J1002" s="43"/>
      <c r="AB1002" s="65">
        <v>45891</v>
      </c>
      <c r="AC1002" s="66" t="str">
        <f t="shared" si="14"/>
        <v>Overdue</v>
      </c>
      <c r="AJ1002" s="11" t="s">
        <v>4701</v>
      </c>
      <c r="AK1002" s="8">
        <v>1499262.3</v>
      </c>
      <c r="AO1002" s="13">
        <f>(Cleaned_Data!S1002)-((Cleaned_Data!S1002)*10%)</f>
        <v>32.4</v>
      </c>
      <c r="AP1002" s="13" t="str">
        <v>Risk</v>
      </c>
    </row>
    <row r="1003" spans="8:42" x14ac:dyDescent="0.3">
      <c r="H1003" s="13" t="s">
        <v>2011</v>
      </c>
      <c r="I1003" s="13" t="str">
        <v>In Stock</v>
      </c>
      <c r="J1003" s="43"/>
      <c r="AB1003" s="65">
        <v>45893</v>
      </c>
      <c r="AC1003" s="66" t="str">
        <f t="shared" si="14"/>
        <v>Overdue</v>
      </c>
      <c r="AJ1003" s="11" t="s">
        <v>2886</v>
      </c>
      <c r="AK1003" s="8">
        <v>1497713.2000000002</v>
      </c>
      <c r="AO1003" s="13">
        <f>(Cleaned_Data!S1003)-((Cleaned_Data!S1003)*10%)</f>
        <v>98.1</v>
      </c>
      <c r="AP1003" s="13" t="str">
        <v>Safe</v>
      </c>
    </row>
    <row r="1004" spans="8:42" x14ac:dyDescent="0.3">
      <c r="H1004" s="13" t="s">
        <v>2013</v>
      </c>
      <c r="I1004" s="13" t="str">
        <v>Low Stock</v>
      </c>
      <c r="J1004" s="43"/>
      <c r="AB1004" s="65">
        <v>45896</v>
      </c>
      <c r="AC1004" s="66" t="str">
        <f t="shared" si="14"/>
        <v>Overdue</v>
      </c>
      <c r="AJ1004" s="11" t="s">
        <v>6091</v>
      </c>
      <c r="AK1004" s="8">
        <v>1496375.02</v>
      </c>
      <c r="AO1004" s="13">
        <f>(Cleaned_Data!S1004)-((Cleaned_Data!S1004)*10%)</f>
        <v>0</v>
      </c>
      <c r="AP1004" s="13" t="str">
        <v>Risk</v>
      </c>
    </row>
    <row r="1005" spans="8:42" x14ac:dyDescent="0.3">
      <c r="H1005" s="13" t="s">
        <v>2015</v>
      </c>
      <c r="I1005" s="13" t="str">
        <v>In Stock</v>
      </c>
      <c r="J1005" s="43"/>
      <c r="AB1005" s="65">
        <v>45930</v>
      </c>
      <c r="AC1005" s="66" t="str">
        <f t="shared" si="14"/>
        <v>OnTime</v>
      </c>
      <c r="AJ1005" s="11" t="s">
        <v>7548</v>
      </c>
      <c r="AK1005" s="8">
        <v>1495199.64</v>
      </c>
      <c r="AO1005" s="13">
        <f>(Cleaned_Data!S1005)-((Cleaned_Data!S1005)*10%)</f>
        <v>83.7</v>
      </c>
      <c r="AP1005" s="13" t="str">
        <v>Safe</v>
      </c>
    </row>
    <row r="1006" spans="8:42" x14ac:dyDescent="0.3">
      <c r="H1006" s="13" t="s">
        <v>785</v>
      </c>
      <c r="I1006" s="13" t="str">
        <v>In Stock</v>
      </c>
      <c r="J1006" s="43"/>
      <c r="AB1006" s="65">
        <v>45898</v>
      </c>
      <c r="AC1006" s="66" t="str">
        <f t="shared" si="14"/>
        <v>Overdue</v>
      </c>
      <c r="AJ1006" s="11" t="s">
        <v>6336</v>
      </c>
      <c r="AK1006" s="8">
        <v>1494793.44</v>
      </c>
      <c r="AO1006" s="13">
        <f>(Cleaned_Data!S1006)-((Cleaned_Data!S1006)*10%)</f>
        <v>87.3</v>
      </c>
      <c r="AP1006" s="13" t="str">
        <v>Safe</v>
      </c>
    </row>
    <row r="1007" spans="8:42" x14ac:dyDescent="0.3">
      <c r="H1007" s="13" t="s">
        <v>623</v>
      </c>
      <c r="I1007" s="13" t="str">
        <v>Low Stock</v>
      </c>
      <c r="J1007" s="43"/>
      <c r="AB1007" s="65">
        <v>45896</v>
      </c>
      <c r="AC1007" s="66" t="str">
        <f t="shared" si="14"/>
        <v>Overdue</v>
      </c>
      <c r="AJ1007" s="11" t="s">
        <v>3233</v>
      </c>
      <c r="AK1007" s="8">
        <v>1492493</v>
      </c>
      <c r="AO1007" s="13">
        <f>(Cleaned_Data!S1007)-((Cleaned_Data!S1007)*10%)</f>
        <v>29.7</v>
      </c>
      <c r="AP1007" s="13" t="str">
        <v>Risk</v>
      </c>
    </row>
    <row r="1008" spans="8:42" x14ac:dyDescent="0.3">
      <c r="H1008" s="13" t="s">
        <v>2019</v>
      </c>
      <c r="I1008" s="13" t="str">
        <v>In Stock</v>
      </c>
      <c r="J1008" s="43"/>
      <c r="AB1008" s="65">
        <v>45932</v>
      </c>
      <c r="AC1008" s="66" t="str">
        <f t="shared" si="14"/>
        <v>OnTime</v>
      </c>
      <c r="AJ1008" s="11" t="s">
        <v>365</v>
      </c>
      <c r="AK1008" s="8">
        <v>1491709.0799999998</v>
      </c>
      <c r="AO1008" s="13">
        <f>(Cleaned_Data!S1008)-((Cleaned_Data!S1008)*10%)</f>
        <v>123.3</v>
      </c>
      <c r="AP1008" s="13" t="str">
        <v>Safe</v>
      </c>
    </row>
    <row r="1009" spans="8:42" x14ac:dyDescent="0.3">
      <c r="H1009" s="13" t="s">
        <v>2021</v>
      </c>
      <c r="I1009" s="13" t="str">
        <v>In Stock</v>
      </c>
      <c r="J1009" s="43"/>
      <c r="AB1009" s="65">
        <v>45886</v>
      </c>
      <c r="AC1009" s="66" t="str">
        <f t="shared" si="14"/>
        <v>Overdue</v>
      </c>
      <c r="AJ1009" s="11" t="s">
        <v>290</v>
      </c>
      <c r="AK1009" s="8">
        <v>1490639.3</v>
      </c>
      <c r="AO1009" s="13">
        <f>(Cleaned_Data!S1009)-((Cleaned_Data!S1009)*10%)</f>
        <v>74.7</v>
      </c>
      <c r="AP1009" s="13" t="str">
        <v>Safe</v>
      </c>
    </row>
    <row r="1010" spans="8:42" x14ac:dyDescent="0.3">
      <c r="H1010" s="13" t="s">
        <v>2023</v>
      </c>
      <c r="I1010" s="13" t="str">
        <v>Low Stock</v>
      </c>
      <c r="J1010" s="43"/>
      <c r="AB1010" s="65">
        <v>45914</v>
      </c>
      <c r="AC1010" s="66" t="str">
        <f t="shared" si="14"/>
        <v>OnTime</v>
      </c>
      <c r="AJ1010" s="11" t="s">
        <v>4335</v>
      </c>
      <c r="AK1010" s="8">
        <v>1484902.3199999998</v>
      </c>
      <c r="AO1010" s="13">
        <f>(Cleaned_Data!S1010)-((Cleaned_Data!S1010)*10%)</f>
        <v>35.1</v>
      </c>
      <c r="AP1010" s="13" t="str">
        <v>Risk</v>
      </c>
    </row>
    <row r="1011" spans="8:42" x14ac:dyDescent="0.3">
      <c r="H1011" s="13" t="s">
        <v>2025</v>
      </c>
      <c r="I1011" s="13" t="str">
        <v>In Stock</v>
      </c>
      <c r="J1011" s="43"/>
      <c r="AB1011" s="65">
        <v>45900</v>
      </c>
      <c r="AC1011" s="66" t="str">
        <f t="shared" si="14"/>
        <v>Overdue</v>
      </c>
      <c r="AJ1011" s="11" t="s">
        <v>2951</v>
      </c>
      <c r="AK1011" s="8">
        <v>1483471.84</v>
      </c>
      <c r="AO1011" s="13">
        <f>(Cleaned_Data!S1011)-((Cleaned_Data!S1011)*10%)</f>
        <v>98.1</v>
      </c>
      <c r="AP1011" s="13" t="str">
        <v>Safe</v>
      </c>
    </row>
    <row r="1012" spans="8:42" x14ac:dyDescent="0.3">
      <c r="H1012" s="13" t="s">
        <v>2027</v>
      </c>
      <c r="I1012" s="13" t="str">
        <v>Low Stock</v>
      </c>
      <c r="J1012" s="43"/>
      <c r="AB1012" s="65">
        <v>45922</v>
      </c>
      <c r="AC1012" s="66" t="str">
        <f t="shared" si="14"/>
        <v>OnTime</v>
      </c>
      <c r="AJ1012" s="11" t="s">
        <v>5150</v>
      </c>
      <c r="AK1012" s="8">
        <v>1483130.8799999999</v>
      </c>
      <c r="AO1012" s="13">
        <f>(Cleaned_Data!S1012)-((Cleaned_Data!S1012)*10%)</f>
        <v>49.5</v>
      </c>
      <c r="AP1012" s="13" t="str">
        <v>Risk</v>
      </c>
    </row>
    <row r="1013" spans="8:42" x14ac:dyDescent="0.3">
      <c r="H1013" s="13" t="s">
        <v>2030</v>
      </c>
      <c r="I1013" s="13" t="str">
        <v>In Stock</v>
      </c>
      <c r="J1013" s="43"/>
      <c r="AB1013" s="65">
        <v>45918</v>
      </c>
      <c r="AC1013" s="66" t="str">
        <f t="shared" si="14"/>
        <v>OnTime</v>
      </c>
      <c r="AJ1013" s="11" t="s">
        <v>2249</v>
      </c>
      <c r="AK1013" s="8">
        <v>1483119.75</v>
      </c>
      <c r="AO1013" s="13">
        <f>(Cleaned_Data!S1013)-((Cleaned_Data!S1013)*10%)</f>
        <v>22.5</v>
      </c>
      <c r="AP1013" s="13" t="str">
        <v>Risk</v>
      </c>
    </row>
    <row r="1014" spans="8:42" x14ac:dyDescent="0.3">
      <c r="H1014" s="13" t="s">
        <v>2032</v>
      </c>
      <c r="I1014" s="13" t="str">
        <v>In Stock</v>
      </c>
      <c r="J1014" s="43"/>
      <c r="AB1014" s="65">
        <v>45886</v>
      </c>
      <c r="AC1014" s="66" t="str">
        <f t="shared" si="14"/>
        <v>Overdue</v>
      </c>
      <c r="AJ1014" s="11" t="s">
        <v>4506</v>
      </c>
      <c r="AK1014" s="8">
        <v>1479848.9</v>
      </c>
      <c r="AO1014" s="13">
        <f>(Cleaned_Data!S1014)-((Cleaned_Data!S1014)*10%)</f>
        <v>148.5</v>
      </c>
      <c r="AP1014" s="13" t="str">
        <v>Safe</v>
      </c>
    </row>
    <row r="1015" spans="8:42" x14ac:dyDescent="0.3">
      <c r="H1015" s="13" t="s">
        <v>2034</v>
      </c>
      <c r="I1015" s="13" t="str">
        <v>Low Stock</v>
      </c>
      <c r="J1015" s="43"/>
      <c r="AB1015" s="65">
        <v>45852</v>
      </c>
      <c r="AC1015" s="66" t="str">
        <f t="shared" si="14"/>
        <v>Overdue</v>
      </c>
      <c r="AJ1015" s="11" t="s">
        <v>4780</v>
      </c>
      <c r="AK1015" s="8">
        <v>1479433.29</v>
      </c>
      <c r="AO1015" s="13">
        <f>(Cleaned_Data!S1015)-((Cleaned_Data!S1015)*10%)</f>
        <v>0</v>
      </c>
      <c r="AP1015" s="13" t="str">
        <v>Risk</v>
      </c>
    </row>
    <row r="1016" spans="8:42" x14ac:dyDescent="0.3">
      <c r="H1016" s="13" t="s">
        <v>2036</v>
      </c>
      <c r="I1016" s="13" t="str">
        <v>In Stock</v>
      </c>
      <c r="J1016" s="43"/>
      <c r="AB1016" s="65">
        <v>45890</v>
      </c>
      <c r="AC1016" s="66" t="str">
        <f t="shared" si="14"/>
        <v>Overdue</v>
      </c>
      <c r="AJ1016" s="11" t="s">
        <v>48</v>
      </c>
      <c r="AK1016" s="8">
        <v>1478675.6</v>
      </c>
      <c r="AO1016" s="13">
        <f>(Cleaned_Data!S1016)-((Cleaned_Data!S1016)*10%)</f>
        <v>150.30000000000001</v>
      </c>
      <c r="AP1016" s="13" t="str">
        <v>Safe</v>
      </c>
    </row>
    <row r="1017" spans="8:42" x14ac:dyDescent="0.3">
      <c r="H1017" s="13" t="s">
        <v>2038</v>
      </c>
      <c r="I1017" s="13" t="str">
        <v>Low Stock</v>
      </c>
      <c r="J1017" s="43"/>
      <c r="AB1017" s="65">
        <v>45879</v>
      </c>
      <c r="AC1017" s="66" t="str">
        <f t="shared" si="14"/>
        <v>Overdue</v>
      </c>
      <c r="AJ1017" s="11" t="s">
        <v>88</v>
      </c>
      <c r="AK1017" s="8">
        <v>1477471.32</v>
      </c>
      <c r="AO1017" s="13">
        <f>(Cleaned_Data!S1017)-((Cleaned_Data!S1017)*10%)</f>
        <v>53.1</v>
      </c>
      <c r="AP1017" s="13" t="str">
        <v>Risk</v>
      </c>
    </row>
    <row r="1018" spans="8:42" x14ac:dyDescent="0.3">
      <c r="H1018" s="13" t="s">
        <v>2040</v>
      </c>
      <c r="I1018" s="13" t="str">
        <v>Low Stock</v>
      </c>
      <c r="J1018" s="43"/>
      <c r="AB1018" s="65">
        <v>45856</v>
      </c>
      <c r="AC1018" s="66" t="str">
        <f t="shared" si="14"/>
        <v>Overdue</v>
      </c>
      <c r="AJ1018" s="11" t="s">
        <v>3314</v>
      </c>
      <c r="AK1018" s="8">
        <v>1476241.7000000002</v>
      </c>
      <c r="AO1018" s="13">
        <f>(Cleaned_Data!S1018)-((Cleaned_Data!S1018)*10%)</f>
        <v>50.4</v>
      </c>
      <c r="AP1018" s="13" t="str">
        <v>Risk</v>
      </c>
    </row>
    <row r="1019" spans="8:42" x14ac:dyDescent="0.3">
      <c r="H1019" s="13" t="s">
        <v>2042</v>
      </c>
      <c r="I1019" s="13" t="str">
        <v>Low Stock</v>
      </c>
      <c r="J1019" s="43"/>
      <c r="AB1019" s="65">
        <v>45861</v>
      </c>
      <c r="AC1019" s="66" t="str">
        <f t="shared" si="14"/>
        <v>Overdue</v>
      </c>
      <c r="AJ1019" s="11" t="s">
        <v>4516</v>
      </c>
      <c r="AK1019" s="8">
        <v>1475228.37</v>
      </c>
      <c r="AO1019" s="13">
        <f>(Cleaned_Data!S1019)-((Cleaned_Data!S1019)*10%)</f>
        <v>7.2</v>
      </c>
      <c r="AP1019" s="13" t="str">
        <v>Risk</v>
      </c>
    </row>
    <row r="1020" spans="8:42" x14ac:dyDescent="0.3">
      <c r="H1020" s="13" t="s">
        <v>2044</v>
      </c>
      <c r="I1020" s="13" t="str">
        <v>Low Stock</v>
      </c>
      <c r="J1020" s="43"/>
      <c r="AB1020" s="65">
        <v>45936</v>
      </c>
      <c r="AC1020" s="66" t="str">
        <f t="shared" si="14"/>
        <v>OnTime</v>
      </c>
      <c r="AJ1020" s="11" t="s">
        <v>5704</v>
      </c>
      <c r="AK1020" s="8">
        <v>1474484.86</v>
      </c>
      <c r="AO1020" s="13">
        <f>(Cleaned_Data!S1020)-((Cleaned_Data!S1020)*10%)</f>
        <v>15.3</v>
      </c>
      <c r="AP1020" s="13" t="str">
        <v>Risk</v>
      </c>
    </row>
    <row r="1021" spans="8:42" x14ac:dyDescent="0.3">
      <c r="H1021" s="13" t="s">
        <v>2046</v>
      </c>
      <c r="I1021" s="13" t="str">
        <v>In Stock</v>
      </c>
      <c r="J1021" s="43"/>
      <c r="AB1021" s="65">
        <v>45881</v>
      </c>
      <c r="AC1021" s="66" t="str">
        <f t="shared" si="14"/>
        <v>Overdue</v>
      </c>
      <c r="AJ1021" s="11" t="s">
        <v>438</v>
      </c>
      <c r="AK1021" s="8">
        <v>1473172.08</v>
      </c>
      <c r="AO1021" s="13">
        <f>(Cleaned_Data!S1021)-((Cleaned_Data!S1021)*10%)</f>
        <v>94.5</v>
      </c>
      <c r="AP1021" s="13" t="str">
        <v>Safe</v>
      </c>
    </row>
    <row r="1022" spans="8:42" x14ac:dyDescent="0.3">
      <c r="H1022" s="13" t="s">
        <v>2048</v>
      </c>
      <c r="I1022" s="13" t="str">
        <v>Low Stock</v>
      </c>
      <c r="J1022" s="43"/>
      <c r="AB1022" s="65">
        <v>45902</v>
      </c>
      <c r="AC1022" s="66" t="str">
        <f t="shared" si="14"/>
        <v>OnTime</v>
      </c>
      <c r="AJ1022" s="11" t="s">
        <v>5760</v>
      </c>
      <c r="AK1022" s="8">
        <v>1471458.01</v>
      </c>
      <c r="AO1022" s="13">
        <f>(Cleaned_Data!S1022)-((Cleaned_Data!S1022)*10%)</f>
        <v>10.8</v>
      </c>
      <c r="AP1022" s="13" t="str">
        <v>Risk</v>
      </c>
    </row>
    <row r="1023" spans="8:42" x14ac:dyDescent="0.3">
      <c r="H1023" s="13" t="s">
        <v>2050</v>
      </c>
      <c r="I1023" s="13" t="str">
        <v>Low Stock</v>
      </c>
      <c r="J1023" s="43"/>
      <c r="AB1023" s="65">
        <v>45887</v>
      </c>
      <c r="AC1023" s="66" t="str">
        <f t="shared" si="14"/>
        <v>Overdue</v>
      </c>
      <c r="AJ1023" s="11" t="s">
        <v>5512</v>
      </c>
      <c r="AK1023" s="8">
        <v>1469768.3</v>
      </c>
      <c r="AO1023" s="13">
        <f>(Cleaned_Data!S1023)-((Cleaned_Data!S1023)*10%)</f>
        <v>72.900000000000006</v>
      </c>
      <c r="AP1023" s="13" t="str">
        <v>Risk</v>
      </c>
    </row>
    <row r="1024" spans="8:42" x14ac:dyDescent="0.3">
      <c r="H1024" s="13" t="s">
        <v>2052</v>
      </c>
      <c r="I1024" s="13" t="str">
        <v>In Stock</v>
      </c>
      <c r="J1024" s="43"/>
      <c r="AB1024" s="65">
        <v>45928</v>
      </c>
      <c r="AC1024" s="66" t="str">
        <f t="shared" si="14"/>
        <v>OnTime</v>
      </c>
      <c r="AJ1024" s="11" t="s">
        <v>3939</v>
      </c>
      <c r="AK1024" s="8">
        <v>1467641.1600000001</v>
      </c>
      <c r="AO1024" s="13">
        <f>(Cleaned_Data!S1024)-((Cleaned_Data!S1024)*10%)</f>
        <v>67.5</v>
      </c>
      <c r="AP1024" s="13" t="str">
        <v>Safe</v>
      </c>
    </row>
    <row r="1025" spans="8:42" x14ac:dyDescent="0.3">
      <c r="H1025" s="13" t="s">
        <v>2054</v>
      </c>
      <c r="I1025" s="13" t="str">
        <v>In Stock</v>
      </c>
      <c r="J1025" s="43"/>
      <c r="AB1025" s="65">
        <v>45887</v>
      </c>
      <c r="AC1025" s="66" t="str">
        <f t="shared" si="14"/>
        <v>Overdue</v>
      </c>
      <c r="AJ1025" s="11" t="s">
        <v>4815</v>
      </c>
      <c r="AK1025" s="8">
        <v>1467492.46</v>
      </c>
      <c r="AO1025" s="13">
        <f>(Cleaned_Data!S1025)-((Cleaned_Data!S1025)*10%)</f>
        <v>63</v>
      </c>
      <c r="AP1025" s="13" t="str">
        <v>Risk</v>
      </c>
    </row>
    <row r="1026" spans="8:42" x14ac:dyDescent="0.3">
      <c r="H1026" s="13" t="s">
        <v>2056</v>
      </c>
      <c r="I1026" s="13" t="str">
        <v>Low Stock</v>
      </c>
      <c r="J1026" s="43"/>
      <c r="AB1026" s="65">
        <v>45907</v>
      </c>
      <c r="AC1026" s="66" t="str">
        <f t="shared" si="14"/>
        <v>OnTime</v>
      </c>
      <c r="AJ1026" s="11" t="s">
        <v>4182</v>
      </c>
      <c r="AK1026" s="8">
        <v>1465298.8</v>
      </c>
      <c r="AO1026" s="13">
        <f>(Cleaned_Data!S1026)-((Cleaned_Data!S1026)*10%)</f>
        <v>34.200000000000003</v>
      </c>
      <c r="AP1026" s="13" t="str">
        <v>Risk</v>
      </c>
    </row>
    <row r="1027" spans="8:42" x14ac:dyDescent="0.3">
      <c r="H1027" s="13" t="s">
        <v>2058</v>
      </c>
      <c r="I1027" s="13" t="str">
        <v>Low Stock</v>
      </c>
      <c r="J1027" s="43"/>
      <c r="AB1027" s="65">
        <v>45920</v>
      </c>
      <c r="AC1027" s="66" t="str">
        <f t="shared" ref="AC1027:AC1090" si="15">IF(AB1027="","No Date", IF(AB1027&lt;$AC$1,"Overdue","OnTime"))</f>
        <v>OnTime</v>
      </c>
      <c r="AJ1027" s="11" t="s">
        <v>7128</v>
      </c>
      <c r="AK1027" s="8">
        <v>1464777.6</v>
      </c>
      <c r="AO1027" s="13">
        <f>(Cleaned_Data!S1027)-((Cleaned_Data!S1027)*10%)</f>
        <v>11.7</v>
      </c>
      <c r="AP1027" s="13" t="str">
        <v>Risk</v>
      </c>
    </row>
    <row r="1028" spans="8:42" x14ac:dyDescent="0.3">
      <c r="H1028" s="13" t="s">
        <v>2060</v>
      </c>
      <c r="I1028" s="13" t="str">
        <v>Low Stock</v>
      </c>
      <c r="J1028" s="43"/>
      <c r="AB1028" s="65">
        <v>45863</v>
      </c>
      <c r="AC1028" s="66" t="str">
        <f t="shared" si="15"/>
        <v>Overdue</v>
      </c>
      <c r="AJ1028" s="11" t="s">
        <v>529</v>
      </c>
      <c r="AK1028" s="8">
        <v>1464628</v>
      </c>
      <c r="AO1028" s="13">
        <f>(Cleaned_Data!S1028)-((Cleaned_Data!S1028)*10%)</f>
        <v>0</v>
      </c>
      <c r="AP1028" s="13" t="str">
        <v>Risk</v>
      </c>
    </row>
    <row r="1029" spans="8:42" x14ac:dyDescent="0.3">
      <c r="H1029" s="13" t="s">
        <v>2062</v>
      </c>
      <c r="I1029" s="13" t="str">
        <v>In Stock</v>
      </c>
      <c r="J1029" s="43"/>
      <c r="AB1029" s="65">
        <v>45893</v>
      </c>
      <c r="AC1029" s="66" t="str">
        <f t="shared" si="15"/>
        <v>Overdue</v>
      </c>
      <c r="AJ1029" s="11" t="s">
        <v>598</v>
      </c>
      <c r="AK1029" s="8">
        <v>1464189.55</v>
      </c>
      <c r="AO1029" s="13">
        <f>(Cleaned_Data!S1029)-((Cleaned_Data!S1029)*10%)</f>
        <v>171</v>
      </c>
      <c r="AP1029" s="13" t="str">
        <v>Safe</v>
      </c>
    </row>
    <row r="1030" spans="8:42" x14ac:dyDescent="0.3">
      <c r="H1030" s="13" t="s">
        <v>1818</v>
      </c>
      <c r="I1030" s="13" t="str">
        <v>In Stock</v>
      </c>
      <c r="J1030" s="43"/>
      <c r="AB1030" s="65">
        <v>45858</v>
      </c>
      <c r="AC1030" s="66" t="str">
        <f t="shared" si="15"/>
        <v>Overdue</v>
      </c>
      <c r="AJ1030" s="11" t="s">
        <v>5517</v>
      </c>
      <c r="AK1030" s="8">
        <v>1459509.76</v>
      </c>
      <c r="AO1030" s="13">
        <f>(Cleaned_Data!S1030)-((Cleaned_Data!S1030)*10%)</f>
        <v>174.6</v>
      </c>
      <c r="AP1030" s="13" t="str">
        <v>Safe</v>
      </c>
    </row>
    <row r="1031" spans="8:42" x14ac:dyDescent="0.3">
      <c r="H1031" s="13" t="s">
        <v>2066</v>
      </c>
      <c r="I1031" s="13" t="str">
        <v>In Stock</v>
      </c>
      <c r="J1031" s="43"/>
      <c r="AB1031" s="65">
        <v>45883</v>
      </c>
      <c r="AC1031" s="66" t="str">
        <f t="shared" si="15"/>
        <v>Overdue</v>
      </c>
      <c r="AJ1031" s="11" t="s">
        <v>5011</v>
      </c>
      <c r="AK1031" s="8">
        <v>1459301.11</v>
      </c>
      <c r="AO1031" s="13">
        <f>(Cleaned_Data!S1031)-((Cleaned_Data!S1031)*10%)</f>
        <v>134.1</v>
      </c>
      <c r="AP1031" s="13" t="str">
        <v>Safe</v>
      </c>
    </row>
    <row r="1032" spans="8:42" x14ac:dyDescent="0.3">
      <c r="H1032" s="13" t="s">
        <v>2068</v>
      </c>
      <c r="I1032" s="13" t="str">
        <v>Low Stock</v>
      </c>
      <c r="J1032" s="43"/>
      <c r="AB1032" s="65">
        <v>45856</v>
      </c>
      <c r="AC1032" s="66" t="str">
        <f t="shared" si="15"/>
        <v>Overdue</v>
      </c>
      <c r="AJ1032" s="11" t="s">
        <v>2734</v>
      </c>
      <c r="AK1032" s="8">
        <v>1458201.27</v>
      </c>
      <c r="AO1032" s="13">
        <f>(Cleaned_Data!S1032)-((Cleaned_Data!S1032)*10%)</f>
        <v>54.9</v>
      </c>
      <c r="AP1032" s="13" t="str">
        <v>Risk</v>
      </c>
    </row>
    <row r="1033" spans="8:42" x14ac:dyDescent="0.3">
      <c r="H1033" s="13" t="s">
        <v>2070</v>
      </c>
      <c r="I1033" s="13" t="str">
        <v>In Stock</v>
      </c>
      <c r="J1033" s="43"/>
      <c r="AB1033" s="65">
        <v>45864</v>
      </c>
      <c r="AC1033" s="66" t="str">
        <f t="shared" si="15"/>
        <v>Overdue</v>
      </c>
      <c r="AJ1033" s="11" t="s">
        <v>1151</v>
      </c>
      <c r="AK1033" s="8">
        <v>1455624.83</v>
      </c>
      <c r="AO1033" s="13">
        <f>(Cleaned_Data!S1033)-((Cleaned_Data!S1033)*10%)</f>
        <v>167.4</v>
      </c>
      <c r="AP1033" s="13" t="str">
        <v>Safe</v>
      </c>
    </row>
    <row r="1034" spans="8:42" x14ac:dyDescent="0.3">
      <c r="H1034" s="13" t="s">
        <v>2072</v>
      </c>
      <c r="I1034" s="13" t="str">
        <v>In Stock</v>
      </c>
      <c r="J1034" s="43"/>
      <c r="AB1034" s="65">
        <v>45889</v>
      </c>
      <c r="AC1034" s="66" t="str">
        <f t="shared" si="15"/>
        <v>Overdue</v>
      </c>
      <c r="AJ1034" s="11" t="s">
        <v>1460</v>
      </c>
      <c r="AK1034" s="8">
        <v>1455492.9000000001</v>
      </c>
      <c r="AO1034" s="13">
        <f>(Cleaned_Data!S1034)-((Cleaned_Data!S1034)*10%)</f>
        <v>82.8</v>
      </c>
      <c r="AP1034" s="13" t="str">
        <v>Safe</v>
      </c>
    </row>
    <row r="1035" spans="8:42" x14ac:dyDescent="0.3">
      <c r="H1035" s="13" t="s">
        <v>2074</v>
      </c>
      <c r="I1035" s="13" t="str">
        <v>In Stock</v>
      </c>
      <c r="J1035" s="43"/>
      <c r="AB1035" s="65">
        <v>45934</v>
      </c>
      <c r="AC1035" s="66" t="str">
        <f t="shared" si="15"/>
        <v>OnTime</v>
      </c>
      <c r="AJ1035" s="11" t="s">
        <v>6966</v>
      </c>
      <c r="AK1035" s="8">
        <v>1450664.74</v>
      </c>
      <c r="AO1035" s="13">
        <f>(Cleaned_Data!S1035)-((Cleaned_Data!S1035)*10%)</f>
        <v>113.4</v>
      </c>
      <c r="AP1035" s="13" t="str">
        <v>Safe</v>
      </c>
    </row>
    <row r="1036" spans="8:42" x14ac:dyDescent="0.3">
      <c r="H1036" s="13" t="s">
        <v>2076</v>
      </c>
      <c r="I1036" s="13" t="str">
        <v>In Stock</v>
      </c>
      <c r="J1036" s="43"/>
      <c r="AB1036" s="65">
        <v>45919</v>
      </c>
      <c r="AC1036" s="66" t="str">
        <f t="shared" si="15"/>
        <v>OnTime</v>
      </c>
      <c r="AJ1036" s="11" t="s">
        <v>3425</v>
      </c>
      <c r="AK1036" s="8">
        <v>1444686.46</v>
      </c>
      <c r="AO1036" s="13">
        <f>(Cleaned_Data!S1036)-((Cleaned_Data!S1036)*10%)</f>
        <v>74.7</v>
      </c>
      <c r="AP1036" s="13" t="str">
        <v>Safe</v>
      </c>
    </row>
    <row r="1037" spans="8:42" x14ac:dyDescent="0.3">
      <c r="H1037" s="13" t="s">
        <v>2078</v>
      </c>
      <c r="I1037" s="13" t="str">
        <v>In Stock</v>
      </c>
      <c r="J1037" s="43"/>
      <c r="AB1037" s="65">
        <v>45904</v>
      </c>
      <c r="AC1037" s="66" t="str">
        <f t="shared" si="15"/>
        <v>OnTime</v>
      </c>
      <c r="AJ1037" s="11" t="s">
        <v>689</v>
      </c>
      <c r="AK1037" s="8">
        <v>1442907.43</v>
      </c>
      <c r="AO1037" s="13">
        <f>(Cleaned_Data!S1037)-((Cleaned_Data!S1037)*10%)</f>
        <v>101.7</v>
      </c>
      <c r="AP1037" s="13" t="str">
        <v>Safe</v>
      </c>
    </row>
    <row r="1038" spans="8:42" x14ac:dyDescent="0.3">
      <c r="H1038" s="13" t="s">
        <v>3179</v>
      </c>
      <c r="I1038" s="13" t="str">
        <v>In Stock</v>
      </c>
      <c r="J1038" s="43"/>
      <c r="AB1038" s="65">
        <v>45856</v>
      </c>
      <c r="AC1038" s="66" t="str">
        <f t="shared" si="15"/>
        <v>Overdue</v>
      </c>
      <c r="AJ1038" s="11" t="s">
        <v>3275</v>
      </c>
      <c r="AK1038" s="8">
        <v>1441969.6199999999</v>
      </c>
      <c r="AO1038" s="13">
        <f>(Cleaned_Data!S1038)-((Cleaned_Data!S1038)*10%)</f>
        <v>162.9</v>
      </c>
      <c r="AP1038" s="13" t="str">
        <v>Safe</v>
      </c>
    </row>
    <row r="1039" spans="8:42" x14ac:dyDescent="0.3">
      <c r="H1039" s="13" t="s">
        <v>7463</v>
      </c>
      <c r="I1039" s="13" t="str">
        <v>Low Stock</v>
      </c>
      <c r="J1039" s="43"/>
      <c r="AB1039" s="65">
        <v>45883</v>
      </c>
      <c r="AC1039" s="66" t="str">
        <f t="shared" si="15"/>
        <v>Overdue</v>
      </c>
      <c r="AJ1039" s="11" t="s">
        <v>1029</v>
      </c>
      <c r="AK1039" s="8">
        <v>1440510.46</v>
      </c>
      <c r="AO1039" s="13">
        <f>(Cleaned_Data!S1039)-((Cleaned_Data!S1039)*10%)</f>
        <v>14.4</v>
      </c>
      <c r="AP1039" s="13" t="str">
        <v>Risk</v>
      </c>
    </row>
    <row r="1040" spans="8:42" x14ac:dyDescent="0.3">
      <c r="H1040" s="13" t="s">
        <v>2084</v>
      </c>
      <c r="I1040" s="13" t="str">
        <v>In Stock</v>
      </c>
      <c r="J1040" s="43"/>
      <c r="AB1040" s="65">
        <v>45861</v>
      </c>
      <c r="AC1040" s="66" t="str">
        <f t="shared" si="15"/>
        <v>Overdue</v>
      </c>
      <c r="AJ1040" s="11" t="s">
        <v>5572</v>
      </c>
      <c r="AK1040" s="8">
        <v>1439826</v>
      </c>
      <c r="AO1040" s="13">
        <f>(Cleaned_Data!S1040)-((Cleaned_Data!S1040)*10%)</f>
        <v>97.2</v>
      </c>
      <c r="AP1040" s="13" t="str">
        <v>Safe</v>
      </c>
    </row>
    <row r="1041" spans="8:42" x14ac:dyDescent="0.3">
      <c r="H1041" s="13" t="s">
        <v>2086</v>
      </c>
      <c r="I1041" s="13" t="str">
        <v>In Stock</v>
      </c>
      <c r="J1041" s="43"/>
      <c r="AB1041" s="65">
        <v>45904</v>
      </c>
      <c r="AC1041" s="66" t="str">
        <f t="shared" si="15"/>
        <v>OnTime</v>
      </c>
      <c r="AJ1041" s="11" t="s">
        <v>5832</v>
      </c>
      <c r="AK1041" s="8">
        <v>1439569.1199999999</v>
      </c>
      <c r="AO1041" s="13">
        <f>(Cleaned_Data!S1041)-((Cleaned_Data!S1041)*10%)</f>
        <v>99</v>
      </c>
      <c r="AP1041" s="13" t="str">
        <v>Safe</v>
      </c>
    </row>
    <row r="1042" spans="8:42" x14ac:dyDescent="0.3">
      <c r="H1042" s="13" t="s">
        <v>2088</v>
      </c>
      <c r="I1042" s="13" t="str">
        <v>In Stock</v>
      </c>
      <c r="J1042" s="43"/>
      <c r="AB1042" s="65">
        <v>45889</v>
      </c>
      <c r="AC1042" s="66" t="str">
        <f t="shared" si="15"/>
        <v>Overdue</v>
      </c>
      <c r="AJ1042" s="11" t="s">
        <v>5342</v>
      </c>
      <c r="AK1042" s="8">
        <v>1439037.6800000002</v>
      </c>
      <c r="AO1042" s="13">
        <f>(Cleaned_Data!S1042)-((Cleaned_Data!S1042)*10%)</f>
        <v>169.2</v>
      </c>
      <c r="AP1042" s="13" t="str">
        <v>Safe</v>
      </c>
    </row>
    <row r="1043" spans="8:42" x14ac:dyDescent="0.3">
      <c r="H1043" s="13" t="s">
        <v>1716</v>
      </c>
      <c r="I1043" s="13" t="str">
        <v>In Stock</v>
      </c>
      <c r="J1043" s="43"/>
      <c r="AB1043" s="65">
        <v>45888</v>
      </c>
      <c r="AC1043" s="66" t="str">
        <f t="shared" si="15"/>
        <v>Overdue</v>
      </c>
      <c r="AJ1043" s="11" t="s">
        <v>4614</v>
      </c>
      <c r="AK1043" s="8">
        <v>1438951.75</v>
      </c>
      <c r="AO1043" s="13">
        <f>(Cleaned_Data!S1043)-((Cleaned_Data!S1043)*10%)</f>
        <v>129.6</v>
      </c>
      <c r="AP1043" s="13" t="str">
        <v>Safe</v>
      </c>
    </row>
    <row r="1044" spans="8:42" x14ac:dyDescent="0.3">
      <c r="H1044" s="13" t="s">
        <v>2092</v>
      </c>
      <c r="I1044" s="13" t="str">
        <v>In Stock</v>
      </c>
      <c r="J1044" s="43"/>
      <c r="AB1044" s="65">
        <v>45890</v>
      </c>
      <c r="AC1044" s="66" t="str">
        <f t="shared" si="15"/>
        <v>Overdue</v>
      </c>
      <c r="AJ1044" s="11" t="s">
        <v>1435</v>
      </c>
      <c r="AK1044" s="8">
        <v>1436837.04</v>
      </c>
      <c r="AO1044" s="13">
        <f>(Cleaned_Data!S1044)-((Cleaned_Data!S1044)*10%)</f>
        <v>83.7</v>
      </c>
      <c r="AP1044" s="13" t="str">
        <v>Safe</v>
      </c>
    </row>
    <row r="1045" spans="8:42" x14ac:dyDescent="0.3">
      <c r="H1045" s="13" t="s">
        <v>2095</v>
      </c>
      <c r="I1045" s="13" t="str">
        <v>In Stock</v>
      </c>
      <c r="J1045" s="43"/>
      <c r="AB1045" s="65">
        <v>45878</v>
      </c>
      <c r="AC1045" s="66" t="str">
        <f t="shared" si="15"/>
        <v>Overdue</v>
      </c>
      <c r="AJ1045" s="11" t="s">
        <v>1627</v>
      </c>
      <c r="AK1045" s="8">
        <v>1435987.8399999999</v>
      </c>
      <c r="AO1045" s="13">
        <f>(Cleaned_Data!S1045)-((Cleaned_Data!S1045)*10%)</f>
        <v>161.1</v>
      </c>
      <c r="AP1045" s="13" t="str">
        <v>Safe</v>
      </c>
    </row>
    <row r="1046" spans="8:42" x14ac:dyDescent="0.3">
      <c r="H1046" s="13" t="s">
        <v>7574</v>
      </c>
      <c r="I1046" s="13" t="str">
        <v>In Stock</v>
      </c>
      <c r="J1046" s="43"/>
      <c r="AB1046" s="65">
        <v>45931</v>
      </c>
      <c r="AC1046" s="66" t="str">
        <f t="shared" si="15"/>
        <v>OnTime</v>
      </c>
      <c r="AJ1046" s="11" t="s">
        <v>1381</v>
      </c>
      <c r="AK1046" s="8">
        <v>1435688.28</v>
      </c>
      <c r="AO1046" s="13">
        <f>(Cleaned_Data!S1046)-((Cleaned_Data!S1046)*10%)</f>
        <v>144</v>
      </c>
      <c r="AP1046" s="13" t="str">
        <v>Safe</v>
      </c>
    </row>
    <row r="1047" spans="8:42" x14ac:dyDescent="0.3">
      <c r="H1047" s="13" t="s">
        <v>2099</v>
      </c>
      <c r="I1047" s="13" t="str">
        <v>Low Stock</v>
      </c>
      <c r="J1047" s="43"/>
      <c r="AB1047" s="65">
        <v>45882</v>
      </c>
      <c r="AC1047" s="66" t="str">
        <f t="shared" si="15"/>
        <v>Overdue</v>
      </c>
      <c r="AJ1047" s="11" t="s">
        <v>284</v>
      </c>
      <c r="AK1047" s="8">
        <v>1433721.1400000001</v>
      </c>
      <c r="AO1047" s="13">
        <f>(Cleaned_Data!S1047)-((Cleaned_Data!S1047)*10%)</f>
        <v>0</v>
      </c>
      <c r="AP1047" s="13" t="str">
        <v>Risk</v>
      </c>
    </row>
    <row r="1048" spans="8:42" x14ac:dyDescent="0.3">
      <c r="H1048" s="13" t="s">
        <v>2101</v>
      </c>
      <c r="I1048" s="13" t="str">
        <v>Low Stock</v>
      </c>
      <c r="J1048" s="43"/>
      <c r="AB1048" s="65">
        <v>45899</v>
      </c>
      <c r="AC1048" s="66" t="str">
        <f t="shared" si="15"/>
        <v>Overdue</v>
      </c>
      <c r="AJ1048" s="11" t="s">
        <v>7540</v>
      </c>
      <c r="AK1048" s="8">
        <v>1432272.95</v>
      </c>
      <c r="AO1048" s="13">
        <f>(Cleaned_Data!S1048)-((Cleaned_Data!S1048)*10%)</f>
        <v>7.2</v>
      </c>
      <c r="AP1048" s="13" t="str">
        <v>Risk</v>
      </c>
    </row>
    <row r="1049" spans="8:42" x14ac:dyDescent="0.3">
      <c r="H1049" s="13" t="s">
        <v>1809</v>
      </c>
      <c r="I1049" s="13" t="str">
        <v>In Stock</v>
      </c>
      <c r="J1049" s="43"/>
      <c r="AB1049" s="65">
        <v>45914</v>
      </c>
      <c r="AC1049" s="66" t="str">
        <f t="shared" si="15"/>
        <v>OnTime</v>
      </c>
      <c r="AJ1049" s="11" t="s">
        <v>7556</v>
      </c>
      <c r="AK1049" s="8">
        <v>1431576.25</v>
      </c>
      <c r="AO1049" s="13">
        <f>(Cleaned_Data!S1049)-((Cleaned_Data!S1049)*10%)</f>
        <v>165.6</v>
      </c>
      <c r="AP1049" s="13" t="str">
        <v>Safe</v>
      </c>
    </row>
    <row r="1050" spans="8:42" x14ac:dyDescent="0.3">
      <c r="H1050" s="13" t="s">
        <v>2104</v>
      </c>
      <c r="I1050" s="13" t="str">
        <v>Low Stock</v>
      </c>
      <c r="J1050" s="43"/>
      <c r="AB1050" s="65">
        <v>45855</v>
      </c>
      <c r="AC1050" s="66" t="str">
        <f t="shared" si="15"/>
        <v>Overdue</v>
      </c>
      <c r="AJ1050" s="11" t="s">
        <v>2228</v>
      </c>
      <c r="AK1050" s="8">
        <v>1430020.0899999999</v>
      </c>
      <c r="AO1050" s="13">
        <f>(Cleaned_Data!S1050)-((Cleaned_Data!S1050)*10%)</f>
        <v>36.9</v>
      </c>
      <c r="AP1050" s="13" t="str">
        <v>Risk</v>
      </c>
    </row>
    <row r="1051" spans="8:42" x14ac:dyDescent="0.3">
      <c r="H1051" s="13" t="s">
        <v>2106</v>
      </c>
      <c r="I1051" s="13" t="str">
        <v>In Stock</v>
      </c>
      <c r="J1051" s="43"/>
      <c r="AB1051" s="65">
        <v>45890</v>
      </c>
      <c r="AC1051" s="66" t="str">
        <f t="shared" si="15"/>
        <v>Overdue</v>
      </c>
      <c r="AJ1051" s="11" t="s">
        <v>2839</v>
      </c>
      <c r="AK1051" s="8">
        <v>1429504.0199999998</v>
      </c>
      <c r="AO1051" s="13">
        <f>(Cleaned_Data!S1051)-((Cleaned_Data!S1051)*10%)</f>
        <v>84.6</v>
      </c>
      <c r="AP1051" s="13" t="str">
        <v>Safe</v>
      </c>
    </row>
    <row r="1052" spans="8:42" x14ac:dyDescent="0.3">
      <c r="H1052" s="13" t="s">
        <v>2109</v>
      </c>
      <c r="I1052" s="13" t="str">
        <v>In Stock</v>
      </c>
      <c r="J1052" s="43"/>
      <c r="AB1052" s="65">
        <v>45898</v>
      </c>
      <c r="AC1052" s="66" t="str">
        <f t="shared" si="15"/>
        <v>Overdue</v>
      </c>
      <c r="AJ1052" s="11" t="s">
        <v>1009</v>
      </c>
      <c r="AK1052" s="8">
        <v>1427414.63</v>
      </c>
      <c r="AO1052" s="13">
        <f>(Cleaned_Data!S1052)-((Cleaned_Data!S1052)*10%)</f>
        <v>76.5</v>
      </c>
      <c r="AP1052" s="13" t="str">
        <v>Safe</v>
      </c>
    </row>
    <row r="1053" spans="8:42" x14ac:dyDescent="0.3">
      <c r="H1053" s="13" t="s">
        <v>7575</v>
      </c>
      <c r="I1053" s="13" t="str">
        <v>In Stock</v>
      </c>
      <c r="J1053" s="43"/>
      <c r="AB1053" s="65">
        <v>45937</v>
      </c>
      <c r="AC1053" s="66" t="str">
        <f t="shared" si="15"/>
        <v>OnTime</v>
      </c>
      <c r="AJ1053" s="11" t="s">
        <v>6852</v>
      </c>
      <c r="AK1053" s="8">
        <v>1427214.25</v>
      </c>
      <c r="AO1053" s="13">
        <f>(Cleaned_Data!S1053)-((Cleaned_Data!S1053)*10%)</f>
        <v>102.6</v>
      </c>
      <c r="AP1053" s="13" t="str">
        <v>Safe</v>
      </c>
    </row>
    <row r="1054" spans="8:42" x14ac:dyDescent="0.3">
      <c r="H1054" s="13" t="s">
        <v>2114</v>
      </c>
      <c r="I1054" s="13" t="str">
        <v>In Stock</v>
      </c>
      <c r="J1054" s="43"/>
      <c r="AB1054" s="65">
        <v>45885</v>
      </c>
      <c r="AC1054" s="66" t="str">
        <f t="shared" si="15"/>
        <v>Overdue</v>
      </c>
      <c r="AJ1054" s="11" t="s">
        <v>4102</v>
      </c>
      <c r="AK1054" s="8">
        <v>1426220.1</v>
      </c>
      <c r="AO1054" s="13">
        <f>(Cleaned_Data!S1054)-((Cleaned_Data!S1054)*10%)</f>
        <v>173.7</v>
      </c>
      <c r="AP1054" s="13" t="str">
        <v>Safe</v>
      </c>
    </row>
    <row r="1055" spans="8:42" x14ac:dyDescent="0.3">
      <c r="H1055" s="13" t="s">
        <v>2116</v>
      </c>
      <c r="I1055" s="13" t="str">
        <v>Low Stock</v>
      </c>
      <c r="J1055" s="43"/>
      <c r="AB1055" s="65">
        <v>45913</v>
      </c>
      <c r="AC1055" s="66" t="str">
        <f t="shared" si="15"/>
        <v>OnTime</v>
      </c>
      <c r="AJ1055" s="11" t="s">
        <v>823</v>
      </c>
      <c r="AK1055" s="8">
        <v>1425933.75</v>
      </c>
      <c r="AO1055" s="13">
        <f>(Cleaned_Data!S1055)-((Cleaned_Data!S1055)*10%)</f>
        <v>14.4</v>
      </c>
      <c r="AP1055" s="13" t="str">
        <v>Risk</v>
      </c>
    </row>
    <row r="1056" spans="8:42" x14ac:dyDescent="0.3">
      <c r="H1056" s="13" t="s">
        <v>2118</v>
      </c>
      <c r="I1056" s="13" t="str">
        <v>In Stock</v>
      </c>
      <c r="J1056" s="43"/>
      <c r="AB1056" s="65">
        <v>45879</v>
      </c>
      <c r="AC1056" s="66" t="str">
        <f t="shared" si="15"/>
        <v>Overdue</v>
      </c>
      <c r="AJ1056" s="11" t="s">
        <v>2078</v>
      </c>
      <c r="AK1056" s="8">
        <v>1419868.73</v>
      </c>
      <c r="AO1056" s="13">
        <f>(Cleaned_Data!S1056)-((Cleaned_Data!S1056)*10%)</f>
        <v>173.7</v>
      </c>
      <c r="AP1056" s="13" t="str">
        <v>Safe</v>
      </c>
    </row>
    <row r="1057" spans="8:42" x14ac:dyDescent="0.3">
      <c r="H1057" s="13" t="s">
        <v>2120</v>
      </c>
      <c r="I1057" s="13" t="str">
        <v>Low Stock</v>
      </c>
      <c r="J1057" s="43"/>
      <c r="AB1057" s="65">
        <v>45865</v>
      </c>
      <c r="AC1057" s="66" t="str">
        <f t="shared" si="15"/>
        <v>Overdue</v>
      </c>
      <c r="AJ1057" s="11" t="s">
        <v>4382</v>
      </c>
      <c r="AK1057" s="8">
        <v>1416835.77</v>
      </c>
      <c r="AO1057" s="13">
        <f>(Cleaned_Data!S1057)-((Cleaned_Data!S1057)*10%)</f>
        <v>60.3</v>
      </c>
      <c r="AP1057" s="13" t="str">
        <v>Risk</v>
      </c>
    </row>
    <row r="1058" spans="8:42" x14ac:dyDescent="0.3">
      <c r="H1058" s="13" t="s">
        <v>2122</v>
      </c>
      <c r="I1058" s="13" t="str">
        <v>Low Stock</v>
      </c>
      <c r="J1058" s="43"/>
      <c r="AB1058" s="65">
        <v>45908</v>
      </c>
      <c r="AC1058" s="66" t="str">
        <f t="shared" si="15"/>
        <v>OnTime</v>
      </c>
      <c r="AJ1058" s="11" t="s">
        <v>7626</v>
      </c>
      <c r="AK1058" s="8">
        <v>1416230.0599999998</v>
      </c>
      <c r="AO1058" s="13">
        <f>(Cleaned_Data!S1058)-((Cleaned_Data!S1058)*10%)</f>
        <v>10.8</v>
      </c>
      <c r="AP1058" s="13" t="str">
        <v>Risk</v>
      </c>
    </row>
    <row r="1059" spans="8:42" x14ac:dyDescent="0.3">
      <c r="H1059" s="13" t="s">
        <v>371</v>
      </c>
      <c r="I1059" s="13" t="str">
        <v>Low Stock</v>
      </c>
      <c r="J1059" s="43"/>
      <c r="AB1059" s="65">
        <v>45914</v>
      </c>
      <c r="AC1059" s="66" t="str">
        <f t="shared" si="15"/>
        <v>OnTime</v>
      </c>
      <c r="AJ1059" s="11" t="s">
        <v>1913</v>
      </c>
      <c r="AK1059" s="8">
        <v>1416092.1500000001</v>
      </c>
      <c r="AO1059" s="13">
        <f>(Cleaned_Data!S1059)-((Cleaned_Data!S1059)*10%)</f>
        <v>0</v>
      </c>
      <c r="AP1059" s="13" t="str">
        <v>Risk</v>
      </c>
    </row>
    <row r="1060" spans="8:42" x14ac:dyDescent="0.3">
      <c r="H1060" s="13" t="s">
        <v>2125</v>
      </c>
      <c r="I1060" s="13" t="str">
        <v>In Stock</v>
      </c>
      <c r="J1060" s="43"/>
      <c r="AB1060" s="65">
        <v>45855</v>
      </c>
      <c r="AC1060" s="66" t="str">
        <f t="shared" si="15"/>
        <v>Overdue</v>
      </c>
      <c r="AJ1060" s="11" t="s">
        <v>919</v>
      </c>
      <c r="AK1060" s="8">
        <v>1415863.6800000002</v>
      </c>
      <c r="AO1060" s="13">
        <f>(Cleaned_Data!S1060)-((Cleaned_Data!S1060)*10%)</f>
        <v>92.7</v>
      </c>
      <c r="AP1060" s="13" t="str">
        <v>Safe</v>
      </c>
    </row>
    <row r="1061" spans="8:42" x14ac:dyDescent="0.3">
      <c r="H1061" s="13" t="s">
        <v>2958</v>
      </c>
      <c r="I1061" s="13" t="str">
        <v>In Stock</v>
      </c>
      <c r="J1061" s="43"/>
      <c r="AB1061" s="65">
        <v>45924</v>
      </c>
      <c r="AC1061" s="66" t="str">
        <f t="shared" si="15"/>
        <v>OnTime</v>
      </c>
      <c r="AJ1061" s="11" t="s">
        <v>4286</v>
      </c>
      <c r="AK1061" s="8">
        <v>1414613.76</v>
      </c>
      <c r="AO1061" s="13">
        <f>(Cleaned_Data!S1061)-((Cleaned_Data!S1061)*10%)</f>
        <v>152.1</v>
      </c>
      <c r="AP1061" s="13" t="str">
        <v>Safe</v>
      </c>
    </row>
    <row r="1062" spans="8:42" x14ac:dyDescent="0.3">
      <c r="H1062" s="13" t="s">
        <v>2129</v>
      </c>
      <c r="I1062" s="13" t="str">
        <v>In Stock</v>
      </c>
      <c r="J1062" s="43"/>
      <c r="AB1062" s="65">
        <v>45875</v>
      </c>
      <c r="AC1062" s="66" t="str">
        <f t="shared" si="15"/>
        <v>Overdue</v>
      </c>
      <c r="AJ1062" s="11" t="s">
        <v>2853</v>
      </c>
      <c r="AK1062" s="8">
        <v>1414553.79</v>
      </c>
      <c r="AO1062" s="13">
        <f>(Cleaned_Data!S1062)-((Cleaned_Data!S1062)*10%)</f>
        <v>179.1</v>
      </c>
      <c r="AP1062" s="13" t="str">
        <v>Safe</v>
      </c>
    </row>
    <row r="1063" spans="8:42" x14ac:dyDescent="0.3">
      <c r="H1063" s="13" t="s">
        <v>2132</v>
      </c>
      <c r="I1063" s="13" t="str">
        <v>In Stock</v>
      </c>
      <c r="J1063" s="43"/>
      <c r="AB1063" s="65">
        <v>45908</v>
      </c>
      <c r="AC1063" s="66" t="str">
        <f t="shared" si="15"/>
        <v>OnTime</v>
      </c>
      <c r="AJ1063" s="11" t="s">
        <v>695</v>
      </c>
      <c r="AK1063" s="8">
        <v>1413118.4</v>
      </c>
      <c r="AO1063" s="13">
        <f>(Cleaned_Data!S1063)-((Cleaned_Data!S1063)*10%)</f>
        <v>67.5</v>
      </c>
      <c r="AP1063" s="13" t="str">
        <v>Safe</v>
      </c>
    </row>
    <row r="1064" spans="8:42" x14ac:dyDescent="0.3">
      <c r="H1064" s="13" t="s">
        <v>2134</v>
      </c>
      <c r="I1064" s="13" t="str">
        <v>Low Stock</v>
      </c>
      <c r="J1064" s="43"/>
      <c r="AB1064" s="65">
        <v>45857</v>
      </c>
      <c r="AC1064" s="66" t="str">
        <f t="shared" si="15"/>
        <v>Overdue</v>
      </c>
      <c r="AJ1064" s="11" t="s">
        <v>3810</v>
      </c>
      <c r="AK1064" s="8">
        <v>1413004.84</v>
      </c>
      <c r="AO1064" s="13">
        <f>(Cleaned_Data!S1064)-((Cleaned_Data!S1064)*10%)</f>
        <v>21.6</v>
      </c>
      <c r="AP1064" s="13" t="str">
        <v>Risk</v>
      </c>
    </row>
    <row r="1065" spans="8:42" x14ac:dyDescent="0.3">
      <c r="H1065" s="13" t="s">
        <v>2136</v>
      </c>
      <c r="I1065" s="13" t="str">
        <v>In Stock</v>
      </c>
      <c r="J1065" s="43"/>
      <c r="AB1065" s="65">
        <v>45860</v>
      </c>
      <c r="AC1065" s="66" t="str">
        <f t="shared" si="15"/>
        <v>Overdue</v>
      </c>
      <c r="AJ1065" s="11" t="s">
        <v>4618</v>
      </c>
      <c r="AK1065" s="8">
        <v>1409118.15</v>
      </c>
      <c r="AO1065" s="13">
        <f>(Cleaned_Data!S1065)-((Cleaned_Data!S1065)*10%)</f>
        <v>105.3</v>
      </c>
      <c r="AP1065" s="13" t="str">
        <v>Safe</v>
      </c>
    </row>
    <row r="1066" spans="8:42" x14ac:dyDescent="0.3">
      <c r="H1066" s="13" t="s">
        <v>2138</v>
      </c>
      <c r="I1066" s="13" t="str">
        <v>In Stock</v>
      </c>
      <c r="J1066" s="43"/>
      <c r="AB1066" s="65">
        <v>45875</v>
      </c>
      <c r="AC1066" s="66" t="str">
        <f t="shared" si="15"/>
        <v>Overdue</v>
      </c>
      <c r="AJ1066" s="11" t="s">
        <v>4569</v>
      </c>
      <c r="AK1066" s="8">
        <v>1408131.3399999999</v>
      </c>
      <c r="AO1066" s="13">
        <f>(Cleaned_Data!S1066)-((Cleaned_Data!S1066)*10%)</f>
        <v>135.9</v>
      </c>
      <c r="AP1066" s="13" t="str">
        <v>Safe</v>
      </c>
    </row>
    <row r="1067" spans="8:42" x14ac:dyDescent="0.3">
      <c r="H1067" s="13" t="s">
        <v>2140</v>
      </c>
      <c r="I1067" s="13" t="str">
        <v>Low Stock</v>
      </c>
      <c r="J1067" s="43"/>
      <c r="AB1067" s="65">
        <v>45938</v>
      </c>
      <c r="AC1067" s="66" t="str">
        <f t="shared" si="15"/>
        <v>OnTime</v>
      </c>
      <c r="AJ1067" s="11" t="s">
        <v>5751</v>
      </c>
      <c r="AK1067" s="8">
        <v>1407596.4</v>
      </c>
      <c r="AO1067" s="13">
        <f>(Cleaned_Data!S1067)-((Cleaned_Data!S1067)*10%)</f>
        <v>0</v>
      </c>
      <c r="AP1067" s="13" t="str">
        <v>Risk</v>
      </c>
    </row>
    <row r="1068" spans="8:42" x14ac:dyDescent="0.3">
      <c r="H1068" s="13" t="s">
        <v>2142</v>
      </c>
      <c r="I1068" s="13" t="str">
        <v>In Stock</v>
      </c>
      <c r="J1068" s="43"/>
      <c r="AB1068" s="65">
        <v>45859</v>
      </c>
      <c r="AC1068" s="66" t="str">
        <f t="shared" si="15"/>
        <v>Overdue</v>
      </c>
      <c r="AJ1068" s="11" t="s">
        <v>6274</v>
      </c>
      <c r="AK1068" s="8">
        <v>1407429.0899999999</v>
      </c>
      <c r="AO1068" s="13">
        <f>(Cleaned_Data!S1068)-((Cleaned_Data!S1068)*10%)</f>
        <v>84.6</v>
      </c>
      <c r="AP1068" s="13" t="str">
        <v>Safe</v>
      </c>
    </row>
    <row r="1069" spans="8:42" x14ac:dyDescent="0.3">
      <c r="H1069" s="13" t="s">
        <v>2144</v>
      </c>
      <c r="I1069" s="13" t="str">
        <v>In Stock</v>
      </c>
      <c r="J1069" s="43"/>
      <c r="AB1069" s="65">
        <v>45890</v>
      </c>
      <c r="AC1069" s="66" t="str">
        <f t="shared" si="15"/>
        <v>Overdue</v>
      </c>
      <c r="AJ1069" s="11" t="s">
        <v>907</v>
      </c>
      <c r="AK1069" s="8">
        <v>1407296.18</v>
      </c>
      <c r="AO1069" s="13">
        <f>(Cleaned_Data!S1069)-((Cleaned_Data!S1069)*10%)</f>
        <v>77.400000000000006</v>
      </c>
      <c r="AP1069" s="13" t="str">
        <v>Safe</v>
      </c>
    </row>
    <row r="1070" spans="8:42" x14ac:dyDescent="0.3">
      <c r="H1070" s="13" t="s">
        <v>2146</v>
      </c>
      <c r="I1070" s="13" t="str">
        <v>In Stock</v>
      </c>
      <c r="J1070" s="43"/>
      <c r="AB1070" s="65">
        <v>45916</v>
      </c>
      <c r="AC1070" s="66" t="str">
        <f t="shared" si="15"/>
        <v>OnTime</v>
      </c>
      <c r="AJ1070" s="11" t="s">
        <v>7574</v>
      </c>
      <c r="AK1070" s="8">
        <v>1406665.6</v>
      </c>
      <c r="AO1070" s="13">
        <f>(Cleaned_Data!S1070)-((Cleaned_Data!S1070)*10%)</f>
        <v>79.2</v>
      </c>
      <c r="AP1070" s="13" t="str">
        <v>Risk</v>
      </c>
    </row>
    <row r="1071" spans="8:42" x14ac:dyDescent="0.3">
      <c r="H1071" s="13" t="s">
        <v>2148</v>
      </c>
      <c r="I1071" s="13" t="str">
        <v>In Stock</v>
      </c>
      <c r="J1071" s="43"/>
      <c r="AB1071" s="65">
        <v>45909</v>
      </c>
      <c r="AC1071" s="66" t="str">
        <f t="shared" si="15"/>
        <v>OnTime</v>
      </c>
      <c r="AJ1071" s="11" t="s">
        <v>839</v>
      </c>
      <c r="AK1071" s="8">
        <v>1405285.8199999998</v>
      </c>
      <c r="AO1071" s="13">
        <f>(Cleaned_Data!S1071)-((Cleaned_Data!S1071)*10%)</f>
        <v>133.19999999999999</v>
      </c>
      <c r="AP1071" s="13" t="str">
        <v>Safe</v>
      </c>
    </row>
    <row r="1072" spans="8:42" x14ac:dyDescent="0.3">
      <c r="H1072" s="13" t="s">
        <v>2150</v>
      </c>
      <c r="I1072" s="13" t="str">
        <v>In Stock</v>
      </c>
      <c r="J1072" s="43"/>
      <c r="AB1072" s="65">
        <v>45916</v>
      </c>
      <c r="AC1072" s="66" t="str">
        <f t="shared" si="15"/>
        <v>OnTime</v>
      </c>
      <c r="AJ1072" s="11" t="s">
        <v>6997</v>
      </c>
      <c r="AK1072" s="8">
        <v>1405214.4000000001</v>
      </c>
      <c r="AO1072" s="13">
        <f>(Cleaned_Data!S1072)-((Cleaned_Data!S1072)*10%)</f>
        <v>103.5</v>
      </c>
      <c r="AP1072" s="13" t="str">
        <v>Safe</v>
      </c>
    </row>
    <row r="1073" spans="8:42" x14ac:dyDescent="0.3">
      <c r="H1073" s="13" t="s">
        <v>2152</v>
      </c>
      <c r="I1073" s="13" t="str">
        <v>In Stock</v>
      </c>
      <c r="J1073" s="43"/>
      <c r="AB1073" s="65">
        <v>45890</v>
      </c>
      <c r="AC1073" s="66" t="str">
        <f t="shared" si="15"/>
        <v>Overdue</v>
      </c>
      <c r="AJ1073" s="11" t="s">
        <v>2722</v>
      </c>
      <c r="AK1073" s="8">
        <v>1405182.3</v>
      </c>
      <c r="AO1073" s="13">
        <f>(Cleaned_Data!S1073)-((Cleaned_Data!S1073)*10%)</f>
        <v>98.1</v>
      </c>
      <c r="AP1073" s="13" t="str">
        <v>Safe</v>
      </c>
    </row>
    <row r="1074" spans="8:42" x14ac:dyDescent="0.3">
      <c r="H1074" s="13" t="s">
        <v>691</v>
      </c>
      <c r="I1074" s="13" t="str">
        <v>Low Stock</v>
      </c>
      <c r="J1074" s="43"/>
      <c r="AB1074" s="65">
        <v>45881</v>
      </c>
      <c r="AC1074" s="66" t="str">
        <f t="shared" si="15"/>
        <v>Overdue</v>
      </c>
      <c r="AJ1074" s="11" t="s">
        <v>3326</v>
      </c>
      <c r="AK1074" s="8">
        <v>1404289.44</v>
      </c>
      <c r="AO1074" s="13">
        <f>(Cleaned_Data!S1074)-((Cleaned_Data!S1074)*10%)</f>
        <v>18</v>
      </c>
      <c r="AP1074" s="13" t="str">
        <v>Risk</v>
      </c>
    </row>
    <row r="1075" spans="8:42" x14ac:dyDescent="0.3">
      <c r="H1075" s="13" t="s">
        <v>2156</v>
      </c>
      <c r="I1075" s="13" t="str">
        <v>In Stock</v>
      </c>
      <c r="J1075" s="43"/>
      <c r="AB1075" s="65">
        <v>45935</v>
      </c>
      <c r="AC1075" s="66" t="str">
        <f t="shared" si="15"/>
        <v>OnTime</v>
      </c>
      <c r="AJ1075" s="11" t="s">
        <v>7558</v>
      </c>
      <c r="AK1075" s="8">
        <v>1403604.55</v>
      </c>
      <c r="AO1075" s="13">
        <f>(Cleaned_Data!S1075)-((Cleaned_Data!S1075)*10%)</f>
        <v>96.3</v>
      </c>
      <c r="AP1075" s="13" t="str">
        <v>Safe</v>
      </c>
    </row>
    <row r="1076" spans="8:42" x14ac:dyDescent="0.3">
      <c r="H1076" s="13" t="s">
        <v>2158</v>
      </c>
      <c r="I1076" s="13" t="str">
        <v>Low Stock</v>
      </c>
      <c r="J1076" s="43"/>
      <c r="AB1076" s="65">
        <v>45934</v>
      </c>
      <c r="AC1076" s="66" t="str">
        <f t="shared" si="15"/>
        <v>OnTime</v>
      </c>
      <c r="AJ1076" s="11" t="s">
        <v>6334</v>
      </c>
      <c r="AK1076" s="8">
        <v>1402379.1</v>
      </c>
      <c r="AO1076" s="13">
        <f>(Cleaned_Data!S1076)-((Cleaned_Data!S1076)*10%)</f>
        <v>15.3</v>
      </c>
      <c r="AP1076" s="13" t="str">
        <v>Risk</v>
      </c>
    </row>
    <row r="1077" spans="8:42" x14ac:dyDescent="0.3">
      <c r="H1077" s="13" t="s">
        <v>689</v>
      </c>
      <c r="I1077" s="13" t="str">
        <v>In Stock</v>
      </c>
      <c r="J1077" s="43"/>
      <c r="AB1077" s="65">
        <v>45930</v>
      </c>
      <c r="AC1077" s="66" t="str">
        <f t="shared" si="15"/>
        <v>OnTime</v>
      </c>
      <c r="AJ1077" s="11" t="s">
        <v>847</v>
      </c>
      <c r="AK1077" s="8">
        <v>1402245.73</v>
      </c>
      <c r="AO1077" s="13">
        <f>(Cleaned_Data!S1077)-((Cleaned_Data!S1077)*10%)</f>
        <v>92.7</v>
      </c>
      <c r="AP1077" s="13" t="str">
        <v>Safe</v>
      </c>
    </row>
    <row r="1078" spans="8:42" x14ac:dyDescent="0.3">
      <c r="H1078" s="13" t="s">
        <v>2161</v>
      </c>
      <c r="I1078" s="13" t="str">
        <v>In Stock</v>
      </c>
      <c r="J1078" s="43"/>
      <c r="AB1078" s="65">
        <v>45885</v>
      </c>
      <c r="AC1078" s="66" t="str">
        <f t="shared" si="15"/>
        <v>Overdue</v>
      </c>
      <c r="AJ1078" s="11" t="s">
        <v>3920</v>
      </c>
      <c r="AK1078" s="8">
        <v>1401363.3499999999</v>
      </c>
      <c r="AO1078" s="13">
        <f>(Cleaned_Data!S1078)-((Cleaned_Data!S1078)*10%)</f>
        <v>123.3</v>
      </c>
      <c r="AP1078" s="13" t="str">
        <v>Safe</v>
      </c>
    </row>
    <row r="1079" spans="8:42" x14ac:dyDescent="0.3">
      <c r="H1079" s="13" t="s">
        <v>2163</v>
      </c>
      <c r="I1079" s="13" t="str">
        <v>Low Stock</v>
      </c>
      <c r="J1079" s="43"/>
      <c r="AB1079" s="65">
        <v>45904</v>
      </c>
      <c r="AC1079" s="66" t="str">
        <f t="shared" si="15"/>
        <v>OnTime</v>
      </c>
      <c r="AJ1079" s="11" t="s">
        <v>1915</v>
      </c>
      <c r="AK1079" s="8">
        <v>1399347.88</v>
      </c>
      <c r="AO1079" s="13">
        <f>(Cleaned_Data!S1079)-((Cleaned_Data!S1079)*10%)</f>
        <v>54</v>
      </c>
      <c r="AP1079" s="13" t="str">
        <v>Risk</v>
      </c>
    </row>
    <row r="1080" spans="8:42" x14ac:dyDescent="0.3">
      <c r="H1080" s="13" t="s">
        <v>2165</v>
      </c>
      <c r="I1080" s="13" t="str">
        <v>Low Stock</v>
      </c>
      <c r="J1080" s="43"/>
      <c r="AB1080" s="65">
        <v>45864</v>
      </c>
      <c r="AC1080" s="66" t="str">
        <f t="shared" si="15"/>
        <v>Overdue</v>
      </c>
      <c r="AJ1080" s="11" t="s">
        <v>2989</v>
      </c>
      <c r="AK1080" s="8">
        <v>1398230.43</v>
      </c>
      <c r="AO1080" s="13">
        <f>(Cleaned_Data!S1080)-((Cleaned_Data!S1080)*10%)</f>
        <v>48.6</v>
      </c>
      <c r="AP1080" s="13" t="str">
        <v>Risk</v>
      </c>
    </row>
    <row r="1081" spans="8:42" x14ac:dyDescent="0.3">
      <c r="H1081" s="13" t="s">
        <v>2167</v>
      </c>
      <c r="I1081" s="13" t="str">
        <v>Low Stock</v>
      </c>
      <c r="J1081" s="43"/>
      <c r="AB1081" s="65">
        <v>45925</v>
      </c>
      <c r="AC1081" s="66" t="str">
        <f t="shared" si="15"/>
        <v>OnTime</v>
      </c>
      <c r="AJ1081" s="11" t="s">
        <v>1562</v>
      </c>
      <c r="AK1081" s="8">
        <v>1396925.71</v>
      </c>
      <c r="AO1081" s="13">
        <f>(Cleaned_Data!S1081)-((Cleaned_Data!S1081)*10%)</f>
        <v>0</v>
      </c>
      <c r="AP1081" s="13" t="str">
        <v>Risk</v>
      </c>
    </row>
    <row r="1082" spans="8:42" x14ac:dyDescent="0.3">
      <c r="H1082" s="13" t="s">
        <v>2169</v>
      </c>
      <c r="I1082" s="13" t="str">
        <v>In Stock</v>
      </c>
      <c r="J1082" s="43"/>
      <c r="AB1082" s="65">
        <v>45938</v>
      </c>
      <c r="AC1082" s="66" t="str">
        <f t="shared" si="15"/>
        <v>OnTime</v>
      </c>
      <c r="AJ1082" s="11" t="s">
        <v>1839</v>
      </c>
      <c r="AK1082" s="8">
        <v>1393763.8800000001</v>
      </c>
      <c r="AO1082" s="13">
        <f>(Cleaned_Data!S1082)-((Cleaned_Data!S1082)*10%)</f>
        <v>92.7</v>
      </c>
      <c r="AP1082" s="13" t="str">
        <v>Safe</v>
      </c>
    </row>
    <row r="1083" spans="8:42" x14ac:dyDescent="0.3">
      <c r="H1083" s="13" t="s">
        <v>2171</v>
      </c>
      <c r="I1083" s="13" t="str">
        <v>In Stock</v>
      </c>
      <c r="J1083" s="43"/>
      <c r="AB1083" s="65">
        <v>45940</v>
      </c>
      <c r="AC1083" s="66" t="str">
        <f t="shared" si="15"/>
        <v>OnTime</v>
      </c>
      <c r="AJ1083" s="11" t="s">
        <v>613</v>
      </c>
      <c r="AK1083" s="8">
        <v>1392282.75</v>
      </c>
      <c r="AO1083" s="13">
        <f>(Cleaned_Data!S1083)-((Cleaned_Data!S1083)*10%)</f>
        <v>96.3</v>
      </c>
      <c r="AP1083" s="13" t="str">
        <v>Safe</v>
      </c>
    </row>
    <row r="1084" spans="8:42" x14ac:dyDescent="0.3">
      <c r="H1084" s="13" t="s">
        <v>2173</v>
      </c>
      <c r="I1084" s="13" t="str">
        <v>In Stock</v>
      </c>
      <c r="J1084" s="43"/>
      <c r="AB1084" s="65">
        <v>45873</v>
      </c>
      <c r="AC1084" s="66" t="str">
        <f t="shared" si="15"/>
        <v>Overdue</v>
      </c>
      <c r="AJ1084" s="11" t="s">
        <v>5764</v>
      </c>
      <c r="AK1084" s="8">
        <v>1391277.4</v>
      </c>
      <c r="AO1084" s="13">
        <f>(Cleaned_Data!S1084)-((Cleaned_Data!S1084)*10%)</f>
        <v>179.1</v>
      </c>
      <c r="AP1084" s="13" t="str">
        <v>Safe</v>
      </c>
    </row>
    <row r="1085" spans="8:42" x14ac:dyDescent="0.3">
      <c r="H1085" s="13" t="s">
        <v>1861</v>
      </c>
      <c r="I1085" s="13" t="str">
        <v>Low Stock</v>
      </c>
      <c r="J1085" s="43"/>
      <c r="AB1085" s="65">
        <v>45910</v>
      </c>
      <c r="AC1085" s="66" t="str">
        <f t="shared" si="15"/>
        <v>OnTime</v>
      </c>
      <c r="AJ1085" s="11" t="s">
        <v>5256</v>
      </c>
      <c r="AK1085" s="8">
        <v>1389486</v>
      </c>
      <c r="AO1085" s="13">
        <f>(Cleaned_Data!S1085)-((Cleaned_Data!S1085)*10%)</f>
        <v>0</v>
      </c>
      <c r="AP1085" s="13" t="str">
        <v>Risk</v>
      </c>
    </row>
    <row r="1086" spans="8:42" x14ac:dyDescent="0.3">
      <c r="H1086" s="13" t="s">
        <v>1720</v>
      </c>
      <c r="I1086" s="13" t="str">
        <v>In Stock</v>
      </c>
      <c r="J1086" s="43"/>
      <c r="AB1086" s="65">
        <v>45904</v>
      </c>
      <c r="AC1086" s="66" t="str">
        <f t="shared" si="15"/>
        <v>OnTime</v>
      </c>
      <c r="AJ1086" s="11" t="s">
        <v>2639</v>
      </c>
      <c r="AK1086" s="8">
        <v>1389076.7999999998</v>
      </c>
      <c r="AO1086" s="13">
        <f>(Cleaned_Data!S1086)-((Cleaned_Data!S1086)*10%)</f>
        <v>164.7</v>
      </c>
      <c r="AP1086" s="13" t="str">
        <v>Safe</v>
      </c>
    </row>
    <row r="1087" spans="8:42" x14ac:dyDescent="0.3">
      <c r="H1087" s="13" t="s">
        <v>1809</v>
      </c>
      <c r="I1087" s="13" t="str">
        <v>Low Stock</v>
      </c>
      <c r="J1087" s="43"/>
      <c r="AB1087" s="65">
        <v>45866</v>
      </c>
      <c r="AC1087" s="66" t="str">
        <f t="shared" si="15"/>
        <v>Overdue</v>
      </c>
      <c r="AJ1087" s="11" t="s">
        <v>1168</v>
      </c>
      <c r="AK1087" s="8">
        <v>1387482.47</v>
      </c>
      <c r="AO1087" s="13">
        <f>(Cleaned_Data!S1087)-((Cleaned_Data!S1087)*10%)</f>
        <v>79.2</v>
      </c>
      <c r="AP1087" s="13" t="str">
        <v>Risk</v>
      </c>
    </row>
    <row r="1088" spans="8:42" x14ac:dyDescent="0.3">
      <c r="H1088" s="13" t="s">
        <v>2179</v>
      </c>
      <c r="I1088" s="13" t="str">
        <v>In Stock</v>
      </c>
      <c r="J1088" s="43"/>
      <c r="AB1088" s="65">
        <v>45879</v>
      </c>
      <c r="AC1088" s="66" t="str">
        <f t="shared" si="15"/>
        <v>Overdue</v>
      </c>
      <c r="AJ1088" s="11" t="s">
        <v>2256</v>
      </c>
      <c r="AK1088" s="8">
        <v>1384246.11</v>
      </c>
      <c r="AO1088" s="13">
        <f>(Cleaned_Data!S1088)-((Cleaned_Data!S1088)*10%)</f>
        <v>35.1</v>
      </c>
      <c r="AP1088" s="13" t="str">
        <v>Safe</v>
      </c>
    </row>
    <row r="1089" spans="8:42" x14ac:dyDescent="0.3">
      <c r="H1089" s="13" t="s">
        <v>7468</v>
      </c>
      <c r="I1089" s="13" t="str">
        <v>Low Stock</v>
      </c>
      <c r="J1089" s="43"/>
      <c r="AB1089" s="65">
        <v>45905</v>
      </c>
      <c r="AC1089" s="66" t="str">
        <f t="shared" si="15"/>
        <v>OnTime</v>
      </c>
      <c r="AJ1089" s="11" t="s">
        <v>6007</v>
      </c>
      <c r="AK1089" s="8">
        <v>1378916.56</v>
      </c>
      <c r="AO1089" s="13">
        <f>(Cleaned_Data!S1089)-((Cleaned_Data!S1089)*10%)</f>
        <v>14.4</v>
      </c>
      <c r="AP1089" s="13" t="str">
        <v>Risk</v>
      </c>
    </row>
    <row r="1090" spans="8:42" x14ac:dyDescent="0.3">
      <c r="H1090" s="13" t="s">
        <v>2185</v>
      </c>
      <c r="I1090" s="13" t="str">
        <v>In Stock</v>
      </c>
      <c r="J1090" s="43"/>
      <c r="AB1090" s="65">
        <v>45918</v>
      </c>
      <c r="AC1090" s="66" t="str">
        <f t="shared" si="15"/>
        <v>OnTime</v>
      </c>
      <c r="AJ1090" s="11" t="s">
        <v>253</v>
      </c>
      <c r="AK1090" s="8">
        <v>1376287.81</v>
      </c>
      <c r="AO1090" s="13">
        <f>(Cleaned_Data!S1090)-((Cleaned_Data!S1090)*10%)</f>
        <v>148.5</v>
      </c>
      <c r="AP1090" s="13" t="str">
        <v>Safe</v>
      </c>
    </row>
    <row r="1091" spans="8:42" x14ac:dyDescent="0.3">
      <c r="H1091" s="13" t="s">
        <v>2188</v>
      </c>
      <c r="I1091" s="13" t="str">
        <v>Low Stock</v>
      </c>
      <c r="J1091" s="43"/>
      <c r="AB1091" s="65">
        <v>45885</v>
      </c>
      <c r="AC1091" s="66" t="str">
        <f t="shared" ref="AC1091:AC1154" si="16">IF(AB1091="","No Date", IF(AB1091&lt;$AC$1,"Overdue","OnTime"))</f>
        <v>Overdue</v>
      </c>
      <c r="AJ1091" s="11" t="s">
        <v>390</v>
      </c>
      <c r="AK1091" s="8">
        <v>1376141.9500000002</v>
      </c>
      <c r="AO1091" s="13">
        <f>(Cleaned_Data!S1091)-((Cleaned_Data!S1091)*10%)</f>
        <v>23.4</v>
      </c>
      <c r="AP1091" s="13" t="str">
        <v>Risk</v>
      </c>
    </row>
    <row r="1092" spans="8:42" x14ac:dyDescent="0.3">
      <c r="H1092" s="13" t="s">
        <v>671</v>
      </c>
      <c r="I1092" s="13" t="str">
        <v>In Stock</v>
      </c>
      <c r="J1092" s="43"/>
      <c r="AB1092" s="65">
        <v>45930</v>
      </c>
      <c r="AC1092" s="66" t="str">
        <f t="shared" si="16"/>
        <v>OnTime</v>
      </c>
      <c r="AJ1092" s="11" t="s">
        <v>982</v>
      </c>
      <c r="AK1092" s="8">
        <v>1375483.6600000001</v>
      </c>
      <c r="AO1092" s="13">
        <f>(Cleaned_Data!S1092)-((Cleaned_Data!S1092)*10%)</f>
        <v>145.80000000000001</v>
      </c>
      <c r="AP1092" s="13" t="str">
        <v>Safe</v>
      </c>
    </row>
    <row r="1093" spans="8:42" x14ac:dyDescent="0.3">
      <c r="H1093" s="13" t="s">
        <v>2191</v>
      </c>
      <c r="I1093" s="13" t="str">
        <v>In Stock</v>
      </c>
      <c r="J1093" s="43"/>
      <c r="AB1093" s="65">
        <v>45911</v>
      </c>
      <c r="AC1093" s="66" t="str">
        <f t="shared" si="16"/>
        <v>OnTime</v>
      </c>
      <c r="AJ1093" s="11" t="s">
        <v>5303</v>
      </c>
      <c r="AK1093" s="8">
        <v>1375384.9200000002</v>
      </c>
      <c r="AO1093" s="13">
        <f>(Cleaned_Data!S1093)-((Cleaned_Data!S1093)*10%)</f>
        <v>135</v>
      </c>
      <c r="AP1093" s="13" t="str">
        <v>Safe</v>
      </c>
    </row>
    <row r="1094" spans="8:42" x14ac:dyDescent="0.3">
      <c r="H1094" s="13" t="s">
        <v>1446</v>
      </c>
      <c r="I1094" s="13" t="str">
        <v>Low Stock</v>
      </c>
      <c r="J1094" s="43"/>
      <c r="AB1094" s="65">
        <v>45915</v>
      </c>
      <c r="AC1094" s="66" t="str">
        <f t="shared" si="16"/>
        <v>OnTime</v>
      </c>
      <c r="AJ1094" s="11" t="s">
        <v>504</v>
      </c>
      <c r="AK1094" s="8">
        <v>1373796.8800000001</v>
      </c>
      <c r="AO1094" s="13">
        <f>(Cleaned_Data!S1094)-((Cleaned_Data!S1094)*10%)</f>
        <v>17.100000000000001</v>
      </c>
      <c r="AP1094" s="13" t="str">
        <v>Risk</v>
      </c>
    </row>
    <row r="1095" spans="8:42" x14ac:dyDescent="0.3">
      <c r="H1095" s="13" t="s">
        <v>2194</v>
      </c>
      <c r="I1095" s="13" t="str">
        <v>In Stock</v>
      </c>
      <c r="J1095" s="43"/>
      <c r="AB1095" s="65">
        <v>45898</v>
      </c>
      <c r="AC1095" s="66" t="str">
        <f t="shared" si="16"/>
        <v>Overdue</v>
      </c>
      <c r="AJ1095" s="11" t="s">
        <v>3099</v>
      </c>
      <c r="AK1095" s="8">
        <v>1373514.6500000001</v>
      </c>
      <c r="AO1095" s="13">
        <f>(Cleaned_Data!S1095)-((Cleaned_Data!S1095)*10%)</f>
        <v>117.9</v>
      </c>
      <c r="AP1095" s="13" t="str">
        <v>Safe</v>
      </c>
    </row>
    <row r="1096" spans="8:42" x14ac:dyDescent="0.3">
      <c r="H1096" s="13" t="s">
        <v>2196</v>
      </c>
      <c r="I1096" s="13" t="str">
        <v>In Stock</v>
      </c>
      <c r="J1096" s="43"/>
      <c r="AB1096" s="65">
        <v>45933</v>
      </c>
      <c r="AC1096" s="66" t="str">
        <f t="shared" si="16"/>
        <v>OnTime</v>
      </c>
      <c r="AJ1096" s="11" t="s">
        <v>5016</v>
      </c>
      <c r="AK1096" s="8">
        <v>1371108.75</v>
      </c>
      <c r="AO1096" s="13">
        <f>(Cleaned_Data!S1096)-((Cleaned_Data!S1096)*10%)</f>
        <v>16.2</v>
      </c>
      <c r="AP1096" s="13" t="str">
        <v>Safe</v>
      </c>
    </row>
    <row r="1097" spans="8:42" x14ac:dyDescent="0.3">
      <c r="H1097" s="13" t="s">
        <v>2198</v>
      </c>
      <c r="I1097" s="13" t="str">
        <v>In Stock</v>
      </c>
      <c r="J1097" s="43"/>
      <c r="AB1097" s="65">
        <v>45892</v>
      </c>
      <c r="AC1097" s="66" t="str">
        <f t="shared" si="16"/>
        <v>Overdue</v>
      </c>
      <c r="AJ1097" s="11" t="s">
        <v>4788</v>
      </c>
      <c r="AK1097" s="8">
        <v>1368005.5</v>
      </c>
      <c r="AO1097" s="13">
        <f>(Cleaned_Data!S1097)-((Cleaned_Data!S1097)*10%)</f>
        <v>145.80000000000001</v>
      </c>
      <c r="AP1097" s="13" t="str">
        <v>Safe</v>
      </c>
    </row>
    <row r="1098" spans="8:42" x14ac:dyDescent="0.3">
      <c r="H1098" s="13" t="s">
        <v>911</v>
      </c>
      <c r="I1098" s="13" t="str">
        <v>In Stock</v>
      </c>
      <c r="J1098" s="43"/>
      <c r="AB1098" s="65">
        <v>45921</v>
      </c>
      <c r="AC1098" s="66" t="str">
        <f t="shared" si="16"/>
        <v>OnTime</v>
      </c>
      <c r="AJ1098" s="11" t="s">
        <v>1738</v>
      </c>
      <c r="AK1098" s="8">
        <v>1367699.35</v>
      </c>
      <c r="AO1098" s="13">
        <f>(Cleaned_Data!S1098)-((Cleaned_Data!S1098)*10%)</f>
        <v>145.80000000000001</v>
      </c>
      <c r="AP1098" s="13" t="str">
        <v>Safe</v>
      </c>
    </row>
    <row r="1099" spans="8:42" x14ac:dyDescent="0.3">
      <c r="H1099" s="13" t="s">
        <v>2201</v>
      </c>
      <c r="I1099" s="13" t="str">
        <v>In Stock</v>
      </c>
      <c r="J1099" s="43"/>
      <c r="AB1099" s="65">
        <v>45906</v>
      </c>
      <c r="AC1099" s="66" t="str">
        <f t="shared" si="16"/>
        <v>OnTime</v>
      </c>
      <c r="AJ1099" s="11" t="s">
        <v>1096</v>
      </c>
      <c r="AK1099" s="8">
        <v>1365311.61</v>
      </c>
      <c r="AO1099" s="13">
        <f>(Cleaned_Data!S1099)-((Cleaned_Data!S1099)*10%)</f>
        <v>135.9</v>
      </c>
      <c r="AP1099" s="13" t="str">
        <v>Safe</v>
      </c>
    </row>
    <row r="1100" spans="8:42" x14ac:dyDescent="0.3">
      <c r="H1100" s="13" t="s">
        <v>2203</v>
      </c>
      <c r="I1100" s="13" t="str">
        <v>In Stock</v>
      </c>
      <c r="J1100" s="43"/>
      <c r="AB1100" s="65">
        <v>45875</v>
      </c>
      <c r="AC1100" s="66" t="str">
        <f t="shared" si="16"/>
        <v>Overdue</v>
      </c>
      <c r="AJ1100" s="11" t="s">
        <v>3156</v>
      </c>
      <c r="AK1100" s="8">
        <v>1365025.52</v>
      </c>
      <c r="AO1100" s="13">
        <f>(Cleaned_Data!S1100)-((Cleaned_Data!S1100)*10%)</f>
        <v>57.6</v>
      </c>
      <c r="AP1100" s="13" t="str">
        <v>Safe</v>
      </c>
    </row>
    <row r="1101" spans="8:42" x14ac:dyDescent="0.3">
      <c r="H1101" s="13" t="s">
        <v>2205</v>
      </c>
      <c r="I1101" s="13" t="str">
        <v>In Stock</v>
      </c>
      <c r="J1101" s="43"/>
      <c r="AB1101" s="65">
        <v>45859</v>
      </c>
      <c r="AC1101" s="66" t="str">
        <f t="shared" si="16"/>
        <v>Overdue</v>
      </c>
      <c r="AJ1101" s="11" t="s">
        <v>1689</v>
      </c>
      <c r="AK1101" s="8">
        <v>1360503.54</v>
      </c>
      <c r="AO1101" s="13">
        <f>(Cleaned_Data!S1101)-((Cleaned_Data!S1101)*10%)</f>
        <v>99.9</v>
      </c>
      <c r="AP1101" s="13" t="str">
        <v>Safe</v>
      </c>
    </row>
    <row r="1102" spans="8:42" x14ac:dyDescent="0.3">
      <c r="H1102" s="13" t="s">
        <v>2207</v>
      </c>
      <c r="I1102" s="13" t="str">
        <v>Low Stock</v>
      </c>
      <c r="J1102" s="43"/>
      <c r="AB1102" s="65">
        <v>45926</v>
      </c>
      <c r="AC1102" s="66" t="str">
        <f t="shared" si="16"/>
        <v>OnTime</v>
      </c>
      <c r="AJ1102" s="11" t="s">
        <v>1102</v>
      </c>
      <c r="AK1102" s="8">
        <v>1360400.8599999999</v>
      </c>
      <c r="AO1102" s="13">
        <f>(Cleaned_Data!S1102)-((Cleaned_Data!S1102)*10%)</f>
        <v>35.1</v>
      </c>
      <c r="AP1102" s="13" t="str">
        <v>Risk</v>
      </c>
    </row>
    <row r="1103" spans="8:42" x14ac:dyDescent="0.3">
      <c r="H1103" s="13" t="s">
        <v>2210</v>
      </c>
      <c r="I1103" s="13" t="str">
        <v>In Stock</v>
      </c>
      <c r="J1103" s="43"/>
      <c r="AB1103" s="65">
        <v>45861</v>
      </c>
      <c r="AC1103" s="66" t="str">
        <f t="shared" si="16"/>
        <v>Overdue</v>
      </c>
      <c r="AJ1103" s="11" t="s">
        <v>4751</v>
      </c>
      <c r="AK1103" s="8">
        <v>1359558.24</v>
      </c>
      <c r="AO1103" s="13">
        <f>(Cleaned_Data!S1103)-((Cleaned_Data!S1103)*10%)</f>
        <v>27</v>
      </c>
      <c r="AP1103" s="13" t="str">
        <v>Safe</v>
      </c>
    </row>
    <row r="1104" spans="8:42" x14ac:dyDescent="0.3">
      <c r="H1104" s="13" t="s">
        <v>2212</v>
      </c>
      <c r="I1104" s="13" t="str">
        <v>Low Stock</v>
      </c>
      <c r="J1104" s="43"/>
      <c r="AB1104" s="65">
        <v>45859</v>
      </c>
      <c r="AC1104" s="66" t="str">
        <f t="shared" si="16"/>
        <v>Overdue</v>
      </c>
      <c r="AJ1104" s="11" t="s">
        <v>2712</v>
      </c>
      <c r="AK1104" s="8">
        <v>1357855.52</v>
      </c>
      <c r="AO1104" s="13">
        <f>(Cleaned_Data!S1104)-((Cleaned_Data!S1104)*10%)</f>
        <v>12.6</v>
      </c>
      <c r="AP1104" s="13" t="str">
        <v>Risk</v>
      </c>
    </row>
    <row r="1105" spans="8:42" x14ac:dyDescent="0.3">
      <c r="H1105" s="13" t="s">
        <v>2214</v>
      </c>
      <c r="I1105" s="13" t="str">
        <v>Low Stock</v>
      </c>
      <c r="J1105" s="43"/>
      <c r="AB1105" s="65">
        <v>45929</v>
      </c>
      <c r="AC1105" s="66" t="str">
        <f t="shared" si="16"/>
        <v>OnTime</v>
      </c>
      <c r="AJ1105" s="11" t="s">
        <v>1992</v>
      </c>
      <c r="AK1105" s="8">
        <v>1355694.0599999998</v>
      </c>
      <c r="AO1105" s="13">
        <f>(Cleaned_Data!S1105)-((Cleaned_Data!S1105)*10%)</f>
        <v>39.6</v>
      </c>
      <c r="AP1105" s="13" t="str">
        <v>Risk</v>
      </c>
    </row>
    <row r="1106" spans="8:42" x14ac:dyDescent="0.3">
      <c r="H1106" s="13" t="s">
        <v>1655</v>
      </c>
      <c r="I1106" s="13" t="str">
        <v>In Stock</v>
      </c>
      <c r="J1106" s="43"/>
      <c r="AB1106" s="65">
        <v>45866</v>
      </c>
      <c r="AC1106" s="66" t="str">
        <f t="shared" si="16"/>
        <v>Overdue</v>
      </c>
      <c r="AJ1106" s="11" t="s">
        <v>7500</v>
      </c>
      <c r="AK1106" s="8">
        <v>1355531.0999999999</v>
      </c>
      <c r="AO1106" s="13">
        <f>(Cleaned_Data!S1106)-((Cleaned_Data!S1106)*10%)</f>
        <v>96.3</v>
      </c>
      <c r="AP1106" s="13" t="str">
        <v>Safe</v>
      </c>
    </row>
    <row r="1107" spans="8:42" x14ac:dyDescent="0.3">
      <c r="H1107" s="13" t="s">
        <v>2217</v>
      </c>
      <c r="I1107" s="13" t="str">
        <v>In Stock</v>
      </c>
      <c r="J1107" s="43"/>
      <c r="AB1107" s="65">
        <v>45922</v>
      </c>
      <c r="AC1107" s="66" t="str">
        <f t="shared" si="16"/>
        <v>OnTime</v>
      </c>
      <c r="AJ1107" s="11" t="s">
        <v>4495</v>
      </c>
      <c r="AK1107" s="8">
        <v>1353850.02</v>
      </c>
      <c r="AO1107" s="13">
        <f>(Cleaned_Data!S1107)-((Cleaned_Data!S1107)*10%)</f>
        <v>130.5</v>
      </c>
      <c r="AP1107" s="13" t="str">
        <v>Safe</v>
      </c>
    </row>
    <row r="1108" spans="8:42" x14ac:dyDescent="0.3">
      <c r="H1108" s="13" t="s">
        <v>2219</v>
      </c>
      <c r="I1108" s="13" t="str">
        <v>Low Stock</v>
      </c>
      <c r="J1108" s="43"/>
      <c r="AB1108" s="65">
        <v>45896</v>
      </c>
      <c r="AC1108" s="66" t="str">
        <f t="shared" si="16"/>
        <v>Overdue</v>
      </c>
      <c r="AJ1108" s="11" t="s">
        <v>2650</v>
      </c>
      <c r="AK1108" s="8">
        <v>1351537.98</v>
      </c>
      <c r="AO1108" s="13">
        <f>(Cleaned_Data!S1108)-((Cleaned_Data!S1108)*10%)</f>
        <v>53.1</v>
      </c>
      <c r="AP1108" s="13" t="str">
        <v>Risk</v>
      </c>
    </row>
    <row r="1109" spans="8:42" x14ac:dyDescent="0.3">
      <c r="H1109" s="13" t="s">
        <v>2221</v>
      </c>
      <c r="I1109" s="13" t="str">
        <v>In Stock</v>
      </c>
      <c r="J1109" s="43"/>
      <c r="AB1109" s="65">
        <v>45854</v>
      </c>
      <c r="AC1109" s="66" t="str">
        <f t="shared" si="16"/>
        <v>Overdue</v>
      </c>
      <c r="AJ1109" s="11" t="s">
        <v>5018</v>
      </c>
      <c r="AK1109" s="8">
        <v>1351262.6400000001</v>
      </c>
      <c r="AO1109" s="13">
        <f>(Cleaned_Data!S1109)-((Cleaned_Data!S1109)*10%)</f>
        <v>176.4</v>
      </c>
      <c r="AP1109" s="13" t="str">
        <v>Safe</v>
      </c>
    </row>
    <row r="1110" spans="8:42" x14ac:dyDescent="0.3">
      <c r="H1110" s="13" t="s">
        <v>2224</v>
      </c>
      <c r="I1110" s="13" t="str">
        <v>Low Stock</v>
      </c>
      <c r="J1110" s="43"/>
      <c r="AB1110" s="65">
        <v>45895</v>
      </c>
      <c r="AC1110" s="66" t="str">
        <f t="shared" si="16"/>
        <v>Overdue</v>
      </c>
      <c r="AJ1110" s="11" t="s">
        <v>2870</v>
      </c>
      <c r="AK1110" s="8">
        <v>1350341.9000000001</v>
      </c>
      <c r="AO1110" s="13">
        <f>(Cleaned_Data!S1110)-((Cleaned_Data!S1110)*10%)</f>
        <v>0</v>
      </c>
      <c r="AP1110" s="13" t="str">
        <v>Risk</v>
      </c>
    </row>
    <row r="1111" spans="8:42" x14ac:dyDescent="0.3">
      <c r="H1111" s="13" t="s">
        <v>2226</v>
      </c>
      <c r="I1111" s="13" t="str">
        <v>In Stock</v>
      </c>
      <c r="J1111" s="43"/>
      <c r="AB1111" s="65">
        <v>45895</v>
      </c>
      <c r="AC1111" s="66" t="str">
        <f t="shared" si="16"/>
        <v>Overdue</v>
      </c>
      <c r="AJ1111" s="11" t="s">
        <v>90</v>
      </c>
      <c r="AK1111" s="8">
        <v>1350265.32</v>
      </c>
      <c r="AO1111" s="13">
        <f>(Cleaned_Data!S1111)-((Cleaned_Data!S1111)*10%)</f>
        <v>85.5</v>
      </c>
      <c r="AP1111" s="13" t="str">
        <v>Risk</v>
      </c>
    </row>
    <row r="1112" spans="8:42" x14ac:dyDescent="0.3">
      <c r="H1112" s="13" t="s">
        <v>2228</v>
      </c>
      <c r="I1112" s="13" t="str">
        <v>In Stock</v>
      </c>
      <c r="J1112" s="43"/>
      <c r="AB1112" s="65">
        <v>45888</v>
      </c>
      <c r="AC1112" s="66" t="str">
        <f t="shared" si="16"/>
        <v>Overdue</v>
      </c>
      <c r="AJ1112" s="11" t="s">
        <v>3893</v>
      </c>
      <c r="AK1112" s="8">
        <v>1350216.97</v>
      </c>
      <c r="AO1112" s="13">
        <f>(Cleaned_Data!S1112)-((Cleaned_Data!S1112)*10%)</f>
        <v>107.1</v>
      </c>
      <c r="AP1112" s="13" t="str">
        <v>Safe</v>
      </c>
    </row>
    <row r="1113" spans="8:42" x14ac:dyDescent="0.3">
      <c r="H1113" s="13" t="s">
        <v>2230</v>
      </c>
      <c r="I1113" s="13" t="str">
        <v>In Stock</v>
      </c>
      <c r="J1113" s="43"/>
      <c r="AB1113" s="65">
        <v>45853</v>
      </c>
      <c r="AC1113" s="66" t="str">
        <f t="shared" si="16"/>
        <v>Overdue</v>
      </c>
      <c r="AJ1113" s="11" t="s">
        <v>6030</v>
      </c>
      <c r="AK1113" s="8">
        <v>1349942.52</v>
      </c>
      <c r="AO1113" s="13">
        <f>(Cleaned_Data!S1113)-((Cleaned_Data!S1113)*10%)</f>
        <v>37.799999999999997</v>
      </c>
      <c r="AP1113" s="13" t="str">
        <v>Safe</v>
      </c>
    </row>
    <row r="1114" spans="8:42" x14ac:dyDescent="0.3">
      <c r="H1114" s="13" t="s">
        <v>2232</v>
      </c>
      <c r="I1114" s="13" t="str">
        <v>In Stock</v>
      </c>
      <c r="J1114" s="43"/>
      <c r="AB1114" s="65">
        <v>45904</v>
      </c>
      <c r="AC1114" s="66" t="str">
        <f t="shared" si="16"/>
        <v>OnTime</v>
      </c>
      <c r="AJ1114" s="11" t="s">
        <v>711</v>
      </c>
      <c r="AK1114" s="8">
        <v>1348737.4800000002</v>
      </c>
      <c r="AO1114" s="13">
        <f>(Cleaned_Data!S1114)-((Cleaned_Data!S1114)*10%)</f>
        <v>175.5</v>
      </c>
      <c r="AP1114" s="13" t="str">
        <v>Safe</v>
      </c>
    </row>
    <row r="1115" spans="8:42" x14ac:dyDescent="0.3">
      <c r="H1115" s="13" t="s">
        <v>2234</v>
      </c>
      <c r="I1115" s="13" t="str">
        <v>In Stock</v>
      </c>
      <c r="J1115" s="43"/>
      <c r="AB1115" s="65">
        <v>45886</v>
      </c>
      <c r="AC1115" s="66" t="str">
        <f t="shared" si="16"/>
        <v>Overdue</v>
      </c>
      <c r="AJ1115" s="11" t="s">
        <v>4945</v>
      </c>
      <c r="AK1115" s="8">
        <v>1346722.33</v>
      </c>
      <c r="AO1115" s="13">
        <f>(Cleaned_Data!S1115)-((Cleaned_Data!S1115)*10%)</f>
        <v>177.3</v>
      </c>
      <c r="AP1115" s="13" t="str">
        <v>Safe</v>
      </c>
    </row>
    <row r="1116" spans="8:42" x14ac:dyDescent="0.3">
      <c r="H1116" s="13" t="s">
        <v>2236</v>
      </c>
      <c r="I1116" s="13" t="str">
        <v>Low Stock</v>
      </c>
      <c r="J1116" s="43"/>
      <c r="AB1116" s="65">
        <v>45899</v>
      </c>
      <c r="AC1116" s="66" t="str">
        <f t="shared" si="16"/>
        <v>Overdue</v>
      </c>
      <c r="AJ1116" s="11" t="s">
        <v>5876</v>
      </c>
      <c r="AK1116" s="8">
        <v>1345391.04</v>
      </c>
      <c r="AO1116" s="13">
        <f>(Cleaned_Data!S1116)-((Cleaned_Data!S1116)*10%)</f>
        <v>0</v>
      </c>
      <c r="AP1116" s="13" t="str">
        <v>Risk</v>
      </c>
    </row>
    <row r="1117" spans="8:42" x14ac:dyDescent="0.3">
      <c r="H1117" s="13" t="s">
        <v>2238</v>
      </c>
      <c r="I1117" s="13" t="str">
        <v>In Stock</v>
      </c>
      <c r="J1117" s="43"/>
      <c r="AB1117" s="65">
        <v>45855</v>
      </c>
      <c r="AC1117" s="66" t="str">
        <f t="shared" si="16"/>
        <v>Overdue</v>
      </c>
      <c r="AJ1117" s="11" t="s">
        <v>7415</v>
      </c>
      <c r="AK1117" s="8">
        <v>1344476.1599999999</v>
      </c>
      <c r="AO1117" s="13">
        <f>(Cleaned_Data!S1117)-((Cleaned_Data!S1117)*10%)</f>
        <v>122.4</v>
      </c>
      <c r="AP1117" s="13" t="str">
        <v>Safe</v>
      </c>
    </row>
    <row r="1118" spans="8:42" x14ac:dyDescent="0.3">
      <c r="H1118" s="13" t="s">
        <v>2241</v>
      </c>
      <c r="I1118" s="13" t="str">
        <v>In Stock</v>
      </c>
      <c r="J1118" s="43"/>
      <c r="AB1118" s="65">
        <v>45911</v>
      </c>
      <c r="AC1118" s="66" t="str">
        <f t="shared" si="16"/>
        <v>OnTime</v>
      </c>
      <c r="AJ1118" s="11" t="s">
        <v>3207</v>
      </c>
      <c r="AK1118" s="8">
        <v>1343913.3599999999</v>
      </c>
      <c r="AO1118" s="13">
        <f>(Cleaned_Data!S1118)-((Cleaned_Data!S1118)*10%)</f>
        <v>111.6</v>
      </c>
      <c r="AP1118" s="13" t="str">
        <v>Safe</v>
      </c>
    </row>
    <row r="1119" spans="8:42" x14ac:dyDescent="0.3">
      <c r="H1119" s="13" t="s">
        <v>2244</v>
      </c>
      <c r="I1119" s="13" t="str">
        <v>In Stock</v>
      </c>
      <c r="J1119" s="43"/>
      <c r="AB1119" s="65">
        <v>45935</v>
      </c>
      <c r="AC1119" s="66" t="str">
        <f t="shared" si="16"/>
        <v>OnTime</v>
      </c>
      <c r="AJ1119" s="11" t="s">
        <v>2546</v>
      </c>
      <c r="AK1119" s="8">
        <v>1343619.46</v>
      </c>
      <c r="AO1119" s="13">
        <f>(Cleaned_Data!S1119)-((Cleaned_Data!S1119)*10%)</f>
        <v>99.9</v>
      </c>
      <c r="AP1119" s="13" t="str">
        <v>Safe</v>
      </c>
    </row>
    <row r="1120" spans="8:42" x14ac:dyDescent="0.3">
      <c r="H1120" s="13" t="s">
        <v>2181</v>
      </c>
      <c r="I1120" s="13" t="str">
        <v>Low Stock</v>
      </c>
      <c r="J1120" s="43"/>
      <c r="AB1120" s="65">
        <v>45877</v>
      </c>
      <c r="AC1120" s="66" t="str">
        <f t="shared" si="16"/>
        <v>Overdue</v>
      </c>
      <c r="AJ1120" s="11" t="s">
        <v>984</v>
      </c>
      <c r="AK1120" s="8">
        <v>1342864.25</v>
      </c>
      <c r="AO1120" s="13">
        <f>(Cleaned_Data!S1120)-((Cleaned_Data!S1120)*10%)</f>
        <v>51.3</v>
      </c>
      <c r="AP1120" s="13" t="str">
        <v>Risk</v>
      </c>
    </row>
    <row r="1121" spans="8:42" x14ac:dyDescent="0.3">
      <c r="H1121" s="13" t="s">
        <v>2248</v>
      </c>
      <c r="I1121" s="13" t="str">
        <v>In Stock</v>
      </c>
      <c r="J1121" s="43"/>
      <c r="AB1121" s="65">
        <v>45915</v>
      </c>
      <c r="AC1121" s="66" t="str">
        <f t="shared" si="16"/>
        <v>OnTime</v>
      </c>
      <c r="AJ1121" s="11" t="s">
        <v>1171</v>
      </c>
      <c r="AK1121" s="8">
        <v>1341795.6500000001</v>
      </c>
      <c r="AO1121" s="13">
        <f>(Cleaned_Data!S1121)-((Cleaned_Data!S1121)*10%)</f>
        <v>133.19999999999999</v>
      </c>
      <c r="AP1121" s="13" t="str">
        <v>Safe</v>
      </c>
    </row>
    <row r="1122" spans="8:42" x14ac:dyDescent="0.3">
      <c r="H1122" s="13" t="s">
        <v>1013</v>
      </c>
      <c r="I1122" s="13" t="str">
        <v>In Stock</v>
      </c>
      <c r="J1122" s="43"/>
      <c r="AB1122" s="65">
        <v>45941</v>
      </c>
      <c r="AC1122" s="66" t="str">
        <f t="shared" si="16"/>
        <v>OnTime</v>
      </c>
      <c r="AJ1122" s="11" t="s">
        <v>4467</v>
      </c>
      <c r="AK1122" s="8">
        <v>1336886.19</v>
      </c>
      <c r="AO1122" s="13">
        <f>(Cleaned_Data!S1122)-((Cleaned_Data!S1122)*10%)</f>
        <v>66.599999999999994</v>
      </c>
      <c r="AP1122" s="13" t="str">
        <v>Safe</v>
      </c>
    </row>
    <row r="1123" spans="8:42" x14ac:dyDescent="0.3">
      <c r="H1123" s="13" t="s">
        <v>2148</v>
      </c>
      <c r="I1123" s="13" t="str">
        <v>In Stock</v>
      </c>
      <c r="J1123" s="43"/>
      <c r="AB1123" s="65">
        <v>45857</v>
      </c>
      <c r="AC1123" s="66" t="str">
        <f t="shared" si="16"/>
        <v>Overdue</v>
      </c>
      <c r="AJ1123" s="11" t="s">
        <v>3242</v>
      </c>
      <c r="AK1123" s="8">
        <v>1336822.3799999999</v>
      </c>
      <c r="AO1123" s="13">
        <f>(Cleaned_Data!S1123)-((Cleaned_Data!S1123)*10%)</f>
        <v>167.4</v>
      </c>
      <c r="AP1123" s="13" t="str">
        <v>Safe</v>
      </c>
    </row>
    <row r="1124" spans="8:42" x14ac:dyDescent="0.3">
      <c r="H1124" s="13" t="s">
        <v>2254</v>
      </c>
      <c r="I1124" s="13" t="str">
        <v>In Stock</v>
      </c>
      <c r="J1124" s="43"/>
      <c r="AB1124" s="65">
        <v>45857</v>
      </c>
      <c r="AC1124" s="66" t="str">
        <f t="shared" si="16"/>
        <v>Overdue</v>
      </c>
      <c r="AJ1124" s="11" t="s">
        <v>2274</v>
      </c>
      <c r="AK1124" s="8">
        <v>1336386.47</v>
      </c>
      <c r="AO1124" s="13">
        <f>(Cleaned_Data!S1124)-((Cleaned_Data!S1124)*10%)</f>
        <v>156.6</v>
      </c>
      <c r="AP1124" s="13" t="str">
        <v>Safe</v>
      </c>
    </row>
    <row r="1125" spans="8:42" x14ac:dyDescent="0.3">
      <c r="H1125" s="13" t="s">
        <v>2256</v>
      </c>
      <c r="I1125" s="13" t="str">
        <v>In Stock</v>
      </c>
      <c r="J1125" s="43"/>
      <c r="AB1125" s="65">
        <v>45914</v>
      </c>
      <c r="AC1125" s="66" t="str">
        <f t="shared" si="16"/>
        <v>OnTime</v>
      </c>
      <c r="AJ1125" s="11" t="s">
        <v>7060</v>
      </c>
      <c r="AK1125" s="8">
        <v>1335378</v>
      </c>
      <c r="AO1125" s="13">
        <f>(Cleaned_Data!S1125)-((Cleaned_Data!S1125)*10%)</f>
        <v>116.1</v>
      </c>
      <c r="AP1125" s="13" t="str">
        <v>Safe</v>
      </c>
    </row>
    <row r="1126" spans="8:42" x14ac:dyDescent="0.3">
      <c r="H1126" s="13" t="s">
        <v>7576</v>
      </c>
      <c r="I1126" s="13" t="str">
        <v>In Stock</v>
      </c>
      <c r="J1126" s="43"/>
      <c r="AB1126" s="65">
        <v>45938</v>
      </c>
      <c r="AC1126" s="66" t="str">
        <f t="shared" si="16"/>
        <v>OnTime</v>
      </c>
      <c r="AJ1126" s="11" t="s">
        <v>4332</v>
      </c>
      <c r="AK1126" s="8">
        <v>1334070.4000000001</v>
      </c>
      <c r="AO1126" s="13">
        <f>(Cleaned_Data!S1126)-((Cleaned_Data!S1126)*10%)</f>
        <v>63.9</v>
      </c>
      <c r="AP1126" s="13" t="str">
        <v>Safe</v>
      </c>
    </row>
    <row r="1127" spans="8:42" x14ac:dyDescent="0.3">
      <c r="H1127" s="13" t="s">
        <v>2262</v>
      </c>
      <c r="I1127" s="13" t="str">
        <v>Low Stock</v>
      </c>
      <c r="J1127" s="43"/>
      <c r="AB1127" s="65">
        <v>45892</v>
      </c>
      <c r="AC1127" s="66" t="str">
        <f t="shared" si="16"/>
        <v>Overdue</v>
      </c>
      <c r="AJ1127" s="11" t="s">
        <v>7361</v>
      </c>
      <c r="AK1127" s="8">
        <v>1332500.3999999999</v>
      </c>
      <c r="AO1127" s="13">
        <f>(Cleaned_Data!S1127)-((Cleaned_Data!S1127)*10%)</f>
        <v>80.099999999999994</v>
      </c>
      <c r="AP1127" s="13" t="str">
        <v>Risk</v>
      </c>
    </row>
    <row r="1128" spans="8:42" x14ac:dyDescent="0.3">
      <c r="H1128" s="13" t="s">
        <v>2264</v>
      </c>
      <c r="I1128" s="13" t="str">
        <v>Low Stock</v>
      </c>
      <c r="J1128" s="43"/>
      <c r="AB1128" s="65">
        <v>45899</v>
      </c>
      <c r="AC1128" s="66" t="str">
        <f t="shared" si="16"/>
        <v>Overdue</v>
      </c>
      <c r="AJ1128" s="11" t="s">
        <v>2201</v>
      </c>
      <c r="AK1128" s="8">
        <v>1327536.1299999999</v>
      </c>
      <c r="AO1128" s="13">
        <f>(Cleaned_Data!S1128)-((Cleaned_Data!S1128)*10%)</f>
        <v>11.7</v>
      </c>
      <c r="AP1128" s="13" t="str">
        <v>Risk</v>
      </c>
    </row>
    <row r="1129" spans="8:42" x14ac:dyDescent="0.3">
      <c r="H1129" s="13" t="s">
        <v>2266</v>
      </c>
      <c r="I1129" s="13" t="str">
        <v>In Stock</v>
      </c>
      <c r="J1129" s="43"/>
      <c r="AB1129" s="65">
        <v>45897</v>
      </c>
      <c r="AC1129" s="66" t="str">
        <f t="shared" si="16"/>
        <v>Overdue</v>
      </c>
      <c r="AJ1129" s="11" t="s">
        <v>6340</v>
      </c>
      <c r="AK1129" s="8">
        <v>1325218.8</v>
      </c>
      <c r="AO1129" s="13">
        <f>(Cleaned_Data!S1129)-((Cleaned_Data!S1129)*10%)</f>
        <v>110.7</v>
      </c>
      <c r="AP1129" s="13" t="str">
        <v>Safe</v>
      </c>
    </row>
    <row r="1130" spans="8:42" x14ac:dyDescent="0.3">
      <c r="H1130" s="13" t="s">
        <v>2268</v>
      </c>
      <c r="I1130" s="13" t="str">
        <v>In Stock</v>
      </c>
      <c r="J1130" s="43"/>
      <c r="AB1130" s="65">
        <v>45908</v>
      </c>
      <c r="AC1130" s="66" t="str">
        <f t="shared" si="16"/>
        <v>OnTime</v>
      </c>
      <c r="AJ1130" s="11" t="s">
        <v>3829</v>
      </c>
      <c r="AK1130" s="8">
        <v>1324694.7</v>
      </c>
      <c r="AO1130" s="13">
        <f>(Cleaned_Data!S1130)-((Cleaned_Data!S1130)*10%)</f>
        <v>156.6</v>
      </c>
      <c r="AP1130" s="13" t="str">
        <v>Safe</v>
      </c>
    </row>
    <row r="1131" spans="8:42" x14ac:dyDescent="0.3">
      <c r="H1131" s="13" t="s">
        <v>2270</v>
      </c>
      <c r="I1131" s="13" t="str">
        <v>Low Stock</v>
      </c>
      <c r="J1131" s="43"/>
      <c r="AB1131" s="65">
        <v>45880</v>
      </c>
      <c r="AC1131" s="66" t="str">
        <f t="shared" si="16"/>
        <v>Overdue</v>
      </c>
      <c r="AJ1131" s="11" t="s">
        <v>3304</v>
      </c>
      <c r="AK1131" s="8">
        <v>1321380.06</v>
      </c>
      <c r="AO1131" s="13">
        <f>(Cleaned_Data!S1131)-((Cleaned_Data!S1131)*10%)</f>
        <v>18</v>
      </c>
      <c r="AP1131" s="13" t="str">
        <v>Risk</v>
      </c>
    </row>
    <row r="1132" spans="8:42" x14ac:dyDescent="0.3">
      <c r="H1132" s="13" t="s">
        <v>2272</v>
      </c>
      <c r="I1132" s="13" t="str">
        <v>Low Stock</v>
      </c>
      <c r="J1132" s="43"/>
      <c r="AB1132" s="65">
        <v>45927</v>
      </c>
      <c r="AC1132" s="66" t="str">
        <f t="shared" si="16"/>
        <v>OnTime</v>
      </c>
      <c r="AJ1132" s="11" t="s">
        <v>2625</v>
      </c>
      <c r="AK1132" s="8">
        <v>1319810.52</v>
      </c>
      <c r="AO1132" s="13">
        <f>(Cleaned_Data!S1132)-((Cleaned_Data!S1132)*10%)</f>
        <v>25.2</v>
      </c>
      <c r="AP1132" s="13" t="str">
        <v>Risk</v>
      </c>
    </row>
    <row r="1133" spans="8:42" x14ac:dyDescent="0.3">
      <c r="H1133" s="13" t="s">
        <v>2274</v>
      </c>
      <c r="I1133" s="13" t="str">
        <v>In Stock</v>
      </c>
      <c r="J1133" s="43"/>
      <c r="AB1133" s="65">
        <v>45913</v>
      </c>
      <c r="AC1133" s="66" t="str">
        <f t="shared" si="16"/>
        <v>OnTime</v>
      </c>
      <c r="AJ1133" s="11" t="s">
        <v>3706</v>
      </c>
      <c r="AK1133" s="8">
        <v>1319123.6399999999</v>
      </c>
      <c r="AO1133" s="13">
        <f>(Cleaned_Data!S1133)-((Cleaned_Data!S1133)*10%)</f>
        <v>146.69999999999999</v>
      </c>
      <c r="AP1133" s="13" t="str">
        <v>Safe</v>
      </c>
    </row>
    <row r="1134" spans="8:42" x14ac:dyDescent="0.3">
      <c r="H1134" s="13" t="s">
        <v>2276</v>
      </c>
      <c r="I1134" s="13" t="str">
        <v>In Stock</v>
      </c>
      <c r="J1134" s="43"/>
      <c r="AB1134" s="65">
        <v>45877</v>
      </c>
      <c r="AC1134" s="66" t="str">
        <f t="shared" si="16"/>
        <v>Overdue</v>
      </c>
      <c r="AJ1134" s="11" t="s">
        <v>488</v>
      </c>
      <c r="AK1134" s="8">
        <v>1316632.05</v>
      </c>
      <c r="AO1134" s="13">
        <f>(Cleaned_Data!S1134)-((Cleaned_Data!S1134)*10%)</f>
        <v>130.5</v>
      </c>
      <c r="AP1134" s="13" t="str">
        <v>Safe</v>
      </c>
    </row>
    <row r="1135" spans="8:42" x14ac:dyDescent="0.3">
      <c r="H1135" s="13" t="s">
        <v>2278</v>
      </c>
      <c r="I1135" s="13" t="str">
        <v>Low Stock</v>
      </c>
      <c r="J1135" s="43"/>
      <c r="AB1135" s="65">
        <v>45899</v>
      </c>
      <c r="AC1135" s="66" t="str">
        <f t="shared" si="16"/>
        <v>Overdue</v>
      </c>
      <c r="AJ1135" s="11" t="s">
        <v>3111</v>
      </c>
      <c r="AK1135" s="8">
        <v>1315976.96</v>
      </c>
      <c r="AO1135" s="13">
        <f>(Cleaned_Data!S1135)-((Cleaned_Data!S1135)*10%)</f>
        <v>16.2</v>
      </c>
      <c r="AP1135" s="13" t="str">
        <v>Risk</v>
      </c>
    </row>
    <row r="1136" spans="8:42" x14ac:dyDescent="0.3">
      <c r="H1136" s="13" t="s">
        <v>2280</v>
      </c>
      <c r="I1136" s="13" t="str">
        <v>In Stock</v>
      </c>
      <c r="J1136" s="43"/>
      <c r="AB1136" s="65">
        <v>45907</v>
      </c>
      <c r="AC1136" s="66" t="str">
        <f t="shared" si="16"/>
        <v>OnTime</v>
      </c>
      <c r="AJ1136" s="11" t="s">
        <v>5456</v>
      </c>
      <c r="AK1136" s="8">
        <v>1314719.56</v>
      </c>
      <c r="AO1136" s="13">
        <f>(Cleaned_Data!S1136)-((Cleaned_Data!S1136)*10%)</f>
        <v>89.1</v>
      </c>
      <c r="AP1136" s="13" t="str">
        <v>Safe</v>
      </c>
    </row>
    <row r="1137" spans="8:42" x14ac:dyDescent="0.3">
      <c r="H1137" s="13" t="s">
        <v>2282</v>
      </c>
      <c r="I1137" s="13" t="str">
        <v>In Stock</v>
      </c>
      <c r="J1137" s="43"/>
      <c r="AB1137" s="65">
        <v>45911</v>
      </c>
      <c r="AC1137" s="66" t="str">
        <f t="shared" si="16"/>
        <v>OnTime</v>
      </c>
      <c r="AJ1137" s="11" t="s">
        <v>6374</v>
      </c>
      <c r="AK1137" s="8">
        <v>1314211.98</v>
      </c>
      <c r="AO1137" s="13">
        <f>(Cleaned_Data!S1137)-((Cleaned_Data!S1137)*10%)</f>
        <v>64.8</v>
      </c>
      <c r="AP1137" s="13" t="str">
        <v>Safe</v>
      </c>
    </row>
    <row r="1138" spans="8:42" x14ac:dyDescent="0.3">
      <c r="H1138" s="13" t="s">
        <v>2284</v>
      </c>
      <c r="I1138" s="13" t="str">
        <v>In Stock</v>
      </c>
      <c r="J1138" s="43"/>
      <c r="AB1138" s="65">
        <v>45910</v>
      </c>
      <c r="AC1138" s="66" t="str">
        <f t="shared" si="16"/>
        <v>OnTime</v>
      </c>
      <c r="AJ1138" s="11" t="s">
        <v>3861</v>
      </c>
      <c r="AK1138" s="8">
        <v>1314171.67</v>
      </c>
      <c r="AO1138" s="13">
        <f>(Cleaned_Data!S1138)-((Cleaned_Data!S1138)*10%)</f>
        <v>70.2</v>
      </c>
      <c r="AP1138" s="13" t="str">
        <v>Risk</v>
      </c>
    </row>
    <row r="1139" spans="8:42" x14ac:dyDescent="0.3">
      <c r="H1139" s="13" t="s">
        <v>2286</v>
      </c>
      <c r="I1139" s="13" t="str">
        <v>In Stock</v>
      </c>
      <c r="J1139" s="43"/>
      <c r="AB1139" s="65">
        <v>45928</v>
      </c>
      <c r="AC1139" s="66" t="str">
        <f t="shared" si="16"/>
        <v>OnTime</v>
      </c>
      <c r="AJ1139" s="11" t="s">
        <v>363</v>
      </c>
      <c r="AK1139" s="8">
        <v>1313569.95</v>
      </c>
      <c r="AO1139" s="13">
        <f>(Cleaned_Data!S1139)-((Cleaned_Data!S1139)*10%)</f>
        <v>117.9</v>
      </c>
      <c r="AP1139" s="13" t="str">
        <v>Safe</v>
      </c>
    </row>
    <row r="1140" spans="8:42" x14ac:dyDescent="0.3">
      <c r="H1140" s="13" t="s">
        <v>2288</v>
      </c>
      <c r="I1140" s="13" t="str">
        <v>In Stock</v>
      </c>
      <c r="J1140" s="43"/>
      <c r="AB1140" s="65">
        <v>45919</v>
      </c>
      <c r="AC1140" s="66" t="str">
        <f t="shared" si="16"/>
        <v>OnTime</v>
      </c>
      <c r="AJ1140" s="11" t="s">
        <v>6262</v>
      </c>
      <c r="AK1140" s="8">
        <v>1313121.6000000001</v>
      </c>
      <c r="AO1140" s="13">
        <f>(Cleaned_Data!S1140)-((Cleaned_Data!S1140)*10%)</f>
        <v>66.599999999999994</v>
      </c>
      <c r="AP1140" s="13" t="str">
        <v>Safe</v>
      </c>
    </row>
    <row r="1141" spans="8:42" x14ac:dyDescent="0.3">
      <c r="H1141" s="13" t="s">
        <v>2290</v>
      </c>
      <c r="I1141" s="13" t="str">
        <v>Low Stock</v>
      </c>
      <c r="J1141" s="43"/>
      <c r="AB1141" s="65">
        <v>45857</v>
      </c>
      <c r="AC1141" s="66" t="str">
        <f t="shared" si="16"/>
        <v>Overdue</v>
      </c>
      <c r="AJ1141" s="11" t="s">
        <v>4714</v>
      </c>
      <c r="AK1141" s="8">
        <v>1312405.05</v>
      </c>
      <c r="AO1141" s="13">
        <f>(Cleaned_Data!S1141)-((Cleaned_Data!S1141)*10%)</f>
        <v>38.700000000000003</v>
      </c>
      <c r="AP1141" s="13" t="str">
        <v>Risk</v>
      </c>
    </row>
    <row r="1142" spans="8:42" x14ac:dyDescent="0.3">
      <c r="H1142" s="13" t="s">
        <v>2292</v>
      </c>
      <c r="I1142" s="13" t="str">
        <v>In Stock</v>
      </c>
      <c r="J1142" s="43"/>
      <c r="AB1142" s="65">
        <v>45923</v>
      </c>
      <c r="AC1142" s="66" t="str">
        <f t="shared" si="16"/>
        <v>OnTime</v>
      </c>
      <c r="AJ1142" s="11" t="s">
        <v>3441</v>
      </c>
      <c r="AK1142" s="8">
        <v>1308386.44</v>
      </c>
      <c r="AO1142" s="13">
        <f>(Cleaned_Data!S1142)-((Cleaned_Data!S1142)*10%)</f>
        <v>94.5</v>
      </c>
      <c r="AP1142" s="13" t="str">
        <v>Safe</v>
      </c>
    </row>
    <row r="1143" spans="8:42" x14ac:dyDescent="0.3">
      <c r="H1143" s="13" t="s">
        <v>2294</v>
      </c>
      <c r="I1143" s="13" t="str">
        <v>In Stock</v>
      </c>
      <c r="J1143" s="43"/>
      <c r="AB1143" s="65">
        <v>45896</v>
      </c>
      <c r="AC1143" s="66" t="str">
        <f t="shared" si="16"/>
        <v>Overdue</v>
      </c>
      <c r="AJ1143" s="11" t="s">
        <v>7542</v>
      </c>
      <c r="AK1143" s="8">
        <v>1306231.3799999999</v>
      </c>
      <c r="AO1143" s="13">
        <f>(Cleaned_Data!S1143)-((Cleaned_Data!S1143)*10%)</f>
        <v>142.19999999999999</v>
      </c>
      <c r="AP1143" s="13" t="str">
        <v>Safe</v>
      </c>
    </row>
    <row r="1144" spans="8:42" x14ac:dyDescent="0.3">
      <c r="H1144" s="13" t="s">
        <v>2296</v>
      </c>
      <c r="I1144" s="13" t="str">
        <v>In Stock</v>
      </c>
      <c r="J1144" s="43"/>
      <c r="AB1144" s="65">
        <v>45919</v>
      </c>
      <c r="AC1144" s="66" t="str">
        <f t="shared" si="16"/>
        <v>OnTime</v>
      </c>
      <c r="AJ1144" s="11" t="s">
        <v>1577</v>
      </c>
      <c r="AK1144" s="8">
        <v>1304001.5100000002</v>
      </c>
      <c r="AO1144" s="13">
        <f>(Cleaned_Data!S1144)-((Cleaned_Data!S1144)*10%)</f>
        <v>142.19999999999999</v>
      </c>
      <c r="AP1144" s="13" t="str">
        <v>Safe</v>
      </c>
    </row>
    <row r="1145" spans="8:42" x14ac:dyDescent="0.3">
      <c r="H1145" s="13" t="s">
        <v>2298</v>
      </c>
      <c r="I1145" s="13" t="str">
        <v>In Stock</v>
      </c>
      <c r="J1145" s="43"/>
      <c r="AB1145" s="65">
        <v>45863</v>
      </c>
      <c r="AC1145" s="66" t="str">
        <f t="shared" si="16"/>
        <v>Overdue</v>
      </c>
      <c r="AJ1145" s="11" t="s">
        <v>2993</v>
      </c>
      <c r="AK1145" s="8">
        <v>1301397.33</v>
      </c>
      <c r="AO1145" s="13">
        <f>(Cleaned_Data!S1145)-((Cleaned_Data!S1145)*10%)</f>
        <v>103.5</v>
      </c>
      <c r="AP1145" s="13" t="str">
        <v>Safe</v>
      </c>
    </row>
    <row r="1146" spans="8:42" x14ac:dyDescent="0.3">
      <c r="H1146" s="13" t="s">
        <v>2300</v>
      </c>
      <c r="I1146" s="13" t="str">
        <v>Low Stock</v>
      </c>
      <c r="J1146" s="43"/>
      <c r="AB1146" s="65">
        <v>45915</v>
      </c>
      <c r="AC1146" s="66" t="str">
        <f t="shared" si="16"/>
        <v>OnTime</v>
      </c>
      <c r="AJ1146" s="11" t="s">
        <v>5313</v>
      </c>
      <c r="AK1146" s="8">
        <v>1301034.9300000002</v>
      </c>
      <c r="AO1146" s="13">
        <f>(Cleaned_Data!S1146)-((Cleaned_Data!S1146)*10%)</f>
        <v>14.4</v>
      </c>
      <c r="AP1146" s="13" t="str">
        <v>Risk</v>
      </c>
    </row>
    <row r="1147" spans="8:42" x14ac:dyDescent="0.3">
      <c r="H1147" s="13" t="s">
        <v>2302</v>
      </c>
      <c r="I1147" s="13" t="str">
        <v>In Stock</v>
      </c>
      <c r="J1147" s="43"/>
      <c r="AB1147" s="65">
        <v>45883</v>
      </c>
      <c r="AC1147" s="66" t="str">
        <f t="shared" si="16"/>
        <v>Overdue</v>
      </c>
      <c r="AJ1147" s="11" t="s">
        <v>2086</v>
      </c>
      <c r="AK1147" s="8">
        <v>1300140.5999999999</v>
      </c>
      <c r="AO1147" s="13">
        <f>(Cleaned_Data!S1147)-((Cleaned_Data!S1147)*10%)</f>
        <v>142.19999999999999</v>
      </c>
      <c r="AP1147" s="13" t="str">
        <v>Safe</v>
      </c>
    </row>
    <row r="1148" spans="8:42" x14ac:dyDescent="0.3">
      <c r="H1148" s="13" t="s">
        <v>2304</v>
      </c>
      <c r="I1148" s="13" t="str">
        <v>Low Stock</v>
      </c>
      <c r="J1148" s="43"/>
      <c r="AB1148" s="65">
        <v>45878</v>
      </c>
      <c r="AC1148" s="66" t="str">
        <f t="shared" si="16"/>
        <v>Overdue</v>
      </c>
      <c r="AJ1148" s="11" t="s">
        <v>1897</v>
      </c>
      <c r="AK1148" s="8">
        <v>1297517.3999999999</v>
      </c>
      <c r="AO1148" s="13">
        <f>(Cleaned_Data!S1148)-((Cleaned_Data!S1148)*10%)</f>
        <v>2.7</v>
      </c>
      <c r="AP1148" s="13" t="str">
        <v>Risk</v>
      </c>
    </row>
    <row r="1149" spans="8:42" x14ac:dyDescent="0.3">
      <c r="H1149" s="13" t="s">
        <v>2306</v>
      </c>
      <c r="I1149" s="13" t="str">
        <v>In Stock</v>
      </c>
      <c r="J1149" s="43"/>
      <c r="AB1149" s="65">
        <v>45870</v>
      </c>
      <c r="AC1149" s="66" t="str">
        <f t="shared" si="16"/>
        <v>Overdue</v>
      </c>
      <c r="AJ1149" s="11" t="s">
        <v>482</v>
      </c>
      <c r="AK1149" s="8">
        <v>1297189.25</v>
      </c>
      <c r="AO1149" s="13">
        <f>(Cleaned_Data!S1149)-((Cleaned_Data!S1149)*10%)</f>
        <v>125.1</v>
      </c>
      <c r="AP1149" s="13" t="str">
        <v>Safe</v>
      </c>
    </row>
    <row r="1150" spans="8:42" x14ac:dyDescent="0.3">
      <c r="H1150" s="13" t="s">
        <v>2308</v>
      </c>
      <c r="I1150" s="13" t="str">
        <v>Low Stock</v>
      </c>
      <c r="J1150" s="43"/>
      <c r="AB1150" s="65">
        <v>45927</v>
      </c>
      <c r="AC1150" s="66" t="str">
        <f t="shared" si="16"/>
        <v>OnTime</v>
      </c>
      <c r="AJ1150" s="11" t="s">
        <v>7546</v>
      </c>
      <c r="AK1150" s="8">
        <v>1296666.48</v>
      </c>
      <c r="AO1150" s="13">
        <f>(Cleaned_Data!S1150)-((Cleaned_Data!S1150)*10%)</f>
        <v>41.4</v>
      </c>
      <c r="AP1150" s="13" t="str">
        <v>Risk</v>
      </c>
    </row>
    <row r="1151" spans="8:42" x14ac:dyDescent="0.3">
      <c r="H1151" s="13" t="s">
        <v>2310</v>
      </c>
      <c r="I1151" s="13" t="str">
        <v>In Stock</v>
      </c>
      <c r="J1151" s="43"/>
      <c r="AB1151" s="65">
        <v>45925</v>
      </c>
      <c r="AC1151" s="66" t="str">
        <f t="shared" si="16"/>
        <v>OnTime</v>
      </c>
      <c r="AJ1151" s="11" t="s">
        <v>80</v>
      </c>
      <c r="AK1151" s="8">
        <v>1295817.77</v>
      </c>
      <c r="AO1151" s="13">
        <f>(Cleaned_Data!S1151)-((Cleaned_Data!S1151)*10%)</f>
        <v>94.5</v>
      </c>
      <c r="AP1151" s="13" t="str">
        <v>Safe</v>
      </c>
    </row>
    <row r="1152" spans="8:42" x14ac:dyDescent="0.3">
      <c r="H1152" s="13" t="s">
        <v>2312</v>
      </c>
      <c r="I1152" s="13" t="str">
        <v>Low Stock</v>
      </c>
      <c r="J1152" s="43"/>
      <c r="AB1152" s="65">
        <v>45892</v>
      </c>
      <c r="AC1152" s="66" t="str">
        <f t="shared" si="16"/>
        <v>Overdue</v>
      </c>
      <c r="AJ1152" s="11" t="s">
        <v>4448</v>
      </c>
      <c r="AK1152" s="8">
        <v>1295700.9000000001</v>
      </c>
      <c r="AO1152" s="13">
        <f>(Cleaned_Data!S1152)-((Cleaned_Data!S1152)*10%)</f>
        <v>35.1</v>
      </c>
      <c r="AP1152" s="13" t="str">
        <v>Risk</v>
      </c>
    </row>
    <row r="1153" spans="8:42" x14ac:dyDescent="0.3">
      <c r="H1153" s="13" t="s">
        <v>2314</v>
      </c>
      <c r="I1153" s="13" t="str">
        <v>In Stock</v>
      </c>
      <c r="J1153" s="43"/>
      <c r="AB1153" s="65">
        <v>45933</v>
      </c>
      <c r="AC1153" s="66" t="str">
        <f t="shared" si="16"/>
        <v>OnTime</v>
      </c>
      <c r="AJ1153" s="11" t="s">
        <v>4060</v>
      </c>
      <c r="AK1153" s="8">
        <v>1295235.69</v>
      </c>
      <c r="AO1153" s="13">
        <f>(Cleaned_Data!S1153)-((Cleaned_Data!S1153)*10%)</f>
        <v>174.6</v>
      </c>
      <c r="AP1153" s="13" t="str">
        <v>Safe</v>
      </c>
    </row>
    <row r="1154" spans="8:42" x14ac:dyDescent="0.3">
      <c r="H1154" s="13" t="s">
        <v>2316</v>
      </c>
      <c r="I1154" s="13" t="str">
        <v>In Stock</v>
      </c>
      <c r="J1154" s="43"/>
      <c r="AB1154" s="65">
        <v>45893</v>
      </c>
      <c r="AC1154" s="66" t="str">
        <f t="shared" si="16"/>
        <v>Overdue</v>
      </c>
      <c r="AJ1154" s="11" t="s">
        <v>5139</v>
      </c>
      <c r="AK1154" s="8">
        <v>1294182.73</v>
      </c>
      <c r="AO1154" s="13">
        <f>(Cleaned_Data!S1154)-((Cleaned_Data!S1154)*10%)</f>
        <v>100.8</v>
      </c>
      <c r="AP1154" s="13" t="str">
        <v>Safe</v>
      </c>
    </row>
    <row r="1155" spans="8:42" x14ac:dyDescent="0.3">
      <c r="H1155" s="13" t="s">
        <v>2318</v>
      </c>
      <c r="I1155" s="13" t="str">
        <v>In Stock</v>
      </c>
      <c r="J1155" s="43"/>
      <c r="AB1155" s="65">
        <v>45895</v>
      </c>
      <c r="AC1155" s="66" t="str">
        <f t="shared" ref="AC1155:AC1218" si="17">IF(AB1155="","No Date", IF(AB1155&lt;$AC$1,"Overdue","OnTime"))</f>
        <v>Overdue</v>
      </c>
      <c r="AJ1155" s="11" t="s">
        <v>1098</v>
      </c>
      <c r="AK1155" s="8">
        <v>1293718.71</v>
      </c>
      <c r="AO1155" s="13">
        <f>(Cleaned_Data!S1155)-((Cleaned_Data!S1155)*10%)</f>
        <v>74.7</v>
      </c>
      <c r="AP1155" s="13" t="str">
        <v>Safe</v>
      </c>
    </row>
    <row r="1156" spans="8:42" x14ac:dyDescent="0.3">
      <c r="H1156" s="13" t="s">
        <v>2321</v>
      </c>
      <c r="I1156" s="13" t="str">
        <v>Low Stock</v>
      </c>
      <c r="J1156" s="43"/>
      <c r="AB1156" s="65">
        <v>45903</v>
      </c>
      <c r="AC1156" s="66" t="str">
        <f t="shared" si="17"/>
        <v>OnTime</v>
      </c>
      <c r="AJ1156" s="11" t="s">
        <v>5676</v>
      </c>
      <c r="AK1156" s="8">
        <v>1287549</v>
      </c>
      <c r="AO1156" s="13">
        <f>(Cleaned_Data!S1156)-((Cleaned_Data!S1156)*10%)</f>
        <v>18.899999999999999</v>
      </c>
      <c r="AP1156" s="13" t="str">
        <v>Risk</v>
      </c>
    </row>
    <row r="1157" spans="8:42" x14ac:dyDescent="0.3">
      <c r="H1157" s="13" t="s">
        <v>2323</v>
      </c>
      <c r="I1157" s="13" t="str">
        <v>In Stock</v>
      </c>
      <c r="J1157" s="43"/>
      <c r="AB1157" s="65">
        <v>45867</v>
      </c>
      <c r="AC1157" s="66" t="str">
        <f t="shared" si="17"/>
        <v>Overdue</v>
      </c>
      <c r="AJ1157" s="11" t="s">
        <v>3382</v>
      </c>
      <c r="AK1157" s="8">
        <v>1286750.8500000001</v>
      </c>
      <c r="AO1157" s="13">
        <f>(Cleaned_Data!S1157)-((Cleaned_Data!S1157)*10%)</f>
        <v>71.099999999999994</v>
      </c>
      <c r="AP1157" s="13" t="str">
        <v>Safe</v>
      </c>
    </row>
    <row r="1158" spans="8:42" x14ac:dyDescent="0.3">
      <c r="H1158" s="13" t="s">
        <v>1784</v>
      </c>
      <c r="I1158" s="13" t="str">
        <v>In Stock</v>
      </c>
      <c r="J1158" s="43"/>
      <c r="AB1158" s="65">
        <v>45909</v>
      </c>
      <c r="AC1158" s="66" t="str">
        <f t="shared" si="17"/>
        <v>OnTime</v>
      </c>
      <c r="AJ1158" s="11" t="s">
        <v>2436</v>
      </c>
      <c r="AK1158" s="8">
        <v>1286176.32</v>
      </c>
      <c r="AO1158" s="13">
        <f>(Cleaned_Data!S1158)-((Cleaned_Data!S1158)*10%)</f>
        <v>150.30000000000001</v>
      </c>
      <c r="AP1158" s="13" t="str">
        <v>Safe</v>
      </c>
    </row>
    <row r="1159" spans="8:42" x14ac:dyDescent="0.3">
      <c r="H1159" s="13" t="s">
        <v>390</v>
      </c>
      <c r="I1159" s="13" t="str">
        <v>In Stock</v>
      </c>
      <c r="J1159" s="43"/>
      <c r="AB1159" s="65">
        <v>45876</v>
      </c>
      <c r="AC1159" s="66" t="str">
        <f t="shared" si="17"/>
        <v>Overdue</v>
      </c>
      <c r="AJ1159" s="11" t="s">
        <v>3281</v>
      </c>
      <c r="AK1159" s="8">
        <v>1285961.08</v>
      </c>
      <c r="AO1159" s="13">
        <f>(Cleaned_Data!S1159)-((Cleaned_Data!S1159)*10%)</f>
        <v>85.5</v>
      </c>
      <c r="AP1159" s="13" t="str">
        <v>Safe</v>
      </c>
    </row>
    <row r="1160" spans="8:42" x14ac:dyDescent="0.3">
      <c r="H1160" s="13" t="s">
        <v>2327</v>
      </c>
      <c r="I1160" s="13" t="str">
        <v>Low Stock</v>
      </c>
      <c r="J1160" s="43"/>
      <c r="AB1160" s="65">
        <v>45852</v>
      </c>
      <c r="AC1160" s="66" t="str">
        <f t="shared" si="17"/>
        <v>Overdue</v>
      </c>
      <c r="AJ1160" s="11" t="s">
        <v>6386</v>
      </c>
      <c r="AK1160" s="8">
        <v>1283899.98</v>
      </c>
      <c r="AO1160" s="13">
        <f>(Cleaned_Data!S1160)-((Cleaned_Data!S1160)*10%)</f>
        <v>58.5</v>
      </c>
      <c r="AP1160" s="13" t="str">
        <v>Risk</v>
      </c>
    </row>
    <row r="1161" spans="8:42" x14ac:dyDescent="0.3">
      <c r="H1161" s="13" t="s">
        <v>2329</v>
      </c>
      <c r="I1161" s="13" t="str">
        <v>In Stock</v>
      </c>
      <c r="J1161" s="43"/>
      <c r="AB1161" s="65">
        <v>45909</v>
      </c>
      <c r="AC1161" s="66" t="str">
        <f t="shared" si="17"/>
        <v>OnTime</v>
      </c>
      <c r="AJ1161" s="11" t="s">
        <v>5502</v>
      </c>
      <c r="AK1161" s="8">
        <v>1283399.24</v>
      </c>
      <c r="AO1161" s="13">
        <f>(Cleaned_Data!S1161)-((Cleaned_Data!S1161)*10%)</f>
        <v>142.19999999999999</v>
      </c>
      <c r="AP1161" s="13" t="str">
        <v>Safe</v>
      </c>
    </row>
    <row r="1162" spans="8:42" x14ac:dyDescent="0.3">
      <c r="H1162" s="13" t="s">
        <v>2331</v>
      </c>
      <c r="I1162" s="13" t="str">
        <v>Low Stock</v>
      </c>
      <c r="J1162" s="43"/>
      <c r="AB1162" s="65">
        <v>45938</v>
      </c>
      <c r="AC1162" s="66" t="str">
        <f t="shared" si="17"/>
        <v>OnTime</v>
      </c>
      <c r="AJ1162" s="11" t="s">
        <v>7100</v>
      </c>
      <c r="AK1162" s="8">
        <v>1282911.8500000001</v>
      </c>
      <c r="AO1162" s="13">
        <f>(Cleaned_Data!S1162)-((Cleaned_Data!S1162)*10%)</f>
        <v>12.6</v>
      </c>
      <c r="AP1162" s="13" t="str">
        <v>Risk</v>
      </c>
    </row>
    <row r="1163" spans="8:42" x14ac:dyDescent="0.3">
      <c r="H1163" s="13" t="s">
        <v>1029</v>
      </c>
      <c r="I1163" s="13" t="str">
        <v>In Stock</v>
      </c>
      <c r="J1163" s="43"/>
      <c r="AB1163" s="65">
        <v>45920</v>
      </c>
      <c r="AC1163" s="66" t="str">
        <f t="shared" si="17"/>
        <v>OnTime</v>
      </c>
      <c r="AJ1163" s="11" t="s">
        <v>2345</v>
      </c>
      <c r="AK1163" s="8">
        <v>1281372.71</v>
      </c>
      <c r="AO1163" s="13">
        <f>(Cleaned_Data!S1163)-((Cleaned_Data!S1163)*10%)</f>
        <v>91.8</v>
      </c>
      <c r="AP1163" s="13" t="str">
        <v>Safe</v>
      </c>
    </row>
    <row r="1164" spans="8:42" x14ac:dyDescent="0.3">
      <c r="H1164" s="13" t="s">
        <v>1627</v>
      </c>
      <c r="I1164" s="13" t="str">
        <v>In Stock</v>
      </c>
      <c r="J1164" s="43"/>
      <c r="AB1164" s="65">
        <v>45901</v>
      </c>
      <c r="AC1164" s="66" t="str">
        <f t="shared" si="17"/>
        <v>OnTime</v>
      </c>
      <c r="AJ1164" s="11" t="s">
        <v>317</v>
      </c>
      <c r="AK1164" s="8">
        <v>1277541.26</v>
      </c>
      <c r="AO1164" s="13">
        <f>(Cleaned_Data!S1164)-((Cleaned_Data!S1164)*10%)</f>
        <v>69.3</v>
      </c>
      <c r="AP1164" s="13" t="str">
        <v>Safe</v>
      </c>
    </row>
    <row r="1165" spans="8:42" x14ac:dyDescent="0.3">
      <c r="H1165" s="13" t="s">
        <v>2336</v>
      </c>
      <c r="I1165" s="13" t="str">
        <v>In Stock</v>
      </c>
      <c r="J1165" s="43"/>
      <c r="AB1165" s="65">
        <v>45908</v>
      </c>
      <c r="AC1165" s="66" t="str">
        <f t="shared" si="17"/>
        <v>OnTime</v>
      </c>
      <c r="AJ1165" s="11" t="s">
        <v>6364</v>
      </c>
      <c r="AK1165" s="8">
        <v>1275825.3</v>
      </c>
      <c r="AO1165" s="13">
        <f>(Cleaned_Data!S1165)-((Cleaned_Data!S1165)*10%)</f>
        <v>177.3</v>
      </c>
      <c r="AP1165" s="13" t="str">
        <v>Safe</v>
      </c>
    </row>
    <row r="1166" spans="8:42" x14ac:dyDescent="0.3">
      <c r="H1166" s="13" t="s">
        <v>2338</v>
      </c>
      <c r="I1166" s="13" t="str">
        <v>In Stock</v>
      </c>
      <c r="J1166" s="43"/>
      <c r="AB1166" s="65">
        <v>45895</v>
      </c>
      <c r="AC1166" s="66" t="str">
        <f t="shared" si="17"/>
        <v>Overdue</v>
      </c>
      <c r="AJ1166" s="11" t="s">
        <v>1416</v>
      </c>
      <c r="AK1166" s="8">
        <v>1275613.81</v>
      </c>
      <c r="AO1166" s="13">
        <f>(Cleaned_Data!S1166)-((Cleaned_Data!S1166)*10%)</f>
        <v>113.4</v>
      </c>
      <c r="AP1166" s="13" t="str">
        <v>Safe</v>
      </c>
    </row>
    <row r="1167" spans="8:42" x14ac:dyDescent="0.3">
      <c r="H1167" s="13" t="s">
        <v>2340</v>
      </c>
      <c r="I1167" s="13" t="str">
        <v>In Stock</v>
      </c>
      <c r="J1167" s="43"/>
      <c r="AB1167" s="65">
        <v>45871</v>
      </c>
      <c r="AC1167" s="66" t="str">
        <f t="shared" si="17"/>
        <v>Overdue</v>
      </c>
      <c r="AJ1167" s="11" t="s">
        <v>3996</v>
      </c>
      <c r="AK1167" s="8">
        <v>1273847.3499999999</v>
      </c>
      <c r="AO1167" s="13">
        <f>(Cleaned_Data!S1167)-((Cleaned_Data!S1167)*10%)</f>
        <v>85.5</v>
      </c>
      <c r="AP1167" s="13" t="str">
        <v>Safe</v>
      </c>
    </row>
    <row r="1168" spans="8:42" x14ac:dyDescent="0.3">
      <c r="H1168" s="13" t="s">
        <v>2342</v>
      </c>
      <c r="I1168" s="13" t="str">
        <v>Low Stock</v>
      </c>
      <c r="J1168" s="43"/>
      <c r="AB1168" s="65">
        <v>45882</v>
      </c>
      <c r="AC1168" s="66" t="str">
        <f t="shared" si="17"/>
        <v>Overdue</v>
      </c>
      <c r="AJ1168" s="11" t="s">
        <v>2169</v>
      </c>
      <c r="AK1168" s="8">
        <v>1272877.0900000001</v>
      </c>
      <c r="AO1168" s="13">
        <f>(Cleaned_Data!S1168)-((Cleaned_Data!S1168)*10%)</f>
        <v>33.299999999999997</v>
      </c>
      <c r="AP1168" s="13" t="str">
        <v>Risk</v>
      </c>
    </row>
    <row r="1169" spans="8:42" x14ac:dyDescent="0.3">
      <c r="H1169" s="13" t="s">
        <v>452</v>
      </c>
      <c r="I1169" s="13" t="str">
        <v>In Stock</v>
      </c>
      <c r="J1169" s="43"/>
      <c r="AB1169" s="65">
        <v>45931</v>
      </c>
      <c r="AC1169" s="66" t="str">
        <f t="shared" si="17"/>
        <v>OnTime</v>
      </c>
      <c r="AJ1169" s="11" t="s">
        <v>3250</v>
      </c>
      <c r="AK1169" s="8">
        <v>1272292.8599999999</v>
      </c>
      <c r="AO1169" s="13">
        <f>(Cleaned_Data!S1169)-((Cleaned_Data!S1169)*10%)</f>
        <v>109.8</v>
      </c>
      <c r="AP1169" s="13" t="str">
        <v>Safe</v>
      </c>
    </row>
    <row r="1170" spans="8:42" x14ac:dyDescent="0.3">
      <c r="H1170" s="13" t="s">
        <v>2345</v>
      </c>
      <c r="I1170" s="13" t="str">
        <v>In Stock</v>
      </c>
      <c r="J1170" s="43"/>
      <c r="AB1170" s="65">
        <v>45900</v>
      </c>
      <c r="AC1170" s="66" t="str">
        <f t="shared" si="17"/>
        <v>Overdue</v>
      </c>
      <c r="AJ1170" s="11" t="s">
        <v>1195</v>
      </c>
      <c r="AK1170" s="8">
        <v>1272053.1299999999</v>
      </c>
      <c r="AO1170" s="13">
        <f>(Cleaned_Data!S1170)-((Cleaned_Data!S1170)*10%)</f>
        <v>177.3</v>
      </c>
      <c r="AP1170" s="13" t="str">
        <v>Safe</v>
      </c>
    </row>
    <row r="1171" spans="8:42" x14ac:dyDescent="0.3">
      <c r="H1171" s="13" t="s">
        <v>2152</v>
      </c>
      <c r="I1171" s="13" t="str">
        <v>In Stock</v>
      </c>
      <c r="J1171" s="43"/>
      <c r="AB1171" s="65">
        <v>45878</v>
      </c>
      <c r="AC1171" s="66" t="str">
        <f t="shared" si="17"/>
        <v>Overdue</v>
      </c>
      <c r="AJ1171" s="11" t="s">
        <v>3948</v>
      </c>
      <c r="AK1171" s="8">
        <v>1270655.3600000001</v>
      </c>
      <c r="AO1171" s="13">
        <f>(Cleaned_Data!S1171)-((Cleaned_Data!S1171)*10%)</f>
        <v>77.400000000000006</v>
      </c>
      <c r="AP1171" s="13" t="str">
        <v>Safe</v>
      </c>
    </row>
    <row r="1172" spans="8:42" x14ac:dyDescent="0.3">
      <c r="H1172" s="13" t="s">
        <v>4712</v>
      </c>
      <c r="I1172" s="13" t="str">
        <v>Low Stock</v>
      </c>
      <c r="J1172" s="43"/>
      <c r="AB1172" s="65">
        <v>45935</v>
      </c>
      <c r="AC1172" s="66" t="str">
        <f t="shared" si="17"/>
        <v>OnTime</v>
      </c>
      <c r="AJ1172" s="11" t="s">
        <v>1502</v>
      </c>
      <c r="AK1172" s="8">
        <v>1269323.4900000002</v>
      </c>
      <c r="AO1172" s="13">
        <f>(Cleaned_Data!S1172)-((Cleaned_Data!S1172)*10%)</f>
        <v>27.9</v>
      </c>
      <c r="AP1172" s="13" t="str">
        <v>Risk</v>
      </c>
    </row>
    <row r="1173" spans="8:42" x14ac:dyDescent="0.3">
      <c r="H1173" s="13" t="s">
        <v>2350</v>
      </c>
      <c r="I1173" s="13" t="str">
        <v>In Stock</v>
      </c>
      <c r="J1173" s="43"/>
      <c r="AB1173" s="65">
        <v>45914</v>
      </c>
      <c r="AC1173" s="66" t="str">
        <f t="shared" si="17"/>
        <v>OnTime</v>
      </c>
      <c r="AJ1173" s="11" t="s">
        <v>2543</v>
      </c>
      <c r="AK1173" s="8">
        <v>1268474.5</v>
      </c>
      <c r="AO1173" s="13">
        <f>(Cleaned_Data!S1173)-((Cleaned_Data!S1173)*10%)</f>
        <v>47.7</v>
      </c>
      <c r="AP1173" s="13" t="str">
        <v>Safe</v>
      </c>
    </row>
    <row r="1174" spans="8:42" x14ac:dyDescent="0.3">
      <c r="H1174" s="13" t="s">
        <v>2352</v>
      </c>
      <c r="I1174" s="13" t="str">
        <v>In Stock</v>
      </c>
      <c r="J1174" s="43"/>
      <c r="AB1174" s="65">
        <v>45918</v>
      </c>
      <c r="AC1174" s="66" t="str">
        <f t="shared" si="17"/>
        <v>OnTime</v>
      </c>
      <c r="AJ1174" s="11" t="s">
        <v>2527</v>
      </c>
      <c r="AK1174" s="8">
        <v>1264504.1499999999</v>
      </c>
      <c r="AO1174" s="13">
        <f>(Cleaned_Data!S1174)-((Cleaned_Data!S1174)*10%)</f>
        <v>103.5</v>
      </c>
      <c r="AP1174" s="13" t="str">
        <v>Safe</v>
      </c>
    </row>
    <row r="1175" spans="8:42" x14ac:dyDescent="0.3">
      <c r="H1175" s="13" t="s">
        <v>645</v>
      </c>
      <c r="I1175" s="13" t="str">
        <v>Low Stock</v>
      </c>
      <c r="J1175" s="43"/>
      <c r="AB1175" s="65">
        <v>45919</v>
      </c>
      <c r="AC1175" s="66" t="str">
        <f t="shared" si="17"/>
        <v>OnTime</v>
      </c>
      <c r="AJ1175" s="11" t="s">
        <v>5267</v>
      </c>
      <c r="AK1175" s="8">
        <v>1260766.68</v>
      </c>
      <c r="AO1175" s="13">
        <f>(Cleaned_Data!S1175)-((Cleaned_Data!S1175)*10%)</f>
        <v>27</v>
      </c>
      <c r="AP1175" s="13" t="str">
        <v>Risk</v>
      </c>
    </row>
    <row r="1176" spans="8:42" x14ac:dyDescent="0.3">
      <c r="H1176" s="13" t="s">
        <v>1329</v>
      </c>
      <c r="I1176" s="13" t="str">
        <v>Low Stock</v>
      </c>
      <c r="J1176" s="43"/>
      <c r="AB1176" s="65">
        <v>45919</v>
      </c>
      <c r="AC1176" s="66" t="str">
        <f t="shared" si="17"/>
        <v>OnTime</v>
      </c>
      <c r="AJ1176" s="11" t="s">
        <v>2982</v>
      </c>
      <c r="AK1176" s="8">
        <v>1256754.73</v>
      </c>
      <c r="AO1176" s="13">
        <f>(Cleaned_Data!S1176)-((Cleaned_Data!S1176)*10%)</f>
        <v>0</v>
      </c>
      <c r="AP1176" s="13" t="str">
        <v>Risk</v>
      </c>
    </row>
    <row r="1177" spans="8:42" x14ac:dyDescent="0.3">
      <c r="H1177" s="13" t="s">
        <v>2357</v>
      </c>
      <c r="I1177" s="13" t="str">
        <v>In Stock</v>
      </c>
      <c r="J1177" s="43"/>
      <c r="AB1177" s="65">
        <v>45868</v>
      </c>
      <c r="AC1177" s="66" t="str">
        <f t="shared" si="17"/>
        <v>Overdue</v>
      </c>
      <c r="AJ1177" s="11" t="s">
        <v>2092</v>
      </c>
      <c r="AK1177" s="8">
        <v>1255897.1100000001</v>
      </c>
      <c r="AO1177" s="13">
        <f>(Cleaned_Data!S1177)-((Cleaned_Data!S1177)*10%)</f>
        <v>126</v>
      </c>
      <c r="AP1177" s="13" t="str">
        <v>Safe</v>
      </c>
    </row>
    <row r="1178" spans="8:42" x14ac:dyDescent="0.3">
      <c r="H1178" s="13" t="s">
        <v>2359</v>
      </c>
      <c r="I1178" s="13" t="str">
        <v>In Stock</v>
      </c>
      <c r="J1178" s="43"/>
      <c r="AB1178" s="65">
        <v>45876</v>
      </c>
      <c r="AC1178" s="66" t="str">
        <f t="shared" si="17"/>
        <v>Overdue</v>
      </c>
      <c r="AJ1178" s="11" t="s">
        <v>82</v>
      </c>
      <c r="AK1178" s="8">
        <v>1251388.46</v>
      </c>
      <c r="AO1178" s="13">
        <f>(Cleaned_Data!S1178)-((Cleaned_Data!S1178)*10%)</f>
        <v>136.80000000000001</v>
      </c>
      <c r="AP1178" s="13" t="str">
        <v>Safe</v>
      </c>
    </row>
    <row r="1179" spans="8:42" x14ac:dyDescent="0.3">
      <c r="H1179" s="13" t="s">
        <v>2361</v>
      </c>
      <c r="I1179" s="13" t="str">
        <v>Low Stock</v>
      </c>
      <c r="J1179" s="43"/>
      <c r="AB1179" s="65">
        <v>45858</v>
      </c>
      <c r="AC1179" s="66" t="str">
        <f t="shared" si="17"/>
        <v>Overdue</v>
      </c>
      <c r="AJ1179" s="11" t="s">
        <v>2312</v>
      </c>
      <c r="AK1179" s="8">
        <v>1249529.45</v>
      </c>
      <c r="AO1179" s="13">
        <f>(Cleaned_Data!S1179)-((Cleaned_Data!S1179)*10%)</f>
        <v>79.2</v>
      </c>
      <c r="AP1179" s="13" t="str">
        <v>Risk</v>
      </c>
    </row>
    <row r="1180" spans="8:42" x14ac:dyDescent="0.3">
      <c r="H1180" s="13" t="s">
        <v>2363</v>
      </c>
      <c r="I1180" s="13" t="str">
        <v>In Stock</v>
      </c>
      <c r="J1180" s="43"/>
      <c r="AB1180" s="65">
        <v>45901</v>
      </c>
      <c r="AC1180" s="66" t="str">
        <f t="shared" si="17"/>
        <v>OnTime</v>
      </c>
      <c r="AJ1180" s="11" t="s">
        <v>2076</v>
      </c>
      <c r="AK1180" s="8">
        <v>1248813.02</v>
      </c>
      <c r="AO1180" s="13">
        <f>(Cleaned_Data!S1180)-((Cleaned_Data!S1180)*10%)</f>
        <v>149.4</v>
      </c>
      <c r="AP1180" s="13" t="str">
        <v>Safe</v>
      </c>
    </row>
    <row r="1181" spans="8:42" x14ac:dyDescent="0.3">
      <c r="H1181" s="13" t="s">
        <v>2365</v>
      </c>
      <c r="I1181" s="13" t="str">
        <v>In Stock</v>
      </c>
      <c r="J1181" s="43"/>
      <c r="AB1181" s="65">
        <v>45866</v>
      </c>
      <c r="AC1181" s="66" t="str">
        <f t="shared" si="17"/>
        <v>Overdue</v>
      </c>
      <c r="AJ1181" s="11" t="s">
        <v>5022</v>
      </c>
      <c r="AK1181" s="8">
        <v>1248223.77</v>
      </c>
      <c r="AO1181" s="13">
        <f>(Cleaned_Data!S1181)-((Cleaned_Data!S1181)*10%)</f>
        <v>88.2</v>
      </c>
      <c r="AP1181" s="13" t="str">
        <v>Safe</v>
      </c>
    </row>
    <row r="1182" spans="8:42" x14ac:dyDescent="0.3">
      <c r="H1182" s="13" t="s">
        <v>2367</v>
      </c>
      <c r="I1182" s="13" t="str">
        <v>In Stock</v>
      </c>
      <c r="J1182" s="43"/>
      <c r="AB1182" s="65">
        <v>45881</v>
      </c>
      <c r="AC1182" s="66" t="str">
        <f t="shared" si="17"/>
        <v>Overdue</v>
      </c>
      <c r="AJ1182" s="11" t="s">
        <v>4328</v>
      </c>
      <c r="AK1182" s="8">
        <v>1248045.3999999999</v>
      </c>
      <c r="AO1182" s="13">
        <f>(Cleaned_Data!S1182)-((Cleaned_Data!S1182)*10%)</f>
        <v>113.4</v>
      </c>
      <c r="AP1182" s="13" t="str">
        <v>Safe</v>
      </c>
    </row>
    <row r="1183" spans="8:42" x14ac:dyDescent="0.3">
      <c r="H1183" s="13" t="s">
        <v>1591</v>
      </c>
      <c r="I1183" s="13" t="str">
        <v>Low Stock</v>
      </c>
      <c r="J1183" s="43"/>
      <c r="AB1183" s="65">
        <v>45904</v>
      </c>
      <c r="AC1183" s="66" t="str">
        <f t="shared" si="17"/>
        <v>OnTime</v>
      </c>
      <c r="AJ1183" s="11" t="s">
        <v>3582</v>
      </c>
      <c r="AK1183" s="8">
        <v>1247971.26</v>
      </c>
      <c r="AO1183" s="13">
        <f>(Cleaned_Data!S1183)-((Cleaned_Data!S1183)*10%)</f>
        <v>6.3</v>
      </c>
      <c r="AP1183" s="13" t="str">
        <v>Risk</v>
      </c>
    </row>
    <row r="1184" spans="8:42" x14ac:dyDescent="0.3">
      <c r="H1184" s="13" t="s">
        <v>2372</v>
      </c>
      <c r="I1184" s="13" t="str">
        <v>In Stock</v>
      </c>
      <c r="J1184" s="43"/>
      <c r="AB1184" s="65">
        <v>45922</v>
      </c>
      <c r="AC1184" s="66" t="str">
        <f t="shared" si="17"/>
        <v>OnTime</v>
      </c>
      <c r="AJ1184" s="11" t="s">
        <v>1922</v>
      </c>
      <c r="AK1184" s="8">
        <v>1247904.95</v>
      </c>
      <c r="AO1184" s="13">
        <f>(Cleaned_Data!S1184)-((Cleaned_Data!S1184)*10%)</f>
        <v>96.3</v>
      </c>
      <c r="AP1184" s="13" t="str">
        <v>Safe</v>
      </c>
    </row>
    <row r="1185" spans="8:42" x14ac:dyDescent="0.3">
      <c r="H1185" s="13" t="s">
        <v>791</v>
      </c>
      <c r="I1185" s="13" t="str">
        <v>In Stock</v>
      </c>
      <c r="J1185" s="43"/>
      <c r="AB1185" s="65">
        <v>45854</v>
      </c>
      <c r="AC1185" s="66" t="str">
        <f t="shared" si="17"/>
        <v>Overdue</v>
      </c>
      <c r="AJ1185" s="11" t="s">
        <v>6702</v>
      </c>
      <c r="AK1185" s="8">
        <v>1247729.76</v>
      </c>
      <c r="AO1185" s="13">
        <f>(Cleaned_Data!S1185)-((Cleaned_Data!S1185)*10%)</f>
        <v>149.4</v>
      </c>
      <c r="AP1185" s="13" t="str">
        <v>Safe</v>
      </c>
    </row>
    <row r="1186" spans="8:42" x14ac:dyDescent="0.3">
      <c r="H1186" s="13" t="s">
        <v>1763</v>
      </c>
      <c r="I1186" s="13" t="str">
        <v>In Stock</v>
      </c>
      <c r="J1186" s="43"/>
      <c r="AB1186" s="65">
        <v>45893</v>
      </c>
      <c r="AC1186" s="66" t="str">
        <f t="shared" si="17"/>
        <v>Overdue</v>
      </c>
      <c r="AJ1186" s="11" t="s">
        <v>3184</v>
      </c>
      <c r="AK1186" s="8">
        <v>1246728.4300000002</v>
      </c>
      <c r="AO1186" s="13">
        <f>(Cleaned_Data!S1186)-((Cleaned_Data!S1186)*10%)</f>
        <v>90.9</v>
      </c>
      <c r="AP1186" s="13" t="str">
        <v>Safe</v>
      </c>
    </row>
    <row r="1187" spans="8:42" x14ac:dyDescent="0.3">
      <c r="H1187" s="13" t="s">
        <v>2376</v>
      </c>
      <c r="I1187" s="13" t="str">
        <v>In Stock</v>
      </c>
      <c r="J1187" s="43"/>
      <c r="AB1187" s="65">
        <v>45876</v>
      </c>
      <c r="AC1187" s="66" t="str">
        <f t="shared" si="17"/>
        <v>Overdue</v>
      </c>
      <c r="AJ1187" s="11" t="s">
        <v>1258</v>
      </c>
      <c r="AK1187" s="8">
        <v>1245812.48</v>
      </c>
      <c r="AO1187" s="13">
        <f>(Cleaned_Data!S1187)-((Cleaned_Data!S1187)*10%)</f>
        <v>165.6</v>
      </c>
      <c r="AP1187" s="13" t="str">
        <v>Safe</v>
      </c>
    </row>
    <row r="1188" spans="8:42" x14ac:dyDescent="0.3">
      <c r="H1188" s="13" t="s">
        <v>2379</v>
      </c>
      <c r="I1188" s="13" t="str">
        <v>In Stock</v>
      </c>
      <c r="J1188" s="43"/>
      <c r="AB1188" s="65">
        <v>45925</v>
      </c>
      <c r="AC1188" s="66" t="str">
        <f t="shared" si="17"/>
        <v>OnTime</v>
      </c>
      <c r="AJ1188" s="11" t="s">
        <v>7571</v>
      </c>
      <c r="AK1188" s="8">
        <v>1242914.1399999999</v>
      </c>
      <c r="AO1188" s="13">
        <f>(Cleaned_Data!S1188)-((Cleaned_Data!S1188)*10%)</f>
        <v>102.6</v>
      </c>
      <c r="AP1188" s="13" t="str">
        <v>Safe</v>
      </c>
    </row>
    <row r="1189" spans="8:42" x14ac:dyDescent="0.3">
      <c r="H1189" s="13" t="s">
        <v>2312</v>
      </c>
      <c r="I1189" s="13" t="str">
        <v>In Stock</v>
      </c>
      <c r="J1189" s="43"/>
      <c r="AB1189" s="65">
        <v>45927</v>
      </c>
      <c r="AC1189" s="66" t="str">
        <f t="shared" si="17"/>
        <v>OnTime</v>
      </c>
      <c r="AJ1189" s="11" t="s">
        <v>6407</v>
      </c>
      <c r="AK1189" s="8">
        <v>1241701.92</v>
      </c>
      <c r="AO1189" s="13">
        <f>(Cleaned_Data!S1189)-((Cleaned_Data!S1189)*10%)</f>
        <v>139.5</v>
      </c>
      <c r="AP1189" s="13" t="str">
        <v>Safe</v>
      </c>
    </row>
    <row r="1190" spans="8:42" x14ac:dyDescent="0.3">
      <c r="H1190" s="13" t="s">
        <v>2383</v>
      </c>
      <c r="I1190" s="13" t="str">
        <v>Low Stock</v>
      </c>
      <c r="J1190" s="43"/>
      <c r="AB1190" s="65">
        <v>45891</v>
      </c>
      <c r="AC1190" s="66" t="str">
        <f t="shared" si="17"/>
        <v>Overdue</v>
      </c>
      <c r="AJ1190" s="11" t="s">
        <v>1231</v>
      </c>
      <c r="AK1190" s="8">
        <v>1240136.8</v>
      </c>
      <c r="AO1190" s="13">
        <f>(Cleaned_Data!S1190)-((Cleaned_Data!S1190)*10%)</f>
        <v>34.200000000000003</v>
      </c>
      <c r="AP1190" s="13" t="str">
        <v>Risk</v>
      </c>
    </row>
    <row r="1191" spans="8:42" x14ac:dyDescent="0.3">
      <c r="H1191" s="13" t="s">
        <v>2385</v>
      </c>
      <c r="I1191" s="13" t="str">
        <v>Low Stock</v>
      </c>
      <c r="J1191" s="43"/>
      <c r="AB1191" s="65">
        <v>45904</v>
      </c>
      <c r="AC1191" s="66" t="str">
        <f t="shared" si="17"/>
        <v>OnTime</v>
      </c>
      <c r="AJ1191" s="11" t="s">
        <v>492</v>
      </c>
      <c r="AK1191" s="8">
        <v>1240017.9000000001</v>
      </c>
      <c r="AO1191" s="13">
        <f>(Cleaned_Data!S1191)-((Cleaned_Data!S1191)*10%)</f>
        <v>0</v>
      </c>
      <c r="AP1191" s="13" t="str">
        <v>Risk</v>
      </c>
    </row>
    <row r="1192" spans="8:42" x14ac:dyDescent="0.3">
      <c r="H1192" s="13" t="s">
        <v>2387</v>
      </c>
      <c r="I1192" s="13" t="str">
        <v>In Stock</v>
      </c>
      <c r="J1192" s="43"/>
      <c r="AB1192" s="65">
        <v>45884</v>
      </c>
      <c r="AC1192" s="66" t="str">
        <f t="shared" si="17"/>
        <v>Overdue</v>
      </c>
      <c r="AJ1192" s="11" t="s">
        <v>2966</v>
      </c>
      <c r="AK1192" s="8">
        <v>1240016.7999999998</v>
      </c>
      <c r="AO1192" s="13">
        <f>(Cleaned_Data!S1192)-((Cleaned_Data!S1192)*10%)</f>
        <v>153</v>
      </c>
      <c r="AP1192" s="13" t="str">
        <v>Safe</v>
      </c>
    </row>
    <row r="1193" spans="8:42" x14ac:dyDescent="0.3">
      <c r="H1193" s="13" t="s">
        <v>2389</v>
      </c>
      <c r="I1193" s="13" t="str">
        <v>In Stock</v>
      </c>
      <c r="J1193" s="43"/>
      <c r="AB1193" s="65">
        <v>45867</v>
      </c>
      <c r="AC1193" s="66" t="str">
        <f t="shared" si="17"/>
        <v>Overdue</v>
      </c>
      <c r="AJ1193" s="11" t="s">
        <v>3254</v>
      </c>
      <c r="AK1193" s="8">
        <v>1239969.32</v>
      </c>
      <c r="AO1193" s="13">
        <f>(Cleaned_Data!S1193)-((Cleaned_Data!S1193)*10%)</f>
        <v>103.5</v>
      </c>
      <c r="AP1193" s="13" t="str">
        <v>Safe</v>
      </c>
    </row>
    <row r="1194" spans="8:42" x14ac:dyDescent="0.3">
      <c r="H1194" s="13" t="s">
        <v>2392</v>
      </c>
      <c r="I1194" s="13" t="str">
        <v>In Stock</v>
      </c>
      <c r="J1194" s="43"/>
      <c r="AB1194" s="65">
        <v>45874</v>
      </c>
      <c r="AC1194" s="66" t="str">
        <f t="shared" si="17"/>
        <v>Overdue</v>
      </c>
      <c r="AJ1194" s="11" t="s">
        <v>1164</v>
      </c>
      <c r="AK1194" s="8">
        <v>1237955.8599999999</v>
      </c>
      <c r="AO1194" s="13">
        <f>(Cleaned_Data!S1194)-((Cleaned_Data!S1194)*10%)</f>
        <v>91.8</v>
      </c>
      <c r="AP1194" s="13" t="str">
        <v>Safe</v>
      </c>
    </row>
    <row r="1195" spans="8:42" x14ac:dyDescent="0.3">
      <c r="H1195" s="13" t="s">
        <v>2394</v>
      </c>
      <c r="I1195" s="13" t="str">
        <v>In Stock</v>
      </c>
      <c r="J1195" s="43"/>
      <c r="AB1195" s="65">
        <v>45934</v>
      </c>
      <c r="AC1195" s="66" t="str">
        <f t="shared" si="17"/>
        <v>OnTime</v>
      </c>
      <c r="AJ1195" s="11" t="s">
        <v>1968</v>
      </c>
      <c r="AK1195" s="8">
        <v>1236967.3499999999</v>
      </c>
      <c r="AO1195" s="13">
        <f>(Cleaned_Data!S1195)-((Cleaned_Data!S1195)*10%)</f>
        <v>90.9</v>
      </c>
      <c r="AP1195" s="13" t="str">
        <v>Safe</v>
      </c>
    </row>
    <row r="1196" spans="8:42" x14ac:dyDescent="0.3">
      <c r="H1196" s="13" t="s">
        <v>2396</v>
      </c>
      <c r="I1196" s="13" t="str">
        <v>Low Stock</v>
      </c>
      <c r="J1196" s="43"/>
      <c r="AB1196" s="65">
        <v>45871</v>
      </c>
      <c r="AC1196" s="66" t="str">
        <f t="shared" si="17"/>
        <v>Overdue</v>
      </c>
      <c r="AJ1196" s="11" t="s">
        <v>1837</v>
      </c>
      <c r="AK1196" s="8">
        <v>1236260.44</v>
      </c>
      <c r="AO1196" s="13">
        <f>(Cleaned_Data!S1196)-((Cleaned_Data!S1196)*10%)</f>
        <v>0</v>
      </c>
      <c r="AP1196" s="13" t="str">
        <v>Risk</v>
      </c>
    </row>
    <row r="1197" spans="8:42" x14ac:dyDescent="0.3">
      <c r="H1197" s="13" t="s">
        <v>2400</v>
      </c>
      <c r="I1197" s="13" t="str">
        <v>In Stock</v>
      </c>
      <c r="J1197" s="43"/>
      <c r="AB1197" s="65">
        <v>45894</v>
      </c>
      <c r="AC1197" s="66" t="str">
        <f t="shared" si="17"/>
        <v>Overdue</v>
      </c>
      <c r="AJ1197" s="11" t="s">
        <v>7613</v>
      </c>
      <c r="AK1197" s="8">
        <v>1234873.05</v>
      </c>
      <c r="AO1197" s="13">
        <f>(Cleaned_Data!S1197)-((Cleaned_Data!S1197)*10%)</f>
        <v>43.2</v>
      </c>
      <c r="AP1197" s="13" t="str">
        <v>Safe</v>
      </c>
    </row>
    <row r="1198" spans="8:42" x14ac:dyDescent="0.3">
      <c r="H1198" s="13" t="s">
        <v>701</v>
      </c>
      <c r="I1198" s="13" t="str">
        <v>In Stock</v>
      </c>
      <c r="J1198" s="43"/>
      <c r="AB1198" s="65">
        <v>45858</v>
      </c>
      <c r="AC1198" s="66" t="str">
        <f t="shared" si="17"/>
        <v>Overdue</v>
      </c>
      <c r="AJ1198" s="11" t="s">
        <v>2447</v>
      </c>
      <c r="AK1198" s="8">
        <v>1234630.44</v>
      </c>
      <c r="AO1198" s="13">
        <f>(Cleaned_Data!S1198)-((Cleaned_Data!S1198)*10%)</f>
        <v>99</v>
      </c>
      <c r="AP1198" s="13" t="str">
        <v>Safe</v>
      </c>
    </row>
    <row r="1199" spans="8:42" x14ac:dyDescent="0.3">
      <c r="H1199" s="13" t="s">
        <v>2404</v>
      </c>
      <c r="I1199" s="13" t="str">
        <v>In Stock</v>
      </c>
      <c r="J1199" s="43"/>
      <c r="AB1199" s="65">
        <v>45904</v>
      </c>
      <c r="AC1199" s="66" t="str">
        <f t="shared" si="17"/>
        <v>OnTime</v>
      </c>
      <c r="AJ1199" s="11" t="s">
        <v>4671</v>
      </c>
      <c r="AK1199" s="8">
        <v>1234566.3799999999</v>
      </c>
      <c r="AO1199" s="13">
        <f>(Cleaned_Data!S1199)-((Cleaned_Data!S1199)*10%)</f>
        <v>146.69999999999999</v>
      </c>
      <c r="AP1199" s="13" t="str">
        <v>Safe</v>
      </c>
    </row>
    <row r="1200" spans="8:42" x14ac:dyDescent="0.3">
      <c r="H1200" s="13" t="s">
        <v>2406</v>
      </c>
      <c r="I1200" s="13" t="str">
        <v>In Stock</v>
      </c>
      <c r="J1200" s="43"/>
      <c r="AB1200" s="65">
        <v>45941</v>
      </c>
      <c r="AC1200" s="66" t="str">
        <f t="shared" si="17"/>
        <v>OnTime</v>
      </c>
      <c r="AJ1200" s="11" t="s">
        <v>1086</v>
      </c>
      <c r="AK1200" s="8">
        <v>1231680</v>
      </c>
      <c r="AO1200" s="13">
        <f>(Cleaned_Data!S1200)-((Cleaned_Data!S1200)*10%)</f>
        <v>81.900000000000006</v>
      </c>
      <c r="AP1200" s="13" t="str">
        <v>Safe</v>
      </c>
    </row>
    <row r="1201" spans="8:42" x14ac:dyDescent="0.3">
      <c r="H1201" s="13" t="s">
        <v>611</v>
      </c>
      <c r="I1201" s="13" t="str">
        <v>In Stock</v>
      </c>
      <c r="J1201" s="43"/>
      <c r="AB1201" s="65">
        <v>45909</v>
      </c>
      <c r="AC1201" s="66" t="str">
        <f t="shared" si="17"/>
        <v>OnTime</v>
      </c>
      <c r="AJ1201" s="11" t="s">
        <v>5585</v>
      </c>
      <c r="AK1201" s="8">
        <v>1228890.25</v>
      </c>
      <c r="AO1201" s="13">
        <f>(Cleaned_Data!S1201)-((Cleaned_Data!S1201)*10%)</f>
        <v>141.30000000000001</v>
      </c>
      <c r="AP1201" s="13" t="str">
        <v>Safe</v>
      </c>
    </row>
    <row r="1202" spans="8:42" x14ac:dyDescent="0.3">
      <c r="H1202" s="13" t="s">
        <v>1657</v>
      </c>
      <c r="I1202" s="13" t="str">
        <v>In Stock</v>
      </c>
      <c r="J1202" s="43"/>
      <c r="AB1202" s="65">
        <v>45900</v>
      </c>
      <c r="AC1202" s="66" t="str">
        <f t="shared" si="17"/>
        <v>Overdue</v>
      </c>
      <c r="AJ1202" s="11" t="s">
        <v>7171</v>
      </c>
      <c r="AK1202" s="8">
        <v>1228665.24</v>
      </c>
      <c r="AO1202" s="13">
        <f>(Cleaned_Data!S1202)-((Cleaned_Data!S1202)*10%)</f>
        <v>90.9</v>
      </c>
      <c r="AP1202" s="13" t="str">
        <v>Safe</v>
      </c>
    </row>
    <row r="1203" spans="8:42" x14ac:dyDescent="0.3">
      <c r="H1203" s="13" t="s">
        <v>2410</v>
      </c>
      <c r="I1203" s="13" t="str">
        <v>In Stock</v>
      </c>
      <c r="J1203" s="43"/>
      <c r="AB1203" s="65">
        <v>45882</v>
      </c>
      <c r="AC1203" s="66" t="str">
        <f t="shared" si="17"/>
        <v>Overdue</v>
      </c>
      <c r="AJ1203" s="11" t="s">
        <v>3876</v>
      </c>
      <c r="AK1203" s="8">
        <v>1228650.8400000001</v>
      </c>
      <c r="AO1203" s="13">
        <f>(Cleaned_Data!S1203)-((Cleaned_Data!S1203)*10%)</f>
        <v>148.5</v>
      </c>
      <c r="AP1203" s="13" t="str">
        <v>Safe</v>
      </c>
    </row>
    <row r="1204" spans="8:42" x14ac:dyDescent="0.3">
      <c r="H1204" s="13" t="s">
        <v>2412</v>
      </c>
      <c r="I1204" s="13" t="str">
        <v>Low Stock</v>
      </c>
      <c r="J1204" s="43"/>
      <c r="AB1204" s="65">
        <v>45934</v>
      </c>
      <c r="AC1204" s="66" t="str">
        <f t="shared" si="17"/>
        <v>OnTime</v>
      </c>
      <c r="AJ1204" s="11" t="s">
        <v>2372</v>
      </c>
      <c r="AK1204" s="8">
        <v>1227741.54</v>
      </c>
      <c r="AO1204" s="13">
        <f>(Cleaned_Data!S1204)-((Cleaned_Data!S1204)*10%)</f>
        <v>5.4</v>
      </c>
      <c r="AP1204" s="13" t="str">
        <v>Risk</v>
      </c>
    </row>
    <row r="1205" spans="8:42" x14ac:dyDescent="0.3">
      <c r="H1205" s="13" t="s">
        <v>2414</v>
      </c>
      <c r="I1205" s="13" t="str">
        <v>In Stock</v>
      </c>
      <c r="J1205" s="43"/>
      <c r="AB1205" s="65">
        <v>45856</v>
      </c>
      <c r="AC1205" s="66" t="str">
        <f t="shared" si="17"/>
        <v>Overdue</v>
      </c>
      <c r="AJ1205" s="11" t="s">
        <v>7294</v>
      </c>
      <c r="AK1205" s="8">
        <v>1227181.6700000002</v>
      </c>
      <c r="AO1205" s="13">
        <f>(Cleaned_Data!S1205)-((Cleaned_Data!S1205)*10%)</f>
        <v>65.7</v>
      </c>
      <c r="AP1205" s="13" t="str">
        <v>Safe</v>
      </c>
    </row>
    <row r="1206" spans="8:42" x14ac:dyDescent="0.3">
      <c r="H1206" s="13" t="s">
        <v>779</v>
      </c>
      <c r="I1206" s="13" t="str">
        <v>In Stock</v>
      </c>
      <c r="J1206" s="43"/>
      <c r="AB1206" s="65">
        <v>45922</v>
      </c>
      <c r="AC1206" s="66" t="str">
        <f t="shared" si="17"/>
        <v>OnTime</v>
      </c>
      <c r="AJ1206" s="11" t="s">
        <v>124</v>
      </c>
      <c r="AK1206" s="8">
        <v>1224133.3400000001</v>
      </c>
      <c r="AO1206" s="13">
        <f>(Cleaned_Data!S1206)-((Cleaned_Data!S1206)*10%)</f>
        <v>111.6</v>
      </c>
      <c r="AP1206" s="13" t="str">
        <v>Safe</v>
      </c>
    </row>
    <row r="1207" spans="8:42" x14ac:dyDescent="0.3">
      <c r="H1207" s="13" t="s">
        <v>2417</v>
      </c>
      <c r="I1207" s="13" t="str">
        <v>Low Stock</v>
      </c>
      <c r="J1207" s="43"/>
      <c r="AB1207" s="65">
        <v>45921</v>
      </c>
      <c r="AC1207" s="66" t="str">
        <f t="shared" si="17"/>
        <v>OnTime</v>
      </c>
      <c r="AJ1207" s="11" t="s">
        <v>5794</v>
      </c>
      <c r="AK1207" s="8">
        <v>1223861.3999999999</v>
      </c>
      <c r="AO1207" s="13">
        <f>(Cleaned_Data!S1207)-((Cleaned_Data!S1207)*10%)</f>
        <v>0</v>
      </c>
      <c r="AP1207" s="13" t="str">
        <v>Risk</v>
      </c>
    </row>
    <row r="1208" spans="8:42" x14ac:dyDescent="0.3">
      <c r="H1208" s="13" t="s">
        <v>1197</v>
      </c>
      <c r="I1208" s="13" t="str">
        <v>In Stock</v>
      </c>
      <c r="J1208" s="43"/>
      <c r="AB1208" s="65">
        <v>45870</v>
      </c>
      <c r="AC1208" s="66" t="str">
        <f t="shared" si="17"/>
        <v>Overdue</v>
      </c>
      <c r="AJ1208" s="11" t="s">
        <v>3088</v>
      </c>
      <c r="AK1208" s="8">
        <v>1223283</v>
      </c>
      <c r="AO1208" s="13">
        <f>(Cleaned_Data!S1208)-((Cleaned_Data!S1208)*10%)</f>
        <v>129.6</v>
      </c>
      <c r="AP1208" s="13" t="str">
        <v>Safe</v>
      </c>
    </row>
    <row r="1209" spans="8:42" x14ac:dyDescent="0.3">
      <c r="H1209" s="13" t="s">
        <v>2420</v>
      </c>
      <c r="I1209" s="13" t="str">
        <v>Low Stock</v>
      </c>
      <c r="J1209" s="43"/>
      <c r="AB1209" s="65">
        <v>45852</v>
      </c>
      <c r="AC1209" s="66" t="str">
        <f t="shared" si="17"/>
        <v>Overdue</v>
      </c>
      <c r="AJ1209" s="11" t="s">
        <v>5152</v>
      </c>
      <c r="AK1209" s="8">
        <v>1222535.8700000001</v>
      </c>
      <c r="AO1209" s="13">
        <f>(Cleaned_Data!S1209)-((Cleaned_Data!S1209)*10%)</f>
        <v>2.7</v>
      </c>
      <c r="AP1209" s="13" t="str">
        <v>Risk</v>
      </c>
    </row>
    <row r="1210" spans="8:42" x14ac:dyDescent="0.3">
      <c r="H1210" s="13" t="s">
        <v>2422</v>
      </c>
      <c r="I1210" s="13" t="str">
        <v>In Stock</v>
      </c>
      <c r="J1210" s="43"/>
      <c r="AB1210" s="65">
        <v>45913</v>
      </c>
      <c r="AC1210" s="66" t="str">
        <f t="shared" si="17"/>
        <v>OnTime</v>
      </c>
      <c r="AJ1210" s="11" t="s">
        <v>2894</v>
      </c>
      <c r="AK1210" s="8">
        <v>1221812.97</v>
      </c>
      <c r="AO1210" s="13">
        <f>(Cleaned_Data!S1210)-((Cleaned_Data!S1210)*10%)</f>
        <v>169.2</v>
      </c>
      <c r="AP1210" s="13" t="str">
        <v>Safe</v>
      </c>
    </row>
    <row r="1211" spans="8:42" x14ac:dyDescent="0.3">
      <c r="H1211" s="13" t="s">
        <v>2425</v>
      </c>
      <c r="I1211" s="13" t="str">
        <v>Low Stock</v>
      </c>
      <c r="J1211" s="43"/>
      <c r="AB1211" s="65">
        <v>45891</v>
      </c>
      <c r="AC1211" s="66" t="str">
        <f t="shared" si="17"/>
        <v>Overdue</v>
      </c>
      <c r="AJ1211" s="11" t="s">
        <v>7551</v>
      </c>
      <c r="AK1211" s="8">
        <v>1220968.7999999998</v>
      </c>
      <c r="AO1211" s="13">
        <f>(Cleaned_Data!S1211)-((Cleaned_Data!S1211)*10%)</f>
        <v>23.4</v>
      </c>
      <c r="AP1211" s="13" t="str">
        <v>Risk</v>
      </c>
    </row>
    <row r="1212" spans="8:42" x14ac:dyDescent="0.3">
      <c r="H1212" s="13" t="s">
        <v>2427</v>
      </c>
      <c r="I1212" s="13" t="str">
        <v>In Stock</v>
      </c>
      <c r="J1212" s="43"/>
      <c r="AB1212" s="65">
        <v>45926</v>
      </c>
      <c r="AC1212" s="66" t="str">
        <f t="shared" si="17"/>
        <v>OnTime</v>
      </c>
      <c r="AJ1212" s="11" t="s">
        <v>3881</v>
      </c>
      <c r="AK1212" s="8">
        <v>1219842.03</v>
      </c>
      <c r="AO1212" s="13">
        <f>(Cleaned_Data!S1212)-((Cleaned_Data!S1212)*10%)</f>
        <v>140.4</v>
      </c>
      <c r="AP1212" s="13" t="str">
        <v>Safe</v>
      </c>
    </row>
    <row r="1213" spans="8:42" x14ac:dyDescent="0.3">
      <c r="H1213" s="13" t="s">
        <v>2429</v>
      </c>
      <c r="I1213" s="13" t="str">
        <v>In Stock</v>
      </c>
      <c r="J1213" s="43"/>
      <c r="AB1213" s="65">
        <v>45941</v>
      </c>
      <c r="AC1213" s="66" t="str">
        <f t="shared" si="17"/>
        <v>OnTime</v>
      </c>
      <c r="AJ1213" s="11" t="s">
        <v>4039</v>
      </c>
      <c r="AK1213" s="8">
        <v>1219753.24</v>
      </c>
      <c r="AO1213" s="13">
        <f>(Cleaned_Data!S1213)-((Cleaned_Data!S1213)*10%)</f>
        <v>27</v>
      </c>
      <c r="AP1213" s="13" t="str">
        <v>Safe</v>
      </c>
    </row>
    <row r="1214" spans="8:42" x14ac:dyDescent="0.3">
      <c r="H1214" s="13" t="s">
        <v>1412</v>
      </c>
      <c r="I1214" s="13" t="str">
        <v>Low Stock</v>
      </c>
      <c r="J1214" s="43"/>
      <c r="AB1214" s="65">
        <v>45925</v>
      </c>
      <c r="AC1214" s="66" t="str">
        <f t="shared" si="17"/>
        <v>OnTime</v>
      </c>
      <c r="AJ1214" s="11" t="s">
        <v>1606</v>
      </c>
      <c r="AK1214" s="8">
        <v>1219212.33</v>
      </c>
      <c r="AO1214" s="13">
        <f>(Cleaned_Data!S1214)-((Cleaned_Data!S1214)*10%)</f>
        <v>42.3</v>
      </c>
      <c r="AP1214" s="13" t="str">
        <v>Risk</v>
      </c>
    </row>
    <row r="1215" spans="8:42" x14ac:dyDescent="0.3">
      <c r="H1215" s="13" t="s">
        <v>2432</v>
      </c>
      <c r="I1215" s="13" t="str">
        <v>Low Stock</v>
      </c>
      <c r="J1215" s="43"/>
      <c r="AB1215" s="65">
        <v>45861</v>
      </c>
      <c r="AC1215" s="66" t="str">
        <f t="shared" si="17"/>
        <v>Overdue</v>
      </c>
      <c r="AJ1215" s="11" t="s">
        <v>4303</v>
      </c>
      <c r="AK1215" s="8">
        <v>1218647.75</v>
      </c>
      <c r="AO1215" s="13">
        <f>(Cleaned_Data!S1215)-((Cleaned_Data!S1215)*10%)</f>
        <v>26.1</v>
      </c>
      <c r="AP1215" s="13" t="str">
        <v>Risk</v>
      </c>
    </row>
    <row r="1216" spans="8:42" x14ac:dyDescent="0.3">
      <c r="H1216" s="13" t="s">
        <v>2434</v>
      </c>
      <c r="I1216" s="13" t="str">
        <v>In Stock</v>
      </c>
      <c r="J1216" s="43"/>
      <c r="AB1216" s="65">
        <v>45854</v>
      </c>
      <c r="AC1216" s="66" t="str">
        <f t="shared" si="17"/>
        <v>Overdue</v>
      </c>
      <c r="AJ1216" s="11" t="s">
        <v>7553</v>
      </c>
      <c r="AK1216" s="8">
        <v>1218250.1500000001</v>
      </c>
      <c r="AO1216" s="13">
        <f>(Cleaned_Data!S1216)-((Cleaned_Data!S1216)*10%)</f>
        <v>96.3</v>
      </c>
      <c r="AP1216" s="13" t="str">
        <v>Safe</v>
      </c>
    </row>
    <row r="1217" spans="8:42" x14ac:dyDescent="0.3">
      <c r="H1217" s="13" t="s">
        <v>2436</v>
      </c>
      <c r="I1217" s="13" t="str">
        <v>In Stock</v>
      </c>
      <c r="J1217" s="43"/>
      <c r="AB1217" s="65">
        <v>45890</v>
      </c>
      <c r="AC1217" s="66" t="str">
        <f t="shared" si="17"/>
        <v>Overdue</v>
      </c>
      <c r="AJ1217" s="11" t="s">
        <v>233</v>
      </c>
      <c r="AK1217" s="8">
        <v>1217784.75</v>
      </c>
      <c r="AO1217" s="13">
        <f>(Cleaned_Data!S1217)-((Cleaned_Data!S1217)*10%)</f>
        <v>178.2</v>
      </c>
      <c r="AP1217" s="13" t="str">
        <v>Safe</v>
      </c>
    </row>
    <row r="1218" spans="8:42" x14ac:dyDescent="0.3">
      <c r="H1218" s="13" t="s">
        <v>629</v>
      </c>
      <c r="I1218" s="13" t="str">
        <v>In Stock</v>
      </c>
      <c r="J1218" s="43"/>
      <c r="AB1218" s="65">
        <v>45858</v>
      </c>
      <c r="AC1218" s="66" t="str">
        <f t="shared" si="17"/>
        <v>Overdue</v>
      </c>
      <c r="AJ1218" s="11" t="s">
        <v>3895</v>
      </c>
      <c r="AK1218" s="8">
        <v>1216812.8800000001</v>
      </c>
      <c r="AO1218" s="13">
        <f>(Cleaned_Data!S1218)-((Cleaned_Data!S1218)*10%)</f>
        <v>80.099999999999994</v>
      </c>
      <c r="AP1218" s="13" t="str">
        <v>Safe</v>
      </c>
    </row>
    <row r="1219" spans="8:42" x14ac:dyDescent="0.3">
      <c r="H1219" s="13" t="s">
        <v>2439</v>
      </c>
      <c r="I1219" s="13" t="str">
        <v>Low Stock</v>
      </c>
      <c r="J1219" s="43"/>
      <c r="AB1219" s="65">
        <v>45858</v>
      </c>
      <c r="AC1219" s="66" t="str">
        <f t="shared" ref="AC1219:AC1282" si="18">IF(AB1219="","No Date", IF(AB1219&lt;$AC$1,"Overdue","OnTime"))</f>
        <v>Overdue</v>
      </c>
      <c r="AJ1219" s="11" t="s">
        <v>973</v>
      </c>
      <c r="AK1219" s="8">
        <v>1216084.55</v>
      </c>
      <c r="AO1219" s="13">
        <f>(Cleaned_Data!S1219)-((Cleaned_Data!S1219)*10%)</f>
        <v>16.2</v>
      </c>
      <c r="AP1219" s="13" t="str">
        <v>Risk</v>
      </c>
    </row>
    <row r="1220" spans="8:42" x14ac:dyDescent="0.3">
      <c r="H1220" s="13" t="s">
        <v>2442</v>
      </c>
      <c r="I1220" s="13" t="str">
        <v>Low Stock</v>
      </c>
      <c r="J1220" s="43"/>
      <c r="AB1220" s="65">
        <v>45880</v>
      </c>
      <c r="AC1220" s="66" t="str">
        <f t="shared" si="18"/>
        <v>Overdue</v>
      </c>
      <c r="AJ1220" s="11" t="s">
        <v>3037</v>
      </c>
      <c r="AK1220" s="8">
        <v>1215441.99</v>
      </c>
      <c r="AO1220" s="13">
        <f>(Cleaned_Data!S1220)-((Cleaned_Data!S1220)*10%)</f>
        <v>9.9</v>
      </c>
      <c r="AP1220" s="13" t="str">
        <v>Risk</v>
      </c>
    </row>
    <row r="1221" spans="8:42" x14ac:dyDescent="0.3">
      <c r="H1221" s="13" t="s">
        <v>2072</v>
      </c>
      <c r="I1221" s="13" t="str">
        <v>In Stock</v>
      </c>
      <c r="J1221" s="43"/>
      <c r="AB1221" s="65">
        <v>45910</v>
      </c>
      <c r="AC1221" s="66" t="str">
        <f t="shared" si="18"/>
        <v>OnTime</v>
      </c>
      <c r="AJ1221" s="11" t="s">
        <v>1608</v>
      </c>
      <c r="AK1221" s="8">
        <v>1212834.56</v>
      </c>
      <c r="AO1221" s="13">
        <f>(Cleaned_Data!S1221)-((Cleaned_Data!S1221)*10%)</f>
        <v>104.4</v>
      </c>
      <c r="AP1221" s="13" t="str">
        <v>Safe</v>
      </c>
    </row>
    <row r="1222" spans="8:42" x14ac:dyDescent="0.3">
      <c r="H1222" s="13" t="s">
        <v>2447</v>
      </c>
      <c r="I1222" s="13" t="str">
        <v>In Stock</v>
      </c>
      <c r="J1222" s="43"/>
      <c r="AB1222" s="65">
        <v>45898</v>
      </c>
      <c r="AC1222" s="66" t="str">
        <f t="shared" si="18"/>
        <v>Overdue</v>
      </c>
      <c r="AJ1222" s="11" t="s">
        <v>2205</v>
      </c>
      <c r="AK1222" s="8">
        <v>1212786.75</v>
      </c>
      <c r="AO1222" s="13">
        <f>(Cleaned_Data!S1222)-((Cleaned_Data!S1222)*10%)</f>
        <v>120.6</v>
      </c>
      <c r="AP1222" s="13" t="str">
        <v>Safe</v>
      </c>
    </row>
    <row r="1223" spans="8:42" x14ac:dyDescent="0.3">
      <c r="H1223" s="13" t="s">
        <v>2449</v>
      </c>
      <c r="I1223" s="13" t="str">
        <v>In Stock</v>
      </c>
      <c r="J1223" s="43"/>
      <c r="AB1223" s="65">
        <v>45879</v>
      </c>
      <c r="AC1223" s="66" t="str">
        <f t="shared" si="18"/>
        <v>Overdue</v>
      </c>
      <c r="AJ1223" s="11" t="s">
        <v>440</v>
      </c>
      <c r="AK1223" s="8">
        <v>1211982.45</v>
      </c>
      <c r="AO1223" s="13">
        <f>(Cleaned_Data!S1223)-((Cleaned_Data!S1223)*10%)</f>
        <v>147.6</v>
      </c>
      <c r="AP1223" s="13" t="str">
        <v>Safe</v>
      </c>
    </row>
    <row r="1224" spans="8:42" x14ac:dyDescent="0.3">
      <c r="H1224" s="13" t="s">
        <v>2451</v>
      </c>
      <c r="I1224" s="13" t="str">
        <v>In Stock</v>
      </c>
      <c r="J1224" s="43"/>
      <c r="AB1224" s="65">
        <v>45876</v>
      </c>
      <c r="AC1224" s="66" t="str">
        <f t="shared" si="18"/>
        <v>Overdue</v>
      </c>
      <c r="AJ1224" s="11" t="s">
        <v>4187</v>
      </c>
      <c r="AK1224" s="8">
        <v>1211216.79</v>
      </c>
      <c r="AO1224" s="13">
        <f>(Cleaned_Data!S1224)-((Cleaned_Data!S1224)*10%)</f>
        <v>109.8</v>
      </c>
      <c r="AP1224" s="13" t="str">
        <v>Safe</v>
      </c>
    </row>
    <row r="1225" spans="8:42" x14ac:dyDescent="0.3">
      <c r="H1225" s="13" t="s">
        <v>2454</v>
      </c>
      <c r="I1225" s="13" t="str">
        <v>In Stock</v>
      </c>
      <c r="J1225" s="43"/>
      <c r="AB1225" s="65">
        <v>45867</v>
      </c>
      <c r="AC1225" s="66" t="str">
        <f t="shared" si="18"/>
        <v>Overdue</v>
      </c>
      <c r="AJ1225" s="11" t="s">
        <v>5453</v>
      </c>
      <c r="AK1225" s="8">
        <v>1209591.1200000001</v>
      </c>
      <c r="AO1225" s="13">
        <f>(Cleaned_Data!S1225)-((Cleaned_Data!S1225)*10%)</f>
        <v>152.1</v>
      </c>
      <c r="AP1225" s="13" t="str">
        <v>Safe</v>
      </c>
    </row>
    <row r="1226" spans="8:42" x14ac:dyDescent="0.3">
      <c r="H1226" s="13" t="s">
        <v>2456</v>
      </c>
      <c r="I1226" s="13" t="str">
        <v>In Stock</v>
      </c>
      <c r="J1226" s="43"/>
      <c r="AB1226" s="65">
        <v>45919</v>
      </c>
      <c r="AC1226" s="66" t="str">
        <f t="shared" si="18"/>
        <v>OnTime</v>
      </c>
      <c r="AJ1226" s="11" t="s">
        <v>5955</v>
      </c>
      <c r="AK1226" s="8">
        <v>1207459.02</v>
      </c>
      <c r="AO1226" s="13">
        <f>(Cleaned_Data!S1226)-((Cleaned_Data!S1226)*10%)</f>
        <v>128.69999999999999</v>
      </c>
      <c r="AP1226" s="13" t="str">
        <v>Safe</v>
      </c>
    </row>
    <row r="1227" spans="8:42" x14ac:dyDescent="0.3">
      <c r="H1227" s="13" t="s">
        <v>2458</v>
      </c>
      <c r="I1227" s="13" t="str">
        <v>In Stock</v>
      </c>
      <c r="J1227" s="43"/>
      <c r="AB1227" s="65">
        <v>45942</v>
      </c>
      <c r="AC1227" s="66" t="str">
        <f t="shared" si="18"/>
        <v>OnTime</v>
      </c>
      <c r="AJ1227" s="11" t="s">
        <v>2664</v>
      </c>
      <c r="AK1227" s="8">
        <v>1206778.72</v>
      </c>
      <c r="AO1227" s="13">
        <f>(Cleaned_Data!S1227)-((Cleaned_Data!S1227)*10%)</f>
        <v>160.19999999999999</v>
      </c>
      <c r="AP1227" s="13" t="str">
        <v>Safe</v>
      </c>
    </row>
    <row r="1228" spans="8:42" x14ac:dyDescent="0.3">
      <c r="H1228" s="13" t="s">
        <v>2461</v>
      </c>
      <c r="I1228" s="13" t="str">
        <v>Low Stock</v>
      </c>
      <c r="J1228" s="43"/>
      <c r="AB1228" s="65">
        <v>45891</v>
      </c>
      <c r="AC1228" s="66" t="str">
        <f t="shared" si="18"/>
        <v>Overdue</v>
      </c>
      <c r="AJ1228" s="11" t="s">
        <v>5474</v>
      </c>
      <c r="AK1228" s="8">
        <v>1204522.4100000001</v>
      </c>
      <c r="AO1228" s="13">
        <f>(Cleaned_Data!S1228)-((Cleaned_Data!S1228)*10%)</f>
        <v>46.8</v>
      </c>
      <c r="AP1228" s="13" t="str">
        <v>Risk</v>
      </c>
    </row>
    <row r="1229" spans="8:42" x14ac:dyDescent="0.3">
      <c r="H1229" s="13" t="s">
        <v>7460</v>
      </c>
      <c r="I1229" s="13" t="str">
        <v>In Stock</v>
      </c>
      <c r="J1229" s="43"/>
      <c r="AB1229" s="65">
        <v>45867</v>
      </c>
      <c r="AC1229" s="66" t="str">
        <f t="shared" si="18"/>
        <v>Overdue</v>
      </c>
      <c r="AJ1229" s="11" t="s">
        <v>4777</v>
      </c>
      <c r="AK1229" s="8">
        <v>1203867.55</v>
      </c>
      <c r="AO1229" s="13">
        <f>(Cleaned_Data!S1229)-((Cleaned_Data!S1229)*10%)</f>
        <v>178.2</v>
      </c>
      <c r="AP1229" s="13" t="str">
        <v>Safe</v>
      </c>
    </row>
    <row r="1230" spans="8:42" x14ac:dyDescent="0.3">
      <c r="H1230" s="13" t="s">
        <v>2465</v>
      </c>
      <c r="I1230" s="13" t="str">
        <v>In Stock</v>
      </c>
      <c r="J1230" s="43"/>
      <c r="AB1230" s="65">
        <v>45907</v>
      </c>
      <c r="AC1230" s="66" t="str">
        <f t="shared" si="18"/>
        <v>OnTime</v>
      </c>
      <c r="AJ1230" s="11" t="s">
        <v>4411</v>
      </c>
      <c r="AK1230" s="8">
        <v>1202015.08</v>
      </c>
      <c r="AO1230" s="13">
        <f>(Cleaned_Data!S1230)-((Cleaned_Data!S1230)*10%)</f>
        <v>73.8</v>
      </c>
      <c r="AP1230" s="13" t="str">
        <v>Safe</v>
      </c>
    </row>
    <row r="1231" spans="8:42" x14ac:dyDescent="0.3">
      <c r="H1231" s="13" t="s">
        <v>2467</v>
      </c>
      <c r="I1231" s="13" t="str">
        <v>Low Stock</v>
      </c>
      <c r="J1231" s="43"/>
      <c r="AB1231" s="65">
        <v>45905</v>
      </c>
      <c r="AC1231" s="66" t="str">
        <f t="shared" si="18"/>
        <v>OnTime</v>
      </c>
      <c r="AJ1231" s="11" t="s">
        <v>2461</v>
      </c>
      <c r="AK1231" s="8">
        <v>1200871.5199999998</v>
      </c>
      <c r="AO1231" s="13">
        <f>(Cleaned_Data!S1231)-((Cleaned_Data!S1231)*10%)</f>
        <v>4.5</v>
      </c>
      <c r="AP1231" s="13" t="str">
        <v>Risk</v>
      </c>
    </row>
    <row r="1232" spans="8:42" x14ac:dyDescent="0.3">
      <c r="H1232" s="13" t="s">
        <v>2469</v>
      </c>
      <c r="I1232" s="13" t="str">
        <v>In Stock</v>
      </c>
      <c r="J1232" s="43"/>
      <c r="AB1232" s="65">
        <v>45924</v>
      </c>
      <c r="AC1232" s="66" t="str">
        <f t="shared" si="18"/>
        <v>OnTime</v>
      </c>
      <c r="AJ1232" s="11" t="s">
        <v>5897</v>
      </c>
      <c r="AK1232" s="8">
        <v>1199715.1599999999</v>
      </c>
      <c r="AO1232" s="13">
        <f>(Cleaned_Data!S1232)-((Cleaned_Data!S1232)*10%)</f>
        <v>82.8</v>
      </c>
      <c r="AP1232" s="13" t="str">
        <v>Safe</v>
      </c>
    </row>
    <row r="1233" spans="8:42" x14ac:dyDescent="0.3">
      <c r="H1233" s="13" t="s">
        <v>2471</v>
      </c>
      <c r="I1233" s="13" t="str">
        <v>In Stock</v>
      </c>
      <c r="J1233" s="43"/>
      <c r="AB1233" s="65">
        <v>45912</v>
      </c>
      <c r="AC1233" s="66" t="str">
        <f t="shared" si="18"/>
        <v>OnTime</v>
      </c>
      <c r="AJ1233" s="11" t="s">
        <v>4970</v>
      </c>
      <c r="AK1233" s="8">
        <v>1199611.19</v>
      </c>
      <c r="AO1233" s="13">
        <f>(Cleaned_Data!S1233)-((Cleaned_Data!S1233)*10%)</f>
        <v>108.9</v>
      </c>
      <c r="AP1233" s="13" t="str">
        <v>Safe</v>
      </c>
    </row>
    <row r="1234" spans="8:42" x14ac:dyDescent="0.3">
      <c r="H1234" s="13" t="s">
        <v>2474</v>
      </c>
      <c r="I1234" s="13" t="str">
        <v>Low Stock</v>
      </c>
      <c r="J1234" s="43"/>
      <c r="AB1234" s="65">
        <v>45887</v>
      </c>
      <c r="AC1234" s="66" t="str">
        <f t="shared" si="18"/>
        <v>Overdue</v>
      </c>
      <c r="AJ1234" s="11" t="s">
        <v>148</v>
      </c>
      <c r="AK1234" s="8">
        <v>1193631.18</v>
      </c>
      <c r="AO1234" s="13">
        <f>(Cleaned_Data!S1234)-((Cleaned_Data!S1234)*10%)</f>
        <v>7.2</v>
      </c>
      <c r="AP1234" s="13" t="str">
        <v>Risk</v>
      </c>
    </row>
    <row r="1235" spans="8:42" x14ac:dyDescent="0.3">
      <c r="H1235" s="13" t="s">
        <v>2476</v>
      </c>
      <c r="I1235" s="13" t="str">
        <v>In Stock</v>
      </c>
      <c r="J1235" s="43"/>
      <c r="AB1235" s="65">
        <v>45858</v>
      </c>
      <c r="AC1235" s="66" t="str">
        <f t="shared" si="18"/>
        <v>Overdue</v>
      </c>
      <c r="AJ1235" s="11" t="s">
        <v>2323</v>
      </c>
      <c r="AK1235" s="8">
        <v>1192556.81</v>
      </c>
      <c r="AO1235" s="13">
        <f>(Cleaned_Data!S1235)-((Cleaned_Data!S1235)*10%)</f>
        <v>63</v>
      </c>
      <c r="AP1235" s="13" t="str">
        <v>Safe</v>
      </c>
    </row>
    <row r="1236" spans="8:42" x14ac:dyDescent="0.3">
      <c r="H1236" s="13" t="s">
        <v>2478</v>
      </c>
      <c r="I1236" s="13" t="str">
        <v>In Stock</v>
      </c>
      <c r="J1236" s="43"/>
      <c r="AB1236" s="65">
        <v>45934</v>
      </c>
      <c r="AC1236" s="66" t="str">
        <f t="shared" si="18"/>
        <v>OnTime</v>
      </c>
      <c r="AJ1236" s="11" t="s">
        <v>6393</v>
      </c>
      <c r="AK1236" s="8">
        <v>1190640.8</v>
      </c>
      <c r="AO1236" s="13">
        <f>(Cleaned_Data!S1236)-((Cleaned_Data!S1236)*10%)</f>
        <v>151.19999999999999</v>
      </c>
      <c r="AP1236" s="13" t="str">
        <v>Safe</v>
      </c>
    </row>
    <row r="1237" spans="8:42" x14ac:dyDescent="0.3">
      <c r="H1237" s="13" t="s">
        <v>2480</v>
      </c>
      <c r="I1237" s="13" t="str">
        <v>In Stock</v>
      </c>
      <c r="J1237" s="43"/>
      <c r="AB1237" s="65">
        <v>45904</v>
      </c>
      <c r="AC1237" s="66" t="str">
        <f t="shared" si="18"/>
        <v>OnTime</v>
      </c>
      <c r="AJ1237" s="11" t="s">
        <v>3635</v>
      </c>
      <c r="AK1237" s="8">
        <v>1189682.3900000001</v>
      </c>
      <c r="AO1237" s="13">
        <f>(Cleaned_Data!S1237)-((Cleaned_Data!S1237)*10%)</f>
        <v>98.1</v>
      </c>
      <c r="AP1237" s="13" t="str">
        <v>Safe</v>
      </c>
    </row>
    <row r="1238" spans="8:42" x14ac:dyDescent="0.3">
      <c r="H1238" s="13" t="s">
        <v>2482</v>
      </c>
      <c r="I1238" s="13" t="str">
        <v>In Stock</v>
      </c>
      <c r="J1238" s="43"/>
      <c r="AB1238" s="65">
        <v>45921</v>
      </c>
      <c r="AC1238" s="66" t="str">
        <f t="shared" si="18"/>
        <v>OnTime</v>
      </c>
      <c r="AJ1238" s="11" t="s">
        <v>3248</v>
      </c>
      <c r="AK1238" s="8">
        <v>1189492.28</v>
      </c>
      <c r="AO1238" s="13">
        <f>(Cleaned_Data!S1238)-((Cleaned_Data!S1238)*10%)</f>
        <v>44.1</v>
      </c>
      <c r="AP1238" s="13" t="str">
        <v>Safe</v>
      </c>
    </row>
    <row r="1239" spans="8:42" x14ac:dyDescent="0.3">
      <c r="H1239" s="13" t="s">
        <v>2484</v>
      </c>
      <c r="I1239" s="13" t="str">
        <v>In Stock</v>
      </c>
      <c r="J1239" s="43"/>
      <c r="AB1239" s="65">
        <v>45861</v>
      </c>
      <c r="AC1239" s="66" t="str">
        <f t="shared" si="18"/>
        <v>Overdue</v>
      </c>
      <c r="AJ1239" s="11" t="s">
        <v>406</v>
      </c>
      <c r="AK1239" s="8">
        <v>1187090.8199999998</v>
      </c>
      <c r="AO1239" s="13">
        <f>(Cleaned_Data!S1239)-((Cleaned_Data!S1239)*10%)</f>
        <v>99.9</v>
      </c>
      <c r="AP1239" s="13" t="str">
        <v>Safe</v>
      </c>
    </row>
    <row r="1240" spans="8:42" x14ac:dyDescent="0.3">
      <c r="H1240" s="13" t="s">
        <v>2486</v>
      </c>
      <c r="I1240" s="13" t="str">
        <v>Low Stock</v>
      </c>
      <c r="J1240" s="43"/>
      <c r="AB1240" s="65">
        <v>45941</v>
      </c>
      <c r="AC1240" s="66" t="str">
        <f t="shared" si="18"/>
        <v>OnTime</v>
      </c>
      <c r="AJ1240" s="11" t="s">
        <v>5608</v>
      </c>
      <c r="AK1240" s="8">
        <v>1184106.8400000001</v>
      </c>
      <c r="AO1240" s="13">
        <f>(Cleaned_Data!S1240)-((Cleaned_Data!S1240)*10%)</f>
        <v>19.8</v>
      </c>
      <c r="AP1240" s="13" t="str">
        <v>Risk</v>
      </c>
    </row>
    <row r="1241" spans="8:42" x14ac:dyDescent="0.3">
      <c r="H1241" s="13" t="s">
        <v>2488</v>
      </c>
      <c r="I1241" s="13" t="str">
        <v>In Stock</v>
      </c>
      <c r="J1241" s="43"/>
      <c r="AB1241" s="65">
        <v>45886</v>
      </c>
      <c r="AC1241" s="66" t="str">
        <f t="shared" si="18"/>
        <v>Overdue</v>
      </c>
      <c r="AJ1241" s="11" t="s">
        <v>4597</v>
      </c>
      <c r="AK1241" s="8">
        <v>1182790.3999999999</v>
      </c>
      <c r="AO1241" s="13">
        <f>(Cleaned_Data!S1241)-((Cleaned_Data!S1241)*10%)</f>
        <v>170.1</v>
      </c>
      <c r="AP1241" s="13" t="str">
        <v>Safe</v>
      </c>
    </row>
    <row r="1242" spans="8:42" x14ac:dyDescent="0.3">
      <c r="H1242" s="13" t="s">
        <v>2490</v>
      </c>
      <c r="I1242" s="13" t="str">
        <v>In Stock</v>
      </c>
      <c r="J1242" s="43"/>
      <c r="AB1242" s="65">
        <v>45884</v>
      </c>
      <c r="AC1242" s="66" t="str">
        <f t="shared" si="18"/>
        <v>Overdue</v>
      </c>
      <c r="AJ1242" s="11" t="s">
        <v>1679</v>
      </c>
      <c r="AK1242" s="8">
        <v>1178929.3199999998</v>
      </c>
      <c r="AO1242" s="13">
        <f>(Cleaned_Data!S1242)-((Cleaned_Data!S1242)*10%)</f>
        <v>81.900000000000006</v>
      </c>
      <c r="AP1242" s="13" t="str">
        <v>Safe</v>
      </c>
    </row>
    <row r="1243" spans="8:42" x14ac:dyDescent="0.3">
      <c r="H1243" s="13" t="s">
        <v>2493</v>
      </c>
      <c r="I1243" s="13" t="str">
        <v>In Stock</v>
      </c>
      <c r="J1243" s="43"/>
      <c r="AB1243" s="65">
        <v>45871</v>
      </c>
      <c r="AC1243" s="66" t="str">
        <f t="shared" si="18"/>
        <v>Overdue</v>
      </c>
      <c r="AJ1243" s="11" t="s">
        <v>4462</v>
      </c>
      <c r="AK1243" s="8">
        <v>1176974.3999999999</v>
      </c>
      <c r="AO1243" s="13">
        <f>(Cleaned_Data!S1243)-((Cleaned_Data!S1243)*10%)</f>
        <v>59.4</v>
      </c>
      <c r="AP1243" s="13" t="str">
        <v>Safe</v>
      </c>
    </row>
    <row r="1244" spans="8:42" x14ac:dyDescent="0.3">
      <c r="H1244" s="13" t="s">
        <v>7577</v>
      </c>
      <c r="I1244" s="13" t="str">
        <v>In Stock</v>
      </c>
      <c r="J1244" s="43"/>
      <c r="AB1244" s="65">
        <v>45906</v>
      </c>
      <c r="AC1244" s="66" t="str">
        <f t="shared" si="18"/>
        <v>OnTime</v>
      </c>
      <c r="AJ1244" s="11" t="s">
        <v>1740</v>
      </c>
      <c r="AK1244" s="8">
        <v>1176817.02</v>
      </c>
      <c r="AO1244" s="13">
        <f>(Cleaned_Data!S1244)-((Cleaned_Data!S1244)*10%)</f>
        <v>157.5</v>
      </c>
      <c r="AP1244" s="13" t="str">
        <v>Safe</v>
      </c>
    </row>
    <row r="1245" spans="8:42" x14ac:dyDescent="0.3">
      <c r="H1245" s="13" t="s">
        <v>2498</v>
      </c>
      <c r="I1245" s="13" t="str">
        <v>Low Stock</v>
      </c>
      <c r="J1245" s="43"/>
      <c r="AB1245" s="65">
        <v>45939</v>
      </c>
      <c r="AC1245" s="66" t="str">
        <f t="shared" si="18"/>
        <v>OnTime</v>
      </c>
      <c r="AJ1245" s="11" t="s">
        <v>1316</v>
      </c>
      <c r="AK1245" s="8">
        <v>1175941.79</v>
      </c>
      <c r="AO1245" s="13">
        <f>(Cleaned_Data!S1245)-((Cleaned_Data!S1245)*10%)</f>
        <v>55.8</v>
      </c>
      <c r="AP1245" s="13" t="str">
        <v>Risk</v>
      </c>
    </row>
    <row r="1246" spans="8:42" x14ac:dyDescent="0.3">
      <c r="H1246" s="13" t="s">
        <v>4707</v>
      </c>
      <c r="I1246" s="13" t="str">
        <v>In Stock</v>
      </c>
      <c r="J1246" s="43"/>
      <c r="AB1246" s="65">
        <v>45862</v>
      </c>
      <c r="AC1246" s="66" t="str">
        <f t="shared" si="18"/>
        <v>Overdue</v>
      </c>
      <c r="AJ1246" s="11" t="s">
        <v>142</v>
      </c>
      <c r="AK1246" s="8">
        <v>1175590.3399999999</v>
      </c>
      <c r="AO1246" s="13">
        <f>(Cleaned_Data!S1246)-((Cleaned_Data!S1246)*10%)</f>
        <v>163.80000000000001</v>
      </c>
      <c r="AP1246" s="13" t="str">
        <v>Safe</v>
      </c>
    </row>
    <row r="1247" spans="8:42" x14ac:dyDescent="0.3">
      <c r="H1247" s="13" t="s">
        <v>2502</v>
      </c>
      <c r="I1247" s="13" t="str">
        <v>Low Stock</v>
      </c>
      <c r="J1247" s="43"/>
      <c r="AB1247" s="65">
        <v>45920</v>
      </c>
      <c r="AC1247" s="66" t="str">
        <f t="shared" si="18"/>
        <v>OnTime</v>
      </c>
      <c r="AJ1247" s="11" t="s">
        <v>192</v>
      </c>
      <c r="AK1247" s="8">
        <v>1175444.3599999999</v>
      </c>
      <c r="AO1247" s="13">
        <f>(Cleaned_Data!S1247)-((Cleaned_Data!S1247)*10%)</f>
        <v>22.5</v>
      </c>
      <c r="AP1247" s="13" t="str">
        <v>Risk</v>
      </c>
    </row>
    <row r="1248" spans="8:42" x14ac:dyDescent="0.3">
      <c r="H1248" s="13" t="s">
        <v>2505</v>
      </c>
      <c r="I1248" s="13" t="str">
        <v>In Stock</v>
      </c>
      <c r="J1248" s="43"/>
      <c r="AB1248" s="65">
        <v>45938</v>
      </c>
      <c r="AC1248" s="66" t="str">
        <f t="shared" si="18"/>
        <v>OnTime</v>
      </c>
      <c r="AJ1248" s="11" t="s">
        <v>3912</v>
      </c>
      <c r="AK1248" s="8">
        <v>1174702.71</v>
      </c>
      <c r="AO1248" s="13">
        <f>(Cleaned_Data!S1248)-((Cleaned_Data!S1248)*10%)</f>
        <v>163.80000000000001</v>
      </c>
      <c r="AP1248" s="13" t="str">
        <v>Safe</v>
      </c>
    </row>
    <row r="1249" spans="8:42" x14ac:dyDescent="0.3">
      <c r="H1249" s="13" t="s">
        <v>2507</v>
      </c>
      <c r="I1249" s="13" t="str">
        <v>Low Stock</v>
      </c>
      <c r="J1249" s="43"/>
      <c r="AB1249" s="65">
        <v>45921</v>
      </c>
      <c r="AC1249" s="66" t="str">
        <f t="shared" si="18"/>
        <v>OnTime</v>
      </c>
      <c r="AJ1249" s="11" t="s">
        <v>6962</v>
      </c>
      <c r="AK1249" s="8">
        <v>1174570.8</v>
      </c>
      <c r="AO1249" s="13">
        <f>(Cleaned_Data!S1249)-((Cleaned_Data!S1249)*10%)</f>
        <v>32.4</v>
      </c>
      <c r="AP1249" s="13" t="str">
        <v>Risk</v>
      </c>
    </row>
    <row r="1250" spans="8:42" x14ac:dyDescent="0.3">
      <c r="H1250" s="13" t="s">
        <v>2509</v>
      </c>
      <c r="I1250" s="13" t="str">
        <v>In Stock</v>
      </c>
      <c r="J1250" s="43"/>
      <c r="AB1250" s="65">
        <v>45900</v>
      </c>
      <c r="AC1250" s="66" t="str">
        <f t="shared" si="18"/>
        <v>Overdue</v>
      </c>
      <c r="AJ1250" s="11" t="s">
        <v>4041</v>
      </c>
      <c r="AK1250" s="8">
        <v>1161281.52</v>
      </c>
      <c r="AO1250" s="13">
        <f>(Cleaned_Data!S1250)-((Cleaned_Data!S1250)*10%)</f>
        <v>150.30000000000001</v>
      </c>
      <c r="AP1250" s="13" t="str">
        <v>Safe</v>
      </c>
    </row>
    <row r="1251" spans="8:42" x14ac:dyDescent="0.3">
      <c r="H1251" s="13" t="s">
        <v>2052</v>
      </c>
      <c r="I1251" s="13" t="str">
        <v>In Stock</v>
      </c>
      <c r="J1251" s="43"/>
      <c r="AB1251" s="65">
        <v>45856</v>
      </c>
      <c r="AC1251" s="66" t="str">
        <f t="shared" si="18"/>
        <v>Overdue</v>
      </c>
      <c r="AJ1251" s="11" t="s">
        <v>7030</v>
      </c>
      <c r="AK1251" s="8">
        <v>1161038.3999999999</v>
      </c>
      <c r="AO1251" s="13">
        <f>(Cleaned_Data!S1251)-((Cleaned_Data!S1251)*10%)</f>
        <v>47.7</v>
      </c>
      <c r="AP1251" s="13" t="str">
        <v>Safe</v>
      </c>
    </row>
    <row r="1252" spans="8:42" x14ac:dyDescent="0.3">
      <c r="H1252" s="13" t="s">
        <v>1807</v>
      </c>
      <c r="I1252" s="13" t="str">
        <v>In Stock</v>
      </c>
      <c r="J1252" s="43"/>
      <c r="AB1252" s="65">
        <v>45919</v>
      </c>
      <c r="AC1252" s="66" t="str">
        <f t="shared" si="18"/>
        <v>OnTime</v>
      </c>
      <c r="AJ1252" s="11" t="s">
        <v>2984</v>
      </c>
      <c r="AK1252" s="8">
        <v>1160224.94</v>
      </c>
      <c r="AO1252" s="13">
        <f>(Cleaned_Data!S1252)-((Cleaned_Data!S1252)*10%)</f>
        <v>154.80000000000001</v>
      </c>
      <c r="AP1252" s="13" t="str">
        <v>Safe</v>
      </c>
    </row>
    <row r="1253" spans="8:42" x14ac:dyDescent="0.3">
      <c r="H1253" s="13" t="s">
        <v>2514</v>
      </c>
      <c r="I1253" s="13" t="str">
        <v>In Stock</v>
      </c>
      <c r="J1253" s="43"/>
      <c r="AB1253" s="65">
        <v>45888</v>
      </c>
      <c r="AC1253" s="66" t="str">
        <f t="shared" si="18"/>
        <v>Overdue</v>
      </c>
      <c r="AJ1253" s="11" t="s">
        <v>4201</v>
      </c>
      <c r="AK1253" s="8">
        <v>1158852.7</v>
      </c>
      <c r="AO1253" s="13">
        <f>(Cleaned_Data!S1253)-((Cleaned_Data!S1253)*10%)</f>
        <v>75.599999999999994</v>
      </c>
      <c r="AP1253" s="13" t="str">
        <v>Safe</v>
      </c>
    </row>
    <row r="1254" spans="8:42" x14ac:dyDescent="0.3">
      <c r="H1254" s="13" t="s">
        <v>2517</v>
      </c>
      <c r="I1254" s="13" t="str">
        <v>In Stock</v>
      </c>
      <c r="J1254" s="43"/>
      <c r="AB1254" s="65">
        <v>45864</v>
      </c>
      <c r="AC1254" s="66" t="str">
        <f t="shared" si="18"/>
        <v>Overdue</v>
      </c>
      <c r="AJ1254" s="11" t="s">
        <v>1617</v>
      </c>
      <c r="AK1254" s="8">
        <v>1154885.3999999999</v>
      </c>
      <c r="AO1254" s="13">
        <f>(Cleaned_Data!S1254)-((Cleaned_Data!S1254)*10%)</f>
        <v>85.5</v>
      </c>
      <c r="AP1254" s="13" t="str">
        <v>Safe</v>
      </c>
    </row>
    <row r="1255" spans="8:42" x14ac:dyDescent="0.3">
      <c r="H1255" s="13" t="s">
        <v>2519</v>
      </c>
      <c r="I1255" s="13" t="str">
        <v>Low Stock</v>
      </c>
      <c r="J1255" s="43"/>
      <c r="AB1255" s="65">
        <v>45890</v>
      </c>
      <c r="AC1255" s="66" t="str">
        <f t="shared" si="18"/>
        <v>Overdue</v>
      </c>
      <c r="AJ1255" s="11" t="s">
        <v>2198</v>
      </c>
      <c r="AK1255" s="8">
        <v>1154345.58</v>
      </c>
      <c r="AO1255" s="13">
        <f>(Cleaned_Data!S1255)-((Cleaned_Data!S1255)*10%)</f>
        <v>77.400000000000006</v>
      </c>
      <c r="AP1255" s="13" t="str">
        <v>Risk</v>
      </c>
    </row>
    <row r="1256" spans="8:42" x14ac:dyDescent="0.3">
      <c r="H1256" s="13" t="s">
        <v>2522</v>
      </c>
      <c r="I1256" s="13" t="str">
        <v>In Stock</v>
      </c>
      <c r="J1256" s="43"/>
      <c r="AB1256" s="65">
        <v>45897</v>
      </c>
      <c r="AC1256" s="66" t="str">
        <f t="shared" si="18"/>
        <v>Overdue</v>
      </c>
      <c r="AJ1256" s="11" t="s">
        <v>186</v>
      </c>
      <c r="AK1256" s="8">
        <v>1146622.6500000001</v>
      </c>
      <c r="AO1256" s="13">
        <f>(Cleaned_Data!S1256)-((Cleaned_Data!S1256)*10%)</f>
        <v>102.6</v>
      </c>
      <c r="AP1256" s="13" t="str">
        <v>Safe</v>
      </c>
    </row>
    <row r="1257" spans="8:42" x14ac:dyDescent="0.3">
      <c r="H1257" s="13" t="s">
        <v>2524</v>
      </c>
      <c r="I1257" s="13" t="str">
        <v>In Stock</v>
      </c>
      <c r="J1257" s="43"/>
      <c r="AB1257" s="65">
        <v>45862</v>
      </c>
      <c r="AC1257" s="66" t="str">
        <f t="shared" si="18"/>
        <v>Overdue</v>
      </c>
      <c r="AJ1257" s="11" t="s">
        <v>3196</v>
      </c>
      <c r="AK1257" s="8">
        <v>1146451.67</v>
      </c>
      <c r="AO1257" s="13">
        <f>(Cleaned_Data!S1257)-((Cleaned_Data!S1257)*10%)</f>
        <v>120.6</v>
      </c>
      <c r="AP1257" s="13" t="str">
        <v>Safe</v>
      </c>
    </row>
    <row r="1258" spans="8:42" x14ac:dyDescent="0.3">
      <c r="H1258" s="13" t="s">
        <v>873</v>
      </c>
      <c r="I1258" s="13" t="str">
        <v>Low Stock</v>
      </c>
      <c r="J1258" s="43"/>
      <c r="AB1258" s="65">
        <v>45936</v>
      </c>
      <c r="AC1258" s="66" t="str">
        <f t="shared" si="18"/>
        <v>OnTime</v>
      </c>
      <c r="AJ1258" s="11" t="s">
        <v>1812</v>
      </c>
      <c r="AK1258" s="8">
        <v>1142979.8700000001</v>
      </c>
      <c r="AO1258" s="13">
        <f>(Cleaned_Data!S1258)-((Cleaned_Data!S1258)*10%)</f>
        <v>18</v>
      </c>
      <c r="AP1258" s="13" t="str">
        <v>Risk</v>
      </c>
    </row>
    <row r="1259" spans="8:42" x14ac:dyDescent="0.3">
      <c r="H1259" s="13" t="s">
        <v>2527</v>
      </c>
      <c r="I1259" s="13" t="str">
        <v>In Stock</v>
      </c>
      <c r="J1259" s="43"/>
      <c r="AB1259" s="65">
        <v>45915</v>
      </c>
      <c r="AC1259" s="66" t="str">
        <f t="shared" si="18"/>
        <v>OnTime</v>
      </c>
      <c r="AJ1259" s="11" t="s">
        <v>7009</v>
      </c>
      <c r="AK1259" s="8">
        <v>1141520.96</v>
      </c>
      <c r="AO1259" s="13">
        <f>(Cleaned_Data!S1259)-((Cleaned_Data!S1259)*10%)</f>
        <v>81.900000000000006</v>
      </c>
      <c r="AP1259" s="13" t="str">
        <v>Safe</v>
      </c>
    </row>
    <row r="1260" spans="8:42" x14ac:dyDescent="0.3">
      <c r="H1260" s="13" t="s">
        <v>2529</v>
      </c>
      <c r="I1260" s="13" t="str">
        <v>Low Stock</v>
      </c>
      <c r="J1260" s="43"/>
      <c r="AB1260" s="65">
        <v>45872</v>
      </c>
      <c r="AC1260" s="66" t="str">
        <f t="shared" si="18"/>
        <v>Overdue</v>
      </c>
      <c r="AJ1260" s="11" t="s">
        <v>4656</v>
      </c>
      <c r="AK1260" s="8">
        <v>1139253</v>
      </c>
      <c r="AO1260" s="13">
        <f>(Cleaned_Data!S1260)-((Cleaned_Data!S1260)*10%)</f>
        <v>21.6</v>
      </c>
      <c r="AP1260" s="13" t="str">
        <v>Risk</v>
      </c>
    </row>
    <row r="1261" spans="8:42" x14ac:dyDescent="0.3">
      <c r="H1261" s="13" t="s">
        <v>2532</v>
      </c>
      <c r="I1261" s="13" t="str">
        <v>In Stock</v>
      </c>
      <c r="J1261" s="43"/>
      <c r="AB1261" s="65">
        <v>45861</v>
      </c>
      <c r="AC1261" s="66" t="str">
        <f t="shared" si="18"/>
        <v>Overdue</v>
      </c>
      <c r="AJ1261" s="11" t="s">
        <v>895</v>
      </c>
      <c r="AK1261" s="8">
        <v>1138983.1600000001</v>
      </c>
      <c r="AO1261" s="13">
        <f>(Cleaned_Data!S1261)-((Cleaned_Data!S1261)*10%)</f>
        <v>58.5</v>
      </c>
      <c r="AP1261" s="13" t="str">
        <v>Risk</v>
      </c>
    </row>
    <row r="1262" spans="8:42" x14ac:dyDescent="0.3">
      <c r="H1262" s="13" t="s">
        <v>2534</v>
      </c>
      <c r="I1262" s="13" t="str">
        <v>In Stock</v>
      </c>
      <c r="J1262" s="43"/>
      <c r="AB1262" s="65">
        <v>45859</v>
      </c>
      <c r="AC1262" s="66" t="str">
        <f t="shared" si="18"/>
        <v>Overdue</v>
      </c>
      <c r="AJ1262" s="11" t="s">
        <v>5239</v>
      </c>
      <c r="AK1262" s="8">
        <v>1137395.2000000002</v>
      </c>
      <c r="AO1262" s="13">
        <f>(Cleaned_Data!S1262)-((Cleaned_Data!S1262)*10%)</f>
        <v>88.2</v>
      </c>
      <c r="AP1262" s="13" t="str">
        <v>Safe</v>
      </c>
    </row>
    <row r="1263" spans="8:42" x14ac:dyDescent="0.3">
      <c r="H1263" s="13" t="s">
        <v>2539</v>
      </c>
      <c r="I1263" s="13" t="str">
        <v>Low Stock</v>
      </c>
      <c r="J1263" s="43"/>
      <c r="AB1263" s="65">
        <v>45876</v>
      </c>
      <c r="AC1263" s="66" t="str">
        <f t="shared" si="18"/>
        <v>Overdue</v>
      </c>
      <c r="AJ1263" s="11" t="s">
        <v>699</v>
      </c>
      <c r="AK1263" s="8">
        <v>1134659.6400000001</v>
      </c>
      <c r="AO1263" s="13">
        <f>(Cleaned_Data!S1263)-((Cleaned_Data!S1263)*10%)</f>
        <v>21.6</v>
      </c>
      <c r="AP1263" s="13" t="str">
        <v>Risk</v>
      </c>
    </row>
    <row r="1264" spans="8:42" x14ac:dyDescent="0.3">
      <c r="H1264" s="13" t="s">
        <v>2541</v>
      </c>
      <c r="I1264" s="13" t="str">
        <v>In Stock</v>
      </c>
      <c r="J1264" s="43"/>
      <c r="AB1264" s="65">
        <v>45865</v>
      </c>
      <c r="AC1264" s="66" t="str">
        <f t="shared" si="18"/>
        <v>Overdue</v>
      </c>
      <c r="AJ1264" s="11" t="s">
        <v>6859</v>
      </c>
      <c r="AK1264" s="8">
        <v>1133658.75</v>
      </c>
      <c r="AO1264" s="13">
        <f>(Cleaned_Data!S1264)-((Cleaned_Data!S1264)*10%)</f>
        <v>131.4</v>
      </c>
      <c r="AP1264" s="13" t="str">
        <v>Safe</v>
      </c>
    </row>
    <row r="1265" spans="8:42" x14ac:dyDescent="0.3">
      <c r="H1265" s="13" t="s">
        <v>2543</v>
      </c>
      <c r="I1265" s="13" t="str">
        <v>In Stock</v>
      </c>
      <c r="J1265" s="43"/>
      <c r="AB1265" s="65">
        <v>45906</v>
      </c>
      <c r="AC1265" s="66" t="str">
        <f t="shared" si="18"/>
        <v>OnTime</v>
      </c>
      <c r="AJ1265" s="11" t="s">
        <v>4224</v>
      </c>
      <c r="AK1265" s="8">
        <v>1131088.6199999999</v>
      </c>
      <c r="AO1265" s="13">
        <f>(Cleaned_Data!S1265)-((Cleaned_Data!S1265)*10%)</f>
        <v>130.5</v>
      </c>
      <c r="AP1265" s="13" t="str">
        <v>Safe</v>
      </c>
    </row>
    <row r="1266" spans="8:42" x14ac:dyDescent="0.3">
      <c r="H1266" s="13" t="s">
        <v>506</v>
      </c>
      <c r="I1266" s="13" t="str">
        <v>In Stock</v>
      </c>
      <c r="J1266" s="43"/>
      <c r="AB1266" s="65">
        <v>45931</v>
      </c>
      <c r="AC1266" s="66" t="str">
        <f t="shared" si="18"/>
        <v>OnTime</v>
      </c>
      <c r="AJ1266" s="11" t="s">
        <v>5818</v>
      </c>
      <c r="AK1266" s="8">
        <v>1130103.93</v>
      </c>
      <c r="AO1266" s="13">
        <f>(Cleaned_Data!S1266)-((Cleaned_Data!S1266)*10%)</f>
        <v>119.7</v>
      </c>
      <c r="AP1266" s="13" t="str">
        <v>Safe</v>
      </c>
    </row>
    <row r="1267" spans="8:42" x14ac:dyDescent="0.3">
      <c r="H1267" s="13" t="s">
        <v>2546</v>
      </c>
      <c r="I1267" s="13" t="str">
        <v>Low Stock</v>
      </c>
      <c r="J1267" s="43"/>
      <c r="AB1267" s="65">
        <v>45920</v>
      </c>
      <c r="AC1267" s="66" t="str">
        <f t="shared" si="18"/>
        <v>OnTime</v>
      </c>
      <c r="AJ1267" s="11" t="s">
        <v>5662</v>
      </c>
      <c r="AK1267" s="8">
        <v>1127820.99</v>
      </c>
      <c r="AO1267" s="13">
        <f>(Cleaned_Data!S1267)-((Cleaned_Data!S1267)*10%)</f>
        <v>42.3</v>
      </c>
      <c r="AP1267" s="13" t="str">
        <v>Risk</v>
      </c>
    </row>
    <row r="1268" spans="8:42" x14ac:dyDescent="0.3">
      <c r="H1268" s="13" t="s">
        <v>1928</v>
      </c>
      <c r="I1268" s="13" t="str">
        <v>Low Stock</v>
      </c>
      <c r="J1268" s="43"/>
      <c r="AB1268" s="65">
        <v>45934</v>
      </c>
      <c r="AC1268" s="66" t="str">
        <f t="shared" si="18"/>
        <v>OnTime</v>
      </c>
      <c r="AJ1268" s="11" t="s">
        <v>5710</v>
      </c>
      <c r="AK1268" s="8">
        <v>1127156.97</v>
      </c>
      <c r="AO1268" s="13">
        <f>(Cleaned_Data!S1268)-((Cleaned_Data!S1268)*10%)</f>
        <v>26.1</v>
      </c>
      <c r="AP1268" s="13" t="str">
        <v>Risk</v>
      </c>
    </row>
    <row r="1269" spans="8:42" x14ac:dyDescent="0.3">
      <c r="H1269" s="13" t="s">
        <v>2549</v>
      </c>
      <c r="I1269" s="13" t="str">
        <v>In Stock</v>
      </c>
      <c r="J1269" s="43"/>
      <c r="AB1269" s="65">
        <v>45876</v>
      </c>
      <c r="AC1269" s="66" t="str">
        <f t="shared" si="18"/>
        <v>Overdue</v>
      </c>
      <c r="AJ1269" s="11" t="s">
        <v>4938</v>
      </c>
      <c r="AK1269" s="8">
        <v>1125543.48</v>
      </c>
      <c r="AO1269" s="13">
        <f>(Cleaned_Data!S1269)-((Cleaned_Data!S1269)*10%)</f>
        <v>64.8</v>
      </c>
      <c r="AP1269" s="13" t="str">
        <v>Safe</v>
      </c>
    </row>
    <row r="1270" spans="8:42" x14ac:dyDescent="0.3">
      <c r="H1270" s="13" t="s">
        <v>2551</v>
      </c>
      <c r="I1270" s="13" t="str">
        <v>Low Stock</v>
      </c>
      <c r="J1270" s="43"/>
      <c r="AB1270" s="65">
        <v>45896</v>
      </c>
      <c r="AC1270" s="66" t="str">
        <f t="shared" si="18"/>
        <v>Overdue</v>
      </c>
      <c r="AJ1270" s="11" t="s">
        <v>243</v>
      </c>
      <c r="AK1270" s="8">
        <v>1125439.33</v>
      </c>
      <c r="AO1270" s="13">
        <f>(Cleaned_Data!S1270)-((Cleaned_Data!S1270)*10%)</f>
        <v>7.2</v>
      </c>
      <c r="AP1270" s="13" t="str">
        <v>Risk</v>
      </c>
    </row>
    <row r="1271" spans="8:42" x14ac:dyDescent="0.3">
      <c r="H1271" s="13" t="s">
        <v>2553</v>
      </c>
      <c r="I1271" s="13" t="str">
        <v>Low Stock</v>
      </c>
      <c r="J1271" s="43"/>
      <c r="AB1271" s="65">
        <v>45899</v>
      </c>
      <c r="AC1271" s="66" t="str">
        <f t="shared" si="18"/>
        <v>Overdue</v>
      </c>
      <c r="AJ1271" s="11" t="s">
        <v>1950</v>
      </c>
      <c r="AK1271" s="8">
        <v>1123605.79</v>
      </c>
      <c r="AO1271" s="13">
        <f>(Cleaned_Data!S1271)-((Cleaned_Data!S1271)*10%)</f>
        <v>0</v>
      </c>
      <c r="AP1271" s="13" t="str">
        <v>Risk</v>
      </c>
    </row>
    <row r="1272" spans="8:42" x14ac:dyDescent="0.3">
      <c r="H1272" s="13" t="s">
        <v>917</v>
      </c>
      <c r="I1272" s="13" t="str">
        <v>Low Stock</v>
      </c>
      <c r="J1272" s="43"/>
      <c r="AB1272" s="65">
        <v>45862</v>
      </c>
      <c r="AC1272" s="66" t="str">
        <f t="shared" si="18"/>
        <v>Overdue</v>
      </c>
      <c r="AJ1272" s="11" t="s">
        <v>1849</v>
      </c>
      <c r="AK1272" s="8">
        <v>1123477.5</v>
      </c>
      <c r="AO1272" s="13">
        <f>(Cleaned_Data!S1272)-((Cleaned_Data!S1272)*10%)</f>
        <v>17.100000000000001</v>
      </c>
      <c r="AP1272" s="13" t="str">
        <v>Risk</v>
      </c>
    </row>
    <row r="1273" spans="8:42" x14ac:dyDescent="0.3">
      <c r="H1273" s="13" t="s">
        <v>2556</v>
      </c>
      <c r="I1273" s="13" t="str">
        <v>In Stock</v>
      </c>
      <c r="J1273" s="43"/>
      <c r="AB1273" s="65">
        <v>45884</v>
      </c>
      <c r="AC1273" s="66" t="str">
        <f t="shared" si="18"/>
        <v>Overdue</v>
      </c>
      <c r="AJ1273" s="11" t="s">
        <v>5450</v>
      </c>
      <c r="AK1273" s="8">
        <v>1122328.8</v>
      </c>
      <c r="AO1273" s="13">
        <f>(Cleaned_Data!S1273)-((Cleaned_Data!S1273)*10%)</f>
        <v>82.8</v>
      </c>
      <c r="AP1273" s="13" t="str">
        <v>Safe</v>
      </c>
    </row>
    <row r="1274" spans="8:42" x14ac:dyDescent="0.3">
      <c r="H1274" s="13" t="s">
        <v>2558</v>
      </c>
      <c r="I1274" s="13" t="str">
        <v>Low Stock</v>
      </c>
      <c r="J1274" s="43"/>
      <c r="AB1274" s="65">
        <v>45907</v>
      </c>
      <c r="AC1274" s="66" t="str">
        <f t="shared" si="18"/>
        <v>OnTime</v>
      </c>
      <c r="AJ1274" s="11" t="s">
        <v>6138</v>
      </c>
      <c r="AK1274" s="8">
        <v>1121878.7999999998</v>
      </c>
      <c r="AO1274" s="13">
        <f>(Cleaned_Data!S1274)-((Cleaned_Data!S1274)*10%)</f>
        <v>65.7</v>
      </c>
      <c r="AP1274" s="13" t="str">
        <v>Risk</v>
      </c>
    </row>
    <row r="1275" spans="8:42" x14ac:dyDescent="0.3">
      <c r="H1275" s="13" t="s">
        <v>2560</v>
      </c>
      <c r="I1275" s="13" t="str">
        <v>In Stock</v>
      </c>
      <c r="J1275" s="43"/>
      <c r="AB1275" s="65">
        <v>45888</v>
      </c>
      <c r="AC1275" s="66" t="str">
        <f t="shared" si="18"/>
        <v>Overdue</v>
      </c>
      <c r="AJ1275" s="11" t="s">
        <v>5407</v>
      </c>
      <c r="AK1275" s="8">
        <v>1121204</v>
      </c>
      <c r="AO1275" s="13">
        <f>(Cleaned_Data!S1275)-((Cleaned_Data!S1275)*10%)</f>
        <v>171</v>
      </c>
      <c r="AP1275" s="13" t="str">
        <v>Safe</v>
      </c>
    </row>
    <row r="1276" spans="8:42" x14ac:dyDescent="0.3">
      <c r="H1276" s="13" t="s">
        <v>1570</v>
      </c>
      <c r="I1276" s="13" t="str">
        <v>In Stock</v>
      </c>
      <c r="J1276" s="43"/>
      <c r="AB1276" s="65">
        <v>45925</v>
      </c>
      <c r="AC1276" s="66" t="str">
        <f t="shared" si="18"/>
        <v>OnTime</v>
      </c>
      <c r="AJ1276" s="11" t="s">
        <v>2935</v>
      </c>
      <c r="AK1276" s="8">
        <v>1120372.6499999999</v>
      </c>
      <c r="AO1276" s="13">
        <f>(Cleaned_Data!S1276)-((Cleaned_Data!S1276)*10%)</f>
        <v>36.9</v>
      </c>
      <c r="AP1276" s="13" t="str">
        <v>Safe</v>
      </c>
    </row>
    <row r="1277" spans="8:42" x14ac:dyDescent="0.3">
      <c r="H1277" s="13" t="s">
        <v>7481</v>
      </c>
      <c r="I1277" s="13" t="str">
        <v>Low Stock</v>
      </c>
      <c r="J1277" s="43"/>
      <c r="AB1277" s="65">
        <v>45878</v>
      </c>
      <c r="AC1277" s="66" t="str">
        <f t="shared" si="18"/>
        <v>Overdue</v>
      </c>
      <c r="AJ1277" s="11" t="s">
        <v>3882</v>
      </c>
      <c r="AK1277" s="8">
        <v>1120271.1400000001</v>
      </c>
      <c r="AO1277" s="13">
        <f>(Cleaned_Data!S1277)-((Cleaned_Data!S1277)*10%)</f>
        <v>32.4</v>
      </c>
      <c r="AP1277" s="13" t="str">
        <v>Risk</v>
      </c>
    </row>
    <row r="1278" spans="8:42" x14ac:dyDescent="0.3">
      <c r="H1278" s="13" t="s">
        <v>2565</v>
      </c>
      <c r="I1278" s="13" t="str">
        <v>Low Stock</v>
      </c>
      <c r="J1278" s="43"/>
      <c r="AB1278" s="65">
        <v>45917</v>
      </c>
      <c r="AC1278" s="66" t="str">
        <f t="shared" si="18"/>
        <v>OnTime</v>
      </c>
      <c r="AJ1278" s="11" t="s">
        <v>4587</v>
      </c>
      <c r="AK1278" s="8">
        <v>1119388.5899999999</v>
      </c>
      <c r="AO1278" s="13">
        <f>(Cleaned_Data!S1278)-((Cleaned_Data!S1278)*10%)</f>
        <v>0</v>
      </c>
      <c r="AP1278" s="13" t="str">
        <v>Risk</v>
      </c>
    </row>
    <row r="1279" spans="8:42" x14ac:dyDescent="0.3">
      <c r="H1279" s="13" t="s">
        <v>2410</v>
      </c>
      <c r="I1279" s="13" t="str">
        <v>In Stock</v>
      </c>
      <c r="J1279" s="43"/>
      <c r="AB1279" s="65">
        <v>45870</v>
      </c>
      <c r="AC1279" s="66" t="str">
        <f t="shared" si="18"/>
        <v>Overdue</v>
      </c>
      <c r="AJ1279" s="11" t="s">
        <v>5064</v>
      </c>
      <c r="AK1279" s="8">
        <v>1117086.27</v>
      </c>
      <c r="AO1279" s="13">
        <f>(Cleaned_Data!S1279)-((Cleaned_Data!S1279)*10%)</f>
        <v>140.4</v>
      </c>
      <c r="AP1279" s="13" t="str">
        <v>Safe</v>
      </c>
    </row>
    <row r="1280" spans="8:42" x14ac:dyDescent="0.3">
      <c r="H1280" s="13" t="s">
        <v>2570</v>
      </c>
      <c r="I1280" s="13" t="str">
        <v>In Stock</v>
      </c>
      <c r="J1280" s="43"/>
      <c r="AB1280" s="65">
        <v>45942</v>
      </c>
      <c r="AC1280" s="66" t="str">
        <f t="shared" si="18"/>
        <v>OnTime</v>
      </c>
      <c r="AJ1280" s="11" t="s">
        <v>3501</v>
      </c>
      <c r="AK1280" s="8">
        <v>1116935</v>
      </c>
      <c r="AO1280" s="13">
        <f>(Cleaned_Data!S1280)-((Cleaned_Data!S1280)*10%)</f>
        <v>79.2</v>
      </c>
      <c r="AP1280" s="13" t="str">
        <v>Safe</v>
      </c>
    </row>
    <row r="1281" spans="8:42" x14ac:dyDescent="0.3">
      <c r="H1281" s="13" t="s">
        <v>2572</v>
      </c>
      <c r="I1281" s="13" t="str">
        <v>In Stock</v>
      </c>
      <c r="J1281" s="43"/>
      <c r="AB1281" s="65">
        <v>45913</v>
      </c>
      <c r="AC1281" s="66" t="str">
        <f t="shared" si="18"/>
        <v>OnTime</v>
      </c>
      <c r="AJ1281" s="11" t="s">
        <v>659</v>
      </c>
      <c r="AK1281" s="8">
        <v>1116548.8400000001</v>
      </c>
      <c r="AO1281" s="13">
        <f>(Cleaned_Data!S1281)-((Cleaned_Data!S1281)*10%)</f>
        <v>163.80000000000001</v>
      </c>
      <c r="AP1281" s="13" t="str">
        <v>Safe</v>
      </c>
    </row>
    <row r="1282" spans="8:42" x14ac:dyDescent="0.3">
      <c r="H1282" s="13" t="s">
        <v>2574</v>
      </c>
      <c r="I1282" s="13" t="str">
        <v>In Stock</v>
      </c>
      <c r="J1282" s="43"/>
      <c r="AB1282" s="65">
        <v>45870</v>
      </c>
      <c r="AC1282" s="66" t="str">
        <f t="shared" si="18"/>
        <v>Overdue</v>
      </c>
      <c r="AJ1282" s="11" t="s">
        <v>1767</v>
      </c>
      <c r="AK1282" s="8">
        <v>1116071.4000000001</v>
      </c>
      <c r="AO1282" s="13">
        <f>(Cleaned_Data!S1282)-((Cleaned_Data!S1282)*10%)</f>
        <v>94.5</v>
      </c>
      <c r="AP1282" s="13" t="str">
        <v>Safe</v>
      </c>
    </row>
    <row r="1283" spans="8:42" x14ac:dyDescent="0.3">
      <c r="H1283" s="13" t="s">
        <v>317</v>
      </c>
      <c r="I1283" s="13" t="str">
        <v>Low Stock</v>
      </c>
      <c r="J1283" s="43"/>
      <c r="AB1283" s="65">
        <v>45933</v>
      </c>
      <c r="AC1283" s="66" t="str">
        <f t="shared" ref="AC1283:AC1346" si="19">IF(AB1283="","No Date", IF(AB1283&lt;$AC$1,"Overdue","OnTime"))</f>
        <v>OnTime</v>
      </c>
      <c r="AJ1283" s="11" t="s">
        <v>3960</v>
      </c>
      <c r="AK1283" s="8">
        <v>1115092.44</v>
      </c>
      <c r="AO1283" s="13">
        <f>(Cleaned_Data!S1283)-((Cleaned_Data!S1283)*10%)</f>
        <v>74.7</v>
      </c>
      <c r="AP1283" s="13" t="str">
        <v>Risk</v>
      </c>
    </row>
    <row r="1284" spans="8:42" x14ac:dyDescent="0.3">
      <c r="H1284" s="13" t="s">
        <v>2578</v>
      </c>
      <c r="I1284" s="13" t="str">
        <v>In Stock</v>
      </c>
      <c r="J1284" s="43"/>
      <c r="AB1284" s="65">
        <v>45874</v>
      </c>
      <c r="AC1284" s="66" t="str">
        <f t="shared" si="19"/>
        <v>Overdue</v>
      </c>
      <c r="AJ1284" s="11" t="s">
        <v>19</v>
      </c>
      <c r="AK1284" s="8">
        <v>1114654.4200000002</v>
      </c>
      <c r="AO1284" s="13">
        <f>(Cleaned_Data!S1284)-((Cleaned_Data!S1284)*10%)</f>
        <v>93.6</v>
      </c>
      <c r="AP1284" s="13" t="str">
        <v>Safe</v>
      </c>
    </row>
    <row r="1285" spans="8:42" x14ac:dyDescent="0.3">
      <c r="H1285" s="13" t="s">
        <v>2580</v>
      </c>
      <c r="I1285" s="13" t="str">
        <v>In Stock</v>
      </c>
      <c r="J1285" s="43"/>
      <c r="AB1285" s="65">
        <v>45932</v>
      </c>
      <c r="AC1285" s="66" t="str">
        <f t="shared" si="19"/>
        <v>OnTime</v>
      </c>
      <c r="AJ1285" s="11" t="s">
        <v>1342</v>
      </c>
      <c r="AK1285" s="8">
        <v>1111523.9400000002</v>
      </c>
      <c r="AO1285" s="13">
        <f>(Cleaned_Data!S1285)-((Cleaned_Data!S1285)*10%)</f>
        <v>163.80000000000001</v>
      </c>
      <c r="AP1285" s="13" t="str">
        <v>Safe</v>
      </c>
    </row>
    <row r="1286" spans="8:42" x14ac:dyDescent="0.3">
      <c r="H1286" s="13" t="s">
        <v>2582</v>
      </c>
      <c r="I1286" s="13" t="str">
        <v>In Stock</v>
      </c>
      <c r="J1286" s="43"/>
      <c r="AB1286" s="65">
        <v>45866</v>
      </c>
      <c r="AC1286" s="66" t="str">
        <f t="shared" si="19"/>
        <v>Overdue</v>
      </c>
      <c r="AJ1286" s="11" t="s">
        <v>5398</v>
      </c>
      <c r="AK1286" s="8">
        <v>1110356.25</v>
      </c>
      <c r="AO1286" s="13">
        <f>(Cleaned_Data!S1286)-((Cleaned_Data!S1286)*10%)</f>
        <v>90.9</v>
      </c>
      <c r="AP1286" s="13" t="str">
        <v>Safe</v>
      </c>
    </row>
    <row r="1287" spans="8:42" x14ac:dyDescent="0.3">
      <c r="H1287" s="13" t="s">
        <v>2584</v>
      </c>
      <c r="I1287" s="13" t="str">
        <v>In Stock</v>
      </c>
      <c r="J1287" s="43"/>
      <c r="AB1287" s="65">
        <v>45919</v>
      </c>
      <c r="AC1287" s="66" t="str">
        <f t="shared" si="19"/>
        <v>OnTime</v>
      </c>
      <c r="AJ1287" s="11" t="s">
        <v>1986</v>
      </c>
      <c r="AK1287" s="8">
        <v>1109651.1200000001</v>
      </c>
      <c r="AO1287" s="13">
        <f>(Cleaned_Data!S1287)-((Cleaned_Data!S1287)*10%)</f>
        <v>99</v>
      </c>
      <c r="AP1287" s="13" t="str">
        <v>Safe</v>
      </c>
    </row>
    <row r="1288" spans="8:42" x14ac:dyDescent="0.3">
      <c r="H1288" s="13" t="s">
        <v>2586</v>
      </c>
      <c r="I1288" s="13" t="str">
        <v>In Stock</v>
      </c>
      <c r="J1288" s="43"/>
      <c r="AB1288" s="65">
        <v>45899</v>
      </c>
      <c r="AC1288" s="66" t="str">
        <f t="shared" si="19"/>
        <v>Overdue</v>
      </c>
      <c r="AJ1288" s="11" t="s">
        <v>3723</v>
      </c>
      <c r="AK1288" s="8">
        <v>1108964.74</v>
      </c>
      <c r="AO1288" s="13">
        <f>(Cleaned_Data!S1288)-((Cleaned_Data!S1288)*10%)</f>
        <v>36.9</v>
      </c>
      <c r="AP1288" s="13" t="str">
        <v>Safe</v>
      </c>
    </row>
    <row r="1289" spans="8:42" x14ac:dyDescent="0.3">
      <c r="H1289" s="13" t="s">
        <v>1615</v>
      </c>
      <c r="I1289" s="13" t="str">
        <v>In Stock</v>
      </c>
      <c r="J1289" s="43"/>
      <c r="AB1289" s="65">
        <v>45856</v>
      </c>
      <c r="AC1289" s="66" t="str">
        <f t="shared" si="19"/>
        <v>Overdue</v>
      </c>
      <c r="AJ1289" s="11" t="s">
        <v>345</v>
      </c>
      <c r="AK1289" s="8">
        <v>1105502.5</v>
      </c>
      <c r="AO1289" s="13">
        <f>(Cleaned_Data!S1289)-((Cleaned_Data!S1289)*10%)</f>
        <v>138.6</v>
      </c>
      <c r="AP1289" s="13" t="str">
        <v>Safe</v>
      </c>
    </row>
    <row r="1290" spans="8:42" x14ac:dyDescent="0.3">
      <c r="H1290" s="13" t="s">
        <v>2589</v>
      </c>
      <c r="I1290" s="13" t="str">
        <v>Low Stock</v>
      </c>
      <c r="J1290" s="43"/>
      <c r="AB1290" s="65">
        <v>45890</v>
      </c>
      <c r="AC1290" s="66" t="str">
        <f t="shared" si="19"/>
        <v>Overdue</v>
      </c>
      <c r="AJ1290" s="11" t="s">
        <v>1369</v>
      </c>
      <c r="AK1290" s="8">
        <v>1105313.3600000001</v>
      </c>
      <c r="AO1290" s="13">
        <f>(Cleaned_Data!S1290)-((Cleaned_Data!S1290)*10%)</f>
        <v>4.5</v>
      </c>
      <c r="AP1290" s="13" t="str">
        <v>Risk</v>
      </c>
    </row>
    <row r="1291" spans="8:42" x14ac:dyDescent="0.3">
      <c r="H1291" s="13" t="s">
        <v>2592</v>
      </c>
      <c r="I1291" s="13" t="str">
        <v>In Stock</v>
      </c>
      <c r="J1291" s="43"/>
      <c r="AB1291" s="65">
        <v>45919</v>
      </c>
      <c r="AC1291" s="66" t="str">
        <f t="shared" si="19"/>
        <v>OnTime</v>
      </c>
      <c r="AJ1291" s="11" t="s">
        <v>3766</v>
      </c>
      <c r="AK1291" s="8">
        <v>1104709.92</v>
      </c>
      <c r="AO1291" s="13">
        <f>(Cleaned_Data!S1291)-((Cleaned_Data!S1291)*10%)</f>
        <v>24.3</v>
      </c>
      <c r="AP1291" s="13" t="str">
        <v>Safe</v>
      </c>
    </row>
    <row r="1292" spans="8:42" x14ac:dyDescent="0.3">
      <c r="H1292" s="13" t="s">
        <v>2595</v>
      </c>
      <c r="I1292" s="13" t="str">
        <v>In Stock</v>
      </c>
      <c r="J1292" s="43"/>
      <c r="AB1292" s="65">
        <v>45867</v>
      </c>
      <c r="AC1292" s="66" t="str">
        <f t="shared" si="19"/>
        <v>Overdue</v>
      </c>
      <c r="AJ1292" s="11" t="s">
        <v>7460</v>
      </c>
      <c r="AK1292" s="8">
        <v>1104625.44</v>
      </c>
      <c r="AO1292" s="13">
        <f>(Cleaned_Data!S1292)-((Cleaned_Data!S1292)*10%)</f>
        <v>164.7</v>
      </c>
      <c r="AP1292" s="13" t="str">
        <v>Safe</v>
      </c>
    </row>
    <row r="1293" spans="8:42" x14ac:dyDescent="0.3">
      <c r="H1293" s="13" t="s">
        <v>2598</v>
      </c>
      <c r="I1293" s="13" t="str">
        <v>In Stock</v>
      </c>
      <c r="J1293" s="43"/>
      <c r="AB1293" s="65">
        <v>45861</v>
      </c>
      <c r="AC1293" s="66" t="str">
        <f t="shared" si="19"/>
        <v>Overdue</v>
      </c>
      <c r="AJ1293" s="11" t="s">
        <v>3554</v>
      </c>
      <c r="AK1293" s="8">
        <v>1103911.02</v>
      </c>
      <c r="AO1293" s="13">
        <f>(Cleaned_Data!S1293)-((Cleaned_Data!S1293)*10%)</f>
        <v>140.4</v>
      </c>
      <c r="AP1293" s="13" t="str">
        <v>Safe</v>
      </c>
    </row>
    <row r="1294" spans="8:42" x14ac:dyDescent="0.3">
      <c r="H1294" s="13" t="s">
        <v>4780</v>
      </c>
      <c r="I1294" s="13" t="str">
        <v>In Stock</v>
      </c>
      <c r="J1294" s="43"/>
      <c r="AB1294" s="65">
        <v>45867</v>
      </c>
      <c r="AC1294" s="66" t="str">
        <f t="shared" si="19"/>
        <v>Overdue</v>
      </c>
      <c r="AJ1294" s="11" t="s">
        <v>5614</v>
      </c>
      <c r="AK1294" s="8">
        <v>1103898.8400000001</v>
      </c>
      <c r="AO1294" s="13">
        <f>(Cleaned_Data!S1294)-((Cleaned_Data!S1294)*10%)</f>
        <v>92.7</v>
      </c>
      <c r="AP1294" s="13" t="str">
        <v>Safe</v>
      </c>
    </row>
    <row r="1295" spans="8:42" x14ac:dyDescent="0.3">
      <c r="H1295" s="13" t="s">
        <v>2228</v>
      </c>
      <c r="I1295" s="13" t="str">
        <v>In Stock</v>
      </c>
      <c r="J1295" s="43"/>
      <c r="AB1295" s="65">
        <v>45892</v>
      </c>
      <c r="AC1295" s="66" t="str">
        <f t="shared" si="19"/>
        <v>Overdue</v>
      </c>
      <c r="AJ1295" s="11" t="s">
        <v>5741</v>
      </c>
      <c r="AK1295" s="8">
        <v>1102679.58</v>
      </c>
      <c r="AO1295" s="13">
        <f>(Cleaned_Data!S1295)-((Cleaned_Data!S1295)*10%)</f>
        <v>178.2</v>
      </c>
      <c r="AP1295" s="13" t="str">
        <v>Safe</v>
      </c>
    </row>
    <row r="1296" spans="8:42" x14ac:dyDescent="0.3">
      <c r="H1296" s="13" t="s">
        <v>50</v>
      </c>
      <c r="I1296" s="13" t="str">
        <v>Low Stock</v>
      </c>
      <c r="J1296" s="43"/>
      <c r="AB1296" s="65">
        <v>45933</v>
      </c>
      <c r="AC1296" s="66" t="str">
        <f t="shared" si="19"/>
        <v>OnTime</v>
      </c>
      <c r="AJ1296" s="11" t="s">
        <v>1173</v>
      </c>
      <c r="AK1296" s="8">
        <v>1100881.02</v>
      </c>
      <c r="AO1296" s="13">
        <f>(Cleaned_Data!S1296)-((Cleaned_Data!S1296)*10%)</f>
        <v>36.9</v>
      </c>
      <c r="AP1296" s="13" t="str">
        <v>Risk</v>
      </c>
    </row>
    <row r="1297" spans="8:42" x14ac:dyDescent="0.3">
      <c r="H1297" s="13" t="s">
        <v>7578</v>
      </c>
      <c r="I1297" s="13" t="str">
        <v>In Stock</v>
      </c>
      <c r="J1297" s="43"/>
      <c r="AB1297" s="65">
        <v>45864</v>
      </c>
      <c r="AC1297" s="66" t="str">
        <f t="shared" si="19"/>
        <v>Overdue</v>
      </c>
      <c r="AJ1297" s="11" t="s">
        <v>1494</v>
      </c>
      <c r="AK1297" s="8">
        <v>1100408.29</v>
      </c>
      <c r="AO1297" s="13">
        <f>(Cleaned_Data!S1297)-((Cleaned_Data!S1297)*10%)</f>
        <v>147.6</v>
      </c>
      <c r="AP1297" s="13" t="str">
        <v>Safe</v>
      </c>
    </row>
    <row r="1298" spans="8:42" x14ac:dyDescent="0.3">
      <c r="H1298" s="13" t="s">
        <v>2607</v>
      </c>
      <c r="I1298" s="13" t="str">
        <v>In Stock</v>
      </c>
      <c r="J1298" s="43"/>
      <c r="AB1298" s="65">
        <v>45897</v>
      </c>
      <c r="AC1298" s="66" t="str">
        <f t="shared" si="19"/>
        <v>Overdue</v>
      </c>
      <c r="AJ1298" s="11" t="s">
        <v>4090</v>
      </c>
      <c r="AK1298" s="8">
        <v>1100065.8</v>
      </c>
      <c r="AO1298" s="13">
        <f>(Cleaned_Data!S1298)-((Cleaned_Data!S1298)*10%)</f>
        <v>42.3</v>
      </c>
      <c r="AP1298" s="13" t="str">
        <v>Safe</v>
      </c>
    </row>
    <row r="1299" spans="8:42" x14ac:dyDescent="0.3">
      <c r="H1299" s="13" t="s">
        <v>697</v>
      </c>
      <c r="I1299" s="13" t="str">
        <v>In Stock</v>
      </c>
      <c r="J1299" s="43"/>
      <c r="AB1299" s="65">
        <v>45856</v>
      </c>
      <c r="AC1299" s="66" t="str">
        <f t="shared" si="19"/>
        <v>Overdue</v>
      </c>
      <c r="AJ1299" s="11" t="s">
        <v>420</v>
      </c>
      <c r="AK1299" s="8">
        <v>1094368.6700000002</v>
      </c>
      <c r="AO1299" s="13">
        <f>(Cleaned_Data!S1299)-((Cleaned_Data!S1299)*10%)</f>
        <v>142.19999999999999</v>
      </c>
      <c r="AP1299" s="13" t="str">
        <v>Safe</v>
      </c>
    </row>
    <row r="1300" spans="8:42" x14ac:dyDescent="0.3">
      <c r="H1300" s="13" t="s">
        <v>2611</v>
      </c>
      <c r="I1300" s="13" t="str">
        <v>Low Stock</v>
      </c>
      <c r="J1300" s="43"/>
      <c r="AB1300" s="65">
        <v>45927</v>
      </c>
      <c r="AC1300" s="66" t="str">
        <f t="shared" si="19"/>
        <v>OnTime</v>
      </c>
      <c r="AJ1300" s="11" t="s">
        <v>7621</v>
      </c>
      <c r="AK1300" s="8">
        <v>1092168.8</v>
      </c>
      <c r="AO1300" s="13">
        <f>(Cleaned_Data!S1300)-((Cleaned_Data!S1300)*10%)</f>
        <v>44.1</v>
      </c>
      <c r="AP1300" s="13" t="str">
        <v>Risk</v>
      </c>
    </row>
    <row r="1301" spans="8:42" x14ac:dyDescent="0.3">
      <c r="H1301" s="13" t="s">
        <v>2613</v>
      </c>
      <c r="I1301" s="13" t="str">
        <v>In Stock</v>
      </c>
      <c r="J1301" s="43"/>
      <c r="AB1301" s="65">
        <v>45896</v>
      </c>
      <c r="AC1301" s="66" t="str">
        <f t="shared" si="19"/>
        <v>Overdue</v>
      </c>
      <c r="AJ1301" s="11" t="s">
        <v>1639</v>
      </c>
      <c r="AK1301" s="8">
        <v>1091692.8500000001</v>
      </c>
      <c r="AO1301" s="13">
        <f>(Cleaned_Data!S1301)-((Cleaned_Data!S1301)*10%)</f>
        <v>62.1</v>
      </c>
      <c r="AP1301" s="13" t="str">
        <v>Safe</v>
      </c>
    </row>
    <row r="1302" spans="8:42" x14ac:dyDescent="0.3">
      <c r="H1302" s="13" t="s">
        <v>2615</v>
      </c>
      <c r="I1302" s="13" t="str">
        <v>Low Stock</v>
      </c>
      <c r="J1302" s="43"/>
      <c r="AB1302" s="65">
        <v>45856</v>
      </c>
      <c r="AC1302" s="66" t="str">
        <f t="shared" si="19"/>
        <v>Overdue</v>
      </c>
      <c r="AJ1302" s="11" t="s">
        <v>5141</v>
      </c>
      <c r="AK1302" s="8">
        <v>1089455.2</v>
      </c>
      <c r="AO1302" s="13">
        <f>(Cleaned_Data!S1302)-((Cleaned_Data!S1302)*10%)</f>
        <v>6.3</v>
      </c>
      <c r="AP1302" s="13" t="str">
        <v>Risk</v>
      </c>
    </row>
    <row r="1303" spans="8:42" x14ac:dyDescent="0.3">
      <c r="H1303" s="13" t="s">
        <v>7472</v>
      </c>
      <c r="I1303" s="13" t="str">
        <v>Low Stock</v>
      </c>
      <c r="J1303" s="43"/>
      <c r="AB1303" s="65">
        <v>45859</v>
      </c>
      <c r="AC1303" s="66" t="str">
        <f t="shared" si="19"/>
        <v>Overdue</v>
      </c>
      <c r="AJ1303" s="11" t="s">
        <v>130</v>
      </c>
      <c r="AK1303" s="8">
        <v>1089124.52</v>
      </c>
      <c r="AO1303" s="13">
        <f>(Cleaned_Data!S1303)-((Cleaned_Data!S1303)*10%)</f>
        <v>10.8</v>
      </c>
      <c r="AP1303" s="13" t="str">
        <v>Risk</v>
      </c>
    </row>
    <row r="1304" spans="8:42" x14ac:dyDescent="0.3">
      <c r="H1304" s="13" t="s">
        <v>7500</v>
      </c>
      <c r="I1304" s="13" t="str">
        <v>Low Stock</v>
      </c>
      <c r="J1304" s="43"/>
      <c r="AB1304" s="65">
        <v>45905</v>
      </c>
      <c r="AC1304" s="66" t="str">
        <f t="shared" si="19"/>
        <v>OnTime</v>
      </c>
      <c r="AJ1304" s="11" t="s">
        <v>6152</v>
      </c>
      <c r="AK1304" s="8">
        <v>1087682.46</v>
      </c>
      <c r="AO1304" s="13">
        <f>(Cleaned_Data!S1304)-((Cleaned_Data!S1304)*10%)</f>
        <v>69.3</v>
      </c>
      <c r="AP1304" s="13" t="str">
        <v>Risk</v>
      </c>
    </row>
    <row r="1305" spans="8:42" x14ac:dyDescent="0.3">
      <c r="H1305" s="13" t="s">
        <v>2623</v>
      </c>
      <c r="I1305" s="13" t="str">
        <v>In Stock</v>
      </c>
      <c r="J1305" s="43"/>
      <c r="AB1305" s="65">
        <v>45872</v>
      </c>
      <c r="AC1305" s="66" t="str">
        <f t="shared" si="19"/>
        <v>Overdue</v>
      </c>
      <c r="AJ1305" s="11" t="s">
        <v>3044</v>
      </c>
      <c r="AK1305" s="8">
        <v>1086817.5900000001</v>
      </c>
      <c r="AO1305" s="13">
        <f>(Cleaned_Data!S1305)-((Cleaned_Data!S1305)*10%)</f>
        <v>81</v>
      </c>
      <c r="AP1305" s="13" t="str">
        <v>Safe</v>
      </c>
    </row>
    <row r="1306" spans="8:42" x14ac:dyDescent="0.3">
      <c r="H1306" s="13" t="s">
        <v>2625</v>
      </c>
      <c r="I1306" s="13" t="str">
        <v>In Stock</v>
      </c>
      <c r="J1306" s="43"/>
      <c r="AB1306" s="65">
        <v>45918</v>
      </c>
      <c r="AC1306" s="66" t="str">
        <f t="shared" si="19"/>
        <v>OnTime</v>
      </c>
      <c r="AJ1306" s="11" t="s">
        <v>5062</v>
      </c>
      <c r="AK1306" s="8">
        <v>1085892.72</v>
      </c>
      <c r="AO1306" s="13">
        <f>(Cleaned_Data!S1306)-((Cleaned_Data!S1306)*10%)</f>
        <v>75.599999999999994</v>
      </c>
      <c r="AP1306" s="13" t="str">
        <v>Risk</v>
      </c>
    </row>
    <row r="1307" spans="8:42" x14ac:dyDescent="0.3">
      <c r="H1307" s="13" t="s">
        <v>2627</v>
      </c>
      <c r="I1307" s="13" t="str">
        <v>Low Stock</v>
      </c>
      <c r="J1307" s="43"/>
      <c r="AB1307" s="65">
        <v>45912</v>
      </c>
      <c r="AC1307" s="66" t="str">
        <f t="shared" si="19"/>
        <v>OnTime</v>
      </c>
      <c r="AJ1307" s="11" t="s">
        <v>897</v>
      </c>
      <c r="AK1307" s="8">
        <v>1084790.54</v>
      </c>
      <c r="AO1307" s="13">
        <f>(Cleaned_Data!S1307)-((Cleaned_Data!S1307)*10%)</f>
        <v>44.1</v>
      </c>
      <c r="AP1307" s="13" t="str">
        <v>Risk</v>
      </c>
    </row>
    <row r="1308" spans="8:42" x14ac:dyDescent="0.3">
      <c r="H1308" s="13" t="s">
        <v>2629</v>
      </c>
      <c r="I1308" s="13" t="str">
        <v>In Stock</v>
      </c>
      <c r="J1308" s="43"/>
      <c r="AB1308" s="65">
        <v>45936</v>
      </c>
      <c r="AC1308" s="66" t="str">
        <f t="shared" si="19"/>
        <v>OnTime</v>
      </c>
      <c r="AJ1308" s="11" t="s">
        <v>739</v>
      </c>
      <c r="AK1308" s="8">
        <v>1084385</v>
      </c>
      <c r="AO1308" s="13">
        <f>(Cleaned_Data!S1308)-((Cleaned_Data!S1308)*10%)</f>
        <v>116.1</v>
      </c>
      <c r="AP1308" s="13" t="str">
        <v>Safe</v>
      </c>
    </row>
    <row r="1309" spans="8:42" x14ac:dyDescent="0.3">
      <c r="H1309" s="13" t="s">
        <v>2631</v>
      </c>
      <c r="I1309" s="13" t="str">
        <v>In Stock</v>
      </c>
      <c r="J1309" s="43"/>
      <c r="AB1309" s="65">
        <v>45856</v>
      </c>
      <c r="AC1309" s="66" t="str">
        <f t="shared" si="19"/>
        <v>Overdue</v>
      </c>
      <c r="AJ1309" s="11" t="s">
        <v>1480</v>
      </c>
      <c r="AK1309" s="8">
        <v>1082973.18</v>
      </c>
      <c r="AO1309" s="13">
        <f>(Cleaned_Data!S1309)-((Cleaned_Data!S1309)*10%)</f>
        <v>83.7</v>
      </c>
      <c r="AP1309" s="13" t="str">
        <v>Safe</v>
      </c>
    </row>
    <row r="1310" spans="8:42" x14ac:dyDescent="0.3">
      <c r="H1310" s="13" t="s">
        <v>2633</v>
      </c>
      <c r="I1310" s="13" t="str">
        <v>In Stock</v>
      </c>
      <c r="J1310" s="43"/>
      <c r="AB1310" s="65">
        <v>45922</v>
      </c>
      <c r="AC1310" s="66" t="str">
        <f t="shared" si="19"/>
        <v>OnTime</v>
      </c>
      <c r="AJ1310" s="11" t="s">
        <v>490</v>
      </c>
      <c r="AK1310" s="8">
        <v>1081104.75</v>
      </c>
      <c r="AO1310" s="13">
        <f>(Cleaned_Data!S1310)-((Cleaned_Data!S1310)*10%)</f>
        <v>61.2</v>
      </c>
      <c r="AP1310" s="13" t="str">
        <v>Safe</v>
      </c>
    </row>
    <row r="1311" spans="8:42" x14ac:dyDescent="0.3">
      <c r="H1311" s="13" t="s">
        <v>2636</v>
      </c>
      <c r="I1311" s="13" t="str">
        <v>In Stock</v>
      </c>
      <c r="J1311" s="43"/>
      <c r="AB1311" s="65">
        <v>45884</v>
      </c>
      <c r="AC1311" s="66" t="str">
        <f t="shared" si="19"/>
        <v>Overdue</v>
      </c>
      <c r="AJ1311" s="11" t="s">
        <v>1064</v>
      </c>
      <c r="AK1311" s="8">
        <v>1080671.96</v>
      </c>
      <c r="AO1311" s="13">
        <f>(Cleaned_Data!S1311)-((Cleaned_Data!S1311)*10%)</f>
        <v>89.1</v>
      </c>
      <c r="AP1311" s="13" t="str">
        <v>Safe</v>
      </c>
    </row>
    <row r="1312" spans="8:42" x14ac:dyDescent="0.3">
      <c r="H1312" s="13" t="s">
        <v>952</v>
      </c>
      <c r="I1312" s="13" t="str">
        <v>In Stock</v>
      </c>
      <c r="J1312" s="43"/>
      <c r="AB1312" s="65">
        <v>45918</v>
      </c>
      <c r="AC1312" s="66" t="str">
        <f t="shared" si="19"/>
        <v>OnTime</v>
      </c>
      <c r="AJ1312" s="11" t="s">
        <v>3964</v>
      </c>
      <c r="AK1312" s="8">
        <v>1080313.19</v>
      </c>
      <c r="AO1312" s="13">
        <f>(Cleaned_Data!S1312)-((Cleaned_Data!S1312)*10%)</f>
        <v>163.80000000000001</v>
      </c>
      <c r="AP1312" s="13" t="str">
        <v>Safe</v>
      </c>
    </row>
    <row r="1313" spans="8:42" x14ac:dyDescent="0.3">
      <c r="H1313" s="13" t="s">
        <v>2639</v>
      </c>
      <c r="I1313" s="13" t="str">
        <v>In Stock</v>
      </c>
      <c r="J1313" s="43"/>
      <c r="AB1313" s="65">
        <v>45918</v>
      </c>
      <c r="AC1313" s="66" t="str">
        <f t="shared" si="19"/>
        <v>OnTime</v>
      </c>
      <c r="AJ1313" s="11" t="s">
        <v>2056</v>
      </c>
      <c r="AK1313" s="8">
        <v>1080197.5</v>
      </c>
      <c r="AO1313" s="13">
        <f>(Cleaned_Data!S1313)-((Cleaned_Data!S1313)*10%)</f>
        <v>86.4</v>
      </c>
      <c r="AP1313" s="13" t="str">
        <v>Safe</v>
      </c>
    </row>
    <row r="1314" spans="8:42" x14ac:dyDescent="0.3">
      <c r="H1314" s="13" t="s">
        <v>2641</v>
      </c>
      <c r="I1314" s="13" t="str">
        <v>Low Stock</v>
      </c>
      <c r="J1314" s="43"/>
      <c r="AB1314" s="65">
        <v>45877</v>
      </c>
      <c r="AC1314" s="66" t="str">
        <f t="shared" si="19"/>
        <v>Overdue</v>
      </c>
      <c r="AJ1314" s="11" t="s">
        <v>7243</v>
      </c>
      <c r="AK1314" s="8">
        <v>1078556.8500000001</v>
      </c>
      <c r="AO1314" s="13">
        <f>(Cleaned_Data!S1314)-((Cleaned_Data!S1314)*10%)</f>
        <v>0</v>
      </c>
      <c r="AP1314" s="13" t="str">
        <v>Risk</v>
      </c>
    </row>
    <row r="1315" spans="8:42" x14ac:dyDescent="0.3">
      <c r="H1315" s="13" t="s">
        <v>271</v>
      </c>
      <c r="I1315" s="13" t="str">
        <v>Low Stock</v>
      </c>
      <c r="J1315" s="43"/>
      <c r="AB1315" s="65">
        <v>45866</v>
      </c>
      <c r="AC1315" s="66" t="str">
        <f t="shared" si="19"/>
        <v>Overdue</v>
      </c>
      <c r="AJ1315" s="11" t="s">
        <v>2310</v>
      </c>
      <c r="AK1315" s="8">
        <v>1077004.95</v>
      </c>
      <c r="AO1315" s="13">
        <f>(Cleaned_Data!S1315)-((Cleaned_Data!S1315)*10%)</f>
        <v>23.4</v>
      </c>
      <c r="AP1315" s="13" t="str">
        <v>Risk</v>
      </c>
    </row>
    <row r="1316" spans="8:42" x14ac:dyDescent="0.3">
      <c r="H1316" s="13" t="s">
        <v>575</v>
      </c>
      <c r="I1316" s="13" t="str">
        <v>In Stock</v>
      </c>
      <c r="J1316" s="43"/>
      <c r="AB1316" s="65">
        <v>45942</v>
      </c>
      <c r="AC1316" s="66" t="str">
        <f t="shared" si="19"/>
        <v>OnTime</v>
      </c>
      <c r="AJ1316" s="11" t="s">
        <v>7507</v>
      </c>
      <c r="AK1316" s="8">
        <v>1075932.72</v>
      </c>
      <c r="AO1316" s="13">
        <f>(Cleaned_Data!S1316)-((Cleaned_Data!S1316)*10%)</f>
        <v>163.80000000000001</v>
      </c>
      <c r="AP1316" s="13" t="str">
        <v>Safe</v>
      </c>
    </row>
    <row r="1317" spans="8:42" x14ac:dyDescent="0.3">
      <c r="H1317" s="13" t="s">
        <v>2646</v>
      </c>
      <c r="I1317" s="13" t="str">
        <v>Low Stock</v>
      </c>
      <c r="J1317" s="43"/>
      <c r="AB1317" s="65">
        <v>45919</v>
      </c>
      <c r="AC1317" s="66" t="str">
        <f t="shared" si="19"/>
        <v>OnTime</v>
      </c>
      <c r="AJ1317" s="11" t="s">
        <v>6522</v>
      </c>
      <c r="AK1317" s="8">
        <v>1072959.2999999998</v>
      </c>
      <c r="AO1317" s="13">
        <f>(Cleaned_Data!S1317)-((Cleaned_Data!S1317)*10%)</f>
        <v>0</v>
      </c>
      <c r="AP1317" s="13" t="str">
        <v>Risk</v>
      </c>
    </row>
    <row r="1318" spans="8:42" x14ac:dyDescent="0.3">
      <c r="H1318" s="13" t="s">
        <v>2648</v>
      </c>
      <c r="I1318" s="13" t="str">
        <v>In Stock</v>
      </c>
      <c r="J1318" s="43"/>
      <c r="AB1318" s="65">
        <v>45904</v>
      </c>
      <c r="AC1318" s="66" t="str">
        <f t="shared" si="19"/>
        <v>OnTime</v>
      </c>
      <c r="AJ1318" s="11" t="s">
        <v>280</v>
      </c>
      <c r="AK1318" s="8">
        <v>1070678.52</v>
      </c>
      <c r="AO1318" s="13">
        <f>(Cleaned_Data!S1318)-((Cleaned_Data!S1318)*10%)</f>
        <v>100.8</v>
      </c>
      <c r="AP1318" s="13" t="str">
        <v>Safe</v>
      </c>
    </row>
    <row r="1319" spans="8:42" x14ac:dyDescent="0.3">
      <c r="H1319" s="13" t="s">
        <v>2650</v>
      </c>
      <c r="I1319" s="13" t="str">
        <v>In Stock</v>
      </c>
      <c r="J1319" s="43"/>
      <c r="AB1319" s="65">
        <v>45881</v>
      </c>
      <c r="AC1319" s="66" t="str">
        <f t="shared" si="19"/>
        <v>Overdue</v>
      </c>
      <c r="AJ1319" s="11" t="s">
        <v>3042</v>
      </c>
      <c r="AK1319" s="8">
        <v>1070364.68</v>
      </c>
      <c r="AO1319" s="13">
        <f>(Cleaned_Data!S1319)-((Cleaned_Data!S1319)*10%)</f>
        <v>70.2</v>
      </c>
      <c r="AP1319" s="13" t="str">
        <v>Safe</v>
      </c>
    </row>
    <row r="1320" spans="8:42" x14ac:dyDescent="0.3">
      <c r="H1320" s="13" t="s">
        <v>2652</v>
      </c>
      <c r="I1320" s="13" t="str">
        <v>Low Stock</v>
      </c>
      <c r="J1320" s="43"/>
      <c r="AB1320" s="65">
        <v>45861</v>
      </c>
      <c r="AC1320" s="66" t="str">
        <f t="shared" si="19"/>
        <v>Overdue</v>
      </c>
      <c r="AJ1320" s="11" t="s">
        <v>5162</v>
      </c>
      <c r="AK1320" s="8">
        <v>1068830.1400000001</v>
      </c>
      <c r="AO1320" s="13">
        <f>(Cleaned_Data!S1320)-((Cleaned_Data!S1320)*10%)</f>
        <v>26.1</v>
      </c>
      <c r="AP1320" s="13" t="str">
        <v>Risk</v>
      </c>
    </row>
    <row r="1321" spans="8:42" x14ac:dyDescent="0.3">
      <c r="H1321" s="13" t="s">
        <v>2654</v>
      </c>
      <c r="I1321" s="13" t="str">
        <v>In Stock</v>
      </c>
      <c r="J1321" s="43"/>
      <c r="AB1321" s="65">
        <v>45858</v>
      </c>
      <c r="AC1321" s="66" t="str">
        <f t="shared" si="19"/>
        <v>Overdue</v>
      </c>
      <c r="AJ1321" s="11" t="s">
        <v>521</v>
      </c>
      <c r="AK1321" s="8">
        <v>1067655.52</v>
      </c>
      <c r="AO1321" s="13">
        <f>(Cleaned_Data!S1321)-((Cleaned_Data!S1321)*10%)</f>
        <v>130.5</v>
      </c>
      <c r="AP1321" s="13" t="str">
        <v>Safe</v>
      </c>
    </row>
    <row r="1322" spans="8:42" x14ac:dyDescent="0.3">
      <c r="H1322" s="13" t="s">
        <v>2656</v>
      </c>
      <c r="I1322" s="13" t="str">
        <v>In Stock</v>
      </c>
      <c r="J1322" s="43"/>
      <c r="AB1322" s="65">
        <v>45876</v>
      </c>
      <c r="AC1322" s="66" t="str">
        <f t="shared" si="19"/>
        <v>Overdue</v>
      </c>
      <c r="AJ1322" s="11" t="s">
        <v>4932</v>
      </c>
      <c r="AK1322" s="8">
        <v>1065893.2</v>
      </c>
      <c r="AO1322" s="13">
        <f>(Cleaned_Data!S1322)-((Cleaned_Data!S1322)*10%)</f>
        <v>172.8</v>
      </c>
      <c r="AP1322" s="13" t="str">
        <v>Safe</v>
      </c>
    </row>
    <row r="1323" spans="8:42" x14ac:dyDescent="0.3">
      <c r="H1323" s="13" t="s">
        <v>2658</v>
      </c>
      <c r="I1323" s="13" t="str">
        <v>In Stock</v>
      </c>
      <c r="J1323" s="43"/>
      <c r="AB1323" s="65">
        <v>45883</v>
      </c>
      <c r="AC1323" s="66" t="str">
        <f t="shared" si="19"/>
        <v>Overdue</v>
      </c>
      <c r="AJ1323" s="11" t="s">
        <v>851</v>
      </c>
      <c r="AK1323" s="8">
        <v>1065650.95</v>
      </c>
      <c r="AO1323" s="13">
        <f>(Cleaned_Data!S1323)-((Cleaned_Data!S1323)*10%)</f>
        <v>101.7</v>
      </c>
      <c r="AP1323" s="13" t="str">
        <v>Safe</v>
      </c>
    </row>
    <row r="1324" spans="8:42" x14ac:dyDescent="0.3">
      <c r="H1324" s="13" t="s">
        <v>2660</v>
      </c>
      <c r="I1324" s="13" t="str">
        <v>Low Stock</v>
      </c>
      <c r="J1324" s="43"/>
      <c r="AB1324" s="65">
        <v>45880</v>
      </c>
      <c r="AC1324" s="66" t="str">
        <f t="shared" si="19"/>
        <v>Overdue</v>
      </c>
      <c r="AJ1324" s="11" t="s">
        <v>5290</v>
      </c>
      <c r="AK1324" s="8">
        <v>1063725.3600000001</v>
      </c>
      <c r="AO1324" s="13">
        <f>(Cleaned_Data!S1324)-((Cleaned_Data!S1324)*10%)</f>
        <v>0</v>
      </c>
      <c r="AP1324" s="13" t="str">
        <v>Risk</v>
      </c>
    </row>
    <row r="1325" spans="8:42" x14ac:dyDescent="0.3">
      <c r="H1325" s="13" t="s">
        <v>2662</v>
      </c>
      <c r="I1325" s="13" t="str">
        <v>Low Stock</v>
      </c>
      <c r="J1325" s="43"/>
      <c r="AB1325" s="65">
        <v>45895</v>
      </c>
      <c r="AC1325" s="66" t="str">
        <f t="shared" si="19"/>
        <v>Overdue</v>
      </c>
      <c r="AJ1325" s="11" t="s">
        <v>311</v>
      </c>
      <c r="AK1325" s="8">
        <v>1063264.2</v>
      </c>
      <c r="AO1325" s="13">
        <f>(Cleaned_Data!S1325)-((Cleaned_Data!S1325)*10%)</f>
        <v>17.100000000000001</v>
      </c>
      <c r="AP1325" s="13" t="str">
        <v>Risk</v>
      </c>
    </row>
    <row r="1326" spans="8:42" x14ac:dyDescent="0.3">
      <c r="H1326" s="13" t="s">
        <v>2664</v>
      </c>
      <c r="I1326" s="13" t="str">
        <v>In Stock</v>
      </c>
      <c r="J1326" s="43"/>
      <c r="AB1326" s="65">
        <v>45933</v>
      </c>
      <c r="AC1326" s="66" t="str">
        <f t="shared" si="19"/>
        <v>OnTime</v>
      </c>
      <c r="AJ1326" s="11" t="s">
        <v>3629</v>
      </c>
      <c r="AK1326" s="8">
        <v>1059282.95</v>
      </c>
      <c r="AO1326" s="13">
        <f>(Cleaned_Data!S1326)-((Cleaned_Data!S1326)*10%)</f>
        <v>100.8</v>
      </c>
      <c r="AP1326" s="13" t="str">
        <v>Safe</v>
      </c>
    </row>
    <row r="1327" spans="8:42" x14ac:dyDescent="0.3">
      <c r="H1327" s="13" t="s">
        <v>2666</v>
      </c>
      <c r="I1327" s="13" t="str">
        <v>Low Stock</v>
      </c>
      <c r="J1327" s="43"/>
      <c r="AB1327" s="65">
        <v>45922</v>
      </c>
      <c r="AC1327" s="66" t="str">
        <f t="shared" si="19"/>
        <v>OnTime</v>
      </c>
      <c r="AJ1327" s="11" t="s">
        <v>4660</v>
      </c>
      <c r="AK1327" s="8">
        <v>1057635</v>
      </c>
      <c r="AO1327" s="13">
        <f>(Cleaned_Data!S1327)-((Cleaned_Data!S1327)*10%)</f>
        <v>55.8</v>
      </c>
      <c r="AP1327" s="13" t="str">
        <v>Risk</v>
      </c>
    </row>
    <row r="1328" spans="8:42" x14ac:dyDescent="0.3">
      <c r="H1328" s="13" t="s">
        <v>701</v>
      </c>
      <c r="I1328" s="13" t="str">
        <v>In Stock</v>
      </c>
      <c r="J1328" s="43"/>
      <c r="AB1328" s="65">
        <v>45853</v>
      </c>
      <c r="AC1328" s="66" t="str">
        <f t="shared" si="19"/>
        <v>Overdue</v>
      </c>
      <c r="AJ1328" s="11" t="s">
        <v>2219</v>
      </c>
      <c r="AK1328" s="8">
        <v>1054755.3899999999</v>
      </c>
      <c r="AO1328" s="13">
        <f>(Cleaned_Data!S1328)-((Cleaned_Data!S1328)*10%)</f>
        <v>54.9</v>
      </c>
      <c r="AP1328" s="13" t="str">
        <v>Safe</v>
      </c>
    </row>
    <row r="1329" spans="8:42" x14ac:dyDescent="0.3">
      <c r="H1329" s="13" t="s">
        <v>2669</v>
      </c>
      <c r="I1329" s="13" t="str">
        <v>In Stock</v>
      </c>
      <c r="J1329" s="43"/>
      <c r="AB1329" s="65">
        <v>45913</v>
      </c>
      <c r="AC1329" s="66" t="str">
        <f t="shared" si="19"/>
        <v>OnTime</v>
      </c>
      <c r="AJ1329" s="11" t="s">
        <v>4165</v>
      </c>
      <c r="AK1329" s="8">
        <v>1054621.44</v>
      </c>
      <c r="AO1329" s="13">
        <f>(Cleaned_Data!S1329)-((Cleaned_Data!S1329)*10%)</f>
        <v>140.4</v>
      </c>
      <c r="AP1329" s="13" t="str">
        <v>Safe</v>
      </c>
    </row>
    <row r="1330" spans="8:42" x14ac:dyDescent="0.3">
      <c r="H1330" s="13" t="s">
        <v>7503</v>
      </c>
      <c r="I1330" s="13" t="str">
        <v>Low Stock</v>
      </c>
      <c r="J1330" s="43"/>
      <c r="AB1330" s="65">
        <v>45892</v>
      </c>
      <c r="AC1330" s="66" t="str">
        <f t="shared" si="19"/>
        <v>Overdue</v>
      </c>
      <c r="AJ1330" s="11" t="s">
        <v>3874</v>
      </c>
      <c r="AK1330" s="8">
        <v>1051370.9099999999</v>
      </c>
      <c r="AO1330" s="13">
        <f>(Cleaned_Data!S1330)-((Cleaned_Data!S1330)*10%)</f>
        <v>27</v>
      </c>
      <c r="AP1330" s="13" t="str">
        <v>Risk</v>
      </c>
    </row>
    <row r="1331" spans="8:42" x14ac:dyDescent="0.3">
      <c r="H1331" s="13" t="s">
        <v>2673</v>
      </c>
      <c r="I1331" s="13" t="str">
        <v>In Stock</v>
      </c>
      <c r="J1331" s="43"/>
      <c r="AB1331" s="65">
        <v>45888</v>
      </c>
      <c r="AC1331" s="66" t="str">
        <f t="shared" si="19"/>
        <v>Overdue</v>
      </c>
      <c r="AJ1331" s="11" t="s">
        <v>4237</v>
      </c>
      <c r="AK1331" s="8">
        <v>1050077.1599999999</v>
      </c>
      <c r="AO1331" s="13">
        <f>(Cleaned_Data!S1331)-((Cleaned_Data!S1331)*10%)</f>
        <v>108.9</v>
      </c>
      <c r="AP1331" s="13" t="str">
        <v>Safe</v>
      </c>
    </row>
    <row r="1332" spans="8:42" x14ac:dyDescent="0.3">
      <c r="H1332" s="13" t="s">
        <v>2675</v>
      </c>
      <c r="I1332" s="13" t="str">
        <v>In Stock</v>
      </c>
      <c r="J1332" s="43"/>
      <c r="AB1332" s="65">
        <v>45940</v>
      </c>
      <c r="AC1332" s="66" t="str">
        <f t="shared" si="19"/>
        <v>OnTime</v>
      </c>
      <c r="AJ1332" s="11" t="s">
        <v>1519</v>
      </c>
      <c r="AK1332" s="8">
        <v>1049803.8999999999</v>
      </c>
      <c r="AO1332" s="13">
        <f>(Cleaned_Data!S1332)-((Cleaned_Data!S1332)*10%)</f>
        <v>98.1</v>
      </c>
      <c r="AP1332" s="13" t="str">
        <v>Safe</v>
      </c>
    </row>
    <row r="1333" spans="8:42" x14ac:dyDescent="0.3">
      <c r="H1333" s="13" t="s">
        <v>821</v>
      </c>
      <c r="I1333" s="13" t="str">
        <v>In Stock</v>
      </c>
      <c r="J1333" s="43"/>
      <c r="AB1333" s="65">
        <v>45858</v>
      </c>
      <c r="AC1333" s="66" t="str">
        <f t="shared" si="19"/>
        <v>Overdue</v>
      </c>
      <c r="AJ1333" s="11" t="s">
        <v>4035</v>
      </c>
      <c r="AK1333" s="8">
        <v>1047109.9</v>
      </c>
      <c r="AO1333" s="13">
        <f>(Cleaned_Data!S1333)-((Cleaned_Data!S1333)*10%)</f>
        <v>131.4</v>
      </c>
      <c r="AP1333" s="13" t="str">
        <v>Safe</v>
      </c>
    </row>
    <row r="1334" spans="8:42" x14ac:dyDescent="0.3">
      <c r="H1334" s="13" t="s">
        <v>2678</v>
      </c>
      <c r="I1334" s="13" t="str">
        <v>In Stock</v>
      </c>
      <c r="J1334" s="43"/>
      <c r="AB1334" s="65">
        <v>45889</v>
      </c>
      <c r="AC1334" s="66" t="str">
        <f t="shared" si="19"/>
        <v>Overdue</v>
      </c>
      <c r="AJ1334" s="11" t="s">
        <v>6756</v>
      </c>
      <c r="AK1334" s="8">
        <v>1045183.54</v>
      </c>
      <c r="AO1334" s="13">
        <f>(Cleaned_Data!S1334)-((Cleaned_Data!S1334)*10%)</f>
        <v>101.7</v>
      </c>
      <c r="AP1334" s="13" t="str">
        <v>Safe</v>
      </c>
    </row>
    <row r="1335" spans="8:42" x14ac:dyDescent="0.3">
      <c r="H1335" s="13" t="s">
        <v>1189</v>
      </c>
      <c r="I1335" s="13" t="str">
        <v>Low Stock</v>
      </c>
      <c r="J1335" s="43"/>
      <c r="AB1335" s="65">
        <v>45901</v>
      </c>
      <c r="AC1335" s="66" t="str">
        <f t="shared" si="19"/>
        <v>OnTime</v>
      </c>
      <c r="AJ1335" s="11" t="s">
        <v>6428</v>
      </c>
      <c r="AK1335" s="8">
        <v>1044111.6</v>
      </c>
      <c r="AO1335" s="13">
        <f>(Cleaned_Data!S1335)-((Cleaned_Data!S1335)*10%)</f>
        <v>0</v>
      </c>
      <c r="AP1335" s="13" t="str">
        <v>Risk</v>
      </c>
    </row>
    <row r="1336" spans="8:42" x14ac:dyDescent="0.3">
      <c r="H1336" s="13" t="s">
        <v>2681</v>
      </c>
      <c r="I1336" s="13" t="str">
        <v>Low Stock</v>
      </c>
      <c r="J1336" s="43"/>
      <c r="AB1336" s="65">
        <v>45866</v>
      </c>
      <c r="AC1336" s="66" t="str">
        <f t="shared" si="19"/>
        <v>Overdue</v>
      </c>
      <c r="AJ1336" s="11" t="s">
        <v>2286</v>
      </c>
      <c r="AK1336" s="8">
        <v>1044068.69</v>
      </c>
      <c r="AO1336" s="13">
        <f>(Cleaned_Data!S1336)-((Cleaned_Data!S1336)*10%)</f>
        <v>18</v>
      </c>
      <c r="AP1336" s="13" t="str">
        <v>Risk</v>
      </c>
    </row>
    <row r="1337" spans="8:42" x14ac:dyDescent="0.3">
      <c r="H1337" s="13" t="s">
        <v>2683</v>
      </c>
      <c r="I1337" s="13" t="str">
        <v>In Stock</v>
      </c>
      <c r="J1337" s="43"/>
      <c r="AB1337" s="65">
        <v>45942</v>
      </c>
      <c r="AC1337" s="66" t="str">
        <f t="shared" si="19"/>
        <v>OnTime</v>
      </c>
      <c r="AJ1337" s="11" t="s">
        <v>1189</v>
      </c>
      <c r="AK1337" s="8">
        <v>1043581.1</v>
      </c>
      <c r="AO1337" s="13">
        <f>(Cleaned_Data!S1337)-((Cleaned_Data!S1337)*10%)</f>
        <v>47.7</v>
      </c>
      <c r="AP1337" s="13" t="str">
        <v>Safe</v>
      </c>
    </row>
    <row r="1338" spans="8:42" x14ac:dyDescent="0.3">
      <c r="H1338" s="13" t="s">
        <v>1874</v>
      </c>
      <c r="I1338" s="13" t="str">
        <v>In Stock</v>
      </c>
      <c r="J1338" s="43"/>
      <c r="AB1338" s="65">
        <v>45880</v>
      </c>
      <c r="AC1338" s="66" t="str">
        <f t="shared" si="19"/>
        <v>Overdue</v>
      </c>
      <c r="AJ1338" s="11" t="s">
        <v>315</v>
      </c>
      <c r="AK1338" s="8">
        <v>1040560.4800000001</v>
      </c>
      <c r="AO1338" s="13">
        <f>(Cleaned_Data!S1338)-((Cleaned_Data!S1338)*10%)</f>
        <v>171.9</v>
      </c>
      <c r="AP1338" s="13" t="str">
        <v>Safe</v>
      </c>
    </row>
    <row r="1339" spans="8:42" x14ac:dyDescent="0.3">
      <c r="H1339" s="13" t="s">
        <v>2686</v>
      </c>
      <c r="I1339" s="13" t="str">
        <v>In Stock</v>
      </c>
      <c r="J1339" s="43"/>
      <c r="AB1339" s="65">
        <v>45869</v>
      </c>
      <c r="AC1339" s="66" t="str">
        <f t="shared" si="19"/>
        <v>Overdue</v>
      </c>
      <c r="AJ1339" s="11" t="s">
        <v>3125</v>
      </c>
      <c r="AK1339" s="8">
        <v>1038593.24</v>
      </c>
      <c r="AO1339" s="13">
        <f>(Cleaned_Data!S1339)-((Cleaned_Data!S1339)*10%)</f>
        <v>120.6</v>
      </c>
      <c r="AP1339" s="13" t="str">
        <v>Safe</v>
      </c>
    </row>
    <row r="1340" spans="8:42" x14ac:dyDescent="0.3">
      <c r="H1340" s="13" t="s">
        <v>2688</v>
      </c>
      <c r="I1340" s="13" t="str">
        <v>In Stock</v>
      </c>
      <c r="J1340" s="43"/>
      <c r="AB1340" s="65">
        <v>45887</v>
      </c>
      <c r="AC1340" s="66" t="str">
        <f t="shared" si="19"/>
        <v>Overdue</v>
      </c>
      <c r="AJ1340" s="11" t="s">
        <v>2775</v>
      </c>
      <c r="AK1340" s="8">
        <v>1036077.8999999999</v>
      </c>
      <c r="AO1340" s="13">
        <f>(Cleaned_Data!S1340)-((Cleaned_Data!S1340)*10%)</f>
        <v>70.2</v>
      </c>
      <c r="AP1340" s="13" t="str">
        <v>Safe</v>
      </c>
    </row>
    <row r="1341" spans="8:42" x14ac:dyDescent="0.3">
      <c r="H1341" s="13" t="s">
        <v>2690</v>
      </c>
      <c r="I1341" s="13" t="str">
        <v>In Stock</v>
      </c>
      <c r="J1341" s="43"/>
      <c r="AB1341" s="65">
        <v>45861</v>
      </c>
      <c r="AC1341" s="66" t="str">
        <f t="shared" si="19"/>
        <v>Overdue</v>
      </c>
      <c r="AJ1341" s="11" t="s">
        <v>2038</v>
      </c>
      <c r="AK1341" s="8">
        <v>1033346.06</v>
      </c>
      <c r="AO1341" s="13">
        <f>(Cleaned_Data!S1341)-((Cleaned_Data!S1341)*10%)</f>
        <v>69.3</v>
      </c>
      <c r="AP1341" s="13" t="str">
        <v>Safe</v>
      </c>
    </row>
    <row r="1342" spans="8:42" x14ac:dyDescent="0.3">
      <c r="H1342" s="13" t="s">
        <v>2692</v>
      </c>
      <c r="I1342" s="13" t="str">
        <v>Low Stock</v>
      </c>
      <c r="J1342" s="43"/>
      <c r="AB1342" s="65">
        <v>45913</v>
      </c>
      <c r="AC1342" s="66" t="str">
        <f t="shared" si="19"/>
        <v>OnTime</v>
      </c>
      <c r="AJ1342" s="11" t="s">
        <v>4452</v>
      </c>
      <c r="AK1342" s="8">
        <v>1032908.24</v>
      </c>
      <c r="AO1342" s="13">
        <f>(Cleaned_Data!S1342)-((Cleaned_Data!S1342)*10%)</f>
        <v>0.9</v>
      </c>
      <c r="AP1342" s="13" t="str">
        <v>Risk</v>
      </c>
    </row>
    <row r="1343" spans="8:42" x14ac:dyDescent="0.3">
      <c r="H1343" s="13" t="s">
        <v>2695</v>
      </c>
      <c r="I1343" s="13" t="str">
        <v>In Stock</v>
      </c>
      <c r="J1343" s="43"/>
      <c r="AB1343" s="65">
        <v>45860</v>
      </c>
      <c r="AC1343" s="66" t="str">
        <f t="shared" si="19"/>
        <v>Overdue</v>
      </c>
      <c r="AJ1343" s="11" t="s">
        <v>633</v>
      </c>
      <c r="AK1343" s="8">
        <v>1032248.26</v>
      </c>
      <c r="AO1343" s="13">
        <f>(Cleaned_Data!S1343)-((Cleaned_Data!S1343)*10%)</f>
        <v>119.7</v>
      </c>
      <c r="AP1343" s="13" t="str">
        <v>Safe</v>
      </c>
    </row>
    <row r="1344" spans="8:42" x14ac:dyDescent="0.3">
      <c r="H1344" s="13" t="s">
        <v>2697</v>
      </c>
      <c r="I1344" s="13" t="str">
        <v>In Stock</v>
      </c>
      <c r="J1344" s="43"/>
      <c r="AB1344" s="65">
        <v>45905</v>
      </c>
      <c r="AC1344" s="66" t="str">
        <f t="shared" si="19"/>
        <v>OnTime</v>
      </c>
      <c r="AJ1344" s="11" t="s">
        <v>1265</v>
      </c>
      <c r="AK1344" s="8">
        <v>1031892.3299999998</v>
      </c>
      <c r="AO1344" s="13">
        <f>(Cleaned_Data!S1344)-((Cleaned_Data!S1344)*10%)</f>
        <v>137.69999999999999</v>
      </c>
      <c r="AP1344" s="13" t="str">
        <v>Safe</v>
      </c>
    </row>
    <row r="1345" spans="8:42" x14ac:dyDescent="0.3">
      <c r="H1345" s="13" t="s">
        <v>2699</v>
      </c>
      <c r="I1345" s="13" t="str">
        <v>Low Stock</v>
      </c>
      <c r="J1345" s="43"/>
      <c r="AB1345" s="65">
        <v>45934</v>
      </c>
      <c r="AC1345" s="66" t="str">
        <f t="shared" si="19"/>
        <v>OnTime</v>
      </c>
      <c r="AJ1345" s="11" t="s">
        <v>6434</v>
      </c>
      <c r="AK1345" s="8">
        <v>1031196.8799999999</v>
      </c>
      <c r="AO1345" s="13">
        <f>(Cleaned_Data!S1345)-((Cleaned_Data!S1345)*10%)</f>
        <v>23.4</v>
      </c>
      <c r="AP1345" s="13" t="str">
        <v>Risk</v>
      </c>
    </row>
    <row r="1346" spans="8:42" x14ac:dyDescent="0.3">
      <c r="H1346" s="13" t="s">
        <v>1865</v>
      </c>
      <c r="I1346" s="13" t="str">
        <v>In Stock</v>
      </c>
      <c r="J1346" s="43"/>
      <c r="AB1346" s="65">
        <v>45898</v>
      </c>
      <c r="AC1346" s="66" t="str">
        <f t="shared" si="19"/>
        <v>Overdue</v>
      </c>
      <c r="AJ1346" s="11" t="s">
        <v>4867</v>
      </c>
      <c r="AK1346" s="8">
        <v>1028785</v>
      </c>
      <c r="AO1346" s="13">
        <f>(Cleaned_Data!S1346)-((Cleaned_Data!S1346)*10%)</f>
        <v>97.2</v>
      </c>
      <c r="AP1346" s="13" t="str">
        <v>Safe</v>
      </c>
    </row>
    <row r="1347" spans="8:42" x14ac:dyDescent="0.3">
      <c r="H1347" s="13" t="s">
        <v>2702</v>
      </c>
      <c r="I1347" s="13" t="str">
        <v>In Stock</v>
      </c>
      <c r="J1347" s="43"/>
      <c r="AB1347" s="65">
        <v>45896</v>
      </c>
      <c r="AC1347" s="66" t="str">
        <f t="shared" ref="AC1347:AC1410" si="20">IF(AB1347="","No Date", IF(AB1347&lt;$AC$1,"Overdue","OnTime"))</f>
        <v>Overdue</v>
      </c>
      <c r="AJ1347" s="11" t="s">
        <v>7622</v>
      </c>
      <c r="AK1347" s="8">
        <v>1028253.47</v>
      </c>
      <c r="AO1347" s="13">
        <f>(Cleaned_Data!S1347)-((Cleaned_Data!S1347)*10%)</f>
        <v>54</v>
      </c>
      <c r="AP1347" s="13" t="str">
        <v>Safe</v>
      </c>
    </row>
    <row r="1348" spans="8:42" x14ac:dyDescent="0.3">
      <c r="H1348" s="13" t="s">
        <v>2704</v>
      </c>
      <c r="I1348" s="13" t="str">
        <v>In Stock</v>
      </c>
      <c r="J1348" s="43"/>
      <c r="AB1348" s="65">
        <v>45889</v>
      </c>
      <c r="AC1348" s="66" t="str">
        <f t="shared" si="20"/>
        <v>Overdue</v>
      </c>
      <c r="AJ1348" s="11" t="s">
        <v>7617</v>
      </c>
      <c r="AK1348" s="8">
        <v>1027635.95</v>
      </c>
      <c r="AO1348" s="13">
        <f>(Cleaned_Data!S1348)-((Cleaned_Data!S1348)*10%)</f>
        <v>71.099999999999994</v>
      </c>
      <c r="AP1348" s="13" t="str">
        <v>Safe</v>
      </c>
    </row>
    <row r="1349" spans="8:42" x14ac:dyDescent="0.3">
      <c r="H1349" s="13" t="s">
        <v>353</v>
      </c>
      <c r="I1349" s="13" t="str">
        <v>In Stock</v>
      </c>
      <c r="J1349" s="43"/>
      <c r="AB1349" s="65">
        <v>45871</v>
      </c>
      <c r="AC1349" s="66" t="str">
        <f t="shared" si="20"/>
        <v>Overdue</v>
      </c>
      <c r="AJ1349" s="11" t="s">
        <v>239</v>
      </c>
      <c r="AK1349" s="8">
        <v>1027005.1</v>
      </c>
      <c r="AO1349" s="13">
        <f>(Cleaned_Data!S1349)-((Cleaned_Data!S1349)*10%)</f>
        <v>140.4</v>
      </c>
      <c r="AP1349" s="13" t="str">
        <v>Safe</v>
      </c>
    </row>
    <row r="1350" spans="8:42" x14ac:dyDescent="0.3">
      <c r="H1350" s="13" t="s">
        <v>7502</v>
      </c>
      <c r="I1350" s="13" t="str">
        <v>Low Stock</v>
      </c>
      <c r="J1350" s="43"/>
      <c r="AB1350" s="65">
        <v>45872</v>
      </c>
      <c r="AC1350" s="66" t="str">
        <f t="shared" si="20"/>
        <v>Overdue</v>
      </c>
      <c r="AJ1350" s="11" t="s">
        <v>4783</v>
      </c>
      <c r="AK1350" s="8">
        <v>1026795.92</v>
      </c>
      <c r="AO1350" s="13">
        <f>(Cleaned_Data!S1350)-((Cleaned_Data!S1350)*10%)</f>
        <v>29.7</v>
      </c>
      <c r="AP1350" s="13" t="str">
        <v>Risk</v>
      </c>
    </row>
    <row r="1351" spans="8:42" x14ac:dyDescent="0.3">
      <c r="H1351" s="13" t="s">
        <v>1158</v>
      </c>
      <c r="I1351" s="13" t="str">
        <v>Low Stock</v>
      </c>
      <c r="J1351" s="43"/>
      <c r="AB1351" s="65">
        <v>45889</v>
      </c>
      <c r="AC1351" s="66" t="str">
        <f t="shared" si="20"/>
        <v>Overdue</v>
      </c>
      <c r="AJ1351" s="11" t="s">
        <v>3033</v>
      </c>
      <c r="AK1351" s="8">
        <v>1025836.7999999999</v>
      </c>
      <c r="AO1351" s="13">
        <f>(Cleaned_Data!S1351)-((Cleaned_Data!S1351)*10%)</f>
        <v>1.8</v>
      </c>
      <c r="AP1351" s="13" t="str">
        <v>Risk</v>
      </c>
    </row>
    <row r="1352" spans="8:42" x14ac:dyDescent="0.3">
      <c r="H1352" s="13" t="s">
        <v>1273</v>
      </c>
      <c r="I1352" s="13" t="str">
        <v>In Stock</v>
      </c>
      <c r="J1352" s="43"/>
      <c r="AB1352" s="65">
        <v>45909</v>
      </c>
      <c r="AC1352" s="66" t="str">
        <f t="shared" si="20"/>
        <v>OnTime</v>
      </c>
      <c r="AJ1352" s="11" t="s">
        <v>6581</v>
      </c>
      <c r="AK1352" s="8">
        <v>1025092</v>
      </c>
      <c r="AO1352" s="13">
        <f>(Cleaned_Data!S1352)-((Cleaned_Data!S1352)*10%)</f>
        <v>120.6</v>
      </c>
      <c r="AP1352" s="13" t="str">
        <v>Safe</v>
      </c>
    </row>
    <row r="1353" spans="8:42" x14ac:dyDescent="0.3">
      <c r="H1353" s="13" t="s">
        <v>2711</v>
      </c>
      <c r="I1353" s="13" t="str">
        <v>Low Stock</v>
      </c>
      <c r="J1353" s="43"/>
      <c r="AB1353" s="65">
        <v>45888</v>
      </c>
      <c r="AC1353" s="66" t="str">
        <f t="shared" si="20"/>
        <v>Overdue</v>
      </c>
      <c r="AJ1353" s="11" t="s">
        <v>5470</v>
      </c>
      <c r="AK1353" s="8">
        <v>1022675.76</v>
      </c>
      <c r="AO1353" s="13">
        <f>(Cleaned_Data!S1353)-((Cleaned_Data!S1353)*10%)</f>
        <v>4.5</v>
      </c>
      <c r="AP1353" s="13" t="str">
        <v>Risk</v>
      </c>
    </row>
    <row r="1354" spans="8:42" x14ac:dyDescent="0.3">
      <c r="H1354" s="13" t="s">
        <v>2714</v>
      </c>
      <c r="I1354" s="13" t="str">
        <v>In Stock</v>
      </c>
      <c r="J1354" s="43"/>
      <c r="AB1354" s="65">
        <v>45937</v>
      </c>
      <c r="AC1354" s="66" t="str">
        <f t="shared" si="20"/>
        <v>OnTime</v>
      </c>
      <c r="AJ1354" s="11" t="s">
        <v>122</v>
      </c>
      <c r="AK1354" s="8">
        <v>1021368.77</v>
      </c>
      <c r="AO1354" s="13">
        <f>(Cleaned_Data!S1354)-((Cleaned_Data!S1354)*10%)</f>
        <v>86.4</v>
      </c>
      <c r="AP1354" s="13" t="str">
        <v>Risk</v>
      </c>
    </row>
    <row r="1355" spans="8:42" x14ac:dyDescent="0.3">
      <c r="H1355" s="13" t="s">
        <v>2716</v>
      </c>
      <c r="I1355" s="13" t="str">
        <v>In Stock</v>
      </c>
      <c r="J1355" s="43"/>
      <c r="AB1355" s="65">
        <v>45905</v>
      </c>
      <c r="AC1355" s="66" t="str">
        <f t="shared" si="20"/>
        <v>OnTime</v>
      </c>
      <c r="AJ1355" s="11" t="s">
        <v>7612</v>
      </c>
      <c r="AK1355" s="8">
        <v>1019994.57</v>
      </c>
      <c r="AO1355" s="13">
        <f>(Cleaned_Data!S1355)-((Cleaned_Data!S1355)*10%)</f>
        <v>152.1</v>
      </c>
      <c r="AP1355" s="13" t="str">
        <v>Safe</v>
      </c>
    </row>
    <row r="1356" spans="8:42" x14ac:dyDescent="0.3">
      <c r="H1356" s="13" t="s">
        <v>2718</v>
      </c>
      <c r="I1356" s="13" t="str">
        <v>Low Stock</v>
      </c>
      <c r="J1356" s="43"/>
      <c r="AB1356" s="65">
        <v>45942</v>
      </c>
      <c r="AC1356" s="66" t="str">
        <f t="shared" si="20"/>
        <v>OnTime</v>
      </c>
      <c r="AJ1356" s="11" t="s">
        <v>4577</v>
      </c>
      <c r="AK1356" s="8">
        <v>1015552.74</v>
      </c>
      <c r="AO1356" s="13">
        <f>(Cleaned_Data!S1356)-((Cleaned_Data!S1356)*10%)</f>
        <v>36</v>
      </c>
      <c r="AP1356" s="13" t="str">
        <v>Risk</v>
      </c>
    </row>
    <row r="1357" spans="8:42" x14ac:dyDescent="0.3">
      <c r="H1357" s="13" t="s">
        <v>2720</v>
      </c>
      <c r="I1357" s="13" t="str">
        <v>Low Stock</v>
      </c>
      <c r="J1357" s="43"/>
      <c r="AB1357" s="65">
        <v>45902</v>
      </c>
      <c r="AC1357" s="66" t="str">
        <f t="shared" si="20"/>
        <v>OnTime</v>
      </c>
      <c r="AJ1357" s="11" t="s">
        <v>1468</v>
      </c>
      <c r="AK1357" s="8">
        <v>1013269.6000000001</v>
      </c>
      <c r="AO1357" s="13">
        <f>(Cleaned_Data!S1357)-((Cleaned_Data!S1357)*10%)</f>
        <v>24.3</v>
      </c>
      <c r="AP1357" s="13" t="str">
        <v>Risk</v>
      </c>
    </row>
    <row r="1358" spans="8:42" x14ac:dyDescent="0.3">
      <c r="H1358" s="13" t="s">
        <v>2722</v>
      </c>
      <c r="I1358" s="13" t="str">
        <v>In Stock</v>
      </c>
      <c r="J1358" s="43"/>
      <c r="AB1358" s="65">
        <v>45871</v>
      </c>
      <c r="AC1358" s="66" t="str">
        <f t="shared" si="20"/>
        <v>Overdue</v>
      </c>
      <c r="AJ1358" s="11" t="s">
        <v>6544</v>
      </c>
      <c r="AK1358" s="8">
        <v>1009970.64</v>
      </c>
      <c r="AO1358" s="13">
        <f>(Cleaned_Data!S1358)-((Cleaned_Data!S1358)*10%)</f>
        <v>166.5</v>
      </c>
      <c r="AP1358" s="13" t="str">
        <v>Safe</v>
      </c>
    </row>
    <row r="1359" spans="8:42" x14ac:dyDescent="0.3">
      <c r="H1359" s="13" t="s">
        <v>396</v>
      </c>
      <c r="I1359" s="13" t="str">
        <v>In Stock</v>
      </c>
      <c r="J1359" s="43"/>
      <c r="AB1359" s="65">
        <v>45915</v>
      </c>
      <c r="AC1359" s="66" t="str">
        <f t="shared" si="20"/>
        <v>OnTime</v>
      </c>
      <c r="AJ1359" s="11" t="s">
        <v>4792</v>
      </c>
      <c r="AK1359" s="8">
        <v>1009788.3</v>
      </c>
      <c r="AO1359" s="13">
        <f>(Cleaned_Data!S1359)-((Cleaned_Data!S1359)*10%)</f>
        <v>65.7</v>
      </c>
      <c r="AP1359" s="13" t="str">
        <v>Safe</v>
      </c>
    </row>
    <row r="1360" spans="8:42" x14ac:dyDescent="0.3">
      <c r="H1360" s="13" t="s">
        <v>2726</v>
      </c>
      <c r="I1360" s="13" t="str">
        <v>In Stock</v>
      </c>
      <c r="J1360" s="43"/>
      <c r="AB1360" s="65">
        <v>45855</v>
      </c>
      <c r="AC1360" s="66" t="str">
        <f t="shared" si="20"/>
        <v>Overdue</v>
      </c>
      <c r="AJ1360" s="11" t="s">
        <v>7599</v>
      </c>
      <c r="AK1360" s="8">
        <v>1009702.3999999999</v>
      </c>
      <c r="AO1360" s="13">
        <f>(Cleaned_Data!S1360)-((Cleaned_Data!S1360)*10%)</f>
        <v>104.4</v>
      </c>
      <c r="AP1360" s="13" t="str">
        <v>Safe</v>
      </c>
    </row>
    <row r="1361" spans="8:42" x14ac:dyDescent="0.3">
      <c r="H1361" s="13" t="s">
        <v>2728</v>
      </c>
      <c r="I1361" s="13" t="str">
        <v>In Stock</v>
      </c>
      <c r="J1361" s="43"/>
      <c r="AB1361" s="65">
        <v>45883</v>
      </c>
      <c r="AC1361" s="66" t="str">
        <f t="shared" si="20"/>
        <v>Overdue</v>
      </c>
      <c r="AJ1361" s="11" t="s">
        <v>1531</v>
      </c>
      <c r="AK1361" s="8">
        <v>1008510.7200000001</v>
      </c>
      <c r="AO1361" s="13">
        <f>(Cleaned_Data!S1361)-((Cleaned_Data!S1361)*10%)</f>
        <v>150.30000000000001</v>
      </c>
      <c r="AP1361" s="13" t="str">
        <v>Safe</v>
      </c>
    </row>
    <row r="1362" spans="8:42" x14ac:dyDescent="0.3">
      <c r="H1362" s="13" t="s">
        <v>2730</v>
      </c>
      <c r="I1362" s="13" t="str">
        <v>In Stock</v>
      </c>
      <c r="J1362" s="43"/>
      <c r="AB1362" s="65">
        <v>45937</v>
      </c>
      <c r="AC1362" s="66" t="str">
        <f t="shared" si="20"/>
        <v>OnTime</v>
      </c>
      <c r="AJ1362" s="11" t="s">
        <v>6626</v>
      </c>
      <c r="AK1362" s="8">
        <v>1007304.2</v>
      </c>
      <c r="AO1362" s="13">
        <f>(Cleaned_Data!S1362)-((Cleaned_Data!S1362)*10%)</f>
        <v>116.1</v>
      </c>
      <c r="AP1362" s="13" t="str">
        <v>Safe</v>
      </c>
    </row>
    <row r="1363" spans="8:42" x14ac:dyDescent="0.3">
      <c r="H1363" s="13" t="s">
        <v>2732</v>
      </c>
      <c r="I1363" s="13" t="str">
        <v>In Stock</v>
      </c>
      <c r="J1363" s="43"/>
      <c r="AB1363" s="65">
        <v>45859</v>
      </c>
      <c r="AC1363" s="66" t="str">
        <f t="shared" si="20"/>
        <v>Overdue</v>
      </c>
      <c r="AJ1363" s="11" t="s">
        <v>5720</v>
      </c>
      <c r="AK1363" s="8">
        <v>1003789.83</v>
      </c>
      <c r="AO1363" s="13">
        <f>(Cleaned_Data!S1363)-((Cleaned_Data!S1363)*10%)</f>
        <v>72</v>
      </c>
      <c r="AP1363" s="13" t="str">
        <v>Safe</v>
      </c>
    </row>
    <row r="1364" spans="8:42" x14ac:dyDescent="0.3">
      <c r="H1364" s="13" t="s">
        <v>2734</v>
      </c>
      <c r="I1364" s="13" t="str">
        <v>In Stock</v>
      </c>
      <c r="J1364" s="43"/>
      <c r="AB1364" s="65">
        <v>45902</v>
      </c>
      <c r="AC1364" s="66" t="str">
        <f t="shared" si="20"/>
        <v>OnTime</v>
      </c>
      <c r="AJ1364" s="11" t="s">
        <v>3857</v>
      </c>
      <c r="AK1364" s="8">
        <v>1003475.61</v>
      </c>
      <c r="AO1364" s="13">
        <f>(Cleaned_Data!S1364)-((Cleaned_Data!S1364)*10%)</f>
        <v>83.7</v>
      </c>
      <c r="AP1364" s="13" t="str">
        <v>Safe</v>
      </c>
    </row>
    <row r="1365" spans="8:42" x14ac:dyDescent="0.3">
      <c r="H1365" s="13" t="s">
        <v>2736</v>
      </c>
      <c r="I1365" s="13" t="str">
        <v>In Stock</v>
      </c>
      <c r="J1365" s="43"/>
      <c r="AB1365" s="65">
        <v>45926</v>
      </c>
      <c r="AC1365" s="66" t="str">
        <f t="shared" si="20"/>
        <v>OnTime</v>
      </c>
      <c r="AJ1365" s="11" t="s">
        <v>3351</v>
      </c>
      <c r="AK1365" s="8">
        <v>1003207.2</v>
      </c>
      <c r="AO1365" s="13">
        <f>(Cleaned_Data!S1365)-((Cleaned_Data!S1365)*10%)</f>
        <v>133.19999999999999</v>
      </c>
      <c r="AP1365" s="13" t="str">
        <v>Safe</v>
      </c>
    </row>
    <row r="1366" spans="8:42" x14ac:dyDescent="0.3">
      <c r="H1366" s="13" t="s">
        <v>2738</v>
      </c>
      <c r="I1366" s="13" t="str">
        <v>In Stock</v>
      </c>
      <c r="J1366" s="43"/>
      <c r="AB1366" s="65">
        <v>45938</v>
      </c>
      <c r="AC1366" s="66" t="str">
        <f t="shared" si="20"/>
        <v>OnTime</v>
      </c>
      <c r="AJ1366" s="11" t="s">
        <v>3012</v>
      </c>
      <c r="AK1366" s="8">
        <v>1001672.64</v>
      </c>
      <c r="AO1366" s="13">
        <f>(Cleaned_Data!S1366)-((Cleaned_Data!S1366)*10%)</f>
        <v>65.7</v>
      </c>
      <c r="AP1366" s="13" t="str">
        <v>Safe</v>
      </c>
    </row>
    <row r="1367" spans="8:42" x14ac:dyDescent="0.3">
      <c r="H1367" s="13" t="s">
        <v>1369</v>
      </c>
      <c r="I1367" s="13" t="str">
        <v>In Stock</v>
      </c>
      <c r="J1367" s="43"/>
      <c r="AB1367" s="65">
        <v>45905</v>
      </c>
      <c r="AC1367" s="66" t="str">
        <f t="shared" si="20"/>
        <v>OnTime</v>
      </c>
      <c r="AJ1367" s="11" t="s">
        <v>3418</v>
      </c>
      <c r="AK1367" s="8">
        <v>1000616.32</v>
      </c>
      <c r="AO1367" s="13">
        <f>(Cleaned_Data!S1367)-((Cleaned_Data!S1367)*10%)</f>
        <v>90</v>
      </c>
      <c r="AP1367" s="13" t="str">
        <v>Safe</v>
      </c>
    </row>
    <row r="1368" spans="8:42" x14ac:dyDescent="0.3">
      <c r="H1368" s="13" t="s">
        <v>2741</v>
      </c>
      <c r="I1368" s="13" t="str">
        <v>Low Stock</v>
      </c>
      <c r="J1368" s="43"/>
      <c r="AB1368" s="65">
        <v>45863</v>
      </c>
      <c r="AC1368" s="66" t="str">
        <f t="shared" si="20"/>
        <v>Overdue</v>
      </c>
      <c r="AJ1368" s="11" t="s">
        <v>2027</v>
      </c>
      <c r="AK1368" s="8">
        <v>1000058.16</v>
      </c>
      <c r="AO1368" s="13">
        <f>(Cleaned_Data!S1368)-((Cleaned_Data!S1368)*10%)</f>
        <v>11.7</v>
      </c>
      <c r="AP1368" s="13" t="str">
        <v>Risk</v>
      </c>
    </row>
    <row r="1369" spans="8:42" x14ac:dyDescent="0.3">
      <c r="H1369" s="13" t="s">
        <v>2629</v>
      </c>
      <c r="I1369" s="13" t="str">
        <v>In Stock</v>
      </c>
      <c r="J1369" s="43"/>
      <c r="AB1369" s="65">
        <v>45932</v>
      </c>
      <c r="AC1369" s="66" t="str">
        <f t="shared" si="20"/>
        <v>OnTime</v>
      </c>
      <c r="AJ1369" s="11" t="s">
        <v>3898</v>
      </c>
      <c r="AK1369" s="8">
        <v>999485.5199999999</v>
      </c>
      <c r="AO1369" s="13">
        <f>(Cleaned_Data!S1369)-((Cleaned_Data!S1369)*10%)</f>
        <v>132.30000000000001</v>
      </c>
      <c r="AP1369" s="13" t="str">
        <v>Safe</v>
      </c>
    </row>
    <row r="1370" spans="8:42" x14ac:dyDescent="0.3">
      <c r="H1370" s="13" t="s">
        <v>2744</v>
      </c>
      <c r="I1370" s="13" t="str">
        <v>In Stock</v>
      </c>
      <c r="J1370" s="43"/>
      <c r="AB1370" s="65">
        <v>45876</v>
      </c>
      <c r="AC1370" s="66" t="str">
        <f t="shared" si="20"/>
        <v>Overdue</v>
      </c>
      <c r="AJ1370" s="11" t="s">
        <v>6749</v>
      </c>
      <c r="AK1370" s="8">
        <v>996524.70000000007</v>
      </c>
      <c r="AO1370" s="13">
        <f>(Cleaned_Data!S1370)-((Cleaned_Data!S1370)*10%)</f>
        <v>138.6</v>
      </c>
      <c r="AP1370" s="13" t="str">
        <v>Safe</v>
      </c>
    </row>
    <row r="1371" spans="8:42" x14ac:dyDescent="0.3">
      <c r="H1371" s="13" t="s">
        <v>1833</v>
      </c>
      <c r="I1371" s="13" t="str">
        <v>In Stock</v>
      </c>
      <c r="J1371" s="43"/>
      <c r="AB1371" s="65">
        <v>45929</v>
      </c>
      <c r="AC1371" s="66" t="str">
        <f t="shared" si="20"/>
        <v>OnTime</v>
      </c>
      <c r="AJ1371" s="11" t="s">
        <v>212</v>
      </c>
      <c r="AK1371" s="8">
        <v>995430.75</v>
      </c>
      <c r="AO1371" s="13">
        <f>(Cleaned_Data!S1371)-((Cleaned_Data!S1371)*10%)</f>
        <v>80.099999999999994</v>
      </c>
      <c r="AP1371" s="13" t="str">
        <v>Safe</v>
      </c>
    </row>
    <row r="1372" spans="8:42" x14ac:dyDescent="0.3">
      <c r="H1372" s="13" t="s">
        <v>2747</v>
      </c>
      <c r="I1372" s="13" t="str">
        <v>In Stock</v>
      </c>
      <c r="J1372" s="43"/>
      <c r="AB1372" s="65">
        <v>45865</v>
      </c>
      <c r="AC1372" s="66" t="str">
        <f t="shared" si="20"/>
        <v>Overdue</v>
      </c>
      <c r="AJ1372" s="11" t="s">
        <v>3780</v>
      </c>
      <c r="AK1372" s="8">
        <v>989818.72</v>
      </c>
      <c r="AO1372" s="13">
        <f>(Cleaned_Data!S1372)-((Cleaned_Data!S1372)*10%)</f>
        <v>155.69999999999999</v>
      </c>
      <c r="AP1372" s="13" t="str">
        <v>Safe</v>
      </c>
    </row>
    <row r="1373" spans="8:42" x14ac:dyDescent="0.3">
      <c r="H1373" s="13" t="s">
        <v>2750</v>
      </c>
      <c r="I1373" s="13" t="str">
        <v>Low Stock</v>
      </c>
      <c r="J1373" s="43"/>
      <c r="AB1373" s="65">
        <v>45868</v>
      </c>
      <c r="AC1373" s="66" t="str">
        <f t="shared" si="20"/>
        <v>Overdue</v>
      </c>
      <c r="AJ1373" s="11" t="s">
        <v>275</v>
      </c>
      <c r="AK1373" s="8">
        <v>989613.9</v>
      </c>
      <c r="AO1373" s="13">
        <f>(Cleaned_Data!S1373)-((Cleaned_Data!S1373)*10%)</f>
        <v>14.4</v>
      </c>
      <c r="AP1373" s="13" t="str">
        <v>Risk</v>
      </c>
    </row>
    <row r="1374" spans="8:42" x14ac:dyDescent="0.3">
      <c r="H1374" s="13" t="s">
        <v>2752</v>
      </c>
      <c r="I1374" s="13" t="str">
        <v>In Stock</v>
      </c>
      <c r="J1374" s="43"/>
      <c r="AB1374" s="65">
        <v>45883</v>
      </c>
      <c r="AC1374" s="66" t="str">
        <f t="shared" si="20"/>
        <v>Overdue</v>
      </c>
      <c r="AJ1374" s="11" t="s">
        <v>4972</v>
      </c>
      <c r="AK1374" s="8">
        <v>985241.4</v>
      </c>
      <c r="AO1374" s="13">
        <f>(Cleaned_Data!S1374)-((Cleaned_Data!S1374)*10%)</f>
        <v>55.8</v>
      </c>
      <c r="AP1374" s="13" t="str">
        <v>Safe</v>
      </c>
    </row>
    <row r="1375" spans="8:42" x14ac:dyDescent="0.3">
      <c r="H1375" s="13" t="s">
        <v>2754</v>
      </c>
      <c r="I1375" s="13" t="str">
        <v>In Stock</v>
      </c>
      <c r="J1375" s="43"/>
      <c r="AB1375" s="65">
        <v>45860</v>
      </c>
      <c r="AC1375" s="66" t="str">
        <f t="shared" si="20"/>
        <v>Overdue</v>
      </c>
      <c r="AJ1375" s="11" t="s">
        <v>7477</v>
      </c>
      <c r="AK1375" s="8">
        <v>983273</v>
      </c>
      <c r="AO1375" s="13">
        <f>(Cleaned_Data!S1375)-((Cleaned_Data!S1375)*10%)</f>
        <v>88.2</v>
      </c>
      <c r="AP1375" s="13" t="str">
        <v>Risk</v>
      </c>
    </row>
    <row r="1376" spans="8:42" x14ac:dyDescent="0.3">
      <c r="H1376" s="13" t="s">
        <v>2757</v>
      </c>
      <c r="I1376" s="13" t="str">
        <v>In Stock</v>
      </c>
      <c r="J1376" s="43"/>
      <c r="AB1376" s="65">
        <v>45891</v>
      </c>
      <c r="AC1376" s="66" t="str">
        <f t="shared" si="20"/>
        <v>Overdue</v>
      </c>
      <c r="AJ1376" s="11" t="s">
        <v>1346</v>
      </c>
      <c r="AK1376" s="8">
        <v>982538.23</v>
      </c>
      <c r="AO1376" s="13">
        <f>(Cleaned_Data!S1376)-((Cleaned_Data!S1376)*10%)</f>
        <v>128.69999999999999</v>
      </c>
      <c r="AP1376" s="13" t="str">
        <v>Safe</v>
      </c>
    </row>
    <row r="1377" spans="8:42" x14ac:dyDescent="0.3">
      <c r="H1377" s="13" t="s">
        <v>2759</v>
      </c>
      <c r="I1377" s="13" t="str">
        <v>Low Stock</v>
      </c>
      <c r="J1377" s="43"/>
      <c r="AB1377" s="65">
        <v>45920</v>
      </c>
      <c r="AC1377" s="66" t="str">
        <f t="shared" si="20"/>
        <v>OnTime</v>
      </c>
      <c r="AJ1377" s="11" t="s">
        <v>5878</v>
      </c>
      <c r="AK1377" s="8">
        <v>981907.29</v>
      </c>
      <c r="AO1377" s="13">
        <f>(Cleaned_Data!S1377)-((Cleaned_Data!S1377)*10%)</f>
        <v>21.6</v>
      </c>
      <c r="AP1377" s="13" t="str">
        <v>Risk</v>
      </c>
    </row>
    <row r="1378" spans="8:42" x14ac:dyDescent="0.3">
      <c r="H1378" s="13" t="s">
        <v>2761</v>
      </c>
      <c r="I1378" s="13" t="str">
        <v>Low Stock</v>
      </c>
      <c r="J1378" s="43"/>
      <c r="AB1378" s="65">
        <v>45857</v>
      </c>
      <c r="AC1378" s="66" t="str">
        <f t="shared" si="20"/>
        <v>Overdue</v>
      </c>
      <c r="AJ1378" s="11" t="s">
        <v>3509</v>
      </c>
      <c r="AK1378" s="8">
        <v>981394.4</v>
      </c>
      <c r="AO1378" s="13">
        <f>(Cleaned_Data!S1378)-((Cleaned_Data!S1378)*10%)</f>
        <v>0</v>
      </c>
      <c r="AP1378" s="13" t="str">
        <v>Risk</v>
      </c>
    </row>
    <row r="1379" spans="8:42" x14ac:dyDescent="0.3">
      <c r="H1379" s="13" t="s">
        <v>2763</v>
      </c>
      <c r="I1379" s="13" t="str">
        <v>In Stock</v>
      </c>
      <c r="J1379" s="43"/>
      <c r="AB1379" s="65">
        <v>45878</v>
      </c>
      <c r="AC1379" s="66" t="str">
        <f t="shared" si="20"/>
        <v>Overdue</v>
      </c>
      <c r="AJ1379" s="11" t="s">
        <v>1978</v>
      </c>
      <c r="AK1379" s="8">
        <v>981165</v>
      </c>
      <c r="AO1379" s="13">
        <f>(Cleaned_Data!S1379)-((Cleaned_Data!S1379)*10%)</f>
        <v>132.30000000000001</v>
      </c>
      <c r="AP1379" s="13" t="str">
        <v>Safe</v>
      </c>
    </row>
    <row r="1380" spans="8:42" x14ac:dyDescent="0.3">
      <c r="H1380" s="13" t="s">
        <v>2298</v>
      </c>
      <c r="I1380" s="13" t="str">
        <v>In Stock</v>
      </c>
      <c r="J1380" s="43"/>
      <c r="AB1380" s="65">
        <v>45885</v>
      </c>
      <c r="AC1380" s="66" t="str">
        <f t="shared" si="20"/>
        <v>Overdue</v>
      </c>
      <c r="AJ1380" s="11" t="s">
        <v>3456</v>
      </c>
      <c r="AK1380" s="8">
        <v>979710.33999999985</v>
      </c>
      <c r="AO1380" s="13">
        <f>(Cleaned_Data!S1380)-((Cleaned_Data!S1380)*10%)</f>
        <v>108</v>
      </c>
      <c r="AP1380" s="13" t="str">
        <v>Safe</v>
      </c>
    </row>
    <row r="1381" spans="8:42" x14ac:dyDescent="0.3">
      <c r="H1381" s="13" t="s">
        <v>76</v>
      </c>
      <c r="I1381" s="13" t="str">
        <v>In Stock</v>
      </c>
      <c r="J1381" s="43"/>
      <c r="AB1381" s="65">
        <v>45879</v>
      </c>
      <c r="AC1381" s="66" t="str">
        <f t="shared" si="20"/>
        <v>Overdue</v>
      </c>
      <c r="AJ1381" s="11" t="s">
        <v>1015</v>
      </c>
      <c r="AK1381" s="8">
        <v>979709.43999999994</v>
      </c>
      <c r="AO1381" s="13">
        <f>(Cleaned_Data!S1381)-((Cleaned_Data!S1381)*10%)</f>
        <v>161.1</v>
      </c>
      <c r="AP1381" s="13" t="str">
        <v>Safe</v>
      </c>
    </row>
    <row r="1382" spans="8:42" x14ac:dyDescent="0.3">
      <c r="H1382" s="13" t="s">
        <v>2768</v>
      </c>
      <c r="I1382" s="13" t="str">
        <v>Low Stock</v>
      </c>
      <c r="J1382" s="43"/>
      <c r="AB1382" s="65">
        <v>45861</v>
      </c>
      <c r="AC1382" s="66" t="str">
        <f t="shared" si="20"/>
        <v>Overdue</v>
      </c>
      <c r="AJ1382" s="11" t="s">
        <v>2883</v>
      </c>
      <c r="AK1382" s="8">
        <v>973720.98</v>
      </c>
      <c r="AO1382" s="13">
        <f>(Cleaned_Data!S1382)-((Cleaned_Data!S1382)*10%)</f>
        <v>0.9</v>
      </c>
      <c r="AP1382" s="13" t="str">
        <v>Risk</v>
      </c>
    </row>
    <row r="1383" spans="8:42" x14ac:dyDescent="0.3">
      <c r="H1383" s="13" t="s">
        <v>2770</v>
      </c>
      <c r="I1383" s="13" t="str">
        <v>In Stock</v>
      </c>
      <c r="J1383" s="43"/>
      <c r="AB1383" s="65">
        <v>45887</v>
      </c>
      <c r="AC1383" s="66" t="str">
        <f t="shared" si="20"/>
        <v>Overdue</v>
      </c>
      <c r="AJ1383" s="11" t="s">
        <v>5316</v>
      </c>
      <c r="AK1383" s="8">
        <v>970958.43</v>
      </c>
      <c r="AO1383" s="13">
        <f>(Cleaned_Data!S1383)-((Cleaned_Data!S1383)*10%)</f>
        <v>125.1</v>
      </c>
      <c r="AP1383" s="13" t="str">
        <v>Safe</v>
      </c>
    </row>
    <row r="1384" spans="8:42" x14ac:dyDescent="0.3">
      <c r="H1384" s="13" t="s">
        <v>657</v>
      </c>
      <c r="I1384" s="13" t="str">
        <v>In Stock</v>
      </c>
      <c r="J1384" s="43"/>
      <c r="AB1384" s="65">
        <v>45920</v>
      </c>
      <c r="AC1384" s="66" t="str">
        <f t="shared" si="20"/>
        <v>OnTime</v>
      </c>
      <c r="AJ1384" s="11" t="s">
        <v>3864</v>
      </c>
      <c r="AK1384" s="8">
        <v>969576.20000000007</v>
      </c>
      <c r="AO1384" s="13">
        <f>(Cleaned_Data!S1384)-((Cleaned_Data!S1384)*10%)</f>
        <v>112.5</v>
      </c>
      <c r="AP1384" s="13" t="str">
        <v>Safe</v>
      </c>
    </row>
    <row r="1385" spans="8:42" x14ac:dyDescent="0.3">
      <c r="H1385" s="13" t="s">
        <v>2773</v>
      </c>
      <c r="I1385" s="13" t="str">
        <v>In Stock</v>
      </c>
      <c r="J1385" s="43"/>
      <c r="AB1385" s="65">
        <v>45925</v>
      </c>
      <c r="AC1385" s="66" t="str">
        <f t="shared" si="20"/>
        <v>OnTime</v>
      </c>
      <c r="AJ1385" s="11" t="s">
        <v>693</v>
      </c>
      <c r="AK1385" s="8">
        <v>968488.03</v>
      </c>
      <c r="AO1385" s="13">
        <f>(Cleaned_Data!S1385)-((Cleaned_Data!S1385)*10%)</f>
        <v>150.30000000000001</v>
      </c>
      <c r="AP1385" s="13" t="str">
        <v>Safe</v>
      </c>
    </row>
    <row r="1386" spans="8:42" x14ac:dyDescent="0.3">
      <c r="H1386" s="13" t="s">
        <v>2775</v>
      </c>
      <c r="I1386" s="13" t="str">
        <v>Low Stock</v>
      </c>
      <c r="J1386" s="43"/>
      <c r="AB1386" s="65">
        <v>45920</v>
      </c>
      <c r="AC1386" s="66" t="str">
        <f t="shared" si="20"/>
        <v>OnTime</v>
      </c>
      <c r="AJ1386" s="11" t="s">
        <v>7086</v>
      </c>
      <c r="AK1386" s="8">
        <v>968202.98</v>
      </c>
      <c r="AO1386" s="13">
        <f>(Cleaned_Data!S1386)-((Cleaned_Data!S1386)*10%)</f>
        <v>70.2</v>
      </c>
      <c r="AP1386" s="13" t="str">
        <v>Risk</v>
      </c>
    </row>
    <row r="1387" spans="8:42" x14ac:dyDescent="0.3">
      <c r="H1387" s="13" t="s">
        <v>2777</v>
      </c>
      <c r="I1387" s="13" t="str">
        <v>In Stock</v>
      </c>
      <c r="J1387" s="43"/>
      <c r="AB1387" s="65">
        <v>45928</v>
      </c>
      <c r="AC1387" s="66" t="str">
        <f t="shared" si="20"/>
        <v>OnTime</v>
      </c>
      <c r="AJ1387" s="11" t="s">
        <v>697</v>
      </c>
      <c r="AK1387" s="8">
        <v>966901.54</v>
      </c>
      <c r="AO1387" s="13">
        <f>(Cleaned_Data!S1387)-((Cleaned_Data!S1387)*10%)</f>
        <v>110.7</v>
      </c>
      <c r="AP1387" s="13" t="str">
        <v>Safe</v>
      </c>
    </row>
    <row r="1388" spans="8:42" x14ac:dyDescent="0.3">
      <c r="H1388" s="13" t="s">
        <v>2779</v>
      </c>
      <c r="I1388" s="13" t="str">
        <v>In Stock</v>
      </c>
      <c r="J1388" s="43"/>
      <c r="AB1388" s="65">
        <v>45918</v>
      </c>
      <c r="AC1388" s="66" t="str">
        <f t="shared" si="20"/>
        <v>OnTime</v>
      </c>
      <c r="AJ1388" s="11" t="s">
        <v>4401</v>
      </c>
      <c r="AK1388" s="8">
        <v>966365.54</v>
      </c>
      <c r="AO1388" s="13">
        <f>(Cleaned_Data!S1388)-((Cleaned_Data!S1388)*10%)</f>
        <v>40.5</v>
      </c>
      <c r="AP1388" s="13" t="str">
        <v>Safe</v>
      </c>
    </row>
    <row r="1389" spans="8:42" x14ac:dyDescent="0.3">
      <c r="H1389" s="13" t="s">
        <v>2781</v>
      </c>
      <c r="I1389" s="13" t="str">
        <v>In Stock</v>
      </c>
      <c r="J1389" s="43"/>
      <c r="AB1389" s="65">
        <v>45931</v>
      </c>
      <c r="AC1389" s="66" t="str">
        <f t="shared" si="20"/>
        <v>OnTime</v>
      </c>
      <c r="AJ1389" s="11" t="s">
        <v>1579</v>
      </c>
      <c r="AK1389" s="8">
        <v>965951.47</v>
      </c>
      <c r="AO1389" s="13">
        <f>(Cleaned_Data!S1389)-((Cleaned_Data!S1389)*10%)</f>
        <v>89.1</v>
      </c>
      <c r="AP1389" s="13" t="str">
        <v>Risk</v>
      </c>
    </row>
    <row r="1390" spans="8:42" x14ac:dyDescent="0.3">
      <c r="H1390" s="13" t="s">
        <v>2784</v>
      </c>
      <c r="I1390" s="13" t="str">
        <v>Low Stock</v>
      </c>
      <c r="J1390" s="43"/>
      <c r="AB1390" s="65">
        <v>45890</v>
      </c>
      <c r="AC1390" s="66" t="str">
        <f t="shared" si="20"/>
        <v>Overdue</v>
      </c>
      <c r="AJ1390" s="11" t="s">
        <v>7190</v>
      </c>
      <c r="AK1390" s="8">
        <v>965942.08</v>
      </c>
      <c r="AO1390" s="13">
        <f>(Cleaned_Data!S1390)-((Cleaned_Data!S1390)*10%)</f>
        <v>15.3</v>
      </c>
      <c r="AP1390" s="13" t="str">
        <v>Risk</v>
      </c>
    </row>
    <row r="1391" spans="8:42" x14ac:dyDescent="0.3">
      <c r="H1391" s="13" t="s">
        <v>2312</v>
      </c>
      <c r="I1391" s="13" t="str">
        <v>In Stock</v>
      </c>
      <c r="J1391" s="43"/>
      <c r="AB1391" s="65">
        <v>45900</v>
      </c>
      <c r="AC1391" s="66" t="str">
        <f t="shared" si="20"/>
        <v>Overdue</v>
      </c>
      <c r="AJ1391" s="11" t="s">
        <v>3772</v>
      </c>
      <c r="AK1391" s="8">
        <v>964800.42</v>
      </c>
      <c r="AO1391" s="13">
        <f>(Cleaned_Data!S1391)-((Cleaned_Data!S1391)*10%)</f>
        <v>104.4</v>
      </c>
      <c r="AP1391" s="13" t="str">
        <v>Safe</v>
      </c>
    </row>
    <row r="1392" spans="8:42" x14ac:dyDescent="0.3">
      <c r="H1392" s="13" t="s">
        <v>7579</v>
      </c>
      <c r="I1392" s="13" t="str">
        <v>In Stock</v>
      </c>
      <c r="J1392" s="43"/>
      <c r="AB1392" s="65">
        <v>45886</v>
      </c>
      <c r="AC1392" s="66" t="str">
        <f t="shared" si="20"/>
        <v>Overdue</v>
      </c>
      <c r="AJ1392" s="11" t="s">
        <v>2482</v>
      </c>
      <c r="AK1392" s="8">
        <v>964390.07000000007</v>
      </c>
      <c r="AO1392" s="13">
        <f>(Cleaned_Data!S1392)-((Cleaned_Data!S1392)*10%)</f>
        <v>42.3</v>
      </c>
      <c r="AP1392" s="13" t="str">
        <v>Safe</v>
      </c>
    </row>
    <row r="1393" spans="8:42" x14ac:dyDescent="0.3">
      <c r="H1393" s="13" t="s">
        <v>2789</v>
      </c>
      <c r="I1393" s="13" t="str">
        <v>In Stock</v>
      </c>
      <c r="J1393" s="43"/>
      <c r="AB1393" s="65">
        <v>45928</v>
      </c>
      <c r="AC1393" s="66" t="str">
        <f t="shared" si="20"/>
        <v>OnTime</v>
      </c>
      <c r="AJ1393" s="11" t="s">
        <v>4730</v>
      </c>
      <c r="AK1393" s="8">
        <v>964272.96</v>
      </c>
      <c r="AO1393" s="13">
        <f>(Cleaned_Data!S1393)-((Cleaned_Data!S1393)*10%)</f>
        <v>46.8</v>
      </c>
      <c r="AP1393" s="13" t="str">
        <v>Safe</v>
      </c>
    </row>
    <row r="1394" spans="8:42" x14ac:dyDescent="0.3">
      <c r="H1394" s="13" t="s">
        <v>1136</v>
      </c>
      <c r="I1394" s="13" t="str">
        <v>In Stock</v>
      </c>
      <c r="J1394" s="43"/>
      <c r="AB1394" s="65">
        <v>45857</v>
      </c>
      <c r="AC1394" s="66" t="str">
        <f t="shared" si="20"/>
        <v>Overdue</v>
      </c>
      <c r="AJ1394" s="11" t="s">
        <v>4651</v>
      </c>
      <c r="AK1394" s="8">
        <v>963398.62</v>
      </c>
      <c r="AO1394" s="13">
        <f>(Cleaned_Data!S1394)-((Cleaned_Data!S1394)*10%)</f>
        <v>127.8</v>
      </c>
      <c r="AP1394" s="13" t="str">
        <v>Safe</v>
      </c>
    </row>
    <row r="1395" spans="8:42" x14ac:dyDescent="0.3">
      <c r="H1395" s="13" t="s">
        <v>2793</v>
      </c>
      <c r="I1395" s="13" t="str">
        <v>Low Stock</v>
      </c>
      <c r="J1395" s="43"/>
      <c r="AB1395" s="65">
        <v>45883</v>
      </c>
      <c r="AC1395" s="66" t="str">
        <f t="shared" si="20"/>
        <v>Overdue</v>
      </c>
      <c r="AJ1395" s="11" t="s">
        <v>6799</v>
      </c>
      <c r="AK1395" s="8">
        <v>963296.16</v>
      </c>
      <c r="AO1395" s="13">
        <f>(Cleaned_Data!S1395)-((Cleaned_Data!S1395)*10%)</f>
        <v>14.4</v>
      </c>
      <c r="AP1395" s="13" t="str">
        <v>Risk</v>
      </c>
    </row>
    <row r="1396" spans="8:42" x14ac:dyDescent="0.3">
      <c r="H1396" s="13" t="s">
        <v>2795</v>
      </c>
      <c r="I1396" s="13" t="str">
        <v>In Stock</v>
      </c>
      <c r="J1396" s="43"/>
      <c r="AB1396" s="65">
        <v>45861</v>
      </c>
      <c r="AC1396" s="66" t="str">
        <f t="shared" si="20"/>
        <v>Overdue</v>
      </c>
      <c r="AJ1396" s="11" t="s">
        <v>5123</v>
      </c>
      <c r="AK1396" s="8">
        <v>962072.5</v>
      </c>
      <c r="AO1396" s="13">
        <f>(Cleaned_Data!S1396)-((Cleaned_Data!S1396)*10%)</f>
        <v>108</v>
      </c>
      <c r="AP1396" s="13" t="str">
        <v>Safe</v>
      </c>
    </row>
    <row r="1397" spans="8:42" x14ac:dyDescent="0.3">
      <c r="H1397" s="13" t="s">
        <v>2797</v>
      </c>
      <c r="I1397" s="13" t="str">
        <v>In Stock</v>
      </c>
      <c r="J1397" s="43"/>
      <c r="AB1397" s="65">
        <v>45902</v>
      </c>
      <c r="AC1397" s="66" t="str">
        <f t="shared" si="20"/>
        <v>OnTime</v>
      </c>
      <c r="AJ1397" s="11" t="s">
        <v>3015</v>
      </c>
      <c r="AK1397" s="8">
        <v>961202.1</v>
      </c>
      <c r="AO1397" s="13">
        <f>(Cleaned_Data!S1397)-((Cleaned_Data!S1397)*10%)</f>
        <v>111.6</v>
      </c>
      <c r="AP1397" s="13" t="str">
        <v>Safe</v>
      </c>
    </row>
    <row r="1398" spans="8:42" x14ac:dyDescent="0.3">
      <c r="H1398" s="13" t="s">
        <v>2799</v>
      </c>
      <c r="I1398" s="13" t="str">
        <v>Low Stock</v>
      </c>
      <c r="J1398" s="43"/>
      <c r="AB1398" s="65">
        <v>45878</v>
      </c>
      <c r="AC1398" s="66" t="str">
        <f t="shared" si="20"/>
        <v>Overdue</v>
      </c>
      <c r="AJ1398" s="11" t="s">
        <v>3388</v>
      </c>
      <c r="AK1398" s="8">
        <v>960213.84</v>
      </c>
      <c r="AO1398" s="13">
        <f>(Cleaned_Data!S1398)-((Cleaned_Data!S1398)*10%)</f>
        <v>11.7</v>
      </c>
      <c r="AP1398" s="13" t="str">
        <v>Risk</v>
      </c>
    </row>
    <row r="1399" spans="8:42" x14ac:dyDescent="0.3">
      <c r="H1399" s="13" t="s">
        <v>2801</v>
      </c>
      <c r="I1399" s="13" t="str">
        <v>In Stock</v>
      </c>
      <c r="J1399" s="43"/>
      <c r="AB1399" s="65">
        <v>45903</v>
      </c>
      <c r="AC1399" s="66" t="str">
        <f t="shared" si="20"/>
        <v>OnTime</v>
      </c>
      <c r="AJ1399" s="11" t="s">
        <v>2068</v>
      </c>
      <c r="AK1399" s="8">
        <v>959138.38</v>
      </c>
      <c r="AO1399" s="13">
        <f>(Cleaned_Data!S1399)-((Cleaned_Data!S1399)*10%)</f>
        <v>106.2</v>
      </c>
      <c r="AP1399" s="13" t="str">
        <v>Safe</v>
      </c>
    </row>
    <row r="1400" spans="8:42" x14ac:dyDescent="0.3">
      <c r="H1400" s="13" t="s">
        <v>2803</v>
      </c>
      <c r="I1400" s="13" t="str">
        <v>In Stock</v>
      </c>
      <c r="J1400" s="43"/>
      <c r="AB1400" s="65">
        <v>45937</v>
      </c>
      <c r="AC1400" s="66" t="str">
        <f t="shared" si="20"/>
        <v>OnTime</v>
      </c>
      <c r="AJ1400" s="11" t="s">
        <v>944</v>
      </c>
      <c r="AK1400" s="8">
        <v>956439.94</v>
      </c>
      <c r="AO1400" s="13">
        <f>(Cleaned_Data!S1400)-((Cleaned_Data!S1400)*10%)</f>
        <v>129.6</v>
      </c>
      <c r="AP1400" s="13" t="str">
        <v>Safe</v>
      </c>
    </row>
    <row r="1401" spans="8:42" x14ac:dyDescent="0.3">
      <c r="H1401" s="13" t="s">
        <v>2805</v>
      </c>
      <c r="I1401" s="13" t="str">
        <v>Low Stock</v>
      </c>
      <c r="J1401" s="43"/>
      <c r="AB1401" s="65">
        <v>45942</v>
      </c>
      <c r="AC1401" s="66" t="str">
        <f t="shared" si="20"/>
        <v>OnTime</v>
      </c>
      <c r="AJ1401" s="11" t="s">
        <v>5277</v>
      </c>
      <c r="AK1401" s="8">
        <v>954504.22</v>
      </c>
      <c r="AO1401" s="13">
        <f>(Cleaned_Data!S1401)-((Cleaned_Data!S1401)*10%)</f>
        <v>0</v>
      </c>
      <c r="AP1401" s="13" t="str">
        <v>Risk</v>
      </c>
    </row>
    <row r="1402" spans="8:42" x14ac:dyDescent="0.3">
      <c r="H1402" s="13" t="s">
        <v>2807</v>
      </c>
      <c r="I1402" s="13" t="str">
        <v>In Stock</v>
      </c>
      <c r="J1402" s="43"/>
      <c r="AB1402" s="65">
        <v>45873</v>
      </c>
      <c r="AC1402" s="66" t="str">
        <f t="shared" si="20"/>
        <v>Overdue</v>
      </c>
      <c r="AJ1402" s="11" t="s">
        <v>727</v>
      </c>
      <c r="AK1402" s="8">
        <v>954083.89999999991</v>
      </c>
      <c r="AO1402" s="13">
        <f>(Cleaned_Data!S1402)-((Cleaned_Data!S1402)*10%)</f>
        <v>108</v>
      </c>
      <c r="AP1402" s="13" t="str">
        <v>Safe</v>
      </c>
    </row>
    <row r="1403" spans="8:42" x14ac:dyDescent="0.3">
      <c r="H1403" s="13" t="s">
        <v>2809</v>
      </c>
      <c r="I1403" s="13" t="str">
        <v>Low Stock</v>
      </c>
      <c r="J1403" s="43"/>
      <c r="AB1403" s="65">
        <v>45897</v>
      </c>
      <c r="AC1403" s="66" t="str">
        <f t="shared" si="20"/>
        <v>Overdue</v>
      </c>
      <c r="AJ1403" s="11" t="s">
        <v>329</v>
      </c>
      <c r="AK1403" s="8">
        <v>953038.35000000009</v>
      </c>
      <c r="AO1403" s="13">
        <f>(Cleaned_Data!S1403)-((Cleaned_Data!S1403)*10%)</f>
        <v>4.5</v>
      </c>
      <c r="AP1403" s="13" t="str">
        <v>Risk</v>
      </c>
    </row>
    <row r="1404" spans="8:42" x14ac:dyDescent="0.3">
      <c r="H1404" s="13" t="s">
        <v>2811</v>
      </c>
      <c r="I1404" s="13" t="str">
        <v>In Stock</v>
      </c>
      <c r="J1404" s="43"/>
      <c r="AB1404" s="65">
        <v>45934</v>
      </c>
      <c r="AC1404" s="66" t="str">
        <f t="shared" si="20"/>
        <v>OnTime</v>
      </c>
      <c r="AJ1404" s="11" t="s">
        <v>725</v>
      </c>
      <c r="AK1404" s="8">
        <v>952520</v>
      </c>
      <c r="AO1404" s="13">
        <f>(Cleaned_Data!S1404)-((Cleaned_Data!S1404)*10%)</f>
        <v>165.6</v>
      </c>
      <c r="AP1404" s="13" t="str">
        <v>Safe</v>
      </c>
    </row>
    <row r="1405" spans="8:42" x14ac:dyDescent="0.3">
      <c r="H1405" s="13" t="s">
        <v>2813</v>
      </c>
      <c r="I1405" s="13" t="str">
        <v>Low Stock</v>
      </c>
      <c r="J1405" s="43"/>
      <c r="AB1405" s="65">
        <v>45880</v>
      </c>
      <c r="AC1405" s="66" t="str">
        <f t="shared" si="20"/>
        <v>Overdue</v>
      </c>
      <c r="AJ1405" s="11" t="s">
        <v>6593</v>
      </c>
      <c r="AK1405" s="8">
        <v>950595.33000000007</v>
      </c>
      <c r="AO1405" s="13">
        <f>(Cleaned_Data!S1405)-((Cleaned_Data!S1405)*10%)</f>
        <v>31.5</v>
      </c>
      <c r="AP1405" s="13" t="str">
        <v>Risk</v>
      </c>
    </row>
    <row r="1406" spans="8:42" x14ac:dyDescent="0.3">
      <c r="H1406" s="13" t="s">
        <v>2815</v>
      </c>
      <c r="I1406" s="13" t="str">
        <v>Low Stock</v>
      </c>
      <c r="J1406" s="43"/>
      <c r="AB1406" s="65">
        <v>45893</v>
      </c>
      <c r="AC1406" s="66" t="str">
        <f t="shared" si="20"/>
        <v>Overdue</v>
      </c>
      <c r="AJ1406" s="11" t="s">
        <v>1138</v>
      </c>
      <c r="AK1406" s="8">
        <v>949732.86</v>
      </c>
      <c r="AO1406" s="13">
        <f>(Cleaned_Data!S1406)-((Cleaned_Data!S1406)*10%)</f>
        <v>0</v>
      </c>
      <c r="AP1406" s="13" t="str">
        <v>Risk</v>
      </c>
    </row>
    <row r="1407" spans="8:42" x14ac:dyDescent="0.3">
      <c r="H1407" s="13" t="s">
        <v>2817</v>
      </c>
      <c r="I1407" s="13" t="str">
        <v>Low Stock</v>
      </c>
      <c r="J1407" s="43"/>
      <c r="AB1407" s="65">
        <v>45868</v>
      </c>
      <c r="AC1407" s="66" t="str">
        <f t="shared" si="20"/>
        <v>Overdue</v>
      </c>
      <c r="AJ1407" s="11" t="s">
        <v>3108</v>
      </c>
      <c r="AK1407" s="8">
        <v>948988</v>
      </c>
      <c r="AO1407" s="13">
        <f>(Cleaned_Data!S1407)-((Cleaned_Data!S1407)*10%)</f>
        <v>0</v>
      </c>
      <c r="AP1407" s="13" t="str">
        <v>Risk</v>
      </c>
    </row>
    <row r="1408" spans="8:42" x14ac:dyDescent="0.3">
      <c r="H1408" s="13" t="s">
        <v>6560</v>
      </c>
      <c r="I1408" s="13" t="str">
        <v>In Stock</v>
      </c>
      <c r="J1408" s="43"/>
      <c r="AB1408" s="65">
        <v>45872</v>
      </c>
      <c r="AC1408" s="66" t="str">
        <f t="shared" si="20"/>
        <v>Overdue</v>
      </c>
      <c r="AJ1408" s="11" t="s">
        <v>6792</v>
      </c>
      <c r="AK1408" s="8">
        <v>947894.19</v>
      </c>
      <c r="AO1408" s="13">
        <f>(Cleaned_Data!S1408)-((Cleaned_Data!S1408)*10%)</f>
        <v>169.2</v>
      </c>
      <c r="AP1408" s="13" t="str">
        <v>Safe</v>
      </c>
    </row>
    <row r="1409" spans="8:42" x14ac:dyDescent="0.3">
      <c r="H1409" s="13" t="s">
        <v>5384</v>
      </c>
      <c r="I1409" s="13" t="str">
        <v>In Stock</v>
      </c>
      <c r="J1409" s="43"/>
      <c r="AB1409" s="65">
        <v>45900</v>
      </c>
      <c r="AC1409" s="66" t="str">
        <f t="shared" si="20"/>
        <v>Overdue</v>
      </c>
      <c r="AJ1409" s="11" t="s">
        <v>3673</v>
      </c>
      <c r="AK1409" s="8">
        <v>946352</v>
      </c>
      <c r="AO1409" s="13">
        <f>(Cleaned_Data!S1409)-((Cleaned_Data!S1409)*10%)</f>
        <v>106.2</v>
      </c>
      <c r="AP1409" s="13" t="str">
        <v>Safe</v>
      </c>
    </row>
    <row r="1410" spans="8:42" x14ac:dyDescent="0.3">
      <c r="H1410" s="13" t="s">
        <v>2823</v>
      </c>
      <c r="I1410" s="13" t="str">
        <v>Low Stock</v>
      </c>
      <c r="J1410" s="43"/>
      <c r="AB1410" s="65">
        <v>45877</v>
      </c>
      <c r="AC1410" s="66" t="str">
        <f t="shared" si="20"/>
        <v>Overdue</v>
      </c>
      <c r="AJ1410" s="11" t="s">
        <v>5889</v>
      </c>
      <c r="AK1410" s="8">
        <v>945933.24</v>
      </c>
      <c r="AO1410" s="13">
        <f>(Cleaned_Data!S1410)-((Cleaned_Data!S1410)*10%)</f>
        <v>45</v>
      </c>
      <c r="AP1410" s="13" t="str">
        <v>Risk</v>
      </c>
    </row>
    <row r="1411" spans="8:42" x14ac:dyDescent="0.3">
      <c r="H1411" s="13" t="s">
        <v>2825</v>
      </c>
      <c r="I1411" s="13" t="str">
        <v>Low Stock</v>
      </c>
      <c r="J1411" s="43"/>
      <c r="AB1411" s="65">
        <v>45898</v>
      </c>
      <c r="AC1411" s="66" t="str">
        <f t="shared" ref="AC1411:AC1474" si="21">IF(AB1411="","No Date", IF(AB1411&lt;$AC$1,"Overdue","OnTime"))</f>
        <v>Overdue</v>
      </c>
      <c r="AJ1411" s="11" t="s">
        <v>3150</v>
      </c>
      <c r="AK1411" s="8">
        <v>944721.29</v>
      </c>
      <c r="AO1411" s="13">
        <f>(Cleaned_Data!S1411)-((Cleaned_Data!S1411)*10%)</f>
        <v>62.1</v>
      </c>
      <c r="AP1411" s="13" t="str">
        <v>Risk</v>
      </c>
    </row>
    <row r="1412" spans="8:42" x14ac:dyDescent="0.3">
      <c r="H1412" s="13" t="s">
        <v>2827</v>
      </c>
      <c r="I1412" s="13" t="str">
        <v>Low Stock</v>
      </c>
      <c r="J1412" s="43"/>
      <c r="AB1412" s="65">
        <v>45877</v>
      </c>
      <c r="AC1412" s="66" t="str">
        <f t="shared" si="21"/>
        <v>Overdue</v>
      </c>
      <c r="AJ1412" s="11" t="s">
        <v>4455</v>
      </c>
      <c r="AK1412" s="8">
        <v>944310.93</v>
      </c>
      <c r="AO1412" s="13">
        <f>(Cleaned_Data!S1412)-((Cleaned_Data!S1412)*10%)</f>
        <v>28.8</v>
      </c>
      <c r="AP1412" s="13" t="str">
        <v>Risk</v>
      </c>
    </row>
    <row r="1413" spans="8:42" x14ac:dyDescent="0.3">
      <c r="H1413" s="13" t="s">
        <v>2829</v>
      </c>
      <c r="I1413" s="13" t="str">
        <v>In Stock</v>
      </c>
      <c r="J1413" s="43"/>
      <c r="AB1413" s="65">
        <v>45872</v>
      </c>
      <c r="AC1413" s="66" t="str">
        <f t="shared" si="21"/>
        <v>Overdue</v>
      </c>
      <c r="AJ1413" s="11" t="s">
        <v>707</v>
      </c>
      <c r="AK1413" s="8">
        <v>941927.28</v>
      </c>
      <c r="AO1413" s="13">
        <f>(Cleaned_Data!S1413)-((Cleaned_Data!S1413)*10%)</f>
        <v>50.4</v>
      </c>
      <c r="AP1413" s="13" t="str">
        <v>Safe</v>
      </c>
    </row>
    <row r="1414" spans="8:42" x14ac:dyDescent="0.3">
      <c r="H1414" s="13" t="s">
        <v>2831</v>
      </c>
      <c r="I1414" s="13" t="str">
        <v>In Stock</v>
      </c>
      <c r="J1414" s="43"/>
      <c r="AB1414" s="65">
        <v>45869</v>
      </c>
      <c r="AC1414" s="66" t="str">
        <f t="shared" si="21"/>
        <v>Overdue</v>
      </c>
      <c r="AJ1414" s="11" t="s">
        <v>3992</v>
      </c>
      <c r="AK1414" s="8">
        <v>941670.36</v>
      </c>
      <c r="AO1414" s="13">
        <f>(Cleaned_Data!S1414)-((Cleaned_Data!S1414)*10%)</f>
        <v>65.7</v>
      </c>
      <c r="AP1414" s="13" t="str">
        <v>Risk</v>
      </c>
    </row>
    <row r="1415" spans="8:42" x14ac:dyDescent="0.3">
      <c r="H1415" s="13" t="s">
        <v>2833</v>
      </c>
      <c r="I1415" s="13" t="str">
        <v>In Stock</v>
      </c>
      <c r="J1415" s="43"/>
      <c r="AB1415" s="65">
        <v>45856</v>
      </c>
      <c r="AC1415" s="66" t="str">
        <f t="shared" si="21"/>
        <v>Overdue</v>
      </c>
      <c r="AJ1415" s="11" t="s">
        <v>1160</v>
      </c>
      <c r="AK1415" s="8">
        <v>941147.52</v>
      </c>
      <c r="AO1415" s="13">
        <f>(Cleaned_Data!S1415)-((Cleaned_Data!S1415)*10%)</f>
        <v>66.599999999999994</v>
      </c>
      <c r="AP1415" s="13" t="str">
        <v>Safe</v>
      </c>
    </row>
    <row r="1416" spans="8:42" x14ac:dyDescent="0.3">
      <c r="H1416" s="13" t="s">
        <v>2835</v>
      </c>
      <c r="I1416" s="13" t="str">
        <v>In Stock</v>
      </c>
      <c r="J1416" s="43"/>
      <c r="AB1416" s="65">
        <v>45937</v>
      </c>
      <c r="AC1416" s="66" t="str">
        <f t="shared" si="21"/>
        <v>OnTime</v>
      </c>
      <c r="AJ1416" s="11" t="s">
        <v>929</v>
      </c>
      <c r="AK1416" s="8">
        <v>938646.4</v>
      </c>
      <c r="AO1416" s="13">
        <f>(Cleaned_Data!S1416)-((Cleaned_Data!S1416)*10%)</f>
        <v>112.5</v>
      </c>
      <c r="AP1416" s="13" t="str">
        <v>Safe</v>
      </c>
    </row>
    <row r="1417" spans="8:42" x14ac:dyDescent="0.3">
      <c r="H1417" s="13" t="s">
        <v>2837</v>
      </c>
      <c r="I1417" s="13" t="str">
        <v>Low Stock</v>
      </c>
      <c r="J1417" s="43"/>
      <c r="AB1417" s="65">
        <v>45922</v>
      </c>
      <c r="AC1417" s="66" t="str">
        <f t="shared" si="21"/>
        <v>OnTime</v>
      </c>
      <c r="AJ1417" s="11" t="s">
        <v>2613</v>
      </c>
      <c r="AK1417" s="8">
        <v>938351.01</v>
      </c>
      <c r="AO1417" s="13">
        <f>(Cleaned_Data!S1417)-((Cleaned_Data!S1417)*10%)</f>
        <v>15.3</v>
      </c>
      <c r="AP1417" s="13" t="str">
        <v>Risk</v>
      </c>
    </row>
    <row r="1418" spans="8:42" x14ac:dyDescent="0.3">
      <c r="H1418" s="13" t="s">
        <v>2839</v>
      </c>
      <c r="I1418" s="13" t="str">
        <v>In Stock</v>
      </c>
      <c r="J1418" s="43"/>
      <c r="AB1418" s="65">
        <v>45869</v>
      </c>
      <c r="AC1418" s="66" t="str">
        <f t="shared" si="21"/>
        <v>Overdue</v>
      </c>
      <c r="AJ1418" s="11" t="s">
        <v>4261</v>
      </c>
      <c r="AK1418" s="8">
        <v>937914.11999999988</v>
      </c>
      <c r="AO1418" s="13">
        <f>(Cleaned_Data!S1418)-((Cleaned_Data!S1418)*10%)</f>
        <v>74.7</v>
      </c>
      <c r="AP1418" s="13" t="str">
        <v>Safe</v>
      </c>
    </row>
    <row r="1419" spans="8:42" x14ac:dyDescent="0.3">
      <c r="H1419" s="13" t="s">
        <v>2841</v>
      </c>
      <c r="I1419" s="13" t="str">
        <v>In Stock</v>
      </c>
      <c r="J1419" s="43"/>
      <c r="AB1419" s="65">
        <v>45857</v>
      </c>
      <c r="AC1419" s="66" t="str">
        <f t="shared" si="21"/>
        <v>Overdue</v>
      </c>
      <c r="AJ1419" s="11" t="s">
        <v>3702</v>
      </c>
      <c r="AK1419" s="8">
        <v>936044.64</v>
      </c>
      <c r="AO1419" s="13">
        <f>(Cleaned_Data!S1419)-((Cleaned_Data!S1419)*10%)</f>
        <v>130.5</v>
      </c>
      <c r="AP1419" s="13" t="str">
        <v>Safe</v>
      </c>
    </row>
    <row r="1420" spans="8:42" x14ac:dyDescent="0.3">
      <c r="H1420" s="13" t="s">
        <v>2843</v>
      </c>
      <c r="I1420" s="13" t="str">
        <v>In Stock</v>
      </c>
      <c r="J1420" s="43"/>
      <c r="AB1420" s="65">
        <v>45907</v>
      </c>
      <c r="AC1420" s="66" t="str">
        <f t="shared" si="21"/>
        <v>OnTime</v>
      </c>
      <c r="AJ1420" s="11" t="s">
        <v>7382</v>
      </c>
      <c r="AK1420" s="8">
        <v>935255.97000000009</v>
      </c>
      <c r="AO1420" s="13">
        <f>(Cleaned_Data!S1420)-((Cleaned_Data!S1420)*10%)</f>
        <v>123.3</v>
      </c>
      <c r="AP1420" s="13" t="str">
        <v>Safe</v>
      </c>
    </row>
    <row r="1421" spans="8:42" x14ac:dyDescent="0.3">
      <c r="H1421" s="13" t="s">
        <v>2846</v>
      </c>
      <c r="I1421" s="13" t="str">
        <v>Low Stock</v>
      </c>
      <c r="J1421" s="43"/>
      <c r="AB1421" s="65">
        <v>45908</v>
      </c>
      <c r="AC1421" s="66" t="str">
        <f t="shared" si="21"/>
        <v>OnTime</v>
      </c>
      <c r="AJ1421" s="11" t="s">
        <v>2282</v>
      </c>
      <c r="AK1421" s="8">
        <v>934538.4</v>
      </c>
      <c r="AO1421" s="13">
        <f>(Cleaned_Data!S1421)-((Cleaned_Data!S1421)*10%)</f>
        <v>35.1</v>
      </c>
      <c r="AP1421" s="13" t="str">
        <v>Risk</v>
      </c>
    </row>
    <row r="1422" spans="8:42" x14ac:dyDescent="0.3">
      <c r="H1422" s="13" t="s">
        <v>2849</v>
      </c>
      <c r="I1422" s="13" t="str">
        <v>In Stock</v>
      </c>
      <c r="J1422" s="43"/>
      <c r="AB1422" s="65">
        <v>45926</v>
      </c>
      <c r="AC1422" s="66" t="str">
        <f t="shared" si="21"/>
        <v>OnTime</v>
      </c>
      <c r="AJ1422" s="11" t="s">
        <v>3552</v>
      </c>
      <c r="AK1422" s="8">
        <v>934496.64</v>
      </c>
      <c r="AO1422" s="13">
        <f>(Cleaned_Data!S1422)-((Cleaned_Data!S1422)*10%)</f>
        <v>57.6</v>
      </c>
      <c r="AP1422" s="13" t="str">
        <v>Safe</v>
      </c>
    </row>
    <row r="1423" spans="8:42" x14ac:dyDescent="0.3">
      <c r="H1423" s="13" t="s">
        <v>1805</v>
      </c>
      <c r="I1423" s="13" t="str">
        <v>Low Stock</v>
      </c>
      <c r="J1423" s="43"/>
      <c r="AB1423" s="65">
        <v>45875</v>
      </c>
      <c r="AC1423" s="66" t="str">
        <f t="shared" si="21"/>
        <v>Overdue</v>
      </c>
      <c r="AJ1423" s="11" t="s">
        <v>341</v>
      </c>
      <c r="AK1423" s="8">
        <v>933256.12000000011</v>
      </c>
      <c r="AO1423" s="13">
        <f>(Cleaned_Data!S1423)-((Cleaned_Data!S1423)*10%)</f>
        <v>15.3</v>
      </c>
      <c r="AP1423" s="13" t="str">
        <v>Risk</v>
      </c>
    </row>
    <row r="1424" spans="8:42" x14ac:dyDescent="0.3">
      <c r="H1424" s="13" t="s">
        <v>118</v>
      </c>
      <c r="I1424" s="13" t="str">
        <v>In Stock</v>
      </c>
      <c r="J1424" s="43"/>
      <c r="AB1424" s="65">
        <v>45863</v>
      </c>
      <c r="AC1424" s="66" t="str">
        <f t="shared" si="21"/>
        <v>Overdue</v>
      </c>
      <c r="AJ1424" s="11" t="s">
        <v>4592</v>
      </c>
      <c r="AK1424" s="8">
        <v>930228.65</v>
      </c>
      <c r="AO1424" s="13">
        <f>(Cleaned_Data!S1424)-((Cleaned_Data!S1424)*10%)</f>
        <v>162.9</v>
      </c>
      <c r="AP1424" s="13" t="str">
        <v>Safe</v>
      </c>
    </row>
    <row r="1425" spans="8:42" x14ac:dyDescent="0.3">
      <c r="H1425" s="13" t="s">
        <v>2853</v>
      </c>
      <c r="I1425" s="13" t="str">
        <v>In Stock</v>
      </c>
      <c r="J1425" s="43"/>
      <c r="AB1425" s="65">
        <v>45932</v>
      </c>
      <c r="AC1425" s="66" t="str">
        <f t="shared" si="21"/>
        <v>OnTime</v>
      </c>
      <c r="AJ1425" s="11" t="s">
        <v>7001</v>
      </c>
      <c r="AK1425" s="8">
        <v>929354.6</v>
      </c>
      <c r="AO1425" s="13">
        <f>(Cleaned_Data!S1425)-((Cleaned_Data!S1425)*10%)</f>
        <v>80.099999999999994</v>
      </c>
      <c r="AP1425" s="13" t="str">
        <v>Safe</v>
      </c>
    </row>
    <row r="1426" spans="8:42" x14ac:dyDescent="0.3">
      <c r="H1426" s="13" t="s">
        <v>1625</v>
      </c>
      <c r="I1426" s="13" t="str">
        <v>In Stock</v>
      </c>
      <c r="J1426" s="43"/>
      <c r="AB1426" s="65">
        <v>45898</v>
      </c>
      <c r="AC1426" s="66" t="str">
        <f t="shared" si="21"/>
        <v>Overdue</v>
      </c>
      <c r="AJ1426" s="11" t="s">
        <v>6773</v>
      </c>
      <c r="AK1426" s="8">
        <v>929101.32</v>
      </c>
      <c r="AO1426" s="13">
        <f>(Cleaned_Data!S1426)-((Cleaned_Data!S1426)*10%)</f>
        <v>116.1</v>
      </c>
      <c r="AP1426" s="13" t="str">
        <v>Safe</v>
      </c>
    </row>
    <row r="1427" spans="8:42" x14ac:dyDescent="0.3">
      <c r="H1427" s="13" t="s">
        <v>2856</v>
      </c>
      <c r="I1427" s="13" t="str">
        <v>In Stock</v>
      </c>
      <c r="J1427" s="43"/>
      <c r="AB1427" s="65">
        <v>45873</v>
      </c>
      <c r="AC1427" s="66" t="str">
        <f t="shared" si="21"/>
        <v>Overdue</v>
      </c>
      <c r="AJ1427" s="11" t="s">
        <v>1970</v>
      </c>
      <c r="AK1427" s="8">
        <v>928163.76000000013</v>
      </c>
      <c r="AO1427" s="13">
        <f>(Cleaned_Data!S1427)-((Cleaned_Data!S1427)*10%)</f>
        <v>68.400000000000006</v>
      </c>
      <c r="AP1427" s="13" t="str">
        <v>Safe</v>
      </c>
    </row>
    <row r="1428" spans="8:42" x14ac:dyDescent="0.3">
      <c r="H1428" s="13" t="s">
        <v>2858</v>
      </c>
      <c r="I1428" s="13" t="str">
        <v>In Stock</v>
      </c>
      <c r="J1428" s="43"/>
      <c r="AB1428" s="65">
        <v>45875</v>
      </c>
      <c r="AC1428" s="66" t="str">
        <f t="shared" si="21"/>
        <v>Overdue</v>
      </c>
      <c r="AJ1428" s="11" t="s">
        <v>4174</v>
      </c>
      <c r="AK1428" s="8">
        <v>927922</v>
      </c>
      <c r="AO1428" s="13">
        <f>(Cleaned_Data!S1428)-((Cleaned_Data!S1428)*10%)</f>
        <v>120.6</v>
      </c>
      <c r="AP1428" s="13" t="str">
        <v>Safe</v>
      </c>
    </row>
    <row r="1429" spans="8:42" x14ac:dyDescent="0.3">
      <c r="H1429" s="13" t="s">
        <v>2860</v>
      </c>
      <c r="I1429" s="13" t="str">
        <v>In Stock</v>
      </c>
      <c r="J1429" s="43"/>
      <c r="AB1429" s="65">
        <v>45918</v>
      </c>
      <c r="AC1429" s="66" t="str">
        <f t="shared" si="21"/>
        <v>OnTime</v>
      </c>
      <c r="AJ1429" s="11" t="s">
        <v>1213</v>
      </c>
      <c r="AK1429" s="8">
        <v>925955.15</v>
      </c>
      <c r="AO1429" s="13">
        <f>(Cleaned_Data!S1429)-((Cleaned_Data!S1429)*10%)</f>
        <v>135</v>
      </c>
      <c r="AP1429" s="13" t="str">
        <v>Safe</v>
      </c>
    </row>
    <row r="1430" spans="8:42" x14ac:dyDescent="0.3">
      <c r="H1430" s="13" t="s">
        <v>2862</v>
      </c>
      <c r="I1430" s="13" t="str">
        <v>Low Stock</v>
      </c>
      <c r="J1430" s="43"/>
      <c r="AB1430" s="65">
        <v>45864</v>
      </c>
      <c r="AC1430" s="66" t="str">
        <f t="shared" si="21"/>
        <v>Overdue</v>
      </c>
      <c r="AJ1430" s="11" t="s">
        <v>1244</v>
      </c>
      <c r="AK1430" s="8">
        <v>924907.04</v>
      </c>
      <c r="AO1430" s="13">
        <f>(Cleaned_Data!S1430)-((Cleaned_Data!S1430)*10%)</f>
        <v>27.9</v>
      </c>
      <c r="AP1430" s="13" t="str">
        <v>Risk</v>
      </c>
    </row>
    <row r="1431" spans="8:42" x14ac:dyDescent="0.3">
      <c r="H1431" s="13" t="s">
        <v>2864</v>
      </c>
      <c r="I1431" s="13" t="str">
        <v>In Stock</v>
      </c>
      <c r="J1431" s="43"/>
      <c r="AB1431" s="65">
        <v>45920</v>
      </c>
      <c r="AC1431" s="66" t="str">
        <f t="shared" si="21"/>
        <v>OnTime</v>
      </c>
      <c r="AJ1431" s="11" t="s">
        <v>5554</v>
      </c>
      <c r="AK1431" s="8">
        <v>922992.39</v>
      </c>
      <c r="AO1431" s="13">
        <f>(Cleaned_Data!S1431)-((Cleaned_Data!S1431)*10%)</f>
        <v>65.7</v>
      </c>
      <c r="AP1431" s="13" t="str">
        <v>Risk</v>
      </c>
    </row>
    <row r="1432" spans="8:42" x14ac:dyDescent="0.3">
      <c r="H1432" s="13" t="s">
        <v>2866</v>
      </c>
      <c r="I1432" s="13" t="str">
        <v>In Stock</v>
      </c>
      <c r="J1432" s="43"/>
      <c r="AB1432" s="65">
        <v>45895</v>
      </c>
      <c r="AC1432" s="66" t="str">
        <f t="shared" si="21"/>
        <v>Overdue</v>
      </c>
      <c r="AJ1432" s="11" t="s">
        <v>2900</v>
      </c>
      <c r="AK1432" s="8">
        <v>921258.55</v>
      </c>
      <c r="AO1432" s="13">
        <f>(Cleaned_Data!S1432)-((Cleaned_Data!S1432)*10%)</f>
        <v>98.1</v>
      </c>
      <c r="AP1432" s="13" t="str">
        <v>Safe</v>
      </c>
    </row>
    <row r="1433" spans="8:42" x14ac:dyDescent="0.3">
      <c r="H1433" s="13" t="s">
        <v>2868</v>
      </c>
      <c r="I1433" s="13" t="str">
        <v>In Stock</v>
      </c>
      <c r="J1433" s="43"/>
      <c r="AB1433" s="65">
        <v>45881</v>
      </c>
      <c r="AC1433" s="66" t="str">
        <f t="shared" si="21"/>
        <v>Overdue</v>
      </c>
      <c r="AJ1433" s="11" t="s">
        <v>6844</v>
      </c>
      <c r="AK1433" s="8">
        <v>919013.63</v>
      </c>
      <c r="AO1433" s="13">
        <f>(Cleaned_Data!S1433)-((Cleaned_Data!S1433)*10%)</f>
        <v>113.4</v>
      </c>
      <c r="AP1433" s="13" t="str">
        <v>Safe</v>
      </c>
    </row>
    <row r="1434" spans="8:42" x14ac:dyDescent="0.3">
      <c r="H1434" s="13" t="s">
        <v>2870</v>
      </c>
      <c r="I1434" s="13" t="str">
        <v>In Stock</v>
      </c>
      <c r="J1434" s="43"/>
      <c r="AB1434" s="65">
        <v>45878</v>
      </c>
      <c r="AC1434" s="66" t="str">
        <f t="shared" si="21"/>
        <v>Overdue</v>
      </c>
      <c r="AJ1434" s="11" t="s">
        <v>2683</v>
      </c>
      <c r="AK1434" s="8">
        <v>918316.4</v>
      </c>
      <c r="AO1434" s="13">
        <f>(Cleaned_Data!S1434)-((Cleaned_Data!S1434)*10%)</f>
        <v>127.8</v>
      </c>
      <c r="AP1434" s="13" t="str">
        <v>Safe</v>
      </c>
    </row>
    <row r="1435" spans="8:42" x14ac:dyDescent="0.3">
      <c r="H1435" s="13" t="s">
        <v>2872</v>
      </c>
      <c r="I1435" s="13" t="str">
        <v>In Stock</v>
      </c>
      <c r="J1435" s="43"/>
      <c r="AB1435" s="65">
        <v>45920</v>
      </c>
      <c r="AC1435" s="66" t="str">
        <f t="shared" si="21"/>
        <v>OnTime</v>
      </c>
      <c r="AJ1435" s="11" t="s">
        <v>7607</v>
      </c>
      <c r="AK1435" s="8">
        <v>918136.30999999994</v>
      </c>
      <c r="AO1435" s="13">
        <f>(Cleaned_Data!S1435)-((Cleaned_Data!S1435)*10%)</f>
        <v>96.3</v>
      </c>
      <c r="AP1435" s="13" t="str">
        <v>Safe</v>
      </c>
    </row>
    <row r="1436" spans="8:42" x14ac:dyDescent="0.3">
      <c r="H1436" s="13" t="s">
        <v>7580</v>
      </c>
      <c r="I1436" s="13" t="str">
        <v>In Stock</v>
      </c>
      <c r="J1436" s="43"/>
      <c r="AB1436" s="65">
        <v>45869</v>
      </c>
      <c r="AC1436" s="66" t="str">
        <f t="shared" si="21"/>
        <v>Overdue</v>
      </c>
      <c r="AJ1436" s="11" t="s">
        <v>972</v>
      </c>
      <c r="AK1436" s="8">
        <v>917798.64</v>
      </c>
      <c r="AO1436" s="13">
        <f>(Cleaned_Data!S1436)-((Cleaned_Data!S1436)*10%)</f>
        <v>75.599999999999994</v>
      </c>
      <c r="AP1436" s="13" t="str">
        <v>Safe</v>
      </c>
    </row>
    <row r="1437" spans="8:42" x14ac:dyDescent="0.3">
      <c r="H1437" s="13" t="s">
        <v>5525</v>
      </c>
      <c r="I1437" s="13" t="str">
        <v>In Stock</v>
      </c>
      <c r="J1437" s="43"/>
      <c r="AB1437" s="65">
        <v>45885</v>
      </c>
      <c r="AC1437" s="66" t="str">
        <f t="shared" si="21"/>
        <v>Overdue</v>
      </c>
      <c r="AJ1437" s="11" t="s">
        <v>1357</v>
      </c>
      <c r="AK1437" s="8">
        <v>915183.06</v>
      </c>
      <c r="AO1437" s="13">
        <f>(Cleaned_Data!S1437)-((Cleaned_Data!S1437)*10%)</f>
        <v>128.69999999999999</v>
      </c>
      <c r="AP1437" s="13" t="str">
        <v>Safe</v>
      </c>
    </row>
    <row r="1438" spans="8:42" x14ac:dyDescent="0.3">
      <c r="H1438" s="13" t="s">
        <v>2878</v>
      </c>
      <c r="I1438" s="13" t="str">
        <v>In Stock</v>
      </c>
      <c r="J1438" s="43"/>
      <c r="AB1438" s="65">
        <v>45882</v>
      </c>
      <c r="AC1438" s="66" t="str">
        <f t="shared" si="21"/>
        <v>Overdue</v>
      </c>
      <c r="AJ1438" s="11" t="s">
        <v>2125</v>
      </c>
      <c r="AK1438" s="8">
        <v>915033.46</v>
      </c>
      <c r="AO1438" s="13">
        <f>(Cleaned_Data!S1438)-((Cleaned_Data!S1438)*10%)</f>
        <v>71.099999999999994</v>
      </c>
      <c r="AP1438" s="13" t="str">
        <v>Safe</v>
      </c>
    </row>
    <row r="1439" spans="8:42" x14ac:dyDescent="0.3">
      <c r="H1439" s="13" t="s">
        <v>1078</v>
      </c>
      <c r="I1439" s="13" t="str">
        <v>In Stock</v>
      </c>
      <c r="J1439" s="43"/>
      <c r="AB1439" s="65">
        <v>45915</v>
      </c>
      <c r="AC1439" s="66" t="str">
        <f t="shared" si="21"/>
        <v>OnTime</v>
      </c>
      <c r="AJ1439" s="11" t="s">
        <v>3700</v>
      </c>
      <c r="AK1439" s="8">
        <v>913921.3</v>
      </c>
      <c r="AO1439" s="13">
        <f>(Cleaned_Data!S1439)-((Cleaned_Data!S1439)*10%)</f>
        <v>80.099999999999994</v>
      </c>
      <c r="AP1439" s="13" t="str">
        <v>Safe</v>
      </c>
    </row>
    <row r="1440" spans="8:42" x14ac:dyDescent="0.3">
      <c r="H1440" s="13" t="s">
        <v>2881</v>
      </c>
      <c r="I1440" s="13" t="str">
        <v>In Stock</v>
      </c>
      <c r="J1440" s="43"/>
      <c r="AB1440" s="65">
        <v>45932</v>
      </c>
      <c r="AC1440" s="66" t="str">
        <f t="shared" si="21"/>
        <v>OnTime</v>
      </c>
      <c r="AJ1440" s="11" t="s">
        <v>2864</v>
      </c>
      <c r="AK1440" s="8">
        <v>911691.89</v>
      </c>
      <c r="AO1440" s="13">
        <f>(Cleaned_Data!S1440)-((Cleaned_Data!S1440)*10%)</f>
        <v>162.9</v>
      </c>
      <c r="AP1440" s="13" t="str">
        <v>Safe</v>
      </c>
    </row>
    <row r="1441" spans="8:42" x14ac:dyDescent="0.3">
      <c r="H1441" s="13" t="s">
        <v>2883</v>
      </c>
      <c r="I1441" s="13" t="str">
        <v>In Stock</v>
      </c>
      <c r="J1441" s="43"/>
      <c r="AB1441" s="65">
        <v>45940</v>
      </c>
      <c r="AC1441" s="66" t="str">
        <f t="shared" si="21"/>
        <v>OnTime</v>
      </c>
      <c r="AJ1441" s="11" t="s">
        <v>4354</v>
      </c>
      <c r="AK1441" s="8">
        <v>911601.76</v>
      </c>
      <c r="AO1441" s="13">
        <f>(Cleaned_Data!S1441)-((Cleaned_Data!S1441)*10%)</f>
        <v>98.1</v>
      </c>
      <c r="AP1441" s="13" t="str">
        <v>Safe</v>
      </c>
    </row>
    <row r="1442" spans="8:42" x14ac:dyDescent="0.3">
      <c r="H1442" s="13" t="s">
        <v>2886</v>
      </c>
      <c r="I1442" s="13" t="str">
        <v>Low Stock</v>
      </c>
      <c r="J1442" s="43"/>
      <c r="AB1442" s="65">
        <v>45910</v>
      </c>
      <c r="AC1442" s="66" t="str">
        <f t="shared" si="21"/>
        <v>OnTime</v>
      </c>
      <c r="AJ1442" s="11" t="s">
        <v>3040</v>
      </c>
      <c r="AK1442" s="8">
        <v>910636.5</v>
      </c>
      <c r="AO1442" s="13">
        <f>(Cleaned_Data!S1442)-((Cleaned_Data!S1442)*10%)</f>
        <v>60.3</v>
      </c>
      <c r="AP1442" s="13" t="str">
        <v>Risk</v>
      </c>
    </row>
    <row r="1443" spans="8:42" x14ac:dyDescent="0.3">
      <c r="H1443" s="13" t="s">
        <v>450</v>
      </c>
      <c r="I1443" s="13" t="str">
        <v>In Stock</v>
      </c>
      <c r="J1443" s="43"/>
      <c r="AB1443" s="65">
        <v>45939</v>
      </c>
      <c r="AC1443" s="66" t="str">
        <f t="shared" si="21"/>
        <v>OnTime</v>
      </c>
      <c r="AJ1443" s="11" t="s">
        <v>677</v>
      </c>
      <c r="AK1443" s="8">
        <v>910611.60000000009</v>
      </c>
      <c r="AO1443" s="13">
        <f>(Cleaned_Data!S1443)-((Cleaned_Data!S1443)*10%)</f>
        <v>90</v>
      </c>
      <c r="AP1443" s="13" t="str">
        <v>Safe</v>
      </c>
    </row>
    <row r="1444" spans="8:42" x14ac:dyDescent="0.3">
      <c r="H1444" s="13" t="s">
        <v>1098</v>
      </c>
      <c r="I1444" s="13" t="str">
        <v>In Stock</v>
      </c>
      <c r="J1444" s="43"/>
      <c r="AB1444" s="65">
        <v>45930</v>
      </c>
      <c r="AC1444" s="66" t="str">
        <f t="shared" si="21"/>
        <v>OnTime</v>
      </c>
      <c r="AJ1444" s="11" t="s">
        <v>3604</v>
      </c>
      <c r="AK1444" s="8">
        <v>907392.42</v>
      </c>
      <c r="AO1444" s="13">
        <f>(Cleaned_Data!S1444)-((Cleaned_Data!S1444)*10%)</f>
        <v>127.8</v>
      </c>
      <c r="AP1444" s="13" t="str">
        <v>Safe</v>
      </c>
    </row>
    <row r="1445" spans="8:42" x14ac:dyDescent="0.3">
      <c r="H1445" s="13" t="s">
        <v>2890</v>
      </c>
      <c r="I1445" s="13" t="str">
        <v>In Stock</v>
      </c>
      <c r="J1445" s="43"/>
      <c r="AB1445" s="65">
        <v>45901</v>
      </c>
      <c r="AC1445" s="66" t="str">
        <f t="shared" si="21"/>
        <v>OnTime</v>
      </c>
      <c r="AJ1445" s="11" t="s">
        <v>719</v>
      </c>
      <c r="AK1445" s="8">
        <v>907005.79999999993</v>
      </c>
      <c r="AO1445" s="13">
        <f>(Cleaned_Data!S1445)-((Cleaned_Data!S1445)*10%)</f>
        <v>73.8</v>
      </c>
      <c r="AP1445" s="13" t="str">
        <v>Safe</v>
      </c>
    </row>
    <row r="1446" spans="8:42" x14ac:dyDescent="0.3">
      <c r="H1446" s="13" t="s">
        <v>2892</v>
      </c>
      <c r="I1446" s="13" t="str">
        <v>In Stock</v>
      </c>
      <c r="J1446" s="43"/>
      <c r="AB1446" s="65">
        <v>45887</v>
      </c>
      <c r="AC1446" s="66" t="str">
        <f t="shared" si="21"/>
        <v>Overdue</v>
      </c>
      <c r="AJ1446" s="11" t="s">
        <v>3563</v>
      </c>
      <c r="AK1446" s="8">
        <v>906776</v>
      </c>
      <c r="AO1446" s="13">
        <f>(Cleaned_Data!S1446)-((Cleaned_Data!S1446)*10%)</f>
        <v>2.7</v>
      </c>
      <c r="AP1446" s="13" t="str">
        <v>Safe</v>
      </c>
    </row>
    <row r="1447" spans="8:42" x14ac:dyDescent="0.3">
      <c r="H1447" s="13" t="s">
        <v>2894</v>
      </c>
      <c r="I1447" s="13" t="str">
        <v>In Stock</v>
      </c>
      <c r="J1447" s="43"/>
      <c r="AB1447" s="65">
        <v>45916</v>
      </c>
      <c r="AC1447" s="66" t="str">
        <f t="shared" si="21"/>
        <v>OnTime</v>
      </c>
      <c r="AJ1447" s="11" t="s">
        <v>2248</v>
      </c>
      <c r="AK1447" s="8">
        <v>906769.36</v>
      </c>
      <c r="AO1447" s="13">
        <f>(Cleaned_Data!S1447)-((Cleaned_Data!S1447)*10%)</f>
        <v>87.3</v>
      </c>
      <c r="AP1447" s="13" t="str">
        <v>Safe</v>
      </c>
    </row>
    <row r="1448" spans="8:42" x14ac:dyDescent="0.3">
      <c r="H1448" s="13" t="s">
        <v>2897</v>
      </c>
      <c r="I1448" s="13" t="str">
        <v>Low Stock</v>
      </c>
      <c r="J1448" s="43"/>
      <c r="AB1448" s="65">
        <v>45931</v>
      </c>
      <c r="AC1448" s="66" t="str">
        <f t="shared" si="21"/>
        <v>OnTime</v>
      </c>
      <c r="AJ1448" s="11" t="s">
        <v>4624</v>
      </c>
      <c r="AK1448" s="8">
        <v>905459.52</v>
      </c>
      <c r="AO1448" s="13">
        <f>(Cleaned_Data!S1448)-((Cleaned_Data!S1448)*10%)</f>
        <v>55.8</v>
      </c>
      <c r="AP1448" s="13" t="str">
        <v>Risk</v>
      </c>
    </row>
    <row r="1449" spans="8:42" x14ac:dyDescent="0.3">
      <c r="H1449" s="13" t="s">
        <v>1909</v>
      </c>
      <c r="I1449" s="13" t="str">
        <v>In Stock</v>
      </c>
      <c r="J1449" s="43"/>
      <c r="AB1449" s="65">
        <v>45916</v>
      </c>
      <c r="AC1449" s="66" t="str">
        <f t="shared" si="21"/>
        <v>OnTime</v>
      </c>
      <c r="AJ1449" s="11" t="s">
        <v>6514</v>
      </c>
      <c r="AK1449" s="8">
        <v>903745.26</v>
      </c>
      <c r="AO1449" s="13">
        <f>(Cleaned_Data!S1449)-((Cleaned_Data!S1449)*10%)</f>
        <v>154.80000000000001</v>
      </c>
      <c r="AP1449" s="13" t="str">
        <v>Safe</v>
      </c>
    </row>
    <row r="1450" spans="8:42" x14ac:dyDescent="0.3">
      <c r="H1450" s="13" t="s">
        <v>2900</v>
      </c>
      <c r="I1450" s="13" t="str">
        <v>Low Stock</v>
      </c>
      <c r="J1450" s="43"/>
      <c r="AB1450" s="65">
        <v>45911</v>
      </c>
      <c r="AC1450" s="66" t="str">
        <f t="shared" si="21"/>
        <v>OnTime</v>
      </c>
      <c r="AJ1450" s="11" t="s">
        <v>3670</v>
      </c>
      <c r="AK1450" s="8">
        <v>903220.56</v>
      </c>
      <c r="AO1450" s="13">
        <f>(Cleaned_Data!S1450)-((Cleaned_Data!S1450)*10%)</f>
        <v>67.5</v>
      </c>
      <c r="AP1450" s="13" t="str">
        <v>Risk</v>
      </c>
    </row>
    <row r="1451" spans="8:42" x14ac:dyDescent="0.3">
      <c r="H1451" s="13" t="s">
        <v>2056</v>
      </c>
      <c r="I1451" s="13" t="str">
        <v>In Stock</v>
      </c>
      <c r="J1451" s="43"/>
      <c r="AB1451" s="65">
        <v>45915</v>
      </c>
      <c r="AC1451" s="66" t="str">
        <f t="shared" si="21"/>
        <v>OnTime</v>
      </c>
      <c r="AJ1451" s="11" t="s">
        <v>6462</v>
      </c>
      <c r="AK1451" s="8">
        <v>902308.05</v>
      </c>
      <c r="AO1451" s="13">
        <f>(Cleaned_Data!S1451)-((Cleaned_Data!S1451)*10%)</f>
        <v>85.5</v>
      </c>
      <c r="AP1451" s="13" t="str">
        <v>Safe</v>
      </c>
    </row>
    <row r="1452" spans="8:42" x14ac:dyDescent="0.3">
      <c r="H1452" s="13" t="s">
        <v>2903</v>
      </c>
      <c r="I1452" s="13" t="str">
        <v>In Stock</v>
      </c>
      <c r="J1452" s="43"/>
      <c r="AB1452" s="65">
        <v>45887</v>
      </c>
      <c r="AC1452" s="66" t="str">
        <f t="shared" si="21"/>
        <v>Overdue</v>
      </c>
      <c r="AJ1452" s="11" t="s">
        <v>4123</v>
      </c>
      <c r="AK1452" s="8">
        <v>901668.04</v>
      </c>
      <c r="AO1452" s="13">
        <f>(Cleaned_Data!S1452)-((Cleaned_Data!S1452)*10%)</f>
        <v>145.80000000000001</v>
      </c>
      <c r="AP1452" s="13" t="str">
        <v>Safe</v>
      </c>
    </row>
    <row r="1453" spans="8:42" x14ac:dyDescent="0.3">
      <c r="H1453" s="13" t="s">
        <v>2905</v>
      </c>
      <c r="I1453" s="13" t="str">
        <v>In Stock</v>
      </c>
      <c r="J1453" s="43"/>
      <c r="AB1453" s="65">
        <v>45908</v>
      </c>
      <c r="AC1453" s="66" t="str">
        <f t="shared" si="21"/>
        <v>OnTime</v>
      </c>
      <c r="AJ1453" s="11" t="s">
        <v>2350</v>
      </c>
      <c r="AK1453" s="8">
        <v>901620.19000000006</v>
      </c>
      <c r="AO1453" s="13">
        <f>(Cleaned_Data!S1453)-((Cleaned_Data!S1453)*10%)</f>
        <v>80.099999999999994</v>
      </c>
      <c r="AP1453" s="13" t="str">
        <v>Safe</v>
      </c>
    </row>
    <row r="1454" spans="8:42" x14ac:dyDescent="0.3">
      <c r="H1454" s="13" t="s">
        <v>2907</v>
      </c>
      <c r="I1454" s="13" t="str">
        <v>Low Stock</v>
      </c>
      <c r="J1454" s="43"/>
      <c r="AB1454" s="65">
        <v>45920</v>
      </c>
      <c r="AC1454" s="66" t="str">
        <f t="shared" si="21"/>
        <v>OnTime</v>
      </c>
      <c r="AJ1454" s="11" t="s">
        <v>2829</v>
      </c>
      <c r="AK1454" s="8">
        <v>901575.1</v>
      </c>
      <c r="AO1454" s="13">
        <f>(Cleaned_Data!S1454)-((Cleaned_Data!S1454)*10%)</f>
        <v>0</v>
      </c>
      <c r="AP1454" s="13" t="str">
        <v>Risk</v>
      </c>
    </row>
    <row r="1455" spans="8:42" x14ac:dyDescent="0.3">
      <c r="H1455" s="13" t="s">
        <v>2909</v>
      </c>
      <c r="I1455" s="13" t="str">
        <v>In Stock</v>
      </c>
      <c r="J1455" s="43"/>
      <c r="AB1455" s="65">
        <v>45928</v>
      </c>
      <c r="AC1455" s="66" t="str">
        <f t="shared" si="21"/>
        <v>OnTime</v>
      </c>
      <c r="AJ1455" s="11" t="s">
        <v>5938</v>
      </c>
      <c r="AK1455" s="8">
        <v>900344.31</v>
      </c>
      <c r="AO1455" s="13">
        <f>(Cleaned_Data!S1455)-((Cleaned_Data!S1455)*10%)</f>
        <v>178.2</v>
      </c>
      <c r="AP1455" s="13" t="str">
        <v>Safe</v>
      </c>
    </row>
    <row r="1456" spans="8:42" x14ac:dyDescent="0.3">
      <c r="H1456" s="13" t="s">
        <v>2911</v>
      </c>
      <c r="I1456" s="13" t="str">
        <v>In Stock</v>
      </c>
      <c r="J1456" s="43"/>
      <c r="AB1456" s="65">
        <v>45859</v>
      </c>
      <c r="AC1456" s="66" t="str">
        <f t="shared" si="21"/>
        <v>Overdue</v>
      </c>
      <c r="AJ1456" s="11" t="s">
        <v>386</v>
      </c>
      <c r="AK1456" s="8">
        <v>898926.21</v>
      </c>
      <c r="AO1456" s="13">
        <f>(Cleaned_Data!S1456)-((Cleaned_Data!S1456)*10%)</f>
        <v>112.5</v>
      </c>
      <c r="AP1456" s="13" t="str">
        <v>Safe</v>
      </c>
    </row>
    <row r="1457" spans="8:42" x14ac:dyDescent="0.3">
      <c r="H1457" s="13" t="s">
        <v>2913</v>
      </c>
      <c r="I1457" s="13" t="str">
        <v>Low Stock</v>
      </c>
      <c r="J1457" s="43"/>
      <c r="AB1457" s="65">
        <v>45920</v>
      </c>
      <c r="AC1457" s="66" t="str">
        <f t="shared" si="21"/>
        <v>OnTime</v>
      </c>
      <c r="AJ1457" s="11" t="s">
        <v>4595</v>
      </c>
      <c r="AK1457" s="8">
        <v>895609.15999999992</v>
      </c>
      <c r="AO1457" s="13">
        <f>(Cleaned_Data!S1457)-((Cleaned_Data!S1457)*10%)</f>
        <v>0</v>
      </c>
      <c r="AP1457" s="13" t="str">
        <v>Risk</v>
      </c>
    </row>
    <row r="1458" spans="8:42" x14ac:dyDescent="0.3">
      <c r="H1458" s="13" t="s">
        <v>2915</v>
      </c>
      <c r="I1458" s="13" t="str">
        <v>In Stock</v>
      </c>
      <c r="J1458" s="43"/>
      <c r="AB1458" s="65">
        <v>45929</v>
      </c>
      <c r="AC1458" s="66" t="str">
        <f t="shared" si="21"/>
        <v>OnTime</v>
      </c>
      <c r="AJ1458" s="11" t="s">
        <v>1856</v>
      </c>
      <c r="AK1458" s="8">
        <v>895539.96000000008</v>
      </c>
      <c r="AO1458" s="13">
        <f>(Cleaned_Data!S1458)-((Cleaned_Data!S1458)*10%)</f>
        <v>110.7</v>
      </c>
      <c r="AP1458" s="13" t="str">
        <v>Safe</v>
      </c>
    </row>
    <row r="1459" spans="8:42" x14ac:dyDescent="0.3">
      <c r="H1459" s="13" t="s">
        <v>871</v>
      </c>
      <c r="I1459" s="13" t="str">
        <v>In Stock</v>
      </c>
      <c r="J1459" s="43"/>
      <c r="AB1459" s="65">
        <v>45933</v>
      </c>
      <c r="AC1459" s="66" t="str">
        <f t="shared" si="21"/>
        <v>OnTime</v>
      </c>
      <c r="AJ1459" s="11" t="s">
        <v>4606</v>
      </c>
      <c r="AK1459" s="8">
        <v>894796.77</v>
      </c>
      <c r="AO1459" s="13">
        <f>(Cleaned_Data!S1459)-((Cleaned_Data!S1459)*10%)</f>
        <v>127.8</v>
      </c>
      <c r="AP1459" s="13" t="str">
        <v>Safe</v>
      </c>
    </row>
    <row r="1460" spans="8:42" x14ac:dyDescent="0.3">
      <c r="H1460" s="13" t="s">
        <v>2918</v>
      </c>
      <c r="I1460" s="13" t="str">
        <v>In Stock</v>
      </c>
      <c r="J1460" s="43"/>
      <c r="AB1460" s="65">
        <v>45926</v>
      </c>
      <c r="AC1460" s="66" t="str">
        <f t="shared" si="21"/>
        <v>OnTime</v>
      </c>
      <c r="AJ1460" s="11" t="s">
        <v>3606</v>
      </c>
      <c r="AK1460" s="8">
        <v>892893.11999999988</v>
      </c>
      <c r="AO1460" s="13">
        <f>(Cleaned_Data!S1460)-((Cleaned_Data!S1460)*10%)</f>
        <v>141.30000000000001</v>
      </c>
      <c r="AP1460" s="13" t="str">
        <v>Safe</v>
      </c>
    </row>
    <row r="1461" spans="8:42" x14ac:dyDescent="0.3">
      <c r="H1461" s="13" t="s">
        <v>7380</v>
      </c>
      <c r="I1461" s="13" t="str">
        <v>In Stock</v>
      </c>
      <c r="J1461" s="43"/>
      <c r="AB1461" s="65">
        <v>45909</v>
      </c>
      <c r="AC1461" s="66" t="str">
        <f t="shared" si="21"/>
        <v>OnTime</v>
      </c>
      <c r="AJ1461" s="11" t="s">
        <v>5968</v>
      </c>
      <c r="AK1461" s="8">
        <v>891875.08</v>
      </c>
      <c r="AO1461" s="13">
        <f>(Cleaned_Data!S1461)-((Cleaned_Data!S1461)*10%)</f>
        <v>101.7</v>
      </c>
      <c r="AP1461" s="13" t="str">
        <v>Safe</v>
      </c>
    </row>
    <row r="1462" spans="8:42" x14ac:dyDescent="0.3">
      <c r="H1462" s="13" t="s">
        <v>2923</v>
      </c>
      <c r="I1462" s="13" t="str">
        <v>In Stock</v>
      </c>
      <c r="J1462" s="43"/>
      <c r="AB1462" s="65">
        <v>45903</v>
      </c>
      <c r="AC1462" s="66" t="str">
        <f t="shared" si="21"/>
        <v>OnTime</v>
      </c>
      <c r="AJ1462" s="11" t="s">
        <v>1066</v>
      </c>
      <c r="AK1462" s="8">
        <v>891157.95000000007</v>
      </c>
      <c r="AO1462" s="13">
        <f>(Cleaned_Data!S1462)-((Cleaned_Data!S1462)*10%)</f>
        <v>77.400000000000006</v>
      </c>
      <c r="AP1462" s="13" t="str">
        <v>Safe</v>
      </c>
    </row>
    <row r="1463" spans="8:42" x14ac:dyDescent="0.3">
      <c r="H1463" s="13" t="s">
        <v>2925</v>
      </c>
      <c r="I1463" s="13" t="str">
        <v>Low Stock</v>
      </c>
      <c r="J1463" s="43"/>
      <c r="AB1463" s="65">
        <v>45886</v>
      </c>
      <c r="AC1463" s="66" t="str">
        <f t="shared" si="21"/>
        <v>Overdue</v>
      </c>
      <c r="AJ1463" s="11" t="s">
        <v>811</v>
      </c>
      <c r="AK1463" s="8">
        <v>890815.67999999993</v>
      </c>
      <c r="AO1463" s="13">
        <f>(Cleaned_Data!S1463)-((Cleaned_Data!S1463)*10%)</f>
        <v>13.5</v>
      </c>
      <c r="AP1463" s="13" t="str">
        <v>Risk</v>
      </c>
    </row>
    <row r="1464" spans="8:42" x14ac:dyDescent="0.3">
      <c r="H1464" s="13" t="s">
        <v>2927</v>
      </c>
      <c r="I1464" s="13" t="str">
        <v>Low Stock</v>
      </c>
      <c r="J1464" s="43"/>
      <c r="AB1464" s="65">
        <v>45865</v>
      </c>
      <c r="AC1464" s="66" t="str">
        <f t="shared" si="21"/>
        <v>Overdue</v>
      </c>
      <c r="AJ1464" s="11" t="s">
        <v>388</v>
      </c>
      <c r="AK1464" s="8">
        <v>889212.62999999989</v>
      </c>
      <c r="AO1464" s="13">
        <f>(Cleaned_Data!S1464)-((Cleaned_Data!S1464)*10%)</f>
        <v>32.4</v>
      </c>
      <c r="AP1464" s="13" t="str">
        <v>Risk</v>
      </c>
    </row>
    <row r="1465" spans="8:42" x14ac:dyDescent="0.3">
      <c r="H1465" s="13" t="s">
        <v>2930</v>
      </c>
      <c r="I1465" s="13" t="str">
        <v>In Stock</v>
      </c>
      <c r="J1465" s="43"/>
      <c r="AB1465" s="65">
        <v>45865</v>
      </c>
      <c r="AC1465" s="66" t="str">
        <f t="shared" si="21"/>
        <v>Overdue</v>
      </c>
      <c r="AJ1465" s="11" t="s">
        <v>5757</v>
      </c>
      <c r="AK1465" s="8">
        <v>888923.7</v>
      </c>
      <c r="AO1465" s="13">
        <f>(Cleaned_Data!S1465)-((Cleaned_Data!S1465)*10%)</f>
        <v>45.9</v>
      </c>
      <c r="AP1465" s="13" t="str">
        <v>Safe</v>
      </c>
    </row>
    <row r="1466" spans="8:42" x14ac:dyDescent="0.3">
      <c r="H1466" s="13" t="s">
        <v>173</v>
      </c>
      <c r="I1466" s="13" t="str">
        <v>In Stock</v>
      </c>
      <c r="J1466" s="43"/>
      <c r="AB1466" s="65">
        <v>45922</v>
      </c>
      <c r="AC1466" s="66" t="str">
        <f t="shared" si="21"/>
        <v>OnTime</v>
      </c>
      <c r="AJ1466" s="11" t="s">
        <v>5620</v>
      </c>
      <c r="AK1466" s="8">
        <v>888052.59</v>
      </c>
      <c r="AO1466" s="13">
        <f>(Cleaned_Data!S1466)-((Cleaned_Data!S1466)*10%)</f>
        <v>104.4</v>
      </c>
      <c r="AP1466" s="13" t="str">
        <v>Safe</v>
      </c>
    </row>
    <row r="1467" spans="8:42" x14ac:dyDescent="0.3">
      <c r="H1467" s="13" t="s">
        <v>94</v>
      </c>
      <c r="I1467" s="13" t="str">
        <v>In Stock</v>
      </c>
      <c r="J1467" s="43"/>
      <c r="AB1467" s="65">
        <v>45891</v>
      </c>
      <c r="AC1467" s="66" t="str">
        <f t="shared" si="21"/>
        <v>Overdue</v>
      </c>
      <c r="AJ1467" s="11" t="s">
        <v>741</v>
      </c>
      <c r="AK1467" s="8">
        <v>887160.78</v>
      </c>
      <c r="AO1467" s="13">
        <f>(Cleaned_Data!S1467)-((Cleaned_Data!S1467)*10%)</f>
        <v>108.9</v>
      </c>
      <c r="AP1467" s="13" t="str">
        <v>Safe</v>
      </c>
    </row>
    <row r="1468" spans="8:42" x14ac:dyDescent="0.3">
      <c r="H1468" s="13" t="s">
        <v>2935</v>
      </c>
      <c r="I1468" s="13" t="str">
        <v>In Stock</v>
      </c>
      <c r="J1468" s="43"/>
      <c r="AB1468" s="65">
        <v>45860</v>
      </c>
      <c r="AC1468" s="66" t="str">
        <f t="shared" si="21"/>
        <v>Overdue</v>
      </c>
      <c r="AJ1468" s="11" t="s">
        <v>169</v>
      </c>
      <c r="AK1468" s="8">
        <v>886660.2</v>
      </c>
      <c r="AO1468" s="13">
        <f>(Cleaned_Data!S1468)-((Cleaned_Data!S1468)*10%)</f>
        <v>100.8</v>
      </c>
      <c r="AP1468" s="13" t="str">
        <v>Safe</v>
      </c>
    </row>
    <row r="1469" spans="8:42" x14ac:dyDescent="0.3">
      <c r="H1469" s="13" t="s">
        <v>2937</v>
      </c>
      <c r="I1469" s="13" t="str">
        <v>In Stock</v>
      </c>
      <c r="J1469" s="43"/>
      <c r="AB1469" s="65">
        <v>45892</v>
      </c>
      <c r="AC1469" s="66" t="str">
        <f t="shared" si="21"/>
        <v>Overdue</v>
      </c>
      <c r="AJ1469" s="11" t="s">
        <v>5059</v>
      </c>
      <c r="AK1469" s="8">
        <v>884759.02</v>
      </c>
      <c r="AO1469" s="13">
        <f>(Cleaned_Data!S1469)-((Cleaned_Data!S1469)*10%)</f>
        <v>43.2</v>
      </c>
      <c r="AP1469" s="13" t="str">
        <v>Safe</v>
      </c>
    </row>
    <row r="1470" spans="8:42" x14ac:dyDescent="0.3">
      <c r="H1470" s="13" t="s">
        <v>2939</v>
      </c>
      <c r="I1470" s="13" t="str">
        <v>In Stock</v>
      </c>
      <c r="J1470" s="43"/>
      <c r="AB1470" s="65">
        <v>45896</v>
      </c>
      <c r="AC1470" s="66" t="str">
        <f t="shared" si="21"/>
        <v>Overdue</v>
      </c>
      <c r="AJ1470" s="11" t="s">
        <v>6216</v>
      </c>
      <c r="AK1470" s="8">
        <v>884462.4</v>
      </c>
      <c r="AO1470" s="13">
        <f>(Cleaned_Data!S1470)-((Cleaned_Data!S1470)*10%)</f>
        <v>165.6</v>
      </c>
      <c r="AP1470" s="13" t="str">
        <v>Safe</v>
      </c>
    </row>
    <row r="1471" spans="8:42" x14ac:dyDescent="0.3">
      <c r="H1471" s="13" t="s">
        <v>1615</v>
      </c>
      <c r="I1471" s="13" t="str">
        <v>Low Stock</v>
      </c>
      <c r="J1471" s="43"/>
      <c r="AB1471" s="65">
        <v>45918</v>
      </c>
      <c r="AC1471" s="66" t="str">
        <f t="shared" si="21"/>
        <v>OnTime</v>
      </c>
      <c r="AJ1471" s="11" t="s">
        <v>6556</v>
      </c>
      <c r="AK1471" s="8">
        <v>884197.08000000007</v>
      </c>
      <c r="AO1471" s="13">
        <f>(Cleaned_Data!S1471)-((Cleaned_Data!S1471)*10%)</f>
        <v>44.1</v>
      </c>
      <c r="AP1471" s="13" t="str">
        <v>Risk</v>
      </c>
    </row>
    <row r="1472" spans="8:42" x14ac:dyDescent="0.3">
      <c r="H1472" s="13" t="s">
        <v>2943</v>
      </c>
      <c r="I1472" s="13" t="str">
        <v>In Stock</v>
      </c>
      <c r="J1472" s="43"/>
      <c r="AB1472" s="65">
        <v>45892</v>
      </c>
      <c r="AC1472" s="66" t="str">
        <f t="shared" si="21"/>
        <v>Overdue</v>
      </c>
      <c r="AJ1472" s="11" t="s">
        <v>3021</v>
      </c>
      <c r="AK1472" s="8">
        <v>883898.85</v>
      </c>
      <c r="AO1472" s="13">
        <f>(Cleaned_Data!S1472)-((Cleaned_Data!S1472)*10%)</f>
        <v>86.4</v>
      </c>
      <c r="AP1472" s="13" t="str">
        <v>Safe</v>
      </c>
    </row>
    <row r="1473" spans="8:42" x14ac:dyDescent="0.3">
      <c r="H1473" s="13" t="s">
        <v>2945</v>
      </c>
      <c r="I1473" s="13" t="str">
        <v>In Stock</v>
      </c>
      <c r="J1473" s="43"/>
      <c r="AB1473" s="65">
        <v>45914</v>
      </c>
      <c r="AC1473" s="66" t="str">
        <f t="shared" si="21"/>
        <v>OnTime</v>
      </c>
      <c r="AJ1473" s="11" t="s">
        <v>5798</v>
      </c>
      <c r="AK1473" s="8">
        <v>879114.08000000007</v>
      </c>
      <c r="AO1473" s="13">
        <f>(Cleaned_Data!S1473)-((Cleaned_Data!S1473)*10%)</f>
        <v>31.5</v>
      </c>
      <c r="AP1473" s="13" t="str">
        <v>Safe</v>
      </c>
    </row>
    <row r="1474" spans="8:42" x14ac:dyDescent="0.3">
      <c r="H1474" s="13" t="s">
        <v>2947</v>
      </c>
      <c r="I1474" s="13" t="str">
        <v>In Stock</v>
      </c>
      <c r="J1474" s="43"/>
      <c r="AB1474" s="65">
        <v>45857</v>
      </c>
      <c r="AC1474" s="66" t="str">
        <f t="shared" si="21"/>
        <v>Overdue</v>
      </c>
      <c r="AJ1474" s="11" t="s">
        <v>1058</v>
      </c>
      <c r="AK1474" s="8">
        <v>877114.83000000007</v>
      </c>
      <c r="AO1474" s="13">
        <f>(Cleaned_Data!S1474)-((Cleaned_Data!S1474)*10%)</f>
        <v>113.4</v>
      </c>
      <c r="AP1474" s="13" t="str">
        <v>Safe</v>
      </c>
    </row>
    <row r="1475" spans="8:42" x14ac:dyDescent="0.3">
      <c r="H1475" s="13" t="s">
        <v>2949</v>
      </c>
      <c r="I1475" s="13" t="str">
        <v>In Stock</v>
      </c>
      <c r="J1475" s="43"/>
      <c r="AB1475" s="65">
        <v>45905</v>
      </c>
      <c r="AC1475" s="66" t="str">
        <f t="shared" ref="AC1475:AC1538" si="22">IF(AB1475="","No Date", IF(AB1475&lt;$AC$1,"Overdue","OnTime"))</f>
        <v>OnTime</v>
      </c>
      <c r="AJ1475" s="11" t="s">
        <v>6665</v>
      </c>
      <c r="AK1475" s="8">
        <v>875974.45000000007</v>
      </c>
      <c r="AO1475" s="13">
        <f>(Cleaned_Data!S1475)-((Cleaned_Data!S1475)*10%)</f>
        <v>132.30000000000001</v>
      </c>
      <c r="AP1475" s="13" t="str">
        <v>Safe</v>
      </c>
    </row>
    <row r="1476" spans="8:42" x14ac:dyDescent="0.3">
      <c r="H1476" s="13" t="s">
        <v>2951</v>
      </c>
      <c r="I1476" s="13" t="str">
        <v>Low Stock</v>
      </c>
      <c r="J1476" s="43"/>
      <c r="AB1476" s="65">
        <v>45917</v>
      </c>
      <c r="AC1476" s="66" t="str">
        <f t="shared" si="22"/>
        <v>OnTime</v>
      </c>
      <c r="AJ1476" s="11" t="s">
        <v>2327</v>
      </c>
      <c r="AK1476" s="8">
        <v>875764.5</v>
      </c>
      <c r="AO1476" s="13">
        <f>(Cleaned_Data!S1476)-((Cleaned_Data!S1476)*10%)</f>
        <v>15.3</v>
      </c>
      <c r="AP1476" s="13" t="str">
        <v>Risk</v>
      </c>
    </row>
    <row r="1477" spans="8:42" x14ac:dyDescent="0.3">
      <c r="H1477" s="13" t="s">
        <v>2350</v>
      </c>
      <c r="I1477" s="13" t="str">
        <v>Low Stock</v>
      </c>
      <c r="J1477" s="43"/>
      <c r="AB1477" s="65">
        <v>45912</v>
      </c>
      <c r="AC1477" s="66" t="str">
        <f t="shared" si="22"/>
        <v>OnTime</v>
      </c>
      <c r="AJ1477" s="11" t="s">
        <v>6925</v>
      </c>
      <c r="AK1477" s="8">
        <v>874545.15</v>
      </c>
      <c r="AO1477" s="13">
        <f>(Cleaned_Data!S1477)-((Cleaned_Data!S1477)*10%)</f>
        <v>16.2</v>
      </c>
      <c r="AP1477" s="13" t="str">
        <v>Risk</v>
      </c>
    </row>
    <row r="1478" spans="8:42" x14ac:dyDescent="0.3">
      <c r="H1478" s="13" t="s">
        <v>2954</v>
      </c>
      <c r="I1478" s="13" t="str">
        <v>Low Stock</v>
      </c>
      <c r="J1478" s="43"/>
      <c r="AB1478" s="65">
        <v>45912</v>
      </c>
      <c r="AC1478" s="66" t="str">
        <f t="shared" si="22"/>
        <v>OnTime</v>
      </c>
      <c r="AJ1478" s="11" t="s">
        <v>1944</v>
      </c>
      <c r="AK1478" s="8">
        <v>871969.96000000008</v>
      </c>
      <c r="AO1478" s="13">
        <f>(Cleaned_Data!S1478)-((Cleaned_Data!S1478)*10%)</f>
        <v>18</v>
      </c>
      <c r="AP1478" s="13" t="str">
        <v>Risk</v>
      </c>
    </row>
    <row r="1479" spans="8:42" x14ac:dyDescent="0.3">
      <c r="H1479" s="13" t="s">
        <v>1657</v>
      </c>
      <c r="I1479" s="13" t="str">
        <v>Low Stock</v>
      </c>
      <c r="J1479" s="43"/>
      <c r="AB1479" s="65">
        <v>45877</v>
      </c>
      <c r="AC1479" s="66" t="str">
        <f t="shared" si="22"/>
        <v>Overdue</v>
      </c>
      <c r="AJ1479" s="11" t="s">
        <v>1706</v>
      </c>
      <c r="AK1479" s="8">
        <v>871571.89</v>
      </c>
      <c r="AO1479" s="13">
        <f>(Cleaned_Data!S1479)-((Cleaned_Data!S1479)*10%)</f>
        <v>48.6</v>
      </c>
      <c r="AP1479" s="13" t="str">
        <v>Risk</v>
      </c>
    </row>
    <row r="1480" spans="8:42" x14ac:dyDescent="0.3">
      <c r="H1480" s="13" t="s">
        <v>2957</v>
      </c>
      <c r="I1480" s="13" t="str">
        <v>In Stock</v>
      </c>
      <c r="J1480" s="43"/>
      <c r="AB1480" s="65">
        <v>45853</v>
      </c>
      <c r="AC1480" s="66" t="str">
        <f t="shared" si="22"/>
        <v>Overdue</v>
      </c>
      <c r="AJ1480" s="11" t="s">
        <v>4852</v>
      </c>
      <c r="AK1480" s="8">
        <v>870687.08</v>
      </c>
      <c r="AO1480" s="13">
        <f>(Cleaned_Data!S1480)-((Cleaned_Data!S1480)*10%)</f>
        <v>164.7</v>
      </c>
      <c r="AP1480" s="13" t="str">
        <v>Safe</v>
      </c>
    </row>
    <row r="1481" spans="8:42" x14ac:dyDescent="0.3">
      <c r="H1481" s="13" t="s">
        <v>2960</v>
      </c>
      <c r="I1481" s="13" t="str">
        <v>Low Stock</v>
      </c>
      <c r="J1481" s="43"/>
      <c r="AB1481" s="65">
        <v>45939</v>
      </c>
      <c r="AC1481" s="66" t="str">
        <f t="shared" si="22"/>
        <v>OnTime</v>
      </c>
      <c r="AJ1481" s="11" t="s">
        <v>5569</v>
      </c>
      <c r="AK1481" s="8">
        <v>870455.85</v>
      </c>
      <c r="AO1481" s="13">
        <f>(Cleaned_Data!S1481)-((Cleaned_Data!S1481)*10%)</f>
        <v>72</v>
      </c>
      <c r="AP1481" s="13" t="str">
        <v>Risk</v>
      </c>
    </row>
    <row r="1482" spans="8:42" x14ac:dyDescent="0.3">
      <c r="H1482" s="13" t="s">
        <v>1572</v>
      </c>
      <c r="I1482" s="13" t="str">
        <v>In Stock</v>
      </c>
      <c r="J1482" s="43"/>
      <c r="AB1482" s="65">
        <v>45864</v>
      </c>
      <c r="AC1482" s="66" t="str">
        <f t="shared" si="22"/>
        <v>Overdue</v>
      </c>
      <c r="AJ1482" s="11" t="s">
        <v>3172</v>
      </c>
      <c r="AK1482" s="8">
        <v>870308.94</v>
      </c>
      <c r="AO1482" s="13">
        <f>(Cleaned_Data!S1482)-((Cleaned_Data!S1482)*10%)</f>
        <v>120.6</v>
      </c>
      <c r="AP1482" s="13" t="str">
        <v>Safe</v>
      </c>
    </row>
    <row r="1483" spans="8:42" x14ac:dyDescent="0.3">
      <c r="H1483" s="13" t="s">
        <v>2964</v>
      </c>
      <c r="I1483" s="13" t="str">
        <v>Low Stock</v>
      </c>
      <c r="J1483" s="43"/>
      <c r="AB1483" s="65">
        <v>45878</v>
      </c>
      <c r="AC1483" s="66" t="str">
        <f t="shared" si="22"/>
        <v>Overdue</v>
      </c>
      <c r="AJ1483" s="11" t="s">
        <v>992</v>
      </c>
      <c r="AK1483" s="8">
        <v>870302.39999999991</v>
      </c>
      <c r="AO1483" s="13">
        <f>(Cleaned_Data!S1483)-((Cleaned_Data!S1483)*10%)</f>
        <v>0</v>
      </c>
      <c r="AP1483" s="13" t="str">
        <v>Risk</v>
      </c>
    </row>
    <row r="1484" spans="8:42" x14ac:dyDescent="0.3">
      <c r="H1484" s="13" t="s">
        <v>2966</v>
      </c>
      <c r="I1484" s="13" t="str">
        <v>In Stock</v>
      </c>
      <c r="J1484" s="43"/>
      <c r="AB1484" s="65">
        <v>45873</v>
      </c>
      <c r="AC1484" s="66" t="str">
        <f t="shared" si="22"/>
        <v>Overdue</v>
      </c>
      <c r="AJ1484" s="11" t="s">
        <v>50</v>
      </c>
      <c r="AK1484" s="8">
        <v>869226.26</v>
      </c>
      <c r="AO1484" s="13">
        <f>(Cleaned_Data!S1484)-((Cleaned_Data!S1484)*10%)</f>
        <v>104.4</v>
      </c>
      <c r="AP1484" s="13" t="str">
        <v>Safe</v>
      </c>
    </row>
    <row r="1485" spans="8:42" x14ac:dyDescent="0.3">
      <c r="H1485" s="13" t="s">
        <v>2971</v>
      </c>
      <c r="I1485" s="13" t="str">
        <v>Low Stock</v>
      </c>
      <c r="J1485" s="43"/>
      <c r="AB1485" s="65">
        <v>45922</v>
      </c>
      <c r="AC1485" s="66" t="str">
        <f t="shared" si="22"/>
        <v>OnTime</v>
      </c>
      <c r="AJ1485" s="11" t="s">
        <v>4769</v>
      </c>
      <c r="AK1485" s="8">
        <v>868819.15</v>
      </c>
      <c r="AO1485" s="13">
        <f>(Cleaned_Data!S1485)-((Cleaned_Data!S1485)*10%)</f>
        <v>11.7</v>
      </c>
      <c r="AP1485" s="13" t="str">
        <v>Risk</v>
      </c>
    </row>
    <row r="1486" spans="8:42" x14ac:dyDescent="0.3">
      <c r="H1486" s="13" t="s">
        <v>2723</v>
      </c>
      <c r="I1486" s="13" t="str">
        <v>Low Stock</v>
      </c>
      <c r="J1486" s="43"/>
      <c r="AB1486" s="65">
        <v>45874</v>
      </c>
      <c r="AC1486" s="66" t="str">
        <f t="shared" si="22"/>
        <v>Overdue</v>
      </c>
      <c r="AJ1486" s="11" t="s">
        <v>5606</v>
      </c>
      <c r="AK1486" s="8">
        <v>867387.92999999993</v>
      </c>
      <c r="AO1486" s="13">
        <f>(Cleaned_Data!S1486)-((Cleaned_Data!S1486)*10%)</f>
        <v>9.9</v>
      </c>
      <c r="AP1486" s="13" t="str">
        <v>Risk</v>
      </c>
    </row>
    <row r="1487" spans="8:42" x14ac:dyDescent="0.3">
      <c r="H1487" s="13" t="s">
        <v>2974</v>
      </c>
      <c r="I1487" s="13" t="str">
        <v>In Stock</v>
      </c>
      <c r="J1487" s="43"/>
      <c r="AB1487" s="65">
        <v>45907</v>
      </c>
      <c r="AC1487" s="66" t="str">
        <f t="shared" si="22"/>
        <v>OnTime</v>
      </c>
      <c r="AJ1487" s="11" t="s">
        <v>1353</v>
      </c>
      <c r="AK1487" s="8">
        <v>866168.92999999993</v>
      </c>
      <c r="AO1487" s="13">
        <f>(Cleaned_Data!S1487)-((Cleaned_Data!S1487)*10%)</f>
        <v>115.2</v>
      </c>
      <c r="AP1487" s="13" t="str">
        <v>Safe</v>
      </c>
    </row>
    <row r="1488" spans="8:42" x14ac:dyDescent="0.3">
      <c r="H1488" s="13" t="s">
        <v>2977</v>
      </c>
      <c r="I1488" s="13" t="str">
        <v>In Stock</v>
      </c>
      <c r="J1488" s="43"/>
      <c r="AB1488" s="65">
        <v>45929</v>
      </c>
      <c r="AC1488" s="66" t="str">
        <f t="shared" si="22"/>
        <v>OnTime</v>
      </c>
      <c r="AJ1488" s="11" t="s">
        <v>4171</v>
      </c>
      <c r="AK1488" s="8">
        <v>866096.78</v>
      </c>
      <c r="AO1488" s="13">
        <f>(Cleaned_Data!S1488)-((Cleaned_Data!S1488)*10%)</f>
        <v>97.2</v>
      </c>
      <c r="AP1488" s="13" t="str">
        <v>Safe</v>
      </c>
    </row>
    <row r="1489" spans="8:42" x14ac:dyDescent="0.3">
      <c r="H1489" s="13" t="s">
        <v>1215</v>
      </c>
      <c r="I1489" s="13" t="str">
        <v>In Stock</v>
      </c>
      <c r="J1489" s="43"/>
      <c r="AB1489" s="65">
        <v>45861</v>
      </c>
      <c r="AC1489" s="66" t="str">
        <f t="shared" si="22"/>
        <v>Overdue</v>
      </c>
      <c r="AJ1489" s="11" t="s">
        <v>7603</v>
      </c>
      <c r="AK1489" s="8">
        <v>866025.15999999992</v>
      </c>
      <c r="AO1489" s="13">
        <f>(Cleaned_Data!S1489)-((Cleaned_Data!S1489)*10%)</f>
        <v>158.4</v>
      </c>
      <c r="AP1489" s="13" t="str">
        <v>Safe</v>
      </c>
    </row>
    <row r="1490" spans="8:42" x14ac:dyDescent="0.3">
      <c r="H1490" s="13" t="s">
        <v>1812</v>
      </c>
      <c r="I1490" s="13" t="str">
        <v>Low Stock</v>
      </c>
      <c r="J1490" s="43"/>
      <c r="AB1490" s="65">
        <v>45890</v>
      </c>
      <c r="AC1490" s="66" t="str">
        <f t="shared" si="22"/>
        <v>Overdue</v>
      </c>
      <c r="AJ1490" s="11" t="s">
        <v>2451</v>
      </c>
      <c r="AK1490" s="8">
        <v>865516.79999999993</v>
      </c>
      <c r="AO1490" s="13">
        <f>(Cleaned_Data!S1490)-((Cleaned_Data!S1490)*10%)</f>
        <v>52.2</v>
      </c>
      <c r="AP1490" s="13" t="str">
        <v>Risk</v>
      </c>
    </row>
    <row r="1491" spans="8:42" x14ac:dyDescent="0.3">
      <c r="H1491" s="13" t="s">
        <v>2114</v>
      </c>
      <c r="I1491" s="13" t="str">
        <v>Low Stock</v>
      </c>
      <c r="J1491" s="43"/>
      <c r="AB1491" s="65">
        <v>45853</v>
      </c>
      <c r="AC1491" s="66" t="str">
        <f t="shared" si="22"/>
        <v>Overdue</v>
      </c>
      <c r="AJ1491" s="11" t="s">
        <v>6628</v>
      </c>
      <c r="AK1491" s="8">
        <v>863722.45000000007</v>
      </c>
      <c r="AO1491" s="13">
        <f>(Cleaned_Data!S1491)-((Cleaned_Data!S1491)*10%)</f>
        <v>15.3</v>
      </c>
      <c r="AP1491" s="13" t="str">
        <v>Risk</v>
      </c>
    </row>
    <row r="1492" spans="8:42" x14ac:dyDescent="0.3">
      <c r="H1492" s="13" t="s">
        <v>2982</v>
      </c>
      <c r="I1492" s="13" t="str">
        <v>In Stock</v>
      </c>
      <c r="J1492" s="43"/>
      <c r="AB1492" s="65">
        <v>45930</v>
      </c>
      <c r="AC1492" s="66" t="str">
        <f t="shared" si="22"/>
        <v>OnTime</v>
      </c>
      <c r="AJ1492" s="11" t="s">
        <v>502</v>
      </c>
      <c r="AK1492" s="8">
        <v>862931.87</v>
      </c>
      <c r="AO1492" s="13">
        <f>(Cleaned_Data!S1492)-((Cleaned_Data!S1492)*10%)</f>
        <v>144.9</v>
      </c>
      <c r="AP1492" s="13" t="str">
        <v>Safe</v>
      </c>
    </row>
    <row r="1493" spans="8:42" x14ac:dyDescent="0.3">
      <c r="H1493" s="13" t="s">
        <v>2984</v>
      </c>
      <c r="I1493" s="13" t="str">
        <v>In Stock</v>
      </c>
      <c r="J1493" s="43"/>
      <c r="AB1493" s="65">
        <v>45897</v>
      </c>
      <c r="AC1493" s="66" t="str">
        <f t="shared" si="22"/>
        <v>Overdue</v>
      </c>
      <c r="AJ1493" s="11" t="s">
        <v>6573</v>
      </c>
      <c r="AK1493" s="8">
        <v>862342.65</v>
      </c>
      <c r="AO1493" s="13">
        <f>(Cleaned_Data!S1493)-((Cleaned_Data!S1493)*10%)</f>
        <v>122.4</v>
      </c>
      <c r="AP1493" s="13" t="str">
        <v>Safe</v>
      </c>
    </row>
    <row r="1494" spans="8:42" x14ac:dyDescent="0.3">
      <c r="H1494" s="13" t="s">
        <v>2987</v>
      </c>
      <c r="I1494" s="13" t="str">
        <v>In Stock</v>
      </c>
      <c r="J1494" s="43"/>
      <c r="AB1494" s="65">
        <v>45885</v>
      </c>
      <c r="AC1494" s="66" t="str">
        <f t="shared" si="22"/>
        <v>Overdue</v>
      </c>
      <c r="AJ1494" s="11" t="s">
        <v>4944</v>
      </c>
      <c r="AK1494" s="8">
        <v>862112.16</v>
      </c>
      <c r="AO1494" s="13">
        <f>(Cleaned_Data!S1494)-((Cleaned_Data!S1494)*10%)</f>
        <v>171.9</v>
      </c>
      <c r="AP1494" s="13" t="str">
        <v>Safe</v>
      </c>
    </row>
    <row r="1495" spans="8:42" x14ac:dyDescent="0.3">
      <c r="H1495" s="13" t="s">
        <v>2989</v>
      </c>
      <c r="I1495" s="13" t="str">
        <v>In Stock</v>
      </c>
      <c r="J1495" s="43"/>
      <c r="AB1495" s="65">
        <v>45903</v>
      </c>
      <c r="AC1495" s="66" t="str">
        <f t="shared" si="22"/>
        <v>OnTime</v>
      </c>
      <c r="AJ1495" s="11" t="s">
        <v>486</v>
      </c>
      <c r="AK1495" s="8">
        <v>861395.04</v>
      </c>
      <c r="AO1495" s="13">
        <f>(Cleaned_Data!S1495)-((Cleaned_Data!S1495)*10%)</f>
        <v>134.1</v>
      </c>
      <c r="AP1495" s="13" t="str">
        <v>Safe</v>
      </c>
    </row>
    <row r="1496" spans="8:42" x14ac:dyDescent="0.3">
      <c r="H1496" s="13" t="s">
        <v>104</v>
      </c>
      <c r="I1496" s="13" t="str">
        <v>In Stock</v>
      </c>
      <c r="J1496" s="43"/>
      <c r="AB1496" s="65">
        <v>45922</v>
      </c>
      <c r="AC1496" s="66" t="str">
        <f t="shared" si="22"/>
        <v>OnTime</v>
      </c>
      <c r="AJ1496" s="11" t="s">
        <v>1583</v>
      </c>
      <c r="AK1496" s="8">
        <v>861089.18</v>
      </c>
      <c r="AO1496" s="13">
        <f>(Cleaned_Data!S1496)-((Cleaned_Data!S1496)*10%)</f>
        <v>111.6</v>
      </c>
      <c r="AP1496" s="13" t="str">
        <v>Safe</v>
      </c>
    </row>
    <row r="1497" spans="8:42" x14ac:dyDescent="0.3">
      <c r="H1497" s="13" t="s">
        <v>2993</v>
      </c>
      <c r="I1497" s="13" t="str">
        <v>In Stock</v>
      </c>
      <c r="J1497" s="43"/>
      <c r="AB1497" s="65">
        <v>45897</v>
      </c>
      <c r="AC1497" s="66" t="str">
        <f t="shared" si="22"/>
        <v>Overdue</v>
      </c>
      <c r="AJ1497" s="11" t="s">
        <v>5438</v>
      </c>
      <c r="AK1497" s="8">
        <v>860992.08000000007</v>
      </c>
      <c r="AO1497" s="13">
        <f>(Cleaned_Data!S1497)-((Cleaned_Data!S1497)*10%)</f>
        <v>78.3</v>
      </c>
      <c r="AP1497" s="13" t="str">
        <v>Safe</v>
      </c>
    </row>
    <row r="1498" spans="8:42" x14ac:dyDescent="0.3">
      <c r="H1498" s="13" t="s">
        <v>2995</v>
      </c>
      <c r="I1498" s="13" t="str">
        <v>In Stock</v>
      </c>
      <c r="J1498" s="43"/>
      <c r="AB1498" s="65">
        <v>45880</v>
      </c>
      <c r="AC1498" s="66" t="str">
        <f t="shared" si="22"/>
        <v>Overdue</v>
      </c>
      <c r="AJ1498" s="11" t="s">
        <v>6004</v>
      </c>
      <c r="AK1498" s="8">
        <v>858115.79999999993</v>
      </c>
      <c r="AO1498" s="13">
        <f>(Cleaned_Data!S1498)-((Cleaned_Data!S1498)*10%)</f>
        <v>125.1</v>
      </c>
      <c r="AP1498" s="13" t="str">
        <v>Safe</v>
      </c>
    </row>
    <row r="1499" spans="8:42" x14ac:dyDescent="0.3">
      <c r="H1499" s="13" t="s">
        <v>2997</v>
      </c>
      <c r="I1499" s="13" t="str">
        <v>In Stock</v>
      </c>
      <c r="J1499" s="43"/>
      <c r="AB1499" s="65">
        <v>45911</v>
      </c>
      <c r="AC1499" s="66" t="str">
        <f t="shared" si="22"/>
        <v>OnTime</v>
      </c>
      <c r="AJ1499" s="11" t="s">
        <v>2623</v>
      </c>
      <c r="AK1499" s="8">
        <v>855578.70000000007</v>
      </c>
      <c r="AO1499" s="13">
        <f>(Cleaned_Data!S1499)-((Cleaned_Data!S1499)*10%)</f>
        <v>125.1</v>
      </c>
      <c r="AP1499" s="13" t="str">
        <v>Safe</v>
      </c>
    </row>
    <row r="1500" spans="8:42" x14ac:dyDescent="0.3">
      <c r="H1500" s="13" t="s">
        <v>2999</v>
      </c>
      <c r="I1500" s="13" t="str">
        <v>In Stock</v>
      </c>
      <c r="J1500" s="43"/>
      <c r="AB1500" s="65">
        <v>45853</v>
      </c>
      <c r="AC1500" s="66" t="str">
        <f t="shared" si="22"/>
        <v>Overdue</v>
      </c>
      <c r="AJ1500" s="11" t="s">
        <v>6440</v>
      </c>
      <c r="AK1500" s="8">
        <v>853563.6</v>
      </c>
      <c r="AO1500" s="13">
        <f>(Cleaned_Data!S1500)-((Cleaned_Data!S1500)*10%)</f>
        <v>96.3</v>
      </c>
      <c r="AP1500" s="13" t="str">
        <v>Safe</v>
      </c>
    </row>
    <row r="1501" spans="8:42" x14ac:dyDescent="0.3">
      <c r="H1501" s="13" t="s">
        <v>3001</v>
      </c>
      <c r="I1501" s="13" t="str">
        <v>Low Stock</v>
      </c>
      <c r="J1501" s="43"/>
      <c r="AB1501" s="65">
        <v>45884</v>
      </c>
      <c r="AC1501" s="66" t="str">
        <f t="shared" si="22"/>
        <v>Overdue</v>
      </c>
      <c r="AJ1501" s="11" t="s">
        <v>5872</v>
      </c>
      <c r="AK1501" s="8">
        <v>852298.1</v>
      </c>
      <c r="AO1501" s="13">
        <f>(Cleaned_Data!S1501)-((Cleaned_Data!S1501)*10%)</f>
        <v>39.6</v>
      </c>
      <c r="AP1501" s="13" t="str">
        <v>Risk</v>
      </c>
    </row>
    <row r="1502" spans="8:42" x14ac:dyDescent="0.3">
      <c r="H1502" s="13" t="s">
        <v>895</v>
      </c>
      <c r="I1502" s="13" t="str">
        <v>In Stock</v>
      </c>
      <c r="J1502" s="43"/>
      <c r="AB1502" s="65">
        <v>45939</v>
      </c>
      <c r="AC1502" s="66" t="str">
        <f t="shared" si="22"/>
        <v>OnTime</v>
      </c>
      <c r="AJ1502" s="11" t="s">
        <v>889</v>
      </c>
      <c r="AK1502" s="8">
        <v>851949.28</v>
      </c>
      <c r="AO1502" s="13">
        <f>(Cleaned_Data!S1502)-((Cleaned_Data!S1502)*10%)</f>
        <v>38.700000000000003</v>
      </c>
      <c r="AP1502" s="13" t="str">
        <v>Safe</v>
      </c>
    </row>
    <row r="1503" spans="8:42" x14ac:dyDescent="0.3">
      <c r="H1503" s="13" t="s">
        <v>3005</v>
      </c>
      <c r="I1503" s="13" t="str">
        <v>In Stock</v>
      </c>
      <c r="J1503" s="43"/>
      <c r="AB1503" s="65">
        <v>45858</v>
      </c>
      <c r="AC1503" s="66" t="str">
        <f t="shared" si="22"/>
        <v>Overdue</v>
      </c>
      <c r="AJ1503" s="11" t="s">
        <v>4911</v>
      </c>
      <c r="AK1503" s="8">
        <v>851832.52</v>
      </c>
      <c r="AO1503" s="13">
        <f>(Cleaned_Data!S1503)-((Cleaned_Data!S1503)*10%)</f>
        <v>90</v>
      </c>
      <c r="AP1503" s="13" t="str">
        <v>Safe</v>
      </c>
    </row>
    <row r="1504" spans="8:42" x14ac:dyDescent="0.3">
      <c r="H1504" s="13" t="s">
        <v>2596</v>
      </c>
      <c r="I1504" s="13" t="str">
        <v>Low Stock</v>
      </c>
      <c r="J1504" s="43"/>
      <c r="AB1504" s="65">
        <v>45898</v>
      </c>
      <c r="AC1504" s="66" t="str">
        <f t="shared" si="22"/>
        <v>Overdue</v>
      </c>
      <c r="AJ1504" s="11" t="s">
        <v>3336</v>
      </c>
      <c r="AK1504" s="8">
        <v>850000.98</v>
      </c>
      <c r="AO1504" s="13">
        <f>(Cleaned_Data!S1504)-((Cleaned_Data!S1504)*10%)</f>
        <v>76.5</v>
      </c>
      <c r="AP1504" s="13" t="str">
        <v>Risk</v>
      </c>
    </row>
    <row r="1505" spans="8:42" x14ac:dyDescent="0.3">
      <c r="H1505" s="13" t="s">
        <v>3008</v>
      </c>
      <c r="I1505" s="13" t="str">
        <v>In Stock</v>
      </c>
      <c r="J1505" s="43"/>
      <c r="AB1505" s="65">
        <v>45929</v>
      </c>
      <c r="AC1505" s="66" t="str">
        <f t="shared" si="22"/>
        <v>OnTime</v>
      </c>
      <c r="AJ1505" s="11" t="s">
        <v>5204</v>
      </c>
      <c r="AK1505" s="8">
        <v>847161.34</v>
      </c>
      <c r="AO1505" s="13">
        <f>(Cleaned_Data!S1505)-((Cleaned_Data!S1505)*10%)</f>
        <v>67.5</v>
      </c>
      <c r="AP1505" s="13" t="str">
        <v>Safe</v>
      </c>
    </row>
    <row r="1506" spans="8:42" x14ac:dyDescent="0.3">
      <c r="H1506" s="13" t="s">
        <v>2633</v>
      </c>
      <c r="I1506" s="13" t="str">
        <v>In Stock</v>
      </c>
      <c r="J1506" s="43"/>
      <c r="AB1506" s="65">
        <v>45853</v>
      </c>
      <c r="AC1506" s="66" t="str">
        <f t="shared" si="22"/>
        <v>Overdue</v>
      </c>
      <c r="AJ1506" s="11" t="s">
        <v>5069</v>
      </c>
      <c r="AK1506" s="8">
        <v>843367.6</v>
      </c>
      <c r="AO1506" s="13">
        <f>(Cleaned_Data!S1506)-((Cleaned_Data!S1506)*10%)</f>
        <v>58.5</v>
      </c>
      <c r="AP1506" s="13" t="str">
        <v>Safe</v>
      </c>
    </row>
    <row r="1507" spans="8:42" x14ac:dyDescent="0.3">
      <c r="H1507" s="13" t="s">
        <v>460</v>
      </c>
      <c r="I1507" s="13" t="str">
        <v>Low Stock</v>
      </c>
      <c r="J1507" s="43"/>
      <c r="AB1507" s="65">
        <v>45941</v>
      </c>
      <c r="AC1507" s="66" t="str">
        <f t="shared" si="22"/>
        <v>OnTime</v>
      </c>
      <c r="AJ1507" s="11" t="s">
        <v>1215</v>
      </c>
      <c r="AK1507" s="8">
        <v>837430.88</v>
      </c>
      <c r="AO1507" s="13">
        <f>(Cleaned_Data!S1507)-((Cleaned_Data!S1507)*10%)</f>
        <v>14.4</v>
      </c>
      <c r="AP1507" s="13" t="str">
        <v>Risk</v>
      </c>
    </row>
    <row r="1508" spans="8:42" x14ac:dyDescent="0.3">
      <c r="H1508" s="13" t="s">
        <v>3012</v>
      </c>
      <c r="I1508" s="13" t="str">
        <v>In Stock</v>
      </c>
      <c r="J1508" s="43"/>
      <c r="AB1508" s="65">
        <v>45872</v>
      </c>
      <c r="AC1508" s="66" t="str">
        <f t="shared" si="22"/>
        <v>Overdue</v>
      </c>
      <c r="AJ1508" s="11" t="s">
        <v>7161</v>
      </c>
      <c r="AK1508" s="8">
        <v>836783.59</v>
      </c>
      <c r="AO1508" s="13">
        <f>(Cleaned_Data!S1508)-((Cleaned_Data!S1508)*10%)</f>
        <v>122.4</v>
      </c>
      <c r="AP1508" s="13" t="str">
        <v>Safe</v>
      </c>
    </row>
    <row r="1509" spans="8:42" x14ac:dyDescent="0.3">
      <c r="H1509" s="13" t="s">
        <v>3015</v>
      </c>
      <c r="I1509" s="13" t="str">
        <v>In Stock</v>
      </c>
      <c r="J1509" s="43"/>
      <c r="AB1509" s="65">
        <v>45881</v>
      </c>
      <c r="AC1509" s="66" t="str">
        <f t="shared" si="22"/>
        <v>Overdue</v>
      </c>
      <c r="AJ1509" s="11" t="s">
        <v>6114</v>
      </c>
      <c r="AK1509" s="8">
        <v>836157.33</v>
      </c>
      <c r="AO1509" s="13">
        <f>(Cleaned_Data!S1509)-((Cleaned_Data!S1509)*10%)</f>
        <v>60.3</v>
      </c>
      <c r="AP1509" s="13" t="str">
        <v>Safe</v>
      </c>
    </row>
    <row r="1510" spans="8:42" x14ac:dyDescent="0.3">
      <c r="H1510" s="13" t="s">
        <v>1959</v>
      </c>
      <c r="I1510" s="13" t="str">
        <v>In Stock</v>
      </c>
      <c r="J1510" s="43"/>
      <c r="AB1510" s="65">
        <v>45878</v>
      </c>
      <c r="AC1510" s="66" t="str">
        <f t="shared" si="22"/>
        <v>Overdue</v>
      </c>
      <c r="AJ1510" s="11" t="s">
        <v>7577</v>
      </c>
      <c r="AK1510" s="8">
        <v>835910.25</v>
      </c>
      <c r="AO1510" s="13">
        <f>(Cleaned_Data!S1510)-((Cleaned_Data!S1510)*10%)</f>
        <v>96.3</v>
      </c>
      <c r="AP1510" s="13" t="str">
        <v>Safe</v>
      </c>
    </row>
    <row r="1511" spans="8:42" x14ac:dyDescent="0.3">
      <c r="H1511" s="13" t="s">
        <v>3018</v>
      </c>
      <c r="I1511" s="13" t="str">
        <v>In Stock</v>
      </c>
      <c r="J1511" s="43"/>
      <c r="AB1511" s="65">
        <v>45874</v>
      </c>
      <c r="AC1511" s="66" t="str">
        <f t="shared" si="22"/>
        <v>Overdue</v>
      </c>
      <c r="AJ1511" s="11" t="s">
        <v>2943</v>
      </c>
      <c r="AK1511" s="8">
        <v>833775.36</v>
      </c>
      <c r="AO1511" s="13">
        <f>(Cleaned_Data!S1511)-((Cleaned_Data!S1511)*10%)</f>
        <v>126</v>
      </c>
      <c r="AP1511" s="13" t="str">
        <v>Safe</v>
      </c>
    </row>
    <row r="1512" spans="8:42" x14ac:dyDescent="0.3">
      <c r="H1512" s="13" t="s">
        <v>1114</v>
      </c>
      <c r="I1512" s="13" t="str">
        <v>In Stock</v>
      </c>
      <c r="J1512" s="43"/>
      <c r="AB1512" s="65">
        <v>45940</v>
      </c>
      <c r="AC1512" s="66" t="str">
        <f t="shared" si="22"/>
        <v>OnTime</v>
      </c>
      <c r="AJ1512" s="11" t="s">
        <v>1901</v>
      </c>
      <c r="AK1512" s="8">
        <v>833627.70000000007</v>
      </c>
      <c r="AO1512" s="13">
        <f>(Cleaned_Data!S1512)-((Cleaned_Data!S1512)*10%)</f>
        <v>88.2</v>
      </c>
      <c r="AP1512" s="13" t="str">
        <v>Safe</v>
      </c>
    </row>
    <row r="1513" spans="8:42" x14ac:dyDescent="0.3">
      <c r="H1513" s="13" t="s">
        <v>3021</v>
      </c>
      <c r="I1513" s="13" t="str">
        <v>Low Stock</v>
      </c>
      <c r="J1513" s="43"/>
      <c r="AB1513" s="65">
        <v>45923</v>
      </c>
      <c r="AC1513" s="66" t="str">
        <f t="shared" si="22"/>
        <v>OnTime</v>
      </c>
      <c r="AJ1513" s="11" t="s">
        <v>546</v>
      </c>
      <c r="AK1513" s="8">
        <v>831812.17999999993</v>
      </c>
      <c r="AO1513" s="13">
        <f>(Cleaned_Data!S1513)-((Cleaned_Data!S1513)*10%)</f>
        <v>45.9</v>
      </c>
      <c r="AP1513" s="13" t="str">
        <v>Risk</v>
      </c>
    </row>
    <row r="1514" spans="8:42" x14ac:dyDescent="0.3">
      <c r="H1514" s="13" t="s">
        <v>2036</v>
      </c>
      <c r="I1514" s="13" t="str">
        <v>In Stock</v>
      </c>
      <c r="J1514" s="43"/>
      <c r="AB1514" s="65">
        <v>45927</v>
      </c>
      <c r="AC1514" s="66" t="str">
        <f t="shared" si="22"/>
        <v>OnTime</v>
      </c>
      <c r="AJ1514" s="11" t="s">
        <v>6316</v>
      </c>
      <c r="AK1514" s="8">
        <v>828168</v>
      </c>
      <c r="AO1514" s="13">
        <f>(Cleaned_Data!S1514)-((Cleaned_Data!S1514)*10%)</f>
        <v>99</v>
      </c>
      <c r="AP1514" s="13" t="str">
        <v>Safe</v>
      </c>
    </row>
    <row r="1515" spans="8:42" x14ac:dyDescent="0.3">
      <c r="H1515" s="13" t="s">
        <v>3024</v>
      </c>
      <c r="I1515" s="13" t="str">
        <v>In Stock</v>
      </c>
      <c r="J1515" s="43"/>
      <c r="AB1515" s="65">
        <v>45865</v>
      </c>
      <c r="AC1515" s="66" t="str">
        <f t="shared" si="22"/>
        <v>Overdue</v>
      </c>
      <c r="AJ1515" s="11" t="s">
        <v>4899</v>
      </c>
      <c r="AK1515" s="8">
        <v>824618.22</v>
      </c>
      <c r="AO1515" s="13">
        <f>(Cleaned_Data!S1515)-((Cleaned_Data!S1515)*10%)</f>
        <v>61.2</v>
      </c>
      <c r="AP1515" s="13" t="str">
        <v>Safe</v>
      </c>
    </row>
    <row r="1516" spans="8:42" x14ac:dyDescent="0.3">
      <c r="H1516" s="13" t="s">
        <v>6493</v>
      </c>
      <c r="I1516" s="13" t="str">
        <v>Low Stock</v>
      </c>
      <c r="J1516" s="43"/>
      <c r="AB1516" s="65">
        <v>45927</v>
      </c>
      <c r="AC1516" s="66" t="str">
        <f t="shared" si="22"/>
        <v>OnTime</v>
      </c>
      <c r="AJ1516" s="11" t="s">
        <v>977</v>
      </c>
      <c r="AK1516" s="8">
        <v>823648.65999999992</v>
      </c>
      <c r="AO1516" s="13">
        <f>(Cleaned_Data!S1516)-((Cleaned_Data!S1516)*10%)</f>
        <v>0</v>
      </c>
      <c r="AP1516" s="13" t="str">
        <v>Risk</v>
      </c>
    </row>
    <row r="1517" spans="8:42" x14ac:dyDescent="0.3">
      <c r="H1517" s="13" t="s">
        <v>3029</v>
      </c>
      <c r="I1517" s="13" t="str">
        <v>In Stock</v>
      </c>
      <c r="J1517" s="43"/>
      <c r="AB1517" s="65">
        <v>45892</v>
      </c>
      <c r="AC1517" s="66" t="str">
        <f t="shared" si="22"/>
        <v>Overdue</v>
      </c>
      <c r="AJ1517" s="11" t="s">
        <v>6388</v>
      </c>
      <c r="AK1517" s="8">
        <v>821177.89999999991</v>
      </c>
      <c r="AO1517" s="13">
        <f>(Cleaned_Data!S1517)-((Cleaned_Data!S1517)*10%)</f>
        <v>154.80000000000001</v>
      </c>
      <c r="AP1517" s="13" t="str">
        <v>Safe</v>
      </c>
    </row>
    <row r="1518" spans="8:42" x14ac:dyDescent="0.3">
      <c r="H1518" s="13" t="s">
        <v>3031</v>
      </c>
      <c r="I1518" s="13" t="str">
        <v>Low Stock</v>
      </c>
      <c r="J1518" s="43"/>
      <c r="AB1518" s="65">
        <v>45913</v>
      </c>
      <c r="AC1518" s="66" t="str">
        <f t="shared" si="22"/>
        <v>OnTime</v>
      </c>
      <c r="AJ1518" s="11" t="s">
        <v>1895</v>
      </c>
      <c r="AK1518" s="8">
        <v>819772</v>
      </c>
      <c r="AO1518" s="13">
        <f>(Cleaned_Data!S1518)-((Cleaned_Data!S1518)*10%)</f>
        <v>9</v>
      </c>
      <c r="AP1518" s="13" t="str">
        <v>Risk</v>
      </c>
    </row>
    <row r="1519" spans="8:42" x14ac:dyDescent="0.3">
      <c r="H1519" s="13" t="s">
        <v>3033</v>
      </c>
      <c r="I1519" s="13" t="str">
        <v>In Stock</v>
      </c>
      <c r="J1519" s="43"/>
      <c r="AB1519" s="65">
        <v>45935</v>
      </c>
      <c r="AC1519" s="66" t="str">
        <f t="shared" si="22"/>
        <v>OnTime</v>
      </c>
      <c r="AJ1519" s="11" t="s">
        <v>7483</v>
      </c>
      <c r="AK1519" s="8">
        <v>818331.65999999992</v>
      </c>
      <c r="AO1519" s="13">
        <f>(Cleaned_Data!S1519)-((Cleaned_Data!S1519)*10%)</f>
        <v>103.5</v>
      </c>
      <c r="AP1519" s="13" t="str">
        <v>Safe</v>
      </c>
    </row>
    <row r="1520" spans="8:42" x14ac:dyDescent="0.3">
      <c r="H1520" s="13" t="s">
        <v>3035</v>
      </c>
      <c r="I1520" s="13" t="str">
        <v>Low Stock</v>
      </c>
      <c r="J1520" s="43"/>
      <c r="AB1520" s="65">
        <v>45904</v>
      </c>
      <c r="AC1520" s="66" t="str">
        <f t="shared" si="22"/>
        <v>OnTime</v>
      </c>
      <c r="AJ1520" s="11" t="s">
        <v>4128</v>
      </c>
      <c r="AK1520" s="8">
        <v>817247.46</v>
      </c>
      <c r="AO1520" s="13">
        <f>(Cleaned_Data!S1520)-((Cleaned_Data!S1520)*10%)</f>
        <v>0</v>
      </c>
      <c r="AP1520" s="13" t="str">
        <v>Risk</v>
      </c>
    </row>
    <row r="1521" spans="8:42" x14ac:dyDescent="0.3">
      <c r="H1521" s="13" t="s">
        <v>3037</v>
      </c>
      <c r="I1521" s="13" t="str">
        <v>Low Stock</v>
      </c>
      <c r="J1521" s="43"/>
      <c r="AB1521" s="65">
        <v>45881</v>
      </c>
      <c r="AC1521" s="66" t="str">
        <f t="shared" si="22"/>
        <v>Overdue</v>
      </c>
      <c r="AJ1521" s="11" t="s">
        <v>2631</v>
      </c>
      <c r="AK1521" s="8">
        <v>815818.14</v>
      </c>
      <c r="AO1521" s="13">
        <f>(Cleaned_Data!S1521)-((Cleaned_Data!S1521)*10%)</f>
        <v>36</v>
      </c>
      <c r="AP1521" s="13" t="str">
        <v>Risk</v>
      </c>
    </row>
    <row r="1522" spans="8:42" x14ac:dyDescent="0.3">
      <c r="H1522" s="13" t="s">
        <v>3040</v>
      </c>
      <c r="I1522" s="13" t="str">
        <v>In Stock</v>
      </c>
      <c r="J1522" s="43"/>
      <c r="AB1522" s="65">
        <v>45881</v>
      </c>
      <c r="AC1522" s="66" t="str">
        <f t="shared" si="22"/>
        <v>Overdue</v>
      </c>
      <c r="AJ1522" s="11" t="s">
        <v>5143</v>
      </c>
      <c r="AK1522" s="8">
        <v>815225.39999999991</v>
      </c>
      <c r="AO1522" s="13">
        <f>(Cleaned_Data!S1522)-((Cleaned_Data!S1522)*10%)</f>
        <v>135</v>
      </c>
      <c r="AP1522" s="13" t="str">
        <v>Safe</v>
      </c>
    </row>
    <row r="1523" spans="8:42" x14ac:dyDescent="0.3">
      <c r="H1523" s="13" t="s">
        <v>3042</v>
      </c>
      <c r="I1523" s="13" t="str">
        <v>Low Stock</v>
      </c>
      <c r="J1523" s="43"/>
      <c r="AB1523" s="65">
        <v>45862</v>
      </c>
      <c r="AC1523" s="66" t="str">
        <f t="shared" si="22"/>
        <v>Overdue</v>
      </c>
      <c r="AJ1523" s="11" t="s">
        <v>278</v>
      </c>
      <c r="AK1523" s="8">
        <v>813116.72</v>
      </c>
      <c r="AO1523" s="13">
        <f>(Cleaned_Data!S1523)-((Cleaned_Data!S1523)*10%)</f>
        <v>74.7</v>
      </c>
      <c r="AP1523" s="13" t="str">
        <v>Risk</v>
      </c>
    </row>
    <row r="1524" spans="8:42" x14ac:dyDescent="0.3">
      <c r="H1524" s="13" t="s">
        <v>3044</v>
      </c>
      <c r="I1524" s="13" t="str">
        <v>In Stock</v>
      </c>
      <c r="J1524" s="43"/>
      <c r="AB1524" s="65">
        <v>45919</v>
      </c>
      <c r="AC1524" s="66" t="str">
        <f t="shared" si="22"/>
        <v>OnTime</v>
      </c>
      <c r="AJ1524" s="11" t="s">
        <v>3998</v>
      </c>
      <c r="AK1524" s="8">
        <v>811378.78</v>
      </c>
      <c r="AO1524" s="13">
        <f>(Cleaned_Data!S1524)-((Cleaned_Data!S1524)*10%)</f>
        <v>63.9</v>
      </c>
      <c r="AP1524" s="13" t="str">
        <v>Safe</v>
      </c>
    </row>
    <row r="1525" spans="8:42" x14ac:dyDescent="0.3">
      <c r="H1525" s="13" t="s">
        <v>3046</v>
      </c>
      <c r="I1525" s="13" t="str">
        <v>Low Stock</v>
      </c>
      <c r="J1525" s="43"/>
      <c r="AB1525" s="65">
        <v>45911</v>
      </c>
      <c r="AC1525" s="66" t="str">
        <f t="shared" si="22"/>
        <v>OnTime</v>
      </c>
      <c r="AJ1525" s="11" t="s">
        <v>3031</v>
      </c>
      <c r="AK1525" s="8">
        <v>811252</v>
      </c>
      <c r="AO1525" s="13">
        <f>(Cleaned_Data!S1525)-((Cleaned_Data!S1525)*10%)</f>
        <v>18.899999999999999</v>
      </c>
      <c r="AP1525" s="13" t="str">
        <v>Risk</v>
      </c>
    </row>
    <row r="1526" spans="8:42" x14ac:dyDescent="0.3">
      <c r="H1526" s="13" t="s">
        <v>3048</v>
      </c>
      <c r="I1526" s="13" t="str">
        <v>In Stock</v>
      </c>
      <c r="J1526" s="43"/>
      <c r="AB1526" s="65">
        <v>45886</v>
      </c>
      <c r="AC1526" s="66" t="str">
        <f t="shared" si="22"/>
        <v>Overdue</v>
      </c>
      <c r="AJ1526" s="11" t="s">
        <v>5771</v>
      </c>
      <c r="AK1526" s="8">
        <v>808986.49999999988</v>
      </c>
      <c r="AO1526" s="13">
        <f>(Cleaned_Data!S1526)-((Cleaned_Data!S1526)*10%)</f>
        <v>105.3</v>
      </c>
      <c r="AP1526" s="13" t="str">
        <v>Safe</v>
      </c>
    </row>
    <row r="1527" spans="8:42" x14ac:dyDescent="0.3">
      <c r="H1527" s="13" t="s">
        <v>3051</v>
      </c>
      <c r="I1527" s="13" t="str">
        <v>Low Stock</v>
      </c>
      <c r="J1527" s="43"/>
      <c r="AB1527" s="65">
        <v>45879</v>
      </c>
      <c r="AC1527" s="66" t="str">
        <f t="shared" si="22"/>
        <v>Overdue</v>
      </c>
      <c r="AJ1527" s="11" t="s">
        <v>5113</v>
      </c>
      <c r="AK1527" s="8">
        <v>807892.79999999993</v>
      </c>
      <c r="AO1527" s="13">
        <f>(Cleaned_Data!S1527)-((Cleaned_Data!S1527)*10%)</f>
        <v>13.5</v>
      </c>
      <c r="AP1527" s="13" t="str">
        <v>Risk</v>
      </c>
    </row>
    <row r="1528" spans="8:42" x14ac:dyDescent="0.3">
      <c r="H1528" s="13" t="s">
        <v>3053</v>
      </c>
      <c r="I1528" s="13" t="str">
        <v>In Stock</v>
      </c>
      <c r="J1528" s="43"/>
      <c r="AB1528" s="65">
        <v>45875</v>
      </c>
      <c r="AC1528" s="66" t="str">
        <f t="shared" si="22"/>
        <v>Overdue</v>
      </c>
      <c r="AJ1528" s="11" t="s">
        <v>570</v>
      </c>
      <c r="AK1528" s="8">
        <v>805744.24</v>
      </c>
      <c r="AO1528" s="13">
        <f>(Cleaned_Data!S1528)-((Cleaned_Data!S1528)*10%)</f>
        <v>139.5</v>
      </c>
      <c r="AP1528" s="13" t="str">
        <v>Safe</v>
      </c>
    </row>
    <row r="1529" spans="8:42" x14ac:dyDescent="0.3">
      <c r="H1529" s="13" t="s">
        <v>3055</v>
      </c>
      <c r="I1529" s="13" t="str">
        <v>Low Stock</v>
      </c>
      <c r="J1529" s="43"/>
      <c r="AB1529" s="65">
        <v>45892</v>
      </c>
      <c r="AC1529" s="66" t="str">
        <f t="shared" si="22"/>
        <v>Overdue</v>
      </c>
      <c r="AJ1529" s="11" t="s">
        <v>1675</v>
      </c>
      <c r="AK1529" s="8">
        <v>803129.85</v>
      </c>
      <c r="AO1529" s="13">
        <f>(Cleaned_Data!S1529)-((Cleaned_Data!S1529)*10%)</f>
        <v>52.2</v>
      </c>
      <c r="AP1529" s="13" t="str">
        <v>Risk</v>
      </c>
    </row>
    <row r="1530" spans="8:42" x14ac:dyDescent="0.3">
      <c r="H1530" s="13" t="s">
        <v>3057</v>
      </c>
      <c r="I1530" s="13" t="str">
        <v>In Stock</v>
      </c>
      <c r="J1530" s="43"/>
      <c r="AB1530" s="65">
        <v>45853</v>
      </c>
      <c r="AC1530" s="66" t="str">
        <f t="shared" si="22"/>
        <v>Overdue</v>
      </c>
      <c r="AJ1530" s="11" t="s">
        <v>3804</v>
      </c>
      <c r="AK1530" s="8">
        <v>800066.67</v>
      </c>
      <c r="AO1530" s="13">
        <f>(Cleaned_Data!S1530)-((Cleaned_Data!S1530)*10%)</f>
        <v>39.6</v>
      </c>
      <c r="AP1530" s="13" t="str">
        <v>Safe</v>
      </c>
    </row>
    <row r="1531" spans="8:42" x14ac:dyDescent="0.3">
      <c r="H1531" s="13" t="s">
        <v>3059</v>
      </c>
      <c r="I1531" s="13" t="str">
        <v>In Stock</v>
      </c>
      <c r="J1531" s="43"/>
      <c r="AB1531" s="65">
        <v>45906</v>
      </c>
      <c r="AC1531" s="66" t="str">
        <f t="shared" si="22"/>
        <v>OnTime</v>
      </c>
      <c r="AJ1531" s="11" t="s">
        <v>3698</v>
      </c>
      <c r="AK1531" s="8">
        <v>797049.36</v>
      </c>
      <c r="AO1531" s="13">
        <f>(Cleaned_Data!S1531)-((Cleaned_Data!S1531)*10%)</f>
        <v>51.3</v>
      </c>
      <c r="AP1531" s="13" t="str">
        <v>Safe</v>
      </c>
    </row>
    <row r="1532" spans="8:42" x14ac:dyDescent="0.3">
      <c r="H1532" s="13" t="s">
        <v>295</v>
      </c>
      <c r="I1532" s="13" t="str">
        <v>In Stock</v>
      </c>
      <c r="J1532" s="43"/>
      <c r="AB1532" s="65">
        <v>45857</v>
      </c>
      <c r="AC1532" s="66" t="str">
        <f t="shared" si="22"/>
        <v>Overdue</v>
      </c>
      <c r="AJ1532" s="11" t="s">
        <v>2425</v>
      </c>
      <c r="AK1532" s="8">
        <v>796811.91</v>
      </c>
      <c r="AO1532" s="13">
        <f>(Cleaned_Data!S1532)-((Cleaned_Data!S1532)*10%)</f>
        <v>167.4</v>
      </c>
      <c r="AP1532" s="13" t="str">
        <v>Safe</v>
      </c>
    </row>
    <row r="1533" spans="8:42" x14ac:dyDescent="0.3">
      <c r="H1533" s="13" t="s">
        <v>1904</v>
      </c>
      <c r="I1533" s="13" t="str">
        <v>In Stock</v>
      </c>
      <c r="J1533" s="43"/>
      <c r="AB1533" s="65">
        <v>45853</v>
      </c>
      <c r="AC1533" s="66" t="str">
        <f t="shared" si="22"/>
        <v>Overdue</v>
      </c>
      <c r="AJ1533" s="11" t="s">
        <v>3719</v>
      </c>
      <c r="AK1533" s="8">
        <v>795692.70000000007</v>
      </c>
      <c r="AO1533" s="13">
        <f>(Cleaned_Data!S1533)-((Cleaned_Data!S1533)*10%)</f>
        <v>131.4</v>
      </c>
      <c r="AP1533" s="13" t="str">
        <v>Safe</v>
      </c>
    </row>
    <row r="1534" spans="8:42" x14ac:dyDescent="0.3">
      <c r="H1534" s="13" t="s">
        <v>3064</v>
      </c>
      <c r="I1534" s="13" t="str">
        <v>In Stock</v>
      </c>
      <c r="J1534" s="43"/>
      <c r="AB1534" s="65">
        <v>45937</v>
      </c>
      <c r="AC1534" s="66" t="str">
        <f t="shared" si="22"/>
        <v>OnTime</v>
      </c>
      <c r="AJ1534" s="11" t="s">
        <v>6099</v>
      </c>
      <c r="AK1534" s="8">
        <v>794606.22</v>
      </c>
      <c r="AO1534" s="13">
        <f>(Cleaned_Data!S1534)-((Cleaned_Data!S1534)*10%)</f>
        <v>160.19999999999999</v>
      </c>
      <c r="AP1534" s="13" t="str">
        <v>Safe</v>
      </c>
    </row>
    <row r="1535" spans="8:42" x14ac:dyDescent="0.3">
      <c r="H1535" s="13" t="s">
        <v>1938</v>
      </c>
      <c r="I1535" s="13" t="str">
        <v>In Stock</v>
      </c>
      <c r="J1535" s="43"/>
      <c r="AB1535" s="65">
        <v>45911</v>
      </c>
      <c r="AC1535" s="66" t="str">
        <f t="shared" si="22"/>
        <v>OnTime</v>
      </c>
      <c r="AJ1535" s="11" t="s">
        <v>6129</v>
      </c>
      <c r="AK1535" s="8">
        <v>794462.71</v>
      </c>
      <c r="AO1535" s="13">
        <f>(Cleaned_Data!S1535)-((Cleaned_Data!S1535)*10%)</f>
        <v>90.9</v>
      </c>
      <c r="AP1535" s="13" t="str">
        <v>Safe</v>
      </c>
    </row>
    <row r="1536" spans="8:42" x14ac:dyDescent="0.3">
      <c r="H1536" s="13" t="s">
        <v>2560</v>
      </c>
      <c r="I1536" s="13" t="str">
        <v>In Stock</v>
      </c>
      <c r="J1536" s="43"/>
      <c r="AB1536" s="65">
        <v>45928</v>
      </c>
      <c r="AC1536" s="66" t="str">
        <f t="shared" si="22"/>
        <v>OnTime</v>
      </c>
      <c r="AJ1536" s="11" t="s">
        <v>2493</v>
      </c>
      <c r="AK1536" s="8">
        <v>792477.17999999993</v>
      </c>
      <c r="AO1536" s="13">
        <f>(Cleaned_Data!S1536)-((Cleaned_Data!S1536)*10%)</f>
        <v>99</v>
      </c>
      <c r="AP1536" s="13" t="str">
        <v>Safe</v>
      </c>
    </row>
    <row r="1537" spans="8:42" x14ac:dyDescent="0.3">
      <c r="H1537" s="13" t="s">
        <v>3071</v>
      </c>
      <c r="I1537" s="13" t="str">
        <v>Low Stock</v>
      </c>
      <c r="J1537" s="43"/>
      <c r="AB1537" s="65">
        <v>45886</v>
      </c>
      <c r="AC1537" s="66" t="str">
        <f t="shared" si="22"/>
        <v>Overdue</v>
      </c>
      <c r="AJ1537" s="11" t="s">
        <v>6201</v>
      </c>
      <c r="AK1537" s="8">
        <v>791768.46000000008</v>
      </c>
      <c r="AO1537" s="13">
        <f>(Cleaned_Data!S1537)-((Cleaned_Data!S1537)*10%)</f>
        <v>74.7</v>
      </c>
      <c r="AP1537" s="13" t="str">
        <v>Risk</v>
      </c>
    </row>
    <row r="1538" spans="8:42" x14ac:dyDescent="0.3">
      <c r="H1538" s="13" t="s">
        <v>3073</v>
      </c>
      <c r="I1538" s="13" t="str">
        <v>In Stock</v>
      </c>
      <c r="J1538" s="43"/>
      <c r="AB1538" s="65">
        <v>45883</v>
      </c>
      <c r="AC1538" s="66" t="str">
        <f t="shared" si="22"/>
        <v>Overdue</v>
      </c>
      <c r="AJ1538" s="11" t="s">
        <v>6941</v>
      </c>
      <c r="AK1538" s="8">
        <v>788479.92</v>
      </c>
      <c r="AO1538" s="13">
        <f>(Cleaned_Data!S1538)-((Cleaned_Data!S1538)*10%)</f>
        <v>112.5</v>
      </c>
      <c r="AP1538" s="13" t="str">
        <v>Safe</v>
      </c>
    </row>
    <row r="1539" spans="8:42" x14ac:dyDescent="0.3">
      <c r="H1539" s="13" t="s">
        <v>1171</v>
      </c>
      <c r="I1539" s="13" t="str">
        <v>Low Stock</v>
      </c>
      <c r="J1539" s="43"/>
      <c r="AB1539" s="65">
        <v>45863</v>
      </c>
      <c r="AC1539" s="66" t="str">
        <f t="shared" ref="AC1539:AC1602" si="23">IF(AB1539="","No Date", IF(AB1539&lt;$AC$1,"Overdue","OnTime"))</f>
        <v>Overdue</v>
      </c>
      <c r="AJ1539" s="11" t="s">
        <v>3521</v>
      </c>
      <c r="AK1539" s="8">
        <v>786681.4</v>
      </c>
      <c r="AO1539" s="13">
        <f>(Cleaned_Data!S1539)-((Cleaned_Data!S1539)*10%)</f>
        <v>0.9</v>
      </c>
      <c r="AP1539" s="13" t="str">
        <v>Risk</v>
      </c>
    </row>
    <row r="1540" spans="8:42" x14ac:dyDescent="0.3">
      <c r="H1540" s="13" t="s">
        <v>2161</v>
      </c>
      <c r="I1540" s="13" t="str">
        <v>In Stock</v>
      </c>
      <c r="J1540" s="43"/>
      <c r="AB1540" s="65">
        <v>45904</v>
      </c>
      <c r="AC1540" s="66" t="str">
        <f t="shared" si="23"/>
        <v>OnTime</v>
      </c>
      <c r="AJ1540" s="11" t="s">
        <v>4314</v>
      </c>
      <c r="AK1540" s="8">
        <v>783002.48</v>
      </c>
      <c r="AO1540" s="13">
        <f>(Cleaned_Data!S1540)-((Cleaned_Data!S1540)*10%)</f>
        <v>142.19999999999999</v>
      </c>
      <c r="AP1540" s="13" t="str">
        <v>Safe</v>
      </c>
    </row>
    <row r="1541" spans="8:42" x14ac:dyDescent="0.3">
      <c r="H1541" s="13" t="s">
        <v>3077</v>
      </c>
      <c r="I1541" s="13" t="str">
        <v>In Stock</v>
      </c>
      <c r="J1541" s="43"/>
      <c r="AB1541" s="65">
        <v>45865</v>
      </c>
      <c r="AC1541" s="66" t="str">
        <f t="shared" si="23"/>
        <v>Overdue</v>
      </c>
      <c r="AJ1541" s="11" t="s">
        <v>2214</v>
      </c>
      <c r="AK1541" s="8">
        <v>780090.52</v>
      </c>
      <c r="AO1541" s="13">
        <f>(Cleaned_Data!S1541)-((Cleaned_Data!S1541)*10%)</f>
        <v>75.599999999999994</v>
      </c>
      <c r="AP1541" s="13" t="str">
        <v>Safe</v>
      </c>
    </row>
    <row r="1542" spans="8:42" x14ac:dyDescent="0.3">
      <c r="H1542" s="13" t="s">
        <v>7581</v>
      </c>
      <c r="I1542" s="13" t="str">
        <v>In Stock</v>
      </c>
      <c r="J1542" s="43"/>
      <c r="AB1542" s="65">
        <v>45871</v>
      </c>
      <c r="AC1542" s="66" t="str">
        <f t="shared" si="23"/>
        <v>Overdue</v>
      </c>
      <c r="AJ1542" s="11" t="s">
        <v>2728</v>
      </c>
      <c r="AK1542" s="8">
        <v>779956.79999999993</v>
      </c>
      <c r="AO1542" s="13">
        <f>(Cleaned_Data!S1542)-((Cleaned_Data!S1542)*10%)</f>
        <v>158.4</v>
      </c>
      <c r="AP1542" s="13" t="str">
        <v>Safe</v>
      </c>
    </row>
    <row r="1543" spans="8:42" x14ac:dyDescent="0.3">
      <c r="H1543" s="13" t="s">
        <v>3081</v>
      </c>
      <c r="I1543" s="13" t="str">
        <v>In Stock</v>
      </c>
      <c r="J1543" s="43"/>
      <c r="AB1543" s="65">
        <v>45906</v>
      </c>
      <c r="AC1543" s="66" t="str">
        <f t="shared" si="23"/>
        <v>OnTime</v>
      </c>
      <c r="AJ1543" s="11" t="s">
        <v>1441</v>
      </c>
      <c r="AK1543" s="8">
        <v>779232.11</v>
      </c>
      <c r="AO1543" s="13">
        <f>(Cleaned_Data!S1543)-((Cleaned_Data!S1543)*10%)</f>
        <v>80.099999999999994</v>
      </c>
      <c r="AP1543" s="13" t="str">
        <v>Safe</v>
      </c>
    </row>
    <row r="1544" spans="8:42" x14ac:dyDescent="0.3">
      <c r="H1544" s="13" t="s">
        <v>679</v>
      </c>
      <c r="I1544" s="13" t="str">
        <v>In Stock</v>
      </c>
      <c r="J1544" s="43"/>
      <c r="AB1544" s="65">
        <v>45896</v>
      </c>
      <c r="AC1544" s="66" t="str">
        <f t="shared" si="23"/>
        <v>Overdue</v>
      </c>
      <c r="AJ1544" s="11" t="s">
        <v>110</v>
      </c>
      <c r="AK1544" s="8">
        <v>778320.28</v>
      </c>
      <c r="AO1544" s="13">
        <f>(Cleaned_Data!S1544)-((Cleaned_Data!S1544)*10%)</f>
        <v>109.8</v>
      </c>
      <c r="AP1544" s="13" t="str">
        <v>Safe</v>
      </c>
    </row>
    <row r="1545" spans="8:42" x14ac:dyDescent="0.3">
      <c r="H1545" s="13" t="s">
        <v>3084</v>
      </c>
      <c r="I1545" s="13" t="str">
        <v>In Stock</v>
      </c>
      <c r="J1545" s="43"/>
      <c r="AB1545" s="65">
        <v>45884</v>
      </c>
      <c r="AC1545" s="66" t="str">
        <f t="shared" si="23"/>
        <v>Overdue</v>
      </c>
      <c r="AJ1545" s="11" t="s">
        <v>5991</v>
      </c>
      <c r="AK1545" s="8">
        <v>777887.36</v>
      </c>
      <c r="AO1545" s="13">
        <f>(Cleaned_Data!S1545)-((Cleaned_Data!S1545)*10%)</f>
        <v>161.1</v>
      </c>
      <c r="AP1545" s="13" t="str">
        <v>Safe</v>
      </c>
    </row>
    <row r="1546" spans="8:42" x14ac:dyDescent="0.3">
      <c r="H1546" s="13" t="s">
        <v>1009</v>
      </c>
      <c r="I1546" s="13" t="str">
        <v>In Stock</v>
      </c>
      <c r="J1546" s="43"/>
      <c r="AB1546" s="65">
        <v>45897</v>
      </c>
      <c r="AC1546" s="66" t="str">
        <f t="shared" si="23"/>
        <v>Overdue</v>
      </c>
      <c r="AJ1546" s="11" t="s">
        <v>7544</v>
      </c>
      <c r="AK1546" s="8">
        <v>777583.96000000008</v>
      </c>
      <c r="AO1546" s="13">
        <f>(Cleaned_Data!S1546)-((Cleaned_Data!S1546)*10%)</f>
        <v>80.099999999999994</v>
      </c>
      <c r="AP1546" s="13" t="str">
        <v>Safe</v>
      </c>
    </row>
    <row r="1547" spans="8:42" x14ac:dyDescent="0.3">
      <c r="H1547" s="13" t="s">
        <v>3088</v>
      </c>
      <c r="I1547" s="13" t="str">
        <v>In Stock</v>
      </c>
      <c r="J1547" s="43"/>
      <c r="AB1547" s="65">
        <v>45894</v>
      </c>
      <c r="AC1547" s="66" t="str">
        <f t="shared" si="23"/>
        <v>Overdue</v>
      </c>
      <c r="AJ1547" s="11" t="s">
        <v>288</v>
      </c>
      <c r="AK1547" s="8">
        <v>776839.2</v>
      </c>
      <c r="AO1547" s="13">
        <f>(Cleaned_Data!S1547)-((Cleaned_Data!S1547)*10%)</f>
        <v>155.69999999999999</v>
      </c>
      <c r="AP1547" s="13" t="str">
        <v>Safe</v>
      </c>
    </row>
    <row r="1548" spans="8:42" x14ac:dyDescent="0.3">
      <c r="H1548" s="13" t="s">
        <v>3090</v>
      </c>
      <c r="I1548" s="13" t="str">
        <v>In Stock</v>
      </c>
      <c r="J1548" s="43"/>
      <c r="AB1548" s="65">
        <v>45933</v>
      </c>
      <c r="AC1548" s="66" t="str">
        <f t="shared" si="23"/>
        <v>OnTime</v>
      </c>
      <c r="AJ1548" s="11" t="s">
        <v>3534</v>
      </c>
      <c r="AK1548" s="8">
        <v>776835.57</v>
      </c>
      <c r="AO1548" s="13">
        <f>(Cleaned_Data!S1548)-((Cleaned_Data!S1548)*10%)</f>
        <v>104.4</v>
      </c>
      <c r="AP1548" s="13" t="str">
        <v>Safe</v>
      </c>
    </row>
    <row r="1549" spans="8:42" x14ac:dyDescent="0.3">
      <c r="H1549" s="13" t="s">
        <v>3092</v>
      </c>
      <c r="I1549" s="13" t="str">
        <v>In Stock</v>
      </c>
      <c r="J1549" s="43"/>
      <c r="AB1549" s="65">
        <v>45865</v>
      </c>
      <c r="AC1549" s="66" t="str">
        <f t="shared" si="23"/>
        <v>Overdue</v>
      </c>
      <c r="AJ1549" s="11" t="s">
        <v>126</v>
      </c>
      <c r="AK1549" s="8">
        <v>776635.35</v>
      </c>
      <c r="AO1549" s="13">
        <f>(Cleaned_Data!S1549)-((Cleaned_Data!S1549)*10%)</f>
        <v>102.6</v>
      </c>
      <c r="AP1549" s="13" t="str">
        <v>Safe</v>
      </c>
    </row>
    <row r="1550" spans="8:42" x14ac:dyDescent="0.3">
      <c r="H1550" s="13" t="s">
        <v>339</v>
      </c>
      <c r="I1550" s="13" t="str">
        <v>Low Stock</v>
      </c>
      <c r="J1550" s="43"/>
      <c r="AB1550" s="65">
        <v>45923</v>
      </c>
      <c r="AC1550" s="66" t="str">
        <f t="shared" si="23"/>
        <v>OnTime</v>
      </c>
      <c r="AJ1550" s="11" t="s">
        <v>6981</v>
      </c>
      <c r="AK1550" s="8">
        <v>775055.65999999992</v>
      </c>
      <c r="AO1550" s="13">
        <f>(Cleaned_Data!S1550)-((Cleaned_Data!S1550)*10%)</f>
        <v>51.3</v>
      </c>
      <c r="AP1550" s="13" t="str">
        <v>Risk</v>
      </c>
    </row>
    <row r="1551" spans="8:42" x14ac:dyDescent="0.3">
      <c r="H1551" s="13" t="s">
        <v>3095</v>
      </c>
      <c r="I1551" s="13" t="str">
        <v>Low Stock</v>
      </c>
      <c r="J1551" s="43"/>
      <c r="AB1551" s="65">
        <v>45915</v>
      </c>
      <c r="AC1551" s="66" t="str">
        <f t="shared" si="23"/>
        <v>OnTime</v>
      </c>
      <c r="AJ1551" s="11" t="s">
        <v>2574</v>
      </c>
      <c r="AK1551" s="8">
        <v>773942.4</v>
      </c>
      <c r="AO1551" s="13">
        <f>(Cleaned_Data!S1551)-((Cleaned_Data!S1551)*10%)</f>
        <v>7.2</v>
      </c>
      <c r="AP1551" s="13" t="str">
        <v>Risk</v>
      </c>
    </row>
    <row r="1552" spans="8:42" x14ac:dyDescent="0.3">
      <c r="H1552" s="13" t="s">
        <v>3097</v>
      </c>
      <c r="I1552" s="13" t="str">
        <v>In Stock</v>
      </c>
      <c r="J1552" s="43"/>
      <c r="AB1552" s="65">
        <v>45938</v>
      </c>
      <c r="AC1552" s="66" t="str">
        <f t="shared" si="23"/>
        <v>OnTime</v>
      </c>
      <c r="AJ1552" s="11" t="s">
        <v>5020</v>
      </c>
      <c r="AK1552" s="8">
        <v>773893.03999999992</v>
      </c>
      <c r="AO1552" s="13">
        <f>(Cleaned_Data!S1552)-((Cleaned_Data!S1552)*10%)</f>
        <v>71.099999999999994</v>
      </c>
      <c r="AP1552" s="13" t="str">
        <v>Safe</v>
      </c>
    </row>
    <row r="1553" spans="8:42" x14ac:dyDescent="0.3">
      <c r="H1553" s="13" t="s">
        <v>3099</v>
      </c>
      <c r="I1553" s="13" t="str">
        <v>Low Stock</v>
      </c>
      <c r="J1553" s="43"/>
      <c r="AB1553" s="65">
        <v>45874</v>
      </c>
      <c r="AC1553" s="66" t="str">
        <f t="shared" si="23"/>
        <v>Overdue</v>
      </c>
      <c r="AJ1553" s="11" t="s">
        <v>5847</v>
      </c>
      <c r="AK1553" s="8">
        <v>772871.68000000005</v>
      </c>
      <c r="AO1553" s="13">
        <f>(Cleaned_Data!S1553)-((Cleaned_Data!S1553)*10%)</f>
        <v>76.5</v>
      </c>
      <c r="AP1553" s="13" t="str">
        <v>Risk</v>
      </c>
    </row>
    <row r="1554" spans="8:42" x14ac:dyDescent="0.3">
      <c r="H1554" s="13" t="s">
        <v>3102</v>
      </c>
      <c r="I1554" s="13" t="str">
        <v>In Stock</v>
      </c>
      <c r="J1554" s="43"/>
      <c r="AB1554" s="65">
        <v>45894</v>
      </c>
      <c r="AC1554" s="66" t="str">
        <f t="shared" si="23"/>
        <v>Overdue</v>
      </c>
      <c r="AJ1554" s="11" t="s">
        <v>4466</v>
      </c>
      <c r="AK1554" s="8">
        <v>769417.82</v>
      </c>
      <c r="AO1554" s="13">
        <f>(Cleaned_Data!S1554)-((Cleaned_Data!S1554)*10%)</f>
        <v>148.5</v>
      </c>
      <c r="AP1554" s="13" t="str">
        <v>Safe</v>
      </c>
    </row>
    <row r="1555" spans="8:42" x14ac:dyDescent="0.3">
      <c r="H1555" s="13" t="s">
        <v>3104</v>
      </c>
      <c r="I1555" s="13" t="str">
        <v>Low Stock</v>
      </c>
      <c r="J1555" s="43"/>
      <c r="AB1555" s="65">
        <v>45911</v>
      </c>
      <c r="AC1555" s="66" t="str">
        <f t="shared" si="23"/>
        <v>OnTime</v>
      </c>
      <c r="AJ1555" s="11" t="s">
        <v>2932</v>
      </c>
      <c r="AK1555" s="8">
        <v>768477.15</v>
      </c>
      <c r="AO1555" s="13">
        <f>(Cleaned_Data!S1555)-((Cleaned_Data!S1555)*10%)</f>
        <v>81</v>
      </c>
      <c r="AP1555" s="13" t="str">
        <v>Risk</v>
      </c>
    </row>
    <row r="1556" spans="8:42" x14ac:dyDescent="0.3">
      <c r="H1556" s="13" t="s">
        <v>3106</v>
      </c>
      <c r="I1556" s="13" t="str">
        <v>In Stock</v>
      </c>
      <c r="J1556" s="43"/>
      <c r="AB1556" s="65">
        <v>45889</v>
      </c>
      <c r="AC1556" s="66" t="str">
        <f t="shared" si="23"/>
        <v>Overdue</v>
      </c>
      <c r="AJ1556" s="11" t="s">
        <v>4676</v>
      </c>
      <c r="AK1556" s="8">
        <v>768255.42</v>
      </c>
      <c r="AO1556" s="13">
        <f>(Cleaned_Data!S1556)-((Cleaned_Data!S1556)*10%)</f>
        <v>153</v>
      </c>
      <c r="AP1556" s="13" t="str">
        <v>Safe</v>
      </c>
    </row>
    <row r="1557" spans="8:42" x14ac:dyDescent="0.3">
      <c r="H1557" s="13" t="s">
        <v>3108</v>
      </c>
      <c r="I1557" s="13" t="str">
        <v>In Stock</v>
      </c>
      <c r="J1557" s="43"/>
      <c r="AB1557" s="65">
        <v>45873</v>
      </c>
      <c r="AC1557" s="66" t="str">
        <f t="shared" si="23"/>
        <v>Overdue</v>
      </c>
      <c r="AJ1557" s="11" t="s">
        <v>1452</v>
      </c>
      <c r="AK1557" s="8">
        <v>767569.76</v>
      </c>
      <c r="AO1557" s="13">
        <f>(Cleaned_Data!S1557)-((Cleaned_Data!S1557)*10%)</f>
        <v>120.6</v>
      </c>
      <c r="AP1557" s="13" t="str">
        <v>Safe</v>
      </c>
    </row>
    <row r="1558" spans="8:42" x14ac:dyDescent="0.3">
      <c r="H1558" s="13" t="s">
        <v>371</v>
      </c>
      <c r="I1558" s="13" t="str">
        <v>Low Stock</v>
      </c>
      <c r="J1558" s="43"/>
      <c r="AB1558" s="65">
        <v>45902</v>
      </c>
      <c r="AC1558" s="66" t="str">
        <f t="shared" si="23"/>
        <v>OnTime</v>
      </c>
      <c r="AJ1558" s="11" t="s">
        <v>4032</v>
      </c>
      <c r="AK1558" s="8">
        <v>766502.22</v>
      </c>
      <c r="AO1558" s="13">
        <f>(Cleaned_Data!S1558)-((Cleaned_Data!S1558)*10%)</f>
        <v>0</v>
      </c>
      <c r="AP1558" s="13" t="str">
        <v>Risk</v>
      </c>
    </row>
    <row r="1559" spans="8:42" x14ac:dyDescent="0.3">
      <c r="H1559" s="13" t="s">
        <v>3111</v>
      </c>
      <c r="I1559" s="13" t="str">
        <v>In Stock</v>
      </c>
      <c r="J1559" s="43"/>
      <c r="AB1559" s="65">
        <v>45884</v>
      </c>
      <c r="AC1559" s="66" t="str">
        <f t="shared" si="23"/>
        <v>Overdue</v>
      </c>
      <c r="AJ1559" s="11" t="s">
        <v>2673</v>
      </c>
      <c r="AK1559" s="8">
        <v>765548.85000000009</v>
      </c>
      <c r="AO1559" s="13">
        <f>(Cleaned_Data!S1559)-((Cleaned_Data!S1559)*10%)</f>
        <v>115.2</v>
      </c>
      <c r="AP1559" s="13" t="str">
        <v>Safe</v>
      </c>
    </row>
    <row r="1560" spans="8:42" x14ac:dyDescent="0.3">
      <c r="H1560" s="13" t="s">
        <v>3113</v>
      </c>
      <c r="I1560" s="13" t="str">
        <v>In Stock</v>
      </c>
      <c r="J1560" s="43"/>
      <c r="AB1560" s="65">
        <v>45927</v>
      </c>
      <c r="AC1560" s="66" t="str">
        <f t="shared" si="23"/>
        <v>OnTime</v>
      </c>
      <c r="AJ1560" s="11" t="s">
        <v>6518</v>
      </c>
      <c r="AK1560" s="8">
        <v>765505.82</v>
      </c>
      <c r="AO1560" s="13">
        <f>(Cleaned_Data!S1560)-((Cleaned_Data!S1560)*10%)</f>
        <v>162.9</v>
      </c>
      <c r="AP1560" s="13" t="str">
        <v>Safe</v>
      </c>
    </row>
    <row r="1561" spans="8:42" x14ac:dyDescent="0.3">
      <c r="H1561" s="13" t="s">
        <v>625</v>
      </c>
      <c r="I1561" s="13" t="str">
        <v>Low Stock</v>
      </c>
      <c r="J1561" s="43"/>
      <c r="AB1561" s="65">
        <v>45868</v>
      </c>
      <c r="AC1561" s="66" t="str">
        <f t="shared" si="23"/>
        <v>Overdue</v>
      </c>
      <c r="AJ1561" s="11" t="s">
        <v>7020</v>
      </c>
      <c r="AK1561" s="8">
        <v>762657.81</v>
      </c>
      <c r="AO1561" s="13">
        <f>(Cleaned_Data!S1561)-((Cleaned_Data!S1561)*10%)</f>
        <v>62.1</v>
      </c>
      <c r="AP1561" s="13" t="str">
        <v>Risk</v>
      </c>
    </row>
    <row r="1562" spans="8:42" x14ac:dyDescent="0.3">
      <c r="H1562" s="13" t="s">
        <v>3116</v>
      </c>
      <c r="I1562" s="13" t="str">
        <v>Low Stock</v>
      </c>
      <c r="J1562" s="43"/>
      <c r="AB1562" s="65">
        <v>45941</v>
      </c>
      <c r="AC1562" s="66" t="str">
        <f t="shared" si="23"/>
        <v>OnTime</v>
      </c>
      <c r="AJ1562" s="11" t="s">
        <v>2011</v>
      </c>
      <c r="AK1562" s="8">
        <v>761121.93</v>
      </c>
      <c r="AO1562" s="13">
        <f>(Cleaned_Data!S1562)-((Cleaned_Data!S1562)*10%)</f>
        <v>0.9</v>
      </c>
      <c r="AP1562" s="13" t="str">
        <v>Risk</v>
      </c>
    </row>
    <row r="1563" spans="8:42" x14ac:dyDescent="0.3">
      <c r="H1563" s="13" t="s">
        <v>3118</v>
      </c>
      <c r="I1563" s="13" t="str">
        <v>In Stock</v>
      </c>
      <c r="J1563" s="43"/>
      <c r="AB1563" s="65">
        <v>45908</v>
      </c>
      <c r="AC1563" s="66" t="str">
        <f t="shared" si="23"/>
        <v>OnTime</v>
      </c>
      <c r="AJ1563" s="11" t="s">
        <v>430</v>
      </c>
      <c r="AK1563" s="8">
        <v>760803.3</v>
      </c>
      <c r="AO1563" s="13">
        <f>(Cleaned_Data!S1563)-((Cleaned_Data!S1563)*10%)</f>
        <v>99.9</v>
      </c>
      <c r="AP1563" s="13" t="str">
        <v>Safe</v>
      </c>
    </row>
    <row r="1564" spans="8:42" x14ac:dyDescent="0.3">
      <c r="H1564" s="13" t="s">
        <v>3120</v>
      </c>
      <c r="I1564" s="13" t="str">
        <v>In Stock</v>
      </c>
      <c r="J1564" s="43"/>
      <c r="AB1564" s="65">
        <v>45874</v>
      </c>
      <c r="AC1564" s="66" t="str">
        <f t="shared" si="23"/>
        <v>Overdue</v>
      </c>
      <c r="AJ1564" s="11" t="s">
        <v>661</v>
      </c>
      <c r="AK1564" s="8">
        <v>760609.32</v>
      </c>
      <c r="AO1564" s="13">
        <f>(Cleaned_Data!S1564)-((Cleaned_Data!S1564)*10%)</f>
        <v>115.2</v>
      </c>
      <c r="AP1564" s="13" t="str">
        <v>Safe</v>
      </c>
    </row>
    <row r="1565" spans="8:42" x14ac:dyDescent="0.3">
      <c r="H1565" s="13" t="s">
        <v>1704</v>
      </c>
      <c r="I1565" s="13" t="str">
        <v>In Stock</v>
      </c>
      <c r="J1565" s="43"/>
      <c r="AB1565" s="65">
        <v>45892</v>
      </c>
      <c r="AC1565" s="66" t="str">
        <f t="shared" si="23"/>
        <v>Overdue</v>
      </c>
      <c r="AJ1565" s="11" t="s">
        <v>957</v>
      </c>
      <c r="AK1565" s="8">
        <v>760334</v>
      </c>
      <c r="AO1565" s="13">
        <f>(Cleaned_Data!S1565)-((Cleaned_Data!S1565)*10%)</f>
        <v>171.9</v>
      </c>
      <c r="AP1565" s="13" t="str">
        <v>Safe</v>
      </c>
    </row>
    <row r="1566" spans="8:42" x14ac:dyDescent="0.3">
      <c r="H1566" s="13" t="s">
        <v>3123</v>
      </c>
      <c r="I1566" s="13" t="str">
        <v>Low Stock</v>
      </c>
      <c r="J1566" s="43"/>
      <c r="AB1566" s="65">
        <v>45873</v>
      </c>
      <c r="AC1566" s="66" t="str">
        <f t="shared" si="23"/>
        <v>Overdue</v>
      </c>
      <c r="AJ1566" s="11" t="s">
        <v>3267</v>
      </c>
      <c r="AK1566" s="8">
        <v>758587.67</v>
      </c>
      <c r="AO1566" s="13">
        <f>(Cleaned_Data!S1566)-((Cleaned_Data!S1566)*10%)</f>
        <v>30.6</v>
      </c>
      <c r="AP1566" s="13" t="str">
        <v>Risk</v>
      </c>
    </row>
    <row r="1567" spans="8:42" x14ac:dyDescent="0.3">
      <c r="H1567" s="13" t="s">
        <v>3125</v>
      </c>
      <c r="I1567" s="13" t="str">
        <v>Low Stock</v>
      </c>
      <c r="J1567" s="43"/>
      <c r="AB1567" s="65">
        <v>45873</v>
      </c>
      <c r="AC1567" s="66" t="str">
        <f t="shared" si="23"/>
        <v>Overdue</v>
      </c>
      <c r="AJ1567" s="11" t="s">
        <v>5552</v>
      </c>
      <c r="AK1567" s="8">
        <v>758501.04</v>
      </c>
      <c r="AO1567" s="13">
        <f>(Cleaned_Data!S1567)-((Cleaned_Data!S1567)*10%)</f>
        <v>52.2</v>
      </c>
      <c r="AP1567" s="13" t="str">
        <v>Risk</v>
      </c>
    </row>
    <row r="1568" spans="8:42" x14ac:dyDescent="0.3">
      <c r="H1568" s="13" t="s">
        <v>3127</v>
      </c>
      <c r="I1568" s="13" t="str">
        <v>Low Stock</v>
      </c>
      <c r="J1568" s="43"/>
      <c r="AB1568" s="65">
        <v>45869</v>
      </c>
      <c r="AC1568" s="66" t="str">
        <f t="shared" si="23"/>
        <v>Overdue</v>
      </c>
      <c r="AJ1568" s="11" t="s">
        <v>1025</v>
      </c>
      <c r="AK1568" s="8">
        <v>757234.32</v>
      </c>
      <c r="AO1568" s="13">
        <f>(Cleaned_Data!S1568)-((Cleaned_Data!S1568)*10%)</f>
        <v>9</v>
      </c>
      <c r="AP1568" s="13" t="str">
        <v>Risk</v>
      </c>
    </row>
    <row r="1569" spans="8:42" x14ac:dyDescent="0.3">
      <c r="H1569" s="13" t="s">
        <v>3129</v>
      </c>
      <c r="I1569" s="13" t="str">
        <v>In Stock</v>
      </c>
      <c r="J1569" s="43"/>
      <c r="AB1569" s="65">
        <v>45883</v>
      </c>
      <c r="AC1569" s="66" t="str">
        <f t="shared" si="23"/>
        <v>Overdue</v>
      </c>
      <c r="AJ1569" s="11" t="s">
        <v>3884</v>
      </c>
      <c r="AK1569" s="8">
        <v>754675.44000000006</v>
      </c>
      <c r="AO1569" s="13">
        <f>(Cleaned_Data!S1569)-((Cleaned_Data!S1569)*10%)</f>
        <v>37.799999999999997</v>
      </c>
      <c r="AP1569" s="13" t="str">
        <v>Safe</v>
      </c>
    </row>
    <row r="1570" spans="8:42" x14ac:dyDescent="0.3">
      <c r="H1570" s="13" t="s">
        <v>2129</v>
      </c>
      <c r="I1570" s="13" t="str">
        <v>In Stock</v>
      </c>
      <c r="J1570" s="43"/>
      <c r="AB1570" s="65">
        <v>45900</v>
      </c>
      <c r="AC1570" s="66" t="str">
        <f t="shared" si="23"/>
        <v>Overdue</v>
      </c>
      <c r="AJ1570" s="11" t="s">
        <v>643</v>
      </c>
      <c r="AK1570" s="8">
        <v>754168.86</v>
      </c>
      <c r="AO1570" s="13">
        <f>(Cleaned_Data!S1570)-((Cleaned_Data!S1570)*10%)</f>
        <v>66.599999999999994</v>
      </c>
      <c r="AP1570" s="13" t="str">
        <v>Safe</v>
      </c>
    </row>
    <row r="1571" spans="8:42" x14ac:dyDescent="0.3">
      <c r="H1571" s="13" t="s">
        <v>3132</v>
      </c>
      <c r="I1571" s="13" t="str">
        <v>Low Stock</v>
      </c>
      <c r="J1571" s="43"/>
      <c r="AB1571" s="65">
        <v>45871</v>
      </c>
      <c r="AC1571" s="66" t="str">
        <f t="shared" si="23"/>
        <v>Overdue</v>
      </c>
      <c r="AJ1571" s="11" t="s">
        <v>4869</v>
      </c>
      <c r="AK1571" s="8">
        <v>754067.46</v>
      </c>
      <c r="AO1571" s="13">
        <f>(Cleaned_Data!S1571)-((Cleaned_Data!S1571)*10%)</f>
        <v>5.4</v>
      </c>
      <c r="AP1571" s="13" t="str">
        <v>Risk</v>
      </c>
    </row>
    <row r="1572" spans="8:42" x14ac:dyDescent="0.3">
      <c r="H1572" s="13" t="s">
        <v>3134</v>
      </c>
      <c r="I1572" s="13" t="str">
        <v>In Stock</v>
      </c>
      <c r="J1572" s="43"/>
      <c r="AB1572" s="65">
        <v>45878</v>
      </c>
      <c r="AC1572" s="66" t="str">
        <f t="shared" si="23"/>
        <v>Overdue</v>
      </c>
      <c r="AJ1572" s="11" t="s">
        <v>4718</v>
      </c>
      <c r="AK1572" s="8">
        <v>753170.55</v>
      </c>
      <c r="AO1572" s="13">
        <f>(Cleaned_Data!S1572)-((Cleaned_Data!S1572)*10%)</f>
        <v>157.5</v>
      </c>
      <c r="AP1572" s="13" t="str">
        <v>Safe</v>
      </c>
    </row>
    <row r="1573" spans="8:42" x14ac:dyDescent="0.3">
      <c r="H1573" s="13" t="s">
        <v>3136</v>
      </c>
      <c r="I1573" s="13" t="str">
        <v>In Stock</v>
      </c>
      <c r="J1573" s="43"/>
      <c r="AB1573" s="65">
        <v>45915</v>
      </c>
      <c r="AC1573" s="66" t="str">
        <f t="shared" si="23"/>
        <v>OnTime</v>
      </c>
      <c r="AJ1573" s="11" t="s">
        <v>7633</v>
      </c>
      <c r="AK1573" s="8">
        <v>753096.96</v>
      </c>
      <c r="AO1573" s="13">
        <f>(Cleaned_Data!S1573)-((Cleaned_Data!S1573)*10%)</f>
        <v>178.2</v>
      </c>
      <c r="AP1573" s="13" t="str">
        <v>Safe</v>
      </c>
    </row>
    <row r="1574" spans="8:42" x14ac:dyDescent="0.3">
      <c r="H1574" s="13" t="s">
        <v>611</v>
      </c>
      <c r="I1574" s="13" t="str">
        <v>Low Stock</v>
      </c>
      <c r="J1574" s="43"/>
      <c r="AB1574" s="65">
        <v>45866</v>
      </c>
      <c r="AC1574" s="66" t="str">
        <f t="shared" si="23"/>
        <v>Overdue</v>
      </c>
      <c r="AJ1574" s="11" t="s">
        <v>1959</v>
      </c>
      <c r="AK1574" s="8">
        <v>749771.77</v>
      </c>
      <c r="AO1574" s="13">
        <f>(Cleaned_Data!S1574)-((Cleaned_Data!S1574)*10%)</f>
        <v>27.9</v>
      </c>
      <c r="AP1574" s="13" t="str">
        <v>Risk</v>
      </c>
    </row>
    <row r="1575" spans="8:42" x14ac:dyDescent="0.3">
      <c r="H1575" s="13" t="s">
        <v>755</v>
      </c>
      <c r="I1575" s="13" t="str">
        <v>In Stock</v>
      </c>
      <c r="J1575" s="43"/>
      <c r="AB1575" s="65">
        <v>45900</v>
      </c>
      <c r="AC1575" s="66" t="str">
        <f t="shared" si="23"/>
        <v>Overdue</v>
      </c>
      <c r="AJ1575" s="11" t="s">
        <v>5259</v>
      </c>
      <c r="AK1575" s="8">
        <v>749132.34</v>
      </c>
      <c r="AO1575" s="13">
        <f>(Cleaned_Data!S1575)-((Cleaned_Data!S1575)*10%)</f>
        <v>49.5</v>
      </c>
      <c r="AP1575" s="13" t="str">
        <v>Risk</v>
      </c>
    </row>
    <row r="1576" spans="8:42" x14ac:dyDescent="0.3">
      <c r="H1576" s="13" t="s">
        <v>3140</v>
      </c>
      <c r="I1576" s="13" t="str">
        <v>In Stock</v>
      </c>
      <c r="J1576" s="43"/>
      <c r="AB1576" s="65">
        <v>45857</v>
      </c>
      <c r="AC1576" s="66" t="str">
        <f t="shared" si="23"/>
        <v>Overdue</v>
      </c>
      <c r="AJ1576" s="11" t="s">
        <v>3639</v>
      </c>
      <c r="AK1576" s="8">
        <v>748917.75</v>
      </c>
      <c r="AO1576" s="13">
        <f>(Cleaned_Data!S1576)-((Cleaned_Data!S1576)*10%)</f>
        <v>163.80000000000001</v>
      </c>
      <c r="AP1576" s="13" t="str">
        <v>Safe</v>
      </c>
    </row>
    <row r="1577" spans="8:42" x14ac:dyDescent="0.3">
      <c r="H1577" s="13" t="s">
        <v>3142</v>
      </c>
      <c r="I1577" s="13" t="str">
        <v>Low Stock</v>
      </c>
      <c r="J1577" s="43"/>
      <c r="AB1577" s="65">
        <v>45852</v>
      </c>
      <c r="AC1577" s="66" t="str">
        <f t="shared" si="23"/>
        <v>Overdue</v>
      </c>
      <c r="AJ1577" s="11" t="s">
        <v>3405</v>
      </c>
      <c r="AK1577" s="8">
        <v>748037.5</v>
      </c>
      <c r="AO1577" s="13">
        <f>(Cleaned_Data!S1577)-((Cleaned_Data!S1577)*10%)</f>
        <v>61.2</v>
      </c>
      <c r="AP1577" s="13" t="str">
        <v>Risk</v>
      </c>
    </row>
    <row r="1578" spans="8:42" x14ac:dyDescent="0.3">
      <c r="H1578" s="13" t="s">
        <v>3144</v>
      </c>
      <c r="I1578" s="13" t="str">
        <v>In Stock</v>
      </c>
      <c r="J1578" s="43"/>
      <c r="AB1578" s="65">
        <v>45928</v>
      </c>
      <c r="AC1578" s="66" t="str">
        <f t="shared" si="23"/>
        <v>OnTime</v>
      </c>
      <c r="AJ1578" s="11" t="s">
        <v>5829</v>
      </c>
      <c r="AK1578" s="8">
        <v>748029.23999999987</v>
      </c>
      <c r="AO1578" s="13">
        <f>(Cleaned_Data!S1578)-((Cleaned_Data!S1578)*10%)</f>
        <v>97.2</v>
      </c>
      <c r="AP1578" s="13" t="str">
        <v>Safe</v>
      </c>
    </row>
    <row r="1579" spans="8:42" x14ac:dyDescent="0.3">
      <c r="H1579" s="13" t="s">
        <v>3146</v>
      </c>
      <c r="I1579" s="13" t="str">
        <v>In Stock</v>
      </c>
      <c r="J1579" s="43"/>
      <c r="AB1579" s="65">
        <v>45887</v>
      </c>
      <c r="AC1579" s="66" t="str">
        <f t="shared" si="23"/>
        <v>Overdue</v>
      </c>
      <c r="AJ1579" s="11" t="s">
        <v>72</v>
      </c>
      <c r="AK1579" s="8">
        <v>747723.68</v>
      </c>
      <c r="AO1579" s="13">
        <f>(Cleaned_Data!S1579)-((Cleaned_Data!S1579)*10%)</f>
        <v>159.30000000000001</v>
      </c>
      <c r="AP1579" s="13" t="str">
        <v>Safe</v>
      </c>
    </row>
    <row r="1580" spans="8:42" x14ac:dyDescent="0.3">
      <c r="H1580" s="13" t="s">
        <v>3148</v>
      </c>
      <c r="I1580" s="13" t="str">
        <v>Low Stock</v>
      </c>
      <c r="J1580" s="43"/>
      <c r="AB1580" s="65">
        <v>45873</v>
      </c>
      <c r="AC1580" s="66" t="str">
        <f t="shared" si="23"/>
        <v>Overdue</v>
      </c>
      <c r="AJ1580" s="11" t="s">
        <v>4239</v>
      </c>
      <c r="AK1580" s="8">
        <v>746373.92</v>
      </c>
      <c r="AO1580" s="13">
        <f>(Cleaned_Data!S1580)-((Cleaned_Data!S1580)*10%)</f>
        <v>18</v>
      </c>
      <c r="AP1580" s="13" t="str">
        <v>Risk</v>
      </c>
    </row>
    <row r="1581" spans="8:42" x14ac:dyDescent="0.3">
      <c r="H1581" s="13" t="s">
        <v>3150</v>
      </c>
      <c r="I1581" s="13" t="str">
        <v>In Stock</v>
      </c>
      <c r="J1581" s="43"/>
      <c r="AB1581" s="65">
        <v>45867</v>
      </c>
      <c r="AC1581" s="66" t="str">
        <f t="shared" si="23"/>
        <v>Overdue</v>
      </c>
      <c r="AJ1581" s="11" t="s">
        <v>6601</v>
      </c>
      <c r="AK1581" s="8">
        <v>745855.92999999993</v>
      </c>
      <c r="AO1581" s="13">
        <f>(Cleaned_Data!S1581)-((Cleaned_Data!S1581)*10%)</f>
        <v>47.7</v>
      </c>
      <c r="AP1581" s="13" t="str">
        <v>Safe</v>
      </c>
    </row>
    <row r="1582" spans="8:42" x14ac:dyDescent="0.3">
      <c r="H1582" s="13" t="s">
        <v>3152</v>
      </c>
      <c r="I1582" s="13" t="str">
        <v>Low Stock</v>
      </c>
      <c r="J1582" s="43"/>
      <c r="AB1582" s="65">
        <v>45940</v>
      </c>
      <c r="AC1582" s="66" t="str">
        <f t="shared" si="23"/>
        <v>OnTime</v>
      </c>
      <c r="AJ1582" s="11" t="s">
        <v>4653</v>
      </c>
      <c r="AK1582" s="8">
        <v>745083.54</v>
      </c>
      <c r="AO1582" s="13">
        <f>(Cleaned_Data!S1582)-((Cleaned_Data!S1582)*10%)</f>
        <v>64.8</v>
      </c>
      <c r="AP1582" s="13" t="str">
        <v>Risk</v>
      </c>
    </row>
    <row r="1583" spans="8:42" x14ac:dyDescent="0.3">
      <c r="H1583" s="13" t="s">
        <v>3154</v>
      </c>
      <c r="I1583" s="13" t="str">
        <v>In Stock</v>
      </c>
      <c r="J1583" s="43"/>
      <c r="AB1583" s="65">
        <v>45941</v>
      </c>
      <c r="AC1583" s="66" t="str">
        <f t="shared" si="23"/>
        <v>OnTime</v>
      </c>
      <c r="AJ1583" s="11" t="s">
        <v>7177</v>
      </c>
      <c r="AK1583" s="8">
        <v>743535.36</v>
      </c>
      <c r="AO1583" s="13">
        <f>(Cleaned_Data!S1583)-((Cleaned_Data!S1583)*10%)</f>
        <v>157.5</v>
      </c>
      <c r="AP1583" s="13" t="str">
        <v>Safe</v>
      </c>
    </row>
    <row r="1584" spans="8:42" x14ac:dyDescent="0.3">
      <c r="H1584" s="13" t="s">
        <v>3156</v>
      </c>
      <c r="I1584" s="13" t="str">
        <v>In Stock</v>
      </c>
      <c r="J1584" s="43"/>
      <c r="AB1584" s="65">
        <v>45874</v>
      </c>
      <c r="AC1584" s="66" t="str">
        <f t="shared" si="23"/>
        <v>Overdue</v>
      </c>
      <c r="AJ1584" s="11" t="s">
        <v>3545</v>
      </c>
      <c r="AK1584" s="8">
        <v>743435.55</v>
      </c>
      <c r="AO1584" s="13">
        <f>(Cleaned_Data!S1584)-((Cleaned_Data!S1584)*10%)</f>
        <v>166.5</v>
      </c>
      <c r="AP1584" s="13" t="str">
        <v>Safe</v>
      </c>
    </row>
    <row r="1585" spans="8:42" x14ac:dyDescent="0.3">
      <c r="H1585" s="13" t="s">
        <v>1205</v>
      </c>
      <c r="I1585" s="13" t="str">
        <v>In Stock</v>
      </c>
      <c r="J1585" s="43"/>
      <c r="AB1585" s="65">
        <v>45907</v>
      </c>
      <c r="AC1585" s="66" t="str">
        <f t="shared" si="23"/>
        <v>OnTime</v>
      </c>
      <c r="AJ1585" s="11" t="s">
        <v>4802</v>
      </c>
      <c r="AK1585" s="8">
        <v>743301.16999999993</v>
      </c>
      <c r="AO1585" s="13">
        <f>(Cleaned_Data!S1585)-((Cleaned_Data!S1585)*10%)</f>
        <v>120.6</v>
      </c>
      <c r="AP1585" s="13" t="str">
        <v>Safe</v>
      </c>
    </row>
    <row r="1586" spans="8:42" x14ac:dyDescent="0.3">
      <c r="H1586" s="13" t="s">
        <v>2833</v>
      </c>
      <c r="I1586" s="13" t="str">
        <v>In Stock</v>
      </c>
      <c r="J1586" s="43"/>
      <c r="AB1586" s="65">
        <v>45889</v>
      </c>
      <c r="AC1586" s="66" t="str">
        <f t="shared" si="23"/>
        <v>Overdue</v>
      </c>
      <c r="AJ1586" s="11" t="s">
        <v>5748</v>
      </c>
      <c r="AK1586" s="8">
        <v>742014.65</v>
      </c>
      <c r="AO1586" s="13">
        <f>(Cleaned_Data!S1586)-((Cleaned_Data!S1586)*10%)</f>
        <v>94.5</v>
      </c>
      <c r="AP1586" s="13" t="str">
        <v>Safe</v>
      </c>
    </row>
    <row r="1587" spans="8:42" x14ac:dyDescent="0.3">
      <c r="H1587" s="13" t="s">
        <v>3162</v>
      </c>
      <c r="I1587" s="13" t="str">
        <v>In Stock</v>
      </c>
      <c r="J1587" s="43"/>
      <c r="AB1587" s="65">
        <v>45937</v>
      </c>
      <c r="AC1587" s="66" t="str">
        <f t="shared" si="23"/>
        <v>OnTime</v>
      </c>
      <c r="AJ1587" s="11" t="s">
        <v>1835</v>
      </c>
      <c r="AK1587" s="8">
        <v>741823.6</v>
      </c>
      <c r="AO1587" s="13">
        <f>(Cleaned_Data!S1587)-((Cleaned_Data!S1587)*10%)</f>
        <v>122.4</v>
      </c>
      <c r="AP1587" s="13" t="str">
        <v>Safe</v>
      </c>
    </row>
    <row r="1588" spans="8:42" x14ac:dyDescent="0.3">
      <c r="H1588" s="13" t="s">
        <v>3165</v>
      </c>
      <c r="I1588" s="13" t="str">
        <v>In Stock</v>
      </c>
      <c r="J1588" s="43"/>
      <c r="AB1588" s="65">
        <v>45876</v>
      </c>
      <c r="AC1588" s="66" t="str">
        <f t="shared" si="23"/>
        <v>Overdue</v>
      </c>
      <c r="AJ1588" s="11" t="s">
        <v>3746</v>
      </c>
      <c r="AK1588" s="8">
        <v>741716.51</v>
      </c>
      <c r="AO1588" s="13">
        <f>(Cleaned_Data!S1588)-((Cleaned_Data!S1588)*10%)</f>
        <v>136.80000000000001</v>
      </c>
      <c r="AP1588" s="13" t="str">
        <v>Safe</v>
      </c>
    </row>
    <row r="1589" spans="8:42" x14ac:dyDescent="0.3">
      <c r="H1589" s="13" t="s">
        <v>1752</v>
      </c>
      <c r="I1589" s="13" t="str">
        <v>Low Stock</v>
      </c>
      <c r="J1589" s="43"/>
      <c r="AB1589" s="65">
        <v>45855</v>
      </c>
      <c r="AC1589" s="66" t="str">
        <f t="shared" si="23"/>
        <v>Overdue</v>
      </c>
      <c r="AJ1589" s="11" t="s">
        <v>6443</v>
      </c>
      <c r="AK1589" s="8">
        <v>740272.19</v>
      </c>
      <c r="AO1589" s="13">
        <f>(Cleaned_Data!S1589)-((Cleaned_Data!S1589)*10%)</f>
        <v>11.7</v>
      </c>
      <c r="AP1589" s="13" t="str">
        <v>Risk</v>
      </c>
    </row>
    <row r="1590" spans="8:42" x14ac:dyDescent="0.3">
      <c r="H1590" s="13" t="s">
        <v>7582</v>
      </c>
      <c r="I1590" s="13" t="str">
        <v>In Stock</v>
      </c>
      <c r="J1590" s="43"/>
      <c r="AB1590" s="65">
        <v>45904</v>
      </c>
      <c r="AC1590" s="66" t="str">
        <f t="shared" si="23"/>
        <v>OnTime</v>
      </c>
      <c r="AJ1590" s="11" t="s">
        <v>271</v>
      </c>
      <c r="AK1590" s="8">
        <v>739007.58000000007</v>
      </c>
      <c r="AO1590" s="13">
        <f>(Cleaned_Data!S1590)-((Cleaned_Data!S1590)*10%)</f>
        <v>94.5</v>
      </c>
      <c r="AP1590" s="13" t="str">
        <v>Safe</v>
      </c>
    </row>
    <row r="1591" spans="8:42" x14ac:dyDescent="0.3">
      <c r="H1591" s="13" t="s">
        <v>3172</v>
      </c>
      <c r="I1591" s="13" t="str">
        <v>In Stock</v>
      </c>
      <c r="J1591" s="43"/>
      <c r="AB1591" s="65">
        <v>45892</v>
      </c>
      <c r="AC1591" s="66" t="str">
        <f t="shared" si="23"/>
        <v>Overdue</v>
      </c>
      <c r="AJ1591" s="11" t="s">
        <v>1233</v>
      </c>
      <c r="AK1591" s="8">
        <v>738985</v>
      </c>
      <c r="AO1591" s="13">
        <f>(Cleaned_Data!S1591)-((Cleaned_Data!S1591)*10%)</f>
        <v>99.9</v>
      </c>
      <c r="AP1591" s="13" t="str">
        <v>Safe</v>
      </c>
    </row>
    <row r="1592" spans="8:42" x14ac:dyDescent="0.3">
      <c r="H1592" s="13" t="s">
        <v>2458</v>
      </c>
      <c r="I1592" s="13" t="str">
        <v>In Stock</v>
      </c>
      <c r="J1592" s="43"/>
      <c r="AB1592" s="65">
        <v>45940</v>
      </c>
      <c r="AC1592" s="66" t="str">
        <f t="shared" si="23"/>
        <v>OnTime</v>
      </c>
      <c r="AJ1592" s="11" t="s">
        <v>2246</v>
      </c>
      <c r="AK1592" s="8">
        <v>738943.38</v>
      </c>
      <c r="AO1592" s="13">
        <f>(Cleaned_Data!S1592)-((Cleaned_Data!S1592)*10%)</f>
        <v>81.900000000000006</v>
      </c>
      <c r="AP1592" s="13" t="str">
        <v>Safe</v>
      </c>
    </row>
    <row r="1593" spans="8:42" x14ac:dyDescent="0.3">
      <c r="H1593" s="13" t="s">
        <v>3175</v>
      </c>
      <c r="I1593" s="13" t="str">
        <v>Low Stock</v>
      </c>
      <c r="J1593" s="43"/>
      <c r="AB1593" s="65">
        <v>45925</v>
      </c>
      <c r="AC1593" s="66" t="str">
        <f t="shared" si="23"/>
        <v>OnTime</v>
      </c>
      <c r="AJ1593" s="11" t="s">
        <v>1209</v>
      </c>
      <c r="AK1593" s="8">
        <v>734415.5</v>
      </c>
      <c r="AO1593" s="13">
        <f>(Cleaned_Data!S1593)-((Cleaned_Data!S1593)*10%)</f>
        <v>0</v>
      </c>
      <c r="AP1593" s="13" t="str">
        <v>Risk</v>
      </c>
    </row>
    <row r="1594" spans="8:42" x14ac:dyDescent="0.3">
      <c r="H1594" s="13" t="s">
        <v>3178</v>
      </c>
      <c r="I1594" s="13" t="str">
        <v>In Stock</v>
      </c>
      <c r="J1594" s="43"/>
      <c r="AB1594" s="65">
        <v>45866</v>
      </c>
      <c r="AC1594" s="66" t="str">
        <f t="shared" si="23"/>
        <v>Overdue</v>
      </c>
      <c r="AJ1594" s="11" t="s">
        <v>1291</v>
      </c>
      <c r="AK1594" s="8">
        <v>732513.6</v>
      </c>
      <c r="AO1594" s="13">
        <f>(Cleaned_Data!S1594)-((Cleaned_Data!S1594)*10%)</f>
        <v>165.6</v>
      </c>
      <c r="AP1594" s="13" t="str">
        <v>Safe</v>
      </c>
    </row>
    <row r="1595" spans="8:42" x14ac:dyDescent="0.3">
      <c r="H1595" s="13" t="s">
        <v>3181</v>
      </c>
      <c r="I1595" s="13" t="str">
        <v>In Stock</v>
      </c>
      <c r="J1595" s="43"/>
      <c r="AB1595" s="65">
        <v>45906</v>
      </c>
      <c r="AC1595" s="66" t="str">
        <f t="shared" si="23"/>
        <v>OnTime</v>
      </c>
      <c r="AJ1595" s="11" t="s">
        <v>6535</v>
      </c>
      <c r="AK1595" s="8">
        <v>730720.22</v>
      </c>
      <c r="AO1595" s="13">
        <f>(Cleaned_Data!S1595)-((Cleaned_Data!S1595)*10%)</f>
        <v>145.80000000000001</v>
      </c>
      <c r="AP1595" s="13" t="str">
        <v>Safe</v>
      </c>
    </row>
    <row r="1596" spans="8:42" x14ac:dyDescent="0.3">
      <c r="H1596" s="13" t="s">
        <v>741</v>
      </c>
      <c r="I1596" s="13" t="str">
        <v>Low Stock</v>
      </c>
      <c r="J1596" s="43"/>
      <c r="AB1596" s="65">
        <v>45882</v>
      </c>
      <c r="AC1596" s="66" t="str">
        <f t="shared" si="23"/>
        <v>Overdue</v>
      </c>
      <c r="AJ1596" s="11" t="s">
        <v>6193</v>
      </c>
      <c r="AK1596" s="8">
        <v>730552.5</v>
      </c>
      <c r="AO1596" s="13">
        <f>(Cleaned_Data!S1596)-((Cleaned_Data!S1596)*10%)</f>
        <v>36</v>
      </c>
      <c r="AP1596" s="13" t="str">
        <v>Risk</v>
      </c>
    </row>
    <row r="1597" spans="8:42" x14ac:dyDescent="0.3">
      <c r="H1597" s="13" t="s">
        <v>3184</v>
      </c>
      <c r="I1597" s="13" t="str">
        <v>Low Stock</v>
      </c>
      <c r="J1597" s="43"/>
      <c r="AB1597" s="65">
        <v>45938</v>
      </c>
      <c r="AC1597" s="66" t="str">
        <f t="shared" si="23"/>
        <v>OnTime</v>
      </c>
      <c r="AJ1597" s="11" t="s">
        <v>4344</v>
      </c>
      <c r="AK1597" s="8">
        <v>730483.15999999992</v>
      </c>
      <c r="AO1597" s="13">
        <f>(Cleaned_Data!S1597)-((Cleaned_Data!S1597)*10%)</f>
        <v>68.400000000000006</v>
      </c>
      <c r="AP1597" s="13" t="str">
        <v>Risk</v>
      </c>
    </row>
    <row r="1598" spans="8:42" x14ac:dyDescent="0.3">
      <c r="H1598" s="13" t="s">
        <v>1181</v>
      </c>
      <c r="I1598" s="13" t="str">
        <v>Low Stock</v>
      </c>
      <c r="J1598" s="43"/>
      <c r="AB1598" s="65">
        <v>45875</v>
      </c>
      <c r="AC1598" s="66" t="str">
        <f t="shared" si="23"/>
        <v>Overdue</v>
      </c>
      <c r="AJ1598" s="11" t="s">
        <v>6854</v>
      </c>
      <c r="AK1598" s="8">
        <v>729665.31</v>
      </c>
      <c r="AO1598" s="13">
        <f>(Cleaned_Data!S1598)-((Cleaned_Data!S1598)*10%)</f>
        <v>49.5</v>
      </c>
      <c r="AP1598" s="13" t="str">
        <v>Risk</v>
      </c>
    </row>
    <row r="1599" spans="8:42" x14ac:dyDescent="0.3">
      <c r="H1599" s="13" t="s">
        <v>2196</v>
      </c>
      <c r="I1599" s="13" t="str">
        <v>Low Stock</v>
      </c>
      <c r="J1599" s="43"/>
      <c r="AB1599" s="65">
        <v>45911</v>
      </c>
      <c r="AC1599" s="66" t="str">
        <f t="shared" si="23"/>
        <v>OnTime</v>
      </c>
      <c r="AJ1599" s="11" t="s">
        <v>5545</v>
      </c>
      <c r="AK1599" s="8">
        <v>729015.12</v>
      </c>
      <c r="AO1599" s="13">
        <f>(Cleaned_Data!S1599)-((Cleaned_Data!S1599)*10%)</f>
        <v>26.1</v>
      </c>
      <c r="AP1599" s="13" t="str">
        <v>Risk</v>
      </c>
    </row>
    <row r="1600" spans="8:42" x14ac:dyDescent="0.3">
      <c r="H1600" s="13" t="s">
        <v>7507</v>
      </c>
      <c r="I1600" s="13" t="str">
        <v>Low Stock</v>
      </c>
      <c r="J1600" s="43"/>
      <c r="AB1600" s="65">
        <v>45919</v>
      </c>
      <c r="AC1600" s="66" t="str">
        <f t="shared" si="23"/>
        <v>OnTime</v>
      </c>
      <c r="AJ1600" s="11" t="s">
        <v>2394</v>
      </c>
      <c r="AK1600" s="8">
        <v>727654.5</v>
      </c>
      <c r="AO1600" s="13">
        <f>(Cleaned_Data!S1600)-((Cleaned_Data!S1600)*10%)</f>
        <v>48.6</v>
      </c>
      <c r="AP1600" s="13" t="str">
        <v>Risk</v>
      </c>
    </row>
    <row r="1601" spans="8:42" x14ac:dyDescent="0.3">
      <c r="H1601" s="13" t="s">
        <v>2781</v>
      </c>
      <c r="I1601" s="13" t="str">
        <v>In Stock</v>
      </c>
      <c r="J1601" s="43"/>
      <c r="AB1601" s="65">
        <v>45876</v>
      </c>
      <c r="AC1601" s="66" t="str">
        <f t="shared" si="23"/>
        <v>Overdue</v>
      </c>
      <c r="AJ1601" s="11" t="s">
        <v>3134</v>
      </c>
      <c r="AK1601" s="8">
        <v>726626.24999999988</v>
      </c>
      <c r="AO1601" s="13">
        <f>(Cleaned_Data!S1601)-((Cleaned_Data!S1601)*10%)</f>
        <v>50.4</v>
      </c>
      <c r="AP1601" s="13" t="str">
        <v>Safe</v>
      </c>
    </row>
    <row r="1602" spans="8:42" x14ac:dyDescent="0.3">
      <c r="H1602" s="13" t="s">
        <v>3192</v>
      </c>
      <c r="I1602" s="13" t="str">
        <v>In Stock</v>
      </c>
      <c r="J1602" s="43"/>
      <c r="AB1602" s="65">
        <v>45935</v>
      </c>
      <c r="AC1602" s="66" t="str">
        <f t="shared" si="23"/>
        <v>OnTime</v>
      </c>
      <c r="AJ1602" s="11" t="s">
        <v>2897</v>
      </c>
      <c r="AK1602" s="8">
        <v>726580.31</v>
      </c>
      <c r="AO1602" s="13">
        <f>(Cleaned_Data!S1602)-((Cleaned_Data!S1602)*10%)</f>
        <v>168.3</v>
      </c>
      <c r="AP1602" s="13" t="str">
        <v>Safe</v>
      </c>
    </row>
    <row r="1603" spans="8:42" x14ac:dyDescent="0.3">
      <c r="H1603" s="13" t="s">
        <v>3194</v>
      </c>
      <c r="I1603" s="13" t="str">
        <v>In Stock</v>
      </c>
      <c r="J1603" s="43"/>
      <c r="AB1603" s="65">
        <v>45900</v>
      </c>
      <c r="AC1603" s="66" t="str">
        <f t="shared" ref="AC1603:AC1666" si="24">IF(AB1603="","No Date", IF(AB1603&lt;$AC$1,"Overdue","OnTime"))</f>
        <v>Overdue</v>
      </c>
      <c r="AJ1603" s="11" t="s">
        <v>5640</v>
      </c>
      <c r="AK1603" s="8">
        <v>726235.67999999993</v>
      </c>
      <c r="AO1603" s="13">
        <f>(Cleaned_Data!S1603)-((Cleaned_Data!S1603)*10%)</f>
        <v>130.5</v>
      </c>
      <c r="AP1603" s="13" t="str">
        <v>Safe</v>
      </c>
    </row>
    <row r="1604" spans="8:42" x14ac:dyDescent="0.3">
      <c r="H1604" s="13" t="s">
        <v>3196</v>
      </c>
      <c r="I1604" s="13" t="str">
        <v>In Stock</v>
      </c>
      <c r="J1604" s="43"/>
      <c r="AB1604" s="65">
        <v>45898</v>
      </c>
      <c r="AC1604" s="66" t="str">
        <f t="shared" si="24"/>
        <v>Overdue</v>
      </c>
      <c r="AJ1604" s="11" t="s">
        <v>5244</v>
      </c>
      <c r="AK1604" s="8">
        <v>723694.91999999993</v>
      </c>
      <c r="AO1604" s="13">
        <f>(Cleaned_Data!S1604)-((Cleaned_Data!S1604)*10%)</f>
        <v>101.7</v>
      </c>
      <c r="AP1604" s="13" t="str">
        <v>Safe</v>
      </c>
    </row>
    <row r="1605" spans="8:42" x14ac:dyDescent="0.3">
      <c r="H1605" s="13" t="s">
        <v>3198</v>
      </c>
      <c r="I1605" s="13" t="str">
        <v>Low Stock</v>
      </c>
      <c r="J1605" s="43"/>
      <c r="AB1605" s="65">
        <v>45927</v>
      </c>
      <c r="AC1605" s="66" t="str">
        <f t="shared" si="24"/>
        <v>OnTime</v>
      </c>
      <c r="AJ1605" s="11" t="s">
        <v>887</v>
      </c>
      <c r="AK1605" s="8">
        <v>723033.86</v>
      </c>
      <c r="AO1605" s="13">
        <f>(Cleaned_Data!S1605)-((Cleaned_Data!S1605)*10%)</f>
        <v>16.2</v>
      </c>
      <c r="AP1605" s="13" t="str">
        <v>Risk</v>
      </c>
    </row>
    <row r="1606" spans="8:42" x14ac:dyDescent="0.3">
      <c r="H1606" s="13" t="s">
        <v>3200</v>
      </c>
      <c r="I1606" s="13" t="str">
        <v>In Stock</v>
      </c>
      <c r="J1606" s="43"/>
      <c r="AB1606" s="65">
        <v>45884</v>
      </c>
      <c r="AC1606" s="66" t="str">
        <f t="shared" si="24"/>
        <v>Overdue</v>
      </c>
      <c r="AJ1606" s="11" t="s">
        <v>1312</v>
      </c>
      <c r="AK1606" s="8">
        <v>721168.55999999994</v>
      </c>
      <c r="AO1606" s="13">
        <f>(Cleaned_Data!S1606)-((Cleaned_Data!S1606)*10%)</f>
        <v>138.6</v>
      </c>
      <c r="AP1606" s="13" t="str">
        <v>Safe</v>
      </c>
    </row>
    <row r="1607" spans="8:42" x14ac:dyDescent="0.3">
      <c r="H1607" s="13" t="s">
        <v>7583</v>
      </c>
      <c r="I1607" s="13" t="str">
        <v>In Stock</v>
      </c>
      <c r="J1607" s="43"/>
      <c r="AB1607" s="65">
        <v>45864</v>
      </c>
      <c r="AC1607" s="66" t="str">
        <f t="shared" si="24"/>
        <v>Overdue</v>
      </c>
      <c r="AJ1607" s="11" t="s">
        <v>1050</v>
      </c>
      <c r="AK1607" s="8">
        <v>720984.48</v>
      </c>
      <c r="AO1607" s="13">
        <f>(Cleaned_Data!S1607)-((Cleaned_Data!S1607)*10%)</f>
        <v>170.1</v>
      </c>
      <c r="AP1607" s="13" t="str">
        <v>Safe</v>
      </c>
    </row>
    <row r="1608" spans="8:42" x14ac:dyDescent="0.3">
      <c r="H1608" s="13" t="s">
        <v>3204</v>
      </c>
      <c r="I1608" s="13" t="str">
        <v>In Stock</v>
      </c>
      <c r="J1608" s="43"/>
      <c r="AB1608" s="65">
        <v>45908</v>
      </c>
      <c r="AC1608" s="66" t="str">
        <f t="shared" si="24"/>
        <v>OnTime</v>
      </c>
      <c r="AJ1608" s="11" t="s">
        <v>5276</v>
      </c>
      <c r="AK1608" s="8">
        <v>719465.03999999992</v>
      </c>
      <c r="AO1608" s="13">
        <f>(Cleaned_Data!S1608)-((Cleaned_Data!S1608)*10%)</f>
        <v>151.19999999999999</v>
      </c>
      <c r="AP1608" s="13" t="str">
        <v>Safe</v>
      </c>
    </row>
    <row r="1609" spans="8:42" x14ac:dyDescent="0.3">
      <c r="H1609" s="13" t="s">
        <v>3207</v>
      </c>
      <c r="I1609" s="13" t="str">
        <v>In Stock</v>
      </c>
      <c r="J1609" s="43"/>
      <c r="AB1609" s="65">
        <v>45871</v>
      </c>
      <c r="AC1609" s="66" t="str">
        <f t="shared" si="24"/>
        <v>Overdue</v>
      </c>
      <c r="AJ1609" s="11" t="s">
        <v>3127</v>
      </c>
      <c r="AK1609" s="8">
        <v>718355.97</v>
      </c>
      <c r="AO1609" s="13">
        <f>(Cleaned_Data!S1609)-((Cleaned_Data!S1609)*10%)</f>
        <v>104.4</v>
      </c>
      <c r="AP1609" s="13" t="str">
        <v>Safe</v>
      </c>
    </row>
    <row r="1610" spans="8:42" x14ac:dyDescent="0.3">
      <c r="H1610" s="13" t="s">
        <v>3209</v>
      </c>
      <c r="I1610" s="13" t="str">
        <v>Low Stock</v>
      </c>
      <c r="J1610" s="43"/>
      <c r="AB1610" s="65">
        <v>45940</v>
      </c>
      <c r="AC1610" s="66" t="str">
        <f t="shared" si="24"/>
        <v>OnTime</v>
      </c>
      <c r="AJ1610" s="11" t="s">
        <v>1339</v>
      </c>
      <c r="AK1610" s="8">
        <v>717059.03999999992</v>
      </c>
      <c r="AO1610" s="13">
        <f>(Cleaned_Data!S1610)-((Cleaned_Data!S1610)*10%)</f>
        <v>10.8</v>
      </c>
      <c r="AP1610" s="13" t="str">
        <v>Risk</v>
      </c>
    </row>
    <row r="1611" spans="8:42" x14ac:dyDescent="0.3">
      <c r="H1611" s="13" t="s">
        <v>665</v>
      </c>
      <c r="I1611" s="13" t="str">
        <v>Low Stock</v>
      </c>
      <c r="J1611" s="43"/>
      <c r="AB1611" s="65">
        <v>45930</v>
      </c>
      <c r="AC1611" s="66" t="str">
        <f t="shared" si="24"/>
        <v>OnTime</v>
      </c>
      <c r="AJ1611" s="11" t="s">
        <v>4348</v>
      </c>
      <c r="AK1611" s="8">
        <v>716977.16</v>
      </c>
      <c r="AO1611" s="13">
        <f>(Cleaned_Data!S1611)-((Cleaned_Data!S1611)*10%)</f>
        <v>15.3</v>
      </c>
      <c r="AP1611" s="13" t="str">
        <v>Risk</v>
      </c>
    </row>
    <row r="1612" spans="8:42" x14ac:dyDescent="0.3">
      <c r="H1612" s="13" t="s">
        <v>3946</v>
      </c>
      <c r="I1612" s="13" t="str">
        <v>In Stock</v>
      </c>
      <c r="J1612" s="43"/>
      <c r="AB1612" s="65">
        <v>45910</v>
      </c>
      <c r="AC1612" s="66" t="str">
        <f t="shared" si="24"/>
        <v>OnTime</v>
      </c>
      <c r="AJ1612" s="11" t="s">
        <v>7471</v>
      </c>
      <c r="AK1612" s="8">
        <v>716052.34000000008</v>
      </c>
      <c r="AO1612" s="13">
        <f>(Cleaned_Data!S1612)-((Cleaned_Data!S1612)*10%)</f>
        <v>144</v>
      </c>
      <c r="AP1612" s="13" t="str">
        <v>Safe</v>
      </c>
    </row>
    <row r="1613" spans="8:42" x14ac:dyDescent="0.3">
      <c r="H1613" s="13" t="s">
        <v>3214</v>
      </c>
      <c r="I1613" s="13" t="str">
        <v>In Stock</v>
      </c>
      <c r="J1613" s="43"/>
      <c r="AB1613" s="65">
        <v>45853</v>
      </c>
      <c r="AC1613" s="66" t="str">
        <f t="shared" si="24"/>
        <v>Overdue</v>
      </c>
      <c r="AJ1613" s="11" t="s">
        <v>5198</v>
      </c>
      <c r="AK1613" s="8">
        <v>713818.98</v>
      </c>
      <c r="AO1613" s="13">
        <f>(Cleaned_Data!S1613)-((Cleaned_Data!S1613)*10%)</f>
        <v>148.5</v>
      </c>
      <c r="AP1613" s="13" t="str">
        <v>Safe</v>
      </c>
    </row>
    <row r="1614" spans="8:42" x14ac:dyDescent="0.3">
      <c r="H1614" s="13" t="s">
        <v>3144</v>
      </c>
      <c r="I1614" s="13" t="str">
        <v>In Stock</v>
      </c>
      <c r="J1614" s="43"/>
      <c r="AB1614" s="65">
        <v>45884</v>
      </c>
      <c r="AC1614" s="66" t="str">
        <f t="shared" si="24"/>
        <v>Overdue</v>
      </c>
      <c r="AJ1614" s="11" t="s">
        <v>4846</v>
      </c>
      <c r="AK1614" s="8">
        <v>710207.15999999992</v>
      </c>
      <c r="AO1614" s="13">
        <f>(Cleaned_Data!S1614)-((Cleaned_Data!S1614)*10%)</f>
        <v>94.5</v>
      </c>
      <c r="AP1614" s="13" t="str">
        <v>Safe</v>
      </c>
    </row>
    <row r="1615" spans="8:42" x14ac:dyDescent="0.3">
      <c r="H1615" s="13" t="s">
        <v>2095</v>
      </c>
      <c r="I1615" s="13" t="str">
        <v>In Stock</v>
      </c>
      <c r="J1615" s="43"/>
      <c r="AB1615" s="65">
        <v>45872</v>
      </c>
      <c r="AC1615" s="66" t="str">
        <f t="shared" si="24"/>
        <v>Overdue</v>
      </c>
      <c r="AJ1615" s="11" t="s">
        <v>2456</v>
      </c>
      <c r="AK1615" s="8">
        <v>709894.06</v>
      </c>
      <c r="AO1615" s="13">
        <f>(Cleaned_Data!S1615)-((Cleaned_Data!S1615)*10%)</f>
        <v>65.7</v>
      </c>
      <c r="AP1615" s="13" t="str">
        <v>Safe</v>
      </c>
    </row>
    <row r="1616" spans="8:42" x14ac:dyDescent="0.3">
      <c r="H1616" s="13" t="s">
        <v>3218</v>
      </c>
      <c r="I1616" s="13" t="str">
        <v>Low Stock</v>
      </c>
      <c r="J1616" s="43"/>
      <c r="AB1616" s="65">
        <v>45908</v>
      </c>
      <c r="AC1616" s="66" t="str">
        <f t="shared" si="24"/>
        <v>OnTime</v>
      </c>
      <c r="AJ1616" s="11" t="s">
        <v>647</v>
      </c>
      <c r="AK1616" s="8">
        <v>709802.71000000008</v>
      </c>
      <c r="AO1616" s="13">
        <f>(Cleaned_Data!S1616)-((Cleaned_Data!S1616)*10%)</f>
        <v>62.1</v>
      </c>
      <c r="AP1616" s="13" t="str">
        <v>Risk</v>
      </c>
    </row>
    <row r="1617" spans="8:42" x14ac:dyDescent="0.3">
      <c r="H1617" s="13" t="s">
        <v>3221</v>
      </c>
      <c r="I1617" s="13" t="str">
        <v>Low Stock</v>
      </c>
      <c r="J1617" s="43"/>
      <c r="AB1617" s="65">
        <v>45853</v>
      </c>
      <c r="AC1617" s="66" t="str">
        <f t="shared" si="24"/>
        <v>Overdue</v>
      </c>
      <c r="AJ1617" s="11" t="s">
        <v>3918</v>
      </c>
      <c r="AK1617" s="8">
        <v>709670.40000000002</v>
      </c>
      <c r="AO1617" s="13">
        <f>(Cleaned_Data!S1617)-((Cleaned_Data!S1617)*10%)</f>
        <v>18.899999999999999</v>
      </c>
      <c r="AP1617" s="13" t="str">
        <v>Risk</v>
      </c>
    </row>
    <row r="1618" spans="8:42" x14ac:dyDescent="0.3">
      <c r="H1618" s="13" t="s">
        <v>3223</v>
      </c>
      <c r="I1618" s="13" t="str">
        <v>In Stock</v>
      </c>
      <c r="J1618" s="43"/>
      <c r="AB1618" s="65">
        <v>45911</v>
      </c>
      <c r="AC1618" s="66" t="str">
        <f t="shared" si="24"/>
        <v>OnTime</v>
      </c>
      <c r="AJ1618" s="11" t="s">
        <v>5049</v>
      </c>
      <c r="AK1618" s="8">
        <v>708439.55999999994</v>
      </c>
      <c r="AO1618" s="13">
        <f>(Cleaned_Data!S1618)-((Cleaned_Data!S1618)*10%)</f>
        <v>92.7</v>
      </c>
      <c r="AP1618" s="13" t="str">
        <v>Safe</v>
      </c>
    </row>
    <row r="1619" spans="8:42" x14ac:dyDescent="0.3">
      <c r="H1619" s="13" t="s">
        <v>2321</v>
      </c>
      <c r="I1619" s="13" t="str">
        <v>In Stock</v>
      </c>
      <c r="J1619" s="43"/>
      <c r="AB1619" s="65">
        <v>45905</v>
      </c>
      <c r="AC1619" s="66" t="str">
        <f t="shared" si="24"/>
        <v>OnTime</v>
      </c>
      <c r="AJ1619" s="11" t="s">
        <v>6648</v>
      </c>
      <c r="AK1619" s="8">
        <v>707785.54</v>
      </c>
      <c r="AO1619" s="13">
        <f>(Cleaned_Data!S1619)-((Cleaned_Data!S1619)*10%)</f>
        <v>45.9</v>
      </c>
      <c r="AP1619" s="13" t="str">
        <v>Safe</v>
      </c>
    </row>
    <row r="1620" spans="8:42" x14ac:dyDescent="0.3">
      <c r="H1620" s="13" t="s">
        <v>3227</v>
      </c>
      <c r="I1620" s="13" t="str">
        <v>Low Stock</v>
      </c>
      <c r="J1620" s="43"/>
      <c r="AB1620" s="65">
        <v>45863</v>
      </c>
      <c r="AC1620" s="66" t="str">
        <f t="shared" si="24"/>
        <v>Overdue</v>
      </c>
      <c r="AJ1620" s="11" t="s">
        <v>4919</v>
      </c>
      <c r="AK1620" s="8">
        <v>706141.92</v>
      </c>
      <c r="AO1620" s="13">
        <f>(Cleaned_Data!S1620)-((Cleaned_Data!S1620)*10%)</f>
        <v>0</v>
      </c>
      <c r="AP1620" s="13" t="str">
        <v>Risk</v>
      </c>
    </row>
    <row r="1621" spans="8:42" x14ac:dyDescent="0.3">
      <c r="H1621" s="13" t="s">
        <v>3229</v>
      </c>
      <c r="I1621" s="13" t="str">
        <v>In Stock</v>
      </c>
      <c r="J1621" s="43"/>
      <c r="AB1621" s="65">
        <v>45926</v>
      </c>
      <c r="AC1621" s="66" t="str">
        <f t="shared" si="24"/>
        <v>OnTime</v>
      </c>
      <c r="AJ1621" s="11" t="s">
        <v>1279</v>
      </c>
      <c r="AK1621" s="8">
        <v>706118.4</v>
      </c>
      <c r="AO1621" s="13">
        <f>(Cleaned_Data!S1621)-((Cleaned_Data!S1621)*10%)</f>
        <v>107.1</v>
      </c>
      <c r="AP1621" s="13" t="str">
        <v>Safe</v>
      </c>
    </row>
    <row r="1622" spans="8:42" x14ac:dyDescent="0.3">
      <c r="H1622" s="13" t="s">
        <v>3231</v>
      </c>
      <c r="I1622" s="13" t="str">
        <v>In Stock</v>
      </c>
      <c r="J1622" s="43"/>
      <c r="AB1622" s="65">
        <v>45893</v>
      </c>
      <c r="AC1622" s="66" t="str">
        <f t="shared" si="24"/>
        <v>Overdue</v>
      </c>
      <c r="AJ1622" s="11" t="s">
        <v>6485</v>
      </c>
      <c r="AK1622" s="8">
        <v>705657.15</v>
      </c>
      <c r="AO1622" s="13">
        <f>(Cleaned_Data!S1622)-((Cleaned_Data!S1622)*10%)</f>
        <v>131.4</v>
      </c>
      <c r="AP1622" s="13" t="str">
        <v>Safe</v>
      </c>
    </row>
    <row r="1623" spans="8:42" x14ac:dyDescent="0.3">
      <c r="H1623" s="13" t="s">
        <v>3233</v>
      </c>
      <c r="I1623" s="13" t="str">
        <v>In Stock</v>
      </c>
      <c r="J1623" s="43"/>
      <c r="AB1623" s="65">
        <v>45865</v>
      </c>
      <c r="AC1623" s="66" t="str">
        <f t="shared" si="24"/>
        <v>Overdue</v>
      </c>
      <c r="AJ1623" s="11" t="s">
        <v>2308</v>
      </c>
      <c r="AK1623" s="8">
        <v>704674</v>
      </c>
      <c r="AO1623" s="13">
        <f>(Cleaned_Data!S1623)-((Cleaned_Data!S1623)*10%)</f>
        <v>103.5</v>
      </c>
      <c r="AP1623" s="13" t="str">
        <v>Safe</v>
      </c>
    </row>
    <row r="1624" spans="8:42" x14ac:dyDescent="0.3">
      <c r="H1624" s="13" t="s">
        <v>4645</v>
      </c>
      <c r="I1624" s="13" t="str">
        <v>In Stock</v>
      </c>
      <c r="J1624" s="43"/>
      <c r="AB1624" s="65">
        <v>45926</v>
      </c>
      <c r="AC1624" s="66" t="str">
        <f t="shared" si="24"/>
        <v>OnTime</v>
      </c>
      <c r="AJ1624" s="11" t="s">
        <v>6583</v>
      </c>
      <c r="AK1624" s="8">
        <v>704321.75</v>
      </c>
      <c r="AO1624" s="13">
        <f>(Cleaned_Data!S1624)-((Cleaned_Data!S1624)*10%)</f>
        <v>108</v>
      </c>
      <c r="AP1624" s="13" t="str">
        <v>Safe</v>
      </c>
    </row>
    <row r="1625" spans="8:42" x14ac:dyDescent="0.3">
      <c r="H1625" s="13" t="s">
        <v>3238</v>
      </c>
      <c r="I1625" s="13" t="str">
        <v>In Stock</v>
      </c>
      <c r="J1625" s="43"/>
      <c r="AB1625" s="65">
        <v>45880</v>
      </c>
      <c r="AC1625" s="66" t="str">
        <f t="shared" si="24"/>
        <v>Overdue</v>
      </c>
      <c r="AJ1625" s="11" t="s">
        <v>6751</v>
      </c>
      <c r="AK1625" s="8">
        <v>701504.14</v>
      </c>
      <c r="AO1625" s="13">
        <f>(Cleaned_Data!S1625)-((Cleaned_Data!S1625)*10%)</f>
        <v>36</v>
      </c>
      <c r="AP1625" s="13" t="str">
        <v>Safe</v>
      </c>
    </row>
    <row r="1626" spans="8:42" x14ac:dyDescent="0.3">
      <c r="H1626" s="13" t="s">
        <v>3240</v>
      </c>
      <c r="I1626" s="13" t="str">
        <v>In Stock</v>
      </c>
      <c r="J1626" s="43"/>
      <c r="AB1626" s="65">
        <v>45919</v>
      </c>
      <c r="AC1626" s="66" t="str">
        <f t="shared" si="24"/>
        <v>OnTime</v>
      </c>
      <c r="AJ1626" s="11" t="s">
        <v>92</v>
      </c>
      <c r="AK1626" s="8">
        <v>699815.70000000007</v>
      </c>
      <c r="AO1626" s="13">
        <f>(Cleaned_Data!S1626)-((Cleaned_Data!S1626)*10%)</f>
        <v>134.1</v>
      </c>
      <c r="AP1626" s="13" t="str">
        <v>Safe</v>
      </c>
    </row>
    <row r="1627" spans="8:42" x14ac:dyDescent="0.3">
      <c r="H1627" s="13" t="s">
        <v>3242</v>
      </c>
      <c r="I1627" s="13" t="str">
        <v>In Stock</v>
      </c>
      <c r="J1627" s="43"/>
      <c r="AB1627" s="65">
        <v>45883</v>
      </c>
      <c r="AC1627" s="66" t="str">
        <f t="shared" si="24"/>
        <v>Overdue</v>
      </c>
      <c r="AJ1627" s="11" t="s">
        <v>1976</v>
      </c>
      <c r="AK1627" s="8">
        <v>699737.10000000009</v>
      </c>
      <c r="AO1627" s="13">
        <f>(Cleaned_Data!S1627)-((Cleaned_Data!S1627)*10%)</f>
        <v>145.80000000000001</v>
      </c>
      <c r="AP1627" s="13" t="str">
        <v>Safe</v>
      </c>
    </row>
    <row r="1628" spans="8:42" x14ac:dyDescent="0.3">
      <c r="H1628" s="13" t="s">
        <v>2246</v>
      </c>
      <c r="I1628" s="13" t="str">
        <v>Low Stock</v>
      </c>
      <c r="J1628" s="43"/>
      <c r="AB1628" s="65">
        <v>45915</v>
      </c>
      <c r="AC1628" s="66" t="str">
        <f t="shared" si="24"/>
        <v>OnTime</v>
      </c>
      <c r="AJ1628" s="11" t="s">
        <v>781</v>
      </c>
      <c r="AK1628" s="8">
        <v>699439</v>
      </c>
      <c r="AO1628" s="13">
        <f>(Cleaned_Data!S1628)-((Cleaned_Data!S1628)*10%)</f>
        <v>37.799999999999997</v>
      </c>
      <c r="AP1628" s="13" t="str">
        <v>Risk</v>
      </c>
    </row>
    <row r="1629" spans="8:42" x14ac:dyDescent="0.3">
      <c r="H1629" s="13" t="s">
        <v>3245</v>
      </c>
      <c r="I1629" s="13" t="str">
        <v>In Stock</v>
      </c>
      <c r="J1629" s="43"/>
      <c r="AB1629" s="65">
        <v>45921</v>
      </c>
      <c r="AC1629" s="66" t="str">
        <f t="shared" si="24"/>
        <v>OnTime</v>
      </c>
      <c r="AJ1629" s="11" t="s">
        <v>3579</v>
      </c>
      <c r="AK1629" s="8">
        <v>699033.89</v>
      </c>
      <c r="AO1629" s="13">
        <f>(Cleaned_Data!S1629)-((Cleaned_Data!S1629)*10%)</f>
        <v>56.7</v>
      </c>
      <c r="AP1629" s="13" t="str">
        <v>Safe</v>
      </c>
    </row>
    <row r="1630" spans="8:42" x14ac:dyDescent="0.3">
      <c r="H1630" s="13" t="s">
        <v>3248</v>
      </c>
      <c r="I1630" s="13" t="str">
        <v>In Stock</v>
      </c>
      <c r="J1630" s="43"/>
      <c r="AB1630" s="65">
        <v>45904</v>
      </c>
      <c r="AC1630" s="66" t="str">
        <f t="shared" si="24"/>
        <v>OnTime</v>
      </c>
      <c r="AJ1630" s="11" t="s">
        <v>5158</v>
      </c>
      <c r="AK1630" s="8">
        <v>697929.97</v>
      </c>
      <c r="AO1630" s="13">
        <f>(Cleaned_Data!S1630)-((Cleaned_Data!S1630)*10%)</f>
        <v>133.19999999999999</v>
      </c>
      <c r="AP1630" s="13" t="str">
        <v>Safe</v>
      </c>
    </row>
    <row r="1631" spans="8:42" x14ac:dyDescent="0.3">
      <c r="H1631" s="13" t="s">
        <v>3250</v>
      </c>
      <c r="I1631" s="13" t="str">
        <v>In Stock</v>
      </c>
      <c r="J1631" s="43"/>
      <c r="AB1631" s="65">
        <v>45912</v>
      </c>
      <c r="AC1631" s="66" t="str">
        <f t="shared" si="24"/>
        <v>OnTime</v>
      </c>
      <c r="AJ1631" s="11" t="s">
        <v>3279</v>
      </c>
      <c r="AK1631" s="8">
        <v>697490.76</v>
      </c>
      <c r="AO1631" s="13">
        <f>(Cleaned_Data!S1631)-((Cleaned_Data!S1631)*10%)</f>
        <v>109.8</v>
      </c>
      <c r="AP1631" s="13" t="str">
        <v>Safe</v>
      </c>
    </row>
    <row r="1632" spans="8:42" x14ac:dyDescent="0.3">
      <c r="H1632" s="13" t="s">
        <v>3252</v>
      </c>
      <c r="I1632" s="13" t="str">
        <v>In Stock</v>
      </c>
      <c r="J1632" s="43"/>
      <c r="AB1632" s="65">
        <v>45932</v>
      </c>
      <c r="AC1632" s="66" t="str">
        <f t="shared" si="24"/>
        <v>OnTime</v>
      </c>
      <c r="AJ1632" s="11" t="s">
        <v>7541</v>
      </c>
      <c r="AK1632" s="8">
        <v>695289.54</v>
      </c>
      <c r="AO1632" s="13">
        <f>(Cleaned_Data!S1632)-((Cleaned_Data!S1632)*10%)</f>
        <v>89.1</v>
      </c>
      <c r="AP1632" s="13" t="str">
        <v>Safe</v>
      </c>
    </row>
    <row r="1633" spans="8:42" x14ac:dyDescent="0.3">
      <c r="H1633" s="13" t="s">
        <v>3254</v>
      </c>
      <c r="I1633" s="13" t="str">
        <v>In Stock</v>
      </c>
      <c r="J1633" s="43"/>
      <c r="AB1633" s="65">
        <v>45940</v>
      </c>
      <c r="AC1633" s="66" t="str">
        <f t="shared" si="24"/>
        <v>OnTime</v>
      </c>
      <c r="AJ1633" s="11" t="s">
        <v>464</v>
      </c>
      <c r="AK1633" s="8">
        <v>693376.64</v>
      </c>
      <c r="AO1633" s="13">
        <f>(Cleaned_Data!S1633)-((Cleaned_Data!S1633)*10%)</f>
        <v>109.8</v>
      </c>
      <c r="AP1633" s="13" t="str">
        <v>Safe</v>
      </c>
    </row>
    <row r="1634" spans="8:42" x14ac:dyDescent="0.3">
      <c r="H1634" s="13" t="s">
        <v>1418</v>
      </c>
      <c r="I1634" s="13" t="str">
        <v>In Stock</v>
      </c>
      <c r="J1634" s="43"/>
      <c r="AB1634" s="65">
        <v>45922</v>
      </c>
      <c r="AC1634" s="66" t="str">
        <f t="shared" si="24"/>
        <v>OnTime</v>
      </c>
      <c r="AJ1634" s="11" t="s">
        <v>1166</v>
      </c>
      <c r="AK1634" s="8">
        <v>693305.2</v>
      </c>
      <c r="AO1634" s="13">
        <f>(Cleaned_Data!S1634)-((Cleaned_Data!S1634)*10%)</f>
        <v>173.7</v>
      </c>
      <c r="AP1634" s="13" t="str">
        <v>Safe</v>
      </c>
    </row>
    <row r="1635" spans="8:42" x14ac:dyDescent="0.3">
      <c r="H1635" s="13" t="s">
        <v>3257</v>
      </c>
      <c r="I1635" s="13" t="str">
        <v>In Stock</v>
      </c>
      <c r="J1635" s="43"/>
      <c r="AB1635" s="65">
        <v>45884</v>
      </c>
      <c r="AC1635" s="66" t="str">
        <f t="shared" si="24"/>
        <v>Overdue</v>
      </c>
      <c r="AJ1635" s="11" t="s">
        <v>3162</v>
      </c>
      <c r="AK1635" s="8">
        <v>692798.96</v>
      </c>
      <c r="AO1635" s="13">
        <f>(Cleaned_Data!S1635)-((Cleaned_Data!S1635)*10%)</f>
        <v>61.2</v>
      </c>
      <c r="AP1635" s="13" t="str">
        <v>Safe</v>
      </c>
    </row>
    <row r="1636" spans="8:42" x14ac:dyDescent="0.3">
      <c r="H1636" s="13" t="s">
        <v>1043</v>
      </c>
      <c r="I1636" s="13" t="str">
        <v>In Stock</v>
      </c>
      <c r="J1636" s="43"/>
      <c r="AB1636" s="65">
        <v>45899</v>
      </c>
      <c r="AC1636" s="66" t="str">
        <f t="shared" si="24"/>
        <v>Overdue</v>
      </c>
      <c r="AJ1636" s="11" t="s">
        <v>4773</v>
      </c>
      <c r="AK1636" s="8">
        <v>691858.4800000001</v>
      </c>
      <c r="AO1636" s="13">
        <f>(Cleaned_Data!S1636)-((Cleaned_Data!S1636)*10%)</f>
        <v>168.3</v>
      </c>
      <c r="AP1636" s="13" t="str">
        <v>Safe</v>
      </c>
    </row>
    <row r="1637" spans="8:42" x14ac:dyDescent="0.3">
      <c r="H1637" s="13" t="s">
        <v>7584</v>
      </c>
      <c r="I1637" s="13" t="str">
        <v>In Stock</v>
      </c>
      <c r="J1637" s="43"/>
      <c r="AB1637" s="65">
        <v>45900</v>
      </c>
      <c r="AC1637" s="66" t="str">
        <f t="shared" si="24"/>
        <v>Overdue</v>
      </c>
      <c r="AJ1637" s="11" t="s">
        <v>859</v>
      </c>
      <c r="AK1637" s="8">
        <v>691514.44</v>
      </c>
      <c r="AO1637" s="13">
        <f>(Cleaned_Data!S1637)-((Cleaned_Data!S1637)*10%)</f>
        <v>116.1</v>
      </c>
      <c r="AP1637" s="13" t="str">
        <v>Safe</v>
      </c>
    </row>
    <row r="1638" spans="8:42" x14ac:dyDescent="0.3">
      <c r="H1638" s="13" t="s">
        <v>3264</v>
      </c>
      <c r="I1638" s="13" t="str">
        <v>Low Stock</v>
      </c>
      <c r="J1638" s="43"/>
      <c r="AB1638" s="65">
        <v>45922</v>
      </c>
      <c r="AC1638" s="66" t="str">
        <f t="shared" si="24"/>
        <v>OnTime</v>
      </c>
      <c r="AJ1638" s="11" t="s">
        <v>78</v>
      </c>
      <c r="AK1638" s="8">
        <v>690756.4</v>
      </c>
      <c r="AO1638" s="13">
        <f>(Cleaned_Data!S1638)-((Cleaned_Data!S1638)*10%)</f>
        <v>0</v>
      </c>
      <c r="AP1638" s="13" t="str">
        <v>Risk</v>
      </c>
    </row>
    <row r="1639" spans="8:42" x14ac:dyDescent="0.3">
      <c r="H1639" s="13" t="s">
        <v>2249</v>
      </c>
      <c r="I1639" s="13" t="str">
        <v>In Stock</v>
      </c>
      <c r="J1639" s="43"/>
      <c r="AB1639" s="65">
        <v>45861</v>
      </c>
      <c r="AC1639" s="66" t="str">
        <f t="shared" si="24"/>
        <v>Overdue</v>
      </c>
      <c r="AJ1639" s="11" t="s">
        <v>1629</v>
      </c>
      <c r="AK1639" s="8">
        <v>690474</v>
      </c>
      <c r="AO1639" s="13">
        <f>(Cleaned_Data!S1639)-((Cleaned_Data!S1639)*10%)</f>
        <v>132.30000000000001</v>
      </c>
      <c r="AP1639" s="13" t="str">
        <v>Safe</v>
      </c>
    </row>
    <row r="1640" spans="8:42" x14ac:dyDescent="0.3">
      <c r="H1640" s="13" t="s">
        <v>3267</v>
      </c>
      <c r="I1640" s="13" t="str">
        <v>Low Stock</v>
      </c>
      <c r="J1640" s="43"/>
      <c r="AB1640" s="65">
        <v>45872</v>
      </c>
      <c r="AC1640" s="66" t="str">
        <f t="shared" si="24"/>
        <v>Overdue</v>
      </c>
      <c r="AJ1640" s="11" t="s">
        <v>7222</v>
      </c>
      <c r="AK1640" s="8">
        <v>690278.39999999991</v>
      </c>
      <c r="AO1640" s="13">
        <f>(Cleaned_Data!S1640)-((Cleaned_Data!S1640)*10%)</f>
        <v>22.5</v>
      </c>
      <c r="AP1640" s="13" t="str">
        <v>Risk</v>
      </c>
    </row>
    <row r="1641" spans="8:42" x14ac:dyDescent="0.3">
      <c r="H1641" s="13" t="s">
        <v>3270</v>
      </c>
      <c r="I1641" s="13" t="str">
        <v>In Stock</v>
      </c>
      <c r="J1641" s="43"/>
      <c r="AB1641" s="65">
        <v>45914</v>
      </c>
      <c r="AC1641" s="66" t="str">
        <f t="shared" si="24"/>
        <v>OnTime</v>
      </c>
      <c r="AJ1641" s="11" t="s">
        <v>6977</v>
      </c>
      <c r="AK1641" s="8">
        <v>689777.88</v>
      </c>
      <c r="AO1641" s="13">
        <f>(Cleaned_Data!S1641)-((Cleaned_Data!S1641)*10%)</f>
        <v>136.80000000000001</v>
      </c>
      <c r="AP1641" s="13" t="str">
        <v>Safe</v>
      </c>
    </row>
    <row r="1642" spans="8:42" x14ac:dyDescent="0.3">
      <c r="H1642" s="13" t="s">
        <v>1577</v>
      </c>
      <c r="I1642" s="13" t="str">
        <v>In Stock</v>
      </c>
      <c r="J1642" s="43"/>
      <c r="AB1642" s="65">
        <v>45893</v>
      </c>
      <c r="AC1642" s="66" t="str">
        <f t="shared" si="24"/>
        <v>Overdue</v>
      </c>
      <c r="AJ1642" s="11" t="s">
        <v>4860</v>
      </c>
      <c r="AK1642" s="8">
        <v>689716.87</v>
      </c>
      <c r="AO1642" s="13">
        <f>(Cleaned_Data!S1642)-((Cleaned_Data!S1642)*10%)</f>
        <v>83.7</v>
      </c>
      <c r="AP1642" s="13" t="str">
        <v>Safe</v>
      </c>
    </row>
    <row r="1643" spans="8:42" x14ac:dyDescent="0.3">
      <c r="H1643" s="13" t="s">
        <v>3273</v>
      </c>
      <c r="I1643" s="13" t="str">
        <v>In Stock</v>
      </c>
      <c r="J1643" s="43"/>
      <c r="AB1643" s="65">
        <v>45934</v>
      </c>
      <c r="AC1643" s="66" t="str">
        <f t="shared" si="24"/>
        <v>OnTime</v>
      </c>
      <c r="AJ1643" s="11" t="s">
        <v>893</v>
      </c>
      <c r="AK1643" s="8">
        <v>689427.06</v>
      </c>
      <c r="AO1643" s="13">
        <f>(Cleaned_Data!S1643)-((Cleaned_Data!S1643)*10%)</f>
        <v>156.6</v>
      </c>
      <c r="AP1643" s="13" t="str">
        <v>Safe</v>
      </c>
    </row>
    <row r="1644" spans="8:42" x14ac:dyDescent="0.3">
      <c r="H1644" s="13" t="s">
        <v>3275</v>
      </c>
      <c r="I1644" s="13" t="str">
        <v>In Stock</v>
      </c>
      <c r="J1644" s="43"/>
      <c r="AB1644" s="65">
        <v>45899</v>
      </c>
      <c r="AC1644" s="66" t="str">
        <f t="shared" si="24"/>
        <v>Overdue</v>
      </c>
      <c r="AJ1644" s="11" t="s">
        <v>379</v>
      </c>
      <c r="AK1644" s="8">
        <v>687852.09</v>
      </c>
      <c r="AO1644" s="13">
        <f>(Cleaned_Data!S1644)-((Cleaned_Data!S1644)*10%)</f>
        <v>142.19999999999999</v>
      </c>
      <c r="AP1644" s="13" t="str">
        <v>Safe</v>
      </c>
    </row>
    <row r="1645" spans="8:42" x14ac:dyDescent="0.3">
      <c r="H1645" s="13" t="s">
        <v>1733</v>
      </c>
      <c r="I1645" s="13" t="str">
        <v>In Stock</v>
      </c>
      <c r="J1645" s="43"/>
      <c r="AB1645" s="65">
        <v>45909</v>
      </c>
      <c r="AC1645" s="66" t="str">
        <f t="shared" si="24"/>
        <v>OnTime</v>
      </c>
      <c r="AJ1645" s="11" t="s">
        <v>2034</v>
      </c>
      <c r="AK1645" s="8">
        <v>687660.48</v>
      </c>
      <c r="AO1645" s="13">
        <f>(Cleaned_Data!S1645)-((Cleaned_Data!S1645)*10%)</f>
        <v>144</v>
      </c>
      <c r="AP1645" s="13" t="str">
        <v>Safe</v>
      </c>
    </row>
    <row r="1646" spans="8:42" x14ac:dyDescent="0.3">
      <c r="H1646" s="13" t="s">
        <v>1502</v>
      </c>
      <c r="I1646" s="13" t="str">
        <v>In Stock</v>
      </c>
      <c r="J1646" s="43"/>
      <c r="AB1646" s="65">
        <v>45859</v>
      </c>
      <c r="AC1646" s="66" t="str">
        <f t="shared" si="24"/>
        <v>Overdue</v>
      </c>
      <c r="AJ1646" s="11" t="s">
        <v>4896</v>
      </c>
      <c r="AK1646" s="8">
        <v>687583.62</v>
      </c>
      <c r="AO1646" s="13">
        <f>(Cleaned_Data!S1646)-((Cleaned_Data!S1646)*10%)</f>
        <v>13.5</v>
      </c>
      <c r="AP1646" s="13" t="str">
        <v>Safe</v>
      </c>
    </row>
    <row r="1647" spans="8:42" x14ac:dyDescent="0.3">
      <c r="H1647" s="13" t="s">
        <v>3279</v>
      </c>
      <c r="I1647" s="13" t="str">
        <v>Low Stock</v>
      </c>
      <c r="J1647" s="43"/>
      <c r="AB1647" s="65">
        <v>45910</v>
      </c>
      <c r="AC1647" s="66" t="str">
        <f t="shared" si="24"/>
        <v>OnTime</v>
      </c>
      <c r="AJ1647" s="11" t="s">
        <v>5540</v>
      </c>
      <c r="AK1647" s="8">
        <v>684687.79999999993</v>
      </c>
      <c r="AO1647" s="13">
        <f>(Cleaned_Data!S1647)-((Cleaned_Data!S1647)*10%)</f>
        <v>34.200000000000003</v>
      </c>
      <c r="AP1647" s="13" t="str">
        <v>Risk</v>
      </c>
    </row>
    <row r="1648" spans="8:42" x14ac:dyDescent="0.3">
      <c r="H1648" s="13" t="s">
        <v>3281</v>
      </c>
      <c r="I1648" s="13" t="str">
        <v>In Stock</v>
      </c>
      <c r="J1648" s="43"/>
      <c r="AB1648" s="65">
        <v>45933</v>
      </c>
      <c r="AC1648" s="66" t="str">
        <f t="shared" si="24"/>
        <v>OnTime</v>
      </c>
      <c r="AJ1648" s="11" t="s">
        <v>3649</v>
      </c>
      <c r="AK1648" s="8">
        <v>684404</v>
      </c>
      <c r="AO1648" s="13">
        <f>(Cleaned_Data!S1648)-((Cleaned_Data!S1648)*10%)</f>
        <v>99.9</v>
      </c>
      <c r="AP1648" s="13" t="str">
        <v>Safe</v>
      </c>
    </row>
    <row r="1649" spans="8:42" x14ac:dyDescent="0.3">
      <c r="H1649" s="13" t="s">
        <v>2208</v>
      </c>
      <c r="I1649" s="13" t="str">
        <v>In Stock</v>
      </c>
      <c r="J1649" s="43"/>
      <c r="AB1649" s="65">
        <v>45921</v>
      </c>
      <c r="AC1649" s="66" t="str">
        <f t="shared" si="24"/>
        <v>OnTime</v>
      </c>
      <c r="AJ1649" s="11" t="s">
        <v>2379</v>
      </c>
      <c r="AK1649" s="8">
        <v>683613.53999999992</v>
      </c>
      <c r="AO1649" s="13">
        <f>(Cleaned_Data!S1649)-((Cleaned_Data!S1649)*10%)</f>
        <v>114.3</v>
      </c>
      <c r="AP1649" s="13" t="str">
        <v>Safe</v>
      </c>
    </row>
    <row r="1650" spans="8:42" x14ac:dyDescent="0.3">
      <c r="H1650" s="13" t="s">
        <v>3284</v>
      </c>
      <c r="I1650" s="13" t="str">
        <v>Low Stock</v>
      </c>
      <c r="J1650" s="43"/>
      <c r="AB1650" s="65">
        <v>45891</v>
      </c>
      <c r="AC1650" s="66" t="str">
        <f t="shared" si="24"/>
        <v>Overdue</v>
      </c>
      <c r="AJ1650" s="11" t="s">
        <v>6732</v>
      </c>
      <c r="AK1650" s="8">
        <v>683414.15999999992</v>
      </c>
      <c r="AO1650" s="13">
        <f>(Cleaned_Data!S1650)-((Cleaned_Data!S1650)*10%)</f>
        <v>12.6</v>
      </c>
      <c r="AP1650" s="13" t="str">
        <v>Risk</v>
      </c>
    </row>
    <row r="1651" spans="8:42" x14ac:dyDescent="0.3">
      <c r="H1651" s="13" t="s">
        <v>3286</v>
      </c>
      <c r="I1651" s="13" t="str">
        <v>Low Stock</v>
      </c>
      <c r="J1651" s="43"/>
      <c r="AB1651" s="65">
        <v>45907</v>
      </c>
      <c r="AC1651" s="66" t="str">
        <f t="shared" si="24"/>
        <v>OnTime</v>
      </c>
      <c r="AJ1651" s="11" t="s">
        <v>3679</v>
      </c>
      <c r="AK1651" s="8">
        <v>681821.79999999993</v>
      </c>
      <c r="AO1651" s="13">
        <f>(Cleaned_Data!S1651)-((Cleaned_Data!S1651)*10%)</f>
        <v>0</v>
      </c>
      <c r="AP1651" s="13" t="str">
        <v>Risk</v>
      </c>
    </row>
    <row r="1652" spans="8:42" x14ac:dyDescent="0.3">
      <c r="H1652" s="13" t="s">
        <v>973</v>
      </c>
      <c r="I1652" s="13" t="str">
        <v>In Stock</v>
      </c>
      <c r="J1652" s="43"/>
      <c r="AB1652" s="65">
        <v>45909</v>
      </c>
      <c r="AC1652" s="66" t="str">
        <f t="shared" si="24"/>
        <v>OnTime</v>
      </c>
      <c r="AJ1652" s="11" t="s">
        <v>6765</v>
      </c>
      <c r="AK1652" s="8">
        <v>678956.56</v>
      </c>
      <c r="AO1652" s="13">
        <f>(Cleaned_Data!S1652)-((Cleaned_Data!S1652)*10%)</f>
        <v>130.5</v>
      </c>
      <c r="AP1652" s="13" t="str">
        <v>Safe</v>
      </c>
    </row>
    <row r="1653" spans="8:42" x14ac:dyDescent="0.3">
      <c r="H1653" s="13" t="s">
        <v>7498</v>
      </c>
      <c r="I1653" s="13" t="str">
        <v>Low Stock</v>
      </c>
      <c r="J1653" s="43"/>
      <c r="AB1653" s="65">
        <v>45852</v>
      </c>
      <c r="AC1653" s="66" t="str">
        <f t="shared" si="24"/>
        <v>Overdue</v>
      </c>
      <c r="AJ1653" s="11" t="s">
        <v>7475</v>
      </c>
      <c r="AK1653" s="8">
        <v>678659.83</v>
      </c>
      <c r="AO1653" s="13">
        <f>(Cleaned_Data!S1653)-((Cleaned_Data!S1653)*10%)</f>
        <v>28.8</v>
      </c>
      <c r="AP1653" s="13" t="str">
        <v>Risk</v>
      </c>
    </row>
    <row r="1654" spans="8:42" x14ac:dyDescent="0.3">
      <c r="H1654" s="13" t="s">
        <v>3293</v>
      </c>
      <c r="I1654" s="13" t="str">
        <v>In Stock</v>
      </c>
      <c r="J1654" s="43"/>
      <c r="AB1654" s="65">
        <v>45892</v>
      </c>
      <c r="AC1654" s="66" t="str">
        <f t="shared" si="24"/>
        <v>Overdue</v>
      </c>
      <c r="AJ1654" s="11" t="s">
        <v>3970</v>
      </c>
      <c r="AK1654" s="8">
        <v>678646.32000000007</v>
      </c>
      <c r="AO1654" s="13">
        <f>(Cleaned_Data!S1654)-((Cleaned_Data!S1654)*10%)</f>
        <v>126.9</v>
      </c>
      <c r="AP1654" s="13" t="str">
        <v>Safe</v>
      </c>
    </row>
    <row r="1655" spans="8:42" x14ac:dyDescent="0.3">
      <c r="H1655" s="13" t="s">
        <v>3295</v>
      </c>
      <c r="I1655" s="13" t="str">
        <v>In Stock</v>
      </c>
      <c r="J1655" s="43"/>
      <c r="AB1655" s="65">
        <v>45892</v>
      </c>
      <c r="AC1655" s="66" t="str">
        <f t="shared" si="24"/>
        <v>Overdue</v>
      </c>
      <c r="AJ1655" s="11" t="s">
        <v>843</v>
      </c>
      <c r="AK1655" s="8">
        <v>676215.74999999988</v>
      </c>
      <c r="AO1655" s="13">
        <f>(Cleaned_Data!S1655)-((Cleaned_Data!S1655)*10%)</f>
        <v>91.8</v>
      </c>
      <c r="AP1655" s="13" t="str">
        <v>Safe</v>
      </c>
    </row>
    <row r="1656" spans="8:42" x14ac:dyDescent="0.3">
      <c r="H1656" s="13" t="s">
        <v>3297</v>
      </c>
      <c r="I1656" s="13" t="str">
        <v>In Stock</v>
      </c>
      <c r="J1656" s="43"/>
      <c r="AB1656" s="65">
        <v>45941</v>
      </c>
      <c r="AC1656" s="66" t="str">
        <f t="shared" si="24"/>
        <v>OnTime</v>
      </c>
      <c r="AJ1656" s="11" t="s">
        <v>3608</v>
      </c>
      <c r="AK1656" s="8">
        <v>674960.22</v>
      </c>
      <c r="AO1656" s="13">
        <f>(Cleaned_Data!S1656)-((Cleaned_Data!S1656)*10%)</f>
        <v>170.1</v>
      </c>
      <c r="AP1656" s="13" t="str">
        <v>Safe</v>
      </c>
    </row>
    <row r="1657" spans="8:42" x14ac:dyDescent="0.3">
      <c r="H1657" s="13" t="s">
        <v>3300</v>
      </c>
      <c r="I1657" s="13" t="str">
        <v>In Stock</v>
      </c>
      <c r="J1657" s="43"/>
      <c r="AB1657" s="65">
        <v>45917</v>
      </c>
      <c r="AC1657" s="66" t="str">
        <f t="shared" si="24"/>
        <v>OnTime</v>
      </c>
      <c r="AJ1657" s="11" t="s">
        <v>2744</v>
      </c>
      <c r="AK1657" s="8">
        <v>673095.5</v>
      </c>
      <c r="AO1657" s="13">
        <f>(Cleaned_Data!S1657)-((Cleaned_Data!S1657)*10%)</f>
        <v>90</v>
      </c>
      <c r="AP1657" s="13" t="str">
        <v>Safe</v>
      </c>
    </row>
    <row r="1658" spans="8:42" x14ac:dyDescent="0.3">
      <c r="H1658" s="13" t="s">
        <v>3302</v>
      </c>
      <c r="I1658" s="13" t="str">
        <v>Low Stock</v>
      </c>
      <c r="J1658" s="43"/>
      <c r="AB1658" s="65">
        <v>45861</v>
      </c>
      <c r="AC1658" s="66" t="str">
        <f t="shared" si="24"/>
        <v>Overdue</v>
      </c>
      <c r="AJ1658" s="11" t="s">
        <v>1801</v>
      </c>
      <c r="AK1658" s="8">
        <v>672248.48</v>
      </c>
      <c r="AO1658" s="13">
        <f>(Cleaned_Data!S1658)-((Cleaned_Data!S1658)*10%)</f>
        <v>65.7</v>
      </c>
      <c r="AP1658" s="13" t="str">
        <v>Risk</v>
      </c>
    </row>
    <row r="1659" spans="8:42" x14ac:dyDescent="0.3">
      <c r="H1659" s="13" t="s">
        <v>3304</v>
      </c>
      <c r="I1659" s="13" t="str">
        <v>In Stock</v>
      </c>
      <c r="J1659" s="43"/>
      <c r="AB1659" s="65">
        <v>45918</v>
      </c>
      <c r="AC1659" s="66" t="str">
        <f t="shared" si="24"/>
        <v>OnTime</v>
      </c>
      <c r="AJ1659" s="11" t="s">
        <v>6870</v>
      </c>
      <c r="AK1659" s="8">
        <v>671486.4</v>
      </c>
      <c r="AO1659" s="13">
        <f>(Cleaned_Data!S1659)-((Cleaned_Data!S1659)*10%)</f>
        <v>128.69999999999999</v>
      </c>
      <c r="AP1659" s="13" t="str">
        <v>Safe</v>
      </c>
    </row>
    <row r="1660" spans="8:42" x14ac:dyDescent="0.3">
      <c r="H1660" s="13" t="s">
        <v>1104</v>
      </c>
      <c r="I1660" s="13" t="str">
        <v>In Stock</v>
      </c>
      <c r="J1660" s="43"/>
      <c r="AB1660" s="65">
        <v>45918</v>
      </c>
      <c r="AC1660" s="66" t="str">
        <f t="shared" si="24"/>
        <v>OnTime</v>
      </c>
      <c r="AJ1660" s="11" t="s">
        <v>3300</v>
      </c>
      <c r="AK1660" s="8">
        <v>671421</v>
      </c>
      <c r="AO1660" s="13">
        <f>(Cleaned_Data!S1660)-((Cleaned_Data!S1660)*10%)</f>
        <v>100.8</v>
      </c>
      <c r="AP1660" s="13" t="str">
        <v>Safe</v>
      </c>
    </row>
    <row r="1661" spans="8:42" x14ac:dyDescent="0.3">
      <c r="H1661" s="13" t="s">
        <v>3307</v>
      </c>
      <c r="I1661" s="13" t="str">
        <v>Low Stock</v>
      </c>
      <c r="J1661" s="43"/>
      <c r="AB1661" s="65">
        <v>45889</v>
      </c>
      <c r="AC1661" s="66" t="str">
        <f t="shared" si="24"/>
        <v>Overdue</v>
      </c>
      <c r="AJ1661" s="11" t="s">
        <v>2280</v>
      </c>
      <c r="AK1661" s="8">
        <v>671155.65</v>
      </c>
      <c r="AO1661" s="13">
        <f>(Cleaned_Data!S1661)-((Cleaned_Data!S1661)*10%)</f>
        <v>0</v>
      </c>
      <c r="AP1661" s="13" t="str">
        <v>Risk</v>
      </c>
    </row>
    <row r="1662" spans="8:42" x14ac:dyDescent="0.3">
      <c r="H1662" s="13" t="s">
        <v>1560</v>
      </c>
      <c r="I1662" s="13" t="str">
        <v>Low Stock</v>
      </c>
      <c r="J1662" s="43"/>
      <c r="AB1662" s="65">
        <v>45862</v>
      </c>
      <c r="AC1662" s="66" t="str">
        <f t="shared" si="24"/>
        <v>Overdue</v>
      </c>
      <c r="AJ1662" s="11" t="s">
        <v>1017</v>
      </c>
      <c r="AK1662" s="8">
        <v>671127.2</v>
      </c>
      <c r="AO1662" s="13">
        <f>(Cleaned_Data!S1662)-((Cleaned_Data!S1662)*10%)</f>
        <v>18</v>
      </c>
      <c r="AP1662" s="13" t="str">
        <v>Risk</v>
      </c>
    </row>
    <row r="1663" spans="8:42" x14ac:dyDescent="0.3">
      <c r="H1663" s="13" t="s">
        <v>3310</v>
      </c>
      <c r="I1663" s="13" t="str">
        <v>Low Stock</v>
      </c>
      <c r="J1663" s="43"/>
      <c r="AB1663" s="65">
        <v>45884</v>
      </c>
      <c r="AC1663" s="66" t="str">
        <f t="shared" si="24"/>
        <v>Overdue</v>
      </c>
      <c r="AJ1663" s="11" t="s">
        <v>7575</v>
      </c>
      <c r="AK1663" s="8">
        <v>670969.79999999993</v>
      </c>
      <c r="AO1663" s="13">
        <f>(Cleaned_Data!S1663)-((Cleaned_Data!S1663)*10%)</f>
        <v>14.4</v>
      </c>
      <c r="AP1663" s="13" t="str">
        <v>Risk</v>
      </c>
    </row>
    <row r="1664" spans="8:42" x14ac:dyDescent="0.3">
      <c r="H1664" s="13" t="s">
        <v>7488</v>
      </c>
      <c r="I1664" s="13" t="str">
        <v>Low Stock</v>
      </c>
      <c r="J1664" s="43"/>
      <c r="AB1664" s="65">
        <v>45898</v>
      </c>
      <c r="AC1664" s="66" t="str">
        <f t="shared" si="24"/>
        <v>Overdue</v>
      </c>
      <c r="AJ1664" s="11" t="s">
        <v>1998</v>
      </c>
      <c r="AK1664" s="8">
        <v>670497.27</v>
      </c>
      <c r="AO1664" s="13">
        <f>(Cleaned_Data!S1664)-((Cleaned_Data!S1664)*10%)</f>
        <v>23.4</v>
      </c>
      <c r="AP1664" s="13" t="str">
        <v>Risk</v>
      </c>
    </row>
    <row r="1665" spans="8:42" x14ac:dyDescent="0.3">
      <c r="H1665" s="13" t="s">
        <v>3314</v>
      </c>
      <c r="I1665" s="13" t="str">
        <v>In Stock</v>
      </c>
      <c r="J1665" s="43"/>
      <c r="AB1665" s="65">
        <v>45899</v>
      </c>
      <c r="AC1665" s="66" t="str">
        <f t="shared" si="24"/>
        <v>Overdue</v>
      </c>
      <c r="AJ1665" s="11" t="s">
        <v>5549</v>
      </c>
      <c r="AK1665" s="8">
        <v>669952.71</v>
      </c>
      <c r="AO1665" s="13">
        <f>(Cleaned_Data!S1665)-((Cleaned_Data!S1665)*10%)</f>
        <v>81.900000000000006</v>
      </c>
      <c r="AP1665" s="13" t="str">
        <v>Safe</v>
      </c>
    </row>
    <row r="1666" spans="8:42" x14ac:dyDescent="0.3">
      <c r="H1666" s="13" t="s">
        <v>3317</v>
      </c>
      <c r="I1666" s="13" t="str">
        <v>Low Stock</v>
      </c>
      <c r="J1666" s="43"/>
      <c r="AB1666" s="65">
        <v>45857</v>
      </c>
      <c r="AC1666" s="66" t="str">
        <f t="shared" si="24"/>
        <v>Overdue</v>
      </c>
      <c r="AJ1666" s="11" t="s">
        <v>986</v>
      </c>
      <c r="AK1666" s="8">
        <v>668359.04</v>
      </c>
      <c r="AO1666" s="13">
        <f>(Cleaned_Data!S1666)-((Cleaned_Data!S1666)*10%)</f>
        <v>39.6</v>
      </c>
      <c r="AP1666" s="13" t="str">
        <v>Risk</v>
      </c>
    </row>
    <row r="1667" spans="8:42" x14ac:dyDescent="0.3">
      <c r="H1667" s="13" t="s">
        <v>6872</v>
      </c>
      <c r="I1667" s="13" t="str">
        <v>In Stock</v>
      </c>
      <c r="J1667" s="43"/>
      <c r="AB1667" s="65">
        <v>45857</v>
      </c>
      <c r="AC1667" s="66" t="str">
        <f t="shared" ref="AC1667:AC1730" si="25">IF(AB1667="","No Date", IF(AB1667&lt;$AC$1,"Overdue","OnTime"))</f>
        <v>Overdue</v>
      </c>
      <c r="AJ1667" s="11" t="s">
        <v>3333</v>
      </c>
      <c r="AK1667" s="8">
        <v>668210.22</v>
      </c>
      <c r="AO1667" s="13">
        <f>(Cleaned_Data!S1667)-((Cleaned_Data!S1667)*10%)</f>
        <v>178.2</v>
      </c>
      <c r="AP1667" s="13" t="str">
        <v>Safe</v>
      </c>
    </row>
    <row r="1668" spans="8:42" x14ac:dyDescent="0.3">
      <c r="H1668" s="13" t="s">
        <v>3321</v>
      </c>
      <c r="I1668" s="13" t="str">
        <v>In Stock</v>
      </c>
      <c r="J1668" s="43"/>
      <c r="AB1668" s="65">
        <v>45888</v>
      </c>
      <c r="AC1668" s="66" t="str">
        <f t="shared" si="25"/>
        <v>Overdue</v>
      </c>
      <c r="AJ1668" s="11" t="s">
        <v>7421</v>
      </c>
      <c r="AK1668" s="8">
        <v>666463.20000000007</v>
      </c>
      <c r="AO1668" s="13">
        <f>(Cleaned_Data!S1668)-((Cleaned_Data!S1668)*10%)</f>
        <v>52.2</v>
      </c>
      <c r="AP1668" s="13" t="str">
        <v>Safe</v>
      </c>
    </row>
    <row r="1669" spans="8:42" x14ac:dyDescent="0.3">
      <c r="H1669" s="13" t="s">
        <v>396</v>
      </c>
      <c r="I1669" s="13" t="str">
        <v>Low Stock</v>
      </c>
      <c r="J1669" s="43"/>
      <c r="AB1669" s="65">
        <v>45917</v>
      </c>
      <c r="AC1669" s="66" t="str">
        <f t="shared" si="25"/>
        <v>OnTime</v>
      </c>
      <c r="AJ1669" s="11" t="s">
        <v>6968</v>
      </c>
      <c r="AK1669" s="8">
        <v>665505.44999999995</v>
      </c>
      <c r="AO1669" s="13">
        <f>(Cleaned_Data!S1669)-((Cleaned_Data!S1669)*10%)</f>
        <v>20.7</v>
      </c>
      <c r="AP1669" s="13" t="str">
        <v>Risk</v>
      </c>
    </row>
    <row r="1670" spans="8:42" x14ac:dyDescent="0.3">
      <c r="H1670" s="13" t="s">
        <v>3324</v>
      </c>
      <c r="I1670" s="13" t="str">
        <v>In Stock</v>
      </c>
      <c r="J1670" s="43"/>
      <c r="AB1670" s="65">
        <v>45856</v>
      </c>
      <c r="AC1670" s="66" t="str">
        <f t="shared" si="25"/>
        <v>Overdue</v>
      </c>
      <c r="AJ1670" s="11" t="s">
        <v>4361</v>
      </c>
      <c r="AK1670" s="8">
        <v>664762.80000000005</v>
      </c>
      <c r="AO1670" s="13">
        <f>(Cleaned_Data!S1670)-((Cleaned_Data!S1670)*10%)</f>
        <v>167.4</v>
      </c>
      <c r="AP1670" s="13" t="str">
        <v>Safe</v>
      </c>
    </row>
    <row r="1671" spans="8:42" x14ac:dyDescent="0.3">
      <c r="H1671" s="13" t="s">
        <v>3055</v>
      </c>
      <c r="I1671" s="13" t="str">
        <v>In Stock</v>
      </c>
      <c r="J1671" s="43"/>
      <c r="AB1671" s="65">
        <v>45931</v>
      </c>
      <c r="AC1671" s="66" t="str">
        <f t="shared" si="25"/>
        <v>OnTime</v>
      </c>
      <c r="AJ1671" s="11" t="s">
        <v>5121</v>
      </c>
      <c r="AK1671" s="8">
        <v>664465.84</v>
      </c>
      <c r="AO1671" s="13">
        <f>(Cleaned_Data!S1671)-((Cleaned_Data!S1671)*10%)</f>
        <v>130.5</v>
      </c>
      <c r="AP1671" s="13" t="str">
        <v>Safe</v>
      </c>
    </row>
    <row r="1672" spans="8:42" x14ac:dyDescent="0.3">
      <c r="H1672" s="13" t="s">
        <v>3328</v>
      </c>
      <c r="I1672" s="13" t="str">
        <v>In Stock</v>
      </c>
      <c r="J1672" s="43"/>
      <c r="AB1672" s="65">
        <v>45911</v>
      </c>
      <c r="AC1672" s="66" t="str">
        <f t="shared" si="25"/>
        <v>OnTime</v>
      </c>
      <c r="AJ1672" s="11" t="s">
        <v>1773</v>
      </c>
      <c r="AK1672" s="8">
        <v>663165.55999999994</v>
      </c>
      <c r="AO1672" s="13">
        <f>(Cleaned_Data!S1672)-((Cleaned_Data!S1672)*10%)</f>
        <v>76.5</v>
      </c>
      <c r="AP1672" s="13" t="str">
        <v>Safe</v>
      </c>
    </row>
    <row r="1673" spans="8:42" x14ac:dyDescent="0.3">
      <c r="H1673" s="13" t="s">
        <v>715</v>
      </c>
      <c r="I1673" s="13" t="str">
        <v>Low Stock</v>
      </c>
      <c r="J1673" s="43"/>
      <c r="AB1673" s="65">
        <v>45872</v>
      </c>
      <c r="AC1673" s="66" t="str">
        <f t="shared" si="25"/>
        <v>Overdue</v>
      </c>
      <c r="AJ1673" s="11" t="s">
        <v>7568</v>
      </c>
      <c r="AK1673" s="8">
        <v>662734.88</v>
      </c>
      <c r="AO1673" s="13">
        <f>(Cleaned_Data!S1673)-((Cleaned_Data!S1673)*10%)</f>
        <v>0</v>
      </c>
      <c r="AP1673" s="13" t="str">
        <v>Risk</v>
      </c>
    </row>
    <row r="1674" spans="8:42" x14ac:dyDescent="0.3">
      <c r="H1674" s="13" t="s">
        <v>933</v>
      </c>
      <c r="I1674" s="13" t="str">
        <v>In Stock</v>
      </c>
      <c r="J1674" s="43"/>
      <c r="AB1674" s="65">
        <v>45873</v>
      </c>
      <c r="AC1674" s="66" t="str">
        <f t="shared" si="25"/>
        <v>Overdue</v>
      </c>
      <c r="AJ1674" s="11" t="s">
        <v>2846</v>
      </c>
      <c r="AK1674" s="8">
        <v>661877.58000000007</v>
      </c>
      <c r="AO1674" s="13">
        <f>(Cleaned_Data!S1674)-((Cleaned_Data!S1674)*10%)</f>
        <v>90</v>
      </c>
      <c r="AP1674" s="13" t="str">
        <v>Safe</v>
      </c>
    </row>
    <row r="1675" spans="8:42" x14ac:dyDescent="0.3">
      <c r="H1675" s="13" t="s">
        <v>3333</v>
      </c>
      <c r="I1675" s="13" t="str">
        <v>In Stock</v>
      </c>
      <c r="J1675" s="43"/>
      <c r="AB1675" s="65">
        <v>45909</v>
      </c>
      <c r="AC1675" s="66" t="str">
        <f t="shared" si="25"/>
        <v>OnTime</v>
      </c>
      <c r="AJ1675" s="11" t="s">
        <v>815</v>
      </c>
      <c r="AK1675" s="8">
        <v>661421.93999999994</v>
      </c>
      <c r="AO1675" s="13">
        <f>(Cleaned_Data!S1675)-((Cleaned_Data!S1675)*10%)</f>
        <v>95.4</v>
      </c>
      <c r="AP1675" s="13" t="str">
        <v>Safe</v>
      </c>
    </row>
    <row r="1676" spans="8:42" x14ac:dyDescent="0.3">
      <c r="H1676" s="13" t="s">
        <v>3336</v>
      </c>
      <c r="I1676" s="13" t="str">
        <v>Low Stock</v>
      </c>
      <c r="J1676" s="43"/>
      <c r="AB1676" s="65">
        <v>45853</v>
      </c>
      <c r="AC1676" s="66" t="str">
        <f t="shared" si="25"/>
        <v>Overdue</v>
      </c>
      <c r="AJ1676" s="11" t="s">
        <v>5436</v>
      </c>
      <c r="AK1676" s="8">
        <v>660843.20000000007</v>
      </c>
      <c r="AO1676" s="13">
        <f>(Cleaned_Data!S1676)-((Cleaned_Data!S1676)*10%)</f>
        <v>19.8</v>
      </c>
      <c r="AP1676" s="13" t="str">
        <v>Risk</v>
      </c>
    </row>
    <row r="1677" spans="8:42" x14ac:dyDescent="0.3">
      <c r="H1677" s="13" t="s">
        <v>3339</v>
      </c>
      <c r="I1677" s="13" t="str">
        <v>In Stock</v>
      </c>
      <c r="J1677" s="43"/>
      <c r="AB1677" s="65">
        <v>45877</v>
      </c>
      <c r="AC1677" s="66" t="str">
        <f t="shared" si="25"/>
        <v>Overdue</v>
      </c>
      <c r="AJ1677" s="11" t="s">
        <v>5262</v>
      </c>
      <c r="AK1677" s="8">
        <v>658790.16</v>
      </c>
      <c r="AO1677" s="13">
        <f>(Cleaned_Data!S1677)-((Cleaned_Data!S1677)*10%)</f>
        <v>163.80000000000001</v>
      </c>
      <c r="AP1677" s="13" t="str">
        <v>Safe</v>
      </c>
    </row>
    <row r="1678" spans="8:42" x14ac:dyDescent="0.3">
      <c r="H1678" s="13" t="s">
        <v>3341</v>
      </c>
      <c r="I1678" s="13" t="str">
        <v>In Stock</v>
      </c>
      <c r="J1678" s="43"/>
      <c r="AB1678" s="65">
        <v>45940</v>
      </c>
      <c r="AC1678" s="66" t="str">
        <f t="shared" si="25"/>
        <v>OnTime</v>
      </c>
      <c r="AJ1678" s="11" t="s">
        <v>7277</v>
      </c>
      <c r="AK1678" s="8">
        <v>658127.80000000005</v>
      </c>
      <c r="AO1678" s="13">
        <f>(Cleaned_Data!S1678)-((Cleaned_Data!S1678)*10%)</f>
        <v>122.4</v>
      </c>
      <c r="AP1678" s="13" t="str">
        <v>Safe</v>
      </c>
    </row>
    <row r="1679" spans="8:42" x14ac:dyDescent="0.3">
      <c r="H1679" s="13" t="s">
        <v>3343</v>
      </c>
      <c r="I1679" s="13" t="str">
        <v>In Stock</v>
      </c>
      <c r="J1679" s="43"/>
      <c r="AB1679" s="65">
        <v>45926</v>
      </c>
      <c r="AC1679" s="66" t="str">
        <f t="shared" si="25"/>
        <v>OnTime</v>
      </c>
      <c r="AJ1679" s="11" t="s">
        <v>3194</v>
      </c>
      <c r="AK1679" s="8">
        <v>657601.39</v>
      </c>
      <c r="AO1679" s="13">
        <f>(Cleaned_Data!S1679)-((Cleaned_Data!S1679)*10%)</f>
        <v>139.5</v>
      </c>
      <c r="AP1679" s="13" t="str">
        <v>Safe</v>
      </c>
    </row>
    <row r="1680" spans="8:42" x14ac:dyDescent="0.3">
      <c r="H1680" s="13" t="s">
        <v>3345</v>
      </c>
      <c r="I1680" s="13" t="str">
        <v>In Stock</v>
      </c>
      <c r="J1680" s="43"/>
      <c r="AB1680" s="65">
        <v>45867</v>
      </c>
      <c r="AC1680" s="66" t="str">
        <f t="shared" si="25"/>
        <v>Overdue</v>
      </c>
      <c r="AJ1680" s="11" t="s">
        <v>4843</v>
      </c>
      <c r="AK1680" s="8">
        <v>656937</v>
      </c>
      <c r="AO1680" s="13">
        <f>(Cleaned_Data!S1680)-((Cleaned_Data!S1680)*10%)</f>
        <v>123.3</v>
      </c>
      <c r="AP1680" s="13" t="str">
        <v>Safe</v>
      </c>
    </row>
    <row r="1681" spans="8:42" x14ac:dyDescent="0.3">
      <c r="H1681" s="13" t="s">
        <v>3347</v>
      </c>
      <c r="I1681" s="13" t="str">
        <v>In Stock</v>
      </c>
      <c r="J1681" s="43"/>
      <c r="AB1681" s="65">
        <v>45871</v>
      </c>
      <c r="AC1681" s="66" t="str">
        <f t="shared" si="25"/>
        <v>Overdue</v>
      </c>
      <c r="AJ1681" s="11" t="s">
        <v>7481</v>
      </c>
      <c r="AK1681" s="8">
        <v>656601.48</v>
      </c>
      <c r="AO1681" s="13">
        <f>(Cleaned_Data!S1681)-((Cleaned_Data!S1681)*10%)</f>
        <v>76.5</v>
      </c>
      <c r="AP1681" s="13" t="str">
        <v>Safe</v>
      </c>
    </row>
    <row r="1682" spans="8:42" x14ac:dyDescent="0.3">
      <c r="H1682" s="13" t="s">
        <v>3349</v>
      </c>
      <c r="I1682" s="13" t="str">
        <v>In Stock</v>
      </c>
      <c r="J1682" s="43"/>
      <c r="AB1682" s="65">
        <v>45939</v>
      </c>
      <c r="AC1682" s="66" t="str">
        <f t="shared" si="25"/>
        <v>OnTime</v>
      </c>
      <c r="AJ1682" s="11" t="s">
        <v>2025</v>
      </c>
      <c r="AK1682" s="8">
        <v>656474.29999999993</v>
      </c>
      <c r="AO1682" s="13">
        <f>(Cleaned_Data!S1682)-((Cleaned_Data!S1682)*10%)</f>
        <v>44.1</v>
      </c>
      <c r="AP1682" s="13" t="str">
        <v>Safe</v>
      </c>
    </row>
    <row r="1683" spans="8:42" x14ac:dyDescent="0.3">
      <c r="H1683" s="13" t="s">
        <v>3351</v>
      </c>
      <c r="I1683" s="13" t="str">
        <v>Low Stock</v>
      </c>
      <c r="J1683" s="43"/>
      <c r="AB1683" s="65">
        <v>45877</v>
      </c>
      <c r="AC1683" s="66" t="str">
        <f t="shared" si="25"/>
        <v>Overdue</v>
      </c>
      <c r="AJ1683" s="11" t="s">
        <v>1329</v>
      </c>
      <c r="AK1683" s="8">
        <v>654014.25</v>
      </c>
      <c r="AO1683" s="13">
        <f>(Cleaned_Data!S1683)-((Cleaned_Data!S1683)*10%)</f>
        <v>0</v>
      </c>
      <c r="AP1683" s="13" t="str">
        <v>Risk</v>
      </c>
    </row>
    <row r="1684" spans="8:42" x14ac:dyDescent="0.3">
      <c r="H1684" s="13" t="s">
        <v>531</v>
      </c>
      <c r="I1684" s="13" t="str">
        <v>In Stock</v>
      </c>
      <c r="J1684" s="43"/>
      <c r="AB1684" s="65">
        <v>45885</v>
      </c>
      <c r="AC1684" s="66" t="str">
        <f t="shared" si="25"/>
        <v>Overdue</v>
      </c>
      <c r="AJ1684" s="11" t="s">
        <v>535</v>
      </c>
      <c r="AK1684" s="8">
        <v>653986.81999999995</v>
      </c>
      <c r="AO1684" s="13">
        <f>(Cleaned_Data!S1684)-((Cleaned_Data!S1684)*10%)</f>
        <v>72</v>
      </c>
      <c r="AP1684" s="13" t="str">
        <v>Safe</v>
      </c>
    </row>
    <row r="1685" spans="8:42" x14ac:dyDescent="0.3">
      <c r="H1685" s="13" t="s">
        <v>3354</v>
      </c>
      <c r="I1685" s="13" t="str">
        <v>In Stock</v>
      </c>
      <c r="J1685" s="43"/>
      <c r="AB1685" s="65">
        <v>45867</v>
      </c>
      <c r="AC1685" s="66" t="str">
        <f t="shared" si="25"/>
        <v>Overdue</v>
      </c>
      <c r="AJ1685" s="11" t="s">
        <v>5916</v>
      </c>
      <c r="AK1685" s="8">
        <v>653877.78999999992</v>
      </c>
      <c r="AO1685" s="13">
        <f>(Cleaned_Data!S1685)-((Cleaned_Data!S1685)*10%)</f>
        <v>59.4</v>
      </c>
      <c r="AP1685" s="13" t="str">
        <v>Safe</v>
      </c>
    </row>
    <row r="1686" spans="8:42" x14ac:dyDescent="0.3">
      <c r="H1686" s="13" t="s">
        <v>3356</v>
      </c>
      <c r="I1686" s="13" t="str">
        <v>In Stock</v>
      </c>
      <c r="J1686" s="43"/>
      <c r="AB1686" s="65">
        <v>45930</v>
      </c>
      <c r="AC1686" s="66" t="str">
        <f t="shared" si="25"/>
        <v>OnTime</v>
      </c>
      <c r="AJ1686" s="11" t="s">
        <v>6140</v>
      </c>
      <c r="AK1686" s="8">
        <v>653061.84</v>
      </c>
      <c r="AO1686" s="13">
        <f>(Cleaned_Data!S1686)-((Cleaned_Data!S1686)*10%)</f>
        <v>58.5</v>
      </c>
      <c r="AP1686" s="13" t="str">
        <v>Safe</v>
      </c>
    </row>
    <row r="1687" spans="8:42" x14ac:dyDescent="0.3">
      <c r="H1687" s="13" t="s">
        <v>3359</v>
      </c>
      <c r="I1687" s="13" t="str">
        <v>In Stock</v>
      </c>
      <c r="J1687" s="43"/>
      <c r="AB1687" s="65">
        <v>45873</v>
      </c>
      <c r="AC1687" s="66" t="str">
        <f t="shared" si="25"/>
        <v>Overdue</v>
      </c>
      <c r="AJ1687" s="11" t="s">
        <v>4562</v>
      </c>
      <c r="AK1687" s="8">
        <v>651870.44999999995</v>
      </c>
      <c r="AO1687" s="13">
        <f>(Cleaned_Data!S1687)-((Cleaned_Data!S1687)*10%)</f>
        <v>153.9</v>
      </c>
      <c r="AP1687" s="13" t="str">
        <v>Safe</v>
      </c>
    </row>
    <row r="1688" spans="8:42" x14ac:dyDescent="0.3">
      <c r="H1688" s="13" t="s">
        <v>3361</v>
      </c>
      <c r="I1688" s="13" t="str">
        <v>Low Stock</v>
      </c>
      <c r="J1688" s="43"/>
      <c r="AB1688" s="65">
        <v>45901</v>
      </c>
      <c r="AC1688" s="66" t="str">
        <f t="shared" si="25"/>
        <v>OnTime</v>
      </c>
      <c r="AJ1688" s="11" t="s">
        <v>747</v>
      </c>
      <c r="AK1688" s="8">
        <v>651592.76</v>
      </c>
      <c r="AO1688" s="13">
        <f>(Cleaned_Data!S1688)-((Cleaned_Data!S1688)*10%)</f>
        <v>4.5</v>
      </c>
      <c r="AP1688" s="13" t="str">
        <v>Risk</v>
      </c>
    </row>
    <row r="1689" spans="8:42" x14ac:dyDescent="0.3">
      <c r="H1689" s="13" t="s">
        <v>3363</v>
      </c>
      <c r="I1689" s="13" t="str">
        <v>In Stock</v>
      </c>
      <c r="J1689" s="43"/>
      <c r="AB1689" s="65">
        <v>45890</v>
      </c>
      <c r="AC1689" s="66" t="str">
        <f t="shared" si="25"/>
        <v>Overdue</v>
      </c>
      <c r="AJ1689" s="11" t="s">
        <v>3409</v>
      </c>
      <c r="AK1689" s="8">
        <v>651496.82000000007</v>
      </c>
      <c r="AO1689" s="13">
        <f>(Cleaned_Data!S1689)-((Cleaned_Data!S1689)*10%)</f>
        <v>107.1</v>
      </c>
      <c r="AP1689" s="13" t="str">
        <v>Safe</v>
      </c>
    </row>
    <row r="1690" spans="8:42" x14ac:dyDescent="0.3">
      <c r="H1690" s="13" t="s">
        <v>590</v>
      </c>
      <c r="I1690" s="13" t="str">
        <v>In Stock</v>
      </c>
      <c r="J1690" s="43"/>
      <c r="AB1690" s="65">
        <v>45927</v>
      </c>
      <c r="AC1690" s="66" t="str">
        <f t="shared" si="25"/>
        <v>OnTime</v>
      </c>
      <c r="AJ1690" s="11" t="s">
        <v>182</v>
      </c>
      <c r="AK1690" s="8">
        <v>651095.03999999992</v>
      </c>
      <c r="AO1690" s="13">
        <f>(Cleaned_Data!S1690)-((Cleaned_Data!S1690)*10%)</f>
        <v>41.4</v>
      </c>
      <c r="AP1690" s="13" t="str">
        <v>Safe</v>
      </c>
    </row>
    <row r="1691" spans="8:42" x14ac:dyDescent="0.3">
      <c r="H1691" s="13" t="s">
        <v>3366</v>
      </c>
      <c r="I1691" s="13" t="str">
        <v>Low Stock</v>
      </c>
      <c r="J1691" s="43"/>
      <c r="AB1691" s="65">
        <v>45873</v>
      </c>
      <c r="AC1691" s="66" t="str">
        <f t="shared" si="25"/>
        <v>Overdue</v>
      </c>
      <c r="AJ1691" s="11" t="s">
        <v>975</v>
      </c>
      <c r="AK1691" s="8">
        <v>650356.87</v>
      </c>
      <c r="AO1691" s="13">
        <f>(Cleaned_Data!S1691)-((Cleaned_Data!S1691)*10%)</f>
        <v>20.7</v>
      </c>
      <c r="AP1691" s="13" t="str">
        <v>Risk</v>
      </c>
    </row>
    <row r="1692" spans="8:42" x14ac:dyDescent="0.3">
      <c r="H1692" s="13" t="s">
        <v>2321</v>
      </c>
      <c r="I1692" s="13" t="str">
        <v>In Stock</v>
      </c>
      <c r="J1692" s="43"/>
      <c r="AB1692" s="65">
        <v>45877</v>
      </c>
      <c r="AC1692" s="66" t="str">
        <f t="shared" si="25"/>
        <v>Overdue</v>
      </c>
      <c r="AJ1692" s="11" t="s">
        <v>533</v>
      </c>
      <c r="AK1692" s="8">
        <v>649465.89999999991</v>
      </c>
      <c r="AO1692" s="13">
        <f>(Cleaned_Data!S1692)-((Cleaned_Data!S1692)*10%)</f>
        <v>50.4</v>
      </c>
      <c r="AP1692" s="13" t="str">
        <v>Safe</v>
      </c>
    </row>
    <row r="1693" spans="8:42" x14ac:dyDescent="0.3">
      <c r="H1693" s="13" t="s">
        <v>3369</v>
      </c>
      <c r="I1693" s="13" t="str">
        <v>In Stock</v>
      </c>
      <c r="J1693" s="43"/>
      <c r="AB1693" s="65">
        <v>45883</v>
      </c>
      <c r="AC1693" s="66" t="str">
        <f t="shared" si="25"/>
        <v>Overdue</v>
      </c>
      <c r="AJ1693" s="11" t="s">
        <v>4697</v>
      </c>
      <c r="AK1693" s="8">
        <v>648721.80000000005</v>
      </c>
      <c r="AO1693" s="13">
        <f>(Cleaned_Data!S1693)-((Cleaned_Data!S1693)*10%)</f>
        <v>135</v>
      </c>
      <c r="AP1693" s="13" t="str">
        <v>Safe</v>
      </c>
    </row>
    <row r="1694" spans="8:42" x14ac:dyDescent="0.3">
      <c r="H1694" s="13" t="s">
        <v>3372</v>
      </c>
      <c r="I1694" s="13" t="str">
        <v>Low Stock</v>
      </c>
      <c r="J1694" s="43"/>
      <c r="AB1694" s="65">
        <v>45908</v>
      </c>
      <c r="AC1694" s="66" t="str">
        <f t="shared" si="25"/>
        <v>OnTime</v>
      </c>
      <c r="AJ1694" s="11" t="s">
        <v>4111</v>
      </c>
      <c r="AK1694" s="8">
        <v>648443.29</v>
      </c>
      <c r="AO1694" s="13">
        <f>(Cleaned_Data!S1694)-((Cleaned_Data!S1694)*10%)</f>
        <v>20.7</v>
      </c>
      <c r="AP1694" s="13" t="str">
        <v>Risk</v>
      </c>
    </row>
    <row r="1695" spans="8:42" x14ac:dyDescent="0.3">
      <c r="H1695" s="13" t="s">
        <v>7482</v>
      </c>
      <c r="I1695" s="13" t="str">
        <v>Low Stock</v>
      </c>
      <c r="J1695" s="43"/>
      <c r="AB1695" s="65">
        <v>45899</v>
      </c>
      <c r="AC1695" s="66" t="str">
        <f t="shared" si="25"/>
        <v>Overdue</v>
      </c>
      <c r="AJ1695" s="11" t="s">
        <v>1747</v>
      </c>
      <c r="AK1695" s="8">
        <v>648286.24</v>
      </c>
      <c r="AO1695" s="13">
        <f>(Cleaned_Data!S1695)-((Cleaned_Data!S1695)*10%)</f>
        <v>46.8</v>
      </c>
      <c r="AP1695" s="13" t="str">
        <v>Risk</v>
      </c>
    </row>
    <row r="1696" spans="8:42" x14ac:dyDescent="0.3">
      <c r="H1696" s="13" t="s">
        <v>3376</v>
      </c>
      <c r="I1696" s="13" t="str">
        <v>Low Stock</v>
      </c>
      <c r="J1696" s="43"/>
      <c r="AB1696" s="65">
        <v>45870</v>
      </c>
      <c r="AC1696" s="66" t="str">
        <f t="shared" si="25"/>
        <v>Overdue</v>
      </c>
      <c r="AJ1696" s="11" t="s">
        <v>4079</v>
      </c>
      <c r="AK1696" s="8">
        <v>647689.46000000008</v>
      </c>
      <c r="AO1696" s="13">
        <f>(Cleaned_Data!S1696)-((Cleaned_Data!S1696)*10%)</f>
        <v>43.2</v>
      </c>
      <c r="AP1696" s="13" t="str">
        <v>Risk</v>
      </c>
    </row>
    <row r="1697" spans="8:42" x14ac:dyDescent="0.3">
      <c r="H1697" s="13" t="s">
        <v>1377</v>
      </c>
      <c r="I1697" s="13" t="str">
        <v>Low Stock</v>
      </c>
      <c r="J1697" s="43"/>
      <c r="AB1697" s="65">
        <v>45916</v>
      </c>
      <c r="AC1697" s="66" t="str">
        <f t="shared" si="25"/>
        <v>OnTime</v>
      </c>
      <c r="AJ1697" s="11" t="s">
        <v>4543</v>
      </c>
      <c r="AK1697" s="8">
        <v>647656.48</v>
      </c>
      <c r="AO1697" s="13">
        <f>(Cleaned_Data!S1697)-((Cleaned_Data!S1697)*10%)</f>
        <v>22.5</v>
      </c>
      <c r="AP1697" s="13" t="str">
        <v>Risk</v>
      </c>
    </row>
    <row r="1698" spans="8:42" x14ac:dyDescent="0.3">
      <c r="H1698" s="13" t="s">
        <v>1191</v>
      </c>
      <c r="I1698" s="13" t="str">
        <v>In Stock</v>
      </c>
      <c r="J1698" s="43"/>
      <c r="AB1698" s="65">
        <v>45860</v>
      </c>
      <c r="AC1698" s="66" t="str">
        <f t="shared" si="25"/>
        <v>Overdue</v>
      </c>
      <c r="AJ1698" s="11" t="s">
        <v>4766</v>
      </c>
      <c r="AK1698" s="8">
        <v>646172.01</v>
      </c>
      <c r="AO1698" s="13">
        <f>(Cleaned_Data!S1698)-((Cleaned_Data!S1698)*10%)</f>
        <v>113.4</v>
      </c>
      <c r="AP1698" s="13" t="str">
        <v>Safe</v>
      </c>
    </row>
    <row r="1699" spans="8:42" x14ac:dyDescent="0.3">
      <c r="H1699" s="13" t="s">
        <v>3380</v>
      </c>
      <c r="I1699" s="13" t="str">
        <v>In Stock</v>
      </c>
      <c r="J1699" s="43"/>
      <c r="AB1699" s="65">
        <v>45914</v>
      </c>
      <c r="AC1699" s="66" t="str">
        <f t="shared" si="25"/>
        <v>OnTime</v>
      </c>
      <c r="AJ1699" s="11" t="s">
        <v>4143</v>
      </c>
      <c r="AK1699" s="8">
        <v>645133.5</v>
      </c>
      <c r="AO1699" s="13">
        <f>(Cleaned_Data!S1699)-((Cleaned_Data!S1699)*10%)</f>
        <v>46.8</v>
      </c>
      <c r="AP1699" s="13" t="str">
        <v>Safe</v>
      </c>
    </row>
    <row r="1700" spans="8:42" x14ac:dyDescent="0.3">
      <c r="H1700" s="13" t="s">
        <v>3382</v>
      </c>
      <c r="I1700" s="13" t="str">
        <v>In Stock</v>
      </c>
      <c r="J1700" s="43"/>
      <c r="AB1700" s="65">
        <v>45872</v>
      </c>
      <c r="AC1700" s="66" t="str">
        <f t="shared" si="25"/>
        <v>Overdue</v>
      </c>
      <c r="AJ1700" s="11" t="s">
        <v>4460</v>
      </c>
      <c r="AK1700" s="8">
        <v>644077.30000000005</v>
      </c>
      <c r="AO1700" s="13">
        <f>(Cleaned_Data!S1700)-((Cleaned_Data!S1700)*10%)</f>
        <v>99.9</v>
      </c>
      <c r="AP1700" s="13" t="str">
        <v>Safe</v>
      </c>
    </row>
    <row r="1701" spans="8:42" x14ac:dyDescent="0.3">
      <c r="H1701" s="13" t="s">
        <v>3384</v>
      </c>
      <c r="I1701" s="13" t="str">
        <v>In Stock</v>
      </c>
      <c r="J1701" s="43"/>
      <c r="AB1701" s="65">
        <v>45889</v>
      </c>
      <c r="AC1701" s="66" t="str">
        <f t="shared" si="25"/>
        <v>Overdue</v>
      </c>
      <c r="AJ1701" s="11" t="s">
        <v>2553</v>
      </c>
      <c r="AK1701" s="8">
        <v>643820.46</v>
      </c>
      <c r="AO1701" s="13">
        <f>(Cleaned_Data!S1701)-((Cleaned_Data!S1701)*10%)</f>
        <v>59.4</v>
      </c>
      <c r="AP1701" s="13" t="str">
        <v>Safe</v>
      </c>
    </row>
    <row r="1702" spans="8:42" x14ac:dyDescent="0.3">
      <c r="H1702" s="13" t="s">
        <v>7585</v>
      </c>
      <c r="I1702" s="13" t="str">
        <v>In Stock</v>
      </c>
      <c r="J1702" s="43"/>
      <c r="AB1702" s="65">
        <v>45878</v>
      </c>
      <c r="AC1702" s="66" t="str">
        <f t="shared" si="25"/>
        <v>Overdue</v>
      </c>
      <c r="AJ1702" s="11" t="s">
        <v>5999</v>
      </c>
      <c r="AK1702" s="8">
        <v>643325.9</v>
      </c>
      <c r="AO1702" s="13">
        <f>(Cleaned_Data!S1702)-((Cleaned_Data!S1702)*10%)</f>
        <v>178.2</v>
      </c>
      <c r="AP1702" s="13" t="str">
        <v>Safe</v>
      </c>
    </row>
    <row r="1703" spans="8:42" x14ac:dyDescent="0.3">
      <c r="H1703" s="13" t="s">
        <v>3390</v>
      </c>
      <c r="I1703" s="13" t="str">
        <v>Low Stock</v>
      </c>
      <c r="J1703" s="43"/>
      <c r="AB1703" s="65">
        <v>45941</v>
      </c>
      <c r="AC1703" s="66" t="str">
        <f t="shared" si="25"/>
        <v>OnTime</v>
      </c>
      <c r="AJ1703" s="11" t="s">
        <v>7588</v>
      </c>
      <c r="AK1703" s="8">
        <v>643150.19999999995</v>
      </c>
      <c r="AO1703" s="13">
        <f>(Cleaned_Data!S1703)-((Cleaned_Data!S1703)*10%)</f>
        <v>0</v>
      </c>
      <c r="AP1703" s="13" t="str">
        <v>Risk</v>
      </c>
    </row>
    <row r="1704" spans="8:42" x14ac:dyDescent="0.3">
      <c r="H1704" s="13" t="s">
        <v>3392</v>
      </c>
      <c r="I1704" s="13" t="str">
        <v>Low Stock</v>
      </c>
      <c r="J1704" s="43"/>
      <c r="AB1704" s="65">
        <v>45911</v>
      </c>
      <c r="AC1704" s="66" t="str">
        <f t="shared" si="25"/>
        <v>OnTime</v>
      </c>
      <c r="AJ1704" s="11" t="s">
        <v>6433</v>
      </c>
      <c r="AK1704" s="8">
        <v>641901.41999999993</v>
      </c>
      <c r="AO1704" s="13">
        <f>(Cleaned_Data!S1704)-((Cleaned_Data!S1704)*10%)</f>
        <v>0</v>
      </c>
      <c r="AP1704" s="13" t="str">
        <v>Risk</v>
      </c>
    </row>
    <row r="1705" spans="8:42" x14ac:dyDescent="0.3">
      <c r="H1705" s="13" t="s">
        <v>3394</v>
      </c>
      <c r="I1705" s="13" t="str">
        <v>In Stock</v>
      </c>
      <c r="J1705" s="43"/>
      <c r="AB1705" s="65">
        <v>45918</v>
      </c>
      <c r="AC1705" s="66" t="str">
        <f t="shared" si="25"/>
        <v>OnTime</v>
      </c>
      <c r="AJ1705" s="11" t="s">
        <v>2074</v>
      </c>
      <c r="AK1705" s="8">
        <v>641376.54</v>
      </c>
      <c r="AO1705" s="13">
        <f>(Cleaned_Data!S1705)-((Cleaned_Data!S1705)*10%)</f>
        <v>171</v>
      </c>
      <c r="AP1705" s="13" t="str">
        <v>Safe</v>
      </c>
    </row>
    <row r="1706" spans="8:42" x14ac:dyDescent="0.3">
      <c r="H1706" s="13" t="s">
        <v>3397</v>
      </c>
      <c r="I1706" s="13" t="str">
        <v>Low Stock</v>
      </c>
      <c r="J1706" s="43"/>
      <c r="AB1706" s="65">
        <v>45931</v>
      </c>
      <c r="AC1706" s="66" t="str">
        <f t="shared" si="25"/>
        <v>OnTime</v>
      </c>
      <c r="AJ1706" s="11" t="s">
        <v>5504</v>
      </c>
      <c r="AK1706" s="8">
        <v>641249.67000000004</v>
      </c>
      <c r="AO1706" s="13">
        <f>(Cleaned_Data!S1706)-((Cleaned_Data!S1706)*10%)</f>
        <v>18.899999999999999</v>
      </c>
      <c r="AP1706" s="13" t="str">
        <v>Risk</v>
      </c>
    </row>
    <row r="1707" spans="8:42" x14ac:dyDescent="0.3">
      <c r="H1707" s="13" t="s">
        <v>3399</v>
      </c>
      <c r="I1707" s="13" t="str">
        <v>In Stock</v>
      </c>
      <c r="J1707" s="43"/>
      <c r="AB1707" s="65">
        <v>45933</v>
      </c>
      <c r="AC1707" s="66" t="str">
        <f t="shared" si="25"/>
        <v>OnTime</v>
      </c>
      <c r="AJ1707" s="11" t="s">
        <v>2507</v>
      </c>
      <c r="AK1707" s="8">
        <v>641097</v>
      </c>
      <c r="AO1707" s="13">
        <f>(Cleaned_Data!S1707)-((Cleaned_Data!S1707)*10%)</f>
        <v>157.5</v>
      </c>
      <c r="AP1707" s="13" t="str">
        <v>Safe</v>
      </c>
    </row>
    <row r="1708" spans="8:42" x14ac:dyDescent="0.3">
      <c r="H1708" s="13" t="s">
        <v>1227</v>
      </c>
      <c r="I1708" s="13" t="str">
        <v>In Stock</v>
      </c>
      <c r="J1708" s="43"/>
      <c r="AB1708" s="65">
        <v>45867</v>
      </c>
      <c r="AC1708" s="66" t="str">
        <f t="shared" si="25"/>
        <v>Overdue</v>
      </c>
      <c r="AJ1708" s="11" t="s">
        <v>5086</v>
      </c>
      <c r="AK1708" s="8">
        <v>639771</v>
      </c>
      <c r="AO1708" s="13">
        <f>(Cleaned_Data!S1708)-((Cleaned_Data!S1708)*10%)</f>
        <v>95.4</v>
      </c>
      <c r="AP1708" s="13" t="str">
        <v>Safe</v>
      </c>
    </row>
    <row r="1709" spans="8:42" x14ac:dyDescent="0.3">
      <c r="H1709" s="13" t="s">
        <v>3402</v>
      </c>
      <c r="I1709" s="13" t="str">
        <v>Low Stock</v>
      </c>
      <c r="J1709" s="43"/>
      <c r="AB1709" s="65">
        <v>45925</v>
      </c>
      <c r="AC1709" s="66" t="str">
        <f t="shared" si="25"/>
        <v>OnTime</v>
      </c>
      <c r="AJ1709" s="11" t="s">
        <v>7004</v>
      </c>
      <c r="AK1709" s="8">
        <v>639647.89999999991</v>
      </c>
      <c r="AO1709" s="13">
        <f>(Cleaned_Data!S1709)-((Cleaned_Data!S1709)*10%)</f>
        <v>0</v>
      </c>
      <c r="AP1709" s="13" t="str">
        <v>Safe</v>
      </c>
    </row>
    <row r="1710" spans="8:42" x14ac:dyDescent="0.3">
      <c r="H1710" s="13" t="s">
        <v>3405</v>
      </c>
      <c r="I1710" s="13" t="str">
        <v>In Stock</v>
      </c>
      <c r="J1710" s="43"/>
      <c r="AB1710" s="65">
        <v>45865</v>
      </c>
      <c r="AC1710" s="66" t="str">
        <f t="shared" si="25"/>
        <v>Overdue</v>
      </c>
      <c r="AJ1710" s="11" t="s">
        <v>6787</v>
      </c>
      <c r="AK1710" s="8">
        <v>636415.55999999994</v>
      </c>
      <c r="AO1710" s="13">
        <f>(Cleaned_Data!S1710)-((Cleaned_Data!S1710)*10%)</f>
        <v>99</v>
      </c>
      <c r="AP1710" s="13" t="str">
        <v>Safe</v>
      </c>
    </row>
    <row r="1711" spans="8:42" x14ac:dyDescent="0.3">
      <c r="H1711" s="13" t="s">
        <v>3407</v>
      </c>
      <c r="I1711" s="13" t="str">
        <v>In Stock</v>
      </c>
      <c r="J1711" s="43"/>
      <c r="AB1711" s="65">
        <v>45883</v>
      </c>
      <c r="AC1711" s="66" t="str">
        <f t="shared" si="25"/>
        <v>Overdue</v>
      </c>
      <c r="AJ1711" s="11" t="s">
        <v>1718</v>
      </c>
      <c r="AK1711" s="8">
        <v>635153.05000000005</v>
      </c>
      <c r="AO1711" s="13">
        <f>(Cleaned_Data!S1711)-((Cleaned_Data!S1711)*10%)</f>
        <v>131.4</v>
      </c>
      <c r="AP1711" s="13" t="str">
        <v>Safe</v>
      </c>
    </row>
    <row r="1712" spans="8:42" x14ac:dyDescent="0.3">
      <c r="H1712" s="13" t="s">
        <v>3409</v>
      </c>
      <c r="I1712" s="13" t="str">
        <v>In Stock</v>
      </c>
      <c r="J1712" s="43"/>
      <c r="AB1712" s="65">
        <v>45872</v>
      </c>
      <c r="AC1712" s="66" t="str">
        <f t="shared" si="25"/>
        <v>Overdue</v>
      </c>
      <c r="AJ1712" s="11" t="s">
        <v>2084</v>
      </c>
      <c r="AK1712" s="8">
        <v>633382.19999999995</v>
      </c>
      <c r="AO1712" s="13">
        <f>(Cleaned_Data!S1712)-((Cleaned_Data!S1712)*10%)</f>
        <v>28.8</v>
      </c>
      <c r="AP1712" s="13" t="str">
        <v>Safe</v>
      </c>
    </row>
    <row r="1713" spans="8:42" x14ac:dyDescent="0.3">
      <c r="H1713" s="13" t="s">
        <v>3413</v>
      </c>
      <c r="I1713" s="13" t="str">
        <v>Low Stock</v>
      </c>
      <c r="J1713" s="43"/>
      <c r="AB1713" s="65">
        <v>45920</v>
      </c>
      <c r="AC1713" s="66" t="str">
        <f t="shared" si="25"/>
        <v>OnTime</v>
      </c>
      <c r="AJ1713" s="11" t="s">
        <v>6669</v>
      </c>
      <c r="AK1713" s="8">
        <v>631254.78</v>
      </c>
      <c r="AO1713" s="13">
        <f>(Cleaned_Data!S1713)-((Cleaned_Data!S1713)*10%)</f>
        <v>18.899999999999999</v>
      </c>
      <c r="AP1713" s="13" t="str">
        <v>Risk</v>
      </c>
    </row>
    <row r="1714" spans="8:42" x14ac:dyDescent="0.3">
      <c r="H1714" s="13" t="s">
        <v>3415</v>
      </c>
      <c r="I1714" s="13" t="str">
        <v>In Stock</v>
      </c>
      <c r="J1714" s="43"/>
      <c r="AB1714" s="65">
        <v>45868</v>
      </c>
      <c r="AC1714" s="66" t="str">
        <f t="shared" si="25"/>
        <v>Overdue</v>
      </c>
      <c r="AJ1714" s="11" t="s">
        <v>1972</v>
      </c>
      <c r="AK1714" s="8">
        <v>630408.02999999991</v>
      </c>
      <c r="AO1714" s="13">
        <f>(Cleaned_Data!S1714)-((Cleaned_Data!S1714)*10%)</f>
        <v>145.80000000000001</v>
      </c>
      <c r="AP1714" s="13" t="str">
        <v>Safe</v>
      </c>
    </row>
    <row r="1715" spans="8:42" x14ac:dyDescent="0.3">
      <c r="H1715" s="13" t="s">
        <v>3417</v>
      </c>
      <c r="I1715" s="13" t="str">
        <v>Low Stock</v>
      </c>
      <c r="J1715" s="43"/>
      <c r="AB1715" s="65">
        <v>45889</v>
      </c>
      <c r="AC1715" s="66" t="str">
        <f t="shared" si="25"/>
        <v>Overdue</v>
      </c>
      <c r="AJ1715" s="11" t="s">
        <v>7337</v>
      </c>
      <c r="AK1715" s="8">
        <v>628756.20000000007</v>
      </c>
      <c r="AO1715" s="13">
        <f>(Cleaned_Data!S1715)-((Cleaned_Data!S1715)*10%)</f>
        <v>0</v>
      </c>
      <c r="AP1715" s="13" t="str">
        <v>Risk</v>
      </c>
    </row>
    <row r="1716" spans="8:42" x14ac:dyDescent="0.3">
      <c r="H1716" s="13" t="s">
        <v>3420</v>
      </c>
      <c r="I1716" s="13" t="str">
        <v>Low Stock</v>
      </c>
      <c r="J1716" s="43"/>
      <c r="AB1716" s="65">
        <v>45941</v>
      </c>
      <c r="AC1716" s="66" t="str">
        <f t="shared" si="25"/>
        <v>OnTime</v>
      </c>
      <c r="AJ1716" s="11" t="s">
        <v>4388</v>
      </c>
      <c r="AK1716" s="8">
        <v>627145.74</v>
      </c>
      <c r="AO1716" s="13">
        <f>(Cleaned_Data!S1716)-((Cleaned_Data!S1716)*10%)</f>
        <v>45.9</v>
      </c>
      <c r="AP1716" s="13" t="str">
        <v>Risk</v>
      </c>
    </row>
    <row r="1717" spans="8:42" x14ac:dyDescent="0.3">
      <c r="H1717" s="13" t="s">
        <v>3073</v>
      </c>
      <c r="I1717" s="13" t="str">
        <v>In Stock</v>
      </c>
      <c r="J1717" s="43"/>
      <c r="AB1717" s="65">
        <v>45869</v>
      </c>
      <c r="AC1717" s="66" t="str">
        <f t="shared" si="25"/>
        <v>Overdue</v>
      </c>
      <c r="AJ1717" s="11" t="s">
        <v>5409</v>
      </c>
      <c r="AK1717" s="8">
        <v>623304.99</v>
      </c>
      <c r="AO1717" s="13">
        <f>(Cleaned_Data!S1717)-((Cleaned_Data!S1717)*10%)</f>
        <v>168.3</v>
      </c>
      <c r="AP1717" s="13" t="str">
        <v>Safe</v>
      </c>
    </row>
    <row r="1718" spans="8:42" x14ac:dyDescent="0.3">
      <c r="H1718" s="13" t="s">
        <v>3423</v>
      </c>
      <c r="I1718" s="13" t="str">
        <v>In Stock</v>
      </c>
      <c r="J1718" s="43"/>
      <c r="AB1718" s="65">
        <v>45899</v>
      </c>
      <c r="AC1718" s="66" t="str">
        <f t="shared" si="25"/>
        <v>Overdue</v>
      </c>
      <c r="AJ1718" s="11" t="s">
        <v>7609</v>
      </c>
      <c r="AK1718" s="8">
        <v>622922.4</v>
      </c>
      <c r="AO1718" s="13">
        <f>(Cleaned_Data!S1718)-((Cleaned_Data!S1718)*10%)</f>
        <v>8.1</v>
      </c>
      <c r="AP1718" s="13" t="str">
        <v>Safe</v>
      </c>
    </row>
    <row r="1719" spans="8:42" x14ac:dyDescent="0.3">
      <c r="H1719" s="13" t="s">
        <v>3428</v>
      </c>
      <c r="I1719" s="13" t="str">
        <v>In Stock</v>
      </c>
      <c r="J1719" s="43"/>
      <c r="AB1719" s="65">
        <v>45853</v>
      </c>
      <c r="AC1719" s="66" t="str">
        <f t="shared" si="25"/>
        <v>Overdue</v>
      </c>
      <c r="AJ1719" s="11" t="s">
        <v>7279</v>
      </c>
      <c r="AK1719" s="8">
        <v>622646.15</v>
      </c>
      <c r="AO1719" s="13">
        <f>(Cleaned_Data!S1719)-((Cleaned_Data!S1719)*10%)</f>
        <v>105.3</v>
      </c>
      <c r="AP1719" s="13" t="str">
        <v>Safe</v>
      </c>
    </row>
    <row r="1720" spans="8:42" x14ac:dyDescent="0.3">
      <c r="H1720" s="13" t="s">
        <v>226</v>
      </c>
      <c r="I1720" s="13" t="str">
        <v>In Stock</v>
      </c>
      <c r="J1720" s="43"/>
      <c r="AB1720" s="65">
        <v>45935</v>
      </c>
      <c r="AC1720" s="66" t="str">
        <f t="shared" si="25"/>
        <v>OnTime</v>
      </c>
      <c r="AJ1720" s="11" t="s">
        <v>6046</v>
      </c>
      <c r="AK1720" s="8">
        <v>622310.26</v>
      </c>
      <c r="AO1720" s="13">
        <f>(Cleaned_Data!S1720)-((Cleaned_Data!S1720)*10%)</f>
        <v>92.7</v>
      </c>
      <c r="AP1720" s="13" t="str">
        <v>Safe</v>
      </c>
    </row>
    <row r="1721" spans="8:42" x14ac:dyDescent="0.3">
      <c r="H1721" s="13" t="s">
        <v>3431</v>
      </c>
      <c r="I1721" s="13" t="str">
        <v>Low Stock</v>
      </c>
      <c r="J1721" s="43"/>
      <c r="AB1721" s="65">
        <v>45917</v>
      </c>
      <c r="AC1721" s="66" t="str">
        <f t="shared" si="25"/>
        <v>OnTime</v>
      </c>
      <c r="AJ1721" s="11" t="s">
        <v>525</v>
      </c>
      <c r="AK1721" s="8">
        <v>619617.35</v>
      </c>
      <c r="AO1721" s="13">
        <f>(Cleaned_Data!S1721)-((Cleaned_Data!S1721)*10%)</f>
        <v>26.1</v>
      </c>
      <c r="AP1721" s="13" t="str">
        <v>Risk</v>
      </c>
    </row>
    <row r="1722" spans="8:42" x14ac:dyDescent="0.3">
      <c r="H1722" s="13" t="s">
        <v>3433</v>
      </c>
      <c r="I1722" s="13" t="str">
        <v>In Stock</v>
      </c>
      <c r="J1722" s="43"/>
      <c r="AB1722" s="65">
        <v>45877</v>
      </c>
      <c r="AC1722" s="66" t="str">
        <f t="shared" si="25"/>
        <v>Overdue</v>
      </c>
      <c r="AJ1722" s="11" t="s">
        <v>4884</v>
      </c>
      <c r="AK1722" s="8">
        <v>619211.20000000007</v>
      </c>
      <c r="AO1722" s="13">
        <f>(Cleaned_Data!S1722)-((Cleaned_Data!S1722)*10%)</f>
        <v>161.1</v>
      </c>
      <c r="AP1722" s="13" t="str">
        <v>Safe</v>
      </c>
    </row>
    <row r="1723" spans="8:42" x14ac:dyDescent="0.3">
      <c r="H1723" s="13" t="s">
        <v>546</v>
      </c>
      <c r="I1723" s="13" t="str">
        <v>In Stock</v>
      </c>
      <c r="J1723" s="43"/>
      <c r="AB1723" s="65">
        <v>45880</v>
      </c>
      <c r="AC1723" s="66" t="str">
        <f t="shared" si="25"/>
        <v>Overdue</v>
      </c>
      <c r="AJ1723" s="11" t="s">
        <v>128</v>
      </c>
      <c r="AK1723" s="8">
        <v>619157.76000000001</v>
      </c>
      <c r="AO1723" s="13">
        <f>(Cleaned_Data!S1723)-((Cleaned_Data!S1723)*10%)</f>
        <v>175.5</v>
      </c>
      <c r="AP1723" s="13" t="str">
        <v>Safe</v>
      </c>
    </row>
    <row r="1724" spans="8:42" x14ac:dyDescent="0.3">
      <c r="H1724" s="13" t="s">
        <v>3436</v>
      </c>
      <c r="I1724" s="13" t="str">
        <v>Low Stock</v>
      </c>
      <c r="J1724" s="43"/>
      <c r="AB1724" s="65">
        <v>45942</v>
      </c>
      <c r="AC1724" s="66" t="str">
        <f t="shared" si="25"/>
        <v>OnTime</v>
      </c>
      <c r="AJ1724" s="11" t="s">
        <v>4253</v>
      </c>
      <c r="AK1724" s="8">
        <v>618421.27</v>
      </c>
      <c r="AO1724" s="13">
        <f>(Cleaned_Data!S1724)-((Cleaned_Data!S1724)*10%)</f>
        <v>66.599999999999994</v>
      </c>
      <c r="AP1724" s="13" t="str">
        <v>Risk</v>
      </c>
    </row>
    <row r="1725" spans="8:42" x14ac:dyDescent="0.3">
      <c r="H1725" s="13" t="s">
        <v>3438</v>
      </c>
      <c r="I1725" s="13" t="str">
        <v>In Stock</v>
      </c>
      <c r="J1725" s="43"/>
      <c r="AB1725" s="65">
        <v>45860</v>
      </c>
      <c r="AC1725" s="66" t="str">
        <f t="shared" si="25"/>
        <v>Overdue</v>
      </c>
      <c r="AJ1725" s="11" t="s">
        <v>7459</v>
      </c>
      <c r="AK1725" s="8">
        <v>617218.28</v>
      </c>
      <c r="AO1725" s="13">
        <f>(Cleaned_Data!S1725)-((Cleaned_Data!S1725)*10%)</f>
        <v>171.9</v>
      </c>
      <c r="AP1725" s="13" t="str">
        <v>Safe</v>
      </c>
    </row>
    <row r="1726" spans="8:42" x14ac:dyDescent="0.3">
      <c r="H1726" s="13" t="s">
        <v>7460</v>
      </c>
      <c r="I1726" s="13" t="str">
        <v>Low Stock</v>
      </c>
      <c r="J1726" s="43"/>
      <c r="AB1726" s="65">
        <v>45909</v>
      </c>
      <c r="AC1726" s="66" t="str">
        <f t="shared" si="25"/>
        <v>OnTime</v>
      </c>
      <c r="AJ1726" s="11" t="s">
        <v>4771</v>
      </c>
      <c r="AK1726" s="8">
        <v>616148.16999999993</v>
      </c>
      <c r="AO1726" s="13">
        <f>(Cleaned_Data!S1726)-((Cleaned_Data!S1726)*10%)</f>
        <v>48.6</v>
      </c>
      <c r="AP1726" s="13" t="str">
        <v>Risk</v>
      </c>
    </row>
    <row r="1727" spans="8:42" x14ac:dyDescent="0.3">
      <c r="H1727" s="13" t="s">
        <v>3441</v>
      </c>
      <c r="I1727" s="13" t="str">
        <v>In Stock</v>
      </c>
      <c r="J1727" s="43"/>
      <c r="AB1727" s="65">
        <v>45861</v>
      </c>
      <c r="AC1727" s="66" t="str">
        <f t="shared" si="25"/>
        <v>Overdue</v>
      </c>
      <c r="AJ1727" s="11" t="s">
        <v>4806</v>
      </c>
      <c r="AK1727" s="8">
        <v>611768.92999999993</v>
      </c>
      <c r="AO1727" s="13">
        <f>(Cleaned_Data!S1727)-((Cleaned_Data!S1727)*10%)</f>
        <v>87.3</v>
      </c>
      <c r="AP1727" s="13" t="str">
        <v>Safe</v>
      </c>
    </row>
    <row r="1728" spans="8:42" x14ac:dyDescent="0.3">
      <c r="H1728" s="13" t="s">
        <v>3443</v>
      </c>
      <c r="I1728" s="13" t="str">
        <v>In Stock</v>
      </c>
      <c r="J1728" s="43"/>
      <c r="AB1728" s="65">
        <v>45905</v>
      </c>
      <c r="AC1728" s="66" t="str">
        <f t="shared" si="25"/>
        <v>OnTime</v>
      </c>
      <c r="AJ1728" s="11" t="s">
        <v>2827</v>
      </c>
      <c r="AK1728" s="8">
        <v>610849.19999999995</v>
      </c>
      <c r="AO1728" s="13">
        <f>(Cleaned_Data!S1728)-((Cleaned_Data!S1728)*10%)</f>
        <v>135.9</v>
      </c>
      <c r="AP1728" s="13" t="str">
        <v>Safe</v>
      </c>
    </row>
    <row r="1729" spans="8:42" x14ac:dyDescent="0.3">
      <c r="H1729" s="13" t="s">
        <v>7492</v>
      </c>
      <c r="I1729" s="13" t="str">
        <v>Low Stock</v>
      </c>
      <c r="J1729" s="43"/>
      <c r="AB1729" s="65">
        <v>45905</v>
      </c>
      <c r="AC1729" s="66" t="str">
        <f t="shared" si="25"/>
        <v>OnTime</v>
      </c>
      <c r="AJ1729" s="11" t="s">
        <v>4133</v>
      </c>
      <c r="AK1729" s="8">
        <v>610533</v>
      </c>
      <c r="AO1729" s="13">
        <f>(Cleaned_Data!S1729)-((Cleaned_Data!S1729)*10%)</f>
        <v>28.8</v>
      </c>
      <c r="AP1729" s="13" t="str">
        <v>Risk</v>
      </c>
    </row>
    <row r="1730" spans="8:42" x14ac:dyDescent="0.3">
      <c r="H1730" s="13" t="s">
        <v>3448</v>
      </c>
      <c r="I1730" s="13" t="str">
        <v>Low Stock</v>
      </c>
      <c r="J1730" s="43"/>
      <c r="AB1730" s="65">
        <v>45925</v>
      </c>
      <c r="AC1730" s="66" t="str">
        <f t="shared" si="25"/>
        <v>OnTime</v>
      </c>
      <c r="AJ1730" s="11" t="s">
        <v>4405</v>
      </c>
      <c r="AK1730" s="8">
        <v>609701</v>
      </c>
      <c r="AO1730" s="13">
        <f>(Cleaned_Data!S1730)-((Cleaned_Data!S1730)*10%)</f>
        <v>19.8</v>
      </c>
      <c r="AP1730" s="13" t="str">
        <v>Risk</v>
      </c>
    </row>
    <row r="1731" spans="8:42" x14ac:dyDescent="0.3">
      <c r="H1731" s="13" t="s">
        <v>3450</v>
      </c>
      <c r="I1731" s="13" t="str">
        <v>In Stock</v>
      </c>
      <c r="J1731" s="43"/>
      <c r="AB1731" s="65">
        <v>45910</v>
      </c>
      <c r="AC1731" s="66" t="str">
        <f t="shared" ref="AC1731:AC1794" si="26">IF(AB1731="","No Date", IF(AB1731&lt;$AC$1,"Overdue","OnTime"))</f>
        <v>OnTime</v>
      </c>
      <c r="AJ1731" s="11" t="s">
        <v>1183</v>
      </c>
      <c r="AK1731" s="8">
        <v>608330.80000000005</v>
      </c>
      <c r="AO1731" s="13">
        <f>(Cleaned_Data!S1731)-((Cleaned_Data!S1731)*10%)</f>
        <v>136.80000000000001</v>
      </c>
      <c r="AP1731" s="13" t="str">
        <v>Safe</v>
      </c>
    </row>
    <row r="1732" spans="8:42" x14ac:dyDescent="0.3">
      <c r="H1732" s="13" t="s">
        <v>3453</v>
      </c>
      <c r="I1732" s="13" t="str">
        <v>Low Stock</v>
      </c>
      <c r="J1732" s="43"/>
      <c r="AB1732" s="65">
        <v>45905</v>
      </c>
      <c r="AC1732" s="66" t="str">
        <f t="shared" si="26"/>
        <v>OnTime</v>
      </c>
      <c r="AJ1732" s="11" t="s">
        <v>1027</v>
      </c>
      <c r="AK1732" s="8">
        <v>608315.98</v>
      </c>
      <c r="AO1732" s="13">
        <f>(Cleaned_Data!S1732)-((Cleaned_Data!S1732)*10%)</f>
        <v>37.799999999999997</v>
      </c>
      <c r="AP1732" s="13" t="str">
        <v>Risk</v>
      </c>
    </row>
    <row r="1733" spans="8:42" x14ac:dyDescent="0.3">
      <c r="H1733" s="13" t="s">
        <v>3456</v>
      </c>
      <c r="I1733" s="13" t="str">
        <v>In Stock</v>
      </c>
      <c r="J1733" s="43"/>
      <c r="AB1733" s="65">
        <v>45900</v>
      </c>
      <c r="AC1733" s="66" t="str">
        <f t="shared" si="26"/>
        <v>Overdue</v>
      </c>
      <c r="AJ1733" s="11" t="s">
        <v>263</v>
      </c>
      <c r="AK1733" s="8">
        <v>607214.29999999993</v>
      </c>
      <c r="AO1733" s="13">
        <f>(Cleaned_Data!S1733)-((Cleaned_Data!S1733)*10%)</f>
        <v>106.2</v>
      </c>
      <c r="AP1733" s="13" t="str">
        <v>Safe</v>
      </c>
    </row>
    <row r="1734" spans="8:42" x14ac:dyDescent="0.3">
      <c r="H1734" s="13" t="s">
        <v>7491</v>
      </c>
      <c r="I1734" s="13" t="str">
        <v>Low Stock</v>
      </c>
      <c r="J1734" s="43"/>
      <c r="AB1734" s="65">
        <v>45896</v>
      </c>
      <c r="AC1734" s="66" t="str">
        <f t="shared" si="26"/>
        <v>Overdue</v>
      </c>
      <c r="AJ1734" s="11" t="s">
        <v>2968</v>
      </c>
      <c r="AK1734" s="8">
        <v>607171.26</v>
      </c>
      <c r="AO1734" s="13">
        <f>(Cleaned_Data!S1734)-((Cleaned_Data!S1734)*10%)</f>
        <v>28.8</v>
      </c>
      <c r="AP1734" s="13" t="str">
        <v>Risk</v>
      </c>
    </row>
    <row r="1735" spans="8:42" x14ac:dyDescent="0.3">
      <c r="H1735" s="13" t="s">
        <v>3460</v>
      </c>
      <c r="I1735" s="13" t="str">
        <v>Low Stock</v>
      </c>
      <c r="J1735" s="43"/>
      <c r="AB1735" s="65">
        <v>45876</v>
      </c>
      <c r="AC1735" s="66" t="str">
        <f t="shared" si="26"/>
        <v>Overdue</v>
      </c>
      <c r="AJ1735" s="11" t="s">
        <v>1698</v>
      </c>
      <c r="AK1735" s="8">
        <v>606637.19999999995</v>
      </c>
      <c r="AO1735" s="13">
        <f>(Cleaned_Data!S1735)-((Cleaned_Data!S1735)*10%)</f>
        <v>0</v>
      </c>
      <c r="AP1735" s="13" t="str">
        <v>Risk</v>
      </c>
    </row>
    <row r="1736" spans="8:42" x14ac:dyDescent="0.3">
      <c r="H1736" s="13" t="s">
        <v>3462</v>
      </c>
      <c r="I1736" s="13" t="str">
        <v>In Stock</v>
      </c>
      <c r="J1736" s="43"/>
      <c r="AB1736" s="65">
        <v>45884</v>
      </c>
      <c r="AC1736" s="66" t="str">
        <f t="shared" si="26"/>
        <v>Overdue</v>
      </c>
      <c r="AJ1736" s="11" t="s">
        <v>2905</v>
      </c>
      <c r="AK1736" s="8">
        <v>606263.54999999993</v>
      </c>
      <c r="AO1736" s="13">
        <f>(Cleaned_Data!S1736)-((Cleaned_Data!S1736)*10%)</f>
        <v>111.6</v>
      </c>
      <c r="AP1736" s="13" t="str">
        <v>Safe</v>
      </c>
    </row>
    <row r="1737" spans="8:42" x14ac:dyDescent="0.3">
      <c r="H1737" s="13" t="s">
        <v>3464</v>
      </c>
      <c r="I1737" s="13" t="str">
        <v>In Stock</v>
      </c>
      <c r="J1737" s="43"/>
      <c r="AB1737" s="65">
        <v>45910</v>
      </c>
      <c r="AC1737" s="66" t="str">
        <f t="shared" si="26"/>
        <v>OnTime</v>
      </c>
      <c r="AJ1737" s="11" t="s">
        <v>1793</v>
      </c>
      <c r="AK1737" s="8">
        <v>605779.99</v>
      </c>
      <c r="AO1737" s="13">
        <f>(Cleaned_Data!S1737)-((Cleaned_Data!S1737)*10%)</f>
        <v>101.7</v>
      </c>
      <c r="AP1737" s="13" t="str">
        <v>Safe</v>
      </c>
    </row>
    <row r="1738" spans="8:42" x14ac:dyDescent="0.3">
      <c r="H1738" s="13" t="s">
        <v>3466</v>
      </c>
      <c r="I1738" s="13" t="str">
        <v>Low Stock</v>
      </c>
      <c r="J1738" s="43"/>
      <c r="AB1738" s="65">
        <v>45857</v>
      </c>
      <c r="AC1738" s="66" t="str">
        <f t="shared" si="26"/>
        <v>Overdue</v>
      </c>
      <c r="AJ1738" s="11" t="s">
        <v>2490</v>
      </c>
      <c r="AK1738" s="8">
        <v>605729.67000000004</v>
      </c>
      <c r="AO1738" s="13">
        <f>(Cleaned_Data!S1738)-((Cleaned_Data!S1738)*10%)</f>
        <v>16.2</v>
      </c>
      <c r="AP1738" s="13" t="str">
        <v>Risk</v>
      </c>
    </row>
    <row r="1739" spans="8:42" x14ac:dyDescent="0.3">
      <c r="H1739" s="13" t="s">
        <v>56</v>
      </c>
      <c r="I1739" s="13" t="str">
        <v>In Stock</v>
      </c>
      <c r="J1739" s="43"/>
      <c r="AB1739" s="65">
        <v>45930</v>
      </c>
      <c r="AC1739" s="66" t="str">
        <f t="shared" si="26"/>
        <v>OnTime</v>
      </c>
      <c r="AJ1739" s="11" t="s">
        <v>2704</v>
      </c>
      <c r="AK1739" s="8">
        <v>605396.75</v>
      </c>
      <c r="AO1739" s="13">
        <f>(Cleaned_Data!S1739)-((Cleaned_Data!S1739)*10%)</f>
        <v>93.6</v>
      </c>
      <c r="AP1739" s="13" t="str">
        <v>Safe</v>
      </c>
    </row>
    <row r="1740" spans="8:42" x14ac:dyDescent="0.3">
      <c r="H1740" s="13" t="s">
        <v>3469</v>
      </c>
      <c r="I1740" s="13" t="str">
        <v>In Stock</v>
      </c>
      <c r="J1740" s="43"/>
      <c r="AB1740" s="65">
        <v>45906</v>
      </c>
      <c r="AC1740" s="66" t="str">
        <f t="shared" si="26"/>
        <v>OnTime</v>
      </c>
      <c r="AJ1740" s="11" t="s">
        <v>371</v>
      </c>
      <c r="AK1740" s="8">
        <v>605113.75</v>
      </c>
      <c r="AO1740" s="13">
        <f>(Cleaned_Data!S1740)-((Cleaned_Data!S1740)*10%)</f>
        <v>129.6</v>
      </c>
      <c r="AP1740" s="13" t="str">
        <v>Safe</v>
      </c>
    </row>
    <row r="1741" spans="8:42" x14ac:dyDescent="0.3">
      <c r="H1741" s="13" t="s">
        <v>2329</v>
      </c>
      <c r="I1741" s="13" t="str">
        <v>In Stock</v>
      </c>
      <c r="J1741" s="43"/>
      <c r="AB1741" s="65">
        <v>45886</v>
      </c>
      <c r="AC1741" s="66" t="str">
        <f t="shared" si="26"/>
        <v>Overdue</v>
      </c>
      <c r="AJ1741" s="11" t="s">
        <v>6332</v>
      </c>
      <c r="AK1741" s="8">
        <v>604674.72</v>
      </c>
      <c r="AO1741" s="13">
        <f>(Cleaned_Data!S1741)-((Cleaned_Data!S1741)*10%)</f>
        <v>157.5</v>
      </c>
      <c r="AP1741" s="13" t="str">
        <v>Safe</v>
      </c>
    </row>
    <row r="1742" spans="8:42" x14ac:dyDescent="0.3">
      <c r="H1742" s="13" t="s">
        <v>3472</v>
      </c>
      <c r="I1742" s="13" t="str">
        <v>Low Stock</v>
      </c>
      <c r="J1742" s="43"/>
      <c r="AB1742" s="65">
        <v>45917</v>
      </c>
      <c r="AC1742" s="66" t="str">
        <f t="shared" si="26"/>
        <v>OnTime</v>
      </c>
      <c r="AJ1742" s="11" t="s">
        <v>6396</v>
      </c>
      <c r="AK1742" s="8">
        <v>602502.43999999994</v>
      </c>
      <c r="AO1742" s="13">
        <f>(Cleaned_Data!S1742)-((Cleaned_Data!S1742)*10%)</f>
        <v>0</v>
      </c>
      <c r="AP1742" s="13" t="str">
        <v>Risk</v>
      </c>
    </row>
    <row r="1743" spans="8:42" x14ac:dyDescent="0.3">
      <c r="H1743" s="13" t="s">
        <v>3475</v>
      </c>
      <c r="I1743" s="13" t="str">
        <v>In Stock</v>
      </c>
      <c r="J1743" s="43"/>
      <c r="AB1743" s="65">
        <v>45908</v>
      </c>
      <c r="AC1743" s="66" t="str">
        <f t="shared" si="26"/>
        <v>OnTime</v>
      </c>
      <c r="AJ1743" s="11" t="s">
        <v>5249</v>
      </c>
      <c r="AK1743" s="8">
        <v>601740.36</v>
      </c>
      <c r="AO1743" s="13">
        <f>(Cleaned_Data!S1743)-((Cleaned_Data!S1743)*10%)</f>
        <v>121.5</v>
      </c>
      <c r="AP1743" s="13" t="str">
        <v>Safe</v>
      </c>
    </row>
    <row r="1744" spans="8:42" x14ac:dyDescent="0.3">
      <c r="H1744" s="13" t="s">
        <v>80</v>
      </c>
      <c r="I1744" s="13" t="str">
        <v>In Stock</v>
      </c>
      <c r="J1744" s="43"/>
      <c r="AB1744" s="65">
        <v>45941</v>
      </c>
      <c r="AC1744" s="66" t="str">
        <f t="shared" si="26"/>
        <v>OnTime</v>
      </c>
      <c r="AJ1744" s="11" t="s">
        <v>3952</v>
      </c>
      <c r="AK1744" s="8">
        <v>601500.80000000005</v>
      </c>
      <c r="AO1744" s="13">
        <f>(Cleaned_Data!S1744)-((Cleaned_Data!S1744)*10%)</f>
        <v>108</v>
      </c>
      <c r="AP1744" s="13" t="str">
        <v>Safe</v>
      </c>
    </row>
    <row r="1745" spans="8:42" x14ac:dyDescent="0.3">
      <c r="H1745" s="13" t="s">
        <v>3478</v>
      </c>
      <c r="I1745" s="13" t="str">
        <v>In Stock</v>
      </c>
      <c r="J1745" s="43"/>
      <c r="AB1745" s="65">
        <v>45891</v>
      </c>
      <c r="AC1745" s="66" t="str">
        <f t="shared" si="26"/>
        <v>Overdue</v>
      </c>
      <c r="AJ1745" s="11" t="s">
        <v>1379</v>
      </c>
      <c r="AK1745" s="8">
        <v>599695.5</v>
      </c>
      <c r="AO1745" s="13">
        <f>(Cleaned_Data!S1745)-((Cleaned_Data!S1745)*10%)</f>
        <v>132.30000000000001</v>
      </c>
      <c r="AP1745" s="13" t="str">
        <v>Safe</v>
      </c>
    </row>
    <row r="1746" spans="8:42" x14ac:dyDescent="0.3">
      <c r="H1746" s="13" t="s">
        <v>3480</v>
      </c>
      <c r="I1746" s="13" t="str">
        <v>In Stock</v>
      </c>
      <c r="J1746" s="43"/>
      <c r="AB1746" s="65">
        <v>45910</v>
      </c>
      <c r="AC1746" s="66" t="str">
        <f t="shared" si="26"/>
        <v>OnTime</v>
      </c>
      <c r="AJ1746" s="11" t="s">
        <v>4922</v>
      </c>
      <c r="AK1746" s="8">
        <v>599351.67000000004</v>
      </c>
      <c r="AO1746" s="13">
        <f>(Cleaned_Data!S1746)-((Cleaned_Data!S1746)*10%)</f>
        <v>167.4</v>
      </c>
      <c r="AP1746" s="13" t="str">
        <v>Safe</v>
      </c>
    </row>
    <row r="1747" spans="8:42" x14ac:dyDescent="0.3">
      <c r="H1747" s="13" t="s">
        <v>3482</v>
      </c>
      <c r="I1747" s="13" t="str">
        <v>In Stock</v>
      </c>
      <c r="J1747" s="43"/>
      <c r="AB1747" s="65">
        <v>45939</v>
      </c>
      <c r="AC1747" s="66" t="str">
        <f t="shared" si="26"/>
        <v>OnTime</v>
      </c>
      <c r="AJ1747" s="11" t="s">
        <v>3671</v>
      </c>
      <c r="AK1747" s="8">
        <v>598184.1</v>
      </c>
      <c r="AO1747" s="13">
        <f>(Cleaned_Data!S1747)-((Cleaned_Data!S1747)*10%)</f>
        <v>160.19999999999999</v>
      </c>
      <c r="AP1747" s="13" t="str">
        <v>Safe</v>
      </c>
    </row>
    <row r="1748" spans="8:42" x14ac:dyDescent="0.3">
      <c r="H1748" s="13" t="s">
        <v>3484</v>
      </c>
      <c r="I1748" s="13" t="str">
        <v>In Stock</v>
      </c>
      <c r="J1748" s="43"/>
      <c r="AB1748" s="65">
        <v>45934</v>
      </c>
      <c r="AC1748" s="66" t="str">
        <f t="shared" si="26"/>
        <v>OnTime</v>
      </c>
      <c r="AJ1748" s="11" t="s">
        <v>1619</v>
      </c>
      <c r="AK1748" s="8">
        <v>597511.52</v>
      </c>
      <c r="AO1748" s="13">
        <f>(Cleaned_Data!S1748)-((Cleaned_Data!S1748)*10%)</f>
        <v>144.9</v>
      </c>
      <c r="AP1748" s="13" t="str">
        <v>Safe</v>
      </c>
    </row>
    <row r="1749" spans="8:42" x14ac:dyDescent="0.3">
      <c r="H1749" s="13" t="s">
        <v>2142</v>
      </c>
      <c r="I1749" s="13" t="str">
        <v>Low Stock</v>
      </c>
      <c r="J1749" s="43"/>
      <c r="AB1749" s="65">
        <v>45862</v>
      </c>
      <c r="AC1749" s="66" t="str">
        <f t="shared" si="26"/>
        <v>Overdue</v>
      </c>
      <c r="AJ1749" s="11" t="s">
        <v>7169</v>
      </c>
      <c r="AK1749" s="8">
        <v>597236.80000000005</v>
      </c>
      <c r="AO1749" s="13">
        <f>(Cleaned_Data!S1749)-((Cleaned_Data!S1749)*10%)</f>
        <v>29.7</v>
      </c>
      <c r="AP1749" s="13" t="str">
        <v>Risk</v>
      </c>
    </row>
    <row r="1750" spans="8:42" x14ac:dyDescent="0.3">
      <c r="H1750" s="13" t="s">
        <v>1002</v>
      </c>
      <c r="I1750" s="13" t="str">
        <v>In Stock</v>
      </c>
      <c r="J1750" s="43"/>
      <c r="AB1750" s="65">
        <v>45931</v>
      </c>
      <c r="AC1750" s="66" t="str">
        <f t="shared" si="26"/>
        <v>OnTime</v>
      </c>
      <c r="AJ1750" s="11" t="s">
        <v>857</v>
      </c>
      <c r="AK1750" s="8">
        <v>591367</v>
      </c>
      <c r="AO1750" s="13">
        <f>(Cleaned_Data!S1750)-((Cleaned_Data!S1750)*10%)</f>
        <v>54.9</v>
      </c>
      <c r="AP1750" s="13" t="str">
        <v>Safe</v>
      </c>
    </row>
    <row r="1751" spans="8:42" x14ac:dyDescent="0.3">
      <c r="H1751" s="13" t="s">
        <v>3488</v>
      </c>
      <c r="I1751" s="13" t="str">
        <v>In Stock</v>
      </c>
      <c r="J1751" s="43"/>
      <c r="AB1751" s="65">
        <v>45859</v>
      </c>
      <c r="AC1751" s="66" t="str">
        <f t="shared" si="26"/>
        <v>Overdue</v>
      </c>
      <c r="AJ1751" s="11" t="s">
        <v>7215</v>
      </c>
      <c r="AK1751" s="8">
        <v>591166.29</v>
      </c>
      <c r="AO1751" s="13">
        <f>(Cleaned_Data!S1751)-((Cleaned_Data!S1751)*10%)</f>
        <v>144.9</v>
      </c>
      <c r="AP1751" s="13" t="str">
        <v>Safe</v>
      </c>
    </row>
    <row r="1752" spans="8:42" x14ac:dyDescent="0.3">
      <c r="H1752" s="13" t="s">
        <v>531</v>
      </c>
      <c r="I1752" s="13" t="str">
        <v>In Stock</v>
      </c>
      <c r="J1752" s="43"/>
      <c r="AB1752" s="65">
        <v>45855</v>
      </c>
      <c r="AC1752" s="66" t="str">
        <f t="shared" si="26"/>
        <v>Overdue</v>
      </c>
      <c r="AJ1752" s="11" t="s">
        <v>1068</v>
      </c>
      <c r="AK1752" s="8">
        <v>590950.79999999993</v>
      </c>
      <c r="AO1752" s="13">
        <f>(Cleaned_Data!S1752)-((Cleaned_Data!S1752)*10%)</f>
        <v>130.5</v>
      </c>
      <c r="AP1752" s="13" t="str">
        <v>Safe</v>
      </c>
    </row>
    <row r="1753" spans="8:42" x14ac:dyDescent="0.3">
      <c r="H1753" s="13" t="s">
        <v>3492</v>
      </c>
      <c r="I1753" s="13" t="str">
        <v>In Stock</v>
      </c>
      <c r="J1753" s="43"/>
      <c r="AB1753" s="65">
        <v>45922</v>
      </c>
      <c r="AC1753" s="66" t="str">
        <f t="shared" si="26"/>
        <v>OnTime</v>
      </c>
      <c r="AJ1753" s="11" t="s">
        <v>2660</v>
      </c>
      <c r="AK1753" s="8">
        <v>590730.14</v>
      </c>
      <c r="AO1753" s="13">
        <f>(Cleaned_Data!S1753)-((Cleaned_Data!S1753)*10%)</f>
        <v>143.1</v>
      </c>
      <c r="AP1753" s="13" t="str">
        <v>Safe</v>
      </c>
    </row>
    <row r="1754" spans="8:42" x14ac:dyDescent="0.3">
      <c r="H1754" s="13" t="s">
        <v>4208</v>
      </c>
      <c r="I1754" s="13" t="str">
        <v>In Stock</v>
      </c>
      <c r="J1754" s="43"/>
      <c r="AB1754" s="65">
        <v>45872</v>
      </c>
      <c r="AC1754" s="66" t="str">
        <f t="shared" si="26"/>
        <v>Overdue</v>
      </c>
      <c r="AJ1754" s="11" t="s">
        <v>2688</v>
      </c>
      <c r="AK1754" s="8">
        <v>590633.93999999994</v>
      </c>
      <c r="AO1754" s="13">
        <f>(Cleaned_Data!S1754)-((Cleaned_Data!S1754)*10%)</f>
        <v>109.8</v>
      </c>
      <c r="AP1754" s="13" t="str">
        <v>Safe</v>
      </c>
    </row>
    <row r="1755" spans="8:42" x14ac:dyDescent="0.3">
      <c r="H1755" s="13" t="s">
        <v>2129</v>
      </c>
      <c r="I1755" s="13" t="str">
        <v>In Stock</v>
      </c>
      <c r="J1755" s="43"/>
      <c r="AB1755" s="65">
        <v>45916</v>
      </c>
      <c r="AC1755" s="66" t="str">
        <f t="shared" si="26"/>
        <v>OnTime</v>
      </c>
      <c r="AJ1755" s="11" t="s">
        <v>2226</v>
      </c>
      <c r="AK1755" s="8">
        <v>589374.29999999993</v>
      </c>
      <c r="AO1755" s="13">
        <f>(Cleaned_Data!S1755)-((Cleaned_Data!S1755)*10%)</f>
        <v>129.6</v>
      </c>
      <c r="AP1755" s="13" t="str">
        <v>Safe</v>
      </c>
    </row>
    <row r="1756" spans="8:42" x14ac:dyDescent="0.3">
      <c r="H1756" s="13" t="s">
        <v>3497</v>
      </c>
      <c r="I1756" s="13" t="str">
        <v>Low Stock</v>
      </c>
      <c r="J1756" s="43"/>
      <c r="AB1756" s="65">
        <v>45942</v>
      </c>
      <c r="AC1756" s="66" t="str">
        <f t="shared" si="26"/>
        <v>OnTime</v>
      </c>
      <c r="AJ1756" s="11" t="s">
        <v>705</v>
      </c>
      <c r="AK1756" s="8">
        <v>589045.38</v>
      </c>
      <c r="AO1756" s="13">
        <f>(Cleaned_Data!S1756)-((Cleaned_Data!S1756)*10%)</f>
        <v>16.2</v>
      </c>
      <c r="AP1756" s="13" t="str">
        <v>Risk</v>
      </c>
    </row>
    <row r="1757" spans="8:42" x14ac:dyDescent="0.3">
      <c r="H1757" s="13" t="s">
        <v>3499</v>
      </c>
      <c r="I1757" s="13" t="str">
        <v>Low Stock</v>
      </c>
      <c r="J1757" s="43"/>
      <c r="AB1757" s="65">
        <v>45874</v>
      </c>
      <c r="AC1757" s="66" t="str">
        <f t="shared" si="26"/>
        <v>Overdue</v>
      </c>
      <c r="AJ1757" s="11" t="s">
        <v>4849</v>
      </c>
      <c r="AK1757" s="8">
        <v>588133.21</v>
      </c>
      <c r="AO1757" s="13">
        <f>(Cleaned_Data!S1757)-((Cleaned_Data!S1757)*10%)</f>
        <v>56.7</v>
      </c>
      <c r="AP1757" s="13" t="str">
        <v>Risk</v>
      </c>
    </row>
    <row r="1758" spans="8:42" x14ac:dyDescent="0.3">
      <c r="H1758" s="13" t="s">
        <v>3501</v>
      </c>
      <c r="I1758" s="13" t="str">
        <v>In Stock</v>
      </c>
      <c r="J1758" s="43"/>
      <c r="AB1758" s="65">
        <v>45901</v>
      </c>
      <c r="AC1758" s="66" t="str">
        <f t="shared" si="26"/>
        <v>OnTime</v>
      </c>
      <c r="AJ1758" s="11" t="s">
        <v>1745</v>
      </c>
      <c r="AK1758" s="8">
        <v>587072.48</v>
      </c>
      <c r="AO1758" s="13">
        <f>(Cleaned_Data!S1758)-((Cleaned_Data!S1758)*10%)</f>
        <v>130.5</v>
      </c>
      <c r="AP1758" s="13" t="str">
        <v>Safe</v>
      </c>
    </row>
    <row r="1759" spans="8:42" x14ac:dyDescent="0.3">
      <c r="H1759" s="13" t="s">
        <v>282</v>
      </c>
      <c r="I1759" s="13" t="str">
        <v>In Stock</v>
      </c>
      <c r="J1759" s="43"/>
      <c r="AB1759" s="65">
        <v>45889</v>
      </c>
      <c r="AC1759" s="66" t="str">
        <f t="shared" si="26"/>
        <v>Overdue</v>
      </c>
      <c r="AJ1759" s="11" t="s">
        <v>7492</v>
      </c>
      <c r="AK1759" s="8">
        <v>586332.80000000005</v>
      </c>
      <c r="AO1759" s="13">
        <f>(Cleaned_Data!S1759)-((Cleaned_Data!S1759)*10%)</f>
        <v>48.6</v>
      </c>
      <c r="AP1759" s="13" t="str">
        <v>Safe</v>
      </c>
    </row>
    <row r="1760" spans="8:42" x14ac:dyDescent="0.3">
      <c r="H1760" s="13" t="s">
        <v>1585</v>
      </c>
      <c r="I1760" s="13" t="str">
        <v>In Stock</v>
      </c>
      <c r="J1760" s="43"/>
      <c r="AB1760" s="65">
        <v>45938</v>
      </c>
      <c r="AC1760" s="66" t="str">
        <f t="shared" si="26"/>
        <v>OnTime</v>
      </c>
      <c r="AJ1760" s="11" t="s">
        <v>2230</v>
      </c>
      <c r="AK1760" s="8">
        <v>585860.93999999994</v>
      </c>
      <c r="AO1760" s="13">
        <f>(Cleaned_Data!S1760)-((Cleaned_Data!S1760)*10%)</f>
        <v>103.5</v>
      </c>
      <c r="AP1760" s="13" t="str">
        <v>Safe</v>
      </c>
    </row>
    <row r="1761" spans="8:42" x14ac:dyDescent="0.3">
      <c r="H1761" s="13" t="s">
        <v>3506</v>
      </c>
      <c r="I1761" s="13" t="str">
        <v>Low Stock</v>
      </c>
      <c r="J1761" s="43"/>
      <c r="AB1761" s="65">
        <v>45898</v>
      </c>
      <c r="AC1761" s="66" t="str">
        <f t="shared" si="26"/>
        <v>Overdue</v>
      </c>
      <c r="AJ1761" s="11" t="s">
        <v>5181</v>
      </c>
      <c r="AK1761" s="8">
        <v>584373.35</v>
      </c>
      <c r="AO1761" s="13">
        <f>(Cleaned_Data!S1761)-((Cleaned_Data!S1761)*10%)</f>
        <v>20.7</v>
      </c>
      <c r="AP1761" s="13" t="str">
        <v>Risk</v>
      </c>
    </row>
    <row r="1762" spans="8:42" x14ac:dyDescent="0.3">
      <c r="H1762" s="13" t="s">
        <v>3509</v>
      </c>
      <c r="I1762" s="13" t="str">
        <v>In Stock</v>
      </c>
      <c r="J1762" s="43"/>
      <c r="AB1762" s="65">
        <v>45907</v>
      </c>
      <c r="AC1762" s="66" t="str">
        <f t="shared" si="26"/>
        <v>OnTime</v>
      </c>
      <c r="AJ1762" s="11" t="s">
        <v>1126</v>
      </c>
      <c r="AK1762" s="8">
        <v>584023.9</v>
      </c>
      <c r="AO1762" s="13">
        <f>(Cleaned_Data!S1762)-((Cleaned_Data!S1762)*10%)</f>
        <v>126</v>
      </c>
      <c r="AP1762" s="13" t="str">
        <v>Safe</v>
      </c>
    </row>
    <row r="1763" spans="8:42" x14ac:dyDescent="0.3">
      <c r="H1763" s="13" t="s">
        <v>3511</v>
      </c>
      <c r="I1763" s="13" t="str">
        <v>In Stock</v>
      </c>
      <c r="J1763" s="43"/>
      <c r="AB1763" s="65">
        <v>45912</v>
      </c>
      <c r="AC1763" s="66" t="str">
        <f t="shared" si="26"/>
        <v>OnTime</v>
      </c>
      <c r="AJ1763" s="11" t="s">
        <v>6357</v>
      </c>
      <c r="AK1763" s="8">
        <v>582870.96</v>
      </c>
      <c r="AO1763" s="13">
        <f>(Cleaned_Data!S1763)-((Cleaned_Data!S1763)*10%)</f>
        <v>149.4</v>
      </c>
      <c r="AP1763" s="13" t="str">
        <v>Safe</v>
      </c>
    </row>
    <row r="1764" spans="8:42" x14ac:dyDescent="0.3">
      <c r="H1764" s="13" t="s">
        <v>1056</v>
      </c>
      <c r="I1764" s="13" t="str">
        <v>In Stock</v>
      </c>
      <c r="J1764" s="43"/>
      <c r="AB1764" s="65">
        <v>45856</v>
      </c>
      <c r="AC1764" s="66" t="str">
        <f t="shared" si="26"/>
        <v>Overdue</v>
      </c>
      <c r="AJ1764" s="11" t="s">
        <v>1007</v>
      </c>
      <c r="AK1764" s="8">
        <v>582440.4</v>
      </c>
      <c r="AO1764" s="13">
        <f>(Cleaned_Data!S1764)-((Cleaned_Data!S1764)*10%)</f>
        <v>126</v>
      </c>
      <c r="AP1764" s="13" t="str">
        <v>Safe</v>
      </c>
    </row>
    <row r="1765" spans="8:42" x14ac:dyDescent="0.3">
      <c r="H1765" s="13" t="s">
        <v>3514</v>
      </c>
      <c r="I1765" s="13" t="str">
        <v>In Stock</v>
      </c>
      <c r="J1765" s="43"/>
      <c r="AB1765" s="65">
        <v>45917</v>
      </c>
      <c r="AC1765" s="66" t="str">
        <f t="shared" si="26"/>
        <v>OnTime</v>
      </c>
      <c r="AJ1765" s="11" t="s">
        <v>7552</v>
      </c>
      <c r="AK1765" s="8">
        <v>582119.43999999994</v>
      </c>
      <c r="AO1765" s="13">
        <f>(Cleaned_Data!S1765)-((Cleaned_Data!S1765)*10%)</f>
        <v>66.599999999999994</v>
      </c>
      <c r="AP1765" s="13" t="str">
        <v>Safe</v>
      </c>
    </row>
    <row r="1766" spans="8:42" x14ac:dyDescent="0.3">
      <c r="H1766" s="13" t="s">
        <v>3517</v>
      </c>
      <c r="I1766" s="13" t="str">
        <v>In Stock</v>
      </c>
      <c r="J1766" s="43"/>
      <c r="AB1766" s="65">
        <v>45937</v>
      </c>
      <c r="AC1766" s="66" t="str">
        <f t="shared" si="26"/>
        <v>OnTime</v>
      </c>
      <c r="AJ1766" s="11" t="s">
        <v>2720</v>
      </c>
      <c r="AK1766" s="8">
        <v>581802.74</v>
      </c>
      <c r="AO1766" s="13">
        <f>(Cleaned_Data!S1766)-((Cleaned_Data!S1766)*10%)</f>
        <v>72</v>
      </c>
      <c r="AP1766" s="13" t="str">
        <v>Safe</v>
      </c>
    </row>
    <row r="1767" spans="8:42" x14ac:dyDescent="0.3">
      <c r="H1767" s="13" t="s">
        <v>3519</v>
      </c>
      <c r="I1767" s="13" t="str">
        <v>In Stock</v>
      </c>
      <c r="J1767" s="43"/>
      <c r="AB1767" s="65">
        <v>45911</v>
      </c>
      <c r="AC1767" s="66" t="str">
        <f t="shared" si="26"/>
        <v>OnTime</v>
      </c>
      <c r="AJ1767" s="11" t="s">
        <v>7347</v>
      </c>
      <c r="AK1767" s="8">
        <v>581723.38</v>
      </c>
      <c r="AO1767" s="13">
        <f>(Cleaned_Data!S1767)-((Cleaned_Data!S1767)*10%)</f>
        <v>178.2</v>
      </c>
      <c r="AP1767" s="13" t="str">
        <v>Safe</v>
      </c>
    </row>
    <row r="1768" spans="8:42" x14ac:dyDescent="0.3">
      <c r="H1768" s="13" t="s">
        <v>3521</v>
      </c>
      <c r="I1768" s="13" t="str">
        <v>Low Stock</v>
      </c>
      <c r="J1768" s="43"/>
      <c r="AB1768" s="65">
        <v>45908</v>
      </c>
      <c r="AC1768" s="66" t="str">
        <f t="shared" si="26"/>
        <v>OnTime</v>
      </c>
      <c r="AJ1768" s="11" t="s">
        <v>163</v>
      </c>
      <c r="AK1768" s="8">
        <v>580275.62</v>
      </c>
      <c r="AO1768" s="13">
        <f>(Cleaned_Data!S1768)-((Cleaned_Data!S1768)*10%)</f>
        <v>36</v>
      </c>
      <c r="AP1768" s="13" t="str">
        <v>Risk</v>
      </c>
    </row>
    <row r="1769" spans="8:42" x14ac:dyDescent="0.3">
      <c r="H1769" s="13" t="s">
        <v>3524</v>
      </c>
      <c r="I1769" s="13" t="str">
        <v>In Stock</v>
      </c>
      <c r="J1769" s="43"/>
      <c r="AB1769" s="65">
        <v>45878</v>
      </c>
      <c r="AC1769" s="66" t="str">
        <f t="shared" si="26"/>
        <v>Overdue</v>
      </c>
      <c r="AJ1769" s="11" t="s">
        <v>35</v>
      </c>
      <c r="AK1769" s="8">
        <v>580050.57999999996</v>
      </c>
      <c r="AO1769" s="13">
        <f>(Cleaned_Data!S1769)-((Cleaned_Data!S1769)*10%)</f>
        <v>62.1</v>
      </c>
      <c r="AP1769" s="13" t="str">
        <v>Safe</v>
      </c>
    </row>
    <row r="1770" spans="8:42" x14ac:dyDescent="0.3">
      <c r="H1770" s="13" t="s">
        <v>251</v>
      </c>
      <c r="I1770" s="13" t="str">
        <v>Low Stock</v>
      </c>
      <c r="J1770" s="43"/>
      <c r="AB1770" s="65">
        <v>45892</v>
      </c>
      <c r="AC1770" s="66" t="str">
        <f t="shared" si="26"/>
        <v>Overdue</v>
      </c>
      <c r="AJ1770" s="11" t="s">
        <v>3469</v>
      </c>
      <c r="AK1770" s="8">
        <v>579337.91999999993</v>
      </c>
      <c r="AO1770" s="13">
        <f>(Cleaned_Data!S1770)-((Cleaned_Data!S1770)*10%)</f>
        <v>16.2</v>
      </c>
      <c r="AP1770" s="13" t="str">
        <v>Risk</v>
      </c>
    </row>
    <row r="1771" spans="8:42" x14ac:dyDescent="0.3">
      <c r="H1771" s="13" t="s">
        <v>7586</v>
      </c>
      <c r="I1771" s="13" t="str">
        <v>Low Stock</v>
      </c>
      <c r="J1771" s="43"/>
      <c r="AB1771" s="65">
        <v>45909</v>
      </c>
      <c r="AC1771" s="66" t="str">
        <f t="shared" si="26"/>
        <v>OnTime</v>
      </c>
      <c r="AJ1771" s="11" t="s">
        <v>1568</v>
      </c>
      <c r="AK1771" s="8">
        <v>577642.76</v>
      </c>
      <c r="AO1771" s="13">
        <f>(Cleaned_Data!S1771)-((Cleaned_Data!S1771)*10%)</f>
        <v>50.4</v>
      </c>
      <c r="AP1771" s="13" t="str">
        <v>Risk</v>
      </c>
    </row>
    <row r="1772" spans="8:42" x14ac:dyDescent="0.3">
      <c r="H1772" s="13" t="s">
        <v>3530</v>
      </c>
      <c r="I1772" s="13" t="str">
        <v>In Stock</v>
      </c>
      <c r="J1772" s="43"/>
      <c r="AB1772" s="65">
        <v>45890</v>
      </c>
      <c r="AC1772" s="66" t="str">
        <f t="shared" si="26"/>
        <v>Overdue</v>
      </c>
      <c r="AJ1772" s="11" t="s">
        <v>604</v>
      </c>
      <c r="AK1772" s="8">
        <v>576768.1</v>
      </c>
      <c r="AO1772" s="13">
        <f>(Cleaned_Data!S1772)-((Cleaned_Data!S1772)*10%)</f>
        <v>172.8</v>
      </c>
      <c r="AP1772" s="13" t="str">
        <v>Safe</v>
      </c>
    </row>
    <row r="1773" spans="8:42" x14ac:dyDescent="0.3">
      <c r="H1773" s="13" t="s">
        <v>3532</v>
      </c>
      <c r="I1773" s="13" t="str">
        <v>In Stock</v>
      </c>
      <c r="J1773" s="43"/>
      <c r="AB1773" s="65">
        <v>45931</v>
      </c>
      <c r="AC1773" s="66" t="str">
        <f t="shared" si="26"/>
        <v>OnTime</v>
      </c>
      <c r="AJ1773" s="11" t="s">
        <v>6169</v>
      </c>
      <c r="AK1773" s="8">
        <v>576065.06999999995</v>
      </c>
      <c r="AO1773" s="13">
        <f>(Cleaned_Data!S1773)-((Cleaned_Data!S1773)*10%)</f>
        <v>124.2</v>
      </c>
      <c r="AP1773" s="13" t="str">
        <v>Safe</v>
      </c>
    </row>
    <row r="1774" spans="8:42" x14ac:dyDescent="0.3">
      <c r="H1774" s="13" t="s">
        <v>3534</v>
      </c>
      <c r="I1774" s="13" t="str">
        <v>Low Stock</v>
      </c>
      <c r="J1774" s="43"/>
      <c r="AB1774" s="65">
        <v>45858</v>
      </c>
      <c r="AC1774" s="66" t="str">
        <f t="shared" si="26"/>
        <v>Overdue</v>
      </c>
      <c r="AJ1774" s="11" t="s">
        <v>5378</v>
      </c>
      <c r="AK1774" s="8">
        <v>573958.79999999993</v>
      </c>
      <c r="AO1774" s="13">
        <f>(Cleaned_Data!S1774)-((Cleaned_Data!S1774)*10%)</f>
        <v>45.9</v>
      </c>
      <c r="AP1774" s="13" t="str">
        <v>Risk</v>
      </c>
    </row>
    <row r="1775" spans="8:42" x14ac:dyDescent="0.3">
      <c r="H1775" s="13" t="s">
        <v>3536</v>
      </c>
      <c r="I1775" s="13" t="str">
        <v>Low Stock</v>
      </c>
      <c r="J1775" s="43"/>
      <c r="AB1775" s="65">
        <v>45852</v>
      </c>
      <c r="AC1775" s="66" t="str">
        <f t="shared" si="26"/>
        <v>Overdue</v>
      </c>
      <c r="AJ1775" s="11" t="s">
        <v>7473</v>
      </c>
      <c r="AK1775" s="8">
        <v>573811.91</v>
      </c>
      <c r="AO1775" s="13">
        <f>(Cleaned_Data!S1775)-((Cleaned_Data!S1775)*10%)</f>
        <v>27</v>
      </c>
      <c r="AP1775" s="13" t="str">
        <v>Risk</v>
      </c>
    </row>
    <row r="1776" spans="8:42" x14ac:dyDescent="0.3">
      <c r="H1776" s="13" t="s">
        <v>3538</v>
      </c>
      <c r="I1776" s="13" t="str">
        <v>In Stock</v>
      </c>
      <c r="J1776" s="43"/>
      <c r="AB1776" s="65">
        <v>45866</v>
      </c>
      <c r="AC1776" s="66" t="str">
        <f t="shared" si="26"/>
        <v>Overdue</v>
      </c>
      <c r="AJ1776" s="11" t="s">
        <v>7479</v>
      </c>
      <c r="AK1776" s="8">
        <v>573257.25</v>
      </c>
      <c r="AO1776" s="13">
        <f>(Cleaned_Data!S1776)-((Cleaned_Data!S1776)*10%)</f>
        <v>136.80000000000001</v>
      </c>
      <c r="AP1776" s="13" t="str">
        <v>Safe</v>
      </c>
    </row>
    <row r="1777" spans="8:42" x14ac:dyDescent="0.3">
      <c r="H1777" s="13" t="s">
        <v>4514</v>
      </c>
      <c r="I1777" s="13" t="str">
        <v>Low Stock</v>
      </c>
      <c r="J1777" s="43"/>
      <c r="AB1777" s="65">
        <v>45902</v>
      </c>
      <c r="AC1777" s="66" t="str">
        <f t="shared" si="26"/>
        <v>OnTime</v>
      </c>
      <c r="AJ1777" s="11" t="s">
        <v>825</v>
      </c>
      <c r="AK1777" s="8">
        <v>572348.4</v>
      </c>
      <c r="AO1777" s="13">
        <f>(Cleaned_Data!S1777)-((Cleaned_Data!S1777)*10%)</f>
        <v>4.5</v>
      </c>
      <c r="AP1777" s="13" t="str">
        <v>Risk</v>
      </c>
    </row>
    <row r="1778" spans="8:42" x14ac:dyDescent="0.3">
      <c r="H1778" s="13" t="s">
        <v>3543</v>
      </c>
      <c r="I1778" s="13" t="str">
        <v>In Stock</v>
      </c>
      <c r="J1778" s="43"/>
      <c r="AB1778" s="65">
        <v>45868</v>
      </c>
      <c r="AC1778" s="66" t="str">
        <f t="shared" si="26"/>
        <v>Overdue</v>
      </c>
      <c r="AJ1778" s="11" t="s">
        <v>2054</v>
      </c>
      <c r="AK1778" s="8">
        <v>571603.20000000007</v>
      </c>
      <c r="AO1778" s="13">
        <f>(Cleaned_Data!S1778)-((Cleaned_Data!S1778)*10%)</f>
        <v>144</v>
      </c>
      <c r="AP1778" s="13" t="str">
        <v>Safe</v>
      </c>
    </row>
    <row r="1779" spans="8:42" x14ac:dyDescent="0.3">
      <c r="H1779" s="13" t="s">
        <v>3545</v>
      </c>
      <c r="I1779" s="13" t="str">
        <v>In Stock</v>
      </c>
      <c r="J1779" s="43"/>
      <c r="AB1779" s="65">
        <v>45939</v>
      </c>
      <c r="AC1779" s="66" t="str">
        <f t="shared" si="26"/>
        <v>OnTime</v>
      </c>
      <c r="AJ1779" s="11" t="s">
        <v>3077</v>
      </c>
      <c r="AK1779" s="8">
        <v>571007.64</v>
      </c>
      <c r="AO1779" s="13">
        <f>(Cleaned_Data!S1779)-((Cleaned_Data!S1779)*10%)</f>
        <v>40.5</v>
      </c>
      <c r="AP1779" s="13" t="str">
        <v>Safe</v>
      </c>
    </row>
    <row r="1780" spans="8:42" x14ac:dyDescent="0.3">
      <c r="H1780" s="13" t="s">
        <v>3547</v>
      </c>
      <c r="I1780" s="13" t="str">
        <v>In Stock</v>
      </c>
      <c r="J1780" s="43"/>
      <c r="AB1780" s="65">
        <v>45895</v>
      </c>
      <c r="AC1780" s="66" t="str">
        <f t="shared" si="26"/>
        <v>Overdue</v>
      </c>
      <c r="AJ1780" s="11" t="s">
        <v>5367</v>
      </c>
      <c r="AK1780" s="8">
        <v>568506.33000000007</v>
      </c>
      <c r="AO1780" s="13">
        <f>(Cleaned_Data!S1780)-((Cleaned_Data!S1780)*10%)</f>
        <v>140.4</v>
      </c>
      <c r="AP1780" s="13" t="str">
        <v>Safe</v>
      </c>
    </row>
    <row r="1781" spans="8:42" x14ac:dyDescent="0.3">
      <c r="H1781" s="13" t="s">
        <v>3549</v>
      </c>
      <c r="I1781" s="13" t="str">
        <v>Low Stock</v>
      </c>
      <c r="J1781" s="43"/>
      <c r="AB1781" s="65">
        <v>45914</v>
      </c>
      <c r="AC1781" s="66" t="str">
        <f t="shared" si="26"/>
        <v>OnTime</v>
      </c>
      <c r="AJ1781" s="11" t="s">
        <v>1193</v>
      </c>
      <c r="AK1781" s="8">
        <v>566933.85</v>
      </c>
      <c r="AO1781" s="13">
        <f>(Cleaned_Data!S1781)-((Cleaned_Data!S1781)*10%)</f>
        <v>0</v>
      </c>
      <c r="AP1781" s="13" t="str">
        <v>Risk</v>
      </c>
    </row>
    <row r="1782" spans="8:42" x14ac:dyDescent="0.3">
      <c r="H1782" s="13" t="s">
        <v>1549</v>
      </c>
      <c r="I1782" s="13" t="str">
        <v>In Stock</v>
      </c>
      <c r="J1782" s="43"/>
      <c r="AB1782" s="65">
        <v>45896</v>
      </c>
      <c r="AC1782" s="66" t="str">
        <f t="shared" si="26"/>
        <v>Overdue</v>
      </c>
      <c r="AJ1782" s="11" t="s">
        <v>496</v>
      </c>
      <c r="AK1782" s="8">
        <v>566639.96</v>
      </c>
      <c r="AO1782" s="13">
        <f>(Cleaned_Data!S1782)-((Cleaned_Data!S1782)*10%)</f>
        <v>81</v>
      </c>
      <c r="AP1782" s="13" t="str">
        <v>Safe</v>
      </c>
    </row>
    <row r="1783" spans="8:42" x14ac:dyDescent="0.3">
      <c r="H1783" s="13" t="s">
        <v>3552</v>
      </c>
      <c r="I1783" s="13" t="str">
        <v>In Stock</v>
      </c>
      <c r="J1783" s="43"/>
      <c r="AB1783" s="65">
        <v>45924</v>
      </c>
      <c r="AC1783" s="66" t="str">
        <f t="shared" si="26"/>
        <v>OnTime</v>
      </c>
      <c r="AJ1783" s="11" t="s">
        <v>3081</v>
      </c>
      <c r="AK1783" s="8">
        <v>564935.51</v>
      </c>
      <c r="AO1783" s="13">
        <f>(Cleaned_Data!S1783)-((Cleaned_Data!S1783)*10%)</f>
        <v>138.6</v>
      </c>
      <c r="AP1783" s="13" t="str">
        <v>Safe</v>
      </c>
    </row>
    <row r="1784" spans="8:42" x14ac:dyDescent="0.3">
      <c r="H1784" s="13" t="s">
        <v>3554</v>
      </c>
      <c r="I1784" s="13" t="str">
        <v>In Stock</v>
      </c>
      <c r="J1784" s="43"/>
      <c r="AB1784" s="65">
        <v>45900</v>
      </c>
      <c r="AC1784" s="66" t="str">
        <f t="shared" si="26"/>
        <v>Overdue</v>
      </c>
      <c r="AJ1784" s="11" t="s">
        <v>6330</v>
      </c>
      <c r="AK1784" s="8">
        <v>564079.68999999994</v>
      </c>
      <c r="AO1784" s="13">
        <f>(Cleaned_Data!S1784)-((Cleaned_Data!S1784)*10%)</f>
        <v>102.6</v>
      </c>
      <c r="AP1784" s="13" t="str">
        <v>Safe</v>
      </c>
    </row>
    <row r="1785" spans="8:42" x14ac:dyDescent="0.3">
      <c r="H1785" s="13" t="s">
        <v>1365</v>
      </c>
      <c r="I1785" s="13" t="str">
        <v>Low Stock</v>
      </c>
      <c r="J1785" s="43"/>
      <c r="AB1785" s="65">
        <v>45926</v>
      </c>
      <c r="AC1785" s="66" t="str">
        <f t="shared" si="26"/>
        <v>OnTime</v>
      </c>
      <c r="AJ1785" s="11" t="s">
        <v>3530</v>
      </c>
      <c r="AK1785" s="8">
        <v>562849.92000000004</v>
      </c>
      <c r="AO1785" s="13">
        <f>(Cleaned_Data!S1785)-((Cleaned_Data!S1785)*10%)</f>
        <v>9.9</v>
      </c>
      <c r="AP1785" s="13" t="str">
        <v>Risk</v>
      </c>
    </row>
    <row r="1786" spans="8:42" x14ac:dyDescent="0.3">
      <c r="H1786" s="13" t="s">
        <v>3557</v>
      </c>
      <c r="I1786" s="13" t="str">
        <v>In Stock</v>
      </c>
      <c r="J1786" s="43"/>
      <c r="AB1786" s="65">
        <v>45880</v>
      </c>
      <c r="AC1786" s="66" t="str">
        <f t="shared" si="26"/>
        <v>Overdue</v>
      </c>
      <c r="AJ1786" s="11" t="s">
        <v>5966</v>
      </c>
      <c r="AK1786" s="8">
        <v>562732.38</v>
      </c>
      <c r="AO1786" s="13">
        <f>(Cleaned_Data!S1786)-((Cleaned_Data!S1786)*10%)</f>
        <v>129.6</v>
      </c>
      <c r="AP1786" s="13" t="str">
        <v>Safe</v>
      </c>
    </row>
    <row r="1787" spans="8:42" x14ac:dyDescent="0.3">
      <c r="H1787" s="13" t="s">
        <v>3559</v>
      </c>
      <c r="I1787" s="13" t="str">
        <v>In Stock</v>
      </c>
      <c r="J1787" s="43"/>
      <c r="AB1787" s="65">
        <v>45886</v>
      </c>
      <c r="AC1787" s="66" t="str">
        <f t="shared" si="26"/>
        <v>Overdue</v>
      </c>
      <c r="AJ1787" s="11" t="s">
        <v>3905</v>
      </c>
      <c r="AK1787" s="8">
        <v>562006.97000000009</v>
      </c>
      <c r="AO1787" s="13">
        <f>(Cleaned_Data!S1787)-((Cleaned_Data!S1787)*10%)</f>
        <v>77.400000000000006</v>
      </c>
      <c r="AP1787" s="13" t="str">
        <v>Risk</v>
      </c>
    </row>
    <row r="1788" spans="8:42" x14ac:dyDescent="0.3">
      <c r="H1788" s="13" t="s">
        <v>3436</v>
      </c>
      <c r="I1788" s="13" t="str">
        <v>Low Stock</v>
      </c>
      <c r="J1788" s="43"/>
      <c r="AB1788" s="65">
        <v>45887</v>
      </c>
      <c r="AC1788" s="66" t="str">
        <f t="shared" si="26"/>
        <v>Overdue</v>
      </c>
      <c r="AJ1788" s="11" t="s">
        <v>572</v>
      </c>
      <c r="AK1788" s="8">
        <v>561030.61</v>
      </c>
      <c r="AO1788" s="13">
        <f>(Cleaned_Data!S1788)-((Cleaned_Data!S1788)*10%)</f>
        <v>65.7</v>
      </c>
      <c r="AP1788" s="13" t="str">
        <v>Risk</v>
      </c>
    </row>
    <row r="1789" spans="8:42" x14ac:dyDescent="0.3">
      <c r="H1789" s="13" t="s">
        <v>2932</v>
      </c>
      <c r="I1789" s="13" t="str">
        <v>Low Stock</v>
      </c>
      <c r="J1789" s="43"/>
      <c r="AB1789" s="65">
        <v>45923</v>
      </c>
      <c r="AC1789" s="66" t="str">
        <f t="shared" si="26"/>
        <v>OnTime</v>
      </c>
      <c r="AJ1789" s="11" t="s">
        <v>2636</v>
      </c>
      <c r="AK1789" s="8">
        <v>560715.21</v>
      </c>
      <c r="AO1789" s="13">
        <f>(Cleaned_Data!S1789)-((Cleaned_Data!S1789)*10%)</f>
        <v>19.8</v>
      </c>
      <c r="AP1789" s="13" t="str">
        <v>Risk</v>
      </c>
    </row>
    <row r="1790" spans="8:42" x14ac:dyDescent="0.3">
      <c r="H1790" s="13" t="s">
        <v>3563</v>
      </c>
      <c r="I1790" s="13" t="str">
        <v>In Stock</v>
      </c>
      <c r="J1790" s="43"/>
      <c r="AB1790" s="65">
        <v>45925</v>
      </c>
      <c r="AC1790" s="66" t="str">
        <f t="shared" si="26"/>
        <v>OnTime</v>
      </c>
      <c r="AJ1790" s="11" t="s">
        <v>4358</v>
      </c>
      <c r="AK1790" s="8">
        <v>555750.39</v>
      </c>
      <c r="AO1790" s="13">
        <f>(Cleaned_Data!S1790)-((Cleaned_Data!S1790)*10%)</f>
        <v>32.4</v>
      </c>
      <c r="AP1790" s="13" t="str">
        <v>Safe</v>
      </c>
    </row>
    <row r="1791" spans="8:42" x14ac:dyDescent="0.3">
      <c r="H1791" s="13" t="s">
        <v>7511</v>
      </c>
      <c r="I1791" s="13" t="str">
        <v>Low Stock</v>
      </c>
      <c r="J1791" s="43"/>
      <c r="AB1791" s="65">
        <v>45874</v>
      </c>
      <c r="AC1791" s="66" t="str">
        <f t="shared" si="26"/>
        <v>Overdue</v>
      </c>
      <c r="AJ1791" s="11" t="s">
        <v>6784</v>
      </c>
      <c r="AK1791" s="8">
        <v>554785.44000000006</v>
      </c>
      <c r="AO1791" s="13">
        <f>(Cleaned_Data!S1791)-((Cleaned_Data!S1791)*10%)</f>
        <v>18.899999999999999</v>
      </c>
      <c r="AP1791" s="13" t="str">
        <v>Risk</v>
      </c>
    </row>
    <row r="1792" spans="8:42" x14ac:dyDescent="0.3">
      <c r="H1792" s="13" t="s">
        <v>1881</v>
      </c>
      <c r="I1792" s="13" t="str">
        <v>In Stock</v>
      </c>
      <c r="J1792" s="43"/>
      <c r="AB1792" s="65">
        <v>45885</v>
      </c>
      <c r="AC1792" s="66" t="str">
        <f t="shared" si="26"/>
        <v>Overdue</v>
      </c>
      <c r="AJ1792" s="11" t="s">
        <v>6883</v>
      </c>
      <c r="AK1792" s="8">
        <v>554239.43999999994</v>
      </c>
      <c r="AO1792" s="13">
        <f>(Cleaned_Data!S1792)-((Cleaned_Data!S1792)*10%)</f>
        <v>179.1</v>
      </c>
      <c r="AP1792" s="13" t="str">
        <v>Safe</v>
      </c>
    </row>
    <row r="1793" spans="8:42" x14ac:dyDescent="0.3">
      <c r="H1793" s="13" t="s">
        <v>3568</v>
      </c>
      <c r="I1793" s="13" t="str">
        <v>In Stock</v>
      </c>
      <c r="J1793" s="43"/>
      <c r="AB1793" s="65">
        <v>45936</v>
      </c>
      <c r="AC1793" s="66" t="str">
        <f t="shared" si="26"/>
        <v>OnTime</v>
      </c>
      <c r="AJ1793" s="11" t="s">
        <v>2831</v>
      </c>
      <c r="AK1793" s="8">
        <v>554141.53999999992</v>
      </c>
      <c r="AO1793" s="13">
        <f>(Cleaned_Data!S1793)-((Cleaned_Data!S1793)*10%)</f>
        <v>177.3</v>
      </c>
      <c r="AP1793" s="13" t="str">
        <v>Safe</v>
      </c>
    </row>
    <row r="1794" spans="8:42" x14ac:dyDescent="0.3">
      <c r="H1794" s="13" t="s">
        <v>7587</v>
      </c>
      <c r="I1794" s="13" t="str">
        <v>In Stock</v>
      </c>
      <c r="J1794" s="43"/>
      <c r="AB1794" s="65">
        <v>45891</v>
      </c>
      <c r="AC1794" s="66" t="str">
        <f t="shared" si="26"/>
        <v>Overdue</v>
      </c>
      <c r="AJ1794" s="11" t="s">
        <v>2789</v>
      </c>
      <c r="AK1794" s="8">
        <v>552450.77</v>
      </c>
      <c r="AO1794" s="13">
        <f>(Cleaned_Data!S1794)-((Cleaned_Data!S1794)*10%)</f>
        <v>166.5</v>
      </c>
      <c r="AP1794" s="13" t="str">
        <v>Safe</v>
      </c>
    </row>
    <row r="1795" spans="8:42" x14ac:dyDescent="0.3">
      <c r="H1795" s="13" t="s">
        <v>3573</v>
      </c>
      <c r="I1795" s="13" t="str">
        <v>In Stock</v>
      </c>
      <c r="J1795" s="43"/>
      <c r="AB1795" s="65">
        <v>45895</v>
      </c>
      <c r="AC1795" s="66" t="str">
        <f t="shared" ref="AC1795:AC1858" si="27">IF(AB1795="","No Date", IF(AB1795&lt;$AC$1,"Overdue","OnTime"))</f>
        <v>Overdue</v>
      </c>
      <c r="AJ1795" s="11" t="s">
        <v>2484</v>
      </c>
      <c r="AK1795" s="8">
        <v>549967.26</v>
      </c>
      <c r="AO1795" s="13">
        <f>(Cleaned_Data!S1795)-((Cleaned_Data!S1795)*10%)</f>
        <v>164.7</v>
      </c>
      <c r="AP1795" s="13" t="str">
        <v>Safe</v>
      </c>
    </row>
    <row r="1796" spans="8:42" x14ac:dyDescent="0.3">
      <c r="H1796" s="13" t="s">
        <v>3575</v>
      </c>
      <c r="I1796" s="13" t="str">
        <v>In Stock</v>
      </c>
      <c r="J1796" s="43"/>
      <c r="AB1796" s="65">
        <v>45885</v>
      </c>
      <c r="AC1796" s="66" t="str">
        <f t="shared" si="27"/>
        <v>Overdue</v>
      </c>
      <c r="AJ1796" s="11" t="s">
        <v>3543</v>
      </c>
      <c r="AK1796" s="8">
        <v>548796.80000000005</v>
      </c>
      <c r="AO1796" s="13">
        <f>(Cleaned_Data!S1796)-((Cleaned_Data!S1796)*10%)</f>
        <v>48.6</v>
      </c>
      <c r="AP1796" s="13" t="str">
        <v>Safe</v>
      </c>
    </row>
    <row r="1797" spans="8:42" x14ac:dyDescent="0.3">
      <c r="H1797" s="13" t="s">
        <v>3577</v>
      </c>
      <c r="I1797" s="13" t="str">
        <v>Low Stock</v>
      </c>
      <c r="J1797" s="43"/>
      <c r="AB1797" s="65">
        <v>45900</v>
      </c>
      <c r="AC1797" s="66" t="str">
        <f t="shared" si="27"/>
        <v>Overdue</v>
      </c>
      <c r="AJ1797" s="11" t="s">
        <v>6994</v>
      </c>
      <c r="AK1797" s="8">
        <v>548271.76</v>
      </c>
      <c r="AO1797" s="13">
        <f>(Cleaned_Data!S1797)-((Cleaned_Data!S1797)*10%)</f>
        <v>12.6</v>
      </c>
      <c r="AP1797" s="13" t="str">
        <v>Risk</v>
      </c>
    </row>
    <row r="1798" spans="8:42" x14ac:dyDescent="0.3">
      <c r="H1798" s="13" t="s">
        <v>3579</v>
      </c>
      <c r="I1798" s="13" t="str">
        <v>Low Stock</v>
      </c>
      <c r="J1798" s="43"/>
      <c r="AB1798" s="65">
        <v>45889</v>
      </c>
      <c r="AC1798" s="66" t="str">
        <f t="shared" si="27"/>
        <v>Overdue</v>
      </c>
      <c r="AJ1798" s="11" t="s">
        <v>5321</v>
      </c>
      <c r="AK1798" s="8">
        <v>547869.20000000007</v>
      </c>
      <c r="AO1798" s="13">
        <f>(Cleaned_Data!S1798)-((Cleaned_Data!S1798)*10%)</f>
        <v>55.8</v>
      </c>
      <c r="AP1798" s="13" t="str">
        <v>Risk</v>
      </c>
    </row>
    <row r="1799" spans="8:42" x14ac:dyDescent="0.3">
      <c r="H1799" s="13" t="s">
        <v>2532</v>
      </c>
      <c r="I1799" s="13" t="str">
        <v>In Stock</v>
      </c>
      <c r="J1799" s="43"/>
      <c r="AB1799" s="65">
        <v>45940</v>
      </c>
      <c r="AC1799" s="66" t="str">
        <f t="shared" si="27"/>
        <v>OnTime</v>
      </c>
      <c r="AJ1799" s="11" t="s">
        <v>3061</v>
      </c>
      <c r="AK1799" s="8">
        <v>547858.07999999996</v>
      </c>
      <c r="AO1799" s="13">
        <f>(Cleaned_Data!S1799)-((Cleaned_Data!S1799)*10%)</f>
        <v>123.3</v>
      </c>
      <c r="AP1799" s="13" t="str">
        <v>Safe</v>
      </c>
    </row>
    <row r="1800" spans="8:42" x14ac:dyDescent="0.3">
      <c r="H1800" s="13" t="s">
        <v>3582</v>
      </c>
      <c r="I1800" s="13" t="str">
        <v>In Stock</v>
      </c>
      <c r="J1800" s="43"/>
      <c r="AB1800" s="65">
        <v>45857</v>
      </c>
      <c r="AC1800" s="66" t="str">
        <f t="shared" si="27"/>
        <v>Overdue</v>
      </c>
      <c r="AJ1800" s="11" t="s">
        <v>4432</v>
      </c>
      <c r="AK1800" s="8">
        <v>547205.70000000007</v>
      </c>
      <c r="AO1800" s="13">
        <f>(Cleaned_Data!S1800)-((Cleaned_Data!S1800)*10%)</f>
        <v>127.8</v>
      </c>
      <c r="AP1800" s="13" t="str">
        <v>Safe</v>
      </c>
    </row>
    <row r="1801" spans="8:42" x14ac:dyDescent="0.3">
      <c r="H1801" s="13" t="s">
        <v>3584</v>
      </c>
      <c r="I1801" s="13" t="str">
        <v>Low Stock</v>
      </c>
      <c r="J1801" s="43"/>
      <c r="AB1801" s="65">
        <v>45922</v>
      </c>
      <c r="AC1801" s="66" t="str">
        <f t="shared" si="27"/>
        <v>OnTime</v>
      </c>
      <c r="AJ1801" s="11" t="s">
        <v>7538</v>
      </c>
      <c r="AK1801" s="8">
        <v>546063.76</v>
      </c>
      <c r="AO1801" s="13">
        <f>(Cleaned_Data!S1801)-((Cleaned_Data!S1801)*10%)</f>
        <v>0.9</v>
      </c>
      <c r="AP1801" s="13" t="str">
        <v>Risk</v>
      </c>
    </row>
    <row r="1802" spans="8:42" x14ac:dyDescent="0.3">
      <c r="H1802" s="13" t="s">
        <v>506</v>
      </c>
      <c r="I1802" s="13" t="str">
        <v>In Stock</v>
      </c>
      <c r="J1802" s="43"/>
      <c r="AB1802" s="65">
        <v>45915</v>
      </c>
      <c r="AC1802" s="66" t="str">
        <f t="shared" si="27"/>
        <v>OnTime</v>
      </c>
      <c r="AJ1802" s="11" t="s">
        <v>3846</v>
      </c>
      <c r="AK1802" s="8">
        <v>545936.88</v>
      </c>
      <c r="AO1802" s="13">
        <f>(Cleaned_Data!S1802)-((Cleaned_Data!S1802)*10%)</f>
        <v>36.9</v>
      </c>
      <c r="AP1802" s="13" t="str">
        <v>Safe</v>
      </c>
    </row>
    <row r="1803" spans="8:42" x14ac:dyDescent="0.3">
      <c r="H1803" s="13" t="s">
        <v>4581</v>
      </c>
      <c r="I1803" s="13" t="str">
        <v>In Stock</v>
      </c>
      <c r="J1803" s="43"/>
      <c r="AB1803" s="65">
        <v>45908</v>
      </c>
      <c r="AC1803" s="66" t="str">
        <f t="shared" si="27"/>
        <v>OnTime</v>
      </c>
      <c r="AJ1803" s="11" t="s">
        <v>2862</v>
      </c>
      <c r="AK1803" s="8">
        <v>545685.55999999994</v>
      </c>
      <c r="AO1803" s="13">
        <f>(Cleaned_Data!S1803)-((Cleaned_Data!S1803)*10%)</f>
        <v>116.1</v>
      </c>
      <c r="AP1803" s="13" t="str">
        <v>Safe</v>
      </c>
    </row>
    <row r="1804" spans="8:42" x14ac:dyDescent="0.3">
      <c r="H1804" s="13" t="s">
        <v>3589</v>
      </c>
      <c r="I1804" s="13" t="str">
        <v>In Stock</v>
      </c>
      <c r="J1804" s="43"/>
      <c r="AB1804" s="65">
        <v>45912</v>
      </c>
      <c r="AC1804" s="66" t="str">
        <f t="shared" si="27"/>
        <v>OnTime</v>
      </c>
      <c r="AJ1804" s="11" t="s">
        <v>2109</v>
      </c>
      <c r="AK1804" s="8">
        <v>543582.65</v>
      </c>
      <c r="AO1804" s="13">
        <f>(Cleaned_Data!S1804)-((Cleaned_Data!S1804)*10%)</f>
        <v>132.30000000000001</v>
      </c>
      <c r="AP1804" s="13" t="str">
        <v>Safe</v>
      </c>
    </row>
    <row r="1805" spans="8:42" x14ac:dyDescent="0.3">
      <c r="H1805" s="13" t="s">
        <v>3592</v>
      </c>
      <c r="I1805" s="13" t="str">
        <v>In Stock</v>
      </c>
      <c r="J1805" s="43"/>
      <c r="AB1805" s="65">
        <v>45920</v>
      </c>
      <c r="AC1805" s="66" t="str">
        <f t="shared" si="27"/>
        <v>OnTime</v>
      </c>
      <c r="AJ1805" s="11" t="s">
        <v>881</v>
      </c>
      <c r="AK1805" s="8">
        <v>543547.95000000007</v>
      </c>
      <c r="AO1805" s="13">
        <f>(Cleaned_Data!S1805)-((Cleaned_Data!S1805)*10%)</f>
        <v>168.3</v>
      </c>
      <c r="AP1805" s="13" t="str">
        <v>Safe</v>
      </c>
    </row>
    <row r="1806" spans="8:42" x14ac:dyDescent="0.3">
      <c r="H1806" s="13" t="s">
        <v>996</v>
      </c>
      <c r="I1806" s="13" t="str">
        <v>In Stock</v>
      </c>
      <c r="J1806" s="43"/>
      <c r="AB1806" s="65">
        <v>45859</v>
      </c>
      <c r="AC1806" s="66" t="str">
        <f t="shared" si="27"/>
        <v>Overdue</v>
      </c>
      <c r="AJ1806" s="11" t="s">
        <v>7560</v>
      </c>
      <c r="AK1806" s="8">
        <v>543297.30000000005</v>
      </c>
      <c r="AO1806" s="13">
        <f>(Cleaned_Data!S1806)-((Cleaned_Data!S1806)*10%)</f>
        <v>135.9</v>
      </c>
      <c r="AP1806" s="13" t="str">
        <v>Safe</v>
      </c>
    </row>
    <row r="1807" spans="8:42" x14ac:dyDescent="0.3">
      <c r="H1807" s="13" t="s">
        <v>3596</v>
      </c>
      <c r="I1807" s="13" t="str">
        <v>Low Stock</v>
      </c>
      <c r="J1807" s="43"/>
      <c r="AB1807" s="65">
        <v>45869</v>
      </c>
      <c r="AC1807" s="66" t="str">
        <f t="shared" si="27"/>
        <v>Overdue</v>
      </c>
      <c r="AJ1807" s="11" t="s">
        <v>1466</v>
      </c>
      <c r="AK1807" s="8">
        <v>542628.98</v>
      </c>
      <c r="AO1807" s="13">
        <f>(Cleaned_Data!S1807)-((Cleaned_Data!S1807)*10%)</f>
        <v>25.2</v>
      </c>
      <c r="AP1807" s="13" t="str">
        <v>Risk</v>
      </c>
    </row>
    <row r="1808" spans="8:42" x14ac:dyDescent="0.3">
      <c r="H1808" s="13" t="s">
        <v>3600</v>
      </c>
      <c r="I1808" s="13" t="str">
        <v>In Stock</v>
      </c>
      <c r="J1808" s="43"/>
      <c r="AB1808" s="65">
        <v>45919</v>
      </c>
      <c r="AC1808" s="66" t="str">
        <f t="shared" si="27"/>
        <v>OnTime</v>
      </c>
      <c r="AJ1808" s="11" t="s">
        <v>114</v>
      </c>
      <c r="AK1808" s="8">
        <v>541872.4</v>
      </c>
      <c r="AO1808" s="13">
        <f>(Cleaned_Data!S1808)-((Cleaned_Data!S1808)*10%)</f>
        <v>102.6</v>
      </c>
      <c r="AP1808" s="13" t="str">
        <v>Safe</v>
      </c>
    </row>
    <row r="1809" spans="8:42" x14ac:dyDescent="0.3">
      <c r="H1809" s="13" t="s">
        <v>7588</v>
      </c>
      <c r="I1809" s="13" t="str">
        <v>In Stock</v>
      </c>
      <c r="J1809" s="43"/>
      <c r="AB1809" s="65">
        <v>45884</v>
      </c>
      <c r="AC1809" s="66" t="str">
        <f t="shared" si="27"/>
        <v>Overdue</v>
      </c>
      <c r="AJ1809" s="11" t="s">
        <v>5160</v>
      </c>
      <c r="AK1809" s="8">
        <v>540564.43999999994</v>
      </c>
      <c r="AO1809" s="13">
        <f>(Cleaned_Data!S1809)-((Cleaned_Data!S1809)*10%)</f>
        <v>94.5</v>
      </c>
      <c r="AP1809" s="13" t="str">
        <v>Safe</v>
      </c>
    </row>
    <row r="1810" spans="8:42" x14ac:dyDescent="0.3">
      <c r="H1810" s="13" t="s">
        <v>3604</v>
      </c>
      <c r="I1810" s="13" t="str">
        <v>In Stock</v>
      </c>
      <c r="J1810" s="43"/>
      <c r="AB1810" s="65">
        <v>45937</v>
      </c>
      <c r="AC1810" s="66" t="str">
        <f t="shared" si="27"/>
        <v>OnTime</v>
      </c>
      <c r="AJ1810" s="11" t="s">
        <v>6149</v>
      </c>
      <c r="AK1810" s="8">
        <v>539701.57999999996</v>
      </c>
      <c r="AO1810" s="13">
        <f>(Cleaned_Data!S1810)-((Cleaned_Data!S1810)*10%)</f>
        <v>178.2</v>
      </c>
      <c r="AP1810" s="13" t="str">
        <v>Safe</v>
      </c>
    </row>
    <row r="1811" spans="8:42" x14ac:dyDescent="0.3">
      <c r="H1811" s="13" t="s">
        <v>3606</v>
      </c>
      <c r="I1811" s="13" t="str">
        <v>In Stock</v>
      </c>
      <c r="J1811" s="43"/>
      <c r="AB1811" s="65">
        <v>45872</v>
      </c>
      <c r="AC1811" s="66" t="str">
        <f t="shared" si="27"/>
        <v>Overdue</v>
      </c>
      <c r="AJ1811" s="11" t="s">
        <v>2752</v>
      </c>
      <c r="AK1811" s="8">
        <v>539536.4</v>
      </c>
      <c r="AO1811" s="13">
        <f>(Cleaned_Data!S1811)-((Cleaned_Data!S1811)*10%)</f>
        <v>43.2</v>
      </c>
      <c r="AP1811" s="13" t="str">
        <v>Safe</v>
      </c>
    </row>
    <row r="1812" spans="8:42" x14ac:dyDescent="0.3">
      <c r="H1812" s="13" t="s">
        <v>3608</v>
      </c>
      <c r="I1812" s="13" t="str">
        <v>In Stock</v>
      </c>
      <c r="J1812" s="43"/>
      <c r="AB1812" s="65">
        <v>45905</v>
      </c>
      <c r="AC1812" s="66" t="str">
        <f t="shared" si="27"/>
        <v>OnTime</v>
      </c>
      <c r="AJ1812" s="11" t="s">
        <v>5177</v>
      </c>
      <c r="AK1812" s="8">
        <v>539133.41</v>
      </c>
      <c r="AO1812" s="13">
        <f>(Cleaned_Data!S1812)-((Cleaned_Data!S1812)*10%)</f>
        <v>89.1</v>
      </c>
      <c r="AP1812" s="13" t="str">
        <v>Safe</v>
      </c>
    </row>
    <row r="1813" spans="8:42" x14ac:dyDescent="0.3">
      <c r="H1813" s="13" t="s">
        <v>787</v>
      </c>
      <c r="I1813" s="13" t="str">
        <v>In Stock</v>
      </c>
      <c r="J1813" s="43"/>
      <c r="AB1813" s="65">
        <v>45857</v>
      </c>
      <c r="AC1813" s="66" t="str">
        <f t="shared" si="27"/>
        <v>Overdue</v>
      </c>
      <c r="AJ1813" s="11" t="s">
        <v>1382</v>
      </c>
      <c r="AK1813" s="8">
        <v>538133.30000000005</v>
      </c>
      <c r="AO1813" s="13">
        <f>(Cleaned_Data!S1813)-((Cleaned_Data!S1813)*10%)</f>
        <v>134.1</v>
      </c>
      <c r="AP1813" s="13" t="str">
        <v>Safe</v>
      </c>
    </row>
    <row r="1814" spans="8:42" x14ac:dyDescent="0.3">
      <c r="H1814" s="13" t="s">
        <v>3611</v>
      </c>
      <c r="I1814" s="13" t="str">
        <v>In Stock</v>
      </c>
      <c r="J1814" s="43"/>
      <c r="AB1814" s="65">
        <v>45932</v>
      </c>
      <c r="AC1814" s="66" t="str">
        <f t="shared" si="27"/>
        <v>OnTime</v>
      </c>
      <c r="AJ1814" s="11" t="s">
        <v>3415</v>
      </c>
      <c r="AK1814" s="8">
        <v>536892.30000000005</v>
      </c>
      <c r="AO1814" s="13">
        <f>(Cleaned_Data!S1814)-((Cleaned_Data!S1814)*10%)</f>
        <v>149.4</v>
      </c>
      <c r="AP1814" s="13" t="str">
        <v>Safe</v>
      </c>
    </row>
    <row r="1815" spans="8:42" x14ac:dyDescent="0.3">
      <c r="H1815" s="13" t="s">
        <v>6734</v>
      </c>
      <c r="I1815" s="13" t="str">
        <v>Low Stock</v>
      </c>
      <c r="J1815" s="43"/>
      <c r="AB1815" s="65">
        <v>45921</v>
      </c>
      <c r="AC1815" s="66" t="str">
        <f t="shared" si="27"/>
        <v>OnTime</v>
      </c>
      <c r="AJ1815" s="11" t="s">
        <v>2404</v>
      </c>
      <c r="AK1815" s="8">
        <v>534698.68000000005</v>
      </c>
      <c r="AO1815" s="13">
        <f>(Cleaned_Data!S1815)-((Cleaned_Data!S1815)*10%)</f>
        <v>72</v>
      </c>
      <c r="AP1815" s="13" t="str">
        <v>Risk</v>
      </c>
    </row>
    <row r="1816" spans="8:42" x14ac:dyDescent="0.3">
      <c r="H1816" s="13" t="s">
        <v>3617</v>
      </c>
      <c r="I1816" s="13" t="str">
        <v>Low Stock</v>
      </c>
      <c r="J1816" s="43"/>
      <c r="AB1816" s="65">
        <v>45871</v>
      </c>
      <c r="AC1816" s="66" t="str">
        <f t="shared" si="27"/>
        <v>Overdue</v>
      </c>
      <c r="AJ1816" s="11" t="s">
        <v>7628</v>
      </c>
      <c r="AK1816" s="8">
        <v>532913.56000000006</v>
      </c>
      <c r="AO1816" s="13">
        <f>(Cleaned_Data!S1816)-((Cleaned_Data!S1816)*10%)</f>
        <v>0</v>
      </c>
      <c r="AP1816" s="13" t="str">
        <v>Risk</v>
      </c>
    </row>
    <row r="1817" spans="8:42" x14ac:dyDescent="0.3">
      <c r="H1817" s="13" t="s">
        <v>3048</v>
      </c>
      <c r="I1817" s="13" t="str">
        <v>Low Stock</v>
      </c>
      <c r="J1817" s="43"/>
      <c r="AB1817" s="65">
        <v>45925</v>
      </c>
      <c r="AC1817" s="66" t="str">
        <f t="shared" si="27"/>
        <v>OnTime</v>
      </c>
      <c r="AJ1817" s="11" t="s">
        <v>5226</v>
      </c>
      <c r="AK1817" s="8">
        <v>531314.16</v>
      </c>
      <c r="AO1817" s="13">
        <f>(Cleaned_Data!S1817)-((Cleaned_Data!S1817)*10%)</f>
        <v>72.900000000000006</v>
      </c>
      <c r="AP1817" s="13" t="str">
        <v>Risk</v>
      </c>
    </row>
    <row r="1818" spans="8:42" x14ac:dyDescent="0.3">
      <c r="H1818" s="13" t="s">
        <v>7589</v>
      </c>
      <c r="I1818" s="13" t="str">
        <v>In Stock</v>
      </c>
      <c r="J1818" s="43"/>
      <c r="AB1818" s="65">
        <v>45920</v>
      </c>
      <c r="AC1818" s="66" t="str">
        <f t="shared" si="27"/>
        <v>OnTime</v>
      </c>
      <c r="AJ1818" s="11" t="s">
        <v>7565</v>
      </c>
      <c r="AK1818" s="8">
        <v>530333.91999999993</v>
      </c>
      <c r="AO1818" s="13">
        <f>(Cleaned_Data!S1818)-((Cleaned_Data!S1818)*10%)</f>
        <v>32.4</v>
      </c>
      <c r="AP1818" s="13" t="str">
        <v>Safe</v>
      </c>
    </row>
    <row r="1819" spans="8:42" x14ac:dyDescent="0.3">
      <c r="H1819" s="13" t="s">
        <v>3622</v>
      </c>
      <c r="I1819" s="13" t="str">
        <v>In Stock</v>
      </c>
      <c r="J1819" s="43"/>
      <c r="AB1819" s="65">
        <v>45905</v>
      </c>
      <c r="AC1819" s="66" t="str">
        <f t="shared" si="27"/>
        <v>OnTime</v>
      </c>
      <c r="AJ1819" s="11" t="s">
        <v>5824</v>
      </c>
      <c r="AK1819" s="8">
        <v>529828.5</v>
      </c>
      <c r="AO1819" s="13">
        <f>(Cleaned_Data!S1819)-((Cleaned_Data!S1819)*10%)</f>
        <v>130.5</v>
      </c>
      <c r="AP1819" s="13" t="str">
        <v>Safe</v>
      </c>
    </row>
    <row r="1820" spans="8:42" x14ac:dyDescent="0.3">
      <c r="H1820" s="13" t="s">
        <v>3624</v>
      </c>
      <c r="I1820" s="13" t="str">
        <v>In Stock</v>
      </c>
      <c r="J1820" s="43"/>
      <c r="AB1820" s="65">
        <v>45854</v>
      </c>
      <c r="AC1820" s="66" t="str">
        <f t="shared" si="27"/>
        <v>Overdue</v>
      </c>
      <c r="AJ1820" s="11" t="s">
        <v>7357</v>
      </c>
      <c r="AK1820" s="8">
        <v>529186.41</v>
      </c>
      <c r="AO1820" s="13">
        <f>(Cleaned_Data!S1820)-((Cleaned_Data!S1820)*10%)</f>
        <v>24.3</v>
      </c>
      <c r="AP1820" s="13" t="str">
        <v>Safe</v>
      </c>
    </row>
    <row r="1821" spans="8:42" x14ac:dyDescent="0.3">
      <c r="H1821" s="13" t="s">
        <v>2432</v>
      </c>
      <c r="I1821" s="13" t="str">
        <v>In Stock</v>
      </c>
      <c r="J1821" s="43"/>
      <c r="AB1821" s="65">
        <v>45904</v>
      </c>
      <c r="AC1821" s="66" t="str">
        <f t="shared" si="27"/>
        <v>OnTime</v>
      </c>
      <c r="AJ1821" s="11" t="s">
        <v>4538</v>
      </c>
      <c r="AK1821" s="8">
        <v>529048.79999999993</v>
      </c>
      <c r="AO1821" s="13">
        <f>(Cleaned_Data!S1821)-((Cleaned_Data!S1821)*10%)</f>
        <v>168.3</v>
      </c>
      <c r="AP1821" s="13" t="str">
        <v>Safe</v>
      </c>
    </row>
    <row r="1822" spans="8:42" x14ac:dyDescent="0.3">
      <c r="H1822" s="13" t="s">
        <v>3629</v>
      </c>
      <c r="I1822" s="13" t="str">
        <v>In Stock</v>
      </c>
      <c r="J1822" s="43"/>
      <c r="AB1822" s="65">
        <v>45854</v>
      </c>
      <c r="AC1822" s="66" t="str">
        <f t="shared" si="27"/>
        <v>Overdue</v>
      </c>
      <c r="AJ1822" s="11" t="s">
        <v>1637</v>
      </c>
      <c r="AK1822" s="8">
        <v>527331.35</v>
      </c>
      <c r="AO1822" s="13">
        <f>(Cleaned_Data!S1822)-((Cleaned_Data!S1822)*10%)</f>
        <v>49.5</v>
      </c>
      <c r="AP1822" s="13" t="str">
        <v>Safe</v>
      </c>
    </row>
    <row r="1823" spans="8:42" x14ac:dyDescent="0.3">
      <c r="H1823" s="13" t="s">
        <v>759</v>
      </c>
      <c r="I1823" s="13" t="str">
        <v>In Stock</v>
      </c>
      <c r="J1823" s="43"/>
      <c r="AB1823" s="65">
        <v>45902</v>
      </c>
      <c r="AC1823" s="66" t="str">
        <f t="shared" si="27"/>
        <v>OnTime</v>
      </c>
      <c r="AJ1823" s="11" t="s">
        <v>7292</v>
      </c>
      <c r="AK1823" s="8">
        <v>527301.72</v>
      </c>
      <c r="AO1823" s="13">
        <f>(Cleaned_Data!S1823)-((Cleaned_Data!S1823)*10%)</f>
        <v>93.6</v>
      </c>
      <c r="AP1823" s="13" t="str">
        <v>Safe</v>
      </c>
    </row>
    <row r="1824" spans="8:42" x14ac:dyDescent="0.3">
      <c r="H1824" s="13" t="s">
        <v>3632</v>
      </c>
      <c r="I1824" s="13" t="str">
        <v>Low Stock</v>
      </c>
      <c r="J1824" s="43"/>
      <c r="AB1824" s="65">
        <v>45897</v>
      </c>
      <c r="AC1824" s="66" t="str">
        <f t="shared" si="27"/>
        <v>Overdue</v>
      </c>
      <c r="AJ1824" s="11" t="s">
        <v>5305</v>
      </c>
      <c r="AK1824" s="8">
        <v>527104.79999999993</v>
      </c>
      <c r="AO1824" s="13">
        <f>(Cleaned_Data!S1824)-((Cleaned_Data!S1824)*10%)</f>
        <v>7.2</v>
      </c>
      <c r="AP1824" s="13" t="str">
        <v>Risk</v>
      </c>
    </row>
    <row r="1825" spans="8:42" x14ac:dyDescent="0.3">
      <c r="H1825" s="13" t="s">
        <v>1833</v>
      </c>
      <c r="I1825" s="13" t="str">
        <v>Low Stock</v>
      </c>
      <c r="J1825" s="43"/>
      <c r="AB1825" s="65">
        <v>45933</v>
      </c>
      <c r="AC1825" s="66" t="str">
        <f t="shared" si="27"/>
        <v>OnTime</v>
      </c>
      <c r="AJ1825" s="11" t="s">
        <v>7073</v>
      </c>
      <c r="AK1825" s="8">
        <v>525546.23999999999</v>
      </c>
      <c r="AO1825" s="13">
        <f>(Cleaned_Data!S1825)-((Cleaned_Data!S1825)*10%)</f>
        <v>45</v>
      </c>
      <c r="AP1825" s="13" t="str">
        <v>Risk</v>
      </c>
    </row>
    <row r="1826" spans="8:42" x14ac:dyDescent="0.3">
      <c r="H1826" s="13" t="s">
        <v>3635</v>
      </c>
      <c r="I1826" s="13" t="str">
        <v>Low Stock</v>
      </c>
      <c r="J1826" s="43"/>
      <c r="AB1826" s="65">
        <v>45941</v>
      </c>
      <c r="AC1826" s="66" t="str">
        <f t="shared" si="27"/>
        <v>OnTime</v>
      </c>
      <c r="AJ1826" s="11" t="s">
        <v>4160</v>
      </c>
      <c r="AK1826" s="8">
        <v>524146.56</v>
      </c>
      <c r="AO1826" s="13">
        <f>(Cleaned_Data!S1826)-((Cleaned_Data!S1826)*10%)</f>
        <v>54.9</v>
      </c>
      <c r="AP1826" s="13" t="str">
        <v>Risk</v>
      </c>
    </row>
    <row r="1827" spans="8:42" x14ac:dyDescent="0.3">
      <c r="H1827" s="13" t="s">
        <v>600</v>
      </c>
      <c r="I1827" s="13" t="str">
        <v>In Stock</v>
      </c>
      <c r="J1827" s="43"/>
      <c r="AB1827" s="65">
        <v>45933</v>
      </c>
      <c r="AC1827" s="66" t="str">
        <f t="shared" si="27"/>
        <v>OnTime</v>
      </c>
      <c r="AJ1827" s="11" t="s">
        <v>4999</v>
      </c>
      <c r="AK1827" s="8">
        <v>524109.55999999994</v>
      </c>
      <c r="AO1827" s="13">
        <f>(Cleaned_Data!S1827)-((Cleaned_Data!S1827)*10%)</f>
        <v>70.2</v>
      </c>
      <c r="AP1827" s="13" t="str">
        <v>Safe</v>
      </c>
    </row>
    <row r="1828" spans="8:42" x14ac:dyDescent="0.3">
      <c r="H1828" s="13" t="s">
        <v>32</v>
      </c>
      <c r="I1828" s="13" t="str">
        <v>In Stock</v>
      </c>
      <c r="J1828" s="43"/>
      <c r="AB1828" s="65">
        <v>45887</v>
      </c>
      <c r="AC1828" s="66" t="str">
        <f t="shared" si="27"/>
        <v>Overdue</v>
      </c>
      <c r="AJ1828" s="11" t="s">
        <v>3721</v>
      </c>
      <c r="AK1828" s="8">
        <v>522659.34</v>
      </c>
      <c r="AO1828" s="13">
        <f>(Cleaned_Data!S1828)-((Cleaned_Data!S1828)*10%)</f>
        <v>45</v>
      </c>
      <c r="AP1828" s="13" t="str">
        <v>Safe</v>
      </c>
    </row>
    <row r="1829" spans="8:42" x14ac:dyDescent="0.3">
      <c r="H1829" s="13" t="s">
        <v>3639</v>
      </c>
      <c r="I1829" s="13" t="str">
        <v>In Stock</v>
      </c>
      <c r="J1829" s="43"/>
      <c r="AB1829" s="65">
        <v>45896</v>
      </c>
      <c r="AC1829" s="66" t="str">
        <f t="shared" si="27"/>
        <v>Overdue</v>
      </c>
      <c r="AJ1829" s="11" t="s">
        <v>5154</v>
      </c>
      <c r="AK1829" s="8">
        <v>521238.78</v>
      </c>
      <c r="AO1829" s="13">
        <f>(Cleaned_Data!S1829)-((Cleaned_Data!S1829)*10%)</f>
        <v>94.5</v>
      </c>
      <c r="AP1829" s="13" t="str">
        <v>Safe</v>
      </c>
    </row>
    <row r="1830" spans="8:42" x14ac:dyDescent="0.3">
      <c r="H1830" s="13" t="s">
        <v>2962</v>
      </c>
      <c r="I1830" s="13" t="str">
        <v>Low Stock</v>
      </c>
      <c r="J1830" s="43"/>
      <c r="AB1830" s="65">
        <v>45877</v>
      </c>
      <c r="AC1830" s="66" t="str">
        <f t="shared" si="27"/>
        <v>Overdue</v>
      </c>
      <c r="AJ1830" s="11" t="s">
        <v>1433</v>
      </c>
      <c r="AK1830" s="8">
        <v>521136.48</v>
      </c>
      <c r="AO1830" s="13">
        <f>(Cleaned_Data!S1830)-((Cleaned_Data!S1830)*10%)</f>
        <v>18</v>
      </c>
      <c r="AP1830" s="13" t="str">
        <v>Risk</v>
      </c>
    </row>
    <row r="1831" spans="8:42" x14ac:dyDescent="0.3">
      <c r="H1831" s="13" t="s">
        <v>3644</v>
      </c>
      <c r="I1831" s="13" t="str">
        <v>Low Stock</v>
      </c>
      <c r="J1831" s="43"/>
      <c r="AB1831" s="65">
        <v>45911</v>
      </c>
      <c r="AC1831" s="66" t="str">
        <f t="shared" si="27"/>
        <v>OnTime</v>
      </c>
      <c r="AJ1831" s="11" t="s">
        <v>2999</v>
      </c>
      <c r="AK1831" s="8">
        <v>521084.64999999997</v>
      </c>
      <c r="AO1831" s="13">
        <f>(Cleaned_Data!S1831)-((Cleaned_Data!S1831)*10%)</f>
        <v>24.3</v>
      </c>
      <c r="AP1831" s="13" t="str">
        <v>Risk</v>
      </c>
    </row>
    <row r="1832" spans="8:42" x14ac:dyDescent="0.3">
      <c r="H1832" s="13" t="s">
        <v>3646</v>
      </c>
      <c r="I1832" s="13" t="str">
        <v>In Stock</v>
      </c>
      <c r="J1832" s="43"/>
      <c r="AB1832" s="65">
        <v>45939</v>
      </c>
      <c r="AC1832" s="66" t="str">
        <f t="shared" si="27"/>
        <v>OnTime</v>
      </c>
      <c r="AJ1832" s="11" t="s">
        <v>1306</v>
      </c>
      <c r="AK1832" s="8">
        <v>519967.89</v>
      </c>
      <c r="AO1832" s="13">
        <f>(Cleaned_Data!S1832)-((Cleaned_Data!S1832)*10%)</f>
        <v>126.9</v>
      </c>
      <c r="AP1832" s="13" t="str">
        <v>Safe</v>
      </c>
    </row>
    <row r="1833" spans="8:42" x14ac:dyDescent="0.3">
      <c r="H1833" s="13" t="s">
        <v>889</v>
      </c>
      <c r="I1833" s="13" t="str">
        <v>In Stock</v>
      </c>
      <c r="J1833" s="43"/>
      <c r="AB1833" s="65">
        <v>45929</v>
      </c>
      <c r="AC1833" s="66" t="str">
        <f t="shared" si="27"/>
        <v>OnTime</v>
      </c>
      <c r="AJ1833" s="11" t="s">
        <v>2474</v>
      </c>
      <c r="AK1833" s="8">
        <v>519421.26</v>
      </c>
      <c r="AO1833" s="13">
        <f>(Cleaned_Data!S1833)-((Cleaned_Data!S1833)*10%)</f>
        <v>88.2</v>
      </c>
      <c r="AP1833" s="13" t="str">
        <v>Safe</v>
      </c>
    </row>
    <row r="1834" spans="8:42" x14ac:dyDescent="0.3">
      <c r="H1834" s="13" t="s">
        <v>3649</v>
      </c>
      <c r="I1834" s="13" t="str">
        <v>Low Stock</v>
      </c>
      <c r="J1834" s="43"/>
      <c r="AB1834" s="65">
        <v>45910</v>
      </c>
      <c r="AC1834" s="66" t="str">
        <f t="shared" si="27"/>
        <v>OnTime</v>
      </c>
      <c r="AJ1834" s="11" t="s">
        <v>5101</v>
      </c>
      <c r="AK1834" s="8">
        <v>515695.95999999996</v>
      </c>
      <c r="AO1834" s="13">
        <f>(Cleaned_Data!S1834)-((Cleaned_Data!S1834)*10%)</f>
        <v>72</v>
      </c>
      <c r="AP1834" s="13" t="str">
        <v>Risk</v>
      </c>
    </row>
    <row r="1835" spans="8:42" x14ac:dyDescent="0.3">
      <c r="H1835" s="13" t="s">
        <v>3651</v>
      </c>
      <c r="I1835" s="13" t="str">
        <v>In Stock</v>
      </c>
      <c r="J1835" s="43"/>
      <c r="AB1835" s="65">
        <v>45863</v>
      </c>
      <c r="AC1835" s="66" t="str">
        <f t="shared" si="27"/>
        <v>Overdue</v>
      </c>
      <c r="AJ1835" s="11" t="s">
        <v>7589</v>
      </c>
      <c r="AK1835" s="8">
        <v>510859.8</v>
      </c>
      <c r="AO1835" s="13">
        <f>(Cleaned_Data!S1835)-((Cleaned_Data!S1835)*10%)</f>
        <v>159.30000000000001</v>
      </c>
      <c r="AP1835" s="13" t="str">
        <v>Safe</v>
      </c>
    </row>
    <row r="1836" spans="8:42" x14ac:dyDescent="0.3">
      <c r="H1836" s="13" t="s">
        <v>412</v>
      </c>
      <c r="I1836" s="13" t="str">
        <v>In Stock</v>
      </c>
      <c r="J1836" s="43"/>
      <c r="AB1836" s="65">
        <v>45887</v>
      </c>
      <c r="AC1836" s="66" t="str">
        <f t="shared" si="27"/>
        <v>Overdue</v>
      </c>
      <c r="AJ1836" s="11" t="s">
        <v>6073</v>
      </c>
      <c r="AK1836" s="8">
        <v>510715.39999999997</v>
      </c>
      <c r="AO1836" s="13">
        <f>(Cleaned_Data!S1836)-((Cleaned_Data!S1836)*10%)</f>
        <v>89.1</v>
      </c>
      <c r="AP1836" s="13" t="str">
        <v>Safe</v>
      </c>
    </row>
    <row r="1837" spans="8:42" x14ac:dyDescent="0.3">
      <c r="H1837" s="13" t="s">
        <v>7590</v>
      </c>
      <c r="I1837" s="13" t="str">
        <v>In Stock</v>
      </c>
      <c r="J1837" s="43"/>
      <c r="AB1837" s="65">
        <v>45898</v>
      </c>
      <c r="AC1837" s="66" t="str">
        <f t="shared" si="27"/>
        <v>Overdue</v>
      </c>
      <c r="AJ1837" s="11" t="s">
        <v>286</v>
      </c>
      <c r="AK1837" s="8">
        <v>505816.7</v>
      </c>
      <c r="AO1837" s="13">
        <f>(Cleaned_Data!S1837)-((Cleaned_Data!S1837)*10%)</f>
        <v>62.1</v>
      </c>
      <c r="AP1837" s="13" t="str">
        <v>Safe</v>
      </c>
    </row>
    <row r="1838" spans="8:42" x14ac:dyDescent="0.3">
      <c r="H1838" s="13" t="s">
        <v>3658</v>
      </c>
      <c r="I1838" s="13" t="str">
        <v>In Stock</v>
      </c>
      <c r="J1838" s="43"/>
      <c r="AB1838" s="65">
        <v>45899</v>
      </c>
      <c r="AC1838" s="66" t="str">
        <f t="shared" si="27"/>
        <v>Overdue</v>
      </c>
      <c r="AJ1838" s="11" t="s">
        <v>5351</v>
      </c>
      <c r="AK1838" s="8">
        <v>504730.5</v>
      </c>
      <c r="AO1838" s="13">
        <f>(Cleaned_Data!S1838)-((Cleaned_Data!S1838)*10%)</f>
        <v>157.5</v>
      </c>
      <c r="AP1838" s="13" t="str">
        <v>Safe</v>
      </c>
    </row>
    <row r="1839" spans="8:42" x14ac:dyDescent="0.3">
      <c r="H1839" s="13" t="s">
        <v>631</v>
      </c>
      <c r="I1839" s="13" t="str">
        <v>In Stock</v>
      </c>
      <c r="J1839" s="43"/>
      <c r="AB1839" s="65">
        <v>45870</v>
      </c>
      <c r="AC1839" s="66" t="str">
        <f t="shared" si="27"/>
        <v>Overdue</v>
      </c>
      <c r="AJ1839" s="11" t="s">
        <v>3785</v>
      </c>
      <c r="AK1839" s="8">
        <v>503071.19</v>
      </c>
      <c r="AO1839" s="13">
        <f>(Cleaned_Data!S1839)-((Cleaned_Data!S1839)*10%)</f>
        <v>153.9</v>
      </c>
      <c r="AP1839" s="13" t="str">
        <v>Safe</v>
      </c>
    </row>
    <row r="1840" spans="8:42" x14ac:dyDescent="0.3">
      <c r="H1840" s="13" t="s">
        <v>2007</v>
      </c>
      <c r="I1840" s="13" t="str">
        <v>In Stock</v>
      </c>
      <c r="J1840" s="43"/>
      <c r="AB1840" s="65">
        <v>45859</v>
      </c>
      <c r="AC1840" s="66" t="str">
        <f t="shared" si="27"/>
        <v>Overdue</v>
      </c>
      <c r="AJ1840" s="11" t="s">
        <v>1854</v>
      </c>
      <c r="AK1840" s="8">
        <v>502114.5</v>
      </c>
      <c r="AO1840" s="13">
        <f>(Cleaned_Data!S1840)-((Cleaned_Data!S1840)*10%)</f>
        <v>131.4</v>
      </c>
      <c r="AP1840" s="13" t="str">
        <v>Safe</v>
      </c>
    </row>
    <row r="1841" spans="8:42" x14ac:dyDescent="0.3">
      <c r="H1841" s="13" t="s">
        <v>1554</v>
      </c>
      <c r="I1841" s="13" t="str">
        <v>In Stock</v>
      </c>
      <c r="J1841" s="43"/>
      <c r="AB1841" s="65">
        <v>45855</v>
      </c>
      <c r="AC1841" s="66" t="str">
        <f t="shared" si="27"/>
        <v>Overdue</v>
      </c>
      <c r="AJ1841" s="11" t="s">
        <v>138</v>
      </c>
      <c r="AK1841" s="8">
        <v>501841.39999999997</v>
      </c>
      <c r="AO1841" s="13">
        <f>(Cleaned_Data!S1841)-((Cleaned_Data!S1841)*10%)</f>
        <v>141.30000000000001</v>
      </c>
      <c r="AP1841" s="13" t="str">
        <v>Safe</v>
      </c>
    </row>
    <row r="1842" spans="8:42" x14ac:dyDescent="0.3">
      <c r="H1842" s="13" t="s">
        <v>3663</v>
      </c>
      <c r="I1842" s="13" t="str">
        <v>Low Stock</v>
      </c>
      <c r="J1842" s="43"/>
      <c r="AB1842" s="65">
        <v>45916</v>
      </c>
      <c r="AC1842" s="66" t="str">
        <f t="shared" si="27"/>
        <v>OnTime</v>
      </c>
      <c r="AJ1842" s="11" t="s">
        <v>5927</v>
      </c>
      <c r="AK1842" s="8">
        <v>501666.52</v>
      </c>
      <c r="AO1842" s="13">
        <f>(Cleaned_Data!S1842)-((Cleaned_Data!S1842)*10%)</f>
        <v>60.3</v>
      </c>
      <c r="AP1842" s="13" t="str">
        <v>Risk</v>
      </c>
    </row>
    <row r="1843" spans="8:42" x14ac:dyDescent="0.3">
      <c r="H1843" s="13" t="s">
        <v>3665</v>
      </c>
      <c r="I1843" s="13" t="str">
        <v>In Stock</v>
      </c>
      <c r="J1843" s="43"/>
      <c r="AB1843" s="65">
        <v>45907</v>
      </c>
      <c r="AC1843" s="66" t="str">
        <f t="shared" si="27"/>
        <v>OnTime</v>
      </c>
      <c r="AJ1843" s="11" t="s">
        <v>478</v>
      </c>
      <c r="AK1843" s="8">
        <v>501373.32999999996</v>
      </c>
      <c r="AO1843" s="13">
        <f>(Cleaned_Data!S1843)-((Cleaned_Data!S1843)*10%)</f>
        <v>99</v>
      </c>
      <c r="AP1843" s="13" t="str">
        <v>Safe</v>
      </c>
    </row>
    <row r="1844" spans="8:42" x14ac:dyDescent="0.3">
      <c r="H1844" s="13" t="s">
        <v>2935</v>
      </c>
      <c r="I1844" s="13" t="str">
        <v>Low Stock</v>
      </c>
      <c r="J1844" s="43"/>
      <c r="AB1844" s="65">
        <v>45911</v>
      </c>
      <c r="AC1844" s="66" t="str">
        <f t="shared" si="27"/>
        <v>OnTime</v>
      </c>
      <c r="AJ1844" s="11" t="s">
        <v>3376</v>
      </c>
      <c r="AK1844" s="8">
        <v>500538.24</v>
      </c>
      <c r="AO1844" s="13">
        <f>(Cleaned_Data!S1844)-((Cleaned_Data!S1844)*10%)</f>
        <v>62.1</v>
      </c>
      <c r="AP1844" s="13" t="str">
        <v>Risk</v>
      </c>
    </row>
    <row r="1845" spans="8:42" x14ac:dyDescent="0.3">
      <c r="H1845" s="13" t="s">
        <v>3668</v>
      </c>
      <c r="I1845" s="13" t="str">
        <v>In Stock</v>
      </c>
      <c r="J1845" s="43"/>
      <c r="AB1845" s="65">
        <v>45902</v>
      </c>
      <c r="AC1845" s="66" t="str">
        <f t="shared" si="27"/>
        <v>OnTime</v>
      </c>
      <c r="AJ1845" s="11" t="s">
        <v>2695</v>
      </c>
      <c r="AK1845" s="8">
        <v>500070.69</v>
      </c>
      <c r="AO1845" s="13">
        <f>(Cleaned_Data!S1845)-((Cleaned_Data!S1845)*10%)</f>
        <v>141.30000000000001</v>
      </c>
      <c r="AP1845" s="13" t="str">
        <v>Safe</v>
      </c>
    </row>
    <row r="1846" spans="8:42" x14ac:dyDescent="0.3">
      <c r="H1846" s="13" t="s">
        <v>3670</v>
      </c>
      <c r="I1846" s="13" t="str">
        <v>In Stock</v>
      </c>
      <c r="J1846" s="43"/>
      <c r="AB1846" s="65">
        <v>45907</v>
      </c>
      <c r="AC1846" s="66" t="str">
        <f t="shared" si="27"/>
        <v>OnTime</v>
      </c>
      <c r="AJ1846" s="11" t="s">
        <v>204</v>
      </c>
      <c r="AK1846" s="8">
        <v>499270.2</v>
      </c>
      <c r="AO1846" s="13">
        <f>(Cleaned_Data!S1846)-((Cleaned_Data!S1846)*10%)</f>
        <v>178.2</v>
      </c>
      <c r="AP1846" s="13" t="str">
        <v>Safe</v>
      </c>
    </row>
    <row r="1847" spans="8:42" x14ac:dyDescent="0.3">
      <c r="H1847" s="13" t="s">
        <v>3673</v>
      </c>
      <c r="I1847" s="13" t="str">
        <v>Low Stock</v>
      </c>
      <c r="J1847" s="43"/>
      <c r="AB1847" s="65">
        <v>45895</v>
      </c>
      <c r="AC1847" s="66" t="str">
        <f t="shared" si="27"/>
        <v>Overdue</v>
      </c>
      <c r="AJ1847" s="11" t="s">
        <v>454</v>
      </c>
      <c r="AK1847" s="8">
        <v>498521.59999999998</v>
      </c>
      <c r="AO1847" s="13">
        <f>(Cleaned_Data!S1847)-((Cleaned_Data!S1847)*10%)</f>
        <v>19.8</v>
      </c>
      <c r="AP1847" s="13" t="str">
        <v>Risk</v>
      </c>
    </row>
    <row r="1848" spans="8:42" x14ac:dyDescent="0.3">
      <c r="H1848" s="13" t="s">
        <v>3267</v>
      </c>
      <c r="I1848" s="13" t="str">
        <v>In Stock</v>
      </c>
      <c r="J1848" s="43"/>
      <c r="AB1848" s="65">
        <v>45892</v>
      </c>
      <c r="AC1848" s="66" t="str">
        <f t="shared" si="27"/>
        <v>Overdue</v>
      </c>
      <c r="AJ1848" s="11" t="s">
        <v>4794</v>
      </c>
      <c r="AK1848" s="8">
        <v>496889.56999999995</v>
      </c>
      <c r="AO1848" s="13">
        <f>(Cleaned_Data!S1848)-((Cleaned_Data!S1848)*10%)</f>
        <v>173.7</v>
      </c>
      <c r="AP1848" s="13" t="str">
        <v>Safe</v>
      </c>
    </row>
    <row r="1849" spans="8:42" x14ac:dyDescent="0.3">
      <c r="H1849" s="13" t="s">
        <v>3514</v>
      </c>
      <c r="I1849" s="13" t="str">
        <v>In Stock</v>
      </c>
      <c r="J1849" s="43"/>
      <c r="AB1849" s="65">
        <v>45907</v>
      </c>
      <c r="AC1849" s="66" t="str">
        <f t="shared" si="27"/>
        <v>OnTime</v>
      </c>
      <c r="AJ1849" s="11" t="s">
        <v>7555</v>
      </c>
      <c r="AK1849" s="8">
        <v>496404.24000000005</v>
      </c>
      <c r="AO1849" s="13">
        <f>(Cleaned_Data!S1849)-((Cleaned_Data!S1849)*10%)</f>
        <v>151.19999999999999</v>
      </c>
      <c r="AP1849" s="13" t="str">
        <v>Safe</v>
      </c>
    </row>
    <row r="1850" spans="8:42" x14ac:dyDescent="0.3">
      <c r="H1850" s="13" t="s">
        <v>3499</v>
      </c>
      <c r="I1850" s="13" t="str">
        <v>In Stock</v>
      </c>
      <c r="J1850" s="43"/>
      <c r="AB1850" s="65">
        <v>45899</v>
      </c>
      <c r="AC1850" s="66" t="str">
        <f t="shared" si="27"/>
        <v>Overdue</v>
      </c>
      <c r="AJ1850" s="11" t="s">
        <v>4104</v>
      </c>
      <c r="AK1850" s="8">
        <v>496031.12</v>
      </c>
      <c r="AO1850" s="13">
        <f>(Cleaned_Data!S1850)-((Cleaned_Data!S1850)*10%)</f>
        <v>162.9</v>
      </c>
      <c r="AP1850" s="13" t="str">
        <v>Safe</v>
      </c>
    </row>
    <row r="1851" spans="8:42" x14ac:dyDescent="0.3">
      <c r="H1851" s="13" t="s">
        <v>3679</v>
      </c>
      <c r="I1851" s="13" t="str">
        <v>In Stock</v>
      </c>
      <c r="J1851" s="43"/>
      <c r="AB1851" s="65">
        <v>45861</v>
      </c>
      <c r="AC1851" s="66" t="str">
        <f t="shared" si="27"/>
        <v>Overdue</v>
      </c>
      <c r="AJ1851" s="11" t="s">
        <v>7505</v>
      </c>
      <c r="AK1851" s="8">
        <v>495939.76</v>
      </c>
      <c r="AO1851" s="13">
        <f>(Cleaned_Data!S1851)-((Cleaned_Data!S1851)*10%)</f>
        <v>147.6</v>
      </c>
      <c r="AP1851" s="13" t="str">
        <v>Safe</v>
      </c>
    </row>
    <row r="1852" spans="8:42" x14ac:dyDescent="0.3">
      <c r="H1852" s="13" t="s">
        <v>3681</v>
      </c>
      <c r="I1852" s="13" t="str">
        <v>In Stock</v>
      </c>
      <c r="J1852" s="43"/>
      <c r="AB1852" s="65">
        <v>45866</v>
      </c>
      <c r="AC1852" s="66" t="str">
        <f t="shared" si="27"/>
        <v>Overdue</v>
      </c>
      <c r="AJ1852" s="11" t="s">
        <v>6203</v>
      </c>
      <c r="AK1852" s="8">
        <v>495571.46</v>
      </c>
      <c r="AO1852" s="13">
        <f>(Cleaned_Data!S1852)-((Cleaned_Data!S1852)*10%)</f>
        <v>117.9</v>
      </c>
      <c r="AP1852" s="13" t="str">
        <v>Safe</v>
      </c>
    </row>
    <row r="1853" spans="8:42" x14ac:dyDescent="0.3">
      <c r="H1853" s="13" t="s">
        <v>3683</v>
      </c>
      <c r="I1853" s="13" t="str">
        <v>In Stock</v>
      </c>
      <c r="J1853" s="43"/>
      <c r="AB1853" s="65">
        <v>45893</v>
      </c>
      <c r="AC1853" s="66" t="str">
        <f t="shared" si="27"/>
        <v>Overdue</v>
      </c>
      <c r="AJ1853" s="11" t="s">
        <v>3152</v>
      </c>
      <c r="AK1853" s="8">
        <v>494488.08</v>
      </c>
      <c r="AO1853" s="13">
        <f>(Cleaned_Data!S1853)-((Cleaned_Data!S1853)*10%)</f>
        <v>33.299999999999997</v>
      </c>
      <c r="AP1853" s="13" t="str">
        <v>Safe</v>
      </c>
    </row>
    <row r="1854" spans="8:42" x14ac:dyDescent="0.3">
      <c r="H1854" s="13" t="s">
        <v>3686</v>
      </c>
      <c r="I1854" s="13" t="str">
        <v>In Stock</v>
      </c>
      <c r="J1854" s="43"/>
      <c r="AB1854" s="65">
        <v>45884</v>
      </c>
      <c r="AC1854" s="66" t="str">
        <f t="shared" si="27"/>
        <v>Overdue</v>
      </c>
      <c r="AJ1854" s="11" t="s">
        <v>6106</v>
      </c>
      <c r="AK1854" s="8">
        <v>493345.92000000004</v>
      </c>
      <c r="AO1854" s="13">
        <f>(Cleaned_Data!S1854)-((Cleaned_Data!S1854)*10%)</f>
        <v>174.6</v>
      </c>
      <c r="AP1854" s="13" t="str">
        <v>Safe</v>
      </c>
    </row>
    <row r="1855" spans="8:42" x14ac:dyDescent="0.3">
      <c r="H1855" s="13" t="s">
        <v>3688</v>
      </c>
      <c r="I1855" s="13" t="str">
        <v>In Stock</v>
      </c>
      <c r="J1855" s="43"/>
      <c r="AB1855" s="65">
        <v>45915</v>
      </c>
      <c r="AC1855" s="66" t="str">
        <f t="shared" si="27"/>
        <v>OnTime</v>
      </c>
      <c r="AJ1855" s="11" t="s">
        <v>2502</v>
      </c>
      <c r="AK1855" s="8">
        <v>493338.07999999996</v>
      </c>
      <c r="AO1855" s="13">
        <f>(Cleaned_Data!S1855)-((Cleaned_Data!S1855)*10%)</f>
        <v>144.9</v>
      </c>
      <c r="AP1855" s="13" t="str">
        <v>Safe</v>
      </c>
    </row>
    <row r="1856" spans="8:42" x14ac:dyDescent="0.3">
      <c r="H1856" s="13" t="s">
        <v>3691</v>
      </c>
      <c r="I1856" s="13" t="str">
        <v>Low Stock</v>
      </c>
      <c r="J1856" s="43"/>
      <c r="AB1856" s="65">
        <v>45919</v>
      </c>
      <c r="AC1856" s="66" t="str">
        <f t="shared" si="27"/>
        <v>OnTime</v>
      </c>
      <c r="AJ1856" s="11" t="s">
        <v>7186</v>
      </c>
      <c r="AK1856" s="8">
        <v>490576</v>
      </c>
      <c r="AO1856" s="13">
        <f>(Cleaned_Data!S1856)-((Cleaned_Data!S1856)*10%)</f>
        <v>1.8</v>
      </c>
      <c r="AP1856" s="13" t="str">
        <v>Risk</v>
      </c>
    </row>
    <row r="1857" spans="8:42" x14ac:dyDescent="0.3">
      <c r="H1857" s="13" t="s">
        <v>2359</v>
      </c>
      <c r="I1857" s="13" t="str">
        <v>In Stock</v>
      </c>
      <c r="J1857" s="43"/>
      <c r="AB1857" s="65">
        <v>45864</v>
      </c>
      <c r="AC1857" s="66" t="str">
        <f t="shared" si="27"/>
        <v>Overdue</v>
      </c>
      <c r="AJ1857" s="11" t="s">
        <v>7504</v>
      </c>
      <c r="AK1857" s="8">
        <v>490455.60000000003</v>
      </c>
      <c r="AO1857" s="13">
        <f>(Cleaned_Data!S1857)-((Cleaned_Data!S1857)*10%)</f>
        <v>129.6</v>
      </c>
      <c r="AP1857" s="13" t="str">
        <v>Safe</v>
      </c>
    </row>
    <row r="1858" spans="8:42" x14ac:dyDescent="0.3">
      <c r="H1858" s="13" t="s">
        <v>2741</v>
      </c>
      <c r="I1858" s="13" t="str">
        <v>In Stock</v>
      </c>
      <c r="J1858" s="43"/>
      <c r="AB1858" s="65">
        <v>45852</v>
      </c>
      <c r="AC1858" s="66" t="str">
        <f t="shared" si="27"/>
        <v>Overdue</v>
      </c>
      <c r="AJ1858" s="11" t="s">
        <v>3833</v>
      </c>
      <c r="AK1858" s="8">
        <v>489898.8</v>
      </c>
      <c r="AO1858" s="13">
        <f>(Cleaned_Data!S1858)-((Cleaned_Data!S1858)*10%)</f>
        <v>133.19999999999999</v>
      </c>
      <c r="AP1858" s="13" t="str">
        <v>Safe</v>
      </c>
    </row>
    <row r="1859" spans="8:42" x14ac:dyDescent="0.3">
      <c r="H1859" s="13" t="s">
        <v>3695</v>
      </c>
      <c r="I1859" s="13" t="str">
        <v>Low Stock</v>
      </c>
      <c r="J1859" s="43"/>
      <c r="AB1859" s="65">
        <v>45886</v>
      </c>
      <c r="AC1859" s="66" t="str">
        <f t="shared" ref="AC1859:AC1922" si="28">IF(AB1859="","No Date", IF(AB1859&lt;$AC$1,"Overdue","OnTime"))</f>
        <v>Overdue</v>
      </c>
      <c r="AJ1859" s="11" t="s">
        <v>5147</v>
      </c>
      <c r="AK1859" s="8">
        <v>488991.42000000004</v>
      </c>
      <c r="AO1859" s="13">
        <f>(Cleaned_Data!S1859)-((Cleaned_Data!S1859)*10%)</f>
        <v>46.8</v>
      </c>
      <c r="AP1859" s="13" t="str">
        <v>Risk</v>
      </c>
    </row>
    <row r="1860" spans="8:42" x14ac:dyDescent="0.3">
      <c r="H1860" s="13" t="s">
        <v>1878</v>
      </c>
      <c r="I1860" s="13" t="str">
        <v>Low Stock</v>
      </c>
      <c r="J1860" s="43"/>
      <c r="AB1860" s="65">
        <v>45925</v>
      </c>
      <c r="AC1860" s="66" t="str">
        <f t="shared" si="28"/>
        <v>OnTime</v>
      </c>
      <c r="AJ1860" s="11" t="s">
        <v>5946</v>
      </c>
      <c r="AK1860" s="8">
        <v>488732.16000000003</v>
      </c>
      <c r="AO1860" s="13">
        <f>(Cleaned_Data!S1860)-((Cleaned_Data!S1860)*10%)</f>
        <v>2.7</v>
      </c>
      <c r="AP1860" s="13" t="str">
        <v>Risk</v>
      </c>
    </row>
    <row r="1861" spans="8:42" x14ac:dyDescent="0.3">
      <c r="H1861" s="13" t="s">
        <v>3698</v>
      </c>
      <c r="I1861" s="13" t="str">
        <v>Low Stock</v>
      </c>
      <c r="J1861" s="43"/>
      <c r="AB1861" s="65">
        <v>45937</v>
      </c>
      <c r="AC1861" s="66" t="str">
        <f t="shared" si="28"/>
        <v>OnTime</v>
      </c>
      <c r="AJ1861" s="11" t="s">
        <v>1917</v>
      </c>
      <c r="AK1861" s="8">
        <v>488033.7</v>
      </c>
      <c r="AO1861" s="13">
        <f>(Cleaned_Data!S1861)-((Cleaned_Data!S1861)*10%)</f>
        <v>41.4</v>
      </c>
      <c r="AP1861" s="13" t="str">
        <v>Risk</v>
      </c>
    </row>
    <row r="1862" spans="8:42" x14ac:dyDescent="0.3">
      <c r="H1862" s="13" t="s">
        <v>3700</v>
      </c>
      <c r="I1862" s="13" t="str">
        <v>Low Stock</v>
      </c>
      <c r="J1862" s="43"/>
      <c r="AB1862" s="65">
        <v>45877</v>
      </c>
      <c r="AC1862" s="66" t="str">
        <f t="shared" si="28"/>
        <v>Overdue</v>
      </c>
      <c r="AJ1862" s="11" t="s">
        <v>220</v>
      </c>
      <c r="AK1862" s="8">
        <v>487503.57999999996</v>
      </c>
      <c r="AO1862" s="13">
        <f>(Cleaned_Data!S1862)-((Cleaned_Data!S1862)*10%)</f>
        <v>74.7</v>
      </c>
      <c r="AP1862" s="13" t="str">
        <v>Risk</v>
      </c>
    </row>
    <row r="1863" spans="8:42" x14ac:dyDescent="0.3">
      <c r="H1863" s="13" t="s">
        <v>3702</v>
      </c>
      <c r="I1863" s="13" t="str">
        <v>In Stock</v>
      </c>
      <c r="J1863" s="43"/>
      <c r="AB1863" s="65">
        <v>45918</v>
      </c>
      <c r="AC1863" s="66" t="str">
        <f t="shared" si="28"/>
        <v>OnTime</v>
      </c>
      <c r="AJ1863" s="11" t="s">
        <v>3575</v>
      </c>
      <c r="AK1863" s="8">
        <v>487273.86</v>
      </c>
      <c r="AO1863" s="13">
        <f>(Cleaned_Data!S1863)-((Cleaned_Data!S1863)*10%)</f>
        <v>64.8</v>
      </c>
      <c r="AP1863" s="13" t="str">
        <v>Safe</v>
      </c>
    </row>
    <row r="1864" spans="8:42" x14ac:dyDescent="0.3">
      <c r="H1864" s="13" t="s">
        <v>3704</v>
      </c>
      <c r="I1864" s="13" t="str">
        <v>In Stock</v>
      </c>
      <c r="J1864" s="43"/>
      <c r="AB1864" s="65">
        <v>45909</v>
      </c>
      <c r="AC1864" s="66" t="str">
        <f t="shared" si="28"/>
        <v>OnTime</v>
      </c>
      <c r="AJ1864" s="11" t="s">
        <v>2823</v>
      </c>
      <c r="AK1864" s="8">
        <v>486305.5</v>
      </c>
      <c r="AO1864" s="13">
        <f>(Cleaned_Data!S1864)-((Cleaned_Data!S1864)*10%)</f>
        <v>42.3</v>
      </c>
      <c r="AP1864" s="13" t="str">
        <v>Risk</v>
      </c>
    </row>
    <row r="1865" spans="8:42" x14ac:dyDescent="0.3">
      <c r="H1865" s="13" t="s">
        <v>7591</v>
      </c>
      <c r="I1865" s="13" t="str">
        <v>In Stock</v>
      </c>
      <c r="J1865" s="43"/>
      <c r="AB1865" s="65">
        <v>45909</v>
      </c>
      <c r="AC1865" s="66" t="str">
        <f t="shared" si="28"/>
        <v>OnTime</v>
      </c>
      <c r="AJ1865" s="11" t="s">
        <v>7476</v>
      </c>
      <c r="AK1865" s="8">
        <v>486191.97000000003</v>
      </c>
      <c r="AO1865" s="13">
        <f>(Cleaned_Data!S1865)-((Cleaned_Data!S1865)*10%)</f>
        <v>126.9</v>
      </c>
      <c r="AP1865" s="13" t="str">
        <v>Safe</v>
      </c>
    </row>
    <row r="1866" spans="8:42" x14ac:dyDescent="0.3">
      <c r="H1866" s="13" t="s">
        <v>1431</v>
      </c>
      <c r="I1866" s="13" t="str">
        <v>Low Stock</v>
      </c>
      <c r="J1866" s="43"/>
      <c r="AB1866" s="65">
        <v>45939</v>
      </c>
      <c r="AC1866" s="66" t="str">
        <f t="shared" si="28"/>
        <v>OnTime</v>
      </c>
      <c r="AJ1866" s="11" t="s">
        <v>3735</v>
      </c>
      <c r="AK1866" s="8">
        <v>486116</v>
      </c>
      <c r="AO1866" s="13">
        <f>(Cleaned_Data!S1866)-((Cleaned_Data!S1866)*10%)</f>
        <v>0</v>
      </c>
      <c r="AP1866" s="13" t="str">
        <v>Risk</v>
      </c>
    </row>
    <row r="1867" spans="8:42" x14ac:dyDescent="0.3">
      <c r="H1867" s="13" t="s">
        <v>2471</v>
      </c>
      <c r="I1867" s="13" t="str">
        <v>Low Stock</v>
      </c>
      <c r="J1867" s="43"/>
      <c r="AB1867" s="65">
        <v>45932</v>
      </c>
      <c r="AC1867" s="66" t="str">
        <f t="shared" si="28"/>
        <v>OnTime</v>
      </c>
      <c r="AJ1867" s="11" t="s">
        <v>273</v>
      </c>
      <c r="AK1867" s="8">
        <v>484522.16</v>
      </c>
      <c r="AO1867" s="13">
        <f>(Cleaned_Data!S1867)-((Cleaned_Data!S1867)*10%)</f>
        <v>52.2</v>
      </c>
      <c r="AP1867" s="13" t="str">
        <v>Risk</v>
      </c>
    </row>
    <row r="1868" spans="8:42" x14ac:dyDescent="0.3">
      <c r="H1868" s="13" t="s">
        <v>3970</v>
      </c>
      <c r="I1868" s="13" t="str">
        <v>Low Stock</v>
      </c>
      <c r="J1868" s="43"/>
      <c r="AB1868" s="65">
        <v>45934</v>
      </c>
      <c r="AC1868" s="66" t="str">
        <f t="shared" si="28"/>
        <v>OnTime</v>
      </c>
      <c r="AJ1868" s="11" t="s">
        <v>4741</v>
      </c>
      <c r="AK1868" s="8">
        <v>483839.01</v>
      </c>
      <c r="AO1868" s="13">
        <f>(Cleaned_Data!S1868)-((Cleaned_Data!S1868)*10%)</f>
        <v>43.2</v>
      </c>
      <c r="AP1868" s="13" t="str">
        <v>Risk</v>
      </c>
    </row>
    <row r="1869" spans="8:42" x14ac:dyDescent="0.3">
      <c r="H1869" s="13" t="s">
        <v>1485</v>
      </c>
      <c r="I1869" s="13" t="str">
        <v>In Stock</v>
      </c>
      <c r="J1869" s="43"/>
      <c r="AB1869" s="65">
        <v>45920</v>
      </c>
      <c r="AC1869" s="66" t="str">
        <f t="shared" si="28"/>
        <v>OnTime</v>
      </c>
      <c r="AJ1869" s="11" t="s">
        <v>7629</v>
      </c>
      <c r="AK1869" s="8">
        <v>483675.4</v>
      </c>
      <c r="AO1869" s="13">
        <f>(Cleaned_Data!S1869)-((Cleaned_Data!S1869)*10%)</f>
        <v>167.4</v>
      </c>
      <c r="AP1869" s="13" t="str">
        <v>Safe</v>
      </c>
    </row>
    <row r="1870" spans="8:42" x14ac:dyDescent="0.3">
      <c r="H1870" s="13" t="s">
        <v>3719</v>
      </c>
      <c r="I1870" s="13" t="str">
        <v>In Stock</v>
      </c>
      <c r="J1870" s="43"/>
      <c r="AB1870" s="65">
        <v>45891</v>
      </c>
      <c r="AC1870" s="66" t="str">
        <f t="shared" si="28"/>
        <v>Overdue</v>
      </c>
      <c r="AJ1870" s="11" t="s">
        <v>4048</v>
      </c>
      <c r="AK1870" s="8">
        <v>482697.33999999997</v>
      </c>
      <c r="AO1870" s="13">
        <f>(Cleaned_Data!S1870)-((Cleaned_Data!S1870)*10%)</f>
        <v>178.2</v>
      </c>
      <c r="AP1870" s="13" t="str">
        <v>Safe</v>
      </c>
    </row>
    <row r="1871" spans="8:42" x14ac:dyDescent="0.3">
      <c r="H1871" s="13" t="s">
        <v>3721</v>
      </c>
      <c r="I1871" s="13" t="str">
        <v>Low Stock</v>
      </c>
      <c r="J1871" s="43"/>
      <c r="AB1871" s="65">
        <v>45913</v>
      </c>
      <c r="AC1871" s="66" t="str">
        <f t="shared" si="28"/>
        <v>OnTime</v>
      </c>
      <c r="AJ1871" s="11" t="s">
        <v>2930</v>
      </c>
      <c r="AK1871" s="8">
        <v>482406.45</v>
      </c>
      <c r="AO1871" s="13">
        <f>(Cleaned_Data!S1871)-((Cleaned_Data!S1871)*10%)</f>
        <v>56.7</v>
      </c>
      <c r="AP1871" s="13" t="str">
        <v>Risk</v>
      </c>
    </row>
    <row r="1872" spans="8:42" x14ac:dyDescent="0.3">
      <c r="H1872" s="13" t="s">
        <v>3723</v>
      </c>
      <c r="I1872" s="13" t="str">
        <v>In Stock</v>
      </c>
      <c r="J1872" s="43"/>
      <c r="AB1872" s="65">
        <v>45897</v>
      </c>
      <c r="AC1872" s="66" t="str">
        <f t="shared" si="28"/>
        <v>Overdue</v>
      </c>
      <c r="AJ1872" s="11" t="s">
        <v>3928</v>
      </c>
      <c r="AK1872" s="8">
        <v>479308.92</v>
      </c>
      <c r="AO1872" s="13">
        <f>(Cleaned_Data!S1872)-((Cleaned_Data!S1872)*10%)</f>
        <v>66.599999999999994</v>
      </c>
      <c r="AP1872" s="13" t="str">
        <v>Safe</v>
      </c>
    </row>
    <row r="1873" spans="8:42" x14ac:dyDescent="0.3">
      <c r="H1873" s="13" t="s">
        <v>1670</v>
      </c>
      <c r="I1873" s="13" t="str">
        <v>In Stock</v>
      </c>
      <c r="J1873" s="43"/>
      <c r="AB1873" s="65">
        <v>45888</v>
      </c>
      <c r="AC1873" s="66" t="str">
        <f t="shared" si="28"/>
        <v>Overdue</v>
      </c>
      <c r="AJ1873" s="11" t="s">
        <v>6532</v>
      </c>
      <c r="AK1873" s="8">
        <v>479162.68</v>
      </c>
      <c r="AO1873" s="13">
        <f>(Cleaned_Data!S1873)-((Cleaned_Data!S1873)*10%)</f>
        <v>50.4</v>
      </c>
      <c r="AP1873" s="13" t="str">
        <v>Safe</v>
      </c>
    </row>
    <row r="1874" spans="8:42" x14ac:dyDescent="0.3">
      <c r="H1874" s="13" t="s">
        <v>3727</v>
      </c>
      <c r="I1874" s="13" t="str">
        <v>Low Stock</v>
      </c>
      <c r="J1874" s="43"/>
      <c r="AB1874" s="65">
        <v>45934</v>
      </c>
      <c r="AC1874" s="66" t="str">
        <f t="shared" si="28"/>
        <v>OnTime</v>
      </c>
      <c r="AJ1874" s="11" t="s">
        <v>4436</v>
      </c>
      <c r="AK1874" s="8">
        <v>479076.93</v>
      </c>
      <c r="AO1874" s="13">
        <f>(Cleaned_Data!S1874)-((Cleaned_Data!S1874)*10%)</f>
        <v>13.5</v>
      </c>
      <c r="AP1874" s="13" t="str">
        <v>Risk</v>
      </c>
    </row>
    <row r="1875" spans="8:42" x14ac:dyDescent="0.3">
      <c r="H1875" s="13" t="s">
        <v>1903</v>
      </c>
      <c r="I1875" s="13" t="str">
        <v>In Stock</v>
      </c>
      <c r="J1875" s="43"/>
      <c r="AB1875" s="65">
        <v>45863</v>
      </c>
      <c r="AC1875" s="66" t="str">
        <f t="shared" si="28"/>
        <v>Overdue</v>
      </c>
      <c r="AJ1875" s="11" t="s">
        <v>1100</v>
      </c>
      <c r="AK1875" s="8">
        <v>478723.5</v>
      </c>
      <c r="AO1875" s="13">
        <f>(Cleaned_Data!S1875)-((Cleaned_Data!S1875)*10%)</f>
        <v>172.8</v>
      </c>
      <c r="AP1875" s="13" t="str">
        <v>Safe</v>
      </c>
    </row>
    <row r="1876" spans="8:42" x14ac:dyDescent="0.3">
      <c r="H1876" s="13" t="s">
        <v>1100</v>
      </c>
      <c r="I1876" s="13" t="str">
        <v>In Stock</v>
      </c>
      <c r="J1876" s="43"/>
      <c r="AB1876" s="65">
        <v>45907</v>
      </c>
      <c r="AC1876" s="66" t="str">
        <f t="shared" si="28"/>
        <v>OnTime</v>
      </c>
      <c r="AJ1876" s="11" t="s">
        <v>3363</v>
      </c>
      <c r="AK1876" s="8">
        <v>478413.32</v>
      </c>
      <c r="AO1876" s="13">
        <f>(Cleaned_Data!S1876)-((Cleaned_Data!S1876)*10%)</f>
        <v>59.4</v>
      </c>
      <c r="AP1876" s="13" t="str">
        <v>Safe</v>
      </c>
    </row>
    <row r="1877" spans="8:42" x14ac:dyDescent="0.3">
      <c r="H1877" s="13" t="s">
        <v>3731</v>
      </c>
      <c r="I1877" s="13" t="str">
        <v>Low Stock</v>
      </c>
      <c r="J1877" s="43"/>
      <c r="AB1877" s="65">
        <v>45880</v>
      </c>
      <c r="AC1877" s="66" t="str">
        <f t="shared" si="28"/>
        <v>Overdue</v>
      </c>
      <c r="AJ1877" s="11" t="s">
        <v>4378</v>
      </c>
      <c r="AK1877" s="8">
        <v>476680.75</v>
      </c>
      <c r="AO1877" s="13">
        <f>(Cleaned_Data!S1877)-((Cleaned_Data!S1877)*10%)</f>
        <v>57.6</v>
      </c>
      <c r="AP1877" s="13" t="str">
        <v>Risk</v>
      </c>
    </row>
    <row r="1878" spans="8:42" x14ac:dyDescent="0.3">
      <c r="H1878" s="13" t="s">
        <v>3735</v>
      </c>
      <c r="I1878" s="13" t="str">
        <v>Low Stock</v>
      </c>
      <c r="J1878" s="43"/>
      <c r="AB1878" s="65">
        <v>45873</v>
      </c>
      <c r="AC1878" s="66" t="str">
        <f t="shared" si="28"/>
        <v>Overdue</v>
      </c>
      <c r="AJ1878" s="11" t="s">
        <v>7596</v>
      </c>
      <c r="AK1878" s="8">
        <v>476564.32</v>
      </c>
      <c r="AO1878" s="13">
        <f>(Cleaned_Data!S1878)-((Cleaned_Data!S1878)*10%)</f>
        <v>36</v>
      </c>
      <c r="AP1878" s="13" t="str">
        <v>Risk</v>
      </c>
    </row>
    <row r="1879" spans="8:42" x14ac:dyDescent="0.3">
      <c r="H1879" s="13" t="s">
        <v>3737</v>
      </c>
      <c r="I1879" s="13" t="str">
        <v>Low Stock</v>
      </c>
      <c r="J1879" s="43"/>
      <c r="AB1879" s="65">
        <v>45919</v>
      </c>
      <c r="AC1879" s="66" t="str">
        <f t="shared" si="28"/>
        <v>OnTime</v>
      </c>
      <c r="AJ1879" s="11" t="s">
        <v>5348</v>
      </c>
      <c r="AK1879" s="8">
        <v>475911.27999999997</v>
      </c>
      <c r="AO1879" s="13">
        <f>(Cleaned_Data!S1879)-((Cleaned_Data!S1879)*10%)</f>
        <v>56.7</v>
      </c>
      <c r="AP1879" s="13" t="str">
        <v>Risk</v>
      </c>
    </row>
    <row r="1880" spans="8:42" x14ac:dyDescent="0.3">
      <c r="H1880" s="13" t="s">
        <v>3739</v>
      </c>
      <c r="I1880" s="13" t="str">
        <v>In Stock</v>
      </c>
      <c r="J1880" s="43"/>
      <c r="AB1880" s="65">
        <v>45915</v>
      </c>
      <c r="AC1880" s="66" t="str">
        <f t="shared" si="28"/>
        <v>OnTime</v>
      </c>
      <c r="AJ1880" s="11" t="s">
        <v>827</v>
      </c>
      <c r="AK1880" s="8">
        <v>474110.00999999995</v>
      </c>
      <c r="AO1880" s="13">
        <f>(Cleaned_Data!S1880)-((Cleaned_Data!S1880)*10%)</f>
        <v>172.8</v>
      </c>
      <c r="AP1880" s="13" t="str">
        <v>Safe</v>
      </c>
    </row>
    <row r="1881" spans="8:42" x14ac:dyDescent="0.3">
      <c r="H1881" s="13" t="s">
        <v>3741</v>
      </c>
      <c r="I1881" s="13" t="str">
        <v>In Stock</v>
      </c>
      <c r="J1881" s="43"/>
      <c r="AB1881" s="65">
        <v>45869</v>
      </c>
      <c r="AC1881" s="66" t="str">
        <f t="shared" si="28"/>
        <v>Overdue</v>
      </c>
      <c r="AJ1881" s="11" t="s">
        <v>3652</v>
      </c>
      <c r="AK1881" s="8">
        <v>470339.73000000004</v>
      </c>
      <c r="AO1881" s="13">
        <f>(Cleaned_Data!S1881)-((Cleaned_Data!S1881)*10%)</f>
        <v>150.30000000000001</v>
      </c>
      <c r="AP1881" s="13" t="str">
        <v>Safe</v>
      </c>
    </row>
    <row r="1882" spans="8:42" x14ac:dyDescent="0.3">
      <c r="H1882" s="13" t="s">
        <v>3743</v>
      </c>
      <c r="I1882" s="13" t="str">
        <v>In Stock</v>
      </c>
      <c r="J1882" s="43"/>
      <c r="AB1882" s="65">
        <v>45915</v>
      </c>
      <c r="AC1882" s="66" t="str">
        <f t="shared" si="28"/>
        <v>OnTime</v>
      </c>
      <c r="AJ1882" s="11" t="s">
        <v>2927</v>
      </c>
      <c r="AK1882" s="8">
        <v>469228.32</v>
      </c>
      <c r="AO1882" s="13">
        <f>(Cleaned_Data!S1882)-((Cleaned_Data!S1882)*10%)</f>
        <v>175.5</v>
      </c>
      <c r="AP1882" s="13" t="str">
        <v>Safe</v>
      </c>
    </row>
    <row r="1883" spans="8:42" x14ac:dyDescent="0.3">
      <c r="H1883" s="13" t="s">
        <v>3746</v>
      </c>
      <c r="I1883" s="13" t="str">
        <v>In Stock</v>
      </c>
      <c r="J1883" s="43"/>
      <c r="AB1883" s="65">
        <v>45865</v>
      </c>
      <c r="AC1883" s="66" t="str">
        <f t="shared" si="28"/>
        <v>Overdue</v>
      </c>
      <c r="AJ1883" s="11" t="s">
        <v>1664</v>
      </c>
      <c r="AK1883" s="8">
        <v>468028.44</v>
      </c>
      <c r="AO1883" s="13">
        <f>(Cleaned_Data!S1883)-((Cleaned_Data!S1883)*10%)</f>
        <v>125.1</v>
      </c>
      <c r="AP1883" s="13" t="str">
        <v>Safe</v>
      </c>
    </row>
    <row r="1884" spans="8:42" x14ac:dyDescent="0.3">
      <c r="H1884" s="13" t="s">
        <v>2152</v>
      </c>
      <c r="I1884" s="13" t="str">
        <v>In Stock</v>
      </c>
      <c r="J1884" s="43"/>
      <c r="AB1884" s="65">
        <v>45864</v>
      </c>
      <c r="AC1884" s="66" t="str">
        <f t="shared" si="28"/>
        <v>Overdue</v>
      </c>
      <c r="AJ1884" s="11" t="s">
        <v>950</v>
      </c>
      <c r="AK1884" s="8">
        <v>468013.72000000003</v>
      </c>
      <c r="AO1884" s="13">
        <f>(Cleaned_Data!S1884)-((Cleaned_Data!S1884)*10%)</f>
        <v>55.8</v>
      </c>
      <c r="AP1884" s="13" t="str">
        <v>Safe</v>
      </c>
    </row>
    <row r="1885" spans="8:42" x14ac:dyDescent="0.3">
      <c r="H1885" s="13" t="s">
        <v>3749</v>
      </c>
      <c r="I1885" s="13" t="str">
        <v>Low Stock</v>
      </c>
      <c r="J1885" s="43"/>
      <c r="AB1885" s="65">
        <v>45914</v>
      </c>
      <c r="AC1885" s="66" t="str">
        <f t="shared" si="28"/>
        <v>OnTime</v>
      </c>
      <c r="AJ1885" s="11" t="s">
        <v>6541</v>
      </c>
      <c r="AK1885" s="8">
        <v>467801.68</v>
      </c>
      <c r="AO1885" s="13">
        <f>(Cleaned_Data!S1885)-((Cleaned_Data!S1885)*10%)</f>
        <v>9</v>
      </c>
      <c r="AP1885" s="13" t="str">
        <v>Risk</v>
      </c>
    </row>
    <row r="1886" spans="8:42" x14ac:dyDescent="0.3">
      <c r="H1886" s="13" t="s">
        <v>1254</v>
      </c>
      <c r="I1886" s="13" t="str">
        <v>In Stock</v>
      </c>
      <c r="J1886" s="43"/>
      <c r="AB1886" s="65">
        <v>45854</v>
      </c>
      <c r="AC1886" s="66" t="str">
        <f t="shared" si="28"/>
        <v>Overdue</v>
      </c>
      <c r="AJ1886" s="11" t="s">
        <v>1250</v>
      </c>
      <c r="AK1886" s="8">
        <v>467311.65</v>
      </c>
      <c r="AO1886" s="13">
        <f>(Cleaned_Data!S1886)-((Cleaned_Data!S1886)*10%)</f>
        <v>170.1</v>
      </c>
      <c r="AP1886" s="13" t="str">
        <v>Safe</v>
      </c>
    </row>
    <row r="1887" spans="8:42" x14ac:dyDescent="0.3">
      <c r="H1887" s="13" t="s">
        <v>7486</v>
      </c>
      <c r="I1887" s="13" t="str">
        <v>Low Stock</v>
      </c>
      <c r="J1887" s="43"/>
      <c r="AB1887" s="65">
        <v>45928</v>
      </c>
      <c r="AC1887" s="66" t="str">
        <f t="shared" si="28"/>
        <v>OnTime</v>
      </c>
      <c r="AJ1887" s="11" t="s">
        <v>2890</v>
      </c>
      <c r="AK1887" s="8">
        <v>466675.94</v>
      </c>
      <c r="AO1887" s="13">
        <f>(Cleaned_Data!S1887)-((Cleaned_Data!S1887)*10%)</f>
        <v>0</v>
      </c>
      <c r="AP1887" s="13" t="str">
        <v>Risk</v>
      </c>
    </row>
    <row r="1888" spans="8:42" x14ac:dyDescent="0.3">
      <c r="H1888" s="13" t="s">
        <v>3754</v>
      </c>
      <c r="I1888" s="13" t="str">
        <v>In Stock</v>
      </c>
      <c r="J1888" s="43"/>
      <c r="AB1888" s="65">
        <v>45897</v>
      </c>
      <c r="AC1888" s="66" t="str">
        <f t="shared" si="28"/>
        <v>Overdue</v>
      </c>
      <c r="AJ1888" s="11" t="s">
        <v>2114</v>
      </c>
      <c r="AK1888" s="8">
        <v>466201.72000000003</v>
      </c>
      <c r="AO1888" s="13">
        <f>(Cleaned_Data!S1888)-((Cleaned_Data!S1888)*10%)</f>
        <v>131.4</v>
      </c>
      <c r="AP1888" s="13" t="str">
        <v>Safe</v>
      </c>
    </row>
    <row r="1889" spans="8:42" x14ac:dyDescent="0.3">
      <c r="H1889" s="13" t="s">
        <v>2005</v>
      </c>
      <c r="I1889" s="13" t="str">
        <v>In Stock</v>
      </c>
      <c r="J1889" s="43"/>
      <c r="AB1889" s="65">
        <v>45922</v>
      </c>
      <c r="AC1889" s="66" t="str">
        <f t="shared" si="28"/>
        <v>OnTime</v>
      </c>
      <c r="AJ1889" s="11" t="s">
        <v>3624</v>
      </c>
      <c r="AK1889" s="8">
        <v>465582.05999999994</v>
      </c>
      <c r="AO1889" s="13">
        <f>(Cleaned_Data!S1889)-((Cleaned_Data!S1889)*10%)</f>
        <v>159.30000000000001</v>
      </c>
      <c r="AP1889" s="13" t="str">
        <v>Safe</v>
      </c>
    </row>
    <row r="1890" spans="8:42" x14ac:dyDescent="0.3">
      <c r="H1890" s="13" t="s">
        <v>3757</v>
      </c>
      <c r="I1890" s="13" t="str">
        <v>Low Stock</v>
      </c>
      <c r="J1890" s="43"/>
      <c r="AB1890" s="65">
        <v>45868</v>
      </c>
      <c r="AC1890" s="66" t="str">
        <f t="shared" si="28"/>
        <v>Overdue</v>
      </c>
      <c r="AJ1890" s="11" t="s">
        <v>3218</v>
      </c>
      <c r="AK1890" s="8">
        <v>465154.52999999997</v>
      </c>
      <c r="AO1890" s="13">
        <f>(Cleaned_Data!S1890)-((Cleaned_Data!S1890)*10%)</f>
        <v>0</v>
      </c>
      <c r="AP1890" s="13" t="str">
        <v>Risk</v>
      </c>
    </row>
    <row r="1891" spans="8:42" x14ac:dyDescent="0.3">
      <c r="H1891" s="13" t="s">
        <v>3759</v>
      </c>
      <c r="I1891" s="13" t="str">
        <v>In Stock</v>
      </c>
      <c r="J1891" s="43"/>
      <c r="AB1891" s="65">
        <v>45882</v>
      </c>
      <c r="AC1891" s="66" t="str">
        <f t="shared" si="28"/>
        <v>Overdue</v>
      </c>
      <c r="AJ1891" s="11" t="s">
        <v>4820</v>
      </c>
      <c r="AK1891" s="8">
        <v>463752.3</v>
      </c>
      <c r="AO1891" s="13">
        <f>(Cleaned_Data!S1891)-((Cleaned_Data!S1891)*10%)</f>
        <v>156.6</v>
      </c>
      <c r="AP1891" s="13" t="str">
        <v>Safe</v>
      </c>
    </row>
    <row r="1892" spans="8:42" x14ac:dyDescent="0.3">
      <c r="H1892" s="13" t="s">
        <v>3761</v>
      </c>
      <c r="I1892" s="13" t="str">
        <v>In Stock</v>
      </c>
      <c r="J1892" s="43"/>
      <c r="AB1892" s="65">
        <v>45875</v>
      </c>
      <c r="AC1892" s="66" t="str">
        <f t="shared" si="28"/>
        <v>Overdue</v>
      </c>
      <c r="AJ1892" s="11" t="s">
        <v>1019</v>
      </c>
      <c r="AK1892" s="8">
        <v>462808.25</v>
      </c>
      <c r="AO1892" s="13">
        <f>(Cleaned_Data!S1892)-((Cleaned_Data!S1892)*10%)</f>
        <v>135.9</v>
      </c>
      <c r="AP1892" s="13" t="str">
        <v>Safe</v>
      </c>
    </row>
    <row r="1893" spans="8:42" x14ac:dyDescent="0.3">
      <c r="H1893" s="13" t="s">
        <v>3763</v>
      </c>
      <c r="I1893" s="13" t="str">
        <v>In Stock</v>
      </c>
      <c r="J1893" s="43"/>
      <c r="AB1893" s="65">
        <v>45909</v>
      </c>
      <c r="AC1893" s="66" t="str">
        <f t="shared" si="28"/>
        <v>OnTime</v>
      </c>
      <c r="AJ1893" s="11" t="s">
        <v>4082</v>
      </c>
      <c r="AK1893" s="8">
        <v>462339.08999999997</v>
      </c>
      <c r="AO1893" s="13">
        <f>(Cleaned_Data!S1893)-((Cleaned_Data!S1893)*10%)</f>
        <v>171</v>
      </c>
      <c r="AP1893" s="13" t="str">
        <v>Safe</v>
      </c>
    </row>
    <row r="1894" spans="8:42" x14ac:dyDescent="0.3">
      <c r="H1894" s="13" t="s">
        <v>3766</v>
      </c>
      <c r="I1894" s="13" t="str">
        <v>Low Stock</v>
      </c>
      <c r="J1894" s="43"/>
      <c r="AB1894" s="65">
        <v>45907</v>
      </c>
      <c r="AC1894" s="66" t="str">
        <f t="shared" si="28"/>
        <v>OnTime</v>
      </c>
      <c r="AJ1894" s="11" t="s">
        <v>6175</v>
      </c>
      <c r="AK1894" s="8">
        <v>460805.28</v>
      </c>
      <c r="AO1894" s="13">
        <f>(Cleaned_Data!S1894)-((Cleaned_Data!S1894)*10%)</f>
        <v>10.8</v>
      </c>
      <c r="AP1894" s="13" t="str">
        <v>Risk</v>
      </c>
    </row>
    <row r="1895" spans="8:42" x14ac:dyDescent="0.3">
      <c r="H1895" s="13" t="s">
        <v>1653</v>
      </c>
      <c r="I1895" s="13" t="str">
        <v>In Stock</v>
      </c>
      <c r="J1895" s="43"/>
      <c r="AB1895" s="65">
        <v>45911</v>
      </c>
      <c r="AC1895" s="66" t="str">
        <f t="shared" si="28"/>
        <v>OnTime</v>
      </c>
      <c r="AJ1895" s="11" t="s">
        <v>2072</v>
      </c>
      <c r="AK1895" s="8">
        <v>458096.6</v>
      </c>
      <c r="AO1895" s="13">
        <f>(Cleaned_Data!S1895)-((Cleaned_Data!S1895)*10%)</f>
        <v>78.3</v>
      </c>
      <c r="AP1895" s="13" t="str">
        <v>Safe</v>
      </c>
    </row>
    <row r="1896" spans="8:42" x14ac:dyDescent="0.3">
      <c r="H1896" s="13" t="s">
        <v>3769</v>
      </c>
      <c r="I1896" s="13" t="str">
        <v>Low Stock</v>
      </c>
      <c r="J1896" s="43"/>
      <c r="AB1896" s="65">
        <v>45866</v>
      </c>
      <c r="AC1896" s="66" t="str">
        <f t="shared" si="28"/>
        <v>Overdue</v>
      </c>
      <c r="AJ1896" s="11" t="s">
        <v>251</v>
      </c>
      <c r="AK1896" s="8">
        <v>453923.52</v>
      </c>
      <c r="AO1896" s="13">
        <f>(Cleaned_Data!S1896)-((Cleaned_Data!S1896)*10%)</f>
        <v>36</v>
      </c>
      <c r="AP1896" s="13" t="str">
        <v>Risk</v>
      </c>
    </row>
    <row r="1897" spans="8:42" x14ac:dyDescent="0.3">
      <c r="H1897" s="13" t="s">
        <v>2641</v>
      </c>
      <c r="I1897" s="13" t="str">
        <v>In Stock</v>
      </c>
      <c r="J1897" s="43"/>
      <c r="AB1897" s="65">
        <v>45873</v>
      </c>
      <c r="AC1897" s="66" t="str">
        <f t="shared" si="28"/>
        <v>Overdue</v>
      </c>
      <c r="AJ1897" s="11" t="s">
        <v>4956</v>
      </c>
      <c r="AK1897" s="8">
        <v>453416.04</v>
      </c>
      <c r="AO1897" s="13">
        <f>(Cleaned_Data!S1897)-((Cleaned_Data!S1897)*10%)</f>
        <v>57.6</v>
      </c>
      <c r="AP1897" s="13" t="str">
        <v>Safe</v>
      </c>
    </row>
    <row r="1898" spans="8:42" x14ac:dyDescent="0.3">
      <c r="H1898" s="13" t="s">
        <v>3772</v>
      </c>
      <c r="I1898" s="13" t="str">
        <v>In Stock</v>
      </c>
      <c r="J1898" s="43"/>
      <c r="AB1898" s="65">
        <v>45909</v>
      </c>
      <c r="AC1898" s="66" t="str">
        <f t="shared" si="28"/>
        <v>OnTime</v>
      </c>
      <c r="AJ1898" s="11" t="s">
        <v>6222</v>
      </c>
      <c r="AK1898" s="8">
        <v>453388.32</v>
      </c>
      <c r="AO1898" s="13">
        <f>(Cleaned_Data!S1898)-((Cleaned_Data!S1898)*10%)</f>
        <v>156.6</v>
      </c>
      <c r="AP1898" s="13" t="str">
        <v>Safe</v>
      </c>
    </row>
    <row r="1899" spans="8:42" x14ac:dyDescent="0.3">
      <c r="H1899" s="13" t="s">
        <v>3774</v>
      </c>
      <c r="I1899" s="13" t="str">
        <v>In Stock</v>
      </c>
      <c r="J1899" s="43"/>
      <c r="AB1899" s="65">
        <v>45858</v>
      </c>
      <c r="AC1899" s="66" t="str">
        <f t="shared" si="28"/>
        <v>Overdue</v>
      </c>
      <c r="AJ1899" s="11" t="s">
        <v>963</v>
      </c>
      <c r="AK1899" s="8">
        <v>451840.61</v>
      </c>
      <c r="AO1899" s="13">
        <f>(Cleaned_Data!S1899)-((Cleaned_Data!S1899)*10%)</f>
        <v>92.7</v>
      </c>
      <c r="AP1899" s="13" t="str">
        <v>Risk</v>
      </c>
    </row>
    <row r="1900" spans="8:42" x14ac:dyDescent="0.3">
      <c r="H1900" s="13" t="s">
        <v>3777</v>
      </c>
      <c r="I1900" s="13" t="str">
        <v>In Stock</v>
      </c>
      <c r="J1900" s="43"/>
      <c r="AB1900" s="65">
        <v>45910</v>
      </c>
      <c r="AC1900" s="66" t="str">
        <f t="shared" si="28"/>
        <v>OnTime</v>
      </c>
      <c r="AJ1900" s="11" t="s">
        <v>917</v>
      </c>
      <c r="AK1900" s="8">
        <v>451431.41</v>
      </c>
      <c r="AO1900" s="13">
        <f>(Cleaned_Data!S1900)-((Cleaned_Data!S1900)*10%)</f>
        <v>27</v>
      </c>
      <c r="AP1900" s="13" t="str">
        <v>Safe</v>
      </c>
    </row>
    <row r="1901" spans="8:42" x14ac:dyDescent="0.3">
      <c r="H1901" s="13" t="s">
        <v>3779</v>
      </c>
      <c r="I1901" s="13" t="str">
        <v>Low Stock</v>
      </c>
      <c r="J1901" s="43"/>
      <c r="AB1901" s="65">
        <v>45900</v>
      </c>
      <c r="AC1901" s="66" t="str">
        <f t="shared" si="28"/>
        <v>Overdue</v>
      </c>
      <c r="AJ1901" s="11" t="s">
        <v>3090</v>
      </c>
      <c r="AK1901" s="8">
        <v>451267.83999999997</v>
      </c>
      <c r="AO1901" s="13">
        <f>(Cleaned_Data!S1901)-((Cleaned_Data!S1901)*10%)</f>
        <v>8.1</v>
      </c>
      <c r="AP1901" s="13" t="str">
        <v>Risk</v>
      </c>
    </row>
    <row r="1902" spans="8:42" x14ac:dyDescent="0.3">
      <c r="H1902" s="13" t="s">
        <v>7470</v>
      </c>
      <c r="I1902" s="13" t="str">
        <v>Low Stock</v>
      </c>
      <c r="J1902" s="43"/>
      <c r="AB1902" s="65">
        <v>45941</v>
      </c>
      <c r="AC1902" s="66" t="str">
        <f t="shared" si="28"/>
        <v>OnTime</v>
      </c>
      <c r="AJ1902" s="11" t="s">
        <v>4797</v>
      </c>
      <c r="AK1902" s="8">
        <v>450367.68</v>
      </c>
      <c r="AO1902" s="13">
        <f>(Cleaned_Data!S1902)-((Cleaned_Data!S1902)*10%)</f>
        <v>45.9</v>
      </c>
      <c r="AP1902" s="13" t="str">
        <v>Risk</v>
      </c>
    </row>
    <row r="1903" spans="8:42" x14ac:dyDescent="0.3">
      <c r="H1903" s="13" t="s">
        <v>2217</v>
      </c>
      <c r="I1903" s="13" t="str">
        <v>In Stock</v>
      </c>
      <c r="J1903" s="43"/>
      <c r="AB1903" s="65">
        <v>45863</v>
      </c>
      <c r="AC1903" s="66" t="str">
        <f t="shared" si="28"/>
        <v>Overdue</v>
      </c>
      <c r="AJ1903" s="11" t="s">
        <v>2627</v>
      </c>
      <c r="AK1903" s="8">
        <v>450195.83</v>
      </c>
      <c r="AO1903" s="13">
        <f>(Cleaned_Data!S1903)-((Cleaned_Data!S1903)*10%)</f>
        <v>122.4</v>
      </c>
      <c r="AP1903" s="13" t="str">
        <v>Safe</v>
      </c>
    </row>
    <row r="1904" spans="8:42" x14ac:dyDescent="0.3">
      <c r="H1904" s="13" t="s">
        <v>3785</v>
      </c>
      <c r="I1904" s="13" t="str">
        <v>Low Stock</v>
      </c>
      <c r="J1904" s="43"/>
      <c r="AB1904" s="65">
        <v>45871</v>
      </c>
      <c r="AC1904" s="66" t="str">
        <f t="shared" si="28"/>
        <v>Overdue</v>
      </c>
      <c r="AJ1904" s="11" t="s">
        <v>456</v>
      </c>
      <c r="AK1904" s="8">
        <v>448918.86</v>
      </c>
      <c r="AO1904" s="13">
        <f>(Cleaned_Data!S1904)-((Cleaned_Data!S1904)*10%)</f>
        <v>38.700000000000003</v>
      </c>
      <c r="AP1904" s="13" t="str">
        <v>Risk</v>
      </c>
    </row>
    <row r="1905" spans="8:42" x14ac:dyDescent="0.3">
      <c r="H1905" s="13" t="s">
        <v>3787</v>
      </c>
      <c r="I1905" s="13" t="str">
        <v>Low Stock</v>
      </c>
      <c r="J1905" s="43"/>
      <c r="AB1905" s="65">
        <v>45892</v>
      </c>
      <c r="AC1905" s="66" t="str">
        <f t="shared" si="28"/>
        <v>Overdue</v>
      </c>
      <c r="AJ1905" s="11" t="s">
        <v>753</v>
      </c>
      <c r="AK1905" s="8">
        <v>448629.12</v>
      </c>
      <c r="AO1905" s="13">
        <f>(Cleaned_Data!S1905)-((Cleaned_Data!S1905)*10%)</f>
        <v>0</v>
      </c>
      <c r="AP1905" s="13" t="str">
        <v>Risk</v>
      </c>
    </row>
    <row r="1906" spans="8:42" x14ac:dyDescent="0.3">
      <c r="H1906" s="13" t="s">
        <v>7592</v>
      </c>
      <c r="I1906" s="13" t="str">
        <v>In Stock</v>
      </c>
      <c r="J1906" s="43"/>
      <c r="AB1906" s="65">
        <v>45861</v>
      </c>
      <c r="AC1906" s="66" t="str">
        <f t="shared" si="28"/>
        <v>Overdue</v>
      </c>
      <c r="AJ1906" s="11" t="s">
        <v>4487</v>
      </c>
      <c r="AK1906" s="8">
        <v>448608.86</v>
      </c>
      <c r="AO1906" s="13">
        <f>(Cleaned_Data!S1906)-((Cleaned_Data!S1906)*10%)</f>
        <v>95.4</v>
      </c>
      <c r="AP1906" s="13" t="str">
        <v>Safe</v>
      </c>
    </row>
    <row r="1907" spans="8:42" x14ac:dyDescent="0.3">
      <c r="H1907" s="13" t="s">
        <v>3791</v>
      </c>
      <c r="I1907" s="13" t="str">
        <v>Low Stock</v>
      </c>
      <c r="J1907" s="43"/>
      <c r="AB1907" s="65">
        <v>45883</v>
      </c>
      <c r="AC1907" s="66" t="str">
        <f t="shared" si="28"/>
        <v>Overdue</v>
      </c>
      <c r="AJ1907" s="11" t="s">
        <v>4636</v>
      </c>
      <c r="AK1907" s="8">
        <v>448560.18999999994</v>
      </c>
      <c r="AO1907" s="13">
        <f>(Cleaned_Data!S1907)-((Cleaned_Data!S1907)*10%)</f>
        <v>26.1</v>
      </c>
      <c r="AP1907" s="13" t="str">
        <v>Risk</v>
      </c>
    </row>
    <row r="1908" spans="8:42" x14ac:dyDescent="0.3">
      <c r="H1908" s="13" t="s">
        <v>3794</v>
      </c>
      <c r="I1908" s="13" t="str">
        <v>In Stock</v>
      </c>
      <c r="J1908" s="43"/>
      <c r="AB1908" s="65">
        <v>45941</v>
      </c>
      <c r="AC1908" s="66" t="str">
        <f t="shared" si="28"/>
        <v>OnTime</v>
      </c>
      <c r="AJ1908" s="11" t="s">
        <v>7543</v>
      </c>
      <c r="AK1908" s="8">
        <v>447431.60000000003</v>
      </c>
      <c r="AO1908" s="13">
        <f>(Cleaned_Data!S1908)-((Cleaned_Data!S1908)*10%)</f>
        <v>166.5</v>
      </c>
      <c r="AP1908" s="13" t="str">
        <v>Safe</v>
      </c>
    </row>
    <row r="1909" spans="8:42" x14ac:dyDescent="0.3">
      <c r="H1909" s="13" t="s">
        <v>6492</v>
      </c>
      <c r="I1909" s="13" t="str">
        <v>Low Stock</v>
      </c>
      <c r="J1909" s="43"/>
      <c r="AB1909" s="65">
        <v>45925</v>
      </c>
      <c r="AC1909" s="66" t="str">
        <f t="shared" si="28"/>
        <v>OnTime</v>
      </c>
      <c r="AJ1909" s="11" t="s">
        <v>1448</v>
      </c>
      <c r="AK1909" s="8">
        <v>447397.02</v>
      </c>
      <c r="AO1909" s="13">
        <f>(Cleaned_Data!S1909)-((Cleaned_Data!S1909)*10%)</f>
        <v>29.7</v>
      </c>
      <c r="AP1909" s="13" t="str">
        <v>Risk</v>
      </c>
    </row>
    <row r="1910" spans="8:42" x14ac:dyDescent="0.3">
      <c r="H1910" s="13" t="s">
        <v>3798</v>
      </c>
      <c r="I1910" s="13" t="str">
        <v>In Stock</v>
      </c>
      <c r="J1910" s="43"/>
      <c r="AB1910" s="65">
        <v>45886</v>
      </c>
      <c r="AC1910" s="66" t="str">
        <f t="shared" si="28"/>
        <v>Overdue</v>
      </c>
      <c r="AJ1910" s="11" t="s">
        <v>1225</v>
      </c>
      <c r="AK1910" s="8">
        <v>446437.17</v>
      </c>
      <c r="AO1910" s="13">
        <f>(Cleaned_Data!S1910)-((Cleaned_Data!S1910)*10%)</f>
        <v>97.2</v>
      </c>
      <c r="AP1910" s="13" t="str">
        <v>Safe</v>
      </c>
    </row>
    <row r="1911" spans="8:42" x14ac:dyDescent="0.3">
      <c r="H1911" s="13" t="s">
        <v>3800</v>
      </c>
      <c r="I1911" s="13" t="str">
        <v>In Stock</v>
      </c>
      <c r="J1911" s="43"/>
      <c r="AB1911" s="65">
        <v>45919</v>
      </c>
      <c r="AC1911" s="66" t="str">
        <f t="shared" si="28"/>
        <v>OnTime</v>
      </c>
      <c r="AJ1911" s="11" t="s">
        <v>2422</v>
      </c>
      <c r="AK1911" s="8">
        <v>446261.24</v>
      </c>
      <c r="AO1911" s="13">
        <f>(Cleaned_Data!S1911)-((Cleaned_Data!S1911)*10%)</f>
        <v>139.5</v>
      </c>
      <c r="AP1911" s="13" t="str">
        <v>Safe</v>
      </c>
    </row>
    <row r="1912" spans="8:42" x14ac:dyDescent="0.3">
      <c r="H1912" s="13" t="s">
        <v>3802</v>
      </c>
      <c r="I1912" s="13" t="str">
        <v>In Stock</v>
      </c>
      <c r="J1912" s="43"/>
      <c r="AB1912" s="65">
        <v>45897</v>
      </c>
      <c r="AC1912" s="66" t="str">
        <f t="shared" si="28"/>
        <v>Overdue</v>
      </c>
      <c r="AJ1912" s="11" t="s">
        <v>2383</v>
      </c>
      <c r="AK1912" s="8">
        <v>445833.86</v>
      </c>
      <c r="AO1912" s="13">
        <f>(Cleaned_Data!S1912)-((Cleaned_Data!S1912)*10%)</f>
        <v>95.4</v>
      </c>
      <c r="AP1912" s="13" t="str">
        <v>Safe</v>
      </c>
    </row>
    <row r="1913" spans="8:42" x14ac:dyDescent="0.3">
      <c r="H1913" s="13" t="s">
        <v>3804</v>
      </c>
      <c r="I1913" s="13" t="str">
        <v>In Stock</v>
      </c>
      <c r="J1913" s="43"/>
      <c r="AB1913" s="65">
        <v>45887</v>
      </c>
      <c r="AC1913" s="66" t="str">
        <f t="shared" si="28"/>
        <v>Overdue</v>
      </c>
      <c r="AJ1913" s="11" t="s">
        <v>2773</v>
      </c>
      <c r="AK1913" s="8">
        <v>445326.58999999997</v>
      </c>
      <c r="AO1913" s="13">
        <f>(Cleaned_Data!S1913)-((Cleaned_Data!S1913)*10%)</f>
        <v>87.3</v>
      </c>
      <c r="AP1913" s="13" t="str">
        <v>Safe</v>
      </c>
    </row>
    <row r="1914" spans="8:42" x14ac:dyDescent="0.3">
      <c r="H1914" s="13" t="s">
        <v>1733</v>
      </c>
      <c r="I1914" s="13" t="str">
        <v>In Stock</v>
      </c>
      <c r="J1914" s="43"/>
      <c r="AB1914" s="65">
        <v>45914</v>
      </c>
      <c r="AC1914" s="66" t="str">
        <f t="shared" si="28"/>
        <v>OnTime</v>
      </c>
      <c r="AJ1914" s="11" t="s">
        <v>2779</v>
      </c>
      <c r="AK1914" s="8">
        <v>444268.35</v>
      </c>
      <c r="AO1914" s="13">
        <f>(Cleaned_Data!S1914)-((Cleaned_Data!S1914)*10%)</f>
        <v>111.6</v>
      </c>
      <c r="AP1914" s="13" t="str">
        <v>Safe</v>
      </c>
    </row>
    <row r="1915" spans="8:42" x14ac:dyDescent="0.3">
      <c r="H1915" s="13" t="s">
        <v>1158</v>
      </c>
      <c r="I1915" s="13" t="str">
        <v>In Stock</v>
      </c>
      <c r="J1915" s="43"/>
      <c r="AB1915" s="65">
        <v>45870</v>
      </c>
      <c r="AC1915" s="66" t="str">
        <f t="shared" si="28"/>
        <v>Overdue</v>
      </c>
      <c r="AJ1915" s="11" t="s">
        <v>517</v>
      </c>
      <c r="AK1915" s="8">
        <v>443113.44000000006</v>
      </c>
      <c r="AO1915" s="13">
        <f>(Cleaned_Data!S1915)-((Cleaned_Data!S1915)*10%)</f>
        <v>164.7</v>
      </c>
      <c r="AP1915" s="13" t="str">
        <v>Safe</v>
      </c>
    </row>
    <row r="1916" spans="8:42" x14ac:dyDescent="0.3">
      <c r="H1916" s="13" t="s">
        <v>7480</v>
      </c>
      <c r="I1916" s="13" t="str">
        <v>Low Stock</v>
      </c>
      <c r="J1916" s="43"/>
      <c r="AB1916" s="65">
        <v>45913</v>
      </c>
      <c r="AC1916" s="66" t="str">
        <f t="shared" si="28"/>
        <v>OnTime</v>
      </c>
      <c r="AJ1916" s="11" t="s">
        <v>6707</v>
      </c>
      <c r="AK1916" s="8">
        <v>443087.52999999997</v>
      </c>
      <c r="AO1916" s="13">
        <f>(Cleaned_Data!S1916)-((Cleaned_Data!S1916)*10%)</f>
        <v>10.8</v>
      </c>
      <c r="AP1916" s="13" t="str">
        <v>Risk</v>
      </c>
    </row>
    <row r="1917" spans="8:42" x14ac:dyDescent="0.3">
      <c r="H1917" s="13" t="s">
        <v>3810</v>
      </c>
      <c r="I1917" s="13" t="str">
        <v>In Stock</v>
      </c>
      <c r="J1917" s="43"/>
      <c r="AB1917" s="65">
        <v>45918</v>
      </c>
      <c r="AC1917" s="66" t="str">
        <f t="shared" si="28"/>
        <v>OnTime</v>
      </c>
      <c r="AJ1917" s="11" t="s">
        <v>7024</v>
      </c>
      <c r="AK1917" s="8">
        <v>441683.55</v>
      </c>
      <c r="AO1917" s="13">
        <f>(Cleaned_Data!S1917)-((Cleaned_Data!S1917)*10%)</f>
        <v>133.19999999999999</v>
      </c>
      <c r="AP1917" s="13" t="str">
        <v>Safe</v>
      </c>
    </row>
    <row r="1918" spans="8:42" x14ac:dyDescent="0.3">
      <c r="H1918" s="13" t="s">
        <v>1797</v>
      </c>
      <c r="I1918" s="13" t="str">
        <v>In Stock</v>
      </c>
      <c r="J1918" s="43"/>
      <c r="AB1918" s="65">
        <v>45868</v>
      </c>
      <c r="AC1918" s="66" t="str">
        <f t="shared" si="28"/>
        <v>Overdue</v>
      </c>
      <c r="AJ1918" s="11" t="s">
        <v>4285</v>
      </c>
      <c r="AK1918" s="8">
        <v>441486.36000000004</v>
      </c>
      <c r="AO1918" s="13">
        <f>(Cleaned_Data!S1918)-((Cleaned_Data!S1918)*10%)</f>
        <v>60.3</v>
      </c>
      <c r="AP1918" s="13" t="str">
        <v>Risk</v>
      </c>
    </row>
    <row r="1919" spans="8:42" x14ac:dyDescent="0.3">
      <c r="H1919" s="13" t="s">
        <v>2144</v>
      </c>
      <c r="I1919" s="13" t="str">
        <v>Low Stock</v>
      </c>
      <c r="J1919" s="43"/>
      <c r="AB1919" s="65">
        <v>45857</v>
      </c>
      <c r="AC1919" s="66" t="str">
        <f t="shared" si="28"/>
        <v>Overdue</v>
      </c>
      <c r="AJ1919" s="11" t="s">
        <v>7319</v>
      </c>
      <c r="AK1919" s="8">
        <v>441119.67000000004</v>
      </c>
      <c r="AO1919" s="13">
        <f>(Cleaned_Data!S1919)-((Cleaned_Data!S1919)*10%)</f>
        <v>0</v>
      </c>
      <c r="AP1919" s="13" t="str">
        <v>Risk</v>
      </c>
    </row>
    <row r="1920" spans="8:42" x14ac:dyDescent="0.3">
      <c r="H1920" s="13" t="s">
        <v>3815</v>
      </c>
      <c r="I1920" s="13" t="str">
        <v>In Stock</v>
      </c>
      <c r="J1920" s="43"/>
      <c r="AB1920" s="65">
        <v>45905</v>
      </c>
      <c r="AC1920" s="66" t="str">
        <f t="shared" si="28"/>
        <v>OnTime</v>
      </c>
      <c r="AJ1920" s="11" t="s">
        <v>5098</v>
      </c>
      <c r="AK1920" s="8">
        <v>440774.86</v>
      </c>
      <c r="AO1920" s="13">
        <f>(Cleaned_Data!S1920)-((Cleaned_Data!S1920)*10%)</f>
        <v>177.3</v>
      </c>
      <c r="AP1920" s="13" t="str">
        <v>Safe</v>
      </c>
    </row>
    <row r="1921" spans="8:42" x14ac:dyDescent="0.3">
      <c r="H1921" s="13" t="s">
        <v>1519</v>
      </c>
      <c r="I1921" s="13" t="str">
        <v>Low Stock</v>
      </c>
      <c r="J1921" s="43"/>
      <c r="AB1921" s="65">
        <v>45870</v>
      </c>
      <c r="AC1921" s="66" t="str">
        <f t="shared" si="28"/>
        <v>Overdue</v>
      </c>
      <c r="AJ1921" s="11" t="s">
        <v>171</v>
      </c>
      <c r="AK1921" s="8">
        <v>439523.78</v>
      </c>
      <c r="AO1921" s="13">
        <f>(Cleaned_Data!S1921)-((Cleaned_Data!S1921)*10%)</f>
        <v>0</v>
      </c>
      <c r="AP1921" s="13" t="str">
        <v>Risk</v>
      </c>
    </row>
    <row r="1922" spans="8:42" x14ac:dyDescent="0.3">
      <c r="H1922" s="13" t="s">
        <v>3820</v>
      </c>
      <c r="I1922" s="13" t="str">
        <v>Low Stock</v>
      </c>
      <c r="J1922" s="43"/>
      <c r="AB1922" s="65">
        <v>45874</v>
      </c>
      <c r="AC1922" s="66" t="str">
        <f t="shared" si="28"/>
        <v>Overdue</v>
      </c>
      <c r="AJ1922" s="11" t="s">
        <v>3005</v>
      </c>
      <c r="AK1922" s="8">
        <v>439088</v>
      </c>
      <c r="AO1922" s="13">
        <f>(Cleaned_Data!S1922)-((Cleaned_Data!S1922)*10%)</f>
        <v>12.6</v>
      </c>
      <c r="AP1922" s="13" t="str">
        <v>Risk</v>
      </c>
    </row>
    <row r="1923" spans="8:42" x14ac:dyDescent="0.3">
      <c r="H1923" s="13" t="s">
        <v>3822</v>
      </c>
      <c r="I1923" s="13" t="str">
        <v>Low Stock</v>
      </c>
      <c r="J1923" s="43"/>
      <c r="AB1923" s="65">
        <v>45903</v>
      </c>
      <c r="AC1923" s="66" t="str">
        <f t="shared" ref="AC1923:AC1986" si="29">IF(AB1923="","No Date", IF(AB1923&lt;$AC$1,"Overdue","OnTime"))</f>
        <v>OnTime</v>
      </c>
      <c r="AJ1923" s="11" t="s">
        <v>7029</v>
      </c>
      <c r="AK1923" s="8">
        <v>438433.58999999997</v>
      </c>
      <c r="AO1923" s="13">
        <f>(Cleaned_Data!S1923)-((Cleaned_Data!S1923)*10%)</f>
        <v>0</v>
      </c>
      <c r="AP1923" s="13" t="str">
        <v>Risk</v>
      </c>
    </row>
    <row r="1924" spans="8:42" x14ac:dyDescent="0.3">
      <c r="H1924" s="13" t="s">
        <v>6374</v>
      </c>
      <c r="I1924" s="13" t="str">
        <v>Low Stock</v>
      </c>
      <c r="J1924" s="43"/>
      <c r="AB1924" s="65">
        <v>45858</v>
      </c>
      <c r="AC1924" s="66" t="str">
        <f t="shared" si="29"/>
        <v>Overdue</v>
      </c>
      <c r="AJ1924" s="11" t="s">
        <v>1661</v>
      </c>
      <c r="AK1924" s="8">
        <v>437567.64</v>
      </c>
      <c r="AO1924" s="13">
        <f>(Cleaned_Data!S1924)-((Cleaned_Data!S1924)*10%)</f>
        <v>3.6</v>
      </c>
      <c r="AP1924" s="13" t="str">
        <v>Risk</v>
      </c>
    </row>
    <row r="1925" spans="8:42" x14ac:dyDescent="0.3">
      <c r="H1925" s="13" t="s">
        <v>136</v>
      </c>
      <c r="I1925" s="13" t="str">
        <v>Low Stock</v>
      </c>
      <c r="J1925" s="43"/>
      <c r="AB1925" s="65">
        <v>45926</v>
      </c>
      <c r="AC1925" s="66" t="str">
        <f t="shared" si="29"/>
        <v>OnTime</v>
      </c>
      <c r="AJ1925" s="11" t="s">
        <v>6816</v>
      </c>
      <c r="AK1925" s="8">
        <v>436913.35</v>
      </c>
      <c r="AO1925" s="13">
        <f>(Cleaned_Data!S1925)-((Cleaned_Data!S1925)*10%)</f>
        <v>19.8</v>
      </c>
      <c r="AP1925" s="13" t="str">
        <v>Risk</v>
      </c>
    </row>
    <row r="1926" spans="8:42" x14ac:dyDescent="0.3">
      <c r="H1926" s="13" t="s">
        <v>3827</v>
      </c>
      <c r="I1926" s="13" t="str">
        <v>In Stock</v>
      </c>
      <c r="J1926" s="43"/>
      <c r="AB1926" s="65">
        <v>45860</v>
      </c>
      <c r="AC1926" s="66" t="str">
        <f t="shared" si="29"/>
        <v>Overdue</v>
      </c>
      <c r="AJ1926" s="11" t="s">
        <v>5236</v>
      </c>
      <c r="AK1926" s="8">
        <v>436847.50000000006</v>
      </c>
      <c r="AO1926" s="13">
        <f>(Cleaned_Data!S1926)-((Cleaned_Data!S1926)*10%)</f>
        <v>151.19999999999999</v>
      </c>
      <c r="AP1926" s="13" t="str">
        <v>Safe</v>
      </c>
    </row>
    <row r="1927" spans="8:42" x14ac:dyDescent="0.3">
      <c r="H1927" s="13" t="s">
        <v>3829</v>
      </c>
      <c r="I1927" s="13" t="str">
        <v>In Stock</v>
      </c>
      <c r="J1927" s="43"/>
      <c r="AB1927" s="65">
        <v>45919</v>
      </c>
      <c r="AC1927" s="66" t="str">
        <f t="shared" si="29"/>
        <v>OnTime</v>
      </c>
      <c r="AJ1927" s="11" t="s">
        <v>7282</v>
      </c>
      <c r="AK1927" s="8">
        <v>434927.47</v>
      </c>
      <c r="AO1927" s="13">
        <f>(Cleaned_Data!S1927)-((Cleaned_Data!S1927)*10%)</f>
        <v>63</v>
      </c>
      <c r="AP1927" s="13" t="str">
        <v>Risk</v>
      </c>
    </row>
    <row r="1928" spans="8:42" x14ac:dyDescent="0.3">
      <c r="H1928" s="13" t="s">
        <v>3057</v>
      </c>
      <c r="I1928" s="13" t="str">
        <v>In Stock</v>
      </c>
      <c r="J1928" s="43"/>
      <c r="AB1928" s="65">
        <v>45921</v>
      </c>
      <c r="AC1928" s="66" t="str">
        <f t="shared" si="29"/>
        <v>OnTime</v>
      </c>
      <c r="AJ1928" s="11" t="s">
        <v>7593</v>
      </c>
      <c r="AK1928" s="8">
        <v>433332.89999999997</v>
      </c>
      <c r="AO1928" s="13">
        <f>(Cleaned_Data!S1928)-((Cleaned_Data!S1928)*10%)</f>
        <v>110.7</v>
      </c>
      <c r="AP1928" s="13" t="str">
        <v>Safe</v>
      </c>
    </row>
    <row r="1929" spans="8:42" x14ac:dyDescent="0.3">
      <c r="H1929" s="13" t="s">
        <v>3833</v>
      </c>
      <c r="I1929" s="13" t="str">
        <v>Low Stock</v>
      </c>
      <c r="J1929" s="43"/>
      <c r="AB1929" s="65">
        <v>45890</v>
      </c>
      <c r="AC1929" s="66" t="str">
        <f t="shared" si="29"/>
        <v>Overdue</v>
      </c>
      <c r="AJ1929" s="11" t="s">
        <v>6179</v>
      </c>
      <c r="AK1929" s="8">
        <v>430520.06</v>
      </c>
      <c r="AO1929" s="13">
        <f>(Cleaned_Data!S1929)-((Cleaned_Data!S1929)*10%)</f>
        <v>64.8</v>
      </c>
      <c r="AP1929" s="13" t="str">
        <v>Risk</v>
      </c>
    </row>
    <row r="1930" spans="8:42" x14ac:dyDescent="0.3">
      <c r="H1930" s="13" t="s">
        <v>7593</v>
      </c>
      <c r="I1930" s="13" t="str">
        <v>In Stock</v>
      </c>
      <c r="J1930" s="43"/>
      <c r="AB1930" s="65">
        <v>45878</v>
      </c>
      <c r="AC1930" s="66" t="str">
        <f t="shared" si="29"/>
        <v>Overdue</v>
      </c>
      <c r="AJ1930" s="11" t="s">
        <v>1149</v>
      </c>
      <c r="AK1930" s="8">
        <v>429453.65</v>
      </c>
      <c r="AO1930" s="13">
        <f>(Cleaned_Data!S1930)-((Cleaned_Data!S1930)*10%)</f>
        <v>117</v>
      </c>
      <c r="AP1930" s="13" t="str">
        <v>Safe</v>
      </c>
    </row>
    <row r="1931" spans="8:42" x14ac:dyDescent="0.3">
      <c r="H1931" s="13" t="s">
        <v>3837</v>
      </c>
      <c r="I1931" s="13" t="str">
        <v>Low Stock</v>
      </c>
      <c r="J1931" s="43"/>
      <c r="AB1931" s="65">
        <v>45891</v>
      </c>
      <c r="AC1931" s="66" t="str">
        <f t="shared" si="29"/>
        <v>Overdue</v>
      </c>
      <c r="AJ1931" s="11" t="s">
        <v>4993</v>
      </c>
      <c r="AK1931" s="8">
        <v>429070.77</v>
      </c>
      <c r="AO1931" s="13">
        <f>(Cleaned_Data!S1931)-((Cleaned_Data!S1931)*10%)</f>
        <v>0.9</v>
      </c>
      <c r="AP1931" s="13" t="str">
        <v>Risk</v>
      </c>
    </row>
    <row r="1932" spans="8:42" x14ac:dyDescent="0.3">
      <c r="H1932" s="13" t="s">
        <v>3184</v>
      </c>
      <c r="I1932" s="13" t="str">
        <v>In Stock</v>
      </c>
      <c r="J1932" s="43"/>
      <c r="AB1932" s="65">
        <v>45916</v>
      </c>
      <c r="AC1932" s="66" t="str">
        <f t="shared" si="29"/>
        <v>OnTime</v>
      </c>
      <c r="AJ1932" s="11" t="s">
        <v>6265</v>
      </c>
      <c r="AK1932" s="8">
        <v>428691.55</v>
      </c>
      <c r="AO1932" s="13">
        <f>(Cleaned_Data!S1932)-((Cleaned_Data!S1932)*10%)</f>
        <v>89.1</v>
      </c>
      <c r="AP1932" s="13" t="str">
        <v>Safe</v>
      </c>
    </row>
    <row r="1933" spans="8:42" x14ac:dyDescent="0.3">
      <c r="H1933" s="13" t="s">
        <v>3840</v>
      </c>
      <c r="I1933" s="13" t="str">
        <v>In Stock</v>
      </c>
      <c r="J1933" s="43"/>
      <c r="AB1933" s="65">
        <v>45911</v>
      </c>
      <c r="AC1933" s="66" t="str">
        <f t="shared" si="29"/>
        <v>OnTime</v>
      </c>
      <c r="AJ1933" s="11" t="s">
        <v>7509</v>
      </c>
      <c r="AK1933" s="8">
        <v>426739.50000000006</v>
      </c>
      <c r="AO1933" s="13">
        <f>(Cleaned_Data!S1933)-((Cleaned_Data!S1933)*10%)</f>
        <v>149.4</v>
      </c>
      <c r="AP1933" s="13" t="str">
        <v>Safe</v>
      </c>
    </row>
    <row r="1934" spans="8:42" x14ac:dyDescent="0.3">
      <c r="H1934" s="13" t="s">
        <v>3842</v>
      </c>
      <c r="I1934" s="13" t="str">
        <v>In Stock</v>
      </c>
      <c r="J1934" s="43"/>
      <c r="AB1934" s="65">
        <v>45858</v>
      </c>
      <c r="AC1934" s="66" t="str">
        <f t="shared" si="29"/>
        <v>Overdue</v>
      </c>
      <c r="AJ1934" s="11" t="s">
        <v>1513</v>
      </c>
      <c r="AK1934" s="8">
        <v>426690</v>
      </c>
      <c r="AO1934" s="13">
        <f>(Cleaned_Data!S1934)-((Cleaned_Data!S1934)*10%)</f>
        <v>107.1</v>
      </c>
      <c r="AP1934" s="13" t="str">
        <v>Safe</v>
      </c>
    </row>
    <row r="1935" spans="8:42" x14ac:dyDescent="0.3">
      <c r="H1935" s="13" t="s">
        <v>3844</v>
      </c>
      <c r="I1935" s="13" t="str">
        <v>Low Stock</v>
      </c>
      <c r="J1935" s="43"/>
      <c r="AB1935" s="65">
        <v>45864</v>
      </c>
      <c r="AC1935" s="66" t="str">
        <f t="shared" si="29"/>
        <v>Overdue</v>
      </c>
      <c r="AJ1935" s="11" t="s">
        <v>2319</v>
      </c>
      <c r="AK1935" s="8">
        <v>426172.14999999997</v>
      </c>
      <c r="AO1935" s="13">
        <f>(Cleaned_Data!S1935)-((Cleaned_Data!S1935)*10%)</f>
        <v>65.7</v>
      </c>
      <c r="AP1935" s="13" t="str">
        <v>Risk</v>
      </c>
    </row>
    <row r="1936" spans="8:42" x14ac:dyDescent="0.3">
      <c r="H1936" s="13" t="s">
        <v>3846</v>
      </c>
      <c r="I1936" s="13" t="str">
        <v>In Stock</v>
      </c>
      <c r="J1936" s="43"/>
      <c r="AB1936" s="65">
        <v>45871</v>
      </c>
      <c r="AC1936" s="66" t="str">
        <f t="shared" si="29"/>
        <v>Overdue</v>
      </c>
      <c r="AJ1936" s="11" t="s">
        <v>5509</v>
      </c>
      <c r="AK1936" s="8">
        <v>424528.52999999997</v>
      </c>
      <c r="AO1936" s="13">
        <f>(Cleaned_Data!S1936)-((Cleaned_Data!S1936)*10%)</f>
        <v>49.5</v>
      </c>
      <c r="AP1936" s="13" t="str">
        <v>Safe</v>
      </c>
    </row>
    <row r="1937" spans="8:42" x14ac:dyDescent="0.3">
      <c r="H1937" s="13" t="s">
        <v>3848</v>
      </c>
      <c r="I1937" s="13" t="str">
        <v>In Stock</v>
      </c>
      <c r="J1937" s="43"/>
      <c r="AB1937" s="65">
        <v>45868</v>
      </c>
      <c r="AC1937" s="66" t="str">
        <f t="shared" si="29"/>
        <v>Overdue</v>
      </c>
      <c r="AJ1937" s="11" t="s">
        <v>2558</v>
      </c>
      <c r="AK1937" s="8">
        <v>421944.38</v>
      </c>
      <c r="AO1937" s="13">
        <f>(Cleaned_Data!S1937)-((Cleaned_Data!S1937)*10%)</f>
        <v>62.1</v>
      </c>
      <c r="AP1937" s="13" t="str">
        <v>Safe</v>
      </c>
    </row>
    <row r="1938" spans="8:42" x14ac:dyDescent="0.3">
      <c r="H1938" s="13" t="s">
        <v>3850</v>
      </c>
      <c r="I1938" s="13" t="str">
        <v>In Stock</v>
      </c>
      <c r="J1938" s="43"/>
      <c r="AB1938" s="65">
        <v>45893</v>
      </c>
      <c r="AC1938" s="66" t="str">
        <f t="shared" si="29"/>
        <v>Overdue</v>
      </c>
      <c r="AJ1938" s="11" t="s">
        <v>7258</v>
      </c>
      <c r="AK1938" s="8">
        <v>421592.39999999997</v>
      </c>
      <c r="AO1938" s="13">
        <f>(Cleaned_Data!S1938)-((Cleaned_Data!S1938)*10%)</f>
        <v>49.5</v>
      </c>
      <c r="AP1938" s="13" t="str">
        <v>Risk</v>
      </c>
    </row>
    <row r="1939" spans="8:42" x14ac:dyDescent="0.3">
      <c r="H1939" s="13" t="s">
        <v>2336</v>
      </c>
      <c r="I1939" s="13" t="str">
        <v>Low Stock</v>
      </c>
      <c r="J1939" s="43"/>
      <c r="AB1939" s="65">
        <v>45929</v>
      </c>
      <c r="AC1939" s="66" t="str">
        <f t="shared" si="29"/>
        <v>OnTime</v>
      </c>
      <c r="AJ1939" s="11" t="s">
        <v>3622</v>
      </c>
      <c r="AK1939" s="8">
        <v>420468.10000000003</v>
      </c>
      <c r="AO1939" s="13">
        <f>(Cleaned_Data!S1939)-((Cleaned_Data!S1939)*10%)</f>
        <v>31.5</v>
      </c>
      <c r="AP1939" s="13" t="str">
        <v>Risk</v>
      </c>
    </row>
    <row r="1940" spans="8:42" x14ac:dyDescent="0.3">
      <c r="H1940" s="13" t="s">
        <v>5277</v>
      </c>
      <c r="I1940" s="13" t="str">
        <v>In Stock</v>
      </c>
      <c r="J1940" s="43"/>
      <c r="AB1940" s="65">
        <v>45929</v>
      </c>
      <c r="AC1940" s="66" t="str">
        <f t="shared" si="29"/>
        <v>OnTime</v>
      </c>
      <c r="AJ1940" s="11" t="s">
        <v>6895</v>
      </c>
      <c r="AK1940" s="8">
        <v>420462.3</v>
      </c>
      <c r="AO1940" s="13">
        <f>(Cleaned_Data!S1940)-((Cleaned_Data!S1940)*10%)</f>
        <v>53.1</v>
      </c>
      <c r="AP1940" s="13" t="str">
        <v>Safe</v>
      </c>
    </row>
    <row r="1941" spans="8:42" x14ac:dyDescent="0.3">
      <c r="H1941" s="13" t="s">
        <v>3857</v>
      </c>
      <c r="I1941" s="13" t="str">
        <v>Low Stock</v>
      </c>
      <c r="J1941" s="43"/>
      <c r="AB1941" s="65">
        <v>45912</v>
      </c>
      <c r="AC1941" s="66" t="str">
        <f t="shared" si="29"/>
        <v>OnTime</v>
      </c>
      <c r="AJ1941" s="11" t="s">
        <v>645</v>
      </c>
      <c r="AK1941" s="8">
        <v>419332.91</v>
      </c>
      <c r="AO1941" s="13">
        <f>(Cleaned_Data!S1941)-((Cleaned_Data!S1941)*10%)</f>
        <v>21.6</v>
      </c>
      <c r="AP1941" s="13" t="str">
        <v>Risk</v>
      </c>
    </row>
    <row r="1942" spans="8:42" x14ac:dyDescent="0.3">
      <c r="H1942" s="13" t="s">
        <v>3761</v>
      </c>
      <c r="I1942" s="13" t="str">
        <v>In Stock</v>
      </c>
      <c r="J1942" s="43"/>
      <c r="AB1942" s="65">
        <v>45852</v>
      </c>
      <c r="AC1942" s="66" t="str">
        <f t="shared" si="29"/>
        <v>Overdue</v>
      </c>
      <c r="AJ1942" s="11" t="s">
        <v>3774</v>
      </c>
      <c r="AK1942" s="8">
        <v>418994.73</v>
      </c>
      <c r="AO1942" s="13">
        <f>(Cleaned_Data!S1942)-((Cleaned_Data!S1942)*10%)</f>
        <v>141.30000000000001</v>
      </c>
      <c r="AP1942" s="13" t="str">
        <v>Safe</v>
      </c>
    </row>
    <row r="1943" spans="8:42" x14ac:dyDescent="0.3">
      <c r="H1943" s="13" t="s">
        <v>2019</v>
      </c>
      <c r="I1943" s="13" t="str">
        <v>In Stock</v>
      </c>
      <c r="J1943" s="43"/>
      <c r="AB1943" s="65">
        <v>45876</v>
      </c>
      <c r="AC1943" s="66" t="str">
        <f t="shared" si="29"/>
        <v>Overdue</v>
      </c>
      <c r="AJ1943" s="11" t="s">
        <v>422</v>
      </c>
      <c r="AK1943" s="8">
        <v>418631.39999999997</v>
      </c>
      <c r="AO1943" s="13">
        <f>(Cleaned_Data!S1943)-((Cleaned_Data!S1943)*10%)</f>
        <v>156.6</v>
      </c>
      <c r="AP1943" s="13" t="str">
        <v>Safe</v>
      </c>
    </row>
    <row r="1944" spans="8:42" x14ac:dyDescent="0.3">
      <c r="H1944" s="13" t="s">
        <v>3861</v>
      </c>
      <c r="I1944" s="13" t="str">
        <v>In Stock</v>
      </c>
      <c r="J1944" s="43"/>
      <c r="AB1944" s="65">
        <v>45902</v>
      </c>
      <c r="AC1944" s="66" t="str">
        <f t="shared" si="29"/>
        <v>OnTime</v>
      </c>
      <c r="AJ1944" s="11" t="s">
        <v>7138</v>
      </c>
      <c r="AK1944" s="8">
        <v>418161</v>
      </c>
      <c r="AO1944" s="13">
        <f>(Cleaned_Data!S1944)-((Cleaned_Data!S1944)*10%)</f>
        <v>119.7</v>
      </c>
      <c r="AP1944" s="13" t="str">
        <v>Safe</v>
      </c>
    </row>
    <row r="1945" spans="8:42" x14ac:dyDescent="0.3">
      <c r="H1945" s="13" t="s">
        <v>3867</v>
      </c>
      <c r="I1945" s="13" t="str">
        <v>Low Stock</v>
      </c>
      <c r="J1945" s="43"/>
      <c r="AB1945" s="65">
        <v>45872</v>
      </c>
      <c r="AC1945" s="66" t="str">
        <f t="shared" si="29"/>
        <v>Overdue</v>
      </c>
      <c r="AJ1945" s="11" t="s">
        <v>5865</v>
      </c>
      <c r="AK1945" s="8">
        <v>417430.19999999995</v>
      </c>
      <c r="AO1945" s="13">
        <f>(Cleaned_Data!S1945)-((Cleaned_Data!S1945)*10%)</f>
        <v>0</v>
      </c>
      <c r="AP1945" s="13" t="str">
        <v>Risk</v>
      </c>
    </row>
    <row r="1946" spans="8:42" x14ac:dyDescent="0.3">
      <c r="H1946" s="13" t="s">
        <v>3869</v>
      </c>
      <c r="I1946" s="13" t="str">
        <v>In Stock</v>
      </c>
      <c r="J1946" s="43"/>
      <c r="AB1946" s="65">
        <v>45853</v>
      </c>
      <c r="AC1946" s="66" t="str">
        <f t="shared" si="29"/>
        <v>Overdue</v>
      </c>
      <c r="AJ1946" s="11" t="s">
        <v>7212</v>
      </c>
      <c r="AK1946" s="8">
        <v>417363.88</v>
      </c>
      <c r="AO1946" s="13">
        <f>(Cleaned_Data!S1946)-((Cleaned_Data!S1946)*10%)</f>
        <v>152.1</v>
      </c>
      <c r="AP1946" s="13" t="str">
        <v>Safe</v>
      </c>
    </row>
    <row r="1947" spans="8:42" x14ac:dyDescent="0.3">
      <c r="H1947" s="13" t="s">
        <v>6204</v>
      </c>
      <c r="I1947" s="13" t="str">
        <v>In Stock</v>
      </c>
      <c r="J1947" s="43"/>
      <c r="AB1947" s="65">
        <v>45942</v>
      </c>
      <c r="AC1947" s="66" t="str">
        <f t="shared" si="29"/>
        <v>OnTime</v>
      </c>
      <c r="AJ1947" s="11" t="s">
        <v>2302</v>
      </c>
      <c r="AK1947" s="8">
        <v>415070.74000000005</v>
      </c>
      <c r="AO1947" s="13">
        <f>(Cleaned_Data!S1947)-((Cleaned_Data!S1947)*10%)</f>
        <v>132.30000000000001</v>
      </c>
      <c r="AP1947" s="13" t="str">
        <v>Safe</v>
      </c>
    </row>
    <row r="1948" spans="8:42" x14ac:dyDescent="0.3">
      <c r="H1948" s="13" t="s">
        <v>2350</v>
      </c>
      <c r="I1948" s="13" t="str">
        <v>Low Stock</v>
      </c>
      <c r="J1948" s="43"/>
      <c r="AB1948" s="65">
        <v>45872</v>
      </c>
      <c r="AC1948" s="66" t="str">
        <f t="shared" si="29"/>
        <v>Overdue</v>
      </c>
      <c r="AJ1948" s="11" t="s">
        <v>5522</v>
      </c>
      <c r="AK1948" s="8">
        <v>414468</v>
      </c>
      <c r="AO1948" s="13">
        <f>(Cleaned_Data!S1948)-((Cleaned_Data!S1948)*10%)</f>
        <v>0</v>
      </c>
      <c r="AP1948" s="13" t="str">
        <v>Risk</v>
      </c>
    </row>
    <row r="1949" spans="8:42" x14ac:dyDescent="0.3">
      <c r="H1949" s="13" t="s">
        <v>3874</v>
      </c>
      <c r="I1949" s="13" t="str">
        <v>In Stock</v>
      </c>
      <c r="J1949" s="43"/>
      <c r="AB1949" s="65">
        <v>45908</v>
      </c>
      <c r="AC1949" s="66" t="str">
        <f t="shared" si="29"/>
        <v>OnTime</v>
      </c>
      <c r="AJ1949" s="11" t="s">
        <v>6492</v>
      </c>
      <c r="AK1949" s="8">
        <v>413841.77999999997</v>
      </c>
      <c r="AO1949" s="13">
        <f>(Cleaned_Data!S1949)-((Cleaned_Data!S1949)*10%)</f>
        <v>129.6</v>
      </c>
      <c r="AP1949" s="13" t="str">
        <v>Safe</v>
      </c>
    </row>
    <row r="1950" spans="8:42" x14ac:dyDescent="0.3">
      <c r="H1950" s="13" t="s">
        <v>3876</v>
      </c>
      <c r="I1950" s="13" t="str">
        <v>In Stock</v>
      </c>
      <c r="J1950" s="43"/>
      <c r="AB1950" s="65">
        <v>45931</v>
      </c>
      <c r="AC1950" s="66" t="str">
        <f t="shared" si="29"/>
        <v>OnTime</v>
      </c>
      <c r="AJ1950" s="11" t="s">
        <v>2196</v>
      </c>
      <c r="AK1950" s="8">
        <v>413304.61</v>
      </c>
      <c r="AO1950" s="13">
        <f>(Cleaned_Data!S1950)-((Cleaned_Data!S1950)*10%)</f>
        <v>166.5</v>
      </c>
      <c r="AP1950" s="13" t="str">
        <v>Safe</v>
      </c>
    </row>
    <row r="1951" spans="8:42" x14ac:dyDescent="0.3">
      <c r="H1951" s="13" t="s">
        <v>3878</v>
      </c>
      <c r="I1951" s="13" t="str">
        <v>In Stock</v>
      </c>
      <c r="J1951" s="43"/>
      <c r="AB1951" s="65">
        <v>45917</v>
      </c>
      <c r="AC1951" s="66" t="str">
        <f t="shared" si="29"/>
        <v>OnTime</v>
      </c>
      <c r="AJ1951" s="11" t="s">
        <v>2272</v>
      </c>
      <c r="AK1951" s="8">
        <v>411359.48</v>
      </c>
      <c r="AO1951" s="13">
        <f>(Cleaned_Data!S1951)-((Cleaned_Data!S1951)*10%)</f>
        <v>142.19999999999999</v>
      </c>
      <c r="AP1951" s="13" t="str">
        <v>Safe</v>
      </c>
    </row>
    <row r="1952" spans="8:42" x14ac:dyDescent="0.3">
      <c r="H1952" s="13" t="s">
        <v>3881</v>
      </c>
      <c r="I1952" s="13" t="str">
        <v>In Stock</v>
      </c>
      <c r="J1952" s="43"/>
      <c r="AB1952" s="65">
        <v>45940</v>
      </c>
      <c r="AC1952" s="66" t="str">
        <f t="shared" si="29"/>
        <v>OnTime</v>
      </c>
      <c r="AJ1952" s="11" t="s">
        <v>5837</v>
      </c>
      <c r="AK1952" s="8">
        <v>411049.46</v>
      </c>
      <c r="AO1952" s="13">
        <f>(Cleaned_Data!S1952)-((Cleaned_Data!S1952)*10%)</f>
        <v>106.2</v>
      </c>
      <c r="AP1952" s="13" t="str">
        <v>Safe</v>
      </c>
    </row>
    <row r="1953" spans="8:42" x14ac:dyDescent="0.3">
      <c r="H1953" s="13" t="s">
        <v>3884</v>
      </c>
      <c r="I1953" s="13" t="str">
        <v>In Stock</v>
      </c>
      <c r="J1953" s="43"/>
      <c r="AB1953" s="65">
        <v>45881</v>
      </c>
      <c r="AC1953" s="66" t="str">
        <f t="shared" si="29"/>
        <v>Overdue</v>
      </c>
      <c r="AJ1953" s="11" t="s">
        <v>1428</v>
      </c>
      <c r="AK1953" s="8">
        <v>410676.13999999996</v>
      </c>
      <c r="AO1953" s="13">
        <f>(Cleaned_Data!S1953)-((Cleaned_Data!S1953)*10%)</f>
        <v>102.6</v>
      </c>
      <c r="AP1953" s="13" t="str">
        <v>Safe</v>
      </c>
    </row>
    <row r="1954" spans="8:42" x14ac:dyDescent="0.3">
      <c r="H1954" s="13" t="s">
        <v>687</v>
      </c>
      <c r="I1954" s="13" t="str">
        <v>In Stock</v>
      </c>
      <c r="J1954" s="43"/>
      <c r="AB1954" s="65">
        <v>45860</v>
      </c>
      <c r="AC1954" s="66" t="str">
        <f t="shared" si="29"/>
        <v>Overdue</v>
      </c>
      <c r="AJ1954" s="11" t="s">
        <v>4485</v>
      </c>
      <c r="AK1954" s="8">
        <v>409689.49</v>
      </c>
      <c r="AO1954" s="13">
        <f>(Cleaned_Data!S1954)-((Cleaned_Data!S1954)*10%)</f>
        <v>117.9</v>
      </c>
      <c r="AP1954" s="13" t="str">
        <v>Safe</v>
      </c>
    </row>
    <row r="1955" spans="8:42" x14ac:dyDescent="0.3">
      <c r="H1955" s="13" t="s">
        <v>2107</v>
      </c>
      <c r="I1955" s="13" t="str">
        <v>In Stock</v>
      </c>
      <c r="J1955" s="43"/>
      <c r="AB1955" s="65">
        <v>45919</v>
      </c>
      <c r="AC1955" s="66" t="str">
        <f t="shared" si="29"/>
        <v>OnTime</v>
      </c>
      <c r="AJ1955" s="11" t="s">
        <v>1620</v>
      </c>
      <c r="AK1955" s="8">
        <v>407048.85000000003</v>
      </c>
      <c r="AO1955" s="13">
        <f>(Cleaned_Data!S1955)-((Cleaned_Data!S1955)*10%)</f>
        <v>131.4</v>
      </c>
      <c r="AP1955" s="13" t="str">
        <v>Safe</v>
      </c>
    </row>
    <row r="1956" spans="8:42" x14ac:dyDescent="0.3">
      <c r="H1956" s="13" t="s">
        <v>3888</v>
      </c>
      <c r="I1956" s="13" t="str">
        <v>Low Stock</v>
      </c>
      <c r="J1956" s="43"/>
      <c r="AB1956" s="65">
        <v>45913</v>
      </c>
      <c r="AC1956" s="66" t="str">
        <f t="shared" si="29"/>
        <v>OnTime</v>
      </c>
      <c r="AJ1956" s="11" t="s">
        <v>2699</v>
      </c>
      <c r="AK1956" s="8">
        <v>406961.73</v>
      </c>
      <c r="AO1956" s="13">
        <f>(Cleaned_Data!S1956)-((Cleaned_Data!S1956)*10%)</f>
        <v>51.3</v>
      </c>
      <c r="AP1956" s="13" t="str">
        <v>Risk</v>
      </c>
    </row>
    <row r="1957" spans="8:42" x14ac:dyDescent="0.3">
      <c r="H1957" s="13" t="s">
        <v>970</v>
      </c>
      <c r="I1957" s="13" t="str">
        <v>In Stock</v>
      </c>
      <c r="J1957" s="43"/>
      <c r="AB1957" s="65">
        <v>45893</v>
      </c>
      <c r="AC1957" s="66" t="str">
        <f t="shared" si="29"/>
        <v>Overdue</v>
      </c>
      <c r="AJ1957" s="11" t="s">
        <v>7231</v>
      </c>
      <c r="AK1957" s="8">
        <v>406326.19</v>
      </c>
      <c r="AO1957" s="13">
        <f>(Cleaned_Data!S1957)-((Cleaned_Data!S1957)*10%)</f>
        <v>150.30000000000001</v>
      </c>
      <c r="AP1957" s="13" t="str">
        <v>Safe</v>
      </c>
    </row>
    <row r="1958" spans="8:42" x14ac:dyDescent="0.3">
      <c r="H1958" s="13" t="s">
        <v>663</v>
      </c>
      <c r="I1958" s="13" t="str">
        <v>In Stock</v>
      </c>
      <c r="J1958" s="43"/>
      <c r="AB1958" s="65">
        <v>45941</v>
      </c>
      <c r="AC1958" s="66" t="str">
        <f t="shared" si="29"/>
        <v>OnTime</v>
      </c>
      <c r="AJ1958" s="11" t="s">
        <v>1807</v>
      </c>
      <c r="AK1958" s="8">
        <v>405643.98000000004</v>
      </c>
      <c r="AO1958" s="13">
        <f>(Cleaned_Data!S1958)-((Cleaned_Data!S1958)*10%)</f>
        <v>169.2</v>
      </c>
      <c r="AP1958" s="13" t="str">
        <v>Safe</v>
      </c>
    </row>
    <row r="1959" spans="8:42" x14ac:dyDescent="0.3">
      <c r="H1959" s="13" t="s">
        <v>3893</v>
      </c>
      <c r="I1959" s="13" t="str">
        <v>In Stock</v>
      </c>
      <c r="J1959" s="43"/>
      <c r="AB1959" s="65">
        <v>45856</v>
      </c>
      <c r="AC1959" s="66" t="str">
        <f t="shared" si="29"/>
        <v>Overdue</v>
      </c>
      <c r="AJ1959" s="11" t="s">
        <v>6171</v>
      </c>
      <c r="AK1959" s="8">
        <v>405598.83</v>
      </c>
      <c r="AO1959" s="13">
        <f>(Cleaned_Data!S1959)-((Cleaned_Data!S1959)*10%)</f>
        <v>94.5</v>
      </c>
      <c r="AP1959" s="13" t="str">
        <v>Safe</v>
      </c>
    </row>
    <row r="1960" spans="8:42" x14ac:dyDescent="0.3">
      <c r="H1960" s="13" t="s">
        <v>3895</v>
      </c>
      <c r="I1960" s="13" t="str">
        <v>Low Stock</v>
      </c>
      <c r="J1960" s="43"/>
      <c r="AB1960" s="65">
        <v>45889</v>
      </c>
      <c r="AC1960" s="66" t="str">
        <f t="shared" si="29"/>
        <v>Overdue</v>
      </c>
      <c r="AJ1960" s="11" t="s">
        <v>7344</v>
      </c>
      <c r="AK1960" s="8">
        <v>404788.39</v>
      </c>
      <c r="AO1960" s="13">
        <f>(Cleaned_Data!S1960)-((Cleaned_Data!S1960)*10%)</f>
        <v>50.4</v>
      </c>
      <c r="AP1960" s="13" t="str">
        <v>Risk</v>
      </c>
    </row>
    <row r="1961" spans="8:42" x14ac:dyDescent="0.3">
      <c r="H1961" s="13" t="s">
        <v>3897</v>
      </c>
      <c r="I1961" s="13" t="str">
        <v>Low Stock</v>
      </c>
      <c r="J1961" s="43"/>
      <c r="AB1961" s="65">
        <v>45910</v>
      </c>
      <c r="AC1961" s="66" t="str">
        <f t="shared" si="29"/>
        <v>OnTime</v>
      </c>
      <c r="AJ1961" s="11" t="s">
        <v>4813</v>
      </c>
      <c r="AK1961" s="8">
        <v>404522.56</v>
      </c>
      <c r="AO1961" s="13">
        <f>(Cleaned_Data!S1961)-((Cleaned_Data!S1961)*10%)</f>
        <v>5.4</v>
      </c>
      <c r="AP1961" s="13" t="str">
        <v>Risk</v>
      </c>
    </row>
    <row r="1962" spans="8:42" x14ac:dyDescent="0.3">
      <c r="H1962" s="13" t="s">
        <v>1635</v>
      </c>
      <c r="I1962" s="13" t="str">
        <v>In Stock</v>
      </c>
      <c r="J1962" s="43"/>
      <c r="AB1962" s="65">
        <v>45907</v>
      </c>
      <c r="AC1962" s="66" t="str">
        <f t="shared" si="29"/>
        <v>OnTime</v>
      </c>
      <c r="AJ1962" s="11" t="s">
        <v>5179</v>
      </c>
      <c r="AK1962" s="8">
        <v>404205.92</v>
      </c>
      <c r="AO1962" s="13">
        <f>(Cleaned_Data!S1962)-((Cleaned_Data!S1962)*10%)</f>
        <v>144</v>
      </c>
      <c r="AP1962" s="13" t="str">
        <v>Safe</v>
      </c>
    </row>
    <row r="1963" spans="8:42" x14ac:dyDescent="0.3">
      <c r="H1963" s="13" t="s">
        <v>3902</v>
      </c>
      <c r="I1963" s="13" t="str">
        <v>In Stock</v>
      </c>
      <c r="J1963" s="43"/>
      <c r="AB1963" s="65">
        <v>45910</v>
      </c>
      <c r="AC1963" s="66" t="str">
        <f t="shared" si="29"/>
        <v>OnTime</v>
      </c>
      <c r="AJ1963" s="11" t="s">
        <v>3517</v>
      </c>
      <c r="AK1963" s="8">
        <v>404172.93</v>
      </c>
      <c r="AO1963" s="13">
        <f>(Cleaned_Data!S1963)-((Cleaned_Data!S1963)*10%)</f>
        <v>157.5</v>
      </c>
      <c r="AP1963" s="13" t="str">
        <v>Safe</v>
      </c>
    </row>
    <row r="1964" spans="8:42" x14ac:dyDescent="0.3">
      <c r="H1964" s="13" t="s">
        <v>734</v>
      </c>
      <c r="I1964" s="13" t="str">
        <v>Low Stock</v>
      </c>
      <c r="J1964" s="43"/>
      <c r="AB1964" s="65">
        <v>45915</v>
      </c>
      <c r="AC1964" s="66" t="str">
        <f t="shared" si="29"/>
        <v>OnTime</v>
      </c>
      <c r="AJ1964" s="11" t="s">
        <v>1984</v>
      </c>
      <c r="AK1964" s="8">
        <v>403263.63</v>
      </c>
      <c r="AO1964" s="13">
        <f>(Cleaned_Data!S1964)-((Cleaned_Data!S1964)*10%)</f>
        <v>16.2</v>
      </c>
      <c r="AP1964" s="13" t="str">
        <v>Risk</v>
      </c>
    </row>
    <row r="1965" spans="8:42" x14ac:dyDescent="0.3">
      <c r="H1965" s="13" t="s">
        <v>3905</v>
      </c>
      <c r="I1965" s="13" t="str">
        <v>In Stock</v>
      </c>
      <c r="J1965" s="43"/>
      <c r="AB1965" s="65">
        <v>45852</v>
      </c>
      <c r="AC1965" s="66" t="str">
        <f t="shared" si="29"/>
        <v>Overdue</v>
      </c>
      <c r="AJ1965" s="11" t="s">
        <v>6314</v>
      </c>
      <c r="AK1965" s="8">
        <v>400867.5</v>
      </c>
      <c r="AO1965" s="13">
        <f>(Cleaned_Data!S1965)-((Cleaned_Data!S1965)*10%)</f>
        <v>44.1</v>
      </c>
      <c r="AP1965" s="13" t="str">
        <v>Safe</v>
      </c>
    </row>
    <row r="1966" spans="8:42" x14ac:dyDescent="0.3">
      <c r="H1966" s="13" t="s">
        <v>3907</v>
      </c>
      <c r="I1966" s="13" t="str">
        <v>In Stock</v>
      </c>
      <c r="J1966" s="43"/>
      <c r="AB1966" s="65">
        <v>45917</v>
      </c>
      <c r="AC1966" s="66" t="str">
        <f t="shared" si="29"/>
        <v>OnTime</v>
      </c>
      <c r="AJ1966" s="11" t="s">
        <v>4755</v>
      </c>
      <c r="AK1966" s="8">
        <v>400492.62</v>
      </c>
      <c r="AO1966" s="13">
        <f>(Cleaned_Data!S1966)-((Cleaned_Data!S1966)*10%)</f>
        <v>176.4</v>
      </c>
      <c r="AP1966" s="13" t="str">
        <v>Safe</v>
      </c>
    </row>
    <row r="1967" spans="8:42" x14ac:dyDescent="0.3">
      <c r="H1967" s="13" t="s">
        <v>3909</v>
      </c>
      <c r="I1967" s="13" t="str">
        <v>Low Stock</v>
      </c>
      <c r="J1967" s="43"/>
      <c r="AB1967" s="65">
        <v>45942</v>
      </c>
      <c r="AC1967" s="66" t="str">
        <f t="shared" si="29"/>
        <v>OnTime</v>
      </c>
      <c r="AJ1967" s="11" t="s">
        <v>2106</v>
      </c>
      <c r="AK1967" s="8">
        <v>399978.46</v>
      </c>
      <c r="AO1967" s="13">
        <f>(Cleaned_Data!S1967)-((Cleaned_Data!S1967)*10%)</f>
        <v>48.6</v>
      </c>
      <c r="AP1967" s="13" t="str">
        <v>Risk</v>
      </c>
    </row>
    <row r="1968" spans="8:42" x14ac:dyDescent="0.3">
      <c r="H1968" s="13" t="s">
        <v>267</v>
      </c>
      <c r="I1968" s="13" t="str">
        <v>Low Stock</v>
      </c>
      <c r="J1968" s="43"/>
      <c r="AB1968" s="65">
        <v>45928</v>
      </c>
      <c r="AC1968" s="66" t="str">
        <f t="shared" si="29"/>
        <v>OnTime</v>
      </c>
      <c r="AJ1968" s="11" t="s">
        <v>7037</v>
      </c>
      <c r="AK1968" s="8">
        <v>399394.26</v>
      </c>
      <c r="AO1968" s="13">
        <f>(Cleaned_Data!S1968)-((Cleaned_Data!S1968)*10%)</f>
        <v>18</v>
      </c>
      <c r="AP1968" s="13" t="str">
        <v>Risk</v>
      </c>
    </row>
    <row r="1969" spans="8:42" x14ac:dyDescent="0.3">
      <c r="H1969" s="13" t="s">
        <v>3912</v>
      </c>
      <c r="I1969" s="13" t="str">
        <v>In Stock</v>
      </c>
      <c r="J1969" s="43"/>
      <c r="AB1969" s="65">
        <v>45898</v>
      </c>
      <c r="AC1969" s="66" t="str">
        <f t="shared" si="29"/>
        <v>Overdue</v>
      </c>
      <c r="AJ1969" s="11" t="s">
        <v>1847</v>
      </c>
      <c r="AK1969" s="8">
        <v>397324.58</v>
      </c>
      <c r="AO1969" s="13">
        <f>(Cleaned_Data!S1969)-((Cleaned_Data!S1969)*10%)</f>
        <v>59.4</v>
      </c>
      <c r="AP1969" s="13" t="str">
        <v>Risk</v>
      </c>
    </row>
    <row r="1970" spans="8:42" x14ac:dyDescent="0.3">
      <c r="H1970" s="13" t="s">
        <v>1546</v>
      </c>
      <c r="I1970" s="13" t="str">
        <v>Low Stock</v>
      </c>
      <c r="J1970" s="43"/>
      <c r="AB1970" s="65">
        <v>45938</v>
      </c>
      <c r="AC1970" s="66" t="str">
        <f t="shared" si="29"/>
        <v>OnTime</v>
      </c>
      <c r="AJ1970" s="11" t="s">
        <v>3695</v>
      </c>
      <c r="AK1970" s="8">
        <v>396396.52</v>
      </c>
      <c r="AO1970" s="13">
        <f>(Cleaned_Data!S1970)-((Cleaned_Data!S1970)*10%)</f>
        <v>61.2</v>
      </c>
      <c r="AP1970" s="13" t="str">
        <v>Risk</v>
      </c>
    </row>
    <row r="1971" spans="8:42" x14ac:dyDescent="0.3">
      <c r="H1971" s="13" t="s">
        <v>3915</v>
      </c>
      <c r="I1971" s="13" t="str">
        <v>In Stock</v>
      </c>
      <c r="J1971" s="43"/>
      <c r="AB1971" s="65">
        <v>45876</v>
      </c>
      <c r="AC1971" s="66" t="str">
        <f t="shared" si="29"/>
        <v>Overdue</v>
      </c>
      <c r="AJ1971" s="11" t="s">
        <v>1907</v>
      </c>
      <c r="AK1971" s="8">
        <v>395321.4</v>
      </c>
      <c r="AO1971" s="13">
        <f>(Cleaned_Data!S1971)-((Cleaned_Data!S1971)*10%)</f>
        <v>162</v>
      </c>
      <c r="AP1971" s="13" t="str">
        <v>Safe</v>
      </c>
    </row>
    <row r="1972" spans="8:42" x14ac:dyDescent="0.3">
      <c r="H1972" s="13" t="s">
        <v>3918</v>
      </c>
      <c r="I1972" s="13" t="str">
        <v>In Stock</v>
      </c>
      <c r="J1972" s="43"/>
      <c r="AB1972" s="65">
        <v>45855</v>
      </c>
      <c r="AC1972" s="66" t="str">
        <f t="shared" si="29"/>
        <v>Overdue</v>
      </c>
      <c r="AJ1972" s="11" t="s">
        <v>6431</v>
      </c>
      <c r="AK1972" s="8">
        <v>394339.5</v>
      </c>
      <c r="AO1972" s="13">
        <f>(Cleaned_Data!S1972)-((Cleaned_Data!S1972)*10%)</f>
        <v>166.5</v>
      </c>
      <c r="AP1972" s="13" t="str">
        <v>Safe</v>
      </c>
    </row>
    <row r="1973" spans="8:42" x14ac:dyDescent="0.3">
      <c r="H1973" s="13" t="s">
        <v>3100</v>
      </c>
      <c r="I1973" s="13" t="str">
        <v>Low Stock</v>
      </c>
      <c r="J1973" s="43"/>
      <c r="AB1973" s="65">
        <v>45921</v>
      </c>
      <c r="AC1973" s="66" t="str">
        <f t="shared" si="29"/>
        <v>OnTime</v>
      </c>
      <c r="AJ1973" s="11" t="s">
        <v>6537</v>
      </c>
      <c r="AK1973" s="8">
        <v>393658.01</v>
      </c>
      <c r="AO1973" s="13">
        <f>(Cleaned_Data!S1973)-((Cleaned_Data!S1973)*10%)</f>
        <v>0</v>
      </c>
      <c r="AP1973" s="13" t="str">
        <v>Risk</v>
      </c>
    </row>
    <row r="1974" spans="8:42" x14ac:dyDescent="0.3">
      <c r="H1974" s="13" t="s">
        <v>3924</v>
      </c>
      <c r="I1974" s="13" t="str">
        <v>Low Stock</v>
      </c>
      <c r="J1974" s="43"/>
      <c r="AB1974" s="65">
        <v>45896</v>
      </c>
      <c r="AC1974" s="66" t="str">
        <f t="shared" si="29"/>
        <v>Overdue</v>
      </c>
      <c r="AJ1974" s="11" t="s">
        <v>620</v>
      </c>
      <c r="AK1974" s="8">
        <v>392755.44</v>
      </c>
      <c r="AO1974" s="13">
        <f>(Cleaned_Data!S1974)-((Cleaned_Data!S1974)*10%)</f>
        <v>22.5</v>
      </c>
      <c r="AP1974" s="13" t="str">
        <v>Risk</v>
      </c>
    </row>
    <row r="1975" spans="8:42" x14ac:dyDescent="0.3">
      <c r="H1975" s="13" t="s">
        <v>3926</v>
      </c>
      <c r="I1975" s="13" t="str">
        <v>In Stock</v>
      </c>
      <c r="J1975" s="43"/>
      <c r="AB1975" s="65">
        <v>45932</v>
      </c>
      <c r="AC1975" s="66" t="str">
        <f t="shared" si="29"/>
        <v>OnTime</v>
      </c>
      <c r="AJ1975" s="11" t="s">
        <v>7120</v>
      </c>
      <c r="AK1975" s="8">
        <v>388751.74</v>
      </c>
      <c r="AO1975" s="13">
        <f>(Cleaned_Data!S1975)-((Cleaned_Data!S1975)*10%)</f>
        <v>78.3</v>
      </c>
      <c r="AP1975" s="13" t="str">
        <v>Safe</v>
      </c>
    </row>
    <row r="1976" spans="8:42" x14ac:dyDescent="0.3">
      <c r="H1976" s="13" t="s">
        <v>3928</v>
      </c>
      <c r="I1976" s="13" t="str">
        <v>Low Stock</v>
      </c>
      <c r="J1976" s="43"/>
      <c r="AB1976" s="65">
        <v>45908</v>
      </c>
      <c r="AC1976" s="66" t="str">
        <f t="shared" si="29"/>
        <v>OnTime</v>
      </c>
      <c r="AJ1976" s="11" t="s">
        <v>410</v>
      </c>
      <c r="AK1976" s="8">
        <v>387795.54</v>
      </c>
      <c r="AO1976" s="13">
        <f>(Cleaned_Data!S1976)-((Cleaned_Data!S1976)*10%)</f>
        <v>53.1</v>
      </c>
      <c r="AP1976" s="13" t="str">
        <v>Risk</v>
      </c>
    </row>
    <row r="1977" spans="8:42" x14ac:dyDescent="0.3">
      <c r="H1977" s="13" t="s">
        <v>7594</v>
      </c>
      <c r="I1977" s="13" t="str">
        <v>In Stock</v>
      </c>
      <c r="J1977" s="43"/>
      <c r="AB1977" s="65">
        <v>45918</v>
      </c>
      <c r="AC1977" s="66" t="str">
        <f t="shared" si="29"/>
        <v>OnTime</v>
      </c>
      <c r="AJ1977" s="11" t="s">
        <v>3453</v>
      </c>
      <c r="AK1977" s="8">
        <v>387211.01999999996</v>
      </c>
      <c r="AO1977" s="13">
        <f>(Cleaned_Data!S1977)-((Cleaned_Data!S1977)*10%)</f>
        <v>155.69999999999999</v>
      </c>
      <c r="AP1977" s="13" t="str">
        <v>Safe</v>
      </c>
    </row>
    <row r="1978" spans="8:42" x14ac:dyDescent="0.3">
      <c r="H1978" s="13" t="s">
        <v>3257</v>
      </c>
      <c r="I1978" s="13" t="str">
        <v>In Stock</v>
      </c>
      <c r="J1978" s="43"/>
      <c r="AB1978" s="65">
        <v>45854</v>
      </c>
      <c r="AC1978" s="66" t="str">
        <f t="shared" si="29"/>
        <v>Overdue</v>
      </c>
      <c r="AJ1978" s="11" t="s">
        <v>1437</v>
      </c>
      <c r="AK1978" s="8">
        <v>387132.48</v>
      </c>
      <c r="AO1978" s="13">
        <f>(Cleaned_Data!S1978)-((Cleaned_Data!S1978)*10%)</f>
        <v>165.6</v>
      </c>
      <c r="AP1978" s="13" t="str">
        <v>Safe</v>
      </c>
    </row>
    <row r="1979" spans="8:42" x14ac:dyDescent="0.3">
      <c r="H1979" s="13" t="s">
        <v>3933</v>
      </c>
      <c r="I1979" s="13" t="str">
        <v>In Stock</v>
      </c>
      <c r="J1979" s="43"/>
      <c r="AB1979" s="65">
        <v>45857</v>
      </c>
      <c r="AC1979" s="66" t="str">
        <f t="shared" si="29"/>
        <v>Overdue</v>
      </c>
      <c r="AJ1979" s="11" t="s">
        <v>7627</v>
      </c>
      <c r="AK1979" s="8">
        <v>386113.68</v>
      </c>
      <c r="AO1979" s="13">
        <f>(Cleaned_Data!S1979)-((Cleaned_Data!S1979)*10%)</f>
        <v>125.1</v>
      </c>
      <c r="AP1979" s="13" t="str">
        <v>Safe</v>
      </c>
    </row>
    <row r="1980" spans="8:42" x14ac:dyDescent="0.3">
      <c r="H1980" s="13" t="s">
        <v>2088</v>
      </c>
      <c r="I1980" s="13" t="str">
        <v>In Stock</v>
      </c>
      <c r="J1980" s="43"/>
      <c r="AB1980" s="65">
        <v>45917</v>
      </c>
      <c r="AC1980" s="66" t="str">
        <f t="shared" si="29"/>
        <v>OnTime</v>
      </c>
      <c r="AJ1980" s="11" t="s">
        <v>2414</v>
      </c>
      <c r="AK1980" s="8">
        <v>385899.17</v>
      </c>
      <c r="AO1980" s="13">
        <f>(Cleaned_Data!S1980)-((Cleaned_Data!S1980)*10%)</f>
        <v>144</v>
      </c>
      <c r="AP1980" s="13" t="str">
        <v>Safe</v>
      </c>
    </row>
    <row r="1981" spans="8:42" x14ac:dyDescent="0.3">
      <c r="H1981" s="13" t="s">
        <v>3499</v>
      </c>
      <c r="I1981" s="13" t="str">
        <v>In Stock</v>
      </c>
      <c r="J1981" s="43"/>
      <c r="AB1981" s="65">
        <v>45889</v>
      </c>
      <c r="AC1981" s="66" t="str">
        <f t="shared" si="29"/>
        <v>Overdue</v>
      </c>
      <c r="AJ1981" s="11" t="s">
        <v>7487</v>
      </c>
      <c r="AK1981" s="8">
        <v>385033.32</v>
      </c>
      <c r="AO1981" s="13">
        <f>(Cleaned_Data!S1981)-((Cleaned_Data!S1981)*10%)</f>
        <v>71.099999999999994</v>
      </c>
      <c r="AP1981" s="13" t="str">
        <v>Safe</v>
      </c>
    </row>
    <row r="1982" spans="8:42" x14ac:dyDescent="0.3">
      <c r="H1982" s="13" t="s">
        <v>1446</v>
      </c>
      <c r="I1982" s="13" t="str">
        <v>In Stock</v>
      </c>
      <c r="J1982" s="43"/>
      <c r="AB1982" s="65">
        <v>45877</v>
      </c>
      <c r="AC1982" s="66" t="str">
        <f t="shared" si="29"/>
        <v>Overdue</v>
      </c>
      <c r="AJ1982" s="11" t="s">
        <v>7286</v>
      </c>
      <c r="AK1982" s="8">
        <v>383915.1</v>
      </c>
      <c r="AO1982" s="13">
        <f>(Cleaned_Data!S1982)-((Cleaned_Data!S1982)*10%)</f>
        <v>144.9</v>
      </c>
      <c r="AP1982" s="13" t="str">
        <v>Safe</v>
      </c>
    </row>
    <row r="1983" spans="8:42" x14ac:dyDescent="0.3">
      <c r="H1983" s="13" t="s">
        <v>3939</v>
      </c>
      <c r="I1983" s="13" t="str">
        <v>In Stock</v>
      </c>
      <c r="J1983" s="43"/>
      <c r="AB1983" s="65">
        <v>45871</v>
      </c>
      <c r="AC1983" s="66" t="str">
        <f t="shared" si="29"/>
        <v>Overdue</v>
      </c>
      <c r="AJ1983" s="11" t="s">
        <v>7624</v>
      </c>
      <c r="AK1983" s="8">
        <v>382921.7</v>
      </c>
      <c r="AO1983" s="13">
        <f>(Cleaned_Data!S1983)-((Cleaned_Data!S1983)*10%)</f>
        <v>97.2</v>
      </c>
      <c r="AP1983" s="13" t="str">
        <v>Safe</v>
      </c>
    </row>
    <row r="1984" spans="8:42" x14ac:dyDescent="0.3">
      <c r="H1984" s="13" t="s">
        <v>3942</v>
      </c>
      <c r="I1984" s="13" t="str">
        <v>In Stock</v>
      </c>
      <c r="J1984" s="43"/>
      <c r="AB1984" s="65">
        <v>45856</v>
      </c>
      <c r="AC1984" s="66" t="str">
        <f t="shared" si="29"/>
        <v>Overdue</v>
      </c>
      <c r="AJ1984" s="11" t="s">
        <v>2777</v>
      </c>
      <c r="AK1984" s="8">
        <v>381943.29</v>
      </c>
      <c r="AO1984" s="13">
        <f>(Cleaned_Data!S1984)-((Cleaned_Data!S1984)*10%)</f>
        <v>169.2</v>
      </c>
      <c r="AP1984" s="13" t="str">
        <v>Safe</v>
      </c>
    </row>
    <row r="1985" spans="8:42" x14ac:dyDescent="0.3">
      <c r="H1985" s="13" t="s">
        <v>3944</v>
      </c>
      <c r="I1985" s="13" t="str">
        <v>Low Stock</v>
      </c>
      <c r="J1985" s="43"/>
      <c r="AB1985" s="65">
        <v>45914</v>
      </c>
      <c r="AC1985" s="66" t="str">
        <f t="shared" si="29"/>
        <v>OnTime</v>
      </c>
      <c r="AJ1985" s="11" t="s">
        <v>7488</v>
      </c>
      <c r="AK1985" s="8">
        <v>380475.16</v>
      </c>
      <c r="AO1985" s="13">
        <f>(Cleaned_Data!S1985)-((Cleaned_Data!S1985)*10%)</f>
        <v>49.5</v>
      </c>
      <c r="AP1985" s="13" t="str">
        <v>Risk</v>
      </c>
    </row>
    <row r="1986" spans="8:42" x14ac:dyDescent="0.3">
      <c r="H1986" s="13" t="s">
        <v>3946</v>
      </c>
      <c r="I1986" s="13" t="str">
        <v>In Stock</v>
      </c>
      <c r="J1986" s="43"/>
      <c r="AB1986" s="65">
        <v>45866</v>
      </c>
      <c r="AC1986" s="66" t="str">
        <f t="shared" si="29"/>
        <v>Overdue</v>
      </c>
      <c r="AJ1986" s="11" t="s">
        <v>1928</v>
      </c>
      <c r="AK1986" s="8">
        <v>379934.15</v>
      </c>
      <c r="AO1986" s="13">
        <f>(Cleaned_Data!S1986)-((Cleaned_Data!S1986)*10%)</f>
        <v>111.6</v>
      </c>
      <c r="AP1986" s="13" t="str">
        <v>Safe</v>
      </c>
    </row>
    <row r="1987" spans="8:42" x14ac:dyDescent="0.3">
      <c r="H1987" s="13" t="s">
        <v>3948</v>
      </c>
      <c r="I1987" s="13" t="str">
        <v>In Stock</v>
      </c>
      <c r="J1987" s="43"/>
      <c r="AB1987" s="65">
        <v>45876</v>
      </c>
      <c r="AC1987" s="66" t="str">
        <f t="shared" ref="AC1987:AC2050" si="30">IF(AB1987="","No Date", IF(AB1987&lt;$AC$1,"Overdue","OnTime"))</f>
        <v>Overdue</v>
      </c>
      <c r="AJ1987" s="11" t="s">
        <v>6136</v>
      </c>
      <c r="AK1987" s="8">
        <v>379844.88</v>
      </c>
      <c r="AO1987" s="13">
        <f>(Cleaned_Data!S1987)-((Cleaned_Data!S1987)*10%)</f>
        <v>176.4</v>
      </c>
      <c r="AP1987" s="13" t="str">
        <v>Safe</v>
      </c>
    </row>
    <row r="1988" spans="8:42" x14ac:dyDescent="0.3">
      <c r="H1988" s="13" t="s">
        <v>1863</v>
      </c>
      <c r="I1988" s="13" t="str">
        <v>In Stock</v>
      </c>
      <c r="J1988" s="43"/>
      <c r="AB1988" s="65">
        <v>45889</v>
      </c>
      <c r="AC1988" s="66" t="str">
        <f t="shared" si="30"/>
        <v>Overdue</v>
      </c>
      <c r="AJ1988" s="11" t="s">
        <v>7586</v>
      </c>
      <c r="AK1988" s="8">
        <v>378618.8</v>
      </c>
      <c r="AO1988" s="13">
        <f>(Cleaned_Data!S1988)-((Cleaned_Data!S1988)*10%)</f>
        <v>108.9</v>
      </c>
      <c r="AP1988" s="13" t="str">
        <v>Safe</v>
      </c>
    </row>
    <row r="1989" spans="8:42" x14ac:dyDescent="0.3">
      <c r="H1989" s="13" t="s">
        <v>3952</v>
      </c>
      <c r="I1989" s="13" t="str">
        <v>In Stock</v>
      </c>
      <c r="J1989" s="43"/>
      <c r="AB1989" s="65">
        <v>45902</v>
      </c>
      <c r="AC1989" s="66" t="str">
        <f t="shared" si="30"/>
        <v>OnTime</v>
      </c>
      <c r="AJ1989" s="11" t="s">
        <v>1887</v>
      </c>
      <c r="AK1989" s="8">
        <v>377987.52</v>
      </c>
      <c r="AO1989" s="13">
        <f>(Cleaned_Data!S1989)-((Cleaned_Data!S1989)*10%)</f>
        <v>144</v>
      </c>
      <c r="AP1989" s="13" t="str">
        <v>Safe</v>
      </c>
    </row>
    <row r="1990" spans="8:42" x14ac:dyDescent="0.3">
      <c r="H1990" s="13" t="s">
        <v>3954</v>
      </c>
      <c r="I1990" s="13" t="str">
        <v>In Stock</v>
      </c>
      <c r="J1990" s="43"/>
      <c r="AB1990" s="65">
        <v>45900</v>
      </c>
      <c r="AC1990" s="66" t="str">
        <f t="shared" si="30"/>
        <v>Overdue</v>
      </c>
      <c r="AJ1990" s="11" t="s">
        <v>5831</v>
      </c>
      <c r="AK1990" s="8">
        <v>377716.2</v>
      </c>
      <c r="AO1990" s="13">
        <f>(Cleaned_Data!S1990)-((Cleaned_Data!S1990)*10%)</f>
        <v>133.19999999999999</v>
      </c>
      <c r="AP1990" s="13" t="str">
        <v>Safe</v>
      </c>
    </row>
    <row r="1991" spans="8:42" x14ac:dyDescent="0.3">
      <c r="H1991" s="13" t="s">
        <v>7459</v>
      </c>
      <c r="I1991" s="13" t="str">
        <v>In Stock</v>
      </c>
      <c r="J1991" s="43"/>
      <c r="AB1991" s="65">
        <v>45891</v>
      </c>
      <c r="AC1991" s="66" t="str">
        <f t="shared" si="30"/>
        <v>Overdue</v>
      </c>
      <c r="AJ1991" s="11" t="s">
        <v>4520</v>
      </c>
      <c r="AK1991" s="8">
        <v>377581.82</v>
      </c>
      <c r="AO1991" s="13">
        <f>(Cleaned_Data!S1991)-((Cleaned_Data!S1991)*10%)</f>
        <v>77.400000000000006</v>
      </c>
      <c r="AP1991" s="13" t="str">
        <v>Risk</v>
      </c>
    </row>
    <row r="1992" spans="8:42" x14ac:dyDescent="0.3">
      <c r="H1992" s="13" t="s">
        <v>3958</v>
      </c>
      <c r="I1992" s="13" t="str">
        <v>In Stock</v>
      </c>
      <c r="J1992" s="43"/>
      <c r="AB1992" s="65">
        <v>45938</v>
      </c>
      <c r="AC1992" s="66" t="str">
        <f t="shared" si="30"/>
        <v>OnTime</v>
      </c>
      <c r="AJ1992" s="11" t="s">
        <v>6903</v>
      </c>
      <c r="AK1992" s="8">
        <v>376972</v>
      </c>
      <c r="AO1992" s="13">
        <f>(Cleaned_Data!S1992)-((Cleaned_Data!S1992)*10%)</f>
        <v>102.6</v>
      </c>
      <c r="AP1992" s="13" t="str">
        <v>Safe</v>
      </c>
    </row>
    <row r="1993" spans="8:42" x14ac:dyDescent="0.3">
      <c r="H1993" s="13" t="s">
        <v>3960</v>
      </c>
      <c r="I1993" s="13" t="str">
        <v>In Stock</v>
      </c>
      <c r="J1993" s="43"/>
      <c r="AB1993" s="65">
        <v>45881</v>
      </c>
      <c r="AC1993" s="66" t="str">
        <f t="shared" si="30"/>
        <v>Overdue</v>
      </c>
      <c r="AJ1993" s="11" t="s">
        <v>4141</v>
      </c>
      <c r="AK1993" s="8">
        <v>376005.3</v>
      </c>
      <c r="AO1993" s="13">
        <f>(Cleaned_Data!S1993)-((Cleaned_Data!S1993)*10%)</f>
        <v>69.3</v>
      </c>
      <c r="AP1993" s="13" t="str">
        <v>Safe</v>
      </c>
    </row>
    <row r="1994" spans="8:42" x14ac:dyDescent="0.3">
      <c r="H1994" s="13" t="s">
        <v>3962</v>
      </c>
      <c r="I1994" s="13" t="str">
        <v>In Stock</v>
      </c>
      <c r="J1994" s="43"/>
      <c r="AB1994" s="65">
        <v>45933</v>
      </c>
      <c r="AC1994" s="66" t="str">
        <f t="shared" si="30"/>
        <v>OnTime</v>
      </c>
      <c r="AJ1994" s="11" t="s">
        <v>1424</v>
      </c>
      <c r="AK1994" s="8">
        <v>375511.89999999997</v>
      </c>
      <c r="AO1994" s="13">
        <f>(Cleaned_Data!S1994)-((Cleaned_Data!S1994)*10%)</f>
        <v>135.9</v>
      </c>
      <c r="AP1994" s="13" t="str">
        <v>Safe</v>
      </c>
    </row>
    <row r="1995" spans="8:42" x14ac:dyDescent="0.3">
      <c r="H1995" s="13" t="s">
        <v>3964</v>
      </c>
      <c r="I1995" s="13" t="str">
        <v>In Stock</v>
      </c>
      <c r="J1995" s="43"/>
      <c r="AB1995" s="65">
        <v>45887</v>
      </c>
      <c r="AC1995" s="66" t="str">
        <f t="shared" si="30"/>
        <v>Overdue</v>
      </c>
      <c r="AJ1995" s="11" t="s">
        <v>4162</v>
      </c>
      <c r="AK1995" s="8">
        <v>373312.38</v>
      </c>
      <c r="AO1995" s="13">
        <f>(Cleaned_Data!S1995)-((Cleaned_Data!S1995)*10%)</f>
        <v>99.9</v>
      </c>
      <c r="AP1995" s="13" t="str">
        <v>Safe</v>
      </c>
    </row>
    <row r="1996" spans="8:42" x14ac:dyDescent="0.3">
      <c r="H1996" s="13" t="s">
        <v>3966</v>
      </c>
      <c r="I1996" s="13" t="str">
        <v>In Stock</v>
      </c>
      <c r="J1996" s="43"/>
      <c r="AB1996" s="65">
        <v>45936</v>
      </c>
      <c r="AC1996" s="66" t="str">
        <f t="shared" si="30"/>
        <v>OnTime</v>
      </c>
      <c r="AJ1996" s="11" t="s">
        <v>400</v>
      </c>
      <c r="AK1996" s="8">
        <v>372637.26</v>
      </c>
      <c r="AO1996" s="13">
        <f>(Cleaned_Data!S1996)-((Cleaned_Data!S1996)*10%)</f>
        <v>144</v>
      </c>
      <c r="AP1996" s="13" t="str">
        <v>Safe</v>
      </c>
    </row>
    <row r="1997" spans="8:42" x14ac:dyDescent="0.3">
      <c r="H1997" s="13" t="s">
        <v>3968</v>
      </c>
      <c r="I1997" s="13" t="str">
        <v>In Stock</v>
      </c>
      <c r="J1997" s="43"/>
      <c r="AB1997" s="65">
        <v>45937</v>
      </c>
      <c r="AC1997" s="66" t="str">
        <f t="shared" si="30"/>
        <v>OnTime</v>
      </c>
      <c r="AJ1997" s="11" t="s">
        <v>4984</v>
      </c>
      <c r="AK1997" s="8">
        <v>371696.79</v>
      </c>
      <c r="AO1997" s="13">
        <f>(Cleaned_Data!S1997)-((Cleaned_Data!S1997)*10%)</f>
        <v>149.4</v>
      </c>
      <c r="AP1997" s="13" t="str">
        <v>Safe</v>
      </c>
    </row>
    <row r="1998" spans="8:42" x14ac:dyDescent="0.3">
      <c r="H1998" s="13" t="s">
        <v>3970</v>
      </c>
      <c r="I1998" s="13" t="str">
        <v>In Stock</v>
      </c>
      <c r="J1998" s="43"/>
      <c r="AB1998" s="65">
        <v>45921</v>
      </c>
      <c r="AC1998" s="66" t="str">
        <f t="shared" si="30"/>
        <v>OnTime</v>
      </c>
      <c r="AJ1998" s="11" t="s">
        <v>5672</v>
      </c>
      <c r="AK1998" s="8">
        <v>370671.7</v>
      </c>
      <c r="AO1998" s="13">
        <f>(Cleaned_Data!S1998)-((Cleaned_Data!S1998)*10%)</f>
        <v>21.6</v>
      </c>
      <c r="AP1998" s="13" t="str">
        <v>Safe</v>
      </c>
    </row>
    <row r="1999" spans="8:42" x14ac:dyDescent="0.3">
      <c r="H1999" s="13" t="s">
        <v>3973</v>
      </c>
      <c r="I1999" s="13" t="str">
        <v>In Stock</v>
      </c>
      <c r="J1999" s="43"/>
      <c r="AB1999" s="65">
        <v>45861</v>
      </c>
      <c r="AC1999" s="66" t="str">
        <f t="shared" si="30"/>
        <v>Overdue</v>
      </c>
      <c r="AJ1999" s="11" t="s">
        <v>766</v>
      </c>
      <c r="AK1999" s="8">
        <v>369726.21</v>
      </c>
      <c r="AO1999" s="13">
        <f>(Cleaned_Data!S1999)-((Cleaned_Data!S1999)*10%)</f>
        <v>83.7</v>
      </c>
      <c r="AP1999" s="13" t="str">
        <v>Safe</v>
      </c>
    </row>
    <row r="2000" spans="8:42" x14ac:dyDescent="0.3">
      <c r="H2000" s="13" t="s">
        <v>3976</v>
      </c>
      <c r="I2000" s="13" t="str">
        <v>In Stock</v>
      </c>
      <c r="J2000" s="43"/>
      <c r="AB2000" s="65">
        <v>45932</v>
      </c>
      <c r="AC2000" s="66" t="str">
        <f t="shared" si="30"/>
        <v>OnTime</v>
      </c>
      <c r="AJ2000" s="11" t="s">
        <v>4667</v>
      </c>
      <c r="AK2000" s="8">
        <v>367295.74</v>
      </c>
      <c r="AO2000" s="13">
        <f>(Cleaned_Data!S2000)-((Cleaned_Data!S2000)*10%)</f>
        <v>147.6</v>
      </c>
      <c r="AP2000" s="13" t="str">
        <v>Safe</v>
      </c>
    </row>
    <row r="2001" spans="8:42" x14ac:dyDescent="0.3">
      <c r="H2001" s="13" t="s">
        <v>590</v>
      </c>
      <c r="I2001" s="13" t="str">
        <v>In Stock</v>
      </c>
      <c r="J2001" s="43"/>
      <c r="AB2001" s="65">
        <v>45852</v>
      </c>
      <c r="AC2001" s="66" t="str">
        <f t="shared" si="30"/>
        <v>Overdue</v>
      </c>
      <c r="AJ2001" s="11" t="s">
        <v>1805</v>
      </c>
      <c r="AK2001" s="8">
        <v>366986.98</v>
      </c>
      <c r="AO2001" s="13">
        <f>(Cleaned_Data!S2001)-((Cleaned_Data!S2001)*10%)</f>
        <v>114.3</v>
      </c>
      <c r="AP2001" s="13" t="str">
        <v>Safe</v>
      </c>
    </row>
    <row r="2002" spans="8:42" x14ac:dyDescent="0.3">
      <c r="H2002" s="13" t="s">
        <v>3979</v>
      </c>
      <c r="I2002" s="13" t="str">
        <v>Low Stock</v>
      </c>
      <c r="J2002" s="43"/>
      <c r="AB2002" s="65">
        <v>45878</v>
      </c>
      <c r="AC2002" s="66" t="str">
        <f t="shared" si="30"/>
        <v>Overdue</v>
      </c>
      <c r="AJ2002" s="11" t="s">
        <v>3349</v>
      </c>
      <c r="AK2002" s="8">
        <v>366398.97</v>
      </c>
      <c r="AO2002" s="13">
        <f>(Cleaned_Data!S2002)-((Cleaned_Data!S2002)*10%)</f>
        <v>27</v>
      </c>
      <c r="AP2002" s="13" t="str">
        <v>Risk</v>
      </c>
    </row>
    <row r="2003" spans="8:42" x14ac:dyDescent="0.3">
      <c r="H2003" s="13" t="s">
        <v>3981</v>
      </c>
      <c r="I2003" s="13" t="str">
        <v>Low Stock</v>
      </c>
      <c r="J2003" s="43"/>
      <c r="AB2003" s="65">
        <v>45869</v>
      </c>
      <c r="AC2003" s="66" t="str">
        <f t="shared" si="30"/>
        <v>Overdue</v>
      </c>
      <c r="AJ2003" s="11" t="s">
        <v>1476</v>
      </c>
      <c r="AK2003" s="8">
        <v>366394.56</v>
      </c>
      <c r="AO2003" s="13">
        <f>(Cleaned_Data!S2003)-((Cleaned_Data!S2003)*10%)</f>
        <v>78.3</v>
      </c>
      <c r="AP2003" s="13" t="str">
        <v>Risk</v>
      </c>
    </row>
    <row r="2004" spans="8:42" x14ac:dyDescent="0.3">
      <c r="H2004" s="13" t="s">
        <v>3625</v>
      </c>
      <c r="I2004" s="13" t="str">
        <v>In Stock</v>
      </c>
      <c r="J2004" s="43"/>
      <c r="AB2004" s="65">
        <v>45910</v>
      </c>
      <c r="AC2004" s="66" t="str">
        <f t="shared" si="30"/>
        <v>OnTime</v>
      </c>
      <c r="AJ2004" s="11" t="s">
        <v>5997</v>
      </c>
      <c r="AK2004" s="8">
        <v>363745.62</v>
      </c>
      <c r="AO2004" s="13">
        <f>(Cleaned_Data!S2004)-((Cleaned_Data!S2004)*10%)</f>
        <v>168.3</v>
      </c>
      <c r="AP2004" s="13" t="str">
        <v>Safe</v>
      </c>
    </row>
    <row r="2005" spans="8:42" x14ac:dyDescent="0.3">
      <c r="H2005" s="13" t="s">
        <v>3334</v>
      </c>
      <c r="I2005" s="13" t="str">
        <v>Low Stock</v>
      </c>
      <c r="J2005" s="43"/>
      <c r="AB2005" s="65">
        <v>45939</v>
      </c>
      <c r="AC2005" s="66" t="str">
        <f t="shared" si="30"/>
        <v>OnTime</v>
      </c>
      <c r="AJ2005" s="11" t="s">
        <v>2666</v>
      </c>
      <c r="AK2005" s="8">
        <v>363484.3</v>
      </c>
      <c r="AO2005" s="13">
        <f>(Cleaned_Data!S2005)-((Cleaned_Data!S2005)*10%)</f>
        <v>8.1</v>
      </c>
      <c r="AP2005" s="13" t="str">
        <v>Risk</v>
      </c>
    </row>
    <row r="2006" spans="8:42" x14ac:dyDescent="0.3">
      <c r="H2006" s="13" t="s">
        <v>1303</v>
      </c>
      <c r="I2006" s="13" t="str">
        <v>In Stock</v>
      </c>
      <c r="J2006" s="43"/>
      <c r="AB2006" s="65">
        <v>45852</v>
      </c>
      <c r="AC2006" s="66" t="str">
        <f t="shared" si="30"/>
        <v>Overdue</v>
      </c>
      <c r="AJ2006" s="11" t="s">
        <v>3651</v>
      </c>
      <c r="AK2006" s="8">
        <v>361129.56</v>
      </c>
      <c r="AO2006" s="13">
        <f>(Cleaned_Data!S2006)-((Cleaned_Data!S2006)*10%)</f>
        <v>60.3</v>
      </c>
      <c r="AP2006" s="13" t="str">
        <v>Risk</v>
      </c>
    </row>
    <row r="2007" spans="8:42" x14ac:dyDescent="0.3">
      <c r="H2007" s="13" t="s">
        <v>3612</v>
      </c>
      <c r="I2007" s="13" t="str">
        <v>Low Stock</v>
      </c>
      <c r="J2007" s="43"/>
      <c r="AB2007" s="65">
        <v>45927</v>
      </c>
      <c r="AC2007" s="66" t="str">
        <f t="shared" si="30"/>
        <v>OnTime</v>
      </c>
      <c r="AJ2007" s="11" t="s">
        <v>5626</v>
      </c>
      <c r="AK2007" s="8">
        <v>360016.7</v>
      </c>
      <c r="AO2007" s="13">
        <f>(Cleaned_Data!S2007)-((Cleaned_Data!S2007)*10%)</f>
        <v>16.2</v>
      </c>
      <c r="AP2007" s="13" t="str">
        <v>Risk</v>
      </c>
    </row>
    <row r="2008" spans="8:42" x14ac:dyDescent="0.3">
      <c r="H2008" s="13" t="s">
        <v>1267</v>
      </c>
      <c r="I2008" s="13" t="str">
        <v>Low Stock</v>
      </c>
      <c r="J2008" s="43"/>
      <c r="AB2008" s="65">
        <v>45864</v>
      </c>
      <c r="AC2008" s="66" t="str">
        <f t="shared" si="30"/>
        <v>Overdue</v>
      </c>
      <c r="AJ2008" s="11" t="s">
        <v>2389</v>
      </c>
      <c r="AK2008" s="8">
        <v>358879.35000000003</v>
      </c>
      <c r="AO2008" s="13">
        <f>(Cleaned_Data!S2008)-((Cleaned_Data!S2008)*10%)</f>
        <v>23.4</v>
      </c>
      <c r="AP2008" s="13" t="str">
        <v>Risk</v>
      </c>
    </row>
    <row r="2009" spans="8:42" x14ac:dyDescent="0.3">
      <c r="H2009" s="13" t="s">
        <v>3163</v>
      </c>
      <c r="I2009" s="13" t="str">
        <v>In Stock</v>
      </c>
      <c r="J2009" s="43"/>
      <c r="AB2009" s="65">
        <v>45908</v>
      </c>
      <c r="AC2009" s="66" t="str">
        <f t="shared" si="30"/>
        <v>OnTime</v>
      </c>
      <c r="AJ2009" s="11" t="s">
        <v>6125</v>
      </c>
      <c r="AK2009" s="8">
        <v>358585.44</v>
      </c>
      <c r="AO2009" s="13">
        <f>(Cleaned_Data!S2009)-((Cleaned_Data!S2009)*10%)</f>
        <v>3.6</v>
      </c>
      <c r="AP2009" s="13" t="str">
        <v>Safe</v>
      </c>
    </row>
    <row r="2010" spans="8:42" x14ac:dyDescent="0.3">
      <c r="H2010" s="13" t="s">
        <v>3992</v>
      </c>
      <c r="I2010" s="13" t="str">
        <v>In Stock</v>
      </c>
      <c r="J2010" s="43"/>
      <c r="AB2010" s="65">
        <v>45856</v>
      </c>
      <c r="AC2010" s="66" t="str">
        <f t="shared" si="30"/>
        <v>Overdue</v>
      </c>
      <c r="AJ2010" s="11" t="s">
        <v>1974</v>
      </c>
      <c r="AK2010" s="8">
        <v>357839.2</v>
      </c>
      <c r="AO2010" s="13">
        <f>(Cleaned_Data!S2010)-((Cleaned_Data!S2010)*10%)</f>
        <v>72.900000000000006</v>
      </c>
      <c r="AP2010" s="13" t="str">
        <v>Safe</v>
      </c>
    </row>
    <row r="2011" spans="8:42" x14ac:dyDescent="0.3">
      <c r="H2011" s="13" t="s">
        <v>4255</v>
      </c>
      <c r="I2011" s="13" t="str">
        <v>In Stock</v>
      </c>
      <c r="J2011" s="43"/>
      <c r="AB2011" s="65">
        <v>45871</v>
      </c>
      <c r="AC2011" s="66" t="str">
        <f t="shared" si="30"/>
        <v>Overdue</v>
      </c>
      <c r="AJ2011" s="11" t="s">
        <v>2945</v>
      </c>
      <c r="AK2011" s="8">
        <v>357617.75</v>
      </c>
      <c r="AO2011" s="13">
        <f>(Cleaned_Data!S2011)-((Cleaned_Data!S2011)*10%)</f>
        <v>99</v>
      </c>
      <c r="AP2011" s="13" t="str">
        <v>Safe</v>
      </c>
    </row>
    <row r="2012" spans="8:42" x14ac:dyDescent="0.3">
      <c r="H2012" s="13" t="s">
        <v>3996</v>
      </c>
      <c r="I2012" s="13" t="str">
        <v>In Stock</v>
      </c>
      <c r="J2012" s="43"/>
      <c r="AB2012" s="65">
        <v>45932</v>
      </c>
      <c r="AC2012" s="66" t="str">
        <f t="shared" si="30"/>
        <v>OnTime</v>
      </c>
      <c r="AJ2012" s="11" t="s">
        <v>6700</v>
      </c>
      <c r="AK2012" s="8">
        <v>356233.39999999997</v>
      </c>
      <c r="AO2012" s="13">
        <f>(Cleaned_Data!S2012)-((Cleaned_Data!S2012)*10%)</f>
        <v>71.099999999999994</v>
      </c>
      <c r="AP2012" s="13" t="str">
        <v>Safe</v>
      </c>
    </row>
    <row r="2013" spans="8:42" x14ac:dyDescent="0.3">
      <c r="H2013" s="13" t="s">
        <v>3998</v>
      </c>
      <c r="I2013" s="13" t="str">
        <v>In Stock</v>
      </c>
      <c r="J2013" s="43"/>
      <c r="AB2013" s="65">
        <v>45914</v>
      </c>
      <c r="AC2013" s="66" t="str">
        <f t="shared" si="30"/>
        <v>OnTime</v>
      </c>
      <c r="AJ2013" s="11" t="s">
        <v>2813</v>
      </c>
      <c r="AK2013" s="8">
        <v>355543.3</v>
      </c>
      <c r="AO2013" s="13">
        <f>(Cleaned_Data!S2013)-((Cleaned_Data!S2013)*10%)</f>
        <v>55.8</v>
      </c>
      <c r="AP2013" s="13" t="str">
        <v>Safe</v>
      </c>
    </row>
    <row r="2014" spans="8:42" x14ac:dyDescent="0.3">
      <c r="H2014" s="13" t="s">
        <v>4000</v>
      </c>
      <c r="I2014" s="13" t="str">
        <v>In Stock</v>
      </c>
      <c r="J2014" s="43"/>
      <c r="AB2014" s="65">
        <v>45855</v>
      </c>
      <c r="AC2014" s="66" t="str">
        <f t="shared" si="30"/>
        <v>Overdue</v>
      </c>
      <c r="AJ2014" s="11" t="s">
        <v>875</v>
      </c>
      <c r="AK2014" s="8">
        <v>354891.24</v>
      </c>
      <c r="AO2014" s="13">
        <f>(Cleaned_Data!S2014)-((Cleaned_Data!S2014)*10%)</f>
        <v>128.69999999999999</v>
      </c>
      <c r="AP2014" s="13" t="str">
        <v>Safe</v>
      </c>
    </row>
    <row r="2015" spans="8:42" x14ac:dyDescent="0.3">
      <c r="H2015" s="13" t="s">
        <v>4002</v>
      </c>
      <c r="I2015" s="13" t="str">
        <v>Low Stock</v>
      </c>
      <c r="J2015" s="43"/>
      <c r="AB2015" s="65">
        <v>45924</v>
      </c>
      <c r="AC2015" s="66" t="str">
        <f t="shared" si="30"/>
        <v>OnTime</v>
      </c>
      <c r="AJ2015" s="11" t="s">
        <v>7467</v>
      </c>
      <c r="AK2015" s="8">
        <v>353055.29</v>
      </c>
      <c r="AO2015" s="13">
        <f>(Cleaned_Data!S2015)-((Cleaned_Data!S2015)*10%)</f>
        <v>0</v>
      </c>
      <c r="AP2015" s="13" t="str">
        <v>Risk</v>
      </c>
    </row>
    <row r="2016" spans="8:42" x14ac:dyDescent="0.3">
      <c r="H2016" s="13" t="s">
        <v>4004</v>
      </c>
      <c r="I2016" s="13" t="str">
        <v>Low Stock</v>
      </c>
      <c r="J2016" s="43"/>
      <c r="AB2016" s="65">
        <v>45931</v>
      </c>
      <c r="AC2016" s="66" t="str">
        <f t="shared" si="30"/>
        <v>OnTime</v>
      </c>
      <c r="AJ2016" s="11" t="s">
        <v>4532</v>
      </c>
      <c r="AK2016" s="8">
        <v>351859.19999999995</v>
      </c>
      <c r="AO2016" s="13">
        <f>(Cleaned_Data!S2016)-((Cleaned_Data!S2016)*10%)</f>
        <v>1.8</v>
      </c>
      <c r="AP2016" s="13" t="str">
        <v>Risk</v>
      </c>
    </row>
    <row r="2017" spans="8:42" x14ac:dyDescent="0.3">
      <c r="H2017" s="13" t="s">
        <v>4006</v>
      </c>
      <c r="I2017" s="13" t="str">
        <v>In Stock</v>
      </c>
      <c r="J2017" s="43"/>
      <c r="AB2017" s="65">
        <v>45932</v>
      </c>
      <c r="AC2017" s="66" t="str">
        <f t="shared" si="30"/>
        <v>OnTime</v>
      </c>
      <c r="AJ2017" s="11" t="s">
        <v>1954</v>
      </c>
      <c r="AK2017" s="8">
        <v>351793.41</v>
      </c>
      <c r="AO2017" s="13">
        <f>(Cleaned_Data!S2017)-((Cleaned_Data!S2017)*10%)</f>
        <v>122.4</v>
      </c>
      <c r="AP2017" s="13" t="str">
        <v>Safe</v>
      </c>
    </row>
    <row r="2018" spans="8:42" x14ac:dyDescent="0.3">
      <c r="H2018" s="13" t="s">
        <v>3231</v>
      </c>
      <c r="I2018" s="13" t="str">
        <v>In Stock</v>
      </c>
      <c r="J2018" s="43"/>
      <c r="AB2018" s="65">
        <v>45899</v>
      </c>
      <c r="AC2018" s="66" t="str">
        <f t="shared" si="30"/>
        <v>Overdue</v>
      </c>
      <c r="AJ2018" s="11" t="s">
        <v>7502</v>
      </c>
      <c r="AK2018" s="8">
        <v>351305.79</v>
      </c>
      <c r="AO2018" s="13">
        <f>(Cleaned_Data!S2018)-((Cleaned_Data!S2018)*10%)</f>
        <v>89.1</v>
      </c>
      <c r="AP2018" s="13" t="str">
        <v>Safe</v>
      </c>
    </row>
    <row r="2019" spans="8:42" x14ac:dyDescent="0.3">
      <c r="H2019" s="13" t="s">
        <v>4009</v>
      </c>
      <c r="I2019" s="13" t="str">
        <v>Low Stock</v>
      </c>
      <c r="J2019" s="43"/>
      <c r="AB2019" s="65">
        <v>45923</v>
      </c>
      <c r="AC2019" s="66" t="str">
        <f t="shared" si="30"/>
        <v>OnTime</v>
      </c>
      <c r="AJ2019" s="11" t="s">
        <v>7580</v>
      </c>
      <c r="AK2019" s="8">
        <v>349424.04000000004</v>
      </c>
      <c r="AO2019" s="13">
        <f>(Cleaned_Data!S2019)-((Cleaned_Data!S2019)*10%)</f>
        <v>0</v>
      </c>
      <c r="AP2019" s="13" t="str">
        <v>Risk</v>
      </c>
    </row>
    <row r="2020" spans="8:42" x14ac:dyDescent="0.3">
      <c r="H2020" s="13" t="s">
        <v>4011</v>
      </c>
      <c r="I2020" s="13" t="str">
        <v>In Stock</v>
      </c>
      <c r="J2020" s="43"/>
      <c r="AB2020" s="65">
        <v>45925</v>
      </c>
      <c r="AC2020" s="66" t="str">
        <f t="shared" si="30"/>
        <v>OnTime</v>
      </c>
      <c r="AJ2020" s="11" t="s">
        <v>6605</v>
      </c>
      <c r="AK2020" s="8">
        <v>348956.3</v>
      </c>
      <c r="AO2020" s="13">
        <f>(Cleaned_Data!S2020)-((Cleaned_Data!S2020)*10%)</f>
        <v>83.7</v>
      </c>
      <c r="AP2020" s="13" t="str">
        <v>Safe</v>
      </c>
    </row>
    <row r="2021" spans="8:42" x14ac:dyDescent="0.3">
      <c r="H2021" s="13" t="s">
        <v>4013</v>
      </c>
      <c r="I2021" s="13" t="str">
        <v>In Stock</v>
      </c>
      <c r="J2021" s="43"/>
      <c r="AB2021" s="65">
        <v>45865</v>
      </c>
      <c r="AC2021" s="66" t="str">
        <f t="shared" si="30"/>
        <v>Overdue</v>
      </c>
      <c r="AJ2021" s="11" t="s">
        <v>3178</v>
      </c>
      <c r="AK2021" s="8">
        <v>348852.96</v>
      </c>
      <c r="AO2021" s="13">
        <f>(Cleaned_Data!S2021)-((Cleaned_Data!S2021)*10%)</f>
        <v>123.3</v>
      </c>
      <c r="AP2021" s="13" t="str">
        <v>Safe</v>
      </c>
    </row>
    <row r="2022" spans="8:42" x14ac:dyDescent="0.3">
      <c r="H2022" s="13" t="s">
        <v>4015</v>
      </c>
      <c r="I2022" s="13" t="str">
        <v>In Stock</v>
      </c>
      <c r="J2022" s="43"/>
      <c r="AB2022" s="65">
        <v>45909</v>
      </c>
      <c r="AC2022" s="66" t="str">
        <f t="shared" si="30"/>
        <v>OnTime</v>
      </c>
      <c r="AJ2022" s="11" t="s">
        <v>6520</v>
      </c>
      <c r="AK2022" s="8">
        <v>348301.58999999997</v>
      </c>
      <c r="AO2022" s="13">
        <f>(Cleaned_Data!S2022)-((Cleaned_Data!S2022)*10%)</f>
        <v>163.80000000000001</v>
      </c>
      <c r="AP2022" s="13" t="str">
        <v>Safe</v>
      </c>
    </row>
    <row r="2023" spans="8:42" x14ac:dyDescent="0.3">
      <c r="H2023" s="13" t="s">
        <v>4018</v>
      </c>
      <c r="I2023" s="13" t="str">
        <v>In Stock</v>
      </c>
      <c r="J2023" s="43"/>
      <c r="AB2023" s="65">
        <v>45913</v>
      </c>
      <c r="AC2023" s="66" t="str">
        <f t="shared" si="30"/>
        <v>OnTime</v>
      </c>
      <c r="AJ2023" s="11" t="s">
        <v>2262</v>
      </c>
      <c r="AK2023" s="8">
        <v>347574.37</v>
      </c>
      <c r="AO2023" s="13">
        <f>(Cleaned_Data!S2023)-((Cleaned_Data!S2023)*10%)</f>
        <v>159.30000000000001</v>
      </c>
      <c r="AP2023" s="13" t="str">
        <v>Safe</v>
      </c>
    </row>
    <row r="2024" spans="8:42" x14ac:dyDescent="0.3">
      <c r="H2024" s="13" t="s">
        <v>4020</v>
      </c>
      <c r="I2024" s="13" t="str">
        <v>Low Stock</v>
      </c>
      <c r="J2024" s="43"/>
      <c r="AB2024" s="65">
        <v>45933</v>
      </c>
      <c r="AC2024" s="66" t="str">
        <f t="shared" si="30"/>
        <v>OnTime</v>
      </c>
      <c r="AJ2024" s="11" t="s">
        <v>6908</v>
      </c>
      <c r="AK2024" s="8">
        <v>347301.37</v>
      </c>
      <c r="AO2024" s="13">
        <f>(Cleaned_Data!S2024)-((Cleaned_Data!S2024)*10%)</f>
        <v>9.9</v>
      </c>
      <c r="AP2024" s="13" t="str">
        <v>Risk</v>
      </c>
    </row>
    <row r="2025" spans="8:42" x14ac:dyDescent="0.3">
      <c r="H2025" s="13" t="s">
        <v>4022</v>
      </c>
      <c r="I2025" s="13" t="str">
        <v>In Stock</v>
      </c>
      <c r="J2025" s="43"/>
      <c r="AB2025" s="65">
        <v>45859</v>
      </c>
      <c r="AC2025" s="66" t="str">
        <f t="shared" si="30"/>
        <v>Overdue</v>
      </c>
      <c r="AJ2025" s="11" t="s">
        <v>1940</v>
      </c>
      <c r="AK2025" s="8">
        <v>346386.26</v>
      </c>
      <c r="AO2025" s="13">
        <f>(Cleaned_Data!S2025)-((Cleaned_Data!S2025)*10%)</f>
        <v>111.6</v>
      </c>
      <c r="AP2025" s="13" t="str">
        <v>Safe</v>
      </c>
    </row>
    <row r="2026" spans="8:42" x14ac:dyDescent="0.3">
      <c r="H2026" s="13" t="s">
        <v>4024</v>
      </c>
      <c r="I2026" s="13" t="str">
        <v>Low Stock</v>
      </c>
      <c r="J2026" s="43"/>
      <c r="AB2026" s="65">
        <v>45883</v>
      </c>
      <c r="AC2026" s="66" t="str">
        <f t="shared" si="30"/>
        <v>Overdue</v>
      </c>
      <c r="AJ2026" s="11" t="s">
        <v>3129</v>
      </c>
      <c r="AK2026" s="8">
        <v>341844.72</v>
      </c>
      <c r="AO2026" s="13">
        <f>(Cleaned_Data!S2026)-((Cleaned_Data!S2026)*10%)</f>
        <v>61.2</v>
      </c>
      <c r="AP2026" s="13" t="str">
        <v>Risk</v>
      </c>
    </row>
    <row r="2027" spans="8:42" x14ac:dyDescent="0.3">
      <c r="H2027" s="13" t="s">
        <v>2960</v>
      </c>
      <c r="I2027" s="13" t="str">
        <v>In Stock</v>
      </c>
      <c r="J2027" s="43"/>
      <c r="AB2027" s="65">
        <v>45899</v>
      </c>
      <c r="AC2027" s="66" t="str">
        <f t="shared" si="30"/>
        <v>Overdue</v>
      </c>
      <c r="AJ2027" s="11" t="s">
        <v>3123</v>
      </c>
      <c r="AK2027" s="8">
        <v>341270.24</v>
      </c>
      <c r="AO2027" s="13">
        <f>(Cleaned_Data!S2027)-((Cleaned_Data!S2027)*10%)</f>
        <v>58.5</v>
      </c>
      <c r="AP2027" s="13" t="str">
        <v>Safe</v>
      </c>
    </row>
    <row r="2028" spans="8:42" x14ac:dyDescent="0.3">
      <c r="H2028" s="13" t="s">
        <v>2678</v>
      </c>
      <c r="I2028" s="13" t="str">
        <v>Low Stock</v>
      </c>
      <c r="J2028" s="43"/>
      <c r="AB2028" s="65">
        <v>45923</v>
      </c>
      <c r="AC2028" s="66" t="str">
        <f t="shared" si="30"/>
        <v>OnTime</v>
      </c>
      <c r="AJ2028" s="11" t="s">
        <v>3245</v>
      </c>
      <c r="AK2028" s="8">
        <v>341063.1</v>
      </c>
      <c r="AO2028" s="13">
        <f>(Cleaned_Data!S2028)-((Cleaned_Data!S2028)*10%)</f>
        <v>0</v>
      </c>
      <c r="AP2028" s="13" t="str">
        <v>Risk</v>
      </c>
    </row>
    <row r="2029" spans="8:42" x14ac:dyDescent="0.3">
      <c r="H2029" s="13" t="s">
        <v>4028</v>
      </c>
      <c r="I2029" s="13" t="str">
        <v>In Stock</v>
      </c>
      <c r="J2029" s="43"/>
      <c r="AB2029" s="65">
        <v>45901</v>
      </c>
      <c r="AC2029" s="66" t="str">
        <f t="shared" si="30"/>
        <v>OnTime</v>
      </c>
      <c r="AJ2029" s="11" t="s">
        <v>1297</v>
      </c>
      <c r="AK2029" s="8">
        <v>339635.99999999994</v>
      </c>
      <c r="AO2029" s="13">
        <f>(Cleaned_Data!S2029)-((Cleaned_Data!S2029)*10%)</f>
        <v>179.1</v>
      </c>
      <c r="AP2029" s="13" t="str">
        <v>Safe</v>
      </c>
    </row>
    <row r="2030" spans="8:42" x14ac:dyDescent="0.3">
      <c r="H2030" s="13" t="s">
        <v>3549</v>
      </c>
      <c r="I2030" s="13" t="str">
        <v>In Stock</v>
      </c>
      <c r="J2030" s="43"/>
      <c r="AB2030" s="65">
        <v>45931</v>
      </c>
      <c r="AC2030" s="66" t="str">
        <f t="shared" si="30"/>
        <v>OnTime</v>
      </c>
      <c r="AJ2030" s="11" t="s">
        <v>98</v>
      </c>
      <c r="AK2030" s="8">
        <v>337658.22000000003</v>
      </c>
      <c r="AO2030" s="13">
        <f>(Cleaned_Data!S2030)-((Cleaned_Data!S2030)*10%)</f>
        <v>68.400000000000006</v>
      </c>
      <c r="AP2030" s="13" t="str">
        <v>Safe</v>
      </c>
    </row>
    <row r="2031" spans="8:42" x14ac:dyDescent="0.3">
      <c r="H2031" s="13" t="s">
        <v>4032</v>
      </c>
      <c r="I2031" s="13" t="str">
        <v>Low Stock</v>
      </c>
      <c r="J2031" s="43"/>
      <c r="AB2031" s="65">
        <v>45938</v>
      </c>
      <c r="AC2031" s="66" t="str">
        <f t="shared" si="30"/>
        <v>OnTime</v>
      </c>
      <c r="AJ2031" s="11" t="s">
        <v>1146</v>
      </c>
      <c r="AK2031" s="8">
        <v>336862.59</v>
      </c>
      <c r="AO2031" s="13">
        <f>(Cleaned_Data!S2031)-((Cleaned_Data!S2031)*10%)</f>
        <v>59.4</v>
      </c>
      <c r="AP2031" s="13" t="str">
        <v>Risk</v>
      </c>
    </row>
    <row r="2032" spans="8:42" x14ac:dyDescent="0.3">
      <c r="H2032" s="13" t="s">
        <v>3001</v>
      </c>
      <c r="I2032" s="13" t="str">
        <v>In Stock</v>
      </c>
      <c r="J2032" s="43"/>
      <c r="AB2032" s="65">
        <v>45892</v>
      </c>
      <c r="AC2032" s="66" t="str">
        <f t="shared" si="30"/>
        <v>Overdue</v>
      </c>
      <c r="AJ2032" s="11" t="s">
        <v>5311</v>
      </c>
      <c r="AK2032" s="8">
        <v>336402.82999999996</v>
      </c>
      <c r="AO2032" s="13">
        <f>(Cleaned_Data!S2032)-((Cleaned_Data!S2032)*10%)</f>
        <v>174.6</v>
      </c>
      <c r="AP2032" s="13" t="str">
        <v>Safe</v>
      </c>
    </row>
    <row r="2033" spans="8:42" x14ac:dyDescent="0.3">
      <c r="H2033" s="13" t="s">
        <v>4035</v>
      </c>
      <c r="I2033" s="13" t="str">
        <v>In Stock</v>
      </c>
      <c r="J2033" s="43"/>
      <c r="AB2033" s="65">
        <v>45901</v>
      </c>
      <c r="AC2033" s="66" t="str">
        <f t="shared" si="30"/>
        <v>OnTime</v>
      </c>
      <c r="AJ2033" s="11" t="s">
        <v>2009</v>
      </c>
      <c r="AK2033" s="8">
        <v>335769.84</v>
      </c>
      <c r="AO2033" s="13">
        <f>(Cleaned_Data!S2033)-((Cleaned_Data!S2033)*10%)</f>
        <v>153</v>
      </c>
      <c r="AP2033" s="13" t="str">
        <v>Safe</v>
      </c>
    </row>
    <row r="2034" spans="8:42" x14ac:dyDescent="0.3">
      <c r="H2034" s="13" t="s">
        <v>4037</v>
      </c>
      <c r="I2034" s="13" t="str">
        <v>In Stock</v>
      </c>
      <c r="J2034" s="43"/>
      <c r="AB2034" s="65">
        <v>45857</v>
      </c>
      <c r="AC2034" s="66" t="str">
        <f t="shared" si="30"/>
        <v>Overdue</v>
      </c>
      <c r="AJ2034" s="11" t="s">
        <v>2465</v>
      </c>
      <c r="AK2034" s="8">
        <v>335032.32000000001</v>
      </c>
      <c r="AO2034" s="13">
        <f>(Cleaned_Data!S2034)-((Cleaned_Data!S2034)*10%)</f>
        <v>140.4</v>
      </c>
      <c r="AP2034" s="13" t="str">
        <v>Safe</v>
      </c>
    </row>
    <row r="2035" spans="8:42" x14ac:dyDescent="0.3">
      <c r="H2035" s="13" t="s">
        <v>4039</v>
      </c>
      <c r="I2035" s="13" t="str">
        <v>Low Stock</v>
      </c>
      <c r="J2035" s="43"/>
      <c r="AB2035" s="65">
        <v>45940</v>
      </c>
      <c r="AC2035" s="66" t="str">
        <f t="shared" si="30"/>
        <v>OnTime</v>
      </c>
      <c r="AJ2035" s="11" t="s">
        <v>6794</v>
      </c>
      <c r="AK2035" s="8">
        <v>333459.5</v>
      </c>
      <c r="AO2035" s="13">
        <f>(Cleaned_Data!S2035)-((Cleaned_Data!S2035)*10%)</f>
        <v>1.8</v>
      </c>
      <c r="AP2035" s="13" t="str">
        <v>Risk</v>
      </c>
    </row>
    <row r="2036" spans="8:42" x14ac:dyDescent="0.3">
      <c r="H2036" s="13" t="s">
        <v>4041</v>
      </c>
      <c r="I2036" s="13" t="str">
        <v>In Stock</v>
      </c>
      <c r="J2036" s="43"/>
      <c r="AB2036" s="65">
        <v>45911</v>
      </c>
      <c r="AC2036" s="66" t="str">
        <f t="shared" si="30"/>
        <v>OnTime</v>
      </c>
      <c r="AJ2036" s="11" t="s">
        <v>3008</v>
      </c>
      <c r="AK2036" s="8">
        <v>333060</v>
      </c>
      <c r="AO2036" s="13">
        <f>(Cleaned_Data!S2036)-((Cleaned_Data!S2036)*10%)</f>
        <v>151.19999999999999</v>
      </c>
      <c r="AP2036" s="13" t="str">
        <v>Safe</v>
      </c>
    </row>
    <row r="2037" spans="8:42" x14ac:dyDescent="0.3">
      <c r="H2037" s="13" t="s">
        <v>4039</v>
      </c>
      <c r="I2037" s="13" t="str">
        <v>In Stock</v>
      </c>
      <c r="J2037" s="43"/>
      <c r="AB2037" s="65">
        <v>45864</v>
      </c>
      <c r="AC2037" s="66" t="str">
        <f t="shared" si="30"/>
        <v>Overdue</v>
      </c>
      <c r="AJ2037" s="11" t="s">
        <v>1289</v>
      </c>
      <c r="AK2037" s="8">
        <v>333018.84000000003</v>
      </c>
      <c r="AO2037" s="13">
        <f>(Cleaned_Data!S2037)-((Cleaned_Data!S2037)*10%)</f>
        <v>77.400000000000006</v>
      </c>
      <c r="AP2037" s="13" t="str">
        <v>Safe</v>
      </c>
    </row>
    <row r="2038" spans="8:42" x14ac:dyDescent="0.3">
      <c r="H2038" s="13" t="s">
        <v>4018</v>
      </c>
      <c r="I2038" s="13" t="str">
        <v>In Stock</v>
      </c>
      <c r="J2038" s="43"/>
      <c r="AB2038" s="65">
        <v>45869</v>
      </c>
      <c r="AC2038" s="66" t="str">
        <f t="shared" si="30"/>
        <v>Overdue</v>
      </c>
      <c r="AJ2038" s="11" t="s">
        <v>3413</v>
      </c>
      <c r="AK2038" s="8">
        <v>329719.19</v>
      </c>
      <c r="AO2038" s="13">
        <f>(Cleaned_Data!S2038)-((Cleaned_Data!S2038)*10%)</f>
        <v>73.8</v>
      </c>
      <c r="AP2038" s="13" t="str">
        <v>Safe</v>
      </c>
    </row>
    <row r="2039" spans="8:42" x14ac:dyDescent="0.3">
      <c r="H2039" s="13" t="s">
        <v>4046</v>
      </c>
      <c r="I2039" s="13" t="str">
        <v>In Stock</v>
      </c>
      <c r="J2039" s="43"/>
      <c r="AB2039" s="65">
        <v>45859</v>
      </c>
      <c r="AC2039" s="66" t="str">
        <f t="shared" si="30"/>
        <v>Overdue</v>
      </c>
      <c r="AJ2039" s="11" t="s">
        <v>7042</v>
      </c>
      <c r="AK2039" s="8">
        <v>329694.3</v>
      </c>
      <c r="AO2039" s="13">
        <f>(Cleaned_Data!S2039)-((Cleaned_Data!S2039)*10%)</f>
        <v>84.6</v>
      </c>
      <c r="AP2039" s="13" t="str">
        <v>Safe</v>
      </c>
    </row>
    <row r="2040" spans="8:42" x14ac:dyDescent="0.3">
      <c r="H2040" s="13" t="s">
        <v>4048</v>
      </c>
      <c r="I2040" s="13" t="str">
        <v>In Stock</v>
      </c>
      <c r="J2040" s="43"/>
      <c r="AB2040" s="65">
        <v>45883</v>
      </c>
      <c r="AC2040" s="66" t="str">
        <f t="shared" si="30"/>
        <v>Overdue</v>
      </c>
      <c r="AJ2040" s="11" t="s">
        <v>2825</v>
      </c>
      <c r="AK2040" s="8">
        <v>329155.52999999997</v>
      </c>
      <c r="AO2040" s="13">
        <f>(Cleaned_Data!S2040)-((Cleaned_Data!S2040)*10%)</f>
        <v>84.6</v>
      </c>
      <c r="AP2040" s="13" t="str">
        <v>Safe</v>
      </c>
    </row>
    <row r="2041" spans="8:42" x14ac:dyDescent="0.3">
      <c r="H2041" s="13" t="s">
        <v>4050</v>
      </c>
      <c r="I2041" s="13" t="str">
        <v>In Stock</v>
      </c>
      <c r="J2041" s="43"/>
      <c r="AB2041" s="65">
        <v>45865</v>
      </c>
      <c r="AC2041" s="66" t="str">
        <f t="shared" si="30"/>
        <v>Overdue</v>
      </c>
      <c r="AJ2041" s="11" t="s">
        <v>2146</v>
      </c>
      <c r="AK2041" s="8">
        <v>328540.96000000002</v>
      </c>
      <c r="AO2041" s="13">
        <f>(Cleaned_Data!S2041)-((Cleaned_Data!S2041)*10%)</f>
        <v>173.7</v>
      </c>
      <c r="AP2041" s="13" t="str">
        <v>Safe</v>
      </c>
    </row>
    <row r="2042" spans="8:42" x14ac:dyDescent="0.3">
      <c r="H2042" s="13" t="s">
        <v>4285</v>
      </c>
      <c r="I2042" s="13" t="str">
        <v>In Stock</v>
      </c>
      <c r="J2042" s="43"/>
      <c r="AB2042" s="65">
        <v>45866</v>
      </c>
      <c r="AC2042" s="66" t="str">
        <f t="shared" si="30"/>
        <v>Overdue</v>
      </c>
      <c r="AJ2042" s="11" t="s">
        <v>1672</v>
      </c>
      <c r="AK2042" s="8">
        <v>328301.61</v>
      </c>
      <c r="AO2042" s="13">
        <f>(Cleaned_Data!S2042)-((Cleaned_Data!S2042)*10%)</f>
        <v>110.7</v>
      </c>
      <c r="AP2042" s="13" t="str">
        <v>Safe</v>
      </c>
    </row>
    <row r="2043" spans="8:42" x14ac:dyDescent="0.3">
      <c r="H2043" s="13" t="s">
        <v>2467</v>
      </c>
      <c r="I2043" s="13" t="str">
        <v>Low Stock</v>
      </c>
      <c r="J2043" s="43"/>
      <c r="AB2043" s="65">
        <v>45852</v>
      </c>
      <c r="AC2043" s="66" t="str">
        <f t="shared" si="30"/>
        <v>Overdue</v>
      </c>
      <c r="AJ2043" s="11" t="s">
        <v>5287</v>
      </c>
      <c r="AK2043" s="8">
        <v>326563.20999999996</v>
      </c>
      <c r="AO2043" s="13">
        <f>(Cleaned_Data!S2043)-((Cleaned_Data!S2043)*10%)</f>
        <v>18.899999999999999</v>
      </c>
      <c r="AP2043" s="13" t="str">
        <v>Risk</v>
      </c>
    </row>
    <row r="2044" spans="8:42" x14ac:dyDescent="0.3">
      <c r="H2044" s="13" t="s">
        <v>4056</v>
      </c>
      <c r="I2044" s="13" t="str">
        <v>Low Stock</v>
      </c>
      <c r="J2044" s="43"/>
      <c r="AB2044" s="65">
        <v>45906</v>
      </c>
      <c r="AC2044" s="66" t="str">
        <f t="shared" si="30"/>
        <v>OnTime</v>
      </c>
      <c r="AJ2044" s="11" t="s">
        <v>4620</v>
      </c>
      <c r="AK2044" s="8">
        <v>326527.74</v>
      </c>
      <c r="AO2044" s="13">
        <f>(Cleaned_Data!S2044)-((Cleaned_Data!S2044)*10%)</f>
        <v>76.5</v>
      </c>
      <c r="AP2044" s="13" t="str">
        <v>Risk</v>
      </c>
    </row>
    <row r="2045" spans="8:42" x14ac:dyDescent="0.3">
      <c r="H2045" s="13" t="s">
        <v>4058</v>
      </c>
      <c r="I2045" s="13" t="str">
        <v>In Stock</v>
      </c>
      <c r="J2045" s="43"/>
      <c r="AB2045" s="65">
        <v>45918</v>
      </c>
      <c r="AC2045" s="66" t="str">
        <f t="shared" si="30"/>
        <v>OnTime</v>
      </c>
      <c r="AJ2045" s="11" t="s">
        <v>5593</v>
      </c>
      <c r="AK2045" s="8">
        <v>325906.88</v>
      </c>
      <c r="AO2045" s="13">
        <f>(Cleaned_Data!S2045)-((Cleaned_Data!S2045)*10%)</f>
        <v>80.099999999999994</v>
      </c>
      <c r="AP2045" s="13" t="str">
        <v>Safe</v>
      </c>
    </row>
    <row r="2046" spans="8:42" x14ac:dyDescent="0.3">
      <c r="H2046" s="13" t="s">
        <v>4060</v>
      </c>
      <c r="I2046" s="13" t="str">
        <v>In Stock</v>
      </c>
      <c r="J2046" s="43"/>
      <c r="AB2046" s="65">
        <v>45853</v>
      </c>
      <c r="AC2046" s="66" t="str">
        <f t="shared" si="30"/>
        <v>Overdue</v>
      </c>
      <c r="AJ2046" s="11" t="s">
        <v>7103</v>
      </c>
      <c r="AK2046" s="8">
        <v>325803.96999999997</v>
      </c>
      <c r="AO2046" s="13">
        <f>(Cleaned_Data!S2046)-((Cleaned_Data!S2046)*10%)</f>
        <v>80.099999999999994</v>
      </c>
      <c r="AP2046" s="13" t="str">
        <v>Safe</v>
      </c>
    </row>
    <row r="2047" spans="8:42" x14ac:dyDescent="0.3">
      <c r="H2047" s="13" t="s">
        <v>4063</v>
      </c>
      <c r="I2047" s="13" t="str">
        <v>In Stock</v>
      </c>
      <c r="J2047" s="43"/>
      <c r="AB2047" s="65">
        <v>45862</v>
      </c>
      <c r="AC2047" s="66" t="str">
        <f t="shared" si="30"/>
        <v>Overdue</v>
      </c>
      <c r="AJ2047" s="11" t="s">
        <v>5543</v>
      </c>
      <c r="AK2047" s="8">
        <v>324819.96000000002</v>
      </c>
      <c r="AO2047" s="13">
        <f>(Cleaned_Data!S2047)-((Cleaned_Data!S2047)*10%)</f>
        <v>173.7</v>
      </c>
      <c r="AP2047" s="13" t="str">
        <v>Safe</v>
      </c>
    </row>
    <row r="2048" spans="8:42" x14ac:dyDescent="0.3">
      <c r="H2048" s="13" t="s">
        <v>2294</v>
      </c>
      <c r="I2048" s="13" t="str">
        <v>In Stock</v>
      </c>
      <c r="J2048" s="43"/>
      <c r="AB2048" s="65">
        <v>45927</v>
      </c>
      <c r="AC2048" s="66" t="str">
        <f t="shared" si="30"/>
        <v>OnTime</v>
      </c>
      <c r="AJ2048" s="11" t="s">
        <v>3438</v>
      </c>
      <c r="AK2048" s="8">
        <v>323185.06</v>
      </c>
      <c r="AO2048" s="13">
        <f>(Cleaned_Data!S2048)-((Cleaned_Data!S2048)*10%)</f>
        <v>58.5</v>
      </c>
      <c r="AP2048" s="13" t="str">
        <v>Risk</v>
      </c>
    </row>
    <row r="2049" spans="8:42" x14ac:dyDescent="0.3">
      <c r="H2049" s="13" t="s">
        <v>3492</v>
      </c>
      <c r="I2049" s="13" t="str">
        <v>In Stock</v>
      </c>
      <c r="J2049" s="43"/>
      <c r="AB2049" s="65">
        <v>45879</v>
      </c>
      <c r="AC2049" s="66" t="str">
        <f t="shared" si="30"/>
        <v>Overdue</v>
      </c>
      <c r="AJ2049" s="11" t="s">
        <v>2611</v>
      </c>
      <c r="AK2049" s="8">
        <v>321236.65000000002</v>
      </c>
      <c r="AO2049" s="13">
        <f>(Cleaned_Data!S2049)-((Cleaned_Data!S2049)*10%)</f>
        <v>103.5</v>
      </c>
      <c r="AP2049" s="13" t="str">
        <v>Safe</v>
      </c>
    </row>
    <row r="2050" spans="8:42" x14ac:dyDescent="0.3">
      <c r="H2050" s="13" t="s">
        <v>4069</v>
      </c>
      <c r="I2050" s="13" t="str">
        <v>In Stock</v>
      </c>
      <c r="J2050" s="43"/>
      <c r="AB2050" s="65">
        <v>45871</v>
      </c>
      <c r="AC2050" s="66" t="str">
        <f t="shared" si="30"/>
        <v>Overdue</v>
      </c>
      <c r="AJ2050" s="11" t="s">
        <v>7579</v>
      </c>
      <c r="AK2050" s="8">
        <v>321155.23</v>
      </c>
      <c r="AO2050" s="13">
        <f>(Cleaned_Data!S2050)-((Cleaned_Data!S2050)*10%)</f>
        <v>106.2</v>
      </c>
      <c r="AP2050" s="13" t="str">
        <v>Safe</v>
      </c>
    </row>
    <row r="2051" spans="8:42" x14ac:dyDescent="0.3">
      <c r="H2051" s="13" t="s">
        <v>4071</v>
      </c>
      <c r="I2051" s="13" t="str">
        <v>Low Stock</v>
      </c>
      <c r="J2051" s="43"/>
      <c r="AB2051" s="65">
        <v>45860</v>
      </c>
      <c r="AC2051" s="66" t="str">
        <f t="shared" ref="AC2051:AC2114" si="31">IF(AB2051="","No Date", IF(AB2051&lt;$AC$1,"Overdue","OnTime"))</f>
        <v>Overdue</v>
      </c>
      <c r="AJ2051" s="11" t="s">
        <v>1696</v>
      </c>
      <c r="AK2051" s="8">
        <v>320442.36000000004</v>
      </c>
      <c r="AO2051" s="13">
        <f>(Cleaned_Data!S2051)-((Cleaned_Data!S2051)*10%)</f>
        <v>14.4</v>
      </c>
      <c r="AP2051" s="13" t="str">
        <v>Risk</v>
      </c>
    </row>
    <row r="2052" spans="8:42" x14ac:dyDescent="0.3">
      <c r="H2052" s="13" t="s">
        <v>3964</v>
      </c>
      <c r="I2052" s="13" t="str">
        <v>In Stock</v>
      </c>
      <c r="J2052" s="43"/>
      <c r="AB2052" s="65">
        <v>45933</v>
      </c>
      <c r="AC2052" s="66" t="str">
        <f t="shared" si="31"/>
        <v>OnTime</v>
      </c>
      <c r="AJ2052" s="11" t="s">
        <v>3658</v>
      </c>
      <c r="AK2052" s="8">
        <v>319504.5</v>
      </c>
      <c r="AO2052" s="13">
        <f>(Cleaned_Data!S2052)-((Cleaned_Data!S2052)*10%)</f>
        <v>77.400000000000006</v>
      </c>
      <c r="AP2052" s="13" t="str">
        <v>Risk</v>
      </c>
    </row>
    <row r="2053" spans="8:42" x14ac:dyDescent="0.3">
      <c r="H2053" s="13" t="s">
        <v>3541</v>
      </c>
      <c r="I2053" s="13" t="str">
        <v>In Stock</v>
      </c>
      <c r="J2053" s="43"/>
      <c r="AB2053" s="65">
        <v>45927</v>
      </c>
      <c r="AC2053" s="66" t="str">
        <f t="shared" si="31"/>
        <v>OnTime</v>
      </c>
      <c r="AJ2053" s="11" t="s">
        <v>1845</v>
      </c>
      <c r="AK2053" s="8">
        <v>319185.12</v>
      </c>
      <c r="AO2053" s="13">
        <f>(Cleaned_Data!S2053)-((Cleaned_Data!S2053)*10%)</f>
        <v>90</v>
      </c>
      <c r="AP2053" s="13" t="str">
        <v>Safe</v>
      </c>
    </row>
    <row r="2054" spans="8:42" x14ac:dyDescent="0.3">
      <c r="H2054" s="13" t="s">
        <v>1384</v>
      </c>
      <c r="I2054" s="13" t="str">
        <v>In Stock</v>
      </c>
      <c r="J2054" s="43"/>
      <c r="AB2054" s="65">
        <v>45908</v>
      </c>
      <c r="AC2054" s="66" t="str">
        <f t="shared" si="31"/>
        <v>OnTime</v>
      </c>
      <c r="AJ2054" s="11" t="s">
        <v>7470</v>
      </c>
      <c r="AK2054" s="8">
        <v>319014.18</v>
      </c>
      <c r="AO2054" s="13">
        <f>(Cleaned_Data!S2054)-((Cleaned_Data!S2054)*10%)</f>
        <v>126</v>
      </c>
      <c r="AP2054" s="13" t="str">
        <v>Safe</v>
      </c>
    </row>
    <row r="2055" spans="8:42" x14ac:dyDescent="0.3">
      <c r="H2055" s="13" t="s">
        <v>1134</v>
      </c>
      <c r="I2055" s="13" t="str">
        <v>In Stock</v>
      </c>
      <c r="J2055" s="43"/>
      <c r="AB2055" s="65">
        <v>45925</v>
      </c>
      <c r="AC2055" s="66" t="str">
        <f t="shared" si="31"/>
        <v>OnTime</v>
      </c>
      <c r="AJ2055" s="11" t="s">
        <v>3049</v>
      </c>
      <c r="AK2055" s="8">
        <v>318490.26</v>
      </c>
      <c r="AO2055" s="13">
        <f>(Cleaned_Data!S2055)-((Cleaned_Data!S2055)*10%)</f>
        <v>135</v>
      </c>
      <c r="AP2055" s="13" t="str">
        <v>Safe</v>
      </c>
    </row>
    <row r="2056" spans="8:42" x14ac:dyDescent="0.3">
      <c r="H2056" s="13" t="s">
        <v>4079</v>
      </c>
      <c r="I2056" s="13" t="str">
        <v>In Stock</v>
      </c>
      <c r="J2056" s="43"/>
      <c r="AB2056" s="65">
        <v>45917</v>
      </c>
      <c r="AC2056" s="66" t="str">
        <f t="shared" si="31"/>
        <v>OnTime</v>
      </c>
      <c r="AJ2056" s="11" t="s">
        <v>7200</v>
      </c>
      <c r="AK2056" s="8">
        <v>316849.7</v>
      </c>
      <c r="AO2056" s="13">
        <f>(Cleaned_Data!S2056)-((Cleaned_Data!S2056)*10%)</f>
        <v>109.8</v>
      </c>
      <c r="AP2056" s="13" t="str">
        <v>Safe</v>
      </c>
    </row>
    <row r="2057" spans="8:42" x14ac:dyDescent="0.3">
      <c r="H2057" s="13" t="s">
        <v>4082</v>
      </c>
      <c r="I2057" s="13" t="str">
        <v>Low Stock</v>
      </c>
      <c r="J2057" s="43"/>
      <c r="AB2057" s="65">
        <v>45864</v>
      </c>
      <c r="AC2057" s="66" t="str">
        <f t="shared" si="31"/>
        <v>Overdue</v>
      </c>
      <c r="AJ2057" s="11" t="s">
        <v>7616</v>
      </c>
      <c r="AK2057" s="8">
        <v>315820.68</v>
      </c>
      <c r="AO2057" s="13">
        <f>(Cleaned_Data!S2057)-((Cleaned_Data!S2057)*10%)</f>
        <v>24.3</v>
      </c>
      <c r="AP2057" s="13" t="str">
        <v>Risk</v>
      </c>
    </row>
    <row r="2058" spans="8:42" x14ac:dyDescent="0.3">
      <c r="H2058" s="13" t="s">
        <v>2480</v>
      </c>
      <c r="I2058" s="13" t="str">
        <v>In Stock</v>
      </c>
      <c r="J2058" s="43"/>
      <c r="AB2058" s="65">
        <v>45865</v>
      </c>
      <c r="AC2058" s="66" t="str">
        <f t="shared" si="31"/>
        <v>Overdue</v>
      </c>
      <c r="AJ2058" s="11" t="s">
        <v>2841</v>
      </c>
      <c r="AK2058" s="8">
        <v>315685.3</v>
      </c>
      <c r="AO2058" s="13">
        <f>(Cleaned_Data!S2058)-((Cleaned_Data!S2058)*10%)</f>
        <v>96.3</v>
      </c>
      <c r="AP2058" s="13" t="str">
        <v>Safe</v>
      </c>
    </row>
    <row r="2059" spans="8:42" x14ac:dyDescent="0.3">
      <c r="H2059" s="13" t="s">
        <v>4085</v>
      </c>
      <c r="I2059" s="13" t="str">
        <v>In Stock</v>
      </c>
      <c r="J2059" s="43"/>
      <c r="AB2059" s="65">
        <v>45879</v>
      </c>
      <c r="AC2059" s="66" t="str">
        <f t="shared" si="31"/>
        <v>Overdue</v>
      </c>
      <c r="AJ2059" s="11" t="s">
        <v>655</v>
      </c>
      <c r="AK2059" s="8">
        <v>315601.49</v>
      </c>
      <c r="AO2059" s="13">
        <f>(Cleaned_Data!S2059)-((Cleaned_Data!S2059)*10%)</f>
        <v>68.400000000000006</v>
      </c>
      <c r="AP2059" s="13" t="str">
        <v>Safe</v>
      </c>
    </row>
    <row r="2060" spans="8:42" x14ac:dyDescent="0.3">
      <c r="H2060" s="13" t="s">
        <v>2654</v>
      </c>
      <c r="I2060" s="13" t="str">
        <v>In Stock</v>
      </c>
      <c r="J2060" s="43"/>
      <c r="AB2060" s="65">
        <v>45870</v>
      </c>
      <c r="AC2060" s="66" t="str">
        <f t="shared" si="31"/>
        <v>Overdue</v>
      </c>
      <c r="AJ2060" s="11" t="s">
        <v>6083</v>
      </c>
      <c r="AK2060" s="8">
        <v>314891.59999999998</v>
      </c>
      <c r="AO2060" s="13">
        <f>(Cleaned_Data!S2060)-((Cleaned_Data!S2060)*10%)</f>
        <v>142.19999999999999</v>
      </c>
      <c r="AP2060" s="13" t="str">
        <v>Safe</v>
      </c>
    </row>
    <row r="2061" spans="8:42" x14ac:dyDescent="0.3">
      <c r="H2061" s="13" t="s">
        <v>5977</v>
      </c>
      <c r="I2061" s="13" t="str">
        <v>Low Stock</v>
      </c>
      <c r="J2061" s="43"/>
      <c r="AB2061" s="65">
        <v>45903</v>
      </c>
      <c r="AC2061" s="66" t="str">
        <f t="shared" si="31"/>
        <v>OnTime</v>
      </c>
      <c r="AJ2061" s="11" t="s">
        <v>6739</v>
      </c>
      <c r="AK2061" s="8">
        <v>314429.59999999998</v>
      </c>
      <c r="AO2061" s="13">
        <f>(Cleaned_Data!S2061)-((Cleaned_Data!S2061)*10%)</f>
        <v>0</v>
      </c>
      <c r="AP2061" s="13" t="str">
        <v>Risk</v>
      </c>
    </row>
    <row r="2062" spans="8:42" x14ac:dyDescent="0.3">
      <c r="H2062" s="13" t="s">
        <v>4090</v>
      </c>
      <c r="I2062" s="13" t="str">
        <v>In Stock</v>
      </c>
      <c r="J2062" s="43"/>
      <c r="AB2062" s="65">
        <v>45917</v>
      </c>
      <c r="AC2062" s="66" t="str">
        <f t="shared" si="31"/>
        <v>OnTime</v>
      </c>
      <c r="AJ2062" s="11" t="s">
        <v>3321</v>
      </c>
      <c r="AK2062" s="8">
        <v>313815.23</v>
      </c>
      <c r="AO2062" s="13">
        <f>(Cleaned_Data!S2062)-((Cleaned_Data!S2062)*10%)</f>
        <v>102.6</v>
      </c>
      <c r="AP2062" s="13" t="str">
        <v>Safe</v>
      </c>
    </row>
    <row r="2063" spans="8:42" x14ac:dyDescent="0.3">
      <c r="H2063" s="13" t="s">
        <v>4093</v>
      </c>
      <c r="I2063" s="13" t="str">
        <v>Low Stock</v>
      </c>
      <c r="J2063" s="43"/>
      <c r="AB2063" s="65">
        <v>45902</v>
      </c>
      <c r="AC2063" s="66" t="str">
        <f t="shared" si="31"/>
        <v>OnTime</v>
      </c>
      <c r="AJ2063" s="11" t="s">
        <v>5972</v>
      </c>
      <c r="AK2063" s="8">
        <v>312726.17000000004</v>
      </c>
      <c r="AO2063" s="13">
        <f>(Cleaned_Data!S2063)-((Cleaned_Data!S2063)*10%)</f>
        <v>15.3</v>
      </c>
      <c r="AP2063" s="13" t="str">
        <v>Risk</v>
      </c>
    </row>
    <row r="2064" spans="8:42" x14ac:dyDescent="0.3">
      <c r="H2064" s="13" t="s">
        <v>1335</v>
      </c>
      <c r="I2064" s="13" t="str">
        <v>Low Stock</v>
      </c>
      <c r="J2064" s="43"/>
      <c r="AB2064" s="65">
        <v>45902</v>
      </c>
      <c r="AC2064" s="66" t="str">
        <f t="shared" si="31"/>
        <v>OnTime</v>
      </c>
      <c r="AJ2064" s="11" t="s">
        <v>1011</v>
      </c>
      <c r="AK2064" s="8">
        <v>312711.31000000006</v>
      </c>
      <c r="AO2064" s="13">
        <f>(Cleaned_Data!S2064)-((Cleaned_Data!S2064)*10%)</f>
        <v>83.7</v>
      </c>
      <c r="AP2064" s="13" t="str">
        <v>Risk</v>
      </c>
    </row>
    <row r="2065" spans="8:42" x14ac:dyDescent="0.3">
      <c r="H2065" s="13" t="s">
        <v>4096</v>
      </c>
      <c r="I2065" s="13" t="str">
        <v>Low Stock</v>
      </c>
      <c r="J2065" s="43"/>
      <c r="AB2065" s="65">
        <v>45891</v>
      </c>
      <c r="AC2065" s="66" t="str">
        <f t="shared" si="31"/>
        <v>Overdue</v>
      </c>
      <c r="AJ2065" s="11" t="s">
        <v>4006</v>
      </c>
      <c r="AK2065" s="8">
        <v>312506.23999999999</v>
      </c>
      <c r="AO2065" s="13">
        <f>(Cleaned_Data!S2065)-((Cleaned_Data!S2065)*10%)</f>
        <v>38.700000000000003</v>
      </c>
      <c r="AP2065" s="13" t="str">
        <v>Risk</v>
      </c>
    </row>
    <row r="2066" spans="8:42" x14ac:dyDescent="0.3">
      <c r="H2066" s="13" t="s">
        <v>4098</v>
      </c>
      <c r="I2066" s="13" t="str">
        <v>In Stock</v>
      </c>
      <c r="J2066" s="43"/>
      <c r="AB2066" s="65">
        <v>45933</v>
      </c>
      <c r="AC2066" s="66" t="str">
        <f t="shared" si="31"/>
        <v>OnTime</v>
      </c>
      <c r="AJ2066" s="11" t="s">
        <v>5796</v>
      </c>
      <c r="AK2066" s="8">
        <v>310281.44</v>
      </c>
      <c r="AO2066" s="13">
        <f>(Cleaned_Data!S2066)-((Cleaned_Data!S2066)*10%)</f>
        <v>101.7</v>
      </c>
      <c r="AP2066" s="13" t="str">
        <v>Safe</v>
      </c>
    </row>
    <row r="2067" spans="8:42" x14ac:dyDescent="0.3">
      <c r="H2067" s="13" t="s">
        <v>4100</v>
      </c>
      <c r="I2067" s="13" t="str">
        <v>In Stock</v>
      </c>
      <c r="J2067" s="43"/>
      <c r="AB2067" s="65">
        <v>45930</v>
      </c>
      <c r="AC2067" s="66" t="str">
        <f t="shared" si="31"/>
        <v>OnTime</v>
      </c>
      <c r="AJ2067" s="11" t="s">
        <v>2592</v>
      </c>
      <c r="AK2067" s="8">
        <v>309735.63</v>
      </c>
      <c r="AO2067" s="13">
        <f>(Cleaned_Data!S2067)-((Cleaned_Data!S2067)*10%)</f>
        <v>171</v>
      </c>
      <c r="AP2067" s="13" t="str">
        <v>Safe</v>
      </c>
    </row>
    <row r="2068" spans="8:42" x14ac:dyDescent="0.3">
      <c r="H2068" s="13" t="s">
        <v>4102</v>
      </c>
      <c r="I2068" s="13" t="str">
        <v>In Stock</v>
      </c>
      <c r="J2068" s="43"/>
      <c r="AB2068" s="65">
        <v>45936</v>
      </c>
      <c r="AC2068" s="66" t="str">
        <f t="shared" si="31"/>
        <v>OnTime</v>
      </c>
      <c r="AJ2068" s="11" t="s">
        <v>4841</v>
      </c>
      <c r="AK2068" s="8">
        <v>309492.08999999997</v>
      </c>
      <c r="AO2068" s="13">
        <f>(Cleaned_Data!S2068)-((Cleaned_Data!S2068)*10%)</f>
        <v>76.5</v>
      </c>
      <c r="AP2068" s="13" t="str">
        <v>Risk</v>
      </c>
    </row>
    <row r="2069" spans="8:42" x14ac:dyDescent="0.3">
      <c r="H2069" s="13" t="s">
        <v>4104</v>
      </c>
      <c r="I2069" s="13" t="str">
        <v>In Stock</v>
      </c>
      <c r="J2069" s="43"/>
      <c r="AB2069" s="65">
        <v>45899</v>
      </c>
      <c r="AC2069" s="66" t="str">
        <f t="shared" si="31"/>
        <v>Overdue</v>
      </c>
      <c r="AJ2069" s="11" t="s">
        <v>2099</v>
      </c>
      <c r="AK2069" s="8">
        <v>307356.95999999996</v>
      </c>
      <c r="AO2069" s="13">
        <f>(Cleaned_Data!S2069)-((Cleaned_Data!S2069)*10%)</f>
        <v>93.6</v>
      </c>
      <c r="AP2069" s="13" t="str">
        <v>Safe</v>
      </c>
    </row>
    <row r="2070" spans="8:42" x14ac:dyDescent="0.3">
      <c r="H2070" s="13" t="s">
        <v>1745</v>
      </c>
      <c r="I2070" s="13" t="str">
        <v>Low Stock</v>
      </c>
      <c r="J2070" s="43"/>
      <c r="AB2070" s="65">
        <v>45892</v>
      </c>
      <c r="AC2070" s="66" t="str">
        <f t="shared" si="31"/>
        <v>Overdue</v>
      </c>
      <c r="AJ2070" s="11" t="s">
        <v>6285</v>
      </c>
      <c r="AK2070" s="8">
        <v>305356.38</v>
      </c>
      <c r="AO2070" s="13">
        <f>(Cleaned_Data!S2070)-((Cleaned_Data!S2070)*10%)</f>
        <v>0</v>
      </c>
      <c r="AP2070" s="13" t="str">
        <v>Risk</v>
      </c>
    </row>
    <row r="2071" spans="8:42" x14ac:dyDescent="0.3">
      <c r="H2071" s="13" t="s">
        <v>4107</v>
      </c>
      <c r="I2071" s="13" t="str">
        <v>In Stock</v>
      </c>
      <c r="J2071" s="43"/>
      <c r="AB2071" s="65">
        <v>45903</v>
      </c>
      <c r="AC2071" s="66" t="str">
        <f t="shared" si="31"/>
        <v>OnTime</v>
      </c>
      <c r="AJ2071" s="11" t="s">
        <v>6598</v>
      </c>
      <c r="AK2071" s="8">
        <v>305265.09999999998</v>
      </c>
      <c r="AO2071" s="13">
        <f>(Cleaned_Data!S2071)-((Cleaned_Data!S2071)*10%)</f>
        <v>114.3</v>
      </c>
      <c r="AP2071" s="13" t="str">
        <v>Safe</v>
      </c>
    </row>
    <row r="2072" spans="8:42" x14ac:dyDescent="0.3">
      <c r="H2072" s="13" t="s">
        <v>4109</v>
      </c>
      <c r="I2072" s="13" t="str">
        <v>In Stock</v>
      </c>
      <c r="J2072" s="43"/>
      <c r="AB2072" s="65">
        <v>45903</v>
      </c>
      <c r="AC2072" s="66" t="str">
        <f t="shared" si="31"/>
        <v>OnTime</v>
      </c>
      <c r="AJ2072" s="11" t="s">
        <v>2486</v>
      </c>
      <c r="AK2072" s="8">
        <v>304259.77999999997</v>
      </c>
      <c r="AO2072" s="13">
        <f>(Cleaned_Data!S2072)-((Cleaned_Data!S2072)*10%)</f>
        <v>120.6</v>
      </c>
      <c r="AP2072" s="13" t="str">
        <v>Safe</v>
      </c>
    </row>
    <row r="2073" spans="8:42" x14ac:dyDescent="0.3">
      <c r="H2073" s="13" t="s">
        <v>4111</v>
      </c>
      <c r="I2073" s="13" t="str">
        <v>In Stock</v>
      </c>
      <c r="J2073" s="43"/>
      <c r="AB2073" s="65">
        <v>45884</v>
      </c>
      <c r="AC2073" s="66" t="str">
        <f t="shared" si="31"/>
        <v>Overdue</v>
      </c>
      <c r="AJ2073" s="11" t="s">
        <v>6919</v>
      </c>
      <c r="AK2073" s="8">
        <v>303909.3</v>
      </c>
      <c r="AO2073" s="13">
        <f>(Cleaned_Data!S2073)-((Cleaned_Data!S2073)*10%)</f>
        <v>36.9</v>
      </c>
      <c r="AP2073" s="13" t="str">
        <v>Safe</v>
      </c>
    </row>
    <row r="2074" spans="8:42" x14ac:dyDescent="0.3">
      <c r="H2074" s="13" t="s">
        <v>4113</v>
      </c>
      <c r="I2074" s="13" t="str">
        <v>In Stock</v>
      </c>
      <c r="J2074" s="43"/>
      <c r="AB2074" s="65">
        <v>45871</v>
      </c>
      <c r="AC2074" s="66" t="str">
        <f t="shared" si="31"/>
        <v>Overdue</v>
      </c>
      <c r="AJ2074" s="11" t="s">
        <v>3704</v>
      </c>
      <c r="AK2074" s="8">
        <v>302926.27999999997</v>
      </c>
      <c r="AO2074" s="13">
        <f>(Cleaned_Data!S2074)-((Cleaned_Data!S2074)*10%)</f>
        <v>147.6</v>
      </c>
      <c r="AP2074" s="13" t="str">
        <v>Safe</v>
      </c>
    </row>
    <row r="2075" spans="8:42" x14ac:dyDescent="0.3">
      <c r="H2075" s="13" t="s">
        <v>4117</v>
      </c>
      <c r="I2075" s="13" t="str">
        <v>In Stock</v>
      </c>
      <c r="J2075" s="43"/>
      <c r="AB2075" s="65">
        <v>45884</v>
      </c>
      <c r="AC2075" s="66" t="str">
        <f t="shared" si="31"/>
        <v>Overdue</v>
      </c>
      <c r="AJ2075" s="11" t="s">
        <v>6446</v>
      </c>
      <c r="AK2075" s="8">
        <v>300797.59999999998</v>
      </c>
      <c r="AO2075" s="13">
        <f>(Cleaned_Data!S2075)-((Cleaned_Data!S2075)*10%)</f>
        <v>120.6</v>
      </c>
      <c r="AP2075" s="13" t="str">
        <v>Safe</v>
      </c>
    </row>
    <row r="2076" spans="8:42" x14ac:dyDescent="0.3">
      <c r="H2076" s="13" t="s">
        <v>4119</v>
      </c>
      <c r="I2076" s="13" t="str">
        <v>Low Stock</v>
      </c>
      <c r="J2076" s="43"/>
      <c r="AB2076" s="65">
        <v>45931</v>
      </c>
      <c r="AC2076" s="66" t="str">
        <f t="shared" si="31"/>
        <v>OnTime</v>
      </c>
      <c r="AJ2076" s="11" t="s">
        <v>3472</v>
      </c>
      <c r="AK2076" s="8">
        <v>300676.47999999998</v>
      </c>
      <c r="AO2076" s="13">
        <f>(Cleaned_Data!S2076)-((Cleaned_Data!S2076)*10%)</f>
        <v>0</v>
      </c>
      <c r="AP2076" s="13" t="str">
        <v>Risk</v>
      </c>
    </row>
    <row r="2077" spans="8:42" x14ac:dyDescent="0.3">
      <c r="H2077" s="13" t="s">
        <v>4121</v>
      </c>
      <c r="I2077" s="13" t="str">
        <v>In Stock</v>
      </c>
      <c r="J2077" s="43"/>
      <c r="AB2077" s="65">
        <v>45862</v>
      </c>
      <c r="AC2077" s="66" t="str">
        <f t="shared" si="31"/>
        <v>Overdue</v>
      </c>
      <c r="AJ2077" s="11" t="s">
        <v>3097</v>
      </c>
      <c r="AK2077" s="8">
        <v>300613.17</v>
      </c>
      <c r="AO2077" s="13">
        <f>(Cleaned_Data!S2077)-((Cleaned_Data!S2077)*10%)</f>
        <v>148.5</v>
      </c>
      <c r="AP2077" s="13" t="str">
        <v>Safe</v>
      </c>
    </row>
    <row r="2078" spans="8:42" x14ac:dyDescent="0.3">
      <c r="H2078" s="13" t="s">
        <v>4123</v>
      </c>
      <c r="I2078" s="13" t="str">
        <v>In Stock</v>
      </c>
      <c r="J2078" s="43"/>
      <c r="AB2078" s="65">
        <v>45862</v>
      </c>
      <c r="AC2078" s="66" t="str">
        <f t="shared" si="31"/>
        <v>Overdue</v>
      </c>
      <c r="AJ2078" s="11" t="s">
        <v>157</v>
      </c>
      <c r="AK2078" s="8">
        <v>298850</v>
      </c>
      <c r="AO2078" s="13">
        <f>(Cleaned_Data!S2078)-((Cleaned_Data!S2078)*10%)</f>
        <v>81.900000000000006</v>
      </c>
      <c r="AP2078" s="13" t="str">
        <v>Safe</v>
      </c>
    </row>
    <row r="2079" spans="8:42" x14ac:dyDescent="0.3">
      <c r="H2079" s="13" t="s">
        <v>3942</v>
      </c>
      <c r="I2079" s="13" t="str">
        <v>In Stock</v>
      </c>
      <c r="J2079" s="43"/>
      <c r="AB2079" s="65">
        <v>45871</v>
      </c>
      <c r="AC2079" s="66" t="str">
        <f t="shared" si="31"/>
        <v>Overdue</v>
      </c>
      <c r="AJ2079" s="11" t="s">
        <v>817</v>
      </c>
      <c r="AK2079" s="8">
        <v>298493.93999999994</v>
      </c>
      <c r="AO2079" s="13">
        <f>(Cleaned_Data!S2079)-((Cleaned_Data!S2079)*10%)</f>
        <v>128.69999999999999</v>
      </c>
      <c r="AP2079" s="13" t="str">
        <v>Safe</v>
      </c>
    </row>
    <row r="2080" spans="8:42" x14ac:dyDescent="0.3">
      <c r="H2080" s="13" t="s">
        <v>4126</v>
      </c>
      <c r="I2080" s="13" t="str">
        <v>In Stock</v>
      </c>
      <c r="J2080" s="43"/>
      <c r="AB2080" s="65">
        <v>45869</v>
      </c>
      <c r="AC2080" s="66" t="str">
        <f t="shared" si="31"/>
        <v>Overdue</v>
      </c>
      <c r="AJ2080" s="11" t="s">
        <v>6024</v>
      </c>
      <c r="AK2080" s="8">
        <v>298001.76</v>
      </c>
      <c r="AO2080" s="13">
        <f>(Cleaned_Data!S2080)-((Cleaned_Data!S2080)*10%)</f>
        <v>145.80000000000001</v>
      </c>
      <c r="AP2080" s="13" t="str">
        <v>Safe</v>
      </c>
    </row>
    <row r="2081" spans="8:42" x14ac:dyDescent="0.3">
      <c r="H2081" s="13" t="s">
        <v>4128</v>
      </c>
      <c r="I2081" s="13" t="str">
        <v>In Stock</v>
      </c>
      <c r="J2081" s="43"/>
      <c r="AB2081" s="65">
        <v>45899</v>
      </c>
      <c r="AC2081" s="66" t="str">
        <f t="shared" si="31"/>
        <v>Overdue</v>
      </c>
      <c r="AJ2081" s="11" t="s">
        <v>3596</v>
      </c>
      <c r="AK2081" s="8">
        <v>297219.15999999997</v>
      </c>
      <c r="AO2081" s="13">
        <f>(Cleaned_Data!S2081)-((Cleaned_Data!S2081)*10%)</f>
        <v>91.8</v>
      </c>
      <c r="AP2081" s="13" t="str">
        <v>Safe</v>
      </c>
    </row>
    <row r="2082" spans="8:42" x14ac:dyDescent="0.3">
      <c r="H2082" s="13" t="s">
        <v>4130</v>
      </c>
      <c r="I2082" s="13" t="str">
        <v>In Stock</v>
      </c>
      <c r="J2082" s="43"/>
      <c r="AB2082" s="65">
        <v>45867</v>
      </c>
      <c r="AC2082" s="66" t="str">
        <f t="shared" si="31"/>
        <v>Overdue</v>
      </c>
      <c r="AJ2082" s="11" t="s">
        <v>4720</v>
      </c>
      <c r="AK2082" s="8">
        <v>295489.11</v>
      </c>
      <c r="AO2082" s="13">
        <f>(Cleaned_Data!S2082)-((Cleaned_Data!S2082)*10%)</f>
        <v>145.80000000000001</v>
      </c>
      <c r="AP2082" s="13" t="str">
        <v>Safe</v>
      </c>
    </row>
    <row r="2083" spans="8:42" x14ac:dyDescent="0.3">
      <c r="H2083" s="13" t="s">
        <v>4132</v>
      </c>
      <c r="I2083" s="13" t="str">
        <v>In Stock</v>
      </c>
      <c r="J2083" s="43"/>
      <c r="AB2083" s="65">
        <v>45869</v>
      </c>
      <c r="AC2083" s="66" t="str">
        <f t="shared" si="31"/>
        <v>Overdue</v>
      </c>
      <c r="AJ2083" s="11" t="s">
        <v>4632</v>
      </c>
      <c r="AK2083" s="8">
        <v>295035.24</v>
      </c>
      <c r="AO2083" s="13">
        <f>(Cleaned_Data!S2083)-((Cleaned_Data!S2083)*10%)</f>
        <v>68.400000000000006</v>
      </c>
      <c r="AP2083" s="13" t="str">
        <v>Safe</v>
      </c>
    </row>
    <row r="2084" spans="8:42" x14ac:dyDescent="0.3">
      <c r="H2084" s="13" t="s">
        <v>2714</v>
      </c>
      <c r="I2084" s="13" t="str">
        <v>Low Stock</v>
      </c>
      <c r="J2084" s="43"/>
      <c r="AB2084" s="65">
        <v>45856</v>
      </c>
      <c r="AC2084" s="66" t="str">
        <f t="shared" si="31"/>
        <v>Overdue</v>
      </c>
      <c r="AJ2084" s="11" t="s">
        <v>1052</v>
      </c>
      <c r="AK2084" s="8">
        <v>293022</v>
      </c>
      <c r="AO2084" s="13">
        <f>(Cleaned_Data!S2084)-((Cleaned_Data!S2084)*10%)</f>
        <v>0</v>
      </c>
      <c r="AP2084" s="13" t="str">
        <v>Risk</v>
      </c>
    </row>
    <row r="2085" spans="8:42" x14ac:dyDescent="0.3">
      <c r="H2085" s="13" t="s">
        <v>4136</v>
      </c>
      <c r="I2085" s="13" t="str">
        <v>In Stock</v>
      </c>
      <c r="J2085" s="43"/>
      <c r="AB2085" s="65">
        <v>45901</v>
      </c>
      <c r="AC2085" s="66" t="str">
        <f t="shared" si="31"/>
        <v>OnTime</v>
      </c>
      <c r="AJ2085" s="11" t="s">
        <v>7570</v>
      </c>
      <c r="AK2085" s="8">
        <v>292098.56</v>
      </c>
      <c r="AO2085" s="13">
        <f>(Cleaned_Data!S2085)-((Cleaned_Data!S2085)*10%)</f>
        <v>77.400000000000006</v>
      </c>
      <c r="AP2085" s="13" t="str">
        <v>Safe</v>
      </c>
    </row>
    <row r="2086" spans="8:42" x14ac:dyDescent="0.3">
      <c r="H2086" s="13" t="s">
        <v>4138</v>
      </c>
      <c r="I2086" s="13" t="str">
        <v>In Stock</v>
      </c>
      <c r="J2086" s="43"/>
      <c r="AB2086" s="65">
        <v>45907</v>
      </c>
      <c r="AC2086" s="66" t="str">
        <f t="shared" si="31"/>
        <v>OnTime</v>
      </c>
      <c r="AJ2086" s="11" t="s">
        <v>2718</v>
      </c>
      <c r="AK2086" s="8">
        <v>291276.40000000002</v>
      </c>
      <c r="AO2086" s="13">
        <f>(Cleaned_Data!S2086)-((Cleaned_Data!S2086)*10%)</f>
        <v>84.6</v>
      </c>
      <c r="AP2086" s="13" t="str">
        <v>Safe</v>
      </c>
    </row>
    <row r="2087" spans="8:42" x14ac:dyDescent="0.3">
      <c r="H2087" s="13" t="s">
        <v>1913</v>
      </c>
      <c r="I2087" s="13" t="str">
        <v>In Stock</v>
      </c>
      <c r="J2087" s="43"/>
      <c r="AB2087" s="65">
        <v>45866</v>
      </c>
      <c r="AC2087" s="66" t="str">
        <f t="shared" si="31"/>
        <v>Overdue</v>
      </c>
      <c r="AJ2087" s="11" t="s">
        <v>3737</v>
      </c>
      <c r="AK2087" s="8">
        <v>289920.33</v>
      </c>
      <c r="AO2087" s="13">
        <f>(Cleaned_Data!S2087)-((Cleaned_Data!S2087)*10%)</f>
        <v>72</v>
      </c>
      <c r="AP2087" s="13" t="str">
        <v>Safe</v>
      </c>
    </row>
    <row r="2088" spans="8:42" x14ac:dyDescent="0.3">
      <c r="H2088" s="13" t="s">
        <v>4141</v>
      </c>
      <c r="I2088" s="13" t="str">
        <v>In Stock</v>
      </c>
      <c r="J2088" s="43"/>
      <c r="AB2088" s="65">
        <v>45922</v>
      </c>
      <c r="AC2088" s="66" t="str">
        <f t="shared" si="31"/>
        <v>OnTime</v>
      </c>
      <c r="AJ2088" s="11" t="s">
        <v>783</v>
      </c>
      <c r="AK2088" s="8">
        <v>288905.38</v>
      </c>
      <c r="AO2088" s="13">
        <f>(Cleaned_Data!S2088)-((Cleaned_Data!S2088)*10%)</f>
        <v>99</v>
      </c>
      <c r="AP2088" s="13" t="str">
        <v>Safe</v>
      </c>
    </row>
    <row r="2089" spans="8:42" x14ac:dyDescent="0.3">
      <c r="H2089" s="13" t="s">
        <v>4143</v>
      </c>
      <c r="I2089" s="13" t="str">
        <v>In Stock</v>
      </c>
      <c r="J2089" s="43"/>
      <c r="AB2089" s="65">
        <v>45929</v>
      </c>
      <c r="AC2089" s="66" t="str">
        <f t="shared" si="31"/>
        <v>OnTime</v>
      </c>
      <c r="AJ2089" s="11" t="s">
        <v>2738</v>
      </c>
      <c r="AK2089" s="8">
        <v>288305.46999999997</v>
      </c>
      <c r="AO2089" s="13">
        <f>(Cleaned_Data!S2089)-((Cleaned_Data!S2089)*10%)</f>
        <v>89.1</v>
      </c>
      <c r="AP2089" s="13" t="str">
        <v>Safe</v>
      </c>
    </row>
    <row r="2090" spans="8:42" x14ac:dyDescent="0.3">
      <c r="H2090" s="13" t="s">
        <v>4145</v>
      </c>
      <c r="I2090" s="13" t="str">
        <v>In Stock</v>
      </c>
      <c r="J2090" s="43"/>
      <c r="AB2090" s="65">
        <v>45880</v>
      </c>
      <c r="AC2090" s="66" t="str">
        <f t="shared" si="31"/>
        <v>Overdue</v>
      </c>
      <c r="AJ2090" s="11" t="s">
        <v>1391</v>
      </c>
      <c r="AK2090" s="8">
        <v>287390.83999999997</v>
      </c>
      <c r="AO2090" s="13">
        <f>(Cleaned_Data!S2090)-((Cleaned_Data!S2090)*10%)</f>
        <v>177.3</v>
      </c>
      <c r="AP2090" s="13" t="str">
        <v>Safe</v>
      </c>
    </row>
    <row r="2091" spans="8:42" x14ac:dyDescent="0.3">
      <c r="H2091" s="13" t="s">
        <v>4147</v>
      </c>
      <c r="I2091" s="13" t="str">
        <v>Low Stock</v>
      </c>
      <c r="J2091" s="43"/>
      <c r="AB2091" s="65">
        <v>45874</v>
      </c>
      <c r="AC2091" s="66" t="str">
        <f t="shared" si="31"/>
        <v>Overdue</v>
      </c>
      <c r="AJ2091" s="11" t="s">
        <v>2784</v>
      </c>
      <c r="AK2091" s="8">
        <v>286450.51</v>
      </c>
      <c r="AO2091" s="13">
        <f>(Cleaned_Data!S2091)-((Cleaned_Data!S2091)*10%)</f>
        <v>0</v>
      </c>
      <c r="AP2091" s="13" t="str">
        <v>Risk</v>
      </c>
    </row>
    <row r="2092" spans="8:42" x14ac:dyDescent="0.3">
      <c r="H2092" s="13" t="s">
        <v>7516</v>
      </c>
      <c r="I2092" s="13" t="str">
        <v>Low Stock</v>
      </c>
      <c r="J2092" s="43"/>
      <c r="AB2092" s="65">
        <v>45916</v>
      </c>
      <c r="AC2092" s="66" t="str">
        <f t="shared" si="31"/>
        <v>OnTime</v>
      </c>
      <c r="AJ2092" s="11" t="s">
        <v>7474</v>
      </c>
      <c r="AK2092" s="8">
        <v>285982.83</v>
      </c>
      <c r="AO2092" s="13">
        <f>(Cleaned_Data!S2092)-((Cleaned_Data!S2092)*10%)</f>
        <v>0</v>
      </c>
      <c r="AP2092" s="13" t="str">
        <v>Risk</v>
      </c>
    </row>
    <row r="2093" spans="8:42" x14ac:dyDescent="0.3">
      <c r="H2093" s="13" t="s">
        <v>4151</v>
      </c>
      <c r="I2093" s="13" t="str">
        <v>In Stock</v>
      </c>
      <c r="J2093" s="43"/>
      <c r="AB2093" s="65">
        <v>45920</v>
      </c>
      <c r="AC2093" s="66" t="str">
        <f t="shared" si="31"/>
        <v>OnTime</v>
      </c>
      <c r="AJ2093" s="11" t="s">
        <v>7497</v>
      </c>
      <c r="AK2093" s="8">
        <v>285925.75</v>
      </c>
      <c r="AO2093" s="13">
        <f>(Cleaned_Data!S2093)-((Cleaned_Data!S2093)*10%)</f>
        <v>48.6</v>
      </c>
      <c r="AP2093" s="13" t="str">
        <v>Safe</v>
      </c>
    </row>
    <row r="2094" spans="8:42" x14ac:dyDescent="0.3">
      <c r="H2094" s="13" t="s">
        <v>4154</v>
      </c>
      <c r="I2094" s="13" t="str">
        <v>In Stock</v>
      </c>
      <c r="J2094" s="43"/>
      <c r="AB2094" s="65">
        <v>45872</v>
      </c>
      <c r="AC2094" s="66" t="str">
        <f t="shared" si="31"/>
        <v>Overdue</v>
      </c>
      <c r="AJ2094" s="11" t="s">
        <v>3705</v>
      </c>
      <c r="AK2094" s="8">
        <v>285510.44999999995</v>
      </c>
      <c r="AO2094" s="13">
        <f>(Cleaned_Data!S2094)-((Cleaned_Data!S2094)*10%)</f>
        <v>117</v>
      </c>
      <c r="AP2094" s="13" t="str">
        <v>Safe</v>
      </c>
    </row>
    <row r="2095" spans="8:42" x14ac:dyDescent="0.3">
      <c r="H2095" s="13" t="s">
        <v>5082</v>
      </c>
      <c r="I2095" s="13" t="str">
        <v>In Stock</v>
      </c>
      <c r="J2095" s="43"/>
      <c r="AB2095" s="65">
        <v>45855</v>
      </c>
      <c r="AC2095" s="66" t="str">
        <f t="shared" si="31"/>
        <v>Overdue</v>
      </c>
      <c r="AJ2095" s="11" t="s">
        <v>102</v>
      </c>
      <c r="AK2095" s="8">
        <v>285183.58</v>
      </c>
      <c r="AO2095" s="13">
        <f>(Cleaned_Data!S2095)-((Cleaned_Data!S2095)*10%)</f>
        <v>63</v>
      </c>
      <c r="AP2095" s="13" t="str">
        <v>Safe</v>
      </c>
    </row>
    <row r="2096" spans="8:42" x14ac:dyDescent="0.3">
      <c r="H2096" s="13" t="s">
        <v>4160</v>
      </c>
      <c r="I2096" s="13" t="str">
        <v>Low Stock</v>
      </c>
      <c r="J2096" s="43"/>
      <c r="AB2096" s="65">
        <v>45907</v>
      </c>
      <c r="AC2096" s="66" t="str">
        <f t="shared" si="31"/>
        <v>OnTime</v>
      </c>
      <c r="AJ2096" s="11" t="s">
        <v>5792</v>
      </c>
      <c r="AK2096" s="8">
        <v>284880</v>
      </c>
      <c r="AO2096" s="13">
        <f>(Cleaned_Data!S2096)-((Cleaned_Data!S2096)*10%)</f>
        <v>25.2</v>
      </c>
      <c r="AP2096" s="13" t="str">
        <v>Risk</v>
      </c>
    </row>
    <row r="2097" spans="8:42" x14ac:dyDescent="0.3">
      <c r="H2097" s="13" t="s">
        <v>4162</v>
      </c>
      <c r="I2097" s="13" t="str">
        <v>In Stock</v>
      </c>
      <c r="J2097" s="43"/>
      <c r="AB2097" s="65">
        <v>45899</v>
      </c>
      <c r="AC2097" s="66" t="str">
        <f t="shared" si="31"/>
        <v>Overdue</v>
      </c>
      <c r="AJ2097" s="11" t="s">
        <v>7491</v>
      </c>
      <c r="AK2097" s="8">
        <v>284379.84000000003</v>
      </c>
      <c r="AO2097" s="13">
        <f>(Cleaned_Data!S2097)-((Cleaned_Data!S2097)*10%)</f>
        <v>102.6</v>
      </c>
      <c r="AP2097" s="13" t="str">
        <v>Safe</v>
      </c>
    </row>
    <row r="2098" spans="8:42" x14ac:dyDescent="0.3">
      <c r="H2098" s="13" t="s">
        <v>1052</v>
      </c>
      <c r="I2098" s="13" t="str">
        <v>In Stock</v>
      </c>
      <c r="J2098" s="43"/>
      <c r="AB2098" s="65">
        <v>45886</v>
      </c>
      <c r="AC2098" s="66" t="str">
        <f t="shared" si="31"/>
        <v>Overdue</v>
      </c>
      <c r="AJ2098" s="11" t="s">
        <v>7478</v>
      </c>
      <c r="AK2098" s="8">
        <v>283872.59999999998</v>
      </c>
      <c r="AO2098" s="13">
        <f>(Cleaned_Data!S2098)-((Cleaned_Data!S2098)*10%)</f>
        <v>37.799999999999997</v>
      </c>
      <c r="AP2098" s="13" t="str">
        <v>Safe</v>
      </c>
    </row>
    <row r="2099" spans="8:42" x14ac:dyDescent="0.3">
      <c r="H2099" s="13" t="s">
        <v>4165</v>
      </c>
      <c r="I2099" s="13" t="str">
        <v>In Stock</v>
      </c>
      <c r="J2099" s="43"/>
      <c r="AB2099" s="65">
        <v>45924</v>
      </c>
      <c r="AC2099" s="66" t="str">
        <f t="shared" si="31"/>
        <v>OnTime</v>
      </c>
      <c r="AJ2099" s="11" t="s">
        <v>5717</v>
      </c>
      <c r="AK2099" s="8">
        <v>283723</v>
      </c>
      <c r="AO2099" s="13">
        <f>(Cleaned_Data!S2099)-((Cleaned_Data!S2099)*10%)</f>
        <v>64.8</v>
      </c>
      <c r="AP2099" s="13" t="str">
        <v>Safe</v>
      </c>
    </row>
    <row r="2100" spans="8:42" x14ac:dyDescent="0.3">
      <c r="H2100" s="13" t="s">
        <v>1999</v>
      </c>
      <c r="I2100" s="13" t="str">
        <v>Low Stock</v>
      </c>
      <c r="J2100" s="43"/>
      <c r="AB2100" s="65">
        <v>45898</v>
      </c>
      <c r="AC2100" s="66" t="str">
        <f t="shared" si="31"/>
        <v>Overdue</v>
      </c>
      <c r="AJ2100" s="11" t="s">
        <v>241</v>
      </c>
      <c r="AK2100" s="8">
        <v>283209.59999999998</v>
      </c>
      <c r="AO2100" s="13">
        <f>(Cleaned_Data!S2100)-((Cleaned_Data!S2100)*10%)</f>
        <v>6.3</v>
      </c>
      <c r="AP2100" s="13" t="str">
        <v>Risk</v>
      </c>
    </row>
    <row r="2101" spans="8:42" x14ac:dyDescent="0.3">
      <c r="H2101" s="13" t="s">
        <v>460</v>
      </c>
      <c r="I2101" s="13" t="str">
        <v>Low Stock</v>
      </c>
      <c r="J2101" s="43"/>
      <c r="AB2101" s="65">
        <v>45887</v>
      </c>
      <c r="AC2101" s="66" t="str">
        <f t="shared" si="31"/>
        <v>Overdue</v>
      </c>
      <c r="AJ2101" s="11" t="s">
        <v>3791</v>
      </c>
      <c r="AK2101" s="8">
        <v>282881.37</v>
      </c>
      <c r="AO2101" s="13">
        <f>(Cleaned_Data!S2101)-((Cleaned_Data!S2101)*10%)</f>
        <v>10.8</v>
      </c>
      <c r="AP2101" s="13" t="str">
        <v>Risk</v>
      </c>
    </row>
    <row r="2102" spans="8:42" x14ac:dyDescent="0.3">
      <c r="H2102" s="13" t="s">
        <v>1769</v>
      </c>
      <c r="I2102" s="13" t="str">
        <v>In Stock</v>
      </c>
      <c r="J2102" s="43"/>
      <c r="AB2102" s="65">
        <v>45865</v>
      </c>
      <c r="AC2102" s="66" t="str">
        <f t="shared" si="31"/>
        <v>Overdue</v>
      </c>
      <c r="AJ2102" s="11" t="s">
        <v>5014</v>
      </c>
      <c r="AK2102" s="8">
        <v>282486.36</v>
      </c>
      <c r="AO2102" s="13">
        <f>(Cleaned_Data!S2102)-((Cleaned_Data!S2102)*10%)</f>
        <v>162.9</v>
      </c>
      <c r="AP2102" s="13" t="str">
        <v>Safe</v>
      </c>
    </row>
    <row r="2103" spans="8:42" x14ac:dyDescent="0.3">
      <c r="H2103" s="13" t="s">
        <v>4171</v>
      </c>
      <c r="I2103" s="13" t="str">
        <v>In Stock</v>
      </c>
      <c r="J2103" s="43"/>
      <c r="AB2103" s="65">
        <v>45919</v>
      </c>
      <c r="AC2103" s="66" t="str">
        <f t="shared" si="31"/>
        <v>OnTime</v>
      </c>
      <c r="AJ2103" s="11" t="s">
        <v>4745</v>
      </c>
      <c r="AK2103" s="8">
        <v>282225</v>
      </c>
      <c r="AO2103" s="13">
        <f>(Cleaned_Data!S2103)-((Cleaned_Data!S2103)*10%)</f>
        <v>141.30000000000001</v>
      </c>
      <c r="AP2103" s="13" t="str">
        <v>Safe</v>
      </c>
    </row>
    <row r="2104" spans="8:42" x14ac:dyDescent="0.3">
      <c r="H2104" s="13" t="s">
        <v>1064</v>
      </c>
      <c r="I2104" s="13" t="str">
        <v>In Stock</v>
      </c>
      <c r="J2104" s="43"/>
      <c r="AB2104" s="65">
        <v>45902</v>
      </c>
      <c r="AC2104" s="66" t="str">
        <f t="shared" si="31"/>
        <v>OnTime</v>
      </c>
      <c r="AJ2104" s="11" t="s">
        <v>2519</v>
      </c>
      <c r="AK2104" s="8">
        <v>281312.88</v>
      </c>
      <c r="AO2104" s="13">
        <f>(Cleaned_Data!S2104)-((Cleaned_Data!S2104)*10%)</f>
        <v>173.7</v>
      </c>
      <c r="AP2104" s="13" t="str">
        <v>Safe</v>
      </c>
    </row>
    <row r="2105" spans="8:42" x14ac:dyDescent="0.3">
      <c r="H2105" s="13" t="s">
        <v>4174</v>
      </c>
      <c r="I2105" s="13" t="str">
        <v>In Stock</v>
      </c>
      <c r="J2105" s="43"/>
      <c r="AB2105" s="65">
        <v>45911</v>
      </c>
      <c r="AC2105" s="66" t="str">
        <f t="shared" si="31"/>
        <v>OnTime</v>
      </c>
      <c r="AJ2105" s="11" t="s">
        <v>2158</v>
      </c>
      <c r="AK2105" s="8">
        <v>279285.69</v>
      </c>
      <c r="AO2105" s="13">
        <f>(Cleaned_Data!S2105)-((Cleaned_Data!S2105)*10%)</f>
        <v>136.80000000000001</v>
      </c>
      <c r="AP2105" s="13" t="str">
        <v>Safe</v>
      </c>
    </row>
    <row r="2106" spans="8:42" x14ac:dyDescent="0.3">
      <c r="H2106" s="13" t="s">
        <v>4176</v>
      </c>
      <c r="I2106" s="13" t="str">
        <v>Low Stock</v>
      </c>
      <c r="J2106" s="43"/>
      <c r="AB2106" s="65">
        <v>45935</v>
      </c>
      <c r="AC2106" s="66" t="str">
        <f t="shared" si="31"/>
        <v>OnTime</v>
      </c>
      <c r="AJ2106" s="11" t="s">
        <v>2352</v>
      </c>
      <c r="AK2106" s="8">
        <v>276972.90000000002</v>
      </c>
      <c r="AO2106" s="13">
        <f>(Cleaned_Data!S2106)-((Cleaned_Data!S2106)*10%)</f>
        <v>14.4</v>
      </c>
      <c r="AP2106" s="13" t="str">
        <v>Risk</v>
      </c>
    </row>
    <row r="2107" spans="8:42" x14ac:dyDescent="0.3">
      <c r="H2107" s="13" t="s">
        <v>4178</v>
      </c>
      <c r="I2107" s="13" t="str">
        <v>In Stock</v>
      </c>
      <c r="J2107" s="43"/>
      <c r="AB2107" s="65">
        <v>45890</v>
      </c>
      <c r="AC2107" s="66" t="str">
        <f t="shared" si="31"/>
        <v>Overdue</v>
      </c>
      <c r="AJ2107" s="11" t="s">
        <v>5822</v>
      </c>
      <c r="AK2107" s="8">
        <v>276576.44</v>
      </c>
      <c r="AO2107" s="13">
        <f>(Cleaned_Data!S2107)-((Cleaned_Data!S2107)*10%)</f>
        <v>164.7</v>
      </c>
      <c r="AP2107" s="13" t="str">
        <v>Safe</v>
      </c>
    </row>
    <row r="2108" spans="8:42" x14ac:dyDescent="0.3">
      <c r="H2108" s="13" t="s">
        <v>4180</v>
      </c>
      <c r="I2108" s="13" t="str">
        <v>Low Stock</v>
      </c>
      <c r="J2108" s="43"/>
      <c r="AB2108" s="65">
        <v>45887</v>
      </c>
      <c r="AC2108" s="66" t="str">
        <f t="shared" si="31"/>
        <v>Overdue</v>
      </c>
      <c r="AJ2108" s="11" t="s">
        <v>3909</v>
      </c>
      <c r="AK2108" s="8">
        <v>276492.95999999996</v>
      </c>
      <c r="AO2108" s="13">
        <f>(Cleaned_Data!S2108)-((Cleaned_Data!S2108)*10%)</f>
        <v>27</v>
      </c>
      <c r="AP2108" s="13" t="str">
        <v>Risk</v>
      </c>
    </row>
    <row r="2109" spans="8:42" x14ac:dyDescent="0.3">
      <c r="H2109" s="13" t="s">
        <v>4182</v>
      </c>
      <c r="I2109" s="13" t="str">
        <v>In Stock</v>
      </c>
      <c r="J2109" s="43"/>
      <c r="AB2109" s="65">
        <v>45871</v>
      </c>
      <c r="AC2109" s="66" t="str">
        <f t="shared" si="31"/>
        <v>Overdue</v>
      </c>
      <c r="AJ2109" s="11" t="s">
        <v>1156</v>
      </c>
      <c r="AK2109" s="8">
        <v>276170.43</v>
      </c>
      <c r="AO2109" s="13">
        <f>(Cleaned_Data!S2109)-((Cleaned_Data!S2109)*10%)</f>
        <v>126</v>
      </c>
      <c r="AP2109" s="13" t="str">
        <v>Safe</v>
      </c>
    </row>
    <row r="2110" spans="8:42" x14ac:dyDescent="0.3">
      <c r="H2110" s="13" t="s">
        <v>4184</v>
      </c>
      <c r="I2110" s="13" t="str">
        <v>In Stock</v>
      </c>
      <c r="J2110" s="43"/>
      <c r="AB2110" s="65">
        <v>45876</v>
      </c>
      <c r="AC2110" s="66" t="str">
        <f t="shared" si="31"/>
        <v>Overdue</v>
      </c>
      <c r="AJ2110" s="11" t="s">
        <v>6725</v>
      </c>
      <c r="AK2110" s="8">
        <v>275939.82</v>
      </c>
      <c r="AO2110" s="13">
        <f>(Cleaned_Data!S2110)-((Cleaned_Data!S2110)*10%)</f>
        <v>179.1</v>
      </c>
      <c r="AP2110" s="13" t="str">
        <v>Safe</v>
      </c>
    </row>
    <row r="2111" spans="8:42" x14ac:dyDescent="0.3">
      <c r="H2111" s="13" t="s">
        <v>3971</v>
      </c>
      <c r="I2111" s="13" t="str">
        <v>Low Stock</v>
      </c>
      <c r="J2111" s="43"/>
      <c r="AB2111" s="65">
        <v>45854</v>
      </c>
      <c r="AC2111" s="66" t="str">
        <f t="shared" si="31"/>
        <v>Overdue</v>
      </c>
      <c r="AJ2111" s="11" t="s">
        <v>7508</v>
      </c>
      <c r="AK2111" s="8">
        <v>274785</v>
      </c>
      <c r="AO2111" s="13">
        <f>(Cleaned_Data!S2111)-((Cleaned_Data!S2111)*10%)</f>
        <v>18</v>
      </c>
      <c r="AP2111" s="13" t="str">
        <v>Risk</v>
      </c>
    </row>
    <row r="2112" spans="8:42" x14ac:dyDescent="0.3">
      <c r="H2112" s="13" t="s">
        <v>4187</v>
      </c>
      <c r="I2112" s="13" t="str">
        <v>In Stock</v>
      </c>
      <c r="J2112" s="43"/>
      <c r="AB2112" s="65">
        <v>45886</v>
      </c>
      <c r="AC2112" s="66" t="str">
        <f t="shared" si="31"/>
        <v>Overdue</v>
      </c>
      <c r="AJ2112" s="11" t="s">
        <v>255</v>
      </c>
      <c r="AK2112" s="8">
        <v>274442.45999999996</v>
      </c>
      <c r="AO2112" s="13">
        <f>(Cleaned_Data!S2112)-((Cleaned_Data!S2112)*10%)</f>
        <v>132.30000000000001</v>
      </c>
      <c r="AP2112" s="13" t="str">
        <v>Safe</v>
      </c>
    </row>
    <row r="2113" spans="8:42" x14ac:dyDescent="0.3">
      <c r="H2113" s="13" t="s">
        <v>2984</v>
      </c>
      <c r="I2113" s="13" t="str">
        <v>In Stock</v>
      </c>
      <c r="J2113" s="43"/>
      <c r="AB2113" s="65">
        <v>45854</v>
      </c>
      <c r="AC2113" s="66" t="str">
        <f t="shared" si="31"/>
        <v>Overdue</v>
      </c>
      <c r="AJ2113" s="11" t="s">
        <v>5936</v>
      </c>
      <c r="AK2113" s="8">
        <v>274065.3</v>
      </c>
      <c r="AO2113" s="13">
        <f>(Cleaned_Data!S2113)-((Cleaned_Data!S2113)*10%)</f>
        <v>102.6</v>
      </c>
      <c r="AP2113" s="13" t="str">
        <v>Safe</v>
      </c>
    </row>
    <row r="2114" spans="8:42" x14ac:dyDescent="0.3">
      <c r="H2114" s="13" t="s">
        <v>7595</v>
      </c>
      <c r="I2114" s="13" t="str">
        <v>In Stock</v>
      </c>
      <c r="J2114" s="43"/>
      <c r="AB2114" s="65">
        <v>45854</v>
      </c>
      <c r="AC2114" s="66" t="str">
        <f t="shared" si="31"/>
        <v>Overdue</v>
      </c>
      <c r="AJ2114" s="11" t="s">
        <v>4865</v>
      </c>
      <c r="AK2114" s="8">
        <v>273595.45</v>
      </c>
      <c r="AO2114" s="13">
        <f>(Cleaned_Data!S2114)-((Cleaned_Data!S2114)*10%)</f>
        <v>111.6</v>
      </c>
      <c r="AP2114" s="13" t="str">
        <v>Safe</v>
      </c>
    </row>
    <row r="2115" spans="8:42" x14ac:dyDescent="0.3">
      <c r="H2115" s="13" t="s">
        <v>2987</v>
      </c>
      <c r="I2115" s="13" t="str">
        <v>In Stock</v>
      </c>
      <c r="J2115" s="43"/>
      <c r="AB2115" s="65">
        <v>45904</v>
      </c>
      <c r="AC2115" s="66" t="str">
        <f t="shared" ref="AC2115:AC2178" si="32">IF(AB2115="","No Date", IF(AB2115&lt;$AC$1,"Overdue","OnTime"))</f>
        <v>OnTime</v>
      </c>
      <c r="AJ2115" s="11" t="s">
        <v>6578</v>
      </c>
      <c r="AK2115" s="8">
        <v>273415.12</v>
      </c>
      <c r="AO2115" s="13">
        <f>(Cleaned_Data!S2115)-((Cleaned_Data!S2115)*10%)</f>
        <v>72.900000000000006</v>
      </c>
      <c r="AP2115" s="13" t="str">
        <v>Safe</v>
      </c>
    </row>
    <row r="2116" spans="8:42" x14ac:dyDescent="0.3">
      <c r="H2116" s="13" t="s">
        <v>4195</v>
      </c>
      <c r="I2116" s="13" t="str">
        <v>In Stock</v>
      </c>
      <c r="J2116" s="43"/>
      <c r="AB2116" s="65">
        <v>45873</v>
      </c>
      <c r="AC2116" s="66" t="str">
        <f t="shared" si="32"/>
        <v>Overdue</v>
      </c>
      <c r="AJ2116" s="11" t="s">
        <v>5650</v>
      </c>
      <c r="AK2116" s="8">
        <v>272982.05000000005</v>
      </c>
      <c r="AO2116" s="13">
        <f>(Cleaned_Data!S2116)-((Cleaned_Data!S2116)*10%)</f>
        <v>172.8</v>
      </c>
      <c r="AP2116" s="13" t="str">
        <v>Safe</v>
      </c>
    </row>
    <row r="2117" spans="8:42" x14ac:dyDescent="0.3">
      <c r="H2117" s="13" t="s">
        <v>124</v>
      </c>
      <c r="I2117" s="13" t="str">
        <v>Low Stock</v>
      </c>
      <c r="J2117" s="43"/>
      <c r="AB2117" s="65">
        <v>45919</v>
      </c>
      <c r="AC2117" s="66" t="str">
        <f t="shared" si="32"/>
        <v>OnTime</v>
      </c>
      <c r="AJ2117" s="11" t="s">
        <v>6809</v>
      </c>
      <c r="AK2117" s="8">
        <v>272967.3</v>
      </c>
      <c r="AO2117" s="13">
        <f>(Cleaned_Data!S2117)-((Cleaned_Data!S2117)*10%)</f>
        <v>12.6</v>
      </c>
      <c r="AP2117" s="13" t="str">
        <v>Risk</v>
      </c>
    </row>
    <row r="2118" spans="8:42" x14ac:dyDescent="0.3">
      <c r="H2118" s="13" t="s">
        <v>4199</v>
      </c>
      <c r="I2118" s="13" t="str">
        <v>In Stock</v>
      </c>
      <c r="J2118" s="43"/>
      <c r="AB2118" s="65">
        <v>45904</v>
      </c>
      <c r="AC2118" s="66" t="str">
        <f t="shared" si="32"/>
        <v>OnTime</v>
      </c>
      <c r="AJ2118" s="11" t="s">
        <v>2675</v>
      </c>
      <c r="AK2118" s="8">
        <v>271827.46999999997</v>
      </c>
      <c r="AO2118" s="13">
        <f>(Cleaned_Data!S2118)-((Cleaned_Data!S2118)*10%)</f>
        <v>172.8</v>
      </c>
      <c r="AP2118" s="13" t="str">
        <v>Safe</v>
      </c>
    </row>
    <row r="2119" spans="8:42" x14ac:dyDescent="0.3">
      <c r="H2119" s="13" t="s">
        <v>4201</v>
      </c>
      <c r="I2119" s="13" t="str">
        <v>In Stock</v>
      </c>
      <c r="J2119" s="43"/>
      <c r="AB2119" s="65">
        <v>45888</v>
      </c>
      <c r="AC2119" s="66" t="str">
        <f t="shared" si="32"/>
        <v>Overdue</v>
      </c>
      <c r="AJ2119" s="11" t="s">
        <v>7587</v>
      </c>
      <c r="AK2119" s="8">
        <v>271702.10000000003</v>
      </c>
      <c r="AO2119" s="13">
        <f>(Cleaned_Data!S2119)-((Cleaned_Data!S2119)*10%)</f>
        <v>73.8</v>
      </c>
      <c r="AP2119" s="13" t="str">
        <v>Safe</v>
      </c>
    </row>
    <row r="2120" spans="8:42" x14ac:dyDescent="0.3">
      <c r="H2120" s="13" t="s">
        <v>3388</v>
      </c>
      <c r="I2120" s="13" t="str">
        <v>Low Stock</v>
      </c>
      <c r="J2120" s="43"/>
      <c r="AB2120" s="65">
        <v>45887</v>
      </c>
      <c r="AC2120" s="66" t="str">
        <f t="shared" si="32"/>
        <v>Overdue</v>
      </c>
      <c r="AJ2120" s="11" t="s">
        <v>6826</v>
      </c>
      <c r="AK2120" s="8">
        <v>271593.21000000002</v>
      </c>
      <c r="AO2120" s="13">
        <f>(Cleaned_Data!S2120)-((Cleaned_Data!S2120)*10%)</f>
        <v>55.8</v>
      </c>
      <c r="AP2120" s="13" t="str">
        <v>Risk</v>
      </c>
    </row>
    <row r="2121" spans="8:42" x14ac:dyDescent="0.3">
      <c r="H2121" s="13" t="s">
        <v>7330</v>
      </c>
      <c r="I2121" s="13" t="str">
        <v>In Stock</v>
      </c>
      <c r="J2121" s="43"/>
      <c r="AB2121" s="65">
        <v>45855</v>
      </c>
      <c r="AC2121" s="66" t="str">
        <f t="shared" si="32"/>
        <v>Overdue</v>
      </c>
      <c r="AJ2121" s="11" t="s">
        <v>460</v>
      </c>
      <c r="AK2121" s="8">
        <v>270412.52</v>
      </c>
      <c r="AO2121" s="13">
        <f>(Cleaned_Data!S2121)-((Cleaned_Data!S2121)*10%)</f>
        <v>121.5</v>
      </c>
      <c r="AP2121" s="13" t="str">
        <v>Safe</v>
      </c>
    </row>
    <row r="2122" spans="8:42" x14ac:dyDescent="0.3">
      <c r="H2122" s="13" t="s">
        <v>4206</v>
      </c>
      <c r="I2122" s="13" t="str">
        <v>Low Stock</v>
      </c>
      <c r="J2122" s="43"/>
      <c r="AB2122" s="65">
        <v>45895</v>
      </c>
      <c r="AC2122" s="66" t="str">
        <f t="shared" si="32"/>
        <v>Overdue</v>
      </c>
      <c r="AJ2122" s="11" t="s">
        <v>1281</v>
      </c>
      <c r="AK2122" s="8">
        <v>269273.44</v>
      </c>
      <c r="AO2122" s="13">
        <f>(Cleaned_Data!S2122)-((Cleaned_Data!S2122)*10%)</f>
        <v>34.200000000000003</v>
      </c>
      <c r="AP2122" s="13" t="str">
        <v>Risk</v>
      </c>
    </row>
    <row r="2123" spans="8:42" x14ac:dyDescent="0.3">
      <c r="H2123" s="13" t="s">
        <v>4208</v>
      </c>
      <c r="I2123" s="13" t="str">
        <v>Low Stock</v>
      </c>
      <c r="J2123" s="43"/>
      <c r="AB2123" s="65">
        <v>45861</v>
      </c>
      <c r="AC2123" s="66" t="str">
        <f t="shared" si="32"/>
        <v>Overdue</v>
      </c>
      <c r="AJ2123" s="11" t="s">
        <v>3448</v>
      </c>
      <c r="AK2123" s="8">
        <v>267242.8</v>
      </c>
      <c r="AO2123" s="13">
        <f>(Cleaned_Data!S2123)-((Cleaned_Data!S2123)*10%)</f>
        <v>18</v>
      </c>
      <c r="AP2123" s="13" t="str">
        <v>Risk</v>
      </c>
    </row>
    <row r="2124" spans="8:42" x14ac:dyDescent="0.3">
      <c r="H2124" s="13" t="s">
        <v>600</v>
      </c>
      <c r="I2124" s="13" t="str">
        <v>Low Stock</v>
      </c>
      <c r="J2124" s="43"/>
      <c r="AB2124" s="65">
        <v>45853</v>
      </c>
      <c r="AC2124" s="66" t="str">
        <f t="shared" si="32"/>
        <v>Overdue</v>
      </c>
      <c r="AJ2124" s="11" t="s">
        <v>2058</v>
      </c>
      <c r="AK2124" s="8">
        <v>266046.16000000003</v>
      </c>
      <c r="AO2124" s="13">
        <f>(Cleaned_Data!S2124)-((Cleaned_Data!S2124)*10%)</f>
        <v>5.4</v>
      </c>
      <c r="AP2124" s="13" t="str">
        <v>Risk</v>
      </c>
    </row>
    <row r="2125" spans="8:42" x14ac:dyDescent="0.3">
      <c r="H2125" s="13" t="s">
        <v>7471</v>
      </c>
      <c r="I2125" s="13" t="str">
        <v>Low Stock</v>
      </c>
      <c r="J2125" s="43"/>
      <c r="AB2125" s="65">
        <v>45878</v>
      </c>
      <c r="AC2125" s="66" t="str">
        <f t="shared" si="32"/>
        <v>Overdue</v>
      </c>
      <c r="AJ2125" s="11" t="s">
        <v>1506</v>
      </c>
      <c r="AK2125" s="8">
        <v>265849.98000000004</v>
      </c>
      <c r="AO2125" s="13">
        <f>(Cleaned_Data!S2125)-((Cleaned_Data!S2125)*10%)</f>
        <v>77.400000000000006</v>
      </c>
      <c r="AP2125" s="13" t="str">
        <v>Risk</v>
      </c>
    </row>
    <row r="2126" spans="8:42" x14ac:dyDescent="0.3">
      <c r="H2126" s="13" t="s">
        <v>4013</v>
      </c>
      <c r="I2126" s="13" t="str">
        <v>Low Stock</v>
      </c>
      <c r="J2126" s="43"/>
      <c r="AB2126" s="65">
        <v>45853</v>
      </c>
      <c r="AC2126" s="66" t="str">
        <f t="shared" si="32"/>
        <v>Overdue</v>
      </c>
      <c r="AJ2126" s="11" t="s">
        <v>1072</v>
      </c>
      <c r="AK2126" s="8">
        <v>264990.69</v>
      </c>
      <c r="AO2126" s="13">
        <f>(Cleaned_Data!S2126)-((Cleaned_Data!S2126)*10%)</f>
        <v>58.5</v>
      </c>
      <c r="AP2126" s="13" t="str">
        <v>Risk</v>
      </c>
    </row>
    <row r="2127" spans="8:42" x14ac:dyDescent="0.3">
      <c r="H2127" s="13" t="s">
        <v>4214</v>
      </c>
      <c r="I2127" s="13" t="str">
        <v>In Stock</v>
      </c>
      <c r="J2127" s="43"/>
      <c r="AB2127" s="65">
        <v>45856</v>
      </c>
      <c r="AC2127" s="66" t="str">
        <f t="shared" si="32"/>
        <v>Overdue</v>
      </c>
      <c r="AJ2127" s="11" t="s">
        <v>2044</v>
      </c>
      <c r="AK2127" s="8">
        <v>264386.20999999996</v>
      </c>
      <c r="AO2127" s="13">
        <f>(Cleaned_Data!S2127)-((Cleaned_Data!S2127)*10%)</f>
        <v>166.5</v>
      </c>
      <c r="AP2127" s="13" t="str">
        <v>Safe</v>
      </c>
    </row>
    <row r="2128" spans="8:42" x14ac:dyDescent="0.3">
      <c r="H2128" s="13" t="s">
        <v>4216</v>
      </c>
      <c r="I2128" s="13" t="str">
        <v>In Stock</v>
      </c>
      <c r="J2128" s="43"/>
      <c r="AB2128" s="65">
        <v>45938</v>
      </c>
      <c r="AC2128" s="66" t="str">
        <f t="shared" si="32"/>
        <v>OnTime</v>
      </c>
      <c r="AJ2128" s="11" t="s">
        <v>2598</v>
      </c>
      <c r="AK2128" s="8">
        <v>262894.32</v>
      </c>
      <c r="AO2128" s="13">
        <f>(Cleaned_Data!S2128)-((Cleaned_Data!S2128)*10%)</f>
        <v>165.6</v>
      </c>
      <c r="AP2128" s="13" t="str">
        <v>Safe</v>
      </c>
    </row>
    <row r="2129" spans="8:42" x14ac:dyDescent="0.3">
      <c r="H2129" s="13" t="s">
        <v>138</v>
      </c>
      <c r="I2129" s="13" t="str">
        <v>Low Stock</v>
      </c>
      <c r="J2129" s="43"/>
      <c r="AB2129" s="65">
        <v>45860</v>
      </c>
      <c r="AC2129" s="66" t="str">
        <f t="shared" si="32"/>
        <v>Overdue</v>
      </c>
      <c r="AJ2129" s="11" t="s">
        <v>2732</v>
      </c>
      <c r="AK2129" s="8">
        <v>262064.8</v>
      </c>
      <c r="AO2129" s="13">
        <f>(Cleaned_Data!S2129)-((Cleaned_Data!S2129)*10%)</f>
        <v>31.5</v>
      </c>
      <c r="AP2129" s="13" t="str">
        <v>Risk</v>
      </c>
    </row>
    <row r="2130" spans="8:42" x14ac:dyDescent="0.3">
      <c r="H2130" s="13" t="s">
        <v>973</v>
      </c>
      <c r="I2130" s="13" t="str">
        <v>Low Stock</v>
      </c>
      <c r="J2130" s="43"/>
      <c r="AB2130" s="65">
        <v>45859</v>
      </c>
      <c r="AC2130" s="66" t="str">
        <f t="shared" si="32"/>
        <v>Overdue</v>
      </c>
      <c r="AJ2130" s="11" t="s">
        <v>5755</v>
      </c>
      <c r="AK2130" s="8">
        <v>261148.5</v>
      </c>
      <c r="AO2130" s="13">
        <f>(Cleaned_Data!S2130)-((Cleaned_Data!S2130)*10%)</f>
        <v>0</v>
      </c>
      <c r="AP2130" s="13" t="str">
        <v>Risk</v>
      </c>
    </row>
    <row r="2131" spans="8:42" x14ac:dyDescent="0.3">
      <c r="H2131" s="13" t="s">
        <v>907</v>
      </c>
      <c r="I2131" s="13" t="str">
        <v>In Stock</v>
      </c>
      <c r="J2131" s="43"/>
      <c r="AB2131" s="65">
        <v>45858</v>
      </c>
      <c r="AC2131" s="66" t="str">
        <f t="shared" si="32"/>
        <v>Overdue</v>
      </c>
      <c r="AJ2131" s="11" t="s">
        <v>961</v>
      </c>
      <c r="AK2131" s="8">
        <v>261010.08</v>
      </c>
      <c r="AO2131" s="13">
        <f>(Cleaned_Data!S2131)-((Cleaned_Data!S2131)*10%)</f>
        <v>171</v>
      </c>
      <c r="AP2131" s="13" t="str">
        <v>Safe</v>
      </c>
    </row>
    <row r="2132" spans="8:42" x14ac:dyDescent="0.3">
      <c r="H2132" s="13" t="s">
        <v>1177</v>
      </c>
      <c r="I2132" s="13" t="str">
        <v>In Stock</v>
      </c>
      <c r="J2132" s="43"/>
      <c r="AB2132" s="65">
        <v>45880</v>
      </c>
      <c r="AC2132" s="66" t="str">
        <f t="shared" si="32"/>
        <v>Overdue</v>
      </c>
      <c r="AJ2132" s="11" t="s">
        <v>548</v>
      </c>
      <c r="AK2132" s="8">
        <v>260956.63999999998</v>
      </c>
      <c r="AO2132" s="13">
        <f>(Cleaned_Data!S2132)-((Cleaned_Data!S2132)*10%)</f>
        <v>126.9</v>
      </c>
      <c r="AP2132" s="13" t="str">
        <v>Safe</v>
      </c>
    </row>
    <row r="2133" spans="8:42" x14ac:dyDescent="0.3">
      <c r="H2133" s="13" t="s">
        <v>4224</v>
      </c>
      <c r="I2133" s="13" t="str">
        <v>In Stock</v>
      </c>
      <c r="J2133" s="43"/>
      <c r="AB2133" s="65">
        <v>45874</v>
      </c>
      <c r="AC2133" s="66" t="str">
        <f t="shared" si="32"/>
        <v>Overdue</v>
      </c>
      <c r="AJ2133" s="11" t="s">
        <v>905</v>
      </c>
      <c r="AK2133" s="8">
        <v>260142</v>
      </c>
      <c r="AO2133" s="13">
        <f>(Cleaned_Data!S2133)-((Cleaned_Data!S2133)*10%)</f>
        <v>102.6</v>
      </c>
      <c r="AP2133" s="13" t="str">
        <v>Safe</v>
      </c>
    </row>
    <row r="2134" spans="8:42" x14ac:dyDescent="0.3">
      <c r="H2134" s="13" t="s">
        <v>4226</v>
      </c>
      <c r="I2134" s="13" t="str">
        <v>Low Stock</v>
      </c>
      <c r="J2134" s="43"/>
      <c r="AB2134" s="65">
        <v>45925</v>
      </c>
      <c r="AC2134" s="66" t="str">
        <f t="shared" si="32"/>
        <v>OnTime</v>
      </c>
      <c r="AJ2134" s="11" t="s">
        <v>3612</v>
      </c>
      <c r="AK2134" s="8">
        <v>259488.54</v>
      </c>
      <c r="AO2134" s="13">
        <f>(Cleaned_Data!S2134)-((Cleaned_Data!S2134)*10%)</f>
        <v>0</v>
      </c>
      <c r="AP2134" s="13" t="str">
        <v>Risk</v>
      </c>
    </row>
    <row r="2135" spans="8:42" x14ac:dyDescent="0.3">
      <c r="H2135" s="13" t="s">
        <v>4228</v>
      </c>
      <c r="I2135" s="13" t="str">
        <v>Low Stock</v>
      </c>
      <c r="J2135" s="43"/>
      <c r="AB2135" s="65">
        <v>45932</v>
      </c>
      <c r="AC2135" s="66" t="str">
        <f t="shared" si="32"/>
        <v>OnTime</v>
      </c>
      <c r="AJ2135" s="11" t="s">
        <v>5816</v>
      </c>
      <c r="AK2135" s="8">
        <v>258400.53000000003</v>
      </c>
      <c r="AO2135" s="13">
        <f>(Cleaned_Data!S2135)-((Cleaned_Data!S2135)*10%)</f>
        <v>18.899999999999999</v>
      </c>
      <c r="AP2135" s="13" t="str">
        <v>Risk</v>
      </c>
    </row>
    <row r="2136" spans="8:42" x14ac:dyDescent="0.3">
      <c r="H2136" s="13" t="s">
        <v>4230</v>
      </c>
      <c r="I2136" s="13" t="str">
        <v>In Stock</v>
      </c>
      <c r="J2136" s="43"/>
      <c r="AB2136" s="65">
        <v>45901</v>
      </c>
      <c r="AC2136" s="66" t="str">
        <f t="shared" si="32"/>
        <v>OnTime</v>
      </c>
      <c r="AJ2136" s="11" t="s">
        <v>167</v>
      </c>
      <c r="AK2136" s="8">
        <v>258396.19999999998</v>
      </c>
      <c r="AO2136" s="13">
        <f>(Cleaned_Data!S2136)-((Cleaned_Data!S2136)*10%)</f>
        <v>64.8</v>
      </c>
      <c r="AP2136" s="13" t="str">
        <v>Safe</v>
      </c>
    </row>
    <row r="2137" spans="8:42" x14ac:dyDescent="0.3">
      <c r="H2137" s="13" t="s">
        <v>4232</v>
      </c>
      <c r="I2137" s="13" t="str">
        <v>Low Stock</v>
      </c>
      <c r="J2137" s="43"/>
      <c r="AB2137" s="65">
        <v>45910</v>
      </c>
      <c r="AC2137" s="66" t="str">
        <f t="shared" si="32"/>
        <v>OnTime</v>
      </c>
      <c r="AJ2137" s="11" t="s">
        <v>4066</v>
      </c>
      <c r="AK2137" s="8">
        <v>257686.84999999998</v>
      </c>
      <c r="AO2137" s="13">
        <f>(Cleaned_Data!S2137)-((Cleaned_Data!S2137)*10%)</f>
        <v>15.3</v>
      </c>
      <c r="AP2137" s="13" t="str">
        <v>Risk</v>
      </c>
    </row>
    <row r="2138" spans="8:42" x14ac:dyDescent="0.3">
      <c r="H2138" s="13" t="s">
        <v>4234</v>
      </c>
      <c r="I2138" s="13" t="str">
        <v>Low Stock</v>
      </c>
      <c r="J2138" s="43"/>
      <c r="AB2138" s="65">
        <v>45856</v>
      </c>
      <c r="AC2138" s="66" t="str">
        <f t="shared" si="32"/>
        <v>Overdue</v>
      </c>
      <c r="AJ2138" s="11" t="s">
        <v>4760</v>
      </c>
      <c r="AK2138" s="8">
        <v>257639.26</v>
      </c>
      <c r="AO2138" s="13">
        <f>(Cleaned_Data!S2138)-((Cleaned_Data!S2138)*10%)</f>
        <v>21.6</v>
      </c>
      <c r="AP2138" s="13" t="str">
        <v>Risk</v>
      </c>
    </row>
    <row r="2139" spans="8:42" x14ac:dyDescent="0.3">
      <c r="H2139" s="13" t="s">
        <v>4166</v>
      </c>
      <c r="I2139" s="13" t="str">
        <v>In Stock</v>
      </c>
      <c r="J2139" s="43"/>
      <c r="AB2139" s="65">
        <v>45918</v>
      </c>
      <c r="AC2139" s="66" t="str">
        <f t="shared" si="32"/>
        <v>OnTime</v>
      </c>
      <c r="AJ2139" s="11" t="s">
        <v>4925</v>
      </c>
      <c r="AK2139" s="8">
        <v>257232.36000000002</v>
      </c>
      <c r="AO2139" s="13">
        <f>(Cleaned_Data!S2139)-((Cleaned_Data!S2139)*10%)</f>
        <v>109.8</v>
      </c>
      <c r="AP2139" s="13" t="str">
        <v>Safe</v>
      </c>
    </row>
    <row r="2140" spans="8:42" x14ac:dyDescent="0.3">
      <c r="H2140" s="13" t="s">
        <v>4237</v>
      </c>
      <c r="I2140" s="13" t="str">
        <v>In Stock</v>
      </c>
      <c r="J2140" s="43"/>
      <c r="AB2140" s="65">
        <v>45858</v>
      </c>
      <c r="AC2140" s="66" t="str">
        <f t="shared" si="32"/>
        <v>Overdue</v>
      </c>
      <c r="AJ2140" s="11" t="s">
        <v>6671</v>
      </c>
      <c r="AK2140" s="8">
        <v>257210.63999999998</v>
      </c>
      <c r="AO2140" s="13">
        <f>(Cleaned_Data!S2140)-((Cleaned_Data!S2140)*10%)</f>
        <v>118.8</v>
      </c>
      <c r="AP2140" s="13" t="str">
        <v>Safe</v>
      </c>
    </row>
    <row r="2141" spans="8:42" x14ac:dyDescent="0.3">
      <c r="H2141" s="13" t="s">
        <v>4239</v>
      </c>
      <c r="I2141" s="13" t="str">
        <v>In Stock</v>
      </c>
      <c r="J2141" s="43"/>
      <c r="AB2141" s="65">
        <v>45873</v>
      </c>
      <c r="AC2141" s="66" t="str">
        <f t="shared" si="32"/>
        <v>Overdue</v>
      </c>
      <c r="AJ2141" s="11" t="s">
        <v>7373</v>
      </c>
      <c r="AK2141" s="8">
        <v>256596.46999999997</v>
      </c>
      <c r="AO2141" s="13">
        <f>(Cleaned_Data!S2141)-((Cleaned_Data!S2141)*10%)</f>
        <v>82.8</v>
      </c>
      <c r="AP2141" s="13" t="str">
        <v>Safe</v>
      </c>
    </row>
    <row r="2142" spans="8:42" x14ac:dyDescent="0.3">
      <c r="H2142" s="13" t="s">
        <v>4241</v>
      </c>
      <c r="I2142" s="13" t="str">
        <v>In Stock</v>
      </c>
      <c r="J2142" s="43"/>
      <c r="AB2142" s="65">
        <v>45880</v>
      </c>
      <c r="AC2142" s="66" t="str">
        <f t="shared" si="32"/>
        <v>Overdue</v>
      </c>
      <c r="AJ2142" s="11" t="s">
        <v>3727</v>
      </c>
      <c r="AK2142" s="8">
        <v>256494.75000000003</v>
      </c>
      <c r="AO2142" s="13">
        <f>(Cleaned_Data!S2142)-((Cleaned_Data!S2142)*10%)</f>
        <v>111.6</v>
      </c>
      <c r="AP2142" s="13" t="str">
        <v>Safe</v>
      </c>
    </row>
    <row r="2143" spans="8:42" x14ac:dyDescent="0.3">
      <c r="H2143" s="13" t="s">
        <v>3921</v>
      </c>
      <c r="I2143" s="13" t="str">
        <v>In Stock</v>
      </c>
      <c r="J2143" s="43"/>
      <c r="AB2143" s="65">
        <v>45871</v>
      </c>
      <c r="AC2143" s="66" t="str">
        <f t="shared" si="32"/>
        <v>Overdue</v>
      </c>
      <c r="AJ2143" s="11" t="s">
        <v>7482</v>
      </c>
      <c r="AK2143" s="8">
        <v>255236.28000000003</v>
      </c>
      <c r="AO2143" s="13">
        <f>(Cleaned_Data!S2143)-((Cleaned_Data!S2143)*10%)</f>
        <v>100.8</v>
      </c>
      <c r="AP2143" s="13" t="str">
        <v>Safe</v>
      </c>
    </row>
    <row r="2144" spans="8:42" x14ac:dyDescent="0.3">
      <c r="H2144" s="13" t="s">
        <v>4244</v>
      </c>
      <c r="I2144" s="13" t="str">
        <v>In Stock</v>
      </c>
      <c r="J2144" s="43"/>
      <c r="AB2144" s="65">
        <v>45865</v>
      </c>
      <c r="AC2144" s="66" t="str">
        <f t="shared" si="32"/>
        <v>Overdue</v>
      </c>
      <c r="AJ2144" s="11" t="s">
        <v>5834</v>
      </c>
      <c r="AK2144" s="8">
        <v>254273.5</v>
      </c>
      <c r="AO2144" s="13">
        <f>(Cleaned_Data!S2144)-((Cleaned_Data!S2144)*10%)</f>
        <v>109.8</v>
      </c>
      <c r="AP2144" s="13" t="str">
        <v>Safe</v>
      </c>
    </row>
    <row r="2145" spans="8:42" x14ac:dyDescent="0.3">
      <c r="H2145" s="13" t="s">
        <v>1166</v>
      </c>
      <c r="I2145" s="13" t="str">
        <v>In Stock</v>
      </c>
      <c r="J2145" s="43"/>
      <c r="AB2145" s="65">
        <v>45934</v>
      </c>
      <c r="AC2145" s="66" t="str">
        <f t="shared" si="32"/>
        <v>OnTime</v>
      </c>
      <c r="AJ2145" s="11" t="s">
        <v>1260</v>
      </c>
      <c r="AK2145" s="8">
        <v>254233.80000000002</v>
      </c>
      <c r="AO2145" s="13">
        <f>(Cleaned_Data!S2145)-((Cleaned_Data!S2145)*10%)</f>
        <v>117.9</v>
      </c>
      <c r="AP2145" s="13" t="str">
        <v>Safe</v>
      </c>
    </row>
    <row r="2146" spans="8:42" x14ac:dyDescent="0.3">
      <c r="H2146" s="13" t="s">
        <v>4247</v>
      </c>
      <c r="I2146" s="13" t="str">
        <v>In Stock</v>
      </c>
      <c r="J2146" s="43"/>
      <c r="AB2146" s="65">
        <v>45888</v>
      </c>
      <c r="AC2146" s="66" t="str">
        <f t="shared" si="32"/>
        <v>Overdue</v>
      </c>
      <c r="AJ2146" s="11" t="s">
        <v>5664</v>
      </c>
      <c r="AK2146" s="8">
        <v>253838.52</v>
      </c>
      <c r="AO2146" s="13">
        <f>(Cleaned_Data!S2146)-((Cleaned_Data!S2146)*10%)</f>
        <v>153</v>
      </c>
      <c r="AP2146" s="13" t="str">
        <v>Safe</v>
      </c>
    </row>
    <row r="2147" spans="8:42" x14ac:dyDescent="0.3">
      <c r="H2147" s="13" t="s">
        <v>4249</v>
      </c>
      <c r="I2147" s="13" t="str">
        <v>In Stock</v>
      </c>
      <c r="J2147" s="43"/>
      <c r="AB2147" s="65">
        <v>45865</v>
      </c>
      <c r="AC2147" s="66" t="str">
        <f t="shared" si="32"/>
        <v>Overdue</v>
      </c>
      <c r="AJ2147" s="11" t="s">
        <v>1942</v>
      </c>
      <c r="AK2147" s="8">
        <v>253534.29</v>
      </c>
      <c r="AO2147" s="13">
        <f>(Cleaned_Data!S2147)-((Cleaned_Data!S2147)*10%)</f>
        <v>84.6</v>
      </c>
      <c r="AP2147" s="13" t="str">
        <v>Safe</v>
      </c>
    </row>
    <row r="2148" spans="8:42" x14ac:dyDescent="0.3">
      <c r="H2148" s="13" t="s">
        <v>452</v>
      </c>
      <c r="I2148" s="13" t="str">
        <v>In Stock</v>
      </c>
      <c r="J2148" s="43"/>
      <c r="AB2148" s="65">
        <v>45867</v>
      </c>
      <c r="AC2148" s="66" t="str">
        <f t="shared" si="32"/>
        <v>Overdue</v>
      </c>
      <c r="AJ2148" s="11" t="s">
        <v>3059</v>
      </c>
      <c r="AK2148" s="8">
        <v>252866.25</v>
      </c>
      <c r="AO2148" s="13">
        <f>(Cleaned_Data!S2148)-((Cleaned_Data!S2148)*10%)</f>
        <v>91.8</v>
      </c>
      <c r="AP2148" s="13" t="str">
        <v>Safe</v>
      </c>
    </row>
    <row r="2149" spans="8:42" x14ac:dyDescent="0.3">
      <c r="H2149" s="13" t="s">
        <v>541</v>
      </c>
      <c r="I2149" s="13" t="str">
        <v>Low Stock</v>
      </c>
      <c r="J2149" s="43"/>
      <c r="AB2149" s="65">
        <v>45931</v>
      </c>
      <c r="AC2149" s="66" t="str">
        <f t="shared" si="32"/>
        <v>OnTime</v>
      </c>
      <c r="AJ2149" s="11" t="s">
        <v>3148</v>
      </c>
      <c r="AK2149" s="8">
        <v>251864.8</v>
      </c>
      <c r="AO2149" s="13">
        <f>(Cleaned_Data!S2149)-((Cleaned_Data!S2149)*10%)</f>
        <v>57.6</v>
      </c>
      <c r="AP2149" s="13" t="str">
        <v>Risk</v>
      </c>
    </row>
    <row r="2150" spans="8:42" x14ac:dyDescent="0.3">
      <c r="H2150" s="13" t="s">
        <v>4253</v>
      </c>
      <c r="I2150" s="13" t="str">
        <v>In Stock</v>
      </c>
      <c r="J2150" s="43"/>
      <c r="AB2150" s="65">
        <v>45913</v>
      </c>
      <c r="AC2150" s="66" t="str">
        <f t="shared" si="32"/>
        <v>OnTime</v>
      </c>
      <c r="AJ2150" s="11" t="s">
        <v>7333</v>
      </c>
      <c r="AK2150" s="8">
        <v>250975.5</v>
      </c>
      <c r="AO2150" s="13">
        <f>(Cleaned_Data!S2150)-((Cleaned_Data!S2150)*10%)</f>
        <v>92.7</v>
      </c>
      <c r="AP2150" s="13" t="str">
        <v>Safe</v>
      </c>
    </row>
    <row r="2151" spans="8:42" x14ac:dyDescent="0.3">
      <c r="H2151" s="13" t="s">
        <v>4255</v>
      </c>
      <c r="I2151" s="13" t="str">
        <v>In Stock</v>
      </c>
      <c r="J2151" s="43"/>
      <c r="AB2151" s="65">
        <v>45936</v>
      </c>
      <c r="AC2151" s="66" t="str">
        <f t="shared" si="32"/>
        <v>OnTime</v>
      </c>
      <c r="AJ2151" s="11" t="s">
        <v>2292</v>
      </c>
      <c r="AK2151" s="8">
        <v>250922.69999999998</v>
      </c>
      <c r="AO2151" s="13">
        <f>(Cleaned_Data!S2151)-((Cleaned_Data!S2151)*10%)</f>
        <v>165.6</v>
      </c>
      <c r="AP2151" s="13" t="str">
        <v>Safe</v>
      </c>
    </row>
    <row r="2152" spans="8:42" x14ac:dyDescent="0.3">
      <c r="H2152" s="13" t="s">
        <v>933</v>
      </c>
      <c r="I2152" s="13" t="str">
        <v>In Stock</v>
      </c>
      <c r="J2152" s="43"/>
      <c r="AB2152" s="65">
        <v>45900</v>
      </c>
      <c r="AC2152" s="66" t="str">
        <f t="shared" si="32"/>
        <v>Overdue</v>
      </c>
      <c r="AJ2152" s="11" t="s">
        <v>4316</v>
      </c>
      <c r="AK2152" s="8">
        <v>250553.26</v>
      </c>
      <c r="AO2152" s="13">
        <f>(Cleaned_Data!S2152)-((Cleaned_Data!S2152)*10%)</f>
        <v>75.599999999999994</v>
      </c>
      <c r="AP2152" s="13" t="str">
        <v>Safe</v>
      </c>
    </row>
    <row r="2153" spans="8:42" x14ac:dyDescent="0.3">
      <c r="H2153" s="13" t="s">
        <v>7596</v>
      </c>
      <c r="I2153" s="13" t="str">
        <v>In Stock</v>
      </c>
      <c r="J2153" s="43"/>
      <c r="AB2153" s="65">
        <v>45866</v>
      </c>
      <c r="AC2153" s="66" t="str">
        <f t="shared" si="32"/>
        <v>Overdue</v>
      </c>
      <c r="AJ2153" s="11" t="s">
        <v>5940</v>
      </c>
      <c r="AK2153" s="8">
        <v>250499.84</v>
      </c>
      <c r="AO2153" s="13">
        <f>(Cleaned_Data!S2153)-((Cleaned_Data!S2153)*10%)</f>
        <v>73.8</v>
      </c>
      <c r="AP2153" s="13" t="str">
        <v>Safe</v>
      </c>
    </row>
    <row r="2154" spans="8:42" x14ac:dyDescent="0.3">
      <c r="H2154" s="13" t="s">
        <v>847</v>
      </c>
      <c r="I2154" s="13" t="str">
        <v>In Stock</v>
      </c>
      <c r="J2154" s="43"/>
      <c r="AB2154" s="65">
        <v>45861</v>
      </c>
      <c r="AC2154" s="66" t="str">
        <f t="shared" si="32"/>
        <v>Overdue</v>
      </c>
      <c r="AJ2154" s="11" t="s">
        <v>4330</v>
      </c>
      <c r="AK2154" s="8">
        <v>250366.05</v>
      </c>
      <c r="AO2154" s="13">
        <f>(Cleaned_Data!S2154)-((Cleaned_Data!S2154)*10%)</f>
        <v>63</v>
      </c>
      <c r="AP2154" s="13" t="str">
        <v>Safe</v>
      </c>
    </row>
    <row r="2155" spans="8:42" x14ac:dyDescent="0.3">
      <c r="H2155" s="13" t="s">
        <v>4263</v>
      </c>
      <c r="I2155" s="13" t="str">
        <v>In Stock</v>
      </c>
      <c r="J2155" s="43"/>
      <c r="AB2155" s="65">
        <v>45871</v>
      </c>
      <c r="AC2155" s="66" t="str">
        <f t="shared" si="32"/>
        <v>Overdue</v>
      </c>
      <c r="AJ2155" s="11" t="s">
        <v>4230</v>
      </c>
      <c r="AK2155" s="8">
        <v>250243.92</v>
      </c>
      <c r="AO2155" s="13">
        <f>(Cleaned_Data!S2155)-((Cleaned_Data!S2155)*10%)</f>
        <v>143.1</v>
      </c>
      <c r="AP2155" s="13" t="str">
        <v>Safe</v>
      </c>
    </row>
    <row r="2156" spans="8:42" x14ac:dyDescent="0.3">
      <c r="H2156" s="13" t="s">
        <v>4265</v>
      </c>
      <c r="I2156" s="13" t="str">
        <v>In Stock</v>
      </c>
      <c r="J2156" s="43"/>
      <c r="AB2156" s="65">
        <v>45917</v>
      </c>
      <c r="AC2156" s="66" t="str">
        <f t="shared" si="32"/>
        <v>OnTime</v>
      </c>
      <c r="AJ2156" s="11" t="s">
        <v>4397</v>
      </c>
      <c r="AK2156" s="8">
        <v>250008.3</v>
      </c>
      <c r="AO2156" s="13">
        <f>(Cleaned_Data!S2156)-((Cleaned_Data!S2156)*10%)</f>
        <v>109.8</v>
      </c>
      <c r="AP2156" s="13" t="str">
        <v>Safe</v>
      </c>
    </row>
    <row r="2157" spans="8:42" x14ac:dyDescent="0.3">
      <c r="H2157" s="13" t="s">
        <v>4267</v>
      </c>
      <c r="I2157" s="13" t="str">
        <v>Low Stock</v>
      </c>
      <c r="J2157" s="43"/>
      <c r="AB2157" s="65">
        <v>45875</v>
      </c>
      <c r="AC2157" s="66" t="str">
        <f t="shared" si="32"/>
        <v>Overdue</v>
      </c>
      <c r="AJ2157" s="11" t="s">
        <v>6310</v>
      </c>
      <c r="AK2157" s="8">
        <v>249516.48</v>
      </c>
      <c r="AO2157" s="13">
        <f>(Cleaned_Data!S2157)-((Cleaned_Data!S2157)*10%)</f>
        <v>10.8</v>
      </c>
      <c r="AP2157" s="13" t="str">
        <v>Risk</v>
      </c>
    </row>
    <row r="2158" spans="8:42" x14ac:dyDescent="0.3">
      <c r="H2158" s="13" t="s">
        <v>4270</v>
      </c>
      <c r="I2158" s="13" t="str">
        <v>In Stock</v>
      </c>
      <c r="J2158" s="43"/>
      <c r="AB2158" s="65">
        <v>45917</v>
      </c>
      <c r="AC2158" s="66" t="str">
        <f t="shared" si="32"/>
        <v>OnTime</v>
      </c>
      <c r="AJ2158" s="11" t="s">
        <v>2586</v>
      </c>
      <c r="AK2158" s="8">
        <v>249452.19999999998</v>
      </c>
      <c r="AO2158" s="13">
        <f>(Cleaned_Data!S2158)-((Cleaned_Data!S2158)*10%)</f>
        <v>91.8</v>
      </c>
      <c r="AP2158" s="13" t="str">
        <v>Safe</v>
      </c>
    </row>
    <row r="2159" spans="8:42" x14ac:dyDescent="0.3">
      <c r="H2159" s="13" t="s">
        <v>5993</v>
      </c>
      <c r="I2159" s="13" t="str">
        <v>In Stock</v>
      </c>
      <c r="J2159" s="43"/>
      <c r="AB2159" s="65">
        <v>45897</v>
      </c>
      <c r="AC2159" s="66" t="str">
        <f t="shared" si="32"/>
        <v>Overdue</v>
      </c>
      <c r="AJ2159" s="11" t="s">
        <v>2690</v>
      </c>
      <c r="AK2159" s="8">
        <v>249449.19999999998</v>
      </c>
      <c r="AO2159" s="13">
        <f>(Cleaned_Data!S2159)-((Cleaned_Data!S2159)*10%)</f>
        <v>71.099999999999994</v>
      </c>
      <c r="AP2159" s="13" t="str">
        <v>Safe</v>
      </c>
    </row>
    <row r="2160" spans="8:42" x14ac:dyDescent="0.3">
      <c r="H2160" s="13" t="s">
        <v>3882</v>
      </c>
      <c r="I2160" s="13" t="str">
        <v>In Stock</v>
      </c>
      <c r="J2160" s="43"/>
      <c r="AB2160" s="65">
        <v>45894</v>
      </c>
      <c r="AC2160" s="66" t="str">
        <f t="shared" si="32"/>
        <v>Overdue</v>
      </c>
      <c r="AJ2160" s="11" t="s">
        <v>5809</v>
      </c>
      <c r="AK2160" s="8">
        <v>249062.59999999998</v>
      </c>
      <c r="AO2160" s="13">
        <f>(Cleaned_Data!S2160)-((Cleaned_Data!S2160)*10%)</f>
        <v>42.3</v>
      </c>
      <c r="AP2160" s="13" t="str">
        <v>Risk</v>
      </c>
    </row>
    <row r="2161" spans="8:42" x14ac:dyDescent="0.3">
      <c r="H2161" s="13" t="s">
        <v>3127</v>
      </c>
      <c r="I2161" s="13" t="str">
        <v>In Stock</v>
      </c>
      <c r="J2161" s="43"/>
      <c r="AB2161" s="65">
        <v>45934</v>
      </c>
      <c r="AC2161" s="66" t="str">
        <f t="shared" si="32"/>
        <v>OnTime</v>
      </c>
      <c r="AJ2161" s="11" t="s">
        <v>5631</v>
      </c>
      <c r="AK2161" s="8">
        <v>248079.81999999998</v>
      </c>
      <c r="AO2161" s="13">
        <f>(Cleaned_Data!S2161)-((Cleaned_Data!S2161)*10%)</f>
        <v>162.9</v>
      </c>
      <c r="AP2161" s="13" t="str">
        <v>Safe</v>
      </c>
    </row>
    <row r="2162" spans="8:42" x14ac:dyDescent="0.3">
      <c r="H2162" s="13" t="s">
        <v>2951</v>
      </c>
      <c r="I2162" s="13" t="str">
        <v>In Stock</v>
      </c>
      <c r="J2162" s="43"/>
      <c r="AB2162" s="65">
        <v>45858</v>
      </c>
      <c r="AC2162" s="66" t="str">
        <f t="shared" si="32"/>
        <v>Overdue</v>
      </c>
      <c r="AJ2162" s="11" t="s">
        <v>6506</v>
      </c>
      <c r="AK2162" s="8">
        <v>247625.91</v>
      </c>
      <c r="AO2162" s="13">
        <f>(Cleaned_Data!S2162)-((Cleaned_Data!S2162)*10%)</f>
        <v>172.8</v>
      </c>
      <c r="AP2162" s="13" t="str">
        <v>Safe</v>
      </c>
    </row>
    <row r="2163" spans="8:42" x14ac:dyDescent="0.3">
      <c r="H2163" s="13" t="s">
        <v>4279</v>
      </c>
      <c r="I2163" s="13" t="str">
        <v>In Stock</v>
      </c>
      <c r="J2163" s="43"/>
      <c r="AB2163" s="65">
        <v>45871</v>
      </c>
      <c r="AC2163" s="66" t="str">
        <f t="shared" si="32"/>
        <v>Overdue</v>
      </c>
      <c r="AJ2163" s="11" t="s">
        <v>1478</v>
      </c>
      <c r="AK2163" s="8">
        <v>246940.53999999998</v>
      </c>
      <c r="AO2163" s="13">
        <f>(Cleaned_Data!S2163)-((Cleaned_Data!S2163)*10%)</f>
        <v>133.19999999999999</v>
      </c>
      <c r="AP2163" s="13" t="str">
        <v>Safe</v>
      </c>
    </row>
    <row r="2164" spans="8:42" x14ac:dyDescent="0.3">
      <c r="H2164" s="13" t="s">
        <v>2900</v>
      </c>
      <c r="I2164" s="13" t="str">
        <v>In Stock</v>
      </c>
      <c r="J2164" s="43"/>
      <c r="AB2164" s="65">
        <v>45917</v>
      </c>
      <c r="AC2164" s="66" t="str">
        <f t="shared" si="32"/>
        <v>OnTime</v>
      </c>
      <c r="AJ2164" s="11" t="s">
        <v>635</v>
      </c>
      <c r="AK2164" s="8">
        <v>245898.36000000002</v>
      </c>
      <c r="AO2164" s="13">
        <f>(Cleaned_Data!S2164)-((Cleaned_Data!S2164)*10%)</f>
        <v>85.5</v>
      </c>
      <c r="AP2164" s="13" t="str">
        <v>Safe</v>
      </c>
    </row>
    <row r="2165" spans="8:42" x14ac:dyDescent="0.3">
      <c r="H2165" s="13" t="s">
        <v>7597</v>
      </c>
      <c r="I2165" s="13" t="str">
        <v>In Stock</v>
      </c>
      <c r="J2165" s="43"/>
      <c r="AB2165" s="65">
        <v>45868</v>
      </c>
      <c r="AC2165" s="66" t="str">
        <f t="shared" si="32"/>
        <v>Overdue</v>
      </c>
      <c r="AJ2165" s="11" t="s">
        <v>5708</v>
      </c>
      <c r="AK2165" s="8">
        <v>244109.84</v>
      </c>
      <c r="AO2165" s="13">
        <f>(Cleaned_Data!S2165)-((Cleaned_Data!S2165)*10%)</f>
        <v>170.1</v>
      </c>
      <c r="AP2165" s="13" t="str">
        <v>Safe</v>
      </c>
    </row>
    <row r="2166" spans="8:42" x14ac:dyDescent="0.3">
      <c r="H2166" s="13" t="s">
        <v>4284</v>
      </c>
      <c r="I2166" s="13" t="str">
        <v>In Stock</v>
      </c>
      <c r="J2166" s="43"/>
      <c r="AB2166" s="65">
        <v>45864</v>
      </c>
      <c r="AC2166" s="66" t="str">
        <f t="shared" si="32"/>
        <v>Overdue</v>
      </c>
      <c r="AJ2166" s="11" t="s">
        <v>2799</v>
      </c>
      <c r="AK2166" s="8">
        <v>241888.4</v>
      </c>
      <c r="AO2166" s="13">
        <f>(Cleaned_Data!S2166)-((Cleaned_Data!S2166)*10%)</f>
        <v>72</v>
      </c>
      <c r="AP2166" s="13" t="str">
        <v>Risk</v>
      </c>
    </row>
    <row r="2167" spans="8:42" x14ac:dyDescent="0.3">
      <c r="H2167" s="13" t="s">
        <v>1382</v>
      </c>
      <c r="I2167" s="13" t="str">
        <v>Low Stock</v>
      </c>
      <c r="J2167" s="43"/>
      <c r="AB2167" s="65">
        <v>45906</v>
      </c>
      <c r="AC2167" s="66" t="str">
        <f t="shared" si="32"/>
        <v>OnTime</v>
      </c>
      <c r="AJ2167" s="11" t="s">
        <v>3731</v>
      </c>
      <c r="AK2167" s="8">
        <v>241671.04000000001</v>
      </c>
      <c r="AO2167" s="13">
        <f>(Cleaned_Data!S2167)-((Cleaned_Data!S2167)*10%)</f>
        <v>30.6</v>
      </c>
      <c r="AP2167" s="13" t="str">
        <v>Risk</v>
      </c>
    </row>
    <row r="2168" spans="8:42" x14ac:dyDescent="0.3">
      <c r="H2168" s="13" t="s">
        <v>681</v>
      </c>
      <c r="I2168" s="13" t="str">
        <v>In Stock</v>
      </c>
      <c r="J2168" s="43"/>
      <c r="AB2168" s="65">
        <v>45875</v>
      </c>
      <c r="AC2168" s="66" t="str">
        <f t="shared" si="32"/>
        <v>Overdue</v>
      </c>
      <c r="AJ2168" s="11" t="s">
        <v>2318</v>
      </c>
      <c r="AK2168" s="8">
        <v>241591.41999999998</v>
      </c>
      <c r="AO2168" s="13">
        <f>(Cleaned_Data!S2168)-((Cleaned_Data!S2168)*10%)</f>
        <v>104.4</v>
      </c>
      <c r="AP2168" s="13" t="str">
        <v>Safe</v>
      </c>
    </row>
    <row r="2169" spans="8:42" x14ac:dyDescent="0.3">
      <c r="H2169" s="13" t="s">
        <v>4291</v>
      </c>
      <c r="I2169" s="13" t="str">
        <v>In Stock</v>
      </c>
      <c r="J2169" s="43"/>
      <c r="AB2169" s="65">
        <v>45885</v>
      </c>
      <c r="AC2169" s="66" t="str">
        <f t="shared" si="32"/>
        <v>Overdue</v>
      </c>
      <c r="AJ2169" s="11" t="s">
        <v>7184</v>
      </c>
      <c r="AK2169" s="8">
        <v>240751.62</v>
      </c>
      <c r="AO2169" s="13">
        <f>(Cleaned_Data!S2169)-((Cleaned_Data!S2169)*10%)</f>
        <v>157.5</v>
      </c>
      <c r="AP2169" s="13" t="str">
        <v>Safe</v>
      </c>
    </row>
    <row r="2170" spans="8:42" x14ac:dyDescent="0.3">
      <c r="H2170" s="13" t="s">
        <v>1070</v>
      </c>
      <c r="I2170" s="13" t="str">
        <v>In Stock</v>
      </c>
      <c r="J2170" s="43"/>
      <c r="AB2170" s="65">
        <v>45857</v>
      </c>
      <c r="AC2170" s="66" t="str">
        <f t="shared" si="32"/>
        <v>Overdue</v>
      </c>
      <c r="AJ2170" s="11" t="s">
        <v>2962</v>
      </c>
      <c r="AK2170" s="8">
        <v>239954.4</v>
      </c>
      <c r="AO2170" s="13">
        <f>(Cleaned_Data!S2170)-((Cleaned_Data!S2170)*10%)</f>
        <v>149.4</v>
      </c>
      <c r="AP2170" s="13" t="str">
        <v>Safe</v>
      </c>
    </row>
    <row r="2171" spans="8:42" x14ac:dyDescent="0.3">
      <c r="H2171" s="13" t="s">
        <v>611</v>
      </c>
      <c r="I2171" s="13" t="str">
        <v>In Stock</v>
      </c>
      <c r="J2171" s="43"/>
      <c r="AB2171" s="65">
        <v>45905</v>
      </c>
      <c r="AC2171" s="66" t="str">
        <f t="shared" si="32"/>
        <v>OnTime</v>
      </c>
      <c r="AJ2171" s="11" t="s">
        <v>3490</v>
      </c>
      <c r="AK2171" s="8">
        <v>238314.36</v>
      </c>
      <c r="AO2171" s="13">
        <f>(Cleaned_Data!S2171)-((Cleaned_Data!S2171)*10%)</f>
        <v>103.5</v>
      </c>
      <c r="AP2171" s="13" t="str">
        <v>Safe</v>
      </c>
    </row>
    <row r="2172" spans="8:42" x14ac:dyDescent="0.3">
      <c r="H2172" s="13" t="s">
        <v>2853</v>
      </c>
      <c r="I2172" s="13" t="str">
        <v>Low Stock</v>
      </c>
      <c r="J2172" s="43"/>
      <c r="AB2172" s="65">
        <v>45860</v>
      </c>
      <c r="AC2172" s="66" t="str">
        <f t="shared" si="32"/>
        <v>Overdue</v>
      </c>
      <c r="AJ2172" s="11" t="s">
        <v>7549</v>
      </c>
      <c r="AK2172" s="8">
        <v>238264.35</v>
      </c>
      <c r="AO2172" s="13">
        <f>(Cleaned_Data!S2172)-((Cleaned_Data!S2172)*10%)</f>
        <v>25.2</v>
      </c>
      <c r="AP2172" s="13" t="str">
        <v>Risk</v>
      </c>
    </row>
    <row r="2173" spans="8:42" x14ac:dyDescent="0.3">
      <c r="H2173" s="13" t="s">
        <v>4301</v>
      </c>
      <c r="I2173" s="13" t="str">
        <v>In Stock</v>
      </c>
      <c r="J2173" s="43"/>
      <c r="AB2173" s="65">
        <v>45925</v>
      </c>
      <c r="AC2173" s="66" t="str">
        <f t="shared" si="32"/>
        <v>OnTime</v>
      </c>
      <c r="AJ2173" s="11" t="s">
        <v>4508</v>
      </c>
      <c r="AK2173" s="8">
        <v>237620.58</v>
      </c>
      <c r="AO2173" s="13">
        <f>(Cleaned_Data!S2173)-((Cleaned_Data!S2173)*10%)</f>
        <v>124.2</v>
      </c>
      <c r="AP2173" s="13" t="str">
        <v>Safe</v>
      </c>
    </row>
    <row r="2174" spans="8:42" x14ac:dyDescent="0.3">
      <c r="H2174" s="13" t="s">
        <v>4303</v>
      </c>
      <c r="I2174" s="13" t="str">
        <v>In Stock</v>
      </c>
      <c r="J2174" s="43"/>
      <c r="AB2174" s="65">
        <v>45941</v>
      </c>
      <c r="AC2174" s="66" t="str">
        <f t="shared" si="32"/>
        <v>OnTime</v>
      </c>
      <c r="AJ2174" s="11" t="s">
        <v>6992</v>
      </c>
      <c r="AK2174" s="8">
        <v>236521</v>
      </c>
      <c r="AO2174" s="13">
        <f>(Cleaned_Data!S2174)-((Cleaned_Data!S2174)*10%)</f>
        <v>125.1</v>
      </c>
      <c r="AP2174" s="13" t="str">
        <v>Safe</v>
      </c>
    </row>
    <row r="2175" spans="8:42" x14ac:dyDescent="0.3">
      <c r="H2175" s="13" t="s">
        <v>2454</v>
      </c>
      <c r="I2175" s="13" t="str">
        <v>In Stock</v>
      </c>
      <c r="J2175" s="43"/>
      <c r="AB2175" s="65">
        <v>45877</v>
      </c>
      <c r="AC2175" s="66" t="str">
        <f t="shared" si="32"/>
        <v>Overdue</v>
      </c>
      <c r="AJ2175" s="11" t="s">
        <v>3979</v>
      </c>
      <c r="AK2175" s="8">
        <v>236463.9</v>
      </c>
      <c r="AO2175" s="13">
        <f>(Cleaned_Data!S2175)-((Cleaned_Data!S2175)*10%)</f>
        <v>39.6</v>
      </c>
      <c r="AP2175" s="13" t="str">
        <v>Safe</v>
      </c>
    </row>
    <row r="2176" spans="8:42" x14ac:dyDescent="0.3">
      <c r="H2176" s="13" t="s">
        <v>1976</v>
      </c>
      <c r="I2176" s="13" t="str">
        <v>In Stock</v>
      </c>
      <c r="J2176" s="43"/>
      <c r="AB2176" s="65">
        <v>45894</v>
      </c>
      <c r="AC2176" s="66" t="str">
        <f t="shared" si="32"/>
        <v>Overdue</v>
      </c>
      <c r="AJ2176" s="11" t="s">
        <v>4284</v>
      </c>
      <c r="AK2176" s="8">
        <v>235275.58</v>
      </c>
      <c r="AO2176" s="13">
        <f>(Cleaned_Data!S2176)-((Cleaned_Data!S2176)*10%)</f>
        <v>41.4</v>
      </c>
      <c r="AP2176" s="13" t="str">
        <v>Safe</v>
      </c>
    </row>
    <row r="2177" spans="8:42" x14ac:dyDescent="0.3">
      <c r="H2177" s="13" t="s">
        <v>4309</v>
      </c>
      <c r="I2177" s="13" t="str">
        <v>Low Stock</v>
      </c>
      <c r="J2177" s="43"/>
      <c r="AB2177" s="65">
        <v>45911</v>
      </c>
      <c r="AC2177" s="66" t="str">
        <f t="shared" si="32"/>
        <v>OnTime</v>
      </c>
      <c r="AJ2177" s="11" t="s">
        <v>990</v>
      </c>
      <c r="AK2177" s="8">
        <v>234771.9</v>
      </c>
      <c r="AO2177" s="13">
        <f>(Cleaned_Data!S2177)-((Cleaned_Data!S2177)*10%)</f>
        <v>0</v>
      </c>
      <c r="AP2177" s="13" t="str">
        <v>Risk</v>
      </c>
    </row>
    <row r="2178" spans="8:42" x14ac:dyDescent="0.3">
      <c r="H2178" s="13" t="s">
        <v>4311</v>
      </c>
      <c r="I2178" s="13" t="str">
        <v>In Stock</v>
      </c>
      <c r="J2178" s="43"/>
      <c r="AB2178" s="65">
        <v>45912</v>
      </c>
      <c r="AC2178" s="66" t="str">
        <f t="shared" si="32"/>
        <v>OnTime</v>
      </c>
      <c r="AJ2178" s="11" t="s">
        <v>6069</v>
      </c>
      <c r="AK2178" s="8">
        <v>234179.1</v>
      </c>
      <c r="AO2178" s="13">
        <f>(Cleaned_Data!S2178)-((Cleaned_Data!S2178)*10%)</f>
        <v>130.5</v>
      </c>
      <c r="AP2178" s="13" t="str">
        <v>Safe</v>
      </c>
    </row>
    <row r="2179" spans="8:42" x14ac:dyDescent="0.3">
      <c r="H2179" s="13" t="s">
        <v>4313</v>
      </c>
      <c r="I2179" s="13" t="str">
        <v>Low Stock</v>
      </c>
      <c r="J2179" s="43"/>
      <c r="AB2179" s="65">
        <v>45934</v>
      </c>
      <c r="AC2179" s="66" t="str">
        <f t="shared" ref="AC2179:AC2242" si="33">IF(AB2179="","No Date", IF(AB2179&lt;$AC$1,"Overdue","OnTime"))</f>
        <v>OnTime</v>
      </c>
      <c r="AJ2179" s="11" t="s">
        <v>1237</v>
      </c>
      <c r="AK2179" s="8">
        <v>233445.78</v>
      </c>
      <c r="AO2179" s="13">
        <f>(Cleaned_Data!S2179)-((Cleaned_Data!S2179)*10%)</f>
        <v>0</v>
      </c>
      <c r="AP2179" s="13" t="str">
        <v>Risk</v>
      </c>
    </row>
    <row r="2180" spans="8:42" x14ac:dyDescent="0.3">
      <c r="H2180" s="13" t="s">
        <v>4316</v>
      </c>
      <c r="I2180" s="13" t="str">
        <v>Low Stock</v>
      </c>
      <c r="J2180" s="43"/>
      <c r="AB2180" s="65">
        <v>45898</v>
      </c>
      <c r="AC2180" s="66" t="str">
        <f t="shared" si="33"/>
        <v>Overdue</v>
      </c>
      <c r="AJ2180" s="11" t="s">
        <v>7485</v>
      </c>
      <c r="AK2180" s="8">
        <v>231780.03</v>
      </c>
      <c r="AO2180" s="13">
        <f>(Cleaned_Data!S2180)-((Cleaned_Data!S2180)*10%)</f>
        <v>20.7</v>
      </c>
      <c r="AP2180" s="13" t="str">
        <v>Risk</v>
      </c>
    </row>
    <row r="2181" spans="8:42" x14ac:dyDescent="0.3">
      <c r="H2181" s="13" t="s">
        <v>3490</v>
      </c>
      <c r="I2181" s="13" t="str">
        <v>In Stock</v>
      </c>
      <c r="J2181" s="43"/>
      <c r="AB2181" s="65">
        <v>45900</v>
      </c>
      <c r="AC2181" s="66" t="str">
        <f t="shared" si="33"/>
        <v>Overdue</v>
      </c>
      <c r="AJ2181" s="11" t="s">
        <v>249</v>
      </c>
      <c r="AK2181" s="8">
        <v>231651.84000000003</v>
      </c>
      <c r="AO2181" s="13">
        <f>(Cleaned_Data!S2181)-((Cleaned_Data!S2181)*10%)</f>
        <v>83.7</v>
      </c>
      <c r="AP2181" s="13" t="str">
        <v>Safe</v>
      </c>
    </row>
    <row r="2182" spans="8:42" x14ac:dyDescent="0.3">
      <c r="H2182" s="13" t="s">
        <v>4320</v>
      </c>
      <c r="I2182" s="13" t="str">
        <v>In Stock</v>
      </c>
      <c r="J2182" s="43"/>
      <c r="AB2182" s="65">
        <v>45881</v>
      </c>
      <c r="AC2182" s="66" t="str">
        <f t="shared" si="33"/>
        <v>Overdue</v>
      </c>
      <c r="AJ2182" s="11" t="s">
        <v>3763</v>
      </c>
      <c r="AK2182" s="8">
        <v>230392.09999999998</v>
      </c>
      <c r="AO2182" s="13">
        <f>(Cleaned_Data!S2182)-((Cleaned_Data!S2182)*10%)</f>
        <v>177.3</v>
      </c>
      <c r="AP2182" s="13" t="str">
        <v>Safe</v>
      </c>
    </row>
    <row r="2183" spans="8:42" x14ac:dyDescent="0.3">
      <c r="H2183" s="13" t="s">
        <v>7514</v>
      </c>
      <c r="I2183" s="13" t="str">
        <v>Low Stock</v>
      </c>
      <c r="J2183" s="43"/>
      <c r="AB2183" s="65">
        <v>45933</v>
      </c>
      <c r="AC2183" s="66" t="str">
        <f t="shared" si="33"/>
        <v>OnTime</v>
      </c>
      <c r="AJ2183" s="11" t="s">
        <v>4629</v>
      </c>
      <c r="AK2183" s="8">
        <v>230337.45</v>
      </c>
      <c r="AO2183" s="13">
        <f>(Cleaned_Data!S2183)-((Cleaned_Data!S2183)*10%)</f>
        <v>0</v>
      </c>
      <c r="AP2183" s="13" t="str">
        <v>Risk</v>
      </c>
    </row>
    <row r="2184" spans="8:42" x14ac:dyDescent="0.3">
      <c r="H2184" s="13" t="s">
        <v>7598</v>
      </c>
      <c r="I2184" s="13" t="str">
        <v>In Stock</v>
      </c>
      <c r="J2184" s="43"/>
      <c r="AB2184" s="65">
        <v>45880</v>
      </c>
      <c r="AC2184" s="66" t="str">
        <f t="shared" si="33"/>
        <v>Overdue</v>
      </c>
      <c r="AJ2184" s="11" t="s">
        <v>3924</v>
      </c>
      <c r="AK2184" s="8">
        <v>230001.75</v>
      </c>
      <c r="AO2184" s="13">
        <f>(Cleaned_Data!S2184)-((Cleaned_Data!S2184)*10%)</f>
        <v>104.4</v>
      </c>
      <c r="AP2184" s="13" t="str">
        <v>Safe</v>
      </c>
    </row>
    <row r="2185" spans="8:42" x14ac:dyDescent="0.3">
      <c r="H2185" s="13" t="s">
        <v>4328</v>
      </c>
      <c r="I2185" s="13" t="str">
        <v>In Stock</v>
      </c>
      <c r="J2185" s="43"/>
      <c r="AB2185" s="65">
        <v>45893</v>
      </c>
      <c r="AC2185" s="66" t="str">
        <f t="shared" si="33"/>
        <v>Overdue</v>
      </c>
      <c r="AJ2185" s="11" t="s">
        <v>3372</v>
      </c>
      <c r="AK2185" s="8">
        <v>228976.03999999998</v>
      </c>
      <c r="AO2185" s="13">
        <f>(Cleaned_Data!S2185)-((Cleaned_Data!S2185)*10%)</f>
        <v>119.7</v>
      </c>
      <c r="AP2185" s="13" t="str">
        <v>Safe</v>
      </c>
    </row>
    <row r="2186" spans="8:42" x14ac:dyDescent="0.3">
      <c r="H2186" s="13" t="s">
        <v>4330</v>
      </c>
      <c r="I2186" s="13" t="str">
        <v>Low Stock</v>
      </c>
      <c r="J2186" s="43"/>
      <c r="AB2186" s="65">
        <v>45871</v>
      </c>
      <c r="AC2186" s="66" t="str">
        <f t="shared" si="33"/>
        <v>Overdue</v>
      </c>
      <c r="AJ2186" s="11" t="s">
        <v>2132</v>
      </c>
      <c r="AK2186" s="8">
        <v>228894</v>
      </c>
      <c r="AO2186" s="13">
        <f>(Cleaned_Data!S2186)-((Cleaned_Data!S2186)*10%)</f>
        <v>13.5</v>
      </c>
      <c r="AP2186" s="13" t="str">
        <v>Risk</v>
      </c>
    </row>
    <row r="2187" spans="8:42" x14ac:dyDescent="0.3">
      <c r="H2187" s="13" t="s">
        <v>4332</v>
      </c>
      <c r="I2187" s="13" t="str">
        <v>In Stock</v>
      </c>
      <c r="J2187" s="43"/>
      <c r="AB2187" s="65">
        <v>45940</v>
      </c>
      <c r="AC2187" s="66" t="str">
        <f t="shared" si="33"/>
        <v>OnTime</v>
      </c>
      <c r="AJ2187" s="11" t="s">
        <v>7499</v>
      </c>
      <c r="AK2187" s="8">
        <v>228634.77000000002</v>
      </c>
      <c r="AO2187" s="13">
        <f>(Cleaned_Data!S2187)-((Cleaned_Data!S2187)*10%)</f>
        <v>72</v>
      </c>
      <c r="AP2187" s="13" t="str">
        <v>Safe</v>
      </c>
    </row>
    <row r="2188" spans="8:42" x14ac:dyDescent="0.3">
      <c r="H2188" s="13" t="s">
        <v>4335</v>
      </c>
      <c r="I2188" s="13" t="str">
        <v>In Stock</v>
      </c>
      <c r="J2188" s="43"/>
      <c r="AB2188" s="65">
        <v>45898</v>
      </c>
      <c r="AC2188" s="66" t="str">
        <f t="shared" si="33"/>
        <v>Overdue</v>
      </c>
      <c r="AJ2188" s="11" t="s">
        <v>3354</v>
      </c>
      <c r="AK2188" s="8">
        <v>228210.18</v>
      </c>
      <c r="AO2188" s="13">
        <f>(Cleaned_Data!S2188)-((Cleaned_Data!S2188)*10%)</f>
        <v>79.2</v>
      </c>
      <c r="AP2188" s="13" t="str">
        <v>Risk</v>
      </c>
    </row>
    <row r="2189" spans="8:42" x14ac:dyDescent="0.3">
      <c r="H2189" s="13" t="s">
        <v>723</v>
      </c>
      <c r="I2189" s="13" t="str">
        <v>In Stock</v>
      </c>
      <c r="J2189" s="43"/>
      <c r="AB2189" s="65">
        <v>45857</v>
      </c>
      <c r="AC2189" s="66" t="str">
        <f t="shared" si="33"/>
        <v>Overdue</v>
      </c>
      <c r="AJ2189" s="11" t="s">
        <v>4479</v>
      </c>
      <c r="AK2189" s="8">
        <v>227622.78</v>
      </c>
      <c r="AO2189" s="13">
        <f>(Cleaned_Data!S2189)-((Cleaned_Data!S2189)*10%)</f>
        <v>71.099999999999994</v>
      </c>
      <c r="AP2189" s="13" t="str">
        <v>Safe</v>
      </c>
    </row>
    <row r="2190" spans="8:42" x14ac:dyDescent="0.3">
      <c r="H2190" s="13" t="s">
        <v>4338</v>
      </c>
      <c r="I2190" s="13" t="str">
        <v>In Stock</v>
      </c>
      <c r="J2190" s="43"/>
      <c r="AB2190" s="65">
        <v>45927</v>
      </c>
      <c r="AC2190" s="66" t="str">
        <f t="shared" si="33"/>
        <v>OnTime</v>
      </c>
      <c r="AJ2190" s="11" t="s">
        <v>5528</v>
      </c>
      <c r="AK2190" s="8">
        <v>226999.76</v>
      </c>
      <c r="AO2190" s="13">
        <f>(Cleaned_Data!S2190)-((Cleaned_Data!S2190)*10%)</f>
        <v>148.5</v>
      </c>
      <c r="AP2190" s="13" t="str">
        <v>Safe</v>
      </c>
    </row>
    <row r="2191" spans="8:42" x14ac:dyDescent="0.3">
      <c r="H2191" s="13" t="s">
        <v>2400</v>
      </c>
      <c r="I2191" s="13" t="str">
        <v>In Stock</v>
      </c>
      <c r="J2191" s="43"/>
      <c r="AB2191" s="65">
        <v>45876</v>
      </c>
      <c r="AC2191" s="66" t="str">
        <f t="shared" si="33"/>
        <v>Overdue</v>
      </c>
      <c r="AJ2191" s="11" t="s">
        <v>2260</v>
      </c>
      <c r="AK2191" s="8">
        <v>226747.23</v>
      </c>
      <c r="AO2191" s="13">
        <f>(Cleaned_Data!S2191)-((Cleaned_Data!S2191)*10%)</f>
        <v>160.19999999999999</v>
      </c>
      <c r="AP2191" s="13" t="str">
        <v>Safe</v>
      </c>
    </row>
    <row r="2192" spans="8:42" x14ac:dyDescent="0.3">
      <c r="H2192" s="13" t="s">
        <v>3573</v>
      </c>
      <c r="I2192" s="13" t="str">
        <v>In Stock</v>
      </c>
      <c r="J2192" s="43"/>
      <c r="AB2192" s="65">
        <v>45864</v>
      </c>
      <c r="AC2192" s="66" t="str">
        <f t="shared" si="33"/>
        <v>Overdue</v>
      </c>
      <c r="AJ2192" s="11" t="s">
        <v>513</v>
      </c>
      <c r="AK2192" s="8">
        <v>226518.37999999998</v>
      </c>
      <c r="AO2192" s="13">
        <f>(Cleaned_Data!S2192)-((Cleaned_Data!S2192)*10%)</f>
        <v>26.1</v>
      </c>
      <c r="AP2192" s="13" t="str">
        <v>Safe</v>
      </c>
    </row>
    <row r="2193" spans="8:42" x14ac:dyDescent="0.3">
      <c r="H2193" s="13" t="s">
        <v>3893</v>
      </c>
      <c r="I2193" s="13" t="str">
        <v>In Stock</v>
      </c>
      <c r="J2193" s="43"/>
      <c r="AB2193" s="65">
        <v>45910</v>
      </c>
      <c r="AC2193" s="66" t="str">
        <f t="shared" si="33"/>
        <v>OnTime</v>
      </c>
      <c r="AJ2193" s="11" t="s">
        <v>6066</v>
      </c>
      <c r="AK2193" s="8">
        <v>225803.7</v>
      </c>
      <c r="AO2193" s="13">
        <f>(Cleaned_Data!S2193)-((Cleaned_Data!S2193)*10%)</f>
        <v>149.4</v>
      </c>
      <c r="AP2193" s="13" t="str">
        <v>Safe</v>
      </c>
    </row>
    <row r="2194" spans="8:42" x14ac:dyDescent="0.3">
      <c r="H2194" s="13" t="s">
        <v>4344</v>
      </c>
      <c r="I2194" s="13" t="str">
        <v>In Stock</v>
      </c>
      <c r="J2194" s="43"/>
      <c r="AB2194" s="65">
        <v>45875</v>
      </c>
      <c r="AC2194" s="66" t="str">
        <f t="shared" si="33"/>
        <v>Overdue</v>
      </c>
      <c r="AJ2194" s="11" t="s">
        <v>915</v>
      </c>
      <c r="AK2194" s="8">
        <v>225743.62000000002</v>
      </c>
      <c r="AO2194" s="13">
        <f>(Cleaned_Data!S2194)-((Cleaned_Data!S2194)*10%)</f>
        <v>39.6</v>
      </c>
      <c r="AP2194" s="13" t="str">
        <v>Safe</v>
      </c>
    </row>
    <row r="2195" spans="8:42" x14ac:dyDescent="0.3">
      <c r="H2195" s="13" t="s">
        <v>4346</v>
      </c>
      <c r="I2195" s="13" t="str">
        <v>In Stock</v>
      </c>
      <c r="J2195" s="43"/>
      <c r="AB2195" s="65">
        <v>45918</v>
      </c>
      <c r="AC2195" s="66" t="str">
        <f t="shared" si="33"/>
        <v>OnTime</v>
      </c>
      <c r="AJ2195" s="11" t="s">
        <v>5753</v>
      </c>
      <c r="AK2195" s="8">
        <v>225616.66</v>
      </c>
      <c r="AO2195" s="13">
        <f>(Cleaned_Data!S2195)-((Cleaned_Data!S2195)*10%)</f>
        <v>81.900000000000006</v>
      </c>
      <c r="AP2195" s="13" t="str">
        <v>Safe</v>
      </c>
    </row>
    <row r="2196" spans="8:42" x14ac:dyDescent="0.3">
      <c r="H2196" s="13" t="s">
        <v>4348</v>
      </c>
      <c r="I2196" s="13" t="str">
        <v>In Stock</v>
      </c>
      <c r="J2196" s="43"/>
      <c r="AB2196" s="65">
        <v>45894</v>
      </c>
      <c r="AC2196" s="66" t="str">
        <f t="shared" si="33"/>
        <v>Overdue</v>
      </c>
      <c r="AJ2196" s="11" t="s">
        <v>5969</v>
      </c>
      <c r="AK2196" s="8">
        <v>225528</v>
      </c>
      <c r="AO2196" s="13">
        <f>(Cleaned_Data!S2196)-((Cleaned_Data!S2196)*10%)</f>
        <v>68.400000000000006</v>
      </c>
      <c r="AP2196" s="13" t="str">
        <v>Safe</v>
      </c>
    </row>
    <row r="2197" spans="8:42" x14ac:dyDescent="0.3">
      <c r="H2197" s="13" t="s">
        <v>4350</v>
      </c>
      <c r="I2197" s="13" t="str">
        <v>In Stock</v>
      </c>
      <c r="J2197" s="43"/>
      <c r="AB2197" s="65">
        <v>45871</v>
      </c>
      <c r="AC2197" s="66" t="str">
        <f t="shared" si="33"/>
        <v>Overdue</v>
      </c>
      <c r="AJ2197" s="11" t="s">
        <v>2284</v>
      </c>
      <c r="AK2197" s="8">
        <v>223477.8</v>
      </c>
      <c r="AO2197" s="13">
        <f>(Cleaned_Data!S2197)-((Cleaned_Data!S2197)*10%)</f>
        <v>120.6</v>
      </c>
      <c r="AP2197" s="13" t="str">
        <v>Safe</v>
      </c>
    </row>
    <row r="2198" spans="8:42" x14ac:dyDescent="0.3">
      <c r="H2198" s="13" t="s">
        <v>4352</v>
      </c>
      <c r="I2198" s="13" t="str">
        <v>Low Stock</v>
      </c>
      <c r="J2198" s="43"/>
      <c r="AB2198" s="65">
        <v>45911</v>
      </c>
      <c r="AC2198" s="66" t="str">
        <f t="shared" si="33"/>
        <v>OnTime</v>
      </c>
      <c r="AJ2198" s="11" t="s">
        <v>927</v>
      </c>
      <c r="AK2198" s="8">
        <v>223237.81</v>
      </c>
      <c r="AO2198" s="13">
        <f>(Cleaned_Data!S2198)-((Cleaned_Data!S2198)*10%)</f>
        <v>0</v>
      </c>
      <c r="AP2198" s="13" t="str">
        <v>Risk</v>
      </c>
    </row>
    <row r="2199" spans="8:42" x14ac:dyDescent="0.3">
      <c r="H2199" s="13" t="s">
        <v>4354</v>
      </c>
      <c r="I2199" s="13" t="str">
        <v>In Stock</v>
      </c>
      <c r="J2199" s="43"/>
      <c r="AB2199" s="65">
        <v>45869</v>
      </c>
      <c r="AC2199" s="66" t="str">
        <f t="shared" si="33"/>
        <v>Overdue</v>
      </c>
      <c r="AJ2199" s="11" t="s">
        <v>5269</v>
      </c>
      <c r="AK2199" s="8">
        <v>223050.75</v>
      </c>
      <c r="AO2199" s="13">
        <f>(Cleaned_Data!S2199)-((Cleaned_Data!S2199)*10%)</f>
        <v>90.9</v>
      </c>
      <c r="AP2199" s="13" t="str">
        <v>Safe</v>
      </c>
    </row>
    <row r="2200" spans="8:42" x14ac:dyDescent="0.3">
      <c r="H2200" s="13" t="s">
        <v>251</v>
      </c>
      <c r="I2200" s="13" t="str">
        <v>Low Stock</v>
      </c>
      <c r="J2200" s="43"/>
      <c r="AB2200" s="65">
        <v>45910</v>
      </c>
      <c r="AC2200" s="66" t="str">
        <f t="shared" si="33"/>
        <v>OnTime</v>
      </c>
      <c r="AJ2200" s="11" t="s">
        <v>5487</v>
      </c>
      <c r="AK2200" s="8">
        <v>222815.16</v>
      </c>
      <c r="AO2200" s="13">
        <f>(Cleaned_Data!S2200)-((Cleaned_Data!S2200)*10%)</f>
        <v>42.3</v>
      </c>
      <c r="AP2200" s="13" t="str">
        <v>Risk</v>
      </c>
    </row>
    <row r="2201" spans="8:42" x14ac:dyDescent="0.3">
      <c r="H2201" s="13" t="s">
        <v>1118</v>
      </c>
      <c r="I2201" s="13" t="str">
        <v>In Stock</v>
      </c>
      <c r="J2201" s="43"/>
      <c r="AB2201" s="65">
        <v>45894</v>
      </c>
      <c r="AC2201" s="66" t="str">
        <f t="shared" si="33"/>
        <v>Overdue</v>
      </c>
      <c r="AJ2201" s="11" t="s">
        <v>4522</v>
      </c>
      <c r="AK2201" s="8">
        <v>221675.58</v>
      </c>
      <c r="AO2201" s="13">
        <f>(Cleaned_Data!S2201)-((Cleaned_Data!S2201)*10%)</f>
        <v>106.2</v>
      </c>
      <c r="AP2201" s="13" t="str">
        <v>Safe</v>
      </c>
    </row>
    <row r="2202" spans="8:42" x14ac:dyDescent="0.3">
      <c r="H2202" s="13" t="s">
        <v>4358</v>
      </c>
      <c r="I2202" s="13" t="str">
        <v>In Stock</v>
      </c>
      <c r="J2202" s="43"/>
      <c r="AB2202" s="65">
        <v>45869</v>
      </c>
      <c r="AC2202" s="66" t="str">
        <f t="shared" si="33"/>
        <v>Overdue</v>
      </c>
      <c r="AJ2202" s="11" t="s">
        <v>7600</v>
      </c>
      <c r="AK2202" s="8">
        <v>221071.86000000002</v>
      </c>
      <c r="AO2202" s="13">
        <f>(Cleaned_Data!S2202)-((Cleaned_Data!S2202)*10%)</f>
        <v>140.4</v>
      </c>
      <c r="AP2202" s="13" t="str">
        <v>Safe</v>
      </c>
    </row>
    <row r="2203" spans="8:42" x14ac:dyDescent="0.3">
      <c r="H2203" s="13" t="s">
        <v>1996</v>
      </c>
      <c r="I2203" s="13" t="str">
        <v>Low Stock</v>
      </c>
      <c r="J2203" s="43"/>
      <c r="AB2203" s="65">
        <v>45887</v>
      </c>
      <c r="AC2203" s="66" t="str">
        <f t="shared" si="33"/>
        <v>Overdue</v>
      </c>
      <c r="AJ2203" s="11" t="s">
        <v>5636</v>
      </c>
      <c r="AK2203" s="8">
        <v>218863.80000000002</v>
      </c>
      <c r="AO2203" s="13">
        <f>(Cleaned_Data!S2203)-((Cleaned_Data!S2203)*10%)</f>
        <v>15.3</v>
      </c>
      <c r="AP2203" s="13" t="str">
        <v>Risk</v>
      </c>
    </row>
    <row r="2204" spans="8:42" x14ac:dyDescent="0.3">
      <c r="H2204" s="13" t="s">
        <v>4361</v>
      </c>
      <c r="I2204" s="13" t="str">
        <v>Low Stock</v>
      </c>
      <c r="J2204" s="43"/>
      <c r="AB2204" s="65">
        <v>45888</v>
      </c>
      <c r="AC2204" s="66" t="str">
        <f t="shared" si="33"/>
        <v>Overdue</v>
      </c>
      <c r="AJ2204" s="11" t="s">
        <v>5462</v>
      </c>
      <c r="AK2204" s="8">
        <v>218194.56</v>
      </c>
      <c r="AO2204" s="13">
        <f>(Cleaned_Data!S2204)-((Cleaned_Data!S2204)*10%)</f>
        <v>38.700000000000003</v>
      </c>
      <c r="AP2204" s="13" t="str">
        <v>Risk</v>
      </c>
    </row>
    <row r="2205" spans="8:42" x14ac:dyDescent="0.3">
      <c r="H2205" s="13" t="s">
        <v>4363</v>
      </c>
      <c r="I2205" s="13" t="str">
        <v>In Stock</v>
      </c>
      <c r="J2205" s="43"/>
      <c r="AB2205" s="65">
        <v>45930</v>
      </c>
      <c r="AC2205" s="66" t="str">
        <f t="shared" si="33"/>
        <v>OnTime</v>
      </c>
      <c r="AJ2205" s="11" t="s">
        <v>4263</v>
      </c>
      <c r="AK2205" s="8">
        <v>216963.44999999998</v>
      </c>
      <c r="AO2205" s="13">
        <f>(Cleaned_Data!S2205)-((Cleaned_Data!S2205)*10%)</f>
        <v>80.099999999999994</v>
      </c>
      <c r="AP2205" s="13" t="str">
        <v>Safe</v>
      </c>
    </row>
    <row r="2206" spans="8:42" x14ac:dyDescent="0.3">
      <c r="H2206" s="13" t="s">
        <v>4365</v>
      </c>
      <c r="I2206" s="13" t="str">
        <v>In Stock</v>
      </c>
      <c r="J2206" s="43"/>
      <c r="AB2206" s="65">
        <v>45883</v>
      </c>
      <c r="AC2206" s="66" t="str">
        <f t="shared" si="33"/>
        <v>Overdue</v>
      </c>
      <c r="AJ2206" s="11" t="s">
        <v>100</v>
      </c>
      <c r="AK2206" s="8">
        <v>216600.03000000003</v>
      </c>
      <c r="AO2206" s="13">
        <f>(Cleaned_Data!S2206)-((Cleaned_Data!S2206)*10%)</f>
        <v>95.4</v>
      </c>
      <c r="AP2206" s="13" t="str">
        <v>Risk</v>
      </c>
    </row>
    <row r="2207" spans="8:42" x14ac:dyDescent="0.3">
      <c r="H2207" s="13" t="s">
        <v>4367</v>
      </c>
      <c r="I2207" s="13" t="str">
        <v>In Stock</v>
      </c>
      <c r="J2207" s="43"/>
      <c r="AB2207" s="65">
        <v>45923</v>
      </c>
      <c r="AC2207" s="66" t="str">
        <f t="shared" si="33"/>
        <v>OnTime</v>
      </c>
      <c r="AJ2207" s="11" t="s">
        <v>4399</v>
      </c>
      <c r="AK2207" s="8">
        <v>214674.57</v>
      </c>
      <c r="AO2207" s="13">
        <f>(Cleaned_Data!S2207)-((Cleaned_Data!S2207)*10%)</f>
        <v>176.4</v>
      </c>
      <c r="AP2207" s="13" t="str">
        <v>Safe</v>
      </c>
    </row>
    <row r="2208" spans="8:42" x14ac:dyDescent="0.3">
      <c r="H2208" s="13" t="s">
        <v>4370</v>
      </c>
      <c r="I2208" s="13" t="str">
        <v>Low Stock</v>
      </c>
      <c r="J2208" s="43"/>
      <c r="AB2208" s="65">
        <v>45892</v>
      </c>
      <c r="AC2208" s="66" t="str">
        <f t="shared" si="33"/>
        <v>Overdue</v>
      </c>
      <c r="AJ2208" s="11" t="s">
        <v>5477</v>
      </c>
      <c r="AK2208" s="8">
        <v>214427.95</v>
      </c>
      <c r="AO2208" s="13">
        <f>(Cleaned_Data!S2208)-((Cleaned_Data!S2208)*10%)</f>
        <v>0</v>
      </c>
      <c r="AP2208" s="13" t="str">
        <v>Risk</v>
      </c>
    </row>
    <row r="2209" spans="8:42" x14ac:dyDescent="0.3">
      <c r="H2209" s="13" t="s">
        <v>5234</v>
      </c>
      <c r="I2209" s="13" t="str">
        <v>Low Stock</v>
      </c>
      <c r="J2209" s="43"/>
      <c r="AB2209" s="65">
        <v>45937</v>
      </c>
      <c r="AC2209" s="66" t="str">
        <f t="shared" si="33"/>
        <v>OnTime</v>
      </c>
      <c r="AJ2209" s="11" t="s">
        <v>4232</v>
      </c>
      <c r="AK2209" s="8">
        <v>214143.22</v>
      </c>
      <c r="AO2209" s="13">
        <f>(Cleaned_Data!S2209)-((Cleaned_Data!S2209)*10%)</f>
        <v>6.3</v>
      </c>
      <c r="AP2209" s="13" t="str">
        <v>Risk</v>
      </c>
    </row>
    <row r="2210" spans="8:42" x14ac:dyDescent="0.3">
      <c r="H2210" s="13" t="s">
        <v>4374</v>
      </c>
      <c r="I2210" s="13" t="str">
        <v>Low Stock</v>
      </c>
      <c r="J2210" s="43"/>
      <c r="AB2210" s="65">
        <v>45934</v>
      </c>
      <c r="AC2210" s="66" t="str">
        <f t="shared" si="33"/>
        <v>OnTime</v>
      </c>
      <c r="AJ2210" s="11" t="s">
        <v>2048</v>
      </c>
      <c r="AK2210" s="8">
        <v>213550.91999999998</v>
      </c>
      <c r="AO2210" s="13">
        <f>(Cleaned_Data!S2210)-((Cleaned_Data!S2210)*10%)</f>
        <v>24.3</v>
      </c>
      <c r="AP2210" s="13" t="str">
        <v>Risk</v>
      </c>
    </row>
    <row r="2211" spans="8:42" x14ac:dyDescent="0.3">
      <c r="H2211" s="13" t="s">
        <v>4376</v>
      </c>
      <c r="I2211" s="13" t="str">
        <v>In Stock</v>
      </c>
      <c r="J2211" s="43"/>
      <c r="AB2211" s="65">
        <v>45941</v>
      </c>
      <c r="AC2211" s="66" t="str">
        <f t="shared" si="33"/>
        <v>OnTime</v>
      </c>
      <c r="AJ2211" s="11" t="s">
        <v>4901</v>
      </c>
      <c r="AK2211" s="8">
        <v>213216.5</v>
      </c>
      <c r="AO2211" s="13">
        <f>(Cleaned_Data!S2211)-((Cleaned_Data!S2211)*10%)</f>
        <v>54.9</v>
      </c>
      <c r="AP2211" s="13" t="str">
        <v>Safe</v>
      </c>
    </row>
    <row r="2212" spans="8:42" x14ac:dyDescent="0.3">
      <c r="H2212" s="13" t="s">
        <v>4378</v>
      </c>
      <c r="I2212" s="13" t="str">
        <v>In Stock</v>
      </c>
      <c r="J2212" s="43"/>
      <c r="AB2212" s="65">
        <v>45900</v>
      </c>
      <c r="AC2212" s="66" t="str">
        <f t="shared" si="33"/>
        <v>Overdue</v>
      </c>
      <c r="AJ2212" s="11" t="s">
        <v>7480</v>
      </c>
      <c r="AK2212" s="8">
        <v>212907.48</v>
      </c>
      <c r="AO2212" s="13">
        <f>(Cleaned_Data!S2212)-((Cleaned_Data!S2212)*10%)</f>
        <v>81.900000000000006</v>
      </c>
      <c r="AP2212" s="13" t="str">
        <v>Safe</v>
      </c>
    </row>
    <row r="2213" spans="8:42" x14ac:dyDescent="0.3">
      <c r="H2213" s="13" t="s">
        <v>4380</v>
      </c>
      <c r="I2213" s="13" t="str">
        <v>In Stock</v>
      </c>
      <c r="J2213" s="43"/>
      <c r="AB2213" s="65">
        <v>45905</v>
      </c>
      <c r="AC2213" s="66" t="str">
        <f t="shared" si="33"/>
        <v>OnTime</v>
      </c>
      <c r="AJ2213" s="11" t="s">
        <v>3384</v>
      </c>
      <c r="AK2213" s="8">
        <v>212864.52</v>
      </c>
      <c r="AO2213" s="13">
        <f>(Cleaned_Data!S2213)-((Cleaned_Data!S2213)*10%)</f>
        <v>155.69999999999999</v>
      </c>
      <c r="AP2213" s="13" t="str">
        <v>Safe</v>
      </c>
    </row>
    <row r="2214" spans="8:42" x14ac:dyDescent="0.3">
      <c r="H2214" s="13" t="s">
        <v>4382</v>
      </c>
      <c r="I2214" s="13" t="str">
        <v>In Stock</v>
      </c>
      <c r="J2214" s="43"/>
      <c r="AB2214" s="65">
        <v>45867</v>
      </c>
      <c r="AC2214" s="66" t="str">
        <f t="shared" si="33"/>
        <v>Overdue</v>
      </c>
      <c r="AJ2214" s="11" t="s">
        <v>7332</v>
      </c>
      <c r="AK2214" s="8">
        <v>211535.80000000002</v>
      </c>
      <c r="AO2214" s="13">
        <f>(Cleaned_Data!S2214)-((Cleaned_Data!S2214)*10%)</f>
        <v>71.099999999999994</v>
      </c>
      <c r="AP2214" s="13" t="str">
        <v>Safe</v>
      </c>
    </row>
    <row r="2215" spans="8:42" x14ac:dyDescent="0.3">
      <c r="H2215" s="13" t="s">
        <v>4386</v>
      </c>
      <c r="I2215" s="13" t="str">
        <v>In Stock</v>
      </c>
      <c r="J2215" s="43"/>
      <c r="AB2215" s="65">
        <v>45864</v>
      </c>
      <c r="AC2215" s="66" t="str">
        <f t="shared" si="33"/>
        <v>Overdue</v>
      </c>
      <c r="AJ2215" s="11" t="s">
        <v>2439</v>
      </c>
      <c r="AK2215" s="8">
        <v>209409.66</v>
      </c>
      <c r="AO2215" s="13">
        <f>(Cleaned_Data!S2215)-((Cleaned_Data!S2215)*10%)</f>
        <v>128.69999999999999</v>
      </c>
      <c r="AP2215" s="13" t="str">
        <v>Safe</v>
      </c>
    </row>
    <row r="2216" spans="8:42" x14ac:dyDescent="0.3">
      <c r="H2216" s="13" t="s">
        <v>4388</v>
      </c>
      <c r="I2216" s="13" t="str">
        <v>Low Stock</v>
      </c>
      <c r="J2216" s="43"/>
      <c r="AB2216" s="65">
        <v>45866</v>
      </c>
      <c r="AC2216" s="66" t="str">
        <f t="shared" si="33"/>
        <v>Overdue</v>
      </c>
      <c r="AJ2216" s="11" t="s">
        <v>6244</v>
      </c>
      <c r="AK2216" s="8">
        <v>208108.6</v>
      </c>
      <c r="AO2216" s="13">
        <f>(Cleaned_Data!S2216)-((Cleaned_Data!S2216)*10%)</f>
        <v>35.1</v>
      </c>
      <c r="AP2216" s="13" t="str">
        <v>Risk</v>
      </c>
    </row>
    <row r="2217" spans="8:42" x14ac:dyDescent="0.3">
      <c r="H2217" s="13" t="s">
        <v>2660</v>
      </c>
      <c r="I2217" s="13" t="str">
        <v>In Stock</v>
      </c>
      <c r="J2217" s="43"/>
      <c r="AB2217" s="65">
        <v>45907</v>
      </c>
      <c r="AC2217" s="66" t="str">
        <f t="shared" si="33"/>
        <v>OnTime</v>
      </c>
      <c r="AJ2217" s="11" t="s">
        <v>6131</v>
      </c>
      <c r="AK2217" s="8">
        <v>207917.64</v>
      </c>
      <c r="AO2217" s="13">
        <f>(Cleaned_Data!S2217)-((Cleaned_Data!S2217)*10%)</f>
        <v>119.7</v>
      </c>
      <c r="AP2217" s="13" t="str">
        <v>Safe</v>
      </c>
    </row>
    <row r="2218" spans="8:42" x14ac:dyDescent="0.3">
      <c r="H2218" s="13" t="s">
        <v>4391</v>
      </c>
      <c r="I2218" s="13" t="str">
        <v>Low Stock</v>
      </c>
      <c r="J2218" s="43"/>
      <c r="AB2218" s="65">
        <v>45880</v>
      </c>
      <c r="AC2218" s="66" t="str">
        <f t="shared" si="33"/>
        <v>Overdue</v>
      </c>
      <c r="AJ2218" s="11" t="s">
        <v>7632</v>
      </c>
      <c r="AK2218" s="8">
        <v>207499.31999999998</v>
      </c>
      <c r="AO2218" s="13">
        <f>(Cleaned_Data!S2218)-((Cleaned_Data!S2218)*10%)</f>
        <v>13.5</v>
      </c>
      <c r="AP2218" s="13" t="str">
        <v>Risk</v>
      </c>
    </row>
    <row r="2219" spans="8:42" x14ac:dyDescent="0.3">
      <c r="H2219" s="13" t="s">
        <v>1217</v>
      </c>
      <c r="I2219" s="13" t="str">
        <v>In Stock</v>
      </c>
      <c r="J2219" s="43"/>
      <c r="AB2219" s="65">
        <v>45887</v>
      </c>
      <c r="AC2219" s="66" t="str">
        <f t="shared" si="33"/>
        <v>Overdue</v>
      </c>
      <c r="AJ2219" s="11" t="s">
        <v>2300</v>
      </c>
      <c r="AK2219" s="8">
        <v>206639.68</v>
      </c>
      <c r="AO2219" s="13">
        <f>(Cleaned_Data!S2219)-((Cleaned_Data!S2219)*10%)</f>
        <v>167.4</v>
      </c>
      <c r="AP2219" s="13" t="str">
        <v>Safe</v>
      </c>
    </row>
    <row r="2220" spans="8:42" x14ac:dyDescent="0.3">
      <c r="H2220" s="13" t="s">
        <v>4394</v>
      </c>
      <c r="I2220" s="13" t="str">
        <v>Low Stock</v>
      </c>
      <c r="J2220" s="43"/>
      <c r="AB2220" s="65">
        <v>45870</v>
      </c>
      <c r="AC2220" s="66" t="str">
        <f t="shared" si="33"/>
        <v>Overdue</v>
      </c>
      <c r="AJ2220" s="11" t="s">
        <v>2596</v>
      </c>
      <c r="AK2220" s="8">
        <v>206080.8</v>
      </c>
      <c r="AO2220" s="13">
        <f>(Cleaned_Data!S2220)-((Cleaned_Data!S2220)*10%)</f>
        <v>41.4</v>
      </c>
      <c r="AP2220" s="13" t="str">
        <v>Risk</v>
      </c>
    </row>
    <row r="2221" spans="8:42" x14ac:dyDescent="0.3">
      <c r="H2221" s="13" t="s">
        <v>4397</v>
      </c>
      <c r="I2221" s="13" t="str">
        <v>In Stock</v>
      </c>
      <c r="J2221" s="43"/>
      <c r="AB2221" s="65">
        <v>45887</v>
      </c>
      <c r="AC2221" s="66" t="str">
        <f t="shared" si="33"/>
        <v>Overdue</v>
      </c>
      <c r="AJ2221" s="11" t="s">
        <v>1239</v>
      </c>
      <c r="AK2221" s="8">
        <v>205757.00000000003</v>
      </c>
      <c r="AO2221" s="13">
        <f>(Cleaned_Data!S2221)-((Cleaned_Data!S2221)*10%)</f>
        <v>81</v>
      </c>
      <c r="AP2221" s="13" t="str">
        <v>Safe</v>
      </c>
    </row>
    <row r="2222" spans="8:42" x14ac:dyDescent="0.3">
      <c r="H2222" s="13" t="s">
        <v>4399</v>
      </c>
      <c r="I2222" s="13" t="str">
        <v>In Stock</v>
      </c>
      <c r="J2222" s="43"/>
      <c r="AB2222" s="65">
        <v>45892</v>
      </c>
      <c r="AC2222" s="66" t="str">
        <f t="shared" si="33"/>
        <v>Overdue</v>
      </c>
      <c r="AJ2222" s="11" t="s">
        <v>4512</v>
      </c>
      <c r="AK2222" s="8">
        <v>205726.78</v>
      </c>
      <c r="AO2222" s="13">
        <f>(Cleaned_Data!S2222)-((Cleaned_Data!S2222)*10%)</f>
        <v>108.9</v>
      </c>
      <c r="AP2222" s="13" t="str">
        <v>Safe</v>
      </c>
    </row>
    <row r="2223" spans="8:42" x14ac:dyDescent="0.3">
      <c r="H2223" s="13" t="s">
        <v>4401</v>
      </c>
      <c r="I2223" s="13" t="str">
        <v>In Stock</v>
      </c>
      <c r="J2223" s="43"/>
      <c r="AB2223" s="65">
        <v>45909</v>
      </c>
      <c r="AC2223" s="66" t="str">
        <f t="shared" si="33"/>
        <v>OnTime</v>
      </c>
      <c r="AJ2223" s="11" t="s">
        <v>4824</v>
      </c>
      <c r="AK2223" s="8">
        <v>205203.90000000002</v>
      </c>
      <c r="AO2223" s="13">
        <f>(Cleaned_Data!S2223)-((Cleaned_Data!S2223)*10%)</f>
        <v>150.30000000000001</v>
      </c>
      <c r="AP2223" s="13" t="str">
        <v>Safe</v>
      </c>
    </row>
    <row r="2224" spans="8:42" x14ac:dyDescent="0.3">
      <c r="H2224" s="13" t="s">
        <v>4403</v>
      </c>
      <c r="I2224" s="13" t="str">
        <v>Low Stock</v>
      </c>
      <c r="J2224" s="43"/>
      <c r="AB2224" s="65">
        <v>45879</v>
      </c>
      <c r="AC2224" s="66" t="str">
        <f t="shared" si="33"/>
        <v>Overdue</v>
      </c>
      <c r="AJ2224" s="11" t="s">
        <v>2060</v>
      </c>
      <c r="AK2224" s="8">
        <v>201056.88</v>
      </c>
      <c r="AO2224" s="13">
        <f>(Cleaned_Data!S2224)-((Cleaned_Data!S2224)*10%)</f>
        <v>0</v>
      </c>
      <c r="AP2224" s="13" t="str">
        <v>Risk</v>
      </c>
    </row>
    <row r="2225" spans="8:42" x14ac:dyDescent="0.3">
      <c r="H2225" s="13" t="s">
        <v>4405</v>
      </c>
      <c r="I2225" s="13" t="str">
        <v>Low Stock</v>
      </c>
      <c r="J2225" s="43"/>
      <c r="AB2225" s="65">
        <v>45893</v>
      </c>
      <c r="AC2225" s="66" t="str">
        <f t="shared" si="33"/>
        <v>Overdue</v>
      </c>
      <c r="AJ2225" s="11" t="s">
        <v>3973</v>
      </c>
      <c r="AK2225" s="8">
        <v>199953.72</v>
      </c>
      <c r="AO2225" s="13">
        <f>(Cleaned_Data!S2225)-((Cleaned_Data!S2225)*10%)</f>
        <v>45</v>
      </c>
      <c r="AP2225" s="13" t="str">
        <v>Risk</v>
      </c>
    </row>
    <row r="2226" spans="8:42" x14ac:dyDescent="0.3">
      <c r="H2226" s="13" t="s">
        <v>4409</v>
      </c>
      <c r="I2226" s="13" t="str">
        <v>In Stock</v>
      </c>
      <c r="J2226" s="43"/>
      <c r="AB2226" s="65">
        <v>45854</v>
      </c>
      <c r="AC2226" s="66" t="str">
        <f t="shared" si="33"/>
        <v>Overdue</v>
      </c>
      <c r="AJ2226" s="11" t="s">
        <v>966</v>
      </c>
      <c r="AK2226" s="8">
        <v>199748.03999999998</v>
      </c>
      <c r="AO2226" s="13">
        <f>(Cleaned_Data!S2226)-((Cleaned_Data!S2226)*10%)</f>
        <v>63</v>
      </c>
      <c r="AP2226" s="13" t="str">
        <v>Safe</v>
      </c>
    </row>
    <row r="2227" spans="8:42" x14ac:dyDescent="0.3">
      <c r="H2227" s="13" t="s">
        <v>4411</v>
      </c>
      <c r="I2227" s="13" t="str">
        <v>In Stock</v>
      </c>
      <c r="J2227" s="43"/>
      <c r="AB2227" s="65">
        <v>45935</v>
      </c>
      <c r="AC2227" s="66" t="str">
        <f t="shared" si="33"/>
        <v>OnTime</v>
      </c>
      <c r="AJ2227" s="11" t="s">
        <v>7604</v>
      </c>
      <c r="AK2227" s="8">
        <v>199550.09</v>
      </c>
      <c r="AO2227" s="13">
        <f>(Cleaned_Data!S2227)-((Cleaned_Data!S2227)*10%)</f>
        <v>111.6</v>
      </c>
      <c r="AP2227" s="13" t="str">
        <v>Safe</v>
      </c>
    </row>
    <row r="2228" spans="8:42" x14ac:dyDescent="0.3">
      <c r="H2228" s="13" t="s">
        <v>7599</v>
      </c>
      <c r="I2228" s="13" t="str">
        <v>In Stock</v>
      </c>
      <c r="J2228" s="43"/>
      <c r="AB2228" s="65">
        <v>45870</v>
      </c>
      <c r="AC2228" s="66" t="str">
        <f t="shared" si="33"/>
        <v>Overdue</v>
      </c>
      <c r="AJ2228" s="11" t="s">
        <v>4136</v>
      </c>
      <c r="AK2228" s="8">
        <v>199481.30000000002</v>
      </c>
      <c r="AO2228" s="13">
        <f>(Cleaned_Data!S2228)-((Cleaned_Data!S2228)*10%)</f>
        <v>106.2</v>
      </c>
      <c r="AP2228" s="13" t="str">
        <v>Safe</v>
      </c>
    </row>
    <row r="2229" spans="8:42" x14ac:dyDescent="0.3">
      <c r="H2229" s="13" t="s">
        <v>4415</v>
      </c>
      <c r="I2229" s="13" t="str">
        <v>Low Stock</v>
      </c>
      <c r="J2229" s="43"/>
      <c r="AB2229" s="65">
        <v>45887</v>
      </c>
      <c r="AC2229" s="66" t="str">
        <f t="shared" si="33"/>
        <v>Overdue</v>
      </c>
      <c r="AJ2229" s="11" t="s">
        <v>1444</v>
      </c>
      <c r="AK2229" s="8">
        <v>198914.88</v>
      </c>
      <c r="AO2229" s="13">
        <f>(Cleaned_Data!S2229)-((Cleaned_Data!S2229)*10%)</f>
        <v>0</v>
      </c>
      <c r="AP2229" s="13" t="str">
        <v>Risk</v>
      </c>
    </row>
    <row r="2230" spans="8:42" x14ac:dyDescent="0.3">
      <c r="H2230" s="13" t="s">
        <v>4417</v>
      </c>
      <c r="I2230" s="13" t="str">
        <v>In Stock</v>
      </c>
      <c r="J2230" s="43"/>
      <c r="AB2230" s="65">
        <v>45859</v>
      </c>
      <c r="AC2230" s="66" t="str">
        <f t="shared" si="33"/>
        <v>Overdue</v>
      </c>
      <c r="AJ2230" s="11" t="s">
        <v>2179</v>
      </c>
      <c r="AK2230" s="8">
        <v>198686.28000000003</v>
      </c>
      <c r="AO2230" s="13">
        <f>(Cleaned_Data!S2230)-((Cleaned_Data!S2230)*10%)</f>
        <v>142.19999999999999</v>
      </c>
      <c r="AP2230" s="13" t="str">
        <v>Safe</v>
      </c>
    </row>
    <row r="2231" spans="8:42" x14ac:dyDescent="0.3">
      <c r="H2231" s="13" t="s">
        <v>4419</v>
      </c>
      <c r="I2231" s="13" t="str">
        <v>In Stock</v>
      </c>
      <c r="J2231" s="43"/>
      <c r="AB2231" s="65">
        <v>45893</v>
      </c>
      <c r="AC2231" s="66" t="str">
        <f t="shared" si="33"/>
        <v>Overdue</v>
      </c>
      <c r="AJ2231" s="11" t="s">
        <v>7611</v>
      </c>
      <c r="AK2231" s="8">
        <v>197829.90000000002</v>
      </c>
      <c r="AO2231" s="13">
        <f>(Cleaned_Data!S2231)-((Cleaned_Data!S2231)*10%)</f>
        <v>127.8</v>
      </c>
      <c r="AP2231" s="13" t="str">
        <v>Safe</v>
      </c>
    </row>
    <row r="2232" spans="8:42" x14ac:dyDescent="0.3">
      <c r="H2232" s="13" t="s">
        <v>4421</v>
      </c>
      <c r="I2232" s="13" t="str">
        <v>In Stock</v>
      </c>
      <c r="J2232" s="43"/>
      <c r="AB2232" s="65">
        <v>45923</v>
      </c>
      <c r="AC2232" s="66" t="str">
        <f t="shared" si="33"/>
        <v>OnTime</v>
      </c>
      <c r="AJ2232" s="11" t="s">
        <v>2406</v>
      </c>
      <c r="AK2232" s="8">
        <v>197600.12999999998</v>
      </c>
      <c r="AO2232" s="13">
        <f>(Cleaned_Data!S2232)-((Cleaned_Data!S2232)*10%)</f>
        <v>165.6</v>
      </c>
      <c r="AP2232" s="13" t="str">
        <v>Safe</v>
      </c>
    </row>
    <row r="2233" spans="8:42" x14ac:dyDescent="0.3">
      <c r="H2233" s="13" t="s">
        <v>2429</v>
      </c>
      <c r="I2233" s="13" t="str">
        <v>In Stock</v>
      </c>
      <c r="J2233" s="43"/>
      <c r="AB2233" s="65">
        <v>45929</v>
      </c>
      <c r="AC2233" s="66" t="str">
        <f t="shared" si="33"/>
        <v>OnTime</v>
      </c>
      <c r="AJ2233" s="11" t="s">
        <v>3328</v>
      </c>
      <c r="AK2233" s="8">
        <v>196965.4</v>
      </c>
      <c r="AO2233" s="13">
        <f>(Cleaned_Data!S2233)-((Cleaned_Data!S2233)*10%)</f>
        <v>67.5</v>
      </c>
      <c r="AP2233" s="13" t="str">
        <v>Safe</v>
      </c>
    </row>
    <row r="2234" spans="8:42" x14ac:dyDescent="0.3">
      <c r="H2234" s="13" t="s">
        <v>3968</v>
      </c>
      <c r="I2234" s="13" t="str">
        <v>In Stock</v>
      </c>
      <c r="J2234" s="43"/>
      <c r="AB2234" s="65">
        <v>45897</v>
      </c>
      <c r="AC2234" s="66" t="str">
        <f t="shared" si="33"/>
        <v>Overdue</v>
      </c>
      <c r="AJ2234" s="11" t="s">
        <v>4709</v>
      </c>
      <c r="AK2234" s="8">
        <v>195926.94</v>
      </c>
      <c r="AO2234" s="13">
        <f>(Cleaned_Data!S2234)-((Cleaned_Data!S2234)*10%)</f>
        <v>26.1</v>
      </c>
      <c r="AP2234" s="13" t="str">
        <v>Safe</v>
      </c>
    </row>
    <row r="2235" spans="8:42" x14ac:dyDescent="0.3">
      <c r="H2235" s="13" t="s">
        <v>1827</v>
      </c>
      <c r="I2235" s="13" t="str">
        <v>In Stock</v>
      </c>
      <c r="J2235" s="43"/>
      <c r="AB2235" s="65">
        <v>45865</v>
      </c>
      <c r="AC2235" s="66" t="str">
        <f t="shared" si="33"/>
        <v>Overdue</v>
      </c>
      <c r="AJ2235" s="11" t="s">
        <v>5951</v>
      </c>
      <c r="AK2235" s="8">
        <v>195911.30000000002</v>
      </c>
      <c r="AO2235" s="13">
        <f>(Cleaned_Data!S2235)-((Cleaned_Data!S2235)*10%)</f>
        <v>155.69999999999999</v>
      </c>
      <c r="AP2235" s="13" t="str">
        <v>Safe</v>
      </c>
    </row>
    <row r="2236" spans="8:42" x14ac:dyDescent="0.3">
      <c r="H2236" s="13" t="s">
        <v>76</v>
      </c>
      <c r="I2236" s="13" t="str">
        <v>In Stock</v>
      </c>
      <c r="J2236" s="43"/>
      <c r="AB2236" s="65">
        <v>45929</v>
      </c>
      <c r="AC2236" s="66" t="str">
        <f t="shared" si="33"/>
        <v>OnTime</v>
      </c>
      <c r="AJ2236" s="11" t="s">
        <v>594</v>
      </c>
      <c r="AK2236" s="8">
        <v>195411.25</v>
      </c>
      <c r="AO2236" s="13">
        <f>(Cleaned_Data!S2236)-((Cleaned_Data!S2236)*10%)</f>
        <v>93.6</v>
      </c>
      <c r="AP2236" s="13" t="str">
        <v>Safe</v>
      </c>
    </row>
    <row r="2237" spans="8:42" x14ac:dyDescent="0.3">
      <c r="H2237" s="13" t="s">
        <v>4430</v>
      </c>
      <c r="I2237" s="13" t="str">
        <v>In Stock</v>
      </c>
      <c r="J2237" s="43"/>
      <c r="AB2237" s="65">
        <v>45876</v>
      </c>
      <c r="AC2237" s="66" t="str">
        <f t="shared" si="33"/>
        <v>Overdue</v>
      </c>
      <c r="AJ2237" s="11" t="s">
        <v>883</v>
      </c>
      <c r="AK2237" s="8">
        <v>195283.19</v>
      </c>
      <c r="AO2237" s="13">
        <f>(Cleaned_Data!S2237)-((Cleaned_Data!S2237)*10%)</f>
        <v>107.1</v>
      </c>
      <c r="AP2237" s="13" t="str">
        <v>Safe</v>
      </c>
    </row>
    <row r="2238" spans="8:42" x14ac:dyDescent="0.3">
      <c r="H2238" s="13" t="s">
        <v>4432</v>
      </c>
      <c r="I2238" s="13" t="str">
        <v>Low Stock</v>
      </c>
      <c r="J2238" s="43"/>
      <c r="AB2238" s="65">
        <v>45871</v>
      </c>
      <c r="AC2238" s="66" t="str">
        <f t="shared" si="33"/>
        <v>Overdue</v>
      </c>
      <c r="AJ2238" s="11" t="s">
        <v>7597</v>
      </c>
      <c r="AK2238" s="8">
        <v>194781.50999999998</v>
      </c>
      <c r="AO2238" s="13">
        <f>(Cleaned_Data!S2238)-((Cleaned_Data!S2238)*10%)</f>
        <v>0</v>
      </c>
      <c r="AP2238" s="13" t="str">
        <v>Risk</v>
      </c>
    </row>
    <row r="2239" spans="8:42" x14ac:dyDescent="0.3">
      <c r="H2239" s="13" t="s">
        <v>4434</v>
      </c>
      <c r="I2239" s="13" t="str">
        <v>Low Stock</v>
      </c>
      <c r="J2239" s="43"/>
      <c r="AB2239" s="65">
        <v>45925</v>
      </c>
      <c r="AC2239" s="66" t="str">
        <f t="shared" si="33"/>
        <v>OnTime</v>
      </c>
      <c r="AJ2239" s="11" t="s">
        <v>4152</v>
      </c>
      <c r="AK2239" s="8">
        <v>194416.31999999998</v>
      </c>
      <c r="AO2239" s="13">
        <f>(Cleaned_Data!S2239)-((Cleaned_Data!S2239)*10%)</f>
        <v>0.9</v>
      </c>
      <c r="AP2239" s="13" t="str">
        <v>Risk</v>
      </c>
    </row>
    <row r="2240" spans="8:42" x14ac:dyDescent="0.3">
      <c r="H2240" s="13" t="s">
        <v>4436</v>
      </c>
      <c r="I2240" s="13" t="str">
        <v>Low Stock</v>
      </c>
      <c r="J2240" s="43"/>
      <c r="AB2240" s="65">
        <v>45862</v>
      </c>
      <c r="AC2240" s="66" t="str">
        <f t="shared" si="33"/>
        <v>Overdue</v>
      </c>
      <c r="AJ2240" s="11" t="s">
        <v>5820</v>
      </c>
      <c r="AK2240" s="8">
        <v>193566.99</v>
      </c>
      <c r="AO2240" s="13">
        <f>(Cleaned_Data!S2240)-((Cleaned_Data!S2240)*10%)</f>
        <v>72.900000000000006</v>
      </c>
      <c r="AP2240" s="13" t="str">
        <v>Risk</v>
      </c>
    </row>
    <row r="2241" spans="8:42" x14ac:dyDescent="0.3">
      <c r="H2241" s="13" t="s">
        <v>4438</v>
      </c>
      <c r="I2241" s="13" t="str">
        <v>In Stock</v>
      </c>
      <c r="J2241" s="43"/>
      <c r="AB2241" s="65">
        <v>45882</v>
      </c>
      <c r="AC2241" s="66" t="str">
        <f t="shared" si="33"/>
        <v>Overdue</v>
      </c>
      <c r="AJ2241" s="11" t="s">
        <v>5648</v>
      </c>
      <c r="AK2241" s="8">
        <v>192009.40000000002</v>
      </c>
      <c r="AO2241" s="13">
        <f>(Cleaned_Data!S2241)-((Cleaned_Data!S2241)*10%)</f>
        <v>89.1</v>
      </c>
      <c r="AP2241" s="13" t="str">
        <v>Safe</v>
      </c>
    </row>
    <row r="2242" spans="8:42" x14ac:dyDescent="0.3">
      <c r="H2242" s="13" t="s">
        <v>4440</v>
      </c>
      <c r="I2242" s="13" t="str">
        <v>In Stock</v>
      </c>
      <c r="J2242" s="43"/>
      <c r="AB2242" s="65">
        <v>45911</v>
      </c>
      <c r="AC2242" s="66" t="str">
        <f t="shared" si="33"/>
        <v>OnTime</v>
      </c>
      <c r="AJ2242" s="11" t="s">
        <v>1570</v>
      </c>
      <c r="AK2242" s="8">
        <v>191217.00000000003</v>
      </c>
      <c r="AO2242" s="13">
        <f>(Cleaned_Data!S2242)-((Cleaned_Data!S2242)*10%)</f>
        <v>135</v>
      </c>
      <c r="AP2242" s="13" t="str">
        <v>Safe</v>
      </c>
    </row>
    <row r="2243" spans="8:42" x14ac:dyDescent="0.3">
      <c r="H2243" s="13" t="s">
        <v>146</v>
      </c>
      <c r="I2243" s="13" t="str">
        <v>Low Stock</v>
      </c>
      <c r="J2243" s="43"/>
      <c r="AB2243" s="65">
        <v>45909</v>
      </c>
      <c r="AC2243" s="66" t="str">
        <f t="shared" ref="AC2243:AC2306" si="34">IF(AB2243="","No Date", IF(AB2243&lt;$AC$1,"Overdue","OnTime"))</f>
        <v>OnTime</v>
      </c>
      <c r="AJ2243" s="11" t="s">
        <v>7576</v>
      </c>
      <c r="AK2243" s="8">
        <v>190472.41</v>
      </c>
      <c r="AO2243" s="13">
        <f>(Cleaned_Data!S2243)-((Cleaned_Data!S2243)*10%)</f>
        <v>12.6</v>
      </c>
      <c r="AP2243" s="13" t="str">
        <v>Risk</v>
      </c>
    </row>
    <row r="2244" spans="8:42" x14ac:dyDescent="0.3">
      <c r="H2244" s="13" t="s">
        <v>4443</v>
      </c>
      <c r="I2244" s="13" t="str">
        <v>Low Stock</v>
      </c>
      <c r="J2244" s="43"/>
      <c r="AB2244" s="65">
        <v>45883</v>
      </c>
      <c r="AC2244" s="66" t="str">
        <f t="shared" si="34"/>
        <v>Overdue</v>
      </c>
      <c r="AJ2244" s="11" t="s">
        <v>5789</v>
      </c>
      <c r="AK2244" s="8">
        <v>190258.08000000002</v>
      </c>
      <c r="AO2244" s="13">
        <f>(Cleaned_Data!S2244)-((Cleaned_Data!S2244)*10%)</f>
        <v>1.8</v>
      </c>
      <c r="AP2244" s="13" t="str">
        <v>Risk</v>
      </c>
    </row>
    <row r="2245" spans="8:42" x14ac:dyDescent="0.3">
      <c r="H2245" s="13" t="s">
        <v>3683</v>
      </c>
      <c r="I2245" s="13" t="str">
        <v>In Stock</v>
      </c>
      <c r="J2245" s="43"/>
      <c r="AB2245" s="65">
        <v>45884</v>
      </c>
      <c r="AC2245" s="66" t="str">
        <f t="shared" si="34"/>
        <v>Overdue</v>
      </c>
      <c r="AJ2245" s="11" t="s">
        <v>4616</v>
      </c>
      <c r="AK2245" s="8">
        <v>189766.11000000002</v>
      </c>
      <c r="AO2245" s="13">
        <f>(Cleaned_Data!S2245)-((Cleaned_Data!S2245)*10%)</f>
        <v>167.4</v>
      </c>
      <c r="AP2245" s="13" t="str">
        <v>Safe</v>
      </c>
    </row>
    <row r="2246" spans="8:42" x14ac:dyDescent="0.3">
      <c r="H2246" s="13" t="s">
        <v>4286</v>
      </c>
      <c r="I2246" s="13" t="str">
        <v>In Stock</v>
      </c>
      <c r="J2246" s="43"/>
      <c r="AB2246" s="65">
        <v>45873</v>
      </c>
      <c r="AC2246" s="66" t="str">
        <f t="shared" si="34"/>
        <v>Overdue</v>
      </c>
      <c r="AJ2246" s="11" t="s">
        <v>4975</v>
      </c>
      <c r="AK2246" s="8">
        <v>189544.91999999998</v>
      </c>
      <c r="AO2246" s="13">
        <f>(Cleaned_Data!S2246)-((Cleaned_Data!S2246)*10%)</f>
        <v>172.8</v>
      </c>
      <c r="AP2246" s="13" t="str">
        <v>Safe</v>
      </c>
    </row>
    <row r="2247" spans="8:42" x14ac:dyDescent="0.3">
      <c r="H2247" s="13" t="s">
        <v>4448</v>
      </c>
      <c r="I2247" s="13" t="str">
        <v>In Stock</v>
      </c>
      <c r="J2247" s="43"/>
      <c r="AB2247" s="65">
        <v>45942</v>
      </c>
      <c r="AC2247" s="66" t="str">
        <f t="shared" si="34"/>
        <v>OnTime</v>
      </c>
      <c r="AJ2247" s="11" t="s">
        <v>347</v>
      </c>
      <c r="AK2247" s="8">
        <v>189231.36000000002</v>
      </c>
      <c r="AO2247" s="13">
        <f>(Cleaned_Data!S2247)-((Cleaned_Data!S2247)*10%)</f>
        <v>117</v>
      </c>
      <c r="AP2247" s="13" t="str">
        <v>Safe</v>
      </c>
    </row>
    <row r="2248" spans="8:42" x14ac:dyDescent="0.3">
      <c r="H2248" s="13" t="s">
        <v>4452</v>
      </c>
      <c r="I2248" s="13" t="str">
        <v>Low Stock</v>
      </c>
      <c r="J2248" s="43"/>
      <c r="AB2248" s="65">
        <v>45853</v>
      </c>
      <c r="AC2248" s="66" t="str">
        <f t="shared" si="34"/>
        <v>Overdue</v>
      </c>
      <c r="AJ2248" s="11" t="s">
        <v>3407</v>
      </c>
      <c r="AK2248" s="8">
        <v>189180.96</v>
      </c>
      <c r="AO2248" s="13">
        <f>(Cleaned_Data!S2248)-((Cleaned_Data!S2248)*10%)</f>
        <v>46.8</v>
      </c>
      <c r="AP2248" s="13" t="str">
        <v>Risk</v>
      </c>
    </row>
    <row r="2249" spans="8:42" x14ac:dyDescent="0.3">
      <c r="H2249" s="13" t="s">
        <v>691</v>
      </c>
      <c r="I2249" s="13" t="str">
        <v>In Stock</v>
      </c>
      <c r="J2249" s="43"/>
      <c r="AB2249" s="65">
        <v>45919</v>
      </c>
      <c r="AC2249" s="66" t="str">
        <f t="shared" si="34"/>
        <v>OnTime</v>
      </c>
      <c r="AJ2249" s="11" t="s">
        <v>6641</v>
      </c>
      <c r="AK2249" s="8">
        <v>188902.45</v>
      </c>
      <c r="AO2249" s="13">
        <f>(Cleaned_Data!S2249)-((Cleaned_Data!S2249)*10%)</f>
        <v>131.4</v>
      </c>
      <c r="AP2249" s="13" t="str">
        <v>Safe</v>
      </c>
    </row>
    <row r="2250" spans="8:42" x14ac:dyDescent="0.3">
      <c r="H2250" s="13" t="s">
        <v>4455</v>
      </c>
      <c r="I2250" s="13" t="str">
        <v>In Stock</v>
      </c>
      <c r="J2250" s="43"/>
      <c r="AB2250" s="65">
        <v>45913</v>
      </c>
      <c r="AC2250" s="66" t="str">
        <f t="shared" si="34"/>
        <v>OnTime</v>
      </c>
      <c r="AJ2250" s="11" t="s">
        <v>4063</v>
      </c>
      <c r="AK2250" s="8">
        <v>188435.55000000002</v>
      </c>
      <c r="AO2250" s="13">
        <f>(Cleaned_Data!S2250)-((Cleaned_Data!S2250)*10%)</f>
        <v>53.1</v>
      </c>
      <c r="AP2250" s="13" t="str">
        <v>Safe</v>
      </c>
    </row>
    <row r="2251" spans="8:42" x14ac:dyDescent="0.3">
      <c r="H2251" s="13" t="s">
        <v>4457</v>
      </c>
      <c r="I2251" s="13" t="str">
        <v>In Stock</v>
      </c>
      <c r="J2251" s="43"/>
      <c r="AB2251" s="65">
        <v>45909</v>
      </c>
      <c r="AC2251" s="66" t="str">
        <f t="shared" si="34"/>
        <v>OnTime</v>
      </c>
      <c r="AJ2251" s="11" t="s">
        <v>5135</v>
      </c>
      <c r="AK2251" s="8">
        <v>187975.55</v>
      </c>
      <c r="AO2251" s="13">
        <f>(Cleaned_Data!S2251)-((Cleaned_Data!S2251)*10%)</f>
        <v>179.1</v>
      </c>
      <c r="AP2251" s="13" t="str">
        <v>Safe</v>
      </c>
    </row>
    <row r="2252" spans="8:42" x14ac:dyDescent="0.3">
      <c r="H2252" s="13" t="s">
        <v>4460</v>
      </c>
      <c r="I2252" s="13" t="str">
        <v>Low Stock</v>
      </c>
      <c r="J2252" s="43"/>
      <c r="AB2252" s="65">
        <v>45869</v>
      </c>
      <c r="AC2252" s="66" t="str">
        <f t="shared" si="34"/>
        <v>Overdue</v>
      </c>
      <c r="AJ2252" s="11" t="s">
        <v>2723</v>
      </c>
      <c r="AK2252" s="8">
        <v>187487.63</v>
      </c>
      <c r="AO2252" s="13">
        <f>(Cleaned_Data!S2252)-((Cleaned_Data!S2252)*10%)</f>
        <v>30.6</v>
      </c>
      <c r="AP2252" s="13" t="str">
        <v>Risk</v>
      </c>
    </row>
    <row r="2253" spans="8:42" x14ac:dyDescent="0.3">
      <c r="H2253" s="13" t="s">
        <v>4462</v>
      </c>
      <c r="I2253" s="13" t="str">
        <v>In Stock</v>
      </c>
      <c r="J2253" s="43"/>
      <c r="AB2253" s="65">
        <v>45862</v>
      </c>
      <c r="AC2253" s="66" t="str">
        <f t="shared" si="34"/>
        <v>Overdue</v>
      </c>
      <c r="AJ2253" s="11" t="s">
        <v>7275</v>
      </c>
      <c r="AK2253" s="8">
        <v>186976.80000000002</v>
      </c>
      <c r="AO2253" s="13">
        <f>(Cleaned_Data!S2253)-((Cleaned_Data!S2253)*10%)</f>
        <v>124.2</v>
      </c>
      <c r="AP2253" s="13" t="str">
        <v>Safe</v>
      </c>
    </row>
    <row r="2254" spans="8:42" x14ac:dyDescent="0.3">
      <c r="H2254" s="13" t="s">
        <v>4464</v>
      </c>
      <c r="I2254" s="13" t="str">
        <v>Low Stock</v>
      </c>
      <c r="J2254" s="43"/>
      <c r="AB2254" s="65">
        <v>45874</v>
      </c>
      <c r="AC2254" s="66" t="str">
        <f t="shared" si="34"/>
        <v>Overdue</v>
      </c>
      <c r="AJ2254" s="11" t="s">
        <v>6710</v>
      </c>
      <c r="AK2254" s="8">
        <v>186458.80000000002</v>
      </c>
      <c r="AO2254" s="13">
        <f>(Cleaned_Data!S2254)-((Cleaned_Data!S2254)*10%)</f>
        <v>0</v>
      </c>
      <c r="AP2254" s="13" t="str">
        <v>Risk</v>
      </c>
    </row>
    <row r="2255" spans="8:42" x14ac:dyDescent="0.3">
      <c r="H2255" s="13" t="s">
        <v>4466</v>
      </c>
      <c r="I2255" s="13" t="str">
        <v>In Stock</v>
      </c>
      <c r="J2255" s="43"/>
      <c r="AB2255" s="65">
        <v>45894</v>
      </c>
      <c r="AC2255" s="66" t="str">
        <f t="shared" si="34"/>
        <v>Overdue</v>
      </c>
      <c r="AJ2255" s="11" t="s">
        <v>3399</v>
      </c>
      <c r="AK2255" s="8">
        <v>186292.75</v>
      </c>
      <c r="AO2255" s="13">
        <f>(Cleaned_Data!S2255)-((Cleaned_Data!S2255)*10%)</f>
        <v>53.1</v>
      </c>
      <c r="AP2255" s="13" t="str">
        <v>Safe</v>
      </c>
    </row>
    <row r="2256" spans="8:42" x14ac:dyDescent="0.3">
      <c r="H2256" s="13" t="s">
        <v>4469</v>
      </c>
      <c r="I2256" s="13" t="str">
        <v>In Stock</v>
      </c>
      <c r="J2256" s="43"/>
      <c r="AB2256" s="65">
        <v>45916</v>
      </c>
      <c r="AC2256" s="66" t="str">
        <f t="shared" si="34"/>
        <v>OnTime</v>
      </c>
      <c r="AJ2256" s="11" t="s">
        <v>5801</v>
      </c>
      <c r="AK2256" s="8">
        <v>186235.2</v>
      </c>
      <c r="AO2256" s="13">
        <f>(Cleaned_Data!S2256)-((Cleaned_Data!S2256)*10%)</f>
        <v>117.9</v>
      </c>
      <c r="AP2256" s="13" t="str">
        <v>Safe</v>
      </c>
    </row>
    <row r="2257" spans="8:42" x14ac:dyDescent="0.3">
      <c r="H2257" s="13" t="s">
        <v>2589</v>
      </c>
      <c r="I2257" s="13" t="str">
        <v>Low Stock</v>
      </c>
      <c r="J2257" s="43"/>
      <c r="AB2257" s="65">
        <v>45935</v>
      </c>
      <c r="AC2257" s="66" t="str">
        <f t="shared" si="34"/>
        <v>OnTime</v>
      </c>
      <c r="AJ2257" s="11" t="s">
        <v>5905</v>
      </c>
      <c r="AK2257" s="8">
        <v>185210.80000000002</v>
      </c>
      <c r="AO2257" s="13">
        <f>(Cleaned_Data!S2257)-((Cleaned_Data!S2257)*10%)</f>
        <v>8.1</v>
      </c>
      <c r="AP2257" s="13" t="str">
        <v>Risk</v>
      </c>
    </row>
    <row r="2258" spans="8:42" x14ac:dyDescent="0.3">
      <c r="H2258" s="13" t="s">
        <v>4472</v>
      </c>
      <c r="I2258" s="13" t="str">
        <v>In Stock</v>
      </c>
      <c r="J2258" s="43"/>
      <c r="AB2258" s="65">
        <v>45886</v>
      </c>
      <c r="AC2258" s="66" t="str">
        <f t="shared" si="34"/>
        <v>Overdue</v>
      </c>
      <c r="AJ2258" s="11" t="s">
        <v>7080</v>
      </c>
      <c r="AK2258" s="8">
        <v>184871.67999999999</v>
      </c>
      <c r="AO2258" s="13">
        <f>(Cleaned_Data!S2258)-((Cleaned_Data!S2258)*10%)</f>
        <v>167.4</v>
      </c>
      <c r="AP2258" s="13" t="str">
        <v>Safe</v>
      </c>
    </row>
    <row r="2259" spans="8:42" x14ac:dyDescent="0.3">
      <c r="H2259" s="13" t="s">
        <v>2429</v>
      </c>
      <c r="I2259" s="13" t="str">
        <v>Low Stock</v>
      </c>
      <c r="J2259" s="43"/>
      <c r="AB2259" s="65">
        <v>45855</v>
      </c>
      <c r="AC2259" s="66" t="str">
        <f t="shared" si="34"/>
        <v>Overdue</v>
      </c>
      <c r="AJ2259" s="11" t="s">
        <v>4093</v>
      </c>
      <c r="AK2259" s="8">
        <v>184325.56</v>
      </c>
      <c r="AO2259" s="13">
        <f>(Cleaned_Data!S2259)-((Cleaned_Data!S2259)*10%)</f>
        <v>8.1</v>
      </c>
      <c r="AP2259" s="13" t="str">
        <v>Risk</v>
      </c>
    </row>
    <row r="2260" spans="8:42" x14ac:dyDescent="0.3">
      <c r="H2260" s="13" t="s">
        <v>4475</v>
      </c>
      <c r="I2260" s="13" t="str">
        <v>Low Stock</v>
      </c>
      <c r="J2260" s="43"/>
      <c r="AB2260" s="65">
        <v>45877</v>
      </c>
      <c r="AC2260" s="66" t="str">
        <f t="shared" si="34"/>
        <v>Overdue</v>
      </c>
      <c r="AJ2260" s="11" t="s">
        <v>3181</v>
      </c>
      <c r="AK2260" s="8">
        <v>183746.88</v>
      </c>
      <c r="AO2260" s="13">
        <f>(Cleaned_Data!S2260)-((Cleaned_Data!S2260)*10%)</f>
        <v>19.8</v>
      </c>
      <c r="AP2260" s="13" t="str">
        <v>Risk</v>
      </c>
    </row>
    <row r="2261" spans="8:42" x14ac:dyDescent="0.3">
      <c r="H2261" s="13" t="s">
        <v>4477</v>
      </c>
      <c r="I2261" s="13" t="str">
        <v>In Stock</v>
      </c>
      <c r="J2261" s="43"/>
      <c r="AB2261" s="65">
        <v>45860</v>
      </c>
      <c r="AC2261" s="66" t="str">
        <f t="shared" si="34"/>
        <v>Overdue</v>
      </c>
      <c r="AJ2261" s="11" t="s">
        <v>1797</v>
      </c>
      <c r="AK2261" s="8">
        <v>183460.07</v>
      </c>
      <c r="AO2261" s="13">
        <f>(Cleaned_Data!S2261)-((Cleaned_Data!S2261)*10%)</f>
        <v>8.1</v>
      </c>
      <c r="AP2261" s="13" t="str">
        <v>Safe</v>
      </c>
    </row>
    <row r="2262" spans="8:42" x14ac:dyDescent="0.3">
      <c r="H2262" s="13" t="s">
        <v>4479</v>
      </c>
      <c r="I2262" s="13" t="str">
        <v>In Stock</v>
      </c>
      <c r="J2262" s="43"/>
      <c r="AB2262" s="65">
        <v>45924</v>
      </c>
      <c r="AC2262" s="66" t="str">
        <f t="shared" si="34"/>
        <v>OnTime</v>
      </c>
      <c r="AJ2262" s="11" t="s">
        <v>7489</v>
      </c>
      <c r="AK2262" s="8">
        <v>183251.31999999998</v>
      </c>
      <c r="AO2262" s="13">
        <f>(Cleaned_Data!S2262)-((Cleaned_Data!S2262)*10%)</f>
        <v>59.4</v>
      </c>
      <c r="AP2262" s="13" t="str">
        <v>Safe</v>
      </c>
    </row>
    <row r="2263" spans="8:42" x14ac:dyDescent="0.3">
      <c r="H2263" s="13" t="s">
        <v>4481</v>
      </c>
      <c r="I2263" s="13" t="str">
        <v>In Stock</v>
      </c>
      <c r="J2263" s="43"/>
      <c r="AB2263" s="65">
        <v>45895</v>
      </c>
      <c r="AC2263" s="66" t="str">
        <f t="shared" si="34"/>
        <v>Overdue</v>
      </c>
      <c r="AJ2263" s="11" t="s">
        <v>6155</v>
      </c>
      <c r="AK2263" s="8">
        <v>183040.75</v>
      </c>
      <c r="AO2263" s="13">
        <f>(Cleaned_Data!S2263)-((Cleaned_Data!S2263)*10%)</f>
        <v>77.400000000000006</v>
      </c>
      <c r="AP2263" s="13" t="str">
        <v>Safe</v>
      </c>
    </row>
    <row r="2264" spans="8:42" x14ac:dyDescent="0.3">
      <c r="H2264" s="13" t="s">
        <v>4483</v>
      </c>
      <c r="I2264" s="13" t="str">
        <v>In Stock</v>
      </c>
      <c r="J2264" s="43"/>
      <c r="AB2264" s="65">
        <v>45926</v>
      </c>
      <c r="AC2264" s="66" t="str">
        <f t="shared" si="34"/>
        <v>OnTime</v>
      </c>
      <c r="AJ2264" s="11" t="s">
        <v>5215</v>
      </c>
      <c r="AK2264" s="8">
        <v>181624.19999999998</v>
      </c>
      <c r="AO2264" s="13">
        <f>(Cleaned_Data!S2264)-((Cleaned_Data!S2264)*10%)</f>
        <v>124.2</v>
      </c>
      <c r="AP2264" s="13" t="str">
        <v>Safe</v>
      </c>
    </row>
    <row r="2265" spans="8:42" x14ac:dyDescent="0.3">
      <c r="H2265" s="13" t="s">
        <v>4485</v>
      </c>
      <c r="I2265" s="13" t="str">
        <v>In Stock</v>
      </c>
      <c r="J2265" s="43"/>
      <c r="AB2265" s="65">
        <v>45938</v>
      </c>
      <c r="AC2265" s="66" t="str">
        <f t="shared" si="34"/>
        <v>OnTime</v>
      </c>
      <c r="AJ2265" s="11" t="s">
        <v>6290</v>
      </c>
      <c r="AK2265" s="8">
        <v>181043.24000000002</v>
      </c>
      <c r="AO2265" s="13">
        <f>(Cleaned_Data!S2265)-((Cleaned_Data!S2265)*10%)</f>
        <v>44.1</v>
      </c>
      <c r="AP2265" s="13" t="str">
        <v>Risk</v>
      </c>
    </row>
    <row r="2266" spans="8:42" x14ac:dyDescent="0.3">
      <c r="H2266" s="13" t="s">
        <v>4487</v>
      </c>
      <c r="I2266" s="13" t="str">
        <v>In Stock</v>
      </c>
      <c r="J2266" s="43"/>
      <c r="AB2266" s="65">
        <v>45942</v>
      </c>
      <c r="AC2266" s="66" t="str">
        <f t="shared" si="34"/>
        <v>OnTime</v>
      </c>
      <c r="AJ2266" s="11" t="s">
        <v>247</v>
      </c>
      <c r="AK2266" s="8">
        <v>180592.72</v>
      </c>
      <c r="AO2266" s="13">
        <f>(Cleaned_Data!S2266)-((Cleaned_Data!S2266)*10%)</f>
        <v>106.2</v>
      </c>
      <c r="AP2266" s="13" t="str">
        <v>Safe</v>
      </c>
    </row>
    <row r="2267" spans="8:42" x14ac:dyDescent="0.3">
      <c r="H2267" s="13" t="s">
        <v>4489</v>
      </c>
      <c r="I2267" s="13" t="str">
        <v>In Stock</v>
      </c>
      <c r="J2267" s="43"/>
      <c r="AB2267" s="65">
        <v>45933</v>
      </c>
      <c r="AC2267" s="66" t="str">
        <f t="shared" si="34"/>
        <v>OnTime</v>
      </c>
      <c r="AJ2267" s="11" t="s">
        <v>7468</v>
      </c>
      <c r="AK2267" s="8">
        <v>178693.6</v>
      </c>
      <c r="AO2267" s="13">
        <f>(Cleaned_Data!S2267)-((Cleaned_Data!S2267)*10%)</f>
        <v>35.1</v>
      </c>
      <c r="AP2267" s="13" t="str">
        <v>Safe</v>
      </c>
    </row>
    <row r="2268" spans="8:42" x14ac:dyDescent="0.3">
      <c r="H2268" s="13" t="s">
        <v>4406</v>
      </c>
      <c r="I2268" s="13" t="str">
        <v>Low Stock</v>
      </c>
      <c r="J2268" s="43"/>
      <c r="AB2268" s="65">
        <v>45888</v>
      </c>
      <c r="AC2268" s="66" t="str">
        <f t="shared" si="34"/>
        <v>Overdue</v>
      </c>
      <c r="AJ2268" s="11" t="s">
        <v>6022</v>
      </c>
      <c r="AK2268" s="8">
        <v>177936.75</v>
      </c>
      <c r="AO2268" s="13">
        <f>(Cleaned_Data!S2268)-((Cleaned_Data!S2268)*10%)</f>
        <v>65.7</v>
      </c>
      <c r="AP2268" s="13" t="str">
        <v>Risk</v>
      </c>
    </row>
    <row r="2269" spans="8:42" x14ac:dyDescent="0.3">
      <c r="H2269" s="13" t="s">
        <v>2021</v>
      </c>
      <c r="I2269" s="13" t="str">
        <v>In Stock</v>
      </c>
      <c r="J2269" s="43"/>
      <c r="AB2269" s="65">
        <v>45904</v>
      </c>
      <c r="AC2269" s="66" t="str">
        <f t="shared" si="34"/>
        <v>OnTime</v>
      </c>
      <c r="AJ2269" s="11" t="s">
        <v>749</v>
      </c>
      <c r="AK2269" s="8">
        <v>177650.40000000002</v>
      </c>
      <c r="AO2269" s="13">
        <f>(Cleaned_Data!S2269)-((Cleaned_Data!S2269)*10%)</f>
        <v>67.5</v>
      </c>
      <c r="AP2269" s="13" t="str">
        <v>Safe</v>
      </c>
    </row>
    <row r="2270" spans="8:42" x14ac:dyDescent="0.3">
      <c r="H2270" s="13" t="s">
        <v>4493</v>
      </c>
      <c r="I2270" s="13" t="str">
        <v>In Stock</v>
      </c>
      <c r="J2270" s="43"/>
      <c r="AB2270" s="65">
        <v>45911</v>
      </c>
      <c r="AC2270" s="66" t="str">
        <f t="shared" si="34"/>
        <v>OnTime</v>
      </c>
      <c r="AJ2270" s="11" t="s">
        <v>4887</v>
      </c>
      <c r="AK2270" s="8">
        <v>176809.16</v>
      </c>
      <c r="AO2270" s="13">
        <f>(Cleaned_Data!S2270)-((Cleaned_Data!S2270)*10%)</f>
        <v>147.6</v>
      </c>
      <c r="AP2270" s="13" t="str">
        <v>Safe</v>
      </c>
    </row>
    <row r="2271" spans="8:42" x14ac:dyDescent="0.3">
      <c r="H2271" s="13" t="s">
        <v>4495</v>
      </c>
      <c r="I2271" s="13" t="str">
        <v>In Stock</v>
      </c>
      <c r="J2271" s="43"/>
      <c r="AB2271" s="65">
        <v>45908</v>
      </c>
      <c r="AC2271" s="66" t="str">
        <f t="shared" si="34"/>
        <v>OnTime</v>
      </c>
      <c r="AJ2271" s="11" t="s">
        <v>1994</v>
      </c>
      <c r="AK2271" s="8">
        <v>176726.88</v>
      </c>
      <c r="AO2271" s="13">
        <f>(Cleaned_Data!S2271)-((Cleaned_Data!S2271)*10%)</f>
        <v>95.4</v>
      </c>
      <c r="AP2271" s="13" t="str">
        <v>Safe</v>
      </c>
    </row>
    <row r="2272" spans="8:42" x14ac:dyDescent="0.3">
      <c r="H2272" s="13" t="s">
        <v>1168</v>
      </c>
      <c r="I2272" s="13" t="str">
        <v>In Stock</v>
      </c>
      <c r="J2272" s="43"/>
      <c r="AB2272" s="65">
        <v>45867</v>
      </c>
      <c r="AC2272" s="66" t="str">
        <f t="shared" si="34"/>
        <v>Overdue</v>
      </c>
      <c r="AJ2272" s="11" t="s">
        <v>1299</v>
      </c>
      <c r="AK2272" s="8">
        <v>176358.21</v>
      </c>
      <c r="AO2272" s="13">
        <f>(Cleaned_Data!S2272)-((Cleaned_Data!S2272)*10%)</f>
        <v>147.6</v>
      </c>
      <c r="AP2272" s="13" t="str">
        <v>Safe</v>
      </c>
    </row>
    <row r="2273" spans="8:42" x14ac:dyDescent="0.3">
      <c r="H2273" s="13" t="s">
        <v>6425</v>
      </c>
      <c r="I2273" s="13" t="str">
        <v>In Stock</v>
      </c>
      <c r="J2273" s="43"/>
      <c r="AB2273" s="65">
        <v>45905</v>
      </c>
      <c r="AC2273" s="66" t="str">
        <f t="shared" si="34"/>
        <v>OnTime</v>
      </c>
      <c r="AJ2273" s="11" t="s">
        <v>4046</v>
      </c>
      <c r="AK2273" s="8">
        <v>175885.87</v>
      </c>
      <c r="AO2273" s="13">
        <f>(Cleaned_Data!S2273)-((Cleaned_Data!S2273)*10%)</f>
        <v>116.1</v>
      </c>
      <c r="AP2273" s="13" t="str">
        <v>Safe</v>
      </c>
    </row>
    <row r="2274" spans="8:42" x14ac:dyDescent="0.3">
      <c r="H2274" s="13" t="s">
        <v>4501</v>
      </c>
      <c r="I2274" s="13" t="str">
        <v>In Stock</v>
      </c>
      <c r="J2274" s="43"/>
      <c r="AB2274" s="65">
        <v>45895</v>
      </c>
      <c r="AC2274" s="66" t="str">
        <f t="shared" si="34"/>
        <v>Overdue</v>
      </c>
      <c r="AJ2274" s="11" t="s">
        <v>3051</v>
      </c>
      <c r="AK2274" s="8">
        <v>175821.75</v>
      </c>
      <c r="AO2274" s="13">
        <f>(Cleaned_Data!S2274)-((Cleaned_Data!S2274)*10%)</f>
        <v>153.9</v>
      </c>
      <c r="AP2274" s="13" t="str">
        <v>Safe</v>
      </c>
    </row>
    <row r="2275" spans="8:42" x14ac:dyDescent="0.3">
      <c r="H2275" s="13" t="s">
        <v>4503</v>
      </c>
      <c r="I2275" s="13" t="str">
        <v>In Stock</v>
      </c>
      <c r="J2275" s="43"/>
      <c r="AB2275" s="65">
        <v>45854</v>
      </c>
      <c r="AC2275" s="66" t="str">
        <f t="shared" si="34"/>
        <v>Overdue</v>
      </c>
      <c r="AJ2275" s="11" t="s">
        <v>5232</v>
      </c>
      <c r="AK2275" s="8">
        <v>174264</v>
      </c>
      <c r="AO2275" s="13">
        <f>(Cleaned_Data!S2275)-((Cleaned_Data!S2275)*10%)</f>
        <v>135.9</v>
      </c>
      <c r="AP2275" s="13" t="str">
        <v>Safe</v>
      </c>
    </row>
    <row r="2276" spans="8:42" x14ac:dyDescent="0.3">
      <c r="H2276" s="13" t="s">
        <v>4506</v>
      </c>
      <c r="I2276" s="13" t="str">
        <v>In Stock</v>
      </c>
      <c r="J2276" s="43"/>
      <c r="AB2276" s="65">
        <v>45890</v>
      </c>
      <c r="AC2276" s="66" t="str">
        <f t="shared" si="34"/>
        <v>Overdue</v>
      </c>
      <c r="AJ2276" s="11" t="s">
        <v>3497</v>
      </c>
      <c r="AK2276" s="8">
        <v>174163.32</v>
      </c>
      <c r="AO2276" s="13">
        <f>(Cleaned_Data!S2276)-((Cleaned_Data!S2276)*10%)</f>
        <v>171.9</v>
      </c>
      <c r="AP2276" s="13" t="str">
        <v>Safe</v>
      </c>
    </row>
    <row r="2277" spans="8:42" x14ac:dyDescent="0.3">
      <c r="H2277" s="13" t="s">
        <v>4508</v>
      </c>
      <c r="I2277" s="13" t="str">
        <v>In Stock</v>
      </c>
      <c r="J2277" s="43"/>
      <c r="AB2277" s="65">
        <v>45912</v>
      </c>
      <c r="AC2277" s="66" t="str">
        <f t="shared" si="34"/>
        <v>OnTime</v>
      </c>
      <c r="AJ2277" s="11" t="s">
        <v>913</v>
      </c>
      <c r="AK2277" s="8">
        <v>172914</v>
      </c>
      <c r="AO2277" s="13">
        <f>(Cleaned_Data!S2277)-((Cleaned_Data!S2277)*10%)</f>
        <v>116.1</v>
      </c>
      <c r="AP2277" s="13" t="str">
        <v>Safe</v>
      </c>
    </row>
    <row r="2278" spans="8:42" x14ac:dyDescent="0.3">
      <c r="H2278" s="13" t="s">
        <v>4510</v>
      </c>
      <c r="I2278" s="13" t="str">
        <v>Low Stock</v>
      </c>
      <c r="J2278" s="43"/>
      <c r="AB2278" s="65">
        <v>45859</v>
      </c>
      <c r="AC2278" s="66" t="str">
        <f t="shared" si="34"/>
        <v>Overdue</v>
      </c>
      <c r="AJ2278" s="11" t="s">
        <v>2847</v>
      </c>
      <c r="AK2278" s="8">
        <v>172766.84</v>
      </c>
      <c r="AO2278" s="13">
        <f>(Cleaned_Data!S2278)-((Cleaned_Data!S2278)*10%)</f>
        <v>0</v>
      </c>
      <c r="AP2278" s="13" t="str">
        <v>Risk</v>
      </c>
    </row>
    <row r="2279" spans="8:42" x14ac:dyDescent="0.3">
      <c r="H2279" s="13" t="s">
        <v>4512</v>
      </c>
      <c r="I2279" s="13" t="str">
        <v>Low Stock</v>
      </c>
      <c r="J2279" s="43"/>
      <c r="AB2279" s="65">
        <v>45928</v>
      </c>
      <c r="AC2279" s="66" t="str">
        <f t="shared" si="34"/>
        <v>OnTime</v>
      </c>
      <c r="AJ2279" s="11" t="s">
        <v>2264</v>
      </c>
      <c r="AK2279" s="8">
        <v>172546.27000000002</v>
      </c>
      <c r="AO2279" s="13">
        <f>(Cleaned_Data!S2279)-((Cleaned_Data!S2279)*10%)</f>
        <v>12.6</v>
      </c>
      <c r="AP2279" s="13" t="str">
        <v>Risk</v>
      </c>
    </row>
    <row r="2280" spans="8:42" x14ac:dyDescent="0.3">
      <c r="H2280" s="13" t="s">
        <v>3356</v>
      </c>
      <c r="I2280" s="13" t="str">
        <v>Low Stock</v>
      </c>
      <c r="J2280" s="43"/>
      <c r="AB2280" s="65">
        <v>45928</v>
      </c>
      <c r="AC2280" s="66" t="str">
        <f t="shared" si="34"/>
        <v>OnTime</v>
      </c>
      <c r="AJ2280" s="11" t="s">
        <v>7490</v>
      </c>
      <c r="AK2280" s="8">
        <v>171629.88</v>
      </c>
      <c r="AO2280" s="13">
        <f>(Cleaned_Data!S2280)-((Cleaned_Data!S2280)*10%)</f>
        <v>56.7</v>
      </c>
      <c r="AP2280" s="13" t="str">
        <v>Risk</v>
      </c>
    </row>
    <row r="2281" spans="8:42" x14ac:dyDescent="0.3">
      <c r="H2281" s="13" t="s">
        <v>4516</v>
      </c>
      <c r="I2281" s="13" t="str">
        <v>In Stock</v>
      </c>
      <c r="J2281" s="43"/>
      <c r="AB2281" s="65">
        <v>45860</v>
      </c>
      <c r="AC2281" s="66" t="str">
        <f t="shared" si="34"/>
        <v>Overdue</v>
      </c>
      <c r="AJ2281" s="11" t="s">
        <v>4548</v>
      </c>
      <c r="AK2281" s="8">
        <v>171465.56999999998</v>
      </c>
      <c r="AO2281" s="13">
        <f>(Cleaned_Data!S2281)-((Cleaned_Data!S2281)*10%)</f>
        <v>69.3</v>
      </c>
      <c r="AP2281" s="13" t="str">
        <v>Safe</v>
      </c>
    </row>
    <row r="2282" spans="8:42" x14ac:dyDescent="0.3">
      <c r="H2282" s="13" t="s">
        <v>4518</v>
      </c>
      <c r="I2282" s="13" t="str">
        <v>In Stock</v>
      </c>
      <c r="J2282" s="43"/>
      <c r="AB2282" s="65">
        <v>45881</v>
      </c>
      <c r="AC2282" s="66" t="str">
        <f t="shared" si="34"/>
        <v>Overdue</v>
      </c>
      <c r="AJ2282" s="11" t="s">
        <v>2361</v>
      </c>
      <c r="AK2282" s="8">
        <v>171121.28</v>
      </c>
      <c r="AO2282" s="13">
        <f>(Cleaned_Data!S2282)-((Cleaned_Data!S2282)*10%)</f>
        <v>171</v>
      </c>
      <c r="AP2282" s="13" t="str">
        <v>Safe</v>
      </c>
    </row>
    <row r="2283" spans="8:42" x14ac:dyDescent="0.3">
      <c r="H2283" s="13" t="s">
        <v>4520</v>
      </c>
      <c r="I2283" s="13" t="str">
        <v>Low Stock</v>
      </c>
      <c r="J2283" s="43"/>
      <c r="AB2283" s="65">
        <v>45932</v>
      </c>
      <c r="AC2283" s="66" t="str">
        <f t="shared" si="34"/>
        <v>OnTime</v>
      </c>
      <c r="AJ2283" s="11" t="s">
        <v>3644</v>
      </c>
      <c r="AK2283" s="8">
        <v>169863.75</v>
      </c>
      <c r="AO2283" s="13">
        <f>(Cleaned_Data!S2283)-((Cleaned_Data!S2283)*10%)</f>
        <v>18</v>
      </c>
      <c r="AP2283" s="13" t="str">
        <v>Risk</v>
      </c>
    </row>
    <row r="2284" spans="8:42" x14ac:dyDescent="0.3">
      <c r="H2284" s="13" t="s">
        <v>4522</v>
      </c>
      <c r="I2284" s="13" t="str">
        <v>In Stock</v>
      </c>
      <c r="J2284" s="43"/>
      <c r="AB2284" s="65">
        <v>45875</v>
      </c>
      <c r="AC2284" s="66" t="str">
        <f t="shared" si="34"/>
        <v>Overdue</v>
      </c>
      <c r="AJ2284" s="11" t="s">
        <v>4871</v>
      </c>
      <c r="AK2284" s="8">
        <v>169664.08</v>
      </c>
      <c r="AO2284" s="13">
        <f>(Cleaned_Data!S2284)-((Cleaned_Data!S2284)*10%)</f>
        <v>137.69999999999999</v>
      </c>
      <c r="AP2284" s="13" t="str">
        <v>Safe</v>
      </c>
    </row>
    <row r="2285" spans="8:42" x14ac:dyDescent="0.3">
      <c r="H2285" s="13" t="s">
        <v>2142</v>
      </c>
      <c r="I2285" s="13" t="str">
        <v>Low Stock</v>
      </c>
      <c r="J2285" s="43"/>
      <c r="AB2285" s="65">
        <v>45936</v>
      </c>
      <c r="AC2285" s="66" t="str">
        <f t="shared" si="34"/>
        <v>OnTime</v>
      </c>
      <c r="AJ2285" s="11" t="s">
        <v>6741</v>
      </c>
      <c r="AK2285" s="8">
        <v>169234</v>
      </c>
      <c r="AO2285" s="13">
        <f>(Cleaned_Data!S2285)-((Cleaned_Data!S2285)*10%)</f>
        <v>52.2</v>
      </c>
      <c r="AP2285" s="13" t="str">
        <v>Risk</v>
      </c>
    </row>
    <row r="2286" spans="8:42" x14ac:dyDescent="0.3">
      <c r="H2286" s="13" t="s">
        <v>4525</v>
      </c>
      <c r="I2286" s="13" t="str">
        <v>In Stock</v>
      </c>
      <c r="J2286" s="43"/>
      <c r="AB2286" s="65">
        <v>45866</v>
      </c>
      <c r="AC2286" s="66" t="str">
        <f t="shared" si="34"/>
        <v>Overdue</v>
      </c>
      <c r="AJ2286" s="11" t="s">
        <v>1074</v>
      </c>
      <c r="AK2286" s="8">
        <v>169223.04000000001</v>
      </c>
      <c r="AO2286" s="13">
        <f>(Cleaned_Data!S2286)-((Cleaned_Data!S2286)*10%)</f>
        <v>4.5</v>
      </c>
      <c r="AP2286" s="13" t="str">
        <v>Safe</v>
      </c>
    </row>
    <row r="2287" spans="8:42" x14ac:dyDescent="0.3">
      <c r="H2287" s="13" t="s">
        <v>444</v>
      </c>
      <c r="I2287" s="13" t="str">
        <v>In Stock</v>
      </c>
      <c r="J2287" s="43"/>
      <c r="AB2287" s="65">
        <v>45876</v>
      </c>
      <c r="AC2287" s="66" t="str">
        <f t="shared" si="34"/>
        <v>Overdue</v>
      </c>
      <c r="AJ2287" s="11" t="s">
        <v>3577</v>
      </c>
      <c r="AK2287" s="8">
        <v>168833.42</v>
      </c>
      <c r="AO2287" s="13">
        <f>(Cleaned_Data!S2287)-((Cleaned_Data!S2287)*10%)</f>
        <v>155.69999999999999</v>
      </c>
      <c r="AP2287" s="13" t="str">
        <v>Safe</v>
      </c>
    </row>
    <row r="2288" spans="8:42" x14ac:dyDescent="0.3">
      <c r="H2288" s="13" t="s">
        <v>1842</v>
      </c>
      <c r="I2288" s="13" t="str">
        <v>In Stock</v>
      </c>
      <c r="J2288" s="43"/>
      <c r="AB2288" s="65">
        <v>45915</v>
      </c>
      <c r="AC2288" s="66" t="str">
        <f t="shared" si="34"/>
        <v>OnTime</v>
      </c>
      <c r="AJ2288" s="11" t="s">
        <v>703</v>
      </c>
      <c r="AK2288" s="8">
        <v>167574.72</v>
      </c>
      <c r="AO2288" s="13">
        <f>(Cleaned_Data!S2288)-((Cleaned_Data!S2288)*10%)</f>
        <v>161.1</v>
      </c>
      <c r="AP2288" s="13" t="str">
        <v>Safe</v>
      </c>
    </row>
    <row r="2289" spans="8:42" x14ac:dyDescent="0.3">
      <c r="H2289" s="13" t="s">
        <v>4532</v>
      </c>
      <c r="I2289" s="13" t="str">
        <v>In Stock</v>
      </c>
      <c r="J2289" s="43"/>
      <c r="AB2289" s="65">
        <v>45915</v>
      </c>
      <c r="AC2289" s="66" t="str">
        <f t="shared" si="34"/>
        <v>OnTime</v>
      </c>
      <c r="AJ2289" s="11" t="s">
        <v>715</v>
      </c>
      <c r="AK2289" s="8">
        <v>164972.07999999999</v>
      </c>
      <c r="AO2289" s="13">
        <f>(Cleaned_Data!S2289)-((Cleaned_Data!S2289)*10%)</f>
        <v>99</v>
      </c>
      <c r="AP2289" s="13" t="str">
        <v>Safe</v>
      </c>
    </row>
    <row r="2290" spans="8:42" x14ac:dyDescent="0.3">
      <c r="H2290" s="13" t="s">
        <v>4534</v>
      </c>
      <c r="I2290" s="13" t="str">
        <v>In Stock</v>
      </c>
      <c r="J2290" s="43"/>
      <c r="AB2290" s="65">
        <v>45860</v>
      </c>
      <c r="AC2290" s="66" t="str">
        <f t="shared" si="34"/>
        <v>Overdue</v>
      </c>
      <c r="AJ2290" s="11" t="s">
        <v>6016</v>
      </c>
      <c r="AK2290" s="8">
        <v>163361.51999999999</v>
      </c>
      <c r="AO2290" s="13">
        <f>(Cleaned_Data!S2290)-((Cleaned_Data!S2290)*10%)</f>
        <v>153.9</v>
      </c>
      <c r="AP2290" s="13" t="str">
        <v>Safe</v>
      </c>
    </row>
    <row r="2291" spans="8:42" x14ac:dyDescent="0.3">
      <c r="H2291" s="13" t="s">
        <v>4536</v>
      </c>
      <c r="I2291" s="13" t="str">
        <v>In Stock</v>
      </c>
      <c r="J2291" s="43"/>
      <c r="AB2291" s="65">
        <v>45909</v>
      </c>
      <c r="AC2291" s="66" t="str">
        <f t="shared" si="34"/>
        <v>OnTime</v>
      </c>
      <c r="AJ2291" s="11" t="s">
        <v>2122</v>
      </c>
      <c r="AK2291" s="8">
        <v>162940.44</v>
      </c>
      <c r="AO2291" s="13">
        <f>(Cleaned_Data!S2291)-((Cleaned_Data!S2291)*10%)</f>
        <v>105.3</v>
      </c>
      <c r="AP2291" s="13" t="str">
        <v>Safe</v>
      </c>
    </row>
    <row r="2292" spans="8:42" x14ac:dyDescent="0.3">
      <c r="H2292" s="13" t="s">
        <v>4538</v>
      </c>
      <c r="I2292" s="13" t="str">
        <v>In Stock</v>
      </c>
      <c r="J2292" s="43"/>
      <c r="AB2292" s="65">
        <v>45939</v>
      </c>
      <c r="AC2292" s="66" t="str">
        <f t="shared" si="34"/>
        <v>OnTime</v>
      </c>
      <c r="AJ2292" s="11" t="s">
        <v>2015</v>
      </c>
      <c r="AK2292" s="8">
        <v>162546.32999999999</v>
      </c>
      <c r="AO2292" s="13">
        <f>(Cleaned_Data!S2292)-((Cleaned_Data!S2292)*10%)</f>
        <v>151.19999999999999</v>
      </c>
      <c r="AP2292" s="13" t="str">
        <v>Safe</v>
      </c>
    </row>
    <row r="2293" spans="8:42" x14ac:dyDescent="0.3">
      <c r="H2293" s="13" t="s">
        <v>4467</v>
      </c>
      <c r="I2293" s="13" t="str">
        <v>Low Stock</v>
      </c>
      <c r="J2293" s="43"/>
      <c r="AB2293" s="65">
        <v>45879</v>
      </c>
      <c r="AC2293" s="66" t="str">
        <f t="shared" si="34"/>
        <v>Overdue</v>
      </c>
      <c r="AJ2293" s="11" t="s">
        <v>1310</v>
      </c>
      <c r="AK2293" s="8">
        <v>162018.38999999998</v>
      </c>
      <c r="AO2293" s="13">
        <f>(Cleaned_Data!S2293)-((Cleaned_Data!S2293)*10%)</f>
        <v>71.099999999999994</v>
      </c>
      <c r="AP2293" s="13" t="str">
        <v>Risk</v>
      </c>
    </row>
    <row r="2294" spans="8:42" x14ac:dyDescent="0.3">
      <c r="H2294" s="13" t="s">
        <v>4541</v>
      </c>
      <c r="I2294" s="13" t="str">
        <v>Low Stock</v>
      </c>
      <c r="J2294" s="43"/>
      <c r="AB2294" s="65">
        <v>45885</v>
      </c>
      <c r="AC2294" s="66" t="str">
        <f t="shared" si="34"/>
        <v>Overdue</v>
      </c>
      <c r="AJ2294" s="11" t="s">
        <v>833</v>
      </c>
      <c r="AK2294" s="8">
        <v>161889.01</v>
      </c>
      <c r="AO2294" s="13">
        <f>(Cleaned_Data!S2294)-((Cleaned_Data!S2294)*10%)</f>
        <v>28.8</v>
      </c>
      <c r="AP2294" s="13" t="str">
        <v>Risk</v>
      </c>
    </row>
    <row r="2295" spans="8:42" x14ac:dyDescent="0.3">
      <c r="H2295" s="13" t="s">
        <v>4543</v>
      </c>
      <c r="I2295" s="13" t="str">
        <v>In Stock</v>
      </c>
      <c r="J2295" s="43"/>
      <c r="AB2295" s="65">
        <v>45904</v>
      </c>
      <c r="AC2295" s="66" t="str">
        <f t="shared" si="34"/>
        <v>OnTime</v>
      </c>
      <c r="AJ2295" s="11" t="s">
        <v>1643</v>
      </c>
      <c r="AK2295" s="8">
        <v>161423.5</v>
      </c>
      <c r="AO2295" s="13">
        <f>(Cleaned_Data!S2295)-((Cleaned_Data!S2295)*10%)</f>
        <v>174.6</v>
      </c>
      <c r="AP2295" s="13" t="str">
        <v>Safe</v>
      </c>
    </row>
    <row r="2296" spans="8:42" x14ac:dyDescent="0.3">
      <c r="H2296" s="13" t="s">
        <v>353</v>
      </c>
      <c r="I2296" s="13" t="str">
        <v>In Stock</v>
      </c>
      <c r="J2296" s="43"/>
      <c r="AB2296" s="65">
        <v>45913</v>
      </c>
      <c r="AC2296" s="66" t="str">
        <f t="shared" si="34"/>
        <v>OnTime</v>
      </c>
      <c r="AJ2296" s="11" t="s">
        <v>1702</v>
      </c>
      <c r="AK2296" s="8">
        <v>160831.15000000002</v>
      </c>
      <c r="AO2296" s="13">
        <f>(Cleaned_Data!S2296)-((Cleaned_Data!S2296)*10%)</f>
        <v>99.9</v>
      </c>
      <c r="AP2296" s="13" t="str">
        <v>Safe</v>
      </c>
    </row>
    <row r="2297" spans="8:42" x14ac:dyDescent="0.3">
      <c r="H2297" s="13" t="s">
        <v>2205</v>
      </c>
      <c r="I2297" s="13" t="str">
        <v>Low Stock</v>
      </c>
      <c r="J2297" s="43"/>
      <c r="AB2297" s="65">
        <v>45907</v>
      </c>
      <c r="AC2297" s="66" t="str">
        <f t="shared" si="34"/>
        <v>OnTime</v>
      </c>
      <c r="AJ2297" s="11" t="s">
        <v>3209</v>
      </c>
      <c r="AK2297" s="8">
        <v>160822.79999999999</v>
      </c>
      <c r="AO2297" s="13">
        <f>(Cleaned_Data!S2297)-((Cleaned_Data!S2297)*10%)</f>
        <v>27.9</v>
      </c>
      <c r="AP2297" s="13" t="str">
        <v>Risk</v>
      </c>
    </row>
    <row r="2298" spans="8:42" x14ac:dyDescent="0.3">
      <c r="H2298" s="13" t="s">
        <v>4548</v>
      </c>
      <c r="I2298" s="13" t="str">
        <v>Low Stock</v>
      </c>
      <c r="J2298" s="43"/>
      <c r="AB2298" s="65">
        <v>45922</v>
      </c>
      <c r="AC2298" s="66" t="str">
        <f t="shared" si="34"/>
        <v>OnTime</v>
      </c>
      <c r="AJ2298" s="11" t="s">
        <v>5700</v>
      </c>
      <c r="AK2298" s="8">
        <v>160638.92000000001</v>
      </c>
      <c r="AO2298" s="13">
        <f>(Cleaned_Data!S2298)-((Cleaned_Data!S2298)*10%)</f>
        <v>15.3</v>
      </c>
      <c r="AP2298" s="13" t="str">
        <v>Risk</v>
      </c>
    </row>
    <row r="2299" spans="8:42" x14ac:dyDescent="0.3">
      <c r="H2299" s="13" t="s">
        <v>2331</v>
      </c>
      <c r="I2299" s="13" t="str">
        <v>In Stock</v>
      </c>
      <c r="J2299" s="43"/>
      <c r="AB2299" s="65">
        <v>45936</v>
      </c>
      <c r="AC2299" s="66" t="str">
        <f t="shared" si="34"/>
        <v>OnTime</v>
      </c>
      <c r="AJ2299" s="11" t="s">
        <v>2971</v>
      </c>
      <c r="AK2299" s="8">
        <v>160256.86000000002</v>
      </c>
      <c r="AO2299" s="13">
        <f>(Cleaned_Data!S2299)-((Cleaned_Data!S2299)*10%)</f>
        <v>92.7</v>
      </c>
      <c r="AP2299" s="13" t="str">
        <v>Safe</v>
      </c>
    </row>
    <row r="2300" spans="8:42" x14ac:dyDescent="0.3">
      <c r="H2300" s="13" t="s">
        <v>4551</v>
      </c>
      <c r="I2300" s="13" t="str">
        <v>In Stock</v>
      </c>
      <c r="J2300" s="43"/>
      <c r="AB2300" s="65">
        <v>45921</v>
      </c>
      <c r="AC2300" s="66" t="str">
        <f t="shared" si="34"/>
        <v>OnTime</v>
      </c>
      <c r="AJ2300" s="11" t="s">
        <v>7202</v>
      </c>
      <c r="AK2300" s="8">
        <v>160232.51999999999</v>
      </c>
      <c r="AO2300" s="13">
        <f>(Cleaned_Data!S2300)-((Cleaned_Data!S2300)*10%)</f>
        <v>126</v>
      </c>
      <c r="AP2300" s="13" t="str">
        <v>Safe</v>
      </c>
    </row>
    <row r="2301" spans="8:42" x14ac:dyDescent="0.3">
      <c r="H2301" s="13" t="s">
        <v>4553</v>
      </c>
      <c r="I2301" s="13" t="str">
        <v>Low Stock</v>
      </c>
      <c r="J2301" s="43"/>
      <c r="AB2301" s="65">
        <v>45858</v>
      </c>
      <c r="AC2301" s="66" t="str">
        <f t="shared" si="34"/>
        <v>Overdue</v>
      </c>
      <c r="AJ2301" s="11" t="s">
        <v>6493</v>
      </c>
      <c r="AK2301" s="8">
        <v>159745.5</v>
      </c>
      <c r="AO2301" s="13">
        <f>(Cleaned_Data!S2301)-((Cleaned_Data!S2301)*10%)</f>
        <v>21.6</v>
      </c>
      <c r="AP2301" s="13" t="str">
        <v>Risk</v>
      </c>
    </row>
    <row r="2302" spans="8:42" x14ac:dyDescent="0.3">
      <c r="H2302" s="13" t="s">
        <v>4555</v>
      </c>
      <c r="I2302" s="13" t="str">
        <v>In Stock</v>
      </c>
      <c r="J2302" s="43"/>
      <c r="AB2302" s="65">
        <v>45928</v>
      </c>
      <c r="AC2302" s="66" t="str">
        <f t="shared" si="34"/>
        <v>OnTime</v>
      </c>
      <c r="AJ2302" s="11" t="s">
        <v>4267</v>
      </c>
      <c r="AK2302" s="8">
        <v>159579.36000000002</v>
      </c>
      <c r="AO2302" s="13">
        <f>(Cleaned_Data!S2302)-((Cleaned_Data!S2302)*10%)</f>
        <v>152.1</v>
      </c>
      <c r="AP2302" s="13" t="str">
        <v>Safe</v>
      </c>
    </row>
    <row r="2303" spans="8:42" x14ac:dyDescent="0.3">
      <c r="H2303" s="13" t="s">
        <v>2304</v>
      </c>
      <c r="I2303" s="13" t="str">
        <v>Low Stock</v>
      </c>
      <c r="J2303" s="43"/>
      <c r="AB2303" s="65">
        <v>45935</v>
      </c>
      <c r="AC2303" s="66" t="str">
        <f t="shared" si="34"/>
        <v>OnTime</v>
      </c>
      <c r="AJ2303" s="11" t="s">
        <v>6018</v>
      </c>
      <c r="AK2303" s="8">
        <v>159280.04</v>
      </c>
      <c r="AO2303" s="13">
        <f>(Cleaned_Data!S2303)-((Cleaned_Data!S2303)*10%)</f>
        <v>8.1</v>
      </c>
      <c r="AP2303" s="13" t="str">
        <v>Risk</v>
      </c>
    </row>
    <row r="2304" spans="8:42" x14ac:dyDescent="0.3">
      <c r="H2304" s="13" t="s">
        <v>3229</v>
      </c>
      <c r="I2304" s="13" t="str">
        <v>In Stock</v>
      </c>
      <c r="J2304" s="43"/>
      <c r="AB2304" s="65">
        <v>45876</v>
      </c>
      <c r="AC2304" s="66" t="str">
        <f t="shared" si="34"/>
        <v>Overdue</v>
      </c>
      <c r="AJ2304" s="11" t="s">
        <v>7465</v>
      </c>
      <c r="AK2304" s="8">
        <v>158960.79999999999</v>
      </c>
      <c r="AO2304" s="13">
        <f>(Cleaned_Data!S2304)-((Cleaned_Data!S2304)*10%)</f>
        <v>129.6</v>
      </c>
      <c r="AP2304" s="13" t="str">
        <v>Safe</v>
      </c>
    </row>
    <row r="2305" spans="8:42" x14ac:dyDescent="0.3">
      <c r="H2305" s="13" t="s">
        <v>2789</v>
      </c>
      <c r="I2305" s="13" t="str">
        <v>In Stock</v>
      </c>
      <c r="J2305" s="43"/>
      <c r="AB2305" s="65">
        <v>45916</v>
      </c>
      <c r="AC2305" s="66" t="str">
        <f t="shared" si="34"/>
        <v>OnTime</v>
      </c>
      <c r="AJ2305" s="11" t="s">
        <v>1076</v>
      </c>
      <c r="AK2305" s="8">
        <v>158929.56</v>
      </c>
      <c r="AO2305" s="13">
        <f>(Cleaned_Data!S2305)-((Cleaned_Data!S2305)*10%)</f>
        <v>121.5</v>
      </c>
      <c r="AP2305" s="13" t="str">
        <v>Safe</v>
      </c>
    </row>
    <row r="2306" spans="8:42" x14ac:dyDescent="0.3">
      <c r="H2306" s="13" t="s">
        <v>1287</v>
      </c>
      <c r="I2306" s="13" t="str">
        <v>In Stock</v>
      </c>
      <c r="J2306" s="43"/>
      <c r="AB2306" s="65">
        <v>45883</v>
      </c>
      <c r="AC2306" s="66" t="str">
        <f t="shared" si="34"/>
        <v>Overdue</v>
      </c>
      <c r="AJ2306" s="11" t="s">
        <v>6109</v>
      </c>
      <c r="AK2306" s="8">
        <v>158167.6</v>
      </c>
      <c r="AO2306" s="13">
        <f>(Cleaned_Data!S2306)-((Cleaned_Data!S2306)*10%)</f>
        <v>83.7</v>
      </c>
      <c r="AP2306" s="13" t="str">
        <v>Risk</v>
      </c>
    </row>
    <row r="2307" spans="8:42" x14ac:dyDescent="0.3">
      <c r="H2307" s="13" t="s">
        <v>4562</v>
      </c>
      <c r="I2307" s="13" t="str">
        <v>Low Stock</v>
      </c>
      <c r="J2307" s="43"/>
      <c r="AB2307" s="65">
        <v>45922</v>
      </c>
      <c r="AC2307" s="66" t="str">
        <f t="shared" ref="AC2307:AC2370" si="35">IF(AB2307="","No Date", IF(AB2307&lt;$AC$1,"Overdue","OnTime"))</f>
        <v>OnTime</v>
      </c>
      <c r="AJ2307" s="11" t="s">
        <v>6723</v>
      </c>
      <c r="AK2307" s="8">
        <v>157392.24</v>
      </c>
      <c r="AO2307" s="13">
        <f>(Cleaned_Data!S2307)-((Cleaned_Data!S2307)*10%)</f>
        <v>40.5</v>
      </c>
      <c r="AP2307" s="13" t="str">
        <v>Risk</v>
      </c>
    </row>
    <row r="2308" spans="8:42" x14ac:dyDescent="0.3">
      <c r="H2308" s="13" t="s">
        <v>2971</v>
      </c>
      <c r="I2308" s="13" t="str">
        <v>Low Stock</v>
      </c>
      <c r="J2308" s="43"/>
      <c r="AB2308" s="65">
        <v>45892</v>
      </c>
      <c r="AC2308" s="66" t="str">
        <f t="shared" si="35"/>
        <v>Overdue</v>
      </c>
      <c r="AJ2308" s="11" t="s">
        <v>7511</v>
      </c>
      <c r="AK2308" s="8">
        <v>156593.85</v>
      </c>
      <c r="AO2308" s="13">
        <f>(Cleaned_Data!S2308)-((Cleaned_Data!S2308)*10%)</f>
        <v>1.8</v>
      </c>
      <c r="AP2308" s="13" t="str">
        <v>Risk</v>
      </c>
    </row>
    <row r="2309" spans="8:42" x14ac:dyDescent="0.3">
      <c r="H2309" s="13" t="s">
        <v>2726</v>
      </c>
      <c r="I2309" s="13" t="str">
        <v>In Stock</v>
      </c>
      <c r="J2309" s="43"/>
      <c r="AB2309" s="65">
        <v>45923</v>
      </c>
      <c r="AC2309" s="66" t="str">
        <f t="shared" si="35"/>
        <v>OnTime</v>
      </c>
      <c r="AJ2309" s="11" t="s">
        <v>7463</v>
      </c>
      <c r="AK2309" s="8">
        <v>155972.79999999999</v>
      </c>
      <c r="AO2309" s="13">
        <f>(Cleaned_Data!S2309)-((Cleaned_Data!S2309)*10%)</f>
        <v>130.5</v>
      </c>
      <c r="AP2309" s="13" t="str">
        <v>Safe</v>
      </c>
    </row>
    <row r="2310" spans="8:42" x14ac:dyDescent="0.3">
      <c r="H2310" s="13" t="s">
        <v>4569</v>
      </c>
      <c r="I2310" s="13" t="str">
        <v>In Stock</v>
      </c>
      <c r="J2310" s="43"/>
      <c r="AB2310" s="65">
        <v>45939</v>
      </c>
      <c r="AC2310" s="66" t="str">
        <f t="shared" si="35"/>
        <v>OnTime</v>
      </c>
      <c r="AJ2310" s="11" t="s">
        <v>1761</v>
      </c>
      <c r="AK2310" s="8">
        <v>155751.96</v>
      </c>
      <c r="AO2310" s="13">
        <f>(Cleaned_Data!S2310)-((Cleaned_Data!S2310)*10%)</f>
        <v>69.3</v>
      </c>
      <c r="AP2310" s="13" t="str">
        <v>Safe</v>
      </c>
    </row>
    <row r="2311" spans="8:42" x14ac:dyDescent="0.3">
      <c r="H2311" s="13" t="s">
        <v>3281</v>
      </c>
      <c r="I2311" s="13" t="str">
        <v>In Stock</v>
      </c>
      <c r="J2311" s="43"/>
      <c r="AB2311" s="65">
        <v>45872</v>
      </c>
      <c r="AC2311" s="66" t="str">
        <f t="shared" si="35"/>
        <v>Overdue</v>
      </c>
      <c r="AJ2311" s="11" t="s">
        <v>6055</v>
      </c>
      <c r="AK2311" s="8">
        <v>155668.79999999999</v>
      </c>
      <c r="AO2311" s="13">
        <f>(Cleaned_Data!S2311)-((Cleaned_Data!S2311)*10%)</f>
        <v>127.8</v>
      </c>
      <c r="AP2311" s="13" t="str">
        <v>Safe</v>
      </c>
    </row>
    <row r="2312" spans="8:42" x14ac:dyDescent="0.3">
      <c r="H2312" s="13" t="s">
        <v>4244</v>
      </c>
      <c r="I2312" s="13" t="str">
        <v>Low Stock</v>
      </c>
      <c r="J2312" s="43"/>
      <c r="AB2312" s="65">
        <v>45938</v>
      </c>
      <c r="AC2312" s="66" t="str">
        <f t="shared" si="35"/>
        <v>OnTime</v>
      </c>
      <c r="AJ2312" s="11" t="s">
        <v>5680</v>
      </c>
      <c r="AK2312" s="8">
        <v>152828.40000000002</v>
      </c>
      <c r="AO2312" s="13">
        <f>(Cleaned_Data!S2312)-((Cleaned_Data!S2312)*10%)</f>
        <v>7.2</v>
      </c>
      <c r="AP2312" s="13" t="str">
        <v>Risk</v>
      </c>
    </row>
    <row r="2313" spans="8:42" x14ac:dyDescent="0.3">
      <c r="H2313" s="13" t="s">
        <v>4574</v>
      </c>
      <c r="I2313" s="13" t="str">
        <v>Low Stock</v>
      </c>
      <c r="J2313" s="43"/>
      <c r="AB2313" s="65">
        <v>45876</v>
      </c>
      <c r="AC2313" s="66" t="str">
        <f t="shared" si="35"/>
        <v>Overdue</v>
      </c>
      <c r="AJ2313" s="11" t="s">
        <v>6448</v>
      </c>
      <c r="AK2313" s="8">
        <v>152473.9</v>
      </c>
      <c r="AO2313" s="13">
        <f>(Cleaned_Data!S2313)-((Cleaned_Data!S2313)*10%)</f>
        <v>18</v>
      </c>
      <c r="AP2313" s="13" t="str">
        <v>Risk</v>
      </c>
    </row>
    <row r="2314" spans="8:42" x14ac:dyDescent="0.3">
      <c r="H2314" s="13" t="s">
        <v>1149</v>
      </c>
      <c r="I2314" s="13" t="str">
        <v>Low Stock</v>
      </c>
      <c r="J2314" s="43"/>
      <c r="AB2314" s="65">
        <v>45880</v>
      </c>
      <c r="AC2314" s="66" t="str">
        <f t="shared" si="35"/>
        <v>Overdue</v>
      </c>
      <c r="AJ2314" s="11" t="s">
        <v>1560</v>
      </c>
      <c r="AK2314" s="8">
        <v>150082.6</v>
      </c>
      <c r="AO2314" s="13">
        <f>(Cleaned_Data!S2314)-((Cleaned_Data!S2314)*10%)</f>
        <v>26.1</v>
      </c>
      <c r="AP2314" s="13" t="str">
        <v>Risk</v>
      </c>
    </row>
    <row r="2315" spans="8:42" x14ac:dyDescent="0.3">
      <c r="H2315" s="13" t="s">
        <v>4579</v>
      </c>
      <c r="I2315" s="13" t="str">
        <v>In Stock</v>
      </c>
      <c r="J2315" s="43"/>
      <c r="AB2315" s="65">
        <v>45891</v>
      </c>
      <c r="AC2315" s="66" t="str">
        <f t="shared" si="35"/>
        <v>Overdue</v>
      </c>
      <c r="AJ2315" s="11" t="s">
        <v>7429</v>
      </c>
      <c r="AK2315" s="8">
        <v>149554.20000000001</v>
      </c>
      <c r="AO2315" s="13">
        <f>(Cleaned_Data!S2315)-((Cleaned_Data!S2315)*10%)</f>
        <v>84.6</v>
      </c>
      <c r="AP2315" s="13" t="str">
        <v>Safe</v>
      </c>
    </row>
    <row r="2316" spans="8:42" x14ac:dyDescent="0.3">
      <c r="H2316" s="13" t="s">
        <v>4581</v>
      </c>
      <c r="I2316" s="13" t="str">
        <v>Low Stock</v>
      </c>
      <c r="J2316" s="43"/>
      <c r="AB2316" s="65">
        <v>45925</v>
      </c>
      <c r="AC2316" s="66" t="str">
        <f t="shared" si="35"/>
        <v>OnTime</v>
      </c>
      <c r="AJ2316" s="11" t="s">
        <v>6495</v>
      </c>
      <c r="AK2316" s="8">
        <v>146892.06</v>
      </c>
      <c r="AO2316" s="13">
        <f>(Cleaned_Data!S2316)-((Cleaned_Data!S2316)*10%)</f>
        <v>10.8</v>
      </c>
      <c r="AP2316" s="13" t="str">
        <v>Risk</v>
      </c>
    </row>
    <row r="2317" spans="8:42" x14ac:dyDescent="0.3">
      <c r="H2317" s="13" t="s">
        <v>2232</v>
      </c>
      <c r="I2317" s="13" t="str">
        <v>In Stock</v>
      </c>
      <c r="J2317" s="43"/>
      <c r="AB2317" s="65">
        <v>45884</v>
      </c>
      <c r="AC2317" s="66" t="str">
        <f t="shared" si="35"/>
        <v>Overdue</v>
      </c>
      <c r="AJ2317" s="11" t="s">
        <v>7108</v>
      </c>
      <c r="AK2317" s="8">
        <v>146353.68</v>
      </c>
      <c r="AO2317" s="13">
        <f>(Cleaned_Data!S2317)-((Cleaned_Data!S2317)*10%)</f>
        <v>148.5</v>
      </c>
      <c r="AP2317" s="13" t="str">
        <v>Safe</v>
      </c>
    </row>
    <row r="2318" spans="8:42" x14ac:dyDescent="0.3">
      <c r="H2318" s="13" t="s">
        <v>345</v>
      </c>
      <c r="I2318" s="13" t="str">
        <v>In Stock</v>
      </c>
      <c r="J2318" s="43"/>
      <c r="AB2318" s="65">
        <v>45925</v>
      </c>
      <c r="AC2318" s="66" t="str">
        <f t="shared" si="35"/>
        <v>OnTime</v>
      </c>
      <c r="AJ2318" s="11" t="s">
        <v>2536</v>
      </c>
      <c r="AK2318" s="8">
        <v>144965.22</v>
      </c>
      <c r="AO2318" s="13">
        <f>(Cleaned_Data!S2318)-((Cleaned_Data!S2318)*10%)</f>
        <v>53.1</v>
      </c>
      <c r="AP2318" s="13" t="str">
        <v>Safe</v>
      </c>
    </row>
    <row r="2319" spans="8:42" x14ac:dyDescent="0.3">
      <c r="H2319" s="13" t="s">
        <v>4587</v>
      </c>
      <c r="I2319" s="13" t="str">
        <v>In Stock</v>
      </c>
      <c r="J2319" s="43"/>
      <c r="AB2319" s="65">
        <v>45867</v>
      </c>
      <c r="AC2319" s="66" t="str">
        <f t="shared" si="35"/>
        <v>Overdue</v>
      </c>
      <c r="AJ2319" s="11" t="s">
        <v>7371</v>
      </c>
      <c r="AK2319" s="8">
        <v>144892.1</v>
      </c>
      <c r="AO2319" s="13">
        <f>(Cleaned_Data!S2319)-((Cleaned_Data!S2319)*10%)</f>
        <v>119.7</v>
      </c>
      <c r="AP2319" s="13" t="str">
        <v>Safe</v>
      </c>
    </row>
    <row r="2320" spans="8:42" x14ac:dyDescent="0.3">
      <c r="H2320" s="13" t="s">
        <v>4589</v>
      </c>
      <c r="I2320" s="13" t="str">
        <v>In Stock</v>
      </c>
      <c r="J2320" s="43"/>
      <c r="AB2320" s="65">
        <v>45869</v>
      </c>
      <c r="AC2320" s="66" t="str">
        <f t="shared" si="35"/>
        <v>Overdue</v>
      </c>
      <c r="AJ2320" s="11" t="s">
        <v>3198</v>
      </c>
      <c r="AK2320" s="8">
        <v>144747.82</v>
      </c>
      <c r="AO2320" s="13">
        <f>(Cleaned_Data!S2320)-((Cleaned_Data!S2320)*10%)</f>
        <v>92.7</v>
      </c>
      <c r="AP2320" s="13" t="str">
        <v>Safe</v>
      </c>
    </row>
    <row r="2321" spans="8:42" x14ac:dyDescent="0.3">
      <c r="H2321" s="13" t="s">
        <v>4592</v>
      </c>
      <c r="I2321" s="13" t="str">
        <v>In Stock</v>
      </c>
      <c r="J2321" s="43"/>
      <c r="AB2321" s="65">
        <v>45881</v>
      </c>
      <c r="AC2321" s="66" t="str">
        <f t="shared" si="35"/>
        <v>Overdue</v>
      </c>
      <c r="AJ2321" s="11" t="s">
        <v>6088</v>
      </c>
      <c r="AK2321" s="8">
        <v>144716.25</v>
      </c>
      <c r="AO2321" s="13">
        <f>(Cleaned_Data!S2321)-((Cleaned_Data!S2321)*10%)</f>
        <v>54.9</v>
      </c>
      <c r="AP2321" s="13" t="str">
        <v>Safe</v>
      </c>
    </row>
    <row r="2322" spans="8:42" x14ac:dyDescent="0.3">
      <c r="H2322" s="13" t="s">
        <v>1793</v>
      </c>
      <c r="I2322" s="13" t="str">
        <v>Low Stock</v>
      </c>
      <c r="J2322" s="43"/>
      <c r="AB2322" s="65">
        <v>45917</v>
      </c>
      <c r="AC2322" s="66" t="str">
        <f t="shared" si="35"/>
        <v>OnTime</v>
      </c>
      <c r="AJ2322" s="11" t="s">
        <v>3431</v>
      </c>
      <c r="AK2322" s="8">
        <v>144619.81</v>
      </c>
      <c r="AO2322" s="13">
        <f>(Cleaned_Data!S2322)-((Cleaned_Data!S2322)*10%)</f>
        <v>0</v>
      </c>
      <c r="AP2322" s="13" t="str">
        <v>Risk</v>
      </c>
    </row>
    <row r="2323" spans="8:42" x14ac:dyDescent="0.3">
      <c r="H2323" s="13" t="s">
        <v>4595</v>
      </c>
      <c r="I2323" s="13" t="str">
        <v>In Stock</v>
      </c>
      <c r="J2323" s="43"/>
      <c r="AB2323" s="65">
        <v>45890</v>
      </c>
      <c r="AC2323" s="66" t="str">
        <f t="shared" si="35"/>
        <v>Overdue</v>
      </c>
      <c r="AJ2323" s="11" t="s">
        <v>7506</v>
      </c>
      <c r="AK2323" s="8">
        <v>144311.89000000001</v>
      </c>
      <c r="AO2323" s="13">
        <f>(Cleaned_Data!S2323)-((Cleaned_Data!S2323)*10%)</f>
        <v>77.400000000000006</v>
      </c>
      <c r="AP2323" s="13" t="str">
        <v>Safe</v>
      </c>
    </row>
    <row r="2324" spans="8:42" x14ac:dyDescent="0.3">
      <c r="H2324" s="13" t="s">
        <v>4597</v>
      </c>
      <c r="I2324" s="13" t="str">
        <v>In Stock</v>
      </c>
      <c r="J2324" s="43"/>
      <c r="AB2324" s="65">
        <v>45917</v>
      </c>
      <c r="AC2324" s="66" t="str">
        <f t="shared" si="35"/>
        <v>OnTime</v>
      </c>
      <c r="AJ2324" s="11" t="s">
        <v>96</v>
      </c>
      <c r="AK2324" s="8">
        <v>143968.44</v>
      </c>
      <c r="AO2324" s="13">
        <f>(Cleaned_Data!S2324)-((Cleaned_Data!S2324)*10%)</f>
        <v>95.4</v>
      </c>
      <c r="AP2324" s="13" t="str">
        <v>Safe</v>
      </c>
    </row>
    <row r="2325" spans="8:42" x14ac:dyDescent="0.3">
      <c r="H2325" s="13" t="s">
        <v>4599</v>
      </c>
      <c r="I2325" s="13" t="str">
        <v>In Stock</v>
      </c>
      <c r="J2325" s="43"/>
      <c r="AB2325" s="65">
        <v>45934</v>
      </c>
      <c r="AC2325" s="66" t="str">
        <f t="shared" si="35"/>
        <v>OnTime</v>
      </c>
      <c r="AJ2325" s="11" t="s">
        <v>596</v>
      </c>
      <c r="AK2325" s="8">
        <v>143949.69999999998</v>
      </c>
      <c r="AO2325" s="13">
        <f>(Cleaned_Data!S2325)-((Cleaned_Data!S2325)*10%)</f>
        <v>122.4</v>
      </c>
      <c r="AP2325" s="13" t="str">
        <v>Safe</v>
      </c>
    </row>
    <row r="2326" spans="8:42" x14ac:dyDescent="0.3">
      <c r="H2326" s="13" t="s">
        <v>4601</v>
      </c>
      <c r="I2326" s="13" t="str">
        <v>In Stock</v>
      </c>
      <c r="J2326" s="43"/>
      <c r="AB2326" s="65">
        <v>45863</v>
      </c>
      <c r="AC2326" s="66" t="str">
        <f t="shared" si="35"/>
        <v>Overdue</v>
      </c>
      <c r="AJ2326" s="11" t="s">
        <v>2837</v>
      </c>
      <c r="AK2326" s="8">
        <v>143873.89000000001</v>
      </c>
      <c r="AO2326" s="13">
        <f>(Cleaned_Data!S2326)-((Cleaned_Data!S2326)*10%)</f>
        <v>158.4</v>
      </c>
      <c r="AP2326" s="13" t="str">
        <v>Safe</v>
      </c>
    </row>
    <row r="2327" spans="8:42" x14ac:dyDescent="0.3">
      <c r="H2327" s="13" t="s">
        <v>1708</v>
      </c>
      <c r="I2327" s="13" t="str">
        <v>Low Stock</v>
      </c>
      <c r="J2327" s="43"/>
      <c r="AB2327" s="65">
        <v>45894</v>
      </c>
      <c r="AC2327" s="66" t="str">
        <f t="shared" si="35"/>
        <v>Overdue</v>
      </c>
      <c r="AJ2327" s="11" t="s">
        <v>2443</v>
      </c>
      <c r="AK2327" s="8">
        <v>142650.75999999998</v>
      </c>
      <c r="AO2327" s="13">
        <f>(Cleaned_Data!S2327)-((Cleaned_Data!S2327)*10%)</f>
        <v>0</v>
      </c>
      <c r="AP2327" s="13" t="str">
        <v>Risk</v>
      </c>
    </row>
    <row r="2328" spans="8:42" x14ac:dyDescent="0.3">
      <c r="H2328" s="13" t="s">
        <v>4604</v>
      </c>
      <c r="I2328" s="13" t="str">
        <v>In Stock</v>
      </c>
      <c r="J2328" s="43"/>
      <c r="AB2328" s="65">
        <v>45856</v>
      </c>
      <c r="AC2328" s="66" t="str">
        <f t="shared" si="35"/>
        <v>Overdue</v>
      </c>
      <c r="AJ2328" s="11" t="s">
        <v>3466</v>
      </c>
      <c r="AK2328" s="8">
        <v>142264.53000000003</v>
      </c>
      <c r="AO2328" s="13">
        <f>(Cleaned_Data!S2328)-((Cleaned_Data!S2328)*10%)</f>
        <v>154.80000000000001</v>
      </c>
      <c r="AP2328" s="13" t="str">
        <v>Safe</v>
      </c>
    </row>
    <row r="2329" spans="8:42" x14ac:dyDescent="0.3">
      <c r="H2329" s="13" t="s">
        <v>4606</v>
      </c>
      <c r="I2329" s="13" t="str">
        <v>In Stock</v>
      </c>
      <c r="J2329" s="43"/>
      <c r="AB2329" s="65">
        <v>45897</v>
      </c>
      <c r="AC2329" s="66" t="str">
        <f t="shared" si="35"/>
        <v>Overdue</v>
      </c>
      <c r="AJ2329" s="11" t="s">
        <v>4643</v>
      </c>
      <c r="AK2329" s="8">
        <v>141899.68</v>
      </c>
      <c r="AO2329" s="13">
        <f>(Cleaned_Data!S2329)-((Cleaned_Data!S2329)*10%)</f>
        <v>65.7</v>
      </c>
      <c r="AP2329" s="13" t="str">
        <v>Safe</v>
      </c>
    </row>
    <row r="2330" spans="8:42" x14ac:dyDescent="0.3">
      <c r="H2330" s="13" t="s">
        <v>4609</v>
      </c>
      <c r="I2330" s="13" t="str">
        <v>Low Stock</v>
      </c>
      <c r="J2330" s="43"/>
      <c r="AB2330" s="65">
        <v>45857</v>
      </c>
      <c r="AC2330" s="66" t="str">
        <f t="shared" si="35"/>
        <v>Overdue</v>
      </c>
      <c r="AJ2330" s="11" t="s">
        <v>6616</v>
      </c>
      <c r="AK2330" s="8">
        <v>140911.19999999998</v>
      </c>
      <c r="AO2330" s="13">
        <f>(Cleaned_Data!S2330)-((Cleaned_Data!S2330)*10%)</f>
        <v>14.4</v>
      </c>
      <c r="AP2330" s="13" t="str">
        <v>Risk</v>
      </c>
    </row>
    <row r="2331" spans="8:42" x14ac:dyDescent="0.3">
      <c r="H2331" s="13" t="s">
        <v>3194</v>
      </c>
      <c r="I2331" s="13" t="str">
        <v>In Stock</v>
      </c>
      <c r="J2331" s="43"/>
      <c r="AB2331" s="65">
        <v>45893</v>
      </c>
      <c r="AC2331" s="66" t="str">
        <f t="shared" si="35"/>
        <v>Overdue</v>
      </c>
      <c r="AJ2331" s="11" t="s">
        <v>5583</v>
      </c>
      <c r="AK2331" s="8">
        <v>139979.57999999999</v>
      </c>
      <c r="AO2331" s="13">
        <f>(Cleaned_Data!S2331)-((Cleaned_Data!S2331)*10%)</f>
        <v>56.7</v>
      </c>
      <c r="AP2331" s="13" t="str">
        <v>Safe</v>
      </c>
    </row>
    <row r="2332" spans="8:42" x14ac:dyDescent="0.3">
      <c r="H2332" s="13" t="s">
        <v>923</v>
      </c>
      <c r="I2332" s="13" t="str">
        <v>In Stock</v>
      </c>
      <c r="J2332" s="43"/>
      <c r="AB2332" s="65">
        <v>45913</v>
      </c>
      <c r="AC2332" s="66" t="str">
        <f t="shared" si="35"/>
        <v>OnTime</v>
      </c>
      <c r="AJ2332" s="11" t="s">
        <v>381</v>
      </c>
      <c r="AK2332" s="8">
        <v>138688</v>
      </c>
      <c r="AO2332" s="13">
        <f>(Cleaned_Data!S2332)-((Cleaned_Data!S2332)*10%)</f>
        <v>67.5</v>
      </c>
      <c r="AP2332" s="13" t="str">
        <v>Risk</v>
      </c>
    </row>
    <row r="2333" spans="8:42" x14ac:dyDescent="0.3">
      <c r="H2333" s="13" t="s">
        <v>1386</v>
      </c>
      <c r="I2333" s="13" t="str">
        <v>In Stock</v>
      </c>
      <c r="J2333" s="43"/>
      <c r="AB2333" s="65">
        <v>45907</v>
      </c>
      <c r="AC2333" s="66" t="str">
        <f t="shared" si="35"/>
        <v>OnTime</v>
      </c>
      <c r="AJ2333" s="11" t="s">
        <v>474</v>
      </c>
      <c r="AK2333" s="8">
        <v>138427.48000000001</v>
      </c>
      <c r="AO2333" s="13">
        <f>(Cleaned_Data!S2333)-((Cleaned_Data!S2333)*10%)</f>
        <v>150.30000000000001</v>
      </c>
      <c r="AP2333" s="13" t="str">
        <v>Safe</v>
      </c>
    </row>
    <row r="2334" spans="8:42" x14ac:dyDescent="0.3">
      <c r="H2334" s="13" t="s">
        <v>4614</v>
      </c>
      <c r="I2334" s="13" t="str">
        <v>Low Stock</v>
      </c>
      <c r="J2334" s="43"/>
      <c r="AB2334" s="65">
        <v>45916</v>
      </c>
      <c r="AC2334" s="66" t="str">
        <f t="shared" si="35"/>
        <v>OnTime</v>
      </c>
      <c r="AJ2334" s="11" t="s">
        <v>6679</v>
      </c>
      <c r="AK2334" s="8">
        <v>138360.18000000002</v>
      </c>
      <c r="AO2334" s="13">
        <f>(Cleaned_Data!S2334)-((Cleaned_Data!S2334)*10%)</f>
        <v>54</v>
      </c>
      <c r="AP2334" s="13" t="str">
        <v>Risk</v>
      </c>
    </row>
    <row r="2335" spans="8:42" x14ac:dyDescent="0.3">
      <c r="H2335" s="13" t="s">
        <v>4616</v>
      </c>
      <c r="I2335" s="13" t="str">
        <v>Low Stock</v>
      </c>
      <c r="J2335" s="43"/>
      <c r="AB2335" s="65">
        <v>45864</v>
      </c>
      <c r="AC2335" s="66" t="str">
        <f t="shared" si="35"/>
        <v>Overdue</v>
      </c>
      <c r="AJ2335" s="11" t="s">
        <v>2750</v>
      </c>
      <c r="AK2335" s="8">
        <v>138329.92000000001</v>
      </c>
      <c r="AO2335" s="13">
        <f>(Cleaned_Data!S2335)-((Cleaned_Data!S2335)*10%)</f>
        <v>17.100000000000001</v>
      </c>
      <c r="AP2335" s="13" t="str">
        <v>Risk</v>
      </c>
    </row>
    <row r="2336" spans="8:42" x14ac:dyDescent="0.3">
      <c r="H2336" s="13" t="s">
        <v>4618</v>
      </c>
      <c r="I2336" s="13" t="str">
        <v>In Stock</v>
      </c>
      <c r="J2336" s="43"/>
      <c r="AB2336" s="65">
        <v>45876</v>
      </c>
      <c r="AC2336" s="66" t="str">
        <f t="shared" si="35"/>
        <v>Overdue</v>
      </c>
      <c r="AJ2336" s="11" t="s">
        <v>3324</v>
      </c>
      <c r="AK2336" s="8">
        <v>137878.07999999999</v>
      </c>
      <c r="AO2336" s="13">
        <f>(Cleaned_Data!S2336)-((Cleaned_Data!S2336)*10%)</f>
        <v>107.1</v>
      </c>
      <c r="AP2336" s="13" t="str">
        <v>Safe</v>
      </c>
    </row>
    <row r="2337" spans="8:42" x14ac:dyDescent="0.3">
      <c r="H2337" s="13" t="s">
        <v>4620</v>
      </c>
      <c r="I2337" s="13" t="str">
        <v>In Stock</v>
      </c>
      <c r="J2337" s="43"/>
      <c r="AB2337" s="65">
        <v>45886</v>
      </c>
      <c r="AC2337" s="66" t="str">
        <f t="shared" si="35"/>
        <v>Overdue</v>
      </c>
      <c r="AJ2337" s="11" t="s">
        <v>5156</v>
      </c>
      <c r="AK2337" s="8">
        <v>137238.28</v>
      </c>
      <c r="AO2337" s="13">
        <f>(Cleaned_Data!S2337)-((Cleaned_Data!S2337)*10%)</f>
        <v>138.6</v>
      </c>
      <c r="AP2337" s="13" t="str">
        <v>Safe</v>
      </c>
    </row>
    <row r="2338" spans="8:42" x14ac:dyDescent="0.3">
      <c r="H2338" s="13" t="s">
        <v>2314</v>
      </c>
      <c r="I2338" s="13" t="str">
        <v>In Stock</v>
      </c>
      <c r="J2338" s="43"/>
      <c r="AB2338" s="65">
        <v>45866</v>
      </c>
      <c r="AC2338" s="66" t="str">
        <f t="shared" si="35"/>
        <v>Overdue</v>
      </c>
      <c r="AJ2338" s="11" t="s">
        <v>6952</v>
      </c>
      <c r="AK2338" s="8">
        <v>137079.25</v>
      </c>
      <c r="AO2338" s="13">
        <f>(Cleaned_Data!S2338)-((Cleaned_Data!S2338)*10%)</f>
        <v>83.7</v>
      </c>
      <c r="AP2338" s="13" t="str">
        <v>Safe</v>
      </c>
    </row>
    <row r="2339" spans="8:42" x14ac:dyDescent="0.3">
      <c r="H2339" s="13" t="s">
        <v>4624</v>
      </c>
      <c r="I2339" s="13" t="str">
        <v>Low Stock</v>
      </c>
      <c r="J2339" s="43"/>
      <c r="AB2339" s="65">
        <v>45895</v>
      </c>
      <c r="AC2339" s="66" t="str">
        <f t="shared" si="35"/>
        <v>Overdue</v>
      </c>
      <c r="AJ2339" s="11" t="s">
        <v>5660</v>
      </c>
      <c r="AK2339" s="8">
        <v>136701.24</v>
      </c>
      <c r="AO2339" s="13">
        <f>(Cleaned_Data!S2339)-((Cleaned_Data!S2339)*10%)</f>
        <v>50.4</v>
      </c>
      <c r="AP2339" s="13" t="str">
        <v>Risk</v>
      </c>
    </row>
    <row r="2340" spans="8:42" x14ac:dyDescent="0.3">
      <c r="H2340" s="13" t="s">
        <v>4626</v>
      </c>
      <c r="I2340" s="13" t="str">
        <v>Low Stock</v>
      </c>
      <c r="J2340" s="43"/>
      <c r="AB2340" s="65">
        <v>45939</v>
      </c>
      <c r="AC2340" s="66" t="str">
        <f t="shared" si="35"/>
        <v>OnTime</v>
      </c>
      <c r="AJ2340" s="11" t="s">
        <v>5920</v>
      </c>
      <c r="AK2340" s="8">
        <v>135962.6</v>
      </c>
      <c r="AO2340" s="13">
        <f>(Cleaned_Data!S2340)-((Cleaned_Data!S2340)*10%)</f>
        <v>5.4</v>
      </c>
      <c r="AP2340" s="13" t="str">
        <v>Risk</v>
      </c>
    </row>
    <row r="2341" spans="8:42" x14ac:dyDescent="0.3">
      <c r="H2341" s="13" t="s">
        <v>1635</v>
      </c>
      <c r="I2341" s="13" t="str">
        <v>In Stock</v>
      </c>
      <c r="J2341" s="43"/>
      <c r="AB2341" s="65">
        <v>45855</v>
      </c>
      <c r="AC2341" s="66" t="str">
        <f t="shared" si="35"/>
        <v>Overdue</v>
      </c>
      <c r="AJ2341" s="11" t="s">
        <v>841</v>
      </c>
      <c r="AK2341" s="8">
        <v>135453.37</v>
      </c>
      <c r="AO2341" s="13">
        <f>(Cleaned_Data!S2341)-((Cleaned_Data!S2341)*10%)</f>
        <v>137.69999999999999</v>
      </c>
      <c r="AP2341" s="13" t="str">
        <v>Safe</v>
      </c>
    </row>
    <row r="2342" spans="8:42" x14ac:dyDescent="0.3">
      <c r="H2342" s="13" t="s">
        <v>4629</v>
      </c>
      <c r="I2342" s="13" t="str">
        <v>In Stock</v>
      </c>
      <c r="J2342" s="43"/>
      <c r="AB2342" s="65">
        <v>45911</v>
      </c>
      <c r="AC2342" s="66" t="str">
        <f t="shared" si="35"/>
        <v>OnTime</v>
      </c>
      <c r="AJ2342" s="11" t="s">
        <v>5197</v>
      </c>
      <c r="AK2342" s="8">
        <v>133714.49</v>
      </c>
      <c r="AO2342" s="13">
        <f>(Cleaned_Data!S2342)-((Cleaned_Data!S2342)*10%)</f>
        <v>94.5</v>
      </c>
      <c r="AP2342" s="13" t="str">
        <v>Safe</v>
      </c>
    </row>
    <row r="2343" spans="8:42" x14ac:dyDescent="0.3">
      <c r="H2343" s="13" t="s">
        <v>957</v>
      </c>
      <c r="I2343" s="13" t="str">
        <v>Low Stock</v>
      </c>
      <c r="J2343" s="43"/>
      <c r="AB2343" s="65">
        <v>45926</v>
      </c>
      <c r="AC2343" s="66" t="str">
        <f t="shared" si="35"/>
        <v>OnTime</v>
      </c>
      <c r="AJ2343" s="11" t="s">
        <v>4712</v>
      </c>
      <c r="AK2343" s="8">
        <v>132050.69</v>
      </c>
      <c r="AO2343" s="13">
        <f>(Cleaned_Data!S2343)-((Cleaned_Data!S2343)*10%)</f>
        <v>7.2</v>
      </c>
      <c r="AP2343" s="13" t="str">
        <v>Risk</v>
      </c>
    </row>
    <row r="2344" spans="8:42" x14ac:dyDescent="0.3">
      <c r="H2344" s="13" t="s">
        <v>2070</v>
      </c>
      <c r="I2344" s="13" t="str">
        <v>Low Stock</v>
      </c>
      <c r="J2344" s="43"/>
      <c r="AB2344" s="65">
        <v>45884</v>
      </c>
      <c r="AC2344" s="66" t="str">
        <f t="shared" si="35"/>
        <v>Overdue</v>
      </c>
      <c r="AJ2344" s="11" t="s">
        <v>5874</v>
      </c>
      <c r="AK2344" s="8">
        <v>132006.39999999999</v>
      </c>
      <c r="AO2344" s="13">
        <f>(Cleaned_Data!S2344)-((Cleaned_Data!S2344)*10%)</f>
        <v>42.3</v>
      </c>
      <c r="AP2344" s="13" t="str">
        <v>Risk</v>
      </c>
    </row>
    <row r="2345" spans="8:42" x14ac:dyDescent="0.3">
      <c r="H2345" s="13" t="s">
        <v>4636</v>
      </c>
      <c r="I2345" s="13" t="str">
        <v>In Stock</v>
      </c>
      <c r="J2345" s="43"/>
      <c r="AB2345" s="65">
        <v>45870</v>
      </c>
      <c r="AC2345" s="66" t="str">
        <f t="shared" si="35"/>
        <v>Overdue</v>
      </c>
      <c r="AJ2345" s="11" t="s">
        <v>568</v>
      </c>
      <c r="AK2345" s="8">
        <v>131795.01999999999</v>
      </c>
      <c r="AO2345" s="13">
        <f>(Cleaned_Data!S2345)-((Cleaned_Data!S2345)*10%)</f>
        <v>90.9</v>
      </c>
      <c r="AP2345" s="13" t="str">
        <v>Safe</v>
      </c>
    </row>
    <row r="2346" spans="8:42" x14ac:dyDescent="0.3">
      <c r="H2346" s="13" t="s">
        <v>4638</v>
      </c>
      <c r="I2346" s="13" t="str">
        <v>In Stock</v>
      </c>
      <c r="J2346" s="43"/>
      <c r="AB2346" s="65">
        <v>45893</v>
      </c>
      <c r="AC2346" s="66" t="str">
        <f t="shared" si="35"/>
        <v>Overdue</v>
      </c>
      <c r="AJ2346" s="11" t="s">
        <v>4574</v>
      </c>
      <c r="AK2346" s="8">
        <v>130698</v>
      </c>
      <c r="AO2346" s="13">
        <f>(Cleaned_Data!S2346)-((Cleaned_Data!S2346)*10%)</f>
        <v>88.2</v>
      </c>
      <c r="AP2346" s="13" t="str">
        <v>Safe</v>
      </c>
    </row>
    <row r="2347" spans="8:42" x14ac:dyDescent="0.3">
      <c r="H2347" s="13" t="s">
        <v>4640</v>
      </c>
      <c r="I2347" s="13" t="str">
        <v>In Stock</v>
      </c>
      <c r="J2347" s="43"/>
      <c r="AB2347" s="65">
        <v>45853</v>
      </c>
      <c r="AC2347" s="66" t="str">
        <f t="shared" si="35"/>
        <v>Overdue</v>
      </c>
      <c r="AJ2347" s="11" t="s">
        <v>2165</v>
      </c>
      <c r="AK2347" s="8">
        <v>130585.5</v>
      </c>
      <c r="AO2347" s="13">
        <f>(Cleaned_Data!S2347)-((Cleaned_Data!S2347)*10%)</f>
        <v>171</v>
      </c>
      <c r="AP2347" s="13" t="str">
        <v>Safe</v>
      </c>
    </row>
    <row r="2348" spans="8:42" x14ac:dyDescent="0.3">
      <c r="H2348" s="13" t="s">
        <v>2476</v>
      </c>
      <c r="I2348" s="13" t="str">
        <v>In Stock</v>
      </c>
      <c r="J2348" s="43"/>
      <c r="AB2348" s="65">
        <v>45925</v>
      </c>
      <c r="AC2348" s="66" t="str">
        <f t="shared" si="35"/>
        <v>OnTime</v>
      </c>
      <c r="AJ2348" s="11" t="s">
        <v>5386</v>
      </c>
      <c r="AK2348" s="8">
        <v>130576.42</v>
      </c>
      <c r="AO2348" s="13">
        <f>(Cleaned_Data!S2348)-((Cleaned_Data!S2348)*10%)</f>
        <v>173.7</v>
      </c>
      <c r="AP2348" s="13" t="str">
        <v>Safe</v>
      </c>
    </row>
    <row r="2349" spans="8:42" x14ac:dyDescent="0.3">
      <c r="H2349" s="13" t="s">
        <v>4643</v>
      </c>
      <c r="I2349" s="13" t="str">
        <v>Low Stock</v>
      </c>
      <c r="J2349" s="43"/>
      <c r="AB2349" s="65">
        <v>45935</v>
      </c>
      <c r="AC2349" s="66" t="str">
        <f t="shared" si="35"/>
        <v>OnTime</v>
      </c>
      <c r="AJ2349" s="11" t="s">
        <v>3779</v>
      </c>
      <c r="AK2349" s="8">
        <v>130442.22</v>
      </c>
      <c r="AO2349" s="13">
        <f>(Cleaned_Data!S2349)-((Cleaned_Data!S2349)*10%)</f>
        <v>7.2</v>
      </c>
      <c r="AP2349" s="13" t="str">
        <v>Risk</v>
      </c>
    </row>
    <row r="2350" spans="8:42" x14ac:dyDescent="0.3">
      <c r="H2350" s="13" t="s">
        <v>4645</v>
      </c>
      <c r="I2350" s="13" t="str">
        <v>In Stock</v>
      </c>
      <c r="J2350" s="43"/>
      <c r="AB2350" s="65">
        <v>45940</v>
      </c>
      <c r="AC2350" s="66" t="str">
        <f t="shared" si="35"/>
        <v>OnTime</v>
      </c>
      <c r="AJ2350" s="11" t="s">
        <v>2002</v>
      </c>
      <c r="AK2350" s="8">
        <v>130321.80000000002</v>
      </c>
      <c r="AO2350" s="13">
        <f>(Cleaned_Data!S2350)-((Cleaned_Data!S2350)*10%)</f>
        <v>56.7</v>
      </c>
      <c r="AP2350" s="13" t="str">
        <v>Safe</v>
      </c>
    </row>
    <row r="2351" spans="8:42" x14ac:dyDescent="0.3">
      <c r="H2351" s="13" t="s">
        <v>4647</v>
      </c>
      <c r="I2351" s="13" t="str">
        <v>In Stock</v>
      </c>
      <c r="J2351" s="43"/>
      <c r="AB2351" s="65">
        <v>45910</v>
      </c>
      <c r="AC2351" s="66" t="str">
        <f t="shared" si="35"/>
        <v>OnTime</v>
      </c>
      <c r="AJ2351" s="11" t="s">
        <v>2801</v>
      </c>
      <c r="AK2351" s="8">
        <v>130259.02000000002</v>
      </c>
      <c r="AO2351" s="13">
        <f>(Cleaned_Data!S2351)-((Cleaned_Data!S2351)*10%)</f>
        <v>154.80000000000001</v>
      </c>
      <c r="AP2351" s="13" t="str">
        <v>Safe</v>
      </c>
    </row>
    <row r="2352" spans="8:42" x14ac:dyDescent="0.3">
      <c r="H2352" s="13" t="s">
        <v>4649</v>
      </c>
      <c r="I2352" s="13" t="str">
        <v>In Stock</v>
      </c>
      <c r="J2352" s="43"/>
      <c r="AB2352" s="65">
        <v>45926</v>
      </c>
      <c r="AC2352" s="66" t="str">
        <f t="shared" si="35"/>
        <v>OnTime</v>
      </c>
      <c r="AJ2352" s="11" t="s">
        <v>523</v>
      </c>
      <c r="AK2352" s="8">
        <v>129934.31</v>
      </c>
      <c r="AO2352" s="13">
        <f>(Cleaned_Data!S2352)-((Cleaned_Data!S2352)*10%)</f>
        <v>105.3</v>
      </c>
      <c r="AP2352" s="13" t="str">
        <v>Safe</v>
      </c>
    </row>
    <row r="2353" spans="8:42" x14ac:dyDescent="0.3">
      <c r="H2353" s="13" t="s">
        <v>4651</v>
      </c>
      <c r="I2353" s="13" t="str">
        <v>Low Stock</v>
      </c>
      <c r="J2353" s="43"/>
      <c r="AB2353" s="65">
        <v>45883</v>
      </c>
      <c r="AC2353" s="66" t="str">
        <f t="shared" si="35"/>
        <v>Overdue</v>
      </c>
      <c r="AJ2353" s="11" t="s">
        <v>6460</v>
      </c>
      <c r="AK2353" s="8">
        <v>129815.6</v>
      </c>
      <c r="AO2353" s="13">
        <f>(Cleaned_Data!S2353)-((Cleaned_Data!S2353)*10%)</f>
        <v>0</v>
      </c>
      <c r="AP2353" s="13" t="str">
        <v>Risk</v>
      </c>
    </row>
    <row r="2354" spans="8:42" x14ac:dyDescent="0.3">
      <c r="H2354" s="13" t="s">
        <v>4653</v>
      </c>
      <c r="I2354" s="13" t="str">
        <v>In Stock</v>
      </c>
      <c r="J2354" s="43"/>
      <c r="AB2354" s="65">
        <v>45918</v>
      </c>
      <c r="AC2354" s="66" t="str">
        <f t="shared" si="35"/>
        <v>OnTime</v>
      </c>
      <c r="AJ2354" s="11" t="s">
        <v>1021</v>
      </c>
      <c r="AK2354" s="8">
        <v>128334.18</v>
      </c>
      <c r="AO2354" s="13">
        <f>(Cleaned_Data!S2354)-((Cleaned_Data!S2354)*10%)</f>
        <v>47.7</v>
      </c>
      <c r="AP2354" s="13" t="str">
        <v>Safe</v>
      </c>
    </row>
    <row r="2355" spans="8:42" x14ac:dyDescent="0.3">
      <c r="H2355" s="13" t="s">
        <v>3514</v>
      </c>
      <c r="I2355" s="13" t="str">
        <v>In Stock</v>
      </c>
      <c r="J2355" s="43"/>
      <c r="AB2355" s="65">
        <v>45941</v>
      </c>
      <c r="AC2355" s="66" t="str">
        <f t="shared" si="35"/>
        <v>OnTime</v>
      </c>
      <c r="AJ2355" s="11" t="s">
        <v>2163</v>
      </c>
      <c r="AK2355" s="8">
        <v>128032.2</v>
      </c>
      <c r="AO2355" s="13">
        <f>(Cleaned_Data!S2355)-((Cleaned_Data!S2355)*10%)</f>
        <v>103.5</v>
      </c>
      <c r="AP2355" s="13" t="str">
        <v>Safe</v>
      </c>
    </row>
    <row r="2356" spans="8:42" x14ac:dyDescent="0.3">
      <c r="H2356" s="13" t="s">
        <v>4656</v>
      </c>
      <c r="I2356" s="13" t="str">
        <v>In Stock</v>
      </c>
      <c r="J2356" s="43"/>
      <c r="AB2356" s="65">
        <v>45894</v>
      </c>
      <c r="AC2356" s="66" t="str">
        <f t="shared" si="35"/>
        <v>Overdue</v>
      </c>
      <c r="AJ2356" s="11" t="s">
        <v>5622</v>
      </c>
      <c r="AK2356" s="8">
        <v>126897.2</v>
      </c>
      <c r="AO2356" s="13">
        <f>(Cleaned_Data!S2356)-((Cleaned_Data!S2356)*10%)</f>
        <v>135</v>
      </c>
      <c r="AP2356" s="13" t="str">
        <v>Safe</v>
      </c>
    </row>
    <row r="2357" spans="8:42" x14ac:dyDescent="0.3">
      <c r="H2357" s="13" t="s">
        <v>7600</v>
      </c>
      <c r="I2357" s="13" t="str">
        <v>In Stock</v>
      </c>
      <c r="J2357" s="43"/>
      <c r="AB2357" s="65">
        <v>45870</v>
      </c>
      <c r="AC2357" s="66" t="str">
        <f t="shared" si="35"/>
        <v>Overdue</v>
      </c>
      <c r="AJ2357" s="11" t="s">
        <v>1591</v>
      </c>
      <c r="AK2357" s="8">
        <v>126629.16</v>
      </c>
      <c r="AO2357" s="13">
        <f>(Cleaned_Data!S2357)-((Cleaned_Data!S2357)*10%)</f>
        <v>62.1</v>
      </c>
      <c r="AP2357" s="13" t="str">
        <v>Safe</v>
      </c>
    </row>
    <row r="2358" spans="8:42" x14ac:dyDescent="0.3">
      <c r="H2358" s="13" t="s">
        <v>4660</v>
      </c>
      <c r="I2358" s="13" t="str">
        <v>In Stock</v>
      </c>
      <c r="J2358" s="43"/>
      <c r="AB2358" s="65">
        <v>45899</v>
      </c>
      <c r="AC2358" s="66" t="str">
        <f t="shared" si="35"/>
        <v>Overdue</v>
      </c>
      <c r="AJ2358" s="11" t="s">
        <v>2633</v>
      </c>
      <c r="AK2358" s="8">
        <v>125024.31999999999</v>
      </c>
      <c r="AO2358" s="13">
        <f>(Cleaned_Data!S2358)-((Cleaned_Data!S2358)*10%)</f>
        <v>135</v>
      </c>
      <c r="AP2358" s="13" t="str">
        <v>Safe</v>
      </c>
    </row>
    <row r="2359" spans="8:42" x14ac:dyDescent="0.3">
      <c r="H2359" s="13" t="s">
        <v>4261</v>
      </c>
      <c r="I2359" s="13" t="str">
        <v>In Stock</v>
      </c>
      <c r="J2359" s="43"/>
      <c r="AB2359" s="65">
        <v>45930</v>
      </c>
      <c r="AC2359" s="66" t="str">
        <f t="shared" si="35"/>
        <v>OnTime</v>
      </c>
      <c r="AJ2359" s="11" t="s">
        <v>5103</v>
      </c>
      <c r="AK2359" s="8">
        <v>124763.76000000001</v>
      </c>
      <c r="AO2359" s="13">
        <f>(Cleaned_Data!S2359)-((Cleaned_Data!S2359)*10%)</f>
        <v>97.2</v>
      </c>
      <c r="AP2359" s="13" t="str">
        <v>Safe</v>
      </c>
    </row>
    <row r="2360" spans="8:42" x14ac:dyDescent="0.3">
      <c r="H2360" s="13" t="s">
        <v>7601</v>
      </c>
      <c r="I2360" s="13" t="str">
        <v>In Stock</v>
      </c>
      <c r="J2360" s="43"/>
      <c r="AB2360" s="65">
        <v>45924</v>
      </c>
      <c r="AC2360" s="66" t="str">
        <f t="shared" si="35"/>
        <v>OnTime</v>
      </c>
      <c r="AJ2360" s="11" t="s">
        <v>2856</v>
      </c>
      <c r="AK2360" s="8">
        <v>124664.31999999999</v>
      </c>
      <c r="AO2360" s="13">
        <f>(Cleaned_Data!S2360)-((Cleaned_Data!S2360)*10%)</f>
        <v>97.2</v>
      </c>
      <c r="AP2360" s="13" t="str">
        <v>Safe</v>
      </c>
    </row>
    <row r="2361" spans="8:42" x14ac:dyDescent="0.3">
      <c r="H2361" s="13" t="s">
        <v>4665</v>
      </c>
      <c r="I2361" s="13" t="str">
        <v>In Stock</v>
      </c>
      <c r="J2361" s="43"/>
      <c r="AB2361" s="65">
        <v>45912</v>
      </c>
      <c r="AC2361" s="66" t="str">
        <f t="shared" si="35"/>
        <v>OnTime</v>
      </c>
      <c r="AJ2361" s="11" t="s">
        <v>7498</v>
      </c>
      <c r="AK2361" s="8">
        <v>123962.88</v>
      </c>
      <c r="AO2361" s="13">
        <f>(Cleaned_Data!S2361)-((Cleaned_Data!S2361)*10%)</f>
        <v>131.4</v>
      </c>
      <c r="AP2361" s="13" t="str">
        <v>Safe</v>
      </c>
    </row>
    <row r="2362" spans="8:42" x14ac:dyDescent="0.3">
      <c r="H2362" s="13" t="s">
        <v>4667</v>
      </c>
      <c r="I2362" s="13" t="str">
        <v>In Stock</v>
      </c>
      <c r="J2362" s="43"/>
      <c r="AB2362" s="65">
        <v>45878</v>
      </c>
      <c r="AC2362" s="66" t="str">
        <f t="shared" si="35"/>
        <v>Overdue</v>
      </c>
      <c r="AJ2362" s="11" t="s">
        <v>4716</v>
      </c>
      <c r="AK2362" s="8">
        <v>123531.36000000002</v>
      </c>
      <c r="AO2362" s="13">
        <f>(Cleaned_Data!S2362)-((Cleaned_Data!S2362)*10%)</f>
        <v>41.4</v>
      </c>
      <c r="AP2362" s="13" t="str">
        <v>Safe</v>
      </c>
    </row>
    <row r="2363" spans="8:42" x14ac:dyDescent="0.3">
      <c r="H2363" s="13" t="s">
        <v>4669</v>
      </c>
      <c r="I2363" s="13" t="str">
        <v>In Stock</v>
      </c>
      <c r="J2363" s="43"/>
      <c r="AB2363" s="65">
        <v>45863</v>
      </c>
      <c r="AC2363" s="66" t="str">
        <f t="shared" si="35"/>
        <v>Overdue</v>
      </c>
      <c r="AJ2363" s="11" t="s">
        <v>2023</v>
      </c>
      <c r="AK2363" s="8">
        <v>122992.35</v>
      </c>
      <c r="AO2363" s="13">
        <f>(Cleaned_Data!S2363)-((Cleaned_Data!S2363)*10%)</f>
        <v>100.8</v>
      </c>
      <c r="AP2363" s="13" t="str">
        <v>Safe</v>
      </c>
    </row>
    <row r="2364" spans="8:42" x14ac:dyDescent="0.3">
      <c r="H2364" s="13" t="s">
        <v>4671</v>
      </c>
      <c r="I2364" s="13" t="str">
        <v>In Stock</v>
      </c>
      <c r="J2364" s="43"/>
      <c r="AB2364" s="65">
        <v>45923</v>
      </c>
      <c r="AC2364" s="66" t="str">
        <f t="shared" si="35"/>
        <v>OnTime</v>
      </c>
      <c r="AJ2364" s="11" t="s">
        <v>6366</v>
      </c>
      <c r="AK2364" s="8">
        <v>122741.18999999999</v>
      </c>
      <c r="AO2364" s="13">
        <f>(Cleaned_Data!S2364)-((Cleaned_Data!S2364)*10%)</f>
        <v>45.9</v>
      </c>
      <c r="AP2364" s="13" t="str">
        <v>Safe</v>
      </c>
    </row>
    <row r="2365" spans="8:42" x14ac:dyDescent="0.3">
      <c r="H2365" s="13" t="s">
        <v>2897</v>
      </c>
      <c r="I2365" s="13" t="str">
        <v>Low Stock</v>
      </c>
      <c r="J2365" s="43"/>
      <c r="AB2365" s="65">
        <v>45904</v>
      </c>
      <c r="AC2365" s="66" t="str">
        <f t="shared" si="35"/>
        <v>OnTime</v>
      </c>
      <c r="AJ2365" s="11" t="s">
        <v>2524</v>
      </c>
      <c r="AK2365" s="8">
        <v>122494.76</v>
      </c>
      <c r="AO2365" s="13">
        <f>(Cleaned_Data!S2365)-((Cleaned_Data!S2365)*10%)</f>
        <v>53.1</v>
      </c>
      <c r="AP2365" s="13" t="str">
        <v>Risk</v>
      </c>
    </row>
    <row r="2366" spans="8:42" x14ac:dyDescent="0.3">
      <c r="H2366" s="13" t="s">
        <v>4674</v>
      </c>
      <c r="I2366" s="13" t="str">
        <v>In Stock</v>
      </c>
      <c r="J2366" s="43"/>
      <c r="AB2366" s="65">
        <v>45886</v>
      </c>
      <c r="AC2366" s="66" t="str">
        <f t="shared" si="35"/>
        <v>Overdue</v>
      </c>
      <c r="AJ2366" s="11" t="s">
        <v>5960</v>
      </c>
      <c r="AK2366" s="8">
        <v>122156.5</v>
      </c>
      <c r="AO2366" s="13">
        <f>(Cleaned_Data!S2366)-((Cleaned_Data!S2366)*10%)</f>
        <v>101.7</v>
      </c>
      <c r="AP2366" s="13" t="str">
        <v>Safe</v>
      </c>
    </row>
    <row r="2367" spans="8:42" x14ac:dyDescent="0.3">
      <c r="H2367" s="13" t="s">
        <v>4676</v>
      </c>
      <c r="I2367" s="13" t="str">
        <v>In Stock</v>
      </c>
      <c r="J2367" s="43"/>
      <c r="AB2367" s="65">
        <v>45873</v>
      </c>
      <c r="AC2367" s="66" t="str">
        <f t="shared" si="35"/>
        <v>Overdue</v>
      </c>
      <c r="AJ2367" s="11" t="s">
        <v>7501</v>
      </c>
      <c r="AK2367" s="8">
        <v>122143.81</v>
      </c>
      <c r="AO2367" s="13">
        <f>(Cleaned_Data!S2367)-((Cleaned_Data!S2367)*10%)</f>
        <v>84.6</v>
      </c>
      <c r="AP2367" s="13" t="str">
        <v>Safe</v>
      </c>
    </row>
    <row r="2368" spans="8:42" x14ac:dyDescent="0.3">
      <c r="H2368" s="13" t="s">
        <v>4678</v>
      </c>
      <c r="I2368" s="13" t="str">
        <v>Low Stock</v>
      </c>
      <c r="J2368" s="43"/>
      <c r="AB2368" s="65">
        <v>45921</v>
      </c>
      <c r="AC2368" s="66" t="str">
        <f t="shared" si="35"/>
        <v>OnTime</v>
      </c>
      <c r="AJ2368" s="11" t="s">
        <v>222</v>
      </c>
      <c r="AK2368" s="8">
        <v>122039.93999999999</v>
      </c>
      <c r="AO2368" s="13">
        <f>(Cleaned_Data!S2368)-((Cleaned_Data!S2368)*10%)</f>
        <v>0.9</v>
      </c>
      <c r="AP2368" s="13" t="str">
        <v>Risk</v>
      </c>
    </row>
    <row r="2369" spans="8:42" x14ac:dyDescent="0.3">
      <c r="H2369" s="13" t="s">
        <v>4680</v>
      </c>
      <c r="I2369" s="13" t="str">
        <v>In Stock</v>
      </c>
      <c r="J2369" s="43"/>
      <c r="AB2369" s="65">
        <v>45934</v>
      </c>
      <c r="AC2369" s="66" t="str">
        <f t="shared" si="35"/>
        <v>OnTime</v>
      </c>
      <c r="AJ2369" s="11" t="s">
        <v>679</v>
      </c>
      <c r="AK2369" s="8">
        <v>121550.80000000002</v>
      </c>
      <c r="AO2369" s="13">
        <f>(Cleaned_Data!S2369)-((Cleaned_Data!S2369)*10%)</f>
        <v>154.80000000000001</v>
      </c>
      <c r="AP2369" s="13" t="str">
        <v>Safe</v>
      </c>
    </row>
    <row r="2370" spans="8:42" x14ac:dyDescent="0.3">
      <c r="H2370" s="13" t="s">
        <v>1970</v>
      </c>
      <c r="I2370" s="13" t="str">
        <v>In Stock</v>
      </c>
      <c r="J2370" s="43"/>
      <c r="AB2370" s="65">
        <v>45922</v>
      </c>
      <c r="AC2370" s="66" t="str">
        <f t="shared" si="35"/>
        <v>OnTime</v>
      </c>
      <c r="AJ2370" s="11" t="s">
        <v>6836</v>
      </c>
      <c r="AK2370" s="8">
        <v>121143.35999999999</v>
      </c>
      <c r="AO2370" s="13">
        <f>(Cleaned_Data!S2370)-((Cleaned_Data!S2370)*10%)</f>
        <v>3.6</v>
      </c>
      <c r="AP2370" s="13" t="str">
        <v>Safe</v>
      </c>
    </row>
    <row r="2371" spans="8:42" x14ac:dyDescent="0.3">
      <c r="H2371" s="13" t="s">
        <v>4686</v>
      </c>
      <c r="I2371" s="13" t="str">
        <v>Low Stock</v>
      </c>
      <c r="J2371" s="43"/>
      <c r="AB2371" s="65">
        <v>45893</v>
      </c>
      <c r="AC2371" s="66" t="str">
        <f t="shared" ref="AC2371:AC2434" si="36">IF(AB2371="","No Date", IF(AB2371&lt;$AC$1,"Overdue","OnTime"))</f>
        <v>Overdue</v>
      </c>
      <c r="AJ2371" s="11" t="s">
        <v>2270</v>
      </c>
      <c r="AK2371" s="8">
        <v>119260.40000000001</v>
      </c>
      <c r="AO2371" s="13">
        <f>(Cleaned_Data!S2371)-((Cleaned_Data!S2371)*10%)</f>
        <v>14.4</v>
      </c>
      <c r="AP2371" s="13" t="str">
        <v>Risk</v>
      </c>
    </row>
    <row r="2372" spans="8:42" x14ac:dyDescent="0.3">
      <c r="H2372" s="13" t="s">
        <v>2797</v>
      </c>
      <c r="I2372" s="13" t="str">
        <v>In Stock</v>
      </c>
      <c r="J2372" s="43"/>
      <c r="AB2372" s="65">
        <v>45936</v>
      </c>
      <c r="AC2372" s="66" t="str">
        <f t="shared" si="36"/>
        <v>OnTime</v>
      </c>
      <c r="AJ2372" s="11" t="s">
        <v>5365</v>
      </c>
      <c r="AK2372" s="8">
        <v>119242.4</v>
      </c>
      <c r="AO2372" s="13">
        <f>(Cleaned_Data!S2372)-((Cleaned_Data!S2372)*10%)</f>
        <v>172.8</v>
      </c>
      <c r="AP2372" s="13" t="str">
        <v>Safe</v>
      </c>
    </row>
    <row r="2373" spans="8:42" x14ac:dyDescent="0.3">
      <c r="H2373" s="13" t="s">
        <v>144</v>
      </c>
      <c r="I2373" s="13" t="str">
        <v>Low Stock</v>
      </c>
      <c r="J2373" s="43"/>
      <c r="AB2373" s="65">
        <v>45912</v>
      </c>
      <c r="AC2373" s="66" t="str">
        <f t="shared" si="36"/>
        <v>OnTime</v>
      </c>
      <c r="AJ2373" s="11" t="s">
        <v>2835</v>
      </c>
      <c r="AK2373" s="8">
        <v>118846.25</v>
      </c>
      <c r="AO2373" s="13">
        <f>(Cleaned_Data!S2373)-((Cleaned_Data!S2373)*10%)</f>
        <v>10.8</v>
      </c>
      <c r="AP2373" s="13" t="str">
        <v>Risk</v>
      </c>
    </row>
    <row r="2374" spans="8:42" x14ac:dyDescent="0.3">
      <c r="H2374" s="13" t="s">
        <v>7515</v>
      </c>
      <c r="I2374" s="13" t="str">
        <v>Low Stock</v>
      </c>
      <c r="J2374" s="43"/>
      <c r="AB2374" s="65">
        <v>45873</v>
      </c>
      <c r="AC2374" s="66" t="str">
        <f t="shared" si="36"/>
        <v>Overdue</v>
      </c>
      <c r="AJ2374" s="11" t="s">
        <v>4228</v>
      </c>
      <c r="AK2374" s="8">
        <v>118550.04</v>
      </c>
      <c r="AO2374" s="13">
        <f>(Cleaned_Data!S2374)-((Cleaned_Data!S2374)*10%)</f>
        <v>8.1</v>
      </c>
      <c r="AP2374" s="13" t="str">
        <v>Risk</v>
      </c>
    </row>
    <row r="2375" spans="8:42" x14ac:dyDescent="0.3">
      <c r="H2375" s="13" t="s">
        <v>2173</v>
      </c>
      <c r="I2375" s="13" t="str">
        <v>Low Stock</v>
      </c>
      <c r="J2375" s="43"/>
      <c r="AB2375" s="65">
        <v>45870</v>
      </c>
      <c r="AC2375" s="66" t="str">
        <f t="shared" si="36"/>
        <v>Overdue</v>
      </c>
      <c r="AJ2375" s="11" t="s">
        <v>5282</v>
      </c>
      <c r="AK2375" s="8">
        <v>116944.74</v>
      </c>
      <c r="AO2375" s="13">
        <f>(Cleaned_Data!S2375)-((Cleaned_Data!S2375)*10%)</f>
        <v>54.9</v>
      </c>
      <c r="AP2375" s="13" t="str">
        <v>Risk</v>
      </c>
    </row>
    <row r="2376" spans="8:42" x14ac:dyDescent="0.3">
      <c r="H2376" s="13" t="s">
        <v>4697</v>
      </c>
      <c r="I2376" s="13" t="str">
        <v>In Stock</v>
      </c>
      <c r="J2376" s="43"/>
      <c r="AB2376" s="65">
        <v>45931</v>
      </c>
      <c r="AC2376" s="66" t="str">
        <f t="shared" si="36"/>
        <v>OnTime</v>
      </c>
      <c r="AJ2376" s="11" t="s">
        <v>2042</v>
      </c>
      <c r="AK2376" s="8">
        <v>116110.96</v>
      </c>
      <c r="AO2376" s="13">
        <f>(Cleaned_Data!S2376)-((Cleaned_Data!S2376)*10%)</f>
        <v>65.7</v>
      </c>
      <c r="AP2376" s="13" t="str">
        <v>Safe</v>
      </c>
    </row>
    <row r="2377" spans="8:42" x14ac:dyDescent="0.3">
      <c r="H2377" s="13" t="s">
        <v>4699</v>
      </c>
      <c r="I2377" s="13" t="str">
        <v>In Stock</v>
      </c>
      <c r="J2377" s="43"/>
      <c r="AB2377" s="65">
        <v>45876</v>
      </c>
      <c r="AC2377" s="66" t="str">
        <f t="shared" si="36"/>
        <v>Overdue</v>
      </c>
      <c r="AJ2377" s="11" t="s">
        <v>1483</v>
      </c>
      <c r="AK2377" s="8">
        <v>116045.72</v>
      </c>
      <c r="AO2377" s="13">
        <f>(Cleaned_Data!S2377)-((Cleaned_Data!S2377)*10%)</f>
        <v>99.9</v>
      </c>
      <c r="AP2377" s="13" t="str">
        <v>Safe</v>
      </c>
    </row>
    <row r="2378" spans="8:42" x14ac:dyDescent="0.3">
      <c r="H2378" s="13" t="s">
        <v>4701</v>
      </c>
      <c r="I2378" s="13" t="str">
        <v>In Stock</v>
      </c>
      <c r="J2378" s="43"/>
      <c r="AB2378" s="65">
        <v>45896</v>
      </c>
      <c r="AC2378" s="66" t="str">
        <f t="shared" si="36"/>
        <v>Overdue</v>
      </c>
      <c r="AJ2378" s="11" t="s">
        <v>7494</v>
      </c>
      <c r="AK2378" s="8">
        <v>115532.12999999999</v>
      </c>
      <c r="AO2378" s="13">
        <f>(Cleaned_Data!S2378)-((Cleaned_Data!S2378)*10%)</f>
        <v>98.1</v>
      </c>
      <c r="AP2378" s="13" t="str">
        <v>Safe</v>
      </c>
    </row>
    <row r="2379" spans="8:42" x14ac:dyDescent="0.3">
      <c r="H2379" s="13" t="s">
        <v>1062</v>
      </c>
      <c r="I2379" s="13" t="str">
        <v>In Stock</v>
      </c>
      <c r="J2379" s="43"/>
      <c r="AB2379" s="65">
        <v>45857</v>
      </c>
      <c r="AC2379" s="66" t="str">
        <f t="shared" si="36"/>
        <v>Overdue</v>
      </c>
      <c r="AJ2379" s="11" t="s">
        <v>6806</v>
      </c>
      <c r="AK2379" s="8">
        <v>114426</v>
      </c>
      <c r="AO2379" s="13">
        <f>(Cleaned_Data!S2379)-((Cleaned_Data!S2379)*10%)</f>
        <v>62.1</v>
      </c>
      <c r="AP2379" s="13" t="str">
        <v>Safe</v>
      </c>
    </row>
    <row r="2380" spans="8:42" x14ac:dyDescent="0.3">
      <c r="H2380" s="13" t="s">
        <v>4707</v>
      </c>
      <c r="I2380" s="13" t="str">
        <v>In Stock</v>
      </c>
      <c r="J2380" s="43"/>
      <c r="AB2380" s="65">
        <v>45907</v>
      </c>
      <c r="AC2380" s="66" t="str">
        <f t="shared" si="36"/>
        <v>OnTime</v>
      </c>
      <c r="AJ2380" s="11" t="s">
        <v>819</v>
      </c>
      <c r="AK2380" s="8">
        <v>113282.76</v>
      </c>
      <c r="AO2380" s="13">
        <f>(Cleaned_Data!S2380)-((Cleaned_Data!S2380)*10%)</f>
        <v>146.69999999999999</v>
      </c>
      <c r="AP2380" s="13" t="str">
        <v>Safe</v>
      </c>
    </row>
    <row r="2381" spans="8:42" x14ac:dyDescent="0.3">
      <c r="H2381" s="13" t="s">
        <v>4709</v>
      </c>
      <c r="I2381" s="13" t="str">
        <v>Low Stock</v>
      </c>
      <c r="J2381" s="43"/>
      <c r="AB2381" s="65">
        <v>45882</v>
      </c>
      <c r="AC2381" s="66" t="str">
        <f t="shared" si="36"/>
        <v>Overdue</v>
      </c>
      <c r="AJ2381" s="11" t="s">
        <v>552</v>
      </c>
      <c r="AK2381" s="8">
        <v>112812.21</v>
      </c>
      <c r="AO2381" s="13">
        <f>(Cleaned_Data!S2381)-((Cleaned_Data!S2381)*10%)</f>
        <v>9.9</v>
      </c>
      <c r="AP2381" s="13" t="str">
        <v>Risk</v>
      </c>
    </row>
    <row r="2382" spans="8:42" x14ac:dyDescent="0.3">
      <c r="H2382" s="13" t="s">
        <v>4712</v>
      </c>
      <c r="I2382" s="13" t="str">
        <v>In Stock</v>
      </c>
      <c r="J2382" s="43"/>
      <c r="AB2382" s="65">
        <v>45906</v>
      </c>
      <c r="AC2382" s="66" t="str">
        <f t="shared" si="36"/>
        <v>OnTime</v>
      </c>
      <c r="AJ2382" s="11" t="s">
        <v>5118</v>
      </c>
      <c r="AK2382" s="8">
        <v>112686.72</v>
      </c>
      <c r="AO2382" s="13">
        <f>(Cleaned_Data!S2382)-((Cleaned_Data!S2382)*10%)</f>
        <v>152.1</v>
      </c>
      <c r="AP2382" s="13" t="str">
        <v>Safe</v>
      </c>
    </row>
    <row r="2383" spans="8:42" x14ac:dyDescent="0.3">
      <c r="H2383" s="13" t="s">
        <v>4714</v>
      </c>
      <c r="I2383" s="13" t="str">
        <v>In Stock</v>
      </c>
      <c r="J2383" s="43"/>
      <c r="AB2383" s="65">
        <v>45870</v>
      </c>
      <c r="AC2383" s="66" t="str">
        <f t="shared" si="36"/>
        <v>Overdue</v>
      </c>
      <c r="AJ2383" s="11" t="s">
        <v>1120</v>
      </c>
      <c r="AK2383" s="8">
        <v>112048.3</v>
      </c>
      <c r="AO2383" s="13">
        <f>(Cleaned_Data!S2383)-((Cleaned_Data!S2383)*10%)</f>
        <v>85.5</v>
      </c>
      <c r="AP2383" s="13" t="str">
        <v>Safe</v>
      </c>
    </row>
    <row r="2384" spans="8:42" x14ac:dyDescent="0.3">
      <c r="H2384" s="13" t="s">
        <v>4716</v>
      </c>
      <c r="I2384" s="13" t="str">
        <v>Low Stock</v>
      </c>
      <c r="J2384" s="43"/>
      <c r="AB2384" s="65">
        <v>45875</v>
      </c>
      <c r="AC2384" s="66" t="str">
        <f t="shared" si="36"/>
        <v>Overdue</v>
      </c>
      <c r="AJ2384" s="11" t="s">
        <v>6563</v>
      </c>
      <c r="AK2384" s="8">
        <v>112020.88</v>
      </c>
      <c r="AO2384" s="13">
        <f>(Cleaned_Data!S2384)-((Cleaned_Data!S2384)*10%)</f>
        <v>10.8</v>
      </c>
      <c r="AP2384" s="13" t="str">
        <v>Risk</v>
      </c>
    </row>
    <row r="2385" spans="8:42" x14ac:dyDescent="0.3">
      <c r="H2385" s="13" t="s">
        <v>4718</v>
      </c>
      <c r="I2385" s="13" t="str">
        <v>In Stock</v>
      </c>
      <c r="J2385" s="43"/>
      <c r="AB2385" s="65">
        <v>45859</v>
      </c>
      <c r="AC2385" s="66" t="str">
        <f t="shared" si="36"/>
        <v>Overdue</v>
      </c>
      <c r="AJ2385" s="11" t="s">
        <v>3423</v>
      </c>
      <c r="AK2385" s="8">
        <v>111430.34999999999</v>
      </c>
      <c r="AO2385" s="13">
        <f>(Cleaned_Data!S2385)-((Cleaned_Data!S2385)*10%)</f>
        <v>168.3</v>
      </c>
      <c r="AP2385" s="13" t="str">
        <v>Safe</v>
      </c>
    </row>
    <row r="2386" spans="8:42" x14ac:dyDescent="0.3">
      <c r="H2386" s="13" t="s">
        <v>4720</v>
      </c>
      <c r="I2386" s="13" t="str">
        <v>In Stock</v>
      </c>
      <c r="J2386" s="43"/>
      <c r="AB2386" s="65">
        <v>45889</v>
      </c>
      <c r="AC2386" s="66" t="str">
        <f t="shared" si="36"/>
        <v>Overdue</v>
      </c>
      <c r="AJ2386" s="11" t="s">
        <v>2923</v>
      </c>
      <c r="AK2386" s="8">
        <v>111025.14</v>
      </c>
      <c r="AO2386" s="13">
        <f>(Cleaned_Data!S2386)-((Cleaned_Data!S2386)*10%)</f>
        <v>53.1</v>
      </c>
      <c r="AP2386" s="13" t="str">
        <v>Safe</v>
      </c>
    </row>
    <row r="2387" spans="8:42" x14ac:dyDescent="0.3">
      <c r="H2387" s="13" t="s">
        <v>3165</v>
      </c>
      <c r="I2387" s="13" t="str">
        <v>In Stock</v>
      </c>
      <c r="J2387" s="43"/>
      <c r="AB2387" s="65">
        <v>45864</v>
      </c>
      <c r="AC2387" s="66" t="str">
        <f t="shared" si="36"/>
        <v>Overdue</v>
      </c>
      <c r="AJ2387" s="11" t="s">
        <v>1060</v>
      </c>
      <c r="AK2387" s="8">
        <v>110955.84</v>
      </c>
      <c r="AO2387" s="13">
        <f>(Cleaned_Data!S2387)-((Cleaned_Data!S2387)*10%)</f>
        <v>140.4</v>
      </c>
      <c r="AP2387" s="13" t="str">
        <v>Safe</v>
      </c>
    </row>
    <row r="2388" spans="8:42" x14ac:dyDescent="0.3">
      <c r="H2388" s="13" t="s">
        <v>7473</v>
      </c>
      <c r="I2388" s="13" t="str">
        <v>Low Stock</v>
      </c>
      <c r="J2388" s="43"/>
      <c r="AB2388" s="65">
        <v>45917</v>
      </c>
      <c r="AC2388" s="66" t="str">
        <f t="shared" si="36"/>
        <v>OnTime</v>
      </c>
      <c r="AJ2388" s="11" t="s">
        <v>7034</v>
      </c>
      <c r="AK2388" s="8">
        <v>108855.32</v>
      </c>
      <c r="AO2388" s="13">
        <f>(Cleaned_Data!S2388)-((Cleaned_Data!S2388)*10%)</f>
        <v>33.299999999999997</v>
      </c>
      <c r="AP2388" s="13" t="str">
        <v>Risk</v>
      </c>
    </row>
    <row r="2389" spans="8:42" x14ac:dyDescent="0.3">
      <c r="H2389" s="13" t="s">
        <v>1504</v>
      </c>
      <c r="I2389" s="13" t="str">
        <v>Low Stock</v>
      </c>
      <c r="J2389" s="43"/>
      <c r="AB2389" s="65">
        <v>45877</v>
      </c>
      <c r="AC2389" s="66" t="str">
        <f t="shared" si="36"/>
        <v>Overdue</v>
      </c>
      <c r="AJ2389" s="11" t="s">
        <v>1751</v>
      </c>
      <c r="AK2389" s="8">
        <v>108851.05</v>
      </c>
      <c r="AO2389" s="13">
        <f>(Cleaned_Data!S2389)-((Cleaned_Data!S2389)*10%)</f>
        <v>12.6</v>
      </c>
      <c r="AP2389" s="13" t="str">
        <v>Risk</v>
      </c>
    </row>
    <row r="2390" spans="8:42" x14ac:dyDescent="0.3">
      <c r="H2390" s="13" t="s">
        <v>4518</v>
      </c>
      <c r="I2390" s="13" t="str">
        <v>Low Stock</v>
      </c>
      <c r="J2390" s="43"/>
      <c r="AB2390" s="65">
        <v>45911</v>
      </c>
      <c r="AC2390" s="66" t="str">
        <f t="shared" si="36"/>
        <v>OnTime</v>
      </c>
      <c r="AJ2390" s="11" t="s">
        <v>3339</v>
      </c>
      <c r="AK2390" s="8">
        <v>108843.28</v>
      </c>
      <c r="AO2390" s="13">
        <f>(Cleaned_Data!S2390)-((Cleaned_Data!S2390)*10%)</f>
        <v>0</v>
      </c>
      <c r="AP2390" s="13" t="str">
        <v>Risk</v>
      </c>
    </row>
    <row r="2391" spans="8:42" x14ac:dyDescent="0.3">
      <c r="H2391" s="13" t="s">
        <v>4730</v>
      </c>
      <c r="I2391" s="13" t="str">
        <v>In Stock</v>
      </c>
      <c r="J2391" s="43"/>
      <c r="AB2391" s="65">
        <v>45879</v>
      </c>
      <c r="AC2391" s="66" t="str">
        <f t="shared" si="36"/>
        <v>Overdue</v>
      </c>
      <c r="AJ2391" s="11" t="s">
        <v>7466</v>
      </c>
      <c r="AK2391" s="8">
        <v>108691.92</v>
      </c>
      <c r="AO2391" s="13">
        <f>(Cleaned_Data!S2391)-((Cleaned_Data!S2391)*10%)</f>
        <v>113.4</v>
      </c>
      <c r="AP2391" s="13" t="str">
        <v>Safe</v>
      </c>
    </row>
    <row r="2392" spans="8:42" x14ac:dyDescent="0.3">
      <c r="H2392" s="13" t="s">
        <v>4732</v>
      </c>
      <c r="I2392" s="13" t="str">
        <v>In Stock</v>
      </c>
      <c r="J2392" s="43"/>
      <c r="AB2392" s="65">
        <v>45906</v>
      </c>
      <c r="AC2392" s="66" t="str">
        <f t="shared" si="36"/>
        <v>OnTime</v>
      </c>
      <c r="AJ2392" s="11" t="s">
        <v>1564</v>
      </c>
      <c r="AK2392" s="8">
        <v>108657.18000000001</v>
      </c>
      <c r="AO2392" s="13">
        <f>(Cleaned_Data!S2392)-((Cleaned_Data!S2392)*10%)</f>
        <v>93.6</v>
      </c>
      <c r="AP2392" s="13" t="str">
        <v>Safe</v>
      </c>
    </row>
    <row r="2393" spans="8:42" x14ac:dyDescent="0.3">
      <c r="H2393" s="13" t="s">
        <v>4734</v>
      </c>
      <c r="I2393" s="13" t="str">
        <v>Low Stock</v>
      </c>
      <c r="J2393" s="43"/>
      <c r="AB2393" s="65">
        <v>45890</v>
      </c>
      <c r="AC2393" s="66" t="str">
        <f t="shared" si="36"/>
        <v>Overdue</v>
      </c>
      <c r="AJ2393" s="11" t="s">
        <v>1708</v>
      </c>
      <c r="AK2393" s="8">
        <v>108459</v>
      </c>
      <c r="AO2393" s="13">
        <f>(Cleaned_Data!S2393)-((Cleaned_Data!S2393)*10%)</f>
        <v>14.4</v>
      </c>
      <c r="AP2393" s="13" t="str">
        <v>Risk</v>
      </c>
    </row>
    <row r="2394" spans="8:42" x14ac:dyDescent="0.3">
      <c r="H2394" s="13" t="s">
        <v>4736</v>
      </c>
      <c r="I2394" s="13" t="str">
        <v>Low Stock</v>
      </c>
      <c r="J2394" s="43"/>
      <c r="AB2394" s="65">
        <v>45930</v>
      </c>
      <c r="AC2394" s="66" t="str">
        <f t="shared" si="36"/>
        <v>OnTime</v>
      </c>
      <c r="AJ2394" s="11" t="s">
        <v>3343</v>
      </c>
      <c r="AK2394" s="8">
        <v>108157.45</v>
      </c>
      <c r="AO2394" s="13">
        <f>(Cleaned_Data!S2394)-((Cleaned_Data!S2394)*10%)</f>
        <v>33.299999999999997</v>
      </c>
      <c r="AP2394" s="13" t="str">
        <v>Risk</v>
      </c>
    </row>
    <row r="2395" spans="8:42" x14ac:dyDescent="0.3">
      <c r="H2395" s="13" t="s">
        <v>4740</v>
      </c>
      <c r="I2395" s="13" t="str">
        <v>In Stock</v>
      </c>
      <c r="J2395" s="43"/>
      <c r="AB2395" s="65">
        <v>45915</v>
      </c>
      <c r="AC2395" s="66" t="str">
        <f t="shared" si="36"/>
        <v>OnTime</v>
      </c>
      <c r="AJ2395" s="11" t="s">
        <v>1816</v>
      </c>
      <c r="AK2395" s="8">
        <v>107984.17</v>
      </c>
      <c r="AO2395" s="13">
        <f>(Cleaned_Data!S2395)-((Cleaned_Data!S2395)*10%)</f>
        <v>144</v>
      </c>
      <c r="AP2395" s="13" t="str">
        <v>Safe</v>
      </c>
    </row>
    <row r="2396" spans="8:42" x14ac:dyDescent="0.3">
      <c r="H2396" s="13" t="s">
        <v>2678</v>
      </c>
      <c r="I2396" s="13" t="str">
        <v>Low Stock</v>
      </c>
      <c r="J2396" s="43"/>
      <c r="AB2396" s="65">
        <v>45890</v>
      </c>
      <c r="AC2396" s="66" t="str">
        <f t="shared" si="36"/>
        <v>Overdue</v>
      </c>
      <c r="AJ2396" s="11" t="s">
        <v>3132</v>
      </c>
      <c r="AK2396" s="8">
        <v>107529.12</v>
      </c>
      <c r="AO2396" s="13">
        <f>(Cleaned_Data!S2396)-((Cleaned_Data!S2396)*10%)</f>
        <v>42.3</v>
      </c>
      <c r="AP2396" s="13" t="str">
        <v>Risk</v>
      </c>
    </row>
    <row r="2397" spans="8:42" x14ac:dyDescent="0.3">
      <c r="H2397" s="13" t="s">
        <v>4745</v>
      </c>
      <c r="I2397" s="13" t="str">
        <v>In Stock</v>
      </c>
      <c r="J2397" s="43"/>
      <c r="AB2397" s="65">
        <v>45863</v>
      </c>
      <c r="AC2397" s="66" t="str">
        <f t="shared" si="36"/>
        <v>Overdue</v>
      </c>
      <c r="AJ2397" s="11" t="s">
        <v>4096</v>
      </c>
      <c r="AK2397" s="8">
        <v>107107.34000000001</v>
      </c>
      <c r="AO2397" s="13">
        <f>(Cleaned_Data!S2397)-((Cleaned_Data!S2397)*10%)</f>
        <v>90</v>
      </c>
      <c r="AP2397" s="13" t="str">
        <v>Safe</v>
      </c>
    </row>
    <row r="2398" spans="8:42" x14ac:dyDescent="0.3">
      <c r="H2398" s="13" t="s">
        <v>2367</v>
      </c>
      <c r="I2398" s="13" t="str">
        <v>In Stock</v>
      </c>
      <c r="J2398" s="43"/>
      <c r="AB2398" s="65">
        <v>45910</v>
      </c>
      <c r="AC2398" s="66" t="str">
        <f t="shared" si="36"/>
        <v>OnTime</v>
      </c>
      <c r="AJ2398" s="11" t="s">
        <v>1752</v>
      </c>
      <c r="AK2398" s="8">
        <v>105737.84</v>
      </c>
      <c r="AO2398" s="13">
        <f>(Cleaned_Data!S2398)-((Cleaned_Data!S2398)*10%)</f>
        <v>125.1</v>
      </c>
      <c r="AP2398" s="13" t="str">
        <v>Safe</v>
      </c>
    </row>
    <row r="2399" spans="8:42" x14ac:dyDescent="0.3">
      <c r="H2399" s="13" t="s">
        <v>7602</v>
      </c>
      <c r="I2399" s="13" t="str">
        <v>In Stock</v>
      </c>
      <c r="J2399" s="43"/>
      <c r="AB2399" s="65">
        <v>45868</v>
      </c>
      <c r="AC2399" s="66" t="str">
        <f t="shared" si="36"/>
        <v>Overdue</v>
      </c>
      <c r="AJ2399" s="11" t="s">
        <v>5130</v>
      </c>
      <c r="AK2399" s="8">
        <v>105684.48000000001</v>
      </c>
      <c r="AO2399" s="13">
        <f>(Cleaned_Data!S2399)-((Cleaned_Data!S2399)*10%)</f>
        <v>136.80000000000001</v>
      </c>
      <c r="AP2399" s="13" t="str">
        <v>Safe</v>
      </c>
    </row>
    <row r="2400" spans="8:42" x14ac:dyDescent="0.3">
      <c r="H2400" s="13" t="s">
        <v>4751</v>
      </c>
      <c r="I2400" s="13" t="str">
        <v>In Stock</v>
      </c>
      <c r="J2400" s="43"/>
      <c r="AB2400" s="65">
        <v>45889</v>
      </c>
      <c r="AC2400" s="66" t="str">
        <f t="shared" si="36"/>
        <v>Overdue</v>
      </c>
      <c r="AJ2400" s="11" t="s">
        <v>5858</v>
      </c>
      <c r="AK2400" s="8">
        <v>105528.2</v>
      </c>
      <c r="AO2400" s="13">
        <f>(Cleaned_Data!S2400)-((Cleaned_Data!S2400)*10%)</f>
        <v>164.7</v>
      </c>
      <c r="AP2400" s="13" t="str">
        <v>Safe</v>
      </c>
    </row>
    <row r="2401" spans="8:42" x14ac:dyDescent="0.3">
      <c r="H2401" s="13" t="s">
        <v>7603</v>
      </c>
      <c r="I2401" s="13" t="str">
        <v>In Stock</v>
      </c>
      <c r="J2401" s="43"/>
      <c r="AB2401" s="65">
        <v>45907</v>
      </c>
      <c r="AC2401" s="66" t="str">
        <f t="shared" si="36"/>
        <v>OnTime</v>
      </c>
      <c r="AJ2401" s="11" t="s">
        <v>7298</v>
      </c>
      <c r="AK2401" s="8">
        <v>105431</v>
      </c>
      <c r="AO2401" s="13">
        <f>(Cleaned_Data!S2401)-((Cleaned_Data!S2401)*10%)</f>
        <v>154.80000000000001</v>
      </c>
      <c r="AP2401" s="13" t="str">
        <v>Safe</v>
      </c>
    </row>
    <row r="2402" spans="8:42" x14ac:dyDescent="0.3">
      <c r="H2402" s="13" t="s">
        <v>4755</v>
      </c>
      <c r="I2402" s="13" t="str">
        <v>Low Stock</v>
      </c>
      <c r="J2402" s="43"/>
      <c r="AB2402" s="65">
        <v>45883</v>
      </c>
      <c r="AC2402" s="66" t="str">
        <f t="shared" si="36"/>
        <v>Overdue</v>
      </c>
      <c r="AJ2402" s="11" t="s">
        <v>4374</v>
      </c>
      <c r="AK2402" s="8">
        <v>104682.51000000001</v>
      </c>
      <c r="AO2402" s="13">
        <f>(Cleaned_Data!S2402)-((Cleaned_Data!S2402)*10%)</f>
        <v>13.5</v>
      </c>
      <c r="AP2402" s="13" t="str">
        <v>Risk</v>
      </c>
    </row>
    <row r="2403" spans="8:42" x14ac:dyDescent="0.3">
      <c r="H2403" s="13" t="s">
        <v>4757</v>
      </c>
      <c r="I2403" s="13" t="str">
        <v>In Stock</v>
      </c>
      <c r="J2403" s="43"/>
      <c r="AB2403" s="65">
        <v>45884</v>
      </c>
      <c r="AC2403" s="66" t="str">
        <f t="shared" si="36"/>
        <v>Overdue</v>
      </c>
      <c r="AJ2403" s="11" t="s">
        <v>5349</v>
      </c>
      <c r="AK2403" s="8">
        <v>102878.16</v>
      </c>
      <c r="AO2403" s="13">
        <f>(Cleaned_Data!S2403)-((Cleaned_Data!S2403)*10%)</f>
        <v>105.3</v>
      </c>
      <c r="AP2403" s="13" t="str">
        <v>Safe</v>
      </c>
    </row>
    <row r="2404" spans="8:42" x14ac:dyDescent="0.3">
      <c r="H2404" s="13" t="s">
        <v>4760</v>
      </c>
      <c r="I2404" s="13" t="str">
        <v>Low Stock</v>
      </c>
      <c r="J2404" s="43"/>
      <c r="AB2404" s="65">
        <v>45895</v>
      </c>
      <c r="AC2404" s="66" t="str">
        <f t="shared" si="36"/>
        <v>Overdue</v>
      </c>
      <c r="AJ2404" s="11" t="s">
        <v>1037</v>
      </c>
      <c r="AK2404" s="8">
        <v>102124.88</v>
      </c>
      <c r="AO2404" s="13">
        <f>(Cleaned_Data!S2404)-((Cleaned_Data!S2404)*10%)</f>
        <v>37.799999999999997</v>
      </c>
      <c r="AP2404" s="13" t="str">
        <v>Risk</v>
      </c>
    </row>
    <row r="2405" spans="8:42" x14ac:dyDescent="0.3">
      <c r="H2405" s="13" t="s">
        <v>4763</v>
      </c>
      <c r="I2405" s="13" t="str">
        <v>Low Stock</v>
      </c>
      <c r="J2405" s="43"/>
      <c r="AB2405" s="65">
        <v>45914</v>
      </c>
      <c r="AC2405" s="66" t="str">
        <f t="shared" si="36"/>
        <v>OnTime</v>
      </c>
      <c r="AJ2405" s="11" t="s">
        <v>7582</v>
      </c>
      <c r="AK2405" s="8">
        <v>102020.1</v>
      </c>
      <c r="AO2405" s="13">
        <f>(Cleaned_Data!S2405)-((Cleaned_Data!S2405)*10%)</f>
        <v>0</v>
      </c>
      <c r="AP2405" s="13" t="str">
        <v>Risk</v>
      </c>
    </row>
    <row r="2406" spans="8:42" x14ac:dyDescent="0.3">
      <c r="H2406" s="13" t="s">
        <v>715</v>
      </c>
      <c r="I2406" s="13" t="str">
        <v>In Stock</v>
      </c>
      <c r="J2406" s="43"/>
      <c r="AB2406" s="65">
        <v>45882</v>
      </c>
      <c r="AC2406" s="66" t="str">
        <f t="shared" si="36"/>
        <v>Overdue</v>
      </c>
      <c r="AJ2406" s="11" t="s">
        <v>3971</v>
      </c>
      <c r="AK2406" s="8">
        <v>100691.6</v>
      </c>
      <c r="AO2406" s="13">
        <f>(Cleaned_Data!S2406)-((Cleaned_Data!S2406)*10%)</f>
        <v>122.4</v>
      </c>
      <c r="AP2406" s="13" t="str">
        <v>Safe</v>
      </c>
    </row>
    <row r="2407" spans="8:42" x14ac:dyDescent="0.3">
      <c r="H2407" s="13" t="s">
        <v>4766</v>
      </c>
      <c r="I2407" s="13" t="str">
        <v>In Stock</v>
      </c>
      <c r="J2407" s="43"/>
      <c r="AB2407" s="65">
        <v>45940</v>
      </c>
      <c r="AC2407" s="66" t="str">
        <f t="shared" si="36"/>
        <v>OnTime</v>
      </c>
      <c r="AJ2407" s="11" t="s">
        <v>3981</v>
      </c>
      <c r="AK2407" s="8">
        <v>100082.18999999999</v>
      </c>
      <c r="AO2407" s="13">
        <f>(Cleaned_Data!S2407)-((Cleaned_Data!S2407)*10%)</f>
        <v>89.1</v>
      </c>
      <c r="AP2407" s="13" t="str">
        <v>Safe</v>
      </c>
    </row>
    <row r="2408" spans="8:42" x14ac:dyDescent="0.3">
      <c r="H2408" s="13" t="s">
        <v>4769</v>
      </c>
      <c r="I2408" s="13" t="str">
        <v>In Stock</v>
      </c>
      <c r="J2408" s="43"/>
      <c r="AB2408" s="65">
        <v>45892</v>
      </c>
      <c r="AC2408" s="66" t="str">
        <f t="shared" si="36"/>
        <v>Overdue</v>
      </c>
      <c r="AJ2408" s="11" t="s">
        <v>2467</v>
      </c>
      <c r="AK2408" s="8">
        <v>99515.93</v>
      </c>
      <c r="AO2408" s="13">
        <f>(Cleaned_Data!S2408)-((Cleaned_Data!S2408)*10%)</f>
        <v>48.6</v>
      </c>
      <c r="AP2408" s="13" t="str">
        <v>Safe</v>
      </c>
    </row>
    <row r="2409" spans="8:42" x14ac:dyDescent="0.3">
      <c r="H2409" s="13" t="s">
        <v>4771</v>
      </c>
      <c r="I2409" s="13" t="str">
        <v>In Stock</v>
      </c>
      <c r="J2409" s="43"/>
      <c r="AB2409" s="65">
        <v>45893</v>
      </c>
      <c r="AC2409" s="66" t="str">
        <f t="shared" si="36"/>
        <v>Overdue</v>
      </c>
      <c r="AJ2409" s="11" t="s">
        <v>2046</v>
      </c>
      <c r="AK2409" s="8">
        <v>99432.900000000009</v>
      </c>
      <c r="AO2409" s="13">
        <f>(Cleaned_Data!S2409)-((Cleaned_Data!S2409)*10%)</f>
        <v>168.3</v>
      </c>
      <c r="AP2409" s="13" t="str">
        <v>Safe</v>
      </c>
    </row>
    <row r="2410" spans="8:42" x14ac:dyDescent="0.3">
      <c r="H2410" s="13" t="s">
        <v>4773</v>
      </c>
      <c r="I2410" s="13" t="str">
        <v>Low Stock</v>
      </c>
      <c r="J2410" s="43"/>
      <c r="AB2410" s="65">
        <v>45883</v>
      </c>
      <c r="AC2410" s="66" t="str">
        <f t="shared" si="36"/>
        <v>Overdue</v>
      </c>
      <c r="AJ2410" s="11" t="s">
        <v>1422</v>
      </c>
      <c r="AK2410" s="8">
        <v>98531.17</v>
      </c>
      <c r="AO2410" s="13">
        <f>(Cleaned_Data!S2410)-((Cleaned_Data!S2410)*10%)</f>
        <v>36.9</v>
      </c>
      <c r="AP2410" s="13" t="str">
        <v>Risk</v>
      </c>
    </row>
    <row r="2411" spans="8:42" x14ac:dyDescent="0.3">
      <c r="H2411" s="13" t="s">
        <v>2338</v>
      </c>
      <c r="I2411" s="13" t="str">
        <v>Low Stock</v>
      </c>
      <c r="J2411" s="43"/>
      <c r="AB2411" s="65">
        <v>45855</v>
      </c>
      <c r="AC2411" s="66" t="str">
        <f t="shared" si="36"/>
        <v>Overdue</v>
      </c>
      <c r="AJ2411" s="11" t="s">
        <v>7550</v>
      </c>
      <c r="AK2411" s="8">
        <v>97362.65</v>
      </c>
      <c r="AO2411" s="13">
        <f>(Cleaned_Data!S2411)-((Cleaned_Data!S2411)*10%)</f>
        <v>0</v>
      </c>
      <c r="AP2411" s="13" t="str">
        <v>Risk</v>
      </c>
    </row>
    <row r="2412" spans="8:42" x14ac:dyDescent="0.3">
      <c r="H2412" s="13" t="s">
        <v>4777</v>
      </c>
      <c r="I2412" s="13" t="str">
        <v>In Stock</v>
      </c>
      <c r="J2412" s="43"/>
      <c r="AB2412" s="65">
        <v>45887</v>
      </c>
      <c r="AC2412" s="66" t="str">
        <f t="shared" si="36"/>
        <v>Overdue</v>
      </c>
      <c r="AJ2412" s="11" t="s">
        <v>615</v>
      </c>
      <c r="AK2412" s="8">
        <v>96107.58</v>
      </c>
      <c r="AO2412" s="13">
        <f>(Cleaned_Data!S2412)-((Cleaned_Data!S2412)*10%)</f>
        <v>85.5</v>
      </c>
      <c r="AP2412" s="13" t="str">
        <v>Safe</v>
      </c>
    </row>
    <row r="2413" spans="8:42" x14ac:dyDescent="0.3">
      <c r="H2413" s="13" t="s">
        <v>4779</v>
      </c>
      <c r="I2413" s="13" t="str">
        <v>In Stock</v>
      </c>
      <c r="J2413" s="43"/>
      <c r="AB2413" s="65">
        <v>45936</v>
      </c>
      <c r="AC2413" s="66" t="str">
        <f t="shared" si="36"/>
        <v>OnTime</v>
      </c>
      <c r="AJ2413" s="11" t="s">
        <v>2304</v>
      </c>
      <c r="AK2413" s="8">
        <v>95937.39</v>
      </c>
      <c r="AO2413" s="13">
        <f>(Cleaned_Data!S2413)-((Cleaned_Data!S2413)*10%)</f>
        <v>92.7</v>
      </c>
      <c r="AP2413" s="13" t="str">
        <v>Risk</v>
      </c>
    </row>
    <row r="2414" spans="8:42" x14ac:dyDescent="0.3">
      <c r="H2414" s="13" t="s">
        <v>3466</v>
      </c>
      <c r="I2414" s="13" t="str">
        <v>In Stock</v>
      </c>
      <c r="J2414" s="43"/>
      <c r="AB2414" s="65">
        <v>45898</v>
      </c>
      <c r="AC2414" s="66" t="str">
        <f t="shared" si="36"/>
        <v>Overdue</v>
      </c>
      <c r="AJ2414" s="11" t="s">
        <v>7462</v>
      </c>
      <c r="AK2414" s="8">
        <v>95841.06</v>
      </c>
      <c r="AO2414" s="13">
        <f>(Cleaned_Data!S2414)-((Cleaned_Data!S2414)*10%)</f>
        <v>89.1</v>
      </c>
      <c r="AP2414" s="13" t="str">
        <v>Safe</v>
      </c>
    </row>
    <row r="2415" spans="8:42" x14ac:dyDescent="0.3">
      <c r="H2415" s="13" t="s">
        <v>4783</v>
      </c>
      <c r="I2415" s="13" t="str">
        <v>In Stock</v>
      </c>
      <c r="J2415" s="43"/>
      <c r="AB2415" s="65">
        <v>45898</v>
      </c>
      <c r="AC2415" s="66" t="str">
        <f t="shared" si="36"/>
        <v>Overdue</v>
      </c>
      <c r="AJ2415" s="11" t="s">
        <v>4406</v>
      </c>
      <c r="AK2415" s="8">
        <v>95633.65</v>
      </c>
      <c r="AO2415" s="13">
        <f>(Cleaned_Data!S2415)-((Cleaned_Data!S2415)*10%)</f>
        <v>122.4</v>
      </c>
      <c r="AP2415" s="13" t="str">
        <v>Safe</v>
      </c>
    </row>
    <row r="2416" spans="8:42" x14ac:dyDescent="0.3">
      <c r="H2416" s="13" t="s">
        <v>100</v>
      </c>
      <c r="I2416" s="13" t="str">
        <v>Low Stock</v>
      </c>
      <c r="J2416" s="43"/>
      <c r="AB2416" s="65">
        <v>45902</v>
      </c>
      <c r="AC2416" s="66" t="str">
        <f t="shared" si="36"/>
        <v>OnTime</v>
      </c>
      <c r="AJ2416" s="11" t="s">
        <v>5578</v>
      </c>
      <c r="AK2416" s="8">
        <v>95624</v>
      </c>
      <c r="AO2416" s="13">
        <f>(Cleaned_Data!S2416)-((Cleaned_Data!S2416)*10%)</f>
        <v>5.4</v>
      </c>
      <c r="AP2416" s="13" t="str">
        <v>Risk</v>
      </c>
    </row>
    <row r="2417" spans="8:42" x14ac:dyDescent="0.3">
      <c r="H2417" s="13" t="s">
        <v>7604</v>
      </c>
      <c r="I2417" s="13" t="str">
        <v>In Stock</v>
      </c>
      <c r="J2417" s="43"/>
      <c r="AB2417" s="65">
        <v>45858</v>
      </c>
      <c r="AC2417" s="66" t="str">
        <f t="shared" si="36"/>
        <v>Overdue</v>
      </c>
      <c r="AJ2417" s="11" t="s">
        <v>1601</v>
      </c>
      <c r="AK2417" s="8">
        <v>95473.56</v>
      </c>
      <c r="AO2417" s="13">
        <f>(Cleaned_Data!S2417)-((Cleaned_Data!S2417)*10%)</f>
        <v>123.3</v>
      </c>
      <c r="AP2417" s="13" t="str">
        <v>Safe</v>
      </c>
    </row>
    <row r="2418" spans="8:42" x14ac:dyDescent="0.3">
      <c r="H2418" s="13" t="s">
        <v>4788</v>
      </c>
      <c r="I2418" s="13" t="str">
        <v>In Stock</v>
      </c>
      <c r="J2418" s="43"/>
      <c r="AB2418" s="65">
        <v>45912</v>
      </c>
      <c r="AC2418" s="66" t="str">
        <f t="shared" si="36"/>
        <v>OnTime</v>
      </c>
      <c r="AJ2418" s="11" t="s">
        <v>4206</v>
      </c>
      <c r="AK2418" s="8">
        <v>94864.34</v>
      </c>
      <c r="AO2418" s="13">
        <f>(Cleaned_Data!S2418)-((Cleaned_Data!S2418)*10%)</f>
        <v>84.6</v>
      </c>
      <c r="AP2418" s="13" t="str">
        <v>Safe</v>
      </c>
    </row>
    <row r="2419" spans="8:42" x14ac:dyDescent="0.3">
      <c r="H2419" s="13" t="s">
        <v>7566</v>
      </c>
      <c r="I2419" s="13" t="str">
        <v>In Stock</v>
      </c>
      <c r="J2419" s="43"/>
      <c r="AB2419" s="65">
        <v>45934</v>
      </c>
      <c r="AC2419" s="66" t="str">
        <f t="shared" si="36"/>
        <v>OnTime</v>
      </c>
      <c r="AJ2419" s="11" t="s">
        <v>1549</v>
      </c>
      <c r="AK2419" s="8">
        <v>92745.9</v>
      </c>
      <c r="AO2419" s="13">
        <f>(Cleaned_Data!S2419)-((Cleaned_Data!S2419)*10%)</f>
        <v>112.5</v>
      </c>
      <c r="AP2419" s="13" t="str">
        <v>Safe</v>
      </c>
    </row>
    <row r="2420" spans="8:42" x14ac:dyDescent="0.3">
      <c r="H2420" s="13" t="s">
        <v>4279</v>
      </c>
      <c r="I2420" s="13" t="str">
        <v>In Stock</v>
      </c>
      <c r="J2420" s="43"/>
      <c r="AB2420" s="65">
        <v>45907</v>
      </c>
      <c r="AC2420" s="66" t="str">
        <f t="shared" si="36"/>
        <v>OnTime</v>
      </c>
      <c r="AJ2420" s="11" t="s">
        <v>1350</v>
      </c>
      <c r="AK2420" s="8">
        <v>92614.62000000001</v>
      </c>
      <c r="AO2420" s="13">
        <f>(Cleaned_Data!S2420)-((Cleaned_Data!S2420)*10%)</f>
        <v>78.3</v>
      </c>
      <c r="AP2420" s="13" t="str">
        <v>Safe</v>
      </c>
    </row>
    <row r="2421" spans="8:42" x14ac:dyDescent="0.3">
      <c r="H2421" s="13" t="s">
        <v>4792</v>
      </c>
      <c r="I2421" s="13" t="str">
        <v>In Stock</v>
      </c>
      <c r="J2421" s="43"/>
      <c r="AB2421" s="65">
        <v>45905</v>
      </c>
      <c r="AC2421" s="66" t="str">
        <f t="shared" si="36"/>
        <v>OnTime</v>
      </c>
      <c r="AJ2421" s="11" t="s">
        <v>4862</v>
      </c>
      <c r="AK2421" s="8">
        <v>92078.48</v>
      </c>
      <c r="AO2421" s="13">
        <f>(Cleaned_Data!S2421)-((Cleaned_Data!S2421)*10%)</f>
        <v>81</v>
      </c>
      <c r="AP2421" s="13" t="str">
        <v>Safe</v>
      </c>
    </row>
    <row r="2422" spans="8:42" x14ac:dyDescent="0.3">
      <c r="H2422" s="13" t="s">
        <v>4794</v>
      </c>
      <c r="I2422" s="13" t="str">
        <v>In Stock</v>
      </c>
      <c r="J2422" s="43"/>
      <c r="AB2422" s="65">
        <v>45910</v>
      </c>
      <c r="AC2422" s="66" t="str">
        <f t="shared" si="36"/>
        <v>OnTime</v>
      </c>
      <c r="AJ2422" s="11" t="s">
        <v>2134</v>
      </c>
      <c r="AK2422" s="8">
        <v>91881.600000000006</v>
      </c>
      <c r="AO2422" s="13">
        <f>(Cleaned_Data!S2422)-((Cleaned_Data!S2422)*10%)</f>
        <v>142.19999999999999</v>
      </c>
      <c r="AP2422" s="13" t="str">
        <v>Safe</v>
      </c>
    </row>
    <row r="2423" spans="8:42" x14ac:dyDescent="0.3">
      <c r="H2423" s="13" t="s">
        <v>2759</v>
      </c>
      <c r="I2423" s="13" t="str">
        <v>In Stock</v>
      </c>
      <c r="J2423" s="43"/>
      <c r="AB2423" s="65">
        <v>45916</v>
      </c>
      <c r="AC2423" s="66" t="str">
        <f t="shared" si="36"/>
        <v>OnTime</v>
      </c>
      <c r="AJ2423" s="11" t="s">
        <v>7011</v>
      </c>
      <c r="AK2423" s="8">
        <v>91518.200000000012</v>
      </c>
      <c r="AO2423" s="13">
        <f>(Cleaned_Data!S2423)-((Cleaned_Data!S2423)*10%)</f>
        <v>100.8</v>
      </c>
      <c r="AP2423" s="13" t="str">
        <v>Safe</v>
      </c>
    </row>
    <row r="2424" spans="8:42" x14ac:dyDescent="0.3">
      <c r="H2424" s="13" t="s">
        <v>4797</v>
      </c>
      <c r="I2424" s="13" t="str">
        <v>In Stock</v>
      </c>
      <c r="J2424" s="43"/>
      <c r="AB2424" s="65">
        <v>45867</v>
      </c>
      <c r="AC2424" s="66" t="str">
        <f t="shared" si="36"/>
        <v>Overdue</v>
      </c>
      <c r="AJ2424" s="11" t="s">
        <v>7537</v>
      </c>
      <c r="AK2424" s="8">
        <v>91276.5</v>
      </c>
      <c r="AO2424" s="13">
        <f>(Cleaned_Data!S2424)-((Cleaned_Data!S2424)*10%)</f>
        <v>43.2</v>
      </c>
      <c r="AP2424" s="13" t="str">
        <v>Safe</v>
      </c>
    </row>
    <row r="2425" spans="8:42" x14ac:dyDescent="0.3">
      <c r="H2425" s="13" t="s">
        <v>513</v>
      </c>
      <c r="I2425" s="13" t="str">
        <v>Low Stock</v>
      </c>
      <c r="J2425" s="43"/>
      <c r="AB2425" s="65">
        <v>45883</v>
      </c>
      <c r="AC2425" s="66" t="str">
        <f t="shared" si="36"/>
        <v>Overdue</v>
      </c>
      <c r="AJ2425" s="11" t="s">
        <v>4071</v>
      </c>
      <c r="AK2425" s="8">
        <v>90987.04</v>
      </c>
      <c r="AO2425" s="13">
        <f>(Cleaned_Data!S2425)-((Cleaned_Data!S2425)*10%)</f>
        <v>1.8</v>
      </c>
      <c r="AP2425" s="13" t="str">
        <v>Risk</v>
      </c>
    </row>
    <row r="2426" spans="8:42" x14ac:dyDescent="0.3">
      <c r="H2426" s="13" t="s">
        <v>807</v>
      </c>
      <c r="I2426" s="13" t="str">
        <v>In Stock</v>
      </c>
      <c r="J2426" s="43"/>
      <c r="AB2426" s="65">
        <v>45864</v>
      </c>
      <c r="AC2426" s="66" t="str">
        <f t="shared" si="36"/>
        <v>Overdue</v>
      </c>
      <c r="AJ2426" s="11" t="s">
        <v>7495</v>
      </c>
      <c r="AK2426" s="8">
        <v>90806.32</v>
      </c>
      <c r="AO2426" s="13">
        <f>(Cleaned_Data!S2426)-((Cleaned_Data!S2426)*10%)</f>
        <v>63</v>
      </c>
      <c r="AP2426" s="13" t="str">
        <v>Safe</v>
      </c>
    </row>
    <row r="2427" spans="8:42" x14ac:dyDescent="0.3">
      <c r="H2427" s="13" t="s">
        <v>4802</v>
      </c>
      <c r="I2427" s="13" t="str">
        <v>In Stock</v>
      </c>
      <c r="J2427" s="43"/>
      <c r="AB2427" s="65">
        <v>45917</v>
      </c>
      <c r="AC2427" s="66" t="str">
        <f t="shared" si="36"/>
        <v>OnTime</v>
      </c>
      <c r="AJ2427" s="11" t="s">
        <v>641</v>
      </c>
      <c r="AK2427" s="8">
        <v>90719.2</v>
      </c>
      <c r="AO2427" s="13">
        <f>(Cleaned_Data!S2427)-((Cleaned_Data!S2427)*10%)</f>
        <v>139.5</v>
      </c>
      <c r="AP2427" s="13" t="str">
        <v>Safe</v>
      </c>
    </row>
    <row r="2428" spans="8:42" x14ac:dyDescent="0.3">
      <c r="H2428" s="13" t="s">
        <v>4804</v>
      </c>
      <c r="I2428" s="13" t="str">
        <v>In Stock</v>
      </c>
      <c r="J2428" s="43"/>
      <c r="AB2428" s="65">
        <v>45865</v>
      </c>
      <c r="AC2428" s="66" t="str">
        <f t="shared" si="36"/>
        <v>Overdue</v>
      </c>
      <c r="AJ2428" s="11" t="s">
        <v>7354</v>
      </c>
      <c r="AK2428" s="8">
        <v>90690.200000000012</v>
      </c>
      <c r="AO2428" s="13">
        <f>(Cleaned_Data!S2428)-((Cleaned_Data!S2428)*10%)</f>
        <v>168.3</v>
      </c>
      <c r="AP2428" s="13" t="str">
        <v>Safe</v>
      </c>
    </row>
    <row r="2429" spans="8:42" x14ac:dyDescent="0.3">
      <c r="H2429" s="13" t="s">
        <v>4806</v>
      </c>
      <c r="I2429" s="13" t="str">
        <v>Low Stock</v>
      </c>
      <c r="J2429" s="43"/>
      <c r="AB2429" s="65">
        <v>45920</v>
      </c>
      <c r="AC2429" s="66" t="str">
        <f t="shared" si="36"/>
        <v>OnTime</v>
      </c>
      <c r="AJ2429" s="11" t="s">
        <v>4477</v>
      </c>
      <c r="AK2429" s="8">
        <v>89802.99</v>
      </c>
      <c r="AO2429" s="13">
        <f>(Cleaned_Data!S2429)-((Cleaned_Data!S2429)*10%)</f>
        <v>47.7</v>
      </c>
      <c r="AP2429" s="13" t="str">
        <v>Risk</v>
      </c>
    </row>
    <row r="2430" spans="8:42" x14ac:dyDescent="0.3">
      <c r="H2430" s="13" t="s">
        <v>4808</v>
      </c>
      <c r="I2430" s="13" t="str">
        <v>In Stock</v>
      </c>
      <c r="J2430" s="43"/>
      <c r="AB2430" s="65">
        <v>45921</v>
      </c>
      <c r="AC2430" s="66" t="str">
        <f t="shared" si="36"/>
        <v>OnTime</v>
      </c>
      <c r="AJ2430" s="11" t="s">
        <v>6503</v>
      </c>
      <c r="AK2430" s="8">
        <v>89744.9</v>
      </c>
      <c r="AO2430" s="13">
        <f>(Cleaned_Data!S2430)-((Cleaned_Data!S2430)*10%)</f>
        <v>105.3</v>
      </c>
      <c r="AP2430" s="13" t="str">
        <v>Safe</v>
      </c>
    </row>
    <row r="2431" spans="8:42" x14ac:dyDescent="0.3">
      <c r="H2431" s="13" t="s">
        <v>4811</v>
      </c>
      <c r="I2431" s="13" t="str">
        <v>In Stock</v>
      </c>
      <c r="J2431" s="43"/>
      <c r="AB2431" s="65">
        <v>45929</v>
      </c>
      <c r="AC2431" s="66" t="str">
        <f t="shared" si="36"/>
        <v>OnTime</v>
      </c>
      <c r="AJ2431" s="11" t="s">
        <v>3850</v>
      </c>
      <c r="AK2431" s="8">
        <v>89706.65</v>
      </c>
      <c r="AO2431" s="13">
        <f>(Cleaned_Data!S2431)-((Cleaned_Data!S2431)*10%)</f>
        <v>19.8</v>
      </c>
      <c r="AP2431" s="13" t="str">
        <v>Safe</v>
      </c>
    </row>
    <row r="2432" spans="8:42" x14ac:dyDescent="0.3">
      <c r="H2432" s="13" t="s">
        <v>4813</v>
      </c>
      <c r="I2432" s="13" t="str">
        <v>Low Stock</v>
      </c>
      <c r="J2432" s="43"/>
      <c r="AB2432" s="65">
        <v>45912</v>
      </c>
      <c r="AC2432" s="66" t="str">
        <f t="shared" si="36"/>
        <v>OnTime</v>
      </c>
      <c r="AJ2432" s="11" t="s">
        <v>2589</v>
      </c>
      <c r="AK2432" s="8">
        <v>88301.510000000009</v>
      </c>
      <c r="AO2432" s="13">
        <f>(Cleaned_Data!S2432)-((Cleaned_Data!S2432)*10%)</f>
        <v>11.7</v>
      </c>
      <c r="AP2432" s="13" t="str">
        <v>Risk</v>
      </c>
    </row>
    <row r="2433" spans="8:42" x14ac:dyDescent="0.3">
      <c r="H2433" s="13" t="s">
        <v>4815</v>
      </c>
      <c r="I2433" s="13" t="str">
        <v>In Stock</v>
      </c>
      <c r="J2433" s="43"/>
      <c r="AB2433" s="65">
        <v>45933</v>
      </c>
      <c r="AC2433" s="66" t="str">
        <f t="shared" si="36"/>
        <v>OnTime</v>
      </c>
      <c r="AJ2433" s="11" t="s">
        <v>116</v>
      </c>
      <c r="AK2433" s="8">
        <v>88019.68</v>
      </c>
      <c r="AO2433" s="13">
        <f>(Cleaned_Data!S2433)-((Cleaned_Data!S2433)*10%)</f>
        <v>150.30000000000001</v>
      </c>
      <c r="AP2433" s="13" t="str">
        <v>Safe</v>
      </c>
    </row>
    <row r="2434" spans="8:42" x14ac:dyDescent="0.3">
      <c r="H2434" s="13" t="s">
        <v>4818</v>
      </c>
      <c r="I2434" s="13" t="str">
        <v>In Stock</v>
      </c>
      <c r="J2434" s="43"/>
      <c r="AB2434" s="65">
        <v>45891</v>
      </c>
      <c r="AC2434" s="66" t="str">
        <f t="shared" si="36"/>
        <v>Overdue</v>
      </c>
      <c r="AJ2434" s="11" t="s">
        <v>3524</v>
      </c>
      <c r="AK2434" s="8">
        <v>87892.89</v>
      </c>
      <c r="AO2434" s="13">
        <f>(Cleaned_Data!S2434)-((Cleaned_Data!S2434)*10%)</f>
        <v>133.19999999999999</v>
      </c>
      <c r="AP2434" s="13" t="str">
        <v>Safe</v>
      </c>
    </row>
    <row r="2435" spans="8:42" x14ac:dyDescent="0.3">
      <c r="H2435" s="13" t="s">
        <v>4820</v>
      </c>
      <c r="I2435" s="13" t="str">
        <v>In Stock</v>
      </c>
      <c r="J2435" s="43"/>
      <c r="AB2435" s="65">
        <v>45930</v>
      </c>
      <c r="AC2435" s="66" t="str">
        <f t="shared" ref="AC2435:AC2498" si="37">IF(AB2435="","No Date", IF(AB2435&lt;$AC$1,"Overdue","OnTime"))</f>
        <v>OnTime</v>
      </c>
      <c r="AJ2435" s="11" t="s">
        <v>7515</v>
      </c>
      <c r="AK2435" s="8">
        <v>86810.04</v>
      </c>
      <c r="AO2435" s="13">
        <f>(Cleaned_Data!S2435)-((Cleaned_Data!S2435)*10%)</f>
        <v>80.099999999999994</v>
      </c>
      <c r="AP2435" s="13" t="str">
        <v>Safe</v>
      </c>
    </row>
    <row r="2436" spans="8:42" x14ac:dyDescent="0.3">
      <c r="H2436" s="13" t="s">
        <v>4822</v>
      </c>
      <c r="I2436" s="13" t="str">
        <v>In Stock</v>
      </c>
      <c r="J2436" s="43"/>
      <c r="AB2436" s="65">
        <v>45892</v>
      </c>
      <c r="AC2436" s="66" t="str">
        <f t="shared" si="37"/>
        <v>Overdue</v>
      </c>
      <c r="AJ2436" s="11" t="s">
        <v>337</v>
      </c>
      <c r="AK2436" s="8">
        <v>86740.7</v>
      </c>
      <c r="AO2436" s="13">
        <f>(Cleaned_Data!S2436)-((Cleaned_Data!S2436)*10%)</f>
        <v>102.6</v>
      </c>
      <c r="AP2436" s="13" t="str">
        <v>Safe</v>
      </c>
    </row>
    <row r="2437" spans="8:42" x14ac:dyDescent="0.3">
      <c r="H2437" s="13" t="s">
        <v>4824</v>
      </c>
      <c r="I2437" s="13" t="str">
        <v>Low Stock</v>
      </c>
      <c r="J2437" s="43"/>
      <c r="AB2437" s="65">
        <v>45852</v>
      </c>
      <c r="AC2437" s="66" t="str">
        <f t="shared" si="37"/>
        <v>Overdue</v>
      </c>
      <c r="AJ2437" s="11" t="s">
        <v>402</v>
      </c>
      <c r="AK2437" s="8">
        <v>86030.22</v>
      </c>
      <c r="AO2437" s="13">
        <f>(Cleaned_Data!S2437)-((Cleaned_Data!S2437)*10%)</f>
        <v>19.8</v>
      </c>
      <c r="AP2437" s="13" t="str">
        <v>Risk</v>
      </c>
    </row>
    <row r="2438" spans="8:42" x14ac:dyDescent="0.3">
      <c r="H2438" s="13" t="s">
        <v>4826</v>
      </c>
      <c r="I2438" s="13" t="str">
        <v>Low Stock</v>
      </c>
      <c r="J2438" s="43"/>
      <c r="AB2438" s="65">
        <v>45898</v>
      </c>
      <c r="AC2438" s="66" t="str">
        <f t="shared" si="37"/>
        <v>Overdue</v>
      </c>
      <c r="AJ2438" s="11" t="s">
        <v>7590</v>
      </c>
      <c r="AK2438" s="8">
        <v>85940.19</v>
      </c>
      <c r="AO2438" s="13">
        <f>(Cleaned_Data!S2438)-((Cleaned_Data!S2438)*10%)</f>
        <v>42.3</v>
      </c>
      <c r="AP2438" s="13" t="str">
        <v>Risk</v>
      </c>
    </row>
    <row r="2439" spans="8:42" x14ac:dyDescent="0.3">
      <c r="H2439" s="13" t="s">
        <v>2886</v>
      </c>
      <c r="I2439" s="13" t="str">
        <v>In Stock</v>
      </c>
      <c r="J2439" s="43"/>
      <c r="AB2439" s="65">
        <v>45881</v>
      </c>
      <c r="AC2439" s="66" t="str">
        <f t="shared" si="37"/>
        <v>Overdue</v>
      </c>
      <c r="AJ2439" s="11" t="s">
        <v>3549</v>
      </c>
      <c r="AK2439" s="8">
        <v>84817.52</v>
      </c>
      <c r="AO2439" s="13">
        <f>(Cleaned_Data!S2439)-((Cleaned_Data!S2439)*10%)</f>
        <v>118.8</v>
      </c>
      <c r="AP2439" s="13" t="str">
        <v>Safe</v>
      </c>
    </row>
    <row r="2440" spans="8:42" x14ac:dyDescent="0.3">
      <c r="H2440" s="13" t="s">
        <v>5237</v>
      </c>
      <c r="I2440" s="13" t="str">
        <v>Low Stock</v>
      </c>
      <c r="J2440" s="43"/>
      <c r="AB2440" s="65">
        <v>45912</v>
      </c>
      <c r="AC2440" s="66" t="str">
        <f t="shared" si="37"/>
        <v>OnTime</v>
      </c>
      <c r="AJ2440" s="11" t="s">
        <v>4166</v>
      </c>
      <c r="AK2440" s="8">
        <v>84771.7</v>
      </c>
      <c r="AO2440" s="13">
        <f>(Cleaned_Data!S2440)-((Cleaned_Data!S2440)*10%)</f>
        <v>0</v>
      </c>
      <c r="AP2440" s="13" t="str">
        <v>Risk</v>
      </c>
    </row>
    <row r="2441" spans="8:42" x14ac:dyDescent="0.3">
      <c r="H2441" s="13" t="s">
        <v>2843</v>
      </c>
      <c r="I2441" s="13" t="str">
        <v>In Stock</v>
      </c>
      <c r="J2441" s="43"/>
      <c r="AB2441" s="65">
        <v>45907</v>
      </c>
      <c r="AC2441" s="66" t="str">
        <f t="shared" si="37"/>
        <v>OnTime</v>
      </c>
      <c r="AJ2441" s="11" t="s">
        <v>5777</v>
      </c>
      <c r="AK2441" s="8">
        <v>83118.180000000008</v>
      </c>
      <c r="AO2441" s="13">
        <f>(Cleaned_Data!S2441)-((Cleaned_Data!S2441)*10%)</f>
        <v>39.6</v>
      </c>
      <c r="AP2441" s="13" t="str">
        <v>Safe</v>
      </c>
    </row>
    <row r="2442" spans="8:42" x14ac:dyDescent="0.3">
      <c r="H2442" s="13" t="s">
        <v>1452</v>
      </c>
      <c r="I2442" s="13" t="str">
        <v>In Stock</v>
      </c>
      <c r="J2442" s="43"/>
      <c r="AB2442" s="65">
        <v>45908</v>
      </c>
      <c r="AC2442" s="66" t="str">
        <f t="shared" si="37"/>
        <v>OnTime</v>
      </c>
      <c r="AJ2442" s="11" t="s">
        <v>1187</v>
      </c>
      <c r="AK2442" s="8">
        <v>82811.58</v>
      </c>
      <c r="AO2442" s="13">
        <f>(Cleaned_Data!S2442)-((Cleaned_Data!S2442)*10%)</f>
        <v>158.4</v>
      </c>
      <c r="AP2442" s="13" t="str">
        <v>Safe</v>
      </c>
    </row>
    <row r="2443" spans="8:42" x14ac:dyDescent="0.3">
      <c r="H2443" s="13" t="s">
        <v>4838</v>
      </c>
      <c r="I2443" s="13" t="str">
        <v>Low Stock</v>
      </c>
      <c r="J2443" s="43"/>
      <c r="AB2443" s="65">
        <v>45872</v>
      </c>
      <c r="AC2443" s="66" t="str">
        <f t="shared" si="37"/>
        <v>Overdue</v>
      </c>
      <c r="AJ2443" s="11" t="s">
        <v>5811</v>
      </c>
      <c r="AK2443" s="8">
        <v>82641.789999999994</v>
      </c>
      <c r="AO2443" s="13">
        <f>(Cleaned_Data!S2443)-((Cleaned_Data!S2443)*10%)</f>
        <v>5.4</v>
      </c>
      <c r="AP2443" s="13" t="str">
        <v>Risk</v>
      </c>
    </row>
    <row r="2444" spans="8:42" x14ac:dyDescent="0.3">
      <c r="H2444" s="13" t="s">
        <v>2678</v>
      </c>
      <c r="I2444" s="13" t="str">
        <v>In Stock</v>
      </c>
      <c r="J2444" s="43"/>
      <c r="AB2444" s="65">
        <v>45857</v>
      </c>
      <c r="AC2444" s="66" t="str">
        <f t="shared" si="37"/>
        <v>Overdue</v>
      </c>
      <c r="AJ2444" s="11" t="s">
        <v>3944</v>
      </c>
      <c r="AK2444" s="8">
        <v>82382.849999999991</v>
      </c>
      <c r="AO2444" s="13">
        <f>(Cleaned_Data!S2444)-((Cleaned_Data!S2444)*10%)</f>
        <v>174.6</v>
      </c>
      <c r="AP2444" s="13" t="str">
        <v>Safe</v>
      </c>
    </row>
    <row r="2445" spans="8:42" x14ac:dyDescent="0.3">
      <c r="H2445" s="13" t="s">
        <v>4841</v>
      </c>
      <c r="I2445" s="13" t="str">
        <v>In Stock</v>
      </c>
      <c r="J2445" s="43"/>
      <c r="AB2445" s="65">
        <v>45874</v>
      </c>
      <c r="AC2445" s="66" t="str">
        <f t="shared" si="37"/>
        <v>Overdue</v>
      </c>
      <c r="AJ2445" s="11" t="s">
        <v>4609</v>
      </c>
      <c r="AK2445" s="8">
        <v>81296.479999999996</v>
      </c>
      <c r="AO2445" s="13">
        <f>(Cleaned_Data!S2445)-((Cleaned_Data!S2445)*10%)</f>
        <v>72.900000000000006</v>
      </c>
      <c r="AP2445" s="13" t="str">
        <v>Risk</v>
      </c>
    </row>
    <row r="2446" spans="8:42" x14ac:dyDescent="0.3">
      <c r="H2446" s="13" t="s">
        <v>4843</v>
      </c>
      <c r="I2446" s="13" t="str">
        <v>In Stock</v>
      </c>
      <c r="J2446" s="43"/>
      <c r="AB2446" s="65">
        <v>45905</v>
      </c>
      <c r="AC2446" s="66" t="str">
        <f t="shared" si="37"/>
        <v>OnTime</v>
      </c>
      <c r="AJ2446" s="11" t="s">
        <v>1401</v>
      </c>
      <c r="AK2446" s="8">
        <v>80901.2</v>
      </c>
      <c r="AO2446" s="13">
        <f>(Cleaned_Data!S2446)-((Cleaned_Data!S2446)*10%)</f>
        <v>81</v>
      </c>
      <c r="AP2446" s="13" t="str">
        <v>Safe</v>
      </c>
    </row>
    <row r="2447" spans="8:42" x14ac:dyDescent="0.3">
      <c r="H2447" s="13" t="s">
        <v>313</v>
      </c>
      <c r="I2447" s="13" t="str">
        <v>Low Stock</v>
      </c>
      <c r="J2447" s="43"/>
      <c r="AB2447" s="65">
        <v>45918</v>
      </c>
      <c r="AC2447" s="66" t="str">
        <f t="shared" si="37"/>
        <v>OnTime</v>
      </c>
      <c r="AJ2447" s="11" t="s">
        <v>3397</v>
      </c>
      <c r="AK2447" s="8">
        <v>80891.789999999994</v>
      </c>
      <c r="AO2447" s="13">
        <f>(Cleaned_Data!S2447)-((Cleaned_Data!S2447)*10%)</f>
        <v>38.700000000000003</v>
      </c>
      <c r="AP2447" s="13" t="str">
        <v>Risk</v>
      </c>
    </row>
    <row r="2448" spans="8:42" x14ac:dyDescent="0.3">
      <c r="H2448" s="13" t="s">
        <v>4846</v>
      </c>
      <c r="I2448" s="13" t="str">
        <v>In Stock</v>
      </c>
      <c r="J2448" s="43"/>
      <c r="AB2448" s="65">
        <v>45866</v>
      </c>
      <c r="AC2448" s="66" t="str">
        <f t="shared" si="37"/>
        <v>Overdue</v>
      </c>
      <c r="AJ2448" s="11" t="s">
        <v>5909</v>
      </c>
      <c r="AK2448" s="8">
        <v>80797.12999999999</v>
      </c>
      <c r="AO2448" s="13">
        <f>(Cleaned_Data!S2448)-((Cleaned_Data!S2448)*10%)</f>
        <v>140.4</v>
      </c>
      <c r="AP2448" s="13" t="str">
        <v>Safe</v>
      </c>
    </row>
    <row r="2449" spans="8:42" x14ac:dyDescent="0.3">
      <c r="H2449" s="13" t="s">
        <v>1162</v>
      </c>
      <c r="I2449" s="13" t="str">
        <v>In Stock</v>
      </c>
      <c r="J2449" s="43"/>
      <c r="AB2449" s="65">
        <v>45870</v>
      </c>
      <c r="AC2449" s="66" t="str">
        <f t="shared" si="37"/>
        <v>Overdue</v>
      </c>
      <c r="AJ2449" s="11" t="s">
        <v>384</v>
      </c>
      <c r="AK2449" s="8">
        <v>80488.98000000001</v>
      </c>
      <c r="AO2449" s="13">
        <f>(Cleaned_Data!S2449)-((Cleaned_Data!S2449)*10%)</f>
        <v>102.6</v>
      </c>
      <c r="AP2449" s="13" t="str">
        <v>Safe</v>
      </c>
    </row>
    <row r="2450" spans="8:42" x14ac:dyDescent="0.3">
      <c r="H2450" s="13" t="s">
        <v>4849</v>
      </c>
      <c r="I2450" s="13" t="str">
        <v>Low Stock</v>
      </c>
      <c r="J2450" s="43"/>
      <c r="AB2450" s="65">
        <v>45905</v>
      </c>
      <c r="AC2450" s="66" t="str">
        <f t="shared" si="37"/>
        <v>OnTime</v>
      </c>
      <c r="AJ2450" s="11" t="s">
        <v>2974</v>
      </c>
      <c r="AK2450" s="8">
        <v>80312.320000000007</v>
      </c>
      <c r="AO2450" s="13">
        <f>(Cleaned_Data!S2450)-((Cleaned_Data!S2450)*10%)</f>
        <v>42.3</v>
      </c>
      <c r="AP2450" s="13" t="str">
        <v>Risk</v>
      </c>
    </row>
    <row r="2451" spans="8:42" x14ac:dyDescent="0.3">
      <c r="H2451" s="13" t="s">
        <v>550</v>
      </c>
      <c r="I2451" s="13" t="str">
        <v>In Stock</v>
      </c>
      <c r="J2451" s="43"/>
      <c r="AB2451" s="65">
        <v>45880</v>
      </c>
      <c r="AC2451" s="66" t="str">
        <f t="shared" si="37"/>
        <v>Overdue</v>
      </c>
      <c r="AJ2451" s="11" t="s">
        <v>3310</v>
      </c>
      <c r="AK2451" s="8">
        <v>78514.720000000001</v>
      </c>
      <c r="AO2451" s="13">
        <f>(Cleaned_Data!S2451)-((Cleaned_Data!S2451)*10%)</f>
        <v>168.3</v>
      </c>
      <c r="AP2451" s="13" t="str">
        <v>Safe</v>
      </c>
    </row>
    <row r="2452" spans="8:42" x14ac:dyDescent="0.3">
      <c r="H2452" s="13" t="s">
        <v>4852</v>
      </c>
      <c r="I2452" s="13" t="str">
        <v>Low Stock</v>
      </c>
      <c r="J2452" s="43"/>
      <c r="AB2452" s="65">
        <v>45914</v>
      </c>
      <c r="AC2452" s="66" t="str">
        <f t="shared" si="37"/>
        <v>OnTime</v>
      </c>
      <c r="AJ2452" s="11" t="s">
        <v>5845</v>
      </c>
      <c r="AK2452" s="8">
        <v>77997.66</v>
      </c>
      <c r="AO2452" s="13">
        <f>(Cleaned_Data!S2452)-((Cleaned_Data!S2452)*10%)</f>
        <v>41.4</v>
      </c>
      <c r="AP2452" s="13" t="str">
        <v>Risk</v>
      </c>
    </row>
    <row r="2453" spans="8:42" x14ac:dyDescent="0.3">
      <c r="H2453" s="13" t="s">
        <v>4854</v>
      </c>
      <c r="I2453" s="13" t="str">
        <v>In Stock</v>
      </c>
      <c r="J2453" s="43"/>
      <c r="AB2453" s="65">
        <v>45892</v>
      </c>
      <c r="AC2453" s="66" t="str">
        <f t="shared" si="37"/>
        <v>Overdue</v>
      </c>
      <c r="AJ2453" s="11" t="s">
        <v>5933</v>
      </c>
      <c r="AK2453" s="8">
        <v>77610.559999999998</v>
      </c>
      <c r="AO2453" s="13">
        <f>(Cleaned_Data!S2453)-((Cleaned_Data!S2453)*10%)</f>
        <v>159.30000000000001</v>
      </c>
      <c r="AP2453" s="13" t="str">
        <v>Safe</v>
      </c>
    </row>
    <row r="2454" spans="8:42" x14ac:dyDescent="0.3">
      <c r="H2454" s="13" t="s">
        <v>361</v>
      </c>
      <c r="I2454" s="13" t="str">
        <v>In Stock</v>
      </c>
      <c r="J2454" s="43"/>
      <c r="AB2454" s="65">
        <v>45873</v>
      </c>
      <c r="AC2454" s="66" t="str">
        <f t="shared" si="37"/>
        <v>Overdue</v>
      </c>
      <c r="AJ2454" s="11" t="s">
        <v>6421</v>
      </c>
      <c r="AK2454" s="8">
        <v>77298.720000000001</v>
      </c>
      <c r="AO2454" s="13">
        <f>(Cleaned_Data!S2454)-((Cleaned_Data!S2454)*10%)</f>
        <v>159.30000000000001</v>
      </c>
      <c r="AP2454" s="13" t="str">
        <v>Safe</v>
      </c>
    </row>
    <row r="2455" spans="8:42" x14ac:dyDescent="0.3">
      <c r="H2455" s="13" t="s">
        <v>4811</v>
      </c>
      <c r="I2455" s="13" t="str">
        <v>Low Stock</v>
      </c>
      <c r="J2455" s="43"/>
      <c r="AB2455" s="65">
        <v>45858</v>
      </c>
      <c r="AC2455" s="66" t="str">
        <f t="shared" si="37"/>
        <v>Overdue</v>
      </c>
      <c r="AJ2455" s="11" t="s">
        <v>6249</v>
      </c>
      <c r="AK2455" s="8">
        <v>76151.28</v>
      </c>
      <c r="AO2455" s="13">
        <f>(Cleaned_Data!S2455)-((Cleaned_Data!S2455)*10%)</f>
        <v>0</v>
      </c>
      <c r="AP2455" s="13" t="str">
        <v>Risk</v>
      </c>
    </row>
    <row r="2456" spans="8:42" x14ac:dyDescent="0.3">
      <c r="H2456" s="13" t="s">
        <v>4860</v>
      </c>
      <c r="I2456" s="13" t="str">
        <v>Low Stock</v>
      </c>
      <c r="J2456" s="43"/>
      <c r="AB2456" s="65">
        <v>45879</v>
      </c>
      <c r="AC2456" s="66" t="str">
        <f t="shared" si="37"/>
        <v>Overdue</v>
      </c>
      <c r="AJ2456" s="11" t="s">
        <v>1558</v>
      </c>
      <c r="AK2456" s="8">
        <v>75931.02</v>
      </c>
      <c r="AO2456" s="13">
        <f>(Cleaned_Data!S2456)-((Cleaned_Data!S2456)*10%)</f>
        <v>13.5</v>
      </c>
      <c r="AP2456" s="13" t="str">
        <v>Risk</v>
      </c>
    </row>
    <row r="2457" spans="8:42" x14ac:dyDescent="0.3">
      <c r="H2457" s="13" t="s">
        <v>4862</v>
      </c>
      <c r="I2457" s="13" t="str">
        <v>Low Stock</v>
      </c>
      <c r="J2457" s="43"/>
      <c r="AB2457" s="65">
        <v>45862</v>
      </c>
      <c r="AC2457" s="66" t="str">
        <f t="shared" si="37"/>
        <v>Overdue</v>
      </c>
      <c r="AJ2457" s="11" t="s">
        <v>3380</v>
      </c>
      <c r="AK2457" s="8">
        <v>75638.679999999993</v>
      </c>
      <c r="AO2457" s="13">
        <f>(Cleaned_Data!S2457)-((Cleaned_Data!S2457)*10%)</f>
        <v>26.1</v>
      </c>
      <c r="AP2457" s="13" t="str">
        <v>Risk</v>
      </c>
    </row>
    <row r="2458" spans="8:42" x14ac:dyDescent="0.3">
      <c r="H2458" s="13" t="s">
        <v>4865</v>
      </c>
      <c r="I2458" s="13" t="str">
        <v>Low Stock</v>
      </c>
      <c r="J2458" s="43"/>
      <c r="AB2458" s="65">
        <v>45855</v>
      </c>
      <c r="AC2458" s="66" t="str">
        <f t="shared" si="37"/>
        <v>Overdue</v>
      </c>
      <c r="AJ2458" s="11" t="s">
        <v>2442</v>
      </c>
      <c r="AK2458" s="8">
        <v>75568.350000000006</v>
      </c>
      <c r="AO2458" s="13">
        <f>(Cleaned_Data!S2458)-((Cleaned_Data!S2458)*10%)</f>
        <v>15.3</v>
      </c>
      <c r="AP2458" s="13" t="str">
        <v>Risk</v>
      </c>
    </row>
    <row r="2459" spans="8:42" x14ac:dyDescent="0.3">
      <c r="H2459" s="13" t="s">
        <v>4867</v>
      </c>
      <c r="I2459" s="13" t="str">
        <v>In Stock</v>
      </c>
      <c r="J2459" s="43"/>
      <c r="AB2459" s="65">
        <v>45941</v>
      </c>
      <c r="AC2459" s="66" t="str">
        <f t="shared" si="37"/>
        <v>OnTime</v>
      </c>
      <c r="AJ2459" s="11" t="s">
        <v>7608</v>
      </c>
      <c r="AK2459" s="8">
        <v>75246.48</v>
      </c>
      <c r="AO2459" s="13">
        <f>(Cleaned_Data!S2459)-((Cleaned_Data!S2459)*10%)</f>
        <v>60.3</v>
      </c>
      <c r="AP2459" s="13" t="str">
        <v>Safe</v>
      </c>
    </row>
    <row r="2460" spans="8:42" x14ac:dyDescent="0.3">
      <c r="H2460" s="13" t="s">
        <v>4869</v>
      </c>
      <c r="I2460" s="13" t="str">
        <v>Low Stock</v>
      </c>
      <c r="J2460" s="43"/>
      <c r="AB2460" s="65">
        <v>45928</v>
      </c>
      <c r="AC2460" s="66" t="str">
        <f t="shared" si="37"/>
        <v>OnTime</v>
      </c>
      <c r="AJ2460" s="11" t="s">
        <v>404</v>
      </c>
      <c r="AK2460" s="8">
        <v>75242.720000000001</v>
      </c>
      <c r="AO2460" s="13">
        <f>(Cleaned_Data!S2460)-((Cleaned_Data!S2460)*10%)</f>
        <v>65.7</v>
      </c>
      <c r="AP2460" s="13" t="str">
        <v>Risk</v>
      </c>
    </row>
    <row r="2461" spans="8:42" x14ac:dyDescent="0.3">
      <c r="H2461" s="13" t="s">
        <v>4871</v>
      </c>
      <c r="I2461" s="13" t="str">
        <v>Low Stock</v>
      </c>
      <c r="J2461" s="43"/>
      <c r="AB2461" s="65">
        <v>45925</v>
      </c>
      <c r="AC2461" s="66" t="str">
        <f t="shared" si="37"/>
        <v>OnTime</v>
      </c>
      <c r="AJ2461" s="11" t="s">
        <v>4138</v>
      </c>
      <c r="AK2461" s="8">
        <v>75121.98</v>
      </c>
      <c r="AO2461" s="13">
        <f>(Cleaned_Data!S2461)-((Cleaned_Data!S2461)*10%)</f>
        <v>15.3</v>
      </c>
      <c r="AP2461" s="13" t="str">
        <v>Risk</v>
      </c>
    </row>
    <row r="2462" spans="8:42" x14ac:dyDescent="0.3">
      <c r="H2462" s="13" t="s">
        <v>2188</v>
      </c>
      <c r="I2462" s="13" t="str">
        <v>In Stock</v>
      </c>
      <c r="J2462" s="43"/>
      <c r="AB2462" s="65">
        <v>45883</v>
      </c>
      <c r="AC2462" s="66" t="str">
        <f t="shared" si="37"/>
        <v>Overdue</v>
      </c>
      <c r="AJ2462" s="11" t="s">
        <v>3820</v>
      </c>
      <c r="AK2462" s="8">
        <v>74739.42</v>
      </c>
      <c r="AO2462" s="13">
        <f>(Cleaned_Data!S2462)-((Cleaned_Data!S2462)*10%)</f>
        <v>95.4</v>
      </c>
      <c r="AP2462" s="13" t="str">
        <v>Safe</v>
      </c>
    </row>
    <row r="2463" spans="8:42" x14ac:dyDescent="0.3">
      <c r="H2463" s="13" t="s">
        <v>815</v>
      </c>
      <c r="I2463" s="13" t="str">
        <v>Low Stock</v>
      </c>
      <c r="J2463" s="43"/>
      <c r="AB2463" s="65">
        <v>45937</v>
      </c>
      <c r="AC2463" s="66" t="str">
        <f t="shared" si="37"/>
        <v>OnTime</v>
      </c>
      <c r="AJ2463" s="11" t="s">
        <v>6187</v>
      </c>
      <c r="AK2463" s="8">
        <v>74686</v>
      </c>
      <c r="AO2463" s="13">
        <f>(Cleaned_Data!S2463)-((Cleaned_Data!S2463)*10%)</f>
        <v>34.200000000000003</v>
      </c>
      <c r="AP2463" s="13" t="str">
        <v>Risk</v>
      </c>
    </row>
    <row r="2464" spans="8:42" x14ac:dyDescent="0.3">
      <c r="H2464" s="13" t="s">
        <v>2553</v>
      </c>
      <c r="I2464" s="13" t="str">
        <v>In Stock</v>
      </c>
      <c r="J2464" s="43"/>
      <c r="AB2464" s="65">
        <v>45912</v>
      </c>
      <c r="AC2464" s="66" t="str">
        <f t="shared" si="37"/>
        <v>OnTime</v>
      </c>
      <c r="AJ2464" s="11" t="s">
        <v>3769</v>
      </c>
      <c r="AK2464" s="8">
        <v>74566.400000000009</v>
      </c>
      <c r="AO2464" s="13">
        <f>(Cleaned_Data!S2464)-((Cleaned_Data!S2464)*10%)</f>
        <v>117.9</v>
      </c>
      <c r="AP2464" s="13" t="str">
        <v>Safe</v>
      </c>
    </row>
    <row r="2465" spans="8:42" x14ac:dyDescent="0.3">
      <c r="H2465" s="13" t="s">
        <v>4876</v>
      </c>
      <c r="I2465" s="13" t="str">
        <v>Low Stock</v>
      </c>
      <c r="J2465" s="43"/>
      <c r="AB2465" s="65">
        <v>45855</v>
      </c>
      <c r="AC2465" s="66" t="str">
        <f t="shared" si="37"/>
        <v>Overdue</v>
      </c>
      <c r="AJ2465" s="11" t="s">
        <v>2030</v>
      </c>
      <c r="AK2465" s="8">
        <v>74527.25</v>
      </c>
      <c r="AO2465" s="13">
        <f>(Cleaned_Data!S2465)-((Cleaned_Data!S2465)*10%)</f>
        <v>6.3</v>
      </c>
      <c r="AP2465" s="13" t="str">
        <v>Risk</v>
      </c>
    </row>
    <row r="2466" spans="8:42" x14ac:dyDescent="0.3">
      <c r="H2466" s="13" t="s">
        <v>4878</v>
      </c>
      <c r="I2466" s="13" t="str">
        <v>In Stock</v>
      </c>
      <c r="J2466" s="43"/>
      <c r="AB2466" s="65">
        <v>45894</v>
      </c>
      <c r="AC2466" s="66" t="str">
        <f t="shared" si="37"/>
        <v>Overdue</v>
      </c>
      <c r="AJ2466" s="11" t="s">
        <v>2212</v>
      </c>
      <c r="AK2466" s="8">
        <v>73972.36</v>
      </c>
      <c r="AO2466" s="13">
        <f>(Cleaned_Data!S2466)-((Cleaned_Data!S2466)*10%)</f>
        <v>95.4</v>
      </c>
      <c r="AP2466" s="13" t="str">
        <v>Safe</v>
      </c>
    </row>
    <row r="2467" spans="8:42" x14ac:dyDescent="0.3">
      <c r="H2467" s="13" t="s">
        <v>4314</v>
      </c>
      <c r="I2467" s="13" t="str">
        <v>Low Stock</v>
      </c>
      <c r="J2467" s="43"/>
      <c r="AB2467" s="65">
        <v>45886</v>
      </c>
      <c r="AC2467" s="66" t="str">
        <f t="shared" si="37"/>
        <v>Overdue</v>
      </c>
      <c r="AJ2467" s="11" t="s">
        <v>721</v>
      </c>
      <c r="AK2467" s="8">
        <v>73843.98</v>
      </c>
      <c r="AO2467" s="13">
        <f>(Cleaned_Data!S2467)-((Cleaned_Data!S2467)*10%)</f>
        <v>20.7</v>
      </c>
      <c r="AP2467" s="13" t="str">
        <v>Risk</v>
      </c>
    </row>
    <row r="2468" spans="8:42" x14ac:dyDescent="0.3">
      <c r="H2468" s="13" t="s">
        <v>4154</v>
      </c>
      <c r="I2468" s="13" t="str">
        <v>In Stock</v>
      </c>
      <c r="J2468" s="43"/>
      <c r="AB2468" s="65">
        <v>45864</v>
      </c>
      <c r="AC2468" s="66" t="str">
        <f t="shared" si="37"/>
        <v>Overdue</v>
      </c>
      <c r="AJ2468" s="11" t="s">
        <v>4838</v>
      </c>
      <c r="AK2468" s="8">
        <v>73197.180000000008</v>
      </c>
      <c r="AO2468" s="13">
        <f>(Cleaned_Data!S2468)-((Cleaned_Data!S2468)*10%)</f>
        <v>117</v>
      </c>
      <c r="AP2468" s="13" t="str">
        <v>Safe</v>
      </c>
    </row>
    <row r="2469" spans="8:42" x14ac:dyDescent="0.3">
      <c r="H2469" s="13" t="s">
        <v>4884</v>
      </c>
      <c r="I2469" s="13" t="str">
        <v>Low Stock</v>
      </c>
      <c r="J2469" s="43"/>
      <c r="AB2469" s="65">
        <v>45871</v>
      </c>
      <c r="AC2469" s="66" t="str">
        <f t="shared" si="37"/>
        <v>Overdue</v>
      </c>
      <c r="AJ2469" s="11" t="s">
        <v>566</v>
      </c>
      <c r="AK2469" s="8">
        <v>72930.3</v>
      </c>
      <c r="AO2469" s="13">
        <f>(Cleaned_Data!S2469)-((Cleaned_Data!S2469)*10%)</f>
        <v>72</v>
      </c>
      <c r="AP2469" s="13" t="str">
        <v>Risk</v>
      </c>
    </row>
    <row r="2470" spans="8:42" x14ac:dyDescent="0.3">
      <c r="H2470" s="13" t="s">
        <v>2107</v>
      </c>
      <c r="I2470" s="13" t="str">
        <v>In Stock</v>
      </c>
      <c r="J2470" s="43"/>
      <c r="AB2470" s="65">
        <v>45912</v>
      </c>
      <c r="AC2470" s="66" t="str">
        <f t="shared" si="37"/>
        <v>OnTime</v>
      </c>
      <c r="AJ2470" s="11" t="s">
        <v>5376</v>
      </c>
      <c r="AK2470" s="8">
        <v>72593.819999999992</v>
      </c>
      <c r="AO2470" s="13">
        <f>(Cleaned_Data!S2470)-((Cleaned_Data!S2470)*10%)</f>
        <v>90</v>
      </c>
      <c r="AP2470" s="13" t="str">
        <v>Safe</v>
      </c>
    </row>
    <row r="2471" spans="8:42" x14ac:dyDescent="0.3">
      <c r="H2471" s="13" t="s">
        <v>4887</v>
      </c>
      <c r="I2471" s="13" t="str">
        <v>Low Stock</v>
      </c>
      <c r="J2471" s="43"/>
      <c r="AB2471" s="65">
        <v>45928</v>
      </c>
      <c r="AC2471" s="66" t="str">
        <f t="shared" si="37"/>
        <v>OnTime</v>
      </c>
      <c r="AJ2471" s="11" t="s">
        <v>5168</v>
      </c>
      <c r="AK2471" s="8">
        <v>71832.72</v>
      </c>
      <c r="AO2471" s="13">
        <f>(Cleaned_Data!S2471)-((Cleaned_Data!S2471)*10%)</f>
        <v>39.6</v>
      </c>
      <c r="AP2471" s="13" t="str">
        <v>Risk</v>
      </c>
    </row>
    <row r="2472" spans="8:42" x14ac:dyDescent="0.3">
      <c r="H2472" s="13" t="s">
        <v>4889</v>
      </c>
      <c r="I2472" s="13" t="str">
        <v>In Stock</v>
      </c>
      <c r="J2472" s="43"/>
      <c r="AB2472" s="65">
        <v>45902</v>
      </c>
      <c r="AC2472" s="66" t="str">
        <f t="shared" si="37"/>
        <v>OnTime</v>
      </c>
      <c r="AJ2472" s="11" t="s">
        <v>259</v>
      </c>
      <c r="AK2472" s="8">
        <v>71798.399999999994</v>
      </c>
      <c r="AO2472" s="13">
        <f>(Cleaned_Data!S2472)-((Cleaned_Data!S2472)*10%)</f>
        <v>148.5</v>
      </c>
      <c r="AP2472" s="13" t="str">
        <v>Safe</v>
      </c>
    </row>
    <row r="2473" spans="8:42" x14ac:dyDescent="0.3">
      <c r="H2473" s="13" t="s">
        <v>4891</v>
      </c>
      <c r="I2473" s="13" t="str">
        <v>In Stock</v>
      </c>
      <c r="J2473" s="43"/>
      <c r="AB2473" s="65">
        <v>45927</v>
      </c>
      <c r="AC2473" s="66" t="str">
        <f t="shared" si="37"/>
        <v>OnTime</v>
      </c>
      <c r="AJ2473" s="11" t="s">
        <v>6768</v>
      </c>
      <c r="AK2473" s="8">
        <v>71795.42</v>
      </c>
      <c r="AO2473" s="13">
        <f>(Cleaned_Data!S2473)-((Cleaned_Data!S2473)*10%)</f>
        <v>159.30000000000001</v>
      </c>
      <c r="AP2473" s="13" t="str">
        <v>Safe</v>
      </c>
    </row>
    <row r="2474" spans="8:42" x14ac:dyDescent="0.3">
      <c r="H2474" s="13" t="s">
        <v>4376</v>
      </c>
      <c r="I2474" s="13" t="str">
        <v>In Stock</v>
      </c>
      <c r="J2474" s="43"/>
      <c r="AB2474" s="65">
        <v>45867</v>
      </c>
      <c r="AC2474" s="66" t="str">
        <f t="shared" si="37"/>
        <v>Overdue</v>
      </c>
      <c r="AJ2474" s="11" t="s">
        <v>6655</v>
      </c>
      <c r="AK2474" s="8">
        <v>71703.240000000005</v>
      </c>
      <c r="AO2474" s="13">
        <f>(Cleaned_Data!S2474)-((Cleaned_Data!S2474)*10%)</f>
        <v>133.19999999999999</v>
      </c>
      <c r="AP2474" s="13" t="str">
        <v>Safe</v>
      </c>
    </row>
    <row r="2475" spans="8:42" x14ac:dyDescent="0.3">
      <c r="H2475" s="13" t="s">
        <v>3472</v>
      </c>
      <c r="I2475" s="13" t="str">
        <v>Low Stock</v>
      </c>
      <c r="J2475" s="43"/>
      <c r="AB2475" s="65">
        <v>45899</v>
      </c>
      <c r="AC2475" s="66" t="str">
        <f t="shared" si="37"/>
        <v>Overdue</v>
      </c>
      <c r="AJ2475" s="11" t="s">
        <v>4132</v>
      </c>
      <c r="AK2475" s="8">
        <v>71515.240000000005</v>
      </c>
      <c r="AO2475" s="13">
        <f>(Cleaned_Data!S2475)-((Cleaned_Data!S2475)*10%)</f>
        <v>46.8</v>
      </c>
      <c r="AP2475" s="13" t="str">
        <v>Risk</v>
      </c>
    </row>
    <row r="2476" spans="8:42" x14ac:dyDescent="0.3">
      <c r="H2476" s="13" t="s">
        <v>6425</v>
      </c>
      <c r="I2476" s="13" t="str">
        <v>Low Stock</v>
      </c>
      <c r="J2476" s="43"/>
      <c r="AB2476" s="65">
        <v>45938</v>
      </c>
      <c r="AC2476" s="66" t="str">
        <f t="shared" si="37"/>
        <v>OnTime</v>
      </c>
      <c r="AJ2476" s="11" t="s">
        <v>3317</v>
      </c>
      <c r="AK2476" s="8">
        <v>71010.78</v>
      </c>
      <c r="AO2476" s="13">
        <f>(Cleaned_Data!S2476)-((Cleaned_Data!S2476)*10%)</f>
        <v>0</v>
      </c>
      <c r="AP2476" s="13" t="str">
        <v>Risk</v>
      </c>
    </row>
    <row r="2477" spans="8:42" x14ac:dyDescent="0.3">
      <c r="H2477" s="13" t="s">
        <v>4896</v>
      </c>
      <c r="I2477" s="13" t="str">
        <v>In Stock</v>
      </c>
      <c r="J2477" s="43"/>
      <c r="AB2477" s="65">
        <v>45920</v>
      </c>
      <c r="AC2477" s="66" t="str">
        <f t="shared" si="37"/>
        <v>OnTime</v>
      </c>
      <c r="AJ2477" s="11" t="s">
        <v>448</v>
      </c>
      <c r="AK2477" s="8">
        <v>70774.62</v>
      </c>
      <c r="AO2477" s="13">
        <f>(Cleaned_Data!S2477)-((Cleaned_Data!S2477)*10%)</f>
        <v>156.6</v>
      </c>
      <c r="AP2477" s="13" t="str">
        <v>Safe</v>
      </c>
    </row>
    <row r="2478" spans="8:42" x14ac:dyDescent="0.3">
      <c r="H2478" s="13" t="s">
        <v>1412</v>
      </c>
      <c r="I2478" s="13" t="str">
        <v>In Stock</v>
      </c>
      <c r="J2478" s="43"/>
      <c r="AB2478" s="65">
        <v>45932</v>
      </c>
      <c r="AC2478" s="66" t="str">
        <f t="shared" si="37"/>
        <v>OnTime</v>
      </c>
      <c r="AJ2478" s="11" t="s">
        <v>1681</v>
      </c>
      <c r="AK2478" s="8">
        <v>70709.36</v>
      </c>
      <c r="AO2478" s="13">
        <f>(Cleaned_Data!S2478)-((Cleaned_Data!S2478)*10%)</f>
        <v>174.6</v>
      </c>
      <c r="AP2478" s="13" t="str">
        <v>Safe</v>
      </c>
    </row>
    <row r="2479" spans="8:42" x14ac:dyDescent="0.3">
      <c r="H2479" s="13" t="s">
        <v>4899</v>
      </c>
      <c r="I2479" s="13" t="str">
        <v>Low Stock</v>
      </c>
      <c r="J2479" s="43"/>
      <c r="AB2479" s="65">
        <v>45852</v>
      </c>
      <c r="AC2479" s="66" t="str">
        <f t="shared" si="37"/>
        <v>Overdue</v>
      </c>
      <c r="AJ2479" s="11" t="s">
        <v>2278</v>
      </c>
      <c r="AK2479" s="8">
        <v>70362.720000000001</v>
      </c>
      <c r="AO2479" s="13">
        <f>(Cleaned_Data!S2479)-((Cleaned_Data!S2479)*10%)</f>
        <v>53.1</v>
      </c>
      <c r="AP2479" s="13" t="str">
        <v>Risk</v>
      </c>
    </row>
    <row r="2480" spans="8:42" x14ac:dyDescent="0.3">
      <c r="H2480" s="13" t="s">
        <v>4901</v>
      </c>
      <c r="I2480" s="13" t="str">
        <v>Low Stock</v>
      </c>
      <c r="J2480" s="43"/>
      <c r="AB2480" s="65">
        <v>45902</v>
      </c>
      <c r="AC2480" s="66" t="str">
        <f t="shared" si="37"/>
        <v>OnTime</v>
      </c>
      <c r="AJ2480" s="11" t="s">
        <v>5547</v>
      </c>
      <c r="AK2480" s="8">
        <v>70104.3</v>
      </c>
      <c r="AO2480" s="13">
        <f>(Cleaned_Data!S2480)-((Cleaned_Data!S2480)*10%)</f>
        <v>22.5</v>
      </c>
      <c r="AP2480" s="13" t="str">
        <v>Risk</v>
      </c>
    </row>
    <row r="2481" spans="8:42" x14ac:dyDescent="0.3">
      <c r="H2481" s="13" t="s">
        <v>3933</v>
      </c>
      <c r="I2481" s="13" t="str">
        <v>Low Stock</v>
      </c>
      <c r="J2481" s="43"/>
      <c r="AB2481" s="65">
        <v>45933</v>
      </c>
      <c r="AC2481" s="66" t="str">
        <f t="shared" si="37"/>
        <v>OnTime</v>
      </c>
      <c r="AJ2481" s="11" t="s">
        <v>1246</v>
      </c>
      <c r="AK2481" s="8">
        <v>70063.399999999994</v>
      </c>
      <c r="AO2481" s="13">
        <f>(Cleaned_Data!S2481)-((Cleaned_Data!S2481)*10%)</f>
        <v>0</v>
      </c>
      <c r="AP2481" s="13" t="str">
        <v>Risk</v>
      </c>
    </row>
    <row r="2482" spans="8:42" x14ac:dyDescent="0.3">
      <c r="H2482" s="13" t="s">
        <v>2444</v>
      </c>
      <c r="I2482" s="13" t="str">
        <v>Low Stock</v>
      </c>
      <c r="J2482" s="43"/>
      <c r="AB2482" s="65">
        <v>45867</v>
      </c>
      <c r="AC2482" s="66" t="str">
        <f t="shared" si="37"/>
        <v>Overdue</v>
      </c>
      <c r="AJ2482" s="11" t="s">
        <v>1589</v>
      </c>
      <c r="AK2482" s="8">
        <v>69776.48000000001</v>
      </c>
      <c r="AO2482" s="13">
        <f>(Cleaned_Data!S2482)-((Cleaned_Data!S2482)*10%)</f>
        <v>0</v>
      </c>
      <c r="AP2482" s="13" t="str">
        <v>Risk</v>
      </c>
    </row>
    <row r="2483" spans="8:42" x14ac:dyDescent="0.3">
      <c r="H2483" s="13" t="s">
        <v>4907</v>
      </c>
      <c r="I2483" s="13" t="str">
        <v>Low Stock</v>
      </c>
      <c r="J2483" s="43"/>
      <c r="AB2483" s="65">
        <v>45920</v>
      </c>
      <c r="AC2483" s="66" t="str">
        <f t="shared" si="37"/>
        <v>OnTime</v>
      </c>
      <c r="AJ2483" s="11" t="s">
        <v>155</v>
      </c>
      <c r="AK2483" s="8">
        <v>68980.800000000003</v>
      </c>
      <c r="AO2483" s="13">
        <f>(Cleaned_Data!S2483)-((Cleaned_Data!S2483)*10%)</f>
        <v>0</v>
      </c>
      <c r="AP2483" s="13" t="str">
        <v>Risk</v>
      </c>
    </row>
    <row r="2484" spans="8:42" x14ac:dyDescent="0.3">
      <c r="H2484" s="13" t="s">
        <v>2052</v>
      </c>
      <c r="I2484" s="13" t="str">
        <v>In Stock</v>
      </c>
      <c r="J2484" s="43"/>
      <c r="AB2484" s="65">
        <v>45881</v>
      </c>
      <c r="AC2484" s="66" t="str">
        <f t="shared" si="37"/>
        <v>Overdue</v>
      </c>
      <c r="AJ2484" s="11" t="s">
        <v>7618</v>
      </c>
      <c r="AK2484" s="8">
        <v>68409.259999999995</v>
      </c>
      <c r="AO2484" s="13">
        <f>(Cleaned_Data!S2484)-((Cleaned_Data!S2484)*10%)</f>
        <v>30.6</v>
      </c>
      <c r="AP2484" s="13" t="str">
        <v>Risk</v>
      </c>
    </row>
    <row r="2485" spans="8:42" x14ac:dyDescent="0.3">
      <c r="H2485" s="13" t="s">
        <v>4911</v>
      </c>
      <c r="I2485" s="13" t="str">
        <v>In Stock</v>
      </c>
      <c r="J2485" s="43"/>
      <c r="AB2485" s="65">
        <v>45900</v>
      </c>
      <c r="AC2485" s="66" t="str">
        <f t="shared" si="37"/>
        <v>Overdue</v>
      </c>
      <c r="AJ2485" s="11" t="s">
        <v>3163</v>
      </c>
      <c r="AK2485" s="8">
        <v>68043.72</v>
      </c>
      <c r="AO2485" s="13">
        <f>(Cleaned_Data!S2485)-((Cleaned_Data!S2485)*10%)</f>
        <v>69.3</v>
      </c>
      <c r="AP2485" s="13" t="str">
        <v>Safe</v>
      </c>
    </row>
    <row r="2486" spans="8:42" x14ac:dyDescent="0.3">
      <c r="H2486" s="13" t="s">
        <v>3777</v>
      </c>
      <c r="I2486" s="13" t="str">
        <v>In Stock</v>
      </c>
      <c r="J2486" s="43"/>
      <c r="AB2486" s="65">
        <v>45885</v>
      </c>
      <c r="AC2486" s="66" t="str">
        <f t="shared" si="37"/>
        <v>Overdue</v>
      </c>
      <c r="AJ2486" s="11" t="s">
        <v>1544</v>
      </c>
      <c r="AK2486" s="8">
        <v>67258.44</v>
      </c>
      <c r="AO2486" s="13">
        <f>(Cleaned_Data!S2486)-((Cleaned_Data!S2486)*10%)</f>
        <v>144</v>
      </c>
      <c r="AP2486" s="13" t="str">
        <v>Safe</v>
      </c>
    </row>
    <row r="2487" spans="8:42" x14ac:dyDescent="0.3">
      <c r="H2487" s="13" t="s">
        <v>4915</v>
      </c>
      <c r="I2487" s="13" t="str">
        <v>In Stock</v>
      </c>
      <c r="J2487" s="43"/>
      <c r="AB2487" s="65">
        <v>45923</v>
      </c>
      <c r="AC2487" s="66" t="str">
        <f t="shared" si="37"/>
        <v>OnTime</v>
      </c>
      <c r="AJ2487" s="11" t="s">
        <v>7363</v>
      </c>
      <c r="AK2487" s="8">
        <v>67052.159999999989</v>
      </c>
      <c r="AO2487" s="13">
        <f>(Cleaned_Data!S2487)-((Cleaned_Data!S2487)*10%)</f>
        <v>124.2</v>
      </c>
      <c r="AP2487" s="13" t="str">
        <v>Safe</v>
      </c>
    </row>
    <row r="2488" spans="8:42" x14ac:dyDescent="0.3">
      <c r="H2488" s="13" t="s">
        <v>1620</v>
      </c>
      <c r="I2488" s="13" t="str">
        <v>Low Stock</v>
      </c>
      <c r="J2488" s="43"/>
      <c r="AB2488" s="65">
        <v>45864</v>
      </c>
      <c r="AC2488" s="66" t="str">
        <f t="shared" si="37"/>
        <v>Overdue</v>
      </c>
      <c r="AJ2488" s="11" t="s">
        <v>1271</v>
      </c>
      <c r="AK2488" s="8">
        <v>66793.37999999999</v>
      </c>
      <c r="AO2488" s="13">
        <f>(Cleaned_Data!S2488)-((Cleaned_Data!S2488)*10%)</f>
        <v>40.5</v>
      </c>
      <c r="AP2488" s="13" t="str">
        <v>Risk</v>
      </c>
    </row>
    <row r="2489" spans="8:42" x14ac:dyDescent="0.3">
      <c r="H2489" s="13" t="s">
        <v>2932</v>
      </c>
      <c r="I2489" s="13" t="str">
        <v>In Stock</v>
      </c>
      <c r="J2489" s="43"/>
      <c r="AB2489" s="65">
        <v>45923</v>
      </c>
      <c r="AC2489" s="66" t="str">
        <f t="shared" si="37"/>
        <v>OnTime</v>
      </c>
      <c r="AJ2489" s="11" t="s">
        <v>2040</v>
      </c>
      <c r="AK2489" s="8">
        <v>66456.88</v>
      </c>
      <c r="AO2489" s="13">
        <f>(Cleaned_Data!S2489)-((Cleaned_Data!S2489)*10%)</f>
        <v>135.9</v>
      </c>
      <c r="AP2489" s="13" t="str">
        <v>Safe</v>
      </c>
    </row>
    <row r="2490" spans="8:42" x14ac:dyDescent="0.3">
      <c r="H2490" s="13" t="s">
        <v>4919</v>
      </c>
      <c r="I2490" s="13" t="str">
        <v>In Stock</v>
      </c>
      <c r="J2490" s="43"/>
      <c r="AB2490" s="65">
        <v>45923</v>
      </c>
      <c r="AC2490" s="66" t="str">
        <f t="shared" si="37"/>
        <v>OnTime</v>
      </c>
      <c r="AJ2490" s="11" t="s">
        <v>1235</v>
      </c>
      <c r="AK2490" s="8">
        <v>65763.8</v>
      </c>
      <c r="AO2490" s="13">
        <f>(Cleaned_Data!S2490)-((Cleaned_Data!S2490)*10%)</f>
        <v>122.4</v>
      </c>
      <c r="AP2490" s="13" t="str">
        <v>Safe</v>
      </c>
    </row>
    <row r="2491" spans="8:42" x14ac:dyDescent="0.3">
      <c r="H2491" s="13" t="s">
        <v>1140</v>
      </c>
      <c r="I2491" s="13" t="str">
        <v>In Stock</v>
      </c>
      <c r="J2491" s="43"/>
      <c r="AB2491" s="65">
        <v>45913</v>
      </c>
      <c r="AC2491" s="66" t="str">
        <f t="shared" si="37"/>
        <v>OnTime</v>
      </c>
      <c r="AJ2491" s="11" t="s">
        <v>6915</v>
      </c>
      <c r="AK2491" s="8">
        <v>65582.399999999994</v>
      </c>
      <c r="AO2491" s="13">
        <f>(Cleaned_Data!S2491)-((Cleaned_Data!S2491)*10%)</f>
        <v>166.5</v>
      </c>
      <c r="AP2491" s="13" t="str">
        <v>Safe</v>
      </c>
    </row>
    <row r="2492" spans="8:42" x14ac:dyDescent="0.3">
      <c r="H2492" s="13" t="s">
        <v>4922</v>
      </c>
      <c r="I2492" s="13" t="str">
        <v>In Stock</v>
      </c>
      <c r="J2492" s="43"/>
      <c r="AB2492" s="65">
        <v>45898</v>
      </c>
      <c r="AC2492" s="66" t="str">
        <f t="shared" si="37"/>
        <v>Overdue</v>
      </c>
      <c r="AJ2492" s="11" t="s">
        <v>1924</v>
      </c>
      <c r="AK2492" s="8">
        <v>65463.72</v>
      </c>
      <c r="AO2492" s="13">
        <f>(Cleaned_Data!S2492)-((Cleaned_Data!S2492)*10%)</f>
        <v>75.599999999999994</v>
      </c>
      <c r="AP2492" s="13" t="str">
        <v>Safe</v>
      </c>
    </row>
    <row r="2493" spans="8:42" x14ac:dyDescent="0.3">
      <c r="H2493" s="13" t="s">
        <v>4925</v>
      </c>
      <c r="I2493" s="13" t="str">
        <v>In Stock</v>
      </c>
      <c r="J2493" s="43"/>
      <c r="AB2493" s="65">
        <v>45908</v>
      </c>
      <c r="AC2493" s="66" t="str">
        <f t="shared" si="37"/>
        <v>OnTime</v>
      </c>
      <c r="AJ2493" s="11" t="s">
        <v>2534</v>
      </c>
      <c r="AK2493" s="8">
        <v>65372.860000000008</v>
      </c>
      <c r="AO2493" s="13">
        <f>(Cleaned_Data!S2493)-((Cleaned_Data!S2493)*10%)</f>
        <v>44.1</v>
      </c>
      <c r="AP2493" s="13" t="str">
        <v>Safe</v>
      </c>
    </row>
    <row r="2494" spans="8:42" x14ac:dyDescent="0.3">
      <c r="H2494" s="13" t="s">
        <v>4928</v>
      </c>
      <c r="I2494" s="13" t="str">
        <v>In Stock</v>
      </c>
      <c r="J2494" s="43"/>
      <c r="AB2494" s="65">
        <v>45853</v>
      </c>
      <c r="AC2494" s="66" t="str">
        <f t="shared" si="37"/>
        <v>Overdue</v>
      </c>
      <c r="AJ2494" s="11" t="s">
        <v>6303</v>
      </c>
      <c r="AK2494" s="8">
        <v>65153.619999999995</v>
      </c>
      <c r="AO2494" s="13">
        <f>(Cleaned_Data!S2494)-((Cleaned_Data!S2494)*10%)</f>
        <v>53.1</v>
      </c>
      <c r="AP2494" s="13" t="str">
        <v>Safe</v>
      </c>
    </row>
    <row r="2495" spans="8:42" x14ac:dyDescent="0.3">
      <c r="H2495" s="13" t="s">
        <v>4930</v>
      </c>
      <c r="I2495" s="13" t="str">
        <v>In Stock</v>
      </c>
      <c r="J2495" s="43"/>
      <c r="AB2495" s="65">
        <v>45858</v>
      </c>
      <c r="AC2495" s="66" t="str">
        <f t="shared" si="37"/>
        <v>Overdue</v>
      </c>
      <c r="AJ2495" s="11" t="s">
        <v>319</v>
      </c>
      <c r="AK2495" s="8">
        <v>65105.460000000006</v>
      </c>
      <c r="AO2495" s="13">
        <f>(Cleaned_Data!S2495)-((Cleaned_Data!S2495)*10%)</f>
        <v>171.9</v>
      </c>
      <c r="AP2495" s="13" t="str">
        <v>Safe</v>
      </c>
    </row>
    <row r="2496" spans="8:42" x14ac:dyDescent="0.3">
      <c r="H2496" s="13" t="s">
        <v>4932</v>
      </c>
      <c r="I2496" s="13" t="str">
        <v>In Stock</v>
      </c>
      <c r="J2496" s="43"/>
      <c r="AB2496" s="65">
        <v>45938</v>
      </c>
      <c r="AC2496" s="66" t="str">
        <f t="shared" si="37"/>
        <v>OnTime</v>
      </c>
      <c r="AJ2496" s="11" t="s">
        <v>6603</v>
      </c>
      <c r="AK2496" s="8">
        <v>65091.319999999992</v>
      </c>
      <c r="AO2496" s="13">
        <f>(Cleaned_Data!S2496)-((Cleaned_Data!S2496)*10%)</f>
        <v>153</v>
      </c>
      <c r="AP2496" s="13" t="str">
        <v>Safe</v>
      </c>
    </row>
    <row r="2497" spans="8:42" x14ac:dyDescent="0.3">
      <c r="H2497" s="13" t="s">
        <v>4934</v>
      </c>
      <c r="I2497" s="13" t="str">
        <v>In Stock</v>
      </c>
      <c r="J2497" s="43"/>
      <c r="AB2497" s="65">
        <v>45926</v>
      </c>
      <c r="AC2497" s="66" t="str">
        <f t="shared" si="37"/>
        <v>OnTime</v>
      </c>
      <c r="AJ2497" s="11" t="s">
        <v>2390</v>
      </c>
      <c r="AK2497" s="8">
        <v>64785.56</v>
      </c>
      <c r="AO2497" s="13">
        <f>(Cleaned_Data!S2497)-((Cleaned_Data!S2497)*10%)</f>
        <v>63.9</v>
      </c>
      <c r="AP2497" s="13" t="str">
        <v>Safe</v>
      </c>
    </row>
    <row r="2498" spans="8:42" x14ac:dyDescent="0.3">
      <c r="H2498" s="13" t="s">
        <v>4936</v>
      </c>
      <c r="I2498" s="13" t="str">
        <v>Low Stock</v>
      </c>
      <c r="J2498" s="43"/>
      <c r="AB2498" s="65">
        <v>45876</v>
      </c>
      <c r="AC2498" s="66" t="str">
        <f t="shared" si="37"/>
        <v>Overdue</v>
      </c>
      <c r="AJ2498" s="11" t="s">
        <v>7130</v>
      </c>
      <c r="AK2498" s="8">
        <v>64375.08</v>
      </c>
      <c r="AO2498" s="13">
        <f>(Cleaned_Data!S2498)-((Cleaned_Data!S2498)*10%)</f>
        <v>0</v>
      </c>
      <c r="AP2498" s="13" t="str">
        <v>Risk</v>
      </c>
    </row>
    <row r="2499" spans="8:42" x14ac:dyDescent="0.3">
      <c r="H2499" s="13" t="s">
        <v>4938</v>
      </c>
      <c r="I2499" s="13" t="str">
        <v>In Stock</v>
      </c>
      <c r="J2499" s="43"/>
      <c r="AB2499" s="65">
        <v>45939</v>
      </c>
      <c r="AC2499" s="66" t="str">
        <f t="shared" ref="AC2499:AC2562" si="38">IF(AB2499="","No Date", IF(AB2499&lt;$AC$1,"Overdue","OnTime"))</f>
        <v>OnTime</v>
      </c>
      <c r="AJ2499" s="11" t="s">
        <v>1874</v>
      </c>
      <c r="AK2499" s="8">
        <v>64349.810000000005</v>
      </c>
      <c r="AO2499" s="13">
        <f>(Cleaned_Data!S2499)-((Cleaned_Data!S2499)*10%)</f>
        <v>147.6</v>
      </c>
      <c r="AP2499" s="13" t="str">
        <v>Safe</v>
      </c>
    </row>
    <row r="2500" spans="8:42" x14ac:dyDescent="0.3">
      <c r="H2500" s="13" t="s">
        <v>4284</v>
      </c>
      <c r="I2500" s="13" t="str">
        <v>Low Stock</v>
      </c>
      <c r="J2500" s="43"/>
      <c r="AB2500" s="65">
        <v>45853</v>
      </c>
      <c r="AC2500" s="66" t="str">
        <f t="shared" si="38"/>
        <v>Overdue</v>
      </c>
      <c r="AJ2500" s="11" t="s">
        <v>1651</v>
      </c>
      <c r="AK2500" s="8">
        <v>63894.720000000001</v>
      </c>
      <c r="AO2500" s="13">
        <f>(Cleaned_Data!S2500)-((Cleaned_Data!S2500)*10%)</f>
        <v>38.700000000000003</v>
      </c>
      <c r="AP2500" s="13" t="str">
        <v>Risk</v>
      </c>
    </row>
    <row r="2501" spans="8:42" x14ac:dyDescent="0.3">
      <c r="H2501" s="13" t="s">
        <v>4942</v>
      </c>
      <c r="I2501" s="13" t="str">
        <v>In Stock</v>
      </c>
      <c r="J2501" s="43"/>
      <c r="AB2501" s="65">
        <v>45920</v>
      </c>
      <c r="AC2501" s="66" t="str">
        <f t="shared" si="38"/>
        <v>OnTime</v>
      </c>
      <c r="AJ2501" s="11" t="s">
        <v>3221</v>
      </c>
      <c r="AK2501" s="8">
        <v>63736.539999999994</v>
      </c>
      <c r="AO2501" s="13">
        <f>(Cleaned_Data!S2501)-((Cleaned_Data!S2501)*10%)</f>
        <v>162</v>
      </c>
      <c r="AP2501" s="13" t="str">
        <v>Safe</v>
      </c>
    </row>
    <row r="2502" spans="8:42" x14ac:dyDescent="0.3">
      <c r="H2502" s="13" t="s">
        <v>4948</v>
      </c>
      <c r="I2502" s="13" t="str">
        <v>In Stock</v>
      </c>
      <c r="J2502" s="43"/>
      <c r="AB2502" s="65">
        <v>45906</v>
      </c>
      <c r="AC2502" s="66" t="str">
        <f t="shared" si="38"/>
        <v>OnTime</v>
      </c>
      <c r="AJ2502" s="11" t="s">
        <v>7267</v>
      </c>
      <c r="AK2502" s="8">
        <v>63721.95</v>
      </c>
      <c r="AO2502" s="13">
        <f>(Cleaned_Data!S2502)-((Cleaned_Data!S2502)*10%)</f>
        <v>107.1</v>
      </c>
      <c r="AP2502" s="13" t="str">
        <v>Safe</v>
      </c>
    </row>
    <row r="2503" spans="8:42" x14ac:dyDescent="0.3">
      <c r="H2503" s="13" t="s">
        <v>1863</v>
      </c>
      <c r="I2503" s="13" t="str">
        <v>In Stock</v>
      </c>
      <c r="J2503" s="43"/>
      <c r="AB2503" s="65">
        <v>45853</v>
      </c>
      <c r="AC2503" s="66" t="str">
        <f t="shared" si="38"/>
        <v>Overdue</v>
      </c>
      <c r="AJ2503" s="11" t="s">
        <v>2522</v>
      </c>
      <c r="AK2503" s="8">
        <v>63010.080000000002</v>
      </c>
      <c r="AO2503" s="13">
        <f>(Cleaned_Data!S2503)-((Cleaned_Data!S2503)*10%)</f>
        <v>126.9</v>
      </c>
      <c r="AP2503" s="13" t="str">
        <v>Safe</v>
      </c>
    </row>
    <row r="2504" spans="8:42" x14ac:dyDescent="0.3">
      <c r="H2504" s="13" t="s">
        <v>4951</v>
      </c>
      <c r="I2504" s="13" t="str">
        <v>In Stock</v>
      </c>
      <c r="J2504" s="43"/>
      <c r="AB2504" s="65">
        <v>45899</v>
      </c>
      <c r="AC2504" s="66" t="str">
        <f t="shared" si="38"/>
        <v>Overdue</v>
      </c>
      <c r="AJ2504" s="11" t="s">
        <v>6812</v>
      </c>
      <c r="AK2504" s="8">
        <v>62678.2</v>
      </c>
      <c r="AO2504" s="13">
        <f>(Cleaned_Data!S2504)-((Cleaned_Data!S2504)*10%)</f>
        <v>132.30000000000001</v>
      </c>
      <c r="AP2504" s="13" t="str">
        <v>Safe</v>
      </c>
    </row>
    <row r="2505" spans="8:42" x14ac:dyDescent="0.3">
      <c r="H2505" s="13" t="s">
        <v>392</v>
      </c>
      <c r="I2505" s="13" t="str">
        <v>Low Stock</v>
      </c>
      <c r="J2505" s="43"/>
      <c r="AB2505" s="65">
        <v>45891</v>
      </c>
      <c r="AC2505" s="66" t="str">
        <f t="shared" si="38"/>
        <v>Overdue</v>
      </c>
      <c r="AJ2505" s="11" t="s">
        <v>2954</v>
      </c>
      <c r="AK2505" s="8">
        <v>62653.8</v>
      </c>
      <c r="AO2505" s="13">
        <f>(Cleaned_Data!S2505)-((Cleaned_Data!S2505)*10%)</f>
        <v>23.4</v>
      </c>
      <c r="AP2505" s="13" t="str">
        <v>Risk</v>
      </c>
    </row>
    <row r="2506" spans="8:42" x14ac:dyDescent="0.3">
      <c r="H2506" s="13" t="s">
        <v>4956</v>
      </c>
      <c r="I2506" s="13" t="str">
        <v>In Stock</v>
      </c>
      <c r="J2506" s="43"/>
      <c r="AB2506" s="65">
        <v>45859</v>
      </c>
      <c r="AC2506" s="66" t="str">
        <f t="shared" si="38"/>
        <v>Overdue</v>
      </c>
      <c r="AJ2506" s="11" t="s">
        <v>3092</v>
      </c>
      <c r="AK2506" s="8">
        <v>62521.02</v>
      </c>
      <c r="AO2506" s="13">
        <f>(Cleaned_Data!S2506)-((Cleaned_Data!S2506)*10%)</f>
        <v>39.6</v>
      </c>
      <c r="AP2506" s="13" t="str">
        <v>Safe</v>
      </c>
    </row>
    <row r="2507" spans="8:42" x14ac:dyDescent="0.3">
      <c r="H2507" s="13" t="s">
        <v>4958</v>
      </c>
      <c r="I2507" s="13" t="str">
        <v>Low Stock</v>
      </c>
      <c r="J2507" s="43"/>
      <c r="AB2507" s="65">
        <v>45930</v>
      </c>
      <c r="AC2507" s="66" t="str">
        <f t="shared" si="38"/>
        <v>OnTime</v>
      </c>
      <c r="AJ2507" s="11" t="s">
        <v>2181</v>
      </c>
      <c r="AK2507" s="8">
        <v>62426.97</v>
      </c>
      <c r="AO2507" s="13">
        <f>(Cleaned_Data!S2507)-((Cleaned_Data!S2507)*10%)</f>
        <v>0</v>
      </c>
      <c r="AP2507" s="13" t="str">
        <v>Safe</v>
      </c>
    </row>
    <row r="2508" spans="8:42" x14ac:dyDescent="0.3">
      <c r="H2508" s="13" t="s">
        <v>2142</v>
      </c>
      <c r="I2508" s="13" t="str">
        <v>In Stock</v>
      </c>
      <c r="J2508" s="43"/>
      <c r="AB2508" s="65">
        <v>45888</v>
      </c>
      <c r="AC2508" s="66" t="str">
        <f t="shared" si="38"/>
        <v>Overdue</v>
      </c>
      <c r="AJ2508" s="11" t="s">
        <v>869</v>
      </c>
      <c r="AK2508" s="8">
        <v>62319.74</v>
      </c>
      <c r="AO2508" s="13">
        <f>(Cleaned_Data!S2508)-((Cleaned_Data!S2508)*10%)</f>
        <v>135.9</v>
      </c>
      <c r="AP2508" s="13" t="str">
        <v>Safe</v>
      </c>
    </row>
    <row r="2509" spans="8:42" x14ac:dyDescent="0.3">
      <c r="H2509" s="13" t="s">
        <v>4961</v>
      </c>
      <c r="I2509" s="13" t="str">
        <v>In Stock</v>
      </c>
      <c r="J2509" s="43"/>
      <c r="AB2509" s="65">
        <v>45904</v>
      </c>
      <c r="AC2509" s="66" t="str">
        <f t="shared" si="38"/>
        <v>OnTime</v>
      </c>
      <c r="AJ2509" s="11" t="s">
        <v>1999</v>
      </c>
      <c r="AK2509" s="8">
        <v>61610.5</v>
      </c>
      <c r="AO2509" s="13">
        <f>(Cleaned_Data!S2509)-((Cleaned_Data!S2509)*10%)</f>
        <v>175.5</v>
      </c>
      <c r="AP2509" s="13" t="str">
        <v>Safe</v>
      </c>
    </row>
    <row r="2510" spans="8:42" x14ac:dyDescent="0.3">
      <c r="H2510" s="13" t="s">
        <v>4966</v>
      </c>
      <c r="I2510" s="13" t="str">
        <v>Low Stock</v>
      </c>
      <c r="J2510" s="43"/>
      <c r="AB2510" s="65">
        <v>45888</v>
      </c>
      <c r="AC2510" s="66" t="str">
        <f t="shared" si="38"/>
        <v>Overdue</v>
      </c>
      <c r="AJ2510" s="11" t="s">
        <v>6229</v>
      </c>
      <c r="AK2510" s="8">
        <v>61151.88</v>
      </c>
      <c r="AO2510" s="13">
        <f>(Cleaned_Data!S2510)-((Cleaned_Data!S2510)*10%)</f>
        <v>63</v>
      </c>
      <c r="AP2510" s="13" t="str">
        <v>Risk</v>
      </c>
    </row>
    <row r="2511" spans="8:42" x14ac:dyDescent="0.3">
      <c r="H2511" s="13" t="s">
        <v>4970</v>
      </c>
      <c r="I2511" s="13" t="str">
        <v>In Stock</v>
      </c>
      <c r="J2511" s="43"/>
      <c r="AB2511" s="65">
        <v>45866</v>
      </c>
      <c r="AC2511" s="66" t="str">
        <f t="shared" si="38"/>
        <v>Overdue</v>
      </c>
      <c r="AJ2511" s="11" t="s">
        <v>7572</v>
      </c>
      <c r="AK2511" s="8">
        <v>58515.490000000005</v>
      </c>
      <c r="AO2511" s="13">
        <f>(Cleaned_Data!S2511)-((Cleaned_Data!S2511)*10%)</f>
        <v>103.5</v>
      </c>
      <c r="AP2511" s="13" t="str">
        <v>Safe</v>
      </c>
    </row>
    <row r="2512" spans="8:42" x14ac:dyDescent="0.3">
      <c r="H2512" s="13" t="s">
        <v>4972</v>
      </c>
      <c r="I2512" s="13" t="str">
        <v>Low Stock</v>
      </c>
      <c r="J2512" s="43"/>
      <c r="AB2512" s="65">
        <v>45908</v>
      </c>
      <c r="AC2512" s="66" t="str">
        <f t="shared" si="38"/>
        <v>OnTime</v>
      </c>
      <c r="AJ2512" s="11" t="s">
        <v>2641</v>
      </c>
      <c r="AK2512" s="8">
        <v>58320</v>
      </c>
      <c r="AO2512" s="13">
        <f>(Cleaned_Data!S2512)-((Cleaned_Data!S2512)*10%)</f>
        <v>49.5</v>
      </c>
      <c r="AP2512" s="13" t="str">
        <v>Risk</v>
      </c>
    </row>
    <row r="2513" spans="8:42" x14ac:dyDescent="0.3">
      <c r="H2513" s="13" t="s">
        <v>4975</v>
      </c>
      <c r="I2513" s="13" t="str">
        <v>Low Stock</v>
      </c>
      <c r="J2513" s="43"/>
      <c r="AB2513" s="65">
        <v>45856</v>
      </c>
      <c r="AC2513" s="66" t="str">
        <f t="shared" si="38"/>
        <v>Overdue</v>
      </c>
      <c r="AJ2513" s="11" t="s">
        <v>424</v>
      </c>
      <c r="AK2513" s="8">
        <v>57705.85</v>
      </c>
      <c r="AO2513" s="13">
        <f>(Cleaned_Data!S2513)-((Cleaned_Data!S2513)*10%)</f>
        <v>10.8</v>
      </c>
      <c r="AP2513" s="13" t="str">
        <v>Risk</v>
      </c>
    </row>
    <row r="2514" spans="8:42" x14ac:dyDescent="0.3">
      <c r="H2514" s="13" t="s">
        <v>564</v>
      </c>
      <c r="I2514" s="13" t="str">
        <v>Low Stock</v>
      </c>
      <c r="J2514" s="43"/>
      <c r="AB2514" s="65">
        <v>45907</v>
      </c>
      <c r="AC2514" s="66" t="str">
        <f t="shared" si="38"/>
        <v>OnTime</v>
      </c>
      <c r="AJ2514" s="11" t="s">
        <v>5082</v>
      </c>
      <c r="AK2514" s="8">
        <v>57393</v>
      </c>
      <c r="AO2514" s="13">
        <f>(Cleaned_Data!S2514)-((Cleaned_Data!S2514)*10%)</f>
        <v>0</v>
      </c>
      <c r="AP2514" s="13" t="str">
        <v>Risk</v>
      </c>
    </row>
    <row r="2515" spans="8:42" x14ac:dyDescent="0.3">
      <c r="H2515" s="13" t="s">
        <v>3179</v>
      </c>
      <c r="I2515" s="13" t="str">
        <v>In Stock</v>
      </c>
      <c r="J2515" s="43"/>
      <c r="AB2515" s="65">
        <v>45932</v>
      </c>
      <c r="AC2515" s="66" t="str">
        <f t="shared" si="38"/>
        <v>OnTime</v>
      </c>
      <c r="AJ2515" s="11" t="s">
        <v>4541</v>
      </c>
      <c r="AK2515" s="8">
        <v>56786.879999999997</v>
      </c>
      <c r="AO2515" s="13">
        <f>(Cleaned_Data!S2515)-((Cleaned_Data!S2515)*10%)</f>
        <v>114.3</v>
      </c>
      <c r="AP2515" s="13" t="str">
        <v>Safe</v>
      </c>
    </row>
    <row r="2516" spans="8:42" x14ac:dyDescent="0.3">
      <c r="H2516" s="13" t="s">
        <v>4013</v>
      </c>
      <c r="I2516" s="13" t="str">
        <v>In Stock</v>
      </c>
      <c r="J2516" s="43"/>
      <c r="AB2516" s="65">
        <v>45913</v>
      </c>
      <c r="AC2516" s="66" t="str">
        <f t="shared" si="38"/>
        <v>OnTime</v>
      </c>
      <c r="AJ2516" s="11" t="s">
        <v>2681</v>
      </c>
      <c r="AK2516" s="8">
        <v>56461.8</v>
      </c>
      <c r="AO2516" s="13">
        <f>(Cleaned_Data!S2516)-((Cleaned_Data!S2516)*10%)</f>
        <v>116.1</v>
      </c>
      <c r="AP2516" s="13" t="str">
        <v>Safe</v>
      </c>
    </row>
    <row r="2517" spans="8:42" x14ac:dyDescent="0.3">
      <c r="H2517" s="13" t="s">
        <v>7605</v>
      </c>
      <c r="I2517" s="13" t="str">
        <v>In Stock</v>
      </c>
      <c r="J2517" s="43"/>
      <c r="AB2517" s="65">
        <v>45940</v>
      </c>
      <c r="AC2517" s="66" t="str">
        <f t="shared" si="38"/>
        <v>OnTime</v>
      </c>
      <c r="AJ2517" s="11" t="s">
        <v>4514</v>
      </c>
      <c r="AK2517" s="8">
        <v>56121.549999999996</v>
      </c>
      <c r="AO2517" s="13">
        <f>(Cleaned_Data!S2517)-((Cleaned_Data!S2517)*10%)</f>
        <v>177.3</v>
      </c>
      <c r="AP2517" s="13" t="str">
        <v>Safe</v>
      </c>
    </row>
    <row r="2518" spans="8:42" x14ac:dyDescent="0.3">
      <c r="H2518" s="13" t="s">
        <v>566</v>
      </c>
      <c r="I2518" s="13" t="str">
        <v>Low Stock</v>
      </c>
      <c r="J2518" s="43"/>
      <c r="AB2518" s="65">
        <v>45896</v>
      </c>
      <c r="AC2518" s="66" t="str">
        <f t="shared" si="38"/>
        <v>Overdue</v>
      </c>
      <c r="AJ2518" s="11" t="s">
        <v>7359</v>
      </c>
      <c r="AK2518" s="8">
        <v>55849.16</v>
      </c>
      <c r="AO2518" s="13">
        <f>(Cleaned_Data!S2518)-((Cleaned_Data!S2518)*10%)</f>
        <v>0</v>
      </c>
      <c r="AP2518" s="13" t="str">
        <v>Risk</v>
      </c>
    </row>
    <row r="2519" spans="8:42" x14ac:dyDescent="0.3">
      <c r="H2519" s="13" t="s">
        <v>1056</v>
      </c>
      <c r="I2519" s="13" t="str">
        <v>In Stock</v>
      </c>
      <c r="J2519" s="43"/>
      <c r="AB2519" s="65">
        <v>45889</v>
      </c>
      <c r="AC2519" s="66" t="str">
        <f t="shared" si="38"/>
        <v>Overdue</v>
      </c>
      <c r="AJ2519" s="11" t="s">
        <v>5137</v>
      </c>
      <c r="AK2519" s="8">
        <v>55752.450000000004</v>
      </c>
      <c r="AO2519" s="13">
        <f>(Cleaned_Data!S2519)-((Cleaned_Data!S2519)*10%)</f>
        <v>148.5</v>
      </c>
      <c r="AP2519" s="13" t="str">
        <v>Safe</v>
      </c>
    </row>
    <row r="2520" spans="8:42" x14ac:dyDescent="0.3">
      <c r="H2520" s="13" t="s">
        <v>4988</v>
      </c>
      <c r="I2520" s="13" t="str">
        <v>In Stock</v>
      </c>
      <c r="J2520" s="43"/>
      <c r="AB2520" s="65">
        <v>45911</v>
      </c>
      <c r="AC2520" s="66" t="str">
        <f t="shared" si="38"/>
        <v>OnTime</v>
      </c>
      <c r="AJ2520" s="11" t="s">
        <v>580</v>
      </c>
      <c r="AK2520" s="8">
        <v>55606</v>
      </c>
      <c r="AO2520" s="13">
        <f>(Cleaned_Data!S2520)-((Cleaned_Data!S2520)*10%)</f>
        <v>141.30000000000001</v>
      </c>
      <c r="AP2520" s="13" t="str">
        <v>Safe</v>
      </c>
    </row>
    <row r="2521" spans="8:42" x14ac:dyDescent="0.3">
      <c r="H2521" s="13" t="s">
        <v>4475</v>
      </c>
      <c r="I2521" s="13" t="str">
        <v>In Stock</v>
      </c>
      <c r="J2521" s="43"/>
      <c r="AB2521" s="65">
        <v>45894</v>
      </c>
      <c r="AC2521" s="66" t="str">
        <f t="shared" si="38"/>
        <v>Overdue</v>
      </c>
      <c r="AJ2521" s="11" t="s">
        <v>3921</v>
      </c>
      <c r="AK2521" s="8">
        <v>55210.400000000001</v>
      </c>
      <c r="AO2521" s="13">
        <f>(Cleaned_Data!S2521)-((Cleaned_Data!S2521)*10%)</f>
        <v>157.5</v>
      </c>
      <c r="AP2521" s="13" t="str">
        <v>Safe</v>
      </c>
    </row>
    <row r="2522" spans="8:42" x14ac:dyDescent="0.3">
      <c r="H2522" s="13" t="s">
        <v>4518</v>
      </c>
      <c r="I2522" s="13" t="str">
        <v>Low Stock</v>
      </c>
      <c r="J2522" s="43"/>
      <c r="AB2522" s="65">
        <v>45896</v>
      </c>
      <c r="AC2522" s="66" t="str">
        <f t="shared" si="38"/>
        <v>Overdue</v>
      </c>
      <c r="AJ2522" s="11" t="s">
        <v>1523</v>
      </c>
      <c r="AK2522" s="8">
        <v>55019.97</v>
      </c>
      <c r="AO2522" s="13">
        <f>(Cleaned_Data!S2522)-((Cleaned_Data!S2522)*10%)</f>
        <v>42.3</v>
      </c>
      <c r="AP2522" s="13" t="str">
        <v>Risk</v>
      </c>
    </row>
    <row r="2523" spans="8:42" x14ac:dyDescent="0.3">
      <c r="H2523" s="13" t="s">
        <v>4993</v>
      </c>
      <c r="I2523" s="13" t="str">
        <v>Low Stock</v>
      </c>
      <c r="J2523" s="43"/>
      <c r="AB2523" s="65">
        <v>45913</v>
      </c>
      <c r="AC2523" s="66" t="str">
        <f t="shared" si="38"/>
        <v>OnTime</v>
      </c>
      <c r="AJ2523" s="11" t="s">
        <v>6897</v>
      </c>
      <c r="AK2523" s="8">
        <v>54753.450000000004</v>
      </c>
      <c r="AO2523" s="13">
        <f>(Cleaned_Data!S2523)-((Cleaned_Data!S2523)*10%)</f>
        <v>24.3</v>
      </c>
      <c r="AP2523" s="13" t="str">
        <v>Risk</v>
      </c>
    </row>
    <row r="2524" spans="8:42" x14ac:dyDescent="0.3">
      <c r="H2524" s="13" t="s">
        <v>5606</v>
      </c>
      <c r="I2524" s="13" t="str">
        <v>In Stock</v>
      </c>
      <c r="J2524" s="43"/>
      <c r="AB2524" s="65">
        <v>45890</v>
      </c>
      <c r="AC2524" s="66" t="str">
        <f t="shared" si="38"/>
        <v>Overdue</v>
      </c>
      <c r="AJ2524" s="11" t="s">
        <v>6158</v>
      </c>
      <c r="AK2524" s="8">
        <v>53415.9</v>
      </c>
      <c r="AO2524" s="13">
        <f>(Cleaned_Data!S2524)-((Cleaned_Data!S2524)*10%)</f>
        <v>166.5</v>
      </c>
      <c r="AP2524" s="13" t="str">
        <v>Safe</v>
      </c>
    </row>
    <row r="2525" spans="8:42" x14ac:dyDescent="0.3">
      <c r="H2525" s="13" t="s">
        <v>2363</v>
      </c>
      <c r="I2525" s="13" t="str">
        <v>In Stock</v>
      </c>
      <c r="J2525" s="43"/>
      <c r="AB2525" s="65">
        <v>45882</v>
      </c>
      <c r="AC2525" s="66" t="str">
        <f t="shared" si="38"/>
        <v>Overdue</v>
      </c>
      <c r="AJ2525" s="11" t="s">
        <v>3104</v>
      </c>
      <c r="AK2525" s="8">
        <v>52275.600000000006</v>
      </c>
      <c r="AO2525" s="13">
        <f>(Cleaned_Data!S2525)-((Cleaned_Data!S2525)*10%)</f>
        <v>68.400000000000006</v>
      </c>
      <c r="AP2525" s="13" t="str">
        <v>Safe</v>
      </c>
    </row>
    <row r="2526" spans="8:42" x14ac:dyDescent="0.3">
      <c r="H2526" s="13" t="s">
        <v>3409</v>
      </c>
      <c r="I2526" s="13" t="str">
        <v>Low Stock</v>
      </c>
      <c r="J2526" s="43"/>
      <c r="AB2526" s="65">
        <v>45931</v>
      </c>
      <c r="AC2526" s="66" t="str">
        <f t="shared" si="38"/>
        <v>OnTime</v>
      </c>
      <c r="AJ2526" s="11" t="s">
        <v>5051</v>
      </c>
      <c r="AK2526" s="8">
        <v>52122.52</v>
      </c>
      <c r="AO2526" s="13">
        <f>(Cleaned_Data!S2526)-((Cleaned_Data!S2526)*10%)</f>
        <v>45</v>
      </c>
      <c r="AP2526" s="13" t="str">
        <v>Risk</v>
      </c>
    </row>
    <row r="2527" spans="8:42" x14ac:dyDescent="0.3">
      <c r="H2527" s="13" t="s">
        <v>4999</v>
      </c>
      <c r="I2527" s="13" t="str">
        <v>Low Stock</v>
      </c>
      <c r="J2527" s="43"/>
      <c r="AB2527" s="65">
        <v>45930</v>
      </c>
      <c r="AC2527" s="66" t="str">
        <f t="shared" si="38"/>
        <v>OnTime</v>
      </c>
      <c r="AJ2527" s="11" t="s">
        <v>732</v>
      </c>
      <c r="AK2527" s="8">
        <v>51274.47</v>
      </c>
      <c r="AO2527" s="13">
        <f>(Cleaned_Data!S2527)-((Cleaned_Data!S2527)*10%)</f>
        <v>27.9</v>
      </c>
      <c r="AP2527" s="13" t="str">
        <v>Risk</v>
      </c>
    </row>
    <row r="2528" spans="8:42" x14ac:dyDescent="0.3">
      <c r="H2528" s="13" t="s">
        <v>3329</v>
      </c>
      <c r="I2528" s="13" t="str">
        <v>Low Stock</v>
      </c>
      <c r="J2528" s="43"/>
      <c r="AB2528" s="65">
        <v>45930</v>
      </c>
      <c r="AC2528" s="66" t="str">
        <f t="shared" si="38"/>
        <v>OnTime</v>
      </c>
      <c r="AJ2528" s="11" t="s">
        <v>809</v>
      </c>
      <c r="AK2528" s="8">
        <v>50672.24</v>
      </c>
      <c r="AO2528" s="13">
        <f>(Cleaned_Data!S2528)-((Cleaned_Data!S2528)*10%)</f>
        <v>0</v>
      </c>
      <c r="AP2528" s="13" t="str">
        <v>Risk</v>
      </c>
    </row>
    <row r="2529" spans="8:42" x14ac:dyDescent="0.3">
      <c r="H2529" s="13" t="s">
        <v>198</v>
      </c>
      <c r="I2529" s="13" t="str">
        <v>Low Stock</v>
      </c>
      <c r="J2529" s="43"/>
      <c r="AB2529" s="65">
        <v>45856</v>
      </c>
      <c r="AC2529" s="66" t="str">
        <f t="shared" si="38"/>
        <v>Overdue</v>
      </c>
      <c r="AJ2529" s="11" t="s">
        <v>4934</v>
      </c>
      <c r="AK2529" s="8">
        <v>50260.19</v>
      </c>
      <c r="AO2529" s="13">
        <f>(Cleaned_Data!S2529)-((Cleaned_Data!S2529)*10%)</f>
        <v>14.4</v>
      </c>
      <c r="AP2529" s="13" t="str">
        <v>Risk</v>
      </c>
    </row>
    <row r="2530" spans="8:42" x14ac:dyDescent="0.3">
      <c r="H2530" s="13" t="s">
        <v>5006</v>
      </c>
      <c r="I2530" s="13" t="str">
        <v>In Stock</v>
      </c>
      <c r="J2530" s="43"/>
      <c r="AB2530" s="65">
        <v>45924</v>
      </c>
      <c r="AC2530" s="66" t="str">
        <f t="shared" si="38"/>
        <v>OnTime</v>
      </c>
      <c r="AJ2530" s="11" t="s">
        <v>1348</v>
      </c>
      <c r="AK2530" s="8">
        <v>49798.080000000002</v>
      </c>
      <c r="AO2530" s="13">
        <f>(Cleaned_Data!S2530)-((Cleaned_Data!S2530)*10%)</f>
        <v>99</v>
      </c>
      <c r="AP2530" s="13" t="str">
        <v>Safe</v>
      </c>
    </row>
    <row r="2531" spans="8:42" x14ac:dyDescent="0.3">
      <c r="H2531" s="13" t="s">
        <v>5009</v>
      </c>
      <c r="I2531" s="13" t="str">
        <v>Low Stock</v>
      </c>
      <c r="J2531" s="43"/>
      <c r="AB2531" s="65">
        <v>45864</v>
      </c>
      <c r="AC2531" s="66" t="str">
        <f t="shared" si="38"/>
        <v>Overdue</v>
      </c>
      <c r="AJ2531" s="11" t="s">
        <v>5009</v>
      </c>
      <c r="AK2531" s="8">
        <v>49316.24</v>
      </c>
      <c r="AO2531" s="13">
        <f>(Cleaned_Data!S2531)-((Cleaned_Data!S2531)*10%)</f>
        <v>26.1</v>
      </c>
      <c r="AP2531" s="13" t="str">
        <v>Risk</v>
      </c>
    </row>
    <row r="2532" spans="8:42" x14ac:dyDescent="0.3">
      <c r="H2532" s="13" t="s">
        <v>5011</v>
      </c>
      <c r="I2532" s="13" t="str">
        <v>Low Stock</v>
      </c>
      <c r="J2532" s="43"/>
      <c r="AB2532" s="65">
        <v>45872</v>
      </c>
      <c r="AC2532" s="66" t="str">
        <f t="shared" si="38"/>
        <v>Overdue</v>
      </c>
      <c r="AJ2532" s="11" t="s">
        <v>3118</v>
      </c>
      <c r="AK2532" s="8">
        <v>47996.399999999994</v>
      </c>
      <c r="AO2532" s="13">
        <f>(Cleaned_Data!S2532)-((Cleaned_Data!S2532)*10%)</f>
        <v>0</v>
      </c>
      <c r="AP2532" s="13" t="str">
        <v>Risk</v>
      </c>
    </row>
    <row r="2533" spans="8:42" x14ac:dyDescent="0.3">
      <c r="H2533" s="13" t="s">
        <v>5014</v>
      </c>
      <c r="I2533" s="13" t="str">
        <v>Low Stock</v>
      </c>
      <c r="J2533" s="43"/>
      <c r="AB2533" s="65">
        <v>45909</v>
      </c>
      <c r="AC2533" s="66" t="str">
        <f t="shared" si="38"/>
        <v>OnTime</v>
      </c>
      <c r="AJ2533" s="11" t="s">
        <v>1613</v>
      </c>
      <c r="AK2533" s="8">
        <v>47891.549999999996</v>
      </c>
      <c r="AO2533" s="13">
        <f>(Cleaned_Data!S2533)-((Cleaned_Data!S2533)*10%)</f>
        <v>46.8</v>
      </c>
      <c r="AP2533" s="13" t="str">
        <v>Risk</v>
      </c>
    </row>
    <row r="2534" spans="8:42" x14ac:dyDescent="0.3">
      <c r="H2534" s="13" t="s">
        <v>5016</v>
      </c>
      <c r="I2534" s="13" t="str">
        <v>In Stock</v>
      </c>
      <c r="J2534" s="43"/>
      <c r="AB2534" s="65">
        <v>45871</v>
      </c>
      <c r="AC2534" s="66" t="str">
        <f t="shared" si="38"/>
        <v>Overdue</v>
      </c>
      <c r="AJ2534" s="11" t="s">
        <v>2104</v>
      </c>
      <c r="AK2534" s="8">
        <v>47466.520000000004</v>
      </c>
      <c r="AO2534" s="13">
        <f>(Cleaned_Data!S2534)-((Cleaned_Data!S2534)*10%)</f>
        <v>116.1</v>
      </c>
      <c r="AP2534" s="13" t="str">
        <v>Safe</v>
      </c>
    </row>
    <row r="2535" spans="8:42" x14ac:dyDescent="0.3">
      <c r="H2535" s="13" t="s">
        <v>5018</v>
      </c>
      <c r="I2535" s="13" t="str">
        <v>Low Stock</v>
      </c>
      <c r="J2535" s="43"/>
      <c r="AB2535" s="65">
        <v>45867</v>
      </c>
      <c r="AC2535" s="66" t="str">
        <f t="shared" si="38"/>
        <v>Overdue</v>
      </c>
      <c r="AJ2535" s="11" t="s">
        <v>2937</v>
      </c>
      <c r="AK2535" s="8">
        <v>47462.879999999997</v>
      </c>
      <c r="AO2535" s="13">
        <f>(Cleaned_Data!S2535)-((Cleaned_Data!S2535)*10%)</f>
        <v>81.900000000000006</v>
      </c>
      <c r="AP2535" s="13" t="str">
        <v>Risk</v>
      </c>
    </row>
    <row r="2536" spans="8:42" x14ac:dyDescent="0.3">
      <c r="H2536" s="13" t="s">
        <v>5020</v>
      </c>
      <c r="I2536" s="13" t="str">
        <v>In Stock</v>
      </c>
      <c r="J2536" s="43"/>
      <c r="AB2536" s="65">
        <v>45896</v>
      </c>
      <c r="AC2536" s="66" t="str">
        <f t="shared" si="38"/>
        <v>Overdue</v>
      </c>
      <c r="AJ2536" s="11" t="s">
        <v>2551</v>
      </c>
      <c r="AK2536" s="8">
        <v>47248.160000000003</v>
      </c>
      <c r="AO2536" s="13">
        <f>(Cleaned_Data!S2536)-((Cleaned_Data!S2536)*10%)</f>
        <v>147.6</v>
      </c>
      <c r="AP2536" s="13" t="str">
        <v>Safe</v>
      </c>
    </row>
    <row r="2537" spans="8:42" x14ac:dyDescent="0.3">
      <c r="H2537" s="13" t="s">
        <v>5022</v>
      </c>
      <c r="I2537" s="13" t="str">
        <v>In Stock</v>
      </c>
      <c r="J2537" s="43"/>
      <c r="AB2537" s="65">
        <v>45928</v>
      </c>
      <c r="AC2537" s="66" t="str">
        <f t="shared" si="38"/>
        <v>OnTime</v>
      </c>
      <c r="AJ2537" s="11" t="s">
        <v>6323</v>
      </c>
      <c r="AK2537" s="8">
        <v>46079</v>
      </c>
      <c r="AO2537" s="13">
        <f>(Cleaned_Data!S2537)-((Cleaned_Data!S2537)*10%)</f>
        <v>72.900000000000006</v>
      </c>
      <c r="AP2537" s="13" t="str">
        <v>Safe</v>
      </c>
    </row>
    <row r="2538" spans="8:42" x14ac:dyDescent="0.3">
      <c r="H2538" s="13" t="s">
        <v>349</v>
      </c>
      <c r="I2538" s="13" t="str">
        <v>In Stock</v>
      </c>
      <c r="J2538" s="43"/>
      <c r="AB2538" s="65">
        <v>45887</v>
      </c>
      <c r="AC2538" s="66" t="str">
        <f t="shared" si="38"/>
        <v>Overdue</v>
      </c>
      <c r="AJ2538" s="11" t="s">
        <v>434</v>
      </c>
      <c r="AK2538" s="8">
        <v>44478.81</v>
      </c>
      <c r="AO2538" s="13">
        <f>(Cleaned_Data!S2538)-((Cleaned_Data!S2538)*10%)</f>
        <v>148.5</v>
      </c>
      <c r="AP2538" s="13" t="str">
        <v>Safe</v>
      </c>
    </row>
    <row r="2539" spans="8:42" x14ac:dyDescent="0.3">
      <c r="H2539" s="13" t="s">
        <v>5026</v>
      </c>
      <c r="I2539" s="13" t="str">
        <v>Low Stock</v>
      </c>
      <c r="J2539" s="43"/>
      <c r="AB2539" s="65">
        <v>45853</v>
      </c>
      <c r="AC2539" s="66" t="str">
        <f t="shared" si="38"/>
        <v>Overdue</v>
      </c>
      <c r="AJ2539" s="11" t="s">
        <v>6346</v>
      </c>
      <c r="AK2539" s="8">
        <v>44234.340000000004</v>
      </c>
      <c r="AO2539" s="13">
        <f>(Cleaned_Data!S2539)-((Cleaned_Data!S2539)*10%)</f>
        <v>0</v>
      </c>
      <c r="AP2539" s="13" t="str">
        <v>Risk</v>
      </c>
    </row>
    <row r="2540" spans="8:42" x14ac:dyDescent="0.3">
      <c r="H2540" s="13" t="s">
        <v>3425</v>
      </c>
      <c r="I2540" s="13" t="str">
        <v>Low Stock</v>
      </c>
      <c r="J2540" s="43"/>
      <c r="AB2540" s="65">
        <v>45921</v>
      </c>
      <c r="AC2540" s="66" t="str">
        <f t="shared" si="38"/>
        <v>OnTime</v>
      </c>
      <c r="AJ2540" s="11" t="s">
        <v>4109</v>
      </c>
      <c r="AK2540" s="8">
        <v>43162.740000000005</v>
      </c>
      <c r="AO2540" s="13">
        <f>(Cleaned_Data!S2540)-((Cleaned_Data!S2540)*10%)</f>
        <v>66.599999999999994</v>
      </c>
      <c r="AP2540" s="13" t="str">
        <v>Risk</v>
      </c>
    </row>
    <row r="2541" spans="8:42" x14ac:dyDescent="0.3">
      <c r="H2541" s="13" t="s">
        <v>948</v>
      </c>
      <c r="I2541" s="13" t="str">
        <v>In Stock</v>
      </c>
      <c r="J2541" s="43"/>
      <c r="AB2541" s="65">
        <v>45871</v>
      </c>
      <c r="AC2541" s="66" t="str">
        <f t="shared" si="38"/>
        <v>Overdue</v>
      </c>
      <c r="AJ2541" s="11" t="s">
        <v>968</v>
      </c>
      <c r="AK2541" s="8">
        <v>43137</v>
      </c>
      <c r="AO2541" s="13">
        <f>(Cleaned_Data!S2541)-((Cleaned_Data!S2541)*10%)</f>
        <v>93.6</v>
      </c>
      <c r="AP2541" s="13" t="str">
        <v>Safe</v>
      </c>
    </row>
    <row r="2542" spans="8:42" x14ac:dyDescent="0.3">
      <c r="H2542" s="13" t="s">
        <v>5030</v>
      </c>
      <c r="I2542" s="13" t="str">
        <v>In Stock</v>
      </c>
      <c r="J2542" s="43"/>
      <c r="AB2542" s="65">
        <v>45872</v>
      </c>
      <c r="AC2542" s="66" t="str">
        <f t="shared" si="38"/>
        <v>Overdue</v>
      </c>
      <c r="AJ2542" s="11" t="s">
        <v>5524</v>
      </c>
      <c r="AK2542" s="8">
        <v>43108.5</v>
      </c>
      <c r="AO2542" s="13">
        <f>(Cleaned_Data!S2542)-((Cleaned_Data!S2542)*10%)</f>
        <v>144.9</v>
      </c>
      <c r="AP2542" s="13" t="str">
        <v>Safe</v>
      </c>
    </row>
    <row r="2543" spans="8:42" x14ac:dyDescent="0.3">
      <c r="H2543" s="13" t="s">
        <v>7506</v>
      </c>
      <c r="I2543" s="13" t="str">
        <v>Low Stock</v>
      </c>
      <c r="J2543" s="43"/>
      <c r="AB2543" s="65">
        <v>45857</v>
      </c>
      <c r="AC2543" s="66" t="str">
        <f t="shared" si="38"/>
        <v>Overdue</v>
      </c>
      <c r="AJ2543" s="11" t="s">
        <v>4626</v>
      </c>
      <c r="AK2543" s="8">
        <v>41983.199999999997</v>
      </c>
      <c r="AO2543" s="13">
        <f>(Cleaned_Data!S2543)-((Cleaned_Data!S2543)*10%)</f>
        <v>20.7</v>
      </c>
      <c r="AP2543" s="13" t="str">
        <v>Risk</v>
      </c>
    </row>
    <row r="2544" spans="8:42" x14ac:dyDescent="0.3">
      <c r="H2544" s="13" t="s">
        <v>3345</v>
      </c>
      <c r="I2544" s="13" t="str">
        <v>In Stock</v>
      </c>
      <c r="J2544" s="43"/>
      <c r="AB2544" s="65">
        <v>45937</v>
      </c>
      <c r="AC2544" s="66" t="str">
        <f t="shared" si="38"/>
        <v>OnTime</v>
      </c>
      <c r="AJ2544" s="11" t="s">
        <v>416</v>
      </c>
      <c r="AK2544" s="8">
        <v>39461.07</v>
      </c>
      <c r="AO2544" s="13">
        <f>(Cleaned_Data!S2544)-((Cleaned_Data!S2544)*10%)</f>
        <v>131.4</v>
      </c>
      <c r="AP2544" s="13" t="str">
        <v>Safe</v>
      </c>
    </row>
    <row r="2545" spans="8:42" x14ac:dyDescent="0.3">
      <c r="H2545" s="13" t="s">
        <v>5035</v>
      </c>
      <c r="I2545" s="13" t="str">
        <v>Low Stock</v>
      </c>
      <c r="J2545" s="43"/>
      <c r="AB2545" s="65">
        <v>45905</v>
      </c>
      <c r="AC2545" s="66" t="str">
        <f t="shared" si="38"/>
        <v>OnTime</v>
      </c>
      <c r="AJ2545" s="11" t="s">
        <v>2556</v>
      </c>
      <c r="AK2545" s="8">
        <v>39372.32</v>
      </c>
      <c r="AO2545" s="13">
        <f>(Cleaned_Data!S2545)-((Cleaned_Data!S2545)*10%)</f>
        <v>41.4</v>
      </c>
      <c r="AP2545" s="13" t="str">
        <v>Risk</v>
      </c>
    </row>
    <row r="2546" spans="8:42" x14ac:dyDescent="0.3">
      <c r="H2546" s="13" t="s">
        <v>5037</v>
      </c>
      <c r="I2546" s="13" t="str">
        <v>Low Stock</v>
      </c>
      <c r="J2546" s="43"/>
      <c r="AB2546" s="65">
        <v>45853</v>
      </c>
      <c r="AC2546" s="66" t="str">
        <f t="shared" si="38"/>
        <v>Overdue</v>
      </c>
      <c r="AJ2546" s="11" t="s">
        <v>855</v>
      </c>
      <c r="AK2546" s="8">
        <v>38928.6</v>
      </c>
      <c r="AO2546" s="13">
        <f>(Cleaned_Data!S2546)-((Cleaned_Data!S2546)*10%)</f>
        <v>0</v>
      </c>
      <c r="AP2546" s="13" t="str">
        <v>Risk</v>
      </c>
    </row>
    <row r="2547" spans="8:42" x14ac:dyDescent="0.3">
      <c r="H2547" s="13" t="s">
        <v>5039</v>
      </c>
      <c r="I2547" s="13" t="str">
        <v>In Stock</v>
      </c>
      <c r="J2547" s="43"/>
      <c r="AB2547" s="65">
        <v>45939</v>
      </c>
      <c r="AC2547" s="66" t="str">
        <f t="shared" si="38"/>
        <v>OnTime</v>
      </c>
      <c r="AJ2547" s="11" t="s">
        <v>5327</v>
      </c>
      <c r="AK2547" s="8">
        <v>38366.9</v>
      </c>
      <c r="AO2547" s="13">
        <f>(Cleaned_Data!S2547)-((Cleaned_Data!S2547)*10%)</f>
        <v>177.3</v>
      </c>
      <c r="AP2547" s="13" t="str">
        <v>Safe</v>
      </c>
    </row>
    <row r="2548" spans="8:42" x14ac:dyDescent="0.3">
      <c r="H2548" s="13" t="s">
        <v>4311</v>
      </c>
      <c r="I2548" s="13" t="str">
        <v>Low Stock</v>
      </c>
      <c r="J2548" s="43"/>
      <c r="AB2548" s="65">
        <v>45871</v>
      </c>
      <c r="AC2548" s="66" t="str">
        <f t="shared" si="38"/>
        <v>Overdue</v>
      </c>
      <c r="AJ2548" s="11" t="s">
        <v>623</v>
      </c>
      <c r="AK2548" s="8">
        <v>38005.770000000004</v>
      </c>
      <c r="AO2548" s="13">
        <f>(Cleaned_Data!S2548)-((Cleaned_Data!S2548)*10%)</f>
        <v>34.200000000000003</v>
      </c>
      <c r="AP2548" s="13" t="str">
        <v>Risk</v>
      </c>
    </row>
    <row r="2549" spans="8:42" x14ac:dyDescent="0.3">
      <c r="H2549" s="13" t="s">
        <v>535</v>
      </c>
      <c r="I2549" s="13" t="str">
        <v>In Stock</v>
      </c>
      <c r="J2549" s="43"/>
      <c r="AB2549" s="65">
        <v>45870</v>
      </c>
      <c r="AC2549" s="66" t="str">
        <f t="shared" si="38"/>
        <v>Overdue</v>
      </c>
      <c r="AJ2549" s="11" t="s">
        <v>2156</v>
      </c>
      <c r="AK2549" s="8">
        <v>37747.46</v>
      </c>
      <c r="AO2549" s="13">
        <f>(Cleaned_Data!S2549)-((Cleaned_Data!S2549)*10%)</f>
        <v>64.8</v>
      </c>
      <c r="AP2549" s="13" t="str">
        <v>Safe</v>
      </c>
    </row>
    <row r="2550" spans="8:42" x14ac:dyDescent="0.3">
      <c r="H2550" s="13" t="s">
        <v>7333</v>
      </c>
      <c r="I2550" s="13" t="str">
        <v>Low Stock</v>
      </c>
      <c r="J2550" s="43"/>
      <c r="AB2550" s="65">
        <v>45940</v>
      </c>
      <c r="AC2550" s="66" t="str">
        <f t="shared" si="38"/>
        <v>OnTime</v>
      </c>
      <c r="AJ2550" s="11" t="s">
        <v>7583</v>
      </c>
      <c r="AK2550" s="8">
        <v>37590.21</v>
      </c>
      <c r="AO2550" s="13">
        <f>(Cleaned_Data!S2550)-((Cleaned_Data!S2550)*10%)</f>
        <v>27</v>
      </c>
      <c r="AP2550" s="13" t="str">
        <v>Risk</v>
      </c>
    </row>
    <row r="2551" spans="8:42" x14ac:dyDescent="0.3">
      <c r="H2551" s="13" t="s">
        <v>982</v>
      </c>
      <c r="I2551" s="13" t="str">
        <v>Low Stock</v>
      </c>
      <c r="J2551" s="43"/>
      <c r="AB2551" s="65">
        <v>45900</v>
      </c>
      <c r="AC2551" s="66" t="str">
        <f t="shared" si="38"/>
        <v>Overdue</v>
      </c>
      <c r="AJ2551" s="11" t="s">
        <v>7503</v>
      </c>
      <c r="AK2551" s="8">
        <v>37545.9</v>
      </c>
      <c r="AO2551" s="13">
        <f>(Cleaned_Data!S2551)-((Cleaned_Data!S2551)*10%)</f>
        <v>33.299999999999997</v>
      </c>
      <c r="AP2551" s="13" t="str">
        <v>Risk</v>
      </c>
    </row>
    <row r="2552" spans="8:42" x14ac:dyDescent="0.3">
      <c r="H2552" s="13" t="s">
        <v>5049</v>
      </c>
      <c r="I2552" s="13" t="str">
        <v>Low Stock</v>
      </c>
      <c r="J2552" s="43"/>
      <c r="AB2552" s="65">
        <v>45880</v>
      </c>
      <c r="AC2552" s="66" t="str">
        <f t="shared" si="38"/>
        <v>Overdue</v>
      </c>
      <c r="AJ2552" s="11" t="s">
        <v>2878</v>
      </c>
      <c r="AK2552" s="8">
        <v>37061.269999999997</v>
      </c>
      <c r="AO2552" s="13">
        <f>(Cleaned_Data!S2552)-((Cleaned_Data!S2552)*10%)</f>
        <v>0</v>
      </c>
      <c r="AP2552" s="13" t="str">
        <v>Safe</v>
      </c>
    </row>
    <row r="2553" spans="8:42" x14ac:dyDescent="0.3">
      <c r="H2553" s="13" t="s">
        <v>5051</v>
      </c>
      <c r="I2553" s="13" t="str">
        <v>In Stock</v>
      </c>
      <c r="J2553" s="43"/>
      <c r="AB2553" s="65">
        <v>45934</v>
      </c>
      <c r="AC2553" s="66" t="str">
        <f t="shared" si="38"/>
        <v>OnTime</v>
      </c>
      <c r="AJ2553" s="11" t="s">
        <v>4147</v>
      </c>
      <c r="AK2553" s="8">
        <v>36715.409999999996</v>
      </c>
      <c r="AO2553" s="13">
        <f>(Cleaned_Data!S2553)-((Cleaned_Data!S2553)*10%)</f>
        <v>63.9</v>
      </c>
      <c r="AP2553" s="13" t="str">
        <v>Safe</v>
      </c>
    </row>
    <row r="2554" spans="8:42" x14ac:dyDescent="0.3">
      <c r="H2554" s="13" t="s">
        <v>5053</v>
      </c>
      <c r="I2554" s="13" t="str">
        <v>In Stock</v>
      </c>
      <c r="J2554" s="43"/>
      <c r="AB2554" s="65">
        <v>45929</v>
      </c>
      <c r="AC2554" s="66" t="str">
        <f t="shared" si="38"/>
        <v>OnTime</v>
      </c>
      <c r="AJ2554" s="11" t="s">
        <v>762</v>
      </c>
      <c r="AK2554" s="8">
        <v>36396.239999999998</v>
      </c>
      <c r="AO2554" s="13">
        <f>(Cleaned_Data!S2554)-((Cleaned_Data!S2554)*10%)</f>
        <v>126</v>
      </c>
      <c r="AP2554" s="13" t="str">
        <v>Safe</v>
      </c>
    </row>
    <row r="2555" spans="8:42" x14ac:dyDescent="0.3">
      <c r="H2555" s="13" t="s">
        <v>582</v>
      </c>
      <c r="I2555" s="13" t="str">
        <v>In Stock</v>
      </c>
      <c r="J2555" s="43"/>
      <c r="AB2555" s="65">
        <v>45853</v>
      </c>
      <c r="AC2555" s="66" t="str">
        <f t="shared" si="38"/>
        <v>Overdue</v>
      </c>
      <c r="AJ2555" s="11" t="s">
        <v>5465</v>
      </c>
      <c r="AK2555" s="8">
        <v>36057.56</v>
      </c>
      <c r="AO2555" s="13">
        <f>(Cleaned_Data!S2555)-((Cleaned_Data!S2555)*10%)</f>
        <v>138.6</v>
      </c>
      <c r="AP2555" s="13" t="str">
        <v>Safe</v>
      </c>
    </row>
    <row r="2556" spans="8:42" x14ac:dyDescent="0.3">
      <c r="H2556" s="13" t="s">
        <v>1795</v>
      </c>
      <c r="I2556" s="13" t="str">
        <v>In Stock</v>
      </c>
      <c r="J2556" s="43"/>
      <c r="AB2556" s="65">
        <v>45901</v>
      </c>
      <c r="AC2556" s="66" t="str">
        <f t="shared" si="38"/>
        <v>OnTime</v>
      </c>
      <c r="AJ2556" s="11" t="s">
        <v>6235</v>
      </c>
      <c r="AK2556" s="8">
        <v>35753.1</v>
      </c>
      <c r="AO2556" s="13">
        <f>(Cleaned_Data!S2556)-((Cleaned_Data!S2556)*10%)</f>
        <v>86.4</v>
      </c>
      <c r="AP2556" s="13" t="str">
        <v>Safe</v>
      </c>
    </row>
    <row r="2557" spans="8:42" x14ac:dyDescent="0.3">
      <c r="H2557" s="13" t="s">
        <v>1043</v>
      </c>
      <c r="I2557" s="13" t="str">
        <v>In Stock</v>
      </c>
      <c r="J2557" s="43"/>
      <c r="AB2557" s="65">
        <v>45881</v>
      </c>
      <c r="AC2557" s="66" t="str">
        <f t="shared" si="38"/>
        <v>Overdue</v>
      </c>
      <c r="AJ2557" s="11" t="s">
        <v>1803</v>
      </c>
      <c r="AK2557" s="8">
        <v>35664.200000000004</v>
      </c>
      <c r="AO2557" s="13">
        <f>(Cleaned_Data!S2557)-((Cleaned_Data!S2557)*10%)</f>
        <v>169.2</v>
      </c>
      <c r="AP2557" s="13" t="str">
        <v>Safe</v>
      </c>
    </row>
    <row r="2558" spans="8:42" x14ac:dyDescent="0.3">
      <c r="H2558" s="13" t="s">
        <v>5059</v>
      </c>
      <c r="I2558" s="13" t="str">
        <v>In Stock</v>
      </c>
      <c r="J2558" s="43"/>
      <c r="AB2558" s="65">
        <v>45909</v>
      </c>
      <c r="AC2558" s="66" t="str">
        <f t="shared" si="38"/>
        <v>OnTime</v>
      </c>
      <c r="AJ2558" s="11" t="s">
        <v>797</v>
      </c>
      <c r="AK2558" s="8">
        <v>35562.120000000003</v>
      </c>
      <c r="AO2558" s="13">
        <f>(Cleaned_Data!S2558)-((Cleaned_Data!S2558)*10%)</f>
        <v>84.6</v>
      </c>
      <c r="AP2558" s="13" t="str">
        <v>Risk</v>
      </c>
    </row>
    <row r="2559" spans="8:42" x14ac:dyDescent="0.3">
      <c r="H2559" s="13" t="s">
        <v>661</v>
      </c>
      <c r="I2559" s="13" t="str">
        <v>Low Stock</v>
      </c>
      <c r="J2559" s="43"/>
      <c r="AB2559" s="65">
        <v>45907</v>
      </c>
      <c r="AC2559" s="66" t="str">
        <f t="shared" si="38"/>
        <v>OnTime</v>
      </c>
      <c r="AJ2559" s="11" t="s">
        <v>6867</v>
      </c>
      <c r="AK2559" s="8">
        <v>35469.120000000003</v>
      </c>
      <c r="AO2559" s="13">
        <f>(Cleaned_Data!S2559)-((Cleaned_Data!S2559)*10%)</f>
        <v>2.7</v>
      </c>
      <c r="AP2559" s="13" t="str">
        <v>Risk</v>
      </c>
    </row>
    <row r="2560" spans="8:42" x14ac:dyDescent="0.3">
      <c r="H2560" s="13" t="s">
        <v>5062</v>
      </c>
      <c r="I2560" s="13" t="str">
        <v>In Stock</v>
      </c>
      <c r="J2560" s="43"/>
      <c r="AB2560" s="65">
        <v>45883</v>
      </c>
      <c r="AC2560" s="66" t="str">
        <f t="shared" si="38"/>
        <v>Overdue</v>
      </c>
      <c r="AJ2560" s="11" t="s">
        <v>4180</v>
      </c>
      <c r="AK2560" s="8">
        <v>35305.199999999997</v>
      </c>
      <c r="AO2560" s="13">
        <f>(Cleaned_Data!S2560)-((Cleaned_Data!S2560)*10%)</f>
        <v>118.8</v>
      </c>
      <c r="AP2560" s="13" t="str">
        <v>Safe</v>
      </c>
    </row>
    <row r="2561" spans="8:42" x14ac:dyDescent="0.3">
      <c r="H2561" s="13" t="s">
        <v>5064</v>
      </c>
      <c r="I2561" s="13" t="str">
        <v>In Stock</v>
      </c>
      <c r="J2561" s="43"/>
      <c r="AB2561" s="65">
        <v>45919</v>
      </c>
      <c r="AC2561" s="66" t="str">
        <f t="shared" si="38"/>
        <v>OnTime</v>
      </c>
      <c r="AJ2561" s="11" t="s">
        <v>2615</v>
      </c>
      <c r="AK2561" s="8">
        <v>35093.799999999996</v>
      </c>
      <c r="AO2561" s="13">
        <f>(Cleaned_Data!S2561)-((Cleaned_Data!S2561)*10%)</f>
        <v>146.69999999999999</v>
      </c>
      <c r="AP2561" s="13" t="str">
        <v>Safe</v>
      </c>
    </row>
    <row r="2562" spans="8:42" x14ac:dyDescent="0.3">
      <c r="H2562" s="13" t="s">
        <v>118</v>
      </c>
      <c r="I2562" s="13" t="str">
        <v>In Stock</v>
      </c>
      <c r="J2562" s="43"/>
      <c r="AB2562" s="65">
        <v>45893</v>
      </c>
      <c r="AC2562" s="66" t="str">
        <f t="shared" si="38"/>
        <v>Overdue</v>
      </c>
      <c r="AJ2562" s="11" t="s">
        <v>4876</v>
      </c>
      <c r="AK2562" s="8">
        <v>34741.700000000004</v>
      </c>
      <c r="AO2562" s="13">
        <f>(Cleaned_Data!S2562)-((Cleaned_Data!S2562)*10%)</f>
        <v>129.6</v>
      </c>
      <c r="AP2562" s="13" t="str">
        <v>Safe</v>
      </c>
    </row>
    <row r="2563" spans="8:42" x14ac:dyDescent="0.3">
      <c r="H2563" s="13" t="s">
        <v>5067</v>
      </c>
      <c r="I2563" s="13" t="str">
        <v>In Stock</v>
      </c>
      <c r="J2563" s="43"/>
      <c r="AB2563" s="65">
        <v>45852</v>
      </c>
      <c r="AC2563" s="66" t="str">
        <f t="shared" ref="AC2563:AC2626" si="39">IF(AB2563="","No Date", IF(AB2563&lt;$AC$1,"Overdue","OnTime"))</f>
        <v>Overdue</v>
      </c>
      <c r="AJ2563" s="11" t="s">
        <v>4391</v>
      </c>
      <c r="AK2563" s="8">
        <v>34502.949999999997</v>
      </c>
      <c r="AO2563" s="13">
        <f>(Cleaned_Data!S2563)-((Cleaned_Data!S2563)*10%)</f>
        <v>163.80000000000001</v>
      </c>
      <c r="AP2563" s="13" t="str">
        <v>Safe</v>
      </c>
    </row>
    <row r="2564" spans="8:42" x14ac:dyDescent="0.3">
      <c r="H2564" s="13" t="s">
        <v>5069</v>
      </c>
      <c r="I2564" s="13" t="str">
        <v>In Stock</v>
      </c>
      <c r="J2564" s="43"/>
      <c r="AB2564" s="65">
        <v>45854</v>
      </c>
      <c r="AC2564" s="66" t="str">
        <f t="shared" si="39"/>
        <v>Overdue</v>
      </c>
      <c r="AJ2564" s="11" t="s">
        <v>4966</v>
      </c>
      <c r="AK2564" s="8">
        <v>34441.4</v>
      </c>
      <c r="AO2564" s="13">
        <f>(Cleaned_Data!S2564)-((Cleaned_Data!S2564)*10%)</f>
        <v>154.80000000000001</v>
      </c>
      <c r="AP2564" s="13" t="str">
        <v>Safe</v>
      </c>
    </row>
    <row r="2565" spans="8:42" x14ac:dyDescent="0.3">
      <c r="H2565" s="13" t="s">
        <v>1936</v>
      </c>
      <c r="I2565" s="13" t="str">
        <v>In Stock</v>
      </c>
      <c r="J2565" s="43"/>
      <c r="AB2565" s="65">
        <v>45864</v>
      </c>
      <c r="AC2565" s="66" t="str">
        <f t="shared" si="39"/>
        <v>Overdue</v>
      </c>
      <c r="AJ2565" s="11" t="s">
        <v>7365</v>
      </c>
      <c r="AK2565" s="8">
        <v>34410.720000000001</v>
      </c>
      <c r="AO2565" s="13">
        <f>(Cleaned_Data!S2565)-((Cleaned_Data!S2565)*10%)</f>
        <v>131.4</v>
      </c>
      <c r="AP2565" s="13" t="str">
        <v>Safe</v>
      </c>
    </row>
    <row r="2566" spans="8:42" x14ac:dyDescent="0.3">
      <c r="H2566" s="13" t="s">
        <v>5072</v>
      </c>
      <c r="I2566" s="13" t="str">
        <v>Low Stock</v>
      </c>
      <c r="J2566" s="43"/>
      <c r="AB2566" s="65">
        <v>45878</v>
      </c>
      <c r="AC2566" s="66" t="str">
        <f t="shared" si="39"/>
        <v>Overdue</v>
      </c>
      <c r="AJ2566" s="11" t="s">
        <v>4525</v>
      </c>
      <c r="AK2566" s="8">
        <v>34081.65</v>
      </c>
      <c r="AO2566" s="13">
        <f>(Cleaned_Data!S2566)-((Cleaned_Data!S2566)*10%)</f>
        <v>4.5</v>
      </c>
      <c r="AP2566" s="13" t="str">
        <v>Risk</v>
      </c>
    </row>
    <row r="2567" spans="8:42" x14ac:dyDescent="0.3">
      <c r="H2567" s="13" t="s">
        <v>7512</v>
      </c>
      <c r="I2567" s="13" t="str">
        <v>Low Stock</v>
      </c>
      <c r="J2567" s="43"/>
      <c r="AB2567" s="65">
        <v>45920</v>
      </c>
      <c r="AC2567" s="66" t="str">
        <f t="shared" si="39"/>
        <v>OnTime</v>
      </c>
      <c r="AJ2567" s="11" t="s">
        <v>4176</v>
      </c>
      <c r="AK2567" s="8">
        <v>33343.199999999997</v>
      </c>
      <c r="AO2567" s="13">
        <f>(Cleaned_Data!S2567)-((Cleaned_Data!S2567)*10%)</f>
        <v>0.9</v>
      </c>
      <c r="AP2567" s="13" t="str">
        <v>Risk</v>
      </c>
    </row>
    <row r="2568" spans="8:42" x14ac:dyDescent="0.3">
      <c r="H2568" s="13" t="s">
        <v>7467</v>
      </c>
      <c r="I2568" s="13" t="str">
        <v>Low Stock</v>
      </c>
      <c r="J2568" s="43"/>
      <c r="AB2568" s="65">
        <v>45885</v>
      </c>
      <c r="AC2568" s="66" t="str">
        <f t="shared" si="39"/>
        <v>Overdue</v>
      </c>
      <c r="AJ2568" s="11" t="s">
        <v>3536</v>
      </c>
      <c r="AK2568" s="8">
        <v>33182.1</v>
      </c>
      <c r="AO2568" s="13">
        <f>(Cleaned_Data!S2568)-((Cleaned_Data!S2568)*10%)</f>
        <v>20.7</v>
      </c>
      <c r="AP2568" s="13" t="str">
        <v>Risk</v>
      </c>
    </row>
    <row r="2569" spans="8:42" x14ac:dyDescent="0.3">
      <c r="H2569" s="13" t="s">
        <v>4066</v>
      </c>
      <c r="I2569" s="13" t="str">
        <v>Low Stock</v>
      </c>
      <c r="J2569" s="43"/>
      <c r="AB2569" s="65">
        <v>45901</v>
      </c>
      <c r="AC2569" s="66" t="str">
        <f t="shared" si="39"/>
        <v>OnTime</v>
      </c>
      <c r="AJ2569" s="11" t="s">
        <v>2809</v>
      </c>
      <c r="AK2569" s="8">
        <v>33006.449999999997</v>
      </c>
      <c r="AO2569" s="13">
        <f>(Cleaned_Data!S2569)-((Cleaned_Data!S2569)*10%)</f>
        <v>15.3</v>
      </c>
      <c r="AP2569" s="13" t="str">
        <v>Risk</v>
      </c>
    </row>
    <row r="2570" spans="8:42" x14ac:dyDescent="0.3">
      <c r="H2570" s="13" t="s">
        <v>2734</v>
      </c>
      <c r="I2570" s="13" t="str">
        <v>Low Stock</v>
      </c>
      <c r="J2570" s="43"/>
      <c r="AB2570" s="65">
        <v>45901</v>
      </c>
      <c r="AC2570" s="66" t="str">
        <f t="shared" si="39"/>
        <v>OnTime</v>
      </c>
      <c r="AJ2570" s="11" t="s">
        <v>3691</v>
      </c>
      <c r="AK2570" s="8">
        <v>30634.3</v>
      </c>
      <c r="AO2570" s="13">
        <f>(Cleaned_Data!S2570)-((Cleaned_Data!S2570)*10%)</f>
        <v>35.1</v>
      </c>
      <c r="AP2570" s="13" t="str">
        <v>Risk</v>
      </c>
    </row>
    <row r="2571" spans="8:42" x14ac:dyDescent="0.3">
      <c r="H2571" s="13" t="s">
        <v>7606</v>
      </c>
      <c r="I2571" s="13" t="str">
        <v>In Stock</v>
      </c>
      <c r="J2571" s="43"/>
      <c r="AB2571" s="65">
        <v>45877</v>
      </c>
      <c r="AC2571" s="66" t="str">
        <f t="shared" si="39"/>
        <v>Overdue</v>
      </c>
      <c r="AJ2571" s="11" t="s">
        <v>1722</v>
      </c>
      <c r="AK2571" s="8">
        <v>30612.3</v>
      </c>
      <c r="AO2571" s="13">
        <f>(Cleaned_Data!S2571)-((Cleaned_Data!S2571)*10%)</f>
        <v>96.3</v>
      </c>
      <c r="AP2571" s="13" t="str">
        <v>Safe</v>
      </c>
    </row>
    <row r="2572" spans="8:42" x14ac:dyDescent="0.3">
      <c r="H2572" s="13" t="s">
        <v>5084</v>
      </c>
      <c r="I2572" s="13" t="str">
        <v>In Stock</v>
      </c>
      <c r="J2572" s="43"/>
      <c r="AB2572" s="65">
        <v>45880</v>
      </c>
      <c r="AC2572" s="66" t="str">
        <f t="shared" si="39"/>
        <v>Overdue</v>
      </c>
      <c r="AJ2572" s="11" t="s">
        <v>6378</v>
      </c>
      <c r="AK2572" s="8">
        <v>30589.14</v>
      </c>
      <c r="AO2572" s="13">
        <f>(Cleaned_Data!S2572)-((Cleaned_Data!S2572)*10%)</f>
        <v>72</v>
      </c>
      <c r="AP2572" s="13" t="str">
        <v>Safe</v>
      </c>
    </row>
    <row r="2573" spans="8:42" x14ac:dyDescent="0.3">
      <c r="H2573" s="13" t="s">
        <v>5086</v>
      </c>
      <c r="I2573" s="13" t="str">
        <v>In Stock</v>
      </c>
      <c r="J2573" s="43"/>
      <c r="AB2573" s="65">
        <v>45913</v>
      </c>
      <c r="AC2573" s="66" t="str">
        <f t="shared" si="39"/>
        <v>OnTime</v>
      </c>
      <c r="AJ2573" s="11" t="s">
        <v>6632</v>
      </c>
      <c r="AK2573" s="8">
        <v>29617.56</v>
      </c>
      <c r="AO2573" s="13">
        <f>(Cleaned_Data!S2573)-((Cleaned_Data!S2573)*10%)</f>
        <v>135</v>
      </c>
      <c r="AP2573" s="13" t="str">
        <v>Safe</v>
      </c>
    </row>
    <row r="2574" spans="8:42" x14ac:dyDescent="0.3">
      <c r="H2574" s="13" t="s">
        <v>5088</v>
      </c>
      <c r="I2574" s="13" t="str">
        <v>In Stock</v>
      </c>
      <c r="J2574" s="43"/>
      <c r="AB2574" s="65">
        <v>45928</v>
      </c>
      <c r="AC2574" s="66" t="str">
        <f t="shared" si="39"/>
        <v>OnTime</v>
      </c>
      <c r="AJ2574" s="11" t="s">
        <v>717</v>
      </c>
      <c r="AK2574" s="8">
        <v>28816.47</v>
      </c>
      <c r="AO2574" s="13">
        <f>(Cleaned_Data!S2574)-((Cleaned_Data!S2574)*10%)</f>
        <v>161.1</v>
      </c>
      <c r="AP2574" s="13" t="str">
        <v>Safe</v>
      </c>
    </row>
    <row r="2575" spans="8:42" x14ac:dyDescent="0.3">
      <c r="H2575" s="13" t="s">
        <v>2060</v>
      </c>
      <c r="I2575" s="13" t="str">
        <v>Low Stock</v>
      </c>
      <c r="J2575" s="43"/>
      <c r="AB2575" s="65">
        <v>45920</v>
      </c>
      <c r="AC2575" s="66" t="str">
        <f t="shared" si="39"/>
        <v>OnTime</v>
      </c>
      <c r="AJ2575" s="11" t="s">
        <v>6467</v>
      </c>
      <c r="AK2575" s="8">
        <v>28464.92</v>
      </c>
      <c r="AO2575" s="13">
        <f>(Cleaned_Data!S2575)-((Cleaned_Data!S2575)*10%)</f>
        <v>10.8</v>
      </c>
      <c r="AP2575" s="13" t="str">
        <v>Risk</v>
      </c>
    </row>
    <row r="2576" spans="8:42" x14ac:dyDescent="0.3">
      <c r="H2576" s="13" t="s">
        <v>7461</v>
      </c>
      <c r="I2576" s="13" t="str">
        <v>Low Stock</v>
      </c>
      <c r="J2576" s="43"/>
      <c r="AB2576" s="65">
        <v>45866</v>
      </c>
      <c r="AC2576" s="66" t="str">
        <f t="shared" si="39"/>
        <v>Overdue</v>
      </c>
      <c r="AJ2576" s="11" t="s">
        <v>5393</v>
      </c>
      <c r="AK2576" s="8">
        <v>28190.720000000001</v>
      </c>
      <c r="AO2576" s="13">
        <f>(Cleaned_Data!S2576)-((Cleaned_Data!S2576)*10%)</f>
        <v>0</v>
      </c>
      <c r="AP2576" s="13" t="str">
        <v>Risk</v>
      </c>
    </row>
    <row r="2577" spans="8:42" x14ac:dyDescent="0.3">
      <c r="H2577" s="13" t="s">
        <v>3881</v>
      </c>
      <c r="I2577" s="13" t="str">
        <v>Low Stock</v>
      </c>
      <c r="J2577" s="43"/>
      <c r="AB2577" s="65">
        <v>45921</v>
      </c>
      <c r="AC2577" s="66" t="str">
        <f t="shared" si="39"/>
        <v>OnTime</v>
      </c>
      <c r="AJ2577" s="11" t="s">
        <v>2290</v>
      </c>
      <c r="AK2577" s="8">
        <v>27903.989999999998</v>
      </c>
      <c r="AO2577" s="13">
        <f>(Cleaned_Data!S2577)-((Cleaned_Data!S2577)*10%)</f>
        <v>2.7</v>
      </c>
      <c r="AP2577" s="13" t="str">
        <v>Risk</v>
      </c>
    </row>
    <row r="2578" spans="8:42" x14ac:dyDescent="0.3">
      <c r="H2578" s="13" t="s">
        <v>5098</v>
      </c>
      <c r="I2578" s="13" t="str">
        <v>Low Stock</v>
      </c>
      <c r="J2578" s="43"/>
      <c r="AB2578" s="65">
        <v>45878</v>
      </c>
      <c r="AC2578" s="66" t="str">
        <f t="shared" si="39"/>
        <v>Overdue</v>
      </c>
      <c r="AJ2578" s="11" t="s">
        <v>3284</v>
      </c>
      <c r="AK2578" s="8">
        <v>27691.72</v>
      </c>
      <c r="AO2578" s="13">
        <f>(Cleaned_Data!S2578)-((Cleaned_Data!S2578)*10%)</f>
        <v>40.5</v>
      </c>
      <c r="AP2578" s="13" t="str">
        <v>Risk</v>
      </c>
    </row>
    <row r="2579" spans="8:42" x14ac:dyDescent="0.3">
      <c r="H2579" s="13" t="s">
        <v>5101</v>
      </c>
      <c r="I2579" s="13" t="str">
        <v>Low Stock</v>
      </c>
      <c r="J2579" s="43"/>
      <c r="AB2579" s="65">
        <v>45884</v>
      </c>
      <c r="AC2579" s="66" t="str">
        <f t="shared" si="39"/>
        <v>Overdue</v>
      </c>
      <c r="AJ2579" s="11" t="s">
        <v>3264</v>
      </c>
      <c r="AK2579" s="8">
        <v>27602.95</v>
      </c>
      <c r="AO2579" s="13">
        <f>(Cleaned_Data!S2579)-((Cleaned_Data!S2579)*10%)</f>
        <v>46.8</v>
      </c>
      <c r="AP2579" s="13" t="str">
        <v>Risk</v>
      </c>
    </row>
    <row r="2580" spans="8:42" x14ac:dyDescent="0.3">
      <c r="H2580" s="13" t="s">
        <v>5103</v>
      </c>
      <c r="I2580" s="13" t="str">
        <v>Low Stock</v>
      </c>
      <c r="J2580" s="43"/>
      <c r="AB2580" s="65">
        <v>45867</v>
      </c>
      <c r="AC2580" s="66" t="str">
        <f t="shared" si="39"/>
        <v>Overdue</v>
      </c>
      <c r="AJ2580" s="11" t="s">
        <v>768</v>
      </c>
      <c r="AK2580" s="8">
        <v>26892.799999999999</v>
      </c>
      <c r="AO2580" s="13">
        <f>(Cleaned_Data!S2580)-((Cleaned_Data!S2580)*10%)</f>
        <v>24.3</v>
      </c>
      <c r="AP2580" s="13" t="str">
        <v>Risk</v>
      </c>
    </row>
    <row r="2581" spans="8:42" x14ac:dyDescent="0.3">
      <c r="H2581" s="13" t="s">
        <v>2797</v>
      </c>
      <c r="I2581" s="13" t="str">
        <v>Low Stock</v>
      </c>
      <c r="J2581" s="43"/>
      <c r="AB2581" s="65">
        <v>45898</v>
      </c>
      <c r="AC2581" s="66" t="str">
        <f t="shared" si="39"/>
        <v>Overdue</v>
      </c>
      <c r="AJ2581" s="11" t="s">
        <v>1046</v>
      </c>
      <c r="AK2581" s="8">
        <v>26406.29</v>
      </c>
      <c r="AO2581" s="13">
        <f>(Cleaned_Data!S2581)-((Cleaned_Data!S2581)*10%)</f>
        <v>30.6</v>
      </c>
      <c r="AP2581" s="13" t="str">
        <v>Risk</v>
      </c>
    </row>
    <row r="2582" spans="8:42" x14ac:dyDescent="0.3">
      <c r="H2582" s="13" t="s">
        <v>1299</v>
      </c>
      <c r="I2582" s="13" t="str">
        <v>Low Stock</v>
      </c>
      <c r="J2582" s="43"/>
      <c r="AB2582" s="65">
        <v>45926</v>
      </c>
      <c r="AC2582" s="66" t="str">
        <f t="shared" si="39"/>
        <v>OnTime</v>
      </c>
      <c r="AJ2582" s="11" t="s">
        <v>4734</v>
      </c>
      <c r="AK2582" s="8">
        <v>26268.639999999999</v>
      </c>
      <c r="AO2582" s="13">
        <f>(Cleaned_Data!S2582)-((Cleaned_Data!S2582)*10%)</f>
        <v>18.899999999999999</v>
      </c>
      <c r="AP2582" s="13" t="str">
        <v>Risk</v>
      </c>
    </row>
    <row r="2583" spans="8:42" x14ac:dyDescent="0.3">
      <c r="H2583" s="13" t="s">
        <v>5107</v>
      </c>
      <c r="I2583" s="13" t="str">
        <v>Low Stock</v>
      </c>
      <c r="J2583" s="43"/>
      <c r="AB2583" s="65">
        <v>45927</v>
      </c>
      <c r="AC2583" s="66" t="str">
        <f t="shared" si="39"/>
        <v>OnTime</v>
      </c>
      <c r="AJ2583" s="11" t="s">
        <v>37</v>
      </c>
      <c r="AK2583" s="8">
        <v>26006.399999999998</v>
      </c>
      <c r="AO2583" s="13">
        <f>(Cleaned_Data!S2583)-((Cleaned_Data!S2583)*10%)</f>
        <v>0</v>
      </c>
      <c r="AP2583" s="13" t="str">
        <v>Risk</v>
      </c>
    </row>
    <row r="2584" spans="8:42" x14ac:dyDescent="0.3">
      <c r="H2584" s="13" t="s">
        <v>5109</v>
      </c>
      <c r="I2584" s="13" t="str">
        <v>In Stock</v>
      </c>
      <c r="J2584" s="43"/>
      <c r="AB2584" s="65">
        <v>45901</v>
      </c>
      <c r="AC2584" s="66" t="str">
        <f t="shared" si="39"/>
        <v>OnTime</v>
      </c>
      <c r="AJ2584" s="11" t="s">
        <v>1691</v>
      </c>
      <c r="AK2584" s="8">
        <v>25633.62</v>
      </c>
      <c r="AO2584" s="13">
        <f>(Cleaned_Data!S2584)-((Cleaned_Data!S2584)*10%)</f>
        <v>177.3</v>
      </c>
      <c r="AP2584" s="13" t="str">
        <v>Safe</v>
      </c>
    </row>
    <row r="2585" spans="8:42" x14ac:dyDescent="0.3">
      <c r="H2585" s="13" t="s">
        <v>835</v>
      </c>
      <c r="I2585" s="13" t="str">
        <v>In Stock</v>
      </c>
      <c r="J2585" s="43"/>
      <c r="AB2585" s="65">
        <v>45931</v>
      </c>
      <c r="AC2585" s="66" t="str">
        <f t="shared" si="39"/>
        <v>OnTime</v>
      </c>
      <c r="AJ2585" s="11" t="s">
        <v>1641</v>
      </c>
      <c r="AK2585" s="8">
        <v>25357.019999999997</v>
      </c>
      <c r="AO2585" s="13">
        <f>(Cleaned_Data!S2585)-((Cleaned_Data!S2585)*10%)</f>
        <v>159.30000000000001</v>
      </c>
      <c r="AP2585" s="13" t="str">
        <v>Safe</v>
      </c>
    </row>
    <row r="2586" spans="8:42" x14ac:dyDescent="0.3">
      <c r="H2586" s="13" t="s">
        <v>5113</v>
      </c>
      <c r="I2586" s="13" t="str">
        <v>In Stock</v>
      </c>
      <c r="J2586" s="43"/>
      <c r="AB2586" s="65">
        <v>45880</v>
      </c>
      <c r="AC2586" s="66" t="str">
        <f t="shared" si="39"/>
        <v>Overdue</v>
      </c>
      <c r="AJ2586" s="11" t="s">
        <v>6295</v>
      </c>
      <c r="AK2586" s="8">
        <v>24959.15</v>
      </c>
      <c r="AO2586" s="13">
        <f>(Cleaned_Data!S2586)-((Cleaned_Data!S2586)*10%)</f>
        <v>96.3</v>
      </c>
      <c r="AP2586" s="13" t="str">
        <v>Safe</v>
      </c>
    </row>
    <row r="2587" spans="8:42" x14ac:dyDescent="0.3">
      <c r="H2587" s="13" t="s">
        <v>5115</v>
      </c>
      <c r="I2587" s="13" t="str">
        <v>In Stock</v>
      </c>
      <c r="J2587" s="43"/>
      <c r="AB2587" s="65">
        <v>45942</v>
      </c>
      <c r="AC2587" s="66" t="str">
        <f t="shared" si="39"/>
        <v>OnTime</v>
      </c>
      <c r="AJ2587" s="11" t="s">
        <v>1129</v>
      </c>
      <c r="AK2587" s="8">
        <v>24797.85</v>
      </c>
      <c r="AO2587" s="13">
        <f>(Cleaned_Data!S2587)-((Cleaned_Data!S2587)*10%)</f>
        <v>175.5</v>
      </c>
      <c r="AP2587" s="13" t="str">
        <v>Safe</v>
      </c>
    </row>
    <row r="2588" spans="8:42" x14ac:dyDescent="0.3">
      <c r="H2588" s="13" t="s">
        <v>5118</v>
      </c>
      <c r="I2588" s="13" t="str">
        <v>In Stock</v>
      </c>
      <c r="J2588" s="43"/>
      <c r="AB2588" s="65">
        <v>45939</v>
      </c>
      <c r="AC2588" s="66" t="str">
        <f t="shared" si="39"/>
        <v>OnTime</v>
      </c>
      <c r="AJ2588" s="11" t="s">
        <v>5411</v>
      </c>
      <c r="AK2588" s="8">
        <v>24795.149999999998</v>
      </c>
      <c r="AO2588" s="13">
        <f>(Cleaned_Data!S2588)-((Cleaned_Data!S2588)*10%)</f>
        <v>57.6</v>
      </c>
      <c r="AP2588" s="13" t="str">
        <v>Safe</v>
      </c>
    </row>
    <row r="2589" spans="8:42" x14ac:dyDescent="0.3">
      <c r="H2589" s="13" t="s">
        <v>5121</v>
      </c>
      <c r="I2589" s="13" t="str">
        <v>In Stock</v>
      </c>
      <c r="J2589" s="43"/>
      <c r="AB2589" s="65">
        <v>45877</v>
      </c>
      <c r="AC2589" s="66" t="str">
        <f t="shared" si="39"/>
        <v>Overdue</v>
      </c>
      <c r="AJ2589" s="11" t="s">
        <v>4020</v>
      </c>
      <c r="AK2589" s="8">
        <v>24727.23</v>
      </c>
      <c r="AO2589" s="13">
        <f>(Cleaned_Data!S2589)-((Cleaned_Data!S2589)*10%)</f>
        <v>160.19999999999999</v>
      </c>
      <c r="AP2589" s="13" t="str">
        <v>Safe</v>
      </c>
    </row>
    <row r="2590" spans="8:42" x14ac:dyDescent="0.3">
      <c r="H2590" s="13" t="s">
        <v>5123</v>
      </c>
      <c r="I2590" s="13" t="str">
        <v>Low Stock</v>
      </c>
      <c r="J2590" s="43"/>
      <c r="AB2590" s="65">
        <v>45872</v>
      </c>
      <c r="AC2590" s="66" t="str">
        <f t="shared" si="39"/>
        <v>Overdue</v>
      </c>
      <c r="AJ2590" s="11" t="s">
        <v>2207</v>
      </c>
      <c r="AK2590" s="8">
        <v>24634.35</v>
      </c>
      <c r="AO2590" s="13">
        <f>(Cleaned_Data!S2590)-((Cleaned_Data!S2590)*10%)</f>
        <v>45</v>
      </c>
      <c r="AP2590" s="13" t="str">
        <v>Risk</v>
      </c>
    </row>
    <row r="2591" spans="8:42" x14ac:dyDescent="0.3">
      <c r="H2591" s="13" t="s">
        <v>1546</v>
      </c>
      <c r="I2591" s="13" t="str">
        <v>In Stock</v>
      </c>
      <c r="J2591" s="43"/>
      <c r="AB2591" s="65">
        <v>45884</v>
      </c>
      <c r="AC2591" s="66" t="str">
        <f t="shared" si="39"/>
        <v>Overdue</v>
      </c>
      <c r="AJ2591" s="11" t="s">
        <v>1566</v>
      </c>
      <c r="AK2591" s="8">
        <v>24178.600000000002</v>
      </c>
      <c r="AO2591" s="13">
        <f>(Cleaned_Data!S2591)-((Cleaned_Data!S2591)*10%)</f>
        <v>161.1</v>
      </c>
      <c r="AP2591" s="13" t="str">
        <v>Safe</v>
      </c>
    </row>
    <row r="2592" spans="8:42" x14ac:dyDescent="0.3">
      <c r="H2592" s="13" t="s">
        <v>725</v>
      </c>
      <c r="I2592" s="13" t="str">
        <v>In Stock</v>
      </c>
      <c r="J2592" s="43"/>
      <c r="AB2592" s="65">
        <v>45929</v>
      </c>
      <c r="AC2592" s="66" t="str">
        <f t="shared" si="39"/>
        <v>OnTime</v>
      </c>
      <c r="AJ2592" s="11" t="s">
        <v>4443</v>
      </c>
      <c r="AK2592" s="8">
        <v>24095.34</v>
      </c>
      <c r="AO2592" s="13">
        <f>(Cleaned_Data!S2592)-((Cleaned_Data!S2592)*10%)</f>
        <v>63.9</v>
      </c>
      <c r="AP2592" s="13" t="str">
        <v>Safe</v>
      </c>
    </row>
    <row r="2593" spans="8:42" x14ac:dyDescent="0.3">
      <c r="H2593" s="13" t="s">
        <v>5128</v>
      </c>
      <c r="I2593" s="13" t="str">
        <v>In Stock</v>
      </c>
      <c r="J2593" s="43"/>
      <c r="AB2593" s="65">
        <v>45881</v>
      </c>
      <c r="AC2593" s="66" t="str">
        <f t="shared" si="39"/>
        <v>Overdue</v>
      </c>
      <c r="AJ2593" s="11" t="s">
        <v>866</v>
      </c>
      <c r="AK2593" s="8">
        <v>23974.89</v>
      </c>
      <c r="AO2593" s="13">
        <f>(Cleaned_Data!S2593)-((Cleaned_Data!S2593)*10%)</f>
        <v>74.7</v>
      </c>
      <c r="AP2593" s="13" t="str">
        <v>Safe</v>
      </c>
    </row>
    <row r="2594" spans="8:42" x14ac:dyDescent="0.3">
      <c r="H2594" s="13" t="s">
        <v>5130</v>
      </c>
      <c r="I2594" s="13" t="str">
        <v>Low Stock</v>
      </c>
      <c r="J2594" s="43"/>
      <c r="AB2594" s="65">
        <v>45885</v>
      </c>
      <c r="AC2594" s="66" t="str">
        <f t="shared" si="39"/>
        <v>Overdue</v>
      </c>
      <c r="AJ2594" s="11" t="s">
        <v>5697</v>
      </c>
      <c r="AK2594" s="8">
        <v>23611</v>
      </c>
      <c r="AO2594" s="13">
        <f>(Cleaned_Data!S2594)-((Cleaned_Data!S2594)*10%)</f>
        <v>19.8</v>
      </c>
      <c r="AP2594" s="13" t="str">
        <v>Risk</v>
      </c>
    </row>
    <row r="2595" spans="8:42" x14ac:dyDescent="0.3">
      <c r="H2595" s="13" t="s">
        <v>1820</v>
      </c>
      <c r="I2595" s="13" t="str">
        <v>In Stock</v>
      </c>
      <c r="J2595" s="43"/>
      <c r="AB2595" s="65">
        <v>45883</v>
      </c>
      <c r="AC2595" s="66" t="str">
        <f t="shared" si="39"/>
        <v>Overdue</v>
      </c>
      <c r="AJ2595" s="11" t="s">
        <v>627</v>
      </c>
      <c r="AK2595" s="8">
        <v>23354.1</v>
      </c>
      <c r="AO2595" s="13">
        <f>(Cleaned_Data!S2595)-((Cleaned_Data!S2595)*10%)</f>
        <v>57.6</v>
      </c>
      <c r="AP2595" s="13" t="str">
        <v>Safe</v>
      </c>
    </row>
    <row r="2596" spans="8:42" x14ac:dyDescent="0.3">
      <c r="H2596" s="13" t="s">
        <v>2860</v>
      </c>
      <c r="I2596" s="13" t="str">
        <v>In Stock</v>
      </c>
      <c r="J2596" s="43"/>
      <c r="AB2596" s="65">
        <v>45917</v>
      </c>
      <c r="AC2596" s="66" t="str">
        <f t="shared" si="39"/>
        <v>OnTime</v>
      </c>
      <c r="AJ2596" s="11" t="s">
        <v>2652</v>
      </c>
      <c r="AK2596" s="8">
        <v>23260.030000000002</v>
      </c>
      <c r="AO2596" s="13">
        <f>(Cleaned_Data!S2596)-((Cleaned_Data!S2596)*10%)</f>
        <v>119.7</v>
      </c>
      <c r="AP2596" s="13" t="str">
        <v>Safe</v>
      </c>
    </row>
    <row r="2597" spans="8:42" x14ac:dyDescent="0.3">
      <c r="H2597" s="13" t="s">
        <v>533</v>
      </c>
      <c r="I2597" s="13" t="str">
        <v>In Stock</v>
      </c>
      <c r="J2597" s="43"/>
      <c r="AB2597" s="65">
        <v>45904</v>
      </c>
      <c r="AC2597" s="66" t="str">
        <f t="shared" si="39"/>
        <v>OnTime</v>
      </c>
      <c r="AJ2597" s="11" t="s">
        <v>7484</v>
      </c>
      <c r="AK2597" s="8">
        <v>21549.759999999998</v>
      </c>
      <c r="AO2597" s="13">
        <f>(Cleaned_Data!S2597)-((Cleaned_Data!S2597)*10%)</f>
        <v>130.5</v>
      </c>
      <c r="AP2597" s="13" t="str">
        <v>Safe</v>
      </c>
    </row>
    <row r="2598" spans="8:42" x14ac:dyDescent="0.3">
      <c r="H2598" s="13" t="s">
        <v>5135</v>
      </c>
      <c r="I2598" s="13" t="str">
        <v>Low Stock</v>
      </c>
      <c r="J2598" s="43"/>
      <c r="AB2598" s="65">
        <v>45929</v>
      </c>
      <c r="AC2598" s="66" t="str">
        <f t="shared" si="39"/>
        <v>OnTime</v>
      </c>
      <c r="AJ2598" s="11" t="s">
        <v>3743</v>
      </c>
      <c r="AK2598" s="8">
        <v>21077.55</v>
      </c>
      <c r="AO2598" s="13">
        <f>(Cleaned_Data!S2598)-((Cleaned_Data!S2598)*10%)</f>
        <v>31.5</v>
      </c>
      <c r="AP2598" s="13" t="str">
        <v>Risk</v>
      </c>
    </row>
    <row r="2599" spans="8:42" x14ac:dyDescent="0.3">
      <c r="H2599" s="13" t="s">
        <v>5137</v>
      </c>
      <c r="I2599" s="13" t="str">
        <v>In Stock</v>
      </c>
      <c r="J2599" s="43"/>
      <c r="AB2599" s="65">
        <v>45854</v>
      </c>
      <c r="AC2599" s="66" t="str">
        <f t="shared" si="39"/>
        <v>Overdue</v>
      </c>
      <c r="AJ2599" s="11" t="s">
        <v>7207</v>
      </c>
      <c r="AK2599" s="8">
        <v>20871.919999999998</v>
      </c>
      <c r="AO2599" s="13">
        <f>(Cleaned_Data!S2599)-((Cleaned_Data!S2599)*10%)</f>
        <v>58.5</v>
      </c>
      <c r="AP2599" s="13" t="str">
        <v>Safe</v>
      </c>
    </row>
    <row r="2600" spans="8:42" x14ac:dyDescent="0.3">
      <c r="H2600" s="13" t="s">
        <v>5139</v>
      </c>
      <c r="I2600" s="13" t="str">
        <v>In Stock</v>
      </c>
      <c r="J2600" s="43"/>
      <c r="AB2600" s="65">
        <v>45912</v>
      </c>
      <c r="AC2600" s="66" t="str">
        <f t="shared" si="39"/>
        <v>OnTime</v>
      </c>
      <c r="AJ2600" s="11" t="s">
        <v>4811</v>
      </c>
      <c r="AK2600" s="8">
        <v>20661.739999999998</v>
      </c>
      <c r="AO2600" s="13">
        <f>(Cleaned_Data!S2600)-((Cleaned_Data!S2600)*10%)</f>
        <v>87.3</v>
      </c>
      <c r="AP2600" s="13" t="str">
        <v>Safe</v>
      </c>
    </row>
    <row r="2601" spans="8:42" x14ac:dyDescent="0.3">
      <c r="H2601" s="13" t="s">
        <v>5141</v>
      </c>
      <c r="I2601" s="13" t="str">
        <v>In Stock</v>
      </c>
      <c r="J2601" s="43"/>
      <c r="AB2601" s="65">
        <v>45908</v>
      </c>
      <c r="AC2601" s="66" t="str">
        <f t="shared" si="39"/>
        <v>OnTime</v>
      </c>
      <c r="AJ2601" s="11" t="s">
        <v>4004</v>
      </c>
      <c r="AK2601" s="8">
        <v>20586.04</v>
      </c>
      <c r="AO2601" s="13">
        <f>(Cleaned_Data!S2601)-((Cleaned_Data!S2601)*10%)</f>
        <v>72</v>
      </c>
      <c r="AP2601" s="13" t="str">
        <v>Safe</v>
      </c>
    </row>
    <row r="2602" spans="8:42" x14ac:dyDescent="0.3">
      <c r="H2602" s="13" t="s">
        <v>5143</v>
      </c>
      <c r="I2602" s="13" t="str">
        <v>Low Stock</v>
      </c>
      <c r="J2602" s="43"/>
      <c r="AB2602" s="65">
        <v>45857</v>
      </c>
      <c r="AC2602" s="66" t="str">
        <f t="shared" si="39"/>
        <v>Overdue</v>
      </c>
      <c r="AJ2602" s="11" t="s">
        <v>398</v>
      </c>
      <c r="AK2602" s="8">
        <v>20515.919999999998</v>
      </c>
      <c r="AO2602" s="13">
        <f>(Cleaned_Data!S2602)-((Cleaned_Data!S2602)*10%)</f>
        <v>39.6</v>
      </c>
      <c r="AP2602" s="13" t="str">
        <v>Risk</v>
      </c>
    </row>
    <row r="2603" spans="8:42" x14ac:dyDescent="0.3">
      <c r="H2603" s="13" t="s">
        <v>590</v>
      </c>
      <c r="I2603" s="13" t="str">
        <v>In Stock</v>
      </c>
      <c r="J2603" s="43"/>
      <c r="AB2603" s="65">
        <v>45938</v>
      </c>
      <c r="AC2603" s="66" t="str">
        <f t="shared" si="39"/>
        <v>OnTime</v>
      </c>
      <c r="AJ2603" s="11" t="s">
        <v>5957</v>
      </c>
      <c r="AK2603" s="8">
        <v>20058.5</v>
      </c>
      <c r="AO2603" s="13">
        <f>(Cleaned_Data!S2603)-((Cleaned_Data!S2603)*10%)</f>
        <v>88.2</v>
      </c>
      <c r="AP2603" s="13" t="str">
        <v>Safe</v>
      </c>
    </row>
    <row r="2604" spans="8:42" x14ac:dyDescent="0.3">
      <c r="H2604" s="13" t="s">
        <v>5147</v>
      </c>
      <c r="I2604" s="13" t="str">
        <v>Low Stock</v>
      </c>
      <c r="J2604" s="43"/>
      <c r="AB2604" s="65">
        <v>45860</v>
      </c>
      <c r="AC2604" s="66" t="str">
        <f t="shared" si="39"/>
        <v>Overdue</v>
      </c>
      <c r="AJ2604" s="11" t="s">
        <v>4434</v>
      </c>
      <c r="AK2604" s="8">
        <v>19986.36</v>
      </c>
      <c r="AO2604" s="13">
        <f>(Cleaned_Data!S2604)-((Cleaned_Data!S2604)*10%)</f>
        <v>0</v>
      </c>
      <c r="AP2604" s="13" t="str">
        <v>Risk</v>
      </c>
    </row>
    <row r="2605" spans="8:42" x14ac:dyDescent="0.3">
      <c r="H2605" s="13" t="s">
        <v>3882</v>
      </c>
      <c r="I2605" s="13" t="str">
        <v>Low Stock</v>
      </c>
      <c r="J2605" s="43"/>
      <c r="AB2605" s="65">
        <v>45907</v>
      </c>
      <c r="AC2605" s="66" t="str">
        <f t="shared" si="39"/>
        <v>OnTime</v>
      </c>
      <c r="AJ2605" s="11" t="s">
        <v>6321</v>
      </c>
      <c r="AK2605" s="8">
        <v>19791.25</v>
      </c>
      <c r="AO2605" s="13">
        <f>(Cleaned_Data!S2605)-((Cleaned_Data!S2605)*10%)</f>
        <v>36.9</v>
      </c>
      <c r="AP2605" s="13" t="str">
        <v>Risk</v>
      </c>
    </row>
    <row r="2606" spans="8:42" x14ac:dyDescent="0.3">
      <c r="H2606" s="13" t="s">
        <v>5150</v>
      </c>
      <c r="I2606" s="13" t="str">
        <v>In Stock</v>
      </c>
      <c r="J2606" s="43"/>
      <c r="AB2606" s="65">
        <v>45894</v>
      </c>
      <c r="AC2606" s="66" t="str">
        <f t="shared" si="39"/>
        <v>Overdue</v>
      </c>
      <c r="AJ2606" s="11" t="s">
        <v>3681</v>
      </c>
      <c r="AK2606" s="8">
        <v>19315.949999999997</v>
      </c>
      <c r="AO2606" s="13">
        <f>(Cleaned_Data!S2606)-((Cleaned_Data!S2606)*10%)</f>
        <v>138.6</v>
      </c>
      <c r="AP2606" s="13" t="str">
        <v>Safe</v>
      </c>
    </row>
    <row r="2607" spans="8:42" x14ac:dyDescent="0.3">
      <c r="H2607" s="13" t="s">
        <v>5152</v>
      </c>
      <c r="I2607" s="13" t="str">
        <v>In Stock</v>
      </c>
      <c r="J2607" s="43"/>
      <c r="AB2607" s="65">
        <v>45926</v>
      </c>
      <c r="AC2607" s="66" t="str">
        <f t="shared" si="39"/>
        <v>OnTime</v>
      </c>
      <c r="AJ2607" s="11" t="s">
        <v>6986</v>
      </c>
      <c r="AK2607" s="8">
        <v>19020.419999999998</v>
      </c>
      <c r="AO2607" s="13">
        <f>(Cleaned_Data!S2607)-((Cleaned_Data!S2607)*10%)</f>
        <v>43.2</v>
      </c>
      <c r="AP2607" s="13" t="str">
        <v>Safe</v>
      </c>
    </row>
    <row r="2608" spans="8:42" x14ac:dyDescent="0.3">
      <c r="H2608" s="13" t="s">
        <v>5154</v>
      </c>
      <c r="I2608" s="13" t="str">
        <v>Low Stock</v>
      </c>
      <c r="J2608" s="43"/>
      <c r="AB2608" s="65">
        <v>45853</v>
      </c>
      <c r="AC2608" s="66" t="str">
        <f t="shared" si="39"/>
        <v>Overdue</v>
      </c>
      <c r="AJ2608" s="11" t="s">
        <v>1304</v>
      </c>
      <c r="AK2608" s="8">
        <v>18751.039999999997</v>
      </c>
      <c r="AO2608" s="13">
        <f>(Cleaned_Data!S2608)-((Cleaned_Data!S2608)*10%)</f>
        <v>51.3</v>
      </c>
      <c r="AP2608" s="13" t="str">
        <v>Risk</v>
      </c>
    </row>
    <row r="2609" spans="8:42" x14ac:dyDescent="0.3">
      <c r="H2609" s="13" t="s">
        <v>5156</v>
      </c>
      <c r="I2609" s="13" t="str">
        <v>In Stock</v>
      </c>
      <c r="J2609" s="43"/>
      <c r="AB2609" s="65">
        <v>45921</v>
      </c>
      <c r="AC2609" s="66" t="str">
        <f t="shared" si="39"/>
        <v>OnTime</v>
      </c>
      <c r="AJ2609" s="11" t="s">
        <v>6002</v>
      </c>
      <c r="AK2609" s="8">
        <v>18743.34</v>
      </c>
      <c r="AO2609" s="13">
        <f>(Cleaned_Data!S2609)-((Cleaned_Data!S2609)*10%)</f>
        <v>61.2</v>
      </c>
      <c r="AP2609" s="13" t="str">
        <v>Safe</v>
      </c>
    </row>
    <row r="2610" spans="8:42" x14ac:dyDescent="0.3">
      <c r="H2610" s="13" t="s">
        <v>5158</v>
      </c>
      <c r="I2610" s="13" t="str">
        <v>In Stock</v>
      </c>
      <c r="J2610" s="43"/>
      <c r="AB2610" s="65">
        <v>45863</v>
      </c>
      <c r="AC2610" s="66" t="str">
        <f t="shared" si="39"/>
        <v>Overdue</v>
      </c>
      <c r="AJ2610" s="11" t="s">
        <v>1631</v>
      </c>
      <c r="AK2610" s="8">
        <v>17986.859999999997</v>
      </c>
      <c r="AO2610" s="13">
        <f>(Cleaned_Data!S2610)-((Cleaned_Data!S2610)*10%)</f>
        <v>47.7</v>
      </c>
      <c r="AP2610" s="13" t="str">
        <v>Safe</v>
      </c>
    </row>
    <row r="2611" spans="8:42" x14ac:dyDescent="0.3">
      <c r="H2611" s="13" t="s">
        <v>5160</v>
      </c>
      <c r="I2611" s="13" t="str">
        <v>In Stock</v>
      </c>
      <c r="J2611" s="43"/>
      <c r="AB2611" s="65">
        <v>45936</v>
      </c>
      <c r="AC2611" s="66" t="str">
        <f t="shared" si="39"/>
        <v>OnTime</v>
      </c>
      <c r="AJ2611" s="11" t="s">
        <v>7496</v>
      </c>
      <c r="AK2611" s="8">
        <v>17877.12</v>
      </c>
      <c r="AO2611" s="13">
        <f>(Cleaned_Data!S2611)-((Cleaned_Data!S2611)*10%)</f>
        <v>68.400000000000006</v>
      </c>
      <c r="AP2611" s="13" t="str">
        <v>Safe</v>
      </c>
    </row>
    <row r="2612" spans="8:42" x14ac:dyDescent="0.3">
      <c r="H2612" s="13" t="s">
        <v>5162</v>
      </c>
      <c r="I2612" s="13" t="str">
        <v>In Stock</v>
      </c>
      <c r="J2612" s="43"/>
      <c r="AB2612" s="65">
        <v>45876</v>
      </c>
      <c r="AC2612" s="66" t="str">
        <f t="shared" si="39"/>
        <v>Overdue</v>
      </c>
      <c r="AJ2612" s="11" t="s">
        <v>776</v>
      </c>
      <c r="AK2612" s="8">
        <v>17656.54</v>
      </c>
      <c r="AO2612" s="13">
        <f>(Cleaned_Data!S2612)-((Cleaned_Data!S2612)*10%)</f>
        <v>88.2</v>
      </c>
      <c r="AP2612" s="13" t="str">
        <v>Safe</v>
      </c>
    </row>
    <row r="2613" spans="8:42" x14ac:dyDescent="0.3">
      <c r="H2613" s="13" t="s">
        <v>5164</v>
      </c>
      <c r="I2613" s="13" t="str">
        <v>In Stock</v>
      </c>
      <c r="J2613" s="43"/>
      <c r="AB2613" s="65">
        <v>45861</v>
      </c>
      <c r="AC2613" s="66" t="str">
        <f t="shared" si="39"/>
        <v>Overdue</v>
      </c>
      <c r="AJ2613" s="11" t="s">
        <v>3506</v>
      </c>
      <c r="AK2613" s="8">
        <v>17652.96</v>
      </c>
      <c r="AO2613" s="13">
        <f>(Cleaned_Data!S2613)-((Cleaned_Data!S2613)*10%)</f>
        <v>134.1</v>
      </c>
      <c r="AP2613" s="13" t="str">
        <v>Safe</v>
      </c>
    </row>
    <row r="2614" spans="8:42" x14ac:dyDescent="0.3">
      <c r="H2614" s="13" t="s">
        <v>5168</v>
      </c>
      <c r="I2614" s="13" t="str">
        <v>Low Stock</v>
      </c>
      <c r="J2614" s="43"/>
      <c r="AB2614" s="65">
        <v>45853</v>
      </c>
      <c r="AC2614" s="66" t="str">
        <f t="shared" si="39"/>
        <v>Overdue</v>
      </c>
      <c r="AJ2614" s="11" t="s">
        <v>829</v>
      </c>
      <c r="AK2614" s="8">
        <v>17094.98</v>
      </c>
      <c r="AO2614" s="13">
        <f>(Cleaned_Data!S2614)-((Cleaned_Data!S2614)*10%)</f>
        <v>10.8</v>
      </c>
      <c r="AP2614" s="13" t="str">
        <v>Risk</v>
      </c>
    </row>
    <row r="2615" spans="8:42" x14ac:dyDescent="0.3">
      <c r="H2615" s="13" t="s">
        <v>5170</v>
      </c>
      <c r="I2615" s="13" t="str">
        <v>Low Stock</v>
      </c>
      <c r="J2615" s="43"/>
      <c r="AB2615" s="65">
        <v>45865</v>
      </c>
      <c r="AC2615" s="66" t="str">
        <f t="shared" si="39"/>
        <v>Overdue</v>
      </c>
      <c r="AJ2615" s="11" t="s">
        <v>151</v>
      </c>
      <c r="AK2615" s="8">
        <v>16758.78</v>
      </c>
      <c r="AO2615" s="13">
        <f>(Cleaned_Data!S2615)-((Cleaned_Data!S2615)*10%)</f>
        <v>42.3</v>
      </c>
      <c r="AP2615" s="13" t="str">
        <v>Risk</v>
      </c>
    </row>
    <row r="2616" spans="8:42" x14ac:dyDescent="0.3">
      <c r="H2616" s="13" t="s">
        <v>406</v>
      </c>
      <c r="I2616" s="13" t="str">
        <v>In Stock</v>
      </c>
      <c r="J2616" s="43"/>
      <c r="AB2616" s="65">
        <v>45905</v>
      </c>
      <c r="AC2616" s="66" t="str">
        <f t="shared" si="39"/>
        <v>OnTime</v>
      </c>
      <c r="AJ2616" s="11" t="s">
        <v>5856</v>
      </c>
      <c r="AK2616" s="8">
        <v>16693.12</v>
      </c>
      <c r="AO2616" s="13">
        <f>(Cleaned_Data!S2616)-((Cleaned_Data!S2616)*10%)</f>
        <v>95.4</v>
      </c>
      <c r="AP2616" s="13" t="str">
        <v>Safe</v>
      </c>
    </row>
    <row r="2617" spans="8:42" x14ac:dyDescent="0.3">
      <c r="H2617" s="13" t="s">
        <v>604</v>
      </c>
      <c r="I2617" s="13" t="str">
        <v>Low Stock</v>
      </c>
      <c r="J2617" s="43"/>
      <c r="AB2617" s="65">
        <v>45892</v>
      </c>
      <c r="AC2617" s="66" t="str">
        <f t="shared" si="39"/>
        <v>Overdue</v>
      </c>
      <c r="AJ2617" s="11" t="s">
        <v>5199</v>
      </c>
      <c r="AK2617" s="8">
        <v>16530.34</v>
      </c>
      <c r="AO2617" s="13">
        <f>(Cleaned_Data!S2617)-((Cleaned_Data!S2617)*10%)</f>
        <v>19.8</v>
      </c>
      <c r="AP2617" s="13" t="str">
        <v>Risk</v>
      </c>
    </row>
    <row r="2618" spans="8:42" x14ac:dyDescent="0.3">
      <c r="H2618" s="13" t="s">
        <v>3229</v>
      </c>
      <c r="I2618" s="13" t="str">
        <v>Low Stock</v>
      </c>
      <c r="J2618" s="43"/>
      <c r="AB2618" s="65">
        <v>45901</v>
      </c>
      <c r="AC2618" s="66" t="str">
        <f t="shared" si="39"/>
        <v>OnTime</v>
      </c>
      <c r="AJ2618" s="11" t="s">
        <v>2412</v>
      </c>
      <c r="AK2618" s="8">
        <v>16502.04</v>
      </c>
      <c r="AO2618" s="13">
        <f>(Cleaned_Data!S2618)-((Cleaned_Data!S2618)*10%)</f>
        <v>69.3</v>
      </c>
      <c r="AP2618" s="13" t="str">
        <v>Risk</v>
      </c>
    </row>
    <row r="2619" spans="8:42" x14ac:dyDescent="0.3">
      <c r="H2619" s="13" t="s">
        <v>5175</v>
      </c>
      <c r="I2619" s="13" t="str">
        <v>In Stock</v>
      </c>
      <c r="J2619" s="43"/>
      <c r="AB2619" s="65">
        <v>45858</v>
      </c>
      <c r="AC2619" s="66" t="str">
        <f t="shared" si="39"/>
        <v>Overdue</v>
      </c>
      <c r="AJ2619" s="11" t="s">
        <v>564</v>
      </c>
      <c r="AK2619" s="8">
        <v>16358</v>
      </c>
      <c r="AO2619" s="13">
        <f>(Cleaned_Data!S2619)-((Cleaned_Data!S2619)*10%)</f>
        <v>135.9</v>
      </c>
      <c r="AP2619" s="13" t="str">
        <v>Safe</v>
      </c>
    </row>
    <row r="2620" spans="8:42" x14ac:dyDescent="0.3">
      <c r="H2620" s="13" t="s">
        <v>5177</v>
      </c>
      <c r="I2620" s="13" t="str">
        <v>In Stock</v>
      </c>
      <c r="J2620" s="43"/>
      <c r="AB2620" s="65">
        <v>45897</v>
      </c>
      <c r="AC2620" s="66" t="str">
        <f t="shared" si="39"/>
        <v>Overdue</v>
      </c>
      <c r="AJ2620" s="11" t="s">
        <v>2768</v>
      </c>
      <c r="AK2620" s="8">
        <v>16121.76</v>
      </c>
      <c r="AO2620" s="13">
        <f>(Cleaned_Data!S2620)-((Cleaned_Data!S2620)*10%)</f>
        <v>96.3</v>
      </c>
      <c r="AP2620" s="13" t="str">
        <v>Safe</v>
      </c>
    </row>
    <row r="2621" spans="8:42" x14ac:dyDescent="0.3">
      <c r="H2621" s="13" t="s">
        <v>5179</v>
      </c>
      <c r="I2621" s="13" t="str">
        <v>In Stock</v>
      </c>
      <c r="J2621" s="43"/>
      <c r="AB2621" s="65">
        <v>45926</v>
      </c>
      <c r="AC2621" s="66" t="str">
        <f t="shared" si="39"/>
        <v>OnTime</v>
      </c>
      <c r="AJ2621" s="11" t="s">
        <v>4942</v>
      </c>
      <c r="AK2621" s="8">
        <v>15937.2</v>
      </c>
      <c r="AO2621" s="13">
        <f>(Cleaned_Data!S2621)-((Cleaned_Data!S2621)*10%)</f>
        <v>141.30000000000001</v>
      </c>
      <c r="AP2621" s="13" t="str">
        <v>Safe</v>
      </c>
    </row>
    <row r="2622" spans="8:42" x14ac:dyDescent="0.3">
      <c r="H2622" s="13" t="s">
        <v>5181</v>
      </c>
      <c r="I2622" s="13" t="str">
        <v>Low Stock</v>
      </c>
      <c r="J2622" s="43"/>
      <c r="AB2622" s="65">
        <v>45866</v>
      </c>
      <c r="AC2622" s="66" t="str">
        <f t="shared" si="39"/>
        <v>Overdue</v>
      </c>
      <c r="AJ2622" s="11" t="s">
        <v>4678</v>
      </c>
      <c r="AK2622" s="8">
        <v>15700.89</v>
      </c>
      <c r="AO2622" s="13">
        <f>(Cleaned_Data!S2622)-((Cleaned_Data!S2622)*10%)</f>
        <v>36</v>
      </c>
      <c r="AP2622" s="13" t="str">
        <v>Risk</v>
      </c>
    </row>
    <row r="2623" spans="8:42" x14ac:dyDescent="0.3">
      <c r="H2623" s="13" t="s">
        <v>70</v>
      </c>
      <c r="I2623" s="13" t="str">
        <v>In Stock</v>
      </c>
      <c r="J2623" s="43"/>
      <c r="AB2623" s="65">
        <v>45924</v>
      </c>
      <c r="AC2623" s="66" t="str">
        <f t="shared" si="39"/>
        <v>OnTime</v>
      </c>
      <c r="AJ2623" s="11" t="s">
        <v>3837</v>
      </c>
      <c r="AK2623" s="8">
        <v>15602.08</v>
      </c>
      <c r="AO2623" s="13">
        <f>(Cleaned_Data!S2623)-((Cleaned_Data!S2623)*10%)</f>
        <v>87.3</v>
      </c>
      <c r="AP2623" s="13" t="str">
        <v>Safe</v>
      </c>
    </row>
    <row r="2624" spans="8:42" x14ac:dyDescent="0.3">
      <c r="H2624" s="13" t="s">
        <v>13</v>
      </c>
      <c r="I2624" s="13" t="str">
        <v>In Stock</v>
      </c>
      <c r="J2624" s="43"/>
      <c r="AB2624" s="65">
        <v>45858</v>
      </c>
      <c r="AC2624" s="66" t="str">
        <f t="shared" si="39"/>
        <v>Overdue</v>
      </c>
      <c r="AJ2624" s="11" t="s">
        <v>3046</v>
      </c>
      <c r="AK2624" s="8">
        <v>15452.220000000001</v>
      </c>
      <c r="AO2624" s="13">
        <f>(Cleaned_Data!S2624)-((Cleaned_Data!S2624)*10%)</f>
        <v>63.9</v>
      </c>
      <c r="AP2624" s="13" t="str">
        <v>Safe</v>
      </c>
    </row>
    <row r="2625" spans="8:42" x14ac:dyDescent="0.3">
      <c r="H2625" s="13" t="s">
        <v>5011</v>
      </c>
      <c r="I2625" s="13" t="str">
        <v>In Stock</v>
      </c>
      <c r="J2625" s="43"/>
      <c r="AB2625" s="65">
        <v>45900</v>
      </c>
      <c r="AC2625" s="66" t="str">
        <f t="shared" si="39"/>
        <v>Overdue</v>
      </c>
      <c r="AJ2625" s="11" t="s">
        <v>7269</v>
      </c>
      <c r="AK2625" s="8">
        <v>15347.56</v>
      </c>
      <c r="AO2625" s="13">
        <f>(Cleaned_Data!S2625)-((Cleaned_Data!S2625)*10%)</f>
        <v>150.30000000000001</v>
      </c>
      <c r="AP2625" s="13" t="str">
        <v>Safe</v>
      </c>
    </row>
    <row r="2626" spans="8:42" x14ac:dyDescent="0.3">
      <c r="H2626" s="13" t="s">
        <v>5186</v>
      </c>
      <c r="I2626" s="13" t="str">
        <v>In Stock</v>
      </c>
      <c r="J2626" s="43"/>
      <c r="AB2626" s="65">
        <v>45859</v>
      </c>
      <c r="AC2626" s="66" t="str">
        <f t="shared" si="39"/>
        <v>Overdue</v>
      </c>
      <c r="AJ2626" s="11" t="s">
        <v>2711</v>
      </c>
      <c r="AK2626" s="8">
        <v>15063.55</v>
      </c>
      <c r="AO2626" s="13">
        <f>(Cleaned_Data!S2626)-((Cleaned_Data!S2626)*10%)</f>
        <v>105.3</v>
      </c>
      <c r="AP2626" s="13" t="str">
        <v>Safe</v>
      </c>
    </row>
    <row r="2627" spans="8:42" x14ac:dyDescent="0.3">
      <c r="H2627" s="13" t="s">
        <v>5188</v>
      </c>
      <c r="I2627" s="13" t="str">
        <v>In Stock</v>
      </c>
      <c r="J2627" s="43"/>
      <c r="AB2627" s="65">
        <v>45929</v>
      </c>
      <c r="AC2627" s="66" t="str">
        <f t="shared" ref="AC2627:AC2690" si="40">IF(AB2627="","No Date", IF(AB2627&lt;$AC$1,"Overdue","OnTime"))</f>
        <v>OnTime</v>
      </c>
      <c r="AJ2627" s="11" t="s">
        <v>3361</v>
      </c>
      <c r="AK2627" s="8">
        <v>14776.45</v>
      </c>
      <c r="AO2627" s="13">
        <f>(Cleaned_Data!S2627)-((Cleaned_Data!S2627)*10%)</f>
        <v>175.5</v>
      </c>
      <c r="AP2627" s="13" t="str">
        <v>Safe</v>
      </c>
    </row>
    <row r="2628" spans="8:42" x14ac:dyDescent="0.3">
      <c r="H2628" s="13" t="s">
        <v>5191</v>
      </c>
      <c r="I2628" s="13" t="str">
        <v>In Stock</v>
      </c>
      <c r="J2628" s="43"/>
      <c r="AB2628" s="65">
        <v>45856</v>
      </c>
      <c r="AC2628" s="66" t="str">
        <f t="shared" si="40"/>
        <v>Overdue</v>
      </c>
      <c r="AJ2628" s="11" t="s">
        <v>2793</v>
      </c>
      <c r="AK2628" s="8">
        <v>14045.92</v>
      </c>
      <c r="AO2628" s="13">
        <f>(Cleaned_Data!S2628)-((Cleaned_Data!S2628)*10%)</f>
        <v>89.1</v>
      </c>
      <c r="AP2628" s="13" t="str">
        <v>Safe</v>
      </c>
    </row>
    <row r="2629" spans="8:42" x14ac:dyDescent="0.3">
      <c r="H2629" s="13" t="s">
        <v>7607</v>
      </c>
      <c r="I2629" s="13" t="str">
        <v>In Stock</v>
      </c>
      <c r="J2629" s="43"/>
      <c r="AB2629" s="65">
        <v>45931</v>
      </c>
      <c r="AC2629" s="66" t="str">
        <f t="shared" si="40"/>
        <v>OnTime</v>
      </c>
      <c r="AJ2629" s="11" t="s">
        <v>7472</v>
      </c>
      <c r="AK2629" s="8">
        <v>14045.16</v>
      </c>
      <c r="AO2629" s="13">
        <f>(Cleaned_Data!S2629)-((Cleaned_Data!S2629)*10%)</f>
        <v>81.900000000000006</v>
      </c>
      <c r="AP2629" s="13" t="str">
        <v>Safe</v>
      </c>
    </row>
    <row r="2630" spans="8:42" x14ac:dyDescent="0.3">
      <c r="H2630" s="13" t="s">
        <v>5195</v>
      </c>
      <c r="I2630" s="13" t="str">
        <v>In Stock</v>
      </c>
      <c r="J2630" s="43"/>
      <c r="AB2630" s="65">
        <v>45873</v>
      </c>
      <c r="AC2630" s="66" t="str">
        <f t="shared" si="40"/>
        <v>Overdue</v>
      </c>
      <c r="AJ2630" s="11" t="s">
        <v>5854</v>
      </c>
      <c r="AK2630" s="8">
        <v>13921.7</v>
      </c>
      <c r="AO2630" s="13">
        <f>(Cleaned_Data!S2630)-((Cleaned_Data!S2630)*10%)</f>
        <v>96.3</v>
      </c>
      <c r="AP2630" s="13" t="str">
        <v>Safe</v>
      </c>
    </row>
    <row r="2631" spans="8:42" x14ac:dyDescent="0.3">
      <c r="H2631" s="13" t="s">
        <v>5197</v>
      </c>
      <c r="I2631" s="13" t="str">
        <v>Low Stock</v>
      </c>
      <c r="J2631" s="43"/>
      <c r="AB2631" s="65">
        <v>45852</v>
      </c>
      <c r="AC2631" s="66" t="str">
        <f t="shared" si="40"/>
        <v>Overdue</v>
      </c>
      <c r="AJ2631" s="11" t="s">
        <v>5732</v>
      </c>
      <c r="AK2631" s="8">
        <v>13676.85</v>
      </c>
      <c r="AO2631" s="13">
        <f>(Cleaned_Data!S2631)-((Cleaned_Data!S2631)*10%)</f>
        <v>11.7</v>
      </c>
      <c r="AP2631" s="13" t="str">
        <v>Risk</v>
      </c>
    </row>
    <row r="2632" spans="8:42" x14ac:dyDescent="0.3">
      <c r="H2632" s="13" t="s">
        <v>2390</v>
      </c>
      <c r="I2632" s="13" t="str">
        <v>Low Stock</v>
      </c>
      <c r="J2632" s="43"/>
      <c r="AB2632" s="65">
        <v>45898</v>
      </c>
      <c r="AC2632" s="66" t="str">
        <f t="shared" si="40"/>
        <v>Overdue</v>
      </c>
      <c r="AJ2632" s="11" t="s">
        <v>3116</v>
      </c>
      <c r="AK2632" s="8">
        <v>13472.99</v>
      </c>
      <c r="AO2632" s="13">
        <f>(Cleaned_Data!S2632)-((Cleaned_Data!S2632)*10%)</f>
        <v>3.6</v>
      </c>
      <c r="AP2632" s="13" t="str">
        <v>Risk</v>
      </c>
    </row>
    <row r="2633" spans="8:42" x14ac:dyDescent="0.3">
      <c r="H2633" s="13" t="s">
        <v>2726</v>
      </c>
      <c r="I2633" s="13" t="str">
        <v>In Stock</v>
      </c>
      <c r="J2633" s="43"/>
      <c r="AB2633" s="65">
        <v>45875</v>
      </c>
      <c r="AC2633" s="66" t="str">
        <f t="shared" si="40"/>
        <v>Overdue</v>
      </c>
      <c r="AJ2633" s="11" t="s">
        <v>1963</v>
      </c>
      <c r="AK2633" s="8">
        <v>13332.76</v>
      </c>
      <c r="AO2633" s="13">
        <f>(Cleaned_Data!S2633)-((Cleaned_Data!S2633)*10%)</f>
        <v>65.7</v>
      </c>
      <c r="AP2633" s="13" t="str">
        <v>Risk</v>
      </c>
    </row>
    <row r="2634" spans="8:42" x14ac:dyDescent="0.3">
      <c r="H2634" s="13" t="s">
        <v>5204</v>
      </c>
      <c r="I2634" s="13" t="str">
        <v>In Stock</v>
      </c>
      <c r="J2634" s="43"/>
      <c r="AB2634" s="65">
        <v>45931</v>
      </c>
      <c r="AC2634" s="66" t="str">
        <f t="shared" si="40"/>
        <v>OnTime</v>
      </c>
      <c r="AJ2634" s="11" t="s">
        <v>1647</v>
      </c>
      <c r="AK2634" s="8">
        <v>13270.740000000002</v>
      </c>
      <c r="AO2634" s="13">
        <f>(Cleaned_Data!S2634)-((Cleaned_Data!S2634)*10%)</f>
        <v>135.9</v>
      </c>
      <c r="AP2634" s="13" t="str">
        <v>Safe</v>
      </c>
    </row>
    <row r="2635" spans="8:42" x14ac:dyDescent="0.3">
      <c r="H2635" s="13" t="s">
        <v>2807</v>
      </c>
      <c r="I2635" s="13" t="str">
        <v>In Stock</v>
      </c>
      <c r="J2635" s="43"/>
      <c r="AB2635" s="65">
        <v>45895</v>
      </c>
      <c r="AC2635" s="66" t="str">
        <f t="shared" si="40"/>
        <v>Overdue</v>
      </c>
      <c r="AJ2635" s="11" t="s">
        <v>3899</v>
      </c>
      <c r="AK2635" s="8">
        <v>13146.859999999999</v>
      </c>
      <c r="AO2635" s="13">
        <f>(Cleaned_Data!S2635)-((Cleaned_Data!S2635)*10%)</f>
        <v>167.4</v>
      </c>
      <c r="AP2635" s="13" t="str">
        <v>Safe</v>
      </c>
    </row>
    <row r="2636" spans="8:42" x14ac:dyDescent="0.3">
      <c r="H2636" s="13" t="s">
        <v>5208</v>
      </c>
      <c r="I2636" s="13" t="str">
        <v>In Stock</v>
      </c>
      <c r="J2636" s="43"/>
      <c r="AB2636" s="65">
        <v>45898</v>
      </c>
      <c r="AC2636" s="66" t="str">
        <f t="shared" si="40"/>
        <v>Overdue</v>
      </c>
      <c r="AJ2636" s="11" t="s">
        <v>4489</v>
      </c>
      <c r="AK2636" s="8">
        <v>11207.04</v>
      </c>
      <c r="AO2636" s="13">
        <f>(Cleaned_Data!S2636)-((Cleaned_Data!S2636)*10%)</f>
        <v>151.19999999999999</v>
      </c>
      <c r="AP2636" s="13" t="str">
        <v>Safe</v>
      </c>
    </row>
    <row r="2637" spans="8:42" x14ac:dyDescent="0.3">
      <c r="H2637" s="13" t="s">
        <v>388</v>
      </c>
      <c r="I2637" s="13" t="str">
        <v>Low Stock</v>
      </c>
      <c r="J2637" s="43"/>
      <c r="AB2637" s="65">
        <v>45904</v>
      </c>
      <c r="AC2637" s="66" t="str">
        <f t="shared" si="40"/>
        <v>OnTime</v>
      </c>
      <c r="AJ2637" s="11" t="s">
        <v>7512</v>
      </c>
      <c r="AK2637" s="8">
        <v>11161.19</v>
      </c>
      <c r="AO2637" s="13">
        <f>(Cleaned_Data!S2637)-((Cleaned_Data!S2637)*10%)</f>
        <v>24.3</v>
      </c>
      <c r="AP2637" s="13" t="str">
        <v>Risk</v>
      </c>
    </row>
    <row r="2638" spans="8:42" x14ac:dyDescent="0.3">
      <c r="H2638" s="13" t="s">
        <v>5211</v>
      </c>
      <c r="I2638" s="13" t="str">
        <v>In Stock</v>
      </c>
      <c r="J2638" s="43"/>
      <c r="AB2638" s="65">
        <v>45891</v>
      </c>
      <c r="AC2638" s="66" t="str">
        <f t="shared" si="40"/>
        <v>Overdue</v>
      </c>
      <c r="AJ2638" s="11" t="s">
        <v>3632</v>
      </c>
      <c r="AK2638" s="8">
        <v>10484.879999999999</v>
      </c>
      <c r="AO2638" s="13">
        <f>(Cleaned_Data!S2638)-((Cleaned_Data!S2638)*10%)</f>
        <v>145.80000000000001</v>
      </c>
      <c r="AP2638" s="13" t="str">
        <v>Safe</v>
      </c>
    </row>
    <row r="2639" spans="8:42" x14ac:dyDescent="0.3">
      <c r="H2639" s="13" t="s">
        <v>5213</v>
      </c>
      <c r="I2639" s="13" t="str">
        <v>In Stock</v>
      </c>
      <c r="J2639" s="43"/>
      <c r="AB2639" s="65">
        <v>45939</v>
      </c>
      <c r="AC2639" s="66" t="str">
        <f t="shared" si="40"/>
        <v>OnTime</v>
      </c>
      <c r="AJ2639" s="11" t="s">
        <v>4553</v>
      </c>
      <c r="AK2639" s="8">
        <v>10318.08</v>
      </c>
      <c r="AO2639" s="13">
        <f>(Cleaned_Data!S2639)-((Cleaned_Data!S2639)*10%)</f>
        <v>109.8</v>
      </c>
      <c r="AP2639" s="13" t="str">
        <v>Safe</v>
      </c>
    </row>
    <row r="2640" spans="8:42" x14ac:dyDescent="0.3">
      <c r="H2640" s="13" t="s">
        <v>5215</v>
      </c>
      <c r="I2640" s="13" t="str">
        <v>Low Stock</v>
      </c>
      <c r="J2640" s="43"/>
      <c r="AB2640" s="65">
        <v>45941</v>
      </c>
      <c r="AC2640" s="66" t="str">
        <f t="shared" si="40"/>
        <v>OnTime</v>
      </c>
      <c r="AJ2640" s="11" t="s">
        <v>7469</v>
      </c>
      <c r="AK2640" s="8">
        <v>10176.93</v>
      </c>
      <c r="AO2640" s="13">
        <f>(Cleaned_Data!S2640)-((Cleaned_Data!S2640)*10%)</f>
        <v>9</v>
      </c>
      <c r="AP2640" s="13" t="str">
        <v>Risk</v>
      </c>
    </row>
    <row r="2641" spans="8:42" x14ac:dyDescent="0.3">
      <c r="H2641" s="13" t="s">
        <v>5217</v>
      </c>
      <c r="I2641" s="13" t="str">
        <v>In Stock</v>
      </c>
      <c r="J2641" s="43"/>
      <c r="AB2641" s="65">
        <v>45931</v>
      </c>
      <c r="AC2641" s="66" t="str">
        <f t="shared" si="40"/>
        <v>OnTime</v>
      </c>
      <c r="AJ2641" s="11" t="s">
        <v>2101</v>
      </c>
      <c r="AK2641" s="8">
        <v>8318.48</v>
      </c>
      <c r="AO2641" s="13">
        <f>(Cleaned_Data!S2641)-((Cleaned_Data!S2641)*10%)</f>
        <v>135.9</v>
      </c>
      <c r="AP2641" s="13" t="str">
        <v>Safe</v>
      </c>
    </row>
    <row r="2642" spans="8:42" x14ac:dyDescent="0.3">
      <c r="H2642" s="13" t="s">
        <v>3532</v>
      </c>
      <c r="I2642" s="13" t="str">
        <v>In Stock</v>
      </c>
      <c r="J2642" s="43"/>
      <c r="AB2642" s="65">
        <v>45912</v>
      </c>
      <c r="AC2642" s="66" t="str">
        <f t="shared" si="40"/>
        <v>OnTime</v>
      </c>
      <c r="AJ2642" s="11" t="s">
        <v>196</v>
      </c>
      <c r="AK2642" s="8">
        <v>7439.8099999999995</v>
      </c>
      <c r="AO2642" s="13">
        <f>(Cleaned_Data!S2642)-((Cleaned_Data!S2642)*10%)</f>
        <v>149.4</v>
      </c>
      <c r="AP2642" s="13" t="str">
        <v>Safe</v>
      </c>
    </row>
    <row r="2643" spans="8:42" x14ac:dyDescent="0.3">
      <c r="H2643" s="13" t="s">
        <v>4849</v>
      </c>
      <c r="I2643" s="13" t="str">
        <v>In Stock</v>
      </c>
      <c r="J2643" s="43"/>
      <c r="AB2643" s="65">
        <v>45877</v>
      </c>
      <c r="AC2643" s="66" t="str">
        <f t="shared" si="40"/>
        <v>Overdue</v>
      </c>
      <c r="AJ2643" s="11" t="s">
        <v>795</v>
      </c>
      <c r="AK2643" s="8">
        <v>6643.58</v>
      </c>
      <c r="AO2643" s="13">
        <f>(Cleaned_Data!S2643)-((Cleaned_Data!S2643)*10%)</f>
        <v>87.3</v>
      </c>
      <c r="AP2643" s="13" t="str">
        <v>Safe</v>
      </c>
    </row>
    <row r="2644" spans="8:42" x14ac:dyDescent="0.3">
      <c r="H2644" s="13" t="s">
        <v>175</v>
      </c>
      <c r="I2644" s="13" t="str">
        <v>In Stock</v>
      </c>
      <c r="J2644" s="43"/>
      <c r="AB2644" s="65">
        <v>45903</v>
      </c>
      <c r="AC2644" s="66" t="str">
        <f t="shared" si="40"/>
        <v>OnTime</v>
      </c>
      <c r="AJ2644" s="11" t="s">
        <v>1649</v>
      </c>
      <c r="AK2644" s="8">
        <v>6294.8099999999995</v>
      </c>
      <c r="AO2644" s="13">
        <f>(Cleaned_Data!S2644)-((Cleaned_Data!S2644)*10%)</f>
        <v>138.6</v>
      </c>
      <c r="AP2644" s="13" t="str">
        <v>Safe</v>
      </c>
    </row>
    <row r="2645" spans="8:42" x14ac:dyDescent="0.3">
      <c r="H2645" s="13" t="s">
        <v>5224</v>
      </c>
      <c r="I2645" s="13" t="str">
        <v>Low Stock</v>
      </c>
      <c r="J2645" s="43"/>
      <c r="AB2645" s="65">
        <v>45908</v>
      </c>
      <c r="AC2645" s="66" t="str">
        <f t="shared" si="40"/>
        <v>OnTime</v>
      </c>
      <c r="AJ2645" s="11" t="s">
        <v>1355</v>
      </c>
      <c r="AK2645" s="8">
        <v>6045.5</v>
      </c>
      <c r="AO2645" s="13">
        <f>(Cleaned_Data!S2645)-((Cleaned_Data!S2645)*10%)</f>
        <v>0</v>
      </c>
      <c r="AP2645" s="13" t="str">
        <v>Risk</v>
      </c>
    </row>
    <row r="2646" spans="8:42" x14ac:dyDescent="0.3">
      <c r="H2646" s="13" t="s">
        <v>5226</v>
      </c>
      <c r="I2646" s="13" t="str">
        <v>In Stock</v>
      </c>
      <c r="J2646" s="43"/>
      <c r="AB2646" s="65">
        <v>45889</v>
      </c>
      <c r="AC2646" s="66" t="str">
        <f t="shared" si="40"/>
        <v>Overdue</v>
      </c>
      <c r="AJ2646" s="11" t="s">
        <v>4394</v>
      </c>
      <c r="AK2646" s="8">
        <v>5072.42</v>
      </c>
      <c r="AO2646" s="13">
        <f>(Cleaned_Data!S2646)-((Cleaned_Data!S2646)*10%)</f>
        <v>140.4</v>
      </c>
      <c r="AP2646" s="13" t="str">
        <v>Safe</v>
      </c>
    </row>
    <row r="2647" spans="8:42" x14ac:dyDescent="0.3">
      <c r="H2647" s="13" t="s">
        <v>7608</v>
      </c>
      <c r="I2647" s="13" t="str">
        <v>In Stock</v>
      </c>
      <c r="J2647" s="43"/>
      <c r="AB2647" s="65">
        <v>45877</v>
      </c>
      <c r="AC2647" s="66" t="str">
        <f t="shared" si="40"/>
        <v>Overdue</v>
      </c>
      <c r="AJ2647" s="11" t="s">
        <v>3584</v>
      </c>
      <c r="AK2647" s="8">
        <v>5061.28</v>
      </c>
      <c r="AO2647" s="13">
        <f>(Cleaned_Data!S2647)-((Cleaned_Data!S2647)*10%)</f>
        <v>147.6</v>
      </c>
      <c r="AP2647" s="13" t="str">
        <v>Safe</v>
      </c>
    </row>
    <row r="2648" spans="8:42" x14ac:dyDescent="0.3">
      <c r="H2648" s="13" t="s">
        <v>5230</v>
      </c>
      <c r="I2648" s="13" t="str">
        <v>In Stock</v>
      </c>
      <c r="J2648" s="43"/>
      <c r="AB2648" s="65">
        <v>45863</v>
      </c>
      <c r="AC2648" s="66" t="str">
        <f t="shared" si="40"/>
        <v>Overdue</v>
      </c>
      <c r="AJ2648" s="11" t="s">
        <v>1587</v>
      </c>
      <c r="AK2648" s="8">
        <v>4312</v>
      </c>
      <c r="AO2648" s="13">
        <f>(Cleaned_Data!S2648)-((Cleaned_Data!S2648)*10%)</f>
        <v>150.30000000000001</v>
      </c>
      <c r="AP2648" s="13" t="str">
        <v>Safe</v>
      </c>
    </row>
    <row r="2649" spans="8:42" x14ac:dyDescent="0.3">
      <c r="H2649" s="13" t="s">
        <v>5232</v>
      </c>
      <c r="I2649" s="13" t="str">
        <v>In Stock</v>
      </c>
      <c r="J2649" s="43"/>
      <c r="AB2649" s="65">
        <v>45860</v>
      </c>
      <c r="AC2649" s="66" t="str">
        <f t="shared" si="40"/>
        <v>Overdue</v>
      </c>
      <c r="AJ2649" s="11" t="s">
        <v>2529</v>
      </c>
      <c r="AK2649" s="8">
        <v>4295.04</v>
      </c>
      <c r="AO2649" s="13">
        <f>(Cleaned_Data!S2649)-((Cleaned_Data!S2649)*10%)</f>
        <v>144</v>
      </c>
      <c r="AP2649" s="13" t="str">
        <v>Safe</v>
      </c>
    </row>
    <row r="2650" spans="8:42" x14ac:dyDescent="0.3">
      <c r="H2650" s="13" t="s">
        <v>5234</v>
      </c>
      <c r="I2650" s="13" t="str">
        <v>In Stock</v>
      </c>
      <c r="J2650" s="43"/>
      <c r="AB2650" s="65">
        <v>45860</v>
      </c>
      <c r="AC2650" s="66" t="str">
        <f t="shared" si="40"/>
        <v>Overdue</v>
      </c>
      <c r="AJ2650" s="11" t="s">
        <v>3749</v>
      </c>
      <c r="AK2650" s="8">
        <v>4088.6000000000004</v>
      </c>
      <c r="AO2650" s="13">
        <f>(Cleaned_Data!S2650)-((Cleaned_Data!S2650)*10%)</f>
        <v>156.6</v>
      </c>
      <c r="AP2650" s="13" t="str">
        <v>Safe</v>
      </c>
    </row>
    <row r="2651" spans="8:42" x14ac:dyDescent="0.3">
      <c r="H2651" s="13" t="s">
        <v>5236</v>
      </c>
      <c r="I2651" s="13" t="str">
        <v>Low Stock</v>
      </c>
      <c r="J2651" s="43"/>
      <c r="AB2651" s="65">
        <v>45894</v>
      </c>
      <c r="AC2651" s="66" t="str">
        <f t="shared" si="40"/>
        <v>Overdue</v>
      </c>
      <c r="AJ2651" s="11" t="s">
        <v>2692</v>
      </c>
      <c r="AK2651" s="8">
        <v>3925.76</v>
      </c>
      <c r="AO2651" s="13">
        <f>(Cleaned_Data!S2651)-((Cleaned_Data!S2651)*10%)</f>
        <v>45</v>
      </c>
      <c r="AP2651" s="13" t="str">
        <v>Risk</v>
      </c>
    </row>
    <row r="2652" spans="8:42" x14ac:dyDescent="0.3">
      <c r="H2652" s="13" t="s">
        <v>5239</v>
      </c>
      <c r="I2652" s="13" t="str">
        <v>Low Stock</v>
      </c>
      <c r="J2652" s="43"/>
      <c r="AB2652" s="65">
        <v>45872</v>
      </c>
      <c r="AC2652" s="66" t="str">
        <f t="shared" si="40"/>
        <v>Overdue</v>
      </c>
      <c r="AJ2652" s="11" t="s">
        <v>5423</v>
      </c>
      <c r="AK2652" s="8">
        <v>3818.85</v>
      </c>
      <c r="AO2652" s="13">
        <f>(Cleaned_Data!S2652)-((Cleaned_Data!S2652)*10%)</f>
        <v>61.2</v>
      </c>
      <c r="AP2652" s="13" t="str">
        <v>Risk</v>
      </c>
    </row>
    <row r="2653" spans="8:42" x14ac:dyDescent="0.3">
      <c r="H2653" s="13" t="s">
        <v>367</v>
      </c>
      <c r="I2653" s="13" t="str">
        <v>In Stock</v>
      </c>
      <c r="J2653" s="43"/>
      <c r="AB2653" s="65">
        <v>45888</v>
      </c>
      <c r="AC2653" s="66" t="str">
        <f t="shared" si="40"/>
        <v>Overdue</v>
      </c>
      <c r="AJ2653" s="11" t="s">
        <v>1367</v>
      </c>
      <c r="AK2653" s="8">
        <v>3573.68</v>
      </c>
      <c r="AO2653" s="13">
        <f>(Cleaned_Data!S2653)-((Cleaned_Data!S2653)*10%)</f>
        <v>36.9</v>
      </c>
      <c r="AP2653" s="13" t="str">
        <v>Safe</v>
      </c>
    </row>
    <row r="2654" spans="8:42" x14ac:dyDescent="0.3">
      <c r="H2654" s="13" t="s">
        <v>4543</v>
      </c>
      <c r="I2654" s="13" t="str">
        <v>In Stock</v>
      </c>
      <c r="J2654" s="43"/>
      <c r="AB2654" s="65">
        <v>45857</v>
      </c>
      <c r="AC2654" s="66" t="str">
        <f t="shared" si="40"/>
        <v>Overdue</v>
      </c>
      <c r="AJ2654" s="11" t="s">
        <v>6565</v>
      </c>
      <c r="AK2654" s="8">
        <v>3168.53</v>
      </c>
      <c r="AO2654" s="13">
        <f>(Cleaned_Data!S2654)-((Cleaned_Data!S2654)*10%)</f>
        <v>100.8</v>
      </c>
      <c r="AP2654" s="13" t="str">
        <v>Safe</v>
      </c>
    </row>
    <row r="2655" spans="8:42" x14ac:dyDescent="0.3">
      <c r="H2655" s="13" t="s">
        <v>5244</v>
      </c>
      <c r="I2655" s="13" t="str">
        <v>In Stock</v>
      </c>
      <c r="J2655" s="43"/>
      <c r="AB2655" s="65">
        <v>45895</v>
      </c>
      <c r="AC2655" s="66" t="str">
        <f t="shared" si="40"/>
        <v>Overdue</v>
      </c>
      <c r="AJ2655" s="11" t="s">
        <v>1687</v>
      </c>
      <c r="AK2655" s="8">
        <v>3064.0299999999997</v>
      </c>
      <c r="AO2655" s="13">
        <f>(Cleaned_Data!S2655)-((Cleaned_Data!S2655)*10%)</f>
        <v>70.2</v>
      </c>
      <c r="AP2655" s="13" t="str">
        <v>Safe</v>
      </c>
    </row>
    <row r="2656" spans="8:42" x14ac:dyDescent="0.3">
      <c r="H2656" s="13" t="s">
        <v>4818</v>
      </c>
      <c r="I2656" s="13" t="str">
        <v>Low Stock</v>
      </c>
      <c r="J2656" s="43"/>
      <c r="AB2656" s="65">
        <v>45869</v>
      </c>
      <c r="AC2656" s="66" t="str">
        <f t="shared" si="40"/>
        <v>Overdue</v>
      </c>
      <c r="AJ2656" s="11" t="s">
        <v>2892</v>
      </c>
      <c r="AK2656" s="8">
        <v>2962.5</v>
      </c>
      <c r="AO2656" s="13">
        <f>(Cleaned_Data!S2656)-((Cleaned_Data!S2656)*10%)</f>
        <v>0</v>
      </c>
      <c r="AP2656" s="13" t="str">
        <v>Risk</v>
      </c>
    </row>
    <row r="2657" spans="8:42" x14ac:dyDescent="0.3">
      <c r="H2657" s="13" t="s">
        <v>693</v>
      </c>
      <c r="I2657" s="13" t="str">
        <v>In Stock</v>
      </c>
      <c r="J2657" s="43"/>
      <c r="AB2657" s="65">
        <v>45866</v>
      </c>
      <c r="AC2657" s="66" t="str">
        <f t="shared" si="40"/>
        <v>Overdue</v>
      </c>
      <c r="AJ2657" s="11" t="s">
        <v>2420</v>
      </c>
      <c r="AK2657" s="8">
        <v>2661.54</v>
      </c>
      <c r="AO2657" s="13">
        <f>(Cleaned_Data!S2657)-((Cleaned_Data!S2657)*10%)</f>
        <v>104.4</v>
      </c>
      <c r="AP2657" s="13" t="str">
        <v>Safe</v>
      </c>
    </row>
    <row r="2658" spans="8:42" x14ac:dyDescent="0.3">
      <c r="H2658" s="13" t="s">
        <v>5249</v>
      </c>
      <c r="I2658" s="13" t="str">
        <v>In Stock</v>
      </c>
      <c r="J2658" s="43"/>
      <c r="AB2658" s="65">
        <v>45877</v>
      </c>
      <c r="AC2658" s="66" t="str">
        <f t="shared" si="40"/>
        <v>Overdue</v>
      </c>
      <c r="AJ2658" s="11" t="s">
        <v>7513</v>
      </c>
      <c r="AK2658" s="8">
        <v>2170.84</v>
      </c>
      <c r="AO2658" s="13">
        <f>(Cleaned_Data!S2658)-((Cleaned_Data!S2658)*10%)</f>
        <v>48.6</v>
      </c>
      <c r="AP2658" s="13" t="str">
        <v>Safe</v>
      </c>
    </row>
    <row r="2659" spans="8:42" x14ac:dyDescent="0.3">
      <c r="H2659" s="13" t="s">
        <v>5147</v>
      </c>
      <c r="I2659" s="13" t="str">
        <v>Low Stock</v>
      </c>
      <c r="J2659" s="43"/>
      <c r="AB2659" s="65">
        <v>45865</v>
      </c>
      <c r="AC2659" s="66" t="str">
        <f t="shared" si="40"/>
        <v>Overdue</v>
      </c>
      <c r="AJ2659" s="11" t="s">
        <v>3334</v>
      </c>
      <c r="AK2659" s="8">
        <v>1950.1200000000001</v>
      </c>
      <c r="AO2659" s="13">
        <f>(Cleaned_Data!S2659)-((Cleaned_Data!S2659)*10%)</f>
        <v>0</v>
      </c>
      <c r="AP2659" s="13" t="str">
        <v>Risk</v>
      </c>
    </row>
    <row r="2660" spans="8:42" x14ac:dyDescent="0.3">
      <c r="H2660" s="13" t="s">
        <v>5254</v>
      </c>
      <c r="I2660" s="13" t="str">
        <v>In Stock</v>
      </c>
      <c r="J2660" s="43"/>
      <c r="AB2660" s="65">
        <v>45877</v>
      </c>
      <c r="AC2660" s="66" t="str">
        <f t="shared" si="40"/>
        <v>Overdue</v>
      </c>
      <c r="AJ2660" s="11" t="s">
        <v>4234</v>
      </c>
      <c r="AK2660" s="8">
        <v>1316.4</v>
      </c>
      <c r="AO2660" s="13">
        <f>(Cleaned_Data!S2660)-((Cleaned_Data!S2660)*10%)</f>
        <v>119.7</v>
      </c>
      <c r="AP2660" s="13" t="str">
        <v>Safe</v>
      </c>
    </row>
    <row r="2661" spans="8:42" x14ac:dyDescent="0.3">
      <c r="H2661" s="13" t="s">
        <v>5256</v>
      </c>
      <c r="I2661" s="13" t="str">
        <v>In Stock</v>
      </c>
      <c r="J2661" s="43"/>
      <c r="AB2661" s="65">
        <v>45876</v>
      </c>
      <c r="AC2661" s="66" t="str">
        <f t="shared" si="40"/>
        <v>Overdue</v>
      </c>
      <c r="AJ2661" s="11" t="s">
        <v>2662</v>
      </c>
      <c r="AK2661" s="8">
        <v>1176.67</v>
      </c>
      <c r="AO2661" s="13">
        <f>(Cleaned_Data!S2661)-((Cleaned_Data!S2661)*10%)</f>
        <v>75.599999999999994</v>
      </c>
      <c r="AP2661" s="13" t="str">
        <v>Risk</v>
      </c>
    </row>
    <row r="2662" spans="8:42" x14ac:dyDescent="0.3">
      <c r="H2662" s="13" t="s">
        <v>1805</v>
      </c>
      <c r="I2662" s="13" t="str">
        <v>Low Stock</v>
      </c>
      <c r="J2662" s="43"/>
      <c r="AB2662" s="65">
        <v>45934</v>
      </c>
      <c r="AC2662" s="66" t="str">
        <f t="shared" si="40"/>
        <v>OnTime</v>
      </c>
      <c r="AJ2662" s="11" t="s">
        <v>7510</v>
      </c>
      <c r="AK2662" s="8">
        <v>0</v>
      </c>
      <c r="AO2662" s="13">
        <f>(Cleaned_Data!S2662)-((Cleaned_Data!S2662)*10%)</f>
        <v>9.9</v>
      </c>
      <c r="AP2662" s="13" t="str">
        <v>Risk</v>
      </c>
    </row>
    <row r="2663" spans="8:42" x14ac:dyDescent="0.3">
      <c r="H2663" s="13" t="s">
        <v>5259</v>
      </c>
      <c r="I2663" s="13" t="str">
        <v>In Stock</v>
      </c>
      <c r="J2663" s="43"/>
      <c r="AB2663" s="65">
        <v>45903</v>
      </c>
      <c r="AC2663" s="66" t="str">
        <f t="shared" si="40"/>
        <v>OnTime</v>
      </c>
      <c r="AJ2663" s="11" t="s">
        <v>1431</v>
      </c>
      <c r="AK2663" s="8">
        <v>0</v>
      </c>
      <c r="AO2663" s="13">
        <f>(Cleaned_Data!S2663)-((Cleaned_Data!S2663)*10%)</f>
        <v>99.9</v>
      </c>
      <c r="AP2663" s="13" t="str">
        <v>Safe</v>
      </c>
    </row>
    <row r="2664" spans="8:42" x14ac:dyDescent="0.3">
      <c r="H2664" s="13" t="s">
        <v>7609</v>
      </c>
      <c r="I2664" s="13" t="str">
        <v>In Stock</v>
      </c>
      <c r="J2664" s="43"/>
      <c r="AB2664" s="65">
        <v>45889</v>
      </c>
      <c r="AC2664" s="66" t="str">
        <f t="shared" si="40"/>
        <v>Overdue</v>
      </c>
      <c r="AJ2664" s="11" t="s">
        <v>2396</v>
      </c>
      <c r="AK2664" s="8">
        <v>0</v>
      </c>
      <c r="AO2664" s="13">
        <f>(Cleaned_Data!S2664)-((Cleaned_Data!S2664)*10%)</f>
        <v>48.6</v>
      </c>
      <c r="AP2664" s="13" t="str">
        <v>Safe</v>
      </c>
    </row>
    <row r="2665" spans="8:42" x14ac:dyDescent="0.3">
      <c r="H2665" s="13" t="s">
        <v>5267</v>
      </c>
      <c r="I2665" s="13" t="str">
        <v>In Stock</v>
      </c>
      <c r="J2665" s="43"/>
      <c r="AB2665" s="65">
        <v>45854</v>
      </c>
      <c r="AC2665" s="66" t="str">
        <f t="shared" si="40"/>
        <v>Overdue</v>
      </c>
      <c r="AJ2665" s="11" t="s">
        <v>1948</v>
      </c>
      <c r="AK2665" s="8">
        <v>0</v>
      </c>
      <c r="AO2665" s="13">
        <f>(Cleaned_Data!S2665)-((Cleaned_Data!S2665)*10%)</f>
        <v>149.4</v>
      </c>
      <c r="AP2665" s="13" t="str">
        <v>Safe</v>
      </c>
    </row>
    <row r="2666" spans="8:42" x14ac:dyDescent="0.3">
      <c r="H2666" s="13" t="s">
        <v>5269</v>
      </c>
      <c r="I2666" s="13" t="str">
        <v>In Stock</v>
      </c>
      <c r="J2666" s="43"/>
      <c r="AB2666" s="65">
        <v>45935</v>
      </c>
      <c r="AC2666" s="66" t="str">
        <f t="shared" si="40"/>
        <v>OnTime</v>
      </c>
      <c r="AJ2666" s="11" t="s">
        <v>4510</v>
      </c>
      <c r="AK2666" s="8">
        <v>0</v>
      </c>
      <c r="AO2666" s="13">
        <f>(Cleaned_Data!S2666)-((Cleaned_Data!S2666)*10%)</f>
        <v>81.900000000000006</v>
      </c>
      <c r="AP2666" s="13" t="str">
        <v>Safe</v>
      </c>
    </row>
    <row r="2667" spans="8:42" x14ac:dyDescent="0.3">
      <c r="H2667" s="13" t="s">
        <v>3848</v>
      </c>
      <c r="I2667" s="13" t="str">
        <v>In Stock</v>
      </c>
      <c r="J2667" s="43"/>
      <c r="AB2667" s="65">
        <v>45901</v>
      </c>
      <c r="AC2667" s="66" t="str">
        <f t="shared" si="40"/>
        <v>OnTime</v>
      </c>
      <c r="AJ2667" s="11" t="s">
        <v>2417</v>
      </c>
      <c r="AK2667" s="8">
        <v>0</v>
      </c>
      <c r="AO2667" s="13">
        <f>(Cleaned_Data!S2667)-((Cleaned_Data!S2667)*10%)</f>
        <v>122.4</v>
      </c>
      <c r="AP2667" s="13" t="str">
        <v>Safe</v>
      </c>
    </row>
    <row r="2668" spans="8:42" x14ac:dyDescent="0.3">
      <c r="H2668" s="13" t="s">
        <v>5273</v>
      </c>
      <c r="I2668" s="13" t="str">
        <v>In Stock</v>
      </c>
      <c r="J2668" s="43"/>
      <c r="AB2668" s="65">
        <v>45882</v>
      </c>
      <c r="AC2668" s="66" t="str">
        <f t="shared" si="40"/>
        <v>Overdue</v>
      </c>
      <c r="AJ2668" s="11" t="s">
        <v>7514</v>
      </c>
      <c r="AK2668" s="8">
        <v>0</v>
      </c>
      <c r="AO2668" s="13">
        <f>(Cleaned_Data!S2668)-((Cleaned_Data!S2668)*10%)</f>
        <v>114.3</v>
      </c>
      <c r="AP2668" s="13" t="str">
        <v>Safe</v>
      </c>
    </row>
    <row r="2669" spans="8:42" x14ac:dyDescent="0.3">
      <c r="H2669" s="13" t="s">
        <v>4520</v>
      </c>
      <c r="I2669" s="13" t="str">
        <v>In Stock</v>
      </c>
      <c r="J2669" s="43"/>
      <c r="AB2669" s="65">
        <v>45929</v>
      </c>
      <c r="AC2669" s="66" t="str">
        <f t="shared" si="40"/>
        <v>OnTime</v>
      </c>
      <c r="AJ2669" s="11" t="s">
        <v>3390</v>
      </c>
      <c r="AK2669" s="8">
        <v>0</v>
      </c>
      <c r="AO2669" s="13">
        <f>(Cleaned_Data!S2669)-((Cleaned_Data!S2669)*10%)</f>
        <v>33.299999999999997</v>
      </c>
      <c r="AP2669" s="13" t="str">
        <v>Safe</v>
      </c>
    </row>
    <row r="2670" spans="8:42" x14ac:dyDescent="0.3">
      <c r="H2670" s="13" t="s">
        <v>5276</v>
      </c>
      <c r="I2670" s="13" t="str">
        <v>Low Stock</v>
      </c>
      <c r="J2670" s="43"/>
      <c r="AB2670" s="65">
        <v>45920</v>
      </c>
      <c r="AC2670" s="66" t="str">
        <f t="shared" si="40"/>
        <v>OnTime</v>
      </c>
      <c r="AJ2670" s="11" t="s">
        <v>3175</v>
      </c>
      <c r="AK2670" s="8">
        <v>0</v>
      </c>
      <c r="AO2670" s="13">
        <f>(Cleaned_Data!S2670)-((Cleaned_Data!S2670)*10%)</f>
        <v>37.799999999999997</v>
      </c>
      <c r="AP2670" s="13" t="str">
        <v>Risk</v>
      </c>
    </row>
    <row r="2671" spans="8:42" x14ac:dyDescent="0.3">
      <c r="H2671" s="13" t="s">
        <v>6812</v>
      </c>
      <c r="I2671" s="13" t="str">
        <v>Low Stock</v>
      </c>
      <c r="J2671" s="43"/>
      <c r="AB2671" s="65">
        <v>45921</v>
      </c>
      <c r="AC2671" s="66" t="str">
        <f t="shared" si="40"/>
        <v>OnTime</v>
      </c>
      <c r="AJ2671" s="11" t="s">
        <v>1599</v>
      </c>
      <c r="AK2671" s="8">
        <v>0</v>
      </c>
      <c r="AO2671" s="13">
        <f>(Cleaned_Data!S2671)-((Cleaned_Data!S2671)*10%)</f>
        <v>4.5</v>
      </c>
      <c r="AP2671" s="13" t="str">
        <v>Risk</v>
      </c>
    </row>
    <row r="2672" spans="8:42" x14ac:dyDescent="0.3">
      <c r="H2672" s="13" t="s">
        <v>5282</v>
      </c>
      <c r="I2672" s="13" t="str">
        <v>In Stock</v>
      </c>
      <c r="J2672" s="43"/>
      <c r="AB2672" s="65">
        <v>45875</v>
      </c>
      <c r="AC2672" s="66" t="str">
        <f t="shared" si="40"/>
        <v>Overdue</v>
      </c>
      <c r="AJ2672" s="11" t="s">
        <v>3757</v>
      </c>
      <c r="AK2672" s="8">
        <v>0</v>
      </c>
      <c r="AO2672" s="13">
        <f>(Cleaned_Data!S2672)-((Cleaned_Data!S2672)*10%)</f>
        <v>89.1</v>
      </c>
      <c r="AP2672" s="13" t="str">
        <v>Safe</v>
      </c>
    </row>
    <row r="2673" spans="8:42" x14ac:dyDescent="0.3">
      <c r="H2673" s="13" t="s">
        <v>5284</v>
      </c>
      <c r="I2673" s="13" t="str">
        <v>In Stock</v>
      </c>
      <c r="J2673" s="43"/>
      <c r="AB2673" s="65">
        <v>45918</v>
      </c>
      <c r="AC2673" s="66" t="str">
        <f t="shared" si="40"/>
        <v>OnTime</v>
      </c>
      <c r="AJ2673" s="11" t="s">
        <v>7516</v>
      </c>
      <c r="AK2673" s="8">
        <v>0</v>
      </c>
      <c r="AO2673" s="13">
        <f>(Cleaned_Data!S2673)-((Cleaned_Data!S2673)*10%)</f>
        <v>122.4</v>
      </c>
      <c r="AP2673" s="13" t="str">
        <v>Safe</v>
      </c>
    </row>
    <row r="2674" spans="8:42" x14ac:dyDescent="0.3">
      <c r="H2674" s="13" t="s">
        <v>3254</v>
      </c>
      <c r="I2674" s="13" t="str">
        <v>Low Stock</v>
      </c>
      <c r="J2674" s="43"/>
      <c r="AB2674" s="65">
        <v>45871</v>
      </c>
      <c r="AC2674" s="66" t="str">
        <f t="shared" si="40"/>
        <v>Overdue</v>
      </c>
      <c r="AJ2674" s="11" t="s">
        <v>3787</v>
      </c>
      <c r="AK2674" s="8">
        <v>0</v>
      </c>
      <c r="AO2674" s="13">
        <f>(Cleaned_Data!S2674)-((Cleaned_Data!S2674)*10%)</f>
        <v>27.9</v>
      </c>
      <c r="AP2674" s="13" t="str">
        <v>Risk</v>
      </c>
    </row>
    <row r="2675" spans="8:42" x14ac:dyDescent="0.3">
      <c r="H2675" s="13" t="s">
        <v>5287</v>
      </c>
      <c r="I2675" s="13" t="str">
        <v>Low Stock</v>
      </c>
      <c r="J2675" s="43"/>
      <c r="AB2675" s="65">
        <v>45897</v>
      </c>
      <c r="AC2675" s="66" t="str">
        <f t="shared" si="40"/>
        <v>Overdue</v>
      </c>
      <c r="AJ2675" s="11" t="s">
        <v>5981</v>
      </c>
      <c r="AK2675" s="8">
        <v>0</v>
      </c>
      <c r="AO2675" s="13">
        <f>(Cleaned_Data!S2675)-((Cleaned_Data!S2675)*10%)</f>
        <v>47.7</v>
      </c>
      <c r="AP2675" s="13" t="str">
        <v>Risk</v>
      </c>
    </row>
    <row r="2676" spans="8:42" x14ac:dyDescent="0.3">
      <c r="H2676" s="13" t="s">
        <v>729</v>
      </c>
      <c r="I2676" s="13" t="str">
        <v>In Stock</v>
      </c>
      <c r="J2676" s="43"/>
      <c r="AB2676" s="65">
        <v>45912</v>
      </c>
      <c r="AC2676" s="66" t="str">
        <f t="shared" si="40"/>
        <v>OnTime</v>
      </c>
      <c r="AJ2676" s="11" t="s">
        <v>3307</v>
      </c>
      <c r="AK2676" s="8">
        <v>0</v>
      </c>
      <c r="AO2676" s="13">
        <f>(Cleaned_Data!S2676)-((Cleaned_Data!S2676)*10%)</f>
        <v>140.4</v>
      </c>
      <c r="AP2676" s="13" t="str">
        <v>Safe</v>
      </c>
    </row>
    <row r="2677" spans="8:42" x14ac:dyDescent="0.3">
      <c r="H2677" s="13" t="s">
        <v>5290</v>
      </c>
      <c r="I2677" s="13" t="str">
        <v>In Stock</v>
      </c>
      <c r="J2677" s="43"/>
      <c r="AB2677" s="65">
        <v>45928</v>
      </c>
      <c r="AC2677" s="66" t="str">
        <f t="shared" si="40"/>
        <v>OnTime</v>
      </c>
      <c r="AJ2677" s="11" t="s">
        <v>751</v>
      </c>
      <c r="AK2677" s="8">
        <v>0</v>
      </c>
      <c r="AO2677" s="13">
        <f>(Cleaned_Data!S2677)-((Cleaned_Data!S2677)*10%)</f>
        <v>122.4</v>
      </c>
      <c r="AP2677" s="13" t="str">
        <v>Safe</v>
      </c>
    </row>
    <row r="2678" spans="8:42" x14ac:dyDescent="0.3">
      <c r="H2678" s="13" t="s">
        <v>5292</v>
      </c>
      <c r="I2678" s="13" t="str">
        <v>Low Stock</v>
      </c>
      <c r="J2678" s="43"/>
      <c r="AB2678" s="65">
        <v>45854</v>
      </c>
      <c r="AC2678" s="66" t="str">
        <f t="shared" si="40"/>
        <v>Overdue</v>
      </c>
      <c r="AJ2678" s="11" t="s">
        <v>2385</v>
      </c>
      <c r="AK2678" s="8">
        <v>0</v>
      </c>
      <c r="AO2678" s="13">
        <f>(Cleaned_Data!S2678)-((Cleaned_Data!S2678)*10%)</f>
        <v>0</v>
      </c>
      <c r="AP2678" s="13" t="str">
        <v>Risk</v>
      </c>
    </row>
    <row r="2679" spans="8:42" x14ac:dyDescent="0.3">
      <c r="H2679" s="13" t="s">
        <v>7501</v>
      </c>
      <c r="I2679" s="13" t="str">
        <v>Low Stock</v>
      </c>
      <c r="J2679" s="43"/>
      <c r="AB2679" s="65">
        <v>45911</v>
      </c>
      <c r="AC2679" s="66" t="str">
        <f t="shared" si="40"/>
        <v>OnTime</v>
      </c>
      <c r="AJ2679" s="11" t="s">
        <v>6831</v>
      </c>
      <c r="AK2679" s="8">
        <v>0</v>
      </c>
      <c r="AO2679" s="13">
        <f>(Cleaned_Data!S2679)-((Cleaned_Data!S2679)*10%)</f>
        <v>15.3</v>
      </c>
      <c r="AP2679" s="13" t="str">
        <v>Risk</v>
      </c>
    </row>
    <row r="2680" spans="8:42" x14ac:dyDescent="0.3">
      <c r="H2680" s="13" t="s">
        <v>7489</v>
      </c>
      <c r="I2680" s="13" t="str">
        <v>Low Stock</v>
      </c>
      <c r="J2680" s="43"/>
      <c r="AB2680" s="65">
        <v>45889</v>
      </c>
      <c r="AC2680" s="66" t="str">
        <f t="shared" si="40"/>
        <v>Overdue</v>
      </c>
      <c r="AJ2680" s="11" t="s">
        <v>2817</v>
      </c>
      <c r="AK2680" s="8">
        <v>0</v>
      </c>
      <c r="AO2680" s="13">
        <f>(Cleaned_Data!S2680)-((Cleaned_Data!S2680)*10%)</f>
        <v>12.6</v>
      </c>
      <c r="AP2680" s="13" t="str">
        <v>Risk</v>
      </c>
    </row>
    <row r="2681" spans="8:42" x14ac:dyDescent="0.3">
      <c r="H2681" s="13" t="s">
        <v>5299</v>
      </c>
      <c r="I2681" s="13" t="str">
        <v>In Stock</v>
      </c>
      <c r="J2681" s="43"/>
      <c r="AB2681" s="65">
        <v>45916</v>
      </c>
      <c r="AC2681" s="66" t="str">
        <f t="shared" si="40"/>
        <v>OnTime</v>
      </c>
      <c r="AJ2681" s="11" t="s">
        <v>5497</v>
      </c>
      <c r="AK2681" s="8">
        <v>0</v>
      </c>
      <c r="AO2681" s="13">
        <f>(Cleaned_Data!S2681)-((Cleaned_Data!S2681)*10%)</f>
        <v>155.69999999999999</v>
      </c>
      <c r="AP2681" s="13" t="str">
        <v>Safe</v>
      </c>
    </row>
    <row r="2682" spans="8:42" x14ac:dyDescent="0.3">
      <c r="H2682" s="13" t="s">
        <v>5301</v>
      </c>
      <c r="I2682" s="13" t="str">
        <v>Low Stock</v>
      </c>
      <c r="J2682" s="43"/>
      <c r="AB2682" s="65">
        <v>45901</v>
      </c>
      <c r="AC2682" s="66" t="str">
        <f t="shared" si="40"/>
        <v>OnTime</v>
      </c>
      <c r="AJ2682" s="11" t="s">
        <v>1389</v>
      </c>
      <c r="AK2682" s="8">
        <v>0</v>
      </c>
      <c r="AO2682" s="13">
        <f>(Cleaned_Data!S2682)-((Cleaned_Data!S2682)*10%)</f>
        <v>13.5</v>
      </c>
      <c r="AP2682" s="13" t="str">
        <v>Risk</v>
      </c>
    </row>
    <row r="2683" spans="8:42" x14ac:dyDescent="0.3">
      <c r="H2683" s="13" t="s">
        <v>5303</v>
      </c>
      <c r="I2683" s="13" t="str">
        <v>In Stock</v>
      </c>
      <c r="J2683" s="43"/>
      <c r="AB2683" s="65">
        <v>45879</v>
      </c>
      <c r="AC2683" s="66" t="str">
        <f t="shared" si="40"/>
        <v>Overdue</v>
      </c>
      <c r="AJ2683" s="11" t="s">
        <v>5224</v>
      </c>
      <c r="AK2683" s="8">
        <v>0</v>
      </c>
      <c r="AO2683" s="13">
        <f>(Cleaned_Data!S2683)-((Cleaned_Data!S2683)*10%)</f>
        <v>81.900000000000006</v>
      </c>
      <c r="AP2683" s="13" t="str">
        <v>Safe</v>
      </c>
    </row>
    <row r="2684" spans="8:42" x14ac:dyDescent="0.3">
      <c r="H2684" s="13" t="s">
        <v>5305</v>
      </c>
      <c r="I2684" s="13" t="str">
        <v>Low Stock</v>
      </c>
      <c r="J2684" s="43"/>
      <c r="AB2684" s="65">
        <v>45915</v>
      </c>
      <c r="AC2684" s="66" t="str">
        <f t="shared" si="40"/>
        <v>OnTime</v>
      </c>
      <c r="AJ2684" s="11" t="s">
        <v>4747</v>
      </c>
      <c r="AK2684" s="8">
        <v>0</v>
      </c>
      <c r="AO2684" s="13">
        <f>(Cleaned_Data!S2684)-((Cleaned_Data!S2684)*10%)</f>
        <v>41.4</v>
      </c>
      <c r="AP2684" s="13" t="str">
        <v>Risk</v>
      </c>
    </row>
    <row r="2685" spans="8:42" x14ac:dyDescent="0.3">
      <c r="H2685" s="13" t="s">
        <v>5307</v>
      </c>
      <c r="I2685" s="13" t="str">
        <v>Low Stock</v>
      </c>
      <c r="J2685" s="43"/>
      <c r="AB2685" s="65">
        <v>45853</v>
      </c>
      <c r="AC2685" s="66" t="str">
        <f t="shared" si="40"/>
        <v>Overdue</v>
      </c>
      <c r="AJ2685" s="11" t="s">
        <v>6454</v>
      </c>
      <c r="AK2685" s="8">
        <v>0</v>
      </c>
      <c r="AO2685" s="13">
        <f>(Cleaned_Data!S2685)-((Cleaned_Data!S2685)*10%)</f>
        <v>0</v>
      </c>
      <c r="AP2685" s="13" t="str">
        <v>Risk</v>
      </c>
    </row>
    <row r="2686" spans="8:42" x14ac:dyDescent="0.3">
      <c r="H2686" s="13" t="s">
        <v>5170</v>
      </c>
      <c r="I2686" s="13" t="str">
        <v>In Stock</v>
      </c>
      <c r="J2686" s="43"/>
      <c r="AB2686" s="65">
        <v>45869</v>
      </c>
      <c r="AC2686" s="66" t="str">
        <f t="shared" si="40"/>
        <v>Overdue</v>
      </c>
      <c r="AJ2686" s="11" t="s">
        <v>4403</v>
      </c>
      <c r="AK2686" s="8">
        <v>0</v>
      </c>
      <c r="AO2686" s="13">
        <f>(Cleaned_Data!S2686)-((Cleaned_Data!S2686)*10%)</f>
        <v>72.900000000000006</v>
      </c>
      <c r="AP2686" s="13" t="str">
        <v>Safe</v>
      </c>
    </row>
    <row r="2687" spans="8:42" x14ac:dyDescent="0.3">
      <c r="H2687" s="13" t="s">
        <v>3897</v>
      </c>
      <c r="I2687" s="13" t="str">
        <v>In Stock</v>
      </c>
      <c r="J2687" s="43"/>
      <c r="AB2687" s="65">
        <v>45872</v>
      </c>
      <c r="AC2687" s="66" t="str">
        <f t="shared" si="40"/>
        <v>Overdue</v>
      </c>
      <c r="AJ2687" s="11" t="s">
        <v>1403</v>
      </c>
      <c r="AK2687" s="8">
        <v>0</v>
      </c>
      <c r="AO2687" s="13">
        <f>(Cleaned_Data!S2687)-((Cleaned_Data!S2687)*10%)</f>
        <v>144.9</v>
      </c>
      <c r="AP2687" s="13" t="str">
        <v>Safe</v>
      </c>
    </row>
    <row r="2688" spans="8:42" x14ac:dyDescent="0.3">
      <c r="H2688" s="13" t="s">
        <v>5311</v>
      </c>
      <c r="I2688" s="13" t="str">
        <v>Low Stock</v>
      </c>
      <c r="J2688" s="43"/>
      <c r="AB2688" s="65">
        <v>45910</v>
      </c>
      <c r="AC2688" s="66" t="str">
        <f t="shared" si="40"/>
        <v>OnTime</v>
      </c>
      <c r="AJ2688" s="11" t="s">
        <v>6905</v>
      </c>
      <c r="AK2688" s="8">
        <v>0</v>
      </c>
      <c r="AO2688" s="13">
        <f>(Cleaned_Data!S2688)-((Cleaned_Data!S2688)*10%)</f>
        <v>20.7</v>
      </c>
      <c r="AP2688" s="13" t="str">
        <v>Risk</v>
      </c>
    </row>
    <row r="2689" spans="8:42" x14ac:dyDescent="0.3">
      <c r="H2689" s="13" t="s">
        <v>5313</v>
      </c>
      <c r="I2689" s="13" t="str">
        <v>In Stock</v>
      </c>
      <c r="J2689" s="43"/>
      <c r="AB2689" s="65">
        <v>45885</v>
      </c>
      <c r="AC2689" s="66" t="str">
        <f t="shared" si="40"/>
        <v>Overdue</v>
      </c>
      <c r="AJ2689" s="11" t="s">
        <v>617</v>
      </c>
      <c r="AK2689" s="8">
        <v>0</v>
      </c>
      <c r="AO2689" s="13">
        <f>(Cleaned_Data!S2689)-((Cleaned_Data!S2689)*10%)</f>
        <v>80.099999999999994</v>
      </c>
      <c r="AP2689" s="13" t="str">
        <v>Safe</v>
      </c>
    </row>
    <row r="2690" spans="8:42" x14ac:dyDescent="0.3">
      <c r="H2690" s="13" t="s">
        <v>3221</v>
      </c>
      <c r="I2690" s="13" t="str">
        <v>Low Stock</v>
      </c>
      <c r="J2690" s="43"/>
      <c r="AB2690" s="65">
        <v>45898</v>
      </c>
      <c r="AC2690" s="66" t="str">
        <f t="shared" si="40"/>
        <v>Overdue</v>
      </c>
      <c r="AJ2690" s="11" t="s">
        <v>6856</v>
      </c>
      <c r="AK2690" s="8">
        <v>0</v>
      </c>
      <c r="AO2690" s="13">
        <f>(Cleaned_Data!S2690)-((Cleaned_Data!S2690)*10%)</f>
        <v>0.9</v>
      </c>
      <c r="AP2690" s="13" t="str">
        <v>Risk</v>
      </c>
    </row>
    <row r="2691" spans="8:42" x14ac:dyDescent="0.3">
      <c r="H2691" s="13" t="s">
        <v>5316</v>
      </c>
      <c r="I2691" s="13" t="str">
        <v>In Stock</v>
      </c>
      <c r="J2691" s="43"/>
      <c r="AB2691" s="65">
        <v>45867</v>
      </c>
      <c r="AC2691" s="66" t="str">
        <f t="shared" ref="AC2691:AC2754" si="41">IF(AB2691="","No Date", IF(AB2691&lt;$AC$1,"Overdue","OnTime"))</f>
        <v>Overdue</v>
      </c>
      <c r="AJ2691" s="11" t="s">
        <v>5514</v>
      </c>
      <c r="AK2691" s="8">
        <v>0</v>
      </c>
      <c r="AO2691" s="13">
        <f>(Cleaned_Data!S2691)-((Cleaned_Data!S2691)*10%)</f>
        <v>105.3</v>
      </c>
      <c r="AP2691" s="13" t="str">
        <v>Safe</v>
      </c>
    </row>
    <row r="2692" spans="8:42" x14ac:dyDescent="0.3">
      <c r="H2692" s="13" t="s">
        <v>5318</v>
      </c>
      <c r="I2692" s="13" t="str">
        <v>In Stock</v>
      </c>
      <c r="J2692" s="43"/>
      <c r="AB2692" s="65">
        <v>45938</v>
      </c>
      <c r="AC2692" s="66" t="str">
        <f t="shared" si="41"/>
        <v>OnTime</v>
      </c>
      <c r="AJ2692" s="11" t="s">
        <v>1537</v>
      </c>
      <c r="AK2692" s="8">
        <v>0</v>
      </c>
      <c r="AO2692" s="13">
        <f>(Cleaned_Data!S2692)-((Cleaned_Data!S2692)*10%)</f>
        <v>64.8</v>
      </c>
      <c r="AP2692" s="13" t="str">
        <v>Safe</v>
      </c>
    </row>
    <row r="2693" spans="8:42" x14ac:dyDescent="0.3">
      <c r="H2693" s="13" t="s">
        <v>62</v>
      </c>
      <c r="I2693" s="13" t="str">
        <v>In Stock</v>
      </c>
      <c r="J2693" s="43"/>
      <c r="AB2693" s="65">
        <v>45903</v>
      </c>
      <c r="AC2693" s="66" t="str">
        <f t="shared" si="41"/>
        <v>OnTime</v>
      </c>
      <c r="AJ2693" s="11" t="s">
        <v>4763</v>
      </c>
      <c r="AK2693" s="8">
        <v>0</v>
      </c>
      <c r="AO2693" s="13">
        <f>(Cleaned_Data!S2693)-((Cleaned_Data!S2693)*10%)</f>
        <v>126</v>
      </c>
      <c r="AP2693" s="13" t="str">
        <v>Safe</v>
      </c>
    </row>
    <row r="2694" spans="8:42" x14ac:dyDescent="0.3">
      <c r="H2694" s="13" t="s">
        <v>5324</v>
      </c>
      <c r="I2694" s="13" t="str">
        <v>In Stock</v>
      </c>
      <c r="J2694" s="43"/>
      <c r="AB2694" s="65">
        <v>45924</v>
      </c>
      <c r="AC2694" s="66" t="str">
        <f t="shared" si="41"/>
        <v>OnTime</v>
      </c>
      <c r="AJ2694" s="11" t="s">
        <v>1023</v>
      </c>
      <c r="AK2694" s="8">
        <v>0</v>
      </c>
      <c r="AO2694" s="13">
        <f>(Cleaned_Data!S2694)-((Cleaned_Data!S2694)*10%)</f>
        <v>130.5</v>
      </c>
      <c r="AP2694" s="13" t="str">
        <v>Safe</v>
      </c>
    </row>
    <row r="2695" spans="8:42" x14ac:dyDescent="0.3">
      <c r="H2695" s="13" t="s">
        <v>5269</v>
      </c>
      <c r="I2695" s="13" t="str">
        <v>Low Stock</v>
      </c>
      <c r="J2695" s="43"/>
      <c r="AB2695" s="65">
        <v>45860</v>
      </c>
      <c r="AC2695" s="66" t="str">
        <f t="shared" si="41"/>
        <v>Overdue</v>
      </c>
      <c r="AJ2695" s="11" t="s">
        <v>4313</v>
      </c>
      <c r="AK2695" s="8">
        <v>0</v>
      </c>
      <c r="AO2695" s="13">
        <f>(Cleaned_Data!S2695)-((Cleaned_Data!S2695)*10%)</f>
        <v>0.9</v>
      </c>
      <c r="AP2695" s="13" t="str">
        <v>Risk</v>
      </c>
    </row>
    <row r="2696" spans="8:42" x14ac:dyDescent="0.3">
      <c r="H2696" s="13" t="s">
        <v>5327</v>
      </c>
      <c r="I2696" s="13" t="str">
        <v>In Stock</v>
      </c>
      <c r="J2696" s="43"/>
      <c r="AB2696" s="65">
        <v>45909</v>
      </c>
      <c r="AC2696" s="66" t="str">
        <f t="shared" si="41"/>
        <v>OnTime</v>
      </c>
      <c r="AJ2696" s="11" t="s">
        <v>2224</v>
      </c>
      <c r="AK2696" s="8">
        <v>0</v>
      </c>
      <c r="AO2696" s="13">
        <f>(Cleaned_Data!S2696)-((Cleaned_Data!S2696)*10%)</f>
        <v>49.5</v>
      </c>
      <c r="AP2696" s="13" t="str">
        <v>Safe</v>
      </c>
    </row>
    <row r="2697" spans="8:42" x14ac:dyDescent="0.3">
      <c r="H2697" s="13" t="s">
        <v>2989</v>
      </c>
      <c r="I2697" s="13" t="str">
        <v>In Stock</v>
      </c>
      <c r="J2697" s="43"/>
      <c r="AB2697" s="65">
        <v>45901</v>
      </c>
      <c r="AC2697" s="66" t="str">
        <f t="shared" si="41"/>
        <v>OnTime</v>
      </c>
      <c r="AJ2697" s="11" t="s">
        <v>2167</v>
      </c>
      <c r="AK2697" s="8">
        <v>0</v>
      </c>
      <c r="AO2697" s="13">
        <f>(Cleaned_Data!S2697)-((Cleaned_Data!S2697)*10%)</f>
        <v>139.5</v>
      </c>
      <c r="AP2697" s="13" t="str">
        <v>Safe</v>
      </c>
    </row>
    <row r="2698" spans="8:42" x14ac:dyDescent="0.3">
      <c r="H2698" s="13" t="s">
        <v>7484</v>
      </c>
      <c r="I2698" s="13" t="str">
        <v>Low Stock</v>
      </c>
      <c r="J2698" s="43"/>
      <c r="AB2698" s="65">
        <v>45921</v>
      </c>
      <c r="AC2698" s="66" t="str">
        <f t="shared" si="41"/>
        <v>OnTime</v>
      </c>
      <c r="AJ2698" s="11" t="s">
        <v>509</v>
      </c>
      <c r="AK2698" s="8">
        <v>0</v>
      </c>
      <c r="AO2698" s="13">
        <f>(Cleaned_Data!S2698)-((Cleaned_Data!S2698)*10%)</f>
        <v>14.4</v>
      </c>
      <c r="AP2698" s="13" t="str">
        <v>Risk</v>
      </c>
    </row>
    <row r="2699" spans="8:42" x14ac:dyDescent="0.3">
      <c r="H2699" s="13" t="s">
        <v>2050</v>
      </c>
      <c r="I2699" s="13" t="str">
        <v>In Stock</v>
      </c>
      <c r="J2699" s="43"/>
      <c r="AB2699" s="65">
        <v>45871</v>
      </c>
      <c r="AC2699" s="66" t="str">
        <f t="shared" si="41"/>
        <v>Overdue</v>
      </c>
      <c r="AJ2699" s="11" t="s">
        <v>3329</v>
      </c>
      <c r="AK2699" s="8">
        <v>0</v>
      </c>
      <c r="AO2699" s="13">
        <f>(Cleaned_Data!S2699)-((Cleaned_Data!S2699)*10%)</f>
        <v>158.4</v>
      </c>
      <c r="AP2699" s="13" t="str">
        <v>Safe</v>
      </c>
    </row>
    <row r="2700" spans="8:42" x14ac:dyDescent="0.3">
      <c r="H2700" s="13" t="s">
        <v>4671</v>
      </c>
      <c r="I2700" s="13" t="str">
        <v>In Stock</v>
      </c>
      <c r="J2700" s="43"/>
      <c r="AB2700" s="65">
        <v>45914</v>
      </c>
      <c r="AC2700" s="66" t="str">
        <f t="shared" si="41"/>
        <v>OnTime</v>
      </c>
      <c r="AJ2700" s="11" t="s">
        <v>4958</v>
      </c>
      <c r="AK2700" s="8">
        <v>0</v>
      </c>
      <c r="AO2700" s="13">
        <f>(Cleaned_Data!S2700)-((Cleaned_Data!S2700)*10%)</f>
        <v>69.3</v>
      </c>
      <c r="AP2700" s="13" t="str">
        <v>Safe</v>
      </c>
    </row>
    <row r="2701" spans="8:42" x14ac:dyDescent="0.3">
      <c r="H2701" s="13" t="s">
        <v>4970</v>
      </c>
      <c r="I2701" s="13" t="str">
        <v>Low Stock</v>
      </c>
      <c r="J2701" s="43"/>
      <c r="AB2701" s="65">
        <v>45940</v>
      </c>
      <c r="AC2701" s="66" t="str">
        <f t="shared" si="41"/>
        <v>OnTime</v>
      </c>
      <c r="AJ2701" s="11" t="s">
        <v>2565</v>
      </c>
      <c r="AK2701" s="8">
        <v>0</v>
      </c>
      <c r="AO2701" s="13">
        <f>(Cleaned_Data!S2701)-((Cleaned_Data!S2701)*10%)</f>
        <v>17.100000000000001</v>
      </c>
      <c r="AP2701" s="13" t="str">
        <v>Risk</v>
      </c>
    </row>
    <row r="2702" spans="8:42" x14ac:dyDescent="0.3">
      <c r="H2702" s="13" t="s">
        <v>5338</v>
      </c>
      <c r="I2702" s="13" t="str">
        <v>In Stock</v>
      </c>
      <c r="J2702" s="43"/>
      <c r="AB2702" s="65">
        <v>45864</v>
      </c>
      <c r="AC2702" s="66" t="str">
        <f t="shared" si="41"/>
        <v>Overdue</v>
      </c>
      <c r="AJ2702" s="11" t="s">
        <v>1749</v>
      </c>
      <c r="AK2702" s="8">
        <v>0</v>
      </c>
      <c r="AO2702" s="13">
        <f>(Cleaned_Data!S2702)-((Cleaned_Data!S2702)*10%)</f>
        <v>172.8</v>
      </c>
      <c r="AP2702" s="13" t="str">
        <v>Safe</v>
      </c>
    </row>
    <row r="2703" spans="8:42" x14ac:dyDescent="0.3">
      <c r="H2703" s="13" t="s">
        <v>3024</v>
      </c>
      <c r="I2703" s="13" t="str">
        <v>In Stock</v>
      </c>
      <c r="J2703" s="43"/>
      <c r="AB2703" s="65">
        <v>45895</v>
      </c>
      <c r="AC2703" s="66" t="str">
        <f t="shared" si="41"/>
        <v>Overdue</v>
      </c>
      <c r="AJ2703" s="11" t="s">
        <v>4936</v>
      </c>
      <c r="AK2703" s="8">
        <v>0</v>
      </c>
      <c r="AO2703" s="13">
        <f>(Cleaned_Data!S2703)-((Cleaned_Data!S2703)*10%)</f>
        <v>128.69999999999999</v>
      </c>
      <c r="AP2703" s="13" t="str">
        <v>Safe</v>
      </c>
    </row>
    <row r="2704" spans="8:42" x14ac:dyDescent="0.3">
      <c r="H2704" s="13" t="s">
        <v>5342</v>
      </c>
      <c r="I2704" s="13" t="str">
        <v>Low Stock</v>
      </c>
      <c r="J2704" s="43"/>
      <c r="AB2704" s="65">
        <v>45890</v>
      </c>
      <c r="AC2704" s="66" t="str">
        <f t="shared" si="41"/>
        <v>Overdue</v>
      </c>
      <c r="AJ2704" s="11" t="s">
        <v>7493</v>
      </c>
      <c r="AK2704" s="8">
        <v>0</v>
      </c>
      <c r="AO2704" s="13">
        <f>(Cleaned_Data!S2704)-((Cleaned_Data!S2704)*10%)</f>
        <v>73.8</v>
      </c>
      <c r="AP2704" s="13" t="str">
        <v>Risk</v>
      </c>
    </row>
    <row r="2705" spans="8:42" x14ac:dyDescent="0.3">
      <c r="H2705" s="13" t="s">
        <v>1972</v>
      </c>
      <c r="I2705" s="13" t="str">
        <v>In Stock</v>
      </c>
      <c r="J2705" s="43"/>
      <c r="AB2705" s="65">
        <v>45868</v>
      </c>
      <c r="AC2705" s="66" t="str">
        <f t="shared" si="41"/>
        <v>Overdue</v>
      </c>
      <c r="AJ2705" s="11" t="s">
        <v>2964</v>
      </c>
      <c r="AK2705" s="8">
        <v>0</v>
      </c>
      <c r="AO2705" s="13">
        <f>(Cleaned_Data!S2705)-((Cleaned_Data!S2705)*10%)</f>
        <v>151.19999999999999</v>
      </c>
      <c r="AP2705" s="13" t="str">
        <v>Safe</v>
      </c>
    </row>
    <row r="2706" spans="8:42" x14ac:dyDescent="0.3">
      <c r="H2706" s="13" t="s">
        <v>1205</v>
      </c>
      <c r="I2706" s="13" t="str">
        <v>In Stock</v>
      </c>
      <c r="J2706" s="43"/>
      <c r="AB2706" s="65">
        <v>45902</v>
      </c>
      <c r="AC2706" s="66" t="str">
        <f t="shared" si="41"/>
        <v>OnTime</v>
      </c>
      <c r="AJ2706" s="11" t="s">
        <v>6876</v>
      </c>
      <c r="AK2706" s="8">
        <v>0</v>
      </c>
      <c r="AO2706" s="13">
        <f>(Cleaned_Data!S2706)-((Cleaned_Data!S2706)*10%)</f>
        <v>140.4</v>
      </c>
      <c r="AP2706" s="13" t="str">
        <v>Safe</v>
      </c>
    </row>
    <row r="2707" spans="8:42" x14ac:dyDescent="0.3">
      <c r="H2707" s="13" t="s">
        <v>5348</v>
      </c>
      <c r="I2707" s="13" t="str">
        <v>In Stock</v>
      </c>
      <c r="J2707" s="43"/>
      <c r="AB2707" s="65">
        <v>45895</v>
      </c>
      <c r="AC2707" s="66" t="str">
        <f t="shared" si="41"/>
        <v>Overdue</v>
      </c>
      <c r="AJ2707" s="11" t="s">
        <v>6095</v>
      </c>
      <c r="AK2707" s="8">
        <v>0</v>
      </c>
      <c r="AO2707" s="13">
        <f>(Cleaned_Data!S2707)-((Cleaned_Data!S2707)*10%)</f>
        <v>93.6</v>
      </c>
      <c r="AP2707" s="13" t="str">
        <v>Safe</v>
      </c>
    </row>
    <row r="2708" spans="8:42" x14ac:dyDescent="0.3">
      <c r="H2708" s="13" t="s">
        <v>5351</v>
      </c>
      <c r="I2708" s="13" t="str">
        <v>In Stock</v>
      </c>
      <c r="J2708" s="43"/>
      <c r="AB2708" s="65">
        <v>45930</v>
      </c>
      <c r="AC2708" s="66" t="str">
        <f t="shared" si="41"/>
        <v>OnTime</v>
      </c>
      <c r="AJ2708" s="11" t="s">
        <v>2907</v>
      </c>
      <c r="AK2708" s="8">
        <v>0</v>
      </c>
      <c r="AO2708" s="13">
        <f>(Cleaned_Data!S2708)-((Cleaned_Data!S2708)*10%)</f>
        <v>52.2</v>
      </c>
      <c r="AP2708" s="13" t="str">
        <v>Safe</v>
      </c>
    </row>
    <row r="2709" spans="8:42" x14ac:dyDescent="0.3">
      <c r="H2709" s="13" t="s">
        <v>4736</v>
      </c>
      <c r="I2709" s="13" t="str">
        <v>In Stock</v>
      </c>
      <c r="J2709" s="43"/>
      <c r="AB2709" s="65">
        <v>45912</v>
      </c>
      <c r="AC2709" s="66" t="str">
        <f t="shared" si="41"/>
        <v>OnTime</v>
      </c>
      <c r="AJ2709" s="11" t="s">
        <v>7016</v>
      </c>
      <c r="AK2709" s="8">
        <v>0</v>
      </c>
      <c r="AO2709" s="13">
        <f>(Cleaned_Data!S2709)-((Cleaned_Data!S2709)*10%)</f>
        <v>169.2</v>
      </c>
      <c r="AP2709" s="13" t="str">
        <v>Safe</v>
      </c>
    </row>
    <row r="2710" spans="8:42" x14ac:dyDescent="0.3">
      <c r="H2710" s="13" t="s">
        <v>4029</v>
      </c>
      <c r="I2710" s="13" t="str">
        <v>In Stock</v>
      </c>
      <c r="J2710" s="43"/>
      <c r="AB2710" s="65">
        <v>45923</v>
      </c>
      <c r="AC2710" s="66" t="str">
        <f t="shared" si="41"/>
        <v>OnTime</v>
      </c>
      <c r="AJ2710" s="11" t="s">
        <v>3035</v>
      </c>
      <c r="AK2710" s="8">
        <v>0</v>
      </c>
      <c r="AO2710" s="13">
        <f>(Cleaned_Data!S2710)-((Cleaned_Data!S2710)*10%)</f>
        <v>152.1</v>
      </c>
      <c r="AP2710" s="13" t="str">
        <v>Safe</v>
      </c>
    </row>
    <row r="2711" spans="8:42" x14ac:dyDescent="0.3">
      <c r="H2711" s="13" t="s">
        <v>5356</v>
      </c>
      <c r="I2711" s="13" t="str">
        <v>Low Stock</v>
      </c>
      <c r="J2711" s="43"/>
      <c r="AB2711" s="65">
        <v>45876</v>
      </c>
      <c r="AC2711" s="66" t="str">
        <f t="shared" si="41"/>
        <v>Overdue</v>
      </c>
      <c r="AJ2711" s="11" t="s">
        <v>954</v>
      </c>
      <c r="AK2711" s="8">
        <v>0</v>
      </c>
      <c r="AO2711" s="13">
        <f>(Cleaned_Data!S2711)-((Cleaned_Data!S2711)*10%)</f>
        <v>0</v>
      </c>
      <c r="AP2711" s="13" t="str">
        <v>Risk</v>
      </c>
    </row>
    <row r="2712" spans="8:42" x14ac:dyDescent="0.3">
      <c r="H2712" s="13" t="s">
        <v>1795</v>
      </c>
      <c r="I2712" s="13" t="str">
        <v>Low Stock</v>
      </c>
      <c r="J2712" s="43"/>
      <c r="AB2712" s="65">
        <v>45931</v>
      </c>
      <c r="AC2712" s="66" t="str">
        <f t="shared" si="41"/>
        <v>OnTime</v>
      </c>
      <c r="AJ2712" s="11" t="s">
        <v>7486</v>
      </c>
      <c r="AK2712" s="8">
        <v>0</v>
      </c>
      <c r="AO2712" s="13">
        <f>(Cleaned_Data!S2712)-((Cleaned_Data!S2712)*10%)</f>
        <v>36.9</v>
      </c>
      <c r="AP2712" s="13" t="str">
        <v>Risk</v>
      </c>
    </row>
    <row r="2713" spans="8:42" x14ac:dyDescent="0.3">
      <c r="H2713" s="13" t="s">
        <v>5359</v>
      </c>
      <c r="I2713" s="13" t="str">
        <v>Low Stock</v>
      </c>
      <c r="J2713" s="43"/>
      <c r="AB2713" s="65">
        <v>45855</v>
      </c>
      <c r="AC2713" s="66" t="str">
        <f t="shared" si="41"/>
        <v>Overdue</v>
      </c>
      <c r="AJ2713" s="11" t="s">
        <v>5737</v>
      </c>
      <c r="AK2713" s="8">
        <v>0</v>
      </c>
      <c r="AO2713" s="13">
        <f>(Cleaned_Data!S2713)-((Cleaned_Data!S2713)*10%)</f>
        <v>0</v>
      </c>
      <c r="AP2713" s="13" t="str">
        <v>Risk</v>
      </c>
    </row>
    <row r="2714" spans="8:42" x14ac:dyDescent="0.3">
      <c r="H2714" s="13" t="s">
        <v>3948</v>
      </c>
      <c r="I2714" s="13" t="str">
        <v>In Stock</v>
      </c>
      <c r="J2714" s="43"/>
      <c r="AB2714" s="65">
        <v>45863</v>
      </c>
      <c r="AC2714" s="66" t="str">
        <f t="shared" si="41"/>
        <v>Overdue</v>
      </c>
      <c r="AJ2714" s="11" t="s">
        <v>5590</v>
      </c>
      <c r="AK2714" s="8">
        <v>0</v>
      </c>
      <c r="AO2714" s="13">
        <f>(Cleaned_Data!S2714)-((Cleaned_Data!S2714)*10%)</f>
        <v>61.2</v>
      </c>
      <c r="AP2714" s="13" t="str">
        <v>Safe</v>
      </c>
    </row>
    <row r="2715" spans="8:42" x14ac:dyDescent="0.3">
      <c r="H2715" s="13" t="s">
        <v>5362</v>
      </c>
      <c r="I2715" s="13" t="str">
        <v>In Stock</v>
      </c>
      <c r="J2715" s="43"/>
      <c r="AB2715" s="65">
        <v>45908</v>
      </c>
      <c r="AC2715" s="66" t="str">
        <f t="shared" si="41"/>
        <v>OnTime</v>
      </c>
      <c r="AJ2715" s="11" t="s">
        <v>7400</v>
      </c>
      <c r="AK2715" s="8">
        <v>0</v>
      </c>
      <c r="AO2715" s="13">
        <f>(Cleaned_Data!S2715)-((Cleaned_Data!S2715)*10%)</f>
        <v>162.9</v>
      </c>
      <c r="AP2715" s="13" t="str">
        <v>Safe</v>
      </c>
    </row>
    <row r="2716" spans="8:42" x14ac:dyDescent="0.3">
      <c r="H2716" s="13" t="s">
        <v>5365</v>
      </c>
      <c r="I2716" s="13" t="str">
        <v>Low Stock</v>
      </c>
      <c r="J2716" s="43"/>
      <c r="AB2716" s="65">
        <v>45924</v>
      </c>
      <c r="AC2716" s="66" t="str">
        <f t="shared" si="41"/>
        <v>OnTime</v>
      </c>
      <c r="AJ2716" s="11" t="s">
        <v>3286</v>
      </c>
      <c r="AK2716" s="8">
        <v>0</v>
      </c>
      <c r="AO2716" s="13">
        <f>(Cleaned_Data!S2716)-((Cleaned_Data!S2716)*10%)</f>
        <v>9</v>
      </c>
      <c r="AP2716" s="13" t="str">
        <v>Risk</v>
      </c>
    </row>
    <row r="2717" spans="8:42" x14ac:dyDescent="0.3">
      <c r="H2717" s="13" t="s">
        <v>5367</v>
      </c>
      <c r="I2717" s="13" t="str">
        <v>In Stock</v>
      </c>
      <c r="J2717" s="43"/>
      <c r="AB2717" s="65">
        <v>45894</v>
      </c>
      <c r="AC2717" s="66" t="str">
        <f t="shared" si="41"/>
        <v>Overdue</v>
      </c>
      <c r="AJ2717" s="11" t="s">
        <v>539</v>
      </c>
      <c r="AK2717" s="8">
        <v>0</v>
      </c>
      <c r="AO2717" s="13">
        <f>(Cleaned_Data!S2717)-((Cleaned_Data!S2717)*10%)</f>
        <v>87.3</v>
      </c>
      <c r="AP2717" s="13" t="str">
        <v>Safe</v>
      </c>
    </row>
    <row r="2718" spans="8:42" x14ac:dyDescent="0.3">
      <c r="H2718" s="13" t="s">
        <v>537</v>
      </c>
      <c r="I2718" s="13" t="str">
        <v>In Stock</v>
      </c>
      <c r="J2718" s="43"/>
      <c r="AB2718" s="65">
        <v>45900</v>
      </c>
      <c r="AC2718" s="66" t="str">
        <f t="shared" si="41"/>
        <v>Overdue</v>
      </c>
      <c r="AJ2718" s="11" t="s">
        <v>2236</v>
      </c>
      <c r="AK2718" s="8">
        <v>0</v>
      </c>
      <c r="AO2718" s="13">
        <f>(Cleaned_Data!S2718)-((Cleaned_Data!S2718)*10%)</f>
        <v>163.80000000000001</v>
      </c>
      <c r="AP2718" s="13" t="str">
        <v>Safe</v>
      </c>
    </row>
    <row r="2719" spans="8:42" x14ac:dyDescent="0.3">
      <c r="H2719" s="13" t="s">
        <v>2699</v>
      </c>
      <c r="I2719" s="13" t="str">
        <v>Low Stock</v>
      </c>
      <c r="J2719" s="43"/>
      <c r="AB2719" s="65">
        <v>45893</v>
      </c>
      <c r="AC2719" s="66" t="str">
        <f t="shared" si="41"/>
        <v>Overdue</v>
      </c>
      <c r="AJ2719" s="11" t="s">
        <v>484</v>
      </c>
      <c r="AK2719" s="8">
        <v>0</v>
      </c>
      <c r="AO2719" s="13">
        <f>(Cleaned_Data!S2719)-((Cleaned_Data!S2719)*10%)</f>
        <v>2.7</v>
      </c>
      <c r="AP2719" s="13" t="str">
        <v>Risk</v>
      </c>
    </row>
    <row r="2720" spans="8:42" x14ac:dyDescent="0.3">
      <c r="H2720" s="13" t="s">
        <v>1361</v>
      </c>
      <c r="I2720" s="13" t="str">
        <v>In Stock</v>
      </c>
      <c r="J2720" s="43"/>
      <c r="AB2720" s="65">
        <v>45881</v>
      </c>
      <c r="AC2720" s="66" t="str">
        <f t="shared" si="41"/>
        <v>Overdue</v>
      </c>
      <c r="AJ2720" s="11" t="s">
        <v>1229</v>
      </c>
      <c r="AK2720" s="8">
        <v>0</v>
      </c>
      <c r="AO2720" s="13">
        <f>(Cleaned_Data!S2720)-((Cleaned_Data!S2720)*10%)</f>
        <v>108.9</v>
      </c>
      <c r="AP2720" s="13" t="str">
        <v>Safe</v>
      </c>
    </row>
    <row r="2721" spans="8:42" x14ac:dyDescent="0.3">
      <c r="H2721" s="13" t="s">
        <v>5376</v>
      </c>
      <c r="I2721" s="13" t="str">
        <v>Low Stock</v>
      </c>
      <c r="J2721" s="43"/>
      <c r="AB2721" s="65">
        <v>45887</v>
      </c>
      <c r="AC2721" s="66" t="str">
        <f t="shared" si="41"/>
        <v>Overdue</v>
      </c>
      <c r="AJ2721" s="11" t="s">
        <v>4370</v>
      </c>
      <c r="AK2721" s="8">
        <v>0</v>
      </c>
      <c r="AO2721" s="13">
        <f>(Cleaned_Data!S2721)-((Cleaned_Data!S2721)*10%)</f>
        <v>16.2</v>
      </c>
      <c r="AP2721" s="13" t="str">
        <v>Risk</v>
      </c>
    </row>
    <row r="2722" spans="8:42" x14ac:dyDescent="0.3">
      <c r="H2722" s="13" t="s">
        <v>5378</v>
      </c>
      <c r="I2722" s="13" t="str">
        <v>Low Stock</v>
      </c>
      <c r="J2722" s="43"/>
      <c r="AB2722" s="65">
        <v>45920</v>
      </c>
      <c r="AC2722" s="66" t="str">
        <f t="shared" si="41"/>
        <v>OnTime</v>
      </c>
      <c r="AJ2722" s="11" t="s">
        <v>3100</v>
      </c>
      <c r="AK2722" s="8">
        <v>0</v>
      </c>
      <c r="AO2722" s="13">
        <f>(Cleaned_Data!S2722)-((Cleaned_Data!S2722)*10%)</f>
        <v>32.4</v>
      </c>
      <c r="AP2722" s="13" t="str">
        <v>Risk</v>
      </c>
    </row>
    <row r="2723" spans="8:42" x14ac:dyDescent="0.3">
      <c r="H2723" s="13" t="s">
        <v>5380</v>
      </c>
      <c r="I2723" s="13" t="str">
        <v>In Stock</v>
      </c>
      <c r="J2723" s="43"/>
      <c r="AB2723" s="65">
        <v>45870</v>
      </c>
      <c r="AC2723" s="66" t="str">
        <f t="shared" si="41"/>
        <v>Overdue</v>
      </c>
      <c r="AJ2723" s="11" t="s">
        <v>4009</v>
      </c>
      <c r="AK2723" s="8">
        <v>0</v>
      </c>
      <c r="AO2723" s="13">
        <f>(Cleaned_Data!S2723)-((Cleaned_Data!S2723)*10%)</f>
        <v>126.9</v>
      </c>
      <c r="AP2723" s="13" t="str">
        <v>Safe</v>
      </c>
    </row>
    <row r="2724" spans="8:42" x14ac:dyDescent="0.3">
      <c r="H2724" s="13" t="s">
        <v>4948</v>
      </c>
      <c r="I2724" s="13" t="str">
        <v>In Stock</v>
      </c>
      <c r="J2724" s="43"/>
      <c r="AB2724" s="65">
        <v>45907</v>
      </c>
      <c r="AC2724" s="66" t="str">
        <f t="shared" si="41"/>
        <v>OnTime</v>
      </c>
      <c r="AJ2724" s="11" t="s">
        <v>1556</v>
      </c>
      <c r="AK2724" s="8">
        <v>0</v>
      </c>
      <c r="AO2724" s="13">
        <f>(Cleaned_Data!S2724)-((Cleaned_Data!S2724)*10%)</f>
        <v>63.9</v>
      </c>
      <c r="AP2724" s="13" t="str">
        <v>Safe</v>
      </c>
    </row>
    <row r="2725" spans="8:42" x14ac:dyDescent="0.3">
      <c r="H2725" s="13" t="s">
        <v>3998</v>
      </c>
      <c r="I2725" s="13" t="str">
        <v>In Stock</v>
      </c>
      <c r="J2725" s="43"/>
      <c r="AB2725" s="65">
        <v>45910</v>
      </c>
      <c r="AC2725" s="66" t="str">
        <f t="shared" si="41"/>
        <v>OnTime</v>
      </c>
      <c r="AJ2725" s="11" t="s">
        <v>3867</v>
      </c>
      <c r="AK2725" s="8">
        <v>0</v>
      </c>
      <c r="AO2725" s="13">
        <f>(Cleaned_Data!S2725)-((Cleaned_Data!S2725)*10%)</f>
        <v>108.9</v>
      </c>
      <c r="AP2725" s="13" t="str">
        <v>Safe</v>
      </c>
    </row>
    <row r="2726" spans="8:42" x14ac:dyDescent="0.3">
      <c r="H2726" s="13" t="s">
        <v>5384</v>
      </c>
      <c r="I2726" s="13" t="str">
        <v>In Stock</v>
      </c>
      <c r="J2726" s="43"/>
      <c r="AB2726" s="65">
        <v>45937</v>
      </c>
      <c r="AC2726" s="66" t="str">
        <f t="shared" si="41"/>
        <v>OnTime</v>
      </c>
      <c r="AJ2726" s="11" t="s">
        <v>5237</v>
      </c>
      <c r="AK2726" s="8">
        <v>0</v>
      </c>
      <c r="AO2726" s="13">
        <f>(Cleaned_Data!S2726)-((Cleaned_Data!S2726)*10%)</f>
        <v>120.6</v>
      </c>
      <c r="AP2726" s="13" t="str">
        <v>Safe</v>
      </c>
    </row>
    <row r="2727" spans="8:42" x14ac:dyDescent="0.3">
      <c r="H2727" s="13" t="s">
        <v>5386</v>
      </c>
      <c r="I2727" s="13" t="str">
        <v>Low Stock</v>
      </c>
      <c r="J2727" s="43"/>
      <c r="AB2727" s="65">
        <v>45874</v>
      </c>
      <c r="AC2727" s="66" t="str">
        <f t="shared" si="41"/>
        <v>Overdue</v>
      </c>
      <c r="AJ2727" s="11" t="s">
        <v>4002</v>
      </c>
      <c r="AK2727" s="8">
        <v>0</v>
      </c>
      <c r="AO2727" s="13">
        <f>(Cleaned_Data!S2727)-((Cleaned_Data!S2727)*10%)</f>
        <v>11.7</v>
      </c>
      <c r="AP2727" s="13" t="str">
        <v>Risk</v>
      </c>
    </row>
    <row r="2728" spans="8:42" x14ac:dyDescent="0.3">
      <c r="H2728" s="13" t="s">
        <v>7610</v>
      </c>
      <c r="I2728" s="13" t="str">
        <v>In Stock</v>
      </c>
      <c r="J2728" s="43"/>
      <c r="AB2728" s="65">
        <v>45853</v>
      </c>
      <c r="AC2728" s="66" t="str">
        <f t="shared" si="41"/>
        <v>Overdue</v>
      </c>
      <c r="AJ2728" s="11" t="s">
        <v>1426</v>
      </c>
      <c r="AK2728" s="8">
        <v>0</v>
      </c>
      <c r="AO2728" s="13">
        <f>(Cleaned_Data!S2728)-((Cleaned_Data!S2728)*10%)</f>
        <v>118.8</v>
      </c>
      <c r="AP2728" s="13" t="str">
        <v>Safe</v>
      </c>
    </row>
    <row r="2729" spans="8:42" x14ac:dyDescent="0.3">
      <c r="H2729" s="13" t="s">
        <v>5391</v>
      </c>
      <c r="I2729" s="13" t="str">
        <v>In Stock</v>
      </c>
      <c r="J2729" s="43"/>
      <c r="AB2729" s="65">
        <v>45896</v>
      </c>
      <c r="AC2729" s="66" t="str">
        <f t="shared" si="41"/>
        <v>Overdue</v>
      </c>
      <c r="AJ2729" s="11" t="s">
        <v>3617</v>
      </c>
      <c r="AK2729" s="8">
        <v>0</v>
      </c>
      <c r="AO2729" s="13">
        <f>(Cleaned_Data!S2729)-((Cleaned_Data!S2729)*10%)</f>
        <v>85.5</v>
      </c>
      <c r="AP2729" s="13" t="str">
        <v>Safe</v>
      </c>
    </row>
    <row r="2730" spans="8:42" x14ac:dyDescent="0.3">
      <c r="H2730" s="13" t="s">
        <v>5393</v>
      </c>
      <c r="I2730" s="13" t="str">
        <v>Low Stock</v>
      </c>
      <c r="J2730" s="43"/>
      <c r="AB2730" s="65">
        <v>45936</v>
      </c>
      <c r="AC2730" s="66" t="str">
        <f t="shared" si="41"/>
        <v>OnTime</v>
      </c>
      <c r="AJ2730" s="11" t="s">
        <v>4907</v>
      </c>
      <c r="AK2730" s="8">
        <v>0</v>
      </c>
      <c r="AO2730" s="13">
        <f>(Cleaned_Data!S2730)-((Cleaned_Data!S2730)*10%)</f>
        <v>14.4</v>
      </c>
      <c r="AP2730" s="13" t="str">
        <v>Risk</v>
      </c>
    </row>
    <row r="2731" spans="8:42" x14ac:dyDescent="0.3">
      <c r="H2731" s="13" t="s">
        <v>5395</v>
      </c>
      <c r="I2731" s="13" t="str">
        <v>In Stock</v>
      </c>
      <c r="J2731" s="43"/>
      <c r="AB2731" s="65">
        <v>45859</v>
      </c>
      <c r="AC2731" s="66" t="str">
        <f t="shared" si="41"/>
        <v>Overdue</v>
      </c>
      <c r="AJ2731" s="11" t="s">
        <v>23</v>
      </c>
      <c r="AK2731" s="8">
        <v>0</v>
      </c>
      <c r="AO2731" s="13">
        <f>(Cleaned_Data!S2731)-((Cleaned_Data!S2731)*10%)</f>
        <v>130.5</v>
      </c>
      <c r="AP2731" s="13" t="str">
        <v>Safe</v>
      </c>
    </row>
    <row r="2732" spans="8:42" x14ac:dyDescent="0.3">
      <c r="H2732" s="13" t="s">
        <v>5398</v>
      </c>
      <c r="I2732" s="13" t="str">
        <v>In Stock</v>
      </c>
      <c r="J2732" s="43"/>
      <c r="AB2732" s="65">
        <v>45904</v>
      </c>
      <c r="AC2732" s="66" t="str">
        <f t="shared" si="41"/>
        <v>OnTime</v>
      </c>
      <c r="AJ2732" s="11" t="s">
        <v>2444</v>
      </c>
      <c r="AK2732" s="8">
        <v>0</v>
      </c>
      <c r="AO2732" s="13">
        <f>(Cleaned_Data!S2732)-((Cleaned_Data!S2732)*10%)</f>
        <v>67.5</v>
      </c>
      <c r="AP2732" s="13" t="str">
        <v>Safe</v>
      </c>
    </row>
    <row r="2733" spans="8:42" x14ac:dyDescent="0.3">
      <c r="H2733" s="13" t="s">
        <v>7611</v>
      </c>
      <c r="I2733" s="13" t="str">
        <v>In Stock</v>
      </c>
      <c r="J2733" s="43"/>
      <c r="AB2733" s="65">
        <v>45909</v>
      </c>
      <c r="AC2733" s="66" t="str">
        <f t="shared" si="41"/>
        <v>OnTime</v>
      </c>
      <c r="AJ2733" s="11" t="s">
        <v>4464</v>
      </c>
      <c r="AK2733" s="8">
        <v>0</v>
      </c>
      <c r="AO2733" s="13">
        <f>(Cleaned_Data!S2733)-((Cleaned_Data!S2733)*10%)</f>
        <v>153.9</v>
      </c>
      <c r="AP2733" s="13" t="str">
        <v>Safe</v>
      </c>
    </row>
    <row r="2734" spans="8:42" x14ac:dyDescent="0.3">
      <c r="H2734" s="13" t="s">
        <v>1029</v>
      </c>
      <c r="I2734" s="13" t="str">
        <v>In Stock</v>
      </c>
      <c r="J2734" s="43"/>
      <c r="AB2734" s="65">
        <v>45917</v>
      </c>
      <c r="AC2734" s="66" t="str">
        <f t="shared" si="41"/>
        <v>OnTime</v>
      </c>
      <c r="AJ2734" s="11" t="s">
        <v>3392</v>
      </c>
      <c r="AK2734" s="8">
        <v>0</v>
      </c>
      <c r="AO2734" s="13">
        <f>(Cleaned_Data!S2734)-((Cleaned_Data!S2734)*10%)</f>
        <v>58.5</v>
      </c>
      <c r="AP2734" s="13" t="str">
        <v>Safe</v>
      </c>
    </row>
    <row r="2735" spans="8:42" x14ac:dyDescent="0.3">
      <c r="H2735" s="13" t="s">
        <v>5405</v>
      </c>
      <c r="I2735" s="13" t="str">
        <v>In Stock</v>
      </c>
      <c r="J2735" s="43"/>
      <c r="AB2735" s="65">
        <v>45938</v>
      </c>
      <c r="AC2735" s="66" t="str">
        <f t="shared" si="41"/>
        <v>OnTime</v>
      </c>
      <c r="AJ2735" s="11" t="s">
        <v>4119</v>
      </c>
      <c r="AK2735" s="8">
        <v>0</v>
      </c>
      <c r="AO2735" s="13">
        <f>(Cleaned_Data!S2735)-((Cleaned_Data!S2735)*10%)</f>
        <v>141.30000000000001</v>
      </c>
      <c r="AP2735" s="13" t="str">
        <v>Safe</v>
      </c>
    </row>
    <row r="2736" spans="8:42" x14ac:dyDescent="0.3">
      <c r="H2736" s="13" t="s">
        <v>5407</v>
      </c>
      <c r="I2736" s="13" t="str">
        <v>Low Stock</v>
      </c>
      <c r="J2736" s="43"/>
      <c r="AB2736" s="65">
        <v>45921</v>
      </c>
      <c r="AC2736" s="66" t="str">
        <f t="shared" si="41"/>
        <v>OnTime</v>
      </c>
      <c r="AJ2736" s="11" t="s">
        <v>3822</v>
      </c>
      <c r="AK2736" s="8">
        <v>0</v>
      </c>
      <c r="AO2736" s="13">
        <f>(Cleaned_Data!S2736)-((Cleaned_Data!S2736)*10%)</f>
        <v>63</v>
      </c>
      <c r="AP2736" s="13" t="str">
        <v>Risk</v>
      </c>
    </row>
    <row r="2737" spans="8:42" x14ac:dyDescent="0.3">
      <c r="H2737" s="13" t="s">
        <v>5409</v>
      </c>
      <c r="I2737" s="13" t="str">
        <v>Low Stock</v>
      </c>
      <c r="J2737" s="43"/>
      <c r="AB2737" s="65">
        <v>45915</v>
      </c>
      <c r="AC2737" s="66" t="str">
        <f t="shared" si="41"/>
        <v>OnTime</v>
      </c>
      <c r="AJ2737" s="11" t="s">
        <v>745</v>
      </c>
      <c r="AK2737" s="8">
        <v>0</v>
      </c>
      <c r="AO2737" s="13">
        <f>(Cleaned_Data!S2737)-((Cleaned_Data!S2737)*10%)</f>
        <v>0</v>
      </c>
      <c r="AP2737" s="13" t="str">
        <v>Risk</v>
      </c>
    </row>
    <row r="2738" spans="8:42" x14ac:dyDescent="0.3">
      <c r="H2738" s="13" t="s">
        <v>5411</v>
      </c>
      <c r="I2738" s="13" t="str">
        <v>In Stock</v>
      </c>
      <c r="J2738" s="43"/>
      <c r="AB2738" s="65">
        <v>45888</v>
      </c>
      <c r="AC2738" s="66" t="str">
        <f t="shared" si="41"/>
        <v>Overdue</v>
      </c>
      <c r="AJ2738" s="11" t="s">
        <v>6988</v>
      </c>
      <c r="AK2738" s="8">
        <v>0</v>
      </c>
      <c r="AO2738" s="13">
        <f>(Cleaned_Data!S2738)-((Cleaned_Data!S2738)*10%)</f>
        <v>2.7</v>
      </c>
      <c r="AP2738" s="13" t="str">
        <v>Safe</v>
      </c>
    </row>
    <row r="2739" spans="8:42" x14ac:dyDescent="0.3">
      <c r="H2739" s="13" t="s">
        <v>1720</v>
      </c>
      <c r="I2739" s="13" t="str">
        <v>In Stock</v>
      </c>
      <c r="J2739" s="43"/>
      <c r="AB2739" s="65">
        <v>45933</v>
      </c>
      <c r="AC2739" s="66" t="str">
        <f t="shared" si="41"/>
        <v>OnTime</v>
      </c>
      <c r="AJ2739" s="11" t="s">
        <v>7082</v>
      </c>
      <c r="AK2739" s="8">
        <v>0</v>
      </c>
      <c r="AO2739" s="13">
        <f>(Cleaned_Data!S2739)-((Cleaned_Data!S2739)*10%)</f>
        <v>102.6</v>
      </c>
      <c r="AP2739" s="13" t="str">
        <v>Safe</v>
      </c>
    </row>
    <row r="2740" spans="8:42" x14ac:dyDescent="0.3">
      <c r="H2740" s="13" t="s">
        <v>377</v>
      </c>
      <c r="I2740" s="13" t="str">
        <v>In Stock</v>
      </c>
      <c r="J2740" s="43"/>
      <c r="AB2740" s="65">
        <v>45870</v>
      </c>
      <c r="AC2740" s="66" t="str">
        <f t="shared" si="41"/>
        <v>Overdue</v>
      </c>
      <c r="AJ2740" s="11" t="s">
        <v>2815</v>
      </c>
      <c r="AK2740" s="8">
        <v>0</v>
      </c>
      <c r="AO2740" s="13">
        <f>(Cleaned_Data!S2740)-((Cleaned_Data!S2740)*10%)</f>
        <v>178.2</v>
      </c>
      <c r="AP2740" s="13" t="str">
        <v>Safe</v>
      </c>
    </row>
    <row r="2741" spans="8:42" x14ac:dyDescent="0.3">
      <c r="H2741" s="13" t="s">
        <v>1704</v>
      </c>
      <c r="I2741" s="13" t="str">
        <v>Low Stock</v>
      </c>
      <c r="J2741" s="43"/>
      <c r="AB2741" s="65">
        <v>45861</v>
      </c>
      <c r="AC2741" s="66" t="str">
        <f t="shared" si="41"/>
        <v>Overdue</v>
      </c>
      <c r="AJ2741" s="11" t="s">
        <v>5359</v>
      </c>
      <c r="AK2741" s="8">
        <v>0</v>
      </c>
      <c r="AO2741" s="13">
        <f>(Cleaned_Data!S2741)-((Cleaned_Data!S2741)*10%)</f>
        <v>19.8</v>
      </c>
      <c r="AP2741" s="13" t="str">
        <v>Risk</v>
      </c>
    </row>
    <row r="2742" spans="8:42" x14ac:dyDescent="0.3">
      <c r="H2742" s="13" t="s">
        <v>5420</v>
      </c>
      <c r="I2742" s="13" t="str">
        <v>In Stock</v>
      </c>
      <c r="J2742" s="43"/>
      <c r="AB2742" s="65">
        <v>45886</v>
      </c>
      <c r="AC2742" s="66" t="str">
        <f t="shared" si="41"/>
        <v>Overdue</v>
      </c>
      <c r="AJ2742" s="11" t="s">
        <v>7039</v>
      </c>
      <c r="AK2742" s="8">
        <v>0</v>
      </c>
      <c r="AO2742" s="13">
        <f>(Cleaned_Data!S2742)-((Cleaned_Data!S2742)*10%)</f>
        <v>52.2</v>
      </c>
      <c r="AP2742" s="13" t="str">
        <v>Safe</v>
      </c>
    </row>
    <row r="2743" spans="8:42" x14ac:dyDescent="0.3">
      <c r="H2743" s="13" t="s">
        <v>2833</v>
      </c>
      <c r="I2743" s="13" t="str">
        <v>In Stock</v>
      </c>
      <c r="J2743" s="43"/>
      <c r="AB2743" s="65">
        <v>45915</v>
      </c>
      <c r="AC2743" s="66" t="str">
        <f t="shared" si="41"/>
        <v>OnTime</v>
      </c>
      <c r="AJ2743" s="11" t="s">
        <v>2646</v>
      </c>
      <c r="AK2743" s="8">
        <v>0</v>
      </c>
      <c r="AO2743" s="13">
        <f>(Cleaned_Data!S2743)-((Cleaned_Data!S2743)*10%)</f>
        <v>75.599999999999994</v>
      </c>
      <c r="AP2743" s="13" t="str">
        <v>Safe</v>
      </c>
    </row>
    <row r="2744" spans="8:42" x14ac:dyDescent="0.3">
      <c r="H2744" s="13" t="s">
        <v>5423</v>
      </c>
      <c r="I2744" s="13" t="str">
        <v>Low Stock</v>
      </c>
      <c r="J2744" s="43"/>
      <c r="AB2744" s="65">
        <v>45934</v>
      </c>
      <c r="AC2744" s="66" t="str">
        <f t="shared" si="41"/>
        <v>OnTime</v>
      </c>
      <c r="AJ2744" s="11" t="s">
        <v>4352</v>
      </c>
      <c r="AK2744" s="8">
        <v>0</v>
      </c>
      <c r="AO2744" s="13">
        <f>(Cleaned_Data!S2744)-((Cleaned_Data!S2744)*10%)</f>
        <v>31.5</v>
      </c>
      <c r="AP2744" s="13" t="str">
        <v>Risk</v>
      </c>
    </row>
    <row r="2745" spans="8:42" x14ac:dyDescent="0.3">
      <c r="H2745" s="13" t="s">
        <v>785</v>
      </c>
      <c r="I2745" s="13" t="str">
        <v>Low Stock</v>
      </c>
      <c r="J2745" s="43"/>
      <c r="AB2745" s="65">
        <v>45926</v>
      </c>
      <c r="AC2745" s="66" t="str">
        <f t="shared" si="41"/>
        <v>OnTime</v>
      </c>
      <c r="AJ2745" s="11" t="s">
        <v>5693</v>
      </c>
      <c r="AK2745" s="8">
        <v>0</v>
      </c>
      <c r="AO2745" s="13">
        <f>(Cleaned_Data!S2745)-((Cleaned_Data!S2745)*10%)</f>
        <v>7.2</v>
      </c>
      <c r="AP2745" s="13" t="str">
        <v>Risk</v>
      </c>
    </row>
    <row r="2746" spans="8:42" x14ac:dyDescent="0.3">
      <c r="H2746" s="13" t="s">
        <v>891</v>
      </c>
      <c r="I2746" s="13" t="str">
        <v>In Stock</v>
      </c>
      <c r="J2746" s="43"/>
      <c r="AB2746" s="65">
        <v>45886</v>
      </c>
      <c r="AC2746" s="66" t="str">
        <f t="shared" si="41"/>
        <v>Overdue</v>
      </c>
      <c r="AJ2746" s="11" t="s">
        <v>2013</v>
      </c>
      <c r="AK2746" s="8">
        <v>0</v>
      </c>
      <c r="AO2746" s="13">
        <f>(Cleaned_Data!S2746)-((Cleaned_Data!S2746)*10%)</f>
        <v>81.900000000000006</v>
      </c>
      <c r="AP2746" s="13" t="str">
        <v>Safe</v>
      </c>
    </row>
    <row r="2747" spans="8:42" x14ac:dyDescent="0.3">
      <c r="H2747" s="13" t="s">
        <v>5428</v>
      </c>
      <c r="I2747" s="13" t="str">
        <v>In Stock</v>
      </c>
      <c r="J2747" s="43"/>
      <c r="AB2747" s="65">
        <v>45904</v>
      </c>
      <c r="AC2747" s="66" t="str">
        <f t="shared" si="41"/>
        <v>OnTime</v>
      </c>
      <c r="AJ2747" s="11" t="s">
        <v>7227</v>
      </c>
      <c r="AK2747" s="8">
        <v>0</v>
      </c>
      <c r="AO2747" s="13">
        <f>(Cleaned_Data!S2747)-((Cleaned_Data!S2747)*10%)</f>
        <v>81.900000000000006</v>
      </c>
      <c r="AP2747" s="13" t="str">
        <v>Safe</v>
      </c>
    </row>
    <row r="2748" spans="8:42" x14ac:dyDescent="0.3">
      <c r="H2748" s="13" t="s">
        <v>3563</v>
      </c>
      <c r="I2748" s="13" t="str">
        <v>In Stock</v>
      </c>
      <c r="J2748" s="43"/>
      <c r="AB2748" s="65">
        <v>45938</v>
      </c>
      <c r="AC2748" s="66" t="str">
        <f t="shared" si="41"/>
        <v>OnTime</v>
      </c>
      <c r="AJ2748" s="11" t="s">
        <v>4415</v>
      </c>
      <c r="AK2748" s="8">
        <v>0</v>
      </c>
      <c r="AO2748" s="13">
        <f>(Cleaned_Data!S2748)-((Cleaned_Data!S2748)*10%)</f>
        <v>115.2</v>
      </c>
      <c r="AP2748" s="13" t="str">
        <v>Safe</v>
      </c>
    </row>
    <row r="2749" spans="8:42" x14ac:dyDescent="0.3">
      <c r="H2749" s="13" t="s">
        <v>7612</v>
      </c>
      <c r="I2749" s="13" t="str">
        <v>In Stock</v>
      </c>
      <c r="J2749" s="43"/>
      <c r="AB2749" s="65">
        <v>45915</v>
      </c>
      <c r="AC2749" s="66" t="str">
        <f t="shared" si="41"/>
        <v>OnTime</v>
      </c>
      <c r="AJ2749" s="11" t="s">
        <v>1728</v>
      </c>
      <c r="AK2749" s="8">
        <v>0</v>
      </c>
      <c r="AO2749" s="13">
        <f>(Cleaned_Data!S2749)-((Cleaned_Data!S2749)*10%)</f>
        <v>144.9</v>
      </c>
      <c r="AP2749" s="13" t="str">
        <v>Safe</v>
      </c>
    </row>
    <row r="2750" spans="8:42" x14ac:dyDescent="0.3">
      <c r="H2750" s="13" t="s">
        <v>2584</v>
      </c>
      <c r="I2750" s="13" t="str">
        <v>In Stock</v>
      </c>
      <c r="J2750" s="43"/>
      <c r="AB2750" s="65">
        <v>45854</v>
      </c>
      <c r="AC2750" s="66" t="str">
        <f t="shared" si="41"/>
        <v>Overdue</v>
      </c>
      <c r="AJ2750" s="11" t="s">
        <v>2634</v>
      </c>
      <c r="AK2750" s="8">
        <v>0</v>
      </c>
      <c r="AO2750" s="13">
        <f>(Cleaned_Data!S2750)-((Cleaned_Data!S2750)*10%)</f>
        <v>173.7</v>
      </c>
      <c r="AP2750" s="13" t="str">
        <v>Safe</v>
      </c>
    </row>
    <row r="2751" spans="8:42" x14ac:dyDescent="0.3">
      <c r="H2751" s="13" t="s">
        <v>5434</v>
      </c>
      <c r="I2751" s="13" t="str">
        <v>In Stock</v>
      </c>
      <c r="J2751" s="43"/>
      <c r="AB2751" s="65">
        <v>45895</v>
      </c>
      <c r="AC2751" s="66" t="str">
        <f t="shared" si="41"/>
        <v>Overdue</v>
      </c>
      <c r="AJ2751" s="11" t="s">
        <v>7188</v>
      </c>
      <c r="AK2751" s="8">
        <v>0</v>
      </c>
      <c r="AO2751" s="13">
        <f>(Cleaned_Data!S2751)-((Cleaned_Data!S2751)*10%)</f>
        <v>148.5</v>
      </c>
      <c r="AP2751" s="13" t="str">
        <v>Safe</v>
      </c>
    </row>
    <row r="2752" spans="8:42" x14ac:dyDescent="0.3">
      <c r="H2752" s="13" t="s">
        <v>5436</v>
      </c>
      <c r="I2752" s="13" t="str">
        <v>In Stock</v>
      </c>
      <c r="J2752" s="43"/>
      <c r="AB2752" s="65">
        <v>45884</v>
      </c>
      <c r="AC2752" s="66" t="str">
        <f t="shared" si="41"/>
        <v>Overdue</v>
      </c>
      <c r="AJ2752" s="11" t="s">
        <v>5292</v>
      </c>
      <c r="AK2752" s="8">
        <v>0</v>
      </c>
      <c r="AO2752" s="13">
        <f>(Cleaned_Data!S2752)-((Cleaned_Data!S2752)*10%)</f>
        <v>72</v>
      </c>
      <c r="AP2752" s="13" t="str">
        <v>Safe</v>
      </c>
    </row>
    <row r="2753" spans="8:42" x14ac:dyDescent="0.3">
      <c r="H2753" s="13" t="s">
        <v>3514</v>
      </c>
      <c r="I2753" s="13" t="str">
        <v>In Stock</v>
      </c>
      <c r="J2753" s="43"/>
      <c r="AB2753" s="65">
        <v>45941</v>
      </c>
      <c r="AC2753" s="66" t="str">
        <f t="shared" si="41"/>
        <v>OnTime</v>
      </c>
      <c r="AJ2753" s="11" t="s">
        <v>6050</v>
      </c>
      <c r="AK2753" s="8">
        <v>0</v>
      </c>
      <c r="AO2753" s="13">
        <f>(Cleaned_Data!S2753)-((Cleaned_Data!S2753)*10%)</f>
        <v>146.69999999999999</v>
      </c>
      <c r="AP2753" s="13" t="str">
        <v>Safe</v>
      </c>
    </row>
    <row r="2754" spans="8:42" x14ac:dyDescent="0.3">
      <c r="H2754" s="13" t="s">
        <v>5441</v>
      </c>
      <c r="I2754" s="13" t="str">
        <v>In Stock</v>
      </c>
      <c r="J2754" s="43"/>
      <c r="AB2754" s="65">
        <v>45869</v>
      </c>
      <c r="AC2754" s="66" t="str">
        <f t="shared" si="41"/>
        <v>Overdue</v>
      </c>
      <c r="AJ2754" s="11" t="s">
        <v>558</v>
      </c>
      <c r="AK2754" s="8">
        <v>0</v>
      </c>
      <c r="AO2754" s="13">
        <f>(Cleaned_Data!S2754)-((Cleaned_Data!S2754)*10%)</f>
        <v>138.6</v>
      </c>
      <c r="AP2754" s="13" t="str">
        <v>Safe</v>
      </c>
    </row>
    <row r="2755" spans="8:42" x14ac:dyDescent="0.3">
      <c r="H2755" s="13" t="s">
        <v>4769</v>
      </c>
      <c r="I2755" s="13" t="str">
        <v>In Stock</v>
      </c>
      <c r="J2755" s="43"/>
      <c r="AB2755" s="65">
        <v>45937</v>
      </c>
      <c r="AC2755" s="66" t="str">
        <f t="shared" ref="AC2755:AC2818" si="42">IF(AB2755="","No Date", IF(AB2755&lt;$AC$1,"Overdue","OnTime"))</f>
        <v>OnTime</v>
      </c>
      <c r="AJ2755" s="11" t="s">
        <v>2913</v>
      </c>
      <c r="AK2755" s="8">
        <v>0</v>
      </c>
      <c r="AO2755" s="13">
        <f>(Cleaned_Data!S2755)-((Cleaned_Data!S2755)*10%)</f>
        <v>50.4</v>
      </c>
      <c r="AP2755" s="13" t="str">
        <v>Safe</v>
      </c>
    </row>
    <row r="2756" spans="8:42" x14ac:dyDescent="0.3">
      <c r="H2756" s="13" t="s">
        <v>5447</v>
      </c>
      <c r="I2756" s="13" t="str">
        <v>Low Stock</v>
      </c>
      <c r="J2756" s="43"/>
      <c r="AB2756" s="65">
        <v>45877</v>
      </c>
      <c r="AC2756" s="66" t="str">
        <f t="shared" si="42"/>
        <v>Overdue</v>
      </c>
      <c r="AJ2756" s="11" t="s">
        <v>5356</v>
      </c>
      <c r="AK2756" s="8">
        <v>0</v>
      </c>
      <c r="AO2756" s="13">
        <f>(Cleaned_Data!S2756)-((Cleaned_Data!S2756)*10%)</f>
        <v>8.1</v>
      </c>
      <c r="AP2756" s="13" t="str">
        <v>Risk</v>
      </c>
    </row>
    <row r="2757" spans="8:42" x14ac:dyDescent="0.3">
      <c r="H2757" s="13" t="s">
        <v>2849</v>
      </c>
      <c r="I2757" s="13" t="str">
        <v>In Stock</v>
      </c>
      <c r="J2757" s="43"/>
      <c r="AB2757" s="65">
        <v>45938</v>
      </c>
      <c r="AC2757" s="66" t="str">
        <f t="shared" si="42"/>
        <v>OnTime</v>
      </c>
      <c r="AJ2757" s="11" t="s">
        <v>574</v>
      </c>
      <c r="AK2757" s="8">
        <v>0</v>
      </c>
      <c r="AO2757" s="13">
        <f>(Cleaned_Data!S2757)-((Cleaned_Data!S2757)*10%)</f>
        <v>95.4</v>
      </c>
      <c r="AP2757" s="13" t="str">
        <v>Safe</v>
      </c>
    </row>
    <row r="2758" spans="8:42" x14ac:dyDescent="0.3">
      <c r="H2758" s="13" t="s">
        <v>5450</v>
      </c>
      <c r="I2758" s="13" t="str">
        <v>In Stock</v>
      </c>
      <c r="J2758" s="43"/>
      <c r="AB2758" s="65">
        <v>45885</v>
      </c>
      <c r="AC2758" s="66" t="str">
        <f t="shared" si="42"/>
        <v>Overdue</v>
      </c>
      <c r="AJ2758" s="11" t="s">
        <v>3227</v>
      </c>
      <c r="AK2758" s="8">
        <v>0</v>
      </c>
      <c r="AO2758" s="13">
        <f>(Cleaned_Data!S2758)-((Cleaned_Data!S2758)*10%)</f>
        <v>108</v>
      </c>
      <c r="AP2758" s="13" t="str">
        <v>Safe</v>
      </c>
    </row>
    <row r="2759" spans="8:42" x14ac:dyDescent="0.3">
      <c r="H2759" s="13" t="s">
        <v>1304</v>
      </c>
      <c r="I2759" s="13" t="str">
        <v>In Stock</v>
      </c>
      <c r="J2759" s="43"/>
      <c r="AB2759" s="65">
        <v>45916</v>
      </c>
      <c r="AC2759" s="66" t="str">
        <f t="shared" si="42"/>
        <v>OnTime</v>
      </c>
      <c r="AJ2759" s="11" t="s">
        <v>3402</v>
      </c>
      <c r="AK2759" s="8">
        <v>0</v>
      </c>
      <c r="AO2759" s="13">
        <f>(Cleaned_Data!S2759)-((Cleaned_Data!S2759)*10%)</f>
        <v>25.2</v>
      </c>
      <c r="AP2759" s="13" t="str">
        <v>Safe</v>
      </c>
    </row>
    <row r="2760" spans="8:42" x14ac:dyDescent="0.3">
      <c r="H2760" s="13" t="s">
        <v>5453</v>
      </c>
      <c r="I2760" s="13" t="str">
        <v>In Stock</v>
      </c>
      <c r="J2760" s="43"/>
      <c r="AB2760" s="65">
        <v>45888</v>
      </c>
      <c r="AC2760" s="66" t="str">
        <f t="shared" si="42"/>
        <v>Overdue</v>
      </c>
      <c r="AJ2760" s="11" t="s">
        <v>5026</v>
      </c>
      <c r="AK2760" s="8">
        <v>0</v>
      </c>
      <c r="AO2760" s="13">
        <f>(Cleaned_Data!S2760)-((Cleaned_Data!S2760)*10%)</f>
        <v>117.9</v>
      </c>
      <c r="AP2760" s="13" t="str">
        <v>Safe</v>
      </c>
    </row>
    <row r="2761" spans="8:42" x14ac:dyDescent="0.3">
      <c r="H2761" s="13" t="s">
        <v>5456</v>
      </c>
      <c r="I2761" s="13" t="str">
        <v>In Stock</v>
      </c>
      <c r="J2761" s="43"/>
      <c r="AB2761" s="65">
        <v>45909</v>
      </c>
      <c r="AC2761" s="66" t="str">
        <f t="shared" si="42"/>
        <v>OnTime</v>
      </c>
      <c r="AJ2761" s="11" t="s">
        <v>6893</v>
      </c>
      <c r="AK2761" s="8">
        <v>0</v>
      </c>
      <c r="AO2761" s="13">
        <f>(Cleaned_Data!S2761)-((Cleaned_Data!S2761)*10%)</f>
        <v>120.6</v>
      </c>
      <c r="AP2761" s="13" t="str">
        <v>Safe</v>
      </c>
    </row>
    <row r="2762" spans="8:42" x14ac:dyDescent="0.3">
      <c r="H2762" s="13" t="s">
        <v>343</v>
      </c>
      <c r="I2762" s="13" t="str">
        <v>In Stock</v>
      </c>
      <c r="J2762" s="43"/>
      <c r="AB2762" s="65">
        <v>45931</v>
      </c>
      <c r="AC2762" s="66" t="str">
        <f t="shared" si="42"/>
        <v>OnTime</v>
      </c>
      <c r="AJ2762" s="11" t="s">
        <v>789</v>
      </c>
      <c r="AK2762" s="8">
        <v>0</v>
      </c>
      <c r="AO2762" s="13">
        <f>(Cleaned_Data!S2762)-((Cleaned_Data!S2762)*10%)</f>
        <v>68.400000000000006</v>
      </c>
      <c r="AP2762" s="13" t="str">
        <v>Safe</v>
      </c>
    </row>
    <row r="2763" spans="8:42" x14ac:dyDescent="0.3">
      <c r="H2763" s="13" t="s">
        <v>190</v>
      </c>
      <c r="I2763" s="13" t="str">
        <v>In Stock</v>
      </c>
      <c r="J2763" s="43"/>
      <c r="AB2763" s="65">
        <v>45901</v>
      </c>
      <c r="AC2763" s="66" t="str">
        <f t="shared" si="42"/>
        <v>OnTime</v>
      </c>
      <c r="AJ2763" s="11" t="s">
        <v>6382</v>
      </c>
      <c r="AK2763" s="8">
        <v>0</v>
      </c>
      <c r="AO2763" s="13">
        <f>(Cleaned_Data!S2763)-((Cleaned_Data!S2763)*10%)</f>
        <v>148.5</v>
      </c>
      <c r="AP2763" s="13" t="str">
        <v>Safe</v>
      </c>
    </row>
    <row r="2764" spans="8:42" x14ac:dyDescent="0.3">
      <c r="H2764" s="13" t="s">
        <v>5462</v>
      </c>
      <c r="I2764" s="13" t="str">
        <v>Low Stock</v>
      </c>
      <c r="J2764" s="43"/>
      <c r="AB2764" s="65">
        <v>45869</v>
      </c>
      <c r="AC2764" s="66" t="str">
        <f t="shared" si="42"/>
        <v>Overdue</v>
      </c>
      <c r="AJ2764" s="11" t="s">
        <v>4226</v>
      </c>
      <c r="AK2764" s="8">
        <v>0</v>
      </c>
      <c r="AO2764" s="13">
        <f>(Cleaned_Data!S2764)-((Cleaned_Data!S2764)*10%)</f>
        <v>57.6</v>
      </c>
      <c r="AP2764" s="13" t="str">
        <v>Risk</v>
      </c>
    </row>
    <row r="2765" spans="8:42" x14ac:dyDescent="0.3">
      <c r="H2765" s="13" t="s">
        <v>5465</v>
      </c>
      <c r="I2765" s="13" t="str">
        <v>Low Stock</v>
      </c>
      <c r="J2765" s="43"/>
      <c r="AB2765" s="65">
        <v>45884</v>
      </c>
      <c r="AC2765" s="66" t="str">
        <f t="shared" si="42"/>
        <v>Overdue</v>
      </c>
      <c r="AJ2765" s="11" t="s">
        <v>5037</v>
      </c>
      <c r="AK2765" s="8">
        <v>0</v>
      </c>
      <c r="AO2765" s="13">
        <f>(Cleaned_Data!S2765)-((Cleaned_Data!S2765)*10%)</f>
        <v>3.6</v>
      </c>
      <c r="AP2765" s="13" t="str">
        <v>Risk</v>
      </c>
    </row>
    <row r="2766" spans="8:42" x14ac:dyDescent="0.3">
      <c r="H2766" s="13" t="s">
        <v>5467</v>
      </c>
      <c r="I2766" s="13" t="str">
        <v>In Stock</v>
      </c>
      <c r="J2766" s="43"/>
      <c r="AB2766" s="65">
        <v>45900</v>
      </c>
      <c r="AC2766" s="66" t="str">
        <f t="shared" si="42"/>
        <v>Overdue</v>
      </c>
      <c r="AJ2766" s="11" t="s">
        <v>2761</v>
      </c>
      <c r="AK2766" s="8">
        <v>0</v>
      </c>
      <c r="AO2766" s="13">
        <f>(Cleaned_Data!S2766)-((Cleaned_Data!S2766)*10%)</f>
        <v>135</v>
      </c>
      <c r="AP2766" s="13" t="str">
        <v>Safe</v>
      </c>
    </row>
    <row r="2767" spans="8:42" x14ac:dyDescent="0.3">
      <c r="H2767" s="13" t="s">
        <v>2120</v>
      </c>
      <c r="I2767" s="13" t="str">
        <v>Low Stock</v>
      </c>
      <c r="J2767" s="43"/>
      <c r="AB2767" s="65">
        <v>45908</v>
      </c>
      <c r="AC2767" s="66" t="str">
        <f t="shared" si="42"/>
        <v>OnTime</v>
      </c>
      <c r="AJ2767" s="11" t="s">
        <v>5307</v>
      </c>
      <c r="AK2767" s="8">
        <v>0</v>
      </c>
      <c r="AO2767" s="13">
        <f>(Cleaned_Data!S2767)-((Cleaned_Data!S2767)*10%)</f>
        <v>0</v>
      </c>
      <c r="AP2767" s="13" t="str">
        <v>Safe</v>
      </c>
    </row>
    <row r="2768" spans="8:42" x14ac:dyDescent="0.3">
      <c r="H2768" s="13" t="s">
        <v>5470</v>
      </c>
      <c r="I2768" s="13" t="str">
        <v>In Stock</v>
      </c>
      <c r="J2768" s="43"/>
      <c r="AB2768" s="65">
        <v>45925</v>
      </c>
      <c r="AC2768" s="66" t="str">
        <f t="shared" si="42"/>
        <v>OnTime</v>
      </c>
      <c r="AJ2768" s="11" t="s">
        <v>2805</v>
      </c>
      <c r="AK2768" s="8">
        <v>0</v>
      </c>
      <c r="AO2768" s="13">
        <f>(Cleaned_Data!S2768)-((Cleaned_Data!S2768)*10%)</f>
        <v>136.80000000000001</v>
      </c>
      <c r="AP2768" s="13" t="str">
        <v>Safe</v>
      </c>
    </row>
    <row r="2769" spans="8:42" x14ac:dyDescent="0.3">
      <c r="H2769" s="13" t="s">
        <v>5474</v>
      </c>
      <c r="I2769" s="13" t="str">
        <v>In Stock</v>
      </c>
      <c r="J2769" s="43"/>
      <c r="AB2769" s="65">
        <v>45930</v>
      </c>
      <c r="AC2769" s="66" t="str">
        <f t="shared" si="42"/>
        <v>OnTime</v>
      </c>
      <c r="AJ2769" s="11" t="s">
        <v>5107</v>
      </c>
      <c r="AK2769" s="8">
        <v>0</v>
      </c>
      <c r="AO2769" s="13">
        <f>(Cleaned_Data!S2769)-((Cleaned_Data!S2769)*10%)</f>
        <v>132.30000000000001</v>
      </c>
      <c r="AP2769" s="13" t="str">
        <v>Safe</v>
      </c>
    </row>
    <row r="2770" spans="8:42" x14ac:dyDescent="0.3">
      <c r="H2770" s="13" t="s">
        <v>200</v>
      </c>
      <c r="I2770" s="13" t="str">
        <v>In Stock</v>
      </c>
      <c r="J2770" s="43"/>
      <c r="AB2770" s="65">
        <v>45858</v>
      </c>
      <c r="AC2770" s="66" t="str">
        <f t="shared" si="42"/>
        <v>Overdue</v>
      </c>
      <c r="AJ2770" s="11" t="s">
        <v>2140</v>
      </c>
      <c r="AK2770" s="8">
        <v>0</v>
      </c>
      <c r="AO2770" s="13">
        <f>(Cleaned_Data!S2770)-((Cleaned_Data!S2770)*10%)</f>
        <v>145.80000000000001</v>
      </c>
      <c r="AP2770" s="13" t="str">
        <v>Safe</v>
      </c>
    </row>
    <row r="2771" spans="8:42" x14ac:dyDescent="0.3">
      <c r="H2771" s="13" t="s">
        <v>1287</v>
      </c>
      <c r="I2771" s="13" t="str">
        <v>In Stock</v>
      </c>
      <c r="J2771" s="43"/>
      <c r="AB2771" s="65">
        <v>45893</v>
      </c>
      <c r="AC2771" s="66" t="str">
        <f t="shared" si="42"/>
        <v>Overdue</v>
      </c>
      <c r="AJ2771" s="11" t="s">
        <v>7461</v>
      </c>
      <c r="AK2771" s="8">
        <v>0</v>
      </c>
      <c r="AO2771" s="13">
        <f>(Cleaned_Data!S2771)-((Cleaned_Data!S2771)*10%)</f>
        <v>120.6</v>
      </c>
      <c r="AP2771" s="13" t="str">
        <v>Safe</v>
      </c>
    </row>
    <row r="2772" spans="8:42" x14ac:dyDescent="0.3">
      <c r="H2772" s="13" t="s">
        <v>3764</v>
      </c>
      <c r="I2772" s="13" t="str">
        <v>In Stock</v>
      </c>
      <c r="J2772" s="43"/>
      <c r="AB2772" s="65">
        <v>45930</v>
      </c>
      <c r="AC2772" s="66" t="str">
        <f t="shared" si="42"/>
        <v>OnTime</v>
      </c>
      <c r="AJ2772" s="11" t="s">
        <v>675</v>
      </c>
      <c r="AK2772" s="8">
        <v>0</v>
      </c>
      <c r="AO2772" s="13">
        <f>(Cleaned_Data!S2772)-((Cleaned_Data!S2772)*10%)</f>
        <v>127.8</v>
      </c>
      <c r="AP2772" s="13" t="str">
        <v>Safe</v>
      </c>
    </row>
    <row r="2773" spans="8:42" x14ac:dyDescent="0.3">
      <c r="H2773" s="13" t="s">
        <v>4241</v>
      </c>
      <c r="I2773" s="13" t="str">
        <v>In Stock</v>
      </c>
      <c r="J2773" s="43"/>
      <c r="AB2773" s="65">
        <v>45916</v>
      </c>
      <c r="AC2773" s="66" t="str">
        <f t="shared" si="42"/>
        <v>OnTime</v>
      </c>
      <c r="AJ2773" s="11" t="s">
        <v>7464</v>
      </c>
      <c r="AK2773" s="8">
        <v>0</v>
      </c>
      <c r="AO2773" s="13">
        <f>(Cleaned_Data!S2773)-((Cleaned_Data!S2773)*10%)</f>
        <v>128.69999999999999</v>
      </c>
      <c r="AP2773" s="13" t="str">
        <v>Safe</v>
      </c>
    </row>
    <row r="2774" spans="8:42" x14ac:dyDescent="0.3">
      <c r="H2774" s="13" t="s">
        <v>2759</v>
      </c>
      <c r="I2774" s="13" t="str">
        <v>In Stock</v>
      </c>
      <c r="J2774" s="43"/>
      <c r="AB2774" s="65">
        <v>45918</v>
      </c>
      <c r="AC2774" s="66" t="str">
        <f t="shared" si="42"/>
        <v>OnTime</v>
      </c>
      <c r="AJ2774" s="11" t="s">
        <v>7444</v>
      </c>
      <c r="AK2774" s="8">
        <v>3597146358.2800069</v>
      </c>
      <c r="AO2774" s="13">
        <f>(Cleaned_Data!S2774)-((Cleaned_Data!S2774)*10%)</f>
        <v>140.4</v>
      </c>
      <c r="AP2774" s="13" t="str">
        <v>Safe</v>
      </c>
    </row>
    <row r="2775" spans="8:42" x14ac:dyDescent="0.3">
      <c r="H2775" s="13" t="s">
        <v>5487</v>
      </c>
      <c r="I2775" s="13" t="str">
        <v>Low Stock</v>
      </c>
      <c r="J2775" s="43"/>
      <c r="AB2775" s="65">
        <v>45921</v>
      </c>
      <c r="AC2775" s="66" t="str">
        <f t="shared" si="42"/>
        <v>OnTime</v>
      </c>
      <c r="AO2775" s="13">
        <f>(Cleaned_Data!S2775)-((Cleaned_Data!S2775)*10%)</f>
        <v>10.8</v>
      </c>
      <c r="AP2775" s="13" t="str">
        <v>Risk</v>
      </c>
    </row>
    <row r="2776" spans="8:42" x14ac:dyDescent="0.3">
      <c r="H2776" s="13" t="s">
        <v>5318</v>
      </c>
      <c r="I2776" s="13" t="str">
        <v>In Stock</v>
      </c>
      <c r="J2776" s="43"/>
      <c r="AB2776" s="65">
        <v>45869</v>
      </c>
      <c r="AC2776" s="66" t="str">
        <f t="shared" si="42"/>
        <v>Overdue</v>
      </c>
      <c r="AO2776" s="13">
        <f>(Cleaned_Data!S2776)-((Cleaned_Data!S2776)*10%)</f>
        <v>128.69999999999999</v>
      </c>
      <c r="AP2776" s="13" t="str">
        <v>Safe</v>
      </c>
    </row>
    <row r="2777" spans="8:42" x14ac:dyDescent="0.3">
      <c r="H2777" s="13" t="s">
        <v>759</v>
      </c>
      <c r="I2777" s="13" t="str">
        <v>In Stock</v>
      </c>
      <c r="J2777" s="43"/>
      <c r="AB2777" s="65">
        <v>45855</v>
      </c>
      <c r="AC2777" s="66" t="str">
        <f t="shared" si="42"/>
        <v>Overdue</v>
      </c>
      <c r="AO2777" s="13">
        <f>(Cleaned_Data!S2777)-((Cleaned_Data!S2777)*10%)</f>
        <v>166.5</v>
      </c>
      <c r="AP2777" s="13" t="str">
        <v>Safe</v>
      </c>
    </row>
    <row r="2778" spans="8:42" x14ac:dyDescent="0.3">
      <c r="H2778" s="13" t="s">
        <v>5492</v>
      </c>
      <c r="I2778" s="13" t="str">
        <v>In Stock</v>
      </c>
      <c r="J2778" s="43"/>
      <c r="AB2778" s="65">
        <v>45881</v>
      </c>
      <c r="AC2778" s="66" t="str">
        <f t="shared" si="42"/>
        <v>Overdue</v>
      </c>
      <c r="AO2778" s="13">
        <f>(Cleaned_Data!S2778)-((Cleaned_Data!S2778)*10%)</f>
        <v>170.1</v>
      </c>
      <c r="AP2778" s="13" t="str">
        <v>Safe</v>
      </c>
    </row>
    <row r="2779" spans="8:42" x14ac:dyDescent="0.3">
      <c r="H2779" s="13" t="s">
        <v>3794</v>
      </c>
      <c r="I2779" s="13" t="str">
        <v>In Stock</v>
      </c>
      <c r="J2779" s="43"/>
      <c r="AB2779" s="65">
        <v>45871</v>
      </c>
      <c r="AC2779" s="66" t="str">
        <f t="shared" si="42"/>
        <v>Overdue</v>
      </c>
      <c r="AO2779" s="13">
        <f>(Cleaned_Data!S2779)-((Cleaned_Data!S2779)*10%)</f>
        <v>133.19999999999999</v>
      </c>
      <c r="AP2779" s="13" t="str">
        <v>Safe</v>
      </c>
    </row>
    <row r="2780" spans="8:42" x14ac:dyDescent="0.3">
      <c r="H2780" s="13" t="s">
        <v>3899</v>
      </c>
      <c r="I2780" s="13" t="str">
        <v>Low Stock</v>
      </c>
      <c r="J2780" s="43"/>
      <c r="AB2780" s="65">
        <v>45853</v>
      </c>
      <c r="AC2780" s="66" t="str">
        <f t="shared" si="42"/>
        <v>Overdue</v>
      </c>
      <c r="AO2780" s="13">
        <f>(Cleaned_Data!S2780)-((Cleaned_Data!S2780)*10%)</f>
        <v>26.1</v>
      </c>
      <c r="AP2780" s="13" t="str">
        <v>Risk</v>
      </c>
    </row>
    <row r="2781" spans="8:42" x14ac:dyDescent="0.3">
      <c r="H2781" s="13" t="s">
        <v>952</v>
      </c>
      <c r="I2781" s="13" t="str">
        <v>In Stock</v>
      </c>
      <c r="J2781" s="43"/>
      <c r="AB2781" s="65">
        <v>45888</v>
      </c>
      <c r="AC2781" s="66" t="str">
        <f t="shared" si="42"/>
        <v>Overdue</v>
      </c>
      <c r="AO2781" s="13">
        <f>(Cleaned_Data!S2781)-((Cleaned_Data!S2781)*10%)</f>
        <v>120.6</v>
      </c>
      <c r="AP2781" s="13" t="str">
        <v>Safe</v>
      </c>
    </row>
    <row r="2782" spans="8:42" x14ac:dyDescent="0.3">
      <c r="H2782" s="13" t="s">
        <v>1454</v>
      </c>
      <c r="I2782" s="13" t="str">
        <v>In Stock</v>
      </c>
      <c r="J2782" s="43"/>
      <c r="AB2782" s="65">
        <v>45875</v>
      </c>
      <c r="AC2782" s="66" t="str">
        <f t="shared" si="42"/>
        <v>Overdue</v>
      </c>
      <c r="AO2782" s="13">
        <f>(Cleaned_Data!S2782)-((Cleaned_Data!S2782)*10%)</f>
        <v>124.2</v>
      </c>
      <c r="AP2782" s="13" t="str">
        <v>Safe</v>
      </c>
    </row>
    <row r="2783" spans="8:42" x14ac:dyDescent="0.3">
      <c r="H2783" s="13" t="s">
        <v>871</v>
      </c>
      <c r="I2783" s="13" t="str">
        <v>In Stock</v>
      </c>
      <c r="J2783" s="43"/>
      <c r="AB2783" s="65">
        <v>45902</v>
      </c>
      <c r="AC2783" s="66" t="str">
        <f t="shared" si="42"/>
        <v>OnTime</v>
      </c>
      <c r="AO2783" s="13">
        <f>(Cleaned_Data!S2783)-((Cleaned_Data!S2783)*10%)</f>
        <v>146.69999999999999</v>
      </c>
      <c r="AP2783" s="13" t="str">
        <v>Safe</v>
      </c>
    </row>
    <row r="2784" spans="8:42" x14ac:dyDescent="0.3">
      <c r="H2784" s="13" t="s">
        <v>5502</v>
      </c>
      <c r="I2784" s="13" t="str">
        <v>In Stock</v>
      </c>
      <c r="J2784" s="43"/>
      <c r="AB2784" s="65">
        <v>45924</v>
      </c>
      <c r="AC2784" s="66" t="str">
        <f t="shared" si="42"/>
        <v>OnTime</v>
      </c>
      <c r="AO2784" s="13">
        <f>(Cleaned_Data!S2784)-((Cleaned_Data!S2784)*10%)</f>
        <v>174.6</v>
      </c>
      <c r="AP2784" s="13" t="str">
        <v>Safe</v>
      </c>
    </row>
    <row r="2785" spans="8:42" x14ac:dyDescent="0.3">
      <c r="H2785" s="13" t="s">
        <v>5504</v>
      </c>
      <c r="I2785" s="13" t="str">
        <v>In Stock</v>
      </c>
      <c r="J2785" s="43"/>
      <c r="AB2785" s="65">
        <v>45871</v>
      </c>
      <c r="AC2785" s="66" t="str">
        <f t="shared" si="42"/>
        <v>Overdue</v>
      </c>
      <c r="AO2785" s="13">
        <f>(Cleaned_Data!S2785)-((Cleaned_Data!S2785)*10%)</f>
        <v>126.9</v>
      </c>
      <c r="AP2785" s="13" t="str">
        <v>Safe</v>
      </c>
    </row>
    <row r="2786" spans="8:42" x14ac:dyDescent="0.3">
      <c r="H2786" s="13" t="s">
        <v>5506</v>
      </c>
      <c r="I2786" s="13" t="str">
        <v>In Stock</v>
      </c>
      <c r="J2786" s="43"/>
      <c r="AB2786" s="65">
        <v>45912</v>
      </c>
      <c r="AC2786" s="66" t="str">
        <f t="shared" si="42"/>
        <v>OnTime</v>
      </c>
      <c r="AO2786" s="13">
        <f>(Cleaned_Data!S2786)-((Cleaned_Data!S2786)*10%)</f>
        <v>166.5</v>
      </c>
      <c r="AP2786" s="13" t="str">
        <v>Safe</v>
      </c>
    </row>
    <row r="2787" spans="8:42" x14ac:dyDescent="0.3">
      <c r="H2787" s="13" t="s">
        <v>5509</v>
      </c>
      <c r="I2787" s="13" t="str">
        <v>In Stock</v>
      </c>
      <c r="J2787" s="43"/>
      <c r="AB2787" s="65">
        <v>45863</v>
      </c>
      <c r="AC2787" s="66" t="str">
        <f t="shared" si="42"/>
        <v>Overdue</v>
      </c>
      <c r="AO2787" s="13">
        <f>(Cleaned_Data!S2787)-((Cleaned_Data!S2787)*10%)</f>
        <v>69.3</v>
      </c>
      <c r="AP2787" s="13" t="str">
        <v>Safe</v>
      </c>
    </row>
    <row r="2788" spans="8:42" x14ac:dyDescent="0.3">
      <c r="H2788" s="13" t="s">
        <v>5512</v>
      </c>
      <c r="I2788" s="13" t="str">
        <v>In Stock</v>
      </c>
      <c r="J2788" s="43"/>
      <c r="AB2788" s="65">
        <v>45885</v>
      </c>
      <c r="AC2788" s="66" t="str">
        <f t="shared" si="42"/>
        <v>Overdue</v>
      </c>
      <c r="AO2788" s="13">
        <f>(Cleaned_Data!S2788)-((Cleaned_Data!S2788)*10%)</f>
        <v>99</v>
      </c>
      <c r="AP2788" s="13" t="str">
        <v>Safe</v>
      </c>
    </row>
    <row r="2789" spans="8:42" x14ac:dyDescent="0.3">
      <c r="H2789" s="13" t="s">
        <v>5514</v>
      </c>
      <c r="I2789" s="13" t="str">
        <v>Low Stock</v>
      </c>
      <c r="J2789" s="43"/>
      <c r="AB2789" s="65">
        <v>45937</v>
      </c>
      <c r="AC2789" s="66" t="str">
        <f t="shared" si="42"/>
        <v>OnTime</v>
      </c>
      <c r="AO2789" s="13">
        <f>(Cleaned_Data!S2789)-((Cleaned_Data!S2789)*10%)</f>
        <v>0</v>
      </c>
      <c r="AP2789" s="13" t="str">
        <v>Risk</v>
      </c>
    </row>
    <row r="2790" spans="8:42" x14ac:dyDescent="0.3">
      <c r="H2790" s="13" t="s">
        <v>4922</v>
      </c>
      <c r="I2790" s="13" t="str">
        <v>In Stock</v>
      </c>
      <c r="J2790" s="43"/>
      <c r="AB2790" s="65">
        <v>45891</v>
      </c>
      <c r="AC2790" s="66" t="str">
        <f t="shared" si="42"/>
        <v>Overdue</v>
      </c>
      <c r="AO2790" s="13">
        <f>(Cleaned_Data!S2790)-((Cleaned_Data!S2790)*10%)</f>
        <v>96.3</v>
      </c>
      <c r="AP2790" s="13" t="str">
        <v>Safe</v>
      </c>
    </row>
    <row r="2791" spans="8:42" x14ac:dyDescent="0.3">
      <c r="H2791" s="13" t="s">
        <v>5517</v>
      </c>
      <c r="I2791" s="13" t="str">
        <v>In Stock</v>
      </c>
      <c r="J2791" s="43"/>
      <c r="AB2791" s="65">
        <v>45872</v>
      </c>
      <c r="AC2791" s="66" t="str">
        <f t="shared" si="42"/>
        <v>Overdue</v>
      </c>
      <c r="AO2791" s="13">
        <f>(Cleaned_Data!S2791)-((Cleaned_Data!S2791)*10%)</f>
        <v>115.2</v>
      </c>
      <c r="AP2791" s="13" t="str">
        <v>Safe</v>
      </c>
    </row>
    <row r="2792" spans="8:42" x14ac:dyDescent="0.3">
      <c r="H2792" s="13" t="s">
        <v>968</v>
      </c>
      <c r="I2792" s="13" t="str">
        <v>Low Stock</v>
      </c>
      <c r="J2792" s="43"/>
      <c r="AB2792" s="65">
        <v>45898</v>
      </c>
      <c r="AC2792" s="66" t="str">
        <f t="shared" si="42"/>
        <v>Overdue</v>
      </c>
      <c r="AO2792" s="13">
        <f>(Cleaned_Data!S2792)-((Cleaned_Data!S2792)*10%)</f>
        <v>3.6</v>
      </c>
      <c r="AP2792" s="13" t="str">
        <v>Risk</v>
      </c>
    </row>
    <row r="2793" spans="8:42" x14ac:dyDescent="0.3">
      <c r="H2793" s="13" t="s">
        <v>2268</v>
      </c>
      <c r="I2793" s="13" t="str">
        <v>In Stock</v>
      </c>
      <c r="J2793" s="43"/>
      <c r="AB2793" s="65">
        <v>45886</v>
      </c>
      <c r="AC2793" s="66" t="str">
        <f t="shared" si="42"/>
        <v>Overdue</v>
      </c>
      <c r="AO2793" s="13">
        <f>(Cleaned_Data!S2793)-((Cleaned_Data!S2793)*10%)</f>
        <v>74.7</v>
      </c>
      <c r="AP2793" s="13" t="str">
        <v>Safe</v>
      </c>
    </row>
    <row r="2794" spans="8:42" x14ac:dyDescent="0.3">
      <c r="H2794" s="13" t="s">
        <v>5522</v>
      </c>
      <c r="I2794" s="13" t="str">
        <v>In Stock</v>
      </c>
      <c r="J2794" s="43"/>
      <c r="AB2794" s="65">
        <v>45867</v>
      </c>
      <c r="AC2794" s="66" t="str">
        <f t="shared" si="42"/>
        <v>Overdue</v>
      </c>
      <c r="AO2794" s="13">
        <f>(Cleaned_Data!S2794)-((Cleaned_Data!S2794)*10%)</f>
        <v>81</v>
      </c>
      <c r="AP2794" s="13" t="str">
        <v>Safe</v>
      </c>
    </row>
    <row r="2795" spans="8:42" x14ac:dyDescent="0.3">
      <c r="H2795" s="13" t="s">
        <v>5524</v>
      </c>
      <c r="I2795" s="13" t="str">
        <v>Low Stock</v>
      </c>
      <c r="J2795" s="43"/>
      <c r="AB2795" s="65">
        <v>45875</v>
      </c>
      <c r="AC2795" s="66" t="str">
        <f t="shared" si="42"/>
        <v>Overdue</v>
      </c>
      <c r="AO2795" s="13">
        <f>(Cleaned_Data!S2795)-((Cleaned_Data!S2795)*10%)</f>
        <v>13.5</v>
      </c>
      <c r="AP2795" s="13" t="str">
        <v>Risk</v>
      </c>
    </row>
    <row r="2796" spans="8:42" x14ac:dyDescent="0.3">
      <c r="H2796" s="13" t="s">
        <v>772</v>
      </c>
      <c r="I2796" s="13" t="str">
        <v>In Stock</v>
      </c>
      <c r="J2796" s="43"/>
      <c r="AB2796" s="65">
        <v>45886</v>
      </c>
      <c r="AC2796" s="66" t="str">
        <f t="shared" si="42"/>
        <v>Overdue</v>
      </c>
      <c r="AO2796" s="13">
        <f>(Cleaned_Data!S2796)-((Cleaned_Data!S2796)*10%)</f>
        <v>138.6</v>
      </c>
      <c r="AP2796" s="13" t="str">
        <v>Safe</v>
      </c>
    </row>
    <row r="2797" spans="8:42" x14ac:dyDescent="0.3">
      <c r="H2797" s="13" t="s">
        <v>5528</v>
      </c>
      <c r="I2797" s="13" t="str">
        <v>In Stock</v>
      </c>
      <c r="J2797" s="43"/>
      <c r="AB2797" s="65">
        <v>45895</v>
      </c>
      <c r="AC2797" s="66" t="str">
        <f t="shared" si="42"/>
        <v>Overdue</v>
      </c>
      <c r="AO2797" s="13">
        <f>(Cleaned_Data!S2797)-((Cleaned_Data!S2797)*10%)</f>
        <v>150.30000000000001</v>
      </c>
      <c r="AP2797" s="13" t="str">
        <v>Safe</v>
      </c>
    </row>
    <row r="2798" spans="8:42" x14ac:dyDescent="0.3">
      <c r="H2798" s="13" t="s">
        <v>2203</v>
      </c>
      <c r="I2798" s="13" t="str">
        <v>In Stock</v>
      </c>
      <c r="J2798" s="43"/>
      <c r="AB2798" s="65">
        <v>45896</v>
      </c>
      <c r="AC2798" s="66" t="str">
        <f t="shared" si="42"/>
        <v>Overdue</v>
      </c>
      <c r="AO2798" s="13">
        <f>(Cleaned_Data!S2798)-((Cleaned_Data!S2798)*10%)</f>
        <v>108.9</v>
      </c>
      <c r="AP2798" s="13" t="str">
        <v>Safe</v>
      </c>
    </row>
    <row r="2799" spans="8:42" x14ac:dyDescent="0.3">
      <c r="H2799" s="13" t="s">
        <v>5532</v>
      </c>
      <c r="I2799" s="13" t="str">
        <v>In Stock</v>
      </c>
      <c r="J2799" s="43"/>
      <c r="AB2799" s="65">
        <v>45935</v>
      </c>
      <c r="AC2799" s="66" t="str">
        <f t="shared" si="42"/>
        <v>OnTime</v>
      </c>
      <c r="AO2799" s="13">
        <f>(Cleaned_Data!S2799)-((Cleaned_Data!S2799)*10%)</f>
        <v>166.5</v>
      </c>
      <c r="AP2799" s="13" t="str">
        <v>Safe</v>
      </c>
    </row>
    <row r="2800" spans="8:42" x14ac:dyDescent="0.3">
      <c r="H2800" s="13" t="s">
        <v>3176</v>
      </c>
      <c r="I2800" s="13" t="str">
        <v>In Stock</v>
      </c>
      <c r="J2800" s="43"/>
      <c r="AB2800" s="65">
        <v>45884</v>
      </c>
      <c r="AC2800" s="66" t="str">
        <f t="shared" si="42"/>
        <v>Overdue</v>
      </c>
      <c r="AO2800" s="13">
        <f>(Cleaned_Data!S2800)-((Cleaned_Data!S2800)*10%)</f>
        <v>135</v>
      </c>
      <c r="AP2800" s="13" t="str">
        <v>Safe</v>
      </c>
    </row>
    <row r="2801" spans="8:42" x14ac:dyDescent="0.3">
      <c r="H2801" s="13" t="s">
        <v>5535</v>
      </c>
      <c r="I2801" s="13" t="str">
        <v>In Stock</v>
      </c>
      <c r="J2801" s="43"/>
      <c r="AB2801" s="65">
        <v>45902</v>
      </c>
      <c r="AC2801" s="66" t="str">
        <f t="shared" si="42"/>
        <v>OnTime</v>
      </c>
      <c r="AO2801" s="13">
        <f>(Cleaned_Data!S2801)-((Cleaned_Data!S2801)*10%)</f>
        <v>172.8</v>
      </c>
      <c r="AP2801" s="13" t="str">
        <v>Safe</v>
      </c>
    </row>
    <row r="2802" spans="8:42" x14ac:dyDescent="0.3">
      <c r="H2802" s="13" t="s">
        <v>230</v>
      </c>
      <c r="I2802" s="13" t="str">
        <v>Low Stock</v>
      </c>
      <c r="J2802" s="43"/>
      <c r="AB2802" s="65">
        <v>45901</v>
      </c>
      <c r="AC2802" s="66" t="str">
        <f t="shared" si="42"/>
        <v>OnTime</v>
      </c>
      <c r="AO2802" s="13">
        <f>(Cleaned_Data!S2802)-((Cleaned_Data!S2802)*10%)</f>
        <v>24.3</v>
      </c>
      <c r="AP2802" s="13" t="str">
        <v>Risk</v>
      </c>
    </row>
    <row r="2803" spans="8:42" x14ac:dyDescent="0.3">
      <c r="H2803" s="13" t="s">
        <v>1625</v>
      </c>
      <c r="I2803" s="13" t="str">
        <v>Low Stock</v>
      </c>
      <c r="J2803" s="43"/>
      <c r="AB2803" s="65">
        <v>45902</v>
      </c>
      <c r="AC2803" s="66" t="str">
        <f t="shared" si="42"/>
        <v>OnTime</v>
      </c>
      <c r="AO2803" s="13">
        <f>(Cleaned_Data!S2803)-((Cleaned_Data!S2803)*10%)</f>
        <v>43.2</v>
      </c>
      <c r="AP2803" s="13" t="str">
        <v>Risk</v>
      </c>
    </row>
    <row r="2804" spans="8:42" x14ac:dyDescent="0.3">
      <c r="H2804" s="13" t="s">
        <v>5540</v>
      </c>
      <c r="I2804" s="13" t="str">
        <v>Low Stock</v>
      </c>
      <c r="J2804" s="43"/>
      <c r="AB2804" s="65">
        <v>45865</v>
      </c>
      <c r="AC2804" s="66" t="str">
        <f t="shared" si="42"/>
        <v>Overdue</v>
      </c>
      <c r="AO2804" s="13">
        <f>(Cleaned_Data!S2804)-((Cleaned_Data!S2804)*10%)</f>
        <v>34.200000000000003</v>
      </c>
      <c r="AP2804" s="13" t="str">
        <v>Risk</v>
      </c>
    </row>
    <row r="2805" spans="8:42" x14ac:dyDescent="0.3">
      <c r="H2805" s="13" t="s">
        <v>3780</v>
      </c>
      <c r="I2805" s="13" t="str">
        <v>Low Stock</v>
      </c>
      <c r="J2805" s="43"/>
      <c r="AB2805" s="65">
        <v>45863</v>
      </c>
      <c r="AC2805" s="66" t="str">
        <f t="shared" si="42"/>
        <v>Overdue</v>
      </c>
      <c r="AO2805" s="13">
        <f>(Cleaned_Data!S2805)-((Cleaned_Data!S2805)*10%)</f>
        <v>0</v>
      </c>
      <c r="AP2805" s="13" t="str">
        <v>Risk</v>
      </c>
    </row>
    <row r="2806" spans="8:42" x14ac:dyDescent="0.3">
      <c r="H2806" s="13" t="s">
        <v>5543</v>
      </c>
      <c r="I2806" s="13" t="str">
        <v>Low Stock</v>
      </c>
      <c r="J2806" s="43"/>
      <c r="AB2806" s="65">
        <v>45862</v>
      </c>
      <c r="AC2806" s="66" t="str">
        <f t="shared" si="42"/>
        <v>Overdue</v>
      </c>
      <c r="AO2806" s="13">
        <f>(Cleaned_Data!S2806)-((Cleaned_Data!S2806)*10%)</f>
        <v>52.2</v>
      </c>
      <c r="AP2806" s="13" t="str">
        <v>Risk</v>
      </c>
    </row>
    <row r="2807" spans="8:42" x14ac:dyDescent="0.3">
      <c r="H2807" s="13" t="s">
        <v>5545</v>
      </c>
      <c r="I2807" s="13" t="str">
        <v>Low Stock</v>
      </c>
      <c r="J2807" s="43"/>
      <c r="AB2807" s="65">
        <v>45916</v>
      </c>
      <c r="AC2807" s="66" t="str">
        <f t="shared" si="42"/>
        <v>OnTime</v>
      </c>
      <c r="AO2807" s="13">
        <f>(Cleaned_Data!S2807)-((Cleaned_Data!S2807)*10%)</f>
        <v>48.6</v>
      </c>
      <c r="AP2807" s="13" t="str">
        <v>Risk</v>
      </c>
    </row>
    <row r="2808" spans="8:42" x14ac:dyDescent="0.3">
      <c r="H2808" s="13" t="s">
        <v>5547</v>
      </c>
      <c r="I2808" s="13" t="str">
        <v>In Stock</v>
      </c>
      <c r="J2808" s="43"/>
      <c r="AB2808" s="65">
        <v>45859</v>
      </c>
      <c r="AC2808" s="66" t="str">
        <f t="shared" si="42"/>
        <v>Overdue</v>
      </c>
      <c r="AO2808" s="13">
        <f>(Cleaned_Data!S2808)-((Cleaned_Data!S2808)*10%)</f>
        <v>34.200000000000003</v>
      </c>
      <c r="AP2808" s="13" t="str">
        <v>Safe</v>
      </c>
    </row>
    <row r="2809" spans="8:42" x14ac:dyDescent="0.3">
      <c r="H2809" s="13" t="s">
        <v>5549</v>
      </c>
      <c r="I2809" s="13" t="str">
        <v>In Stock</v>
      </c>
      <c r="J2809" s="43"/>
      <c r="AB2809" s="65">
        <v>45916</v>
      </c>
      <c r="AC2809" s="66" t="str">
        <f t="shared" si="42"/>
        <v>OnTime</v>
      </c>
      <c r="AO2809" s="13">
        <f>(Cleaned_Data!S2809)-((Cleaned_Data!S2809)*10%)</f>
        <v>99.9</v>
      </c>
      <c r="AP2809" s="13" t="str">
        <v>Safe</v>
      </c>
    </row>
    <row r="2810" spans="8:42" x14ac:dyDescent="0.3">
      <c r="H2810" s="13" t="s">
        <v>3912</v>
      </c>
      <c r="I2810" s="13" t="str">
        <v>Low Stock</v>
      </c>
      <c r="J2810" s="43"/>
      <c r="AB2810" s="65">
        <v>45873</v>
      </c>
      <c r="AC2810" s="66" t="str">
        <f t="shared" si="42"/>
        <v>Overdue</v>
      </c>
      <c r="AO2810" s="13">
        <f>(Cleaned_Data!S2810)-((Cleaned_Data!S2810)*10%)</f>
        <v>0</v>
      </c>
      <c r="AP2810" s="13" t="str">
        <v>Risk</v>
      </c>
    </row>
    <row r="2811" spans="8:42" x14ac:dyDescent="0.3">
      <c r="H2811" s="13" t="s">
        <v>5552</v>
      </c>
      <c r="I2811" s="13" t="str">
        <v>In Stock</v>
      </c>
      <c r="J2811" s="43"/>
      <c r="AB2811" s="65">
        <v>45889</v>
      </c>
      <c r="AC2811" s="66" t="str">
        <f t="shared" si="42"/>
        <v>Overdue</v>
      </c>
      <c r="AO2811" s="13">
        <f>(Cleaned_Data!S2811)-((Cleaned_Data!S2811)*10%)</f>
        <v>169.2</v>
      </c>
      <c r="AP2811" s="13" t="str">
        <v>Safe</v>
      </c>
    </row>
    <row r="2812" spans="8:42" x14ac:dyDescent="0.3">
      <c r="H2812" s="13" t="s">
        <v>5554</v>
      </c>
      <c r="I2812" s="13" t="str">
        <v>In Stock</v>
      </c>
      <c r="J2812" s="43"/>
      <c r="AB2812" s="65">
        <v>45935</v>
      </c>
      <c r="AC2812" s="66" t="str">
        <f t="shared" si="42"/>
        <v>OnTime</v>
      </c>
      <c r="AO2812" s="13">
        <f>(Cleaned_Data!S2812)-((Cleaned_Data!S2812)*10%)</f>
        <v>45.9</v>
      </c>
      <c r="AP2812" s="13" t="str">
        <v>Safe</v>
      </c>
    </row>
    <row r="2813" spans="8:42" x14ac:dyDescent="0.3">
      <c r="H2813" s="13" t="s">
        <v>5557</v>
      </c>
      <c r="I2813" s="13" t="str">
        <v>In Stock</v>
      </c>
      <c r="J2813" s="43"/>
      <c r="AB2813" s="65">
        <v>45854</v>
      </c>
      <c r="AC2813" s="66" t="str">
        <f t="shared" si="42"/>
        <v>Overdue</v>
      </c>
      <c r="AO2813" s="13">
        <f>(Cleaned_Data!S2813)-((Cleaned_Data!S2813)*10%)</f>
        <v>122.4</v>
      </c>
      <c r="AP2813" s="13" t="str">
        <v>Safe</v>
      </c>
    </row>
    <row r="2814" spans="8:42" x14ac:dyDescent="0.3">
      <c r="H2814" s="13" t="s">
        <v>35</v>
      </c>
      <c r="I2814" s="13" t="str">
        <v>In Stock</v>
      </c>
      <c r="J2814" s="43"/>
      <c r="AB2814" s="65">
        <v>45859</v>
      </c>
      <c r="AC2814" s="66" t="str">
        <f t="shared" si="42"/>
        <v>Overdue</v>
      </c>
      <c r="AO2814" s="13">
        <f>(Cleaned_Data!S2814)-((Cleaned_Data!S2814)*10%)</f>
        <v>117.9</v>
      </c>
      <c r="AP2814" s="13" t="str">
        <v>Safe</v>
      </c>
    </row>
    <row r="2815" spans="8:42" x14ac:dyDescent="0.3">
      <c r="H2815" s="13" t="s">
        <v>3705</v>
      </c>
      <c r="I2815" s="13" t="str">
        <v>In Stock</v>
      </c>
      <c r="J2815" s="43"/>
      <c r="AB2815" s="65">
        <v>45923</v>
      </c>
      <c r="AC2815" s="66" t="str">
        <f t="shared" si="42"/>
        <v>OnTime</v>
      </c>
      <c r="AO2815" s="13">
        <f>(Cleaned_Data!S2815)-((Cleaned_Data!S2815)*10%)</f>
        <v>13.5</v>
      </c>
      <c r="AP2815" s="13" t="str">
        <v>Safe</v>
      </c>
    </row>
    <row r="2816" spans="8:42" x14ac:dyDescent="0.3">
      <c r="H2816" s="13" t="s">
        <v>2616</v>
      </c>
      <c r="I2816" s="13" t="str">
        <v>In Stock</v>
      </c>
      <c r="J2816" s="43"/>
      <c r="AB2816" s="65">
        <v>45937</v>
      </c>
      <c r="AC2816" s="66" t="str">
        <f t="shared" si="42"/>
        <v>OnTime</v>
      </c>
      <c r="AO2816" s="13">
        <f>(Cleaned_Data!S2816)-((Cleaned_Data!S2816)*10%)</f>
        <v>81</v>
      </c>
      <c r="AP2816" s="13" t="str">
        <v>Risk</v>
      </c>
    </row>
    <row r="2817" spans="8:42" x14ac:dyDescent="0.3">
      <c r="H2817" s="13" t="s">
        <v>5277</v>
      </c>
      <c r="I2817" s="13" t="str">
        <v>Low Stock</v>
      </c>
      <c r="J2817" s="43"/>
      <c r="AB2817" s="65">
        <v>45902</v>
      </c>
      <c r="AC2817" s="66" t="str">
        <f t="shared" si="42"/>
        <v>OnTime</v>
      </c>
      <c r="AO2817" s="13">
        <f>(Cleaned_Data!S2817)-((Cleaned_Data!S2817)*10%)</f>
        <v>54</v>
      </c>
      <c r="AP2817" s="13" t="str">
        <v>Risk</v>
      </c>
    </row>
    <row r="2818" spans="8:42" x14ac:dyDescent="0.3">
      <c r="H2818" s="13" t="s">
        <v>7613</v>
      </c>
      <c r="I2818" s="13" t="str">
        <v>In Stock</v>
      </c>
      <c r="J2818" s="43"/>
      <c r="AB2818" s="65">
        <v>45882</v>
      </c>
      <c r="AC2818" s="66" t="str">
        <f t="shared" si="42"/>
        <v>Overdue</v>
      </c>
      <c r="AO2818" s="13">
        <f>(Cleaned_Data!S2818)-((Cleaned_Data!S2818)*10%)</f>
        <v>87.3</v>
      </c>
      <c r="AP2818" s="13" t="str">
        <v>Safe</v>
      </c>
    </row>
    <row r="2819" spans="8:42" x14ac:dyDescent="0.3">
      <c r="H2819" s="13" t="s">
        <v>7459</v>
      </c>
      <c r="I2819" s="13" t="str">
        <v>Low Stock</v>
      </c>
      <c r="J2819" s="43"/>
      <c r="AB2819" s="65">
        <v>45917</v>
      </c>
      <c r="AC2819" s="66" t="str">
        <f t="shared" ref="AC2819:AC2882" si="43">IF(AB2819="","No Date", IF(AB2819&lt;$AC$1,"Overdue","OnTime"))</f>
        <v>OnTime</v>
      </c>
      <c r="AO2819" s="13">
        <f>(Cleaned_Data!S2819)-((Cleaned_Data!S2819)*10%)</f>
        <v>1.8</v>
      </c>
      <c r="AP2819" s="13" t="str">
        <v>Risk</v>
      </c>
    </row>
    <row r="2820" spans="8:42" x14ac:dyDescent="0.3">
      <c r="H2820" s="13" t="s">
        <v>5569</v>
      </c>
      <c r="I2820" s="13" t="str">
        <v>In Stock</v>
      </c>
      <c r="J2820" s="43"/>
      <c r="AB2820" s="65">
        <v>45929</v>
      </c>
      <c r="AC2820" s="66" t="str">
        <f t="shared" si="43"/>
        <v>OnTime</v>
      </c>
      <c r="AO2820" s="13">
        <f>(Cleaned_Data!S2820)-((Cleaned_Data!S2820)*10%)</f>
        <v>148.5</v>
      </c>
      <c r="AP2820" s="13" t="str">
        <v>Safe</v>
      </c>
    </row>
    <row r="2821" spans="8:42" x14ac:dyDescent="0.3">
      <c r="H2821" s="13" t="s">
        <v>5572</v>
      </c>
      <c r="I2821" s="13" t="str">
        <v>In Stock</v>
      </c>
      <c r="J2821" s="43"/>
      <c r="AB2821" s="65">
        <v>45905</v>
      </c>
      <c r="AC2821" s="66" t="str">
        <f t="shared" si="43"/>
        <v>OnTime</v>
      </c>
      <c r="AO2821" s="13">
        <f>(Cleaned_Data!S2821)-((Cleaned_Data!S2821)*10%)</f>
        <v>139.5</v>
      </c>
      <c r="AP2821" s="13" t="str">
        <v>Safe</v>
      </c>
    </row>
    <row r="2822" spans="8:42" x14ac:dyDescent="0.3">
      <c r="H2822" s="13" t="s">
        <v>4309</v>
      </c>
      <c r="I2822" s="13" t="str">
        <v>In Stock</v>
      </c>
      <c r="J2822" s="43"/>
      <c r="AB2822" s="65">
        <v>45927</v>
      </c>
      <c r="AC2822" s="66" t="str">
        <f t="shared" si="43"/>
        <v>OnTime</v>
      </c>
      <c r="AO2822" s="13">
        <f>(Cleaned_Data!S2822)-((Cleaned_Data!S2822)*10%)</f>
        <v>167.4</v>
      </c>
      <c r="AP2822" s="13" t="str">
        <v>Safe</v>
      </c>
    </row>
    <row r="2823" spans="8:42" x14ac:dyDescent="0.3">
      <c r="H2823" s="13" t="s">
        <v>5575</v>
      </c>
      <c r="I2823" s="13" t="str">
        <v>In Stock</v>
      </c>
      <c r="J2823" s="43"/>
      <c r="AB2823" s="65">
        <v>45893</v>
      </c>
      <c r="AC2823" s="66" t="str">
        <f t="shared" si="43"/>
        <v>Overdue</v>
      </c>
      <c r="AO2823" s="13">
        <f>(Cleaned_Data!S2823)-((Cleaned_Data!S2823)*10%)</f>
        <v>134.1</v>
      </c>
      <c r="AP2823" s="13" t="str">
        <v>Safe</v>
      </c>
    </row>
    <row r="2824" spans="8:42" x14ac:dyDescent="0.3">
      <c r="H2824" s="13" t="s">
        <v>5578</v>
      </c>
      <c r="I2824" s="13" t="str">
        <v>Low Stock</v>
      </c>
      <c r="J2824" s="43"/>
      <c r="AB2824" s="65">
        <v>45940</v>
      </c>
      <c r="AC2824" s="66" t="str">
        <f t="shared" si="43"/>
        <v>OnTime</v>
      </c>
      <c r="AO2824" s="13">
        <f>(Cleaned_Data!S2824)-((Cleaned_Data!S2824)*10%)</f>
        <v>7.2</v>
      </c>
      <c r="AP2824" s="13" t="str">
        <v>Risk</v>
      </c>
    </row>
    <row r="2825" spans="8:42" x14ac:dyDescent="0.3">
      <c r="H2825" s="13" t="s">
        <v>5420</v>
      </c>
      <c r="I2825" s="13" t="str">
        <v>In Stock</v>
      </c>
      <c r="J2825" s="43"/>
      <c r="AB2825" s="65">
        <v>45865</v>
      </c>
      <c r="AC2825" s="66" t="str">
        <f t="shared" si="43"/>
        <v>Overdue</v>
      </c>
      <c r="AO2825" s="13">
        <f>(Cleaned_Data!S2825)-((Cleaned_Data!S2825)*10%)</f>
        <v>91.8</v>
      </c>
      <c r="AP2825" s="13" t="str">
        <v>Safe</v>
      </c>
    </row>
    <row r="2826" spans="8:42" x14ac:dyDescent="0.3">
      <c r="H2826" s="13" t="s">
        <v>2208</v>
      </c>
      <c r="I2826" s="13" t="str">
        <v>In Stock</v>
      </c>
      <c r="J2826" s="43"/>
      <c r="AB2826" s="65">
        <v>45927</v>
      </c>
      <c r="AC2826" s="66" t="str">
        <f t="shared" si="43"/>
        <v>OnTime</v>
      </c>
      <c r="AO2826" s="13">
        <f>(Cleaned_Data!S2826)-((Cleaned_Data!S2826)*10%)</f>
        <v>72.900000000000006</v>
      </c>
      <c r="AP2826" s="13" t="str">
        <v>Safe</v>
      </c>
    </row>
    <row r="2827" spans="8:42" x14ac:dyDescent="0.3">
      <c r="H2827" s="13" t="s">
        <v>5583</v>
      </c>
      <c r="I2827" s="13" t="str">
        <v>In Stock</v>
      </c>
      <c r="J2827" s="43"/>
      <c r="AB2827" s="65">
        <v>45929</v>
      </c>
      <c r="AC2827" s="66" t="str">
        <f t="shared" si="43"/>
        <v>OnTime</v>
      </c>
      <c r="AO2827" s="13">
        <f>(Cleaned_Data!S2827)-((Cleaned_Data!S2827)*10%)</f>
        <v>70.2</v>
      </c>
      <c r="AP2827" s="13" t="str">
        <v>Safe</v>
      </c>
    </row>
    <row r="2828" spans="8:42" x14ac:dyDescent="0.3">
      <c r="H2828" s="13" t="s">
        <v>5585</v>
      </c>
      <c r="I2828" s="13" t="str">
        <v>In Stock</v>
      </c>
      <c r="J2828" s="43"/>
      <c r="AB2828" s="65">
        <v>45856</v>
      </c>
      <c r="AC2828" s="66" t="str">
        <f t="shared" si="43"/>
        <v>Overdue</v>
      </c>
      <c r="AO2828" s="13">
        <f>(Cleaned_Data!S2828)-((Cleaned_Data!S2828)*10%)</f>
        <v>157.5</v>
      </c>
      <c r="AP2828" s="13" t="str">
        <v>Safe</v>
      </c>
    </row>
    <row r="2829" spans="8:42" x14ac:dyDescent="0.3">
      <c r="H2829" s="13" t="s">
        <v>1653</v>
      </c>
      <c r="I2829" s="13" t="str">
        <v>In Stock</v>
      </c>
      <c r="J2829" s="43"/>
      <c r="AB2829" s="65">
        <v>45853</v>
      </c>
      <c r="AC2829" s="66" t="str">
        <f t="shared" si="43"/>
        <v>Overdue</v>
      </c>
      <c r="AO2829" s="13">
        <f>(Cleaned_Data!S2829)-((Cleaned_Data!S2829)*10%)</f>
        <v>121.5</v>
      </c>
      <c r="AP2829" s="13" t="str">
        <v>Safe</v>
      </c>
    </row>
    <row r="2830" spans="8:42" x14ac:dyDescent="0.3">
      <c r="H2830" s="13" t="s">
        <v>857</v>
      </c>
      <c r="I2830" s="13" t="str">
        <v>In Stock</v>
      </c>
      <c r="J2830" s="43"/>
      <c r="AB2830" s="65">
        <v>45936</v>
      </c>
      <c r="AC2830" s="66" t="str">
        <f t="shared" si="43"/>
        <v>OnTime</v>
      </c>
      <c r="AO2830" s="13">
        <f>(Cleaned_Data!S2830)-((Cleaned_Data!S2830)*10%)</f>
        <v>123.3</v>
      </c>
      <c r="AP2830" s="13" t="str">
        <v>Safe</v>
      </c>
    </row>
    <row r="2831" spans="8:42" x14ac:dyDescent="0.3">
      <c r="H2831" s="13" t="s">
        <v>5590</v>
      </c>
      <c r="I2831" s="13" t="str">
        <v>Low Stock</v>
      </c>
      <c r="J2831" s="43"/>
      <c r="AB2831" s="65">
        <v>45931</v>
      </c>
      <c r="AC2831" s="66" t="str">
        <f t="shared" si="43"/>
        <v>OnTime</v>
      </c>
      <c r="AO2831" s="13">
        <f>(Cleaned_Data!S2831)-((Cleaned_Data!S2831)*10%)</f>
        <v>0</v>
      </c>
      <c r="AP2831" s="13" t="str">
        <v>Risk</v>
      </c>
    </row>
    <row r="2832" spans="8:42" x14ac:dyDescent="0.3">
      <c r="H2832" s="13" t="s">
        <v>5593</v>
      </c>
      <c r="I2832" s="13" t="str">
        <v>Low Stock</v>
      </c>
      <c r="J2832" s="43"/>
      <c r="AB2832" s="65">
        <v>45853</v>
      </c>
      <c r="AC2832" s="66" t="str">
        <f t="shared" si="43"/>
        <v>Overdue</v>
      </c>
      <c r="AO2832" s="13">
        <f>(Cleaned_Data!S2832)-((Cleaned_Data!S2832)*10%)</f>
        <v>46.8</v>
      </c>
      <c r="AP2832" s="13" t="str">
        <v>Risk</v>
      </c>
    </row>
    <row r="2833" spans="8:42" x14ac:dyDescent="0.3">
      <c r="H2833" s="13" t="s">
        <v>5596</v>
      </c>
      <c r="I2833" s="13" t="str">
        <v>In Stock</v>
      </c>
      <c r="J2833" s="43"/>
      <c r="AB2833" s="65">
        <v>45897</v>
      </c>
      <c r="AC2833" s="66" t="str">
        <f t="shared" si="43"/>
        <v>Overdue</v>
      </c>
      <c r="AO2833" s="13">
        <f>(Cleaned_Data!S2833)-((Cleaned_Data!S2833)*10%)</f>
        <v>137.69999999999999</v>
      </c>
      <c r="AP2833" s="13" t="str">
        <v>Safe</v>
      </c>
    </row>
    <row r="2834" spans="8:42" x14ac:dyDescent="0.3">
      <c r="H2834" s="13" t="s">
        <v>5599</v>
      </c>
      <c r="I2834" s="13" t="str">
        <v>In Stock</v>
      </c>
      <c r="J2834" s="43"/>
      <c r="AB2834" s="65">
        <v>45887</v>
      </c>
      <c r="AC2834" s="66" t="str">
        <f t="shared" si="43"/>
        <v>Overdue</v>
      </c>
      <c r="AO2834" s="13">
        <f>(Cleaned_Data!S2834)-((Cleaned_Data!S2834)*10%)</f>
        <v>179.1</v>
      </c>
      <c r="AP2834" s="13" t="str">
        <v>Safe</v>
      </c>
    </row>
    <row r="2835" spans="8:42" x14ac:dyDescent="0.3">
      <c r="H2835" s="13" t="s">
        <v>5601</v>
      </c>
      <c r="I2835" s="13" t="str">
        <v>In Stock</v>
      </c>
      <c r="J2835" s="43"/>
      <c r="AB2835" s="65">
        <v>45873</v>
      </c>
      <c r="AC2835" s="66" t="str">
        <f t="shared" si="43"/>
        <v>Overdue</v>
      </c>
      <c r="AO2835" s="13">
        <f>(Cleaned_Data!S2835)-((Cleaned_Data!S2835)*10%)</f>
        <v>127.8</v>
      </c>
      <c r="AP2835" s="13" t="str">
        <v>Safe</v>
      </c>
    </row>
    <row r="2836" spans="8:42" x14ac:dyDescent="0.3">
      <c r="H2836" s="13" t="s">
        <v>4058</v>
      </c>
      <c r="I2836" s="13" t="str">
        <v>In Stock</v>
      </c>
      <c r="J2836" s="43"/>
      <c r="AB2836" s="65">
        <v>45879</v>
      </c>
      <c r="AC2836" s="66" t="str">
        <f t="shared" si="43"/>
        <v>Overdue</v>
      </c>
      <c r="AO2836" s="13">
        <f>(Cleaned_Data!S2836)-((Cleaned_Data!S2836)*10%)</f>
        <v>64.8</v>
      </c>
      <c r="AP2836" s="13" t="str">
        <v>Safe</v>
      </c>
    </row>
    <row r="2837" spans="8:42" x14ac:dyDescent="0.3">
      <c r="H2837" s="13" t="s">
        <v>1337</v>
      </c>
      <c r="I2837" s="13" t="str">
        <v>In Stock</v>
      </c>
      <c r="J2837" s="43"/>
      <c r="AB2837" s="65">
        <v>45921</v>
      </c>
      <c r="AC2837" s="66" t="str">
        <f t="shared" si="43"/>
        <v>OnTime</v>
      </c>
      <c r="AO2837" s="13">
        <f>(Cleaned_Data!S2837)-((Cleaned_Data!S2837)*10%)</f>
        <v>170.1</v>
      </c>
      <c r="AP2837" s="13" t="str">
        <v>Safe</v>
      </c>
    </row>
    <row r="2838" spans="8:42" x14ac:dyDescent="0.3">
      <c r="H2838" s="13" t="s">
        <v>5606</v>
      </c>
      <c r="I2838" s="13" t="str">
        <v>Low Stock</v>
      </c>
      <c r="J2838" s="43"/>
      <c r="AB2838" s="65">
        <v>45919</v>
      </c>
      <c r="AC2838" s="66" t="str">
        <f t="shared" si="43"/>
        <v>OnTime</v>
      </c>
      <c r="AO2838" s="13">
        <f>(Cleaned_Data!S2838)-((Cleaned_Data!S2838)*10%)</f>
        <v>5.4</v>
      </c>
      <c r="AP2838" s="13" t="str">
        <v>Risk</v>
      </c>
    </row>
    <row r="2839" spans="8:42" x14ac:dyDescent="0.3">
      <c r="H2839" s="13" t="s">
        <v>5608</v>
      </c>
      <c r="I2839" s="13" t="str">
        <v>In Stock</v>
      </c>
      <c r="J2839" s="43"/>
      <c r="AB2839" s="65">
        <v>45852</v>
      </c>
      <c r="AC2839" s="66" t="str">
        <f t="shared" si="43"/>
        <v>Overdue</v>
      </c>
      <c r="AO2839" s="13">
        <f>(Cleaned_Data!S2839)-((Cleaned_Data!S2839)*10%)</f>
        <v>75.599999999999994</v>
      </c>
      <c r="AP2839" s="13" t="str">
        <v>Safe</v>
      </c>
    </row>
    <row r="2840" spans="8:42" x14ac:dyDescent="0.3">
      <c r="H2840" s="13" t="s">
        <v>3102</v>
      </c>
      <c r="I2840" s="13" t="str">
        <v>Low Stock</v>
      </c>
      <c r="J2840" s="43"/>
      <c r="AB2840" s="65">
        <v>45871</v>
      </c>
      <c r="AC2840" s="66" t="str">
        <f t="shared" si="43"/>
        <v>Overdue</v>
      </c>
      <c r="AO2840" s="13">
        <f>(Cleaned_Data!S2840)-((Cleaned_Data!S2840)*10%)</f>
        <v>0</v>
      </c>
      <c r="AP2840" s="13" t="str">
        <v>Risk</v>
      </c>
    </row>
    <row r="2841" spans="8:42" x14ac:dyDescent="0.3">
      <c r="H2841" s="13" t="s">
        <v>3204</v>
      </c>
      <c r="I2841" s="13" t="str">
        <v>In Stock</v>
      </c>
      <c r="J2841" s="43"/>
      <c r="AB2841" s="65">
        <v>45914</v>
      </c>
      <c r="AC2841" s="66" t="str">
        <f t="shared" si="43"/>
        <v>OnTime</v>
      </c>
      <c r="AO2841" s="13">
        <f>(Cleaned_Data!S2841)-((Cleaned_Data!S2841)*10%)</f>
        <v>100.8</v>
      </c>
      <c r="AP2841" s="13" t="str">
        <v>Safe</v>
      </c>
    </row>
    <row r="2842" spans="8:42" x14ac:dyDescent="0.3">
      <c r="H2842" s="13" t="s">
        <v>5614</v>
      </c>
      <c r="I2842" s="13" t="str">
        <v>Low Stock</v>
      </c>
      <c r="J2842" s="43"/>
      <c r="AB2842" s="65">
        <v>45882</v>
      </c>
      <c r="AC2842" s="66" t="str">
        <f t="shared" si="43"/>
        <v>Overdue</v>
      </c>
      <c r="AO2842" s="13">
        <f>(Cleaned_Data!S2842)-((Cleaned_Data!S2842)*10%)</f>
        <v>55.8</v>
      </c>
      <c r="AP2842" s="13" t="str">
        <v>Risk</v>
      </c>
    </row>
    <row r="2843" spans="8:42" x14ac:dyDescent="0.3">
      <c r="H2843" s="13" t="s">
        <v>1822</v>
      </c>
      <c r="I2843" s="13" t="str">
        <v>In Stock</v>
      </c>
      <c r="J2843" s="43"/>
      <c r="AB2843" s="65">
        <v>45919</v>
      </c>
      <c r="AC2843" s="66" t="str">
        <f t="shared" si="43"/>
        <v>OnTime</v>
      </c>
      <c r="AO2843" s="13">
        <f>(Cleaned_Data!S2843)-((Cleaned_Data!S2843)*10%)</f>
        <v>117</v>
      </c>
      <c r="AP2843" s="13" t="str">
        <v>Safe</v>
      </c>
    </row>
    <row r="2844" spans="8:42" x14ac:dyDescent="0.3">
      <c r="H2844" s="13" t="s">
        <v>3438</v>
      </c>
      <c r="I2844" s="13" t="str">
        <v>In Stock</v>
      </c>
      <c r="J2844" s="43"/>
      <c r="AB2844" s="65">
        <v>45924</v>
      </c>
      <c r="AC2844" s="66" t="str">
        <f t="shared" si="43"/>
        <v>OnTime</v>
      </c>
      <c r="AO2844" s="13">
        <f>(Cleaned_Data!S2844)-((Cleaned_Data!S2844)*10%)</f>
        <v>70.2</v>
      </c>
      <c r="AP2844" s="13" t="str">
        <v>Safe</v>
      </c>
    </row>
    <row r="2845" spans="8:42" x14ac:dyDescent="0.3">
      <c r="H2845" s="13" t="s">
        <v>887</v>
      </c>
      <c r="I2845" s="13" t="str">
        <v>In Stock</v>
      </c>
      <c r="J2845" s="43"/>
      <c r="AB2845" s="65">
        <v>45865</v>
      </c>
      <c r="AC2845" s="66" t="str">
        <f t="shared" si="43"/>
        <v>Overdue</v>
      </c>
      <c r="AO2845" s="13">
        <f>(Cleaned_Data!S2845)-((Cleaned_Data!S2845)*10%)</f>
        <v>34.200000000000003</v>
      </c>
      <c r="AP2845" s="13" t="str">
        <v>Safe</v>
      </c>
    </row>
    <row r="2846" spans="8:42" x14ac:dyDescent="0.3">
      <c r="H2846" s="13" t="s">
        <v>5620</v>
      </c>
      <c r="I2846" s="13" t="str">
        <v>In Stock</v>
      </c>
      <c r="J2846" s="43"/>
      <c r="AB2846" s="65">
        <v>45871</v>
      </c>
      <c r="AC2846" s="66" t="str">
        <f t="shared" si="43"/>
        <v>Overdue</v>
      </c>
      <c r="AO2846" s="13">
        <f>(Cleaned_Data!S2846)-((Cleaned_Data!S2846)*10%)</f>
        <v>171.9</v>
      </c>
      <c r="AP2846" s="13" t="str">
        <v>Safe</v>
      </c>
    </row>
    <row r="2847" spans="8:42" x14ac:dyDescent="0.3">
      <c r="H2847" s="13" t="s">
        <v>5622</v>
      </c>
      <c r="I2847" s="13" t="str">
        <v>In Stock</v>
      </c>
      <c r="J2847" s="43"/>
      <c r="AB2847" s="65">
        <v>45879</v>
      </c>
      <c r="AC2847" s="66" t="str">
        <f t="shared" si="43"/>
        <v>Overdue</v>
      </c>
      <c r="AO2847" s="13">
        <f>(Cleaned_Data!S2847)-((Cleaned_Data!S2847)*10%)</f>
        <v>68.400000000000006</v>
      </c>
      <c r="AP2847" s="13" t="str">
        <v>Safe</v>
      </c>
    </row>
    <row r="2848" spans="8:42" x14ac:dyDescent="0.3">
      <c r="H2848" s="13" t="s">
        <v>4686</v>
      </c>
      <c r="I2848" s="13" t="str">
        <v>In Stock</v>
      </c>
      <c r="J2848" s="43"/>
      <c r="AB2848" s="65">
        <v>45863</v>
      </c>
      <c r="AC2848" s="66" t="str">
        <f t="shared" si="43"/>
        <v>Overdue</v>
      </c>
      <c r="AO2848" s="13">
        <f>(Cleaned_Data!S2848)-((Cleaned_Data!S2848)*10%)</f>
        <v>139.5</v>
      </c>
      <c r="AP2848" s="13" t="str">
        <v>Safe</v>
      </c>
    </row>
    <row r="2849" spans="8:42" x14ac:dyDescent="0.3">
      <c r="H2849" s="13" t="s">
        <v>5626</v>
      </c>
      <c r="I2849" s="13" t="str">
        <v>In Stock</v>
      </c>
      <c r="J2849" s="43"/>
      <c r="AB2849" s="65">
        <v>45921</v>
      </c>
      <c r="AC2849" s="66" t="str">
        <f t="shared" si="43"/>
        <v>OnTime</v>
      </c>
      <c r="AO2849" s="13">
        <f>(Cleaned_Data!S2849)-((Cleaned_Data!S2849)*10%)</f>
        <v>103.5</v>
      </c>
      <c r="AP2849" s="13" t="str">
        <v>Safe</v>
      </c>
    </row>
    <row r="2850" spans="8:42" x14ac:dyDescent="0.3">
      <c r="H2850" s="13" t="s">
        <v>4255</v>
      </c>
      <c r="I2850" s="13" t="str">
        <v>Low Stock</v>
      </c>
      <c r="J2850" s="43"/>
      <c r="AB2850" s="65">
        <v>45910</v>
      </c>
      <c r="AC2850" s="66" t="str">
        <f t="shared" si="43"/>
        <v>OnTime</v>
      </c>
      <c r="AO2850" s="13">
        <f>(Cleaned_Data!S2850)-((Cleaned_Data!S2850)*10%)</f>
        <v>70.2</v>
      </c>
      <c r="AP2850" s="13" t="str">
        <v>Risk</v>
      </c>
    </row>
    <row r="2851" spans="8:42" x14ac:dyDescent="0.3">
      <c r="H2851" s="13" t="s">
        <v>2120</v>
      </c>
      <c r="I2851" s="13" t="str">
        <v>In Stock</v>
      </c>
      <c r="J2851" s="43"/>
      <c r="AB2851" s="65">
        <v>45912</v>
      </c>
      <c r="AC2851" s="66" t="str">
        <f t="shared" si="43"/>
        <v>OnTime</v>
      </c>
      <c r="AO2851" s="13">
        <f>(Cleaned_Data!S2851)-((Cleaned_Data!S2851)*10%)</f>
        <v>97.2</v>
      </c>
      <c r="AP2851" s="13" t="str">
        <v>Safe</v>
      </c>
    </row>
    <row r="2852" spans="8:42" x14ac:dyDescent="0.3">
      <c r="H2852" s="13" t="s">
        <v>2827</v>
      </c>
      <c r="I2852" s="13" t="str">
        <v>Low Stock</v>
      </c>
      <c r="J2852" s="43"/>
      <c r="AB2852" s="65">
        <v>45853</v>
      </c>
      <c r="AC2852" s="66" t="str">
        <f t="shared" si="43"/>
        <v>Overdue</v>
      </c>
      <c r="AO2852" s="13">
        <f>(Cleaned_Data!S2852)-((Cleaned_Data!S2852)*10%)</f>
        <v>12.6</v>
      </c>
      <c r="AP2852" s="13" t="str">
        <v>Risk</v>
      </c>
    </row>
    <row r="2853" spans="8:42" x14ac:dyDescent="0.3">
      <c r="H2853" s="13" t="s">
        <v>5631</v>
      </c>
      <c r="I2853" s="13" t="str">
        <v>Low Stock</v>
      </c>
      <c r="J2853" s="43"/>
      <c r="AB2853" s="65">
        <v>45928</v>
      </c>
      <c r="AC2853" s="66" t="str">
        <f t="shared" si="43"/>
        <v>OnTime</v>
      </c>
      <c r="AO2853" s="13">
        <f>(Cleaned_Data!S2853)-((Cleaned_Data!S2853)*10%)</f>
        <v>66.599999999999994</v>
      </c>
      <c r="AP2853" s="13" t="str">
        <v>Risk</v>
      </c>
    </row>
    <row r="2854" spans="8:42" x14ac:dyDescent="0.3">
      <c r="H2854" s="13" t="s">
        <v>1019</v>
      </c>
      <c r="I2854" s="13" t="str">
        <v>Low Stock</v>
      </c>
      <c r="J2854" s="43"/>
      <c r="AB2854" s="65">
        <v>45873</v>
      </c>
      <c r="AC2854" s="66" t="str">
        <f t="shared" si="43"/>
        <v>Overdue</v>
      </c>
      <c r="AO2854" s="13">
        <f>(Cleaned_Data!S2854)-((Cleaned_Data!S2854)*10%)</f>
        <v>25.2</v>
      </c>
      <c r="AP2854" s="13" t="str">
        <v>Risk</v>
      </c>
    </row>
    <row r="2855" spans="8:42" x14ac:dyDescent="0.3">
      <c r="H2855" s="13" t="s">
        <v>5636</v>
      </c>
      <c r="I2855" s="13" t="str">
        <v>Low Stock</v>
      </c>
      <c r="J2855" s="43"/>
      <c r="AB2855" s="65">
        <v>45934</v>
      </c>
      <c r="AC2855" s="66" t="str">
        <f t="shared" si="43"/>
        <v>OnTime</v>
      </c>
      <c r="AO2855" s="13">
        <f>(Cleaned_Data!S2855)-((Cleaned_Data!S2855)*10%)</f>
        <v>18</v>
      </c>
      <c r="AP2855" s="13" t="str">
        <v>Risk</v>
      </c>
    </row>
    <row r="2856" spans="8:42" x14ac:dyDescent="0.3">
      <c r="H2856" s="13" t="s">
        <v>821</v>
      </c>
      <c r="I2856" s="13" t="str">
        <v>Low Stock</v>
      </c>
      <c r="J2856" s="43"/>
      <c r="AB2856" s="65">
        <v>45869</v>
      </c>
      <c r="AC2856" s="66" t="str">
        <f t="shared" si="43"/>
        <v>Overdue</v>
      </c>
      <c r="AO2856" s="13">
        <f>(Cleaned_Data!S2856)-((Cleaned_Data!S2856)*10%)</f>
        <v>26.1</v>
      </c>
      <c r="AP2856" s="13" t="str">
        <v>Risk</v>
      </c>
    </row>
    <row r="2857" spans="8:42" x14ac:dyDescent="0.3">
      <c r="H2857" s="13" t="s">
        <v>5640</v>
      </c>
      <c r="I2857" s="13" t="str">
        <v>In Stock</v>
      </c>
      <c r="J2857" s="43"/>
      <c r="AB2857" s="65">
        <v>45897</v>
      </c>
      <c r="AC2857" s="66" t="str">
        <f t="shared" si="43"/>
        <v>Overdue</v>
      </c>
      <c r="AO2857" s="13">
        <f>(Cleaned_Data!S2857)-((Cleaned_Data!S2857)*10%)</f>
        <v>95.4</v>
      </c>
      <c r="AP2857" s="13" t="str">
        <v>Safe</v>
      </c>
    </row>
    <row r="2858" spans="8:42" x14ac:dyDescent="0.3">
      <c r="H2858" s="13" t="s">
        <v>5321</v>
      </c>
      <c r="I2858" s="13" t="str">
        <v>Low Stock</v>
      </c>
      <c r="J2858" s="43"/>
      <c r="AB2858" s="65">
        <v>45905</v>
      </c>
      <c r="AC2858" s="66" t="str">
        <f t="shared" si="43"/>
        <v>OnTime</v>
      </c>
      <c r="AO2858" s="13">
        <f>(Cleaned_Data!S2858)-((Cleaned_Data!S2858)*10%)</f>
        <v>27.9</v>
      </c>
      <c r="AP2858" s="13" t="str">
        <v>Risk</v>
      </c>
    </row>
    <row r="2859" spans="8:42" x14ac:dyDescent="0.3">
      <c r="H2859" s="13" t="s">
        <v>1541</v>
      </c>
      <c r="I2859" s="13" t="str">
        <v>In Stock</v>
      </c>
      <c r="J2859" s="43"/>
      <c r="AB2859" s="65">
        <v>45852</v>
      </c>
      <c r="AC2859" s="66" t="str">
        <f t="shared" si="43"/>
        <v>Overdue</v>
      </c>
      <c r="AO2859" s="13">
        <f>(Cleaned_Data!S2859)-((Cleaned_Data!S2859)*10%)</f>
        <v>149.4</v>
      </c>
      <c r="AP2859" s="13" t="str">
        <v>Safe</v>
      </c>
    </row>
    <row r="2860" spans="8:42" x14ac:dyDescent="0.3">
      <c r="H2860" s="13" t="s">
        <v>3920</v>
      </c>
      <c r="I2860" s="13" t="str">
        <v>In Stock</v>
      </c>
      <c r="J2860" s="43"/>
      <c r="AB2860" s="65">
        <v>45897</v>
      </c>
      <c r="AC2860" s="66" t="str">
        <f t="shared" si="43"/>
        <v>Overdue</v>
      </c>
      <c r="AO2860" s="13">
        <f>(Cleaned_Data!S2860)-((Cleaned_Data!S2860)*10%)</f>
        <v>173.7</v>
      </c>
      <c r="AP2860" s="13" t="str">
        <v>Safe</v>
      </c>
    </row>
    <row r="2861" spans="8:42" x14ac:dyDescent="0.3">
      <c r="H2861" s="13" t="s">
        <v>625</v>
      </c>
      <c r="I2861" s="13" t="str">
        <v>In Stock</v>
      </c>
      <c r="J2861" s="43"/>
      <c r="AB2861" s="65">
        <v>45852</v>
      </c>
      <c r="AC2861" s="66" t="str">
        <f t="shared" si="43"/>
        <v>Overdue</v>
      </c>
      <c r="AO2861" s="13">
        <f>(Cleaned_Data!S2861)-((Cleaned_Data!S2861)*10%)</f>
        <v>98.1</v>
      </c>
      <c r="AP2861" s="13" t="str">
        <v>Safe</v>
      </c>
    </row>
    <row r="2862" spans="8:42" x14ac:dyDescent="0.3">
      <c r="H2862" s="13" t="s">
        <v>5646</v>
      </c>
      <c r="I2862" s="13" t="str">
        <v>In Stock</v>
      </c>
      <c r="J2862" s="43"/>
      <c r="AB2862" s="65">
        <v>45931</v>
      </c>
      <c r="AC2862" s="66" t="str">
        <f t="shared" si="43"/>
        <v>OnTime</v>
      </c>
      <c r="AO2862" s="13">
        <f>(Cleaned_Data!S2862)-((Cleaned_Data!S2862)*10%)</f>
        <v>106.2</v>
      </c>
      <c r="AP2862" s="13" t="str">
        <v>Safe</v>
      </c>
    </row>
    <row r="2863" spans="8:42" x14ac:dyDescent="0.3">
      <c r="H2863" s="13" t="s">
        <v>5648</v>
      </c>
      <c r="I2863" s="13" t="str">
        <v>In Stock</v>
      </c>
      <c r="J2863" s="43"/>
      <c r="AB2863" s="65">
        <v>45923</v>
      </c>
      <c r="AC2863" s="66" t="str">
        <f t="shared" si="43"/>
        <v>OnTime</v>
      </c>
      <c r="AO2863" s="13">
        <f>(Cleaned_Data!S2863)-((Cleaned_Data!S2863)*10%)</f>
        <v>39.6</v>
      </c>
      <c r="AP2863" s="13" t="str">
        <v>Safe</v>
      </c>
    </row>
    <row r="2864" spans="8:42" x14ac:dyDescent="0.3">
      <c r="H2864" s="13" t="s">
        <v>5650</v>
      </c>
      <c r="I2864" s="13" t="str">
        <v>In Stock</v>
      </c>
      <c r="J2864" s="43"/>
      <c r="AB2864" s="65">
        <v>45871</v>
      </c>
      <c r="AC2864" s="66" t="str">
        <f t="shared" si="43"/>
        <v>Overdue</v>
      </c>
      <c r="AO2864" s="13">
        <f>(Cleaned_Data!S2864)-((Cleaned_Data!S2864)*10%)</f>
        <v>108.9</v>
      </c>
      <c r="AP2864" s="13" t="str">
        <v>Safe</v>
      </c>
    </row>
    <row r="2865" spans="8:42" x14ac:dyDescent="0.3">
      <c r="H2865" s="13" t="s">
        <v>273</v>
      </c>
      <c r="I2865" s="13" t="str">
        <v>Low Stock</v>
      </c>
      <c r="J2865" s="43"/>
      <c r="AB2865" s="65">
        <v>45915</v>
      </c>
      <c r="AC2865" s="66" t="str">
        <f t="shared" si="43"/>
        <v>OnTime</v>
      </c>
      <c r="AO2865" s="13">
        <f>(Cleaned_Data!S2865)-((Cleaned_Data!S2865)*10%)</f>
        <v>8.1</v>
      </c>
      <c r="AP2865" s="13" t="str">
        <v>Risk</v>
      </c>
    </row>
    <row r="2866" spans="8:42" x14ac:dyDescent="0.3">
      <c r="H2866" s="13" t="s">
        <v>5536</v>
      </c>
      <c r="I2866" s="13" t="str">
        <v>In Stock</v>
      </c>
      <c r="J2866" s="43"/>
      <c r="AB2866" s="65">
        <v>45889</v>
      </c>
      <c r="AC2866" s="66" t="str">
        <f t="shared" si="43"/>
        <v>Overdue</v>
      </c>
      <c r="AO2866" s="13">
        <f>(Cleaned_Data!S2866)-((Cleaned_Data!S2866)*10%)</f>
        <v>160.19999999999999</v>
      </c>
      <c r="AP2866" s="13" t="str">
        <v>Safe</v>
      </c>
    </row>
    <row r="2867" spans="8:42" x14ac:dyDescent="0.3">
      <c r="H2867" s="13" t="s">
        <v>1876</v>
      </c>
      <c r="I2867" s="13" t="str">
        <v>In Stock</v>
      </c>
      <c r="J2867" s="43"/>
      <c r="AB2867" s="65">
        <v>45856</v>
      </c>
      <c r="AC2867" s="66" t="str">
        <f t="shared" si="43"/>
        <v>Overdue</v>
      </c>
      <c r="AO2867" s="13">
        <f>(Cleaned_Data!S2867)-((Cleaned_Data!S2867)*10%)</f>
        <v>166.5</v>
      </c>
      <c r="AP2867" s="13" t="str">
        <v>Safe</v>
      </c>
    </row>
    <row r="2868" spans="8:42" x14ac:dyDescent="0.3">
      <c r="H2868" s="13" t="s">
        <v>3315</v>
      </c>
      <c r="I2868" s="13" t="str">
        <v>In Stock</v>
      </c>
      <c r="J2868" s="43"/>
      <c r="AB2868" s="65">
        <v>45931</v>
      </c>
      <c r="AC2868" s="66" t="str">
        <f t="shared" si="43"/>
        <v>OnTime</v>
      </c>
      <c r="AO2868" s="13">
        <f>(Cleaned_Data!S2868)-((Cleaned_Data!S2868)*10%)</f>
        <v>175.5</v>
      </c>
      <c r="AP2868" s="13" t="str">
        <v>Safe</v>
      </c>
    </row>
    <row r="2869" spans="8:42" x14ac:dyDescent="0.3">
      <c r="H2869" s="13" t="s">
        <v>5658</v>
      </c>
      <c r="I2869" s="13" t="str">
        <v>In Stock</v>
      </c>
      <c r="J2869" s="43"/>
      <c r="AB2869" s="65">
        <v>45871</v>
      </c>
      <c r="AC2869" s="66" t="str">
        <f t="shared" si="43"/>
        <v>Overdue</v>
      </c>
      <c r="AO2869" s="13">
        <f>(Cleaned_Data!S2869)-((Cleaned_Data!S2869)*10%)</f>
        <v>107.1</v>
      </c>
      <c r="AP2869" s="13" t="str">
        <v>Safe</v>
      </c>
    </row>
    <row r="2870" spans="8:42" x14ac:dyDescent="0.3">
      <c r="H2870" s="13" t="s">
        <v>5660</v>
      </c>
      <c r="I2870" s="13" t="str">
        <v>Low Stock</v>
      </c>
      <c r="J2870" s="43"/>
      <c r="AB2870" s="65">
        <v>45926</v>
      </c>
      <c r="AC2870" s="66" t="str">
        <f t="shared" si="43"/>
        <v>OnTime</v>
      </c>
      <c r="AO2870" s="13">
        <f>(Cleaned_Data!S2870)-((Cleaned_Data!S2870)*10%)</f>
        <v>11.7</v>
      </c>
      <c r="AP2870" s="13" t="str">
        <v>Risk</v>
      </c>
    </row>
    <row r="2871" spans="8:42" x14ac:dyDescent="0.3">
      <c r="H2871" s="13" t="s">
        <v>5662</v>
      </c>
      <c r="I2871" s="13" t="str">
        <v>In Stock</v>
      </c>
      <c r="J2871" s="43"/>
      <c r="AB2871" s="65">
        <v>45938</v>
      </c>
      <c r="AC2871" s="66" t="str">
        <f t="shared" si="43"/>
        <v>OnTime</v>
      </c>
      <c r="AO2871" s="13">
        <f>(Cleaned_Data!S2871)-((Cleaned_Data!S2871)*10%)</f>
        <v>159.30000000000001</v>
      </c>
      <c r="AP2871" s="13" t="str">
        <v>Safe</v>
      </c>
    </row>
    <row r="2872" spans="8:42" x14ac:dyDescent="0.3">
      <c r="H2872" s="13" t="s">
        <v>5664</v>
      </c>
      <c r="I2872" s="13" t="str">
        <v>In Stock</v>
      </c>
      <c r="J2872" s="43"/>
      <c r="AB2872" s="65">
        <v>45859</v>
      </c>
      <c r="AC2872" s="66" t="str">
        <f t="shared" si="43"/>
        <v>Overdue</v>
      </c>
      <c r="AO2872" s="13">
        <f>(Cleaned_Data!S2872)-((Cleaned_Data!S2872)*10%)</f>
        <v>131.4</v>
      </c>
      <c r="AP2872" s="13" t="str">
        <v>Safe</v>
      </c>
    </row>
    <row r="2873" spans="8:42" x14ac:dyDescent="0.3">
      <c r="H2873" s="13" t="s">
        <v>7614</v>
      </c>
      <c r="I2873" s="13" t="str">
        <v>In Stock</v>
      </c>
      <c r="J2873" s="43"/>
      <c r="AB2873" s="65">
        <v>45875</v>
      </c>
      <c r="AC2873" s="66" t="str">
        <f t="shared" si="43"/>
        <v>Overdue</v>
      </c>
      <c r="AO2873" s="13">
        <f>(Cleaned_Data!S2873)-((Cleaned_Data!S2873)*10%)</f>
        <v>165.6</v>
      </c>
      <c r="AP2873" s="13" t="str">
        <v>Safe</v>
      </c>
    </row>
    <row r="2874" spans="8:42" x14ac:dyDescent="0.3">
      <c r="H2874" s="13" t="s">
        <v>3844</v>
      </c>
      <c r="I2874" s="13" t="str">
        <v>In Stock</v>
      </c>
      <c r="J2874" s="43"/>
      <c r="AB2874" s="65">
        <v>45937</v>
      </c>
      <c r="AC2874" s="66" t="str">
        <f t="shared" si="43"/>
        <v>OnTime</v>
      </c>
      <c r="AO2874" s="13">
        <f>(Cleaned_Data!S2874)-((Cleaned_Data!S2874)*10%)</f>
        <v>105.3</v>
      </c>
      <c r="AP2874" s="13" t="str">
        <v>Safe</v>
      </c>
    </row>
    <row r="2875" spans="8:42" x14ac:dyDescent="0.3">
      <c r="H2875" s="13" t="s">
        <v>5669</v>
      </c>
      <c r="I2875" s="13" t="str">
        <v>In Stock</v>
      </c>
      <c r="J2875" s="43"/>
      <c r="AB2875" s="65">
        <v>45859</v>
      </c>
      <c r="AC2875" s="66" t="str">
        <f t="shared" si="43"/>
        <v>Overdue</v>
      </c>
      <c r="AO2875" s="13">
        <f>(Cleaned_Data!S2875)-((Cleaned_Data!S2875)*10%)</f>
        <v>26.1</v>
      </c>
      <c r="AP2875" s="13" t="str">
        <v>Safe</v>
      </c>
    </row>
    <row r="2876" spans="8:42" x14ac:dyDescent="0.3">
      <c r="H2876" s="13" t="s">
        <v>4736</v>
      </c>
      <c r="I2876" s="13" t="str">
        <v>In Stock</v>
      </c>
      <c r="J2876" s="43"/>
      <c r="AB2876" s="65">
        <v>45857</v>
      </c>
      <c r="AC2876" s="66" t="str">
        <f t="shared" si="43"/>
        <v>Overdue</v>
      </c>
      <c r="AO2876" s="13">
        <f>(Cleaned_Data!S2876)-((Cleaned_Data!S2876)*10%)</f>
        <v>145.80000000000001</v>
      </c>
      <c r="AP2876" s="13" t="str">
        <v>Safe</v>
      </c>
    </row>
    <row r="2877" spans="8:42" x14ac:dyDescent="0.3">
      <c r="H2877" s="13" t="s">
        <v>5672</v>
      </c>
      <c r="I2877" s="13" t="str">
        <v>Low Stock</v>
      </c>
      <c r="J2877" s="43"/>
      <c r="AB2877" s="65">
        <v>45871</v>
      </c>
      <c r="AC2877" s="66" t="str">
        <f t="shared" si="43"/>
        <v>Overdue</v>
      </c>
      <c r="AO2877" s="13">
        <f>(Cleaned_Data!S2877)-((Cleaned_Data!S2877)*10%)</f>
        <v>31.5</v>
      </c>
      <c r="AP2877" s="13" t="str">
        <v>Risk</v>
      </c>
    </row>
    <row r="2878" spans="8:42" x14ac:dyDescent="0.3">
      <c r="H2878" s="13" t="s">
        <v>541</v>
      </c>
      <c r="I2878" s="13" t="str">
        <v>In Stock</v>
      </c>
      <c r="J2878" s="43"/>
      <c r="AB2878" s="65">
        <v>45865</v>
      </c>
      <c r="AC2878" s="66" t="str">
        <f t="shared" si="43"/>
        <v>Overdue</v>
      </c>
      <c r="AO2878" s="13">
        <f>(Cleaned_Data!S2878)-((Cleaned_Data!S2878)*10%)</f>
        <v>63.9</v>
      </c>
      <c r="AP2878" s="13" t="str">
        <v>Safe</v>
      </c>
    </row>
    <row r="2879" spans="8:42" x14ac:dyDescent="0.3">
      <c r="H2879" s="13" t="s">
        <v>5676</v>
      </c>
      <c r="I2879" s="13" t="str">
        <v>In Stock</v>
      </c>
      <c r="J2879" s="43"/>
      <c r="AB2879" s="65">
        <v>45889</v>
      </c>
      <c r="AC2879" s="66" t="str">
        <f t="shared" si="43"/>
        <v>Overdue</v>
      </c>
      <c r="AO2879" s="13">
        <f>(Cleaned_Data!S2879)-((Cleaned_Data!S2879)*10%)</f>
        <v>171.9</v>
      </c>
      <c r="AP2879" s="13" t="str">
        <v>Safe</v>
      </c>
    </row>
    <row r="2880" spans="8:42" x14ac:dyDescent="0.3">
      <c r="H2880" s="13" t="s">
        <v>5678</v>
      </c>
      <c r="I2880" s="13" t="str">
        <v>In Stock</v>
      </c>
      <c r="J2880" s="43"/>
      <c r="AB2880" s="65">
        <v>45852</v>
      </c>
      <c r="AC2880" s="66" t="str">
        <f t="shared" si="43"/>
        <v>Overdue</v>
      </c>
      <c r="AO2880" s="13">
        <f>(Cleaned_Data!S2880)-((Cleaned_Data!S2880)*10%)</f>
        <v>99</v>
      </c>
      <c r="AP2880" s="13" t="str">
        <v>Safe</v>
      </c>
    </row>
    <row r="2881" spans="8:42" x14ac:dyDescent="0.3">
      <c r="H2881" s="13" t="s">
        <v>5680</v>
      </c>
      <c r="I2881" s="13" t="str">
        <v>Low Stock</v>
      </c>
      <c r="J2881" s="43"/>
      <c r="AB2881" s="65">
        <v>45862</v>
      </c>
      <c r="AC2881" s="66" t="str">
        <f t="shared" si="43"/>
        <v>Overdue</v>
      </c>
      <c r="AO2881" s="13">
        <f>(Cleaned_Data!S2881)-((Cleaned_Data!S2881)*10%)</f>
        <v>10.8</v>
      </c>
      <c r="AP2881" s="13" t="str">
        <v>Risk</v>
      </c>
    </row>
    <row r="2882" spans="8:42" x14ac:dyDescent="0.3">
      <c r="H2882" s="13" t="s">
        <v>5682</v>
      </c>
      <c r="I2882" s="13" t="str">
        <v>In Stock</v>
      </c>
      <c r="J2882" s="43"/>
      <c r="AB2882" s="65">
        <v>45919</v>
      </c>
      <c r="AC2882" s="66" t="str">
        <f t="shared" si="43"/>
        <v>OnTime</v>
      </c>
      <c r="AO2882" s="13">
        <f>(Cleaned_Data!S2882)-((Cleaned_Data!S2882)*10%)</f>
        <v>76.5</v>
      </c>
      <c r="AP2882" s="13" t="str">
        <v>Safe</v>
      </c>
    </row>
    <row r="2883" spans="8:42" x14ac:dyDescent="0.3">
      <c r="H2883" s="13" t="s">
        <v>1314</v>
      </c>
      <c r="I2883" s="13" t="str">
        <v>In Stock</v>
      </c>
      <c r="J2883" s="43"/>
      <c r="AB2883" s="65">
        <v>45879</v>
      </c>
      <c r="AC2883" s="66" t="str">
        <f t="shared" ref="AC2883:AC2946" si="44">IF(AB2883="","No Date", IF(AB2883&lt;$AC$1,"Overdue","OnTime"))</f>
        <v>Overdue</v>
      </c>
      <c r="AO2883" s="13">
        <f>(Cleaned_Data!S2883)-((Cleaned_Data!S2883)*10%)</f>
        <v>88.2</v>
      </c>
      <c r="AP2883" s="13" t="str">
        <v>Safe</v>
      </c>
    </row>
    <row r="2884" spans="8:42" x14ac:dyDescent="0.3">
      <c r="H2884" s="13" t="s">
        <v>4755</v>
      </c>
      <c r="I2884" s="13" t="str">
        <v>In Stock</v>
      </c>
      <c r="J2884" s="43"/>
      <c r="AB2884" s="65">
        <v>45865</v>
      </c>
      <c r="AC2884" s="66" t="str">
        <f t="shared" si="44"/>
        <v>Overdue</v>
      </c>
      <c r="AO2884" s="13">
        <f>(Cleaned_Data!S2884)-((Cleaned_Data!S2884)*10%)</f>
        <v>170.1</v>
      </c>
      <c r="AP2884" s="13" t="str">
        <v>Safe</v>
      </c>
    </row>
    <row r="2885" spans="8:42" x14ac:dyDescent="0.3">
      <c r="H2885" s="13" t="s">
        <v>5687</v>
      </c>
      <c r="I2885" s="13" t="str">
        <v>In Stock</v>
      </c>
      <c r="J2885" s="43"/>
      <c r="AB2885" s="65">
        <v>45917</v>
      </c>
      <c r="AC2885" s="66" t="str">
        <f t="shared" si="44"/>
        <v>OnTime</v>
      </c>
      <c r="AO2885" s="13">
        <f>(Cleaned_Data!S2885)-((Cleaned_Data!S2885)*10%)</f>
        <v>101.7</v>
      </c>
      <c r="AP2885" s="13" t="str">
        <v>Safe</v>
      </c>
    </row>
    <row r="2886" spans="8:42" x14ac:dyDescent="0.3">
      <c r="H2886" s="13" t="s">
        <v>4860</v>
      </c>
      <c r="I2886" s="13" t="str">
        <v>Low Stock</v>
      </c>
      <c r="J2886" s="43"/>
      <c r="AB2886" s="65">
        <v>45868</v>
      </c>
      <c r="AC2886" s="66" t="str">
        <f t="shared" si="44"/>
        <v>Overdue</v>
      </c>
      <c r="AO2886" s="13">
        <f>(Cleaned_Data!S2886)-((Cleaned_Data!S2886)*10%)</f>
        <v>66.599999999999994</v>
      </c>
      <c r="AP2886" s="13" t="str">
        <v>Risk</v>
      </c>
    </row>
    <row r="2887" spans="8:42" x14ac:dyDescent="0.3">
      <c r="H2887" s="13" t="s">
        <v>671</v>
      </c>
      <c r="I2887" s="13" t="str">
        <v>In Stock</v>
      </c>
      <c r="J2887" s="43"/>
      <c r="AB2887" s="65">
        <v>45901</v>
      </c>
      <c r="AC2887" s="66" t="str">
        <f t="shared" si="44"/>
        <v>OnTime</v>
      </c>
      <c r="AO2887" s="13">
        <f>(Cleaned_Data!S2887)-((Cleaned_Data!S2887)*10%)</f>
        <v>121.5</v>
      </c>
      <c r="AP2887" s="13" t="str">
        <v>Safe</v>
      </c>
    </row>
    <row r="2888" spans="8:42" x14ac:dyDescent="0.3">
      <c r="H2888" s="13" t="s">
        <v>5693</v>
      </c>
      <c r="I2888" s="13" t="str">
        <v>Low Stock</v>
      </c>
      <c r="J2888" s="43"/>
      <c r="AB2888" s="65">
        <v>45941</v>
      </c>
      <c r="AC2888" s="66" t="str">
        <f t="shared" si="44"/>
        <v>OnTime</v>
      </c>
      <c r="AO2888" s="13">
        <f>(Cleaned_Data!S2888)-((Cleaned_Data!S2888)*10%)</f>
        <v>0</v>
      </c>
      <c r="AP2888" s="13" t="str">
        <v>Risk</v>
      </c>
    </row>
    <row r="2889" spans="8:42" x14ac:dyDescent="0.3">
      <c r="H2889" s="13" t="s">
        <v>200</v>
      </c>
      <c r="I2889" s="13" t="str">
        <v>In Stock</v>
      </c>
      <c r="J2889" s="43"/>
      <c r="AB2889" s="65">
        <v>45869</v>
      </c>
      <c r="AC2889" s="66" t="str">
        <f t="shared" si="44"/>
        <v>Overdue</v>
      </c>
      <c r="AO2889" s="13">
        <f>(Cleaned_Data!S2889)-((Cleaned_Data!S2889)*10%)</f>
        <v>138.6</v>
      </c>
      <c r="AP2889" s="13" t="str">
        <v>Safe</v>
      </c>
    </row>
    <row r="2890" spans="8:42" x14ac:dyDescent="0.3">
      <c r="H2890" s="13" t="s">
        <v>5697</v>
      </c>
      <c r="I2890" s="13" t="str">
        <v>In Stock</v>
      </c>
      <c r="J2890" s="43"/>
      <c r="AB2890" s="65">
        <v>45921</v>
      </c>
      <c r="AC2890" s="66" t="str">
        <f t="shared" si="44"/>
        <v>OnTime</v>
      </c>
      <c r="AO2890" s="13">
        <f>(Cleaned_Data!S2890)-((Cleaned_Data!S2890)*10%)</f>
        <v>45</v>
      </c>
      <c r="AP2890" s="13" t="str">
        <v>Safe</v>
      </c>
    </row>
    <row r="2891" spans="8:42" x14ac:dyDescent="0.3">
      <c r="H2891" s="13" t="s">
        <v>2541</v>
      </c>
      <c r="I2891" s="13" t="str">
        <v>Low Stock</v>
      </c>
      <c r="J2891" s="43"/>
      <c r="AB2891" s="65">
        <v>45877</v>
      </c>
      <c r="AC2891" s="66" t="str">
        <f t="shared" si="44"/>
        <v>Overdue</v>
      </c>
      <c r="AO2891" s="13">
        <f>(Cleaned_Data!S2891)-((Cleaned_Data!S2891)*10%)</f>
        <v>0</v>
      </c>
      <c r="AP2891" s="13" t="str">
        <v>Risk</v>
      </c>
    </row>
    <row r="2892" spans="8:42" x14ac:dyDescent="0.3">
      <c r="H2892" s="13" t="s">
        <v>5700</v>
      </c>
      <c r="I2892" s="13" t="str">
        <v>Low Stock</v>
      </c>
      <c r="J2892" s="43"/>
      <c r="AB2892" s="65">
        <v>45914</v>
      </c>
      <c r="AC2892" s="66" t="str">
        <f t="shared" si="44"/>
        <v>OnTime</v>
      </c>
      <c r="AO2892" s="13">
        <f>(Cleaned_Data!S2892)-((Cleaned_Data!S2892)*10%)</f>
        <v>11.7</v>
      </c>
      <c r="AP2892" s="13" t="str">
        <v>Risk</v>
      </c>
    </row>
    <row r="2893" spans="8:42" x14ac:dyDescent="0.3">
      <c r="H2893" s="13" t="s">
        <v>5702</v>
      </c>
      <c r="I2893" s="13" t="str">
        <v>In Stock</v>
      </c>
      <c r="J2893" s="43"/>
      <c r="AB2893" s="65">
        <v>45869</v>
      </c>
      <c r="AC2893" s="66" t="str">
        <f t="shared" si="44"/>
        <v>Overdue</v>
      </c>
      <c r="AO2893" s="13">
        <f>(Cleaned_Data!S2893)-((Cleaned_Data!S2893)*10%)</f>
        <v>79.2</v>
      </c>
      <c r="AP2893" s="13" t="str">
        <v>Risk</v>
      </c>
    </row>
    <row r="2894" spans="8:42" x14ac:dyDescent="0.3">
      <c r="H2894" s="13" t="s">
        <v>5704</v>
      </c>
      <c r="I2894" s="13" t="str">
        <v>In Stock</v>
      </c>
      <c r="J2894" s="43"/>
      <c r="AB2894" s="65">
        <v>45914</v>
      </c>
      <c r="AC2894" s="66" t="str">
        <f t="shared" si="44"/>
        <v>OnTime</v>
      </c>
      <c r="AO2894" s="13">
        <f>(Cleaned_Data!S2894)-((Cleaned_Data!S2894)*10%)</f>
        <v>90.9</v>
      </c>
      <c r="AP2894" s="13" t="str">
        <v>Safe</v>
      </c>
    </row>
    <row r="2895" spans="8:42" x14ac:dyDescent="0.3">
      <c r="H2895" s="13" t="s">
        <v>4358</v>
      </c>
      <c r="I2895" s="13" t="str">
        <v>In Stock</v>
      </c>
      <c r="J2895" s="43"/>
      <c r="AB2895" s="65">
        <v>45857</v>
      </c>
      <c r="AC2895" s="66" t="str">
        <f t="shared" si="44"/>
        <v>Overdue</v>
      </c>
      <c r="AO2895" s="13">
        <f>(Cleaned_Data!S2895)-((Cleaned_Data!S2895)*10%)</f>
        <v>137.69999999999999</v>
      </c>
      <c r="AP2895" s="13" t="str">
        <v>Safe</v>
      </c>
    </row>
    <row r="2896" spans="8:42" x14ac:dyDescent="0.3">
      <c r="H2896" s="13" t="s">
        <v>613</v>
      </c>
      <c r="I2896" s="13" t="str">
        <v>In Stock</v>
      </c>
      <c r="J2896" s="43"/>
      <c r="AB2896" s="65">
        <v>45900</v>
      </c>
      <c r="AC2896" s="66" t="str">
        <f t="shared" si="44"/>
        <v>Overdue</v>
      </c>
      <c r="AO2896" s="13">
        <f>(Cleaned_Data!S2896)-((Cleaned_Data!S2896)*10%)</f>
        <v>67.5</v>
      </c>
      <c r="AP2896" s="13" t="str">
        <v>Safe</v>
      </c>
    </row>
    <row r="2897" spans="8:42" x14ac:dyDescent="0.3">
      <c r="H2897" s="13" t="s">
        <v>5708</v>
      </c>
      <c r="I2897" s="13" t="str">
        <v>Low Stock</v>
      </c>
      <c r="J2897" s="43"/>
      <c r="AB2897" s="65">
        <v>45877</v>
      </c>
      <c r="AC2897" s="66" t="str">
        <f t="shared" si="44"/>
        <v>Overdue</v>
      </c>
      <c r="AO2897" s="13">
        <f>(Cleaned_Data!S2897)-((Cleaned_Data!S2897)*10%)</f>
        <v>23.4</v>
      </c>
      <c r="AP2897" s="13" t="str">
        <v>Risk</v>
      </c>
    </row>
    <row r="2898" spans="8:42" x14ac:dyDescent="0.3">
      <c r="H2898" s="13" t="s">
        <v>5710</v>
      </c>
      <c r="I2898" s="13" t="str">
        <v>Low Stock</v>
      </c>
      <c r="J2898" s="43"/>
      <c r="AB2898" s="65">
        <v>45939</v>
      </c>
      <c r="AC2898" s="66" t="str">
        <f t="shared" si="44"/>
        <v>OnTime</v>
      </c>
      <c r="AO2898" s="13">
        <f>(Cleaned_Data!S2898)-((Cleaned_Data!S2898)*10%)</f>
        <v>0</v>
      </c>
      <c r="AP2898" s="13" t="str">
        <v>Risk</v>
      </c>
    </row>
    <row r="2899" spans="8:42" x14ac:dyDescent="0.3">
      <c r="H2899" s="13" t="s">
        <v>4915</v>
      </c>
      <c r="I2899" s="13" t="str">
        <v>In Stock</v>
      </c>
      <c r="J2899" s="43"/>
      <c r="AB2899" s="65">
        <v>45868</v>
      </c>
      <c r="AC2899" s="66" t="str">
        <f t="shared" si="44"/>
        <v>Overdue</v>
      </c>
      <c r="AO2899" s="13">
        <f>(Cleaned_Data!S2899)-((Cleaned_Data!S2899)*10%)</f>
        <v>86.4</v>
      </c>
      <c r="AP2899" s="13" t="str">
        <v>Safe</v>
      </c>
    </row>
    <row r="2900" spans="8:42" x14ac:dyDescent="0.3">
      <c r="H2900" s="13" t="s">
        <v>2847</v>
      </c>
      <c r="I2900" s="13" t="str">
        <v>Low Stock</v>
      </c>
      <c r="J2900" s="43"/>
      <c r="AB2900" s="65">
        <v>45894</v>
      </c>
      <c r="AC2900" s="66" t="str">
        <f t="shared" si="44"/>
        <v>Overdue</v>
      </c>
      <c r="AO2900" s="13">
        <f>(Cleaned_Data!S2900)-((Cleaned_Data!S2900)*10%)</f>
        <v>11.7</v>
      </c>
      <c r="AP2900" s="13" t="str">
        <v>Risk</v>
      </c>
    </row>
    <row r="2901" spans="8:42" x14ac:dyDescent="0.3">
      <c r="H2901" s="13" t="s">
        <v>1998</v>
      </c>
      <c r="I2901" s="13" t="str">
        <v>Low Stock</v>
      </c>
      <c r="J2901" s="43"/>
      <c r="AB2901" s="65">
        <v>45906</v>
      </c>
      <c r="AC2901" s="66" t="str">
        <f t="shared" si="44"/>
        <v>OnTime</v>
      </c>
      <c r="AO2901" s="13">
        <f>(Cleaned_Data!S2901)-((Cleaned_Data!S2901)*10%)</f>
        <v>22.5</v>
      </c>
      <c r="AP2901" s="13" t="str">
        <v>Risk</v>
      </c>
    </row>
    <row r="2902" spans="8:42" x14ac:dyDescent="0.3">
      <c r="H2902" s="13" t="s">
        <v>4011</v>
      </c>
      <c r="I2902" s="13" t="str">
        <v>In Stock</v>
      </c>
      <c r="J2902" s="43"/>
      <c r="AB2902" s="65">
        <v>45916</v>
      </c>
      <c r="AC2902" s="66" t="str">
        <f t="shared" si="44"/>
        <v>OnTime</v>
      </c>
      <c r="AO2902" s="13">
        <f>(Cleaned_Data!S2902)-((Cleaned_Data!S2902)*10%)</f>
        <v>171</v>
      </c>
      <c r="AP2902" s="13" t="str">
        <v>Safe</v>
      </c>
    </row>
    <row r="2903" spans="8:42" x14ac:dyDescent="0.3">
      <c r="H2903" s="13" t="s">
        <v>5717</v>
      </c>
      <c r="I2903" s="13" t="str">
        <v>Low Stock</v>
      </c>
      <c r="J2903" s="43"/>
      <c r="AB2903" s="65">
        <v>45934</v>
      </c>
      <c r="AC2903" s="66" t="str">
        <f t="shared" si="44"/>
        <v>OnTime</v>
      </c>
      <c r="AO2903" s="13">
        <f>(Cleaned_Data!S2903)-((Cleaned_Data!S2903)*10%)</f>
        <v>18</v>
      </c>
      <c r="AP2903" s="13" t="str">
        <v>Risk</v>
      </c>
    </row>
    <row r="2904" spans="8:42" x14ac:dyDescent="0.3">
      <c r="H2904" s="13" t="s">
        <v>5719</v>
      </c>
      <c r="I2904" s="13" t="str">
        <v>In Stock</v>
      </c>
      <c r="J2904" s="43"/>
      <c r="AB2904" s="65">
        <v>45936</v>
      </c>
      <c r="AC2904" s="66" t="str">
        <f t="shared" si="44"/>
        <v>OnTime</v>
      </c>
      <c r="AO2904" s="13">
        <f>(Cleaned_Data!S2904)-((Cleaned_Data!S2904)*10%)</f>
        <v>140.4</v>
      </c>
      <c r="AP2904" s="13" t="str">
        <v>Safe</v>
      </c>
    </row>
    <row r="2905" spans="8:42" x14ac:dyDescent="0.3">
      <c r="H2905" s="13" t="s">
        <v>5722</v>
      </c>
      <c r="I2905" s="13" t="str">
        <v>In Stock</v>
      </c>
      <c r="J2905" s="43"/>
      <c r="AB2905" s="65">
        <v>45937</v>
      </c>
      <c r="AC2905" s="66" t="str">
        <f t="shared" si="44"/>
        <v>OnTime</v>
      </c>
      <c r="AO2905" s="13">
        <f>(Cleaned_Data!S2905)-((Cleaned_Data!S2905)*10%)</f>
        <v>148.5</v>
      </c>
      <c r="AP2905" s="13" t="str">
        <v>Safe</v>
      </c>
    </row>
    <row r="2906" spans="8:42" x14ac:dyDescent="0.3">
      <c r="H2906" s="13" t="s">
        <v>4391</v>
      </c>
      <c r="I2906" s="13" t="str">
        <v>Low Stock</v>
      </c>
      <c r="J2906" s="43"/>
      <c r="AB2906" s="65">
        <v>45871</v>
      </c>
      <c r="AC2906" s="66" t="str">
        <f t="shared" si="44"/>
        <v>Overdue</v>
      </c>
      <c r="AO2906" s="13">
        <f>(Cleaned_Data!S2906)-((Cleaned_Data!S2906)*10%)</f>
        <v>18</v>
      </c>
      <c r="AP2906" s="13" t="str">
        <v>Risk</v>
      </c>
    </row>
    <row r="2907" spans="8:42" x14ac:dyDescent="0.3">
      <c r="H2907" s="13" t="s">
        <v>7615</v>
      </c>
      <c r="I2907" s="13" t="str">
        <v>In Stock</v>
      </c>
      <c r="J2907" s="43"/>
      <c r="AB2907" s="65">
        <v>45941</v>
      </c>
      <c r="AC2907" s="66" t="str">
        <f t="shared" si="44"/>
        <v>OnTime</v>
      </c>
      <c r="AO2907" s="13">
        <f>(Cleaned_Data!S2907)-((Cleaned_Data!S2907)*10%)</f>
        <v>175.5</v>
      </c>
      <c r="AP2907" s="13" t="str">
        <v>Safe</v>
      </c>
    </row>
    <row r="2908" spans="8:42" x14ac:dyDescent="0.3">
      <c r="H2908" s="13" t="s">
        <v>2712</v>
      </c>
      <c r="I2908" s="13" t="str">
        <v>In Stock</v>
      </c>
      <c r="J2908" s="43"/>
      <c r="AB2908" s="65">
        <v>45942</v>
      </c>
      <c r="AC2908" s="66" t="str">
        <f t="shared" si="44"/>
        <v>OnTime</v>
      </c>
      <c r="AO2908" s="13">
        <f>(Cleaned_Data!S2908)-((Cleaned_Data!S2908)*10%)</f>
        <v>119.7</v>
      </c>
      <c r="AP2908" s="13" t="str">
        <v>Safe</v>
      </c>
    </row>
    <row r="2909" spans="8:42" x14ac:dyDescent="0.3">
      <c r="H2909" s="13" t="s">
        <v>3611</v>
      </c>
      <c r="I2909" s="13" t="str">
        <v>In Stock</v>
      </c>
      <c r="J2909" s="43"/>
      <c r="AB2909" s="65">
        <v>45869</v>
      </c>
      <c r="AC2909" s="66" t="str">
        <f t="shared" si="44"/>
        <v>Overdue</v>
      </c>
      <c r="AO2909" s="13">
        <f>(Cleaned_Data!S2909)-((Cleaned_Data!S2909)*10%)</f>
        <v>153</v>
      </c>
      <c r="AP2909" s="13" t="str">
        <v>Safe</v>
      </c>
    </row>
    <row r="2910" spans="8:42" x14ac:dyDescent="0.3">
      <c r="H2910" s="13" t="s">
        <v>5729</v>
      </c>
      <c r="I2910" s="13" t="str">
        <v>In Stock</v>
      </c>
      <c r="J2910" s="43"/>
      <c r="AB2910" s="65">
        <v>45874</v>
      </c>
      <c r="AC2910" s="66" t="str">
        <f t="shared" si="44"/>
        <v>Overdue</v>
      </c>
      <c r="AO2910" s="13">
        <f>(Cleaned_Data!S2910)-((Cleaned_Data!S2910)*10%)</f>
        <v>145.80000000000001</v>
      </c>
      <c r="AP2910" s="13" t="str">
        <v>Safe</v>
      </c>
    </row>
    <row r="2911" spans="8:42" x14ac:dyDescent="0.3">
      <c r="H2911" s="13" t="s">
        <v>5732</v>
      </c>
      <c r="I2911" s="13" t="str">
        <v>Low Stock</v>
      </c>
      <c r="J2911" s="43"/>
      <c r="AB2911" s="65">
        <v>45897</v>
      </c>
      <c r="AC2911" s="66" t="str">
        <f t="shared" si="44"/>
        <v>Overdue</v>
      </c>
      <c r="AO2911" s="13">
        <f>(Cleaned_Data!S2911)-((Cleaned_Data!S2911)*10%)</f>
        <v>29.7</v>
      </c>
      <c r="AP2911" s="13" t="str">
        <v>Risk</v>
      </c>
    </row>
    <row r="2912" spans="8:42" x14ac:dyDescent="0.3">
      <c r="H2912" s="13" t="s">
        <v>400</v>
      </c>
      <c r="I2912" s="13" t="str">
        <v>Low Stock</v>
      </c>
      <c r="J2912" s="43"/>
      <c r="AB2912" s="65">
        <v>45853</v>
      </c>
      <c r="AC2912" s="66" t="str">
        <f t="shared" si="44"/>
        <v>Overdue</v>
      </c>
      <c r="AO2912" s="13">
        <f>(Cleaned_Data!S2912)-((Cleaned_Data!S2912)*10%)</f>
        <v>0</v>
      </c>
      <c r="AP2912" s="13" t="str">
        <v>Risk</v>
      </c>
    </row>
    <row r="2913" spans="8:42" x14ac:dyDescent="0.3">
      <c r="H2913" s="13" t="s">
        <v>3514</v>
      </c>
      <c r="I2913" s="13" t="str">
        <v>Low Stock</v>
      </c>
      <c r="J2913" s="43"/>
      <c r="AB2913" s="65">
        <v>45859</v>
      </c>
      <c r="AC2913" s="66" t="str">
        <f t="shared" si="44"/>
        <v>Overdue</v>
      </c>
      <c r="AO2913" s="13">
        <f>(Cleaned_Data!S2913)-((Cleaned_Data!S2913)*10%)</f>
        <v>28.8</v>
      </c>
      <c r="AP2913" s="13" t="str">
        <v>Risk</v>
      </c>
    </row>
    <row r="2914" spans="8:42" x14ac:dyDescent="0.3">
      <c r="H2914" s="13" t="s">
        <v>5737</v>
      </c>
      <c r="I2914" s="13" t="str">
        <v>Low Stock</v>
      </c>
      <c r="J2914" s="43"/>
      <c r="AB2914" s="65">
        <v>45925</v>
      </c>
      <c r="AC2914" s="66" t="str">
        <f t="shared" si="44"/>
        <v>OnTime</v>
      </c>
      <c r="AO2914" s="13">
        <f>(Cleaned_Data!S2914)-((Cleaned_Data!S2914)*10%)</f>
        <v>0</v>
      </c>
      <c r="AP2914" s="13" t="str">
        <v>Risk</v>
      </c>
    </row>
    <row r="2915" spans="8:42" x14ac:dyDescent="0.3">
      <c r="H2915" s="13" t="s">
        <v>5741</v>
      </c>
      <c r="I2915" s="13" t="str">
        <v>In Stock</v>
      </c>
      <c r="J2915" s="43"/>
      <c r="AB2915" s="65">
        <v>45931</v>
      </c>
      <c r="AC2915" s="66" t="str">
        <f t="shared" si="44"/>
        <v>OnTime</v>
      </c>
      <c r="AO2915" s="13">
        <f>(Cleaned_Data!S2915)-((Cleaned_Data!S2915)*10%)</f>
        <v>83.7</v>
      </c>
      <c r="AP2915" s="13" t="str">
        <v>Safe</v>
      </c>
    </row>
    <row r="2916" spans="8:42" x14ac:dyDescent="0.3">
      <c r="H2916" s="13" t="s">
        <v>4024</v>
      </c>
      <c r="I2916" s="13" t="str">
        <v>In Stock</v>
      </c>
      <c r="J2916" s="43"/>
      <c r="AB2916" s="65">
        <v>45860</v>
      </c>
      <c r="AC2916" s="66" t="str">
        <f t="shared" si="44"/>
        <v>Overdue</v>
      </c>
      <c r="AO2916" s="13">
        <f>(Cleaned_Data!S2916)-((Cleaned_Data!S2916)*10%)</f>
        <v>148.5</v>
      </c>
      <c r="AP2916" s="13" t="str">
        <v>Safe</v>
      </c>
    </row>
    <row r="2917" spans="8:42" x14ac:dyDescent="0.3">
      <c r="H2917" s="13" t="s">
        <v>5744</v>
      </c>
      <c r="I2917" s="13" t="str">
        <v>In Stock</v>
      </c>
      <c r="J2917" s="43"/>
      <c r="AB2917" s="65">
        <v>45890</v>
      </c>
      <c r="AC2917" s="66" t="str">
        <f t="shared" si="44"/>
        <v>Overdue</v>
      </c>
      <c r="AO2917" s="13">
        <f>(Cleaned_Data!S2917)-((Cleaned_Data!S2917)*10%)</f>
        <v>103.5</v>
      </c>
      <c r="AP2917" s="13" t="str">
        <v>Safe</v>
      </c>
    </row>
    <row r="2918" spans="8:42" x14ac:dyDescent="0.3">
      <c r="H2918" s="13" t="s">
        <v>5746</v>
      </c>
      <c r="I2918" s="13" t="str">
        <v>In Stock</v>
      </c>
      <c r="J2918" s="43"/>
      <c r="AB2918" s="65">
        <v>45867</v>
      </c>
      <c r="AC2918" s="66" t="str">
        <f t="shared" si="44"/>
        <v>Overdue</v>
      </c>
      <c r="AO2918" s="13">
        <f>(Cleaned_Data!S2918)-((Cleaned_Data!S2918)*10%)</f>
        <v>153.9</v>
      </c>
      <c r="AP2918" s="13" t="str">
        <v>Safe</v>
      </c>
    </row>
    <row r="2919" spans="8:42" x14ac:dyDescent="0.3">
      <c r="H2919" s="13" t="s">
        <v>5748</v>
      </c>
      <c r="I2919" s="13" t="str">
        <v>Low Stock</v>
      </c>
      <c r="J2919" s="43"/>
      <c r="AB2919" s="65">
        <v>45894</v>
      </c>
      <c r="AC2919" s="66" t="str">
        <f t="shared" si="44"/>
        <v>Overdue</v>
      </c>
      <c r="AO2919" s="13">
        <f>(Cleaned_Data!S2919)-((Cleaned_Data!S2919)*10%)</f>
        <v>58.5</v>
      </c>
      <c r="AP2919" s="13" t="str">
        <v>Risk</v>
      </c>
    </row>
    <row r="2920" spans="8:42" x14ac:dyDescent="0.3">
      <c r="H2920" s="13" t="s">
        <v>5751</v>
      </c>
      <c r="I2920" s="13" t="str">
        <v>In Stock</v>
      </c>
      <c r="J2920" s="43"/>
      <c r="AB2920" s="65">
        <v>45926</v>
      </c>
      <c r="AC2920" s="66" t="str">
        <f t="shared" si="44"/>
        <v>OnTime</v>
      </c>
      <c r="AO2920" s="13">
        <f>(Cleaned_Data!S2920)-((Cleaned_Data!S2920)*10%)</f>
        <v>77.400000000000006</v>
      </c>
      <c r="AP2920" s="13" t="str">
        <v>Safe</v>
      </c>
    </row>
    <row r="2921" spans="8:42" x14ac:dyDescent="0.3">
      <c r="H2921" s="13" t="s">
        <v>5753</v>
      </c>
      <c r="I2921" s="13" t="str">
        <v>Low Stock</v>
      </c>
      <c r="J2921" s="43"/>
      <c r="AB2921" s="65">
        <v>45862</v>
      </c>
      <c r="AC2921" s="66" t="str">
        <f t="shared" si="44"/>
        <v>Overdue</v>
      </c>
      <c r="AO2921" s="13">
        <f>(Cleaned_Data!S2921)-((Cleaned_Data!S2921)*10%)</f>
        <v>41.4</v>
      </c>
      <c r="AP2921" s="13" t="str">
        <v>Risk</v>
      </c>
    </row>
    <row r="2922" spans="8:42" x14ac:dyDescent="0.3">
      <c r="H2922" s="13" t="s">
        <v>5757</v>
      </c>
      <c r="I2922" s="13" t="str">
        <v>In Stock</v>
      </c>
      <c r="J2922" s="43"/>
      <c r="AB2922" s="65">
        <v>45939</v>
      </c>
      <c r="AC2922" s="66" t="str">
        <f t="shared" si="44"/>
        <v>OnTime</v>
      </c>
      <c r="AO2922" s="13">
        <f>(Cleaned_Data!S2922)-((Cleaned_Data!S2922)*10%)</f>
        <v>63</v>
      </c>
      <c r="AP2922" s="13" t="str">
        <v>Safe</v>
      </c>
    </row>
    <row r="2923" spans="8:42" x14ac:dyDescent="0.3">
      <c r="H2923" s="13" t="s">
        <v>5759</v>
      </c>
      <c r="I2923" s="13" t="str">
        <v>In Stock</v>
      </c>
      <c r="J2923" s="43"/>
      <c r="AB2923" s="65">
        <v>45897</v>
      </c>
      <c r="AC2923" s="66" t="str">
        <f t="shared" si="44"/>
        <v>Overdue</v>
      </c>
      <c r="AO2923" s="13">
        <f>(Cleaned_Data!S2923)-((Cleaned_Data!S2923)*10%)</f>
        <v>129.6</v>
      </c>
      <c r="AP2923" s="13" t="str">
        <v>Safe</v>
      </c>
    </row>
    <row r="2924" spans="8:42" x14ac:dyDescent="0.3">
      <c r="H2924" s="13" t="s">
        <v>4590</v>
      </c>
      <c r="I2924" s="13" t="str">
        <v>In Stock</v>
      </c>
      <c r="J2924" s="43"/>
      <c r="AB2924" s="65">
        <v>45896</v>
      </c>
      <c r="AC2924" s="66" t="str">
        <f t="shared" si="44"/>
        <v>Overdue</v>
      </c>
      <c r="AO2924" s="13">
        <f>(Cleaned_Data!S2924)-((Cleaned_Data!S2924)*10%)</f>
        <v>99.9</v>
      </c>
      <c r="AP2924" s="13" t="str">
        <v>Safe</v>
      </c>
    </row>
    <row r="2925" spans="8:42" x14ac:dyDescent="0.3">
      <c r="H2925" s="13" t="s">
        <v>1393</v>
      </c>
      <c r="I2925" s="13" t="str">
        <v>In Stock</v>
      </c>
      <c r="J2925" s="43"/>
      <c r="AB2925" s="65">
        <v>45923</v>
      </c>
      <c r="AC2925" s="66" t="str">
        <f t="shared" si="44"/>
        <v>OnTime</v>
      </c>
      <c r="AO2925" s="13">
        <f>(Cleaned_Data!S2925)-((Cleaned_Data!S2925)*10%)</f>
        <v>173.7</v>
      </c>
      <c r="AP2925" s="13" t="str">
        <v>Safe</v>
      </c>
    </row>
    <row r="2926" spans="8:42" x14ac:dyDescent="0.3">
      <c r="H2926" s="13" t="s">
        <v>2546</v>
      </c>
      <c r="I2926" s="13" t="str">
        <v>In Stock</v>
      </c>
      <c r="J2926" s="43"/>
      <c r="AB2926" s="65">
        <v>45906</v>
      </c>
      <c r="AC2926" s="66" t="str">
        <f t="shared" si="44"/>
        <v>OnTime</v>
      </c>
      <c r="AO2926" s="13">
        <f>(Cleaned_Data!S2926)-((Cleaned_Data!S2926)*10%)</f>
        <v>49.5</v>
      </c>
      <c r="AP2926" s="13" t="str">
        <v>Safe</v>
      </c>
    </row>
    <row r="2927" spans="8:42" x14ac:dyDescent="0.3">
      <c r="H2927" s="13" t="s">
        <v>5771</v>
      </c>
      <c r="I2927" s="13" t="str">
        <v>In Stock</v>
      </c>
      <c r="J2927" s="43"/>
      <c r="AB2927" s="65">
        <v>45919</v>
      </c>
      <c r="AC2927" s="66" t="str">
        <f t="shared" si="44"/>
        <v>OnTime</v>
      </c>
      <c r="AO2927" s="13">
        <f>(Cleaned_Data!S2927)-((Cleaned_Data!S2927)*10%)</f>
        <v>166.5</v>
      </c>
      <c r="AP2927" s="13" t="str">
        <v>Safe</v>
      </c>
    </row>
    <row r="2928" spans="8:42" x14ac:dyDescent="0.3">
      <c r="H2928" s="13" t="s">
        <v>3366</v>
      </c>
      <c r="I2928" s="13" t="str">
        <v>In Stock</v>
      </c>
      <c r="J2928" s="43"/>
      <c r="AB2928" s="65">
        <v>45880</v>
      </c>
      <c r="AC2928" s="66" t="str">
        <f t="shared" si="44"/>
        <v>Overdue</v>
      </c>
      <c r="AO2928" s="13">
        <f>(Cleaned_Data!S2928)-((Cleaned_Data!S2928)*10%)</f>
        <v>40.5</v>
      </c>
      <c r="AP2928" s="13" t="str">
        <v>Safe</v>
      </c>
    </row>
    <row r="2929" spans="8:42" x14ac:dyDescent="0.3">
      <c r="H2929" s="13" t="s">
        <v>5764</v>
      </c>
      <c r="I2929" s="13" t="str">
        <v>In Stock</v>
      </c>
      <c r="J2929" s="43"/>
      <c r="AB2929" s="65">
        <v>45894</v>
      </c>
      <c r="AC2929" s="66" t="str">
        <f t="shared" si="44"/>
        <v>Overdue</v>
      </c>
      <c r="AO2929" s="13">
        <f>(Cleaned_Data!S2929)-((Cleaned_Data!S2929)*10%)</f>
        <v>57.6</v>
      </c>
      <c r="AP2929" s="13" t="str">
        <v>Safe</v>
      </c>
    </row>
    <row r="2930" spans="8:42" x14ac:dyDescent="0.3">
      <c r="H2930" s="13" t="s">
        <v>1500</v>
      </c>
      <c r="I2930" s="13" t="str">
        <v>In Stock</v>
      </c>
      <c r="J2930" s="43"/>
      <c r="AB2930" s="65">
        <v>45934</v>
      </c>
      <c r="AC2930" s="66" t="str">
        <f t="shared" si="44"/>
        <v>OnTime</v>
      </c>
      <c r="AO2930" s="13">
        <f>(Cleaned_Data!S2930)-((Cleaned_Data!S2930)*10%)</f>
        <v>171.9</v>
      </c>
      <c r="AP2930" s="13" t="str">
        <v>Safe</v>
      </c>
    </row>
    <row r="2931" spans="8:42" x14ac:dyDescent="0.3">
      <c r="H2931" s="13" t="s">
        <v>629</v>
      </c>
      <c r="I2931" s="13" t="str">
        <v>In Stock</v>
      </c>
      <c r="J2931" s="43"/>
      <c r="AB2931" s="65">
        <v>45892</v>
      </c>
      <c r="AC2931" s="66" t="str">
        <f t="shared" si="44"/>
        <v>Overdue</v>
      </c>
      <c r="AO2931" s="13">
        <f>(Cleaned_Data!S2931)-((Cleaned_Data!S2931)*10%)</f>
        <v>133.19999999999999</v>
      </c>
      <c r="AP2931" s="13" t="str">
        <v>Safe</v>
      </c>
    </row>
    <row r="2932" spans="8:42" x14ac:dyDescent="0.3">
      <c r="H2932" s="13" t="s">
        <v>5777</v>
      </c>
      <c r="I2932" s="13" t="str">
        <v>Low Stock</v>
      </c>
      <c r="J2932" s="43"/>
      <c r="AB2932" s="65">
        <v>45900</v>
      </c>
      <c r="AC2932" s="66" t="str">
        <f t="shared" si="44"/>
        <v>Overdue</v>
      </c>
      <c r="AO2932" s="13">
        <f>(Cleaned_Data!S2932)-((Cleaned_Data!S2932)*10%)</f>
        <v>5.4</v>
      </c>
      <c r="AP2932" s="13" t="str">
        <v>Risk</v>
      </c>
    </row>
    <row r="2933" spans="8:42" x14ac:dyDescent="0.3">
      <c r="H2933" s="13" t="s">
        <v>2539</v>
      </c>
      <c r="I2933" s="13" t="str">
        <v>Low Stock</v>
      </c>
      <c r="J2933" s="43"/>
      <c r="AB2933" s="65">
        <v>45864</v>
      </c>
      <c r="AC2933" s="66" t="str">
        <f t="shared" si="44"/>
        <v>Overdue</v>
      </c>
      <c r="AO2933" s="13">
        <f>(Cleaned_Data!S2933)-((Cleaned_Data!S2933)*10%)</f>
        <v>45.9</v>
      </c>
      <c r="AP2933" s="13" t="str">
        <v>Risk</v>
      </c>
    </row>
    <row r="2934" spans="8:42" x14ac:dyDescent="0.3">
      <c r="H2934" s="13" t="s">
        <v>7485</v>
      </c>
      <c r="I2934" s="13" t="str">
        <v>Low Stock</v>
      </c>
      <c r="J2934" s="43"/>
      <c r="AB2934" s="65">
        <v>45900</v>
      </c>
      <c r="AC2934" s="66" t="str">
        <f t="shared" si="44"/>
        <v>Overdue</v>
      </c>
      <c r="AO2934" s="13">
        <f>(Cleaned_Data!S2934)-((Cleaned_Data!S2934)*10%)</f>
        <v>42.3</v>
      </c>
      <c r="AP2934" s="13" t="str">
        <v>Risk</v>
      </c>
    </row>
    <row r="2935" spans="8:42" x14ac:dyDescent="0.3">
      <c r="H2935" s="13" t="s">
        <v>4338</v>
      </c>
      <c r="I2935" s="13" t="str">
        <v>In Stock</v>
      </c>
      <c r="J2935" s="43"/>
      <c r="AB2935" s="65">
        <v>45937</v>
      </c>
      <c r="AC2935" s="66" t="str">
        <f t="shared" si="44"/>
        <v>OnTime</v>
      </c>
      <c r="AO2935" s="13">
        <f>(Cleaned_Data!S2935)-((Cleaned_Data!S2935)*10%)</f>
        <v>126</v>
      </c>
      <c r="AP2935" s="13" t="str">
        <v>Safe</v>
      </c>
    </row>
    <row r="2936" spans="8:42" x14ac:dyDescent="0.3">
      <c r="H2936" s="13" t="s">
        <v>3684</v>
      </c>
      <c r="I2936" s="13" t="str">
        <v>In Stock</v>
      </c>
      <c r="J2936" s="43"/>
      <c r="AB2936" s="65">
        <v>45868</v>
      </c>
      <c r="AC2936" s="66" t="str">
        <f t="shared" si="44"/>
        <v>Overdue</v>
      </c>
      <c r="AO2936" s="13">
        <f>(Cleaned_Data!S2936)-((Cleaned_Data!S2936)*10%)</f>
        <v>164.7</v>
      </c>
      <c r="AP2936" s="13" t="str">
        <v>Safe</v>
      </c>
    </row>
    <row r="2937" spans="8:42" x14ac:dyDescent="0.3">
      <c r="H2937" s="13" t="s">
        <v>5789</v>
      </c>
      <c r="I2937" s="13" t="str">
        <v>Low Stock</v>
      </c>
      <c r="J2937" s="43"/>
      <c r="AB2937" s="65">
        <v>45895</v>
      </c>
      <c r="AC2937" s="66" t="str">
        <f t="shared" si="44"/>
        <v>Overdue</v>
      </c>
      <c r="AO2937" s="13">
        <f>(Cleaned_Data!S2937)-((Cleaned_Data!S2937)*10%)</f>
        <v>10.8</v>
      </c>
      <c r="AP2937" s="13" t="str">
        <v>Risk</v>
      </c>
    </row>
    <row r="2938" spans="8:42" x14ac:dyDescent="0.3">
      <c r="H2938" s="13" t="s">
        <v>6811</v>
      </c>
      <c r="I2938" s="13" t="str">
        <v>In Stock</v>
      </c>
      <c r="J2938" s="43"/>
      <c r="AB2938" s="65">
        <v>45899</v>
      </c>
      <c r="AC2938" s="66" t="str">
        <f t="shared" si="44"/>
        <v>Overdue</v>
      </c>
      <c r="AO2938" s="13">
        <f>(Cleaned_Data!S2938)-((Cleaned_Data!S2938)*10%)</f>
        <v>97.2</v>
      </c>
      <c r="AP2938" s="13" t="str">
        <v>Safe</v>
      </c>
    </row>
    <row r="2939" spans="8:42" x14ac:dyDescent="0.3">
      <c r="H2939" s="13" t="s">
        <v>5792</v>
      </c>
      <c r="I2939" s="13" t="str">
        <v>In Stock</v>
      </c>
      <c r="J2939" s="43"/>
      <c r="AB2939" s="65">
        <v>45918</v>
      </c>
      <c r="AC2939" s="66" t="str">
        <f t="shared" si="44"/>
        <v>OnTime</v>
      </c>
      <c r="AO2939" s="13">
        <f>(Cleaned_Data!S2939)-((Cleaned_Data!S2939)*10%)</f>
        <v>67.5</v>
      </c>
      <c r="AP2939" s="13" t="str">
        <v>Safe</v>
      </c>
    </row>
    <row r="2940" spans="8:42" x14ac:dyDescent="0.3">
      <c r="H2940" s="13" t="s">
        <v>5794</v>
      </c>
      <c r="I2940" s="13" t="str">
        <v>In Stock</v>
      </c>
      <c r="J2940" s="43"/>
      <c r="AB2940" s="65">
        <v>45929</v>
      </c>
      <c r="AC2940" s="66" t="str">
        <f t="shared" si="44"/>
        <v>OnTime</v>
      </c>
      <c r="AO2940" s="13">
        <f>(Cleaned_Data!S2940)-((Cleaned_Data!S2940)*10%)</f>
        <v>167.4</v>
      </c>
      <c r="AP2940" s="13" t="str">
        <v>Safe</v>
      </c>
    </row>
    <row r="2941" spans="8:42" x14ac:dyDescent="0.3">
      <c r="H2941" s="13" t="s">
        <v>5796</v>
      </c>
      <c r="I2941" s="13" t="str">
        <v>In Stock</v>
      </c>
      <c r="J2941" s="43"/>
      <c r="AB2941" s="65">
        <v>45903</v>
      </c>
      <c r="AC2941" s="66" t="str">
        <f t="shared" si="44"/>
        <v>OnTime</v>
      </c>
      <c r="AO2941" s="13">
        <f>(Cleaned_Data!S2941)-((Cleaned_Data!S2941)*10%)</f>
        <v>104.4</v>
      </c>
      <c r="AP2941" s="13" t="str">
        <v>Safe</v>
      </c>
    </row>
    <row r="2942" spans="8:42" x14ac:dyDescent="0.3">
      <c r="H2942" s="13" t="s">
        <v>5798</v>
      </c>
      <c r="I2942" s="13" t="str">
        <v>Low Stock</v>
      </c>
      <c r="J2942" s="43"/>
      <c r="AB2942" s="65">
        <v>45918</v>
      </c>
      <c r="AC2942" s="66" t="str">
        <f t="shared" si="44"/>
        <v>OnTime</v>
      </c>
      <c r="AO2942" s="13">
        <f>(Cleaned_Data!S2942)-((Cleaned_Data!S2942)*10%)</f>
        <v>46.8</v>
      </c>
      <c r="AP2942" s="13" t="str">
        <v>Risk</v>
      </c>
    </row>
    <row r="2943" spans="8:42" x14ac:dyDescent="0.3">
      <c r="H2943" s="13" t="s">
        <v>5800</v>
      </c>
      <c r="I2943" s="13" t="str">
        <v>In Stock</v>
      </c>
      <c r="J2943" s="43"/>
      <c r="AB2943" s="65">
        <v>45920</v>
      </c>
      <c r="AC2943" s="66" t="str">
        <f t="shared" si="44"/>
        <v>OnTime</v>
      </c>
      <c r="AO2943" s="13">
        <f>(Cleaned_Data!S2943)-((Cleaned_Data!S2943)*10%)</f>
        <v>118.8</v>
      </c>
      <c r="AP2943" s="13" t="str">
        <v>Safe</v>
      </c>
    </row>
    <row r="2944" spans="8:42" x14ac:dyDescent="0.3">
      <c r="H2944" s="13" t="s">
        <v>4133</v>
      </c>
      <c r="I2944" s="13" t="str">
        <v>In Stock</v>
      </c>
      <c r="J2944" s="43"/>
      <c r="AB2944" s="65">
        <v>45928</v>
      </c>
      <c r="AC2944" s="66" t="str">
        <f t="shared" si="44"/>
        <v>OnTime</v>
      </c>
      <c r="AO2944" s="13">
        <f>(Cleaned_Data!S2944)-((Cleaned_Data!S2944)*10%)</f>
        <v>138.6</v>
      </c>
      <c r="AP2944" s="13" t="str">
        <v>Safe</v>
      </c>
    </row>
    <row r="2945" spans="8:42" x14ac:dyDescent="0.3">
      <c r="H2945" s="13" t="s">
        <v>4855</v>
      </c>
      <c r="I2945" s="13" t="str">
        <v>In Stock</v>
      </c>
      <c r="J2945" s="43"/>
      <c r="AB2945" s="65">
        <v>45933</v>
      </c>
      <c r="AC2945" s="66" t="str">
        <f t="shared" si="44"/>
        <v>OnTime</v>
      </c>
      <c r="AO2945" s="13">
        <f>(Cleaned_Data!S2945)-((Cleaned_Data!S2945)*10%)</f>
        <v>78.3</v>
      </c>
      <c r="AP2945" s="13" t="str">
        <v>Safe</v>
      </c>
    </row>
    <row r="2946" spans="8:42" x14ac:dyDescent="0.3">
      <c r="H2946" s="13" t="s">
        <v>3492</v>
      </c>
      <c r="I2946" s="13" t="str">
        <v>In Stock</v>
      </c>
      <c r="J2946" s="43"/>
      <c r="AB2946" s="65">
        <v>45937</v>
      </c>
      <c r="AC2946" s="66" t="str">
        <f t="shared" si="44"/>
        <v>OnTime</v>
      </c>
      <c r="AO2946" s="13">
        <f>(Cleaned_Data!S2946)-((Cleaned_Data!S2946)*10%)</f>
        <v>158.4</v>
      </c>
      <c r="AP2946" s="13" t="str">
        <v>Safe</v>
      </c>
    </row>
    <row r="2947" spans="8:42" x14ac:dyDescent="0.3">
      <c r="H2947" s="13" t="s">
        <v>5806</v>
      </c>
      <c r="I2947" s="13" t="str">
        <v>In Stock</v>
      </c>
      <c r="J2947" s="43"/>
      <c r="AB2947" s="65">
        <v>45928</v>
      </c>
      <c r="AC2947" s="66" t="str">
        <f t="shared" ref="AC2947:AC3010" si="45">IF(AB2947="","No Date", IF(AB2947&lt;$AC$1,"Overdue","OnTime"))</f>
        <v>OnTime</v>
      </c>
      <c r="AO2947" s="13">
        <f>(Cleaned_Data!S2947)-((Cleaned_Data!S2947)*10%)</f>
        <v>101.7</v>
      </c>
      <c r="AP2947" s="13" t="str">
        <v>Safe</v>
      </c>
    </row>
    <row r="2948" spans="8:42" x14ac:dyDescent="0.3">
      <c r="H2948" s="13" t="s">
        <v>5809</v>
      </c>
      <c r="I2948" s="13" t="str">
        <v>In Stock</v>
      </c>
      <c r="J2948" s="43"/>
      <c r="AB2948" s="65">
        <v>45861</v>
      </c>
      <c r="AC2948" s="66" t="str">
        <f t="shared" si="45"/>
        <v>Overdue</v>
      </c>
      <c r="AO2948" s="13">
        <f>(Cleaned_Data!S2948)-((Cleaned_Data!S2948)*10%)</f>
        <v>106.2</v>
      </c>
      <c r="AP2948" s="13" t="str">
        <v>Safe</v>
      </c>
    </row>
    <row r="2949" spans="8:42" x14ac:dyDescent="0.3">
      <c r="H2949" s="13" t="s">
        <v>5811</v>
      </c>
      <c r="I2949" s="13" t="str">
        <v>Low Stock</v>
      </c>
      <c r="J2949" s="43"/>
      <c r="AB2949" s="65">
        <v>45878</v>
      </c>
      <c r="AC2949" s="66" t="str">
        <f t="shared" si="45"/>
        <v>Overdue</v>
      </c>
      <c r="AO2949" s="13">
        <f>(Cleaned_Data!S2949)-((Cleaned_Data!S2949)*10%)</f>
        <v>6.3</v>
      </c>
      <c r="AP2949" s="13" t="str">
        <v>Risk</v>
      </c>
    </row>
    <row r="2950" spans="8:42" x14ac:dyDescent="0.3">
      <c r="H2950" s="13" t="s">
        <v>5199</v>
      </c>
      <c r="I2950" s="13" t="str">
        <v>In Stock</v>
      </c>
      <c r="J2950" s="43"/>
      <c r="AB2950" s="65">
        <v>45933</v>
      </c>
      <c r="AC2950" s="66" t="str">
        <f t="shared" si="45"/>
        <v>OnTime</v>
      </c>
      <c r="AO2950" s="13">
        <f>(Cleaned_Data!S2950)-((Cleaned_Data!S2950)*10%)</f>
        <v>1.8</v>
      </c>
      <c r="AP2950" s="13" t="str">
        <v>Safe</v>
      </c>
    </row>
    <row r="2951" spans="8:42" x14ac:dyDescent="0.3">
      <c r="H2951" s="13" t="s">
        <v>3460</v>
      </c>
      <c r="I2951" s="13" t="str">
        <v>In Stock</v>
      </c>
      <c r="J2951" s="43"/>
      <c r="AB2951" s="65">
        <v>45920</v>
      </c>
      <c r="AC2951" s="66" t="str">
        <f t="shared" si="45"/>
        <v>OnTime</v>
      </c>
      <c r="AO2951" s="13">
        <f>(Cleaned_Data!S2951)-((Cleaned_Data!S2951)*10%)</f>
        <v>111.6</v>
      </c>
      <c r="AP2951" s="13" t="str">
        <v>Safe</v>
      </c>
    </row>
    <row r="2952" spans="8:42" x14ac:dyDescent="0.3">
      <c r="H2952" s="13" t="s">
        <v>5816</v>
      </c>
      <c r="I2952" s="13" t="str">
        <v>In Stock</v>
      </c>
      <c r="J2952" s="43"/>
      <c r="AB2952" s="65">
        <v>45927</v>
      </c>
      <c r="AC2952" s="66" t="str">
        <f t="shared" si="45"/>
        <v>OnTime</v>
      </c>
      <c r="AO2952" s="13">
        <f>(Cleaned_Data!S2952)-((Cleaned_Data!S2952)*10%)</f>
        <v>159.30000000000001</v>
      </c>
      <c r="AP2952" s="13" t="str">
        <v>Safe</v>
      </c>
    </row>
    <row r="2953" spans="8:42" x14ac:dyDescent="0.3">
      <c r="H2953" s="13" t="s">
        <v>5818</v>
      </c>
      <c r="I2953" s="13" t="str">
        <v>In Stock</v>
      </c>
      <c r="J2953" s="43"/>
      <c r="AB2953" s="65">
        <v>45879</v>
      </c>
      <c r="AC2953" s="66" t="str">
        <f t="shared" si="45"/>
        <v>Overdue</v>
      </c>
      <c r="AO2953" s="13">
        <f>(Cleaned_Data!S2953)-((Cleaned_Data!S2953)*10%)</f>
        <v>74.7</v>
      </c>
      <c r="AP2953" s="13" t="str">
        <v>Safe</v>
      </c>
    </row>
    <row r="2954" spans="8:42" x14ac:dyDescent="0.3">
      <c r="H2954" s="13" t="s">
        <v>5820</v>
      </c>
      <c r="I2954" s="13" t="str">
        <v>In Stock</v>
      </c>
      <c r="J2954" s="43"/>
      <c r="AB2954" s="65">
        <v>45904</v>
      </c>
      <c r="AC2954" s="66" t="str">
        <f t="shared" si="45"/>
        <v>OnTime</v>
      </c>
      <c r="AO2954" s="13">
        <f>(Cleaned_Data!S2954)-((Cleaned_Data!S2954)*10%)</f>
        <v>80.099999999999994</v>
      </c>
      <c r="AP2954" s="13" t="str">
        <v>Risk</v>
      </c>
    </row>
    <row r="2955" spans="8:42" x14ac:dyDescent="0.3">
      <c r="H2955" s="13" t="s">
        <v>5822</v>
      </c>
      <c r="I2955" s="13" t="str">
        <v>Low Stock</v>
      </c>
      <c r="J2955" s="43"/>
      <c r="AB2955" s="65">
        <v>45857</v>
      </c>
      <c r="AC2955" s="66" t="str">
        <f t="shared" si="45"/>
        <v>Overdue</v>
      </c>
      <c r="AO2955" s="13">
        <f>(Cleaned_Data!S2955)-((Cleaned_Data!S2955)*10%)</f>
        <v>54.9</v>
      </c>
      <c r="AP2955" s="13" t="str">
        <v>Risk</v>
      </c>
    </row>
    <row r="2956" spans="8:42" x14ac:dyDescent="0.3">
      <c r="H2956" s="13" t="s">
        <v>5824</v>
      </c>
      <c r="I2956" s="13" t="str">
        <v>In Stock</v>
      </c>
      <c r="J2956" s="43"/>
      <c r="AB2956" s="65">
        <v>45914</v>
      </c>
      <c r="AC2956" s="66" t="str">
        <f t="shared" si="45"/>
        <v>OnTime</v>
      </c>
      <c r="AO2956" s="13">
        <f>(Cleaned_Data!S2956)-((Cleaned_Data!S2956)*10%)</f>
        <v>135</v>
      </c>
      <c r="AP2956" s="13" t="str">
        <v>Safe</v>
      </c>
    </row>
    <row r="2957" spans="8:42" x14ac:dyDescent="0.3">
      <c r="H2957" s="13" t="s">
        <v>691</v>
      </c>
      <c r="I2957" s="13" t="str">
        <v>Low Stock</v>
      </c>
      <c r="J2957" s="43"/>
      <c r="AB2957" s="65">
        <v>45896</v>
      </c>
      <c r="AC2957" s="66" t="str">
        <f t="shared" si="45"/>
        <v>Overdue</v>
      </c>
      <c r="AO2957" s="13">
        <f>(Cleaned_Data!S2957)-((Cleaned_Data!S2957)*10%)</f>
        <v>35.1</v>
      </c>
      <c r="AP2957" s="13" t="str">
        <v>Risk</v>
      </c>
    </row>
    <row r="2958" spans="8:42" x14ac:dyDescent="0.3">
      <c r="H2958" s="13" t="s">
        <v>839</v>
      </c>
      <c r="I2958" s="13" t="str">
        <v>In Stock</v>
      </c>
      <c r="J2958" s="43"/>
      <c r="AB2958" s="65">
        <v>45914</v>
      </c>
      <c r="AC2958" s="66" t="str">
        <f t="shared" si="45"/>
        <v>OnTime</v>
      </c>
      <c r="AO2958" s="13">
        <f>(Cleaned_Data!S2958)-((Cleaned_Data!S2958)*10%)</f>
        <v>104.4</v>
      </c>
      <c r="AP2958" s="13" t="str">
        <v>Safe</v>
      </c>
    </row>
    <row r="2959" spans="8:42" x14ac:dyDescent="0.3">
      <c r="H2959" s="13" t="s">
        <v>3120</v>
      </c>
      <c r="I2959" s="13" t="str">
        <v>In Stock</v>
      </c>
      <c r="J2959" s="43"/>
      <c r="AB2959" s="65">
        <v>45872</v>
      </c>
      <c r="AC2959" s="66" t="str">
        <f t="shared" si="45"/>
        <v>Overdue</v>
      </c>
      <c r="AO2959" s="13">
        <f>(Cleaned_Data!S2959)-((Cleaned_Data!S2959)*10%)</f>
        <v>142.19999999999999</v>
      </c>
      <c r="AP2959" s="13" t="str">
        <v>Safe</v>
      </c>
    </row>
    <row r="2960" spans="8:42" x14ac:dyDescent="0.3">
      <c r="H2960" s="13" t="s">
        <v>5829</v>
      </c>
      <c r="I2960" s="13" t="str">
        <v>In Stock</v>
      </c>
      <c r="J2960" s="43"/>
      <c r="AB2960" s="65">
        <v>45898</v>
      </c>
      <c r="AC2960" s="66" t="str">
        <f t="shared" si="45"/>
        <v>Overdue</v>
      </c>
      <c r="AO2960" s="13">
        <f>(Cleaned_Data!S2960)-((Cleaned_Data!S2960)*10%)</f>
        <v>153.9</v>
      </c>
      <c r="AP2960" s="13" t="str">
        <v>Safe</v>
      </c>
    </row>
    <row r="2961" spans="8:42" x14ac:dyDescent="0.3">
      <c r="H2961" s="13" t="s">
        <v>5831</v>
      </c>
      <c r="I2961" s="13" t="str">
        <v>In Stock</v>
      </c>
      <c r="J2961" s="43"/>
      <c r="AB2961" s="65">
        <v>45903</v>
      </c>
      <c r="AC2961" s="66" t="str">
        <f t="shared" si="45"/>
        <v>OnTime</v>
      </c>
      <c r="AO2961" s="13">
        <f>(Cleaned_Data!S2961)-((Cleaned_Data!S2961)*10%)</f>
        <v>85.5</v>
      </c>
      <c r="AP2961" s="13" t="str">
        <v>Safe</v>
      </c>
    </row>
    <row r="2962" spans="8:42" x14ac:dyDescent="0.3">
      <c r="H2962" s="13" t="s">
        <v>5834</v>
      </c>
      <c r="I2962" s="13" t="str">
        <v>In Stock</v>
      </c>
      <c r="J2962" s="43"/>
      <c r="AB2962" s="65">
        <v>45857</v>
      </c>
      <c r="AC2962" s="66" t="str">
        <f t="shared" si="45"/>
        <v>Overdue</v>
      </c>
      <c r="AO2962" s="13">
        <f>(Cleaned_Data!S2962)-((Cleaned_Data!S2962)*10%)</f>
        <v>117</v>
      </c>
      <c r="AP2962" s="13" t="str">
        <v>Safe</v>
      </c>
    </row>
    <row r="2963" spans="8:42" x14ac:dyDescent="0.3">
      <c r="H2963" s="13" t="s">
        <v>5837</v>
      </c>
      <c r="I2963" s="13" t="str">
        <v>In Stock</v>
      </c>
      <c r="J2963" s="43"/>
      <c r="AB2963" s="65">
        <v>45869</v>
      </c>
      <c r="AC2963" s="66" t="str">
        <f t="shared" si="45"/>
        <v>Overdue</v>
      </c>
      <c r="AO2963" s="13">
        <f>(Cleaned_Data!S2963)-((Cleaned_Data!S2963)*10%)</f>
        <v>55.8</v>
      </c>
      <c r="AP2963" s="13" t="str">
        <v>Safe</v>
      </c>
    </row>
    <row r="2964" spans="8:42" x14ac:dyDescent="0.3">
      <c r="H2964" s="13" t="s">
        <v>5839</v>
      </c>
      <c r="I2964" s="13" t="str">
        <v>In Stock</v>
      </c>
      <c r="J2964" s="43"/>
      <c r="AB2964" s="65">
        <v>45895</v>
      </c>
      <c r="AC2964" s="66" t="str">
        <f t="shared" si="45"/>
        <v>Overdue</v>
      </c>
      <c r="AO2964" s="13">
        <f>(Cleaned_Data!S2964)-((Cleaned_Data!S2964)*10%)</f>
        <v>170.1</v>
      </c>
      <c r="AP2964" s="13" t="str">
        <v>Safe</v>
      </c>
    </row>
    <row r="2965" spans="8:42" x14ac:dyDescent="0.3">
      <c r="H2965" s="13" t="s">
        <v>3326</v>
      </c>
      <c r="I2965" s="13" t="str">
        <v>In Stock</v>
      </c>
      <c r="J2965" s="43"/>
      <c r="AB2965" s="65">
        <v>45942</v>
      </c>
      <c r="AC2965" s="66" t="str">
        <f t="shared" si="45"/>
        <v>OnTime</v>
      </c>
      <c r="AO2965" s="13">
        <f>(Cleaned_Data!S2965)-((Cleaned_Data!S2965)*10%)</f>
        <v>155.69999999999999</v>
      </c>
      <c r="AP2965" s="13" t="str">
        <v>Safe</v>
      </c>
    </row>
    <row r="2966" spans="8:42" x14ac:dyDescent="0.3">
      <c r="H2966" s="13" t="s">
        <v>5843</v>
      </c>
      <c r="I2966" s="13" t="str">
        <v>In Stock</v>
      </c>
      <c r="J2966" s="43"/>
      <c r="AB2966" s="65">
        <v>45932</v>
      </c>
      <c r="AC2966" s="66" t="str">
        <f t="shared" si="45"/>
        <v>OnTime</v>
      </c>
      <c r="AO2966" s="13">
        <f>(Cleaned_Data!S2966)-((Cleaned_Data!S2966)*10%)</f>
        <v>176.4</v>
      </c>
      <c r="AP2966" s="13" t="str">
        <v>Safe</v>
      </c>
    </row>
    <row r="2967" spans="8:42" x14ac:dyDescent="0.3">
      <c r="H2967" s="13" t="s">
        <v>5845</v>
      </c>
      <c r="I2967" s="13" t="str">
        <v>In Stock</v>
      </c>
      <c r="J2967" s="43"/>
      <c r="AB2967" s="65">
        <v>45924</v>
      </c>
      <c r="AC2967" s="66" t="str">
        <f t="shared" si="45"/>
        <v>OnTime</v>
      </c>
      <c r="AO2967" s="13">
        <f>(Cleaned_Data!S2967)-((Cleaned_Data!S2967)*10%)</f>
        <v>102.6</v>
      </c>
      <c r="AP2967" s="13" t="str">
        <v>Safe</v>
      </c>
    </row>
    <row r="2968" spans="8:42" x14ac:dyDescent="0.3">
      <c r="H2968" s="13" t="s">
        <v>5847</v>
      </c>
      <c r="I2968" s="13" t="str">
        <v>In Stock</v>
      </c>
      <c r="J2968" s="43"/>
      <c r="AB2968" s="65">
        <v>45862</v>
      </c>
      <c r="AC2968" s="66" t="str">
        <f t="shared" si="45"/>
        <v>Overdue</v>
      </c>
      <c r="AO2968" s="13">
        <f>(Cleaned_Data!S2968)-((Cleaned_Data!S2968)*10%)</f>
        <v>107.1</v>
      </c>
      <c r="AP2968" s="13" t="str">
        <v>Safe</v>
      </c>
    </row>
    <row r="2969" spans="8:42" x14ac:dyDescent="0.3">
      <c r="H2969" s="13" t="s">
        <v>2161</v>
      </c>
      <c r="I2969" s="13" t="str">
        <v>In Stock</v>
      </c>
      <c r="J2969" s="43"/>
      <c r="AB2969" s="65">
        <v>45879</v>
      </c>
      <c r="AC2969" s="66" t="str">
        <f t="shared" si="45"/>
        <v>Overdue</v>
      </c>
      <c r="AO2969" s="13">
        <f>(Cleaned_Data!S2969)-((Cleaned_Data!S2969)*10%)</f>
        <v>92.7</v>
      </c>
      <c r="AP2969" s="13" t="str">
        <v>Safe</v>
      </c>
    </row>
    <row r="2970" spans="8:42" x14ac:dyDescent="0.3">
      <c r="H2970" s="13" t="s">
        <v>2536</v>
      </c>
      <c r="I2970" s="13" t="str">
        <v>In Stock</v>
      </c>
      <c r="J2970" s="43"/>
      <c r="AB2970" s="65">
        <v>45938</v>
      </c>
      <c r="AC2970" s="66" t="str">
        <f t="shared" si="45"/>
        <v>OnTime</v>
      </c>
      <c r="AO2970" s="13">
        <f>(Cleaned_Data!S2970)-((Cleaned_Data!S2970)*10%)</f>
        <v>120.6</v>
      </c>
      <c r="AP2970" s="13" t="str">
        <v>Safe</v>
      </c>
    </row>
    <row r="2971" spans="8:42" x14ac:dyDescent="0.3">
      <c r="H2971" s="13" t="s">
        <v>4984</v>
      </c>
      <c r="I2971" s="13" t="str">
        <v>In Stock</v>
      </c>
      <c r="J2971" s="43"/>
      <c r="AB2971" s="65">
        <v>45916</v>
      </c>
      <c r="AC2971" s="66" t="str">
        <f t="shared" si="45"/>
        <v>OnTime</v>
      </c>
      <c r="AO2971" s="13">
        <f>(Cleaned_Data!S2971)-((Cleaned_Data!S2971)*10%)</f>
        <v>20.7</v>
      </c>
      <c r="AP2971" s="13" t="str">
        <v>Risk</v>
      </c>
    </row>
    <row r="2972" spans="8:42" x14ac:dyDescent="0.3">
      <c r="H2972" s="13" t="s">
        <v>3347</v>
      </c>
      <c r="I2972" s="13" t="str">
        <v>In Stock</v>
      </c>
      <c r="J2972" s="43"/>
      <c r="AB2972" s="65">
        <v>45915</v>
      </c>
      <c r="AC2972" s="66" t="str">
        <f t="shared" si="45"/>
        <v>OnTime</v>
      </c>
      <c r="AO2972" s="13">
        <f>(Cleaned_Data!S2972)-((Cleaned_Data!S2972)*10%)</f>
        <v>144</v>
      </c>
      <c r="AP2972" s="13" t="str">
        <v>Safe</v>
      </c>
    </row>
    <row r="2973" spans="8:42" x14ac:dyDescent="0.3">
      <c r="H2973" s="13" t="s">
        <v>5854</v>
      </c>
      <c r="I2973" s="13" t="str">
        <v>Low Stock</v>
      </c>
      <c r="J2973" s="43"/>
      <c r="AB2973" s="65">
        <v>45892</v>
      </c>
      <c r="AC2973" s="66" t="str">
        <f t="shared" si="45"/>
        <v>Overdue</v>
      </c>
      <c r="AO2973" s="13">
        <f>(Cleaned_Data!S2973)-((Cleaned_Data!S2973)*10%)</f>
        <v>4.5</v>
      </c>
      <c r="AP2973" s="13" t="str">
        <v>Risk</v>
      </c>
    </row>
    <row r="2974" spans="8:42" x14ac:dyDescent="0.3">
      <c r="H2974" s="13" t="s">
        <v>5856</v>
      </c>
      <c r="I2974" s="13" t="str">
        <v>Low Stock</v>
      </c>
      <c r="J2974" s="43"/>
      <c r="AB2974" s="65">
        <v>45864</v>
      </c>
      <c r="AC2974" s="66" t="str">
        <f t="shared" si="45"/>
        <v>Overdue</v>
      </c>
      <c r="AO2974" s="13">
        <f>(Cleaned_Data!S2974)-((Cleaned_Data!S2974)*10%)</f>
        <v>14.4</v>
      </c>
      <c r="AP2974" s="13" t="str">
        <v>Risk</v>
      </c>
    </row>
    <row r="2975" spans="8:42" x14ac:dyDescent="0.3">
      <c r="H2975" s="13" t="s">
        <v>5858</v>
      </c>
      <c r="I2975" s="13" t="str">
        <v>Low Stock</v>
      </c>
      <c r="J2975" s="43"/>
      <c r="AB2975" s="65">
        <v>45857</v>
      </c>
      <c r="AC2975" s="66" t="str">
        <f t="shared" si="45"/>
        <v>Overdue</v>
      </c>
      <c r="AO2975" s="13">
        <f>(Cleaned_Data!S2975)-((Cleaned_Data!S2975)*10%)</f>
        <v>18</v>
      </c>
      <c r="AP2975" s="13" t="str">
        <v>Risk</v>
      </c>
    </row>
    <row r="2976" spans="8:42" x14ac:dyDescent="0.3">
      <c r="H2976" s="13" t="s">
        <v>3589</v>
      </c>
      <c r="I2976" s="13" t="str">
        <v>In Stock</v>
      </c>
      <c r="J2976" s="43"/>
      <c r="AB2976" s="65">
        <v>45930</v>
      </c>
      <c r="AC2976" s="66" t="str">
        <f t="shared" si="45"/>
        <v>OnTime</v>
      </c>
      <c r="AO2976" s="13">
        <f>(Cleaned_Data!S2976)-((Cleaned_Data!S2976)*10%)</f>
        <v>126.9</v>
      </c>
      <c r="AP2976" s="13" t="str">
        <v>Safe</v>
      </c>
    </row>
    <row r="2977" spans="8:42" x14ac:dyDescent="0.3">
      <c r="H2977" s="13" t="s">
        <v>1256</v>
      </c>
      <c r="I2977" s="13" t="str">
        <v>In Stock</v>
      </c>
      <c r="J2977" s="43"/>
      <c r="AB2977" s="65">
        <v>45873</v>
      </c>
      <c r="AC2977" s="66" t="str">
        <f t="shared" si="45"/>
        <v>Overdue</v>
      </c>
      <c r="AO2977" s="13">
        <f>(Cleaned_Data!S2977)-((Cleaned_Data!S2977)*10%)</f>
        <v>168.3</v>
      </c>
      <c r="AP2977" s="13" t="str">
        <v>Safe</v>
      </c>
    </row>
    <row r="2978" spans="8:42" x14ac:dyDescent="0.3">
      <c r="H2978" s="13" t="s">
        <v>7616</v>
      </c>
      <c r="I2978" s="13" t="str">
        <v>In Stock</v>
      </c>
      <c r="J2978" s="43"/>
      <c r="AB2978" s="65">
        <v>45924</v>
      </c>
      <c r="AC2978" s="66" t="str">
        <f t="shared" si="45"/>
        <v>OnTime</v>
      </c>
      <c r="AO2978" s="13">
        <f>(Cleaned_Data!S2978)-((Cleaned_Data!S2978)*10%)</f>
        <v>75.599999999999994</v>
      </c>
      <c r="AP2978" s="13" t="str">
        <v>Safe</v>
      </c>
    </row>
    <row r="2979" spans="8:42" x14ac:dyDescent="0.3">
      <c r="H2979" s="13" t="s">
        <v>4948</v>
      </c>
      <c r="I2979" s="13" t="str">
        <v>Low Stock</v>
      </c>
      <c r="J2979" s="43"/>
      <c r="AB2979" s="65">
        <v>45939</v>
      </c>
      <c r="AC2979" s="66" t="str">
        <f t="shared" si="45"/>
        <v>OnTime</v>
      </c>
      <c r="AO2979" s="13">
        <f>(Cleaned_Data!S2979)-((Cleaned_Data!S2979)*10%)</f>
        <v>34.200000000000003</v>
      </c>
      <c r="AP2979" s="13" t="str">
        <v>Risk</v>
      </c>
    </row>
    <row r="2980" spans="8:42" x14ac:dyDescent="0.3">
      <c r="H2980" s="13" t="s">
        <v>5865</v>
      </c>
      <c r="I2980" s="13" t="str">
        <v>In Stock</v>
      </c>
      <c r="J2980" s="43"/>
      <c r="AB2980" s="65">
        <v>45881</v>
      </c>
      <c r="AC2980" s="66" t="str">
        <f t="shared" si="45"/>
        <v>Overdue</v>
      </c>
      <c r="AO2980" s="13">
        <f>(Cleaned_Data!S2980)-((Cleaned_Data!S2980)*10%)</f>
        <v>39.6</v>
      </c>
      <c r="AP2980" s="13" t="str">
        <v>Safe</v>
      </c>
    </row>
    <row r="2981" spans="8:42" x14ac:dyDescent="0.3">
      <c r="H2981" s="13" t="s">
        <v>4314</v>
      </c>
      <c r="I2981" s="13" t="str">
        <v>Low Stock</v>
      </c>
      <c r="J2981" s="43"/>
      <c r="AB2981" s="65">
        <v>45889</v>
      </c>
      <c r="AC2981" s="66" t="str">
        <f t="shared" si="45"/>
        <v>Overdue</v>
      </c>
      <c r="AO2981" s="13">
        <f>(Cleaned_Data!S2981)-((Cleaned_Data!S2981)*10%)</f>
        <v>4.5</v>
      </c>
      <c r="AP2981" s="13" t="str">
        <v>Risk</v>
      </c>
    </row>
    <row r="2982" spans="8:42" x14ac:dyDescent="0.3">
      <c r="H2982" s="13" t="s">
        <v>5682</v>
      </c>
      <c r="I2982" s="13" t="str">
        <v>In Stock</v>
      </c>
      <c r="J2982" s="43"/>
      <c r="AB2982" s="65">
        <v>45866</v>
      </c>
      <c r="AC2982" s="66" t="str">
        <f t="shared" si="45"/>
        <v>Overdue</v>
      </c>
      <c r="AO2982" s="13">
        <f>(Cleaned_Data!S2982)-((Cleaned_Data!S2982)*10%)</f>
        <v>162</v>
      </c>
      <c r="AP2982" s="13" t="str">
        <v>Safe</v>
      </c>
    </row>
    <row r="2983" spans="8:42" x14ac:dyDescent="0.3">
      <c r="H2983" s="13" t="s">
        <v>1263</v>
      </c>
      <c r="I2983" s="13" t="str">
        <v>In Stock</v>
      </c>
      <c r="J2983" s="43"/>
      <c r="AB2983" s="65">
        <v>45886</v>
      </c>
      <c r="AC2983" s="66" t="str">
        <f t="shared" si="45"/>
        <v>Overdue</v>
      </c>
      <c r="AO2983" s="13">
        <f>(Cleaned_Data!S2983)-((Cleaned_Data!S2983)*10%)</f>
        <v>165.6</v>
      </c>
      <c r="AP2983" s="13" t="str">
        <v>Safe</v>
      </c>
    </row>
    <row r="2984" spans="8:42" x14ac:dyDescent="0.3">
      <c r="H2984" s="13" t="s">
        <v>5872</v>
      </c>
      <c r="I2984" s="13" t="str">
        <v>In Stock</v>
      </c>
      <c r="J2984" s="43"/>
      <c r="AB2984" s="65">
        <v>45898</v>
      </c>
      <c r="AC2984" s="66" t="str">
        <f t="shared" si="45"/>
        <v>Overdue</v>
      </c>
      <c r="AO2984" s="13">
        <f>(Cleaned_Data!S2984)-((Cleaned_Data!S2984)*10%)</f>
        <v>109.8</v>
      </c>
      <c r="AP2984" s="13" t="str">
        <v>Safe</v>
      </c>
    </row>
    <row r="2985" spans="8:42" x14ac:dyDescent="0.3">
      <c r="H2985" s="13" t="s">
        <v>5874</v>
      </c>
      <c r="I2985" s="13" t="str">
        <v>Low Stock</v>
      </c>
      <c r="J2985" s="43"/>
      <c r="AB2985" s="65">
        <v>45870</v>
      </c>
      <c r="AC2985" s="66" t="str">
        <f t="shared" si="45"/>
        <v>Overdue</v>
      </c>
      <c r="AO2985" s="13">
        <f>(Cleaned_Data!S2985)-((Cleaned_Data!S2985)*10%)</f>
        <v>57.6</v>
      </c>
      <c r="AP2985" s="13" t="str">
        <v>Risk</v>
      </c>
    </row>
    <row r="2986" spans="8:42" x14ac:dyDescent="0.3">
      <c r="H2986" s="13" t="s">
        <v>5876</v>
      </c>
      <c r="I2986" s="13" t="str">
        <v>In Stock</v>
      </c>
      <c r="J2986" s="43"/>
      <c r="AB2986" s="65">
        <v>45889</v>
      </c>
      <c r="AC2986" s="66" t="str">
        <f t="shared" si="45"/>
        <v>Overdue</v>
      </c>
      <c r="AO2986" s="13">
        <f>(Cleaned_Data!S2986)-((Cleaned_Data!S2986)*10%)</f>
        <v>133.19999999999999</v>
      </c>
      <c r="AP2986" s="13" t="str">
        <v>Safe</v>
      </c>
    </row>
    <row r="2987" spans="8:42" x14ac:dyDescent="0.3">
      <c r="H2987" s="13" t="s">
        <v>5878</v>
      </c>
      <c r="I2987" s="13" t="str">
        <v>Low Stock</v>
      </c>
      <c r="J2987" s="43"/>
      <c r="AB2987" s="65">
        <v>45894</v>
      </c>
      <c r="AC2987" s="66" t="str">
        <f t="shared" si="45"/>
        <v>Overdue</v>
      </c>
      <c r="AO2987" s="13">
        <f>(Cleaned_Data!S2987)-((Cleaned_Data!S2987)*10%)</f>
        <v>56.7</v>
      </c>
      <c r="AP2987" s="13" t="str">
        <v>Risk</v>
      </c>
    </row>
    <row r="2988" spans="8:42" x14ac:dyDescent="0.3">
      <c r="H2988" s="13" t="s">
        <v>2138</v>
      </c>
      <c r="I2988" s="13" t="str">
        <v>In Stock</v>
      </c>
      <c r="J2988" s="43"/>
      <c r="AB2988" s="65">
        <v>45875</v>
      </c>
      <c r="AC2988" s="66" t="str">
        <f t="shared" si="45"/>
        <v>Overdue</v>
      </c>
      <c r="AO2988" s="13">
        <f>(Cleaned_Data!S2988)-((Cleaned_Data!S2988)*10%)</f>
        <v>143.1</v>
      </c>
      <c r="AP2988" s="13" t="str">
        <v>Safe</v>
      </c>
    </row>
    <row r="2989" spans="8:42" x14ac:dyDescent="0.3">
      <c r="H2989" s="13" t="s">
        <v>2474</v>
      </c>
      <c r="I2989" s="13" t="str">
        <v>In Stock</v>
      </c>
      <c r="J2989" s="43"/>
      <c r="AB2989" s="65">
        <v>45920</v>
      </c>
      <c r="AC2989" s="66" t="str">
        <f t="shared" si="45"/>
        <v>OnTime</v>
      </c>
      <c r="AO2989" s="13">
        <f>(Cleaned_Data!S2989)-((Cleaned_Data!S2989)*10%)</f>
        <v>99</v>
      </c>
      <c r="AP2989" s="13" t="str">
        <v>Safe</v>
      </c>
    </row>
    <row r="2990" spans="8:42" x14ac:dyDescent="0.3">
      <c r="H2990" s="13" t="s">
        <v>4421</v>
      </c>
      <c r="I2990" s="13" t="str">
        <v>In Stock</v>
      </c>
      <c r="J2990" s="43"/>
      <c r="AB2990" s="65">
        <v>45921</v>
      </c>
      <c r="AC2990" s="66" t="str">
        <f t="shared" si="45"/>
        <v>OnTime</v>
      </c>
      <c r="AO2990" s="13">
        <f>(Cleaned_Data!S2990)-((Cleaned_Data!S2990)*10%)</f>
        <v>178.2</v>
      </c>
      <c r="AP2990" s="13" t="str">
        <v>Safe</v>
      </c>
    </row>
    <row r="2991" spans="8:42" x14ac:dyDescent="0.3">
      <c r="H2991" s="13" t="s">
        <v>4928</v>
      </c>
      <c r="I2991" s="13" t="str">
        <v>Low Stock</v>
      </c>
      <c r="J2991" s="43"/>
      <c r="AB2991" s="65">
        <v>45900</v>
      </c>
      <c r="AC2991" s="66" t="str">
        <f t="shared" si="45"/>
        <v>Overdue</v>
      </c>
      <c r="AO2991" s="13">
        <f>(Cleaned_Data!S2991)-((Cleaned_Data!S2991)*10%)</f>
        <v>33.299999999999997</v>
      </c>
      <c r="AP2991" s="13" t="str">
        <v>Risk</v>
      </c>
    </row>
    <row r="2992" spans="8:42" x14ac:dyDescent="0.3">
      <c r="H2992" s="13" t="s">
        <v>3252</v>
      </c>
      <c r="I2992" s="13" t="str">
        <v>In Stock</v>
      </c>
      <c r="J2992" s="43"/>
      <c r="AB2992" s="65">
        <v>45859</v>
      </c>
      <c r="AC2992" s="66" t="str">
        <f t="shared" si="45"/>
        <v>Overdue</v>
      </c>
      <c r="AO2992" s="13">
        <f>(Cleaned_Data!S2992)-((Cleaned_Data!S2992)*10%)</f>
        <v>107.1</v>
      </c>
      <c r="AP2992" s="13" t="str">
        <v>Safe</v>
      </c>
    </row>
    <row r="2993" spans="8:42" x14ac:dyDescent="0.3">
      <c r="H2993" s="13" t="s">
        <v>1027</v>
      </c>
      <c r="I2993" s="13" t="str">
        <v>In Stock</v>
      </c>
      <c r="J2993" s="43"/>
      <c r="AB2993" s="65">
        <v>45892</v>
      </c>
      <c r="AC2993" s="66" t="str">
        <f t="shared" si="45"/>
        <v>Overdue</v>
      </c>
      <c r="AO2993" s="13">
        <f>(Cleaned_Data!S2993)-((Cleaned_Data!S2993)*10%)</f>
        <v>68.400000000000006</v>
      </c>
      <c r="AP2993" s="13" t="str">
        <v>Safe</v>
      </c>
    </row>
    <row r="2994" spans="8:42" x14ac:dyDescent="0.3">
      <c r="H2994" s="13" t="s">
        <v>5006</v>
      </c>
      <c r="I2994" s="13" t="str">
        <v>In Stock</v>
      </c>
      <c r="J2994" s="43"/>
      <c r="AB2994" s="65">
        <v>45928</v>
      </c>
      <c r="AC2994" s="66" t="str">
        <f t="shared" si="45"/>
        <v>OnTime</v>
      </c>
      <c r="AO2994" s="13">
        <f>(Cleaned_Data!S2994)-((Cleaned_Data!S2994)*10%)</f>
        <v>48.6</v>
      </c>
      <c r="AP2994" s="13" t="str">
        <v>Safe</v>
      </c>
    </row>
    <row r="2995" spans="8:42" x14ac:dyDescent="0.3">
      <c r="H2995" s="13" t="s">
        <v>5889</v>
      </c>
      <c r="I2995" s="13" t="str">
        <v>In Stock</v>
      </c>
      <c r="J2995" s="43"/>
      <c r="AB2995" s="65">
        <v>45922</v>
      </c>
      <c r="AC2995" s="66" t="str">
        <f t="shared" si="45"/>
        <v>OnTime</v>
      </c>
      <c r="AO2995" s="13">
        <f>(Cleaned_Data!S2995)-((Cleaned_Data!S2995)*10%)</f>
        <v>102.6</v>
      </c>
      <c r="AP2995" s="13" t="str">
        <v>Safe</v>
      </c>
    </row>
    <row r="2996" spans="8:42" x14ac:dyDescent="0.3">
      <c r="H2996" s="13" t="s">
        <v>4151</v>
      </c>
      <c r="I2996" s="13" t="str">
        <v>In Stock</v>
      </c>
      <c r="J2996" s="43"/>
      <c r="AB2996" s="65">
        <v>45883</v>
      </c>
      <c r="AC2996" s="66" t="str">
        <f t="shared" si="45"/>
        <v>Overdue</v>
      </c>
      <c r="AO2996" s="13">
        <f>(Cleaned_Data!S2996)-((Cleaned_Data!S2996)*10%)</f>
        <v>59.4</v>
      </c>
      <c r="AP2996" s="13" t="str">
        <v>Safe</v>
      </c>
    </row>
    <row r="2997" spans="8:42" x14ac:dyDescent="0.3">
      <c r="H2997" s="13" t="s">
        <v>3888</v>
      </c>
      <c r="I2997" s="13" t="str">
        <v>In Stock</v>
      </c>
      <c r="J2997" s="43"/>
      <c r="AB2997" s="65">
        <v>45886</v>
      </c>
      <c r="AC2997" s="66" t="str">
        <f t="shared" si="45"/>
        <v>Overdue</v>
      </c>
      <c r="AO2997" s="13">
        <f>(Cleaned_Data!S2997)-((Cleaned_Data!S2997)*10%)</f>
        <v>161.1</v>
      </c>
      <c r="AP2997" s="13" t="str">
        <v>Safe</v>
      </c>
    </row>
    <row r="2998" spans="8:42" x14ac:dyDescent="0.3">
      <c r="H2998" s="13" t="s">
        <v>4599</v>
      </c>
      <c r="I2998" s="13" t="str">
        <v>In Stock</v>
      </c>
      <c r="J2998" s="43"/>
      <c r="AB2998" s="65">
        <v>45923</v>
      </c>
      <c r="AC2998" s="66" t="str">
        <f t="shared" si="45"/>
        <v>OnTime</v>
      </c>
      <c r="AO2998" s="13">
        <f>(Cleaned_Data!S2998)-((Cleaned_Data!S2998)*10%)</f>
        <v>114.3</v>
      </c>
      <c r="AP2998" s="13" t="str">
        <v>Safe</v>
      </c>
    </row>
    <row r="2999" spans="8:42" x14ac:dyDescent="0.3">
      <c r="H2999" s="13" t="s">
        <v>5897</v>
      </c>
      <c r="I2999" s="13" t="str">
        <v>In Stock</v>
      </c>
      <c r="J2999" s="43"/>
      <c r="AB2999" s="65">
        <v>45902</v>
      </c>
      <c r="AC2999" s="66" t="str">
        <f t="shared" si="45"/>
        <v>OnTime</v>
      </c>
      <c r="AO2999" s="13">
        <f>(Cleaned_Data!S2999)-((Cleaned_Data!S2999)*10%)</f>
        <v>92.7</v>
      </c>
      <c r="AP2999" s="13" t="str">
        <v>Safe</v>
      </c>
    </row>
    <row r="3000" spans="8:42" x14ac:dyDescent="0.3">
      <c r="H3000" s="13" t="s">
        <v>3428</v>
      </c>
      <c r="I3000" s="13" t="str">
        <v>In Stock</v>
      </c>
      <c r="J3000" s="43"/>
      <c r="AB3000" s="65">
        <v>45933</v>
      </c>
      <c r="AC3000" s="66" t="str">
        <f t="shared" si="45"/>
        <v>OnTime</v>
      </c>
      <c r="AO3000" s="13">
        <f>(Cleaned_Data!S3000)-((Cleaned_Data!S3000)*10%)</f>
        <v>156.6</v>
      </c>
      <c r="AP3000" s="13" t="str">
        <v>Safe</v>
      </c>
    </row>
    <row r="3001" spans="8:42" x14ac:dyDescent="0.3">
      <c r="H3001" s="13" t="s">
        <v>1256</v>
      </c>
      <c r="I3001" s="13" t="str">
        <v>Low Stock</v>
      </c>
      <c r="J3001" s="43"/>
      <c r="AB3001" s="65">
        <v>45881</v>
      </c>
      <c r="AC3001" s="66" t="str">
        <f t="shared" si="45"/>
        <v>Overdue</v>
      </c>
      <c r="AO3001" s="13">
        <f>(Cleaned_Data!S3001)-((Cleaned_Data!S3001)*10%)</f>
        <v>70.2</v>
      </c>
      <c r="AP3001" s="13" t="str">
        <v>Risk</v>
      </c>
    </row>
    <row r="3002" spans="8:42" x14ac:dyDescent="0.3">
      <c r="H3002" s="13" t="s">
        <v>5905</v>
      </c>
      <c r="I3002" s="13" t="str">
        <v>In Stock</v>
      </c>
      <c r="J3002" s="43"/>
      <c r="AB3002" s="65">
        <v>45862</v>
      </c>
      <c r="AC3002" s="66" t="str">
        <f t="shared" si="45"/>
        <v>Overdue</v>
      </c>
      <c r="AO3002" s="13">
        <f>(Cleaned_Data!S3002)-((Cleaned_Data!S3002)*10%)</f>
        <v>36</v>
      </c>
      <c r="AP3002" s="13" t="str">
        <v>Safe</v>
      </c>
    </row>
    <row r="3003" spans="8:42" x14ac:dyDescent="0.3">
      <c r="H3003" s="13" t="s">
        <v>5909</v>
      </c>
      <c r="I3003" s="13" t="str">
        <v>In Stock</v>
      </c>
      <c r="J3003" s="43"/>
      <c r="AB3003" s="65">
        <v>45890</v>
      </c>
      <c r="AC3003" s="66" t="str">
        <f t="shared" si="45"/>
        <v>Overdue</v>
      </c>
      <c r="AO3003" s="13">
        <f>(Cleaned_Data!S3003)-((Cleaned_Data!S3003)*10%)</f>
        <v>65.7</v>
      </c>
      <c r="AP3003" s="13" t="str">
        <v>Safe</v>
      </c>
    </row>
    <row r="3004" spans="8:42" x14ac:dyDescent="0.3">
      <c r="H3004" s="13" t="s">
        <v>4699</v>
      </c>
      <c r="I3004" s="13" t="str">
        <v>In Stock</v>
      </c>
      <c r="J3004" s="43"/>
      <c r="AB3004" s="65">
        <v>45908</v>
      </c>
      <c r="AC3004" s="66" t="str">
        <f t="shared" si="45"/>
        <v>OnTime</v>
      </c>
      <c r="AO3004" s="13">
        <f>(Cleaned_Data!S3004)-((Cleaned_Data!S3004)*10%)</f>
        <v>115.2</v>
      </c>
      <c r="AP3004" s="13" t="str">
        <v>Safe</v>
      </c>
    </row>
    <row r="3005" spans="8:42" x14ac:dyDescent="0.3">
      <c r="H3005" s="13" t="s">
        <v>5916</v>
      </c>
      <c r="I3005" s="13" t="str">
        <v>In Stock</v>
      </c>
      <c r="J3005" s="43"/>
      <c r="AB3005" s="65">
        <v>45904</v>
      </c>
      <c r="AC3005" s="66" t="str">
        <f t="shared" si="45"/>
        <v>OnTime</v>
      </c>
      <c r="AO3005" s="13">
        <f>(Cleaned_Data!S3005)-((Cleaned_Data!S3005)*10%)</f>
        <v>65.7</v>
      </c>
      <c r="AP3005" s="13" t="str">
        <v>Risk</v>
      </c>
    </row>
    <row r="3006" spans="8:42" x14ac:dyDescent="0.3">
      <c r="H3006" s="13" t="s">
        <v>5918</v>
      </c>
      <c r="I3006" s="13" t="str">
        <v>In Stock</v>
      </c>
      <c r="J3006" s="43"/>
      <c r="AB3006" s="65">
        <v>45868</v>
      </c>
      <c r="AC3006" s="66" t="str">
        <f t="shared" si="45"/>
        <v>Overdue</v>
      </c>
      <c r="AO3006" s="13">
        <f>(Cleaned_Data!S3006)-((Cleaned_Data!S3006)*10%)</f>
        <v>130.5</v>
      </c>
      <c r="AP3006" s="13" t="str">
        <v>Safe</v>
      </c>
    </row>
    <row r="3007" spans="8:42" x14ac:dyDescent="0.3">
      <c r="H3007" s="13" t="s">
        <v>5920</v>
      </c>
      <c r="I3007" s="13" t="str">
        <v>In Stock</v>
      </c>
      <c r="J3007" s="43"/>
      <c r="AB3007" s="65">
        <v>45871</v>
      </c>
      <c r="AC3007" s="66" t="str">
        <f t="shared" si="45"/>
        <v>Overdue</v>
      </c>
      <c r="AO3007" s="13">
        <f>(Cleaned_Data!S3007)-((Cleaned_Data!S3007)*10%)</f>
        <v>76.5</v>
      </c>
      <c r="AP3007" s="13" t="str">
        <v>Safe</v>
      </c>
    </row>
    <row r="3008" spans="8:42" x14ac:dyDescent="0.3">
      <c r="H3008" s="13" t="s">
        <v>290</v>
      </c>
      <c r="I3008" s="13" t="str">
        <v>In Stock</v>
      </c>
      <c r="J3008" s="43"/>
      <c r="AB3008" s="65">
        <v>45927</v>
      </c>
      <c r="AC3008" s="66" t="str">
        <f t="shared" si="45"/>
        <v>OnTime</v>
      </c>
      <c r="AO3008" s="13">
        <f>(Cleaned_Data!S3008)-((Cleaned_Data!S3008)*10%)</f>
        <v>171</v>
      </c>
      <c r="AP3008" s="13" t="str">
        <v>Safe</v>
      </c>
    </row>
    <row r="3009" spans="8:42" x14ac:dyDescent="0.3">
      <c r="H3009" s="13" t="s">
        <v>4741</v>
      </c>
      <c r="I3009" s="13" t="str">
        <v>In Stock</v>
      </c>
      <c r="J3009" s="43"/>
      <c r="AB3009" s="65">
        <v>45865</v>
      </c>
      <c r="AC3009" s="66" t="str">
        <f t="shared" si="45"/>
        <v>Overdue</v>
      </c>
      <c r="AO3009" s="13">
        <f>(Cleaned_Data!S3009)-((Cleaned_Data!S3009)*10%)</f>
        <v>99.9</v>
      </c>
      <c r="AP3009" s="13" t="str">
        <v>Safe</v>
      </c>
    </row>
    <row r="3010" spans="8:42" x14ac:dyDescent="0.3">
      <c r="H3010" s="13" t="s">
        <v>3413</v>
      </c>
      <c r="I3010" s="13" t="str">
        <v>Low Stock</v>
      </c>
      <c r="J3010" s="43"/>
      <c r="AB3010" s="65">
        <v>45931</v>
      </c>
      <c r="AC3010" s="66" t="str">
        <f t="shared" si="45"/>
        <v>OnTime</v>
      </c>
      <c r="AO3010" s="13">
        <f>(Cleaned_Data!S3010)-((Cleaned_Data!S3010)*10%)</f>
        <v>4.5</v>
      </c>
      <c r="AP3010" s="13" t="str">
        <v>Risk</v>
      </c>
    </row>
    <row r="3011" spans="8:42" x14ac:dyDescent="0.3">
      <c r="H3011" s="13" t="s">
        <v>2425</v>
      </c>
      <c r="I3011" s="13" t="str">
        <v>Low Stock</v>
      </c>
      <c r="J3011" s="43"/>
      <c r="AB3011" s="65">
        <v>45861</v>
      </c>
      <c r="AC3011" s="66" t="str">
        <f t="shared" ref="AC3011:AC3074" si="46">IF(AB3011="","No Date", IF(AB3011&lt;$AC$1,"Overdue","OnTime"))</f>
        <v>Overdue</v>
      </c>
      <c r="AO3011" s="13">
        <f>(Cleaned_Data!S3011)-((Cleaned_Data!S3011)*10%)</f>
        <v>15.3</v>
      </c>
      <c r="AP3011" s="13" t="str">
        <v>Risk</v>
      </c>
    </row>
    <row r="3012" spans="8:42" x14ac:dyDescent="0.3">
      <c r="H3012" s="13" t="s">
        <v>835</v>
      </c>
      <c r="I3012" s="13" t="str">
        <v>In Stock</v>
      </c>
      <c r="J3012" s="43"/>
      <c r="AB3012" s="65">
        <v>45864</v>
      </c>
      <c r="AC3012" s="66" t="str">
        <f t="shared" si="46"/>
        <v>Overdue</v>
      </c>
      <c r="AO3012" s="13">
        <f>(Cleaned_Data!S3012)-((Cleaned_Data!S3012)*10%)</f>
        <v>109.8</v>
      </c>
      <c r="AP3012" s="13" t="str">
        <v>Safe</v>
      </c>
    </row>
    <row r="3013" spans="8:42" x14ac:dyDescent="0.3">
      <c r="H3013" s="13" t="s">
        <v>265</v>
      </c>
      <c r="I3013" s="13" t="str">
        <v>Low Stock</v>
      </c>
      <c r="J3013" s="43"/>
      <c r="AB3013" s="65">
        <v>45915</v>
      </c>
      <c r="AC3013" s="66" t="str">
        <f t="shared" si="46"/>
        <v>OnTime</v>
      </c>
      <c r="AO3013" s="13">
        <f>(Cleaned_Data!S3013)-((Cleaned_Data!S3013)*10%)</f>
        <v>40.5</v>
      </c>
      <c r="AP3013" s="13" t="str">
        <v>Risk</v>
      </c>
    </row>
    <row r="3014" spans="8:42" x14ac:dyDescent="0.3">
      <c r="H3014" s="13" t="s">
        <v>5933</v>
      </c>
      <c r="I3014" s="13" t="str">
        <v>Low Stock</v>
      </c>
      <c r="J3014" s="43"/>
      <c r="AB3014" s="65">
        <v>45901</v>
      </c>
      <c r="AC3014" s="66" t="str">
        <f t="shared" si="46"/>
        <v>OnTime</v>
      </c>
      <c r="AO3014" s="13">
        <f>(Cleaned_Data!S3014)-((Cleaned_Data!S3014)*10%)</f>
        <v>3.6</v>
      </c>
      <c r="AP3014" s="13" t="str">
        <v>Risk</v>
      </c>
    </row>
    <row r="3015" spans="8:42" x14ac:dyDescent="0.3">
      <c r="H3015" s="13" t="s">
        <v>5181</v>
      </c>
      <c r="I3015" s="13" t="str">
        <v>Low Stock</v>
      </c>
      <c r="J3015" s="43"/>
      <c r="AB3015" s="65">
        <v>45906</v>
      </c>
      <c r="AC3015" s="66" t="str">
        <f t="shared" si="46"/>
        <v>OnTime</v>
      </c>
      <c r="AO3015" s="13">
        <f>(Cleaned_Data!S3015)-((Cleaned_Data!S3015)*10%)</f>
        <v>6.3</v>
      </c>
      <c r="AP3015" s="13" t="str">
        <v>Risk</v>
      </c>
    </row>
    <row r="3016" spans="8:42" x14ac:dyDescent="0.3">
      <c r="H3016" s="13" t="s">
        <v>5938</v>
      </c>
      <c r="I3016" s="13" t="str">
        <v>Low Stock</v>
      </c>
      <c r="J3016" s="43"/>
      <c r="AB3016" s="65">
        <v>45890</v>
      </c>
      <c r="AC3016" s="66" t="str">
        <f t="shared" si="46"/>
        <v>Overdue</v>
      </c>
      <c r="AO3016" s="13">
        <f>(Cleaned_Data!S3016)-((Cleaned_Data!S3016)*10%)</f>
        <v>45.9</v>
      </c>
      <c r="AP3016" s="13" t="str">
        <v>Risk</v>
      </c>
    </row>
    <row r="3017" spans="8:42" x14ac:dyDescent="0.3">
      <c r="H3017" s="13" t="s">
        <v>5940</v>
      </c>
      <c r="I3017" s="13" t="str">
        <v>In Stock</v>
      </c>
      <c r="J3017" s="43"/>
      <c r="AB3017" s="65">
        <v>45882</v>
      </c>
      <c r="AC3017" s="66" t="str">
        <f t="shared" si="46"/>
        <v>Overdue</v>
      </c>
      <c r="AO3017" s="13">
        <f>(Cleaned_Data!S3017)-((Cleaned_Data!S3017)*10%)</f>
        <v>55.8</v>
      </c>
      <c r="AP3017" s="13" t="str">
        <v>Risk</v>
      </c>
    </row>
    <row r="3018" spans="8:42" x14ac:dyDescent="0.3">
      <c r="H3018" s="13" t="s">
        <v>5942</v>
      </c>
      <c r="I3018" s="13" t="str">
        <v>In Stock</v>
      </c>
      <c r="J3018" s="43"/>
      <c r="AB3018" s="65">
        <v>45907</v>
      </c>
      <c r="AC3018" s="66" t="str">
        <f t="shared" si="46"/>
        <v>OnTime</v>
      </c>
      <c r="AO3018" s="13">
        <f>(Cleaned_Data!S3018)-((Cleaned_Data!S3018)*10%)</f>
        <v>172.8</v>
      </c>
      <c r="AP3018" s="13" t="str">
        <v>Safe</v>
      </c>
    </row>
    <row r="3019" spans="8:42" x14ac:dyDescent="0.3">
      <c r="H3019" s="13" t="s">
        <v>5262</v>
      </c>
      <c r="I3019" s="13" t="str">
        <v>In Stock</v>
      </c>
      <c r="J3019" s="43"/>
      <c r="AB3019" s="65">
        <v>45898</v>
      </c>
      <c r="AC3019" s="66" t="str">
        <f t="shared" si="46"/>
        <v>Overdue</v>
      </c>
      <c r="AO3019" s="13">
        <f>(Cleaned_Data!S3019)-((Cleaned_Data!S3019)*10%)</f>
        <v>151.19999999999999</v>
      </c>
      <c r="AP3019" s="13" t="str">
        <v>Safe</v>
      </c>
    </row>
    <row r="3020" spans="8:42" x14ac:dyDescent="0.3">
      <c r="H3020" s="13" t="s">
        <v>5946</v>
      </c>
      <c r="I3020" s="13" t="str">
        <v>In Stock</v>
      </c>
      <c r="J3020" s="43"/>
      <c r="AB3020" s="65">
        <v>45919</v>
      </c>
      <c r="AC3020" s="66" t="str">
        <f t="shared" si="46"/>
        <v>OnTime</v>
      </c>
      <c r="AO3020" s="13">
        <f>(Cleaned_Data!S3020)-((Cleaned_Data!S3020)*10%)</f>
        <v>86.4</v>
      </c>
      <c r="AP3020" s="13" t="str">
        <v>Safe</v>
      </c>
    </row>
    <row r="3021" spans="8:42" x14ac:dyDescent="0.3">
      <c r="H3021" s="13" t="s">
        <v>390</v>
      </c>
      <c r="I3021" s="13" t="str">
        <v>In Stock</v>
      </c>
      <c r="J3021" s="43"/>
      <c r="AB3021" s="65">
        <v>45859</v>
      </c>
      <c r="AC3021" s="66" t="str">
        <f t="shared" si="46"/>
        <v>Overdue</v>
      </c>
      <c r="AO3021" s="13">
        <f>(Cleaned_Data!S3021)-((Cleaned_Data!S3021)*10%)</f>
        <v>121.5</v>
      </c>
      <c r="AP3021" s="13" t="str">
        <v>Safe</v>
      </c>
    </row>
    <row r="3022" spans="8:42" x14ac:dyDescent="0.3">
      <c r="H3022" s="13" t="s">
        <v>3288</v>
      </c>
      <c r="I3022" s="13" t="str">
        <v>In Stock</v>
      </c>
      <c r="J3022" s="43"/>
      <c r="AB3022" s="65">
        <v>45891</v>
      </c>
      <c r="AC3022" s="66" t="str">
        <f t="shared" si="46"/>
        <v>Overdue</v>
      </c>
      <c r="AO3022" s="13">
        <f>(Cleaned_Data!S3022)-((Cleaned_Data!S3022)*10%)</f>
        <v>86.4</v>
      </c>
      <c r="AP3022" s="13" t="str">
        <v>Safe</v>
      </c>
    </row>
    <row r="3023" spans="8:42" x14ac:dyDescent="0.3">
      <c r="H3023" s="13" t="s">
        <v>5953</v>
      </c>
      <c r="I3023" s="13" t="str">
        <v>In Stock</v>
      </c>
      <c r="J3023" s="43"/>
      <c r="AB3023" s="65">
        <v>45912</v>
      </c>
      <c r="AC3023" s="66" t="str">
        <f t="shared" si="46"/>
        <v>OnTime</v>
      </c>
      <c r="AO3023" s="13">
        <f>(Cleaned_Data!S3023)-((Cleaned_Data!S3023)*10%)</f>
        <v>71.099999999999994</v>
      </c>
      <c r="AP3023" s="13" t="str">
        <v>Safe</v>
      </c>
    </row>
    <row r="3024" spans="8:42" x14ac:dyDescent="0.3">
      <c r="H3024" s="13" t="s">
        <v>5955</v>
      </c>
      <c r="I3024" s="13" t="str">
        <v>In Stock</v>
      </c>
      <c r="J3024" s="43"/>
      <c r="AB3024" s="65">
        <v>45907</v>
      </c>
      <c r="AC3024" s="66" t="str">
        <f t="shared" si="46"/>
        <v>OnTime</v>
      </c>
      <c r="AO3024" s="13">
        <f>(Cleaned_Data!S3024)-((Cleaned_Data!S3024)*10%)</f>
        <v>110.7</v>
      </c>
      <c r="AP3024" s="13" t="str">
        <v>Safe</v>
      </c>
    </row>
    <row r="3025" spans="8:42" x14ac:dyDescent="0.3">
      <c r="H3025" s="13" t="s">
        <v>5957</v>
      </c>
      <c r="I3025" s="13" t="str">
        <v>Low Stock</v>
      </c>
      <c r="J3025" s="43"/>
      <c r="AB3025" s="65">
        <v>45941</v>
      </c>
      <c r="AC3025" s="66" t="str">
        <f t="shared" si="46"/>
        <v>OnTime</v>
      </c>
      <c r="AO3025" s="13">
        <f>(Cleaned_Data!S3025)-((Cleaned_Data!S3025)*10%)</f>
        <v>49.5</v>
      </c>
      <c r="AP3025" s="13" t="str">
        <v>Risk</v>
      </c>
    </row>
    <row r="3026" spans="8:42" x14ac:dyDescent="0.3">
      <c r="H3026" s="13" t="s">
        <v>331</v>
      </c>
      <c r="I3026" s="13" t="str">
        <v>In Stock</v>
      </c>
      <c r="J3026" s="43"/>
      <c r="AB3026" s="65">
        <v>45902</v>
      </c>
      <c r="AC3026" s="66" t="str">
        <f t="shared" si="46"/>
        <v>OnTime</v>
      </c>
      <c r="AO3026" s="13">
        <f>(Cleaned_Data!S3026)-((Cleaned_Data!S3026)*10%)</f>
        <v>89.1</v>
      </c>
      <c r="AP3026" s="13" t="str">
        <v>Safe</v>
      </c>
    </row>
    <row r="3027" spans="8:42" x14ac:dyDescent="0.3">
      <c r="H3027" s="13" t="s">
        <v>5960</v>
      </c>
      <c r="I3027" s="13" t="str">
        <v>Low Stock</v>
      </c>
      <c r="J3027" s="43"/>
      <c r="AB3027" s="65">
        <v>45856</v>
      </c>
      <c r="AC3027" s="66" t="str">
        <f t="shared" si="46"/>
        <v>Overdue</v>
      </c>
      <c r="AO3027" s="13">
        <f>(Cleaned_Data!S3027)-((Cleaned_Data!S3027)*10%)</f>
        <v>45</v>
      </c>
      <c r="AP3027" s="13" t="str">
        <v>Risk</v>
      </c>
    </row>
    <row r="3028" spans="8:42" x14ac:dyDescent="0.3">
      <c r="H3028" s="13" t="s">
        <v>299</v>
      </c>
      <c r="I3028" s="13" t="str">
        <v>In Stock</v>
      </c>
      <c r="J3028" s="43"/>
      <c r="AB3028" s="65">
        <v>45879</v>
      </c>
      <c r="AC3028" s="66" t="str">
        <f t="shared" si="46"/>
        <v>Overdue</v>
      </c>
      <c r="AO3028" s="13">
        <f>(Cleaned_Data!S3028)-((Cleaned_Data!S3028)*10%)</f>
        <v>54</v>
      </c>
      <c r="AP3028" s="13" t="str">
        <v>Safe</v>
      </c>
    </row>
    <row r="3029" spans="8:42" x14ac:dyDescent="0.3">
      <c r="H3029" s="13" t="s">
        <v>5966</v>
      </c>
      <c r="I3029" s="13" t="str">
        <v>Low Stock</v>
      </c>
      <c r="J3029" s="43"/>
      <c r="AB3029" s="65">
        <v>45890</v>
      </c>
      <c r="AC3029" s="66" t="str">
        <f t="shared" si="46"/>
        <v>Overdue</v>
      </c>
      <c r="AO3029" s="13">
        <f>(Cleaned_Data!S3029)-((Cleaned_Data!S3029)*10%)</f>
        <v>36.9</v>
      </c>
      <c r="AP3029" s="13" t="str">
        <v>Risk</v>
      </c>
    </row>
    <row r="3030" spans="8:42" x14ac:dyDescent="0.3">
      <c r="H3030" s="13" t="s">
        <v>5968</v>
      </c>
      <c r="I3030" s="13" t="str">
        <v>Low Stock</v>
      </c>
      <c r="J3030" s="43"/>
      <c r="AB3030" s="65">
        <v>45863</v>
      </c>
      <c r="AC3030" s="66" t="str">
        <f t="shared" si="46"/>
        <v>Overdue</v>
      </c>
      <c r="AO3030" s="13">
        <f>(Cleaned_Data!S3030)-((Cleaned_Data!S3030)*10%)</f>
        <v>61.2</v>
      </c>
      <c r="AP3030" s="13" t="str">
        <v>Risk</v>
      </c>
    </row>
    <row r="3031" spans="8:42" x14ac:dyDescent="0.3">
      <c r="H3031" s="13" t="s">
        <v>2005</v>
      </c>
      <c r="I3031" s="13" t="str">
        <v>In Stock</v>
      </c>
      <c r="J3031" s="43"/>
      <c r="AB3031" s="65">
        <v>45867</v>
      </c>
      <c r="AC3031" s="66" t="str">
        <f t="shared" si="46"/>
        <v>Overdue</v>
      </c>
      <c r="AO3031" s="13">
        <f>(Cleaned_Data!S3031)-((Cleaned_Data!S3031)*10%)</f>
        <v>111.6</v>
      </c>
      <c r="AP3031" s="13" t="str">
        <v>Safe</v>
      </c>
    </row>
    <row r="3032" spans="8:42" x14ac:dyDescent="0.3">
      <c r="H3032" s="13" t="s">
        <v>5972</v>
      </c>
      <c r="I3032" s="13" t="str">
        <v>Low Stock</v>
      </c>
      <c r="J3032" s="43"/>
      <c r="AB3032" s="65">
        <v>45888</v>
      </c>
      <c r="AC3032" s="66" t="str">
        <f t="shared" si="46"/>
        <v>Overdue</v>
      </c>
      <c r="AO3032" s="13">
        <f>(Cleaned_Data!S3032)-((Cleaned_Data!S3032)*10%)</f>
        <v>20.7</v>
      </c>
      <c r="AP3032" s="13" t="str">
        <v>Risk</v>
      </c>
    </row>
    <row r="3033" spans="8:42" x14ac:dyDescent="0.3">
      <c r="H3033" s="13" t="s">
        <v>6553</v>
      </c>
      <c r="I3033" s="13" t="str">
        <v>In Stock</v>
      </c>
      <c r="J3033" s="43"/>
      <c r="AB3033" s="65">
        <v>45928</v>
      </c>
      <c r="AC3033" s="66" t="str">
        <f t="shared" si="46"/>
        <v>OnTime</v>
      </c>
      <c r="AO3033" s="13">
        <f>(Cleaned_Data!S3033)-((Cleaned_Data!S3033)*10%)</f>
        <v>156.6</v>
      </c>
      <c r="AP3033" s="13" t="str">
        <v>Safe</v>
      </c>
    </row>
    <row r="3034" spans="8:42" x14ac:dyDescent="0.3">
      <c r="H3034" s="13" t="s">
        <v>5977</v>
      </c>
      <c r="I3034" s="13" t="str">
        <v>In Stock</v>
      </c>
      <c r="J3034" s="43"/>
      <c r="AB3034" s="65">
        <v>45909</v>
      </c>
      <c r="AC3034" s="66" t="str">
        <f t="shared" si="46"/>
        <v>OnTime</v>
      </c>
      <c r="AO3034" s="13">
        <f>(Cleaned_Data!S3034)-((Cleaned_Data!S3034)*10%)</f>
        <v>108.9</v>
      </c>
      <c r="AP3034" s="13" t="str">
        <v>Safe</v>
      </c>
    </row>
    <row r="3035" spans="8:42" x14ac:dyDescent="0.3">
      <c r="H3035" s="13" t="s">
        <v>3336</v>
      </c>
      <c r="I3035" s="13" t="str">
        <v>In Stock</v>
      </c>
      <c r="J3035" s="43"/>
      <c r="AB3035" s="65">
        <v>45911</v>
      </c>
      <c r="AC3035" s="66" t="str">
        <f t="shared" si="46"/>
        <v>OnTime</v>
      </c>
      <c r="AO3035" s="13">
        <f>(Cleaned_Data!S3035)-((Cleaned_Data!S3035)*10%)</f>
        <v>142.19999999999999</v>
      </c>
      <c r="AP3035" s="13" t="str">
        <v>Safe</v>
      </c>
    </row>
    <row r="3036" spans="8:42" x14ac:dyDescent="0.3">
      <c r="H3036" s="13" t="s">
        <v>5981</v>
      </c>
      <c r="I3036" s="13" t="str">
        <v>Low Stock</v>
      </c>
      <c r="J3036" s="43"/>
      <c r="AB3036" s="65">
        <v>45908</v>
      </c>
      <c r="AC3036" s="66" t="str">
        <f t="shared" si="46"/>
        <v>OnTime</v>
      </c>
      <c r="AO3036" s="13">
        <f>(Cleaned_Data!S3036)-((Cleaned_Data!S3036)*10%)</f>
        <v>0</v>
      </c>
      <c r="AP3036" s="13" t="str">
        <v>Risk</v>
      </c>
    </row>
    <row r="3037" spans="8:42" x14ac:dyDescent="0.3">
      <c r="H3037" s="13" t="s">
        <v>4061</v>
      </c>
      <c r="I3037" s="13" t="str">
        <v>In Stock</v>
      </c>
      <c r="J3037" s="43"/>
      <c r="AB3037" s="65">
        <v>45934</v>
      </c>
      <c r="AC3037" s="66" t="str">
        <f t="shared" si="46"/>
        <v>OnTime</v>
      </c>
      <c r="AO3037" s="13">
        <f>(Cleaned_Data!S3037)-((Cleaned_Data!S3037)*10%)</f>
        <v>159.30000000000001</v>
      </c>
      <c r="AP3037" s="13" t="str">
        <v>Safe</v>
      </c>
    </row>
    <row r="3038" spans="8:42" x14ac:dyDescent="0.3">
      <c r="H3038" s="13" t="s">
        <v>337</v>
      </c>
      <c r="I3038" s="13" t="str">
        <v>Low Stock</v>
      </c>
      <c r="J3038" s="43"/>
      <c r="AB3038" s="65">
        <v>45891</v>
      </c>
      <c r="AC3038" s="66" t="str">
        <f t="shared" si="46"/>
        <v>Overdue</v>
      </c>
      <c r="AO3038" s="13">
        <f>(Cleaned_Data!S3038)-((Cleaned_Data!S3038)*10%)</f>
        <v>17.100000000000001</v>
      </c>
      <c r="AP3038" s="13" t="str">
        <v>Risk</v>
      </c>
    </row>
    <row r="3039" spans="8:42" x14ac:dyDescent="0.3">
      <c r="H3039" s="13" t="s">
        <v>230</v>
      </c>
      <c r="I3039" s="13" t="str">
        <v>In Stock</v>
      </c>
      <c r="J3039" s="43"/>
      <c r="AB3039" s="65">
        <v>45870</v>
      </c>
      <c r="AC3039" s="66" t="str">
        <f t="shared" si="46"/>
        <v>Overdue</v>
      </c>
      <c r="AO3039" s="13">
        <f>(Cleaned_Data!S3039)-((Cleaned_Data!S3039)*10%)</f>
        <v>54.9</v>
      </c>
      <c r="AP3039" s="13" t="str">
        <v>Safe</v>
      </c>
    </row>
    <row r="3040" spans="8:42" x14ac:dyDescent="0.3">
      <c r="H3040" s="13" t="s">
        <v>2241</v>
      </c>
      <c r="I3040" s="13" t="str">
        <v>In Stock</v>
      </c>
      <c r="J3040" s="43"/>
      <c r="AB3040" s="65">
        <v>45937</v>
      </c>
      <c r="AC3040" s="66" t="str">
        <f t="shared" si="46"/>
        <v>OnTime</v>
      </c>
      <c r="AO3040" s="13">
        <f>(Cleaned_Data!S3040)-((Cleaned_Data!S3040)*10%)</f>
        <v>105.3</v>
      </c>
      <c r="AP3040" s="13" t="str">
        <v>Safe</v>
      </c>
    </row>
    <row r="3041" spans="8:42" x14ac:dyDescent="0.3">
      <c r="H3041" s="13" t="s">
        <v>5991</v>
      </c>
      <c r="I3041" s="13" t="str">
        <v>In Stock</v>
      </c>
      <c r="J3041" s="43"/>
      <c r="AB3041" s="65">
        <v>45924</v>
      </c>
      <c r="AC3041" s="66" t="str">
        <f t="shared" si="46"/>
        <v>OnTime</v>
      </c>
      <c r="AO3041" s="13">
        <f>(Cleaned_Data!S3041)-((Cleaned_Data!S3041)*10%)</f>
        <v>127.8</v>
      </c>
      <c r="AP3041" s="13" t="str">
        <v>Safe</v>
      </c>
    </row>
    <row r="3042" spans="8:42" x14ac:dyDescent="0.3">
      <c r="H3042" s="13" t="s">
        <v>5993</v>
      </c>
      <c r="I3042" s="13" t="str">
        <v>Low Stock</v>
      </c>
      <c r="J3042" s="43"/>
      <c r="AB3042" s="65">
        <v>45855</v>
      </c>
      <c r="AC3042" s="66" t="str">
        <f t="shared" si="46"/>
        <v>Overdue</v>
      </c>
      <c r="AO3042" s="13">
        <f>(Cleaned_Data!S3042)-((Cleaned_Data!S3042)*10%)</f>
        <v>18.899999999999999</v>
      </c>
      <c r="AP3042" s="13" t="str">
        <v>Risk</v>
      </c>
    </row>
    <row r="3043" spans="8:42" x14ac:dyDescent="0.3">
      <c r="H3043" s="13" t="s">
        <v>3876</v>
      </c>
      <c r="I3043" s="13" t="str">
        <v>In Stock</v>
      </c>
      <c r="J3043" s="43"/>
      <c r="AB3043" s="65">
        <v>45860</v>
      </c>
      <c r="AC3043" s="66" t="str">
        <f t="shared" si="46"/>
        <v>Overdue</v>
      </c>
      <c r="AO3043" s="13">
        <f>(Cleaned_Data!S3043)-((Cleaned_Data!S3043)*10%)</f>
        <v>59.4</v>
      </c>
      <c r="AP3043" s="13" t="str">
        <v>Safe</v>
      </c>
    </row>
    <row r="3044" spans="8:42" x14ac:dyDescent="0.3">
      <c r="H3044" s="13" t="s">
        <v>1529</v>
      </c>
      <c r="I3044" s="13" t="str">
        <v>In Stock</v>
      </c>
      <c r="J3044" s="43"/>
      <c r="AB3044" s="65">
        <v>45914</v>
      </c>
      <c r="AC3044" s="66" t="str">
        <f t="shared" si="46"/>
        <v>OnTime</v>
      </c>
      <c r="AO3044" s="13">
        <f>(Cleaned_Data!S3044)-((Cleaned_Data!S3044)*10%)</f>
        <v>165.6</v>
      </c>
      <c r="AP3044" s="13" t="str">
        <v>Safe</v>
      </c>
    </row>
    <row r="3045" spans="8:42" x14ac:dyDescent="0.3">
      <c r="H3045" s="13" t="s">
        <v>5997</v>
      </c>
      <c r="I3045" s="13" t="str">
        <v>In Stock</v>
      </c>
      <c r="J3045" s="43"/>
      <c r="AB3045" s="65">
        <v>45882</v>
      </c>
      <c r="AC3045" s="66" t="str">
        <f t="shared" si="46"/>
        <v>Overdue</v>
      </c>
      <c r="AO3045" s="13">
        <f>(Cleaned_Data!S3045)-((Cleaned_Data!S3045)*10%)</f>
        <v>170.1</v>
      </c>
      <c r="AP3045" s="13" t="str">
        <v>Safe</v>
      </c>
    </row>
    <row r="3046" spans="8:42" x14ac:dyDescent="0.3">
      <c r="H3046" s="13" t="s">
        <v>5999</v>
      </c>
      <c r="I3046" s="13" t="str">
        <v>In Stock</v>
      </c>
      <c r="J3046" s="43"/>
      <c r="AB3046" s="65">
        <v>45866</v>
      </c>
      <c r="AC3046" s="66" t="str">
        <f t="shared" si="46"/>
        <v>Overdue</v>
      </c>
      <c r="AO3046" s="13">
        <f>(Cleaned_Data!S3046)-((Cleaned_Data!S3046)*10%)</f>
        <v>44.1</v>
      </c>
      <c r="AP3046" s="13" t="str">
        <v>Safe</v>
      </c>
    </row>
    <row r="3047" spans="8:42" x14ac:dyDescent="0.3">
      <c r="H3047" s="13" t="s">
        <v>5198</v>
      </c>
      <c r="I3047" s="13" t="str">
        <v>In Stock</v>
      </c>
      <c r="J3047" s="43"/>
      <c r="AB3047" s="65">
        <v>45893</v>
      </c>
      <c r="AC3047" s="66" t="str">
        <f t="shared" si="46"/>
        <v>Overdue</v>
      </c>
      <c r="AO3047" s="13">
        <f>(Cleaned_Data!S3047)-((Cleaned_Data!S3047)*10%)</f>
        <v>170.1</v>
      </c>
      <c r="AP3047" s="13" t="str">
        <v>Safe</v>
      </c>
    </row>
    <row r="3048" spans="8:42" x14ac:dyDescent="0.3">
      <c r="H3048" s="13" t="s">
        <v>6002</v>
      </c>
      <c r="I3048" s="13" t="str">
        <v>Low Stock</v>
      </c>
      <c r="J3048" s="43"/>
      <c r="AB3048" s="65">
        <v>45934</v>
      </c>
      <c r="AC3048" s="66" t="str">
        <f t="shared" si="46"/>
        <v>OnTime</v>
      </c>
      <c r="AO3048" s="13">
        <f>(Cleaned_Data!S3048)-((Cleaned_Data!S3048)*10%)</f>
        <v>0.9</v>
      </c>
      <c r="AP3048" s="13" t="str">
        <v>Risk</v>
      </c>
    </row>
    <row r="3049" spans="8:42" x14ac:dyDescent="0.3">
      <c r="H3049" s="13" t="s">
        <v>6004</v>
      </c>
      <c r="I3049" s="13" t="str">
        <v>In Stock</v>
      </c>
      <c r="J3049" s="43"/>
      <c r="AB3049" s="65">
        <v>45899</v>
      </c>
      <c r="AC3049" s="66" t="str">
        <f t="shared" si="46"/>
        <v>Overdue</v>
      </c>
      <c r="AO3049" s="13">
        <f>(Cleaned_Data!S3049)-((Cleaned_Data!S3049)*10%)</f>
        <v>153</v>
      </c>
      <c r="AP3049" s="13" t="str">
        <v>Safe</v>
      </c>
    </row>
    <row r="3050" spans="8:42" x14ac:dyDescent="0.3">
      <c r="H3050" s="13" t="s">
        <v>3754</v>
      </c>
      <c r="I3050" s="13" t="str">
        <v>In Stock</v>
      </c>
      <c r="J3050" s="43"/>
      <c r="AB3050" s="65">
        <v>45872</v>
      </c>
      <c r="AC3050" s="66" t="str">
        <f t="shared" si="46"/>
        <v>Overdue</v>
      </c>
      <c r="AO3050" s="13">
        <f>(Cleaned_Data!S3050)-((Cleaned_Data!S3050)*10%)</f>
        <v>152.1</v>
      </c>
      <c r="AP3050" s="13" t="str">
        <v>Safe</v>
      </c>
    </row>
    <row r="3051" spans="8:42" x14ac:dyDescent="0.3">
      <c r="H3051" s="13" t="s">
        <v>6007</v>
      </c>
      <c r="I3051" s="13" t="str">
        <v>In Stock</v>
      </c>
      <c r="J3051" s="43"/>
      <c r="AB3051" s="65">
        <v>45853</v>
      </c>
      <c r="AC3051" s="66" t="str">
        <f t="shared" si="46"/>
        <v>Overdue</v>
      </c>
      <c r="AO3051" s="13">
        <f>(Cleaned_Data!S3051)-((Cleaned_Data!S3051)*10%)</f>
        <v>71.099999999999994</v>
      </c>
      <c r="AP3051" s="13" t="str">
        <v>Safe</v>
      </c>
    </row>
    <row r="3052" spans="8:42" x14ac:dyDescent="0.3">
      <c r="H3052" s="13" t="s">
        <v>311</v>
      </c>
      <c r="I3052" s="13" t="str">
        <v>Low Stock</v>
      </c>
      <c r="J3052" s="43"/>
      <c r="AB3052" s="65">
        <v>45937</v>
      </c>
      <c r="AC3052" s="66" t="str">
        <f t="shared" si="46"/>
        <v>OnTime</v>
      </c>
      <c r="AO3052" s="13">
        <f>(Cleaned_Data!S3052)-((Cleaned_Data!S3052)*10%)</f>
        <v>54</v>
      </c>
      <c r="AP3052" s="13" t="str">
        <v>Risk</v>
      </c>
    </row>
    <row r="3053" spans="8:42" x14ac:dyDescent="0.3">
      <c r="H3053" s="13" t="s">
        <v>4011</v>
      </c>
      <c r="I3053" s="13" t="str">
        <v>In Stock</v>
      </c>
      <c r="J3053" s="43"/>
      <c r="AB3053" s="65">
        <v>45902</v>
      </c>
      <c r="AC3053" s="66" t="str">
        <f t="shared" si="46"/>
        <v>OnTime</v>
      </c>
      <c r="AO3053" s="13">
        <f>(Cleaned_Data!S3053)-((Cleaned_Data!S3053)*10%)</f>
        <v>89.1</v>
      </c>
      <c r="AP3053" s="13" t="str">
        <v>Safe</v>
      </c>
    </row>
    <row r="3054" spans="8:42" x14ac:dyDescent="0.3">
      <c r="H3054" s="13" t="s">
        <v>5868</v>
      </c>
      <c r="I3054" s="13" t="str">
        <v>In Stock</v>
      </c>
      <c r="J3054" s="43"/>
      <c r="AB3054" s="65">
        <v>45930</v>
      </c>
      <c r="AC3054" s="66" t="str">
        <f t="shared" si="46"/>
        <v>OnTime</v>
      </c>
      <c r="AO3054" s="13">
        <f>(Cleaned_Data!S3054)-((Cleaned_Data!S3054)*10%)</f>
        <v>176.4</v>
      </c>
      <c r="AP3054" s="13" t="str">
        <v>Safe</v>
      </c>
    </row>
    <row r="3055" spans="8:42" x14ac:dyDescent="0.3">
      <c r="H3055" s="13" t="s">
        <v>2288</v>
      </c>
      <c r="I3055" s="13" t="str">
        <v>In Stock</v>
      </c>
      <c r="J3055" s="43"/>
      <c r="AB3055" s="65">
        <v>45907</v>
      </c>
      <c r="AC3055" s="66" t="str">
        <f t="shared" si="46"/>
        <v>OnTime</v>
      </c>
      <c r="AO3055" s="13">
        <f>(Cleaned_Data!S3055)-((Cleaned_Data!S3055)*10%)</f>
        <v>154.80000000000001</v>
      </c>
      <c r="AP3055" s="13" t="str">
        <v>Safe</v>
      </c>
    </row>
    <row r="3056" spans="8:42" x14ac:dyDescent="0.3">
      <c r="H3056" s="13" t="s">
        <v>6016</v>
      </c>
      <c r="I3056" s="13" t="str">
        <v>Low Stock</v>
      </c>
      <c r="J3056" s="43"/>
      <c r="AB3056" s="65">
        <v>45941</v>
      </c>
      <c r="AC3056" s="66" t="str">
        <f t="shared" si="46"/>
        <v>OnTime</v>
      </c>
      <c r="AO3056" s="13">
        <f>(Cleaned_Data!S3056)-((Cleaned_Data!S3056)*10%)</f>
        <v>10.8</v>
      </c>
      <c r="AP3056" s="13" t="str">
        <v>Risk</v>
      </c>
    </row>
    <row r="3057" spans="8:42" x14ac:dyDescent="0.3">
      <c r="H3057" s="13" t="s">
        <v>6018</v>
      </c>
      <c r="I3057" s="13" t="str">
        <v>Low Stock</v>
      </c>
      <c r="J3057" s="43"/>
      <c r="AB3057" s="65">
        <v>45854</v>
      </c>
      <c r="AC3057" s="66" t="str">
        <f t="shared" si="46"/>
        <v>Overdue</v>
      </c>
      <c r="AO3057" s="13">
        <f>(Cleaned_Data!S3057)-((Cleaned_Data!S3057)*10%)</f>
        <v>17.100000000000001</v>
      </c>
      <c r="AP3057" s="13" t="str">
        <v>Risk</v>
      </c>
    </row>
    <row r="3058" spans="8:42" x14ac:dyDescent="0.3">
      <c r="H3058" s="13" t="s">
        <v>6020</v>
      </c>
      <c r="I3058" s="13" t="str">
        <v>In Stock</v>
      </c>
      <c r="J3058" s="43"/>
      <c r="AB3058" s="65">
        <v>45891</v>
      </c>
      <c r="AC3058" s="66" t="str">
        <f t="shared" si="46"/>
        <v>Overdue</v>
      </c>
      <c r="AO3058" s="13">
        <f>(Cleaned_Data!S3058)-((Cleaned_Data!S3058)*10%)</f>
        <v>169.2</v>
      </c>
      <c r="AP3058" s="13" t="str">
        <v>Safe</v>
      </c>
    </row>
    <row r="3059" spans="8:42" x14ac:dyDescent="0.3">
      <c r="H3059" s="13" t="s">
        <v>3864</v>
      </c>
      <c r="I3059" s="13" t="str">
        <v>In Stock</v>
      </c>
      <c r="J3059" s="43"/>
      <c r="AB3059" s="65">
        <v>45856</v>
      </c>
      <c r="AC3059" s="66" t="str">
        <f t="shared" si="46"/>
        <v>Overdue</v>
      </c>
      <c r="AO3059" s="13">
        <f>(Cleaned_Data!S3059)-((Cleaned_Data!S3059)*10%)</f>
        <v>147.6</v>
      </c>
      <c r="AP3059" s="13" t="str">
        <v>Safe</v>
      </c>
    </row>
    <row r="3060" spans="8:42" x14ac:dyDescent="0.3">
      <c r="H3060" s="13" t="s">
        <v>6024</v>
      </c>
      <c r="I3060" s="13" t="str">
        <v>In Stock</v>
      </c>
      <c r="J3060" s="43"/>
      <c r="AB3060" s="65">
        <v>45915</v>
      </c>
      <c r="AC3060" s="66" t="str">
        <f t="shared" si="46"/>
        <v>OnTime</v>
      </c>
      <c r="AO3060" s="13">
        <f>(Cleaned_Data!S3060)-((Cleaned_Data!S3060)*10%)</f>
        <v>100.8</v>
      </c>
      <c r="AP3060" s="13" t="str">
        <v>Safe</v>
      </c>
    </row>
    <row r="3061" spans="8:42" x14ac:dyDescent="0.3">
      <c r="H3061" s="13" t="s">
        <v>6027</v>
      </c>
      <c r="I3061" s="13" t="str">
        <v>In Stock</v>
      </c>
      <c r="J3061" s="43"/>
      <c r="AB3061" s="65">
        <v>45862</v>
      </c>
      <c r="AC3061" s="66" t="str">
        <f t="shared" si="46"/>
        <v>Overdue</v>
      </c>
      <c r="AO3061" s="13">
        <f>(Cleaned_Data!S3061)-((Cleaned_Data!S3061)*10%)</f>
        <v>176.4</v>
      </c>
      <c r="AP3061" s="13" t="str">
        <v>Safe</v>
      </c>
    </row>
    <row r="3062" spans="8:42" x14ac:dyDescent="0.3">
      <c r="H3062" s="13" t="s">
        <v>6030</v>
      </c>
      <c r="I3062" s="13" t="str">
        <v>In Stock</v>
      </c>
      <c r="J3062" s="43"/>
      <c r="AB3062" s="65">
        <v>45874</v>
      </c>
      <c r="AC3062" s="66" t="str">
        <f t="shared" si="46"/>
        <v>Overdue</v>
      </c>
      <c r="AO3062" s="13">
        <f>(Cleaned_Data!S3062)-((Cleaned_Data!S3062)*10%)</f>
        <v>142.19999999999999</v>
      </c>
      <c r="AP3062" s="13" t="str">
        <v>Safe</v>
      </c>
    </row>
    <row r="3063" spans="8:42" x14ac:dyDescent="0.3">
      <c r="H3063" s="13" t="s">
        <v>785</v>
      </c>
      <c r="I3063" s="13" t="str">
        <v>In Stock</v>
      </c>
      <c r="J3063" s="43"/>
      <c r="AB3063" s="65">
        <v>45859</v>
      </c>
      <c r="AC3063" s="66" t="str">
        <f t="shared" si="46"/>
        <v>Overdue</v>
      </c>
      <c r="AO3063" s="13">
        <f>(Cleaned_Data!S3063)-((Cleaned_Data!S3063)*10%)</f>
        <v>72.900000000000006</v>
      </c>
      <c r="AP3063" s="13" t="str">
        <v>Risk</v>
      </c>
    </row>
    <row r="3064" spans="8:42" x14ac:dyDescent="0.3">
      <c r="H3064" s="13" t="s">
        <v>7617</v>
      </c>
      <c r="I3064" s="13" t="str">
        <v>Low Stock</v>
      </c>
      <c r="J3064" s="43"/>
      <c r="AB3064" s="65">
        <v>45914</v>
      </c>
      <c r="AC3064" s="66" t="str">
        <f t="shared" si="46"/>
        <v>OnTime</v>
      </c>
      <c r="AO3064" s="13">
        <f>(Cleaned_Data!S3064)-((Cleaned_Data!S3064)*10%)</f>
        <v>71.099999999999994</v>
      </c>
      <c r="AP3064" s="13" t="str">
        <v>Risk</v>
      </c>
    </row>
    <row r="3065" spans="8:42" x14ac:dyDescent="0.3">
      <c r="H3065" s="13" t="s">
        <v>273</v>
      </c>
      <c r="I3065" s="13" t="str">
        <v>Low Stock</v>
      </c>
      <c r="J3065" s="43"/>
      <c r="AB3065" s="65">
        <v>45859</v>
      </c>
      <c r="AC3065" s="66" t="str">
        <f t="shared" si="46"/>
        <v>Overdue</v>
      </c>
      <c r="AO3065" s="13">
        <f>(Cleaned_Data!S3065)-((Cleaned_Data!S3065)*10%)</f>
        <v>7.2</v>
      </c>
      <c r="AP3065" s="13" t="str">
        <v>Risk</v>
      </c>
    </row>
    <row r="3066" spans="8:42" x14ac:dyDescent="0.3">
      <c r="H3066" s="13" t="s">
        <v>2456</v>
      </c>
      <c r="I3066" s="13" t="str">
        <v>Low Stock</v>
      </c>
      <c r="J3066" s="43"/>
      <c r="AB3066" s="65">
        <v>45909</v>
      </c>
      <c r="AC3066" s="66" t="str">
        <f t="shared" si="46"/>
        <v>OnTime</v>
      </c>
      <c r="AO3066" s="13">
        <f>(Cleaned_Data!S3066)-((Cleaned_Data!S3066)*10%)</f>
        <v>32.4</v>
      </c>
      <c r="AP3066" s="13" t="str">
        <v>Risk</v>
      </c>
    </row>
    <row r="3067" spans="8:42" x14ac:dyDescent="0.3">
      <c r="H3067" s="13" t="s">
        <v>6041</v>
      </c>
      <c r="I3067" s="13" t="str">
        <v>In Stock</v>
      </c>
      <c r="J3067" s="43"/>
      <c r="AB3067" s="65">
        <v>45879</v>
      </c>
      <c r="AC3067" s="66" t="str">
        <f t="shared" si="46"/>
        <v>Overdue</v>
      </c>
      <c r="AO3067" s="13">
        <f>(Cleaned_Data!S3067)-((Cleaned_Data!S3067)*10%)</f>
        <v>126</v>
      </c>
      <c r="AP3067" s="13" t="str">
        <v>Safe</v>
      </c>
    </row>
    <row r="3068" spans="8:42" x14ac:dyDescent="0.3">
      <c r="H3068" s="13" t="s">
        <v>6125</v>
      </c>
      <c r="I3068" s="13" t="str">
        <v>Low Stock</v>
      </c>
      <c r="J3068" s="43"/>
      <c r="AB3068" s="65">
        <v>45860</v>
      </c>
      <c r="AC3068" s="66" t="str">
        <f t="shared" si="46"/>
        <v>Overdue</v>
      </c>
      <c r="AO3068" s="13">
        <f>(Cleaned_Data!S3068)-((Cleaned_Data!S3068)*10%)</f>
        <v>21.6</v>
      </c>
      <c r="AP3068" s="13" t="str">
        <v>Risk</v>
      </c>
    </row>
    <row r="3069" spans="8:42" x14ac:dyDescent="0.3">
      <c r="H3069" s="13" t="s">
        <v>1606</v>
      </c>
      <c r="I3069" s="13" t="str">
        <v>In Stock</v>
      </c>
      <c r="J3069" s="43"/>
      <c r="AB3069" s="65">
        <v>45928</v>
      </c>
      <c r="AC3069" s="66" t="str">
        <f t="shared" si="46"/>
        <v>OnTime</v>
      </c>
      <c r="AO3069" s="13">
        <f>(Cleaned_Data!S3069)-((Cleaned_Data!S3069)*10%)</f>
        <v>54</v>
      </c>
      <c r="AP3069" s="13" t="str">
        <v>Safe</v>
      </c>
    </row>
    <row r="3070" spans="8:42" x14ac:dyDescent="0.3">
      <c r="H3070" s="13" t="s">
        <v>6046</v>
      </c>
      <c r="I3070" s="13" t="str">
        <v>In Stock</v>
      </c>
      <c r="J3070" s="43"/>
      <c r="AB3070" s="65">
        <v>45863</v>
      </c>
      <c r="AC3070" s="66" t="str">
        <f t="shared" si="46"/>
        <v>Overdue</v>
      </c>
      <c r="AO3070" s="13">
        <f>(Cleaned_Data!S3070)-((Cleaned_Data!S3070)*10%)</f>
        <v>135.9</v>
      </c>
      <c r="AP3070" s="13" t="str">
        <v>Safe</v>
      </c>
    </row>
    <row r="3071" spans="8:42" x14ac:dyDescent="0.3">
      <c r="H3071" s="13" t="s">
        <v>6048</v>
      </c>
      <c r="I3071" s="13" t="str">
        <v>In Stock</v>
      </c>
      <c r="J3071" s="43"/>
      <c r="AB3071" s="65">
        <v>45912</v>
      </c>
      <c r="AC3071" s="66" t="str">
        <f t="shared" si="46"/>
        <v>OnTime</v>
      </c>
      <c r="AO3071" s="13">
        <f>(Cleaned_Data!S3071)-((Cleaned_Data!S3071)*10%)</f>
        <v>56.7</v>
      </c>
      <c r="AP3071" s="13" t="str">
        <v>Safe</v>
      </c>
    </row>
    <row r="3072" spans="8:42" x14ac:dyDescent="0.3">
      <c r="H3072" s="13" t="s">
        <v>6050</v>
      </c>
      <c r="I3072" s="13" t="str">
        <v>Low Stock</v>
      </c>
      <c r="J3072" s="43"/>
      <c r="AB3072" s="65">
        <v>45881</v>
      </c>
      <c r="AC3072" s="66" t="str">
        <f t="shared" si="46"/>
        <v>Overdue</v>
      </c>
      <c r="AO3072" s="13">
        <f>(Cleaned_Data!S3072)-((Cleaned_Data!S3072)*10%)</f>
        <v>0</v>
      </c>
      <c r="AP3072" s="13" t="str">
        <v>Risk</v>
      </c>
    </row>
    <row r="3073" spans="8:42" x14ac:dyDescent="0.3">
      <c r="H3073" s="13" t="s">
        <v>6390</v>
      </c>
      <c r="I3073" s="13" t="str">
        <v>In Stock</v>
      </c>
      <c r="J3073" s="43"/>
      <c r="AB3073" s="65">
        <v>45923</v>
      </c>
      <c r="AC3073" s="66" t="str">
        <f t="shared" si="46"/>
        <v>OnTime</v>
      </c>
      <c r="AO3073" s="13">
        <f>(Cleaned_Data!S3073)-((Cleaned_Data!S3073)*10%)</f>
        <v>130.5</v>
      </c>
      <c r="AP3073" s="13" t="str">
        <v>Safe</v>
      </c>
    </row>
    <row r="3074" spans="8:42" x14ac:dyDescent="0.3">
      <c r="H3074" s="13" t="s">
        <v>2342</v>
      </c>
      <c r="I3074" s="13" t="str">
        <v>In Stock</v>
      </c>
      <c r="J3074" s="43"/>
      <c r="AB3074" s="65">
        <v>45909</v>
      </c>
      <c r="AC3074" s="66" t="str">
        <f t="shared" si="46"/>
        <v>OnTime</v>
      </c>
      <c r="AO3074" s="13">
        <f>(Cleaned_Data!S3074)-((Cleaned_Data!S3074)*10%)</f>
        <v>177.3</v>
      </c>
      <c r="AP3074" s="13" t="str">
        <v>Safe</v>
      </c>
    </row>
    <row r="3075" spans="8:42" x14ac:dyDescent="0.3">
      <c r="H3075" s="13" t="s">
        <v>6055</v>
      </c>
      <c r="I3075" s="13" t="str">
        <v>In Stock</v>
      </c>
      <c r="J3075" s="43"/>
      <c r="AB3075" s="65">
        <v>45920</v>
      </c>
      <c r="AC3075" s="66" t="str">
        <f t="shared" ref="AC3075:AC3138" si="47">IF(AB3075="","No Date", IF(AB3075&lt;$AC$1,"Overdue","OnTime"))</f>
        <v>OnTime</v>
      </c>
      <c r="AO3075" s="13">
        <f>(Cleaned_Data!S3075)-((Cleaned_Data!S3075)*10%)</f>
        <v>94.5</v>
      </c>
      <c r="AP3075" s="13" t="str">
        <v>Safe</v>
      </c>
    </row>
    <row r="3076" spans="8:42" x14ac:dyDescent="0.3">
      <c r="H3076" s="13" t="s">
        <v>6057</v>
      </c>
      <c r="I3076" s="13" t="str">
        <v>In Stock</v>
      </c>
      <c r="J3076" s="43"/>
      <c r="AB3076" s="65">
        <v>45856</v>
      </c>
      <c r="AC3076" s="66" t="str">
        <f t="shared" si="47"/>
        <v>Overdue</v>
      </c>
      <c r="AO3076" s="13">
        <f>(Cleaned_Data!S3076)-((Cleaned_Data!S3076)*10%)</f>
        <v>116.1</v>
      </c>
      <c r="AP3076" s="13" t="str">
        <v>Safe</v>
      </c>
    </row>
    <row r="3077" spans="8:42" x14ac:dyDescent="0.3">
      <c r="H3077" s="13" t="s">
        <v>5165</v>
      </c>
      <c r="I3077" s="13" t="str">
        <v>In Stock</v>
      </c>
      <c r="J3077" s="43"/>
      <c r="AB3077" s="65">
        <v>45875</v>
      </c>
      <c r="AC3077" s="66" t="str">
        <f t="shared" si="47"/>
        <v>Overdue</v>
      </c>
      <c r="AO3077" s="13">
        <f>(Cleaned_Data!S3077)-((Cleaned_Data!S3077)*10%)</f>
        <v>98.1</v>
      </c>
      <c r="AP3077" s="13" t="str">
        <v>Safe</v>
      </c>
    </row>
    <row r="3078" spans="8:42" x14ac:dyDescent="0.3">
      <c r="H3078" s="13" t="s">
        <v>6064</v>
      </c>
      <c r="I3078" s="13" t="str">
        <v>In Stock</v>
      </c>
      <c r="J3078" s="43"/>
      <c r="AB3078" s="65">
        <v>45916</v>
      </c>
      <c r="AC3078" s="66" t="str">
        <f t="shared" si="47"/>
        <v>OnTime</v>
      </c>
      <c r="AO3078" s="13">
        <f>(Cleaned_Data!S3078)-((Cleaned_Data!S3078)*10%)</f>
        <v>102.6</v>
      </c>
      <c r="AP3078" s="13" t="str">
        <v>Safe</v>
      </c>
    </row>
    <row r="3079" spans="8:42" x14ac:dyDescent="0.3">
      <c r="H3079" s="13" t="s">
        <v>6066</v>
      </c>
      <c r="I3079" s="13" t="str">
        <v>Low Stock</v>
      </c>
      <c r="J3079" s="43"/>
      <c r="AB3079" s="65">
        <v>45904</v>
      </c>
      <c r="AC3079" s="66" t="str">
        <f t="shared" si="47"/>
        <v>OnTime</v>
      </c>
      <c r="AO3079" s="13">
        <f>(Cleaned_Data!S3079)-((Cleaned_Data!S3079)*10%)</f>
        <v>13.5</v>
      </c>
      <c r="AP3079" s="13" t="str">
        <v>Risk</v>
      </c>
    </row>
    <row r="3080" spans="8:42" x14ac:dyDescent="0.3">
      <c r="H3080" s="13" t="s">
        <v>325</v>
      </c>
      <c r="I3080" s="13" t="str">
        <v>In Stock</v>
      </c>
      <c r="J3080" s="43"/>
      <c r="AB3080" s="65">
        <v>45927</v>
      </c>
      <c r="AC3080" s="66" t="str">
        <f t="shared" si="47"/>
        <v>OnTime</v>
      </c>
      <c r="AO3080" s="13">
        <f>(Cleaned_Data!S3080)-((Cleaned_Data!S3080)*10%)</f>
        <v>44.1</v>
      </c>
      <c r="AP3080" s="13" t="str">
        <v>Safe</v>
      </c>
    </row>
    <row r="3081" spans="8:42" x14ac:dyDescent="0.3">
      <c r="H3081" s="13" t="s">
        <v>6069</v>
      </c>
      <c r="I3081" s="13" t="str">
        <v>In Stock</v>
      </c>
      <c r="J3081" s="43"/>
      <c r="AB3081" s="65">
        <v>45895</v>
      </c>
      <c r="AC3081" s="66" t="str">
        <f t="shared" si="47"/>
        <v>Overdue</v>
      </c>
      <c r="AO3081" s="13">
        <f>(Cleaned_Data!S3081)-((Cleaned_Data!S3081)*10%)</f>
        <v>62.1</v>
      </c>
      <c r="AP3081" s="13" t="str">
        <v>Risk</v>
      </c>
    </row>
    <row r="3082" spans="8:42" x14ac:dyDescent="0.3">
      <c r="H3082" s="13" t="s">
        <v>286</v>
      </c>
      <c r="I3082" s="13" t="str">
        <v>In Stock</v>
      </c>
      <c r="J3082" s="43"/>
      <c r="AB3082" s="65">
        <v>45909</v>
      </c>
      <c r="AC3082" s="66" t="str">
        <f t="shared" si="47"/>
        <v>OnTime</v>
      </c>
      <c r="AO3082" s="13">
        <f>(Cleaned_Data!S3082)-((Cleaned_Data!S3082)*10%)</f>
        <v>94.5</v>
      </c>
      <c r="AP3082" s="13" t="str">
        <v>Safe</v>
      </c>
    </row>
    <row r="3083" spans="8:42" x14ac:dyDescent="0.3">
      <c r="H3083" s="13" t="s">
        <v>3257</v>
      </c>
      <c r="I3083" s="13" t="str">
        <v>In Stock</v>
      </c>
      <c r="J3083" s="43"/>
      <c r="AB3083" s="65">
        <v>45899</v>
      </c>
      <c r="AC3083" s="66" t="str">
        <f t="shared" si="47"/>
        <v>Overdue</v>
      </c>
      <c r="AO3083" s="13">
        <f>(Cleaned_Data!S3083)-((Cleaned_Data!S3083)*10%)</f>
        <v>80.099999999999994</v>
      </c>
      <c r="AP3083" s="13" t="str">
        <v>Safe</v>
      </c>
    </row>
    <row r="3084" spans="8:42" x14ac:dyDescent="0.3">
      <c r="H3084" s="13" t="s">
        <v>6073</v>
      </c>
      <c r="I3084" s="13" t="str">
        <v>Low Stock</v>
      </c>
      <c r="J3084" s="43"/>
      <c r="AB3084" s="65">
        <v>45890</v>
      </c>
      <c r="AC3084" s="66" t="str">
        <f t="shared" si="47"/>
        <v>Overdue</v>
      </c>
      <c r="AO3084" s="13">
        <f>(Cleaned_Data!S3084)-((Cleaned_Data!S3084)*10%)</f>
        <v>58.5</v>
      </c>
      <c r="AP3084" s="13" t="str">
        <v>Risk</v>
      </c>
    </row>
    <row r="3085" spans="8:42" x14ac:dyDescent="0.3">
      <c r="H3085" s="13" t="s">
        <v>6075</v>
      </c>
      <c r="I3085" s="13" t="str">
        <v>In Stock</v>
      </c>
      <c r="J3085" s="43"/>
      <c r="AB3085" s="65">
        <v>45883</v>
      </c>
      <c r="AC3085" s="66" t="str">
        <f t="shared" si="47"/>
        <v>Overdue</v>
      </c>
      <c r="AO3085" s="13">
        <f>(Cleaned_Data!S3085)-((Cleaned_Data!S3085)*10%)</f>
        <v>93.6</v>
      </c>
      <c r="AP3085" s="13" t="str">
        <v>Safe</v>
      </c>
    </row>
    <row r="3086" spans="8:42" x14ac:dyDescent="0.3">
      <c r="H3086" s="13" t="s">
        <v>625</v>
      </c>
      <c r="I3086" s="13" t="str">
        <v>In Stock</v>
      </c>
      <c r="J3086" s="43"/>
      <c r="AB3086" s="65">
        <v>45935</v>
      </c>
      <c r="AC3086" s="66" t="str">
        <f t="shared" si="47"/>
        <v>OnTime</v>
      </c>
      <c r="AO3086" s="13">
        <f>(Cleaned_Data!S3086)-((Cleaned_Data!S3086)*10%)</f>
        <v>176.4</v>
      </c>
      <c r="AP3086" s="13" t="str">
        <v>Safe</v>
      </c>
    </row>
    <row r="3087" spans="8:42" x14ac:dyDescent="0.3">
      <c r="H3087" s="13" t="s">
        <v>6431</v>
      </c>
      <c r="I3087" s="13" t="str">
        <v>In Stock</v>
      </c>
      <c r="J3087" s="43"/>
      <c r="AB3087" s="65">
        <v>45915</v>
      </c>
      <c r="AC3087" s="66" t="str">
        <f t="shared" si="47"/>
        <v>OnTime</v>
      </c>
      <c r="AO3087" s="13">
        <f>(Cleaned_Data!S3087)-((Cleaned_Data!S3087)*10%)</f>
        <v>83.7</v>
      </c>
      <c r="AP3087" s="13" t="str">
        <v>Risk</v>
      </c>
    </row>
    <row r="3088" spans="8:42" x14ac:dyDescent="0.3">
      <c r="H3088" s="13" t="s">
        <v>5760</v>
      </c>
      <c r="I3088" s="13" t="str">
        <v>In Stock</v>
      </c>
      <c r="J3088" s="43"/>
      <c r="AB3088" s="65">
        <v>45855</v>
      </c>
      <c r="AC3088" s="66" t="str">
        <f t="shared" si="47"/>
        <v>Overdue</v>
      </c>
      <c r="AO3088" s="13">
        <f>(Cleaned_Data!S3088)-((Cleaned_Data!S3088)*10%)</f>
        <v>177.3</v>
      </c>
      <c r="AP3088" s="13" t="str">
        <v>Safe</v>
      </c>
    </row>
    <row r="3089" spans="8:42" x14ac:dyDescent="0.3">
      <c r="H3089" s="13" t="s">
        <v>6083</v>
      </c>
      <c r="I3089" s="13" t="str">
        <v>In Stock</v>
      </c>
      <c r="J3089" s="43"/>
      <c r="AB3089" s="65">
        <v>45939</v>
      </c>
      <c r="AC3089" s="66" t="str">
        <f t="shared" si="47"/>
        <v>OnTime</v>
      </c>
      <c r="AO3089" s="13">
        <f>(Cleaned_Data!S3089)-((Cleaned_Data!S3089)*10%)</f>
        <v>92.7</v>
      </c>
      <c r="AP3089" s="13" t="str">
        <v>Safe</v>
      </c>
    </row>
    <row r="3090" spans="8:42" x14ac:dyDescent="0.3">
      <c r="H3090" s="13" t="s">
        <v>2058</v>
      </c>
      <c r="I3090" s="13" t="str">
        <v>Low Stock</v>
      </c>
      <c r="J3090" s="43"/>
      <c r="AB3090" s="65">
        <v>45869</v>
      </c>
      <c r="AC3090" s="66" t="str">
        <f t="shared" si="47"/>
        <v>Overdue</v>
      </c>
      <c r="AO3090" s="13">
        <f>(Cleaned_Data!S3090)-((Cleaned_Data!S3090)*10%)</f>
        <v>9.9</v>
      </c>
      <c r="AP3090" s="13" t="str">
        <v>Risk</v>
      </c>
    </row>
    <row r="3091" spans="8:42" x14ac:dyDescent="0.3">
      <c r="H3091" s="13" t="s">
        <v>6086</v>
      </c>
      <c r="I3091" s="13" t="str">
        <v>In Stock</v>
      </c>
      <c r="J3091" s="43"/>
      <c r="AB3091" s="65">
        <v>45891</v>
      </c>
      <c r="AC3091" s="66" t="str">
        <f t="shared" si="47"/>
        <v>Overdue</v>
      </c>
      <c r="AO3091" s="13">
        <f>(Cleaned_Data!S3091)-((Cleaned_Data!S3091)*10%)</f>
        <v>153</v>
      </c>
      <c r="AP3091" s="13" t="str">
        <v>Safe</v>
      </c>
    </row>
    <row r="3092" spans="8:42" x14ac:dyDescent="0.3">
      <c r="H3092" s="13" t="s">
        <v>6088</v>
      </c>
      <c r="I3092" s="13" t="str">
        <v>Low Stock</v>
      </c>
      <c r="J3092" s="43"/>
      <c r="AB3092" s="65">
        <v>45907</v>
      </c>
      <c r="AC3092" s="66" t="str">
        <f t="shared" si="47"/>
        <v>OnTime</v>
      </c>
      <c r="AO3092" s="13">
        <f>(Cleaned_Data!S3092)-((Cleaned_Data!S3092)*10%)</f>
        <v>18.899999999999999</v>
      </c>
      <c r="AP3092" s="13" t="str">
        <v>Risk</v>
      </c>
    </row>
    <row r="3093" spans="8:42" x14ac:dyDescent="0.3">
      <c r="H3093" s="13" t="s">
        <v>1814</v>
      </c>
      <c r="I3093" s="13" t="str">
        <v>In Stock</v>
      </c>
      <c r="J3093" s="43"/>
      <c r="AB3093" s="65">
        <v>45858</v>
      </c>
      <c r="AC3093" s="66" t="str">
        <f t="shared" si="47"/>
        <v>Overdue</v>
      </c>
      <c r="AO3093" s="13">
        <f>(Cleaned_Data!S3093)-((Cleaned_Data!S3093)*10%)</f>
        <v>159.30000000000001</v>
      </c>
      <c r="AP3093" s="13" t="str">
        <v>Safe</v>
      </c>
    </row>
    <row r="3094" spans="8:42" x14ac:dyDescent="0.3">
      <c r="H3094" s="13" t="s">
        <v>6091</v>
      </c>
      <c r="I3094" s="13" t="str">
        <v>In Stock</v>
      </c>
      <c r="J3094" s="43"/>
      <c r="AB3094" s="65">
        <v>45916</v>
      </c>
      <c r="AC3094" s="66" t="str">
        <f t="shared" si="47"/>
        <v>OnTime</v>
      </c>
      <c r="AO3094" s="13">
        <f>(Cleaned_Data!S3094)-((Cleaned_Data!S3094)*10%)</f>
        <v>107.1</v>
      </c>
      <c r="AP3094" s="13" t="str">
        <v>Safe</v>
      </c>
    </row>
    <row r="3095" spans="8:42" x14ac:dyDescent="0.3">
      <c r="H3095" s="13" t="s">
        <v>1189</v>
      </c>
      <c r="I3095" s="13" t="str">
        <v>Low Stock</v>
      </c>
      <c r="J3095" s="43"/>
      <c r="AB3095" s="65">
        <v>45934</v>
      </c>
      <c r="AC3095" s="66" t="str">
        <f t="shared" si="47"/>
        <v>OnTime</v>
      </c>
      <c r="AO3095" s="13">
        <f>(Cleaned_Data!S3095)-((Cleaned_Data!S3095)*10%)</f>
        <v>45</v>
      </c>
      <c r="AP3095" s="13" t="str">
        <v>Risk</v>
      </c>
    </row>
    <row r="3096" spans="8:42" x14ac:dyDescent="0.3">
      <c r="H3096" s="13" t="s">
        <v>6095</v>
      </c>
      <c r="I3096" s="13" t="str">
        <v>Low Stock</v>
      </c>
      <c r="J3096" s="43"/>
      <c r="AB3096" s="65">
        <v>45918</v>
      </c>
      <c r="AC3096" s="66" t="str">
        <f t="shared" si="47"/>
        <v>OnTime</v>
      </c>
      <c r="AO3096" s="13">
        <f>(Cleaned_Data!S3096)-((Cleaned_Data!S3096)*10%)</f>
        <v>0</v>
      </c>
      <c r="AP3096" s="13" t="str">
        <v>Risk</v>
      </c>
    </row>
    <row r="3097" spans="8:42" x14ac:dyDescent="0.3">
      <c r="H3097" s="13" t="s">
        <v>2977</v>
      </c>
      <c r="I3097" s="13" t="str">
        <v>In Stock</v>
      </c>
      <c r="J3097" s="43"/>
      <c r="AB3097" s="65">
        <v>45915</v>
      </c>
      <c r="AC3097" s="66" t="str">
        <f t="shared" si="47"/>
        <v>OnTime</v>
      </c>
      <c r="AO3097" s="13">
        <f>(Cleaned_Data!S3097)-((Cleaned_Data!S3097)*10%)</f>
        <v>105.3</v>
      </c>
      <c r="AP3097" s="13" t="str">
        <v>Safe</v>
      </c>
    </row>
    <row r="3098" spans="8:42" x14ac:dyDescent="0.3">
      <c r="H3098" s="13" t="s">
        <v>2144</v>
      </c>
      <c r="I3098" s="13" t="str">
        <v>In Stock</v>
      </c>
      <c r="J3098" s="43"/>
      <c r="AB3098" s="65">
        <v>45881</v>
      </c>
      <c r="AC3098" s="66" t="str">
        <f t="shared" si="47"/>
        <v>Overdue</v>
      </c>
      <c r="AO3098" s="13">
        <f>(Cleaned_Data!S3098)-((Cleaned_Data!S3098)*10%)</f>
        <v>160.19999999999999</v>
      </c>
      <c r="AP3098" s="13" t="str">
        <v>Safe</v>
      </c>
    </row>
    <row r="3099" spans="8:42" x14ac:dyDescent="0.3">
      <c r="H3099" s="13" t="s">
        <v>6099</v>
      </c>
      <c r="I3099" s="13" t="str">
        <v>In Stock</v>
      </c>
      <c r="J3099" s="43"/>
      <c r="AB3099" s="65">
        <v>45871</v>
      </c>
      <c r="AC3099" s="66" t="str">
        <f t="shared" si="47"/>
        <v>Overdue</v>
      </c>
      <c r="AO3099" s="13">
        <f>(Cleaned_Data!S3099)-((Cleaned_Data!S3099)*10%)</f>
        <v>51.3</v>
      </c>
      <c r="AP3099" s="13" t="str">
        <v>Safe</v>
      </c>
    </row>
    <row r="3100" spans="8:42" x14ac:dyDescent="0.3">
      <c r="H3100" s="13" t="s">
        <v>6104</v>
      </c>
      <c r="I3100" s="13" t="str">
        <v>In Stock</v>
      </c>
      <c r="J3100" s="43"/>
      <c r="AB3100" s="65">
        <v>45880</v>
      </c>
      <c r="AC3100" s="66" t="str">
        <f t="shared" si="47"/>
        <v>Overdue</v>
      </c>
      <c r="AO3100" s="13">
        <f>(Cleaned_Data!S3100)-((Cleaned_Data!S3100)*10%)</f>
        <v>106.2</v>
      </c>
      <c r="AP3100" s="13" t="str">
        <v>Safe</v>
      </c>
    </row>
    <row r="3101" spans="8:42" x14ac:dyDescent="0.3">
      <c r="H3101" s="13" t="s">
        <v>6106</v>
      </c>
      <c r="I3101" s="13" t="str">
        <v>In Stock</v>
      </c>
      <c r="J3101" s="43"/>
      <c r="AB3101" s="65">
        <v>45869</v>
      </c>
      <c r="AC3101" s="66" t="str">
        <f t="shared" si="47"/>
        <v>Overdue</v>
      </c>
      <c r="AO3101" s="13">
        <f>(Cleaned_Data!S3101)-((Cleaned_Data!S3101)*10%)</f>
        <v>43.2</v>
      </c>
      <c r="AP3101" s="13" t="str">
        <v>Safe</v>
      </c>
    </row>
    <row r="3102" spans="8:42" x14ac:dyDescent="0.3">
      <c r="H3102" s="13" t="s">
        <v>6109</v>
      </c>
      <c r="I3102" s="13" t="str">
        <v>In Stock</v>
      </c>
      <c r="J3102" s="43"/>
      <c r="AB3102" s="65">
        <v>45857</v>
      </c>
      <c r="AC3102" s="66" t="str">
        <f t="shared" si="47"/>
        <v>Overdue</v>
      </c>
      <c r="AO3102" s="13">
        <f>(Cleaned_Data!S3102)-((Cleaned_Data!S3102)*10%)</f>
        <v>36</v>
      </c>
      <c r="AP3102" s="13" t="str">
        <v>Safe</v>
      </c>
    </row>
    <row r="3103" spans="8:42" x14ac:dyDescent="0.3">
      <c r="H3103" s="13" t="s">
        <v>2989</v>
      </c>
      <c r="I3103" s="13" t="str">
        <v>Low Stock</v>
      </c>
      <c r="J3103" s="43"/>
      <c r="AB3103" s="65">
        <v>45869</v>
      </c>
      <c r="AC3103" s="66" t="str">
        <f t="shared" si="47"/>
        <v>Overdue</v>
      </c>
      <c r="AO3103" s="13">
        <f>(Cleaned_Data!S3103)-((Cleaned_Data!S3103)*10%)</f>
        <v>0</v>
      </c>
      <c r="AP3103" s="13" t="str">
        <v>Risk</v>
      </c>
    </row>
    <row r="3104" spans="8:42" x14ac:dyDescent="0.3">
      <c r="H3104" s="13" t="s">
        <v>2847</v>
      </c>
      <c r="I3104" s="13" t="str">
        <v>Low Stock</v>
      </c>
      <c r="J3104" s="43"/>
      <c r="AB3104" s="65">
        <v>45887</v>
      </c>
      <c r="AC3104" s="66" t="str">
        <f t="shared" si="47"/>
        <v>Overdue</v>
      </c>
      <c r="AO3104" s="13">
        <f>(Cleaned_Data!S3104)-((Cleaned_Data!S3104)*10%)</f>
        <v>15.3</v>
      </c>
      <c r="AP3104" s="13" t="str">
        <v>Risk</v>
      </c>
    </row>
    <row r="3105" spans="8:42" x14ac:dyDescent="0.3">
      <c r="H3105" s="13" t="s">
        <v>6114</v>
      </c>
      <c r="I3105" s="13" t="str">
        <v>In Stock</v>
      </c>
      <c r="J3105" s="43"/>
      <c r="AB3105" s="65">
        <v>45921</v>
      </c>
      <c r="AC3105" s="66" t="str">
        <f t="shared" si="47"/>
        <v>OnTime</v>
      </c>
      <c r="AO3105" s="13">
        <f>(Cleaned_Data!S3105)-((Cleaned_Data!S3105)*10%)</f>
        <v>65.7</v>
      </c>
      <c r="AP3105" s="13" t="str">
        <v>Risk</v>
      </c>
    </row>
    <row r="3106" spans="8:42" x14ac:dyDescent="0.3">
      <c r="H3106" s="13" t="s">
        <v>2539</v>
      </c>
      <c r="I3106" s="13" t="str">
        <v>In Stock</v>
      </c>
      <c r="J3106" s="43"/>
      <c r="AB3106" s="65">
        <v>45921</v>
      </c>
      <c r="AC3106" s="66" t="str">
        <f t="shared" si="47"/>
        <v>OnTime</v>
      </c>
      <c r="AO3106" s="13">
        <f>(Cleaned_Data!S3106)-((Cleaned_Data!S3106)*10%)</f>
        <v>175.5</v>
      </c>
      <c r="AP3106" s="13" t="str">
        <v>Safe</v>
      </c>
    </row>
    <row r="3107" spans="8:42" x14ac:dyDescent="0.3">
      <c r="H3107" s="13" t="s">
        <v>3341</v>
      </c>
      <c r="I3107" s="13" t="str">
        <v>In Stock</v>
      </c>
      <c r="J3107" s="43"/>
      <c r="AB3107" s="65">
        <v>45871</v>
      </c>
      <c r="AC3107" s="66" t="str">
        <f t="shared" si="47"/>
        <v>Overdue</v>
      </c>
      <c r="AO3107" s="13">
        <f>(Cleaned_Data!S3107)-((Cleaned_Data!S3107)*10%)</f>
        <v>115.2</v>
      </c>
      <c r="AP3107" s="13" t="str">
        <v>Safe</v>
      </c>
    </row>
    <row r="3108" spans="8:42" x14ac:dyDescent="0.3">
      <c r="H3108" s="13" t="s">
        <v>4046</v>
      </c>
      <c r="I3108" s="13" t="str">
        <v>In Stock</v>
      </c>
      <c r="J3108" s="43"/>
      <c r="AB3108" s="65">
        <v>45880</v>
      </c>
      <c r="AC3108" s="66" t="str">
        <f t="shared" si="47"/>
        <v>Overdue</v>
      </c>
      <c r="AO3108" s="13">
        <f>(Cleaned_Data!S3108)-((Cleaned_Data!S3108)*10%)</f>
        <v>9.9</v>
      </c>
      <c r="AP3108" s="13" t="str">
        <v>Safe</v>
      </c>
    </row>
    <row r="3109" spans="8:42" x14ac:dyDescent="0.3">
      <c r="H3109" s="13" t="s">
        <v>1803</v>
      </c>
      <c r="I3109" s="13" t="str">
        <v>Low Stock</v>
      </c>
      <c r="J3109" s="43"/>
      <c r="AB3109" s="65">
        <v>45872</v>
      </c>
      <c r="AC3109" s="66" t="str">
        <f t="shared" si="47"/>
        <v>Overdue</v>
      </c>
      <c r="AO3109" s="13">
        <f>(Cleaned_Data!S3109)-((Cleaned_Data!S3109)*10%)</f>
        <v>0</v>
      </c>
      <c r="AP3109" s="13" t="str">
        <v>Risk</v>
      </c>
    </row>
    <row r="3110" spans="8:42" x14ac:dyDescent="0.3">
      <c r="H3110" s="13" t="s">
        <v>110</v>
      </c>
      <c r="I3110" s="13" t="str">
        <v>Low Stock</v>
      </c>
      <c r="J3110" s="43"/>
      <c r="AB3110" s="65">
        <v>45893</v>
      </c>
      <c r="AC3110" s="66" t="str">
        <f t="shared" si="47"/>
        <v>Overdue</v>
      </c>
      <c r="AO3110" s="13">
        <f>(Cleaned_Data!S3110)-((Cleaned_Data!S3110)*10%)</f>
        <v>12.6</v>
      </c>
      <c r="AP3110" s="13" t="str">
        <v>Risk</v>
      </c>
    </row>
    <row r="3111" spans="8:42" x14ac:dyDescent="0.3">
      <c r="H3111" s="13" t="s">
        <v>3295</v>
      </c>
      <c r="I3111" s="13" t="str">
        <v>In Stock</v>
      </c>
      <c r="J3111" s="43"/>
      <c r="AB3111" s="65">
        <v>45930</v>
      </c>
      <c r="AC3111" s="66" t="str">
        <f t="shared" si="47"/>
        <v>OnTime</v>
      </c>
      <c r="AO3111" s="13">
        <f>(Cleaned_Data!S3111)-((Cleaned_Data!S3111)*10%)</f>
        <v>130.5</v>
      </c>
      <c r="AP3111" s="13" t="str">
        <v>Safe</v>
      </c>
    </row>
    <row r="3112" spans="8:42" x14ac:dyDescent="0.3">
      <c r="H3112" s="13" t="s">
        <v>7509</v>
      </c>
      <c r="I3112" s="13" t="str">
        <v>Low Stock</v>
      </c>
      <c r="J3112" s="43"/>
      <c r="AB3112" s="65">
        <v>45887</v>
      </c>
      <c r="AC3112" s="66" t="str">
        <f t="shared" si="47"/>
        <v>Overdue</v>
      </c>
      <c r="AO3112" s="13">
        <f>(Cleaned_Data!S3112)-((Cleaned_Data!S3112)*10%)</f>
        <v>22.5</v>
      </c>
      <c r="AP3112" s="13" t="str">
        <v>Risk</v>
      </c>
    </row>
    <row r="3113" spans="8:42" x14ac:dyDescent="0.3">
      <c r="H3113" s="13" t="s">
        <v>2592</v>
      </c>
      <c r="I3113" s="13" t="str">
        <v>Low Stock</v>
      </c>
      <c r="J3113" s="43"/>
      <c r="AB3113" s="65">
        <v>45924</v>
      </c>
      <c r="AC3113" s="66" t="str">
        <f t="shared" si="47"/>
        <v>OnTime</v>
      </c>
      <c r="AO3113" s="13">
        <f>(Cleaned_Data!S3113)-((Cleaned_Data!S3113)*10%)</f>
        <v>18</v>
      </c>
      <c r="AP3113" s="13" t="str">
        <v>Risk</v>
      </c>
    </row>
    <row r="3114" spans="8:42" x14ac:dyDescent="0.3">
      <c r="H3114" s="13" t="s">
        <v>4707</v>
      </c>
      <c r="I3114" s="13" t="str">
        <v>In Stock</v>
      </c>
      <c r="J3114" s="43"/>
      <c r="AB3114" s="65">
        <v>45863</v>
      </c>
      <c r="AC3114" s="66" t="str">
        <f t="shared" si="47"/>
        <v>Overdue</v>
      </c>
      <c r="AO3114" s="13">
        <f>(Cleaned_Data!S3114)-((Cleaned_Data!S3114)*10%)</f>
        <v>138.6</v>
      </c>
      <c r="AP3114" s="13" t="str">
        <v>Safe</v>
      </c>
    </row>
    <row r="3115" spans="8:42" x14ac:dyDescent="0.3">
      <c r="H3115" s="13" t="s">
        <v>6127</v>
      </c>
      <c r="I3115" s="13" t="str">
        <v>In Stock</v>
      </c>
      <c r="J3115" s="43"/>
      <c r="AB3115" s="65">
        <v>45925</v>
      </c>
      <c r="AC3115" s="66" t="str">
        <f t="shared" si="47"/>
        <v>OnTime</v>
      </c>
      <c r="AO3115" s="13">
        <f>(Cleaned_Data!S3115)-((Cleaned_Data!S3115)*10%)</f>
        <v>172.8</v>
      </c>
      <c r="AP3115" s="13" t="str">
        <v>Safe</v>
      </c>
    </row>
    <row r="3116" spans="8:42" x14ac:dyDescent="0.3">
      <c r="H3116" s="13" t="s">
        <v>6129</v>
      </c>
      <c r="I3116" s="13" t="str">
        <v>In Stock</v>
      </c>
      <c r="J3116" s="43"/>
      <c r="AB3116" s="65">
        <v>45932</v>
      </c>
      <c r="AC3116" s="66" t="str">
        <f t="shared" si="47"/>
        <v>OnTime</v>
      </c>
      <c r="AO3116" s="13">
        <f>(Cleaned_Data!S3116)-((Cleaned_Data!S3116)*10%)</f>
        <v>71.099999999999994</v>
      </c>
      <c r="AP3116" s="13" t="str">
        <v>Safe</v>
      </c>
    </row>
    <row r="3117" spans="8:42" x14ac:dyDescent="0.3">
      <c r="H3117" s="13" t="s">
        <v>6131</v>
      </c>
      <c r="I3117" s="13" t="str">
        <v>In Stock</v>
      </c>
      <c r="J3117" s="43"/>
      <c r="AB3117" s="65">
        <v>45877</v>
      </c>
      <c r="AC3117" s="66" t="str">
        <f t="shared" si="47"/>
        <v>Overdue</v>
      </c>
      <c r="AO3117" s="13">
        <f>(Cleaned_Data!S3117)-((Cleaned_Data!S3117)*10%)</f>
        <v>113.4</v>
      </c>
      <c r="AP3117" s="13" t="str">
        <v>Safe</v>
      </c>
    </row>
    <row r="3118" spans="8:42" x14ac:dyDescent="0.3">
      <c r="H3118" s="13" t="s">
        <v>4350</v>
      </c>
      <c r="I3118" s="13" t="str">
        <v>In Stock</v>
      </c>
      <c r="J3118" s="43"/>
      <c r="AB3118" s="65">
        <v>45932</v>
      </c>
      <c r="AC3118" s="66" t="str">
        <f t="shared" si="47"/>
        <v>OnTime</v>
      </c>
      <c r="AO3118" s="13">
        <f>(Cleaned_Data!S3118)-((Cleaned_Data!S3118)*10%)</f>
        <v>161.1</v>
      </c>
      <c r="AP3118" s="13" t="str">
        <v>Safe</v>
      </c>
    </row>
    <row r="3119" spans="8:42" x14ac:dyDescent="0.3">
      <c r="H3119" s="13" t="s">
        <v>6136</v>
      </c>
      <c r="I3119" s="13" t="str">
        <v>Low Stock</v>
      </c>
      <c r="J3119" s="43"/>
      <c r="AB3119" s="65">
        <v>45877</v>
      </c>
      <c r="AC3119" s="66" t="str">
        <f t="shared" si="47"/>
        <v>Overdue</v>
      </c>
      <c r="AO3119" s="13">
        <f>(Cleaned_Data!S3119)-((Cleaned_Data!S3119)*10%)</f>
        <v>21.6</v>
      </c>
      <c r="AP3119" s="13" t="str">
        <v>Risk</v>
      </c>
    </row>
    <row r="3120" spans="8:42" x14ac:dyDescent="0.3">
      <c r="H3120" s="13" t="s">
        <v>6138</v>
      </c>
      <c r="I3120" s="13" t="str">
        <v>Low Stock</v>
      </c>
      <c r="J3120" s="43"/>
      <c r="AB3120" s="65">
        <v>45882</v>
      </c>
      <c r="AC3120" s="66" t="str">
        <f t="shared" si="47"/>
        <v>Overdue</v>
      </c>
      <c r="AO3120" s="13">
        <f>(Cleaned_Data!S3120)-((Cleaned_Data!S3120)*10%)</f>
        <v>56.7</v>
      </c>
      <c r="AP3120" s="13" t="str">
        <v>Risk</v>
      </c>
    </row>
    <row r="3121" spans="8:42" x14ac:dyDescent="0.3">
      <c r="H3121" s="13" t="s">
        <v>6140</v>
      </c>
      <c r="I3121" s="13" t="str">
        <v>In Stock</v>
      </c>
      <c r="J3121" s="43"/>
      <c r="AB3121" s="65">
        <v>45926</v>
      </c>
      <c r="AC3121" s="66" t="str">
        <f t="shared" si="47"/>
        <v>OnTime</v>
      </c>
      <c r="AO3121" s="13">
        <f>(Cleaned_Data!S3121)-((Cleaned_Data!S3121)*10%)</f>
        <v>99.9</v>
      </c>
      <c r="AP3121" s="13" t="str">
        <v>Safe</v>
      </c>
    </row>
    <row r="3122" spans="8:42" x14ac:dyDescent="0.3">
      <c r="H3122" s="13" t="s">
        <v>5832</v>
      </c>
      <c r="I3122" s="13" t="str">
        <v>In Stock</v>
      </c>
      <c r="J3122" s="43"/>
      <c r="AB3122" s="65">
        <v>45898</v>
      </c>
      <c r="AC3122" s="66" t="str">
        <f t="shared" si="47"/>
        <v>Overdue</v>
      </c>
      <c r="AO3122" s="13">
        <f>(Cleaned_Data!S3122)-((Cleaned_Data!S3122)*10%)</f>
        <v>79.2</v>
      </c>
      <c r="AP3122" s="13" t="str">
        <v>Safe</v>
      </c>
    </row>
    <row r="3123" spans="8:42" x14ac:dyDescent="0.3">
      <c r="H3123" s="13" t="s">
        <v>3912</v>
      </c>
      <c r="I3123" s="13" t="str">
        <v>In Stock</v>
      </c>
      <c r="J3123" s="43"/>
      <c r="AB3123" s="65">
        <v>45892</v>
      </c>
      <c r="AC3123" s="66" t="str">
        <f t="shared" si="47"/>
        <v>Overdue</v>
      </c>
      <c r="AO3123" s="13">
        <f>(Cleaned_Data!S3123)-((Cleaned_Data!S3123)*10%)</f>
        <v>159.30000000000001</v>
      </c>
      <c r="AP3123" s="13" t="str">
        <v>Safe</v>
      </c>
    </row>
    <row r="3124" spans="8:42" x14ac:dyDescent="0.3">
      <c r="H3124" s="13" t="s">
        <v>7618</v>
      </c>
      <c r="I3124" s="13" t="str">
        <v>In Stock</v>
      </c>
      <c r="J3124" s="43"/>
      <c r="AB3124" s="65">
        <v>45929</v>
      </c>
      <c r="AC3124" s="66" t="str">
        <f t="shared" si="47"/>
        <v>OnTime</v>
      </c>
      <c r="AO3124" s="13">
        <f>(Cleaned_Data!S3124)-((Cleaned_Data!S3124)*10%)</f>
        <v>52.2</v>
      </c>
      <c r="AP3124" s="13" t="str">
        <v>Safe</v>
      </c>
    </row>
    <row r="3125" spans="8:42" x14ac:dyDescent="0.3">
      <c r="H3125" s="13" t="s">
        <v>6147</v>
      </c>
      <c r="I3125" s="13" t="str">
        <v>In Stock</v>
      </c>
      <c r="J3125" s="43"/>
      <c r="AB3125" s="65">
        <v>45931</v>
      </c>
      <c r="AC3125" s="66" t="str">
        <f t="shared" si="47"/>
        <v>OnTime</v>
      </c>
      <c r="AO3125" s="13">
        <f>(Cleaned_Data!S3125)-((Cleaned_Data!S3125)*10%)</f>
        <v>111.6</v>
      </c>
      <c r="AP3125" s="13" t="str">
        <v>Safe</v>
      </c>
    </row>
    <row r="3126" spans="8:42" x14ac:dyDescent="0.3">
      <c r="H3126" s="13" t="s">
        <v>6149</v>
      </c>
      <c r="I3126" s="13" t="str">
        <v>In Stock</v>
      </c>
      <c r="J3126" s="43"/>
      <c r="AB3126" s="65">
        <v>45898</v>
      </c>
      <c r="AC3126" s="66" t="str">
        <f t="shared" si="47"/>
        <v>Overdue</v>
      </c>
      <c r="AO3126" s="13">
        <f>(Cleaned_Data!S3126)-((Cleaned_Data!S3126)*10%)</f>
        <v>90.9</v>
      </c>
      <c r="AP3126" s="13" t="str">
        <v>Safe</v>
      </c>
    </row>
    <row r="3127" spans="8:42" x14ac:dyDescent="0.3">
      <c r="H3127" s="13" t="s">
        <v>76</v>
      </c>
      <c r="I3127" s="13" t="str">
        <v>Low Stock</v>
      </c>
      <c r="J3127" s="43"/>
      <c r="AB3127" s="65">
        <v>45912</v>
      </c>
      <c r="AC3127" s="66" t="str">
        <f t="shared" si="47"/>
        <v>OnTime</v>
      </c>
      <c r="AO3127" s="13">
        <f>(Cleaned_Data!S3127)-((Cleaned_Data!S3127)*10%)</f>
        <v>45</v>
      </c>
      <c r="AP3127" s="13" t="str">
        <v>Risk</v>
      </c>
    </row>
    <row r="3128" spans="8:42" x14ac:dyDescent="0.3">
      <c r="H3128" s="13" t="s">
        <v>6152</v>
      </c>
      <c r="I3128" s="13" t="str">
        <v>In Stock</v>
      </c>
      <c r="J3128" s="43"/>
      <c r="AB3128" s="65">
        <v>45914</v>
      </c>
      <c r="AC3128" s="66" t="str">
        <f t="shared" si="47"/>
        <v>OnTime</v>
      </c>
      <c r="AO3128" s="13">
        <f>(Cleaned_Data!S3128)-((Cleaned_Data!S3128)*10%)</f>
        <v>109.8</v>
      </c>
      <c r="AP3128" s="13" t="str">
        <v>Safe</v>
      </c>
    </row>
    <row r="3129" spans="8:42" x14ac:dyDescent="0.3">
      <c r="H3129" s="13" t="s">
        <v>3717</v>
      </c>
      <c r="I3129" s="13" t="str">
        <v>In Stock</v>
      </c>
      <c r="J3129" s="43"/>
      <c r="AB3129" s="65">
        <v>45895</v>
      </c>
      <c r="AC3129" s="66" t="str">
        <f t="shared" si="47"/>
        <v>Overdue</v>
      </c>
      <c r="AO3129" s="13">
        <f>(Cleaned_Data!S3129)-((Cleaned_Data!S3129)*10%)</f>
        <v>158.4</v>
      </c>
      <c r="AP3129" s="13" t="str">
        <v>Safe</v>
      </c>
    </row>
    <row r="3130" spans="8:42" x14ac:dyDescent="0.3">
      <c r="H3130" s="13" t="s">
        <v>6155</v>
      </c>
      <c r="I3130" s="13" t="str">
        <v>In Stock</v>
      </c>
      <c r="J3130" s="43"/>
      <c r="AB3130" s="65">
        <v>45937</v>
      </c>
      <c r="AC3130" s="66" t="str">
        <f t="shared" si="47"/>
        <v>OnTime</v>
      </c>
      <c r="AO3130" s="13">
        <f>(Cleaned_Data!S3130)-((Cleaned_Data!S3130)*10%)</f>
        <v>130.5</v>
      </c>
      <c r="AP3130" s="13" t="str">
        <v>Safe</v>
      </c>
    </row>
    <row r="3131" spans="8:42" x14ac:dyDescent="0.3">
      <c r="H3131" s="13" t="s">
        <v>6161</v>
      </c>
      <c r="I3131" s="13" t="str">
        <v>In Stock</v>
      </c>
      <c r="J3131" s="43"/>
      <c r="AB3131" s="65">
        <v>45913</v>
      </c>
      <c r="AC3131" s="66" t="str">
        <f t="shared" si="47"/>
        <v>OnTime</v>
      </c>
      <c r="AO3131" s="13">
        <f>(Cleaned_Data!S3131)-((Cleaned_Data!S3131)*10%)</f>
        <v>136.80000000000001</v>
      </c>
      <c r="AP3131" s="13" t="str">
        <v>Safe</v>
      </c>
    </row>
    <row r="3132" spans="8:42" x14ac:dyDescent="0.3">
      <c r="H3132" s="13" t="s">
        <v>1668</v>
      </c>
      <c r="I3132" s="13" t="str">
        <v>Low Stock</v>
      </c>
      <c r="J3132" s="43"/>
      <c r="AB3132" s="65">
        <v>45904</v>
      </c>
      <c r="AC3132" s="66" t="str">
        <f t="shared" si="47"/>
        <v>OnTime</v>
      </c>
      <c r="AO3132" s="13">
        <f>(Cleaned_Data!S3132)-((Cleaned_Data!S3132)*10%)</f>
        <v>11.7</v>
      </c>
      <c r="AP3132" s="13" t="str">
        <v>Risk</v>
      </c>
    </row>
    <row r="3133" spans="8:42" x14ac:dyDescent="0.3">
      <c r="H3133" s="13" t="s">
        <v>6224</v>
      </c>
      <c r="I3133" s="13" t="str">
        <v>In Stock</v>
      </c>
      <c r="J3133" s="43"/>
      <c r="AB3133" s="65">
        <v>45862</v>
      </c>
      <c r="AC3133" s="66" t="str">
        <f t="shared" si="47"/>
        <v>Overdue</v>
      </c>
      <c r="AO3133" s="13">
        <f>(Cleaned_Data!S3133)-((Cleaned_Data!S3133)*10%)</f>
        <v>135.9</v>
      </c>
      <c r="AP3133" s="13" t="str">
        <v>Safe</v>
      </c>
    </row>
    <row r="3134" spans="8:42" x14ac:dyDescent="0.3">
      <c r="H3134" s="13" t="s">
        <v>1439</v>
      </c>
      <c r="I3134" s="13" t="str">
        <v>In Stock</v>
      </c>
      <c r="J3134" s="43"/>
      <c r="AB3134" s="65">
        <v>45853</v>
      </c>
      <c r="AC3134" s="66" t="str">
        <f t="shared" si="47"/>
        <v>Overdue</v>
      </c>
      <c r="AO3134" s="13">
        <f>(Cleaned_Data!S3134)-((Cleaned_Data!S3134)*10%)</f>
        <v>143.1</v>
      </c>
      <c r="AP3134" s="13" t="str">
        <v>Safe</v>
      </c>
    </row>
    <row r="3135" spans="8:42" x14ac:dyDescent="0.3">
      <c r="H3135" s="13" t="s">
        <v>6169</v>
      </c>
      <c r="I3135" s="13" t="str">
        <v>In Stock</v>
      </c>
      <c r="J3135" s="43"/>
      <c r="AB3135" s="65">
        <v>45857</v>
      </c>
      <c r="AC3135" s="66" t="str">
        <f t="shared" si="47"/>
        <v>Overdue</v>
      </c>
      <c r="AO3135" s="13">
        <f>(Cleaned_Data!S3135)-((Cleaned_Data!S3135)*10%)</f>
        <v>132.30000000000001</v>
      </c>
      <c r="AP3135" s="13" t="str">
        <v>Safe</v>
      </c>
    </row>
    <row r="3136" spans="8:42" x14ac:dyDescent="0.3">
      <c r="H3136" s="13" t="s">
        <v>6171</v>
      </c>
      <c r="I3136" s="13" t="str">
        <v>Low Stock</v>
      </c>
      <c r="J3136" s="43"/>
      <c r="AB3136" s="65">
        <v>45892</v>
      </c>
      <c r="AC3136" s="66" t="str">
        <f t="shared" si="47"/>
        <v>Overdue</v>
      </c>
      <c r="AO3136" s="13">
        <f>(Cleaned_Data!S3136)-((Cleaned_Data!S3136)*10%)</f>
        <v>18.899999999999999</v>
      </c>
      <c r="AP3136" s="13" t="str">
        <v>Risk</v>
      </c>
    </row>
    <row r="3137" spans="8:42" x14ac:dyDescent="0.3">
      <c r="H3137" s="13" t="s">
        <v>6173</v>
      </c>
      <c r="I3137" s="13" t="str">
        <v>In Stock</v>
      </c>
      <c r="J3137" s="43"/>
      <c r="AB3137" s="65">
        <v>45867</v>
      </c>
      <c r="AC3137" s="66" t="str">
        <f t="shared" si="47"/>
        <v>Overdue</v>
      </c>
      <c r="AO3137" s="13">
        <f>(Cleaned_Data!S3137)-((Cleaned_Data!S3137)*10%)</f>
        <v>121.5</v>
      </c>
      <c r="AP3137" s="13" t="str">
        <v>Safe</v>
      </c>
    </row>
    <row r="3138" spans="8:42" x14ac:dyDescent="0.3">
      <c r="H3138" s="13" t="s">
        <v>2449</v>
      </c>
      <c r="I3138" s="13" t="str">
        <v>Low Stock</v>
      </c>
      <c r="J3138" s="43"/>
      <c r="AB3138" s="65">
        <v>45858</v>
      </c>
      <c r="AC3138" s="66" t="str">
        <f t="shared" si="47"/>
        <v>Overdue</v>
      </c>
      <c r="AO3138" s="13">
        <f>(Cleaned_Data!S3138)-((Cleaned_Data!S3138)*10%)</f>
        <v>57.6</v>
      </c>
      <c r="AP3138" s="13" t="str">
        <v>Risk</v>
      </c>
    </row>
    <row r="3139" spans="8:42" x14ac:dyDescent="0.3">
      <c r="H3139" s="13" t="s">
        <v>1029</v>
      </c>
      <c r="I3139" s="13" t="str">
        <v>In Stock</v>
      </c>
      <c r="J3139" s="43"/>
      <c r="AB3139" s="65">
        <v>45853</v>
      </c>
      <c r="AC3139" s="66" t="str">
        <f t="shared" ref="AC3139:AC3202" si="48">IF(AB3139="","No Date", IF(AB3139&lt;$AC$1,"Overdue","OnTime"))</f>
        <v>Overdue</v>
      </c>
      <c r="AO3139" s="13">
        <f>(Cleaned_Data!S3139)-((Cleaned_Data!S3139)*10%)</f>
        <v>26.1</v>
      </c>
      <c r="AP3139" s="13" t="str">
        <v>Risk</v>
      </c>
    </row>
    <row r="3140" spans="8:42" x14ac:dyDescent="0.3">
      <c r="H3140" s="13" t="s">
        <v>7508</v>
      </c>
      <c r="I3140" s="13" t="str">
        <v>Low Stock</v>
      </c>
      <c r="J3140" s="43"/>
      <c r="AB3140" s="65">
        <v>45862</v>
      </c>
      <c r="AC3140" s="66" t="str">
        <f t="shared" si="48"/>
        <v>Overdue</v>
      </c>
      <c r="AO3140" s="13">
        <f>(Cleaned_Data!S3140)-((Cleaned_Data!S3140)*10%)</f>
        <v>12.6</v>
      </c>
      <c r="AP3140" s="13" t="str">
        <v>Risk</v>
      </c>
    </row>
    <row r="3141" spans="8:42" x14ac:dyDescent="0.3">
      <c r="H3141" s="13" t="s">
        <v>2488</v>
      </c>
      <c r="I3141" s="13" t="str">
        <v>In Stock</v>
      </c>
      <c r="J3141" s="43"/>
      <c r="AB3141" s="65">
        <v>45903</v>
      </c>
      <c r="AC3141" s="66" t="str">
        <f t="shared" si="48"/>
        <v>OnTime</v>
      </c>
      <c r="AO3141" s="13">
        <f>(Cleaned_Data!S3141)-((Cleaned_Data!S3141)*10%)</f>
        <v>162</v>
      </c>
      <c r="AP3141" s="13" t="str">
        <v>Safe</v>
      </c>
    </row>
    <row r="3142" spans="8:42" x14ac:dyDescent="0.3">
      <c r="H3142" s="13" t="s">
        <v>919</v>
      </c>
      <c r="I3142" s="13" t="str">
        <v>In Stock</v>
      </c>
      <c r="J3142" s="43"/>
      <c r="AB3142" s="65">
        <v>45914</v>
      </c>
      <c r="AC3142" s="66" t="str">
        <f t="shared" si="48"/>
        <v>OnTime</v>
      </c>
      <c r="AO3142" s="13">
        <f>(Cleaned_Data!S3142)-((Cleaned_Data!S3142)*10%)</f>
        <v>109.8</v>
      </c>
      <c r="AP3142" s="13" t="str">
        <v>Safe</v>
      </c>
    </row>
    <row r="3143" spans="8:42" x14ac:dyDescent="0.3">
      <c r="H3143" s="13" t="s">
        <v>6187</v>
      </c>
      <c r="I3143" s="13" t="str">
        <v>In Stock</v>
      </c>
      <c r="J3143" s="43"/>
      <c r="AB3143" s="65">
        <v>45906</v>
      </c>
      <c r="AC3143" s="66" t="str">
        <f t="shared" si="48"/>
        <v>OnTime</v>
      </c>
      <c r="AO3143" s="13">
        <f>(Cleaned_Data!S3143)-((Cleaned_Data!S3143)*10%)</f>
        <v>96.3</v>
      </c>
      <c r="AP3143" s="13" t="str">
        <v>Safe</v>
      </c>
    </row>
    <row r="3144" spans="8:42" x14ac:dyDescent="0.3">
      <c r="H3144" s="13" t="s">
        <v>1263</v>
      </c>
      <c r="I3144" s="13" t="str">
        <v>In Stock</v>
      </c>
      <c r="J3144" s="43"/>
      <c r="AB3144" s="65">
        <v>45932</v>
      </c>
      <c r="AC3144" s="66" t="str">
        <f t="shared" si="48"/>
        <v>OnTime</v>
      </c>
      <c r="AO3144" s="13">
        <f>(Cleaned_Data!S3144)-((Cleaned_Data!S3144)*10%)</f>
        <v>151.19999999999999</v>
      </c>
      <c r="AP3144" s="13" t="str">
        <v>Safe</v>
      </c>
    </row>
    <row r="3145" spans="8:42" x14ac:dyDescent="0.3">
      <c r="H3145" s="13" t="s">
        <v>4614</v>
      </c>
      <c r="I3145" s="13" t="str">
        <v>Low Stock</v>
      </c>
      <c r="J3145" s="43"/>
      <c r="AB3145" s="65">
        <v>45898</v>
      </c>
      <c r="AC3145" s="66" t="str">
        <f t="shared" si="48"/>
        <v>Overdue</v>
      </c>
      <c r="AO3145" s="13">
        <f>(Cleaned_Data!S3145)-((Cleaned_Data!S3145)*10%)</f>
        <v>31.5</v>
      </c>
      <c r="AP3145" s="13" t="str">
        <v>Risk</v>
      </c>
    </row>
    <row r="3146" spans="8:42" x14ac:dyDescent="0.3">
      <c r="H3146" s="13" t="s">
        <v>1931</v>
      </c>
      <c r="I3146" s="13" t="str">
        <v>In Stock</v>
      </c>
      <c r="J3146" s="43"/>
      <c r="AB3146" s="65">
        <v>45856</v>
      </c>
      <c r="AC3146" s="66" t="str">
        <f t="shared" si="48"/>
        <v>Overdue</v>
      </c>
      <c r="AO3146" s="13">
        <f>(Cleaned_Data!S3146)-((Cleaned_Data!S3146)*10%)</f>
        <v>133.19999999999999</v>
      </c>
      <c r="AP3146" s="13" t="str">
        <v>Safe</v>
      </c>
    </row>
    <row r="3147" spans="8:42" x14ac:dyDescent="0.3">
      <c r="H3147" s="13" t="s">
        <v>6193</v>
      </c>
      <c r="I3147" s="13" t="str">
        <v>In Stock</v>
      </c>
      <c r="J3147" s="43"/>
      <c r="AB3147" s="65">
        <v>45917</v>
      </c>
      <c r="AC3147" s="66" t="str">
        <f t="shared" si="48"/>
        <v>OnTime</v>
      </c>
      <c r="AO3147" s="13">
        <f>(Cleaned_Data!S3147)-((Cleaned_Data!S3147)*10%)</f>
        <v>121.5</v>
      </c>
      <c r="AP3147" s="13" t="str">
        <v>Safe</v>
      </c>
    </row>
    <row r="3148" spans="8:42" x14ac:dyDescent="0.3">
      <c r="H3148" s="13" t="s">
        <v>3766</v>
      </c>
      <c r="I3148" s="13" t="str">
        <v>In Stock</v>
      </c>
      <c r="J3148" s="43"/>
      <c r="AB3148" s="65">
        <v>45928</v>
      </c>
      <c r="AC3148" s="66" t="str">
        <f t="shared" si="48"/>
        <v>OnTime</v>
      </c>
      <c r="AO3148" s="13">
        <f>(Cleaned_Data!S3148)-((Cleaned_Data!S3148)*10%)</f>
        <v>78.3</v>
      </c>
      <c r="AP3148" s="13" t="str">
        <v>Safe</v>
      </c>
    </row>
    <row r="3149" spans="8:42" x14ac:dyDescent="0.3">
      <c r="H3149" s="13" t="s">
        <v>7504</v>
      </c>
      <c r="I3149" s="13" t="str">
        <v>Low Stock</v>
      </c>
      <c r="J3149" s="43"/>
      <c r="AB3149" s="65">
        <v>45917</v>
      </c>
      <c r="AC3149" s="66" t="str">
        <f t="shared" si="48"/>
        <v>OnTime</v>
      </c>
      <c r="AO3149" s="13">
        <f>(Cleaned_Data!S3149)-((Cleaned_Data!S3149)*10%)</f>
        <v>27</v>
      </c>
      <c r="AP3149" s="13" t="str">
        <v>Risk</v>
      </c>
    </row>
    <row r="3150" spans="8:42" x14ac:dyDescent="0.3">
      <c r="H3150" s="13" t="s">
        <v>5301</v>
      </c>
      <c r="I3150" s="13" t="str">
        <v>In Stock</v>
      </c>
      <c r="J3150" s="43"/>
      <c r="AB3150" s="65">
        <v>45853</v>
      </c>
      <c r="AC3150" s="66" t="str">
        <f t="shared" si="48"/>
        <v>Overdue</v>
      </c>
      <c r="AO3150" s="13">
        <f>(Cleaned_Data!S3150)-((Cleaned_Data!S3150)*10%)</f>
        <v>174.6</v>
      </c>
      <c r="AP3150" s="13" t="str">
        <v>Safe</v>
      </c>
    </row>
    <row r="3151" spans="8:42" x14ac:dyDescent="0.3">
      <c r="H3151" s="13" t="s">
        <v>699</v>
      </c>
      <c r="I3151" s="13" t="str">
        <v>In Stock</v>
      </c>
      <c r="J3151" s="43"/>
      <c r="AB3151" s="65">
        <v>45916</v>
      </c>
      <c r="AC3151" s="66" t="str">
        <f t="shared" si="48"/>
        <v>OnTime</v>
      </c>
      <c r="AO3151" s="13">
        <f>(Cleaned_Data!S3151)-((Cleaned_Data!S3151)*10%)</f>
        <v>127.8</v>
      </c>
      <c r="AP3151" s="13" t="str">
        <v>Safe</v>
      </c>
    </row>
    <row r="3152" spans="8:42" x14ac:dyDescent="0.3">
      <c r="H3152" s="13" t="s">
        <v>6203</v>
      </c>
      <c r="I3152" s="13" t="str">
        <v>In Stock</v>
      </c>
      <c r="J3152" s="43"/>
      <c r="AB3152" s="65">
        <v>45934</v>
      </c>
      <c r="AC3152" s="66" t="str">
        <f t="shared" si="48"/>
        <v>OnTime</v>
      </c>
      <c r="AO3152" s="13">
        <f>(Cleaned_Data!S3152)-((Cleaned_Data!S3152)*10%)</f>
        <v>150.30000000000001</v>
      </c>
      <c r="AP3152" s="13" t="str">
        <v>Safe</v>
      </c>
    </row>
    <row r="3153" spans="8:42" x14ac:dyDescent="0.3">
      <c r="H3153" s="13" t="s">
        <v>3351</v>
      </c>
      <c r="I3153" s="13" t="str">
        <v>Low Stock</v>
      </c>
      <c r="J3153" s="43"/>
      <c r="AB3153" s="65">
        <v>45860</v>
      </c>
      <c r="AC3153" s="66" t="str">
        <f t="shared" si="48"/>
        <v>Overdue</v>
      </c>
      <c r="AO3153" s="13">
        <f>(Cleaned_Data!S3153)-((Cleaned_Data!S3153)*10%)</f>
        <v>54</v>
      </c>
      <c r="AP3153" s="13" t="str">
        <v>Risk</v>
      </c>
    </row>
    <row r="3154" spans="8:42" x14ac:dyDescent="0.3">
      <c r="H3154" s="13" t="s">
        <v>4096</v>
      </c>
      <c r="I3154" s="13" t="str">
        <v>Low Stock</v>
      </c>
      <c r="J3154" s="43"/>
      <c r="AB3154" s="65">
        <v>45928</v>
      </c>
      <c r="AC3154" s="66" t="str">
        <f t="shared" si="48"/>
        <v>OnTime</v>
      </c>
      <c r="AO3154" s="13">
        <f>(Cleaned_Data!S3154)-((Cleaned_Data!S3154)*10%)</f>
        <v>11.7</v>
      </c>
      <c r="AP3154" s="13" t="str">
        <v>Risk</v>
      </c>
    </row>
    <row r="3155" spans="8:42" x14ac:dyDescent="0.3">
      <c r="H3155" s="13" t="s">
        <v>1344</v>
      </c>
      <c r="I3155" s="13" t="str">
        <v>In Stock</v>
      </c>
      <c r="J3155" s="43"/>
      <c r="AB3155" s="65">
        <v>45852</v>
      </c>
      <c r="AC3155" s="66" t="str">
        <f t="shared" si="48"/>
        <v>Overdue</v>
      </c>
      <c r="AO3155" s="13">
        <f>(Cleaned_Data!S3155)-((Cleaned_Data!S3155)*10%)</f>
        <v>157.5</v>
      </c>
      <c r="AP3155" s="13" t="str">
        <v>Safe</v>
      </c>
    </row>
    <row r="3156" spans="8:42" x14ac:dyDescent="0.3">
      <c r="H3156" s="13" t="s">
        <v>639</v>
      </c>
      <c r="I3156" s="13" t="str">
        <v>In Stock</v>
      </c>
      <c r="J3156" s="43"/>
      <c r="AB3156" s="65">
        <v>45896</v>
      </c>
      <c r="AC3156" s="66" t="str">
        <f t="shared" si="48"/>
        <v>Overdue</v>
      </c>
      <c r="AO3156" s="13">
        <f>(Cleaned_Data!S3156)-((Cleaned_Data!S3156)*10%)</f>
        <v>89.1</v>
      </c>
      <c r="AP3156" s="13" t="str">
        <v>Safe</v>
      </c>
    </row>
    <row r="3157" spans="8:42" x14ac:dyDescent="0.3">
      <c r="H3157" s="13" t="s">
        <v>3257</v>
      </c>
      <c r="I3157" s="13" t="str">
        <v>Low Stock</v>
      </c>
      <c r="J3157" s="43"/>
      <c r="AB3157" s="65">
        <v>45860</v>
      </c>
      <c r="AC3157" s="66" t="str">
        <f t="shared" si="48"/>
        <v>Overdue</v>
      </c>
      <c r="AO3157" s="13">
        <f>(Cleaned_Data!S3157)-((Cleaned_Data!S3157)*10%)</f>
        <v>48.6</v>
      </c>
      <c r="AP3157" s="13" t="str">
        <v>Risk</v>
      </c>
    </row>
    <row r="3158" spans="8:42" x14ac:dyDescent="0.3">
      <c r="H3158" s="13" t="s">
        <v>7493</v>
      </c>
      <c r="I3158" s="13" t="str">
        <v>Low Stock</v>
      </c>
      <c r="J3158" s="43"/>
      <c r="AB3158" s="65">
        <v>45908</v>
      </c>
      <c r="AC3158" s="66" t="str">
        <f t="shared" si="48"/>
        <v>OnTime</v>
      </c>
      <c r="AO3158" s="13">
        <f>(Cleaned_Data!S3158)-((Cleaned_Data!S3158)*10%)</f>
        <v>0</v>
      </c>
      <c r="AP3158" s="13" t="str">
        <v>Risk</v>
      </c>
    </row>
    <row r="3159" spans="8:42" x14ac:dyDescent="0.3">
      <c r="H3159" s="13" t="s">
        <v>6216</v>
      </c>
      <c r="I3159" s="13" t="str">
        <v>In Stock</v>
      </c>
      <c r="J3159" s="43"/>
      <c r="AB3159" s="65">
        <v>45938</v>
      </c>
      <c r="AC3159" s="66" t="str">
        <f t="shared" si="48"/>
        <v>OnTime</v>
      </c>
      <c r="AO3159" s="13">
        <f>(Cleaned_Data!S3159)-((Cleaned_Data!S3159)*10%)</f>
        <v>45.9</v>
      </c>
      <c r="AP3159" s="13" t="str">
        <v>Safe</v>
      </c>
    </row>
    <row r="3160" spans="8:42" x14ac:dyDescent="0.3">
      <c r="H3160" s="13" t="s">
        <v>1899</v>
      </c>
      <c r="I3160" s="13" t="str">
        <v>Low Stock</v>
      </c>
      <c r="J3160" s="43"/>
      <c r="AB3160" s="65">
        <v>45927</v>
      </c>
      <c r="AC3160" s="66" t="str">
        <f t="shared" si="48"/>
        <v>OnTime</v>
      </c>
      <c r="AO3160" s="13">
        <f>(Cleaned_Data!S3160)-((Cleaned_Data!S3160)*10%)</f>
        <v>56.7</v>
      </c>
      <c r="AP3160" s="13" t="str">
        <v>Risk</v>
      </c>
    </row>
    <row r="3161" spans="8:42" x14ac:dyDescent="0.3">
      <c r="H3161" s="13" t="s">
        <v>6220</v>
      </c>
      <c r="I3161" s="13" t="str">
        <v>In Stock</v>
      </c>
      <c r="J3161" s="43"/>
      <c r="AB3161" s="65">
        <v>45936</v>
      </c>
      <c r="AC3161" s="66" t="str">
        <f t="shared" si="48"/>
        <v>OnTime</v>
      </c>
      <c r="AO3161" s="13">
        <f>(Cleaned_Data!S3161)-((Cleaned_Data!S3161)*10%)</f>
        <v>95.4</v>
      </c>
      <c r="AP3161" s="13" t="str">
        <v>Safe</v>
      </c>
    </row>
    <row r="3162" spans="8:42" x14ac:dyDescent="0.3">
      <c r="H3162" s="13" t="s">
        <v>6222</v>
      </c>
      <c r="I3162" s="13" t="str">
        <v>In Stock</v>
      </c>
      <c r="J3162" s="43"/>
      <c r="AB3162" s="65">
        <v>45926</v>
      </c>
      <c r="AC3162" s="66" t="str">
        <f t="shared" si="48"/>
        <v>OnTime</v>
      </c>
      <c r="AO3162" s="13">
        <f>(Cleaned_Data!S3162)-((Cleaned_Data!S3162)*10%)</f>
        <v>178.2</v>
      </c>
      <c r="AP3162" s="13" t="str">
        <v>Safe</v>
      </c>
    </row>
    <row r="3163" spans="8:42" x14ac:dyDescent="0.3">
      <c r="H3163" s="13" t="s">
        <v>6224</v>
      </c>
      <c r="I3163" s="13" t="str">
        <v>In Stock</v>
      </c>
      <c r="J3163" s="43"/>
      <c r="AB3163" s="65">
        <v>45900</v>
      </c>
      <c r="AC3163" s="66" t="str">
        <f t="shared" si="48"/>
        <v>Overdue</v>
      </c>
      <c r="AO3163" s="13">
        <f>(Cleaned_Data!S3163)-((Cleaned_Data!S3163)*10%)</f>
        <v>108</v>
      </c>
      <c r="AP3163" s="13" t="str">
        <v>Safe</v>
      </c>
    </row>
    <row r="3164" spans="8:42" x14ac:dyDescent="0.3">
      <c r="H3164" s="13" t="s">
        <v>6227</v>
      </c>
      <c r="I3164" s="13" t="str">
        <v>In Stock</v>
      </c>
      <c r="J3164" s="43"/>
      <c r="AB3164" s="65">
        <v>45935</v>
      </c>
      <c r="AC3164" s="66" t="str">
        <f t="shared" si="48"/>
        <v>OnTime</v>
      </c>
      <c r="AO3164" s="13">
        <f>(Cleaned_Data!S3164)-((Cleaned_Data!S3164)*10%)</f>
        <v>165.6</v>
      </c>
      <c r="AP3164" s="13" t="str">
        <v>Safe</v>
      </c>
    </row>
    <row r="3165" spans="8:42" x14ac:dyDescent="0.3">
      <c r="H3165" s="13" t="s">
        <v>6229</v>
      </c>
      <c r="I3165" s="13" t="str">
        <v>In Stock</v>
      </c>
      <c r="J3165" s="43"/>
      <c r="AB3165" s="65">
        <v>45871</v>
      </c>
      <c r="AC3165" s="66" t="str">
        <f t="shared" si="48"/>
        <v>Overdue</v>
      </c>
      <c r="AO3165" s="13">
        <f>(Cleaned_Data!S3165)-((Cleaned_Data!S3165)*10%)</f>
        <v>51.3</v>
      </c>
      <c r="AP3165" s="13" t="str">
        <v>Safe</v>
      </c>
    </row>
    <row r="3166" spans="8:42" x14ac:dyDescent="0.3">
      <c r="H3166" s="13" t="s">
        <v>2434</v>
      </c>
      <c r="I3166" s="13" t="str">
        <v>In Stock</v>
      </c>
      <c r="J3166" s="43"/>
      <c r="AB3166" s="65">
        <v>45861</v>
      </c>
      <c r="AC3166" s="66" t="str">
        <f t="shared" si="48"/>
        <v>Overdue</v>
      </c>
      <c r="AO3166" s="13">
        <f>(Cleaned_Data!S3166)-((Cleaned_Data!S3166)*10%)</f>
        <v>166.5</v>
      </c>
      <c r="AP3166" s="13" t="str">
        <v>Safe</v>
      </c>
    </row>
    <row r="3167" spans="8:42" x14ac:dyDescent="0.3">
      <c r="H3167" s="13" t="s">
        <v>6232</v>
      </c>
      <c r="I3167" s="13" t="str">
        <v>In Stock</v>
      </c>
      <c r="J3167" s="43"/>
      <c r="AB3167" s="65">
        <v>45919</v>
      </c>
      <c r="AC3167" s="66" t="str">
        <f t="shared" si="48"/>
        <v>OnTime</v>
      </c>
      <c r="AO3167" s="13">
        <f>(Cleaned_Data!S3167)-((Cleaned_Data!S3167)*10%)</f>
        <v>106.2</v>
      </c>
      <c r="AP3167" s="13" t="str">
        <v>Safe</v>
      </c>
    </row>
    <row r="3168" spans="8:42" x14ac:dyDescent="0.3">
      <c r="H3168" s="13" t="s">
        <v>6235</v>
      </c>
      <c r="I3168" s="13" t="str">
        <v>Low Stock</v>
      </c>
      <c r="J3168" s="43"/>
      <c r="AB3168" s="65">
        <v>45900</v>
      </c>
      <c r="AC3168" s="66" t="str">
        <f t="shared" si="48"/>
        <v>Overdue</v>
      </c>
      <c r="AO3168" s="13">
        <f>(Cleaned_Data!S3168)-((Cleaned_Data!S3168)*10%)</f>
        <v>33.299999999999997</v>
      </c>
      <c r="AP3168" s="13" t="str">
        <v>Risk</v>
      </c>
    </row>
    <row r="3169" spans="8:42" x14ac:dyDescent="0.3">
      <c r="H3169" s="13" t="s">
        <v>6237</v>
      </c>
      <c r="I3169" s="13" t="str">
        <v>In Stock</v>
      </c>
      <c r="J3169" s="43"/>
      <c r="AB3169" s="65">
        <v>45916</v>
      </c>
      <c r="AC3169" s="66" t="str">
        <f t="shared" si="48"/>
        <v>OnTime</v>
      </c>
      <c r="AO3169" s="13">
        <f>(Cleaned_Data!S3169)-((Cleaned_Data!S3169)*10%)</f>
        <v>150.30000000000001</v>
      </c>
      <c r="AP3169" s="13" t="str">
        <v>Safe</v>
      </c>
    </row>
    <row r="3170" spans="8:42" x14ac:dyDescent="0.3">
      <c r="H3170" s="13" t="s">
        <v>3055</v>
      </c>
      <c r="I3170" s="13" t="str">
        <v>In Stock</v>
      </c>
      <c r="J3170" s="43"/>
      <c r="AB3170" s="65">
        <v>45924</v>
      </c>
      <c r="AC3170" s="66" t="str">
        <f t="shared" si="48"/>
        <v>OnTime</v>
      </c>
      <c r="AO3170" s="13">
        <f>(Cleaned_Data!S3170)-((Cleaned_Data!S3170)*10%)</f>
        <v>126.9</v>
      </c>
      <c r="AP3170" s="13" t="str">
        <v>Safe</v>
      </c>
    </row>
    <row r="3171" spans="8:42" x14ac:dyDescent="0.3">
      <c r="H3171" s="13" t="s">
        <v>4747</v>
      </c>
      <c r="I3171" s="13" t="str">
        <v>Low Stock</v>
      </c>
      <c r="J3171" s="43"/>
      <c r="AB3171" s="65">
        <v>45867</v>
      </c>
      <c r="AC3171" s="66" t="str">
        <f t="shared" si="48"/>
        <v>Overdue</v>
      </c>
      <c r="AO3171" s="13">
        <f>(Cleaned_Data!S3171)-((Cleaned_Data!S3171)*10%)</f>
        <v>0</v>
      </c>
      <c r="AP3171" s="13" t="str">
        <v>Risk</v>
      </c>
    </row>
    <row r="3172" spans="8:42" x14ac:dyDescent="0.3">
      <c r="H3172" s="13" t="s">
        <v>6244</v>
      </c>
      <c r="I3172" s="13" t="str">
        <v>Low Stock</v>
      </c>
      <c r="J3172" s="43"/>
      <c r="AB3172" s="65">
        <v>45867</v>
      </c>
      <c r="AC3172" s="66" t="str">
        <f t="shared" si="48"/>
        <v>Overdue</v>
      </c>
      <c r="AO3172" s="13">
        <f>(Cleaned_Data!S3172)-((Cleaned_Data!S3172)*10%)</f>
        <v>12.6</v>
      </c>
      <c r="AP3172" s="13" t="str">
        <v>Risk</v>
      </c>
    </row>
    <row r="3173" spans="8:42" x14ac:dyDescent="0.3">
      <c r="H3173" s="13" t="s">
        <v>3443</v>
      </c>
      <c r="I3173" s="13" t="str">
        <v>In Stock</v>
      </c>
      <c r="J3173" s="43"/>
      <c r="AB3173" s="65">
        <v>45879</v>
      </c>
      <c r="AC3173" s="66" t="str">
        <f t="shared" si="48"/>
        <v>Overdue</v>
      </c>
      <c r="AO3173" s="13">
        <f>(Cleaned_Data!S3173)-((Cleaned_Data!S3173)*10%)</f>
        <v>105.3</v>
      </c>
      <c r="AP3173" s="13" t="str">
        <v>Safe</v>
      </c>
    </row>
    <row r="3174" spans="8:42" x14ac:dyDescent="0.3">
      <c r="H3174" s="13" t="s">
        <v>6249</v>
      </c>
      <c r="I3174" s="13" t="str">
        <v>In Stock</v>
      </c>
      <c r="J3174" s="43"/>
      <c r="AB3174" s="65">
        <v>45931</v>
      </c>
      <c r="AC3174" s="66" t="str">
        <f t="shared" si="48"/>
        <v>OnTime</v>
      </c>
      <c r="AO3174" s="13">
        <f>(Cleaned_Data!S3174)-((Cleaned_Data!S3174)*10%)</f>
        <v>42.3</v>
      </c>
      <c r="AP3174" s="13" t="str">
        <v>Safe</v>
      </c>
    </row>
    <row r="3175" spans="8:42" x14ac:dyDescent="0.3">
      <c r="H3175" s="13" t="s">
        <v>3717</v>
      </c>
      <c r="I3175" s="13" t="str">
        <v>Low Stock</v>
      </c>
      <c r="J3175" s="43"/>
      <c r="AB3175" s="65">
        <v>45883</v>
      </c>
      <c r="AC3175" s="66" t="str">
        <f t="shared" si="48"/>
        <v>Overdue</v>
      </c>
      <c r="AO3175" s="13">
        <f>(Cleaned_Data!S3175)-((Cleaned_Data!S3175)*10%)</f>
        <v>4.5</v>
      </c>
      <c r="AP3175" s="13" t="str">
        <v>Risk</v>
      </c>
    </row>
    <row r="3176" spans="8:42" x14ac:dyDescent="0.3">
      <c r="H3176" s="13" t="s">
        <v>3317</v>
      </c>
      <c r="I3176" s="13" t="str">
        <v>In Stock</v>
      </c>
      <c r="J3176" s="43"/>
      <c r="AB3176" s="65">
        <v>45880</v>
      </c>
      <c r="AC3176" s="66" t="str">
        <f t="shared" si="48"/>
        <v>Overdue</v>
      </c>
      <c r="AO3176" s="13">
        <f>(Cleaned_Data!S3176)-((Cleaned_Data!S3176)*10%)</f>
        <v>123.3</v>
      </c>
      <c r="AP3176" s="13" t="str">
        <v>Safe</v>
      </c>
    </row>
    <row r="3177" spans="8:42" x14ac:dyDescent="0.3">
      <c r="H3177" s="13" t="s">
        <v>3127</v>
      </c>
      <c r="I3177" s="13" t="str">
        <v>Low Stock</v>
      </c>
      <c r="J3177" s="43"/>
      <c r="AB3177" s="65">
        <v>45936</v>
      </c>
      <c r="AC3177" s="66" t="str">
        <f t="shared" si="48"/>
        <v>OnTime</v>
      </c>
      <c r="AO3177" s="13">
        <f>(Cleaned_Data!S3177)-((Cleaned_Data!S3177)*10%)</f>
        <v>16.2</v>
      </c>
      <c r="AP3177" s="13" t="str">
        <v>Risk</v>
      </c>
    </row>
    <row r="3178" spans="8:42" x14ac:dyDescent="0.3">
      <c r="H3178" s="13" t="s">
        <v>32</v>
      </c>
      <c r="I3178" s="13" t="str">
        <v>Low Stock</v>
      </c>
      <c r="J3178" s="43"/>
      <c r="AB3178" s="65">
        <v>45894</v>
      </c>
      <c r="AC3178" s="66" t="str">
        <f t="shared" si="48"/>
        <v>Overdue</v>
      </c>
      <c r="AO3178" s="13">
        <f>(Cleaned_Data!S3178)-((Cleaned_Data!S3178)*10%)</f>
        <v>0</v>
      </c>
      <c r="AP3178" s="13" t="str">
        <v>Risk</v>
      </c>
    </row>
    <row r="3179" spans="8:42" x14ac:dyDescent="0.3">
      <c r="H3179" s="13" t="s">
        <v>5438</v>
      </c>
      <c r="I3179" s="13" t="str">
        <v>Low Stock</v>
      </c>
      <c r="J3179" s="43"/>
      <c r="AB3179" s="65">
        <v>45935</v>
      </c>
      <c r="AC3179" s="66" t="str">
        <f t="shared" si="48"/>
        <v>OnTime</v>
      </c>
      <c r="AO3179" s="13">
        <f>(Cleaned_Data!S3179)-((Cleaned_Data!S3179)*10%)</f>
        <v>46.8</v>
      </c>
      <c r="AP3179" s="13" t="str">
        <v>Risk</v>
      </c>
    </row>
    <row r="3180" spans="8:42" x14ac:dyDescent="0.3">
      <c r="H3180" s="13" t="s">
        <v>3573</v>
      </c>
      <c r="I3180" s="13" t="str">
        <v>In Stock</v>
      </c>
      <c r="J3180" s="43"/>
      <c r="AB3180" s="65">
        <v>45896</v>
      </c>
      <c r="AC3180" s="66" t="str">
        <f t="shared" si="48"/>
        <v>Overdue</v>
      </c>
      <c r="AO3180" s="13">
        <f>(Cleaned_Data!S3180)-((Cleaned_Data!S3180)*10%)</f>
        <v>152.1</v>
      </c>
      <c r="AP3180" s="13" t="str">
        <v>Safe</v>
      </c>
    </row>
    <row r="3181" spans="8:42" x14ac:dyDescent="0.3">
      <c r="H3181" s="13" t="s">
        <v>6257</v>
      </c>
      <c r="I3181" s="13" t="str">
        <v>In Stock</v>
      </c>
      <c r="J3181" s="43"/>
      <c r="AB3181" s="65">
        <v>45904</v>
      </c>
      <c r="AC3181" s="66" t="str">
        <f t="shared" si="48"/>
        <v>OnTime</v>
      </c>
      <c r="AO3181" s="13">
        <f>(Cleaned_Data!S3181)-((Cleaned_Data!S3181)*10%)</f>
        <v>158.4</v>
      </c>
      <c r="AP3181" s="13" t="str">
        <v>Safe</v>
      </c>
    </row>
    <row r="3182" spans="8:42" x14ac:dyDescent="0.3">
      <c r="H3182" s="13" t="s">
        <v>6260</v>
      </c>
      <c r="I3182" s="13" t="str">
        <v>In Stock</v>
      </c>
      <c r="J3182" s="43"/>
      <c r="AB3182" s="65">
        <v>45890</v>
      </c>
      <c r="AC3182" s="66" t="str">
        <f t="shared" si="48"/>
        <v>Overdue</v>
      </c>
      <c r="AO3182" s="13">
        <f>(Cleaned_Data!S3182)-((Cleaned_Data!S3182)*10%)</f>
        <v>109.8</v>
      </c>
      <c r="AP3182" s="13" t="str">
        <v>Safe</v>
      </c>
    </row>
    <row r="3183" spans="8:42" x14ac:dyDescent="0.3">
      <c r="H3183" s="13" t="s">
        <v>6262</v>
      </c>
      <c r="I3183" s="13" t="str">
        <v>In Stock</v>
      </c>
      <c r="J3183" s="43"/>
      <c r="AB3183" s="65">
        <v>45879</v>
      </c>
      <c r="AC3183" s="66" t="str">
        <f t="shared" si="48"/>
        <v>Overdue</v>
      </c>
      <c r="AO3183" s="13">
        <f>(Cleaned_Data!S3183)-((Cleaned_Data!S3183)*10%)</f>
        <v>81</v>
      </c>
      <c r="AP3183" s="13" t="str">
        <v>Safe</v>
      </c>
    </row>
    <row r="3184" spans="8:42" x14ac:dyDescent="0.3">
      <c r="H3184" s="13" t="s">
        <v>6265</v>
      </c>
      <c r="I3184" s="13" t="str">
        <v>In Stock</v>
      </c>
      <c r="J3184" s="43"/>
      <c r="AB3184" s="65">
        <v>45914</v>
      </c>
      <c r="AC3184" s="66" t="str">
        <f t="shared" si="48"/>
        <v>OnTime</v>
      </c>
      <c r="AO3184" s="13">
        <f>(Cleaned_Data!S3184)-((Cleaned_Data!S3184)*10%)</f>
        <v>98.1</v>
      </c>
      <c r="AP3184" s="13" t="str">
        <v>Safe</v>
      </c>
    </row>
    <row r="3185" spans="8:42" x14ac:dyDescent="0.3">
      <c r="H3185" s="13" t="s">
        <v>6268</v>
      </c>
      <c r="I3185" s="13" t="str">
        <v>Low Stock</v>
      </c>
      <c r="J3185" s="43"/>
      <c r="AB3185" s="65">
        <v>45869</v>
      </c>
      <c r="AC3185" s="66" t="str">
        <f t="shared" si="48"/>
        <v>Overdue</v>
      </c>
      <c r="AO3185" s="13">
        <f>(Cleaned_Data!S3185)-((Cleaned_Data!S3185)*10%)</f>
        <v>40.5</v>
      </c>
      <c r="AP3185" s="13" t="str">
        <v>Risk</v>
      </c>
    </row>
    <row r="3186" spans="8:42" x14ac:dyDescent="0.3">
      <c r="H3186" s="13" t="s">
        <v>5898</v>
      </c>
      <c r="I3186" s="13" t="str">
        <v>Low Stock</v>
      </c>
      <c r="J3186" s="43"/>
      <c r="AB3186" s="65">
        <v>45910</v>
      </c>
      <c r="AC3186" s="66" t="str">
        <f t="shared" si="48"/>
        <v>OnTime</v>
      </c>
      <c r="AO3186" s="13">
        <f>(Cleaned_Data!S3186)-((Cleaned_Data!S3186)*10%)</f>
        <v>27.9</v>
      </c>
      <c r="AP3186" s="13" t="str">
        <v>Risk</v>
      </c>
    </row>
    <row r="3187" spans="8:42" x14ac:dyDescent="0.3">
      <c r="H3187" s="13" t="s">
        <v>2443</v>
      </c>
      <c r="I3187" s="13" t="str">
        <v>Low Stock</v>
      </c>
      <c r="J3187" s="43"/>
      <c r="AB3187" s="65">
        <v>45914</v>
      </c>
      <c r="AC3187" s="66" t="str">
        <f t="shared" si="48"/>
        <v>OnTime</v>
      </c>
      <c r="AO3187" s="13">
        <f>(Cleaned_Data!S3187)-((Cleaned_Data!S3187)*10%)</f>
        <v>44.1</v>
      </c>
      <c r="AP3187" s="13" t="str">
        <v>Risk</v>
      </c>
    </row>
    <row r="3188" spans="8:42" x14ac:dyDescent="0.3">
      <c r="H3188" s="13" t="s">
        <v>521</v>
      </c>
      <c r="I3188" s="13" t="str">
        <v>Low Stock</v>
      </c>
      <c r="J3188" s="43"/>
      <c r="AB3188" s="65">
        <v>45931</v>
      </c>
      <c r="AC3188" s="66" t="str">
        <f t="shared" si="48"/>
        <v>OnTime</v>
      </c>
      <c r="AO3188" s="13">
        <f>(Cleaned_Data!S3188)-((Cleaned_Data!S3188)*10%)</f>
        <v>25.2</v>
      </c>
      <c r="AP3188" s="13" t="str">
        <v>Risk</v>
      </c>
    </row>
    <row r="3189" spans="8:42" x14ac:dyDescent="0.3">
      <c r="H3189" s="13" t="s">
        <v>6274</v>
      </c>
      <c r="I3189" s="13" t="str">
        <v>In Stock</v>
      </c>
      <c r="J3189" s="43"/>
      <c r="AB3189" s="65">
        <v>45867</v>
      </c>
      <c r="AC3189" s="66" t="str">
        <f t="shared" si="48"/>
        <v>Overdue</v>
      </c>
      <c r="AO3189" s="13">
        <f>(Cleaned_Data!S3189)-((Cleaned_Data!S3189)*10%)</f>
        <v>80.099999999999994</v>
      </c>
      <c r="AP3189" s="13" t="str">
        <v>Safe</v>
      </c>
    </row>
    <row r="3190" spans="8:42" x14ac:dyDescent="0.3">
      <c r="H3190" s="13" t="s">
        <v>7499</v>
      </c>
      <c r="I3190" s="13" t="str">
        <v>Low Stock</v>
      </c>
      <c r="J3190" s="43"/>
      <c r="AB3190" s="65">
        <v>45854</v>
      </c>
      <c r="AC3190" s="66" t="str">
        <f t="shared" si="48"/>
        <v>Overdue</v>
      </c>
      <c r="AO3190" s="13">
        <f>(Cleaned_Data!S3190)-((Cleaned_Data!S3190)*10%)</f>
        <v>11.7</v>
      </c>
      <c r="AP3190" s="13" t="str">
        <v>Risk</v>
      </c>
    </row>
    <row r="3191" spans="8:42" x14ac:dyDescent="0.3">
      <c r="H3191" s="13" t="s">
        <v>6279</v>
      </c>
      <c r="I3191" s="13" t="str">
        <v>Low Stock</v>
      </c>
      <c r="J3191" s="43"/>
      <c r="AB3191" s="65">
        <v>45923</v>
      </c>
      <c r="AC3191" s="66" t="str">
        <f t="shared" si="48"/>
        <v>OnTime</v>
      </c>
      <c r="AO3191" s="13">
        <f>(Cleaned_Data!S3191)-((Cleaned_Data!S3191)*10%)</f>
        <v>1.8</v>
      </c>
      <c r="AP3191" s="13" t="str">
        <v>Risk</v>
      </c>
    </row>
    <row r="3192" spans="8:42" x14ac:dyDescent="0.3">
      <c r="H3192" s="13" t="s">
        <v>3417</v>
      </c>
      <c r="I3192" s="13" t="str">
        <v>In Stock</v>
      </c>
      <c r="J3192" s="43"/>
      <c r="AB3192" s="65">
        <v>45875</v>
      </c>
      <c r="AC3192" s="66" t="str">
        <f t="shared" si="48"/>
        <v>Overdue</v>
      </c>
      <c r="AO3192" s="13">
        <f>(Cleaned_Data!S3192)-((Cleaned_Data!S3192)*10%)</f>
        <v>179.1</v>
      </c>
      <c r="AP3192" s="13" t="str">
        <v>Safe</v>
      </c>
    </row>
    <row r="3193" spans="8:42" x14ac:dyDescent="0.3">
      <c r="H3193" s="13" t="s">
        <v>598</v>
      </c>
      <c r="I3193" s="13" t="str">
        <v>In Stock</v>
      </c>
      <c r="J3193" s="43"/>
      <c r="AB3193" s="65">
        <v>45933</v>
      </c>
      <c r="AC3193" s="66" t="str">
        <f t="shared" si="48"/>
        <v>OnTime</v>
      </c>
      <c r="AO3193" s="13">
        <f>(Cleaned_Data!S3193)-((Cleaned_Data!S3193)*10%)</f>
        <v>33.299999999999997</v>
      </c>
      <c r="AP3193" s="13" t="str">
        <v>Safe</v>
      </c>
    </row>
    <row r="3194" spans="8:42" x14ac:dyDescent="0.3">
      <c r="H3194" s="13" t="s">
        <v>6285</v>
      </c>
      <c r="I3194" s="13" t="str">
        <v>In Stock</v>
      </c>
      <c r="J3194" s="43"/>
      <c r="AB3194" s="65">
        <v>45920</v>
      </c>
      <c r="AC3194" s="66" t="str">
        <f t="shared" si="48"/>
        <v>OnTime</v>
      </c>
      <c r="AO3194" s="13">
        <f>(Cleaned_Data!S3194)-((Cleaned_Data!S3194)*10%)</f>
        <v>107.1</v>
      </c>
      <c r="AP3194" s="13" t="str">
        <v>Safe</v>
      </c>
    </row>
    <row r="3195" spans="8:42" x14ac:dyDescent="0.3">
      <c r="H3195" s="13" t="s">
        <v>5447</v>
      </c>
      <c r="I3195" s="13" t="str">
        <v>In Stock</v>
      </c>
      <c r="J3195" s="43"/>
      <c r="AB3195" s="65">
        <v>45896</v>
      </c>
      <c r="AC3195" s="66" t="str">
        <f t="shared" si="48"/>
        <v>Overdue</v>
      </c>
      <c r="AO3195" s="13">
        <f>(Cleaned_Data!S3195)-((Cleaned_Data!S3195)*10%)</f>
        <v>39.6</v>
      </c>
      <c r="AP3195" s="13" t="str">
        <v>Safe</v>
      </c>
    </row>
    <row r="3196" spans="8:42" x14ac:dyDescent="0.3">
      <c r="H3196" s="13" t="s">
        <v>2316</v>
      </c>
      <c r="I3196" s="13" t="str">
        <v>Low Stock</v>
      </c>
      <c r="J3196" s="43"/>
      <c r="AB3196" s="65">
        <v>45883</v>
      </c>
      <c r="AC3196" s="66" t="str">
        <f t="shared" si="48"/>
        <v>Overdue</v>
      </c>
      <c r="AO3196" s="13">
        <f>(Cleaned_Data!S3196)-((Cleaned_Data!S3196)*10%)</f>
        <v>36.9</v>
      </c>
      <c r="AP3196" s="13" t="str">
        <v>Risk</v>
      </c>
    </row>
    <row r="3197" spans="8:42" x14ac:dyDescent="0.3">
      <c r="H3197" s="13" t="s">
        <v>5951</v>
      </c>
      <c r="I3197" s="13" t="str">
        <v>In Stock</v>
      </c>
      <c r="J3197" s="43"/>
      <c r="AB3197" s="65">
        <v>45890</v>
      </c>
      <c r="AC3197" s="66" t="str">
        <f t="shared" si="48"/>
        <v>Overdue</v>
      </c>
      <c r="AO3197" s="13">
        <f>(Cleaned_Data!S3197)-((Cleaned_Data!S3197)*10%)</f>
        <v>166.5</v>
      </c>
      <c r="AP3197" s="13" t="str">
        <v>Safe</v>
      </c>
    </row>
    <row r="3198" spans="8:42" x14ac:dyDescent="0.3">
      <c r="H3198" s="13" t="s">
        <v>6290</v>
      </c>
      <c r="I3198" s="13" t="str">
        <v>Low Stock</v>
      </c>
      <c r="J3198" s="43"/>
      <c r="AB3198" s="65">
        <v>45911</v>
      </c>
      <c r="AC3198" s="66" t="str">
        <f t="shared" si="48"/>
        <v>OnTime</v>
      </c>
      <c r="AO3198" s="13">
        <f>(Cleaned_Data!S3198)-((Cleaned_Data!S3198)*10%)</f>
        <v>44.1</v>
      </c>
      <c r="AP3198" s="13" t="str">
        <v>Risk</v>
      </c>
    </row>
    <row r="3199" spans="8:42" x14ac:dyDescent="0.3">
      <c r="H3199" s="13" t="s">
        <v>1183</v>
      </c>
      <c r="I3199" s="13" t="str">
        <v>In Stock</v>
      </c>
      <c r="J3199" s="43"/>
      <c r="AB3199" s="65">
        <v>45924</v>
      </c>
      <c r="AC3199" s="66" t="str">
        <f t="shared" si="48"/>
        <v>OnTime</v>
      </c>
      <c r="AO3199" s="13">
        <f>(Cleaned_Data!S3199)-((Cleaned_Data!S3199)*10%)</f>
        <v>131.4</v>
      </c>
      <c r="AP3199" s="13" t="str">
        <v>Safe</v>
      </c>
    </row>
    <row r="3200" spans="8:42" x14ac:dyDescent="0.3">
      <c r="H3200" s="13" t="s">
        <v>6293</v>
      </c>
      <c r="I3200" s="13" t="str">
        <v>In Stock</v>
      </c>
      <c r="J3200" s="43"/>
      <c r="AB3200" s="65">
        <v>45858</v>
      </c>
      <c r="AC3200" s="66" t="str">
        <f t="shared" si="48"/>
        <v>Overdue</v>
      </c>
      <c r="AO3200" s="13">
        <f>(Cleaned_Data!S3200)-((Cleaned_Data!S3200)*10%)</f>
        <v>108.9</v>
      </c>
      <c r="AP3200" s="13" t="str">
        <v>Safe</v>
      </c>
    </row>
    <row r="3201" spans="8:42" x14ac:dyDescent="0.3">
      <c r="H3201" s="13" t="s">
        <v>6295</v>
      </c>
      <c r="I3201" s="13" t="str">
        <v>Low Stock</v>
      </c>
      <c r="J3201" s="43"/>
      <c r="AB3201" s="65">
        <v>45879</v>
      </c>
      <c r="AC3201" s="66" t="str">
        <f t="shared" si="48"/>
        <v>Overdue</v>
      </c>
      <c r="AO3201" s="13">
        <f>(Cleaned_Data!S3201)-((Cleaned_Data!S3201)*10%)</f>
        <v>4.5</v>
      </c>
      <c r="AP3201" s="13" t="str">
        <v>Risk</v>
      </c>
    </row>
    <row r="3202" spans="8:42" x14ac:dyDescent="0.3">
      <c r="H3202" s="13" t="s">
        <v>5260</v>
      </c>
      <c r="I3202" s="13" t="str">
        <v>In Stock</v>
      </c>
      <c r="J3202" s="43"/>
      <c r="AB3202" s="65">
        <v>45858</v>
      </c>
      <c r="AC3202" s="66" t="str">
        <f t="shared" si="48"/>
        <v>Overdue</v>
      </c>
      <c r="AO3202" s="13">
        <f>(Cleaned_Data!S3202)-((Cleaned_Data!S3202)*10%)</f>
        <v>150.30000000000001</v>
      </c>
      <c r="AP3202" s="13" t="str">
        <v>Safe</v>
      </c>
    </row>
    <row r="3203" spans="8:42" x14ac:dyDescent="0.3">
      <c r="H3203" s="13" t="s">
        <v>6299</v>
      </c>
      <c r="I3203" s="13" t="str">
        <v>In Stock</v>
      </c>
      <c r="J3203" s="43"/>
      <c r="AB3203" s="65">
        <v>45879</v>
      </c>
      <c r="AC3203" s="66" t="str">
        <f t="shared" ref="AC3203:AC3266" si="49">IF(AB3203="","No Date", IF(AB3203&lt;$AC$1,"Overdue","OnTime"))</f>
        <v>Overdue</v>
      </c>
      <c r="AO3203" s="13">
        <f>(Cleaned_Data!S3203)-((Cleaned_Data!S3203)*10%)</f>
        <v>89.1</v>
      </c>
      <c r="AP3203" s="13" t="str">
        <v>Risk</v>
      </c>
    </row>
    <row r="3204" spans="8:42" x14ac:dyDescent="0.3">
      <c r="H3204" s="13" t="s">
        <v>6301</v>
      </c>
      <c r="I3204" s="13" t="str">
        <v>In Stock</v>
      </c>
      <c r="J3204" s="43"/>
      <c r="AB3204" s="65">
        <v>45923</v>
      </c>
      <c r="AC3204" s="66" t="str">
        <f t="shared" si="49"/>
        <v>OnTime</v>
      </c>
      <c r="AO3204" s="13">
        <f>(Cleaned_Data!S3204)-((Cleaned_Data!S3204)*10%)</f>
        <v>81</v>
      </c>
      <c r="AP3204" s="13" t="str">
        <v>Safe</v>
      </c>
    </row>
    <row r="3205" spans="8:42" x14ac:dyDescent="0.3">
      <c r="H3205" s="13" t="s">
        <v>6303</v>
      </c>
      <c r="I3205" s="13" t="str">
        <v>Low Stock</v>
      </c>
      <c r="J3205" s="43"/>
      <c r="AB3205" s="65">
        <v>45893</v>
      </c>
      <c r="AC3205" s="66" t="str">
        <f t="shared" si="49"/>
        <v>Overdue</v>
      </c>
      <c r="AO3205" s="13">
        <f>(Cleaned_Data!S3205)-((Cleaned_Data!S3205)*10%)</f>
        <v>12.6</v>
      </c>
      <c r="AP3205" s="13" t="str">
        <v>Risk</v>
      </c>
    </row>
    <row r="3206" spans="8:42" x14ac:dyDescent="0.3">
      <c r="H3206" s="13" t="s">
        <v>5152</v>
      </c>
      <c r="I3206" s="13" t="str">
        <v>Low Stock</v>
      </c>
      <c r="J3206" s="43"/>
      <c r="AB3206" s="65">
        <v>45918</v>
      </c>
      <c r="AC3206" s="66" t="str">
        <f t="shared" si="49"/>
        <v>OnTime</v>
      </c>
      <c r="AO3206" s="13">
        <f>(Cleaned_Data!S3206)-((Cleaned_Data!S3206)*10%)</f>
        <v>60.3</v>
      </c>
      <c r="AP3206" s="13" t="str">
        <v>Risk</v>
      </c>
    </row>
    <row r="3207" spans="8:42" x14ac:dyDescent="0.3">
      <c r="H3207" s="13" t="s">
        <v>2607</v>
      </c>
      <c r="I3207" s="13" t="str">
        <v>In Stock</v>
      </c>
      <c r="J3207" s="43"/>
      <c r="AB3207" s="65">
        <v>45891</v>
      </c>
      <c r="AC3207" s="66" t="str">
        <f t="shared" si="49"/>
        <v>Overdue</v>
      </c>
      <c r="AO3207" s="13">
        <f>(Cleaned_Data!S3207)-((Cleaned_Data!S3207)*10%)</f>
        <v>157.5</v>
      </c>
      <c r="AP3207" s="13" t="str">
        <v>Safe</v>
      </c>
    </row>
    <row r="3208" spans="8:42" x14ac:dyDescent="0.3">
      <c r="H3208" s="13" t="s">
        <v>2116</v>
      </c>
      <c r="I3208" s="13" t="str">
        <v>In Stock</v>
      </c>
      <c r="J3208" s="43"/>
      <c r="AB3208" s="65">
        <v>45941</v>
      </c>
      <c r="AC3208" s="66" t="str">
        <f t="shared" si="49"/>
        <v>OnTime</v>
      </c>
      <c r="AO3208" s="13">
        <f>(Cleaned_Data!S3208)-((Cleaned_Data!S3208)*10%)</f>
        <v>166.5</v>
      </c>
      <c r="AP3208" s="13" t="str">
        <v>Safe</v>
      </c>
    </row>
    <row r="3209" spans="8:42" x14ac:dyDescent="0.3">
      <c r="H3209" s="13" t="s">
        <v>7619</v>
      </c>
      <c r="I3209" s="13" t="str">
        <v>In Stock</v>
      </c>
      <c r="J3209" s="43"/>
      <c r="AB3209" s="65">
        <v>45880</v>
      </c>
      <c r="AC3209" s="66" t="str">
        <f t="shared" si="49"/>
        <v>Overdue</v>
      </c>
      <c r="AO3209" s="13">
        <f>(Cleaned_Data!S3209)-((Cleaned_Data!S3209)*10%)</f>
        <v>177.3</v>
      </c>
      <c r="AP3209" s="13" t="str">
        <v>Safe</v>
      </c>
    </row>
    <row r="3210" spans="8:42" x14ac:dyDescent="0.3">
      <c r="H3210" s="13" t="s">
        <v>6310</v>
      </c>
      <c r="I3210" s="13" t="str">
        <v>Low Stock</v>
      </c>
      <c r="J3210" s="43"/>
      <c r="AB3210" s="65">
        <v>45933</v>
      </c>
      <c r="AC3210" s="66" t="str">
        <f t="shared" si="49"/>
        <v>OnTime</v>
      </c>
      <c r="AO3210" s="13">
        <f>(Cleaned_Data!S3210)-((Cleaned_Data!S3210)*10%)</f>
        <v>15.3</v>
      </c>
      <c r="AP3210" s="13" t="str">
        <v>Risk</v>
      </c>
    </row>
    <row r="3211" spans="8:42" x14ac:dyDescent="0.3">
      <c r="H3211" s="13" t="s">
        <v>2702</v>
      </c>
      <c r="I3211" s="13" t="str">
        <v>In Stock</v>
      </c>
      <c r="J3211" s="43"/>
      <c r="AB3211" s="65">
        <v>45916</v>
      </c>
      <c r="AC3211" s="66" t="str">
        <f t="shared" si="49"/>
        <v>OnTime</v>
      </c>
      <c r="AO3211" s="13">
        <f>(Cleaned_Data!S3211)-((Cleaned_Data!S3211)*10%)</f>
        <v>153.9</v>
      </c>
      <c r="AP3211" s="13" t="str">
        <v>Safe</v>
      </c>
    </row>
    <row r="3212" spans="8:42" x14ac:dyDescent="0.3">
      <c r="H3212" s="13" t="s">
        <v>6314</v>
      </c>
      <c r="I3212" s="13" t="str">
        <v>Low Stock</v>
      </c>
      <c r="J3212" s="43"/>
      <c r="AB3212" s="65">
        <v>45905</v>
      </c>
      <c r="AC3212" s="66" t="str">
        <f t="shared" si="49"/>
        <v>OnTime</v>
      </c>
      <c r="AO3212" s="13">
        <f>(Cleaned_Data!S3212)-((Cleaned_Data!S3212)*10%)</f>
        <v>77.400000000000006</v>
      </c>
      <c r="AP3212" s="13" t="str">
        <v>Risk</v>
      </c>
    </row>
    <row r="3213" spans="8:42" x14ac:dyDescent="0.3">
      <c r="H3213" s="13" t="s">
        <v>6316</v>
      </c>
      <c r="I3213" s="13" t="str">
        <v>In Stock</v>
      </c>
      <c r="J3213" s="43"/>
      <c r="AB3213" s="65">
        <v>45875</v>
      </c>
      <c r="AC3213" s="66" t="str">
        <f t="shared" si="49"/>
        <v>Overdue</v>
      </c>
      <c r="AO3213" s="13">
        <f>(Cleaned_Data!S3213)-((Cleaned_Data!S3213)*10%)</f>
        <v>67.5</v>
      </c>
      <c r="AP3213" s="13" t="str">
        <v>Safe</v>
      </c>
    </row>
    <row r="3214" spans="8:42" x14ac:dyDescent="0.3">
      <c r="H3214" s="13" t="s">
        <v>1339</v>
      </c>
      <c r="I3214" s="13" t="str">
        <v>Low Stock</v>
      </c>
      <c r="J3214" s="43"/>
      <c r="AB3214" s="65">
        <v>45896</v>
      </c>
      <c r="AC3214" s="66" t="str">
        <f t="shared" si="49"/>
        <v>Overdue</v>
      </c>
      <c r="AO3214" s="13">
        <f>(Cleaned_Data!S3214)-((Cleaned_Data!S3214)*10%)</f>
        <v>44.1</v>
      </c>
      <c r="AP3214" s="13" t="str">
        <v>Risk</v>
      </c>
    </row>
    <row r="3215" spans="8:42" x14ac:dyDescent="0.3">
      <c r="H3215" s="13" t="s">
        <v>5708</v>
      </c>
      <c r="I3215" s="13" t="str">
        <v>Low Stock</v>
      </c>
      <c r="J3215" s="43"/>
      <c r="AB3215" s="65">
        <v>45880</v>
      </c>
      <c r="AC3215" s="66" t="str">
        <f t="shared" si="49"/>
        <v>Overdue</v>
      </c>
      <c r="AO3215" s="13">
        <f>(Cleaned_Data!S3215)-((Cleaned_Data!S3215)*10%)</f>
        <v>0</v>
      </c>
      <c r="AP3215" s="13" t="str">
        <v>Risk</v>
      </c>
    </row>
    <row r="3216" spans="8:42" x14ac:dyDescent="0.3">
      <c r="H3216" s="13" t="s">
        <v>6321</v>
      </c>
      <c r="I3216" s="13" t="str">
        <v>Low Stock</v>
      </c>
      <c r="J3216" s="43"/>
      <c r="AB3216" s="65">
        <v>45878</v>
      </c>
      <c r="AC3216" s="66" t="str">
        <f t="shared" si="49"/>
        <v>Overdue</v>
      </c>
      <c r="AO3216" s="13">
        <f>(Cleaned_Data!S3216)-((Cleaned_Data!S3216)*10%)</f>
        <v>22.5</v>
      </c>
      <c r="AP3216" s="13" t="str">
        <v>Risk</v>
      </c>
    </row>
    <row r="3217" spans="8:42" x14ac:dyDescent="0.3">
      <c r="H3217" s="13" t="s">
        <v>6323</v>
      </c>
      <c r="I3217" s="13" t="str">
        <v>Low Stock</v>
      </c>
      <c r="J3217" s="43"/>
      <c r="AB3217" s="65">
        <v>45853</v>
      </c>
      <c r="AC3217" s="66" t="str">
        <f t="shared" si="49"/>
        <v>Overdue</v>
      </c>
      <c r="AO3217" s="13">
        <f>(Cleaned_Data!S3217)-((Cleaned_Data!S3217)*10%)</f>
        <v>4.5</v>
      </c>
      <c r="AP3217" s="13" t="str">
        <v>Risk</v>
      </c>
    </row>
    <row r="3218" spans="8:42" x14ac:dyDescent="0.3">
      <c r="H3218" s="13" t="s">
        <v>6325</v>
      </c>
      <c r="I3218" s="13" t="str">
        <v>In Stock</v>
      </c>
      <c r="J3218" s="43"/>
      <c r="AB3218" s="65">
        <v>45868</v>
      </c>
      <c r="AC3218" s="66" t="str">
        <f t="shared" si="49"/>
        <v>Overdue</v>
      </c>
      <c r="AO3218" s="13">
        <f>(Cleaned_Data!S3218)-((Cleaned_Data!S3218)*10%)</f>
        <v>109.8</v>
      </c>
      <c r="AP3218" s="13" t="str">
        <v>Safe</v>
      </c>
    </row>
    <row r="3219" spans="8:42" x14ac:dyDescent="0.3">
      <c r="H3219" s="13" t="s">
        <v>3673</v>
      </c>
      <c r="I3219" s="13" t="str">
        <v>In Stock</v>
      </c>
      <c r="J3219" s="43"/>
      <c r="AB3219" s="65">
        <v>45886</v>
      </c>
      <c r="AC3219" s="66" t="str">
        <f t="shared" si="49"/>
        <v>Overdue</v>
      </c>
      <c r="AO3219" s="13">
        <f>(Cleaned_Data!S3219)-((Cleaned_Data!S3219)*10%)</f>
        <v>156.6</v>
      </c>
      <c r="AP3219" s="13" t="str">
        <v>Safe</v>
      </c>
    </row>
    <row r="3220" spans="8:42" x14ac:dyDescent="0.3">
      <c r="H3220" s="13" t="s">
        <v>2560</v>
      </c>
      <c r="I3220" s="13" t="str">
        <v>Low Stock</v>
      </c>
      <c r="J3220" s="43"/>
      <c r="AB3220" s="65">
        <v>45863</v>
      </c>
      <c r="AC3220" s="66" t="str">
        <f t="shared" si="49"/>
        <v>Overdue</v>
      </c>
      <c r="AO3220" s="13">
        <f>(Cleaned_Data!S3220)-((Cleaned_Data!S3220)*10%)</f>
        <v>52.2</v>
      </c>
      <c r="AP3220" s="13" t="str">
        <v>Risk</v>
      </c>
    </row>
    <row r="3221" spans="8:42" x14ac:dyDescent="0.3">
      <c r="H3221" s="13" t="s">
        <v>2365</v>
      </c>
      <c r="I3221" s="13" t="str">
        <v>In Stock</v>
      </c>
      <c r="J3221" s="43"/>
      <c r="AB3221" s="65">
        <v>45878</v>
      </c>
      <c r="AC3221" s="66" t="str">
        <f t="shared" si="49"/>
        <v>Overdue</v>
      </c>
      <c r="AO3221" s="13">
        <f>(Cleaned_Data!S3221)-((Cleaned_Data!S3221)*10%)</f>
        <v>126</v>
      </c>
      <c r="AP3221" s="13" t="str">
        <v>Safe</v>
      </c>
    </row>
    <row r="3222" spans="8:42" x14ac:dyDescent="0.3">
      <c r="H3222" s="13" t="s">
        <v>6330</v>
      </c>
      <c r="I3222" s="13" t="str">
        <v>In Stock</v>
      </c>
      <c r="J3222" s="43"/>
      <c r="AB3222" s="65">
        <v>45884</v>
      </c>
      <c r="AC3222" s="66" t="str">
        <f t="shared" si="49"/>
        <v>Overdue</v>
      </c>
      <c r="AO3222" s="13">
        <f>(Cleaned_Data!S3222)-((Cleaned_Data!S3222)*10%)</f>
        <v>123.3</v>
      </c>
      <c r="AP3222" s="13" t="str">
        <v>Safe</v>
      </c>
    </row>
    <row r="3223" spans="8:42" x14ac:dyDescent="0.3">
      <c r="H3223" s="13" t="s">
        <v>6332</v>
      </c>
      <c r="I3223" s="13" t="str">
        <v>In Stock</v>
      </c>
      <c r="J3223" s="43"/>
      <c r="AB3223" s="65">
        <v>45894</v>
      </c>
      <c r="AC3223" s="66" t="str">
        <f t="shared" si="49"/>
        <v>Overdue</v>
      </c>
      <c r="AO3223" s="13">
        <f>(Cleaned_Data!S3223)-((Cleaned_Data!S3223)*10%)</f>
        <v>133.19999999999999</v>
      </c>
      <c r="AP3223" s="13" t="str">
        <v>Safe</v>
      </c>
    </row>
    <row r="3224" spans="8:42" x14ac:dyDescent="0.3">
      <c r="H3224" s="13" t="s">
        <v>6334</v>
      </c>
      <c r="I3224" s="13" t="str">
        <v>In Stock</v>
      </c>
      <c r="J3224" s="43"/>
      <c r="AB3224" s="65">
        <v>45927</v>
      </c>
      <c r="AC3224" s="66" t="str">
        <f t="shared" si="49"/>
        <v>OnTime</v>
      </c>
      <c r="AO3224" s="13">
        <f>(Cleaned_Data!S3224)-((Cleaned_Data!S3224)*10%)</f>
        <v>81</v>
      </c>
      <c r="AP3224" s="13" t="str">
        <v>Safe</v>
      </c>
    </row>
    <row r="3225" spans="8:42" x14ac:dyDescent="0.3">
      <c r="H3225" s="13" t="s">
        <v>6336</v>
      </c>
      <c r="I3225" s="13" t="str">
        <v>In Stock</v>
      </c>
      <c r="J3225" s="43"/>
      <c r="AB3225" s="65">
        <v>45933</v>
      </c>
      <c r="AC3225" s="66" t="str">
        <f t="shared" si="49"/>
        <v>OnTime</v>
      </c>
      <c r="AO3225" s="13">
        <f>(Cleaned_Data!S3225)-((Cleaned_Data!S3225)*10%)</f>
        <v>170.1</v>
      </c>
      <c r="AP3225" s="13" t="str">
        <v>Safe</v>
      </c>
    </row>
    <row r="3226" spans="8:42" x14ac:dyDescent="0.3">
      <c r="H3226" s="13" t="s">
        <v>3898</v>
      </c>
      <c r="I3226" s="13" t="str">
        <v>In Stock</v>
      </c>
      <c r="J3226" s="43"/>
      <c r="AB3226" s="65">
        <v>45854</v>
      </c>
      <c r="AC3226" s="66" t="str">
        <f t="shared" si="49"/>
        <v>Overdue</v>
      </c>
      <c r="AO3226" s="13">
        <f>(Cleaned_Data!S3226)-((Cleaned_Data!S3226)*10%)</f>
        <v>118.8</v>
      </c>
      <c r="AP3226" s="13" t="str">
        <v>Safe</v>
      </c>
    </row>
    <row r="3227" spans="8:42" x14ac:dyDescent="0.3">
      <c r="H3227" s="13" t="s">
        <v>6340</v>
      </c>
      <c r="I3227" s="13" t="str">
        <v>In Stock</v>
      </c>
      <c r="J3227" s="43"/>
      <c r="AB3227" s="65">
        <v>45887</v>
      </c>
      <c r="AC3227" s="66" t="str">
        <f t="shared" si="49"/>
        <v>Overdue</v>
      </c>
      <c r="AO3227" s="13">
        <f>(Cleaned_Data!S3227)-((Cleaned_Data!S3227)*10%)</f>
        <v>130.5</v>
      </c>
      <c r="AP3227" s="13" t="str">
        <v>Safe</v>
      </c>
    </row>
    <row r="3228" spans="8:42" x14ac:dyDescent="0.3">
      <c r="H3228" s="13" t="s">
        <v>6342</v>
      </c>
      <c r="I3228" s="13" t="str">
        <v>In Stock</v>
      </c>
      <c r="J3228" s="43"/>
      <c r="AB3228" s="65">
        <v>45938</v>
      </c>
      <c r="AC3228" s="66" t="str">
        <f t="shared" si="49"/>
        <v>OnTime</v>
      </c>
      <c r="AO3228" s="13">
        <f>(Cleaned_Data!S3228)-((Cleaned_Data!S3228)*10%)</f>
        <v>162</v>
      </c>
      <c r="AP3228" s="13" t="str">
        <v>Safe</v>
      </c>
    </row>
    <row r="3229" spans="8:42" x14ac:dyDescent="0.3">
      <c r="H3229" s="13" t="s">
        <v>6344</v>
      </c>
      <c r="I3229" s="13" t="str">
        <v>In Stock</v>
      </c>
      <c r="J3229" s="43"/>
      <c r="AB3229" s="65">
        <v>45932</v>
      </c>
      <c r="AC3229" s="66" t="str">
        <f t="shared" si="49"/>
        <v>OnTime</v>
      </c>
      <c r="AO3229" s="13">
        <f>(Cleaned_Data!S3229)-((Cleaned_Data!S3229)*10%)</f>
        <v>149.4</v>
      </c>
      <c r="AP3229" s="13" t="str">
        <v>Safe</v>
      </c>
    </row>
    <row r="3230" spans="8:42" x14ac:dyDescent="0.3">
      <c r="H3230" s="13" t="s">
        <v>6346</v>
      </c>
      <c r="I3230" s="13" t="str">
        <v>In Stock</v>
      </c>
      <c r="J3230" s="43"/>
      <c r="AB3230" s="65">
        <v>45889</v>
      </c>
      <c r="AC3230" s="66" t="str">
        <f t="shared" si="49"/>
        <v>Overdue</v>
      </c>
      <c r="AO3230" s="13">
        <f>(Cleaned_Data!S3230)-((Cleaned_Data!S3230)*10%)</f>
        <v>91.8</v>
      </c>
      <c r="AP3230" s="13" t="str">
        <v>Safe</v>
      </c>
    </row>
    <row r="3231" spans="8:42" x14ac:dyDescent="0.3">
      <c r="H3231" s="13" t="s">
        <v>269</v>
      </c>
      <c r="I3231" s="13" t="str">
        <v>Low Stock</v>
      </c>
      <c r="J3231" s="43"/>
      <c r="AB3231" s="65">
        <v>45909</v>
      </c>
      <c r="AC3231" s="66" t="str">
        <f t="shared" si="49"/>
        <v>OnTime</v>
      </c>
      <c r="AO3231" s="13">
        <f>(Cleaned_Data!S3231)-((Cleaned_Data!S3231)*10%)</f>
        <v>30.6</v>
      </c>
      <c r="AP3231" s="13" t="str">
        <v>Risk</v>
      </c>
    </row>
    <row r="3232" spans="8:42" x14ac:dyDescent="0.3">
      <c r="H3232" s="13" t="s">
        <v>6349</v>
      </c>
      <c r="I3232" s="13" t="str">
        <v>In Stock</v>
      </c>
      <c r="J3232" s="43"/>
      <c r="AB3232" s="65">
        <v>45923</v>
      </c>
      <c r="AC3232" s="66" t="str">
        <f t="shared" si="49"/>
        <v>OnTime</v>
      </c>
      <c r="AO3232" s="13">
        <f>(Cleaned_Data!S3232)-((Cleaned_Data!S3232)*10%)</f>
        <v>133.19999999999999</v>
      </c>
      <c r="AP3232" s="13" t="str">
        <v>Safe</v>
      </c>
    </row>
    <row r="3233" spans="8:42" x14ac:dyDescent="0.3">
      <c r="H3233" s="13" t="s">
        <v>6351</v>
      </c>
      <c r="I3233" s="13" t="str">
        <v>In Stock</v>
      </c>
      <c r="J3233" s="43"/>
      <c r="AB3233" s="65">
        <v>45921</v>
      </c>
      <c r="AC3233" s="66" t="str">
        <f t="shared" si="49"/>
        <v>OnTime</v>
      </c>
      <c r="AO3233" s="13">
        <f>(Cleaned_Data!S3233)-((Cleaned_Data!S3233)*10%)</f>
        <v>144.9</v>
      </c>
      <c r="AP3233" s="13" t="str">
        <v>Safe</v>
      </c>
    </row>
    <row r="3234" spans="8:42" x14ac:dyDescent="0.3">
      <c r="H3234" s="13" t="s">
        <v>2925</v>
      </c>
      <c r="I3234" s="13" t="str">
        <v>In Stock</v>
      </c>
      <c r="J3234" s="43"/>
      <c r="AB3234" s="65">
        <v>45906</v>
      </c>
      <c r="AC3234" s="66" t="str">
        <f t="shared" si="49"/>
        <v>OnTime</v>
      </c>
      <c r="AO3234" s="13">
        <f>(Cleaned_Data!S3234)-((Cleaned_Data!S3234)*10%)</f>
        <v>136.80000000000001</v>
      </c>
      <c r="AP3234" s="13" t="str">
        <v>Safe</v>
      </c>
    </row>
    <row r="3235" spans="8:42" x14ac:dyDescent="0.3">
      <c r="H3235" s="13" t="s">
        <v>944</v>
      </c>
      <c r="I3235" s="13" t="str">
        <v>Low Stock</v>
      </c>
      <c r="J3235" s="43"/>
      <c r="AB3235" s="65">
        <v>45930</v>
      </c>
      <c r="AC3235" s="66" t="str">
        <f t="shared" si="49"/>
        <v>OnTime</v>
      </c>
      <c r="AO3235" s="13">
        <f>(Cleaned_Data!S3235)-((Cleaned_Data!S3235)*10%)</f>
        <v>59.4</v>
      </c>
      <c r="AP3235" s="13" t="str">
        <v>Risk</v>
      </c>
    </row>
    <row r="3236" spans="8:42" x14ac:dyDescent="0.3">
      <c r="H3236" s="13" t="s">
        <v>2234</v>
      </c>
      <c r="I3236" s="13" t="str">
        <v>Low Stock</v>
      </c>
      <c r="J3236" s="43"/>
      <c r="AB3236" s="65">
        <v>45909</v>
      </c>
      <c r="AC3236" s="66" t="str">
        <f t="shared" si="49"/>
        <v>OnTime</v>
      </c>
      <c r="AO3236" s="13">
        <f>(Cleaned_Data!S3236)-((Cleaned_Data!S3236)*10%)</f>
        <v>55.8</v>
      </c>
      <c r="AP3236" s="13" t="str">
        <v>Risk</v>
      </c>
    </row>
    <row r="3237" spans="8:42" x14ac:dyDescent="0.3">
      <c r="H3237" s="13" t="s">
        <v>6357</v>
      </c>
      <c r="I3237" s="13" t="str">
        <v>In Stock</v>
      </c>
      <c r="J3237" s="43"/>
      <c r="AB3237" s="65">
        <v>45890</v>
      </c>
      <c r="AC3237" s="66" t="str">
        <f t="shared" si="49"/>
        <v>Overdue</v>
      </c>
      <c r="AO3237" s="13">
        <f>(Cleaned_Data!S3237)-((Cleaned_Data!S3237)*10%)</f>
        <v>98.1</v>
      </c>
      <c r="AP3237" s="13" t="str">
        <v>Safe</v>
      </c>
    </row>
    <row r="3238" spans="8:42" x14ac:dyDescent="0.3">
      <c r="H3238" s="13" t="s">
        <v>7478</v>
      </c>
      <c r="I3238" s="13" t="str">
        <v>Low Stock</v>
      </c>
      <c r="J3238" s="43"/>
      <c r="AB3238" s="65">
        <v>45895</v>
      </c>
      <c r="AC3238" s="66" t="str">
        <f t="shared" si="49"/>
        <v>Overdue</v>
      </c>
      <c r="AO3238" s="13">
        <f>(Cleaned_Data!S3238)-((Cleaned_Data!S3238)*10%)</f>
        <v>18</v>
      </c>
      <c r="AP3238" s="13" t="str">
        <v>Risk</v>
      </c>
    </row>
    <row r="3239" spans="8:42" x14ac:dyDescent="0.3">
      <c r="H3239" s="13" t="s">
        <v>6364</v>
      </c>
      <c r="I3239" s="13" t="str">
        <v>Low Stock</v>
      </c>
      <c r="J3239" s="43"/>
      <c r="AB3239" s="65">
        <v>45918</v>
      </c>
      <c r="AC3239" s="66" t="str">
        <f t="shared" si="49"/>
        <v>OnTime</v>
      </c>
      <c r="AO3239" s="13">
        <f>(Cleaned_Data!S3239)-((Cleaned_Data!S3239)*10%)</f>
        <v>56.7</v>
      </c>
      <c r="AP3239" s="13" t="str">
        <v>Risk</v>
      </c>
    </row>
    <row r="3240" spans="8:42" x14ac:dyDescent="0.3">
      <c r="H3240" s="13" t="s">
        <v>6366</v>
      </c>
      <c r="I3240" s="13" t="str">
        <v>In Stock</v>
      </c>
      <c r="J3240" s="43"/>
      <c r="AB3240" s="65">
        <v>45902</v>
      </c>
      <c r="AC3240" s="66" t="str">
        <f t="shared" si="49"/>
        <v>OnTime</v>
      </c>
      <c r="AO3240" s="13">
        <f>(Cleaned_Data!S3240)-((Cleaned_Data!S3240)*10%)</f>
        <v>89.1</v>
      </c>
      <c r="AP3240" s="13" t="str">
        <v>Safe</v>
      </c>
    </row>
    <row r="3241" spans="8:42" x14ac:dyDescent="0.3">
      <c r="H3241" s="13" t="s">
        <v>6368</v>
      </c>
      <c r="I3241" s="13" t="str">
        <v>Low Stock</v>
      </c>
      <c r="J3241" s="43"/>
      <c r="AB3241" s="65">
        <v>45855</v>
      </c>
      <c r="AC3241" s="66" t="str">
        <f t="shared" si="49"/>
        <v>Overdue</v>
      </c>
      <c r="AO3241" s="13">
        <f>(Cleaned_Data!S3241)-((Cleaned_Data!S3241)*10%)</f>
        <v>67.5</v>
      </c>
      <c r="AP3241" s="13" t="str">
        <v>Risk</v>
      </c>
    </row>
    <row r="3242" spans="8:42" x14ac:dyDescent="0.3">
      <c r="H3242" s="13" t="s">
        <v>1446</v>
      </c>
      <c r="I3242" s="13" t="str">
        <v>In Stock</v>
      </c>
      <c r="J3242" s="43"/>
      <c r="AB3242" s="65">
        <v>45880</v>
      </c>
      <c r="AC3242" s="66" t="str">
        <f t="shared" si="49"/>
        <v>Overdue</v>
      </c>
      <c r="AO3242" s="13">
        <f>(Cleaned_Data!S3242)-((Cleaned_Data!S3242)*10%)</f>
        <v>79.2</v>
      </c>
      <c r="AP3242" s="13" t="str">
        <v>Safe</v>
      </c>
    </row>
    <row r="3243" spans="8:42" x14ac:dyDescent="0.3">
      <c r="H3243" s="13" t="s">
        <v>2678</v>
      </c>
      <c r="I3243" s="13" t="str">
        <v>In Stock</v>
      </c>
      <c r="J3243" s="43"/>
      <c r="AB3243" s="65">
        <v>45886</v>
      </c>
      <c r="AC3243" s="66" t="str">
        <f t="shared" si="49"/>
        <v>Overdue</v>
      </c>
      <c r="AO3243" s="13">
        <f>(Cleaned_Data!S3243)-((Cleaned_Data!S3243)*10%)</f>
        <v>44.1</v>
      </c>
      <c r="AP3243" s="13" t="str">
        <v>Safe</v>
      </c>
    </row>
    <row r="3244" spans="8:42" x14ac:dyDescent="0.3">
      <c r="H3244" s="13" t="s">
        <v>3405</v>
      </c>
      <c r="I3244" s="13" t="str">
        <v>Low Stock</v>
      </c>
      <c r="J3244" s="43"/>
      <c r="AB3244" s="65">
        <v>45927</v>
      </c>
      <c r="AC3244" s="66" t="str">
        <f t="shared" si="49"/>
        <v>OnTime</v>
      </c>
      <c r="AO3244" s="13">
        <f>(Cleaned_Data!S3244)-((Cleaned_Data!S3244)*10%)</f>
        <v>40.5</v>
      </c>
      <c r="AP3244" s="13" t="str">
        <v>Risk</v>
      </c>
    </row>
    <row r="3245" spans="8:42" x14ac:dyDescent="0.3">
      <c r="H3245" s="13" t="s">
        <v>6374</v>
      </c>
      <c r="I3245" s="13" t="str">
        <v>In Stock</v>
      </c>
      <c r="J3245" s="43"/>
      <c r="AB3245" s="65">
        <v>45911</v>
      </c>
      <c r="AC3245" s="66" t="str">
        <f t="shared" si="49"/>
        <v>OnTime</v>
      </c>
      <c r="AO3245" s="13">
        <f>(Cleaned_Data!S3245)-((Cleaned_Data!S3245)*10%)</f>
        <v>70.2</v>
      </c>
      <c r="AP3245" s="13" t="str">
        <v>Safe</v>
      </c>
    </row>
    <row r="3246" spans="8:42" x14ac:dyDescent="0.3">
      <c r="H3246" s="13" t="s">
        <v>2502</v>
      </c>
      <c r="I3246" s="13" t="str">
        <v>In Stock</v>
      </c>
      <c r="J3246" s="43"/>
      <c r="AB3246" s="65">
        <v>45904</v>
      </c>
      <c r="AC3246" s="66" t="str">
        <f t="shared" si="49"/>
        <v>OnTime</v>
      </c>
      <c r="AO3246" s="13">
        <f>(Cleaned_Data!S3246)-((Cleaned_Data!S3246)*10%)</f>
        <v>97.2</v>
      </c>
      <c r="AP3246" s="13" t="str">
        <v>Safe</v>
      </c>
    </row>
    <row r="3247" spans="8:42" x14ac:dyDescent="0.3">
      <c r="H3247" s="13" t="s">
        <v>1320</v>
      </c>
      <c r="I3247" s="13" t="str">
        <v>In Stock</v>
      </c>
      <c r="J3247" s="43"/>
      <c r="AB3247" s="65">
        <v>45906</v>
      </c>
      <c r="AC3247" s="66" t="str">
        <f t="shared" si="49"/>
        <v>OnTime</v>
      </c>
      <c r="AO3247" s="13">
        <f>(Cleaned_Data!S3247)-((Cleaned_Data!S3247)*10%)</f>
        <v>136.80000000000001</v>
      </c>
      <c r="AP3247" s="13" t="str">
        <v>Safe</v>
      </c>
    </row>
    <row r="3248" spans="8:42" x14ac:dyDescent="0.3">
      <c r="H3248" s="13" t="s">
        <v>6378</v>
      </c>
      <c r="I3248" s="13" t="str">
        <v>Low Stock</v>
      </c>
      <c r="J3248" s="43"/>
      <c r="AB3248" s="65">
        <v>45942</v>
      </c>
      <c r="AC3248" s="66" t="str">
        <f t="shared" si="49"/>
        <v>OnTime</v>
      </c>
      <c r="AO3248" s="13">
        <f>(Cleaned_Data!S3248)-((Cleaned_Data!S3248)*10%)</f>
        <v>5.4</v>
      </c>
      <c r="AP3248" s="13" t="str">
        <v>Risk</v>
      </c>
    </row>
    <row r="3249" spans="8:42" x14ac:dyDescent="0.3">
      <c r="H3249" s="13" t="s">
        <v>4147</v>
      </c>
      <c r="I3249" s="13" t="str">
        <v>In Stock</v>
      </c>
      <c r="J3249" s="43"/>
      <c r="AB3249" s="65">
        <v>45867</v>
      </c>
      <c r="AC3249" s="66" t="str">
        <f t="shared" si="49"/>
        <v>Overdue</v>
      </c>
      <c r="AO3249" s="13">
        <f>(Cleaned_Data!S3249)-((Cleaned_Data!S3249)*10%)</f>
        <v>51.3</v>
      </c>
      <c r="AP3249" s="13" t="str">
        <v>Safe</v>
      </c>
    </row>
    <row r="3250" spans="8:42" x14ac:dyDescent="0.3">
      <c r="H3250" s="13" t="s">
        <v>6382</v>
      </c>
      <c r="I3250" s="13" t="str">
        <v>Low Stock</v>
      </c>
      <c r="J3250" s="43"/>
      <c r="AB3250" s="65">
        <v>45913</v>
      </c>
      <c r="AC3250" s="66" t="str">
        <f t="shared" si="49"/>
        <v>OnTime</v>
      </c>
      <c r="AO3250" s="13">
        <f>(Cleaned_Data!S3250)-((Cleaned_Data!S3250)*10%)</f>
        <v>0</v>
      </c>
      <c r="AP3250" s="13" t="str">
        <v>Risk</v>
      </c>
    </row>
    <row r="3251" spans="8:42" x14ac:dyDescent="0.3">
      <c r="H3251" s="13" t="s">
        <v>2498</v>
      </c>
      <c r="I3251" s="13" t="str">
        <v>In Stock</v>
      </c>
      <c r="J3251" s="43"/>
      <c r="AB3251" s="65">
        <v>45861</v>
      </c>
      <c r="AC3251" s="66" t="str">
        <f t="shared" si="49"/>
        <v>Overdue</v>
      </c>
      <c r="AO3251" s="13">
        <f>(Cleaned_Data!S3251)-((Cleaned_Data!S3251)*10%)</f>
        <v>90.9</v>
      </c>
      <c r="AP3251" s="13" t="str">
        <v>Safe</v>
      </c>
    </row>
    <row r="3252" spans="8:42" x14ac:dyDescent="0.3">
      <c r="H3252" s="13" t="s">
        <v>572</v>
      </c>
      <c r="I3252" s="13" t="str">
        <v>In Stock</v>
      </c>
      <c r="J3252" s="43"/>
      <c r="AB3252" s="65">
        <v>45876</v>
      </c>
      <c r="AC3252" s="66" t="str">
        <f t="shared" si="49"/>
        <v>Overdue</v>
      </c>
      <c r="AO3252" s="13">
        <f>(Cleaned_Data!S3252)-((Cleaned_Data!S3252)*10%)</f>
        <v>151.19999999999999</v>
      </c>
      <c r="AP3252" s="13" t="str">
        <v>Safe</v>
      </c>
    </row>
    <row r="3253" spans="8:42" x14ac:dyDescent="0.3">
      <c r="H3253" s="13" t="s">
        <v>6386</v>
      </c>
      <c r="I3253" s="13" t="str">
        <v>Low Stock</v>
      </c>
      <c r="J3253" s="43"/>
      <c r="AB3253" s="65">
        <v>45921</v>
      </c>
      <c r="AC3253" s="66" t="str">
        <f t="shared" si="49"/>
        <v>OnTime</v>
      </c>
      <c r="AO3253" s="13">
        <f>(Cleaned_Data!S3253)-((Cleaned_Data!S3253)*10%)</f>
        <v>59.4</v>
      </c>
      <c r="AP3253" s="13" t="str">
        <v>Risk</v>
      </c>
    </row>
    <row r="3254" spans="8:42" x14ac:dyDescent="0.3">
      <c r="H3254" s="13" t="s">
        <v>6388</v>
      </c>
      <c r="I3254" s="13" t="str">
        <v>In Stock</v>
      </c>
      <c r="J3254" s="43"/>
      <c r="AB3254" s="65">
        <v>45894</v>
      </c>
      <c r="AC3254" s="66" t="str">
        <f t="shared" si="49"/>
        <v>Overdue</v>
      </c>
      <c r="AO3254" s="13">
        <f>(Cleaned_Data!S3254)-((Cleaned_Data!S3254)*10%)</f>
        <v>172.8</v>
      </c>
      <c r="AP3254" s="13" t="str">
        <v>Safe</v>
      </c>
    </row>
    <row r="3255" spans="8:42" x14ac:dyDescent="0.3">
      <c r="H3255" s="13" t="s">
        <v>6390</v>
      </c>
      <c r="I3255" s="13" t="str">
        <v>In Stock</v>
      </c>
      <c r="J3255" s="43"/>
      <c r="AB3255" s="65">
        <v>45852</v>
      </c>
      <c r="AC3255" s="66" t="str">
        <f t="shared" si="49"/>
        <v>Overdue</v>
      </c>
      <c r="AO3255" s="13">
        <f>(Cleaned_Data!S3255)-((Cleaned_Data!S3255)*10%)</f>
        <v>66.599999999999994</v>
      </c>
      <c r="AP3255" s="13" t="str">
        <v>Safe</v>
      </c>
    </row>
    <row r="3256" spans="8:42" x14ac:dyDescent="0.3">
      <c r="H3256" s="13" t="s">
        <v>3484</v>
      </c>
      <c r="I3256" s="13" t="str">
        <v>Low Stock</v>
      </c>
      <c r="J3256" s="43"/>
      <c r="AB3256" s="65">
        <v>45942</v>
      </c>
      <c r="AC3256" s="66" t="str">
        <f t="shared" si="49"/>
        <v>OnTime</v>
      </c>
      <c r="AO3256" s="13">
        <f>(Cleaned_Data!S3256)-((Cleaned_Data!S3256)*10%)</f>
        <v>45</v>
      </c>
      <c r="AP3256" s="13" t="str">
        <v>Risk</v>
      </c>
    </row>
    <row r="3257" spans="8:42" x14ac:dyDescent="0.3">
      <c r="H3257" s="13" t="s">
        <v>6393</v>
      </c>
      <c r="I3257" s="13" t="str">
        <v>Low Stock</v>
      </c>
      <c r="J3257" s="43"/>
      <c r="AB3257" s="65">
        <v>45913</v>
      </c>
      <c r="AC3257" s="66" t="str">
        <f t="shared" si="49"/>
        <v>OnTime</v>
      </c>
      <c r="AO3257" s="13">
        <f>(Cleaned_Data!S3257)-((Cleaned_Data!S3257)*10%)</f>
        <v>72</v>
      </c>
      <c r="AP3257" s="13" t="str">
        <v>Risk</v>
      </c>
    </row>
    <row r="3258" spans="8:42" x14ac:dyDescent="0.3">
      <c r="H3258" s="13" t="s">
        <v>6396</v>
      </c>
      <c r="I3258" s="13" t="str">
        <v>Low Stock</v>
      </c>
      <c r="J3258" s="43"/>
      <c r="AB3258" s="65">
        <v>45878</v>
      </c>
      <c r="AC3258" s="66" t="str">
        <f t="shared" si="49"/>
        <v>Overdue</v>
      </c>
      <c r="AO3258" s="13">
        <f>(Cleaned_Data!S3258)-((Cleaned_Data!S3258)*10%)</f>
        <v>30.6</v>
      </c>
      <c r="AP3258" s="13" t="str">
        <v>Risk</v>
      </c>
    </row>
    <row r="3259" spans="8:42" x14ac:dyDescent="0.3">
      <c r="H3259" s="13" t="s">
        <v>1922</v>
      </c>
      <c r="I3259" s="13" t="str">
        <v>Low Stock</v>
      </c>
      <c r="J3259" s="43"/>
      <c r="AB3259" s="65">
        <v>45865</v>
      </c>
      <c r="AC3259" s="66" t="str">
        <f t="shared" si="49"/>
        <v>Overdue</v>
      </c>
      <c r="AO3259" s="13">
        <f>(Cleaned_Data!S3259)-((Cleaned_Data!S3259)*10%)</f>
        <v>39.6</v>
      </c>
      <c r="AP3259" s="13" t="str">
        <v>Risk</v>
      </c>
    </row>
    <row r="3260" spans="8:42" x14ac:dyDescent="0.3">
      <c r="H3260" s="13" t="s">
        <v>3071</v>
      </c>
      <c r="I3260" s="13" t="str">
        <v>In Stock</v>
      </c>
      <c r="J3260" s="43"/>
      <c r="AB3260" s="65">
        <v>45932</v>
      </c>
      <c r="AC3260" s="66" t="str">
        <f t="shared" si="49"/>
        <v>OnTime</v>
      </c>
      <c r="AO3260" s="13">
        <f>(Cleaned_Data!S3260)-((Cleaned_Data!S3260)*10%)</f>
        <v>121.5</v>
      </c>
      <c r="AP3260" s="13" t="str">
        <v>Safe</v>
      </c>
    </row>
    <row r="3261" spans="8:42" x14ac:dyDescent="0.3">
      <c r="H3261" s="13" t="s">
        <v>1104</v>
      </c>
      <c r="I3261" s="13" t="str">
        <v>In Stock</v>
      </c>
      <c r="J3261" s="43"/>
      <c r="AB3261" s="65">
        <v>45853</v>
      </c>
      <c r="AC3261" s="66" t="str">
        <f t="shared" si="49"/>
        <v>Overdue</v>
      </c>
      <c r="AO3261" s="13">
        <f>(Cleaned_Data!S3261)-((Cleaned_Data!S3261)*10%)</f>
        <v>157.5</v>
      </c>
      <c r="AP3261" s="13" t="str">
        <v>Safe</v>
      </c>
    </row>
    <row r="3262" spans="8:42" x14ac:dyDescent="0.3">
      <c r="H3262" s="13" t="s">
        <v>6405</v>
      </c>
      <c r="I3262" s="13" t="str">
        <v>In Stock</v>
      </c>
      <c r="J3262" s="43"/>
      <c r="AB3262" s="65">
        <v>45916</v>
      </c>
      <c r="AC3262" s="66" t="str">
        <f t="shared" si="49"/>
        <v>OnTime</v>
      </c>
      <c r="AO3262" s="13">
        <f>(Cleaned_Data!S3262)-((Cleaned_Data!S3262)*10%)</f>
        <v>171</v>
      </c>
      <c r="AP3262" s="13" t="str">
        <v>Safe</v>
      </c>
    </row>
    <row r="3263" spans="8:42" x14ac:dyDescent="0.3">
      <c r="H3263" s="13" t="s">
        <v>6407</v>
      </c>
      <c r="I3263" s="13" t="str">
        <v>In Stock</v>
      </c>
      <c r="J3263" s="43"/>
      <c r="AB3263" s="65">
        <v>45942</v>
      </c>
      <c r="AC3263" s="66" t="str">
        <f t="shared" si="49"/>
        <v>OnTime</v>
      </c>
      <c r="AO3263" s="13">
        <f>(Cleaned_Data!S3263)-((Cleaned_Data!S3263)*10%)</f>
        <v>82.8</v>
      </c>
      <c r="AP3263" s="13" t="str">
        <v>Safe</v>
      </c>
    </row>
    <row r="3264" spans="8:42" x14ac:dyDescent="0.3">
      <c r="H3264" s="13" t="s">
        <v>5741</v>
      </c>
      <c r="I3264" s="13" t="str">
        <v>Low Stock</v>
      </c>
      <c r="J3264" s="43"/>
      <c r="AB3264" s="65">
        <v>45942</v>
      </c>
      <c r="AC3264" s="66" t="str">
        <f t="shared" si="49"/>
        <v>OnTime</v>
      </c>
      <c r="AO3264" s="13">
        <f>(Cleaned_Data!S3264)-((Cleaned_Data!S3264)*10%)</f>
        <v>29.7</v>
      </c>
      <c r="AP3264" s="13" t="str">
        <v>Risk</v>
      </c>
    </row>
    <row r="3265" spans="8:42" x14ac:dyDescent="0.3">
      <c r="H3265" s="13" t="s">
        <v>124</v>
      </c>
      <c r="I3265" s="13" t="str">
        <v>Low Stock</v>
      </c>
      <c r="J3265" s="43"/>
      <c r="AB3265" s="65">
        <v>45886</v>
      </c>
      <c r="AC3265" s="66" t="str">
        <f t="shared" si="49"/>
        <v>Overdue</v>
      </c>
      <c r="AO3265" s="13">
        <f>(Cleaned_Data!S3265)-((Cleaned_Data!S3265)*10%)</f>
        <v>24.3</v>
      </c>
      <c r="AP3265" s="13" t="str">
        <v>Risk</v>
      </c>
    </row>
    <row r="3266" spans="8:42" x14ac:dyDescent="0.3">
      <c r="H3266" s="13" t="s">
        <v>5714</v>
      </c>
      <c r="I3266" s="13" t="str">
        <v>In Stock</v>
      </c>
      <c r="J3266" s="43"/>
      <c r="AB3266" s="65">
        <v>45862</v>
      </c>
      <c r="AC3266" s="66" t="str">
        <f t="shared" si="49"/>
        <v>Overdue</v>
      </c>
      <c r="AO3266" s="13">
        <f>(Cleaned_Data!S3266)-((Cleaned_Data!S3266)*10%)</f>
        <v>157.5</v>
      </c>
      <c r="AP3266" s="13" t="str">
        <v>Safe</v>
      </c>
    </row>
    <row r="3267" spans="8:42" x14ac:dyDescent="0.3">
      <c r="H3267" s="13" t="s">
        <v>3314</v>
      </c>
      <c r="I3267" s="13" t="str">
        <v>In Stock</v>
      </c>
      <c r="J3267" s="43"/>
      <c r="AB3267" s="65">
        <v>45887</v>
      </c>
      <c r="AC3267" s="66" t="str">
        <f t="shared" ref="AC3267:AC3330" si="50">IF(AB3267="","No Date", IF(AB3267&lt;$AC$1,"Overdue","OnTime"))</f>
        <v>Overdue</v>
      </c>
      <c r="AO3267" s="13">
        <f>(Cleaned_Data!S3267)-((Cleaned_Data!S3267)*10%)</f>
        <v>168.3</v>
      </c>
      <c r="AP3267" s="13" t="str">
        <v>Safe</v>
      </c>
    </row>
    <row r="3268" spans="8:42" x14ac:dyDescent="0.3">
      <c r="H3268" s="13" t="s">
        <v>6368</v>
      </c>
      <c r="I3268" s="13" t="str">
        <v>In Stock</v>
      </c>
      <c r="J3268" s="43"/>
      <c r="AB3268" s="65">
        <v>45896</v>
      </c>
      <c r="AC3268" s="66" t="str">
        <f t="shared" si="50"/>
        <v>Overdue</v>
      </c>
      <c r="AO3268" s="13">
        <f>(Cleaned_Data!S3268)-((Cleaned_Data!S3268)*10%)</f>
        <v>152.1</v>
      </c>
      <c r="AP3268" s="13" t="str">
        <v>Safe</v>
      </c>
    </row>
    <row r="3269" spans="8:42" x14ac:dyDescent="0.3">
      <c r="H3269" s="13" t="s">
        <v>6418</v>
      </c>
      <c r="I3269" s="13" t="str">
        <v>In Stock</v>
      </c>
      <c r="J3269" s="43"/>
      <c r="AB3269" s="65">
        <v>45897</v>
      </c>
      <c r="AC3269" s="66" t="str">
        <f t="shared" si="50"/>
        <v>Overdue</v>
      </c>
      <c r="AO3269" s="13">
        <f>(Cleaned_Data!S3269)-((Cleaned_Data!S3269)*10%)</f>
        <v>122.4</v>
      </c>
      <c r="AP3269" s="13" t="str">
        <v>Safe</v>
      </c>
    </row>
    <row r="3270" spans="8:42" x14ac:dyDescent="0.3">
      <c r="H3270" s="13" t="s">
        <v>3874</v>
      </c>
      <c r="I3270" s="13" t="str">
        <v>In Stock</v>
      </c>
      <c r="J3270" s="43"/>
      <c r="AB3270" s="65">
        <v>45924</v>
      </c>
      <c r="AC3270" s="66" t="str">
        <f t="shared" si="50"/>
        <v>OnTime</v>
      </c>
      <c r="AO3270" s="13">
        <f>(Cleaned_Data!S3270)-((Cleaned_Data!S3270)*10%)</f>
        <v>153.9</v>
      </c>
      <c r="AP3270" s="13" t="str">
        <v>Safe</v>
      </c>
    </row>
    <row r="3271" spans="8:42" x14ac:dyDescent="0.3">
      <c r="H3271" s="13" t="s">
        <v>6421</v>
      </c>
      <c r="I3271" s="13" t="str">
        <v>Low Stock</v>
      </c>
      <c r="J3271" s="43"/>
      <c r="AB3271" s="65">
        <v>45852</v>
      </c>
      <c r="AC3271" s="66" t="str">
        <f t="shared" si="50"/>
        <v>Overdue</v>
      </c>
      <c r="AO3271" s="13">
        <f>(Cleaned_Data!S3271)-((Cleaned_Data!S3271)*10%)</f>
        <v>7.2</v>
      </c>
      <c r="AP3271" s="13" t="str">
        <v>Risk</v>
      </c>
    </row>
    <row r="3272" spans="8:42" x14ac:dyDescent="0.3">
      <c r="H3272" s="13" t="s">
        <v>6423</v>
      </c>
      <c r="I3272" s="13" t="str">
        <v>In Stock</v>
      </c>
      <c r="J3272" s="43"/>
      <c r="AB3272" s="65">
        <v>45875</v>
      </c>
      <c r="AC3272" s="66" t="str">
        <f t="shared" si="50"/>
        <v>Overdue</v>
      </c>
      <c r="AO3272" s="13">
        <f>(Cleaned_Data!S3272)-((Cleaned_Data!S3272)*10%)</f>
        <v>114.3</v>
      </c>
      <c r="AP3272" s="13" t="str">
        <v>Safe</v>
      </c>
    </row>
    <row r="3273" spans="8:42" x14ac:dyDescent="0.3">
      <c r="H3273" s="13" t="s">
        <v>6425</v>
      </c>
      <c r="I3273" s="13" t="str">
        <v>Low Stock</v>
      </c>
      <c r="J3273" s="43"/>
      <c r="AB3273" s="65">
        <v>45876</v>
      </c>
      <c r="AC3273" s="66" t="str">
        <f t="shared" si="50"/>
        <v>Overdue</v>
      </c>
      <c r="AO3273" s="13">
        <f>(Cleaned_Data!S3273)-((Cleaned_Data!S3273)*10%)</f>
        <v>10.8</v>
      </c>
      <c r="AP3273" s="13" t="str">
        <v>Risk</v>
      </c>
    </row>
    <row r="3274" spans="8:42" x14ac:dyDescent="0.3">
      <c r="H3274" s="13" t="s">
        <v>6428</v>
      </c>
      <c r="I3274" s="13" t="str">
        <v>In Stock</v>
      </c>
      <c r="J3274" s="43"/>
      <c r="AB3274" s="65">
        <v>45891</v>
      </c>
      <c r="AC3274" s="66" t="str">
        <f t="shared" si="50"/>
        <v>Overdue</v>
      </c>
      <c r="AO3274" s="13">
        <f>(Cleaned_Data!S3274)-((Cleaned_Data!S3274)*10%)</f>
        <v>94.5</v>
      </c>
      <c r="AP3274" s="13" t="str">
        <v>Safe</v>
      </c>
    </row>
    <row r="3275" spans="8:42" x14ac:dyDescent="0.3">
      <c r="H3275" s="13" t="s">
        <v>1733</v>
      </c>
      <c r="I3275" s="13" t="str">
        <v>Low Stock</v>
      </c>
      <c r="J3275" s="43"/>
      <c r="AB3275" s="65">
        <v>45866</v>
      </c>
      <c r="AC3275" s="66" t="str">
        <f t="shared" si="50"/>
        <v>Overdue</v>
      </c>
      <c r="AO3275" s="13">
        <f>(Cleaned_Data!S3275)-((Cleaned_Data!S3275)*10%)</f>
        <v>0</v>
      </c>
      <c r="AP3275" s="13" t="str">
        <v>Risk</v>
      </c>
    </row>
    <row r="3276" spans="8:42" x14ac:dyDescent="0.3">
      <c r="H3276" s="13" t="s">
        <v>6431</v>
      </c>
      <c r="I3276" s="13" t="str">
        <v>In Stock</v>
      </c>
      <c r="J3276" s="43"/>
      <c r="AB3276" s="65">
        <v>45859</v>
      </c>
      <c r="AC3276" s="66" t="str">
        <f t="shared" si="50"/>
        <v>Overdue</v>
      </c>
      <c r="AO3276" s="13">
        <f>(Cleaned_Data!S3276)-((Cleaned_Data!S3276)*10%)</f>
        <v>127.8</v>
      </c>
      <c r="AP3276" s="13" t="str">
        <v>Safe</v>
      </c>
    </row>
    <row r="3277" spans="8:42" x14ac:dyDescent="0.3">
      <c r="H3277" s="13" t="s">
        <v>6433</v>
      </c>
      <c r="I3277" s="13" t="str">
        <v>In Stock</v>
      </c>
      <c r="J3277" s="43"/>
      <c r="AB3277" s="65">
        <v>45909</v>
      </c>
      <c r="AC3277" s="66" t="str">
        <f t="shared" si="50"/>
        <v>OnTime</v>
      </c>
      <c r="AO3277" s="13">
        <f>(Cleaned_Data!S3277)-((Cleaned_Data!S3277)*10%)</f>
        <v>116.1</v>
      </c>
      <c r="AP3277" s="13" t="str">
        <v>Safe</v>
      </c>
    </row>
    <row r="3278" spans="8:42" x14ac:dyDescent="0.3">
      <c r="H3278" s="13" t="s">
        <v>5509</v>
      </c>
      <c r="I3278" s="13" t="str">
        <v>Low Stock</v>
      </c>
      <c r="J3278" s="43"/>
      <c r="AB3278" s="65">
        <v>45879</v>
      </c>
      <c r="AC3278" s="66" t="str">
        <f t="shared" si="50"/>
        <v>Overdue</v>
      </c>
      <c r="AO3278" s="13">
        <f>(Cleaned_Data!S3278)-((Cleaned_Data!S3278)*10%)</f>
        <v>41.4</v>
      </c>
      <c r="AP3278" s="13" t="str">
        <v>Risk</v>
      </c>
    </row>
    <row r="3279" spans="8:42" x14ac:dyDescent="0.3">
      <c r="H3279" s="13" t="s">
        <v>5710</v>
      </c>
      <c r="I3279" s="13" t="str">
        <v>In Stock</v>
      </c>
      <c r="J3279" s="43"/>
      <c r="AB3279" s="65">
        <v>45874</v>
      </c>
      <c r="AC3279" s="66" t="str">
        <f t="shared" si="50"/>
        <v>Overdue</v>
      </c>
      <c r="AO3279" s="13">
        <f>(Cleaned_Data!S3279)-((Cleaned_Data!S3279)*10%)</f>
        <v>90.9</v>
      </c>
      <c r="AP3279" s="13" t="str">
        <v>Safe</v>
      </c>
    </row>
    <row r="3280" spans="8:42" x14ac:dyDescent="0.3">
      <c r="H3280" s="13" t="s">
        <v>7620</v>
      </c>
      <c r="I3280" s="13" t="str">
        <v>In Stock</v>
      </c>
      <c r="J3280" s="43"/>
      <c r="AB3280" s="65">
        <v>45887</v>
      </c>
      <c r="AC3280" s="66" t="str">
        <f t="shared" si="50"/>
        <v>Overdue</v>
      </c>
      <c r="AO3280" s="13">
        <f>(Cleaned_Data!S3280)-((Cleaned_Data!S3280)*10%)</f>
        <v>161.1</v>
      </c>
      <c r="AP3280" s="13" t="str">
        <v>Safe</v>
      </c>
    </row>
    <row r="3281" spans="8:42" x14ac:dyDescent="0.3">
      <c r="H3281" s="13" t="s">
        <v>6440</v>
      </c>
      <c r="I3281" s="13" t="str">
        <v>Low Stock</v>
      </c>
      <c r="J3281" s="43"/>
      <c r="AB3281" s="65">
        <v>45869</v>
      </c>
      <c r="AC3281" s="66" t="str">
        <f t="shared" si="50"/>
        <v>Overdue</v>
      </c>
      <c r="AO3281" s="13">
        <f>(Cleaned_Data!S3281)-((Cleaned_Data!S3281)*10%)</f>
        <v>51.3</v>
      </c>
      <c r="AP3281" s="13" t="str">
        <v>Risk</v>
      </c>
    </row>
    <row r="3282" spans="8:42" x14ac:dyDescent="0.3">
      <c r="H3282" s="13" t="s">
        <v>1595</v>
      </c>
      <c r="I3282" s="13" t="str">
        <v>In Stock</v>
      </c>
      <c r="J3282" s="43"/>
      <c r="AB3282" s="65">
        <v>45885</v>
      </c>
      <c r="AC3282" s="66" t="str">
        <f t="shared" si="50"/>
        <v>Overdue</v>
      </c>
      <c r="AO3282" s="13">
        <f>(Cleaned_Data!S3282)-((Cleaned_Data!S3282)*10%)</f>
        <v>162.9</v>
      </c>
      <c r="AP3282" s="13" t="str">
        <v>Safe</v>
      </c>
    </row>
    <row r="3283" spans="8:42" x14ac:dyDescent="0.3">
      <c r="H3283" s="13" t="s">
        <v>6443</v>
      </c>
      <c r="I3283" s="13" t="str">
        <v>In Stock</v>
      </c>
      <c r="J3283" s="43"/>
      <c r="AB3283" s="65">
        <v>45933</v>
      </c>
      <c r="AC3283" s="66" t="str">
        <f t="shared" si="50"/>
        <v>OnTime</v>
      </c>
      <c r="AO3283" s="13">
        <f>(Cleaned_Data!S3283)-((Cleaned_Data!S3283)*10%)</f>
        <v>155.69999999999999</v>
      </c>
      <c r="AP3283" s="13" t="str">
        <v>Safe</v>
      </c>
    </row>
    <row r="3284" spans="8:42" x14ac:dyDescent="0.3">
      <c r="H3284" s="13" t="s">
        <v>863</v>
      </c>
      <c r="I3284" s="13" t="str">
        <v>Low Stock</v>
      </c>
      <c r="J3284" s="43"/>
      <c r="AB3284" s="65">
        <v>45927</v>
      </c>
      <c r="AC3284" s="66" t="str">
        <f t="shared" si="50"/>
        <v>OnTime</v>
      </c>
      <c r="AO3284" s="13">
        <f>(Cleaned_Data!S3284)-((Cleaned_Data!S3284)*10%)</f>
        <v>54</v>
      </c>
      <c r="AP3284" s="13" t="str">
        <v>Risk</v>
      </c>
    </row>
    <row r="3285" spans="8:42" x14ac:dyDescent="0.3">
      <c r="H3285" s="13" t="s">
        <v>6446</v>
      </c>
      <c r="I3285" s="13" t="str">
        <v>In Stock</v>
      </c>
      <c r="J3285" s="43"/>
      <c r="AB3285" s="65">
        <v>45857</v>
      </c>
      <c r="AC3285" s="66" t="str">
        <f t="shared" si="50"/>
        <v>Overdue</v>
      </c>
      <c r="AO3285" s="13">
        <f>(Cleaned_Data!S3285)-((Cleaned_Data!S3285)*10%)</f>
        <v>72</v>
      </c>
      <c r="AP3285" s="13" t="str">
        <v>Safe</v>
      </c>
    </row>
    <row r="3286" spans="8:42" x14ac:dyDescent="0.3">
      <c r="H3286" s="13" t="s">
        <v>6448</v>
      </c>
      <c r="I3286" s="13" t="str">
        <v>Low Stock</v>
      </c>
      <c r="J3286" s="43"/>
      <c r="AB3286" s="65">
        <v>45888</v>
      </c>
      <c r="AC3286" s="66" t="str">
        <f t="shared" si="50"/>
        <v>Overdue</v>
      </c>
      <c r="AO3286" s="13">
        <f>(Cleaned_Data!S3286)-((Cleaned_Data!S3286)*10%)</f>
        <v>41.4</v>
      </c>
      <c r="AP3286" s="13" t="str">
        <v>Risk</v>
      </c>
    </row>
    <row r="3287" spans="8:42" x14ac:dyDescent="0.3">
      <c r="H3287" s="13" t="s">
        <v>6454</v>
      </c>
      <c r="I3287" s="13" t="str">
        <v>Low Stock</v>
      </c>
      <c r="J3287" s="43"/>
      <c r="AB3287" s="65">
        <v>45866</v>
      </c>
      <c r="AC3287" s="66" t="str">
        <f t="shared" si="50"/>
        <v>Overdue</v>
      </c>
      <c r="AO3287" s="13">
        <f>(Cleaned_Data!S3287)-((Cleaned_Data!S3287)*10%)</f>
        <v>0</v>
      </c>
      <c r="AP3287" s="13" t="str">
        <v>Risk</v>
      </c>
    </row>
    <row r="3288" spans="8:42" x14ac:dyDescent="0.3">
      <c r="H3288" s="13" t="s">
        <v>5217</v>
      </c>
      <c r="I3288" s="13" t="str">
        <v>In Stock</v>
      </c>
      <c r="J3288" s="43"/>
      <c r="AB3288" s="65">
        <v>45868</v>
      </c>
      <c r="AC3288" s="66" t="str">
        <f t="shared" si="50"/>
        <v>Overdue</v>
      </c>
      <c r="AO3288" s="13">
        <f>(Cleaned_Data!S3288)-((Cleaned_Data!S3288)*10%)</f>
        <v>45</v>
      </c>
      <c r="AP3288" s="13" t="str">
        <v>Safe</v>
      </c>
    </row>
    <row r="3289" spans="8:42" x14ac:dyDescent="0.3">
      <c r="H3289" s="13" t="s">
        <v>5801</v>
      </c>
      <c r="I3289" s="13" t="str">
        <v>In Stock</v>
      </c>
      <c r="J3289" s="43"/>
      <c r="AB3289" s="65">
        <v>45866</v>
      </c>
      <c r="AC3289" s="66" t="str">
        <f t="shared" si="50"/>
        <v>Overdue</v>
      </c>
      <c r="AO3289" s="13">
        <f>(Cleaned_Data!S3289)-((Cleaned_Data!S3289)*10%)</f>
        <v>144</v>
      </c>
      <c r="AP3289" s="13" t="str">
        <v>Safe</v>
      </c>
    </row>
    <row r="3290" spans="8:42" x14ac:dyDescent="0.3">
      <c r="H3290" s="13" t="s">
        <v>66</v>
      </c>
      <c r="I3290" s="13" t="str">
        <v>Low Stock</v>
      </c>
      <c r="J3290" s="43"/>
      <c r="AB3290" s="65">
        <v>45918</v>
      </c>
      <c r="AC3290" s="66" t="str">
        <f t="shared" si="50"/>
        <v>OnTime</v>
      </c>
      <c r="AO3290" s="13">
        <f>(Cleaned_Data!S3290)-((Cleaned_Data!S3290)*10%)</f>
        <v>10.8</v>
      </c>
      <c r="AP3290" s="13" t="str">
        <v>Risk</v>
      </c>
    </row>
    <row r="3291" spans="8:42" x14ac:dyDescent="0.3">
      <c r="H3291" s="13" t="s">
        <v>6460</v>
      </c>
      <c r="I3291" s="13" t="str">
        <v>Low Stock</v>
      </c>
      <c r="J3291" s="43"/>
      <c r="AB3291" s="65">
        <v>45917</v>
      </c>
      <c r="AC3291" s="66" t="str">
        <f t="shared" si="50"/>
        <v>OnTime</v>
      </c>
      <c r="AO3291" s="13">
        <f>(Cleaned_Data!S3291)-((Cleaned_Data!S3291)*10%)</f>
        <v>27.9</v>
      </c>
      <c r="AP3291" s="13" t="str">
        <v>Risk</v>
      </c>
    </row>
    <row r="3292" spans="8:42" x14ac:dyDescent="0.3">
      <c r="H3292" s="13" t="s">
        <v>6462</v>
      </c>
      <c r="I3292" s="13" t="str">
        <v>In Stock</v>
      </c>
      <c r="J3292" s="43"/>
      <c r="AB3292" s="65">
        <v>45912</v>
      </c>
      <c r="AC3292" s="66" t="str">
        <f t="shared" si="50"/>
        <v>OnTime</v>
      </c>
      <c r="AO3292" s="13">
        <f>(Cleaned_Data!S3292)-((Cleaned_Data!S3292)*10%)</f>
        <v>135.9</v>
      </c>
      <c r="AP3292" s="13" t="str">
        <v>Safe</v>
      </c>
    </row>
    <row r="3293" spans="8:42" x14ac:dyDescent="0.3">
      <c r="H3293" s="13" t="s">
        <v>2321</v>
      </c>
      <c r="I3293" s="13" t="str">
        <v>In Stock</v>
      </c>
      <c r="J3293" s="43"/>
      <c r="AB3293" s="65">
        <v>45909</v>
      </c>
      <c r="AC3293" s="66" t="str">
        <f t="shared" si="50"/>
        <v>OnTime</v>
      </c>
      <c r="AO3293" s="13">
        <f>(Cleaned_Data!S3293)-((Cleaned_Data!S3293)*10%)</f>
        <v>138.6</v>
      </c>
      <c r="AP3293" s="13" t="str">
        <v>Safe</v>
      </c>
    </row>
    <row r="3294" spans="8:42" x14ac:dyDescent="0.3">
      <c r="H3294" s="13" t="s">
        <v>6467</v>
      </c>
      <c r="I3294" s="13" t="str">
        <v>Low Stock</v>
      </c>
      <c r="J3294" s="43"/>
      <c r="AB3294" s="65">
        <v>45937</v>
      </c>
      <c r="AC3294" s="66" t="str">
        <f t="shared" si="50"/>
        <v>OnTime</v>
      </c>
      <c r="AO3294" s="13">
        <f>(Cleaned_Data!S3294)-((Cleaned_Data!S3294)*10%)</f>
        <v>9.9</v>
      </c>
      <c r="AP3294" s="13" t="str">
        <v>Risk</v>
      </c>
    </row>
    <row r="3295" spans="8:42" x14ac:dyDescent="0.3">
      <c r="H3295" s="13" t="s">
        <v>5536</v>
      </c>
      <c r="I3295" s="13" t="str">
        <v>In Stock</v>
      </c>
      <c r="J3295" s="43"/>
      <c r="AB3295" s="65">
        <v>45857</v>
      </c>
      <c r="AC3295" s="66" t="str">
        <f t="shared" si="50"/>
        <v>Overdue</v>
      </c>
      <c r="AO3295" s="13">
        <f>(Cleaned_Data!S3295)-((Cleaned_Data!S3295)*10%)</f>
        <v>143.1</v>
      </c>
      <c r="AP3295" s="13" t="str">
        <v>Safe</v>
      </c>
    </row>
    <row r="3296" spans="8:42" x14ac:dyDescent="0.3">
      <c r="H3296" s="13" t="s">
        <v>1845</v>
      </c>
      <c r="I3296" s="13" t="str">
        <v>Low Stock</v>
      </c>
      <c r="J3296" s="43"/>
      <c r="AB3296" s="65">
        <v>45922</v>
      </c>
      <c r="AC3296" s="66" t="str">
        <f t="shared" si="50"/>
        <v>OnTime</v>
      </c>
      <c r="AO3296" s="13">
        <f>(Cleaned_Data!S3296)-((Cleaned_Data!S3296)*10%)</f>
        <v>25.2</v>
      </c>
      <c r="AP3296" s="13" t="str">
        <v>Risk</v>
      </c>
    </row>
    <row r="3297" spans="8:42" x14ac:dyDescent="0.3">
      <c r="H3297" s="13" t="s">
        <v>4632</v>
      </c>
      <c r="I3297" s="13" t="str">
        <v>In Stock</v>
      </c>
      <c r="J3297" s="43"/>
      <c r="AB3297" s="65">
        <v>45853</v>
      </c>
      <c r="AC3297" s="66" t="str">
        <f t="shared" si="50"/>
        <v>Overdue</v>
      </c>
      <c r="AO3297" s="13">
        <f>(Cleaned_Data!S3297)-((Cleaned_Data!S3297)*10%)</f>
        <v>173.7</v>
      </c>
      <c r="AP3297" s="13" t="str">
        <v>Safe</v>
      </c>
    </row>
    <row r="3298" spans="8:42" x14ac:dyDescent="0.3">
      <c r="H3298" s="13" t="s">
        <v>774</v>
      </c>
      <c r="I3298" s="13" t="str">
        <v>In Stock</v>
      </c>
      <c r="J3298" s="43"/>
      <c r="AB3298" s="65">
        <v>45890</v>
      </c>
      <c r="AC3298" s="66" t="str">
        <f t="shared" si="50"/>
        <v>Overdue</v>
      </c>
      <c r="AO3298" s="13">
        <f>(Cleaned_Data!S3298)-((Cleaned_Data!S3298)*10%)</f>
        <v>139.5</v>
      </c>
      <c r="AP3298" s="13" t="str">
        <v>Safe</v>
      </c>
    </row>
    <row r="3299" spans="8:42" x14ac:dyDescent="0.3">
      <c r="H3299" s="13" t="s">
        <v>6477</v>
      </c>
      <c r="I3299" s="13" t="str">
        <v>In Stock</v>
      </c>
      <c r="J3299" s="43"/>
      <c r="AB3299" s="65">
        <v>45891</v>
      </c>
      <c r="AC3299" s="66" t="str">
        <f t="shared" si="50"/>
        <v>Overdue</v>
      </c>
      <c r="AO3299" s="13">
        <f>(Cleaned_Data!S3299)-((Cleaned_Data!S3299)*10%)</f>
        <v>172.8</v>
      </c>
      <c r="AP3299" s="13" t="str">
        <v>Safe</v>
      </c>
    </row>
    <row r="3300" spans="8:42" x14ac:dyDescent="0.3">
      <c r="H3300" s="13" t="s">
        <v>2260</v>
      </c>
      <c r="I3300" s="13" t="str">
        <v>In Stock</v>
      </c>
      <c r="J3300" s="43"/>
      <c r="AB3300" s="65">
        <v>45942</v>
      </c>
      <c r="AC3300" s="66" t="str">
        <f t="shared" si="50"/>
        <v>OnTime</v>
      </c>
      <c r="AO3300" s="13">
        <f>(Cleaned_Data!S3300)-((Cleaned_Data!S3300)*10%)</f>
        <v>78.3</v>
      </c>
      <c r="AP3300" s="13" t="str">
        <v>Safe</v>
      </c>
    </row>
    <row r="3301" spans="8:42" x14ac:dyDescent="0.3">
      <c r="H3301" s="13" t="s">
        <v>5676</v>
      </c>
      <c r="I3301" s="13" t="str">
        <v>In Stock</v>
      </c>
      <c r="J3301" s="43"/>
      <c r="AB3301" s="65">
        <v>45870</v>
      </c>
      <c r="AC3301" s="66" t="str">
        <f t="shared" si="50"/>
        <v>Overdue</v>
      </c>
      <c r="AO3301" s="13">
        <f>(Cleaned_Data!S3301)-((Cleaned_Data!S3301)*10%)</f>
        <v>27.9</v>
      </c>
      <c r="AP3301" s="13" t="str">
        <v>Safe</v>
      </c>
    </row>
    <row r="3302" spans="8:42" x14ac:dyDescent="0.3">
      <c r="H3302" s="13" t="s">
        <v>1716</v>
      </c>
      <c r="I3302" s="13" t="str">
        <v>In Stock</v>
      </c>
      <c r="J3302" s="43"/>
      <c r="AB3302" s="65">
        <v>45874</v>
      </c>
      <c r="AC3302" s="66" t="str">
        <f t="shared" si="50"/>
        <v>Overdue</v>
      </c>
      <c r="AO3302" s="13">
        <f>(Cleaned_Data!S3302)-((Cleaned_Data!S3302)*10%)</f>
        <v>160.19999999999999</v>
      </c>
      <c r="AP3302" s="13" t="str">
        <v>Safe</v>
      </c>
    </row>
    <row r="3303" spans="8:42" x14ac:dyDescent="0.3">
      <c r="H3303" s="13" t="s">
        <v>3514</v>
      </c>
      <c r="I3303" s="13" t="str">
        <v>Low Stock</v>
      </c>
      <c r="J3303" s="43"/>
      <c r="AB3303" s="65">
        <v>45885</v>
      </c>
      <c r="AC3303" s="66" t="str">
        <f t="shared" si="50"/>
        <v>Overdue</v>
      </c>
      <c r="AO3303" s="13">
        <f>(Cleaned_Data!S3303)-((Cleaned_Data!S3303)*10%)</f>
        <v>65.7</v>
      </c>
      <c r="AP3303" s="13" t="str">
        <v>Risk</v>
      </c>
    </row>
    <row r="3304" spans="8:42" x14ac:dyDescent="0.3">
      <c r="H3304" s="13" t="s">
        <v>5467</v>
      </c>
      <c r="I3304" s="13" t="str">
        <v>In Stock</v>
      </c>
      <c r="J3304" s="43"/>
      <c r="AB3304" s="65">
        <v>45878</v>
      </c>
      <c r="AC3304" s="66" t="str">
        <f t="shared" si="50"/>
        <v>Overdue</v>
      </c>
      <c r="AO3304" s="13">
        <f>(Cleaned_Data!S3304)-((Cleaned_Data!S3304)*10%)</f>
        <v>16.2</v>
      </c>
      <c r="AP3304" s="13" t="str">
        <v>Safe</v>
      </c>
    </row>
    <row r="3305" spans="8:42" x14ac:dyDescent="0.3">
      <c r="H3305" s="13" t="s">
        <v>2027</v>
      </c>
      <c r="I3305" s="13" t="str">
        <v>Low Stock</v>
      </c>
      <c r="J3305" s="43"/>
      <c r="AB3305" s="65">
        <v>45942</v>
      </c>
      <c r="AC3305" s="66" t="str">
        <f t="shared" si="50"/>
        <v>OnTime</v>
      </c>
      <c r="AO3305" s="13">
        <f>(Cleaned_Data!S3305)-((Cleaned_Data!S3305)*10%)</f>
        <v>8.1</v>
      </c>
      <c r="AP3305" s="13" t="str">
        <v>Risk</v>
      </c>
    </row>
    <row r="3306" spans="8:42" x14ac:dyDescent="0.3">
      <c r="H3306" s="13" t="s">
        <v>6485</v>
      </c>
      <c r="I3306" s="13" t="str">
        <v>Low Stock</v>
      </c>
      <c r="J3306" s="43"/>
      <c r="AB3306" s="65">
        <v>45901</v>
      </c>
      <c r="AC3306" s="66" t="str">
        <f t="shared" si="50"/>
        <v>OnTime</v>
      </c>
      <c r="AO3306" s="13">
        <f>(Cleaned_Data!S3306)-((Cleaned_Data!S3306)*10%)</f>
        <v>51.3</v>
      </c>
      <c r="AP3306" s="13" t="str">
        <v>Risk</v>
      </c>
    </row>
    <row r="3307" spans="8:42" x14ac:dyDescent="0.3">
      <c r="H3307" s="13" t="s">
        <v>6179</v>
      </c>
      <c r="I3307" s="13" t="str">
        <v>In Stock</v>
      </c>
      <c r="J3307" s="43"/>
      <c r="AB3307" s="65">
        <v>45880</v>
      </c>
      <c r="AC3307" s="66" t="str">
        <f t="shared" si="50"/>
        <v>Overdue</v>
      </c>
      <c r="AO3307" s="13">
        <f>(Cleaned_Data!S3307)-((Cleaned_Data!S3307)*10%)</f>
        <v>95.4</v>
      </c>
      <c r="AP3307" s="13" t="str">
        <v>Safe</v>
      </c>
    </row>
    <row r="3308" spans="8:42" x14ac:dyDescent="0.3">
      <c r="H3308" s="13" t="s">
        <v>2323</v>
      </c>
      <c r="I3308" s="13" t="str">
        <v>In Stock</v>
      </c>
      <c r="J3308" s="43"/>
      <c r="AB3308" s="65">
        <v>45876</v>
      </c>
      <c r="AC3308" s="66" t="str">
        <f t="shared" si="50"/>
        <v>Overdue</v>
      </c>
      <c r="AO3308" s="13">
        <f>(Cleaned_Data!S3308)-((Cleaned_Data!S3308)*10%)</f>
        <v>137.69999999999999</v>
      </c>
      <c r="AP3308" s="13" t="str">
        <v>Safe</v>
      </c>
    </row>
    <row r="3309" spans="8:42" x14ac:dyDescent="0.3">
      <c r="H3309" s="13" t="s">
        <v>6491</v>
      </c>
      <c r="I3309" s="13" t="str">
        <v>In Stock</v>
      </c>
      <c r="J3309" s="43"/>
      <c r="AB3309" s="65">
        <v>45869</v>
      </c>
      <c r="AC3309" s="66" t="str">
        <f t="shared" si="50"/>
        <v>Overdue</v>
      </c>
      <c r="AO3309" s="13">
        <f>(Cleaned_Data!S3309)-((Cleaned_Data!S3309)*10%)</f>
        <v>144</v>
      </c>
      <c r="AP3309" s="13" t="str">
        <v>Safe</v>
      </c>
    </row>
    <row r="3310" spans="8:42" x14ac:dyDescent="0.3">
      <c r="H3310" s="13" t="s">
        <v>6495</v>
      </c>
      <c r="I3310" s="13" t="str">
        <v>In Stock</v>
      </c>
      <c r="J3310" s="43"/>
      <c r="AB3310" s="65">
        <v>45852</v>
      </c>
      <c r="AC3310" s="66" t="str">
        <f t="shared" si="50"/>
        <v>Overdue</v>
      </c>
      <c r="AO3310" s="13">
        <f>(Cleaned_Data!S3310)-((Cleaned_Data!S3310)*10%)</f>
        <v>131.4</v>
      </c>
      <c r="AP3310" s="13" t="str">
        <v>Safe</v>
      </c>
    </row>
    <row r="3311" spans="8:42" x14ac:dyDescent="0.3">
      <c r="H3311" s="13" t="s">
        <v>7621</v>
      </c>
      <c r="I3311" s="13" t="str">
        <v>In Stock</v>
      </c>
      <c r="J3311" s="43"/>
      <c r="AB3311" s="65">
        <v>45859</v>
      </c>
      <c r="AC3311" s="66" t="str">
        <f t="shared" si="50"/>
        <v>Overdue</v>
      </c>
      <c r="AO3311" s="13">
        <f>(Cleaned_Data!S3311)-((Cleaned_Data!S3311)*10%)</f>
        <v>103.5</v>
      </c>
      <c r="AP3311" s="13" t="str">
        <v>Safe</v>
      </c>
    </row>
    <row r="3312" spans="8:42" x14ac:dyDescent="0.3">
      <c r="H3312" s="13" t="s">
        <v>7622</v>
      </c>
      <c r="I3312" s="13" t="str">
        <v>In Stock</v>
      </c>
      <c r="J3312" s="43"/>
      <c r="AB3312" s="65">
        <v>45855</v>
      </c>
      <c r="AC3312" s="66" t="str">
        <f t="shared" si="50"/>
        <v>Overdue</v>
      </c>
      <c r="AO3312" s="13">
        <f>(Cleaned_Data!S3312)-((Cleaned_Data!S3312)*10%)</f>
        <v>134.1</v>
      </c>
      <c r="AP3312" s="13" t="str">
        <v>Safe</v>
      </c>
    </row>
    <row r="3313" spans="8:42" x14ac:dyDescent="0.3">
      <c r="H3313" s="13" t="s">
        <v>6506</v>
      </c>
      <c r="I3313" s="13" t="str">
        <v>Low Stock</v>
      </c>
      <c r="J3313" s="43"/>
      <c r="AB3313" s="65">
        <v>45857</v>
      </c>
      <c r="AC3313" s="66" t="str">
        <f t="shared" si="50"/>
        <v>Overdue</v>
      </c>
      <c r="AO3313" s="13">
        <f>(Cleaned_Data!S3313)-((Cleaned_Data!S3313)*10%)</f>
        <v>72.900000000000006</v>
      </c>
      <c r="AP3313" s="13" t="str">
        <v>Risk</v>
      </c>
    </row>
    <row r="3314" spans="8:42" x14ac:dyDescent="0.3">
      <c r="H3314" s="13" t="s">
        <v>6158</v>
      </c>
      <c r="I3314" s="13" t="str">
        <v>Low Stock</v>
      </c>
      <c r="J3314" s="43"/>
      <c r="AB3314" s="65">
        <v>45891</v>
      </c>
      <c r="AC3314" s="66" t="str">
        <f t="shared" si="50"/>
        <v>Overdue</v>
      </c>
      <c r="AO3314" s="13">
        <f>(Cleaned_Data!S3314)-((Cleaned_Data!S3314)*10%)</f>
        <v>27</v>
      </c>
      <c r="AP3314" s="13" t="str">
        <v>Risk</v>
      </c>
    </row>
    <row r="3315" spans="8:42" x14ac:dyDescent="0.3">
      <c r="H3315" s="13" t="s">
        <v>6510</v>
      </c>
      <c r="I3315" s="13" t="str">
        <v>In Stock</v>
      </c>
      <c r="J3315" s="43"/>
      <c r="AB3315" s="65">
        <v>45871</v>
      </c>
      <c r="AC3315" s="66" t="str">
        <f t="shared" si="50"/>
        <v>Overdue</v>
      </c>
      <c r="AO3315" s="13">
        <f>(Cleaned_Data!S3315)-((Cleaned_Data!S3315)*10%)</f>
        <v>162</v>
      </c>
      <c r="AP3315" s="13" t="str">
        <v>Safe</v>
      </c>
    </row>
    <row r="3316" spans="8:42" x14ac:dyDescent="0.3">
      <c r="H3316" s="13" t="s">
        <v>2631</v>
      </c>
      <c r="I3316" s="13" t="str">
        <v>Low Stock</v>
      </c>
      <c r="J3316" s="43"/>
      <c r="AB3316" s="65">
        <v>45898</v>
      </c>
      <c r="AC3316" s="66" t="str">
        <f t="shared" si="50"/>
        <v>Overdue</v>
      </c>
      <c r="AO3316" s="13">
        <f>(Cleaned_Data!S3316)-((Cleaned_Data!S3316)*10%)</f>
        <v>16.2</v>
      </c>
      <c r="AP3316" s="13" t="str">
        <v>Risk</v>
      </c>
    </row>
    <row r="3317" spans="8:42" x14ac:dyDescent="0.3">
      <c r="H3317" s="13" t="s">
        <v>161</v>
      </c>
      <c r="I3317" s="13" t="str">
        <v>In Stock</v>
      </c>
      <c r="J3317" s="43"/>
      <c r="AB3317" s="65">
        <v>45920</v>
      </c>
      <c r="AC3317" s="66" t="str">
        <f t="shared" si="50"/>
        <v>OnTime</v>
      </c>
      <c r="AO3317" s="13">
        <f>(Cleaned_Data!S3317)-((Cleaned_Data!S3317)*10%)</f>
        <v>145.80000000000001</v>
      </c>
      <c r="AP3317" s="13" t="str">
        <v>Safe</v>
      </c>
    </row>
    <row r="3318" spans="8:42" x14ac:dyDescent="0.3">
      <c r="H3318" s="13" t="s">
        <v>6514</v>
      </c>
      <c r="I3318" s="13" t="str">
        <v>In Stock</v>
      </c>
      <c r="J3318" s="43"/>
      <c r="AB3318" s="65">
        <v>45894</v>
      </c>
      <c r="AC3318" s="66" t="str">
        <f t="shared" si="50"/>
        <v>Overdue</v>
      </c>
      <c r="AO3318" s="13">
        <f>(Cleaned_Data!S3318)-((Cleaned_Data!S3318)*10%)</f>
        <v>102.6</v>
      </c>
      <c r="AP3318" s="13" t="str">
        <v>Safe</v>
      </c>
    </row>
    <row r="3319" spans="8:42" x14ac:dyDescent="0.3">
      <c r="H3319" s="13" t="s">
        <v>3532</v>
      </c>
      <c r="I3319" s="13" t="str">
        <v>Low Stock</v>
      </c>
      <c r="J3319" s="43"/>
      <c r="AB3319" s="65">
        <v>45927</v>
      </c>
      <c r="AC3319" s="66" t="str">
        <f t="shared" si="50"/>
        <v>OnTime</v>
      </c>
      <c r="AO3319" s="13">
        <f>(Cleaned_Data!S3319)-((Cleaned_Data!S3319)*10%)</f>
        <v>54</v>
      </c>
      <c r="AP3319" s="13" t="str">
        <v>Risk</v>
      </c>
    </row>
    <row r="3320" spans="8:42" x14ac:dyDescent="0.3">
      <c r="H3320" s="13" t="s">
        <v>6518</v>
      </c>
      <c r="I3320" s="13" t="str">
        <v>In Stock</v>
      </c>
      <c r="J3320" s="43"/>
      <c r="AB3320" s="65">
        <v>45887</v>
      </c>
      <c r="AC3320" s="66" t="str">
        <f t="shared" si="50"/>
        <v>Overdue</v>
      </c>
      <c r="AO3320" s="13">
        <f>(Cleaned_Data!S3320)-((Cleaned_Data!S3320)*10%)</f>
        <v>120.6</v>
      </c>
      <c r="AP3320" s="13" t="str">
        <v>Safe</v>
      </c>
    </row>
    <row r="3321" spans="8:42" x14ac:dyDescent="0.3">
      <c r="H3321" s="13" t="s">
        <v>6520</v>
      </c>
      <c r="I3321" s="13" t="str">
        <v>In Stock</v>
      </c>
      <c r="J3321" s="43"/>
      <c r="AB3321" s="65">
        <v>45883</v>
      </c>
      <c r="AC3321" s="66" t="str">
        <f t="shared" si="50"/>
        <v>Overdue</v>
      </c>
      <c r="AO3321" s="13">
        <f>(Cleaned_Data!S3321)-((Cleaned_Data!S3321)*10%)</f>
        <v>81.900000000000006</v>
      </c>
      <c r="AP3321" s="13" t="str">
        <v>Safe</v>
      </c>
    </row>
    <row r="3322" spans="8:42" x14ac:dyDescent="0.3">
      <c r="H3322" s="13" t="s">
        <v>6522</v>
      </c>
      <c r="I3322" s="13" t="str">
        <v>In Stock</v>
      </c>
      <c r="J3322" s="43"/>
      <c r="AB3322" s="65">
        <v>45902</v>
      </c>
      <c r="AC3322" s="66" t="str">
        <f t="shared" si="50"/>
        <v>OnTime</v>
      </c>
      <c r="AO3322" s="13">
        <f>(Cleaned_Data!S3322)-((Cleaned_Data!S3322)*10%)</f>
        <v>113.4</v>
      </c>
      <c r="AP3322" s="13" t="str">
        <v>Safe</v>
      </c>
    </row>
    <row r="3323" spans="8:42" x14ac:dyDescent="0.3">
      <c r="H3323" s="13" t="s">
        <v>893</v>
      </c>
      <c r="I3323" s="13" t="str">
        <v>In Stock</v>
      </c>
      <c r="J3323" s="43"/>
      <c r="AB3323" s="65">
        <v>45878</v>
      </c>
      <c r="AC3323" s="66" t="str">
        <f t="shared" si="50"/>
        <v>Overdue</v>
      </c>
      <c r="AO3323" s="13">
        <f>(Cleaned_Data!S3323)-((Cleaned_Data!S3323)*10%)</f>
        <v>79.2</v>
      </c>
      <c r="AP3323" s="13" t="str">
        <v>Safe</v>
      </c>
    </row>
    <row r="3324" spans="8:42" x14ac:dyDescent="0.3">
      <c r="H3324" s="13" t="s">
        <v>3663</v>
      </c>
      <c r="I3324" s="13" t="str">
        <v>Low Stock</v>
      </c>
      <c r="J3324" s="43"/>
      <c r="AB3324" s="65">
        <v>45864</v>
      </c>
      <c r="AC3324" s="66" t="str">
        <f t="shared" si="50"/>
        <v>Overdue</v>
      </c>
      <c r="AO3324" s="13">
        <f>(Cleaned_Data!S3324)-((Cleaned_Data!S3324)*10%)</f>
        <v>0</v>
      </c>
      <c r="AP3324" s="13" t="str">
        <v>Risk</v>
      </c>
    </row>
    <row r="3325" spans="8:42" x14ac:dyDescent="0.3">
      <c r="H3325" s="13" t="s">
        <v>7623</v>
      </c>
      <c r="I3325" s="13" t="str">
        <v>In Stock</v>
      </c>
      <c r="J3325" s="43"/>
      <c r="AB3325" s="65">
        <v>45927</v>
      </c>
      <c r="AC3325" s="66" t="str">
        <f t="shared" si="50"/>
        <v>OnTime</v>
      </c>
      <c r="AO3325" s="13">
        <f>(Cleaned_Data!S3325)-((Cleaned_Data!S3325)*10%)</f>
        <v>122.4</v>
      </c>
      <c r="AP3325" s="13" t="str">
        <v>Safe</v>
      </c>
    </row>
    <row r="3326" spans="8:42" x14ac:dyDescent="0.3">
      <c r="H3326" s="13" t="s">
        <v>6532</v>
      </c>
      <c r="I3326" s="13" t="str">
        <v>In Stock</v>
      </c>
      <c r="J3326" s="43"/>
      <c r="AB3326" s="65">
        <v>45890</v>
      </c>
      <c r="AC3326" s="66" t="str">
        <f t="shared" si="50"/>
        <v>Overdue</v>
      </c>
      <c r="AO3326" s="13">
        <f>(Cleaned_Data!S3326)-((Cleaned_Data!S3326)*10%)</f>
        <v>61.2</v>
      </c>
      <c r="AP3326" s="13" t="str">
        <v>Safe</v>
      </c>
    </row>
    <row r="3327" spans="8:42" x14ac:dyDescent="0.3">
      <c r="H3327" s="13" t="s">
        <v>6268</v>
      </c>
      <c r="I3327" s="13" t="str">
        <v>In Stock</v>
      </c>
      <c r="J3327" s="43"/>
      <c r="AB3327" s="65">
        <v>45875</v>
      </c>
      <c r="AC3327" s="66" t="str">
        <f t="shared" si="50"/>
        <v>Overdue</v>
      </c>
      <c r="AO3327" s="13">
        <f>(Cleaned_Data!S3327)-((Cleaned_Data!S3327)*10%)</f>
        <v>139.5</v>
      </c>
      <c r="AP3327" s="13" t="str">
        <v>Safe</v>
      </c>
    </row>
    <row r="3328" spans="8:42" x14ac:dyDescent="0.3">
      <c r="H3328" s="13" t="s">
        <v>5318</v>
      </c>
      <c r="I3328" s="13" t="str">
        <v>In Stock</v>
      </c>
      <c r="J3328" s="43"/>
      <c r="AB3328" s="65">
        <v>45929</v>
      </c>
      <c r="AC3328" s="66" t="str">
        <f t="shared" si="50"/>
        <v>OnTime</v>
      </c>
      <c r="AO3328" s="13">
        <f>(Cleaned_Data!S3328)-((Cleaned_Data!S3328)*10%)</f>
        <v>100.8</v>
      </c>
      <c r="AP3328" s="13" t="str">
        <v>Safe</v>
      </c>
    </row>
    <row r="3329" spans="8:42" x14ac:dyDescent="0.3">
      <c r="H3329" s="13" t="s">
        <v>6537</v>
      </c>
      <c r="I3329" s="13" t="str">
        <v>Low Stock</v>
      </c>
      <c r="J3329" s="43"/>
      <c r="AB3329" s="65">
        <v>45909</v>
      </c>
      <c r="AC3329" s="66" t="str">
        <f t="shared" si="50"/>
        <v>OnTime</v>
      </c>
      <c r="AO3329" s="13">
        <f>(Cleaned_Data!S3329)-((Cleaned_Data!S3329)*10%)</f>
        <v>54.9</v>
      </c>
      <c r="AP3329" s="13" t="str">
        <v>Risk</v>
      </c>
    </row>
    <row r="3330" spans="8:42" x14ac:dyDescent="0.3">
      <c r="H3330" s="13" t="s">
        <v>1154</v>
      </c>
      <c r="I3330" s="13" t="str">
        <v>In Stock</v>
      </c>
      <c r="J3330" s="43"/>
      <c r="AB3330" s="65">
        <v>45905</v>
      </c>
      <c r="AC3330" s="66" t="str">
        <f t="shared" si="50"/>
        <v>OnTime</v>
      </c>
      <c r="AO3330" s="13">
        <f>(Cleaned_Data!S3330)-((Cleaned_Data!S3330)*10%)</f>
        <v>152.1</v>
      </c>
      <c r="AP3330" s="13" t="str">
        <v>Safe</v>
      </c>
    </row>
    <row r="3331" spans="8:42" x14ac:dyDescent="0.3">
      <c r="H3331" s="13" t="s">
        <v>6541</v>
      </c>
      <c r="I3331" s="13" t="str">
        <v>In Stock</v>
      </c>
      <c r="J3331" s="43"/>
      <c r="AB3331" s="65">
        <v>45925</v>
      </c>
      <c r="AC3331" s="66" t="str">
        <f t="shared" ref="AC3331:AC3394" si="51">IF(AB3331="","No Date", IF(AB3331&lt;$AC$1,"Overdue","OnTime"))</f>
        <v>OnTime</v>
      </c>
      <c r="AO3331" s="13">
        <f>(Cleaned_Data!S3331)-((Cleaned_Data!S3331)*10%)</f>
        <v>109.8</v>
      </c>
      <c r="AP3331" s="13" t="str">
        <v>Safe</v>
      </c>
    </row>
    <row r="3332" spans="8:42" x14ac:dyDescent="0.3">
      <c r="H3332" s="13" t="s">
        <v>6544</v>
      </c>
      <c r="I3332" s="13" t="str">
        <v>In Stock</v>
      </c>
      <c r="J3332" s="43"/>
      <c r="AB3332" s="65">
        <v>45896</v>
      </c>
      <c r="AC3332" s="66" t="str">
        <f t="shared" si="51"/>
        <v>Overdue</v>
      </c>
      <c r="AO3332" s="13">
        <f>(Cleaned_Data!S3332)-((Cleaned_Data!S3332)*10%)</f>
        <v>170.1</v>
      </c>
      <c r="AP3332" s="13" t="str">
        <v>Safe</v>
      </c>
    </row>
    <row r="3333" spans="8:42" x14ac:dyDescent="0.3">
      <c r="H3333" s="13" t="s">
        <v>1035</v>
      </c>
      <c r="I3333" s="13" t="str">
        <v>In Stock</v>
      </c>
      <c r="J3333" s="43"/>
      <c r="AB3333" s="65">
        <v>45903</v>
      </c>
      <c r="AC3333" s="66" t="str">
        <f t="shared" si="51"/>
        <v>OnTime</v>
      </c>
      <c r="AO3333" s="13">
        <f>(Cleaned_Data!S3333)-((Cleaned_Data!S3333)*10%)</f>
        <v>105.3</v>
      </c>
      <c r="AP3333" s="13" t="str">
        <v>Safe</v>
      </c>
    </row>
    <row r="3334" spans="8:42" x14ac:dyDescent="0.3">
      <c r="H3334" s="13" t="s">
        <v>6549</v>
      </c>
      <c r="I3334" s="13" t="str">
        <v>In Stock</v>
      </c>
      <c r="J3334" s="43"/>
      <c r="AB3334" s="65">
        <v>45933</v>
      </c>
      <c r="AC3334" s="66" t="str">
        <f t="shared" si="51"/>
        <v>OnTime</v>
      </c>
      <c r="AO3334" s="13">
        <f>(Cleaned_Data!S3334)-((Cleaned_Data!S3334)*10%)</f>
        <v>103.5</v>
      </c>
      <c r="AP3334" s="13" t="str">
        <v>Safe</v>
      </c>
    </row>
    <row r="3335" spans="8:42" x14ac:dyDescent="0.3">
      <c r="H3335" s="13" t="s">
        <v>1454</v>
      </c>
      <c r="I3335" s="13" t="str">
        <v>In Stock</v>
      </c>
      <c r="J3335" s="43"/>
      <c r="AB3335" s="65">
        <v>45919</v>
      </c>
      <c r="AC3335" s="66" t="str">
        <f t="shared" si="51"/>
        <v>OnTime</v>
      </c>
      <c r="AO3335" s="13">
        <f>(Cleaned_Data!S3335)-((Cleaned_Data!S3335)*10%)</f>
        <v>162.9</v>
      </c>
      <c r="AP3335" s="13" t="str">
        <v>Safe</v>
      </c>
    </row>
    <row r="3336" spans="8:42" x14ac:dyDescent="0.3">
      <c r="H3336" s="13" t="s">
        <v>6553</v>
      </c>
      <c r="I3336" s="13" t="str">
        <v>In Stock</v>
      </c>
      <c r="J3336" s="43"/>
      <c r="AB3336" s="65">
        <v>45927</v>
      </c>
      <c r="AC3336" s="66" t="str">
        <f t="shared" si="51"/>
        <v>OnTime</v>
      </c>
      <c r="AO3336" s="13">
        <f>(Cleaned_Data!S3336)-((Cleaned_Data!S3336)*10%)</f>
        <v>133.19999999999999</v>
      </c>
      <c r="AP3336" s="13" t="str">
        <v>Safe</v>
      </c>
    </row>
    <row r="3337" spans="8:42" x14ac:dyDescent="0.3">
      <c r="H3337" s="13" t="s">
        <v>6556</v>
      </c>
      <c r="I3337" s="13" t="str">
        <v>In Stock</v>
      </c>
      <c r="J3337" s="43"/>
      <c r="AB3337" s="65">
        <v>45877</v>
      </c>
      <c r="AC3337" s="66" t="str">
        <f t="shared" si="51"/>
        <v>Overdue</v>
      </c>
      <c r="AO3337" s="13">
        <f>(Cleaned_Data!S3337)-((Cleaned_Data!S3337)*10%)</f>
        <v>140.4</v>
      </c>
      <c r="AP3337" s="13" t="str">
        <v>Safe</v>
      </c>
    </row>
    <row r="3338" spans="8:42" x14ac:dyDescent="0.3">
      <c r="H3338" s="13" t="s">
        <v>1778</v>
      </c>
      <c r="I3338" s="13" t="str">
        <v>In Stock</v>
      </c>
      <c r="J3338" s="43"/>
      <c r="AB3338" s="65">
        <v>45889</v>
      </c>
      <c r="AC3338" s="66" t="str">
        <f t="shared" si="51"/>
        <v>Overdue</v>
      </c>
      <c r="AO3338" s="13">
        <f>(Cleaned_Data!S3338)-((Cleaned_Data!S3338)*10%)</f>
        <v>86.4</v>
      </c>
      <c r="AP3338" s="13" t="str">
        <v>Safe</v>
      </c>
    </row>
    <row r="3339" spans="8:42" x14ac:dyDescent="0.3">
      <c r="H3339" s="13" t="s">
        <v>6560</v>
      </c>
      <c r="I3339" s="13" t="str">
        <v>Low Stock</v>
      </c>
      <c r="J3339" s="43"/>
      <c r="AB3339" s="65">
        <v>45866</v>
      </c>
      <c r="AC3339" s="66" t="str">
        <f t="shared" si="51"/>
        <v>Overdue</v>
      </c>
      <c r="AO3339" s="13">
        <f>(Cleaned_Data!S3339)-((Cleaned_Data!S3339)*10%)</f>
        <v>44.1</v>
      </c>
      <c r="AP3339" s="13" t="str">
        <v>Risk</v>
      </c>
    </row>
    <row r="3340" spans="8:42" x14ac:dyDescent="0.3">
      <c r="H3340" s="13" t="s">
        <v>5477</v>
      </c>
      <c r="I3340" s="13" t="str">
        <v>Low Stock</v>
      </c>
      <c r="J3340" s="43"/>
      <c r="AB3340" s="65">
        <v>45937</v>
      </c>
      <c r="AC3340" s="66" t="str">
        <f t="shared" si="51"/>
        <v>OnTime</v>
      </c>
      <c r="AO3340" s="13">
        <f>(Cleaned_Data!S3340)-((Cleaned_Data!S3340)*10%)</f>
        <v>9.9</v>
      </c>
      <c r="AP3340" s="13" t="str">
        <v>Risk</v>
      </c>
    </row>
    <row r="3341" spans="8:42" x14ac:dyDescent="0.3">
      <c r="H3341" s="13" t="s">
        <v>6563</v>
      </c>
      <c r="I3341" s="13" t="str">
        <v>Low Stock</v>
      </c>
      <c r="J3341" s="43"/>
      <c r="AB3341" s="65">
        <v>45918</v>
      </c>
      <c r="AC3341" s="66" t="str">
        <f t="shared" si="51"/>
        <v>OnTime</v>
      </c>
      <c r="AO3341" s="13">
        <f>(Cleaned_Data!S3341)-((Cleaned_Data!S3341)*10%)</f>
        <v>7.2</v>
      </c>
      <c r="AP3341" s="13" t="str">
        <v>Risk</v>
      </c>
    </row>
    <row r="3342" spans="8:42" x14ac:dyDescent="0.3">
      <c r="H3342" s="13" t="s">
        <v>6565</v>
      </c>
      <c r="I3342" s="13" t="str">
        <v>Low Stock</v>
      </c>
      <c r="J3342" s="43"/>
      <c r="AB3342" s="65">
        <v>45861</v>
      </c>
      <c r="AC3342" s="66" t="str">
        <f t="shared" si="51"/>
        <v>Overdue</v>
      </c>
      <c r="AO3342" s="13">
        <f>(Cleaned_Data!S3342)-((Cleaned_Data!S3342)*10%)</f>
        <v>0.9</v>
      </c>
      <c r="AP3342" s="13" t="str">
        <v>Risk</v>
      </c>
    </row>
    <row r="3343" spans="8:42" x14ac:dyDescent="0.3">
      <c r="H3343" s="13" t="s">
        <v>3031</v>
      </c>
      <c r="I3343" s="13" t="str">
        <v>In Stock</v>
      </c>
      <c r="J3343" s="43"/>
      <c r="AB3343" s="65">
        <v>45899</v>
      </c>
      <c r="AC3343" s="66" t="str">
        <f t="shared" si="51"/>
        <v>Overdue</v>
      </c>
      <c r="AO3343" s="13">
        <f>(Cleaned_Data!S3343)-((Cleaned_Data!S3343)*10%)</f>
        <v>117</v>
      </c>
      <c r="AP3343" s="13" t="str">
        <v>Safe</v>
      </c>
    </row>
    <row r="3344" spans="8:42" x14ac:dyDescent="0.3">
      <c r="H3344" s="13" t="s">
        <v>6568</v>
      </c>
      <c r="I3344" s="13" t="str">
        <v>In Stock</v>
      </c>
      <c r="J3344" s="43"/>
      <c r="AB3344" s="65">
        <v>45927</v>
      </c>
      <c r="AC3344" s="66" t="str">
        <f t="shared" si="51"/>
        <v>OnTime</v>
      </c>
      <c r="AO3344" s="13">
        <f>(Cleaned_Data!S3344)-((Cleaned_Data!S3344)*10%)</f>
        <v>117</v>
      </c>
      <c r="AP3344" s="13" t="str">
        <v>Safe</v>
      </c>
    </row>
    <row r="3345" spans="8:42" x14ac:dyDescent="0.3">
      <c r="H3345" s="13" t="s">
        <v>6570</v>
      </c>
      <c r="I3345" s="13" t="str">
        <v>In Stock</v>
      </c>
      <c r="J3345" s="43"/>
      <c r="AB3345" s="65">
        <v>45890</v>
      </c>
      <c r="AC3345" s="66" t="str">
        <f t="shared" si="51"/>
        <v>Overdue</v>
      </c>
      <c r="AO3345" s="13">
        <f>(Cleaned_Data!S3345)-((Cleaned_Data!S3345)*10%)</f>
        <v>133.19999999999999</v>
      </c>
      <c r="AP3345" s="13" t="str">
        <v>Safe</v>
      </c>
    </row>
    <row r="3346" spans="8:42" x14ac:dyDescent="0.3">
      <c r="H3346" s="13" t="s">
        <v>6573</v>
      </c>
      <c r="I3346" s="13" t="str">
        <v>In Stock</v>
      </c>
      <c r="J3346" s="43"/>
      <c r="AB3346" s="65">
        <v>45889</v>
      </c>
      <c r="AC3346" s="66" t="str">
        <f t="shared" si="51"/>
        <v>Overdue</v>
      </c>
      <c r="AO3346" s="13">
        <f>(Cleaned_Data!S3346)-((Cleaned_Data!S3346)*10%)</f>
        <v>58.5</v>
      </c>
      <c r="AP3346" s="13" t="str">
        <v>Safe</v>
      </c>
    </row>
    <row r="3347" spans="8:42" x14ac:dyDescent="0.3">
      <c r="H3347" s="13" t="s">
        <v>6575</v>
      </c>
      <c r="I3347" s="13" t="str">
        <v>In Stock</v>
      </c>
      <c r="J3347" s="43"/>
      <c r="AB3347" s="65">
        <v>45922</v>
      </c>
      <c r="AC3347" s="66" t="str">
        <f t="shared" si="51"/>
        <v>OnTime</v>
      </c>
      <c r="AO3347" s="13">
        <f>(Cleaned_Data!S3347)-((Cleaned_Data!S3347)*10%)</f>
        <v>79.2</v>
      </c>
      <c r="AP3347" s="13" t="str">
        <v>Safe</v>
      </c>
    </row>
    <row r="3348" spans="8:42" x14ac:dyDescent="0.3">
      <c r="H3348" s="13" t="s">
        <v>6578</v>
      </c>
      <c r="I3348" s="13" t="str">
        <v>Low Stock</v>
      </c>
      <c r="J3348" s="43"/>
      <c r="AB3348" s="65">
        <v>45875</v>
      </c>
      <c r="AC3348" s="66" t="str">
        <f t="shared" si="51"/>
        <v>Overdue</v>
      </c>
      <c r="AO3348" s="13">
        <f>(Cleaned_Data!S3348)-((Cleaned_Data!S3348)*10%)</f>
        <v>80.099999999999994</v>
      </c>
      <c r="AP3348" s="13" t="str">
        <v>Risk</v>
      </c>
    </row>
    <row r="3349" spans="8:42" x14ac:dyDescent="0.3">
      <c r="H3349" s="13" t="s">
        <v>5638</v>
      </c>
      <c r="I3349" s="13" t="str">
        <v>In Stock</v>
      </c>
      <c r="J3349" s="43"/>
      <c r="AB3349" s="65">
        <v>45899</v>
      </c>
      <c r="AC3349" s="66" t="str">
        <f t="shared" si="51"/>
        <v>Overdue</v>
      </c>
      <c r="AO3349" s="13">
        <f>(Cleaned_Data!S3349)-((Cleaned_Data!S3349)*10%)</f>
        <v>135.9</v>
      </c>
      <c r="AP3349" s="13" t="str">
        <v>Safe</v>
      </c>
    </row>
    <row r="3350" spans="8:42" x14ac:dyDescent="0.3">
      <c r="H3350" s="13" t="s">
        <v>6581</v>
      </c>
      <c r="I3350" s="13" t="str">
        <v>In Stock</v>
      </c>
      <c r="J3350" s="43"/>
      <c r="AB3350" s="65">
        <v>45892</v>
      </c>
      <c r="AC3350" s="66" t="str">
        <f t="shared" si="51"/>
        <v>Overdue</v>
      </c>
      <c r="AO3350" s="13">
        <f>(Cleaned_Data!S3350)-((Cleaned_Data!S3350)*10%)</f>
        <v>90</v>
      </c>
      <c r="AP3350" s="13" t="str">
        <v>Safe</v>
      </c>
    </row>
    <row r="3351" spans="8:42" x14ac:dyDescent="0.3">
      <c r="H3351" s="13" t="s">
        <v>6583</v>
      </c>
      <c r="I3351" s="13" t="str">
        <v>Low Stock</v>
      </c>
      <c r="J3351" s="43"/>
      <c r="AB3351" s="65">
        <v>45921</v>
      </c>
      <c r="AC3351" s="66" t="str">
        <f t="shared" si="51"/>
        <v>OnTime</v>
      </c>
      <c r="AO3351" s="13">
        <f>(Cleaned_Data!S3351)-((Cleaned_Data!S3351)*10%)</f>
        <v>49.5</v>
      </c>
      <c r="AP3351" s="13" t="str">
        <v>Risk</v>
      </c>
    </row>
    <row r="3352" spans="8:42" x14ac:dyDescent="0.3">
      <c r="H3352" s="13" t="s">
        <v>1771</v>
      </c>
      <c r="I3352" s="13" t="str">
        <v>In Stock</v>
      </c>
      <c r="J3352" s="43"/>
      <c r="AB3352" s="65">
        <v>45868</v>
      </c>
      <c r="AC3352" s="66" t="str">
        <f t="shared" si="51"/>
        <v>Overdue</v>
      </c>
      <c r="AO3352" s="13">
        <f>(Cleaned_Data!S3352)-((Cleaned_Data!S3352)*10%)</f>
        <v>117.9</v>
      </c>
      <c r="AP3352" s="13" t="str">
        <v>Safe</v>
      </c>
    </row>
    <row r="3353" spans="8:42" x14ac:dyDescent="0.3">
      <c r="H3353" s="13" t="s">
        <v>3198</v>
      </c>
      <c r="I3353" s="13" t="str">
        <v>In Stock</v>
      </c>
      <c r="J3353" s="43"/>
      <c r="AB3353" s="65">
        <v>45871</v>
      </c>
      <c r="AC3353" s="66" t="str">
        <f t="shared" si="51"/>
        <v>Overdue</v>
      </c>
      <c r="AO3353" s="13">
        <f>(Cleaned_Data!S3353)-((Cleaned_Data!S3353)*10%)</f>
        <v>57.6</v>
      </c>
      <c r="AP3353" s="13" t="str">
        <v>Risk</v>
      </c>
    </row>
    <row r="3354" spans="8:42" x14ac:dyDescent="0.3">
      <c r="H3354" s="13" t="s">
        <v>864</v>
      </c>
      <c r="I3354" s="13" t="str">
        <v>In Stock</v>
      </c>
      <c r="J3354" s="43"/>
      <c r="AB3354" s="65">
        <v>45924</v>
      </c>
      <c r="AC3354" s="66" t="str">
        <f t="shared" si="51"/>
        <v>OnTime</v>
      </c>
      <c r="AO3354" s="13">
        <f>(Cleaned_Data!S3354)-((Cleaned_Data!S3354)*10%)</f>
        <v>142.19999999999999</v>
      </c>
      <c r="AP3354" s="13" t="str">
        <v>Safe</v>
      </c>
    </row>
    <row r="3355" spans="8:42" x14ac:dyDescent="0.3">
      <c r="H3355" s="13" t="s">
        <v>6593</v>
      </c>
      <c r="I3355" s="13" t="str">
        <v>In Stock</v>
      </c>
      <c r="J3355" s="43"/>
      <c r="AB3355" s="65">
        <v>45935</v>
      </c>
      <c r="AC3355" s="66" t="str">
        <f t="shared" si="51"/>
        <v>OnTime</v>
      </c>
      <c r="AO3355" s="13">
        <f>(Cleaned_Data!S3355)-((Cleaned_Data!S3355)*10%)</f>
        <v>164.7</v>
      </c>
      <c r="AP3355" s="13" t="str">
        <v>Safe</v>
      </c>
    </row>
    <row r="3356" spans="8:42" x14ac:dyDescent="0.3">
      <c r="H3356" s="13" t="s">
        <v>6487</v>
      </c>
      <c r="I3356" s="13" t="str">
        <v>In Stock</v>
      </c>
      <c r="J3356" s="43"/>
      <c r="AB3356" s="65">
        <v>45915</v>
      </c>
      <c r="AC3356" s="66" t="str">
        <f t="shared" si="51"/>
        <v>OnTime</v>
      </c>
      <c r="AO3356" s="13">
        <f>(Cleaned_Data!S3356)-((Cleaned_Data!S3356)*10%)</f>
        <v>91.8</v>
      </c>
      <c r="AP3356" s="13" t="str">
        <v>Safe</v>
      </c>
    </row>
    <row r="3357" spans="8:42" x14ac:dyDescent="0.3">
      <c r="H3357" s="13" t="s">
        <v>5254</v>
      </c>
      <c r="I3357" s="13" t="str">
        <v>In Stock</v>
      </c>
      <c r="J3357" s="43"/>
      <c r="AB3357" s="65">
        <v>45871</v>
      </c>
      <c r="AC3357" s="66" t="str">
        <f t="shared" si="51"/>
        <v>Overdue</v>
      </c>
      <c r="AO3357" s="13">
        <f>(Cleaned_Data!S3357)-((Cleaned_Data!S3357)*10%)</f>
        <v>149.4</v>
      </c>
      <c r="AP3357" s="13" t="str">
        <v>Safe</v>
      </c>
    </row>
    <row r="3358" spans="8:42" x14ac:dyDescent="0.3">
      <c r="H3358" s="13" t="s">
        <v>5497</v>
      </c>
      <c r="I3358" s="13" t="str">
        <v>Low Stock</v>
      </c>
      <c r="J3358" s="43"/>
      <c r="AB3358" s="65">
        <v>45935</v>
      </c>
      <c r="AC3358" s="66" t="str">
        <f t="shared" si="51"/>
        <v>OnTime</v>
      </c>
      <c r="AO3358" s="13">
        <f>(Cleaned_Data!S3358)-((Cleaned_Data!S3358)*10%)</f>
        <v>0</v>
      </c>
      <c r="AP3358" s="13" t="str">
        <v>Risk</v>
      </c>
    </row>
    <row r="3359" spans="8:42" x14ac:dyDescent="0.3">
      <c r="H3359" s="13" t="s">
        <v>6598</v>
      </c>
      <c r="I3359" s="13" t="str">
        <v>In Stock</v>
      </c>
      <c r="J3359" s="43"/>
      <c r="AB3359" s="65">
        <v>45928</v>
      </c>
      <c r="AC3359" s="66" t="str">
        <f t="shared" si="51"/>
        <v>OnTime</v>
      </c>
      <c r="AO3359" s="13">
        <f>(Cleaned_Data!S3359)-((Cleaned_Data!S3359)*10%)</f>
        <v>88.2</v>
      </c>
      <c r="AP3359" s="13" t="str">
        <v>Risk</v>
      </c>
    </row>
    <row r="3360" spans="8:42" x14ac:dyDescent="0.3">
      <c r="H3360" s="13" t="s">
        <v>588</v>
      </c>
      <c r="I3360" s="13" t="str">
        <v>In Stock</v>
      </c>
      <c r="J3360" s="43"/>
      <c r="AB3360" s="65">
        <v>45908</v>
      </c>
      <c r="AC3360" s="66" t="str">
        <f t="shared" si="51"/>
        <v>OnTime</v>
      </c>
      <c r="AO3360" s="13">
        <f>(Cleaned_Data!S3360)-((Cleaned_Data!S3360)*10%)</f>
        <v>125.1</v>
      </c>
      <c r="AP3360" s="13" t="str">
        <v>Safe</v>
      </c>
    </row>
    <row r="3361" spans="8:42" x14ac:dyDescent="0.3">
      <c r="H3361" s="13" t="s">
        <v>6601</v>
      </c>
      <c r="I3361" s="13" t="str">
        <v>In Stock</v>
      </c>
      <c r="J3361" s="43"/>
      <c r="AB3361" s="65">
        <v>45864</v>
      </c>
      <c r="AC3361" s="66" t="str">
        <f t="shared" si="51"/>
        <v>Overdue</v>
      </c>
      <c r="AO3361" s="13">
        <f>(Cleaned_Data!S3361)-((Cleaned_Data!S3361)*10%)</f>
        <v>125.1</v>
      </c>
      <c r="AP3361" s="13" t="str">
        <v>Safe</v>
      </c>
    </row>
    <row r="3362" spans="8:42" x14ac:dyDescent="0.3">
      <c r="H3362" s="13" t="s">
        <v>6603</v>
      </c>
      <c r="I3362" s="13" t="str">
        <v>In Stock</v>
      </c>
      <c r="J3362" s="43"/>
      <c r="AB3362" s="65">
        <v>45933</v>
      </c>
      <c r="AC3362" s="66" t="str">
        <f t="shared" si="51"/>
        <v>OnTime</v>
      </c>
      <c r="AO3362" s="13">
        <f>(Cleaned_Data!S3362)-((Cleaned_Data!S3362)*10%)</f>
        <v>111.6</v>
      </c>
      <c r="AP3362" s="13" t="str">
        <v>Safe</v>
      </c>
    </row>
    <row r="3363" spans="8:42" x14ac:dyDescent="0.3">
      <c r="H3363" s="13" t="s">
        <v>6605</v>
      </c>
      <c r="I3363" s="13" t="str">
        <v>In Stock</v>
      </c>
      <c r="J3363" s="43"/>
      <c r="AB3363" s="65">
        <v>45894</v>
      </c>
      <c r="AC3363" s="66" t="str">
        <f t="shared" si="51"/>
        <v>Overdue</v>
      </c>
      <c r="AO3363" s="13">
        <f>(Cleaned_Data!S3363)-((Cleaned_Data!S3363)*10%)</f>
        <v>99</v>
      </c>
      <c r="AP3363" s="13" t="str">
        <v>Safe</v>
      </c>
    </row>
    <row r="3364" spans="8:42" x14ac:dyDescent="0.3">
      <c r="H3364" s="13" t="s">
        <v>504</v>
      </c>
      <c r="I3364" s="13" t="str">
        <v>In Stock</v>
      </c>
      <c r="J3364" s="43"/>
      <c r="AB3364" s="65">
        <v>45899</v>
      </c>
      <c r="AC3364" s="66" t="str">
        <f t="shared" si="51"/>
        <v>Overdue</v>
      </c>
      <c r="AO3364" s="13">
        <f>(Cleaned_Data!S3364)-((Cleaned_Data!S3364)*10%)</f>
        <v>109.8</v>
      </c>
      <c r="AP3364" s="13" t="str">
        <v>Safe</v>
      </c>
    </row>
    <row r="3365" spans="8:42" x14ac:dyDescent="0.3">
      <c r="H3365" s="13" t="s">
        <v>6608</v>
      </c>
      <c r="I3365" s="13" t="str">
        <v>In Stock</v>
      </c>
      <c r="J3365" s="43"/>
      <c r="AB3365" s="65">
        <v>45887</v>
      </c>
      <c r="AC3365" s="66" t="str">
        <f t="shared" si="51"/>
        <v>Overdue</v>
      </c>
      <c r="AO3365" s="13">
        <f>(Cleaned_Data!S3365)-((Cleaned_Data!S3365)*10%)</f>
        <v>165.6</v>
      </c>
      <c r="AP3365" s="13" t="str">
        <v>Safe</v>
      </c>
    </row>
    <row r="3366" spans="8:42" x14ac:dyDescent="0.3">
      <c r="H3366" s="13" t="s">
        <v>6200</v>
      </c>
      <c r="I3366" s="13" t="str">
        <v>In Stock</v>
      </c>
      <c r="J3366" s="43"/>
      <c r="AB3366" s="65">
        <v>45942</v>
      </c>
      <c r="AC3366" s="66" t="str">
        <f t="shared" si="51"/>
        <v>OnTime</v>
      </c>
      <c r="AO3366" s="13">
        <f>(Cleaned_Data!S3366)-((Cleaned_Data!S3366)*10%)</f>
        <v>134.1</v>
      </c>
      <c r="AP3366" s="13" t="str">
        <v>Safe</v>
      </c>
    </row>
    <row r="3367" spans="8:42" x14ac:dyDescent="0.3">
      <c r="H3367" s="13" t="s">
        <v>1219</v>
      </c>
      <c r="I3367" s="13" t="str">
        <v>In Stock</v>
      </c>
      <c r="J3367" s="43"/>
      <c r="AB3367" s="65">
        <v>45925</v>
      </c>
      <c r="AC3367" s="66" t="str">
        <f t="shared" si="51"/>
        <v>OnTime</v>
      </c>
      <c r="AO3367" s="13">
        <f>(Cleaned_Data!S3367)-((Cleaned_Data!S3367)*10%)</f>
        <v>138.6</v>
      </c>
      <c r="AP3367" s="13" t="str">
        <v>Safe</v>
      </c>
    </row>
    <row r="3368" spans="8:42" x14ac:dyDescent="0.3">
      <c r="H3368" s="13" t="s">
        <v>2770</v>
      </c>
      <c r="I3368" s="13" t="str">
        <v>Low Stock</v>
      </c>
      <c r="J3368" s="43"/>
      <c r="AB3368" s="65">
        <v>45900</v>
      </c>
      <c r="AC3368" s="66" t="str">
        <f t="shared" si="51"/>
        <v>Overdue</v>
      </c>
      <c r="AO3368" s="13">
        <f>(Cleaned_Data!S3368)-((Cleaned_Data!S3368)*10%)</f>
        <v>35.1</v>
      </c>
      <c r="AP3368" s="13" t="str">
        <v>Risk</v>
      </c>
    </row>
    <row r="3369" spans="8:42" x14ac:dyDescent="0.3">
      <c r="H3369" s="13" t="s">
        <v>645</v>
      </c>
      <c r="I3369" s="13" t="str">
        <v>Low Stock</v>
      </c>
      <c r="J3369" s="43"/>
      <c r="AB3369" s="65">
        <v>45903</v>
      </c>
      <c r="AC3369" s="66" t="str">
        <f t="shared" si="51"/>
        <v>OnTime</v>
      </c>
      <c r="AO3369" s="13">
        <f>(Cleaned_Data!S3369)-((Cleaned_Data!S3369)*10%)</f>
        <v>2.7</v>
      </c>
      <c r="AP3369" s="13" t="str">
        <v>Risk</v>
      </c>
    </row>
    <row r="3370" spans="8:42" x14ac:dyDescent="0.3">
      <c r="H3370" s="13" t="s">
        <v>6616</v>
      </c>
      <c r="I3370" s="13" t="str">
        <v>In Stock</v>
      </c>
      <c r="J3370" s="43"/>
      <c r="AB3370" s="65">
        <v>45893</v>
      </c>
      <c r="AC3370" s="66" t="str">
        <f t="shared" si="51"/>
        <v>Overdue</v>
      </c>
      <c r="AO3370" s="13">
        <f>(Cleaned_Data!S3370)-((Cleaned_Data!S3370)*10%)</f>
        <v>64.8</v>
      </c>
      <c r="AP3370" s="13" t="str">
        <v>Safe</v>
      </c>
    </row>
    <row r="3371" spans="8:42" x14ac:dyDescent="0.3">
      <c r="H3371" s="13" t="s">
        <v>6618</v>
      </c>
      <c r="I3371" s="13" t="str">
        <v>Low Stock</v>
      </c>
      <c r="J3371" s="43"/>
      <c r="AB3371" s="65">
        <v>45855</v>
      </c>
      <c r="AC3371" s="66" t="str">
        <f t="shared" si="51"/>
        <v>Overdue</v>
      </c>
      <c r="AO3371" s="13">
        <f>(Cleaned_Data!S3371)-((Cleaned_Data!S3371)*10%)</f>
        <v>16.2</v>
      </c>
      <c r="AP3371" s="13" t="str">
        <v>Risk</v>
      </c>
    </row>
    <row r="3372" spans="8:42" x14ac:dyDescent="0.3">
      <c r="H3372" s="13" t="s">
        <v>6621</v>
      </c>
      <c r="I3372" s="13" t="str">
        <v>In Stock</v>
      </c>
      <c r="J3372" s="43"/>
      <c r="AB3372" s="65">
        <v>45909</v>
      </c>
      <c r="AC3372" s="66" t="str">
        <f t="shared" si="51"/>
        <v>OnTime</v>
      </c>
      <c r="AO3372" s="13">
        <f>(Cleaned_Data!S3372)-((Cleaned_Data!S3372)*10%)</f>
        <v>178.2</v>
      </c>
      <c r="AP3372" s="13" t="str">
        <v>Safe</v>
      </c>
    </row>
    <row r="3373" spans="8:42" x14ac:dyDescent="0.3">
      <c r="H3373" s="13" t="s">
        <v>871</v>
      </c>
      <c r="I3373" s="13" t="str">
        <v>In Stock</v>
      </c>
      <c r="J3373" s="43"/>
      <c r="AB3373" s="65">
        <v>45901</v>
      </c>
      <c r="AC3373" s="66" t="str">
        <f t="shared" si="51"/>
        <v>OnTime</v>
      </c>
      <c r="AO3373" s="13">
        <f>(Cleaned_Data!S3373)-((Cleaned_Data!S3373)*10%)</f>
        <v>102.6</v>
      </c>
      <c r="AP3373" s="13" t="str">
        <v>Safe</v>
      </c>
    </row>
    <row r="3374" spans="8:42" x14ac:dyDescent="0.3">
      <c r="H3374" s="13" t="s">
        <v>3370</v>
      </c>
      <c r="I3374" s="13" t="str">
        <v>In Stock</v>
      </c>
      <c r="J3374" s="43"/>
      <c r="AB3374" s="65">
        <v>45867</v>
      </c>
      <c r="AC3374" s="66" t="str">
        <f t="shared" si="51"/>
        <v>Overdue</v>
      </c>
      <c r="AO3374" s="13">
        <f>(Cleaned_Data!S3374)-((Cleaned_Data!S3374)*10%)</f>
        <v>143.1</v>
      </c>
      <c r="AP3374" s="13" t="str">
        <v>Safe</v>
      </c>
    </row>
    <row r="3375" spans="8:42" x14ac:dyDescent="0.3">
      <c r="H3375" s="13" t="s">
        <v>6626</v>
      </c>
      <c r="I3375" s="13" t="str">
        <v>In Stock</v>
      </c>
      <c r="J3375" s="43"/>
      <c r="AB3375" s="65">
        <v>45904</v>
      </c>
      <c r="AC3375" s="66" t="str">
        <f t="shared" si="51"/>
        <v>OnTime</v>
      </c>
      <c r="AO3375" s="13">
        <f>(Cleaned_Data!S3375)-((Cleaned_Data!S3375)*10%)</f>
        <v>126</v>
      </c>
      <c r="AP3375" s="13" t="str">
        <v>Safe</v>
      </c>
    </row>
    <row r="3376" spans="8:42" x14ac:dyDescent="0.3">
      <c r="H3376" s="13" t="s">
        <v>6628</v>
      </c>
      <c r="I3376" s="13" t="str">
        <v>In Stock</v>
      </c>
      <c r="J3376" s="43"/>
      <c r="AB3376" s="65">
        <v>45876</v>
      </c>
      <c r="AC3376" s="66" t="str">
        <f t="shared" si="51"/>
        <v>Overdue</v>
      </c>
      <c r="AO3376" s="13">
        <f>(Cleaned_Data!S3376)-((Cleaned_Data!S3376)*10%)</f>
        <v>166.5</v>
      </c>
      <c r="AP3376" s="13" t="str">
        <v>Safe</v>
      </c>
    </row>
    <row r="3377" spans="8:42" x14ac:dyDescent="0.3">
      <c r="H3377" s="13" t="s">
        <v>1511</v>
      </c>
      <c r="I3377" s="13" t="str">
        <v>In Stock</v>
      </c>
      <c r="J3377" s="43"/>
      <c r="AB3377" s="65">
        <v>45879</v>
      </c>
      <c r="AC3377" s="66" t="str">
        <f t="shared" si="51"/>
        <v>Overdue</v>
      </c>
      <c r="AO3377" s="13">
        <f>(Cleaned_Data!S3377)-((Cleaned_Data!S3377)*10%)</f>
        <v>102.6</v>
      </c>
      <c r="AP3377" s="13" t="str">
        <v>Safe</v>
      </c>
    </row>
    <row r="3378" spans="8:42" x14ac:dyDescent="0.3">
      <c r="H3378" s="13" t="s">
        <v>3878</v>
      </c>
      <c r="I3378" s="13" t="str">
        <v>Low Stock</v>
      </c>
      <c r="J3378" s="43"/>
      <c r="AB3378" s="65">
        <v>45890</v>
      </c>
      <c r="AC3378" s="66" t="str">
        <f t="shared" si="51"/>
        <v>Overdue</v>
      </c>
      <c r="AO3378" s="13">
        <f>(Cleaned_Data!S3378)-((Cleaned_Data!S3378)*10%)</f>
        <v>0</v>
      </c>
      <c r="AP3378" s="13" t="str">
        <v>Risk</v>
      </c>
    </row>
    <row r="3379" spans="8:42" x14ac:dyDescent="0.3">
      <c r="H3379" s="13" t="s">
        <v>6632</v>
      </c>
      <c r="I3379" s="13" t="str">
        <v>In Stock</v>
      </c>
      <c r="J3379" s="43"/>
      <c r="AB3379" s="65">
        <v>45917</v>
      </c>
      <c r="AC3379" s="66" t="str">
        <f t="shared" si="51"/>
        <v>OnTime</v>
      </c>
      <c r="AO3379" s="13">
        <f>(Cleaned_Data!S3379)-((Cleaned_Data!S3379)*10%)</f>
        <v>88.2</v>
      </c>
      <c r="AP3379" s="13" t="str">
        <v>Safe</v>
      </c>
    </row>
    <row r="3380" spans="8:42" x14ac:dyDescent="0.3">
      <c r="H3380" s="13" t="s">
        <v>2849</v>
      </c>
      <c r="I3380" s="13" t="str">
        <v>Low Stock</v>
      </c>
      <c r="J3380" s="43"/>
      <c r="AB3380" s="65">
        <v>45936</v>
      </c>
      <c r="AC3380" s="66" t="str">
        <f t="shared" si="51"/>
        <v>OnTime</v>
      </c>
      <c r="AO3380" s="13">
        <f>(Cleaned_Data!S3380)-((Cleaned_Data!S3380)*10%)</f>
        <v>0</v>
      </c>
      <c r="AP3380" s="13" t="str">
        <v>Risk</v>
      </c>
    </row>
    <row r="3381" spans="8:42" x14ac:dyDescent="0.3">
      <c r="H3381" s="13" t="s">
        <v>7469</v>
      </c>
      <c r="I3381" s="13" t="str">
        <v>Low Stock</v>
      </c>
      <c r="J3381" s="43"/>
      <c r="AB3381" s="65">
        <v>45882</v>
      </c>
      <c r="AC3381" s="66" t="str">
        <f t="shared" si="51"/>
        <v>Overdue</v>
      </c>
      <c r="AO3381" s="13">
        <f>(Cleaned_Data!S3381)-((Cleaned_Data!S3381)*10%)</f>
        <v>65.7</v>
      </c>
      <c r="AP3381" s="13" t="str">
        <v>Risk</v>
      </c>
    </row>
    <row r="3382" spans="8:42" x14ac:dyDescent="0.3">
      <c r="H3382" s="13" t="s">
        <v>5121</v>
      </c>
      <c r="I3382" s="13" t="str">
        <v>Low Stock</v>
      </c>
      <c r="J3382" s="43"/>
      <c r="AB3382" s="65">
        <v>45935</v>
      </c>
      <c r="AC3382" s="66" t="str">
        <f t="shared" si="51"/>
        <v>OnTime</v>
      </c>
      <c r="AO3382" s="13">
        <f>(Cleaned_Data!S3382)-((Cleaned_Data!S3382)*10%)</f>
        <v>44.1</v>
      </c>
      <c r="AP3382" s="13" t="str">
        <v>Risk</v>
      </c>
    </row>
    <row r="3383" spans="8:42" x14ac:dyDescent="0.3">
      <c r="H3383" s="13" t="s">
        <v>3646</v>
      </c>
      <c r="I3383" s="13" t="str">
        <v>Low Stock</v>
      </c>
      <c r="J3383" s="43"/>
      <c r="AB3383" s="65">
        <v>45902</v>
      </c>
      <c r="AC3383" s="66" t="str">
        <f t="shared" si="51"/>
        <v>OnTime</v>
      </c>
      <c r="AO3383" s="13">
        <f>(Cleaned_Data!S3383)-((Cleaned_Data!S3383)*10%)</f>
        <v>47.7</v>
      </c>
      <c r="AP3383" s="13" t="str">
        <v>Risk</v>
      </c>
    </row>
    <row r="3384" spans="8:42" x14ac:dyDescent="0.3">
      <c r="H3384" s="13" t="s">
        <v>5195</v>
      </c>
      <c r="I3384" s="13" t="str">
        <v>In Stock</v>
      </c>
      <c r="J3384" s="43"/>
      <c r="AB3384" s="65">
        <v>45879</v>
      </c>
      <c r="AC3384" s="66" t="str">
        <f t="shared" si="51"/>
        <v>Overdue</v>
      </c>
      <c r="AO3384" s="13">
        <f>(Cleaned_Data!S3384)-((Cleaned_Data!S3384)*10%)</f>
        <v>122.4</v>
      </c>
      <c r="AP3384" s="13" t="str">
        <v>Safe</v>
      </c>
    </row>
    <row r="3385" spans="8:42" x14ac:dyDescent="0.3">
      <c r="H3385" s="13" t="s">
        <v>6641</v>
      </c>
      <c r="I3385" s="13" t="str">
        <v>In Stock</v>
      </c>
      <c r="J3385" s="43"/>
      <c r="AB3385" s="65">
        <v>45863</v>
      </c>
      <c r="AC3385" s="66" t="str">
        <f t="shared" si="51"/>
        <v>Overdue</v>
      </c>
      <c r="AO3385" s="13">
        <f>(Cleaned_Data!S3385)-((Cleaned_Data!S3385)*10%)</f>
        <v>103.5</v>
      </c>
      <c r="AP3385" s="13" t="str">
        <v>Safe</v>
      </c>
    </row>
    <row r="3386" spans="8:42" x14ac:dyDescent="0.3">
      <c r="H3386" s="13" t="s">
        <v>6643</v>
      </c>
      <c r="I3386" s="13" t="str">
        <v>In Stock</v>
      </c>
      <c r="J3386" s="43"/>
      <c r="AB3386" s="65">
        <v>45861</v>
      </c>
      <c r="AC3386" s="66" t="str">
        <f t="shared" si="51"/>
        <v>Overdue</v>
      </c>
      <c r="AO3386" s="13">
        <f>(Cleaned_Data!S3386)-((Cleaned_Data!S3386)*10%)</f>
        <v>103.5</v>
      </c>
      <c r="AP3386" s="13" t="str">
        <v>Safe</v>
      </c>
    </row>
    <row r="3387" spans="8:42" x14ac:dyDescent="0.3">
      <c r="H3387" s="13" t="s">
        <v>6645</v>
      </c>
      <c r="I3387" s="13" t="str">
        <v>In Stock</v>
      </c>
      <c r="J3387" s="43"/>
      <c r="AB3387" s="65">
        <v>45859</v>
      </c>
      <c r="AC3387" s="66" t="str">
        <f t="shared" si="51"/>
        <v>Overdue</v>
      </c>
      <c r="AO3387" s="13">
        <f>(Cleaned_Data!S3387)-((Cleaned_Data!S3387)*10%)</f>
        <v>146.69999999999999</v>
      </c>
      <c r="AP3387" s="13" t="str">
        <v>Safe</v>
      </c>
    </row>
    <row r="3388" spans="8:42" x14ac:dyDescent="0.3">
      <c r="H3388" s="13" t="s">
        <v>3238</v>
      </c>
      <c r="I3388" s="13" t="str">
        <v>In Stock</v>
      </c>
      <c r="J3388" s="43"/>
      <c r="AB3388" s="65">
        <v>45870</v>
      </c>
      <c r="AC3388" s="66" t="str">
        <f t="shared" si="51"/>
        <v>Overdue</v>
      </c>
      <c r="AO3388" s="13">
        <f>(Cleaned_Data!S3388)-((Cleaned_Data!S3388)*10%)</f>
        <v>129.6</v>
      </c>
      <c r="AP3388" s="13" t="str">
        <v>Safe</v>
      </c>
    </row>
    <row r="3389" spans="8:42" x14ac:dyDescent="0.3">
      <c r="H3389" s="13" t="s">
        <v>6648</v>
      </c>
      <c r="I3389" s="13" t="str">
        <v>In Stock</v>
      </c>
      <c r="J3389" s="43"/>
      <c r="AB3389" s="65">
        <v>45922</v>
      </c>
      <c r="AC3389" s="66" t="str">
        <f t="shared" si="51"/>
        <v>OnTime</v>
      </c>
      <c r="AO3389" s="13">
        <f>(Cleaned_Data!S3389)-((Cleaned_Data!S3389)*10%)</f>
        <v>69.3</v>
      </c>
      <c r="AP3389" s="13" t="str">
        <v>Risk</v>
      </c>
    </row>
    <row r="3390" spans="8:42" x14ac:dyDescent="0.3">
      <c r="H3390" s="13" t="s">
        <v>165</v>
      </c>
      <c r="I3390" s="13" t="str">
        <v>In Stock</v>
      </c>
      <c r="J3390" s="43"/>
      <c r="AB3390" s="65">
        <v>45915</v>
      </c>
      <c r="AC3390" s="66" t="str">
        <f t="shared" si="51"/>
        <v>OnTime</v>
      </c>
      <c r="AO3390" s="13">
        <f>(Cleaned_Data!S3390)-((Cleaned_Data!S3390)*10%)</f>
        <v>99.9</v>
      </c>
      <c r="AP3390" s="13" t="str">
        <v>Safe</v>
      </c>
    </row>
    <row r="3391" spans="8:42" x14ac:dyDescent="0.3">
      <c r="H3391" s="13" t="s">
        <v>7624</v>
      </c>
      <c r="I3391" s="13" t="str">
        <v>In Stock</v>
      </c>
      <c r="J3391" s="43"/>
      <c r="AB3391" s="65">
        <v>45896</v>
      </c>
      <c r="AC3391" s="66" t="str">
        <f t="shared" si="51"/>
        <v>Overdue</v>
      </c>
      <c r="AO3391" s="13">
        <f>(Cleaned_Data!S3391)-((Cleaned_Data!S3391)*10%)</f>
        <v>63</v>
      </c>
      <c r="AP3391" s="13" t="str">
        <v>Risk</v>
      </c>
    </row>
    <row r="3392" spans="8:42" x14ac:dyDescent="0.3">
      <c r="H3392" s="13" t="s">
        <v>2634</v>
      </c>
      <c r="I3392" s="13" t="str">
        <v>Low Stock</v>
      </c>
      <c r="J3392" s="43"/>
      <c r="AB3392" s="65">
        <v>45879</v>
      </c>
      <c r="AC3392" s="66" t="str">
        <f t="shared" si="51"/>
        <v>Overdue</v>
      </c>
      <c r="AO3392" s="13">
        <f>(Cleaned_Data!S3392)-((Cleaned_Data!S3392)*10%)</f>
        <v>0</v>
      </c>
      <c r="AP3392" s="13" t="str">
        <v>Risk</v>
      </c>
    </row>
    <row r="3393" spans="8:42" x14ac:dyDescent="0.3">
      <c r="H3393" s="13" t="s">
        <v>6655</v>
      </c>
      <c r="I3393" s="13" t="str">
        <v>In Stock</v>
      </c>
      <c r="J3393" s="43"/>
      <c r="AB3393" s="65">
        <v>45879</v>
      </c>
      <c r="AC3393" s="66" t="str">
        <f t="shared" si="51"/>
        <v>Overdue</v>
      </c>
      <c r="AO3393" s="13">
        <f>(Cleaned_Data!S3393)-((Cleaned_Data!S3393)*10%)</f>
        <v>75.599999999999994</v>
      </c>
      <c r="AP3393" s="13" t="str">
        <v>Risk</v>
      </c>
    </row>
    <row r="3394" spans="8:42" x14ac:dyDescent="0.3">
      <c r="H3394" s="13" t="s">
        <v>6657</v>
      </c>
      <c r="I3394" s="13" t="str">
        <v>In Stock</v>
      </c>
      <c r="J3394" s="43"/>
      <c r="AB3394" s="65">
        <v>45882</v>
      </c>
      <c r="AC3394" s="66" t="str">
        <f t="shared" si="51"/>
        <v>Overdue</v>
      </c>
      <c r="AO3394" s="13">
        <f>(Cleaned_Data!S3394)-((Cleaned_Data!S3394)*10%)</f>
        <v>158.4</v>
      </c>
      <c r="AP3394" s="13" t="str">
        <v>Safe</v>
      </c>
    </row>
    <row r="3395" spans="8:42" x14ac:dyDescent="0.3">
      <c r="H3395" s="13" t="s">
        <v>6659</v>
      </c>
      <c r="I3395" s="13" t="str">
        <v>In Stock</v>
      </c>
      <c r="J3395" s="43"/>
      <c r="AB3395" s="65">
        <v>45856</v>
      </c>
      <c r="AC3395" s="66" t="str">
        <f t="shared" ref="AC3395:AC3458" si="52">IF(AB3395="","No Date", IF(AB3395&lt;$AC$1,"Overdue","OnTime"))</f>
        <v>Overdue</v>
      </c>
      <c r="AO3395" s="13">
        <f>(Cleaned_Data!S3395)-((Cleaned_Data!S3395)*10%)</f>
        <v>102.6</v>
      </c>
      <c r="AP3395" s="13" t="str">
        <v>Safe</v>
      </c>
    </row>
    <row r="3396" spans="8:42" x14ac:dyDescent="0.3">
      <c r="H3396" s="13" t="s">
        <v>6833</v>
      </c>
      <c r="I3396" s="13" t="str">
        <v>In Stock</v>
      </c>
      <c r="J3396" s="43"/>
      <c r="AB3396" s="65">
        <v>45925</v>
      </c>
      <c r="AC3396" s="66" t="str">
        <f t="shared" si="52"/>
        <v>OnTime</v>
      </c>
      <c r="AO3396" s="13">
        <f>(Cleaned_Data!S3396)-((Cleaned_Data!S3396)*10%)</f>
        <v>110.7</v>
      </c>
      <c r="AP3396" s="13" t="str">
        <v>Safe</v>
      </c>
    </row>
    <row r="3397" spans="8:42" x14ac:dyDescent="0.3">
      <c r="H3397" s="13" t="s">
        <v>6663</v>
      </c>
      <c r="I3397" s="13" t="str">
        <v>In Stock</v>
      </c>
      <c r="J3397" s="43"/>
      <c r="AB3397" s="65">
        <v>45932</v>
      </c>
      <c r="AC3397" s="66" t="str">
        <f t="shared" si="52"/>
        <v>OnTime</v>
      </c>
      <c r="AO3397" s="13">
        <f>(Cleaned_Data!S3397)-((Cleaned_Data!S3397)*10%)</f>
        <v>147.6</v>
      </c>
      <c r="AP3397" s="13" t="str">
        <v>Safe</v>
      </c>
    </row>
    <row r="3398" spans="8:42" x14ac:dyDescent="0.3">
      <c r="H3398" s="13" t="s">
        <v>6665</v>
      </c>
      <c r="I3398" s="13" t="str">
        <v>Low Stock</v>
      </c>
      <c r="J3398" s="43"/>
      <c r="AB3398" s="65">
        <v>45939</v>
      </c>
      <c r="AC3398" s="66" t="str">
        <f t="shared" si="52"/>
        <v>OnTime</v>
      </c>
      <c r="AO3398" s="13">
        <f>(Cleaned_Data!S3398)-((Cleaned_Data!S3398)*10%)</f>
        <v>58.5</v>
      </c>
      <c r="AP3398" s="13" t="str">
        <v>Risk</v>
      </c>
    </row>
    <row r="3399" spans="8:42" x14ac:dyDescent="0.3">
      <c r="H3399" s="13" t="s">
        <v>6669</v>
      </c>
      <c r="I3399" s="13" t="str">
        <v>Low Stock</v>
      </c>
      <c r="J3399" s="43"/>
      <c r="AB3399" s="65">
        <v>45880</v>
      </c>
      <c r="AC3399" s="66" t="str">
        <f t="shared" si="52"/>
        <v>Overdue</v>
      </c>
      <c r="AO3399" s="13">
        <f>(Cleaned_Data!S3399)-((Cleaned_Data!S3399)*10%)</f>
        <v>35.1</v>
      </c>
      <c r="AP3399" s="13" t="str">
        <v>Risk</v>
      </c>
    </row>
    <row r="3400" spans="8:42" x14ac:dyDescent="0.3">
      <c r="H3400" s="13" t="s">
        <v>6671</v>
      </c>
      <c r="I3400" s="13" t="str">
        <v>In Stock</v>
      </c>
      <c r="J3400" s="43"/>
      <c r="AB3400" s="65">
        <v>45931</v>
      </c>
      <c r="AC3400" s="66" t="str">
        <f t="shared" si="52"/>
        <v>OnTime</v>
      </c>
      <c r="AO3400" s="13">
        <f>(Cleaned_Data!S3400)-((Cleaned_Data!S3400)*10%)</f>
        <v>97.2</v>
      </c>
      <c r="AP3400" s="13" t="str">
        <v>Safe</v>
      </c>
    </row>
    <row r="3401" spans="8:42" x14ac:dyDescent="0.3">
      <c r="H3401" s="13" t="s">
        <v>3321</v>
      </c>
      <c r="I3401" s="13" t="str">
        <v>In Stock</v>
      </c>
      <c r="J3401" s="43"/>
      <c r="AB3401" s="65">
        <v>45902</v>
      </c>
      <c r="AC3401" s="66" t="str">
        <f t="shared" si="52"/>
        <v>OnTime</v>
      </c>
      <c r="AO3401" s="13">
        <f>(Cleaned_Data!S3401)-((Cleaned_Data!S3401)*10%)</f>
        <v>99.9</v>
      </c>
      <c r="AP3401" s="13" t="str">
        <v>Safe</v>
      </c>
    </row>
    <row r="3402" spans="8:42" x14ac:dyDescent="0.3">
      <c r="H3402" s="13" t="s">
        <v>4651</v>
      </c>
      <c r="I3402" s="13" t="str">
        <v>In Stock</v>
      </c>
      <c r="J3402" s="43"/>
      <c r="AB3402" s="65">
        <v>45884</v>
      </c>
      <c r="AC3402" s="66" t="str">
        <f t="shared" si="52"/>
        <v>Overdue</v>
      </c>
      <c r="AO3402" s="13">
        <f>(Cleaned_Data!S3402)-((Cleaned_Data!S3402)*10%)</f>
        <v>54.9</v>
      </c>
      <c r="AP3402" s="13" t="str">
        <v>Safe</v>
      </c>
    </row>
    <row r="3403" spans="8:42" x14ac:dyDescent="0.3">
      <c r="H3403" s="13" t="s">
        <v>3559</v>
      </c>
      <c r="I3403" s="13" t="str">
        <v>Low Stock</v>
      </c>
      <c r="J3403" s="43"/>
      <c r="AB3403" s="65">
        <v>45864</v>
      </c>
      <c r="AC3403" s="66" t="str">
        <f t="shared" si="52"/>
        <v>Overdue</v>
      </c>
      <c r="AO3403" s="13">
        <f>(Cleaned_Data!S3403)-((Cleaned_Data!S3403)*10%)</f>
        <v>71.099999999999994</v>
      </c>
      <c r="AP3403" s="13" t="str">
        <v>Risk</v>
      </c>
    </row>
    <row r="3404" spans="8:42" x14ac:dyDescent="0.3">
      <c r="H3404" s="13" t="s">
        <v>6679</v>
      </c>
      <c r="I3404" s="13" t="str">
        <v>Low Stock</v>
      </c>
      <c r="J3404" s="43"/>
      <c r="AB3404" s="65">
        <v>45931</v>
      </c>
      <c r="AC3404" s="66" t="str">
        <f t="shared" si="52"/>
        <v>OnTime</v>
      </c>
      <c r="AO3404" s="13">
        <f>(Cleaned_Data!S3404)-((Cleaned_Data!S3404)*10%)</f>
        <v>12.6</v>
      </c>
      <c r="AP3404" s="13" t="str">
        <v>Risk</v>
      </c>
    </row>
    <row r="3405" spans="8:42" x14ac:dyDescent="0.3">
      <c r="H3405" s="13" t="s">
        <v>3918</v>
      </c>
      <c r="I3405" s="13" t="str">
        <v>In Stock</v>
      </c>
      <c r="J3405" s="43"/>
      <c r="AB3405" s="65">
        <v>45873</v>
      </c>
      <c r="AC3405" s="66" t="str">
        <f t="shared" si="52"/>
        <v>Overdue</v>
      </c>
      <c r="AO3405" s="13">
        <f>(Cleaned_Data!S3405)-((Cleaned_Data!S3405)*10%)</f>
        <v>148.5</v>
      </c>
      <c r="AP3405" s="13" t="str">
        <v>Safe</v>
      </c>
    </row>
    <row r="3406" spans="8:42" x14ac:dyDescent="0.3">
      <c r="H3406" s="13" t="s">
        <v>6423</v>
      </c>
      <c r="I3406" s="13" t="str">
        <v>In Stock</v>
      </c>
      <c r="J3406" s="43"/>
      <c r="AB3406" s="65">
        <v>45921</v>
      </c>
      <c r="AC3406" s="66" t="str">
        <f t="shared" si="52"/>
        <v>OnTime</v>
      </c>
      <c r="AO3406" s="13">
        <f>(Cleaned_Data!S3406)-((Cleaned_Data!S3406)*10%)</f>
        <v>149.4</v>
      </c>
      <c r="AP3406" s="13" t="str">
        <v>Safe</v>
      </c>
    </row>
    <row r="3407" spans="8:42" x14ac:dyDescent="0.3">
      <c r="H3407" s="13" t="s">
        <v>6684</v>
      </c>
      <c r="I3407" s="13" t="str">
        <v>In Stock</v>
      </c>
      <c r="J3407" s="43"/>
      <c r="AB3407" s="65">
        <v>45871</v>
      </c>
      <c r="AC3407" s="66" t="str">
        <f t="shared" si="52"/>
        <v>Overdue</v>
      </c>
      <c r="AO3407" s="13">
        <f>(Cleaned_Data!S3407)-((Cleaned_Data!S3407)*10%)</f>
        <v>175.5</v>
      </c>
      <c r="AP3407" s="13" t="str">
        <v>Safe</v>
      </c>
    </row>
    <row r="3408" spans="8:42" x14ac:dyDescent="0.3">
      <c r="H3408" s="13" t="s">
        <v>1033</v>
      </c>
      <c r="I3408" s="13" t="str">
        <v>In Stock</v>
      </c>
      <c r="J3408" s="43"/>
      <c r="AB3408" s="65">
        <v>45929</v>
      </c>
      <c r="AC3408" s="66" t="str">
        <f t="shared" si="52"/>
        <v>OnTime</v>
      </c>
      <c r="AO3408" s="13">
        <f>(Cleaned_Data!S3408)-((Cleaned_Data!S3408)*10%)</f>
        <v>152.1</v>
      </c>
      <c r="AP3408" s="13" t="str">
        <v>Safe</v>
      </c>
    </row>
    <row r="3409" spans="8:42" x14ac:dyDescent="0.3">
      <c r="H3409" s="13" t="s">
        <v>4915</v>
      </c>
      <c r="I3409" s="13" t="str">
        <v>In Stock</v>
      </c>
      <c r="J3409" s="43"/>
      <c r="AB3409" s="65">
        <v>45853</v>
      </c>
      <c r="AC3409" s="66" t="str">
        <f t="shared" si="52"/>
        <v>Overdue</v>
      </c>
      <c r="AO3409" s="13">
        <f>(Cleaned_Data!S3409)-((Cleaned_Data!S3409)*10%)</f>
        <v>118.8</v>
      </c>
      <c r="AP3409" s="13" t="str">
        <v>Safe</v>
      </c>
    </row>
    <row r="3410" spans="8:42" x14ac:dyDescent="0.3">
      <c r="H3410" s="13" t="s">
        <v>2118</v>
      </c>
      <c r="I3410" s="13" t="str">
        <v>In Stock</v>
      </c>
      <c r="J3410" s="43"/>
      <c r="AB3410" s="65">
        <v>45915</v>
      </c>
      <c r="AC3410" s="66" t="str">
        <f t="shared" si="52"/>
        <v>OnTime</v>
      </c>
      <c r="AO3410" s="13">
        <f>(Cleaned_Data!S3410)-((Cleaned_Data!S3410)*10%)</f>
        <v>111.6</v>
      </c>
      <c r="AP3410" s="13" t="str">
        <v>Safe</v>
      </c>
    </row>
    <row r="3411" spans="8:42" x14ac:dyDescent="0.3">
      <c r="H3411" s="13" t="s">
        <v>1189</v>
      </c>
      <c r="I3411" s="13" t="str">
        <v>In Stock</v>
      </c>
      <c r="J3411" s="43"/>
      <c r="AB3411" s="65">
        <v>45887</v>
      </c>
      <c r="AC3411" s="66" t="str">
        <f t="shared" si="52"/>
        <v>Overdue</v>
      </c>
      <c r="AO3411" s="13">
        <f>(Cleaned_Data!S3411)-((Cleaned_Data!S3411)*10%)</f>
        <v>63</v>
      </c>
      <c r="AP3411" s="13" t="str">
        <v>Safe</v>
      </c>
    </row>
    <row r="3412" spans="8:42" x14ac:dyDescent="0.3">
      <c r="H3412" s="13" t="s">
        <v>1529</v>
      </c>
      <c r="I3412" s="13" t="str">
        <v>Low Stock</v>
      </c>
      <c r="J3412" s="43"/>
      <c r="AB3412" s="65">
        <v>45901</v>
      </c>
      <c r="AC3412" s="66" t="str">
        <f t="shared" si="52"/>
        <v>OnTime</v>
      </c>
      <c r="AO3412" s="13">
        <f>(Cleaned_Data!S3412)-((Cleaned_Data!S3412)*10%)</f>
        <v>53.1</v>
      </c>
      <c r="AP3412" s="13" t="str">
        <v>Risk</v>
      </c>
    </row>
    <row r="3413" spans="8:42" x14ac:dyDescent="0.3">
      <c r="H3413" s="13" t="s">
        <v>6694</v>
      </c>
      <c r="I3413" s="13" t="str">
        <v>In Stock</v>
      </c>
      <c r="J3413" s="43"/>
      <c r="AB3413" s="65">
        <v>45877</v>
      </c>
      <c r="AC3413" s="66" t="str">
        <f t="shared" si="52"/>
        <v>Overdue</v>
      </c>
      <c r="AO3413" s="13">
        <f>(Cleaned_Data!S3413)-((Cleaned_Data!S3413)*10%)</f>
        <v>144.9</v>
      </c>
      <c r="AP3413" s="13" t="str">
        <v>Safe</v>
      </c>
    </row>
    <row r="3414" spans="8:42" x14ac:dyDescent="0.3">
      <c r="H3414" s="13" t="s">
        <v>2238</v>
      </c>
      <c r="I3414" s="13" t="str">
        <v>In Stock</v>
      </c>
      <c r="J3414" s="43"/>
      <c r="AB3414" s="65">
        <v>45900</v>
      </c>
      <c r="AC3414" s="66" t="str">
        <f t="shared" si="52"/>
        <v>Overdue</v>
      </c>
      <c r="AO3414" s="13">
        <f>(Cleaned_Data!S3414)-((Cleaned_Data!S3414)*10%)</f>
        <v>147.6</v>
      </c>
      <c r="AP3414" s="13" t="str">
        <v>Safe</v>
      </c>
    </row>
    <row r="3415" spans="8:42" x14ac:dyDescent="0.3">
      <c r="H3415" s="13" t="s">
        <v>6697</v>
      </c>
      <c r="I3415" s="13" t="str">
        <v>In Stock</v>
      </c>
      <c r="J3415" s="43"/>
      <c r="AB3415" s="65">
        <v>45898</v>
      </c>
      <c r="AC3415" s="66" t="str">
        <f t="shared" si="52"/>
        <v>Overdue</v>
      </c>
      <c r="AO3415" s="13">
        <f>(Cleaned_Data!S3415)-((Cleaned_Data!S3415)*10%)</f>
        <v>171.9</v>
      </c>
      <c r="AP3415" s="13" t="str">
        <v>Safe</v>
      </c>
    </row>
    <row r="3416" spans="8:42" x14ac:dyDescent="0.3">
      <c r="H3416" s="13" t="s">
        <v>6503</v>
      </c>
      <c r="I3416" s="13" t="str">
        <v>In Stock</v>
      </c>
      <c r="J3416" s="43"/>
      <c r="AB3416" s="65">
        <v>45858</v>
      </c>
      <c r="AC3416" s="66" t="str">
        <f t="shared" si="52"/>
        <v>Overdue</v>
      </c>
      <c r="AO3416" s="13">
        <f>(Cleaned_Data!S3416)-((Cleaned_Data!S3416)*10%)</f>
        <v>95.4</v>
      </c>
      <c r="AP3416" s="13" t="str">
        <v>Safe</v>
      </c>
    </row>
    <row r="3417" spans="8:42" x14ac:dyDescent="0.3">
      <c r="H3417" s="13" t="s">
        <v>6700</v>
      </c>
      <c r="I3417" s="13" t="str">
        <v>Low Stock</v>
      </c>
      <c r="J3417" s="43"/>
      <c r="AB3417" s="65">
        <v>45916</v>
      </c>
      <c r="AC3417" s="66" t="str">
        <f t="shared" si="52"/>
        <v>OnTime</v>
      </c>
      <c r="AO3417" s="13">
        <f>(Cleaned_Data!S3417)-((Cleaned_Data!S3417)*10%)</f>
        <v>0</v>
      </c>
      <c r="AP3417" s="13" t="str">
        <v>Risk</v>
      </c>
    </row>
    <row r="3418" spans="8:42" x14ac:dyDescent="0.3">
      <c r="H3418" s="13" t="s">
        <v>6702</v>
      </c>
      <c r="I3418" s="13" t="str">
        <v>In Stock</v>
      </c>
      <c r="J3418" s="43"/>
      <c r="AB3418" s="65">
        <v>45853</v>
      </c>
      <c r="AC3418" s="66" t="str">
        <f t="shared" si="52"/>
        <v>Overdue</v>
      </c>
      <c r="AO3418" s="13">
        <f>(Cleaned_Data!S3418)-((Cleaned_Data!S3418)*10%)</f>
        <v>90.9</v>
      </c>
      <c r="AP3418" s="13" t="str">
        <v>Safe</v>
      </c>
    </row>
    <row r="3419" spans="8:42" x14ac:dyDescent="0.3">
      <c r="H3419" s="13" t="s">
        <v>7625</v>
      </c>
      <c r="I3419" s="13" t="str">
        <v>In Stock</v>
      </c>
      <c r="J3419" s="43"/>
      <c r="AB3419" s="65">
        <v>45924</v>
      </c>
      <c r="AC3419" s="66" t="str">
        <f t="shared" si="52"/>
        <v>OnTime</v>
      </c>
      <c r="AO3419" s="13">
        <f>(Cleaned_Data!S3419)-((Cleaned_Data!S3419)*10%)</f>
        <v>99.9</v>
      </c>
      <c r="AP3419" s="13" t="str">
        <v>Safe</v>
      </c>
    </row>
    <row r="3420" spans="8:42" x14ac:dyDescent="0.3">
      <c r="H3420" s="13" t="s">
        <v>4618</v>
      </c>
      <c r="I3420" s="13" t="str">
        <v>In Stock</v>
      </c>
      <c r="J3420" s="43"/>
      <c r="AB3420" s="65">
        <v>45886</v>
      </c>
      <c r="AC3420" s="66" t="str">
        <f t="shared" si="52"/>
        <v>Overdue</v>
      </c>
      <c r="AO3420" s="13">
        <f>(Cleaned_Data!S3420)-((Cleaned_Data!S3420)*10%)</f>
        <v>27</v>
      </c>
      <c r="AP3420" s="13" t="str">
        <v>Safe</v>
      </c>
    </row>
    <row r="3421" spans="8:42" x14ac:dyDescent="0.3">
      <c r="H3421" s="13" t="s">
        <v>6707</v>
      </c>
      <c r="I3421" s="13" t="str">
        <v>In Stock</v>
      </c>
      <c r="J3421" s="43"/>
      <c r="AB3421" s="65">
        <v>45881</v>
      </c>
      <c r="AC3421" s="66" t="str">
        <f t="shared" si="52"/>
        <v>Overdue</v>
      </c>
      <c r="AO3421" s="13">
        <f>(Cleaned_Data!S3421)-((Cleaned_Data!S3421)*10%)</f>
        <v>54.9</v>
      </c>
      <c r="AP3421" s="13" t="str">
        <v>Safe</v>
      </c>
    </row>
    <row r="3422" spans="8:42" x14ac:dyDescent="0.3">
      <c r="H3422" s="13" t="s">
        <v>6710</v>
      </c>
      <c r="I3422" s="13" t="str">
        <v>Low Stock</v>
      </c>
      <c r="J3422" s="43"/>
      <c r="AB3422" s="65">
        <v>45911</v>
      </c>
      <c r="AC3422" s="66" t="str">
        <f t="shared" si="52"/>
        <v>OnTime</v>
      </c>
      <c r="AO3422" s="13">
        <f>(Cleaned_Data!S3422)-((Cleaned_Data!S3422)*10%)</f>
        <v>36</v>
      </c>
      <c r="AP3422" s="13" t="str">
        <v>Risk</v>
      </c>
    </row>
    <row r="3423" spans="8:42" x14ac:dyDescent="0.3">
      <c r="H3423" s="13" t="s">
        <v>1031</v>
      </c>
      <c r="I3423" s="13" t="str">
        <v>In Stock</v>
      </c>
      <c r="J3423" s="43"/>
      <c r="AB3423" s="65">
        <v>45911</v>
      </c>
      <c r="AC3423" s="66" t="str">
        <f t="shared" si="52"/>
        <v>OnTime</v>
      </c>
      <c r="AO3423" s="13">
        <f>(Cleaned_Data!S3423)-((Cleaned_Data!S3423)*10%)</f>
        <v>175.5</v>
      </c>
      <c r="AP3423" s="13" t="str">
        <v>Safe</v>
      </c>
    </row>
    <row r="3424" spans="8:42" x14ac:dyDescent="0.3">
      <c r="H3424" s="13" t="s">
        <v>146</v>
      </c>
      <c r="I3424" s="13" t="str">
        <v>In Stock</v>
      </c>
      <c r="J3424" s="43"/>
      <c r="AB3424" s="65">
        <v>45915</v>
      </c>
      <c r="AC3424" s="66" t="str">
        <f t="shared" si="52"/>
        <v>OnTime</v>
      </c>
      <c r="AO3424" s="13">
        <f>(Cleaned_Data!S3424)-((Cleaned_Data!S3424)*10%)</f>
        <v>122.4</v>
      </c>
      <c r="AP3424" s="13" t="str">
        <v>Safe</v>
      </c>
    </row>
    <row r="3425" spans="8:42" x14ac:dyDescent="0.3">
      <c r="H3425" s="13" t="s">
        <v>3302</v>
      </c>
      <c r="I3425" s="13" t="str">
        <v>In Stock</v>
      </c>
      <c r="J3425" s="43"/>
      <c r="AB3425" s="65">
        <v>45865</v>
      </c>
      <c r="AC3425" s="66" t="str">
        <f t="shared" si="52"/>
        <v>Overdue</v>
      </c>
      <c r="AO3425" s="13">
        <f>(Cleaned_Data!S3425)-((Cleaned_Data!S3425)*10%)</f>
        <v>126.9</v>
      </c>
      <c r="AP3425" s="13" t="str">
        <v>Safe</v>
      </c>
    </row>
    <row r="3426" spans="8:42" x14ac:dyDescent="0.3">
      <c r="H3426" s="13" t="s">
        <v>6368</v>
      </c>
      <c r="I3426" s="13" t="str">
        <v>In Stock</v>
      </c>
      <c r="J3426" s="43"/>
      <c r="AB3426" s="65">
        <v>45852</v>
      </c>
      <c r="AC3426" s="66" t="str">
        <f t="shared" si="52"/>
        <v>Overdue</v>
      </c>
      <c r="AO3426" s="13">
        <f>(Cleaned_Data!S3426)-((Cleaned_Data!S3426)*10%)</f>
        <v>90</v>
      </c>
      <c r="AP3426" s="13" t="str">
        <v>Safe</v>
      </c>
    </row>
    <row r="3427" spans="8:42" x14ac:dyDescent="0.3">
      <c r="H3427" s="13" t="s">
        <v>6723</v>
      </c>
      <c r="I3427" s="13" t="str">
        <v>Low Stock</v>
      </c>
      <c r="J3427" s="43"/>
      <c r="AB3427" s="65">
        <v>45854</v>
      </c>
      <c r="AC3427" s="66" t="str">
        <f t="shared" si="52"/>
        <v>Overdue</v>
      </c>
      <c r="AO3427" s="13">
        <f>(Cleaned_Data!S3427)-((Cleaned_Data!S3427)*10%)</f>
        <v>7.2</v>
      </c>
      <c r="AP3427" s="13" t="str">
        <v>Risk</v>
      </c>
    </row>
    <row r="3428" spans="8:42" x14ac:dyDescent="0.3">
      <c r="H3428" s="13" t="s">
        <v>6725</v>
      </c>
      <c r="I3428" s="13" t="str">
        <v>In Stock</v>
      </c>
      <c r="J3428" s="43"/>
      <c r="AB3428" s="65">
        <v>45921</v>
      </c>
      <c r="AC3428" s="66" t="str">
        <f t="shared" si="52"/>
        <v>OnTime</v>
      </c>
      <c r="AO3428" s="13">
        <f>(Cleaned_Data!S3428)-((Cleaned_Data!S3428)*10%)</f>
        <v>105.3</v>
      </c>
      <c r="AP3428" s="13" t="str">
        <v>Safe</v>
      </c>
    </row>
    <row r="3429" spans="8:42" x14ac:dyDescent="0.3">
      <c r="H3429" s="13" t="s">
        <v>6727</v>
      </c>
      <c r="I3429" s="13" t="str">
        <v>In Stock</v>
      </c>
      <c r="J3429" s="43"/>
      <c r="AB3429" s="65">
        <v>45919</v>
      </c>
      <c r="AC3429" s="66" t="str">
        <f t="shared" si="52"/>
        <v>OnTime</v>
      </c>
      <c r="AO3429" s="13">
        <f>(Cleaned_Data!S3429)-((Cleaned_Data!S3429)*10%)</f>
        <v>108</v>
      </c>
      <c r="AP3429" s="13" t="str">
        <v>Safe</v>
      </c>
    </row>
    <row r="3430" spans="8:42" x14ac:dyDescent="0.3">
      <c r="H3430" s="13" t="s">
        <v>6729</v>
      </c>
      <c r="I3430" s="13" t="str">
        <v>In Stock</v>
      </c>
      <c r="J3430" s="43"/>
      <c r="AB3430" s="65">
        <v>45873</v>
      </c>
      <c r="AC3430" s="66" t="str">
        <f t="shared" si="52"/>
        <v>Overdue</v>
      </c>
      <c r="AO3430" s="13">
        <f>(Cleaned_Data!S3430)-((Cleaned_Data!S3430)*10%)</f>
        <v>84.6</v>
      </c>
      <c r="AP3430" s="13" t="str">
        <v>Safe</v>
      </c>
    </row>
    <row r="3431" spans="8:42" x14ac:dyDescent="0.3">
      <c r="H3431" s="13" t="s">
        <v>2210</v>
      </c>
      <c r="I3431" s="13" t="str">
        <v>In Stock</v>
      </c>
      <c r="J3431" s="43"/>
      <c r="AB3431" s="65">
        <v>45914</v>
      </c>
      <c r="AC3431" s="66" t="str">
        <f t="shared" si="52"/>
        <v>OnTime</v>
      </c>
      <c r="AO3431" s="13">
        <f>(Cleaned_Data!S3431)-((Cleaned_Data!S3431)*10%)</f>
        <v>164.7</v>
      </c>
      <c r="AP3431" s="13" t="str">
        <v>Safe</v>
      </c>
    </row>
    <row r="3432" spans="8:42" x14ac:dyDescent="0.3">
      <c r="H3432" s="13" t="s">
        <v>6732</v>
      </c>
      <c r="I3432" s="13" t="str">
        <v>In Stock</v>
      </c>
      <c r="J3432" s="43"/>
      <c r="AB3432" s="65">
        <v>45853</v>
      </c>
      <c r="AC3432" s="66" t="str">
        <f t="shared" si="52"/>
        <v>Overdue</v>
      </c>
      <c r="AO3432" s="13">
        <f>(Cleaned_Data!S3432)-((Cleaned_Data!S3432)*10%)</f>
        <v>79.2</v>
      </c>
      <c r="AP3432" s="13" t="str">
        <v>Safe</v>
      </c>
    </row>
    <row r="3433" spans="8:42" x14ac:dyDescent="0.3">
      <c r="H3433" s="13" t="s">
        <v>6734</v>
      </c>
      <c r="I3433" s="13" t="str">
        <v>In Stock</v>
      </c>
      <c r="J3433" s="43"/>
      <c r="AB3433" s="65">
        <v>45859</v>
      </c>
      <c r="AC3433" s="66" t="str">
        <f t="shared" si="52"/>
        <v>Overdue</v>
      </c>
      <c r="AO3433" s="13">
        <f>(Cleaned_Data!S3433)-((Cleaned_Data!S3433)*10%)</f>
        <v>99.9</v>
      </c>
      <c r="AP3433" s="13" t="str">
        <v>Safe</v>
      </c>
    </row>
    <row r="3434" spans="8:42" x14ac:dyDescent="0.3">
      <c r="H3434" s="13" t="s">
        <v>1308</v>
      </c>
      <c r="I3434" s="13" t="str">
        <v>In Stock</v>
      </c>
      <c r="J3434" s="43"/>
      <c r="AB3434" s="65">
        <v>45889</v>
      </c>
      <c r="AC3434" s="66" t="str">
        <f t="shared" si="52"/>
        <v>Overdue</v>
      </c>
      <c r="AO3434" s="13">
        <f>(Cleaned_Data!S3434)-((Cleaned_Data!S3434)*10%)</f>
        <v>170.1</v>
      </c>
      <c r="AP3434" s="13" t="str">
        <v>Safe</v>
      </c>
    </row>
    <row r="3435" spans="8:42" x14ac:dyDescent="0.3">
      <c r="H3435" s="13" t="s">
        <v>6739</v>
      </c>
      <c r="I3435" s="13" t="str">
        <v>Low Stock</v>
      </c>
      <c r="J3435" s="43"/>
      <c r="AB3435" s="65">
        <v>45918</v>
      </c>
      <c r="AC3435" s="66" t="str">
        <f t="shared" si="52"/>
        <v>OnTime</v>
      </c>
      <c r="AO3435" s="13">
        <f>(Cleaned_Data!S3435)-((Cleaned_Data!S3435)*10%)</f>
        <v>14.4</v>
      </c>
      <c r="AP3435" s="13" t="str">
        <v>Risk</v>
      </c>
    </row>
    <row r="3436" spans="8:42" x14ac:dyDescent="0.3">
      <c r="H3436" s="13" t="s">
        <v>6741</v>
      </c>
      <c r="I3436" s="13" t="str">
        <v>In Stock</v>
      </c>
      <c r="J3436" s="43"/>
      <c r="AB3436" s="65">
        <v>45863</v>
      </c>
      <c r="AC3436" s="66" t="str">
        <f t="shared" si="52"/>
        <v>Overdue</v>
      </c>
      <c r="AO3436" s="13">
        <f>(Cleaned_Data!S3436)-((Cleaned_Data!S3436)*10%)</f>
        <v>82.8</v>
      </c>
      <c r="AP3436" s="13" t="str">
        <v>Safe</v>
      </c>
    </row>
    <row r="3437" spans="8:42" x14ac:dyDescent="0.3">
      <c r="H3437" s="13" t="s">
        <v>153</v>
      </c>
      <c r="I3437" s="13" t="str">
        <v>In Stock</v>
      </c>
      <c r="J3437" s="43"/>
      <c r="AB3437" s="65">
        <v>45876</v>
      </c>
      <c r="AC3437" s="66" t="str">
        <f t="shared" si="52"/>
        <v>Overdue</v>
      </c>
      <c r="AO3437" s="13">
        <f>(Cleaned_Data!S3437)-((Cleaned_Data!S3437)*10%)</f>
        <v>124.2</v>
      </c>
      <c r="AP3437" s="13" t="str">
        <v>Safe</v>
      </c>
    </row>
    <row r="3438" spans="8:42" x14ac:dyDescent="0.3">
      <c r="H3438" s="13" t="s">
        <v>4740</v>
      </c>
      <c r="I3438" s="13" t="str">
        <v>Low Stock</v>
      </c>
      <c r="J3438" s="43"/>
      <c r="AB3438" s="65">
        <v>45857</v>
      </c>
      <c r="AC3438" s="66" t="str">
        <f t="shared" si="52"/>
        <v>Overdue</v>
      </c>
      <c r="AO3438" s="13">
        <f>(Cleaned_Data!S3438)-((Cleaned_Data!S3438)*10%)</f>
        <v>88.2</v>
      </c>
      <c r="AP3438" s="13" t="str">
        <v>Risk</v>
      </c>
    </row>
    <row r="3439" spans="8:42" x14ac:dyDescent="0.3">
      <c r="H3439" s="13" t="s">
        <v>3579</v>
      </c>
      <c r="I3439" s="13" t="str">
        <v>In Stock</v>
      </c>
      <c r="J3439" s="43"/>
      <c r="AB3439" s="65">
        <v>45903</v>
      </c>
      <c r="AC3439" s="66" t="str">
        <f t="shared" si="52"/>
        <v>OnTime</v>
      </c>
      <c r="AO3439" s="13">
        <f>(Cleaned_Data!S3439)-((Cleaned_Data!S3439)*10%)</f>
        <v>92.7</v>
      </c>
      <c r="AP3439" s="13" t="str">
        <v>Safe</v>
      </c>
    </row>
    <row r="3440" spans="8:42" x14ac:dyDescent="0.3">
      <c r="H3440" s="13" t="s">
        <v>3780</v>
      </c>
      <c r="I3440" s="13" t="str">
        <v>In Stock</v>
      </c>
      <c r="J3440" s="43"/>
      <c r="AB3440" s="65">
        <v>45933</v>
      </c>
      <c r="AC3440" s="66" t="str">
        <f t="shared" si="52"/>
        <v>OnTime</v>
      </c>
      <c r="AO3440" s="13">
        <f>(Cleaned_Data!S3440)-((Cleaned_Data!S3440)*10%)</f>
        <v>52.2</v>
      </c>
      <c r="AP3440" s="13" t="str">
        <v>Safe</v>
      </c>
    </row>
    <row r="3441" spans="8:42" x14ac:dyDescent="0.3">
      <c r="H3441" s="13" t="s">
        <v>6749</v>
      </c>
      <c r="I3441" s="13" t="str">
        <v>In Stock</v>
      </c>
      <c r="J3441" s="43"/>
      <c r="AB3441" s="65">
        <v>45908</v>
      </c>
      <c r="AC3441" s="66" t="str">
        <f t="shared" si="52"/>
        <v>OnTime</v>
      </c>
      <c r="AO3441" s="13">
        <f>(Cleaned_Data!S3441)-((Cleaned_Data!S3441)*10%)</f>
        <v>45.9</v>
      </c>
      <c r="AP3441" s="13" t="str">
        <v>Risk</v>
      </c>
    </row>
    <row r="3442" spans="8:42" x14ac:dyDescent="0.3">
      <c r="H3442" s="13" t="s">
        <v>6751</v>
      </c>
      <c r="I3442" s="13" t="str">
        <v>Low Stock</v>
      </c>
      <c r="J3442" s="43"/>
      <c r="AB3442" s="65">
        <v>45870</v>
      </c>
      <c r="AC3442" s="66" t="str">
        <f t="shared" si="52"/>
        <v>Overdue</v>
      </c>
      <c r="AO3442" s="13">
        <f>(Cleaned_Data!S3442)-((Cleaned_Data!S3442)*10%)</f>
        <v>63.9</v>
      </c>
      <c r="AP3442" s="13" t="str">
        <v>Risk</v>
      </c>
    </row>
    <row r="3443" spans="8:42" x14ac:dyDescent="0.3">
      <c r="H3443" s="13" t="s">
        <v>6753</v>
      </c>
      <c r="I3443" s="13" t="str">
        <v>In Stock</v>
      </c>
      <c r="J3443" s="43"/>
      <c r="AB3443" s="65">
        <v>45931</v>
      </c>
      <c r="AC3443" s="66" t="str">
        <f t="shared" si="52"/>
        <v>OnTime</v>
      </c>
      <c r="AO3443" s="13">
        <f>(Cleaned_Data!S3443)-((Cleaned_Data!S3443)*10%)</f>
        <v>145.80000000000001</v>
      </c>
      <c r="AP3443" s="13" t="str">
        <v>Safe</v>
      </c>
    </row>
    <row r="3444" spans="8:42" x14ac:dyDescent="0.3">
      <c r="H3444" s="13" t="s">
        <v>952</v>
      </c>
      <c r="I3444" s="13" t="str">
        <v>In Stock</v>
      </c>
      <c r="J3444" s="43"/>
      <c r="AB3444" s="65">
        <v>45915</v>
      </c>
      <c r="AC3444" s="66" t="str">
        <f t="shared" si="52"/>
        <v>OnTime</v>
      </c>
      <c r="AO3444" s="13">
        <f>(Cleaned_Data!S3444)-((Cleaned_Data!S3444)*10%)</f>
        <v>108</v>
      </c>
      <c r="AP3444" s="13" t="str">
        <v>Safe</v>
      </c>
    </row>
    <row r="3445" spans="8:42" x14ac:dyDescent="0.3">
      <c r="H3445" s="13" t="s">
        <v>4802</v>
      </c>
      <c r="I3445" s="13" t="str">
        <v>In Stock</v>
      </c>
      <c r="J3445" s="43"/>
      <c r="AB3445" s="65">
        <v>45863</v>
      </c>
      <c r="AC3445" s="66" t="str">
        <f t="shared" si="52"/>
        <v>Overdue</v>
      </c>
      <c r="AO3445" s="13">
        <f>(Cleaned_Data!S3445)-((Cleaned_Data!S3445)*10%)</f>
        <v>78.3</v>
      </c>
      <c r="AP3445" s="13" t="str">
        <v>Safe</v>
      </c>
    </row>
    <row r="3446" spans="8:42" x14ac:dyDescent="0.3">
      <c r="H3446" s="13" t="s">
        <v>104</v>
      </c>
      <c r="I3446" s="13" t="str">
        <v>In Stock</v>
      </c>
      <c r="J3446" s="43"/>
      <c r="AB3446" s="65">
        <v>45912</v>
      </c>
      <c r="AC3446" s="66" t="str">
        <f t="shared" si="52"/>
        <v>OnTime</v>
      </c>
      <c r="AO3446" s="13">
        <f>(Cleaned_Data!S3446)-((Cleaned_Data!S3446)*10%)</f>
        <v>123.3</v>
      </c>
      <c r="AP3446" s="13" t="str">
        <v>Safe</v>
      </c>
    </row>
    <row r="3447" spans="8:42" x14ac:dyDescent="0.3">
      <c r="H3447" s="13" t="s">
        <v>6762</v>
      </c>
      <c r="I3447" s="13" t="str">
        <v>In Stock</v>
      </c>
      <c r="J3447" s="43"/>
      <c r="AB3447" s="65">
        <v>45921</v>
      </c>
      <c r="AC3447" s="66" t="str">
        <f t="shared" si="52"/>
        <v>OnTime</v>
      </c>
      <c r="AO3447" s="13">
        <f>(Cleaned_Data!S3447)-((Cleaned_Data!S3447)*10%)</f>
        <v>153.9</v>
      </c>
      <c r="AP3447" s="13" t="str">
        <v>Safe</v>
      </c>
    </row>
    <row r="3448" spans="8:42" x14ac:dyDescent="0.3">
      <c r="H3448" s="13" t="s">
        <v>6765</v>
      </c>
      <c r="I3448" s="13" t="str">
        <v>In Stock</v>
      </c>
      <c r="J3448" s="43"/>
      <c r="AB3448" s="65">
        <v>45931</v>
      </c>
      <c r="AC3448" s="66" t="str">
        <f t="shared" si="52"/>
        <v>OnTime</v>
      </c>
      <c r="AO3448" s="13">
        <f>(Cleaned_Data!S3448)-((Cleaned_Data!S3448)*10%)</f>
        <v>177.3</v>
      </c>
      <c r="AP3448" s="13" t="str">
        <v>Safe</v>
      </c>
    </row>
    <row r="3449" spans="8:42" x14ac:dyDescent="0.3">
      <c r="H3449" s="13" t="s">
        <v>6048</v>
      </c>
      <c r="I3449" s="13" t="str">
        <v>In Stock</v>
      </c>
      <c r="J3449" s="43"/>
      <c r="AB3449" s="65">
        <v>45939</v>
      </c>
      <c r="AC3449" s="66" t="str">
        <f t="shared" si="52"/>
        <v>OnTime</v>
      </c>
      <c r="AO3449" s="13">
        <f>(Cleaned_Data!S3449)-((Cleaned_Data!S3449)*10%)</f>
        <v>71.099999999999994</v>
      </c>
      <c r="AP3449" s="13" t="str">
        <v>Safe</v>
      </c>
    </row>
    <row r="3450" spans="8:42" x14ac:dyDescent="0.3">
      <c r="H3450" s="13" t="s">
        <v>6768</v>
      </c>
      <c r="I3450" s="13" t="str">
        <v>Low Stock</v>
      </c>
      <c r="J3450" s="43"/>
      <c r="AB3450" s="65">
        <v>45861</v>
      </c>
      <c r="AC3450" s="66" t="str">
        <f t="shared" si="52"/>
        <v>Overdue</v>
      </c>
      <c r="AO3450" s="13">
        <f>(Cleaned_Data!S3450)-((Cleaned_Data!S3450)*10%)</f>
        <v>15.3</v>
      </c>
      <c r="AP3450" s="13" t="str">
        <v>Risk</v>
      </c>
    </row>
    <row r="3451" spans="8:42" x14ac:dyDescent="0.3">
      <c r="H3451" s="13" t="s">
        <v>4048</v>
      </c>
      <c r="I3451" s="13" t="str">
        <v>In Stock</v>
      </c>
      <c r="J3451" s="43"/>
      <c r="AB3451" s="65">
        <v>45852</v>
      </c>
      <c r="AC3451" s="66" t="str">
        <f t="shared" si="52"/>
        <v>Overdue</v>
      </c>
      <c r="AO3451" s="13">
        <f>(Cleaned_Data!S3451)-((Cleaned_Data!S3451)*10%)</f>
        <v>172.8</v>
      </c>
      <c r="AP3451" s="13" t="str">
        <v>Safe</v>
      </c>
    </row>
    <row r="3452" spans="8:42" x14ac:dyDescent="0.3">
      <c r="H3452" s="13" t="s">
        <v>2319</v>
      </c>
      <c r="I3452" s="13" t="str">
        <v>In Stock</v>
      </c>
      <c r="J3452" s="43"/>
      <c r="AB3452" s="65">
        <v>45890</v>
      </c>
      <c r="AC3452" s="66" t="str">
        <f t="shared" si="52"/>
        <v>Overdue</v>
      </c>
      <c r="AO3452" s="13">
        <f>(Cleaned_Data!S3452)-((Cleaned_Data!S3452)*10%)</f>
        <v>161.1</v>
      </c>
      <c r="AP3452" s="13" t="str">
        <v>Safe</v>
      </c>
    </row>
    <row r="3453" spans="8:42" x14ac:dyDescent="0.3">
      <c r="H3453" s="13" t="s">
        <v>6773</v>
      </c>
      <c r="I3453" s="13" t="str">
        <v>In Stock</v>
      </c>
      <c r="J3453" s="43"/>
      <c r="AB3453" s="65">
        <v>45901</v>
      </c>
      <c r="AC3453" s="66" t="str">
        <f t="shared" si="52"/>
        <v>OnTime</v>
      </c>
      <c r="AO3453" s="13">
        <f>(Cleaned_Data!S3453)-((Cleaned_Data!S3453)*10%)</f>
        <v>53.1</v>
      </c>
      <c r="AP3453" s="13" t="str">
        <v>Safe</v>
      </c>
    </row>
    <row r="3454" spans="8:42" x14ac:dyDescent="0.3">
      <c r="H3454" s="13" t="s">
        <v>6364</v>
      </c>
      <c r="I3454" s="13" t="str">
        <v>In Stock</v>
      </c>
      <c r="J3454" s="43"/>
      <c r="AB3454" s="65">
        <v>45885</v>
      </c>
      <c r="AC3454" s="66" t="str">
        <f t="shared" si="52"/>
        <v>Overdue</v>
      </c>
      <c r="AO3454" s="13">
        <f>(Cleaned_Data!S3454)-((Cleaned_Data!S3454)*10%)</f>
        <v>174.6</v>
      </c>
      <c r="AP3454" s="13" t="str">
        <v>Safe</v>
      </c>
    </row>
    <row r="3455" spans="8:42" x14ac:dyDescent="0.3">
      <c r="H3455" s="13" t="s">
        <v>5349</v>
      </c>
      <c r="I3455" s="13" t="str">
        <v>In Stock</v>
      </c>
      <c r="J3455" s="43"/>
      <c r="AB3455" s="65">
        <v>45882</v>
      </c>
      <c r="AC3455" s="66" t="str">
        <f t="shared" si="52"/>
        <v>Overdue</v>
      </c>
      <c r="AO3455" s="13">
        <f>(Cleaned_Data!S3455)-((Cleaned_Data!S3455)*10%)</f>
        <v>17.100000000000001</v>
      </c>
      <c r="AP3455" s="13" t="str">
        <v>Safe</v>
      </c>
    </row>
    <row r="3456" spans="8:42" x14ac:dyDescent="0.3">
      <c r="H3456" s="13" t="s">
        <v>582</v>
      </c>
      <c r="I3456" s="13" t="str">
        <v>Low Stock</v>
      </c>
      <c r="J3456" s="43"/>
      <c r="AB3456" s="65">
        <v>45936</v>
      </c>
      <c r="AC3456" s="66" t="str">
        <f t="shared" si="52"/>
        <v>OnTime</v>
      </c>
      <c r="AO3456" s="13">
        <f>(Cleaned_Data!S3456)-((Cleaned_Data!S3456)*10%)</f>
        <v>54.9</v>
      </c>
      <c r="AP3456" s="13" t="str">
        <v>Risk</v>
      </c>
    </row>
    <row r="3457" spans="8:42" x14ac:dyDescent="0.3">
      <c r="H3457" s="13" t="s">
        <v>7626</v>
      </c>
      <c r="I3457" s="13" t="str">
        <v>In Stock</v>
      </c>
      <c r="J3457" s="43"/>
      <c r="AB3457" s="65">
        <v>45853</v>
      </c>
      <c r="AC3457" s="66" t="str">
        <f t="shared" si="52"/>
        <v>Overdue</v>
      </c>
      <c r="AO3457" s="13">
        <f>(Cleaned_Data!S3457)-((Cleaned_Data!S3457)*10%)</f>
        <v>144.9</v>
      </c>
      <c r="AP3457" s="13" t="str">
        <v>Safe</v>
      </c>
    </row>
    <row r="3458" spans="8:42" x14ac:dyDescent="0.3">
      <c r="H3458" s="13" t="s">
        <v>4152</v>
      </c>
      <c r="I3458" s="13" t="str">
        <v>Low Stock</v>
      </c>
      <c r="J3458" s="43"/>
      <c r="AB3458" s="65">
        <v>45920</v>
      </c>
      <c r="AC3458" s="66" t="str">
        <f t="shared" si="52"/>
        <v>OnTime</v>
      </c>
      <c r="AO3458" s="13">
        <f>(Cleaned_Data!S3458)-((Cleaned_Data!S3458)*10%)</f>
        <v>25.2</v>
      </c>
      <c r="AP3458" s="13" t="str">
        <v>Risk</v>
      </c>
    </row>
    <row r="3459" spans="8:42" x14ac:dyDescent="0.3">
      <c r="H3459" s="13" t="s">
        <v>6784</v>
      </c>
      <c r="I3459" s="13" t="str">
        <v>In Stock</v>
      </c>
      <c r="J3459" s="43"/>
      <c r="AB3459" s="65">
        <v>45900</v>
      </c>
      <c r="AC3459" s="66" t="str">
        <f t="shared" ref="AC3459:AC3522" si="53">IF(AB3459="","No Date", IF(AB3459&lt;$AC$1,"Overdue","OnTime"))</f>
        <v>Overdue</v>
      </c>
      <c r="AO3459" s="13">
        <f>(Cleaned_Data!S3459)-((Cleaned_Data!S3459)*10%)</f>
        <v>161.1</v>
      </c>
      <c r="AP3459" s="13" t="str">
        <v>Safe</v>
      </c>
    </row>
    <row r="3460" spans="8:42" x14ac:dyDescent="0.3">
      <c r="H3460" s="13" t="s">
        <v>6787</v>
      </c>
      <c r="I3460" s="13" t="str">
        <v>Low Stock</v>
      </c>
      <c r="J3460" s="43"/>
      <c r="AB3460" s="65">
        <v>45870</v>
      </c>
      <c r="AC3460" s="66" t="str">
        <f t="shared" si="53"/>
        <v>Overdue</v>
      </c>
      <c r="AO3460" s="13">
        <f>(Cleaned_Data!S3460)-((Cleaned_Data!S3460)*10%)</f>
        <v>29.7</v>
      </c>
      <c r="AP3460" s="13" t="str">
        <v>Risk</v>
      </c>
    </row>
    <row r="3461" spans="8:42" x14ac:dyDescent="0.3">
      <c r="H3461" s="13" t="s">
        <v>5953</v>
      </c>
      <c r="I3461" s="13" t="str">
        <v>In Stock</v>
      </c>
      <c r="J3461" s="43"/>
      <c r="AB3461" s="65">
        <v>45911</v>
      </c>
      <c r="AC3461" s="66" t="str">
        <f t="shared" si="53"/>
        <v>OnTime</v>
      </c>
      <c r="AO3461" s="13">
        <f>(Cleaned_Data!S3461)-((Cleaned_Data!S3461)*10%)</f>
        <v>165.6</v>
      </c>
      <c r="AP3461" s="13" t="str">
        <v>Safe</v>
      </c>
    </row>
    <row r="3462" spans="8:42" x14ac:dyDescent="0.3">
      <c r="H3462" s="13" t="s">
        <v>1035</v>
      </c>
      <c r="I3462" s="13" t="str">
        <v>Low Stock</v>
      </c>
      <c r="J3462" s="43"/>
      <c r="AB3462" s="65">
        <v>45906</v>
      </c>
      <c r="AC3462" s="66" t="str">
        <f t="shared" si="53"/>
        <v>OnTime</v>
      </c>
      <c r="AO3462" s="13">
        <f>(Cleaned_Data!S3462)-((Cleaned_Data!S3462)*10%)</f>
        <v>13.5</v>
      </c>
      <c r="AP3462" s="13" t="str">
        <v>Risk</v>
      </c>
    </row>
    <row r="3463" spans="8:42" x14ac:dyDescent="0.3">
      <c r="H3463" s="13" t="s">
        <v>6201</v>
      </c>
      <c r="I3463" s="13" t="str">
        <v>In Stock</v>
      </c>
      <c r="J3463" s="43"/>
      <c r="AB3463" s="65">
        <v>45878</v>
      </c>
      <c r="AC3463" s="66" t="str">
        <f t="shared" si="53"/>
        <v>Overdue</v>
      </c>
      <c r="AO3463" s="13">
        <f>(Cleaned_Data!S3463)-((Cleaned_Data!S3463)*10%)</f>
        <v>38.700000000000003</v>
      </c>
      <c r="AP3463" s="13" t="str">
        <v>Safe</v>
      </c>
    </row>
    <row r="3464" spans="8:42" x14ac:dyDescent="0.3">
      <c r="H3464" s="13" t="s">
        <v>6792</v>
      </c>
      <c r="I3464" s="13" t="str">
        <v>In Stock</v>
      </c>
      <c r="J3464" s="43"/>
      <c r="AB3464" s="65">
        <v>45910</v>
      </c>
      <c r="AC3464" s="66" t="str">
        <f t="shared" si="53"/>
        <v>OnTime</v>
      </c>
      <c r="AO3464" s="13">
        <f>(Cleaned_Data!S3464)-((Cleaned_Data!S3464)*10%)</f>
        <v>56.7</v>
      </c>
      <c r="AP3464" s="13" t="str">
        <v>Risk</v>
      </c>
    </row>
    <row r="3465" spans="8:42" x14ac:dyDescent="0.3">
      <c r="H3465" s="13" t="s">
        <v>6794</v>
      </c>
      <c r="I3465" s="13" t="str">
        <v>Low Stock</v>
      </c>
      <c r="J3465" s="43"/>
      <c r="AB3465" s="65">
        <v>45877</v>
      </c>
      <c r="AC3465" s="66" t="str">
        <f t="shared" si="53"/>
        <v>Overdue</v>
      </c>
      <c r="AO3465" s="13">
        <f>(Cleaned_Data!S3465)-((Cleaned_Data!S3465)*10%)</f>
        <v>49.5</v>
      </c>
      <c r="AP3465" s="13" t="str">
        <v>Risk</v>
      </c>
    </row>
    <row r="3466" spans="8:42" x14ac:dyDescent="0.3">
      <c r="H3466" s="13" t="s">
        <v>5084</v>
      </c>
      <c r="I3466" s="13" t="str">
        <v>Low Stock</v>
      </c>
      <c r="J3466" s="43"/>
      <c r="AB3466" s="65">
        <v>45884</v>
      </c>
      <c r="AC3466" s="66" t="str">
        <f t="shared" si="53"/>
        <v>Overdue</v>
      </c>
      <c r="AO3466" s="13">
        <f>(Cleaned_Data!S3466)-((Cleaned_Data!S3466)*10%)</f>
        <v>62.1</v>
      </c>
      <c r="AP3466" s="13" t="str">
        <v>Risk</v>
      </c>
    </row>
    <row r="3467" spans="8:42" x14ac:dyDescent="0.3">
      <c r="H3467" s="13" t="s">
        <v>6434</v>
      </c>
      <c r="I3467" s="13" t="str">
        <v>In Stock</v>
      </c>
      <c r="J3467" s="43"/>
      <c r="AB3467" s="65">
        <v>45855</v>
      </c>
      <c r="AC3467" s="66" t="str">
        <f t="shared" si="53"/>
        <v>Overdue</v>
      </c>
      <c r="AO3467" s="13">
        <f>(Cleaned_Data!S3467)-((Cleaned_Data!S3467)*10%)</f>
        <v>68.400000000000006</v>
      </c>
      <c r="AP3467" s="13" t="str">
        <v>Safe</v>
      </c>
    </row>
    <row r="3468" spans="8:42" x14ac:dyDescent="0.3">
      <c r="H3468" s="13" t="s">
        <v>6799</v>
      </c>
      <c r="I3468" s="13" t="str">
        <v>In Stock</v>
      </c>
      <c r="J3468" s="43"/>
      <c r="AB3468" s="65">
        <v>45876</v>
      </c>
      <c r="AC3468" s="66" t="str">
        <f t="shared" si="53"/>
        <v>Overdue</v>
      </c>
      <c r="AO3468" s="13">
        <f>(Cleaned_Data!S3468)-((Cleaned_Data!S3468)*10%)</f>
        <v>45.9</v>
      </c>
      <c r="AP3468" s="13" t="str">
        <v>Safe</v>
      </c>
    </row>
    <row r="3469" spans="8:42" x14ac:dyDescent="0.3">
      <c r="H3469" s="13" t="s">
        <v>1615</v>
      </c>
      <c r="I3469" s="13" t="str">
        <v>Low Stock</v>
      </c>
      <c r="J3469" s="43"/>
      <c r="AB3469" s="65">
        <v>45919</v>
      </c>
      <c r="AC3469" s="66" t="str">
        <f t="shared" si="53"/>
        <v>OnTime</v>
      </c>
      <c r="AO3469" s="13">
        <f>(Cleaned_Data!S3469)-((Cleaned_Data!S3469)*10%)</f>
        <v>24.3</v>
      </c>
      <c r="AP3469" s="13" t="str">
        <v>Risk</v>
      </c>
    </row>
    <row r="3470" spans="8:42" x14ac:dyDescent="0.3">
      <c r="H3470" s="13" t="s">
        <v>5072</v>
      </c>
      <c r="I3470" s="13" t="str">
        <v>In Stock</v>
      </c>
      <c r="J3470" s="43"/>
      <c r="AB3470" s="65">
        <v>45863</v>
      </c>
      <c r="AC3470" s="66" t="str">
        <f t="shared" si="53"/>
        <v>Overdue</v>
      </c>
      <c r="AO3470" s="13">
        <f>(Cleaned_Data!S3470)-((Cleaned_Data!S3470)*10%)</f>
        <v>117</v>
      </c>
      <c r="AP3470" s="13" t="str">
        <v>Safe</v>
      </c>
    </row>
    <row r="3471" spans="8:42" x14ac:dyDescent="0.3">
      <c r="H3471" s="13" t="s">
        <v>5123</v>
      </c>
      <c r="I3471" s="13" t="str">
        <v>Low Stock</v>
      </c>
      <c r="J3471" s="43"/>
      <c r="AB3471" s="65">
        <v>45894</v>
      </c>
      <c r="AC3471" s="66" t="str">
        <f t="shared" si="53"/>
        <v>Overdue</v>
      </c>
      <c r="AO3471" s="13">
        <f>(Cleaned_Data!S3471)-((Cleaned_Data!S3471)*10%)</f>
        <v>0</v>
      </c>
      <c r="AP3471" s="13" t="str">
        <v>Risk</v>
      </c>
    </row>
    <row r="3472" spans="8:42" x14ac:dyDescent="0.3">
      <c r="H3472" s="13" t="s">
        <v>6806</v>
      </c>
      <c r="I3472" s="13" t="str">
        <v>Low Stock</v>
      </c>
      <c r="J3472" s="43"/>
      <c r="AB3472" s="65">
        <v>45855</v>
      </c>
      <c r="AC3472" s="66" t="str">
        <f t="shared" si="53"/>
        <v>Overdue</v>
      </c>
      <c r="AO3472" s="13">
        <f>(Cleaned_Data!S3472)-((Cleaned_Data!S3472)*10%)</f>
        <v>7.2</v>
      </c>
      <c r="AP3472" s="13" t="str">
        <v>Risk</v>
      </c>
    </row>
    <row r="3473" spans="8:42" x14ac:dyDescent="0.3">
      <c r="H3473" s="13" t="s">
        <v>313</v>
      </c>
      <c r="I3473" s="13" t="str">
        <v>In Stock</v>
      </c>
      <c r="J3473" s="43"/>
      <c r="AB3473" s="65">
        <v>45925</v>
      </c>
      <c r="AC3473" s="66" t="str">
        <f t="shared" si="53"/>
        <v>OnTime</v>
      </c>
      <c r="AO3473" s="13">
        <f>(Cleaned_Data!S3473)-((Cleaned_Data!S3473)*10%)</f>
        <v>175.5</v>
      </c>
      <c r="AP3473" s="13" t="str">
        <v>Safe</v>
      </c>
    </row>
    <row r="3474" spans="8:42" x14ac:dyDescent="0.3">
      <c r="H3474" s="13" t="s">
        <v>6809</v>
      </c>
      <c r="I3474" s="13" t="str">
        <v>Low Stock</v>
      </c>
      <c r="J3474" s="43"/>
      <c r="AB3474" s="65">
        <v>45929</v>
      </c>
      <c r="AC3474" s="66" t="str">
        <f t="shared" si="53"/>
        <v>OnTime</v>
      </c>
      <c r="AO3474" s="13">
        <f>(Cleaned_Data!S3474)-((Cleaned_Data!S3474)*10%)</f>
        <v>13.5</v>
      </c>
      <c r="AP3474" s="13" t="str">
        <v>Risk</v>
      </c>
    </row>
    <row r="3475" spans="8:42" x14ac:dyDescent="0.3">
      <c r="H3475" s="13" t="s">
        <v>3102</v>
      </c>
      <c r="I3475" s="13" t="str">
        <v>In Stock</v>
      </c>
      <c r="J3475" s="43"/>
      <c r="AB3475" s="65">
        <v>45912</v>
      </c>
      <c r="AC3475" s="66" t="str">
        <f t="shared" si="53"/>
        <v>OnTime</v>
      </c>
      <c r="AO3475" s="13">
        <f>(Cleaned_Data!S3475)-((Cleaned_Data!S3475)*10%)</f>
        <v>61.2</v>
      </c>
      <c r="AP3475" s="13" t="str">
        <v>Safe</v>
      </c>
    </row>
    <row r="3476" spans="8:42" x14ac:dyDescent="0.3">
      <c r="H3476" s="13" t="s">
        <v>7458</v>
      </c>
      <c r="I3476" s="13" t="str">
        <v>Low Stock</v>
      </c>
      <c r="J3476" s="43"/>
      <c r="AB3476" s="65">
        <v>45914</v>
      </c>
      <c r="AC3476" s="66" t="str">
        <f t="shared" si="53"/>
        <v>OnTime</v>
      </c>
      <c r="AO3476" s="13">
        <f>(Cleaned_Data!S3476)-((Cleaned_Data!S3476)*10%)</f>
        <v>60.3</v>
      </c>
      <c r="AP3476" s="13" t="str">
        <v>Risk</v>
      </c>
    </row>
    <row r="3477" spans="8:42" x14ac:dyDescent="0.3">
      <c r="H3477" s="13" t="s">
        <v>6816</v>
      </c>
      <c r="I3477" s="13" t="str">
        <v>In Stock</v>
      </c>
      <c r="J3477" s="43"/>
      <c r="AB3477" s="65">
        <v>45899</v>
      </c>
      <c r="AC3477" s="66" t="str">
        <f t="shared" si="53"/>
        <v>Overdue</v>
      </c>
      <c r="AO3477" s="13">
        <f>(Cleaned_Data!S3477)-((Cleaned_Data!S3477)*10%)</f>
        <v>146.69999999999999</v>
      </c>
      <c r="AP3477" s="13" t="str">
        <v>Safe</v>
      </c>
    </row>
    <row r="3478" spans="8:42" x14ac:dyDescent="0.3">
      <c r="H3478" s="13" t="s">
        <v>3777</v>
      </c>
      <c r="I3478" s="13" t="str">
        <v>In Stock</v>
      </c>
      <c r="J3478" s="43"/>
      <c r="AB3478" s="65">
        <v>45902</v>
      </c>
      <c r="AC3478" s="66" t="str">
        <f t="shared" si="53"/>
        <v>OnTime</v>
      </c>
      <c r="AO3478" s="13">
        <f>(Cleaned_Data!S3478)-((Cleaned_Data!S3478)*10%)</f>
        <v>107.1</v>
      </c>
      <c r="AP3478" s="13" t="str">
        <v>Safe</v>
      </c>
    </row>
    <row r="3479" spans="8:42" x14ac:dyDescent="0.3">
      <c r="H3479" s="13" t="s">
        <v>6820</v>
      </c>
      <c r="I3479" s="13" t="str">
        <v>In Stock</v>
      </c>
      <c r="J3479" s="43"/>
      <c r="AB3479" s="65">
        <v>45939</v>
      </c>
      <c r="AC3479" s="66" t="str">
        <f t="shared" si="53"/>
        <v>OnTime</v>
      </c>
      <c r="AO3479" s="13">
        <f>(Cleaned_Data!S3479)-((Cleaned_Data!S3479)*10%)</f>
        <v>174.6</v>
      </c>
      <c r="AP3479" s="13" t="str">
        <v>Safe</v>
      </c>
    </row>
    <row r="3480" spans="8:42" x14ac:dyDescent="0.3">
      <c r="H3480" s="13" t="s">
        <v>7462</v>
      </c>
      <c r="I3480" s="13" t="str">
        <v>Low Stock</v>
      </c>
      <c r="J3480" s="43"/>
      <c r="AB3480" s="65">
        <v>45891</v>
      </c>
      <c r="AC3480" s="66" t="str">
        <f t="shared" si="53"/>
        <v>Overdue</v>
      </c>
      <c r="AO3480" s="13">
        <f>(Cleaned_Data!S3480)-((Cleaned_Data!S3480)*10%)</f>
        <v>5.4</v>
      </c>
      <c r="AP3480" s="13" t="str">
        <v>Risk</v>
      </c>
    </row>
    <row r="3481" spans="8:42" x14ac:dyDescent="0.3">
      <c r="H3481" s="13" t="s">
        <v>4794</v>
      </c>
      <c r="I3481" s="13" t="str">
        <v>Low Stock</v>
      </c>
      <c r="J3481" s="43"/>
      <c r="AB3481" s="65">
        <v>45859</v>
      </c>
      <c r="AC3481" s="66" t="str">
        <f t="shared" si="53"/>
        <v>Overdue</v>
      </c>
      <c r="AO3481" s="13">
        <f>(Cleaned_Data!S3481)-((Cleaned_Data!S3481)*10%)</f>
        <v>56.7</v>
      </c>
      <c r="AP3481" s="13" t="str">
        <v>Risk</v>
      </c>
    </row>
    <row r="3482" spans="8:42" x14ac:dyDescent="0.3">
      <c r="H3482" s="13" t="s">
        <v>6826</v>
      </c>
      <c r="I3482" s="13" t="str">
        <v>Low Stock</v>
      </c>
      <c r="J3482" s="43"/>
      <c r="AB3482" s="65">
        <v>45868</v>
      </c>
      <c r="AC3482" s="66" t="str">
        <f t="shared" si="53"/>
        <v>Overdue</v>
      </c>
      <c r="AO3482" s="13">
        <f>(Cleaned_Data!S3482)-((Cleaned_Data!S3482)*10%)</f>
        <v>18.899999999999999</v>
      </c>
      <c r="AP3482" s="13" t="str">
        <v>Risk</v>
      </c>
    </row>
    <row r="3483" spans="8:42" x14ac:dyDescent="0.3">
      <c r="H3483" s="13" t="s">
        <v>6203</v>
      </c>
      <c r="I3483" s="13" t="str">
        <v>Low Stock</v>
      </c>
      <c r="J3483" s="43"/>
      <c r="AB3483" s="65">
        <v>45864</v>
      </c>
      <c r="AC3483" s="66" t="str">
        <f t="shared" si="53"/>
        <v>Overdue</v>
      </c>
      <c r="AO3483" s="13">
        <f>(Cleaned_Data!S3483)-((Cleaned_Data!S3483)*10%)</f>
        <v>36</v>
      </c>
      <c r="AP3483" s="13" t="str">
        <v>Risk</v>
      </c>
    </row>
    <row r="3484" spans="8:42" x14ac:dyDescent="0.3">
      <c r="H3484" s="13" t="s">
        <v>4022</v>
      </c>
      <c r="I3484" s="13" t="str">
        <v>Low Stock</v>
      </c>
      <c r="J3484" s="43"/>
      <c r="AB3484" s="65">
        <v>45909</v>
      </c>
      <c r="AC3484" s="66" t="str">
        <f t="shared" si="53"/>
        <v>OnTime</v>
      </c>
      <c r="AO3484" s="13">
        <f>(Cleaned_Data!S3484)-((Cleaned_Data!S3484)*10%)</f>
        <v>43.2</v>
      </c>
      <c r="AP3484" s="13" t="str">
        <v>Risk</v>
      </c>
    </row>
    <row r="3485" spans="8:42" x14ac:dyDescent="0.3">
      <c r="H3485" s="13" t="s">
        <v>5720</v>
      </c>
      <c r="I3485" s="13" t="str">
        <v>In Stock</v>
      </c>
      <c r="J3485" s="43"/>
      <c r="AB3485" s="65">
        <v>45852</v>
      </c>
      <c r="AC3485" s="66" t="str">
        <f t="shared" si="53"/>
        <v>Overdue</v>
      </c>
      <c r="AO3485" s="13">
        <f>(Cleaned_Data!S3485)-((Cleaned_Data!S3485)*10%)</f>
        <v>179.1</v>
      </c>
      <c r="AP3485" s="13" t="str">
        <v>Safe</v>
      </c>
    </row>
    <row r="3486" spans="8:42" x14ac:dyDescent="0.3">
      <c r="H3486" s="13" t="s">
        <v>6831</v>
      </c>
      <c r="I3486" s="13" t="str">
        <v>Low Stock</v>
      </c>
      <c r="J3486" s="43"/>
      <c r="AB3486" s="65">
        <v>45900</v>
      </c>
      <c r="AC3486" s="66" t="str">
        <f t="shared" si="53"/>
        <v>Overdue</v>
      </c>
      <c r="AO3486" s="13">
        <f>(Cleaned_Data!S3486)-((Cleaned_Data!S3486)*10%)</f>
        <v>0</v>
      </c>
      <c r="AP3486" s="13" t="str">
        <v>Risk</v>
      </c>
    </row>
    <row r="3487" spans="8:42" x14ac:dyDescent="0.3">
      <c r="H3487" s="13" t="s">
        <v>6833</v>
      </c>
      <c r="I3487" s="13" t="str">
        <v>In Stock</v>
      </c>
      <c r="J3487" s="43"/>
      <c r="AB3487" s="65">
        <v>45868</v>
      </c>
      <c r="AC3487" s="66" t="str">
        <f t="shared" si="53"/>
        <v>Overdue</v>
      </c>
      <c r="AO3487" s="13">
        <f>(Cleaned_Data!S3487)-((Cleaned_Data!S3487)*10%)</f>
        <v>86.4</v>
      </c>
      <c r="AP3487" s="13" t="str">
        <v>Safe</v>
      </c>
    </row>
    <row r="3488" spans="8:42" x14ac:dyDescent="0.3">
      <c r="H3488" s="13" t="s">
        <v>6836</v>
      </c>
      <c r="I3488" s="13" t="str">
        <v>Low Stock</v>
      </c>
      <c r="J3488" s="43"/>
      <c r="AB3488" s="65">
        <v>45886</v>
      </c>
      <c r="AC3488" s="66" t="str">
        <f t="shared" si="53"/>
        <v>Overdue</v>
      </c>
      <c r="AO3488" s="13">
        <f>(Cleaned_Data!S3488)-((Cleaned_Data!S3488)*10%)</f>
        <v>70.2</v>
      </c>
      <c r="AP3488" s="13" t="str">
        <v>Risk</v>
      </c>
    </row>
    <row r="3489" spans="8:42" x14ac:dyDescent="0.3">
      <c r="H3489" s="13" t="s">
        <v>6477</v>
      </c>
      <c r="I3489" s="13" t="str">
        <v>In Stock</v>
      </c>
      <c r="J3489" s="43"/>
      <c r="AB3489" s="65">
        <v>45869</v>
      </c>
      <c r="AC3489" s="66" t="str">
        <f t="shared" si="53"/>
        <v>Overdue</v>
      </c>
      <c r="AO3489" s="13">
        <f>(Cleaned_Data!S3489)-((Cleaned_Data!S3489)*10%)</f>
        <v>113.4</v>
      </c>
      <c r="AP3489" s="13" t="str">
        <v>Safe</v>
      </c>
    </row>
    <row r="3490" spans="8:42" x14ac:dyDescent="0.3">
      <c r="H3490" s="13" t="s">
        <v>6756</v>
      </c>
      <c r="I3490" s="13" t="str">
        <v>In Stock</v>
      </c>
      <c r="J3490" s="43"/>
      <c r="AB3490" s="65">
        <v>45936</v>
      </c>
      <c r="AC3490" s="66" t="str">
        <f t="shared" si="53"/>
        <v>OnTime</v>
      </c>
      <c r="AO3490" s="13">
        <f>(Cleaned_Data!S3490)-((Cleaned_Data!S3490)*10%)</f>
        <v>141.30000000000001</v>
      </c>
      <c r="AP3490" s="13" t="str">
        <v>Safe</v>
      </c>
    </row>
    <row r="3491" spans="8:42" x14ac:dyDescent="0.3">
      <c r="H3491" s="13" t="s">
        <v>857</v>
      </c>
      <c r="I3491" s="13" t="str">
        <v>In Stock</v>
      </c>
      <c r="J3491" s="43"/>
      <c r="AB3491" s="65">
        <v>45929</v>
      </c>
      <c r="AC3491" s="66" t="str">
        <f t="shared" si="53"/>
        <v>OnTime</v>
      </c>
      <c r="AO3491" s="13">
        <f>(Cleaned_Data!S3491)-((Cleaned_Data!S3491)*10%)</f>
        <v>89.1</v>
      </c>
      <c r="AP3491" s="13" t="str">
        <v>Safe</v>
      </c>
    </row>
    <row r="3492" spans="8:42" x14ac:dyDescent="0.3">
      <c r="H3492" s="13" t="s">
        <v>3517</v>
      </c>
      <c r="I3492" s="13" t="str">
        <v>Low Stock</v>
      </c>
      <c r="J3492" s="43"/>
      <c r="AB3492" s="65">
        <v>45924</v>
      </c>
      <c r="AC3492" s="66" t="str">
        <f t="shared" si="53"/>
        <v>OnTime</v>
      </c>
      <c r="AO3492" s="13">
        <f>(Cleaned_Data!S3492)-((Cleaned_Data!S3492)*10%)</f>
        <v>29.7</v>
      </c>
      <c r="AP3492" s="13" t="str">
        <v>Risk</v>
      </c>
    </row>
    <row r="3493" spans="8:42" x14ac:dyDescent="0.3">
      <c r="H3493" s="13" t="s">
        <v>6844</v>
      </c>
      <c r="I3493" s="13" t="str">
        <v>In Stock</v>
      </c>
      <c r="J3493" s="43"/>
      <c r="AB3493" s="65">
        <v>45874</v>
      </c>
      <c r="AC3493" s="66" t="str">
        <f t="shared" si="53"/>
        <v>Overdue</v>
      </c>
      <c r="AO3493" s="13">
        <f>(Cleaned_Data!S3493)-((Cleaned_Data!S3493)*10%)</f>
        <v>141.30000000000001</v>
      </c>
      <c r="AP3493" s="13" t="str">
        <v>Safe</v>
      </c>
    </row>
    <row r="3494" spans="8:42" x14ac:dyDescent="0.3">
      <c r="H3494" s="13" t="s">
        <v>3592</v>
      </c>
      <c r="I3494" s="13" t="str">
        <v>Low Stock</v>
      </c>
      <c r="J3494" s="43"/>
      <c r="AB3494" s="65">
        <v>45906</v>
      </c>
      <c r="AC3494" s="66" t="str">
        <f t="shared" si="53"/>
        <v>OnTime</v>
      </c>
      <c r="AO3494" s="13">
        <f>(Cleaned_Data!S3494)-((Cleaned_Data!S3494)*10%)</f>
        <v>25.2</v>
      </c>
      <c r="AP3494" s="13" t="str">
        <v>Risk</v>
      </c>
    </row>
    <row r="3495" spans="8:42" x14ac:dyDescent="0.3">
      <c r="H3495" s="13" t="s">
        <v>5098</v>
      </c>
      <c r="I3495" s="13" t="str">
        <v>In Stock</v>
      </c>
      <c r="J3495" s="43"/>
      <c r="AB3495" s="65">
        <v>45867</v>
      </c>
      <c r="AC3495" s="66" t="str">
        <f t="shared" si="53"/>
        <v>Overdue</v>
      </c>
      <c r="AO3495" s="13">
        <f>(Cleaned_Data!S3495)-((Cleaned_Data!S3495)*10%)</f>
        <v>46.8</v>
      </c>
      <c r="AP3495" s="13" t="str">
        <v>Safe</v>
      </c>
    </row>
    <row r="3496" spans="8:42" x14ac:dyDescent="0.3">
      <c r="H3496" s="13" t="s">
        <v>4304</v>
      </c>
      <c r="I3496" s="13" t="str">
        <v>In Stock</v>
      </c>
      <c r="J3496" s="43"/>
      <c r="AB3496" s="65">
        <v>45929</v>
      </c>
      <c r="AC3496" s="66" t="str">
        <f t="shared" si="53"/>
        <v>OnTime</v>
      </c>
      <c r="AO3496" s="13">
        <f>(Cleaned_Data!S3496)-((Cleaned_Data!S3496)*10%)</f>
        <v>165.6</v>
      </c>
      <c r="AP3496" s="13" t="str">
        <v>Safe</v>
      </c>
    </row>
    <row r="3497" spans="8:42" x14ac:dyDescent="0.3">
      <c r="H3497" s="13" t="s">
        <v>7627</v>
      </c>
      <c r="I3497" s="13" t="str">
        <v>In Stock</v>
      </c>
      <c r="J3497" s="43"/>
      <c r="AB3497" s="65">
        <v>45880</v>
      </c>
      <c r="AC3497" s="66" t="str">
        <f t="shared" si="53"/>
        <v>Overdue</v>
      </c>
      <c r="AO3497" s="13">
        <f>(Cleaned_Data!S3497)-((Cleaned_Data!S3497)*10%)</f>
        <v>32.4</v>
      </c>
      <c r="AP3497" s="13" t="str">
        <v>Safe</v>
      </c>
    </row>
    <row r="3498" spans="8:42" x14ac:dyDescent="0.3">
      <c r="H3498" s="13" t="s">
        <v>1116</v>
      </c>
      <c r="I3498" s="13" t="str">
        <v>In Stock</v>
      </c>
      <c r="J3498" s="43"/>
      <c r="AB3498" s="65">
        <v>45898</v>
      </c>
      <c r="AC3498" s="66" t="str">
        <f t="shared" si="53"/>
        <v>Overdue</v>
      </c>
      <c r="AO3498" s="13">
        <f>(Cleaned_Data!S3498)-((Cleaned_Data!S3498)*10%)</f>
        <v>66.599999999999994</v>
      </c>
      <c r="AP3498" s="13" t="str">
        <v>Safe</v>
      </c>
    </row>
    <row r="3499" spans="8:42" x14ac:dyDescent="0.3">
      <c r="H3499" s="13" t="s">
        <v>6852</v>
      </c>
      <c r="I3499" s="13" t="str">
        <v>Low Stock</v>
      </c>
      <c r="J3499" s="43"/>
      <c r="AB3499" s="65">
        <v>45858</v>
      </c>
      <c r="AC3499" s="66" t="str">
        <f t="shared" si="53"/>
        <v>Overdue</v>
      </c>
      <c r="AO3499" s="13">
        <f>(Cleaned_Data!S3499)-((Cleaned_Data!S3499)*10%)</f>
        <v>69.3</v>
      </c>
      <c r="AP3499" s="13" t="str">
        <v>Risk</v>
      </c>
    </row>
    <row r="3500" spans="8:42" x14ac:dyDescent="0.3">
      <c r="H3500" s="13" t="s">
        <v>6854</v>
      </c>
      <c r="I3500" s="13" t="str">
        <v>In Stock</v>
      </c>
      <c r="J3500" s="43"/>
      <c r="AB3500" s="65">
        <v>45922</v>
      </c>
      <c r="AC3500" s="66" t="str">
        <f t="shared" si="53"/>
        <v>OnTime</v>
      </c>
      <c r="AO3500" s="13">
        <f>(Cleaned_Data!S3500)-((Cleaned_Data!S3500)*10%)</f>
        <v>47.7</v>
      </c>
      <c r="AP3500" s="13" t="str">
        <v>Safe</v>
      </c>
    </row>
    <row r="3501" spans="8:42" x14ac:dyDescent="0.3">
      <c r="H3501" s="13" t="s">
        <v>6856</v>
      </c>
      <c r="I3501" s="13" t="str">
        <v>Low Stock</v>
      </c>
      <c r="J3501" s="43"/>
      <c r="AB3501" s="65">
        <v>45879</v>
      </c>
      <c r="AC3501" s="66" t="str">
        <f t="shared" si="53"/>
        <v>Overdue</v>
      </c>
      <c r="AO3501" s="13">
        <f>(Cleaned_Data!S3501)-((Cleaned_Data!S3501)*10%)</f>
        <v>0</v>
      </c>
      <c r="AP3501" s="13" t="str">
        <v>Risk</v>
      </c>
    </row>
    <row r="3502" spans="8:42" x14ac:dyDescent="0.3">
      <c r="H3502" s="13" t="s">
        <v>6859</v>
      </c>
      <c r="I3502" s="13" t="str">
        <v>In Stock</v>
      </c>
      <c r="J3502" s="43"/>
      <c r="AB3502" s="65">
        <v>45864</v>
      </c>
      <c r="AC3502" s="66" t="str">
        <f t="shared" si="53"/>
        <v>Overdue</v>
      </c>
      <c r="AO3502" s="13">
        <f>(Cleaned_Data!S3502)-((Cleaned_Data!S3502)*10%)</f>
        <v>112.5</v>
      </c>
      <c r="AP3502" s="13" t="str">
        <v>Safe</v>
      </c>
    </row>
    <row r="3503" spans="8:42" x14ac:dyDescent="0.3">
      <c r="H3503" s="13" t="s">
        <v>1219</v>
      </c>
      <c r="I3503" s="13" t="str">
        <v>In Stock</v>
      </c>
      <c r="J3503" s="43"/>
      <c r="AB3503" s="65">
        <v>45934</v>
      </c>
      <c r="AC3503" s="66" t="str">
        <f t="shared" si="53"/>
        <v>OnTime</v>
      </c>
      <c r="AO3503" s="13">
        <f>(Cleaned_Data!S3503)-((Cleaned_Data!S3503)*10%)</f>
        <v>83.7</v>
      </c>
      <c r="AP3503" s="13" t="str">
        <v>Risk</v>
      </c>
    </row>
    <row r="3504" spans="8:42" x14ac:dyDescent="0.3">
      <c r="H3504" s="13" t="s">
        <v>3663</v>
      </c>
      <c r="I3504" s="13" t="str">
        <v>In Stock</v>
      </c>
      <c r="J3504" s="43"/>
      <c r="AB3504" s="65">
        <v>45903</v>
      </c>
      <c r="AC3504" s="66" t="str">
        <f t="shared" si="53"/>
        <v>OnTime</v>
      </c>
      <c r="AO3504" s="13">
        <f>(Cleaned_Data!S3504)-((Cleaned_Data!S3504)*10%)</f>
        <v>75.599999999999994</v>
      </c>
      <c r="AP3504" s="13" t="str">
        <v>Safe</v>
      </c>
    </row>
    <row r="3505" spans="8:42" x14ac:dyDescent="0.3">
      <c r="H3505" s="13" t="s">
        <v>1778</v>
      </c>
      <c r="I3505" s="13" t="str">
        <v>In Stock</v>
      </c>
      <c r="J3505" s="43"/>
      <c r="AB3505" s="65">
        <v>45902</v>
      </c>
      <c r="AC3505" s="66" t="str">
        <f t="shared" si="53"/>
        <v>OnTime</v>
      </c>
      <c r="AO3505" s="13">
        <f>(Cleaned_Data!S3505)-((Cleaned_Data!S3505)*10%)</f>
        <v>59.4</v>
      </c>
      <c r="AP3505" s="13" t="str">
        <v>Safe</v>
      </c>
    </row>
    <row r="3506" spans="8:42" x14ac:dyDescent="0.3">
      <c r="H3506" s="13" t="s">
        <v>6867</v>
      </c>
      <c r="I3506" s="13" t="str">
        <v>Low Stock</v>
      </c>
      <c r="J3506" s="43"/>
      <c r="AB3506" s="65">
        <v>45935</v>
      </c>
      <c r="AC3506" s="66" t="str">
        <f t="shared" si="53"/>
        <v>OnTime</v>
      </c>
      <c r="AO3506" s="13">
        <f>(Cleaned_Data!S3506)-((Cleaned_Data!S3506)*10%)</f>
        <v>10.8</v>
      </c>
      <c r="AP3506" s="13" t="str">
        <v>Risk</v>
      </c>
    </row>
    <row r="3507" spans="8:42" x14ac:dyDescent="0.3">
      <c r="H3507" s="13" t="s">
        <v>144</v>
      </c>
      <c r="I3507" s="13" t="str">
        <v>In Stock</v>
      </c>
      <c r="J3507" s="43"/>
      <c r="AB3507" s="65">
        <v>45892</v>
      </c>
      <c r="AC3507" s="66" t="str">
        <f t="shared" si="53"/>
        <v>Overdue</v>
      </c>
      <c r="AO3507" s="13">
        <f>(Cleaned_Data!S3507)-((Cleaned_Data!S3507)*10%)</f>
        <v>135</v>
      </c>
      <c r="AP3507" s="13" t="str">
        <v>Safe</v>
      </c>
    </row>
    <row r="3508" spans="8:42" x14ac:dyDescent="0.3">
      <c r="H3508" s="13" t="s">
        <v>6870</v>
      </c>
      <c r="I3508" s="13" t="str">
        <v>In Stock</v>
      </c>
      <c r="J3508" s="43"/>
      <c r="AB3508" s="65">
        <v>45924</v>
      </c>
      <c r="AC3508" s="66" t="str">
        <f t="shared" si="53"/>
        <v>OnTime</v>
      </c>
      <c r="AO3508" s="13">
        <f>(Cleaned_Data!S3508)-((Cleaned_Data!S3508)*10%)</f>
        <v>175.5</v>
      </c>
      <c r="AP3508" s="13" t="str">
        <v>Safe</v>
      </c>
    </row>
    <row r="3509" spans="8:42" x14ac:dyDescent="0.3">
      <c r="H3509" s="13" t="s">
        <v>6872</v>
      </c>
      <c r="I3509" s="13" t="str">
        <v>Low Stock</v>
      </c>
      <c r="J3509" s="43"/>
      <c r="AB3509" s="65">
        <v>45865</v>
      </c>
      <c r="AC3509" s="66" t="str">
        <f t="shared" si="53"/>
        <v>Overdue</v>
      </c>
      <c r="AO3509" s="13">
        <f>(Cleaned_Data!S3509)-((Cleaned_Data!S3509)*10%)</f>
        <v>5.4</v>
      </c>
      <c r="AP3509" s="13" t="str">
        <v>Risk</v>
      </c>
    </row>
    <row r="3510" spans="8:42" x14ac:dyDescent="0.3">
      <c r="H3510" s="13" t="s">
        <v>5764</v>
      </c>
      <c r="I3510" s="13" t="str">
        <v>In Stock</v>
      </c>
      <c r="J3510" s="43"/>
      <c r="AB3510" s="65">
        <v>45940</v>
      </c>
      <c r="AC3510" s="66" t="str">
        <f t="shared" si="53"/>
        <v>OnTime</v>
      </c>
      <c r="AO3510" s="13">
        <f>(Cleaned_Data!S3510)-((Cleaned_Data!S3510)*10%)</f>
        <v>117</v>
      </c>
      <c r="AP3510" s="13" t="str">
        <v>Safe</v>
      </c>
    </row>
    <row r="3511" spans="8:42" x14ac:dyDescent="0.3">
      <c r="H3511" s="13" t="s">
        <v>6876</v>
      </c>
      <c r="I3511" s="13" t="str">
        <v>Low Stock</v>
      </c>
      <c r="J3511" s="43"/>
      <c r="AB3511" s="65">
        <v>45853</v>
      </c>
      <c r="AC3511" s="66" t="str">
        <f t="shared" si="53"/>
        <v>Overdue</v>
      </c>
      <c r="AO3511" s="13">
        <f>(Cleaned_Data!S3511)-((Cleaned_Data!S3511)*10%)</f>
        <v>0</v>
      </c>
      <c r="AP3511" s="13" t="str">
        <v>Risk</v>
      </c>
    </row>
    <row r="3512" spans="8:42" x14ac:dyDescent="0.3">
      <c r="H3512" s="13" t="s">
        <v>6878</v>
      </c>
      <c r="I3512" s="13" t="str">
        <v>In Stock</v>
      </c>
      <c r="J3512" s="43"/>
      <c r="AB3512" s="65">
        <v>45942</v>
      </c>
      <c r="AC3512" s="66" t="str">
        <f t="shared" si="53"/>
        <v>OnTime</v>
      </c>
      <c r="AO3512" s="13">
        <f>(Cleaned_Data!S3512)-((Cleaned_Data!S3512)*10%)</f>
        <v>153</v>
      </c>
      <c r="AP3512" s="13" t="str">
        <v>Safe</v>
      </c>
    </row>
    <row r="3513" spans="8:42" x14ac:dyDescent="0.3">
      <c r="H3513" s="13" t="s">
        <v>1035</v>
      </c>
      <c r="I3513" s="13" t="str">
        <v>In Stock</v>
      </c>
      <c r="J3513" s="43"/>
      <c r="AB3513" s="65">
        <v>45898</v>
      </c>
      <c r="AC3513" s="66" t="str">
        <f t="shared" si="53"/>
        <v>Overdue</v>
      </c>
      <c r="AO3513" s="13">
        <f>(Cleaned_Data!S3513)-((Cleaned_Data!S3513)*10%)</f>
        <v>165.6</v>
      </c>
      <c r="AP3513" s="13" t="str">
        <v>Safe</v>
      </c>
    </row>
    <row r="3514" spans="8:42" x14ac:dyDescent="0.3">
      <c r="H3514" s="13" t="s">
        <v>359</v>
      </c>
      <c r="I3514" s="13" t="str">
        <v>In Stock</v>
      </c>
      <c r="J3514" s="43"/>
      <c r="AB3514" s="65">
        <v>45891</v>
      </c>
      <c r="AC3514" s="66" t="str">
        <f t="shared" si="53"/>
        <v>Overdue</v>
      </c>
      <c r="AO3514" s="13">
        <f>(Cleaned_Data!S3514)-((Cleaned_Data!S3514)*10%)</f>
        <v>107.1</v>
      </c>
      <c r="AP3514" s="13" t="str">
        <v>Safe</v>
      </c>
    </row>
    <row r="3515" spans="8:42" x14ac:dyDescent="0.3">
      <c r="H3515" s="13" t="s">
        <v>6883</v>
      </c>
      <c r="I3515" s="13" t="str">
        <v>In Stock</v>
      </c>
      <c r="J3515" s="43"/>
      <c r="AB3515" s="65">
        <v>45887</v>
      </c>
      <c r="AC3515" s="66" t="str">
        <f t="shared" si="53"/>
        <v>Overdue</v>
      </c>
      <c r="AO3515" s="13">
        <f>(Cleaned_Data!S3515)-((Cleaned_Data!S3515)*10%)</f>
        <v>61.2</v>
      </c>
      <c r="AP3515" s="13" t="str">
        <v>Safe</v>
      </c>
    </row>
    <row r="3516" spans="8:42" x14ac:dyDescent="0.3">
      <c r="H3516" s="13" t="s">
        <v>153</v>
      </c>
      <c r="I3516" s="13" t="str">
        <v>In Stock</v>
      </c>
      <c r="J3516" s="43"/>
      <c r="AB3516" s="65">
        <v>45942</v>
      </c>
      <c r="AC3516" s="66" t="str">
        <f t="shared" si="53"/>
        <v>OnTime</v>
      </c>
      <c r="AO3516" s="13">
        <f>(Cleaned_Data!S3516)-((Cleaned_Data!S3516)*10%)</f>
        <v>91.8</v>
      </c>
      <c r="AP3516" s="13" t="str">
        <v>Safe</v>
      </c>
    </row>
    <row r="3517" spans="8:42" x14ac:dyDescent="0.3">
      <c r="H3517" s="13" t="s">
        <v>4804</v>
      </c>
      <c r="I3517" s="13" t="str">
        <v>Low Stock</v>
      </c>
      <c r="J3517" s="43"/>
      <c r="AB3517" s="65">
        <v>45920</v>
      </c>
      <c r="AC3517" s="66" t="str">
        <f t="shared" si="53"/>
        <v>OnTime</v>
      </c>
      <c r="AO3517" s="13">
        <f>(Cleaned_Data!S3517)-((Cleaned_Data!S3517)*10%)</f>
        <v>16.2</v>
      </c>
      <c r="AP3517" s="13" t="str">
        <v>Risk</v>
      </c>
    </row>
    <row r="3518" spans="8:42" x14ac:dyDescent="0.3">
      <c r="H3518" s="13" t="s">
        <v>6888</v>
      </c>
      <c r="I3518" s="13" t="str">
        <v>In Stock</v>
      </c>
      <c r="J3518" s="43"/>
      <c r="AB3518" s="65">
        <v>45873</v>
      </c>
      <c r="AC3518" s="66" t="str">
        <f t="shared" si="53"/>
        <v>Overdue</v>
      </c>
      <c r="AO3518" s="13">
        <f>(Cleaned_Data!S3518)-((Cleaned_Data!S3518)*10%)</f>
        <v>106.2</v>
      </c>
      <c r="AP3518" s="13" t="str">
        <v>Safe</v>
      </c>
    </row>
    <row r="3519" spans="8:42" x14ac:dyDescent="0.3">
      <c r="H3519" s="13" t="s">
        <v>6700</v>
      </c>
      <c r="I3519" s="13" t="str">
        <v>Low Stock</v>
      </c>
      <c r="J3519" s="43"/>
      <c r="AB3519" s="65">
        <v>45916</v>
      </c>
      <c r="AC3519" s="66" t="str">
        <f t="shared" si="53"/>
        <v>OnTime</v>
      </c>
      <c r="AO3519" s="13">
        <f>(Cleaned_Data!S3519)-((Cleaned_Data!S3519)*10%)</f>
        <v>18</v>
      </c>
      <c r="AP3519" s="13" t="str">
        <v>Risk</v>
      </c>
    </row>
    <row r="3520" spans="8:42" x14ac:dyDescent="0.3">
      <c r="H3520" s="13" t="s">
        <v>6893</v>
      </c>
      <c r="I3520" s="13" t="str">
        <v>Low Stock</v>
      </c>
      <c r="J3520" s="43"/>
      <c r="AB3520" s="65">
        <v>45893</v>
      </c>
      <c r="AC3520" s="66" t="str">
        <f t="shared" si="53"/>
        <v>Overdue</v>
      </c>
      <c r="AO3520" s="13">
        <f>(Cleaned_Data!S3520)-((Cleaned_Data!S3520)*10%)</f>
        <v>0</v>
      </c>
      <c r="AP3520" s="13" t="str">
        <v>Risk</v>
      </c>
    </row>
    <row r="3521" spans="8:42" x14ac:dyDescent="0.3">
      <c r="H3521" s="13" t="s">
        <v>6895</v>
      </c>
      <c r="I3521" s="13" t="str">
        <v>Low Stock</v>
      </c>
      <c r="J3521" s="43"/>
      <c r="AB3521" s="65">
        <v>45854</v>
      </c>
      <c r="AC3521" s="66" t="str">
        <f t="shared" si="53"/>
        <v>Overdue</v>
      </c>
      <c r="AO3521" s="13">
        <f>(Cleaned_Data!S3521)-((Cleaned_Data!S3521)*10%)</f>
        <v>78.3</v>
      </c>
      <c r="AP3521" s="13" t="str">
        <v>Risk</v>
      </c>
    </row>
    <row r="3522" spans="8:42" x14ac:dyDescent="0.3">
      <c r="H3522" s="13" t="s">
        <v>6897</v>
      </c>
      <c r="I3522" s="13" t="str">
        <v>In Stock</v>
      </c>
      <c r="J3522" s="43"/>
      <c r="AB3522" s="65">
        <v>45899</v>
      </c>
      <c r="AC3522" s="66" t="str">
        <f t="shared" si="53"/>
        <v>Overdue</v>
      </c>
      <c r="AO3522" s="13">
        <f>(Cleaned_Data!S3522)-((Cleaned_Data!S3522)*10%)</f>
        <v>78.3</v>
      </c>
      <c r="AP3522" s="13" t="str">
        <v>Safe</v>
      </c>
    </row>
    <row r="3523" spans="8:42" x14ac:dyDescent="0.3">
      <c r="H3523" s="13" t="s">
        <v>6899</v>
      </c>
      <c r="I3523" s="13" t="str">
        <v>In Stock</v>
      </c>
      <c r="J3523" s="43"/>
      <c r="AB3523" s="65">
        <v>45906</v>
      </c>
      <c r="AC3523" s="66" t="str">
        <f t="shared" ref="AC3523:AC3586" si="54">IF(AB3523="","No Date", IF(AB3523&lt;$AC$1,"Overdue","OnTime"))</f>
        <v>OnTime</v>
      </c>
      <c r="AO3523" s="13">
        <f>(Cleaned_Data!S3523)-((Cleaned_Data!S3523)*10%)</f>
        <v>158.4</v>
      </c>
      <c r="AP3523" s="13" t="str">
        <v>Safe</v>
      </c>
    </row>
    <row r="3524" spans="8:42" x14ac:dyDescent="0.3">
      <c r="H3524" s="13" t="s">
        <v>6575</v>
      </c>
      <c r="I3524" s="13" t="str">
        <v>In Stock</v>
      </c>
      <c r="J3524" s="43"/>
      <c r="AB3524" s="65">
        <v>45940</v>
      </c>
      <c r="AC3524" s="66" t="str">
        <f t="shared" si="54"/>
        <v>OnTime</v>
      </c>
      <c r="AO3524" s="13">
        <f>(Cleaned_Data!S3524)-((Cleaned_Data!S3524)*10%)</f>
        <v>163.80000000000001</v>
      </c>
      <c r="AP3524" s="13" t="str">
        <v>Safe</v>
      </c>
    </row>
    <row r="3525" spans="8:42" x14ac:dyDescent="0.3">
      <c r="H3525" s="13" t="s">
        <v>6903</v>
      </c>
      <c r="I3525" s="13" t="str">
        <v>Low Stock</v>
      </c>
      <c r="J3525" s="43"/>
      <c r="AB3525" s="65">
        <v>45924</v>
      </c>
      <c r="AC3525" s="66" t="str">
        <f t="shared" si="54"/>
        <v>OnTime</v>
      </c>
      <c r="AO3525" s="13">
        <f>(Cleaned_Data!S3525)-((Cleaned_Data!S3525)*10%)</f>
        <v>36</v>
      </c>
      <c r="AP3525" s="13" t="str">
        <v>Risk</v>
      </c>
    </row>
    <row r="3526" spans="8:42" x14ac:dyDescent="0.3">
      <c r="H3526" s="13" t="s">
        <v>6905</v>
      </c>
      <c r="I3526" s="13" t="str">
        <v>Low Stock</v>
      </c>
      <c r="J3526" s="43"/>
      <c r="AB3526" s="65">
        <v>45923</v>
      </c>
      <c r="AC3526" s="66" t="str">
        <f t="shared" si="54"/>
        <v>OnTime</v>
      </c>
      <c r="AO3526" s="13">
        <f>(Cleaned_Data!S3526)-((Cleaned_Data!S3526)*10%)</f>
        <v>0</v>
      </c>
      <c r="AP3526" s="13" t="str">
        <v>Risk</v>
      </c>
    </row>
    <row r="3527" spans="8:42" x14ac:dyDescent="0.3">
      <c r="H3527" s="13" t="s">
        <v>5868</v>
      </c>
      <c r="I3527" s="13" t="str">
        <v>In Stock</v>
      </c>
      <c r="J3527" s="43"/>
      <c r="AB3527" s="65">
        <v>45923</v>
      </c>
      <c r="AC3527" s="66" t="str">
        <f t="shared" si="54"/>
        <v>OnTime</v>
      </c>
      <c r="AO3527" s="13">
        <f>(Cleaned_Data!S3527)-((Cleaned_Data!S3527)*10%)</f>
        <v>59.4</v>
      </c>
      <c r="AP3527" s="13" t="str">
        <v>Safe</v>
      </c>
    </row>
    <row r="3528" spans="8:42" x14ac:dyDescent="0.3">
      <c r="H3528" s="13" t="s">
        <v>6908</v>
      </c>
      <c r="I3528" s="13" t="str">
        <v>Low Stock</v>
      </c>
      <c r="J3528" s="43"/>
      <c r="AB3528" s="65">
        <v>45903</v>
      </c>
      <c r="AC3528" s="66" t="str">
        <f t="shared" si="54"/>
        <v>OnTime</v>
      </c>
      <c r="AO3528" s="13">
        <f>(Cleaned_Data!S3528)-((Cleaned_Data!S3528)*10%)</f>
        <v>27.9</v>
      </c>
      <c r="AP3528" s="13" t="str">
        <v>Risk</v>
      </c>
    </row>
    <row r="3529" spans="8:42" x14ac:dyDescent="0.3">
      <c r="H3529" s="13" t="s">
        <v>6911</v>
      </c>
      <c r="I3529" s="13" t="str">
        <v>Low Stock</v>
      </c>
      <c r="J3529" s="43"/>
      <c r="AB3529" s="65">
        <v>45863</v>
      </c>
      <c r="AC3529" s="66" t="str">
        <f t="shared" si="54"/>
        <v>Overdue</v>
      </c>
      <c r="AO3529" s="13">
        <f>(Cleaned_Data!S3529)-((Cleaned_Data!S3529)*10%)</f>
        <v>25.2</v>
      </c>
      <c r="AP3529" s="13" t="str">
        <v>Risk</v>
      </c>
    </row>
    <row r="3530" spans="8:42" x14ac:dyDescent="0.3">
      <c r="H3530" s="13" t="s">
        <v>1435</v>
      </c>
      <c r="I3530" s="13" t="str">
        <v>In Stock</v>
      </c>
      <c r="J3530" s="43"/>
      <c r="AB3530" s="65">
        <v>45910</v>
      </c>
      <c r="AC3530" s="66" t="str">
        <f t="shared" si="54"/>
        <v>OnTime</v>
      </c>
      <c r="AO3530" s="13">
        <f>(Cleaned_Data!S3530)-((Cleaned_Data!S3530)*10%)</f>
        <v>96.3</v>
      </c>
      <c r="AP3530" s="13" t="str">
        <v>Safe</v>
      </c>
    </row>
    <row r="3531" spans="8:42" x14ac:dyDescent="0.3">
      <c r="H3531" s="13" t="s">
        <v>6915</v>
      </c>
      <c r="I3531" s="13" t="str">
        <v>Low Stock</v>
      </c>
      <c r="J3531" s="43"/>
      <c r="AB3531" s="65">
        <v>45863</v>
      </c>
      <c r="AC3531" s="66" t="str">
        <f t="shared" si="54"/>
        <v>Overdue</v>
      </c>
      <c r="AO3531" s="13">
        <f>(Cleaned_Data!S3531)-((Cleaned_Data!S3531)*10%)</f>
        <v>7.2</v>
      </c>
      <c r="AP3531" s="13" t="str">
        <v>Risk</v>
      </c>
    </row>
    <row r="3532" spans="8:42" x14ac:dyDescent="0.3">
      <c r="H3532" s="13" t="s">
        <v>6657</v>
      </c>
      <c r="I3532" s="13" t="str">
        <v>In Stock</v>
      </c>
      <c r="J3532" s="43"/>
      <c r="AB3532" s="65">
        <v>45863</v>
      </c>
      <c r="AC3532" s="66" t="str">
        <f t="shared" si="54"/>
        <v>Overdue</v>
      </c>
      <c r="AO3532" s="13">
        <f>(Cleaned_Data!S3532)-((Cleaned_Data!S3532)*10%)</f>
        <v>86.4</v>
      </c>
      <c r="AP3532" s="13" t="str">
        <v>Safe</v>
      </c>
    </row>
    <row r="3533" spans="8:42" x14ac:dyDescent="0.3">
      <c r="H3533" s="13" t="s">
        <v>6919</v>
      </c>
      <c r="I3533" s="13" t="str">
        <v>In Stock</v>
      </c>
      <c r="J3533" s="43"/>
      <c r="AB3533" s="65">
        <v>45867</v>
      </c>
      <c r="AC3533" s="66" t="str">
        <f t="shared" si="54"/>
        <v>Overdue</v>
      </c>
      <c r="AO3533" s="13">
        <f>(Cleaned_Data!S3533)-((Cleaned_Data!S3533)*10%)</f>
        <v>121.5</v>
      </c>
      <c r="AP3533" s="13" t="str">
        <v>Safe</v>
      </c>
    </row>
    <row r="3534" spans="8:42" x14ac:dyDescent="0.3">
      <c r="H3534" s="13" t="s">
        <v>1533</v>
      </c>
      <c r="I3534" s="13" t="str">
        <v>Low Stock</v>
      </c>
      <c r="J3534" s="43"/>
      <c r="AB3534" s="65">
        <v>45865</v>
      </c>
      <c r="AC3534" s="66" t="str">
        <f t="shared" si="54"/>
        <v>Overdue</v>
      </c>
      <c r="AO3534" s="13">
        <f>(Cleaned_Data!S3534)-((Cleaned_Data!S3534)*10%)</f>
        <v>0.9</v>
      </c>
      <c r="AP3534" s="13" t="str">
        <v>Risk</v>
      </c>
    </row>
    <row r="3535" spans="8:42" x14ac:dyDescent="0.3">
      <c r="H3535" s="13" t="s">
        <v>719</v>
      </c>
      <c r="I3535" s="13" t="str">
        <v>Low Stock</v>
      </c>
      <c r="J3535" s="43"/>
      <c r="AB3535" s="65">
        <v>45876</v>
      </c>
      <c r="AC3535" s="66" t="str">
        <f t="shared" si="54"/>
        <v>Overdue</v>
      </c>
      <c r="AO3535" s="13">
        <f>(Cleaned_Data!S3535)-((Cleaned_Data!S3535)*10%)</f>
        <v>0</v>
      </c>
      <c r="AP3535" s="13" t="str">
        <v>Risk</v>
      </c>
    </row>
    <row r="3536" spans="8:42" x14ac:dyDescent="0.3">
      <c r="H3536" s="13" t="s">
        <v>6925</v>
      </c>
      <c r="I3536" s="13" t="str">
        <v>Low Stock</v>
      </c>
      <c r="J3536" s="43"/>
      <c r="AB3536" s="65">
        <v>45889</v>
      </c>
      <c r="AC3536" s="66" t="str">
        <f t="shared" si="54"/>
        <v>Overdue</v>
      </c>
      <c r="AO3536" s="13">
        <f>(Cleaned_Data!S3536)-((Cleaned_Data!S3536)*10%)</f>
        <v>80.099999999999994</v>
      </c>
      <c r="AP3536" s="13" t="str">
        <v>Risk</v>
      </c>
    </row>
    <row r="3537" spans="8:42" x14ac:dyDescent="0.3">
      <c r="H3537" s="13" t="s">
        <v>6220</v>
      </c>
      <c r="I3537" s="13" t="str">
        <v>Low Stock</v>
      </c>
      <c r="J3537" s="43"/>
      <c r="AB3537" s="65">
        <v>45878</v>
      </c>
      <c r="AC3537" s="66" t="str">
        <f t="shared" si="54"/>
        <v>Overdue</v>
      </c>
      <c r="AO3537" s="13">
        <f>(Cleaned_Data!S3537)-((Cleaned_Data!S3537)*10%)</f>
        <v>14.4</v>
      </c>
      <c r="AP3537" s="13" t="str">
        <v>Risk</v>
      </c>
    </row>
    <row r="3538" spans="8:42" x14ac:dyDescent="0.3">
      <c r="H3538" s="13" t="s">
        <v>2915</v>
      </c>
      <c r="I3538" s="13" t="str">
        <v>Low Stock</v>
      </c>
      <c r="J3538" s="43"/>
      <c r="AB3538" s="65">
        <v>45867</v>
      </c>
      <c r="AC3538" s="66" t="str">
        <f t="shared" si="54"/>
        <v>Overdue</v>
      </c>
      <c r="AO3538" s="13">
        <f>(Cleaned_Data!S3538)-((Cleaned_Data!S3538)*10%)</f>
        <v>0</v>
      </c>
      <c r="AP3538" s="13" t="str">
        <v>Risk</v>
      </c>
    </row>
    <row r="3539" spans="8:42" x14ac:dyDescent="0.3">
      <c r="H3539" s="13" t="s">
        <v>7030</v>
      </c>
      <c r="I3539" s="13" t="str">
        <v>In Stock</v>
      </c>
      <c r="J3539" s="43"/>
      <c r="AB3539" s="65">
        <v>45853</v>
      </c>
      <c r="AC3539" s="66" t="str">
        <f t="shared" si="54"/>
        <v>Overdue</v>
      </c>
      <c r="AO3539" s="13">
        <f>(Cleaned_Data!S3539)-((Cleaned_Data!S3539)*10%)</f>
        <v>108</v>
      </c>
      <c r="AP3539" s="13" t="str">
        <v>Safe</v>
      </c>
    </row>
    <row r="3540" spans="8:42" x14ac:dyDescent="0.3">
      <c r="H3540" s="13" t="s">
        <v>6380</v>
      </c>
      <c r="I3540" s="13" t="str">
        <v>In Stock</v>
      </c>
      <c r="J3540" s="43"/>
      <c r="AB3540" s="65">
        <v>45902</v>
      </c>
      <c r="AC3540" s="66" t="str">
        <f t="shared" si="54"/>
        <v>OnTime</v>
      </c>
      <c r="AO3540" s="13">
        <f>(Cleaned_Data!S3540)-((Cleaned_Data!S3540)*10%)</f>
        <v>114.3</v>
      </c>
      <c r="AP3540" s="13" t="str">
        <v>Safe</v>
      </c>
    </row>
    <row r="3541" spans="8:42" x14ac:dyDescent="0.3">
      <c r="H3541" s="13" t="s">
        <v>6020</v>
      </c>
      <c r="I3541" s="13" t="str">
        <v>Low Stock</v>
      </c>
      <c r="J3541" s="43"/>
      <c r="AB3541" s="65">
        <v>45878</v>
      </c>
      <c r="AC3541" s="66" t="str">
        <f t="shared" si="54"/>
        <v>Overdue</v>
      </c>
      <c r="AO3541" s="13">
        <f>(Cleaned_Data!S3541)-((Cleaned_Data!S3541)*10%)</f>
        <v>52.2</v>
      </c>
      <c r="AP3541" s="13" t="str">
        <v>Risk</v>
      </c>
    </row>
    <row r="3542" spans="8:42" x14ac:dyDescent="0.3">
      <c r="H3542" s="13" t="s">
        <v>5128</v>
      </c>
      <c r="I3542" s="13" t="str">
        <v>In Stock</v>
      </c>
      <c r="J3542" s="43"/>
      <c r="AB3542" s="65">
        <v>45895</v>
      </c>
      <c r="AC3542" s="66" t="str">
        <f t="shared" si="54"/>
        <v>Overdue</v>
      </c>
      <c r="AO3542" s="13">
        <f>(Cleaned_Data!S3542)-((Cleaned_Data!S3542)*10%)</f>
        <v>79.2</v>
      </c>
      <c r="AP3542" s="13" t="str">
        <v>Safe</v>
      </c>
    </row>
    <row r="3543" spans="8:42" x14ac:dyDescent="0.3">
      <c r="H3543" s="13" t="s">
        <v>5800</v>
      </c>
      <c r="I3543" s="13" t="str">
        <v>Low Stock</v>
      </c>
      <c r="J3543" s="43"/>
      <c r="AB3543" s="65">
        <v>45896</v>
      </c>
      <c r="AC3543" s="66" t="str">
        <f t="shared" si="54"/>
        <v>Overdue</v>
      </c>
      <c r="AO3543" s="13">
        <f>(Cleaned_Data!S3543)-((Cleaned_Data!S3543)*10%)</f>
        <v>39.6</v>
      </c>
      <c r="AP3543" s="13" t="str">
        <v>Risk</v>
      </c>
    </row>
    <row r="3544" spans="8:42" x14ac:dyDescent="0.3">
      <c r="H3544" s="13" t="s">
        <v>448</v>
      </c>
      <c r="I3544" s="13" t="str">
        <v>In Stock</v>
      </c>
      <c r="J3544" s="43"/>
      <c r="AB3544" s="65">
        <v>45935</v>
      </c>
      <c r="AC3544" s="66" t="str">
        <f t="shared" si="54"/>
        <v>OnTime</v>
      </c>
      <c r="AO3544" s="13">
        <f>(Cleaned_Data!S3544)-((Cleaned_Data!S3544)*10%)</f>
        <v>162.9</v>
      </c>
      <c r="AP3544" s="13" t="str">
        <v>Safe</v>
      </c>
    </row>
    <row r="3545" spans="8:42" x14ac:dyDescent="0.3">
      <c r="H3545" s="13" t="s">
        <v>6941</v>
      </c>
      <c r="I3545" s="13" t="str">
        <v>Low Stock</v>
      </c>
      <c r="J3545" s="43"/>
      <c r="AB3545" s="65">
        <v>45864</v>
      </c>
      <c r="AC3545" s="66" t="str">
        <f t="shared" si="54"/>
        <v>Overdue</v>
      </c>
      <c r="AO3545" s="13">
        <f>(Cleaned_Data!S3545)-((Cleaned_Data!S3545)*10%)</f>
        <v>64.8</v>
      </c>
      <c r="AP3545" s="13" t="str">
        <v>Risk</v>
      </c>
    </row>
    <row r="3546" spans="8:42" x14ac:dyDescent="0.3">
      <c r="H3546" s="13" t="s">
        <v>2915</v>
      </c>
      <c r="I3546" s="13" t="str">
        <v>In Stock</v>
      </c>
      <c r="J3546" s="43"/>
      <c r="AB3546" s="65">
        <v>45932</v>
      </c>
      <c r="AC3546" s="66" t="str">
        <f t="shared" si="54"/>
        <v>OnTime</v>
      </c>
      <c r="AO3546" s="13">
        <f>(Cleaned_Data!S3546)-((Cleaned_Data!S3546)*10%)</f>
        <v>124.2</v>
      </c>
      <c r="AP3546" s="13" t="str">
        <v>Safe</v>
      </c>
    </row>
    <row r="3547" spans="8:42" x14ac:dyDescent="0.3">
      <c r="H3547" s="13" t="s">
        <v>7628</v>
      </c>
      <c r="I3547" s="13" t="str">
        <v>In Stock</v>
      </c>
      <c r="J3547" s="43"/>
      <c r="AB3547" s="65">
        <v>45885</v>
      </c>
      <c r="AC3547" s="66" t="str">
        <f t="shared" si="54"/>
        <v>Overdue</v>
      </c>
      <c r="AO3547" s="13">
        <f>(Cleaned_Data!S3547)-((Cleaned_Data!S3547)*10%)</f>
        <v>123.3</v>
      </c>
      <c r="AP3547" s="13" t="str">
        <v>Safe</v>
      </c>
    </row>
    <row r="3548" spans="8:42" x14ac:dyDescent="0.3">
      <c r="H3548" s="13" t="s">
        <v>5687</v>
      </c>
      <c r="I3548" s="13" t="str">
        <v>In Stock</v>
      </c>
      <c r="J3548" s="43"/>
      <c r="AB3548" s="65">
        <v>45910</v>
      </c>
      <c r="AC3548" s="66" t="str">
        <f t="shared" si="54"/>
        <v>OnTime</v>
      </c>
      <c r="AO3548" s="13">
        <f>(Cleaned_Data!S3548)-((Cleaned_Data!S3548)*10%)</f>
        <v>63</v>
      </c>
      <c r="AP3548" s="13" t="str">
        <v>Safe</v>
      </c>
    </row>
    <row r="3549" spans="8:42" x14ac:dyDescent="0.3">
      <c r="H3549" s="13" t="s">
        <v>7629</v>
      </c>
      <c r="I3549" s="13" t="str">
        <v>In Stock</v>
      </c>
      <c r="J3549" s="43"/>
      <c r="AB3549" s="65">
        <v>45858</v>
      </c>
      <c r="AC3549" s="66" t="str">
        <f t="shared" si="54"/>
        <v>Overdue</v>
      </c>
      <c r="AO3549" s="13">
        <f>(Cleaned_Data!S3549)-((Cleaned_Data!S3549)*10%)</f>
        <v>46.8</v>
      </c>
      <c r="AP3549" s="13" t="str">
        <v>Safe</v>
      </c>
    </row>
    <row r="3550" spans="8:42" x14ac:dyDescent="0.3">
      <c r="H3550" s="13" t="s">
        <v>6952</v>
      </c>
      <c r="I3550" s="13" t="str">
        <v>Low Stock</v>
      </c>
      <c r="J3550" s="43"/>
      <c r="AB3550" s="65">
        <v>45856</v>
      </c>
      <c r="AC3550" s="66" t="str">
        <f t="shared" si="54"/>
        <v>Overdue</v>
      </c>
      <c r="AO3550" s="13">
        <f>(Cleaned_Data!S3550)-((Cleaned_Data!S3550)*10%)</f>
        <v>6.3</v>
      </c>
      <c r="AP3550" s="13" t="str">
        <v>Risk</v>
      </c>
    </row>
    <row r="3551" spans="8:42" x14ac:dyDescent="0.3">
      <c r="H3551" s="13" t="s">
        <v>3321</v>
      </c>
      <c r="I3551" s="13" t="str">
        <v>In Stock</v>
      </c>
      <c r="J3551" s="43"/>
      <c r="AB3551" s="65">
        <v>45939</v>
      </c>
      <c r="AC3551" s="66" t="str">
        <f t="shared" si="54"/>
        <v>OnTime</v>
      </c>
      <c r="AO3551" s="13">
        <f>(Cleaned_Data!S3551)-((Cleaned_Data!S3551)*10%)</f>
        <v>99</v>
      </c>
      <c r="AP3551" s="13" t="str">
        <v>Safe</v>
      </c>
    </row>
    <row r="3552" spans="8:42" x14ac:dyDescent="0.3">
      <c r="H3552" s="13" t="s">
        <v>5166</v>
      </c>
      <c r="I3552" s="13" t="str">
        <v>In Stock</v>
      </c>
      <c r="J3552" s="43"/>
      <c r="AB3552" s="65">
        <v>45868</v>
      </c>
      <c r="AC3552" s="66" t="str">
        <f t="shared" si="54"/>
        <v>Overdue</v>
      </c>
      <c r="AO3552" s="13">
        <f>(Cleaned_Data!S3552)-((Cleaned_Data!S3552)*10%)</f>
        <v>160.19999999999999</v>
      </c>
      <c r="AP3552" s="13" t="str">
        <v>Safe</v>
      </c>
    </row>
    <row r="3553" spans="8:42" x14ac:dyDescent="0.3">
      <c r="H3553" s="13" t="s">
        <v>6956</v>
      </c>
      <c r="I3553" s="13" t="str">
        <v>In Stock</v>
      </c>
      <c r="J3553" s="43"/>
      <c r="AB3553" s="65">
        <v>45889</v>
      </c>
      <c r="AC3553" s="66" t="str">
        <f t="shared" si="54"/>
        <v>Overdue</v>
      </c>
      <c r="AO3553" s="13">
        <f>(Cleaned_Data!S3553)-((Cleaned_Data!S3553)*10%)</f>
        <v>108</v>
      </c>
      <c r="AP3553" s="13" t="str">
        <v>Safe</v>
      </c>
    </row>
    <row r="3554" spans="8:42" x14ac:dyDescent="0.3">
      <c r="H3554" s="13" t="s">
        <v>6962</v>
      </c>
      <c r="I3554" s="13" t="str">
        <v>In Stock</v>
      </c>
      <c r="J3554" s="43"/>
      <c r="AB3554" s="65">
        <v>45941</v>
      </c>
      <c r="AC3554" s="66" t="str">
        <f t="shared" si="54"/>
        <v>OnTime</v>
      </c>
      <c r="AO3554" s="13">
        <f>(Cleaned_Data!S3554)-((Cleaned_Data!S3554)*10%)</f>
        <v>70.2</v>
      </c>
      <c r="AP3554" s="13" t="str">
        <v>Safe</v>
      </c>
    </row>
    <row r="3555" spans="8:42" x14ac:dyDescent="0.3">
      <c r="H3555" s="13" t="s">
        <v>394</v>
      </c>
      <c r="I3555" s="13" t="str">
        <v>In Stock</v>
      </c>
      <c r="J3555" s="43"/>
      <c r="AB3555" s="65">
        <v>45922</v>
      </c>
      <c r="AC3555" s="66" t="str">
        <f t="shared" si="54"/>
        <v>OnTime</v>
      </c>
      <c r="AO3555" s="13">
        <f>(Cleaned_Data!S3555)-((Cleaned_Data!S3555)*10%)</f>
        <v>163.80000000000001</v>
      </c>
      <c r="AP3555" s="13" t="str">
        <v>Safe</v>
      </c>
    </row>
    <row r="3556" spans="8:42" x14ac:dyDescent="0.3">
      <c r="H3556" s="13" t="s">
        <v>6966</v>
      </c>
      <c r="I3556" s="13" t="str">
        <v>In Stock</v>
      </c>
      <c r="J3556" s="43"/>
      <c r="AB3556" s="65">
        <v>45880</v>
      </c>
      <c r="AC3556" s="66" t="str">
        <f t="shared" si="54"/>
        <v>Overdue</v>
      </c>
      <c r="AO3556" s="13">
        <f>(Cleaned_Data!S3556)-((Cleaned_Data!S3556)*10%)</f>
        <v>144.9</v>
      </c>
      <c r="AP3556" s="13" t="str">
        <v>Safe</v>
      </c>
    </row>
    <row r="3557" spans="8:42" x14ac:dyDescent="0.3">
      <c r="H3557" s="13" t="s">
        <v>6968</v>
      </c>
      <c r="I3557" s="13" t="str">
        <v>Low Stock</v>
      </c>
      <c r="J3557" s="43"/>
      <c r="AB3557" s="65">
        <v>45930</v>
      </c>
      <c r="AC3557" s="66" t="str">
        <f t="shared" si="54"/>
        <v>OnTime</v>
      </c>
      <c r="AO3557" s="13">
        <f>(Cleaned_Data!S3557)-((Cleaned_Data!S3557)*10%)</f>
        <v>40.5</v>
      </c>
      <c r="AP3557" s="13" t="str">
        <v>Risk</v>
      </c>
    </row>
    <row r="3558" spans="8:42" x14ac:dyDescent="0.3">
      <c r="H3558" s="13" t="s">
        <v>1782</v>
      </c>
      <c r="I3558" s="13" t="str">
        <v>In Stock</v>
      </c>
      <c r="J3558" s="43"/>
      <c r="AB3558" s="65">
        <v>45880</v>
      </c>
      <c r="AC3558" s="66" t="str">
        <f t="shared" si="54"/>
        <v>Overdue</v>
      </c>
      <c r="AO3558" s="13">
        <f>(Cleaned_Data!S3558)-((Cleaned_Data!S3558)*10%)</f>
        <v>171.9</v>
      </c>
      <c r="AP3558" s="13" t="str">
        <v>Safe</v>
      </c>
    </row>
    <row r="3559" spans="8:42" x14ac:dyDescent="0.3">
      <c r="H3559" s="13" t="s">
        <v>6971</v>
      </c>
      <c r="I3559" s="13" t="str">
        <v>In Stock</v>
      </c>
      <c r="J3559" s="43"/>
      <c r="AB3559" s="65">
        <v>45893</v>
      </c>
      <c r="AC3559" s="66" t="str">
        <f t="shared" si="54"/>
        <v>Overdue</v>
      </c>
      <c r="AO3559" s="13">
        <f>(Cleaned_Data!S3559)-((Cleaned_Data!S3559)*10%)</f>
        <v>162.9</v>
      </c>
      <c r="AP3559" s="13" t="str">
        <v>Safe</v>
      </c>
    </row>
    <row r="3560" spans="8:42" x14ac:dyDescent="0.3">
      <c r="H3560" s="13" t="s">
        <v>5899</v>
      </c>
      <c r="I3560" s="13" t="str">
        <v>In Stock</v>
      </c>
      <c r="J3560" s="43"/>
      <c r="AB3560" s="65">
        <v>45899</v>
      </c>
      <c r="AC3560" s="66" t="str">
        <f t="shared" si="54"/>
        <v>Overdue</v>
      </c>
      <c r="AO3560" s="13">
        <f>(Cleaned_Data!S3560)-((Cleaned_Data!S3560)*10%)</f>
        <v>55.8</v>
      </c>
      <c r="AP3560" s="13" t="str">
        <v>Safe</v>
      </c>
    </row>
    <row r="3561" spans="8:42" x14ac:dyDescent="0.3">
      <c r="H3561" s="13" t="s">
        <v>891</v>
      </c>
      <c r="I3561" s="13" t="str">
        <v>In Stock</v>
      </c>
      <c r="J3561" s="43"/>
      <c r="AB3561" s="65">
        <v>45886</v>
      </c>
      <c r="AC3561" s="66" t="str">
        <f t="shared" si="54"/>
        <v>Overdue</v>
      </c>
      <c r="AO3561" s="13">
        <f>(Cleaned_Data!S3561)-((Cleaned_Data!S3561)*10%)</f>
        <v>161.1</v>
      </c>
      <c r="AP3561" s="13" t="str">
        <v>Safe</v>
      </c>
    </row>
    <row r="3562" spans="8:42" x14ac:dyDescent="0.3">
      <c r="H3562" s="13" t="s">
        <v>3095</v>
      </c>
      <c r="I3562" s="13" t="str">
        <v>In Stock</v>
      </c>
      <c r="J3562" s="43"/>
      <c r="AB3562" s="65">
        <v>45926</v>
      </c>
      <c r="AC3562" s="66" t="str">
        <f t="shared" si="54"/>
        <v>OnTime</v>
      </c>
      <c r="AO3562" s="13">
        <f>(Cleaned_Data!S3562)-((Cleaned_Data!S3562)*10%)</f>
        <v>146.69999999999999</v>
      </c>
      <c r="AP3562" s="13" t="str">
        <v>Safe</v>
      </c>
    </row>
    <row r="3563" spans="8:42" x14ac:dyDescent="0.3">
      <c r="H3563" s="13" t="s">
        <v>6977</v>
      </c>
      <c r="I3563" s="13" t="str">
        <v>In Stock</v>
      </c>
      <c r="J3563" s="43"/>
      <c r="AB3563" s="65">
        <v>45928</v>
      </c>
      <c r="AC3563" s="66" t="str">
        <f t="shared" si="54"/>
        <v>OnTime</v>
      </c>
      <c r="AO3563" s="13">
        <f>(Cleaned_Data!S3563)-((Cleaned_Data!S3563)*10%)</f>
        <v>140.4</v>
      </c>
      <c r="AP3563" s="13" t="str">
        <v>Safe</v>
      </c>
    </row>
    <row r="3564" spans="8:42" x14ac:dyDescent="0.3">
      <c r="H3564" s="13" t="s">
        <v>4338</v>
      </c>
      <c r="I3564" s="13" t="str">
        <v>In Stock</v>
      </c>
      <c r="J3564" s="43"/>
      <c r="AB3564" s="65">
        <v>45874</v>
      </c>
      <c r="AC3564" s="66" t="str">
        <f t="shared" si="54"/>
        <v>Overdue</v>
      </c>
      <c r="AO3564" s="13">
        <f>(Cleaned_Data!S3564)-((Cleaned_Data!S3564)*10%)</f>
        <v>100.8</v>
      </c>
      <c r="AP3564" s="13" t="str">
        <v>Safe</v>
      </c>
    </row>
    <row r="3565" spans="8:42" x14ac:dyDescent="0.3">
      <c r="H3565" s="13" t="s">
        <v>6981</v>
      </c>
      <c r="I3565" s="13" t="str">
        <v>In Stock</v>
      </c>
      <c r="J3565" s="43"/>
      <c r="AB3565" s="65">
        <v>45881</v>
      </c>
      <c r="AC3565" s="66" t="str">
        <f t="shared" si="54"/>
        <v>Overdue</v>
      </c>
      <c r="AO3565" s="13">
        <f>(Cleaned_Data!S3565)-((Cleaned_Data!S3565)*10%)</f>
        <v>125.1</v>
      </c>
      <c r="AP3565" s="13" t="str">
        <v>Safe</v>
      </c>
    </row>
    <row r="3566" spans="8:42" x14ac:dyDescent="0.3">
      <c r="H3566" s="13" t="s">
        <v>6553</v>
      </c>
      <c r="I3566" s="13" t="str">
        <v>Low Stock</v>
      </c>
      <c r="J3566" s="43"/>
      <c r="AB3566" s="65">
        <v>45885</v>
      </c>
      <c r="AC3566" s="66" t="str">
        <f t="shared" si="54"/>
        <v>Overdue</v>
      </c>
      <c r="AO3566" s="13">
        <f>(Cleaned_Data!S3566)-((Cleaned_Data!S3566)*10%)</f>
        <v>4.5</v>
      </c>
      <c r="AP3566" s="13" t="str">
        <v>Risk</v>
      </c>
    </row>
    <row r="3567" spans="8:42" x14ac:dyDescent="0.3">
      <c r="H3567" s="13" t="s">
        <v>871</v>
      </c>
      <c r="I3567" s="13" t="str">
        <v>In Stock</v>
      </c>
      <c r="J3567" s="43"/>
      <c r="AB3567" s="65">
        <v>45936</v>
      </c>
      <c r="AC3567" s="66" t="str">
        <f t="shared" si="54"/>
        <v>OnTime</v>
      </c>
      <c r="AO3567" s="13">
        <f>(Cleaned_Data!S3567)-((Cleaned_Data!S3567)*10%)</f>
        <v>59.4</v>
      </c>
      <c r="AP3567" s="13" t="str">
        <v>Safe</v>
      </c>
    </row>
    <row r="3568" spans="8:42" x14ac:dyDescent="0.3">
      <c r="H3568" s="13" t="s">
        <v>6986</v>
      </c>
      <c r="I3568" s="13" t="str">
        <v>In Stock</v>
      </c>
      <c r="J3568" s="43"/>
      <c r="AB3568" s="65">
        <v>45913</v>
      </c>
      <c r="AC3568" s="66" t="str">
        <f t="shared" si="54"/>
        <v>OnTime</v>
      </c>
      <c r="AO3568" s="13">
        <f>(Cleaned_Data!S3568)-((Cleaned_Data!S3568)*10%)</f>
        <v>145.80000000000001</v>
      </c>
      <c r="AP3568" s="13" t="str">
        <v>Safe</v>
      </c>
    </row>
    <row r="3569" spans="8:42" x14ac:dyDescent="0.3">
      <c r="H3569" s="13" t="s">
        <v>6988</v>
      </c>
      <c r="I3569" s="13" t="str">
        <v>Low Stock</v>
      </c>
      <c r="J3569" s="43"/>
      <c r="AB3569" s="65">
        <v>45876</v>
      </c>
      <c r="AC3569" s="66" t="str">
        <f t="shared" si="54"/>
        <v>Overdue</v>
      </c>
      <c r="AO3569" s="13">
        <f>(Cleaned_Data!S3569)-((Cleaned_Data!S3569)*10%)</f>
        <v>0</v>
      </c>
      <c r="AP3569" s="13" t="str">
        <v>Risk</v>
      </c>
    </row>
    <row r="3570" spans="8:42" x14ac:dyDescent="0.3">
      <c r="H3570" s="13" t="s">
        <v>2185</v>
      </c>
      <c r="I3570" s="13" t="str">
        <v>In Stock</v>
      </c>
      <c r="J3570" s="43"/>
      <c r="AB3570" s="65">
        <v>45897</v>
      </c>
      <c r="AC3570" s="66" t="str">
        <f t="shared" si="54"/>
        <v>Overdue</v>
      </c>
      <c r="AO3570" s="13">
        <f>(Cleaned_Data!S3570)-((Cleaned_Data!S3570)*10%)</f>
        <v>156.6</v>
      </c>
      <c r="AP3570" s="13" t="str">
        <v>Safe</v>
      </c>
    </row>
    <row r="3571" spans="8:42" x14ac:dyDescent="0.3">
      <c r="H3571" s="13" t="s">
        <v>6048</v>
      </c>
      <c r="I3571" s="13" t="str">
        <v>In Stock</v>
      </c>
      <c r="J3571" s="43"/>
      <c r="AB3571" s="65">
        <v>45894</v>
      </c>
      <c r="AC3571" s="66" t="str">
        <f t="shared" si="54"/>
        <v>Overdue</v>
      </c>
      <c r="AO3571" s="13">
        <f>(Cleaned_Data!S3571)-((Cleaned_Data!S3571)*10%)</f>
        <v>153.9</v>
      </c>
      <c r="AP3571" s="13" t="str">
        <v>Safe</v>
      </c>
    </row>
    <row r="3572" spans="8:42" x14ac:dyDescent="0.3">
      <c r="H3572" s="13" t="s">
        <v>6994</v>
      </c>
      <c r="I3572" s="13" t="str">
        <v>Low Stock</v>
      </c>
      <c r="J3572" s="43"/>
      <c r="AB3572" s="65">
        <v>45938</v>
      </c>
      <c r="AC3572" s="66" t="str">
        <f t="shared" si="54"/>
        <v>OnTime</v>
      </c>
      <c r="AO3572" s="13">
        <f>(Cleaned_Data!S3572)-((Cleaned_Data!S3572)*10%)</f>
        <v>61.2</v>
      </c>
      <c r="AP3572" s="13" t="str">
        <v>Risk</v>
      </c>
    </row>
    <row r="3573" spans="8:42" x14ac:dyDescent="0.3">
      <c r="H3573" s="13" t="s">
        <v>498</v>
      </c>
      <c r="I3573" s="13" t="str">
        <v>Low Stock</v>
      </c>
      <c r="J3573" s="43"/>
      <c r="AB3573" s="65">
        <v>45868</v>
      </c>
      <c r="AC3573" s="66" t="str">
        <f t="shared" si="54"/>
        <v>Overdue</v>
      </c>
      <c r="AO3573" s="13">
        <f>(Cleaned_Data!S3573)-((Cleaned_Data!S3573)*10%)</f>
        <v>42.3</v>
      </c>
      <c r="AP3573" s="13" t="str">
        <v>Risk</v>
      </c>
    </row>
    <row r="3574" spans="8:42" x14ac:dyDescent="0.3">
      <c r="H3574" s="13" t="s">
        <v>6997</v>
      </c>
      <c r="I3574" s="13" t="str">
        <v>In Stock</v>
      </c>
      <c r="J3574" s="43"/>
      <c r="AB3574" s="65">
        <v>45890</v>
      </c>
      <c r="AC3574" s="66" t="str">
        <f t="shared" si="54"/>
        <v>Overdue</v>
      </c>
      <c r="AO3574" s="13">
        <f>(Cleaned_Data!S3574)-((Cleaned_Data!S3574)*10%)</f>
        <v>108</v>
      </c>
      <c r="AP3574" s="13" t="str">
        <v>Safe</v>
      </c>
    </row>
    <row r="3575" spans="8:42" x14ac:dyDescent="0.3">
      <c r="H3575" s="13" t="s">
        <v>6268</v>
      </c>
      <c r="I3575" s="13" t="str">
        <v>In Stock</v>
      </c>
      <c r="J3575" s="43"/>
      <c r="AB3575" s="65">
        <v>45887</v>
      </c>
      <c r="AC3575" s="66" t="str">
        <f t="shared" si="54"/>
        <v>Overdue</v>
      </c>
      <c r="AO3575" s="13">
        <f>(Cleaned_Data!S3575)-((Cleaned_Data!S3575)*10%)</f>
        <v>164.7</v>
      </c>
      <c r="AP3575" s="13" t="str">
        <v>Safe</v>
      </c>
    </row>
    <row r="3576" spans="8:42" x14ac:dyDescent="0.3">
      <c r="H3576" s="13" t="s">
        <v>1959</v>
      </c>
      <c r="I3576" s="13" t="str">
        <v>Low Stock</v>
      </c>
      <c r="J3576" s="43"/>
      <c r="AB3576" s="65">
        <v>45923</v>
      </c>
      <c r="AC3576" s="66" t="str">
        <f t="shared" si="54"/>
        <v>OnTime</v>
      </c>
      <c r="AO3576" s="13">
        <f>(Cleaned_Data!S3576)-((Cleaned_Data!S3576)*10%)</f>
        <v>15.3</v>
      </c>
      <c r="AP3576" s="13" t="str">
        <v>Risk</v>
      </c>
    </row>
    <row r="3577" spans="8:42" x14ac:dyDescent="0.3">
      <c r="H3577" s="13" t="s">
        <v>7001</v>
      </c>
      <c r="I3577" s="13" t="str">
        <v>In Stock</v>
      </c>
      <c r="J3577" s="43"/>
      <c r="AB3577" s="65">
        <v>45924</v>
      </c>
      <c r="AC3577" s="66" t="str">
        <f t="shared" si="54"/>
        <v>OnTime</v>
      </c>
      <c r="AO3577" s="13">
        <f>(Cleaned_Data!S3577)-((Cleaned_Data!S3577)*10%)</f>
        <v>85.5</v>
      </c>
      <c r="AP3577" s="13" t="str">
        <v>Safe</v>
      </c>
    </row>
    <row r="3578" spans="8:42" x14ac:dyDescent="0.3">
      <c r="H3578" s="13" t="s">
        <v>4869</v>
      </c>
      <c r="I3578" s="13" t="str">
        <v>In Stock</v>
      </c>
      <c r="J3578" s="43"/>
      <c r="AB3578" s="65">
        <v>45937</v>
      </c>
      <c r="AC3578" s="66" t="str">
        <f t="shared" si="54"/>
        <v>OnTime</v>
      </c>
      <c r="AO3578" s="13">
        <f>(Cleaned_Data!S3578)-((Cleaned_Data!S3578)*10%)</f>
        <v>163.80000000000001</v>
      </c>
      <c r="AP3578" s="13" t="str">
        <v>Safe</v>
      </c>
    </row>
    <row r="3579" spans="8:42" x14ac:dyDescent="0.3">
      <c r="H3579" s="13" t="s">
        <v>7004</v>
      </c>
      <c r="I3579" s="13" t="str">
        <v>In Stock</v>
      </c>
      <c r="J3579" s="43"/>
      <c r="AB3579" s="65">
        <v>45882</v>
      </c>
      <c r="AC3579" s="66" t="str">
        <f t="shared" si="54"/>
        <v>Overdue</v>
      </c>
      <c r="AO3579" s="13">
        <f>(Cleaned_Data!S3579)-((Cleaned_Data!S3579)*10%)</f>
        <v>65.7</v>
      </c>
      <c r="AP3579" s="13" t="str">
        <v>Safe</v>
      </c>
    </row>
    <row r="3580" spans="8:42" x14ac:dyDescent="0.3">
      <c r="H3580" s="13" t="s">
        <v>6493</v>
      </c>
      <c r="I3580" s="13" t="str">
        <v>Low Stock</v>
      </c>
      <c r="J3580" s="43"/>
      <c r="AB3580" s="65">
        <v>45889</v>
      </c>
      <c r="AC3580" s="66" t="str">
        <f t="shared" si="54"/>
        <v>Overdue</v>
      </c>
      <c r="AO3580" s="13">
        <f>(Cleaned_Data!S3580)-((Cleaned_Data!S3580)*10%)</f>
        <v>22.5</v>
      </c>
      <c r="AP3580" s="13" t="str">
        <v>Risk</v>
      </c>
    </row>
    <row r="3581" spans="8:42" x14ac:dyDescent="0.3">
      <c r="H3581" s="13" t="s">
        <v>4760</v>
      </c>
      <c r="I3581" s="13" t="str">
        <v>In Stock</v>
      </c>
      <c r="J3581" s="43"/>
      <c r="AB3581" s="65">
        <v>45863</v>
      </c>
      <c r="AC3581" s="66" t="str">
        <f t="shared" si="54"/>
        <v>Overdue</v>
      </c>
      <c r="AO3581" s="13">
        <f>(Cleaned_Data!S3581)-((Cleaned_Data!S3581)*10%)</f>
        <v>120.6</v>
      </c>
      <c r="AP3581" s="13" t="str">
        <v>Safe</v>
      </c>
    </row>
    <row r="3582" spans="8:42" x14ac:dyDescent="0.3">
      <c r="H3582" s="13" t="s">
        <v>7009</v>
      </c>
      <c r="I3582" s="13" t="str">
        <v>In Stock</v>
      </c>
      <c r="J3582" s="43"/>
      <c r="AB3582" s="65">
        <v>45864</v>
      </c>
      <c r="AC3582" s="66" t="str">
        <f t="shared" si="54"/>
        <v>Overdue</v>
      </c>
      <c r="AO3582" s="13">
        <f>(Cleaned_Data!S3582)-((Cleaned_Data!S3582)*10%)</f>
        <v>127.8</v>
      </c>
      <c r="AP3582" s="13" t="str">
        <v>Safe</v>
      </c>
    </row>
    <row r="3583" spans="8:42" x14ac:dyDescent="0.3">
      <c r="H3583" s="13" t="s">
        <v>7011</v>
      </c>
      <c r="I3583" s="13" t="str">
        <v>Low Stock</v>
      </c>
      <c r="J3583" s="43"/>
      <c r="AB3583" s="65">
        <v>45855</v>
      </c>
      <c r="AC3583" s="66" t="str">
        <f t="shared" si="54"/>
        <v>Overdue</v>
      </c>
      <c r="AO3583" s="13">
        <f>(Cleaned_Data!S3583)-((Cleaned_Data!S3583)*10%)</f>
        <v>52.2</v>
      </c>
      <c r="AP3583" s="13" t="str">
        <v>Risk</v>
      </c>
    </row>
    <row r="3584" spans="8:42" x14ac:dyDescent="0.3">
      <c r="H3584" s="13" t="s">
        <v>1464</v>
      </c>
      <c r="I3584" s="13" t="str">
        <v>In Stock</v>
      </c>
      <c r="J3584" s="43"/>
      <c r="AB3584" s="65">
        <v>45911</v>
      </c>
      <c r="AC3584" s="66" t="str">
        <f t="shared" si="54"/>
        <v>OnTime</v>
      </c>
      <c r="AO3584" s="13">
        <f>(Cleaned_Data!S3584)-((Cleaned_Data!S3584)*10%)</f>
        <v>42.3</v>
      </c>
      <c r="AP3584" s="13" t="str">
        <v>Safe</v>
      </c>
    </row>
    <row r="3585" spans="8:42" x14ac:dyDescent="0.3">
      <c r="H3585" s="13" t="s">
        <v>3706</v>
      </c>
      <c r="I3585" s="13" t="str">
        <v>In Stock</v>
      </c>
      <c r="J3585" s="43"/>
      <c r="AB3585" s="65">
        <v>45882</v>
      </c>
      <c r="AC3585" s="66" t="str">
        <f t="shared" si="54"/>
        <v>Overdue</v>
      </c>
      <c r="AO3585" s="13">
        <f>(Cleaned_Data!S3585)-((Cleaned_Data!S3585)*10%)</f>
        <v>68.400000000000006</v>
      </c>
      <c r="AP3585" s="13" t="str">
        <v>Safe</v>
      </c>
    </row>
    <row r="3586" spans="8:42" x14ac:dyDescent="0.3">
      <c r="H3586" s="13" t="s">
        <v>7016</v>
      </c>
      <c r="I3586" s="13" t="str">
        <v>Low Stock</v>
      </c>
      <c r="J3586" s="43"/>
      <c r="AB3586" s="65">
        <v>45860</v>
      </c>
      <c r="AC3586" s="66" t="str">
        <f t="shared" si="54"/>
        <v>Overdue</v>
      </c>
      <c r="AO3586" s="13">
        <f>(Cleaned_Data!S3586)-((Cleaned_Data!S3586)*10%)</f>
        <v>0</v>
      </c>
      <c r="AP3586" s="13" t="str">
        <v>Risk</v>
      </c>
    </row>
    <row r="3587" spans="8:42" x14ac:dyDescent="0.3">
      <c r="H3587" s="13" t="s">
        <v>3895</v>
      </c>
      <c r="I3587" s="13" t="str">
        <v>In Stock</v>
      </c>
      <c r="J3587" s="43"/>
      <c r="AB3587" s="65">
        <v>45861</v>
      </c>
      <c r="AC3587" s="66" t="str">
        <f t="shared" ref="AC3587:AC3650" si="55">IF(AB3587="","No Date", IF(AB3587&lt;$AC$1,"Overdue","OnTime"))</f>
        <v>Overdue</v>
      </c>
      <c r="AO3587" s="13">
        <f>(Cleaned_Data!S3587)-((Cleaned_Data!S3587)*10%)</f>
        <v>82.8</v>
      </c>
      <c r="AP3587" s="13" t="str">
        <v>Risk</v>
      </c>
    </row>
    <row r="3588" spans="8:42" x14ac:dyDescent="0.3">
      <c r="H3588" s="13" t="s">
        <v>7020</v>
      </c>
      <c r="I3588" s="13" t="str">
        <v>In Stock</v>
      </c>
      <c r="J3588" s="43"/>
      <c r="AB3588" s="65">
        <v>45904</v>
      </c>
      <c r="AC3588" s="66" t="str">
        <f t="shared" si="55"/>
        <v>OnTime</v>
      </c>
      <c r="AO3588" s="13">
        <f>(Cleaned_Data!S3588)-((Cleaned_Data!S3588)*10%)</f>
        <v>143.1</v>
      </c>
      <c r="AP3588" s="13" t="str">
        <v>Safe</v>
      </c>
    </row>
    <row r="3589" spans="8:42" x14ac:dyDescent="0.3">
      <c r="H3589" s="13" t="s">
        <v>4058</v>
      </c>
      <c r="I3589" s="13" t="str">
        <v>In Stock</v>
      </c>
      <c r="J3589" s="43"/>
      <c r="AB3589" s="65">
        <v>45926</v>
      </c>
      <c r="AC3589" s="66" t="str">
        <f t="shared" si="55"/>
        <v>OnTime</v>
      </c>
      <c r="AO3589" s="13">
        <f>(Cleaned_Data!S3589)-((Cleaned_Data!S3589)*10%)</f>
        <v>166.5</v>
      </c>
      <c r="AP3589" s="13" t="str">
        <v>Safe</v>
      </c>
    </row>
    <row r="3590" spans="8:42" x14ac:dyDescent="0.3">
      <c r="H3590" s="13" t="s">
        <v>7024</v>
      </c>
      <c r="I3590" s="13" t="str">
        <v>Low Stock</v>
      </c>
      <c r="J3590" s="43"/>
      <c r="AB3590" s="65">
        <v>45885</v>
      </c>
      <c r="AC3590" s="66" t="str">
        <f t="shared" si="55"/>
        <v>Overdue</v>
      </c>
      <c r="AO3590" s="13">
        <f>(Cleaned_Data!S3590)-((Cleaned_Data!S3590)*10%)</f>
        <v>24.3</v>
      </c>
      <c r="AP3590" s="13" t="str">
        <v>Risk</v>
      </c>
    </row>
    <row r="3591" spans="8:42" x14ac:dyDescent="0.3">
      <c r="H3591" s="13" t="s">
        <v>1657</v>
      </c>
      <c r="I3591" s="13" t="str">
        <v>Low Stock</v>
      </c>
      <c r="J3591" s="43"/>
      <c r="AB3591" s="65">
        <v>45914</v>
      </c>
      <c r="AC3591" s="66" t="str">
        <f t="shared" si="55"/>
        <v>OnTime</v>
      </c>
      <c r="AO3591" s="13">
        <f>(Cleaned_Data!S3591)-((Cleaned_Data!S3591)*10%)</f>
        <v>19.8</v>
      </c>
      <c r="AP3591" s="13" t="str">
        <v>Risk</v>
      </c>
    </row>
    <row r="3592" spans="8:42" x14ac:dyDescent="0.3">
      <c r="H3592" s="13" t="s">
        <v>202</v>
      </c>
      <c r="I3592" s="13" t="str">
        <v>In Stock</v>
      </c>
      <c r="J3592" s="43"/>
      <c r="AB3592" s="65">
        <v>45913</v>
      </c>
      <c r="AC3592" s="66" t="str">
        <f t="shared" si="55"/>
        <v>OnTime</v>
      </c>
      <c r="AO3592" s="13">
        <f>(Cleaned_Data!S3592)-((Cleaned_Data!S3592)*10%)</f>
        <v>163.80000000000001</v>
      </c>
      <c r="AP3592" s="13" t="str">
        <v>Safe</v>
      </c>
    </row>
    <row r="3593" spans="8:42" x14ac:dyDescent="0.3">
      <c r="H3593" s="13" t="s">
        <v>2549</v>
      </c>
      <c r="I3593" s="13" t="str">
        <v>In Stock</v>
      </c>
      <c r="J3593" s="43"/>
      <c r="AB3593" s="65">
        <v>45899</v>
      </c>
      <c r="AC3593" s="66" t="str">
        <f t="shared" si="55"/>
        <v>Overdue</v>
      </c>
      <c r="AO3593" s="13">
        <f>(Cleaned_Data!S3593)-((Cleaned_Data!S3593)*10%)</f>
        <v>147.6</v>
      </c>
      <c r="AP3593" s="13" t="str">
        <v>Safe</v>
      </c>
    </row>
    <row r="3594" spans="8:42" x14ac:dyDescent="0.3">
      <c r="H3594" s="13" t="s">
        <v>7029</v>
      </c>
      <c r="I3594" s="13" t="str">
        <v>Low Stock</v>
      </c>
      <c r="J3594" s="43"/>
      <c r="AB3594" s="65">
        <v>45912</v>
      </c>
      <c r="AC3594" s="66" t="str">
        <f t="shared" si="55"/>
        <v>OnTime</v>
      </c>
      <c r="AO3594" s="13">
        <f>(Cleaned_Data!S3594)-((Cleaned_Data!S3594)*10%)</f>
        <v>38.700000000000003</v>
      </c>
      <c r="AP3594" s="13" t="str">
        <v>Risk</v>
      </c>
    </row>
    <row r="3595" spans="8:42" x14ac:dyDescent="0.3">
      <c r="H3595" s="13" t="s">
        <v>7032</v>
      </c>
      <c r="I3595" s="13" t="str">
        <v>In Stock</v>
      </c>
      <c r="J3595" s="43"/>
      <c r="AB3595" s="65">
        <v>45865</v>
      </c>
      <c r="AC3595" s="66" t="str">
        <f t="shared" si="55"/>
        <v>Overdue</v>
      </c>
      <c r="AO3595" s="13">
        <f>(Cleaned_Data!S3595)-((Cleaned_Data!S3595)*10%)</f>
        <v>151.19999999999999</v>
      </c>
      <c r="AP3595" s="13" t="str">
        <v>Safe</v>
      </c>
    </row>
    <row r="3596" spans="8:42" x14ac:dyDescent="0.3">
      <c r="H3596" s="13" t="s">
        <v>7034</v>
      </c>
      <c r="I3596" s="13" t="str">
        <v>Low Stock</v>
      </c>
      <c r="J3596" s="43"/>
      <c r="AB3596" s="65">
        <v>45913</v>
      </c>
      <c r="AC3596" s="66" t="str">
        <f t="shared" si="55"/>
        <v>OnTime</v>
      </c>
      <c r="AO3596" s="13">
        <f>(Cleaned_Data!S3596)-((Cleaned_Data!S3596)*10%)</f>
        <v>0</v>
      </c>
      <c r="AP3596" s="13" t="str">
        <v>Risk</v>
      </c>
    </row>
    <row r="3597" spans="8:42" x14ac:dyDescent="0.3">
      <c r="H3597" s="13" t="s">
        <v>5006</v>
      </c>
      <c r="I3597" s="13" t="str">
        <v>In Stock</v>
      </c>
      <c r="J3597" s="43"/>
      <c r="AB3597" s="65">
        <v>45891</v>
      </c>
      <c r="AC3597" s="66" t="str">
        <f t="shared" si="55"/>
        <v>Overdue</v>
      </c>
      <c r="AO3597" s="13">
        <f>(Cleaned_Data!S3597)-((Cleaned_Data!S3597)*10%)</f>
        <v>122.4</v>
      </c>
      <c r="AP3597" s="13" t="str">
        <v>Safe</v>
      </c>
    </row>
    <row r="3598" spans="8:42" x14ac:dyDescent="0.3">
      <c r="H3598" s="13" t="s">
        <v>7037</v>
      </c>
      <c r="I3598" s="13" t="str">
        <v>Low Stock</v>
      </c>
      <c r="J3598" s="43"/>
      <c r="AB3598" s="65">
        <v>45920</v>
      </c>
      <c r="AC3598" s="66" t="str">
        <f t="shared" si="55"/>
        <v>OnTime</v>
      </c>
      <c r="AO3598" s="13">
        <f>(Cleaned_Data!S3598)-((Cleaned_Data!S3598)*10%)</f>
        <v>45.9</v>
      </c>
      <c r="AP3598" s="13" t="str">
        <v>Risk</v>
      </c>
    </row>
    <row r="3599" spans="8:42" x14ac:dyDescent="0.3">
      <c r="H3599" s="13" t="s">
        <v>7039</v>
      </c>
      <c r="I3599" s="13" t="str">
        <v>Low Stock</v>
      </c>
      <c r="J3599" s="43"/>
      <c r="AB3599" s="65">
        <v>45903</v>
      </c>
      <c r="AC3599" s="66" t="str">
        <f t="shared" si="55"/>
        <v>OnTime</v>
      </c>
      <c r="AO3599" s="13">
        <f>(Cleaned_Data!S3599)-((Cleaned_Data!S3599)*10%)</f>
        <v>0</v>
      </c>
      <c r="AP3599" s="13" t="str">
        <v>Risk</v>
      </c>
    </row>
    <row r="3600" spans="8:42" x14ac:dyDescent="0.3">
      <c r="H3600" s="13" t="s">
        <v>500</v>
      </c>
      <c r="I3600" s="13" t="str">
        <v>In Stock</v>
      </c>
      <c r="J3600" s="43"/>
      <c r="AB3600" s="65">
        <v>45852</v>
      </c>
      <c r="AC3600" s="66" t="str">
        <f t="shared" si="55"/>
        <v>Overdue</v>
      </c>
      <c r="AO3600" s="13">
        <f>(Cleaned_Data!S3600)-((Cleaned_Data!S3600)*10%)</f>
        <v>84.6</v>
      </c>
      <c r="AP3600" s="13" t="str">
        <v>Safe</v>
      </c>
    </row>
    <row r="3601" spans="8:42" x14ac:dyDescent="0.3">
      <c r="H3601" s="13" t="s">
        <v>7042</v>
      </c>
      <c r="I3601" s="13" t="str">
        <v>In Stock</v>
      </c>
      <c r="J3601" s="43"/>
      <c r="AB3601" s="65">
        <v>45916</v>
      </c>
      <c r="AC3601" s="66" t="str">
        <f t="shared" si="55"/>
        <v>OnTime</v>
      </c>
      <c r="AO3601" s="13">
        <f>(Cleaned_Data!S3601)-((Cleaned_Data!S3601)*10%)</f>
        <v>40.5</v>
      </c>
      <c r="AP3601" s="13" t="str">
        <v>Safe</v>
      </c>
    </row>
    <row r="3602" spans="8:42" x14ac:dyDescent="0.3">
      <c r="H3602" s="13" t="s">
        <v>6175</v>
      </c>
      <c r="I3602" s="13" t="str">
        <v>In Stock</v>
      </c>
      <c r="J3602" s="43"/>
      <c r="AB3602" s="65">
        <v>45868</v>
      </c>
      <c r="AC3602" s="66" t="str">
        <f t="shared" si="55"/>
        <v>Overdue</v>
      </c>
      <c r="AO3602" s="13">
        <f>(Cleaned_Data!S3602)-((Cleaned_Data!S3602)*10%)</f>
        <v>43.2</v>
      </c>
      <c r="AP3602" s="13" t="str">
        <v>Safe</v>
      </c>
    </row>
    <row r="3603" spans="8:42" x14ac:dyDescent="0.3">
      <c r="H3603" s="13" t="s">
        <v>4577</v>
      </c>
      <c r="I3603" s="13" t="str">
        <v>In Stock</v>
      </c>
      <c r="J3603" s="43"/>
      <c r="AB3603" s="65">
        <v>45922</v>
      </c>
      <c r="AC3603" s="66" t="str">
        <f t="shared" si="55"/>
        <v>OnTime</v>
      </c>
      <c r="AO3603" s="13">
        <f>(Cleaned_Data!S3603)-((Cleaned_Data!S3603)*10%)</f>
        <v>156.6</v>
      </c>
      <c r="AP3603" s="13" t="str">
        <v>Safe</v>
      </c>
    </row>
    <row r="3604" spans="8:42" x14ac:dyDescent="0.3">
      <c r="H3604" s="13" t="s">
        <v>2461</v>
      </c>
      <c r="I3604" s="13" t="str">
        <v>In Stock</v>
      </c>
      <c r="J3604" s="43"/>
      <c r="AB3604" s="65">
        <v>45856</v>
      </c>
      <c r="AC3604" s="66" t="str">
        <f t="shared" si="55"/>
        <v>Overdue</v>
      </c>
      <c r="AO3604" s="13">
        <f>(Cleaned_Data!S3604)-((Cleaned_Data!S3604)*10%)</f>
        <v>7.2</v>
      </c>
      <c r="AP3604" s="13" t="str">
        <v>Safe</v>
      </c>
    </row>
    <row r="3605" spans="8:42" x14ac:dyDescent="0.3">
      <c r="H3605" s="13" t="s">
        <v>7049</v>
      </c>
      <c r="I3605" s="13" t="str">
        <v>In Stock</v>
      </c>
      <c r="J3605" s="43"/>
      <c r="AB3605" s="65">
        <v>45859</v>
      </c>
      <c r="AC3605" s="66" t="str">
        <f t="shared" si="55"/>
        <v>Overdue</v>
      </c>
      <c r="AO3605" s="13">
        <f>(Cleaned_Data!S3605)-((Cleaned_Data!S3605)*10%)</f>
        <v>129.6</v>
      </c>
      <c r="AP3605" s="13" t="str">
        <v>Safe</v>
      </c>
    </row>
    <row r="3606" spans="8:42" x14ac:dyDescent="0.3">
      <c r="H3606" s="13" t="s">
        <v>1088</v>
      </c>
      <c r="I3606" s="13" t="str">
        <v>Low Stock</v>
      </c>
      <c r="J3606" s="43"/>
      <c r="AB3606" s="65">
        <v>45872</v>
      </c>
      <c r="AC3606" s="66" t="str">
        <f t="shared" si="55"/>
        <v>Overdue</v>
      </c>
      <c r="AO3606" s="13">
        <f>(Cleaned_Data!S3606)-((Cleaned_Data!S3606)*10%)</f>
        <v>16.2</v>
      </c>
      <c r="AP3606" s="13" t="str">
        <v>Risk</v>
      </c>
    </row>
    <row r="3607" spans="8:42" x14ac:dyDescent="0.3">
      <c r="H3607" s="13" t="s">
        <v>5687</v>
      </c>
      <c r="I3607" s="13" t="str">
        <v>In Stock</v>
      </c>
      <c r="J3607" s="43"/>
      <c r="AB3607" s="65">
        <v>45852</v>
      </c>
      <c r="AC3607" s="66" t="str">
        <f t="shared" si="55"/>
        <v>Overdue</v>
      </c>
      <c r="AO3607" s="13">
        <f>(Cleaned_Data!S3607)-((Cleaned_Data!S3607)*10%)</f>
        <v>17.100000000000001</v>
      </c>
      <c r="AP3607" s="13" t="str">
        <v>Safe</v>
      </c>
    </row>
    <row r="3608" spans="8:42" x14ac:dyDescent="0.3">
      <c r="H3608" s="13" t="s">
        <v>7053</v>
      </c>
      <c r="I3608" s="13" t="str">
        <v>In Stock</v>
      </c>
      <c r="J3608" s="43"/>
      <c r="AB3608" s="65">
        <v>45914</v>
      </c>
      <c r="AC3608" s="66" t="str">
        <f t="shared" si="55"/>
        <v>OnTime</v>
      </c>
      <c r="AO3608" s="13">
        <f>(Cleaned_Data!S3608)-((Cleaned_Data!S3608)*10%)</f>
        <v>118.8</v>
      </c>
      <c r="AP3608" s="13" t="str">
        <v>Safe</v>
      </c>
    </row>
    <row r="3609" spans="8:42" x14ac:dyDescent="0.3">
      <c r="H3609" s="13" t="s">
        <v>3156</v>
      </c>
      <c r="I3609" s="13" t="str">
        <v>In Stock</v>
      </c>
      <c r="J3609" s="43"/>
      <c r="AB3609" s="65">
        <v>45894</v>
      </c>
      <c r="AC3609" s="66" t="str">
        <f t="shared" si="55"/>
        <v>Overdue</v>
      </c>
      <c r="AO3609" s="13">
        <f>(Cleaned_Data!S3609)-((Cleaned_Data!S3609)*10%)</f>
        <v>30.6</v>
      </c>
      <c r="AP3609" s="13" t="str">
        <v>Safe</v>
      </c>
    </row>
    <row r="3610" spans="8:42" x14ac:dyDescent="0.3">
      <c r="H3610" s="13" t="s">
        <v>3095</v>
      </c>
      <c r="I3610" s="13" t="str">
        <v>In Stock</v>
      </c>
      <c r="J3610" s="43"/>
      <c r="AB3610" s="65">
        <v>45881</v>
      </c>
      <c r="AC3610" s="66" t="str">
        <f t="shared" si="55"/>
        <v>Overdue</v>
      </c>
      <c r="AO3610" s="13">
        <f>(Cleaned_Data!S3610)-((Cleaned_Data!S3610)*10%)</f>
        <v>60.3</v>
      </c>
      <c r="AP3610" s="13" t="str">
        <v>Safe</v>
      </c>
    </row>
    <row r="3611" spans="8:42" x14ac:dyDescent="0.3">
      <c r="H3611" s="13" t="s">
        <v>7060</v>
      </c>
      <c r="I3611" s="13" t="str">
        <v>In Stock</v>
      </c>
      <c r="J3611" s="43"/>
      <c r="AB3611" s="65">
        <v>45920</v>
      </c>
      <c r="AC3611" s="66" t="str">
        <f t="shared" si="55"/>
        <v>OnTime</v>
      </c>
      <c r="AO3611" s="13">
        <f>(Cleaned_Data!S3611)-((Cleaned_Data!S3611)*10%)</f>
        <v>135</v>
      </c>
      <c r="AP3611" s="13" t="str">
        <v>Safe</v>
      </c>
    </row>
    <row r="3612" spans="8:42" x14ac:dyDescent="0.3">
      <c r="H3612" s="13" t="s">
        <v>6022</v>
      </c>
      <c r="I3612" s="13" t="str">
        <v>In Stock</v>
      </c>
      <c r="J3612" s="43"/>
      <c r="AB3612" s="65">
        <v>45942</v>
      </c>
      <c r="AC3612" s="66" t="str">
        <f t="shared" si="55"/>
        <v>OnTime</v>
      </c>
      <c r="AO3612" s="13">
        <f>(Cleaned_Data!S3612)-((Cleaned_Data!S3612)*10%)</f>
        <v>78.3</v>
      </c>
      <c r="AP3612" s="13" t="str">
        <v>Risk</v>
      </c>
    </row>
    <row r="3613" spans="8:42" x14ac:dyDescent="0.3">
      <c r="H3613" s="13" t="s">
        <v>4928</v>
      </c>
      <c r="I3613" s="13" t="str">
        <v>In Stock</v>
      </c>
      <c r="J3613" s="43"/>
      <c r="AB3613" s="65">
        <v>45856</v>
      </c>
      <c r="AC3613" s="66" t="str">
        <f t="shared" si="55"/>
        <v>Overdue</v>
      </c>
      <c r="AO3613" s="13">
        <f>(Cleaned_Data!S3613)-((Cleaned_Data!S3613)*10%)</f>
        <v>139.5</v>
      </c>
      <c r="AP3613" s="13" t="str">
        <v>Safe</v>
      </c>
    </row>
    <row r="3614" spans="8:42" x14ac:dyDescent="0.3">
      <c r="H3614" s="13" t="s">
        <v>2720</v>
      </c>
      <c r="I3614" s="13" t="str">
        <v>Low Stock</v>
      </c>
      <c r="J3614" s="43"/>
      <c r="AB3614" s="65">
        <v>45941</v>
      </c>
      <c r="AC3614" s="66" t="str">
        <f t="shared" si="55"/>
        <v>OnTime</v>
      </c>
      <c r="AO3614" s="13">
        <f>(Cleaned_Data!S3614)-((Cleaned_Data!S3614)*10%)</f>
        <v>36.9</v>
      </c>
      <c r="AP3614" s="13" t="str">
        <v>Risk</v>
      </c>
    </row>
    <row r="3615" spans="8:42" x14ac:dyDescent="0.3">
      <c r="H3615" s="13" t="s">
        <v>6792</v>
      </c>
      <c r="I3615" s="13" t="str">
        <v>Low Stock</v>
      </c>
      <c r="J3615" s="43"/>
      <c r="AB3615" s="65">
        <v>45909</v>
      </c>
      <c r="AC3615" s="66" t="str">
        <f t="shared" si="55"/>
        <v>OnTime</v>
      </c>
      <c r="AO3615" s="13">
        <f>(Cleaned_Data!S3615)-((Cleaned_Data!S3615)*10%)</f>
        <v>79.2</v>
      </c>
      <c r="AP3615" s="13" t="str">
        <v>Risk</v>
      </c>
    </row>
    <row r="3616" spans="8:42" x14ac:dyDescent="0.3">
      <c r="H3616" s="13" t="s">
        <v>4804</v>
      </c>
      <c r="I3616" s="13" t="str">
        <v>In Stock</v>
      </c>
      <c r="J3616" s="43"/>
      <c r="AB3616" s="65">
        <v>45861</v>
      </c>
      <c r="AC3616" s="66" t="str">
        <f t="shared" si="55"/>
        <v>Overdue</v>
      </c>
      <c r="AO3616" s="13">
        <f>(Cleaned_Data!S3616)-((Cleaned_Data!S3616)*10%)</f>
        <v>151.19999999999999</v>
      </c>
      <c r="AP3616" s="13" t="str">
        <v>Safe</v>
      </c>
    </row>
    <row r="3617" spans="8:42" x14ac:dyDescent="0.3">
      <c r="H3617" s="13" t="s">
        <v>6388</v>
      </c>
      <c r="I3617" s="13" t="str">
        <v>In Stock</v>
      </c>
      <c r="J3617" s="43"/>
      <c r="AB3617" s="65">
        <v>45890</v>
      </c>
      <c r="AC3617" s="66" t="str">
        <f t="shared" si="55"/>
        <v>Overdue</v>
      </c>
      <c r="AO3617" s="13">
        <f>(Cleaned_Data!S3617)-((Cleaned_Data!S3617)*10%)</f>
        <v>160.19999999999999</v>
      </c>
      <c r="AP3617" s="13" t="str">
        <v>Safe</v>
      </c>
    </row>
    <row r="3618" spans="8:42" x14ac:dyDescent="0.3">
      <c r="H3618" s="13" t="s">
        <v>4314</v>
      </c>
      <c r="I3618" s="13" t="str">
        <v>In Stock</v>
      </c>
      <c r="J3618" s="43"/>
      <c r="AB3618" s="65">
        <v>45876</v>
      </c>
      <c r="AC3618" s="66" t="str">
        <f t="shared" si="55"/>
        <v>Overdue</v>
      </c>
      <c r="AO3618" s="13">
        <f>(Cleaned_Data!S3618)-((Cleaned_Data!S3618)*10%)</f>
        <v>179.1</v>
      </c>
      <c r="AP3618" s="13" t="str">
        <v>Safe</v>
      </c>
    </row>
    <row r="3619" spans="8:42" x14ac:dyDescent="0.3">
      <c r="H3619" s="13" t="s">
        <v>4085</v>
      </c>
      <c r="I3619" s="13" t="str">
        <v>In Stock</v>
      </c>
      <c r="J3619" s="43"/>
      <c r="AB3619" s="65">
        <v>45884</v>
      </c>
      <c r="AC3619" s="66" t="str">
        <f t="shared" si="55"/>
        <v>Overdue</v>
      </c>
      <c r="AO3619" s="13">
        <f>(Cleaned_Data!S3619)-((Cleaned_Data!S3619)*10%)</f>
        <v>167.4</v>
      </c>
      <c r="AP3619" s="13" t="str">
        <v>Safe</v>
      </c>
    </row>
    <row r="3620" spans="8:42" x14ac:dyDescent="0.3">
      <c r="H3620" s="13" t="s">
        <v>7073</v>
      </c>
      <c r="I3620" s="13" t="str">
        <v>Low Stock</v>
      </c>
      <c r="J3620" s="43"/>
      <c r="AB3620" s="65">
        <v>45886</v>
      </c>
      <c r="AC3620" s="66" t="str">
        <f t="shared" si="55"/>
        <v>Overdue</v>
      </c>
      <c r="AO3620" s="13">
        <f>(Cleaned_Data!S3620)-((Cleaned_Data!S3620)*10%)</f>
        <v>43.2</v>
      </c>
      <c r="AP3620" s="13" t="str">
        <v>Risk</v>
      </c>
    </row>
    <row r="3621" spans="8:42" x14ac:dyDescent="0.3">
      <c r="H3621" s="13" t="s">
        <v>7075</v>
      </c>
      <c r="I3621" s="13" t="str">
        <v>In Stock</v>
      </c>
      <c r="J3621" s="43"/>
      <c r="AB3621" s="65">
        <v>45898</v>
      </c>
      <c r="AC3621" s="66" t="str">
        <f t="shared" si="55"/>
        <v>Overdue</v>
      </c>
      <c r="AO3621" s="13">
        <f>(Cleaned_Data!S3621)-((Cleaned_Data!S3621)*10%)</f>
        <v>160.19999999999999</v>
      </c>
      <c r="AP3621" s="13" t="str">
        <v>Safe</v>
      </c>
    </row>
    <row r="3622" spans="8:42" x14ac:dyDescent="0.3">
      <c r="H3622" s="13" t="s">
        <v>4945</v>
      </c>
      <c r="I3622" s="13" t="str">
        <v>In Stock</v>
      </c>
      <c r="J3622" s="43"/>
      <c r="AB3622" s="65">
        <v>45929</v>
      </c>
      <c r="AC3622" s="66" t="str">
        <f t="shared" si="55"/>
        <v>OnTime</v>
      </c>
      <c r="AO3622" s="13">
        <f>(Cleaned_Data!S3622)-((Cleaned_Data!S3622)*10%)</f>
        <v>123.3</v>
      </c>
      <c r="AP3622" s="13" t="str">
        <v>Safe</v>
      </c>
    </row>
    <row r="3623" spans="8:42" x14ac:dyDescent="0.3">
      <c r="H3623" s="13" t="s">
        <v>341</v>
      </c>
      <c r="I3623" s="13" t="str">
        <v>In Stock</v>
      </c>
      <c r="J3623" s="43"/>
      <c r="AB3623" s="65">
        <v>45887</v>
      </c>
      <c r="AC3623" s="66" t="str">
        <f t="shared" si="55"/>
        <v>Overdue</v>
      </c>
      <c r="AO3623" s="13">
        <f>(Cleaned_Data!S3623)-((Cleaned_Data!S3623)*10%)</f>
        <v>47.7</v>
      </c>
      <c r="AP3623" s="13" t="str">
        <v>Safe</v>
      </c>
    </row>
    <row r="3624" spans="8:42" x14ac:dyDescent="0.3">
      <c r="H3624" s="13" t="s">
        <v>7080</v>
      </c>
      <c r="I3624" s="13" t="str">
        <v>In Stock</v>
      </c>
      <c r="J3624" s="43"/>
      <c r="AB3624" s="65">
        <v>45926</v>
      </c>
      <c r="AC3624" s="66" t="str">
        <f t="shared" si="55"/>
        <v>OnTime</v>
      </c>
      <c r="AO3624" s="13">
        <f>(Cleaned_Data!S3624)-((Cleaned_Data!S3624)*10%)</f>
        <v>84.6</v>
      </c>
      <c r="AP3624" s="13" t="str">
        <v>Safe</v>
      </c>
    </row>
    <row r="3625" spans="8:42" x14ac:dyDescent="0.3">
      <c r="H3625" s="13" t="s">
        <v>7082</v>
      </c>
      <c r="I3625" s="13" t="str">
        <v>Low Stock</v>
      </c>
      <c r="J3625" s="43"/>
      <c r="AB3625" s="65">
        <v>45907</v>
      </c>
      <c r="AC3625" s="66" t="str">
        <f t="shared" si="55"/>
        <v>OnTime</v>
      </c>
      <c r="AO3625" s="13">
        <f>(Cleaned_Data!S3625)-((Cleaned_Data!S3625)*10%)</f>
        <v>0</v>
      </c>
      <c r="AP3625" s="13" t="str">
        <v>Risk</v>
      </c>
    </row>
    <row r="3626" spans="8:42" x14ac:dyDescent="0.3">
      <c r="H3626" s="13" t="s">
        <v>871</v>
      </c>
      <c r="I3626" s="13" t="str">
        <v>Low Stock</v>
      </c>
      <c r="J3626" s="43"/>
      <c r="AB3626" s="65">
        <v>45900</v>
      </c>
      <c r="AC3626" s="66" t="str">
        <f t="shared" si="55"/>
        <v>Overdue</v>
      </c>
      <c r="AO3626" s="13">
        <f>(Cleaned_Data!S3626)-((Cleaned_Data!S3626)*10%)</f>
        <v>4.5</v>
      </c>
      <c r="AP3626" s="13" t="str">
        <v>Risk</v>
      </c>
    </row>
    <row r="3627" spans="8:42" x14ac:dyDescent="0.3">
      <c r="H3627" s="13" t="s">
        <v>1490</v>
      </c>
      <c r="I3627" s="13" t="str">
        <v>In Stock</v>
      </c>
      <c r="J3627" s="43"/>
      <c r="AB3627" s="65">
        <v>45932</v>
      </c>
      <c r="AC3627" s="66" t="str">
        <f t="shared" si="55"/>
        <v>OnTime</v>
      </c>
      <c r="AO3627" s="13">
        <f>(Cleaned_Data!S3627)-((Cleaned_Data!S3627)*10%)</f>
        <v>57.6</v>
      </c>
      <c r="AP3627" s="13" t="str">
        <v>Safe</v>
      </c>
    </row>
    <row r="3628" spans="8:42" x14ac:dyDescent="0.3">
      <c r="H3628" s="13" t="s">
        <v>7086</v>
      </c>
      <c r="I3628" s="13" t="str">
        <v>In Stock</v>
      </c>
      <c r="J3628" s="43"/>
      <c r="AB3628" s="65">
        <v>45882</v>
      </c>
      <c r="AC3628" s="66" t="str">
        <f t="shared" si="55"/>
        <v>Overdue</v>
      </c>
      <c r="AO3628" s="13">
        <f>(Cleaned_Data!S3628)-((Cleaned_Data!S3628)*10%)</f>
        <v>109.8</v>
      </c>
      <c r="AP3628" s="13" t="str">
        <v>Safe</v>
      </c>
    </row>
    <row r="3629" spans="8:42" x14ac:dyDescent="0.3">
      <c r="H3629" s="13" t="s">
        <v>7089</v>
      </c>
      <c r="I3629" s="13" t="str">
        <v>In Stock</v>
      </c>
      <c r="J3629" s="43"/>
      <c r="AB3629" s="65">
        <v>45888</v>
      </c>
      <c r="AC3629" s="66" t="str">
        <f t="shared" si="55"/>
        <v>Overdue</v>
      </c>
      <c r="AO3629" s="13">
        <f>(Cleaned_Data!S3629)-((Cleaned_Data!S3629)*10%)</f>
        <v>172.8</v>
      </c>
      <c r="AP3629" s="13" t="str">
        <v>Safe</v>
      </c>
    </row>
    <row r="3630" spans="8:42" x14ac:dyDescent="0.3">
      <c r="H3630" s="13" t="s">
        <v>6992</v>
      </c>
      <c r="I3630" s="13" t="str">
        <v>Low Stock</v>
      </c>
      <c r="J3630" s="43"/>
      <c r="AB3630" s="65">
        <v>45858</v>
      </c>
      <c r="AC3630" s="66" t="str">
        <f t="shared" si="55"/>
        <v>Overdue</v>
      </c>
      <c r="AO3630" s="13">
        <f>(Cleaned_Data!S3630)-((Cleaned_Data!S3630)*10%)</f>
        <v>15.3</v>
      </c>
      <c r="AP3630" s="13" t="str">
        <v>Risk</v>
      </c>
    </row>
    <row r="3631" spans="8:42" x14ac:dyDescent="0.3">
      <c r="H3631" s="13" t="s">
        <v>629</v>
      </c>
      <c r="I3631" s="13" t="str">
        <v>In Stock</v>
      </c>
      <c r="J3631" s="43"/>
      <c r="AB3631" s="65">
        <v>45877</v>
      </c>
      <c r="AC3631" s="66" t="str">
        <f t="shared" si="55"/>
        <v>Overdue</v>
      </c>
      <c r="AO3631" s="13">
        <f>(Cleaned_Data!S3631)-((Cleaned_Data!S3631)*10%)</f>
        <v>121.5</v>
      </c>
      <c r="AP3631" s="13" t="str">
        <v>Safe</v>
      </c>
    </row>
    <row r="3632" spans="8:42" x14ac:dyDescent="0.3">
      <c r="H3632" s="13" t="s">
        <v>2590</v>
      </c>
      <c r="I3632" s="13" t="str">
        <v>In Stock</v>
      </c>
      <c r="J3632" s="43"/>
      <c r="AB3632" s="65">
        <v>45890</v>
      </c>
      <c r="AC3632" s="66" t="str">
        <f t="shared" si="55"/>
        <v>Overdue</v>
      </c>
      <c r="AO3632" s="13">
        <f>(Cleaned_Data!S3632)-((Cleaned_Data!S3632)*10%)</f>
        <v>104.4</v>
      </c>
      <c r="AP3632" s="13" t="str">
        <v>Safe</v>
      </c>
    </row>
    <row r="3633" spans="8:42" x14ac:dyDescent="0.3">
      <c r="H3633" s="13" t="s">
        <v>7100</v>
      </c>
      <c r="I3633" s="13" t="str">
        <v>Low Stock</v>
      </c>
      <c r="J3633" s="43"/>
      <c r="AB3633" s="65">
        <v>45875</v>
      </c>
      <c r="AC3633" s="66" t="str">
        <f t="shared" si="55"/>
        <v>Overdue</v>
      </c>
      <c r="AO3633" s="13">
        <f>(Cleaned_Data!S3633)-((Cleaned_Data!S3633)*10%)</f>
        <v>72</v>
      </c>
      <c r="AP3633" s="13" t="str">
        <v>Risk</v>
      </c>
    </row>
    <row r="3634" spans="8:42" x14ac:dyDescent="0.3">
      <c r="H3634" s="13" t="s">
        <v>3037</v>
      </c>
      <c r="I3634" s="13" t="str">
        <v>In Stock</v>
      </c>
      <c r="J3634" s="43"/>
      <c r="AB3634" s="65">
        <v>45914</v>
      </c>
      <c r="AC3634" s="66" t="str">
        <f t="shared" si="55"/>
        <v>OnTime</v>
      </c>
      <c r="AO3634" s="13">
        <f>(Cleaned_Data!S3634)-((Cleaned_Data!S3634)*10%)</f>
        <v>62.1</v>
      </c>
      <c r="AP3634" s="13" t="str">
        <v>Safe</v>
      </c>
    </row>
    <row r="3635" spans="8:42" x14ac:dyDescent="0.3">
      <c r="H3635" s="13" t="s">
        <v>7103</v>
      </c>
      <c r="I3635" s="13" t="str">
        <v>Low Stock</v>
      </c>
      <c r="J3635" s="43"/>
      <c r="AB3635" s="65">
        <v>45879</v>
      </c>
      <c r="AC3635" s="66" t="str">
        <f t="shared" si="55"/>
        <v>Overdue</v>
      </c>
      <c r="AO3635" s="13">
        <f>(Cleaned_Data!S3635)-((Cleaned_Data!S3635)*10%)</f>
        <v>20.7</v>
      </c>
      <c r="AP3635" s="13" t="str">
        <v>Risk</v>
      </c>
    </row>
    <row r="3636" spans="8:42" x14ac:dyDescent="0.3">
      <c r="H3636" s="13" t="s">
        <v>3746</v>
      </c>
      <c r="I3636" s="13" t="str">
        <v>Low Stock</v>
      </c>
      <c r="J3636" s="43"/>
      <c r="AB3636" s="65">
        <v>45868</v>
      </c>
      <c r="AC3636" s="66" t="str">
        <f t="shared" si="55"/>
        <v>Overdue</v>
      </c>
      <c r="AO3636" s="13">
        <f>(Cleaned_Data!S3636)-((Cleaned_Data!S3636)*10%)</f>
        <v>0</v>
      </c>
      <c r="AP3636" s="13" t="str">
        <v>Risk</v>
      </c>
    </row>
    <row r="3637" spans="8:42" x14ac:dyDescent="0.3">
      <c r="H3637" s="13" t="s">
        <v>4813</v>
      </c>
      <c r="I3637" s="13" t="str">
        <v>In Stock</v>
      </c>
      <c r="J3637" s="43"/>
      <c r="AB3637" s="65">
        <v>45876</v>
      </c>
      <c r="AC3637" s="66" t="str">
        <f t="shared" si="55"/>
        <v>Overdue</v>
      </c>
      <c r="AO3637" s="13">
        <f>(Cleaned_Data!S3637)-((Cleaned_Data!S3637)*10%)</f>
        <v>16.2</v>
      </c>
      <c r="AP3637" s="13" t="str">
        <v>Safe</v>
      </c>
    </row>
    <row r="3638" spans="8:42" x14ac:dyDescent="0.3">
      <c r="H3638" s="13" t="s">
        <v>7108</v>
      </c>
      <c r="I3638" s="13" t="str">
        <v>In Stock</v>
      </c>
      <c r="J3638" s="43"/>
      <c r="AB3638" s="65">
        <v>45903</v>
      </c>
      <c r="AC3638" s="66" t="str">
        <f t="shared" si="55"/>
        <v>OnTime</v>
      </c>
      <c r="AO3638" s="13">
        <f>(Cleaned_Data!S3638)-((Cleaned_Data!S3638)*10%)</f>
        <v>64.8</v>
      </c>
      <c r="AP3638" s="13" t="str">
        <v>Risk</v>
      </c>
    </row>
    <row r="3639" spans="8:42" x14ac:dyDescent="0.3">
      <c r="H3639" s="13" t="s">
        <v>5035</v>
      </c>
      <c r="I3639" s="13" t="str">
        <v>In Stock</v>
      </c>
      <c r="J3639" s="43"/>
      <c r="AB3639" s="65">
        <v>45861</v>
      </c>
      <c r="AC3639" s="66" t="str">
        <f t="shared" si="55"/>
        <v>Overdue</v>
      </c>
      <c r="AO3639" s="13">
        <f>(Cleaned_Data!S3639)-((Cleaned_Data!S3639)*10%)</f>
        <v>144.9</v>
      </c>
      <c r="AP3639" s="13" t="str">
        <v>Safe</v>
      </c>
    </row>
    <row r="3640" spans="8:42" x14ac:dyDescent="0.3">
      <c r="H3640" s="13" t="s">
        <v>7112</v>
      </c>
      <c r="I3640" s="13" t="str">
        <v>In Stock</v>
      </c>
      <c r="J3640" s="43"/>
      <c r="AB3640" s="65">
        <v>45916</v>
      </c>
      <c r="AC3640" s="66" t="str">
        <f t="shared" si="55"/>
        <v>OnTime</v>
      </c>
      <c r="AO3640" s="13">
        <f>(Cleaned_Data!S3640)-((Cleaned_Data!S3640)*10%)</f>
        <v>102.6</v>
      </c>
      <c r="AP3640" s="13" t="str">
        <v>Safe</v>
      </c>
    </row>
    <row r="3641" spans="8:42" x14ac:dyDescent="0.3">
      <c r="H3641" s="13" t="s">
        <v>5409</v>
      </c>
      <c r="I3641" s="13" t="str">
        <v>In Stock</v>
      </c>
      <c r="J3641" s="43"/>
      <c r="AB3641" s="65">
        <v>45880</v>
      </c>
      <c r="AC3641" s="66" t="str">
        <f t="shared" si="55"/>
        <v>Overdue</v>
      </c>
      <c r="AO3641" s="13">
        <f>(Cleaned_Data!S3641)-((Cleaned_Data!S3641)*10%)</f>
        <v>89.1</v>
      </c>
      <c r="AP3641" s="13" t="str">
        <v>Risk</v>
      </c>
    </row>
    <row r="3642" spans="8:42" x14ac:dyDescent="0.3">
      <c r="H3642" s="13" t="s">
        <v>875</v>
      </c>
      <c r="I3642" s="13" t="str">
        <v>Low Stock</v>
      </c>
      <c r="J3642" s="43"/>
      <c r="AB3642" s="65">
        <v>45876</v>
      </c>
      <c r="AC3642" s="66" t="str">
        <f t="shared" si="55"/>
        <v>Overdue</v>
      </c>
      <c r="AO3642" s="13">
        <f>(Cleaned_Data!S3642)-((Cleaned_Data!S3642)*10%)</f>
        <v>16.2</v>
      </c>
      <c r="AP3642" s="13" t="str">
        <v>Risk</v>
      </c>
    </row>
    <row r="3643" spans="8:42" x14ac:dyDescent="0.3">
      <c r="H3643" s="13" t="s">
        <v>7120</v>
      </c>
      <c r="I3643" s="13" t="str">
        <v>In Stock</v>
      </c>
      <c r="J3643" s="43"/>
      <c r="AB3643" s="65">
        <v>45929</v>
      </c>
      <c r="AC3643" s="66" t="str">
        <f t="shared" si="55"/>
        <v>OnTime</v>
      </c>
      <c r="AO3643" s="13">
        <f>(Cleaned_Data!S3643)-((Cleaned_Data!S3643)*10%)</f>
        <v>146.69999999999999</v>
      </c>
      <c r="AP3643" s="13" t="str">
        <v>Safe</v>
      </c>
    </row>
    <row r="3644" spans="8:42" x14ac:dyDescent="0.3">
      <c r="H3644" s="13" t="s">
        <v>1017</v>
      </c>
      <c r="I3644" s="13" t="str">
        <v>Low Stock</v>
      </c>
      <c r="J3644" s="43"/>
      <c r="AB3644" s="65">
        <v>45929</v>
      </c>
      <c r="AC3644" s="66" t="str">
        <f t="shared" si="55"/>
        <v>OnTime</v>
      </c>
      <c r="AO3644" s="13">
        <f>(Cleaned_Data!S3644)-((Cleaned_Data!S3644)*10%)</f>
        <v>42.3</v>
      </c>
      <c r="AP3644" s="13" t="str">
        <v>Risk</v>
      </c>
    </row>
    <row r="3645" spans="8:42" x14ac:dyDescent="0.3">
      <c r="H3645" s="13" t="s">
        <v>719</v>
      </c>
      <c r="I3645" s="13" t="str">
        <v>Low Stock</v>
      </c>
      <c r="J3645" s="43"/>
      <c r="AB3645" s="65">
        <v>45925</v>
      </c>
      <c r="AC3645" s="66" t="str">
        <f t="shared" si="55"/>
        <v>OnTime</v>
      </c>
      <c r="AO3645" s="13">
        <f>(Cleaned_Data!S3645)-((Cleaned_Data!S3645)*10%)</f>
        <v>9.9</v>
      </c>
      <c r="AP3645" s="13" t="str">
        <v>Risk</v>
      </c>
    </row>
    <row r="3646" spans="8:42" x14ac:dyDescent="0.3">
      <c r="H3646" s="13" t="s">
        <v>7483</v>
      </c>
      <c r="I3646" s="13" t="str">
        <v>Low Stock</v>
      </c>
      <c r="J3646" s="43"/>
      <c r="AB3646" s="65">
        <v>45928</v>
      </c>
      <c r="AC3646" s="66" t="str">
        <f t="shared" si="55"/>
        <v>OnTime</v>
      </c>
      <c r="AO3646" s="13">
        <f>(Cleaned_Data!S3646)-((Cleaned_Data!S3646)*10%)</f>
        <v>47.7</v>
      </c>
      <c r="AP3646" s="13" t="str">
        <v>Risk</v>
      </c>
    </row>
    <row r="3647" spans="8:42" x14ac:dyDescent="0.3">
      <c r="H3647" s="13" t="s">
        <v>7126</v>
      </c>
      <c r="I3647" s="13" t="str">
        <v>In Stock</v>
      </c>
      <c r="J3647" s="43"/>
      <c r="AB3647" s="65">
        <v>45929</v>
      </c>
      <c r="AC3647" s="66" t="str">
        <f t="shared" si="55"/>
        <v>OnTime</v>
      </c>
      <c r="AO3647" s="13">
        <f>(Cleaned_Data!S3647)-((Cleaned_Data!S3647)*10%)</f>
        <v>113.4</v>
      </c>
      <c r="AP3647" s="13" t="str">
        <v>Safe</v>
      </c>
    </row>
    <row r="3648" spans="8:42" x14ac:dyDescent="0.3">
      <c r="H3648" s="13" t="s">
        <v>7128</v>
      </c>
      <c r="I3648" s="13" t="str">
        <v>In Stock</v>
      </c>
      <c r="J3648" s="43"/>
      <c r="AB3648" s="65">
        <v>45863</v>
      </c>
      <c r="AC3648" s="66" t="str">
        <f t="shared" si="55"/>
        <v>Overdue</v>
      </c>
      <c r="AO3648" s="13">
        <f>(Cleaned_Data!S3648)-((Cleaned_Data!S3648)*10%)</f>
        <v>117</v>
      </c>
      <c r="AP3648" s="13" t="str">
        <v>Safe</v>
      </c>
    </row>
    <row r="3649" spans="8:42" x14ac:dyDescent="0.3">
      <c r="H3649" s="13" t="s">
        <v>7130</v>
      </c>
      <c r="I3649" s="13" t="str">
        <v>Low Stock</v>
      </c>
      <c r="J3649" s="43"/>
      <c r="AB3649" s="65">
        <v>45906</v>
      </c>
      <c r="AC3649" s="66" t="str">
        <f t="shared" si="55"/>
        <v>OnTime</v>
      </c>
      <c r="AO3649" s="13">
        <f>(Cleaned_Data!S3649)-((Cleaned_Data!S3649)*10%)</f>
        <v>25.2</v>
      </c>
      <c r="AP3649" s="13" t="str">
        <v>Risk</v>
      </c>
    </row>
    <row r="3650" spans="8:42" x14ac:dyDescent="0.3">
      <c r="H3650" s="13" t="s">
        <v>2185</v>
      </c>
      <c r="I3650" s="13" t="str">
        <v>In Stock</v>
      </c>
      <c r="J3650" s="43"/>
      <c r="AB3650" s="65">
        <v>45900</v>
      </c>
      <c r="AC3650" s="66" t="str">
        <f t="shared" si="55"/>
        <v>Overdue</v>
      </c>
      <c r="AO3650" s="13">
        <f>(Cleaned_Data!S3650)-((Cleaned_Data!S3650)*10%)</f>
        <v>122.4</v>
      </c>
      <c r="AP3650" s="13" t="str">
        <v>Safe</v>
      </c>
    </row>
    <row r="3651" spans="8:42" x14ac:dyDescent="0.3">
      <c r="H3651" s="13" t="s">
        <v>2541</v>
      </c>
      <c r="I3651" s="13" t="str">
        <v>In Stock</v>
      </c>
      <c r="J3651" s="43"/>
      <c r="AB3651" s="65">
        <v>45886</v>
      </c>
      <c r="AC3651" s="66" t="str">
        <f t="shared" ref="AC3651:AC3714" si="56">IF(AB3651="","No Date", IF(AB3651&lt;$AC$1,"Overdue","OnTime"))</f>
        <v>Overdue</v>
      </c>
      <c r="AO3651" s="13">
        <f>(Cleaned_Data!S3651)-((Cleaned_Data!S3651)*10%)</f>
        <v>137.69999999999999</v>
      </c>
      <c r="AP3651" s="13" t="str">
        <v>Safe</v>
      </c>
    </row>
    <row r="3652" spans="8:42" x14ac:dyDescent="0.3">
      <c r="H3652" s="13" t="s">
        <v>4732</v>
      </c>
      <c r="I3652" s="13" t="str">
        <v>In Stock</v>
      </c>
      <c r="J3652" s="43"/>
      <c r="AB3652" s="65">
        <v>45911</v>
      </c>
      <c r="AC3652" s="66" t="str">
        <f t="shared" si="56"/>
        <v>OnTime</v>
      </c>
      <c r="AO3652" s="13">
        <f>(Cleaned_Data!S3652)-((Cleaned_Data!S3652)*10%)</f>
        <v>161.1</v>
      </c>
      <c r="AP3652" s="13" t="str">
        <v>Safe</v>
      </c>
    </row>
    <row r="3653" spans="8:42" x14ac:dyDescent="0.3">
      <c r="H3653" s="13" t="s">
        <v>3652</v>
      </c>
      <c r="I3653" s="13" t="str">
        <v>In Stock</v>
      </c>
      <c r="J3653" s="43"/>
      <c r="AB3653" s="65">
        <v>45928</v>
      </c>
      <c r="AC3653" s="66" t="str">
        <f t="shared" si="56"/>
        <v>OnTime</v>
      </c>
      <c r="AO3653" s="13">
        <f>(Cleaned_Data!S3653)-((Cleaned_Data!S3653)*10%)</f>
        <v>170.1</v>
      </c>
      <c r="AP3653" s="13" t="str">
        <v>Safe</v>
      </c>
    </row>
    <row r="3654" spans="8:42" x14ac:dyDescent="0.3">
      <c r="H3654" s="13" t="s">
        <v>7138</v>
      </c>
      <c r="I3654" s="13" t="str">
        <v>Low Stock</v>
      </c>
      <c r="J3654" s="43"/>
      <c r="AB3654" s="65">
        <v>45870</v>
      </c>
      <c r="AC3654" s="66" t="str">
        <f t="shared" si="56"/>
        <v>Overdue</v>
      </c>
      <c r="AO3654" s="13">
        <f>(Cleaned_Data!S3654)-((Cleaned_Data!S3654)*10%)</f>
        <v>27</v>
      </c>
      <c r="AP3654" s="13" t="str">
        <v>Risk</v>
      </c>
    </row>
    <row r="3655" spans="8:42" x14ac:dyDescent="0.3">
      <c r="H3655" s="13" t="s">
        <v>2498</v>
      </c>
      <c r="I3655" s="13" t="str">
        <v>In Stock</v>
      </c>
      <c r="J3655" s="43"/>
      <c r="AB3655" s="65">
        <v>45894</v>
      </c>
      <c r="AC3655" s="66" t="str">
        <f t="shared" si="56"/>
        <v>Overdue</v>
      </c>
      <c r="AO3655" s="13">
        <f>(Cleaned_Data!S3655)-((Cleaned_Data!S3655)*10%)</f>
        <v>81</v>
      </c>
      <c r="AP3655" s="13" t="str">
        <v>Safe</v>
      </c>
    </row>
    <row r="3656" spans="8:42" x14ac:dyDescent="0.3">
      <c r="H3656" s="13" t="s">
        <v>5927</v>
      </c>
      <c r="I3656" s="13" t="str">
        <v>In Stock</v>
      </c>
      <c r="J3656" s="43"/>
      <c r="AB3656" s="65">
        <v>45864</v>
      </c>
      <c r="AC3656" s="66" t="str">
        <f t="shared" si="56"/>
        <v>Overdue</v>
      </c>
      <c r="AO3656" s="13">
        <f>(Cleaned_Data!S3656)-((Cleaned_Data!S3656)*10%)</f>
        <v>60.3</v>
      </c>
      <c r="AP3656" s="13" t="str">
        <v>Safe</v>
      </c>
    </row>
    <row r="3657" spans="8:42" x14ac:dyDescent="0.3">
      <c r="H3657" s="13" t="s">
        <v>1976</v>
      </c>
      <c r="I3657" s="13" t="str">
        <v>Low Stock</v>
      </c>
      <c r="J3657" s="43"/>
      <c r="AB3657" s="65">
        <v>45852</v>
      </c>
      <c r="AC3657" s="66" t="str">
        <f t="shared" si="56"/>
        <v>Overdue</v>
      </c>
      <c r="AO3657" s="13">
        <f>(Cleaned_Data!S3657)-((Cleaned_Data!S3657)*10%)</f>
        <v>15.3</v>
      </c>
      <c r="AP3657" s="13" t="str">
        <v>Risk</v>
      </c>
    </row>
    <row r="3658" spans="8:42" x14ac:dyDescent="0.3">
      <c r="H3658" s="13" t="s">
        <v>6535</v>
      </c>
      <c r="I3658" s="13" t="str">
        <v>In Stock</v>
      </c>
      <c r="J3658" s="43"/>
      <c r="AB3658" s="65">
        <v>45866</v>
      </c>
      <c r="AC3658" s="66" t="str">
        <f t="shared" si="56"/>
        <v>Overdue</v>
      </c>
      <c r="AO3658" s="13">
        <f>(Cleaned_Data!S3658)-((Cleaned_Data!S3658)*10%)</f>
        <v>109.8</v>
      </c>
      <c r="AP3658" s="13" t="str">
        <v>Safe</v>
      </c>
    </row>
    <row r="3659" spans="8:42" x14ac:dyDescent="0.3">
      <c r="H3659" s="13" t="s">
        <v>7145</v>
      </c>
      <c r="I3659" s="13" t="str">
        <v>In Stock</v>
      </c>
      <c r="J3659" s="43"/>
      <c r="AB3659" s="65">
        <v>45867</v>
      </c>
      <c r="AC3659" s="66" t="str">
        <f t="shared" si="56"/>
        <v>Overdue</v>
      </c>
      <c r="AO3659" s="13">
        <f>(Cleaned_Data!S3659)-((Cleaned_Data!S3659)*10%)</f>
        <v>111.6</v>
      </c>
      <c r="AP3659" s="13" t="str">
        <v>Safe</v>
      </c>
    </row>
    <row r="3660" spans="8:42" x14ac:dyDescent="0.3">
      <c r="H3660" s="13" t="s">
        <v>5447</v>
      </c>
      <c r="I3660" s="13" t="str">
        <v>In Stock</v>
      </c>
      <c r="J3660" s="43"/>
      <c r="AB3660" s="65">
        <v>45854</v>
      </c>
      <c r="AC3660" s="66" t="str">
        <f t="shared" si="56"/>
        <v>Overdue</v>
      </c>
      <c r="AO3660" s="13">
        <f>(Cleaned_Data!S3660)-((Cleaned_Data!S3660)*10%)</f>
        <v>172.8</v>
      </c>
      <c r="AP3660" s="13" t="str">
        <v>Safe</v>
      </c>
    </row>
    <row r="3661" spans="8:42" x14ac:dyDescent="0.3">
      <c r="H3661" s="13" t="s">
        <v>6977</v>
      </c>
      <c r="I3661" s="13" t="str">
        <v>Low Stock</v>
      </c>
      <c r="J3661" s="43"/>
      <c r="AB3661" s="65">
        <v>45867</v>
      </c>
      <c r="AC3661" s="66" t="str">
        <f t="shared" si="56"/>
        <v>Overdue</v>
      </c>
      <c r="AO3661" s="13">
        <f>(Cleaned_Data!S3661)-((Cleaned_Data!S3661)*10%)</f>
        <v>27</v>
      </c>
      <c r="AP3661" s="13" t="str">
        <v>Risk</v>
      </c>
    </row>
    <row r="3662" spans="8:42" x14ac:dyDescent="0.3">
      <c r="H3662" s="13" t="s">
        <v>1283</v>
      </c>
      <c r="I3662" s="13" t="str">
        <v>Low Stock</v>
      </c>
      <c r="J3662" s="43"/>
      <c r="AB3662" s="65">
        <v>45911</v>
      </c>
      <c r="AC3662" s="66" t="str">
        <f t="shared" si="56"/>
        <v>OnTime</v>
      </c>
      <c r="AO3662" s="13">
        <f>(Cleaned_Data!S3662)-((Cleaned_Data!S3662)*10%)</f>
        <v>32.4</v>
      </c>
      <c r="AP3662" s="13" t="str">
        <v>Risk</v>
      </c>
    </row>
    <row r="3663" spans="8:42" x14ac:dyDescent="0.3">
      <c r="H3663" s="13" t="s">
        <v>7155</v>
      </c>
      <c r="I3663" s="13" t="str">
        <v>In Stock</v>
      </c>
      <c r="J3663" s="43"/>
      <c r="AB3663" s="65">
        <v>45938</v>
      </c>
      <c r="AC3663" s="66" t="str">
        <f t="shared" si="56"/>
        <v>OnTime</v>
      </c>
      <c r="AO3663" s="13">
        <f>(Cleaned_Data!S3663)-((Cleaned_Data!S3663)*10%)</f>
        <v>96.3</v>
      </c>
      <c r="AP3663" s="13" t="str">
        <v>Risk</v>
      </c>
    </row>
    <row r="3664" spans="8:42" x14ac:dyDescent="0.3">
      <c r="H3664" s="13" t="s">
        <v>2472</v>
      </c>
      <c r="I3664" s="13" t="str">
        <v>In Stock</v>
      </c>
      <c r="J3664" s="43"/>
      <c r="AB3664" s="65">
        <v>45911</v>
      </c>
      <c r="AC3664" s="66" t="str">
        <f t="shared" si="56"/>
        <v>OnTime</v>
      </c>
      <c r="AO3664" s="13">
        <f>(Cleaned_Data!S3664)-((Cleaned_Data!S3664)*10%)</f>
        <v>112.5</v>
      </c>
      <c r="AP3664" s="13" t="str">
        <v>Safe</v>
      </c>
    </row>
    <row r="3665" spans="8:42" x14ac:dyDescent="0.3">
      <c r="H3665" s="13" t="s">
        <v>7161</v>
      </c>
      <c r="I3665" s="13" t="str">
        <v>In Stock</v>
      </c>
      <c r="J3665" s="43"/>
      <c r="AB3665" s="65">
        <v>45940</v>
      </c>
      <c r="AC3665" s="66" t="str">
        <f t="shared" si="56"/>
        <v>OnTime</v>
      </c>
      <c r="AO3665" s="13">
        <f>(Cleaned_Data!S3665)-((Cleaned_Data!S3665)*10%)</f>
        <v>74.7</v>
      </c>
      <c r="AP3665" s="13" t="str">
        <v>Safe</v>
      </c>
    </row>
    <row r="3666" spans="8:42" x14ac:dyDescent="0.3">
      <c r="H3666" s="13" t="s">
        <v>120</v>
      </c>
      <c r="I3666" s="13" t="str">
        <v>In Stock</v>
      </c>
      <c r="J3666" s="43"/>
      <c r="AB3666" s="65">
        <v>45927</v>
      </c>
      <c r="AC3666" s="66" t="str">
        <f t="shared" si="56"/>
        <v>OnTime</v>
      </c>
      <c r="AO3666" s="13">
        <f>(Cleaned_Data!S3666)-((Cleaned_Data!S3666)*10%)</f>
        <v>82.8</v>
      </c>
      <c r="AP3666" s="13" t="str">
        <v>Safe</v>
      </c>
    </row>
    <row r="3667" spans="8:42" x14ac:dyDescent="0.3">
      <c r="H3667" s="13" t="s">
        <v>1878</v>
      </c>
      <c r="I3667" s="13" t="str">
        <v>In Stock</v>
      </c>
      <c r="J3667" s="43"/>
      <c r="AB3667" s="65">
        <v>45933</v>
      </c>
      <c r="AC3667" s="66" t="str">
        <f t="shared" si="56"/>
        <v>OnTime</v>
      </c>
      <c r="AO3667" s="13">
        <f>(Cleaned_Data!S3667)-((Cleaned_Data!S3667)*10%)</f>
        <v>155.69999999999999</v>
      </c>
      <c r="AP3667" s="13" t="str">
        <v>Safe</v>
      </c>
    </row>
    <row r="3668" spans="8:42" x14ac:dyDescent="0.3">
      <c r="H3668" s="13" t="s">
        <v>3663</v>
      </c>
      <c r="I3668" s="13" t="str">
        <v>Low Stock</v>
      </c>
      <c r="J3668" s="43"/>
      <c r="AB3668" s="65">
        <v>45917</v>
      </c>
      <c r="AC3668" s="66" t="str">
        <f t="shared" si="56"/>
        <v>OnTime</v>
      </c>
      <c r="AO3668" s="13">
        <f>(Cleaned_Data!S3668)-((Cleaned_Data!S3668)*10%)</f>
        <v>0</v>
      </c>
      <c r="AP3668" s="13" t="str">
        <v>Risk</v>
      </c>
    </row>
    <row r="3669" spans="8:42" x14ac:dyDescent="0.3">
      <c r="H3669" s="13" t="s">
        <v>7167</v>
      </c>
      <c r="I3669" s="13" t="str">
        <v>In Stock</v>
      </c>
      <c r="J3669" s="43"/>
      <c r="AB3669" s="65">
        <v>45865</v>
      </c>
      <c r="AC3669" s="66" t="str">
        <f t="shared" si="56"/>
        <v>Overdue</v>
      </c>
      <c r="AO3669" s="13">
        <f>(Cleaned_Data!S3669)-((Cleaned_Data!S3669)*10%)</f>
        <v>130.5</v>
      </c>
      <c r="AP3669" s="13" t="str">
        <v>Safe</v>
      </c>
    </row>
    <row r="3670" spans="8:42" x14ac:dyDescent="0.3">
      <c r="H3670" s="13" t="s">
        <v>7169</v>
      </c>
      <c r="I3670" s="13" t="str">
        <v>Low Stock</v>
      </c>
      <c r="J3670" s="43"/>
      <c r="AB3670" s="65">
        <v>45880</v>
      </c>
      <c r="AC3670" s="66" t="str">
        <f t="shared" si="56"/>
        <v>Overdue</v>
      </c>
      <c r="AO3670" s="13">
        <f>(Cleaned_Data!S3670)-((Cleaned_Data!S3670)*10%)</f>
        <v>28.8</v>
      </c>
      <c r="AP3670" s="13" t="str">
        <v>Risk</v>
      </c>
    </row>
    <row r="3671" spans="8:42" x14ac:dyDescent="0.3">
      <c r="H3671" s="13" t="s">
        <v>7171</v>
      </c>
      <c r="I3671" s="13" t="str">
        <v>In Stock</v>
      </c>
      <c r="J3671" s="43"/>
      <c r="AB3671" s="65">
        <v>45897</v>
      </c>
      <c r="AC3671" s="66" t="str">
        <f t="shared" si="56"/>
        <v>Overdue</v>
      </c>
      <c r="AO3671" s="13">
        <f>(Cleaned_Data!S3671)-((Cleaned_Data!S3671)*10%)</f>
        <v>89.1</v>
      </c>
      <c r="AP3671" s="13" t="str">
        <v>Safe</v>
      </c>
    </row>
    <row r="3672" spans="8:42" x14ac:dyDescent="0.3">
      <c r="H3672" s="13" t="s">
        <v>7175</v>
      </c>
      <c r="I3672" s="13" t="str">
        <v>In Stock</v>
      </c>
      <c r="J3672" s="43"/>
      <c r="AB3672" s="65">
        <v>45936</v>
      </c>
      <c r="AC3672" s="66" t="str">
        <f t="shared" si="56"/>
        <v>OnTime</v>
      </c>
      <c r="AO3672" s="13">
        <f>(Cleaned_Data!S3672)-((Cleaned_Data!S3672)*10%)</f>
        <v>154.80000000000001</v>
      </c>
      <c r="AP3672" s="13" t="str">
        <v>Safe</v>
      </c>
    </row>
    <row r="3673" spans="8:42" x14ac:dyDescent="0.3">
      <c r="H3673" s="13" t="s">
        <v>7177</v>
      </c>
      <c r="I3673" s="13" t="str">
        <v>In Stock</v>
      </c>
      <c r="J3673" s="43"/>
      <c r="AB3673" s="65">
        <v>45903</v>
      </c>
      <c r="AC3673" s="66" t="str">
        <f t="shared" si="56"/>
        <v>OnTime</v>
      </c>
      <c r="AO3673" s="13">
        <f>(Cleaned_Data!S3673)-((Cleaned_Data!S3673)*10%)</f>
        <v>129.6</v>
      </c>
      <c r="AP3673" s="13" t="str">
        <v>Safe</v>
      </c>
    </row>
    <row r="3674" spans="8:42" x14ac:dyDescent="0.3">
      <c r="H3674" s="13" t="s">
        <v>2773</v>
      </c>
      <c r="I3674" s="13" t="str">
        <v>In Stock</v>
      </c>
      <c r="J3674" s="43"/>
      <c r="AB3674" s="65">
        <v>45883</v>
      </c>
      <c r="AC3674" s="66" t="str">
        <f t="shared" si="56"/>
        <v>Overdue</v>
      </c>
      <c r="AO3674" s="13">
        <f>(Cleaned_Data!S3674)-((Cleaned_Data!S3674)*10%)</f>
        <v>93.6</v>
      </c>
      <c r="AP3674" s="13" t="str">
        <v>Safe</v>
      </c>
    </row>
    <row r="3675" spans="8:42" x14ac:dyDescent="0.3">
      <c r="H3675" s="13" t="s">
        <v>3521</v>
      </c>
      <c r="I3675" s="13" t="str">
        <v>Low Stock</v>
      </c>
      <c r="J3675" s="43"/>
      <c r="AB3675" s="65">
        <v>45885</v>
      </c>
      <c r="AC3675" s="66" t="str">
        <f t="shared" si="56"/>
        <v>Overdue</v>
      </c>
      <c r="AO3675" s="13">
        <f>(Cleaned_Data!S3675)-((Cleaned_Data!S3675)*10%)</f>
        <v>18</v>
      </c>
      <c r="AP3675" s="13" t="str">
        <v>Risk</v>
      </c>
    </row>
    <row r="3676" spans="8:42" x14ac:dyDescent="0.3">
      <c r="H3676" s="13" t="s">
        <v>7184</v>
      </c>
      <c r="I3676" s="13" t="str">
        <v>In Stock</v>
      </c>
      <c r="J3676" s="43"/>
      <c r="AB3676" s="65">
        <v>45870</v>
      </c>
      <c r="AC3676" s="66" t="str">
        <f t="shared" si="56"/>
        <v>Overdue</v>
      </c>
      <c r="AO3676" s="13">
        <f>(Cleaned_Data!S3676)-((Cleaned_Data!S3676)*10%)</f>
        <v>91.8</v>
      </c>
      <c r="AP3676" s="13" t="str">
        <v>Risk</v>
      </c>
    </row>
    <row r="3677" spans="8:42" x14ac:dyDescent="0.3">
      <c r="H3677" s="13" t="s">
        <v>7186</v>
      </c>
      <c r="I3677" s="13" t="str">
        <v>In Stock</v>
      </c>
      <c r="J3677" s="43"/>
      <c r="AB3677" s="65">
        <v>45875</v>
      </c>
      <c r="AC3677" s="66" t="str">
        <f t="shared" si="56"/>
        <v>Overdue</v>
      </c>
      <c r="AO3677" s="13">
        <f>(Cleaned_Data!S3677)-((Cleaned_Data!S3677)*10%)</f>
        <v>144</v>
      </c>
      <c r="AP3677" s="13" t="str">
        <v>Safe</v>
      </c>
    </row>
    <row r="3678" spans="8:42" x14ac:dyDescent="0.3">
      <c r="H3678" s="13" t="s">
        <v>7188</v>
      </c>
      <c r="I3678" s="13" t="str">
        <v>Low Stock</v>
      </c>
      <c r="J3678" s="43"/>
      <c r="AB3678" s="65">
        <v>45889</v>
      </c>
      <c r="AC3678" s="66" t="str">
        <f t="shared" si="56"/>
        <v>Overdue</v>
      </c>
      <c r="AO3678" s="13">
        <f>(Cleaned_Data!S3678)-((Cleaned_Data!S3678)*10%)</f>
        <v>0</v>
      </c>
      <c r="AP3678" s="13" t="str">
        <v>Risk</v>
      </c>
    </row>
    <row r="3679" spans="8:42" x14ac:dyDescent="0.3">
      <c r="H3679" s="13" t="s">
        <v>7190</v>
      </c>
      <c r="I3679" s="13" t="str">
        <v>In Stock</v>
      </c>
      <c r="J3679" s="43"/>
      <c r="AB3679" s="65">
        <v>45854</v>
      </c>
      <c r="AC3679" s="66" t="str">
        <f t="shared" si="56"/>
        <v>Overdue</v>
      </c>
      <c r="AO3679" s="13">
        <f>(Cleaned_Data!S3679)-((Cleaned_Data!S3679)*10%)</f>
        <v>101.7</v>
      </c>
      <c r="AP3679" s="13" t="str">
        <v>Safe</v>
      </c>
    </row>
    <row r="3680" spans="8:42" x14ac:dyDescent="0.3">
      <c r="H3680" s="13" t="s">
        <v>7197</v>
      </c>
      <c r="I3680" s="13" t="str">
        <v>In Stock</v>
      </c>
      <c r="J3680" s="43"/>
      <c r="AB3680" s="65">
        <v>45925</v>
      </c>
      <c r="AC3680" s="66" t="str">
        <f t="shared" si="56"/>
        <v>OnTime</v>
      </c>
      <c r="AO3680" s="13">
        <f>(Cleaned_Data!S3680)-((Cleaned_Data!S3680)*10%)</f>
        <v>117</v>
      </c>
      <c r="AP3680" s="13" t="str">
        <v>Safe</v>
      </c>
    </row>
    <row r="3681" spans="8:42" x14ac:dyDescent="0.3">
      <c r="H3681" s="13" t="s">
        <v>2683</v>
      </c>
      <c r="I3681" s="13" t="str">
        <v>In Stock</v>
      </c>
      <c r="J3681" s="43"/>
      <c r="AB3681" s="65">
        <v>45860</v>
      </c>
      <c r="AC3681" s="66" t="str">
        <f t="shared" si="56"/>
        <v>Overdue</v>
      </c>
      <c r="AO3681" s="13">
        <f>(Cleaned_Data!S3681)-((Cleaned_Data!S3681)*10%)</f>
        <v>58.5</v>
      </c>
      <c r="AP3681" s="13" t="str">
        <v>Safe</v>
      </c>
    </row>
    <row r="3682" spans="8:42" x14ac:dyDescent="0.3">
      <c r="H3682" s="13" t="s">
        <v>7200</v>
      </c>
      <c r="I3682" s="13" t="str">
        <v>In Stock</v>
      </c>
      <c r="J3682" s="43"/>
      <c r="AB3682" s="65">
        <v>45914</v>
      </c>
      <c r="AC3682" s="66" t="str">
        <f t="shared" si="56"/>
        <v>OnTime</v>
      </c>
      <c r="AO3682" s="13">
        <f>(Cleaned_Data!S3682)-((Cleaned_Data!S3682)*10%)</f>
        <v>171</v>
      </c>
      <c r="AP3682" s="13" t="str">
        <v>Safe</v>
      </c>
    </row>
    <row r="3683" spans="8:42" x14ac:dyDescent="0.3">
      <c r="H3683" s="13" t="s">
        <v>7202</v>
      </c>
      <c r="I3683" s="13" t="str">
        <v>Low Stock</v>
      </c>
      <c r="J3683" s="43"/>
      <c r="AB3683" s="65">
        <v>45895</v>
      </c>
      <c r="AC3683" s="66" t="str">
        <f t="shared" si="56"/>
        <v>Overdue</v>
      </c>
      <c r="AO3683" s="13">
        <f>(Cleaned_Data!S3683)-((Cleaned_Data!S3683)*10%)</f>
        <v>18.899999999999999</v>
      </c>
      <c r="AP3683" s="13" t="str">
        <v>Risk</v>
      </c>
    </row>
    <row r="3684" spans="8:42" x14ac:dyDescent="0.3">
      <c r="H3684" s="13" t="s">
        <v>2191</v>
      </c>
      <c r="I3684" s="13" t="str">
        <v>In Stock</v>
      </c>
      <c r="J3684" s="43"/>
      <c r="AB3684" s="65">
        <v>45887</v>
      </c>
      <c r="AC3684" s="66" t="str">
        <f t="shared" si="56"/>
        <v>Overdue</v>
      </c>
      <c r="AO3684" s="13">
        <f>(Cleaned_Data!S3684)-((Cleaned_Data!S3684)*10%)</f>
        <v>169.2</v>
      </c>
      <c r="AP3684" s="13" t="str">
        <v>Safe</v>
      </c>
    </row>
    <row r="3685" spans="8:42" x14ac:dyDescent="0.3">
      <c r="H3685" s="13" t="s">
        <v>7207</v>
      </c>
      <c r="I3685" s="13" t="str">
        <v>In Stock</v>
      </c>
      <c r="J3685" s="43"/>
      <c r="AB3685" s="65">
        <v>45898</v>
      </c>
      <c r="AC3685" s="66" t="str">
        <f t="shared" si="56"/>
        <v>Overdue</v>
      </c>
      <c r="AO3685" s="13">
        <f>(Cleaned_Data!S3685)-((Cleaned_Data!S3685)*10%)</f>
        <v>92.7</v>
      </c>
      <c r="AP3685" s="13" t="str">
        <v>Safe</v>
      </c>
    </row>
    <row r="3686" spans="8:42" x14ac:dyDescent="0.3">
      <c r="H3686" s="13" t="s">
        <v>7210</v>
      </c>
      <c r="I3686" s="13" t="str">
        <v>In Stock</v>
      </c>
      <c r="J3686" s="43"/>
      <c r="AB3686" s="65">
        <v>45921</v>
      </c>
      <c r="AC3686" s="66" t="str">
        <f t="shared" si="56"/>
        <v>OnTime</v>
      </c>
      <c r="AO3686" s="13">
        <f>(Cleaned_Data!S3686)-((Cleaned_Data!S3686)*10%)</f>
        <v>135.9</v>
      </c>
      <c r="AP3686" s="13" t="str">
        <v>Safe</v>
      </c>
    </row>
    <row r="3687" spans="8:42" x14ac:dyDescent="0.3">
      <c r="H3687" s="13" t="s">
        <v>7212</v>
      </c>
      <c r="I3687" s="13" t="str">
        <v>Low Stock</v>
      </c>
      <c r="J3687" s="43"/>
      <c r="AB3687" s="65">
        <v>45900</v>
      </c>
      <c r="AC3687" s="66" t="str">
        <f t="shared" si="56"/>
        <v>Overdue</v>
      </c>
      <c r="AO3687" s="13">
        <f>(Cleaned_Data!S3687)-((Cleaned_Data!S3687)*10%)</f>
        <v>34.200000000000003</v>
      </c>
      <c r="AP3687" s="13" t="str">
        <v>Risk</v>
      </c>
    </row>
    <row r="3688" spans="8:42" x14ac:dyDescent="0.3">
      <c r="H3688" s="13" t="s">
        <v>7215</v>
      </c>
      <c r="I3688" s="13" t="str">
        <v>Low Stock</v>
      </c>
      <c r="J3688" s="43"/>
      <c r="AB3688" s="65">
        <v>45920</v>
      </c>
      <c r="AC3688" s="66" t="str">
        <f t="shared" si="56"/>
        <v>OnTime</v>
      </c>
      <c r="AO3688" s="13">
        <f>(Cleaned_Data!S3688)-((Cleaned_Data!S3688)*10%)</f>
        <v>29.7</v>
      </c>
      <c r="AP3688" s="13" t="str">
        <v>Risk</v>
      </c>
    </row>
    <row r="3689" spans="8:42" x14ac:dyDescent="0.3">
      <c r="H3689" s="13" t="s">
        <v>7217</v>
      </c>
      <c r="I3689" s="13" t="str">
        <v>In Stock</v>
      </c>
      <c r="J3689" s="43"/>
      <c r="AB3689" s="65">
        <v>45856</v>
      </c>
      <c r="AC3689" s="66" t="str">
        <f t="shared" si="56"/>
        <v>Overdue</v>
      </c>
      <c r="AO3689" s="13">
        <f>(Cleaned_Data!S3689)-((Cleaned_Data!S3689)*10%)</f>
        <v>175.5</v>
      </c>
      <c r="AP3689" s="13" t="str">
        <v>Safe</v>
      </c>
    </row>
    <row r="3690" spans="8:42" x14ac:dyDescent="0.3">
      <c r="H3690" s="13" t="s">
        <v>6127</v>
      </c>
      <c r="I3690" s="13" t="str">
        <v>In Stock</v>
      </c>
      <c r="J3690" s="43"/>
      <c r="AB3690" s="65">
        <v>45898</v>
      </c>
      <c r="AC3690" s="66" t="str">
        <f t="shared" si="56"/>
        <v>Overdue</v>
      </c>
      <c r="AO3690" s="13">
        <f>(Cleaned_Data!S3690)-((Cleaned_Data!S3690)*10%)</f>
        <v>121.5</v>
      </c>
      <c r="AP3690" s="13" t="str">
        <v>Safe</v>
      </c>
    </row>
    <row r="3691" spans="8:42" x14ac:dyDescent="0.3">
      <c r="H3691" s="13" t="s">
        <v>1639</v>
      </c>
      <c r="I3691" s="13" t="str">
        <v>Low Stock</v>
      </c>
      <c r="J3691" s="43"/>
      <c r="AB3691" s="65">
        <v>45903</v>
      </c>
      <c r="AC3691" s="66" t="str">
        <f t="shared" si="56"/>
        <v>OnTime</v>
      </c>
      <c r="AO3691" s="13">
        <f>(Cleaned_Data!S3691)-((Cleaned_Data!S3691)*10%)</f>
        <v>22.5</v>
      </c>
      <c r="AP3691" s="13" t="str">
        <v>Risk</v>
      </c>
    </row>
    <row r="3692" spans="8:42" x14ac:dyDescent="0.3">
      <c r="H3692" s="13" t="s">
        <v>7227</v>
      </c>
      <c r="I3692" s="13" t="str">
        <v>Low Stock</v>
      </c>
      <c r="J3692" s="43"/>
      <c r="AB3692" s="65">
        <v>45877</v>
      </c>
      <c r="AC3692" s="66" t="str">
        <f t="shared" si="56"/>
        <v>Overdue</v>
      </c>
      <c r="AO3692" s="13">
        <f>(Cleaned_Data!S3692)-((Cleaned_Data!S3692)*10%)</f>
        <v>0</v>
      </c>
      <c r="AP3692" s="13" t="str">
        <v>Risk</v>
      </c>
    </row>
    <row r="3693" spans="8:42" x14ac:dyDescent="0.3">
      <c r="H3693" s="13" t="s">
        <v>5868</v>
      </c>
      <c r="I3693" s="13" t="str">
        <v>In Stock</v>
      </c>
      <c r="J3693" s="43"/>
      <c r="AB3693" s="65">
        <v>45935</v>
      </c>
      <c r="AC3693" s="66" t="str">
        <f t="shared" si="56"/>
        <v>OnTime</v>
      </c>
      <c r="AO3693" s="13">
        <f>(Cleaned_Data!S3693)-((Cleaned_Data!S3693)*10%)</f>
        <v>95.4</v>
      </c>
      <c r="AP3693" s="13" t="str">
        <v>Safe</v>
      </c>
    </row>
    <row r="3694" spans="8:42" x14ac:dyDescent="0.3">
      <c r="H3694" s="13" t="s">
        <v>7231</v>
      </c>
      <c r="I3694" s="13" t="str">
        <v>In Stock</v>
      </c>
      <c r="J3694" s="43"/>
      <c r="AB3694" s="65">
        <v>45885</v>
      </c>
      <c r="AC3694" s="66" t="str">
        <f t="shared" si="56"/>
        <v>Overdue</v>
      </c>
      <c r="AO3694" s="13">
        <f>(Cleaned_Data!S3694)-((Cleaned_Data!S3694)*10%)</f>
        <v>125.1</v>
      </c>
      <c r="AP3694" s="13" t="str">
        <v>Safe</v>
      </c>
    </row>
    <row r="3695" spans="8:42" x14ac:dyDescent="0.3">
      <c r="H3695" s="13" t="s">
        <v>7233</v>
      </c>
      <c r="I3695" s="13" t="str">
        <v>In Stock</v>
      </c>
      <c r="J3695" s="43"/>
      <c r="AB3695" s="65">
        <v>45876</v>
      </c>
      <c r="AC3695" s="66" t="str">
        <f t="shared" si="56"/>
        <v>Overdue</v>
      </c>
      <c r="AO3695" s="13">
        <f>(Cleaned_Data!S3695)-((Cleaned_Data!S3695)*10%)</f>
        <v>119.7</v>
      </c>
      <c r="AP3695" s="13" t="str">
        <v>Safe</v>
      </c>
    </row>
    <row r="3696" spans="8:42" x14ac:dyDescent="0.3">
      <c r="H3696" s="13" t="s">
        <v>5147</v>
      </c>
      <c r="I3696" s="13" t="str">
        <v>Low Stock</v>
      </c>
      <c r="J3696" s="43"/>
      <c r="AB3696" s="65">
        <v>45901</v>
      </c>
      <c r="AC3696" s="66" t="str">
        <f t="shared" si="56"/>
        <v>OnTime</v>
      </c>
      <c r="AO3696" s="13">
        <f>(Cleaned_Data!S3696)-((Cleaned_Data!S3696)*10%)</f>
        <v>36.9</v>
      </c>
      <c r="AP3696" s="13" t="str">
        <v>Risk</v>
      </c>
    </row>
    <row r="3697" spans="8:42" x14ac:dyDescent="0.3">
      <c r="H3697" s="13" t="s">
        <v>7630</v>
      </c>
      <c r="I3697" s="13" t="str">
        <v>In Stock</v>
      </c>
      <c r="J3697" s="43"/>
      <c r="AB3697" s="65">
        <v>45884</v>
      </c>
      <c r="AC3697" s="66" t="str">
        <f t="shared" si="56"/>
        <v>Overdue</v>
      </c>
      <c r="AO3697" s="13">
        <f>(Cleaned_Data!S3697)-((Cleaned_Data!S3697)*10%)</f>
        <v>137.69999999999999</v>
      </c>
      <c r="AP3697" s="13" t="str">
        <v>Safe</v>
      </c>
    </row>
    <row r="3698" spans="8:42" x14ac:dyDescent="0.3">
      <c r="H3698" s="13" t="s">
        <v>7238</v>
      </c>
      <c r="I3698" s="13" t="str">
        <v>In Stock</v>
      </c>
      <c r="J3698" s="43"/>
      <c r="AB3698" s="65">
        <v>45935</v>
      </c>
      <c r="AC3698" s="66" t="str">
        <f t="shared" si="56"/>
        <v>OnTime</v>
      </c>
      <c r="AO3698" s="13">
        <f>(Cleaned_Data!S3698)-((Cleaned_Data!S3698)*10%)</f>
        <v>167.4</v>
      </c>
      <c r="AP3698" s="13" t="str">
        <v>Safe</v>
      </c>
    </row>
    <row r="3699" spans="8:42" x14ac:dyDescent="0.3">
      <c r="H3699" s="13" t="s">
        <v>506</v>
      </c>
      <c r="I3699" s="13" t="str">
        <v>Low Stock</v>
      </c>
      <c r="J3699" s="43"/>
      <c r="AB3699" s="65">
        <v>45878</v>
      </c>
      <c r="AC3699" s="66" t="str">
        <f t="shared" si="56"/>
        <v>Overdue</v>
      </c>
      <c r="AO3699" s="13">
        <f>(Cleaned_Data!S3699)-((Cleaned_Data!S3699)*10%)</f>
        <v>38.700000000000003</v>
      </c>
      <c r="AP3699" s="13" t="str">
        <v>Risk</v>
      </c>
    </row>
    <row r="3700" spans="8:42" x14ac:dyDescent="0.3">
      <c r="H3700" s="13" t="s">
        <v>7241</v>
      </c>
      <c r="I3700" s="13" t="str">
        <v>In Stock</v>
      </c>
      <c r="J3700" s="43"/>
      <c r="AB3700" s="65">
        <v>45929</v>
      </c>
      <c r="AC3700" s="66" t="str">
        <f t="shared" si="56"/>
        <v>OnTime</v>
      </c>
      <c r="AO3700" s="13">
        <f>(Cleaned_Data!S3700)-((Cleaned_Data!S3700)*10%)</f>
        <v>92.7</v>
      </c>
      <c r="AP3700" s="13" t="str">
        <v>Safe</v>
      </c>
    </row>
    <row r="3701" spans="8:42" x14ac:dyDescent="0.3">
      <c r="H3701" s="13" t="s">
        <v>7243</v>
      </c>
      <c r="I3701" s="13" t="str">
        <v>In Stock</v>
      </c>
      <c r="J3701" s="43"/>
      <c r="AB3701" s="65">
        <v>45860</v>
      </c>
      <c r="AC3701" s="66" t="str">
        <f t="shared" si="56"/>
        <v>Overdue</v>
      </c>
      <c r="AO3701" s="13">
        <f>(Cleaned_Data!S3701)-((Cleaned_Data!S3701)*10%)</f>
        <v>121.5</v>
      </c>
      <c r="AP3701" s="13" t="str">
        <v>Safe</v>
      </c>
    </row>
    <row r="3702" spans="8:42" x14ac:dyDescent="0.3">
      <c r="H3702" s="13" t="s">
        <v>653</v>
      </c>
      <c r="I3702" s="13" t="str">
        <v>In Stock</v>
      </c>
      <c r="J3702" s="43"/>
      <c r="AB3702" s="65">
        <v>45880</v>
      </c>
      <c r="AC3702" s="66" t="str">
        <f t="shared" si="56"/>
        <v>Overdue</v>
      </c>
      <c r="AO3702" s="13">
        <f>(Cleaned_Data!S3702)-((Cleaned_Data!S3702)*10%)</f>
        <v>145.80000000000001</v>
      </c>
      <c r="AP3702" s="13" t="str">
        <v>Safe</v>
      </c>
    </row>
    <row r="3703" spans="8:42" x14ac:dyDescent="0.3">
      <c r="H3703" s="13" t="s">
        <v>3420</v>
      </c>
      <c r="I3703" s="13" t="str">
        <v>In Stock</v>
      </c>
      <c r="J3703" s="43"/>
      <c r="AB3703" s="65">
        <v>45898</v>
      </c>
      <c r="AC3703" s="66" t="str">
        <f t="shared" si="56"/>
        <v>Overdue</v>
      </c>
      <c r="AO3703" s="13">
        <f>(Cleaned_Data!S3703)-((Cleaned_Data!S3703)*10%)</f>
        <v>169.2</v>
      </c>
      <c r="AP3703" s="13" t="str">
        <v>Safe</v>
      </c>
    </row>
    <row r="3704" spans="8:42" x14ac:dyDescent="0.3">
      <c r="H3704" s="13" t="s">
        <v>7466</v>
      </c>
      <c r="I3704" s="13" t="str">
        <v>Low Stock</v>
      </c>
      <c r="J3704" s="43"/>
      <c r="AB3704" s="65">
        <v>45923</v>
      </c>
      <c r="AC3704" s="66" t="str">
        <f t="shared" si="56"/>
        <v>OnTime</v>
      </c>
      <c r="AO3704" s="13">
        <f>(Cleaned_Data!S3704)-((Cleaned_Data!S3704)*10%)</f>
        <v>10.8</v>
      </c>
      <c r="AP3704" s="13" t="str">
        <v>Risk</v>
      </c>
    </row>
    <row r="3705" spans="8:42" x14ac:dyDescent="0.3">
      <c r="H3705" s="13" t="s">
        <v>4432</v>
      </c>
      <c r="I3705" s="13" t="str">
        <v>Low Stock</v>
      </c>
      <c r="J3705" s="43"/>
      <c r="AB3705" s="65">
        <v>45885</v>
      </c>
      <c r="AC3705" s="66" t="str">
        <f t="shared" si="56"/>
        <v>Overdue</v>
      </c>
      <c r="AO3705" s="13">
        <f>(Cleaned_Data!S3705)-((Cleaned_Data!S3705)*10%)</f>
        <v>51.3</v>
      </c>
      <c r="AP3705" s="13" t="str">
        <v>Risk</v>
      </c>
    </row>
    <row r="3706" spans="8:42" x14ac:dyDescent="0.3">
      <c r="H3706" s="13" t="s">
        <v>5467</v>
      </c>
      <c r="I3706" s="13" t="str">
        <v>In Stock</v>
      </c>
      <c r="J3706" s="43"/>
      <c r="AB3706" s="65">
        <v>45934</v>
      </c>
      <c r="AC3706" s="66" t="str">
        <f t="shared" si="56"/>
        <v>OnTime</v>
      </c>
      <c r="AO3706" s="13">
        <f>(Cleaned_Data!S3706)-((Cleaned_Data!S3706)*10%)</f>
        <v>144.9</v>
      </c>
      <c r="AP3706" s="13" t="str">
        <v>Safe</v>
      </c>
    </row>
    <row r="3707" spans="8:42" x14ac:dyDescent="0.3">
      <c r="H3707" s="13" t="s">
        <v>7258</v>
      </c>
      <c r="I3707" s="13" t="str">
        <v>In Stock</v>
      </c>
      <c r="J3707" s="43"/>
      <c r="AB3707" s="65">
        <v>45891</v>
      </c>
      <c r="AC3707" s="66" t="str">
        <f t="shared" si="56"/>
        <v>Overdue</v>
      </c>
      <c r="AO3707" s="13">
        <f>(Cleaned_Data!S3707)-((Cleaned_Data!S3707)*10%)</f>
        <v>32.4</v>
      </c>
      <c r="AP3707" s="13" t="str">
        <v>Safe</v>
      </c>
    </row>
    <row r="3708" spans="8:42" x14ac:dyDescent="0.3">
      <c r="H3708" s="13" t="s">
        <v>584</v>
      </c>
      <c r="I3708" s="13" t="str">
        <v>In Stock</v>
      </c>
      <c r="J3708" s="43"/>
      <c r="AB3708" s="65">
        <v>45860</v>
      </c>
      <c r="AC3708" s="66" t="str">
        <f t="shared" si="56"/>
        <v>Overdue</v>
      </c>
      <c r="AO3708" s="13">
        <f>(Cleaned_Data!S3708)-((Cleaned_Data!S3708)*10%)</f>
        <v>77.400000000000006</v>
      </c>
      <c r="AP3708" s="13" t="str">
        <v>Safe</v>
      </c>
    </row>
    <row r="3709" spans="8:42" x14ac:dyDescent="0.3">
      <c r="H3709" s="13" t="s">
        <v>2034</v>
      </c>
      <c r="I3709" s="13" t="str">
        <v>In Stock</v>
      </c>
      <c r="J3709" s="43"/>
      <c r="AB3709" s="65">
        <v>45933</v>
      </c>
      <c r="AC3709" s="66" t="str">
        <f t="shared" si="56"/>
        <v>OnTime</v>
      </c>
      <c r="AO3709" s="13">
        <f>(Cleaned_Data!S3709)-((Cleaned_Data!S3709)*10%)</f>
        <v>64.8</v>
      </c>
      <c r="AP3709" s="13" t="str">
        <v>Safe</v>
      </c>
    </row>
    <row r="3710" spans="8:42" x14ac:dyDescent="0.3">
      <c r="H3710" s="13" t="s">
        <v>7631</v>
      </c>
      <c r="I3710" s="13" t="str">
        <v>In Stock</v>
      </c>
      <c r="J3710" s="43"/>
      <c r="AB3710" s="65">
        <v>45877</v>
      </c>
      <c r="AC3710" s="66" t="str">
        <f t="shared" si="56"/>
        <v>Overdue</v>
      </c>
      <c r="AO3710" s="13">
        <f>(Cleaned_Data!S3710)-((Cleaned_Data!S3710)*10%)</f>
        <v>179.1</v>
      </c>
      <c r="AP3710" s="13" t="str">
        <v>Safe</v>
      </c>
    </row>
    <row r="3711" spans="8:42" x14ac:dyDescent="0.3">
      <c r="H3711" s="13" t="s">
        <v>3142</v>
      </c>
      <c r="I3711" s="13" t="str">
        <v>In Stock</v>
      </c>
      <c r="J3711" s="43"/>
      <c r="AB3711" s="65">
        <v>45887</v>
      </c>
      <c r="AC3711" s="66" t="str">
        <f t="shared" si="56"/>
        <v>Overdue</v>
      </c>
      <c r="AO3711" s="13">
        <f>(Cleaned_Data!S3711)-((Cleaned_Data!S3711)*10%)</f>
        <v>90.9</v>
      </c>
      <c r="AP3711" s="13" t="str">
        <v>Safe</v>
      </c>
    </row>
    <row r="3712" spans="8:42" x14ac:dyDescent="0.3">
      <c r="H3712" s="13" t="s">
        <v>4855</v>
      </c>
      <c r="I3712" s="13" t="str">
        <v>Low Stock</v>
      </c>
      <c r="J3712" s="43"/>
      <c r="AB3712" s="65">
        <v>45885</v>
      </c>
      <c r="AC3712" s="66" t="str">
        <f t="shared" si="56"/>
        <v>Overdue</v>
      </c>
      <c r="AO3712" s="13">
        <f>(Cleaned_Data!S3712)-((Cleaned_Data!S3712)*10%)</f>
        <v>4.5</v>
      </c>
      <c r="AP3712" s="13" t="str">
        <v>Risk</v>
      </c>
    </row>
    <row r="3713" spans="8:42" x14ac:dyDescent="0.3">
      <c r="H3713" s="13" t="s">
        <v>7267</v>
      </c>
      <c r="I3713" s="13" t="str">
        <v>In Stock</v>
      </c>
      <c r="J3713" s="43"/>
      <c r="AB3713" s="65">
        <v>45898</v>
      </c>
      <c r="AC3713" s="66" t="str">
        <f t="shared" si="56"/>
        <v>Overdue</v>
      </c>
      <c r="AO3713" s="13">
        <f>(Cleaned_Data!S3713)-((Cleaned_Data!S3713)*10%)</f>
        <v>76.5</v>
      </c>
      <c r="AP3713" s="13" t="str">
        <v>Safe</v>
      </c>
    </row>
    <row r="3714" spans="8:42" x14ac:dyDescent="0.3">
      <c r="H3714" s="13" t="s">
        <v>7269</v>
      </c>
      <c r="I3714" s="13" t="str">
        <v>Low Stock</v>
      </c>
      <c r="J3714" s="43"/>
      <c r="AB3714" s="65">
        <v>45881</v>
      </c>
      <c r="AC3714" s="66" t="str">
        <f t="shared" si="56"/>
        <v>Overdue</v>
      </c>
      <c r="AO3714" s="13">
        <f>(Cleaned_Data!S3714)-((Cleaned_Data!S3714)*10%)</f>
        <v>1.8</v>
      </c>
      <c r="AP3714" s="13" t="str">
        <v>Risk</v>
      </c>
    </row>
    <row r="3715" spans="8:42" x14ac:dyDescent="0.3">
      <c r="H3715" s="13" t="s">
        <v>5800</v>
      </c>
      <c r="I3715" s="13" t="str">
        <v>In Stock</v>
      </c>
      <c r="J3715" s="43"/>
      <c r="AB3715" s="65">
        <v>45901</v>
      </c>
      <c r="AC3715" s="66" t="str">
        <f t="shared" ref="AC3715:AC3778" si="57">IF(AB3715="","No Date", IF(AB3715&lt;$AC$1,"Overdue","OnTime"))</f>
        <v>OnTime</v>
      </c>
      <c r="AO3715" s="13">
        <f>(Cleaned_Data!S3715)-((Cleaned_Data!S3715)*10%)</f>
        <v>117.9</v>
      </c>
      <c r="AP3715" s="13" t="str">
        <v>Safe</v>
      </c>
    </row>
    <row r="3716" spans="8:42" x14ac:dyDescent="0.3">
      <c r="H3716" s="13" t="s">
        <v>496</v>
      </c>
      <c r="I3716" s="13" t="str">
        <v>Low Stock</v>
      </c>
      <c r="J3716" s="43"/>
      <c r="AB3716" s="65">
        <v>45912</v>
      </c>
      <c r="AC3716" s="66" t="str">
        <f t="shared" si="57"/>
        <v>OnTime</v>
      </c>
      <c r="AO3716" s="13">
        <f>(Cleaned_Data!S3716)-((Cleaned_Data!S3716)*10%)</f>
        <v>0</v>
      </c>
      <c r="AP3716" s="13" t="str">
        <v>Risk</v>
      </c>
    </row>
    <row r="3717" spans="8:42" x14ac:dyDescent="0.3">
      <c r="H3717" s="13" t="s">
        <v>327</v>
      </c>
      <c r="I3717" s="13" t="str">
        <v>In Stock</v>
      </c>
      <c r="J3717" s="43"/>
      <c r="AB3717" s="65">
        <v>45924</v>
      </c>
      <c r="AC3717" s="66" t="str">
        <f t="shared" si="57"/>
        <v>OnTime</v>
      </c>
      <c r="AO3717" s="13">
        <f>(Cleaned_Data!S3717)-((Cleaned_Data!S3717)*10%)</f>
        <v>111.6</v>
      </c>
      <c r="AP3717" s="13" t="str">
        <v>Safe</v>
      </c>
    </row>
    <row r="3718" spans="8:42" x14ac:dyDescent="0.3">
      <c r="H3718" s="13" t="s">
        <v>7275</v>
      </c>
      <c r="I3718" s="13" t="str">
        <v>In Stock</v>
      </c>
      <c r="J3718" s="43"/>
      <c r="AB3718" s="65">
        <v>45924</v>
      </c>
      <c r="AC3718" s="66" t="str">
        <f t="shared" si="57"/>
        <v>OnTime</v>
      </c>
      <c r="AO3718" s="13">
        <f>(Cleaned_Data!S3718)-((Cleaned_Data!S3718)*10%)</f>
        <v>108</v>
      </c>
      <c r="AP3718" s="13" t="str">
        <v>Safe</v>
      </c>
    </row>
    <row r="3719" spans="8:42" x14ac:dyDescent="0.3">
      <c r="H3719" s="13" t="s">
        <v>7277</v>
      </c>
      <c r="I3719" s="13" t="str">
        <v>Low Stock</v>
      </c>
      <c r="J3719" s="43"/>
      <c r="AB3719" s="65">
        <v>45881</v>
      </c>
      <c r="AC3719" s="66" t="str">
        <f t="shared" si="57"/>
        <v>Overdue</v>
      </c>
      <c r="AO3719" s="13">
        <f>(Cleaned_Data!S3719)-((Cleaned_Data!S3719)*10%)</f>
        <v>30.6</v>
      </c>
      <c r="AP3719" s="13" t="str">
        <v>Risk</v>
      </c>
    </row>
    <row r="3720" spans="8:42" x14ac:dyDescent="0.3">
      <c r="H3720" s="13" t="s">
        <v>7279</v>
      </c>
      <c r="I3720" s="13" t="str">
        <v>In Stock</v>
      </c>
      <c r="J3720" s="43"/>
      <c r="AB3720" s="65">
        <v>45901</v>
      </c>
      <c r="AC3720" s="66" t="str">
        <f t="shared" si="57"/>
        <v>OnTime</v>
      </c>
      <c r="AO3720" s="13">
        <f>(Cleaned_Data!S3720)-((Cleaned_Data!S3720)*10%)</f>
        <v>85.5</v>
      </c>
      <c r="AP3720" s="13" t="str">
        <v>Safe</v>
      </c>
    </row>
    <row r="3721" spans="8:42" x14ac:dyDescent="0.3">
      <c r="H3721" s="13" t="s">
        <v>3954</v>
      </c>
      <c r="I3721" s="13" t="str">
        <v>In Stock</v>
      </c>
      <c r="J3721" s="43"/>
      <c r="AB3721" s="65">
        <v>45886</v>
      </c>
      <c r="AC3721" s="66" t="str">
        <f t="shared" si="57"/>
        <v>Overdue</v>
      </c>
      <c r="AO3721" s="13">
        <f>(Cleaned_Data!S3721)-((Cleaned_Data!S3721)*10%)</f>
        <v>157.5</v>
      </c>
      <c r="AP3721" s="13" t="str">
        <v>Safe</v>
      </c>
    </row>
    <row r="3722" spans="8:42" x14ac:dyDescent="0.3">
      <c r="H3722" s="13" t="s">
        <v>7282</v>
      </c>
      <c r="I3722" s="13" t="str">
        <v>Low Stock</v>
      </c>
      <c r="J3722" s="43"/>
      <c r="AB3722" s="65">
        <v>45900</v>
      </c>
      <c r="AC3722" s="66" t="str">
        <f t="shared" si="57"/>
        <v>Overdue</v>
      </c>
      <c r="AO3722" s="13">
        <f>(Cleaned_Data!S3722)-((Cleaned_Data!S3722)*10%)</f>
        <v>20.7</v>
      </c>
      <c r="AP3722" s="13" t="str">
        <v>Risk</v>
      </c>
    </row>
    <row r="3723" spans="8:42" x14ac:dyDescent="0.3">
      <c r="H3723" s="13" t="s">
        <v>3671</v>
      </c>
      <c r="I3723" s="13" t="str">
        <v>In Stock</v>
      </c>
      <c r="J3723" s="43"/>
      <c r="AB3723" s="65">
        <v>45905</v>
      </c>
      <c r="AC3723" s="66" t="str">
        <f t="shared" si="57"/>
        <v>OnTime</v>
      </c>
      <c r="AO3723" s="13">
        <f>(Cleaned_Data!S3723)-((Cleaned_Data!S3723)*10%)</f>
        <v>91.8</v>
      </c>
      <c r="AP3723" s="13" t="str">
        <v>Safe</v>
      </c>
    </row>
    <row r="3724" spans="8:42" x14ac:dyDescent="0.3">
      <c r="H3724" s="13" t="s">
        <v>7286</v>
      </c>
      <c r="I3724" s="13" t="str">
        <v>Low Stock</v>
      </c>
      <c r="J3724" s="43"/>
      <c r="AB3724" s="65">
        <v>45889</v>
      </c>
      <c r="AC3724" s="66" t="str">
        <f t="shared" si="57"/>
        <v>Overdue</v>
      </c>
      <c r="AO3724" s="13">
        <f>(Cleaned_Data!S3724)-((Cleaned_Data!S3724)*10%)</f>
        <v>27</v>
      </c>
      <c r="AP3724" s="13" t="str">
        <v>Risk</v>
      </c>
    </row>
    <row r="3725" spans="8:42" x14ac:dyDescent="0.3">
      <c r="H3725" s="13" t="s">
        <v>7288</v>
      </c>
      <c r="I3725" s="13" t="str">
        <v>In Stock</v>
      </c>
      <c r="J3725" s="43"/>
      <c r="AB3725" s="65">
        <v>45873</v>
      </c>
      <c r="AC3725" s="66" t="str">
        <f t="shared" si="57"/>
        <v>Overdue</v>
      </c>
      <c r="AO3725" s="13">
        <f>(Cleaned_Data!S3725)-((Cleaned_Data!S3725)*10%)</f>
        <v>118.8</v>
      </c>
      <c r="AP3725" s="13" t="str">
        <v>Safe</v>
      </c>
    </row>
    <row r="3726" spans="8:42" x14ac:dyDescent="0.3">
      <c r="H3726" s="13" t="s">
        <v>2599</v>
      </c>
      <c r="I3726" s="13" t="str">
        <v>In Stock</v>
      </c>
      <c r="J3726" s="43"/>
      <c r="AB3726" s="65">
        <v>45935</v>
      </c>
      <c r="AC3726" s="66" t="str">
        <f t="shared" si="57"/>
        <v>OnTime</v>
      </c>
      <c r="AO3726" s="13">
        <f>(Cleaned_Data!S3726)-((Cleaned_Data!S3726)*10%)</f>
        <v>86.4</v>
      </c>
      <c r="AP3726" s="13" t="str">
        <v>Safe</v>
      </c>
    </row>
    <row r="3727" spans="8:42" x14ac:dyDescent="0.3">
      <c r="H3727" s="13" t="s">
        <v>7292</v>
      </c>
      <c r="I3727" s="13" t="str">
        <v>Low Stock</v>
      </c>
      <c r="J3727" s="43"/>
      <c r="AB3727" s="65">
        <v>45916</v>
      </c>
      <c r="AC3727" s="66" t="str">
        <f t="shared" si="57"/>
        <v>OnTime</v>
      </c>
      <c r="AO3727" s="13">
        <f>(Cleaned_Data!S3727)-((Cleaned_Data!S3727)*10%)</f>
        <v>39.6</v>
      </c>
      <c r="AP3727" s="13" t="str">
        <v>Risk</v>
      </c>
    </row>
    <row r="3728" spans="8:42" x14ac:dyDescent="0.3">
      <c r="H3728" s="13" t="s">
        <v>7294</v>
      </c>
      <c r="I3728" s="13" t="str">
        <v>In Stock</v>
      </c>
      <c r="J3728" s="43"/>
      <c r="AB3728" s="65">
        <v>45874</v>
      </c>
      <c r="AC3728" s="66" t="str">
        <f t="shared" si="57"/>
        <v>Overdue</v>
      </c>
      <c r="AO3728" s="13">
        <f>(Cleaned_Data!S3728)-((Cleaned_Data!S3728)*10%)</f>
        <v>152.1</v>
      </c>
      <c r="AP3728" s="13" t="str">
        <v>Safe</v>
      </c>
    </row>
    <row r="3729" spans="8:42" x14ac:dyDescent="0.3">
      <c r="H3729" s="13" t="s">
        <v>4915</v>
      </c>
      <c r="I3729" s="13" t="str">
        <v>In Stock</v>
      </c>
      <c r="J3729" s="43"/>
      <c r="AB3729" s="65">
        <v>45892</v>
      </c>
      <c r="AC3729" s="66" t="str">
        <f t="shared" si="57"/>
        <v>Overdue</v>
      </c>
      <c r="AO3729" s="13">
        <f>(Cleaned_Data!S3729)-((Cleaned_Data!S3729)*10%)</f>
        <v>19.8</v>
      </c>
      <c r="AP3729" s="13" t="str">
        <v>Safe</v>
      </c>
    </row>
    <row r="3730" spans="8:42" x14ac:dyDescent="0.3">
      <c r="H3730" s="13" t="s">
        <v>7298</v>
      </c>
      <c r="I3730" s="13" t="str">
        <v>Low Stock</v>
      </c>
      <c r="J3730" s="43"/>
      <c r="AB3730" s="65">
        <v>45905</v>
      </c>
      <c r="AC3730" s="66" t="str">
        <f t="shared" si="57"/>
        <v>OnTime</v>
      </c>
      <c r="AO3730" s="13">
        <f>(Cleaned_Data!S3730)-((Cleaned_Data!S3730)*10%)</f>
        <v>55.8</v>
      </c>
      <c r="AP3730" s="13" t="str">
        <v>Risk</v>
      </c>
    </row>
    <row r="3731" spans="8:42" x14ac:dyDescent="0.3">
      <c r="H3731" s="13" t="s">
        <v>1456</v>
      </c>
      <c r="I3731" s="13" t="str">
        <v>In Stock</v>
      </c>
      <c r="J3731" s="43"/>
      <c r="AB3731" s="65">
        <v>45939</v>
      </c>
      <c r="AC3731" s="66" t="str">
        <f t="shared" si="57"/>
        <v>OnTime</v>
      </c>
      <c r="AO3731" s="13">
        <f>(Cleaned_Data!S3731)-((Cleaned_Data!S3731)*10%)</f>
        <v>97.2</v>
      </c>
      <c r="AP3731" s="13" t="str">
        <v>Safe</v>
      </c>
    </row>
    <row r="3732" spans="8:42" x14ac:dyDescent="0.3">
      <c r="H3732" s="13" t="s">
        <v>4944</v>
      </c>
      <c r="I3732" s="13" t="str">
        <v>In Stock</v>
      </c>
      <c r="J3732" s="43"/>
      <c r="AB3732" s="65">
        <v>45942</v>
      </c>
      <c r="AC3732" s="66" t="str">
        <f t="shared" si="57"/>
        <v>OnTime</v>
      </c>
      <c r="AO3732" s="13">
        <f>(Cleaned_Data!S3732)-((Cleaned_Data!S3732)*10%)</f>
        <v>61.2</v>
      </c>
      <c r="AP3732" s="13" t="str">
        <v>Safe</v>
      </c>
    </row>
    <row r="3733" spans="8:42" x14ac:dyDescent="0.3">
      <c r="H3733" s="13" t="s">
        <v>1562</v>
      </c>
      <c r="I3733" s="13" t="str">
        <v>In Stock</v>
      </c>
      <c r="J3733" s="43"/>
      <c r="AB3733" s="65">
        <v>45920</v>
      </c>
      <c r="AC3733" s="66" t="str">
        <f t="shared" si="57"/>
        <v>OnTime</v>
      </c>
      <c r="AO3733" s="13">
        <f>(Cleaned_Data!S3733)-((Cleaned_Data!S3733)*10%)</f>
        <v>66.599999999999994</v>
      </c>
      <c r="AP3733" s="13" t="str">
        <v>Safe</v>
      </c>
    </row>
    <row r="3734" spans="8:42" x14ac:dyDescent="0.3">
      <c r="H3734" s="13" t="s">
        <v>7476</v>
      </c>
      <c r="I3734" s="13" t="str">
        <v>Low Stock</v>
      </c>
      <c r="J3734" s="43"/>
      <c r="AB3734" s="65">
        <v>45863</v>
      </c>
      <c r="AC3734" s="66" t="str">
        <f t="shared" si="57"/>
        <v>Overdue</v>
      </c>
      <c r="AO3734" s="13">
        <f>(Cleaned_Data!S3734)-((Cleaned_Data!S3734)*10%)</f>
        <v>29.7</v>
      </c>
      <c r="AP3734" s="13" t="str">
        <v>Risk</v>
      </c>
    </row>
    <row r="3735" spans="8:42" x14ac:dyDescent="0.3">
      <c r="H3735" s="13" t="s">
        <v>2099</v>
      </c>
      <c r="I3735" s="13" t="str">
        <v>In Stock</v>
      </c>
      <c r="J3735" s="43"/>
      <c r="AB3735" s="65">
        <v>45881</v>
      </c>
      <c r="AC3735" s="66" t="str">
        <f t="shared" si="57"/>
        <v>Overdue</v>
      </c>
      <c r="AO3735" s="13">
        <f>(Cleaned_Data!S3735)-((Cleaned_Data!S3735)*10%)</f>
        <v>53.1</v>
      </c>
      <c r="AP3735" s="13" t="str">
        <v>Safe</v>
      </c>
    </row>
    <row r="3736" spans="8:42" x14ac:dyDescent="0.3">
      <c r="H3736" s="13" t="s">
        <v>4409</v>
      </c>
      <c r="I3736" s="13" t="str">
        <v>In Stock</v>
      </c>
      <c r="J3736" s="43"/>
      <c r="AB3736" s="65">
        <v>45940</v>
      </c>
      <c r="AC3736" s="66" t="str">
        <f t="shared" si="57"/>
        <v>OnTime</v>
      </c>
      <c r="AO3736" s="13">
        <f>(Cleaned_Data!S3736)-((Cleaned_Data!S3736)*10%)</f>
        <v>99.9</v>
      </c>
      <c r="AP3736" s="13" t="str">
        <v>Safe</v>
      </c>
    </row>
    <row r="3737" spans="8:42" x14ac:dyDescent="0.3">
      <c r="H3737" s="13" t="s">
        <v>1355</v>
      </c>
      <c r="I3737" s="13" t="str">
        <v>In Stock</v>
      </c>
      <c r="J3737" s="43"/>
      <c r="AB3737" s="65">
        <v>45874</v>
      </c>
      <c r="AC3737" s="66" t="str">
        <f t="shared" si="57"/>
        <v>Overdue</v>
      </c>
      <c r="AO3737" s="13">
        <f>(Cleaned_Data!S3737)-((Cleaned_Data!S3737)*10%)</f>
        <v>101.7</v>
      </c>
      <c r="AP3737" s="13" t="str">
        <v>Safe</v>
      </c>
    </row>
    <row r="3738" spans="8:42" x14ac:dyDescent="0.3">
      <c r="H3738" s="13" t="s">
        <v>4769</v>
      </c>
      <c r="I3738" s="13" t="str">
        <v>Low Stock</v>
      </c>
      <c r="J3738" s="43"/>
      <c r="AB3738" s="65">
        <v>45889</v>
      </c>
      <c r="AC3738" s="66" t="str">
        <f t="shared" si="57"/>
        <v>Overdue</v>
      </c>
      <c r="AO3738" s="13">
        <f>(Cleaned_Data!S3738)-((Cleaned_Data!S3738)*10%)</f>
        <v>38.700000000000003</v>
      </c>
      <c r="AP3738" s="13" t="str">
        <v>Risk</v>
      </c>
    </row>
    <row r="3739" spans="8:42" x14ac:dyDescent="0.3">
      <c r="H3739" s="13" t="s">
        <v>3172</v>
      </c>
      <c r="I3739" s="13" t="str">
        <v>Low Stock</v>
      </c>
      <c r="J3739" s="43"/>
      <c r="AB3739" s="65">
        <v>45918</v>
      </c>
      <c r="AC3739" s="66" t="str">
        <f t="shared" si="57"/>
        <v>OnTime</v>
      </c>
      <c r="AO3739" s="13">
        <f>(Cleaned_Data!S3739)-((Cleaned_Data!S3739)*10%)</f>
        <v>56.7</v>
      </c>
      <c r="AP3739" s="13" t="str">
        <v>Risk</v>
      </c>
    </row>
    <row r="3740" spans="8:42" x14ac:dyDescent="0.3">
      <c r="H3740" s="13" t="s">
        <v>4126</v>
      </c>
      <c r="I3740" s="13" t="str">
        <v>In Stock</v>
      </c>
      <c r="J3740" s="43"/>
      <c r="AB3740" s="65">
        <v>45873</v>
      </c>
      <c r="AC3740" s="66" t="str">
        <f t="shared" si="57"/>
        <v>Overdue</v>
      </c>
      <c r="AO3740" s="13">
        <f>(Cleaned_Data!S3740)-((Cleaned_Data!S3740)*10%)</f>
        <v>89.1</v>
      </c>
      <c r="AP3740" s="13" t="str">
        <v>Safe</v>
      </c>
    </row>
    <row r="3741" spans="8:42" x14ac:dyDescent="0.3">
      <c r="H3741" s="13" t="s">
        <v>972</v>
      </c>
      <c r="I3741" s="13" t="str">
        <v>Low Stock</v>
      </c>
      <c r="J3741" s="43"/>
      <c r="AB3741" s="65">
        <v>45918</v>
      </c>
      <c r="AC3741" s="66" t="str">
        <f t="shared" si="57"/>
        <v>OnTime</v>
      </c>
      <c r="AO3741" s="13">
        <f>(Cleaned_Data!S3741)-((Cleaned_Data!S3741)*10%)</f>
        <v>19.8</v>
      </c>
      <c r="AP3741" s="13" t="str">
        <v>Risk</v>
      </c>
    </row>
    <row r="3742" spans="8:42" x14ac:dyDescent="0.3">
      <c r="H3742" s="13" t="s">
        <v>299</v>
      </c>
      <c r="I3742" s="13" t="str">
        <v>In Stock</v>
      </c>
      <c r="J3742" s="43"/>
      <c r="AB3742" s="65">
        <v>45883</v>
      </c>
      <c r="AC3742" s="66" t="str">
        <f t="shared" si="57"/>
        <v>Overdue</v>
      </c>
      <c r="AO3742" s="13">
        <f>(Cleaned_Data!S3742)-((Cleaned_Data!S3742)*10%)</f>
        <v>137.69999999999999</v>
      </c>
      <c r="AP3742" s="13" t="str">
        <v>Safe</v>
      </c>
    </row>
    <row r="3743" spans="8:42" x14ac:dyDescent="0.3">
      <c r="H3743" s="13" t="s">
        <v>3366</v>
      </c>
      <c r="I3743" s="13" t="str">
        <v>In Stock</v>
      </c>
      <c r="J3743" s="43"/>
      <c r="AB3743" s="65">
        <v>45892</v>
      </c>
      <c r="AC3743" s="66" t="str">
        <f t="shared" si="57"/>
        <v>Overdue</v>
      </c>
      <c r="AO3743" s="13">
        <f>(Cleaned_Data!S3743)-((Cleaned_Data!S3743)*10%)</f>
        <v>114.3</v>
      </c>
      <c r="AP3743" s="13" t="str">
        <v>Safe</v>
      </c>
    </row>
    <row r="3744" spans="8:42" x14ac:dyDescent="0.3">
      <c r="H3744" s="13" t="s">
        <v>7319</v>
      </c>
      <c r="I3744" s="13" t="str">
        <v>Low Stock</v>
      </c>
      <c r="J3744" s="43"/>
      <c r="AB3744" s="65">
        <v>45909</v>
      </c>
      <c r="AC3744" s="66" t="str">
        <f t="shared" si="57"/>
        <v>OnTime</v>
      </c>
      <c r="AO3744" s="13">
        <f>(Cleaned_Data!S3744)-((Cleaned_Data!S3744)*10%)</f>
        <v>54.9</v>
      </c>
      <c r="AP3744" s="13" t="str">
        <v>Risk</v>
      </c>
    </row>
    <row r="3745" spans="8:42" x14ac:dyDescent="0.3">
      <c r="H3745" s="13" t="s">
        <v>7632</v>
      </c>
      <c r="I3745" s="13" t="str">
        <v>In Stock</v>
      </c>
      <c r="J3745" s="43"/>
      <c r="AB3745" s="65">
        <v>45865</v>
      </c>
      <c r="AC3745" s="66" t="str">
        <f t="shared" si="57"/>
        <v>Overdue</v>
      </c>
      <c r="AO3745" s="13">
        <f>(Cleaned_Data!S3745)-((Cleaned_Data!S3745)*10%)</f>
        <v>113.4</v>
      </c>
      <c r="AP3745" s="13" t="str">
        <v>Safe</v>
      </c>
    </row>
    <row r="3746" spans="8:42" x14ac:dyDescent="0.3">
      <c r="H3746" s="13" t="s">
        <v>2582</v>
      </c>
      <c r="I3746" s="13" t="str">
        <v>In Stock</v>
      </c>
      <c r="J3746" s="43"/>
      <c r="AB3746" s="65">
        <v>45857</v>
      </c>
      <c r="AC3746" s="66" t="str">
        <f t="shared" si="57"/>
        <v>Overdue</v>
      </c>
      <c r="AO3746" s="13">
        <f>(Cleaned_Data!S3746)-((Cleaned_Data!S3746)*10%)</f>
        <v>140.4</v>
      </c>
      <c r="AP3746" s="13" t="str">
        <v>Safe</v>
      </c>
    </row>
    <row r="3747" spans="8:42" x14ac:dyDescent="0.3">
      <c r="H3747" s="13" t="s">
        <v>4098</v>
      </c>
      <c r="I3747" s="13" t="str">
        <v>In Stock</v>
      </c>
      <c r="J3747" s="43"/>
      <c r="AB3747" s="65">
        <v>45880</v>
      </c>
      <c r="AC3747" s="66" t="str">
        <f t="shared" si="57"/>
        <v>Overdue</v>
      </c>
      <c r="AO3747" s="13">
        <f>(Cleaned_Data!S3747)-((Cleaned_Data!S3747)*10%)</f>
        <v>90.9</v>
      </c>
      <c r="AP3747" s="13" t="str">
        <v>Safe</v>
      </c>
    </row>
    <row r="3748" spans="8:42" x14ac:dyDescent="0.3">
      <c r="H3748" s="13" t="s">
        <v>7326</v>
      </c>
      <c r="I3748" s="13" t="str">
        <v>In Stock</v>
      </c>
      <c r="J3748" s="43"/>
      <c r="AB3748" s="65">
        <v>45924</v>
      </c>
      <c r="AC3748" s="66" t="str">
        <f t="shared" si="57"/>
        <v>OnTime</v>
      </c>
      <c r="AO3748" s="13">
        <f>(Cleaned_Data!S3748)-((Cleaned_Data!S3748)*10%)</f>
        <v>158.4</v>
      </c>
      <c r="AP3748" s="13" t="str">
        <v>Safe</v>
      </c>
    </row>
    <row r="3749" spans="8:42" x14ac:dyDescent="0.3">
      <c r="H3749" s="13" t="s">
        <v>4555</v>
      </c>
      <c r="I3749" s="13" t="str">
        <v>In Stock</v>
      </c>
      <c r="J3749" s="43"/>
      <c r="AB3749" s="65">
        <v>45926</v>
      </c>
      <c r="AC3749" s="66" t="str">
        <f t="shared" si="57"/>
        <v>OnTime</v>
      </c>
      <c r="AO3749" s="13">
        <f>(Cleaned_Data!S3749)-((Cleaned_Data!S3749)*10%)</f>
        <v>71.099999999999994</v>
      </c>
      <c r="AP3749" s="13" t="str">
        <v>Risk</v>
      </c>
    </row>
    <row r="3750" spans="8:42" x14ac:dyDescent="0.3">
      <c r="H3750" s="13" t="s">
        <v>2829</v>
      </c>
      <c r="I3750" s="13" t="str">
        <v>Low Stock</v>
      </c>
      <c r="J3750" s="43"/>
      <c r="AB3750" s="65">
        <v>45917</v>
      </c>
      <c r="AC3750" s="66" t="str">
        <f t="shared" si="57"/>
        <v>OnTime</v>
      </c>
      <c r="AO3750" s="13">
        <f>(Cleaned_Data!S3750)-((Cleaned_Data!S3750)*10%)</f>
        <v>74.7</v>
      </c>
      <c r="AP3750" s="13" t="str">
        <v>Risk</v>
      </c>
    </row>
    <row r="3751" spans="8:42" x14ac:dyDescent="0.3">
      <c r="H3751" s="13" t="s">
        <v>7330</v>
      </c>
      <c r="I3751" s="13" t="str">
        <v>In Stock</v>
      </c>
      <c r="J3751" s="43"/>
      <c r="AB3751" s="65">
        <v>45887</v>
      </c>
      <c r="AC3751" s="66" t="str">
        <f t="shared" si="57"/>
        <v>Overdue</v>
      </c>
      <c r="AO3751" s="13">
        <f>(Cleaned_Data!S3751)-((Cleaned_Data!S3751)*10%)</f>
        <v>54</v>
      </c>
      <c r="AP3751" s="13" t="str">
        <v>Safe</v>
      </c>
    </row>
    <row r="3752" spans="8:42" x14ac:dyDescent="0.3">
      <c r="H3752" s="13" t="s">
        <v>7332</v>
      </c>
      <c r="I3752" s="13" t="str">
        <v>In Stock</v>
      </c>
      <c r="J3752" s="43"/>
      <c r="AB3752" s="65">
        <v>45853</v>
      </c>
      <c r="AC3752" s="66" t="str">
        <f t="shared" si="57"/>
        <v>Overdue</v>
      </c>
      <c r="AO3752" s="13">
        <f>(Cleaned_Data!S3752)-((Cleaned_Data!S3752)*10%)</f>
        <v>126</v>
      </c>
      <c r="AP3752" s="13" t="str">
        <v>Safe</v>
      </c>
    </row>
    <row r="3753" spans="8:42" x14ac:dyDescent="0.3">
      <c r="H3753" s="13" t="s">
        <v>7337</v>
      </c>
      <c r="I3753" s="13" t="str">
        <v>In Stock</v>
      </c>
      <c r="J3753" s="43"/>
      <c r="AB3753" s="65">
        <v>45920</v>
      </c>
      <c r="AC3753" s="66" t="str">
        <f t="shared" si="57"/>
        <v>OnTime</v>
      </c>
      <c r="AO3753" s="13">
        <f>(Cleaned_Data!S3753)-((Cleaned_Data!S3753)*10%)</f>
        <v>162</v>
      </c>
      <c r="AP3753" s="13" t="str">
        <v>Safe</v>
      </c>
    </row>
    <row r="3754" spans="8:42" x14ac:dyDescent="0.3">
      <c r="H3754" s="13" t="s">
        <v>108</v>
      </c>
      <c r="I3754" s="13" t="str">
        <v>In Stock</v>
      </c>
      <c r="J3754" s="43"/>
      <c r="AB3754" s="65">
        <v>45942</v>
      </c>
      <c r="AC3754" s="66" t="str">
        <f t="shared" si="57"/>
        <v>OnTime</v>
      </c>
      <c r="AO3754" s="13">
        <f>(Cleaned_Data!S3754)-((Cleaned_Data!S3754)*10%)</f>
        <v>162.9</v>
      </c>
      <c r="AP3754" s="13" t="str">
        <v>Safe</v>
      </c>
    </row>
    <row r="3755" spans="8:42" x14ac:dyDescent="0.3">
      <c r="H3755" s="13" t="s">
        <v>7340</v>
      </c>
      <c r="I3755" s="13" t="str">
        <v>In Stock</v>
      </c>
      <c r="J3755" s="43"/>
      <c r="AB3755" s="65">
        <v>45939</v>
      </c>
      <c r="AC3755" s="66" t="str">
        <f t="shared" si="57"/>
        <v>OnTime</v>
      </c>
      <c r="AO3755" s="13">
        <f>(Cleaned_Data!S3755)-((Cleaned_Data!S3755)*10%)</f>
        <v>89.1</v>
      </c>
      <c r="AP3755" s="13" t="str">
        <v>Safe</v>
      </c>
    </row>
    <row r="3756" spans="8:42" x14ac:dyDescent="0.3">
      <c r="H3756" s="13" t="s">
        <v>7039</v>
      </c>
      <c r="I3756" s="13" t="str">
        <v>Low Stock</v>
      </c>
      <c r="J3756" s="43"/>
      <c r="AB3756" s="65">
        <v>45889</v>
      </c>
      <c r="AC3756" s="66" t="str">
        <f t="shared" si="57"/>
        <v>Overdue</v>
      </c>
      <c r="AO3756" s="13">
        <f>(Cleaned_Data!S3756)-((Cleaned_Data!S3756)*10%)</f>
        <v>0</v>
      </c>
      <c r="AP3756" s="13" t="str">
        <v>Risk</v>
      </c>
    </row>
    <row r="3757" spans="8:42" x14ac:dyDescent="0.3">
      <c r="H3757" s="13" t="s">
        <v>7344</v>
      </c>
      <c r="I3757" s="13" t="str">
        <v>Low Stock</v>
      </c>
      <c r="J3757" s="43"/>
      <c r="AB3757" s="65">
        <v>45920</v>
      </c>
      <c r="AC3757" s="66" t="str">
        <f t="shared" si="57"/>
        <v>OnTime</v>
      </c>
      <c r="AO3757" s="13">
        <f>(Cleaned_Data!S3757)-((Cleaned_Data!S3757)*10%)</f>
        <v>27.9</v>
      </c>
      <c r="AP3757" s="13" t="str">
        <v>Risk</v>
      </c>
    </row>
    <row r="3758" spans="8:42" x14ac:dyDescent="0.3">
      <c r="H3758" s="13" t="s">
        <v>1881</v>
      </c>
      <c r="I3758" s="13" t="str">
        <v>In Stock</v>
      </c>
      <c r="J3758" s="43"/>
      <c r="AB3758" s="65">
        <v>45878</v>
      </c>
      <c r="AC3758" s="66" t="str">
        <f t="shared" si="57"/>
        <v>Overdue</v>
      </c>
      <c r="AO3758" s="13">
        <f>(Cleaned_Data!S3758)-((Cleaned_Data!S3758)*10%)</f>
        <v>86.4</v>
      </c>
      <c r="AP3758" s="13" t="str">
        <v>Safe</v>
      </c>
    </row>
    <row r="3759" spans="8:42" x14ac:dyDescent="0.3">
      <c r="H3759" s="13" t="s">
        <v>7347</v>
      </c>
      <c r="I3759" s="13" t="str">
        <v>Low Stock</v>
      </c>
      <c r="J3759" s="43"/>
      <c r="AB3759" s="65">
        <v>45852</v>
      </c>
      <c r="AC3759" s="66" t="str">
        <f t="shared" si="57"/>
        <v>Overdue</v>
      </c>
      <c r="AO3759" s="13">
        <f>(Cleaned_Data!S3759)-((Cleaned_Data!S3759)*10%)</f>
        <v>34.200000000000003</v>
      </c>
      <c r="AP3759" s="13" t="str">
        <v>Risk</v>
      </c>
    </row>
    <row r="3760" spans="8:42" x14ac:dyDescent="0.3">
      <c r="H3760" s="13" t="s">
        <v>7349</v>
      </c>
      <c r="I3760" s="13" t="str">
        <v>In Stock</v>
      </c>
      <c r="J3760" s="43"/>
      <c r="AB3760" s="65">
        <v>45917</v>
      </c>
      <c r="AC3760" s="66" t="str">
        <f t="shared" si="57"/>
        <v>OnTime</v>
      </c>
      <c r="AO3760" s="13">
        <f>(Cleaned_Data!S3760)-((Cleaned_Data!S3760)*10%)</f>
        <v>127.8</v>
      </c>
      <c r="AP3760" s="13" t="str">
        <v>Safe</v>
      </c>
    </row>
    <row r="3761" spans="8:42" x14ac:dyDescent="0.3">
      <c r="H3761" s="13" t="s">
        <v>7167</v>
      </c>
      <c r="I3761" s="13" t="str">
        <v>In Stock</v>
      </c>
      <c r="J3761" s="43"/>
      <c r="AB3761" s="65">
        <v>45915</v>
      </c>
      <c r="AC3761" s="66" t="str">
        <f t="shared" si="57"/>
        <v>OnTime</v>
      </c>
      <c r="AO3761" s="13">
        <f>(Cleaned_Data!S3761)-((Cleaned_Data!S3761)*10%)</f>
        <v>134.1</v>
      </c>
      <c r="AP3761" s="13" t="str">
        <v>Safe</v>
      </c>
    </row>
    <row r="3762" spans="8:42" x14ac:dyDescent="0.3">
      <c r="H3762" s="13" t="s">
        <v>6452</v>
      </c>
      <c r="I3762" s="13" t="str">
        <v>In Stock</v>
      </c>
      <c r="J3762" s="43"/>
      <c r="AB3762" s="65">
        <v>45866</v>
      </c>
      <c r="AC3762" s="66" t="str">
        <f t="shared" si="57"/>
        <v>Overdue</v>
      </c>
      <c r="AO3762" s="13">
        <f>(Cleaned_Data!S3762)-((Cleaned_Data!S3762)*10%)</f>
        <v>174.6</v>
      </c>
      <c r="AP3762" s="13" t="str">
        <v>Safe</v>
      </c>
    </row>
    <row r="3763" spans="8:42" x14ac:dyDescent="0.3">
      <c r="H3763" s="13" t="s">
        <v>1225</v>
      </c>
      <c r="I3763" s="13" t="str">
        <v>Low Stock</v>
      </c>
      <c r="J3763" s="43"/>
      <c r="AB3763" s="65">
        <v>45860</v>
      </c>
      <c r="AC3763" s="66" t="str">
        <f t="shared" si="57"/>
        <v>Overdue</v>
      </c>
      <c r="AO3763" s="13">
        <f>(Cleaned_Data!S3763)-((Cleaned_Data!S3763)*10%)</f>
        <v>20.7</v>
      </c>
      <c r="AP3763" s="13" t="str">
        <v>Risk</v>
      </c>
    </row>
    <row r="3764" spans="8:42" x14ac:dyDescent="0.3">
      <c r="H3764" s="13" t="s">
        <v>7354</v>
      </c>
      <c r="I3764" s="13" t="str">
        <v>Low Stock</v>
      </c>
      <c r="J3764" s="43"/>
      <c r="AB3764" s="65">
        <v>45910</v>
      </c>
      <c r="AC3764" s="66" t="str">
        <f t="shared" si="57"/>
        <v>OnTime</v>
      </c>
      <c r="AO3764" s="13">
        <f>(Cleaned_Data!S3764)-((Cleaned_Data!S3764)*10%)</f>
        <v>4.5</v>
      </c>
      <c r="AP3764" s="13" t="str">
        <v>Risk</v>
      </c>
    </row>
    <row r="3765" spans="8:42" x14ac:dyDescent="0.3">
      <c r="H3765" s="13" t="s">
        <v>7357</v>
      </c>
      <c r="I3765" s="13" t="str">
        <v>In Stock</v>
      </c>
      <c r="J3765" s="43"/>
      <c r="AB3765" s="65">
        <v>45876</v>
      </c>
      <c r="AC3765" s="66" t="str">
        <f t="shared" si="57"/>
        <v>Overdue</v>
      </c>
      <c r="AO3765" s="13">
        <f>(Cleaned_Data!S3765)-((Cleaned_Data!S3765)*10%)</f>
        <v>87.3</v>
      </c>
      <c r="AP3765" s="13" t="str">
        <v>Safe</v>
      </c>
    </row>
    <row r="3766" spans="8:42" x14ac:dyDescent="0.3">
      <c r="H3766" s="13" t="s">
        <v>7359</v>
      </c>
      <c r="I3766" s="13" t="str">
        <v>Low Stock</v>
      </c>
      <c r="J3766" s="43"/>
      <c r="AB3766" s="65">
        <v>45925</v>
      </c>
      <c r="AC3766" s="66" t="str">
        <f t="shared" si="57"/>
        <v>OnTime</v>
      </c>
      <c r="AO3766" s="13">
        <f>(Cleaned_Data!S3766)-((Cleaned_Data!S3766)*10%)</f>
        <v>3.6</v>
      </c>
      <c r="AP3766" s="13" t="str">
        <v>Risk</v>
      </c>
    </row>
    <row r="3767" spans="8:42" x14ac:dyDescent="0.3">
      <c r="H3767" s="13" t="s">
        <v>7361</v>
      </c>
      <c r="I3767" s="13" t="str">
        <v>In Stock</v>
      </c>
      <c r="J3767" s="43"/>
      <c r="AB3767" s="65">
        <v>45899</v>
      </c>
      <c r="AC3767" s="66" t="str">
        <f t="shared" si="57"/>
        <v>Overdue</v>
      </c>
      <c r="AO3767" s="13">
        <f>(Cleaned_Data!S3767)-((Cleaned_Data!S3767)*10%)</f>
        <v>124.2</v>
      </c>
      <c r="AP3767" s="13" t="str">
        <v>Safe</v>
      </c>
    </row>
    <row r="3768" spans="8:42" x14ac:dyDescent="0.3">
      <c r="H3768" s="13" t="s">
        <v>7363</v>
      </c>
      <c r="I3768" s="13" t="str">
        <v>Low Stock</v>
      </c>
      <c r="J3768" s="43"/>
      <c r="AB3768" s="65">
        <v>45926</v>
      </c>
      <c r="AC3768" s="66" t="str">
        <f t="shared" si="57"/>
        <v>OnTime</v>
      </c>
      <c r="AO3768" s="13">
        <f>(Cleaned_Data!S3768)-((Cleaned_Data!S3768)*10%)</f>
        <v>12.6</v>
      </c>
      <c r="AP3768" s="13" t="str">
        <v>Risk</v>
      </c>
    </row>
    <row r="3769" spans="8:42" x14ac:dyDescent="0.3">
      <c r="H3769" s="13" t="s">
        <v>7365</v>
      </c>
      <c r="I3769" s="13" t="str">
        <v>Low Stock</v>
      </c>
      <c r="J3769" s="43"/>
      <c r="AB3769" s="65">
        <v>45913</v>
      </c>
      <c r="AC3769" s="66" t="str">
        <f t="shared" si="57"/>
        <v>OnTime</v>
      </c>
      <c r="AO3769" s="13">
        <f>(Cleaned_Data!S3769)-((Cleaned_Data!S3769)*10%)</f>
        <v>5.4</v>
      </c>
      <c r="AP3769" s="13" t="str">
        <v>Risk</v>
      </c>
    </row>
    <row r="3770" spans="8:42" x14ac:dyDescent="0.3">
      <c r="H3770" s="13" t="s">
        <v>7368</v>
      </c>
      <c r="I3770" s="13" t="str">
        <v>In Stock</v>
      </c>
      <c r="J3770" s="43"/>
      <c r="AB3770" s="65">
        <v>45864</v>
      </c>
      <c r="AC3770" s="66" t="str">
        <f t="shared" si="57"/>
        <v>Overdue</v>
      </c>
      <c r="AO3770" s="13">
        <f>(Cleaned_Data!S3770)-((Cleaned_Data!S3770)*10%)</f>
        <v>160.19999999999999</v>
      </c>
      <c r="AP3770" s="13" t="str">
        <v>Safe</v>
      </c>
    </row>
    <row r="3771" spans="8:42" x14ac:dyDescent="0.3">
      <c r="H3771" s="13" t="s">
        <v>7371</v>
      </c>
      <c r="I3771" s="13" t="str">
        <v>Low Stock</v>
      </c>
      <c r="J3771" s="43"/>
      <c r="AB3771" s="65">
        <v>45938</v>
      </c>
      <c r="AC3771" s="66" t="str">
        <f t="shared" si="57"/>
        <v>OnTime</v>
      </c>
      <c r="AO3771" s="13">
        <f>(Cleaned_Data!S3771)-((Cleaned_Data!S3771)*10%)</f>
        <v>17.100000000000001</v>
      </c>
      <c r="AP3771" s="13" t="str">
        <v>Risk</v>
      </c>
    </row>
    <row r="3772" spans="8:42" x14ac:dyDescent="0.3">
      <c r="H3772" s="13" t="s">
        <v>7373</v>
      </c>
      <c r="I3772" s="13" t="str">
        <v>Low Stock</v>
      </c>
      <c r="J3772" s="43"/>
      <c r="AB3772" s="65">
        <v>45918</v>
      </c>
      <c r="AC3772" s="66" t="str">
        <f t="shared" si="57"/>
        <v>OnTime</v>
      </c>
      <c r="AO3772" s="13">
        <f>(Cleaned_Data!S3772)-((Cleaned_Data!S3772)*10%)</f>
        <v>11.7</v>
      </c>
      <c r="AP3772" s="13" t="str">
        <v>Risk</v>
      </c>
    </row>
    <row r="3773" spans="8:42" x14ac:dyDescent="0.3">
      <c r="H3773" s="13" t="s">
        <v>3846</v>
      </c>
      <c r="I3773" s="13" t="str">
        <v>Low Stock</v>
      </c>
      <c r="J3773" s="43"/>
      <c r="AB3773" s="65">
        <v>45925</v>
      </c>
      <c r="AC3773" s="66" t="str">
        <f t="shared" si="57"/>
        <v>OnTime</v>
      </c>
      <c r="AO3773" s="13">
        <f>(Cleaned_Data!S3773)-((Cleaned_Data!S3773)*10%)</f>
        <v>2.7</v>
      </c>
      <c r="AP3773" s="13" t="str">
        <v>Risk</v>
      </c>
    </row>
    <row r="3774" spans="8:42" x14ac:dyDescent="0.3">
      <c r="H3774" s="13" t="s">
        <v>7380</v>
      </c>
      <c r="I3774" s="13" t="str">
        <v>In Stock</v>
      </c>
      <c r="J3774" s="43"/>
      <c r="AB3774" s="65">
        <v>45892</v>
      </c>
      <c r="AC3774" s="66" t="str">
        <f t="shared" si="57"/>
        <v>Overdue</v>
      </c>
      <c r="AO3774" s="13">
        <f>(Cleaned_Data!S3774)-((Cleaned_Data!S3774)*10%)</f>
        <v>130.5</v>
      </c>
      <c r="AP3774" s="13" t="str">
        <v>Safe</v>
      </c>
    </row>
    <row r="3775" spans="8:42" x14ac:dyDescent="0.3">
      <c r="H3775" s="13" t="s">
        <v>7382</v>
      </c>
      <c r="I3775" s="13" t="str">
        <v>In Stock</v>
      </c>
      <c r="J3775" s="43"/>
      <c r="AB3775" s="65">
        <v>45938</v>
      </c>
      <c r="AC3775" s="66" t="str">
        <f t="shared" si="57"/>
        <v>OnTime</v>
      </c>
      <c r="AO3775" s="13">
        <f>(Cleaned_Data!S3775)-((Cleaned_Data!S3775)*10%)</f>
        <v>89.1</v>
      </c>
      <c r="AP3775" s="13" t="str">
        <v>Safe</v>
      </c>
    </row>
    <row r="3776" spans="8:42" x14ac:dyDescent="0.3">
      <c r="H3776" s="13" t="s">
        <v>7222</v>
      </c>
      <c r="I3776" s="13" t="str">
        <v>In Stock</v>
      </c>
      <c r="J3776" s="43"/>
      <c r="AB3776" s="65">
        <v>45876</v>
      </c>
      <c r="AC3776" s="66" t="str">
        <f t="shared" si="57"/>
        <v>Overdue</v>
      </c>
      <c r="AO3776" s="13">
        <f>(Cleaned_Data!S3776)-((Cleaned_Data!S3776)*10%)</f>
        <v>172.8</v>
      </c>
      <c r="AP3776" s="13" t="str">
        <v>Safe</v>
      </c>
    </row>
    <row r="3777" spans="8:42" x14ac:dyDescent="0.3">
      <c r="H3777" s="13" t="s">
        <v>4773</v>
      </c>
      <c r="I3777" s="13" t="str">
        <v>In Stock</v>
      </c>
      <c r="J3777" s="43"/>
      <c r="AB3777" s="65">
        <v>45903</v>
      </c>
      <c r="AC3777" s="66" t="str">
        <f t="shared" si="57"/>
        <v>OnTime</v>
      </c>
      <c r="AO3777" s="13">
        <f>(Cleaned_Data!S3777)-((Cleaned_Data!S3777)*10%)</f>
        <v>97.2</v>
      </c>
      <c r="AP3777" s="13" t="str">
        <v>Safe</v>
      </c>
    </row>
    <row r="3778" spans="8:42" x14ac:dyDescent="0.3">
      <c r="H3778" s="13" t="s">
        <v>2968</v>
      </c>
      <c r="I3778" s="13" t="str">
        <v>Low Stock</v>
      </c>
      <c r="J3778" s="43"/>
      <c r="AB3778" s="65">
        <v>45929</v>
      </c>
      <c r="AC3778" s="66" t="str">
        <f t="shared" si="57"/>
        <v>OnTime</v>
      </c>
      <c r="AO3778" s="13">
        <f>(Cleaned_Data!S3778)-((Cleaned_Data!S3778)*10%)</f>
        <v>52.2</v>
      </c>
      <c r="AP3778" s="13" t="str">
        <v>Risk</v>
      </c>
    </row>
    <row r="3779" spans="8:42" x14ac:dyDescent="0.3">
      <c r="H3779" s="13" t="s">
        <v>3061</v>
      </c>
      <c r="I3779" s="13" t="str">
        <v>In Stock</v>
      </c>
      <c r="J3779" s="43"/>
      <c r="AB3779" s="65">
        <v>45941</v>
      </c>
      <c r="AC3779" s="66" t="str">
        <f>IF(AB3779="","No Date", IF(AB3779&lt;$AC$1,"Overdue","OnTime"))</f>
        <v>OnTime</v>
      </c>
      <c r="AO3779" s="13">
        <f>(Cleaned_Data!S3779)-((Cleaned_Data!S3779)*10%)</f>
        <v>151.19999999999999</v>
      </c>
      <c r="AP3779" s="13" t="str">
        <v>Safe</v>
      </c>
    </row>
    <row r="3780" spans="8:42" x14ac:dyDescent="0.3">
      <c r="H3780" s="13" t="s">
        <v>3600</v>
      </c>
      <c r="I3780" s="13" t="str">
        <v>Low Stock</v>
      </c>
      <c r="J3780" s="43"/>
      <c r="AB3780" s="65">
        <v>45858</v>
      </c>
      <c r="AC3780" s="66" t="str">
        <f>IF(AB3780="","No Date", IF(AB3780&lt;$AC$1,"Overdue","OnTime"))</f>
        <v>Overdue</v>
      </c>
      <c r="AO3780" s="13">
        <f>(Cleaned_Data!S3780)-((Cleaned_Data!S3780)*10%)</f>
        <v>73.8</v>
      </c>
      <c r="AP3780" s="13" t="str">
        <v>Risk</v>
      </c>
    </row>
    <row r="3781" spans="8:42" x14ac:dyDescent="0.3">
      <c r="H3781" s="13" t="s">
        <v>253</v>
      </c>
      <c r="I3781" s="13" t="str">
        <v>In Stock</v>
      </c>
      <c r="J3781" s="43"/>
      <c r="AB3781" s="65">
        <v>45861</v>
      </c>
      <c r="AC3781" s="66" t="str">
        <f>IF(AB3781="","No Date", IF(AB3781&lt;$AC$1,"Overdue","OnTime"))</f>
        <v>Overdue</v>
      </c>
      <c r="AO3781" s="13">
        <f>(Cleaned_Data!S3781)-((Cleaned_Data!S3781)*10%)</f>
        <v>110.7</v>
      </c>
      <c r="AP3781" s="13" t="str">
        <v>Safe</v>
      </c>
    </row>
    <row r="3782" spans="8:42" x14ac:dyDescent="0.3">
      <c r="H3782" s="13" t="s">
        <v>462</v>
      </c>
      <c r="I3782" s="13" t="str">
        <v>In Stock</v>
      </c>
      <c r="J3782" s="43"/>
      <c r="AB3782" s="65">
        <v>45864</v>
      </c>
      <c r="AC3782" s="66" t="str">
        <f>IF(AB3782="","No Date", IF(AB3782&lt;$AC$1,"Overdue","OnTime"))</f>
        <v>Overdue</v>
      </c>
      <c r="AO3782" s="13">
        <f>(Cleaned_Data!S3782)-((Cleaned_Data!S3782)*10%)</f>
        <v>79.2</v>
      </c>
      <c r="AP3782" s="13" t="str">
        <v>Safe</v>
      </c>
    </row>
    <row r="3783" spans="8:42" x14ac:dyDescent="0.3">
      <c r="H3783" s="13" t="s">
        <v>2793</v>
      </c>
      <c r="I3783" s="13" t="str">
        <v>Low Stock</v>
      </c>
      <c r="J3783" s="43"/>
      <c r="AB3783" s="65">
        <v>45929</v>
      </c>
      <c r="AC3783" s="66" t="str">
        <f>IF(AB3783="","No Date", IF(AB3783&lt;$AC$1,"Overdue","OnTime"))</f>
        <v>OnTime</v>
      </c>
      <c r="AO3783" s="13">
        <f>(Cleaned_Data!S3783)-((Cleaned_Data!S3783)*10%)</f>
        <v>0</v>
      </c>
      <c r="AP3783" s="13" t="str">
        <v>Risk</v>
      </c>
    </row>
    <row r="3784" spans="8:42" x14ac:dyDescent="0.3">
      <c r="H3784" s="13" t="s">
        <v>6361</v>
      </c>
      <c r="I3784" s="13" t="str">
        <v>In Stock</v>
      </c>
      <c r="J3784" s="43"/>
      <c r="AB3784" s="65">
        <v>45869</v>
      </c>
      <c r="AC3784" s="66" t="str">
        <f>IF(AB3784="","No Date", IF(AB3784&lt;$AC$1,"Overdue","OnTime"))</f>
        <v>Overdue</v>
      </c>
      <c r="AO3784" s="13">
        <f>(Cleaned_Data!S3784)-((Cleaned_Data!S3784)*10%)</f>
        <v>147.6</v>
      </c>
      <c r="AP3784" s="13" t="str">
        <v>Safe</v>
      </c>
    </row>
    <row r="3785" spans="8:42" x14ac:dyDescent="0.3">
      <c r="H3785" s="13" t="s">
        <v>7100</v>
      </c>
      <c r="I3785" s="13" t="str">
        <v>In Stock</v>
      </c>
      <c r="J3785" s="43"/>
      <c r="AB3785" s="65">
        <v>45910</v>
      </c>
      <c r="AC3785" s="66" t="str">
        <f>IF(AB3785="","No Date", IF(AB3785&lt;$AC$1,"Overdue","OnTime"))</f>
        <v>OnTime</v>
      </c>
      <c r="AO3785" s="13">
        <f>(Cleaned_Data!S3785)-((Cleaned_Data!S3785)*10%)</f>
        <v>94.5</v>
      </c>
      <c r="AP3785" s="13" t="str">
        <v>Safe</v>
      </c>
    </row>
    <row r="3786" spans="8:42" x14ac:dyDescent="0.3">
      <c r="H3786" s="13" t="s">
        <v>7396</v>
      </c>
      <c r="I3786" s="13" t="str">
        <v>In Stock</v>
      </c>
      <c r="J3786" s="43"/>
      <c r="AB3786" s="65">
        <v>45937</v>
      </c>
      <c r="AC3786" s="66" t="str">
        <f>IF(AB3786="","No Date", IF(AB3786&lt;$AC$1,"Overdue","OnTime"))</f>
        <v>OnTime</v>
      </c>
      <c r="AO3786" s="13">
        <f>(Cleaned_Data!S3786)-((Cleaned_Data!S3786)*10%)</f>
        <v>148.5</v>
      </c>
      <c r="AP3786" s="13" t="str">
        <v>Safe</v>
      </c>
    </row>
    <row r="3787" spans="8:42" x14ac:dyDescent="0.3">
      <c r="H3787" s="13" t="s">
        <v>7398</v>
      </c>
      <c r="I3787" s="13" t="str">
        <v>In Stock</v>
      </c>
      <c r="J3787" s="43"/>
      <c r="AB3787" s="65">
        <v>45858</v>
      </c>
      <c r="AC3787" s="66" t="str">
        <f>IF(AB3787="","No Date", IF(AB3787&lt;$AC$1,"Overdue","OnTime"))</f>
        <v>Overdue</v>
      </c>
      <c r="AO3787" s="13">
        <f>(Cleaned_Data!S3787)-((Cleaned_Data!S3787)*10%)</f>
        <v>143.1</v>
      </c>
      <c r="AP3787" s="13" t="str">
        <v>Safe</v>
      </c>
    </row>
    <row r="3788" spans="8:42" x14ac:dyDescent="0.3">
      <c r="H3788" s="13" t="s">
        <v>7400</v>
      </c>
      <c r="I3788" s="13" t="str">
        <v>Low Stock</v>
      </c>
      <c r="J3788" s="43"/>
      <c r="AB3788" s="65">
        <v>45876</v>
      </c>
      <c r="AC3788" s="66" t="str">
        <f>IF(AB3788="","No Date", IF(AB3788&lt;$AC$1,"Overdue","OnTime"))</f>
        <v>Overdue</v>
      </c>
      <c r="AO3788" s="13">
        <f>(Cleaned_Data!S3788)-((Cleaned_Data!S3788)*10%)</f>
        <v>0</v>
      </c>
      <c r="AP3788" s="13" t="str">
        <v>Risk</v>
      </c>
    </row>
    <row r="3789" spans="8:42" x14ac:dyDescent="0.3">
      <c r="H3789" s="13" t="s">
        <v>2803</v>
      </c>
      <c r="I3789" s="13" t="str">
        <v>In Stock</v>
      </c>
      <c r="J3789" s="43"/>
      <c r="AB3789" s="65">
        <v>45881</v>
      </c>
      <c r="AC3789" s="66" t="str">
        <f>IF(AB3789="","No Date", IF(AB3789&lt;$AC$1,"Overdue","OnTime"))</f>
        <v>Overdue</v>
      </c>
      <c r="AO3789" s="13">
        <f>(Cleaned_Data!S3789)-((Cleaned_Data!S3789)*10%)</f>
        <v>76.5</v>
      </c>
      <c r="AP3789" s="13" t="str">
        <v>Safe</v>
      </c>
    </row>
    <row r="3790" spans="8:42" x14ac:dyDescent="0.3">
      <c r="H3790" s="13" t="s">
        <v>4267</v>
      </c>
      <c r="I3790" s="13" t="str">
        <v>Low Stock</v>
      </c>
      <c r="J3790" s="43"/>
      <c r="AB3790" s="65">
        <v>45896</v>
      </c>
      <c r="AC3790" s="66" t="str">
        <f>IF(AB3790="","No Date", IF(AB3790&lt;$AC$1,"Overdue","OnTime"))</f>
        <v>Overdue</v>
      </c>
      <c r="AO3790" s="13">
        <f>(Cleaned_Data!S3790)-((Cleaned_Data!S3790)*10%)</f>
        <v>0</v>
      </c>
      <c r="AP3790" s="13" t="str">
        <v>Risk</v>
      </c>
    </row>
    <row r="3791" spans="8:42" x14ac:dyDescent="0.3">
      <c r="H3791" s="13" t="s">
        <v>5049</v>
      </c>
      <c r="I3791" s="13" t="str">
        <v>In Stock</v>
      </c>
      <c r="J3791" s="43"/>
      <c r="AB3791" s="65">
        <v>45867</v>
      </c>
      <c r="AC3791" s="66" t="str">
        <f>IF(AB3791="","No Date", IF(AB3791&lt;$AC$1,"Overdue","OnTime"))</f>
        <v>Overdue</v>
      </c>
      <c r="AO3791" s="13">
        <f>(Cleaned_Data!S3791)-((Cleaned_Data!S3791)*10%)</f>
        <v>124.2</v>
      </c>
      <c r="AP3791" s="13" t="str">
        <v>Safe</v>
      </c>
    </row>
    <row r="3792" spans="8:42" x14ac:dyDescent="0.3">
      <c r="H3792" s="13" t="s">
        <v>4430</v>
      </c>
      <c r="I3792" s="13" t="str">
        <v>In Stock</v>
      </c>
      <c r="J3792" s="43"/>
      <c r="AB3792" s="65">
        <v>45870</v>
      </c>
      <c r="AC3792" s="66" t="str">
        <f>IF(AB3792="","No Date", IF(AB3792&lt;$AC$1,"Overdue","OnTime"))</f>
        <v>Overdue</v>
      </c>
      <c r="AO3792" s="13">
        <f>(Cleaned_Data!S3792)-((Cleaned_Data!S3792)*10%)</f>
        <v>162.9</v>
      </c>
      <c r="AP3792" s="13" t="str">
        <v>Safe</v>
      </c>
    </row>
    <row r="3793" spans="8:42" x14ac:dyDescent="0.3">
      <c r="H3793" s="13" t="s">
        <v>596</v>
      </c>
      <c r="I3793" s="13" t="str">
        <v>Low Stock</v>
      </c>
      <c r="J3793" s="43"/>
      <c r="AB3793" s="65">
        <v>45882</v>
      </c>
      <c r="AC3793" s="66" t="str">
        <f>IF(AB3793="","No Date", IF(AB3793&lt;$AC$1,"Overdue","OnTime"))</f>
        <v>Overdue</v>
      </c>
      <c r="AO3793" s="13">
        <f>(Cleaned_Data!S3793)-((Cleaned_Data!S3793)*10%)</f>
        <v>0</v>
      </c>
      <c r="AP3793" s="13" t="str">
        <v>Risk</v>
      </c>
    </row>
    <row r="3794" spans="8:42" x14ac:dyDescent="0.3">
      <c r="H3794" s="13" t="s">
        <v>153</v>
      </c>
      <c r="I3794" s="13" t="str">
        <v>Low Stock</v>
      </c>
      <c r="J3794" s="43"/>
      <c r="AB3794" s="65">
        <v>45887</v>
      </c>
      <c r="AC3794" s="66" t="str">
        <f>IF(AB3794="","No Date", IF(AB3794&lt;$AC$1,"Overdue","OnTime"))</f>
        <v>Overdue</v>
      </c>
      <c r="AO3794" s="13">
        <f>(Cleaned_Data!S3794)-((Cleaned_Data!S3794)*10%)</f>
        <v>54</v>
      </c>
      <c r="AP3794" s="13" t="str">
        <v>Risk</v>
      </c>
    </row>
    <row r="3795" spans="8:42" x14ac:dyDescent="0.3">
      <c r="H3795" s="13" t="s">
        <v>7415</v>
      </c>
      <c r="I3795" s="13" t="str">
        <v>In Stock</v>
      </c>
      <c r="J3795" s="43"/>
      <c r="AB3795" s="65">
        <v>45919</v>
      </c>
      <c r="AC3795" s="66" t="str">
        <f>IF(AB3795="","No Date", IF(AB3795&lt;$AC$1,"Overdue","OnTime"))</f>
        <v>OnTime</v>
      </c>
      <c r="AO3795" s="13">
        <f>(Cleaned_Data!S3795)-((Cleaned_Data!S3795)*10%)</f>
        <v>172.8</v>
      </c>
      <c r="AP3795" s="13" t="str">
        <v>Safe</v>
      </c>
    </row>
    <row r="3796" spans="8:42" x14ac:dyDescent="0.3">
      <c r="H3796" s="13" t="s">
        <v>74</v>
      </c>
      <c r="I3796" s="13" t="str">
        <v>In Stock</v>
      </c>
      <c r="J3796" s="43"/>
      <c r="AB3796" s="65">
        <v>45864</v>
      </c>
      <c r="AC3796" s="66" t="str">
        <f>IF(AB3796="","No Date", IF(AB3796&lt;$AC$1,"Overdue","OnTime"))</f>
        <v>Overdue</v>
      </c>
      <c r="AO3796" s="13">
        <f>(Cleaned_Data!S3796)-((Cleaned_Data!S3796)*10%)</f>
        <v>81</v>
      </c>
      <c r="AP3796" s="13" t="str">
        <v>Risk</v>
      </c>
    </row>
    <row r="3797" spans="8:42" x14ac:dyDescent="0.3">
      <c r="H3797" s="13" t="s">
        <v>2759</v>
      </c>
      <c r="I3797" s="13" t="str">
        <v>In Stock</v>
      </c>
      <c r="J3797" s="43"/>
      <c r="AB3797" s="65">
        <v>45929</v>
      </c>
      <c r="AC3797" s="66" t="str">
        <f>IF(AB3797="","No Date", IF(AB3797&lt;$AC$1,"Overdue","OnTime"))</f>
        <v>OnTime</v>
      </c>
      <c r="AO3797" s="13">
        <f>(Cleaned_Data!S3797)-((Cleaned_Data!S3797)*10%)</f>
        <v>134.1</v>
      </c>
      <c r="AP3797" s="13" t="str">
        <v>Safe</v>
      </c>
    </row>
    <row r="3798" spans="8:42" x14ac:dyDescent="0.3">
      <c r="H3798" s="13" t="s">
        <v>365</v>
      </c>
      <c r="I3798" s="13" t="str">
        <v>Low Stock</v>
      </c>
      <c r="J3798" s="43"/>
      <c r="AB3798" s="65">
        <v>45899</v>
      </c>
      <c r="AC3798" s="66" t="str">
        <f>IF(AB3798="","No Date", IF(AB3798&lt;$AC$1,"Overdue","OnTime"))</f>
        <v>Overdue</v>
      </c>
      <c r="AO3798" s="13">
        <f>(Cleaned_Data!S3798)-((Cleaned_Data!S3798)*10%)</f>
        <v>48.6</v>
      </c>
      <c r="AP3798" s="13" t="str">
        <v>Risk</v>
      </c>
    </row>
    <row r="3799" spans="8:42" x14ac:dyDescent="0.3">
      <c r="H3799" s="13" t="s">
        <v>7421</v>
      </c>
      <c r="I3799" s="13" t="str">
        <v>In Stock</v>
      </c>
      <c r="J3799" s="43"/>
      <c r="AB3799" s="65">
        <v>45917</v>
      </c>
      <c r="AC3799" s="66" t="str">
        <f>IF(AB3799="","No Date", IF(AB3799&lt;$AC$1,"Overdue","OnTime"))</f>
        <v>OnTime</v>
      </c>
      <c r="AO3799" s="13">
        <f>(Cleaned_Data!S3799)-((Cleaned_Data!S3799)*10%)</f>
        <v>58.5</v>
      </c>
      <c r="AP3799" s="13" t="str">
        <v>Safe</v>
      </c>
    </row>
    <row r="3800" spans="8:42" x14ac:dyDescent="0.3">
      <c r="H3800" s="13" t="s">
        <v>4178</v>
      </c>
      <c r="I3800" s="13" t="str">
        <v>Low Stock</v>
      </c>
      <c r="J3800" s="43"/>
      <c r="AB3800" s="65">
        <v>45853</v>
      </c>
      <c r="AC3800" s="66" t="str">
        <f>IF(AB3800="","No Date", IF(AB3800&lt;$AC$1,"Overdue","OnTime"))</f>
        <v>Overdue</v>
      </c>
      <c r="AO3800" s="13">
        <f>(Cleaned_Data!S3800)-((Cleaned_Data!S3800)*10%)</f>
        <v>45</v>
      </c>
      <c r="AP3800" s="13" t="str">
        <v>Risk</v>
      </c>
    </row>
    <row r="3801" spans="8:42" x14ac:dyDescent="0.3">
      <c r="H3801" s="13" t="s">
        <v>5118</v>
      </c>
      <c r="I3801" s="13" t="str">
        <v>Low Stock</v>
      </c>
      <c r="J3801" s="43"/>
      <c r="AB3801" s="65">
        <v>45926</v>
      </c>
      <c r="AC3801" s="66" t="str">
        <f>IF(AB3801="","No Date", IF(AB3801&lt;$AC$1,"Overdue","OnTime"))</f>
        <v>OnTime</v>
      </c>
      <c r="AO3801" s="13">
        <f>(Cleaned_Data!S3801)-((Cleaned_Data!S3801)*10%)</f>
        <v>0</v>
      </c>
      <c r="AP3801" s="13" t="str">
        <v>Safe</v>
      </c>
    </row>
    <row r="3802" spans="8:42" x14ac:dyDescent="0.3">
      <c r="H3802" s="13" t="s">
        <v>7429</v>
      </c>
      <c r="I3802" s="13" t="str">
        <v>Low Stock</v>
      </c>
      <c r="J3802" s="43"/>
      <c r="AB3802" s="65">
        <v>45900</v>
      </c>
      <c r="AC3802" s="66" t="str">
        <f>IF(AB3802="","No Date", IF(AB3802&lt;$AC$1,"Overdue","OnTime"))</f>
        <v>Overdue</v>
      </c>
      <c r="AO3802" s="13">
        <f>(Cleaned_Data!S3802)-((Cleaned_Data!S3802)*10%)</f>
        <v>13.5</v>
      </c>
      <c r="AP3802" s="13" t="str">
        <v>Risk</v>
      </c>
    </row>
    <row r="3803" spans="8:42" x14ac:dyDescent="0.3">
      <c r="H3803" s="13" t="s">
        <v>1946</v>
      </c>
      <c r="I3803" s="13" t="str">
        <v>Low Stock</v>
      </c>
      <c r="J3803" s="43"/>
      <c r="AB3803" s="65">
        <v>45901</v>
      </c>
      <c r="AC3803" s="66" t="str">
        <f>IF(AB3803="","No Date", IF(AB3803&lt;$AC$1,"Overdue","OnTime"))</f>
        <v>OnTime</v>
      </c>
      <c r="AO3803" s="13">
        <f>(Cleaned_Data!S3803)-((Cleaned_Data!S3803)*10%)</f>
        <v>56.7</v>
      </c>
      <c r="AP3803" s="13" t="str">
        <v>Risk</v>
      </c>
    </row>
    <row r="3804" spans="8:42" x14ac:dyDescent="0.3">
      <c r="H3804" s="13" t="s">
        <v>7633</v>
      </c>
      <c r="I3804" s="13" t="str">
        <v>In Stock</v>
      </c>
      <c r="J3804" s="43"/>
      <c r="AB3804" s="65">
        <v>45882</v>
      </c>
      <c r="AC3804" s="66" t="str">
        <f>IF(AB3804="","No Date", IF(AB3804&lt;$AC$1,"Overdue","OnTime"))</f>
        <v>Overdue</v>
      </c>
      <c r="AO3804" s="13">
        <f>(Cleaned_Data!S3804)-((Cleaned_Data!S3804)*10%)</f>
        <v>113.4</v>
      </c>
      <c r="AP3804" s="13" t="str">
        <v>Safe</v>
      </c>
    </row>
    <row r="3805" spans="8:42" x14ac:dyDescent="0.3">
      <c r="H3805" s="13" t="s">
        <v>5165</v>
      </c>
      <c r="I3805" s="13" t="str">
        <v>In Stock</v>
      </c>
      <c r="J3805" s="43"/>
      <c r="AB3805" s="65">
        <v>45909</v>
      </c>
      <c r="AC3805" s="66" t="str">
        <f>IF(AB3805="","No Date", IF(AB3805&lt;$AC$1,"Overdue","OnTime"))</f>
        <v>OnTime</v>
      </c>
      <c r="AO3805" s="13">
        <f>(Cleaned_Data!S3805)-((Cleaned_Data!S3805)*10%)</f>
        <v>124.2</v>
      </c>
      <c r="AP3805" s="13" t="str">
        <v>Safe</v>
      </c>
    </row>
    <row r="3806" spans="8:42" x14ac:dyDescent="0.3">
      <c r="H3806" s="13" t="s">
        <v>3099</v>
      </c>
      <c r="I3806" s="13" t="str">
        <v>In Stock</v>
      </c>
      <c r="J3806" s="43"/>
      <c r="AB3806" s="65">
        <v>45895</v>
      </c>
      <c r="AC3806" s="66" t="str">
        <f>IF(AB3806="","No Date", IF(AB3806&lt;$AC$1,"Overdue","OnTime"))</f>
        <v>Overdue</v>
      </c>
      <c r="AO3806" s="13">
        <f>(Cleaned_Data!S3806)-((Cleaned_Data!S3806)*10%)</f>
        <v>94.5</v>
      </c>
      <c r="AP3806" s="13" t="str">
        <v>Safe</v>
      </c>
    </row>
    <row r="3807" spans="8:42" x14ac:dyDescent="0.3">
      <c r="H3807" s="13" t="s">
        <v>5936</v>
      </c>
      <c r="I3807" s="13" t="str">
        <v>In Stock</v>
      </c>
      <c r="J3807" s="43"/>
      <c r="AB3807" s="65">
        <v>45913</v>
      </c>
      <c r="AC3807" s="66" t="str">
        <f>IF(AB3807="","No Date", IF(AB3807&lt;$AC$1,"Overdue","OnTime"))</f>
        <v>OnTime</v>
      </c>
      <c r="AO3807" s="13">
        <f>(Cleaned_Data!S3807)-((Cleaned_Data!S3807)*10%)</f>
        <v>81</v>
      </c>
      <c r="AP3807" s="13" t="str">
        <v>Safe</v>
      </c>
    </row>
    <row r="3808" spans="8:42" x14ac:dyDescent="0.3">
      <c r="AC3808" s="63"/>
      <c r="AO3808" s="13">
        <f>(Cleaned_Data!S3808)-((Cleaned_Data!S3808)*10%)</f>
        <v>0</v>
      </c>
    </row>
    <row r="3809" spans="41:41" x14ac:dyDescent="0.3">
      <c r="AO3809" s="13">
        <f>(Cleaned_Data!S3809)-((Cleaned_Data!S3809)*10%)</f>
        <v>0</v>
      </c>
    </row>
    <row r="3810" spans="41:41" x14ac:dyDescent="0.3">
      <c r="AO3810" s="13">
        <f>(Cleaned_Data!S3810)-((Cleaned_Data!S3810)*10%)</f>
        <v>0</v>
      </c>
    </row>
    <row r="3811" spans="41:41" x14ac:dyDescent="0.3">
      <c r="AO3811" s="13">
        <f>(Cleaned_Data!S3811)-((Cleaned_Data!S3811)*10%)</f>
        <v>0</v>
      </c>
    </row>
    <row r="3812" spans="41:41" x14ac:dyDescent="0.3">
      <c r="AO3812" s="13">
        <f>(Cleaned_Data!S3812)-((Cleaned_Data!S3812)*10%)</f>
        <v>0</v>
      </c>
    </row>
    <row r="3813" spans="41:41" x14ac:dyDescent="0.3">
      <c r="AO3813" s="13">
        <f>(Cleaned_Data!S3813)-((Cleaned_Data!S3813)*10%)</f>
        <v>0</v>
      </c>
    </row>
    <row r="3814" spans="41:41" x14ac:dyDescent="0.3">
      <c r="AO3814" s="13">
        <f>(Cleaned_Data!S3814)-((Cleaned_Data!S3814)*10%)</f>
        <v>0</v>
      </c>
    </row>
    <row r="3815" spans="41:41" x14ac:dyDescent="0.3">
      <c r="AO3815" s="13">
        <f>(Cleaned_Data!S3815)-((Cleaned_Data!S3815)*10%)</f>
        <v>0</v>
      </c>
    </row>
    <row r="3816" spans="41:41" x14ac:dyDescent="0.3">
      <c r="AO3816" s="13">
        <f>(Cleaned_Data!S3816)-((Cleaned_Data!S3816)*10%)</f>
        <v>0</v>
      </c>
    </row>
    <row r="3817" spans="41:41" x14ac:dyDescent="0.3">
      <c r="AO3817" s="13">
        <f>(Cleaned_Data!S3817)-((Cleaned_Data!S3817)*10%)</f>
        <v>0</v>
      </c>
    </row>
    <row r="3818" spans="41:41" x14ac:dyDescent="0.3">
      <c r="AO3818" s="13">
        <f>(Cleaned_Data!S3818)-((Cleaned_Data!S3818)*10%)</f>
        <v>0</v>
      </c>
    </row>
    <row r="3819" spans="41:41" x14ac:dyDescent="0.3">
      <c r="AO3819" s="13">
        <f>(Cleaned_Data!S3819)-((Cleaned_Data!S3819)*10%)</f>
        <v>0</v>
      </c>
    </row>
    <row r="3820" spans="41:41" x14ac:dyDescent="0.3">
      <c r="AO3820" s="13">
        <f>(Cleaned_Data!S3820)-((Cleaned_Data!S3820)*10%)</f>
        <v>0</v>
      </c>
    </row>
    <row r="3821" spans="41:41" x14ac:dyDescent="0.3">
      <c r="AO3821" s="13">
        <f>(Cleaned_Data!S3821)-((Cleaned_Data!S3821)*10%)</f>
        <v>0</v>
      </c>
    </row>
    <row r="3822" spans="41:41" x14ac:dyDescent="0.3">
      <c r="AO3822" s="13">
        <f>(Cleaned_Data!S3822)-((Cleaned_Data!S3822)*10%)</f>
        <v>0</v>
      </c>
    </row>
    <row r="3823" spans="41:41" x14ac:dyDescent="0.3">
      <c r="AO3823" s="13">
        <f>(Cleaned_Data!S3823)-((Cleaned_Data!S3823)*10%)</f>
        <v>0</v>
      </c>
    </row>
    <row r="3824" spans="41:41" x14ac:dyDescent="0.3">
      <c r="AO3824" s="13">
        <f>(Cleaned_Data!S3824)-((Cleaned_Data!S3824)*10%)</f>
        <v>0</v>
      </c>
    </row>
    <row r="3825" spans="41:41" x14ac:dyDescent="0.3">
      <c r="AO3825" s="13">
        <f>(Cleaned_Data!S3825)-((Cleaned_Data!S3825)*10%)</f>
        <v>0</v>
      </c>
    </row>
    <row r="3826" spans="41:41" x14ac:dyDescent="0.3">
      <c r="AO3826" s="13">
        <f>(Cleaned_Data!S3826)-((Cleaned_Data!S3826)*10%)</f>
        <v>0</v>
      </c>
    </row>
    <row r="3827" spans="41:41" x14ac:dyDescent="0.3">
      <c r="AO3827" s="13">
        <f>(Cleaned_Data!S3827)-((Cleaned_Data!S3827)*10%)</f>
        <v>0</v>
      </c>
    </row>
    <row r="3828" spans="41:41" x14ac:dyDescent="0.3">
      <c r="AO3828" s="13">
        <f>(Cleaned_Data!S3828)-((Cleaned_Data!S3828)*10%)</f>
        <v>0</v>
      </c>
    </row>
    <row r="3829" spans="41:41" x14ac:dyDescent="0.3">
      <c r="AO3829" s="13">
        <f>(Cleaned_Data!S3829)-((Cleaned_Data!S3829)*10%)</f>
        <v>0</v>
      </c>
    </row>
    <row r="3830" spans="41:41" x14ac:dyDescent="0.3">
      <c r="AO3830" s="13">
        <f>(Cleaned_Data!S3830)-((Cleaned_Data!S3830)*10%)</f>
        <v>0</v>
      </c>
    </row>
    <row r="3831" spans="41:41" x14ac:dyDescent="0.3">
      <c r="AO3831" s="13">
        <f>(Cleaned_Data!S3831)-((Cleaned_Data!S3831)*10%)</f>
        <v>0</v>
      </c>
    </row>
    <row r="3832" spans="41:41" x14ac:dyDescent="0.3">
      <c r="AO3832" s="13">
        <f>(Cleaned_Data!S3832)-((Cleaned_Data!S3832)*10%)</f>
        <v>0</v>
      </c>
    </row>
    <row r="3833" spans="41:41" x14ac:dyDescent="0.3">
      <c r="AO3833" s="13">
        <f>(Cleaned_Data!S3833)-((Cleaned_Data!S3833)*10%)</f>
        <v>0</v>
      </c>
    </row>
    <row r="3834" spans="41:41" x14ac:dyDescent="0.3">
      <c r="AO3834" s="13">
        <f>(Cleaned_Data!S3834)-((Cleaned_Data!S3834)*10%)</f>
        <v>0</v>
      </c>
    </row>
    <row r="3835" spans="41:41" x14ac:dyDescent="0.3">
      <c r="AO3835" s="13">
        <f>(Cleaned_Data!S3835)-((Cleaned_Data!S3835)*10%)</f>
        <v>0</v>
      </c>
    </row>
    <row r="3836" spans="41:41" x14ac:dyDescent="0.3">
      <c r="AO3836" s="13">
        <f>(Cleaned_Data!S3836)-((Cleaned_Data!S3836)*10%)</f>
        <v>0</v>
      </c>
    </row>
    <row r="3837" spans="41:41" x14ac:dyDescent="0.3">
      <c r="AO3837" s="13">
        <f>(Cleaned_Data!S3837)-((Cleaned_Data!S3837)*10%)</f>
        <v>0</v>
      </c>
    </row>
    <row r="3838" spans="41:41" x14ac:dyDescent="0.3">
      <c r="AO3838" s="13">
        <f>(Cleaned_Data!S3838)-((Cleaned_Data!S3838)*10%)</f>
        <v>0</v>
      </c>
    </row>
    <row r="3839" spans="41:41" x14ac:dyDescent="0.3">
      <c r="AO3839" s="13">
        <f>(Cleaned_Data!S3839)-((Cleaned_Data!S3839)*10%)</f>
        <v>0</v>
      </c>
    </row>
    <row r="3840" spans="41:41" x14ac:dyDescent="0.3">
      <c r="AO3840" s="13">
        <f>(Cleaned_Data!S3840)-((Cleaned_Data!S3840)*10%)</f>
        <v>0</v>
      </c>
    </row>
    <row r="3841" spans="41:41" x14ac:dyDescent="0.3">
      <c r="AO3841" s="13">
        <f>(Cleaned_Data!S3841)-((Cleaned_Data!S3841)*10%)</f>
        <v>0</v>
      </c>
    </row>
    <row r="3842" spans="41:41" x14ac:dyDescent="0.3">
      <c r="AO3842" s="13">
        <f>(Cleaned_Data!S3842)-((Cleaned_Data!S3842)*10%)</f>
        <v>0</v>
      </c>
    </row>
    <row r="3843" spans="41:41" x14ac:dyDescent="0.3">
      <c r="AO3843" s="13">
        <f>(Cleaned_Data!S3843)-((Cleaned_Data!S3843)*10%)</f>
        <v>0</v>
      </c>
    </row>
    <row r="3844" spans="41:41" x14ac:dyDescent="0.3">
      <c r="AO3844" s="13">
        <f>(Cleaned_Data!S3844)-((Cleaned_Data!S3844)*10%)</f>
        <v>0</v>
      </c>
    </row>
    <row r="3845" spans="41:41" x14ac:dyDescent="0.3">
      <c r="AO3845" s="13">
        <f>(Cleaned_Data!S3845)-((Cleaned_Data!S3845)*10%)</f>
        <v>0</v>
      </c>
    </row>
    <row r="3846" spans="41:41" x14ac:dyDescent="0.3">
      <c r="AO3846" s="13">
        <f>(Cleaned_Data!S3846)-((Cleaned_Data!S3846)*10%)</f>
        <v>0</v>
      </c>
    </row>
    <row r="3847" spans="41:41" x14ac:dyDescent="0.3">
      <c r="AO3847" s="13">
        <f>(Cleaned_Data!S3847)-((Cleaned_Data!S3847)*10%)</f>
        <v>0</v>
      </c>
    </row>
    <row r="3848" spans="41:41" x14ac:dyDescent="0.3">
      <c r="AO3848" s="13">
        <f>(Cleaned_Data!S3848)-((Cleaned_Data!S3848)*10%)</f>
        <v>0</v>
      </c>
    </row>
    <row r="3849" spans="41:41" x14ac:dyDescent="0.3">
      <c r="AO3849" s="13">
        <f>(Cleaned_Data!S3849)-((Cleaned_Data!S3849)*10%)</f>
        <v>0</v>
      </c>
    </row>
    <row r="3850" spans="41:41" x14ac:dyDescent="0.3">
      <c r="AO3850" s="13">
        <f>(Cleaned_Data!S3850)-((Cleaned_Data!S3850)*10%)</f>
        <v>0</v>
      </c>
    </row>
    <row r="3851" spans="41:41" x14ac:dyDescent="0.3">
      <c r="AO3851" s="13">
        <f>(Cleaned_Data!S3851)-((Cleaned_Data!S3851)*10%)</f>
        <v>0</v>
      </c>
    </row>
    <row r="3852" spans="41:41" x14ac:dyDescent="0.3">
      <c r="AO3852" s="13">
        <f>(Cleaned_Data!S3852)-((Cleaned_Data!S3852)*10%)</f>
        <v>0</v>
      </c>
    </row>
    <row r="3853" spans="41:41" x14ac:dyDescent="0.3">
      <c r="AO3853" s="13">
        <f>(Cleaned_Data!S3853)-((Cleaned_Data!S3853)*10%)</f>
        <v>0</v>
      </c>
    </row>
    <row r="3854" spans="41:41" x14ac:dyDescent="0.3">
      <c r="AO3854" s="13">
        <f>(Cleaned_Data!S3854)-((Cleaned_Data!S3854)*10%)</f>
        <v>0</v>
      </c>
    </row>
    <row r="3855" spans="41:41" x14ac:dyDescent="0.3">
      <c r="AO3855" s="13">
        <f>(Cleaned_Data!S3855)-((Cleaned_Data!S3855)*10%)</f>
        <v>0</v>
      </c>
    </row>
    <row r="3856" spans="41:41" x14ac:dyDescent="0.3">
      <c r="AO3856" s="13">
        <f>(Cleaned_Data!S3856)-((Cleaned_Data!S3856)*10%)</f>
        <v>0</v>
      </c>
    </row>
    <row r="3857" spans="41:41" x14ac:dyDescent="0.3">
      <c r="AO3857" s="13">
        <f>(Cleaned_Data!S3857)-((Cleaned_Data!S3857)*10%)</f>
        <v>0</v>
      </c>
    </row>
    <row r="3858" spans="41:41" x14ac:dyDescent="0.3">
      <c r="AO3858" s="13">
        <f>(Cleaned_Data!S3858)-((Cleaned_Data!S3858)*10%)</f>
        <v>0</v>
      </c>
    </row>
    <row r="3859" spans="41:41" x14ac:dyDescent="0.3">
      <c r="AO3859" s="13">
        <f>(Cleaned_Data!S3859)-((Cleaned_Data!S3859)*10%)</f>
        <v>0</v>
      </c>
    </row>
    <row r="3860" spans="41:41" x14ac:dyDescent="0.3">
      <c r="AO3860" s="13">
        <f>(Cleaned_Data!S3860)-((Cleaned_Data!S3860)*10%)</f>
        <v>0</v>
      </c>
    </row>
    <row r="3861" spans="41:41" x14ac:dyDescent="0.3">
      <c r="AO3861" s="13">
        <f>(Cleaned_Data!S3861)-((Cleaned_Data!S3861)*10%)</f>
        <v>0</v>
      </c>
    </row>
    <row r="3862" spans="41:41" x14ac:dyDescent="0.3">
      <c r="AO3862" s="13">
        <f>(Cleaned_Data!S3862)-((Cleaned_Data!S3862)*10%)</f>
        <v>0</v>
      </c>
    </row>
    <row r="3863" spans="41:41" x14ac:dyDescent="0.3">
      <c r="AO3863" s="13">
        <f>(Cleaned_Data!S3863)-((Cleaned_Data!S3863)*10%)</f>
        <v>0</v>
      </c>
    </row>
    <row r="3864" spans="41:41" x14ac:dyDescent="0.3">
      <c r="AO3864" s="13">
        <f>(Cleaned_Data!S3864)-((Cleaned_Data!S3864)*10%)</f>
        <v>0</v>
      </c>
    </row>
    <row r="3865" spans="41:41" x14ac:dyDescent="0.3">
      <c r="AO3865" s="13">
        <f>(Cleaned_Data!S3865)-((Cleaned_Data!S3865)*10%)</f>
        <v>0</v>
      </c>
    </row>
    <row r="3866" spans="41:41" x14ac:dyDescent="0.3">
      <c r="AO3866" s="13">
        <f>(Cleaned_Data!S3866)-((Cleaned_Data!S3866)*10%)</f>
        <v>0</v>
      </c>
    </row>
    <row r="3867" spans="41:41" x14ac:dyDescent="0.3">
      <c r="AO3867" s="13">
        <f>(Cleaned_Data!S3867)-((Cleaned_Data!S3867)*10%)</f>
        <v>0</v>
      </c>
    </row>
    <row r="3868" spans="41:41" x14ac:dyDescent="0.3">
      <c r="AO3868" s="13">
        <f>(Cleaned_Data!S3868)-((Cleaned_Data!S3868)*10%)</f>
        <v>0</v>
      </c>
    </row>
    <row r="3869" spans="41:41" x14ac:dyDescent="0.3">
      <c r="AO3869" s="13">
        <f>(Cleaned_Data!S3869)-((Cleaned_Data!S3869)*10%)</f>
        <v>0</v>
      </c>
    </row>
    <row r="3870" spans="41:41" x14ac:dyDescent="0.3">
      <c r="AO3870" s="13">
        <f>(Cleaned_Data!S3870)-((Cleaned_Data!S3870)*10%)</f>
        <v>0</v>
      </c>
    </row>
    <row r="3871" spans="41:41" x14ac:dyDescent="0.3">
      <c r="AO3871" s="13">
        <f>(Cleaned_Data!S3871)-((Cleaned_Data!S3871)*10%)</f>
        <v>0</v>
      </c>
    </row>
    <row r="3872" spans="41:41" x14ac:dyDescent="0.3">
      <c r="AO3872" s="13">
        <f>(Cleaned_Data!S3872)-((Cleaned_Data!S3872)*10%)</f>
        <v>0</v>
      </c>
    </row>
    <row r="3873" spans="41:41" x14ac:dyDescent="0.3">
      <c r="AO3873" s="13">
        <f>(Cleaned_Data!S3873)-((Cleaned_Data!S3873)*10%)</f>
        <v>0</v>
      </c>
    </row>
    <row r="3874" spans="41:41" x14ac:dyDescent="0.3">
      <c r="AO3874" s="13">
        <f>(Cleaned_Data!S3874)-((Cleaned_Data!S3874)*10%)</f>
        <v>0</v>
      </c>
    </row>
    <row r="3875" spans="41:41" x14ac:dyDescent="0.3">
      <c r="AO3875" s="13">
        <f>(Cleaned_Data!S3875)-((Cleaned_Data!S3875)*10%)</f>
        <v>0</v>
      </c>
    </row>
    <row r="3876" spans="41:41" x14ac:dyDescent="0.3">
      <c r="AO3876" s="13">
        <f>(Cleaned_Data!S3876)-((Cleaned_Data!S3876)*10%)</f>
        <v>0</v>
      </c>
    </row>
    <row r="3877" spans="41:41" x14ac:dyDescent="0.3">
      <c r="AO3877" s="13">
        <f>(Cleaned_Data!S3877)-((Cleaned_Data!S3877)*10%)</f>
        <v>0</v>
      </c>
    </row>
    <row r="3878" spans="41:41" x14ac:dyDescent="0.3">
      <c r="AO3878" s="13">
        <f>(Cleaned_Data!S3878)-((Cleaned_Data!S3878)*10%)</f>
        <v>0</v>
      </c>
    </row>
    <row r="3879" spans="41:41" x14ac:dyDescent="0.3">
      <c r="AO3879" s="13">
        <f>(Cleaned_Data!S3879)-((Cleaned_Data!S3879)*10%)</f>
        <v>0</v>
      </c>
    </row>
    <row r="3880" spans="41:41" x14ac:dyDescent="0.3">
      <c r="AO3880" s="13">
        <f>(Cleaned_Data!S3880)-((Cleaned_Data!S3880)*10%)</f>
        <v>0</v>
      </c>
    </row>
    <row r="3881" spans="41:41" x14ac:dyDescent="0.3">
      <c r="AO3881" s="13">
        <f>(Cleaned_Data!S3881)-((Cleaned_Data!S3881)*10%)</f>
        <v>0</v>
      </c>
    </row>
    <row r="3882" spans="41:41" x14ac:dyDescent="0.3">
      <c r="AO3882" s="13">
        <f>(Cleaned_Data!S3882)-((Cleaned_Data!S3882)*10%)</f>
        <v>0</v>
      </c>
    </row>
    <row r="3883" spans="41:41" x14ac:dyDescent="0.3">
      <c r="AO3883" s="13">
        <f>(Cleaned_Data!S3883)-((Cleaned_Data!S3883)*10%)</f>
        <v>0</v>
      </c>
    </row>
    <row r="3884" spans="41:41" x14ac:dyDescent="0.3">
      <c r="AO3884" s="13">
        <f>(Cleaned_Data!S3884)-((Cleaned_Data!S3884)*10%)</f>
        <v>0</v>
      </c>
    </row>
    <row r="3885" spans="41:41" x14ac:dyDescent="0.3">
      <c r="AO3885" s="13">
        <f>(Cleaned_Data!S3885)-((Cleaned_Data!S3885)*10%)</f>
        <v>0</v>
      </c>
    </row>
    <row r="3886" spans="41:41" x14ac:dyDescent="0.3">
      <c r="AO3886" s="13">
        <f>(Cleaned_Data!S3886)-((Cleaned_Data!S3886)*10%)</f>
        <v>0</v>
      </c>
    </row>
    <row r="3887" spans="41:41" x14ac:dyDescent="0.3">
      <c r="AO3887" s="13">
        <f>(Cleaned_Data!S3887)-((Cleaned_Data!S3887)*10%)</f>
        <v>0</v>
      </c>
    </row>
    <row r="3888" spans="41:41" x14ac:dyDescent="0.3">
      <c r="AO3888" s="13">
        <f>(Cleaned_Data!S3888)-((Cleaned_Data!S3888)*10%)</f>
        <v>0</v>
      </c>
    </row>
    <row r="3889" spans="41:41" x14ac:dyDescent="0.3">
      <c r="AO3889" s="13">
        <f>(Cleaned_Data!S3889)-((Cleaned_Data!S3889)*10%)</f>
        <v>0</v>
      </c>
    </row>
    <row r="3890" spans="41:41" x14ac:dyDescent="0.3">
      <c r="AO3890" s="13">
        <f>(Cleaned_Data!S3890)-((Cleaned_Data!S3890)*10%)</f>
        <v>0</v>
      </c>
    </row>
    <row r="3891" spans="41:41" x14ac:dyDescent="0.3">
      <c r="AO3891" s="13">
        <f>(Cleaned_Data!S3891)-((Cleaned_Data!S3891)*10%)</f>
        <v>0</v>
      </c>
    </row>
    <row r="3892" spans="41:41" x14ac:dyDescent="0.3">
      <c r="AO3892" s="13">
        <f>(Cleaned_Data!S3892)-((Cleaned_Data!S3892)*10%)</f>
        <v>0</v>
      </c>
    </row>
    <row r="3893" spans="41:41" x14ac:dyDescent="0.3">
      <c r="AO3893" s="13">
        <f>(Cleaned_Data!S3893)-((Cleaned_Data!S3893)*10%)</f>
        <v>0</v>
      </c>
    </row>
    <row r="3894" spans="41:41" x14ac:dyDescent="0.3">
      <c r="AO3894" s="13">
        <f>(Cleaned_Data!S3894)-((Cleaned_Data!S3894)*10%)</f>
        <v>0</v>
      </c>
    </row>
    <row r="3895" spans="41:41" x14ac:dyDescent="0.3">
      <c r="AO3895" s="13">
        <f>(Cleaned_Data!S3895)-((Cleaned_Data!S3895)*10%)</f>
        <v>0</v>
      </c>
    </row>
    <row r="3896" spans="41:41" x14ac:dyDescent="0.3">
      <c r="AO3896" s="13">
        <f>(Cleaned_Data!S3896)-((Cleaned_Data!S3896)*10%)</f>
        <v>0</v>
      </c>
    </row>
    <row r="3897" spans="41:41" x14ac:dyDescent="0.3">
      <c r="AO3897" s="13">
        <f>(Cleaned_Data!S3897)-((Cleaned_Data!S3897)*10%)</f>
        <v>0</v>
      </c>
    </row>
    <row r="3898" spans="41:41" x14ac:dyDescent="0.3">
      <c r="AO3898" s="13">
        <f>(Cleaned_Data!S3898)-((Cleaned_Data!S3898)*10%)</f>
        <v>0</v>
      </c>
    </row>
    <row r="3899" spans="41:41" x14ac:dyDescent="0.3">
      <c r="AO3899" s="13">
        <f>(Cleaned_Data!S3899)-((Cleaned_Data!S3899)*10%)</f>
        <v>0</v>
      </c>
    </row>
    <row r="3900" spans="41:41" x14ac:dyDescent="0.3">
      <c r="AO3900" s="13">
        <f>(Cleaned_Data!S3900)-((Cleaned_Data!S3900)*10%)</f>
        <v>0</v>
      </c>
    </row>
    <row r="3901" spans="41:41" x14ac:dyDescent="0.3">
      <c r="AO3901" s="13">
        <f>(Cleaned_Data!S3901)-((Cleaned_Data!S3901)*10%)</f>
        <v>0</v>
      </c>
    </row>
    <row r="3902" spans="41:41" x14ac:dyDescent="0.3">
      <c r="AO3902" s="13">
        <f>(Cleaned_Data!S3902)-((Cleaned_Data!S3902)*10%)</f>
        <v>0</v>
      </c>
    </row>
    <row r="3903" spans="41:41" x14ac:dyDescent="0.3">
      <c r="AO3903" s="13">
        <f>(Cleaned_Data!S3903)-((Cleaned_Data!S3903)*10%)</f>
        <v>0</v>
      </c>
    </row>
    <row r="3904" spans="41:41" x14ac:dyDescent="0.3">
      <c r="AO3904" s="13">
        <f>(Cleaned_Data!S3904)-((Cleaned_Data!S3904)*10%)</f>
        <v>0</v>
      </c>
    </row>
    <row r="3905" spans="41:41" x14ac:dyDescent="0.3">
      <c r="AO3905" s="13">
        <f>(Cleaned_Data!S3905)-((Cleaned_Data!S3905)*10%)</f>
        <v>0</v>
      </c>
    </row>
    <row r="3906" spans="41:41" x14ac:dyDescent="0.3">
      <c r="AO3906" s="13">
        <f>(Cleaned_Data!S3906)-((Cleaned_Data!S3906)*10%)</f>
        <v>0</v>
      </c>
    </row>
    <row r="3907" spans="41:41" x14ac:dyDescent="0.3">
      <c r="AO3907" s="13">
        <f>(Cleaned_Data!S3907)-((Cleaned_Data!S3907)*10%)</f>
        <v>0</v>
      </c>
    </row>
    <row r="3908" spans="41:41" x14ac:dyDescent="0.3">
      <c r="AO3908" s="13">
        <f>(Cleaned_Data!S3908)-((Cleaned_Data!S3908)*10%)</f>
        <v>0</v>
      </c>
    </row>
    <row r="3909" spans="41:41" x14ac:dyDescent="0.3">
      <c r="AO3909" s="13">
        <f>(Cleaned_Data!S3909)-((Cleaned_Data!S3909)*10%)</f>
        <v>0</v>
      </c>
    </row>
    <row r="3910" spans="41:41" x14ac:dyDescent="0.3">
      <c r="AO3910" s="13">
        <f>(Cleaned_Data!S3910)-((Cleaned_Data!S3910)*10%)</f>
        <v>0</v>
      </c>
    </row>
    <row r="3911" spans="41:41" x14ac:dyDescent="0.3">
      <c r="AO3911" s="13">
        <f>(Cleaned_Data!S3911)-((Cleaned_Data!S3911)*10%)</f>
        <v>0</v>
      </c>
    </row>
    <row r="3912" spans="41:41" x14ac:dyDescent="0.3">
      <c r="AO3912" s="13">
        <f>(Cleaned_Data!S3912)-((Cleaned_Data!S3912)*10%)</f>
        <v>0</v>
      </c>
    </row>
    <row r="3913" spans="41:41" x14ac:dyDescent="0.3">
      <c r="AO3913" s="13">
        <f>(Cleaned_Data!S3913)-((Cleaned_Data!S3913)*10%)</f>
        <v>0</v>
      </c>
    </row>
    <row r="3914" spans="41:41" x14ac:dyDescent="0.3">
      <c r="AO3914" s="13">
        <f>(Cleaned_Data!S3914)-((Cleaned_Data!S3914)*10%)</f>
        <v>0</v>
      </c>
    </row>
    <row r="3915" spans="41:41" x14ac:dyDescent="0.3">
      <c r="AO3915" s="13">
        <f>(Cleaned_Data!S3915)-((Cleaned_Data!S3915)*10%)</f>
        <v>0</v>
      </c>
    </row>
    <row r="3916" spans="41:41" x14ac:dyDescent="0.3">
      <c r="AO3916" s="13">
        <f>(Cleaned_Data!S3916)-((Cleaned_Data!S3916)*10%)</f>
        <v>0</v>
      </c>
    </row>
    <row r="3917" spans="41:41" x14ac:dyDescent="0.3">
      <c r="AO3917" s="13">
        <f>(Cleaned_Data!S3917)-((Cleaned_Data!S3917)*10%)</f>
        <v>0</v>
      </c>
    </row>
    <row r="3918" spans="41:41" x14ac:dyDescent="0.3">
      <c r="AO3918" s="13">
        <f>(Cleaned_Data!S3918)-((Cleaned_Data!S3918)*10%)</f>
        <v>0</v>
      </c>
    </row>
    <row r="3919" spans="41:41" x14ac:dyDescent="0.3">
      <c r="AO3919" s="13">
        <f>(Cleaned_Data!S3919)-((Cleaned_Data!S3919)*10%)</f>
        <v>0</v>
      </c>
    </row>
    <row r="3920" spans="41:41" x14ac:dyDescent="0.3">
      <c r="AO3920" s="13">
        <f>(Cleaned_Data!S3920)-((Cleaned_Data!S3920)*10%)</f>
        <v>0</v>
      </c>
    </row>
    <row r="3921" spans="41:41" x14ac:dyDescent="0.3">
      <c r="AO3921" s="13">
        <f>(Cleaned_Data!S3921)-((Cleaned_Data!S3921)*10%)</f>
        <v>0</v>
      </c>
    </row>
    <row r="3922" spans="41:41" x14ac:dyDescent="0.3">
      <c r="AO3922" s="13">
        <f>(Cleaned_Data!S3922)-((Cleaned_Data!S3922)*10%)</f>
        <v>0</v>
      </c>
    </row>
    <row r="3923" spans="41:41" x14ac:dyDescent="0.3">
      <c r="AO3923" s="13">
        <f>(Cleaned_Data!S3923)-((Cleaned_Data!S3923)*10%)</f>
        <v>0</v>
      </c>
    </row>
    <row r="3924" spans="41:41" x14ac:dyDescent="0.3">
      <c r="AO3924" s="13">
        <f>(Cleaned_Data!S3924)-((Cleaned_Data!S3924)*10%)</f>
        <v>0</v>
      </c>
    </row>
    <row r="3925" spans="41:41" x14ac:dyDescent="0.3">
      <c r="AO3925" s="13">
        <f>(Cleaned_Data!S3925)-((Cleaned_Data!S3925)*10%)</f>
        <v>0</v>
      </c>
    </row>
    <row r="3926" spans="41:41" x14ac:dyDescent="0.3">
      <c r="AO3926" s="13">
        <f>(Cleaned_Data!S3926)-((Cleaned_Data!S3926)*10%)</f>
        <v>0</v>
      </c>
    </row>
    <row r="3927" spans="41:41" x14ac:dyDescent="0.3">
      <c r="AO3927" s="13">
        <f>(Cleaned_Data!S3927)-((Cleaned_Data!S3927)*10%)</f>
        <v>0</v>
      </c>
    </row>
    <row r="3928" spans="41:41" x14ac:dyDescent="0.3">
      <c r="AO3928" s="13">
        <f>(Cleaned_Data!S3928)-((Cleaned_Data!S3928)*10%)</f>
        <v>0</v>
      </c>
    </row>
    <row r="3929" spans="41:41" x14ac:dyDescent="0.3">
      <c r="AO3929" s="13">
        <f>(Cleaned_Data!S3929)-((Cleaned_Data!S3929)*10%)</f>
        <v>0</v>
      </c>
    </row>
    <row r="3930" spans="41:41" x14ac:dyDescent="0.3">
      <c r="AO3930" s="13">
        <f>(Cleaned_Data!S3930)-((Cleaned_Data!S3930)*10%)</f>
        <v>0</v>
      </c>
    </row>
    <row r="3931" spans="41:41" x14ac:dyDescent="0.3">
      <c r="AO3931" s="13">
        <f>(Cleaned_Data!S3931)-((Cleaned_Data!S3931)*10%)</f>
        <v>0</v>
      </c>
    </row>
    <row r="3932" spans="41:41" x14ac:dyDescent="0.3">
      <c r="AO3932" s="13">
        <f>(Cleaned_Data!S3932)-((Cleaned_Data!S3932)*10%)</f>
        <v>0</v>
      </c>
    </row>
    <row r="3933" spans="41:41" x14ac:dyDescent="0.3">
      <c r="AO3933" s="13">
        <f>(Cleaned_Data!S3933)-((Cleaned_Data!S3933)*10%)</f>
        <v>0</v>
      </c>
    </row>
    <row r="3934" spans="41:41" x14ac:dyDescent="0.3">
      <c r="AO3934" s="13">
        <f>(Cleaned_Data!S3934)-((Cleaned_Data!S3934)*10%)</f>
        <v>0</v>
      </c>
    </row>
    <row r="3935" spans="41:41" x14ac:dyDescent="0.3">
      <c r="AO3935" s="13">
        <f>(Cleaned_Data!S3935)-((Cleaned_Data!S3935)*10%)</f>
        <v>0</v>
      </c>
    </row>
    <row r="3936" spans="41:41" x14ac:dyDescent="0.3">
      <c r="AO3936" s="13">
        <f>(Cleaned_Data!S3936)-((Cleaned_Data!S3936)*10%)</f>
        <v>0</v>
      </c>
    </row>
    <row r="3937" spans="41:41" x14ac:dyDescent="0.3">
      <c r="AO3937" s="13">
        <f>(Cleaned_Data!S3937)-((Cleaned_Data!S3937)*10%)</f>
        <v>0</v>
      </c>
    </row>
    <row r="3938" spans="41:41" x14ac:dyDescent="0.3">
      <c r="AO3938" s="13">
        <f>(Cleaned_Data!S3938)-((Cleaned_Data!S3938)*10%)</f>
        <v>0</v>
      </c>
    </row>
    <row r="3939" spans="41:41" x14ac:dyDescent="0.3">
      <c r="AO3939" s="13">
        <f>(Cleaned_Data!S3939)-((Cleaned_Data!S3939)*10%)</f>
        <v>0</v>
      </c>
    </row>
    <row r="3940" spans="41:41" x14ac:dyDescent="0.3">
      <c r="AO3940" s="13">
        <f>(Cleaned_Data!S3940)-((Cleaned_Data!S3940)*10%)</f>
        <v>0</v>
      </c>
    </row>
    <row r="3941" spans="41:41" x14ac:dyDescent="0.3">
      <c r="AO3941" s="13">
        <f>(Cleaned_Data!S3941)-((Cleaned_Data!S3941)*10%)</f>
        <v>0</v>
      </c>
    </row>
    <row r="3942" spans="41:41" x14ac:dyDescent="0.3">
      <c r="AO3942" s="13">
        <f>(Cleaned_Data!S3942)-((Cleaned_Data!S3942)*10%)</f>
        <v>0</v>
      </c>
    </row>
    <row r="3943" spans="41:41" x14ac:dyDescent="0.3">
      <c r="AO3943" s="13">
        <f>(Cleaned_Data!S3943)-((Cleaned_Data!S3943)*10%)</f>
        <v>0</v>
      </c>
    </row>
    <row r="3944" spans="41:41" x14ac:dyDescent="0.3">
      <c r="AO3944" s="13">
        <f>(Cleaned_Data!S3944)-((Cleaned_Data!S3944)*10%)</f>
        <v>0</v>
      </c>
    </row>
    <row r="3945" spans="41:41" x14ac:dyDescent="0.3">
      <c r="AO3945" s="13">
        <f>(Cleaned_Data!S3945)-((Cleaned_Data!S3945)*10%)</f>
        <v>0</v>
      </c>
    </row>
    <row r="3946" spans="41:41" x14ac:dyDescent="0.3">
      <c r="AO3946" s="13">
        <f>(Cleaned_Data!S3946)-((Cleaned_Data!S3946)*10%)</f>
        <v>0</v>
      </c>
    </row>
    <row r="3947" spans="41:41" x14ac:dyDescent="0.3">
      <c r="AO3947" s="13">
        <f>(Cleaned_Data!S3947)-((Cleaned_Data!S3947)*10%)</f>
        <v>0</v>
      </c>
    </row>
    <row r="3948" spans="41:41" x14ac:dyDescent="0.3">
      <c r="AO3948" s="13">
        <f>(Cleaned_Data!S3948)-((Cleaned_Data!S3948)*10%)</f>
        <v>0</v>
      </c>
    </row>
    <row r="3949" spans="41:41" x14ac:dyDescent="0.3">
      <c r="AO3949" s="13">
        <f>(Cleaned_Data!S3949)-((Cleaned_Data!S3949)*10%)</f>
        <v>0</v>
      </c>
    </row>
    <row r="3950" spans="41:41" x14ac:dyDescent="0.3">
      <c r="AO3950" s="13">
        <f>(Cleaned_Data!S3950)-((Cleaned_Data!S3950)*10%)</f>
        <v>0</v>
      </c>
    </row>
    <row r="3951" spans="41:41" x14ac:dyDescent="0.3">
      <c r="AO3951" s="13">
        <f>(Cleaned_Data!S3951)-((Cleaned_Data!S3951)*10%)</f>
        <v>0</v>
      </c>
    </row>
    <row r="3952" spans="41:41" x14ac:dyDescent="0.3">
      <c r="AO3952" s="13">
        <f>(Cleaned_Data!S3952)-((Cleaned_Data!S3952)*10%)</f>
        <v>0</v>
      </c>
    </row>
    <row r="3953" spans="41:41" x14ac:dyDescent="0.3">
      <c r="AO3953" s="13">
        <f>(Cleaned_Data!S3953)-((Cleaned_Data!S3953)*10%)</f>
        <v>0</v>
      </c>
    </row>
    <row r="3954" spans="41:41" x14ac:dyDescent="0.3">
      <c r="AO3954" s="13">
        <f>(Cleaned_Data!S3954)-((Cleaned_Data!S3954)*10%)</f>
        <v>0</v>
      </c>
    </row>
    <row r="3955" spans="41:41" x14ac:dyDescent="0.3">
      <c r="AO3955" s="13">
        <f>(Cleaned_Data!S3955)-((Cleaned_Data!S3955)*10%)</f>
        <v>0</v>
      </c>
    </row>
    <row r="3956" spans="41:41" x14ac:dyDescent="0.3">
      <c r="AO3956" s="13">
        <f>(Cleaned_Data!S3956)-((Cleaned_Data!S3956)*10%)</f>
        <v>0</v>
      </c>
    </row>
    <row r="3957" spans="41:41" x14ac:dyDescent="0.3">
      <c r="AO3957" s="13">
        <f>(Cleaned_Data!S3957)-((Cleaned_Data!S3957)*10%)</f>
        <v>0</v>
      </c>
    </row>
    <row r="3958" spans="41:41" x14ac:dyDescent="0.3">
      <c r="AO3958" s="13">
        <f>(Cleaned_Data!S3958)-((Cleaned_Data!S3958)*10%)</f>
        <v>0</v>
      </c>
    </row>
    <row r="3959" spans="41:41" x14ac:dyDescent="0.3">
      <c r="AO3959" s="13">
        <f>(Cleaned_Data!S3959)-((Cleaned_Data!S3959)*10%)</f>
        <v>0</v>
      </c>
    </row>
    <row r="3960" spans="41:41" x14ac:dyDescent="0.3">
      <c r="AO3960" s="13">
        <f>(Cleaned_Data!S3960)-((Cleaned_Data!S3960)*10%)</f>
        <v>0</v>
      </c>
    </row>
    <row r="3961" spans="41:41" x14ac:dyDescent="0.3">
      <c r="AO3961" s="13">
        <f>(Cleaned_Data!S3961)-((Cleaned_Data!S3961)*10%)</f>
        <v>0</v>
      </c>
    </row>
    <row r="3962" spans="41:41" x14ac:dyDescent="0.3">
      <c r="AO3962" s="13">
        <f>(Cleaned_Data!S3962)-((Cleaned_Data!S3962)*10%)</f>
        <v>0</v>
      </c>
    </row>
    <row r="3963" spans="41:41" x14ac:dyDescent="0.3">
      <c r="AO3963" s="13">
        <f>(Cleaned_Data!S3963)-((Cleaned_Data!S3963)*10%)</f>
        <v>0</v>
      </c>
    </row>
    <row r="3964" spans="41:41" x14ac:dyDescent="0.3">
      <c r="AO3964" s="13">
        <f>(Cleaned_Data!S3964)-((Cleaned_Data!S3964)*10%)</f>
        <v>0</v>
      </c>
    </row>
    <row r="3965" spans="41:41" x14ac:dyDescent="0.3">
      <c r="AO3965" s="13">
        <f>(Cleaned_Data!S3965)-((Cleaned_Data!S3965)*10%)</f>
        <v>0</v>
      </c>
    </row>
    <row r="3966" spans="41:41" x14ac:dyDescent="0.3">
      <c r="AO3966" s="13">
        <f>(Cleaned_Data!S3966)-((Cleaned_Data!S3966)*10%)</f>
        <v>0</v>
      </c>
    </row>
    <row r="3967" spans="41:41" x14ac:dyDescent="0.3">
      <c r="AO3967" s="13">
        <f>(Cleaned_Data!S3967)-((Cleaned_Data!S3967)*10%)</f>
        <v>0</v>
      </c>
    </row>
    <row r="3968" spans="41:41" x14ac:dyDescent="0.3">
      <c r="AO3968" s="13">
        <f>(Cleaned_Data!S3968)-((Cleaned_Data!S3968)*10%)</f>
        <v>0</v>
      </c>
    </row>
    <row r="3969" spans="41:41" x14ac:dyDescent="0.3">
      <c r="AO3969" s="13">
        <f>(Cleaned_Data!S3969)-((Cleaned_Data!S3969)*10%)</f>
        <v>0</v>
      </c>
    </row>
    <row r="3970" spans="41:41" x14ac:dyDescent="0.3">
      <c r="AO3970" s="13">
        <f>(Cleaned_Data!S3970)-((Cleaned_Data!S3970)*10%)</f>
        <v>0</v>
      </c>
    </row>
    <row r="3971" spans="41:41" x14ac:dyDescent="0.3">
      <c r="AO3971" s="13">
        <f>(Cleaned_Data!S3971)-((Cleaned_Data!S3971)*10%)</f>
        <v>0</v>
      </c>
    </row>
    <row r="3972" spans="41:41" x14ac:dyDescent="0.3">
      <c r="AO3972" s="13">
        <f>(Cleaned_Data!S3972)-((Cleaned_Data!S3972)*10%)</f>
        <v>0</v>
      </c>
    </row>
    <row r="3973" spans="41:41" x14ac:dyDescent="0.3">
      <c r="AO3973" s="13">
        <f>(Cleaned_Data!S3973)-((Cleaned_Data!S3973)*10%)</f>
        <v>0</v>
      </c>
    </row>
    <row r="3974" spans="41:41" x14ac:dyDescent="0.3">
      <c r="AO3974" s="13">
        <f>(Cleaned_Data!S3974)-((Cleaned_Data!S3974)*10%)</f>
        <v>0</v>
      </c>
    </row>
    <row r="3975" spans="41:41" x14ac:dyDescent="0.3">
      <c r="AO3975" s="13">
        <f>(Cleaned_Data!S3975)-((Cleaned_Data!S3975)*10%)</f>
        <v>0</v>
      </c>
    </row>
    <row r="3976" spans="41:41" x14ac:dyDescent="0.3">
      <c r="AO3976" s="13">
        <f>(Cleaned_Data!S3976)-((Cleaned_Data!S3976)*10%)</f>
        <v>0</v>
      </c>
    </row>
    <row r="3977" spans="41:41" x14ac:dyDescent="0.3">
      <c r="AO3977" s="13">
        <f>(Cleaned_Data!S3977)-((Cleaned_Data!S3977)*10%)</f>
        <v>0</v>
      </c>
    </row>
    <row r="3978" spans="41:41" x14ac:dyDescent="0.3">
      <c r="AO3978" s="13">
        <f>(Cleaned_Data!S3978)-((Cleaned_Data!S3978)*10%)</f>
        <v>0</v>
      </c>
    </row>
    <row r="3979" spans="41:41" x14ac:dyDescent="0.3">
      <c r="AO3979" s="13">
        <f>(Cleaned_Data!S3979)-((Cleaned_Data!S3979)*10%)</f>
        <v>0</v>
      </c>
    </row>
    <row r="3980" spans="41:41" x14ac:dyDescent="0.3">
      <c r="AO3980" s="13">
        <f>(Cleaned_Data!S3980)-((Cleaned_Data!S3980)*10%)</f>
        <v>0</v>
      </c>
    </row>
    <row r="3981" spans="41:41" x14ac:dyDescent="0.3">
      <c r="AO3981" s="13">
        <f>(Cleaned_Data!S3981)-((Cleaned_Data!S3981)*10%)</f>
        <v>0</v>
      </c>
    </row>
    <row r="3982" spans="41:41" x14ac:dyDescent="0.3">
      <c r="AO3982" s="13">
        <f>(Cleaned_Data!S3982)-((Cleaned_Data!S3982)*10%)</f>
        <v>0</v>
      </c>
    </row>
    <row r="3983" spans="41:41" x14ac:dyDescent="0.3">
      <c r="AO3983" s="13">
        <f>(Cleaned_Data!S3983)-((Cleaned_Data!S3983)*10%)</f>
        <v>0</v>
      </c>
    </row>
    <row r="3984" spans="41:41" x14ac:dyDescent="0.3">
      <c r="AO3984" s="13">
        <f>(Cleaned_Data!S3984)-((Cleaned_Data!S3984)*10%)</f>
        <v>0</v>
      </c>
    </row>
    <row r="3985" spans="41:41" x14ac:dyDescent="0.3">
      <c r="AO3985" s="13">
        <f>(Cleaned_Data!S3985)-((Cleaned_Data!S3985)*10%)</f>
        <v>0</v>
      </c>
    </row>
    <row r="3986" spans="41:41" x14ac:dyDescent="0.3">
      <c r="AO3986" s="13">
        <f>(Cleaned_Data!S3986)-((Cleaned_Data!S3986)*10%)</f>
        <v>0</v>
      </c>
    </row>
    <row r="3987" spans="41:41" x14ac:dyDescent="0.3">
      <c r="AO3987" s="13">
        <f>(Cleaned_Data!S3987)-((Cleaned_Data!S3987)*10%)</f>
        <v>0</v>
      </c>
    </row>
    <row r="3988" spans="41:41" x14ac:dyDescent="0.3">
      <c r="AO3988" s="13">
        <f>(Cleaned_Data!S3988)-((Cleaned_Data!S3988)*10%)</f>
        <v>0</v>
      </c>
    </row>
    <row r="3989" spans="41:41" x14ac:dyDescent="0.3">
      <c r="AO3989" s="13">
        <f>(Cleaned_Data!S3989)-((Cleaned_Data!S3989)*10%)</f>
        <v>0</v>
      </c>
    </row>
    <row r="3990" spans="41:41" x14ac:dyDescent="0.3">
      <c r="AO3990" s="13">
        <f>(Cleaned_Data!S3990)-((Cleaned_Data!S3990)*10%)</f>
        <v>0</v>
      </c>
    </row>
    <row r="3991" spans="41:41" x14ac:dyDescent="0.3">
      <c r="AO3991" s="13">
        <f>(Cleaned_Data!S3991)-((Cleaned_Data!S3991)*10%)</f>
        <v>0</v>
      </c>
    </row>
    <row r="3992" spans="41:41" x14ac:dyDescent="0.3">
      <c r="AO3992" s="13">
        <f>(Cleaned_Data!S3992)-((Cleaned_Data!S3992)*10%)</f>
        <v>0</v>
      </c>
    </row>
    <row r="3993" spans="41:41" x14ac:dyDescent="0.3">
      <c r="AO3993" s="13">
        <f>(Cleaned_Data!S3993)-((Cleaned_Data!S3993)*10%)</f>
        <v>0</v>
      </c>
    </row>
    <row r="3994" spans="41:41" x14ac:dyDescent="0.3">
      <c r="AO3994" s="13">
        <f>(Cleaned_Data!S3994)-((Cleaned_Data!S3994)*10%)</f>
        <v>0</v>
      </c>
    </row>
    <row r="3995" spans="41:41" x14ac:dyDescent="0.3">
      <c r="AO3995" s="13">
        <f>(Cleaned_Data!S3995)-((Cleaned_Data!S3995)*10%)</f>
        <v>0</v>
      </c>
    </row>
    <row r="3996" spans="41:41" x14ac:dyDescent="0.3">
      <c r="AO3996" s="13">
        <f>(Cleaned_Data!S3996)-((Cleaned_Data!S3996)*10%)</f>
        <v>0</v>
      </c>
    </row>
    <row r="3997" spans="41:41" x14ac:dyDescent="0.3">
      <c r="AO3997" s="13">
        <f>(Cleaned_Data!S3997)-((Cleaned_Data!S3997)*10%)</f>
        <v>0</v>
      </c>
    </row>
    <row r="3998" spans="41:41" x14ac:dyDescent="0.3">
      <c r="AO3998" s="13">
        <f>(Cleaned_Data!S3998)-((Cleaned_Data!S3998)*10%)</f>
        <v>0</v>
      </c>
    </row>
    <row r="3999" spans="41:41" x14ac:dyDescent="0.3">
      <c r="AO3999" s="13">
        <f>(Cleaned_Data!S3999)-((Cleaned_Data!S3999)*10%)</f>
        <v>0</v>
      </c>
    </row>
    <row r="4000" spans="41:41" x14ac:dyDescent="0.3">
      <c r="AO4000" s="13">
        <f>(Cleaned_Data!S4000)-((Cleaned_Data!S4000)*10%)</f>
        <v>0</v>
      </c>
    </row>
    <row r="4001" spans="41:41" x14ac:dyDescent="0.3">
      <c r="AO4001" s="13">
        <f>(Cleaned_Data!S4001)-((Cleaned_Data!S4001)*10%)</f>
        <v>0</v>
      </c>
    </row>
    <row r="4002" spans="41:41" x14ac:dyDescent="0.3">
      <c r="AO4002" s="13">
        <f>(Cleaned_Data!S4002)-((Cleaned_Data!S4002)*10%)</f>
        <v>0</v>
      </c>
    </row>
    <row r="4003" spans="41:41" x14ac:dyDescent="0.3">
      <c r="AO4003" s="13">
        <f>(Cleaned_Data!S4003)-((Cleaned_Data!S4003)*10%)</f>
        <v>0</v>
      </c>
    </row>
    <row r="4004" spans="41:41" x14ac:dyDescent="0.3">
      <c r="AO4004" s="13">
        <f>(Cleaned_Data!S4004)-((Cleaned_Data!S4004)*10%)</f>
        <v>0</v>
      </c>
    </row>
    <row r="4005" spans="41:41" x14ac:dyDescent="0.3">
      <c r="AO4005" s="13">
        <f>(Cleaned_Data!S4005)-((Cleaned_Data!S4005)*10%)</f>
        <v>0</v>
      </c>
    </row>
    <row r="4006" spans="41:41" x14ac:dyDescent="0.3">
      <c r="AO4006" s="13">
        <f>(Cleaned_Data!S4006)-((Cleaned_Data!S4006)*10%)</f>
        <v>0</v>
      </c>
    </row>
    <row r="4007" spans="41:41" x14ac:dyDescent="0.3">
      <c r="AO4007" s="13">
        <f>(Cleaned_Data!S4007)-((Cleaned_Data!S4007)*10%)</f>
        <v>0</v>
      </c>
    </row>
    <row r="4008" spans="41:41" x14ac:dyDescent="0.3">
      <c r="AO4008" s="13">
        <f>(Cleaned_Data!S4008)-((Cleaned_Data!S4008)*10%)</f>
        <v>0</v>
      </c>
    </row>
    <row r="4009" spans="41:41" x14ac:dyDescent="0.3">
      <c r="AO4009" s="13">
        <f>(Cleaned_Data!S4009)-((Cleaned_Data!S4009)*10%)</f>
        <v>0</v>
      </c>
    </row>
    <row r="4010" spans="41:41" x14ac:dyDescent="0.3">
      <c r="AO4010" s="13">
        <f>(Cleaned_Data!S4010)-((Cleaned_Data!S4010)*10%)</f>
        <v>0</v>
      </c>
    </row>
    <row r="4011" spans="41:41" x14ac:dyDescent="0.3">
      <c r="AO4011" s="13">
        <f>(Cleaned_Data!S4011)-((Cleaned_Data!S4011)*10%)</f>
        <v>0</v>
      </c>
    </row>
    <row r="4012" spans="41:41" x14ac:dyDescent="0.3">
      <c r="AO4012" s="13">
        <f>(Cleaned_Data!S4012)-((Cleaned_Data!S4012)*10%)</f>
        <v>0</v>
      </c>
    </row>
    <row r="4013" spans="41:41" x14ac:dyDescent="0.3">
      <c r="AO4013" s="13">
        <f>(Cleaned_Data!S4013)-((Cleaned_Data!S4013)*10%)</f>
        <v>0</v>
      </c>
    </row>
    <row r="4014" spans="41:41" x14ac:dyDescent="0.3">
      <c r="AO4014" s="13">
        <f>(Cleaned_Data!S4014)-((Cleaned_Data!S4014)*10%)</f>
        <v>0</v>
      </c>
    </row>
    <row r="4015" spans="41:41" x14ac:dyDescent="0.3">
      <c r="AO4015" s="13">
        <f>(Cleaned_Data!S4015)-((Cleaned_Data!S4015)*10%)</f>
        <v>0</v>
      </c>
    </row>
    <row r="4016" spans="41:41" x14ac:dyDescent="0.3">
      <c r="AO4016" s="13">
        <f>(Cleaned_Data!S4016)-((Cleaned_Data!S4016)*10%)</f>
        <v>0</v>
      </c>
    </row>
    <row r="4017" spans="41:41" x14ac:dyDescent="0.3">
      <c r="AO4017" s="13">
        <f>(Cleaned_Data!S4017)-((Cleaned_Data!S4017)*10%)</f>
        <v>0</v>
      </c>
    </row>
    <row r="4018" spans="41:41" x14ac:dyDescent="0.3">
      <c r="AO4018" s="13">
        <f>(Cleaned_Data!S4018)-((Cleaned_Data!S4018)*10%)</f>
        <v>0</v>
      </c>
    </row>
    <row r="4019" spans="41:41" x14ac:dyDescent="0.3">
      <c r="AO4019" s="13">
        <f>(Cleaned_Data!S4019)-((Cleaned_Data!S4019)*10%)</f>
        <v>0</v>
      </c>
    </row>
    <row r="4020" spans="41:41" x14ac:dyDescent="0.3">
      <c r="AO4020" s="13">
        <f>(Cleaned_Data!S4020)-((Cleaned_Data!S4020)*10%)</f>
        <v>0</v>
      </c>
    </row>
    <row r="4021" spans="41:41" x14ac:dyDescent="0.3">
      <c r="AO4021" s="13">
        <f>(Cleaned_Data!S4021)-((Cleaned_Data!S4021)*10%)</f>
        <v>0</v>
      </c>
    </row>
    <row r="4022" spans="41:41" x14ac:dyDescent="0.3">
      <c r="AO4022" s="13">
        <f>(Cleaned_Data!S4022)-((Cleaned_Data!S4022)*10%)</f>
        <v>0</v>
      </c>
    </row>
    <row r="4023" spans="41:41" x14ac:dyDescent="0.3">
      <c r="AO4023" s="13">
        <f>(Cleaned_Data!S4023)-((Cleaned_Data!S4023)*10%)</f>
        <v>0</v>
      </c>
    </row>
    <row r="4024" spans="41:41" x14ac:dyDescent="0.3">
      <c r="AO4024" s="13">
        <f>(Cleaned_Data!S4024)-((Cleaned_Data!S4024)*10%)</f>
        <v>0</v>
      </c>
    </row>
    <row r="4025" spans="41:41" x14ac:dyDescent="0.3">
      <c r="AO4025" s="13">
        <f>(Cleaned_Data!S4025)-((Cleaned_Data!S4025)*10%)</f>
        <v>0</v>
      </c>
    </row>
    <row r="4026" spans="41:41" x14ac:dyDescent="0.3">
      <c r="AO4026" s="13">
        <f>(Cleaned_Data!S4026)-((Cleaned_Data!S4026)*10%)</f>
        <v>0</v>
      </c>
    </row>
    <row r="4027" spans="41:41" x14ac:dyDescent="0.3">
      <c r="AO4027" s="13">
        <f>(Cleaned_Data!S4027)-((Cleaned_Data!S4027)*10%)</f>
        <v>0</v>
      </c>
    </row>
    <row r="4028" spans="41:41" x14ac:dyDescent="0.3">
      <c r="AO4028" s="13">
        <f>(Cleaned_Data!S4028)-((Cleaned_Data!S4028)*10%)</f>
        <v>0</v>
      </c>
    </row>
    <row r="4029" spans="41:41" x14ac:dyDescent="0.3">
      <c r="AO4029" s="13">
        <f>(Cleaned_Data!S4029)-((Cleaned_Data!S4029)*10%)</f>
        <v>0</v>
      </c>
    </row>
    <row r="4030" spans="41:41" x14ac:dyDescent="0.3">
      <c r="AO4030" s="13">
        <f>(Cleaned_Data!S4030)-((Cleaned_Data!S4030)*10%)</f>
        <v>0</v>
      </c>
    </row>
    <row r="4031" spans="41:41" x14ac:dyDescent="0.3">
      <c r="AO4031" s="13">
        <f>(Cleaned_Data!S4031)-((Cleaned_Data!S4031)*10%)</f>
        <v>0</v>
      </c>
    </row>
    <row r="4032" spans="41:41" x14ac:dyDescent="0.3">
      <c r="AO4032" s="13">
        <f>(Cleaned_Data!S4032)-((Cleaned_Data!S4032)*10%)</f>
        <v>0</v>
      </c>
    </row>
    <row r="4033" spans="41:41" x14ac:dyDescent="0.3">
      <c r="AO4033" s="13">
        <f>(Cleaned_Data!S4033)-((Cleaned_Data!S4033)*10%)</f>
        <v>0</v>
      </c>
    </row>
    <row r="4034" spans="41:41" x14ac:dyDescent="0.3">
      <c r="AO4034" s="13">
        <f>(Cleaned_Data!S4034)-((Cleaned_Data!S4034)*10%)</f>
        <v>0</v>
      </c>
    </row>
    <row r="4035" spans="41:41" x14ac:dyDescent="0.3">
      <c r="AO4035" s="13">
        <f>(Cleaned_Data!S4035)-((Cleaned_Data!S4035)*10%)</f>
        <v>0</v>
      </c>
    </row>
    <row r="4036" spans="41:41" x14ac:dyDescent="0.3">
      <c r="AO4036" s="13">
        <f>(Cleaned_Data!S4036)-((Cleaned_Data!S4036)*10%)</f>
        <v>0</v>
      </c>
    </row>
    <row r="4037" spans="41:41" x14ac:dyDescent="0.3">
      <c r="AO4037" s="13">
        <f>(Cleaned_Data!S4037)-((Cleaned_Data!S4037)*10%)</f>
        <v>0</v>
      </c>
    </row>
    <row r="4038" spans="41:41" x14ac:dyDescent="0.3">
      <c r="AO4038" s="13">
        <f>(Cleaned_Data!S4038)-((Cleaned_Data!S4038)*10%)</f>
        <v>0</v>
      </c>
    </row>
    <row r="4039" spans="41:41" x14ac:dyDescent="0.3">
      <c r="AO4039" s="13">
        <f>(Cleaned_Data!S4039)-((Cleaned_Data!S4039)*10%)</f>
        <v>0</v>
      </c>
    </row>
    <row r="4040" spans="41:41" x14ac:dyDescent="0.3">
      <c r="AO4040" s="13">
        <f>(Cleaned_Data!S4040)-((Cleaned_Data!S4040)*10%)</f>
        <v>0</v>
      </c>
    </row>
    <row r="4041" spans="41:41" x14ac:dyDescent="0.3">
      <c r="AO4041" s="13">
        <f>(Cleaned_Data!S4041)-((Cleaned_Data!S4041)*10%)</f>
        <v>0</v>
      </c>
    </row>
    <row r="4042" spans="41:41" x14ac:dyDescent="0.3">
      <c r="AO4042" s="13">
        <f>(Cleaned_Data!S4042)-((Cleaned_Data!S4042)*10%)</f>
        <v>0</v>
      </c>
    </row>
    <row r="4043" spans="41:41" x14ac:dyDescent="0.3">
      <c r="AO4043" s="13">
        <f>(Cleaned_Data!S4043)-((Cleaned_Data!S4043)*10%)</f>
        <v>0</v>
      </c>
    </row>
    <row r="4044" spans="41:41" x14ac:dyDescent="0.3">
      <c r="AO4044" s="13">
        <f>(Cleaned_Data!S4044)-((Cleaned_Data!S4044)*10%)</f>
        <v>0</v>
      </c>
    </row>
    <row r="4045" spans="41:41" x14ac:dyDescent="0.3">
      <c r="AO4045" s="13">
        <f>(Cleaned_Data!S4045)-((Cleaned_Data!S4045)*10%)</f>
        <v>0</v>
      </c>
    </row>
    <row r="4046" spans="41:41" x14ac:dyDescent="0.3">
      <c r="AO4046" s="13">
        <f>(Cleaned_Data!S4046)-((Cleaned_Data!S4046)*10%)</f>
        <v>0</v>
      </c>
    </row>
    <row r="4047" spans="41:41" x14ac:dyDescent="0.3">
      <c r="AO4047" s="13">
        <f>(Cleaned_Data!S4047)-((Cleaned_Data!S4047)*10%)</f>
        <v>0</v>
      </c>
    </row>
    <row r="4048" spans="41:41" x14ac:dyDescent="0.3">
      <c r="AO4048" s="13">
        <f>(Cleaned_Data!S4048)-((Cleaned_Data!S4048)*10%)</f>
        <v>0</v>
      </c>
    </row>
    <row r="4049" spans="41:41" x14ac:dyDescent="0.3">
      <c r="AO4049" s="13">
        <f>(Cleaned_Data!S4049)-((Cleaned_Data!S4049)*10%)</f>
        <v>0</v>
      </c>
    </row>
    <row r="4050" spans="41:41" x14ac:dyDescent="0.3">
      <c r="AO4050" s="13">
        <f>(Cleaned_Data!S4050)-((Cleaned_Data!S4050)*10%)</f>
        <v>0</v>
      </c>
    </row>
    <row r="4051" spans="41:41" x14ac:dyDescent="0.3">
      <c r="AO4051" s="13">
        <f>(Cleaned_Data!S4051)-((Cleaned_Data!S4051)*10%)</f>
        <v>0</v>
      </c>
    </row>
    <row r="4052" spans="41:41" x14ac:dyDescent="0.3">
      <c r="AO4052" s="13">
        <f>(Cleaned_Data!S4052)-((Cleaned_Data!S4052)*10%)</f>
        <v>0</v>
      </c>
    </row>
    <row r="4053" spans="41:41" x14ac:dyDescent="0.3">
      <c r="AO4053" s="13">
        <f>(Cleaned_Data!S4053)-((Cleaned_Data!S4053)*10%)</f>
        <v>0</v>
      </c>
    </row>
    <row r="4054" spans="41:41" x14ac:dyDescent="0.3">
      <c r="AO4054" s="13">
        <f>(Cleaned_Data!S4054)-((Cleaned_Data!S4054)*10%)</f>
        <v>0</v>
      </c>
    </row>
    <row r="4055" spans="41:41" x14ac:dyDescent="0.3">
      <c r="AO4055" s="13">
        <f>(Cleaned_Data!S4055)-((Cleaned_Data!S4055)*10%)</f>
        <v>0</v>
      </c>
    </row>
    <row r="4056" spans="41:41" x14ac:dyDescent="0.3">
      <c r="AO4056" s="13">
        <f>(Cleaned_Data!S4056)-((Cleaned_Data!S4056)*10%)</f>
        <v>0</v>
      </c>
    </row>
    <row r="4057" spans="41:41" x14ac:dyDescent="0.3">
      <c r="AO4057" s="13">
        <f>(Cleaned_Data!S4057)-((Cleaned_Data!S4057)*10%)</f>
        <v>0</v>
      </c>
    </row>
    <row r="4058" spans="41:41" x14ac:dyDescent="0.3">
      <c r="AO4058" s="13">
        <f>(Cleaned_Data!S4058)-((Cleaned_Data!S4058)*10%)</f>
        <v>0</v>
      </c>
    </row>
    <row r="4059" spans="41:41" x14ac:dyDescent="0.3">
      <c r="AO4059" s="13">
        <f>(Cleaned_Data!S4059)-((Cleaned_Data!S4059)*10%)</f>
        <v>0</v>
      </c>
    </row>
    <row r="4060" spans="41:41" x14ac:dyDescent="0.3">
      <c r="AO4060" s="13">
        <f>(Cleaned_Data!S4060)-((Cleaned_Data!S4060)*10%)</f>
        <v>0</v>
      </c>
    </row>
    <row r="4061" spans="41:41" x14ac:dyDescent="0.3">
      <c r="AO4061" s="13">
        <f>(Cleaned_Data!S4061)-((Cleaned_Data!S4061)*10%)</f>
        <v>0</v>
      </c>
    </row>
    <row r="4062" spans="41:41" x14ac:dyDescent="0.3">
      <c r="AO4062" s="13">
        <f>(Cleaned_Data!S4062)-((Cleaned_Data!S4062)*10%)</f>
        <v>0</v>
      </c>
    </row>
    <row r="4063" spans="41:41" x14ac:dyDescent="0.3">
      <c r="AO4063" s="13">
        <f>(Cleaned_Data!S4063)-((Cleaned_Data!S4063)*10%)</f>
        <v>0</v>
      </c>
    </row>
    <row r="4064" spans="41:41" x14ac:dyDescent="0.3">
      <c r="AO4064" s="13">
        <f>(Cleaned_Data!S4064)-((Cleaned_Data!S4064)*10%)</f>
        <v>0</v>
      </c>
    </row>
    <row r="4065" spans="41:41" x14ac:dyDescent="0.3">
      <c r="AO4065" s="13">
        <f>(Cleaned_Data!S4065)-((Cleaned_Data!S4065)*10%)</f>
        <v>0</v>
      </c>
    </row>
    <row r="4066" spans="41:41" x14ac:dyDescent="0.3">
      <c r="AO4066" s="13">
        <f>(Cleaned_Data!S4066)-((Cleaned_Data!S4066)*10%)</f>
        <v>0</v>
      </c>
    </row>
    <row r="4067" spans="41:41" x14ac:dyDescent="0.3">
      <c r="AO4067" s="13">
        <f>(Cleaned_Data!S4067)-((Cleaned_Data!S4067)*10%)</f>
        <v>0</v>
      </c>
    </row>
    <row r="4068" spans="41:41" x14ac:dyDescent="0.3">
      <c r="AO4068" s="13">
        <f>(Cleaned_Data!S4068)-((Cleaned_Data!S4068)*10%)</f>
        <v>0</v>
      </c>
    </row>
    <row r="4069" spans="41:41" x14ac:dyDescent="0.3">
      <c r="AO4069" s="13">
        <f>(Cleaned_Data!S4069)-((Cleaned_Data!S4069)*10%)</f>
        <v>0</v>
      </c>
    </row>
    <row r="4070" spans="41:41" x14ac:dyDescent="0.3">
      <c r="AO4070" s="13">
        <f>(Cleaned_Data!S4070)-((Cleaned_Data!S4070)*10%)</f>
        <v>0</v>
      </c>
    </row>
    <row r="4071" spans="41:41" x14ac:dyDescent="0.3">
      <c r="AO4071" s="13">
        <f>(Cleaned_Data!S4071)-((Cleaned_Data!S4071)*10%)</f>
        <v>0</v>
      </c>
    </row>
    <row r="4072" spans="41:41" x14ac:dyDescent="0.3">
      <c r="AO4072" s="13">
        <f>(Cleaned_Data!S4072)-((Cleaned_Data!S4072)*10%)</f>
        <v>0</v>
      </c>
    </row>
    <row r="4073" spans="41:41" x14ac:dyDescent="0.3">
      <c r="AO4073" s="13">
        <f>(Cleaned_Data!S4073)-((Cleaned_Data!S4073)*10%)</f>
        <v>0</v>
      </c>
    </row>
    <row r="4074" spans="41:41" x14ac:dyDescent="0.3">
      <c r="AO4074" s="13">
        <f>(Cleaned_Data!S4074)-((Cleaned_Data!S4074)*10%)</f>
        <v>0</v>
      </c>
    </row>
    <row r="4075" spans="41:41" x14ac:dyDescent="0.3">
      <c r="AO4075" s="13">
        <f>(Cleaned_Data!S4075)-((Cleaned_Data!S4075)*10%)</f>
        <v>0</v>
      </c>
    </row>
    <row r="4076" spans="41:41" x14ac:dyDescent="0.3">
      <c r="AO4076" s="13">
        <f>(Cleaned_Data!S4076)-((Cleaned_Data!S4076)*10%)</f>
        <v>0</v>
      </c>
    </row>
    <row r="4077" spans="41:41" x14ac:dyDescent="0.3">
      <c r="AO4077" s="13">
        <f>(Cleaned_Data!S4077)-((Cleaned_Data!S4077)*10%)</f>
        <v>0</v>
      </c>
    </row>
    <row r="4078" spans="41:41" x14ac:dyDescent="0.3">
      <c r="AO4078" s="13">
        <f>(Cleaned_Data!S4078)-((Cleaned_Data!S4078)*10%)</f>
        <v>0</v>
      </c>
    </row>
    <row r="4079" spans="41:41" x14ac:dyDescent="0.3">
      <c r="AO4079" s="13">
        <f>(Cleaned_Data!S4079)-((Cleaned_Data!S4079)*10%)</f>
        <v>0</v>
      </c>
    </row>
    <row r="4080" spans="41:41" x14ac:dyDescent="0.3">
      <c r="AO4080" s="13">
        <f>(Cleaned_Data!S4080)-((Cleaned_Data!S4080)*10%)</f>
        <v>0</v>
      </c>
    </row>
    <row r="4081" spans="41:41" x14ac:dyDescent="0.3">
      <c r="AO4081" s="13">
        <f>(Cleaned_Data!S4081)-((Cleaned_Data!S4081)*10%)</f>
        <v>0</v>
      </c>
    </row>
    <row r="4082" spans="41:41" x14ac:dyDescent="0.3">
      <c r="AO4082" s="13">
        <f>(Cleaned_Data!S4082)-((Cleaned_Data!S4082)*10%)</f>
        <v>0</v>
      </c>
    </row>
    <row r="4083" spans="41:41" x14ac:dyDescent="0.3">
      <c r="AO4083" s="13">
        <f>(Cleaned_Data!S4083)-((Cleaned_Data!S4083)*10%)</f>
        <v>0</v>
      </c>
    </row>
    <row r="4084" spans="41:41" x14ac:dyDescent="0.3">
      <c r="AO4084" s="13">
        <f>(Cleaned_Data!S4084)-((Cleaned_Data!S4084)*10%)</f>
        <v>0</v>
      </c>
    </row>
    <row r="4085" spans="41:41" x14ac:dyDescent="0.3">
      <c r="AO4085" s="13">
        <f>(Cleaned_Data!S4085)-((Cleaned_Data!S4085)*10%)</f>
        <v>0</v>
      </c>
    </row>
    <row r="4086" spans="41:41" x14ac:dyDescent="0.3">
      <c r="AO4086" s="13">
        <f>(Cleaned_Data!S4086)-((Cleaned_Data!S4086)*10%)</f>
        <v>0</v>
      </c>
    </row>
    <row r="4087" spans="41:41" x14ac:dyDescent="0.3">
      <c r="AO4087" s="13">
        <f>(Cleaned_Data!S4087)-((Cleaned_Data!S4087)*10%)</f>
        <v>0</v>
      </c>
    </row>
    <row r="4088" spans="41:41" x14ac:dyDescent="0.3">
      <c r="AO4088" s="13">
        <f>(Cleaned_Data!S4088)-((Cleaned_Data!S4088)*10%)</f>
        <v>0</v>
      </c>
    </row>
    <row r="4089" spans="41:41" x14ac:dyDescent="0.3">
      <c r="AO4089" s="13">
        <f>(Cleaned_Data!S4089)-((Cleaned_Data!S4089)*10%)</f>
        <v>0</v>
      </c>
    </row>
    <row r="4090" spans="41:41" x14ac:dyDescent="0.3">
      <c r="AO4090" s="13">
        <f>(Cleaned_Data!S4090)-((Cleaned_Data!S4090)*10%)</f>
        <v>0</v>
      </c>
    </row>
    <row r="4091" spans="41:41" x14ac:dyDescent="0.3">
      <c r="AO4091" s="13">
        <f>(Cleaned_Data!S4091)-((Cleaned_Data!S4091)*10%)</f>
        <v>0</v>
      </c>
    </row>
    <row r="4092" spans="41:41" x14ac:dyDescent="0.3">
      <c r="AO4092" s="13">
        <f>(Cleaned_Data!S4092)-((Cleaned_Data!S4092)*10%)</f>
        <v>0</v>
      </c>
    </row>
    <row r="4093" spans="41:41" x14ac:dyDescent="0.3">
      <c r="AO4093" s="13">
        <f>(Cleaned_Data!S4093)-((Cleaned_Data!S4093)*10%)</f>
        <v>0</v>
      </c>
    </row>
    <row r="4094" spans="41:41" x14ac:dyDescent="0.3">
      <c r="AO4094" s="13">
        <f>(Cleaned_Data!S4094)-((Cleaned_Data!S4094)*10%)</f>
        <v>0</v>
      </c>
    </row>
    <row r="4095" spans="41:41" x14ac:dyDescent="0.3">
      <c r="AO4095" s="13">
        <f>(Cleaned_Data!S4095)-((Cleaned_Data!S4095)*10%)</f>
        <v>0</v>
      </c>
    </row>
    <row r="4096" spans="41:41" x14ac:dyDescent="0.3">
      <c r="AO4096" s="13">
        <f>(Cleaned_Data!S4096)-((Cleaned_Data!S4096)*10%)</f>
        <v>0</v>
      </c>
    </row>
    <row r="4097" spans="41:41" x14ac:dyDescent="0.3">
      <c r="AO4097" s="13">
        <f>(Cleaned_Data!S4097)-((Cleaned_Data!S4097)*10%)</f>
        <v>0</v>
      </c>
    </row>
    <row r="4098" spans="41:41" x14ac:dyDescent="0.3">
      <c r="AO4098" s="13">
        <f>(Cleaned_Data!S4098)-((Cleaned_Data!S4098)*10%)</f>
        <v>0</v>
      </c>
    </row>
    <row r="4099" spans="41:41" x14ac:dyDescent="0.3">
      <c r="AO4099" s="13">
        <f>(Cleaned_Data!S4099)-((Cleaned_Data!S4099)*10%)</f>
        <v>0</v>
      </c>
    </row>
    <row r="4100" spans="41:41" x14ac:dyDescent="0.3">
      <c r="AO4100" s="13">
        <f>(Cleaned_Data!S4100)-((Cleaned_Data!S4100)*10%)</f>
        <v>0</v>
      </c>
    </row>
    <row r="4101" spans="41:41" x14ac:dyDescent="0.3">
      <c r="AO4101" s="13">
        <f>(Cleaned_Data!S4101)-((Cleaned_Data!S4101)*10%)</f>
        <v>0</v>
      </c>
    </row>
    <row r="4102" spans="41:41" x14ac:dyDescent="0.3">
      <c r="AO4102" s="13">
        <f>(Cleaned_Data!S4102)-((Cleaned_Data!S4102)*10%)</f>
        <v>0</v>
      </c>
    </row>
    <row r="4103" spans="41:41" x14ac:dyDescent="0.3">
      <c r="AO4103" s="13">
        <f>(Cleaned_Data!S4103)-((Cleaned_Data!S4103)*10%)</f>
        <v>0</v>
      </c>
    </row>
    <row r="4104" spans="41:41" x14ac:dyDescent="0.3">
      <c r="AO4104" s="13">
        <f>(Cleaned_Data!S4104)-((Cleaned_Data!S4104)*10%)</f>
        <v>0</v>
      </c>
    </row>
    <row r="4105" spans="41:41" x14ac:dyDescent="0.3">
      <c r="AO4105" s="13">
        <f>(Cleaned_Data!S4105)-((Cleaned_Data!S4105)*10%)</f>
        <v>0</v>
      </c>
    </row>
    <row r="4106" spans="41:41" x14ac:dyDescent="0.3">
      <c r="AO4106" s="13">
        <f>(Cleaned_Data!S4106)-((Cleaned_Data!S4106)*10%)</f>
        <v>0</v>
      </c>
    </row>
    <row r="4107" spans="41:41" x14ac:dyDescent="0.3">
      <c r="AO4107" s="13">
        <f>(Cleaned_Data!S4107)-((Cleaned_Data!S4107)*10%)</f>
        <v>0</v>
      </c>
    </row>
    <row r="4108" spans="41:41" x14ac:dyDescent="0.3">
      <c r="AO4108" s="13">
        <f>(Cleaned_Data!S4108)-((Cleaned_Data!S4108)*10%)</f>
        <v>0</v>
      </c>
    </row>
    <row r="4109" spans="41:41" x14ac:dyDescent="0.3">
      <c r="AO4109" s="13">
        <f>(Cleaned_Data!S4109)-((Cleaned_Data!S4109)*10%)</f>
        <v>0</v>
      </c>
    </row>
    <row r="4110" spans="41:41" x14ac:dyDescent="0.3">
      <c r="AO4110" s="13">
        <f>(Cleaned_Data!S4110)-((Cleaned_Data!S4110)*10%)</f>
        <v>0</v>
      </c>
    </row>
    <row r="4111" spans="41:41" x14ac:dyDescent="0.3">
      <c r="AO4111" s="13">
        <f>(Cleaned_Data!S4111)-((Cleaned_Data!S4111)*10%)</f>
        <v>0</v>
      </c>
    </row>
    <row r="4112" spans="41:41" x14ac:dyDescent="0.3">
      <c r="AO4112" s="13">
        <f>(Cleaned_Data!S4112)-((Cleaned_Data!S4112)*10%)</f>
        <v>0</v>
      </c>
    </row>
    <row r="4113" spans="41:41" x14ac:dyDescent="0.3">
      <c r="AO4113" s="13">
        <f>(Cleaned_Data!S4113)-((Cleaned_Data!S4113)*10%)</f>
        <v>0</v>
      </c>
    </row>
    <row r="4114" spans="41:41" x14ac:dyDescent="0.3">
      <c r="AO4114" s="13">
        <f>(Cleaned_Data!S4114)-((Cleaned_Data!S4114)*10%)</f>
        <v>0</v>
      </c>
    </row>
    <row r="4115" spans="41:41" x14ac:dyDescent="0.3">
      <c r="AO4115" s="13">
        <f>(Cleaned_Data!S4115)-((Cleaned_Data!S4115)*10%)</f>
        <v>0</v>
      </c>
    </row>
    <row r="4116" spans="41:41" x14ac:dyDescent="0.3">
      <c r="AO4116" s="13">
        <f>(Cleaned_Data!S4116)-((Cleaned_Data!S4116)*10%)</f>
        <v>0</v>
      </c>
    </row>
    <row r="4117" spans="41:41" x14ac:dyDescent="0.3">
      <c r="AO4117" s="13">
        <f>(Cleaned_Data!S4117)-((Cleaned_Data!S4117)*10%)</f>
        <v>0</v>
      </c>
    </row>
    <row r="4118" spans="41:41" x14ac:dyDescent="0.3">
      <c r="AO4118" s="13">
        <f>(Cleaned_Data!S4118)-((Cleaned_Data!S4118)*10%)</f>
        <v>0</v>
      </c>
    </row>
    <row r="4119" spans="41:41" x14ac:dyDescent="0.3">
      <c r="AO4119" s="13">
        <f>(Cleaned_Data!S4119)-((Cleaned_Data!S4119)*10%)</f>
        <v>0</v>
      </c>
    </row>
    <row r="4120" spans="41:41" x14ac:dyDescent="0.3">
      <c r="AO4120" s="13">
        <f>(Cleaned_Data!S4120)-((Cleaned_Data!S4120)*10%)</f>
        <v>0</v>
      </c>
    </row>
    <row r="4121" spans="41:41" x14ac:dyDescent="0.3">
      <c r="AO4121" s="13">
        <f>(Cleaned_Data!S4121)-((Cleaned_Data!S4121)*10%)</f>
        <v>0</v>
      </c>
    </row>
    <row r="4122" spans="41:41" x14ac:dyDescent="0.3">
      <c r="AO4122" s="13">
        <f>(Cleaned_Data!S4122)-((Cleaned_Data!S4122)*10%)</f>
        <v>0</v>
      </c>
    </row>
    <row r="4123" spans="41:41" x14ac:dyDescent="0.3">
      <c r="AO4123" s="13">
        <f>(Cleaned_Data!S4123)-((Cleaned_Data!S4123)*10%)</f>
        <v>0</v>
      </c>
    </row>
    <row r="4124" spans="41:41" x14ac:dyDescent="0.3">
      <c r="AO4124" s="13">
        <f>(Cleaned_Data!S4124)-((Cleaned_Data!S4124)*10%)</f>
        <v>0</v>
      </c>
    </row>
    <row r="4125" spans="41:41" x14ac:dyDescent="0.3">
      <c r="AO4125" s="13">
        <f>(Cleaned_Data!S4125)-((Cleaned_Data!S4125)*10%)</f>
        <v>0</v>
      </c>
    </row>
    <row r="4126" spans="41:41" x14ac:dyDescent="0.3">
      <c r="AO4126" s="13">
        <f>(Cleaned_Data!S4126)-((Cleaned_Data!S4126)*10%)</f>
        <v>0</v>
      </c>
    </row>
    <row r="4127" spans="41:41" x14ac:dyDescent="0.3">
      <c r="AO4127" s="13">
        <f>(Cleaned_Data!S4127)-((Cleaned_Data!S4127)*10%)</f>
        <v>0</v>
      </c>
    </row>
    <row r="4128" spans="41:41" x14ac:dyDescent="0.3">
      <c r="AO4128" s="13">
        <f>(Cleaned_Data!S4128)-((Cleaned_Data!S4128)*10%)</f>
        <v>0</v>
      </c>
    </row>
    <row r="4129" spans="41:41" x14ac:dyDescent="0.3">
      <c r="AO4129" s="13">
        <f>(Cleaned_Data!S4129)-((Cleaned_Data!S4129)*10%)</f>
        <v>0</v>
      </c>
    </row>
    <row r="4130" spans="41:41" x14ac:dyDescent="0.3">
      <c r="AO4130" s="13">
        <f>(Cleaned_Data!S4130)-((Cleaned_Data!S4130)*10%)</f>
        <v>0</v>
      </c>
    </row>
    <row r="4131" spans="41:41" x14ac:dyDescent="0.3">
      <c r="AO4131" s="13">
        <f>(Cleaned_Data!S4131)-((Cleaned_Data!S4131)*10%)</f>
        <v>0</v>
      </c>
    </row>
    <row r="4132" spans="41:41" x14ac:dyDescent="0.3">
      <c r="AO4132" s="13">
        <f>(Cleaned_Data!S4132)-((Cleaned_Data!S4132)*10%)</f>
        <v>0</v>
      </c>
    </row>
    <row r="4133" spans="41:41" x14ac:dyDescent="0.3">
      <c r="AO4133" s="13">
        <f>(Cleaned_Data!S4133)-((Cleaned_Data!S4133)*10%)</f>
        <v>0</v>
      </c>
    </row>
    <row r="4134" spans="41:41" x14ac:dyDescent="0.3">
      <c r="AO4134" s="13">
        <f>(Cleaned_Data!S4134)-((Cleaned_Data!S4134)*10%)</f>
        <v>0</v>
      </c>
    </row>
    <row r="4135" spans="41:41" x14ac:dyDescent="0.3">
      <c r="AO4135" s="13">
        <f>(Cleaned_Data!S4135)-((Cleaned_Data!S4135)*10%)</f>
        <v>0</v>
      </c>
    </row>
    <row r="4136" spans="41:41" x14ac:dyDescent="0.3">
      <c r="AO4136" s="13">
        <f>(Cleaned_Data!S4136)-((Cleaned_Data!S4136)*10%)</f>
        <v>0</v>
      </c>
    </row>
    <row r="4137" spans="41:41" x14ac:dyDescent="0.3">
      <c r="AO4137" s="13">
        <f>(Cleaned_Data!S4137)-((Cleaned_Data!S4137)*10%)</f>
        <v>0</v>
      </c>
    </row>
    <row r="4138" spans="41:41" x14ac:dyDescent="0.3">
      <c r="AO4138" s="13">
        <f>(Cleaned_Data!S4138)-((Cleaned_Data!S4138)*10%)</f>
        <v>0</v>
      </c>
    </row>
    <row r="4139" spans="41:41" x14ac:dyDescent="0.3">
      <c r="AO4139" s="13">
        <f>(Cleaned_Data!S4139)-((Cleaned_Data!S4139)*10%)</f>
        <v>0</v>
      </c>
    </row>
    <row r="4140" spans="41:41" x14ac:dyDescent="0.3">
      <c r="AO4140" s="13">
        <f>(Cleaned_Data!S4140)-((Cleaned_Data!S4140)*10%)</f>
        <v>0</v>
      </c>
    </row>
    <row r="4141" spans="41:41" x14ac:dyDescent="0.3">
      <c r="AO4141" s="13">
        <f>(Cleaned_Data!S4141)-((Cleaned_Data!S4141)*10%)</f>
        <v>0</v>
      </c>
    </row>
    <row r="4142" spans="41:41" x14ac:dyDescent="0.3">
      <c r="AO4142" s="13">
        <f>(Cleaned_Data!S4142)-((Cleaned_Data!S4142)*10%)</f>
        <v>0</v>
      </c>
    </row>
    <row r="4143" spans="41:41" x14ac:dyDescent="0.3">
      <c r="AO4143" s="13">
        <f>(Cleaned_Data!S4143)-((Cleaned_Data!S4143)*10%)</f>
        <v>0</v>
      </c>
    </row>
    <row r="4144" spans="41:41" x14ac:dyDescent="0.3">
      <c r="AO4144" s="13">
        <f>(Cleaned_Data!S4144)-((Cleaned_Data!S4144)*10%)</f>
        <v>0</v>
      </c>
    </row>
    <row r="4145" spans="41:41" x14ac:dyDescent="0.3">
      <c r="AO4145" s="13">
        <f>(Cleaned_Data!S4145)-((Cleaned_Data!S4145)*10%)</f>
        <v>0</v>
      </c>
    </row>
    <row r="4146" spans="41:41" x14ac:dyDescent="0.3">
      <c r="AO4146" s="13">
        <f>(Cleaned_Data!S4146)-((Cleaned_Data!S4146)*10%)</f>
        <v>0</v>
      </c>
    </row>
    <row r="4147" spans="41:41" x14ac:dyDescent="0.3">
      <c r="AO4147" s="13">
        <f>(Cleaned_Data!S4147)-((Cleaned_Data!S4147)*10%)</f>
        <v>0</v>
      </c>
    </row>
    <row r="4148" spans="41:41" x14ac:dyDescent="0.3">
      <c r="AO4148" s="13">
        <f>(Cleaned_Data!S4148)-((Cleaned_Data!S4148)*10%)</f>
        <v>0</v>
      </c>
    </row>
    <row r="4149" spans="41:41" x14ac:dyDescent="0.3">
      <c r="AO4149" s="13">
        <f>(Cleaned_Data!S4149)-((Cleaned_Data!S4149)*10%)</f>
        <v>0</v>
      </c>
    </row>
    <row r="4150" spans="41:41" x14ac:dyDescent="0.3">
      <c r="AO4150" s="13">
        <f>(Cleaned_Data!S4150)-((Cleaned_Data!S4150)*10%)</f>
        <v>0</v>
      </c>
    </row>
    <row r="4151" spans="41:41" x14ac:dyDescent="0.3">
      <c r="AO4151" s="13">
        <f>(Cleaned_Data!S4151)-((Cleaned_Data!S4151)*10%)</f>
        <v>0</v>
      </c>
    </row>
    <row r="4152" spans="41:41" x14ac:dyDescent="0.3">
      <c r="AO4152" s="13">
        <f>(Cleaned_Data!S4152)-((Cleaned_Data!S4152)*10%)</f>
        <v>0</v>
      </c>
    </row>
    <row r="4153" spans="41:41" x14ac:dyDescent="0.3">
      <c r="AO4153" s="13">
        <f>(Cleaned_Data!S4153)-((Cleaned_Data!S4153)*10%)</f>
        <v>0</v>
      </c>
    </row>
    <row r="4154" spans="41:41" x14ac:dyDescent="0.3">
      <c r="AO4154" s="13">
        <f>(Cleaned_Data!S4154)-((Cleaned_Data!S4154)*10%)</f>
        <v>0</v>
      </c>
    </row>
    <row r="4155" spans="41:41" x14ac:dyDescent="0.3">
      <c r="AO4155" s="13">
        <f>(Cleaned_Data!S4155)-((Cleaned_Data!S4155)*10%)</f>
        <v>0</v>
      </c>
    </row>
    <row r="4156" spans="41:41" x14ac:dyDescent="0.3">
      <c r="AO4156" s="13">
        <f>(Cleaned_Data!S4156)-((Cleaned_Data!S4156)*10%)</f>
        <v>0</v>
      </c>
    </row>
    <row r="4157" spans="41:41" x14ac:dyDescent="0.3">
      <c r="AO4157" s="13">
        <f>(Cleaned_Data!S4157)-((Cleaned_Data!S4157)*10%)</f>
        <v>0</v>
      </c>
    </row>
    <row r="4158" spans="41:41" x14ac:dyDescent="0.3">
      <c r="AO4158" s="13">
        <f>(Cleaned_Data!S4158)-((Cleaned_Data!S4158)*10%)</f>
        <v>0</v>
      </c>
    </row>
    <row r="4159" spans="41:41" x14ac:dyDescent="0.3">
      <c r="AO4159" s="13">
        <f>(Cleaned_Data!S4159)-((Cleaned_Data!S4159)*10%)</f>
        <v>0</v>
      </c>
    </row>
    <row r="4160" spans="41:41" x14ac:dyDescent="0.3">
      <c r="AO4160" s="13">
        <f>(Cleaned_Data!S4160)-((Cleaned_Data!S4160)*10%)</f>
        <v>0</v>
      </c>
    </row>
    <row r="4161" spans="41:41" x14ac:dyDescent="0.3">
      <c r="AO4161" s="13">
        <f>(Cleaned_Data!S4161)-((Cleaned_Data!S4161)*10%)</f>
        <v>0</v>
      </c>
    </row>
    <row r="4162" spans="41:41" x14ac:dyDescent="0.3">
      <c r="AO4162" s="13">
        <f>(Cleaned_Data!S4162)-((Cleaned_Data!S4162)*10%)</f>
        <v>0</v>
      </c>
    </row>
    <row r="4163" spans="41:41" x14ac:dyDescent="0.3">
      <c r="AO4163" s="13">
        <f>(Cleaned_Data!S4163)-((Cleaned_Data!S4163)*10%)</f>
        <v>0</v>
      </c>
    </row>
    <row r="4164" spans="41:41" x14ac:dyDescent="0.3">
      <c r="AO4164" s="13">
        <f>(Cleaned_Data!S4164)-((Cleaned_Data!S4164)*10%)</f>
        <v>0</v>
      </c>
    </row>
    <row r="4165" spans="41:41" x14ac:dyDescent="0.3">
      <c r="AO4165" s="13">
        <f>(Cleaned_Data!S4165)-((Cleaned_Data!S4165)*10%)</f>
        <v>0</v>
      </c>
    </row>
    <row r="4166" spans="41:41" x14ac:dyDescent="0.3">
      <c r="AO4166" s="13">
        <f>(Cleaned_Data!S4166)-((Cleaned_Data!S4166)*10%)</f>
        <v>0</v>
      </c>
    </row>
    <row r="4167" spans="41:41" x14ac:dyDescent="0.3">
      <c r="AO4167" s="13">
        <f>(Cleaned_Data!S4167)-((Cleaned_Data!S4167)*10%)</f>
        <v>0</v>
      </c>
    </row>
    <row r="4168" spans="41:41" x14ac:dyDescent="0.3">
      <c r="AO4168" s="13">
        <f>(Cleaned_Data!S4168)-((Cleaned_Data!S4168)*10%)</f>
        <v>0</v>
      </c>
    </row>
    <row r="4169" spans="41:41" x14ac:dyDescent="0.3">
      <c r="AO4169" s="13">
        <f>(Cleaned_Data!S4169)-((Cleaned_Data!S4169)*10%)</f>
        <v>0</v>
      </c>
    </row>
    <row r="4170" spans="41:41" x14ac:dyDescent="0.3">
      <c r="AO4170" s="13">
        <f>(Cleaned_Data!S4170)-((Cleaned_Data!S4170)*10%)</f>
        <v>0</v>
      </c>
    </row>
    <row r="4171" spans="41:41" x14ac:dyDescent="0.3">
      <c r="AO4171" s="13">
        <f>(Cleaned_Data!S4171)-((Cleaned_Data!S4171)*10%)</f>
        <v>0</v>
      </c>
    </row>
    <row r="4172" spans="41:41" x14ac:dyDescent="0.3">
      <c r="AO4172" s="13">
        <f>(Cleaned_Data!S4172)-((Cleaned_Data!S4172)*10%)</f>
        <v>0</v>
      </c>
    </row>
    <row r="4173" spans="41:41" x14ac:dyDescent="0.3">
      <c r="AO4173" s="13">
        <f>(Cleaned_Data!S4173)-((Cleaned_Data!S4173)*10%)</f>
        <v>0</v>
      </c>
    </row>
    <row r="4174" spans="41:41" x14ac:dyDescent="0.3">
      <c r="AO4174" s="13">
        <f>(Cleaned_Data!S4174)-((Cleaned_Data!S4174)*10%)</f>
        <v>0</v>
      </c>
    </row>
    <row r="4175" spans="41:41" x14ac:dyDescent="0.3">
      <c r="AO4175" s="13">
        <f>(Cleaned_Data!S4175)-((Cleaned_Data!S4175)*10%)</f>
        <v>0</v>
      </c>
    </row>
    <row r="4176" spans="41:41" x14ac:dyDescent="0.3">
      <c r="AO4176" s="13">
        <f>(Cleaned_Data!S4176)-((Cleaned_Data!S4176)*10%)</f>
        <v>0</v>
      </c>
    </row>
    <row r="4177" spans="41:41" x14ac:dyDescent="0.3">
      <c r="AO4177" s="13">
        <f>(Cleaned_Data!S4177)-((Cleaned_Data!S4177)*10%)</f>
        <v>0</v>
      </c>
    </row>
    <row r="4178" spans="41:41" x14ac:dyDescent="0.3">
      <c r="AO4178" s="13">
        <f>(Cleaned_Data!S4178)-((Cleaned_Data!S4178)*10%)</f>
        <v>0</v>
      </c>
    </row>
    <row r="4179" spans="41:41" x14ac:dyDescent="0.3">
      <c r="AO4179" s="13">
        <f>(Cleaned_Data!S4179)-((Cleaned_Data!S4179)*10%)</f>
        <v>0</v>
      </c>
    </row>
    <row r="4180" spans="41:41" x14ac:dyDescent="0.3">
      <c r="AO4180" s="13">
        <f>(Cleaned_Data!S4180)-((Cleaned_Data!S4180)*10%)</f>
        <v>0</v>
      </c>
    </row>
    <row r="4181" spans="41:41" x14ac:dyDescent="0.3">
      <c r="AO4181" s="13">
        <f>(Cleaned_Data!S4181)-((Cleaned_Data!S4181)*10%)</f>
        <v>0</v>
      </c>
    </row>
    <row r="4182" spans="41:41" x14ac:dyDescent="0.3">
      <c r="AO4182" s="13">
        <f>(Cleaned_Data!S4182)-((Cleaned_Data!S4182)*10%)</f>
        <v>0</v>
      </c>
    </row>
    <row r="4183" spans="41:41" x14ac:dyDescent="0.3">
      <c r="AO4183" s="13">
        <f>(Cleaned_Data!S4183)-((Cleaned_Data!S4183)*10%)</f>
        <v>0</v>
      </c>
    </row>
    <row r="4184" spans="41:41" x14ac:dyDescent="0.3">
      <c r="AO4184" s="13">
        <f>(Cleaned_Data!S4184)-((Cleaned_Data!S4184)*10%)</f>
        <v>0</v>
      </c>
    </row>
    <row r="4185" spans="41:41" x14ac:dyDescent="0.3">
      <c r="AO4185" s="13">
        <f>(Cleaned_Data!S4185)-((Cleaned_Data!S4185)*10%)</f>
        <v>0</v>
      </c>
    </row>
    <row r="4186" spans="41:41" x14ac:dyDescent="0.3">
      <c r="AO4186" s="13">
        <f>(Cleaned_Data!S4186)-((Cleaned_Data!S4186)*10%)</f>
        <v>0</v>
      </c>
    </row>
    <row r="4187" spans="41:41" x14ac:dyDescent="0.3">
      <c r="AO4187" s="13">
        <f>(Cleaned_Data!S4187)-((Cleaned_Data!S4187)*10%)</f>
        <v>0</v>
      </c>
    </row>
    <row r="4188" spans="41:41" x14ac:dyDescent="0.3">
      <c r="AO4188" s="13">
        <f>(Cleaned_Data!S4188)-((Cleaned_Data!S4188)*10%)</f>
        <v>0</v>
      </c>
    </row>
    <row r="4189" spans="41:41" x14ac:dyDescent="0.3">
      <c r="AO4189" s="13">
        <f>(Cleaned_Data!S4189)-((Cleaned_Data!S4189)*10%)</f>
        <v>0</v>
      </c>
    </row>
    <row r="4190" spans="41:41" x14ac:dyDescent="0.3">
      <c r="AO4190" s="13">
        <f>(Cleaned_Data!S4190)-((Cleaned_Data!S4190)*10%)</f>
        <v>0</v>
      </c>
    </row>
    <row r="4191" spans="41:41" x14ac:dyDescent="0.3">
      <c r="AO4191" s="13">
        <f>(Cleaned_Data!S4191)-((Cleaned_Data!S4191)*10%)</f>
        <v>0</v>
      </c>
    </row>
    <row r="4192" spans="41:41" x14ac:dyDescent="0.3">
      <c r="AO4192" s="13">
        <f>(Cleaned_Data!S4192)-((Cleaned_Data!S4192)*10%)</f>
        <v>0</v>
      </c>
    </row>
    <row r="4193" spans="41:41" x14ac:dyDescent="0.3">
      <c r="AO4193" s="13">
        <f>(Cleaned_Data!S4193)-((Cleaned_Data!S4193)*10%)</f>
        <v>0</v>
      </c>
    </row>
    <row r="4194" spans="41:41" x14ac:dyDescent="0.3">
      <c r="AO4194" s="13">
        <f>(Cleaned_Data!S4194)-((Cleaned_Data!S4194)*10%)</f>
        <v>0</v>
      </c>
    </row>
    <row r="4195" spans="41:41" x14ac:dyDescent="0.3">
      <c r="AO4195" s="13">
        <f>(Cleaned_Data!S4195)-((Cleaned_Data!S4195)*10%)</f>
        <v>0</v>
      </c>
    </row>
    <row r="4196" spans="41:41" x14ac:dyDescent="0.3">
      <c r="AO4196" s="13">
        <f>(Cleaned_Data!S4196)-((Cleaned_Data!S4196)*10%)</f>
        <v>0</v>
      </c>
    </row>
    <row r="4197" spans="41:41" x14ac:dyDescent="0.3">
      <c r="AO4197" s="13">
        <f>(Cleaned_Data!S4197)-((Cleaned_Data!S4197)*10%)</f>
        <v>0</v>
      </c>
    </row>
    <row r="4198" spans="41:41" x14ac:dyDescent="0.3">
      <c r="AO4198" s="13">
        <f>(Cleaned_Data!S4198)-((Cleaned_Data!S4198)*10%)</f>
        <v>0</v>
      </c>
    </row>
    <row r="4199" spans="41:41" x14ac:dyDescent="0.3">
      <c r="AO4199" s="13">
        <f>(Cleaned_Data!S4199)-((Cleaned_Data!S4199)*10%)</f>
        <v>0</v>
      </c>
    </row>
    <row r="4200" spans="41:41" x14ac:dyDescent="0.3">
      <c r="AO4200" s="13">
        <f>(Cleaned_Data!S4200)-((Cleaned_Data!S4200)*10%)</f>
        <v>0</v>
      </c>
    </row>
    <row r="4201" spans="41:41" x14ac:dyDescent="0.3">
      <c r="AO4201" s="13">
        <f>(Cleaned_Data!S4201)-((Cleaned_Data!S4201)*10%)</f>
        <v>0</v>
      </c>
    </row>
    <row r="4202" spans="41:41" x14ac:dyDescent="0.3">
      <c r="AO4202" s="13">
        <f>(Cleaned_Data!S4202)-((Cleaned_Data!S4202)*10%)</f>
        <v>0</v>
      </c>
    </row>
    <row r="4203" spans="41:41" x14ac:dyDescent="0.3">
      <c r="AO4203" s="13">
        <f>(Cleaned_Data!S4203)-((Cleaned_Data!S4203)*10%)</f>
        <v>0</v>
      </c>
    </row>
    <row r="4204" spans="41:41" x14ac:dyDescent="0.3">
      <c r="AO4204" s="13">
        <f>(Cleaned_Data!S4204)-((Cleaned_Data!S4204)*10%)</f>
        <v>0</v>
      </c>
    </row>
    <row r="4205" spans="41:41" x14ac:dyDescent="0.3">
      <c r="AO4205" s="13">
        <f>(Cleaned_Data!S4205)-((Cleaned_Data!S4205)*10%)</f>
        <v>0</v>
      </c>
    </row>
    <row r="4206" spans="41:41" x14ac:dyDescent="0.3">
      <c r="AO4206" s="13">
        <f>(Cleaned_Data!S4206)-((Cleaned_Data!S4206)*10%)</f>
        <v>0</v>
      </c>
    </row>
    <row r="4207" spans="41:41" x14ac:dyDescent="0.3">
      <c r="AO4207" s="13">
        <f>(Cleaned_Data!S4207)-((Cleaned_Data!S4207)*10%)</f>
        <v>0</v>
      </c>
    </row>
    <row r="4208" spans="41:41" x14ac:dyDescent="0.3">
      <c r="AO4208" s="13">
        <f>(Cleaned_Data!S4208)-((Cleaned_Data!S4208)*10%)</f>
        <v>0</v>
      </c>
    </row>
    <row r="4209" spans="41:41" x14ac:dyDescent="0.3">
      <c r="AO4209" s="13">
        <f>(Cleaned_Data!S4209)-((Cleaned_Data!S4209)*10%)</f>
        <v>0</v>
      </c>
    </row>
    <row r="4210" spans="41:41" x14ac:dyDescent="0.3">
      <c r="AO4210" s="13">
        <f>(Cleaned_Data!S4210)-((Cleaned_Data!S4210)*10%)</f>
        <v>0</v>
      </c>
    </row>
    <row r="4211" spans="41:41" x14ac:dyDescent="0.3">
      <c r="AO4211" s="13">
        <f>(Cleaned_Data!S4211)-((Cleaned_Data!S4211)*10%)</f>
        <v>0</v>
      </c>
    </row>
    <row r="4212" spans="41:41" x14ac:dyDescent="0.3">
      <c r="AO4212" s="13">
        <f>(Cleaned_Data!S4212)-((Cleaned_Data!S4212)*10%)</f>
        <v>0</v>
      </c>
    </row>
    <row r="4213" spans="41:41" x14ac:dyDescent="0.3">
      <c r="AO4213" s="13">
        <f>(Cleaned_Data!S4213)-((Cleaned_Data!S4213)*10%)</f>
        <v>0</v>
      </c>
    </row>
    <row r="4214" spans="41:41" x14ac:dyDescent="0.3">
      <c r="AO4214" s="13">
        <f>(Cleaned_Data!S4214)-((Cleaned_Data!S4214)*10%)</f>
        <v>0</v>
      </c>
    </row>
    <row r="4215" spans="41:41" x14ac:dyDescent="0.3">
      <c r="AO4215" s="13">
        <f>(Cleaned_Data!S4215)-((Cleaned_Data!S4215)*10%)</f>
        <v>0</v>
      </c>
    </row>
    <row r="4216" spans="41:41" x14ac:dyDescent="0.3">
      <c r="AO4216" s="13">
        <f>(Cleaned_Data!S4216)-((Cleaned_Data!S4216)*10%)</f>
        <v>0</v>
      </c>
    </row>
    <row r="4217" spans="41:41" x14ac:dyDescent="0.3">
      <c r="AO4217" s="13">
        <f>(Cleaned_Data!S4217)-((Cleaned_Data!S4217)*10%)</f>
        <v>0</v>
      </c>
    </row>
    <row r="4218" spans="41:41" x14ac:dyDescent="0.3">
      <c r="AO4218" s="13">
        <f>(Cleaned_Data!S4218)-((Cleaned_Data!S4218)*10%)</f>
        <v>0</v>
      </c>
    </row>
    <row r="4219" spans="41:41" x14ac:dyDescent="0.3">
      <c r="AO4219" s="13">
        <f>(Cleaned_Data!S4219)-((Cleaned_Data!S4219)*10%)</f>
        <v>0</v>
      </c>
    </row>
    <row r="4220" spans="41:41" x14ac:dyDescent="0.3">
      <c r="AO4220" s="13">
        <f>(Cleaned_Data!S4220)-((Cleaned_Data!S4220)*10%)</f>
        <v>0</v>
      </c>
    </row>
    <row r="4221" spans="41:41" x14ac:dyDescent="0.3">
      <c r="AO4221" s="13">
        <f>(Cleaned_Data!S4221)-((Cleaned_Data!S4221)*10%)</f>
        <v>0</v>
      </c>
    </row>
    <row r="4222" spans="41:41" x14ac:dyDescent="0.3">
      <c r="AO4222" s="13">
        <f>(Cleaned_Data!S4222)-((Cleaned_Data!S4222)*10%)</f>
        <v>0</v>
      </c>
    </row>
    <row r="4223" spans="41:41" x14ac:dyDescent="0.3">
      <c r="AO4223" s="13">
        <f>(Cleaned_Data!S4223)-((Cleaned_Data!S4223)*10%)</f>
        <v>0</v>
      </c>
    </row>
    <row r="4224" spans="41:41" x14ac:dyDescent="0.3">
      <c r="AO4224" s="13">
        <f>(Cleaned_Data!S4224)-((Cleaned_Data!S4224)*10%)</f>
        <v>0</v>
      </c>
    </row>
    <row r="4225" spans="41:41" x14ac:dyDescent="0.3">
      <c r="AO4225" s="13">
        <f>(Cleaned_Data!S4225)-((Cleaned_Data!S4225)*10%)</f>
        <v>0</v>
      </c>
    </row>
    <row r="4226" spans="41:41" x14ac:dyDescent="0.3">
      <c r="AO4226" s="13">
        <f>(Cleaned_Data!S4226)-((Cleaned_Data!S4226)*10%)</f>
        <v>0</v>
      </c>
    </row>
    <row r="4227" spans="41:41" x14ac:dyDescent="0.3">
      <c r="AO4227" s="13">
        <f>(Cleaned_Data!S4227)-((Cleaned_Data!S4227)*10%)</f>
        <v>0</v>
      </c>
    </row>
    <row r="4228" spans="41:41" x14ac:dyDescent="0.3">
      <c r="AO4228" s="13">
        <f>(Cleaned_Data!S4228)-((Cleaned_Data!S4228)*10%)</f>
        <v>0</v>
      </c>
    </row>
    <row r="4229" spans="41:41" x14ac:dyDescent="0.3">
      <c r="AO4229" s="13">
        <f>(Cleaned_Data!S4229)-((Cleaned_Data!S4229)*10%)</f>
        <v>0</v>
      </c>
    </row>
    <row r="4230" spans="41:41" x14ac:dyDescent="0.3">
      <c r="AO4230" s="13">
        <f>(Cleaned_Data!S4230)-((Cleaned_Data!S4230)*10%)</f>
        <v>0</v>
      </c>
    </row>
    <row r="4231" spans="41:41" x14ac:dyDescent="0.3">
      <c r="AO4231" s="13">
        <f>(Cleaned_Data!S4231)-((Cleaned_Data!S4231)*10%)</f>
        <v>0</v>
      </c>
    </row>
    <row r="4232" spans="41:41" x14ac:dyDescent="0.3">
      <c r="AO4232" s="13">
        <f>(Cleaned_Data!S4232)-((Cleaned_Data!S4232)*10%)</f>
        <v>0</v>
      </c>
    </row>
    <row r="4233" spans="41:41" x14ac:dyDescent="0.3">
      <c r="AO4233" s="13">
        <f>(Cleaned_Data!S4233)-((Cleaned_Data!S4233)*10%)</f>
        <v>0</v>
      </c>
    </row>
    <row r="4234" spans="41:41" x14ac:dyDescent="0.3">
      <c r="AO4234" s="13">
        <f>(Cleaned_Data!S4234)-((Cleaned_Data!S4234)*10%)</f>
        <v>0</v>
      </c>
    </row>
    <row r="4235" spans="41:41" x14ac:dyDescent="0.3">
      <c r="AO4235" s="13">
        <f>(Cleaned_Data!S4235)-((Cleaned_Data!S4235)*10%)</f>
        <v>0</v>
      </c>
    </row>
    <row r="4236" spans="41:41" x14ac:dyDescent="0.3">
      <c r="AO4236" s="13">
        <f>(Cleaned_Data!S4236)-((Cleaned_Data!S4236)*10%)</f>
        <v>0</v>
      </c>
    </row>
    <row r="4237" spans="41:41" x14ac:dyDescent="0.3">
      <c r="AO4237" s="13">
        <f>(Cleaned_Data!S4237)-((Cleaned_Data!S4237)*10%)</f>
        <v>0</v>
      </c>
    </row>
    <row r="4238" spans="41:41" x14ac:dyDescent="0.3">
      <c r="AO4238" s="13">
        <f>(Cleaned_Data!S4238)-((Cleaned_Data!S4238)*10%)</f>
        <v>0</v>
      </c>
    </row>
    <row r="4239" spans="41:41" x14ac:dyDescent="0.3">
      <c r="AO4239" s="13">
        <f>(Cleaned_Data!S4239)-((Cleaned_Data!S4239)*10%)</f>
        <v>0</v>
      </c>
    </row>
    <row r="4240" spans="41:41" x14ac:dyDescent="0.3">
      <c r="AO4240" s="13">
        <f>(Cleaned_Data!S4240)-((Cleaned_Data!S4240)*10%)</f>
        <v>0</v>
      </c>
    </row>
    <row r="4241" spans="41:41" x14ac:dyDescent="0.3">
      <c r="AO4241" s="13">
        <f>(Cleaned_Data!S4241)-((Cleaned_Data!S4241)*10%)</f>
        <v>0</v>
      </c>
    </row>
    <row r="4242" spans="41:41" x14ac:dyDescent="0.3">
      <c r="AO4242" s="13">
        <f>(Cleaned_Data!S4242)-((Cleaned_Data!S4242)*10%)</f>
        <v>0</v>
      </c>
    </row>
    <row r="4243" spans="41:41" x14ac:dyDescent="0.3">
      <c r="AO4243" s="13">
        <f>(Cleaned_Data!S4243)-((Cleaned_Data!S4243)*10%)</f>
        <v>0</v>
      </c>
    </row>
    <row r="4244" spans="41:41" x14ac:dyDescent="0.3">
      <c r="AO4244" s="13">
        <f>(Cleaned_Data!S4244)-((Cleaned_Data!S4244)*10%)</f>
        <v>0</v>
      </c>
    </row>
    <row r="4245" spans="41:41" x14ac:dyDescent="0.3">
      <c r="AO4245" s="13">
        <f>(Cleaned_Data!S4245)-((Cleaned_Data!S4245)*10%)</f>
        <v>0</v>
      </c>
    </row>
    <row r="4246" spans="41:41" x14ac:dyDescent="0.3">
      <c r="AO4246" s="13">
        <f>(Cleaned_Data!S4246)-((Cleaned_Data!S4246)*10%)</f>
        <v>0</v>
      </c>
    </row>
    <row r="4247" spans="41:41" x14ac:dyDescent="0.3">
      <c r="AO4247" s="13">
        <f>(Cleaned_Data!S4247)-((Cleaned_Data!S4247)*10%)</f>
        <v>0</v>
      </c>
    </row>
    <row r="4248" spans="41:41" x14ac:dyDescent="0.3">
      <c r="AO4248" s="13">
        <f>(Cleaned_Data!S4248)-((Cleaned_Data!S4248)*10%)</f>
        <v>0</v>
      </c>
    </row>
    <row r="4249" spans="41:41" x14ac:dyDescent="0.3">
      <c r="AO4249" s="13">
        <f>(Cleaned_Data!S4249)-((Cleaned_Data!S4249)*10%)</f>
        <v>0</v>
      </c>
    </row>
    <row r="4250" spans="41:41" x14ac:dyDescent="0.3">
      <c r="AO4250" s="13">
        <f>(Cleaned_Data!S4250)-((Cleaned_Data!S4250)*10%)</f>
        <v>0</v>
      </c>
    </row>
    <row r="4251" spans="41:41" x14ac:dyDescent="0.3">
      <c r="AO4251" s="13">
        <f>(Cleaned_Data!S4251)-((Cleaned_Data!S4251)*10%)</f>
        <v>0</v>
      </c>
    </row>
    <row r="4252" spans="41:41" x14ac:dyDescent="0.3">
      <c r="AO4252" s="13">
        <f>(Cleaned_Data!S4252)-((Cleaned_Data!S4252)*10%)</f>
        <v>0</v>
      </c>
    </row>
    <row r="4253" spans="41:41" x14ac:dyDescent="0.3">
      <c r="AO4253" s="13">
        <f>(Cleaned_Data!S4253)-((Cleaned_Data!S4253)*10%)</f>
        <v>0</v>
      </c>
    </row>
    <row r="4254" spans="41:41" x14ac:dyDescent="0.3">
      <c r="AO4254" s="13">
        <f>(Cleaned_Data!S4254)-((Cleaned_Data!S4254)*10%)</f>
        <v>0</v>
      </c>
    </row>
    <row r="4255" spans="41:41" x14ac:dyDescent="0.3">
      <c r="AO4255" s="13">
        <f>(Cleaned_Data!S4255)-((Cleaned_Data!S4255)*10%)</f>
        <v>0</v>
      </c>
    </row>
    <row r="4256" spans="41:41" x14ac:dyDescent="0.3">
      <c r="AO4256" s="13">
        <f>(Cleaned_Data!S4256)-((Cleaned_Data!S4256)*10%)</f>
        <v>0</v>
      </c>
    </row>
    <row r="4257" spans="41:41" x14ac:dyDescent="0.3">
      <c r="AO4257" s="13">
        <f>(Cleaned_Data!S4257)-((Cleaned_Data!S4257)*10%)</f>
        <v>0</v>
      </c>
    </row>
    <row r="4258" spans="41:41" x14ac:dyDescent="0.3">
      <c r="AO4258" s="13">
        <f>(Cleaned_Data!S4258)-((Cleaned_Data!S4258)*10%)</f>
        <v>0</v>
      </c>
    </row>
    <row r="4259" spans="41:41" x14ac:dyDescent="0.3">
      <c r="AO4259" s="13">
        <f>(Cleaned_Data!S4259)-((Cleaned_Data!S4259)*10%)</f>
        <v>0</v>
      </c>
    </row>
    <row r="4260" spans="41:41" x14ac:dyDescent="0.3">
      <c r="AO4260" s="13">
        <f>(Cleaned_Data!S4260)-((Cleaned_Data!S4260)*10%)</f>
        <v>0</v>
      </c>
    </row>
    <row r="4261" spans="41:41" x14ac:dyDescent="0.3">
      <c r="AO4261" s="13">
        <f>(Cleaned_Data!S4261)-((Cleaned_Data!S4261)*10%)</f>
        <v>0</v>
      </c>
    </row>
    <row r="4262" spans="41:41" x14ac:dyDescent="0.3">
      <c r="AO4262" s="13">
        <f>(Cleaned_Data!S4262)-((Cleaned_Data!S4262)*10%)</f>
        <v>0</v>
      </c>
    </row>
    <row r="4263" spans="41:41" x14ac:dyDescent="0.3">
      <c r="AO4263" s="13">
        <f>(Cleaned_Data!S4263)-((Cleaned_Data!S4263)*10%)</f>
        <v>0</v>
      </c>
    </row>
    <row r="4264" spans="41:41" x14ac:dyDescent="0.3">
      <c r="AO4264" s="13">
        <f>(Cleaned_Data!S4264)-((Cleaned_Data!S4264)*10%)</f>
        <v>0</v>
      </c>
    </row>
    <row r="4265" spans="41:41" x14ac:dyDescent="0.3">
      <c r="AO4265" s="13">
        <f>(Cleaned_Data!S4265)-((Cleaned_Data!S4265)*10%)</f>
        <v>0</v>
      </c>
    </row>
    <row r="4266" spans="41:41" x14ac:dyDescent="0.3">
      <c r="AO4266" s="13">
        <f>(Cleaned_Data!S4266)-((Cleaned_Data!S4266)*10%)</f>
        <v>0</v>
      </c>
    </row>
    <row r="4267" spans="41:41" x14ac:dyDescent="0.3">
      <c r="AO4267" s="13">
        <f>(Cleaned_Data!S4267)-((Cleaned_Data!S4267)*10%)</f>
        <v>0</v>
      </c>
    </row>
    <row r="4268" spans="41:41" x14ac:dyDescent="0.3">
      <c r="AO4268" s="13">
        <f>(Cleaned_Data!S4268)-((Cleaned_Data!S4268)*10%)</f>
        <v>0</v>
      </c>
    </row>
    <row r="4269" spans="41:41" x14ac:dyDescent="0.3">
      <c r="AO4269" s="13">
        <f>(Cleaned_Data!S4269)-((Cleaned_Data!S4269)*10%)</f>
        <v>0</v>
      </c>
    </row>
    <row r="4270" spans="41:41" x14ac:dyDescent="0.3">
      <c r="AO4270" s="13">
        <f>(Cleaned_Data!S4270)-((Cleaned_Data!S4270)*10%)</f>
        <v>0</v>
      </c>
    </row>
    <row r="4271" spans="41:41" x14ac:dyDescent="0.3">
      <c r="AO4271" s="13">
        <f>(Cleaned_Data!S4271)-((Cleaned_Data!S4271)*10%)</f>
        <v>0</v>
      </c>
    </row>
    <row r="4272" spans="41:41" x14ac:dyDescent="0.3">
      <c r="AO4272" s="13">
        <f>(Cleaned_Data!S4272)-((Cleaned_Data!S4272)*10%)</f>
        <v>0</v>
      </c>
    </row>
    <row r="4273" spans="41:41" x14ac:dyDescent="0.3">
      <c r="AO4273" s="13">
        <f>(Cleaned_Data!S4273)-((Cleaned_Data!S4273)*10%)</f>
        <v>0</v>
      </c>
    </row>
    <row r="4274" spans="41:41" x14ac:dyDescent="0.3">
      <c r="AO4274" s="13">
        <f>(Cleaned_Data!S4274)-((Cleaned_Data!S4274)*10%)</f>
        <v>0</v>
      </c>
    </row>
    <row r="4275" spans="41:41" x14ac:dyDescent="0.3">
      <c r="AO4275" s="13">
        <f>(Cleaned_Data!S4275)-((Cleaned_Data!S4275)*10%)</f>
        <v>0</v>
      </c>
    </row>
    <row r="4276" spans="41:41" x14ac:dyDescent="0.3">
      <c r="AO4276" s="13">
        <f>(Cleaned_Data!S4276)-((Cleaned_Data!S4276)*10%)</f>
        <v>0</v>
      </c>
    </row>
    <row r="4277" spans="41:41" x14ac:dyDescent="0.3">
      <c r="AO4277" s="13">
        <f>(Cleaned_Data!S4277)-((Cleaned_Data!S4277)*10%)</f>
        <v>0</v>
      </c>
    </row>
    <row r="4278" spans="41:41" x14ac:dyDescent="0.3">
      <c r="AO4278" s="13">
        <f>(Cleaned_Data!S4278)-((Cleaned_Data!S4278)*10%)</f>
        <v>0</v>
      </c>
    </row>
    <row r="4279" spans="41:41" x14ac:dyDescent="0.3">
      <c r="AO4279" s="13">
        <f>(Cleaned_Data!S4279)-((Cleaned_Data!S4279)*10%)</f>
        <v>0</v>
      </c>
    </row>
    <row r="4280" spans="41:41" x14ac:dyDescent="0.3">
      <c r="AO4280" s="13">
        <f>(Cleaned_Data!S4280)-((Cleaned_Data!S4280)*10%)</f>
        <v>0</v>
      </c>
    </row>
    <row r="4281" spans="41:41" x14ac:dyDescent="0.3">
      <c r="AO4281" s="13">
        <f>(Cleaned_Data!S4281)-((Cleaned_Data!S4281)*10%)</f>
        <v>0</v>
      </c>
    </row>
    <row r="4282" spans="41:41" x14ac:dyDescent="0.3">
      <c r="AO4282" s="13">
        <f>(Cleaned_Data!S4282)-((Cleaned_Data!S4282)*10%)</f>
        <v>0</v>
      </c>
    </row>
    <row r="4283" spans="41:41" x14ac:dyDescent="0.3">
      <c r="AO4283" s="13">
        <f>(Cleaned_Data!S4283)-((Cleaned_Data!S4283)*10%)</f>
        <v>0</v>
      </c>
    </row>
    <row r="4284" spans="41:41" x14ac:dyDescent="0.3">
      <c r="AO4284" s="13">
        <f>(Cleaned_Data!S4284)-((Cleaned_Data!S4284)*10%)</f>
        <v>0</v>
      </c>
    </row>
    <row r="4285" spans="41:41" x14ac:dyDescent="0.3">
      <c r="AO4285" s="13">
        <f>(Cleaned_Data!S4285)-((Cleaned_Data!S4285)*10%)</f>
        <v>0</v>
      </c>
    </row>
    <row r="4286" spans="41:41" x14ac:dyDescent="0.3">
      <c r="AO4286" s="13">
        <f>(Cleaned_Data!S4286)-((Cleaned_Data!S4286)*10%)</f>
        <v>0</v>
      </c>
    </row>
    <row r="4287" spans="41:41" x14ac:dyDescent="0.3">
      <c r="AO4287" s="13">
        <f>(Cleaned_Data!S4287)-((Cleaned_Data!S4287)*10%)</f>
        <v>0</v>
      </c>
    </row>
    <row r="4288" spans="41:41" x14ac:dyDescent="0.3">
      <c r="AO4288" s="13">
        <f>(Cleaned_Data!S4288)-((Cleaned_Data!S4288)*10%)</f>
        <v>0</v>
      </c>
    </row>
    <row r="4289" spans="41:41" x14ac:dyDescent="0.3">
      <c r="AO4289" s="13">
        <f>(Cleaned_Data!S4289)-((Cleaned_Data!S4289)*10%)</f>
        <v>0</v>
      </c>
    </row>
    <row r="4290" spans="41:41" x14ac:dyDescent="0.3">
      <c r="AO4290" s="13">
        <f>(Cleaned_Data!S4290)-((Cleaned_Data!S4290)*10%)</f>
        <v>0</v>
      </c>
    </row>
    <row r="4291" spans="41:41" x14ac:dyDescent="0.3">
      <c r="AO4291" s="13">
        <f>(Cleaned_Data!S4291)-((Cleaned_Data!S4291)*10%)</f>
        <v>0</v>
      </c>
    </row>
    <row r="4292" spans="41:41" x14ac:dyDescent="0.3">
      <c r="AO4292" s="13">
        <f>(Cleaned_Data!S4292)-((Cleaned_Data!S4292)*10%)</f>
        <v>0</v>
      </c>
    </row>
    <row r="4293" spans="41:41" x14ac:dyDescent="0.3">
      <c r="AO4293" s="13">
        <f>(Cleaned_Data!S4293)-((Cleaned_Data!S4293)*10%)</f>
        <v>0</v>
      </c>
    </row>
    <row r="4294" spans="41:41" x14ac:dyDescent="0.3">
      <c r="AO4294" s="13">
        <f>(Cleaned_Data!S4294)-((Cleaned_Data!S4294)*10%)</f>
        <v>0</v>
      </c>
    </row>
    <row r="4295" spans="41:41" x14ac:dyDescent="0.3">
      <c r="AO4295" s="13">
        <f>(Cleaned_Data!S4295)-((Cleaned_Data!S4295)*10%)</f>
        <v>0</v>
      </c>
    </row>
    <row r="4296" spans="41:41" x14ac:dyDescent="0.3">
      <c r="AO4296" s="13">
        <f>(Cleaned_Data!S4296)-((Cleaned_Data!S4296)*10%)</f>
        <v>0</v>
      </c>
    </row>
    <row r="4297" spans="41:41" x14ac:dyDescent="0.3">
      <c r="AO4297" s="13">
        <f>(Cleaned_Data!S4297)-((Cleaned_Data!S4297)*10%)</f>
        <v>0</v>
      </c>
    </row>
    <row r="4298" spans="41:41" x14ac:dyDescent="0.3">
      <c r="AO4298" s="13">
        <f>(Cleaned_Data!S4298)-((Cleaned_Data!S4298)*10%)</f>
        <v>0</v>
      </c>
    </row>
    <row r="4299" spans="41:41" x14ac:dyDescent="0.3">
      <c r="AO4299" s="13">
        <f>(Cleaned_Data!S4299)-((Cleaned_Data!S4299)*10%)</f>
        <v>0</v>
      </c>
    </row>
    <row r="4300" spans="41:41" x14ac:dyDescent="0.3">
      <c r="AO4300" s="13">
        <f>(Cleaned_Data!S4300)-((Cleaned_Data!S4300)*10%)</f>
        <v>0</v>
      </c>
    </row>
    <row r="4301" spans="41:41" x14ac:dyDescent="0.3">
      <c r="AO4301" s="13">
        <f>(Cleaned_Data!S4301)-((Cleaned_Data!S4301)*10%)</f>
        <v>0</v>
      </c>
    </row>
    <row r="4302" spans="41:41" x14ac:dyDescent="0.3">
      <c r="AO4302" s="13">
        <f>(Cleaned_Data!S4302)-((Cleaned_Data!S4302)*10%)</f>
        <v>0</v>
      </c>
    </row>
    <row r="4303" spans="41:41" x14ac:dyDescent="0.3">
      <c r="AO4303" s="13">
        <f>(Cleaned_Data!S4303)-((Cleaned_Data!S4303)*10%)</f>
        <v>0</v>
      </c>
    </row>
    <row r="4304" spans="41:41" x14ac:dyDescent="0.3">
      <c r="AO4304" s="13">
        <f>(Cleaned_Data!S4304)-((Cleaned_Data!S4304)*10%)</f>
        <v>0</v>
      </c>
    </row>
    <row r="4305" spans="41:41" x14ac:dyDescent="0.3">
      <c r="AO4305" s="13">
        <f>(Cleaned_Data!S4305)-((Cleaned_Data!S4305)*10%)</f>
        <v>0</v>
      </c>
    </row>
    <row r="4306" spans="41:41" x14ac:dyDescent="0.3">
      <c r="AO4306" s="13">
        <f>(Cleaned_Data!S4306)-((Cleaned_Data!S4306)*10%)</f>
        <v>0</v>
      </c>
    </row>
    <row r="4307" spans="41:41" x14ac:dyDescent="0.3">
      <c r="AO4307" s="13">
        <f>(Cleaned_Data!S4307)-((Cleaned_Data!S4307)*10%)</f>
        <v>0</v>
      </c>
    </row>
    <row r="4308" spans="41:41" x14ac:dyDescent="0.3">
      <c r="AO4308" s="13">
        <f>(Cleaned_Data!S4308)-((Cleaned_Data!S4308)*10%)</f>
        <v>0</v>
      </c>
    </row>
    <row r="4309" spans="41:41" x14ac:dyDescent="0.3">
      <c r="AO4309" s="13">
        <f>(Cleaned_Data!S4309)-((Cleaned_Data!S4309)*10%)</f>
        <v>0</v>
      </c>
    </row>
    <row r="4310" spans="41:41" x14ac:dyDescent="0.3">
      <c r="AO4310" s="13">
        <f>(Cleaned_Data!S4310)-((Cleaned_Data!S4310)*10%)</f>
        <v>0</v>
      </c>
    </row>
    <row r="4311" spans="41:41" x14ac:dyDescent="0.3">
      <c r="AO4311" s="13">
        <f>(Cleaned_Data!S4311)-((Cleaned_Data!S4311)*10%)</f>
        <v>0</v>
      </c>
    </row>
    <row r="4312" spans="41:41" x14ac:dyDescent="0.3">
      <c r="AO4312" s="13">
        <f>(Cleaned_Data!S4312)-((Cleaned_Data!S4312)*10%)</f>
        <v>0</v>
      </c>
    </row>
    <row r="4313" spans="41:41" x14ac:dyDescent="0.3">
      <c r="AO4313" s="13">
        <f>(Cleaned_Data!S4313)-((Cleaned_Data!S4313)*10%)</f>
        <v>0</v>
      </c>
    </row>
    <row r="4314" spans="41:41" x14ac:dyDescent="0.3">
      <c r="AO4314" s="13">
        <f>(Cleaned_Data!S4314)-((Cleaned_Data!S4314)*10%)</f>
        <v>0</v>
      </c>
    </row>
    <row r="4315" spans="41:41" x14ac:dyDescent="0.3">
      <c r="AO4315" s="13">
        <f>(Cleaned_Data!S4315)-((Cleaned_Data!S4315)*10%)</f>
        <v>0</v>
      </c>
    </row>
    <row r="4316" spans="41:41" x14ac:dyDescent="0.3">
      <c r="AO4316" s="13">
        <f>(Cleaned_Data!S4316)-((Cleaned_Data!S4316)*10%)</f>
        <v>0</v>
      </c>
    </row>
    <row r="4317" spans="41:41" x14ac:dyDescent="0.3">
      <c r="AO4317" s="13">
        <f>(Cleaned_Data!S4317)-((Cleaned_Data!S4317)*10%)</f>
        <v>0</v>
      </c>
    </row>
    <row r="4318" spans="41:41" x14ac:dyDescent="0.3">
      <c r="AO4318" s="13">
        <f>(Cleaned_Data!S4318)-((Cleaned_Data!S4318)*10%)</f>
        <v>0</v>
      </c>
    </row>
    <row r="4319" spans="41:41" x14ac:dyDescent="0.3">
      <c r="AO4319" s="13">
        <f>(Cleaned_Data!S4319)-((Cleaned_Data!S4319)*10%)</f>
        <v>0</v>
      </c>
    </row>
    <row r="4320" spans="41:41" x14ac:dyDescent="0.3">
      <c r="AO4320" s="13">
        <f>(Cleaned_Data!S4320)-((Cleaned_Data!S4320)*10%)</f>
        <v>0</v>
      </c>
    </row>
    <row r="4321" spans="41:41" x14ac:dyDescent="0.3">
      <c r="AO4321" s="13">
        <f>(Cleaned_Data!S4321)-((Cleaned_Data!S4321)*10%)</f>
        <v>0</v>
      </c>
    </row>
    <row r="4322" spans="41:41" x14ac:dyDescent="0.3">
      <c r="AO4322" s="13">
        <f>(Cleaned_Data!S4322)-((Cleaned_Data!S4322)*10%)</f>
        <v>0</v>
      </c>
    </row>
    <row r="4323" spans="41:41" x14ac:dyDescent="0.3">
      <c r="AO4323" s="13">
        <f>(Cleaned_Data!S4323)-((Cleaned_Data!S4323)*10%)</f>
        <v>0</v>
      </c>
    </row>
    <row r="4324" spans="41:41" x14ac:dyDescent="0.3">
      <c r="AO4324" s="13">
        <f>(Cleaned_Data!S4324)-((Cleaned_Data!S4324)*10%)</f>
        <v>0</v>
      </c>
    </row>
    <row r="4325" spans="41:41" x14ac:dyDescent="0.3">
      <c r="AO4325" s="13">
        <f>(Cleaned_Data!S4325)-((Cleaned_Data!S4325)*10%)</f>
        <v>0</v>
      </c>
    </row>
    <row r="4326" spans="41:41" x14ac:dyDescent="0.3">
      <c r="AO4326" s="13">
        <f>(Cleaned_Data!S4326)-((Cleaned_Data!S4326)*10%)</f>
        <v>0</v>
      </c>
    </row>
    <row r="4327" spans="41:41" x14ac:dyDescent="0.3">
      <c r="AO4327" s="13">
        <f>(Cleaned_Data!S4327)-((Cleaned_Data!S4327)*10%)</f>
        <v>0</v>
      </c>
    </row>
    <row r="4328" spans="41:41" x14ac:dyDescent="0.3">
      <c r="AO4328" s="13">
        <f>(Cleaned_Data!S4328)-((Cleaned_Data!S4328)*10%)</f>
        <v>0</v>
      </c>
    </row>
    <row r="4329" spans="41:41" x14ac:dyDescent="0.3">
      <c r="AO4329" s="13">
        <f>(Cleaned_Data!S4329)-((Cleaned_Data!S4329)*10%)</f>
        <v>0</v>
      </c>
    </row>
    <row r="4330" spans="41:41" x14ac:dyDescent="0.3">
      <c r="AO4330" s="13">
        <f>(Cleaned_Data!S4330)-((Cleaned_Data!S4330)*10%)</f>
        <v>0</v>
      </c>
    </row>
    <row r="4331" spans="41:41" x14ac:dyDescent="0.3">
      <c r="AO4331" s="13">
        <f>(Cleaned_Data!S4331)-((Cleaned_Data!S4331)*10%)</f>
        <v>0</v>
      </c>
    </row>
    <row r="4332" spans="41:41" x14ac:dyDescent="0.3">
      <c r="AO4332" s="13">
        <f>(Cleaned_Data!S4332)-((Cleaned_Data!S4332)*10%)</f>
        <v>0</v>
      </c>
    </row>
    <row r="4333" spans="41:41" x14ac:dyDescent="0.3">
      <c r="AO4333" s="13">
        <f>(Cleaned_Data!S4333)-((Cleaned_Data!S4333)*10%)</f>
        <v>0</v>
      </c>
    </row>
    <row r="4334" spans="41:41" x14ac:dyDescent="0.3">
      <c r="AO4334" s="13">
        <f>(Cleaned_Data!S4334)-((Cleaned_Data!S4334)*10%)</f>
        <v>0</v>
      </c>
    </row>
    <row r="4335" spans="41:41" x14ac:dyDescent="0.3">
      <c r="AO4335" s="13">
        <f>(Cleaned_Data!S4335)-((Cleaned_Data!S4335)*10%)</f>
        <v>0</v>
      </c>
    </row>
    <row r="4336" spans="41:41" x14ac:dyDescent="0.3">
      <c r="AO4336" s="13">
        <f>(Cleaned_Data!S4336)-((Cleaned_Data!S4336)*10%)</f>
        <v>0</v>
      </c>
    </row>
    <row r="4337" spans="41:41" x14ac:dyDescent="0.3">
      <c r="AO4337" s="13">
        <f>(Cleaned_Data!S4337)-((Cleaned_Data!S4337)*10%)</f>
        <v>0</v>
      </c>
    </row>
    <row r="4338" spans="41:41" x14ac:dyDescent="0.3">
      <c r="AO4338" s="13">
        <f>(Cleaned_Data!S4338)-((Cleaned_Data!S4338)*10%)</f>
        <v>0</v>
      </c>
    </row>
    <row r="4339" spans="41:41" x14ac:dyDescent="0.3">
      <c r="AO4339" s="13">
        <f>(Cleaned_Data!S4339)-((Cleaned_Data!S4339)*10%)</f>
        <v>0</v>
      </c>
    </row>
    <row r="4340" spans="41:41" x14ac:dyDescent="0.3">
      <c r="AO4340" s="13">
        <f>(Cleaned_Data!S4340)-((Cleaned_Data!S4340)*10%)</f>
        <v>0</v>
      </c>
    </row>
    <row r="4341" spans="41:41" x14ac:dyDescent="0.3">
      <c r="AO4341" s="13">
        <f>(Cleaned_Data!S4341)-((Cleaned_Data!S4341)*10%)</f>
        <v>0</v>
      </c>
    </row>
    <row r="4342" spans="41:41" x14ac:dyDescent="0.3">
      <c r="AO4342" s="13">
        <f>(Cleaned_Data!S4342)-((Cleaned_Data!S4342)*10%)</f>
        <v>0</v>
      </c>
    </row>
    <row r="4343" spans="41:41" x14ac:dyDescent="0.3">
      <c r="AO4343" s="13">
        <f>(Cleaned_Data!S4343)-((Cleaned_Data!S4343)*10%)</f>
        <v>0</v>
      </c>
    </row>
    <row r="4344" spans="41:41" x14ac:dyDescent="0.3">
      <c r="AO4344" s="13">
        <f>(Cleaned_Data!S4344)-((Cleaned_Data!S4344)*10%)</f>
        <v>0</v>
      </c>
    </row>
    <row r="4345" spans="41:41" x14ac:dyDescent="0.3">
      <c r="AO4345" s="13">
        <f>(Cleaned_Data!S4345)-((Cleaned_Data!S4345)*10%)</f>
        <v>0</v>
      </c>
    </row>
    <row r="4346" spans="41:41" x14ac:dyDescent="0.3">
      <c r="AO4346" s="13">
        <f>(Cleaned_Data!S4346)-((Cleaned_Data!S4346)*10%)</f>
        <v>0</v>
      </c>
    </row>
    <row r="4347" spans="41:41" x14ac:dyDescent="0.3">
      <c r="AO4347" s="13">
        <f>(Cleaned_Data!S4347)-((Cleaned_Data!S4347)*10%)</f>
        <v>0</v>
      </c>
    </row>
    <row r="4348" spans="41:41" x14ac:dyDescent="0.3">
      <c r="AO4348" s="13">
        <f>(Cleaned_Data!S4348)-((Cleaned_Data!S4348)*10%)</f>
        <v>0</v>
      </c>
    </row>
    <row r="4349" spans="41:41" x14ac:dyDescent="0.3">
      <c r="AO4349" s="13">
        <f>(Cleaned_Data!S4349)-((Cleaned_Data!S4349)*10%)</f>
        <v>0</v>
      </c>
    </row>
    <row r="4350" spans="41:41" x14ac:dyDescent="0.3">
      <c r="AO4350" s="13">
        <f>(Cleaned_Data!S4350)-((Cleaned_Data!S4350)*10%)</f>
        <v>0</v>
      </c>
    </row>
    <row r="4351" spans="41:41" x14ac:dyDescent="0.3">
      <c r="AO4351" s="13">
        <f>(Cleaned_Data!S4351)-((Cleaned_Data!S4351)*10%)</f>
        <v>0</v>
      </c>
    </row>
    <row r="4352" spans="41:41" x14ac:dyDescent="0.3">
      <c r="AO4352" s="13">
        <f>(Cleaned_Data!S4352)-((Cleaned_Data!S4352)*10%)</f>
        <v>0</v>
      </c>
    </row>
    <row r="4353" spans="41:41" x14ac:dyDescent="0.3">
      <c r="AO4353" s="13">
        <f>(Cleaned_Data!S4353)-((Cleaned_Data!S4353)*10%)</f>
        <v>0</v>
      </c>
    </row>
    <row r="4354" spans="41:41" x14ac:dyDescent="0.3">
      <c r="AO4354" s="13">
        <f>(Cleaned_Data!S4354)-((Cleaned_Data!S4354)*10%)</f>
        <v>0</v>
      </c>
    </row>
    <row r="4355" spans="41:41" x14ac:dyDescent="0.3">
      <c r="AO4355" s="13">
        <f>(Cleaned_Data!S4355)-((Cleaned_Data!S4355)*10%)</f>
        <v>0</v>
      </c>
    </row>
    <row r="4356" spans="41:41" x14ac:dyDescent="0.3">
      <c r="AO4356" s="13">
        <f>(Cleaned_Data!S4356)-((Cleaned_Data!S4356)*10%)</f>
        <v>0</v>
      </c>
    </row>
    <row r="4357" spans="41:41" x14ac:dyDescent="0.3">
      <c r="AO4357" s="13">
        <f>(Cleaned_Data!S4357)-((Cleaned_Data!S4357)*10%)</f>
        <v>0</v>
      </c>
    </row>
    <row r="4358" spans="41:41" x14ac:dyDescent="0.3">
      <c r="AO4358" s="13">
        <f>(Cleaned_Data!S4358)-((Cleaned_Data!S4358)*10%)</f>
        <v>0</v>
      </c>
    </row>
    <row r="4359" spans="41:41" x14ac:dyDescent="0.3">
      <c r="AO4359" s="13">
        <f>(Cleaned_Data!S4359)-((Cleaned_Data!S4359)*10%)</f>
        <v>0</v>
      </c>
    </row>
    <row r="4360" spans="41:41" x14ac:dyDescent="0.3">
      <c r="AO4360" s="13">
        <f>(Cleaned_Data!S4360)-((Cleaned_Data!S4360)*10%)</f>
        <v>0</v>
      </c>
    </row>
    <row r="4361" spans="41:41" x14ac:dyDescent="0.3">
      <c r="AO4361" s="13">
        <f>(Cleaned_Data!S4361)-((Cleaned_Data!S4361)*10%)</f>
        <v>0</v>
      </c>
    </row>
    <row r="4362" spans="41:41" x14ac:dyDescent="0.3">
      <c r="AO4362" s="13">
        <f>(Cleaned_Data!S4362)-((Cleaned_Data!S4362)*10%)</f>
        <v>0</v>
      </c>
    </row>
    <row r="4363" spans="41:41" x14ac:dyDescent="0.3">
      <c r="AO4363" s="13">
        <f>(Cleaned_Data!S4363)-((Cleaned_Data!S4363)*10%)</f>
        <v>0</v>
      </c>
    </row>
    <row r="4364" spans="41:41" x14ac:dyDescent="0.3">
      <c r="AO4364" s="13">
        <f>(Cleaned_Data!S4364)-((Cleaned_Data!S4364)*10%)</f>
        <v>0</v>
      </c>
    </row>
    <row r="4365" spans="41:41" x14ac:dyDescent="0.3">
      <c r="AO4365" s="13">
        <f>(Cleaned_Data!S4365)-((Cleaned_Data!S4365)*10%)</f>
        <v>0</v>
      </c>
    </row>
    <row r="4366" spans="41:41" x14ac:dyDescent="0.3">
      <c r="AO4366" s="13">
        <f>(Cleaned_Data!S4366)-((Cleaned_Data!S4366)*10%)</f>
        <v>0</v>
      </c>
    </row>
    <row r="4367" spans="41:41" x14ac:dyDescent="0.3">
      <c r="AO4367" s="13">
        <f>(Cleaned_Data!S4367)-((Cleaned_Data!S4367)*10%)</f>
        <v>0</v>
      </c>
    </row>
    <row r="4368" spans="41:41" x14ac:dyDescent="0.3">
      <c r="AO4368" s="13">
        <f>(Cleaned_Data!S4368)-((Cleaned_Data!S4368)*10%)</f>
        <v>0</v>
      </c>
    </row>
    <row r="4369" spans="41:41" x14ac:dyDescent="0.3">
      <c r="AO4369" s="13">
        <f>(Cleaned_Data!S4369)-((Cleaned_Data!S4369)*10%)</f>
        <v>0</v>
      </c>
    </row>
    <row r="4370" spans="41:41" x14ac:dyDescent="0.3">
      <c r="AO4370" s="13">
        <f>(Cleaned_Data!S4370)-((Cleaned_Data!S4370)*10%)</f>
        <v>0</v>
      </c>
    </row>
    <row r="4371" spans="41:41" x14ac:dyDescent="0.3">
      <c r="AO4371" s="13">
        <f>(Cleaned_Data!S4371)-((Cleaned_Data!S4371)*10%)</f>
        <v>0</v>
      </c>
    </row>
    <row r="4372" spans="41:41" x14ac:dyDescent="0.3">
      <c r="AO4372" s="13">
        <f>(Cleaned_Data!S4372)-((Cleaned_Data!S4372)*10%)</f>
        <v>0</v>
      </c>
    </row>
    <row r="4373" spans="41:41" x14ac:dyDescent="0.3">
      <c r="AO4373" s="13">
        <f>(Cleaned_Data!S4373)-((Cleaned_Data!S4373)*10%)</f>
        <v>0</v>
      </c>
    </row>
    <row r="4374" spans="41:41" x14ac:dyDescent="0.3">
      <c r="AO4374" s="13">
        <f>(Cleaned_Data!S4374)-((Cleaned_Data!S4374)*10%)</f>
        <v>0</v>
      </c>
    </row>
    <row r="4375" spans="41:41" x14ac:dyDescent="0.3">
      <c r="AO4375" s="13">
        <f>(Cleaned_Data!S4375)-((Cleaned_Data!S4375)*10%)</f>
        <v>0</v>
      </c>
    </row>
    <row r="4376" spans="41:41" x14ac:dyDescent="0.3">
      <c r="AO4376" s="13">
        <f>(Cleaned_Data!S4376)-((Cleaned_Data!S4376)*10%)</f>
        <v>0</v>
      </c>
    </row>
    <row r="4377" spans="41:41" x14ac:dyDescent="0.3">
      <c r="AO4377" s="13">
        <f>(Cleaned_Data!S4377)-((Cleaned_Data!S4377)*10%)</f>
        <v>0</v>
      </c>
    </row>
    <row r="4378" spans="41:41" x14ac:dyDescent="0.3">
      <c r="AO4378" s="13">
        <f>(Cleaned_Data!S4378)-((Cleaned_Data!S4378)*10%)</f>
        <v>0</v>
      </c>
    </row>
    <row r="4379" spans="41:41" x14ac:dyDescent="0.3">
      <c r="AO4379" s="13">
        <f>(Cleaned_Data!S4379)-((Cleaned_Data!S4379)*10%)</f>
        <v>0</v>
      </c>
    </row>
    <row r="4380" spans="41:41" x14ac:dyDescent="0.3">
      <c r="AO4380" s="13">
        <f>(Cleaned_Data!S4380)-((Cleaned_Data!S4380)*10%)</f>
        <v>0</v>
      </c>
    </row>
    <row r="4381" spans="41:41" x14ac:dyDescent="0.3">
      <c r="AO4381" s="13">
        <f>(Cleaned_Data!S4381)-((Cleaned_Data!S4381)*10%)</f>
        <v>0</v>
      </c>
    </row>
    <row r="4382" spans="41:41" x14ac:dyDescent="0.3">
      <c r="AO4382" s="13">
        <f>(Cleaned_Data!S4382)-((Cleaned_Data!S4382)*10%)</f>
        <v>0</v>
      </c>
    </row>
    <row r="4383" spans="41:41" x14ac:dyDescent="0.3">
      <c r="AO4383" s="13">
        <f>(Cleaned_Data!S4383)-((Cleaned_Data!S4383)*10%)</f>
        <v>0</v>
      </c>
    </row>
    <row r="4384" spans="41:41" x14ac:dyDescent="0.3">
      <c r="AO4384" s="13">
        <f>(Cleaned_Data!S4384)-((Cleaned_Data!S4384)*10%)</f>
        <v>0</v>
      </c>
    </row>
    <row r="4385" spans="41:41" x14ac:dyDescent="0.3">
      <c r="AO4385" s="13">
        <f>(Cleaned_Data!S4385)-((Cleaned_Data!S4385)*10%)</f>
        <v>0</v>
      </c>
    </row>
    <row r="4386" spans="41:41" x14ac:dyDescent="0.3">
      <c r="AO4386" s="13">
        <f>(Cleaned_Data!S4386)-((Cleaned_Data!S4386)*10%)</f>
        <v>0</v>
      </c>
    </row>
    <row r="4387" spans="41:41" x14ac:dyDescent="0.3">
      <c r="AO4387" s="13">
        <f>(Cleaned_Data!S4387)-((Cleaned_Data!S4387)*10%)</f>
        <v>0</v>
      </c>
    </row>
    <row r="4388" spans="41:41" x14ac:dyDescent="0.3">
      <c r="AO4388" s="13">
        <f>(Cleaned_Data!S4388)-((Cleaned_Data!S4388)*10%)</f>
        <v>0</v>
      </c>
    </row>
    <row r="4389" spans="41:41" x14ac:dyDescent="0.3">
      <c r="AO4389" s="13">
        <f>(Cleaned_Data!S4389)-((Cleaned_Data!S4389)*10%)</f>
        <v>0</v>
      </c>
    </row>
    <row r="4390" spans="41:41" x14ac:dyDescent="0.3">
      <c r="AO4390" s="13">
        <f>(Cleaned_Data!S4390)-((Cleaned_Data!S4390)*10%)</f>
        <v>0</v>
      </c>
    </row>
    <row r="4391" spans="41:41" x14ac:dyDescent="0.3">
      <c r="AO4391" s="13">
        <f>(Cleaned_Data!S4391)-((Cleaned_Data!S4391)*10%)</f>
        <v>0</v>
      </c>
    </row>
    <row r="4392" spans="41:41" x14ac:dyDescent="0.3">
      <c r="AO4392" s="13">
        <f>(Cleaned_Data!S4392)-((Cleaned_Data!S4392)*10%)</f>
        <v>0</v>
      </c>
    </row>
    <row r="4393" spans="41:41" x14ac:dyDescent="0.3">
      <c r="AO4393" s="13">
        <f>(Cleaned_Data!S4393)-((Cleaned_Data!S4393)*10%)</f>
        <v>0</v>
      </c>
    </row>
    <row r="4394" spans="41:41" x14ac:dyDescent="0.3">
      <c r="AO4394" s="13">
        <f>(Cleaned_Data!S4394)-((Cleaned_Data!S4394)*10%)</f>
        <v>0</v>
      </c>
    </row>
    <row r="4395" spans="41:41" x14ac:dyDescent="0.3">
      <c r="AO4395" s="13">
        <f>(Cleaned_Data!S4395)-((Cleaned_Data!S4395)*10%)</f>
        <v>0</v>
      </c>
    </row>
    <row r="4396" spans="41:41" x14ac:dyDescent="0.3">
      <c r="AO4396" s="13">
        <f>(Cleaned_Data!S4396)-((Cleaned_Data!S4396)*10%)</f>
        <v>0</v>
      </c>
    </row>
    <row r="4397" spans="41:41" x14ac:dyDescent="0.3">
      <c r="AO4397" s="13">
        <f>(Cleaned_Data!S4397)-((Cleaned_Data!S4397)*10%)</f>
        <v>0</v>
      </c>
    </row>
    <row r="4398" spans="41:41" x14ac:dyDescent="0.3">
      <c r="AO4398" s="13">
        <f>(Cleaned_Data!S4398)-((Cleaned_Data!S4398)*10%)</f>
        <v>0</v>
      </c>
    </row>
    <row r="4399" spans="41:41" x14ac:dyDescent="0.3">
      <c r="AO4399" s="13">
        <f>(Cleaned_Data!S4399)-((Cleaned_Data!S4399)*10%)</f>
        <v>0</v>
      </c>
    </row>
    <row r="4400" spans="41:41" x14ac:dyDescent="0.3">
      <c r="AO4400" s="13">
        <f>(Cleaned_Data!S4400)-((Cleaned_Data!S4400)*10%)</f>
        <v>0</v>
      </c>
    </row>
    <row r="4401" spans="41:41" x14ac:dyDescent="0.3">
      <c r="AO4401" s="13">
        <f>(Cleaned_Data!S4401)-((Cleaned_Data!S4401)*10%)</f>
        <v>0</v>
      </c>
    </row>
    <row r="4402" spans="41:41" x14ac:dyDescent="0.3">
      <c r="AO4402" s="13">
        <f>(Cleaned_Data!S4402)-((Cleaned_Data!S4402)*10%)</f>
        <v>0</v>
      </c>
    </row>
    <row r="4403" spans="41:41" x14ac:dyDescent="0.3">
      <c r="AO4403" s="13">
        <f>(Cleaned_Data!S4403)-((Cleaned_Data!S4403)*10%)</f>
        <v>0</v>
      </c>
    </row>
    <row r="4404" spans="41:41" x14ac:dyDescent="0.3">
      <c r="AO4404" s="13">
        <f>(Cleaned_Data!S4404)-((Cleaned_Data!S4404)*10%)</f>
        <v>0</v>
      </c>
    </row>
    <row r="4405" spans="41:41" x14ac:dyDescent="0.3">
      <c r="AO4405" s="13">
        <f>(Cleaned_Data!S4405)-((Cleaned_Data!S4405)*10%)</f>
        <v>0</v>
      </c>
    </row>
    <row r="4406" spans="41:41" x14ac:dyDescent="0.3">
      <c r="AO4406" s="13">
        <f>(Cleaned_Data!S4406)-((Cleaned_Data!S4406)*10%)</f>
        <v>0</v>
      </c>
    </row>
    <row r="4407" spans="41:41" x14ac:dyDescent="0.3">
      <c r="AO4407" s="13">
        <f>(Cleaned_Data!S4407)-((Cleaned_Data!S4407)*10%)</f>
        <v>0</v>
      </c>
    </row>
    <row r="4408" spans="41:41" x14ac:dyDescent="0.3">
      <c r="AO4408" s="13">
        <f>(Cleaned_Data!S4408)-((Cleaned_Data!S4408)*10%)</f>
        <v>0</v>
      </c>
    </row>
    <row r="4409" spans="41:41" x14ac:dyDescent="0.3">
      <c r="AO4409" s="13">
        <f>(Cleaned_Data!S4409)-((Cleaned_Data!S4409)*10%)</f>
        <v>0</v>
      </c>
    </row>
    <row r="4410" spans="41:41" x14ac:dyDescent="0.3">
      <c r="AO4410" s="13">
        <f>(Cleaned_Data!S4410)-((Cleaned_Data!S4410)*10%)</f>
        <v>0</v>
      </c>
    </row>
    <row r="4411" spans="41:41" x14ac:dyDescent="0.3">
      <c r="AO4411" s="13">
        <f>(Cleaned_Data!S4411)-((Cleaned_Data!S4411)*10%)</f>
        <v>0</v>
      </c>
    </row>
    <row r="4412" spans="41:41" x14ac:dyDescent="0.3">
      <c r="AO4412" s="13">
        <f>(Cleaned_Data!S4412)-((Cleaned_Data!S4412)*10%)</f>
        <v>0</v>
      </c>
    </row>
    <row r="4413" spans="41:41" x14ac:dyDescent="0.3">
      <c r="AO4413" s="13">
        <f>(Cleaned_Data!S4413)-((Cleaned_Data!S4413)*10%)</f>
        <v>0</v>
      </c>
    </row>
    <row r="4414" spans="41:41" x14ac:dyDescent="0.3">
      <c r="AO4414" s="13">
        <f>(Cleaned_Data!S4414)-((Cleaned_Data!S4414)*10%)</f>
        <v>0</v>
      </c>
    </row>
    <row r="4415" spans="41:41" x14ac:dyDescent="0.3">
      <c r="AO4415" s="13">
        <f>(Cleaned_Data!S4415)-((Cleaned_Data!S4415)*10%)</f>
        <v>0</v>
      </c>
    </row>
    <row r="4416" spans="41:41" x14ac:dyDescent="0.3">
      <c r="AO4416" s="13">
        <f>(Cleaned_Data!S4416)-((Cleaned_Data!S4416)*10%)</f>
        <v>0</v>
      </c>
    </row>
    <row r="4417" spans="41:41" x14ac:dyDescent="0.3">
      <c r="AO4417" s="13">
        <f>(Cleaned_Data!S4417)-((Cleaned_Data!S4417)*10%)</f>
        <v>0</v>
      </c>
    </row>
    <row r="4418" spans="41:41" x14ac:dyDescent="0.3">
      <c r="AO4418" s="13">
        <f>(Cleaned_Data!S4418)-((Cleaned_Data!S4418)*10%)</f>
        <v>0</v>
      </c>
    </row>
    <row r="4419" spans="41:41" x14ac:dyDescent="0.3">
      <c r="AO4419" s="13">
        <f>(Cleaned_Data!S4419)-((Cleaned_Data!S4419)*10%)</f>
        <v>0</v>
      </c>
    </row>
    <row r="4420" spans="41:41" x14ac:dyDescent="0.3">
      <c r="AO4420" s="13">
        <f>(Cleaned_Data!S4420)-((Cleaned_Data!S4420)*10%)</f>
        <v>0</v>
      </c>
    </row>
    <row r="4421" spans="41:41" x14ac:dyDescent="0.3">
      <c r="AO4421" s="13">
        <f>(Cleaned_Data!S4421)-((Cleaned_Data!S4421)*10%)</f>
        <v>0</v>
      </c>
    </row>
    <row r="4422" spans="41:41" x14ac:dyDescent="0.3">
      <c r="AO4422" s="13">
        <f>(Cleaned_Data!S4422)-((Cleaned_Data!S4422)*10%)</f>
        <v>0</v>
      </c>
    </row>
    <row r="4423" spans="41:41" x14ac:dyDescent="0.3">
      <c r="AO4423" s="13">
        <f>(Cleaned_Data!S4423)-((Cleaned_Data!S4423)*10%)</f>
        <v>0</v>
      </c>
    </row>
    <row r="4424" spans="41:41" x14ac:dyDescent="0.3">
      <c r="AO4424" s="13">
        <f>(Cleaned_Data!S4424)-((Cleaned_Data!S4424)*10%)</f>
        <v>0</v>
      </c>
    </row>
    <row r="4425" spans="41:41" x14ac:dyDescent="0.3">
      <c r="AO4425" s="13">
        <f>(Cleaned_Data!S4425)-((Cleaned_Data!S4425)*10%)</f>
        <v>0</v>
      </c>
    </row>
    <row r="4426" spans="41:41" x14ac:dyDescent="0.3">
      <c r="AO4426" s="13">
        <f>(Cleaned_Data!S4426)-((Cleaned_Data!S4426)*10%)</f>
        <v>0</v>
      </c>
    </row>
    <row r="4427" spans="41:41" x14ac:dyDescent="0.3">
      <c r="AO4427" s="13">
        <f>(Cleaned_Data!S4427)-((Cleaned_Data!S4427)*10%)</f>
        <v>0</v>
      </c>
    </row>
    <row r="4428" spans="41:41" x14ac:dyDescent="0.3">
      <c r="AO4428" s="13">
        <f>(Cleaned_Data!S4428)-((Cleaned_Data!S4428)*10%)</f>
        <v>0</v>
      </c>
    </row>
    <row r="4429" spans="41:41" x14ac:dyDescent="0.3">
      <c r="AO4429" s="13">
        <f>(Cleaned_Data!S4429)-((Cleaned_Data!S4429)*10%)</f>
        <v>0</v>
      </c>
    </row>
    <row r="4430" spans="41:41" x14ac:dyDescent="0.3">
      <c r="AO4430" s="13">
        <f>(Cleaned_Data!S4430)-((Cleaned_Data!S4430)*10%)</f>
        <v>0</v>
      </c>
    </row>
    <row r="4431" spans="41:41" x14ac:dyDescent="0.3">
      <c r="AO4431" s="13">
        <f>(Cleaned_Data!S4431)-((Cleaned_Data!S4431)*10%)</f>
        <v>0</v>
      </c>
    </row>
    <row r="4432" spans="41:41" x14ac:dyDescent="0.3">
      <c r="AO4432" s="13">
        <f>(Cleaned_Data!S4432)-((Cleaned_Data!S4432)*10%)</f>
        <v>0</v>
      </c>
    </row>
    <row r="4433" spans="41:41" x14ac:dyDescent="0.3">
      <c r="AO4433" s="13">
        <f>(Cleaned_Data!S4433)-((Cleaned_Data!S4433)*10%)</f>
        <v>0</v>
      </c>
    </row>
    <row r="4434" spans="41:41" x14ac:dyDescent="0.3">
      <c r="AO4434" s="13">
        <f>(Cleaned_Data!S4434)-((Cleaned_Data!S4434)*10%)</f>
        <v>0</v>
      </c>
    </row>
    <row r="4435" spans="41:41" x14ac:dyDescent="0.3">
      <c r="AO4435" s="13">
        <f>(Cleaned_Data!S4435)-((Cleaned_Data!S4435)*10%)</f>
        <v>0</v>
      </c>
    </row>
    <row r="4436" spans="41:41" x14ac:dyDescent="0.3">
      <c r="AO4436" s="13">
        <f>(Cleaned_Data!S4436)-((Cleaned_Data!S4436)*10%)</f>
        <v>0</v>
      </c>
    </row>
    <row r="4437" spans="41:41" x14ac:dyDescent="0.3">
      <c r="AO4437" s="13">
        <f>(Cleaned_Data!S4437)-((Cleaned_Data!S4437)*10%)</f>
        <v>0</v>
      </c>
    </row>
    <row r="4438" spans="41:41" x14ac:dyDescent="0.3">
      <c r="AO4438" s="13">
        <f>(Cleaned_Data!S4438)-((Cleaned_Data!S4438)*10%)</f>
        <v>0</v>
      </c>
    </row>
    <row r="4439" spans="41:41" x14ac:dyDescent="0.3">
      <c r="AO4439" s="13">
        <f>(Cleaned_Data!S4439)-((Cleaned_Data!S4439)*10%)</f>
        <v>0</v>
      </c>
    </row>
    <row r="4440" spans="41:41" x14ac:dyDescent="0.3">
      <c r="AO4440" s="13">
        <f>(Cleaned_Data!S4440)-((Cleaned_Data!S4440)*10%)</f>
        <v>0</v>
      </c>
    </row>
    <row r="4441" spans="41:41" x14ac:dyDescent="0.3">
      <c r="AO4441" s="13">
        <f>(Cleaned_Data!S4441)-((Cleaned_Data!S4441)*10%)</f>
        <v>0</v>
      </c>
    </row>
    <row r="4442" spans="41:41" x14ac:dyDescent="0.3">
      <c r="AO4442" s="13">
        <f>(Cleaned_Data!S4442)-((Cleaned_Data!S4442)*10%)</f>
        <v>0</v>
      </c>
    </row>
    <row r="4443" spans="41:41" x14ac:dyDescent="0.3">
      <c r="AO4443" s="13">
        <f>(Cleaned_Data!S4443)-((Cleaned_Data!S4443)*10%)</f>
        <v>0</v>
      </c>
    </row>
    <row r="4444" spans="41:41" x14ac:dyDescent="0.3">
      <c r="AO4444" s="13">
        <f>(Cleaned_Data!S4444)-((Cleaned_Data!S4444)*10%)</f>
        <v>0</v>
      </c>
    </row>
    <row r="4445" spans="41:41" x14ac:dyDescent="0.3">
      <c r="AO4445" s="13">
        <f>(Cleaned_Data!S4445)-((Cleaned_Data!S4445)*10%)</f>
        <v>0</v>
      </c>
    </row>
    <row r="4446" spans="41:41" x14ac:dyDescent="0.3">
      <c r="AO4446" s="13">
        <f>(Cleaned_Data!S4446)-((Cleaned_Data!S4446)*10%)</f>
        <v>0</v>
      </c>
    </row>
    <row r="4447" spans="41:41" x14ac:dyDescent="0.3">
      <c r="AO4447" s="13">
        <f>(Cleaned_Data!S4447)-((Cleaned_Data!S4447)*10%)</f>
        <v>0</v>
      </c>
    </row>
    <row r="4448" spans="41:41" x14ac:dyDescent="0.3">
      <c r="AO4448" s="13">
        <f>(Cleaned_Data!S4448)-((Cleaned_Data!S4448)*10%)</f>
        <v>0</v>
      </c>
    </row>
    <row r="4449" spans="41:41" x14ac:dyDescent="0.3">
      <c r="AO4449" s="13">
        <f>(Cleaned_Data!S4449)-((Cleaned_Data!S4449)*10%)</f>
        <v>0</v>
      </c>
    </row>
    <row r="4450" spans="41:41" x14ac:dyDescent="0.3">
      <c r="AO4450" s="13">
        <f>(Cleaned_Data!S4450)-((Cleaned_Data!S4450)*10%)</f>
        <v>0</v>
      </c>
    </row>
    <row r="4451" spans="41:41" x14ac:dyDescent="0.3">
      <c r="AO4451" s="13">
        <f>(Cleaned_Data!S4451)-((Cleaned_Data!S4451)*10%)</f>
        <v>0</v>
      </c>
    </row>
    <row r="4452" spans="41:41" x14ac:dyDescent="0.3">
      <c r="AO4452" s="13">
        <f>(Cleaned_Data!S4452)-((Cleaned_Data!S4452)*10%)</f>
        <v>0</v>
      </c>
    </row>
    <row r="4453" spans="41:41" x14ac:dyDescent="0.3">
      <c r="AO4453" s="13">
        <f>(Cleaned_Data!S4453)-((Cleaned_Data!S4453)*10%)</f>
        <v>0</v>
      </c>
    </row>
    <row r="4454" spans="41:41" x14ac:dyDescent="0.3">
      <c r="AO4454" s="13">
        <f>(Cleaned_Data!S4454)-((Cleaned_Data!S4454)*10%)</f>
        <v>0</v>
      </c>
    </row>
    <row r="4455" spans="41:41" x14ac:dyDescent="0.3">
      <c r="AO4455" s="13">
        <f>(Cleaned_Data!S4455)-((Cleaned_Data!S4455)*10%)</f>
        <v>0</v>
      </c>
    </row>
    <row r="4456" spans="41:41" x14ac:dyDescent="0.3">
      <c r="AO4456" s="13">
        <f>(Cleaned_Data!S4456)-((Cleaned_Data!S4456)*10%)</f>
        <v>0</v>
      </c>
    </row>
    <row r="4457" spans="41:41" x14ac:dyDescent="0.3">
      <c r="AO4457" s="13">
        <f>(Cleaned_Data!S4457)-((Cleaned_Data!S4457)*10%)</f>
        <v>0</v>
      </c>
    </row>
    <row r="4458" spans="41:41" x14ac:dyDescent="0.3">
      <c r="AO4458" s="13">
        <f>(Cleaned_Data!S4458)-((Cleaned_Data!S4458)*10%)</f>
        <v>0</v>
      </c>
    </row>
    <row r="4459" spans="41:41" x14ac:dyDescent="0.3">
      <c r="AO4459" s="13">
        <f>(Cleaned_Data!S4459)-((Cleaned_Data!S4459)*10%)</f>
        <v>0</v>
      </c>
    </row>
    <row r="4460" spans="41:41" x14ac:dyDescent="0.3">
      <c r="AO4460" s="13">
        <f>(Cleaned_Data!S4460)-((Cleaned_Data!S4460)*10%)</f>
        <v>0</v>
      </c>
    </row>
    <row r="4461" spans="41:41" x14ac:dyDescent="0.3">
      <c r="AO4461" s="13">
        <f>(Cleaned_Data!S4461)-((Cleaned_Data!S4461)*10%)</f>
        <v>0</v>
      </c>
    </row>
    <row r="4462" spans="41:41" x14ac:dyDescent="0.3">
      <c r="AO4462" s="13">
        <f>(Cleaned_Data!S4462)-((Cleaned_Data!S4462)*10%)</f>
        <v>0</v>
      </c>
    </row>
    <row r="4463" spans="41:41" x14ac:dyDescent="0.3">
      <c r="AO4463" s="13">
        <f>(Cleaned_Data!S4463)-((Cleaned_Data!S4463)*10%)</f>
        <v>0</v>
      </c>
    </row>
    <row r="4464" spans="41:41" x14ac:dyDescent="0.3">
      <c r="AO4464" s="13">
        <f>(Cleaned_Data!S4464)-((Cleaned_Data!S4464)*10%)</f>
        <v>0</v>
      </c>
    </row>
    <row r="4465" spans="41:41" x14ac:dyDescent="0.3">
      <c r="AO4465" s="13">
        <f>(Cleaned_Data!S4465)-((Cleaned_Data!S4465)*10%)</f>
        <v>0</v>
      </c>
    </row>
    <row r="4466" spans="41:41" x14ac:dyDescent="0.3">
      <c r="AO4466" s="13">
        <f>(Cleaned_Data!S4466)-((Cleaned_Data!S4466)*10%)</f>
        <v>0</v>
      </c>
    </row>
    <row r="4467" spans="41:41" x14ac:dyDescent="0.3">
      <c r="AO4467" s="13">
        <f>(Cleaned_Data!S4467)-((Cleaned_Data!S4467)*10%)</f>
        <v>0</v>
      </c>
    </row>
    <row r="4468" spans="41:41" x14ac:dyDescent="0.3">
      <c r="AO4468" s="13">
        <f>(Cleaned_Data!S4468)-((Cleaned_Data!S4468)*10%)</f>
        <v>0</v>
      </c>
    </row>
    <row r="4469" spans="41:41" x14ac:dyDescent="0.3">
      <c r="AO4469" s="13">
        <f>(Cleaned_Data!S4469)-((Cleaned_Data!S4469)*10%)</f>
        <v>0</v>
      </c>
    </row>
    <row r="4470" spans="41:41" x14ac:dyDescent="0.3">
      <c r="AO4470" s="13">
        <f>(Cleaned_Data!S4470)-((Cleaned_Data!S4470)*10%)</f>
        <v>0</v>
      </c>
    </row>
    <row r="4471" spans="41:41" x14ac:dyDescent="0.3">
      <c r="AO4471" s="13">
        <f>(Cleaned_Data!S4471)-((Cleaned_Data!S4471)*10%)</f>
        <v>0</v>
      </c>
    </row>
    <row r="4472" spans="41:41" x14ac:dyDescent="0.3">
      <c r="AO4472" s="13">
        <f>(Cleaned_Data!S4472)-((Cleaned_Data!S4472)*10%)</f>
        <v>0</v>
      </c>
    </row>
    <row r="4473" spans="41:41" x14ac:dyDescent="0.3">
      <c r="AO4473" s="13">
        <f>(Cleaned_Data!S4473)-((Cleaned_Data!S4473)*10%)</f>
        <v>0</v>
      </c>
    </row>
    <row r="4474" spans="41:41" x14ac:dyDescent="0.3">
      <c r="AO4474" s="13">
        <f>(Cleaned_Data!S4474)-((Cleaned_Data!S4474)*10%)</f>
        <v>0</v>
      </c>
    </row>
    <row r="4475" spans="41:41" x14ac:dyDescent="0.3">
      <c r="AO4475" s="13">
        <f>(Cleaned_Data!S4475)-((Cleaned_Data!S4475)*10%)</f>
        <v>0</v>
      </c>
    </row>
    <row r="4476" spans="41:41" x14ac:dyDescent="0.3">
      <c r="AO4476" s="13">
        <f>(Cleaned_Data!S4476)-((Cleaned_Data!S4476)*10%)</f>
        <v>0</v>
      </c>
    </row>
    <row r="4477" spans="41:41" x14ac:dyDescent="0.3">
      <c r="AO4477" s="13">
        <f>(Cleaned_Data!S4477)-((Cleaned_Data!S4477)*10%)</f>
        <v>0</v>
      </c>
    </row>
    <row r="4478" spans="41:41" x14ac:dyDescent="0.3">
      <c r="AO4478" s="13">
        <f>(Cleaned_Data!S4478)-((Cleaned_Data!S4478)*10%)</f>
        <v>0</v>
      </c>
    </row>
    <row r="4479" spans="41:41" x14ac:dyDescent="0.3">
      <c r="AO4479" s="13">
        <f>(Cleaned_Data!S4479)-((Cleaned_Data!S4479)*10%)</f>
        <v>0</v>
      </c>
    </row>
    <row r="4480" spans="41:41" x14ac:dyDescent="0.3">
      <c r="AO4480" s="13">
        <f>(Cleaned_Data!S4480)-((Cleaned_Data!S4480)*10%)</f>
        <v>0</v>
      </c>
    </row>
    <row r="4481" spans="41:41" x14ac:dyDescent="0.3">
      <c r="AO4481" s="13">
        <f>(Cleaned_Data!S4481)-((Cleaned_Data!S4481)*10%)</f>
        <v>0</v>
      </c>
    </row>
    <row r="4482" spans="41:41" x14ac:dyDescent="0.3">
      <c r="AO4482" s="13">
        <f>(Cleaned_Data!S4482)-((Cleaned_Data!S4482)*10%)</f>
        <v>0</v>
      </c>
    </row>
    <row r="4483" spans="41:41" x14ac:dyDescent="0.3">
      <c r="AO4483" s="13">
        <f>(Cleaned_Data!S4483)-((Cleaned_Data!S4483)*10%)</f>
        <v>0</v>
      </c>
    </row>
    <row r="4484" spans="41:41" x14ac:dyDescent="0.3">
      <c r="AO4484" s="13">
        <f>(Cleaned_Data!S4484)-((Cleaned_Data!S4484)*10%)</f>
        <v>0</v>
      </c>
    </row>
    <row r="4485" spans="41:41" x14ac:dyDescent="0.3">
      <c r="AO4485" s="13">
        <f>(Cleaned_Data!S4485)-((Cleaned_Data!S4485)*10%)</f>
        <v>0</v>
      </c>
    </row>
    <row r="4486" spans="41:41" x14ac:dyDescent="0.3">
      <c r="AO4486" s="13">
        <f>(Cleaned_Data!S4486)-((Cleaned_Data!S4486)*10%)</f>
        <v>0</v>
      </c>
    </row>
    <row r="4487" spans="41:41" x14ac:dyDescent="0.3">
      <c r="AO4487" s="13">
        <f>(Cleaned_Data!S4487)-((Cleaned_Data!S4487)*10%)</f>
        <v>0</v>
      </c>
    </row>
    <row r="4488" spans="41:41" x14ac:dyDescent="0.3">
      <c r="AO4488" s="13">
        <f>(Cleaned_Data!S4488)-((Cleaned_Data!S4488)*10%)</f>
        <v>0</v>
      </c>
    </row>
    <row r="4489" spans="41:41" x14ac:dyDescent="0.3">
      <c r="AO4489" s="13">
        <f>(Cleaned_Data!S4489)-((Cleaned_Data!S4489)*10%)</f>
        <v>0</v>
      </c>
    </row>
    <row r="4490" spans="41:41" x14ac:dyDescent="0.3">
      <c r="AO4490" s="13">
        <f>(Cleaned_Data!S4490)-((Cleaned_Data!S4490)*10%)</f>
        <v>0</v>
      </c>
    </row>
    <row r="4491" spans="41:41" x14ac:dyDescent="0.3">
      <c r="AO4491" s="13">
        <f>(Cleaned_Data!S4491)-((Cleaned_Data!S4491)*10%)</f>
        <v>0</v>
      </c>
    </row>
    <row r="4492" spans="41:41" x14ac:dyDescent="0.3">
      <c r="AO4492" s="13">
        <f>(Cleaned_Data!S4492)-((Cleaned_Data!S4492)*10%)</f>
        <v>0</v>
      </c>
    </row>
    <row r="4493" spans="41:41" x14ac:dyDescent="0.3">
      <c r="AO4493" s="13">
        <f>(Cleaned_Data!S4493)-((Cleaned_Data!S4493)*10%)</f>
        <v>0</v>
      </c>
    </row>
    <row r="4494" spans="41:41" x14ac:dyDescent="0.3">
      <c r="AO4494" s="13">
        <f>(Cleaned_Data!S4494)-((Cleaned_Data!S4494)*10%)</f>
        <v>0</v>
      </c>
    </row>
    <row r="4495" spans="41:41" x14ac:dyDescent="0.3">
      <c r="AO4495" s="13">
        <f>(Cleaned_Data!S4495)-((Cleaned_Data!S4495)*10%)</f>
        <v>0</v>
      </c>
    </row>
    <row r="4496" spans="41:41" x14ac:dyDescent="0.3">
      <c r="AO4496" s="13">
        <f>(Cleaned_Data!S4496)-((Cleaned_Data!S4496)*10%)</f>
        <v>0</v>
      </c>
    </row>
    <row r="4497" spans="41:41" x14ac:dyDescent="0.3">
      <c r="AO4497" s="13">
        <f>(Cleaned_Data!S4497)-((Cleaned_Data!S4497)*10%)</f>
        <v>0</v>
      </c>
    </row>
    <row r="4498" spans="41:41" x14ac:dyDescent="0.3">
      <c r="AO4498" s="13">
        <f>(Cleaned_Data!S4498)-((Cleaned_Data!S4498)*10%)</f>
        <v>0</v>
      </c>
    </row>
    <row r="4499" spans="41:41" x14ac:dyDescent="0.3">
      <c r="AO4499" s="13">
        <f>(Cleaned_Data!S4499)-((Cleaned_Data!S4499)*10%)</f>
        <v>0</v>
      </c>
    </row>
    <row r="4500" spans="41:41" x14ac:dyDescent="0.3">
      <c r="AO4500" s="13">
        <f>(Cleaned_Data!S4500)-((Cleaned_Data!S4500)*10%)</f>
        <v>0</v>
      </c>
    </row>
    <row r="4501" spans="41:41" x14ac:dyDescent="0.3">
      <c r="AO4501" s="13">
        <f>(Cleaned_Data!S4501)-((Cleaned_Data!S4501)*10%)</f>
        <v>0</v>
      </c>
    </row>
    <row r="4502" spans="41:41" x14ac:dyDescent="0.3">
      <c r="AO4502" s="13">
        <f>(Cleaned_Data!S4502)-((Cleaned_Data!S4502)*10%)</f>
        <v>0</v>
      </c>
    </row>
    <row r="4503" spans="41:41" x14ac:dyDescent="0.3">
      <c r="AO4503" s="13">
        <f>(Cleaned_Data!S4503)-((Cleaned_Data!S4503)*10%)</f>
        <v>0</v>
      </c>
    </row>
    <row r="4504" spans="41:41" x14ac:dyDescent="0.3">
      <c r="AO4504" s="13">
        <f>(Cleaned_Data!S4504)-((Cleaned_Data!S4504)*10%)</f>
        <v>0</v>
      </c>
    </row>
    <row r="4505" spans="41:41" x14ac:dyDescent="0.3">
      <c r="AO4505" s="13">
        <f>(Cleaned_Data!S4505)-((Cleaned_Data!S4505)*10%)</f>
        <v>0</v>
      </c>
    </row>
    <row r="4506" spans="41:41" x14ac:dyDescent="0.3">
      <c r="AO4506" s="13">
        <f>(Cleaned_Data!S4506)-((Cleaned_Data!S4506)*10%)</f>
        <v>0</v>
      </c>
    </row>
    <row r="4507" spans="41:41" x14ac:dyDescent="0.3">
      <c r="AO4507" s="13">
        <f>(Cleaned_Data!S4507)-((Cleaned_Data!S4507)*10%)</f>
        <v>0</v>
      </c>
    </row>
    <row r="4508" spans="41:41" x14ac:dyDescent="0.3">
      <c r="AO4508" s="13">
        <f>(Cleaned_Data!S4508)-((Cleaned_Data!S4508)*10%)</f>
        <v>0</v>
      </c>
    </row>
    <row r="4509" spans="41:41" x14ac:dyDescent="0.3">
      <c r="AO4509" s="13">
        <f>(Cleaned_Data!S4509)-((Cleaned_Data!S4509)*10%)</f>
        <v>0</v>
      </c>
    </row>
    <row r="4510" spans="41:41" x14ac:dyDescent="0.3">
      <c r="AO4510" s="13">
        <f>(Cleaned_Data!S4510)-((Cleaned_Data!S4510)*10%)</f>
        <v>0</v>
      </c>
    </row>
    <row r="4511" spans="41:41" x14ac:dyDescent="0.3">
      <c r="AO4511" s="13">
        <f>(Cleaned_Data!S4511)-((Cleaned_Data!S4511)*10%)</f>
        <v>0</v>
      </c>
    </row>
    <row r="4512" spans="41:41" x14ac:dyDescent="0.3">
      <c r="AO4512" s="13">
        <f>(Cleaned_Data!S4512)-((Cleaned_Data!S4512)*10%)</f>
        <v>0</v>
      </c>
    </row>
    <row r="4513" spans="41:41" x14ac:dyDescent="0.3">
      <c r="AO4513" s="13">
        <f>(Cleaned_Data!S4513)-((Cleaned_Data!S4513)*10%)</f>
        <v>0</v>
      </c>
    </row>
    <row r="4514" spans="41:41" x14ac:dyDescent="0.3">
      <c r="AO4514" s="13">
        <f>(Cleaned_Data!S4514)-((Cleaned_Data!S4514)*10%)</f>
        <v>0</v>
      </c>
    </row>
    <row r="4515" spans="41:41" x14ac:dyDescent="0.3">
      <c r="AO4515" s="13">
        <f>(Cleaned_Data!S4515)-((Cleaned_Data!S4515)*10%)</f>
        <v>0</v>
      </c>
    </row>
    <row r="4516" spans="41:41" x14ac:dyDescent="0.3">
      <c r="AO4516" s="13">
        <f>(Cleaned_Data!S4516)-((Cleaned_Data!S4516)*10%)</f>
        <v>0</v>
      </c>
    </row>
    <row r="4517" spans="41:41" x14ac:dyDescent="0.3">
      <c r="AO4517" s="13">
        <f>(Cleaned_Data!S4517)-((Cleaned_Data!S4517)*10%)</f>
        <v>0</v>
      </c>
    </row>
    <row r="4518" spans="41:41" x14ac:dyDescent="0.3">
      <c r="AO4518" s="13">
        <f>(Cleaned_Data!S4518)-((Cleaned_Data!S4518)*10%)</f>
        <v>0</v>
      </c>
    </row>
    <row r="4519" spans="41:41" x14ac:dyDescent="0.3">
      <c r="AO4519" s="13">
        <f>(Cleaned_Data!S4519)-((Cleaned_Data!S4519)*10%)</f>
        <v>0</v>
      </c>
    </row>
    <row r="4520" spans="41:41" x14ac:dyDescent="0.3">
      <c r="AO4520" s="13">
        <f>(Cleaned_Data!S4520)-((Cleaned_Data!S4520)*10%)</f>
        <v>0</v>
      </c>
    </row>
    <row r="4521" spans="41:41" x14ac:dyDescent="0.3">
      <c r="AO4521" s="13">
        <f>(Cleaned_Data!S4521)-((Cleaned_Data!S4521)*10%)</f>
        <v>0</v>
      </c>
    </row>
    <row r="4522" spans="41:41" x14ac:dyDescent="0.3">
      <c r="AO4522" s="13">
        <f>(Cleaned_Data!S4522)-((Cleaned_Data!S4522)*10%)</f>
        <v>0</v>
      </c>
    </row>
    <row r="4523" spans="41:41" x14ac:dyDescent="0.3">
      <c r="AO4523" s="13">
        <f>(Cleaned_Data!S4523)-((Cleaned_Data!S4523)*10%)</f>
        <v>0</v>
      </c>
    </row>
    <row r="4524" spans="41:41" x14ac:dyDescent="0.3">
      <c r="AO4524" s="13">
        <f>(Cleaned_Data!S4524)-((Cleaned_Data!S4524)*10%)</f>
        <v>0</v>
      </c>
    </row>
    <row r="4525" spans="41:41" x14ac:dyDescent="0.3">
      <c r="AO4525" s="13">
        <f>(Cleaned_Data!S4525)-((Cleaned_Data!S4525)*10%)</f>
        <v>0</v>
      </c>
    </row>
    <row r="4526" spans="41:41" x14ac:dyDescent="0.3">
      <c r="AO4526" s="13">
        <f>(Cleaned_Data!S4526)-((Cleaned_Data!S4526)*10%)</f>
        <v>0</v>
      </c>
    </row>
    <row r="4527" spans="41:41" x14ac:dyDescent="0.3">
      <c r="AO4527" s="13">
        <f>(Cleaned_Data!S4527)-((Cleaned_Data!S4527)*10%)</f>
        <v>0</v>
      </c>
    </row>
    <row r="4528" spans="41:41" x14ac:dyDescent="0.3">
      <c r="AO4528" s="13">
        <f>(Cleaned_Data!S4528)-((Cleaned_Data!S4528)*10%)</f>
        <v>0</v>
      </c>
    </row>
    <row r="4529" spans="41:41" x14ac:dyDescent="0.3">
      <c r="AO4529" s="13">
        <f>(Cleaned_Data!S4529)-((Cleaned_Data!S4529)*10%)</f>
        <v>0</v>
      </c>
    </row>
    <row r="4530" spans="41:41" x14ac:dyDescent="0.3">
      <c r="AO4530" s="13">
        <f>(Cleaned_Data!S4530)-((Cleaned_Data!S4530)*10%)</f>
        <v>0</v>
      </c>
    </row>
    <row r="4531" spans="41:41" x14ac:dyDescent="0.3">
      <c r="AO4531" s="13">
        <f>(Cleaned_Data!S4531)-((Cleaned_Data!S4531)*10%)</f>
        <v>0</v>
      </c>
    </row>
    <row r="4532" spans="41:41" x14ac:dyDescent="0.3">
      <c r="AO4532" s="13">
        <f>(Cleaned_Data!S4532)-((Cleaned_Data!S4532)*10%)</f>
        <v>0</v>
      </c>
    </row>
    <row r="4533" spans="41:41" x14ac:dyDescent="0.3">
      <c r="AO4533" s="13">
        <f>(Cleaned_Data!S4533)-((Cleaned_Data!S4533)*10%)</f>
        <v>0</v>
      </c>
    </row>
    <row r="4534" spans="41:41" x14ac:dyDescent="0.3">
      <c r="AO4534" s="13">
        <f>(Cleaned_Data!S4534)-((Cleaned_Data!S4534)*10%)</f>
        <v>0</v>
      </c>
    </row>
    <row r="4535" spans="41:41" x14ac:dyDescent="0.3">
      <c r="AO4535" s="13">
        <f>(Cleaned_Data!S4535)-((Cleaned_Data!S4535)*10%)</f>
        <v>0</v>
      </c>
    </row>
    <row r="4536" spans="41:41" x14ac:dyDescent="0.3">
      <c r="AO4536" s="13">
        <f>(Cleaned_Data!S4536)-((Cleaned_Data!S4536)*10%)</f>
        <v>0</v>
      </c>
    </row>
    <row r="4537" spans="41:41" x14ac:dyDescent="0.3">
      <c r="AO4537" s="13">
        <f>(Cleaned_Data!S4537)-((Cleaned_Data!S4537)*10%)</f>
        <v>0</v>
      </c>
    </row>
    <row r="4538" spans="41:41" x14ac:dyDescent="0.3">
      <c r="AO4538" s="13">
        <f>(Cleaned_Data!S4538)-((Cleaned_Data!S4538)*10%)</f>
        <v>0</v>
      </c>
    </row>
    <row r="4539" spans="41:41" x14ac:dyDescent="0.3">
      <c r="AO4539" s="13">
        <f>(Cleaned_Data!S4539)-((Cleaned_Data!S4539)*10%)</f>
        <v>0</v>
      </c>
    </row>
    <row r="4540" spans="41:41" x14ac:dyDescent="0.3">
      <c r="AO4540" s="13">
        <f>(Cleaned_Data!S4540)-((Cleaned_Data!S4540)*10%)</f>
        <v>0</v>
      </c>
    </row>
    <row r="4541" spans="41:41" x14ac:dyDescent="0.3">
      <c r="AO4541" s="13">
        <f>(Cleaned_Data!S4541)-((Cleaned_Data!S4541)*10%)</f>
        <v>0</v>
      </c>
    </row>
    <row r="4542" spans="41:41" x14ac:dyDescent="0.3">
      <c r="AO4542" s="13">
        <f>(Cleaned_Data!S4542)-((Cleaned_Data!S4542)*10%)</f>
        <v>0</v>
      </c>
    </row>
    <row r="4543" spans="41:41" x14ac:dyDescent="0.3">
      <c r="AO4543" s="13">
        <f>(Cleaned_Data!S4543)-((Cleaned_Data!S4543)*10%)</f>
        <v>0</v>
      </c>
    </row>
    <row r="4544" spans="41:41" x14ac:dyDescent="0.3">
      <c r="AO4544" s="13">
        <f>(Cleaned_Data!S4544)-((Cleaned_Data!S4544)*10%)</f>
        <v>0</v>
      </c>
    </row>
    <row r="4545" spans="41:41" x14ac:dyDescent="0.3">
      <c r="AO4545" s="13">
        <f>(Cleaned_Data!S4545)-((Cleaned_Data!S4545)*10%)</f>
        <v>0</v>
      </c>
    </row>
    <row r="4546" spans="41:41" x14ac:dyDescent="0.3">
      <c r="AO4546" s="13">
        <f>(Cleaned_Data!S4546)-((Cleaned_Data!S4546)*10%)</f>
        <v>0</v>
      </c>
    </row>
    <row r="4547" spans="41:41" x14ac:dyDescent="0.3">
      <c r="AO4547" s="13">
        <f>(Cleaned_Data!S4547)-((Cleaned_Data!S4547)*10%)</f>
        <v>0</v>
      </c>
    </row>
    <row r="4548" spans="41:41" x14ac:dyDescent="0.3">
      <c r="AO4548" s="13">
        <f>(Cleaned_Data!S4548)-((Cleaned_Data!S4548)*10%)</f>
        <v>0</v>
      </c>
    </row>
    <row r="4549" spans="41:41" x14ac:dyDescent="0.3">
      <c r="AO4549" s="13">
        <f>(Cleaned_Data!S4549)-((Cleaned_Data!S4549)*10%)</f>
        <v>0</v>
      </c>
    </row>
    <row r="4550" spans="41:41" x14ac:dyDescent="0.3">
      <c r="AO4550" s="13">
        <f>(Cleaned_Data!S4550)-((Cleaned_Data!S4550)*10%)</f>
        <v>0</v>
      </c>
    </row>
    <row r="4551" spans="41:41" x14ac:dyDescent="0.3">
      <c r="AO4551" s="13">
        <f>(Cleaned_Data!S4551)-((Cleaned_Data!S4551)*10%)</f>
        <v>0</v>
      </c>
    </row>
    <row r="4552" spans="41:41" x14ac:dyDescent="0.3">
      <c r="AO4552" s="13">
        <f>(Cleaned_Data!S4552)-((Cleaned_Data!S4552)*10%)</f>
        <v>0</v>
      </c>
    </row>
    <row r="4553" spans="41:41" x14ac:dyDescent="0.3">
      <c r="AO4553" s="13">
        <f>(Cleaned_Data!S4553)-((Cleaned_Data!S4553)*10%)</f>
        <v>0</v>
      </c>
    </row>
    <row r="4554" spans="41:41" x14ac:dyDescent="0.3">
      <c r="AO4554" s="13">
        <f>(Cleaned_Data!S4554)-((Cleaned_Data!S4554)*10%)</f>
        <v>0</v>
      </c>
    </row>
    <row r="4555" spans="41:41" x14ac:dyDescent="0.3">
      <c r="AO4555" s="13">
        <f>(Cleaned_Data!S4555)-((Cleaned_Data!S4555)*10%)</f>
        <v>0</v>
      </c>
    </row>
    <row r="4556" spans="41:41" x14ac:dyDescent="0.3">
      <c r="AO4556" s="13">
        <f>(Cleaned_Data!S4556)-((Cleaned_Data!S4556)*10%)</f>
        <v>0</v>
      </c>
    </row>
    <row r="4557" spans="41:41" x14ac:dyDescent="0.3">
      <c r="AO4557" s="13">
        <f>(Cleaned_Data!S4557)-((Cleaned_Data!S4557)*10%)</f>
        <v>0</v>
      </c>
    </row>
    <row r="4558" spans="41:41" x14ac:dyDescent="0.3">
      <c r="AO4558" s="13">
        <f>(Cleaned_Data!S4558)-((Cleaned_Data!S4558)*10%)</f>
        <v>0</v>
      </c>
    </row>
    <row r="4559" spans="41:41" x14ac:dyDescent="0.3">
      <c r="AO4559" s="13">
        <f>(Cleaned_Data!S4559)-((Cleaned_Data!S4559)*10%)</f>
        <v>0</v>
      </c>
    </row>
    <row r="4560" spans="41:41" x14ac:dyDescent="0.3">
      <c r="AO4560" s="13">
        <f>(Cleaned_Data!S4560)-((Cleaned_Data!S4560)*10%)</f>
        <v>0</v>
      </c>
    </row>
    <row r="4561" spans="41:41" x14ac:dyDescent="0.3">
      <c r="AO4561" s="13">
        <f>(Cleaned_Data!S4561)-((Cleaned_Data!S4561)*10%)</f>
        <v>0</v>
      </c>
    </row>
    <row r="4562" spans="41:41" x14ac:dyDescent="0.3">
      <c r="AO4562" s="13">
        <f>(Cleaned_Data!S4562)-((Cleaned_Data!S4562)*10%)</f>
        <v>0</v>
      </c>
    </row>
    <row r="4563" spans="41:41" x14ac:dyDescent="0.3">
      <c r="AO4563" s="13">
        <f>(Cleaned_Data!S4563)-((Cleaned_Data!S4563)*10%)</f>
        <v>0</v>
      </c>
    </row>
    <row r="4564" spans="41:41" x14ac:dyDescent="0.3">
      <c r="AO4564" s="13">
        <f>(Cleaned_Data!S4564)-((Cleaned_Data!S4564)*10%)</f>
        <v>0</v>
      </c>
    </row>
    <row r="4565" spans="41:41" x14ac:dyDescent="0.3">
      <c r="AO4565" s="13">
        <f>(Cleaned_Data!S4565)-((Cleaned_Data!S4565)*10%)</f>
        <v>0</v>
      </c>
    </row>
    <row r="4566" spans="41:41" x14ac:dyDescent="0.3">
      <c r="AO4566" s="13">
        <f>(Cleaned_Data!S4566)-((Cleaned_Data!S4566)*10%)</f>
        <v>0</v>
      </c>
    </row>
    <row r="4567" spans="41:41" x14ac:dyDescent="0.3">
      <c r="AO4567" s="13">
        <f>(Cleaned_Data!S4567)-((Cleaned_Data!S4567)*10%)</f>
        <v>0</v>
      </c>
    </row>
    <row r="4568" spans="41:41" x14ac:dyDescent="0.3">
      <c r="AO4568" s="13">
        <f>(Cleaned_Data!S4568)-((Cleaned_Data!S4568)*10%)</f>
        <v>0</v>
      </c>
    </row>
    <row r="4569" spans="41:41" x14ac:dyDescent="0.3">
      <c r="AO4569" s="13">
        <f>(Cleaned_Data!S4569)-((Cleaned_Data!S4569)*10%)</f>
        <v>0</v>
      </c>
    </row>
    <row r="4570" spans="41:41" x14ac:dyDescent="0.3">
      <c r="AO4570" s="13">
        <f>(Cleaned_Data!S4570)-((Cleaned_Data!S4570)*10%)</f>
        <v>0</v>
      </c>
    </row>
    <row r="4571" spans="41:41" x14ac:dyDescent="0.3">
      <c r="AO4571" s="13">
        <f>(Cleaned_Data!S4571)-((Cleaned_Data!S4571)*10%)</f>
        <v>0</v>
      </c>
    </row>
    <row r="4572" spans="41:41" x14ac:dyDescent="0.3">
      <c r="AO4572" s="13">
        <f>(Cleaned_Data!S4572)-((Cleaned_Data!S4572)*10%)</f>
        <v>0</v>
      </c>
    </row>
    <row r="4573" spans="41:41" x14ac:dyDescent="0.3">
      <c r="AO4573" s="13">
        <f>(Cleaned_Data!S4573)-((Cleaned_Data!S4573)*10%)</f>
        <v>0</v>
      </c>
    </row>
    <row r="4574" spans="41:41" x14ac:dyDescent="0.3">
      <c r="AO4574" s="13">
        <f>(Cleaned_Data!S4574)-((Cleaned_Data!S4574)*10%)</f>
        <v>0</v>
      </c>
    </row>
    <row r="4575" spans="41:41" x14ac:dyDescent="0.3">
      <c r="AO4575" s="13">
        <f>(Cleaned_Data!S4575)-((Cleaned_Data!S4575)*10%)</f>
        <v>0</v>
      </c>
    </row>
    <row r="4576" spans="41:41" x14ac:dyDescent="0.3">
      <c r="AO4576" s="13">
        <f>(Cleaned_Data!S4576)-((Cleaned_Data!S4576)*10%)</f>
        <v>0</v>
      </c>
    </row>
    <row r="4577" spans="41:41" x14ac:dyDescent="0.3">
      <c r="AO4577" s="13">
        <f>(Cleaned_Data!S4577)-((Cleaned_Data!S4577)*10%)</f>
        <v>0</v>
      </c>
    </row>
    <row r="4578" spans="41:41" x14ac:dyDescent="0.3">
      <c r="AO4578" s="13">
        <f>(Cleaned_Data!S4578)-((Cleaned_Data!S4578)*10%)</f>
        <v>0</v>
      </c>
    </row>
    <row r="4579" spans="41:41" x14ac:dyDescent="0.3">
      <c r="AO4579" s="13">
        <f>(Cleaned_Data!S4579)-((Cleaned_Data!S4579)*10%)</f>
        <v>0</v>
      </c>
    </row>
    <row r="4580" spans="41:41" x14ac:dyDescent="0.3">
      <c r="AO4580" s="13">
        <f>(Cleaned_Data!S4580)-((Cleaned_Data!S4580)*10%)</f>
        <v>0</v>
      </c>
    </row>
    <row r="4581" spans="41:41" x14ac:dyDescent="0.3">
      <c r="AO4581" s="13">
        <f>(Cleaned_Data!S4581)-((Cleaned_Data!S4581)*10%)</f>
        <v>0</v>
      </c>
    </row>
    <row r="4582" spans="41:41" x14ac:dyDescent="0.3">
      <c r="AO4582" s="13">
        <f>(Cleaned_Data!S4582)-((Cleaned_Data!S4582)*10%)</f>
        <v>0</v>
      </c>
    </row>
    <row r="4583" spans="41:41" x14ac:dyDescent="0.3">
      <c r="AO4583" s="13">
        <f>(Cleaned_Data!S4583)-((Cleaned_Data!S4583)*10%)</f>
        <v>0</v>
      </c>
    </row>
    <row r="4584" spans="41:41" x14ac:dyDescent="0.3">
      <c r="AO4584" s="13">
        <f>(Cleaned_Data!S4584)-((Cleaned_Data!S4584)*10%)</f>
        <v>0</v>
      </c>
    </row>
    <row r="4585" spans="41:41" x14ac:dyDescent="0.3">
      <c r="AO4585" s="13">
        <f>(Cleaned_Data!S4585)-((Cleaned_Data!S4585)*10%)</f>
        <v>0</v>
      </c>
    </row>
    <row r="4586" spans="41:41" x14ac:dyDescent="0.3">
      <c r="AO4586" s="13">
        <f>(Cleaned_Data!S4586)-((Cleaned_Data!S4586)*10%)</f>
        <v>0</v>
      </c>
    </row>
    <row r="4587" spans="41:41" x14ac:dyDescent="0.3">
      <c r="AO4587" s="13">
        <f>(Cleaned_Data!S4587)-((Cleaned_Data!S4587)*10%)</f>
        <v>0</v>
      </c>
    </row>
    <row r="4588" spans="41:41" x14ac:dyDescent="0.3">
      <c r="AO4588" s="13">
        <f>(Cleaned_Data!S4588)-((Cleaned_Data!S4588)*10%)</f>
        <v>0</v>
      </c>
    </row>
    <row r="4589" spans="41:41" x14ac:dyDescent="0.3">
      <c r="AO4589" s="13">
        <f>(Cleaned_Data!S4589)-((Cleaned_Data!S4589)*10%)</f>
        <v>0</v>
      </c>
    </row>
    <row r="4590" spans="41:41" x14ac:dyDescent="0.3">
      <c r="AO4590" s="13">
        <f>(Cleaned_Data!S4590)-((Cleaned_Data!S4590)*10%)</f>
        <v>0</v>
      </c>
    </row>
    <row r="4591" spans="41:41" x14ac:dyDescent="0.3">
      <c r="AO4591" s="13">
        <f>(Cleaned_Data!S4591)-((Cleaned_Data!S4591)*10%)</f>
        <v>0</v>
      </c>
    </row>
    <row r="4592" spans="41:41" x14ac:dyDescent="0.3">
      <c r="AO4592" s="13">
        <f>(Cleaned_Data!S4592)-((Cleaned_Data!S4592)*10%)</f>
        <v>0</v>
      </c>
    </row>
    <row r="4593" spans="41:41" x14ac:dyDescent="0.3">
      <c r="AO4593" s="13">
        <f>(Cleaned_Data!S4593)-((Cleaned_Data!S4593)*10%)</f>
        <v>0</v>
      </c>
    </row>
    <row r="4594" spans="41:41" x14ac:dyDescent="0.3">
      <c r="AO4594" s="13">
        <f>(Cleaned_Data!S4594)-((Cleaned_Data!S4594)*10%)</f>
        <v>0</v>
      </c>
    </row>
    <row r="4595" spans="41:41" x14ac:dyDescent="0.3">
      <c r="AO4595" s="13">
        <f>(Cleaned_Data!S4595)-((Cleaned_Data!S4595)*10%)</f>
        <v>0</v>
      </c>
    </row>
    <row r="4596" spans="41:41" x14ac:dyDescent="0.3">
      <c r="AO4596" s="13">
        <f>(Cleaned_Data!S4596)-((Cleaned_Data!S4596)*10%)</f>
        <v>0</v>
      </c>
    </row>
    <row r="4597" spans="41:41" x14ac:dyDescent="0.3">
      <c r="AO4597" s="13">
        <f>(Cleaned_Data!S4597)-((Cleaned_Data!S4597)*10%)</f>
        <v>0</v>
      </c>
    </row>
    <row r="4598" spans="41:41" x14ac:dyDescent="0.3">
      <c r="AO4598" s="13">
        <f>(Cleaned_Data!S4598)-((Cleaned_Data!S4598)*10%)</f>
        <v>0</v>
      </c>
    </row>
    <row r="4599" spans="41:41" x14ac:dyDescent="0.3">
      <c r="AO4599" s="13">
        <f>(Cleaned_Data!S4599)-((Cleaned_Data!S4599)*10%)</f>
        <v>0</v>
      </c>
    </row>
    <row r="4600" spans="41:41" x14ac:dyDescent="0.3">
      <c r="AO4600" s="13">
        <f>(Cleaned_Data!S4600)-((Cleaned_Data!S4600)*10%)</f>
        <v>0</v>
      </c>
    </row>
    <row r="4601" spans="41:41" x14ac:dyDescent="0.3">
      <c r="AO4601" s="13">
        <f>(Cleaned_Data!S4601)-((Cleaned_Data!S4601)*10%)</f>
        <v>0</v>
      </c>
    </row>
    <row r="4602" spans="41:41" x14ac:dyDescent="0.3">
      <c r="AO4602" s="13">
        <f>(Cleaned_Data!S4602)-((Cleaned_Data!S4602)*10%)</f>
        <v>0</v>
      </c>
    </row>
    <row r="4603" spans="41:41" x14ac:dyDescent="0.3">
      <c r="AO4603" s="13">
        <f>(Cleaned_Data!S4603)-((Cleaned_Data!S4603)*10%)</f>
        <v>0</v>
      </c>
    </row>
    <row r="4604" spans="41:41" x14ac:dyDescent="0.3">
      <c r="AO4604" s="13">
        <f>(Cleaned_Data!S4604)-((Cleaned_Data!S4604)*10%)</f>
        <v>0</v>
      </c>
    </row>
    <row r="4605" spans="41:41" x14ac:dyDescent="0.3">
      <c r="AO4605" s="13">
        <f>(Cleaned_Data!S4605)-((Cleaned_Data!S4605)*10%)</f>
        <v>0</v>
      </c>
    </row>
    <row r="4606" spans="41:41" x14ac:dyDescent="0.3">
      <c r="AO4606" s="13">
        <f>(Cleaned_Data!S4606)-((Cleaned_Data!S4606)*10%)</f>
        <v>0</v>
      </c>
    </row>
    <row r="4607" spans="41:41" x14ac:dyDescent="0.3">
      <c r="AO4607" s="13">
        <f>(Cleaned_Data!S4607)-((Cleaned_Data!S4607)*10%)</f>
        <v>0</v>
      </c>
    </row>
    <row r="4608" spans="41:41" x14ac:dyDescent="0.3">
      <c r="AO4608" s="13">
        <f>(Cleaned_Data!S4608)-((Cleaned_Data!S4608)*10%)</f>
        <v>0</v>
      </c>
    </row>
    <row r="4609" spans="41:41" x14ac:dyDescent="0.3">
      <c r="AO4609" s="13">
        <f>(Cleaned_Data!S4609)-((Cleaned_Data!S4609)*10%)</f>
        <v>0</v>
      </c>
    </row>
    <row r="4610" spans="41:41" x14ac:dyDescent="0.3">
      <c r="AO4610" s="13">
        <f>(Cleaned_Data!S4610)-((Cleaned_Data!S4610)*10%)</f>
        <v>0</v>
      </c>
    </row>
    <row r="4611" spans="41:41" x14ac:dyDescent="0.3">
      <c r="AO4611" s="13">
        <f>(Cleaned_Data!S4611)-((Cleaned_Data!S4611)*10%)</f>
        <v>0</v>
      </c>
    </row>
    <row r="4612" spans="41:41" x14ac:dyDescent="0.3">
      <c r="AO4612" s="13">
        <f>(Cleaned_Data!S4612)-((Cleaned_Data!S4612)*10%)</f>
        <v>0</v>
      </c>
    </row>
    <row r="4613" spans="41:41" x14ac:dyDescent="0.3">
      <c r="AO4613" s="13">
        <f>(Cleaned_Data!S4613)-((Cleaned_Data!S4613)*10%)</f>
        <v>0</v>
      </c>
    </row>
    <row r="4614" spans="41:41" x14ac:dyDescent="0.3">
      <c r="AO4614" s="13">
        <f>(Cleaned_Data!S4614)-((Cleaned_Data!S4614)*10%)</f>
        <v>0</v>
      </c>
    </row>
    <row r="4615" spans="41:41" x14ac:dyDescent="0.3">
      <c r="AO4615" s="13">
        <f>(Cleaned_Data!S4615)-((Cleaned_Data!S4615)*10%)</f>
        <v>0</v>
      </c>
    </row>
    <row r="4616" spans="41:41" x14ac:dyDescent="0.3">
      <c r="AO4616" s="13">
        <f>(Cleaned_Data!S4616)-((Cleaned_Data!S4616)*10%)</f>
        <v>0</v>
      </c>
    </row>
    <row r="4617" spans="41:41" x14ac:dyDescent="0.3">
      <c r="AO4617" s="13">
        <f>(Cleaned_Data!S4617)-((Cleaned_Data!S4617)*10%)</f>
        <v>0</v>
      </c>
    </row>
    <row r="4618" spans="41:41" x14ac:dyDescent="0.3">
      <c r="AO4618" s="13">
        <f>(Cleaned_Data!S4618)-((Cleaned_Data!S4618)*10%)</f>
        <v>0</v>
      </c>
    </row>
    <row r="4619" spans="41:41" x14ac:dyDescent="0.3">
      <c r="AO4619" s="13">
        <f>(Cleaned_Data!S4619)-((Cleaned_Data!S4619)*10%)</f>
        <v>0</v>
      </c>
    </row>
    <row r="4620" spans="41:41" x14ac:dyDescent="0.3">
      <c r="AO4620" s="13">
        <f>(Cleaned_Data!S4620)-((Cleaned_Data!S4620)*10%)</f>
        <v>0</v>
      </c>
    </row>
    <row r="4621" spans="41:41" x14ac:dyDescent="0.3">
      <c r="AO4621" s="13">
        <f>(Cleaned_Data!S4621)-((Cleaned_Data!S4621)*10%)</f>
        <v>0</v>
      </c>
    </row>
    <row r="4622" spans="41:41" x14ac:dyDescent="0.3">
      <c r="AO4622" s="13">
        <f>(Cleaned_Data!S4622)-((Cleaned_Data!S4622)*10%)</f>
        <v>0</v>
      </c>
    </row>
    <row r="4623" spans="41:41" x14ac:dyDescent="0.3">
      <c r="AO4623" s="13">
        <f>(Cleaned_Data!S4623)-((Cleaned_Data!S4623)*10%)</f>
        <v>0</v>
      </c>
    </row>
    <row r="4624" spans="41:41" x14ac:dyDescent="0.3">
      <c r="AO4624" s="13">
        <f>(Cleaned_Data!S4624)-((Cleaned_Data!S4624)*10%)</f>
        <v>0</v>
      </c>
    </row>
    <row r="4625" spans="41:41" x14ac:dyDescent="0.3">
      <c r="AO4625" s="13">
        <f>(Cleaned_Data!S4625)-((Cleaned_Data!S4625)*10%)</f>
        <v>0</v>
      </c>
    </row>
    <row r="4626" spans="41:41" x14ac:dyDescent="0.3">
      <c r="AO4626" s="13">
        <f>(Cleaned_Data!S4626)-((Cleaned_Data!S4626)*10%)</f>
        <v>0</v>
      </c>
    </row>
    <row r="4627" spans="41:41" x14ac:dyDescent="0.3">
      <c r="AO4627" s="13">
        <f>(Cleaned_Data!S4627)-((Cleaned_Data!S4627)*10%)</f>
        <v>0</v>
      </c>
    </row>
    <row r="4628" spans="41:41" x14ac:dyDescent="0.3">
      <c r="AO4628" s="13">
        <f>(Cleaned_Data!S4628)-((Cleaned_Data!S4628)*10%)</f>
        <v>0</v>
      </c>
    </row>
    <row r="4629" spans="41:41" x14ac:dyDescent="0.3">
      <c r="AO4629" s="13">
        <f>(Cleaned_Data!S4629)-((Cleaned_Data!S4629)*10%)</f>
        <v>0</v>
      </c>
    </row>
    <row r="4630" spans="41:41" x14ac:dyDescent="0.3">
      <c r="AO4630" s="13">
        <f>(Cleaned_Data!S4630)-((Cleaned_Data!S4630)*10%)</f>
        <v>0</v>
      </c>
    </row>
    <row r="4631" spans="41:41" x14ac:dyDescent="0.3">
      <c r="AO4631" s="13">
        <f>(Cleaned_Data!S4631)-((Cleaned_Data!S4631)*10%)</f>
        <v>0</v>
      </c>
    </row>
    <row r="4632" spans="41:41" x14ac:dyDescent="0.3">
      <c r="AO4632" s="13">
        <f>(Cleaned_Data!S4632)-((Cleaned_Data!S4632)*10%)</f>
        <v>0</v>
      </c>
    </row>
    <row r="4633" spans="41:41" x14ac:dyDescent="0.3">
      <c r="AO4633" s="13">
        <f>(Cleaned_Data!S4633)-((Cleaned_Data!S4633)*10%)</f>
        <v>0</v>
      </c>
    </row>
    <row r="4634" spans="41:41" x14ac:dyDescent="0.3">
      <c r="AO4634" s="13">
        <f>(Cleaned_Data!S4634)-((Cleaned_Data!S4634)*10%)</f>
        <v>0</v>
      </c>
    </row>
    <row r="4635" spans="41:41" x14ac:dyDescent="0.3">
      <c r="AO4635" s="13">
        <f>(Cleaned_Data!S4635)-((Cleaned_Data!S4635)*10%)</f>
        <v>0</v>
      </c>
    </row>
    <row r="4636" spans="41:41" x14ac:dyDescent="0.3">
      <c r="AO4636" s="13">
        <f>(Cleaned_Data!S4636)-((Cleaned_Data!S4636)*10%)</f>
        <v>0</v>
      </c>
    </row>
    <row r="4637" spans="41:41" x14ac:dyDescent="0.3">
      <c r="AO4637" s="13">
        <f>(Cleaned_Data!S4637)-((Cleaned_Data!S4637)*10%)</f>
        <v>0</v>
      </c>
    </row>
    <row r="4638" spans="41:41" x14ac:dyDescent="0.3">
      <c r="AO4638" s="13">
        <f>(Cleaned_Data!S4638)-((Cleaned_Data!S4638)*10%)</f>
        <v>0</v>
      </c>
    </row>
    <row r="4639" spans="41:41" x14ac:dyDescent="0.3">
      <c r="AO4639" s="13">
        <f>(Cleaned_Data!S4639)-((Cleaned_Data!S4639)*10%)</f>
        <v>0</v>
      </c>
    </row>
    <row r="4640" spans="41:41" x14ac:dyDescent="0.3">
      <c r="AO4640" s="13">
        <f>(Cleaned_Data!S4640)-((Cleaned_Data!S4640)*10%)</f>
        <v>0</v>
      </c>
    </row>
    <row r="4641" spans="41:41" x14ac:dyDescent="0.3">
      <c r="AO4641" s="13">
        <f>(Cleaned_Data!S4641)-((Cleaned_Data!S4641)*10%)</f>
        <v>0</v>
      </c>
    </row>
    <row r="4642" spans="41:41" x14ac:dyDescent="0.3">
      <c r="AO4642" s="13">
        <f>(Cleaned_Data!S4642)-((Cleaned_Data!S4642)*10%)</f>
        <v>0</v>
      </c>
    </row>
    <row r="4643" spans="41:41" x14ac:dyDescent="0.3">
      <c r="AO4643" s="13">
        <f>(Cleaned_Data!S4643)-((Cleaned_Data!S4643)*10%)</f>
        <v>0</v>
      </c>
    </row>
    <row r="4644" spans="41:41" x14ac:dyDescent="0.3">
      <c r="AO4644" s="13">
        <f>(Cleaned_Data!S4644)-((Cleaned_Data!S4644)*10%)</f>
        <v>0</v>
      </c>
    </row>
    <row r="4645" spans="41:41" x14ac:dyDescent="0.3">
      <c r="AO4645" s="13">
        <f>(Cleaned_Data!S4645)-((Cleaned_Data!S4645)*10%)</f>
        <v>0</v>
      </c>
    </row>
    <row r="4646" spans="41:41" x14ac:dyDescent="0.3">
      <c r="AO4646" s="13">
        <f>(Cleaned_Data!S4646)-((Cleaned_Data!S4646)*10%)</f>
        <v>0</v>
      </c>
    </row>
    <row r="4647" spans="41:41" x14ac:dyDescent="0.3">
      <c r="AO4647" s="13">
        <f>(Cleaned_Data!S4647)-((Cleaned_Data!S4647)*10%)</f>
        <v>0</v>
      </c>
    </row>
    <row r="4648" spans="41:41" x14ac:dyDescent="0.3">
      <c r="AO4648" s="13">
        <f>(Cleaned_Data!S4648)-((Cleaned_Data!S4648)*10%)</f>
        <v>0</v>
      </c>
    </row>
    <row r="4649" spans="41:41" x14ac:dyDescent="0.3">
      <c r="AO4649" s="13">
        <f>(Cleaned_Data!S4649)-((Cleaned_Data!S4649)*10%)</f>
        <v>0</v>
      </c>
    </row>
    <row r="4650" spans="41:41" x14ac:dyDescent="0.3">
      <c r="AO4650" s="13">
        <f>(Cleaned_Data!S4650)-((Cleaned_Data!S4650)*10%)</f>
        <v>0</v>
      </c>
    </row>
    <row r="4651" spans="41:41" x14ac:dyDescent="0.3">
      <c r="AO4651" s="13">
        <f>(Cleaned_Data!S4651)-((Cleaned_Data!S4651)*10%)</f>
        <v>0</v>
      </c>
    </row>
    <row r="4652" spans="41:41" x14ac:dyDescent="0.3">
      <c r="AO4652" s="13">
        <f>(Cleaned_Data!S4652)-((Cleaned_Data!S4652)*10%)</f>
        <v>0</v>
      </c>
    </row>
    <row r="4653" spans="41:41" x14ac:dyDescent="0.3">
      <c r="AO4653" s="13">
        <f>(Cleaned_Data!S4653)-((Cleaned_Data!S4653)*10%)</f>
        <v>0</v>
      </c>
    </row>
    <row r="4654" spans="41:41" x14ac:dyDescent="0.3">
      <c r="AO4654" s="13">
        <f>(Cleaned_Data!S4654)-((Cleaned_Data!S4654)*10%)</f>
        <v>0</v>
      </c>
    </row>
    <row r="4655" spans="41:41" x14ac:dyDescent="0.3">
      <c r="AO4655" s="13">
        <f>(Cleaned_Data!S4655)-((Cleaned_Data!S4655)*10%)</f>
        <v>0</v>
      </c>
    </row>
    <row r="4656" spans="41:41" x14ac:dyDescent="0.3">
      <c r="AO4656" s="13">
        <f>(Cleaned_Data!S4656)-((Cleaned_Data!S4656)*10%)</f>
        <v>0</v>
      </c>
    </row>
    <row r="4657" spans="41:41" x14ac:dyDescent="0.3">
      <c r="AO4657" s="13">
        <f>(Cleaned_Data!S4657)-((Cleaned_Data!S4657)*10%)</f>
        <v>0</v>
      </c>
    </row>
    <row r="4658" spans="41:41" x14ac:dyDescent="0.3">
      <c r="AO4658" s="13">
        <f>(Cleaned_Data!S4658)-((Cleaned_Data!S4658)*10%)</f>
        <v>0</v>
      </c>
    </row>
    <row r="4659" spans="41:41" x14ac:dyDescent="0.3">
      <c r="AO4659" s="13">
        <f>(Cleaned_Data!S4659)-((Cleaned_Data!S4659)*10%)</f>
        <v>0</v>
      </c>
    </row>
    <row r="4660" spans="41:41" x14ac:dyDescent="0.3">
      <c r="AO4660" s="13">
        <f>(Cleaned_Data!S4660)-((Cleaned_Data!S4660)*10%)</f>
        <v>0</v>
      </c>
    </row>
    <row r="4661" spans="41:41" x14ac:dyDescent="0.3">
      <c r="AO4661" s="13">
        <f>(Cleaned_Data!S4661)-((Cleaned_Data!S4661)*10%)</f>
        <v>0</v>
      </c>
    </row>
    <row r="4662" spans="41:41" x14ac:dyDescent="0.3">
      <c r="AO4662" s="13">
        <f>(Cleaned_Data!S4662)-((Cleaned_Data!S4662)*10%)</f>
        <v>0</v>
      </c>
    </row>
    <row r="4663" spans="41:41" x14ac:dyDescent="0.3">
      <c r="AO4663" s="13">
        <f>(Cleaned_Data!S4663)-((Cleaned_Data!S4663)*10%)</f>
        <v>0</v>
      </c>
    </row>
    <row r="4664" spans="41:41" x14ac:dyDescent="0.3">
      <c r="AO4664" s="13">
        <f>(Cleaned_Data!S4664)-((Cleaned_Data!S4664)*10%)</f>
        <v>0</v>
      </c>
    </row>
    <row r="4665" spans="41:41" x14ac:dyDescent="0.3">
      <c r="AO4665" s="13">
        <f>(Cleaned_Data!S4665)-((Cleaned_Data!S4665)*10%)</f>
        <v>0</v>
      </c>
    </row>
    <row r="4666" spans="41:41" x14ac:dyDescent="0.3">
      <c r="AO4666" s="13">
        <f>(Cleaned_Data!S4666)-((Cleaned_Data!S4666)*10%)</f>
        <v>0</v>
      </c>
    </row>
    <row r="4667" spans="41:41" x14ac:dyDescent="0.3">
      <c r="AO4667" s="13">
        <f>(Cleaned_Data!S4667)-((Cleaned_Data!S4667)*10%)</f>
        <v>0</v>
      </c>
    </row>
    <row r="4668" spans="41:41" x14ac:dyDescent="0.3">
      <c r="AO4668" s="13">
        <f>(Cleaned_Data!S4668)-((Cleaned_Data!S4668)*10%)</f>
        <v>0</v>
      </c>
    </row>
    <row r="4669" spans="41:41" x14ac:dyDescent="0.3">
      <c r="AO4669" s="13">
        <f>(Cleaned_Data!S4669)-((Cleaned_Data!S4669)*10%)</f>
        <v>0</v>
      </c>
    </row>
    <row r="4670" spans="41:41" x14ac:dyDescent="0.3">
      <c r="AO4670" s="13">
        <f>(Cleaned_Data!S4670)-((Cleaned_Data!S4670)*10%)</f>
        <v>0</v>
      </c>
    </row>
    <row r="4671" spans="41:41" x14ac:dyDescent="0.3">
      <c r="AO4671" s="13">
        <f>(Cleaned_Data!S4671)-((Cleaned_Data!S4671)*10%)</f>
        <v>0</v>
      </c>
    </row>
    <row r="4672" spans="41:41" x14ac:dyDescent="0.3">
      <c r="AO4672" s="13">
        <f>(Cleaned_Data!S4672)-((Cleaned_Data!S4672)*10%)</f>
        <v>0</v>
      </c>
    </row>
    <row r="4673" spans="41:41" x14ac:dyDescent="0.3">
      <c r="AO4673" s="13">
        <f>(Cleaned_Data!S4673)-((Cleaned_Data!S4673)*10%)</f>
        <v>0</v>
      </c>
    </row>
    <row r="4674" spans="41:41" x14ac:dyDescent="0.3">
      <c r="AO4674" s="13">
        <f>(Cleaned_Data!S4674)-((Cleaned_Data!S4674)*10%)</f>
        <v>0</v>
      </c>
    </row>
    <row r="4675" spans="41:41" x14ac:dyDescent="0.3">
      <c r="AO4675" s="13">
        <f>(Cleaned_Data!S4675)-((Cleaned_Data!S4675)*10%)</f>
        <v>0</v>
      </c>
    </row>
    <row r="4676" spans="41:41" x14ac:dyDescent="0.3">
      <c r="AO4676" s="13">
        <f>(Cleaned_Data!S4676)-((Cleaned_Data!S4676)*10%)</f>
        <v>0</v>
      </c>
    </row>
    <row r="4677" spans="41:41" x14ac:dyDescent="0.3">
      <c r="AO4677" s="13">
        <f>(Cleaned_Data!S4677)-((Cleaned_Data!S4677)*10%)</f>
        <v>0</v>
      </c>
    </row>
    <row r="4678" spans="41:41" x14ac:dyDescent="0.3">
      <c r="AO4678" s="13">
        <f>(Cleaned_Data!S4678)-((Cleaned_Data!S4678)*10%)</f>
        <v>0</v>
      </c>
    </row>
    <row r="4679" spans="41:41" x14ac:dyDescent="0.3">
      <c r="AO4679" s="13">
        <f>(Cleaned_Data!S4679)-((Cleaned_Data!S4679)*10%)</f>
        <v>0</v>
      </c>
    </row>
    <row r="4680" spans="41:41" x14ac:dyDescent="0.3">
      <c r="AO4680" s="13">
        <f>(Cleaned_Data!S4680)-((Cleaned_Data!S4680)*10%)</f>
        <v>0</v>
      </c>
    </row>
    <row r="4681" spans="41:41" x14ac:dyDescent="0.3">
      <c r="AO4681" s="13">
        <f>(Cleaned_Data!S4681)-((Cleaned_Data!S4681)*10%)</f>
        <v>0</v>
      </c>
    </row>
    <row r="4682" spans="41:41" x14ac:dyDescent="0.3">
      <c r="AO4682" s="13">
        <f>(Cleaned_Data!S4682)-((Cleaned_Data!S4682)*10%)</f>
        <v>0</v>
      </c>
    </row>
    <row r="4683" spans="41:41" x14ac:dyDescent="0.3">
      <c r="AO4683" s="13">
        <f>(Cleaned_Data!S4683)-((Cleaned_Data!S4683)*10%)</f>
        <v>0</v>
      </c>
    </row>
    <row r="4684" spans="41:41" x14ac:dyDescent="0.3">
      <c r="AO4684" s="13">
        <f>(Cleaned_Data!S4684)-((Cleaned_Data!S4684)*10%)</f>
        <v>0</v>
      </c>
    </row>
    <row r="4685" spans="41:41" x14ac:dyDescent="0.3">
      <c r="AO4685" s="13">
        <f>(Cleaned_Data!S4685)-((Cleaned_Data!S4685)*10%)</f>
        <v>0</v>
      </c>
    </row>
    <row r="4686" spans="41:41" x14ac:dyDescent="0.3">
      <c r="AO4686" s="13">
        <f>(Cleaned_Data!S4686)-((Cleaned_Data!S4686)*10%)</f>
        <v>0</v>
      </c>
    </row>
    <row r="4687" spans="41:41" x14ac:dyDescent="0.3">
      <c r="AO4687" s="13">
        <f>(Cleaned_Data!S4687)-((Cleaned_Data!S4687)*10%)</f>
        <v>0</v>
      </c>
    </row>
    <row r="4688" spans="41:41" x14ac:dyDescent="0.3">
      <c r="AO4688" s="13">
        <f>(Cleaned_Data!S4688)-((Cleaned_Data!S4688)*10%)</f>
        <v>0</v>
      </c>
    </row>
    <row r="4689" spans="41:41" x14ac:dyDescent="0.3">
      <c r="AO4689" s="13">
        <f>(Cleaned_Data!S4689)-((Cleaned_Data!S4689)*10%)</f>
        <v>0</v>
      </c>
    </row>
    <row r="4690" spans="41:41" x14ac:dyDescent="0.3">
      <c r="AO4690" s="13">
        <f>(Cleaned_Data!S4690)-((Cleaned_Data!S4690)*10%)</f>
        <v>0</v>
      </c>
    </row>
    <row r="4691" spans="41:41" x14ac:dyDescent="0.3">
      <c r="AO4691" s="13">
        <f>(Cleaned_Data!S4691)-((Cleaned_Data!S4691)*10%)</f>
        <v>0</v>
      </c>
    </row>
    <row r="4692" spans="41:41" x14ac:dyDescent="0.3">
      <c r="AO4692" s="13">
        <f>(Cleaned_Data!S4692)-((Cleaned_Data!S4692)*10%)</f>
        <v>0</v>
      </c>
    </row>
    <row r="4693" spans="41:41" x14ac:dyDescent="0.3">
      <c r="AO4693" s="13">
        <f>(Cleaned_Data!S4693)-((Cleaned_Data!S4693)*10%)</f>
        <v>0</v>
      </c>
    </row>
    <row r="4694" spans="41:41" x14ac:dyDescent="0.3">
      <c r="AO4694" s="13">
        <f>(Cleaned_Data!S4694)-((Cleaned_Data!S4694)*10%)</f>
        <v>0</v>
      </c>
    </row>
    <row r="4695" spans="41:41" x14ac:dyDescent="0.3">
      <c r="AO4695" s="13">
        <f>(Cleaned_Data!S4695)-((Cleaned_Data!S4695)*10%)</f>
        <v>0</v>
      </c>
    </row>
    <row r="4696" spans="41:41" x14ac:dyDescent="0.3">
      <c r="AO4696" s="13">
        <f>(Cleaned_Data!S4696)-((Cleaned_Data!S4696)*10%)</f>
        <v>0</v>
      </c>
    </row>
    <row r="4697" spans="41:41" x14ac:dyDescent="0.3">
      <c r="AO4697" s="13">
        <f>(Cleaned_Data!S4697)-((Cleaned_Data!S4697)*10%)</f>
        <v>0</v>
      </c>
    </row>
    <row r="4698" spans="41:41" x14ac:dyDescent="0.3">
      <c r="AO4698" s="13">
        <f>(Cleaned_Data!S4698)-((Cleaned_Data!S4698)*10%)</f>
        <v>0</v>
      </c>
    </row>
    <row r="4699" spans="41:41" x14ac:dyDescent="0.3">
      <c r="AO4699" s="13">
        <f>(Cleaned_Data!S4699)-((Cleaned_Data!S4699)*10%)</f>
        <v>0</v>
      </c>
    </row>
    <row r="4700" spans="41:41" x14ac:dyDescent="0.3">
      <c r="AO4700" s="13">
        <f>(Cleaned_Data!S4700)-((Cleaned_Data!S4700)*10%)</f>
        <v>0</v>
      </c>
    </row>
    <row r="4701" spans="41:41" x14ac:dyDescent="0.3">
      <c r="AO4701" s="13">
        <f>(Cleaned_Data!S4701)-((Cleaned_Data!S4701)*10%)</f>
        <v>0</v>
      </c>
    </row>
    <row r="4702" spans="41:41" x14ac:dyDescent="0.3">
      <c r="AO4702" s="13">
        <f>(Cleaned_Data!S4702)-((Cleaned_Data!S4702)*10%)</f>
        <v>0</v>
      </c>
    </row>
    <row r="4703" spans="41:41" x14ac:dyDescent="0.3">
      <c r="AO4703" s="13">
        <f>(Cleaned_Data!S4703)-((Cleaned_Data!S4703)*10%)</f>
        <v>0</v>
      </c>
    </row>
    <row r="4704" spans="41:41" x14ac:dyDescent="0.3">
      <c r="AO4704" s="13">
        <f>(Cleaned_Data!S4704)-((Cleaned_Data!S4704)*10%)</f>
        <v>0</v>
      </c>
    </row>
    <row r="4705" spans="41:41" x14ac:dyDescent="0.3">
      <c r="AO4705" s="13">
        <f>(Cleaned_Data!S4705)-((Cleaned_Data!S4705)*10%)</f>
        <v>0</v>
      </c>
    </row>
    <row r="4706" spans="41:41" x14ac:dyDescent="0.3">
      <c r="AO4706" s="13">
        <f>(Cleaned_Data!S4706)-((Cleaned_Data!S4706)*10%)</f>
        <v>0</v>
      </c>
    </row>
    <row r="4707" spans="41:41" x14ac:dyDescent="0.3">
      <c r="AO4707" s="13">
        <f>(Cleaned_Data!S4707)-((Cleaned_Data!S4707)*10%)</f>
        <v>0</v>
      </c>
    </row>
    <row r="4708" spans="41:41" x14ac:dyDescent="0.3">
      <c r="AO4708" s="13">
        <f>(Cleaned_Data!S4708)-((Cleaned_Data!S4708)*10%)</f>
        <v>0</v>
      </c>
    </row>
    <row r="4709" spans="41:41" x14ac:dyDescent="0.3">
      <c r="AO4709" s="13">
        <f>(Cleaned_Data!S4709)-((Cleaned_Data!S4709)*10%)</f>
        <v>0</v>
      </c>
    </row>
    <row r="4710" spans="41:41" x14ac:dyDescent="0.3">
      <c r="AO4710" s="13">
        <f>(Cleaned_Data!S4710)-((Cleaned_Data!S4710)*10%)</f>
        <v>0</v>
      </c>
    </row>
    <row r="4711" spans="41:41" x14ac:dyDescent="0.3">
      <c r="AO4711" s="13">
        <f>(Cleaned_Data!S4711)-((Cleaned_Data!S4711)*10%)</f>
        <v>0</v>
      </c>
    </row>
    <row r="4712" spans="41:41" x14ac:dyDescent="0.3">
      <c r="AO4712" s="13">
        <f>(Cleaned_Data!S4712)-((Cleaned_Data!S4712)*10%)</f>
        <v>0</v>
      </c>
    </row>
    <row r="4713" spans="41:41" x14ac:dyDescent="0.3">
      <c r="AO4713" s="13">
        <f>(Cleaned_Data!S4713)-((Cleaned_Data!S4713)*10%)</f>
        <v>0</v>
      </c>
    </row>
    <row r="4714" spans="41:41" x14ac:dyDescent="0.3">
      <c r="AO4714" s="13">
        <f>(Cleaned_Data!S4714)-((Cleaned_Data!S4714)*10%)</f>
        <v>0</v>
      </c>
    </row>
    <row r="4715" spans="41:41" x14ac:dyDescent="0.3">
      <c r="AO4715" s="13">
        <f>(Cleaned_Data!S4715)-((Cleaned_Data!S4715)*10%)</f>
        <v>0</v>
      </c>
    </row>
    <row r="4716" spans="41:41" x14ac:dyDescent="0.3">
      <c r="AO4716" s="13">
        <f>(Cleaned_Data!S4716)-((Cleaned_Data!S4716)*10%)</f>
        <v>0</v>
      </c>
    </row>
    <row r="4717" spans="41:41" x14ac:dyDescent="0.3">
      <c r="AO4717" s="13">
        <f>(Cleaned_Data!S4717)-((Cleaned_Data!S4717)*10%)</f>
        <v>0</v>
      </c>
    </row>
    <row r="4718" spans="41:41" x14ac:dyDescent="0.3">
      <c r="AO4718" s="13">
        <f>(Cleaned_Data!S4718)-((Cleaned_Data!S4718)*10%)</f>
        <v>0</v>
      </c>
    </row>
    <row r="4719" spans="41:41" x14ac:dyDescent="0.3">
      <c r="AO4719" s="13">
        <f>(Cleaned_Data!S4719)-((Cleaned_Data!S4719)*10%)</f>
        <v>0</v>
      </c>
    </row>
    <row r="4720" spans="41:41" x14ac:dyDescent="0.3">
      <c r="AO4720" s="13">
        <f>(Cleaned_Data!S4720)-((Cleaned_Data!S4720)*10%)</f>
        <v>0</v>
      </c>
    </row>
    <row r="4721" spans="41:41" x14ac:dyDescent="0.3">
      <c r="AO4721" s="13">
        <f>(Cleaned_Data!S4721)-((Cleaned_Data!S4721)*10%)</f>
        <v>0</v>
      </c>
    </row>
    <row r="4722" spans="41:41" x14ac:dyDescent="0.3">
      <c r="AO4722" s="13">
        <f>(Cleaned_Data!S4722)-((Cleaned_Data!S4722)*10%)</f>
        <v>0</v>
      </c>
    </row>
    <row r="4723" spans="41:41" x14ac:dyDescent="0.3">
      <c r="AO4723" s="13">
        <f>(Cleaned_Data!S4723)-((Cleaned_Data!S4723)*10%)</f>
        <v>0</v>
      </c>
    </row>
    <row r="4724" spans="41:41" x14ac:dyDescent="0.3">
      <c r="AO4724" s="13">
        <f>(Cleaned_Data!S4724)-((Cleaned_Data!S4724)*10%)</f>
        <v>0</v>
      </c>
    </row>
    <row r="4725" spans="41:41" x14ac:dyDescent="0.3">
      <c r="AO4725" s="13">
        <f>(Cleaned_Data!S4725)-((Cleaned_Data!S4725)*10%)</f>
        <v>0</v>
      </c>
    </row>
    <row r="4726" spans="41:41" x14ac:dyDescent="0.3">
      <c r="AO4726" s="13">
        <f>(Cleaned_Data!S4726)-((Cleaned_Data!S4726)*10%)</f>
        <v>0</v>
      </c>
    </row>
    <row r="4727" spans="41:41" x14ac:dyDescent="0.3">
      <c r="AO4727" s="13">
        <f>(Cleaned_Data!S4727)-((Cleaned_Data!S4727)*10%)</f>
        <v>0</v>
      </c>
    </row>
    <row r="4728" spans="41:41" x14ac:dyDescent="0.3">
      <c r="AO4728" s="13">
        <f>(Cleaned_Data!S4728)-((Cleaned_Data!S4728)*10%)</f>
        <v>0</v>
      </c>
    </row>
    <row r="4729" spans="41:41" x14ac:dyDescent="0.3">
      <c r="AO4729" s="13">
        <f>(Cleaned_Data!S4729)-((Cleaned_Data!S4729)*10%)</f>
        <v>0</v>
      </c>
    </row>
    <row r="4730" spans="41:41" x14ac:dyDescent="0.3">
      <c r="AO4730" s="13">
        <f>(Cleaned_Data!S4730)-((Cleaned_Data!S4730)*10%)</f>
        <v>0</v>
      </c>
    </row>
    <row r="4731" spans="41:41" x14ac:dyDescent="0.3">
      <c r="AO4731" s="13">
        <f>(Cleaned_Data!S4731)-((Cleaned_Data!S4731)*10%)</f>
        <v>0</v>
      </c>
    </row>
    <row r="4732" spans="41:41" x14ac:dyDescent="0.3">
      <c r="AO4732" s="13">
        <f>(Cleaned_Data!S4732)-((Cleaned_Data!S4732)*10%)</f>
        <v>0</v>
      </c>
    </row>
    <row r="4733" spans="41:41" x14ac:dyDescent="0.3">
      <c r="AO4733" s="13">
        <f>(Cleaned_Data!S4733)-((Cleaned_Data!S4733)*10%)</f>
        <v>0</v>
      </c>
    </row>
    <row r="4734" spans="41:41" x14ac:dyDescent="0.3">
      <c r="AO4734" s="13">
        <f>(Cleaned_Data!S4734)-((Cleaned_Data!S4734)*10%)</f>
        <v>0</v>
      </c>
    </row>
    <row r="4735" spans="41:41" x14ac:dyDescent="0.3">
      <c r="AO4735" s="13">
        <f>(Cleaned_Data!S4735)-((Cleaned_Data!S4735)*10%)</f>
        <v>0</v>
      </c>
    </row>
    <row r="4736" spans="41:41" x14ac:dyDescent="0.3">
      <c r="AO4736" s="13">
        <f>(Cleaned_Data!S4736)-((Cleaned_Data!S4736)*10%)</f>
        <v>0</v>
      </c>
    </row>
    <row r="4737" spans="41:41" x14ac:dyDescent="0.3">
      <c r="AO4737" s="13">
        <f>(Cleaned_Data!S4737)-((Cleaned_Data!S4737)*10%)</f>
        <v>0</v>
      </c>
    </row>
    <row r="4738" spans="41:41" x14ac:dyDescent="0.3">
      <c r="AO4738" s="13">
        <f>(Cleaned_Data!S4738)-((Cleaned_Data!S4738)*10%)</f>
        <v>0</v>
      </c>
    </row>
    <row r="4739" spans="41:41" x14ac:dyDescent="0.3">
      <c r="AO4739" s="13">
        <f>(Cleaned_Data!S4739)-((Cleaned_Data!S4739)*10%)</f>
        <v>0</v>
      </c>
    </row>
    <row r="4740" spans="41:41" x14ac:dyDescent="0.3">
      <c r="AO4740" s="13">
        <f>(Cleaned_Data!S4740)-((Cleaned_Data!S4740)*10%)</f>
        <v>0</v>
      </c>
    </row>
    <row r="4741" spans="41:41" x14ac:dyDescent="0.3">
      <c r="AO4741" s="13">
        <f>(Cleaned_Data!S4741)-((Cleaned_Data!S4741)*10%)</f>
        <v>0</v>
      </c>
    </row>
    <row r="4742" spans="41:41" x14ac:dyDescent="0.3">
      <c r="AO4742" s="13">
        <f>(Cleaned_Data!S4742)-((Cleaned_Data!S4742)*10%)</f>
        <v>0</v>
      </c>
    </row>
    <row r="4743" spans="41:41" x14ac:dyDescent="0.3">
      <c r="AO4743" s="13">
        <f>(Cleaned_Data!S4743)-((Cleaned_Data!S4743)*10%)</f>
        <v>0</v>
      </c>
    </row>
    <row r="4744" spans="41:41" x14ac:dyDescent="0.3">
      <c r="AO4744" s="13">
        <f>(Cleaned_Data!S4744)-((Cleaned_Data!S4744)*10%)</f>
        <v>0</v>
      </c>
    </row>
    <row r="4745" spans="41:41" x14ac:dyDescent="0.3">
      <c r="AO4745" s="13">
        <f>(Cleaned_Data!S4745)-((Cleaned_Data!S4745)*10%)</f>
        <v>0</v>
      </c>
    </row>
    <row r="4746" spans="41:41" x14ac:dyDescent="0.3">
      <c r="AO4746" s="13">
        <f>(Cleaned_Data!S4746)-((Cleaned_Data!S4746)*10%)</f>
        <v>0</v>
      </c>
    </row>
    <row r="4747" spans="41:41" x14ac:dyDescent="0.3">
      <c r="AO4747" s="13">
        <f>(Cleaned_Data!S4747)-((Cleaned_Data!S4747)*10%)</f>
        <v>0</v>
      </c>
    </row>
    <row r="4748" spans="41:41" x14ac:dyDescent="0.3">
      <c r="AO4748" s="13">
        <f>(Cleaned_Data!S4748)-((Cleaned_Data!S4748)*10%)</f>
        <v>0</v>
      </c>
    </row>
    <row r="4749" spans="41:41" x14ac:dyDescent="0.3">
      <c r="AO4749" s="13">
        <f>(Cleaned_Data!S4749)-((Cleaned_Data!S4749)*10%)</f>
        <v>0</v>
      </c>
    </row>
    <row r="4750" spans="41:41" x14ac:dyDescent="0.3">
      <c r="AO4750" s="13">
        <f>(Cleaned_Data!S4750)-((Cleaned_Data!S4750)*10%)</f>
        <v>0</v>
      </c>
    </row>
    <row r="4751" spans="41:41" x14ac:dyDescent="0.3">
      <c r="AO4751" s="13">
        <f>(Cleaned_Data!S4751)-((Cleaned_Data!S4751)*10%)</f>
        <v>0</v>
      </c>
    </row>
    <row r="4752" spans="41:41" x14ac:dyDescent="0.3">
      <c r="AO4752" s="13">
        <f>(Cleaned_Data!S4752)-((Cleaned_Data!S4752)*10%)</f>
        <v>0</v>
      </c>
    </row>
    <row r="4753" spans="41:41" x14ac:dyDescent="0.3">
      <c r="AO4753" s="13">
        <f>(Cleaned_Data!S4753)-((Cleaned_Data!S4753)*10%)</f>
        <v>0</v>
      </c>
    </row>
    <row r="4754" spans="41:41" x14ac:dyDescent="0.3">
      <c r="AO4754" s="13">
        <f>(Cleaned_Data!S4754)-((Cleaned_Data!S4754)*10%)</f>
        <v>0</v>
      </c>
    </row>
    <row r="4755" spans="41:41" x14ac:dyDescent="0.3">
      <c r="AO4755" s="13">
        <f>(Cleaned_Data!S4755)-((Cleaned_Data!S4755)*10%)</f>
        <v>0</v>
      </c>
    </row>
    <row r="4756" spans="41:41" x14ac:dyDescent="0.3">
      <c r="AO4756" s="13">
        <f>(Cleaned_Data!S4756)-((Cleaned_Data!S4756)*10%)</f>
        <v>0</v>
      </c>
    </row>
    <row r="4757" spans="41:41" x14ac:dyDescent="0.3">
      <c r="AO4757" s="13">
        <f>(Cleaned_Data!S4757)-((Cleaned_Data!S4757)*10%)</f>
        <v>0</v>
      </c>
    </row>
    <row r="4758" spans="41:41" x14ac:dyDescent="0.3">
      <c r="AO4758" s="13">
        <f>(Cleaned_Data!S4758)-((Cleaned_Data!S4758)*10%)</f>
        <v>0</v>
      </c>
    </row>
    <row r="4759" spans="41:41" x14ac:dyDescent="0.3">
      <c r="AO4759" s="13">
        <f>(Cleaned_Data!S4759)-((Cleaned_Data!S4759)*10%)</f>
        <v>0</v>
      </c>
    </row>
    <row r="4760" spans="41:41" x14ac:dyDescent="0.3">
      <c r="AO4760" s="13">
        <f>(Cleaned_Data!S4760)-((Cleaned_Data!S4760)*10%)</f>
        <v>0</v>
      </c>
    </row>
    <row r="4761" spans="41:41" x14ac:dyDescent="0.3">
      <c r="AO4761" s="13">
        <f>(Cleaned_Data!S4761)-((Cleaned_Data!S4761)*10%)</f>
        <v>0</v>
      </c>
    </row>
    <row r="4762" spans="41:41" x14ac:dyDescent="0.3">
      <c r="AO4762" s="13">
        <f>(Cleaned_Data!S4762)-((Cleaned_Data!S4762)*10%)</f>
        <v>0</v>
      </c>
    </row>
    <row r="4763" spans="41:41" x14ac:dyDescent="0.3">
      <c r="AO4763" s="13">
        <f>(Cleaned_Data!S4763)-((Cleaned_Data!S4763)*10%)</f>
        <v>0</v>
      </c>
    </row>
    <row r="4764" spans="41:41" x14ac:dyDescent="0.3">
      <c r="AO4764" s="13">
        <f>(Cleaned_Data!S4764)-((Cleaned_Data!S4764)*10%)</f>
        <v>0</v>
      </c>
    </row>
    <row r="4765" spans="41:41" x14ac:dyDescent="0.3">
      <c r="AO4765" s="13">
        <f>(Cleaned_Data!S4765)-((Cleaned_Data!S4765)*10%)</f>
        <v>0</v>
      </c>
    </row>
    <row r="4766" spans="41:41" x14ac:dyDescent="0.3">
      <c r="AO4766" s="13">
        <f>(Cleaned_Data!S4766)-((Cleaned_Data!S4766)*10%)</f>
        <v>0</v>
      </c>
    </row>
    <row r="4767" spans="41:41" x14ac:dyDescent="0.3">
      <c r="AO4767" s="13">
        <f>(Cleaned_Data!S4767)-((Cleaned_Data!S4767)*10%)</f>
        <v>0</v>
      </c>
    </row>
    <row r="4768" spans="41:41" x14ac:dyDescent="0.3">
      <c r="AO4768" s="13">
        <f>(Cleaned_Data!S4768)-((Cleaned_Data!S4768)*10%)</f>
        <v>0</v>
      </c>
    </row>
    <row r="4769" spans="41:41" x14ac:dyDescent="0.3">
      <c r="AO4769" s="13">
        <f>(Cleaned_Data!S4769)-((Cleaned_Data!S4769)*10%)</f>
        <v>0</v>
      </c>
    </row>
    <row r="4770" spans="41:41" x14ac:dyDescent="0.3">
      <c r="AO4770" s="13">
        <f>(Cleaned_Data!S4770)-((Cleaned_Data!S4770)*10%)</f>
        <v>0</v>
      </c>
    </row>
    <row r="4771" spans="41:41" x14ac:dyDescent="0.3">
      <c r="AO4771" s="13">
        <f>(Cleaned_Data!S4771)-((Cleaned_Data!S4771)*10%)</f>
        <v>0</v>
      </c>
    </row>
    <row r="4772" spans="41:41" x14ac:dyDescent="0.3">
      <c r="AO4772" s="13">
        <f>(Cleaned_Data!S4772)-((Cleaned_Data!S4772)*10%)</f>
        <v>0</v>
      </c>
    </row>
    <row r="4773" spans="41:41" x14ac:dyDescent="0.3">
      <c r="AO4773" s="13">
        <f>(Cleaned_Data!S4773)-((Cleaned_Data!S4773)*10%)</f>
        <v>0</v>
      </c>
    </row>
    <row r="4774" spans="41:41" x14ac:dyDescent="0.3">
      <c r="AO4774" s="13">
        <f>(Cleaned_Data!S4774)-((Cleaned_Data!S4774)*10%)</f>
        <v>0</v>
      </c>
    </row>
    <row r="4775" spans="41:41" x14ac:dyDescent="0.3">
      <c r="AO4775" s="13">
        <f>(Cleaned_Data!S4775)-((Cleaned_Data!S4775)*10%)</f>
        <v>0</v>
      </c>
    </row>
    <row r="4776" spans="41:41" x14ac:dyDescent="0.3">
      <c r="AO4776" s="13">
        <f>(Cleaned_Data!S4776)-((Cleaned_Data!S4776)*10%)</f>
        <v>0</v>
      </c>
    </row>
    <row r="4777" spans="41:41" x14ac:dyDescent="0.3">
      <c r="AO4777" s="13">
        <f>(Cleaned_Data!S4777)-((Cleaned_Data!S4777)*10%)</f>
        <v>0</v>
      </c>
    </row>
    <row r="4778" spans="41:41" x14ac:dyDescent="0.3">
      <c r="AO4778" s="13">
        <f>(Cleaned_Data!S4778)-((Cleaned_Data!S4778)*10%)</f>
        <v>0</v>
      </c>
    </row>
    <row r="4779" spans="41:41" x14ac:dyDescent="0.3">
      <c r="AO4779" s="13">
        <f>(Cleaned_Data!S4779)-((Cleaned_Data!S4779)*10%)</f>
        <v>0</v>
      </c>
    </row>
    <row r="4780" spans="41:41" x14ac:dyDescent="0.3">
      <c r="AO4780" s="13">
        <f>(Cleaned_Data!S4780)-((Cleaned_Data!S4780)*10%)</f>
        <v>0</v>
      </c>
    </row>
    <row r="4781" spans="41:41" x14ac:dyDescent="0.3">
      <c r="AO4781" s="13">
        <f>(Cleaned_Data!S4781)-((Cleaned_Data!S4781)*10%)</f>
        <v>0</v>
      </c>
    </row>
    <row r="4782" spans="41:41" x14ac:dyDescent="0.3">
      <c r="AO4782" s="13">
        <f>(Cleaned_Data!S4782)-((Cleaned_Data!S4782)*10%)</f>
        <v>0</v>
      </c>
    </row>
    <row r="4783" spans="41:41" x14ac:dyDescent="0.3">
      <c r="AO4783" s="13">
        <f>(Cleaned_Data!S4783)-((Cleaned_Data!S4783)*10%)</f>
        <v>0</v>
      </c>
    </row>
    <row r="4784" spans="41:41" x14ac:dyDescent="0.3">
      <c r="AO4784" s="13">
        <f>(Cleaned_Data!S4784)-((Cleaned_Data!S4784)*10%)</f>
        <v>0</v>
      </c>
    </row>
    <row r="4785" spans="41:41" x14ac:dyDescent="0.3">
      <c r="AO4785" s="13">
        <f>(Cleaned_Data!S4785)-((Cleaned_Data!S4785)*10%)</f>
        <v>0</v>
      </c>
    </row>
    <row r="4786" spans="41:41" x14ac:dyDescent="0.3">
      <c r="AO4786" s="13">
        <f>(Cleaned_Data!S4786)-((Cleaned_Data!S4786)*10%)</f>
        <v>0</v>
      </c>
    </row>
    <row r="4787" spans="41:41" x14ac:dyDescent="0.3">
      <c r="AO4787" s="13">
        <f>(Cleaned_Data!S4787)-((Cleaned_Data!S4787)*10%)</f>
        <v>0</v>
      </c>
    </row>
    <row r="4788" spans="41:41" x14ac:dyDescent="0.3">
      <c r="AO4788" s="13">
        <f>(Cleaned_Data!S4788)-((Cleaned_Data!S4788)*10%)</f>
        <v>0</v>
      </c>
    </row>
    <row r="4789" spans="41:41" x14ac:dyDescent="0.3">
      <c r="AO4789" s="13">
        <f>(Cleaned_Data!S4789)-((Cleaned_Data!S4789)*10%)</f>
        <v>0</v>
      </c>
    </row>
    <row r="4790" spans="41:41" x14ac:dyDescent="0.3">
      <c r="AO4790" s="13">
        <f>(Cleaned_Data!S4790)-((Cleaned_Data!S4790)*10%)</f>
        <v>0</v>
      </c>
    </row>
    <row r="4791" spans="41:41" x14ac:dyDescent="0.3">
      <c r="AO4791" s="13">
        <f>(Cleaned_Data!S4791)-((Cleaned_Data!S4791)*10%)</f>
        <v>0</v>
      </c>
    </row>
    <row r="4792" spans="41:41" x14ac:dyDescent="0.3">
      <c r="AO4792" s="13">
        <f>(Cleaned_Data!S4792)-((Cleaned_Data!S4792)*10%)</f>
        <v>0</v>
      </c>
    </row>
    <row r="4793" spans="41:41" x14ac:dyDescent="0.3">
      <c r="AO4793" s="13">
        <f>(Cleaned_Data!S4793)-((Cleaned_Data!S4793)*10%)</f>
        <v>0</v>
      </c>
    </row>
    <row r="4794" spans="41:41" x14ac:dyDescent="0.3">
      <c r="AO4794" s="13">
        <f>(Cleaned_Data!S4794)-((Cleaned_Data!S4794)*10%)</f>
        <v>0</v>
      </c>
    </row>
    <row r="4795" spans="41:41" x14ac:dyDescent="0.3">
      <c r="AO4795" s="13">
        <f>(Cleaned_Data!S4795)-((Cleaned_Data!S4795)*10%)</f>
        <v>0</v>
      </c>
    </row>
    <row r="4796" spans="41:41" x14ac:dyDescent="0.3">
      <c r="AO4796" s="13">
        <f>(Cleaned_Data!S4796)-((Cleaned_Data!S4796)*10%)</f>
        <v>0</v>
      </c>
    </row>
    <row r="4797" spans="41:41" x14ac:dyDescent="0.3">
      <c r="AO4797" s="13">
        <f>(Cleaned_Data!S4797)-((Cleaned_Data!S4797)*10%)</f>
        <v>0</v>
      </c>
    </row>
    <row r="4798" spans="41:41" x14ac:dyDescent="0.3">
      <c r="AO4798" s="13">
        <f>(Cleaned_Data!S4798)-((Cleaned_Data!S4798)*10%)</f>
        <v>0</v>
      </c>
    </row>
    <row r="4799" spans="41:41" x14ac:dyDescent="0.3">
      <c r="AO4799" s="13">
        <f>(Cleaned_Data!S4799)-((Cleaned_Data!S4799)*10%)</f>
        <v>0</v>
      </c>
    </row>
    <row r="4800" spans="41:41" x14ac:dyDescent="0.3">
      <c r="AO4800" s="13">
        <f>(Cleaned_Data!S4800)-((Cleaned_Data!S4800)*10%)</f>
        <v>0</v>
      </c>
    </row>
    <row r="4801" spans="41:41" x14ac:dyDescent="0.3">
      <c r="AO4801" s="13">
        <f>(Cleaned_Data!S4801)-((Cleaned_Data!S4801)*10%)</f>
        <v>0</v>
      </c>
    </row>
    <row r="4802" spans="41:41" x14ac:dyDescent="0.3">
      <c r="AO4802" s="13">
        <f>(Cleaned_Data!S4802)-((Cleaned_Data!S4802)*10%)</f>
        <v>0</v>
      </c>
    </row>
    <row r="4803" spans="41:41" x14ac:dyDescent="0.3">
      <c r="AO4803" s="13">
        <f>(Cleaned_Data!S4803)-((Cleaned_Data!S4803)*10%)</f>
        <v>0</v>
      </c>
    </row>
    <row r="4804" spans="41:41" x14ac:dyDescent="0.3">
      <c r="AO4804" s="13">
        <f>(Cleaned_Data!S4804)-((Cleaned_Data!S4804)*10%)</f>
        <v>0</v>
      </c>
    </row>
    <row r="4805" spans="41:41" x14ac:dyDescent="0.3">
      <c r="AO4805" s="13">
        <f>(Cleaned_Data!S4805)-((Cleaned_Data!S4805)*10%)</f>
        <v>0</v>
      </c>
    </row>
    <row r="4806" spans="41:41" x14ac:dyDescent="0.3">
      <c r="AO4806" s="13">
        <f>(Cleaned_Data!S4806)-((Cleaned_Data!S4806)*10%)</f>
        <v>0</v>
      </c>
    </row>
    <row r="4807" spans="41:41" x14ac:dyDescent="0.3">
      <c r="AO4807" s="13">
        <f>(Cleaned_Data!S4807)-((Cleaned_Data!S4807)*10%)</f>
        <v>0</v>
      </c>
    </row>
    <row r="4808" spans="41:41" x14ac:dyDescent="0.3">
      <c r="AO4808" s="13">
        <f>(Cleaned_Data!S4808)-((Cleaned_Data!S4808)*10%)</f>
        <v>0</v>
      </c>
    </row>
    <row r="4809" spans="41:41" x14ac:dyDescent="0.3">
      <c r="AO4809" s="13">
        <f>(Cleaned_Data!S4809)-((Cleaned_Data!S4809)*10%)</f>
        <v>0</v>
      </c>
    </row>
    <row r="4810" spans="41:41" x14ac:dyDescent="0.3">
      <c r="AO4810" s="13">
        <f>(Cleaned_Data!S4810)-((Cleaned_Data!S4810)*10%)</f>
        <v>0</v>
      </c>
    </row>
    <row r="4811" spans="41:41" x14ac:dyDescent="0.3">
      <c r="AO4811" s="13">
        <f>(Cleaned_Data!S4811)-((Cleaned_Data!S4811)*10%)</f>
        <v>0</v>
      </c>
    </row>
    <row r="4812" spans="41:41" x14ac:dyDescent="0.3">
      <c r="AO4812" s="13">
        <f>(Cleaned_Data!S4812)-((Cleaned_Data!S4812)*10%)</f>
        <v>0</v>
      </c>
    </row>
    <row r="4813" spans="41:41" x14ac:dyDescent="0.3">
      <c r="AO4813" s="13">
        <f>(Cleaned_Data!S4813)-((Cleaned_Data!S4813)*10%)</f>
        <v>0</v>
      </c>
    </row>
    <row r="4814" spans="41:41" x14ac:dyDescent="0.3">
      <c r="AO4814" s="13">
        <f>(Cleaned_Data!S4814)-((Cleaned_Data!S4814)*10%)</f>
        <v>0</v>
      </c>
    </row>
    <row r="4815" spans="41:41" x14ac:dyDescent="0.3">
      <c r="AO4815" s="13">
        <f>(Cleaned_Data!S4815)-((Cleaned_Data!S4815)*10%)</f>
        <v>0</v>
      </c>
    </row>
    <row r="4816" spans="41:41" x14ac:dyDescent="0.3">
      <c r="AO4816" s="13">
        <f>(Cleaned_Data!S4816)-((Cleaned_Data!S4816)*10%)</f>
        <v>0</v>
      </c>
    </row>
    <row r="4817" spans="41:41" x14ac:dyDescent="0.3">
      <c r="AO4817" s="13">
        <f>(Cleaned_Data!S4817)-((Cleaned_Data!S4817)*10%)</f>
        <v>0</v>
      </c>
    </row>
    <row r="4818" spans="41:41" x14ac:dyDescent="0.3">
      <c r="AO4818" s="13">
        <f>(Cleaned_Data!S4818)-((Cleaned_Data!S4818)*10%)</f>
        <v>0</v>
      </c>
    </row>
    <row r="4819" spans="41:41" x14ac:dyDescent="0.3">
      <c r="AO4819" s="13">
        <f>(Cleaned_Data!S4819)-((Cleaned_Data!S4819)*10%)</f>
        <v>0</v>
      </c>
    </row>
    <row r="4820" spans="41:41" x14ac:dyDescent="0.3">
      <c r="AO4820" s="13">
        <f>(Cleaned_Data!S4820)-((Cleaned_Data!S4820)*10%)</f>
        <v>0</v>
      </c>
    </row>
    <row r="4821" spans="41:41" x14ac:dyDescent="0.3">
      <c r="AO4821" s="13">
        <f>(Cleaned_Data!S4821)-((Cleaned_Data!S4821)*10%)</f>
        <v>0</v>
      </c>
    </row>
    <row r="4822" spans="41:41" x14ac:dyDescent="0.3">
      <c r="AO4822" s="13">
        <f>(Cleaned_Data!S4822)-((Cleaned_Data!S4822)*10%)</f>
        <v>0</v>
      </c>
    </row>
    <row r="4823" spans="41:41" x14ac:dyDescent="0.3">
      <c r="AO4823" s="13">
        <f>(Cleaned_Data!S4823)-((Cleaned_Data!S4823)*10%)</f>
        <v>0</v>
      </c>
    </row>
    <row r="4824" spans="41:41" x14ac:dyDescent="0.3">
      <c r="AO4824" s="13">
        <f>(Cleaned_Data!S4824)-((Cleaned_Data!S4824)*10%)</f>
        <v>0</v>
      </c>
    </row>
    <row r="4825" spans="41:41" x14ac:dyDescent="0.3">
      <c r="AO4825" s="13">
        <f>(Cleaned_Data!S4825)-((Cleaned_Data!S4825)*10%)</f>
        <v>0</v>
      </c>
    </row>
    <row r="4826" spans="41:41" x14ac:dyDescent="0.3">
      <c r="AO4826" s="13">
        <f>(Cleaned_Data!S4826)-((Cleaned_Data!S4826)*10%)</f>
        <v>0</v>
      </c>
    </row>
    <row r="4827" spans="41:41" x14ac:dyDescent="0.3">
      <c r="AO4827" s="13">
        <f>(Cleaned_Data!S4827)-((Cleaned_Data!S4827)*10%)</f>
        <v>0</v>
      </c>
    </row>
    <row r="4828" spans="41:41" x14ac:dyDescent="0.3">
      <c r="AO4828" s="13">
        <f>(Cleaned_Data!S4828)-((Cleaned_Data!S4828)*10%)</f>
        <v>0</v>
      </c>
    </row>
    <row r="4829" spans="41:41" x14ac:dyDescent="0.3">
      <c r="AO4829" s="13">
        <f>(Cleaned_Data!S4829)-((Cleaned_Data!S4829)*10%)</f>
        <v>0</v>
      </c>
    </row>
    <row r="4830" spans="41:41" x14ac:dyDescent="0.3">
      <c r="AO4830" s="13">
        <f>(Cleaned_Data!S4830)-((Cleaned_Data!S4830)*10%)</f>
        <v>0</v>
      </c>
    </row>
    <row r="4831" spans="41:41" x14ac:dyDescent="0.3">
      <c r="AO4831" s="13">
        <f>(Cleaned_Data!S4831)-((Cleaned_Data!S4831)*10%)</f>
        <v>0</v>
      </c>
    </row>
    <row r="4832" spans="41:41" x14ac:dyDescent="0.3">
      <c r="AO4832" s="13">
        <f>(Cleaned_Data!S4832)-((Cleaned_Data!S4832)*10%)</f>
        <v>0</v>
      </c>
    </row>
    <row r="4833" spans="41:41" x14ac:dyDescent="0.3">
      <c r="AO4833" s="13">
        <f>(Cleaned_Data!S4833)-((Cleaned_Data!S4833)*10%)</f>
        <v>0</v>
      </c>
    </row>
    <row r="4834" spans="41:41" x14ac:dyDescent="0.3">
      <c r="AO4834" s="13">
        <f>(Cleaned_Data!S4834)-((Cleaned_Data!S4834)*10%)</f>
        <v>0</v>
      </c>
    </row>
    <row r="4835" spans="41:41" x14ac:dyDescent="0.3">
      <c r="AO4835" s="13">
        <f>(Cleaned_Data!S4835)-((Cleaned_Data!S4835)*10%)</f>
        <v>0</v>
      </c>
    </row>
    <row r="4836" spans="41:41" x14ac:dyDescent="0.3">
      <c r="AO4836" s="13">
        <f>(Cleaned_Data!S4836)-((Cleaned_Data!S4836)*10%)</f>
        <v>0</v>
      </c>
    </row>
    <row r="4837" spans="41:41" x14ac:dyDescent="0.3">
      <c r="AO4837" s="13">
        <f>(Cleaned_Data!S4837)-((Cleaned_Data!S4837)*10%)</f>
        <v>0</v>
      </c>
    </row>
    <row r="4838" spans="41:41" x14ac:dyDescent="0.3">
      <c r="AO4838" s="13">
        <f>(Cleaned_Data!S4838)-((Cleaned_Data!S4838)*10%)</f>
        <v>0</v>
      </c>
    </row>
    <row r="4839" spans="41:41" x14ac:dyDescent="0.3">
      <c r="AO4839" s="13">
        <f>(Cleaned_Data!S4839)-((Cleaned_Data!S4839)*10%)</f>
        <v>0</v>
      </c>
    </row>
    <row r="4840" spans="41:41" x14ac:dyDescent="0.3">
      <c r="AO4840" s="13">
        <f>(Cleaned_Data!S4840)-((Cleaned_Data!S4840)*10%)</f>
        <v>0</v>
      </c>
    </row>
    <row r="4841" spans="41:41" x14ac:dyDescent="0.3">
      <c r="AO4841" s="13">
        <f>(Cleaned_Data!S4841)-((Cleaned_Data!S4841)*10%)</f>
        <v>0</v>
      </c>
    </row>
    <row r="4842" spans="41:41" x14ac:dyDescent="0.3">
      <c r="AO4842" s="13">
        <f>(Cleaned_Data!S4842)-((Cleaned_Data!S4842)*10%)</f>
        <v>0</v>
      </c>
    </row>
    <row r="4843" spans="41:41" x14ac:dyDescent="0.3">
      <c r="AO4843" s="13">
        <f>(Cleaned_Data!S4843)-((Cleaned_Data!S4843)*10%)</f>
        <v>0</v>
      </c>
    </row>
    <row r="4844" spans="41:41" x14ac:dyDescent="0.3">
      <c r="AO4844" s="13">
        <f>(Cleaned_Data!S4844)-((Cleaned_Data!S4844)*10%)</f>
        <v>0</v>
      </c>
    </row>
    <row r="4845" spans="41:41" x14ac:dyDescent="0.3">
      <c r="AO4845" s="13">
        <f>(Cleaned_Data!S4845)-((Cleaned_Data!S4845)*10%)</f>
        <v>0</v>
      </c>
    </row>
    <row r="4846" spans="41:41" x14ac:dyDescent="0.3">
      <c r="AO4846" s="13">
        <f>(Cleaned_Data!S4846)-((Cleaned_Data!S4846)*10%)</f>
        <v>0</v>
      </c>
    </row>
    <row r="4847" spans="41:41" x14ac:dyDescent="0.3">
      <c r="AO4847" s="13">
        <f>(Cleaned_Data!S4847)-((Cleaned_Data!S4847)*10%)</f>
        <v>0</v>
      </c>
    </row>
    <row r="4848" spans="41:41" x14ac:dyDescent="0.3">
      <c r="AO4848" s="13">
        <f>(Cleaned_Data!S4848)-((Cleaned_Data!S4848)*10%)</f>
        <v>0</v>
      </c>
    </row>
    <row r="4849" spans="41:41" x14ac:dyDescent="0.3">
      <c r="AO4849" s="13">
        <f>(Cleaned_Data!S4849)-((Cleaned_Data!S4849)*10%)</f>
        <v>0</v>
      </c>
    </row>
    <row r="4850" spans="41:41" x14ac:dyDescent="0.3">
      <c r="AO4850" s="13">
        <f>(Cleaned_Data!S4850)-((Cleaned_Data!S4850)*10%)</f>
        <v>0</v>
      </c>
    </row>
    <row r="4851" spans="41:41" x14ac:dyDescent="0.3">
      <c r="AO4851" s="13">
        <f>(Cleaned_Data!S4851)-((Cleaned_Data!S4851)*10%)</f>
        <v>0</v>
      </c>
    </row>
    <row r="4852" spans="41:41" x14ac:dyDescent="0.3">
      <c r="AO4852" s="13">
        <f>(Cleaned_Data!S4852)-((Cleaned_Data!S4852)*10%)</f>
        <v>0</v>
      </c>
    </row>
    <row r="4853" spans="41:41" x14ac:dyDescent="0.3">
      <c r="AO4853" s="13">
        <f>(Cleaned_Data!S4853)-((Cleaned_Data!S4853)*10%)</f>
        <v>0</v>
      </c>
    </row>
    <row r="4854" spans="41:41" x14ac:dyDescent="0.3">
      <c r="AO4854" s="13">
        <f>(Cleaned_Data!S4854)-((Cleaned_Data!S4854)*10%)</f>
        <v>0</v>
      </c>
    </row>
    <row r="4855" spans="41:41" x14ac:dyDescent="0.3">
      <c r="AO4855" s="13">
        <f>(Cleaned_Data!S4855)-((Cleaned_Data!S4855)*10%)</f>
        <v>0</v>
      </c>
    </row>
    <row r="4856" spans="41:41" x14ac:dyDescent="0.3">
      <c r="AO4856" s="13">
        <f>(Cleaned_Data!S4856)-((Cleaned_Data!S4856)*10%)</f>
        <v>0</v>
      </c>
    </row>
    <row r="4857" spans="41:41" x14ac:dyDescent="0.3">
      <c r="AO4857" s="13">
        <f>(Cleaned_Data!S4857)-((Cleaned_Data!S4857)*10%)</f>
        <v>0</v>
      </c>
    </row>
    <row r="4858" spans="41:41" x14ac:dyDescent="0.3">
      <c r="AO4858" s="13">
        <f>(Cleaned_Data!S4858)-((Cleaned_Data!S4858)*10%)</f>
        <v>0</v>
      </c>
    </row>
    <row r="4859" spans="41:41" x14ac:dyDescent="0.3">
      <c r="AO4859" s="13">
        <f>(Cleaned_Data!S4859)-((Cleaned_Data!S4859)*10%)</f>
        <v>0</v>
      </c>
    </row>
    <row r="4860" spans="41:41" x14ac:dyDescent="0.3">
      <c r="AO4860" s="13">
        <f>(Cleaned_Data!S4860)-((Cleaned_Data!S4860)*10%)</f>
        <v>0</v>
      </c>
    </row>
    <row r="4861" spans="41:41" x14ac:dyDescent="0.3">
      <c r="AO4861" s="13">
        <f>(Cleaned_Data!S4861)-((Cleaned_Data!S4861)*10%)</f>
        <v>0</v>
      </c>
    </row>
    <row r="4862" spans="41:41" x14ac:dyDescent="0.3">
      <c r="AO4862" s="13">
        <f>(Cleaned_Data!S4862)-((Cleaned_Data!S4862)*10%)</f>
        <v>0</v>
      </c>
    </row>
    <row r="4863" spans="41:41" x14ac:dyDescent="0.3">
      <c r="AO4863" s="13">
        <f>(Cleaned_Data!S4863)-((Cleaned_Data!S4863)*10%)</f>
        <v>0</v>
      </c>
    </row>
    <row r="4864" spans="41:41" x14ac:dyDescent="0.3">
      <c r="AO4864" s="13">
        <f>(Cleaned_Data!S4864)-((Cleaned_Data!S4864)*10%)</f>
        <v>0</v>
      </c>
    </row>
    <row r="4865" spans="41:41" x14ac:dyDescent="0.3">
      <c r="AO4865" s="13">
        <f>(Cleaned_Data!S4865)-((Cleaned_Data!S4865)*10%)</f>
        <v>0</v>
      </c>
    </row>
    <row r="4866" spans="41:41" x14ac:dyDescent="0.3">
      <c r="AO4866" s="13">
        <f>(Cleaned_Data!S4866)-((Cleaned_Data!S4866)*10%)</f>
        <v>0</v>
      </c>
    </row>
    <row r="4867" spans="41:41" x14ac:dyDescent="0.3">
      <c r="AO4867" s="13">
        <f>(Cleaned_Data!S4867)-((Cleaned_Data!S4867)*10%)</f>
        <v>0</v>
      </c>
    </row>
    <row r="4868" spans="41:41" x14ac:dyDescent="0.3">
      <c r="AO4868" s="13">
        <f>(Cleaned_Data!S4868)-((Cleaned_Data!S4868)*10%)</f>
        <v>0</v>
      </c>
    </row>
    <row r="4869" spans="41:41" x14ac:dyDescent="0.3">
      <c r="AO4869" s="13">
        <f>(Cleaned_Data!S4869)-((Cleaned_Data!S4869)*10%)</f>
        <v>0</v>
      </c>
    </row>
    <row r="4870" spans="41:41" x14ac:dyDescent="0.3">
      <c r="AO4870" s="13">
        <f>(Cleaned_Data!S4870)-((Cleaned_Data!S4870)*10%)</f>
        <v>0</v>
      </c>
    </row>
    <row r="4871" spans="41:41" x14ac:dyDescent="0.3">
      <c r="AO4871" s="13">
        <f>(Cleaned_Data!S4871)-((Cleaned_Data!S4871)*10%)</f>
        <v>0</v>
      </c>
    </row>
    <row r="4872" spans="41:41" x14ac:dyDescent="0.3">
      <c r="AO4872" s="13">
        <f>(Cleaned_Data!S4872)-((Cleaned_Data!S4872)*10%)</f>
        <v>0</v>
      </c>
    </row>
    <row r="4873" spans="41:41" x14ac:dyDescent="0.3">
      <c r="AO4873" s="13">
        <f>(Cleaned_Data!S4873)-((Cleaned_Data!S4873)*10%)</f>
        <v>0</v>
      </c>
    </row>
    <row r="4874" spans="41:41" x14ac:dyDescent="0.3">
      <c r="AO4874" s="13">
        <f>(Cleaned_Data!S4874)-((Cleaned_Data!S4874)*10%)</f>
        <v>0</v>
      </c>
    </row>
    <row r="4875" spans="41:41" x14ac:dyDescent="0.3">
      <c r="AO4875" s="13">
        <f>(Cleaned_Data!S4875)-((Cleaned_Data!S4875)*10%)</f>
        <v>0</v>
      </c>
    </row>
    <row r="4876" spans="41:41" x14ac:dyDescent="0.3">
      <c r="AO4876" s="13">
        <f>(Cleaned_Data!S4876)-((Cleaned_Data!S4876)*10%)</f>
        <v>0</v>
      </c>
    </row>
    <row r="4877" spans="41:41" x14ac:dyDescent="0.3">
      <c r="AO4877" s="13">
        <f>(Cleaned_Data!S4877)-((Cleaned_Data!S4877)*10%)</f>
        <v>0</v>
      </c>
    </row>
    <row r="4878" spans="41:41" x14ac:dyDescent="0.3">
      <c r="AO4878" s="13">
        <f>(Cleaned_Data!S4878)-((Cleaned_Data!S4878)*10%)</f>
        <v>0</v>
      </c>
    </row>
    <row r="4879" spans="41:41" x14ac:dyDescent="0.3">
      <c r="AO4879" s="13">
        <f>(Cleaned_Data!S4879)-((Cleaned_Data!S4879)*10%)</f>
        <v>0</v>
      </c>
    </row>
    <row r="4880" spans="41:41" x14ac:dyDescent="0.3">
      <c r="AO4880" s="13">
        <f>(Cleaned_Data!S4880)-((Cleaned_Data!S4880)*10%)</f>
        <v>0</v>
      </c>
    </row>
    <row r="4881" spans="41:41" x14ac:dyDescent="0.3">
      <c r="AO4881" s="13">
        <f>(Cleaned_Data!S4881)-((Cleaned_Data!S4881)*10%)</f>
        <v>0</v>
      </c>
    </row>
    <row r="4882" spans="41:41" x14ac:dyDescent="0.3">
      <c r="AO4882" s="13">
        <f>(Cleaned_Data!S4882)-((Cleaned_Data!S4882)*10%)</f>
        <v>0</v>
      </c>
    </row>
    <row r="4883" spans="41:41" x14ac:dyDescent="0.3">
      <c r="AO4883" s="13">
        <f>(Cleaned_Data!S4883)-((Cleaned_Data!S4883)*10%)</f>
        <v>0</v>
      </c>
    </row>
    <row r="4884" spans="41:41" x14ac:dyDescent="0.3">
      <c r="AO4884" s="13">
        <f>(Cleaned_Data!S4884)-((Cleaned_Data!S4884)*10%)</f>
        <v>0</v>
      </c>
    </row>
    <row r="4885" spans="41:41" x14ac:dyDescent="0.3">
      <c r="AO4885" s="13">
        <f>(Cleaned_Data!S4885)-((Cleaned_Data!S4885)*10%)</f>
        <v>0</v>
      </c>
    </row>
    <row r="4886" spans="41:41" x14ac:dyDescent="0.3">
      <c r="AO4886" s="13">
        <f>(Cleaned_Data!S4886)-((Cleaned_Data!S4886)*10%)</f>
        <v>0</v>
      </c>
    </row>
    <row r="4887" spans="41:41" x14ac:dyDescent="0.3">
      <c r="AO4887" s="13">
        <f>(Cleaned_Data!S4887)-((Cleaned_Data!S4887)*10%)</f>
        <v>0</v>
      </c>
    </row>
    <row r="4888" spans="41:41" x14ac:dyDescent="0.3">
      <c r="AO4888" s="13">
        <f>(Cleaned_Data!S4888)-((Cleaned_Data!S4888)*10%)</f>
        <v>0</v>
      </c>
    </row>
    <row r="4889" spans="41:41" x14ac:dyDescent="0.3">
      <c r="AO4889" s="13">
        <f>(Cleaned_Data!S4889)-((Cleaned_Data!S4889)*10%)</f>
        <v>0</v>
      </c>
    </row>
    <row r="4890" spans="41:41" x14ac:dyDescent="0.3">
      <c r="AO4890" s="13">
        <f>(Cleaned_Data!S4890)-((Cleaned_Data!S4890)*10%)</f>
        <v>0</v>
      </c>
    </row>
    <row r="4891" spans="41:41" x14ac:dyDescent="0.3">
      <c r="AO4891" s="13">
        <f>(Cleaned_Data!S4891)-((Cleaned_Data!S4891)*10%)</f>
        <v>0</v>
      </c>
    </row>
    <row r="4892" spans="41:41" x14ac:dyDescent="0.3">
      <c r="AO4892" s="13">
        <f>(Cleaned_Data!S4892)-((Cleaned_Data!S4892)*10%)</f>
        <v>0</v>
      </c>
    </row>
    <row r="4893" spans="41:41" x14ac:dyDescent="0.3">
      <c r="AO4893" s="13">
        <f>(Cleaned_Data!S4893)-((Cleaned_Data!S4893)*10%)</f>
        <v>0</v>
      </c>
    </row>
    <row r="4894" spans="41:41" x14ac:dyDescent="0.3">
      <c r="AO4894" s="13">
        <f>(Cleaned_Data!S4894)-((Cleaned_Data!S4894)*10%)</f>
        <v>0</v>
      </c>
    </row>
    <row r="4895" spans="41:41" x14ac:dyDescent="0.3">
      <c r="AO4895" s="13">
        <f>(Cleaned_Data!S4895)-((Cleaned_Data!S4895)*10%)</f>
        <v>0</v>
      </c>
    </row>
    <row r="4896" spans="41:41" x14ac:dyDescent="0.3">
      <c r="AO4896" s="13">
        <f>(Cleaned_Data!S4896)-((Cleaned_Data!S4896)*10%)</f>
        <v>0</v>
      </c>
    </row>
    <row r="4897" spans="41:41" x14ac:dyDescent="0.3">
      <c r="AO4897" s="13">
        <f>(Cleaned_Data!S4897)-((Cleaned_Data!S4897)*10%)</f>
        <v>0</v>
      </c>
    </row>
    <row r="4898" spans="41:41" x14ac:dyDescent="0.3">
      <c r="AO4898" s="13">
        <f>(Cleaned_Data!S4898)-((Cleaned_Data!S4898)*10%)</f>
        <v>0</v>
      </c>
    </row>
    <row r="4899" spans="41:41" x14ac:dyDescent="0.3">
      <c r="AO4899" s="13">
        <f>(Cleaned_Data!S4899)-((Cleaned_Data!S4899)*10%)</f>
        <v>0</v>
      </c>
    </row>
    <row r="4900" spans="41:41" x14ac:dyDescent="0.3">
      <c r="AO4900" s="13">
        <f>(Cleaned_Data!S4900)-((Cleaned_Data!S4900)*10%)</f>
        <v>0</v>
      </c>
    </row>
    <row r="4901" spans="41:41" x14ac:dyDescent="0.3">
      <c r="AO4901" s="13">
        <f>(Cleaned_Data!S4901)-((Cleaned_Data!S4901)*10%)</f>
        <v>0</v>
      </c>
    </row>
    <row r="4902" spans="41:41" x14ac:dyDescent="0.3">
      <c r="AO4902" s="13">
        <f>(Cleaned_Data!S4902)-((Cleaned_Data!S4902)*10%)</f>
        <v>0</v>
      </c>
    </row>
    <row r="4903" spans="41:41" x14ac:dyDescent="0.3">
      <c r="AO4903" s="13">
        <f>(Cleaned_Data!S4903)-((Cleaned_Data!S4903)*10%)</f>
        <v>0</v>
      </c>
    </row>
    <row r="4904" spans="41:41" x14ac:dyDescent="0.3">
      <c r="AO4904" s="13">
        <f>(Cleaned_Data!S4904)-((Cleaned_Data!S4904)*10%)</f>
        <v>0</v>
      </c>
    </row>
    <row r="4905" spans="41:41" x14ac:dyDescent="0.3">
      <c r="AO4905" s="13">
        <f>(Cleaned_Data!S4905)-((Cleaned_Data!S4905)*10%)</f>
        <v>0</v>
      </c>
    </row>
    <row r="4906" spans="41:41" x14ac:dyDescent="0.3">
      <c r="AO4906" s="13">
        <f>(Cleaned_Data!S4906)-((Cleaned_Data!S4906)*10%)</f>
        <v>0</v>
      </c>
    </row>
    <row r="4907" spans="41:41" x14ac:dyDescent="0.3">
      <c r="AO4907" s="13">
        <f>(Cleaned_Data!S4907)-((Cleaned_Data!S4907)*10%)</f>
        <v>0</v>
      </c>
    </row>
    <row r="4908" spans="41:41" x14ac:dyDescent="0.3">
      <c r="AO4908" s="13">
        <f>(Cleaned_Data!S4908)-((Cleaned_Data!S4908)*10%)</f>
        <v>0</v>
      </c>
    </row>
    <row r="4909" spans="41:41" x14ac:dyDescent="0.3">
      <c r="AO4909" s="13">
        <f>(Cleaned_Data!S4909)-((Cleaned_Data!S4909)*10%)</f>
        <v>0</v>
      </c>
    </row>
    <row r="4910" spans="41:41" x14ac:dyDescent="0.3">
      <c r="AO4910" s="13">
        <f>(Cleaned_Data!S4910)-((Cleaned_Data!S4910)*10%)</f>
        <v>0</v>
      </c>
    </row>
    <row r="4911" spans="41:41" x14ac:dyDescent="0.3">
      <c r="AO4911" s="13">
        <f>(Cleaned_Data!S4911)-((Cleaned_Data!S4911)*10%)</f>
        <v>0</v>
      </c>
    </row>
    <row r="4912" spans="41:41" x14ac:dyDescent="0.3">
      <c r="AO4912" s="13">
        <f>(Cleaned_Data!S4912)-((Cleaned_Data!S4912)*10%)</f>
        <v>0</v>
      </c>
    </row>
    <row r="4913" spans="41:41" x14ac:dyDescent="0.3">
      <c r="AO4913" s="13">
        <f>(Cleaned_Data!S4913)-((Cleaned_Data!S4913)*10%)</f>
        <v>0</v>
      </c>
    </row>
    <row r="4914" spans="41:41" x14ac:dyDescent="0.3">
      <c r="AO4914" s="13">
        <f>(Cleaned_Data!S4914)-((Cleaned_Data!S4914)*10%)</f>
        <v>0</v>
      </c>
    </row>
    <row r="4915" spans="41:41" x14ac:dyDescent="0.3">
      <c r="AO4915" s="13">
        <f>(Cleaned_Data!S4915)-((Cleaned_Data!S4915)*10%)</f>
        <v>0</v>
      </c>
    </row>
    <row r="4916" spans="41:41" x14ac:dyDescent="0.3">
      <c r="AO4916" s="13">
        <f>(Cleaned_Data!S4916)-((Cleaned_Data!S4916)*10%)</f>
        <v>0</v>
      </c>
    </row>
    <row r="4917" spans="41:41" x14ac:dyDescent="0.3">
      <c r="AO4917" s="13">
        <f>(Cleaned_Data!S4917)-((Cleaned_Data!S4917)*10%)</f>
        <v>0</v>
      </c>
    </row>
    <row r="4918" spans="41:41" x14ac:dyDescent="0.3">
      <c r="AO4918" s="13">
        <f>(Cleaned_Data!S4918)-((Cleaned_Data!S4918)*10%)</f>
        <v>0</v>
      </c>
    </row>
    <row r="4919" spans="41:41" x14ac:dyDescent="0.3">
      <c r="AO4919" s="13">
        <f>(Cleaned_Data!S4919)-((Cleaned_Data!S4919)*10%)</f>
        <v>0</v>
      </c>
    </row>
    <row r="4920" spans="41:41" x14ac:dyDescent="0.3">
      <c r="AO4920" s="13">
        <f>(Cleaned_Data!S4920)-((Cleaned_Data!S4920)*10%)</f>
        <v>0</v>
      </c>
    </row>
    <row r="4921" spans="41:41" x14ac:dyDescent="0.3">
      <c r="AO4921" s="13">
        <f>(Cleaned_Data!S4921)-((Cleaned_Data!S4921)*10%)</f>
        <v>0</v>
      </c>
    </row>
    <row r="4922" spans="41:41" x14ac:dyDescent="0.3">
      <c r="AO4922" s="13">
        <f>(Cleaned_Data!S4922)-((Cleaned_Data!S4922)*10%)</f>
        <v>0</v>
      </c>
    </row>
    <row r="4923" spans="41:41" x14ac:dyDescent="0.3">
      <c r="AO4923" s="13">
        <f>(Cleaned_Data!S4923)-((Cleaned_Data!S4923)*10%)</f>
        <v>0</v>
      </c>
    </row>
    <row r="4924" spans="41:41" x14ac:dyDescent="0.3">
      <c r="AO4924" s="13">
        <f>(Cleaned_Data!S4924)-((Cleaned_Data!S4924)*10%)</f>
        <v>0</v>
      </c>
    </row>
    <row r="4925" spans="41:41" x14ac:dyDescent="0.3">
      <c r="AO4925" s="13">
        <f>(Cleaned_Data!S4925)-((Cleaned_Data!S4925)*10%)</f>
        <v>0</v>
      </c>
    </row>
    <row r="4926" spans="41:41" x14ac:dyDescent="0.3">
      <c r="AO4926" s="13">
        <f>(Cleaned_Data!S4926)-((Cleaned_Data!S4926)*10%)</f>
        <v>0</v>
      </c>
    </row>
    <row r="4927" spans="41:41" x14ac:dyDescent="0.3">
      <c r="AO4927" s="13">
        <f>(Cleaned_Data!S4927)-((Cleaned_Data!S4927)*10%)</f>
        <v>0</v>
      </c>
    </row>
    <row r="4928" spans="41:41" x14ac:dyDescent="0.3">
      <c r="AO4928" s="13">
        <f>(Cleaned_Data!S4928)-((Cleaned_Data!S4928)*10%)</f>
        <v>0</v>
      </c>
    </row>
    <row r="4929" spans="41:41" x14ac:dyDescent="0.3">
      <c r="AO4929" s="13">
        <f>(Cleaned_Data!S4929)-((Cleaned_Data!S4929)*10%)</f>
        <v>0</v>
      </c>
    </row>
    <row r="4930" spans="41:41" x14ac:dyDescent="0.3">
      <c r="AO4930" s="13">
        <f>(Cleaned_Data!S4930)-((Cleaned_Data!S4930)*10%)</f>
        <v>0</v>
      </c>
    </row>
    <row r="4931" spans="41:41" x14ac:dyDescent="0.3">
      <c r="AO4931" s="13">
        <f>(Cleaned_Data!S4931)-((Cleaned_Data!S4931)*10%)</f>
        <v>0</v>
      </c>
    </row>
    <row r="4932" spans="41:41" x14ac:dyDescent="0.3">
      <c r="AO4932" s="13">
        <f>(Cleaned_Data!S4932)-((Cleaned_Data!S4932)*10%)</f>
        <v>0</v>
      </c>
    </row>
    <row r="4933" spans="41:41" x14ac:dyDescent="0.3">
      <c r="AO4933" s="13">
        <f>(Cleaned_Data!S4933)-((Cleaned_Data!S4933)*10%)</f>
        <v>0</v>
      </c>
    </row>
    <row r="4934" spans="41:41" x14ac:dyDescent="0.3">
      <c r="AO4934" s="13">
        <f>(Cleaned_Data!S4934)-((Cleaned_Data!S4934)*10%)</f>
        <v>0</v>
      </c>
    </row>
    <row r="4935" spans="41:41" x14ac:dyDescent="0.3">
      <c r="AO4935" s="13">
        <f>(Cleaned_Data!S4935)-((Cleaned_Data!S4935)*10%)</f>
        <v>0</v>
      </c>
    </row>
    <row r="4936" spans="41:41" x14ac:dyDescent="0.3">
      <c r="AO4936" s="13">
        <f>(Cleaned_Data!S4936)-((Cleaned_Data!S4936)*10%)</f>
        <v>0</v>
      </c>
    </row>
    <row r="4937" spans="41:41" x14ac:dyDescent="0.3">
      <c r="AO4937" s="13">
        <f>(Cleaned_Data!S4937)-((Cleaned_Data!S4937)*10%)</f>
        <v>0</v>
      </c>
    </row>
    <row r="4938" spans="41:41" x14ac:dyDescent="0.3">
      <c r="AO4938" s="13">
        <f>(Cleaned_Data!S4938)-((Cleaned_Data!S4938)*10%)</f>
        <v>0</v>
      </c>
    </row>
    <row r="4939" spans="41:41" x14ac:dyDescent="0.3">
      <c r="AO4939" s="13">
        <f>(Cleaned_Data!S4939)-((Cleaned_Data!S4939)*10%)</f>
        <v>0</v>
      </c>
    </row>
    <row r="4940" spans="41:41" x14ac:dyDescent="0.3">
      <c r="AO4940" s="13">
        <f>(Cleaned_Data!S4940)-((Cleaned_Data!S4940)*10%)</f>
        <v>0</v>
      </c>
    </row>
    <row r="4941" spans="41:41" x14ac:dyDescent="0.3">
      <c r="AO4941" s="13">
        <f>(Cleaned_Data!S4941)-((Cleaned_Data!S4941)*10%)</f>
        <v>0</v>
      </c>
    </row>
    <row r="4942" spans="41:41" x14ac:dyDescent="0.3">
      <c r="AO4942" s="13">
        <f>(Cleaned_Data!S4942)-((Cleaned_Data!S4942)*10%)</f>
        <v>0</v>
      </c>
    </row>
    <row r="4943" spans="41:41" x14ac:dyDescent="0.3">
      <c r="AO4943" s="13">
        <f>(Cleaned_Data!S4943)-((Cleaned_Data!S4943)*10%)</f>
        <v>0</v>
      </c>
    </row>
    <row r="4944" spans="41:41" x14ac:dyDescent="0.3">
      <c r="AO4944" s="13">
        <f>(Cleaned_Data!S4944)-((Cleaned_Data!S4944)*10%)</f>
        <v>0</v>
      </c>
    </row>
    <row r="4945" spans="41:41" x14ac:dyDescent="0.3">
      <c r="AO4945" s="13">
        <f>(Cleaned_Data!S4945)-((Cleaned_Data!S4945)*10%)</f>
        <v>0</v>
      </c>
    </row>
    <row r="4946" spans="41:41" x14ac:dyDescent="0.3">
      <c r="AO4946" s="13">
        <f>(Cleaned_Data!S4946)-((Cleaned_Data!S4946)*10%)</f>
        <v>0</v>
      </c>
    </row>
    <row r="4947" spans="41:41" x14ac:dyDescent="0.3">
      <c r="AO4947" s="13">
        <f>(Cleaned_Data!S4947)-((Cleaned_Data!S4947)*10%)</f>
        <v>0</v>
      </c>
    </row>
    <row r="4948" spans="41:41" x14ac:dyDescent="0.3">
      <c r="AO4948" s="13">
        <f>(Cleaned_Data!S4948)-((Cleaned_Data!S4948)*10%)</f>
        <v>0</v>
      </c>
    </row>
    <row r="4949" spans="41:41" x14ac:dyDescent="0.3">
      <c r="AO4949" s="13">
        <f>(Cleaned_Data!S4949)-((Cleaned_Data!S4949)*10%)</f>
        <v>0</v>
      </c>
    </row>
    <row r="4950" spans="41:41" x14ac:dyDescent="0.3">
      <c r="AO4950" s="13">
        <f>(Cleaned_Data!S4950)-((Cleaned_Data!S4950)*10%)</f>
        <v>0</v>
      </c>
    </row>
    <row r="4951" spans="41:41" x14ac:dyDescent="0.3">
      <c r="AO4951" s="13">
        <f>(Cleaned_Data!S4951)-((Cleaned_Data!S4951)*10%)</f>
        <v>0</v>
      </c>
    </row>
    <row r="4952" spans="41:41" x14ac:dyDescent="0.3">
      <c r="AO4952" s="13">
        <f>(Cleaned_Data!S4952)-((Cleaned_Data!S4952)*10%)</f>
        <v>0</v>
      </c>
    </row>
    <row r="4953" spans="41:41" x14ac:dyDescent="0.3">
      <c r="AO4953" s="13">
        <f>(Cleaned_Data!S4953)-((Cleaned_Data!S4953)*10%)</f>
        <v>0</v>
      </c>
    </row>
    <row r="4954" spans="41:41" x14ac:dyDescent="0.3">
      <c r="AO4954" s="13">
        <f>(Cleaned_Data!S4954)-((Cleaned_Data!S4954)*10%)</f>
        <v>0</v>
      </c>
    </row>
    <row r="4955" spans="41:41" x14ac:dyDescent="0.3">
      <c r="AO4955" s="13">
        <f>(Cleaned_Data!S4955)-((Cleaned_Data!S4955)*10%)</f>
        <v>0</v>
      </c>
    </row>
    <row r="4956" spans="41:41" x14ac:dyDescent="0.3">
      <c r="AO4956" s="13">
        <f>(Cleaned_Data!S4956)-((Cleaned_Data!S4956)*10%)</f>
        <v>0</v>
      </c>
    </row>
    <row r="4957" spans="41:41" x14ac:dyDescent="0.3">
      <c r="AO4957" s="13">
        <f>(Cleaned_Data!S4957)-((Cleaned_Data!S4957)*10%)</f>
        <v>0</v>
      </c>
    </row>
    <row r="4958" spans="41:41" x14ac:dyDescent="0.3">
      <c r="AO4958" s="13">
        <f>(Cleaned_Data!S4958)-((Cleaned_Data!S4958)*10%)</f>
        <v>0</v>
      </c>
    </row>
    <row r="4959" spans="41:41" x14ac:dyDescent="0.3">
      <c r="AO4959" s="13">
        <f>(Cleaned_Data!S4959)-((Cleaned_Data!S4959)*10%)</f>
        <v>0</v>
      </c>
    </row>
    <row r="4960" spans="41:41" x14ac:dyDescent="0.3">
      <c r="AO4960" s="13">
        <f>(Cleaned_Data!S4960)-((Cleaned_Data!S4960)*10%)</f>
        <v>0</v>
      </c>
    </row>
    <row r="4961" spans="41:41" x14ac:dyDescent="0.3">
      <c r="AO4961" s="13">
        <f>(Cleaned_Data!S4961)-((Cleaned_Data!S4961)*10%)</f>
        <v>0</v>
      </c>
    </row>
    <row r="4962" spans="41:41" x14ac:dyDescent="0.3">
      <c r="AO4962" s="13">
        <f>(Cleaned_Data!S4962)-((Cleaned_Data!S4962)*10%)</f>
        <v>0</v>
      </c>
    </row>
    <row r="4963" spans="41:41" x14ac:dyDescent="0.3">
      <c r="AO4963" s="13">
        <f>(Cleaned_Data!S4963)-((Cleaned_Data!S4963)*10%)</f>
        <v>0</v>
      </c>
    </row>
    <row r="4964" spans="41:41" x14ac:dyDescent="0.3">
      <c r="AO4964" s="13">
        <f>(Cleaned_Data!S4964)-((Cleaned_Data!S4964)*10%)</f>
        <v>0</v>
      </c>
    </row>
    <row r="4965" spans="41:41" x14ac:dyDescent="0.3">
      <c r="AO4965" s="13">
        <f>(Cleaned_Data!S4965)-((Cleaned_Data!S4965)*10%)</f>
        <v>0</v>
      </c>
    </row>
    <row r="4966" spans="41:41" x14ac:dyDescent="0.3">
      <c r="AO4966" s="13">
        <f>(Cleaned_Data!S4966)-((Cleaned_Data!S4966)*10%)</f>
        <v>0</v>
      </c>
    </row>
    <row r="4967" spans="41:41" x14ac:dyDescent="0.3">
      <c r="AO4967" s="13">
        <f>(Cleaned_Data!S4967)-((Cleaned_Data!S4967)*10%)</f>
        <v>0</v>
      </c>
    </row>
    <row r="4968" spans="41:41" x14ac:dyDescent="0.3">
      <c r="AO4968" s="13">
        <f>(Cleaned_Data!S4968)-((Cleaned_Data!S4968)*10%)</f>
        <v>0</v>
      </c>
    </row>
    <row r="4969" spans="41:41" x14ac:dyDescent="0.3">
      <c r="AO4969" s="13">
        <f>(Cleaned_Data!S4969)-((Cleaned_Data!S4969)*10%)</f>
        <v>0</v>
      </c>
    </row>
    <row r="4970" spans="41:41" x14ac:dyDescent="0.3">
      <c r="AO4970" s="13">
        <f>(Cleaned_Data!S4970)-((Cleaned_Data!S4970)*10%)</f>
        <v>0</v>
      </c>
    </row>
    <row r="4971" spans="41:41" x14ac:dyDescent="0.3">
      <c r="AO4971" s="13">
        <f>(Cleaned_Data!S4971)-((Cleaned_Data!S4971)*10%)</f>
        <v>0</v>
      </c>
    </row>
    <row r="4972" spans="41:41" x14ac:dyDescent="0.3">
      <c r="AO4972" s="13">
        <f>(Cleaned_Data!S4972)-((Cleaned_Data!S4972)*10%)</f>
        <v>0</v>
      </c>
    </row>
    <row r="4973" spans="41:41" x14ac:dyDescent="0.3">
      <c r="AO4973" s="13">
        <f>(Cleaned_Data!S4973)-((Cleaned_Data!S4973)*10%)</f>
        <v>0</v>
      </c>
    </row>
    <row r="4974" spans="41:41" x14ac:dyDescent="0.3">
      <c r="AO4974" s="13">
        <f>(Cleaned_Data!S4974)-((Cleaned_Data!S4974)*10%)</f>
        <v>0</v>
      </c>
    </row>
    <row r="4975" spans="41:41" x14ac:dyDescent="0.3">
      <c r="AO4975" s="13">
        <f>(Cleaned_Data!S4975)-((Cleaned_Data!S4975)*10%)</f>
        <v>0</v>
      </c>
    </row>
    <row r="4976" spans="41:41" x14ac:dyDescent="0.3">
      <c r="AO4976" s="13">
        <f>(Cleaned_Data!S4976)-((Cleaned_Data!S4976)*10%)</f>
        <v>0</v>
      </c>
    </row>
    <row r="4977" spans="41:41" x14ac:dyDescent="0.3">
      <c r="AO4977" s="13">
        <f>(Cleaned_Data!S4977)-((Cleaned_Data!S4977)*10%)</f>
        <v>0</v>
      </c>
    </row>
    <row r="4978" spans="41:41" x14ac:dyDescent="0.3">
      <c r="AO4978" s="13">
        <f>(Cleaned_Data!S4978)-((Cleaned_Data!S4978)*10%)</f>
        <v>0</v>
      </c>
    </row>
    <row r="4979" spans="41:41" x14ac:dyDescent="0.3">
      <c r="AO4979" s="13">
        <f>(Cleaned_Data!S4979)-((Cleaned_Data!S4979)*10%)</f>
        <v>0</v>
      </c>
    </row>
    <row r="4980" spans="41:41" x14ac:dyDescent="0.3">
      <c r="AO4980" s="13">
        <f>(Cleaned_Data!S4980)-((Cleaned_Data!S4980)*10%)</f>
        <v>0</v>
      </c>
    </row>
    <row r="4981" spans="41:41" x14ac:dyDescent="0.3">
      <c r="AO4981" s="13">
        <f>(Cleaned_Data!S4981)-((Cleaned_Data!S4981)*10%)</f>
        <v>0</v>
      </c>
    </row>
    <row r="4982" spans="41:41" x14ac:dyDescent="0.3">
      <c r="AO4982" s="13">
        <f>(Cleaned_Data!S4982)-((Cleaned_Data!S4982)*10%)</f>
        <v>0</v>
      </c>
    </row>
    <row r="4983" spans="41:41" x14ac:dyDescent="0.3">
      <c r="AO4983" s="13">
        <f>(Cleaned_Data!S4983)-((Cleaned_Data!S4983)*10%)</f>
        <v>0</v>
      </c>
    </row>
    <row r="4984" spans="41:41" x14ac:dyDescent="0.3">
      <c r="AO4984" s="13">
        <f>(Cleaned_Data!S4984)-((Cleaned_Data!S4984)*10%)</f>
        <v>0</v>
      </c>
    </row>
    <row r="4985" spans="41:41" x14ac:dyDescent="0.3">
      <c r="AO4985" s="13">
        <f>(Cleaned_Data!S4985)-((Cleaned_Data!S4985)*10%)</f>
        <v>0</v>
      </c>
    </row>
    <row r="4986" spans="41:41" x14ac:dyDescent="0.3">
      <c r="AO4986" s="13">
        <f>(Cleaned_Data!S4986)-((Cleaned_Data!S4986)*10%)</f>
        <v>0</v>
      </c>
    </row>
    <row r="4987" spans="41:41" x14ac:dyDescent="0.3">
      <c r="AO4987" s="13">
        <f>(Cleaned_Data!S4987)-((Cleaned_Data!S4987)*10%)</f>
        <v>0</v>
      </c>
    </row>
    <row r="4988" spans="41:41" x14ac:dyDescent="0.3">
      <c r="AO4988" s="13">
        <f>(Cleaned_Data!S4988)-((Cleaned_Data!S4988)*10%)</f>
        <v>0</v>
      </c>
    </row>
    <row r="4989" spans="41:41" x14ac:dyDescent="0.3">
      <c r="AO4989" s="13">
        <f>(Cleaned_Data!S4989)-((Cleaned_Data!S4989)*10%)</f>
        <v>0</v>
      </c>
    </row>
    <row r="4990" spans="41:41" x14ac:dyDescent="0.3">
      <c r="AO4990" s="13">
        <f>(Cleaned_Data!S4990)-((Cleaned_Data!S4990)*10%)</f>
        <v>0</v>
      </c>
    </row>
    <row r="4991" spans="41:41" x14ac:dyDescent="0.3">
      <c r="AO4991" s="13">
        <f>(Cleaned_Data!S4991)-((Cleaned_Data!S4991)*10%)</f>
        <v>0</v>
      </c>
    </row>
    <row r="4992" spans="41:41" x14ac:dyDescent="0.3">
      <c r="AO4992" s="13">
        <f>(Cleaned_Data!S4992)-((Cleaned_Data!S4992)*10%)</f>
        <v>0</v>
      </c>
    </row>
    <row r="4993" spans="41:41" x14ac:dyDescent="0.3">
      <c r="AO4993" s="13">
        <f>(Cleaned_Data!S4993)-((Cleaned_Data!S4993)*10%)</f>
        <v>0</v>
      </c>
    </row>
    <row r="4994" spans="41:41" x14ac:dyDescent="0.3">
      <c r="AO4994" s="13">
        <f>(Cleaned_Data!S4994)-((Cleaned_Data!S4994)*10%)</f>
        <v>0</v>
      </c>
    </row>
    <row r="4995" spans="41:41" x14ac:dyDescent="0.3">
      <c r="AO4995" s="13">
        <f>(Cleaned_Data!S4995)-((Cleaned_Data!S4995)*10%)</f>
        <v>0</v>
      </c>
    </row>
    <row r="4996" spans="41:41" x14ac:dyDescent="0.3">
      <c r="AO4996" s="13">
        <f>(Cleaned_Data!S4996)-((Cleaned_Data!S4996)*10%)</f>
        <v>0</v>
      </c>
    </row>
    <row r="4997" spans="41:41" x14ac:dyDescent="0.3">
      <c r="AO4997" s="13">
        <f>(Cleaned_Data!S4997)-((Cleaned_Data!S4997)*10%)</f>
        <v>0</v>
      </c>
    </row>
    <row r="4998" spans="41:41" x14ac:dyDescent="0.3">
      <c r="AO4998" s="13">
        <f>(Cleaned_Data!S4998)-((Cleaned_Data!S4998)*10%)</f>
        <v>0</v>
      </c>
    </row>
    <row r="4999" spans="41:41" x14ac:dyDescent="0.3">
      <c r="AO4999" s="13">
        <f>(Cleaned_Data!S4999)-((Cleaned_Data!S4999)*10%)</f>
        <v>0</v>
      </c>
    </row>
    <row r="5000" spans="41:41" x14ac:dyDescent="0.3">
      <c r="AO5000" s="13">
        <f>(Cleaned_Data!S5000)-((Cleaned_Data!S5000)*10%)</f>
        <v>0</v>
      </c>
    </row>
    <row r="5001" spans="41:41" x14ac:dyDescent="0.3">
      <c r="AO5001" s="13">
        <f>(Cleaned_Data!S5001)-((Cleaned_Data!S5001)*10%)</f>
        <v>0</v>
      </c>
    </row>
    <row r="5002" spans="41:41" x14ac:dyDescent="0.3">
      <c r="AO5002" s="13">
        <f>(Cleaned_Data!S5002)-((Cleaned_Data!S5002)*10%)</f>
        <v>0</v>
      </c>
    </row>
    <row r="5003" spans="41:41" x14ac:dyDescent="0.3">
      <c r="AO5003" s="13">
        <f>(Cleaned_Data!S5003)-((Cleaned_Data!S5003)*10%)</f>
        <v>0</v>
      </c>
    </row>
    <row r="5004" spans="41:41" x14ac:dyDescent="0.3">
      <c r="AO5004" s="13">
        <f>(Cleaned_Data!S5004)-((Cleaned_Data!S5004)*10%)</f>
        <v>0</v>
      </c>
    </row>
    <row r="5005" spans="41:41" x14ac:dyDescent="0.3">
      <c r="AO5005" s="13">
        <f>(Cleaned_Data!S5005)-((Cleaned_Data!S5005)*10%)</f>
        <v>0</v>
      </c>
    </row>
    <row r="5006" spans="41:41" x14ac:dyDescent="0.3">
      <c r="AO5006" s="13">
        <f>(Cleaned_Data!S5006)-((Cleaned_Data!S5006)*10%)</f>
        <v>0</v>
      </c>
    </row>
    <row r="5007" spans="41:41" x14ac:dyDescent="0.3">
      <c r="AO5007" s="13">
        <f>(Cleaned_Data!S5007)-((Cleaned_Data!S5007)*10%)</f>
        <v>0</v>
      </c>
    </row>
    <row r="5008" spans="41:41" x14ac:dyDescent="0.3">
      <c r="AO5008" s="13">
        <f>(Cleaned_Data!S5008)-((Cleaned_Data!S5008)*10%)</f>
        <v>0</v>
      </c>
    </row>
    <row r="5009" spans="41:41" x14ac:dyDescent="0.3">
      <c r="AO5009" s="13">
        <f>(Cleaned_Data!S5009)-((Cleaned_Data!S5009)*10%)</f>
        <v>0</v>
      </c>
    </row>
    <row r="5010" spans="41:41" x14ac:dyDescent="0.3">
      <c r="AO5010" s="13">
        <f>(Cleaned_Data!S5010)-((Cleaned_Data!S5010)*10%)</f>
        <v>0</v>
      </c>
    </row>
    <row r="5011" spans="41:41" x14ac:dyDescent="0.3">
      <c r="AO5011" s="13">
        <f>(Cleaned_Data!S5011)-((Cleaned_Data!S5011)*10%)</f>
        <v>0</v>
      </c>
    </row>
    <row r="5012" spans="41:41" x14ac:dyDescent="0.3">
      <c r="AO5012" s="13">
        <f>(Cleaned_Data!S5012)-((Cleaned_Data!S5012)*10%)</f>
        <v>0</v>
      </c>
    </row>
    <row r="5013" spans="41:41" x14ac:dyDescent="0.3">
      <c r="AO5013" s="13">
        <f>(Cleaned_Data!S5013)-((Cleaned_Data!S5013)*10%)</f>
        <v>0</v>
      </c>
    </row>
    <row r="5014" spans="41:41" x14ac:dyDescent="0.3">
      <c r="AO5014" s="13">
        <f>(Cleaned_Data!S5014)-((Cleaned_Data!S5014)*10%)</f>
        <v>0</v>
      </c>
    </row>
    <row r="5015" spans="41:41" x14ac:dyDescent="0.3">
      <c r="AO5015" s="13">
        <f>(Cleaned_Data!S5015)-((Cleaned_Data!S5015)*10%)</f>
        <v>0</v>
      </c>
    </row>
    <row r="5016" spans="41:41" x14ac:dyDescent="0.3">
      <c r="AO5016" s="13">
        <f>(Cleaned_Data!S5016)-((Cleaned_Data!S5016)*10%)</f>
        <v>0</v>
      </c>
    </row>
    <row r="5017" spans="41:41" x14ac:dyDescent="0.3">
      <c r="AO5017" s="13">
        <f>(Cleaned_Data!S5017)-((Cleaned_Data!S5017)*10%)</f>
        <v>0</v>
      </c>
    </row>
    <row r="5018" spans="41:41" x14ac:dyDescent="0.3">
      <c r="AO5018" s="13">
        <f>(Cleaned_Data!S5018)-((Cleaned_Data!S5018)*10%)</f>
        <v>0</v>
      </c>
    </row>
    <row r="5019" spans="41:41" x14ac:dyDescent="0.3">
      <c r="AO5019" s="13">
        <f>(Cleaned_Data!S5019)-((Cleaned_Data!S5019)*10%)</f>
        <v>0</v>
      </c>
    </row>
    <row r="5020" spans="41:41" x14ac:dyDescent="0.3">
      <c r="AO5020" s="13">
        <f>(Cleaned_Data!S5020)-((Cleaned_Data!S5020)*10%)</f>
        <v>0</v>
      </c>
    </row>
    <row r="5021" spans="41:41" x14ac:dyDescent="0.3">
      <c r="AO5021" s="13">
        <f>(Cleaned_Data!S5021)-((Cleaned_Data!S5021)*10%)</f>
        <v>0</v>
      </c>
    </row>
    <row r="5022" spans="41:41" x14ac:dyDescent="0.3">
      <c r="AO5022" s="13">
        <f>(Cleaned_Data!S5022)-((Cleaned_Data!S5022)*10%)</f>
        <v>0</v>
      </c>
    </row>
    <row r="5023" spans="41:41" x14ac:dyDescent="0.3">
      <c r="AO5023" s="13">
        <f>(Cleaned_Data!S5023)-((Cleaned_Data!S5023)*10%)</f>
        <v>0</v>
      </c>
    </row>
    <row r="5024" spans="41:41" x14ac:dyDescent="0.3">
      <c r="AO5024" s="13">
        <f>(Cleaned_Data!S5024)-((Cleaned_Data!S5024)*10%)</f>
        <v>0</v>
      </c>
    </row>
    <row r="5025" spans="41:41" x14ac:dyDescent="0.3">
      <c r="AO5025" s="13">
        <f>(Cleaned_Data!S5025)-((Cleaned_Data!S5025)*10%)</f>
        <v>0</v>
      </c>
    </row>
    <row r="5026" spans="41:41" x14ac:dyDescent="0.3">
      <c r="AO5026" s="13">
        <f>(Cleaned_Data!S5026)-((Cleaned_Data!S5026)*10%)</f>
        <v>0</v>
      </c>
    </row>
    <row r="5027" spans="41:41" x14ac:dyDescent="0.3">
      <c r="AO5027" s="13">
        <f>(Cleaned_Data!S5027)-((Cleaned_Data!S5027)*10%)</f>
        <v>0</v>
      </c>
    </row>
    <row r="5028" spans="41:41" x14ac:dyDescent="0.3">
      <c r="AO5028" s="13">
        <f>(Cleaned_Data!S5028)-((Cleaned_Data!S5028)*10%)</f>
        <v>0</v>
      </c>
    </row>
    <row r="5029" spans="41:41" x14ac:dyDescent="0.3">
      <c r="AO5029" s="13">
        <f>(Cleaned_Data!S5029)-((Cleaned_Data!S5029)*10%)</f>
        <v>0</v>
      </c>
    </row>
    <row r="5030" spans="41:41" x14ac:dyDescent="0.3">
      <c r="AO5030" s="13">
        <f>(Cleaned_Data!S5030)-((Cleaned_Data!S5030)*10%)</f>
        <v>0</v>
      </c>
    </row>
    <row r="5031" spans="41:41" x14ac:dyDescent="0.3">
      <c r="AO5031" s="13">
        <f>(Cleaned_Data!S5031)-((Cleaned_Data!S5031)*10%)</f>
        <v>0</v>
      </c>
    </row>
    <row r="5032" spans="41:41" x14ac:dyDescent="0.3">
      <c r="AO5032" s="13">
        <f>(Cleaned_Data!S5032)-((Cleaned_Data!S5032)*10%)</f>
        <v>0</v>
      </c>
    </row>
    <row r="5033" spans="41:41" x14ac:dyDescent="0.3">
      <c r="AO5033" s="13">
        <f>(Cleaned_Data!S5033)-((Cleaned_Data!S5033)*10%)</f>
        <v>0</v>
      </c>
    </row>
    <row r="5034" spans="41:41" x14ac:dyDescent="0.3">
      <c r="AO5034" s="13">
        <f>(Cleaned_Data!S5034)-((Cleaned_Data!S5034)*10%)</f>
        <v>0</v>
      </c>
    </row>
    <row r="5035" spans="41:41" x14ac:dyDescent="0.3">
      <c r="AO5035" s="13">
        <f>(Cleaned_Data!S5035)-((Cleaned_Data!S5035)*10%)</f>
        <v>0</v>
      </c>
    </row>
    <row r="5036" spans="41:41" x14ac:dyDescent="0.3">
      <c r="AO5036" s="13">
        <f>(Cleaned_Data!S5036)-((Cleaned_Data!S5036)*10%)</f>
        <v>0</v>
      </c>
    </row>
    <row r="5037" spans="41:41" x14ac:dyDescent="0.3">
      <c r="AO5037" s="13">
        <f>(Cleaned_Data!S5037)-((Cleaned_Data!S5037)*10%)</f>
        <v>0</v>
      </c>
    </row>
    <row r="5038" spans="41:41" x14ac:dyDescent="0.3">
      <c r="AO5038" s="13">
        <f>(Cleaned_Data!S5038)-((Cleaned_Data!S5038)*10%)</f>
        <v>0</v>
      </c>
    </row>
    <row r="5039" spans="41:41" x14ac:dyDescent="0.3">
      <c r="AO5039" s="13">
        <f>(Cleaned_Data!S5039)-((Cleaned_Data!S5039)*10%)</f>
        <v>0</v>
      </c>
    </row>
    <row r="5040" spans="41:41" x14ac:dyDescent="0.3">
      <c r="AO5040" s="13">
        <f>(Cleaned_Data!S5040)-((Cleaned_Data!S5040)*10%)</f>
        <v>0</v>
      </c>
    </row>
    <row r="5041" spans="41:41" x14ac:dyDescent="0.3">
      <c r="AO5041" s="13">
        <f>(Cleaned_Data!S5041)-((Cleaned_Data!S5041)*10%)</f>
        <v>0</v>
      </c>
    </row>
    <row r="5042" spans="41:41" x14ac:dyDescent="0.3">
      <c r="AO5042" s="13">
        <f>(Cleaned_Data!S5042)-((Cleaned_Data!S5042)*10%)</f>
        <v>0</v>
      </c>
    </row>
    <row r="5043" spans="41:41" x14ac:dyDescent="0.3">
      <c r="AO5043" s="13">
        <f>(Cleaned_Data!S5043)-((Cleaned_Data!S5043)*10%)</f>
        <v>0</v>
      </c>
    </row>
    <row r="5044" spans="41:41" x14ac:dyDescent="0.3">
      <c r="AO5044" s="13">
        <f>(Cleaned_Data!S5044)-((Cleaned_Data!S5044)*10%)</f>
        <v>0</v>
      </c>
    </row>
    <row r="5045" spans="41:41" x14ac:dyDescent="0.3">
      <c r="AO5045" s="13">
        <f>(Cleaned_Data!S5045)-((Cleaned_Data!S5045)*10%)</f>
        <v>0</v>
      </c>
    </row>
    <row r="5046" spans="41:41" x14ac:dyDescent="0.3">
      <c r="AO5046" s="13">
        <f>(Cleaned_Data!S5046)-((Cleaned_Data!S5046)*10%)</f>
        <v>0</v>
      </c>
    </row>
    <row r="5047" spans="41:41" x14ac:dyDescent="0.3">
      <c r="AO5047" s="13">
        <f>(Cleaned_Data!S5047)-((Cleaned_Data!S5047)*10%)</f>
        <v>0</v>
      </c>
    </row>
    <row r="5048" spans="41:41" x14ac:dyDescent="0.3">
      <c r="AO5048" s="13">
        <f>(Cleaned_Data!S5048)-((Cleaned_Data!S5048)*10%)</f>
        <v>0</v>
      </c>
    </row>
    <row r="5049" spans="41:41" x14ac:dyDescent="0.3">
      <c r="AO5049" s="13">
        <f>(Cleaned_Data!S5049)-((Cleaned_Data!S5049)*10%)</f>
        <v>0</v>
      </c>
    </row>
    <row r="5050" spans="41:41" x14ac:dyDescent="0.3">
      <c r="AO5050" s="13">
        <f>(Cleaned_Data!S5050)-((Cleaned_Data!S5050)*10%)</f>
        <v>0</v>
      </c>
    </row>
    <row r="5051" spans="41:41" x14ac:dyDescent="0.3">
      <c r="AO5051" s="13">
        <f>(Cleaned_Data!S5051)-((Cleaned_Data!S5051)*10%)</f>
        <v>0</v>
      </c>
    </row>
    <row r="5052" spans="41:41" x14ac:dyDescent="0.3">
      <c r="AO5052" s="13">
        <f>(Cleaned_Data!S5052)-((Cleaned_Data!S5052)*10%)</f>
        <v>0</v>
      </c>
    </row>
    <row r="5053" spans="41:41" x14ac:dyDescent="0.3">
      <c r="AO5053" s="13">
        <f>(Cleaned_Data!S5053)-((Cleaned_Data!S5053)*10%)</f>
        <v>0</v>
      </c>
    </row>
    <row r="5054" spans="41:41" x14ac:dyDescent="0.3">
      <c r="AO5054" s="13">
        <f>(Cleaned_Data!S5054)-((Cleaned_Data!S5054)*10%)</f>
        <v>0</v>
      </c>
    </row>
    <row r="5055" spans="41:41" x14ac:dyDescent="0.3">
      <c r="AO5055" s="13">
        <f>(Cleaned_Data!S5055)-((Cleaned_Data!S5055)*10%)</f>
        <v>0</v>
      </c>
    </row>
    <row r="5056" spans="41:41" x14ac:dyDescent="0.3">
      <c r="AO5056" s="13">
        <f>(Cleaned_Data!S5056)-((Cleaned_Data!S5056)*10%)</f>
        <v>0</v>
      </c>
    </row>
    <row r="5057" spans="41:41" x14ac:dyDescent="0.3">
      <c r="AO5057" s="13">
        <f>(Cleaned_Data!S5057)-((Cleaned_Data!S5057)*10%)</f>
        <v>0</v>
      </c>
    </row>
    <row r="5058" spans="41:41" x14ac:dyDescent="0.3">
      <c r="AO5058" s="13">
        <f>(Cleaned_Data!S5058)-((Cleaned_Data!S5058)*10%)</f>
        <v>0</v>
      </c>
    </row>
    <row r="5059" spans="41:41" x14ac:dyDescent="0.3">
      <c r="AO5059" s="13">
        <f>(Cleaned_Data!S5059)-((Cleaned_Data!S5059)*10%)</f>
        <v>0</v>
      </c>
    </row>
    <row r="5060" spans="41:41" x14ac:dyDescent="0.3">
      <c r="AO5060" s="13">
        <f>(Cleaned_Data!S5060)-((Cleaned_Data!S5060)*10%)</f>
        <v>0</v>
      </c>
    </row>
    <row r="5061" spans="41:41" x14ac:dyDescent="0.3">
      <c r="AO5061" s="13">
        <f>(Cleaned_Data!S5061)-((Cleaned_Data!S5061)*10%)</f>
        <v>0</v>
      </c>
    </row>
    <row r="5062" spans="41:41" x14ac:dyDescent="0.3">
      <c r="AO5062" s="13">
        <f>(Cleaned_Data!S5062)-((Cleaned_Data!S5062)*10%)</f>
        <v>0</v>
      </c>
    </row>
    <row r="5063" spans="41:41" x14ac:dyDescent="0.3">
      <c r="AO5063" s="13">
        <f>(Cleaned_Data!S5063)-((Cleaned_Data!S5063)*10%)</f>
        <v>0</v>
      </c>
    </row>
    <row r="5064" spans="41:41" x14ac:dyDescent="0.3">
      <c r="AO5064" s="13">
        <f>(Cleaned_Data!S5064)-((Cleaned_Data!S5064)*10%)</f>
        <v>0</v>
      </c>
    </row>
    <row r="5065" spans="41:41" x14ac:dyDescent="0.3">
      <c r="AO5065" s="13">
        <f>(Cleaned_Data!S5065)-((Cleaned_Data!S5065)*10%)</f>
        <v>0</v>
      </c>
    </row>
    <row r="5066" spans="41:41" x14ac:dyDescent="0.3">
      <c r="AO5066" s="13">
        <f>(Cleaned_Data!S5066)-((Cleaned_Data!S5066)*10%)</f>
        <v>0</v>
      </c>
    </row>
    <row r="5067" spans="41:41" x14ac:dyDescent="0.3">
      <c r="AO5067" s="13">
        <f>(Cleaned_Data!S5067)-((Cleaned_Data!S5067)*10%)</f>
        <v>0</v>
      </c>
    </row>
    <row r="5068" spans="41:41" x14ac:dyDescent="0.3">
      <c r="AO5068" s="13">
        <f>(Cleaned_Data!S5068)-((Cleaned_Data!S5068)*10%)</f>
        <v>0</v>
      </c>
    </row>
    <row r="5069" spans="41:41" x14ac:dyDescent="0.3">
      <c r="AO5069" s="13">
        <f>(Cleaned_Data!S5069)-((Cleaned_Data!S5069)*10%)</f>
        <v>0</v>
      </c>
    </row>
    <row r="5070" spans="41:41" x14ac:dyDescent="0.3">
      <c r="AO5070" s="13">
        <f>(Cleaned_Data!S5070)-((Cleaned_Data!S5070)*10%)</f>
        <v>0</v>
      </c>
    </row>
    <row r="5071" spans="41:41" x14ac:dyDescent="0.3">
      <c r="AO5071" s="13">
        <f>(Cleaned_Data!S5071)-((Cleaned_Data!S5071)*10%)</f>
        <v>0</v>
      </c>
    </row>
    <row r="5072" spans="41:41" x14ac:dyDescent="0.3">
      <c r="AO5072" s="13">
        <f>(Cleaned_Data!S5072)-((Cleaned_Data!S5072)*10%)</f>
        <v>0</v>
      </c>
    </row>
    <row r="5073" spans="41:41" x14ac:dyDescent="0.3">
      <c r="AO5073" s="13">
        <f>(Cleaned_Data!S5073)-((Cleaned_Data!S5073)*10%)</f>
        <v>0</v>
      </c>
    </row>
    <row r="5074" spans="41:41" x14ac:dyDescent="0.3">
      <c r="AO5074" s="13">
        <f>(Cleaned_Data!S5074)-((Cleaned_Data!S5074)*10%)</f>
        <v>0</v>
      </c>
    </row>
    <row r="5075" spans="41:41" x14ac:dyDescent="0.3">
      <c r="AO5075" s="13">
        <f>(Cleaned_Data!S5075)-((Cleaned_Data!S5075)*10%)</f>
        <v>0</v>
      </c>
    </row>
    <row r="5076" spans="41:41" x14ac:dyDescent="0.3">
      <c r="AO5076" s="13">
        <f>(Cleaned_Data!S5076)-((Cleaned_Data!S5076)*10%)</f>
        <v>0</v>
      </c>
    </row>
    <row r="5077" spans="41:41" x14ac:dyDescent="0.3">
      <c r="AO5077" s="13">
        <f>(Cleaned_Data!S5077)-((Cleaned_Data!S5077)*10%)</f>
        <v>0</v>
      </c>
    </row>
    <row r="5078" spans="41:41" x14ac:dyDescent="0.3">
      <c r="AO5078" s="13">
        <f>(Cleaned_Data!S5078)-((Cleaned_Data!S5078)*10%)</f>
        <v>0</v>
      </c>
    </row>
    <row r="5079" spans="41:41" x14ac:dyDescent="0.3">
      <c r="AO5079" s="13">
        <f>(Cleaned_Data!S5079)-((Cleaned_Data!S5079)*10%)</f>
        <v>0</v>
      </c>
    </row>
    <row r="5080" spans="41:41" x14ac:dyDescent="0.3">
      <c r="AO5080" s="13">
        <f>(Cleaned_Data!S5080)-((Cleaned_Data!S5080)*10%)</f>
        <v>0</v>
      </c>
    </row>
    <row r="5081" spans="41:41" x14ac:dyDescent="0.3">
      <c r="AO5081" s="13">
        <f>(Cleaned_Data!S5081)-((Cleaned_Data!S5081)*10%)</f>
        <v>0</v>
      </c>
    </row>
    <row r="5082" spans="41:41" x14ac:dyDescent="0.3">
      <c r="AO5082" s="13">
        <f>(Cleaned_Data!S5082)-((Cleaned_Data!S5082)*10%)</f>
        <v>0</v>
      </c>
    </row>
    <row r="5083" spans="41:41" x14ac:dyDescent="0.3">
      <c r="AO5083" s="13">
        <f>(Cleaned_Data!S5083)-((Cleaned_Data!S5083)*10%)</f>
        <v>0</v>
      </c>
    </row>
    <row r="5084" spans="41:41" x14ac:dyDescent="0.3">
      <c r="AO5084" s="13">
        <f>(Cleaned_Data!S5084)-((Cleaned_Data!S5084)*10%)</f>
        <v>0</v>
      </c>
    </row>
    <row r="5085" spans="41:41" x14ac:dyDescent="0.3">
      <c r="AO5085" s="13">
        <f>(Cleaned_Data!S5085)-((Cleaned_Data!S5085)*10%)</f>
        <v>0</v>
      </c>
    </row>
    <row r="5086" spans="41:41" x14ac:dyDescent="0.3">
      <c r="AO5086" s="13">
        <f>(Cleaned_Data!S5086)-((Cleaned_Data!S5086)*10%)</f>
        <v>0</v>
      </c>
    </row>
    <row r="5087" spans="41:41" x14ac:dyDescent="0.3">
      <c r="AO5087" s="13">
        <f>(Cleaned_Data!S5087)-((Cleaned_Data!S5087)*10%)</f>
        <v>0</v>
      </c>
    </row>
    <row r="5088" spans="41:41" x14ac:dyDescent="0.3">
      <c r="AO5088" s="13">
        <f>(Cleaned_Data!S5088)-((Cleaned_Data!S5088)*10%)</f>
        <v>0</v>
      </c>
    </row>
    <row r="5089" spans="41:41" x14ac:dyDescent="0.3">
      <c r="AO5089" s="13">
        <f>(Cleaned_Data!S5089)-((Cleaned_Data!S5089)*10%)</f>
        <v>0</v>
      </c>
    </row>
    <row r="5090" spans="41:41" x14ac:dyDescent="0.3">
      <c r="AO5090" s="13">
        <f>(Cleaned_Data!S5090)-((Cleaned_Data!S5090)*10%)</f>
        <v>0</v>
      </c>
    </row>
    <row r="5091" spans="41:41" x14ac:dyDescent="0.3">
      <c r="AO5091" s="13">
        <f>(Cleaned_Data!S5091)-((Cleaned_Data!S5091)*10%)</f>
        <v>0</v>
      </c>
    </row>
    <row r="5092" spans="41:41" x14ac:dyDescent="0.3">
      <c r="AO5092" s="13">
        <f>(Cleaned_Data!S5092)-((Cleaned_Data!S5092)*10%)</f>
        <v>0</v>
      </c>
    </row>
    <row r="5093" spans="41:41" x14ac:dyDescent="0.3">
      <c r="AO5093" s="13">
        <f>(Cleaned_Data!S5093)-((Cleaned_Data!S5093)*10%)</f>
        <v>0</v>
      </c>
    </row>
    <row r="5094" spans="41:41" x14ac:dyDescent="0.3">
      <c r="AO5094" s="13">
        <f>(Cleaned_Data!S5094)-((Cleaned_Data!S5094)*10%)</f>
        <v>0</v>
      </c>
    </row>
    <row r="5095" spans="41:41" x14ac:dyDescent="0.3">
      <c r="AO5095" s="13">
        <f>(Cleaned_Data!S5095)-((Cleaned_Data!S5095)*10%)</f>
        <v>0</v>
      </c>
    </row>
    <row r="5096" spans="41:41" x14ac:dyDescent="0.3">
      <c r="AO5096" s="13">
        <f>(Cleaned_Data!S5096)-((Cleaned_Data!S5096)*10%)</f>
        <v>0</v>
      </c>
    </row>
    <row r="5097" spans="41:41" x14ac:dyDescent="0.3">
      <c r="AO5097" s="13">
        <f>(Cleaned_Data!S5097)-((Cleaned_Data!S5097)*10%)</f>
        <v>0</v>
      </c>
    </row>
    <row r="5098" spans="41:41" x14ac:dyDescent="0.3">
      <c r="AO5098" s="13">
        <f>(Cleaned_Data!S5098)-((Cleaned_Data!S5098)*10%)</f>
        <v>0</v>
      </c>
    </row>
    <row r="5099" spans="41:41" x14ac:dyDescent="0.3">
      <c r="AO5099" s="13">
        <f>(Cleaned_Data!S5099)-((Cleaned_Data!S5099)*10%)</f>
        <v>0</v>
      </c>
    </row>
    <row r="5100" spans="41:41" x14ac:dyDescent="0.3">
      <c r="AO5100" s="13">
        <f>(Cleaned_Data!S5100)-((Cleaned_Data!S5100)*10%)</f>
        <v>0</v>
      </c>
    </row>
    <row r="5101" spans="41:41" x14ac:dyDescent="0.3">
      <c r="AO5101" s="13">
        <f>(Cleaned_Data!S5101)-((Cleaned_Data!S5101)*10%)</f>
        <v>0</v>
      </c>
    </row>
    <row r="5102" spans="41:41" x14ac:dyDescent="0.3">
      <c r="AO5102" s="13">
        <f>(Cleaned_Data!S5102)-((Cleaned_Data!S5102)*10%)</f>
        <v>0</v>
      </c>
    </row>
    <row r="5103" spans="41:41" x14ac:dyDescent="0.3">
      <c r="AO5103" s="13">
        <f>(Cleaned_Data!S5103)-((Cleaned_Data!S5103)*10%)</f>
        <v>0</v>
      </c>
    </row>
    <row r="5104" spans="41:41" x14ac:dyDescent="0.3">
      <c r="AO5104" s="13">
        <f>(Cleaned_Data!S5104)-((Cleaned_Data!S5104)*10%)</f>
        <v>0</v>
      </c>
    </row>
    <row r="5105" spans="41:41" x14ac:dyDescent="0.3">
      <c r="AO5105" s="13">
        <f>(Cleaned_Data!S5105)-((Cleaned_Data!S5105)*10%)</f>
        <v>0</v>
      </c>
    </row>
    <row r="5106" spans="41:41" x14ac:dyDescent="0.3">
      <c r="AO5106" s="13">
        <f>(Cleaned_Data!S5106)-((Cleaned_Data!S5106)*10%)</f>
        <v>0</v>
      </c>
    </row>
    <row r="5107" spans="41:41" x14ac:dyDescent="0.3">
      <c r="AO5107" s="13">
        <f>(Cleaned_Data!S5107)-((Cleaned_Data!S5107)*10%)</f>
        <v>0</v>
      </c>
    </row>
    <row r="5108" spans="41:41" x14ac:dyDescent="0.3">
      <c r="AO5108" s="13">
        <f>(Cleaned_Data!S5108)-((Cleaned_Data!S5108)*10%)</f>
        <v>0</v>
      </c>
    </row>
    <row r="5109" spans="41:41" x14ac:dyDescent="0.3">
      <c r="AO5109" s="13">
        <f>(Cleaned_Data!S5109)-((Cleaned_Data!S5109)*10%)</f>
        <v>0</v>
      </c>
    </row>
    <row r="5110" spans="41:41" x14ac:dyDescent="0.3">
      <c r="AO5110" s="13">
        <f>(Cleaned_Data!S5110)-((Cleaned_Data!S5110)*10%)</f>
        <v>0</v>
      </c>
    </row>
    <row r="5111" spans="41:41" x14ac:dyDescent="0.3">
      <c r="AO5111" s="13">
        <f>(Cleaned_Data!S5111)-((Cleaned_Data!S5111)*10%)</f>
        <v>0</v>
      </c>
    </row>
    <row r="5112" spans="41:41" x14ac:dyDescent="0.3">
      <c r="AO5112" s="13">
        <f>(Cleaned_Data!S5112)-((Cleaned_Data!S5112)*10%)</f>
        <v>0</v>
      </c>
    </row>
    <row r="5113" spans="41:41" x14ac:dyDescent="0.3">
      <c r="AO5113" s="13">
        <f>(Cleaned_Data!S5113)-((Cleaned_Data!S5113)*10%)</f>
        <v>0</v>
      </c>
    </row>
    <row r="5114" spans="41:41" x14ac:dyDescent="0.3">
      <c r="AO5114" s="13">
        <f>(Cleaned_Data!S5114)-((Cleaned_Data!S5114)*10%)</f>
        <v>0</v>
      </c>
    </row>
    <row r="5115" spans="41:41" x14ac:dyDescent="0.3">
      <c r="AO5115" s="13">
        <f>(Cleaned_Data!S5115)-((Cleaned_Data!S5115)*10%)</f>
        <v>0</v>
      </c>
    </row>
    <row r="5116" spans="41:41" x14ac:dyDescent="0.3">
      <c r="AO5116" s="13">
        <f>(Cleaned_Data!S5116)-((Cleaned_Data!S5116)*10%)</f>
        <v>0</v>
      </c>
    </row>
    <row r="5117" spans="41:41" x14ac:dyDescent="0.3">
      <c r="AO5117" s="13">
        <f>(Cleaned_Data!S5117)-((Cleaned_Data!S5117)*10%)</f>
        <v>0</v>
      </c>
    </row>
    <row r="5118" spans="41:41" x14ac:dyDescent="0.3">
      <c r="AO5118" s="13">
        <f>(Cleaned_Data!S5118)-((Cleaned_Data!S5118)*10%)</f>
        <v>0</v>
      </c>
    </row>
    <row r="5119" spans="41:41" x14ac:dyDescent="0.3">
      <c r="AO5119" s="13">
        <f>(Cleaned_Data!S5119)-((Cleaned_Data!S5119)*10%)</f>
        <v>0</v>
      </c>
    </row>
    <row r="5120" spans="41:41" x14ac:dyDescent="0.3">
      <c r="AO5120" s="13">
        <f>(Cleaned_Data!S5120)-((Cleaned_Data!S5120)*10%)</f>
        <v>0</v>
      </c>
    </row>
    <row r="5121" spans="41:41" x14ac:dyDescent="0.3">
      <c r="AO5121" s="13">
        <f>(Cleaned_Data!S5121)-((Cleaned_Data!S5121)*10%)</f>
        <v>0</v>
      </c>
    </row>
    <row r="5122" spans="41:41" x14ac:dyDescent="0.3">
      <c r="AO5122" s="13">
        <f>(Cleaned_Data!S5122)-((Cleaned_Data!S5122)*10%)</f>
        <v>0</v>
      </c>
    </row>
    <row r="5123" spans="41:41" x14ac:dyDescent="0.3">
      <c r="AO5123" s="13">
        <f>(Cleaned_Data!S5123)-((Cleaned_Data!S5123)*10%)</f>
        <v>0</v>
      </c>
    </row>
    <row r="5124" spans="41:41" x14ac:dyDescent="0.3">
      <c r="AO5124" s="13">
        <f>(Cleaned_Data!S5124)-((Cleaned_Data!S5124)*10%)</f>
        <v>0</v>
      </c>
    </row>
    <row r="5125" spans="41:41" x14ac:dyDescent="0.3">
      <c r="AO5125" s="13">
        <f>(Cleaned_Data!S5125)-((Cleaned_Data!S5125)*10%)</f>
        <v>0</v>
      </c>
    </row>
    <row r="5126" spans="41:41" x14ac:dyDescent="0.3">
      <c r="AO5126" s="13">
        <f>(Cleaned_Data!S5126)-((Cleaned_Data!S5126)*10%)</f>
        <v>0</v>
      </c>
    </row>
    <row r="5127" spans="41:41" x14ac:dyDescent="0.3">
      <c r="AO5127" s="13">
        <f>(Cleaned_Data!S5127)-((Cleaned_Data!S5127)*10%)</f>
        <v>0</v>
      </c>
    </row>
    <row r="5128" spans="41:41" x14ac:dyDescent="0.3">
      <c r="AO5128" s="13">
        <f>(Cleaned_Data!S5128)-((Cleaned_Data!S5128)*10%)</f>
        <v>0</v>
      </c>
    </row>
    <row r="5129" spans="41:41" x14ac:dyDescent="0.3">
      <c r="AO5129" s="13">
        <f>(Cleaned_Data!S5129)-((Cleaned_Data!S5129)*10%)</f>
        <v>0</v>
      </c>
    </row>
    <row r="5130" spans="41:41" x14ac:dyDescent="0.3">
      <c r="AO5130" s="13">
        <f>(Cleaned_Data!S5130)-((Cleaned_Data!S5130)*10%)</f>
        <v>0</v>
      </c>
    </row>
    <row r="5131" spans="41:41" x14ac:dyDescent="0.3">
      <c r="AO5131" s="13">
        <f>(Cleaned_Data!S5131)-((Cleaned_Data!S5131)*10%)</f>
        <v>0</v>
      </c>
    </row>
    <row r="5132" spans="41:41" x14ac:dyDescent="0.3">
      <c r="AO5132" s="13">
        <f>(Cleaned_Data!S5132)-((Cleaned_Data!S5132)*10%)</f>
        <v>0</v>
      </c>
    </row>
    <row r="5133" spans="41:41" x14ac:dyDescent="0.3">
      <c r="AO5133" s="13">
        <f>(Cleaned_Data!S5133)-((Cleaned_Data!S5133)*10%)</f>
        <v>0</v>
      </c>
    </row>
    <row r="5134" spans="41:41" x14ac:dyDescent="0.3">
      <c r="AO5134" s="13">
        <f>(Cleaned_Data!S5134)-((Cleaned_Data!S5134)*10%)</f>
        <v>0</v>
      </c>
    </row>
    <row r="5135" spans="41:41" x14ac:dyDescent="0.3">
      <c r="AO5135" s="13">
        <f>(Cleaned_Data!S5135)-((Cleaned_Data!S5135)*10%)</f>
        <v>0</v>
      </c>
    </row>
    <row r="5136" spans="41:41" x14ac:dyDescent="0.3">
      <c r="AO5136" s="13">
        <f>(Cleaned_Data!S5136)-((Cleaned_Data!S5136)*10%)</f>
        <v>0</v>
      </c>
    </row>
    <row r="5137" spans="41:41" x14ac:dyDescent="0.3">
      <c r="AO5137" s="13">
        <f>(Cleaned_Data!S5137)-((Cleaned_Data!S5137)*10%)</f>
        <v>0</v>
      </c>
    </row>
    <row r="5138" spans="41:41" x14ac:dyDescent="0.3">
      <c r="AO5138" s="13">
        <f>(Cleaned_Data!S5138)-((Cleaned_Data!S5138)*10%)</f>
        <v>0</v>
      </c>
    </row>
    <row r="5139" spans="41:41" x14ac:dyDescent="0.3">
      <c r="AO5139" s="13">
        <f>(Cleaned_Data!S5139)-((Cleaned_Data!S5139)*10%)</f>
        <v>0</v>
      </c>
    </row>
    <row r="5140" spans="41:41" x14ac:dyDescent="0.3">
      <c r="AO5140" s="13">
        <f>(Cleaned_Data!S5140)-((Cleaned_Data!S5140)*10%)</f>
        <v>0</v>
      </c>
    </row>
    <row r="5141" spans="41:41" x14ac:dyDescent="0.3">
      <c r="AO5141" s="13">
        <f>(Cleaned_Data!S5141)-((Cleaned_Data!S5141)*10%)</f>
        <v>0</v>
      </c>
    </row>
    <row r="5142" spans="41:41" x14ac:dyDescent="0.3">
      <c r="AO5142" s="13">
        <f>(Cleaned_Data!S5142)-((Cleaned_Data!S5142)*10%)</f>
        <v>0</v>
      </c>
    </row>
    <row r="5143" spans="41:41" x14ac:dyDescent="0.3">
      <c r="AO5143" s="13">
        <f>(Cleaned_Data!S5143)-((Cleaned_Data!S5143)*10%)</f>
        <v>0</v>
      </c>
    </row>
    <row r="5144" spans="41:41" x14ac:dyDescent="0.3">
      <c r="AO5144" s="13">
        <f>(Cleaned_Data!S5144)-((Cleaned_Data!S5144)*10%)</f>
        <v>0</v>
      </c>
    </row>
    <row r="5145" spans="41:41" x14ac:dyDescent="0.3">
      <c r="AO5145" s="13">
        <f>(Cleaned_Data!S5145)-((Cleaned_Data!S5145)*10%)</f>
        <v>0</v>
      </c>
    </row>
    <row r="5146" spans="41:41" x14ac:dyDescent="0.3">
      <c r="AO5146" s="13">
        <f>(Cleaned_Data!S5146)-((Cleaned_Data!S5146)*10%)</f>
        <v>0</v>
      </c>
    </row>
    <row r="5147" spans="41:41" x14ac:dyDescent="0.3">
      <c r="AO5147" s="13">
        <f>(Cleaned_Data!S5147)-((Cleaned_Data!S5147)*10%)</f>
        <v>0</v>
      </c>
    </row>
    <row r="5148" spans="41:41" x14ac:dyDescent="0.3">
      <c r="AO5148" s="13">
        <f>(Cleaned_Data!S5148)-((Cleaned_Data!S5148)*10%)</f>
        <v>0</v>
      </c>
    </row>
    <row r="5149" spans="41:41" x14ac:dyDescent="0.3">
      <c r="AO5149" s="13">
        <f>(Cleaned_Data!S5149)-((Cleaned_Data!S5149)*10%)</f>
        <v>0</v>
      </c>
    </row>
    <row r="5150" spans="41:41" x14ac:dyDescent="0.3">
      <c r="AO5150" s="13">
        <f>(Cleaned_Data!S5150)-((Cleaned_Data!S5150)*10%)</f>
        <v>0</v>
      </c>
    </row>
    <row r="5151" spans="41:41" x14ac:dyDescent="0.3">
      <c r="AO5151" s="13">
        <f>(Cleaned_Data!S5151)-((Cleaned_Data!S5151)*10%)</f>
        <v>0</v>
      </c>
    </row>
    <row r="5152" spans="41:41" x14ac:dyDescent="0.3">
      <c r="AO5152" s="13">
        <f>(Cleaned_Data!S5152)-((Cleaned_Data!S5152)*10%)</f>
        <v>0</v>
      </c>
    </row>
    <row r="5153" spans="41:41" x14ac:dyDescent="0.3">
      <c r="AO5153" s="13">
        <f>(Cleaned_Data!S5153)-((Cleaned_Data!S5153)*10%)</f>
        <v>0</v>
      </c>
    </row>
    <row r="5154" spans="41:41" x14ac:dyDescent="0.3">
      <c r="AO5154" s="13">
        <f>(Cleaned_Data!S5154)-((Cleaned_Data!S5154)*10%)</f>
        <v>0</v>
      </c>
    </row>
    <row r="5155" spans="41:41" x14ac:dyDescent="0.3">
      <c r="AO5155" s="13">
        <f>(Cleaned_Data!S5155)-((Cleaned_Data!S5155)*10%)</f>
        <v>0</v>
      </c>
    </row>
    <row r="5156" spans="41:41" x14ac:dyDescent="0.3">
      <c r="AO5156" s="13">
        <f>(Cleaned_Data!S5156)-((Cleaned_Data!S5156)*10%)</f>
        <v>0</v>
      </c>
    </row>
    <row r="5157" spans="41:41" x14ac:dyDescent="0.3">
      <c r="AO5157" s="13">
        <f>(Cleaned_Data!S5157)-((Cleaned_Data!S5157)*10%)</f>
        <v>0</v>
      </c>
    </row>
    <row r="5158" spans="41:41" x14ac:dyDescent="0.3">
      <c r="AO5158" s="13">
        <f>(Cleaned_Data!S5158)-((Cleaned_Data!S5158)*10%)</f>
        <v>0</v>
      </c>
    </row>
    <row r="5159" spans="41:41" x14ac:dyDescent="0.3">
      <c r="AO5159" s="13">
        <f>(Cleaned_Data!S5159)-((Cleaned_Data!S5159)*10%)</f>
        <v>0</v>
      </c>
    </row>
    <row r="5160" spans="41:41" x14ac:dyDescent="0.3">
      <c r="AO5160" s="13">
        <f>(Cleaned_Data!S5160)-((Cleaned_Data!S5160)*10%)</f>
        <v>0</v>
      </c>
    </row>
    <row r="5161" spans="41:41" x14ac:dyDescent="0.3">
      <c r="AO5161" s="13">
        <f>(Cleaned_Data!S5161)-((Cleaned_Data!S5161)*10%)</f>
        <v>0</v>
      </c>
    </row>
    <row r="5162" spans="41:41" x14ac:dyDescent="0.3">
      <c r="AO5162" s="13">
        <f>(Cleaned_Data!S5162)-((Cleaned_Data!S5162)*10%)</f>
        <v>0</v>
      </c>
    </row>
    <row r="5163" spans="41:41" x14ac:dyDescent="0.3">
      <c r="AO5163" s="13">
        <f>(Cleaned_Data!S5163)-((Cleaned_Data!S5163)*10%)</f>
        <v>0</v>
      </c>
    </row>
    <row r="5164" spans="41:41" x14ac:dyDescent="0.3">
      <c r="AO5164" s="13">
        <f>(Cleaned_Data!S5164)-((Cleaned_Data!S5164)*10%)</f>
        <v>0</v>
      </c>
    </row>
    <row r="5165" spans="41:41" x14ac:dyDescent="0.3">
      <c r="AO5165" s="13">
        <f>(Cleaned_Data!S5165)-((Cleaned_Data!S5165)*10%)</f>
        <v>0</v>
      </c>
    </row>
    <row r="5166" spans="41:41" x14ac:dyDescent="0.3">
      <c r="AO5166" s="13">
        <f>(Cleaned_Data!S5166)-((Cleaned_Data!S5166)*10%)</f>
        <v>0</v>
      </c>
    </row>
    <row r="5167" spans="41:41" x14ac:dyDescent="0.3">
      <c r="AO5167" s="13">
        <f>(Cleaned_Data!S5167)-((Cleaned_Data!S5167)*10%)</f>
        <v>0</v>
      </c>
    </row>
    <row r="5168" spans="41:41" x14ac:dyDescent="0.3">
      <c r="AO5168" s="13">
        <f>(Cleaned_Data!S5168)-((Cleaned_Data!S5168)*10%)</f>
        <v>0</v>
      </c>
    </row>
    <row r="5169" spans="41:41" x14ac:dyDescent="0.3">
      <c r="AO5169" s="13">
        <f>(Cleaned_Data!S5169)-((Cleaned_Data!S5169)*10%)</f>
        <v>0</v>
      </c>
    </row>
    <row r="5170" spans="41:41" x14ac:dyDescent="0.3">
      <c r="AO5170" s="13">
        <f>(Cleaned_Data!S5170)-((Cleaned_Data!S5170)*10%)</f>
        <v>0</v>
      </c>
    </row>
    <row r="5171" spans="41:41" x14ac:dyDescent="0.3">
      <c r="AO5171" s="13">
        <f>(Cleaned_Data!S5171)-((Cleaned_Data!S5171)*10%)</f>
        <v>0</v>
      </c>
    </row>
    <row r="5172" spans="41:41" x14ac:dyDescent="0.3">
      <c r="AO5172" s="13">
        <f>(Cleaned_Data!S5172)-((Cleaned_Data!S5172)*10%)</f>
        <v>0</v>
      </c>
    </row>
    <row r="5173" spans="41:41" x14ac:dyDescent="0.3">
      <c r="AO5173" s="13">
        <f>(Cleaned_Data!S5173)-((Cleaned_Data!S5173)*10%)</f>
        <v>0</v>
      </c>
    </row>
    <row r="5174" spans="41:41" x14ac:dyDescent="0.3">
      <c r="AO5174" s="13">
        <f>(Cleaned_Data!S5174)-((Cleaned_Data!S5174)*10%)</f>
        <v>0</v>
      </c>
    </row>
    <row r="5175" spans="41:41" x14ac:dyDescent="0.3">
      <c r="AO5175" s="13">
        <f>(Cleaned_Data!S5175)-((Cleaned_Data!S5175)*10%)</f>
        <v>0</v>
      </c>
    </row>
    <row r="5176" spans="41:41" x14ac:dyDescent="0.3">
      <c r="AO5176" s="13">
        <f>(Cleaned_Data!S5176)-((Cleaned_Data!S5176)*10%)</f>
        <v>0</v>
      </c>
    </row>
    <row r="5177" spans="41:41" x14ac:dyDescent="0.3">
      <c r="AO5177" s="13">
        <f>(Cleaned_Data!S5177)-((Cleaned_Data!S5177)*10%)</f>
        <v>0</v>
      </c>
    </row>
    <row r="5178" spans="41:41" x14ac:dyDescent="0.3">
      <c r="AO5178" s="13">
        <f>(Cleaned_Data!S5178)-((Cleaned_Data!S5178)*10%)</f>
        <v>0</v>
      </c>
    </row>
    <row r="5179" spans="41:41" x14ac:dyDescent="0.3">
      <c r="AO5179" s="13">
        <f>(Cleaned_Data!S5179)-((Cleaned_Data!S5179)*10%)</f>
        <v>0</v>
      </c>
    </row>
    <row r="5180" spans="41:41" x14ac:dyDescent="0.3">
      <c r="AO5180" s="13">
        <f>(Cleaned_Data!S5180)-((Cleaned_Data!S5180)*10%)</f>
        <v>0</v>
      </c>
    </row>
    <row r="5181" spans="41:41" x14ac:dyDescent="0.3">
      <c r="AO5181" s="13">
        <f>(Cleaned_Data!S5181)-((Cleaned_Data!S5181)*10%)</f>
        <v>0</v>
      </c>
    </row>
    <row r="5182" spans="41:41" x14ac:dyDescent="0.3">
      <c r="AO5182" s="13">
        <f>(Cleaned_Data!S5182)-((Cleaned_Data!S5182)*10%)</f>
        <v>0</v>
      </c>
    </row>
    <row r="5183" spans="41:41" x14ac:dyDescent="0.3">
      <c r="AO5183" s="13">
        <f>(Cleaned_Data!S5183)-((Cleaned_Data!S5183)*10%)</f>
        <v>0</v>
      </c>
    </row>
    <row r="5184" spans="41:41" x14ac:dyDescent="0.3">
      <c r="AO5184" s="13">
        <f>(Cleaned_Data!S5184)-((Cleaned_Data!S5184)*10%)</f>
        <v>0</v>
      </c>
    </row>
    <row r="5185" spans="41:41" x14ac:dyDescent="0.3">
      <c r="AO5185" s="13">
        <f>(Cleaned_Data!S5185)-((Cleaned_Data!S5185)*10%)</f>
        <v>0</v>
      </c>
    </row>
    <row r="5186" spans="41:41" x14ac:dyDescent="0.3">
      <c r="AO5186" s="13">
        <f>(Cleaned_Data!S5186)-((Cleaned_Data!S5186)*10%)</f>
        <v>0</v>
      </c>
    </row>
    <row r="5187" spans="41:41" x14ac:dyDescent="0.3">
      <c r="AO5187" s="13">
        <f>(Cleaned_Data!S5187)-((Cleaned_Data!S5187)*10%)</f>
        <v>0</v>
      </c>
    </row>
    <row r="5188" spans="41:41" x14ac:dyDescent="0.3">
      <c r="AO5188" s="13">
        <f>(Cleaned_Data!S5188)-((Cleaned_Data!S5188)*10%)</f>
        <v>0</v>
      </c>
    </row>
    <row r="5189" spans="41:41" x14ac:dyDescent="0.3">
      <c r="AO5189" s="13">
        <f>(Cleaned_Data!S5189)-((Cleaned_Data!S5189)*10%)</f>
        <v>0</v>
      </c>
    </row>
    <row r="5190" spans="41:41" x14ac:dyDescent="0.3">
      <c r="AO5190" s="13">
        <f>(Cleaned_Data!S5190)-((Cleaned_Data!S5190)*10%)</f>
        <v>0</v>
      </c>
    </row>
    <row r="5191" spans="41:41" x14ac:dyDescent="0.3">
      <c r="AO5191" s="13">
        <f>(Cleaned_Data!S5191)-((Cleaned_Data!S5191)*10%)</f>
        <v>0</v>
      </c>
    </row>
    <row r="5192" spans="41:41" x14ac:dyDescent="0.3">
      <c r="AO5192" s="13">
        <f>(Cleaned_Data!S5192)-((Cleaned_Data!S5192)*10%)</f>
        <v>0</v>
      </c>
    </row>
    <row r="5193" spans="41:41" x14ac:dyDescent="0.3">
      <c r="AO5193" s="13">
        <f>(Cleaned_Data!S5193)-((Cleaned_Data!S5193)*10%)</f>
        <v>0</v>
      </c>
    </row>
    <row r="5194" spans="41:41" x14ac:dyDescent="0.3">
      <c r="AO5194" s="13">
        <f>(Cleaned_Data!S5194)-((Cleaned_Data!S5194)*10%)</f>
        <v>0</v>
      </c>
    </row>
    <row r="5195" spans="41:41" x14ac:dyDescent="0.3">
      <c r="AO5195" s="13">
        <f>(Cleaned_Data!S5195)-((Cleaned_Data!S5195)*10%)</f>
        <v>0</v>
      </c>
    </row>
    <row r="5196" spans="41:41" x14ac:dyDescent="0.3">
      <c r="AO5196" s="13">
        <f>(Cleaned_Data!S5196)-((Cleaned_Data!S5196)*10%)</f>
        <v>0</v>
      </c>
    </row>
    <row r="5197" spans="41:41" x14ac:dyDescent="0.3">
      <c r="AO5197" s="13">
        <f>(Cleaned_Data!S5197)-((Cleaned_Data!S5197)*10%)</f>
        <v>0</v>
      </c>
    </row>
    <row r="5198" spans="41:41" x14ac:dyDescent="0.3">
      <c r="AO5198" s="13">
        <f>(Cleaned_Data!S5198)-((Cleaned_Data!S5198)*10%)</f>
        <v>0</v>
      </c>
    </row>
    <row r="5199" spans="41:41" x14ac:dyDescent="0.3">
      <c r="AO5199" s="13">
        <f>(Cleaned_Data!S5199)-((Cleaned_Data!S5199)*10%)</f>
        <v>0</v>
      </c>
    </row>
    <row r="5200" spans="41:41" x14ac:dyDescent="0.3">
      <c r="AO5200" s="13">
        <f>(Cleaned_Data!S5200)-((Cleaned_Data!S5200)*10%)</f>
        <v>0</v>
      </c>
    </row>
    <row r="5201" spans="41:41" x14ac:dyDescent="0.3">
      <c r="AO5201" s="13">
        <f>(Cleaned_Data!S5201)-((Cleaned_Data!S5201)*10%)</f>
        <v>0</v>
      </c>
    </row>
    <row r="5202" spans="41:41" x14ac:dyDescent="0.3">
      <c r="AO5202" s="13">
        <f>(Cleaned_Data!S5202)-((Cleaned_Data!S5202)*10%)</f>
        <v>0</v>
      </c>
    </row>
    <row r="5203" spans="41:41" x14ac:dyDescent="0.3">
      <c r="AO5203" s="13">
        <f>(Cleaned_Data!S5203)-((Cleaned_Data!S5203)*10%)</f>
        <v>0</v>
      </c>
    </row>
    <row r="5204" spans="41:41" x14ac:dyDescent="0.3">
      <c r="AO5204" s="13">
        <f>(Cleaned_Data!S5204)-((Cleaned_Data!S5204)*10%)</f>
        <v>0</v>
      </c>
    </row>
    <row r="5205" spans="41:41" x14ac:dyDescent="0.3">
      <c r="AO5205" s="13">
        <f>(Cleaned_Data!S5205)-((Cleaned_Data!S5205)*10%)</f>
        <v>0</v>
      </c>
    </row>
    <row r="5206" spans="41:41" x14ac:dyDescent="0.3">
      <c r="AO5206" s="13">
        <f>(Cleaned_Data!S5206)-((Cleaned_Data!S5206)*10%)</f>
        <v>0</v>
      </c>
    </row>
    <row r="5207" spans="41:41" x14ac:dyDescent="0.3">
      <c r="AO5207" s="13">
        <f>(Cleaned_Data!S5207)-((Cleaned_Data!S5207)*10%)</f>
        <v>0</v>
      </c>
    </row>
    <row r="5208" spans="41:41" x14ac:dyDescent="0.3">
      <c r="AO5208" s="13">
        <f>(Cleaned_Data!S5208)-((Cleaned_Data!S5208)*10%)</f>
        <v>0</v>
      </c>
    </row>
    <row r="5209" spans="41:41" x14ac:dyDescent="0.3">
      <c r="AO5209" s="13">
        <f>(Cleaned_Data!S5209)-((Cleaned_Data!S5209)*10%)</f>
        <v>0</v>
      </c>
    </row>
    <row r="5210" spans="41:41" x14ac:dyDescent="0.3">
      <c r="AO5210" s="13">
        <f>(Cleaned_Data!S5210)-((Cleaned_Data!S5210)*10%)</f>
        <v>0</v>
      </c>
    </row>
    <row r="5211" spans="41:41" x14ac:dyDescent="0.3">
      <c r="AO5211" s="13">
        <f>(Cleaned_Data!S5211)-((Cleaned_Data!S5211)*10%)</f>
        <v>0</v>
      </c>
    </row>
    <row r="5212" spans="41:41" x14ac:dyDescent="0.3">
      <c r="AO5212" s="13">
        <f>(Cleaned_Data!S5212)-((Cleaned_Data!S5212)*10%)</f>
        <v>0</v>
      </c>
    </row>
    <row r="5213" spans="41:41" x14ac:dyDescent="0.3">
      <c r="AO5213" s="13">
        <f>(Cleaned_Data!S5213)-((Cleaned_Data!S5213)*10%)</f>
        <v>0</v>
      </c>
    </row>
    <row r="5214" spans="41:41" x14ac:dyDescent="0.3">
      <c r="AO5214" s="13">
        <f>(Cleaned_Data!S5214)-((Cleaned_Data!S5214)*10%)</f>
        <v>0</v>
      </c>
    </row>
    <row r="5215" spans="41:41" x14ac:dyDescent="0.3">
      <c r="AO5215" s="13">
        <f>(Cleaned_Data!S5215)-((Cleaned_Data!S5215)*10%)</f>
        <v>0</v>
      </c>
    </row>
    <row r="5216" spans="41:41" x14ac:dyDescent="0.3">
      <c r="AO5216" s="13">
        <f>(Cleaned_Data!S5216)-((Cleaned_Data!S5216)*10%)</f>
        <v>0</v>
      </c>
    </row>
    <row r="5217" spans="41:41" x14ac:dyDescent="0.3">
      <c r="AO5217" s="13">
        <f>(Cleaned_Data!S5217)-((Cleaned_Data!S5217)*10%)</f>
        <v>0</v>
      </c>
    </row>
    <row r="5218" spans="41:41" x14ac:dyDescent="0.3">
      <c r="AO5218" s="13">
        <f>(Cleaned_Data!S5218)-((Cleaned_Data!S5218)*10%)</f>
        <v>0</v>
      </c>
    </row>
    <row r="5219" spans="41:41" x14ac:dyDescent="0.3">
      <c r="AO5219" s="13">
        <f>(Cleaned_Data!S5219)-((Cleaned_Data!S5219)*10%)</f>
        <v>0</v>
      </c>
    </row>
    <row r="5220" spans="41:41" x14ac:dyDescent="0.3">
      <c r="AO5220" s="13">
        <f>(Cleaned_Data!S5220)-((Cleaned_Data!S5220)*10%)</f>
        <v>0</v>
      </c>
    </row>
    <row r="5221" spans="41:41" x14ac:dyDescent="0.3">
      <c r="AO5221" s="13">
        <f>(Cleaned_Data!S5221)-((Cleaned_Data!S5221)*10%)</f>
        <v>0</v>
      </c>
    </row>
    <row r="5222" spans="41:41" x14ac:dyDescent="0.3">
      <c r="AO5222" s="13">
        <f>(Cleaned_Data!S5222)-((Cleaned_Data!S5222)*10%)</f>
        <v>0</v>
      </c>
    </row>
    <row r="5223" spans="41:41" x14ac:dyDescent="0.3">
      <c r="AO5223" s="13">
        <f>(Cleaned_Data!S5223)-((Cleaned_Data!S5223)*10%)</f>
        <v>0</v>
      </c>
    </row>
    <row r="5224" spans="41:41" x14ac:dyDescent="0.3">
      <c r="AO5224" s="13">
        <f>(Cleaned_Data!S5224)-((Cleaned_Data!S5224)*10%)</f>
        <v>0</v>
      </c>
    </row>
    <row r="5225" spans="41:41" x14ac:dyDescent="0.3">
      <c r="AO5225" s="13">
        <f>(Cleaned_Data!S5225)-((Cleaned_Data!S5225)*10%)</f>
        <v>0</v>
      </c>
    </row>
    <row r="5226" spans="41:41" x14ac:dyDescent="0.3">
      <c r="AO5226" s="13">
        <f>(Cleaned_Data!S5226)-((Cleaned_Data!S5226)*10%)</f>
        <v>0</v>
      </c>
    </row>
    <row r="5227" spans="41:41" x14ac:dyDescent="0.3">
      <c r="AO5227" s="13">
        <f>(Cleaned_Data!S5227)-((Cleaned_Data!S5227)*10%)</f>
        <v>0</v>
      </c>
    </row>
    <row r="5228" spans="41:41" x14ac:dyDescent="0.3">
      <c r="AO5228" s="13">
        <f>(Cleaned_Data!S5228)-((Cleaned_Data!S5228)*10%)</f>
        <v>0</v>
      </c>
    </row>
    <row r="5229" spans="41:41" x14ac:dyDescent="0.3">
      <c r="AO5229" s="13">
        <f>(Cleaned_Data!S5229)-((Cleaned_Data!S5229)*10%)</f>
        <v>0</v>
      </c>
    </row>
    <row r="5230" spans="41:41" x14ac:dyDescent="0.3">
      <c r="AO5230" s="13">
        <f>(Cleaned_Data!S5230)-((Cleaned_Data!S5230)*10%)</f>
        <v>0</v>
      </c>
    </row>
    <row r="5231" spans="41:41" x14ac:dyDescent="0.3">
      <c r="AO5231" s="13">
        <f>(Cleaned_Data!S5231)-((Cleaned_Data!S5231)*10%)</f>
        <v>0</v>
      </c>
    </row>
    <row r="5232" spans="41:41" x14ac:dyDescent="0.3">
      <c r="AO5232" s="13">
        <f>(Cleaned_Data!S5232)-((Cleaned_Data!S5232)*10%)</f>
        <v>0</v>
      </c>
    </row>
    <row r="5233" spans="41:41" x14ac:dyDescent="0.3">
      <c r="AO5233" s="13">
        <f>(Cleaned_Data!S5233)-((Cleaned_Data!S5233)*10%)</f>
        <v>0</v>
      </c>
    </row>
    <row r="5234" spans="41:41" x14ac:dyDescent="0.3">
      <c r="AO5234" s="13">
        <f>(Cleaned_Data!S5234)-((Cleaned_Data!S5234)*10%)</f>
        <v>0</v>
      </c>
    </row>
    <row r="5235" spans="41:41" x14ac:dyDescent="0.3">
      <c r="AO5235" s="13">
        <f>(Cleaned_Data!S5235)-((Cleaned_Data!S5235)*10%)</f>
        <v>0</v>
      </c>
    </row>
    <row r="5236" spans="41:41" x14ac:dyDescent="0.3">
      <c r="AO5236" s="13">
        <f>(Cleaned_Data!S5236)-((Cleaned_Data!S5236)*10%)</f>
        <v>0</v>
      </c>
    </row>
    <row r="5237" spans="41:41" x14ac:dyDescent="0.3">
      <c r="AO5237" s="13">
        <f>(Cleaned_Data!S5237)-((Cleaned_Data!S5237)*10%)</f>
        <v>0</v>
      </c>
    </row>
    <row r="5238" spans="41:41" x14ac:dyDescent="0.3">
      <c r="AO5238" s="13">
        <f>(Cleaned_Data!S5238)-((Cleaned_Data!S5238)*10%)</f>
        <v>0</v>
      </c>
    </row>
    <row r="5239" spans="41:41" x14ac:dyDescent="0.3">
      <c r="AO5239" s="13">
        <f>(Cleaned_Data!S5239)-((Cleaned_Data!S5239)*10%)</f>
        <v>0</v>
      </c>
    </row>
    <row r="5240" spans="41:41" x14ac:dyDescent="0.3">
      <c r="AO5240" s="13">
        <f>(Cleaned_Data!S5240)-((Cleaned_Data!S5240)*10%)</f>
        <v>0</v>
      </c>
    </row>
    <row r="5241" spans="41:41" x14ac:dyDescent="0.3">
      <c r="AO5241" s="13">
        <f>(Cleaned_Data!S5241)-((Cleaned_Data!S5241)*10%)</f>
        <v>0</v>
      </c>
    </row>
    <row r="5242" spans="41:41" x14ac:dyDescent="0.3">
      <c r="AO5242" s="13">
        <f>(Cleaned_Data!S5242)-((Cleaned_Data!S5242)*10%)</f>
        <v>0</v>
      </c>
    </row>
    <row r="5243" spans="41:41" x14ac:dyDescent="0.3">
      <c r="AO5243" s="13">
        <f>(Cleaned_Data!S5243)-((Cleaned_Data!S5243)*10%)</f>
        <v>0</v>
      </c>
    </row>
    <row r="5244" spans="41:41" x14ac:dyDescent="0.3">
      <c r="AO5244" s="13">
        <f>(Cleaned_Data!S5244)-((Cleaned_Data!S5244)*10%)</f>
        <v>0</v>
      </c>
    </row>
    <row r="5245" spans="41:41" x14ac:dyDescent="0.3">
      <c r="AO5245" s="13">
        <f>(Cleaned_Data!S5245)-((Cleaned_Data!S5245)*10%)</f>
        <v>0</v>
      </c>
    </row>
    <row r="5246" spans="41:41" x14ac:dyDescent="0.3">
      <c r="AO5246" s="13">
        <f>(Cleaned_Data!S5246)-((Cleaned_Data!S5246)*10%)</f>
        <v>0</v>
      </c>
    </row>
    <row r="5247" spans="41:41" x14ac:dyDescent="0.3">
      <c r="AO5247" s="13">
        <f>(Cleaned_Data!S5247)-((Cleaned_Data!S5247)*10%)</f>
        <v>0</v>
      </c>
    </row>
    <row r="5248" spans="41:41" x14ac:dyDescent="0.3">
      <c r="AO5248" s="13">
        <f>(Cleaned_Data!S5248)-((Cleaned_Data!S5248)*10%)</f>
        <v>0</v>
      </c>
    </row>
    <row r="5249" spans="41:41" x14ac:dyDescent="0.3">
      <c r="AO5249" s="13">
        <f>(Cleaned_Data!S5249)-((Cleaned_Data!S5249)*10%)</f>
        <v>0</v>
      </c>
    </row>
    <row r="5250" spans="41:41" x14ac:dyDescent="0.3">
      <c r="AO5250" s="13">
        <f>(Cleaned_Data!S5250)-((Cleaned_Data!S5250)*10%)</f>
        <v>0</v>
      </c>
    </row>
    <row r="5251" spans="41:41" x14ac:dyDescent="0.3">
      <c r="AO5251" s="13">
        <f>(Cleaned_Data!S5251)-((Cleaned_Data!S5251)*10%)</f>
        <v>0</v>
      </c>
    </row>
    <row r="5252" spans="41:41" x14ac:dyDescent="0.3">
      <c r="AO5252" s="13">
        <f>(Cleaned_Data!S5252)-((Cleaned_Data!S5252)*10%)</f>
        <v>0</v>
      </c>
    </row>
    <row r="5253" spans="41:41" x14ac:dyDescent="0.3">
      <c r="AO5253" s="13">
        <f>(Cleaned_Data!S5253)-((Cleaned_Data!S5253)*10%)</f>
        <v>0</v>
      </c>
    </row>
    <row r="5254" spans="41:41" x14ac:dyDescent="0.3">
      <c r="AO5254" s="13">
        <f>(Cleaned_Data!S5254)-((Cleaned_Data!S5254)*10%)</f>
        <v>0</v>
      </c>
    </row>
    <row r="5255" spans="41:41" x14ac:dyDescent="0.3">
      <c r="AO5255" s="13">
        <f>(Cleaned_Data!S5255)-((Cleaned_Data!S5255)*10%)</f>
        <v>0</v>
      </c>
    </row>
    <row r="5256" spans="41:41" x14ac:dyDescent="0.3">
      <c r="AO5256" s="13">
        <f>(Cleaned_Data!S5256)-((Cleaned_Data!S5256)*10%)</f>
        <v>0</v>
      </c>
    </row>
    <row r="5257" spans="41:41" x14ac:dyDescent="0.3">
      <c r="AO5257" s="13">
        <f>(Cleaned_Data!S5257)-((Cleaned_Data!S5257)*10%)</f>
        <v>0</v>
      </c>
    </row>
    <row r="5258" spans="41:41" x14ac:dyDescent="0.3">
      <c r="AO5258" s="13">
        <f>(Cleaned_Data!S5258)-((Cleaned_Data!S5258)*10%)</f>
        <v>0</v>
      </c>
    </row>
    <row r="5259" spans="41:41" x14ac:dyDescent="0.3">
      <c r="AO5259" s="13">
        <f>(Cleaned_Data!S5259)-((Cleaned_Data!S5259)*10%)</f>
        <v>0</v>
      </c>
    </row>
    <row r="5260" spans="41:41" x14ac:dyDescent="0.3">
      <c r="AO5260" s="13">
        <f>(Cleaned_Data!S5260)-((Cleaned_Data!S5260)*10%)</f>
        <v>0</v>
      </c>
    </row>
    <row r="5261" spans="41:41" x14ac:dyDescent="0.3">
      <c r="AO5261" s="13">
        <f>(Cleaned_Data!S5261)-((Cleaned_Data!S5261)*10%)</f>
        <v>0</v>
      </c>
    </row>
    <row r="5262" spans="41:41" x14ac:dyDescent="0.3">
      <c r="AO5262" s="13">
        <f>(Cleaned_Data!S5262)-((Cleaned_Data!S5262)*10%)</f>
        <v>0</v>
      </c>
    </row>
    <row r="5263" spans="41:41" x14ac:dyDescent="0.3">
      <c r="AO5263" s="13">
        <f>(Cleaned_Data!S5263)-((Cleaned_Data!S5263)*10%)</f>
        <v>0</v>
      </c>
    </row>
    <row r="5264" spans="41:41" x14ac:dyDescent="0.3">
      <c r="AO5264" s="13">
        <f>(Cleaned_Data!S5264)-((Cleaned_Data!S5264)*10%)</f>
        <v>0</v>
      </c>
    </row>
    <row r="5265" spans="41:41" x14ac:dyDescent="0.3">
      <c r="AO5265" s="13">
        <f>(Cleaned_Data!S5265)-((Cleaned_Data!S5265)*10%)</f>
        <v>0</v>
      </c>
    </row>
    <row r="5266" spans="41:41" x14ac:dyDescent="0.3">
      <c r="AO5266" s="13">
        <f>(Cleaned_Data!S5266)-((Cleaned_Data!S5266)*10%)</f>
        <v>0</v>
      </c>
    </row>
    <row r="5267" spans="41:41" x14ac:dyDescent="0.3">
      <c r="AO5267" s="13">
        <f>(Cleaned_Data!S5267)-((Cleaned_Data!S5267)*10%)</f>
        <v>0</v>
      </c>
    </row>
    <row r="5268" spans="41:41" x14ac:dyDescent="0.3">
      <c r="AO5268" s="13">
        <f>(Cleaned_Data!S5268)-((Cleaned_Data!S5268)*10%)</f>
        <v>0</v>
      </c>
    </row>
    <row r="5269" spans="41:41" x14ac:dyDescent="0.3">
      <c r="AO5269" s="13">
        <f>(Cleaned_Data!S5269)-((Cleaned_Data!S5269)*10%)</f>
        <v>0</v>
      </c>
    </row>
    <row r="5270" spans="41:41" x14ac:dyDescent="0.3">
      <c r="AO5270" s="13">
        <f>(Cleaned_Data!S5270)-((Cleaned_Data!S5270)*10%)</f>
        <v>0</v>
      </c>
    </row>
    <row r="5271" spans="41:41" x14ac:dyDescent="0.3">
      <c r="AO5271" s="13">
        <f>(Cleaned_Data!S5271)-((Cleaned_Data!S5271)*10%)</f>
        <v>0</v>
      </c>
    </row>
    <row r="5272" spans="41:41" x14ac:dyDescent="0.3">
      <c r="AO5272" s="13">
        <f>(Cleaned_Data!S5272)-((Cleaned_Data!S5272)*10%)</f>
        <v>0</v>
      </c>
    </row>
    <row r="5273" spans="41:41" x14ac:dyDescent="0.3">
      <c r="AO5273" s="13">
        <f>(Cleaned_Data!S5273)-((Cleaned_Data!S5273)*10%)</f>
        <v>0</v>
      </c>
    </row>
    <row r="5274" spans="41:41" x14ac:dyDescent="0.3">
      <c r="AO5274" s="13">
        <f>(Cleaned_Data!S5274)-((Cleaned_Data!S5274)*10%)</f>
        <v>0</v>
      </c>
    </row>
    <row r="5275" spans="41:41" x14ac:dyDescent="0.3">
      <c r="AO5275" s="13">
        <f>(Cleaned_Data!S5275)-((Cleaned_Data!S5275)*10%)</f>
        <v>0</v>
      </c>
    </row>
    <row r="5276" spans="41:41" x14ac:dyDescent="0.3">
      <c r="AO5276" s="13">
        <f>(Cleaned_Data!S5276)-((Cleaned_Data!S5276)*10%)</f>
        <v>0</v>
      </c>
    </row>
    <row r="5277" spans="41:41" x14ac:dyDescent="0.3">
      <c r="AO5277" s="13">
        <f>(Cleaned_Data!S5277)-((Cleaned_Data!S5277)*10%)</f>
        <v>0</v>
      </c>
    </row>
    <row r="5278" spans="41:41" x14ac:dyDescent="0.3">
      <c r="AO5278" s="13">
        <f>(Cleaned_Data!S5278)-((Cleaned_Data!S5278)*10%)</f>
        <v>0</v>
      </c>
    </row>
    <row r="5279" spans="41:41" x14ac:dyDescent="0.3">
      <c r="AO5279" s="13">
        <f>(Cleaned_Data!S5279)-((Cleaned_Data!S5279)*10%)</f>
        <v>0</v>
      </c>
    </row>
    <row r="5280" spans="41:41" x14ac:dyDescent="0.3">
      <c r="AO5280" s="13">
        <f>(Cleaned_Data!S5280)-((Cleaned_Data!S5280)*10%)</f>
        <v>0</v>
      </c>
    </row>
    <row r="5281" spans="41:41" x14ac:dyDescent="0.3">
      <c r="AO5281" s="13">
        <f>(Cleaned_Data!S5281)-((Cleaned_Data!S5281)*10%)</f>
        <v>0</v>
      </c>
    </row>
    <row r="5282" spans="41:41" x14ac:dyDescent="0.3">
      <c r="AO5282" s="13">
        <f>(Cleaned_Data!S5282)-((Cleaned_Data!S5282)*10%)</f>
        <v>0</v>
      </c>
    </row>
    <row r="5283" spans="41:41" x14ac:dyDescent="0.3">
      <c r="AO5283" s="13">
        <f>(Cleaned_Data!S5283)-((Cleaned_Data!S5283)*10%)</f>
        <v>0</v>
      </c>
    </row>
    <row r="5284" spans="41:41" x14ac:dyDescent="0.3">
      <c r="AO5284" s="13">
        <f>(Cleaned_Data!S5284)-((Cleaned_Data!S5284)*10%)</f>
        <v>0</v>
      </c>
    </row>
    <row r="5285" spans="41:41" x14ac:dyDescent="0.3">
      <c r="AO5285" s="13">
        <f>(Cleaned_Data!S5285)-((Cleaned_Data!S5285)*10%)</f>
        <v>0</v>
      </c>
    </row>
    <row r="5286" spans="41:41" x14ac:dyDescent="0.3">
      <c r="AO5286" s="13">
        <f>(Cleaned_Data!S5286)-((Cleaned_Data!S5286)*10%)</f>
        <v>0</v>
      </c>
    </row>
    <row r="5287" spans="41:41" x14ac:dyDescent="0.3">
      <c r="AO5287" s="13">
        <f>(Cleaned_Data!S5287)-((Cleaned_Data!S5287)*10%)</f>
        <v>0</v>
      </c>
    </row>
    <row r="5288" spans="41:41" x14ac:dyDescent="0.3">
      <c r="AO5288" s="13">
        <f>(Cleaned_Data!S5288)-((Cleaned_Data!S5288)*10%)</f>
        <v>0</v>
      </c>
    </row>
    <row r="5289" spans="41:41" x14ac:dyDescent="0.3">
      <c r="AO5289" s="13">
        <f>(Cleaned_Data!S5289)-((Cleaned_Data!S5289)*10%)</f>
        <v>0</v>
      </c>
    </row>
    <row r="5290" spans="41:41" x14ac:dyDescent="0.3">
      <c r="AO5290" s="13">
        <f>(Cleaned_Data!S5290)-((Cleaned_Data!S5290)*10%)</f>
        <v>0</v>
      </c>
    </row>
    <row r="5291" spans="41:41" x14ac:dyDescent="0.3">
      <c r="AO5291" s="13">
        <f>(Cleaned_Data!S5291)-((Cleaned_Data!S5291)*10%)</f>
        <v>0</v>
      </c>
    </row>
    <row r="5292" spans="41:41" x14ac:dyDescent="0.3">
      <c r="AO5292" s="13">
        <f>(Cleaned_Data!S5292)-((Cleaned_Data!S5292)*10%)</f>
        <v>0</v>
      </c>
    </row>
    <row r="5293" spans="41:41" x14ac:dyDescent="0.3">
      <c r="AO5293" s="13">
        <f>(Cleaned_Data!S5293)-((Cleaned_Data!S5293)*10%)</f>
        <v>0</v>
      </c>
    </row>
    <row r="5294" spans="41:41" x14ac:dyDescent="0.3">
      <c r="AO5294" s="13">
        <f>(Cleaned_Data!S5294)-((Cleaned_Data!S5294)*10%)</f>
        <v>0</v>
      </c>
    </row>
    <row r="5295" spans="41:41" x14ac:dyDescent="0.3">
      <c r="AO5295" s="13">
        <f>(Cleaned_Data!S5295)-((Cleaned_Data!S5295)*10%)</f>
        <v>0</v>
      </c>
    </row>
    <row r="5296" spans="41:41" x14ac:dyDescent="0.3">
      <c r="AO5296" s="13">
        <f>(Cleaned_Data!S5296)-((Cleaned_Data!S5296)*10%)</f>
        <v>0</v>
      </c>
    </row>
    <row r="5297" spans="41:41" x14ac:dyDescent="0.3">
      <c r="AO5297" s="13">
        <f>(Cleaned_Data!S5297)-((Cleaned_Data!S5297)*10%)</f>
        <v>0</v>
      </c>
    </row>
    <row r="5298" spans="41:41" x14ac:dyDescent="0.3">
      <c r="AO5298" s="13">
        <f>(Cleaned_Data!S5298)-((Cleaned_Data!S5298)*10%)</f>
        <v>0</v>
      </c>
    </row>
    <row r="5299" spans="41:41" x14ac:dyDescent="0.3">
      <c r="AO5299" s="13">
        <f>(Cleaned_Data!S5299)-((Cleaned_Data!S5299)*10%)</f>
        <v>0</v>
      </c>
    </row>
    <row r="5300" spans="41:41" x14ac:dyDescent="0.3">
      <c r="AO5300" s="13">
        <f>(Cleaned_Data!S5300)-((Cleaned_Data!S5300)*10%)</f>
        <v>0</v>
      </c>
    </row>
    <row r="5301" spans="41:41" x14ac:dyDescent="0.3">
      <c r="AO5301" s="13">
        <f>(Cleaned_Data!S5301)-((Cleaned_Data!S5301)*10%)</f>
        <v>0</v>
      </c>
    </row>
    <row r="5302" spans="41:41" x14ac:dyDescent="0.3">
      <c r="AO5302" s="13">
        <f>(Cleaned_Data!S5302)-((Cleaned_Data!S5302)*10%)</f>
        <v>0</v>
      </c>
    </row>
    <row r="5303" spans="41:41" x14ac:dyDescent="0.3">
      <c r="AO5303" s="13">
        <f>(Cleaned_Data!S5303)-((Cleaned_Data!S5303)*10%)</f>
        <v>0</v>
      </c>
    </row>
    <row r="5304" spans="41:41" x14ac:dyDescent="0.3">
      <c r="AO5304" s="13">
        <f>(Cleaned_Data!S5304)-((Cleaned_Data!S5304)*10%)</f>
        <v>0</v>
      </c>
    </row>
    <row r="5305" spans="41:41" x14ac:dyDescent="0.3">
      <c r="AO5305" s="13">
        <f>(Cleaned_Data!S5305)-((Cleaned_Data!S5305)*10%)</f>
        <v>0</v>
      </c>
    </row>
    <row r="5306" spans="41:41" x14ac:dyDescent="0.3">
      <c r="AO5306" s="13">
        <f>(Cleaned_Data!S5306)-((Cleaned_Data!S5306)*10%)</f>
        <v>0</v>
      </c>
    </row>
    <row r="5307" spans="41:41" x14ac:dyDescent="0.3">
      <c r="AO5307" s="13">
        <f>(Cleaned_Data!S5307)-((Cleaned_Data!S5307)*10%)</f>
        <v>0</v>
      </c>
    </row>
    <row r="5308" spans="41:41" x14ac:dyDescent="0.3">
      <c r="AO5308" s="13">
        <f>(Cleaned_Data!S5308)-((Cleaned_Data!S5308)*10%)</f>
        <v>0</v>
      </c>
    </row>
    <row r="5309" spans="41:41" x14ac:dyDescent="0.3">
      <c r="AO5309" s="13">
        <f>(Cleaned_Data!S5309)-((Cleaned_Data!S5309)*10%)</f>
        <v>0</v>
      </c>
    </row>
    <row r="5310" spans="41:41" x14ac:dyDescent="0.3">
      <c r="AO5310" s="13">
        <f>(Cleaned_Data!S5310)-((Cleaned_Data!S5310)*10%)</f>
        <v>0</v>
      </c>
    </row>
    <row r="5311" spans="41:41" x14ac:dyDescent="0.3">
      <c r="AO5311" s="13">
        <f>(Cleaned_Data!S5311)-((Cleaned_Data!S5311)*10%)</f>
        <v>0</v>
      </c>
    </row>
    <row r="5312" spans="41:41" x14ac:dyDescent="0.3">
      <c r="AO5312" s="13">
        <f>(Cleaned_Data!S5312)-((Cleaned_Data!S5312)*10%)</f>
        <v>0</v>
      </c>
    </row>
    <row r="5313" spans="41:41" x14ac:dyDescent="0.3">
      <c r="AO5313" s="13">
        <f>(Cleaned_Data!S5313)-((Cleaned_Data!S5313)*10%)</f>
        <v>0</v>
      </c>
    </row>
    <row r="5314" spans="41:41" x14ac:dyDescent="0.3">
      <c r="AO5314" s="13">
        <f>(Cleaned_Data!S5314)-((Cleaned_Data!S5314)*10%)</f>
        <v>0</v>
      </c>
    </row>
    <row r="5315" spans="41:41" x14ac:dyDescent="0.3">
      <c r="AO5315" s="13">
        <f>(Cleaned_Data!S5315)-((Cleaned_Data!S5315)*10%)</f>
        <v>0</v>
      </c>
    </row>
    <row r="5316" spans="41:41" x14ac:dyDescent="0.3">
      <c r="AO5316" s="13">
        <f>(Cleaned_Data!S5316)-((Cleaned_Data!S5316)*10%)</f>
        <v>0</v>
      </c>
    </row>
    <row r="5317" spans="41:41" x14ac:dyDescent="0.3">
      <c r="AO5317" s="13">
        <f>(Cleaned_Data!S5317)-((Cleaned_Data!S5317)*10%)</f>
        <v>0</v>
      </c>
    </row>
    <row r="5318" spans="41:41" x14ac:dyDescent="0.3">
      <c r="AO5318" s="13">
        <f>(Cleaned_Data!S5318)-((Cleaned_Data!S5318)*10%)</f>
        <v>0</v>
      </c>
    </row>
    <row r="5319" spans="41:41" x14ac:dyDescent="0.3">
      <c r="AO5319" s="13">
        <f>(Cleaned_Data!S5319)-((Cleaned_Data!S5319)*10%)</f>
        <v>0</v>
      </c>
    </row>
    <row r="5320" spans="41:41" x14ac:dyDescent="0.3">
      <c r="AO5320" s="13">
        <f>(Cleaned_Data!S5320)-((Cleaned_Data!S5320)*10%)</f>
        <v>0</v>
      </c>
    </row>
    <row r="5321" spans="41:41" x14ac:dyDescent="0.3">
      <c r="AO5321" s="13">
        <f>(Cleaned_Data!S5321)-((Cleaned_Data!S5321)*10%)</f>
        <v>0</v>
      </c>
    </row>
    <row r="5322" spans="41:41" x14ac:dyDescent="0.3">
      <c r="AO5322" s="13">
        <f>(Cleaned_Data!S5322)-((Cleaned_Data!S5322)*10%)</f>
        <v>0</v>
      </c>
    </row>
    <row r="5323" spans="41:41" x14ac:dyDescent="0.3">
      <c r="AO5323" s="13">
        <f>(Cleaned_Data!S5323)-((Cleaned_Data!S5323)*10%)</f>
        <v>0</v>
      </c>
    </row>
    <row r="5324" spans="41:41" x14ac:dyDescent="0.3">
      <c r="AO5324" s="13">
        <f>(Cleaned_Data!S5324)-((Cleaned_Data!S5324)*10%)</f>
        <v>0</v>
      </c>
    </row>
    <row r="5325" spans="41:41" x14ac:dyDescent="0.3">
      <c r="AO5325" s="13">
        <f>(Cleaned_Data!S5325)-((Cleaned_Data!S5325)*10%)</f>
        <v>0</v>
      </c>
    </row>
    <row r="5326" spans="41:41" x14ac:dyDescent="0.3">
      <c r="AO5326" s="13">
        <f>(Cleaned_Data!S5326)-((Cleaned_Data!S5326)*10%)</f>
        <v>0</v>
      </c>
    </row>
    <row r="5327" spans="41:41" x14ac:dyDescent="0.3">
      <c r="AO5327" s="13">
        <f>(Cleaned_Data!S5327)-((Cleaned_Data!S5327)*10%)</f>
        <v>0</v>
      </c>
    </row>
    <row r="5328" spans="41:41" x14ac:dyDescent="0.3">
      <c r="AO5328" s="13">
        <f>(Cleaned_Data!S5328)-((Cleaned_Data!S5328)*10%)</f>
        <v>0</v>
      </c>
    </row>
    <row r="5329" spans="41:41" x14ac:dyDescent="0.3">
      <c r="AO5329" s="13">
        <f>(Cleaned_Data!S5329)-((Cleaned_Data!S5329)*10%)</f>
        <v>0</v>
      </c>
    </row>
    <row r="5330" spans="41:41" x14ac:dyDescent="0.3">
      <c r="AO5330" s="13">
        <f>(Cleaned_Data!S5330)-((Cleaned_Data!S5330)*10%)</f>
        <v>0</v>
      </c>
    </row>
    <row r="5331" spans="41:41" x14ac:dyDescent="0.3">
      <c r="AO5331" s="13">
        <f>(Cleaned_Data!S5331)-((Cleaned_Data!S5331)*10%)</f>
        <v>0</v>
      </c>
    </row>
    <row r="5332" spans="41:41" x14ac:dyDescent="0.3">
      <c r="AO5332" s="13">
        <f>(Cleaned_Data!S5332)-((Cleaned_Data!S5332)*10%)</f>
        <v>0</v>
      </c>
    </row>
    <row r="5333" spans="41:41" x14ac:dyDescent="0.3">
      <c r="AO5333" s="13">
        <f>(Cleaned_Data!S5333)-((Cleaned_Data!S5333)*10%)</f>
        <v>0</v>
      </c>
    </row>
    <row r="5334" spans="41:41" x14ac:dyDescent="0.3">
      <c r="AO5334" s="13">
        <f>(Cleaned_Data!S5334)-((Cleaned_Data!S5334)*10%)</f>
        <v>0</v>
      </c>
    </row>
    <row r="5335" spans="41:41" x14ac:dyDescent="0.3">
      <c r="AO5335" s="13">
        <f>(Cleaned_Data!S5335)-((Cleaned_Data!S5335)*10%)</f>
        <v>0</v>
      </c>
    </row>
    <row r="5336" spans="41:41" x14ac:dyDescent="0.3">
      <c r="AO5336" s="13">
        <f>(Cleaned_Data!S5336)-((Cleaned_Data!S5336)*10%)</f>
        <v>0</v>
      </c>
    </row>
    <row r="5337" spans="41:41" x14ac:dyDescent="0.3">
      <c r="AO5337" s="13">
        <f>(Cleaned_Data!S5337)-((Cleaned_Data!S5337)*10%)</f>
        <v>0</v>
      </c>
    </row>
    <row r="5338" spans="41:41" x14ac:dyDescent="0.3">
      <c r="AO5338" s="13">
        <f>(Cleaned_Data!S5338)-((Cleaned_Data!S5338)*10%)</f>
        <v>0</v>
      </c>
    </row>
    <row r="5339" spans="41:41" x14ac:dyDescent="0.3">
      <c r="AO5339" s="13">
        <f>(Cleaned_Data!S5339)-((Cleaned_Data!S5339)*10%)</f>
        <v>0</v>
      </c>
    </row>
    <row r="5340" spans="41:41" x14ac:dyDescent="0.3">
      <c r="AO5340" s="13">
        <f>(Cleaned_Data!S5340)-((Cleaned_Data!S5340)*10%)</f>
        <v>0</v>
      </c>
    </row>
    <row r="5341" spans="41:41" x14ac:dyDescent="0.3">
      <c r="AO5341" s="13">
        <f>(Cleaned_Data!S5341)-((Cleaned_Data!S5341)*10%)</f>
        <v>0</v>
      </c>
    </row>
    <row r="5342" spans="41:41" x14ac:dyDescent="0.3">
      <c r="AO5342" s="13">
        <f>(Cleaned_Data!S5342)-((Cleaned_Data!S5342)*10%)</f>
        <v>0</v>
      </c>
    </row>
    <row r="5343" spans="41:41" x14ac:dyDescent="0.3">
      <c r="AO5343" s="13">
        <f>(Cleaned_Data!S5343)-((Cleaned_Data!S5343)*10%)</f>
        <v>0</v>
      </c>
    </row>
    <row r="5344" spans="41:41" x14ac:dyDescent="0.3">
      <c r="AO5344" s="13">
        <f>(Cleaned_Data!S5344)-((Cleaned_Data!S5344)*10%)</f>
        <v>0</v>
      </c>
    </row>
    <row r="5345" spans="41:41" x14ac:dyDescent="0.3">
      <c r="AO5345" s="13">
        <f>(Cleaned_Data!S5345)-((Cleaned_Data!S5345)*10%)</f>
        <v>0</v>
      </c>
    </row>
    <row r="5346" spans="41:41" x14ac:dyDescent="0.3">
      <c r="AO5346" s="13">
        <f>(Cleaned_Data!S5346)-((Cleaned_Data!S5346)*10%)</f>
        <v>0</v>
      </c>
    </row>
    <row r="5347" spans="41:41" x14ac:dyDescent="0.3">
      <c r="AO5347" s="13">
        <f>(Cleaned_Data!S5347)-((Cleaned_Data!S5347)*10%)</f>
        <v>0</v>
      </c>
    </row>
    <row r="5348" spans="41:41" x14ac:dyDescent="0.3">
      <c r="AO5348" s="13">
        <f>(Cleaned_Data!S5348)-((Cleaned_Data!S5348)*10%)</f>
        <v>0</v>
      </c>
    </row>
    <row r="5349" spans="41:41" x14ac:dyDescent="0.3">
      <c r="AO5349" s="13">
        <f>(Cleaned_Data!S5349)-((Cleaned_Data!S5349)*10%)</f>
        <v>0</v>
      </c>
    </row>
    <row r="5350" spans="41:41" x14ac:dyDescent="0.3">
      <c r="AO5350" s="13">
        <f>(Cleaned_Data!S5350)-((Cleaned_Data!S5350)*10%)</f>
        <v>0</v>
      </c>
    </row>
    <row r="5351" spans="41:41" x14ac:dyDescent="0.3">
      <c r="AO5351" s="13">
        <f>(Cleaned_Data!S5351)-((Cleaned_Data!S5351)*10%)</f>
        <v>0</v>
      </c>
    </row>
    <row r="5352" spans="41:41" x14ac:dyDescent="0.3">
      <c r="AO5352" s="13">
        <f>(Cleaned_Data!S5352)-((Cleaned_Data!S5352)*10%)</f>
        <v>0</v>
      </c>
    </row>
    <row r="5353" spans="41:41" x14ac:dyDescent="0.3">
      <c r="AO5353" s="13">
        <f>(Cleaned_Data!S5353)-((Cleaned_Data!S5353)*10%)</f>
        <v>0</v>
      </c>
    </row>
    <row r="5354" spans="41:41" x14ac:dyDescent="0.3">
      <c r="AO5354" s="13">
        <f>(Cleaned_Data!S5354)-((Cleaned_Data!S5354)*10%)</f>
        <v>0</v>
      </c>
    </row>
    <row r="5355" spans="41:41" x14ac:dyDescent="0.3">
      <c r="AO5355" s="13">
        <f>(Cleaned_Data!S5355)-((Cleaned_Data!S5355)*10%)</f>
        <v>0</v>
      </c>
    </row>
    <row r="5356" spans="41:41" x14ac:dyDescent="0.3">
      <c r="AO5356" s="13">
        <f>(Cleaned_Data!S5356)-((Cleaned_Data!S5356)*10%)</f>
        <v>0</v>
      </c>
    </row>
    <row r="5357" spans="41:41" x14ac:dyDescent="0.3">
      <c r="AO5357" s="13">
        <f>(Cleaned_Data!S5357)-((Cleaned_Data!S5357)*10%)</f>
        <v>0</v>
      </c>
    </row>
    <row r="5358" spans="41:41" x14ac:dyDescent="0.3">
      <c r="AO5358" s="13">
        <f>(Cleaned_Data!S5358)-((Cleaned_Data!S5358)*10%)</f>
        <v>0</v>
      </c>
    </row>
    <row r="5359" spans="41:41" x14ac:dyDescent="0.3">
      <c r="AO5359" s="13">
        <f>(Cleaned_Data!S5359)-((Cleaned_Data!S5359)*10%)</f>
        <v>0</v>
      </c>
    </row>
    <row r="5360" spans="41:41" x14ac:dyDescent="0.3">
      <c r="AO5360" s="13">
        <f>(Cleaned_Data!S5360)-((Cleaned_Data!S5360)*10%)</f>
        <v>0</v>
      </c>
    </row>
    <row r="5361" spans="41:41" x14ac:dyDescent="0.3">
      <c r="AO5361" s="13">
        <f>(Cleaned_Data!S5361)-((Cleaned_Data!S5361)*10%)</f>
        <v>0</v>
      </c>
    </row>
    <row r="5362" spans="41:41" x14ac:dyDescent="0.3">
      <c r="AO5362" s="13">
        <f>(Cleaned_Data!S5362)-((Cleaned_Data!S5362)*10%)</f>
        <v>0</v>
      </c>
    </row>
    <row r="5363" spans="41:41" x14ac:dyDescent="0.3">
      <c r="AO5363" s="13">
        <f>(Cleaned_Data!S5363)-((Cleaned_Data!S5363)*10%)</f>
        <v>0</v>
      </c>
    </row>
    <row r="5364" spans="41:41" x14ac:dyDescent="0.3">
      <c r="AO5364" s="13">
        <f>(Cleaned_Data!S5364)-((Cleaned_Data!S5364)*10%)</f>
        <v>0</v>
      </c>
    </row>
    <row r="5365" spans="41:41" x14ac:dyDescent="0.3">
      <c r="AO5365" s="13">
        <f>(Cleaned_Data!S5365)-((Cleaned_Data!S5365)*10%)</f>
        <v>0</v>
      </c>
    </row>
    <row r="5366" spans="41:41" x14ac:dyDescent="0.3">
      <c r="AO5366" s="13">
        <f>(Cleaned_Data!S5366)-((Cleaned_Data!S5366)*10%)</f>
        <v>0</v>
      </c>
    </row>
    <row r="5367" spans="41:41" x14ac:dyDescent="0.3">
      <c r="AO5367" s="13">
        <f>(Cleaned_Data!S5367)-((Cleaned_Data!S5367)*10%)</f>
        <v>0</v>
      </c>
    </row>
    <row r="5368" spans="41:41" x14ac:dyDescent="0.3">
      <c r="AO5368" s="13">
        <f>(Cleaned_Data!S5368)-((Cleaned_Data!S5368)*10%)</f>
        <v>0</v>
      </c>
    </row>
    <row r="5369" spans="41:41" x14ac:dyDescent="0.3">
      <c r="AO5369" s="13">
        <f>(Cleaned_Data!S5369)-((Cleaned_Data!S5369)*10%)</f>
        <v>0</v>
      </c>
    </row>
    <row r="5370" spans="41:41" x14ac:dyDescent="0.3">
      <c r="AO5370" s="13">
        <f>(Cleaned_Data!S5370)-((Cleaned_Data!S5370)*10%)</f>
        <v>0</v>
      </c>
    </row>
    <row r="5371" spans="41:41" x14ac:dyDescent="0.3">
      <c r="AO5371" s="13">
        <f>(Cleaned_Data!S5371)-((Cleaned_Data!S5371)*10%)</f>
        <v>0</v>
      </c>
    </row>
    <row r="5372" spans="41:41" x14ac:dyDescent="0.3">
      <c r="AO5372" s="13">
        <f>(Cleaned_Data!S5372)-((Cleaned_Data!S5372)*10%)</f>
        <v>0</v>
      </c>
    </row>
    <row r="5373" spans="41:41" x14ac:dyDescent="0.3">
      <c r="AO5373" s="13">
        <f>(Cleaned_Data!S5373)-((Cleaned_Data!S5373)*10%)</f>
        <v>0</v>
      </c>
    </row>
    <row r="5374" spans="41:41" x14ac:dyDescent="0.3">
      <c r="AO5374" s="13">
        <f>(Cleaned_Data!S5374)-((Cleaned_Data!S5374)*10%)</f>
        <v>0</v>
      </c>
    </row>
    <row r="5375" spans="41:41" x14ac:dyDescent="0.3">
      <c r="AO5375" s="13">
        <f>(Cleaned_Data!S5375)-((Cleaned_Data!S5375)*10%)</f>
        <v>0</v>
      </c>
    </row>
    <row r="5376" spans="41:41" x14ac:dyDescent="0.3">
      <c r="AO5376" s="13">
        <f>(Cleaned_Data!S5376)-((Cleaned_Data!S5376)*10%)</f>
        <v>0</v>
      </c>
    </row>
    <row r="5377" spans="41:41" x14ac:dyDescent="0.3">
      <c r="AO5377" s="13">
        <f>(Cleaned_Data!S5377)-((Cleaned_Data!S5377)*10%)</f>
        <v>0</v>
      </c>
    </row>
    <row r="5378" spans="41:41" x14ac:dyDescent="0.3">
      <c r="AO5378" s="13">
        <f>(Cleaned_Data!S5378)-((Cleaned_Data!S5378)*10%)</f>
        <v>0</v>
      </c>
    </row>
    <row r="5379" spans="41:41" x14ac:dyDescent="0.3">
      <c r="AO5379" s="13">
        <f>(Cleaned_Data!S5379)-((Cleaned_Data!S5379)*10%)</f>
        <v>0</v>
      </c>
    </row>
    <row r="5380" spans="41:41" x14ac:dyDescent="0.3">
      <c r="AO5380" s="13">
        <f>(Cleaned_Data!S5380)-((Cleaned_Data!S5380)*10%)</f>
        <v>0</v>
      </c>
    </row>
    <row r="5381" spans="41:41" x14ac:dyDescent="0.3">
      <c r="AO5381" s="13">
        <f>(Cleaned_Data!S5381)-((Cleaned_Data!S5381)*10%)</f>
        <v>0</v>
      </c>
    </row>
    <row r="5382" spans="41:41" x14ac:dyDescent="0.3">
      <c r="AO5382" s="13">
        <f>(Cleaned_Data!S5382)-((Cleaned_Data!S5382)*10%)</f>
        <v>0</v>
      </c>
    </row>
    <row r="5383" spans="41:41" x14ac:dyDescent="0.3">
      <c r="AO5383" s="13">
        <f>(Cleaned_Data!S5383)-((Cleaned_Data!S5383)*10%)</f>
        <v>0</v>
      </c>
    </row>
    <row r="5384" spans="41:41" x14ac:dyDescent="0.3">
      <c r="AO5384" s="13">
        <f>(Cleaned_Data!S5384)-((Cleaned_Data!S5384)*10%)</f>
        <v>0</v>
      </c>
    </row>
    <row r="5385" spans="41:41" x14ac:dyDescent="0.3">
      <c r="AO5385" s="13">
        <f>(Cleaned_Data!S5385)-((Cleaned_Data!S5385)*10%)</f>
        <v>0</v>
      </c>
    </row>
    <row r="5386" spans="41:41" x14ac:dyDescent="0.3">
      <c r="AO5386" s="13">
        <f>(Cleaned_Data!S5386)-((Cleaned_Data!S5386)*10%)</f>
        <v>0</v>
      </c>
    </row>
    <row r="5387" spans="41:41" x14ac:dyDescent="0.3">
      <c r="AO5387" s="13">
        <f>(Cleaned_Data!S5387)-((Cleaned_Data!S5387)*10%)</f>
        <v>0</v>
      </c>
    </row>
    <row r="5388" spans="41:41" x14ac:dyDescent="0.3">
      <c r="AO5388" s="13">
        <f>(Cleaned_Data!S5388)-((Cleaned_Data!S5388)*10%)</f>
        <v>0</v>
      </c>
    </row>
    <row r="5389" spans="41:41" x14ac:dyDescent="0.3">
      <c r="AO5389" s="13">
        <f>(Cleaned_Data!S5389)-((Cleaned_Data!S5389)*10%)</f>
        <v>0</v>
      </c>
    </row>
    <row r="5390" spans="41:41" x14ac:dyDescent="0.3">
      <c r="AO5390" s="13">
        <f>(Cleaned_Data!S5390)-((Cleaned_Data!S5390)*10%)</f>
        <v>0</v>
      </c>
    </row>
    <row r="5391" spans="41:41" x14ac:dyDescent="0.3">
      <c r="AO5391" s="13">
        <f>(Cleaned_Data!S5391)-((Cleaned_Data!S5391)*10%)</f>
        <v>0</v>
      </c>
    </row>
    <row r="5392" spans="41:41" x14ac:dyDescent="0.3">
      <c r="AO5392" s="13">
        <f>(Cleaned_Data!S5392)-((Cleaned_Data!S5392)*10%)</f>
        <v>0</v>
      </c>
    </row>
    <row r="5393" spans="41:41" x14ac:dyDescent="0.3">
      <c r="AO5393" s="13">
        <f>(Cleaned_Data!S5393)-((Cleaned_Data!S5393)*10%)</f>
        <v>0</v>
      </c>
    </row>
    <row r="5394" spans="41:41" x14ac:dyDescent="0.3">
      <c r="AO5394" s="13">
        <f>(Cleaned_Data!S5394)-((Cleaned_Data!S5394)*10%)</f>
        <v>0</v>
      </c>
    </row>
    <row r="5395" spans="41:41" x14ac:dyDescent="0.3">
      <c r="AO5395" s="13">
        <f>(Cleaned_Data!S5395)-((Cleaned_Data!S5395)*10%)</f>
        <v>0</v>
      </c>
    </row>
    <row r="5396" spans="41:41" x14ac:dyDescent="0.3">
      <c r="AO5396" s="13">
        <f>(Cleaned_Data!S5396)-((Cleaned_Data!S5396)*10%)</f>
        <v>0</v>
      </c>
    </row>
    <row r="5397" spans="41:41" x14ac:dyDescent="0.3">
      <c r="AO5397" s="13">
        <f>(Cleaned_Data!S5397)-((Cleaned_Data!S5397)*10%)</f>
        <v>0</v>
      </c>
    </row>
    <row r="5398" spans="41:41" x14ac:dyDescent="0.3">
      <c r="AO5398" s="13">
        <f>(Cleaned_Data!S5398)-((Cleaned_Data!S5398)*10%)</f>
        <v>0</v>
      </c>
    </row>
    <row r="5399" spans="41:41" x14ac:dyDescent="0.3">
      <c r="AO5399" s="13">
        <f>(Cleaned_Data!S5399)-((Cleaned_Data!S5399)*10%)</f>
        <v>0</v>
      </c>
    </row>
    <row r="5400" spans="41:41" x14ac:dyDescent="0.3">
      <c r="AO5400" s="13">
        <f>(Cleaned_Data!S5400)-((Cleaned_Data!S5400)*10%)</f>
        <v>0</v>
      </c>
    </row>
    <row r="5401" spans="41:41" x14ac:dyDescent="0.3">
      <c r="AO5401" s="13">
        <f>(Cleaned_Data!S5401)-((Cleaned_Data!S5401)*10%)</f>
        <v>0</v>
      </c>
    </row>
    <row r="5402" spans="41:41" x14ac:dyDescent="0.3">
      <c r="AO5402" s="13">
        <f>(Cleaned_Data!S5402)-((Cleaned_Data!S5402)*10%)</f>
        <v>0</v>
      </c>
    </row>
    <row r="5403" spans="41:41" x14ac:dyDescent="0.3">
      <c r="AO5403" s="13">
        <f>(Cleaned_Data!S5403)-((Cleaned_Data!S5403)*10%)</f>
        <v>0</v>
      </c>
    </row>
    <row r="5404" spans="41:41" x14ac:dyDescent="0.3">
      <c r="AO5404" s="13">
        <f>(Cleaned_Data!S5404)-((Cleaned_Data!S5404)*10%)</f>
        <v>0</v>
      </c>
    </row>
    <row r="5405" spans="41:41" x14ac:dyDescent="0.3">
      <c r="AO5405" s="13">
        <f>(Cleaned_Data!S5405)-((Cleaned_Data!S5405)*10%)</f>
        <v>0</v>
      </c>
    </row>
    <row r="5406" spans="41:41" x14ac:dyDescent="0.3">
      <c r="AO5406" s="13">
        <f>(Cleaned_Data!S5406)-((Cleaned_Data!S5406)*10%)</f>
        <v>0</v>
      </c>
    </row>
    <row r="5407" spans="41:41" x14ac:dyDescent="0.3">
      <c r="AO5407" s="13">
        <f>(Cleaned_Data!S5407)-((Cleaned_Data!S5407)*10%)</f>
        <v>0</v>
      </c>
    </row>
    <row r="5408" spans="41:41" x14ac:dyDescent="0.3">
      <c r="AO5408" s="13">
        <f>(Cleaned_Data!S5408)-((Cleaned_Data!S5408)*10%)</f>
        <v>0</v>
      </c>
    </row>
    <row r="5409" spans="41:41" x14ac:dyDescent="0.3">
      <c r="AO5409" s="13">
        <f>(Cleaned_Data!S5409)-((Cleaned_Data!S5409)*10%)</f>
        <v>0</v>
      </c>
    </row>
    <row r="5410" spans="41:41" x14ac:dyDescent="0.3">
      <c r="AO5410" s="13">
        <f>(Cleaned_Data!S5410)-((Cleaned_Data!S5410)*10%)</f>
        <v>0</v>
      </c>
    </row>
    <row r="5411" spans="41:41" x14ac:dyDescent="0.3">
      <c r="AO5411" s="13">
        <f>(Cleaned_Data!S5411)-((Cleaned_Data!S5411)*10%)</f>
        <v>0</v>
      </c>
    </row>
    <row r="5412" spans="41:41" x14ac:dyDescent="0.3">
      <c r="AO5412" s="13">
        <f>(Cleaned_Data!S5412)-((Cleaned_Data!S5412)*10%)</f>
        <v>0</v>
      </c>
    </row>
    <row r="5413" spans="41:41" x14ac:dyDescent="0.3">
      <c r="AO5413" s="13">
        <f>(Cleaned_Data!S5413)-((Cleaned_Data!S5413)*10%)</f>
        <v>0</v>
      </c>
    </row>
    <row r="5414" spans="41:41" x14ac:dyDescent="0.3">
      <c r="AO5414" s="13">
        <f>(Cleaned_Data!S5414)-((Cleaned_Data!S5414)*10%)</f>
        <v>0</v>
      </c>
    </row>
    <row r="5415" spans="41:41" x14ac:dyDescent="0.3">
      <c r="AO5415" s="13">
        <f>(Cleaned_Data!S5415)-((Cleaned_Data!S5415)*10%)</f>
        <v>0</v>
      </c>
    </row>
    <row r="5416" spans="41:41" x14ac:dyDescent="0.3">
      <c r="AO5416" s="13">
        <f>(Cleaned_Data!S5416)-((Cleaned_Data!S5416)*10%)</f>
        <v>0</v>
      </c>
    </row>
    <row r="5417" spans="41:41" x14ac:dyDescent="0.3">
      <c r="AO5417" s="13">
        <f>(Cleaned_Data!S5417)-((Cleaned_Data!S5417)*10%)</f>
        <v>0</v>
      </c>
    </row>
    <row r="5418" spans="41:41" x14ac:dyDescent="0.3">
      <c r="AO5418" s="13">
        <f>(Cleaned_Data!S5418)-((Cleaned_Data!S5418)*10%)</f>
        <v>0</v>
      </c>
    </row>
    <row r="5419" spans="41:41" x14ac:dyDescent="0.3">
      <c r="AO5419" s="13">
        <f>(Cleaned_Data!S5419)-((Cleaned_Data!S5419)*10%)</f>
        <v>0</v>
      </c>
    </row>
    <row r="5420" spans="41:41" x14ac:dyDescent="0.3">
      <c r="AO5420" s="13">
        <f>(Cleaned_Data!S5420)-((Cleaned_Data!S5420)*10%)</f>
        <v>0</v>
      </c>
    </row>
    <row r="5421" spans="41:41" x14ac:dyDescent="0.3">
      <c r="AO5421" s="13">
        <f>(Cleaned_Data!S5421)-((Cleaned_Data!S5421)*10%)</f>
        <v>0</v>
      </c>
    </row>
    <row r="5422" spans="41:41" x14ac:dyDescent="0.3">
      <c r="AO5422" s="13">
        <f>(Cleaned_Data!S5422)-((Cleaned_Data!S5422)*10%)</f>
        <v>0</v>
      </c>
    </row>
    <row r="5423" spans="41:41" x14ac:dyDescent="0.3">
      <c r="AO5423" s="13">
        <f>(Cleaned_Data!S5423)-((Cleaned_Data!S5423)*10%)</f>
        <v>0</v>
      </c>
    </row>
    <row r="5424" spans="41:41" x14ac:dyDescent="0.3">
      <c r="AO5424" s="13">
        <f>(Cleaned_Data!S5424)-((Cleaned_Data!S5424)*10%)</f>
        <v>0</v>
      </c>
    </row>
    <row r="5425" spans="41:41" x14ac:dyDescent="0.3">
      <c r="AO5425" s="13">
        <f>(Cleaned_Data!S5425)-((Cleaned_Data!S5425)*10%)</f>
        <v>0</v>
      </c>
    </row>
    <row r="5426" spans="41:41" x14ac:dyDescent="0.3">
      <c r="AO5426" s="13">
        <f>(Cleaned_Data!S5426)-((Cleaned_Data!S5426)*10%)</f>
        <v>0</v>
      </c>
    </row>
    <row r="5427" spans="41:41" x14ac:dyDescent="0.3">
      <c r="AO5427" s="13">
        <f>(Cleaned_Data!S5427)-((Cleaned_Data!S5427)*10%)</f>
        <v>0</v>
      </c>
    </row>
    <row r="5428" spans="41:41" x14ac:dyDescent="0.3">
      <c r="AO5428" s="13">
        <f>(Cleaned_Data!S5428)-((Cleaned_Data!S5428)*10%)</f>
        <v>0</v>
      </c>
    </row>
    <row r="5429" spans="41:41" x14ac:dyDescent="0.3">
      <c r="AO5429" s="13">
        <f>(Cleaned_Data!S5429)-((Cleaned_Data!S5429)*10%)</f>
        <v>0</v>
      </c>
    </row>
    <row r="5430" spans="41:41" x14ac:dyDescent="0.3">
      <c r="AO5430" s="13">
        <f>(Cleaned_Data!S5430)-((Cleaned_Data!S5430)*10%)</f>
        <v>0</v>
      </c>
    </row>
    <row r="5431" spans="41:41" x14ac:dyDescent="0.3">
      <c r="AO5431" s="13">
        <f>(Cleaned_Data!S5431)-((Cleaned_Data!S5431)*10%)</f>
        <v>0</v>
      </c>
    </row>
    <row r="5432" spans="41:41" x14ac:dyDescent="0.3">
      <c r="AO5432" s="13">
        <f>(Cleaned_Data!S5432)-((Cleaned_Data!S5432)*10%)</f>
        <v>0</v>
      </c>
    </row>
    <row r="5433" spans="41:41" x14ac:dyDescent="0.3">
      <c r="AO5433" s="13">
        <f>(Cleaned_Data!S5433)-((Cleaned_Data!S5433)*10%)</f>
        <v>0</v>
      </c>
    </row>
    <row r="5434" spans="41:41" x14ac:dyDescent="0.3">
      <c r="AO5434" s="13">
        <f>(Cleaned_Data!S5434)-((Cleaned_Data!S5434)*10%)</f>
        <v>0</v>
      </c>
    </row>
    <row r="5435" spans="41:41" x14ac:dyDescent="0.3">
      <c r="AO5435" s="13">
        <f>(Cleaned_Data!S5435)-((Cleaned_Data!S5435)*10%)</f>
        <v>0</v>
      </c>
    </row>
    <row r="5436" spans="41:41" x14ac:dyDescent="0.3">
      <c r="AO5436" s="13">
        <f>(Cleaned_Data!S5436)-((Cleaned_Data!S5436)*10%)</f>
        <v>0</v>
      </c>
    </row>
    <row r="5437" spans="41:41" x14ac:dyDescent="0.3">
      <c r="AO5437" s="13">
        <f>(Cleaned_Data!S5437)-((Cleaned_Data!S5437)*10%)</f>
        <v>0</v>
      </c>
    </row>
    <row r="5438" spans="41:41" x14ac:dyDescent="0.3">
      <c r="AO5438" s="13">
        <f>(Cleaned_Data!S5438)-((Cleaned_Data!S5438)*10%)</f>
        <v>0</v>
      </c>
    </row>
    <row r="5439" spans="41:41" x14ac:dyDescent="0.3">
      <c r="AO5439" s="13">
        <f>(Cleaned_Data!S5439)-((Cleaned_Data!S5439)*10%)</f>
        <v>0</v>
      </c>
    </row>
    <row r="5440" spans="41:41" x14ac:dyDescent="0.3">
      <c r="AO5440" s="13">
        <f>(Cleaned_Data!S5440)-((Cleaned_Data!S5440)*10%)</f>
        <v>0</v>
      </c>
    </row>
    <row r="5441" spans="41:41" x14ac:dyDescent="0.3">
      <c r="AO5441" s="13">
        <f>(Cleaned_Data!S5441)-((Cleaned_Data!S5441)*10%)</f>
        <v>0</v>
      </c>
    </row>
    <row r="5442" spans="41:41" x14ac:dyDescent="0.3">
      <c r="AO5442" s="13">
        <f>(Cleaned_Data!S5442)-((Cleaned_Data!S5442)*10%)</f>
        <v>0</v>
      </c>
    </row>
    <row r="5443" spans="41:41" x14ac:dyDescent="0.3">
      <c r="AO5443" s="13">
        <f>(Cleaned_Data!S5443)-((Cleaned_Data!S5443)*10%)</f>
        <v>0</v>
      </c>
    </row>
    <row r="5444" spans="41:41" x14ac:dyDescent="0.3">
      <c r="AO5444" s="13">
        <f>(Cleaned_Data!S5444)-((Cleaned_Data!S5444)*10%)</f>
        <v>0</v>
      </c>
    </row>
    <row r="5445" spans="41:41" x14ac:dyDescent="0.3">
      <c r="AO5445" s="13">
        <f>(Cleaned_Data!S5445)-((Cleaned_Data!S5445)*10%)</f>
        <v>0</v>
      </c>
    </row>
    <row r="5446" spans="41:41" x14ac:dyDescent="0.3">
      <c r="AO5446" s="13">
        <f>(Cleaned_Data!S5446)-((Cleaned_Data!S5446)*10%)</f>
        <v>0</v>
      </c>
    </row>
    <row r="5447" spans="41:41" x14ac:dyDescent="0.3">
      <c r="AO5447" s="13">
        <f>(Cleaned_Data!S5447)-((Cleaned_Data!S5447)*10%)</f>
        <v>0</v>
      </c>
    </row>
    <row r="5448" spans="41:41" x14ac:dyDescent="0.3">
      <c r="AO5448" s="13">
        <f>(Cleaned_Data!S5448)-((Cleaned_Data!S5448)*10%)</f>
        <v>0</v>
      </c>
    </row>
    <row r="5449" spans="41:41" x14ac:dyDescent="0.3">
      <c r="AO5449" s="13">
        <f>(Cleaned_Data!S5449)-((Cleaned_Data!S5449)*10%)</f>
        <v>0</v>
      </c>
    </row>
    <row r="5450" spans="41:41" x14ac:dyDescent="0.3">
      <c r="AO5450" s="13">
        <f>(Cleaned_Data!S5450)-((Cleaned_Data!S5450)*10%)</f>
        <v>0</v>
      </c>
    </row>
    <row r="5451" spans="41:41" x14ac:dyDescent="0.3">
      <c r="AO5451" s="13">
        <f>(Cleaned_Data!S5451)-((Cleaned_Data!S5451)*10%)</f>
        <v>0</v>
      </c>
    </row>
    <row r="5452" spans="41:41" x14ac:dyDescent="0.3">
      <c r="AO5452" s="13">
        <f>(Cleaned_Data!S5452)-((Cleaned_Data!S5452)*10%)</f>
        <v>0</v>
      </c>
    </row>
    <row r="5453" spans="41:41" x14ac:dyDescent="0.3">
      <c r="AO5453" s="13">
        <f>(Cleaned_Data!S5453)-((Cleaned_Data!S5453)*10%)</f>
        <v>0</v>
      </c>
    </row>
    <row r="5454" spans="41:41" x14ac:dyDescent="0.3">
      <c r="AO5454" s="13">
        <f>(Cleaned_Data!S5454)-((Cleaned_Data!S5454)*10%)</f>
        <v>0</v>
      </c>
    </row>
    <row r="5455" spans="41:41" x14ac:dyDescent="0.3">
      <c r="AO5455" s="13">
        <f>(Cleaned_Data!S5455)-((Cleaned_Data!S5455)*10%)</f>
        <v>0</v>
      </c>
    </row>
    <row r="5456" spans="41:41" x14ac:dyDescent="0.3">
      <c r="AO5456" s="13">
        <f>(Cleaned_Data!S5456)-((Cleaned_Data!S5456)*10%)</f>
        <v>0</v>
      </c>
    </row>
    <row r="5457" spans="41:41" x14ac:dyDescent="0.3">
      <c r="AO5457" s="13">
        <f>(Cleaned_Data!S5457)-((Cleaned_Data!S5457)*10%)</f>
        <v>0</v>
      </c>
    </row>
    <row r="5458" spans="41:41" x14ac:dyDescent="0.3">
      <c r="AO5458" s="13">
        <f>(Cleaned_Data!S5458)-((Cleaned_Data!S5458)*10%)</f>
        <v>0</v>
      </c>
    </row>
    <row r="5459" spans="41:41" x14ac:dyDescent="0.3">
      <c r="AO5459" s="13">
        <f>(Cleaned_Data!S5459)-((Cleaned_Data!S5459)*10%)</f>
        <v>0</v>
      </c>
    </row>
    <row r="5460" spans="41:41" x14ac:dyDescent="0.3">
      <c r="AO5460" s="13">
        <f>(Cleaned_Data!S5460)-((Cleaned_Data!S5460)*10%)</f>
        <v>0</v>
      </c>
    </row>
    <row r="5461" spans="41:41" x14ac:dyDescent="0.3">
      <c r="AO5461" s="13">
        <f>(Cleaned_Data!S5461)-((Cleaned_Data!S5461)*10%)</f>
        <v>0</v>
      </c>
    </row>
    <row r="5462" spans="41:41" x14ac:dyDescent="0.3">
      <c r="AO5462" s="13">
        <f>(Cleaned_Data!S5462)-((Cleaned_Data!S5462)*10%)</f>
        <v>0</v>
      </c>
    </row>
    <row r="5463" spans="41:41" x14ac:dyDescent="0.3">
      <c r="AO5463" s="13">
        <f>(Cleaned_Data!S5463)-((Cleaned_Data!S5463)*10%)</f>
        <v>0</v>
      </c>
    </row>
    <row r="5464" spans="41:41" x14ac:dyDescent="0.3">
      <c r="AO5464" s="13">
        <f>(Cleaned_Data!S5464)-((Cleaned_Data!S5464)*10%)</f>
        <v>0</v>
      </c>
    </row>
    <row r="5465" spans="41:41" x14ac:dyDescent="0.3">
      <c r="AO5465" s="13">
        <f>(Cleaned_Data!S5465)-((Cleaned_Data!S5465)*10%)</f>
        <v>0</v>
      </c>
    </row>
    <row r="5466" spans="41:41" x14ac:dyDescent="0.3">
      <c r="AO5466" s="13">
        <f>(Cleaned_Data!S5466)-((Cleaned_Data!S5466)*10%)</f>
        <v>0</v>
      </c>
    </row>
    <row r="5467" spans="41:41" x14ac:dyDescent="0.3">
      <c r="AO5467" s="13">
        <f>(Cleaned_Data!S5467)-((Cleaned_Data!S5467)*10%)</f>
        <v>0</v>
      </c>
    </row>
    <row r="5468" spans="41:41" x14ac:dyDescent="0.3">
      <c r="AO5468" s="13">
        <f>(Cleaned_Data!S5468)-((Cleaned_Data!S5468)*10%)</f>
        <v>0</v>
      </c>
    </row>
    <row r="5469" spans="41:41" x14ac:dyDescent="0.3">
      <c r="AO5469" s="13">
        <f>(Cleaned_Data!S5469)-((Cleaned_Data!S5469)*10%)</f>
        <v>0</v>
      </c>
    </row>
    <row r="5470" spans="41:41" x14ac:dyDescent="0.3">
      <c r="AO5470" s="13">
        <f>(Cleaned_Data!S5470)-((Cleaned_Data!S5470)*10%)</f>
        <v>0</v>
      </c>
    </row>
    <row r="5471" spans="41:41" x14ac:dyDescent="0.3">
      <c r="AO5471" s="13">
        <f>(Cleaned_Data!S5471)-((Cleaned_Data!S5471)*10%)</f>
        <v>0</v>
      </c>
    </row>
    <row r="5472" spans="41:41" x14ac:dyDescent="0.3">
      <c r="AO5472" s="13">
        <f>(Cleaned_Data!S5472)-((Cleaned_Data!S5472)*10%)</f>
        <v>0</v>
      </c>
    </row>
    <row r="5473" spans="41:41" x14ac:dyDescent="0.3">
      <c r="AO5473" s="13">
        <f>(Cleaned_Data!S5473)-((Cleaned_Data!S5473)*10%)</f>
        <v>0</v>
      </c>
    </row>
    <row r="5474" spans="41:41" x14ac:dyDescent="0.3">
      <c r="AO5474" s="13">
        <f>(Cleaned_Data!S5474)-((Cleaned_Data!S5474)*10%)</f>
        <v>0</v>
      </c>
    </row>
    <row r="5475" spans="41:41" x14ac:dyDescent="0.3">
      <c r="AO5475" s="13">
        <f>(Cleaned_Data!S5475)-((Cleaned_Data!S5475)*10%)</f>
        <v>0</v>
      </c>
    </row>
    <row r="5476" spans="41:41" x14ac:dyDescent="0.3">
      <c r="AO5476" s="13">
        <f>(Cleaned_Data!S5476)-((Cleaned_Data!S5476)*10%)</f>
        <v>0</v>
      </c>
    </row>
    <row r="5477" spans="41:41" x14ac:dyDescent="0.3">
      <c r="AO5477" s="13">
        <f>(Cleaned_Data!S5477)-((Cleaned_Data!S5477)*10%)</f>
        <v>0</v>
      </c>
    </row>
    <row r="5478" spans="41:41" x14ac:dyDescent="0.3">
      <c r="AO5478" s="13">
        <f>(Cleaned_Data!S5478)-((Cleaned_Data!S5478)*10%)</f>
        <v>0</v>
      </c>
    </row>
    <row r="5479" spans="41:41" x14ac:dyDescent="0.3">
      <c r="AO5479" s="13">
        <f>(Cleaned_Data!S5479)-((Cleaned_Data!S5479)*10%)</f>
        <v>0</v>
      </c>
    </row>
    <row r="5480" spans="41:41" x14ac:dyDescent="0.3">
      <c r="AO5480" s="13">
        <f>(Cleaned_Data!S5480)-((Cleaned_Data!S5480)*10%)</f>
        <v>0</v>
      </c>
    </row>
    <row r="5481" spans="41:41" x14ac:dyDescent="0.3">
      <c r="AO5481" s="13">
        <f>(Cleaned_Data!S5481)-((Cleaned_Data!S5481)*10%)</f>
        <v>0</v>
      </c>
    </row>
    <row r="5482" spans="41:41" x14ac:dyDescent="0.3">
      <c r="AO5482" s="13">
        <f>(Cleaned_Data!S5482)-((Cleaned_Data!S5482)*10%)</f>
        <v>0</v>
      </c>
    </row>
    <row r="5483" spans="41:41" x14ac:dyDescent="0.3">
      <c r="AO5483" s="13">
        <f>(Cleaned_Data!S5483)-((Cleaned_Data!S5483)*10%)</f>
        <v>0</v>
      </c>
    </row>
    <row r="5484" spans="41:41" x14ac:dyDescent="0.3">
      <c r="AO5484" s="13">
        <f>(Cleaned_Data!S5484)-((Cleaned_Data!S5484)*10%)</f>
        <v>0</v>
      </c>
    </row>
    <row r="5485" spans="41:41" x14ac:dyDescent="0.3">
      <c r="AO5485" s="13">
        <f>(Cleaned_Data!S5485)-((Cleaned_Data!S5485)*10%)</f>
        <v>0</v>
      </c>
    </row>
    <row r="5486" spans="41:41" x14ac:dyDescent="0.3">
      <c r="AO5486" s="13">
        <f>(Cleaned_Data!S5486)-((Cleaned_Data!S5486)*10%)</f>
        <v>0</v>
      </c>
    </row>
    <row r="5487" spans="41:41" x14ac:dyDescent="0.3">
      <c r="AO5487" s="13">
        <f>(Cleaned_Data!S5487)-((Cleaned_Data!S5487)*10%)</f>
        <v>0</v>
      </c>
    </row>
    <row r="5488" spans="41:41" x14ac:dyDescent="0.3">
      <c r="AO5488" s="13">
        <f>(Cleaned_Data!S5488)-((Cleaned_Data!S5488)*10%)</f>
        <v>0</v>
      </c>
    </row>
    <row r="5489" spans="41:41" x14ac:dyDescent="0.3">
      <c r="AO5489" s="13">
        <f>(Cleaned_Data!S5489)-((Cleaned_Data!S5489)*10%)</f>
        <v>0</v>
      </c>
    </row>
    <row r="5490" spans="41:41" x14ac:dyDescent="0.3">
      <c r="AO5490" s="13">
        <f>(Cleaned_Data!S5490)-((Cleaned_Data!S5490)*10%)</f>
        <v>0</v>
      </c>
    </row>
    <row r="5491" spans="41:41" x14ac:dyDescent="0.3">
      <c r="AO5491" s="13">
        <f>(Cleaned_Data!S5491)-((Cleaned_Data!S5491)*10%)</f>
        <v>0</v>
      </c>
    </row>
    <row r="5492" spans="41:41" x14ac:dyDescent="0.3">
      <c r="AO5492" s="13">
        <f>(Cleaned_Data!S5492)-((Cleaned_Data!S5492)*10%)</f>
        <v>0</v>
      </c>
    </row>
    <row r="5493" spans="41:41" x14ac:dyDescent="0.3">
      <c r="AO5493" s="13">
        <f>(Cleaned_Data!S5493)-((Cleaned_Data!S5493)*10%)</f>
        <v>0</v>
      </c>
    </row>
    <row r="5494" spans="41:41" x14ac:dyDescent="0.3">
      <c r="AO5494" s="13">
        <f>(Cleaned_Data!S5494)-((Cleaned_Data!S5494)*10%)</f>
        <v>0</v>
      </c>
    </row>
    <row r="5495" spans="41:41" x14ac:dyDescent="0.3">
      <c r="AO5495" s="13">
        <f>(Cleaned_Data!S5495)-((Cleaned_Data!S5495)*10%)</f>
        <v>0</v>
      </c>
    </row>
    <row r="5496" spans="41:41" x14ac:dyDescent="0.3">
      <c r="AO5496" s="13">
        <f>(Cleaned_Data!S5496)-((Cleaned_Data!S5496)*10%)</f>
        <v>0</v>
      </c>
    </row>
    <row r="5497" spans="41:41" x14ac:dyDescent="0.3">
      <c r="AO5497" s="13">
        <f>(Cleaned_Data!S5497)-((Cleaned_Data!S5497)*10%)</f>
        <v>0</v>
      </c>
    </row>
    <row r="5498" spans="41:41" x14ac:dyDescent="0.3">
      <c r="AO5498" s="13">
        <f>(Cleaned_Data!S5498)-((Cleaned_Data!S5498)*10%)</f>
        <v>0</v>
      </c>
    </row>
    <row r="5499" spans="41:41" x14ac:dyDescent="0.3">
      <c r="AO5499" s="13">
        <f>(Cleaned_Data!S5499)-((Cleaned_Data!S5499)*10%)</f>
        <v>0</v>
      </c>
    </row>
    <row r="5500" spans="41:41" x14ac:dyDescent="0.3">
      <c r="AO5500" s="13">
        <f>(Cleaned_Data!S5500)-((Cleaned_Data!S5500)*10%)</f>
        <v>0</v>
      </c>
    </row>
    <row r="5501" spans="41:41" x14ac:dyDescent="0.3">
      <c r="AO5501" s="13">
        <f>(Cleaned_Data!S5501)-((Cleaned_Data!S5501)*10%)</f>
        <v>0</v>
      </c>
    </row>
    <row r="5502" spans="41:41" x14ac:dyDescent="0.3">
      <c r="AO5502" s="13">
        <f>(Cleaned_Data!S5502)-((Cleaned_Data!S5502)*10%)</f>
        <v>0</v>
      </c>
    </row>
    <row r="5503" spans="41:41" x14ac:dyDescent="0.3">
      <c r="AO5503" s="13">
        <f>(Cleaned_Data!S5503)-((Cleaned_Data!S5503)*10%)</f>
        <v>0</v>
      </c>
    </row>
    <row r="5504" spans="41:41" x14ac:dyDescent="0.3">
      <c r="AO5504" s="13">
        <f>(Cleaned_Data!S5504)-((Cleaned_Data!S5504)*10%)</f>
        <v>0</v>
      </c>
    </row>
    <row r="5505" spans="41:41" x14ac:dyDescent="0.3">
      <c r="AO5505" s="13">
        <f>(Cleaned_Data!S5505)-((Cleaned_Data!S5505)*10%)</f>
        <v>0</v>
      </c>
    </row>
    <row r="5506" spans="41:41" x14ac:dyDescent="0.3">
      <c r="AO5506" s="13">
        <f>(Cleaned_Data!S5506)-((Cleaned_Data!S5506)*10%)</f>
        <v>0</v>
      </c>
    </row>
    <row r="5507" spans="41:41" x14ac:dyDescent="0.3">
      <c r="AO5507" s="13">
        <f>(Cleaned_Data!S5507)-((Cleaned_Data!S5507)*10%)</f>
        <v>0</v>
      </c>
    </row>
    <row r="5508" spans="41:41" x14ac:dyDescent="0.3">
      <c r="AO5508" s="13">
        <f>(Cleaned_Data!S5508)-((Cleaned_Data!S5508)*10%)</f>
        <v>0</v>
      </c>
    </row>
    <row r="5509" spans="41:41" x14ac:dyDescent="0.3">
      <c r="AO5509" s="13">
        <f>(Cleaned_Data!S5509)-((Cleaned_Data!S5509)*10%)</f>
        <v>0</v>
      </c>
    </row>
    <row r="5510" spans="41:41" x14ac:dyDescent="0.3">
      <c r="AO5510" s="13">
        <f>(Cleaned_Data!S5510)-((Cleaned_Data!S5510)*10%)</f>
        <v>0</v>
      </c>
    </row>
    <row r="5511" spans="41:41" x14ac:dyDescent="0.3">
      <c r="AO5511" s="13">
        <f>(Cleaned_Data!S5511)-((Cleaned_Data!S5511)*10%)</f>
        <v>0</v>
      </c>
    </row>
    <row r="5512" spans="41:41" x14ac:dyDescent="0.3">
      <c r="AO5512" s="13">
        <f>(Cleaned_Data!S5512)-((Cleaned_Data!S5512)*10%)</f>
        <v>0</v>
      </c>
    </row>
    <row r="5513" spans="41:41" x14ac:dyDescent="0.3">
      <c r="AO5513" s="13">
        <f>(Cleaned_Data!S5513)-((Cleaned_Data!S5513)*10%)</f>
        <v>0</v>
      </c>
    </row>
    <row r="5514" spans="41:41" x14ac:dyDescent="0.3">
      <c r="AO5514" s="13">
        <f>(Cleaned_Data!S5514)-((Cleaned_Data!S5514)*10%)</f>
        <v>0</v>
      </c>
    </row>
    <row r="5515" spans="41:41" x14ac:dyDescent="0.3">
      <c r="AO5515" s="13">
        <f>(Cleaned_Data!S5515)-((Cleaned_Data!S5515)*10%)</f>
        <v>0</v>
      </c>
    </row>
    <row r="5516" spans="41:41" x14ac:dyDescent="0.3">
      <c r="AO5516" s="13">
        <f>(Cleaned_Data!S5516)-((Cleaned_Data!S5516)*10%)</f>
        <v>0</v>
      </c>
    </row>
    <row r="5517" spans="41:41" x14ac:dyDescent="0.3">
      <c r="AO5517" s="13">
        <f>(Cleaned_Data!S5517)-((Cleaned_Data!S5517)*10%)</f>
        <v>0</v>
      </c>
    </row>
    <row r="5518" spans="41:41" x14ac:dyDescent="0.3">
      <c r="AO5518" s="13">
        <f>(Cleaned_Data!S5518)-((Cleaned_Data!S5518)*10%)</f>
        <v>0</v>
      </c>
    </row>
    <row r="5519" spans="41:41" x14ac:dyDescent="0.3">
      <c r="AO5519" s="13">
        <f>(Cleaned_Data!S5519)-((Cleaned_Data!S5519)*10%)</f>
        <v>0</v>
      </c>
    </row>
    <row r="5520" spans="41:41" x14ac:dyDescent="0.3">
      <c r="AO5520" s="13">
        <f>(Cleaned_Data!S5520)-((Cleaned_Data!S5520)*10%)</f>
        <v>0</v>
      </c>
    </row>
    <row r="5521" spans="41:41" x14ac:dyDescent="0.3">
      <c r="AO5521" s="13">
        <f>(Cleaned_Data!S5521)-((Cleaned_Data!S5521)*10%)</f>
        <v>0</v>
      </c>
    </row>
    <row r="5522" spans="41:41" x14ac:dyDescent="0.3">
      <c r="AO5522" s="13">
        <f>(Cleaned_Data!S5522)-((Cleaned_Data!S5522)*10%)</f>
        <v>0</v>
      </c>
    </row>
    <row r="5523" spans="41:41" x14ac:dyDescent="0.3">
      <c r="AO5523" s="13">
        <f>(Cleaned_Data!S5523)-((Cleaned_Data!S5523)*10%)</f>
        <v>0</v>
      </c>
    </row>
    <row r="5524" spans="41:41" x14ac:dyDescent="0.3">
      <c r="AO5524" s="13">
        <f>(Cleaned_Data!S5524)-((Cleaned_Data!S5524)*10%)</f>
        <v>0</v>
      </c>
    </row>
    <row r="5525" spans="41:41" x14ac:dyDescent="0.3">
      <c r="AO5525" s="13">
        <f>(Cleaned_Data!S5525)-((Cleaned_Data!S5525)*10%)</f>
        <v>0</v>
      </c>
    </row>
    <row r="5526" spans="41:41" x14ac:dyDescent="0.3">
      <c r="AO5526" s="13">
        <f>(Cleaned_Data!S5526)-((Cleaned_Data!S5526)*10%)</f>
        <v>0</v>
      </c>
    </row>
    <row r="5527" spans="41:41" x14ac:dyDescent="0.3">
      <c r="AO5527" s="13">
        <f>(Cleaned_Data!S5527)-((Cleaned_Data!S5527)*10%)</f>
        <v>0</v>
      </c>
    </row>
    <row r="5528" spans="41:41" x14ac:dyDescent="0.3">
      <c r="AO5528" s="13">
        <f>(Cleaned_Data!S5528)-((Cleaned_Data!S5528)*10%)</f>
        <v>0</v>
      </c>
    </row>
    <row r="5529" spans="41:41" x14ac:dyDescent="0.3">
      <c r="AO5529" s="13">
        <f>(Cleaned_Data!S5529)-((Cleaned_Data!S5529)*10%)</f>
        <v>0</v>
      </c>
    </row>
    <row r="5530" spans="41:41" x14ac:dyDescent="0.3">
      <c r="AO5530" s="13">
        <f>(Cleaned_Data!S5530)-((Cleaned_Data!S5530)*10%)</f>
        <v>0</v>
      </c>
    </row>
    <row r="5531" spans="41:41" x14ac:dyDescent="0.3">
      <c r="AO5531" s="13">
        <f>(Cleaned_Data!S5531)-((Cleaned_Data!S5531)*10%)</f>
        <v>0</v>
      </c>
    </row>
    <row r="5532" spans="41:41" x14ac:dyDescent="0.3">
      <c r="AO5532" s="13">
        <f>(Cleaned_Data!S5532)-((Cleaned_Data!S5532)*10%)</f>
        <v>0</v>
      </c>
    </row>
    <row r="5533" spans="41:41" x14ac:dyDescent="0.3">
      <c r="AO5533" s="13">
        <f>(Cleaned_Data!S5533)-((Cleaned_Data!S5533)*10%)</f>
        <v>0</v>
      </c>
    </row>
    <row r="5534" spans="41:41" x14ac:dyDescent="0.3">
      <c r="AO5534" s="13">
        <f>(Cleaned_Data!S5534)-((Cleaned_Data!S5534)*10%)</f>
        <v>0</v>
      </c>
    </row>
    <row r="5535" spans="41:41" x14ac:dyDescent="0.3">
      <c r="AO5535" s="13">
        <f>(Cleaned_Data!S5535)-((Cleaned_Data!S5535)*10%)</f>
        <v>0</v>
      </c>
    </row>
    <row r="5536" spans="41:41" x14ac:dyDescent="0.3">
      <c r="AO5536" s="13">
        <f>(Cleaned_Data!S5536)-((Cleaned_Data!S5536)*10%)</f>
        <v>0</v>
      </c>
    </row>
    <row r="5537" spans="41:41" x14ac:dyDescent="0.3">
      <c r="AO5537" s="13">
        <f>(Cleaned_Data!S5537)-((Cleaned_Data!S5537)*10%)</f>
        <v>0</v>
      </c>
    </row>
    <row r="5538" spans="41:41" x14ac:dyDescent="0.3">
      <c r="AO5538" s="13">
        <f>(Cleaned_Data!S5538)-((Cleaned_Data!S5538)*10%)</f>
        <v>0</v>
      </c>
    </row>
    <row r="5539" spans="41:41" x14ac:dyDescent="0.3">
      <c r="AO5539" s="13">
        <f>(Cleaned_Data!S5539)-((Cleaned_Data!S5539)*10%)</f>
        <v>0</v>
      </c>
    </row>
    <row r="5540" spans="41:41" x14ac:dyDescent="0.3">
      <c r="AO5540" s="13">
        <f>(Cleaned_Data!S5540)-((Cleaned_Data!S5540)*10%)</f>
        <v>0</v>
      </c>
    </row>
    <row r="5541" spans="41:41" x14ac:dyDescent="0.3">
      <c r="AO5541" s="13">
        <f>(Cleaned_Data!S5541)-((Cleaned_Data!S5541)*10%)</f>
        <v>0</v>
      </c>
    </row>
    <row r="5542" spans="41:41" x14ac:dyDescent="0.3">
      <c r="AO5542" s="13">
        <f>(Cleaned_Data!S5542)-((Cleaned_Data!S5542)*10%)</f>
        <v>0</v>
      </c>
    </row>
    <row r="5543" spans="41:41" x14ac:dyDescent="0.3">
      <c r="AO5543" s="13">
        <f>(Cleaned_Data!S5543)-((Cleaned_Data!S5543)*10%)</f>
        <v>0</v>
      </c>
    </row>
    <row r="5544" spans="41:41" x14ac:dyDescent="0.3">
      <c r="AO5544" s="13">
        <f>(Cleaned_Data!S5544)-((Cleaned_Data!S5544)*10%)</f>
        <v>0</v>
      </c>
    </row>
    <row r="5545" spans="41:41" x14ac:dyDescent="0.3">
      <c r="AO5545" s="13">
        <f>(Cleaned_Data!S5545)-((Cleaned_Data!S5545)*10%)</f>
        <v>0</v>
      </c>
    </row>
    <row r="5546" spans="41:41" x14ac:dyDescent="0.3">
      <c r="AO5546" s="13">
        <f>(Cleaned_Data!S5546)-((Cleaned_Data!S5546)*10%)</f>
        <v>0</v>
      </c>
    </row>
    <row r="5547" spans="41:41" x14ac:dyDescent="0.3">
      <c r="AO5547" s="13">
        <f>(Cleaned_Data!S5547)-((Cleaned_Data!S5547)*10%)</f>
        <v>0</v>
      </c>
    </row>
    <row r="5548" spans="41:41" x14ac:dyDescent="0.3">
      <c r="AO5548" s="13">
        <f>(Cleaned_Data!S5548)-((Cleaned_Data!S5548)*10%)</f>
        <v>0</v>
      </c>
    </row>
    <row r="5549" spans="41:41" x14ac:dyDescent="0.3">
      <c r="AO5549" s="13">
        <f>(Cleaned_Data!S5549)-((Cleaned_Data!S5549)*10%)</f>
        <v>0</v>
      </c>
    </row>
    <row r="5550" spans="41:41" x14ac:dyDescent="0.3">
      <c r="AO5550" s="13">
        <f>(Cleaned_Data!S5550)-((Cleaned_Data!S5550)*10%)</f>
        <v>0</v>
      </c>
    </row>
    <row r="5551" spans="41:41" x14ac:dyDescent="0.3">
      <c r="AO5551" s="13">
        <f>(Cleaned_Data!S5551)-((Cleaned_Data!S5551)*10%)</f>
        <v>0</v>
      </c>
    </row>
    <row r="5552" spans="41:41" x14ac:dyDescent="0.3">
      <c r="AO5552" s="13">
        <f>(Cleaned_Data!S5552)-((Cleaned_Data!S5552)*10%)</f>
        <v>0</v>
      </c>
    </row>
    <row r="5553" spans="41:41" x14ac:dyDescent="0.3">
      <c r="AO5553" s="13">
        <f>(Cleaned_Data!S5553)-((Cleaned_Data!S5553)*10%)</f>
        <v>0</v>
      </c>
    </row>
    <row r="5554" spans="41:41" x14ac:dyDescent="0.3">
      <c r="AO5554" s="13">
        <f>(Cleaned_Data!S5554)-((Cleaned_Data!S5554)*10%)</f>
        <v>0</v>
      </c>
    </row>
    <row r="5555" spans="41:41" x14ac:dyDescent="0.3">
      <c r="AO5555" s="13">
        <f>(Cleaned_Data!S5555)-((Cleaned_Data!S5555)*10%)</f>
        <v>0</v>
      </c>
    </row>
    <row r="5556" spans="41:41" x14ac:dyDescent="0.3">
      <c r="AO5556" s="13">
        <f>(Cleaned_Data!S5556)-((Cleaned_Data!S5556)*10%)</f>
        <v>0</v>
      </c>
    </row>
    <row r="5557" spans="41:41" x14ac:dyDescent="0.3">
      <c r="AO5557" s="13">
        <f>(Cleaned_Data!S5557)-((Cleaned_Data!S5557)*10%)</f>
        <v>0</v>
      </c>
    </row>
    <row r="5558" spans="41:41" x14ac:dyDescent="0.3">
      <c r="AO5558" s="13">
        <f>(Cleaned_Data!S5558)-((Cleaned_Data!S5558)*10%)</f>
        <v>0</v>
      </c>
    </row>
    <row r="5559" spans="41:41" x14ac:dyDescent="0.3">
      <c r="AO5559" s="13">
        <f>(Cleaned_Data!S5559)-((Cleaned_Data!S5559)*10%)</f>
        <v>0</v>
      </c>
    </row>
    <row r="5560" spans="41:41" x14ac:dyDescent="0.3">
      <c r="AO5560" s="13">
        <f>(Cleaned_Data!S5560)-((Cleaned_Data!S5560)*10%)</f>
        <v>0</v>
      </c>
    </row>
    <row r="5561" spans="41:41" x14ac:dyDescent="0.3">
      <c r="AO5561" s="13">
        <f>(Cleaned_Data!S5561)-((Cleaned_Data!S5561)*10%)</f>
        <v>0</v>
      </c>
    </row>
    <row r="5562" spans="41:41" x14ac:dyDescent="0.3">
      <c r="AO5562" s="13">
        <f>(Cleaned_Data!S5562)-((Cleaned_Data!S5562)*10%)</f>
        <v>0</v>
      </c>
    </row>
    <row r="5563" spans="41:41" x14ac:dyDescent="0.3">
      <c r="AO5563" s="13">
        <f>(Cleaned_Data!S5563)-((Cleaned_Data!S5563)*10%)</f>
        <v>0</v>
      </c>
    </row>
    <row r="5564" spans="41:41" x14ac:dyDescent="0.3">
      <c r="AO5564" s="13">
        <f>(Cleaned_Data!S5564)-((Cleaned_Data!S5564)*10%)</f>
        <v>0</v>
      </c>
    </row>
    <row r="5565" spans="41:41" x14ac:dyDescent="0.3">
      <c r="AO5565" s="13">
        <f>(Cleaned_Data!S5565)-((Cleaned_Data!S5565)*10%)</f>
        <v>0</v>
      </c>
    </row>
    <row r="5566" spans="41:41" x14ac:dyDescent="0.3">
      <c r="AO5566" s="13">
        <f>(Cleaned_Data!S5566)-((Cleaned_Data!S5566)*10%)</f>
        <v>0</v>
      </c>
    </row>
    <row r="5567" spans="41:41" x14ac:dyDescent="0.3">
      <c r="AO5567" s="13">
        <f>(Cleaned_Data!S5567)-((Cleaned_Data!S5567)*10%)</f>
        <v>0</v>
      </c>
    </row>
    <row r="5568" spans="41:41" x14ac:dyDescent="0.3">
      <c r="AO5568" s="13">
        <f>(Cleaned_Data!S5568)-((Cleaned_Data!S5568)*10%)</f>
        <v>0</v>
      </c>
    </row>
    <row r="5569" spans="41:41" x14ac:dyDescent="0.3">
      <c r="AO5569" s="13">
        <f>(Cleaned_Data!S5569)-((Cleaned_Data!S5569)*10%)</f>
        <v>0</v>
      </c>
    </row>
    <row r="5570" spans="41:41" x14ac:dyDescent="0.3">
      <c r="AO5570" s="13">
        <f>(Cleaned_Data!S5570)-((Cleaned_Data!S5570)*10%)</f>
        <v>0</v>
      </c>
    </row>
    <row r="5571" spans="41:41" x14ac:dyDescent="0.3">
      <c r="AO5571" s="13">
        <f>(Cleaned_Data!S5571)-((Cleaned_Data!S5571)*10%)</f>
        <v>0</v>
      </c>
    </row>
    <row r="5572" spans="41:41" x14ac:dyDescent="0.3">
      <c r="AO5572" s="13">
        <f>(Cleaned_Data!S5572)-((Cleaned_Data!S5572)*10%)</f>
        <v>0</v>
      </c>
    </row>
    <row r="5573" spans="41:41" x14ac:dyDescent="0.3">
      <c r="AO5573" s="13">
        <f>(Cleaned_Data!S5573)-((Cleaned_Data!S5573)*10%)</f>
        <v>0</v>
      </c>
    </row>
    <row r="5574" spans="41:41" x14ac:dyDescent="0.3">
      <c r="AO5574" s="13">
        <f>(Cleaned_Data!S5574)-((Cleaned_Data!S5574)*10%)</f>
        <v>0</v>
      </c>
    </row>
    <row r="5575" spans="41:41" x14ac:dyDescent="0.3">
      <c r="AO5575" s="13">
        <f>(Cleaned_Data!S5575)-((Cleaned_Data!S5575)*10%)</f>
        <v>0</v>
      </c>
    </row>
    <row r="5576" spans="41:41" x14ac:dyDescent="0.3">
      <c r="AO5576" s="13">
        <f>(Cleaned_Data!S5576)-((Cleaned_Data!S5576)*10%)</f>
        <v>0</v>
      </c>
    </row>
    <row r="5577" spans="41:41" x14ac:dyDescent="0.3">
      <c r="AO5577" s="13">
        <f>(Cleaned_Data!S5577)-((Cleaned_Data!S5577)*10%)</f>
        <v>0</v>
      </c>
    </row>
    <row r="5578" spans="41:41" x14ac:dyDescent="0.3">
      <c r="AO5578" s="13">
        <f>(Cleaned_Data!S5578)-((Cleaned_Data!S5578)*10%)</f>
        <v>0</v>
      </c>
    </row>
    <row r="5579" spans="41:41" x14ac:dyDescent="0.3">
      <c r="AO5579" s="13">
        <f>(Cleaned_Data!S5579)-((Cleaned_Data!S5579)*10%)</f>
        <v>0</v>
      </c>
    </row>
    <row r="5580" spans="41:41" x14ac:dyDescent="0.3">
      <c r="AO5580" s="13">
        <f>(Cleaned_Data!S5580)-((Cleaned_Data!S5580)*10%)</f>
        <v>0</v>
      </c>
    </row>
    <row r="5581" spans="41:41" x14ac:dyDescent="0.3">
      <c r="AO5581" s="13">
        <f>(Cleaned_Data!S5581)-((Cleaned_Data!S5581)*10%)</f>
        <v>0</v>
      </c>
    </row>
    <row r="5582" spans="41:41" x14ac:dyDescent="0.3">
      <c r="AO5582" s="13">
        <f>(Cleaned_Data!S5582)-((Cleaned_Data!S5582)*10%)</f>
        <v>0</v>
      </c>
    </row>
    <row r="5583" spans="41:41" x14ac:dyDescent="0.3">
      <c r="AO5583" s="13">
        <f>(Cleaned_Data!S5583)-((Cleaned_Data!S5583)*10%)</f>
        <v>0</v>
      </c>
    </row>
    <row r="5584" spans="41:41" x14ac:dyDescent="0.3">
      <c r="AO5584" s="13">
        <f>(Cleaned_Data!S5584)-((Cleaned_Data!S5584)*10%)</f>
        <v>0</v>
      </c>
    </row>
    <row r="5585" spans="41:41" x14ac:dyDescent="0.3">
      <c r="AO5585" s="13">
        <f>(Cleaned_Data!S5585)-((Cleaned_Data!S5585)*10%)</f>
        <v>0</v>
      </c>
    </row>
    <row r="5586" spans="41:41" x14ac:dyDescent="0.3">
      <c r="AO5586" s="13">
        <f>(Cleaned_Data!S5586)-((Cleaned_Data!S5586)*10%)</f>
        <v>0</v>
      </c>
    </row>
    <row r="5587" spans="41:41" x14ac:dyDescent="0.3">
      <c r="AO5587" s="13">
        <f>(Cleaned_Data!S5587)-((Cleaned_Data!S5587)*10%)</f>
        <v>0</v>
      </c>
    </row>
    <row r="5588" spans="41:41" x14ac:dyDescent="0.3">
      <c r="AO5588" s="13">
        <f>(Cleaned_Data!S5588)-((Cleaned_Data!S5588)*10%)</f>
        <v>0</v>
      </c>
    </row>
    <row r="5589" spans="41:41" x14ac:dyDescent="0.3">
      <c r="AO5589" s="13">
        <f>(Cleaned_Data!S5589)-((Cleaned_Data!S5589)*10%)</f>
        <v>0</v>
      </c>
    </row>
    <row r="5590" spans="41:41" x14ac:dyDescent="0.3">
      <c r="AO5590" s="13">
        <f>(Cleaned_Data!S5590)-((Cleaned_Data!S5590)*10%)</f>
        <v>0</v>
      </c>
    </row>
    <row r="5591" spans="41:41" x14ac:dyDescent="0.3">
      <c r="AO5591" s="13">
        <f>(Cleaned_Data!S5591)-((Cleaned_Data!S5591)*10%)</f>
        <v>0</v>
      </c>
    </row>
    <row r="5592" spans="41:41" x14ac:dyDescent="0.3">
      <c r="AO5592" s="13">
        <f>(Cleaned_Data!S5592)-((Cleaned_Data!S5592)*10%)</f>
        <v>0</v>
      </c>
    </row>
    <row r="5593" spans="41:41" x14ac:dyDescent="0.3">
      <c r="AO5593" s="13">
        <f>(Cleaned_Data!S5593)-((Cleaned_Data!S5593)*10%)</f>
        <v>0</v>
      </c>
    </row>
    <row r="5594" spans="41:41" x14ac:dyDescent="0.3">
      <c r="AO5594" s="13">
        <f>(Cleaned_Data!S5594)-((Cleaned_Data!S5594)*10%)</f>
        <v>0</v>
      </c>
    </row>
    <row r="5595" spans="41:41" x14ac:dyDescent="0.3">
      <c r="AO5595" s="13">
        <f>(Cleaned_Data!S5595)-((Cleaned_Data!S5595)*10%)</f>
        <v>0</v>
      </c>
    </row>
    <row r="5596" spans="41:41" x14ac:dyDescent="0.3">
      <c r="AO5596" s="13">
        <f>(Cleaned_Data!S5596)-((Cleaned_Data!S5596)*10%)</f>
        <v>0</v>
      </c>
    </row>
    <row r="5597" spans="41:41" x14ac:dyDescent="0.3">
      <c r="AO5597" s="13">
        <f>(Cleaned_Data!S5597)-((Cleaned_Data!S5597)*10%)</f>
        <v>0</v>
      </c>
    </row>
    <row r="5598" spans="41:41" x14ac:dyDescent="0.3">
      <c r="AO5598" s="13">
        <f>(Cleaned_Data!S5598)-((Cleaned_Data!S5598)*10%)</f>
        <v>0</v>
      </c>
    </row>
    <row r="5599" spans="41:41" x14ac:dyDescent="0.3">
      <c r="AO5599" s="13">
        <f>(Cleaned_Data!S5599)-((Cleaned_Data!S5599)*10%)</f>
        <v>0</v>
      </c>
    </row>
    <row r="5600" spans="41:41" x14ac:dyDescent="0.3">
      <c r="AO5600" s="13">
        <f>(Cleaned_Data!S5600)-((Cleaned_Data!S5600)*10%)</f>
        <v>0</v>
      </c>
    </row>
    <row r="5601" spans="41:41" x14ac:dyDescent="0.3">
      <c r="AO5601" s="13">
        <f>(Cleaned_Data!S5601)-((Cleaned_Data!S5601)*10%)</f>
        <v>0</v>
      </c>
    </row>
    <row r="5602" spans="41:41" x14ac:dyDescent="0.3">
      <c r="AO5602" s="13">
        <f>(Cleaned_Data!S5602)-((Cleaned_Data!S5602)*10%)</f>
        <v>0</v>
      </c>
    </row>
    <row r="5603" spans="41:41" x14ac:dyDescent="0.3">
      <c r="AO5603" s="13">
        <f>(Cleaned_Data!S5603)-((Cleaned_Data!S5603)*10%)</f>
        <v>0</v>
      </c>
    </row>
    <row r="5604" spans="41:41" x14ac:dyDescent="0.3">
      <c r="AO5604" s="13">
        <f>(Cleaned_Data!S5604)-((Cleaned_Data!S5604)*10%)</f>
        <v>0</v>
      </c>
    </row>
    <row r="5605" spans="41:41" x14ac:dyDescent="0.3">
      <c r="AO5605" s="13">
        <f>(Cleaned_Data!S5605)-((Cleaned_Data!S5605)*10%)</f>
        <v>0</v>
      </c>
    </row>
    <row r="5606" spans="41:41" x14ac:dyDescent="0.3">
      <c r="AO5606" s="13">
        <f>(Cleaned_Data!S5606)-((Cleaned_Data!S5606)*10%)</f>
        <v>0</v>
      </c>
    </row>
    <row r="5607" spans="41:41" x14ac:dyDescent="0.3">
      <c r="AO5607" s="13">
        <f>(Cleaned_Data!S5607)-((Cleaned_Data!S5607)*10%)</f>
        <v>0</v>
      </c>
    </row>
    <row r="5608" spans="41:41" x14ac:dyDescent="0.3">
      <c r="AO5608" s="13">
        <f>(Cleaned_Data!S5608)-((Cleaned_Data!S5608)*10%)</f>
        <v>0</v>
      </c>
    </row>
    <row r="5609" spans="41:41" x14ac:dyDescent="0.3">
      <c r="AO5609" s="13">
        <f>(Cleaned_Data!S5609)-((Cleaned_Data!S5609)*10%)</f>
        <v>0</v>
      </c>
    </row>
    <row r="5610" spans="41:41" x14ac:dyDescent="0.3">
      <c r="AO5610" s="13">
        <f>(Cleaned_Data!S5610)-((Cleaned_Data!S5610)*10%)</f>
        <v>0</v>
      </c>
    </row>
    <row r="5611" spans="41:41" x14ac:dyDescent="0.3">
      <c r="AO5611" s="13">
        <f>(Cleaned_Data!S5611)-((Cleaned_Data!S5611)*10%)</f>
        <v>0</v>
      </c>
    </row>
    <row r="5612" spans="41:41" x14ac:dyDescent="0.3">
      <c r="AO5612" s="13">
        <f>(Cleaned_Data!S5612)-((Cleaned_Data!S5612)*10%)</f>
        <v>0</v>
      </c>
    </row>
    <row r="5613" spans="41:41" x14ac:dyDescent="0.3">
      <c r="AO5613" s="13">
        <f>(Cleaned_Data!S5613)-((Cleaned_Data!S5613)*10%)</f>
        <v>0</v>
      </c>
    </row>
    <row r="5614" spans="41:41" x14ac:dyDescent="0.3">
      <c r="AO5614" s="13">
        <f>(Cleaned_Data!S5614)-((Cleaned_Data!S5614)*10%)</f>
        <v>0</v>
      </c>
    </row>
    <row r="5615" spans="41:41" x14ac:dyDescent="0.3">
      <c r="AO5615" s="13">
        <f>(Cleaned_Data!S5615)-((Cleaned_Data!S5615)*10%)</f>
        <v>0</v>
      </c>
    </row>
    <row r="5616" spans="41:41" x14ac:dyDescent="0.3">
      <c r="AO5616" s="13">
        <f>(Cleaned_Data!S5616)-((Cleaned_Data!S5616)*10%)</f>
        <v>0</v>
      </c>
    </row>
    <row r="5617" spans="41:41" x14ac:dyDescent="0.3">
      <c r="AO5617" s="13">
        <f>(Cleaned_Data!S5617)-((Cleaned_Data!S5617)*10%)</f>
        <v>0</v>
      </c>
    </row>
    <row r="5618" spans="41:41" x14ac:dyDescent="0.3">
      <c r="AO5618" s="13">
        <f>(Cleaned_Data!S5618)-((Cleaned_Data!S5618)*10%)</f>
        <v>0</v>
      </c>
    </row>
    <row r="5619" spans="41:41" x14ac:dyDescent="0.3">
      <c r="AO5619" s="13">
        <f>(Cleaned_Data!S5619)-((Cleaned_Data!S5619)*10%)</f>
        <v>0</v>
      </c>
    </row>
    <row r="5620" spans="41:41" x14ac:dyDescent="0.3">
      <c r="AO5620" s="13">
        <f>(Cleaned_Data!S5620)-((Cleaned_Data!S5620)*10%)</f>
        <v>0</v>
      </c>
    </row>
    <row r="5621" spans="41:41" x14ac:dyDescent="0.3">
      <c r="AO5621" s="13">
        <f>(Cleaned_Data!S5621)-((Cleaned_Data!S5621)*10%)</f>
        <v>0</v>
      </c>
    </row>
    <row r="5622" spans="41:41" x14ac:dyDescent="0.3">
      <c r="AO5622" s="13">
        <f>(Cleaned_Data!S5622)-((Cleaned_Data!S5622)*10%)</f>
        <v>0</v>
      </c>
    </row>
    <row r="5623" spans="41:41" x14ac:dyDescent="0.3">
      <c r="AO5623" s="13">
        <f>(Cleaned_Data!S5623)-((Cleaned_Data!S5623)*10%)</f>
        <v>0</v>
      </c>
    </row>
    <row r="5624" spans="41:41" x14ac:dyDescent="0.3">
      <c r="AO5624" s="13">
        <f>(Cleaned_Data!S5624)-((Cleaned_Data!S5624)*10%)</f>
        <v>0</v>
      </c>
    </row>
    <row r="5625" spans="41:41" x14ac:dyDescent="0.3">
      <c r="AO5625" s="13">
        <f>(Cleaned_Data!S5625)-((Cleaned_Data!S5625)*10%)</f>
        <v>0</v>
      </c>
    </row>
    <row r="5626" spans="41:41" x14ac:dyDescent="0.3">
      <c r="AO5626" s="13">
        <f>(Cleaned_Data!S5626)-((Cleaned_Data!S5626)*10%)</f>
        <v>0</v>
      </c>
    </row>
    <row r="5627" spans="41:41" x14ac:dyDescent="0.3">
      <c r="AO5627" s="13">
        <f>(Cleaned_Data!S5627)-((Cleaned_Data!S5627)*10%)</f>
        <v>0</v>
      </c>
    </row>
    <row r="5628" spans="41:41" x14ac:dyDescent="0.3">
      <c r="AO5628" s="13">
        <f>(Cleaned_Data!S5628)-((Cleaned_Data!S5628)*10%)</f>
        <v>0</v>
      </c>
    </row>
    <row r="5629" spans="41:41" x14ac:dyDescent="0.3">
      <c r="AO5629" s="13">
        <f>(Cleaned_Data!S5629)-((Cleaned_Data!S5629)*10%)</f>
        <v>0</v>
      </c>
    </row>
    <row r="5630" spans="41:41" x14ac:dyDescent="0.3">
      <c r="AO5630" s="13">
        <f>(Cleaned_Data!S5630)-((Cleaned_Data!S5630)*10%)</f>
        <v>0</v>
      </c>
    </row>
    <row r="5631" spans="41:41" x14ac:dyDescent="0.3">
      <c r="AO5631" s="13">
        <f>(Cleaned_Data!S5631)-((Cleaned_Data!S5631)*10%)</f>
        <v>0</v>
      </c>
    </row>
    <row r="5632" spans="41:41" x14ac:dyDescent="0.3">
      <c r="AO5632" s="13">
        <f>(Cleaned_Data!S5632)-((Cleaned_Data!S5632)*10%)</f>
        <v>0</v>
      </c>
    </row>
    <row r="5633" spans="41:41" x14ac:dyDescent="0.3">
      <c r="AO5633" s="13">
        <f>(Cleaned_Data!S5633)-((Cleaned_Data!S5633)*10%)</f>
        <v>0</v>
      </c>
    </row>
    <row r="5634" spans="41:41" x14ac:dyDescent="0.3">
      <c r="AO5634" s="13">
        <f>(Cleaned_Data!S5634)-((Cleaned_Data!S5634)*10%)</f>
        <v>0</v>
      </c>
    </row>
    <row r="5635" spans="41:41" x14ac:dyDescent="0.3">
      <c r="AO5635" s="13">
        <f>(Cleaned_Data!S5635)-((Cleaned_Data!S5635)*10%)</f>
        <v>0</v>
      </c>
    </row>
    <row r="5636" spans="41:41" x14ac:dyDescent="0.3">
      <c r="AO5636" s="13">
        <f>(Cleaned_Data!S5636)-((Cleaned_Data!S5636)*10%)</f>
        <v>0</v>
      </c>
    </row>
    <row r="5637" spans="41:41" x14ac:dyDescent="0.3">
      <c r="AO5637" s="13">
        <f>(Cleaned_Data!S5637)-((Cleaned_Data!S5637)*10%)</f>
        <v>0</v>
      </c>
    </row>
    <row r="5638" spans="41:41" x14ac:dyDescent="0.3">
      <c r="AO5638" s="13">
        <f>(Cleaned_Data!S5638)-((Cleaned_Data!S5638)*10%)</f>
        <v>0</v>
      </c>
    </row>
    <row r="5639" spans="41:41" x14ac:dyDescent="0.3">
      <c r="AO5639" s="13">
        <f>(Cleaned_Data!S5639)-((Cleaned_Data!S5639)*10%)</f>
        <v>0</v>
      </c>
    </row>
    <row r="5640" spans="41:41" x14ac:dyDescent="0.3">
      <c r="AO5640" s="13">
        <f>(Cleaned_Data!S5640)-((Cleaned_Data!S5640)*10%)</f>
        <v>0</v>
      </c>
    </row>
    <row r="5641" spans="41:41" x14ac:dyDescent="0.3">
      <c r="AO5641" s="13">
        <f>(Cleaned_Data!S5641)-((Cleaned_Data!S5641)*10%)</f>
        <v>0</v>
      </c>
    </row>
    <row r="5642" spans="41:41" x14ac:dyDescent="0.3">
      <c r="AO5642" s="13">
        <f>(Cleaned_Data!S5642)-((Cleaned_Data!S5642)*10%)</f>
        <v>0</v>
      </c>
    </row>
    <row r="5643" spans="41:41" x14ac:dyDescent="0.3">
      <c r="AO5643" s="13">
        <f>(Cleaned_Data!S5643)-((Cleaned_Data!S5643)*10%)</f>
        <v>0</v>
      </c>
    </row>
    <row r="5644" spans="41:41" x14ac:dyDescent="0.3">
      <c r="AO5644" s="13">
        <f>(Cleaned_Data!S5644)-((Cleaned_Data!S5644)*10%)</f>
        <v>0</v>
      </c>
    </row>
    <row r="5645" spans="41:41" x14ac:dyDescent="0.3">
      <c r="AO5645" s="13">
        <f>(Cleaned_Data!S5645)-((Cleaned_Data!S5645)*10%)</f>
        <v>0</v>
      </c>
    </row>
    <row r="5646" spans="41:41" x14ac:dyDescent="0.3">
      <c r="AO5646" s="13">
        <f>(Cleaned_Data!S5646)-((Cleaned_Data!S5646)*10%)</f>
        <v>0</v>
      </c>
    </row>
    <row r="5647" spans="41:41" x14ac:dyDescent="0.3">
      <c r="AO5647" s="13">
        <f>(Cleaned_Data!S5647)-((Cleaned_Data!S5647)*10%)</f>
        <v>0</v>
      </c>
    </row>
    <row r="5648" spans="41:41" x14ac:dyDescent="0.3">
      <c r="AO5648" s="13">
        <f>(Cleaned_Data!S5648)-((Cleaned_Data!S5648)*10%)</f>
        <v>0</v>
      </c>
    </row>
    <row r="5649" spans="41:41" x14ac:dyDescent="0.3">
      <c r="AO5649" s="13">
        <f>(Cleaned_Data!S5649)-((Cleaned_Data!S5649)*10%)</f>
        <v>0</v>
      </c>
    </row>
    <row r="5650" spans="41:41" x14ac:dyDescent="0.3">
      <c r="AO5650" s="13">
        <f>(Cleaned_Data!S5650)-((Cleaned_Data!S5650)*10%)</f>
        <v>0</v>
      </c>
    </row>
    <row r="5651" spans="41:41" x14ac:dyDescent="0.3">
      <c r="AO5651" s="13">
        <f>(Cleaned_Data!S5651)-((Cleaned_Data!S5651)*10%)</f>
        <v>0</v>
      </c>
    </row>
    <row r="5652" spans="41:41" x14ac:dyDescent="0.3">
      <c r="AO5652" s="13">
        <f>(Cleaned_Data!S5652)-((Cleaned_Data!S5652)*10%)</f>
        <v>0</v>
      </c>
    </row>
    <row r="5653" spans="41:41" x14ac:dyDescent="0.3">
      <c r="AO5653" s="13">
        <f>(Cleaned_Data!S5653)-((Cleaned_Data!S5653)*10%)</f>
        <v>0</v>
      </c>
    </row>
    <row r="5654" spans="41:41" x14ac:dyDescent="0.3">
      <c r="AO5654" s="13">
        <f>(Cleaned_Data!S5654)-((Cleaned_Data!S5654)*10%)</f>
        <v>0</v>
      </c>
    </row>
    <row r="5655" spans="41:41" x14ac:dyDescent="0.3">
      <c r="AO5655" s="13">
        <f>(Cleaned_Data!S5655)-((Cleaned_Data!S5655)*10%)</f>
        <v>0</v>
      </c>
    </row>
    <row r="5656" spans="41:41" x14ac:dyDescent="0.3">
      <c r="AO5656" s="13">
        <f>(Cleaned_Data!S5656)-((Cleaned_Data!S5656)*10%)</f>
        <v>0</v>
      </c>
    </row>
    <row r="5657" spans="41:41" x14ac:dyDescent="0.3">
      <c r="AO5657" s="13">
        <f>(Cleaned_Data!S5657)-((Cleaned_Data!S5657)*10%)</f>
        <v>0</v>
      </c>
    </row>
    <row r="5658" spans="41:41" x14ac:dyDescent="0.3">
      <c r="AO5658" s="13">
        <f>(Cleaned_Data!S5658)-((Cleaned_Data!S5658)*10%)</f>
        <v>0</v>
      </c>
    </row>
    <row r="5659" spans="41:41" x14ac:dyDescent="0.3">
      <c r="AO5659" s="13">
        <f>(Cleaned_Data!S5659)-((Cleaned_Data!S5659)*10%)</f>
        <v>0</v>
      </c>
    </row>
    <row r="5660" spans="41:41" x14ac:dyDescent="0.3">
      <c r="AO5660" s="13">
        <f>(Cleaned_Data!S5660)-((Cleaned_Data!S5660)*10%)</f>
        <v>0</v>
      </c>
    </row>
    <row r="5661" spans="41:41" x14ac:dyDescent="0.3">
      <c r="AO5661" s="13">
        <f>(Cleaned_Data!S5661)-((Cleaned_Data!S5661)*10%)</f>
        <v>0</v>
      </c>
    </row>
    <row r="5662" spans="41:41" x14ac:dyDescent="0.3">
      <c r="AO5662" s="13">
        <f>(Cleaned_Data!S5662)-((Cleaned_Data!S5662)*10%)</f>
        <v>0</v>
      </c>
    </row>
    <row r="5663" spans="41:41" x14ac:dyDescent="0.3">
      <c r="AO5663" s="13">
        <f>(Cleaned_Data!S5663)-((Cleaned_Data!S5663)*10%)</f>
        <v>0</v>
      </c>
    </row>
    <row r="5664" spans="41:41" x14ac:dyDescent="0.3">
      <c r="AO5664" s="13">
        <f>(Cleaned_Data!S5664)-((Cleaned_Data!S5664)*10%)</f>
        <v>0</v>
      </c>
    </row>
    <row r="5665" spans="41:41" x14ac:dyDescent="0.3">
      <c r="AO5665" s="13">
        <f>(Cleaned_Data!S5665)-((Cleaned_Data!S5665)*10%)</f>
        <v>0</v>
      </c>
    </row>
    <row r="5666" spans="41:41" x14ac:dyDescent="0.3">
      <c r="AO5666" s="13">
        <f>(Cleaned_Data!S5666)-((Cleaned_Data!S5666)*10%)</f>
        <v>0</v>
      </c>
    </row>
    <row r="5667" spans="41:41" x14ac:dyDescent="0.3">
      <c r="AO5667" s="13">
        <f>(Cleaned_Data!S5667)-((Cleaned_Data!S5667)*10%)</f>
        <v>0</v>
      </c>
    </row>
    <row r="5668" spans="41:41" x14ac:dyDescent="0.3">
      <c r="AO5668" s="13">
        <f>(Cleaned_Data!S5668)-((Cleaned_Data!S5668)*10%)</f>
        <v>0</v>
      </c>
    </row>
    <row r="5669" spans="41:41" x14ac:dyDescent="0.3">
      <c r="AO5669" s="13">
        <f>(Cleaned_Data!S5669)-((Cleaned_Data!S5669)*10%)</f>
        <v>0</v>
      </c>
    </row>
    <row r="5670" spans="41:41" x14ac:dyDescent="0.3">
      <c r="AO5670" s="13">
        <f>(Cleaned_Data!S5670)-((Cleaned_Data!S5670)*10%)</f>
        <v>0</v>
      </c>
    </row>
    <row r="5671" spans="41:41" x14ac:dyDescent="0.3">
      <c r="AO5671" s="13">
        <f>(Cleaned_Data!S5671)-((Cleaned_Data!S5671)*10%)</f>
        <v>0</v>
      </c>
    </row>
    <row r="5672" spans="41:41" x14ac:dyDescent="0.3">
      <c r="AO5672" s="13">
        <f>(Cleaned_Data!S5672)-((Cleaned_Data!S5672)*10%)</f>
        <v>0</v>
      </c>
    </row>
    <row r="5673" spans="41:41" x14ac:dyDescent="0.3">
      <c r="AO5673" s="13">
        <f>(Cleaned_Data!S5673)-((Cleaned_Data!S5673)*10%)</f>
        <v>0</v>
      </c>
    </row>
    <row r="5674" spans="41:41" x14ac:dyDescent="0.3">
      <c r="AO5674" s="13">
        <f>(Cleaned_Data!S5674)-((Cleaned_Data!S5674)*10%)</f>
        <v>0</v>
      </c>
    </row>
    <row r="5675" spans="41:41" x14ac:dyDescent="0.3">
      <c r="AO5675" s="13">
        <f>(Cleaned_Data!S5675)-((Cleaned_Data!S5675)*10%)</f>
        <v>0</v>
      </c>
    </row>
    <row r="5676" spans="41:41" x14ac:dyDescent="0.3">
      <c r="AO5676" s="13">
        <f>(Cleaned_Data!S5676)-((Cleaned_Data!S5676)*10%)</f>
        <v>0</v>
      </c>
    </row>
    <row r="5677" spans="41:41" x14ac:dyDescent="0.3">
      <c r="AO5677" s="13">
        <f>(Cleaned_Data!S5677)-((Cleaned_Data!S5677)*10%)</f>
        <v>0</v>
      </c>
    </row>
    <row r="5678" spans="41:41" x14ac:dyDescent="0.3">
      <c r="AO5678" s="13">
        <f>(Cleaned_Data!S5678)-((Cleaned_Data!S5678)*10%)</f>
        <v>0</v>
      </c>
    </row>
    <row r="5679" spans="41:41" x14ac:dyDescent="0.3">
      <c r="AO5679" s="13">
        <f>(Cleaned_Data!S5679)-((Cleaned_Data!S5679)*10%)</f>
        <v>0</v>
      </c>
    </row>
    <row r="5680" spans="41:41" x14ac:dyDescent="0.3">
      <c r="AO5680" s="13">
        <f>(Cleaned_Data!S5680)-((Cleaned_Data!S5680)*10%)</f>
        <v>0</v>
      </c>
    </row>
    <row r="5681" spans="41:41" x14ac:dyDescent="0.3">
      <c r="AO5681" s="13">
        <f>(Cleaned_Data!S5681)-((Cleaned_Data!S5681)*10%)</f>
        <v>0</v>
      </c>
    </row>
    <row r="5682" spans="41:41" x14ac:dyDescent="0.3">
      <c r="AO5682" s="13">
        <f>(Cleaned_Data!S5682)-((Cleaned_Data!S5682)*10%)</f>
        <v>0</v>
      </c>
    </row>
    <row r="5683" spans="41:41" x14ac:dyDescent="0.3">
      <c r="AO5683" s="13">
        <f>(Cleaned_Data!S5683)-((Cleaned_Data!S5683)*10%)</f>
        <v>0</v>
      </c>
    </row>
    <row r="5684" spans="41:41" x14ac:dyDescent="0.3">
      <c r="AO5684" s="13">
        <f>(Cleaned_Data!S5684)-((Cleaned_Data!S5684)*10%)</f>
        <v>0</v>
      </c>
    </row>
    <row r="5685" spans="41:41" x14ac:dyDescent="0.3">
      <c r="AO5685" s="13">
        <f>(Cleaned_Data!S5685)-((Cleaned_Data!S5685)*10%)</f>
        <v>0</v>
      </c>
    </row>
    <row r="5686" spans="41:41" x14ac:dyDescent="0.3">
      <c r="AO5686" s="13">
        <f>(Cleaned_Data!S5686)-((Cleaned_Data!S5686)*10%)</f>
        <v>0</v>
      </c>
    </row>
    <row r="5687" spans="41:41" x14ac:dyDescent="0.3">
      <c r="AO5687" s="13">
        <f>(Cleaned_Data!S5687)-((Cleaned_Data!S5687)*10%)</f>
        <v>0</v>
      </c>
    </row>
    <row r="5688" spans="41:41" x14ac:dyDescent="0.3">
      <c r="AO5688" s="13">
        <f>(Cleaned_Data!S5688)-((Cleaned_Data!S5688)*10%)</f>
        <v>0</v>
      </c>
    </row>
    <row r="5689" spans="41:41" x14ac:dyDescent="0.3">
      <c r="AO5689" s="13">
        <f>(Cleaned_Data!S5689)-((Cleaned_Data!S5689)*10%)</f>
        <v>0</v>
      </c>
    </row>
    <row r="5690" spans="41:41" x14ac:dyDescent="0.3">
      <c r="AO5690" s="13">
        <f>(Cleaned_Data!S5690)-((Cleaned_Data!S5690)*10%)</f>
        <v>0</v>
      </c>
    </row>
    <row r="5691" spans="41:41" x14ac:dyDescent="0.3">
      <c r="AO5691" s="13">
        <f>(Cleaned_Data!S5691)-((Cleaned_Data!S5691)*10%)</f>
        <v>0</v>
      </c>
    </row>
    <row r="5692" spans="41:41" x14ac:dyDescent="0.3">
      <c r="AO5692" s="13">
        <f>(Cleaned_Data!S5692)-((Cleaned_Data!S5692)*10%)</f>
        <v>0</v>
      </c>
    </row>
    <row r="5693" spans="41:41" x14ac:dyDescent="0.3">
      <c r="AO5693" s="13">
        <f>(Cleaned_Data!S5693)-((Cleaned_Data!S5693)*10%)</f>
        <v>0</v>
      </c>
    </row>
    <row r="5694" spans="41:41" x14ac:dyDescent="0.3">
      <c r="AO5694" s="13">
        <f>(Cleaned_Data!S5694)-((Cleaned_Data!S5694)*10%)</f>
        <v>0</v>
      </c>
    </row>
    <row r="5695" spans="41:41" x14ac:dyDescent="0.3">
      <c r="AO5695" s="13">
        <f>(Cleaned_Data!S5695)-((Cleaned_Data!S5695)*10%)</f>
        <v>0</v>
      </c>
    </row>
    <row r="5696" spans="41:41" x14ac:dyDescent="0.3">
      <c r="AO5696" s="13">
        <f>(Cleaned_Data!S5696)-((Cleaned_Data!S5696)*10%)</f>
        <v>0</v>
      </c>
    </row>
    <row r="5697" spans="41:41" x14ac:dyDescent="0.3">
      <c r="AO5697" s="13">
        <f>(Cleaned_Data!S5697)-((Cleaned_Data!S5697)*10%)</f>
        <v>0</v>
      </c>
    </row>
    <row r="5698" spans="41:41" x14ac:dyDescent="0.3">
      <c r="AO5698" s="13">
        <f>(Cleaned_Data!S5698)-((Cleaned_Data!S5698)*10%)</f>
        <v>0</v>
      </c>
    </row>
    <row r="5699" spans="41:41" x14ac:dyDescent="0.3">
      <c r="AO5699" s="13">
        <f>(Cleaned_Data!S5699)-((Cleaned_Data!S5699)*10%)</f>
        <v>0</v>
      </c>
    </row>
    <row r="5700" spans="41:41" x14ac:dyDescent="0.3">
      <c r="AO5700" s="13">
        <f>(Cleaned_Data!S5700)-((Cleaned_Data!S5700)*10%)</f>
        <v>0</v>
      </c>
    </row>
    <row r="5701" spans="41:41" x14ac:dyDescent="0.3">
      <c r="AO5701" s="13">
        <f>(Cleaned_Data!S5701)-((Cleaned_Data!S5701)*10%)</f>
        <v>0</v>
      </c>
    </row>
    <row r="5702" spans="41:41" x14ac:dyDescent="0.3">
      <c r="AO5702" s="13">
        <f>(Cleaned_Data!S5702)-((Cleaned_Data!S5702)*10%)</f>
        <v>0</v>
      </c>
    </row>
    <row r="5703" spans="41:41" x14ac:dyDescent="0.3">
      <c r="AO5703" s="13">
        <f>(Cleaned_Data!S5703)-((Cleaned_Data!S5703)*10%)</f>
        <v>0</v>
      </c>
    </row>
    <row r="5704" spans="41:41" x14ac:dyDescent="0.3">
      <c r="AO5704" s="13">
        <f>(Cleaned_Data!S5704)-((Cleaned_Data!S5704)*10%)</f>
        <v>0</v>
      </c>
    </row>
    <row r="5705" spans="41:41" x14ac:dyDescent="0.3">
      <c r="AO5705" s="13">
        <f>(Cleaned_Data!S5705)-((Cleaned_Data!S5705)*10%)</f>
        <v>0</v>
      </c>
    </row>
    <row r="5706" spans="41:41" x14ac:dyDescent="0.3">
      <c r="AO5706" s="13">
        <f>(Cleaned_Data!S5706)-((Cleaned_Data!S5706)*10%)</f>
        <v>0</v>
      </c>
    </row>
    <row r="5707" spans="41:41" x14ac:dyDescent="0.3">
      <c r="AO5707" s="13">
        <f>(Cleaned_Data!S5707)-((Cleaned_Data!S5707)*10%)</f>
        <v>0</v>
      </c>
    </row>
    <row r="5708" spans="41:41" x14ac:dyDescent="0.3">
      <c r="AO5708" s="13">
        <f>(Cleaned_Data!S5708)-((Cleaned_Data!S5708)*10%)</f>
        <v>0</v>
      </c>
    </row>
    <row r="5709" spans="41:41" x14ac:dyDescent="0.3">
      <c r="AO5709" s="13">
        <f>(Cleaned_Data!S5709)-((Cleaned_Data!S5709)*10%)</f>
        <v>0</v>
      </c>
    </row>
    <row r="5710" spans="41:41" x14ac:dyDescent="0.3">
      <c r="AO5710" s="13">
        <f>(Cleaned_Data!S5710)-((Cleaned_Data!S5710)*10%)</f>
        <v>0</v>
      </c>
    </row>
    <row r="5711" spans="41:41" x14ac:dyDescent="0.3">
      <c r="AO5711" s="13">
        <f>(Cleaned_Data!S5711)-((Cleaned_Data!S5711)*10%)</f>
        <v>0</v>
      </c>
    </row>
    <row r="5712" spans="41:41" x14ac:dyDescent="0.3">
      <c r="AO5712" s="13">
        <f>(Cleaned_Data!S5712)-((Cleaned_Data!S5712)*10%)</f>
        <v>0</v>
      </c>
    </row>
    <row r="5713" spans="41:41" x14ac:dyDescent="0.3">
      <c r="AO5713" s="13">
        <f>(Cleaned_Data!S5713)-((Cleaned_Data!S5713)*10%)</f>
        <v>0</v>
      </c>
    </row>
    <row r="5714" spans="41:41" x14ac:dyDescent="0.3">
      <c r="AO5714" s="13">
        <f>(Cleaned_Data!S5714)-((Cleaned_Data!S5714)*10%)</f>
        <v>0</v>
      </c>
    </row>
    <row r="5715" spans="41:41" x14ac:dyDescent="0.3">
      <c r="AO5715" s="13">
        <f>(Cleaned_Data!S5715)-((Cleaned_Data!S5715)*10%)</f>
        <v>0</v>
      </c>
    </row>
    <row r="5716" spans="41:41" x14ac:dyDescent="0.3">
      <c r="AO5716" s="13">
        <f>(Cleaned_Data!S5716)-((Cleaned_Data!S5716)*10%)</f>
        <v>0</v>
      </c>
    </row>
    <row r="5717" spans="41:41" x14ac:dyDescent="0.3">
      <c r="AO5717" s="13">
        <f>(Cleaned_Data!S5717)-((Cleaned_Data!S5717)*10%)</f>
        <v>0</v>
      </c>
    </row>
    <row r="5718" spans="41:41" x14ac:dyDescent="0.3">
      <c r="AO5718" s="13">
        <f>(Cleaned_Data!S5718)-((Cleaned_Data!S5718)*10%)</f>
        <v>0</v>
      </c>
    </row>
    <row r="5719" spans="41:41" x14ac:dyDescent="0.3">
      <c r="AO5719" s="13">
        <f>(Cleaned_Data!S5719)-((Cleaned_Data!S5719)*10%)</f>
        <v>0</v>
      </c>
    </row>
    <row r="5720" spans="41:41" x14ac:dyDescent="0.3">
      <c r="AO5720" s="13">
        <f>(Cleaned_Data!S5720)-((Cleaned_Data!S5720)*10%)</f>
        <v>0</v>
      </c>
    </row>
    <row r="5721" spans="41:41" x14ac:dyDescent="0.3">
      <c r="AO5721" s="13">
        <f>(Cleaned_Data!S5721)-((Cleaned_Data!S5721)*10%)</f>
        <v>0</v>
      </c>
    </row>
    <row r="5722" spans="41:41" x14ac:dyDescent="0.3">
      <c r="AO5722" s="13">
        <f>(Cleaned_Data!S5722)-((Cleaned_Data!S5722)*10%)</f>
        <v>0</v>
      </c>
    </row>
    <row r="5723" spans="41:41" x14ac:dyDescent="0.3">
      <c r="AO5723" s="13">
        <f>(Cleaned_Data!S5723)-((Cleaned_Data!S5723)*10%)</f>
        <v>0</v>
      </c>
    </row>
    <row r="5724" spans="41:41" x14ac:dyDescent="0.3">
      <c r="AO5724" s="13">
        <f>(Cleaned_Data!S5724)-((Cleaned_Data!S5724)*10%)</f>
        <v>0</v>
      </c>
    </row>
    <row r="5725" spans="41:41" x14ac:dyDescent="0.3">
      <c r="AO5725" s="13">
        <f>(Cleaned_Data!S5725)-((Cleaned_Data!S5725)*10%)</f>
        <v>0</v>
      </c>
    </row>
    <row r="5726" spans="41:41" x14ac:dyDescent="0.3">
      <c r="AO5726" s="13">
        <f>(Cleaned_Data!S5726)-((Cleaned_Data!S5726)*10%)</f>
        <v>0</v>
      </c>
    </row>
    <row r="5727" spans="41:41" x14ac:dyDescent="0.3">
      <c r="AO5727" s="13">
        <f>(Cleaned_Data!S5727)-((Cleaned_Data!S5727)*10%)</f>
        <v>0</v>
      </c>
    </row>
    <row r="5728" spans="41:41" x14ac:dyDescent="0.3">
      <c r="AO5728" s="13">
        <f>(Cleaned_Data!S5728)-((Cleaned_Data!S5728)*10%)</f>
        <v>0</v>
      </c>
    </row>
    <row r="5729" spans="41:41" x14ac:dyDescent="0.3">
      <c r="AO5729" s="13">
        <f>(Cleaned_Data!S5729)-((Cleaned_Data!S5729)*10%)</f>
        <v>0</v>
      </c>
    </row>
    <row r="5730" spans="41:41" x14ac:dyDescent="0.3">
      <c r="AO5730" s="13">
        <f>(Cleaned_Data!S5730)-((Cleaned_Data!S5730)*10%)</f>
        <v>0</v>
      </c>
    </row>
    <row r="5731" spans="41:41" x14ac:dyDescent="0.3">
      <c r="AO5731" s="13">
        <f>(Cleaned_Data!S5731)-((Cleaned_Data!S5731)*10%)</f>
        <v>0</v>
      </c>
    </row>
    <row r="5732" spans="41:41" x14ac:dyDescent="0.3">
      <c r="AO5732" s="13">
        <f>(Cleaned_Data!S5732)-((Cleaned_Data!S5732)*10%)</f>
        <v>0</v>
      </c>
    </row>
    <row r="5733" spans="41:41" x14ac:dyDescent="0.3">
      <c r="AO5733" s="13">
        <f>(Cleaned_Data!S5733)-((Cleaned_Data!S5733)*10%)</f>
        <v>0</v>
      </c>
    </row>
    <row r="5734" spans="41:41" x14ac:dyDescent="0.3">
      <c r="AO5734" s="13">
        <f>(Cleaned_Data!S5734)-((Cleaned_Data!S5734)*10%)</f>
        <v>0</v>
      </c>
    </row>
    <row r="5735" spans="41:41" x14ac:dyDescent="0.3">
      <c r="AO5735" s="13">
        <f>(Cleaned_Data!S5735)-((Cleaned_Data!S5735)*10%)</f>
        <v>0</v>
      </c>
    </row>
    <row r="5736" spans="41:41" x14ac:dyDescent="0.3">
      <c r="AO5736" s="13">
        <f>(Cleaned_Data!S5736)-((Cleaned_Data!S5736)*10%)</f>
        <v>0</v>
      </c>
    </row>
    <row r="5737" spans="41:41" x14ac:dyDescent="0.3">
      <c r="AO5737" s="13">
        <f>(Cleaned_Data!S5737)-((Cleaned_Data!S5737)*10%)</f>
        <v>0</v>
      </c>
    </row>
    <row r="5738" spans="41:41" x14ac:dyDescent="0.3">
      <c r="AO5738" s="13">
        <f>(Cleaned_Data!S5738)-((Cleaned_Data!S5738)*10%)</f>
        <v>0</v>
      </c>
    </row>
    <row r="5739" spans="41:41" x14ac:dyDescent="0.3">
      <c r="AO5739" s="13">
        <f>(Cleaned_Data!S5739)-((Cleaned_Data!S5739)*10%)</f>
        <v>0</v>
      </c>
    </row>
    <row r="5740" spans="41:41" x14ac:dyDescent="0.3">
      <c r="AO5740" s="13">
        <f>(Cleaned_Data!S5740)-((Cleaned_Data!S5740)*10%)</f>
        <v>0</v>
      </c>
    </row>
    <row r="5741" spans="41:41" x14ac:dyDescent="0.3">
      <c r="AO5741" s="13">
        <f>(Cleaned_Data!S5741)-((Cleaned_Data!S5741)*10%)</f>
        <v>0</v>
      </c>
    </row>
    <row r="5742" spans="41:41" x14ac:dyDescent="0.3">
      <c r="AO5742" s="13">
        <f>(Cleaned_Data!S5742)-((Cleaned_Data!S5742)*10%)</f>
        <v>0</v>
      </c>
    </row>
    <row r="5743" spans="41:41" x14ac:dyDescent="0.3">
      <c r="AO5743" s="13">
        <f>(Cleaned_Data!S5743)-((Cleaned_Data!S5743)*10%)</f>
        <v>0</v>
      </c>
    </row>
    <row r="5744" spans="41:41" x14ac:dyDescent="0.3">
      <c r="AO5744" s="13">
        <f>(Cleaned_Data!S5744)-((Cleaned_Data!S5744)*10%)</f>
        <v>0</v>
      </c>
    </row>
    <row r="5745" spans="41:41" x14ac:dyDescent="0.3">
      <c r="AO5745" s="13">
        <f>(Cleaned_Data!S5745)-((Cleaned_Data!S5745)*10%)</f>
        <v>0</v>
      </c>
    </row>
    <row r="5746" spans="41:41" x14ac:dyDescent="0.3">
      <c r="AO5746" s="13">
        <f>(Cleaned_Data!S5746)-((Cleaned_Data!S5746)*10%)</f>
        <v>0</v>
      </c>
    </row>
    <row r="5747" spans="41:41" x14ac:dyDescent="0.3">
      <c r="AO5747" s="13">
        <f>(Cleaned_Data!S5747)-((Cleaned_Data!S5747)*10%)</f>
        <v>0</v>
      </c>
    </row>
    <row r="5748" spans="41:41" x14ac:dyDescent="0.3">
      <c r="AO5748" s="13">
        <f>(Cleaned_Data!S5748)-((Cleaned_Data!S5748)*10%)</f>
        <v>0</v>
      </c>
    </row>
    <row r="5749" spans="41:41" x14ac:dyDescent="0.3">
      <c r="AO5749" s="13">
        <f>(Cleaned_Data!S5749)-((Cleaned_Data!S5749)*10%)</f>
        <v>0</v>
      </c>
    </row>
    <row r="5750" spans="41:41" x14ac:dyDescent="0.3">
      <c r="AO5750" s="13">
        <f>(Cleaned_Data!S5750)-((Cleaned_Data!S5750)*10%)</f>
        <v>0</v>
      </c>
    </row>
    <row r="5751" spans="41:41" x14ac:dyDescent="0.3">
      <c r="AO5751" s="13">
        <f>(Cleaned_Data!S5751)-((Cleaned_Data!S5751)*10%)</f>
        <v>0</v>
      </c>
    </row>
    <row r="5752" spans="41:41" x14ac:dyDescent="0.3">
      <c r="AO5752" s="13">
        <f>(Cleaned_Data!S5752)-((Cleaned_Data!S5752)*10%)</f>
        <v>0</v>
      </c>
    </row>
    <row r="5753" spans="41:41" x14ac:dyDescent="0.3">
      <c r="AO5753" s="13">
        <f>(Cleaned_Data!S5753)-((Cleaned_Data!S5753)*10%)</f>
        <v>0</v>
      </c>
    </row>
    <row r="5754" spans="41:41" x14ac:dyDescent="0.3">
      <c r="AO5754" s="13">
        <f>(Cleaned_Data!S5754)-((Cleaned_Data!S5754)*10%)</f>
        <v>0</v>
      </c>
    </row>
    <row r="5755" spans="41:41" x14ac:dyDescent="0.3">
      <c r="AO5755" s="13">
        <f>(Cleaned_Data!S5755)-((Cleaned_Data!S5755)*10%)</f>
        <v>0</v>
      </c>
    </row>
    <row r="5756" spans="41:41" x14ac:dyDescent="0.3">
      <c r="AO5756" s="13">
        <f>(Cleaned_Data!S5756)-((Cleaned_Data!S5756)*10%)</f>
        <v>0</v>
      </c>
    </row>
    <row r="5757" spans="41:41" x14ac:dyDescent="0.3">
      <c r="AO5757" s="13">
        <f>(Cleaned_Data!S5757)-((Cleaned_Data!S5757)*10%)</f>
        <v>0</v>
      </c>
    </row>
    <row r="5758" spans="41:41" x14ac:dyDescent="0.3">
      <c r="AO5758" s="13">
        <f>(Cleaned_Data!S5758)-((Cleaned_Data!S5758)*10%)</f>
        <v>0</v>
      </c>
    </row>
    <row r="5759" spans="41:41" x14ac:dyDescent="0.3">
      <c r="AO5759" s="13">
        <f>(Cleaned_Data!S5759)-((Cleaned_Data!S5759)*10%)</f>
        <v>0</v>
      </c>
    </row>
    <row r="5760" spans="41:41" x14ac:dyDescent="0.3">
      <c r="AO5760" s="13">
        <f>(Cleaned_Data!S5760)-((Cleaned_Data!S5760)*10%)</f>
        <v>0</v>
      </c>
    </row>
    <row r="5761" spans="41:41" x14ac:dyDescent="0.3">
      <c r="AO5761" s="13">
        <f>(Cleaned_Data!S5761)-((Cleaned_Data!S5761)*10%)</f>
        <v>0</v>
      </c>
    </row>
    <row r="5762" spans="41:41" x14ac:dyDescent="0.3">
      <c r="AO5762" s="13">
        <f>(Cleaned_Data!S5762)-((Cleaned_Data!S5762)*10%)</f>
        <v>0</v>
      </c>
    </row>
    <row r="5763" spans="41:41" x14ac:dyDescent="0.3">
      <c r="AO5763" s="13">
        <f>(Cleaned_Data!S5763)-((Cleaned_Data!S5763)*10%)</f>
        <v>0</v>
      </c>
    </row>
    <row r="5764" spans="41:41" x14ac:dyDescent="0.3">
      <c r="AO5764" s="13">
        <f>(Cleaned_Data!S5764)-((Cleaned_Data!S5764)*10%)</f>
        <v>0</v>
      </c>
    </row>
    <row r="5765" spans="41:41" x14ac:dyDescent="0.3">
      <c r="AO5765" s="13">
        <f>(Cleaned_Data!S5765)-((Cleaned_Data!S5765)*10%)</f>
        <v>0</v>
      </c>
    </row>
    <row r="5766" spans="41:41" x14ac:dyDescent="0.3">
      <c r="AO5766" s="13">
        <f>(Cleaned_Data!S5766)-((Cleaned_Data!S5766)*10%)</f>
        <v>0</v>
      </c>
    </row>
    <row r="5767" spans="41:41" x14ac:dyDescent="0.3">
      <c r="AO5767" s="13">
        <f>(Cleaned_Data!S5767)-((Cleaned_Data!S5767)*10%)</f>
        <v>0</v>
      </c>
    </row>
    <row r="5768" spans="41:41" x14ac:dyDescent="0.3">
      <c r="AO5768" s="13">
        <f>(Cleaned_Data!S5768)-((Cleaned_Data!S5768)*10%)</f>
        <v>0</v>
      </c>
    </row>
    <row r="5769" spans="41:41" x14ac:dyDescent="0.3">
      <c r="AO5769" s="13">
        <f>(Cleaned_Data!S5769)-((Cleaned_Data!S5769)*10%)</f>
        <v>0</v>
      </c>
    </row>
    <row r="5770" spans="41:41" x14ac:dyDescent="0.3">
      <c r="AO5770" s="13">
        <f>(Cleaned_Data!S5770)-((Cleaned_Data!S5770)*10%)</f>
        <v>0</v>
      </c>
    </row>
    <row r="5771" spans="41:41" x14ac:dyDescent="0.3">
      <c r="AO5771" s="13">
        <f>(Cleaned_Data!S5771)-((Cleaned_Data!S5771)*10%)</f>
        <v>0</v>
      </c>
    </row>
    <row r="5772" spans="41:41" x14ac:dyDescent="0.3">
      <c r="AO5772" s="13">
        <f>(Cleaned_Data!S5772)-((Cleaned_Data!S5772)*10%)</f>
        <v>0</v>
      </c>
    </row>
    <row r="5773" spans="41:41" x14ac:dyDescent="0.3">
      <c r="AO5773" s="13">
        <f>(Cleaned_Data!S5773)-((Cleaned_Data!S5773)*10%)</f>
        <v>0</v>
      </c>
    </row>
    <row r="5774" spans="41:41" x14ac:dyDescent="0.3">
      <c r="AO5774" s="13">
        <f>(Cleaned_Data!S5774)-((Cleaned_Data!S5774)*10%)</f>
        <v>0</v>
      </c>
    </row>
    <row r="5775" spans="41:41" x14ac:dyDescent="0.3">
      <c r="AO5775" s="13">
        <f>(Cleaned_Data!S5775)-((Cleaned_Data!S5775)*10%)</f>
        <v>0</v>
      </c>
    </row>
    <row r="5776" spans="41:41" x14ac:dyDescent="0.3">
      <c r="AO5776" s="13">
        <f>(Cleaned_Data!S5776)-((Cleaned_Data!S5776)*10%)</f>
        <v>0</v>
      </c>
    </row>
    <row r="5777" spans="41:41" x14ac:dyDescent="0.3">
      <c r="AO5777" s="13">
        <f>(Cleaned_Data!S5777)-((Cleaned_Data!S5777)*10%)</f>
        <v>0</v>
      </c>
    </row>
    <row r="5778" spans="41:41" x14ac:dyDescent="0.3">
      <c r="AO5778" s="13">
        <f>(Cleaned_Data!S5778)-((Cleaned_Data!S5778)*10%)</f>
        <v>0</v>
      </c>
    </row>
    <row r="5779" spans="41:41" x14ac:dyDescent="0.3">
      <c r="AO5779" s="13">
        <f>(Cleaned_Data!S5779)-((Cleaned_Data!S5779)*10%)</f>
        <v>0</v>
      </c>
    </row>
    <row r="5780" spans="41:41" x14ac:dyDescent="0.3">
      <c r="AO5780" s="13">
        <f>(Cleaned_Data!S5780)-((Cleaned_Data!S5780)*10%)</f>
        <v>0</v>
      </c>
    </row>
    <row r="5781" spans="41:41" x14ac:dyDescent="0.3">
      <c r="AO5781" s="13">
        <f>(Cleaned_Data!S5781)-((Cleaned_Data!S5781)*10%)</f>
        <v>0</v>
      </c>
    </row>
    <row r="5782" spans="41:41" x14ac:dyDescent="0.3">
      <c r="AO5782" s="13">
        <f>(Cleaned_Data!S5782)-((Cleaned_Data!S5782)*10%)</f>
        <v>0</v>
      </c>
    </row>
    <row r="5783" spans="41:41" x14ac:dyDescent="0.3">
      <c r="AO5783" s="13">
        <f>(Cleaned_Data!S5783)-((Cleaned_Data!S5783)*10%)</f>
        <v>0</v>
      </c>
    </row>
    <row r="5784" spans="41:41" x14ac:dyDescent="0.3">
      <c r="AO5784" s="13">
        <f>(Cleaned_Data!S5784)-((Cleaned_Data!S5784)*10%)</f>
        <v>0</v>
      </c>
    </row>
    <row r="5785" spans="41:41" x14ac:dyDescent="0.3">
      <c r="AO5785" s="13">
        <f>(Cleaned_Data!S5785)-((Cleaned_Data!S5785)*10%)</f>
        <v>0</v>
      </c>
    </row>
    <row r="5786" spans="41:41" x14ac:dyDescent="0.3">
      <c r="AO5786" s="13">
        <f>(Cleaned_Data!S5786)-((Cleaned_Data!S5786)*10%)</f>
        <v>0</v>
      </c>
    </row>
    <row r="5787" spans="41:41" x14ac:dyDescent="0.3">
      <c r="AO5787" s="13">
        <f>(Cleaned_Data!S5787)-((Cleaned_Data!S5787)*10%)</f>
        <v>0</v>
      </c>
    </row>
    <row r="5788" spans="41:41" x14ac:dyDescent="0.3">
      <c r="AO5788" s="13">
        <f>(Cleaned_Data!S5788)-((Cleaned_Data!S5788)*10%)</f>
        <v>0</v>
      </c>
    </row>
    <row r="5789" spans="41:41" x14ac:dyDescent="0.3">
      <c r="AO5789" s="13">
        <f>(Cleaned_Data!S5789)-((Cleaned_Data!S5789)*10%)</f>
        <v>0</v>
      </c>
    </row>
    <row r="5790" spans="41:41" x14ac:dyDescent="0.3">
      <c r="AO5790" s="13">
        <f>(Cleaned_Data!S5790)-((Cleaned_Data!S5790)*10%)</f>
        <v>0</v>
      </c>
    </row>
    <row r="5791" spans="41:41" x14ac:dyDescent="0.3">
      <c r="AO5791" s="13">
        <f>(Cleaned_Data!S5791)-((Cleaned_Data!S5791)*10%)</f>
        <v>0</v>
      </c>
    </row>
    <row r="5792" spans="41:41" x14ac:dyDescent="0.3">
      <c r="AO5792" s="13">
        <f>(Cleaned_Data!S5792)-((Cleaned_Data!S5792)*10%)</f>
        <v>0</v>
      </c>
    </row>
    <row r="5793" spans="41:41" x14ac:dyDescent="0.3">
      <c r="AO5793" s="13">
        <f>(Cleaned_Data!S5793)-((Cleaned_Data!S5793)*10%)</f>
        <v>0</v>
      </c>
    </row>
    <row r="5794" spans="41:41" x14ac:dyDescent="0.3">
      <c r="AO5794" s="13">
        <f>(Cleaned_Data!S5794)-((Cleaned_Data!S5794)*10%)</f>
        <v>0</v>
      </c>
    </row>
    <row r="5795" spans="41:41" x14ac:dyDescent="0.3">
      <c r="AO5795" s="13">
        <f>(Cleaned_Data!S5795)-((Cleaned_Data!S5795)*10%)</f>
        <v>0</v>
      </c>
    </row>
    <row r="5796" spans="41:41" x14ac:dyDescent="0.3">
      <c r="AO5796" s="13">
        <f>(Cleaned_Data!S5796)-((Cleaned_Data!S5796)*10%)</f>
        <v>0</v>
      </c>
    </row>
    <row r="5797" spans="41:41" x14ac:dyDescent="0.3">
      <c r="AO5797" s="13">
        <f>(Cleaned_Data!S5797)-((Cleaned_Data!S5797)*10%)</f>
        <v>0</v>
      </c>
    </row>
    <row r="5798" spans="41:41" x14ac:dyDescent="0.3">
      <c r="AO5798" s="13">
        <f>(Cleaned_Data!S5798)-((Cleaned_Data!S5798)*10%)</f>
        <v>0</v>
      </c>
    </row>
    <row r="5799" spans="41:41" x14ac:dyDescent="0.3">
      <c r="AO5799" s="13">
        <f>(Cleaned_Data!S5799)-((Cleaned_Data!S5799)*10%)</f>
        <v>0</v>
      </c>
    </row>
    <row r="5800" spans="41:41" x14ac:dyDescent="0.3">
      <c r="AO5800" s="13">
        <f>(Cleaned_Data!S5800)-((Cleaned_Data!S5800)*10%)</f>
        <v>0</v>
      </c>
    </row>
    <row r="5801" spans="41:41" x14ac:dyDescent="0.3">
      <c r="AO5801" s="13">
        <f>(Cleaned_Data!S5801)-((Cleaned_Data!S5801)*10%)</f>
        <v>0</v>
      </c>
    </row>
    <row r="5802" spans="41:41" x14ac:dyDescent="0.3">
      <c r="AO5802" s="13">
        <f>(Cleaned_Data!S5802)-((Cleaned_Data!S5802)*10%)</f>
        <v>0</v>
      </c>
    </row>
    <row r="5803" spans="41:41" x14ac:dyDescent="0.3">
      <c r="AO5803" s="13">
        <f>(Cleaned_Data!S5803)-((Cleaned_Data!S5803)*10%)</f>
        <v>0</v>
      </c>
    </row>
    <row r="5804" spans="41:41" x14ac:dyDescent="0.3">
      <c r="AO5804" s="13">
        <f>(Cleaned_Data!S5804)-((Cleaned_Data!S5804)*10%)</f>
        <v>0</v>
      </c>
    </row>
    <row r="5805" spans="41:41" x14ac:dyDescent="0.3">
      <c r="AO5805" s="13">
        <f>(Cleaned_Data!S5805)-((Cleaned_Data!S5805)*10%)</f>
        <v>0</v>
      </c>
    </row>
    <row r="5806" spans="41:41" x14ac:dyDescent="0.3">
      <c r="AO5806" s="13">
        <f>(Cleaned_Data!S5806)-((Cleaned_Data!S5806)*10%)</f>
        <v>0</v>
      </c>
    </row>
    <row r="5807" spans="41:41" x14ac:dyDescent="0.3">
      <c r="AO5807" s="13">
        <f>(Cleaned_Data!S5807)-((Cleaned_Data!S5807)*10%)</f>
        <v>0</v>
      </c>
    </row>
    <row r="5808" spans="41:41" x14ac:dyDescent="0.3">
      <c r="AO5808" s="13">
        <f>(Cleaned_Data!S5808)-((Cleaned_Data!S5808)*10%)</f>
        <v>0</v>
      </c>
    </row>
    <row r="5809" spans="41:41" x14ac:dyDescent="0.3">
      <c r="AO5809" s="13">
        <f>(Cleaned_Data!S5809)-((Cleaned_Data!S5809)*10%)</f>
        <v>0</v>
      </c>
    </row>
    <row r="5810" spans="41:41" x14ac:dyDescent="0.3">
      <c r="AO5810" s="13">
        <f>(Cleaned_Data!S5810)-((Cleaned_Data!S5810)*10%)</f>
        <v>0</v>
      </c>
    </row>
    <row r="5811" spans="41:41" x14ac:dyDescent="0.3">
      <c r="AO5811" s="13">
        <f>(Cleaned_Data!S5811)-((Cleaned_Data!S5811)*10%)</f>
        <v>0</v>
      </c>
    </row>
    <row r="5812" spans="41:41" x14ac:dyDescent="0.3">
      <c r="AO5812" s="13">
        <f>(Cleaned_Data!S5812)-((Cleaned_Data!S5812)*10%)</f>
        <v>0</v>
      </c>
    </row>
    <row r="5813" spans="41:41" x14ac:dyDescent="0.3">
      <c r="AO5813" s="13">
        <f>(Cleaned_Data!S5813)-((Cleaned_Data!S5813)*10%)</f>
        <v>0</v>
      </c>
    </row>
    <row r="5814" spans="41:41" x14ac:dyDescent="0.3">
      <c r="AO5814" s="13">
        <f>(Cleaned_Data!S5814)-((Cleaned_Data!S5814)*10%)</f>
        <v>0</v>
      </c>
    </row>
    <row r="5815" spans="41:41" x14ac:dyDescent="0.3">
      <c r="AO5815" s="13">
        <f>(Cleaned_Data!S5815)-((Cleaned_Data!S5815)*10%)</f>
        <v>0</v>
      </c>
    </row>
    <row r="5816" spans="41:41" x14ac:dyDescent="0.3">
      <c r="AO5816" s="13">
        <f>(Cleaned_Data!S5816)-((Cleaned_Data!S5816)*10%)</f>
        <v>0</v>
      </c>
    </row>
    <row r="5817" spans="41:41" x14ac:dyDescent="0.3">
      <c r="AO5817" s="13">
        <f>(Cleaned_Data!S5817)-((Cleaned_Data!S5817)*10%)</f>
        <v>0</v>
      </c>
    </row>
    <row r="5818" spans="41:41" x14ac:dyDescent="0.3">
      <c r="AO5818" s="13">
        <f>(Cleaned_Data!S5818)-((Cleaned_Data!S5818)*10%)</f>
        <v>0</v>
      </c>
    </row>
    <row r="5819" spans="41:41" x14ac:dyDescent="0.3">
      <c r="AO5819" s="13">
        <f>(Cleaned_Data!S5819)-((Cleaned_Data!S5819)*10%)</f>
        <v>0</v>
      </c>
    </row>
    <row r="5820" spans="41:41" x14ac:dyDescent="0.3">
      <c r="AO5820" s="13">
        <f>(Cleaned_Data!S5820)-((Cleaned_Data!S5820)*10%)</f>
        <v>0</v>
      </c>
    </row>
    <row r="5821" spans="41:41" x14ac:dyDescent="0.3">
      <c r="AO5821" s="13">
        <f>(Cleaned_Data!S5821)-((Cleaned_Data!S5821)*10%)</f>
        <v>0</v>
      </c>
    </row>
    <row r="5822" spans="41:41" x14ac:dyDescent="0.3">
      <c r="AO5822" s="13">
        <f>(Cleaned_Data!S5822)-((Cleaned_Data!S5822)*10%)</f>
        <v>0</v>
      </c>
    </row>
    <row r="5823" spans="41:41" x14ac:dyDescent="0.3">
      <c r="AO5823" s="13">
        <f>(Cleaned_Data!S5823)-((Cleaned_Data!S5823)*10%)</f>
        <v>0</v>
      </c>
    </row>
    <row r="5824" spans="41:41" x14ac:dyDescent="0.3">
      <c r="AO5824" s="13">
        <f>(Cleaned_Data!S5824)-((Cleaned_Data!S5824)*10%)</f>
        <v>0</v>
      </c>
    </row>
    <row r="5825" spans="41:41" x14ac:dyDescent="0.3">
      <c r="AO5825" s="13">
        <f>(Cleaned_Data!S5825)-((Cleaned_Data!S5825)*10%)</f>
        <v>0</v>
      </c>
    </row>
    <row r="5826" spans="41:41" x14ac:dyDescent="0.3">
      <c r="AO5826" s="13">
        <f>(Cleaned_Data!S5826)-((Cleaned_Data!S5826)*10%)</f>
        <v>0</v>
      </c>
    </row>
    <row r="5827" spans="41:41" x14ac:dyDescent="0.3">
      <c r="AO5827" s="13">
        <f>(Cleaned_Data!S5827)-((Cleaned_Data!S5827)*10%)</f>
        <v>0</v>
      </c>
    </row>
    <row r="5828" spans="41:41" x14ac:dyDescent="0.3">
      <c r="AO5828" s="13">
        <f>(Cleaned_Data!S5828)-((Cleaned_Data!S5828)*10%)</f>
        <v>0</v>
      </c>
    </row>
    <row r="5829" spans="41:41" x14ac:dyDescent="0.3">
      <c r="AO5829" s="13">
        <f>(Cleaned_Data!S5829)-((Cleaned_Data!S5829)*10%)</f>
        <v>0</v>
      </c>
    </row>
    <row r="5830" spans="41:41" x14ac:dyDescent="0.3">
      <c r="AO5830" s="13">
        <f>(Cleaned_Data!S5830)-((Cleaned_Data!S5830)*10%)</f>
        <v>0</v>
      </c>
    </row>
    <row r="5831" spans="41:41" x14ac:dyDescent="0.3">
      <c r="AO5831" s="13">
        <f>(Cleaned_Data!S5831)-((Cleaned_Data!S5831)*10%)</f>
        <v>0</v>
      </c>
    </row>
    <row r="5832" spans="41:41" x14ac:dyDescent="0.3">
      <c r="AO5832" s="13">
        <f>(Cleaned_Data!S5832)-((Cleaned_Data!S5832)*10%)</f>
        <v>0</v>
      </c>
    </row>
    <row r="5833" spans="41:41" x14ac:dyDescent="0.3">
      <c r="AO5833" s="13">
        <f>(Cleaned_Data!S5833)-((Cleaned_Data!S5833)*10%)</f>
        <v>0</v>
      </c>
    </row>
    <row r="5834" spans="41:41" x14ac:dyDescent="0.3">
      <c r="AO5834" s="13">
        <f>(Cleaned_Data!S5834)-((Cleaned_Data!S5834)*10%)</f>
        <v>0</v>
      </c>
    </row>
    <row r="5835" spans="41:41" x14ac:dyDescent="0.3">
      <c r="AO5835" s="13">
        <f>(Cleaned_Data!S5835)-((Cleaned_Data!S5835)*10%)</f>
        <v>0</v>
      </c>
    </row>
    <row r="5836" spans="41:41" x14ac:dyDescent="0.3">
      <c r="AO5836" s="13">
        <f>(Cleaned_Data!S5836)-((Cleaned_Data!S5836)*10%)</f>
        <v>0</v>
      </c>
    </row>
    <row r="5837" spans="41:41" x14ac:dyDescent="0.3">
      <c r="AO5837" s="13">
        <f>(Cleaned_Data!S5837)-((Cleaned_Data!S5837)*10%)</f>
        <v>0</v>
      </c>
    </row>
    <row r="5838" spans="41:41" x14ac:dyDescent="0.3">
      <c r="AO5838" s="13">
        <f>(Cleaned_Data!S5838)-((Cleaned_Data!S5838)*10%)</f>
        <v>0</v>
      </c>
    </row>
    <row r="5839" spans="41:41" x14ac:dyDescent="0.3">
      <c r="AO5839" s="13">
        <f>(Cleaned_Data!S5839)-((Cleaned_Data!S5839)*10%)</f>
        <v>0</v>
      </c>
    </row>
    <row r="5840" spans="41:41" x14ac:dyDescent="0.3">
      <c r="AO5840" s="13">
        <f>(Cleaned_Data!S5840)-((Cleaned_Data!S5840)*10%)</f>
        <v>0</v>
      </c>
    </row>
    <row r="5841" spans="41:41" x14ac:dyDescent="0.3">
      <c r="AO5841" s="13">
        <f>(Cleaned_Data!S5841)-((Cleaned_Data!S5841)*10%)</f>
        <v>0</v>
      </c>
    </row>
    <row r="5842" spans="41:41" x14ac:dyDescent="0.3">
      <c r="AO5842" s="13">
        <f>(Cleaned_Data!S5842)-((Cleaned_Data!S5842)*10%)</f>
        <v>0</v>
      </c>
    </row>
    <row r="5843" spans="41:41" x14ac:dyDescent="0.3">
      <c r="AO5843" s="13">
        <f>(Cleaned_Data!S5843)-((Cleaned_Data!S5843)*10%)</f>
        <v>0</v>
      </c>
    </row>
    <row r="5844" spans="41:41" x14ac:dyDescent="0.3">
      <c r="AO5844" s="13">
        <f>(Cleaned_Data!S5844)-((Cleaned_Data!S5844)*10%)</f>
        <v>0</v>
      </c>
    </row>
    <row r="5845" spans="41:41" x14ac:dyDescent="0.3">
      <c r="AO5845" s="13">
        <f>(Cleaned_Data!S5845)-((Cleaned_Data!S5845)*10%)</f>
        <v>0</v>
      </c>
    </row>
    <row r="5846" spans="41:41" x14ac:dyDescent="0.3">
      <c r="AO5846" s="13">
        <f>(Cleaned_Data!S5846)-((Cleaned_Data!S5846)*10%)</f>
        <v>0</v>
      </c>
    </row>
    <row r="5847" spans="41:41" x14ac:dyDescent="0.3">
      <c r="AO5847" s="13">
        <f>(Cleaned_Data!S5847)-((Cleaned_Data!S5847)*10%)</f>
        <v>0</v>
      </c>
    </row>
    <row r="5848" spans="41:41" x14ac:dyDescent="0.3">
      <c r="AO5848" s="13">
        <f>(Cleaned_Data!S5848)-((Cleaned_Data!S5848)*10%)</f>
        <v>0</v>
      </c>
    </row>
    <row r="5849" spans="41:41" x14ac:dyDescent="0.3">
      <c r="AO5849" s="13">
        <f>(Cleaned_Data!S5849)-((Cleaned_Data!S5849)*10%)</f>
        <v>0</v>
      </c>
    </row>
    <row r="5850" spans="41:41" x14ac:dyDescent="0.3">
      <c r="AO5850" s="13">
        <f>(Cleaned_Data!S5850)-((Cleaned_Data!S5850)*10%)</f>
        <v>0</v>
      </c>
    </row>
    <row r="5851" spans="41:41" x14ac:dyDescent="0.3">
      <c r="AO5851" s="13">
        <f>(Cleaned_Data!S5851)-((Cleaned_Data!S5851)*10%)</f>
        <v>0</v>
      </c>
    </row>
    <row r="5852" spans="41:41" x14ac:dyDescent="0.3">
      <c r="AO5852" s="13">
        <f>(Cleaned_Data!S5852)-((Cleaned_Data!S5852)*10%)</f>
        <v>0</v>
      </c>
    </row>
    <row r="5853" spans="41:41" x14ac:dyDescent="0.3">
      <c r="AO5853" s="13">
        <f>(Cleaned_Data!S5853)-((Cleaned_Data!S5853)*10%)</f>
        <v>0</v>
      </c>
    </row>
    <row r="5854" spans="41:41" x14ac:dyDescent="0.3">
      <c r="AO5854" s="13">
        <f>(Cleaned_Data!S5854)-((Cleaned_Data!S5854)*10%)</f>
        <v>0</v>
      </c>
    </row>
    <row r="5855" spans="41:41" x14ac:dyDescent="0.3">
      <c r="AO5855" s="13">
        <f>(Cleaned_Data!S5855)-((Cleaned_Data!S5855)*10%)</f>
        <v>0</v>
      </c>
    </row>
    <row r="5856" spans="41:41" x14ac:dyDescent="0.3">
      <c r="AO5856" s="13">
        <f>(Cleaned_Data!S5856)-((Cleaned_Data!S5856)*10%)</f>
        <v>0</v>
      </c>
    </row>
    <row r="5857" spans="41:41" x14ac:dyDescent="0.3">
      <c r="AO5857" s="13">
        <f>(Cleaned_Data!S5857)-((Cleaned_Data!S5857)*10%)</f>
        <v>0</v>
      </c>
    </row>
    <row r="5858" spans="41:41" x14ac:dyDescent="0.3">
      <c r="AO5858" s="13">
        <f>(Cleaned_Data!S5858)-((Cleaned_Data!S5858)*10%)</f>
        <v>0</v>
      </c>
    </row>
    <row r="5859" spans="41:41" x14ac:dyDescent="0.3">
      <c r="AO5859" s="13">
        <f>(Cleaned_Data!S5859)-((Cleaned_Data!S5859)*10%)</f>
        <v>0</v>
      </c>
    </row>
    <row r="5860" spans="41:41" x14ac:dyDescent="0.3">
      <c r="AO5860" s="13">
        <f>(Cleaned_Data!S5860)-((Cleaned_Data!S5860)*10%)</f>
        <v>0</v>
      </c>
    </row>
    <row r="5861" spans="41:41" x14ac:dyDescent="0.3">
      <c r="AO5861" s="13">
        <f>(Cleaned_Data!S5861)-((Cleaned_Data!S5861)*10%)</f>
        <v>0</v>
      </c>
    </row>
    <row r="5862" spans="41:41" x14ac:dyDescent="0.3">
      <c r="AO5862" s="13">
        <f>(Cleaned_Data!S5862)-((Cleaned_Data!S5862)*10%)</f>
        <v>0</v>
      </c>
    </row>
    <row r="5863" spans="41:41" x14ac:dyDescent="0.3">
      <c r="AO5863" s="13">
        <f>(Cleaned_Data!S5863)-((Cleaned_Data!S5863)*10%)</f>
        <v>0</v>
      </c>
    </row>
    <row r="5864" spans="41:41" x14ac:dyDescent="0.3">
      <c r="AO5864" s="13">
        <f>(Cleaned_Data!S5864)-((Cleaned_Data!S5864)*10%)</f>
        <v>0</v>
      </c>
    </row>
    <row r="5865" spans="41:41" x14ac:dyDescent="0.3">
      <c r="AO5865" s="13">
        <f>(Cleaned_Data!S5865)-((Cleaned_Data!S5865)*10%)</f>
        <v>0</v>
      </c>
    </row>
    <row r="5866" spans="41:41" x14ac:dyDescent="0.3">
      <c r="AO5866" s="13">
        <f>(Cleaned_Data!S5866)-((Cleaned_Data!S5866)*10%)</f>
        <v>0</v>
      </c>
    </row>
    <row r="5867" spans="41:41" x14ac:dyDescent="0.3">
      <c r="AO5867" s="13">
        <f>(Cleaned_Data!S5867)-((Cleaned_Data!S5867)*10%)</f>
        <v>0</v>
      </c>
    </row>
    <row r="5868" spans="41:41" x14ac:dyDescent="0.3">
      <c r="AO5868" s="13">
        <f>(Cleaned_Data!S5868)-((Cleaned_Data!S5868)*10%)</f>
        <v>0</v>
      </c>
    </row>
    <row r="5869" spans="41:41" x14ac:dyDescent="0.3">
      <c r="AO5869" s="13">
        <f>(Cleaned_Data!S5869)-((Cleaned_Data!S5869)*10%)</f>
        <v>0</v>
      </c>
    </row>
    <row r="5870" spans="41:41" x14ac:dyDescent="0.3">
      <c r="AO5870" s="13">
        <f>(Cleaned_Data!S5870)-((Cleaned_Data!S5870)*10%)</f>
        <v>0</v>
      </c>
    </row>
    <row r="5871" spans="41:41" x14ac:dyDescent="0.3">
      <c r="AO5871" s="13">
        <f>(Cleaned_Data!S5871)-((Cleaned_Data!S5871)*10%)</f>
        <v>0</v>
      </c>
    </row>
    <row r="5872" spans="41:41" x14ac:dyDescent="0.3">
      <c r="AO5872" s="13">
        <f>(Cleaned_Data!S5872)-((Cleaned_Data!S5872)*10%)</f>
        <v>0</v>
      </c>
    </row>
    <row r="5873" spans="41:41" x14ac:dyDescent="0.3">
      <c r="AO5873" s="13">
        <f>(Cleaned_Data!S5873)-((Cleaned_Data!S5873)*10%)</f>
        <v>0</v>
      </c>
    </row>
    <row r="5874" spans="41:41" x14ac:dyDescent="0.3">
      <c r="AO5874" s="13">
        <f>(Cleaned_Data!S5874)-((Cleaned_Data!S5874)*10%)</f>
        <v>0</v>
      </c>
    </row>
    <row r="5875" spans="41:41" x14ac:dyDescent="0.3">
      <c r="AO5875" s="13">
        <f>(Cleaned_Data!S5875)-((Cleaned_Data!S5875)*10%)</f>
        <v>0</v>
      </c>
    </row>
    <row r="5876" spans="41:41" x14ac:dyDescent="0.3">
      <c r="AO5876" s="13">
        <f>(Cleaned_Data!S5876)-((Cleaned_Data!S5876)*10%)</f>
        <v>0</v>
      </c>
    </row>
    <row r="5877" spans="41:41" x14ac:dyDescent="0.3">
      <c r="AO5877" s="13">
        <f>(Cleaned_Data!S5877)-((Cleaned_Data!S5877)*10%)</f>
        <v>0</v>
      </c>
    </row>
    <row r="5878" spans="41:41" x14ac:dyDescent="0.3">
      <c r="AO5878" s="13">
        <f>(Cleaned_Data!S5878)-((Cleaned_Data!S5878)*10%)</f>
        <v>0</v>
      </c>
    </row>
    <row r="5879" spans="41:41" x14ac:dyDescent="0.3">
      <c r="AO5879" s="13">
        <f>(Cleaned_Data!S5879)-((Cleaned_Data!S5879)*10%)</f>
        <v>0</v>
      </c>
    </row>
    <row r="5880" spans="41:41" x14ac:dyDescent="0.3">
      <c r="AO5880" s="13">
        <f>(Cleaned_Data!S5880)-((Cleaned_Data!S5880)*10%)</f>
        <v>0</v>
      </c>
    </row>
    <row r="5881" spans="41:41" x14ac:dyDescent="0.3">
      <c r="AO5881" s="13">
        <f>(Cleaned_Data!S5881)-((Cleaned_Data!S5881)*10%)</f>
        <v>0</v>
      </c>
    </row>
    <row r="5882" spans="41:41" x14ac:dyDescent="0.3">
      <c r="AO5882" s="13">
        <f>(Cleaned_Data!S5882)-((Cleaned_Data!S5882)*10%)</f>
        <v>0</v>
      </c>
    </row>
    <row r="5883" spans="41:41" x14ac:dyDescent="0.3">
      <c r="AO5883" s="13">
        <f>(Cleaned_Data!S5883)-((Cleaned_Data!S5883)*10%)</f>
        <v>0</v>
      </c>
    </row>
    <row r="5884" spans="41:41" x14ac:dyDescent="0.3">
      <c r="AO5884" s="13">
        <f>(Cleaned_Data!S5884)-((Cleaned_Data!S5884)*10%)</f>
        <v>0</v>
      </c>
    </row>
    <row r="5885" spans="41:41" x14ac:dyDescent="0.3">
      <c r="AO5885" s="13">
        <f>(Cleaned_Data!S5885)-((Cleaned_Data!S5885)*10%)</f>
        <v>0</v>
      </c>
    </row>
    <row r="5886" spans="41:41" x14ac:dyDescent="0.3">
      <c r="AO5886" s="13">
        <f>(Cleaned_Data!S5886)-((Cleaned_Data!S5886)*10%)</f>
        <v>0</v>
      </c>
    </row>
    <row r="5887" spans="41:41" x14ac:dyDescent="0.3">
      <c r="AO5887" s="13">
        <f>(Cleaned_Data!S5887)-((Cleaned_Data!S5887)*10%)</f>
        <v>0</v>
      </c>
    </row>
    <row r="5888" spans="41:41" x14ac:dyDescent="0.3">
      <c r="AO5888" s="13">
        <f>(Cleaned_Data!S5888)-((Cleaned_Data!S5888)*10%)</f>
        <v>0</v>
      </c>
    </row>
    <row r="5889" spans="41:41" x14ac:dyDescent="0.3">
      <c r="AO5889" s="13">
        <f>(Cleaned_Data!S5889)-((Cleaned_Data!S5889)*10%)</f>
        <v>0</v>
      </c>
    </row>
    <row r="5890" spans="41:41" x14ac:dyDescent="0.3">
      <c r="AO5890" s="13">
        <f>(Cleaned_Data!S5890)-((Cleaned_Data!S5890)*10%)</f>
        <v>0</v>
      </c>
    </row>
    <row r="5891" spans="41:41" x14ac:dyDescent="0.3">
      <c r="AO5891" s="13">
        <f>(Cleaned_Data!S5891)-((Cleaned_Data!S5891)*10%)</f>
        <v>0</v>
      </c>
    </row>
    <row r="5892" spans="41:41" x14ac:dyDescent="0.3">
      <c r="AO5892" s="13">
        <f>(Cleaned_Data!S5892)-((Cleaned_Data!S5892)*10%)</f>
        <v>0</v>
      </c>
    </row>
    <row r="5893" spans="41:41" x14ac:dyDescent="0.3">
      <c r="AO5893" s="13">
        <f>(Cleaned_Data!S5893)-((Cleaned_Data!S5893)*10%)</f>
        <v>0</v>
      </c>
    </row>
    <row r="5894" spans="41:41" x14ac:dyDescent="0.3">
      <c r="AO5894" s="13">
        <f>(Cleaned_Data!S5894)-((Cleaned_Data!S5894)*10%)</f>
        <v>0</v>
      </c>
    </row>
    <row r="5895" spans="41:41" x14ac:dyDescent="0.3">
      <c r="AO5895" s="13">
        <f>(Cleaned_Data!S5895)-((Cleaned_Data!S5895)*10%)</f>
        <v>0</v>
      </c>
    </row>
    <row r="5896" spans="41:41" x14ac:dyDescent="0.3">
      <c r="AO5896" s="13">
        <f>(Cleaned_Data!S5896)-((Cleaned_Data!S5896)*10%)</f>
        <v>0</v>
      </c>
    </row>
    <row r="5897" spans="41:41" x14ac:dyDescent="0.3">
      <c r="AO5897" s="13">
        <f>(Cleaned_Data!S5897)-((Cleaned_Data!S5897)*10%)</f>
        <v>0</v>
      </c>
    </row>
    <row r="5898" spans="41:41" x14ac:dyDescent="0.3">
      <c r="AO5898" s="13">
        <f>(Cleaned_Data!S5898)-((Cleaned_Data!S5898)*10%)</f>
        <v>0</v>
      </c>
    </row>
    <row r="5899" spans="41:41" x14ac:dyDescent="0.3">
      <c r="AO5899" s="13">
        <f>(Cleaned_Data!S5899)-((Cleaned_Data!S5899)*10%)</f>
        <v>0</v>
      </c>
    </row>
    <row r="5900" spans="41:41" x14ac:dyDescent="0.3">
      <c r="AO5900" s="13">
        <f>(Cleaned_Data!S5900)-((Cleaned_Data!S5900)*10%)</f>
        <v>0</v>
      </c>
    </row>
    <row r="5901" spans="41:41" x14ac:dyDescent="0.3">
      <c r="AO5901" s="13">
        <f>(Cleaned_Data!S5901)-((Cleaned_Data!S5901)*10%)</f>
        <v>0</v>
      </c>
    </row>
    <row r="5902" spans="41:41" x14ac:dyDescent="0.3">
      <c r="AO5902" s="13">
        <f>(Cleaned_Data!S5902)-((Cleaned_Data!S5902)*10%)</f>
        <v>0</v>
      </c>
    </row>
    <row r="5903" spans="41:41" x14ac:dyDescent="0.3">
      <c r="AO5903" s="13">
        <f>(Cleaned_Data!S5903)-((Cleaned_Data!S5903)*10%)</f>
        <v>0</v>
      </c>
    </row>
    <row r="5904" spans="41:41" x14ac:dyDescent="0.3">
      <c r="AO5904" s="13">
        <f>(Cleaned_Data!S5904)-((Cleaned_Data!S5904)*10%)</f>
        <v>0</v>
      </c>
    </row>
    <row r="5905" spans="41:41" x14ac:dyDescent="0.3">
      <c r="AO5905" s="13">
        <f>(Cleaned_Data!S5905)-((Cleaned_Data!S5905)*10%)</f>
        <v>0</v>
      </c>
    </row>
    <row r="5906" spans="41:41" x14ac:dyDescent="0.3">
      <c r="AO5906" s="13">
        <f>(Cleaned_Data!S5906)-((Cleaned_Data!S5906)*10%)</f>
        <v>0</v>
      </c>
    </row>
    <row r="5907" spans="41:41" x14ac:dyDescent="0.3">
      <c r="AO5907" s="13">
        <f>(Cleaned_Data!S5907)-((Cleaned_Data!S5907)*10%)</f>
        <v>0</v>
      </c>
    </row>
    <row r="5908" spans="41:41" x14ac:dyDescent="0.3">
      <c r="AO5908" s="13">
        <f>(Cleaned_Data!S5908)-((Cleaned_Data!S5908)*10%)</f>
        <v>0</v>
      </c>
    </row>
    <row r="5909" spans="41:41" x14ac:dyDescent="0.3">
      <c r="AO5909" s="13">
        <f>(Cleaned_Data!S5909)-((Cleaned_Data!S5909)*10%)</f>
        <v>0</v>
      </c>
    </row>
    <row r="5910" spans="41:41" x14ac:dyDescent="0.3">
      <c r="AO5910" s="13">
        <f>(Cleaned_Data!S5910)-((Cleaned_Data!S5910)*10%)</f>
        <v>0</v>
      </c>
    </row>
    <row r="5911" spans="41:41" x14ac:dyDescent="0.3">
      <c r="AO5911" s="13">
        <f>(Cleaned_Data!S5911)-((Cleaned_Data!S5911)*10%)</f>
        <v>0</v>
      </c>
    </row>
    <row r="5912" spans="41:41" x14ac:dyDescent="0.3">
      <c r="AO5912" s="13">
        <f>(Cleaned_Data!S5912)-((Cleaned_Data!S5912)*10%)</f>
        <v>0</v>
      </c>
    </row>
    <row r="5913" spans="41:41" x14ac:dyDescent="0.3">
      <c r="AO5913" s="13">
        <f>(Cleaned_Data!S5913)-((Cleaned_Data!S5913)*10%)</f>
        <v>0</v>
      </c>
    </row>
    <row r="5914" spans="41:41" x14ac:dyDescent="0.3">
      <c r="AO5914" s="13">
        <f>(Cleaned_Data!S5914)-((Cleaned_Data!S5914)*10%)</f>
        <v>0</v>
      </c>
    </row>
    <row r="5915" spans="41:41" x14ac:dyDescent="0.3">
      <c r="AO5915" s="13">
        <f>(Cleaned_Data!S5915)-((Cleaned_Data!S5915)*10%)</f>
        <v>0</v>
      </c>
    </row>
    <row r="5916" spans="41:41" x14ac:dyDescent="0.3">
      <c r="AO5916" s="13">
        <f>(Cleaned_Data!S5916)-((Cleaned_Data!S5916)*10%)</f>
        <v>0</v>
      </c>
    </row>
    <row r="5917" spans="41:41" x14ac:dyDescent="0.3">
      <c r="AO5917" s="13">
        <f>(Cleaned_Data!S5917)-((Cleaned_Data!S5917)*10%)</f>
        <v>0</v>
      </c>
    </row>
    <row r="5918" spans="41:41" x14ac:dyDescent="0.3">
      <c r="AO5918" s="13">
        <f>(Cleaned_Data!S5918)-((Cleaned_Data!S5918)*10%)</f>
        <v>0</v>
      </c>
    </row>
    <row r="5919" spans="41:41" x14ac:dyDescent="0.3">
      <c r="AO5919" s="13">
        <f>(Cleaned_Data!S5919)-((Cleaned_Data!S5919)*10%)</f>
        <v>0</v>
      </c>
    </row>
    <row r="5920" spans="41:41" x14ac:dyDescent="0.3">
      <c r="AO5920" s="13">
        <f>(Cleaned_Data!S5920)-((Cleaned_Data!S5920)*10%)</f>
        <v>0</v>
      </c>
    </row>
    <row r="5921" spans="41:41" x14ac:dyDescent="0.3">
      <c r="AO5921" s="13">
        <f>(Cleaned_Data!S5921)-((Cleaned_Data!S5921)*10%)</f>
        <v>0</v>
      </c>
    </row>
    <row r="5922" spans="41:41" x14ac:dyDescent="0.3">
      <c r="AO5922" s="13">
        <f>(Cleaned_Data!S5922)-((Cleaned_Data!S5922)*10%)</f>
        <v>0</v>
      </c>
    </row>
    <row r="5923" spans="41:41" x14ac:dyDescent="0.3">
      <c r="AO5923" s="13">
        <f>(Cleaned_Data!S5923)-((Cleaned_Data!S5923)*10%)</f>
        <v>0</v>
      </c>
    </row>
    <row r="5924" spans="41:41" x14ac:dyDescent="0.3">
      <c r="AO5924" s="13">
        <f>(Cleaned_Data!S5924)-((Cleaned_Data!S5924)*10%)</f>
        <v>0</v>
      </c>
    </row>
    <row r="5925" spans="41:41" x14ac:dyDescent="0.3">
      <c r="AO5925" s="13">
        <f>(Cleaned_Data!S5925)-((Cleaned_Data!S5925)*10%)</f>
        <v>0</v>
      </c>
    </row>
    <row r="5926" spans="41:41" x14ac:dyDescent="0.3">
      <c r="AO5926" s="13">
        <f>(Cleaned_Data!S5926)-((Cleaned_Data!S5926)*10%)</f>
        <v>0</v>
      </c>
    </row>
    <row r="5927" spans="41:41" x14ac:dyDescent="0.3">
      <c r="AO5927" s="13">
        <f>(Cleaned_Data!S5927)-((Cleaned_Data!S5927)*10%)</f>
        <v>0</v>
      </c>
    </row>
    <row r="5928" spans="41:41" x14ac:dyDescent="0.3">
      <c r="AO5928" s="13">
        <f>(Cleaned_Data!S5928)-((Cleaned_Data!S5928)*10%)</f>
        <v>0</v>
      </c>
    </row>
    <row r="5929" spans="41:41" x14ac:dyDescent="0.3">
      <c r="AO5929" s="13">
        <f>(Cleaned_Data!S5929)-((Cleaned_Data!S5929)*10%)</f>
        <v>0</v>
      </c>
    </row>
    <row r="5930" spans="41:41" x14ac:dyDescent="0.3">
      <c r="AO5930" s="13">
        <f>(Cleaned_Data!S5930)-((Cleaned_Data!S5930)*10%)</f>
        <v>0</v>
      </c>
    </row>
    <row r="5931" spans="41:41" x14ac:dyDescent="0.3">
      <c r="AO5931" s="13">
        <f>(Cleaned_Data!S5931)-((Cleaned_Data!S5931)*10%)</f>
        <v>0</v>
      </c>
    </row>
    <row r="5932" spans="41:41" x14ac:dyDescent="0.3">
      <c r="AO5932" s="13">
        <f>(Cleaned_Data!S5932)-((Cleaned_Data!S5932)*10%)</f>
        <v>0</v>
      </c>
    </row>
    <row r="5933" spans="41:41" x14ac:dyDescent="0.3">
      <c r="AO5933" s="13">
        <f>(Cleaned_Data!S5933)-((Cleaned_Data!S5933)*10%)</f>
        <v>0</v>
      </c>
    </row>
    <row r="5934" spans="41:41" x14ac:dyDescent="0.3">
      <c r="AO5934" s="13">
        <f>(Cleaned_Data!S5934)-((Cleaned_Data!S5934)*10%)</f>
        <v>0</v>
      </c>
    </row>
    <row r="5935" spans="41:41" x14ac:dyDescent="0.3">
      <c r="AO5935" s="13">
        <f>(Cleaned_Data!S5935)-((Cleaned_Data!S5935)*10%)</f>
        <v>0</v>
      </c>
    </row>
    <row r="5936" spans="41:41" x14ac:dyDescent="0.3">
      <c r="AO5936" s="13">
        <f>(Cleaned_Data!S5936)-((Cleaned_Data!S5936)*10%)</f>
        <v>0</v>
      </c>
    </row>
    <row r="5937" spans="41:41" x14ac:dyDescent="0.3">
      <c r="AO5937" s="13">
        <f>(Cleaned_Data!S5937)-((Cleaned_Data!S5937)*10%)</f>
        <v>0</v>
      </c>
    </row>
    <row r="5938" spans="41:41" x14ac:dyDescent="0.3">
      <c r="AO5938" s="13">
        <f>(Cleaned_Data!S5938)-((Cleaned_Data!S5938)*10%)</f>
        <v>0</v>
      </c>
    </row>
    <row r="5939" spans="41:41" x14ac:dyDescent="0.3">
      <c r="AO5939" s="13">
        <f>(Cleaned_Data!S5939)-((Cleaned_Data!S5939)*10%)</f>
        <v>0</v>
      </c>
    </row>
    <row r="5940" spans="41:41" x14ac:dyDescent="0.3">
      <c r="AO5940" s="13">
        <f>(Cleaned_Data!S5940)-((Cleaned_Data!S5940)*10%)</f>
        <v>0</v>
      </c>
    </row>
    <row r="5941" spans="41:41" x14ac:dyDescent="0.3">
      <c r="AO5941" s="13">
        <f>(Cleaned_Data!S5941)-((Cleaned_Data!S5941)*10%)</f>
        <v>0</v>
      </c>
    </row>
    <row r="5942" spans="41:41" x14ac:dyDescent="0.3">
      <c r="AO5942" s="13">
        <f>(Cleaned_Data!S5942)-((Cleaned_Data!S5942)*10%)</f>
        <v>0</v>
      </c>
    </row>
    <row r="5943" spans="41:41" x14ac:dyDescent="0.3">
      <c r="AO5943" s="13">
        <f>(Cleaned_Data!S5943)-((Cleaned_Data!S5943)*10%)</f>
        <v>0</v>
      </c>
    </row>
    <row r="5944" spans="41:41" x14ac:dyDescent="0.3">
      <c r="AO5944" s="13">
        <f>(Cleaned_Data!S5944)-((Cleaned_Data!S5944)*10%)</f>
        <v>0</v>
      </c>
    </row>
    <row r="5945" spans="41:41" x14ac:dyDescent="0.3">
      <c r="AO5945" s="13">
        <f>(Cleaned_Data!S5945)-((Cleaned_Data!S5945)*10%)</f>
        <v>0</v>
      </c>
    </row>
    <row r="5946" spans="41:41" x14ac:dyDescent="0.3">
      <c r="AO5946" s="13">
        <f>(Cleaned_Data!S5946)-((Cleaned_Data!S5946)*10%)</f>
        <v>0</v>
      </c>
    </row>
    <row r="5947" spans="41:41" x14ac:dyDescent="0.3">
      <c r="AO5947" s="13">
        <f>(Cleaned_Data!S5947)-((Cleaned_Data!S5947)*10%)</f>
        <v>0</v>
      </c>
    </row>
    <row r="5948" spans="41:41" x14ac:dyDescent="0.3">
      <c r="AO5948" s="13">
        <f>(Cleaned_Data!S5948)-((Cleaned_Data!S5948)*10%)</f>
        <v>0</v>
      </c>
    </row>
    <row r="5949" spans="41:41" x14ac:dyDescent="0.3">
      <c r="AO5949" s="13">
        <f>(Cleaned_Data!S5949)-((Cleaned_Data!S5949)*10%)</f>
        <v>0</v>
      </c>
    </row>
    <row r="5950" spans="41:41" x14ac:dyDescent="0.3">
      <c r="AO5950" s="13">
        <f>(Cleaned_Data!S5950)-((Cleaned_Data!S5950)*10%)</f>
        <v>0</v>
      </c>
    </row>
    <row r="5951" spans="41:41" x14ac:dyDescent="0.3">
      <c r="AO5951" s="13">
        <f>(Cleaned_Data!S5951)-((Cleaned_Data!S5951)*10%)</f>
        <v>0</v>
      </c>
    </row>
    <row r="5952" spans="41:41" x14ac:dyDescent="0.3">
      <c r="AO5952" s="13">
        <f>(Cleaned_Data!S5952)-((Cleaned_Data!S5952)*10%)</f>
        <v>0</v>
      </c>
    </row>
    <row r="5953" spans="41:41" x14ac:dyDescent="0.3">
      <c r="AO5953" s="13">
        <f>(Cleaned_Data!S5953)-((Cleaned_Data!S5953)*10%)</f>
        <v>0</v>
      </c>
    </row>
    <row r="5954" spans="41:41" x14ac:dyDescent="0.3">
      <c r="AO5954" s="13">
        <f>(Cleaned_Data!S5954)-((Cleaned_Data!S5954)*10%)</f>
        <v>0</v>
      </c>
    </row>
    <row r="5955" spans="41:41" x14ac:dyDescent="0.3">
      <c r="AO5955" s="13">
        <f>(Cleaned_Data!S5955)-((Cleaned_Data!S5955)*10%)</f>
        <v>0</v>
      </c>
    </row>
    <row r="5956" spans="41:41" x14ac:dyDescent="0.3">
      <c r="AO5956" s="13">
        <f>(Cleaned_Data!S5956)-((Cleaned_Data!S5956)*10%)</f>
        <v>0</v>
      </c>
    </row>
    <row r="5957" spans="41:41" x14ac:dyDescent="0.3">
      <c r="AO5957" s="13">
        <f>(Cleaned_Data!S5957)-((Cleaned_Data!S5957)*10%)</f>
        <v>0</v>
      </c>
    </row>
    <row r="5958" spans="41:41" x14ac:dyDescent="0.3">
      <c r="AO5958" s="13">
        <f>(Cleaned_Data!S5958)-((Cleaned_Data!S5958)*10%)</f>
        <v>0</v>
      </c>
    </row>
    <row r="5959" spans="41:41" x14ac:dyDescent="0.3">
      <c r="AO5959" s="13">
        <f>(Cleaned_Data!S5959)-((Cleaned_Data!S5959)*10%)</f>
        <v>0</v>
      </c>
    </row>
    <row r="5960" spans="41:41" x14ac:dyDescent="0.3">
      <c r="AO5960" s="13">
        <f>(Cleaned_Data!S5960)-((Cleaned_Data!S5960)*10%)</f>
        <v>0</v>
      </c>
    </row>
    <row r="5961" spans="41:41" x14ac:dyDescent="0.3">
      <c r="AO5961" s="13">
        <f>(Cleaned_Data!S5961)-((Cleaned_Data!S5961)*10%)</f>
        <v>0</v>
      </c>
    </row>
    <row r="5962" spans="41:41" x14ac:dyDescent="0.3">
      <c r="AO5962" s="13">
        <f>(Cleaned_Data!S5962)-((Cleaned_Data!S5962)*10%)</f>
        <v>0</v>
      </c>
    </row>
    <row r="5963" spans="41:41" x14ac:dyDescent="0.3">
      <c r="AO5963" s="13">
        <f>(Cleaned_Data!S5963)-((Cleaned_Data!S5963)*10%)</f>
        <v>0</v>
      </c>
    </row>
    <row r="5964" spans="41:41" x14ac:dyDescent="0.3">
      <c r="AO5964" s="13">
        <f>(Cleaned_Data!S5964)-((Cleaned_Data!S5964)*10%)</f>
        <v>0</v>
      </c>
    </row>
    <row r="5965" spans="41:41" x14ac:dyDescent="0.3">
      <c r="AO5965" s="13">
        <f>(Cleaned_Data!S5965)-((Cleaned_Data!S5965)*10%)</f>
        <v>0</v>
      </c>
    </row>
    <row r="5966" spans="41:41" x14ac:dyDescent="0.3">
      <c r="AO5966" s="13">
        <f>(Cleaned_Data!S5966)-((Cleaned_Data!S5966)*10%)</f>
        <v>0</v>
      </c>
    </row>
    <row r="5967" spans="41:41" x14ac:dyDescent="0.3">
      <c r="AO5967" s="13">
        <f>(Cleaned_Data!S5967)-((Cleaned_Data!S5967)*10%)</f>
        <v>0</v>
      </c>
    </row>
    <row r="5968" spans="41:41" x14ac:dyDescent="0.3">
      <c r="AO5968" s="13">
        <f>(Cleaned_Data!S5968)-((Cleaned_Data!S5968)*10%)</f>
        <v>0</v>
      </c>
    </row>
    <row r="5969" spans="41:41" x14ac:dyDescent="0.3">
      <c r="AO5969" s="13">
        <f>(Cleaned_Data!S5969)-((Cleaned_Data!S5969)*10%)</f>
        <v>0</v>
      </c>
    </row>
    <row r="5970" spans="41:41" x14ac:dyDescent="0.3">
      <c r="AO5970" s="13">
        <f>(Cleaned_Data!S5970)-((Cleaned_Data!S5970)*10%)</f>
        <v>0</v>
      </c>
    </row>
    <row r="5971" spans="41:41" x14ac:dyDescent="0.3">
      <c r="AO5971" s="13">
        <f>(Cleaned_Data!S5971)-((Cleaned_Data!S5971)*10%)</f>
        <v>0</v>
      </c>
    </row>
    <row r="5972" spans="41:41" x14ac:dyDescent="0.3">
      <c r="AO5972" s="13">
        <f>(Cleaned_Data!S5972)-((Cleaned_Data!S5972)*10%)</f>
        <v>0</v>
      </c>
    </row>
    <row r="5973" spans="41:41" x14ac:dyDescent="0.3">
      <c r="AO5973" s="13">
        <f>(Cleaned_Data!S5973)-((Cleaned_Data!S5973)*10%)</f>
        <v>0</v>
      </c>
    </row>
    <row r="5974" spans="41:41" x14ac:dyDescent="0.3">
      <c r="AO5974" s="13">
        <f>(Cleaned_Data!S5974)-((Cleaned_Data!S5974)*10%)</f>
        <v>0</v>
      </c>
    </row>
    <row r="5975" spans="41:41" x14ac:dyDescent="0.3">
      <c r="AO5975" s="13">
        <f>(Cleaned_Data!S5975)-((Cleaned_Data!S5975)*10%)</f>
        <v>0</v>
      </c>
    </row>
    <row r="5976" spans="41:41" x14ac:dyDescent="0.3">
      <c r="AO5976" s="13">
        <f>(Cleaned_Data!S5976)-((Cleaned_Data!S5976)*10%)</f>
        <v>0</v>
      </c>
    </row>
    <row r="5977" spans="41:41" x14ac:dyDescent="0.3">
      <c r="AO5977" s="13">
        <f>(Cleaned_Data!S5977)-((Cleaned_Data!S5977)*10%)</f>
        <v>0</v>
      </c>
    </row>
    <row r="5978" spans="41:41" x14ac:dyDescent="0.3">
      <c r="AO5978" s="13">
        <f>(Cleaned_Data!S5978)-((Cleaned_Data!S5978)*10%)</f>
        <v>0</v>
      </c>
    </row>
    <row r="5979" spans="41:41" x14ac:dyDescent="0.3">
      <c r="AO5979" s="13">
        <f>(Cleaned_Data!S5979)-((Cleaned_Data!S5979)*10%)</f>
        <v>0</v>
      </c>
    </row>
    <row r="5980" spans="41:41" x14ac:dyDescent="0.3">
      <c r="AO5980" s="13">
        <f>(Cleaned_Data!S5980)-((Cleaned_Data!S5980)*10%)</f>
        <v>0</v>
      </c>
    </row>
    <row r="5981" spans="41:41" x14ac:dyDescent="0.3">
      <c r="AO5981" s="13">
        <f>(Cleaned_Data!S5981)-((Cleaned_Data!S5981)*10%)</f>
        <v>0</v>
      </c>
    </row>
    <row r="5982" spans="41:41" x14ac:dyDescent="0.3">
      <c r="AO5982" s="13">
        <f>(Cleaned_Data!S5982)-((Cleaned_Data!S5982)*10%)</f>
        <v>0</v>
      </c>
    </row>
    <row r="5983" spans="41:41" x14ac:dyDescent="0.3">
      <c r="AO5983" s="13">
        <f>(Cleaned_Data!S5983)-((Cleaned_Data!S5983)*10%)</f>
        <v>0</v>
      </c>
    </row>
    <row r="5984" spans="41:41" x14ac:dyDescent="0.3">
      <c r="AO5984" s="13">
        <f>(Cleaned_Data!S5984)-((Cleaned_Data!S5984)*10%)</f>
        <v>0</v>
      </c>
    </row>
    <row r="5985" spans="41:41" x14ac:dyDescent="0.3">
      <c r="AO5985" s="13">
        <f>(Cleaned_Data!S5985)-((Cleaned_Data!S5985)*10%)</f>
        <v>0</v>
      </c>
    </row>
    <row r="5986" spans="41:41" x14ac:dyDescent="0.3">
      <c r="AO5986" s="13">
        <f>(Cleaned_Data!S5986)-((Cleaned_Data!S5986)*10%)</f>
        <v>0</v>
      </c>
    </row>
    <row r="5987" spans="41:41" x14ac:dyDescent="0.3">
      <c r="AO5987" s="13">
        <f>(Cleaned_Data!S5987)-((Cleaned_Data!S5987)*10%)</f>
        <v>0</v>
      </c>
    </row>
    <row r="5988" spans="41:41" x14ac:dyDescent="0.3">
      <c r="AO5988" s="13">
        <f>(Cleaned_Data!S5988)-((Cleaned_Data!S5988)*10%)</f>
        <v>0</v>
      </c>
    </row>
    <row r="5989" spans="41:41" x14ac:dyDescent="0.3">
      <c r="AO5989" s="13">
        <f>(Cleaned_Data!S5989)-((Cleaned_Data!S5989)*10%)</f>
        <v>0</v>
      </c>
    </row>
    <row r="5990" spans="41:41" x14ac:dyDescent="0.3">
      <c r="AO5990" s="13">
        <f>(Cleaned_Data!S5990)-((Cleaned_Data!S5990)*10%)</f>
        <v>0</v>
      </c>
    </row>
    <row r="5991" spans="41:41" x14ac:dyDescent="0.3">
      <c r="AO5991" s="13">
        <f>(Cleaned_Data!S5991)-((Cleaned_Data!S5991)*10%)</f>
        <v>0</v>
      </c>
    </row>
    <row r="5992" spans="41:41" x14ac:dyDescent="0.3">
      <c r="AO5992" s="13">
        <f>(Cleaned_Data!S5992)-((Cleaned_Data!S5992)*10%)</f>
        <v>0</v>
      </c>
    </row>
    <row r="5993" spans="41:41" x14ac:dyDescent="0.3">
      <c r="AO5993" s="13">
        <f>(Cleaned_Data!S5993)-((Cleaned_Data!S5993)*10%)</f>
        <v>0</v>
      </c>
    </row>
    <row r="5994" spans="41:41" x14ac:dyDescent="0.3">
      <c r="AO5994" s="13">
        <f>(Cleaned_Data!S5994)-((Cleaned_Data!S5994)*10%)</f>
        <v>0</v>
      </c>
    </row>
    <row r="5995" spans="41:41" x14ac:dyDescent="0.3">
      <c r="AO5995" s="13">
        <f>(Cleaned_Data!S5995)-((Cleaned_Data!S5995)*10%)</f>
        <v>0</v>
      </c>
    </row>
    <row r="5996" spans="41:41" x14ac:dyDescent="0.3">
      <c r="AO5996" s="13">
        <f>(Cleaned_Data!S5996)-((Cleaned_Data!S5996)*10%)</f>
        <v>0</v>
      </c>
    </row>
    <row r="5997" spans="41:41" x14ac:dyDescent="0.3">
      <c r="AO5997" s="13">
        <f>(Cleaned_Data!S5997)-((Cleaned_Data!S5997)*10%)</f>
        <v>0</v>
      </c>
    </row>
    <row r="5998" spans="41:41" x14ac:dyDescent="0.3">
      <c r="AO5998" s="13">
        <f>(Cleaned_Data!S5998)-((Cleaned_Data!S5998)*10%)</f>
        <v>0</v>
      </c>
    </row>
    <row r="5999" spans="41:41" x14ac:dyDescent="0.3">
      <c r="AO5999" s="13">
        <f>(Cleaned_Data!S5999)-((Cleaned_Data!S5999)*10%)</f>
        <v>0</v>
      </c>
    </row>
    <row r="6000" spans="41:41" x14ac:dyDescent="0.3">
      <c r="AO6000" s="13">
        <f>(Cleaned_Data!S6000)-((Cleaned_Data!S6000)*10%)</f>
        <v>0</v>
      </c>
    </row>
    <row r="6001" spans="41:41" x14ac:dyDescent="0.3">
      <c r="AO6001" s="13">
        <f>(Cleaned_Data!S6001)-((Cleaned_Data!S6001)*10%)</f>
        <v>0</v>
      </c>
    </row>
    <row r="6002" spans="41:41" x14ac:dyDescent="0.3">
      <c r="AO6002" s="13">
        <f>(Cleaned_Data!S6002)-((Cleaned_Data!S6002)*10%)</f>
        <v>0</v>
      </c>
    </row>
    <row r="6003" spans="41:41" x14ac:dyDescent="0.3">
      <c r="AO6003" s="13">
        <f>(Cleaned_Data!S6003)-((Cleaned_Data!S6003)*10%)</f>
        <v>0</v>
      </c>
    </row>
    <row r="6004" spans="41:41" x14ac:dyDescent="0.3">
      <c r="AO6004" s="13">
        <f>(Cleaned_Data!S6004)-((Cleaned_Data!S6004)*10%)</f>
        <v>0</v>
      </c>
    </row>
    <row r="6005" spans="41:41" x14ac:dyDescent="0.3">
      <c r="AO6005" s="13">
        <f>(Cleaned_Data!S6005)-((Cleaned_Data!S6005)*10%)</f>
        <v>0</v>
      </c>
    </row>
    <row r="6006" spans="41:41" x14ac:dyDescent="0.3">
      <c r="AO6006" s="13">
        <f>(Cleaned_Data!S6006)-((Cleaned_Data!S6006)*10%)</f>
        <v>0</v>
      </c>
    </row>
    <row r="6007" spans="41:41" x14ac:dyDescent="0.3">
      <c r="AO6007" s="13">
        <f>(Cleaned_Data!S6007)-((Cleaned_Data!S6007)*10%)</f>
        <v>0</v>
      </c>
    </row>
    <row r="6008" spans="41:41" x14ac:dyDescent="0.3">
      <c r="AO6008" s="13">
        <f>(Cleaned_Data!S6008)-((Cleaned_Data!S6008)*10%)</f>
        <v>0</v>
      </c>
    </row>
    <row r="6009" spans="41:41" x14ac:dyDescent="0.3">
      <c r="AO6009" s="13">
        <f>(Cleaned_Data!S6009)-((Cleaned_Data!S6009)*10%)</f>
        <v>0</v>
      </c>
    </row>
    <row r="6010" spans="41:41" x14ac:dyDescent="0.3">
      <c r="AO6010" s="13">
        <f>(Cleaned_Data!S6010)-((Cleaned_Data!S6010)*10%)</f>
        <v>0</v>
      </c>
    </row>
    <row r="6011" spans="41:41" x14ac:dyDescent="0.3">
      <c r="AO6011" s="13">
        <f>(Cleaned_Data!S6011)-((Cleaned_Data!S6011)*10%)</f>
        <v>0</v>
      </c>
    </row>
    <row r="6012" spans="41:41" x14ac:dyDescent="0.3">
      <c r="AO6012" s="13">
        <f>(Cleaned_Data!S6012)-((Cleaned_Data!S6012)*10%)</f>
        <v>0</v>
      </c>
    </row>
    <row r="6013" spans="41:41" x14ac:dyDescent="0.3">
      <c r="AO6013" s="13">
        <f>(Cleaned_Data!S6013)-((Cleaned_Data!S6013)*10%)</f>
        <v>0</v>
      </c>
    </row>
    <row r="6014" spans="41:41" x14ac:dyDescent="0.3">
      <c r="AO6014" s="13">
        <f>(Cleaned_Data!S6014)-((Cleaned_Data!S6014)*10%)</f>
        <v>0</v>
      </c>
    </row>
    <row r="6015" spans="41:41" x14ac:dyDescent="0.3">
      <c r="AO6015" s="13">
        <f>(Cleaned_Data!S6015)-((Cleaned_Data!S6015)*10%)</f>
        <v>0</v>
      </c>
    </row>
    <row r="6016" spans="41:41" x14ac:dyDescent="0.3">
      <c r="AO6016" s="13">
        <f>(Cleaned_Data!S6016)-((Cleaned_Data!S6016)*10%)</f>
        <v>0</v>
      </c>
    </row>
    <row r="6017" spans="41:41" x14ac:dyDescent="0.3">
      <c r="AO6017" s="13">
        <f>(Cleaned_Data!S6017)-((Cleaned_Data!S6017)*10%)</f>
        <v>0</v>
      </c>
    </row>
    <row r="6018" spans="41:41" x14ac:dyDescent="0.3">
      <c r="AO6018" s="13">
        <f>(Cleaned_Data!S6018)-((Cleaned_Data!S6018)*10%)</f>
        <v>0</v>
      </c>
    </row>
    <row r="6019" spans="41:41" x14ac:dyDescent="0.3">
      <c r="AO6019" s="13">
        <f>(Cleaned_Data!S6019)-((Cleaned_Data!S6019)*10%)</f>
        <v>0</v>
      </c>
    </row>
    <row r="6020" spans="41:41" x14ac:dyDescent="0.3">
      <c r="AO6020" s="13">
        <f>(Cleaned_Data!S6020)-((Cleaned_Data!S6020)*10%)</f>
        <v>0</v>
      </c>
    </row>
    <row r="6021" spans="41:41" x14ac:dyDescent="0.3">
      <c r="AO6021" s="13">
        <f>(Cleaned_Data!S6021)-((Cleaned_Data!S6021)*10%)</f>
        <v>0</v>
      </c>
    </row>
    <row r="6022" spans="41:41" x14ac:dyDescent="0.3">
      <c r="AO6022" s="13">
        <f>(Cleaned_Data!S6022)-((Cleaned_Data!S6022)*10%)</f>
        <v>0</v>
      </c>
    </row>
    <row r="6023" spans="41:41" x14ac:dyDescent="0.3">
      <c r="AO6023" s="13">
        <f>(Cleaned_Data!S6023)-((Cleaned_Data!S6023)*10%)</f>
        <v>0</v>
      </c>
    </row>
    <row r="6024" spans="41:41" x14ac:dyDescent="0.3">
      <c r="AO6024" s="13">
        <f>(Cleaned_Data!S6024)-((Cleaned_Data!S6024)*10%)</f>
        <v>0</v>
      </c>
    </row>
    <row r="6025" spans="41:41" x14ac:dyDescent="0.3">
      <c r="AO6025" s="13">
        <f>(Cleaned_Data!S6025)-((Cleaned_Data!S6025)*10%)</f>
        <v>0</v>
      </c>
    </row>
    <row r="6026" spans="41:41" x14ac:dyDescent="0.3">
      <c r="AO6026" s="13">
        <f>(Cleaned_Data!S6026)-((Cleaned_Data!S6026)*10%)</f>
        <v>0</v>
      </c>
    </row>
    <row r="6027" spans="41:41" x14ac:dyDescent="0.3">
      <c r="AO6027" s="13">
        <f>(Cleaned_Data!S6027)-((Cleaned_Data!S6027)*10%)</f>
        <v>0</v>
      </c>
    </row>
    <row r="6028" spans="41:41" x14ac:dyDescent="0.3">
      <c r="AO6028" s="13">
        <f>(Cleaned_Data!S6028)-((Cleaned_Data!S6028)*10%)</f>
        <v>0</v>
      </c>
    </row>
    <row r="6029" spans="41:41" x14ac:dyDescent="0.3">
      <c r="AO6029" s="13">
        <f>(Cleaned_Data!S6029)-((Cleaned_Data!S6029)*10%)</f>
        <v>0</v>
      </c>
    </row>
    <row r="6030" spans="41:41" x14ac:dyDescent="0.3">
      <c r="AO6030" s="13">
        <f>(Cleaned_Data!S6030)-((Cleaned_Data!S6030)*10%)</f>
        <v>0</v>
      </c>
    </row>
    <row r="6031" spans="41:41" x14ac:dyDescent="0.3">
      <c r="AO6031" s="13">
        <f>(Cleaned_Data!S6031)-((Cleaned_Data!S6031)*10%)</f>
        <v>0</v>
      </c>
    </row>
    <row r="6032" spans="41:41" x14ac:dyDescent="0.3">
      <c r="AO6032" s="13">
        <f>(Cleaned_Data!S6032)-((Cleaned_Data!S6032)*10%)</f>
        <v>0</v>
      </c>
    </row>
    <row r="6033" spans="41:41" x14ac:dyDescent="0.3">
      <c r="AO6033" s="13">
        <f>(Cleaned_Data!S6033)-((Cleaned_Data!S6033)*10%)</f>
        <v>0</v>
      </c>
    </row>
    <row r="6034" spans="41:41" x14ac:dyDescent="0.3">
      <c r="AO6034" s="13">
        <f>(Cleaned_Data!S6034)-((Cleaned_Data!S6034)*10%)</f>
        <v>0</v>
      </c>
    </row>
    <row r="6035" spans="41:41" x14ac:dyDescent="0.3">
      <c r="AO6035" s="13">
        <f>(Cleaned_Data!S6035)-((Cleaned_Data!S6035)*10%)</f>
        <v>0</v>
      </c>
    </row>
    <row r="6036" spans="41:41" x14ac:dyDescent="0.3">
      <c r="AO6036" s="13">
        <f>(Cleaned_Data!S6036)-((Cleaned_Data!S6036)*10%)</f>
        <v>0</v>
      </c>
    </row>
    <row r="6037" spans="41:41" x14ac:dyDescent="0.3">
      <c r="AO6037" s="13">
        <f>(Cleaned_Data!S6037)-((Cleaned_Data!S6037)*10%)</f>
        <v>0</v>
      </c>
    </row>
    <row r="6038" spans="41:41" x14ac:dyDescent="0.3">
      <c r="AO6038" s="13">
        <f>(Cleaned_Data!S6038)-((Cleaned_Data!S6038)*10%)</f>
        <v>0</v>
      </c>
    </row>
    <row r="6039" spans="41:41" x14ac:dyDescent="0.3">
      <c r="AO6039" s="13">
        <f>(Cleaned_Data!S6039)-((Cleaned_Data!S6039)*10%)</f>
        <v>0</v>
      </c>
    </row>
    <row r="6040" spans="41:41" x14ac:dyDescent="0.3">
      <c r="AO6040" s="13">
        <f>(Cleaned_Data!S6040)-((Cleaned_Data!S6040)*10%)</f>
        <v>0</v>
      </c>
    </row>
    <row r="6041" spans="41:41" x14ac:dyDescent="0.3">
      <c r="AO6041" s="13">
        <f>(Cleaned_Data!S6041)-((Cleaned_Data!S6041)*10%)</f>
        <v>0</v>
      </c>
    </row>
    <row r="6042" spans="41:41" x14ac:dyDescent="0.3">
      <c r="AO6042" s="13">
        <f>(Cleaned_Data!S6042)-((Cleaned_Data!S6042)*10%)</f>
        <v>0</v>
      </c>
    </row>
    <row r="6043" spans="41:41" x14ac:dyDescent="0.3">
      <c r="AO6043" s="13">
        <f>(Cleaned_Data!S6043)-((Cleaned_Data!S6043)*10%)</f>
        <v>0</v>
      </c>
    </row>
    <row r="6044" spans="41:41" x14ac:dyDescent="0.3">
      <c r="AO6044" s="13">
        <f>(Cleaned_Data!S6044)-((Cleaned_Data!S6044)*10%)</f>
        <v>0</v>
      </c>
    </row>
    <row r="6045" spans="41:41" x14ac:dyDescent="0.3">
      <c r="AO6045" s="13">
        <f>(Cleaned_Data!S6045)-((Cleaned_Data!S6045)*10%)</f>
        <v>0</v>
      </c>
    </row>
    <row r="6046" spans="41:41" x14ac:dyDescent="0.3">
      <c r="AO6046" s="13">
        <f>(Cleaned_Data!S6046)-((Cleaned_Data!S6046)*10%)</f>
        <v>0</v>
      </c>
    </row>
    <row r="6047" spans="41:41" x14ac:dyDescent="0.3">
      <c r="AO6047" s="13">
        <f>(Cleaned_Data!S6047)-((Cleaned_Data!S6047)*10%)</f>
        <v>0</v>
      </c>
    </row>
    <row r="6048" spans="41:41" x14ac:dyDescent="0.3">
      <c r="AO6048" s="13">
        <f>(Cleaned_Data!S6048)-((Cleaned_Data!S6048)*10%)</f>
        <v>0</v>
      </c>
    </row>
    <row r="6049" spans="41:41" x14ac:dyDescent="0.3">
      <c r="AO6049" s="13">
        <f>(Cleaned_Data!S6049)-((Cleaned_Data!S6049)*10%)</f>
        <v>0</v>
      </c>
    </row>
    <row r="6050" spans="41:41" x14ac:dyDescent="0.3">
      <c r="AO6050" s="13">
        <f>(Cleaned_Data!S6050)-((Cleaned_Data!S6050)*10%)</f>
        <v>0</v>
      </c>
    </row>
    <row r="6051" spans="41:41" x14ac:dyDescent="0.3">
      <c r="AO6051" s="13">
        <f>(Cleaned_Data!S6051)-((Cleaned_Data!S6051)*10%)</f>
        <v>0</v>
      </c>
    </row>
    <row r="6052" spans="41:41" x14ac:dyDescent="0.3">
      <c r="AO6052" s="13">
        <f>(Cleaned_Data!S6052)-((Cleaned_Data!S6052)*10%)</f>
        <v>0</v>
      </c>
    </row>
    <row r="6053" spans="41:41" x14ac:dyDescent="0.3">
      <c r="AO6053" s="13">
        <f>(Cleaned_Data!S6053)-((Cleaned_Data!S6053)*10%)</f>
        <v>0</v>
      </c>
    </row>
    <row r="6054" spans="41:41" x14ac:dyDescent="0.3">
      <c r="AO6054" s="13">
        <f>(Cleaned_Data!S6054)-((Cleaned_Data!S6054)*10%)</f>
        <v>0</v>
      </c>
    </row>
    <row r="6055" spans="41:41" x14ac:dyDescent="0.3">
      <c r="AO6055" s="13">
        <f>(Cleaned_Data!S6055)-((Cleaned_Data!S6055)*10%)</f>
        <v>0</v>
      </c>
    </row>
    <row r="6056" spans="41:41" x14ac:dyDescent="0.3">
      <c r="AO6056" s="13">
        <f>(Cleaned_Data!S6056)-((Cleaned_Data!S6056)*10%)</f>
        <v>0</v>
      </c>
    </row>
    <row r="6057" spans="41:41" x14ac:dyDescent="0.3">
      <c r="AO6057" s="13">
        <f>(Cleaned_Data!S6057)-((Cleaned_Data!S6057)*10%)</f>
        <v>0</v>
      </c>
    </row>
    <row r="6058" spans="41:41" x14ac:dyDescent="0.3">
      <c r="AO6058" s="13">
        <f>(Cleaned_Data!S6058)-((Cleaned_Data!S6058)*10%)</f>
        <v>0</v>
      </c>
    </row>
    <row r="6059" spans="41:41" x14ac:dyDescent="0.3">
      <c r="AO6059" s="13">
        <f>(Cleaned_Data!S6059)-((Cleaned_Data!S6059)*10%)</f>
        <v>0</v>
      </c>
    </row>
    <row r="6060" spans="41:41" x14ac:dyDescent="0.3">
      <c r="AO6060" s="13">
        <f>(Cleaned_Data!S6060)-((Cleaned_Data!S6060)*10%)</f>
        <v>0</v>
      </c>
    </row>
    <row r="6061" spans="41:41" x14ac:dyDescent="0.3">
      <c r="AO6061" s="13">
        <f>(Cleaned_Data!S6061)-((Cleaned_Data!S6061)*10%)</f>
        <v>0</v>
      </c>
    </row>
    <row r="6062" spans="41:41" x14ac:dyDescent="0.3">
      <c r="AO6062" s="13">
        <f>(Cleaned_Data!S6062)-((Cleaned_Data!S6062)*10%)</f>
        <v>0</v>
      </c>
    </row>
    <row r="6063" spans="41:41" x14ac:dyDescent="0.3">
      <c r="AO6063" s="13">
        <f>(Cleaned_Data!S6063)-((Cleaned_Data!S6063)*10%)</f>
        <v>0</v>
      </c>
    </row>
    <row r="6064" spans="41:41" x14ac:dyDescent="0.3">
      <c r="AO6064" s="13">
        <f>(Cleaned_Data!S6064)-((Cleaned_Data!S6064)*10%)</f>
        <v>0</v>
      </c>
    </row>
    <row r="6065" spans="41:41" x14ac:dyDescent="0.3">
      <c r="AO6065" s="13">
        <f>(Cleaned_Data!S6065)-((Cleaned_Data!S6065)*10%)</f>
        <v>0</v>
      </c>
    </row>
    <row r="6066" spans="41:41" x14ac:dyDescent="0.3">
      <c r="AO6066" s="13">
        <f>(Cleaned_Data!S6066)-((Cleaned_Data!S6066)*10%)</f>
        <v>0</v>
      </c>
    </row>
    <row r="6067" spans="41:41" x14ac:dyDescent="0.3">
      <c r="AO6067" s="13">
        <f>(Cleaned_Data!S6067)-((Cleaned_Data!S6067)*10%)</f>
        <v>0</v>
      </c>
    </row>
    <row r="6068" spans="41:41" x14ac:dyDescent="0.3">
      <c r="AO6068" s="13">
        <f>(Cleaned_Data!S6068)-((Cleaned_Data!S6068)*10%)</f>
        <v>0</v>
      </c>
    </row>
    <row r="6069" spans="41:41" x14ac:dyDescent="0.3">
      <c r="AO6069" s="13">
        <f>(Cleaned_Data!S6069)-((Cleaned_Data!S6069)*10%)</f>
        <v>0</v>
      </c>
    </row>
    <row r="6070" spans="41:41" x14ac:dyDescent="0.3">
      <c r="AO6070" s="13">
        <f>(Cleaned_Data!S6070)-((Cleaned_Data!S6070)*10%)</f>
        <v>0</v>
      </c>
    </row>
    <row r="6071" spans="41:41" x14ac:dyDescent="0.3">
      <c r="AO6071" s="13">
        <f>(Cleaned_Data!S6071)-((Cleaned_Data!S6071)*10%)</f>
        <v>0</v>
      </c>
    </row>
    <row r="6072" spans="41:41" x14ac:dyDescent="0.3">
      <c r="AO6072" s="13">
        <f>(Cleaned_Data!S6072)-((Cleaned_Data!S6072)*10%)</f>
        <v>0</v>
      </c>
    </row>
    <row r="6073" spans="41:41" x14ac:dyDescent="0.3">
      <c r="AO6073" s="13">
        <f>(Cleaned_Data!S6073)-((Cleaned_Data!S6073)*10%)</f>
        <v>0</v>
      </c>
    </row>
    <row r="6074" spans="41:41" x14ac:dyDescent="0.3">
      <c r="AO6074" s="13">
        <f>(Cleaned_Data!S6074)-((Cleaned_Data!S6074)*10%)</f>
        <v>0</v>
      </c>
    </row>
    <row r="6075" spans="41:41" x14ac:dyDescent="0.3">
      <c r="AO6075" s="13">
        <f>(Cleaned_Data!S6075)-((Cleaned_Data!S6075)*10%)</f>
        <v>0</v>
      </c>
    </row>
    <row r="6076" spans="41:41" x14ac:dyDescent="0.3">
      <c r="AO6076" s="13">
        <f>(Cleaned_Data!S6076)-((Cleaned_Data!S6076)*10%)</f>
        <v>0</v>
      </c>
    </row>
    <row r="6077" spans="41:41" x14ac:dyDescent="0.3">
      <c r="AO6077" s="13">
        <f>(Cleaned_Data!S6077)-((Cleaned_Data!S6077)*10%)</f>
        <v>0</v>
      </c>
    </row>
    <row r="6078" spans="41:41" x14ac:dyDescent="0.3">
      <c r="AO6078" s="13">
        <f>(Cleaned_Data!S6078)-((Cleaned_Data!S6078)*10%)</f>
        <v>0</v>
      </c>
    </row>
    <row r="6079" spans="41:41" x14ac:dyDescent="0.3">
      <c r="AO6079" s="13">
        <f>(Cleaned_Data!S6079)-((Cleaned_Data!S6079)*10%)</f>
        <v>0</v>
      </c>
    </row>
    <row r="6080" spans="41:41" x14ac:dyDescent="0.3">
      <c r="AO6080" s="13">
        <f>(Cleaned_Data!S6080)-((Cleaned_Data!S6080)*10%)</f>
        <v>0</v>
      </c>
    </row>
    <row r="6081" spans="41:41" x14ac:dyDescent="0.3">
      <c r="AO6081" s="13">
        <f>(Cleaned_Data!S6081)-((Cleaned_Data!S6081)*10%)</f>
        <v>0</v>
      </c>
    </row>
    <row r="6082" spans="41:41" x14ac:dyDescent="0.3">
      <c r="AO6082" s="13">
        <f>(Cleaned_Data!S6082)-((Cleaned_Data!S6082)*10%)</f>
        <v>0</v>
      </c>
    </row>
    <row r="6083" spans="41:41" x14ac:dyDescent="0.3">
      <c r="AO6083" s="13">
        <f>(Cleaned_Data!S6083)-((Cleaned_Data!S6083)*10%)</f>
        <v>0</v>
      </c>
    </row>
    <row r="6084" spans="41:41" x14ac:dyDescent="0.3">
      <c r="AO6084" s="13">
        <f>(Cleaned_Data!S6084)-((Cleaned_Data!S6084)*10%)</f>
        <v>0</v>
      </c>
    </row>
    <row r="6085" spans="41:41" x14ac:dyDescent="0.3">
      <c r="AO6085" s="13">
        <f>(Cleaned_Data!S6085)-((Cleaned_Data!S6085)*10%)</f>
        <v>0</v>
      </c>
    </row>
    <row r="6086" spans="41:41" x14ac:dyDescent="0.3">
      <c r="AO6086" s="13">
        <f>(Cleaned_Data!S6086)-((Cleaned_Data!S6086)*10%)</f>
        <v>0</v>
      </c>
    </row>
    <row r="6087" spans="41:41" x14ac:dyDescent="0.3">
      <c r="AO6087" s="13">
        <f>(Cleaned_Data!S6087)-((Cleaned_Data!S6087)*10%)</f>
        <v>0</v>
      </c>
    </row>
    <row r="6088" spans="41:41" x14ac:dyDescent="0.3">
      <c r="AO6088" s="13">
        <f>(Cleaned_Data!S6088)-((Cleaned_Data!S6088)*10%)</f>
        <v>0</v>
      </c>
    </row>
    <row r="6089" spans="41:41" x14ac:dyDescent="0.3">
      <c r="AO6089" s="13">
        <f>(Cleaned_Data!S6089)-((Cleaned_Data!S6089)*10%)</f>
        <v>0</v>
      </c>
    </row>
    <row r="6090" spans="41:41" x14ac:dyDescent="0.3">
      <c r="AO6090" s="13">
        <f>(Cleaned_Data!S6090)-((Cleaned_Data!S6090)*10%)</f>
        <v>0</v>
      </c>
    </row>
    <row r="6091" spans="41:41" x14ac:dyDescent="0.3">
      <c r="AO6091" s="13">
        <f>(Cleaned_Data!S6091)-((Cleaned_Data!S6091)*10%)</f>
        <v>0</v>
      </c>
    </row>
    <row r="6092" spans="41:41" x14ac:dyDescent="0.3">
      <c r="AO6092" s="13">
        <f>(Cleaned_Data!S6092)-((Cleaned_Data!S6092)*10%)</f>
        <v>0</v>
      </c>
    </row>
    <row r="6093" spans="41:41" x14ac:dyDescent="0.3">
      <c r="AO6093" s="13">
        <f>(Cleaned_Data!S6093)-((Cleaned_Data!S6093)*10%)</f>
        <v>0</v>
      </c>
    </row>
    <row r="6094" spans="41:41" x14ac:dyDescent="0.3">
      <c r="AO6094" s="13">
        <f>(Cleaned_Data!S6094)-((Cleaned_Data!S6094)*10%)</f>
        <v>0</v>
      </c>
    </row>
    <row r="6095" spans="41:41" x14ac:dyDescent="0.3">
      <c r="AO6095" s="13">
        <f>(Cleaned_Data!S6095)-((Cleaned_Data!S6095)*10%)</f>
        <v>0</v>
      </c>
    </row>
    <row r="6096" spans="41:41" x14ac:dyDescent="0.3">
      <c r="AO6096" s="13">
        <f>(Cleaned_Data!S6096)-((Cleaned_Data!S6096)*10%)</f>
        <v>0</v>
      </c>
    </row>
    <row r="6097" spans="41:41" x14ac:dyDescent="0.3">
      <c r="AO6097" s="13">
        <f>(Cleaned_Data!S6097)-((Cleaned_Data!S6097)*10%)</f>
        <v>0</v>
      </c>
    </row>
    <row r="6098" spans="41:41" x14ac:dyDescent="0.3">
      <c r="AO6098" s="13">
        <f>(Cleaned_Data!S6098)-((Cleaned_Data!S6098)*10%)</f>
        <v>0</v>
      </c>
    </row>
    <row r="6099" spans="41:41" x14ac:dyDescent="0.3">
      <c r="AO6099" s="13">
        <f>(Cleaned_Data!S6099)-((Cleaned_Data!S6099)*10%)</f>
        <v>0</v>
      </c>
    </row>
    <row r="6100" spans="41:41" x14ac:dyDescent="0.3">
      <c r="AO6100" s="13">
        <f>(Cleaned_Data!S6100)-((Cleaned_Data!S6100)*10%)</f>
        <v>0</v>
      </c>
    </row>
    <row r="6101" spans="41:41" x14ac:dyDescent="0.3">
      <c r="AO6101" s="13">
        <f>(Cleaned_Data!S6101)-((Cleaned_Data!S6101)*10%)</f>
        <v>0</v>
      </c>
    </row>
    <row r="6102" spans="41:41" x14ac:dyDescent="0.3">
      <c r="AO6102" s="13">
        <f>(Cleaned_Data!S6102)-((Cleaned_Data!S6102)*10%)</f>
        <v>0</v>
      </c>
    </row>
    <row r="6103" spans="41:41" x14ac:dyDescent="0.3">
      <c r="AO6103" s="13">
        <f>(Cleaned_Data!S6103)-((Cleaned_Data!S6103)*10%)</f>
        <v>0</v>
      </c>
    </row>
    <row r="6104" spans="41:41" x14ac:dyDescent="0.3">
      <c r="AO6104" s="13">
        <f>(Cleaned_Data!S6104)-((Cleaned_Data!S6104)*10%)</f>
        <v>0</v>
      </c>
    </row>
    <row r="6105" spans="41:41" x14ac:dyDescent="0.3">
      <c r="AO6105" s="13">
        <f>(Cleaned_Data!S6105)-((Cleaned_Data!S6105)*10%)</f>
        <v>0</v>
      </c>
    </row>
    <row r="6106" spans="41:41" x14ac:dyDescent="0.3">
      <c r="AO6106" s="13">
        <f>(Cleaned_Data!S6106)-((Cleaned_Data!S6106)*10%)</f>
        <v>0</v>
      </c>
    </row>
    <row r="6107" spans="41:41" x14ac:dyDescent="0.3">
      <c r="AO6107" s="13">
        <f>(Cleaned_Data!S6107)-((Cleaned_Data!S6107)*10%)</f>
        <v>0</v>
      </c>
    </row>
    <row r="6108" spans="41:41" x14ac:dyDescent="0.3">
      <c r="AO6108" s="13">
        <f>(Cleaned_Data!S6108)-((Cleaned_Data!S6108)*10%)</f>
        <v>0</v>
      </c>
    </row>
    <row r="6109" spans="41:41" x14ac:dyDescent="0.3">
      <c r="AO6109" s="13">
        <f>(Cleaned_Data!S6109)-((Cleaned_Data!S6109)*10%)</f>
        <v>0</v>
      </c>
    </row>
    <row r="6110" spans="41:41" x14ac:dyDescent="0.3">
      <c r="AO6110" s="13">
        <f>(Cleaned_Data!S6110)-((Cleaned_Data!S6110)*10%)</f>
        <v>0</v>
      </c>
    </row>
    <row r="6111" spans="41:41" x14ac:dyDescent="0.3">
      <c r="AO6111" s="13">
        <f>(Cleaned_Data!S6111)-((Cleaned_Data!S6111)*10%)</f>
        <v>0</v>
      </c>
    </row>
    <row r="6112" spans="41:41" x14ac:dyDescent="0.3">
      <c r="AO6112" s="13">
        <f>(Cleaned_Data!S6112)-((Cleaned_Data!S6112)*10%)</f>
        <v>0</v>
      </c>
    </row>
    <row r="6113" spans="41:41" x14ac:dyDescent="0.3">
      <c r="AO6113" s="13">
        <f>(Cleaned_Data!S6113)-((Cleaned_Data!S6113)*10%)</f>
        <v>0</v>
      </c>
    </row>
    <row r="6114" spans="41:41" x14ac:dyDescent="0.3">
      <c r="AO6114" s="13">
        <f>(Cleaned_Data!S6114)-((Cleaned_Data!S6114)*10%)</f>
        <v>0</v>
      </c>
    </row>
    <row r="6115" spans="41:41" x14ac:dyDescent="0.3">
      <c r="AO6115" s="13">
        <f>(Cleaned_Data!S6115)-((Cleaned_Data!S6115)*10%)</f>
        <v>0</v>
      </c>
    </row>
    <row r="6116" spans="41:41" x14ac:dyDescent="0.3">
      <c r="AO6116" s="13">
        <f>(Cleaned_Data!S6116)-((Cleaned_Data!S6116)*10%)</f>
        <v>0</v>
      </c>
    </row>
    <row r="6117" spans="41:41" x14ac:dyDescent="0.3">
      <c r="AO6117" s="13">
        <f>(Cleaned_Data!S6117)-((Cleaned_Data!S6117)*10%)</f>
        <v>0</v>
      </c>
    </row>
    <row r="6118" spans="41:41" x14ac:dyDescent="0.3">
      <c r="AO6118" s="13">
        <f>(Cleaned_Data!S6118)-((Cleaned_Data!S6118)*10%)</f>
        <v>0</v>
      </c>
    </row>
    <row r="6119" spans="41:41" x14ac:dyDescent="0.3">
      <c r="AO6119" s="13">
        <f>(Cleaned_Data!S6119)-((Cleaned_Data!S6119)*10%)</f>
        <v>0</v>
      </c>
    </row>
    <row r="6120" spans="41:41" x14ac:dyDescent="0.3">
      <c r="AO6120" s="13">
        <f>(Cleaned_Data!S6120)-((Cleaned_Data!S6120)*10%)</f>
        <v>0</v>
      </c>
    </row>
    <row r="6121" spans="41:41" x14ac:dyDescent="0.3">
      <c r="AO6121" s="13">
        <f>(Cleaned_Data!S6121)-((Cleaned_Data!S6121)*10%)</f>
        <v>0</v>
      </c>
    </row>
    <row r="6122" spans="41:41" x14ac:dyDescent="0.3">
      <c r="AO6122" s="13">
        <f>(Cleaned_Data!S6122)-((Cleaned_Data!S6122)*10%)</f>
        <v>0</v>
      </c>
    </row>
    <row r="6123" spans="41:41" x14ac:dyDescent="0.3">
      <c r="AO6123" s="13">
        <f>(Cleaned_Data!S6123)-((Cleaned_Data!S6123)*10%)</f>
        <v>0</v>
      </c>
    </row>
    <row r="6124" spans="41:41" x14ac:dyDescent="0.3">
      <c r="AO6124" s="13">
        <f>(Cleaned_Data!S6124)-((Cleaned_Data!S6124)*10%)</f>
        <v>0</v>
      </c>
    </row>
    <row r="6125" spans="41:41" x14ac:dyDescent="0.3">
      <c r="AO6125" s="13">
        <f>(Cleaned_Data!S6125)-((Cleaned_Data!S6125)*10%)</f>
        <v>0</v>
      </c>
    </row>
    <row r="6126" spans="41:41" x14ac:dyDescent="0.3">
      <c r="AO6126" s="13">
        <f>(Cleaned_Data!S6126)-((Cleaned_Data!S6126)*10%)</f>
        <v>0</v>
      </c>
    </row>
    <row r="6127" spans="41:41" x14ac:dyDescent="0.3">
      <c r="AO6127" s="13">
        <f>(Cleaned_Data!S6127)-((Cleaned_Data!S6127)*10%)</f>
        <v>0</v>
      </c>
    </row>
    <row r="6128" spans="41:41" x14ac:dyDescent="0.3">
      <c r="AO6128" s="13">
        <f>(Cleaned_Data!S6128)-((Cleaned_Data!S6128)*10%)</f>
        <v>0</v>
      </c>
    </row>
    <row r="6129" spans="41:41" x14ac:dyDescent="0.3">
      <c r="AO6129" s="13">
        <f>(Cleaned_Data!S6129)-((Cleaned_Data!S6129)*10%)</f>
        <v>0</v>
      </c>
    </row>
    <row r="6130" spans="41:41" x14ac:dyDescent="0.3">
      <c r="AO6130" s="13">
        <f>(Cleaned_Data!S6130)-((Cleaned_Data!S6130)*10%)</f>
        <v>0</v>
      </c>
    </row>
    <row r="6131" spans="41:41" x14ac:dyDescent="0.3">
      <c r="AO6131" s="13">
        <f>(Cleaned_Data!S6131)-((Cleaned_Data!S6131)*10%)</f>
        <v>0</v>
      </c>
    </row>
    <row r="6132" spans="41:41" x14ac:dyDescent="0.3">
      <c r="AO6132" s="13">
        <f>(Cleaned_Data!S6132)-((Cleaned_Data!S6132)*10%)</f>
        <v>0</v>
      </c>
    </row>
    <row r="6133" spans="41:41" x14ac:dyDescent="0.3">
      <c r="AO6133" s="13">
        <f>(Cleaned_Data!S6133)-((Cleaned_Data!S6133)*10%)</f>
        <v>0</v>
      </c>
    </row>
    <row r="6134" spans="41:41" x14ac:dyDescent="0.3">
      <c r="AO6134" s="13">
        <f>(Cleaned_Data!S6134)-((Cleaned_Data!S6134)*10%)</f>
        <v>0</v>
      </c>
    </row>
    <row r="6135" spans="41:41" x14ac:dyDescent="0.3">
      <c r="AO6135" s="13">
        <f>(Cleaned_Data!S6135)-((Cleaned_Data!S6135)*10%)</f>
        <v>0</v>
      </c>
    </row>
    <row r="6136" spans="41:41" x14ac:dyDescent="0.3">
      <c r="AO6136" s="13">
        <f>(Cleaned_Data!S6136)-((Cleaned_Data!S6136)*10%)</f>
        <v>0</v>
      </c>
    </row>
    <row r="6137" spans="41:41" x14ac:dyDescent="0.3">
      <c r="AO6137" s="13">
        <f>(Cleaned_Data!S6137)-((Cleaned_Data!S6137)*10%)</f>
        <v>0</v>
      </c>
    </row>
    <row r="6138" spans="41:41" x14ac:dyDescent="0.3">
      <c r="AO6138" s="13">
        <f>(Cleaned_Data!S6138)-((Cleaned_Data!S6138)*10%)</f>
        <v>0</v>
      </c>
    </row>
    <row r="6139" spans="41:41" x14ac:dyDescent="0.3">
      <c r="AO6139" s="13">
        <f>(Cleaned_Data!S6139)-((Cleaned_Data!S6139)*10%)</f>
        <v>0</v>
      </c>
    </row>
    <row r="6140" spans="41:41" x14ac:dyDescent="0.3">
      <c r="AO6140" s="13">
        <f>(Cleaned_Data!S6140)-((Cleaned_Data!S6140)*10%)</f>
        <v>0</v>
      </c>
    </row>
    <row r="6141" spans="41:41" x14ac:dyDescent="0.3">
      <c r="AO6141" s="13">
        <f>(Cleaned_Data!S6141)-((Cleaned_Data!S6141)*10%)</f>
        <v>0</v>
      </c>
    </row>
    <row r="6142" spans="41:41" x14ac:dyDescent="0.3">
      <c r="AO6142" s="13">
        <f>(Cleaned_Data!S6142)-((Cleaned_Data!S6142)*10%)</f>
        <v>0</v>
      </c>
    </row>
    <row r="6143" spans="41:41" x14ac:dyDescent="0.3">
      <c r="AO6143" s="13">
        <f>(Cleaned_Data!S6143)-((Cleaned_Data!S6143)*10%)</f>
        <v>0</v>
      </c>
    </row>
    <row r="6144" spans="41:41" x14ac:dyDescent="0.3">
      <c r="AO6144" s="13">
        <f>(Cleaned_Data!S6144)-((Cleaned_Data!S6144)*10%)</f>
        <v>0</v>
      </c>
    </row>
    <row r="6145" spans="41:41" x14ac:dyDescent="0.3">
      <c r="AO6145" s="13">
        <f>(Cleaned_Data!S6145)-((Cleaned_Data!S6145)*10%)</f>
        <v>0</v>
      </c>
    </row>
    <row r="6146" spans="41:41" x14ac:dyDescent="0.3">
      <c r="AO6146" s="13">
        <f>(Cleaned_Data!S6146)-((Cleaned_Data!S6146)*10%)</f>
        <v>0</v>
      </c>
    </row>
    <row r="6147" spans="41:41" x14ac:dyDescent="0.3">
      <c r="AO6147" s="13">
        <f>(Cleaned_Data!S6147)-((Cleaned_Data!S6147)*10%)</f>
        <v>0</v>
      </c>
    </row>
    <row r="6148" spans="41:41" x14ac:dyDescent="0.3">
      <c r="AO6148" s="13">
        <f>(Cleaned_Data!S6148)-((Cleaned_Data!S6148)*10%)</f>
        <v>0</v>
      </c>
    </row>
    <row r="6149" spans="41:41" x14ac:dyDescent="0.3">
      <c r="AO6149" s="13">
        <f>(Cleaned_Data!S6149)-((Cleaned_Data!S6149)*10%)</f>
        <v>0</v>
      </c>
    </row>
    <row r="6150" spans="41:41" x14ac:dyDescent="0.3">
      <c r="AO6150" s="13">
        <f>(Cleaned_Data!S6150)-((Cleaned_Data!S6150)*10%)</f>
        <v>0</v>
      </c>
    </row>
    <row r="6151" spans="41:41" x14ac:dyDescent="0.3">
      <c r="AO6151" s="13">
        <f>(Cleaned_Data!S6151)-((Cleaned_Data!S6151)*10%)</f>
        <v>0</v>
      </c>
    </row>
    <row r="6152" spans="41:41" x14ac:dyDescent="0.3">
      <c r="AO6152" s="13">
        <f>(Cleaned_Data!S6152)-((Cleaned_Data!S6152)*10%)</f>
        <v>0</v>
      </c>
    </row>
    <row r="6153" spans="41:41" x14ac:dyDescent="0.3">
      <c r="AO6153" s="13">
        <f>(Cleaned_Data!S6153)-((Cleaned_Data!S6153)*10%)</f>
        <v>0</v>
      </c>
    </row>
    <row r="6154" spans="41:41" x14ac:dyDescent="0.3">
      <c r="AO6154" s="13">
        <f>(Cleaned_Data!S6154)-((Cleaned_Data!S6154)*10%)</f>
        <v>0</v>
      </c>
    </row>
    <row r="6155" spans="41:41" x14ac:dyDescent="0.3">
      <c r="AO6155" s="13">
        <f>(Cleaned_Data!S6155)-((Cleaned_Data!S6155)*10%)</f>
        <v>0</v>
      </c>
    </row>
    <row r="6156" spans="41:41" x14ac:dyDescent="0.3">
      <c r="AO6156" s="13">
        <f>(Cleaned_Data!S6156)-((Cleaned_Data!S6156)*10%)</f>
        <v>0</v>
      </c>
    </row>
    <row r="6157" spans="41:41" x14ac:dyDescent="0.3">
      <c r="AO6157" s="13">
        <f>(Cleaned_Data!S6157)-((Cleaned_Data!S6157)*10%)</f>
        <v>0</v>
      </c>
    </row>
    <row r="6158" spans="41:41" x14ac:dyDescent="0.3">
      <c r="AO6158" s="13">
        <f>(Cleaned_Data!S6158)-((Cleaned_Data!S6158)*10%)</f>
        <v>0</v>
      </c>
    </row>
    <row r="6159" spans="41:41" x14ac:dyDescent="0.3">
      <c r="AO6159" s="13">
        <f>(Cleaned_Data!S6159)-((Cleaned_Data!S6159)*10%)</f>
        <v>0</v>
      </c>
    </row>
    <row r="6160" spans="41:41" x14ac:dyDescent="0.3">
      <c r="AO6160" s="13">
        <f>(Cleaned_Data!S6160)-((Cleaned_Data!S6160)*10%)</f>
        <v>0</v>
      </c>
    </row>
    <row r="6161" spans="41:41" x14ac:dyDescent="0.3">
      <c r="AO6161" s="13">
        <f>(Cleaned_Data!S6161)-((Cleaned_Data!S6161)*10%)</f>
        <v>0</v>
      </c>
    </row>
    <row r="6162" spans="41:41" x14ac:dyDescent="0.3">
      <c r="AO6162" s="13">
        <f>(Cleaned_Data!S6162)-((Cleaned_Data!S6162)*10%)</f>
        <v>0</v>
      </c>
    </row>
    <row r="6163" spans="41:41" x14ac:dyDescent="0.3">
      <c r="AO6163" s="13">
        <f>(Cleaned_Data!S6163)-((Cleaned_Data!S6163)*10%)</f>
        <v>0</v>
      </c>
    </row>
    <row r="6164" spans="41:41" x14ac:dyDescent="0.3">
      <c r="AO6164" s="13">
        <f>(Cleaned_Data!S6164)-((Cleaned_Data!S6164)*10%)</f>
        <v>0</v>
      </c>
    </row>
    <row r="6165" spans="41:41" x14ac:dyDescent="0.3">
      <c r="AO6165" s="13">
        <f>(Cleaned_Data!S6165)-((Cleaned_Data!S6165)*10%)</f>
        <v>0</v>
      </c>
    </row>
    <row r="6166" spans="41:41" x14ac:dyDescent="0.3">
      <c r="AO6166" s="13">
        <f>(Cleaned_Data!S6166)-((Cleaned_Data!S6166)*10%)</f>
        <v>0</v>
      </c>
    </row>
    <row r="6167" spans="41:41" x14ac:dyDescent="0.3">
      <c r="AO6167" s="13">
        <f>(Cleaned_Data!S6167)-((Cleaned_Data!S6167)*10%)</f>
        <v>0</v>
      </c>
    </row>
    <row r="6168" spans="41:41" x14ac:dyDescent="0.3">
      <c r="AO6168" s="13">
        <f>(Cleaned_Data!S6168)-((Cleaned_Data!S6168)*10%)</f>
        <v>0</v>
      </c>
    </row>
    <row r="6169" spans="41:41" x14ac:dyDescent="0.3">
      <c r="AO6169" s="13">
        <f>(Cleaned_Data!S6169)-((Cleaned_Data!S6169)*10%)</f>
        <v>0</v>
      </c>
    </row>
    <row r="6170" spans="41:41" x14ac:dyDescent="0.3">
      <c r="AO6170" s="13">
        <f>(Cleaned_Data!S6170)-((Cleaned_Data!S6170)*10%)</f>
        <v>0</v>
      </c>
    </row>
    <row r="6171" spans="41:41" x14ac:dyDescent="0.3">
      <c r="AO6171" s="13">
        <f>(Cleaned_Data!S6171)-((Cleaned_Data!S6171)*10%)</f>
        <v>0</v>
      </c>
    </row>
    <row r="6172" spans="41:41" x14ac:dyDescent="0.3">
      <c r="AO6172" s="13">
        <f>(Cleaned_Data!S6172)-((Cleaned_Data!S6172)*10%)</f>
        <v>0</v>
      </c>
    </row>
    <row r="6173" spans="41:41" x14ac:dyDescent="0.3">
      <c r="AO6173" s="13">
        <f>(Cleaned_Data!S6173)-((Cleaned_Data!S6173)*10%)</f>
        <v>0</v>
      </c>
    </row>
    <row r="6174" spans="41:41" x14ac:dyDescent="0.3">
      <c r="AO6174" s="13">
        <f>(Cleaned_Data!S6174)-((Cleaned_Data!S6174)*10%)</f>
        <v>0</v>
      </c>
    </row>
    <row r="6175" spans="41:41" x14ac:dyDescent="0.3">
      <c r="AO6175" s="13">
        <f>(Cleaned_Data!S6175)-((Cleaned_Data!S6175)*10%)</f>
        <v>0</v>
      </c>
    </row>
    <row r="6176" spans="41:41" x14ac:dyDescent="0.3">
      <c r="AO6176" s="13">
        <f>(Cleaned_Data!S6176)-((Cleaned_Data!S6176)*10%)</f>
        <v>0</v>
      </c>
    </row>
    <row r="6177" spans="41:41" x14ac:dyDescent="0.3">
      <c r="AO6177" s="13">
        <f>(Cleaned_Data!S6177)-((Cleaned_Data!S6177)*10%)</f>
        <v>0</v>
      </c>
    </row>
    <row r="6178" spans="41:41" x14ac:dyDescent="0.3">
      <c r="AO6178" s="13">
        <f>(Cleaned_Data!S6178)-((Cleaned_Data!S6178)*10%)</f>
        <v>0</v>
      </c>
    </row>
    <row r="6179" spans="41:41" x14ac:dyDescent="0.3">
      <c r="AO6179" s="13">
        <f>(Cleaned_Data!S6179)-((Cleaned_Data!S6179)*10%)</f>
        <v>0</v>
      </c>
    </row>
    <row r="6180" spans="41:41" x14ac:dyDescent="0.3">
      <c r="AO6180" s="13">
        <f>(Cleaned_Data!S6180)-((Cleaned_Data!S6180)*10%)</f>
        <v>0</v>
      </c>
    </row>
    <row r="6181" spans="41:41" x14ac:dyDescent="0.3">
      <c r="AO6181" s="13">
        <f>(Cleaned_Data!S6181)-((Cleaned_Data!S6181)*10%)</f>
        <v>0</v>
      </c>
    </row>
    <row r="6182" spans="41:41" x14ac:dyDescent="0.3">
      <c r="AO6182" s="13">
        <f>(Cleaned_Data!S6182)-((Cleaned_Data!S6182)*10%)</f>
        <v>0</v>
      </c>
    </row>
    <row r="6183" spans="41:41" x14ac:dyDescent="0.3">
      <c r="AO6183" s="13">
        <f>(Cleaned_Data!S6183)-((Cleaned_Data!S6183)*10%)</f>
        <v>0</v>
      </c>
    </row>
    <row r="6184" spans="41:41" x14ac:dyDescent="0.3">
      <c r="AO6184" s="13">
        <f>(Cleaned_Data!S6184)-((Cleaned_Data!S6184)*10%)</f>
        <v>0</v>
      </c>
    </row>
    <row r="6185" spans="41:41" x14ac:dyDescent="0.3">
      <c r="AO6185" s="13">
        <f>(Cleaned_Data!S6185)-((Cleaned_Data!S6185)*10%)</f>
        <v>0</v>
      </c>
    </row>
    <row r="6186" spans="41:41" x14ac:dyDescent="0.3">
      <c r="AO6186" s="13">
        <f>(Cleaned_Data!S6186)-((Cleaned_Data!S6186)*10%)</f>
        <v>0</v>
      </c>
    </row>
    <row r="6187" spans="41:41" x14ac:dyDescent="0.3">
      <c r="AO6187" s="13">
        <f>(Cleaned_Data!S6187)-((Cleaned_Data!S6187)*10%)</f>
        <v>0</v>
      </c>
    </row>
    <row r="6188" spans="41:41" x14ac:dyDescent="0.3">
      <c r="AO6188" s="13">
        <f>(Cleaned_Data!S6188)-((Cleaned_Data!S6188)*10%)</f>
        <v>0</v>
      </c>
    </row>
    <row r="6189" spans="41:41" x14ac:dyDescent="0.3">
      <c r="AO6189" s="13">
        <f>(Cleaned_Data!S6189)-((Cleaned_Data!S6189)*10%)</f>
        <v>0</v>
      </c>
    </row>
    <row r="6190" spans="41:41" x14ac:dyDescent="0.3">
      <c r="AO6190" s="13">
        <f>(Cleaned_Data!S6190)-((Cleaned_Data!S6190)*10%)</f>
        <v>0</v>
      </c>
    </row>
    <row r="6191" spans="41:41" x14ac:dyDescent="0.3">
      <c r="AO6191" s="13">
        <f>(Cleaned_Data!S6191)-((Cleaned_Data!S6191)*10%)</f>
        <v>0</v>
      </c>
    </row>
    <row r="6192" spans="41:41" x14ac:dyDescent="0.3">
      <c r="AO6192" s="13">
        <f>(Cleaned_Data!S6192)-((Cleaned_Data!S6192)*10%)</f>
        <v>0</v>
      </c>
    </row>
    <row r="6193" spans="41:41" x14ac:dyDescent="0.3">
      <c r="AO6193" s="13">
        <f>(Cleaned_Data!S6193)-((Cleaned_Data!S6193)*10%)</f>
        <v>0</v>
      </c>
    </row>
    <row r="6194" spans="41:41" x14ac:dyDescent="0.3">
      <c r="AO6194" s="13">
        <f>(Cleaned_Data!S6194)-((Cleaned_Data!S6194)*10%)</f>
        <v>0</v>
      </c>
    </row>
    <row r="6195" spans="41:41" x14ac:dyDescent="0.3">
      <c r="AO6195" s="13">
        <f>(Cleaned_Data!S6195)-((Cleaned_Data!S6195)*10%)</f>
        <v>0</v>
      </c>
    </row>
    <row r="6196" spans="41:41" x14ac:dyDescent="0.3">
      <c r="AO6196" s="13">
        <f>(Cleaned_Data!S6196)-((Cleaned_Data!S6196)*10%)</f>
        <v>0</v>
      </c>
    </row>
    <row r="6197" spans="41:41" x14ac:dyDescent="0.3">
      <c r="AO6197" s="13">
        <f>(Cleaned_Data!S6197)-((Cleaned_Data!S6197)*10%)</f>
        <v>0</v>
      </c>
    </row>
    <row r="6198" spans="41:41" x14ac:dyDescent="0.3">
      <c r="AO6198" s="13">
        <f>(Cleaned_Data!S6198)-((Cleaned_Data!S6198)*10%)</f>
        <v>0</v>
      </c>
    </row>
    <row r="6199" spans="41:41" x14ac:dyDescent="0.3">
      <c r="AO6199" s="13">
        <f>(Cleaned_Data!S6199)-((Cleaned_Data!S6199)*10%)</f>
        <v>0</v>
      </c>
    </row>
    <row r="6200" spans="41:41" x14ac:dyDescent="0.3">
      <c r="AO6200" s="13">
        <f>(Cleaned_Data!S6200)-((Cleaned_Data!S6200)*10%)</f>
        <v>0</v>
      </c>
    </row>
    <row r="6201" spans="41:41" x14ac:dyDescent="0.3">
      <c r="AO6201" s="13">
        <f>(Cleaned_Data!S6201)-((Cleaned_Data!S6201)*10%)</f>
        <v>0</v>
      </c>
    </row>
    <row r="6202" spans="41:41" x14ac:dyDescent="0.3">
      <c r="AO6202" s="13">
        <f>(Cleaned_Data!S6202)-((Cleaned_Data!S6202)*10%)</f>
        <v>0</v>
      </c>
    </row>
    <row r="6203" spans="41:41" x14ac:dyDescent="0.3">
      <c r="AO6203" s="13">
        <f>(Cleaned_Data!S6203)-((Cleaned_Data!S6203)*10%)</f>
        <v>0</v>
      </c>
    </row>
    <row r="6204" spans="41:41" x14ac:dyDescent="0.3">
      <c r="AO6204" s="13">
        <f>(Cleaned_Data!S6204)-((Cleaned_Data!S6204)*10%)</f>
        <v>0</v>
      </c>
    </row>
    <row r="6205" spans="41:41" x14ac:dyDescent="0.3">
      <c r="AO6205" s="13">
        <f>(Cleaned_Data!S6205)-((Cleaned_Data!S6205)*10%)</f>
        <v>0</v>
      </c>
    </row>
    <row r="6206" spans="41:41" x14ac:dyDescent="0.3">
      <c r="AO6206" s="13">
        <f>(Cleaned_Data!S6206)-((Cleaned_Data!S6206)*10%)</f>
        <v>0</v>
      </c>
    </row>
    <row r="6207" spans="41:41" x14ac:dyDescent="0.3">
      <c r="AO6207" s="13">
        <f>(Cleaned_Data!S6207)-((Cleaned_Data!S6207)*10%)</f>
        <v>0</v>
      </c>
    </row>
    <row r="6208" spans="41:41" x14ac:dyDescent="0.3">
      <c r="AO6208" s="13">
        <f>(Cleaned_Data!S6208)-((Cleaned_Data!S6208)*10%)</f>
        <v>0</v>
      </c>
    </row>
    <row r="6209" spans="41:41" x14ac:dyDescent="0.3">
      <c r="AO6209" s="13">
        <f>(Cleaned_Data!S6209)-((Cleaned_Data!S6209)*10%)</f>
        <v>0</v>
      </c>
    </row>
    <row r="6210" spans="41:41" x14ac:dyDescent="0.3">
      <c r="AO6210" s="13">
        <f>(Cleaned_Data!S6210)-((Cleaned_Data!S6210)*10%)</f>
        <v>0</v>
      </c>
    </row>
    <row r="6211" spans="41:41" x14ac:dyDescent="0.3">
      <c r="AO6211" s="13">
        <f>(Cleaned_Data!S6211)-((Cleaned_Data!S6211)*10%)</f>
        <v>0</v>
      </c>
    </row>
    <row r="6212" spans="41:41" x14ac:dyDescent="0.3">
      <c r="AO6212" s="13">
        <f>(Cleaned_Data!S6212)-((Cleaned_Data!S6212)*10%)</f>
        <v>0</v>
      </c>
    </row>
    <row r="6213" spans="41:41" x14ac:dyDescent="0.3">
      <c r="AO6213" s="13">
        <f>(Cleaned_Data!S6213)-((Cleaned_Data!S6213)*10%)</f>
        <v>0</v>
      </c>
    </row>
    <row r="6214" spans="41:41" x14ac:dyDescent="0.3">
      <c r="AO6214" s="13">
        <f>(Cleaned_Data!S6214)-((Cleaned_Data!S6214)*10%)</f>
        <v>0</v>
      </c>
    </row>
    <row r="6215" spans="41:41" x14ac:dyDescent="0.3">
      <c r="AO6215" s="13">
        <f>(Cleaned_Data!S6215)-((Cleaned_Data!S6215)*10%)</f>
        <v>0</v>
      </c>
    </row>
    <row r="6216" spans="41:41" x14ac:dyDescent="0.3">
      <c r="AO6216" s="13">
        <f>(Cleaned_Data!S6216)-((Cleaned_Data!S6216)*10%)</f>
        <v>0</v>
      </c>
    </row>
    <row r="6217" spans="41:41" x14ac:dyDescent="0.3">
      <c r="AO6217" s="13">
        <f>(Cleaned_Data!S6217)-((Cleaned_Data!S6217)*10%)</f>
        <v>0</v>
      </c>
    </row>
    <row r="6218" spans="41:41" x14ac:dyDescent="0.3">
      <c r="AO6218" s="13">
        <f>(Cleaned_Data!S6218)-((Cleaned_Data!S6218)*10%)</f>
        <v>0</v>
      </c>
    </row>
    <row r="6219" spans="41:41" x14ac:dyDescent="0.3">
      <c r="AO6219" s="13">
        <f>(Cleaned_Data!S6219)-((Cleaned_Data!S6219)*10%)</f>
        <v>0</v>
      </c>
    </row>
    <row r="6220" spans="41:41" x14ac:dyDescent="0.3">
      <c r="AO6220" s="13">
        <f>(Cleaned_Data!S6220)-((Cleaned_Data!S6220)*10%)</f>
        <v>0</v>
      </c>
    </row>
    <row r="6221" spans="41:41" x14ac:dyDescent="0.3">
      <c r="AO6221" s="13">
        <f>(Cleaned_Data!S6221)-((Cleaned_Data!S6221)*10%)</f>
        <v>0</v>
      </c>
    </row>
    <row r="6222" spans="41:41" x14ac:dyDescent="0.3">
      <c r="AO6222" s="13">
        <f>(Cleaned_Data!S6222)-((Cleaned_Data!S6222)*10%)</f>
        <v>0</v>
      </c>
    </row>
    <row r="6223" spans="41:41" x14ac:dyDescent="0.3">
      <c r="AO6223" s="13">
        <f>(Cleaned_Data!S6223)-((Cleaned_Data!S6223)*10%)</f>
        <v>0</v>
      </c>
    </row>
    <row r="6224" spans="41:41" x14ac:dyDescent="0.3">
      <c r="AO6224" s="13">
        <f>(Cleaned_Data!S6224)-((Cleaned_Data!S6224)*10%)</f>
        <v>0</v>
      </c>
    </row>
    <row r="6225" spans="41:41" x14ac:dyDescent="0.3">
      <c r="AO6225" s="13">
        <f>(Cleaned_Data!S6225)-((Cleaned_Data!S6225)*10%)</f>
        <v>0</v>
      </c>
    </row>
    <row r="6226" spans="41:41" x14ac:dyDescent="0.3">
      <c r="AO6226" s="13">
        <f>(Cleaned_Data!S6226)-((Cleaned_Data!S6226)*10%)</f>
        <v>0</v>
      </c>
    </row>
    <row r="6227" spans="41:41" x14ac:dyDescent="0.3">
      <c r="AO6227" s="13">
        <f>(Cleaned_Data!S6227)-((Cleaned_Data!S6227)*10%)</f>
        <v>0</v>
      </c>
    </row>
    <row r="6228" spans="41:41" x14ac:dyDescent="0.3">
      <c r="AO6228" s="13">
        <f>(Cleaned_Data!S6228)-((Cleaned_Data!S6228)*10%)</f>
        <v>0</v>
      </c>
    </row>
    <row r="6229" spans="41:41" x14ac:dyDescent="0.3">
      <c r="AO6229" s="13">
        <f>(Cleaned_Data!S6229)-((Cleaned_Data!S6229)*10%)</f>
        <v>0</v>
      </c>
    </row>
    <row r="6230" spans="41:41" x14ac:dyDescent="0.3">
      <c r="AO6230" s="13">
        <f>(Cleaned_Data!S6230)-((Cleaned_Data!S6230)*10%)</f>
        <v>0</v>
      </c>
    </row>
    <row r="6231" spans="41:41" x14ac:dyDescent="0.3">
      <c r="AO6231" s="13">
        <f>(Cleaned_Data!S6231)-((Cleaned_Data!S6231)*10%)</f>
        <v>0</v>
      </c>
    </row>
    <row r="6232" spans="41:41" x14ac:dyDescent="0.3">
      <c r="AO6232" s="13">
        <f>(Cleaned_Data!S6232)-((Cleaned_Data!S6232)*10%)</f>
        <v>0</v>
      </c>
    </row>
    <row r="6233" spans="41:41" x14ac:dyDescent="0.3">
      <c r="AO6233" s="13">
        <f>(Cleaned_Data!S6233)-((Cleaned_Data!S6233)*10%)</f>
        <v>0</v>
      </c>
    </row>
    <row r="6234" spans="41:41" x14ac:dyDescent="0.3">
      <c r="AO6234" s="13">
        <f>(Cleaned_Data!S6234)-((Cleaned_Data!S6234)*10%)</f>
        <v>0</v>
      </c>
    </row>
    <row r="6235" spans="41:41" x14ac:dyDescent="0.3">
      <c r="AO6235" s="13">
        <f>(Cleaned_Data!S6235)-((Cleaned_Data!S6235)*10%)</f>
        <v>0</v>
      </c>
    </row>
    <row r="6236" spans="41:41" x14ac:dyDescent="0.3">
      <c r="AO6236" s="13">
        <f>(Cleaned_Data!S6236)-((Cleaned_Data!S6236)*10%)</f>
        <v>0</v>
      </c>
    </row>
    <row r="6237" spans="41:41" x14ac:dyDescent="0.3">
      <c r="AO6237" s="13">
        <f>(Cleaned_Data!S6237)-((Cleaned_Data!S6237)*10%)</f>
        <v>0</v>
      </c>
    </row>
    <row r="6238" spans="41:41" x14ac:dyDescent="0.3">
      <c r="AO6238" s="13">
        <f>(Cleaned_Data!S6238)-((Cleaned_Data!S6238)*10%)</f>
        <v>0</v>
      </c>
    </row>
    <row r="6239" spans="41:41" x14ac:dyDescent="0.3">
      <c r="AO6239" s="13">
        <f>(Cleaned_Data!S6239)-((Cleaned_Data!S6239)*10%)</f>
        <v>0</v>
      </c>
    </row>
    <row r="6240" spans="41:41" x14ac:dyDescent="0.3">
      <c r="AO6240" s="13">
        <f>(Cleaned_Data!S6240)-((Cleaned_Data!S6240)*10%)</f>
        <v>0</v>
      </c>
    </row>
    <row r="6241" spans="41:41" x14ac:dyDescent="0.3">
      <c r="AO6241" s="13">
        <f>(Cleaned_Data!S6241)-((Cleaned_Data!S6241)*10%)</f>
        <v>0</v>
      </c>
    </row>
    <row r="6242" spans="41:41" x14ac:dyDescent="0.3">
      <c r="AO6242" s="13">
        <f>(Cleaned_Data!S6242)-((Cleaned_Data!S6242)*10%)</f>
        <v>0</v>
      </c>
    </row>
    <row r="6243" spans="41:41" x14ac:dyDescent="0.3">
      <c r="AO6243" s="13">
        <f>(Cleaned_Data!S6243)-((Cleaned_Data!S6243)*10%)</f>
        <v>0</v>
      </c>
    </row>
    <row r="6244" spans="41:41" x14ac:dyDescent="0.3">
      <c r="AO6244" s="13">
        <f>(Cleaned_Data!S6244)-((Cleaned_Data!S6244)*10%)</f>
        <v>0</v>
      </c>
    </row>
    <row r="6245" spans="41:41" x14ac:dyDescent="0.3">
      <c r="AO6245" s="13">
        <f>(Cleaned_Data!S6245)-((Cleaned_Data!S6245)*10%)</f>
        <v>0</v>
      </c>
    </row>
    <row r="6246" spans="41:41" x14ac:dyDescent="0.3">
      <c r="AO6246" s="13">
        <f>(Cleaned_Data!S6246)-((Cleaned_Data!S6246)*10%)</f>
        <v>0</v>
      </c>
    </row>
    <row r="6247" spans="41:41" x14ac:dyDescent="0.3">
      <c r="AO6247" s="13">
        <f>(Cleaned_Data!S6247)-((Cleaned_Data!S6247)*10%)</f>
        <v>0</v>
      </c>
    </row>
    <row r="6248" spans="41:41" x14ac:dyDescent="0.3">
      <c r="AO6248" s="13">
        <f>(Cleaned_Data!S6248)-((Cleaned_Data!S6248)*10%)</f>
        <v>0</v>
      </c>
    </row>
    <row r="6249" spans="41:41" x14ac:dyDescent="0.3">
      <c r="AO6249" s="13">
        <f>(Cleaned_Data!S6249)-((Cleaned_Data!S6249)*10%)</f>
        <v>0</v>
      </c>
    </row>
    <row r="6250" spans="41:41" x14ac:dyDescent="0.3">
      <c r="AO6250" s="13">
        <f>(Cleaned_Data!S6250)-((Cleaned_Data!S6250)*10%)</f>
        <v>0</v>
      </c>
    </row>
    <row r="6251" spans="41:41" x14ac:dyDescent="0.3">
      <c r="AO6251" s="13">
        <f>(Cleaned_Data!S6251)-((Cleaned_Data!S6251)*10%)</f>
        <v>0</v>
      </c>
    </row>
    <row r="6252" spans="41:41" x14ac:dyDescent="0.3">
      <c r="AO6252" s="13">
        <f>(Cleaned_Data!S6252)-((Cleaned_Data!S6252)*10%)</f>
        <v>0</v>
      </c>
    </row>
    <row r="6253" spans="41:41" x14ac:dyDescent="0.3">
      <c r="AO6253" s="13">
        <f>(Cleaned_Data!S6253)-((Cleaned_Data!S6253)*10%)</f>
        <v>0</v>
      </c>
    </row>
    <row r="6254" spans="41:41" x14ac:dyDescent="0.3">
      <c r="AO6254" s="13">
        <f>(Cleaned_Data!S6254)-((Cleaned_Data!S6254)*10%)</f>
        <v>0</v>
      </c>
    </row>
    <row r="6255" spans="41:41" x14ac:dyDescent="0.3">
      <c r="AO6255" s="13">
        <f>(Cleaned_Data!S6255)-((Cleaned_Data!S6255)*10%)</f>
        <v>0</v>
      </c>
    </row>
    <row r="6256" spans="41:41" x14ac:dyDescent="0.3">
      <c r="AO6256" s="13">
        <f>(Cleaned_Data!S6256)-((Cleaned_Data!S6256)*10%)</f>
        <v>0</v>
      </c>
    </row>
    <row r="6257" spans="41:41" x14ac:dyDescent="0.3">
      <c r="AO6257" s="13">
        <f>(Cleaned_Data!S6257)-((Cleaned_Data!S6257)*10%)</f>
        <v>0</v>
      </c>
    </row>
    <row r="6258" spans="41:41" x14ac:dyDescent="0.3">
      <c r="AO6258" s="13">
        <f>(Cleaned_Data!S6258)-((Cleaned_Data!S6258)*10%)</f>
        <v>0</v>
      </c>
    </row>
    <row r="6259" spans="41:41" x14ac:dyDescent="0.3">
      <c r="AO6259" s="13">
        <f>(Cleaned_Data!S6259)-((Cleaned_Data!S6259)*10%)</f>
        <v>0</v>
      </c>
    </row>
    <row r="6260" spans="41:41" x14ac:dyDescent="0.3">
      <c r="AO6260" s="13">
        <f>(Cleaned_Data!S6260)-((Cleaned_Data!S6260)*10%)</f>
        <v>0</v>
      </c>
    </row>
    <row r="6261" spans="41:41" x14ac:dyDescent="0.3">
      <c r="AO6261" s="13">
        <f>(Cleaned_Data!S6261)-((Cleaned_Data!S6261)*10%)</f>
        <v>0</v>
      </c>
    </row>
    <row r="6262" spans="41:41" x14ac:dyDescent="0.3">
      <c r="AO6262" s="13">
        <f>(Cleaned_Data!S6262)-((Cleaned_Data!S6262)*10%)</f>
        <v>0</v>
      </c>
    </row>
    <row r="6263" spans="41:41" x14ac:dyDescent="0.3">
      <c r="AO6263" s="13">
        <f>(Cleaned_Data!S6263)-((Cleaned_Data!S6263)*10%)</f>
        <v>0</v>
      </c>
    </row>
    <row r="6264" spans="41:41" x14ac:dyDescent="0.3">
      <c r="AO6264" s="13">
        <f>(Cleaned_Data!S6264)-((Cleaned_Data!S6264)*10%)</f>
        <v>0</v>
      </c>
    </row>
    <row r="6265" spans="41:41" x14ac:dyDescent="0.3">
      <c r="AO6265" s="13">
        <f>(Cleaned_Data!S6265)-((Cleaned_Data!S6265)*10%)</f>
        <v>0</v>
      </c>
    </row>
    <row r="6266" spans="41:41" x14ac:dyDescent="0.3">
      <c r="AO6266" s="13">
        <f>(Cleaned_Data!S6266)-((Cleaned_Data!S6266)*10%)</f>
        <v>0</v>
      </c>
    </row>
    <row r="6267" spans="41:41" x14ac:dyDescent="0.3">
      <c r="AO6267" s="13">
        <f>(Cleaned_Data!S6267)-((Cleaned_Data!S6267)*10%)</f>
        <v>0</v>
      </c>
    </row>
    <row r="6268" spans="41:41" x14ac:dyDescent="0.3">
      <c r="AO6268" s="13">
        <f>(Cleaned_Data!S6268)-((Cleaned_Data!S6268)*10%)</f>
        <v>0</v>
      </c>
    </row>
    <row r="6269" spans="41:41" x14ac:dyDescent="0.3">
      <c r="AO6269" s="13">
        <f>(Cleaned_Data!S6269)-((Cleaned_Data!S6269)*10%)</f>
        <v>0</v>
      </c>
    </row>
    <row r="6270" spans="41:41" x14ac:dyDescent="0.3">
      <c r="AO6270" s="13">
        <f>(Cleaned_Data!S6270)-((Cleaned_Data!S6270)*10%)</f>
        <v>0</v>
      </c>
    </row>
    <row r="6271" spans="41:41" x14ac:dyDescent="0.3">
      <c r="AO6271" s="13">
        <f>(Cleaned_Data!S6271)-((Cleaned_Data!S6271)*10%)</f>
        <v>0</v>
      </c>
    </row>
    <row r="6272" spans="41:41" x14ac:dyDescent="0.3">
      <c r="AO6272" s="13">
        <f>(Cleaned_Data!S6272)-((Cleaned_Data!S6272)*10%)</f>
        <v>0</v>
      </c>
    </row>
    <row r="6273" spans="41:41" x14ac:dyDescent="0.3">
      <c r="AO6273" s="13">
        <f>(Cleaned_Data!S6273)-((Cleaned_Data!S6273)*10%)</f>
        <v>0</v>
      </c>
    </row>
    <row r="6274" spans="41:41" x14ac:dyDescent="0.3">
      <c r="AO6274" s="13">
        <f>(Cleaned_Data!S6274)-((Cleaned_Data!S6274)*10%)</f>
        <v>0</v>
      </c>
    </row>
    <row r="6275" spans="41:41" x14ac:dyDescent="0.3">
      <c r="AO6275" s="13">
        <f>(Cleaned_Data!S6275)-((Cleaned_Data!S6275)*10%)</f>
        <v>0</v>
      </c>
    </row>
    <row r="6276" spans="41:41" x14ac:dyDescent="0.3">
      <c r="AO6276" s="13">
        <f>(Cleaned_Data!S6276)-((Cleaned_Data!S6276)*10%)</f>
        <v>0</v>
      </c>
    </row>
    <row r="6277" spans="41:41" x14ac:dyDescent="0.3">
      <c r="AO6277" s="13">
        <f>(Cleaned_Data!S6277)-((Cleaned_Data!S6277)*10%)</f>
        <v>0</v>
      </c>
    </row>
    <row r="6278" spans="41:41" x14ac:dyDescent="0.3">
      <c r="AO6278" s="13">
        <f>(Cleaned_Data!S6278)-((Cleaned_Data!S6278)*10%)</f>
        <v>0</v>
      </c>
    </row>
    <row r="6279" spans="41:41" x14ac:dyDescent="0.3">
      <c r="AO6279" s="13">
        <f>(Cleaned_Data!S6279)-((Cleaned_Data!S6279)*10%)</f>
        <v>0</v>
      </c>
    </row>
    <row r="6280" spans="41:41" x14ac:dyDescent="0.3">
      <c r="AO6280" s="13">
        <f>(Cleaned_Data!S6280)-((Cleaned_Data!S6280)*10%)</f>
        <v>0</v>
      </c>
    </row>
    <row r="6281" spans="41:41" x14ac:dyDescent="0.3">
      <c r="AO6281" s="13">
        <f>(Cleaned_Data!S6281)-((Cleaned_Data!S6281)*10%)</f>
        <v>0</v>
      </c>
    </row>
    <row r="6282" spans="41:41" x14ac:dyDescent="0.3">
      <c r="AO6282" s="13">
        <f>(Cleaned_Data!S6282)-((Cleaned_Data!S6282)*10%)</f>
        <v>0</v>
      </c>
    </row>
    <row r="6283" spans="41:41" x14ac:dyDescent="0.3">
      <c r="AO6283" s="13">
        <f>(Cleaned_Data!S6283)-((Cleaned_Data!S6283)*10%)</f>
        <v>0</v>
      </c>
    </row>
    <row r="6284" spans="41:41" x14ac:dyDescent="0.3">
      <c r="AO6284" s="13">
        <f>(Cleaned_Data!S6284)-((Cleaned_Data!S6284)*10%)</f>
        <v>0</v>
      </c>
    </row>
    <row r="6285" spans="41:41" x14ac:dyDescent="0.3">
      <c r="AO6285" s="13">
        <f>(Cleaned_Data!S6285)-((Cleaned_Data!S6285)*10%)</f>
        <v>0</v>
      </c>
    </row>
    <row r="6286" spans="41:41" x14ac:dyDescent="0.3">
      <c r="AO6286" s="13">
        <f>(Cleaned_Data!S6286)-((Cleaned_Data!S6286)*10%)</f>
        <v>0</v>
      </c>
    </row>
    <row r="6287" spans="41:41" x14ac:dyDescent="0.3">
      <c r="AO6287" s="13">
        <f>(Cleaned_Data!S6287)-((Cleaned_Data!S6287)*10%)</f>
        <v>0</v>
      </c>
    </row>
    <row r="6288" spans="41:41" x14ac:dyDescent="0.3">
      <c r="AO6288" s="13">
        <f>(Cleaned_Data!S6288)-((Cleaned_Data!S6288)*10%)</f>
        <v>0</v>
      </c>
    </row>
    <row r="6289" spans="41:41" x14ac:dyDescent="0.3">
      <c r="AO6289" s="13">
        <f>(Cleaned_Data!S6289)-((Cleaned_Data!S6289)*10%)</f>
        <v>0</v>
      </c>
    </row>
    <row r="6290" spans="41:41" x14ac:dyDescent="0.3">
      <c r="AO6290" s="13">
        <f>(Cleaned_Data!S6290)-((Cleaned_Data!S6290)*10%)</f>
        <v>0</v>
      </c>
    </row>
    <row r="6291" spans="41:41" x14ac:dyDescent="0.3">
      <c r="AO6291" s="13">
        <f>(Cleaned_Data!S6291)-((Cleaned_Data!S6291)*10%)</f>
        <v>0</v>
      </c>
    </row>
    <row r="6292" spans="41:41" x14ac:dyDescent="0.3">
      <c r="AO6292" s="13">
        <f>(Cleaned_Data!S6292)-((Cleaned_Data!S6292)*10%)</f>
        <v>0</v>
      </c>
    </row>
    <row r="6293" spans="41:41" x14ac:dyDescent="0.3">
      <c r="AO6293" s="13">
        <f>(Cleaned_Data!S6293)-((Cleaned_Data!S6293)*10%)</f>
        <v>0</v>
      </c>
    </row>
    <row r="6294" spans="41:41" x14ac:dyDescent="0.3">
      <c r="AO6294" s="13">
        <f>(Cleaned_Data!S6294)-((Cleaned_Data!S6294)*10%)</f>
        <v>0</v>
      </c>
    </row>
    <row r="6295" spans="41:41" x14ac:dyDescent="0.3">
      <c r="AO6295" s="13">
        <f>(Cleaned_Data!S6295)-((Cleaned_Data!S6295)*10%)</f>
        <v>0</v>
      </c>
    </row>
    <row r="6296" spans="41:41" x14ac:dyDescent="0.3">
      <c r="AO6296" s="13">
        <f>(Cleaned_Data!S6296)-((Cleaned_Data!S6296)*10%)</f>
        <v>0</v>
      </c>
    </row>
    <row r="6297" spans="41:41" x14ac:dyDescent="0.3">
      <c r="AO6297" s="13">
        <f>(Cleaned_Data!S6297)-((Cleaned_Data!S6297)*10%)</f>
        <v>0</v>
      </c>
    </row>
    <row r="6298" spans="41:41" x14ac:dyDescent="0.3">
      <c r="AO6298" s="13">
        <f>(Cleaned_Data!S6298)-((Cleaned_Data!S6298)*10%)</f>
        <v>0</v>
      </c>
    </row>
    <row r="6299" spans="41:41" x14ac:dyDescent="0.3">
      <c r="AO6299" s="13">
        <f>(Cleaned_Data!S6299)-((Cleaned_Data!S6299)*10%)</f>
        <v>0</v>
      </c>
    </row>
    <row r="6300" spans="41:41" x14ac:dyDescent="0.3">
      <c r="AO6300" s="13">
        <f>(Cleaned_Data!S6300)-((Cleaned_Data!S6300)*10%)</f>
        <v>0</v>
      </c>
    </row>
    <row r="6301" spans="41:41" x14ac:dyDescent="0.3">
      <c r="AO6301" s="13">
        <f>(Cleaned_Data!S6301)-((Cleaned_Data!S6301)*10%)</f>
        <v>0</v>
      </c>
    </row>
    <row r="6302" spans="41:41" x14ac:dyDescent="0.3">
      <c r="AO6302" s="13">
        <f>(Cleaned_Data!S6302)-((Cleaned_Data!S6302)*10%)</f>
        <v>0</v>
      </c>
    </row>
    <row r="6303" spans="41:41" x14ac:dyDescent="0.3">
      <c r="AO6303" s="13">
        <f>(Cleaned_Data!S6303)-((Cleaned_Data!S6303)*10%)</f>
        <v>0</v>
      </c>
    </row>
    <row r="6304" spans="41:41" x14ac:dyDescent="0.3">
      <c r="AO6304" s="13">
        <f>(Cleaned_Data!S6304)-((Cleaned_Data!S6304)*10%)</f>
        <v>0</v>
      </c>
    </row>
    <row r="6305" spans="41:41" x14ac:dyDescent="0.3">
      <c r="AO6305" s="13">
        <f>(Cleaned_Data!S6305)-((Cleaned_Data!S6305)*10%)</f>
        <v>0</v>
      </c>
    </row>
    <row r="6306" spans="41:41" x14ac:dyDescent="0.3">
      <c r="AO6306" s="13">
        <f>(Cleaned_Data!S6306)-((Cleaned_Data!S6306)*10%)</f>
        <v>0</v>
      </c>
    </row>
    <row r="6307" spans="41:41" x14ac:dyDescent="0.3">
      <c r="AO6307" s="13">
        <f>(Cleaned_Data!S6307)-((Cleaned_Data!S6307)*10%)</f>
        <v>0</v>
      </c>
    </row>
    <row r="6308" spans="41:41" x14ac:dyDescent="0.3">
      <c r="AO6308" s="13">
        <f>(Cleaned_Data!S6308)-((Cleaned_Data!S6308)*10%)</f>
        <v>0</v>
      </c>
    </row>
    <row r="6309" spans="41:41" x14ac:dyDescent="0.3">
      <c r="AO6309" s="13">
        <f>(Cleaned_Data!S6309)-((Cleaned_Data!S6309)*10%)</f>
        <v>0</v>
      </c>
    </row>
    <row r="6310" spans="41:41" x14ac:dyDescent="0.3">
      <c r="AO6310" s="13">
        <f>(Cleaned_Data!S6310)-((Cleaned_Data!S6310)*10%)</f>
        <v>0</v>
      </c>
    </row>
    <row r="6311" spans="41:41" x14ac:dyDescent="0.3">
      <c r="AO6311" s="13">
        <f>(Cleaned_Data!S6311)-((Cleaned_Data!S6311)*10%)</f>
        <v>0</v>
      </c>
    </row>
    <row r="6312" spans="41:41" x14ac:dyDescent="0.3">
      <c r="AO6312" s="13">
        <f>(Cleaned_Data!S6312)-((Cleaned_Data!S6312)*10%)</f>
        <v>0</v>
      </c>
    </row>
    <row r="6313" spans="41:41" x14ac:dyDescent="0.3">
      <c r="AO6313" s="13">
        <f>(Cleaned_Data!S6313)-((Cleaned_Data!S6313)*10%)</f>
        <v>0</v>
      </c>
    </row>
    <row r="6314" spans="41:41" x14ac:dyDescent="0.3">
      <c r="AO6314" s="13">
        <f>(Cleaned_Data!S6314)-((Cleaned_Data!S6314)*10%)</f>
        <v>0</v>
      </c>
    </row>
    <row r="6315" spans="41:41" x14ac:dyDescent="0.3">
      <c r="AO6315" s="13">
        <f>(Cleaned_Data!S6315)-((Cleaned_Data!S6315)*10%)</f>
        <v>0</v>
      </c>
    </row>
    <row r="6316" spans="41:41" x14ac:dyDescent="0.3">
      <c r="AO6316" s="13">
        <f>(Cleaned_Data!S6316)-((Cleaned_Data!S6316)*10%)</f>
        <v>0</v>
      </c>
    </row>
    <row r="6317" spans="41:41" x14ac:dyDescent="0.3">
      <c r="AO6317" s="13">
        <f>(Cleaned_Data!S6317)-((Cleaned_Data!S6317)*10%)</f>
        <v>0</v>
      </c>
    </row>
    <row r="6318" spans="41:41" x14ac:dyDescent="0.3">
      <c r="AO6318" s="13">
        <f>(Cleaned_Data!S6318)-((Cleaned_Data!S6318)*10%)</f>
        <v>0</v>
      </c>
    </row>
    <row r="6319" spans="41:41" x14ac:dyDescent="0.3">
      <c r="AO6319" s="13">
        <f>(Cleaned_Data!S6319)-((Cleaned_Data!S6319)*10%)</f>
        <v>0</v>
      </c>
    </row>
    <row r="6320" spans="41:41" x14ac:dyDescent="0.3">
      <c r="AO6320" s="13">
        <f>(Cleaned_Data!S6320)-((Cleaned_Data!S6320)*10%)</f>
        <v>0</v>
      </c>
    </row>
    <row r="6321" spans="41:41" x14ac:dyDescent="0.3">
      <c r="AO6321" s="13">
        <f>(Cleaned_Data!S6321)-((Cleaned_Data!S6321)*10%)</f>
        <v>0</v>
      </c>
    </row>
    <row r="6322" spans="41:41" x14ac:dyDescent="0.3">
      <c r="AO6322" s="13">
        <f>(Cleaned_Data!S6322)-((Cleaned_Data!S6322)*10%)</f>
        <v>0</v>
      </c>
    </row>
    <row r="6323" spans="41:41" x14ac:dyDescent="0.3">
      <c r="AO6323" s="13">
        <f>(Cleaned_Data!S6323)-((Cleaned_Data!S6323)*10%)</f>
        <v>0</v>
      </c>
    </row>
    <row r="6324" spans="41:41" x14ac:dyDescent="0.3">
      <c r="AO6324" s="13">
        <f>(Cleaned_Data!S6324)-((Cleaned_Data!S6324)*10%)</f>
        <v>0</v>
      </c>
    </row>
    <row r="6325" spans="41:41" x14ac:dyDescent="0.3">
      <c r="AO6325" s="13">
        <f>(Cleaned_Data!S6325)-((Cleaned_Data!S6325)*10%)</f>
        <v>0</v>
      </c>
    </row>
    <row r="6326" spans="41:41" x14ac:dyDescent="0.3">
      <c r="AO6326" s="13">
        <f>(Cleaned_Data!S6326)-((Cleaned_Data!S6326)*10%)</f>
        <v>0</v>
      </c>
    </row>
    <row r="6327" spans="41:41" x14ac:dyDescent="0.3">
      <c r="AO6327" s="13">
        <f>(Cleaned_Data!S6327)-((Cleaned_Data!S6327)*10%)</f>
        <v>0</v>
      </c>
    </row>
    <row r="6328" spans="41:41" x14ac:dyDescent="0.3">
      <c r="AO6328" s="13">
        <f>(Cleaned_Data!S6328)-((Cleaned_Data!S6328)*10%)</f>
        <v>0</v>
      </c>
    </row>
    <row r="6329" spans="41:41" x14ac:dyDescent="0.3">
      <c r="AO6329" s="13">
        <f>(Cleaned_Data!S6329)-((Cleaned_Data!S6329)*10%)</f>
        <v>0</v>
      </c>
    </row>
    <row r="6330" spans="41:41" x14ac:dyDescent="0.3">
      <c r="AO6330" s="13">
        <f>(Cleaned_Data!S6330)-((Cleaned_Data!S6330)*10%)</f>
        <v>0</v>
      </c>
    </row>
    <row r="6331" spans="41:41" x14ac:dyDescent="0.3">
      <c r="AO6331" s="13">
        <f>(Cleaned_Data!S6331)-((Cleaned_Data!S6331)*10%)</f>
        <v>0</v>
      </c>
    </row>
    <row r="6332" spans="41:41" x14ac:dyDescent="0.3">
      <c r="AO6332" s="13">
        <f>(Cleaned_Data!S6332)-((Cleaned_Data!S6332)*10%)</f>
        <v>0</v>
      </c>
    </row>
    <row r="6333" spans="41:41" x14ac:dyDescent="0.3">
      <c r="AO6333" s="13">
        <f>(Cleaned_Data!S6333)-((Cleaned_Data!S6333)*10%)</f>
        <v>0</v>
      </c>
    </row>
    <row r="6334" spans="41:41" x14ac:dyDescent="0.3">
      <c r="AO6334" s="13">
        <f>(Cleaned_Data!S6334)-((Cleaned_Data!S6334)*10%)</f>
        <v>0</v>
      </c>
    </row>
    <row r="6335" spans="41:41" x14ac:dyDescent="0.3">
      <c r="AO6335" s="13">
        <f>(Cleaned_Data!S6335)-((Cleaned_Data!S6335)*10%)</f>
        <v>0</v>
      </c>
    </row>
    <row r="6336" spans="41:41" x14ac:dyDescent="0.3">
      <c r="AO6336" s="13">
        <f>(Cleaned_Data!S6336)-((Cleaned_Data!S6336)*10%)</f>
        <v>0</v>
      </c>
    </row>
    <row r="6337" spans="41:41" x14ac:dyDescent="0.3">
      <c r="AO6337" s="13">
        <f>(Cleaned_Data!S6337)-((Cleaned_Data!S6337)*10%)</f>
        <v>0</v>
      </c>
    </row>
    <row r="6338" spans="41:41" x14ac:dyDescent="0.3">
      <c r="AO6338" s="13">
        <f>(Cleaned_Data!S6338)-((Cleaned_Data!S6338)*10%)</f>
        <v>0</v>
      </c>
    </row>
    <row r="6339" spans="41:41" x14ac:dyDescent="0.3">
      <c r="AO6339" s="13">
        <f>(Cleaned_Data!S6339)-((Cleaned_Data!S6339)*10%)</f>
        <v>0</v>
      </c>
    </row>
    <row r="6340" spans="41:41" x14ac:dyDescent="0.3">
      <c r="AO6340" s="13">
        <f>(Cleaned_Data!S6340)-((Cleaned_Data!S6340)*10%)</f>
        <v>0</v>
      </c>
    </row>
    <row r="6341" spans="41:41" x14ac:dyDescent="0.3">
      <c r="AO6341" s="13">
        <f>(Cleaned_Data!S6341)-((Cleaned_Data!S6341)*10%)</f>
        <v>0</v>
      </c>
    </row>
    <row r="6342" spans="41:41" x14ac:dyDescent="0.3">
      <c r="AO6342" s="13">
        <f>(Cleaned_Data!S6342)-((Cleaned_Data!S6342)*10%)</f>
        <v>0</v>
      </c>
    </row>
    <row r="6343" spans="41:41" x14ac:dyDescent="0.3">
      <c r="AO6343" s="13">
        <f>(Cleaned_Data!S6343)-((Cleaned_Data!S6343)*10%)</f>
        <v>0</v>
      </c>
    </row>
    <row r="6344" spans="41:41" x14ac:dyDescent="0.3">
      <c r="AO6344" s="13">
        <f>(Cleaned_Data!S6344)-((Cleaned_Data!S6344)*10%)</f>
        <v>0</v>
      </c>
    </row>
    <row r="6345" spans="41:41" x14ac:dyDescent="0.3">
      <c r="AO6345" s="13">
        <f>(Cleaned_Data!S6345)-((Cleaned_Data!S6345)*10%)</f>
        <v>0</v>
      </c>
    </row>
    <row r="6346" spans="41:41" x14ac:dyDescent="0.3">
      <c r="AO6346" s="13">
        <f>(Cleaned_Data!S6346)-((Cleaned_Data!S6346)*10%)</f>
        <v>0</v>
      </c>
    </row>
    <row r="6347" spans="41:41" x14ac:dyDescent="0.3">
      <c r="AO6347" s="13">
        <f>(Cleaned_Data!S6347)-((Cleaned_Data!S6347)*10%)</f>
        <v>0</v>
      </c>
    </row>
    <row r="6348" spans="41:41" x14ac:dyDescent="0.3">
      <c r="AO6348" s="13">
        <f>(Cleaned_Data!S6348)-((Cleaned_Data!S6348)*10%)</f>
        <v>0</v>
      </c>
    </row>
    <row r="6349" spans="41:41" x14ac:dyDescent="0.3">
      <c r="AO6349" s="13">
        <f>(Cleaned_Data!S6349)-((Cleaned_Data!S6349)*10%)</f>
        <v>0</v>
      </c>
    </row>
    <row r="6350" spans="41:41" x14ac:dyDescent="0.3">
      <c r="AO6350" s="13">
        <f>(Cleaned_Data!S6350)-((Cleaned_Data!S6350)*10%)</f>
        <v>0</v>
      </c>
    </row>
    <row r="6351" spans="41:41" x14ac:dyDescent="0.3">
      <c r="AO6351" s="13">
        <f>(Cleaned_Data!S6351)-((Cleaned_Data!S6351)*10%)</f>
        <v>0</v>
      </c>
    </row>
    <row r="6352" spans="41:41" x14ac:dyDescent="0.3">
      <c r="AO6352" s="13">
        <f>(Cleaned_Data!S6352)-((Cleaned_Data!S6352)*10%)</f>
        <v>0</v>
      </c>
    </row>
    <row r="6353" spans="41:41" x14ac:dyDescent="0.3">
      <c r="AO6353" s="13">
        <f>(Cleaned_Data!S6353)-((Cleaned_Data!S6353)*10%)</f>
        <v>0</v>
      </c>
    </row>
    <row r="6354" spans="41:41" x14ac:dyDescent="0.3">
      <c r="AO6354" s="13">
        <f>(Cleaned_Data!S6354)-((Cleaned_Data!S6354)*10%)</f>
        <v>0</v>
      </c>
    </row>
    <row r="6355" spans="41:41" x14ac:dyDescent="0.3">
      <c r="AO6355" s="13">
        <f>(Cleaned_Data!S6355)-((Cleaned_Data!S6355)*10%)</f>
        <v>0</v>
      </c>
    </row>
    <row r="6356" spans="41:41" x14ac:dyDescent="0.3">
      <c r="AO6356" s="13">
        <f>(Cleaned_Data!S6356)-((Cleaned_Data!S6356)*10%)</f>
        <v>0</v>
      </c>
    </row>
    <row r="6357" spans="41:41" x14ac:dyDescent="0.3">
      <c r="AO6357" s="13">
        <f>(Cleaned_Data!S6357)-((Cleaned_Data!S6357)*10%)</f>
        <v>0</v>
      </c>
    </row>
    <row r="6358" spans="41:41" x14ac:dyDescent="0.3">
      <c r="AO6358" s="13">
        <f>(Cleaned_Data!S6358)-((Cleaned_Data!S6358)*10%)</f>
        <v>0</v>
      </c>
    </row>
    <row r="6359" spans="41:41" x14ac:dyDescent="0.3">
      <c r="AO6359" s="13">
        <f>(Cleaned_Data!S6359)-((Cleaned_Data!S6359)*10%)</f>
        <v>0</v>
      </c>
    </row>
    <row r="6360" spans="41:41" x14ac:dyDescent="0.3">
      <c r="AO6360" s="13">
        <f>(Cleaned_Data!S6360)-((Cleaned_Data!S6360)*10%)</f>
        <v>0</v>
      </c>
    </row>
    <row r="6361" spans="41:41" x14ac:dyDescent="0.3">
      <c r="AO6361" s="13">
        <f>(Cleaned_Data!S6361)-((Cleaned_Data!S6361)*10%)</f>
        <v>0</v>
      </c>
    </row>
    <row r="6362" spans="41:41" x14ac:dyDescent="0.3">
      <c r="AO6362" s="13">
        <f>(Cleaned_Data!S6362)-((Cleaned_Data!S6362)*10%)</f>
        <v>0</v>
      </c>
    </row>
    <row r="6363" spans="41:41" x14ac:dyDescent="0.3">
      <c r="AO6363" s="13">
        <f>(Cleaned_Data!S6363)-((Cleaned_Data!S6363)*10%)</f>
        <v>0</v>
      </c>
    </row>
    <row r="6364" spans="41:41" x14ac:dyDescent="0.3">
      <c r="AO6364" s="13">
        <f>(Cleaned_Data!S6364)-((Cleaned_Data!S6364)*10%)</f>
        <v>0</v>
      </c>
    </row>
    <row r="6365" spans="41:41" x14ac:dyDescent="0.3">
      <c r="AO6365" s="13">
        <f>(Cleaned_Data!S6365)-((Cleaned_Data!S6365)*10%)</f>
        <v>0</v>
      </c>
    </row>
    <row r="6366" spans="41:41" x14ac:dyDescent="0.3">
      <c r="AO6366" s="13">
        <f>(Cleaned_Data!S6366)-((Cleaned_Data!S6366)*10%)</f>
        <v>0</v>
      </c>
    </row>
    <row r="6367" spans="41:41" x14ac:dyDescent="0.3">
      <c r="AO6367" s="13">
        <f>(Cleaned_Data!S6367)-((Cleaned_Data!S6367)*10%)</f>
        <v>0</v>
      </c>
    </row>
    <row r="6368" spans="41:41" x14ac:dyDescent="0.3">
      <c r="AO6368" s="13">
        <f>(Cleaned_Data!S6368)-((Cleaned_Data!S6368)*10%)</f>
        <v>0</v>
      </c>
    </row>
    <row r="6369" spans="41:41" x14ac:dyDescent="0.3">
      <c r="AO6369" s="13">
        <f>(Cleaned_Data!S6369)-((Cleaned_Data!S6369)*10%)</f>
        <v>0</v>
      </c>
    </row>
    <row r="6370" spans="41:41" x14ac:dyDescent="0.3">
      <c r="AO6370" s="13">
        <f>(Cleaned_Data!S6370)-((Cleaned_Data!S6370)*10%)</f>
        <v>0</v>
      </c>
    </row>
    <row r="6371" spans="41:41" x14ac:dyDescent="0.3">
      <c r="AO6371" s="13">
        <f>(Cleaned_Data!S6371)-((Cleaned_Data!S6371)*10%)</f>
        <v>0</v>
      </c>
    </row>
    <row r="6372" spans="41:41" x14ac:dyDescent="0.3">
      <c r="AO6372" s="13">
        <f>(Cleaned_Data!S6372)-((Cleaned_Data!S6372)*10%)</f>
        <v>0</v>
      </c>
    </row>
    <row r="6373" spans="41:41" x14ac:dyDescent="0.3">
      <c r="AO6373" s="13">
        <f>(Cleaned_Data!S6373)-((Cleaned_Data!S6373)*10%)</f>
        <v>0</v>
      </c>
    </row>
    <row r="6374" spans="41:41" x14ac:dyDescent="0.3">
      <c r="AO6374" s="13">
        <f>(Cleaned_Data!S6374)-((Cleaned_Data!S6374)*10%)</f>
        <v>0</v>
      </c>
    </row>
    <row r="6375" spans="41:41" x14ac:dyDescent="0.3">
      <c r="AO6375" s="13">
        <f>(Cleaned_Data!S6375)-((Cleaned_Data!S6375)*10%)</f>
        <v>0</v>
      </c>
    </row>
    <row r="6376" spans="41:41" x14ac:dyDescent="0.3">
      <c r="AO6376" s="13">
        <f>(Cleaned_Data!S6376)-((Cleaned_Data!S6376)*10%)</f>
        <v>0</v>
      </c>
    </row>
    <row r="6377" spans="41:41" x14ac:dyDescent="0.3">
      <c r="AO6377" s="13">
        <f>(Cleaned_Data!S6377)-((Cleaned_Data!S6377)*10%)</f>
        <v>0</v>
      </c>
    </row>
    <row r="6378" spans="41:41" x14ac:dyDescent="0.3">
      <c r="AO6378" s="13">
        <f>(Cleaned_Data!S6378)-((Cleaned_Data!S6378)*10%)</f>
        <v>0</v>
      </c>
    </row>
    <row r="6379" spans="41:41" x14ac:dyDescent="0.3">
      <c r="AO6379" s="13">
        <f>(Cleaned_Data!S6379)-((Cleaned_Data!S6379)*10%)</f>
        <v>0</v>
      </c>
    </row>
    <row r="6380" spans="41:41" x14ac:dyDescent="0.3">
      <c r="AO6380" s="13">
        <f>(Cleaned_Data!S6380)-((Cleaned_Data!S6380)*10%)</f>
        <v>0</v>
      </c>
    </row>
    <row r="6381" spans="41:41" x14ac:dyDescent="0.3">
      <c r="AO6381" s="13">
        <f>(Cleaned_Data!S6381)-((Cleaned_Data!S6381)*10%)</f>
        <v>0</v>
      </c>
    </row>
    <row r="6382" spans="41:41" x14ac:dyDescent="0.3">
      <c r="AO6382" s="13">
        <f>(Cleaned_Data!S6382)-((Cleaned_Data!S6382)*10%)</f>
        <v>0</v>
      </c>
    </row>
    <row r="6383" spans="41:41" x14ac:dyDescent="0.3">
      <c r="AO6383" s="13">
        <f>(Cleaned_Data!S6383)-((Cleaned_Data!S6383)*10%)</f>
        <v>0</v>
      </c>
    </row>
    <row r="6384" spans="41:41" x14ac:dyDescent="0.3">
      <c r="AO6384" s="13">
        <f>(Cleaned_Data!S6384)-((Cleaned_Data!S6384)*10%)</f>
        <v>0</v>
      </c>
    </row>
    <row r="6385" spans="41:41" x14ac:dyDescent="0.3">
      <c r="AO6385" s="13">
        <f>(Cleaned_Data!S6385)-((Cleaned_Data!S6385)*10%)</f>
        <v>0</v>
      </c>
    </row>
    <row r="6386" spans="41:41" x14ac:dyDescent="0.3">
      <c r="AO6386" s="13">
        <f>(Cleaned_Data!S6386)-((Cleaned_Data!S6386)*10%)</f>
        <v>0</v>
      </c>
    </row>
    <row r="6387" spans="41:41" x14ac:dyDescent="0.3">
      <c r="AO6387" s="13">
        <f>(Cleaned_Data!S6387)-((Cleaned_Data!S6387)*10%)</f>
        <v>0</v>
      </c>
    </row>
    <row r="6388" spans="41:41" x14ac:dyDescent="0.3">
      <c r="AO6388" s="13">
        <f>(Cleaned_Data!S6388)-((Cleaned_Data!S6388)*10%)</f>
        <v>0</v>
      </c>
    </row>
    <row r="6389" spans="41:41" x14ac:dyDescent="0.3">
      <c r="AO6389" s="13">
        <f>(Cleaned_Data!S6389)-((Cleaned_Data!S6389)*10%)</f>
        <v>0</v>
      </c>
    </row>
    <row r="6390" spans="41:41" x14ac:dyDescent="0.3">
      <c r="AO6390" s="13">
        <f>(Cleaned_Data!S6390)-((Cleaned_Data!S6390)*10%)</f>
        <v>0</v>
      </c>
    </row>
    <row r="6391" spans="41:41" x14ac:dyDescent="0.3">
      <c r="AO6391" s="13">
        <f>(Cleaned_Data!S6391)-((Cleaned_Data!S6391)*10%)</f>
        <v>0</v>
      </c>
    </row>
    <row r="6392" spans="41:41" x14ac:dyDescent="0.3">
      <c r="AO6392" s="13">
        <f>(Cleaned_Data!S6392)-((Cleaned_Data!S6392)*10%)</f>
        <v>0</v>
      </c>
    </row>
    <row r="6393" spans="41:41" x14ac:dyDescent="0.3">
      <c r="AO6393" s="13">
        <f>(Cleaned_Data!S6393)-((Cleaned_Data!S6393)*10%)</f>
        <v>0</v>
      </c>
    </row>
    <row r="6394" spans="41:41" x14ac:dyDescent="0.3">
      <c r="AO6394" s="13">
        <f>(Cleaned_Data!S6394)-((Cleaned_Data!S6394)*10%)</f>
        <v>0</v>
      </c>
    </row>
    <row r="6395" spans="41:41" x14ac:dyDescent="0.3">
      <c r="AO6395" s="13">
        <f>(Cleaned_Data!S6395)-((Cleaned_Data!S6395)*10%)</f>
        <v>0</v>
      </c>
    </row>
    <row r="6396" spans="41:41" x14ac:dyDescent="0.3">
      <c r="AO6396" s="13">
        <f>(Cleaned_Data!S6396)-((Cleaned_Data!S6396)*10%)</f>
        <v>0</v>
      </c>
    </row>
    <row r="6397" spans="41:41" x14ac:dyDescent="0.3">
      <c r="AO6397" s="13">
        <f>(Cleaned_Data!S6397)-((Cleaned_Data!S6397)*10%)</f>
        <v>0</v>
      </c>
    </row>
    <row r="6398" spans="41:41" x14ac:dyDescent="0.3">
      <c r="AO6398" s="13">
        <f>(Cleaned_Data!S6398)-((Cleaned_Data!S6398)*10%)</f>
        <v>0</v>
      </c>
    </row>
    <row r="6399" spans="41:41" x14ac:dyDescent="0.3">
      <c r="AO6399" s="13">
        <f>(Cleaned_Data!S6399)-((Cleaned_Data!S6399)*10%)</f>
        <v>0</v>
      </c>
    </row>
    <row r="6400" spans="41:41" x14ac:dyDescent="0.3">
      <c r="AO6400" s="13">
        <f>(Cleaned_Data!S6400)-((Cleaned_Data!S6400)*10%)</f>
        <v>0</v>
      </c>
    </row>
    <row r="6401" spans="41:41" x14ac:dyDescent="0.3">
      <c r="AO6401" s="13">
        <f>(Cleaned_Data!S6401)-((Cleaned_Data!S6401)*10%)</f>
        <v>0</v>
      </c>
    </row>
    <row r="6402" spans="41:41" x14ac:dyDescent="0.3">
      <c r="AO6402" s="13">
        <f>(Cleaned_Data!S6402)-((Cleaned_Data!S6402)*10%)</f>
        <v>0</v>
      </c>
    </row>
    <row r="6403" spans="41:41" x14ac:dyDescent="0.3">
      <c r="AO6403" s="13">
        <f>(Cleaned_Data!S6403)-((Cleaned_Data!S6403)*10%)</f>
        <v>0</v>
      </c>
    </row>
    <row r="6404" spans="41:41" x14ac:dyDescent="0.3">
      <c r="AO6404" s="13">
        <f>(Cleaned_Data!S6404)-((Cleaned_Data!S6404)*10%)</f>
        <v>0</v>
      </c>
    </row>
    <row r="6405" spans="41:41" x14ac:dyDescent="0.3">
      <c r="AO6405" s="13">
        <f>(Cleaned_Data!S6405)-((Cleaned_Data!S6405)*10%)</f>
        <v>0</v>
      </c>
    </row>
    <row r="6406" spans="41:41" x14ac:dyDescent="0.3">
      <c r="AO6406" s="13">
        <f>(Cleaned_Data!S6406)-((Cleaned_Data!S6406)*10%)</f>
        <v>0</v>
      </c>
    </row>
    <row r="6407" spans="41:41" x14ac:dyDescent="0.3">
      <c r="AO6407" s="13">
        <f>(Cleaned_Data!S6407)-((Cleaned_Data!S6407)*10%)</f>
        <v>0</v>
      </c>
    </row>
    <row r="6408" spans="41:41" x14ac:dyDescent="0.3">
      <c r="AO6408" s="13">
        <f>(Cleaned_Data!S6408)-((Cleaned_Data!S6408)*10%)</f>
        <v>0</v>
      </c>
    </row>
    <row r="6409" spans="41:41" x14ac:dyDescent="0.3">
      <c r="AO6409" s="13">
        <f>(Cleaned_Data!S6409)-((Cleaned_Data!S6409)*10%)</f>
        <v>0</v>
      </c>
    </row>
    <row r="6410" spans="41:41" x14ac:dyDescent="0.3">
      <c r="AO6410" s="13">
        <f>(Cleaned_Data!S6410)-((Cleaned_Data!S6410)*10%)</f>
        <v>0</v>
      </c>
    </row>
    <row r="6411" spans="41:41" x14ac:dyDescent="0.3">
      <c r="AO6411" s="13">
        <f>(Cleaned_Data!S6411)-((Cleaned_Data!S6411)*10%)</f>
        <v>0</v>
      </c>
    </row>
    <row r="6412" spans="41:41" x14ac:dyDescent="0.3">
      <c r="AO6412" s="13">
        <f>(Cleaned_Data!S6412)-((Cleaned_Data!S6412)*10%)</f>
        <v>0</v>
      </c>
    </row>
    <row r="6413" spans="41:41" x14ac:dyDescent="0.3">
      <c r="AO6413" s="13">
        <f>(Cleaned_Data!S6413)-((Cleaned_Data!S6413)*10%)</f>
        <v>0</v>
      </c>
    </row>
    <row r="6414" spans="41:41" x14ac:dyDescent="0.3">
      <c r="AO6414" s="13">
        <f>(Cleaned_Data!S6414)-((Cleaned_Data!S6414)*10%)</f>
        <v>0</v>
      </c>
    </row>
    <row r="6415" spans="41:41" x14ac:dyDescent="0.3">
      <c r="AO6415" s="13">
        <f>(Cleaned_Data!S6415)-((Cleaned_Data!S6415)*10%)</f>
        <v>0</v>
      </c>
    </row>
    <row r="6416" spans="41:41" x14ac:dyDescent="0.3">
      <c r="AO6416" s="13">
        <f>(Cleaned_Data!S6416)-((Cleaned_Data!S6416)*10%)</f>
        <v>0</v>
      </c>
    </row>
    <row r="6417" spans="41:41" x14ac:dyDescent="0.3">
      <c r="AO6417" s="13">
        <f>(Cleaned_Data!S6417)-((Cleaned_Data!S6417)*10%)</f>
        <v>0</v>
      </c>
    </row>
    <row r="6418" spans="41:41" x14ac:dyDescent="0.3">
      <c r="AO6418" s="13">
        <f>(Cleaned_Data!S6418)-((Cleaned_Data!S6418)*10%)</f>
        <v>0</v>
      </c>
    </row>
    <row r="6419" spans="41:41" x14ac:dyDescent="0.3">
      <c r="AO6419" s="13">
        <f>(Cleaned_Data!S6419)-((Cleaned_Data!S6419)*10%)</f>
        <v>0</v>
      </c>
    </row>
    <row r="6420" spans="41:41" x14ac:dyDescent="0.3">
      <c r="AO6420" s="13">
        <f>(Cleaned_Data!S6420)-((Cleaned_Data!S6420)*10%)</f>
        <v>0</v>
      </c>
    </row>
    <row r="6421" spans="41:41" x14ac:dyDescent="0.3">
      <c r="AO6421" s="13">
        <f>(Cleaned_Data!S6421)-((Cleaned_Data!S6421)*10%)</f>
        <v>0</v>
      </c>
    </row>
    <row r="6422" spans="41:41" x14ac:dyDescent="0.3">
      <c r="AO6422" s="13">
        <f>(Cleaned_Data!S6422)-((Cleaned_Data!S6422)*10%)</f>
        <v>0</v>
      </c>
    </row>
    <row r="6423" spans="41:41" x14ac:dyDescent="0.3">
      <c r="AO6423" s="13">
        <f>(Cleaned_Data!S6423)-((Cleaned_Data!S6423)*10%)</f>
        <v>0</v>
      </c>
    </row>
    <row r="6424" spans="41:41" x14ac:dyDescent="0.3">
      <c r="AO6424" s="13">
        <f>(Cleaned_Data!S6424)-((Cleaned_Data!S6424)*10%)</f>
        <v>0</v>
      </c>
    </row>
    <row r="6425" spans="41:41" x14ac:dyDescent="0.3">
      <c r="AO6425" s="13">
        <f>(Cleaned_Data!S6425)-((Cleaned_Data!S6425)*10%)</f>
        <v>0</v>
      </c>
    </row>
    <row r="6426" spans="41:41" x14ac:dyDescent="0.3">
      <c r="AO6426" s="13">
        <f>(Cleaned_Data!S6426)-((Cleaned_Data!S6426)*10%)</f>
        <v>0</v>
      </c>
    </row>
    <row r="6427" spans="41:41" x14ac:dyDescent="0.3">
      <c r="AO6427" s="13">
        <f>(Cleaned_Data!S6427)-((Cleaned_Data!S6427)*10%)</f>
        <v>0</v>
      </c>
    </row>
    <row r="6428" spans="41:41" x14ac:dyDescent="0.3">
      <c r="AO6428" s="13">
        <f>(Cleaned_Data!S6428)-((Cleaned_Data!S6428)*10%)</f>
        <v>0</v>
      </c>
    </row>
    <row r="6429" spans="41:41" x14ac:dyDescent="0.3">
      <c r="AO6429" s="13">
        <f>(Cleaned_Data!S6429)-((Cleaned_Data!S6429)*10%)</f>
        <v>0</v>
      </c>
    </row>
    <row r="6430" spans="41:41" x14ac:dyDescent="0.3">
      <c r="AO6430" s="13">
        <f>(Cleaned_Data!S6430)-((Cleaned_Data!S6430)*10%)</f>
        <v>0</v>
      </c>
    </row>
    <row r="6431" spans="41:41" x14ac:dyDescent="0.3">
      <c r="AO6431" s="13">
        <f>(Cleaned_Data!S6431)-((Cleaned_Data!S6431)*10%)</f>
        <v>0</v>
      </c>
    </row>
    <row r="6432" spans="41:41" x14ac:dyDescent="0.3">
      <c r="AO6432" s="13">
        <f>(Cleaned_Data!S6432)-((Cleaned_Data!S6432)*10%)</f>
        <v>0</v>
      </c>
    </row>
    <row r="6433" spans="41:41" x14ac:dyDescent="0.3">
      <c r="AO6433" s="13">
        <f>(Cleaned_Data!S6433)-((Cleaned_Data!S6433)*10%)</f>
        <v>0</v>
      </c>
    </row>
    <row r="6434" spans="41:41" x14ac:dyDescent="0.3">
      <c r="AO6434" s="13">
        <f>(Cleaned_Data!S6434)-((Cleaned_Data!S6434)*10%)</f>
        <v>0</v>
      </c>
    </row>
    <row r="6435" spans="41:41" x14ac:dyDescent="0.3">
      <c r="AO6435" s="13">
        <f>(Cleaned_Data!S6435)-((Cleaned_Data!S6435)*10%)</f>
        <v>0</v>
      </c>
    </row>
    <row r="6436" spans="41:41" x14ac:dyDescent="0.3">
      <c r="AO6436" s="13">
        <f>(Cleaned_Data!S6436)-((Cleaned_Data!S6436)*10%)</f>
        <v>0</v>
      </c>
    </row>
    <row r="6437" spans="41:41" x14ac:dyDescent="0.3">
      <c r="AO6437" s="13">
        <f>(Cleaned_Data!S6437)-((Cleaned_Data!S6437)*10%)</f>
        <v>0</v>
      </c>
    </row>
    <row r="6438" spans="41:41" x14ac:dyDescent="0.3">
      <c r="AO6438" s="13">
        <f>(Cleaned_Data!S6438)-((Cleaned_Data!S6438)*10%)</f>
        <v>0</v>
      </c>
    </row>
    <row r="6439" spans="41:41" x14ac:dyDescent="0.3">
      <c r="AO6439" s="13">
        <f>(Cleaned_Data!S6439)-((Cleaned_Data!S6439)*10%)</f>
        <v>0</v>
      </c>
    </row>
    <row r="6440" spans="41:41" x14ac:dyDescent="0.3">
      <c r="AO6440" s="13">
        <f>(Cleaned_Data!S6440)-((Cleaned_Data!S6440)*10%)</f>
        <v>0</v>
      </c>
    </row>
    <row r="6441" spans="41:41" x14ac:dyDescent="0.3">
      <c r="AO6441" s="13">
        <f>(Cleaned_Data!S6441)-((Cleaned_Data!S6441)*10%)</f>
        <v>0</v>
      </c>
    </row>
    <row r="6442" spans="41:41" x14ac:dyDescent="0.3">
      <c r="AO6442" s="13">
        <f>(Cleaned_Data!S6442)-((Cleaned_Data!S6442)*10%)</f>
        <v>0</v>
      </c>
    </row>
    <row r="6443" spans="41:41" x14ac:dyDescent="0.3">
      <c r="AO6443" s="13">
        <f>(Cleaned_Data!S6443)-((Cleaned_Data!S6443)*10%)</f>
        <v>0</v>
      </c>
    </row>
    <row r="6444" spans="41:41" x14ac:dyDescent="0.3">
      <c r="AO6444" s="13">
        <f>(Cleaned_Data!S6444)-((Cleaned_Data!S6444)*10%)</f>
        <v>0</v>
      </c>
    </row>
    <row r="6445" spans="41:41" x14ac:dyDescent="0.3">
      <c r="AO6445" s="13">
        <f>(Cleaned_Data!S6445)-((Cleaned_Data!S6445)*10%)</f>
        <v>0</v>
      </c>
    </row>
    <row r="6446" spans="41:41" x14ac:dyDescent="0.3">
      <c r="AO6446" s="13">
        <f>(Cleaned_Data!S6446)-((Cleaned_Data!S6446)*10%)</f>
        <v>0</v>
      </c>
    </row>
    <row r="6447" spans="41:41" x14ac:dyDescent="0.3">
      <c r="AO6447" s="13">
        <f>(Cleaned_Data!S6447)-((Cleaned_Data!S6447)*10%)</f>
        <v>0</v>
      </c>
    </row>
    <row r="6448" spans="41:41" x14ac:dyDescent="0.3">
      <c r="AO6448" s="13">
        <f>(Cleaned_Data!S6448)-((Cleaned_Data!S6448)*10%)</f>
        <v>0</v>
      </c>
    </row>
    <row r="6449" spans="41:41" x14ac:dyDescent="0.3">
      <c r="AO6449" s="13">
        <f>(Cleaned_Data!S6449)-((Cleaned_Data!S6449)*10%)</f>
        <v>0</v>
      </c>
    </row>
    <row r="6450" spans="41:41" x14ac:dyDescent="0.3">
      <c r="AO6450" s="13">
        <f>(Cleaned_Data!S6450)-((Cleaned_Data!S6450)*10%)</f>
        <v>0</v>
      </c>
    </row>
    <row r="6451" spans="41:41" x14ac:dyDescent="0.3">
      <c r="AO6451" s="13">
        <f>(Cleaned_Data!S6451)-((Cleaned_Data!S6451)*10%)</f>
        <v>0</v>
      </c>
    </row>
    <row r="6452" spans="41:41" x14ac:dyDescent="0.3">
      <c r="AO6452" s="13">
        <f>(Cleaned_Data!S6452)-((Cleaned_Data!S6452)*10%)</f>
        <v>0</v>
      </c>
    </row>
    <row r="6453" spans="41:41" x14ac:dyDescent="0.3">
      <c r="AO6453" s="13">
        <f>(Cleaned_Data!S6453)-((Cleaned_Data!S6453)*10%)</f>
        <v>0</v>
      </c>
    </row>
    <row r="6454" spans="41:41" x14ac:dyDescent="0.3">
      <c r="AO6454" s="13">
        <f>(Cleaned_Data!S6454)-((Cleaned_Data!S6454)*10%)</f>
        <v>0</v>
      </c>
    </row>
    <row r="6455" spans="41:41" x14ac:dyDescent="0.3">
      <c r="AO6455" s="13">
        <f>(Cleaned_Data!S6455)-((Cleaned_Data!S6455)*10%)</f>
        <v>0</v>
      </c>
    </row>
    <row r="6456" spans="41:41" x14ac:dyDescent="0.3">
      <c r="AO6456" s="13">
        <f>(Cleaned_Data!S6456)-((Cleaned_Data!S6456)*10%)</f>
        <v>0</v>
      </c>
    </row>
    <row r="6457" spans="41:41" x14ac:dyDescent="0.3">
      <c r="AO6457" s="13">
        <f>(Cleaned_Data!S6457)-((Cleaned_Data!S6457)*10%)</f>
        <v>0</v>
      </c>
    </row>
    <row r="6458" spans="41:41" x14ac:dyDescent="0.3">
      <c r="AO6458" s="13">
        <f>(Cleaned_Data!S6458)-((Cleaned_Data!S6458)*10%)</f>
        <v>0</v>
      </c>
    </row>
    <row r="6459" spans="41:41" x14ac:dyDescent="0.3">
      <c r="AO6459" s="13">
        <f>(Cleaned_Data!S6459)-((Cleaned_Data!S6459)*10%)</f>
        <v>0</v>
      </c>
    </row>
    <row r="6460" spans="41:41" x14ac:dyDescent="0.3">
      <c r="AO6460" s="13">
        <f>(Cleaned_Data!S6460)-((Cleaned_Data!S6460)*10%)</f>
        <v>0</v>
      </c>
    </row>
    <row r="6461" spans="41:41" x14ac:dyDescent="0.3">
      <c r="AO6461" s="13">
        <f>(Cleaned_Data!S6461)-((Cleaned_Data!S6461)*10%)</f>
        <v>0</v>
      </c>
    </row>
    <row r="6462" spans="41:41" x14ac:dyDescent="0.3">
      <c r="AO6462" s="13">
        <f>(Cleaned_Data!S6462)-((Cleaned_Data!S6462)*10%)</f>
        <v>0</v>
      </c>
    </row>
    <row r="6463" spans="41:41" x14ac:dyDescent="0.3">
      <c r="AO6463" s="13">
        <f>(Cleaned_Data!S6463)-((Cleaned_Data!S6463)*10%)</f>
        <v>0</v>
      </c>
    </row>
    <row r="6464" spans="41:41" x14ac:dyDescent="0.3">
      <c r="AO6464" s="13">
        <f>(Cleaned_Data!S6464)-((Cleaned_Data!S6464)*10%)</f>
        <v>0</v>
      </c>
    </row>
    <row r="6465" spans="41:41" x14ac:dyDescent="0.3">
      <c r="AO6465" s="13">
        <f>(Cleaned_Data!S6465)-((Cleaned_Data!S6465)*10%)</f>
        <v>0</v>
      </c>
    </row>
    <row r="6466" spans="41:41" x14ac:dyDescent="0.3">
      <c r="AO6466" s="13">
        <f>(Cleaned_Data!S6466)-((Cleaned_Data!S6466)*10%)</f>
        <v>0</v>
      </c>
    </row>
    <row r="6467" spans="41:41" x14ac:dyDescent="0.3">
      <c r="AO6467" s="13">
        <f>(Cleaned_Data!S6467)-((Cleaned_Data!S6467)*10%)</f>
        <v>0</v>
      </c>
    </row>
    <row r="6468" spans="41:41" x14ac:dyDescent="0.3">
      <c r="AO6468" s="13">
        <f>(Cleaned_Data!S6468)-((Cleaned_Data!S6468)*10%)</f>
        <v>0</v>
      </c>
    </row>
    <row r="6469" spans="41:41" x14ac:dyDescent="0.3">
      <c r="AO6469" s="13">
        <f>(Cleaned_Data!S6469)-((Cleaned_Data!S6469)*10%)</f>
        <v>0</v>
      </c>
    </row>
    <row r="6470" spans="41:41" x14ac:dyDescent="0.3">
      <c r="AO6470" s="13">
        <f>(Cleaned_Data!S6470)-((Cleaned_Data!S6470)*10%)</f>
        <v>0</v>
      </c>
    </row>
    <row r="6471" spans="41:41" x14ac:dyDescent="0.3">
      <c r="AO6471" s="13">
        <f>(Cleaned_Data!S6471)-((Cleaned_Data!S6471)*10%)</f>
        <v>0</v>
      </c>
    </row>
    <row r="6472" spans="41:41" x14ac:dyDescent="0.3">
      <c r="AO6472" s="13">
        <f>(Cleaned_Data!S6472)-((Cleaned_Data!S6472)*10%)</f>
        <v>0</v>
      </c>
    </row>
    <row r="6473" spans="41:41" x14ac:dyDescent="0.3">
      <c r="AO6473" s="13">
        <f>(Cleaned_Data!S6473)-((Cleaned_Data!S6473)*10%)</f>
        <v>0</v>
      </c>
    </row>
    <row r="6474" spans="41:41" x14ac:dyDescent="0.3">
      <c r="AO6474" s="13">
        <f>(Cleaned_Data!S6474)-((Cleaned_Data!S6474)*10%)</f>
        <v>0</v>
      </c>
    </row>
    <row r="6475" spans="41:41" x14ac:dyDescent="0.3">
      <c r="AO6475" s="13">
        <f>(Cleaned_Data!S6475)-((Cleaned_Data!S6475)*10%)</f>
        <v>0</v>
      </c>
    </row>
    <row r="6476" spans="41:41" x14ac:dyDescent="0.3">
      <c r="AO6476" s="13">
        <f>(Cleaned_Data!S6476)-((Cleaned_Data!S6476)*10%)</f>
        <v>0</v>
      </c>
    </row>
    <row r="6477" spans="41:41" x14ac:dyDescent="0.3">
      <c r="AO6477" s="13">
        <f>(Cleaned_Data!S6477)-((Cleaned_Data!S6477)*10%)</f>
        <v>0</v>
      </c>
    </row>
    <row r="6478" spans="41:41" x14ac:dyDescent="0.3">
      <c r="AO6478" s="13">
        <f>(Cleaned_Data!S6478)-((Cleaned_Data!S6478)*10%)</f>
        <v>0</v>
      </c>
    </row>
    <row r="6479" spans="41:41" x14ac:dyDescent="0.3">
      <c r="AO6479" s="13">
        <f>(Cleaned_Data!S6479)-((Cleaned_Data!S6479)*10%)</f>
        <v>0</v>
      </c>
    </row>
    <row r="6480" spans="41:41" x14ac:dyDescent="0.3">
      <c r="AO6480" s="13">
        <f>(Cleaned_Data!S6480)-((Cleaned_Data!S6480)*10%)</f>
        <v>0</v>
      </c>
    </row>
    <row r="6481" spans="41:41" x14ac:dyDescent="0.3">
      <c r="AO6481" s="13">
        <f>(Cleaned_Data!S6481)-((Cleaned_Data!S6481)*10%)</f>
        <v>0</v>
      </c>
    </row>
    <row r="6482" spans="41:41" x14ac:dyDescent="0.3">
      <c r="AO6482" s="13">
        <f>(Cleaned_Data!S6482)-((Cleaned_Data!S6482)*10%)</f>
        <v>0</v>
      </c>
    </row>
    <row r="6483" spans="41:41" x14ac:dyDescent="0.3">
      <c r="AO6483" s="13">
        <f>(Cleaned_Data!S6483)-((Cleaned_Data!S6483)*10%)</f>
        <v>0</v>
      </c>
    </row>
    <row r="6484" spans="41:41" x14ac:dyDescent="0.3">
      <c r="AO6484" s="13">
        <f>(Cleaned_Data!S6484)-((Cleaned_Data!S6484)*10%)</f>
        <v>0</v>
      </c>
    </row>
    <row r="6485" spans="41:41" x14ac:dyDescent="0.3">
      <c r="AO6485" s="13">
        <f>(Cleaned_Data!S6485)-((Cleaned_Data!S6485)*10%)</f>
        <v>0</v>
      </c>
    </row>
    <row r="6486" spans="41:41" x14ac:dyDescent="0.3">
      <c r="AO6486" s="13">
        <f>(Cleaned_Data!S6486)-((Cleaned_Data!S6486)*10%)</f>
        <v>0</v>
      </c>
    </row>
    <row r="6487" spans="41:41" x14ac:dyDescent="0.3">
      <c r="AO6487" s="13">
        <f>(Cleaned_Data!S6487)-((Cleaned_Data!S6487)*10%)</f>
        <v>0</v>
      </c>
    </row>
    <row r="6488" spans="41:41" x14ac:dyDescent="0.3">
      <c r="AO6488" s="13">
        <f>(Cleaned_Data!S6488)-((Cleaned_Data!S6488)*10%)</f>
        <v>0</v>
      </c>
    </row>
    <row r="6489" spans="41:41" x14ac:dyDescent="0.3">
      <c r="AO6489" s="13">
        <f>(Cleaned_Data!S6489)-((Cleaned_Data!S6489)*10%)</f>
        <v>0</v>
      </c>
    </row>
    <row r="6490" spans="41:41" x14ac:dyDescent="0.3">
      <c r="AO6490" s="13">
        <f>(Cleaned_Data!S6490)-((Cleaned_Data!S6490)*10%)</f>
        <v>0</v>
      </c>
    </row>
    <row r="6491" spans="41:41" x14ac:dyDescent="0.3">
      <c r="AO6491" s="13">
        <f>(Cleaned_Data!S6491)-((Cleaned_Data!S6491)*10%)</f>
        <v>0</v>
      </c>
    </row>
    <row r="6492" spans="41:41" x14ac:dyDescent="0.3">
      <c r="AO6492" s="13">
        <f>(Cleaned_Data!S6492)-((Cleaned_Data!S6492)*10%)</f>
        <v>0</v>
      </c>
    </row>
    <row r="6493" spans="41:41" x14ac:dyDescent="0.3">
      <c r="AO6493" s="13">
        <f>(Cleaned_Data!S6493)-((Cleaned_Data!S6493)*10%)</f>
        <v>0</v>
      </c>
    </row>
    <row r="6494" spans="41:41" x14ac:dyDescent="0.3">
      <c r="AO6494" s="13">
        <f>(Cleaned_Data!S6494)-((Cleaned_Data!S6494)*10%)</f>
        <v>0</v>
      </c>
    </row>
    <row r="6495" spans="41:41" x14ac:dyDescent="0.3">
      <c r="AO6495" s="13">
        <f>(Cleaned_Data!S6495)-((Cleaned_Data!S6495)*10%)</f>
        <v>0</v>
      </c>
    </row>
    <row r="6496" spans="41:41" x14ac:dyDescent="0.3">
      <c r="AO6496" s="13">
        <f>(Cleaned_Data!S6496)-((Cleaned_Data!S6496)*10%)</f>
        <v>0</v>
      </c>
    </row>
    <row r="6497" spans="41:41" x14ac:dyDescent="0.3">
      <c r="AO6497" s="13">
        <f>(Cleaned_Data!S6497)-((Cleaned_Data!S6497)*10%)</f>
        <v>0</v>
      </c>
    </row>
    <row r="6498" spans="41:41" x14ac:dyDescent="0.3">
      <c r="AO6498" s="13">
        <f>(Cleaned_Data!S6498)-((Cleaned_Data!S6498)*10%)</f>
        <v>0</v>
      </c>
    </row>
    <row r="6499" spans="41:41" x14ac:dyDescent="0.3">
      <c r="AO6499" s="13">
        <f>(Cleaned_Data!S6499)-((Cleaned_Data!S6499)*10%)</f>
        <v>0</v>
      </c>
    </row>
    <row r="6500" spans="41:41" x14ac:dyDescent="0.3">
      <c r="AO6500" s="13">
        <f>(Cleaned_Data!S6500)-((Cleaned_Data!S6500)*10%)</f>
        <v>0</v>
      </c>
    </row>
    <row r="6501" spans="41:41" x14ac:dyDescent="0.3">
      <c r="AO6501" s="13">
        <f>(Cleaned_Data!S6501)-((Cleaned_Data!S6501)*10%)</f>
        <v>0</v>
      </c>
    </row>
    <row r="6502" spans="41:41" x14ac:dyDescent="0.3">
      <c r="AO6502" s="13">
        <f>(Cleaned_Data!S6502)-((Cleaned_Data!S6502)*10%)</f>
        <v>0</v>
      </c>
    </row>
    <row r="6503" spans="41:41" x14ac:dyDescent="0.3">
      <c r="AO6503" s="13">
        <f>(Cleaned_Data!S6503)-((Cleaned_Data!S6503)*10%)</f>
        <v>0</v>
      </c>
    </row>
    <row r="6504" spans="41:41" x14ac:dyDescent="0.3">
      <c r="AO6504" s="13">
        <f>(Cleaned_Data!S6504)-((Cleaned_Data!S6504)*10%)</f>
        <v>0</v>
      </c>
    </row>
    <row r="6505" spans="41:41" x14ac:dyDescent="0.3">
      <c r="AO6505" s="13">
        <f>(Cleaned_Data!S6505)-((Cleaned_Data!S6505)*10%)</f>
        <v>0</v>
      </c>
    </row>
    <row r="6506" spans="41:41" x14ac:dyDescent="0.3">
      <c r="AO6506" s="13">
        <f>(Cleaned_Data!S6506)-((Cleaned_Data!S6506)*10%)</f>
        <v>0</v>
      </c>
    </row>
    <row r="6507" spans="41:41" x14ac:dyDescent="0.3">
      <c r="AO6507" s="13">
        <f>(Cleaned_Data!S6507)-((Cleaned_Data!S6507)*10%)</f>
        <v>0</v>
      </c>
    </row>
    <row r="6508" spans="41:41" x14ac:dyDescent="0.3">
      <c r="AO6508" s="13">
        <f>(Cleaned_Data!S6508)-((Cleaned_Data!S6508)*10%)</f>
        <v>0</v>
      </c>
    </row>
    <row r="6509" spans="41:41" x14ac:dyDescent="0.3">
      <c r="AO6509" s="13">
        <f>(Cleaned_Data!S6509)-((Cleaned_Data!S6509)*10%)</f>
        <v>0</v>
      </c>
    </row>
    <row r="6510" spans="41:41" x14ac:dyDescent="0.3">
      <c r="AO6510" s="13">
        <f>(Cleaned_Data!S6510)-((Cleaned_Data!S6510)*10%)</f>
        <v>0</v>
      </c>
    </row>
    <row r="6511" spans="41:41" x14ac:dyDescent="0.3">
      <c r="AO6511" s="13">
        <f>(Cleaned_Data!S6511)-((Cleaned_Data!S6511)*10%)</f>
        <v>0</v>
      </c>
    </row>
    <row r="6512" spans="41:41" x14ac:dyDescent="0.3">
      <c r="AO6512" s="13">
        <f>(Cleaned_Data!S6512)-((Cleaned_Data!S6512)*10%)</f>
        <v>0</v>
      </c>
    </row>
    <row r="6513" spans="41:41" x14ac:dyDescent="0.3">
      <c r="AO6513" s="13">
        <f>(Cleaned_Data!S6513)-((Cleaned_Data!S6513)*10%)</f>
        <v>0</v>
      </c>
    </row>
    <row r="6514" spans="41:41" x14ac:dyDescent="0.3">
      <c r="AO6514" s="13">
        <f>(Cleaned_Data!S6514)-((Cleaned_Data!S6514)*10%)</f>
        <v>0</v>
      </c>
    </row>
    <row r="6515" spans="41:41" x14ac:dyDescent="0.3">
      <c r="AO6515" s="13">
        <f>(Cleaned_Data!S6515)-((Cleaned_Data!S6515)*10%)</f>
        <v>0</v>
      </c>
    </row>
    <row r="6516" spans="41:41" x14ac:dyDescent="0.3">
      <c r="AO6516" s="13">
        <f>(Cleaned_Data!S6516)-((Cleaned_Data!S6516)*10%)</f>
        <v>0</v>
      </c>
    </row>
    <row r="6517" spans="41:41" x14ac:dyDescent="0.3">
      <c r="AO6517" s="13">
        <f>(Cleaned_Data!S6517)-((Cleaned_Data!S6517)*10%)</f>
        <v>0</v>
      </c>
    </row>
    <row r="6518" spans="41:41" x14ac:dyDescent="0.3">
      <c r="AO6518" s="13">
        <f>(Cleaned_Data!S6518)-((Cleaned_Data!S6518)*10%)</f>
        <v>0</v>
      </c>
    </row>
    <row r="6519" spans="41:41" x14ac:dyDescent="0.3">
      <c r="AO6519" s="13">
        <f>(Cleaned_Data!S6519)-((Cleaned_Data!S6519)*10%)</f>
        <v>0</v>
      </c>
    </row>
    <row r="6520" spans="41:41" x14ac:dyDescent="0.3">
      <c r="AO6520" s="13">
        <f>(Cleaned_Data!S6520)-((Cleaned_Data!S6520)*10%)</f>
        <v>0</v>
      </c>
    </row>
    <row r="6521" spans="41:41" x14ac:dyDescent="0.3">
      <c r="AO6521" s="13">
        <f>(Cleaned_Data!S6521)-((Cleaned_Data!S6521)*10%)</f>
        <v>0</v>
      </c>
    </row>
    <row r="6522" spans="41:41" x14ac:dyDescent="0.3">
      <c r="AO6522" s="13">
        <f>(Cleaned_Data!S6522)-((Cleaned_Data!S6522)*10%)</f>
        <v>0</v>
      </c>
    </row>
    <row r="6523" spans="41:41" x14ac:dyDescent="0.3">
      <c r="AO6523" s="13">
        <f>(Cleaned_Data!S6523)-((Cleaned_Data!S6523)*10%)</f>
        <v>0</v>
      </c>
    </row>
    <row r="6524" spans="41:41" x14ac:dyDescent="0.3">
      <c r="AO6524" s="13">
        <f>(Cleaned_Data!S6524)-((Cleaned_Data!S6524)*10%)</f>
        <v>0</v>
      </c>
    </row>
    <row r="6525" spans="41:41" x14ac:dyDescent="0.3">
      <c r="AO6525" s="13">
        <f>(Cleaned_Data!S6525)-((Cleaned_Data!S6525)*10%)</f>
        <v>0</v>
      </c>
    </row>
    <row r="6526" spans="41:41" x14ac:dyDescent="0.3">
      <c r="AO6526" s="13">
        <f>(Cleaned_Data!S6526)-((Cleaned_Data!S6526)*10%)</f>
        <v>0</v>
      </c>
    </row>
    <row r="6527" spans="41:41" x14ac:dyDescent="0.3">
      <c r="AO6527" s="13">
        <f>(Cleaned_Data!S6527)-((Cleaned_Data!S6527)*10%)</f>
        <v>0</v>
      </c>
    </row>
    <row r="6528" spans="41:41" x14ac:dyDescent="0.3">
      <c r="AO6528" s="13">
        <f>(Cleaned_Data!S6528)-((Cleaned_Data!S6528)*10%)</f>
        <v>0</v>
      </c>
    </row>
    <row r="6529" spans="41:41" x14ac:dyDescent="0.3">
      <c r="AO6529" s="13">
        <f>(Cleaned_Data!S6529)-((Cleaned_Data!S6529)*10%)</f>
        <v>0</v>
      </c>
    </row>
    <row r="6530" spans="41:41" x14ac:dyDescent="0.3">
      <c r="AO6530" s="13">
        <f>(Cleaned_Data!S6530)-((Cleaned_Data!S6530)*10%)</f>
        <v>0</v>
      </c>
    </row>
    <row r="6531" spans="41:41" x14ac:dyDescent="0.3">
      <c r="AO6531" s="13">
        <f>(Cleaned_Data!S6531)-((Cleaned_Data!S6531)*10%)</f>
        <v>0</v>
      </c>
    </row>
    <row r="6532" spans="41:41" x14ac:dyDescent="0.3">
      <c r="AO6532" s="13">
        <f>(Cleaned_Data!S6532)-((Cleaned_Data!S6532)*10%)</f>
        <v>0</v>
      </c>
    </row>
    <row r="6533" spans="41:41" x14ac:dyDescent="0.3">
      <c r="AO6533" s="13">
        <f>(Cleaned_Data!S6533)-((Cleaned_Data!S6533)*10%)</f>
        <v>0</v>
      </c>
    </row>
    <row r="6534" spans="41:41" x14ac:dyDescent="0.3">
      <c r="AO6534" s="13">
        <f>(Cleaned_Data!S6534)-((Cleaned_Data!S6534)*10%)</f>
        <v>0</v>
      </c>
    </row>
    <row r="6535" spans="41:41" x14ac:dyDescent="0.3">
      <c r="AO6535" s="13">
        <f>(Cleaned_Data!S6535)-((Cleaned_Data!S6535)*10%)</f>
        <v>0</v>
      </c>
    </row>
    <row r="6536" spans="41:41" x14ac:dyDescent="0.3">
      <c r="AO6536" s="13">
        <f>(Cleaned_Data!S6536)-((Cleaned_Data!S6536)*10%)</f>
        <v>0</v>
      </c>
    </row>
    <row r="6537" spans="41:41" x14ac:dyDescent="0.3">
      <c r="AO6537" s="13">
        <f>(Cleaned_Data!S6537)-((Cleaned_Data!S6537)*10%)</f>
        <v>0</v>
      </c>
    </row>
    <row r="6538" spans="41:41" x14ac:dyDescent="0.3">
      <c r="AO6538" s="13">
        <f>(Cleaned_Data!S6538)-((Cleaned_Data!S6538)*10%)</f>
        <v>0</v>
      </c>
    </row>
    <row r="6539" spans="41:41" x14ac:dyDescent="0.3">
      <c r="AO6539" s="13">
        <f>(Cleaned_Data!S6539)-((Cleaned_Data!S6539)*10%)</f>
        <v>0</v>
      </c>
    </row>
    <row r="6540" spans="41:41" x14ac:dyDescent="0.3">
      <c r="AO6540" s="13">
        <f>(Cleaned_Data!S6540)-((Cleaned_Data!S6540)*10%)</f>
        <v>0</v>
      </c>
    </row>
    <row r="6541" spans="41:41" x14ac:dyDescent="0.3">
      <c r="AO6541" s="13">
        <f>(Cleaned_Data!S6541)-((Cleaned_Data!S6541)*10%)</f>
        <v>0</v>
      </c>
    </row>
    <row r="6542" spans="41:41" x14ac:dyDescent="0.3">
      <c r="AO6542" s="13">
        <f>(Cleaned_Data!S6542)-((Cleaned_Data!S6542)*10%)</f>
        <v>0</v>
      </c>
    </row>
    <row r="6543" spans="41:41" x14ac:dyDescent="0.3">
      <c r="AO6543" s="13">
        <f>(Cleaned_Data!S6543)-((Cleaned_Data!S6543)*10%)</f>
        <v>0</v>
      </c>
    </row>
    <row r="6544" spans="41:41" x14ac:dyDescent="0.3">
      <c r="AO6544" s="13">
        <f>(Cleaned_Data!S6544)-((Cleaned_Data!S6544)*10%)</f>
        <v>0</v>
      </c>
    </row>
    <row r="6545" spans="41:41" x14ac:dyDescent="0.3">
      <c r="AO6545" s="13">
        <f>(Cleaned_Data!S6545)-((Cleaned_Data!S6545)*10%)</f>
        <v>0</v>
      </c>
    </row>
    <row r="6546" spans="41:41" x14ac:dyDescent="0.3">
      <c r="AO6546" s="13">
        <f>(Cleaned_Data!S6546)-((Cleaned_Data!S6546)*10%)</f>
        <v>0</v>
      </c>
    </row>
    <row r="6547" spans="41:41" x14ac:dyDescent="0.3">
      <c r="AO6547" s="13">
        <f>(Cleaned_Data!S6547)-((Cleaned_Data!S6547)*10%)</f>
        <v>0</v>
      </c>
    </row>
    <row r="6548" spans="41:41" x14ac:dyDescent="0.3">
      <c r="AO6548" s="13">
        <f>(Cleaned_Data!S6548)-((Cleaned_Data!S6548)*10%)</f>
        <v>0</v>
      </c>
    </row>
    <row r="6549" spans="41:41" x14ac:dyDescent="0.3">
      <c r="AO6549" s="13">
        <f>(Cleaned_Data!S6549)-((Cleaned_Data!S6549)*10%)</f>
        <v>0</v>
      </c>
    </row>
    <row r="6550" spans="41:41" x14ac:dyDescent="0.3">
      <c r="AO6550" s="13">
        <f>(Cleaned_Data!S6550)-((Cleaned_Data!S6550)*10%)</f>
        <v>0</v>
      </c>
    </row>
    <row r="6551" spans="41:41" x14ac:dyDescent="0.3">
      <c r="AO6551" s="13">
        <f>(Cleaned_Data!S6551)-((Cleaned_Data!S6551)*10%)</f>
        <v>0</v>
      </c>
    </row>
    <row r="6552" spans="41:41" x14ac:dyDescent="0.3">
      <c r="AO6552" s="13">
        <f>(Cleaned_Data!S6552)-((Cleaned_Data!S6552)*10%)</f>
        <v>0</v>
      </c>
    </row>
    <row r="6553" spans="41:41" x14ac:dyDescent="0.3">
      <c r="AO6553" s="13">
        <f>(Cleaned_Data!S6553)-((Cleaned_Data!S6553)*10%)</f>
        <v>0</v>
      </c>
    </row>
    <row r="6554" spans="41:41" x14ac:dyDescent="0.3">
      <c r="AO6554" s="13">
        <f>(Cleaned_Data!S6554)-((Cleaned_Data!S6554)*10%)</f>
        <v>0</v>
      </c>
    </row>
    <row r="6555" spans="41:41" x14ac:dyDescent="0.3">
      <c r="AO6555" s="13">
        <f>(Cleaned_Data!S6555)-((Cleaned_Data!S6555)*10%)</f>
        <v>0</v>
      </c>
    </row>
    <row r="6556" spans="41:41" x14ac:dyDescent="0.3">
      <c r="AO6556" s="13">
        <f>(Cleaned_Data!S6556)-((Cleaned_Data!S6556)*10%)</f>
        <v>0</v>
      </c>
    </row>
    <row r="6557" spans="41:41" x14ac:dyDescent="0.3">
      <c r="AO6557" s="13">
        <f>(Cleaned_Data!S6557)-((Cleaned_Data!S6557)*10%)</f>
        <v>0</v>
      </c>
    </row>
    <row r="6558" spans="41:41" x14ac:dyDescent="0.3">
      <c r="AO6558" s="13">
        <f>(Cleaned_Data!S6558)-((Cleaned_Data!S6558)*10%)</f>
        <v>0</v>
      </c>
    </row>
    <row r="6559" spans="41:41" x14ac:dyDescent="0.3">
      <c r="AO6559" s="13">
        <f>(Cleaned_Data!S6559)-((Cleaned_Data!S6559)*10%)</f>
        <v>0</v>
      </c>
    </row>
    <row r="6560" spans="41:41" x14ac:dyDescent="0.3">
      <c r="AO6560" s="13">
        <f>(Cleaned_Data!S6560)-((Cleaned_Data!S6560)*10%)</f>
        <v>0</v>
      </c>
    </row>
    <row r="6561" spans="41:41" x14ac:dyDescent="0.3">
      <c r="AO6561" s="13">
        <f>(Cleaned_Data!S6561)-((Cleaned_Data!S6561)*10%)</f>
        <v>0</v>
      </c>
    </row>
    <row r="6562" spans="41:41" x14ac:dyDescent="0.3">
      <c r="AO6562" s="13">
        <f>(Cleaned_Data!S6562)-((Cleaned_Data!S6562)*10%)</f>
        <v>0</v>
      </c>
    </row>
    <row r="6563" spans="41:41" x14ac:dyDescent="0.3">
      <c r="AO6563" s="13">
        <f>(Cleaned_Data!S6563)-((Cleaned_Data!S6563)*10%)</f>
        <v>0</v>
      </c>
    </row>
    <row r="6564" spans="41:41" x14ac:dyDescent="0.3">
      <c r="AO6564" s="13">
        <f>(Cleaned_Data!S6564)-((Cleaned_Data!S6564)*10%)</f>
        <v>0</v>
      </c>
    </row>
    <row r="6565" spans="41:41" x14ac:dyDescent="0.3">
      <c r="AO6565" s="13">
        <f>(Cleaned_Data!S6565)-((Cleaned_Data!S6565)*10%)</f>
        <v>0</v>
      </c>
    </row>
    <row r="6566" spans="41:41" x14ac:dyDescent="0.3">
      <c r="AO6566" s="13">
        <f>(Cleaned_Data!S6566)-((Cleaned_Data!S6566)*10%)</f>
        <v>0</v>
      </c>
    </row>
    <row r="6567" spans="41:41" x14ac:dyDescent="0.3">
      <c r="AO6567" s="13">
        <f>(Cleaned_Data!S6567)-((Cleaned_Data!S6567)*10%)</f>
        <v>0</v>
      </c>
    </row>
    <row r="6568" spans="41:41" x14ac:dyDescent="0.3">
      <c r="AO6568" s="13">
        <f>(Cleaned_Data!S6568)-((Cleaned_Data!S6568)*10%)</f>
        <v>0</v>
      </c>
    </row>
    <row r="6569" spans="41:41" x14ac:dyDescent="0.3">
      <c r="AO6569" s="13">
        <f>(Cleaned_Data!S6569)-((Cleaned_Data!S6569)*10%)</f>
        <v>0</v>
      </c>
    </row>
    <row r="6570" spans="41:41" x14ac:dyDescent="0.3">
      <c r="AO6570" s="13">
        <f>(Cleaned_Data!S6570)-((Cleaned_Data!S6570)*10%)</f>
        <v>0</v>
      </c>
    </row>
    <row r="6571" spans="41:41" x14ac:dyDescent="0.3">
      <c r="AO6571" s="13">
        <f>(Cleaned_Data!S6571)-((Cleaned_Data!S6571)*10%)</f>
        <v>0</v>
      </c>
    </row>
    <row r="6572" spans="41:41" x14ac:dyDescent="0.3">
      <c r="AO6572" s="13">
        <f>(Cleaned_Data!S6572)-((Cleaned_Data!S6572)*10%)</f>
        <v>0</v>
      </c>
    </row>
    <row r="6573" spans="41:41" x14ac:dyDescent="0.3">
      <c r="AO6573" s="13">
        <f>(Cleaned_Data!S6573)-((Cleaned_Data!S6573)*10%)</f>
        <v>0</v>
      </c>
    </row>
    <row r="6574" spans="41:41" x14ac:dyDescent="0.3">
      <c r="AO6574" s="13">
        <f>(Cleaned_Data!S6574)-((Cleaned_Data!S6574)*10%)</f>
        <v>0</v>
      </c>
    </row>
    <row r="6575" spans="41:41" x14ac:dyDescent="0.3">
      <c r="AO6575" s="13">
        <f>(Cleaned_Data!S6575)-((Cleaned_Data!S6575)*10%)</f>
        <v>0</v>
      </c>
    </row>
    <row r="6576" spans="41:41" x14ac:dyDescent="0.3">
      <c r="AO6576" s="13">
        <f>(Cleaned_Data!S6576)-((Cleaned_Data!S6576)*10%)</f>
        <v>0</v>
      </c>
    </row>
    <row r="6577" spans="41:41" x14ac:dyDescent="0.3">
      <c r="AO6577" s="13">
        <f>(Cleaned_Data!S6577)-((Cleaned_Data!S6577)*10%)</f>
        <v>0</v>
      </c>
    </row>
    <row r="6578" spans="41:41" x14ac:dyDescent="0.3">
      <c r="AO6578" s="13">
        <f>(Cleaned_Data!S6578)-((Cleaned_Data!S6578)*10%)</f>
        <v>0</v>
      </c>
    </row>
    <row r="6579" spans="41:41" x14ac:dyDescent="0.3">
      <c r="AO6579" s="13">
        <f>(Cleaned_Data!S6579)-((Cleaned_Data!S6579)*10%)</f>
        <v>0</v>
      </c>
    </row>
    <row r="6580" spans="41:41" x14ac:dyDescent="0.3">
      <c r="AO6580" s="13">
        <f>(Cleaned_Data!S6580)-((Cleaned_Data!S6580)*10%)</f>
        <v>0</v>
      </c>
    </row>
    <row r="6581" spans="41:41" x14ac:dyDescent="0.3">
      <c r="AO6581" s="13">
        <f>(Cleaned_Data!S6581)-((Cleaned_Data!S6581)*10%)</f>
        <v>0</v>
      </c>
    </row>
    <row r="6582" spans="41:41" x14ac:dyDescent="0.3">
      <c r="AO6582" s="13">
        <f>(Cleaned_Data!S6582)-((Cleaned_Data!S6582)*10%)</f>
        <v>0</v>
      </c>
    </row>
    <row r="6583" spans="41:41" x14ac:dyDescent="0.3">
      <c r="AO6583" s="13">
        <f>(Cleaned_Data!S6583)-((Cleaned_Data!S6583)*10%)</f>
        <v>0</v>
      </c>
    </row>
    <row r="6584" spans="41:41" x14ac:dyDescent="0.3">
      <c r="AO6584" s="13">
        <f>(Cleaned_Data!S6584)-((Cleaned_Data!S6584)*10%)</f>
        <v>0</v>
      </c>
    </row>
    <row r="6585" spans="41:41" x14ac:dyDescent="0.3">
      <c r="AO6585" s="13">
        <f>(Cleaned_Data!S6585)-((Cleaned_Data!S6585)*10%)</f>
        <v>0</v>
      </c>
    </row>
    <row r="6586" spans="41:41" x14ac:dyDescent="0.3">
      <c r="AO6586" s="13">
        <f>(Cleaned_Data!S6586)-((Cleaned_Data!S6586)*10%)</f>
        <v>0</v>
      </c>
    </row>
    <row r="6587" spans="41:41" x14ac:dyDescent="0.3">
      <c r="AO6587" s="13">
        <f>(Cleaned_Data!S6587)-((Cleaned_Data!S6587)*10%)</f>
        <v>0</v>
      </c>
    </row>
    <row r="6588" spans="41:41" x14ac:dyDescent="0.3">
      <c r="AO6588" s="13">
        <f>(Cleaned_Data!S6588)-((Cleaned_Data!S6588)*10%)</f>
        <v>0</v>
      </c>
    </row>
    <row r="6589" spans="41:41" x14ac:dyDescent="0.3">
      <c r="AO6589" s="13">
        <f>(Cleaned_Data!S6589)-((Cleaned_Data!S6589)*10%)</f>
        <v>0</v>
      </c>
    </row>
    <row r="6590" spans="41:41" x14ac:dyDescent="0.3">
      <c r="AO6590" s="13">
        <f>(Cleaned_Data!S6590)-((Cleaned_Data!S6590)*10%)</f>
        <v>0</v>
      </c>
    </row>
    <row r="6591" spans="41:41" x14ac:dyDescent="0.3">
      <c r="AO6591" s="13">
        <f>(Cleaned_Data!S6591)-((Cleaned_Data!S6591)*10%)</f>
        <v>0</v>
      </c>
    </row>
    <row r="6592" spans="41:41" x14ac:dyDescent="0.3">
      <c r="AO6592" s="13">
        <f>(Cleaned_Data!S6592)-((Cleaned_Data!S6592)*10%)</f>
        <v>0</v>
      </c>
    </row>
    <row r="6593" spans="41:41" x14ac:dyDescent="0.3">
      <c r="AO6593" s="13">
        <f>(Cleaned_Data!S6593)-((Cleaned_Data!S6593)*10%)</f>
        <v>0</v>
      </c>
    </row>
    <row r="6594" spans="41:41" x14ac:dyDescent="0.3">
      <c r="AO6594" s="13">
        <f>(Cleaned_Data!S6594)-((Cleaned_Data!S6594)*10%)</f>
        <v>0</v>
      </c>
    </row>
    <row r="6595" spans="41:41" x14ac:dyDescent="0.3">
      <c r="AO6595" s="13">
        <f>(Cleaned_Data!S6595)-((Cleaned_Data!S6595)*10%)</f>
        <v>0</v>
      </c>
    </row>
    <row r="6596" spans="41:41" x14ac:dyDescent="0.3">
      <c r="AO6596" s="13">
        <f>(Cleaned_Data!S6596)-((Cleaned_Data!S6596)*10%)</f>
        <v>0</v>
      </c>
    </row>
    <row r="6597" spans="41:41" x14ac:dyDescent="0.3">
      <c r="AO6597" s="13">
        <f>(Cleaned_Data!S6597)-((Cleaned_Data!S6597)*10%)</f>
        <v>0</v>
      </c>
    </row>
    <row r="6598" spans="41:41" x14ac:dyDescent="0.3">
      <c r="AO6598" s="13">
        <f>(Cleaned_Data!S6598)-((Cleaned_Data!S6598)*10%)</f>
        <v>0</v>
      </c>
    </row>
    <row r="6599" spans="41:41" x14ac:dyDescent="0.3">
      <c r="AO6599" s="13">
        <f>(Cleaned_Data!S6599)-((Cleaned_Data!S6599)*10%)</f>
        <v>0</v>
      </c>
    </row>
    <row r="6600" spans="41:41" x14ac:dyDescent="0.3">
      <c r="AO6600" s="13">
        <f>(Cleaned_Data!S6600)-((Cleaned_Data!S6600)*10%)</f>
        <v>0</v>
      </c>
    </row>
    <row r="6601" spans="41:41" x14ac:dyDescent="0.3">
      <c r="AO6601" s="13">
        <f>(Cleaned_Data!S6601)-((Cleaned_Data!S6601)*10%)</f>
        <v>0</v>
      </c>
    </row>
    <row r="6602" spans="41:41" x14ac:dyDescent="0.3">
      <c r="AO6602" s="13">
        <f>(Cleaned_Data!S6602)-((Cleaned_Data!S6602)*10%)</f>
        <v>0</v>
      </c>
    </row>
    <row r="6603" spans="41:41" x14ac:dyDescent="0.3">
      <c r="AO6603" s="13">
        <f>(Cleaned_Data!S6603)-((Cleaned_Data!S6603)*10%)</f>
        <v>0</v>
      </c>
    </row>
    <row r="6604" spans="41:41" x14ac:dyDescent="0.3">
      <c r="AO6604" s="13">
        <f>(Cleaned_Data!S6604)-((Cleaned_Data!S6604)*10%)</f>
        <v>0</v>
      </c>
    </row>
    <row r="6605" spans="41:41" x14ac:dyDescent="0.3">
      <c r="AO6605" s="13">
        <f>(Cleaned_Data!S6605)-((Cleaned_Data!S6605)*10%)</f>
        <v>0</v>
      </c>
    </row>
    <row r="6606" spans="41:41" x14ac:dyDescent="0.3">
      <c r="AO6606" s="13">
        <f>(Cleaned_Data!S6606)-((Cleaned_Data!S6606)*10%)</f>
        <v>0</v>
      </c>
    </row>
    <row r="6607" spans="41:41" x14ac:dyDescent="0.3">
      <c r="AO6607" s="13">
        <f>(Cleaned_Data!S6607)-((Cleaned_Data!S6607)*10%)</f>
        <v>0</v>
      </c>
    </row>
    <row r="6608" spans="41:41" x14ac:dyDescent="0.3">
      <c r="AO6608" s="13">
        <f>(Cleaned_Data!S6608)-((Cleaned_Data!S6608)*10%)</f>
        <v>0</v>
      </c>
    </row>
    <row r="6609" spans="41:41" x14ac:dyDescent="0.3">
      <c r="AO6609" s="13">
        <f>(Cleaned_Data!S6609)-((Cleaned_Data!S6609)*10%)</f>
        <v>0</v>
      </c>
    </row>
    <row r="6610" spans="41:41" x14ac:dyDescent="0.3">
      <c r="AO6610" s="13">
        <f>(Cleaned_Data!S6610)-((Cleaned_Data!S6610)*10%)</f>
        <v>0</v>
      </c>
    </row>
    <row r="6611" spans="41:41" x14ac:dyDescent="0.3">
      <c r="AO6611" s="13">
        <f>(Cleaned_Data!S6611)-((Cleaned_Data!S6611)*10%)</f>
        <v>0</v>
      </c>
    </row>
    <row r="6612" spans="41:41" x14ac:dyDescent="0.3">
      <c r="AO6612" s="13">
        <f>(Cleaned_Data!S6612)-((Cleaned_Data!S6612)*10%)</f>
        <v>0</v>
      </c>
    </row>
    <row r="6613" spans="41:41" x14ac:dyDescent="0.3">
      <c r="AO6613" s="13">
        <f>(Cleaned_Data!S6613)-((Cleaned_Data!S6613)*10%)</f>
        <v>0</v>
      </c>
    </row>
    <row r="6614" spans="41:41" x14ac:dyDescent="0.3">
      <c r="AO6614" s="13">
        <f>(Cleaned_Data!S6614)-((Cleaned_Data!S6614)*10%)</f>
        <v>0</v>
      </c>
    </row>
    <row r="6615" spans="41:41" x14ac:dyDescent="0.3">
      <c r="AO6615" s="13">
        <f>(Cleaned_Data!S6615)-((Cleaned_Data!S6615)*10%)</f>
        <v>0</v>
      </c>
    </row>
    <row r="6616" spans="41:41" x14ac:dyDescent="0.3">
      <c r="AO6616" s="13">
        <f>(Cleaned_Data!S6616)-((Cleaned_Data!S6616)*10%)</f>
        <v>0</v>
      </c>
    </row>
    <row r="6617" spans="41:41" x14ac:dyDescent="0.3">
      <c r="AO6617" s="13">
        <f>(Cleaned_Data!S6617)-((Cleaned_Data!S6617)*10%)</f>
        <v>0</v>
      </c>
    </row>
    <row r="6618" spans="41:41" x14ac:dyDescent="0.3">
      <c r="AO6618" s="13">
        <f>(Cleaned_Data!S6618)-((Cleaned_Data!S6618)*10%)</f>
        <v>0</v>
      </c>
    </row>
    <row r="6619" spans="41:41" x14ac:dyDescent="0.3">
      <c r="AO6619" s="13">
        <f>(Cleaned_Data!S6619)-((Cleaned_Data!S6619)*10%)</f>
        <v>0</v>
      </c>
    </row>
    <row r="6620" spans="41:41" x14ac:dyDescent="0.3">
      <c r="AO6620" s="13">
        <f>(Cleaned_Data!S6620)-((Cleaned_Data!S6620)*10%)</f>
        <v>0</v>
      </c>
    </row>
    <row r="6621" spans="41:41" x14ac:dyDescent="0.3">
      <c r="AO6621" s="13">
        <f>(Cleaned_Data!S6621)-((Cleaned_Data!S6621)*10%)</f>
        <v>0</v>
      </c>
    </row>
    <row r="6622" spans="41:41" x14ac:dyDescent="0.3">
      <c r="AO6622" s="13">
        <f>(Cleaned_Data!S6622)-((Cleaned_Data!S6622)*10%)</f>
        <v>0</v>
      </c>
    </row>
    <row r="6623" spans="41:41" x14ac:dyDescent="0.3">
      <c r="AO6623" s="13">
        <f>(Cleaned_Data!S6623)-((Cleaned_Data!S6623)*10%)</f>
        <v>0</v>
      </c>
    </row>
    <row r="6624" spans="41:41" x14ac:dyDescent="0.3">
      <c r="AO6624" s="13">
        <f>(Cleaned_Data!S6624)-((Cleaned_Data!S6624)*10%)</f>
        <v>0</v>
      </c>
    </row>
    <row r="6625" spans="41:41" x14ac:dyDescent="0.3">
      <c r="AO6625" s="13">
        <f>(Cleaned_Data!S6625)-((Cleaned_Data!S6625)*10%)</f>
        <v>0</v>
      </c>
    </row>
    <row r="6626" spans="41:41" x14ac:dyDescent="0.3">
      <c r="AO6626" s="13">
        <f>(Cleaned_Data!S6626)-((Cleaned_Data!S6626)*10%)</f>
        <v>0</v>
      </c>
    </row>
    <row r="6627" spans="41:41" x14ac:dyDescent="0.3">
      <c r="AO6627" s="13">
        <f>(Cleaned_Data!S6627)-((Cleaned_Data!S6627)*10%)</f>
        <v>0</v>
      </c>
    </row>
    <row r="6628" spans="41:41" x14ac:dyDescent="0.3">
      <c r="AO6628" s="13">
        <f>(Cleaned_Data!S6628)-((Cleaned_Data!S6628)*10%)</f>
        <v>0</v>
      </c>
    </row>
    <row r="6629" spans="41:41" x14ac:dyDescent="0.3">
      <c r="AO6629" s="13">
        <f>(Cleaned_Data!S6629)-((Cleaned_Data!S6629)*10%)</f>
        <v>0</v>
      </c>
    </row>
    <row r="6630" spans="41:41" x14ac:dyDescent="0.3">
      <c r="AO6630" s="13">
        <f>(Cleaned_Data!S6630)-((Cleaned_Data!S6630)*10%)</f>
        <v>0</v>
      </c>
    </row>
    <row r="6631" spans="41:41" x14ac:dyDescent="0.3">
      <c r="AO6631" s="13">
        <f>(Cleaned_Data!S6631)-((Cleaned_Data!S6631)*10%)</f>
        <v>0</v>
      </c>
    </row>
    <row r="6632" spans="41:41" x14ac:dyDescent="0.3">
      <c r="AO6632" s="13">
        <f>(Cleaned_Data!S6632)-((Cleaned_Data!S6632)*10%)</f>
        <v>0</v>
      </c>
    </row>
    <row r="6633" spans="41:41" x14ac:dyDescent="0.3">
      <c r="AO6633" s="13">
        <f>(Cleaned_Data!S6633)-((Cleaned_Data!S6633)*10%)</f>
        <v>0</v>
      </c>
    </row>
    <row r="6634" spans="41:41" x14ac:dyDescent="0.3">
      <c r="AO6634" s="13">
        <f>(Cleaned_Data!S6634)-((Cleaned_Data!S6634)*10%)</f>
        <v>0</v>
      </c>
    </row>
    <row r="6635" spans="41:41" x14ac:dyDescent="0.3">
      <c r="AO6635" s="13">
        <f>(Cleaned_Data!S6635)-((Cleaned_Data!S6635)*10%)</f>
        <v>0</v>
      </c>
    </row>
    <row r="6636" spans="41:41" x14ac:dyDescent="0.3">
      <c r="AO6636" s="13">
        <f>(Cleaned_Data!S6636)-((Cleaned_Data!S6636)*10%)</f>
        <v>0</v>
      </c>
    </row>
    <row r="6637" spans="41:41" x14ac:dyDescent="0.3">
      <c r="AO6637" s="13">
        <f>(Cleaned_Data!S6637)-((Cleaned_Data!S6637)*10%)</f>
        <v>0</v>
      </c>
    </row>
    <row r="6638" spans="41:41" x14ac:dyDescent="0.3">
      <c r="AO6638" s="13">
        <f>(Cleaned_Data!S6638)-((Cleaned_Data!S6638)*10%)</f>
        <v>0</v>
      </c>
    </row>
    <row r="6639" spans="41:41" x14ac:dyDescent="0.3">
      <c r="AO6639" s="13">
        <f>(Cleaned_Data!S6639)-((Cleaned_Data!S6639)*10%)</f>
        <v>0</v>
      </c>
    </row>
    <row r="6640" spans="41:41" x14ac:dyDescent="0.3">
      <c r="AO6640" s="13">
        <f>(Cleaned_Data!S6640)-((Cleaned_Data!S6640)*10%)</f>
        <v>0</v>
      </c>
    </row>
    <row r="6641" spans="41:41" x14ac:dyDescent="0.3">
      <c r="AO6641" s="13">
        <f>(Cleaned_Data!S6641)-((Cleaned_Data!S6641)*10%)</f>
        <v>0</v>
      </c>
    </row>
    <row r="6642" spans="41:41" x14ac:dyDescent="0.3">
      <c r="AO6642" s="13">
        <f>(Cleaned_Data!S6642)-((Cleaned_Data!S6642)*10%)</f>
        <v>0</v>
      </c>
    </row>
    <row r="6643" spans="41:41" x14ac:dyDescent="0.3">
      <c r="AO6643" s="13">
        <f>(Cleaned_Data!S6643)-((Cleaned_Data!S6643)*10%)</f>
        <v>0</v>
      </c>
    </row>
    <row r="6644" spans="41:41" x14ac:dyDescent="0.3">
      <c r="AO6644" s="13">
        <f>(Cleaned_Data!S6644)-((Cleaned_Data!S6644)*10%)</f>
        <v>0</v>
      </c>
    </row>
    <row r="6645" spans="41:41" x14ac:dyDescent="0.3">
      <c r="AO6645" s="13">
        <f>(Cleaned_Data!S6645)-((Cleaned_Data!S6645)*10%)</f>
        <v>0</v>
      </c>
    </row>
    <row r="6646" spans="41:41" x14ac:dyDescent="0.3">
      <c r="AO6646" s="13">
        <f>(Cleaned_Data!S6646)-((Cleaned_Data!S6646)*10%)</f>
        <v>0</v>
      </c>
    </row>
    <row r="6647" spans="41:41" x14ac:dyDescent="0.3">
      <c r="AO6647" s="13">
        <f>(Cleaned_Data!S6647)-((Cleaned_Data!S6647)*10%)</f>
        <v>0</v>
      </c>
    </row>
    <row r="6648" spans="41:41" x14ac:dyDescent="0.3">
      <c r="AO6648" s="13">
        <f>(Cleaned_Data!S6648)-((Cleaned_Data!S6648)*10%)</f>
        <v>0</v>
      </c>
    </row>
    <row r="6649" spans="41:41" x14ac:dyDescent="0.3">
      <c r="AO6649" s="13">
        <f>(Cleaned_Data!S6649)-((Cleaned_Data!S6649)*10%)</f>
        <v>0</v>
      </c>
    </row>
    <row r="6650" spans="41:41" x14ac:dyDescent="0.3">
      <c r="AO6650" s="13">
        <f>(Cleaned_Data!S6650)-((Cleaned_Data!S6650)*10%)</f>
        <v>0</v>
      </c>
    </row>
    <row r="6651" spans="41:41" x14ac:dyDescent="0.3">
      <c r="AO6651" s="13">
        <f>(Cleaned_Data!S6651)-((Cleaned_Data!S6651)*10%)</f>
        <v>0</v>
      </c>
    </row>
    <row r="6652" spans="41:41" x14ac:dyDescent="0.3">
      <c r="AO6652" s="13">
        <f>(Cleaned_Data!S6652)-((Cleaned_Data!S6652)*10%)</f>
        <v>0</v>
      </c>
    </row>
    <row r="6653" spans="41:41" x14ac:dyDescent="0.3">
      <c r="AO6653" s="13">
        <f>(Cleaned_Data!S6653)-((Cleaned_Data!S6653)*10%)</f>
        <v>0</v>
      </c>
    </row>
    <row r="6654" spans="41:41" x14ac:dyDescent="0.3">
      <c r="AO6654" s="13">
        <f>(Cleaned_Data!S6654)-((Cleaned_Data!S6654)*10%)</f>
        <v>0</v>
      </c>
    </row>
    <row r="6655" spans="41:41" x14ac:dyDescent="0.3">
      <c r="AO6655" s="13">
        <f>(Cleaned_Data!S6655)-((Cleaned_Data!S6655)*10%)</f>
        <v>0</v>
      </c>
    </row>
    <row r="6656" spans="41:41" x14ac:dyDescent="0.3">
      <c r="AO6656" s="13">
        <f>(Cleaned_Data!S6656)-((Cleaned_Data!S6656)*10%)</f>
        <v>0</v>
      </c>
    </row>
    <row r="6657" spans="41:41" x14ac:dyDescent="0.3">
      <c r="AO6657" s="13">
        <f>(Cleaned_Data!S6657)-((Cleaned_Data!S6657)*10%)</f>
        <v>0</v>
      </c>
    </row>
    <row r="6658" spans="41:41" x14ac:dyDescent="0.3">
      <c r="AO6658" s="13">
        <f>(Cleaned_Data!S6658)-((Cleaned_Data!S6658)*10%)</f>
        <v>0</v>
      </c>
    </row>
    <row r="6659" spans="41:41" x14ac:dyDescent="0.3">
      <c r="AO6659" s="13">
        <f>(Cleaned_Data!S6659)-((Cleaned_Data!S6659)*10%)</f>
        <v>0</v>
      </c>
    </row>
    <row r="6660" spans="41:41" x14ac:dyDescent="0.3">
      <c r="AO6660" s="13">
        <f>(Cleaned_Data!S6660)-((Cleaned_Data!S6660)*10%)</f>
        <v>0</v>
      </c>
    </row>
    <row r="6661" spans="41:41" x14ac:dyDescent="0.3">
      <c r="AO6661" s="13">
        <f>(Cleaned_Data!S6661)-((Cleaned_Data!S6661)*10%)</f>
        <v>0</v>
      </c>
    </row>
    <row r="6662" spans="41:41" x14ac:dyDescent="0.3">
      <c r="AO6662" s="13">
        <f>(Cleaned_Data!S6662)-((Cleaned_Data!S6662)*10%)</f>
        <v>0</v>
      </c>
    </row>
    <row r="6663" spans="41:41" x14ac:dyDescent="0.3">
      <c r="AO6663" s="13">
        <f>(Cleaned_Data!S6663)-((Cleaned_Data!S6663)*10%)</f>
        <v>0</v>
      </c>
    </row>
    <row r="6664" spans="41:41" x14ac:dyDescent="0.3">
      <c r="AO6664" s="13">
        <f>(Cleaned_Data!S6664)-((Cleaned_Data!S6664)*10%)</f>
        <v>0</v>
      </c>
    </row>
    <row r="6665" spans="41:41" x14ac:dyDescent="0.3">
      <c r="AO6665" s="13">
        <f>(Cleaned_Data!S6665)-((Cleaned_Data!S6665)*10%)</f>
        <v>0</v>
      </c>
    </row>
    <row r="6666" spans="41:41" x14ac:dyDescent="0.3">
      <c r="AO6666" s="13">
        <f>(Cleaned_Data!S6666)-((Cleaned_Data!S6666)*10%)</f>
        <v>0</v>
      </c>
    </row>
    <row r="6667" spans="41:41" x14ac:dyDescent="0.3">
      <c r="AO6667" s="13">
        <f>(Cleaned_Data!S6667)-((Cleaned_Data!S6667)*10%)</f>
        <v>0</v>
      </c>
    </row>
    <row r="6668" spans="41:41" x14ac:dyDescent="0.3">
      <c r="AO6668" s="13">
        <f>(Cleaned_Data!S6668)-((Cleaned_Data!S6668)*10%)</f>
        <v>0</v>
      </c>
    </row>
    <row r="6669" spans="41:41" x14ac:dyDescent="0.3">
      <c r="AO6669" s="13">
        <f>(Cleaned_Data!S6669)-((Cleaned_Data!S6669)*10%)</f>
        <v>0</v>
      </c>
    </row>
    <row r="6670" spans="41:41" x14ac:dyDescent="0.3">
      <c r="AO6670" s="13">
        <f>(Cleaned_Data!S6670)-((Cleaned_Data!S6670)*10%)</f>
        <v>0</v>
      </c>
    </row>
    <row r="6671" spans="41:41" x14ac:dyDescent="0.3">
      <c r="AO6671" s="13">
        <f>(Cleaned_Data!S6671)-((Cleaned_Data!S6671)*10%)</f>
        <v>0</v>
      </c>
    </row>
    <row r="6672" spans="41:41" x14ac:dyDescent="0.3">
      <c r="AO6672" s="13">
        <f>(Cleaned_Data!S6672)-((Cleaned_Data!S6672)*10%)</f>
        <v>0</v>
      </c>
    </row>
    <row r="6673" spans="41:41" x14ac:dyDescent="0.3">
      <c r="AO6673" s="13">
        <f>(Cleaned_Data!S6673)-((Cleaned_Data!S6673)*10%)</f>
        <v>0</v>
      </c>
    </row>
    <row r="6674" spans="41:41" x14ac:dyDescent="0.3">
      <c r="AO6674" s="13">
        <f>(Cleaned_Data!S6674)-((Cleaned_Data!S6674)*10%)</f>
        <v>0</v>
      </c>
    </row>
    <row r="6675" spans="41:41" x14ac:dyDescent="0.3">
      <c r="AO6675" s="13">
        <f>(Cleaned_Data!S6675)-((Cleaned_Data!S6675)*10%)</f>
        <v>0</v>
      </c>
    </row>
    <row r="6676" spans="41:41" x14ac:dyDescent="0.3">
      <c r="AO6676" s="13">
        <f>(Cleaned_Data!S6676)-((Cleaned_Data!S6676)*10%)</f>
        <v>0</v>
      </c>
    </row>
    <row r="6677" spans="41:41" x14ac:dyDescent="0.3">
      <c r="AO6677" s="13">
        <f>(Cleaned_Data!S6677)-((Cleaned_Data!S6677)*10%)</f>
        <v>0</v>
      </c>
    </row>
    <row r="6678" spans="41:41" x14ac:dyDescent="0.3">
      <c r="AO6678" s="13">
        <f>(Cleaned_Data!S6678)-((Cleaned_Data!S6678)*10%)</f>
        <v>0</v>
      </c>
    </row>
    <row r="6679" spans="41:41" x14ac:dyDescent="0.3">
      <c r="AO6679" s="13">
        <f>(Cleaned_Data!S6679)-((Cleaned_Data!S6679)*10%)</f>
        <v>0</v>
      </c>
    </row>
    <row r="6680" spans="41:41" x14ac:dyDescent="0.3">
      <c r="AO6680" s="13">
        <f>(Cleaned_Data!S6680)-((Cleaned_Data!S6680)*10%)</f>
        <v>0</v>
      </c>
    </row>
    <row r="6681" spans="41:41" x14ac:dyDescent="0.3">
      <c r="AO6681" s="13">
        <f>(Cleaned_Data!S6681)-((Cleaned_Data!S6681)*10%)</f>
        <v>0</v>
      </c>
    </row>
    <row r="6682" spans="41:41" x14ac:dyDescent="0.3">
      <c r="AO6682" s="13">
        <f>(Cleaned_Data!S6682)-((Cleaned_Data!S6682)*10%)</f>
        <v>0</v>
      </c>
    </row>
    <row r="6683" spans="41:41" x14ac:dyDescent="0.3">
      <c r="AO6683" s="13">
        <f>(Cleaned_Data!S6683)-((Cleaned_Data!S6683)*10%)</f>
        <v>0</v>
      </c>
    </row>
    <row r="6684" spans="41:41" x14ac:dyDescent="0.3">
      <c r="AO6684" s="13">
        <f>(Cleaned_Data!S6684)-((Cleaned_Data!S6684)*10%)</f>
        <v>0</v>
      </c>
    </row>
    <row r="6685" spans="41:41" x14ac:dyDescent="0.3">
      <c r="AO6685" s="13">
        <f>(Cleaned_Data!S6685)-((Cleaned_Data!S6685)*10%)</f>
        <v>0</v>
      </c>
    </row>
    <row r="6686" spans="41:41" x14ac:dyDescent="0.3">
      <c r="AO6686" s="13">
        <f>(Cleaned_Data!S6686)-((Cleaned_Data!S6686)*10%)</f>
        <v>0</v>
      </c>
    </row>
    <row r="6687" spans="41:41" x14ac:dyDescent="0.3">
      <c r="AO6687" s="13">
        <f>(Cleaned_Data!S6687)-((Cleaned_Data!S6687)*10%)</f>
        <v>0</v>
      </c>
    </row>
    <row r="6688" spans="41:41" x14ac:dyDescent="0.3">
      <c r="AO6688" s="13">
        <f>(Cleaned_Data!S6688)-((Cleaned_Data!S6688)*10%)</f>
        <v>0</v>
      </c>
    </row>
    <row r="6689" spans="41:41" x14ac:dyDescent="0.3">
      <c r="AO6689" s="13">
        <f>(Cleaned_Data!S6689)-((Cleaned_Data!S6689)*10%)</f>
        <v>0</v>
      </c>
    </row>
    <row r="6690" spans="41:41" x14ac:dyDescent="0.3">
      <c r="AO6690" s="13">
        <f>(Cleaned_Data!S6690)-((Cleaned_Data!S6690)*10%)</f>
        <v>0</v>
      </c>
    </row>
    <row r="6691" spans="41:41" x14ac:dyDescent="0.3">
      <c r="AO6691" s="13">
        <f>(Cleaned_Data!S6691)-((Cleaned_Data!S6691)*10%)</f>
        <v>0</v>
      </c>
    </row>
    <row r="6692" spans="41:41" x14ac:dyDescent="0.3">
      <c r="AO6692" s="13">
        <f>(Cleaned_Data!S6692)-((Cleaned_Data!S6692)*10%)</f>
        <v>0</v>
      </c>
    </row>
    <row r="6693" spans="41:41" x14ac:dyDescent="0.3">
      <c r="AO6693" s="13">
        <f>(Cleaned_Data!S6693)-((Cleaned_Data!S6693)*10%)</f>
        <v>0</v>
      </c>
    </row>
    <row r="6694" spans="41:41" x14ac:dyDescent="0.3">
      <c r="AO6694" s="13">
        <f>(Cleaned_Data!S6694)-((Cleaned_Data!S6694)*10%)</f>
        <v>0</v>
      </c>
    </row>
    <row r="6695" spans="41:41" x14ac:dyDescent="0.3">
      <c r="AO6695" s="13">
        <f>(Cleaned_Data!S6695)-((Cleaned_Data!S6695)*10%)</f>
        <v>0</v>
      </c>
    </row>
    <row r="6696" spans="41:41" x14ac:dyDescent="0.3">
      <c r="AO6696" s="13">
        <f>(Cleaned_Data!S6696)-((Cleaned_Data!S6696)*10%)</f>
        <v>0</v>
      </c>
    </row>
    <row r="6697" spans="41:41" x14ac:dyDescent="0.3">
      <c r="AO6697" s="13">
        <f>(Cleaned_Data!S6697)-((Cleaned_Data!S6697)*10%)</f>
        <v>0</v>
      </c>
    </row>
    <row r="6698" spans="41:41" x14ac:dyDescent="0.3">
      <c r="AO6698" s="13">
        <f>(Cleaned_Data!S6698)-((Cleaned_Data!S6698)*10%)</f>
        <v>0</v>
      </c>
    </row>
    <row r="6699" spans="41:41" x14ac:dyDescent="0.3">
      <c r="AO6699" s="13">
        <f>(Cleaned_Data!S6699)-((Cleaned_Data!S6699)*10%)</f>
        <v>0</v>
      </c>
    </row>
    <row r="6700" spans="41:41" x14ac:dyDescent="0.3">
      <c r="AO6700" s="13">
        <f>(Cleaned_Data!S6700)-((Cleaned_Data!S6700)*10%)</f>
        <v>0</v>
      </c>
    </row>
    <row r="6701" spans="41:41" x14ac:dyDescent="0.3">
      <c r="AO6701" s="13">
        <f>(Cleaned_Data!S6701)-((Cleaned_Data!S6701)*10%)</f>
        <v>0</v>
      </c>
    </row>
    <row r="6702" spans="41:41" x14ac:dyDescent="0.3">
      <c r="AO6702" s="13">
        <f>(Cleaned_Data!S6702)-((Cleaned_Data!S6702)*10%)</f>
        <v>0</v>
      </c>
    </row>
    <row r="6703" spans="41:41" x14ac:dyDescent="0.3">
      <c r="AO6703" s="13">
        <f>(Cleaned_Data!S6703)-((Cleaned_Data!S6703)*10%)</f>
        <v>0</v>
      </c>
    </row>
    <row r="6704" spans="41:41" x14ac:dyDescent="0.3">
      <c r="AO6704" s="13">
        <f>(Cleaned_Data!S6704)-((Cleaned_Data!S6704)*10%)</f>
        <v>0</v>
      </c>
    </row>
    <row r="6705" spans="41:41" x14ac:dyDescent="0.3">
      <c r="AO6705" s="13">
        <f>(Cleaned_Data!S6705)-((Cleaned_Data!S6705)*10%)</f>
        <v>0</v>
      </c>
    </row>
    <row r="6706" spans="41:41" x14ac:dyDescent="0.3">
      <c r="AO6706" s="13">
        <f>(Cleaned_Data!S6706)-((Cleaned_Data!S6706)*10%)</f>
        <v>0</v>
      </c>
    </row>
    <row r="6707" spans="41:41" x14ac:dyDescent="0.3">
      <c r="AO6707" s="13">
        <f>(Cleaned_Data!S6707)-((Cleaned_Data!S6707)*10%)</f>
        <v>0</v>
      </c>
    </row>
    <row r="6708" spans="41:41" x14ac:dyDescent="0.3">
      <c r="AO6708" s="13">
        <f>(Cleaned_Data!S6708)-((Cleaned_Data!S6708)*10%)</f>
        <v>0</v>
      </c>
    </row>
    <row r="6709" spans="41:41" x14ac:dyDescent="0.3">
      <c r="AO6709" s="13">
        <f>(Cleaned_Data!S6709)-((Cleaned_Data!S6709)*10%)</f>
        <v>0</v>
      </c>
    </row>
    <row r="6710" spans="41:41" x14ac:dyDescent="0.3">
      <c r="AO6710" s="13">
        <f>(Cleaned_Data!S6710)-((Cleaned_Data!S6710)*10%)</f>
        <v>0</v>
      </c>
    </row>
    <row r="6711" spans="41:41" x14ac:dyDescent="0.3">
      <c r="AO6711" s="13">
        <f>(Cleaned_Data!S6711)-((Cleaned_Data!S6711)*10%)</f>
        <v>0</v>
      </c>
    </row>
    <row r="6712" spans="41:41" x14ac:dyDescent="0.3">
      <c r="AO6712" s="13">
        <f>(Cleaned_Data!S6712)-((Cleaned_Data!S6712)*10%)</f>
        <v>0</v>
      </c>
    </row>
    <row r="6713" spans="41:41" x14ac:dyDescent="0.3">
      <c r="AO6713" s="13">
        <f>(Cleaned_Data!S6713)-((Cleaned_Data!S6713)*10%)</f>
        <v>0</v>
      </c>
    </row>
    <row r="6714" spans="41:41" x14ac:dyDescent="0.3">
      <c r="AO6714" s="13">
        <f>(Cleaned_Data!S6714)-((Cleaned_Data!S6714)*10%)</f>
        <v>0</v>
      </c>
    </row>
    <row r="6715" spans="41:41" x14ac:dyDescent="0.3">
      <c r="AO6715" s="13">
        <f>(Cleaned_Data!S6715)-((Cleaned_Data!S6715)*10%)</f>
        <v>0</v>
      </c>
    </row>
    <row r="6716" spans="41:41" x14ac:dyDescent="0.3">
      <c r="AO6716" s="13">
        <f>(Cleaned_Data!S6716)-((Cleaned_Data!S6716)*10%)</f>
        <v>0</v>
      </c>
    </row>
    <row r="6717" spans="41:41" x14ac:dyDescent="0.3">
      <c r="AO6717" s="13">
        <f>(Cleaned_Data!S6717)-((Cleaned_Data!S6717)*10%)</f>
        <v>0</v>
      </c>
    </row>
    <row r="6718" spans="41:41" x14ac:dyDescent="0.3">
      <c r="AO6718" s="13">
        <f>(Cleaned_Data!S6718)-((Cleaned_Data!S6718)*10%)</f>
        <v>0</v>
      </c>
    </row>
    <row r="6719" spans="41:41" x14ac:dyDescent="0.3">
      <c r="AO6719" s="13">
        <f>(Cleaned_Data!S6719)-((Cleaned_Data!S6719)*10%)</f>
        <v>0</v>
      </c>
    </row>
    <row r="6720" spans="41:41" x14ac:dyDescent="0.3">
      <c r="AO6720" s="13">
        <f>(Cleaned_Data!S6720)-((Cleaned_Data!S6720)*10%)</f>
        <v>0</v>
      </c>
    </row>
    <row r="6721" spans="41:41" x14ac:dyDescent="0.3">
      <c r="AO6721" s="13">
        <f>(Cleaned_Data!S6721)-((Cleaned_Data!S6721)*10%)</f>
        <v>0</v>
      </c>
    </row>
    <row r="6722" spans="41:41" x14ac:dyDescent="0.3">
      <c r="AO6722" s="13">
        <f>(Cleaned_Data!S6722)-((Cleaned_Data!S6722)*10%)</f>
        <v>0</v>
      </c>
    </row>
    <row r="6723" spans="41:41" x14ac:dyDescent="0.3">
      <c r="AO6723" s="13">
        <f>(Cleaned_Data!S6723)-((Cleaned_Data!S6723)*10%)</f>
        <v>0</v>
      </c>
    </row>
    <row r="6724" spans="41:41" x14ac:dyDescent="0.3">
      <c r="AO6724" s="13">
        <f>(Cleaned_Data!S6724)-((Cleaned_Data!S6724)*10%)</f>
        <v>0</v>
      </c>
    </row>
    <row r="6725" spans="41:41" x14ac:dyDescent="0.3">
      <c r="AO6725" s="13">
        <f>(Cleaned_Data!S6725)-((Cleaned_Data!S6725)*10%)</f>
        <v>0</v>
      </c>
    </row>
    <row r="6726" spans="41:41" x14ac:dyDescent="0.3">
      <c r="AO6726" s="13">
        <f>(Cleaned_Data!S6726)-((Cleaned_Data!S6726)*10%)</f>
        <v>0</v>
      </c>
    </row>
    <row r="6727" spans="41:41" x14ac:dyDescent="0.3">
      <c r="AO6727" s="13">
        <f>(Cleaned_Data!S6727)-((Cleaned_Data!S6727)*10%)</f>
        <v>0</v>
      </c>
    </row>
    <row r="6728" spans="41:41" x14ac:dyDescent="0.3">
      <c r="AO6728" s="13">
        <f>(Cleaned_Data!S6728)-((Cleaned_Data!S6728)*10%)</f>
        <v>0</v>
      </c>
    </row>
    <row r="6729" spans="41:41" x14ac:dyDescent="0.3">
      <c r="AO6729" s="13">
        <f>(Cleaned_Data!S6729)-((Cleaned_Data!S6729)*10%)</f>
        <v>0</v>
      </c>
    </row>
    <row r="6730" spans="41:41" x14ac:dyDescent="0.3">
      <c r="AO6730" s="13">
        <f>(Cleaned_Data!S6730)-((Cleaned_Data!S6730)*10%)</f>
        <v>0</v>
      </c>
    </row>
    <row r="6731" spans="41:41" x14ac:dyDescent="0.3">
      <c r="AO6731" s="13">
        <f>(Cleaned_Data!S6731)-((Cleaned_Data!S6731)*10%)</f>
        <v>0</v>
      </c>
    </row>
    <row r="6732" spans="41:41" x14ac:dyDescent="0.3">
      <c r="AO6732" s="13">
        <f>(Cleaned_Data!S6732)-((Cleaned_Data!S6732)*10%)</f>
        <v>0</v>
      </c>
    </row>
    <row r="6733" spans="41:41" x14ac:dyDescent="0.3">
      <c r="AO6733" s="13">
        <f>(Cleaned_Data!S6733)-((Cleaned_Data!S6733)*10%)</f>
        <v>0</v>
      </c>
    </row>
    <row r="6734" spans="41:41" x14ac:dyDescent="0.3">
      <c r="AO6734" s="13">
        <f>(Cleaned_Data!S6734)-((Cleaned_Data!S6734)*10%)</f>
        <v>0</v>
      </c>
    </row>
    <row r="6735" spans="41:41" x14ac:dyDescent="0.3">
      <c r="AO6735" s="13">
        <f>(Cleaned_Data!S6735)-((Cleaned_Data!S6735)*10%)</f>
        <v>0</v>
      </c>
    </row>
    <row r="6736" spans="41:41" x14ac:dyDescent="0.3">
      <c r="AO6736" s="13">
        <f>(Cleaned_Data!S6736)-((Cleaned_Data!S6736)*10%)</f>
        <v>0</v>
      </c>
    </row>
    <row r="6737" spans="41:41" x14ac:dyDescent="0.3">
      <c r="AO6737" s="13">
        <f>(Cleaned_Data!S6737)-((Cleaned_Data!S6737)*10%)</f>
        <v>0</v>
      </c>
    </row>
    <row r="6738" spans="41:41" x14ac:dyDescent="0.3">
      <c r="AO6738" s="13">
        <f>(Cleaned_Data!S6738)-((Cleaned_Data!S6738)*10%)</f>
        <v>0</v>
      </c>
    </row>
    <row r="6739" spans="41:41" x14ac:dyDescent="0.3">
      <c r="AO6739" s="13">
        <f>(Cleaned_Data!S6739)-((Cleaned_Data!S6739)*10%)</f>
        <v>0</v>
      </c>
    </row>
    <row r="6740" spans="41:41" x14ac:dyDescent="0.3">
      <c r="AO6740" s="13">
        <f>(Cleaned_Data!S6740)-((Cleaned_Data!S6740)*10%)</f>
        <v>0</v>
      </c>
    </row>
    <row r="6741" spans="41:41" x14ac:dyDescent="0.3">
      <c r="AO6741" s="13">
        <f>(Cleaned_Data!S6741)-((Cleaned_Data!S6741)*10%)</f>
        <v>0</v>
      </c>
    </row>
    <row r="6742" spans="41:41" x14ac:dyDescent="0.3">
      <c r="AO6742" s="13">
        <f>(Cleaned_Data!S6742)-((Cleaned_Data!S6742)*10%)</f>
        <v>0</v>
      </c>
    </row>
    <row r="6743" spans="41:41" x14ac:dyDescent="0.3">
      <c r="AO6743" s="13">
        <f>(Cleaned_Data!S6743)-((Cleaned_Data!S6743)*10%)</f>
        <v>0</v>
      </c>
    </row>
    <row r="6744" spans="41:41" x14ac:dyDescent="0.3">
      <c r="AO6744" s="13">
        <f>(Cleaned_Data!S6744)-((Cleaned_Data!S6744)*10%)</f>
        <v>0</v>
      </c>
    </row>
    <row r="6745" spans="41:41" x14ac:dyDescent="0.3">
      <c r="AO6745" s="13">
        <f>(Cleaned_Data!S6745)-((Cleaned_Data!S6745)*10%)</f>
        <v>0</v>
      </c>
    </row>
    <row r="6746" spans="41:41" x14ac:dyDescent="0.3">
      <c r="AO6746" s="13">
        <f>(Cleaned_Data!S6746)-((Cleaned_Data!S6746)*10%)</f>
        <v>0</v>
      </c>
    </row>
    <row r="6747" spans="41:41" x14ac:dyDescent="0.3">
      <c r="AO6747" s="13">
        <f>(Cleaned_Data!S6747)-((Cleaned_Data!S6747)*10%)</f>
        <v>0</v>
      </c>
    </row>
    <row r="6748" spans="41:41" x14ac:dyDescent="0.3">
      <c r="AO6748" s="13">
        <f>(Cleaned_Data!S6748)-((Cleaned_Data!S6748)*10%)</f>
        <v>0</v>
      </c>
    </row>
    <row r="6749" spans="41:41" x14ac:dyDescent="0.3">
      <c r="AO6749" s="13">
        <f>(Cleaned_Data!S6749)-((Cleaned_Data!S6749)*10%)</f>
        <v>0</v>
      </c>
    </row>
    <row r="6750" spans="41:41" x14ac:dyDescent="0.3">
      <c r="AO6750" s="13">
        <f>(Cleaned_Data!S6750)-((Cleaned_Data!S6750)*10%)</f>
        <v>0</v>
      </c>
    </row>
    <row r="6751" spans="41:41" x14ac:dyDescent="0.3">
      <c r="AO6751" s="13">
        <f>(Cleaned_Data!S6751)-((Cleaned_Data!S6751)*10%)</f>
        <v>0</v>
      </c>
    </row>
    <row r="6752" spans="41:41" x14ac:dyDescent="0.3">
      <c r="AO6752" s="13">
        <f>(Cleaned_Data!S6752)-((Cleaned_Data!S6752)*10%)</f>
        <v>0</v>
      </c>
    </row>
    <row r="6753" spans="41:41" x14ac:dyDescent="0.3">
      <c r="AO6753" s="13">
        <f>(Cleaned_Data!S6753)-((Cleaned_Data!S6753)*10%)</f>
        <v>0</v>
      </c>
    </row>
    <row r="6754" spans="41:41" x14ac:dyDescent="0.3">
      <c r="AO6754" s="13">
        <f>(Cleaned_Data!S6754)-((Cleaned_Data!S6754)*10%)</f>
        <v>0</v>
      </c>
    </row>
    <row r="6755" spans="41:41" x14ac:dyDescent="0.3">
      <c r="AO6755" s="13">
        <f>(Cleaned_Data!S6755)-((Cleaned_Data!S6755)*10%)</f>
        <v>0</v>
      </c>
    </row>
    <row r="6756" spans="41:41" x14ac:dyDescent="0.3">
      <c r="AO6756" s="13">
        <f>(Cleaned_Data!S6756)-((Cleaned_Data!S6756)*10%)</f>
        <v>0</v>
      </c>
    </row>
    <row r="6757" spans="41:41" x14ac:dyDescent="0.3">
      <c r="AO6757" s="13">
        <f>(Cleaned_Data!S6757)-((Cleaned_Data!S6757)*10%)</f>
        <v>0</v>
      </c>
    </row>
    <row r="6758" spans="41:41" x14ac:dyDescent="0.3">
      <c r="AO6758" s="13">
        <f>(Cleaned_Data!S6758)-((Cleaned_Data!S6758)*10%)</f>
        <v>0</v>
      </c>
    </row>
    <row r="6759" spans="41:41" x14ac:dyDescent="0.3">
      <c r="AO6759" s="13">
        <f>(Cleaned_Data!S6759)-((Cleaned_Data!S6759)*10%)</f>
        <v>0</v>
      </c>
    </row>
    <row r="6760" spans="41:41" x14ac:dyDescent="0.3">
      <c r="AO6760" s="13">
        <f>(Cleaned_Data!S6760)-((Cleaned_Data!S6760)*10%)</f>
        <v>0</v>
      </c>
    </row>
    <row r="6761" spans="41:41" x14ac:dyDescent="0.3">
      <c r="AO6761" s="13">
        <f>(Cleaned_Data!S6761)-((Cleaned_Data!S6761)*10%)</f>
        <v>0</v>
      </c>
    </row>
    <row r="6762" spans="41:41" x14ac:dyDescent="0.3">
      <c r="AO6762" s="13">
        <f>(Cleaned_Data!S6762)-((Cleaned_Data!S6762)*10%)</f>
        <v>0</v>
      </c>
    </row>
    <row r="6763" spans="41:41" x14ac:dyDescent="0.3">
      <c r="AO6763" s="13">
        <f>(Cleaned_Data!S6763)-((Cleaned_Data!S6763)*10%)</f>
        <v>0</v>
      </c>
    </row>
    <row r="6764" spans="41:41" x14ac:dyDescent="0.3">
      <c r="AO6764" s="13">
        <f>(Cleaned_Data!S6764)-((Cleaned_Data!S6764)*10%)</f>
        <v>0</v>
      </c>
    </row>
    <row r="6765" spans="41:41" x14ac:dyDescent="0.3">
      <c r="AO6765" s="13">
        <f>(Cleaned_Data!S6765)-((Cleaned_Data!S6765)*10%)</f>
        <v>0</v>
      </c>
    </row>
    <row r="6766" spans="41:41" x14ac:dyDescent="0.3">
      <c r="AO6766" s="13">
        <f>(Cleaned_Data!S6766)-((Cleaned_Data!S6766)*10%)</f>
        <v>0</v>
      </c>
    </row>
    <row r="6767" spans="41:41" x14ac:dyDescent="0.3">
      <c r="AO6767" s="13">
        <f>(Cleaned_Data!S6767)-((Cleaned_Data!S6767)*10%)</f>
        <v>0</v>
      </c>
    </row>
    <row r="6768" spans="41:41" x14ac:dyDescent="0.3">
      <c r="AO6768" s="13">
        <f>(Cleaned_Data!S6768)-((Cleaned_Data!S6768)*10%)</f>
        <v>0</v>
      </c>
    </row>
    <row r="6769" spans="41:41" x14ac:dyDescent="0.3">
      <c r="AO6769" s="13">
        <f>(Cleaned_Data!S6769)-((Cleaned_Data!S6769)*10%)</f>
        <v>0</v>
      </c>
    </row>
    <row r="6770" spans="41:41" x14ac:dyDescent="0.3">
      <c r="AO6770" s="13">
        <f>(Cleaned_Data!S6770)-((Cleaned_Data!S6770)*10%)</f>
        <v>0</v>
      </c>
    </row>
    <row r="6771" spans="41:41" x14ac:dyDescent="0.3">
      <c r="AO6771" s="13">
        <f>(Cleaned_Data!S6771)-((Cleaned_Data!S6771)*10%)</f>
        <v>0</v>
      </c>
    </row>
    <row r="6772" spans="41:41" x14ac:dyDescent="0.3">
      <c r="AO6772" s="13">
        <f>(Cleaned_Data!S6772)-((Cleaned_Data!S6772)*10%)</f>
        <v>0</v>
      </c>
    </row>
    <row r="6773" spans="41:41" x14ac:dyDescent="0.3">
      <c r="AO6773" s="13">
        <f>(Cleaned_Data!S6773)-((Cleaned_Data!S6773)*10%)</f>
        <v>0</v>
      </c>
    </row>
    <row r="6774" spans="41:41" x14ac:dyDescent="0.3">
      <c r="AO6774" s="13">
        <f>(Cleaned_Data!S6774)-((Cleaned_Data!S6774)*10%)</f>
        <v>0</v>
      </c>
    </row>
    <row r="6775" spans="41:41" x14ac:dyDescent="0.3">
      <c r="AO6775" s="13">
        <f>(Cleaned_Data!S6775)-((Cleaned_Data!S6775)*10%)</f>
        <v>0</v>
      </c>
    </row>
    <row r="6776" spans="41:41" x14ac:dyDescent="0.3">
      <c r="AO6776" s="13">
        <f>(Cleaned_Data!S6776)-((Cleaned_Data!S6776)*10%)</f>
        <v>0</v>
      </c>
    </row>
    <row r="6777" spans="41:41" x14ac:dyDescent="0.3">
      <c r="AO6777" s="13">
        <f>(Cleaned_Data!S6777)-((Cleaned_Data!S6777)*10%)</f>
        <v>0</v>
      </c>
    </row>
    <row r="6778" spans="41:41" x14ac:dyDescent="0.3">
      <c r="AO6778" s="13">
        <f>(Cleaned_Data!S6778)-((Cleaned_Data!S6778)*10%)</f>
        <v>0</v>
      </c>
    </row>
    <row r="6779" spans="41:41" x14ac:dyDescent="0.3">
      <c r="AO6779" s="13">
        <f>(Cleaned_Data!S6779)-((Cleaned_Data!S6779)*10%)</f>
        <v>0</v>
      </c>
    </row>
    <row r="6780" spans="41:41" x14ac:dyDescent="0.3">
      <c r="AO6780" s="13">
        <f>(Cleaned_Data!S6780)-((Cleaned_Data!S6780)*10%)</f>
        <v>0</v>
      </c>
    </row>
    <row r="6781" spans="41:41" x14ac:dyDescent="0.3">
      <c r="AO6781" s="13">
        <f>(Cleaned_Data!S6781)-((Cleaned_Data!S6781)*10%)</f>
        <v>0</v>
      </c>
    </row>
    <row r="6782" spans="41:41" x14ac:dyDescent="0.3">
      <c r="AO6782" s="13">
        <f>(Cleaned_Data!S6782)-((Cleaned_Data!S6782)*10%)</f>
        <v>0</v>
      </c>
    </row>
    <row r="6783" spans="41:41" x14ac:dyDescent="0.3">
      <c r="AO6783" s="13">
        <f>(Cleaned_Data!S6783)-((Cleaned_Data!S6783)*10%)</f>
        <v>0</v>
      </c>
    </row>
    <row r="6784" spans="41:41" x14ac:dyDescent="0.3">
      <c r="AO6784" s="13">
        <f>(Cleaned_Data!S6784)-((Cleaned_Data!S6784)*10%)</f>
        <v>0</v>
      </c>
    </row>
    <row r="6785" spans="41:41" x14ac:dyDescent="0.3">
      <c r="AO6785" s="13">
        <f>(Cleaned_Data!S6785)-((Cleaned_Data!S6785)*10%)</f>
        <v>0</v>
      </c>
    </row>
    <row r="6786" spans="41:41" x14ac:dyDescent="0.3">
      <c r="AO6786" s="13">
        <f>(Cleaned_Data!S6786)-((Cleaned_Data!S6786)*10%)</f>
        <v>0</v>
      </c>
    </row>
    <row r="6787" spans="41:41" x14ac:dyDescent="0.3">
      <c r="AO6787" s="13">
        <f>(Cleaned_Data!S6787)-((Cleaned_Data!S6787)*10%)</f>
        <v>0</v>
      </c>
    </row>
    <row r="6788" spans="41:41" x14ac:dyDescent="0.3">
      <c r="AO6788" s="13">
        <f>(Cleaned_Data!S6788)-((Cleaned_Data!S6788)*10%)</f>
        <v>0</v>
      </c>
    </row>
    <row r="6789" spans="41:41" x14ac:dyDescent="0.3">
      <c r="AO6789" s="13">
        <f>(Cleaned_Data!S6789)-((Cleaned_Data!S6789)*10%)</f>
        <v>0</v>
      </c>
    </row>
    <row r="6790" spans="41:41" x14ac:dyDescent="0.3">
      <c r="AO6790" s="13">
        <f>(Cleaned_Data!S6790)-((Cleaned_Data!S6790)*10%)</f>
        <v>0</v>
      </c>
    </row>
    <row r="6791" spans="41:41" x14ac:dyDescent="0.3">
      <c r="AO6791" s="13">
        <f>(Cleaned_Data!S6791)-((Cleaned_Data!S6791)*10%)</f>
        <v>0</v>
      </c>
    </row>
    <row r="6792" spans="41:41" x14ac:dyDescent="0.3">
      <c r="AO6792" s="13">
        <f>(Cleaned_Data!S6792)-((Cleaned_Data!S6792)*10%)</f>
        <v>0</v>
      </c>
    </row>
    <row r="6793" spans="41:41" x14ac:dyDescent="0.3">
      <c r="AO6793" s="13">
        <f>(Cleaned_Data!S6793)-((Cleaned_Data!S6793)*10%)</f>
        <v>0</v>
      </c>
    </row>
    <row r="6794" spans="41:41" x14ac:dyDescent="0.3">
      <c r="AO6794" s="13">
        <f>(Cleaned_Data!S6794)-((Cleaned_Data!S6794)*10%)</f>
        <v>0</v>
      </c>
    </row>
    <row r="6795" spans="41:41" x14ac:dyDescent="0.3">
      <c r="AO6795" s="13">
        <f>(Cleaned_Data!S6795)-((Cleaned_Data!S6795)*10%)</f>
        <v>0</v>
      </c>
    </row>
    <row r="6796" spans="41:41" x14ac:dyDescent="0.3">
      <c r="AO6796" s="13">
        <f>(Cleaned_Data!S6796)-((Cleaned_Data!S6796)*10%)</f>
        <v>0</v>
      </c>
    </row>
    <row r="6797" spans="41:41" x14ac:dyDescent="0.3">
      <c r="AO6797" s="13">
        <f>(Cleaned_Data!S6797)-((Cleaned_Data!S6797)*10%)</f>
        <v>0</v>
      </c>
    </row>
    <row r="6798" spans="41:41" x14ac:dyDescent="0.3">
      <c r="AO6798" s="13">
        <f>(Cleaned_Data!S6798)-((Cleaned_Data!S6798)*10%)</f>
        <v>0</v>
      </c>
    </row>
    <row r="6799" spans="41:41" x14ac:dyDescent="0.3">
      <c r="AO6799" s="13">
        <f>(Cleaned_Data!S6799)-((Cleaned_Data!S6799)*10%)</f>
        <v>0</v>
      </c>
    </row>
    <row r="6800" spans="41:41" x14ac:dyDescent="0.3">
      <c r="AO6800" s="13">
        <f>(Cleaned_Data!S6800)-((Cleaned_Data!S6800)*10%)</f>
        <v>0</v>
      </c>
    </row>
    <row r="6801" spans="41:41" x14ac:dyDescent="0.3">
      <c r="AO6801" s="13">
        <f>(Cleaned_Data!S6801)-((Cleaned_Data!S6801)*10%)</f>
        <v>0</v>
      </c>
    </row>
    <row r="6802" spans="41:41" x14ac:dyDescent="0.3">
      <c r="AO6802" s="13">
        <f>(Cleaned_Data!S6802)-((Cleaned_Data!S6802)*10%)</f>
        <v>0</v>
      </c>
    </row>
    <row r="6803" spans="41:41" x14ac:dyDescent="0.3">
      <c r="AO6803" s="13">
        <f>(Cleaned_Data!S6803)-((Cleaned_Data!S6803)*10%)</f>
        <v>0</v>
      </c>
    </row>
    <row r="6804" spans="41:41" x14ac:dyDescent="0.3">
      <c r="AO6804" s="13">
        <f>(Cleaned_Data!S6804)-((Cleaned_Data!S6804)*10%)</f>
        <v>0</v>
      </c>
    </row>
    <row r="6805" spans="41:41" x14ac:dyDescent="0.3">
      <c r="AO6805" s="13">
        <f>(Cleaned_Data!S6805)-((Cleaned_Data!S6805)*10%)</f>
        <v>0</v>
      </c>
    </row>
    <row r="6806" spans="41:41" x14ac:dyDescent="0.3">
      <c r="AO6806" s="13">
        <f>(Cleaned_Data!S6806)-((Cleaned_Data!S6806)*10%)</f>
        <v>0</v>
      </c>
    </row>
    <row r="6807" spans="41:41" x14ac:dyDescent="0.3">
      <c r="AO6807" s="13">
        <f>(Cleaned_Data!S6807)-((Cleaned_Data!S6807)*10%)</f>
        <v>0</v>
      </c>
    </row>
    <row r="6808" spans="41:41" x14ac:dyDescent="0.3">
      <c r="AO6808" s="13">
        <f>(Cleaned_Data!S6808)-((Cleaned_Data!S6808)*10%)</f>
        <v>0</v>
      </c>
    </row>
    <row r="6809" spans="41:41" x14ac:dyDescent="0.3">
      <c r="AO6809" s="13">
        <f>(Cleaned_Data!S6809)-((Cleaned_Data!S6809)*10%)</f>
        <v>0</v>
      </c>
    </row>
    <row r="6810" spans="41:41" x14ac:dyDescent="0.3">
      <c r="AO6810" s="13">
        <f>(Cleaned_Data!S6810)-((Cleaned_Data!S6810)*10%)</f>
        <v>0</v>
      </c>
    </row>
    <row r="6811" spans="41:41" x14ac:dyDescent="0.3">
      <c r="AO6811" s="13">
        <f>(Cleaned_Data!S6811)-((Cleaned_Data!S6811)*10%)</f>
        <v>0</v>
      </c>
    </row>
    <row r="6812" spans="41:41" x14ac:dyDescent="0.3">
      <c r="AO6812" s="13">
        <f>(Cleaned_Data!S6812)-((Cleaned_Data!S6812)*10%)</f>
        <v>0</v>
      </c>
    </row>
    <row r="6813" spans="41:41" x14ac:dyDescent="0.3">
      <c r="AO6813" s="13">
        <f>(Cleaned_Data!S6813)-((Cleaned_Data!S6813)*10%)</f>
        <v>0</v>
      </c>
    </row>
    <row r="6814" spans="41:41" x14ac:dyDescent="0.3">
      <c r="AO6814" s="13">
        <f>(Cleaned_Data!S6814)-((Cleaned_Data!S6814)*10%)</f>
        <v>0</v>
      </c>
    </row>
    <row r="6815" spans="41:41" x14ac:dyDescent="0.3">
      <c r="AO6815" s="13">
        <f>(Cleaned_Data!S6815)-((Cleaned_Data!S6815)*10%)</f>
        <v>0</v>
      </c>
    </row>
    <row r="6816" spans="41:41" x14ac:dyDescent="0.3">
      <c r="AO6816" s="13">
        <f>(Cleaned_Data!S6816)-((Cleaned_Data!S6816)*10%)</f>
        <v>0</v>
      </c>
    </row>
    <row r="6817" spans="41:41" x14ac:dyDescent="0.3">
      <c r="AO6817" s="13">
        <f>(Cleaned_Data!S6817)-((Cleaned_Data!S6817)*10%)</f>
        <v>0</v>
      </c>
    </row>
    <row r="6818" spans="41:41" x14ac:dyDescent="0.3">
      <c r="AO6818" s="13">
        <f>(Cleaned_Data!S6818)-((Cleaned_Data!S6818)*10%)</f>
        <v>0</v>
      </c>
    </row>
    <row r="6819" spans="41:41" x14ac:dyDescent="0.3">
      <c r="AO6819" s="13">
        <f>(Cleaned_Data!S6819)-((Cleaned_Data!S6819)*10%)</f>
        <v>0</v>
      </c>
    </row>
    <row r="6820" spans="41:41" x14ac:dyDescent="0.3">
      <c r="AO6820" s="13">
        <f>(Cleaned_Data!S6820)-((Cleaned_Data!S6820)*10%)</f>
        <v>0</v>
      </c>
    </row>
    <row r="6821" spans="41:41" x14ac:dyDescent="0.3">
      <c r="AO6821" s="13">
        <f>(Cleaned_Data!S6821)-((Cleaned_Data!S6821)*10%)</f>
        <v>0</v>
      </c>
    </row>
    <row r="6822" spans="41:41" x14ac:dyDescent="0.3">
      <c r="AO6822" s="13">
        <f>(Cleaned_Data!S6822)-((Cleaned_Data!S6822)*10%)</f>
        <v>0</v>
      </c>
    </row>
    <row r="6823" spans="41:41" x14ac:dyDescent="0.3">
      <c r="AO6823" s="13">
        <f>(Cleaned_Data!S6823)-((Cleaned_Data!S6823)*10%)</f>
        <v>0</v>
      </c>
    </row>
    <row r="6824" spans="41:41" x14ac:dyDescent="0.3">
      <c r="AO6824" s="13">
        <f>(Cleaned_Data!S6824)-((Cleaned_Data!S6824)*10%)</f>
        <v>0</v>
      </c>
    </row>
    <row r="6825" spans="41:41" x14ac:dyDescent="0.3">
      <c r="AO6825" s="13">
        <f>(Cleaned_Data!S6825)-((Cleaned_Data!S6825)*10%)</f>
        <v>0</v>
      </c>
    </row>
    <row r="6826" spans="41:41" x14ac:dyDescent="0.3">
      <c r="AO6826" s="13">
        <f>(Cleaned_Data!S6826)-((Cleaned_Data!S6826)*10%)</f>
        <v>0</v>
      </c>
    </row>
    <row r="6827" spans="41:41" x14ac:dyDescent="0.3">
      <c r="AO6827" s="13">
        <f>(Cleaned_Data!S6827)-((Cleaned_Data!S6827)*10%)</f>
        <v>0</v>
      </c>
    </row>
    <row r="6828" spans="41:41" x14ac:dyDescent="0.3">
      <c r="AO6828" s="13">
        <f>(Cleaned_Data!S6828)-((Cleaned_Data!S6828)*10%)</f>
        <v>0</v>
      </c>
    </row>
    <row r="6829" spans="41:41" x14ac:dyDescent="0.3">
      <c r="AO6829" s="13">
        <f>(Cleaned_Data!S6829)-((Cleaned_Data!S6829)*10%)</f>
        <v>0</v>
      </c>
    </row>
    <row r="6830" spans="41:41" x14ac:dyDescent="0.3">
      <c r="AO6830" s="13">
        <f>(Cleaned_Data!S6830)-((Cleaned_Data!S6830)*10%)</f>
        <v>0</v>
      </c>
    </row>
    <row r="6831" spans="41:41" x14ac:dyDescent="0.3">
      <c r="AO6831" s="13">
        <f>(Cleaned_Data!S6831)-((Cleaned_Data!S6831)*10%)</f>
        <v>0</v>
      </c>
    </row>
    <row r="6832" spans="41:41" x14ac:dyDescent="0.3">
      <c r="AO6832" s="13">
        <f>(Cleaned_Data!S6832)-((Cleaned_Data!S6832)*10%)</f>
        <v>0</v>
      </c>
    </row>
    <row r="6833" spans="41:41" x14ac:dyDescent="0.3">
      <c r="AO6833" s="13">
        <f>(Cleaned_Data!S6833)-((Cleaned_Data!S6833)*10%)</f>
        <v>0</v>
      </c>
    </row>
    <row r="6834" spans="41:41" x14ac:dyDescent="0.3">
      <c r="AO6834" s="13">
        <f>(Cleaned_Data!S6834)-((Cleaned_Data!S6834)*10%)</f>
        <v>0</v>
      </c>
    </row>
    <row r="6835" spans="41:41" x14ac:dyDescent="0.3">
      <c r="AO6835" s="13">
        <f>(Cleaned_Data!S6835)-((Cleaned_Data!S6835)*10%)</f>
        <v>0</v>
      </c>
    </row>
    <row r="6836" spans="41:41" x14ac:dyDescent="0.3">
      <c r="AO6836" s="13">
        <f>(Cleaned_Data!S6836)-((Cleaned_Data!S6836)*10%)</f>
        <v>0</v>
      </c>
    </row>
    <row r="6837" spans="41:41" x14ac:dyDescent="0.3">
      <c r="AO6837" s="13">
        <f>(Cleaned_Data!S6837)-((Cleaned_Data!S6837)*10%)</f>
        <v>0</v>
      </c>
    </row>
    <row r="6838" spans="41:41" x14ac:dyDescent="0.3">
      <c r="AO6838" s="13">
        <f>(Cleaned_Data!S6838)-((Cleaned_Data!S6838)*10%)</f>
        <v>0</v>
      </c>
    </row>
    <row r="6839" spans="41:41" x14ac:dyDescent="0.3">
      <c r="AO6839" s="13">
        <f>(Cleaned_Data!S6839)-((Cleaned_Data!S6839)*10%)</f>
        <v>0</v>
      </c>
    </row>
    <row r="6840" spans="41:41" x14ac:dyDescent="0.3">
      <c r="AO6840" s="13">
        <f>(Cleaned_Data!S6840)-((Cleaned_Data!S6840)*10%)</f>
        <v>0</v>
      </c>
    </row>
    <row r="6841" spans="41:41" x14ac:dyDescent="0.3">
      <c r="AO6841" s="13">
        <f>(Cleaned_Data!S6841)-((Cleaned_Data!S6841)*10%)</f>
        <v>0</v>
      </c>
    </row>
    <row r="6842" spans="41:41" x14ac:dyDescent="0.3">
      <c r="AO6842" s="13">
        <f>(Cleaned_Data!S6842)-((Cleaned_Data!S6842)*10%)</f>
        <v>0</v>
      </c>
    </row>
    <row r="6843" spans="41:41" x14ac:dyDescent="0.3">
      <c r="AO6843" s="13">
        <f>(Cleaned_Data!S6843)-((Cleaned_Data!S6843)*10%)</f>
        <v>0</v>
      </c>
    </row>
    <row r="6844" spans="41:41" x14ac:dyDescent="0.3">
      <c r="AO6844" s="13">
        <f>(Cleaned_Data!S6844)-((Cleaned_Data!S6844)*10%)</f>
        <v>0</v>
      </c>
    </row>
    <row r="6845" spans="41:41" x14ac:dyDescent="0.3">
      <c r="AO6845" s="13">
        <f>(Cleaned_Data!S6845)-((Cleaned_Data!S6845)*10%)</f>
        <v>0</v>
      </c>
    </row>
    <row r="6846" spans="41:41" x14ac:dyDescent="0.3">
      <c r="AO6846" s="13">
        <f>(Cleaned_Data!S6846)-((Cleaned_Data!S6846)*10%)</f>
        <v>0</v>
      </c>
    </row>
    <row r="6847" spans="41:41" x14ac:dyDescent="0.3">
      <c r="AO6847" s="13">
        <f>(Cleaned_Data!S6847)-((Cleaned_Data!S6847)*10%)</f>
        <v>0</v>
      </c>
    </row>
    <row r="6848" spans="41:41" x14ac:dyDescent="0.3">
      <c r="AO6848" s="13">
        <f>(Cleaned_Data!S6848)-((Cleaned_Data!S6848)*10%)</f>
        <v>0</v>
      </c>
    </row>
    <row r="6849" spans="41:41" x14ac:dyDescent="0.3">
      <c r="AO6849" s="13">
        <f>(Cleaned_Data!S6849)-((Cleaned_Data!S6849)*10%)</f>
        <v>0</v>
      </c>
    </row>
    <row r="6850" spans="41:41" x14ac:dyDescent="0.3">
      <c r="AO6850" s="13">
        <f>(Cleaned_Data!S6850)-((Cleaned_Data!S6850)*10%)</f>
        <v>0</v>
      </c>
    </row>
    <row r="6851" spans="41:41" x14ac:dyDescent="0.3">
      <c r="AO6851" s="13">
        <f>(Cleaned_Data!S6851)-((Cleaned_Data!S6851)*10%)</f>
        <v>0</v>
      </c>
    </row>
    <row r="6852" spans="41:41" x14ac:dyDescent="0.3">
      <c r="AO6852" s="13">
        <f>(Cleaned_Data!S6852)-((Cleaned_Data!S6852)*10%)</f>
        <v>0</v>
      </c>
    </row>
    <row r="6853" spans="41:41" x14ac:dyDescent="0.3">
      <c r="AO6853" s="13">
        <f>(Cleaned_Data!S6853)-((Cleaned_Data!S6853)*10%)</f>
        <v>0</v>
      </c>
    </row>
    <row r="6854" spans="41:41" x14ac:dyDescent="0.3">
      <c r="AO6854" s="13">
        <f>(Cleaned_Data!S6854)-((Cleaned_Data!S6854)*10%)</f>
        <v>0</v>
      </c>
    </row>
    <row r="6855" spans="41:41" x14ac:dyDescent="0.3">
      <c r="AO6855" s="13">
        <f>(Cleaned_Data!S6855)-((Cleaned_Data!S6855)*10%)</f>
        <v>0</v>
      </c>
    </row>
    <row r="6856" spans="41:41" x14ac:dyDescent="0.3">
      <c r="AO6856" s="13">
        <f>(Cleaned_Data!S6856)-((Cleaned_Data!S6856)*10%)</f>
        <v>0</v>
      </c>
    </row>
    <row r="6857" spans="41:41" x14ac:dyDescent="0.3">
      <c r="AO6857" s="13">
        <f>(Cleaned_Data!S6857)-((Cleaned_Data!S6857)*10%)</f>
        <v>0</v>
      </c>
    </row>
    <row r="6858" spans="41:41" x14ac:dyDescent="0.3">
      <c r="AO6858" s="13">
        <f>(Cleaned_Data!S6858)-((Cleaned_Data!S6858)*10%)</f>
        <v>0</v>
      </c>
    </row>
    <row r="6859" spans="41:41" x14ac:dyDescent="0.3">
      <c r="AO6859" s="13">
        <f>(Cleaned_Data!S6859)-((Cleaned_Data!S6859)*10%)</f>
        <v>0</v>
      </c>
    </row>
    <row r="6860" spans="41:41" x14ac:dyDescent="0.3">
      <c r="AO6860" s="13">
        <f>(Cleaned_Data!S6860)-((Cleaned_Data!S6860)*10%)</f>
        <v>0</v>
      </c>
    </row>
    <row r="6861" spans="41:41" x14ac:dyDescent="0.3">
      <c r="AO6861" s="13">
        <f>(Cleaned_Data!S6861)-((Cleaned_Data!S6861)*10%)</f>
        <v>0</v>
      </c>
    </row>
    <row r="6862" spans="41:41" x14ac:dyDescent="0.3">
      <c r="AO6862" s="13">
        <f>(Cleaned_Data!S6862)-((Cleaned_Data!S6862)*10%)</f>
        <v>0</v>
      </c>
    </row>
    <row r="6863" spans="41:41" x14ac:dyDescent="0.3">
      <c r="AO6863" s="13">
        <f>(Cleaned_Data!S6863)-((Cleaned_Data!S6863)*10%)</f>
        <v>0</v>
      </c>
    </row>
    <row r="6864" spans="41:41" x14ac:dyDescent="0.3">
      <c r="AO6864" s="13">
        <f>(Cleaned_Data!S6864)-((Cleaned_Data!S6864)*10%)</f>
        <v>0</v>
      </c>
    </row>
    <row r="6865" spans="41:41" x14ac:dyDescent="0.3">
      <c r="AO6865" s="13">
        <f>(Cleaned_Data!S6865)-((Cleaned_Data!S6865)*10%)</f>
        <v>0</v>
      </c>
    </row>
    <row r="6866" spans="41:41" x14ac:dyDescent="0.3">
      <c r="AO6866" s="13">
        <f>(Cleaned_Data!S6866)-((Cleaned_Data!S6866)*10%)</f>
        <v>0</v>
      </c>
    </row>
    <row r="6867" spans="41:41" x14ac:dyDescent="0.3">
      <c r="AO6867" s="13">
        <f>(Cleaned_Data!S6867)-((Cleaned_Data!S6867)*10%)</f>
        <v>0</v>
      </c>
    </row>
    <row r="6868" spans="41:41" x14ac:dyDescent="0.3">
      <c r="AO6868" s="13">
        <f>(Cleaned_Data!S6868)-((Cleaned_Data!S6868)*10%)</f>
        <v>0</v>
      </c>
    </row>
    <row r="6869" spans="41:41" x14ac:dyDescent="0.3">
      <c r="AO6869" s="13">
        <f>(Cleaned_Data!S6869)-((Cleaned_Data!S6869)*10%)</f>
        <v>0</v>
      </c>
    </row>
    <row r="6870" spans="41:41" x14ac:dyDescent="0.3">
      <c r="AO6870" s="13">
        <f>(Cleaned_Data!S6870)-((Cleaned_Data!S6870)*10%)</f>
        <v>0</v>
      </c>
    </row>
    <row r="6871" spans="41:41" x14ac:dyDescent="0.3">
      <c r="AO6871" s="13">
        <f>(Cleaned_Data!S6871)-((Cleaned_Data!S6871)*10%)</f>
        <v>0</v>
      </c>
    </row>
    <row r="6872" spans="41:41" x14ac:dyDescent="0.3">
      <c r="AO6872" s="13">
        <f>(Cleaned_Data!S6872)-((Cleaned_Data!S6872)*10%)</f>
        <v>0</v>
      </c>
    </row>
    <row r="6873" spans="41:41" x14ac:dyDescent="0.3">
      <c r="AO6873" s="13">
        <f>(Cleaned_Data!S6873)-((Cleaned_Data!S6873)*10%)</f>
        <v>0</v>
      </c>
    </row>
    <row r="6874" spans="41:41" x14ac:dyDescent="0.3">
      <c r="AO6874" s="13">
        <f>(Cleaned_Data!S6874)-((Cleaned_Data!S6874)*10%)</f>
        <v>0</v>
      </c>
    </row>
    <row r="6875" spans="41:41" x14ac:dyDescent="0.3">
      <c r="AO6875" s="13">
        <f>(Cleaned_Data!S6875)-((Cleaned_Data!S6875)*10%)</f>
        <v>0</v>
      </c>
    </row>
    <row r="6876" spans="41:41" x14ac:dyDescent="0.3">
      <c r="AO6876" s="13">
        <f>(Cleaned_Data!S6876)-((Cleaned_Data!S6876)*10%)</f>
        <v>0</v>
      </c>
    </row>
    <row r="6877" spans="41:41" x14ac:dyDescent="0.3">
      <c r="AO6877" s="13">
        <f>(Cleaned_Data!S6877)-((Cleaned_Data!S6877)*10%)</f>
        <v>0</v>
      </c>
    </row>
    <row r="6878" spans="41:41" x14ac:dyDescent="0.3">
      <c r="AO6878" s="13">
        <f>(Cleaned_Data!S6878)-((Cleaned_Data!S6878)*10%)</f>
        <v>0</v>
      </c>
    </row>
    <row r="6879" spans="41:41" x14ac:dyDescent="0.3">
      <c r="AO6879" s="13">
        <f>(Cleaned_Data!S6879)-((Cleaned_Data!S6879)*10%)</f>
        <v>0</v>
      </c>
    </row>
    <row r="6880" spans="41:41" x14ac:dyDescent="0.3">
      <c r="AO6880" s="13">
        <f>(Cleaned_Data!S6880)-((Cleaned_Data!S6880)*10%)</f>
        <v>0</v>
      </c>
    </row>
    <row r="6881" spans="41:41" x14ac:dyDescent="0.3">
      <c r="AO6881" s="13">
        <f>(Cleaned_Data!S6881)-((Cleaned_Data!S6881)*10%)</f>
        <v>0</v>
      </c>
    </row>
    <row r="6882" spans="41:41" x14ac:dyDescent="0.3">
      <c r="AO6882" s="13">
        <f>(Cleaned_Data!S6882)-((Cleaned_Data!S6882)*10%)</f>
        <v>0</v>
      </c>
    </row>
    <row r="6883" spans="41:41" x14ac:dyDescent="0.3">
      <c r="AO6883" s="13">
        <f>(Cleaned_Data!S6883)-((Cleaned_Data!S6883)*10%)</f>
        <v>0</v>
      </c>
    </row>
    <row r="6884" spans="41:41" x14ac:dyDescent="0.3">
      <c r="AO6884" s="13">
        <f>(Cleaned_Data!S6884)-((Cleaned_Data!S6884)*10%)</f>
        <v>0</v>
      </c>
    </row>
    <row r="6885" spans="41:41" x14ac:dyDescent="0.3">
      <c r="AO6885" s="13">
        <f>(Cleaned_Data!S6885)-((Cleaned_Data!S6885)*10%)</f>
        <v>0</v>
      </c>
    </row>
    <row r="6886" spans="41:41" x14ac:dyDescent="0.3">
      <c r="AO6886" s="13">
        <f>(Cleaned_Data!S6886)-((Cleaned_Data!S6886)*10%)</f>
        <v>0</v>
      </c>
    </row>
    <row r="6887" spans="41:41" x14ac:dyDescent="0.3">
      <c r="AO6887" s="13">
        <f>(Cleaned_Data!S6887)-((Cleaned_Data!S6887)*10%)</f>
        <v>0</v>
      </c>
    </row>
    <row r="6888" spans="41:41" x14ac:dyDescent="0.3">
      <c r="AO6888" s="13">
        <f>(Cleaned_Data!S6888)-((Cleaned_Data!S6888)*10%)</f>
        <v>0</v>
      </c>
    </row>
    <row r="6889" spans="41:41" x14ac:dyDescent="0.3">
      <c r="AO6889" s="13">
        <f>(Cleaned_Data!S6889)-((Cleaned_Data!S6889)*10%)</f>
        <v>0</v>
      </c>
    </row>
    <row r="6890" spans="41:41" x14ac:dyDescent="0.3">
      <c r="AO6890" s="13">
        <f>(Cleaned_Data!S6890)-((Cleaned_Data!S6890)*10%)</f>
        <v>0</v>
      </c>
    </row>
    <row r="6891" spans="41:41" x14ac:dyDescent="0.3">
      <c r="AO6891" s="13">
        <f>(Cleaned_Data!S6891)-((Cleaned_Data!S6891)*10%)</f>
        <v>0</v>
      </c>
    </row>
    <row r="6892" spans="41:41" x14ac:dyDescent="0.3">
      <c r="AO6892" s="13">
        <f>(Cleaned_Data!S6892)-((Cleaned_Data!S6892)*10%)</f>
        <v>0</v>
      </c>
    </row>
    <row r="6893" spans="41:41" x14ac:dyDescent="0.3">
      <c r="AO6893" s="13">
        <f>(Cleaned_Data!S6893)-((Cleaned_Data!S6893)*10%)</f>
        <v>0</v>
      </c>
    </row>
    <row r="6894" spans="41:41" x14ac:dyDescent="0.3">
      <c r="AO6894" s="13">
        <f>(Cleaned_Data!S6894)-((Cleaned_Data!S6894)*10%)</f>
        <v>0</v>
      </c>
    </row>
    <row r="6895" spans="41:41" x14ac:dyDescent="0.3">
      <c r="AO6895" s="13">
        <f>(Cleaned_Data!S6895)-((Cleaned_Data!S6895)*10%)</f>
        <v>0</v>
      </c>
    </row>
    <row r="6896" spans="41:41" x14ac:dyDescent="0.3">
      <c r="AO6896" s="13">
        <f>(Cleaned_Data!S6896)-((Cleaned_Data!S6896)*10%)</f>
        <v>0</v>
      </c>
    </row>
    <row r="6897" spans="41:41" x14ac:dyDescent="0.3">
      <c r="AO6897" s="13">
        <f>(Cleaned_Data!S6897)-((Cleaned_Data!S6897)*10%)</f>
        <v>0</v>
      </c>
    </row>
    <row r="6898" spans="41:41" x14ac:dyDescent="0.3">
      <c r="AO6898" s="13">
        <f>(Cleaned_Data!S6898)-((Cleaned_Data!S6898)*10%)</f>
        <v>0</v>
      </c>
    </row>
    <row r="6899" spans="41:41" x14ac:dyDescent="0.3">
      <c r="AO6899" s="13">
        <f>(Cleaned_Data!S6899)-((Cleaned_Data!S6899)*10%)</f>
        <v>0</v>
      </c>
    </row>
    <row r="6900" spans="41:41" x14ac:dyDescent="0.3">
      <c r="AO6900" s="13">
        <f>(Cleaned_Data!S6900)-((Cleaned_Data!S6900)*10%)</f>
        <v>0</v>
      </c>
    </row>
    <row r="6901" spans="41:41" x14ac:dyDescent="0.3">
      <c r="AO6901" s="13">
        <f>(Cleaned_Data!S6901)-((Cleaned_Data!S6901)*10%)</f>
        <v>0</v>
      </c>
    </row>
    <row r="6902" spans="41:41" x14ac:dyDescent="0.3">
      <c r="AO6902" s="13">
        <f>(Cleaned_Data!S6902)-((Cleaned_Data!S6902)*10%)</f>
        <v>0</v>
      </c>
    </row>
    <row r="6903" spans="41:41" x14ac:dyDescent="0.3">
      <c r="AO6903" s="13">
        <f>(Cleaned_Data!S6903)-((Cleaned_Data!S6903)*10%)</f>
        <v>0</v>
      </c>
    </row>
    <row r="6904" spans="41:41" x14ac:dyDescent="0.3">
      <c r="AO6904" s="13">
        <f>(Cleaned_Data!S6904)-((Cleaned_Data!S6904)*10%)</f>
        <v>0</v>
      </c>
    </row>
    <row r="6905" spans="41:41" x14ac:dyDescent="0.3">
      <c r="AO6905" s="13">
        <f>(Cleaned_Data!S6905)-((Cleaned_Data!S6905)*10%)</f>
        <v>0</v>
      </c>
    </row>
    <row r="6906" spans="41:41" x14ac:dyDescent="0.3">
      <c r="AO6906" s="13">
        <f>(Cleaned_Data!S6906)-((Cleaned_Data!S6906)*10%)</f>
        <v>0</v>
      </c>
    </row>
    <row r="6907" spans="41:41" x14ac:dyDescent="0.3">
      <c r="AO6907" s="13">
        <f>(Cleaned_Data!S6907)-((Cleaned_Data!S6907)*10%)</f>
        <v>0</v>
      </c>
    </row>
    <row r="6908" spans="41:41" x14ac:dyDescent="0.3">
      <c r="AO6908" s="13">
        <f>(Cleaned_Data!S6908)-((Cleaned_Data!S6908)*10%)</f>
        <v>0</v>
      </c>
    </row>
    <row r="6909" spans="41:41" x14ac:dyDescent="0.3">
      <c r="AO6909" s="13">
        <f>(Cleaned_Data!S6909)-((Cleaned_Data!S6909)*10%)</f>
        <v>0</v>
      </c>
    </row>
    <row r="6910" spans="41:41" x14ac:dyDescent="0.3">
      <c r="AO6910" s="13">
        <f>(Cleaned_Data!S6910)-((Cleaned_Data!S6910)*10%)</f>
        <v>0</v>
      </c>
    </row>
    <row r="6911" spans="41:41" x14ac:dyDescent="0.3">
      <c r="AO6911" s="13">
        <f>(Cleaned_Data!S6911)-((Cleaned_Data!S6911)*10%)</f>
        <v>0</v>
      </c>
    </row>
    <row r="6912" spans="41:41" x14ac:dyDescent="0.3">
      <c r="AO6912" s="13">
        <f>(Cleaned_Data!S6912)-((Cleaned_Data!S6912)*10%)</f>
        <v>0</v>
      </c>
    </row>
    <row r="6913" spans="41:41" x14ac:dyDescent="0.3">
      <c r="AO6913" s="13">
        <f>(Cleaned_Data!S6913)-((Cleaned_Data!S6913)*10%)</f>
        <v>0</v>
      </c>
    </row>
    <row r="6914" spans="41:41" x14ac:dyDescent="0.3">
      <c r="AO6914" s="13">
        <f>(Cleaned_Data!S6914)-((Cleaned_Data!S6914)*10%)</f>
        <v>0</v>
      </c>
    </row>
    <row r="6915" spans="41:41" x14ac:dyDescent="0.3">
      <c r="AO6915" s="13">
        <f>(Cleaned_Data!S6915)-((Cleaned_Data!S6915)*10%)</f>
        <v>0</v>
      </c>
    </row>
    <row r="6916" spans="41:41" x14ac:dyDescent="0.3">
      <c r="AO6916" s="13">
        <f>(Cleaned_Data!S6916)-((Cleaned_Data!S6916)*10%)</f>
        <v>0</v>
      </c>
    </row>
    <row r="6917" spans="41:41" x14ac:dyDescent="0.3">
      <c r="AO6917" s="13">
        <f>(Cleaned_Data!S6917)-((Cleaned_Data!S6917)*10%)</f>
        <v>0</v>
      </c>
    </row>
    <row r="6918" spans="41:41" x14ac:dyDescent="0.3">
      <c r="AO6918" s="13">
        <f>(Cleaned_Data!S6918)-((Cleaned_Data!S6918)*10%)</f>
        <v>0</v>
      </c>
    </row>
    <row r="6919" spans="41:41" x14ac:dyDescent="0.3">
      <c r="AO6919" s="13">
        <f>(Cleaned_Data!S6919)-((Cleaned_Data!S6919)*10%)</f>
        <v>0</v>
      </c>
    </row>
    <row r="6920" spans="41:41" x14ac:dyDescent="0.3">
      <c r="AO6920" s="13">
        <f>(Cleaned_Data!S6920)-((Cleaned_Data!S6920)*10%)</f>
        <v>0</v>
      </c>
    </row>
    <row r="6921" spans="41:41" x14ac:dyDescent="0.3">
      <c r="AO6921" s="13">
        <f>(Cleaned_Data!S6921)-((Cleaned_Data!S6921)*10%)</f>
        <v>0</v>
      </c>
    </row>
    <row r="6922" spans="41:41" x14ac:dyDescent="0.3">
      <c r="AO6922" s="13">
        <f>(Cleaned_Data!S6922)-((Cleaned_Data!S6922)*10%)</f>
        <v>0</v>
      </c>
    </row>
    <row r="6923" spans="41:41" x14ac:dyDescent="0.3">
      <c r="AO6923" s="13">
        <f>(Cleaned_Data!S6923)-((Cleaned_Data!S6923)*10%)</f>
        <v>0</v>
      </c>
    </row>
    <row r="6924" spans="41:41" x14ac:dyDescent="0.3">
      <c r="AO6924" s="13">
        <f>(Cleaned_Data!S6924)-((Cleaned_Data!S6924)*10%)</f>
        <v>0</v>
      </c>
    </row>
    <row r="6925" spans="41:41" x14ac:dyDescent="0.3">
      <c r="AO6925" s="13">
        <f>(Cleaned_Data!S6925)-((Cleaned_Data!S6925)*10%)</f>
        <v>0</v>
      </c>
    </row>
    <row r="6926" spans="41:41" x14ac:dyDescent="0.3">
      <c r="AO6926" s="13">
        <f>(Cleaned_Data!S6926)-((Cleaned_Data!S6926)*10%)</f>
        <v>0</v>
      </c>
    </row>
    <row r="6927" spans="41:41" x14ac:dyDescent="0.3">
      <c r="AO6927" s="13">
        <f>(Cleaned_Data!S6927)-((Cleaned_Data!S6927)*10%)</f>
        <v>0</v>
      </c>
    </row>
    <row r="6928" spans="41:41" x14ac:dyDescent="0.3">
      <c r="AO6928" s="13">
        <f>(Cleaned_Data!S6928)-((Cleaned_Data!S6928)*10%)</f>
        <v>0</v>
      </c>
    </row>
    <row r="6929" spans="41:41" x14ac:dyDescent="0.3">
      <c r="AO6929" s="13">
        <f>(Cleaned_Data!S6929)-((Cleaned_Data!S6929)*10%)</f>
        <v>0</v>
      </c>
    </row>
    <row r="6930" spans="41:41" x14ac:dyDescent="0.3">
      <c r="AO6930" s="13">
        <f>(Cleaned_Data!S6930)-((Cleaned_Data!S6930)*10%)</f>
        <v>0</v>
      </c>
    </row>
    <row r="6931" spans="41:41" x14ac:dyDescent="0.3">
      <c r="AO6931" s="13">
        <f>(Cleaned_Data!S6931)-((Cleaned_Data!S6931)*10%)</f>
        <v>0</v>
      </c>
    </row>
    <row r="6932" spans="41:41" x14ac:dyDescent="0.3">
      <c r="AO6932" s="13">
        <f>(Cleaned_Data!S6932)-((Cleaned_Data!S6932)*10%)</f>
        <v>0</v>
      </c>
    </row>
    <row r="6933" spans="41:41" x14ac:dyDescent="0.3">
      <c r="AO6933" s="13">
        <f>(Cleaned_Data!S6933)-((Cleaned_Data!S6933)*10%)</f>
        <v>0</v>
      </c>
    </row>
    <row r="6934" spans="41:41" x14ac:dyDescent="0.3">
      <c r="AO6934" s="13">
        <f>(Cleaned_Data!S6934)-((Cleaned_Data!S6934)*10%)</f>
        <v>0</v>
      </c>
    </row>
    <row r="6935" spans="41:41" x14ac:dyDescent="0.3">
      <c r="AO6935" s="13">
        <f>(Cleaned_Data!S6935)-((Cleaned_Data!S6935)*10%)</f>
        <v>0</v>
      </c>
    </row>
    <row r="6936" spans="41:41" x14ac:dyDescent="0.3">
      <c r="AO6936" s="13">
        <f>(Cleaned_Data!S6936)-((Cleaned_Data!S6936)*10%)</f>
        <v>0</v>
      </c>
    </row>
    <row r="6937" spans="41:41" x14ac:dyDescent="0.3">
      <c r="AO6937" s="13">
        <f>(Cleaned_Data!S6937)-((Cleaned_Data!S6937)*10%)</f>
        <v>0</v>
      </c>
    </row>
    <row r="6938" spans="41:41" x14ac:dyDescent="0.3">
      <c r="AO6938" s="13">
        <f>(Cleaned_Data!S6938)-((Cleaned_Data!S6938)*10%)</f>
        <v>0</v>
      </c>
    </row>
    <row r="6939" spans="41:41" x14ac:dyDescent="0.3">
      <c r="AO6939" s="13">
        <f>(Cleaned_Data!S6939)-((Cleaned_Data!S6939)*10%)</f>
        <v>0</v>
      </c>
    </row>
    <row r="6940" spans="41:41" x14ac:dyDescent="0.3">
      <c r="AO6940" s="13">
        <f>(Cleaned_Data!S6940)-((Cleaned_Data!S6940)*10%)</f>
        <v>0</v>
      </c>
    </row>
    <row r="6941" spans="41:41" x14ac:dyDescent="0.3">
      <c r="AO6941" s="13">
        <f>(Cleaned_Data!S6941)-((Cleaned_Data!S6941)*10%)</f>
        <v>0</v>
      </c>
    </row>
    <row r="6942" spans="41:41" x14ac:dyDescent="0.3">
      <c r="AO6942" s="13">
        <f>(Cleaned_Data!S6942)-((Cleaned_Data!S6942)*10%)</f>
        <v>0</v>
      </c>
    </row>
    <row r="6943" spans="41:41" x14ac:dyDescent="0.3">
      <c r="AO6943" s="13">
        <f>(Cleaned_Data!S6943)-((Cleaned_Data!S6943)*10%)</f>
        <v>0</v>
      </c>
    </row>
    <row r="6944" spans="41:41" x14ac:dyDescent="0.3">
      <c r="AO6944" s="13">
        <f>(Cleaned_Data!S6944)-((Cleaned_Data!S6944)*10%)</f>
        <v>0</v>
      </c>
    </row>
    <row r="6945" spans="41:41" x14ac:dyDescent="0.3">
      <c r="AO6945" s="13">
        <f>(Cleaned_Data!S6945)-((Cleaned_Data!S6945)*10%)</f>
        <v>0</v>
      </c>
    </row>
    <row r="6946" spans="41:41" x14ac:dyDescent="0.3">
      <c r="AO6946" s="13">
        <f>(Cleaned_Data!S6946)-((Cleaned_Data!S6946)*10%)</f>
        <v>0</v>
      </c>
    </row>
    <row r="6947" spans="41:41" x14ac:dyDescent="0.3">
      <c r="AO6947" s="13">
        <f>(Cleaned_Data!S6947)-((Cleaned_Data!S6947)*10%)</f>
        <v>0</v>
      </c>
    </row>
    <row r="6948" spans="41:41" x14ac:dyDescent="0.3">
      <c r="AO6948" s="13">
        <f>(Cleaned_Data!S6948)-((Cleaned_Data!S6948)*10%)</f>
        <v>0</v>
      </c>
    </row>
    <row r="6949" spans="41:41" x14ac:dyDescent="0.3">
      <c r="AO6949" s="13">
        <f>(Cleaned_Data!S6949)-((Cleaned_Data!S6949)*10%)</f>
        <v>0</v>
      </c>
    </row>
    <row r="6950" spans="41:41" x14ac:dyDescent="0.3">
      <c r="AO6950" s="13">
        <f>(Cleaned_Data!S6950)-((Cleaned_Data!S6950)*10%)</f>
        <v>0</v>
      </c>
    </row>
    <row r="6951" spans="41:41" x14ac:dyDescent="0.3">
      <c r="AO6951" s="13">
        <f>(Cleaned_Data!S6951)-((Cleaned_Data!S6951)*10%)</f>
        <v>0</v>
      </c>
    </row>
    <row r="6952" spans="41:41" x14ac:dyDescent="0.3">
      <c r="AO6952" s="13">
        <f>(Cleaned_Data!S6952)-((Cleaned_Data!S6952)*10%)</f>
        <v>0</v>
      </c>
    </row>
    <row r="6953" spans="41:41" x14ac:dyDescent="0.3">
      <c r="AO6953" s="13">
        <f>(Cleaned_Data!S6953)-((Cleaned_Data!S6953)*10%)</f>
        <v>0</v>
      </c>
    </row>
    <row r="6954" spans="41:41" x14ac:dyDescent="0.3">
      <c r="AO6954" s="13">
        <f>(Cleaned_Data!S6954)-((Cleaned_Data!S6954)*10%)</f>
        <v>0</v>
      </c>
    </row>
    <row r="6955" spans="41:41" x14ac:dyDescent="0.3">
      <c r="AO6955" s="13">
        <f>(Cleaned_Data!S6955)-((Cleaned_Data!S6955)*10%)</f>
        <v>0</v>
      </c>
    </row>
    <row r="6956" spans="41:41" x14ac:dyDescent="0.3">
      <c r="AO6956" s="13">
        <f>(Cleaned_Data!S6956)-((Cleaned_Data!S6956)*10%)</f>
        <v>0</v>
      </c>
    </row>
    <row r="6957" spans="41:41" x14ac:dyDescent="0.3">
      <c r="AO6957" s="13">
        <f>(Cleaned_Data!S6957)-((Cleaned_Data!S6957)*10%)</f>
        <v>0</v>
      </c>
    </row>
    <row r="6958" spans="41:41" x14ac:dyDescent="0.3">
      <c r="AO6958" s="13">
        <f>(Cleaned_Data!S6958)-((Cleaned_Data!S6958)*10%)</f>
        <v>0</v>
      </c>
    </row>
    <row r="6959" spans="41:41" x14ac:dyDescent="0.3">
      <c r="AO6959" s="13">
        <f>(Cleaned_Data!S6959)-((Cleaned_Data!S6959)*10%)</f>
        <v>0</v>
      </c>
    </row>
    <row r="6960" spans="41:41" x14ac:dyDescent="0.3">
      <c r="AO6960" s="13">
        <f>(Cleaned_Data!S6960)-((Cleaned_Data!S6960)*10%)</f>
        <v>0</v>
      </c>
    </row>
    <row r="6961" spans="41:41" x14ac:dyDescent="0.3">
      <c r="AO6961" s="13">
        <f>(Cleaned_Data!S6961)-((Cleaned_Data!S6961)*10%)</f>
        <v>0</v>
      </c>
    </row>
    <row r="6962" spans="41:41" x14ac:dyDescent="0.3">
      <c r="AO6962" s="13">
        <f>(Cleaned_Data!S6962)-((Cleaned_Data!S6962)*10%)</f>
        <v>0</v>
      </c>
    </row>
    <row r="6963" spans="41:41" x14ac:dyDescent="0.3">
      <c r="AO6963" s="13">
        <f>(Cleaned_Data!S6963)-((Cleaned_Data!S6963)*10%)</f>
        <v>0</v>
      </c>
    </row>
    <row r="6964" spans="41:41" x14ac:dyDescent="0.3">
      <c r="AO6964" s="13">
        <f>(Cleaned_Data!S6964)-((Cleaned_Data!S6964)*10%)</f>
        <v>0</v>
      </c>
    </row>
    <row r="6965" spans="41:41" x14ac:dyDescent="0.3">
      <c r="AO6965" s="13">
        <f>(Cleaned_Data!S6965)-((Cleaned_Data!S6965)*10%)</f>
        <v>0</v>
      </c>
    </row>
    <row r="6966" spans="41:41" x14ac:dyDescent="0.3">
      <c r="AO6966" s="13">
        <f>(Cleaned_Data!S6966)-((Cleaned_Data!S6966)*10%)</f>
        <v>0</v>
      </c>
    </row>
    <row r="6967" spans="41:41" x14ac:dyDescent="0.3">
      <c r="AO6967" s="13">
        <f>(Cleaned_Data!S6967)-((Cleaned_Data!S6967)*10%)</f>
        <v>0</v>
      </c>
    </row>
    <row r="6968" spans="41:41" x14ac:dyDescent="0.3">
      <c r="AO6968" s="13">
        <f>(Cleaned_Data!S6968)-((Cleaned_Data!S6968)*10%)</f>
        <v>0</v>
      </c>
    </row>
    <row r="6969" spans="41:41" x14ac:dyDescent="0.3">
      <c r="AO6969" s="13">
        <f>(Cleaned_Data!S6969)-((Cleaned_Data!S6969)*10%)</f>
        <v>0</v>
      </c>
    </row>
    <row r="6970" spans="41:41" x14ac:dyDescent="0.3">
      <c r="AO6970" s="13">
        <f>(Cleaned_Data!S6970)-((Cleaned_Data!S6970)*10%)</f>
        <v>0</v>
      </c>
    </row>
    <row r="6971" spans="41:41" x14ac:dyDescent="0.3">
      <c r="AO6971" s="13">
        <f>(Cleaned_Data!S6971)-((Cleaned_Data!S6971)*10%)</f>
        <v>0</v>
      </c>
    </row>
    <row r="6972" spans="41:41" x14ac:dyDescent="0.3">
      <c r="AO6972" s="13">
        <f>(Cleaned_Data!S6972)-((Cleaned_Data!S6972)*10%)</f>
        <v>0</v>
      </c>
    </row>
    <row r="6973" spans="41:41" x14ac:dyDescent="0.3">
      <c r="AO6973" s="13">
        <f>(Cleaned_Data!S6973)-((Cleaned_Data!S6973)*10%)</f>
        <v>0</v>
      </c>
    </row>
    <row r="6974" spans="41:41" x14ac:dyDescent="0.3">
      <c r="AO6974" s="13">
        <f>(Cleaned_Data!S6974)-((Cleaned_Data!S6974)*10%)</f>
        <v>0</v>
      </c>
    </row>
    <row r="6975" spans="41:41" x14ac:dyDescent="0.3">
      <c r="AO6975" s="13">
        <f>(Cleaned_Data!S6975)-((Cleaned_Data!S6975)*10%)</f>
        <v>0</v>
      </c>
    </row>
    <row r="6976" spans="41:41" x14ac:dyDescent="0.3">
      <c r="AO6976" s="13">
        <f>(Cleaned_Data!S6976)-((Cleaned_Data!S6976)*10%)</f>
        <v>0</v>
      </c>
    </row>
    <row r="6977" spans="41:41" x14ac:dyDescent="0.3">
      <c r="AO6977" s="13">
        <f>(Cleaned_Data!S6977)-((Cleaned_Data!S6977)*10%)</f>
        <v>0</v>
      </c>
    </row>
    <row r="6978" spans="41:41" x14ac:dyDescent="0.3">
      <c r="AO6978" s="13">
        <f>(Cleaned_Data!S6978)-((Cleaned_Data!S6978)*10%)</f>
        <v>0</v>
      </c>
    </row>
    <row r="6979" spans="41:41" x14ac:dyDescent="0.3">
      <c r="AO6979" s="13">
        <f>(Cleaned_Data!S6979)-((Cleaned_Data!S6979)*10%)</f>
        <v>0</v>
      </c>
    </row>
    <row r="6980" spans="41:41" x14ac:dyDescent="0.3">
      <c r="AO6980" s="13">
        <f>(Cleaned_Data!S6980)-((Cleaned_Data!S6980)*10%)</f>
        <v>0</v>
      </c>
    </row>
    <row r="6981" spans="41:41" x14ac:dyDescent="0.3">
      <c r="AO6981" s="13">
        <f>(Cleaned_Data!S6981)-((Cleaned_Data!S6981)*10%)</f>
        <v>0</v>
      </c>
    </row>
    <row r="6982" spans="41:41" x14ac:dyDescent="0.3">
      <c r="AO6982" s="13">
        <f>(Cleaned_Data!S6982)-((Cleaned_Data!S6982)*10%)</f>
        <v>0</v>
      </c>
    </row>
    <row r="6983" spans="41:41" x14ac:dyDescent="0.3">
      <c r="AO6983" s="13">
        <f>(Cleaned_Data!S6983)-((Cleaned_Data!S6983)*10%)</f>
        <v>0</v>
      </c>
    </row>
    <row r="6984" spans="41:41" x14ac:dyDescent="0.3">
      <c r="AO6984" s="13">
        <f>(Cleaned_Data!S6984)-((Cleaned_Data!S6984)*10%)</f>
        <v>0</v>
      </c>
    </row>
    <row r="6985" spans="41:41" x14ac:dyDescent="0.3">
      <c r="AO6985" s="13">
        <f>(Cleaned_Data!S6985)-((Cleaned_Data!S6985)*10%)</f>
        <v>0</v>
      </c>
    </row>
    <row r="6986" spans="41:41" x14ac:dyDescent="0.3">
      <c r="AO6986" s="13">
        <f>(Cleaned_Data!S6986)-((Cleaned_Data!S6986)*10%)</f>
        <v>0</v>
      </c>
    </row>
    <row r="6987" spans="41:41" x14ac:dyDescent="0.3">
      <c r="AO6987" s="13">
        <f>(Cleaned_Data!S6987)-((Cleaned_Data!S6987)*10%)</f>
        <v>0</v>
      </c>
    </row>
    <row r="6988" spans="41:41" x14ac:dyDescent="0.3">
      <c r="AO6988" s="13">
        <f>(Cleaned_Data!S6988)-((Cleaned_Data!S6988)*10%)</f>
        <v>0</v>
      </c>
    </row>
    <row r="6989" spans="41:41" x14ac:dyDescent="0.3">
      <c r="AO6989" s="13">
        <f>(Cleaned_Data!S6989)-((Cleaned_Data!S6989)*10%)</f>
        <v>0</v>
      </c>
    </row>
    <row r="6990" spans="41:41" x14ac:dyDescent="0.3">
      <c r="AO6990" s="13">
        <f>(Cleaned_Data!S6990)-((Cleaned_Data!S6990)*10%)</f>
        <v>0</v>
      </c>
    </row>
    <row r="6991" spans="41:41" x14ac:dyDescent="0.3">
      <c r="AO6991" s="13">
        <f>(Cleaned_Data!S6991)-((Cleaned_Data!S6991)*10%)</f>
        <v>0</v>
      </c>
    </row>
    <row r="6992" spans="41:41" x14ac:dyDescent="0.3">
      <c r="AO6992" s="13">
        <f>(Cleaned_Data!S6992)-((Cleaned_Data!S6992)*10%)</f>
        <v>0</v>
      </c>
    </row>
    <row r="6993" spans="41:41" x14ac:dyDescent="0.3">
      <c r="AO6993" s="13">
        <f>(Cleaned_Data!S6993)-((Cleaned_Data!S6993)*10%)</f>
        <v>0</v>
      </c>
    </row>
    <row r="6994" spans="41:41" x14ac:dyDescent="0.3">
      <c r="AO6994" s="13">
        <f>(Cleaned_Data!S6994)-((Cleaned_Data!S6994)*10%)</f>
        <v>0</v>
      </c>
    </row>
    <row r="6995" spans="41:41" x14ac:dyDescent="0.3">
      <c r="AO6995" s="13">
        <f>(Cleaned_Data!S6995)-((Cleaned_Data!S6995)*10%)</f>
        <v>0</v>
      </c>
    </row>
    <row r="6996" spans="41:41" x14ac:dyDescent="0.3">
      <c r="AO6996" s="13">
        <f>(Cleaned_Data!S6996)-((Cleaned_Data!S6996)*10%)</f>
        <v>0</v>
      </c>
    </row>
    <row r="6997" spans="41:41" x14ac:dyDescent="0.3">
      <c r="AO6997" s="13">
        <f>(Cleaned_Data!S6997)-((Cleaned_Data!S6997)*10%)</f>
        <v>0</v>
      </c>
    </row>
    <row r="6998" spans="41:41" x14ac:dyDescent="0.3">
      <c r="AO6998" s="13">
        <f>(Cleaned_Data!S6998)-((Cleaned_Data!S6998)*10%)</f>
        <v>0</v>
      </c>
    </row>
    <row r="6999" spans="41:41" x14ac:dyDescent="0.3">
      <c r="AO6999" s="13">
        <f>(Cleaned_Data!S6999)-((Cleaned_Data!S6999)*10%)</f>
        <v>0</v>
      </c>
    </row>
    <row r="7000" spans="41:41" x14ac:dyDescent="0.3">
      <c r="AO7000" s="13">
        <f>(Cleaned_Data!S7000)-((Cleaned_Data!S7000)*10%)</f>
        <v>0</v>
      </c>
    </row>
    <row r="7001" spans="41:41" x14ac:dyDescent="0.3">
      <c r="AO7001" s="13">
        <f>(Cleaned_Data!S7001)-((Cleaned_Data!S7001)*10%)</f>
        <v>0</v>
      </c>
    </row>
    <row r="7002" spans="41:41" x14ac:dyDescent="0.3">
      <c r="AO7002" s="13">
        <f>(Cleaned_Data!S7002)-((Cleaned_Data!S7002)*10%)</f>
        <v>0</v>
      </c>
    </row>
    <row r="7003" spans="41:41" x14ac:dyDescent="0.3">
      <c r="AO7003" s="13">
        <f>(Cleaned_Data!S7003)-((Cleaned_Data!S7003)*10%)</f>
        <v>0</v>
      </c>
    </row>
    <row r="7004" spans="41:41" x14ac:dyDescent="0.3">
      <c r="AO7004" s="13">
        <f>(Cleaned_Data!S7004)-((Cleaned_Data!S7004)*10%)</f>
        <v>0</v>
      </c>
    </row>
    <row r="7005" spans="41:41" x14ac:dyDescent="0.3">
      <c r="AO7005" s="13">
        <f>(Cleaned_Data!S7005)-((Cleaned_Data!S7005)*10%)</f>
        <v>0</v>
      </c>
    </row>
    <row r="7006" spans="41:41" x14ac:dyDescent="0.3">
      <c r="AO7006" s="13">
        <f>(Cleaned_Data!S7006)-((Cleaned_Data!S7006)*10%)</f>
        <v>0</v>
      </c>
    </row>
    <row r="7007" spans="41:41" x14ac:dyDescent="0.3">
      <c r="AO7007" s="13">
        <f>(Cleaned_Data!S7007)-((Cleaned_Data!S7007)*10%)</f>
        <v>0</v>
      </c>
    </row>
    <row r="7008" spans="41:41" x14ac:dyDescent="0.3">
      <c r="AO7008" s="13">
        <f>(Cleaned_Data!S7008)-((Cleaned_Data!S7008)*10%)</f>
        <v>0</v>
      </c>
    </row>
    <row r="7009" spans="41:41" x14ac:dyDescent="0.3">
      <c r="AO7009" s="13">
        <f>(Cleaned_Data!S7009)-((Cleaned_Data!S7009)*10%)</f>
        <v>0</v>
      </c>
    </row>
    <row r="7010" spans="41:41" x14ac:dyDescent="0.3">
      <c r="AO7010" s="13">
        <f>(Cleaned_Data!S7010)-((Cleaned_Data!S7010)*10%)</f>
        <v>0</v>
      </c>
    </row>
    <row r="7011" spans="41:41" x14ac:dyDescent="0.3">
      <c r="AO7011" s="13">
        <f>(Cleaned_Data!S7011)-((Cleaned_Data!S7011)*10%)</f>
        <v>0</v>
      </c>
    </row>
    <row r="7012" spans="41:41" x14ac:dyDescent="0.3">
      <c r="AO7012" s="13">
        <f>(Cleaned_Data!S7012)-((Cleaned_Data!S7012)*10%)</f>
        <v>0</v>
      </c>
    </row>
    <row r="7013" spans="41:41" x14ac:dyDescent="0.3">
      <c r="AO7013" s="13">
        <f>(Cleaned_Data!S7013)-((Cleaned_Data!S7013)*10%)</f>
        <v>0</v>
      </c>
    </row>
    <row r="7014" spans="41:41" x14ac:dyDescent="0.3">
      <c r="AO7014" s="13">
        <f>(Cleaned_Data!S7014)-((Cleaned_Data!S7014)*10%)</f>
        <v>0</v>
      </c>
    </row>
    <row r="7015" spans="41:41" x14ac:dyDescent="0.3">
      <c r="AO7015" s="13">
        <f>(Cleaned_Data!S7015)-((Cleaned_Data!S7015)*10%)</f>
        <v>0</v>
      </c>
    </row>
    <row r="7016" spans="41:41" x14ac:dyDescent="0.3">
      <c r="AO7016" s="13">
        <f>(Cleaned_Data!S7016)-((Cleaned_Data!S7016)*10%)</f>
        <v>0</v>
      </c>
    </row>
    <row r="7017" spans="41:41" x14ac:dyDescent="0.3">
      <c r="AO7017" s="13">
        <f>(Cleaned_Data!S7017)-((Cleaned_Data!S7017)*10%)</f>
        <v>0</v>
      </c>
    </row>
    <row r="7018" spans="41:41" x14ac:dyDescent="0.3">
      <c r="AO7018" s="13">
        <f>(Cleaned_Data!S7018)-((Cleaned_Data!S7018)*10%)</f>
        <v>0</v>
      </c>
    </row>
    <row r="7019" spans="41:41" x14ac:dyDescent="0.3">
      <c r="AO7019" s="13">
        <f>(Cleaned_Data!S7019)-((Cleaned_Data!S7019)*10%)</f>
        <v>0</v>
      </c>
    </row>
    <row r="7020" spans="41:41" x14ac:dyDescent="0.3">
      <c r="AO7020" s="13">
        <f>(Cleaned_Data!S7020)-((Cleaned_Data!S7020)*10%)</f>
        <v>0</v>
      </c>
    </row>
    <row r="7021" spans="41:41" x14ac:dyDescent="0.3">
      <c r="AO7021" s="13">
        <f>(Cleaned_Data!S7021)-((Cleaned_Data!S7021)*10%)</f>
        <v>0</v>
      </c>
    </row>
    <row r="7022" spans="41:41" x14ac:dyDescent="0.3">
      <c r="AO7022" s="13">
        <f>(Cleaned_Data!S7022)-((Cleaned_Data!S7022)*10%)</f>
        <v>0</v>
      </c>
    </row>
    <row r="7023" spans="41:41" x14ac:dyDescent="0.3">
      <c r="AO7023" s="13">
        <f>(Cleaned_Data!S7023)-((Cleaned_Data!S7023)*10%)</f>
        <v>0</v>
      </c>
    </row>
    <row r="7024" spans="41:41" x14ac:dyDescent="0.3">
      <c r="AO7024" s="13">
        <f>(Cleaned_Data!S7024)-((Cleaned_Data!S7024)*10%)</f>
        <v>0</v>
      </c>
    </row>
    <row r="7025" spans="41:41" x14ac:dyDescent="0.3">
      <c r="AO7025" s="13">
        <f>(Cleaned_Data!S7025)-((Cleaned_Data!S7025)*10%)</f>
        <v>0</v>
      </c>
    </row>
    <row r="7026" spans="41:41" x14ac:dyDescent="0.3">
      <c r="AO7026" s="13">
        <f>(Cleaned_Data!S7026)-((Cleaned_Data!S7026)*10%)</f>
        <v>0</v>
      </c>
    </row>
    <row r="7027" spans="41:41" x14ac:dyDescent="0.3">
      <c r="AO7027" s="13">
        <f>(Cleaned_Data!S7027)-((Cleaned_Data!S7027)*10%)</f>
        <v>0</v>
      </c>
    </row>
    <row r="7028" spans="41:41" x14ac:dyDescent="0.3">
      <c r="AO7028" s="13">
        <f>(Cleaned_Data!S7028)-((Cleaned_Data!S7028)*10%)</f>
        <v>0</v>
      </c>
    </row>
    <row r="7029" spans="41:41" x14ac:dyDescent="0.3">
      <c r="AO7029" s="13">
        <f>(Cleaned_Data!S7029)-((Cleaned_Data!S7029)*10%)</f>
        <v>0</v>
      </c>
    </row>
    <row r="7030" spans="41:41" x14ac:dyDescent="0.3">
      <c r="AO7030" s="13">
        <f>(Cleaned_Data!S7030)-((Cleaned_Data!S7030)*10%)</f>
        <v>0</v>
      </c>
    </row>
    <row r="7031" spans="41:41" x14ac:dyDescent="0.3">
      <c r="AO7031" s="13">
        <f>(Cleaned_Data!S7031)-((Cleaned_Data!S7031)*10%)</f>
        <v>0</v>
      </c>
    </row>
    <row r="7032" spans="41:41" x14ac:dyDescent="0.3">
      <c r="AO7032" s="13">
        <f>(Cleaned_Data!S7032)-((Cleaned_Data!S7032)*10%)</f>
        <v>0</v>
      </c>
    </row>
    <row r="7033" spans="41:41" x14ac:dyDescent="0.3">
      <c r="AO7033" s="13">
        <f>(Cleaned_Data!S7033)-((Cleaned_Data!S7033)*10%)</f>
        <v>0</v>
      </c>
    </row>
    <row r="7034" spans="41:41" x14ac:dyDescent="0.3">
      <c r="AO7034" s="13">
        <f>(Cleaned_Data!S7034)-((Cleaned_Data!S7034)*10%)</f>
        <v>0</v>
      </c>
    </row>
    <row r="7035" spans="41:41" x14ac:dyDescent="0.3">
      <c r="AO7035" s="13">
        <f>(Cleaned_Data!S7035)-((Cleaned_Data!S7035)*10%)</f>
        <v>0</v>
      </c>
    </row>
    <row r="7036" spans="41:41" x14ac:dyDescent="0.3">
      <c r="AO7036" s="13">
        <f>(Cleaned_Data!S7036)-((Cleaned_Data!S7036)*10%)</f>
        <v>0</v>
      </c>
    </row>
    <row r="7037" spans="41:41" x14ac:dyDescent="0.3">
      <c r="AO7037" s="13">
        <f>(Cleaned_Data!S7037)-((Cleaned_Data!S7037)*10%)</f>
        <v>0</v>
      </c>
    </row>
    <row r="7038" spans="41:41" x14ac:dyDescent="0.3">
      <c r="AO7038" s="13">
        <f>(Cleaned_Data!S7038)-((Cleaned_Data!S7038)*10%)</f>
        <v>0</v>
      </c>
    </row>
    <row r="7039" spans="41:41" x14ac:dyDescent="0.3">
      <c r="AO7039" s="13">
        <f>(Cleaned_Data!S7039)-((Cleaned_Data!S7039)*10%)</f>
        <v>0</v>
      </c>
    </row>
    <row r="7040" spans="41:41" x14ac:dyDescent="0.3">
      <c r="AO7040" s="13">
        <f>(Cleaned_Data!S7040)-((Cleaned_Data!S7040)*10%)</f>
        <v>0</v>
      </c>
    </row>
    <row r="7041" spans="41:41" x14ac:dyDescent="0.3">
      <c r="AO7041" s="13">
        <f>(Cleaned_Data!S7041)-((Cleaned_Data!S7041)*10%)</f>
        <v>0</v>
      </c>
    </row>
    <row r="7042" spans="41:41" x14ac:dyDescent="0.3">
      <c r="AO7042" s="13">
        <f>(Cleaned_Data!S7042)-((Cleaned_Data!S7042)*10%)</f>
        <v>0</v>
      </c>
    </row>
    <row r="7043" spans="41:41" x14ac:dyDescent="0.3">
      <c r="AO7043" s="13">
        <f>(Cleaned_Data!S7043)-((Cleaned_Data!S7043)*10%)</f>
        <v>0</v>
      </c>
    </row>
    <row r="7044" spans="41:41" x14ac:dyDescent="0.3">
      <c r="AO7044" s="13">
        <f>(Cleaned_Data!S7044)-((Cleaned_Data!S7044)*10%)</f>
        <v>0</v>
      </c>
    </row>
    <row r="7045" spans="41:41" x14ac:dyDescent="0.3">
      <c r="AO7045" s="13">
        <f>(Cleaned_Data!S7045)-((Cleaned_Data!S7045)*10%)</f>
        <v>0</v>
      </c>
    </row>
    <row r="7046" spans="41:41" x14ac:dyDescent="0.3">
      <c r="AO7046" s="13">
        <f>(Cleaned_Data!S7046)-((Cleaned_Data!S7046)*10%)</f>
        <v>0</v>
      </c>
    </row>
    <row r="7047" spans="41:41" x14ac:dyDescent="0.3">
      <c r="AO7047" s="13">
        <f>(Cleaned_Data!S7047)-((Cleaned_Data!S7047)*10%)</f>
        <v>0</v>
      </c>
    </row>
    <row r="7048" spans="41:41" x14ac:dyDescent="0.3">
      <c r="AO7048" s="13">
        <f>(Cleaned_Data!S7048)-((Cleaned_Data!S7048)*10%)</f>
        <v>0</v>
      </c>
    </row>
    <row r="7049" spans="41:41" x14ac:dyDescent="0.3">
      <c r="AO7049" s="13">
        <f>(Cleaned_Data!S7049)-((Cleaned_Data!S7049)*10%)</f>
        <v>0</v>
      </c>
    </row>
    <row r="7050" spans="41:41" x14ac:dyDescent="0.3">
      <c r="AO7050" s="13">
        <f>(Cleaned_Data!S7050)-((Cleaned_Data!S7050)*10%)</f>
        <v>0</v>
      </c>
    </row>
    <row r="7051" spans="41:41" x14ac:dyDescent="0.3">
      <c r="AO7051" s="13">
        <f>(Cleaned_Data!S7051)-((Cleaned_Data!S7051)*10%)</f>
        <v>0</v>
      </c>
    </row>
    <row r="7052" spans="41:41" x14ac:dyDescent="0.3">
      <c r="AO7052" s="13">
        <f>(Cleaned_Data!S7052)-((Cleaned_Data!S7052)*10%)</f>
        <v>0</v>
      </c>
    </row>
    <row r="7053" spans="41:41" x14ac:dyDescent="0.3">
      <c r="AO7053" s="13">
        <f>(Cleaned_Data!S7053)-((Cleaned_Data!S7053)*10%)</f>
        <v>0</v>
      </c>
    </row>
    <row r="7054" spans="41:41" x14ac:dyDescent="0.3">
      <c r="AO7054" s="13">
        <f>(Cleaned_Data!S7054)-((Cleaned_Data!S7054)*10%)</f>
        <v>0</v>
      </c>
    </row>
    <row r="7055" spans="41:41" x14ac:dyDescent="0.3">
      <c r="AO7055" s="13">
        <f>(Cleaned_Data!S7055)-((Cleaned_Data!S7055)*10%)</f>
        <v>0</v>
      </c>
    </row>
    <row r="7056" spans="41:41" x14ac:dyDescent="0.3">
      <c r="AO7056" s="13">
        <f>(Cleaned_Data!S7056)-((Cleaned_Data!S7056)*10%)</f>
        <v>0</v>
      </c>
    </row>
    <row r="7057" spans="41:41" x14ac:dyDescent="0.3">
      <c r="AO7057" s="13">
        <f>(Cleaned_Data!S7057)-((Cleaned_Data!S7057)*10%)</f>
        <v>0</v>
      </c>
    </row>
    <row r="7058" spans="41:41" x14ac:dyDescent="0.3">
      <c r="AO7058" s="13">
        <f>(Cleaned_Data!S7058)-((Cleaned_Data!S7058)*10%)</f>
        <v>0</v>
      </c>
    </row>
    <row r="7059" spans="41:41" x14ac:dyDescent="0.3">
      <c r="AO7059" s="13">
        <f>(Cleaned_Data!S7059)-((Cleaned_Data!S7059)*10%)</f>
        <v>0</v>
      </c>
    </row>
    <row r="7060" spans="41:41" x14ac:dyDescent="0.3">
      <c r="AO7060" s="13">
        <f>(Cleaned_Data!S7060)-((Cleaned_Data!S7060)*10%)</f>
        <v>0</v>
      </c>
    </row>
    <row r="7061" spans="41:41" x14ac:dyDescent="0.3">
      <c r="AO7061" s="13">
        <f>(Cleaned_Data!S7061)-((Cleaned_Data!S7061)*10%)</f>
        <v>0</v>
      </c>
    </row>
    <row r="7062" spans="41:41" x14ac:dyDescent="0.3">
      <c r="AO7062" s="13">
        <f>(Cleaned_Data!S7062)-((Cleaned_Data!S7062)*10%)</f>
        <v>0</v>
      </c>
    </row>
    <row r="7063" spans="41:41" x14ac:dyDescent="0.3">
      <c r="AO7063" s="13">
        <f>(Cleaned_Data!S7063)-((Cleaned_Data!S7063)*10%)</f>
        <v>0</v>
      </c>
    </row>
    <row r="7064" spans="41:41" x14ac:dyDescent="0.3">
      <c r="AO7064" s="13">
        <f>(Cleaned_Data!S7064)-((Cleaned_Data!S7064)*10%)</f>
        <v>0</v>
      </c>
    </row>
    <row r="7065" spans="41:41" x14ac:dyDescent="0.3">
      <c r="AO7065" s="13">
        <f>(Cleaned_Data!S7065)-((Cleaned_Data!S7065)*10%)</f>
        <v>0</v>
      </c>
    </row>
    <row r="7066" spans="41:41" x14ac:dyDescent="0.3">
      <c r="AO7066" s="13">
        <f>(Cleaned_Data!S7066)-((Cleaned_Data!S7066)*10%)</f>
        <v>0</v>
      </c>
    </row>
    <row r="7067" spans="41:41" x14ac:dyDescent="0.3">
      <c r="AO7067" s="13">
        <f>(Cleaned_Data!S7067)-((Cleaned_Data!S7067)*10%)</f>
        <v>0</v>
      </c>
    </row>
    <row r="7068" spans="41:41" x14ac:dyDescent="0.3">
      <c r="AO7068" s="13">
        <f>(Cleaned_Data!S7068)-((Cleaned_Data!S7068)*10%)</f>
        <v>0</v>
      </c>
    </row>
    <row r="7069" spans="41:41" x14ac:dyDescent="0.3">
      <c r="AO7069" s="13">
        <f>(Cleaned_Data!S7069)-((Cleaned_Data!S7069)*10%)</f>
        <v>0</v>
      </c>
    </row>
    <row r="7070" spans="41:41" x14ac:dyDescent="0.3">
      <c r="AO7070" s="13">
        <f>(Cleaned_Data!S7070)-((Cleaned_Data!S7070)*10%)</f>
        <v>0</v>
      </c>
    </row>
    <row r="7071" spans="41:41" x14ac:dyDescent="0.3">
      <c r="AO7071" s="13">
        <f>(Cleaned_Data!S7071)-((Cleaned_Data!S7071)*10%)</f>
        <v>0</v>
      </c>
    </row>
    <row r="7072" spans="41:41" x14ac:dyDescent="0.3">
      <c r="AO7072" s="13">
        <f>(Cleaned_Data!S7072)-((Cleaned_Data!S7072)*10%)</f>
        <v>0</v>
      </c>
    </row>
    <row r="7073" spans="41:41" x14ac:dyDescent="0.3">
      <c r="AO7073" s="13">
        <f>(Cleaned_Data!S7073)-((Cleaned_Data!S7073)*10%)</f>
        <v>0</v>
      </c>
    </row>
    <row r="7074" spans="41:41" x14ac:dyDescent="0.3">
      <c r="AO7074" s="13">
        <f>(Cleaned_Data!S7074)-((Cleaned_Data!S7074)*10%)</f>
        <v>0</v>
      </c>
    </row>
    <row r="7075" spans="41:41" x14ac:dyDescent="0.3">
      <c r="AO7075" s="13">
        <f>(Cleaned_Data!S7075)-((Cleaned_Data!S7075)*10%)</f>
        <v>0</v>
      </c>
    </row>
    <row r="7076" spans="41:41" x14ac:dyDescent="0.3">
      <c r="AO7076" s="13">
        <f>(Cleaned_Data!S7076)-((Cleaned_Data!S7076)*10%)</f>
        <v>0</v>
      </c>
    </row>
    <row r="7077" spans="41:41" x14ac:dyDescent="0.3">
      <c r="AO7077" s="13">
        <f>(Cleaned_Data!S7077)-((Cleaned_Data!S7077)*10%)</f>
        <v>0</v>
      </c>
    </row>
    <row r="7078" spans="41:41" x14ac:dyDescent="0.3">
      <c r="AO7078" s="13">
        <f>(Cleaned_Data!S7078)-((Cleaned_Data!S7078)*10%)</f>
        <v>0</v>
      </c>
    </row>
    <row r="7079" spans="41:41" x14ac:dyDescent="0.3">
      <c r="AO7079" s="13">
        <f>(Cleaned_Data!S7079)-((Cleaned_Data!S7079)*10%)</f>
        <v>0</v>
      </c>
    </row>
    <row r="7080" spans="41:41" x14ac:dyDescent="0.3">
      <c r="AO7080" s="13">
        <f>(Cleaned_Data!S7080)-((Cleaned_Data!S7080)*10%)</f>
        <v>0</v>
      </c>
    </row>
    <row r="7081" spans="41:41" x14ac:dyDescent="0.3">
      <c r="AO7081" s="13">
        <f>(Cleaned_Data!S7081)-((Cleaned_Data!S7081)*10%)</f>
        <v>0</v>
      </c>
    </row>
    <row r="7082" spans="41:41" x14ac:dyDescent="0.3">
      <c r="AO7082" s="13">
        <f>(Cleaned_Data!S7082)-((Cleaned_Data!S7082)*10%)</f>
        <v>0</v>
      </c>
    </row>
    <row r="7083" spans="41:41" x14ac:dyDescent="0.3">
      <c r="AO7083" s="13">
        <f>(Cleaned_Data!S7083)-((Cleaned_Data!S7083)*10%)</f>
        <v>0</v>
      </c>
    </row>
    <row r="7084" spans="41:41" x14ac:dyDescent="0.3">
      <c r="AO7084" s="13">
        <f>(Cleaned_Data!S7084)-((Cleaned_Data!S7084)*10%)</f>
        <v>0</v>
      </c>
    </row>
    <row r="7085" spans="41:41" x14ac:dyDescent="0.3">
      <c r="AO7085" s="13">
        <f>(Cleaned_Data!S7085)-((Cleaned_Data!S7085)*10%)</f>
        <v>0</v>
      </c>
    </row>
    <row r="7086" spans="41:41" x14ac:dyDescent="0.3">
      <c r="AO7086" s="13">
        <f>(Cleaned_Data!S7086)-((Cleaned_Data!S7086)*10%)</f>
        <v>0</v>
      </c>
    </row>
    <row r="7087" spans="41:41" x14ac:dyDescent="0.3">
      <c r="AO7087" s="13">
        <f>(Cleaned_Data!S7087)-((Cleaned_Data!S7087)*10%)</f>
        <v>0</v>
      </c>
    </row>
    <row r="7088" spans="41:41" x14ac:dyDescent="0.3">
      <c r="AO7088" s="13">
        <f>(Cleaned_Data!S7088)-((Cleaned_Data!S7088)*10%)</f>
        <v>0</v>
      </c>
    </row>
    <row r="7089" spans="41:41" x14ac:dyDescent="0.3">
      <c r="AO7089" s="13">
        <f>(Cleaned_Data!S7089)-((Cleaned_Data!S7089)*10%)</f>
        <v>0</v>
      </c>
    </row>
    <row r="7090" spans="41:41" x14ac:dyDescent="0.3">
      <c r="AO7090" s="13">
        <f>(Cleaned_Data!S7090)-((Cleaned_Data!S7090)*10%)</f>
        <v>0</v>
      </c>
    </row>
    <row r="7091" spans="41:41" x14ac:dyDescent="0.3">
      <c r="AO7091" s="13">
        <f>(Cleaned_Data!S7091)-((Cleaned_Data!S7091)*10%)</f>
        <v>0</v>
      </c>
    </row>
    <row r="7092" spans="41:41" x14ac:dyDescent="0.3">
      <c r="AO7092" s="13">
        <f>(Cleaned_Data!S7092)-((Cleaned_Data!S7092)*10%)</f>
        <v>0</v>
      </c>
    </row>
    <row r="7093" spans="41:41" x14ac:dyDescent="0.3">
      <c r="AO7093" s="13">
        <f>(Cleaned_Data!S7093)-((Cleaned_Data!S7093)*10%)</f>
        <v>0</v>
      </c>
    </row>
    <row r="7094" spans="41:41" x14ac:dyDescent="0.3">
      <c r="AO7094" s="13">
        <f>(Cleaned_Data!S7094)-((Cleaned_Data!S7094)*10%)</f>
        <v>0</v>
      </c>
    </row>
    <row r="7095" spans="41:41" x14ac:dyDescent="0.3">
      <c r="AO7095" s="13">
        <f>(Cleaned_Data!S7095)-((Cleaned_Data!S7095)*10%)</f>
        <v>0</v>
      </c>
    </row>
    <row r="7096" spans="41:41" x14ac:dyDescent="0.3">
      <c r="AO7096" s="13">
        <f>(Cleaned_Data!S7096)-((Cleaned_Data!S7096)*10%)</f>
        <v>0</v>
      </c>
    </row>
    <row r="7097" spans="41:41" x14ac:dyDescent="0.3">
      <c r="AO7097" s="13">
        <f>(Cleaned_Data!S7097)-((Cleaned_Data!S7097)*10%)</f>
        <v>0</v>
      </c>
    </row>
    <row r="7098" spans="41:41" x14ac:dyDescent="0.3">
      <c r="AO7098" s="13">
        <f>(Cleaned_Data!S7098)-((Cleaned_Data!S7098)*10%)</f>
        <v>0</v>
      </c>
    </row>
    <row r="7099" spans="41:41" x14ac:dyDescent="0.3">
      <c r="AO7099" s="13">
        <f>(Cleaned_Data!S7099)-((Cleaned_Data!S7099)*10%)</f>
        <v>0</v>
      </c>
    </row>
    <row r="7100" spans="41:41" x14ac:dyDescent="0.3">
      <c r="AO7100" s="13">
        <f>(Cleaned_Data!S7100)-((Cleaned_Data!S7100)*10%)</f>
        <v>0</v>
      </c>
    </row>
    <row r="7101" spans="41:41" x14ac:dyDescent="0.3">
      <c r="AO7101" s="13">
        <f>(Cleaned_Data!S7101)-((Cleaned_Data!S7101)*10%)</f>
        <v>0</v>
      </c>
    </row>
    <row r="7102" spans="41:41" x14ac:dyDescent="0.3">
      <c r="AO7102" s="13">
        <f>(Cleaned_Data!S7102)-((Cleaned_Data!S7102)*10%)</f>
        <v>0</v>
      </c>
    </row>
    <row r="7103" spans="41:41" x14ac:dyDescent="0.3">
      <c r="AO7103" s="13">
        <f>(Cleaned_Data!S7103)-((Cleaned_Data!S7103)*10%)</f>
        <v>0</v>
      </c>
    </row>
    <row r="7104" spans="41:41" x14ac:dyDescent="0.3">
      <c r="AO7104" s="13">
        <f>(Cleaned_Data!S7104)-((Cleaned_Data!S7104)*10%)</f>
        <v>0</v>
      </c>
    </row>
    <row r="7105" spans="41:41" x14ac:dyDescent="0.3">
      <c r="AO7105" s="13">
        <f>(Cleaned_Data!S7105)-((Cleaned_Data!S7105)*10%)</f>
        <v>0</v>
      </c>
    </row>
    <row r="7106" spans="41:41" x14ac:dyDescent="0.3">
      <c r="AO7106" s="13">
        <f>(Cleaned_Data!S7106)-((Cleaned_Data!S7106)*10%)</f>
        <v>0</v>
      </c>
    </row>
    <row r="7107" spans="41:41" x14ac:dyDescent="0.3">
      <c r="AO7107" s="13">
        <f>(Cleaned_Data!S7107)-((Cleaned_Data!S7107)*10%)</f>
        <v>0</v>
      </c>
    </row>
    <row r="7108" spans="41:41" x14ac:dyDescent="0.3">
      <c r="AO7108" s="13">
        <f>(Cleaned_Data!S7108)-((Cleaned_Data!S7108)*10%)</f>
        <v>0</v>
      </c>
    </row>
    <row r="7109" spans="41:41" x14ac:dyDescent="0.3">
      <c r="AO7109" s="13">
        <f>(Cleaned_Data!S7109)-((Cleaned_Data!S7109)*10%)</f>
        <v>0</v>
      </c>
    </row>
    <row r="7110" spans="41:41" x14ac:dyDescent="0.3">
      <c r="AO7110" s="13">
        <f>(Cleaned_Data!S7110)-((Cleaned_Data!S7110)*10%)</f>
        <v>0</v>
      </c>
    </row>
    <row r="7111" spans="41:41" x14ac:dyDescent="0.3">
      <c r="AO7111" s="13">
        <f>(Cleaned_Data!S7111)-((Cleaned_Data!S7111)*10%)</f>
        <v>0</v>
      </c>
    </row>
    <row r="7112" spans="41:41" x14ac:dyDescent="0.3">
      <c r="AO7112" s="13">
        <f>(Cleaned_Data!S7112)-((Cleaned_Data!S7112)*10%)</f>
        <v>0</v>
      </c>
    </row>
    <row r="7113" spans="41:41" x14ac:dyDescent="0.3">
      <c r="AO7113" s="13">
        <f>(Cleaned_Data!S7113)-((Cleaned_Data!S7113)*10%)</f>
        <v>0</v>
      </c>
    </row>
    <row r="7114" spans="41:41" x14ac:dyDescent="0.3">
      <c r="AO7114" s="13">
        <f>(Cleaned_Data!S7114)-((Cleaned_Data!S7114)*10%)</f>
        <v>0</v>
      </c>
    </row>
    <row r="7115" spans="41:41" x14ac:dyDescent="0.3">
      <c r="AO7115" s="13">
        <f>(Cleaned_Data!S7115)-((Cleaned_Data!S7115)*10%)</f>
        <v>0</v>
      </c>
    </row>
    <row r="7116" spans="41:41" x14ac:dyDescent="0.3">
      <c r="AO7116" s="13">
        <f>(Cleaned_Data!S7116)-((Cleaned_Data!S7116)*10%)</f>
        <v>0</v>
      </c>
    </row>
    <row r="7117" spans="41:41" x14ac:dyDescent="0.3">
      <c r="AO7117" s="13">
        <f>(Cleaned_Data!S7117)-((Cleaned_Data!S7117)*10%)</f>
        <v>0</v>
      </c>
    </row>
    <row r="7118" spans="41:41" x14ac:dyDescent="0.3">
      <c r="AO7118" s="13">
        <f>(Cleaned_Data!S7118)-((Cleaned_Data!S7118)*10%)</f>
        <v>0</v>
      </c>
    </row>
    <row r="7119" spans="41:41" x14ac:dyDescent="0.3">
      <c r="AO7119" s="13">
        <f>(Cleaned_Data!S7119)-((Cleaned_Data!S7119)*10%)</f>
        <v>0</v>
      </c>
    </row>
    <row r="7120" spans="41:41" x14ac:dyDescent="0.3">
      <c r="AO7120" s="13">
        <f>(Cleaned_Data!S7120)-((Cleaned_Data!S7120)*10%)</f>
        <v>0</v>
      </c>
    </row>
    <row r="7121" spans="41:41" x14ac:dyDescent="0.3">
      <c r="AO7121" s="13">
        <f>(Cleaned_Data!S7121)-((Cleaned_Data!S7121)*10%)</f>
        <v>0</v>
      </c>
    </row>
    <row r="7122" spans="41:41" x14ac:dyDescent="0.3">
      <c r="AO7122" s="13">
        <f>(Cleaned_Data!S7122)-((Cleaned_Data!S7122)*10%)</f>
        <v>0</v>
      </c>
    </row>
    <row r="7123" spans="41:41" x14ac:dyDescent="0.3">
      <c r="AO7123" s="13">
        <f>(Cleaned_Data!S7123)-((Cleaned_Data!S7123)*10%)</f>
        <v>0</v>
      </c>
    </row>
    <row r="7124" spans="41:41" x14ac:dyDescent="0.3">
      <c r="AO7124" s="13">
        <f>(Cleaned_Data!S7124)-((Cleaned_Data!S7124)*10%)</f>
        <v>0</v>
      </c>
    </row>
    <row r="7125" spans="41:41" x14ac:dyDescent="0.3">
      <c r="AO7125" s="13">
        <f>(Cleaned_Data!S7125)-((Cleaned_Data!S7125)*10%)</f>
        <v>0</v>
      </c>
    </row>
    <row r="7126" spans="41:41" x14ac:dyDescent="0.3">
      <c r="AO7126" s="13">
        <f>(Cleaned_Data!S7126)-((Cleaned_Data!S7126)*10%)</f>
        <v>0</v>
      </c>
    </row>
    <row r="7127" spans="41:41" x14ac:dyDescent="0.3">
      <c r="AO7127" s="13">
        <f>(Cleaned_Data!S7127)-((Cleaned_Data!S7127)*10%)</f>
        <v>0</v>
      </c>
    </row>
    <row r="7128" spans="41:41" x14ac:dyDescent="0.3">
      <c r="AO7128" s="13">
        <f>(Cleaned_Data!S7128)-((Cleaned_Data!S7128)*10%)</f>
        <v>0</v>
      </c>
    </row>
    <row r="7129" spans="41:41" x14ac:dyDescent="0.3">
      <c r="AO7129" s="13">
        <f>(Cleaned_Data!S7129)-((Cleaned_Data!S7129)*10%)</f>
        <v>0</v>
      </c>
    </row>
    <row r="7130" spans="41:41" x14ac:dyDescent="0.3">
      <c r="AO7130" s="13">
        <f>(Cleaned_Data!S7130)-((Cleaned_Data!S7130)*10%)</f>
        <v>0</v>
      </c>
    </row>
    <row r="7131" spans="41:41" x14ac:dyDescent="0.3">
      <c r="AO7131" s="13">
        <f>(Cleaned_Data!S7131)-((Cleaned_Data!S7131)*10%)</f>
        <v>0</v>
      </c>
    </row>
    <row r="7132" spans="41:41" x14ac:dyDescent="0.3">
      <c r="AO7132" s="13">
        <f>(Cleaned_Data!S7132)-((Cleaned_Data!S7132)*10%)</f>
        <v>0</v>
      </c>
    </row>
    <row r="7133" spans="41:41" x14ac:dyDescent="0.3">
      <c r="AO7133" s="13">
        <f>(Cleaned_Data!S7133)-((Cleaned_Data!S7133)*10%)</f>
        <v>0</v>
      </c>
    </row>
    <row r="7134" spans="41:41" x14ac:dyDescent="0.3">
      <c r="AO7134" s="13">
        <f>(Cleaned_Data!S7134)-((Cleaned_Data!S7134)*10%)</f>
        <v>0</v>
      </c>
    </row>
    <row r="7135" spans="41:41" x14ac:dyDescent="0.3">
      <c r="AO7135" s="13">
        <f>(Cleaned_Data!S7135)-((Cleaned_Data!S7135)*10%)</f>
        <v>0</v>
      </c>
    </row>
    <row r="7136" spans="41:41" x14ac:dyDescent="0.3">
      <c r="AO7136" s="13">
        <f>(Cleaned_Data!S7136)-((Cleaned_Data!S7136)*10%)</f>
        <v>0</v>
      </c>
    </row>
    <row r="7137" spans="41:41" x14ac:dyDescent="0.3">
      <c r="AO7137" s="13">
        <f>(Cleaned_Data!S7137)-((Cleaned_Data!S7137)*10%)</f>
        <v>0</v>
      </c>
    </row>
    <row r="7138" spans="41:41" x14ac:dyDescent="0.3">
      <c r="AO7138" s="13">
        <f>(Cleaned_Data!S7138)-((Cleaned_Data!S7138)*10%)</f>
        <v>0</v>
      </c>
    </row>
    <row r="7139" spans="41:41" x14ac:dyDescent="0.3">
      <c r="AO7139" s="13">
        <f>(Cleaned_Data!S7139)-((Cleaned_Data!S7139)*10%)</f>
        <v>0</v>
      </c>
    </row>
    <row r="7140" spans="41:41" x14ac:dyDescent="0.3">
      <c r="AO7140" s="13">
        <f>(Cleaned_Data!S7140)-((Cleaned_Data!S7140)*10%)</f>
        <v>0</v>
      </c>
    </row>
    <row r="7141" spans="41:41" x14ac:dyDescent="0.3">
      <c r="AO7141" s="13">
        <f>(Cleaned_Data!S7141)-((Cleaned_Data!S7141)*10%)</f>
        <v>0</v>
      </c>
    </row>
    <row r="7142" spans="41:41" x14ac:dyDescent="0.3">
      <c r="AO7142" s="13">
        <f>(Cleaned_Data!S7142)-((Cleaned_Data!S7142)*10%)</f>
        <v>0</v>
      </c>
    </row>
    <row r="7143" spans="41:41" x14ac:dyDescent="0.3">
      <c r="AO7143" s="13">
        <f>(Cleaned_Data!S7143)-((Cleaned_Data!S7143)*10%)</f>
        <v>0</v>
      </c>
    </row>
    <row r="7144" spans="41:41" x14ac:dyDescent="0.3">
      <c r="AO7144" s="13">
        <f>(Cleaned_Data!S7144)-((Cleaned_Data!S7144)*10%)</f>
        <v>0</v>
      </c>
    </row>
    <row r="7145" spans="41:41" x14ac:dyDescent="0.3">
      <c r="AO7145" s="13">
        <f>(Cleaned_Data!S7145)-((Cleaned_Data!S7145)*10%)</f>
        <v>0</v>
      </c>
    </row>
    <row r="7146" spans="41:41" x14ac:dyDescent="0.3">
      <c r="AO7146" s="13">
        <f>(Cleaned_Data!S7146)-((Cleaned_Data!S7146)*10%)</f>
        <v>0</v>
      </c>
    </row>
    <row r="7147" spans="41:41" x14ac:dyDescent="0.3">
      <c r="AO7147" s="13">
        <f>(Cleaned_Data!S7147)-((Cleaned_Data!S7147)*10%)</f>
        <v>0</v>
      </c>
    </row>
    <row r="7148" spans="41:41" x14ac:dyDescent="0.3">
      <c r="AO7148" s="13">
        <f>(Cleaned_Data!S7148)-((Cleaned_Data!S7148)*10%)</f>
        <v>0</v>
      </c>
    </row>
    <row r="7149" spans="41:41" x14ac:dyDescent="0.3">
      <c r="AO7149" s="13">
        <f>(Cleaned_Data!S7149)-((Cleaned_Data!S7149)*10%)</f>
        <v>0</v>
      </c>
    </row>
    <row r="7150" spans="41:41" x14ac:dyDescent="0.3">
      <c r="AO7150" s="13">
        <f>(Cleaned_Data!S7150)-((Cleaned_Data!S7150)*10%)</f>
        <v>0</v>
      </c>
    </row>
    <row r="7151" spans="41:41" x14ac:dyDescent="0.3">
      <c r="AO7151" s="13">
        <f>(Cleaned_Data!S7151)-((Cleaned_Data!S7151)*10%)</f>
        <v>0</v>
      </c>
    </row>
    <row r="7152" spans="41:41" x14ac:dyDescent="0.3">
      <c r="AO7152" s="13">
        <f>(Cleaned_Data!S7152)-((Cleaned_Data!S7152)*10%)</f>
        <v>0</v>
      </c>
    </row>
    <row r="7153" spans="41:41" x14ac:dyDescent="0.3">
      <c r="AO7153" s="13">
        <f>(Cleaned_Data!S7153)-((Cleaned_Data!S7153)*10%)</f>
        <v>0</v>
      </c>
    </row>
    <row r="7154" spans="41:41" x14ac:dyDescent="0.3">
      <c r="AO7154" s="13">
        <f>(Cleaned_Data!S7154)-((Cleaned_Data!S7154)*10%)</f>
        <v>0</v>
      </c>
    </row>
    <row r="7155" spans="41:41" x14ac:dyDescent="0.3">
      <c r="AO7155" s="13">
        <f>(Cleaned_Data!S7155)-((Cleaned_Data!S7155)*10%)</f>
        <v>0</v>
      </c>
    </row>
    <row r="7156" spans="41:41" x14ac:dyDescent="0.3">
      <c r="AO7156" s="13">
        <f>(Cleaned_Data!S7156)-((Cleaned_Data!S7156)*10%)</f>
        <v>0</v>
      </c>
    </row>
    <row r="7157" spans="41:41" x14ac:dyDescent="0.3">
      <c r="AO7157" s="13">
        <f>(Cleaned_Data!S7157)-((Cleaned_Data!S7157)*10%)</f>
        <v>0</v>
      </c>
    </row>
    <row r="7158" spans="41:41" x14ac:dyDescent="0.3">
      <c r="AO7158" s="13">
        <f>(Cleaned_Data!S7158)-((Cleaned_Data!S7158)*10%)</f>
        <v>0</v>
      </c>
    </row>
    <row r="7159" spans="41:41" x14ac:dyDescent="0.3">
      <c r="AO7159" s="13">
        <f>(Cleaned_Data!S7159)-((Cleaned_Data!S7159)*10%)</f>
        <v>0</v>
      </c>
    </row>
    <row r="7160" spans="41:41" x14ac:dyDescent="0.3">
      <c r="AO7160" s="13">
        <f>(Cleaned_Data!S7160)-((Cleaned_Data!S7160)*10%)</f>
        <v>0</v>
      </c>
    </row>
    <row r="7161" spans="41:41" x14ac:dyDescent="0.3">
      <c r="AO7161" s="13">
        <f>(Cleaned_Data!S7161)-((Cleaned_Data!S7161)*10%)</f>
        <v>0</v>
      </c>
    </row>
    <row r="7162" spans="41:41" x14ac:dyDescent="0.3">
      <c r="AO7162" s="13">
        <f>(Cleaned_Data!S7162)-((Cleaned_Data!S7162)*10%)</f>
        <v>0</v>
      </c>
    </row>
    <row r="7163" spans="41:41" x14ac:dyDescent="0.3">
      <c r="AO7163" s="13">
        <f>(Cleaned_Data!S7163)-((Cleaned_Data!S7163)*10%)</f>
        <v>0</v>
      </c>
    </row>
    <row r="7164" spans="41:41" x14ac:dyDescent="0.3">
      <c r="AO7164" s="13">
        <f>(Cleaned_Data!S7164)-((Cleaned_Data!S7164)*10%)</f>
        <v>0</v>
      </c>
    </row>
    <row r="7165" spans="41:41" x14ac:dyDescent="0.3">
      <c r="AO7165" s="13">
        <f>(Cleaned_Data!S7165)-((Cleaned_Data!S7165)*10%)</f>
        <v>0</v>
      </c>
    </row>
    <row r="7166" spans="41:41" x14ac:dyDescent="0.3">
      <c r="AO7166" s="13">
        <f>(Cleaned_Data!S7166)-((Cleaned_Data!S7166)*10%)</f>
        <v>0</v>
      </c>
    </row>
    <row r="7167" spans="41:41" x14ac:dyDescent="0.3">
      <c r="AO7167" s="13">
        <f>(Cleaned_Data!S7167)-((Cleaned_Data!S7167)*10%)</f>
        <v>0</v>
      </c>
    </row>
    <row r="7168" spans="41:41" x14ac:dyDescent="0.3">
      <c r="AO7168" s="13">
        <f>(Cleaned_Data!S7168)-((Cleaned_Data!S7168)*10%)</f>
        <v>0</v>
      </c>
    </row>
    <row r="7169" spans="41:41" x14ac:dyDescent="0.3">
      <c r="AO7169" s="13">
        <f>(Cleaned_Data!S7169)-((Cleaned_Data!S7169)*10%)</f>
        <v>0</v>
      </c>
    </row>
    <row r="7170" spans="41:41" x14ac:dyDescent="0.3">
      <c r="AO7170" s="13">
        <f>(Cleaned_Data!S7170)-((Cleaned_Data!S7170)*10%)</f>
        <v>0</v>
      </c>
    </row>
    <row r="7171" spans="41:41" x14ac:dyDescent="0.3">
      <c r="AO7171" s="13">
        <f>(Cleaned_Data!S7171)-((Cleaned_Data!S7171)*10%)</f>
        <v>0</v>
      </c>
    </row>
    <row r="7172" spans="41:41" x14ac:dyDescent="0.3">
      <c r="AO7172" s="13">
        <f>(Cleaned_Data!S7172)-((Cleaned_Data!S7172)*10%)</f>
        <v>0</v>
      </c>
    </row>
    <row r="7173" spans="41:41" x14ac:dyDescent="0.3">
      <c r="AO7173" s="13">
        <f>(Cleaned_Data!S7173)-((Cleaned_Data!S7173)*10%)</f>
        <v>0</v>
      </c>
    </row>
    <row r="7174" spans="41:41" x14ac:dyDescent="0.3">
      <c r="AO7174" s="13">
        <f>(Cleaned_Data!S7174)-((Cleaned_Data!S7174)*10%)</f>
        <v>0</v>
      </c>
    </row>
    <row r="7175" spans="41:41" x14ac:dyDescent="0.3">
      <c r="AO7175" s="13">
        <f>(Cleaned_Data!S7175)-((Cleaned_Data!S7175)*10%)</f>
        <v>0</v>
      </c>
    </row>
    <row r="7176" spans="41:41" x14ac:dyDescent="0.3">
      <c r="AO7176" s="13">
        <f>(Cleaned_Data!S7176)-((Cleaned_Data!S7176)*10%)</f>
        <v>0</v>
      </c>
    </row>
    <row r="7177" spans="41:41" x14ac:dyDescent="0.3">
      <c r="AO7177" s="13">
        <f>(Cleaned_Data!S7177)-((Cleaned_Data!S7177)*10%)</f>
        <v>0</v>
      </c>
    </row>
    <row r="7178" spans="41:41" x14ac:dyDescent="0.3">
      <c r="AO7178" s="13">
        <f>(Cleaned_Data!S7178)-((Cleaned_Data!S7178)*10%)</f>
        <v>0</v>
      </c>
    </row>
    <row r="7179" spans="41:41" x14ac:dyDescent="0.3">
      <c r="AO7179" s="13">
        <f>(Cleaned_Data!S7179)-((Cleaned_Data!S7179)*10%)</f>
        <v>0</v>
      </c>
    </row>
    <row r="7180" spans="41:41" x14ac:dyDescent="0.3">
      <c r="AO7180" s="13">
        <f>(Cleaned_Data!S7180)-((Cleaned_Data!S7180)*10%)</f>
        <v>0</v>
      </c>
    </row>
    <row r="7181" spans="41:41" x14ac:dyDescent="0.3">
      <c r="AO7181" s="13">
        <f>(Cleaned_Data!S7181)-((Cleaned_Data!S7181)*10%)</f>
        <v>0</v>
      </c>
    </row>
    <row r="7182" spans="41:41" x14ac:dyDescent="0.3">
      <c r="AO7182" s="13">
        <f>(Cleaned_Data!S7182)-((Cleaned_Data!S7182)*10%)</f>
        <v>0</v>
      </c>
    </row>
    <row r="7183" spans="41:41" x14ac:dyDescent="0.3">
      <c r="AO7183" s="13">
        <f>(Cleaned_Data!S7183)-((Cleaned_Data!S7183)*10%)</f>
        <v>0</v>
      </c>
    </row>
    <row r="7184" spans="41:41" x14ac:dyDescent="0.3">
      <c r="AO7184" s="13">
        <f>(Cleaned_Data!S7184)-((Cleaned_Data!S7184)*10%)</f>
        <v>0</v>
      </c>
    </row>
    <row r="7185" spans="41:41" x14ac:dyDescent="0.3">
      <c r="AO7185" s="13">
        <f>(Cleaned_Data!S7185)-((Cleaned_Data!S7185)*10%)</f>
        <v>0</v>
      </c>
    </row>
    <row r="7186" spans="41:41" x14ac:dyDescent="0.3">
      <c r="AO7186" s="13">
        <f>(Cleaned_Data!S7186)-((Cleaned_Data!S7186)*10%)</f>
        <v>0</v>
      </c>
    </row>
    <row r="7187" spans="41:41" x14ac:dyDescent="0.3">
      <c r="AO7187" s="13">
        <f>(Cleaned_Data!S7187)-((Cleaned_Data!S7187)*10%)</f>
        <v>0</v>
      </c>
    </row>
    <row r="7188" spans="41:41" x14ac:dyDescent="0.3">
      <c r="AO7188" s="13">
        <f>(Cleaned_Data!S7188)-((Cleaned_Data!S7188)*10%)</f>
        <v>0</v>
      </c>
    </row>
    <row r="7189" spans="41:41" x14ac:dyDescent="0.3">
      <c r="AO7189" s="13">
        <f>(Cleaned_Data!S7189)-((Cleaned_Data!S7189)*10%)</f>
        <v>0</v>
      </c>
    </row>
    <row r="7190" spans="41:41" x14ac:dyDescent="0.3">
      <c r="AO7190" s="13">
        <f>(Cleaned_Data!S7190)-((Cleaned_Data!S7190)*10%)</f>
        <v>0</v>
      </c>
    </row>
    <row r="7191" spans="41:41" x14ac:dyDescent="0.3">
      <c r="AO7191" s="13">
        <f>(Cleaned_Data!S7191)-((Cleaned_Data!S7191)*10%)</f>
        <v>0</v>
      </c>
    </row>
    <row r="7192" spans="41:41" x14ac:dyDescent="0.3">
      <c r="AO7192" s="13">
        <f>(Cleaned_Data!S7192)-((Cleaned_Data!S7192)*10%)</f>
        <v>0</v>
      </c>
    </row>
    <row r="7193" spans="41:41" x14ac:dyDescent="0.3">
      <c r="AO7193" s="13">
        <f>(Cleaned_Data!S7193)-((Cleaned_Data!S7193)*10%)</f>
        <v>0</v>
      </c>
    </row>
    <row r="7194" spans="41:41" x14ac:dyDescent="0.3">
      <c r="AO7194" s="13">
        <f>(Cleaned_Data!S7194)-((Cleaned_Data!S7194)*10%)</f>
        <v>0</v>
      </c>
    </row>
    <row r="7195" spans="41:41" x14ac:dyDescent="0.3">
      <c r="AO7195" s="13">
        <f>(Cleaned_Data!S7195)-((Cleaned_Data!S7195)*10%)</f>
        <v>0</v>
      </c>
    </row>
    <row r="7196" spans="41:41" x14ac:dyDescent="0.3">
      <c r="AO7196" s="13">
        <f>(Cleaned_Data!S7196)-((Cleaned_Data!S7196)*10%)</f>
        <v>0</v>
      </c>
    </row>
    <row r="7197" spans="41:41" x14ac:dyDescent="0.3">
      <c r="AO7197" s="13">
        <f>(Cleaned_Data!S7197)-((Cleaned_Data!S7197)*10%)</f>
        <v>0</v>
      </c>
    </row>
    <row r="7198" spans="41:41" x14ac:dyDescent="0.3">
      <c r="AO7198" s="13">
        <f>(Cleaned_Data!S7198)-((Cleaned_Data!S7198)*10%)</f>
        <v>0</v>
      </c>
    </row>
    <row r="7199" spans="41:41" x14ac:dyDescent="0.3">
      <c r="AO7199" s="13">
        <f>(Cleaned_Data!S7199)-((Cleaned_Data!S7199)*10%)</f>
        <v>0</v>
      </c>
    </row>
    <row r="7200" spans="41:41" x14ac:dyDescent="0.3">
      <c r="AO7200" s="13">
        <f>(Cleaned_Data!S7200)-((Cleaned_Data!S7200)*10%)</f>
        <v>0</v>
      </c>
    </row>
    <row r="7201" spans="41:41" x14ac:dyDescent="0.3">
      <c r="AO7201" s="13">
        <f>(Cleaned_Data!S7201)-((Cleaned_Data!S7201)*10%)</f>
        <v>0</v>
      </c>
    </row>
    <row r="7202" spans="41:41" x14ac:dyDescent="0.3">
      <c r="AO7202" s="13">
        <f>(Cleaned_Data!S7202)-((Cleaned_Data!S7202)*10%)</f>
        <v>0</v>
      </c>
    </row>
    <row r="7203" spans="41:41" x14ac:dyDescent="0.3">
      <c r="AO7203" s="13">
        <f>(Cleaned_Data!S7203)-((Cleaned_Data!S7203)*10%)</f>
        <v>0</v>
      </c>
    </row>
    <row r="7204" spans="41:41" x14ac:dyDescent="0.3">
      <c r="AO7204" s="13">
        <f>(Cleaned_Data!S7204)-((Cleaned_Data!S7204)*10%)</f>
        <v>0</v>
      </c>
    </row>
    <row r="7205" spans="41:41" x14ac:dyDescent="0.3">
      <c r="AO7205" s="13">
        <f>(Cleaned_Data!S7205)-((Cleaned_Data!S7205)*10%)</f>
        <v>0</v>
      </c>
    </row>
    <row r="7206" spans="41:41" x14ac:dyDescent="0.3">
      <c r="AO7206" s="13">
        <f>(Cleaned_Data!S7206)-((Cleaned_Data!S7206)*10%)</f>
        <v>0</v>
      </c>
    </row>
    <row r="7207" spans="41:41" x14ac:dyDescent="0.3">
      <c r="AO7207" s="13">
        <f>(Cleaned_Data!S7207)-((Cleaned_Data!S7207)*10%)</f>
        <v>0</v>
      </c>
    </row>
    <row r="7208" spans="41:41" x14ac:dyDescent="0.3">
      <c r="AO7208" s="13">
        <f>(Cleaned_Data!S7208)-((Cleaned_Data!S7208)*10%)</f>
        <v>0</v>
      </c>
    </row>
    <row r="7209" spans="41:41" x14ac:dyDescent="0.3">
      <c r="AO7209" s="13">
        <f>(Cleaned_Data!S7209)-((Cleaned_Data!S7209)*10%)</f>
        <v>0</v>
      </c>
    </row>
    <row r="7210" spans="41:41" x14ac:dyDescent="0.3">
      <c r="AO7210" s="13">
        <f>(Cleaned_Data!S7210)-((Cleaned_Data!S7210)*10%)</f>
        <v>0</v>
      </c>
    </row>
    <row r="7211" spans="41:41" x14ac:dyDescent="0.3">
      <c r="AO7211" s="13">
        <f>(Cleaned_Data!S7211)-((Cleaned_Data!S7211)*10%)</f>
        <v>0</v>
      </c>
    </row>
    <row r="7212" spans="41:41" x14ac:dyDescent="0.3">
      <c r="AO7212" s="13">
        <f>(Cleaned_Data!S7212)-((Cleaned_Data!S7212)*10%)</f>
        <v>0</v>
      </c>
    </row>
    <row r="7213" spans="41:41" x14ac:dyDescent="0.3">
      <c r="AO7213" s="13">
        <f>(Cleaned_Data!S7213)-((Cleaned_Data!S7213)*10%)</f>
        <v>0</v>
      </c>
    </row>
    <row r="7214" spans="41:41" x14ac:dyDescent="0.3">
      <c r="AO7214" s="13">
        <f>(Cleaned_Data!S7214)-((Cleaned_Data!S7214)*10%)</f>
        <v>0</v>
      </c>
    </row>
    <row r="7215" spans="41:41" x14ac:dyDescent="0.3">
      <c r="AO7215" s="13">
        <f>(Cleaned_Data!S7215)-((Cleaned_Data!S7215)*10%)</f>
        <v>0</v>
      </c>
    </row>
    <row r="7216" spans="41:41" x14ac:dyDescent="0.3">
      <c r="AO7216" s="13">
        <f>(Cleaned_Data!S7216)-((Cleaned_Data!S7216)*10%)</f>
        <v>0</v>
      </c>
    </row>
    <row r="7217" spans="41:41" x14ac:dyDescent="0.3">
      <c r="AO7217" s="13">
        <f>(Cleaned_Data!S7217)-((Cleaned_Data!S7217)*10%)</f>
        <v>0</v>
      </c>
    </row>
    <row r="7218" spans="41:41" x14ac:dyDescent="0.3">
      <c r="AO7218" s="13">
        <f>(Cleaned_Data!S7218)-((Cleaned_Data!S7218)*10%)</f>
        <v>0</v>
      </c>
    </row>
    <row r="7219" spans="41:41" x14ac:dyDescent="0.3">
      <c r="AO7219" s="13">
        <f>(Cleaned_Data!S7219)-((Cleaned_Data!S7219)*10%)</f>
        <v>0</v>
      </c>
    </row>
    <row r="7220" spans="41:41" x14ac:dyDescent="0.3">
      <c r="AO7220" s="13">
        <f>(Cleaned_Data!S7220)-((Cleaned_Data!S7220)*10%)</f>
        <v>0</v>
      </c>
    </row>
    <row r="7221" spans="41:41" x14ac:dyDescent="0.3">
      <c r="AO7221" s="13">
        <f>(Cleaned_Data!S7221)-((Cleaned_Data!S7221)*10%)</f>
        <v>0</v>
      </c>
    </row>
    <row r="7222" spans="41:41" x14ac:dyDescent="0.3">
      <c r="AO7222" s="13">
        <f>(Cleaned_Data!S7222)-((Cleaned_Data!S7222)*10%)</f>
        <v>0</v>
      </c>
    </row>
    <row r="7223" spans="41:41" x14ac:dyDescent="0.3">
      <c r="AO7223" s="13">
        <f>(Cleaned_Data!S7223)-((Cleaned_Data!S7223)*10%)</f>
        <v>0</v>
      </c>
    </row>
    <row r="7224" spans="41:41" x14ac:dyDescent="0.3">
      <c r="AO7224" s="13">
        <f>(Cleaned_Data!S7224)-((Cleaned_Data!S7224)*10%)</f>
        <v>0</v>
      </c>
    </row>
    <row r="7225" spans="41:41" x14ac:dyDescent="0.3">
      <c r="AO7225" s="13">
        <f>(Cleaned_Data!S7225)-((Cleaned_Data!S7225)*10%)</f>
        <v>0</v>
      </c>
    </row>
    <row r="7226" spans="41:41" x14ac:dyDescent="0.3">
      <c r="AO7226" s="13">
        <f>(Cleaned_Data!S7226)-((Cleaned_Data!S7226)*10%)</f>
        <v>0</v>
      </c>
    </row>
    <row r="7227" spans="41:41" x14ac:dyDescent="0.3">
      <c r="AO7227" s="13">
        <f>(Cleaned_Data!S7227)-((Cleaned_Data!S7227)*10%)</f>
        <v>0</v>
      </c>
    </row>
    <row r="7228" spans="41:41" x14ac:dyDescent="0.3">
      <c r="AO7228" s="13">
        <f>(Cleaned_Data!S7228)-((Cleaned_Data!S7228)*10%)</f>
        <v>0</v>
      </c>
    </row>
    <row r="7229" spans="41:41" x14ac:dyDescent="0.3">
      <c r="AO7229" s="13">
        <f>(Cleaned_Data!S7229)-((Cleaned_Data!S7229)*10%)</f>
        <v>0</v>
      </c>
    </row>
    <row r="7230" spans="41:41" x14ac:dyDescent="0.3">
      <c r="AO7230" s="13">
        <f>(Cleaned_Data!S7230)-((Cleaned_Data!S7230)*10%)</f>
        <v>0</v>
      </c>
    </row>
    <row r="7231" spans="41:41" x14ac:dyDescent="0.3">
      <c r="AO7231" s="13">
        <f>(Cleaned_Data!S7231)-((Cleaned_Data!S7231)*10%)</f>
        <v>0</v>
      </c>
    </row>
    <row r="7232" spans="41:41" x14ac:dyDescent="0.3">
      <c r="AO7232" s="13">
        <f>(Cleaned_Data!S7232)-((Cleaned_Data!S7232)*10%)</f>
        <v>0</v>
      </c>
    </row>
    <row r="7233" spans="41:41" x14ac:dyDescent="0.3">
      <c r="AO7233" s="13">
        <f>(Cleaned_Data!S7233)-((Cleaned_Data!S7233)*10%)</f>
        <v>0</v>
      </c>
    </row>
    <row r="7234" spans="41:41" x14ac:dyDescent="0.3">
      <c r="AO7234" s="13">
        <f>(Cleaned_Data!S7234)-((Cleaned_Data!S7234)*10%)</f>
        <v>0</v>
      </c>
    </row>
    <row r="7235" spans="41:41" x14ac:dyDescent="0.3">
      <c r="AO7235" s="13">
        <f>(Cleaned_Data!S7235)-((Cleaned_Data!S7235)*10%)</f>
        <v>0</v>
      </c>
    </row>
    <row r="7236" spans="41:41" x14ac:dyDescent="0.3">
      <c r="AO7236" s="13">
        <f>(Cleaned_Data!S7236)-((Cleaned_Data!S7236)*10%)</f>
        <v>0</v>
      </c>
    </row>
    <row r="7237" spans="41:41" x14ac:dyDescent="0.3">
      <c r="AO7237" s="13">
        <f>(Cleaned_Data!S7237)-((Cleaned_Data!S7237)*10%)</f>
        <v>0</v>
      </c>
    </row>
    <row r="7238" spans="41:41" x14ac:dyDescent="0.3">
      <c r="AO7238" s="13">
        <f>(Cleaned_Data!S7238)-((Cleaned_Data!S7238)*10%)</f>
        <v>0</v>
      </c>
    </row>
    <row r="7239" spans="41:41" x14ac:dyDescent="0.3">
      <c r="AO7239" s="13">
        <f>(Cleaned_Data!S7239)-((Cleaned_Data!S7239)*10%)</f>
        <v>0</v>
      </c>
    </row>
    <row r="7240" spans="41:41" x14ac:dyDescent="0.3">
      <c r="AO7240" s="13">
        <f>(Cleaned_Data!S7240)-((Cleaned_Data!S7240)*10%)</f>
        <v>0</v>
      </c>
    </row>
    <row r="7241" spans="41:41" x14ac:dyDescent="0.3">
      <c r="AO7241" s="13">
        <f>(Cleaned_Data!S7241)-((Cleaned_Data!S7241)*10%)</f>
        <v>0</v>
      </c>
    </row>
    <row r="7242" spans="41:41" x14ac:dyDescent="0.3">
      <c r="AO7242" s="13">
        <f>(Cleaned_Data!S7242)-((Cleaned_Data!S7242)*10%)</f>
        <v>0</v>
      </c>
    </row>
    <row r="7243" spans="41:41" x14ac:dyDescent="0.3">
      <c r="AO7243" s="13">
        <f>(Cleaned_Data!S7243)-((Cleaned_Data!S7243)*10%)</f>
        <v>0</v>
      </c>
    </row>
    <row r="7244" spans="41:41" x14ac:dyDescent="0.3">
      <c r="AO7244" s="13">
        <f>(Cleaned_Data!S7244)-((Cleaned_Data!S7244)*10%)</f>
        <v>0</v>
      </c>
    </row>
    <row r="7245" spans="41:41" x14ac:dyDescent="0.3">
      <c r="AO7245" s="13">
        <f>(Cleaned_Data!S7245)-((Cleaned_Data!S7245)*10%)</f>
        <v>0</v>
      </c>
    </row>
    <row r="7246" spans="41:41" x14ac:dyDescent="0.3">
      <c r="AO7246" s="13">
        <f>(Cleaned_Data!S7246)-((Cleaned_Data!S7246)*10%)</f>
        <v>0</v>
      </c>
    </row>
    <row r="7247" spans="41:41" x14ac:dyDescent="0.3">
      <c r="AO7247" s="13">
        <f>(Cleaned_Data!S7247)-((Cleaned_Data!S7247)*10%)</f>
        <v>0</v>
      </c>
    </row>
    <row r="7248" spans="41:41" x14ac:dyDescent="0.3">
      <c r="AO7248" s="13">
        <f>(Cleaned_Data!S7248)-((Cleaned_Data!S7248)*10%)</f>
        <v>0</v>
      </c>
    </row>
    <row r="7249" spans="41:41" x14ac:dyDescent="0.3">
      <c r="AO7249" s="13">
        <f>(Cleaned_Data!S7249)-((Cleaned_Data!S7249)*10%)</f>
        <v>0</v>
      </c>
    </row>
    <row r="7250" spans="41:41" x14ac:dyDescent="0.3">
      <c r="AO7250" s="13">
        <f>(Cleaned_Data!S7250)-((Cleaned_Data!S7250)*10%)</f>
        <v>0</v>
      </c>
    </row>
    <row r="7251" spans="41:41" x14ac:dyDescent="0.3">
      <c r="AO7251" s="13">
        <f>(Cleaned_Data!S7251)-((Cleaned_Data!S7251)*10%)</f>
        <v>0</v>
      </c>
    </row>
    <row r="7252" spans="41:41" x14ac:dyDescent="0.3">
      <c r="AO7252" s="13">
        <f>(Cleaned_Data!S7252)-((Cleaned_Data!S7252)*10%)</f>
        <v>0</v>
      </c>
    </row>
    <row r="7253" spans="41:41" x14ac:dyDescent="0.3">
      <c r="AO7253" s="13">
        <f>(Cleaned_Data!S7253)-((Cleaned_Data!S7253)*10%)</f>
        <v>0</v>
      </c>
    </row>
    <row r="7254" spans="41:41" x14ac:dyDescent="0.3">
      <c r="AO7254" s="13">
        <f>(Cleaned_Data!S7254)-((Cleaned_Data!S7254)*10%)</f>
        <v>0</v>
      </c>
    </row>
    <row r="7255" spans="41:41" x14ac:dyDescent="0.3">
      <c r="AO7255" s="13">
        <f>(Cleaned_Data!S7255)-((Cleaned_Data!S7255)*10%)</f>
        <v>0</v>
      </c>
    </row>
    <row r="7256" spans="41:41" x14ac:dyDescent="0.3">
      <c r="AO7256" s="13">
        <f>(Cleaned_Data!S7256)-((Cleaned_Data!S7256)*10%)</f>
        <v>0</v>
      </c>
    </row>
    <row r="7257" spans="41:41" x14ac:dyDescent="0.3">
      <c r="AO7257" s="13">
        <f>(Cleaned_Data!S7257)-((Cleaned_Data!S7257)*10%)</f>
        <v>0</v>
      </c>
    </row>
    <row r="7258" spans="41:41" x14ac:dyDescent="0.3">
      <c r="AO7258" s="13">
        <f>(Cleaned_Data!S7258)-((Cleaned_Data!S7258)*10%)</f>
        <v>0</v>
      </c>
    </row>
    <row r="7259" spans="41:41" x14ac:dyDescent="0.3">
      <c r="AO7259" s="13">
        <f>(Cleaned_Data!S7259)-((Cleaned_Data!S7259)*10%)</f>
        <v>0</v>
      </c>
    </row>
    <row r="7260" spans="41:41" x14ac:dyDescent="0.3">
      <c r="AO7260" s="13">
        <f>(Cleaned_Data!S7260)-((Cleaned_Data!S7260)*10%)</f>
        <v>0</v>
      </c>
    </row>
    <row r="7261" spans="41:41" x14ac:dyDescent="0.3">
      <c r="AO7261" s="13">
        <f>(Cleaned_Data!S7261)-((Cleaned_Data!S7261)*10%)</f>
        <v>0</v>
      </c>
    </row>
    <row r="7262" spans="41:41" x14ac:dyDescent="0.3">
      <c r="AO7262" s="13">
        <f>(Cleaned_Data!S7262)-((Cleaned_Data!S7262)*10%)</f>
        <v>0</v>
      </c>
    </row>
    <row r="7263" spans="41:41" x14ac:dyDescent="0.3">
      <c r="AO7263" s="13">
        <f>(Cleaned_Data!S7263)-((Cleaned_Data!S7263)*10%)</f>
        <v>0</v>
      </c>
    </row>
    <row r="7264" spans="41:41" x14ac:dyDescent="0.3">
      <c r="AO7264" s="13">
        <f>(Cleaned_Data!S7264)-((Cleaned_Data!S7264)*10%)</f>
        <v>0</v>
      </c>
    </row>
    <row r="7265" spans="41:41" x14ac:dyDescent="0.3">
      <c r="AO7265" s="13">
        <f>(Cleaned_Data!S7265)-((Cleaned_Data!S7265)*10%)</f>
        <v>0</v>
      </c>
    </row>
    <row r="7266" spans="41:41" x14ac:dyDescent="0.3">
      <c r="AO7266" s="13">
        <f>(Cleaned_Data!S7266)-((Cleaned_Data!S7266)*10%)</f>
        <v>0</v>
      </c>
    </row>
    <row r="7267" spans="41:41" x14ac:dyDescent="0.3">
      <c r="AO7267" s="13">
        <f>(Cleaned_Data!S7267)-((Cleaned_Data!S7267)*10%)</f>
        <v>0</v>
      </c>
    </row>
    <row r="7268" spans="41:41" x14ac:dyDescent="0.3">
      <c r="AO7268" s="13">
        <f>(Cleaned_Data!S7268)-((Cleaned_Data!S7268)*10%)</f>
        <v>0</v>
      </c>
    </row>
    <row r="7269" spans="41:41" x14ac:dyDescent="0.3">
      <c r="AO7269" s="13">
        <f>(Cleaned_Data!S7269)-((Cleaned_Data!S7269)*10%)</f>
        <v>0</v>
      </c>
    </row>
    <row r="7270" spans="41:41" x14ac:dyDescent="0.3">
      <c r="AO7270" s="13">
        <f>(Cleaned_Data!S7270)-((Cleaned_Data!S7270)*10%)</f>
        <v>0</v>
      </c>
    </row>
    <row r="7271" spans="41:41" x14ac:dyDescent="0.3">
      <c r="AO7271" s="13">
        <f>(Cleaned_Data!S7271)-((Cleaned_Data!S7271)*10%)</f>
        <v>0</v>
      </c>
    </row>
    <row r="7272" spans="41:41" x14ac:dyDescent="0.3">
      <c r="AO7272" s="13">
        <f>(Cleaned_Data!S7272)-((Cleaned_Data!S7272)*10%)</f>
        <v>0</v>
      </c>
    </row>
    <row r="7273" spans="41:41" x14ac:dyDescent="0.3">
      <c r="AO7273" s="13">
        <f>(Cleaned_Data!S7273)-((Cleaned_Data!S7273)*10%)</f>
        <v>0</v>
      </c>
    </row>
    <row r="7274" spans="41:41" x14ac:dyDescent="0.3">
      <c r="AO7274" s="13">
        <f>(Cleaned_Data!S7274)-((Cleaned_Data!S7274)*10%)</f>
        <v>0</v>
      </c>
    </row>
    <row r="7275" spans="41:41" x14ac:dyDescent="0.3">
      <c r="AO7275" s="13">
        <f>(Cleaned_Data!S7275)-((Cleaned_Data!S7275)*10%)</f>
        <v>0</v>
      </c>
    </row>
    <row r="7276" spans="41:41" x14ac:dyDescent="0.3">
      <c r="AO7276" s="13">
        <f>(Cleaned_Data!S7276)-((Cleaned_Data!S7276)*10%)</f>
        <v>0</v>
      </c>
    </row>
    <row r="7277" spans="41:41" x14ac:dyDescent="0.3">
      <c r="AO7277" s="13">
        <f>(Cleaned_Data!S7277)-((Cleaned_Data!S7277)*10%)</f>
        <v>0</v>
      </c>
    </row>
    <row r="7278" spans="41:41" x14ac:dyDescent="0.3">
      <c r="AO7278" s="13">
        <f>(Cleaned_Data!S7278)-((Cleaned_Data!S7278)*10%)</f>
        <v>0</v>
      </c>
    </row>
    <row r="7279" spans="41:41" x14ac:dyDescent="0.3">
      <c r="AO7279" s="13">
        <f>(Cleaned_Data!S7279)-((Cleaned_Data!S7279)*10%)</f>
        <v>0</v>
      </c>
    </row>
    <row r="7280" spans="41:41" x14ac:dyDescent="0.3">
      <c r="AO7280" s="13">
        <f>(Cleaned_Data!S7280)-((Cleaned_Data!S7280)*10%)</f>
        <v>0</v>
      </c>
    </row>
    <row r="7281" spans="41:41" x14ac:dyDescent="0.3">
      <c r="AO7281" s="13">
        <f>(Cleaned_Data!S7281)-((Cleaned_Data!S7281)*10%)</f>
        <v>0</v>
      </c>
    </row>
    <row r="7282" spans="41:41" x14ac:dyDescent="0.3">
      <c r="AO7282" s="13">
        <f>(Cleaned_Data!S7282)-((Cleaned_Data!S7282)*10%)</f>
        <v>0</v>
      </c>
    </row>
    <row r="7283" spans="41:41" x14ac:dyDescent="0.3">
      <c r="AO7283" s="13">
        <f>(Cleaned_Data!S7283)-((Cleaned_Data!S7283)*10%)</f>
        <v>0</v>
      </c>
    </row>
    <row r="7284" spans="41:41" x14ac:dyDescent="0.3">
      <c r="AO7284" s="13">
        <f>(Cleaned_Data!S7284)-((Cleaned_Data!S7284)*10%)</f>
        <v>0</v>
      </c>
    </row>
    <row r="7285" spans="41:41" x14ac:dyDescent="0.3">
      <c r="AO7285" s="13">
        <f>(Cleaned_Data!S7285)-((Cleaned_Data!S7285)*10%)</f>
        <v>0</v>
      </c>
    </row>
    <row r="7286" spans="41:41" x14ac:dyDescent="0.3">
      <c r="AO7286" s="13">
        <f>(Cleaned_Data!S7286)-((Cleaned_Data!S7286)*10%)</f>
        <v>0</v>
      </c>
    </row>
    <row r="7287" spans="41:41" x14ac:dyDescent="0.3">
      <c r="AO7287" s="13">
        <f>(Cleaned_Data!S7287)-((Cleaned_Data!S7287)*10%)</f>
        <v>0</v>
      </c>
    </row>
    <row r="7288" spans="41:41" x14ac:dyDescent="0.3">
      <c r="AO7288" s="13">
        <f>(Cleaned_Data!S7288)-((Cleaned_Data!S7288)*10%)</f>
        <v>0</v>
      </c>
    </row>
    <row r="7289" spans="41:41" x14ac:dyDescent="0.3">
      <c r="AO7289" s="13">
        <f>(Cleaned_Data!S7289)-((Cleaned_Data!S7289)*10%)</f>
        <v>0</v>
      </c>
    </row>
    <row r="7290" spans="41:41" x14ac:dyDescent="0.3">
      <c r="AO7290" s="13">
        <f>(Cleaned_Data!S7290)-((Cleaned_Data!S7290)*10%)</f>
        <v>0</v>
      </c>
    </row>
    <row r="7291" spans="41:41" x14ac:dyDescent="0.3">
      <c r="AO7291" s="13">
        <f>(Cleaned_Data!S7291)-((Cleaned_Data!S7291)*10%)</f>
        <v>0</v>
      </c>
    </row>
    <row r="7292" spans="41:41" x14ac:dyDescent="0.3">
      <c r="AO7292" s="13">
        <f>(Cleaned_Data!S7292)-((Cleaned_Data!S7292)*10%)</f>
        <v>0</v>
      </c>
    </row>
    <row r="7293" spans="41:41" x14ac:dyDescent="0.3">
      <c r="AO7293" s="13">
        <f>(Cleaned_Data!S7293)-((Cleaned_Data!S7293)*10%)</f>
        <v>0</v>
      </c>
    </row>
    <row r="7294" spans="41:41" x14ac:dyDescent="0.3">
      <c r="AO7294" s="13">
        <f>(Cleaned_Data!S7294)-((Cleaned_Data!S7294)*10%)</f>
        <v>0</v>
      </c>
    </row>
    <row r="7295" spans="41:41" x14ac:dyDescent="0.3">
      <c r="AO7295" s="13">
        <f>(Cleaned_Data!S7295)-((Cleaned_Data!S7295)*10%)</f>
        <v>0</v>
      </c>
    </row>
    <row r="7296" spans="41:41" x14ac:dyDescent="0.3">
      <c r="AO7296" s="13">
        <f>(Cleaned_Data!S7296)-((Cleaned_Data!S7296)*10%)</f>
        <v>0</v>
      </c>
    </row>
    <row r="7297" spans="41:41" x14ac:dyDescent="0.3">
      <c r="AO7297" s="13">
        <f>(Cleaned_Data!S7297)-((Cleaned_Data!S7297)*10%)</f>
        <v>0</v>
      </c>
    </row>
    <row r="7298" spans="41:41" x14ac:dyDescent="0.3">
      <c r="AO7298" s="13">
        <f>(Cleaned_Data!S7298)-((Cleaned_Data!S7298)*10%)</f>
        <v>0</v>
      </c>
    </row>
    <row r="7299" spans="41:41" x14ac:dyDescent="0.3">
      <c r="AO7299" s="13">
        <f>(Cleaned_Data!S7299)-((Cleaned_Data!S7299)*10%)</f>
        <v>0</v>
      </c>
    </row>
    <row r="7300" spans="41:41" x14ac:dyDescent="0.3">
      <c r="AO7300" s="13">
        <f>(Cleaned_Data!S7300)-((Cleaned_Data!S7300)*10%)</f>
        <v>0</v>
      </c>
    </row>
    <row r="7301" spans="41:41" x14ac:dyDescent="0.3">
      <c r="AO7301" s="13">
        <f>(Cleaned_Data!S7301)-((Cleaned_Data!S7301)*10%)</f>
        <v>0</v>
      </c>
    </row>
    <row r="7302" spans="41:41" x14ac:dyDescent="0.3">
      <c r="AO7302" s="13">
        <f>(Cleaned_Data!S7302)-((Cleaned_Data!S7302)*10%)</f>
        <v>0</v>
      </c>
    </row>
    <row r="7303" spans="41:41" x14ac:dyDescent="0.3">
      <c r="AO7303" s="13">
        <f>(Cleaned_Data!S7303)-((Cleaned_Data!S7303)*10%)</f>
        <v>0</v>
      </c>
    </row>
    <row r="7304" spans="41:41" x14ac:dyDescent="0.3">
      <c r="AO7304" s="13">
        <f>(Cleaned_Data!S7304)-((Cleaned_Data!S7304)*10%)</f>
        <v>0</v>
      </c>
    </row>
    <row r="7305" spans="41:41" x14ac:dyDescent="0.3">
      <c r="AO7305" s="13">
        <f>(Cleaned_Data!S7305)-((Cleaned_Data!S7305)*10%)</f>
        <v>0</v>
      </c>
    </row>
    <row r="7306" spans="41:41" x14ac:dyDescent="0.3">
      <c r="AO7306" s="13">
        <f>(Cleaned_Data!S7306)-((Cleaned_Data!S7306)*10%)</f>
        <v>0</v>
      </c>
    </row>
    <row r="7307" spans="41:41" x14ac:dyDescent="0.3">
      <c r="AO7307" s="13">
        <f>(Cleaned_Data!S7307)-((Cleaned_Data!S7307)*10%)</f>
        <v>0</v>
      </c>
    </row>
    <row r="7308" spans="41:41" x14ac:dyDescent="0.3">
      <c r="AO7308" s="13">
        <f>(Cleaned_Data!S7308)-((Cleaned_Data!S7308)*10%)</f>
        <v>0</v>
      </c>
    </row>
    <row r="7309" spans="41:41" x14ac:dyDescent="0.3">
      <c r="AO7309" s="13">
        <f>(Cleaned_Data!S7309)-((Cleaned_Data!S7309)*10%)</f>
        <v>0</v>
      </c>
    </row>
    <row r="7310" spans="41:41" x14ac:dyDescent="0.3">
      <c r="AO7310" s="13">
        <f>(Cleaned_Data!S7310)-((Cleaned_Data!S7310)*10%)</f>
        <v>0</v>
      </c>
    </row>
    <row r="7311" spans="41:41" x14ac:dyDescent="0.3">
      <c r="AO7311" s="13">
        <f>(Cleaned_Data!S7311)-((Cleaned_Data!S7311)*10%)</f>
        <v>0</v>
      </c>
    </row>
    <row r="7312" spans="41:41" x14ac:dyDescent="0.3">
      <c r="AO7312" s="13">
        <f>(Cleaned_Data!S7312)-((Cleaned_Data!S7312)*10%)</f>
        <v>0</v>
      </c>
    </row>
    <row r="7313" spans="41:41" x14ac:dyDescent="0.3">
      <c r="AO7313" s="13">
        <f>(Cleaned_Data!S7313)-((Cleaned_Data!S7313)*10%)</f>
        <v>0</v>
      </c>
    </row>
    <row r="7314" spans="41:41" x14ac:dyDescent="0.3">
      <c r="AO7314" s="13">
        <f>(Cleaned_Data!S7314)-((Cleaned_Data!S7314)*10%)</f>
        <v>0</v>
      </c>
    </row>
    <row r="7315" spans="41:41" x14ac:dyDescent="0.3">
      <c r="AO7315" s="13">
        <f>(Cleaned_Data!S7315)-((Cleaned_Data!S7315)*10%)</f>
        <v>0</v>
      </c>
    </row>
    <row r="7316" spans="41:41" x14ac:dyDescent="0.3">
      <c r="AO7316" s="13">
        <f>(Cleaned_Data!S7316)-((Cleaned_Data!S7316)*10%)</f>
        <v>0</v>
      </c>
    </row>
    <row r="7317" spans="41:41" x14ac:dyDescent="0.3">
      <c r="AO7317" s="13">
        <f>(Cleaned_Data!S7317)-((Cleaned_Data!S7317)*10%)</f>
        <v>0</v>
      </c>
    </row>
    <row r="7318" spans="41:41" x14ac:dyDescent="0.3">
      <c r="AO7318" s="13">
        <f>(Cleaned_Data!S7318)-((Cleaned_Data!S7318)*10%)</f>
        <v>0</v>
      </c>
    </row>
    <row r="7319" spans="41:41" x14ac:dyDescent="0.3">
      <c r="AO7319" s="13">
        <f>(Cleaned_Data!S7319)-((Cleaned_Data!S7319)*10%)</f>
        <v>0</v>
      </c>
    </row>
    <row r="7320" spans="41:41" x14ac:dyDescent="0.3">
      <c r="AO7320" s="13">
        <f>(Cleaned_Data!S7320)-((Cleaned_Data!S7320)*10%)</f>
        <v>0</v>
      </c>
    </row>
    <row r="7321" spans="41:41" x14ac:dyDescent="0.3">
      <c r="AO7321" s="13">
        <f>(Cleaned_Data!S7321)-((Cleaned_Data!S7321)*10%)</f>
        <v>0</v>
      </c>
    </row>
    <row r="7322" spans="41:41" x14ac:dyDescent="0.3">
      <c r="AO7322" s="13">
        <f>(Cleaned_Data!S7322)-((Cleaned_Data!S7322)*10%)</f>
        <v>0</v>
      </c>
    </row>
    <row r="7323" spans="41:41" x14ac:dyDescent="0.3">
      <c r="AO7323" s="13">
        <f>(Cleaned_Data!S7323)-((Cleaned_Data!S7323)*10%)</f>
        <v>0</v>
      </c>
    </row>
    <row r="7324" spans="41:41" x14ac:dyDescent="0.3">
      <c r="AO7324" s="13">
        <f>(Cleaned_Data!S7324)-((Cleaned_Data!S7324)*10%)</f>
        <v>0</v>
      </c>
    </row>
    <row r="7325" spans="41:41" x14ac:dyDescent="0.3">
      <c r="AO7325" s="13">
        <f>(Cleaned_Data!S7325)-((Cleaned_Data!S7325)*10%)</f>
        <v>0</v>
      </c>
    </row>
    <row r="7326" spans="41:41" x14ac:dyDescent="0.3">
      <c r="AO7326" s="13">
        <f>(Cleaned_Data!S7326)-((Cleaned_Data!S7326)*10%)</f>
        <v>0</v>
      </c>
    </row>
    <row r="7327" spans="41:41" x14ac:dyDescent="0.3">
      <c r="AO7327" s="13">
        <f>(Cleaned_Data!S7327)-((Cleaned_Data!S7327)*10%)</f>
        <v>0</v>
      </c>
    </row>
    <row r="7328" spans="41:41" x14ac:dyDescent="0.3">
      <c r="AO7328" s="13">
        <f>(Cleaned_Data!S7328)-((Cleaned_Data!S7328)*10%)</f>
        <v>0</v>
      </c>
    </row>
    <row r="7329" spans="41:41" x14ac:dyDescent="0.3">
      <c r="AO7329" s="13">
        <f>(Cleaned_Data!S7329)-((Cleaned_Data!S7329)*10%)</f>
        <v>0</v>
      </c>
    </row>
    <row r="7330" spans="41:41" x14ac:dyDescent="0.3">
      <c r="AO7330" s="13">
        <f>(Cleaned_Data!S7330)-((Cleaned_Data!S7330)*10%)</f>
        <v>0</v>
      </c>
    </row>
    <row r="7331" spans="41:41" x14ac:dyDescent="0.3">
      <c r="AO7331" s="13">
        <f>(Cleaned_Data!S7331)-((Cleaned_Data!S7331)*10%)</f>
        <v>0</v>
      </c>
    </row>
    <row r="7332" spans="41:41" x14ac:dyDescent="0.3">
      <c r="AO7332" s="13">
        <f>(Cleaned_Data!S7332)-((Cleaned_Data!S7332)*10%)</f>
        <v>0</v>
      </c>
    </row>
    <row r="7333" spans="41:41" x14ac:dyDescent="0.3">
      <c r="AO7333" s="13">
        <f>(Cleaned_Data!S7333)-((Cleaned_Data!S7333)*10%)</f>
        <v>0</v>
      </c>
    </row>
    <row r="7334" spans="41:41" x14ac:dyDescent="0.3">
      <c r="AO7334" s="13">
        <f>(Cleaned_Data!S7334)-((Cleaned_Data!S7334)*10%)</f>
        <v>0</v>
      </c>
    </row>
    <row r="7335" spans="41:41" x14ac:dyDescent="0.3">
      <c r="AO7335" s="13">
        <f>(Cleaned_Data!S7335)-((Cleaned_Data!S7335)*10%)</f>
        <v>0</v>
      </c>
    </row>
    <row r="7336" spans="41:41" x14ac:dyDescent="0.3">
      <c r="AO7336" s="13">
        <f>(Cleaned_Data!S7336)-((Cleaned_Data!S7336)*10%)</f>
        <v>0</v>
      </c>
    </row>
    <row r="7337" spans="41:41" x14ac:dyDescent="0.3">
      <c r="AO7337" s="13">
        <f>(Cleaned_Data!S7337)-((Cleaned_Data!S7337)*10%)</f>
        <v>0</v>
      </c>
    </row>
    <row r="7338" spans="41:41" x14ac:dyDescent="0.3">
      <c r="AO7338" s="13">
        <f>(Cleaned_Data!S7338)-((Cleaned_Data!S7338)*10%)</f>
        <v>0</v>
      </c>
    </row>
    <row r="7339" spans="41:41" x14ac:dyDescent="0.3">
      <c r="AO7339" s="13">
        <f>(Cleaned_Data!S7339)-((Cleaned_Data!S7339)*10%)</f>
        <v>0</v>
      </c>
    </row>
    <row r="7340" spans="41:41" x14ac:dyDescent="0.3">
      <c r="AO7340" s="13">
        <f>(Cleaned_Data!S7340)-((Cleaned_Data!S7340)*10%)</f>
        <v>0</v>
      </c>
    </row>
    <row r="7341" spans="41:41" x14ac:dyDescent="0.3">
      <c r="AO7341" s="13">
        <f>(Cleaned_Data!S7341)-((Cleaned_Data!S7341)*10%)</f>
        <v>0</v>
      </c>
    </row>
    <row r="7342" spans="41:41" x14ac:dyDescent="0.3">
      <c r="AO7342" s="13">
        <f>(Cleaned_Data!S7342)-((Cleaned_Data!S7342)*10%)</f>
        <v>0</v>
      </c>
    </row>
    <row r="7343" spans="41:41" x14ac:dyDescent="0.3">
      <c r="AO7343" s="13">
        <f>(Cleaned_Data!S7343)-((Cleaned_Data!S7343)*10%)</f>
        <v>0</v>
      </c>
    </row>
    <row r="7344" spans="41:41" x14ac:dyDescent="0.3">
      <c r="AO7344" s="13">
        <f>(Cleaned_Data!S7344)-((Cleaned_Data!S7344)*10%)</f>
        <v>0</v>
      </c>
    </row>
    <row r="7345" spans="41:41" x14ac:dyDescent="0.3">
      <c r="AO7345" s="13">
        <f>(Cleaned_Data!S7345)-((Cleaned_Data!S7345)*10%)</f>
        <v>0</v>
      </c>
    </row>
    <row r="7346" spans="41:41" x14ac:dyDescent="0.3">
      <c r="AO7346" s="13">
        <f>(Cleaned_Data!S7346)-((Cleaned_Data!S7346)*10%)</f>
        <v>0</v>
      </c>
    </row>
    <row r="7347" spans="41:41" x14ac:dyDescent="0.3">
      <c r="AO7347" s="13">
        <f>(Cleaned_Data!S7347)-((Cleaned_Data!S7347)*10%)</f>
        <v>0</v>
      </c>
    </row>
    <row r="7348" spans="41:41" x14ac:dyDescent="0.3">
      <c r="AO7348" s="13">
        <f>(Cleaned_Data!S7348)-((Cleaned_Data!S7348)*10%)</f>
        <v>0</v>
      </c>
    </row>
    <row r="7349" spans="41:41" x14ac:dyDescent="0.3">
      <c r="AO7349" s="13">
        <f>(Cleaned_Data!S7349)-((Cleaned_Data!S7349)*10%)</f>
        <v>0</v>
      </c>
    </row>
    <row r="7350" spans="41:41" x14ac:dyDescent="0.3">
      <c r="AO7350" s="13">
        <f>(Cleaned_Data!S7350)-((Cleaned_Data!S7350)*10%)</f>
        <v>0</v>
      </c>
    </row>
    <row r="7351" spans="41:41" x14ac:dyDescent="0.3">
      <c r="AO7351" s="13">
        <f>(Cleaned_Data!S7351)-((Cleaned_Data!S7351)*10%)</f>
        <v>0</v>
      </c>
    </row>
    <row r="7352" spans="41:41" x14ac:dyDescent="0.3">
      <c r="AO7352" s="13">
        <f>(Cleaned_Data!S7352)-((Cleaned_Data!S7352)*10%)</f>
        <v>0</v>
      </c>
    </row>
    <row r="7353" spans="41:41" x14ac:dyDescent="0.3">
      <c r="AO7353" s="13">
        <f>(Cleaned_Data!S7353)-((Cleaned_Data!S7353)*10%)</f>
        <v>0</v>
      </c>
    </row>
    <row r="7354" spans="41:41" x14ac:dyDescent="0.3">
      <c r="AO7354" s="13">
        <f>(Cleaned_Data!S7354)-((Cleaned_Data!S7354)*10%)</f>
        <v>0</v>
      </c>
    </row>
    <row r="7355" spans="41:41" x14ac:dyDescent="0.3">
      <c r="AO7355" s="13">
        <f>(Cleaned_Data!S7355)-((Cleaned_Data!S7355)*10%)</f>
        <v>0</v>
      </c>
    </row>
    <row r="7356" spans="41:41" x14ac:dyDescent="0.3">
      <c r="AO7356" s="13">
        <f>(Cleaned_Data!S7356)-((Cleaned_Data!S7356)*10%)</f>
        <v>0</v>
      </c>
    </row>
    <row r="7357" spans="41:41" x14ac:dyDescent="0.3">
      <c r="AO7357" s="13">
        <f>(Cleaned_Data!S7357)-((Cleaned_Data!S7357)*10%)</f>
        <v>0</v>
      </c>
    </row>
    <row r="7358" spans="41:41" x14ac:dyDescent="0.3">
      <c r="AO7358" s="13">
        <f>(Cleaned_Data!S7358)-((Cleaned_Data!S7358)*10%)</f>
        <v>0</v>
      </c>
    </row>
    <row r="7359" spans="41:41" x14ac:dyDescent="0.3">
      <c r="AO7359" s="13">
        <f>(Cleaned_Data!S7359)-((Cleaned_Data!S7359)*10%)</f>
        <v>0</v>
      </c>
    </row>
    <row r="7360" spans="41:41" x14ac:dyDescent="0.3">
      <c r="AO7360" s="13">
        <f>(Cleaned_Data!S7360)-((Cleaned_Data!S7360)*10%)</f>
        <v>0</v>
      </c>
    </row>
    <row r="7361" spans="41:41" x14ac:dyDescent="0.3">
      <c r="AO7361" s="13">
        <f>(Cleaned_Data!S7361)-((Cleaned_Data!S7361)*10%)</f>
        <v>0</v>
      </c>
    </row>
    <row r="7362" spans="41:41" x14ac:dyDescent="0.3">
      <c r="AO7362" s="13">
        <f>(Cleaned_Data!S7362)-((Cleaned_Data!S7362)*10%)</f>
        <v>0</v>
      </c>
    </row>
    <row r="7363" spans="41:41" x14ac:dyDescent="0.3">
      <c r="AO7363" s="13">
        <f>(Cleaned_Data!S7363)-((Cleaned_Data!S7363)*10%)</f>
        <v>0</v>
      </c>
    </row>
    <row r="7364" spans="41:41" x14ac:dyDescent="0.3">
      <c r="AO7364" s="13">
        <f>(Cleaned_Data!S7364)-((Cleaned_Data!S7364)*10%)</f>
        <v>0</v>
      </c>
    </row>
    <row r="7365" spans="41:41" x14ac:dyDescent="0.3">
      <c r="AO7365" s="13">
        <f>(Cleaned_Data!S7365)-((Cleaned_Data!S7365)*10%)</f>
        <v>0</v>
      </c>
    </row>
    <row r="7366" spans="41:41" x14ac:dyDescent="0.3">
      <c r="AO7366" s="13">
        <f>(Cleaned_Data!S7366)-((Cleaned_Data!S7366)*10%)</f>
        <v>0</v>
      </c>
    </row>
    <row r="7367" spans="41:41" x14ac:dyDescent="0.3">
      <c r="AO7367" s="13">
        <f>(Cleaned_Data!S7367)-((Cleaned_Data!S7367)*10%)</f>
        <v>0</v>
      </c>
    </row>
    <row r="7368" spans="41:41" x14ac:dyDescent="0.3">
      <c r="AO7368" s="13">
        <f>(Cleaned_Data!S7368)-((Cleaned_Data!S7368)*10%)</f>
        <v>0</v>
      </c>
    </row>
    <row r="7369" spans="41:41" x14ac:dyDescent="0.3">
      <c r="AO7369" s="13">
        <f>(Cleaned_Data!S7369)-((Cleaned_Data!S7369)*10%)</f>
        <v>0</v>
      </c>
    </row>
    <row r="7370" spans="41:41" x14ac:dyDescent="0.3">
      <c r="AO7370" s="13">
        <f>(Cleaned_Data!S7370)-((Cleaned_Data!S7370)*10%)</f>
        <v>0</v>
      </c>
    </row>
    <row r="7371" spans="41:41" x14ac:dyDescent="0.3">
      <c r="AO7371" s="13">
        <f>(Cleaned_Data!S7371)-((Cleaned_Data!S7371)*10%)</f>
        <v>0</v>
      </c>
    </row>
    <row r="7372" spans="41:41" x14ac:dyDescent="0.3">
      <c r="AO7372" s="13">
        <f>(Cleaned_Data!S7372)-((Cleaned_Data!S7372)*10%)</f>
        <v>0</v>
      </c>
    </row>
    <row r="7373" spans="41:41" x14ac:dyDescent="0.3">
      <c r="AO7373" s="13">
        <f>(Cleaned_Data!S7373)-((Cleaned_Data!S7373)*10%)</f>
        <v>0</v>
      </c>
    </row>
    <row r="7374" spans="41:41" x14ac:dyDescent="0.3">
      <c r="AO7374" s="13">
        <f>(Cleaned_Data!S7374)-((Cleaned_Data!S7374)*10%)</f>
        <v>0</v>
      </c>
    </row>
    <row r="7375" spans="41:41" x14ac:dyDescent="0.3">
      <c r="AO7375" s="13">
        <f>(Cleaned_Data!S7375)-((Cleaned_Data!S7375)*10%)</f>
        <v>0</v>
      </c>
    </row>
    <row r="7376" spans="41:41" x14ac:dyDescent="0.3">
      <c r="AO7376" s="13">
        <f>(Cleaned_Data!S7376)-((Cleaned_Data!S7376)*10%)</f>
        <v>0</v>
      </c>
    </row>
    <row r="7377" spans="41:41" x14ac:dyDescent="0.3">
      <c r="AO7377" s="13">
        <f>(Cleaned_Data!S7377)-((Cleaned_Data!S7377)*10%)</f>
        <v>0</v>
      </c>
    </row>
    <row r="7378" spans="41:41" x14ac:dyDescent="0.3">
      <c r="AO7378" s="13">
        <f>(Cleaned_Data!S7378)-((Cleaned_Data!S7378)*10%)</f>
        <v>0</v>
      </c>
    </row>
    <row r="7379" spans="41:41" x14ac:dyDescent="0.3">
      <c r="AO7379" s="13">
        <f>(Cleaned_Data!S7379)-((Cleaned_Data!S7379)*10%)</f>
        <v>0</v>
      </c>
    </row>
    <row r="7380" spans="41:41" x14ac:dyDescent="0.3">
      <c r="AO7380" s="13">
        <f>(Cleaned_Data!S7380)-((Cleaned_Data!S7380)*10%)</f>
        <v>0</v>
      </c>
    </row>
    <row r="7381" spans="41:41" x14ac:dyDescent="0.3">
      <c r="AO7381" s="13">
        <f>(Cleaned_Data!S7381)-((Cleaned_Data!S7381)*10%)</f>
        <v>0</v>
      </c>
    </row>
    <row r="7382" spans="41:41" x14ac:dyDescent="0.3">
      <c r="AO7382" s="13">
        <f>(Cleaned_Data!S7382)-((Cleaned_Data!S7382)*10%)</f>
        <v>0</v>
      </c>
    </row>
    <row r="7383" spans="41:41" x14ac:dyDescent="0.3">
      <c r="AO7383" s="13">
        <f>(Cleaned_Data!S7383)-((Cleaned_Data!S7383)*10%)</f>
        <v>0</v>
      </c>
    </row>
    <row r="7384" spans="41:41" x14ac:dyDescent="0.3">
      <c r="AO7384" s="13">
        <f>(Cleaned_Data!S7384)-((Cleaned_Data!S7384)*10%)</f>
        <v>0</v>
      </c>
    </row>
    <row r="7385" spans="41:41" x14ac:dyDescent="0.3">
      <c r="AO7385" s="13">
        <f>(Cleaned_Data!S7385)-((Cleaned_Data!S7385)*10%)</f>
        <v>0</v>
      </c>
    </row>
    <row r="7386" spans="41:41" x14ac:dyDescent="0.3">
      <c r="AO7386" s="13">
        <f>(Cleaned_Data!S7386)-((Cleaned_Data!S7386)*10%)</f>
        <v>0</v>
      </c>
    </row>
    <row r="7387" spans="41:41" x14ac:dyDescent="0.3">
      <c r="AO7387" s="13">
        <f>(Cleaned_Data!S7387)-((Cleaned_Data!S7387)*10%)</f>
        <v>0</v>
      </c>
    </row>
    <row r="7388" spans="41:41" x14ac:dyDescent="0.3">
      <c r="AO7388" s="13">
        <f>(Cleaned_Data!S7388)-((Cleaned_Data!S7388)*10%)</f>
        <v>0</v>
      </c>
    </row>
    <row r="7389" spans="41:41" x14ac:dyDescent="0.3">
      <c r="AO7389" s="13">
        <f>(Cleaned_Data!S7389)-((Cleaned_Data!S7389)*10%)</f>
        <v>0</v>
      </c>
    </row>
    <row r="7390" spans="41:41" x14ac:dyDescent="0.3">
      <c r="AO7390" s="13">
        <f>(Cleaned_Data!S7390)-((Cleaned_Data!S7390)*10%)</f>
        <v>0</v>
      </c>
    </row>
    <row r="7391" spans="41:41" x14ac:dyDescent="0.3">
      <c r="AO7391" s="13">
        <f>(Cleaned_Data!S7391)-((Cleaned_Data!S7391)*10%)</f>
        <v>0</v>
      </c>
    </row>
    <row r="7392" spans="41:41" x14ac:dyDescent="0.3">
      <c r="AO7392" s="13">
        <f>(Cleaned_Data!S7392)-((Cleaned_Data!S7392)*10%)</f>
        <v>0</v>
      </c>
    </row>
    <row r="7393" spans="41:41" x14ac:dyDescent="0.3">
      <c r="AO7393" s="13">
        <f>(Cleaned_Data!S7393)-((Cleaned_Data!S7393)*10%)</f>
        <v>0</v>
      </c>
    </row>
    <row r="7394" spans="41:41" x14ac:dyDescent="0.3">
      <c r="AO7394" s="13">
        <f>(Cleaned_Data!S7394)-((Cleaned_Data!S7394)*10%)</f>
        <v>0</v>
      </c>
    </row>
    <row r="7395" spans="41:41" x14ac:dyDescent="0.3">
      <c r="AO7395" s="13">
        <f>(Cleaned_Data!S7395)-((Cleaned_Data!S7395)*10%)</f>
        <v>0</v>
      </c>
    </row>
    <row r="7396" spans="41:41" x14ac:dyDescent="0.3">
      <c r="AO7396" s="13">
        <f>(Cleaned_Data!S7396)-((Cleaned_Data!S7396)*10%)</f>
        <v>0</v>
      </c>
    </row>
    <row r="7397" spans="41:41" x14ac:dyDescent="0.3">
      <c r="AO7397" s="13">
        <f>(Cleaned_Data!S7397)-((Cleaned_Data!S7397)*10%)</f>
        <v>0</v>
      </c>
    </row>
    <row r="7398" spans="41:41" x14ac:dyDescent="0.3">
      <c r="AO7398" s="13">
        <f>(Cleaned_Data!S7398)-((Cleaned_Data!S7398)*10%)</f>
        <v>0</v>
      </c>
    </row>
    <row r="7399" spans="41:41" x14ac:dyDescent="0.3">
      <c r="AO7399" s="13">
        <f>(Cleaned_Data!S7399)-((Cleaned_Data!S7399)*10%)</f>
        <v>0</v>
      </c>
    </row>
    <row r="7400" spans="41:41" x14ac:dyDescent="0.3">
      <c r="AO7400" s="13">
        <f>(Cleaned_Data!S7400)-((Cleaned_Data!S7400)*10%)</f>
        <v>0</v>
      </c>
    </row>
    <row r="7401" spans="41:41" x14ac:dyDescent="0.3">
      <c r="AO7401" s="13">
        <f>(Cleaned_Data!S7401)-((Cleaned_Data!S7401)*10%)</f>
        <v>0</v>
      </c>
    </row>
    <row r="7402" spans="41:41" x14ac:dyDescent="0.3">
      <c r="AO7402" s="13">
        <f>(Cleaned_Data!S7402)-((Cleaned_Data!S7402)*10%)</f>
        <v>0</v>
      </c>
    </row>
    <row r="7403" spans="41:41" x14ac:dyDescent="0.3">
      <c r="AO7403" s="13">
        <f>(Cleaned_Data!S7403)-((Cleaned_Data!S7403)*10%)</f>
        <v>0</v>
      </c>
    </row>
    <row r="7404" spans="41:41" x14ac:dyDescent="0.3">
      <c r="AO7404" s="13">
        <f>(Cleaned_Data!S7404)-((Cleaned_Data!S7404)*10%)</f>
        <v>0</v>
      </c>
    </row>
    <row r="7405" spans="41:41" x14ac:dyDescent="0.3">
      <c r="AO7405" s="13">
        <f>(Cleaned_Data!S7405)-((Cleaned_Data!S7405)*10%)</f>
        <v>0</v>
      </c>
    </row>
    <row r="7406" spans="41:41" x14ac:dyDescent="0.3">
      <c r="AO7406" s="13">
        <f>(Cleaned_Data!S7406)-((Cleaned_Data!S7406)*10%)</f>
        <v>0</v>
      </c>
    </row>
    <row r="7407" spans="41:41" x14ac:dyDescent="0.3">
      <c r="AO7407" s="13">
        <f>(Cleaned_Data!S7407)-((Cleaned_Data!S7407)*10%)</f>
        <v>0</v>
      </c>
    </row>
    <row r="7408" spans="41:41" x14ac:dyDescent="0.3">
      <c r="AO7408" s="13">
        <f>(Cleaned_Data!S7408)-((Cleaned_Data!S7408)*10%)</f>
        <v>0</v>
      </c>
    </row>
    <row r="7409" spans="41:41" x14ac:dyDescent="0.3">
      <c r="AO7409" s="13">
        <f>(Cleaned_Data!S7409)-((Cleaned_Data!S7409)*10%)</f>
        <v>0</v>
      </c>
    </row>
    <row r="7410" spans="41:41" x14ac:dyDescent="0.3">
      <c r="AO7410" s="13">
        <f>(Cleaned_Data!S7410)-((Cleaned_Data!S7410)*10%)</f>
        <v>0</v>
      </c>
    </row>
    <row r="7411" spans="41:41" x14ac:dyDescent="0.3">
      <c r="AO7411" s="13">
        <f>(Cleaned_Data!S7411)-((Cleaned_Data!S7411)*10%)</f>
        <v>0</v>
      </c>
    </row>
    <row r="7412" spans="41:41" x14ac:dyDescent="0.3">
      <c r="AO7412" s="13">
        <f>(Cleaned_Data!S7412)-((Cleaned_Data!S7412)*10%)</f>
        <v>0</v>
      </c>
    </row>
    <row r="7413" spans="41:41" x14ac:dyDescent="0.3">
      <c r="AO7413" s="13">
        <f>(Cleaned_Data!S7413)-((Cleaned_Data!S7413)*10%)</f>
        <v>0</v>
      </c>
    </row>
    <row r="7414" spans="41:41" x14ac:dyDescent="0.3">
      <c r="AO7414" s="13">
        <f>(Cleaned_Data!S7414)-((Cleaned_Data!S7414)*10%)</f>
        <v>0</v>
      </c>
    </row>
    <row r="7415" spans="41:41" x14ac:dyDescent="0.3">
      <c r="AO7415" s="13">
        <f>(Cleaned_Data!S7415)-((Cleaned_Data!S7415)*10%)</f>
        <v>0</v>
      </c>
    </row>
    <row r="7416" spans="41:41" x14ac:dyDescent="0.3">
      <c r="AO7416" s="13">
        <f>(Cleaned_Data!S7416)-((Cleaned_Data!S7416)*10%)</f>
        <v>0</v>
      </c>
    </row>
    <row r="7417" spans="41:41" x14ac:dyDescent="0.3">
      <c r="AO7417" s="13">
        <f>(Cleaned_Data!S7417)-((Cleaned_Data!S7417)*10%)</f>
        <v>0</v>
      </c>
    </row>
    <row r="7418" spans="41:41" x14ac:dyDescent="0.3">
      <c r="AO7418" s="13">
        <f>(Cleaned_Data!S7418)-((Cleaned_Data!S7418)*10%)</f>
        <v>0</v>
      </c>
    </row>
    <row r="7419" spans="41:41" x14ac:dyDescent="0.3">
      <c r="AO7419" s="13">
        <f>(Cleaned_Data!S7419)-((Cleaned_Data!S7419)*10%)</f>
        <v>0</v>
      </c>
    </row>
    <row r="7420" spans="41:41" x14ac:dyDescent="0.3">
      <c r="AO7420" s="13">
        <f>(Cleaned_Data!S7420)-((Cleaned_Data!S7420)*10%)</f>
        <v>0</v>
      </c>
    </row>
    <row r="7421" spans="41:41" x14ac:dyDescent="0.3">
      <c r="AO7421" s="13">
        <f>(Cleaned_Data!S7421)-((Cleaned_Data!S7421)*10%)</f>
        <v>0</v>
      </c>
    </row>
    <row r="7422" spans="41:41" x14ac:dyDescent="0.3">
      <c r="AO7422" s="13">
        <f>(Cleaned_Data!S7422)-((Cleaned_Data!S7422)*10%)</f>
        <v>0</v>
      </c>
    </row>
    <row r="7423" spans="41:41" x14ac:dyDescent="0.3">
      <c r="AO7423" s="13">
        <f>(Cleaned_Data!S7423)-((Cleaned_Data!S7423)*10%)</f>
        <v>0</v>
      </c>
    </row>
    <row r="7424" spans="41:41" x14ac:dyDescent="0.3">
      <c r="AO7424" s="13">
        <f>(Cleaned_Data!S7424)-((Cleaned_Data!S7424)*10%)</f>
        <v>0</v>
      </c>
    </row>
    <row r="7425" spans="41:41" x14ac:dyDescent="0.3">
      <c r="AO7425" s="13">
        <f>(Cleaned_Data!S7425)-((Cleaned_Data!S7425)*10%)</f>
        <v>0</v>
      </c>
    </row>
    <row r="7426" spans="41:41" x14ac:dyDescent="0.3">
      <c r="AO7426" s="13">
        <f>(Cleaned_Data!S7426)-((Cleaned_Data!S7426)*10%)</f>
        <v>0</v>
      </c>
    </row>
    <row r="7427" spans="41:41" x14ac:dyDescent="0.3">
      <c r="AO7427" s="13">
        <f>(Cleaned_Data!S7427)-((Cleaned_Data!S7427)*10%)</f>
        <v>0</v>
      </c>
    </row>
    <row r="7428" spans="41:41" x14ac:dyDescent="0.3">
      <c r="AO7428" s="13">
        <f>(Cleaned_Data!S7428)-((Cleaned_Data!S7428)*10%)</f>
        <v>0</v>
      </c>
    </row>
    <row r="7429" spans="41:41" x14ac:dyDescent="0.3">
      <c r="AO7429" s="13">
        <f>(Cleaned_Data!S7429)-((Cleaned_Data!S7429)*10%)</f>
        <v>0</v>
      </c>
    </row>
    <row r="7430" spans="41:41" x14ac:dyDescent="0.3">
      <c r="AO7430" s="13">
        <f>(Cleaned_Data!S7430)-((Cleaned_Data!S7430)*10%)</f>
        <v>0</v>
      </c>
    </row>
    <row r="7431" spans="41:41" x14ac:dyDescent="0.3">
      <c r="AO7431" s="13">
        <f>(Cleaned_Data!S7431)-((Cleaned_Data!S7431)*10%)</f>
        <v>0</v>
      </c>
    </row>
    <row r="7432" spans="41:41" x14ac:dyDescent="0.3">
      <c r="AO7432" s="13">
        <f>(Cleaned_Data!S7432)-((Cleaned_Data!S7432)*10%)</f>
        <v>0</v>
      </c>
    </row>
    <row r="7433" spans="41:41" x14ac:dyDescent="0.3">
      <c r="AO7433" s="13">
        <f>(Cleaned_Data!S7433)-((Cleaned_Data!S7433)*10%)</f>
        <v>0</v>
      </c>
    </row>
    <row r="7434" spans="41:41" x14ac:dyDescent="0.3">
      <c r="AO7434" s="13">
        <f>(Cleaned_Data!S7434)-((Cleaned_Data!S7434)*10%)</f>
        <v>0</v>
      </c>
    </row>
    <row r="7435" spans="41:41" x14ac:dyDescent="0.3">
      <c r="AO7435" s="13">
        <f>(Cleaned_Data!S7435)-((Cleaned_Data!S7435)*10%)</f>
        <v>0</v>
      </c>
    </row>
    <row r="7436" spans="41:41" x14ac:dyDescent="0.3">
      <c r="AO7436" s="13">
        <f>(Cleaned_Data!S7436)-((Cleaned_Data!S7436)*10%)</f>
        <v>0</v>
      </c>
    </row>
    <row r="7437" spans="41:41" x14ac:dyDescent="0.3">
      <c r="AO7437" s="13">
        <f>(Cleaned_Data!S7437)-((Cleaned_Data!S7437)*10%)</f>
        <v>0</v>
      </c>
    </row>
    <row r="7438" spans="41:41" x14ac:dyDescent="0.3">
      <c r="AO7438" s="13">
        <f>(Cleaned_Data!S7438)-((Cleaned_Data!S7438)*10%)</f>
        <v>0</v>
      </c>
    </row>
    <row r="7439" spans="41:41" x14ac:dyDescent="0.3">
      <c r="AO7439" s="13">
        <f>(Cleaned_Data!S7439)-((Cleaned_Data!S7439)*10%)</f>
        <v>0</v>
      </c>
    </row>
    <row r="7440" spans="41:41" x14ac:dyDescent="0.3">
      <c r="AO7440" s="13">
        <f>(Cleaned_Data!S7440)-((Cleaned_Data!S7440)*10%)</f>
        <v>0</v>
      </c>
    </row>
    <row r="7441" spans="41:41" x14ac:dyDescent="0.3">
      <c r="AO7441" s="13">
        <f>(Cleaned_Data!S7441)-((Cleaned_Data!S7441)*10%)</f>
        <v>0</v>
      </c>
    </row>
    <row r="7442" spans="41:41" x14ac:dyDescent="0.3">
      <c r="AO7442" s="13">
        <f>(Cleaned_Data!S7442)-((Cleaned_Data!S7442)*10%)</f>
        <v>0</v>
      </c>
    </row>
    <row r="7443" spans="41:41" x14ac:dyDescent="0.3">
      <c r="AO7443" s="13">
        <f>(Cleaned_Data!S7443)-((Cleaned_Data!S7443)*10%)</f>
        <v>0</v>
      </c>
    </row>
    <row r="7444" spans="41:41" x14ac:dyDescent="0.3">
      <c r="AO7444" s="13">
        <f>(Cleaned_Data!S7444)-((Cleaned_Data!S7444)*10%)</f>
        <v>0</v>
      </c>
    </row>
    <row r="7445" spans="41:41" x14ac:dyDescent="0.3">
      <c r="AO7445" s="13">
        <f>(Cleaned_Data!S7445)-((Cleaned_Data!S7445)*10%)</f>
        <v>0</v>
      </c>
    </row>
    <row r="7446" spans="41:41" x14ac:dyDescent="0.3">
      <c r="AO7446" s="13">
        <f>(Cleaned_Data!S7446)-((Cleaned_Data!S7446)*10%)</f>
        <v>0</v>
      </c>
    </row>
    <row r="7447" spans="41:41" x14ac:dyDescent="0.3">
      <c r="AO7447" s="13">
        <f>(Cleaned_Data!S7447)-((Cleaned_Data!S7447)*10%)</f>
        <v>0</v>
      </c>
    </row>
    <row r="7448" spans="41:41" x14ac:dyDescent="0.3">
      <c r="AO7448" s="13">
        <f>(Cleaned_Data!S7448)-((Cleaned_Data!S7448)*10%)</f>
        <v>0</v>
      </c>
    </row>
    <row r="7449" spans="41:41" x14ac:dyDescent="0.3">
      <c r="AO7449" s="13">
        <f>(Cleaned_Data!S7449)-((Cleaned_Data!S7449)*10%)</f>
        <v>0</v>
      </c>
    </row>
    <row r="7450" spans="41:41" x14ac:dyDescent="0.3">
      <c r="AO7450" s="13">
        <f>(Cleaned_Data!S7450)-((Cleaned_Data!S7450)*10%)</f>
        <v>0</v>
      </c>
    </row>
    <row r="7451" spans="41:41" x14ac:dyDescent="0.3">
      <c r="AO7451" s="13">
        <f>(Cleaned_Data!S7451)-((Cleaned_Data!S7451)*10%)</f>
        <v>0</v>
      </c>
    </row>
    <row r="7452" spans="41:41" x14ac:dyDescent="0.3">
      <c r="AO7452" s="13">
        <f>(Cleaned_Data!S7452)-((Cleaned_Data!S7452)*10%)</f>
        <v>0</v>
      </c>
    </row>
    <row r="7453" spans="41:41" x14ac:dyDescent="0.3">
      <c r="AO7453" s="13">
        <f>(Cleaned_Data!S7453)-((Cleaned_Data!S7453)*10%)</f>
        <v>0</v>
      </c>
    </row>
    <row r="7454" spans="41:41" x14ac:dyDescent="0.3">
      <c r="AO7454" s="13">
        <f>(Cleaned_Data!S7454)-((Cleaned_Data!S7454)*10%)</f>
        <v>0</v>
      </c>
    </row>
    <row r="7455" spans="41:41" x14ac:dyDescent="0.3">
      <c r="AO7455" s="13">
        <f>(Cleaned_Data!S7455)-((Cleaned_Data!S7455)*10%)</f>
        <v>0</v>
      </c>
    </row>
    <row r="7456" spans="41:41" x14ac:dyDescent="0.3">
      <c r="AO7456" s="13">
        <f>(Cleaned_Data!S7456)-((Cleaned_Data!S7456)*10%)</f>
        <v>0</v>
      </c>
    </row>
    <row r="7457" spans="41:41" x14ac:dyDescent="0.3">
      <c r="AO7457" s="13">
        <f>(Cleaned_Data!S7457)-((Cleaned_Data!S7457)*10%)</f>
        <v>0</v>
      </c>
    </row>
    <row r="7458" spans="41:41" x14ac:dyDescent="0.3">
      <c r="AO7458" s="13">
        <f>(Cleaned_Data!S7458)-((Cleaned_Data!S7458)*10%)</f>
        <v>0</v>
      </c>
    </row>
    <row r="7459" spans="41:41" x14ac:dyDescent="0.3">
      <c r="AO7459" s="13">
        <f>(Cleaned_Data!S7459)-((Cleaned_Data!S7459)*10%)</f>
        <v>0</v>
      </c>
    </row>
    <row r="7460" spans="41:41" x14ac:dyDescent="0.3">
      <c r="AO7460" s="13">
        <f>(Cleaned_Data!S7460)-((Cleaned_Data!S7460)*10%)</f>
        <v>0</v>
      </c>
    </row>
    <row r="7461" spans="41:41" x14ac:dyDescent="0.3">
      <c r="AO7461" s="13">
        <f>(Cleaned_Data!S7461)-((Cleaned_Data!S7461)*10%)</f>
        <v>0</v>
      </c>
    </row>
    <row r="7462" spans="41:41" x14ac:dyDescent="0.3">
      <c r="AO7462" s="13">
        <f>(Cleaned_Data!S7462)-((Cleaned_Data!S7462)*10%)</f>
        <v>0</v>
      </c>
    </row>
    <row r="7463" spans="41:41" x14ac:dyDescent="0.3">
      <c r="AO7463" s="13">
        <f>(Cleaned_Data!S7463)-((Cleaned_Data!S7463)*10%)</f>
        <v>0</v>
      </c>
    </row>
    <row r="7464" spans="41:41" x14ac:dyDescent="0.3">
      <c r="AO7464" s="13">
        <f>(Cleaned_Data!S7464)-((Cleaned_Data!S7464)*10%)</f>
        <v>0</v>
      </c>
    </row>
    <row r="7465" spans="41:41" x14ac:dyDescent="0.3">
      <c r="AO7465" s="13">
        <f>(Cleaned_Data!S7465)-((Cleaned_Data!S7465)*10%)</f>
        <v>0</v>
      </c>
    </row>
    <row r="7466" spans="41:41" x14ac:dyDescent="0.3">
      <c r="AO7466" s="13">
        <f>(Cleaned_Data!S7466)-((Cleaned_Data!S7466)*10%)</f>
        <v>0</v>
      </c>
    </row>
    <row r="7467" spans="41:41" x14ac:dyDescent="0.3">
      <c r="AO7467" s="13">
        <f>(Cleaned_Data!S7467)-((Cleaned_Data!S7467)*10%)</f>
        <v>0</v>
      </c>
    </row>
    <row r="7468" spans="41:41" x14ac:dyDescent="0.3">
      <c r="AO7468" s="13">
        <f>(Cleaned_Data!S7468)-((Cleaned_Data!S7468)*10%)</f>
        <v>0</v>
      </c>
    </row>
    <row r="7469" spans="41:41" x14ac:dyDescent="0.3">
      <c r="AO7469" s="13">
        <f>(Cleaned_Data!S7469)-((Cleaned_Data!S7469)*10%)</f>
        <v>0</v>
      </c>
    </row>
    <row r="7470" spans="41:41" x14ac:dyDescent="0.3">
      <c r="AO7470" s="13">
        <f>(Cleaned_Data!S7470)-((Cleaned_Data!S7470)*10%)</f>
        <v>0</v>
      </c>
    </row>
    <row r="7471" spans="41:41" x14ac:dyDescent="0.3">
      <c r="AO7471" s="13">
        <f>(Cleaned_Data!S7471)-((Cleaned_Data!S7471)*10%)</f>
        <v>0</v>
      </c>
    </row>
    <row r="7472" spans="41:41" x14ac:dyDescent="0.3">
      <c r="AO7472" s="13">
        <f>(Cleaned_Data!S7472)-((Cleaned_Data!S7472)*10%)</f>
        <v>0</v>
      </c>
    </row>
    <row r="7473" spans="41:41" x14ac:dyDescent="0.3">
      <c r="AO7473" s="13">
        <f>(Cleaned_Data!S7473)-((Cleaned_Data!S7473)*10%)</f>
        <v>0</v>
      </c>
    </row>
    <row r="7474" spans="41:41" x14ac:dyDescent="0.3">
      <c r="AO7474" s="13">
        <f>(Cleaned_Data!S7474)-((Cleaned_Data!S7474)*10%)</f>
        <v>0</v>
      </c>
    </row>
    <row r="7475" spans="41:41" x14ac:dyDescent="0.3">
      <c r="AO7475" s="13">
        <f>(Cleaned_Data!S7475)-((Cleaned_Data!S7475)*10%)</f>
        <v>0</v>
      </c>
    </row>
    <row r="7476" spans="41:41" x14ac:dyDescent="0.3">
      <c r="AO7476" s="13">
        <f>(Cleaned_Data!S7476)-((Cleaned_Data!S7476)*10%)</f>
        <v>0</v>
      </c>
    </row>
    <row r="7477" spans="41:41" x14ac:dyDescent="0.3">
      <c r="AO7477" s="13">
        <f>(Cleaned_Data!S7477)-((Cleaned_Data!S7477)*10%)</f>
        <v>0</v>
      </c>
    </row>
    <row r="7478" spans="41:41" x14ac:dyDescent="0.3">
      <c r="AO7478" s="13">
        <f>(Cleaned_Data!S7478)-((Cleaned_Data!S7478)*10%)</f>
        <v>0</v>
      </c>
    </row>
    <row r="7479" spans="41:41" x14ac:dyDescent="0.3">
      <c r="AO7479" s="13">
        <f>(Cleaned_Data!S7479)-((Cleaned_Data!S7479)*10%)</f>
        <v>0</v>
      </c>
    </row>
    <row r="7480" spans="41:41" x14ac:dyDescent="0.3">
      <c r="AO7480" s="13">
        <f>(Cleaned_Data!S7480)-((Cleaned_Data!S7480)*10%)</f>
        <v>0</v>
      </c>
    </row>
    <row r="7481" spans="41:41" x14ac:dyDescent="0.3">
      <c r="AO7481" s="13">
        <f>(Cleaned_Data!S7481)-((Cleaned_Data!S7481)*10%)</f>
        <v>0</v>
      </c>
    </row>
    <row r="7482" spans="41:41" x14ac:dyDescent="0.3">
      <c r="AO7482" s="13">
        <f>(Cleaned_Data!S7482)-((Cleaned_Data!S7482)*10%)</f>
        <v>0</v>
      </c>
    </row>
    <row r="7483" spans="41:41" x14ac:dyDescent="0.3">
      <c r="AO7483" s="13">
        <f>(Cleaned_Data!S7483)-((Cleaned_Data!S7483)*10%)</f>
        <v>0</v>
      </c>
    </row>
    <row r="7484" spans="41:41" x14ac:dyDescent="0.3">
      <c r="AO7484" s="13">
        <f>(Cleaned_Data!S7484)-((Cleaned_Data!S7484)*10%)</f>
        <v>0</v>
      </c>
    </row>
    <row r="7485" spans="41:41" x14ac:dyDescent="0.3">
      <c r="AO7485" s="13">
        <f>(Cleaned_Data!S7485)-((Cleaned_Data!S7485)*10%)</f>
        <v>0</v>
      </c>
    </row>
    <row r="7486" spans="41:41" x14ac:dyDescent="0.3">
      <c r="AO7486" s="13">
        <f>(Cleaned_Data!S7486)-((Cleaned_Data!S7486)*10%)</f>
        <v>0</v>
      </c>
    </row>
    <row r="7487" spans="41:41" x14ac:dyDescent="0.3">
      <c r="AO7487" s="13">
        <f>(Cleaned_Data!S7487)-((Cleaned_Data!S7487)*10%)</f>
        <v>0</v>
      </c>
    </row>
    <row r="7488" spans="41:41" x14ac:dyDescent="0.3">
      <c r="AO7488" s="13">
        <f>(Cleaned_Data!S7488)-((Cleaned_Data!S7488)*10%)</f>
        <v>0</v>
      </c>
    </row>
    <row r="7489" spans="41:41" x14ac:dyDescent="0.3">
      <c r="AO7489" s="13">
        <f>(Cleaned_Data!S7489)-((Cleaned_Data!S7489)*10%)</f>
        <v>0</v>
      </c>
    </row>
    <row r="7490" spans="41:41" x14ac:dyDescent="0.3">
      <c r="AO7490" s="13">
        <f>(Cleaned_Data!S7490)-((Cleaned_Data!S7490)*10%)</f>
        <v>0</v>
      </c>
    </row>
    <row r="7491" spans="41:41" x14ac:dyDescent="0.3">
      <c r="AO7491" s="13">
        <f>(Cleaned_Data!S7491)-((Cleaned_Data!S7491)*10%)</f>
        <v>0</v>
      </c>
    </row>
    <row r="7492" spans="41:41" x14ac:dyDescent="0.3">
      <c r="AO7492" s="13">
        <f>(Cleaned_Data!S7492)-((Cleaned_Data!S7492)*10%)</f>
        <v>0</v>
      </c>
    </row>
    <row r="7493" spans="41:41" x14ac:dyDescent="0.3">
      <c r="AO7493" s="13">
        <f>(Cleaned_Data!S7493)-((Cleaned_Data!S7493)*10%)</f>
        <v>0</v>
      </c>
    </row>
    <row r="7494" spans="41:41" x14ac:dyDescent="0.3">
      <c r="AO7494" s="13">
        <f>(Cleaned_Data!S7494)-((Cleaned_Data!S7494)*10%)</f>
        <v>0</v>
      </c>
    </row>
    <row r="7495" spans="41:41" x14ac:dyDescent="0.3">
      <c r="AO7495" s="13">
        <f>(Cleaned_Data!S7495)-((Cleaned_Data!S7495)*10%)</f>
        <v>0</v>
      </c>
    </row>
    <row r="7496" spans="41:41" x14ac:dyDescent="0.3">
      <c r="AO7496" s="13">
        <f>(Cleaned_Data!S7496)-((Cleaned_Data!S7496)*10%)</f>
        <v>0</v>
      </c>
    </row>
    <row r="7497" spans="41:41" x14ac:dyDescent="0.3">
      <c r="AO7497" s="13">
        <f>(Cleaned_Data!S7497)-((Cleaned_Data!S7497)*10%)</f>
        <v>0</v>
      </c>
    </row>
    <row r="7498" spans="41:41" x14ac:dyDescent="0.3">
      <c r="AO7498" s="13">
        <f>(Cleaned_Data!S7498)-((Cleaned_Data!S7498)*10%)</f>
        <v>0</v>
      </c>
    </row>
    <row r="7499" spans="41:41" x14ac:dyDescent="0.3">
      <c r="AO7499" s="13">
        <f>(Cleaned_Data!S7499)-((Cleaned_Data!S7499)*10%)</f>
        <v>0</v>
      </c>
    </row>
    <row r="7500" spans="41:41" x14ac:dyDescent="0.3">
      <c r="AO7500" s="13">
        <f>(Cleaned_Data!S7500)-((Cleaned_Data!S7500)*10%)</f>
        <v>0</v>
      </c>
    </row>
    <row r="7501" spans="41:41" x14ac:dyDescent="0.3">
      <c r="AO7501" s="13">
        <f>(Cleaned_Data!S7501)-((Cleaned_Data!S7501)*10%)</f>
        <v>0</v>
      </c>
    </row>
    <row r="7502" spans="41:41" x14ac:dyDescent="0.3">
      <c r="AO7502" s="13">
        <f>(Cleaned_Data!S7502)-((Cleaned_Data!S7502)*10%)</f>
        <v>0</v>
      </c>
    </row>
    <row r="7503" spans="41:41" x14ac:dyDescent="0.3">
      <c r="AO7503" s="13">
        <f>(Cleaned_Data!S7503)-((Cleaned_Data!S7503)*10%)</f>
        <v>0</v>
      </c>
    </row>
    <row r="7504" spans="41:41" x14ac:dyDescent="0.3">
      <c r="AO7504" s="13">
        <f>(Cleaned_Data!S7504)-((Cleaned_Data!S7504)*10%)</f>
        <v>0</v>
      </c>
    </row>
    <row r="7505" spans="41:41" x14ac:dyDescent="0.3">
      <c r="AO7505" s="13">
        <f>(Cleaned_Data!S7505)-((Cleaned_Data!S7505)*10%)</f>
        <v>0</v>
      </c>
    </row>
    <row r="7506" spans="41:41" x14ac:dyDescent="0.3">
      <c r="AO7506" s="13">
        <f>(Cleaned_Data!S7506)-((Cleaned_Data!S7506)*10%)</f>
        <v>0</v>
      </c>
    </row>
    <row r="7507" spans="41:41" x14ac:dyDescent="0.3">
      <c r="AO7507" s="13">
        <f>(Cleaned_Data!S7507)-((Cleaned_Data!S7507)*10%)</f>
        <v>0</v>
      </c>
    </row>
    <row r="7508" spans="41:41" x14ac:dyDescent="0.3">
      <c r="AO7508" s="13">
        <f>(Cleaned_Data!S7508)-((Cleaned_Data!S7508)*10%)</f>
        <v>0</v>
      </c>
    </row>
    <row r="7509" spans="41:41" x14ac:dyDescent="0.3">
      <c r="AO7509" s="13">
        <f>(Cleaned_Data!S7509)-((Cleaned_Data!S7509)*10%)</f>
        <v>0</v>
      </c>
    </row>
    <row r="7510" spans="41:41" x14ac:dyDescent="0.3">
      <c r="AO7510" s="13">
        <f>(Cleaned_Data!S7510)-((Cleaned_Data!S7510)*10%)</f>
        <v>0</v>
      </c>
    </row>
    <row r="7511" spans="41:41" x14ac:dyDescent="0.3">
      <c r="AO7511" s="13">
        <f>(Cleaned_Data!S7511)-((Cleaned_Data!S7511)*10%)</f>
        <v>0</v>
      </c>
    </row>
    <row r="7512" spans="41:41" x14ac:dyDescent="0.3">
      <c r="AO7512" s="13">
        <f>(Cleaned_Data!S7512)-((Cleaned_Data!S7512)*10%)</f>
        <v>0</v>
      </c>
    </row>
    <row r="7513" spans="41:41" x14ac:dyDescent="0.3">
      <c r="AO7513" s="13">
        <f>(Cleaned_Data!S7513)-((Cleaned_Data!S7513)*10%)</f>
        <v>0</v>
      </c>
    </row>
    <row r="7514" spans="41:41" x14ac:dyDescent="0.3">
      <c r="AO7514" s="13">
        <f>(Cleaned_Data!S7514)-((Cleaned_Data!S7514)*10%)</f>
        <v>0</v>
      </c>
    </row>
    <row r="7515" spans="41:41" x14ac:dyDescent="0.3">
      <c r="AO7515" s="13">
        <f>(Cleaned_Data!S7515)-((Cleaned_Data!S7515)*10%)</f>
        <v>0</v>
      </c>
    </row>
    <row r="7516" spans="41:41" x14ac:dyDescent="0.3">
      <c r="AO7516" s="13">
        <f>(Cleaned_Data!S7516)-((Cleaned_Data!S7516)*10%)</f>
        <v>0</v>
      </c>
    </row>
    <row r="7517" spans="41:41" x14ac:dyDescent="0.3">
      <c r="AO7517" s="13">
        <f>(Cleaned_Data!S7517)-((Cleaned_Data!S7517)*10%)</f>
        <v>0</v>
      </c>
    </row>
    <row r="7518" spans="41:41" x14ac:dyDescent="0.3">
      <c r="AO7518" s="13">
        <f>(Cleaned_Data!S7518)-((Cleaned_Data!S7518)*10%)</f>
        <v>0</v>
      </c>
    </row>
    <row r="7519" spans="41:41" x14ac:dyDescent="0.3">
      <c r="AO7519" s="13">
        <f>(Cleaned_Data!S7519)-((Cleaned_Data!S7519)*10%)</f>
        <v>0</v>
      </c>
    </row>
    <row r="7520" spans="41:41" x14ac:dyDescent="0.3">
      <c r="AO7520" s="13">
        <f>(Cleaned_Data!S7520)-((Cleaned_Data!S7520)*10%)</f>
        <v>0</v>
      </c>
    </row>
    <row r="7521" spans="41:41" x14ac:dyDescent="0.3">
      <c r="AO7521" s="13">
        <f>(Cleaned_Data!S7521)-((Cleaned_Data!S7521)*10%)</f>
        <v>0</v>
      </c>
    </row>
    <row r="7522" spans="41:41" x14ac:dyDescent="0.3">
      <c r="AO7522" s="13">
        <f>(Cleaned_Data!S7522)-((Cleaned_Data!S7522)*10%)</f>
        <v>0</v>
      </c>
    </row>
    <row r="7523" spans="41:41" x14ac:dyDescent="0.3">
      <c r="AO7523" s="13">
        <f>(Cleaned_Data!S7523)-((Cleaned_Data!S7523)*10%)</f>
        <v>0</v>
      </c>
    </row>
    <row r="7524" spans="41:41" x14ac:dyDescent="0.3">
      <c r="AO7524" s="13">
        <f>(Cleaned_Data!S7524)-((Cleaned_Data!S7524)*10%)</f>
        <v>0</v>
      </c>
    </row>
    <row r="7525" spans="41:41" x14ac:dyDescent="0.3">
      <c r="AO7525" s="13">
        <f>(Cleaned_Data!S7525)-((Cleaned_Data!S7525)*10%)</f>
        <v>0</v>
      </c>
    </row>
    <row r="7526" spans="41:41" x14ac:dyDescent="0.3">
      <c r="AO7526" s="13">
        <f>(Cleaned_Data!S7526)-((Cleaned_Data!S7526)*10%)</f>
        <v>0</v>
      </c>
    </row>
    <row r="7527" spans="41:41" x14ac:dyDescent="0.3">
      <c r="AO7527" s="13">
        <f>(Cleaned_Data!S7527)-((Cleaned_Data!S7527)*10%)</f>
        <v>0</v>
      </c>
    </row>
    <row r="7528" spans="41:41" x14ac:dyDescent="0.3">
      <c r="AO7528" s="13">
        <f>(Cleaned_Data!S7528)-((Cleaned_Data!S7528)*10%)</f>
        <v>0</v>
      </c>
    </row>
    <row r="7529" spans="41:41" x14ac:dyDescent="0.3">
      <c r="AO7529" s="13">
        <f>(Cleaned_Data!S7529)-((Cleaned_Data!S7529)*10%)</f>
        <v>0</v>
      </c>
    </row>
    <row r="7530" spans="41:41" x14ac:dyDescent="0.3">
      <c r="AO7530" s="13">
        <f>(Cleaned_Data!S7530)-((Cleaned_Data!S7530)*10%)</f>
        <v>0</v>
      </c>
    </row>
    <row r="7531" spans="41:41" x14ac:dyDescent="0.3">
      <c r="AO7531" s="13">
        <f>(Cleaned_Data!S7531)-((Cleaned_Data!S7531)*10%)</f>
        <v>0</v>
      </c>
    </row>
    <row r="7532" spans="41:41" x14ac:dyDescent="0.3">
      <c r="AO7532" s="13">
        <f>(Cleaned_Data!S7532)-((Cleaned_Data!S7532)*10%)</f>
        <v>0</v>
      </c>
    </row>
    <row r="7533" spans="41:41" x14ac:dyDescent="0.3">
      <c r="AO7533" s="13">
        <f>(Cleaned_Data!S7533)-((Cleaned_Data!S7533)*10%)</f>
        <v>0</v>
      </c>
    </row>
    <row r="7534" spans="41:41" x14ac:dyDescent="0.3">
      <c r="AO7534" s="13">
        <f>(Cleaned_Data!S7534)-((Cleaned_Data!S7534)*10%)</f>
        <v>0</v>
      </c>
    </row>
    <row r="7535" spans="41:41" x14ac:dyDescent="0.3">
      <c r="AO7535" s="13">
        <f>(Cleaned_Data!S7535)-((Cleaned_Data!S7535)*10%)</f>
        <v>0</v>
      </c>
    </row>
    <row r="7536" spans="41:41" x14ac:dyDescent="0.3">
      <c r="AO7536" s="13">
        <f>(Cleaned_Data!S7536)-((Cleaned_Data!S7536)*10%)</f>
        <v>0</v>
      </c>
    </row>
    <row r="7537" spans="41:41" x14ac:dyDescent="0.3">
      <c r="AO7537" s="13">
        <f>(Cleaned_Data!S7537)-((Cleaned_Data!S7537)*10%)</f>
        <v>0</v>
      </c>
    </row>
    <row r="7538" spans="41:41" x14ac:dyDescent="0.3">
      <c r="AO7538" s="13">
        <f>(Cleaned_Data!S7538)-((Cleaned_Data!S7538)*10%)</f>
        <v>0</v>
      </c>
    </row>
    <row r="7539" spans="41:41" x14ac:dyDescent="0.3">
      <c r="AO7539" s="13">
        <f>(Cleaned_Data!S7539)-((Cleaned_Data!S7539)*10%)</f>
        <v>0</v>
      </c>
    </row>
    <row r="7540" spans="41:41" x14ac:dyDescent="0.3">
      <c r="AO7540" s="13">
        <f>(Cleaned_Data!S7540)-((Cleaned_Data!S7540)*10%)</f>
        <v>0</v>
      </c>
    </row>
    <row r="7541" spans="41:41" x14ac:dyDescent="0.3">
      <c r="AO7541" s="13">
        <f>(Cleaned_Data!S7541)-((Cleaned_Data!S7541)*10%)</f>
        <v>0</v>
      </c>
    </row>
    <row r="7542" spans="41:41" x14ac:dyDescent="0.3">
      <c r="AO7542" s="13">
        <f>(Cleaned_Data!S7542)-((Cleaned_Data!S7542)*10%)</f>
        <v>0</v>
      </c>
    </row>
    <row r="7543" spans="41:41" x14ac:dyDescent="0.3">
      <c r="AO7543" s="13">
        <f>(Cleaned_Data!S7543)-((Cleaned_Data!S7543)*10%)</f>
        <v>0</v>
      </c>
    </row>
    <row r="7544" spans="41:41" x14ac:dyDescent="0.3">
      <c r="AO7544" s="13">
        <f>(Cleaned_Data!S7544)-((Cleaned_Data!S7544)*10%)</f>
        <v>0</v>
      </c>
    </row>
    <row r="7545" spans="41:41" x14ac:dyDescent="0.3">
      <c r="AO7545" s="13">
        <f>(Cleaned_Data!S7545)-((Cleaned_Data!S7545)*10%)</f>
        <v>0</v>
      </c>
    </row>
    <row r="7546" spans="41:41" x14ac:dyDescent="0.3">
      <c r="AO7546" s="13">
        <f>(Cleaned_Data!S7546)-((Cleaned_Data!S7546)*10%)</f>
        <v>0</v>
      </c>
    </row>
    <row r="7547" spans="41:41" x14ac:dyDescent="0.3">
      <c r="AO7547" s="13">
        <f>(Cleaned_Data!S7547)-((Cleaned_Data!S7547)*10%)</f>
        <v>0</v>
      </c>
    </row>
    <row r="7548" spans="41:41" x14ac:dyDescent="0.3">
      <c r="AO7548" s="13">
        <f>(Cleaned_Data!S7548)-((Cleaned_Data!S7548)*10%)</f>
        <v>0</v>
      </c>
    </row>
    <row r="7549" spans="41:41" x14ac:dyDescent="0.3">
      <c r="AO7549" s="13">
        <f>(Cleaned_Data!S7549)-((Cleaned_Data!S7549)*10%)</f>
        <v>0</v>
      </c>
    </row>
    <row r="7550" spans="41:41" x14ac:dyDescent="0.3">
      <c r="AO7550" s="13">
        <f>(Cleaned_Data!S7550)-((Cleaned_Data!S7550)*10%)</f>
        <v>0</v>
      </c>
    </row>
    <row r="7551" spans="41:41" x14ac:dyDescent="0.3">
      <c r="AO7551" s="13">
        <f>(Cleaned_Data!S7551)-((Cleaned_Data!S7551)*10%)</f>
        <v>0</v>
      </c>
    </row>
    <row r="7552" spans="41:41" x14ac:dyDescent="0.3">
      <c r="AO7552" s="13">
        <f>(Cleaned_Data!S7552)-((Cleaned_Data!S7552)*10%)</f>
        <v>0</v>
      </c>
    </row>
    <row r="7553" spans="41:41" x14ac:dyDescent="0.3">
      <c r="AO7553" s="13">
        <f>(Cleaned_Data!S7553)-((Cleaned_Data!S7553)*10%)</f>
        <v>0</v>
      </c>
    </row>
    <row r="7554" spans="41:41" x14ac:dyDescent="0.3">
      <c r="AO7554" s="13">
        <f>(Cleaned_Data!S7554)-((Cleaned_Data!S7554)*10%)</f>
        <v>0</v>
      </c>
    </row>
    <row r="7555" spans="41:41" x14ac:dyDescent="0.3">
      <c r="AO7555" s="13">
        <f>(Cleaned_Data!S7555)-((Cleaned_Data!S7555)*10%)</f>
        <v>0</v>
      </c>
    </row>
    <row r="7556" spans="41:41" x14ac:dyDescent="0.3">
      <c r="AO7556" s="13">
        <f>(Cleaned_Data!S7556)-((Cleaned_Data!S7556)*10%)</f>
        <v>0</v>
      </c>
    </row>
    <row r="7557" spans="41:41" x14ac:dyDescent="0.3">
      <c r="AO7557" s="13">
        <f>(Cleaned_Data!S7557)-((Cleaned_Data!S7557)*10%)</f>
        <v>0</v>
      </c>
    </row>
    <row r="7558" spans="41:41" x14ac:dyDescent="0.3">
      <c r="AO7558" s="13">
        <f>(Cleaned_Data!S7558)-((Cleaned_Data!S7558)*10%)</f>
        <v>0</v>
      </c>
    </row>
    <row r="7559" spans="41:41" x14ac:dyDescent="0.3">
      <c r="AO7559" s="13">
        <f>(Cleaned_Data!S7559)-((Cleaned_Data!S7559)*10%)</f>
        <v>0</v>
      </c>
    </row>
    <row r="7560" spans="41:41" x14ac:dyDescent="0.3">
      <c r="AO7560" s="13">
        <f>(Cleaned_Data!S7560)-((Cleaned_Data!S7560)*10%)</f>
        <v>0</v>
      </c>
    </row>
    <row r="7561" spans="41:41" x14ac:dyDescent="0.3">
      <c r="AO7561" s="13">
        <f>(Cleaned_Data!S7561)-((Cleaned_Data!S7561)*10%)</f>
        <v>0</v>
      </c>
    </row>
    <row r="7562" spans="41:41" x14ac:dyDescent="0.3">
      <c r="AO7562" s="13">
        <f>(Cleaned_Data!S7562)-((Cleaned_Data!S7562)*10%)</f>
        <v>0</v>
      </c>
    </row>
    <row r="7563" spans="41:41" x14ac:dyDescent="0.3">
      <c r="AO7563" s="13">
        <f>(Cleaned_Data!S7563)-((Cleaned_Data!S7563)*10%)</f>
        <v>0</v>
      </c>
    </row>
    <row r="7564" spans="41:41" x14ac:dyDescent="0.3">
      <c r="AO7564" s="13">
        <f>(Cleaned_Data!S7564)-((Cleaned_Data!S7564)*10%)</f>
        <v>0</v>
      </c>
    </row>
    <row r="7565" spans="41:41" x14ac:dyDescent="0.3">
      <c r="AO7565" s="13">
        <f>(Cleaned_Data!S7565)-((Cleaned_Data!S7565)*10%)</f>
        <v>0</v>
      </c>
    </row>
    <row r="7566" spans="41:41" x14ac:dyDescent="0.3">
      <c r="AO7566" s="13">
        <f>(Cleaned_Data!S7566)-((Cleaned_Data!S7566)*10%)</f>
        <v>0</v>
      </c>
    </row>
    <row r="7567" spans="41:41" x14ac:dyDescent="0.3">
      <c r="AO7567" s="13">
        <f>(Cleaned_Data!S7567)-((Cleaned_Data!S7567)*10%)</f>
        <v>0</v>
      </c>
    </row>
    <row r="7568" spans="41:41" x14ac:dyDescent="0.3">
      <c r="AO7568" s="13">
        <f>(Cleaned_Data!S7568)-((Cleaned_Data!S7568)*10%)</f>
        <v>0</v>
      </c>
    </row>
    <row r="7569" spans="41:41" x14ac:dyDescent="0.3">
      <c r="AO7569" s="13">
        <f>(Cleaned_Data!S7569)-((Cleaned_Data!S7569)*10%)</f>
        <v>0</v>
      </c>
    </row>
    <row r="7570" spans="41:41" x14ac:dyDescent="0.3">
      <c r="AO7570" s="13">
        <f>(Cleaned_Data!S7570)-((Cleaned_Data!S7570)*10%)</f>
        <v>0</v>
      </c>
    </row>
    <row r="7571" spans="41:41" x14ac:dyDescent="0.3">
      <c r="AO7571" s="13">
        <f>(Cleaned_Data!S7571)-((Cleaned_Data!S7571)*10%)</f>
        <v>0</v>
      </c>
    </row>
    <row r="7572" spans="41:41" x14ac:dyDescent="0.3">
      <c r="AO7572" s="13">
        <f>(Cleaned_Data!S7572)-((Cleaned_Data!S7572)*10%)</f>
        <v>0</v>
      </c>
    </row>
    <row r="7573" spans="41:41" x14ac:dyDescent="0.3">
      <c r="AO7573" s="13">
        <f>(Cleaned_Data!S7573)-((Cleaned_Data!S7573)*10%)</f>
        <v>0</v>
      </c>
    </row>
    <row r="7574" spans="41:41" x14ac:dyDescent="0.3">
      <c r="AO7574" s="13">
        <f>(Cleaned_Data!S7574)-((Cleaned_Data!S7574)*10%)</f>
        <v>0</v>
      </c>
    </row>
    <row r="7575" spans="41:41" x14ac:dyDescent="0.3">
      <c r="AO7575" s="13">
        <f>(Cleaned_Data!S7575)-((Cleaned_Data!S7575)*10%)</f>
        <v>0</v>
      </c>
    </row>
    <row r="7576" spans="41:41" x14ac:dyDescent="0.3">
      <c r="AO7576" s="13">
        <f>(Cleaned_Data!S7576)-((Cleaned_Data!S7576)*10%)</f>
        <v>0</v>
      </c>
    </row>
    <row r="7577" spans="41:41" x14ac:dyDescent="0.3">
      <c r="AO7577" s="13">
        <f>(Cleaned_Data!S7577)-((Cleaned_Data!S7577)*10%)</f>
        <v>0</v>
      </c>
    </row>
    <row r="7578" spans="41:41" x14ac:dyDescent="0.3">
      <c r="AO7578" s="13">
        <f>(Cleaned_Data!S7578)-((Cleaned_Data!S7578)*10%)</f>
        <v>0</v>
      </c>
    </row>
    <row r="7579" spans="41:41" x14ac:dyDescent="0.3">
      <c r="AO7579" s="13">
        <f>(Cleaned_Data!S7579)-((Cleaned_Data!S7579)*10%)</f>
        <v>0</v>
      </c>
    </row>
    <row r="7580" spans="41:41" x14ac:dyDescent="0.3">
      <c r="AO7580" s="13">
        <f>(Cleaned_Data!S7580)-((Cleaned_Data!S7580)*10%)</f>
        <v>0</v>
      </c>
    </row>
    <row r="7581" spans="41:41" x14ac:dyDescent="0.3">
      <c r="AO7581" s="13">
        <f>(Cleaned_Data!S7581)-((Cleaned_Data!S7581)*10%)</f>
        <v>0</v>
      </c>
    </row>
    <row r="7582" spans="41:41" x14ac:dyDescent="0.3">
      <c r="AO7582" s="13">
        <f>(Cleaned_Data!S7582)-((Cleaned_Data!S7582)*10%)</f>
        <v>0</v>
      </c>
    </row>
    <row r="7583" spans="41:41" x14ac:dyDescent="0.3">
      <c r="AO7583" s="13">
        <f>(Cleaned_Data!S7583)-((Cleaned_Data!S7583)*10%)</f>
        <v>0</v>
      </c>
    </row>
    <row r="7584" spans="41:41" x14ac:dyDescent="0.3">
      <c r="AO7584" s="13">
        <f>(Cleaned_Data!S7584)-((Cleaned_Data!S7584)*10%)</f>
        <v>0</v>
      </c>
    </row>
    <row r="7585" spans="41:41" x14ac:dyDescent="0.3">
      <c r="AO7585" s="13">
        <f>(Cleaned_Data!S7585)-((Cleaned_Data!S7585)*10%)</f>
        <v>0</v>
      </c>
    </row>
    <row r="7586" spans="41:41" x14ac:dyDescent="0.3">
      <c r="AO7586" s="13">
        <f>(Cleaned_Data!S7586)-((Cleaned_Data!S7586)*10%)</f>
        <v>0</v>
      </c>
    </row>
    <row r="7587" spans="41:41" x14ac:dyDescent="0.3">
      <c r="AO7587" s="13">
        <f>(Cleaned_Data!S7587)-((Cleaned_Data!S7587)*10%)</f>
        <v>0</v>
      </c>
    </row>
    <row r="7588" spans="41:41" x14ac:dyDescent="0.3">
      <c r="AO7588" s="13">
        <f>(Cleaned_Data!S7588)-((Cleaned_Data!S7588)*10%)</f>
        <v>0</v>
      </c>
    </row>
    <row r="7589" spans="41:41" x14ac:dyDescent="0.3">
      <c r="AO7589" s="13">
        <f>(Cleaned_Data!S7589)-((Cleaned_Data!S7589)*10%)</f>
        <v>0</v>
      </c>
    </row>
    <row r="7590" spans="41:41" x14ac:dyDescent="0.3">
      <c r="AO7590" s="13">
        <f>(Cleaned_Data!S7590)-((Cleaned_Data!S7590)*10%)</f>
        <v>0</v>
      </c>
    </row>
    <row r="7591" spans="41:41" x14ac:dyDescent="0.3">
      <c r="AO7591" s="13">
        <f>(Cleaned_Data!S7591)-((Cleaned_Data!S7591)*10%)</f>
        <v>0</v>
      </c>
    </row>
    <row r="7592" spans="41:41" x14ac:dyDescent="0.3">
      <c r="AO7592" s="13">
        <f>(Cleaned_Data!S7592)-((Cleaned_Data!S7592)*10%)</f>
        <v>0</v>
      </c>
    </row>
    <row r="7593" spans="41:41" x14ac:dyDescent="0.3">
      <c r="AO7593" s="13">
        <f>(Cleaned_Data!S7593)-((Cleaned_Data!S7593)*10%)</f>
        <v>0</v>
      </c>
    </row>
    <row r="7594" spans="41:41" x14ac:dyDescent="0.3">
      <c r="AO7594" s="13">
        <f>(Cleaned_Data!S7594)-((Cleaned_Data!S7594)*10%)</f>
        <v>0</v>
      </c>
    </row>
    <row r="7595" spans="41:41" x14ac:dyDescent="0.3">
      <c r="AO7595" s="13">
        <f>(Cleaned_Data!S7595)-((Cleaned_Data!S7595)*10%)</f>
        <v>0</v>
      </c>
    </row>
    <row r="7596" spans="41:41" x14ac:dyDescent="0.3">
      <c r="AO7596" s="13">
        <f>(Cleaned_Data!S7596)-((Cleaned_Data!S7596)*10%)</f>
        <v>0</v>
      </c>
    </row>
    <row r="7597" spans="41:41" x14ac:dyDescent="0.3">
      <c r="AO7597" s="13">
        <f>(Cleaned_Data!S7597)-((Cleaned_Data!S7597)*10%)</f>
        <v>0</v>
      </c>
    </row>
    <row r="7598" spans="41:41" x14ac:dyDescent="0.3">
      <c r="AO7598" s="13">
        <f>(Cleaned_Data!S7598)-((Cleaned_Data!S7598)*10%)</f>
        <v>0</v>
      </c>
    </row>
    <row r="7599" spans="41:41" x14ac:dyDescent="0.3">
      <c r="AO7599" s="13">
        <f>(Cleaned_Data!S7599)-((Cleaned_Data!S7599)*10%)</f>
        <v>0</v>
      </c>
    </row>
    <row r="7600" spans="41:41" x14ac:dyDescent="0.3">
      <c r="AO7600" s="13">
        <f>(Cleaned_Data!S7600)-((Cleaned_Data!S7600)*10%)</f>
        <v>0</v>
      </c>
    </row>
    <row r="7601" spans="41:41" x14ac:dyDescent="0.3">
      <c r="AO7601" s="13">
        <f>(Cleaned_Data!S7601)-((Cleaned_Data!S7601)*10%)</f>
        <v>0</v>
      </c>
    </row>
    <row r="7602" spans="41:41" x14ac:dyDescent="0.3">
      <c r="AO7602" s="13">
        <f>(Cleaned_Data!S7602)-((Cleaned_Data!S7602)*10%)</f>
        <v>0</v>
      </c>
    </row>
    <row r="7603" spans="41:41" x14ac:dyDescent="0.3">
      <c r="AO7603" s="13">
        <f>(Cleaned_Data!S7603)-((Cleaned_Data!S7603)*10%)</f>
        <v>0</v>
      </c>
    </row>
    <row r="7604" spans="41:41" x14ac:dyDescent="0.3">
      <c r="AO7604" s="13">
        <f>(Cleaned_Data!S7604)-((Cleaned_Data!S7604)*10%)</f>
        <v>0</v>
      </c>
    </row>
    <row r="7605" spans="41:41" x14ac:dyDescent="0.3">
      <c r="AO7605" s="13">
        <f>(Cleaned_Data!S7605)-((Cleaned_Data!S7605)*10%)</f>
        <v>0</v>
      </c>
    </row>
    <row r="7606" spans="41:41" x14ac:dyDescent="0.3">
      <c r="AO7606" s="13">
        <f>(Cleaned_Data!S7606)-((Cleaned_Data!S7606)*10%)</f>
        <v>0</v>
      </c>
    </row>
    <row r="7607" spans="41:41" x14ac:dyDescent="0.3">
      <c r="AO7607" s="13">
        <f>(Cleaned_Data!S7607)-((Cleaned_Data!S7607)*10%)</f>
        <v>0</v>
      </c>
    </row>
    <row r="7608" spans="41:41" x14ac:dyDescent="0.3">
      <c r="AO7608" s="13">
        <f>(Cleaned_Data!S7608)-((Cleaned_Data!S7608)*10%)</f>
        <v>0</v>
      </c>
    </row>
    <row r="7609" spans="41:41" x14ac:dyDescent="0.3">
      <c r="AO7609" s="13">
        <f>(Cleaned_Data!S7609)-((Cleaned_Data!S7609)*10%)</f>
        <v>0</v>
      </c>
    </row>
    <row r="7610" spans="41:41" x14ac:dyDescent="0.3">
      <c r="AO7610" s="13">
        <f>(Cleaned_Data!S7610)-((Cleaned_Data!S7610)*10%)</f>
        <v>0</v>
      </c>
    </row>
    <row r="7611" spans="41:41" x14ac:dyDescent="0.3">
      <c r="AO7611" s="13">
        <f>(Cleaned_Data!S7611)-((Cleaned_Data!S7611)*10%)</f>
        <v>0</v>
      </c>
    </row>
    <row r="7612" spans="41:41" x14ac:dyDescent="0.3">
      <c r="AO7612" s="13">
        <f>(Cleaned_Data!S7612)-((Cleaned_Data!S7612)*10%)</f>
        <v>0</v>
      </c>
    </row>
  </sheetData>
  <autoFilter ref="AO1:AP3809" xr:uid="{2A2BF345-0E2C-4D0E-A48B-57D5971E3433}"/>
  <mergeCells count="8">
    <mergeCell ref="AN2:AN3"/>
    <mergeCell ref="O1:P1"/>
    <mergeCell ref="S1:T1"/>
    <mergeCell ref="W1:X1"/>
    <mergeCell ref="AF1:AG1"/>
    <mergeCell ref="AJ1:AK1"/>
    <mergeCell ref="G2:G5"/>
    <mergeCell ref="K2:L4"/>
  </mergeCells>
  <conditionalFormatting sqref="I2:J1048576">
    <cfRule type="containsText" dxfId="1" priority="10" operator="containsText" text="Low Stock">
      <formula>NOT(ISERROR(SEARCH("Low Stock",I2)))</formula>
    </cfRule>
    <cfRule type="containsText" dxfId="0" priority="11" operator="containsText" text="In Stock">
      <formula>NOT(ISERROR(SEARCH("In Stock",I2)))</formula>
    </cfRule>
  </conditionalFormatting>
  <conditionalFormatting pivot="1" sqref="P3:P7">
    <cfRule type="colorScale" priority="7">
      <colorScale>
        <cfvo type="min"/>
        <cfvo type="percentile" val="50"/>
        <cfvo type="max"/>
        <color rgb="FFF8696B"/>
        <color rgb="FFFFEB84"/>
        <color rgb="FF63BE7B"/>
      </colorScale>
    </cfRule>
  </conditionalFormatting>
  <conditionalFormatting pivot="1" sqref="T3:T7">
    <cfRule type="dataBar" priority="4">
      <dataBar>
        <cfvo type="min"/>
        <cfvo type="max"/>
        <color rgb="FF008AEF"/>
      </dataBar>
      <extLst>
        <ext xmlns:x14="http://schemas.microsoft.com/office/spreadsheetml/2009/9/main" uri="{B025F937-C7B1-47D3-B67F-A62EFF666E3E}">
          <x14:id>{7A6A3BE9-0952-411A-B397-D0B4C29033BD}</x14:id>
        </ext>
      </extLst>
    </cfRule>
  </conditionalFormatting>
  <conditionalFormatting pivot="1" sqref="X3:X7">
    <cfRule type="iconSet" priority="2">
      <iconSet iconSet="3Arrows">
        <cfvo type="percent" val="0"/>
        <cfvo type="percent" val="33"/>
        <cfvo type="percent" val="67"/>
      </iconSet>
    </cfRule>
  </conditionalFormatting>
  <pageMargins left="0.7" right="0.7" top="0.75" bottom="0.75" header="0.3" footer="0.3"/>
  <drawing r:id="rId6"/>
  <legacyDrawing r:id="rId7"/>
  <extLst>
    <ext xmlns:x14="http://schemas.microsoft.com/office/spreadsheetml/2009/9/main" uri="{78C0D931-6437-407d-A8EE-F0AAD7539E65}">
      <x14:conditionalFormattings>
        <x14:conditionalFormatting xmlns:xm="http://schemas.microsoft.com/office/excel/2006/main" pivot="1">
          <x14:cfRule type="dataBar" id="{7A6A3BE9-0952-411A-B397-D0B4C29033BD}">
            <x14:dataBar minLength="0" maxLength="100" gradient="0">
              <x14:cfvo type="autoMin"/>
              <x14:cfvo type="autoMax"/>
              <x14:negativeFillColor rgb="FFFF0000"/>
              <x14:axisColor rgb="FF000000"/>
            </x14:dataBar>
          </x14:cfRule>
          <xm:sqref>T3:T7</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E2DC-F733-4493-B25A-D7C8E9A62D5C}">
  <sheetPr>
    <tabColor rgb="FF92D050"/>
  </sheetPr>
  <dimension ref="A1:O3807"/>
  <sheetViews>
    <sheetView tabSelected="1" workbookViewId="0">
      <pane ySplit="1" topLeftCell="A2" activePane="bottomLeft" state="frozen"/>
      <selection pane="bottomLeft" activeCell="A4" sqref="A4"/>
    </sheetView>
  </sheetViews>
  <sheetFormatPr defaultRowHeight="14.4" x14ac:dyDescent="0.3"/>
  <cols>
    <col min="1" max="1" width="16.88671875" bestFit="1" customWidth="1"/>
    <col min="2" max="2" width="15.5546875" bestFit="1" customWidth="1"/>
    <col min="3" max="3" width="12.44140625" bestFit="1" customWidth="1"/>
    <col min="4" max="4" width="15.109375" bestFit="1" customWidth="1"/>
    <col min="5" max="6" width="15.109375" hidden="1" customWidth="1"/>
    <col min="7" max="7" width="19.44140625" hidden="1" customWidth="1"/>
    <col min="8" max="8" width="11.33203125" bestFit="1" customWidth="1"/>
    <col min="9" max="9" width="7.5546875" bestFit="1" customWidth="1"/>
    <col min="11" max="11" width="14.88671875" style="94" bestFit="1" customWidth="1"/>
    <col min="12" max="12" width="12.21875" style="94" bestFit="1" customWidth="1"/>
    <col min="13" max="13" width="8.88671875" style="94"/>
  </cols>
  <sheetData>
    <row r="1" spans="1:15" s="43" customFormat="1" x14ac:dyDescent="0.3">
      <c r="A1" s="92" t="s">
        <v>7658</v>
      </c>
      <c r="B1" s="92" t="s">
        <v>4</v>
      </c>
      <c r="C1" s="92" t="s">
        <v>5</v>
      </c>
      <c r="D1" s="95" t="s">
        <v>7664</v>
      </c>
      <c r="E1" s="95" t="s">
        <v>7661</v>
      </c>
      <c r="F1" s="95" t="s">
        <v>7662</v>
      </c>
      <c r="G1" s="97" t="s">
        <v>7663</v>
      </c>
      <c r="H1" s="92" t="s">
        <v>7659</v>
      </c>
      <c r="I1" s="92" t="s">
        <v>7660</v>
      </c>
      <c r="K1" s="93"/>
      <c r="L1" s="94"/>
      <c r="M1" s="94"/>
    </row>
    <row r="2" spans="1:15" x14ac:dyDescent="0.3">
      <c r="A2" s="50" t="s">
        <v>13</v>
      </c>
      <c r="B2" s="13">
        <f>VLOOKUP(A2,VLookup_Data,4,FALSE)</f>
        <v>179</v>
      </c>
      <c r="C2" s="13">
        <f>_xlfn.XLOOKUP(A2,Product_Name,Recorder_Level)</f>
        <v>34</v>
      </c>
      <c r="D2" s="13">
        <f>IF(B2&lt;=C2,C2-B2,0)</f>
        <v>0</v>
      </c>
      <c r="E2" s="13">
        <f>IF(C2-B2&gt;0,C2-B2,0)</f>
        <v>0</v>
      </c>
      <c r="F2" s="13">
        <f>MAX(C2-B2,0)</f>
        <v>0</v>
      </c>
      <c r="G2" s="13" t="str">
        <f>IF(B2&lt;=C2,C2-B2,"No Order Needed")</f>
        <v>No Order Needed</v>
      </c>
      <c r="H2" s="13">
        <f>MAX((C2-B2)+10,0)</f>
        <v>0</v>
      </c>
      <c r="I2" s="13" t="str">
        <f>IF(B2=0,"Urgent",IF(B2&lt;=C2,"Reorder","Ok"))</f>
        <v>Ok</v>
      </c>
    </row>
    <row r="3" spans="1:15" x14ac:dyDescent="0.3">
      <c r="A3" s="13" t="s">
        <v>19</v>
      </c>
      <c r="B3" s="13">
        <f>VLOOKUP(A3,VLookup_Data,4,FALSE)</f>
        <v>121</v>
      </c>
      <c r="C3" s="13">
        <f>_xlfn.XLOOKUP(A3,Product_Name,Recorder_Level)</f>
        <v>94</v>
      </c>
      <c r="D3" s="13">
        <f>IF(B3&lt;=C3,C3-B3,0)</f>
        <v>0</v>
      </c>
      <c r="E3" s="13">
        <f t="shared" ref="E3:E66" si="0">IF(C3-B3&gt;0,C3-B3,0)</f>
        <v>0</v>
      </c>
      <c r="F3" s="13">
        <f t="shared" ref="F3:F66" si="1">MAX(C3-B3,0)</f>
        <v>0</v>
      </c>
      <c r="G3" s="13" t="str">
        <f>IF(B3&lt;=C3,C3-B3,"No Order Needed")</f>
        <v>No Order Needed</v>
      </c>
      <c r="H3" s="13">
        <f t="shared" ref="H3:H66" si="2">MAX((C3-B3)+10,0)</f>
        <v>0</v>
      </c>
      <c r="I3" s="13" t="str">
        <f t="shared" ref="I3:I66" si="3">IF(B3=0,"Urgent",IF(B3&lt;=C3,"Reorder","Ok"))</f>
        <v>Ok</v>
      </c>
    </row>
    <row r="4" spans="1:15" x14ac:dyDescent="0.3">
      <c r="A4" s="13" t="s">
        <v>23</v>
      </c>
      <c r="B4" s="13">
        <f>VLOOKUP(A4,VLookup_Data,4,FALSE)</f>
        <v>0</v>
      </c>
      <c r="C4" s="13">
        <f>_xlfn.XLOOKUP(A4,Product_Name,Recorder_Level)</f>
        <v>72</v>
      </c>
      <c r="D4" s="13">
        <f>IF(B4&lt;=C4,C4-B4,0)</f>
        <v>72</v>
      </c>
      <c r="E4" s="13">
        <f t="shared" si="0"/>
        <v>72</v>
      </c>
      <c r="F4" s="13">
        <f t="shared" si="1"/>
        <v>72</v>
      </c>
      <c r="G4" s="13">
        <f>IF(B4&lt;=C4,C4-B4,"No Order Needed")</f>
        <v>72</v>
      </c>
      <c r="H4" s="13">
        <f t="shared" si="2"/>
        <v>82</v>
      </c>
      <c r="I4" s="13" t="str">
        <f t="shared" si="3"/>
        <v>Urgent</v>
      </c>
    </row>
    <row r="5" spans="1:15" x14ac:dyDescent="0.3">
      <c r="A5" s="13" t="s">
        <v>27</v>
      </c>
      <c r="B5" s="13">
        <f>VLOOKUP(A5,VLookup_Data,4,FALSE)</f>
        <v>129</v>
      </c>
      <c r="C5" s="13">
        <f>_xlfn.XLOOKUP(A5,Product_Name,Recorder_Level)</f>
        <v>83</v>
      </c>
      <c r="D5" s="13">
        <f>IF(B5&lt;=C5,C5-B5,0)</f>
        <v>0</v>
      </c>
      <c r="E5" s="13">
        <f t="shared" si="0"/>
        <v>0</v>
      </c>
      <c r="F5" s="13">
        <f t="shared" si="1"/>
        <v>0</v>
      </c>
      <c r="G5" s="13" t="str">
        <f>IF(B5&lt;=C5,C5-B5,"No Order Needed")</f>
        <v>No Order Needed</v>
      </c>
      <c r="H5" s="13">
        <f t="shared" si="2"/>
        <v>0</v>
      </c>
      <c r="I5" s="13" t="str">
        <f t="shared" si="3"/>
        <v>Ok</v>
      </c>
    </row>
    <row r="6" spans="1:15" ht="15" x14ac:dyDescent="0.3">
      <c r="A6" s="13" t="s">
        <v>32</v>
      </c>
      <c r="B6" s="13">
        <f>VLOOKUP(A6,VLookup_Data,4,FALSE)</f>
        <v>57</v>
      </c>
      <c r="C6" s="13">
        <f>_xlfn.XLOOKUP(A6,Product_Name,Recorder_Level)</f>
        <v>41</v>
      </c>
      <c r="D6" s="13">
        <f>IF(B6&lt;=C6,C6-B6,0)</f>
        <v>0</v>
      </c>
      <c r="E6" s="13">
        <f t="shared" si="0"/>
        <v>0</v>
      </c>
      <c r="F6" s="13">
        <f t="shared" si="1"/>
        <v>0</v>
      </c>
      <c r="G6" s="13" t="str">
        <f>IF(B6&lt;=C6,C6-B6,"No Order Needed")</f>
        <v>No Order Needed</v>
      </c>
      <c r="H6" s="13">
        <f t="shared" si="2"/>
        <v>0</v>
      </c>
      <c r="I6" s="13" t="str">
        <f t="shared" si="3"/>
        <v>Ok</v>
      </c>
      <c r="O6" s="91"/>
    </row>
    <row r="7" spans="1:15" ht="15" x14ac:dyDescent="0.3">
      <c r="A7" s="13" t="s">
        <v>35</v>
      </c>
      <c r="B7" s="13">
        <f>VLOOKUP(A7,VLookup_Data,4,FALSE)</f>
        <v>58</v>
      </c>
      <c r="C7" s="13">
        <f>_xlfn.XLOOKUP(A7,Product_Name,Recorder_Level)</f>
        <v>61</v>
      </c>
      <c r="D7" s="13">
        <f>IF(B7&lt;=C7,C7-B7,0)</f>
        <v>3</v>
      </c>
      <c r="E7" s="13">
        <f t="shared" si="0"/>
        <v>3</v>
      </c>
      <c r="F7" s="13">
        <f t="shared" si="1"/>
        <v>3</v>
      </c>
      <c r="G7" s="13">
        <f>IF(B7&lt;=C7,C7-B7,"No Order Needed")</f>
        <v>3</v>
      </c>
      <c r="H7" s="13">
        <f t="shared" si="2"/>
        <v>13</v>
      </c>
      <c r="I7" s="13" t="str">
        <f t="shared" si="3"/>
        <v>Reorder</v>
      </c>
      <c r="O7" s="91"/>
    </row>
    <row r="8" spans="1:15" x14ac:dyDescent="0.3">
      <c r="A8" s="13" t="s">
        <v>37</v>
      </c>
      <c r="B8" s="13">
        <f>VLOOKUP(A8,VLookup_Data,4,FALSE)</f>
        <v>14</v>
      </c>
      <c r="C8" s="13">
        <f>_xlfn.XLOOKUP(A8,Product_Name,Recorder_Level)</f>
        <v>81</v>
      </c>
      <c r="D8" s="13">
        <f>IF(B8&lt;=C8,C8-B8,0)</f>
        <v>67</v>
      </c>
      <c r="E8" s="13">
        <f t="shared" si="0"/>
        <v>67</v>
      </c>
      <c r="F8" s="13">
        <f t="shared" si="1"/>
        <v>67</v>
      </c>
      <c r="G8" s="13">
        <f>IF(B8&lt;=C8,C8-B8,"No Order Needed")</f>
        <v>67</v>
      </c>
      <c r="H8" s="13">
        <f t="shared" si="2"/>
        <v>77</v>
      </c>
      <c r="I8" s="13" t="str">
        <f t="shared" si="3"/>
        <v>Reorder</v>
      </c>
      <c r="O8" s="63"/>
    </row>
    <row r="9" spans="1:15" x14ac:dyDescent="0.3">
      <c r="A9" s="13" t="s">
        <v>7477</v>
      </c>
      <c r="B9" s="13">
        <f>VLOOKUP(A9,VLookup_Data,4,FALSE)</f>
        <v>50</v>
      </c>
      <c r="C9" s="13">
        <f>_xlfn.XLOOKUP(A9,Product_Name,Recorder_Level)</f>
        <v>74</v>
      </c>
      <c r="D9" s="13">
        <f>IF(B9&lt;=C9,C9-B9,0)</f>
        <v>24</v>
      </c>
      <c r="E9" s="13">
        <f t="shared" si="0"/>
        <v>24</v>
      </c>
      <c r="F9" s="13">
        <f t="shared" si="1"/>
        <v>24</v>
      </c>
      <c r="G9" s="13">
        <f>IF(B9&lt;=C9,C9-B9,"No Order Needed")</f>
        <v>24</v>
      </c>
      <c r="H9" s="13">
        <f t="shared" si="2"/>
        <v>34</v>
      </c>
      <c r="I9" s="13" t="str">
        <f t="shared" si="3"/>
        <v>Reorder</v>
      </c>
      <c r="O9" s="63"/>
    </row>
    <row r="10" spans="1:15" x14ac:dyDescent="0.3">
      <c r="A10" s="13" t="s">
        <v>43</v>
      </c>
      <c r="B10" s="13">
        <f>VLOOKUP(A10,VLookup_Data,4,FALSE)</f>
        <v>130</v>
      </c>
      <c r="C10" s="13">
        <f>_xlfn.XLOOKUP(A10,Product_Name,Recorder_Level)</f>
        <v>70</v>
      </c>
      <c r="D10" s="13">
        <f>IF(B10&lt;=C10,C10-B10,0)</f>
        <v>0</v>
      </c>
      <c r="E10" s="13">
        <f t="shared" si="0"/>
        <v>0</v>
      </c>
      <c r="F10" s="13">
        <f t="shared" si="1"/>
        <v>0</v>
      </c>
      <c r="G10" s="13" t="str">
        <f>IF(B10&lt;=C10,C10-B10,"No Order Needed")</f>
        <v>No Order Needed</v>
      </c>
      <c r="H10" s="13">
        <f t="shared" si="2"/>
        <v>0</v>
      </c>
      <c r="I10" s="13" t="str">
        <f t="shared" si="3"/>
        <v>Ok</v>
      </c>
      <c r="K10" s="96"/>
      <c r="O10" s="51"/>
    </row>
    <row r="11" spans="1:15" x14ac:dyDescent="0.3">
      <c r="A11" s="13" t="s">
        <v>48</v>
      </c>
      <c r="B11" s="13">
        <f>VLOOKUP(A11,VLookup_Data,4,FALSE)</f>
        <v>131</v>
      </c>
      <c r="C11" s="13">
        <f>_xlfn.XLOOKUP(A11,Product_Name,Recorder_Level)</f>
        <v>79</v>
      </c>
      <c r="D11" s="13">
        <f>IF(B11&lt;=C11,C11-B11,0)</f>
        <v>0</v>
      </c>
      <c r="E11" s="13">
        <f t="shared" si="0"/>
        <v>0</v>
      </c>
      <c r="F11" s="13">
        <f t="shared" si="1"/>
        <v>0</v>
      </c>
      <c r="G11" s="13" t="str">
        <f>IF(B11&lt;=C11,C11-B11,"No Order Needed")</f>
        <v>No Order Needed</v>
      </c>
      <c r="H11" s="13">
        <f t="shared" si="2"/>
        <v>0</v>
      </c>
      <c r="I11" s="13" t="str">
        <f t="shared" si="3"/>
        <v>Ok</v>
      </c>
      <c r="O11" s="87"/>
    </row>
    <row r="12" spans="1:15" x14ac:dyDescent="0.3">
      <c r="A12" s="13" t="s">
        <v>50</v>
      </c>
      <c r="B12" s="13">
        <f>VLOOKUP(A12,VLookup_Data,4,FALSE)</f>
        <v>52</v>
      </c>
      <c r="C12" s="13">
        <f>_xlfn.XLOOKUP(A12,Product_Name,Recorder_Level)</f>
        <v>21</v>
      </c>
      <c r="D12" s="13">
        <f>IF(B12&lt;=C12,C12-B12,0)</f>
        <v>0</v>
      </c>
      <c r="E12" s="13">
        <f t="shared" si="0"/>
        <v>0</v>
      </c>
      <c r="F12" s="13">
        <f t="shared" si="1"/>
        <v>0</v>
      </c>
      <c r="G12" s="13" t="str">
        <f>IF(B12&lt;=C12,C12-B12,"No Order Needed")</f>
        <v>No Order Needed</v>
      </c>
      <c r="H12" s="13">
        <f t="shared" si="2"/>
        <v>0</v>
      </c>
      <c r="I12" s="13" t="str">
        <f t="shared" si="3"/>
        <v>Ok</v>
      </c>
      <c r="O12" s="87"/>
    </row>
    <row r="13" spans="1:15" x14ac:dyDescent="0.3">
      <c r="A13" s="13" t="s">
        <v>52</v>
      </c>
      <c r="B13" s="13">
        <f>VLOOKUP(A13,VLookup_Data,4,FALSE)</f>
        <v>187</v>
      </c>
      <c r="C13" s="13">
        <f>_xlfn.XLOOKUP(A13,Product_Name,Recorder_Level)</f>
        <v>90</v>
      </c>
      <c r="D13" s="13">
        <f>IF(B13&lt;=C13,C13-B13,0)</f>
        <v>0</v>
      </c>
      <c r="E13" s="13">
        <f t="shared" si="0"/>
        <v>0</v>
      </c>
      <c r="F13" s="13">
        <f t="shared" si="1"/>
        <v>0</v>
      </c>
      <c r="G13" s="13" t="str">
        <f>IF(B13&lt;=C13,C13-B13,"No Order Needed")</f>
        <v>No Order Needed</v>
      </c>
      <c r="H13" s="13">
        <f t="shared" si="2"/>
        <v>0</v>
      </c>
      <c r="I13" s="13" t="str">
        <f t="shared" si="3"/>
        <v>Ok</v>
      </c>
    </row>
    <row r="14" spans="1:15" x14ac:dyDescent="0.3">
      <c r="A14" s="13" t="s">
        <v>56</v>
      </c>
      <c r="B14" s="13">
        <f>VLOOKUP(A14,VLookup_Data,4,FALSE)</f>
        <v>174</v>
      </c>
      <c r="C14" s="13">
        <f>_xlfn.XLOOKUP(A14,Product_Name,Recorder_Level)</f>
        <v>54</v>
      </c>
      <c r="D14" s="13">
        <f>IF(B14&lt;=C14,C14-B14,0)</f>
        <v>0</v>
      </c>
      <c r="E14" s="13">
        <f t="shared" si="0"/>
        <v>0</v>
      </c>
      <c r="F14" s="13">
        <f t="shared" si="1"/>
        <v>0</v>
      </c>
      <c r="G14" s="13" t="str">
        <f>IF(B14&lt;=C14,C14-B14,"No Order Needed")</f>
        <v>No Order Needed</v>
      </c>
      <c r="H14" s="13">
        <f t="shared" si="2"/>
        <v>0</v>
      </c>
      <c r="I14" s="13" t="str">
        <f t="shared" si="3"/>
        <v>Ok</v>
      </c>
    </row>
    <row r="15" spans="1:15" x14ac:dyDescent="0.3">
      <c r="A15" s="13" t="s">
        <v>60</v>
      </c>
      <c r="B15" s="13">
        <f>VLOOKUP(A15,VLookup_Data,4,FALSE)</f>
        <v>103</v>
      </c>
      <c r="C15" s="13">
        <f>_xlfn.XLOOKUP(A15,Product_Name,Recorder_Level)</f>
        <v>23</v>
      </c>
      <c r="D15" s="13">
        <f>IF(B15&lt;=C15,C15-B15,0)</f>
        <v>0</v>
      </c>
      <c r="E15" s="13">
        <f t="shared" si="0"/>
        <v>0</v>
      </c>
      <c r="F15" s="13">
        <f t="shared" si="1"/>
        <v>0</v>
      </c>
      <c r="G15" s="13" t="str">
        <f>IF(B15&lt;=C15,C15-B15,"No Order Needed")</f>
        <v>No Order Needed</v>
      </c>
      <c r="H15" s="13">
        <f t="shared" si="2"/>
        <v>0</v>
      </c>
      <c r="I15" s="13" t="str">
        <f t="shared" si="3"/>
        <v>Ok</v>
      </c>
    </row>
    <row r="16" spans="1:15" x14ac:dyDescent="0.3">
      <c r="A16" s="13" t="s">
        <v>62</v>
      </c>
      <c r="B16" s="13">
        <f>VLOOKUP(A16,VLookup_Data,4,FALSE)</f>
        <v>53</v>
      </c>
      <c r="C16" s="13">
        <f>_xlfn.XLOOKUP(A16,Product_Name,Recorder_Level)</f>
        <v>82</v>
      </c>
      <c r="D16" s="13">
        <f>IF(B16&lt;=C16,C16-B16,0)</f>
        <v>29</v>
      </c>
      <c r="E16" s="13">
        <f t="shared" si="0"/>
        <v>29</v>
      </c>
      <c r="F16" s="13">
        <f t="shared" si="1"/>
        <v>29</v>
      </c>
      <c r="G16" s="13">
        <f>IF(B16&lt;=C16,C16-B16,"No Order Needed")</f>
        <v>29</v>
      </c>
      <c r="H16" s="13">
        <f t="shared" si="2"/>
        <v>39</v>
      </c>
      <c r="I16" s="13" t="str">
        <f t="shared" si="3"/>
        <v>Reorder</v>
      </c>
    </row>
    <row r="17" spans="1:9" x14ac:dyDescent="0.3">
      <c r="A17" s="13" t="s">
        <v>64</v>
      </c>
      <c r="B17" s="13">
        <f>VLOOKUP(A17,VLookup_Data,4,FALSE)</f>
        <v>161</v>
      </c>
      <c r="C17" s="13">
        <f>_xlfn.XLOOKUP(A17,Product_Name,Recorder_Level)</f>
        <v>93</v>
      </c>
      <c r="D17" s="13">
        <f>IF(B17&lt;=C17,C17-B17,0)</f>
        <v>0</v>
      </c>
      <c r="E17" s="13">
        <f t="shared" si="0"/>
        <v>0</v>
      </c>
      <c r="F17" s="13">
        <f t="shared" si="1"/>
        <v>0</v>
      </c>
      <c r="G17" s="13" t="str">
        <f>IF(B17&lt;=C17,C17-B17,"No Order Needed")</f>
        <v>No Order Needed</v>
      </c>
      <c r="H17" s="13">
        <f t="shared" si="2"/>
        <v>0</v>
      </c>
      <c r="I17" s="13" t="str">
        <f t="shared" si="3"/>
        <v>Ok</v>
      </c>
    </row>
    <row r="18" spans="1:9" x14ac:dyDescent="0.3">
      <c r="A18" s="13" t="s">
        <v>66</v>
      </c>
      <c r="B18" s="13">
        <f>VLOOKUP(A18,VLookup_Data,4,FALSE)</f>
        <v>189</v>
      </c>
      <c r="C18" s="13">
        <f>_xlfn.XLOOKUP(A18,Product_Name,Recorder_Level)</f>
        <v>59</v>
      </c>
      <c r="D18" s="13">
        <f>IF(B18&lt;=C18,C18-B18,0)</f>
        <v>0</v>
      </c>
      <c r="E18" s="13">
        <f t="shared" si="0"/>
        <v>0</v>
      </c>
      <c r="F18" s="13">
        <f t="shared" si="1"/>
        <v>0</v>
      </c>
      <c r="G18" s="13" t="str">
        <f>IF(B18&lt;=C18,C18-B18,"No Order Needed")</f>
        <v>No Order Needed</v>
      </c>
      <c r="H18" s="13">
        <f t="shared" si="2"/>
        <v>0</v>
      </c>
      <c r="I18" s="13" t="str">
        <f t="shared" si="3"/>
        <v>Ok</v>
      </c>
    </row>
    <row r="19" spans="1:9" x14ac:dyDescent="0.3">
      <c r="A19" s="13" t="s">
        <v>3857</v>
      </c>
      <c r="B19" s="13">
        <f>VLOOKUP(A19,VLookup_Data,4,FALSE)</f>
        <v>81</v>
      </c>
      <c r="C19" s="13">
        <f>_xlfn.XLOOKUP(A19,Product_Name,Recorder_Level)</f>
        <v>72</v>
      </c>
      <c r="D19" s="13">
        <f>IF(B19&lt;=C19,C19-B19,0)</f>
        <v>0</v>
      </c>
      <c r="E19" s="13">
        <f t="shared" si="0"/>
        <v>0</v>
      </c>
      <c r="F19" s="13">
        <f t="shared" si="1"/>
        <v>0</v>
      </c>
      <c r="G19" s="13" t="str">
        <f>IF(B19&lt;=C19,C19-B19,"No Order Needed")</f>
        <v>No Order Needed</v>
      </c>
      <c r="H19" s="13">
        <f t="shared" si="2"/>
        <v>1</v>
      </c>
      <c r="I19" s="13" t="str">
        <f t="shared" si="3"/>
        <v>Ok</v>
      </c>
    </row>
    <row r="20" spans="1:9" x14ac:dyDescent="0.3">
      <c r="A20" s="13" t="s">
        <v>70</v>
      </c>
      <c r="B20" s="13">
        <f>VLOOKUP(A20,VLookup_Data,4,FALSE)</f>
        <v>187</v>
      </c>
      <c r="C20" s="13">
        <f>_xlfn.XLOOKUP(A20,Product_Name,Recorder_Level)</f>
        <v>60</v>
      </c>
      <c r="D20" s="13">
        <f>IF(B20&lt;=C20,C20-B20,0)</f>
        <v>0</v>
      </c>
      <c r="E20" s="13">
        <f t="shared" si="0"/>
        <v>0</v>
      </c>
      <c r="F20" s="13">
        <f t="shared" si="1"/>
        <v>0</v>
      </c>
      <c r="G20" s="13" t="str">
        <f>IF(B20&lt;=C20,C20-B20,"No Order Needed")</f>
        <v>No Order Needed</v>
      </c>
      <c r="H20" s="13">
        <f t="shared" si="2"/>
        <v>0</v>
      </c>
      <c r="I20" s="13" t="str">
        <f t="shared" si="3"/>
        <v>Ok</v>
      </c>
    </row>
    <row r="21" spans="1:9" x14ac:dyDescent="0.3">
      <c r="A21" s="13" t="s">
        <v>72</v>
      </c>
      <c r="B21" s="13">
        <f>VLOOKUP(A21,VLookup_Data,4,FALSE)</f>
        <v>88</v>
      </c>
      <c r="C21" s="13">
        <f>_xlfn.XLOOKUP(A21,Product_Name,Recorder_Level)</f>
        <v>90</v>
      </c>
      <c r="D21" s="13">
        <f>IF(B21&lt;=C21,C21-B21,0)</f>
        <v>2</v>
      </c>
      <c r="E21" s="13">
        <f t="shared" si="0"/>
        <v>2</v>
      </c>
      <c r="F21" s="13">
        <f t="shared" si="1"/>
        <v>2</v>
      </c>
      <c r="G21" s="13">
        <f>IF(B21&lt;=C21,C21-B21,"No Order Needed")</f>
        <v>2</v>
      </c>
      <c r="H21" s="13">
        <f t="shared" si="2"/>
        <v>12</v>
      </c>
      <c r="I21" s="13" t="str">
        <f t="shared" si="3"/>
        <v>Reorder</v>
      </c>
    </row>
    <row r="22" spans="1:9" x14ac:dyDescent="0.3">
      <c r="A22" s="13" t="s">
        <v>74</v>
      </c>
      <c r="B22" s="13">
        <f>VLOOKUP(A22,VLookup_Data,4,FALSE)</f>
        <v>135</v>
      </c>
      <c r="C22" s="13">
        <f>_xlfn.XLOOKUP(A22,Product_Name,Recorder_Level)</f>
        <v>82</v>
      </c>
      <c r="D22" s="13">
        <f>IF(B22&lt;=C22,C22-B22,0)</f>
        <v>0</v>
      </c>
      <c r="E22" s="13">
        <f t="shared" si="0"/>
        <v>0</v>
      </c>
      <c r="F22" s="13">
        <f t="shared" si="1"/>
        <v>0</v>
      </c>
      <c r="G22" s="13" t="str">
        <f>IF(B22&lt;=C22,C22-B22,"No Order Needed")</f>
        <v>No Order Needed</v>
      </c>
      <c r="H22" s="13">
        <f t="shared" si="2"/>
        <v>0</v>
      </c>
      <c r="I22" s="13" t="str">
        <f t="shared" si="3"/>
        <v>Ok</v>
      </c>
    </row>
    <row r="23" spans="1:9" x14ac:dyDescent="0.3">
      <c r="A23" s="13" t="s">
        <v>76</v>
      </c>
      <c r="B23" s="13">
        <f>VLOOKUP(A23,VLookup_Data,4,FALSE)</f>
        <v>135</v>
      </c>
      <c r="C23" s="13">
        <f>_xlfn.XLOOKUP(A23,Product_Name,Recorder_Level)</f>
        <v>0</v>
      </c>
      <c r="D23" s="13">
        <f>IF(B23&lt;=C23,C23-B23,0)</f>
        <v>0</v>
      </c>
      <c r="E23" s="13">
        <f t="shared" si="0"/>
        <v>0</v>
      </c>
      <c r="F23" s="13">
        <f t="shared" si="1"/>
        <v>0</v>
      </c>
      <c r="G23" s="13" t="str">
        <f>IF(B23&lt;=C23,C23-B23,"No Order Needed")</f>
        <v>No Order Needed</v>
      </c>
      <c r="H23" s="13">
        <f t="shared" si="2"/>
        <v>0</v>
      </c>
      <c r="I23" s="13" t="str">
        <f t="shared" si="3"/>
        <v>Ok</v>
      </c>
    </row>
    <row r="24" spans="1:9" x14ac:dyDescent="0.3">
      <c r="A24" s="13" t="s">
        <v>78</v>
      </c>
      <c r="B24" s="13">
        <f>VLOOKUP(A24,VLookup_Data,4,FALSE)</f>
        <v>40</v>
      </c>
      <c r="C24" s="13">
        <f>_xlfn.XLOOKUP(A24,Product_Name,Recorder_Level)</f>
        <v>47</v>
      </c>
      <c r="D24" s="13">
        <f>IF(B24&lt;=C24,C24-B24,0)</f>
        <v>7</v>
      </c>
      <c r="E24" s="13">
        <f t="shared" si="0"/>
        <v>7</v>
      </c>
      <c r="F24" s="13">
        <f t="shared" si="1"/>
        <v>7</v>
      </c>
      <c r="G24" s="13">
        <f>IF(B24&lt;=C24,C24-B24,"No Order Needed")</f>
        <v>7</v>
      </c>
      <c r="H24" s="13">
        <f t="shared" si="2"/>
        <v>17</v>
      </c>
      <c r="I24" s="13" t="str">
        <f t="shared" si="3"/>
        <v>Reorder</v>
      </c>
    </row>
    <row r="25" spans="1:9" x14ac:dyDescent="0.3">
      <c r="A25" s="13" t="s">
        <v>80</v>
      </c>
      <c r="B25" s="13">
        <f>VLOOKUP(A25,VLookup_Data,4,FALSE)</f>
        <v>47</v>
      </c>
      <c r="C25" s="13">
        <f>_xlfn.XLOOKUP(A25,Product_Name,Recorder_Level)</f>
        <v>42</v>
      </c>
      <c r="D25" s="13">
        <f>IF(B25&lt;=C25,C25-B25,0)</f>
        <v>0</v>
      </c>
      <c r="E25" s="13">
        <f t="shared" si="0"/>
        <v>0</v>
      </c>
      <c r="F25" s="13">
        <f t="shared" si="1"/>
        <v>0</v>
      </c>
      <c r="G25" s="13" t="str">
        <f>IF(B25&lt;=C25,C25-B25,"No Order Needed")</f>
        <v>No Order Needed</v>
      </c>
      <c r="H25" s="13">
        <f t="shared" si="2"/>
        <v>5</v>
      </c>
      <c r="I25" s="13" t="str">
        <f t="shared" si="3"/>
        <v>Ok</v>
      </c>
    </row>
    <row r="26" spans="1:9" x14ac:dyDescent="0.3">
      <c r="A26" s="13" t="s">
        <v>82</v>
      </c>
      <c r="B26" s="13">
        <f>VLOOKUP(A26,VLookup_Data,4,FALSE)</f>
        <v>98</v>
      </c>
      <c r="C26" s="13">
        <f>_xlfn.XLOOKUP(A26,Product_Name,Recorder_Level)</f>
        <v>63</v>
      </c>
      <c r="D26" s="13">
        <f>IF(B26&lt;=C26,C26-B26,0)</f>
        <v>0</v>
      </c>
      <c r="E26" s="13">
        <f t="shared" si="0"/>
        <v>0</v>
      </c>
      <c r="F26" s="13">
        <f t="shared" si="1"/>
        <v>0</v>
      </c>
      <c r="G26" s="13" t="str">
        <f>IF(B26&lt;=C26,C26-B26,"No Order Needed")</f>
        <v>No Order Needed</v>
      </c>
      <c r="H26" s="13">
        <f t="shared" si="2"/>
        <v>0</v>
      </c>
      <c r="I26" s="13" t="str">
        <f t="shared" si="3"/>
        <v>Ok</v>
      </c>
    </row>
    <row r="27" spans="1:9" x14ac:dyDescent="0.3">
      <c r="A27" s="13" t="s">
        <v>84</v>
      </c>
      <c r="B27" s="13">
        <f>VLOOKUP(A27,VLookup_Data,4,FALSE)</f>
        <v>34</v>
      </c>
      <c r="C27" s="13">
        <f>_xlfn.XLOOKUP(A27,Product_Name,Recorder_Level)</f>
        <v>84</v>
      </c>
      <c r="D27" s="13">
        <f>IF(B27&lt;=C27,C27-B27,0)</f>
        <v>50</v>
      </c>
      <c r="E27" s="13">
        <f t="shared" si="0"/>
        <v>50</v>
      </c>
      <c r="F27" s="13">
        <f t="shared" si="1"/>
        <v>50</v>
      </c>
      <c r="G27" s="13">
        <f>IF(B27&lt;=C27,C27-B27,"No Order Needed")</f>
        <v>50</v>
      </c>
      <c r="H27" s="13">
        <f t="shared" si="2"/>
        <v>60</v>
      </c>
      <c r="I27" s="13" t="str">
        <f t="shared" si="3"/>
        <v>Reorder</v>
      </c>
    </row>
    <row r="28" spans="1:9" x14ac:dyDescent="0.3">
      <c r="A28" s="13" t="s">
        <v>4826</v>
      </c>
      <c r="B28" s="13">
        <f>VLOOKUP(A28,VLookup_Data,4,FALSE)</f>
        <v>130</v>
      </c>
      <c r="C28" s="13">
        <f>_xlfn.XLOOKUP(A28,Product_Name,Recorder_Level)</f>
        <v>20</v>
      </c>
      <c r="D28" s="13">
        <f>IF(B28&lt;=C28,C28-B28,0)</f>
        <v>0</v>
      </c>
      <c r="E28" s="13">
        <f t="shared" si="0"/>
        <v>0</v>
      </c>
      <c r="F28" s="13">
        <f t="shared" si="1"/>
        <v>0</v>
      </c>
      <c r="G28" s="13" t="str">
        <f>IF(B28&lt;=C28,C28-B28,"No Order Needed")</f>
        <v>No Order Needed</v>
      </c>
      <c r="H28" s="13">
        <f t="shared" si="2"/>
        <v>0</v>
      </c>
      <c r="I28" s="13" t="str">
        <f t="shared" si="3"/>
        <v>Ok</v>
      </c>
    </row>
    <row r="29" spans="1:9" x14ac:dyDescent="0.3">
      <c r="A29" s="13" t="s">
        <v>88</v>
      </c>
      <c r="B29" s="13">
        <f>VLOOKUP(A29,VLookup_Data,4,FALSE)</f>
        <v>141</v>
      </c>
      <c r="C29" s="13">
        <f>_xlfn.XLOOKUP(A29,Product_Name,Recorder_Level)</f>
        <v>46</v>
      </c>
      <c r="D29" s="13">
        <f>IF(B29&lt;=C29,C29-B29,0)</f>
        <v>0</v>
      </c>
      <c r="E29" s="13">
        <f t="shared" si="0"/>
        <v>0</v>
      </c>
      <c r="F29" s="13">
        <f t="shared" si="1"/>
        <v>0</v>
      </c>
      <c r="G29" s="13" t="str">
        <f>IF(B29&lt;=C29,C29-B29,"No Order Needed")</f>
        <v>No Order Needed</v>
      </c>
      <c r="H29" s="13">
        <f t="shared" si="2"/>
        <v>0</v>
      </c>
      <c r="I29" s="13" t="str">
        <f t="shared" si="3"/>
        <v>Ok</v>
      </c>
    </row>
    <row r="30" spans="1:9" x14ac:dyDescent="0.3">
      <c r="A30" s="13" t="s">
        <v>90</v>
      </c>
      <c r="B30" s="13">
        <f>VLOOKUP(A30,VLookup_Data,4,FALSE)</f>
        <v>89</v>
      </c>
      <c r="C30" s="13">
        <f>_xlfn.XLOOKUP(A30,Product_Name,Recorder_Level)</f>
        <v>61</v>
      </c>
      <c r="D30" s="13">
        <f>IF(B30&lt;=C30,C30-B30,0)</f>
        <v>0</v>
      </c>
      <c r="E30" s="13">
        <f t="shared" si="0"/>
        <v>0</v>
      </c>
      <c r="F30" s="13">
        <f t="shared" si="1"/>
        <v>0</v>
      </c>
      <c r="G30" s="13" t="str">
        <f>IF(B30&lt;=C30,C30-B30,"No Order Needed")</f>
        <v>No Order Needed</v>
      </c>
      <c r="H30" s="13">
        <f t="shared" si="2"/>
        <v>0</v>
      </c>
      <c r="I30" s="13" t="str">
        <f t="shared" si="3"/>
        <v>Ok</v>
      </c>
    </row>
    <row r="31" spans="1:9" x14ac:dyDescent="0.3">
      <c r="A31" s="13" t="s">
        <v>92</v>
      </c>
      <c r="B31" s="13">
        <f>VLOOKUP(A31,VLookup_Data,4,FALSE)</f>
        <v>62</v>
      </c>
      <c r="C31" s="13">
        <f>_xlfn.XLOOKUP(A31,Product_Name,Recorder_Level)</f>
        <v>71</v>
      </c>
      <c r="D31" s="13">
        <f>IF(B31&lt;=C31,C31-B31,0)</f>
        <v>9</v>
      </c>
      <c r="E31" s="13">
        <f t="shared" si="0"/>
        <v>9</v>
      </c>
      <c r="F31" s="13">
        <f t="shared" si="1"/>
        <v>9</v>
      </c>
      <c r="G31" s="13">
        <f>IF(B31&lt;=C31,C31-B31,"No Order Needed")</f>
        <v>9</v>
      </c>
      <c r="H31" s="13">
        <f t="shared" si="2"/>
        <v>19</v>
      </c>
      <c r="I31" s="13" t="str">
        <f t="shared" si="3"/>
        <v>Reorder</v>
      </c>
    </row>
    <row r="32" spans="1:9" x14ac:dyDescent="0.3">
      <c r="A32" s="13" t="s">
        <v>94</v>
      </c>
      <c r="B32" s="13">
        <f>VLOOKUP(A32,VLookup_Data,4,FALSE)</f>
        <v>150</v>
      </c>
      <c r="C32" s="13">
        <f>_xlfn.XLOOKUP(A32,Product_Name,Recorder_Level)</f>
        <v>34</v>
      </c>
      <c r="D32" s="13">
        <f>IF(B32&lt;=C32,C32-B32,0)</f>
        <v>0</v>
      </c>
      <c r="E32" s="13">
        <f t="shared" si="0"/>
        <v>0</v>
      </c>
      <c r="F32" s="13">
        <f t="shared" si="1"/>
        <v>0</v>
      </c>
      <c r="G32" s="13" t="str">
        <f>IF(B32&lt;=C32,C32-B32,"No Order Needed")</f>
        <v>No Order Needed</v>
      </c>
      <c r="H32" s="13">
        <f t="shared" si="2"/>
        <v>0</v>
      </c>
      <c r="I32" s="13" t="str">
        <f t="shared" si="3"/>
        <v>Ok</v>
      </c>
    </row>
    <row r="33" spans="1:9" x14ac:dyDescent="0.3">
      <c r="A33" s="13" t="s">
        <v>96</v>
      </c>
      <c r="B33" s="13">
        <f>VLOOKUP(A33,VLookup_Data,4,FALSE)</f>
        <v>12</v>
      </c>
      <c r="C33" s="13">
        <f>_xlfn.XLOOKUP(A33,Product_Name,Recorder_Level)</f>
        <v>51</v>
      </c>
      <c r="D33" s="13">
        <f>IF(B33&lt;=C33,C33-B33,0)</f>
        <v>39</v>
      </c>
      <c r="E33" s="13">
        <f t="shared" si="0"/>
        <v>39</v>
      </c>
      <c r="F33" s="13">
        <f t="shared" si="1"/>
        <v>39</v>
      </c>
      <c r="G33" s="13">
        <f>IF(B33&lt;=C33,C33-B33,"No Order Needed")</f>
        <v>39</v>
      </c>
      <c r="H33" s="13">
        <f t="shared" si="2"/>
        <v>49</v>
      </c>
      <c r="I33" s="13" t="str">
        <f t="shared" si="3"/>
        <v>Reorder</v>
      </c>
    </row>
    <row r="34" spans="1:9" x14ac:dyDescent="0.3">
      <c r="A34" s="13" t="s">
        <v>98</v>
      </c>
      <c r="B34" s="13">
        <f>VLOOKUP(A34,VLookup_Data,4,FALSE)</f>
        <v>27</v>
      </c>
      <c r="C34" s="13">
        <f>_xlfn.XLOOKUP(A34,Product_Name,Recorder_Level)</f>
        <v>85</v>
      </c>
      <c r="D34" s="13">
        <f>IF(B34&lt;=C34,C34-B34,0)</f>
        <v>58</v>
      </c>
      <c r="E34" s="13">
        <f t="shared" si="0"/>
        <v>58</v>
      </c>
      <c r="F34" s="13">
        <f t="shared" si="1"/>
        <v>58</v>
      </c>
      <c r="G34" s="13">
        <f>IF(B34&lt;=C34,C34-B34,"No Order Needed")</f>
        <v>58</v>
      </c>
      <c r="H34" s="13">
        <f t="shared" si="2"/>
        <v>68</v>
      </c>
      <c r="I34" s="13" t="str">
        <f t="shared" si="3"/>
        <v>Reorder</v>
      </c>
    </row>
    <row r="35" spans="1:9" x14ac:dyDescent="0.3">
      <c r="A35" s="13" t="s">
        <v>100</v>
      </c>
      <c r="B35" s="13">
        <f>VLOOKUP(A35,VLookup_Data,4,FALSE)</f>
        <v>27</v>
      </c>
      <c r="C35" s="13">
        <f>_xlfn.XLOOKUP(A35,Product_Name,Recorder_Level)</f>
        <v>47</v>
      </c>
      <c r="D35" s="13">
        <f>IF(B35&lt;=C35,C35-B35,0)</f>
        <v>20</v>
      </c>
      <c r="E35" s="13">
        <f t="shared" si="0"/>
        <v>20</v>
      </c>
      <c r="F35" s="13">
        <f t="shared" si="1"/>
        <v>20</v>
      </c>
      <c r="G35" s="13">
        <f>IF(B35&lt;=C35,C35-B35,"No Order Needed")</f>
        <v>20</v>
      </c>
      <c r="H35" s="13">
        <f t="shared" si="2"/>
        <v>30</v>
      </c>
      <c r="I35" s="13" t="str">
        <f t="shared" si="3"/>
        <v>Reorder</v>
      </c>
    </row>
    <row r="36" spans="1:9" x14ac:dyDescent="0.3">
      <c r="A36" s="13" t="s">
        <v>102</v>
      </c>
      <c r="B36" s="13">
        <f>VLOOKUP(A36,VLookup_Data,4,FALSE)</f>
        <v>127</v>
      </c>
      <c r="C36" s="13">
        <f>_xlfn.XLOOKUP(A36,Product_Name,Recorder_Level)</f>
        <v>81</v>
      </c>
      <c r="D36" s="13">
        <f>IF(B36&lt;=C36,C36-B36,0)</f>
        <v>0</v>
      </c>
      <c r="E36" s="13">
        <f t="shared" si="0"/>
        <v>0</v>
      </c>
      <c r="F36" s="13">
        <f t="shared" si="1"/>
        <v>0</v>
      </c>
      <c r="G36" s="13" t="str">
        <f>IF(B36&lt;=C36,C36-B36,"No Order Needed")</f>
        <v>No Order Needed</v>
      </c>
      <c r="H36" s="13">
        <f t="shared" si="2"/>
        <v>0</v>
      </c>
      <c r="I36" s="13" t="str">
        <f t="shared" si="3"/>
        <v>Ok</v>
      </c>
    </row>
    <row r="37" spans="1:9" x14ac:dyDescent="0.3">
      <c r="A37" s="13" t="s">
        <v>104</v>
      </c>
      <c r="B37" s="13">
        <f>VLOOKUP(A37,VLookup_Data,4,FALSE)</f>
        <v>189</v>
      </c>
      <c r="C37" s="13">
        <f>_xlfn.XLOOKUP(A37,Product_Name,Recorder_Level)</f>
        <v>96</v>
      </c>
      <c r="D37" s="13">
        <f>IF(B37&lt;=C37,C37-B37,0)</f>
        <v>0</v>
      </c>
      <c r="E37" s="13">
        <f t="shared" si="0"/>
        <v>0</v>
      </c>
      <c r="F37" s="13">
        <f t="shared" si="1"/>
        <v>0</v>
      </c>
      <c r="G37" s="13" t="str">
        <f>IF(B37&lt;=C37,C37-B37,"No Order Needed")</f>
        <v>No Order Needed</v>
      </c>
      <c r="H37" s="13">
        <f t="shared" si="2"/>
        <v>0</v>
      </c>
      <c r="I37" s="13" t="str">
        <f t="shared" si="3"/>
        <v>Ok</v>
      </c>
    </row>
    <row r="38" spans="1:9" x14ac:dyDescent="0.3">
      <c r="A38" s="13" t="s">
        <v>106</v>
      </c>
      <c r="B38" s="13">
        <f>VLOOKUP(A38,VLookup_Data,4,FALSE)</f>
        <v>197</v>
      </c>
      <c r="C38" s="13">
        <f>_xlfn.XLOOKUP(A38,Product_Name,Recorder_Level)</f>
        <v>91</v>
      </c>
      <c r="D38" s="13">
        <f>IF(B38&lt;=C38,C38-B38,0)</f>
        <v>0</v>
      </c>
      <c r="E38" s="13">
        <f t="shared" si="0"/>
        <v>0</v>
      </c>
      <c r="F38" s="13">
        <f t="shared" si="1"/>
        <v>0</v>
      </c>
      <c r="G38" s="13" t="str">
        <f>IF(B38&lt;=C38,C38-B38,"No Order Needed")</f>
        <v>No Order Needed</v>
      </c>
      <c r="H38" s="13">
        <f t="shared" si="2"/>
        <v>0</v>
      </c>
      <c r="I38" s="13" t="str">
        <f t="shared" si="3"/>
        <v>Ok</v>
      </c>
    </row>
    <row r="39" spans="1:9" x14ac:dyDescent="0.3">
      <c r="A39" s="13" t="s">
        <v>108</v>
      </c>
      <c r="B39" s="13">
        <f>VLOOKUP(A39,VLookup_Data,4,FALSE)</f>
        <v>164</v>
      </c>
      <c r="C39" s="13">
        <f>_xlfn.XLOOKUP(A39,Product_Name,Recorder_Level)</f>
        <v>70</v>
      </c>
      <c r="D39" s="13">
        <f>IF(B39&lt;=C39,C39-B39,0)</f>
        <v>0</v>
      </c>
      <c r="E39" s="13">
        <f t="shared" si="0"/>
        <v>0</v>
      </c>
      <c r="F39" s="13">
        <f t="shared" si="1"/>
        <v>0</v>
      </c>
      <c r="G39" s="13" t="str">
        <f>IF(B39&lt;=C39,C39-B39,"No Order Needed")</f>
        <v>No Order Needed</v>
      </c>
      <c r="H39" s="13">
        <f t="shared" si="2"/>
        <v>0</v>
      </c>
      <c r="I39" s="13" t="str">
        <f t="shared" si="3"/>
        <v>Ok</v>
      </c>
    </row>
    <row r="40" spans="1:9" x14ac:dyDescent="0.3">
      <c r="A40" s="13" t="s">
        <v>110</v>
      </c>
      <c r="B40" s="13">
        <f>VLOOKUP(A40,VLookup_Data,4,FALSE)</f>
        <v>58</v>
      </c>
      <c r="C40" s="13">
        <f>_xlfn.XLOOKUP(A40,Product_Name,Recorder_Level)</f>
        <v>51</v>
      </c>
      <c r="D40" s="13">
        <f>IF(B40&lt;=C40,C40-B40,0)</f>
        <v>0</v>
      </c>
      <c r="E40" s="13">
        <f t="shared" si="0"/>
        <v>0</v>
      </c>
      <c r="F40" s="13">
        <f t="shared" si="1"/>
        <v>0</v>
      </c>
      <c r="G40" s="13" t="str">
        <f>IF(B40&lt;=C40,C40-B40,"No Order Needed")</f>
        <v>No Order Needed</v>
      </c>
      <c r="H40" s="13">
        <f t="shared" si="2"/>
        <v>3</v>
      </c>
      <c r="I40" s="13" t="str">
        <f t="shared" si="3"/>
        <v>Ok</v>
      </c>
    </row>
    <row r="41" spans="1:9" x14ac:dyDescent="0.3">
      <c r="A41" s="13" t="s">
        <v>112</v>
      </c>
      <c r="B41" s="13">
        <f>VLOOKUP(A41,VLookup_Data,4,FALSE)</f>
        <v>179</v>
      </c>
      <c r="C41" s="13">
        <f>_xlfn.XLOOKUP(A41,Product_Name,Recorder_Level)</f>
        <v>81</v>
      </c>
      <c r="D41" s="13">
        <f>IF(B41&lt;=C41,C41-B41,0)</f>
        <v>0</v>
      </c>
      <c r="E41" s="13">
        <f t="shared" si="0"/>
        <v>0</v>
      </c>
      <c r="F41" s="13">
        <f t="shared" si="1"/>
        <v>0</v>
      </c>
      <c r="G41" s="13" t="str">
        <f>IF(B41&lt;=C41,C41-B41,"No Order Needed")</f>
        <v>No Order Needed</v>
      </c>
      <c r="H41" s="13">
        <f t="shared" si="2"/>
        <v>0</v>
      </c>
      <c r="I41" s="13" t="str">
        <f t="shared" si="3"/>
        <v>Ok</v>
      </c>
    </row>
    <row r="42" spans="1:9" x14ac:dyDescent="0.3">
      <c r="A42" s="13" t="s">
        <v>114</v>
      </c>
      <c r="B42" s="13">
        <f>VLOOKUP(A42,VLookup_Data,4,FALSE)</f>
        <v>38</v>
      </c>
      <c r="C42" s="13">
        <f>_xlfn.XLOOKUP(A42,Product_Name,Recorder_Level)</f>
        <v>21</v>
      </c>
      <c r="D42" s="13">
        <f>IF(B42&lt;=C42,C42-B42,0)</f>
        <v>0</v>
      </c>
      <c r="E42" s="13">
        <f t="shared" si="0"/>
        <v>0</v>
      </c>
      <c r="F42" s="13">
        <f t="shared" si="1"/>
        <v>0</v>
      </c>
      <c r="G42" s="13" t="str">
        <f>IF(B42&lt;=C42,C42-B42,"No Order Needed")</f>
        <v>No Order Needed</v>
      </c>
      <c r="H42" s="13">
        <f t="shared" si="2"/>
        <v>0</v>
      </c>
      <c r="I42" s="13" t="str">
        <f t="shared" si="3"/>
        <v>Ok</v>
      </c>
    </row>
    <row r="43" spans="1:9" x14ac:dyDescent="0.3">
      <c r="A43" s="13" t="s">
        <v>116</v>
      </c>
      <c r="B43" s="13">
        <f>VLOOKUP(A43,VLookup_Data,4,FALSE)</f>
        <v>112</v>
      </c>
      <c r="C43" s="13">
        <f>_xlfn.XLOOKUP(A43,Product_Name,Recorder_Level)</f>
        <v>75</v>
      </c>
      <c r="D43" s="13">
        <f>IF(B43&lt;=C43,C43-B43,0)</f>
        <v>0</v>
      </c>
      <c r="E43" s="13">
        <f t="shared" si="0"/>
        <v>0</v>
      </c>
      <c r="F43" s="13">
        <f t="shared" si="1"/>
        <v>0</v>
      </c>
      <c r="G43" s="13" t="str">
        <f>IF(B43&lt;=C43,C43-B43,"No Order Needed")</f>
        <v>No Order Needed</v>
      </c>
      <c r="H43" s="13">
        <f t="shared" si="2"/>
        <v>0</v>
      </c>
      <c r="I43" s="13" t="str">
        <f t="shared" si="3"/>
        <v>Ok</v>
      </c>
    </row>
    <row r="44" spans="1:9" x14ac:dyDescent="0.3">
      <c r="A44" s="13" t="s">
        <v>118</v>
      </c>
      <c r="B44" s="13">
        <f>VLOOKUP(A44,VLookup_Data,4,FALSE)</f>
        <v>53</v>
      </c>
      <c r="C44" s="13">
        <f>_xlfn.XLOOKUP(A44,Product_Name,Recorder_Level)</f>
        <v>20</v>
      </c>
      <c r="D44" s="13">
        <f>IF(B44&lt;=C44,C44-B44,0)</f>
        <v>0</v>
      </c>
      <c r="E44" s="13">
        <f t="shared" si="0"/>
        <v>0</v>
      </c>
      <c r="F44" s="13">
        <f t="shared" si="1"/>
        <v>0</v>
      </c>
      <c r="G44" s="13" t="str">
        <f>IF(B44&lt;=C44,C44-B44,"No Order Needed")</f>
        <v>No Order Needed</v>
      </c>
      <c r="H44" s="13">
        <f t="shared" si="2"/>
        <v>0</v>
      </c>
      <c r="I44" s="13" t="str">
        <f t="shared" si="3"/>
        <v>Ok</v>
      </c>
    </row>
    <row r="45" spans="1:9" x14ac:dyDescent="0.3">
      <c r="A45" s="13" t="s">
        <v>120</v>
      </c>
      <c r="B45" s="13">
        <f>VLOOKUP(A45,VLookup_Data,4,FALSE)</f>
        <v>52</v>
      </c>
      <c r="C45" s="13">
        <f>_xlfn.XLOOKUP(A45,Product_Name,Recorder_Level)</f>
        <v>63</v>
      </c>
      <c r="D45" s="13">
        <f>IF(B45&lt;=C45,C45-B45,0)</f>
        <v>11</v>
      </c>
      <c r="E45" s="13">
        <f t="shared" si="0"/>
        <v>11</v>
      </c>
      <c r="F45" s="13">
        <f t="shared" si="1"/>
        <v>11</v>
      </c>
      <c r="G45" s="13">
        <f>IF(B45&lt;=C45,C45-B45,"No Order Needed")</f>
        <v>11</v>
      </c>
      <c r="H45" s="13">
        <f t="shared" si="2"/>
        <v>21</v>
      </c>
      <c r="I45" s="13" t="str">
        <f t="shared" si="3"/>
        <v>Reorder</v>
      </c>
    </row>
    <row r="46" spans="1:9" x14ac:dyDescent="0.3">
      <c r="A46" s="13" t="s">
        <v>122</v>
      </c>
      <c r="B46" s="13">
        <f>VLOOKUP(A46,VLookup_Data,4,FALSE)</f>
        <v>67</v>
      </c>
      <c r="C46" s="13">
        <f>_xlfn.XLOOKUP(A46,Product_Name,Recorder_Level)</f>
        <v>74</v>
      </c>
      <c r="D46" s="13">
        <f>IF(B46&lt;=C46,C46-B46,0)</f>
        <v>7</v>
      </c>
      <c r="E46" s="13">
        <f t="shared" si="0"/>
        <v>7</v>
      </c>
      <c r="F46" s="13">
        <f t="shared" si="1"/>
        <v>7</v>
      </c>
      <c r="G46" s="13">
        <f>IF(B46&lt;=C46,C46-B46,"No Order Needed")</f>
        <v>7</v>
      </c>
      <c r="H46" s="13">
        <f t="shared" si="2"/>
        <v>17</v>
      </c>
      <c r="I46" s="13" t="str">
        <f t="shared" si="3"/>
        <v>Reorder</v>
      </c>
    </row>
    <row r="47" spans="1:9" x14ac:dyDescent="0.3">
      <c r="A47" s="13" t="s">
        <v>124</v>
      </c>
      <c r="B47" s="13">
        <f>VLOOKUP(A47,VLookup_Data,4,FALSE)</f>
        <v>144</v>
      </c>
      <c r="C47" s="13">
        <f>_xlfn.XLOOKUP(A47,Product_Name,Recorder_Level)</f>
        <v>57</v>
      </c>
      <c r="D47" s="13">
        <f>IF(B47&lt;=C47,C47-B47,0)</f>
        <v>0</v>
      </c>
      <c r="E47" s="13">
        <f t="shared" si="0"/>
        <v>0</v>
      </c>
      <c r="F47" s="13">
        <f t="shared" si="1"/>
        <v>0</v>
      </c>
      <c r="G47" s="13" t="str">
        <f>IF(B47&lt;=C47,C47-B47,"No Order Needed")</f>
        <v>No Order Needed</v>
      </c>
      <c r="H47" s="13">
        <f t="shared" si="2"/>
        <v>0</v>
      </c>
      <c r="I47" s="13" t="str">
        <f t="shared" si="3"/>
        <v>Ok</v>
      </c>
    </row>
    <row r="48" spans="1:9" x14ac:dyDescent="0.3">
      <c r="A48" s="13" t="s">
        <v>126</v>
      </c>
      <c r="B48" s="13">
        <f>VLOOKUP(A48,VLookup_Data,4,FALSE)</f>
        <v>97</v>
      </c>
      <c r="C48" s="13">
        <f>_xlfn.XLOOKUP(A48,Product_Name,Recorder_Level)</f>
        <v>89</v>
      </c>
      <c r="D48" s="13">
        <f>IF(B48&lt;=C48,C48-B48,0)</f>
        <v>0</v>
      </c>
      <c r="E48" s="13">
        <f t="shared" si="0"/>
        <v>0</v>
      </c>
      <c r="F48" s="13">
        <f t="shared" si="1"/>
        <v>0</v>
      </c>
      <c r="G48" s="13" t="str">
        <f>IF(B48&lt;=C48,C48-B48,"No Order Needed")</f>
        <v>No Order Needed</v>
      </c>
      <c r="H48" s="13">
        <f t="shared" si="2"/>
        <v>2</v>
      </c>
      <c r="I48" s="13" t="str">
        <f t="shared" si="3"/>
        <v>Ok</v>
      </c>
    </row>
    <row r="49" spans="1:9" x14ac:dyDescent="0.3">
      <c r="A49" s="13" t="s">
        <v>128</v>
      </c>
      <c r="B49" s="13">
        <f>VLOOKUP(A49,VLookup_Data,4,FALSE)</f>
        <v>96</v>
      </c>
      <c r="C49" s="13">
        <f>_xlfn.XLOOKUP(A49,Product_Name,Recorder_Level)</f>
        <v>92</v>
      </c>
      <c r="D49" s="13">
        <f>IF(B49&lt;=C49,C49-B49,0)</f>
        <v>0</v>
      </c>
      <c r="E49" s="13">
        <f t="shared" si="0"/>
        <v>0</v>
      </c>
      <c r="F49" s="13">
        <f t="shared" si="1"/>
        <v>0</v>
      </c>
      <c r="G49" s="13" t="str">
        <f>IF(B49&lt;=C49,C49-B49,"No Order Needed")</f>
        <v>No Order Needed</v>
      </c>
      <c r="H49" s="13">
        <f t="shared" si="2"/>
        <v>6</v>
      </c>
      <c r="I49" s="13" t="str">
        <f t="shared" si="3"/>
        <v>Ok</v>
      </c>
    </row>
    <row r="50" spans="1:9" x14ac:dyDescent="0.3">
      <c r="A50" s="13" t="s">
        <v>130</v>
      </c>
      <c r="B50" s="13">
        <f>VLOOKUP(A50,VLookup_Data,4,FALSE)</f>
        <v>92</v>
      </c>
      <c r="C50" s="13">
        <f>_xlfn.XLOOKUP(A50,Product_Name,Recorder_Level)</f>
        <v>22</v>
      </c>
      <c r="D50" s="13">
        <f>IF(B50&lt;=C50,C50-B50,0)</f>
        <v>0</v>
      </c>
      <c r="E50" s="13">
        <f t="shared" si="0"/>
        <v>0</v>
      </c>
      <c r="F50" s="13">
        <f t="shared" si="1"/>
        <v>0</v>
      </c>
      <c r="G50" s="13" t="str">
        <f>IF(B50&lt;=C50,C50-B50,"No Order Needed")</f>
        <v>No Order Needed</v>
      </c>
      <c r="H50" s="13">
        <f t="shared" si="2"/>
        <v>0</v>
      </c>
      <c r="I50" s="13" t="str">
        <f t="shared" si="3"/>
        <v>Ok</v>
      </c>
    </row>
    <row r="51" spans="1:9" x14ac:dyDescent="0.3">
      <c r="A51" s="13" t="s">
        <v>132</v>
      </c>
      <c r="B51" s="13">
        <f>VLOOKUP(A51,VLookup_Data,4,FALSE)</f>
        <v>163</v>
      </c>
      <c r="C51" s="13">
        <f>_xlfn.XLOOKUP(A51,Product_Name,Recorder_Level)</f>
        <v>38</v>
      </c>
      <c r="D51" s="13">
        <f>IF(B51&lt;=C51,C51-B51,0)</f>
        <v>0</v>
      </c>
      <c r="E51" s="13">
        <f t="shared" si="0"/>
        <v>0</v>
      </c>
      <c r="F51" s="13">
        <f t="shared" si="1"/>
        <v>0</v>
      </c>
      <c r="G51" s="13" t="str">
        <f>IF(B51&lt;=C51,C51-B51,"No Order Needed")</f>
        <v>No Order Needed</v>
      </c>
      <c r="H51" s="13">
        <f t="shared" si="2"/>
        <v>0</v>
      </c>
      <c r="I51" s="13" t="str">
        <f t="shared" si="3"/>
        <v>Ok</v>
      </c>
    </row>
    <row r="52" spans="1:9" x14ac:dyDescent="0.3">
      <c r="A52" s="13" t="s">
        <v>134</v>
      </c>
      <c r="B52" s="13">
        <f>VLOOKUP(A52,VLookup_Data,4,FALSE)</f>
        <v>147</v>
      </c>
      <c r="C52" s="13">
        <f>_xlfn.XLOOKUP(A52,Product_Name,Recorder_Level)</f>
        <v>90</v>
      </c>
      <c r="D52" s="13">
        <f>IF(B52&lt;=C52,C52-B52,0)</f>
        <v>0</v>
      </c>
      <c r="E52" s="13">
        <f t="shared" si="0"/>
        <v>0</v>
      </c>
      <c r="F52" s="13">
        <f t="shared" si="1"/>
        <v>0</v>
      </c>
      <c r="G52" s="13" t="str">
        <f>IF(B52&lt;=C52,C52-B52,"No Order Needed")</f>
        <v>No Order Needed</v>
      </c>
      <c r="H52" s="13">
        <f t="shared" si="2"/>
        <v>0</v>
      </c>
      <c r="I52" s="13" t="str">
        <f t="shared" si="3"/>
        <v>Ok</v>
      </c>
    </row>
    <row r="53" spans="1:9" x14ac:dyDescent="0.3">
      <c r="A53" s="13" t="s">
        <v>136</v>
      </c>
      <c r="B53" s="13">
        <f>VLOOKUP(A53,VLookup_Data,4,FALSE)</f>
        <v>167</v>
      </c>
      <c r="C53" s="13">
        <f>_xlfn.XLOOKUP(A53,Product_Name,Recorder_Level)</f>
        <v>58</v>
      </c>
      <c r="D53" s="13">
        <f>IF(B53&lt;=C53,C53-B53,0)</f>
        <v>0</v>
      </c>
      <c r="E53" s="13">
        <f t="shared" si="0"/>
        <v>0</v>
      </c>
      <c r="F53" s="13">
        <f t="shared" si="1"/>
        <v>0</v>
      </c>
      <c r="G53" s="13" t="str">
        <f>IF(B53&lt;=C53,C53-B53,"No Order Needed")</f>
        <v>No Order Needed</v>
      </c>
      <c r="H53" s="13">
        <f t="shared" si="2"/>
        <v>0</v>
      </c>
      <c r="I53" s="13" t="str">
        <f t="shared" si="3"/>
        <v>Ok</v>
      </c>
    </row>
    <row r="54" spans="1:9" x14ac:dyDescent="0.3">
      <c r="A54" s="13" t="s">
        <v>138</v>
      </c>
      <c r="B54" s="13">
        <f>VLOOKUP(A54,VLookup_Data,4,FALSE)</f>
        <v>10</v>
      </c>
      <c r="C54" s="13">
        <f>_xlfn.XLOOKUP(A54,Product_Name,Recorder_Level)</f>
        <v>76</v>
      </c>
      <c r="D54" s="13">
        <f>IF(B54&lt;=C54,C54-B54,0)</f>
        <v>66</v>
      </c>
      <c r="E54" s="13">
        <f t="shared" si="0"/>
        <v>66</v>
      </c>
      <c r="F54" s="13">
        <f t="shared" si="1"/>
        <v>66</v>
      </c>
      <c r="G54" s="13">
        <f>IF(B54&lt;=C54,C54-B54,"No Order Needed")</f>
        <v>66</v>
      </c>
      <c r="H54" s="13">
        <f t="shared" si="2"/>
        <v>76</v>
      </c>
      <c r="I54" s="13" t="str">
        <f t="shared" si="3"/>
        <v>Reorder</v>
      </c>
    </row>
    <row r="55" spans="1:9" x14ac:dyDescent="0.3">
      <c r="A55" s="13" t="s">
        <v>140</v>
      </c>
      <c r="B55" s="13">
        <f>VLOOKUP(A55,VLookup_Data,4,FALSE)</f>
        <v>41</v>
      </c>
      <c r="C55" s="13">
        <f>_xlfn.XLOOKUP(A55,Product_Name,Recorder_Level)</f>
        <v>26</v>
      </c>
      <c r="D55" s="13">
        <f>IF(B55&lt;=C55,C55-B55,0)</f>
        <v>0</v>
      </c>
      <c r="E55" s="13">
        <f t="shared" si="0"/>
        <v>0</v>
      </c>
      <c r="F55" s="13">
        <f t="shared" si="1"/>
        <v>0</v>
      </c>
      <c r="G55" s="13" t="str">
        <f>IF(B55&lt;=C55,C55-B55,"No Order Needed")</f>
        <v>No Order Needed</v>
      </c>
      <c r="H55" s="13">
        <f t="shared" si="2"/>
        <v>0</v>
      </c>
      <c r="I55" s="13" t="str">
        <f t="shared" si="3"/>
        <v>Ok</v>
      </c>
    </row>
    <row r="56" spans="1:9" x14ac:dyDescent="0.3">
      <c r="A56" s="13" t="s">
        <v>142</v>
      </c>
      <c r="B56" s="13">
        <f>VLOOKUP(A56,VLookup_Data,4,FALSE)</f>
        <v>59</v>
      </c>
      <c r="C56" s="13">
        <f>_xlfn.XLOOKUP(A56,Product_Name,Recorder_Level)</f>
        <v>21</v>
      </c>
      <c r="D56" s="13">
        <f>IF(B56&lt;=C56,C56-B56,0)</f>
        <v>0</v>
      </c>
      <c r="E56" s="13">
        <f t="shared" si="0"/>
        <v>0</v>
      </c>
      <c r="F56" s="13">
        <f t="shared" si="1"/>
        <v>0</v>
      </c>
      <c r="G56" s="13" t="str">
        <f>IF(B56&lt;=C56,C56-B56,"No Order Needed")</f>
        <v>No Order Needed</v>
      </c>
      <c r="H56" s="13">
        <f t="shared" si="2"/>
        <v>0</v>
      </c>
      <c r="I56" s="13" t="str">
        <f t="shared" si="3"/>
        <v>Ok</v>
      </c>
    </row>
    <row r="57" spans="1:9" x14ac:dyDescent="0.3">
      <c r="A57" s="13" t="s">
        <v>144</v>
      </c>
      <c r="B57" s="13">
        <f>VLOOKUP(A57,VLookup_Data,4,FALSE)</f>
        <v>36</v>
      </c>
      <c r="C57" s="13">
        <f>_xlfn.XLOOKUP(A57,Product_Name,Recorder_Level)</f>
        <v>51</v>
      </c>
      <c r="D57" s="13">
        <f>IF(B57&lt;=C57,C57-B57,0)</f>
        <v>15</v>
      </c>
      <c r="E57" s="13">
        <f t="shared" si="0"/>
        <v>15</v>
      </c>
      <c r="F57" s="13">
        <f t="shared" si="1"/>
        <v>15</v>
      </c>
      <c r="G57" s="13">
        <f>IF(B57&lt;=C57,C57-B57,"No Order Needed")</f>
        <v>15</v>
      </c>
      <c r="H57" s="13">
        <f t="shared" si="2"/>
        <v>25</v>
      </c>
      <c r="I57" s="13" t="str">
        <f t="shared" si="3"/>
        <v>Reorder</v>
      </c>
    </row>
    <row r="58" spans="1:9" x14ac:dyDescent="0.3">
      <c r="A58" s="13" t="s">
        <v>146</v>
      </c>
      <c r="B58" s="13">
        <f>VLOOKUP(A58,VLookup_Data,4,FALSE)</f>
        <v>98</v>
      </c>
      <c r="C58" s="13">
        <f>_xlfn.XLOOKUP(A58,Product_Name,Recorder_Level)</f>
        <v>38</v>
      </c>
      <c r="D58" s="13">
        <f>IF(B58&lt;=C58,C58-B58,0)</f>
        <v>0</v>
      </c>
      <c r="E58" s="13">
        <f t="shared" si="0"/>
        <v>0</v>
      </c>
      <c r="F58" s="13">
        <f t="shared" si="1"/>
        <v>0</v>
      </c>
      <c r="G58" s="13" t="str">
        <f>IF(B58&lt;=C58,C58-B58,"No Order Needed")</f>
        <v>No Order Needed</v>
      </c>
      <c r="H58" s="13">
        <f t="shared" si="2"/>
        <v>0</v>
      </c>
      <c r="I58" s="13" t="str">
        <f t="shared" si="3"/>
        <v>Ok</v>
      </c>
    </row>
    <row r="59" spans="1:9" x14ac:dyDescent="0.3">
      <c r="A59" s="13" t="s">
        <v>148</v>
      </c>
      <c r="B59" s="13">
        <f>VLOOKUP(A59,VLookup_Data,4,FALSE)</f>
        <v>147</v>
      </c>
      <c r="C59" s="13">
        <f>_xlfn.XLOOKUP(A59,Product_Name,Recorder_Level)</f>
        <v>43</v>
      </c>
      <c r="D59" s="13">
        <f>IF(B59&lt;=C59,C59-B59,0)</f>
        <v>0</v>
      </c>
      <c r="E59" s="13">
        <f t="shared" si="0"/>
        <v>0</v>
      </c>
      <c r="F59" s="13">
        <f t="shared" si="1"/>
        <v>0</v>
      </c>
      <c r="G59" s="13" t="str">
        <f>IF(B59&lt;=C59,C59-B59,"No Order Needed")</f>
        <v>No Order Needed</v>
      </c>
      <c r="H59" s="13">
        <f t="shared" si="2"/>
        <v>0</v>
      </c>
      <c r="I59" s="13" t="str">
        <f t="shared" si="3"/>
        <v>Ok</v>
      </c>
    </row>
    <row r="60" spans="1:9" x14ac:dyDescent="0.3">
      <c r="A60" s="13" t="s">
        <v>108</v>
      </c>
      <c r="B60" s="13">
        <f>VLOOKUP(A60,VLookup_Data,4,FALSE)</f>
        <v>164</v>
      </c>
      <c r="C60" s="13">
        <f>_xlfn.XLOOKUP(A60,Product_Name,Recorder_Level)</f>
        <v>70</v>
      </c>
      <c r="D60" s="13">
        <f>IF(B60&lt;=C60,C60-B60,0)</f>
        <v>0</v>
      </c>
      <c r="E60" s="13">
        <f t="shared" si="0"/>
        <v>0</v>
      </c>
      <c r="F60" s="13">
        <f t="shared" si="1"/>
        <v>0</v>
      </c>
      <c r="G60" s="13" t="str">
        <f>IF(B60&lt;=C60,C60-B60,"No Order Needed")</f>
        <v>No Order Needed</v>
      </c>
      <c r="H60" s="13">
        <f t="shared" si="2"/>
        <v>0</v>
      </c>
      <c r="I60" s="13" t="str">
        <f t="shared" si="3"/>
        <v>Ok</v>
      </c>
    </row>
    <row r="61" spans="1:9" x14ac:dyDescent="0.3">
      <c r="A61" s="13" t="s">
        <v>151</v>
      </c>
      <c r="B61" s="13">
        <f>VLOOKUP(A61,VLookup_Data,4,FALSE)</f>
        <v>111</v>
      </c>
      <c r="C61" s="13">
        <f>_xlfn.XLOOKUP(A61,Product_Name,Recorder_Level)</f>
        <v>44</v>
      </c>
      <c r="D61" s="13">
        <f>IF(B61&lt;=C61,C61-B61,0)</f>
        <v>0</v>
      </c>
      <c r="E61" s="13">
        <f t="shared" si="0"/>
        <v>0</v>
      </c>
      <c r="F61" s="13">
        <f t="shared" si="1"/>
        <v>0</v>
      </c>
      <c r="G61" s="13" t="str">
        <f>IF(B61&lt;=C61,C61-B61,"No Order Needed")</f>
        <v>No Order Needed</v>
      </c>
      <c r="H61" s="13">
        <f t="shared" si="2"/>
        <v>0</v>
      </c>
      <c r="I61" s="13" t="str">
        <f t="shared" si="3"/>
        <v>Ok</v>
      </c>
    </row>
    <row r="62" spans="1:9" x14ac:dyDescent="0.3">
      <c r="A62" s="13" t="s">
        <v>153</v>
      </c>
      <c r="B62" s="13">
        <f>VLOOKUP(A62,VLookup_Data,4,FALSE)</f>
        <v>81</v>
      </c>
      <c r="C62" s="13">
        <f>_xlfn.XLOOKUP(A62,Product_Name,Recorder_Level)</f>
        <v>85</v>
      </c>
      <c r="D62" s="13">
        <f>IF(B62&lt;=C62,C62-B62,0)</f>
        <v>4</v>
      </c>
      <c r="E62" s="13">
        <f t="shared" si="0"/>
        <v>4</v>
      </c>
      <c r="F62" s="13">
        <f t="shared" si="1"/>
        <v>4</v>
      </c>
      <c r="G62" s="13">
        <f>IF(B62&lt;=C62,C62-B62,"No Order Needed")</f>
        <v>4</v>
      </c>
      <c r="H62" s="13">
        <f t="shared" si="2"/>
        <v>14</v>
      </c>
      <c r="I62" s="13" t="str">
        <f t="shared" si="3"/>
        <v>Reorder</v>
      </c>
    </row>
    <row r="63" spans="1:9" x14ac:dyDescent="0.3">
      <c r="A63" s="13" t="s">
        <v>155</v>
      </c>
      <c r="B63" s="13">
        <f>VLOOKUP(A63,VLookup_Data,4,FALSE)</f>
        <v>168</v>
      </c>
      <c r="C63" s="13">
        <f>_xlfn.XLOOKUP(A63,Product_Name,Recorder_Level)</f>
        <v>52</v>
      </c>
      <c r="D63" s="13">
        <f>IF(B63&lt;=C63,C63-B63,0)</f>
        <v>0</v>
      </c>
      <c r="E63" s="13">
        <f t="shared" si="0"/>
        <v>0</v>
      </c>
      <c r="F63" s="13">
        <f t="shared" si="1"/>
        <v>0</v>
      </c>
      <c r="G63" s="13" t="str">
        <f>IF(B63&lt;=C63,C63-B63,"No Order Needed")</f>
        <v>No Order Needed</v>
      </c>
      <c r="H63" s="13">
        <f t="shared" si="2"/>
        <v>0</v>
      </c>
      <c r="I63" s="13" t="str">
        <f t="shared" si="3"/>
        <v>Ok</v>
      </c>
    </row>
    <row r="64" spans="1:9" x14ac:dyDescent="0.3">
      <c r="A64" s="13" t="s">
        <v>157</v>
      </c>
      <c r="B64" s="13">
        <f>VLOOKUP(A64,VLookup_Data,4,FALSE)</f>
        <v>20</v>
      </c>
      <c r="C64" s="13">
        <f>_xlfn.XLOOKUP(A64,Product_Name,Recorder_Level)</f>
        <v>67</v>
      </c>
      <c r="D64" s="13">
        <f>IF(B64&lt;=C64,C64-B64,0)</f>
        <v>47</v>
      </c>
      <c r="E64" s="13">
        <f t="shared" si="0"/>
        <v>47</v>
      </c>
      <c r="F64" s="13">
        <f t="shared" si="1"/>
        <v>47</v>
      </c>
      <c r="G64" s="13">
        <f>IF(B64&lt;=C64,C64-B64,"No Order Needed")</f>
        <v>47</v>
      </c>
      <c r="H64" s="13">
        <f t="shared" si="2"/>
        <v>57</v>
      </c>
      <c r="I64" s="13" t="str">
        <f t="shared" si="3"/>
        <v>Reorder</v>
      </c>
    </row>
    <row r="65" spans="1:9" x14ac:dyDescent="0.3">
      <c r="A65" s="13" t="s">
        <v>159</v>
      </c>
      <c r="B65" s="13">
        <f>VLOOKUP(A65,VLookup_Data,4,FALSE)</f>
        <v>135</v>
      </c>
      <c r="C65" s="13">
        <f>_xlfn.XLOOKUP(A65,Product_Name,Recorder_Level)</f>
        <v>26</v>
      </c>
      <c r="D65" s="13">
        <f>IF(B65&lt;=C65,C65-B65,0)</f>
        <v>0</v>
      </c>
      <c r="E65" s="13">
        <f t="shared" si="0"/>
        <v>0</v>
      </c>
      <c r="F65" s="13">
        <f t="shared" si="1"/>
        <v>0</v>
      </c>
      <c r="G65" s="13" t="str">
        <f>IF(B65&lt;=C65,C65-B65,"No Order Needed")</f>
        <v>No Order Needed</v>
      </c>
      <c r="H65" s="13">
        <f t="shared" si="2"/>
        <v>0</v>
      </c>
      <c r="I65" s="13" t="str">
        <f t="shared" si="3"/>
        <v>Ok</v>
      </c>
    </row>
    <row r="66" spans="1:9" x14ac:dyDescent="0.3">
      <c r="A66" s="13" t="s">
        <v>161</v>
      </c>
      <c r="B66" s="13">
        <f>VLOOKUP(A66,VLookup_Data,4,FALSE)</f>
        <v>32</v>
      </c>
      <c r="C66" s="13">
        <f>_xlfn.XLOOKUP(A66,Product_Name,Recorder_Level)</f>
        <v>67</v>
      </c>
      <c r="D66" s="13">
        <f>IF(B66&lt;=C66,C66-B66,0)</f>
        <v>35</v>
      </c>
      <c r="E66" s="13">
        <f t="shared" si="0"/>
        <v>35</v>
      </c>
      <c r="F66" s="13">
        <f t="shared" si="1"/>
        <v>35</v>
      </c>
      <c r="G66" s="13">
        <f>IF(B66&lt;=C66,C66-B66,"No Order Needed")</f>
        <v>35</v>
      </c>
      <c r="H66" s="13">
        <f t="shared" si="2"/>
        <v>45</v>
      </c>
      <c r="I66" s="13" t="str">
        <f t="shared" si="3"/>
        <v>Reorder</v>
      </c>
    </row>
    <row r="67" spans="1:9" x14ac:dyDescent="0.3">
      <c r="A67" s="13" t="s">
        <v>163</v>
      </c>
      <c r="B67" s="13">
        <f>VLOOKUP(A67,VLookup_Data,4,FALSE)</f>
        <v>118</v>
      </c>
      <c r="C67" s="13">
        <f>_xlfn.XLOOKUP(A67,Product_Name,Recorder_Level)</f>
        <v>41</v>
      </c>
      <c r="D67" s="13">
        <f>IF(B67&lt;=C67,C67-B67,0)</f>
        <v>0</v>
      </c>
      <c r="E67" s="13">
        <f t="shared" ref="E67:E130" si="4">IF(C67-B67&gt;0,C67-B67,0)</f>
        <v>0</v>
      </c>
      <c r="F67" s="13">
        <f t="shared" ref="F67:F130" si="5">MAX(C67-B67,0)</f>
        <v>0</v>
      </c>
      <c r="G67" s="13" t="str">
        <f>IF(B67&lt;=C67,C67-B67,"No Order Needed")</f>
        <v>No Order Needed</v>
      </c>
      <c r="H67" s="13">
        <f t="shared" ref="H67:H130" si="6">MAX((C67-B67)+10,0)</f>
        <v>0</v>
      </c>
      <c r="I67" s="13" t="str">
        <f t="shared" ref="I67:I130" si="7">IF(B67=0,"Urgent",IF(B67&lt;=C67,"Reorder","Ok"))</f>
        <v>Ok</v>
      </c>
    </row>
    <row r="68" spans="1:9" x14ac:dyDescent="0.3">
      <c r="A68" s="13" t="s">
        <v>165</v>
      </c>
      <c r="B68" s="13">
        <f>VLOOKUP(A68,VLookup_Data,4,FALSE)</f>
        <v>50</v>
      </c>
      <c r="C68" s="13">
        <f>_xlfn.XLOOKUP(A68,Product_Name,Recorder_Level)</f>
        <v>73</v>
      </c>
      <c r="D68" s="13">
        <f>IF(B68&lt;=C68,C68-B68,0)</f>
        <v>23</v>
      </c>
      <c r="E68" s="13">
        <f t="shared" si="4"/>
        <v>23</v>
      </c>
      <c r="F68" s="13">
        <f t="shared" si="5"/>
        <v>23</v>
      </c>
      <c r="G68" s="13">
        <f>IF(B68&lt;=C68,C68-B68,"No Order Needed")</f>
        <v>23</v>
      </c>
      <c r="H68" s="13">
        <f t="shared" si="6"/>
        <v>33</v>
      </c>
      <c r="I68" s="13" t="str">
        <f t="shared" si="7"/>
        <v>Reorder</v>
      </c>
    </row>
    <row r="69" spans="1:9" x14ac:dyDescent="0.3">
      <c r="A69" s="13" t="s">
        <v>167</v>
      </c>
      <c r="B69" s="13">
        <f>VLOOKUP(A69,VLookup_Data,4,FALSE)</f>
        <v>20</v>
      </c>
      <c r="C69" s="13">
        <f>_xlfn.XLOOKUP(A69,Product_Name,Recorder_Level)</f>
        <v>49</v>
      </c>
      <c r="D69" s="13">
        <f>IF(B69&lt;=C69,C69-B69,0)</f>
        <v>29</v>
      </c>
      <c r="E69" s="13">
        <f t="shared" si="4"/>
        <v>29</v>
      </c>
      <c r="F69" s="13">
        <f t="shared" si="5"/>
        <v>29</v>
      </c>
      <c r="G69" s="13">
        <f>IF(B69&lt;=C69,C69-B69,"No Order Needed")</f>
        <v>29</v>
      </c>
      <c r="H69" s="13">
        <f t="shared" si="6"/>
        <v>39</v>
      </c>
      <c r="I69" s="13" t="str">
        <f t="shared" si="7"/>
        <v>Reorder</v>
      </c>
    </row>
    <row r="70" spans="1:9" x14ac:dyDescent="0.3">
      <c r="A70" s="13" t="s">
        <v>169</v>
      </c>
      <c r="B70" s="13">
        <f>VLOOKUP(A70,VLookup_Data,4,FALSE)</f>
        <v>191</v>
      </c>
      <c r="C70" s="13">
        <f>_xlfn.XLOOKUP(A70,Product_Name,Recorder_Level)</f>
        <v>88</v>
      </c>
      <c r="D70" s="13">
        <f>IF(B70&lt;=C70,C70-B70,0)</f>
        <v>0</v>
      </c>
      <c r="E70" s="13">
        <f t="shared" si="4"/>
        <v>0</v>
      </c>
      <c r="F70" s="13">
        <f t="shared" si="5"/>
        <v>0</v>
      </c>
      <c r="G70" s="13" t="str">
        <f>IF(B70&lt;=C70,C70-B70,"No Order Needed")</f>
        <v>No Order Needed</v>
      </c>
      <c r="H70" s="13">
        <f t="shared" si="6"/>
        <v>0</v>
      </c>
      <c r="I70" s="13" t="str">
        <f t="shared" si="7"/>
        <v>Ok</v>
      </c>
    </row>
    <row r="71" spans="1:9" x14ac:dyDescent="0.3">
      <c r="A71" s="13" t="s">
        <v>171</v>
      </c>
      <c r="B71" s="13">
        <f>VLOOKUP(A71,VLookup_Data,4,FALSE)</f>
        <v>34</v>
      </c>
      <c r="C71" s="13">
        <f>_xlfn.XLOOKUP(A71,Product_Name,Recorder_Level)</f>
        <v>83</v>
      </c>
      <c r="D71" s="13">
        <f>IF(B71&lt;=C71,C71-B71,0)</f>
        <v>49</v>
      </c>
      <c r="E71" s="13">
        <f t="shared" si="4"/>
        <v>49</v>
      </c>
      <c r="F71" s="13">
        <f t="shared" si="5"/>
        <v>49</v>
      </c>
      <c r="G71" s="13">
        <f>IF(B71&lt;=C71,C71-B71,"No Order Needed")</f>
        <v>49</v>
      </c>
      <c r="H71" s="13">
        <f t="shared" si="6"/>
        <v>59</v>
      </c>
      <c r="I71" s="13" t="str">
        <f t="shared" si="7"/>
        <v>Reorder</v>
      </c>
    </row>
    <row r="72" spans="1:9" x14ac:dyDescent="0.3">
      <c r="A72" s="13" t="s">
        <v>173</v>
      </c>
      <c r="B72" s="13">
        <f>VLOOKUP(A72,VLookup_Data,4,FALSE)</f>
        <v>171</v>
      </c>
      <c r="C72" s="13">
        <f>_xlfn.XLOOKUP(A72,Product_Name,Recorder_Level)</f>
        <v>49</v>
      </c>
      <c r="D72" s="13">
        <f>IF(B72&lt;=C72,C72-B72,0)</f>
        <v>0</v>
      </c>
      <c r="E72" s="13">
        <f t="shared" si="4"/>
        <v>0</v>
      </c>
      <c r="F72" s="13">
        <f t="shared" si="5"/>
        <v>0</v>
      </c>
      <c r="G72" s="13" t="str">
        <f>IF(B72&lt;=C72,C72-B72,"No Order Needed")</f>
        <v>No Order Needed</v>
      </c>
      <c r="H72" s="13">
        <f t="shared" si="6"/>
        <v>0</v>
      </c>
      <c r="I72" s="13" t="str">
        <f t="shared" si="7"/>
        <v>Ok</v>
      </c>
    </row>
    <row r="73" spans="1:9" x14ac:dyDescent="0.3">
      <c r="A73" s="13" t="s">
        <v>175</v>
      </c>
      <c r="B73" s="13">
        <f>VLOOKUP(A73,VLookup_Data,4,FALSE)</f>
        <v>5</v>
      </c>
      <c r="C73" s="13">
        <f>_xlfn.XLOOKUP(A73,Product_Name,Recorder_Level)</f>
        <v>56</v>
      </c>
      <c r="D73" s="13">
        <f>IF(B73&lt;=C73,C73-B73,0)</f>
        <v>51</v>
      </c>
      <c r="E73" s="13">
        <f t="shared" si="4"/>
        <v>51</v>
      </c>
      <c r="F73" s="13">
        <f t="shared" si="5"/>
        <v>51</v>
      </c>
      <c r="G73" s="13">
        <f>IF(B73&lt;=C73,C73-B73,"No Order Needed")</f>
        <v>51</v>
      </c>
      <c r="H73" s="13">
        <f t="shared" si="6"/>
        <v>61</v>
      </c>
      <c r="I73" s="13" t="str">
        <f t="shared" si="7"/>
        <v>Reorder</v>
      </c>
    </row>
    <row r="74" spans="1:9" x14ac:dyDescent="0.3">
      <c r="A74" s="13" t="s">
        <v>74</v>
      </c>
      <c r="B74" s="13">
        <f>VLOOKUP(A74,VLookup_Data,4,FALSE)</f>
        <v>135</v>
      </c>
      <c r="C74" s="13">
        <f>_xlfn.XLOOKUP(A74,Product_Name,Recorder_Level)</f>
        <v>82</v>
      </c>
      <c r="D74" s="13">
        <f>IF(B74&lt;=C74,C74-B74,0)</f>
        <v>0</v>
      </c>
      <c r="E74" s="13">
        <f t="shared" si="4"/>
        <v>0</v>
      </c>
      <c r="F74" s="13">
        <f t="shared" si="5"/>
        <v>0</v>
      </c>
      <c r="G74" s="13" t="str">
        <f>IF(B74&lt;=C74,C74-B74,"No Order Needed")</f>
        <v>No Order Needed</v>
      </c>
      <c r="H74" s="13">
        <f t="shared" si="6"/>
        <v>0</v>
      </c>
      <c r="I74" s="13" t="str">
        <f t="shared" si="7"/>
        <v>Ok</v>
      </c>
    </row>
    <row r="75" spans="1:9" x14ac:dyDescent="0.3">
      <c r="A75" s="13" t="s">
        <v>178</v>
      </c>
      <c r="B75" s="13">
        <f>VLOOKUP(A75,VLookup_Data,4,FALSE)</f>
        <v>159</v>
      </c>
      <c r="C75" s="13">
        <f>_xlfn.XLOOKUP(A75,Product_Name,Recorder_Level)</f>
        <v>52</v>
      </c>
      <c r="D75" s="13">
        <f>IF(B75&lt;=C75,C75-B75,0)</f>
        <v>0</v>
      </c>
      <c r="E75" s="13">
        <f t="shared" si="4"/>
        <v>0</v>
      </c>
      <c r="F75" s="13">
        <f t="shared" si="5"/>
        <v>0</v>
      </c>
      <c r="G75" s="13" t="str">
        <f>IF(B75&lt;=C75,C75-B75,"No Order Needed")</f>
        <v>No Order Needed</v>
      </c>
      <c r="H75" s="13">
        <f t="shared" si="6"/>
        <v>0</v>
      </c>
      <c r="I75" s="13" t="str">
        <f t="shared" si="7"/>
        <v>Ok</v>
      </c>
    </row>
    <row r="76" spans="1:9" x14ac:dyDescent="0.3">
      <c r="A76" s="13" t="s">
        <v>180</v>
      </c>
      <c r="B76" s="13">
        <f>VLOOKUP(A76,VLookup_Data,4,FALSE)</f>
        <v>17</v>
      </c>
      <c r="C76" s="13">
        <f>_xlfn.XLOOKUP(A76,Product_Name,Recorder_Level)</f>
        <v>44</v>
      </c>
      <c r="D76" s="13">
        <f>IF(B76&lt;=C76,C76-B76,0)</f>
        <v>27</v>
      </c>
      <c r="E76" s="13">
        <f t="shared" si="4"/>
        <v>27</v>
      </c>
      <c r="F76" s="13">
        <f t="shared" si="5"/>
        <v>27</v>
      </c>
      <c r="G76" s="13">
        <f>IF(B76&lt;=C76,C76-B76,"No Order Needed")</f>
        <v>27</v>
      </c>
      <c r="H76" s="13">
        <f t="shared" si="6"/>
        <v>37</v>
      </c>
      <c r="I76" s="13" t="str">
        <f t="shared" si="7"/>
        <v>Reorder</v>
      </c>
    </row>
    <row r="77" spans="1:9" x14ac:dyDescent="0.3">
      <c r="A77" s="13" t="s">
        <v>182</v>
      </c>
      <c r="B77" s="13">
        <f>VLOOKUP(A77,VLookup_Data,4,FALSE)</f>
        <v>57</v>
      </c>
      <c r="C77" s="13">
        <f>_xlfn.XLOOKUP(A77,Product_Name,Recorder_Level)</f>
        <v>86</v>
      </c>
      <c r="D77" s="13">
        <f>IF(B77&lt;=C77,C77-B77,0)</f>
        <v>29</v>
      </c>
      <c r="E77" s="13">
        <f t="shared" si="4"/>
        <v>29</v>
      </c>
      <c r="F77" s="13">
        <f t="shared" si="5"/>
        <v>29</v>
      </c>
      <c r="G77" s="13">
        <f>IF(B77&lt;=C77,C77-B77,"No Order Needed")</f>
        <v>29</v>
      </c>
      <c r="H77" s="13">
        <f t="shared" si="6"/>
        <v>39</v>
      </c>
      <c r="I77" s="13" t="str">
        <f t="shared" si="7"/>
        <v>Reorder</v>
      </c>
    </row>
    <row r="78" spans="1:9" x14ac:dyDescent="0.3">
      <c r="A78" s="13" t="s">
        <v>184</v>
      </c>
      <c r="B78" s="13">
        <f>VLOOKUP(A78,VLookup_Data,4,FALSE)</f>
        <v>113</v>
      </c>
      <c r="C78" s="13">
        <f>_xlfn.XLOOKUP(A78,Product_Name,Recorder_Level)</f>
        <v>51</v>
      </c>
      <c r="D78" s="13">
        <f>IF(B78&lt;=C78,C78-B78,0)</f>
        <v>0</v>
      </c>
      <c r="E78" s="13">
        <f t="shared" si="4"/>
        <v>0</v>
      </c>
      <c r="F78" s="13">
        <f t="shared" si="5"/>
        <v>0</v>
      </c>
      <c r="G78" s="13" t="str">
        <f>IF(B78&lt;=C78,C78-B78,"No Order Needed")</f>
        <v>No Order Needed</v>
      </c>
      <c r="H78" s="13">
        <f t="shared" si="6"/>
        <v>0</v>
      </c>
      <c r="I78" s="13" t="str">
        <f t="shared" si="7"/>
        <v>Ok</v>
      </c>
    </row>
    <row r="79" spans="1:9" x14ac:dyDescent="0.3">
      <c r="A79" s="13" t="s">
        <v>186</v>
      </c>
      <c r="B79" s="13">
        <f>VLOOKUP(A79,VLookup_Data,4,FALSE)</f>
        <v>193</v>
      </c>
      <c r="C79" s="13">
        <f>_xlfn.XLOOKUP(A79,Product_Name,Recorder_Level)</f>
        <v>46</v>
      </c>
      <c r="D79" s="13">
        <f>IF(B79&lt;=C79,C79-B79,0)</f>
        <v>0</v>
      </c>
      <c r="E79" s="13">
        <f t="shared" si="4"/>
        <v>0</v>
      </c>
      <c r="F79" s="13">
        <f t="shared" si="5"/>
        <v>0</v>
      </c>
      <c r="G79" s="13" t="str">
        <f>IF(B79&lt;=C79,C79-B79,"No Order Needed")</f>
        <v>No Order Needed</v>
      </c>
      <c r="H79" s="13">
        <f t="shared" si="6"/>
        <v>0</v>
      </c>
      <c r="I79" s="13" t="str">
        <f t="shared" si="7"/>
        <v>Ok</v>
      </c>
    </row>
    <row r="80" spans="1:9" x14ac:dyDescent="0.3">
      <c r="A80" s="13" t="s">
        <v>188</v>
      </c>
      <c r="B80" s="13">
        <f>VLOOKUP(A80,VLookup_Data,4,FALSE)</f>
        <v>103</v>
      </c>
      <c r="C80" s="13">
        <f>_xlfn.XLOOKUP(A80,Product_Name,Recorder_Level)</f>
        <v>52</v>
      </c>
      <c r="D80" s="13">
        <f>IF(B80&lt;=C80,C80-B80,0)</f>
        <v>0</v>
      </c>
      <c r="E80" s="13">
        <f t="shared" si="4"/>
        <v>0</v>
      </c>
      <c r="F80" s="13">
        <f t="shared" si="5"/>
        <v>0</v>
      </c>
      <c r="G80" s="13" t="str">
        <f>IF(B80&lt;=C80,C80-B80,"No Order Needed")</f>
        <v>No Order Needed</v>
      </c>
      <c r="H80" s="13">
        <f t="shared" si="6"/>
        <v>0</v>
      </c>
      <c r="I80" s="13" t="str">
        <f t="shared" si="7"/>
        <v>Ok</v>
      </c>
    </row>
    <row r="81" spans="1:9" x14ac:dyDescent="0.3">
      <c r="A81" s="13" t="s">
        <v>190</v>
      </c>
      <c r="B81" s="13">
        <f>VLOOKUP(A81,VLookup_Data,4,FALSE)</f>
        <v>38</v>
      </c>
      <c r="C81" s="13">
        <f>_xlfn.XLOOKUP(A81,Product_Name,Recorder_Level)</f>
        <v>61</v>
      </c>
      <c r="D81" s="13">
        <f>IF(B81&lt;=C81,C81-B81,0)</f>
        <v>23</v>
      </c>
      <c r="E81" s="13">
        <f t="shared" si="4"/>
        <v>23</v>
      </c>
      <c r="F81" s="13">
        <f t="shared" si="5"/>
        <v>23</v>
      </c>
      <c r="G81" s="13">
        <f>IF(B81&lt;=C81,C81-B81,"No Order Needed")</f>
        <v>23</v>
      </c>
      <c r="H81" s="13">
        <f t="shared" si="6"/>
        <v>33</v>
      </c>
      <c r="I81" s="13" t="str">
        <f t="shared" si="7"/>
        <v>Reorder</v>
      </c>
    </row>
    <row r="82" spans="1:9" x14ac:dyDescent="0.3">
      <c r="A82" s="13" t="s">
        <v>192</v>
      </c>
      <c r="B82" s="13">
        <f>VLOOKUP(A82,VLookup_Data,4,FALSE)</f>
        <v>0</v>
      </c>
      <c r="C82" s="13">
        <f>_xlfn.XLOOKUP(A82,Product_Name,Recorder_Level)</f>
        <v>44</v>
      </c>
      <c r="D82" s="13">
        <f>IF(B82&lt;=C82,C82-B82,0)</f>
        <v>44</v>
      </c>
      <c r="E82" s="13">
        <f t="shared" si="4"/>
        <v>44</v>
      </c>
      <c r="F82" s="13">
        <f t="shared" si="5"/>
        <v>44</v>
      </c>
      <c r="G82" s="13">
        <f>IF(B82&lt;=C82,C82-B82,"No Order Needed")</f>
        <v>44</v>
      </c>
      <c r="H82" s="13">
        <f t="shared" si="6"/>
        <v>54</v>
      </c>
      <c r="I82" s="13" t="str">
        <f t="shared" si="7"/>
        <v>Urgent</v>
      </c>
    </row>
    <row r="83" spans="1:9" x14ac:dyDescent="0.3">
      <c r="A83" s="13" t="s">
        <v>7536</v>
      </c>
      <c r="B83" s="13">
        <f>VLOOKUP(A83,VLookup_Data,4,FALSE)</f>
        <v>134</v>
      </c>
      <c r="C83" s="13">
        <f>_xlfn.XLOOKUP(A83,Product_Name,Recorder_Level)</f>
        <v>76</v>
      </c>
      <c r="D83" s="13">
        <f>IF(B83&lt;=C83,C83-B83,0)</f>
        <v>0</v>
      </c>
      <c r="E83" s="13">
        <f t="shared" si="4"/>
        <v>0</v>
      </c>
      <c r="F83" s="13">
        <f t="shared" si="5"/>
        <v>0</v>
      </c>
      <c r="G83" s="13" t="str">
        <f>IF(B83&lt;=C83,C83-B83,"No Order Needed")</f>
        <v>No Order Needed</v>
      </c>
      <c r="H83" s="13">
        <f t="shared" si="6"/>
        <v>0</v>
      </c>
      <c r="I83" s="13" t="str">
        <f t="shared" si="7"/>
        <v>Ok</v>
      </c>
    </row>
    <row r="84" spans="1:9" x14ac:dyDescent="0.3">
      <c r="A84" s="13" t="s">
        <v>196</v>
      </c>
      <c r="B84" s="13">
        <f>VLOOKUP(A84,VLookup_Data,4,FALSE)</f>
        <v>7</v>
      </c>
      <c r="C84" s="13">
        <f>_xlfn.XLOOKUP(A84,Product_Name,Recorder_Level)</f>
        <v>35</v>
      </c>
      <c r="D84" s="13">
        <f>IF(B84&lt;=C84,C84-B84,0)</f>
        <v>28</v>
      </c>
      <c r="E84" s="13">
        <f t="shared" si="4"/>
        <v>28</v>
      </c>
      <c r="F84" s="13">
        <f t="shared" si="5"/>
        <v>28</v>
      </c>
      <c r="G84" s="13">
        <f>IF(B84&lt;=C84,C84-B84,"No Order Needed")</f>
        <v>28</v>
      </c>
      <c r="H84" s="13">
        <f t="shared" si="6"/>
        <v>38</v>
      </c>
      <c r="I84" s="13" t="str">
        <f t="shared" si="7"/>
        <v>Reorder</v>
      </c>
    </row>
    <row r="85" spans="1:9" x14ac:dyDescent="0.3">
      <c r="A85" s="13" t="s">
        <v>198</v>
      </c>
      <c r="B85" s="13">
        <f>VLOOKUP(A85,VLookup_Data,4,FALSE)</f>
        <v>142</v>
      </c>
      <c r="C85" s="13">
        <f>_xlfn.XLOOKUP(A85,Product_Name,Recorder_Level)</f>
        <v>85</v>
      </c>
      <c r="D85" s="13">
        <f>IF(B85&lt;=C85,C85-B85,0)</f>
        <v>0</v>
      </c>
      <c r="E85" s="13">
        <f t="shared" si="4"/>
        <v>0</v>
      </c>
      <c r="F85" s="13">
        <f t="shared" si="5"/>
        <v>0</v>
      </c>
      <c r="G85" s="13" t="str">
        <f>IF(B85&lt;=C85,C85-B85,"No Order Needed")</f>
        <v>No Order Needed</v>
      </c>
      <c r="H85" s="13">
        <f t="shared" si="6"/>
        <v>0</v>
      </c>
      <c r="I85" s="13" t="str">
        <f t="shared" si="7"/>
        <v>Ok</v>
      </c>
    </row>
    <row r="86" spans="1:9" x14ac:dyDescent="0.3">
      <c r="A86" s="13" t="s">
        <v>200</v>
      </c>
      <c r="B86" s="13">
        <f>VLOOKUP(A86,VLookup_Data,4,FALSE)</f>
        <v>50</v>
      </c>
      <c r="C86" s="13">
        <f>_xlfn.XLOOKUP(A86,Product_Name,Recorder_Level)</f>
        <v>44</v>
      </c>
      <c r="D86" s="13">
        <f>IF(B86&lt;=C86,C86-B86,0)</f>
        <v>0</v>
      </c>
      <c r="E86" s="13">
        <f t="shared" si="4"/>
        <v>0</v>
      </c>
      <c r="F86" s="13">
        <f t="shared" si="5"/>
        <v>0</v>
      </c>
      <c r="G86" s="13" t="str">
        <f>IF(B86&lt;=C86,C86-B86,"No Order Needed")</f>
        <v>No Order Needed</v>
      </c>
      <c r="H86" s="13">
        <f t="shared" si="6"/>
        <v>4</v>
      </c>
      <c r="I86" s="13" t="str">
        <f t="shared" si="7"/>
        <v>Ok</v>
      </c>
    </row>
    <row r="87" spans="1:9" x14ac:dyDescent="0.3">
      <c r="A87" s="13" t="s">
        <v>202</v>
      </c>
      <c r="B87" s="13">
        <f>VLOOKUP(A87,VLookup_Data,4,FALSE)</f>
        <v>149</v>
      </c>
      <c r="C87" s="13">
        <f>_xlfn.XLOOKUP(A87,Product_Name,Recorder_Level)</f>
        <v>77</v>
      </c>
      <c r="D87" s="13">
        <f>IF(B87&lt;=C87,C87-B87,0)</f>
        <v>0</v>
      </c>
      <c r="E87" s="13">
        <f t="shared" si="4"/>
        <v>0</v>
      </c>
      <c r="F87" s="13">
        <f t="shared" si="5"/>
        <v>0</v>
      </c>
      <c r="G87" s="13" t="str">
        <f>IF(B87&lt;=C87,C87-B87,"No Order Needed")</f>
        <v>No Order Needed</v>
      </c>
      <c r="H87" s="13">
        <f t="shared" si="6"/>
        <v>0</v>
      </c>
      <c r="I87" s="13" t="str">
        <f t="shared" si="7"/>
        <v>Ok</v>
      </c>
    </row>
    <row r="88" spans="1:9" x14ac:dyDescent="0.3">
      <c r="A88" s="13" t="s">
        <v>204</v>
      </c>
      <c r="B88" s="13">
        <f>VLOOKUP(A88,VLookup_Data,4,FALSE)</f>
        <v>69</v>
      </c>
      <c r="C88" s="13">
        <f>_xlfn.XLOOKUP(A88,Product_Name,Recorder_Level)</f>
        <v>34</v>
      </c>
      <c r="D88" s="13">
        <f>IF(B88&lt;=C88,C88-B88,0)</f>
        <v>0</v>
      </c>
      <c r="E88" s="13">
        <f t="shared" si="4"/>
        <v>0</v>
      </c>
      <c r="F88" s="13">
        <f t="shared" si="5"/>
        <v>0</v>
      </c>
      <c r="G88" s="13" t="str">
        <f>IF(B88&lt;=C88,C88-B88,"No Order Needed")</f>
        <v>No Order Needed</v>
      </c>
      <c r="H88" s="13">
        <f t="shared" si="6"/>
        <v>0</v>
      </c>
      <c r="I88" s="13" t="str">
        <f t="shared" si="7"/>
        <v>Ok</v>
      </c>
    </row>
    <row r="89" spans="1:9" x14ac:dyDescent="0.3">
      <c r="A89" s="13" t="s">
        <v>206</v>
      </c>
      <c r="B89" s="13">
        <f>VLOOKUP(A89,VLookup_Data,4,FALSE)</f>
        <v>100</v>
      </c>
      <c r="C89" s="13">
        <f>_xlfn.XLOOKUP(A89,Product_Name,Recorder_Level)</f>
        <v>27</v>
      </c>
      <c r="D89" s="13">
        <f>IF(B89&lt;=C89,C89-B89,0)</f>
        <v>0</v>
      </c>
      <c r="E89" s="13">
        <f t="shared" si="4"/>
        <v>0</v>
      </c>
      <c r="F89" s="13">
        <f t="shared" si="5"/>
        <v>0</v>
      </c>
      <c r="G89" s="13" t="str">
        <f>IF(B89&lt;=C89,C89-B89,"No Order Needed")</f>
        <v>No Order Needed</v>
      </c>
      <c r="H89" s="13">
        <f t="shared" si="6"/>
        <v>0</v>
      </c>
      <c r="I89" s="13" t="str">
        <f t="shared" si="7"/>
        <v>Ok</v>
      </c>
    </row>
    <row r="90" spans="1:9" x14ac:dyDescent="0.3">
      <c r="A90" s="13" t="s">
        <v>208</v>
      </c>
      <c r="B90" s="13">
        <f>VLOOKUP(A90,VLookup_Data,4,FALSE)</f>
        <v>107</v>
      </c>
      <c r="C90" s="13">
        <f>_xlfn.XLOOKUP(A90,Product_Name,Recorder_Level)</f>
        <v>24</v>
      </c>
      <c r="D90" s="13">
        <f>IF(B90&lt;=C90,C90-B90,0)</f>
        <v>0</v>
      </c>
      <c r="E90" s="13">
        <f t="shared" si="4"/>
        <v>0</v>
      </c>
      <c r="F90" s="13">
        <f t="shared" si="5"/>
        <v>0</v>
      </c>
      <c r="G90" s="13" t="str">
        <f>IF(B90&lt;=C90,C90-B90,"No Order Needed")</f>
        <v>No Order Needed</v>
      </c>
      <c r="H90" s="13">
        <f t="shared" si="6"/>
        <v>0</v>
      </c>
      <c r="I90" s="13" t="str">
        <f t="shared" si="7"/>
        <v>Ok</v>
      </c>
    </row>
    <row r="91" spans="1:9" x14ac:dyDescent="0.3">
      <c r="A91" s="13" t="s">
        <v>210</v>
      </c>
      <c r="B91" s="13">
        <f>VLOOKUP(A91,VLookup_Data,4,FALSE)</f>
        <v>108</v>
      </c>
      <c r="C91" s="13">
        <f>_xlfn.XLOOKUP(A91,Product_Name,Recorder_Level)</f>
        <v>66</v>
      </c>
      <c r="D91" s="13">
        <f>IF(B91&lt;=C91,C91-B91,0)</f>
        <v>0</v>
      </c>
      <c r="E91" s="13">
        <f t="shared" si="4"/>
        <v>0</v>
      </c>
      <c r="F91" s="13">
        <f t="shared" si="5"/>
        <v>0</v>
      </c>
      <c r="G91" s="13" t="str">
        <f>IF(B91&lt;=C91,C91-B91,"No Order Needed")</f>
        <v>No Order Needed</v>
      </c>
      <c r="H91" s="13">
        <f t="shared" si="6"/>
        <v>0</v>
      </c>
      <c r="I91" s="13" t="str">
        <f t="shared" si="7"/>
        <v>Ok</v>
      </c>
    </row>
    <row r="92" spans="1:9" x14ac:dyDescent="0.3">
      <c r="A92" s="13" t="s">
        <v>212</v>
      </c>
      <c r="B92" s="13">
        <f>VLOOKUP(A92,VLookup_Data,4,FALSE)</f>
        <v>51</v>
      </c>
      <c r="C92" s="13">
        <f>_xlfn.XLOOKUP(A92,Product_Name,Recorder_Level)</f>
        <v>0</v>
      </c>
      <c r="D92" s="13">
        <f>IF(B92&lt;=C92,C92-B92,0)</f>
        <v>0</v>
      </c>
      <c r="E92" s="13">
        <f t="shared" si="4"/>
        <v>0</v>
      </c>
      <c r="F92" s="13">
        <f t="shared" si="5"/>
        <v>0</v>
      </c>
      <c r="G92" s="13" t="str">
        <f>IF(B92&lt;=C92,C92-B92,"No Order Needed")</f>
        <v>No Order Needed</v>
      </c>
      <c r="H92" s="13">
        <f t="shared" si="6"/>
        <v>0</v>
      </c>
      <c r="I92" s="13" t="str">
        <f t="shared" si="7"/>
        <v>Ok</v>
      </c>
    </row>
    <row r="93" spans="1:9" x14ac:dyDescent="0.3">
      <c r="A93" s="13" t="s">
        <v>7537</v>
      </c>
      <c r="B93" s="13">
        <f>VLOOKUP(A93,VLookup_Data,4,FALSE)</f>
        <v>105</v>
      </c>
      <c r="C93" s="13">
        <f>_xlfn.XLOOKUP(A93,Product_Name,Recorder_Level)</f>
        <v>49</v>
      </c>
      <c r="D93" s="13">
        <f>IF(B93&lt;=C93,C93-B93,0)</f>
        <v>0</v>
      </c>
      <c r="E93" s="13">
        <f t="shared" si="4"/>
        <v>0</v>
      </c>
      <c r="F93" s="13">
        <f t="shared" si="5"/>
        <v>0</v>
      </c>
      <c r="G93" s="13" t="str">
        <f>IF(B93&lt;=C93,C93-B93,"No Order Needed")</f>
        <v>No Order Needed</v>
      </c>
      <c r="H93" s="13">
        <f t="shared" si="6"/>
        <v>0</v>
      </c>
      <c r="I93" s="13" t="str">
        <f t="shared" si="7"/>
        <v>Ok</v>
      </c>
    </row>
    <row r="94" spans="1:9" x14ac:dyDescent="0.3">
      <c r="A94" s="13" t="s">
        <v>7538</v>
      </c>
      <c r="B94" s="13">
        <f>VLOOKUP(A94,VLookup_Data,4,FALSE)</f>
        <v>62</v>
      </c>
      <c r="C94" s="13">
        <f>_xlfn.XLOOKUP(A94,Product_Name,Recorder_Level)</f>
        <v>38</v>
      </c>
      <c r="D94" s="13">
        <f>IF(B94&lt;=C94,C94-B94,0)</f>
        <v>0</v>
      </c>
      <c r="E94" s="13">
        <f t="shared" si="4"/>
        <v>0</v>
      </c>
      <c r="F94" s="13">
        <f t="shared" si="5"/>
        <v>0</v>
      </c>
      <c r="G94" s="13" t="str">
        <f>IF(B94&lt;=C94,C94-B94,"No Order Needed")</f>
        <v>No Order Needed</v>
      </c>
      <c r="H94" s="13">
        <f t="shared" si="6"/>
        <v>0</v>
      </c>
      <c r="I94" s="13" t="str">
        <f t="shared" si="7"/>
        <v>Ok</v>
      </c>
    </row>
    <row r="95" spans="1:9" x14ac:dyDescent="0.3">
      <c r="A95" s="13" t="s">
        <v>218</v>
      </c>
      <c r="B95" s="13">
        <f>VLOOKUP(A95,VLookup_Data,4,FALSE)</f>
        <v>116</v>
      </c>
      <c r="C95" s="13">
        <f>_xlfn.XLOOKUP(A95,Product_Name,Recorder_Level)</f>
        <v>81</v>
      </c>
      <c r="D95" s="13">
        <f>IF(B95&lt;=C95,C95-B95,0)</f>
        <v>0</v>
      </c>
      <c r="E95" s="13">
        <f t="shared" si="4"/>
        <v>0</v>
      </c>
      <c r="F95" s="13">
        <f t="shared" si="5"/>
        <v>0</v>
      </c>
      <c r="G95" s="13" t="str">
        <f>IF(B95&lt;=C95,C95-B95,"No Order Needed")</f>
        <v>No Order Needed</v>
      </c>
      <c r="H95" s="13">
        <f t="shared" si="6"/>
        <v>0</v>
      </c>
      <c r="I95" s="13" t="str">
        <f t="shared" si="7"/>
        <v>Ok</v>
      </c>
    </row>
    <row r="96" spans="1:9" x14ac:dyDescent="0.3">
      <c r="A96" s="13" t="s">
        <v>220</v>
      </c>
      <c r="B96" s="13">
        <f>VLOOKUP(A96,VLookup_Data,4,FALSE)</f>
        <v>139</v>
      </c>
      <c r="C96" s="13">
        <f>_xlfn.XLOOKUP(A96,Product_Name,Recorder_Level)</f>
        <v>20</v>
      </c>
      <c r="D96" s="13">
        <f>IF(B96&lt;=C96,C96-B96,0)</f>
        <v>0</v>
      </c>
      <c r="E96" s="13">
        <f t="shared" si="4"/>
        <v>0</v>
      </c>
      <c r="F96" s="13">
        <f t="shared" si="5"/>
        <v>0</v>
      </c>
      <c r="G96" s="13" t="str">
        <f>IF(B96&lt;=C96,C96-B96,"No Order Needed")</f>
        <v>No Order Needed</v>
      </c>
      <c r="H96" s="13">
        <f t="shared" si="6"/>
        <v>0</v>
      </c>
      <c r="I96" s="13" t="str">
        <f t="shared" si="7"/>
        <v>Ok</v>
      </c>
    </row>
    <row r="97" spans="1:9" x14ac:dyDescent="0.3">
      <c r="A97" s="13" t="s">
        <v>222</v>
      </c>
      <c r="B97" s="13">
        <f>VLOOKUP(A97,VLookup_Data,4,FALSE)</f>
        <v>33</v>
      </c>
      <c r="C97" s="13">
        <f>_xlfn.XLOOKUP(A97,Product_Name,Recorder_Level)</f>
        <v>67</v>
      </c>
      <c r="D97" s="13">
        <f>IF(B97&lt;=C97,C97-B97,0)</f>
        <v>34</v>
      </c>
      <c r="E97" s="13">
        <f t="shared" si="4"/>
        <v>34</v>
      </c>
      <c r="F97" s="13">
        <f t="shared" si="5"/>
        <v>34</v>
      </c>
      <c r="G97" s="13">
        <f>IF(B97&lt;=C97,C97-B97,"No Order Needed")</f>
        <v>34</v>
      </c>
      <c r="H97" s="13">
        <f t="shared" si="6"/>
        <v>44</v>
      </c>
      <c r="I97" s="13" t="str">
        <f t="shared" si="7"/>
        <v>Reorder</v>
      </c>
    </row>
    <row r="98" spans="1:9" x14ac:dyDescent="0.3">
      <c r="A98" s="13" t="s">
        <v>224</v>
      </c>
      <c r="B98" s="13">
        <f>VLOOKUP(A98,VLookup_Data,4,FALSE)</f>
        <v>116</v>
      </c>
      <c r="C98" s="13">
        <f>_xlfn.XLOOKUP(A98,Product_Name,Recorder_Level)</f>
        <v>20</v>
      </c>
      <c r="D98" s="13">
        <f>IF(B98&lt;=C98,C98-B98,0)</f>
        <v>0</v>
      </c>
      <c r="E98" s="13">
        <f t="shared" si="4"/>
        <v>0</v>
      </c>
      <c r="F98" s="13">
        <f t="shared" si="5"/>
        <v>0</v>
      </c>
      <c r="G98" s="13" t="str">
        <f>IF(B98&lt;=C98,C98-B98,"No Order Needed")</f>
        <v>No Order Needed</v>
      </c>
      <c r="H98" s="13">
        <f t="shared" si="6"/>
        <v>0</v>
      </c>
      <c r="I98" s="13" t="str">
        <f t="shared" si="7"/>
        <v>Ok</v>
      </c>
    </row>
    <row r="99" spans="1:9" x14ac:dyDescent="0.3">
      <c r="A99" s="13" t="s">
        <v>226</v>
      </c>
      <c r="B99" s="13">
        <f>VLOOKUP(A99,VLookup_Data,4,FALSE)</f>
        <v>191</v>
      </c>
      <c r="C99" s="13">
        <f>_xlfn.XLOOKUP(A99,Product_Name,Recorder_Level)</f>
        <v>82</v>
      </c>
      <c r="D99" s="13">
        <f>IF(B99&lt;=C99,C99-B99,0)</f>
        <v>0</v>
      </c>
      <c r="E99" s="13">
        <f t="shared" si="4"/>
        <v>0</v>
      </c>
      <c r="F99" s="13">
        <f t="shared" si="5"/>
        <v>0</v>
      </c>
      <c r="G99" s="13" t="str">
        <f>IF(B99&lt;=C99,C99-B99,"No Order Needed")</f>
        <v>No Order Needed</v>
      </c>
      <c r="H99" s="13">
        <f t="shared" si="6"/>
        <v>0</v>
      </c>
      <c r="I99" s="13" t="str">
        <f t="shared" si="7"/>
        <v>Ok</v>
      </c>
    </row>
    <row r="100" spans="1:9" x14ac:dyDescent="0.3">
      <c r="A100" s="13" t="s">
        <v>7539</v>
      </c>
      <c r="B100" s="13">
        <f>VLOOKUP(A100,VLookup_Data,4,FALSE)</f>
        <v>194</v>
      </c>
      <c r="C100" s="13">
        <f>_xlfn.XLOOKUP(A100,Product_Name,Recorder_Level)</f>
        <v>95</v>
      </c>
      <c r="D100" s="13">
        <f>IF(B100&lt;=C100,C100-B100,0)</f>
        <v>0</v>
      </c>
      <c r="E100" s="13">
        <f t="shared" si="4"/>
        <v>0</v>
      </c>
      <c r="F100" s="13">
        <f t="shared" si="5"/>
        <v>0</v>
      </c>
      <c r="G100" s="13" t="str">
        <f>IF(B100&lt;=C100,C100-B100,"No Order Needed")</f>
        <v>No Order Needed</v>
      </c>
      <c r="H100" s="13">
        <f t="shared" si="6"/>
        <v>0</v>
      </c>
      <c r="I100" s="13" t="str">
        <f t="shared" si="7"/>
        <v>Ok</v>
      </c>
    </row>
    <row r="101" spans="1:9" x14ac:dyDescent="0.3">
      <c r="A101" s="13" t="s">
        <v>230</v>
      </c>
      <c r="B101" s="13">
        <f>VLOOKUP(A101,VLookup_Data,4,FALSE)</f>
        <v>85</v>
      </c>
      <c r="C101" s="13">
        <f>_xlfn.XLOOKUP(A101,Product_Name,Recorder_Level)</f>
        <v>76</v>
      </c>
      <c r="D101" s="13">
        <f>IF(B101&lt;=C101,C101-B101,0)</f>
        <v>0</v>
      </c>
      <c r="E101" s="13">
        <f t="shared" si="4"/>
        <v>0</v>
      </c>
      <c r="F101" s="13">
        <f t="shared" si="5"/>
        <v>0</v>
      </c>
      <c r="G101" s="13" t="str">
        <f>IF(B101&lt;=C101,C101-B101,"No Order Needed")</f>
        <v>No Order Needed</v>
      </c>
      <c r="H101" s="13">
        <f t="shared" si="6"/>
        <v>1</v>
      </c>
      <c r="I101" s="13" t="str">
        <f t="shared" si="7"/>
        <v>Ok</v>
      </c>
    </row>
    <row r="102" spans="1:9" x14ac:dyDescent="0.3">
      <c r="A102" s="13" t="s">
        <v>140</v>
      </c>
      <c r="B102" s="13">
        <f>VLOOKUP(A102,VLookup_Data,4,FALSE)</f>
        <v>41</v>
      </c>
      <c r="C102" s="13">
        <f>_xlfn.XLOOKUP(A102,Product_Name,Recorder_Level)</f>
        <v>26</v>
      </c>
      <c r="D102" s="13">
        <f>IF(B102&lt;=C102,C102-B102,0)</f>
        <v>0</v>
      </c>
      <c r="E102" s="13">
        <f t="shared" si="4"/>
        <v>0</v>
      </c>
      <c r="F102" s="13">
        <f t="shared" si="5"/>
        <v>0</v>
      </c>
      <c r="G102" s="13" t="str">
        <f>IF(B102&lt;=C102,C102-B102,"No Order Needed")</f>
        <v>No Order Needed</v>
      </c>
      <c r="H102" s="13">
        <f t="shared" si="6"/>
        <v>0</v>
      </c>
      <c r="I102" s="13" t="str">
        <f t="shared" si="7"/>
        <v>Ok</v>
      </c>
    </row>
    <row r="103" spans="1:9" x14ac:dyDescent="0.3">
      <c r="A103" s="13" t="s">
        <v>233</v>
      </c>
      <c r="B103" s="13">
        <f>VLOOKUP(A103,VLookup_Data,4,FALSE)</f>
        <v>175</v>
      </c>
      <c r="C103" s="13">
        <f>_xlfn.XLOOKUP(A103,Product_Name,Recorder_Level)</f>
        <v>58</v>
      </c>
      <c r="D103" s="13">
        <f>IF(B103&lt;=C103,C103-B103,0)</f>
        <v>0</v>
      </c>
      <c r="E103" s="13">
        <f t="shared" si="4"/>
        <v>0</v>
      </c>
      <c r="F103" s="13">
        <f t="shared" si="5"/>
        <v>0</v>
      </c>
      <c r="G103" s="13" t="str">
        <f>IF(B103&lt;=C103,C103-B103,"No Order Needed")</f>
        <v>No Order Needed</v>
      </c>
      <c r="H103" s="13">
        <f t="shared" si="6"/>
        <v>0</v>
      </c>
      <c r="I103" s="13" t="str">
        <f t="shared" si="7"/>
        <v>Ok</v>
      </c>
    </row>
    <row r="104" spans="1:9" x14ac:dyDescent="0.3">
      <c r="A104" s="13" t="s">
        <v>235</v>
      </c>
      <c r="B104" s="13">
        <f>VLOOKUP(A104,VLookup_Data,4,FALSE)</f>
        <v>100</v>
      </c>
      <c r="C104" s="13">
        <f>_xlfn.XLOOKUP(A104,Product_Name,Recorder_Level)</f>
        <v>42</v>
      </c>
      <c r="D104" s="13">
        <f>IF(B104&lt;=C104,C104-B104,0)</f>
        <v>0</v>
      </c>
      <c r="E104" s="13">
        <f t="shared" si="4"/>
        <v>0</v>
      </c>
      <c r="F104" s="13">
        <f t="shared" si="5"/>
        <v>0</v>
      </c>
      <c r="G104" s="13" t="str">
        <f>IF(B104&lt;=C104,C104-B104,"No Order Needed")</f>
        <v>No Order Needed</v>
      </c>
      <c r="H104" s="13">
        <f t="shared" si="6"/>
        <v>0</v>
      </c>
      <c r="I104" s="13" t="str">
        <f t="shared" si="7"/>
        <v>Ok</v>
      </c>
    </row>
    <row r="105" spans="1:9" x14ac:dyDescent="0.3">
      <c r="A105" s="13" t="s">
        <v>237</v>
      </c>
      <c r="B105" s="13">
        <f>VLOOKUP(A105,VLookup_Data,4,FALSE)</f>
        <v>179</v>
      </c>
      <c r="C105" s="13">
        <f>_xlfn.XLOOKUP(A105,Product_Name,Recorder_Level)</f>
        <v>29</v>
      </c>
      <c r="D105" s="13">
        <f>IF(B105&lt;=C105,C105-B105,0)</f>
        <v>0</v>
      </c>
      <c r="E105" s="13">
        <f t="shared" si="4"/>
        <v>0</v>
      </c>
      <c r="F105" s="13">
        <f t="shared" si="5"/>
        <v>0</v>
      </c>
      <c r="G105" s="13" t="str">
        <f>IF(B105&lt;=C105,C105-B105,"No Order Needed")</f>
        <v>No Order Needed</v>
      </c>
      <c r="H105" s="13">
        <f t="shared" si="6"/>
        <v>0</v>
      </c>
      <c r="I105" s="13" t="str">
        <f t="shared" si="7"/>
        <v>Ok</v>
      </c>
    </row>
    <row r="106" spans="1:9" x14ac:dyDescent="0.3">
      <c r="A106" s="13" t="s">
        <v>239</v>
      </c>
      <c r="B106" s="13">
        <f>VLOOKUP(A106,VLookup_Data,4,FALSE)</f>
        <v>95</v>
      </c>
      <c r="C106" s="13">
        <f>_xlfn.XLOOKUP(A106,Product_Name,Recorder_Level)</f>
        <v>20</v>
      </c>
      <c r="D106" s="13">
        <f>IF(B106&lt;=C106,C106-B106,0)</f>
        <v>0</v>
      </c>
      <c r="E106" s="13">
        <f t="shared" si="4"/>
        <v>0</v>
      </c>
      <c r="F106" s="13">
        <f t="shared" si="5"/>
        <v>0</v>
      </c>
      <c r="G106" s="13" t="str">
        <f>IF(B106&lt;=C106,C106-B106,"No Order Needed")</f>
        <v>No Order Needed</v>
      </c>
      <c r="H106" s="13">
        <f t="shared" si="6"/>
        <v>0</v>
      </c>
      <c r="I106" s="13" t="str">
        <f t="shared" si="7"/>
        <v>Ok</v>
      </c>
    </row>
    <row r="107" spans="1:9" x14ac:dyDescent="0.3">
      <c r="A107" s="13" t="s">
        <v>241</v>
      </c>
      <c r="B107" s="13">
        <f>VLOOKUP(A107,VLookup_Data,4,FALSE)</f>
        <v>15</v>
      </c>
      <c r="C107" s="13">
        <f>_xlfn.XLOOKUP(A107,Product_Name,Recorder_Level)</f>
        <v>43</v>
      </c>
      <c r="D107" s="13">
        <f>IF(B107&lt;=C107,C107-B107,0)</f>
        <v>28</v>
      </c>
      <c r="E107" s="13">
        <f t="shared" si="4"/>
        <v>28</v>
      </c>
      <c r="F107" s="13">
        <f t="shared" si="5"/>
        <v>28</v>
      </c>
      <c r="G107" s="13">
        <f>IF(B107&lt;=C107,C107-B107,"No Order Needed")</f>
        <v>28</v>
      </c>
      <c r="H107" s="13">
        <f t="shared" si="6"/>
        <v>38</v>
      </c>
      <c r="I107" s="13" t="str">
        <f t="shared" si="7"/>
        <v>Reorder</v>
      </c>
    </row>
    <row r="108" spans="1:9" x14ac:dyDescent="0.3">
      <c r="A108" s="13" t="s">
        <v>243</v>
      </c>
      <c r="B108" s="13">
        <f>VLOOKUP(A108,VLookup_Data,4,FALSE)</f>
        <v>83</v>
      </c>
      <c r="C108" s="13">
        <f>_xlfn.XLOOKUP(A108,Product_Name,Recorder_Level)</f>
        <v>43</v>
      </c>
      <c r="D108" s="13">
        <f>IF(B108&lt;=C108,C108-B108,0)</f>
        <v>0</v>
      </c>
      <c r="E108" s="13">
        <f t="shared" si="4"/>
        <v>0</v>
      </c>
      <c r="F108" s="13">
        <f t="shared" si="5"/>
        <v>0</v>
      </c>
      <c r="G108" s="13" t="str">
        <f>IF(B108&lt;=C108,C108-B108,"No Order Needed")</f>
        <v>No Order Needed</v>
      </c>
      <c r="H108" s="13">
        <f t="shared" si="6"/>
        <v>0</v>
      </c>
      <c r="I108" s="13" t="str">
        <f t="shared" si="7"/>
        <v>Ok</v>
      </c>
    </row>
    <row r="109" spans="1:9" x14ac:dyDescent="0.3">
      <c r="A109" s="13" t="s">
        <v>245</v>
      </c>
      <c r="B109" s="13">
        <f>VLOOKUP(A109,VLookup_Data,4,FALSE)</f>
        <v>32</v>
      </c>
      <c r="C109" s="13">
        <f>_xlfn.XLOOKUP(A109,Product_Name,Recorder_Level)</f>
        <v>52</v>
      </c>
      <c r="D109" s="13">
        <f>IF(B109&lt;=C109,C109-B109,0)</f>
        <v>20</v>
      </c>
      <c r="E109" s="13">
        <f t="shared" si="4"/>
        <v>20</v>
      </c>
      <c r="F109" s="13">
        <f t="shared" si="5"/>
        <v>20</v>
      </c>
      <c r="G109" s="13">
        <f>IF(B109&lt;=C109,C109-B109,"No Order Needed")</f>
        <v>20</v>
      </c>
      <c r="H109" s="13">
        <f t="shared" si="6"/>
        <v>30</v>
      </c>
      <c r="I109" s="13" t="str">
        <f t="shared" si="7"/>
        <v>Reorder</v>
      </c>
    </row>
    <row r="110" spans="1:9" x14ac:dyDescent="0.3">
      <c r="A110" s="13" t="s">
        <v>247</v>
      </c>
      <c r="B110" s="13">
        <f>VLOOKUP(A110,VLookup_Data,4,FALSE)</f>
        <v>11</v>
      </c>
      <c r="C110" s="13">
        <f>_xlfn.XLOOKUP(A110,Product_Name,Recorder_Level)</f>
        <v>86</v>
      </c>
      <c r="D110" s="13">
        <f>IF(B110&lt;=C110,C110-B110,0)</f>
        <v>75</v>
      </c>
      <c r="E110" s="13">
        <f t="shared" si="4"/>
        <v>75</v>
      </c>
      <c r="F110" s="13">
        <f t="shared" si="5"/>
        <v>75</v>
      </c>
      <c r="G110" s="13">
        <f>IF(B110&lt;=C110,C110-B110,"No Order Needed")</f>
        <v>75</v>
      </c>
      <c r="H110" s="13">
        <f t="shared" si="6"/>
        <v>85</v>
      </c>
      <c r="I110" s="13" t="str">
        <f t="shared" si="7"/>
        <v>Reorder</v>
      </c>
    </row>
    <row r="111" spans="1:9" x14ac:dyDescent="0.3">
      <c r="A111" s="13" t="s">
        <v>249</v>
      </c>
      <c r="B111" s="13">
        <f>VLOOKUP(A111,VLookup_Data,4,FALSE)</f>
        <v>42</v>
      </c>
      <c r="C111" s="13">
        <f>_xlfn.XLOOKUP(A111,Product_Name,Recorder_Level)</f>
        <v>63</v>
      </c>
      <c r="D111" s="13">
        <f>IF(B111&lt;=C111,C111-B111,0)</f>
        <v>21</v>
      </c>
      <c r="E111" s="13">
        <f t="shared" si="4"/>
        <v>21</v>
      </c>
      <c r="F111" s="13">
        <f t="shared" si="5"/>
        <v>21</v>
      </c>
      <c r="G111" s="13">
        <f>IF(B111&lt;=C111,C111-B111,"No Order Needed")</f>
        <v>21</v>
      </c>
      <c r="H111" s="13">
        <f t="shared" si="6"/>
        <v>31</v>
      </c>
      <c r="I111" s="13" t="str">
        <f t="shared" si="7"/>
        <v>Reorder</v>
      </c>
    </row>
    <row r="112" spans="1:9" x14ac:dyDescent="0.3">
      <c r="A112" s="13" t="s">
        <v>251</v>
      </c>
      <c r="B112" s="13">
        <f>VLOOKUP(A112,VLookup_Data,4,FALSE)</f>
        <v>94</v>
      </c>
      <c r="C112" s="13">
        <f>_xlfn.XLOOKUP(A112,Product_Name,Recorder_Level)</f>
        <v>65</v>
      </c>
      <c r="D112" s="13">
        <f>IF(B112&lt;=C112,C112-B112,0)</f>
        <v>0</v>
      </c>
      <c r="E112" s="13">
        <f t="shared" si="4"/>
        <v>0</v>
      </c>
      <c r="F112" s="13">
        <f t="shared" si="5"/>
        <v>0</v>
      </c>
      <c r="G112" s="13" t="str">
        <f>IF(B112&lt;=C112,C112-B112,"No Order Needed")</f>
        <v>No Order Needed</v>
      </c>
      <c r="H112" s="13">
        <f t="shared" si="6"/>
        <v>0</v>
      </c>
      <c r="I112" s="13" t="str">
        <f t="shared" si="7"/>
        <v>Ok</v>
      </c>
    </row>
    <row r="113" spans="1:9" x14ac:dyDescent="0.3">
      <c r="A113" s="13" t="s">
        <v>253</v>
      </c>
      <c r="B113" s="13">
        <f>VLOOKUP(A113,VLookup_Data,4,FALSE)</f>
        <v>34</v>
      </c>
      <c r="C113" s="13">
        <f>_xlfn.XLOOKUP(A113,Product_Name,Recorder_Level)</f>
        <v>27</v>
      </c>
      <c r="D113" s="13">
        <f>IF(B113&lt;=C113,C113-B113,0)</f>
        <v>0</v>
      </c>
      <c r="E113" s="13">
        <f t="shared" si="4"/>
        <v>0</v>
      </c>
      <c r="F113" s="13">
        <f t="shared" si="5"/>
        <v>0</v>
      </c>
      <c r="G113" s="13" t="str">
        <f>IF(B113&lt;=C113,C113-B113,"No Order Needed")</f>
        <v>No Order Needed</v>
      </c>
      <c r="H113" s="13">
        <f t="shared" si="6"/>
        <v>3</v>
      </c>
      <c r="I113" s="13" t="str">
        <f t="shared" si="7"/>
        <v>Ok</v>
      </c>
    </row>
    <row r="114" spans="1:9" x14ac:dyDescent="0.3">
      <c r="A114" s="13" t="s">
        <v>255</v>
      </c>
      <c r="B114" s="13">
        <f>VLOOKUP(A114,VLookup_Data,4,FALSE)</f>
        <v>114</v>
      </c>
      <c r="C114" s="13">
        <f>_xlfn.XLOOKUP(A114,Product_Name,Recorder_Level)</f>
        <v>26</v>
      </c>
      <c r="D114" s="13">
        <f>IF(B114&lt;=C114,C114-B114,0)</f>
        <v>0</v>
      </c>
      <c r="E114" s="13">
        <f t="shared" si="4"/>
        <v>0</v>
      </c>
      <c r="F114" s="13">
        <f t="shared" si="5"/>
        <v>0</v>
      </c>
      <c r="G114" s="13" t="str">
        <f>IF(B114&lt;=C114,C114-B114,"No Order Needed")</f>
        <v>No Order Needed</v>
      </c>
      <c r="H114" s="13">
        <f t="shared" si="6"/>
        <v>0</v>
      </c>
      <c r="I114" s="13" t="str">
        <f t="shared" si="7"/>
        <v>Ok</v>
      </c>
    </row>
    <row r="115" spans="1:9" x14ac:dyDescent="0.3">
      <c r="A115" s="13" t="s">
        <v>257</v>
      </c>
      <c r="B115" s="13">
        <f>VLOOKUP(A115,VLookup_Data,4,FALSE)</f>
        <v>113</v>
      </c>
      <c r="C115" s="13">
        <f>_xlfn.XLOOKUP(A115,Product_Name,Recorder_Level)</f>
        <v>94</v>
      </c>
      <c r="D115" s="13">
        <f>IF(B115&lt;=C115,C115-B115,0)</f>
        <v>0</v>
      </c>
      <c r="E115" s="13">
        <f t="shared" si="4"/>
        <v>0</v>
      </c>
      <c r="F115" s="13">
        <f t="shared" si="5"/>
        <v>0</v>
      </c>
      <c r="G115" s="13" t="str">
        <f>IF(B115&lt;=C115,C115-B115,"No Order Needed")</f>
        <v>No Order Needed</v>
      </c>
      <c r="H115" s="13">
        <f t="shared" si="6"/>
        <v>0</v>
      </c>
      <c r="I115" s="13" t="str">
        <f t="shared" si="7"/>
        <v>Ok</v>
      </c>
    </row>
    <row r="116" spans="1:9" x14ac:dyDescent="0.3">
      <c r="A116" s="13" t="s">
        <v>259</v>
      </c>
      <c r="B116" s="13">
        <f>VLOOKUP(A116,VLookup_Data,4,FALSE)</f>
        <v>20</v>
      </c>
      <c r="C116" s="13">
        <f>_xlfn.XLOOKUP(A116,Product_Name,Recorder_Level)</f>
        <v>55</v>
      </c>
      <c r="D116" s="13">
        <f>IF(B116&lt;=C116,C116-B116,0)</f>
        <v>35</v>
      </c>
      <c r="E116" s="13">
        <f t="shared" si="4"/>
        <v>35</v>
      </c>
      <c r="F116" s="13">
        <f t="shared" si="5"/>
        <v>35</v>
      </c>
      <c r="G116" s="13">
        <f>IF(B116&lt;=C116,C116-B116,"No Order Needed")</f>
        <v>35</v>
      </c>
      <c r="H116" s="13">
        <f t="shared" si="6"/>
        <v>45</v>
      </c>
      <c r="I116" s="13" t="str">
        <f t="shared" si="7"/>
        <v>Reorder</v>
      </c>
    </row>
    <row r="117" spans="1:9" x14ac:dyDescent="0.3">
      <c r="A117" s="13" t="s">
        <v>261</v>
      </c>
      <c r="B117" s="13">
        <f>VLOOKUP(A117,VLookup_Data,4,FALSE)</f>
        <v>151</v>
      </c>
      <c r="C117" s="13">
        <f>_xlfn.XLOOKUP(A117,Product_Name,Recorder_Level)</f>
        <v>83</v>
      </c>
      <c r="D117" s="13">
        <f>IF(B117&lt;=C117,C117-B117,0)</f>
        <v>0</v>
      </c>
      <c r="E117" s="13">
        <f t="shared" si="4"/>
        <v>0</v>
      </c>
      <c r="F117" s="13">
        <f t="shared" si="5"/>
        <v>0</v>
      </c>
      <c r="G117" s="13" t="str">
        <f>IF(B117&lt;=C117,C117-B117,"No Order Needed")</f>
        <v>No Order Needed</v>
      </c>
      <c r="H117" s="13">
        <f t="shared" si="6"/>
        <v>0</v>
      </c>
      <c r="I117" s="13" t="str">
        <f t="shared" si="7"/>
        <v>Ok</v>
      </c>
    </row>
    <row r="118" spans="1:9" x14ac:dyDescent="0.3">
      <c r="A118" s="13" t="s">
        <v>263</v>
      </c>
      <c r="B118" s="13">
        <f>VLOOKUP(A118,VLookup_Data,4,FALSE)</f>
        <v>35</v>
      </c>
      <c r="C118" s="13">
        <f>_xlfn.XLOOKUP(A118,Product_Name,Recorder_Level)</f>
        <v>43</v>
      </c>
      <c r="D118" s="13">
        <f>IF(B118&lt;=C118,C118-B118,0)</f>
        <v>8</v>
      </c>
      <c r="E118" s="13">
        <f t="shared" si="4"/>
        <v>8</v>
      </c>
      <c r="F118" s="13">
        <f t="shared" si="5"/>
        <v>8</v>
      </c>
      <c r="G118" s="13">
        <f>IF(B118&lt;=C118,C118-B118,"No Order Needed")</f>
        <v>8</v>
      </c>
      <c r="H118" s="13">
        <f t="shared" si="6"/>
        <v>18</v>
      </c>
      <c r="I118" s="13" t="str">
        <f t="shared" si="7"/>
        <v>Reorder</v>
      </c>
    </row>
    <row r="119" spans="1:9" x14ac:dyDescent="0.3">
      <c r="A119" s="13" t="s">
        <v>265</v>
      </c>
      <c r="B119" s="13">
        <f>VLOOKUP(A119,VLookup_Data,4,FALSE)</f>
        <v>182</v>
      </c>
      <c r="C119" s="13">
        <f>_xlfn.XLOOKUP(A119,Product_Name,Recorder_Level)</f>
        <v>32</v>
      </c>
      <c r="D119" s="13">
        <f>IF(B119&lt;=C119,C119-B119,0)</f>
        <v>0</v>
      </c>
      <c r="E119" s="13">
        <f t="shared" si="4"/>
        <v>0</v>
      </c>
      <c r="F119" s="13">
        <f t="shared" si="5"/>
        <v>0</v>
      </c>
      <c r="G119" s="13" t="str">
        <f>IF(B119&lt;=C119,C119-B119,"No Order Needed")</f>
        <v>No Order Needed</v>
      </c>
      <c r="H119" s="13">
        <f t="shared" si="6"/>
        <v>0</v>
      </c>
      <c r="I119" s="13" t="str">
        <f t="shared" si="7"/>
        <v>Ok</v>
      </c>
    </row>
    <row r="120" spans="1:9" x14ac:dyDescent="0.3">
      <c r="A120" s="13" t="s">
        <v>267</v>
      </c>
      <c r="B120" s="13">
        <f>VLOOKUP(A120,VLookup_Data,4,FALSE)</f>
        <v>104</v>
      </c>
      <c r="C120" s="13">
        <f>_xlfn.XLOOKUP(A120,Product_Name,Recorder_Level)</f>
        <v>49</v>
      </c>
      <c r="D120" s="13">
        <f>IF(B120&lt;=C120,C120-B120,0)</f>
        <v>0</v>
      </c>
      <c r="E120" s="13">
        <f t="shared" si="4"/>
        <v>0</v>
      </c>
      <c r="F120" s="13">
        <f t="shared" si="5"/>
        <v>0</v>
      </c>
      <c r="G120" s="13" t="str">
        <f>IF(B120&lt;=C120,C120-B120,"No Order Needed")</f>
        <v>No Order Needed</v>
      </c>
      <c r="H120" s="13">
        <f t="shared" si="6"/>
        <v>0</v>
      </c>
      <c r="I120" s="13" t="str">
        <f t="shared" si="7"/>
        <v>Ok</v>
      </c>
    </row>
    <row r="121" spans="1:9" x14ac:dyDescent="0.3">
      <c r="A121" s="13" t="s">
        <v>269</v>
      </c>
      <c r="B121" s="13">
        <f>VLOOKUP(A121,VLookup_Data,4,FALSE)</f>
        <v>111</v>
      </c>
      <c r="C121" s="13">
        <f>_xlfn.XLOOKUP(A121,Product_Name,Recorder_Level)</f>
        <v>32</v>
      </c>
      <c r="D121" s="13">
        <f>IF(B121&lt;=C121,C121-B121,0)</f>
        <v>0</v>
      </c>
      <c r="E121" s="13">
        <f t="shared" si="4"/>
        <v>0</v>
      </c>
      <c r="F121" s="13">
        <f t="shared" si="5"/>
        <v>0</v>
      </c>
      <c r="G121" s="13" t="str">
        <f>IF(B121&lt;=C121,C121-B121,"No Order Needed")</f>
        <v>No Order Needed</v>
      </c>
      <c r="H121" s="13">
        <f t="shared" si="6"/>
        <v>0</v>
      </c>
      <c r="I121" s="13" t="str">
        <f t="shared" si="7"/>
        <v>Ok</v>
      </c>
    </row>
    <row r="122" spans="1:9" x14ac:dyDescent="0.3">
      <c r="A122" s="13" t="s">
        <v>271</v>
      </c>
      <c r="B122" s="13">
        <f>VLOOKUP(A122,VLookup_Data,4,FALSE)</f>
        <v>188</v>
      </c>
      <c r="C122" s="13">
        <f>_xlfn.XLOOKUP(A122,Product_Name,Recorder_Level)</f>
        <v>38</v>
      </c>
      <c r="D122" s="13">
        <f>IF(B122&lt;=C122,C122-B122,0)</f>
        <v>0</v>
      </c>
      <c r="E122" s="13">
        <f t="shared" si="4"/>
        <v>0</v>
      </c>
      <c r="F122" s="13">
        <f t="shared" si="5"/>
        <v>0</v>
      </c>
      <c r="G122" s="13" t="str">
        <f>IF(B122&lt;=C122,C122-B122,"No Order Needed")</f>
        <v>No Order Needed</v>
      </c>
      <c r="H122" s="13">
        <f t="shared" si="6"/>
        <v>0</v>
      </c>
      <c r="I122" s="13" t="str">
        <f t="shared" si="7"/>
        <v>Ok</v>
      </c>
    </row>
    <row r="123" spans="1:9" x14ac:dyDescent="0.3">
      <c r="A123" s="13" t="s">
        <v>273</v>
      </c>
      <c r="B123" s="13">
        <f>VLOOKUP(A123,VLookup_Data,4,FALSE)</f>
        <v>27</v>
      </c>
      <c r="C123" s="13">
        <f>_xlfn.XLOOKUP(A123,Product_Name,Recorder_Level)</f>
        <v>97</v>
      </c>
      <c r="D123" s="13">
        <f>IF(B123&lt;=C123,C123-B123,0)</f>
        <v>70</v>
      </c>
      <c r="E123" s="13">
        <f t="shared" si="4"/>
        <v>70</v>
      </c>
      <c r="F123" s="13">
        <f t="shared" si="5"/>
        <v>70</v>
      </c>
      <c r="G123" s="13">
        <f>IF(B123&lt;=C123,C123-B123,"No Order Needed")</f>
        <v>70</v>
      </c>
      <c r="H123" s="13">
        <f t="shared" si="6"/>
        <v>80</v>
      </c>
      <c r="I123" s="13" t="str">
        <f t="shared" si="7"/>
        <v>Reorder</v>
      </c>
    </row>
    <row r="124" spans="1:9" x14ac:dyDescent="0.3">
      <c r="A124" s="13" t="s">
        <v>275</v>
      </c>
      <c r="B124" s="13">
        <f>VLOOKUP(A124,VLookup_Data,4,FALSE)</f>
        <v>110</v>
      </c>
      <c r="C124" s="13">
        <f>_xlfn.XLOOKUP(A124,Product_Name,Recorder_Level)</f>
        <v>35</v>
      </c>
      <c r="D124" s="13">
        <f>IF(B124&lt;=C124,C124-B124,0)</f>
        <v>0</v>
      </c>
      <c r="E124" s="13">
        <f t="shared" si="4"/>
        <v>0</v>
      </c>
      <c r="F124" s="13">
        <f t="shared" si="5"/>
        <v>0</v>
      </c>
      <c r="G124" s="13" t="str">
        <f>IF(B124&lt;=C124,C124-B124,"No Order Needed")</f>
        <v>No Order Needed</v>
      </c>
      <c r="H124" s="13">
        <f t="shared" si="6"/>
        <v>0</v>
      </c>
      <c r="I124" s="13" t="str">
        <f t="shared" si="7"/>
        <v>Ok</v>
      </c>
    </row>
    <row r="125" spans="1:9" x14ac:dyDescent="0.3">
      <c r="A125" s="13" t="s">
        <v>235</v>
      </c>
      <c r="B125" s="13">
        <f>VLOOKUP(A125,VLookup_Data,4,FALSE)</f>
        <v>100</v>
      </c>
      <c r="C125" s="13">
        <f>_xlfn.XLOOKUP(A125,Product_Name,Recorder_Level)</f>
        <v>42</v>
      </c>
      <c r="D125" s="13">
        <f>IF(B125&lt;=C125,C125-B125,0)</f>
        <v>0</v>
      </c>
      <c r="E125" s="13">
        <f t="shared" si="4"/>
        <v>0</v>
      </c>
      <c r="F125" s="13">
        <f t="shared" si="5"/>
        <v>0</v>
      </c>
      <c r="G125" s="13" t="str">
        <f>IF(B125&lt;=C125,C125-B125,"No Order Needed")</f>
        <v>No Order Needed</v>
      </c>
      <c r="H125" s="13">
        <f t="shared" si="6"/>
        <v>0</v>
      </c>
      <c r="I125" s="13" t="str">
        <f t="shared" si="7"/>
        <v>Ok</v>
      </c>
    </row>
    <row r="126" spans="1:9" x14ac:dyDescent="0.3">
      <c r="A126" s="13" t="s">
        <v>278</v>
      </c>
      <c r="B126" s="13">
        <f>VLOOKUP(A126,VLookup_Data,4,FALSE)</f>
        <v>52</v>
      </c>
      <c r="C126" s="13">
        <f>_xlfn.XLOOKUP(A126,Product_Name,Recorder_Level)</f>
        <v>42</v>
      </c>
      <c r="D126" s="13">
        <f>IF(B126&lt;=C126,C126-B126,0)</f>
        <v>0</v>
      </c>
      <c r="E126" s="13">
        <f t="shared" si="4"/>
        <v>0</v>
      </c>
      <c r="F126" s="13">
        <f t="shared" si="5"/>
        <v>0</v>
      </c>
      <c r="G126" s="13" t="str">
        <f>IF(B126&lt;=C126,C126-B126,"No Order Needed")</f>
        <v>No Order Needed</v>
      </c>
      <c r="H126" s="13">
        <f t="shared" si="6"/>
        <v>0</v>
      </c>
      <c r="I126" s="13" t="str">
        <f t="shared" si="7"/>
        <v>Ok</v>
      </c>
    </row>
    <row r="127" spans="1:9" x14ac:dyDescent="0.3">
      <c r="A127" s="13" t="s">
        <v>280</v>
      </c>
      <c r="B127" s="13">
        <f>VLOOKUP(A127,VLookup_Data,4,FALSE)</f>
        <v>108</v>
      </c>
      <c r="C127" s="13">
        <f>_xlfn.XLOOKUP(A127,Product_Name,Recorder_Level)</f>
        <v>72</v>
      </c>
      <c r="D127" s="13">
        <f>IF(B127&lt;=C127,C127-B127,0)</f>
        <v>0</v>
      </c>
      <c r="E127" s="13">
        <f t="shared" si="4"/>
        <v>0</v>
      </c>
      <c r="F127" s="13">
        <f t="shared" si="5"/>
        <v>0</v>
      </c>
      <c r="G127" s="13" t="str">
        <f>IF(B127&lt;=C127,C127-B127,"No Order Needed")</f>
        <v>No Order Needed</v>
      </c>
      <c r="H127" s="13">
        <f t="shared" si="6"/>
        <v>0</v>
      </c>
      <c r="I127" s="13" t="str">
        <f t="shared" si="7"/>
        <v>Ok</v>
      </c>
    </row>
    <row r="128" spans="1:9" x14ac:dyDescent="0.3">
      <c r="A128" s="13" t="s">
        <v>282</v>
      </c>
      <c r="B128" s="13">
        <f>VLOOKUP(A128,VLookup_Data,4,FALSE)</f>
        <v>121</v>
      </c>
      <c r="C128" s="13">
        <f>_xlfn.XLOOKUP(A128,Product_Name,Recorder_Level)</f>
        <v>24</v>
      </c>
      <c r="D128" s="13">
        <f>IF(B128&lt;=C128,C128-B128,0)</f>
        <v>0</v>
      </c>
      <c r="E128" s="13">
        <f t="shared" si="4"/>
        <v>0</v>
      </c>
      <c r="F128" s="13">
        <f t="shared" si="5"/>
        <v>0</v>
      </c>
      <c r="G128" s="13" t="str">
        <f>IF(B128&lt;=C128,C128-B128,"No Order Needed")</f>
        <v>No Order Needed</v>
      </c>
      <c r="H128" s="13">
        <f t="shared" si="6"/>
        <v>0</v>
      </c>
      <c r="I128" s="13" t="str">
        <f t="shared" si="7"/>
        <v>Ok</v>
      </c>
    </row>
    <row r="129" spans="1:9" x14ac:dyDescent="0.3">
      <c r="A129" s="13" t="s">
        <v>284</v>
      </c>
      <c r="B129" s="13">
        <f>VLOOKUP(A129,VLookup_Data,4,FALSE)</f>
        <v>74</v>
      </c>
      <c r="C129" s="13">
        <f>_xlfn.XLOOKUP(A129,Product_Name,Recorder_Level)</f>
        <v>37</v>
      </c>
      <c r="D129" s="13">
        <f>IF(B129&lt;=C129,C129-B129,0)</f>
        <v>0</v>
      </c>
      <c r="E129" s="13">
        <f t="shared" si="4"/>
        <v>0</v>
      </c>
      <c r="F129" s="13">
        <f t="shared" si="5"/>
        <v>0</v>
      </c>
      <c r="G129" s="13" t="str">
        <f>IF(B129&lt;=C129,C129-B129,"No Order Needed")</f>
        <v>No Order Needed</v>
      </c>
      <c r="H129" s="13">
        <f t="shared" si="6"/>
        <v>0</v>
      </c>
      <c r="I129" s="13" t="str">
        <f t="shared" si="7"/>
        <v>Ok</v>
      </c>
    </row>
    <row r="130" spans="1:9" x14ac:dyDescent="0.3">
      <c r="A130" s="13" t="s">
        <v>286</v>
      </c>
      <c r="B130" s="13">
        <f>VLOOKUP(A130,VLookup_Data,4,FALSE)</f>
        <v>185</v>
      </c>
      <c r="C130" s="13">
        <f>_xlfn.XLOOKUP(A130,Product_Name,Recorder_Level)</f>
        <v>36</v>
      </c>
      <c r="D130" s="13">
        <f>IF(B130&lt;=C130,C130-B130,0)</f>
        <v>0</v>
      </c>
      <c r="E130" s="13">
        <f t="shared" si="4"/>
        <v>0</v>
      </c>
      <c r="F130" s="13">
        <f t="shared" si="5"/>
        <v>0</v>
      </c>
      <c r="G130" s="13" t="str">
        <f>IF(B130&lt;=C130,C130-B130,"No Order Needed")</f>
        <v>No Order Needed</v>
      </c>
      <c r="H130" s="13">
        <f t="shared" si="6"/>
        <v>0</v>
      </c>
      <c r="I130" s="13" t="str">
        <f t="shared" si="7"/>
        <v>Ok</v>
      </c>
    </row>
    <row r="131" spans="1:9" x14ac:dyDescent="0.3">
      <c r="A131" s="13" t="s">
        <v>288</v>
      </c>
      <c r="B131" s="13">
        <f>VLOOKUP(A131,VLookup_Data,4,FALSE)</f>
        <v>173</v>
      </c>
      <c r="C131" s="13">
        <f>_xlfn.XLOOKUP(A131,Product_Name,Recorder_Level)</f>
        <v>32</v>
      </c>
      <c r="D131" s="13">
        <f>IF(B131&lt;=C131,C131-B131,0)</f>
        <v>0</v>
      </c>
      <c r="E131" s="13">
        <f t="shared" ref="E131:E194" si="8">IF(C131-B131&gt;0,C131-B131,0)</f>
        <v>0</v>
      </c>
      <c r="F131" s="13">
        <f t="shared" ref="F131:F194" si="9">MAX(C131-B131,0)</f>
        <v>0</v>
      </c>
      <c r="G131" s="13" t="str">
        <f>IF(B131&lt;=C131,C131-B131,"No Order Needed")</f>
        <v>No Order Needed</v>
      </c>
      <c r="H131" s="13">
        <f t="shared" ref="H131:H194" si="10">MAX((C131-B131)+10,0)</f>
        <v>0</v>
      </c>
      <c r="I131" s="13" t="str">
        <f t="shared" ref="I131:I194" si="11">IF(B131=0,"Urgent",IF(B131&lt;=C131,"Reorder","Ok"))</f>
        <v>Ok</v>
      </c>
    </row>
    <row r="132" spans="1:9" x14ac:dyDescent="0.3">
      <c r="A132" s="13" t="s">
        <v>290</v>
      </c>
      <c r="B132" s="13">
        <f>VLOOKUP(A132,VLookup_Data,4,FALSE)</f>
        <v>0</v>
      </c>
      <c r="C132" s="13">
        <f>_xlfn.XLOOKUP(A132,Product_Name,Recorder_Level)</f>
        <v>85</v>
      </c>
      <c r="D132" s="13">
        <f>IF(B132&lt;=C132,C132-B132,0)</f>
        <v>85</v>
      </c>
      <c r="E132" s="13">
        <f t="shared" si="8"/>
        <v>85</v>
      </c>
      <c r="F132" s="13">
        <f t="shared" si="9"/>
        <v>85</v>
      </c>
      <c r="G132" s="13">
        <f>IF(B132&lt;=C132,C132-B132,"No Order Needed")</f>
        <v>85</v>
      </c>
      <c r="H132" s="13">
        <f t="shared" si="10"/>
        <v>95</v>
      </c>
      <c r="I132" s="13" t="str">
        <f t="shared" si="11"/>
        <v>Urgent</v>
      </c>
    </row>
    <row r="133" spans="1:9" x14ac:dyDescent="0.3">
      <c r="A133" s="13" t="s">
        <v>118</v>
      </c>
      <c r="B133" s="13">
        <f>VLOOKUP(A133,VLookup_Data,4,FALSE)</f>
        <v>53</v>
      </c>
      <c r="C133" s="13">
        <f>_xlfn.XLOOKUP(A133,Product_Name,Recorder_Level)</f>
        <v>20</v>
      </c>
      <c r="D133" s="13">
        <f>IF(B133&lt;=C133,C133-B133,0)</f>
        <v>0</v>
      </c>
      <c r="E133" s="13">
        <f t="shared" si="8"/>
        <v>0</v>
      </c>
      <c r="F133" s="13">
        <f t="shared" si="9"/>
        <v>0</v>
      </c>
      <c r="G133" s="13" t="str">
        <f>IF(B133&lt;=C133,C133-B133,"No Order Needed")</f>
        <v>No Order Needed</v>
      </c>
      <c r="H133" s="13">
        <f t="shared" si="10"/>
        <v>0</v>
      </c>
      <c r="I133" s="13" t="str">
        <f t="shared" si="11"/>
        <v>Ok</v>
      </c>
    </row>
    <row r="134" spans="1:9" x14ac:dyDescent="0.3">
      <c r="A134" s="13" t="s">
        <v>293</v>
      </c>
      <c r="B134" s="13">
        <f>VLOOKUP(A134,VLookup_Data,4,FALSE)</f>
        <v>144</v>
      </c>
      <c r="C134" s="13">
        <f>_xlfn.XLOOKUP(A134,Product_Name,Recorder_Level)</f>
        <v>0</v>
      </c>
      <c r="D134" s="13">
        <f>IF(B134&lt;=C134,C134-B134,0)</f>
        <v>0</v>
      </c>
      <c r="E134" s="13">
        <f t="shared" si="8"/>
        <v>0</v>
      </c>
      <c r="F134" s="13">
        <f t="shared" si="9"/>
        <v>0</v>
      </c>
      <c r="G134" s="13" t="str">
        <f>IF(B134&lt;=C134,C134-B134,"No Order Needed")</f>
        <v>No Order Needed</v>
      </c>
      <c r="H134" s="13">
        <f t="shared" si="10"/>
        <v>0</v>
      </c>
      <c r="I134" s="13" t="str">
        <f t="shared" si="11"/>
        <v>Ok</v>
      </c>
    </row>
    <row r="135" spans="1:9" x14ac:dyDescent="0.3">
      <c r="A135" s="13" t="s">
        <v>295</v>
      </c>
      <c r="B135" s="13">
        <f>VLOOKUP(A135,VLookup_Data,4,FALSE)</f>
        <v>158</v>
      </c>
      <c r="C135" s="13">
        <f>_xlfn.XLOOKUP(A135,Product_Name,Recorder_Level)</f>
        <v>38</v>
      </c>
      <c r="D135" s="13">
        <f>IF(B135&lt;=C135,C135-B135,0)</f>
        <v>0</v>
      </c>
      <c r="E135" s="13">
        <f t="shared" si="8"/>
        <v>0</v>
      </c>
      <c r="F135" s="13">
        <f t="shared" si="9"/>
        <v>0</v>
      </c>
      <c r="G135" s="13" t="str">
        <f>IF(B135&lt;=C135,C135-B135,"No Order Needed")</f>
        <v>No Order Needed</v>
      </c>
      <c r="H135" s="13">
        <f t="shared" si="10"/>
        <v>0</v>
      </c>
      <c r="I135" s="13" t="str">
        <f t="shared" si="11"/>
        <v>Ok</v>
      </c>
    </row>
    <row r="136" spans="1:9" x14ac:dyDescent="0.3">
      <c r="A136" s="13" t="s">
        <v>6618</v>
      </c>
      <c r="B136" s="13">
        <f>VLOOKUP(A136,VLookup_Data,4,FALSE)</f>
        <v>166</v>
      </c>
      <c r="C136" s="13">
        <f>_xlfn.XLOOKUP(A136,Product_Name,Recorder_Level)</f>
        <v>93</v>
      </c>
      <c r="D136" s="13">
        <f>IF(B136&lt;=C136,C136-B136,0)</f>
        <v>0</v>
      </c>
      <c r="E136" s="13">
        <f t="shared" si="8"/>
        <v>0</v>
      </c>
      <c r="F136" s="13">
        <f t="shared" si="9"/>
        <v>0</v>
      </c>
      <c r="G136" s="13" t="str">
        <f>IF(B136&lt;=C136,C136-B136,"No Order Needed")</f>
        <v>No Order Needed</v>
      </c>
      <c r="H136" s="13">
        <f t="shared" si="10"/>
        <v>0</v>
      </c>
      <c r="I136" s="13" t="str">
        <f t="shared" si="11"/>
        <v>Ok</v>
      </c>
    </row>
    <row r="137" spans="1:9" x14ac:dyDescent="0.3">
      <c r="A137" s="13" t="s">
        <v>299</v>
      </c>
      <c r="B137" s="13">
        <f>VLOOKUP(A137,VLookup_Data,4,FALSE)</f>
        <v>140</v>
      </c>
      <c r="C137" s="13">
        <f>_xlfn.XLOOKUP(A137,Product_Name,Recorder_Level)</f>
        <v>77</v>
      </c>
      <c r="D137" s="13">
        <f>IF(B137&lt;=C137,C137-B137,0)</f>
        <v>0</v>
      </c>
      <c r="E137" s="13">
        <f t="shared" si="8"/>
        <v>0</v>
      </c>
      <c r="F137" s="13">
        <f t="shared" si="9"/>
        <v>0</v>
      </c>
      <c r="G137" s="13" t="str">
        <f>IF(B137&lt;=C137,C137-B137,"No Order Needed")</f>
        <v>No Order Needed</v>
      </c>
      <c r="H137" s="13">
        <f t="shared" si="10"/>
        <v>0</v>
      </c>
      <c r="I137" s="13" t="str">
        <f t="shared" si="11"/>
        <v>Ok</v>
      </c>
    </row>
    <row r="138" spans="1:9" x14ac:dyDescent="0.3">
      <c r="A138" s="13" t="s">
        <v>301</v>
      </c>
      <c r="B138" s="13">
        <f>VLOOKUP(A138,VLookup_Data,4,FALSE)</f>
        <v>60</v>
      </c>
      <c r="C138" s="13">
        <f>_xlfn.XLOOKUP(A138,Product_Name,Recorder_Level)</f>
        <v>0</v>
      </c>
      <c r="D138" s="13">
        <f>IF(B138&lt;=C138,C138-B138,0)</f>
        <v>0</v>
      </c>
      <c r="E138" s="13">
        <f t="shared" si="8"/>
        <v>0</v>
      </c>
      <c r="F138" s="13">
        <f t="shared" si="9"/>
        <v>0</v>
      </c>
      <c r="G138" s="13" t="str">
        <f>IF(B138&lt;=C138,C138-B138,"No Order Needed")</f>
        <v>No Order Needed</v>
      </c>
      <c r="H138" s="13">
        <f t="shared" si="10"/>
        <v>0</v>
      </c>
      <c r="I138" s="13" t="str">
        <f t="shared" si="11"/>
        <v>Ok</v>
      </c>
    </row>
    <row r="139" spans="1:9" x14ac:dyDescent="0.3">
      <c r="A139" s="13" t="s">
        <v>303</v>
      </c>
      <c r="B139" s="13">
        <f>VLOOKUP(A139,VLookup_Data,4,FALSE)</f>
        <v>190</v>
      </c>
      <c r="C139" s="13">
        <f>_xlfn.XLOOKUP(A139,Product_Name,Recorder_Level)</f>
        <v>44</v>
      </c>
      <c r="D139" s="13">
        <f>IF(B139&lt;=C139,C139-B139,0)</f>
        <v>0</v>
      </c>
      <c r="E139" s="13">
        <f t="shared" si="8"/>
        <v>0</v>
      </c>
      <c r="F139" s="13">
        <f t="shared" si="9"/>
        <v>0</v>
      </c>
      <c r="G139" s="13" t="str">
        <f>IF(B139&lt;=C139,C139-B139,"No Order Needed")</f>
        <v>No Order Needed</v>
      </c>
      <c r="H139" s="13">
        <f t="shared" si="10"/>
        <v>0</v>
      </c>
      <c r="I139" s="13" t="str">
        <f t="shared" si="11"/>
        <v>Ok</v>
      </c>
    </row>
    <row r="140" spans="1:9" x14ac:dyDescent="0.3">
      <c r="A140" s="13" t="s">
        <v>305</v>
      </c>
      <c r="B140" s="13">
        <f>VLOOKUP(A140,VLookup_Data,4,FALSE)</f>
        <v>116</v>
      </c>
      <c r="C140" s="13">
        <f>_xlfn.XLOOKUP(A140,Product_Name,Recorder_Level)</f>
        <v>25</v>
      </c>
      <c r="D140" s="13">
        <f>IF(B140&lt;=C140,C140-B140,0)</f>
        <v>0</v>
      </c>
      <c r="E140" s="13">
        <f t="shared" si="8"/>
        <v>0</v>
      </c>
      <c r="F140" s="13">
        <f t="shared" si="9"/>
        <v>0</v>
      </c>
      <c r="G140" s="13" t="str">
        <f>IF(B140&lt;=C140,C140-B140,"No Order Needed")</f>
        <v>No Order Needed</v>
      </c>
      <c r="H140" s="13">
        <f t="shared" si="10"/>
        <v>0</v>
      </c>
      <c r="I140" s="13" t="str">
        <f t="shared" si="11"/>
        <v>Ok</v>
      </c>
    </row>
    <row r="141" spans="1:9" x14ac:dyDescent="0.3">
      <c r="A141" s="13" t="s">
        <v>6050</v>
      </c>
      <c r="B141" s="13">
        <f>VLOOKUP(A141,VLookup_Data,4,FALSE)</f>
        <v>0</v>
      </c>
      <c r="C141" s="13">
        <f>_xlfn.XLOOKUP(A141,Product_Name,Recorder_Level)</f>
        <v>66</v>
      </c>
      <c r="D141" s="13">
        <f>IF(B141&lt;=C141,C141-B141,0)</f>
        <v>66</v>
      </c>
      <c r="E141" s="13">
        <f t="shared" si="8"/>
        <v>66</v>
      </c>
      <c r="F141" s="13">
        <f t="shared" si="9"/>
        <v>66</v>
      </c>
      <c r="G141" s="13">
        <f>IF(B141&lt;=C141,C141-B141,"No Order Needed")</f>
        <v>66</v>
      </c>
      <c r="H141" s="13">
        <f t="shared" si="10"/>
        <v>76</v>
      </c>
      <c r="I141" s="13" t="str">
        <f t="shared" si="11"/>
        <v>Urgent</v>
      </c>
    </row>
    <row r="142" spans="1:9" x14ac:dyDescent="0.3">
      <c r="A142" s="13" t="s">
        <v>309</v>
      </c>
      <c r="B142" s="13">
        <f>VLOOKUP(A142,VLookup_Data,4,FALSE)</f>
        <v>163</v>
      </c>
      <c r="C142" s="13">
        <f>_xlfn.XLOOKUP(A142,Product_Name,Recorder_Level)</f>
        <v>38</v>
      </c>
      <c r="D142" s="13">
        <f>IF(B142&lt;=C142,C142-B142,0)</f>
        <v>0</v>
      </c>
      <c r="E142" s="13">
        <f t="shared" si="8"/>
        <v>0</v>
      </c>
      <c r="F142" s="13">
        <f t="shared" si="9"/>
        <v>0</v>
      </c>
      <c r="G142" s="13" t="str">
        <f>IF(B142&lt;=C142,C142-B142,"No Order Needed")</f>
        <v>No Order Needed</v>
      </c>
      <c r="H142" s="13">
        <f t="shared" si="10"/>
        <v>0</v>
      </c>
      <c r="I142" s="13" t="str">
        <f t="shared" si="11"/>
        <v>Ok</v>
      </c>
    </row>
    <row r="143" spans="1:9" x14ac:dyDescent="0.3">
      <c r="A143" s="13" t="s">
        <v>311</v>
      </c>
      <c r="B143" s="13">
        <f>VLOOKUP(A143,VLookup_Data,4,FALSE)</f>
        <v>48</v>
      </c>
      <c r="C143" s="13">
        <f>_xlfn.XLOOKUP(A143,Product_Name,Recorder_Level)</f>
        <v>33</v>
      </c>
      <c r="D143" s="13">
        <f>IF(B143&lt;=C143,C143-B143,0)</f>
        <v>0</v>
      </c>
      <c r="E143" s="13">
        <f t="shared" si="8"/>
        <v>0</v>
      </c>
      <c r="F143" s="13">
        <f t="shared" si="9"/>
        <v>0</v>
      </c>
      <c r="G143" s="13" t="str">
        <f>IF(B143&lt;=C143,C143-B143,"No Order Needed")</f>
        <v>No Order Needed</v>
      </c>
      <c r="H143" s="13">
        <f t="shared" si="10"/>
        <v>0</v>
      </c>
      <c r="I143" s="13" t="str">
        <f t="shared" si="11"/>
        <v>Ok</v>
      </c>
    </row>
    <row r="144" spans="1:9" x14ac:dyDescent="0.3">
      <c r="A144" s="13" t="s">
        <v>313</v>
      </c>
      <c r="B144" s="13">
        <f>VLOOKUP(A144,VLookup_Data,4,FALSE)</f>
        <v>116</v>
      </c>
      <c r="C144" s="13">
        <f>_xlfn.XLOOKUP(A144,Product_Name,Recorder_Level)</f>
        <v>73</v>
      </c>
      <c r="D144" s="13">
        <f>IF(B144&lt;=C144,C144-B144,0)</f>
        <v>0</v>
      </c>
      <c r="E144" s="13">
        <f t="shared" si="8"/>
        <v>0</v>
      </c>
      <c r="F144" s="13">
        <f t="shared" si="9"/>
        <v>0</v>
      </c>
      <c r="G144" s="13" t="str">
        <f>IF(B144&lt;=C144,C144-B144,"No Order Needed")</f>
        <v>No Order Needed</v>
      </c>
      <c r="H144" s="13">
        <f t="shared" si="10"/>
        <v>0</v>
      </c>
      <c r="I144" s="13" t="str">
        <f t="shared" si="11"/>
        <v>Ok</v>
      </c>
    </row>
    <row r="145" spans="1:9" x14ac:dyDescent="0.3">
      <c r="A145" s="13" t="s">
        <v>315</v>
      </c>
      <c r="B145" s="13">
        <f>VLOOKUP(A145,VLookup_Data,4,FALSE)</f>
        <v>184</v>
      </c>
      <c r="C145" s="13">
        <f>_xlfn.XLOOKUP(A145,Product_Name,Recorder_Level)</f>
        <v>94</v>
      </c>
      <c r="D145" s="13">
        <f>IF(B145&lt;=C145,C145-B145,0)</f>
        <v>0</v>
      </c>
      <c r="E145" s="13">
        <f t="shared" si="8"/>
        <v>0</v>
      </c>
      <c r="F145" s="13">
        <f t="shared" si="9"/>
        <v>0</v>
      </c>
      <c r="G145" s="13" t="str">
        <f>IF(B145&lt;=C145,C145-B145,"No Order Needed")</f>
        <v>No Order Needed</v>
      </c>
      <c r="H145" s="13">
        <f t="shared" si="10"/>
        <v>0</v>
      </c>
      <c r="I145" s="13" t="str">
        <f t="shared" si="11"/>
        <v>Ok</v>
      </c>
    </row>
    <row r="146" spans="1:9" x14ac:dyDescent="0.3">
      <c r="A146" s="13" t="s">
        <v>317</v>
      </c>
      <c r="B146" s="13">
        <f>VLOOKUP(A146,VLookup_Data,4,FALSE)</f>
        <v>101</v>
      </c>
      <c r="C146" s="13">
        <f>_xlfn.XLOOKUP(A146,Product_Name,Recorder_Level)</f>
        <v>95</v>
      </c>
      <c r="D146" s="13">
        <f>IF(B146&lt;=C146,C146-B146,0)</f>
        <v>0</v>
      </c>
      <c r="E146" s="13">
        <f t="shared" si="8"/>
        <v>0</v>
      </c>
      <c r="F146" s="13">
        <f t="shared" si="9"/>
        <v>0</v>
      </c>
      <c r="G146" s="13" t="str">
        <f>IF(B146&lt;=C146,C146-B146,"No Order Needed")</f>
        <v>No Order Needed</v>
      </c>
      <c r="H146" s="13">
        <f t="shared" si="10"/>
        <v>4</v>
      </c>
      <c r="I146" s="13" t="str">
        <f t="shared" si="11"/>
        <v>Ok</v>
      </c>
    </row>
    <row r="147" spans="1:9" x14ac:dyDescent="0.3">
      <c r="A147" s="13" t="s">
        <v>319</v>
      </c>
      <c r="B147" s="13">
        <f>VLOOKUP(A147,VLookup_Data,4,FALSE)</f>
        <v>7</v>
      </c>
      <c r="C147" s="13">
        <f>_xlfn.XLOOKUP(A147,Product_Name,Recorder_Level)</f>
        <v>55</v>
      </c>
      <c r="D147" s="13">
        <f>IF(B147&lt;=C147,C147-B147,0)</f>
        <v>48</v>
      </c>
      <c r="E147" s="13">
        <f t="shared" si="8"/>
        <v>48</v>
      </c>
      <c r="F147" s="13">
        <f t="shared" si="9"/>
        <v>48</v>
      </c>
      <c r="G147" s="13">
        <f>IF(B147&lt;=C147,C147-B147,"No Order Needed")</f>
        <v>48</v>
      </c>
      <c r="H147" s="13">
        <f t="shared" si="10"/>
        <v>58</v>
      </c>
      <c r="I147" s="13" t="str">
        <f t="shared" si="11"/>
        <v>Reorder</v>
      </c>
    </row>
    <row r="148" spans="1:9" x14ac:dyDescent="0.3">
      <c r="A148" s="13" t="s">
        <v>43</v>
      </c>
      <c r="B148" s="13">
        <f>VLOOKUP(A148,VLookup_Data,4,FALSE)</f>
        <v>130</v>
      </c>
      <c r="C148" s="13">
        <f>_xlfn.XLOOKUP(A148,Product_Name,Recorder_Level)</f>
        <v>70</v>
      </c>
      <c r="D148" s="13">
        <f>IF(B148&lt;=C148,C148-B148,0)</f>
        <v>0</v>
      </c>
      <c r="E148" s="13">
        <f t="shared" si="8"/>
        <v>0</v>
      </c>
      <c r="F148" s="13">
        <f t="shared" si="9"/>
        <v>0</v>
      </c>
      <c r="G148" s="13" t="str">
        <f>IF(B148&lt;=C148,C148-B148,"No Order Needed")</f>
        <v>No Order Needed</v>
      </c>
      <c r="H148" s="13">
        <f t="shared" si="10"/>
        <v>0</v>
      </c>
      <c r="I148" s="13" t="str">
        <f t="shared" si="11"/>
        <v>Ok</v>
      </c>
    </row>
    <row r="149" spans="1:9" x14ac:dyDescent="0.3">
      <c r="A149" s="13" t="s">
        <v>1552</v>
      </c>
      <c r="B149" s="13">
        <f>VLOOKUP(A149,VLookup_Data,4,FALSE)</f>
        <v>40</v>
      </c>
      <c r="C149" s="13">
        <f>_xlfn.XLOOKUP(A149,Product_Name,Recorder_Level)</f>
        <v>83</v>
      </c>
      <c r="D149" s="13">
        <f>IF(B149&lt;=C149,C149-B149,0)</f>
        <v>43</v>
      </c>
      <c r="E149" s="13">
        <f t="shared" si="8"/>
        <v>43</v>
      </c>
      <c r="F149" s="13">
        <f t="shared" si="9"/>
        <v>43</v>
      </c>
      <c r="G149" s="13">
        <f>IF(B149&lt;=C149,C149-B149,"No Order Needed")</f>
        <v>43</v>
      </c>
      <c r="H149" s="13">
        <f t="shared" si="10"/>
        <v>53</v>
      </c>
      <c r="I149" s="13" t="str">
        <f t="shared" si="11"/>
        <v>Reorder</v>
      </c>
    </row>
    <row r="150" spans="1:9" x14ac:dyDescent="0.3">
      <c r="A150" s="13" t="s">
        <v>140</v>
      </c>
      <c r="B150" s="13">
        <f>VLOOKUP(A150,VLookup_Data,4,FALSE)</f>
        <v>41</v>
      </c>
      <c r="C150" s="13">
        <f>_xlfn.XLOOKUP(A150,Product_Name,Recorder_Level)</f>
        <v>26</v>
      </c>
      <c r="D150" s="13">
        <f>IF(B150&lt;=C150,C150-B150,0)</f>
        <v>0</v>
      </c>
      <c r="E150" s="13">
        <f t="shared" si="8"/>
        <v>0</v>
      </c>
      <c r="F150" s="13">
        <f t="shared" si="9"/>
        <v>0</v>
      </c>
      <c r="G150" s="13" t="str">
        <f>IF(B150&lt;=C150,C150-B150,"No Order Needed")</f>
        <v>No Order Needed</v>
      </c>
      <c r="H150" s="13">
        <f t="shared" si="10"/>
        <v>0</v>
      </c>
      <c r="I150" s="13" t="str">
        <f t="shared" si="11"/>
        <v>Ok</v>
      </c>
    </row>
    <row r="151" spans="1:9" x14ac:dyDescent="0.3">
      <c r="A151" s="13" t="s">
        <v>325</v>
      </c>
      <c r="B151" s="13">
        <f>VLOOKUP(A151,VLookup_Data,4,FALSE)</f>
        <v>156</v>
      </c>
      <c r="C151" s="13">
        <f>_xlfn.XLOOKUP(A151,Product_Name,Recorder_Level)</f>
        <v>32</v>
      </c>
      <c r="D151" s="13">
        <f>IF(B151&lt;=C151,C151-B151,0)</f>
        <v>0</v>
      </c>
      <c r="E151" s="13">
        <f t="shared" si="8"/>
        <v>0</v>
      </c>
      <c r="F151" s="13">
        <f t="shared" si="9"/>
        <v>0</v>
      </c>
      <c r="G151" s="13" t="str">
        <f>IF(B151&lt;=C151,C151-B151,"No Order Needed")</f>
        <v>No Order Needed</v>
      </c>
      <c r="H151" s="13">
        <f t="shared" si="10"/>
        <v>0</v>
      </c>
      <c r="I151" s="13" t="str">
        <f t="shared" si="11"/>
        <v>Ok</v>
      </c>
    </row>
    <row r="152" spans="1:9" x14ac:dyDescent="0.3">
      <c r="A152" s="13" t="s">
        <v>327</v>
      </c>
      <c r="B152" s="13">
        <f>VLOOKUP(A152,VLookup_Data,4,FALSE)</f>
        <v>133</v>
      </c>
      <c r="C152" s="13">
        <f>_xlfn.XLOOKUP(A152,Product_Name,Recorder_Level)</f>
        <v>88</v>
      </c>
      <c r="D152" s="13">
        <f>IF(B152&lt;=C152,C152-B152,0)</f>
        <v>0</v>
      </c>
      <c r="E152" s="13">
        <f t="shared" si="8"/>
        <v>0</v>
      </c>
      <c r="F152" s="13">
        <f t="shared" si="9"/>
        <v>0</v>
      </c>
      <c r="G152" s="13" t="str">
        <f>IF(B152&lt;=C152,C152-B152,"No Order Needed")</f>
        <v>No Order Needed</v>
      </c>
      <c r="H152" s="13">
        <f t="shared" si="10"/>
        <v>0</v>
      </c>
      <c r="I152" s="13" t="str">
        <f t="shared" si="11"/>
        <v>Ok</v>
      </c>
    </row>
    <row r="153" spans="1:9" x14ac:dyDescent="0.3">
      <c r="A153" s="13" t="s">
        <v>329</v>
      </c>
      <c r="B153" s="13">
        <f>VLOOKUP(A153,VLookup_Data,4,FALSE)</f>
        <v>55</v>
      </c>
      <c r="C153" s="13">
        <f>_xlfn.XLOOKUP(A153,Product_Name,Recorder_Level)</f>
        <v>49</v>
      </c>
      <c r="D153" s="13">
        <f>IF(B153&lt;=C153,C153-B153,0)</f>
        <v>0</v>
      </c>
      <c r="E153" s="13">
        <f t="shared" si="8"/>
        <v>0</v>
      </c>
      <c r="F153" s="13">
        <f t="shared" si="9"/>
        <v>0</v>
      </c>
      <c r="G153" s="13" t="str">
        <f>IF(B153&lt;=C153,C153-B153,"No Order Needed")</f>
        <v>No Order Needed</v>
      </c>
      <c r="H153" s="13">
        <f t="shared" si="10"/>
        <v>4</v>
      </c>
      <c r="I153" s="13" t="str">
        <f t="shared" si="11"/>
        <v>Ok</v>
      </c>
    </row>
    <row r="154" spans="1:9" x14ac:dyDescent="0.3">
      <c r="A154" s="13" t="s">
        <v>331</v>
      </c>
      <c r="B154" s="13">
        <f>VLOOKUP(A154,VLookup_Data,4,FALSE)</f>
        <v>118</v>
      </c>
      <c r="C154" s="13">
        <f>_xlfn.XLOOKUP(A154,Product_Name,Recorder_Level)</f>
        <v>52</v>
      </c>
      <c r="D154" s="13">
        <f>IF(B154&lt;=C154,C154-B154,0)</f>
        <v>0</v>
      </c>
      <c r="E154" s="13">
        <f t="shared" si="8"/>
        <v>0</v>
      </c>
      <c r="F154" s="13">
        <f t="shared" si="9"/>
        <v>0</v>
      </c>
      <c r="G154" s="13" t="str">
        <f>IF(B154&lt;=C154,C154-B154,"No Order Needed")</f>
        <v>No Order Needed</v>
      </c>
      <c r="H154" s="13">
        <f t="shared" si="10"/>
        <v>0</v>
      </c>
      <c r="I154" s="13" t="str">
        <f t="shared" si="11"/>
        <v>Ok</v>
      </c>
    </row>
    <row r="155" spans="1:9" x14ac:dyDescent="0.3">
      <c r="A155" s="13" t="s">
        <v>333</v>
      </c>
      <c r="B155" s="13">
        <f>VLOOKUP(A155,VLookup_Data,4,FALSE)</f>
        <v>176</v>
      </c>
      <c r="C155" s="13">
        <f>_xlfn.XLOOKUP(A155,Product_Name,Recorder_Level)</f>
        <v>30</v>
      </c>
      <c r="D155" s="13">
        <f>IF(B155&lt;=C155,C155-B155,0)</f>
        <v>0</v>
      </c>
      <c r="E155" s="13">
        <f t="shared" si="8"/>
        <v>0</v>
      </c>
      <c r="F155" s="13">
        <f t="shared" si="9"/>
        <v>0</v>
      </c>
      <c r="G155" s="13" t="str">
        <f>IF(B155&lt;=C155,C155-B155,"No Order Needed")</f>
        <v>No Order Needed</v>
      </c>
      <c r="H155" s="13">
        <f t="shared" si="10"/>
        <v>0</v>
      </c>
      <c r="I155" s="13" t="str">
        <f t="shared" si="11"/>
        <v>Ok</v>
      </c>
    </row>
    <row r="156" spans="1:9" x14ac:dyDescent="0.3">
      <c r="A156" s="13" t="s">
        <v>7540</v>
      </c>
      <c r="B156" s="13">
        <f>VLOOKUP(A156,VLookup_Data,4,FALSE)</f>
        <v>85</v>
      </c>
      <c r="C156" s="13">
        <f>_xlfn.XLOOKUP(A156,Product_Name,Recorder_Level)</f>
        <v>78</v>
      </c>
      <c r="D156" s="13">
        <f>IF(B156&lt;=C156,C156-B156,0)</f>
        <v>0</v>
      </c>
      <c r="E156" s="13">
        <f t="shared" si="8"/>
        <v>0</v>
      </c>
      <c r="F156" s="13">
        <f t="shared" si="9"/>
        <v>0</v>
      </c>
      <c r="G156" s="13" t="str">
        <f>IF(B156&lt;=C156,C156-B156,"No Order Needed")</f>
        <v>No Order Needed</v>
      </c>
      <c r="H156" s="13">
        <f t="shared" si="10"/>
        <v>3</v>
      </c>
      <c r="I156" s="13" t="str">
        <f t="shared" si="11"/>
        <v>Ok</v>
      </c>
    </row>
    <row r="157" spans="1:9" x14ac:dyDescent="0.3">
      <c r="A157" s="13" t="s">
        <v>337</v>
      </c>
      <c r="B157" s="13">
        <f>VLOOKUP(A157,VLookup_Data,4,FALSE)</f>
        <v>0</v>
      </c>
      <c r="C157" s="13">
        <f>_xlfn.XLOOKUP(A157,Product_Name,Recorder_Level)</f>
        <v>20</v>
      </c>
      <c r="D157" s="13">
        <f>IF(B157&lt;=C157,C157-B157,0)</f>
        <v>20</v>
      </c>
      <c r="E157" s="13">
        <f t="shared" si="8"/>
        <v>20</v>
      </c>
      <c r="F157" s="13">
        <f t="shared" si="9"/>
        <v>20</v>
      </c>
      <c r="G157" s="13">
        <f>IF(B157&lt;=C157,C157-B157,"No Order Needed")</f>
        <v>20</v>
      </c>
      <c r="H157" s="13">
        <f t="shared" si="10"/>
        <v>30</v>
      </c>
      <c r="I157" s="13" t="str">
        <f t="shared" si="11"/>
        <v>Urgent</v>
      </c>
    </row>
    <row r="158" spans="1:9" x14ac:dyDescent="0.3">
      <c r="A158" s="13" t="s">
        <v>339</v>
      </c>
      <c r="B158" s="13">
        <f>VLOOKUP(A158,VLookup_Data,4,FALSE)</f>
        <v>196</v>
      </c>
      <c r="C158" s="13">
        <f>_xlfn.XLOOKUP(A158,Product_Name,Recorder_Level)</f>
        <v>24</v>
      </c>
      <c r="D158" s="13">
        <f>IF(B158&lt;=C158,C158-B158,0)</f>
        <v>0</v>
      </c>
      <c r="E158" s="13">
        <f t="shared" si="8"/>
        <v>0</v>
      </c>
      <c r="F158" s="13">
        <f t="shared" si="9"/>
        <v>0</v>
      </c>
      <c r="G158" s="13" t="str">
        <f>IF(B158&lt;=C158,C158-B158,"No Order Needed")</f>
        <v>No Order Needed</v>
      </c>
      <c r="H158" s="13">
        <f t="shared" si="10"/>
        <v>0</v>
      </c>
      <c r="I158" s="13" t="str">
        <f t="shared" si="11"/>
        <v>Ok</v>
      </c>
    </row>
    <row r="159" spans="1:9" x14ac:dyDescent="0.3">
      <c r="A159" s="13" t="s">
        <v>341</v>
      </c>
      <c r="B159" s="13">
        <f>VLOOKUP(A159,VLookup_Data,4,FALSE)</f>
        <v>22</v>
      </c>
      <c r="C159" s="13">
        <f>_xlfn.XLOOKUP(A159,Product_Name,Recorder_Level)</f>
        <v>72</v>
      </c>
      <c r="D159" s="13">
        <f>IF(B159&lt;=C159,C159-B159,0)</f>
        <v>50</v>
      </c>
      <c r="E159" s="13">
        <f t="shared" si="8"/>
        <v>50</v>
      </c>
      <c r="F159" s="13">
        <f t="shared" si="9"/>
        <v>50</v>
      </c>
      <c r="G159" s="13">
        <f>IF(B159&lt;=C159,C159-B159,"No Order Needed")</f>
        <v>50</v>
      </c>
      <c r="H159" s="13">
        <f t="shared" si="10"/>
        <v>60</v>
      </c>
      <c r="I159" s="13" t="str">
        <f t="shared" si="11"/>
        <v>Reorder</v>
      </c>
    </row>
    <row r="160" spans="1:9" x14ac:dyDescent="0.3">
      <c r="A160" s="13" t="s">
        <v>343</v>
      </c>
      <c r="B160" s="13">
        <f>VLOOKUP(A160,VLookup_Data,4,FALSE)</f>
        <v>144</v>
      </c>
      <c r="C160" s="13">
        <f>_xlfn.XLOOKUP(A160,Product_Name,Recorder_Level)</f>
        <v>97</v>
      </c>
      <c r="D160" s="13">
        <f>IF(B160&lt;=C160,C160-B160,0)</f>
        <v>0</v>
      </c>
      <c r="E160" s="13">
        <f t="shared" si="8"/>
        <v>0</v>
      </c>
      <c r="F160" s="13">
        <f t="shared" si="9"/>
        <v>0</v>
      </c>
      <c r="G160" s="13" t="str">
        <f>IF(B160&lt;=C160,C160-B160,"No Order Needed")</f>
        <v>No Order Needed</v>
      </c>
      <c r="H160" s="13">
        <f t="shared" si="10"/>
        <v>0</v>
      </c>
      <c r="I160" s="13" t="str">
        <f t="shared" si="11"/>
        <v>Ok</v>
      </c>
    </row>
    <row r="161" spans="1:9" x14ac:dyDescent="0.3">
      <c r="A161" s="13" t="s">
        <v>345</v>
      </c>
      <c r="B161" s="13">
        <f>VLOOKUP(A161,VLookup_Data,4,FALSE)</f>
        <v>50</v>
      </c>
      <c r="C161" s="13">
        <f>_xlfn.XLOOKUP(A161,Product_Name,Recorder_Level)</f>
        <v>64</v>
      </c>
      <c r="D161" s="13">
        <f>IF(B161&lt;=C161,C161-B161,0)</f>
        <v>14</v>
      </c>
      <c r="E161" s="13">
        <f t="shared" si="8"/>
        <v>14</v>
      </c>
      <c r="F161" s="13">
        <f t="shared" si="9"/>
        <v>14</v>
      </c>
      <c r="G161" s="13">
        <f>IF(B161&lt;=C161,C161-B161,"No Order Needed")</f>
        <v>14</v>
      </c>
      <c r="H161" s="13">
        <f t="shared" si="10"/>
        <v>24</v>
      </c>
      <c r="I161" s="13" t="str">
        <f t="shared" si="11"/>
        <v>Reorder</v>
      </c>
    </row>
    <row r="162" spans="1:9" x14ac:dyDescent="0.3">
      <c r="A162" s="13" t="s">
        <v>347</v>
      </c>
      <c r="B162" s="13">
        <f>VLOOKUP(A162,VLookup_Data,4,FALSE)</f>
        <v>192</v>
      </c>
      <c r="C162" s="13">
        <f>_xlfn.XLOOKUP(A162,Product_Name,Recorder_Level)</f>
        <v>51</v>
      </c>
      <c r="D162" s="13">
        <f>IF(B162&lt;=C162,C162-B162,0)</f>
        <v>0</v>
      </c>
      <c r="E162" s="13">
        <f t="shared" si="8"/>
        <v>0</v>
      </c>
      <c r="F162" s="13">
        <f t="shared" si="9"/>
        <v>0</v>
      </c>
      <c r="G162" s="13" t="str">
        <f>IF(B162&lt;=C162,C162-B162,"No Order Needed")</f>
        <v>No Order Needed</v>
      </c>
      <c r="H162" s="13">
        <f t="shared" si="10"/>
        <v>0</v>
      </c>
      <c r="I162" s="13" t="str">
        <f t="shared" si="11"/>
        <v>Ok</v>
      </c>
    </row>
    <row r="163" spans="1:9" x14ac:dyDescent="0.3">
      <c r="A163" s="13" t="s">
        <v>349</v>
      </c>
      <c r="B163" s="13">
        <f>VLOOKUP(A163,VLookup_Data,4,FALSE)</f>
        <v>38</v>
      </c>
      <c r="C163" s="13">
        <f>_xlfn.XLOOKUP(A163,Product_Name,Recorder_Level)</f>
        <v>45</v>
      </c>
      <c r="D163" s="13">
        <f>IF(B163&lt;=C163,C163-B163,0)</f>
        <v>7</v>
      </c>
      <c r="E163" s="13">
        <f t="shared" si="8"/>
        <v>7</v>
      </c>
      <c r="F163" s="13">
        <f t="shared" si="9"/>
        <v>7</v>
      </c>
      <c r="G163" s="13">
        <f>IF(B163&lt;=C163,C163-B163,"No Order Needed")</f>
        <v>7</v>
      </c>
      <c r="H163" s="13">
        <f t="shared" si="10"/>
        <v>17</v>
      </c>
      <c r="I163" s="13" t="str">
        <f t="shared" si="11"/>
        <v>Reorder</v>
      </c>
    </row>
    <row r="164" spans="1:9" x14ac:dyDescent="0.3">
      <c r="A164" s="13" t="s">
        <v>1393</v>
      </c>
      <c r="B164" s="13">
        <f>VLOOKUP(A164,VLookup_Data,4,FALSE)</f>
        <v>122</v>
      </c>
      <c r="C164" s="13">
        <f>_xlfn.XLOOKUP(A164,Product_Name,Recorder_Level)</f>
        <v>69</v>
      </c>
      <c r="D164" s="13">
        <f>IF(B164&lt;=C164,C164-B164,0)</f>
        <v>0</v>
      </c>
      <c r="E164" s="13">
        <f t="shared" si="8"/>
        <v>0</v>
      </c>
      <c r="F164" s="13">
        <f t="shared" si="9"/>
        <v>0</v>
      </c>
      <c r="G164" s="13" t="str">
        <f>IF(B164&lt;=C164,C164-B164,"No Order Needed")</f>
        <v>No Order Needed</v>
      </c>
      <c r="H164" s="13">
        <f t="shared" si="10"/>
        <v>0</v>
      </c>
      <c r="I164" s="13" t="str">
        <f t="shared" si="11"/>
        <v>Ok</v>
      </c>
    </row>
    <row r="165" spans="1:9" x14ac:dyDescent="0.3">
      <c r="A165" s="13" t="s">
        <v>353</v>
      </c>
      <c r="B165" s="13">
        <f>VLOOKUP(A165,VLookup_Data,4,FALSE)</f>
        <v>132</v>
      </c>
      <c r="C165" s="13">
        <f>_xlfn.XLOOKUP(A165,Product_Name,Recorder_Level)</f>
        <v>76</v>
      </c>
      <c r="D165" s="13">
        <f>IF(B165&lt;=C165,C165-B165,0)</f>
        <v>0</v>
      </c>
      <c r="E165" s="13">
        <f t="shared" si="8"/>
        <v>0</v>
      </c>
      <c r="F165" s="13">
        <f t="shared" si="9"/>
        <v>0</v>
      </c>
      <c r="G165" s="13" t="str">
        <f>IF(B165&lt;=C165,C165-B165,"No Order Needed")</f>
        <v>No Order Needed</v>
      </c>
      <c r="H165" s="13">
        <f t="shared" si="10"/>
        <v>0</v>
      </c>
      <c r="I165" s="13" t="str">
        <f t="shared" si="11"/>
        <v>Ok</v>
      </c>
    </row>
    <row r="166" spans="1:9" x14ac:dyDescent="0.3">
      <c r="A166" s="13" t="s">
        <v>7541</v>
      </c>
      <c r="B166" s="13">
        <f>VLOOKUP(A166,VLookup_Data,4,FALSE)</f>
        <v>46</v>
      </c>
      <c r="C166" s="13">
        <f>_xlfn.XLOOKUP(A166,Product_Name,Recorder_Level)</f>
        <v>42</v>
      </c>
      <c r="D166" s="13">
        <f>IF(B166&lt;=C166,C166-B166,0)</f>
        <v>0</v>
      </c>
      <c r="E166" s="13">
        <f t="shared" si="8"/>
        <v>0</v>
      </c>
      <c r="F166" s="13">
        <f t="shared" si="9"/>
        <v>0</v>
      </c>
      <c r="G166" s="13" t="str">
        <f>IF(B166&lt;=C166,C166-B166,"No Order Needed")</f>
        <v>No Order Needed</v>
      </c>
      <c r="H166" s="13">
        <f t="shared" si="10"/>
        <v>6</v>
      </c>
      <c r="I166" s="13" t="str">
        <f t="shared" si="11"/>
        <v>Ok</v>
      </c>
    </row>
    <row r="167" spans="1:9" x14ac:dyDescent="0.3">
      <c r="A167" s="13" t="s">
        <v>357</v>
      </c>
      <c r="B167" s="13">
        <f>VLOOKUP(A167,VLookup_Data,4,FALSE)</f>
        <v>141</v>
      </c>
      <c r="C167" s="13">
        <f>_xlfn.XLOOKUP(A167,Product_Name,Recorder_Level)</f>
        <v>85</v>
      </c>
      <c r="D167" s="13">
        <f>IF(B167&lt;=C167,C167-B167,0)</f>
        <v>0</v>
      </c>
      <c r="E167" s="13">
        <f t="shared" si="8"/>
        <v>0</v>
      </c>
      <c r="F167" s="13">
        <f t="shared" si="9"/>
        <v>0</v>
      </c>
      <c r="G167" s="13" t="str">
        <f>IF(B167&lt;=C167,C167-B167,"No Order Needed")</f>
        <v>No Order Needed</v>
      </c>
      <c r="H167" s="13">
        <f t="shared" si="10"/>
        <v>0</v>
      </c>
      <c r="I167" s="13" t="str">
        <f t="shared" si="11"/>
        <v>Ok</v>
      </c>
    </row>
    <row r="168" spans="1:9" x14ac:dyDescent="0.3">
      <c r="A168" s="13" t="s">
        <v>359</v>
      </c>
      <c r="B168" s="13">
        <f>VLOOKUP(A168,VLookup_Data,4,FALSE)</f>
        <v>37</v>
      </c>
      <c r="C168" s="13">
        <f>_xlfn.XLOOKUP(A168,Product_Name,Recorder_Level)</f>
        <v>69</v>
      </c>
      <c r="D168" s="13">
        <f>IF(B168&lt;=C168,C168-B168,0)</f>
        <v>32</v>
      </c>
      <c r="E168" s="13">
        <f t="shared" si="8"/>
        <v>32</v>
      </c>
      <c r="F168" s="13">
        <f t="shared" si="9"/>
        <v>32</v>
      </c>
      <c r="G168" s="13">
        <f>IF(B168&lt;=C168,C168-B168,"No Order Needed")</f>
        <v>32</v>
      </c>
      <c r="H168" s="13">
        <f t="shared" si="10"/>
        <v>42</v>
      </c>
      <c r="I168" s="13" t="str">
        <f t="shared" si="11"/>
        <v>Reorder</v>
      </c>
    </row>
    <row r="169" spans="1:9" x14ac:dyDescent="0.3">
      <c r="A169" s="13" t="s">
        <v>361</v>
      </c>
      <c r="B169" s="13">
        <f>VLOOKUP(A169,VLookup_Data,4,FALSE)</f>
        <v>78</v>
      </c>
      <c r="C169" s="13">
        <f>_xlfn.XLOOKUP(A169,Product_Name,Recorder_Level)</f>
        <v>70</v>
      </c>
      <c r="D169" s="13">
        <f>IF(B169&lt;=C169,C169-B169,0)</f>
        <v>0</v>
      </c>
      <c r="E169" s="13">
        <f t="shared" si="8"/>
        <v>0</v>
      </c>
      <c r="F169" s="13">
        <f t="shared" si="9"/>
        <v>0</v>
      </c>
      <c r="G169" s="13" t="str">
        <f>IF(B169&lt;=C169,C169-B169,"No Order Needed")</f>
        <v>No Order Needed</v>
      </c>
      <c r="H169" s="13">
        <f t="shared" si="10"/>
        <v>2</v>
      </c>
      <c r="I169" s="13" t="str">
        <f t="shared" si="11"/>
        <v>Ok</v>
      </c>
    </row>
    <row r="170" spans="1:9" x14ac:dyDescent="0.3">
      <c r="A170" s="13" t="s">
        <v>363</v>
      </c>
      <c r="B170" s="13">
        <f>VLOOKUP(A170,VLookup_Data,4,FALSE)</f>
        <v>165</v>
      </c>
      <c r="C170" s="13">
        <f>_xlfn.XLOOKUP(A170,Product_Name,Recorder_Level)</f>
        <v>98</v>
      </c>
      <c r="D170" s="13">
        <f>IF(B170&lt;=C170,C170-B170,0)</f>
        <v>0</v>
      </c>
      <c r="E170" s="13">
        <f t="shared" si="8"/>
        <v>0</v>
      </c>
      <c r="F170" s="13">
        <f t="shared" si="9"/>
        <v>0</v>
      </c>
      <c r="G170" s="13" t="str">
        <f>IF(B170&lt;=C170,C170-B170,"No Order Needed")</f>
        <v>No Order Needed</v>
      </c>
      <c r="H170" s="13">
        <f t="shared" si="10"/>
        <v>0</v>
      </c>
      <c r="I170" s="13" t="str">
        <f t="shared" si="11"/>
        <v>Ok</v>
      </c>
    </row>
    <row r="171" spans="1:9" x14ac:dyDescent="0.3">
      <c r="A171" s="13" t="s">
        <v>365</v>
      </c>
      <c r="B171" s="13">
        <f>VLOOKUP(A171,VLookup_Data,4,FALSE)</f>
        <v>105</v>
      </c>
      <c r="C171" s="13">
        <f>_xlfn.XLOOKUP(A171,Product_Name,Recorder_Level)</f>
        <v>70</v>
      </c>
      <c r="D171" s="13">
        <f>IF(B171&lt;=C171,C171-B171,0)</f>
        <v>0</v>
      </c>
      <c r="E171" s="13">
        <f t="shared" si="8"/>
        <v>0</v>
      </c>
      <c r="F171" s="13">
        <f t="shared" si="9"/>
        <v>0</v>
      </c>
      <c r="G171" s="13" t="str">
        <f>IF(B171&lt;=C171,C171-B171,"No Order Needed")</f>
        <v>No Order Needed</v>
      </c>
      <c r="H171" s="13">
        <f t="shared" si="10"/>
        <v>0</v>
      </c>
      <c r="I171" s="13" t="str">
        <f t="shared" si="11"/>
        <v>Ok</v>
      </c>
    </row>
    <row r="172" spans="1:9" x14ac:dyDescent="0.3">
      <c r="A172" s="13" t="s">
        <v>367</v>
      </c>
      <c r="B172" s="13">
        <f>VLOOKUP(A172,VLookup_Data,4,FALSE)</f>
        <v>131</v>
      </c>
      <c r="C172" s="13">
        <f>_xlfn.XLOOKUP(A172,Product_Name,Recorder_Level)</f>
        <v>29</v>
      </c>
      <c r="D172" s="13">
        <f>IF(B172&lt;=C172,C172-B172,0)</f>
        <v>0</v>
      </c>
      <c r="E172" s="13">
        <f t="shared" si="8"/>
        <v>0</v>
      </c>
      <c r="F172" s="13">
        <f t="shared" si="9"/>
        <v>0</v>
      </c>
      <c r="G172" s="13" t="str">
        <f>IF(B172&lt;=C172,C172-B172,"No Order Needed")</f>
        <v>No Order Needed</v>
      </c>
      <c r="H172" s="13">
        <f t="shared" si="10"/>
        <v>0</v>
      </c>
      <c r="I172" s="13" t="str">
        <f t="shared" si="11"/>
        <v>Ok</v>
      </c>
    </row>
    <row r="173" spans="1:9" x14ac:dyDescent="0.3">
      <c r="A173" s="13" t="s">
        <v>4126</v>
      </c>
      <c r="B173" s="13">
        <f>VLOOKUP(A173,VLookup_Data,4,FALSE)</f>
        <v>16</v>
      </c>
      <c r="C173" s="13">
        <f>_xlfn.XLOOKUP(A173,Product_Name,Recorder_Level)</f>
        <v>88</v>
      </c>
      <c r="D173" s="13">
        <f>IF(B173&lt;=C173,C173-B173,0)</f>
        <v>72</v>
      </c>
      <c r="E173" s="13">
        <f t="shared" si="8"/>
        <v>72</v>
      </c>
      <c r="F173" s="13">
        <f t="shared" si="9"/>
        <v>72</v>
      </c>
      <c r="G173" s="13">
        <f>IF(B173&lt;=C173,C173-B173,"No Order Needed")</f>
        <v>72</v>
      </c>
      <c r="H173" s="13">
        <f t="shared" si="10"/>
        <v>82</v>
      </c>
      <c r="I173" s="13" t="str">
        <f t="shared" si="11"/>
        <v>Reorder</v>
      </c>
    </row>
    <row r="174" spans="1:9" x14ac:dyDescent="0.3">
      <c r="A174" s="13" t="s">
        <v>371</v>
      </c>
      <c r="B174" s="13">
        <f>VLOOKUP(A174,VLookup_Data,4,FALSE)</f>
        <v>125</v>
      </c>
      <c r="C174" s="13">
        <f>_xlfn.XLOOKUP(A174,Product_Name,Recorder_Level)</f>
        <v>62</v>
      </c>
      <c r="D174" s="13">
        <f>IF(B174&lt;=C174,C174-B174,0)</f>
        <v>0</v>
      </c>
      <c r="E174" s="13">
        <f t="shared" si="8"/>
        <v>0</v>
      </c>
      <c r="F174" s="13">
        <f t="shared" si="9"/>
        <v>0</v>
      </c>
      <c r="G174" s="13" t="str">
        <f>IF(B174&lt;=C174,C174-B174,"No Order Needed")</f>
        <v>No Order Needed</v>
      </c>
      <c r="H174" s="13">
        <f t="shared" si="10"/>
        <v>0</v>
      </c>
      <c r="I174" s="13" t="str">
        <f t="shared" si="11"/>
        <v>Ok</v>
      </c>
    </row>
    <row r="175" spans="1:9" x14ac:dyDescent="0.3">
      <c r="A175" s="13" t="s">
        <v>373</v>
      </c>
      <c r="B175" s="13">
        <f>VLOOKUP(A175,VLookup_Data,4,FALSE)</f>
        <v>110</v>
      </c>
      <c r="C175" s="13">
        <f>_xlfn.XLOOKUP(A175,Product_Name,Recorder_Level)</f>
        <v>42</v>
      </c>
      <c r="D175" s="13">
        <f>IF(B175&lt;=C175,C175-B175,0)</f>
        <v>0</v>
      </c>
      <c r="E175" s="13">
        <f t="shared" si="8"/>
        <v>0</v>
      </c>
      <c r="F175" s="13">
        <f t="shared" si="9"/>
        <v>0</v>
      </c>
      <c r="G175" s="13" t="str">
        <f>IF(B175&lt;=C175,C175-B175,"No Order Needed")</f>
        <v>No Order Needed</v>
      </c>
      <c r="H175" s="13">
        <f t="shared" si="10"/>
        <v>0</v>
      </c>
      <c r="I175" s="13" t="str">
        <f t="shared" si="11"/>
        <v>Ok</v>
      </c>
    </row>
    <row r="176" spans="1:9" x14ac:dyDescent="0.3">
      <c r="A176" s="13" t="s">
        <v>375</v>
      </c>
      <c r="B176" s="13">
        <f>VLOOKUP(A176,VLookup_Data,4,FALSE)</f>
        <v>117</v>
      </c>
      <c r="C176" s="13">
        <f>_xlfn.XLOOKUP(A176,Product_Name,Recorder_Level)</f>
        <v>35</v>
      </c>
      <c r="D176" s="13">
        <f>IF(B176&lt;=C176,C176-B176,0)</f>
        <v>0</v>
      </c>
      <c r="E176" s="13">
        <f t="shared" si="8"/>
        <v>0</v>
      </c>
      <c r="F176" s="13">
        <f t="shared" si="9"/>
        <v>0</v>
      </c>
      <c r="G176" s="13" t="str">
        <f>IF(B176&lt;=C176,C176-B176,"No Order Needed")</f>
        <v>No Order Needed</v>
      </c>
      <c r="H176" s="13">
        <f t="shared" si="10"/>
        <v>0</v>
      </c>
      <c r="I176" s="13" t="str">
        <f t="shared" si="11"/>
        <v>Ok</v>
      </c>
    </row>
    <row r="177" spans="1:9" x14ac:dyDescent="0.3">
      <c r="A177" s="13" t="s">
        <v>377</v>
      </c>
      <c r="B177" s="13">
        <f>VLOOKUP(A177,VLookup_Data,4,FALSE)</f>
        <v>194</v>
      </c>
      <c r="C177" s="13">
        <f>_xlfn.XLOOKUP(A177,Product_Name,Recorder_Level)</f>
        <v>86</v>
      </c>
      <c r="D177" s="13">
        <f>IF(B177&lt;=C177,C177-B177,0)</f>
        <v>0</v>
      </c>
      <c r="E177" s="13">
        <f t="shared" si="8"/>
        <v>0</v>
      </c>
      <c r="F177" s="13">
        <f t="shared" si="9"/>
        <v>0</v>
      </c>
      <c r="G177" s="13" t="str">
        <f>IF(B177&lt;=C177,C177-B177,"No Order Needed")</f>
        <v>No Order Needed</v>
      </c>
      <c r="H177" s="13">
        <f t="shared" si="10"/>
        <v>0</v>
      </c>
      <c r="I177" s="13" t="str">
        <f t="shared" si="11"/>
        <v>Ok</v>
      </c>
    </row>
    <row r="178" spans="1:9" x14ac:dyDescent="0.3">
      <c r="A178" s="13" t="s">
        <v>379</v>
      </c>
      <c r="B178" s="13">
        <f>VLOOKUP(A178,VLookup_Data,4,FALSE)</f>
        <v>177</v>
      </c>
      <c r="C178" s="13">
        <f>_xlfn.XLOOKUP(A178,Product_Name,Recorder_Level)</f>
        <v>80</v>
      </c>
      <c r="D178" s="13">
        <f>IF(B178&lt;=C178,C178-B178,0)</f>
        <v>0</v>
      </c>
      <c r="E178" s="13">
        <f t="shared" si="8"/>
        <v>0</v>
      </c>
      <c r="F178" s="13">
        <f t="shared" si="9"/>
        <v>0</v>
      </c>
      <c r="G178" s="13" t="str">
        <f>IF(B178&lt;=C178,C178-B178,"No Order Needed")</f>
        <v>No Order Needed</v>
      </c>
      <c r="H178" s="13">
        <f t="shared" si="10"/>
        <v>0</v>
      </c>
      <c r="I178" s="13" t="str">
        <f t="shared" si="11"/>
        <v>Ok</v>
      </c>
    </row>
    <row r="179" spans="1:9" x14ac:dyDescent="0.3">
      <c r="A179" s="13" t="s">
        <v>381</v>
      </c>
      <c r="B179" s="13">
        <f>VLOOKUP(A179,VLookup_Data,4,FALSE)</f>
        <v>20</v>
      </c>
      <c r="C179" s="13">
        <f>_xlfn.XLOOKUP(A179,Product_Name,Recorder_Level)</f>
        <v>24</v>
      </c>
      <c r="D179" s="13">
        <f>IF(B179&lt;=C179,C179-B179,0)</f>
        <v>4</v>
      </c>
      <c r="E179" s="13">
        <f t="shared" si="8"/>
        <v>4</v>
      </c>
      <c r="F179" s="13">
        <f t="shared" si="9"/>
        <v>4</v>
      </c>
      <c r="G179" s="13">
        <f>IF(B179&lt;=C179,C179-B179,"No Order Needed")</f>
        <v>4</v>
      </c>
      <c r="H179" s="13">
        <f t="shared" si="10"/>
        <v>14</v>
      </c>
      <c r="I179" s="13" t="str">
        <f t="shared" si="11"/>
        <v>Reorder</v>
      </c>
    </row>
    <row r="180" spans="1:9" x14ac:dyDescent="0.3">
      <c r="A180" s="13" t="s">
        <v>384</v>
      </c>
      <c r="B180" s="13">
        <f>VLOOKUP(A180,VLookup_Data,4,FALSE)</f>
        <v>11</v>
      </c>
      <c r="C180" s="13">
        <f>_xlfn.XLOOKUP(A180,Product_Name,Recorder_Level)</f>
        <v>65</v>
      </c>
      <c r="D180" s="13">
        <f>IF(B180&lt;=C180,C180-B180,0)</f>
        <v>54</v>
      </c>
      <c r="E180" s="13">
        <f t="shared" si="8"/>
        <v>54</v>
      </c>
      <c r="F180" s="13">
        <f t="shared" si="9"/>
        <v>54</v>
      </c>
      <c r="G180" s="13">
        <f>IF(B180&lt;=C180,C180-B180,"No Order Needed")</f>
        <v>54</v>
      </c>
      <c r="H180" s="13">
        <f t="shared" si="10"/>
        <v>64</v>
      </c>
      <c r="I180" s="13" t="str">
        <f t="shared" si="11"/>
        <v>Reorder</v>
      </c>
    </row>
    <row r="181" spans="1:9" x14ac:dyDescent="0.3">
      <c r="A181" s="13" t="s">
        <v>386</v>
      </c>
      <c r="B181" s="13">
        <f>VLOOKUP(A181,VLookup_Data,4,FALSE)</f>
        <v>25</v>
      </c>
      <c r="C181" s="13">
        <f>_xlfn.XLOOKUP(A181,Product_Name,Recorder_Level)</f>
        <v>66</v>
      </c>
      <c r="D181" s="13">
        <f>IF(B181&lt;=C181,C181-B181,0)</f>
        <v>41</v>
      </c>
      <c r="E181" s="13">
        <f t="shared" si="8"/>
        <v>41</v>
      </c>
      <c r="F181" s="13">
        <f t="shared" si="9"/>
        <v>41</v>
      </c>
      <c r="G181" s="13">
        <f>IF(B181&lt;=C181,C181-B181,"No Order Needed")</f>
        <v>41</v>
      </c>
      <c r="H181" s="13">
        <f t="shared" si="10"/>
        <v>51</v>
      </c>
      <c r="I181" s="13" t="str">
        <f t="shared" si="11"/>
        <v>Reorder</v>
      </c>
    </row>
    <row r="182" spans="1:9" x14ac:dyDescent="0.3">
      <c r="A182" s="13" t="s">
        <v>388</v>
      </c>
      <c r="B182" s="13">
        <f>VLOOKUP(A182,VLookup_Data,4,FALSE)</f>
        <v>106</v>
      </c>
      <c r="C182" s="13">
        <f>_xlfn.XLOOKUP(A182,Product_Name,Recorder_Level)</f>
        <v>82</v>
      </c>
      <c r="D182" s="13">
        <f>IF(B182&lt;=C182,C182-B182,0)</f>
        <v>0</v>
      </c>
      <c r="E182" s="13">
        <f t="shared" si="8"/>
        <v>0</v>
      </c>
      <c r="F182" s="13">
        <f t="shared" si="9"/>
        <v>0</v>
      </c>
      <c r="G182" s="13" t="str">
        <f>IF(B182&lt;=C182,C182-B182,"No Order Needed")</f>
        <v>No Order Needed</v>
      </c>
      <c r="H182" s="13">
        <f t="shared" si="10"/>
        <v>0</v>
      </c>
      <c r="I182" s="13" t="str">
        <f t="shared" si="11"/>
        <v>Ok</v>
      </c>
    </row>
    <row r="183" spans="1:9" x14ac:dyDescent="0.3">
      <c r="A183" s="13" t="s">
        <v>390</v>
      </c>
      <c r="B183" s="13">
        <f>VLOOKUP(A183,VLookup_Data,4,FALSE)</f>
        <v>25</v>
      </c>
      <c r="C183" s="13">
        <f>_xlfn.XLOOKUP(A183,Product_Name,Recorder_Level)</f>
        <v>55</v>
      </c>
      <c r="D183" s="13">
        <f>IF(B183&lt;=C183,C183-B183,0)</f>
        <v>30</v>
      </c>
      <c r="E183" s="13">
        <f t="shared" si="8"/>
        <v>30</v>
      </c>
      <c r="F183" s="13">
        <f t="shared" si="9"/>
        <v>30</v>
      </c>
      <c r="G183" s="13">
        <f>IF(B183&lt;=C183,C183-B183,"No Order Needed")</f>
        <v>30</v>
      </c>
      <c r="H183" s="13">
        <f t="shared" si="10"/>
        <v>40</v>
      </c>
      <c r="I183" s="13" t="str">
        <f t="shared" si="11"/>
        <v>Reorder</v>
      </c>
    </row>
    <row r="184" spans="1:9" x14ac:dyDescent="0.3">
      <c r="A184" s="13" t="s">
        <v>392</v>
      </c>
      <c r="B184" s="13">
        <f>VLOOKUP(A184,VLookup_Data,4,FALSE)</f>
        <v>179</v>
      </c>
      <c r="C184" s="13">
        <f>_xlfn.XLOOKUP(A184,Product_Name,Recorder_Level)</f>
        <v>98</v>
      </c>
      <c r="D184" s="13">
        <f>IF(B184&lt;=C184,C184-B184,0)</f>
        <v>0</v>
      </c>
      <c r="E184" s="13">
        <f t="shared" si="8"/>
        <v>0</v>
      </c>
      <c r="F184" s="13">
        <f t="shared" si="9"/>
        <v>0</v>
      </c>
      <c r="G184" s="13" t="str">
        <f>IF(B184&lt;=C184,C184-B184,"No Order Needed")</f>
        <v>No Order Needed</v>
      </c>
      <c r="H184" s="13">
        <f t="shared" si="10"/>
        <v>0</v>
      </c>
      <c r="I184" s="13" t="str">
        <f t="shared" si="11"/>
        <v>Ok</v>
      </c>
    </row>
    <row r="185" spans="1:9" x14ac:dyDescent="0.3">
      <c r="A185" s="13" t="s">
        <v>394</v>
      </c>
      <c r="B185" s="13">
        <f>VLOOKUP(A185,VLookup_Data,4,FALSE)</f>
        <v>13</v>
      </c>
      <c r="C185" s="13">
        <f>_xlfn.XLOOKUP(A185,Product_Name,Recorder_Level)</f>
        <v>47</v>
      </c>
      <c r="D185" s="13">
        <f>IF(B185&lt;=C185,C185-B185,0)</f>
        <v>34</v>
      </c>
      <c r="E185" s="13">
        <f t="shared" si="8"/>
        <v>34</v>
      </c>
      <c r="F185" s="13">
        <f t="shared" si="9"/>
        <v>34</v>
      </c>
      <c r="G185" s="13">
        <f>IF(B185&lt;=C185,C185-B185,"No Order Needed")</f>
        <v>34</v>
      </c>
      <c r="H185" s="13">
        <f t="shared" si="10"/>
        <v>44</v>
      </c>
      <c r="I185" s="13" t="str">
        <f t="shared" si="11"/>
        <v>Reorder</v>
      </c>
    </row>
    <row r="186" spans="1:9" x14ac:dyDescent="0.3">
      <c r="A186" s="13" t="s">
        <v>396</v>
      </c>
      <c r="B186" s="13">
        <f>VLOOKUP(A186,VLookup_Data,4,FALSE)</f>
        <v>153</v>
      </c>
      <c r="C186" s="13">
        <f>_xlfn.XLOOKUP(A186,Product_Name,Recorder_Level)</f>
        <v>0</v>
      </c>
      <c r="D186" s="13">
        <f>IF(B186&lt;=C186,C186-B186,0)</f>
        <v>0</v>
      </c>
      <c r="E186" s="13">
        <f t="shared" si="8"/>
        <v>0</v>
      </c>
      <c r="F186" s="13">
        <f t="shared" si="9"/>
        <v>0</v>
      </c>
      <c r="G186" s="13" t="str">
        <f>IF(B186&lt;=C186,C186-B186,"No Order Needed")</f>
        <v>No Order Needed</v>
      </c>
      <c r="H186" s="13">
        <f t="shared" si="10"/>
        <v>0</v>
      </c>
      <c r="I186" s="13" t="str">
        <f t="shared" si="11"/>
        <v>Ok</v>
      </c>
    </row>
    <row r="187" spans="1:9" x14ac:dyDescent="0.3">
      <c r="A187" s="13" t="s">
        <v>398</v>
      </c>
      <c r="B187" s="13">
        <f>VLOOKUP(A187,VLookup_Data,4,FALSE)</f>
        <v>2</v>
      </c>
      <c r="C187" s="13">
        <f>_xlfn.XLOOKUP(A187,Product_Name,Recorder_Level)</f>
        <v>42</v>
      </c>
      <c r="D187" s="13">
        <f>IF(B187&lt;=C187,C187-B187,0)</f>
        <v>40</v>
      </c>
      <c r="E187" s="13">
        <f t="shared" si="8"/>
        <v>40</v>
      </c>
      <c r="F187" s="13">
        <f t="shared" si="9"/>
        <v>40</v>
      </c>
      <c r="G187" s="13">
        <f>IF(B187&lt;=C187,C187-B187,"No Order Needed")</f>
        <v>40</v>
      </c>
      <c r="H187" s="13">
        <f t="shared" si="10"/>
        <v>50</v>
      </c>
      <c r="I187" s="13" t="str">
        <f t="shared" si="11"/>
        <v>Reorder</v>
      </c>
    </row>
    <row r="188" spans="1:9" x14ac:dyDescent="0.3">
      <c r="A188" s="13" t="s">
        <v>400</v>
      </c>
      <c r="B188" s="13">
        <f>VLOOKUP(A188,VLookup_Data,4,FALSE)</f>
        <v>17</v>
      </c>
      <c r="C188" s="13">
        <f>_xlfn.XLOOKUP(A188,Product_Name,Recorder_Level)</f>
        <v>57</v>
      </c>
      <c r="D188" s="13">
        <f>IF(B188&lt;=C188,C188-B188,0)</f>
        <v>40</v>
      </c>
      <c r="E188" s="13">
        <f t="shared" si="8"/>
        <v>40</v>
      </c>
      <c r="F188" s="13">
        <f t="shared" si="9"/>
        <v>40</v>
      </c>
      <c r="G188" s="13">
        <f>IF(B188&lt;=C188,C188-B188,"No Order Needed")</f>
        <v>40</v>
      </c>
      <c r="H188" s="13">
        <f t="shared" si="10"/>
        <v>50</v>
      </c>
      <c r="I188" s="13" t="str">
        <f t="shared" si="11"/>
        <v>Reorder</v>
      </c>
    </row>
    <row r="189" spans="1:9" x14ac:dyDescent="0.3">
      <c r="A189" s="13" t="s">
        <v>402</v>
      </c>
      <c r="B189" s="13">
        <f>VLOOKUP(A189,VLookup_Data,4,FALSE)</f>
        <v>191</v>
      </c>
      <c r="C189" s="13">
        <f>_xlfn.XLOOKUP(A189,Product_Name,Recorder_Level)</f>
        <v>47</v>
      </c>
      <c r="D189" s="13">
        <f>IF(B189&lt;=C189,C189-B189,0)</f>
        <v>0</v>
      </c>
      <c r="E189" s="13">
        <f t="shared" si="8"/>
        <v>0</v>
      </c>
      <c r="F189" s="13">
        <f t="shared" si="9"/>
        <v>0</v>
      </c>
      <c r="G189" s="13" t="str">
        <f>IF(B189&lt;=C189,C189-B189,"No Order Needed")</f>
        <v>No Order Needed</v>
      </c>
      <c r="H189" s="13">
        <f t="shared" si="10"/>
        <v>0</v>
      </c>
      <c r="I189" s="13" t="str">
        <f t="shared" si="11"/>
        <v>Ok</v>
      </c>
    </row>
    <row r="190" spans="1:9" x14ac:dyDescent="0.3">
      <c r="A190" s="13" t="s">
        <v>404</v>
      </c>
      <c r="B190" s="13">
        <f>VLOOKUP(A190,VLookup_Data,4,FALSE)</f>
        <v>16</v>
      </c>
      <c r="C190" s="13">
        <f>_xlfn.XLOOKUP(A190,Product_Name,Recorder_Level)</f>
        <v>63</v>
      </c>
      <c r="D190" s="13">
        <f>IF(B190&lt;=C190,C190-B190,0)</f>
        <v>47</v>
      </c>
      <c r="E190" s="13">
        <f t="shared" si="8"/>
        <v>47</v>
      </c>
      <c r="F190" s="13">
        <f t="shared" si="9"/>
        <v>47</v>
      </c>
      <c r="G190" s="13">
        <f>IF(B190&lt;=C190,C190-B190,"No Order Needed")</f>
        <v>47</v>
      </c>
      <c r="H190" s="13">
        <f t="shared" si="10"/>
        <v>57</v>
      </c>
      <c r="I190" s="13" t="str">
        <f t="shared" si="11"/>
        <v>Reorder</v>
      </c>
    </row>
    <row r="191" spans="1:9" x14ac:dyDescent="0.3">
      <c r="A191" s="13" t="s">
        <v>406</v>
      </c>
      <c r="B191" s="13">
        <f>VLOOKUP(A191,VLookup_Data,4,FALSE)</f>
        <v>24</v>
      </c>
      <c r="C191" s="13">
        <f>_xlfn.XLOOKUP(A191,Product_Name,Recorder_Level)</f>
        <v>87</v>
      </c>
      <c r="D191" s="13">
        <f>IF(B191&lt;=C191,C191-B191,0)</f>
        <v>63</v>
      </c>
      <c r="E191" s="13">
        <f t="shared" si="8"/>
        <v>63</v>
      </c>
      <c r="F191" s="13">
        <f t="shared" si="9"/>
        <v>63</v>
      </c>
      <c r="G191" s="13">
        <f>IF(B191&lt;=C191,C191-B191,"No Order Needed")</f>
        <v>63</v>
      </c>
      <c r="H191" s="13">
        <f t="shared" si="10"/>
        <v>73</v>
      </c>
      <c r="I191" s="13" t="str">
        <f t="shared" si="11"/>
        <v>Reorder</v>
      </c>
    </row>
    <row r="192" spans="1:9" x14ac:dyDescent="0.3">
      <c r="A192" s="13" t="s">
        <v>408</v>
      </c>
      <c r="B192" s="13">
        <f>VLOOKUP(A192,VLookup_Data,4,FALSE)</f>
        <v>0</v>
      </c>
      <c r="C192" s="13">
        <f>_xlfn.XLOOKUP(A192,Product_Name,Recorder_Level)</f>
        <v>37</v>
      </c>
      <c r="D192" s="13">
        <f>IF(B192&lt;=C192,C192-B192,0)</f>
        <v>37</v>
      </c>
      <c r="E192" s="13">
        <f t="shared" si="8"/>
        <v>37</v>
      </c>
      <c r="F192" s="13">
        <f t="shared" si="9"/>
        <v>37</v>
      </c>
      <c r="G192" s="13">
        <f>IF(B192&lt;=C192,C192-B192,"No Order Needed")</f>
        <v>37</v>
      </c>
      <c r="H192" s="13">
        <f t="shared" si="10"/>
        <v>47</v>
      </c>
      <c r="I192" s="13" t="str">
        <f t="shared" si="11"/>
        <v>Urgent</v>
      </c>
    </row>
    <row r="193" spans="1:9" x14ac:dyDescent="0.3">
      <c r="A193" s="13" t="s">
        <v>410</v>
      </c>
      <c r="B193" s="13">
        <f>VLOOKUP(A193,VLookup_Data,4,FALSE)</f>
        <v>33</v>
      </c>
      <c r="C193" s="13">
        <f>_xlfn.XLOOKUP(A193,Product_Name,Recorder_Level)</f>
        <v>27</v>
      </c>
      <c r="D193" s="13">
        <f>IF(B193&lt;=C193,C193-B193,0)</f>
        <v>0</v>
      </c>
      <c r="E193" s="13">
        <f t="shared" si="8"/>
        <v>0</v>
      </c>
      <c r="F193" s="13">
        <f t="shared" si="9"/>
        <v>0</v>
      </c>
      <c r="G193" s="13" t="str">
        <f>IF(B193&lt;=C193,C193-B193,"No Order Needed")</f>
        <v>No Order Needed</v>
      </c>
      <c r="H193" s="13">
        <f t="shared" si="10"/>
        <v>4</v>
      </c>
      <c r="I193" s="13" t="str">
        <f t="shared" si="11"/>
        <v>Ok</v>
      </c>
    </row>
    <row r="194" spans="1:9" x14ac:dyDescent="0.3">
      <c r="A194" s="13" t="s">
        <v>412</v>
      </c>
      <c r="B194" s="13">
        <f>VLOOKUP(A194,VLookup_Data,4,FALSE)</f>
        <v>82</v>
      </c>
      <c r="C194" s="13">
        <f>_xlfn.XLOOKUP(A194,Product_Name,Recorder_Level)</f>
        <v>61</v>
      </c>
      <c r="D194" s="13">
        <f>IF(B194&lt;=C194,C194-B194,0)</f>
        <v>0</v>
      </c>
      <c r="E194" s="13">
        <f t="shared" si="8"/>
        <v>0</v>
      </c>
      <c r="F194" s="13">
        <f t="shared" si="9"/>
        <v>0</v>
      </c>
      <c r="G194" s="13" t="str">
        <f>IF(B194&lt;=C194,C194-B194,"No Order Needed")</f>
        <v>No Order Needed</v>
      </c>
      <c r="H194" s="13">
        <f t="shared" si="10"/>
        <v>0</v>
      </c>
      <c r="I194" s="13" t="str">
        <f t="shared" si="11"/>
        <v>Ok</v>
      </c>
    </row>
    <row r="195" spans="1:9" x14ac:dyDescent="0.3">
      <c r="A195" s="13" t="s">
        <v>7497</v>
      </c>
      <c r="B195" s="13">
        <f>VLOOKUP(A195,VLookup_Data,4,FALSE)</f>
        <v>25</v>
      </c>
      <c r="C195" s="13">
        <f>_xlfn.XLOOKUP(A195,Product_Name,Recorder_Level)</f>
        <v>83</v>
      </c>
      <c r="D195" s="13">
        <f>IF(B195&lt;=C195,C195-B195,0)</f>
        <v>58</v>
      </c>
      <c r="E195" s="13">
        <f t="shared" ref="E195:E258" si="12">IF(C195-B195&gt;0,C195-B195,0)</f>
        <v>58</v>
      </c>
      <c r="F195" s="13">
        <f t="shared" ref="F195:F258" si="13">MAX(C195-B195,0)</f>
        <v>58</v>
      </c>
      <c r="G195" s="13">
        <f>IF(B195&lt;=C195,C195-B195,"No Order Needed")</f>
        <v>58</v>
      </c>
      <c r="H195" s="13">
        <f t="shared" ref="H195:H258" si="14">MAX((C195-B195)+10,0)</f>
        <v>68</v>
      </c>
      <c r="I195" s="13" t="str">
        <f t="shared" ref="I195:I258" si="15">IF(B195=0,"Urgent",IF(B195&lt;=C195,"Reorder","Ok"))</f>
        <v>Reorder</v>
      </c>
    </row>
    <row r="196" spans="1:9" x14ac:dyDescent="0.3">
      <c r="A196" s="13" t="s">
        <v>416</v>
      </c>
      <c r="B196" s="13">
        <f>VLOOKUP(A196,VLookup_Data,4,FALSE)</f>
        <v>197</v>
      </c>
      <c r="C196" s="13">
        <f>_xlfn.XLOOKUP(A196,Product_Name,Recorder_Level)</f>
        <v>52</v>
      </c>
      <c r="D196" s="13">
        <f>IF(B196&lt;=C196,C196-B196,0)</f>
        <v>0</v>
      </c>
      <c r="E196" s="13">
        <f t="shared" si="12"/>
        <v>0</v>
      </c>
      <c r="F196" s="13">
        <f t="shared" si="13"/>
        <v>0</v>
      </c>
      <c r="G196" s="13" t="str">
        <f>IF(B196&lt;=C196,C196-B196,"No Order Needed")</f>
        <v>No Order Needed</v>
      </c>
      <c r="H196" s="13">
        <f t="shared" si="14"/>
        <v>0</v>
      </c>
      <c r="I196" s="13" t="str">
        <f t="shared" si="15"/>
        <v>Ok</v>
      </c>
    </row>
    <row r="197" spans="1:9" x14ac:dyDescent="0.3">
      <c r="A197" s="13" t="s">
        <v>418</v>
      </c>
      <c r="B197" s="13">
        <f>VLOOKUP(A197,VLookup_Data,4,FALSE)</f>
        <v>69</v>
      </c>
      <c r="C197" s="13">
        <f>_xlfn.XLOOKUP(A197,Product_Name,Recorder_Level)</f>
        <v>23</v>
      </c>
      <c r="D197" s="13">
        <f>IF(B197&lt;=C197,C197-B197,0)</f>
        <v>0</v>
      </c>
      <c r="E197" s="13">
        <f t="shared" si="12"/>
        <v>0</v>
      </c>
      <c r="F197" s="13">
        <f t="shared" si="13"/>
        <v>0</v>
      </c>
      <c r="G197" s="13" t="str">
        <f>IF(B197&lt;=C197,C197-B197,"No Order Needed")</f>
        <v>No Order Needed</v>
      </c>
      <c r="H197" s="13">
        <f t="shared" si="14"/>
        <v>0</v>
      </c>
      <c r="I197" s="13" t="str">
        <f t="shared" si="15"/>
        <v>Ok</v>
      </c>
    </row>
    <row r="198" spans="1:9" x14ac:dyDescent="0.3">
      <c r="A198" s="13" t="s">
        <v>420</v>
      </c>
      <c r="B198" s="13">
        <f>VLOOKUP(A198,VLookup_Data,4,FALSE)</f>
        <v>61</v>
      </c>
      <c r="C198" s="13">
        <f>_xlfn.XLOOKUP(A198,Product_Name,Recorder_Level)</f>
        <v>43</v>
      </c>
      <c r="D198" s="13">
        <f>IF(B198&lt;=C198,C198-B198,0)</f>
        <v>0</v>
      </c>
      <c r="E198" s="13">
        <f t="shared" si="12"/>
        <v>0</v>
      </c>
      <c r="F198" s="13">
        <f t="shared" si="13"/>
        <v>0</v>
      </c>
      <c r="G198" s="13" t="str">
        <f>IF(B198&lt;=C198,C198-B198,"No Order Needed")</f>
        <v>No Order Needed</v>
      </c>
      <c r="H198" s="13">
        <f t="shared" si="14"/>
        <v>0</v>
      </c>
      <c r="I198" s="13" t="str">
        <f t="shared" si="15"/>
        <v>Ok</v>
      </c>
    </row>
    <row r="199" spans="1:9" x14ac:dyDescent="0.3">
      <c r="A199" s="13" t="s">
        <v>422</v>
      </c>
      <c r="B199" s="13">
        <f>VLOOKUP(A199,VLookup_Data,4,FALSE)</f>
        <v>30</v>
      </c>
      <c r="C199" s="13">
        <f>_xlfn.XLOOKUP(A199,Product_Name,Recorder_Level)</f>
        <v>59</v>
      </c>
      <c r="D199" s="13">
        <f>IF(B199&lt;=C199,C199-B199,0)</f>
        <v>29</v>
      </c>
      <c r="E199" s="13">
        <f t="shared" si="12"/>
        <v>29</v>
      </c>
      <c r="F199" s="13">
        <f t="shared" si="13"/>
        <v>29</v>
      </c>
      <c r="G199" s="13">
        <f>IF(B199&lt;=C199,C199-B199,"No Order Needed")</f>
        <v>29</v>
      </c>
      <c r="H199" s="13">
        <f t="shared" si="14"/>
        <v>39</v>
      </c>
      <c r="I199" s="13" t="str">
        <f t="shared" si="15"/>
        <v>Reorder</v>
      </c>
    </row>
    <row r="200" spans="1:9" x14ac:dyDescent="0.3">
      <c r="A200" s="13" t="s">
        <v>424</v>
      </c>
      <c r="B200" s="13">
        <f>VLOOKUP(A200,VLookup_Data,4,FALSE)</f>
        <v>5</v>
      </c>
      <c r="C200" s="13">
        <f>_xlfn.XLOOKUP(A200,Product_Name,Recorder_Level)</f>
        <v>85</v>
      </c>
      <c r="D200" s="13">
        <f>IF(B200&lt;=C200,C200-B200,0)</f>
        <v>80</v>
      </c>
      <c r="E200" s="13">
        <f t="shared" si="12"/>
        <v>80</v>
      </c>
      <c r="F200" s="13">
        <f t="shared" si="13"/>
        <v>80</v>
      </c>
      <c r="G200" s="13">
        <f>IF(B200&lt;=C200,C200-B200,"No Order Needed")</f>
        <v>80</v>
      </c>
      <c r="H200" s="13">
        <f t="shared" si="14"/>
        <v>90</v>
      </c>
      <c r="I200" s="13" t="str">
        <f t="shared" si="15"/>
        <v>Reorder</v>
      </c>
    </row>
    <row r="201" spans="1:9" x14ac:dyDescent="0.3">
      <c r="A201" s="13" t="s">
        <v>426</v>
      </c>
      <c r="B201" s="13">
        <f>VLOOKUP(A201,VLookup_Data,4,FALSE)</f>
        <v>78</v>
      </c>
      <c r="C201" s="13">
        <f>_xlfn.XLOOKUP(A201,Product_Name,Recorder_Level)</f>
        <v>25</v>
      </c>
      <c r="D201" s="13">
        <f>IF(B201&lt;=C201,C201-B201,0)</f>
        <v>0</v>
      </c>
      <c r="E201" s="13">
        <f t="shared" si="12"/>
        <v>0</v>
      </c>
      <c r="F201" s="13">
        <f t="shared" si="13"/>
        <v>0</v>
      </c>
      <c r="G201" s="13" t="str">
        <f>IF(B201&lt;=C201,C201-B201,"No Order Needed")</f>
        <v>No Order Needed</v>
      </c>
      <c r="H201" s="13">
        <f t="shared" si="14"/>
        <v>0</v>
      </c>
      <c r="I201" s="13" t="str">
        <f t="shared" si="15"/>
        <v>Ok</v>
      </c>
    </row>
    <row r="202" spans="1:9" x14ac:dyDescent="0.3">
      <c r="A202" s="13" t="s">
        <v>428</v>
      </c>
      <c r="B202" s="13">
        <f>VLOOKUP(A202,VLookup_Data,4,FALSE)</f>
        <v>178</v>
      </c>
      <c r="C202" s="13">
        <f>_xlfn.XLOOKUP(A202,Product_Name,Recorder_Level)</f>
        <v>81</v>
      </c>
      <c r="D202" s="13">
        <f>IF(B202&lt;=C202,C202-B202,0)</f>
        <v>0</v>
      </c>
      <c r="E202" s="13">
        <f t="shared" si="12"/>
        <v>0</v>
      </c>
      <c r="F202" s="13">
        <f t="shared" si="13"/>
        <v>0</v>
      </c>
      <c r="G202" s="13" t="str">
        <f>IF(B202&lt;=C202,C202-B202,"No Order Needed")</f>
        <v>No Order Needed</v>
      </c>
      <c r="H202" s="13">
        <f t="shared" si="14"/>
        <v>0</v>
      </c>
      <c r="I202" s="13" t="str">
        <f t="shared" si="15"/>
        <v>Ok</v>
      </c>
    </row>
    <row r="203" spans="1:9" x14ac:dyDescent="0.3">
      <c r="A203" s="13" t="s">
        <v>430</v>
      </c>
      <c r="B203" s="13">
        <f>VLOOKUP(A203,VLookup_Data,4,FALSE)</f>
        <v>135</v>
      </c>
      <c r="C203" s="13">
        <f>_xlfn.XLOOKUP(A203,Product_Name,Recorder_Level)</f>
        <v>45</v>
      </c>
      <c r="D203" s="13">
        <f>IF(B203&lt;=C203,C203-B203,0)</f>
        <v>0</v>
      </c>
      <c r="E203" s="13">
        <f t="shared" si="12"/>
        <v>0</v>
      </c>
      <c r="F203" s="13">
        <f t="shared" si="13"/>
        <v>0</v>
      </c>
      <c r="G203" s="13" t="str">
        <f>IF(B203&lt;=C203,C203-B203,"No Order Needed")</f>
        <v>No Order Needed</v>
      </c>
      <c r="H203" s="13">
        <f t="shared" si="14"/>
        <v>0</v>
      </c>
      <c r="I203" s="13" t="str">
        <f t="shared" si="15"/>
        <v>Ok</v>
      </c>
    </row>
    <row r="204" spans="1:9" x14ac:dyDescent="0.3">
      <c r="A204" s="13" t="s">
        <v>7542</v>
      </c>
      <c r="B204" s="13">
        <f>VLOOKUP(A204,VLookup_Data,4,FALSE)</f>
        <v>153</v>
      </c>
      <c r="C204" s="13">
        <f>_xlfn.XLOOKUP(A204,Product_Name,Recorder_Level)</f>
        <v>87</v>
      </c>
      <c r="D204" s="13">
        <f>IF(B204&lt;=C204,C204-B204,0)</f>
        <v>0</v>
      </c>
      <c r="E204" s="13">
        <f t="shared" si="12"/>
        <v>0</v>
      </c>
      <c r="F204" s="13">
        <f t="shared" si="13"/>
        <v>0</v>
      </c>
      <c r="G204" s="13" t="str">
        <f>IF(B204&lt;=C204,C204-B204,"No Order Needed")</f>
        <v>No Order Needed</v>
      </c>
      <c r="H204" s="13">
        <f t="shared" si="14"/>
        <v>0</v>
      </c>
      <c r="I204" s="13" t="str">
        <f t="shared" si="15"/>
        <v>Ok</v>
      </c>
    </row>
    <row r="205" spans="1:9" x14ac:dyDescent="0.3">
      <c r="A205" s="13" t="s">
        <v>434</v>
      </c>
      <c r="B205" s="13">
        <f>VLOOKUP(A205,VLookup_Data,4,FALSE)</f>
        <v>19</v>
      </c>
      <c r="C205" s="13">
        <f>_xlfn.XLOOKUP(A205,Product_Name,Recorder_Level)</f>
        <v>31</v>
      </c>
      <c r="D205" s="13">
        <f>IF(B205&lt;=C205,C205-B205,0)</f>
        <v>12</v>
      </c>
      <c r="E205" s="13">
        <f t="shared" si="12"/>
        <v>12</v>
      </c>
      <c r="F205" s="13">
        <f t="shared" si="13"/>
        <v>12</v>
      </c>
      <c r="G205" s="13">
        <f>IF(B205&lt;=C205,C205-B205,"No Order Needed")</f>
        <v>12</v>
      </c>
      <c r="H205" s="13">
        <f t="shared" si="14"/>
        <v>22</v>
      </c>
      <c r="I205" s="13" t="str">
        <f t="shared" si="15"/>
        <v>Reorder</v>
      </c>
    </row>
    <row r="206" spans="1:9" x14ac:dyDescent="0.3">
      <c r="A206" s="13" t="s">
        <v>436</v>
      </c>
      <c r="B206" s="13">
        <f>VLOOKUP(A206,VLookup_Data,4,FALSE)</f>
        <v>141</v>
      </c>
      <c r="C206" s="13">
        <f>_xlfn.XLOOKUP(A206,Product_Name,Recorder_Level)</f>
        <v>83</v>
      </c>
      <c r="D206" s="13">
        <f>IF(B206&lt;=C206,C206-B206,0)</f>
        <v>0</v>
      </c>
      <c r="E206" s="13">
        <f t="shared" si="12"/>
        <v>0</v>
      </c>
      <c r="F206" s="13">
        <f t="shared" si="13"/>
        <v>0</v>
      </c>
      <c r="G206" s="13" t="str">
        <f>IF(B206&lt;=C206,C206-B206,"No Order Needed")</f>
        <v>No Order Needed</v>
      </c>
      <c r="H206" s="13">
        <f t="shared" si="14"/>
        <v>0</v>
      </c>
      <c r="I206" s="13" t="str">
        <f t="shared" si="15"/>
        <v>Ok</v>
      </c>
    </row>
    <row r="207" spans="1:9" x14ac:dyDescent="0.3">
      <c r="A207" s="13" t="s">
        <v>438</v>
      </c>
      <c r="B207" s="13">
        <f>VLOOKUP(A207,VLookup_Data,4,FALSE)</f>
        <v>138</v>
      </c>
      <c r="C207" s="13">
        <f>_xlfn.XLOOKUP(A207,Product_Name,Recorder_Level)</f>
        <v>96</v>
      </c>
      <c r="D207" s="13">
        <f>IF(B207&lt;=C207,C207-B207,0)</f>
        <v>0</v>
      </c>
      <c r="E207" s="13">
        <f t="shared" si="12"/>
        <v>0</v>
      </c>
      <c r="F207" s="13">
        <f t="shared" si="13"/>
        <v>0</v>
      </c>
      <c r="G207" s="13" t="str">
        <f>IF(B207&lt;=C207,C207-B207,"No Order Needed")</f>
        <v>No Order Needed</v>
      </c>
      <c r="H207" s="13">
        <f t="shared" si="14"/>
        <v>0</v>
      </c>
      <c r="I207" s="13" t="str">
        <f t="shared" si="15"/>
        <v>Ok</v>
      </c>
    </row>
    <row r="208" spans="1:9" x14ac:dyDescent="0.3">
      <c r="A208" s="13" t="s">
        <v>440</v>
      </c>
      <c r="B208" s="13">
        <f>VLOOKUP(A208,VLookup_Data,4,FALSE)</f>
        <v>133</v>
      </c>
      <c r="C208" s="13">
        <f>_xlfn.XLOOKUP(A208,Product_Name,Recorder_Level)</f>
        <v>69</v>
      </c>
      <c r="D208" s="13">
        <f>IF(B208&lt;=C208,C208-B208,0)</f>
        <v>0</v>
      </c>
      <c r="E208" s="13">
        <f t="shared" si="12"/>
        <v>0</v>
      </c>
      <c r="F208" s="13">
        <f t="shared" si="13"/>
        <v>0</v>
      </c>
      <c r="G208" s="13" t="str">
        <f>IF(B208&lt;=C208,C208-B208,"No Order Needed")</f>
        <v>No Order Needed</v>
      </c>
      <c r="H208" s="13">
        <f t="shared" si="14"/>
        <v>0</v>
      </c>
      <c r="I208" s="13" t="str">
        <f t="shared" si="15"/>
        <v>Ok</v>
      </c>
    </row>
    <row r="209" spans="1:9" x14ac:dyDescent="0.3">
      <c r="A209" s="13" t="s">
        <v>442</v>
      </c>
      <c r="B209" s="13">
        <f>VLOOKUP(A209,VLookup_Data,4,FALSE)</f>
        <v>150</v>
      </c>
      <c r="C209" s="13">
        <f>_xlfn.XLOOKUP(A209,Product_Name,Recorder_Level)</f>
        <v>29</v>
      </c>
      <c r="D209" s="13">
        <f>IF(B209&lt;=C209,C209-B209,0)</f>
        <v>0</v>
      </c>
      <c r="E209" s="13">
        <f t="shared" si="12"/>
        <v>0</v>
      </c>
      <c r="F209" s="13">
        <f t="shared" si="13"/>
        <v>0</v>
      </c>
      <c r="G209" s="13" t="str">
        <f>IF(B209&lt;=C209,C209-B209,"No Order Needed")</f>
        <v>No Order Needed</v>
      </c>
      <c r="H209" s="13">
        <f t="shared" si="14"/>
        <v>0</v>
      </c>
      <c r="I209" s="13" t="str">
        <f t="shared" si="15"/>
        <v>Ok</v>
      </c>
    </row>
    <row r="210" spans="1:9" x14ac:dyDescent="0.3">
      <c r="A210" s="13" t="s">
        <v>444</v>
      </c>
      <c r="B210" s="13">
        <f>VLOOKUP(A210,VLookup_Data,4,FALSE)</f>
        <v>167</v>
      </c>
      <c r="C210" s="13">
        <f>_xlfn.XLOOKUP(A210,Product_Name,Recorder_Level)</f>
        <v>21</v>
      </c>
      <c r="D210" s="13">
        <f>IF(B210&lt;=C210,C210-B210,0)</f>
        <v>0</v>
      </c>
      <c r="E210" s="13">
        <f t="shared" si="12"/>
        <v>0</v>
      </c>
      <c r="F210" s="13">
        <f t="shared" si="13"/>
        <v>0</v>
      </c>
      <c r="G210" s="13" t="str">
        <f>IF(B210&lt;=C210,C210-B210,"No Order Needed")</f>
        <v>No Order Needed</v>
      </c>
      <c r="H210" s="13">
        <f t="shared" si="14"/>
        <v>0</v>
      </c>
      <c r="I210" s="13" t="str">
        <f t="shared" si="15"/>
        <v>Ok</v>
      </c>
    </row>
    <row r="211" spans="1:9" x14ac:dyDescent="0.3">
      <c r="A211" s="13" t="s">
        <v>446</v>
      </c>
      <c r="B211" s="13">
        <f>VLOOKUP(A211,VLookup_Data,4,FALSE)</f>
        <v>100</v>
      </c>
      <c r="C211" s="13">
        <f>_xlfn.XLOOKUP(A211,Product_Name,Recorder_Level)</f>
        <v>0</v>
      </c>
      <c r="D211" s="13">
        <f>IF(B211&lt;=C211,C211-B211,0)</f>
        <v>0</v>
      </c>
      <c r="E211" s="13">
        <f t="shared" si="12"/>
        <v>0</v>
      </c>
      <c r="F211" s="13">
        <f t="shared" si="13"/>
        <v>0</v>
      </c>
      <c r="G211" s="13" t="str">
        <f>IF(B211&lt;=C211,C211-B211,"No Order Needed")</f>
        <v>No Order Needed</v>
      </c>
      <c r="H211" s="13">
        <f t="shared" si="14"/>
        <v>0</v>
      </c>
      <c r="I211" s="13" t="str">
        <f t="shared" si="15"/>
        <v>Ok</v>
      </c>
    </row>
    <row r="212" spans="1:9" x14ac:dyDescent="0.3">
      <c r="A212" s="13" t="s">
        <v>448</v>
      </c>
      <c r="B212" s="13">
        <f>VLOOKUP(A212,VLookup_Data,4,FALSE)</f>
        <v>0</v>
      </c>
      <c r="C212" s="13">
        <f>_xlfn.XLOOKUP(A212,Product_Name,Recorder_Level)</f>
        <v>43</v>
      </c>
      <c r="D212" s="13">
        <f>IF(B212&lt;=C212,C212-B212,0)</f>
        <v>43</v>
      </c>
      <c r="E212" s="13">
        <f t="shared" si="12"/>
        <v>43</v>
      </c>
      <c r="F212" s="13">
        <f t="shared" si="13"/>
        <v>43</v>
      </c>
      <c r="G212" s="13">
        <f>IF(B212&lt;=C212,C212-B212,"No Order Needed")</f>
        <v>43</v>
      </c>
      <c r="H212" s="13">
        <f t="shared" si="14"/>
        <v>53</v>
      </c>
      <c r="I212" s="13" t="str">
        <f t="shared" si="15"/>
        <v>Urgent</v>
      </c>
    </row>
    <row r="213" spans="1:9" x14ac:dyDescent="0.3">
      <c r="A213" s="13" t="s">
        <v>450</v>
      </c>
      <c r="B213" s="13">
        <f>VLOOKUP(A213,VLookup_Data,4,FALSE)</f>
        <v>93</v>
      </c>
      <c r="C213" s="13">
        <f>_xlfn.XLOOKUP(A213,Product_Name,Recorder_Level)</f>
        <v>68</v>
      </c>
      <c r="D213" s="13">
        <f>IF(B213&lt;=C213,C213-B213,0)</f>
        <v>0</v>
      </c>
      <c r="E213" s="13">
        <f t="shared" si="12"/>
        <v>0</v>
      </c>
      <c r="F213" s="13">
        <f t="shared" si="13"/>
        <v>0</v>
      </c>
      <c r="G213" s="13" t="str">
        <f>IF(B213&lt;=C213,C213-B213,"No Order Needed")</f>
        <v>No Order Needed</v>
      </c>
      <c r="H213" s="13">
        <f t="shared" si="14"/>
        <v>0</v>
      </c>
      <c r="I213" s="13" t="str">
        <f t="shared" si="15"/>
        <v>Ok</v>
      </c>
    </row>
    <row r="214" spans="1:9" x14ac:dyDescent="0.3">
      <c r="A214" s="13" t="s">
        <v>452</v>
      </c>
      <c r="B214" s="13">
        <f>VLOOKUP(A214,VLookup_Data,4,FALSE)</f>
        <v>177</v>
      </c>
      <c r="C214" s="13">
        <f>_xlfn.XLOOKUP(A214,Product_Name,Recorder_Level)</f>
        <v>97</v>
      </c>
      <c r="D214" s="13">
        <f>IF(B214&lt;=C214,C214-B214,0)</f>
        <v>0</v>
      </c>
      <c r="E214" s="13">
        <f t="shared" si="12"/>
        <v>0</v>
      </c>
      <c r="F214" s="13">
        <f t="shared" si="13"/>
        <v>0</v>
      </c>
      <c r="G214" s="13" t="str">
        <f>IF(B214&lt;=C214,C214-B214,"No Order Needed")</f>
        <v>No Order Needed</v>
      </c>
      <c r="H214" s="13">
        <f t="shared" si="14"/>
        <v>0</v>
      </c>
      <c r="I214" s="13" t="str">
        <f t="shared" si="15"/>
        <v>Ok</v>
      </c>
    </row>
    <row r="215" spans="1:9" x14ac:dyDescent="0.3">
      <c r="A215" s="13" t="s">
        <v>454</v>
      </c>
      <c r="B215" s="13">
        <f>VLOOKUP(A215,VLookup_Data,4,FALSE)</f>
        <v>136</v>
      </c>
      <c r="C215" s="13">
        <f>_xlfn.XLOOKUP(A215,Product_Name,Recorder_Level)</f>
        <v>53</v>
      </c>
      <c r="D215" s="13">
        <f>IF(B215&lt;=C215,C215-B215,0)</f>
        <v>0</v>
      </c>
      <c r="E215" s="13">
        <f t="shared" si="12"/>
        <v>0</v>
      </c>
      <c r="F215" s="13">
        <f t="shared" si="13"/>
        <v>0</v>
      </c>
      <c r="G215" s="13" t="str">
        <f>IF(B215&lt;=C215,C215-B215,"No Order Needed")</f>
        <v>No Order Needed</v>
      </c>
      <c r="H215" s="13">
        <f t="shared" si="14"/>
        <v>0</v>
      </c>
      <c r="I215" s="13" t="str">
        <f t="shared" si="15"/>
        <v>Ok</v>
      </c>
    </row>
    <row r="216" spans="1:9" x14ac:dyDescent="0.3">
      <c r="A216" s="13" t="s">
        <v>456</v>
      </c>
      <c r="B216" s="13">
        <f>VLOOKUP(A216,VLookup_Data,4,FALSE)</f>
        <v>39</v>
      </c>
      <c r="C216" s="13">
        <f>_xlfn.XLOOKUP(A216,Product_Name,Recorder_Level)</f>
        <v>83</v>
      </c>
      <c r="D216" s="13">
        <f>IF(B216&lt;=C216,C216-B216,0)</f>
        <v>44</v>
      </c>
      <c r="E216" s="13">
        <f t="shared" si="12"/>
        <v>44</v>
      </c>
      <c r="F216" s="13">
        <f t="shared" si="13"/>
        <v>44</v>
      </c>
      <c r="G216" s="13">
        <f>IF(B216&lt;=C216,C216-B216,"No Order Needed")</f>
        <v>44</v>
      </c>
      <c r="H216" s="13">
        <f t="shared" si="14"/>
        <v>54</v>
      </c>
      <c r="I216" s="13" t="str">
        <f t="shared" si="15"/>
        <v>Reorder</v>
      </c>
    </row>
    <row r="217" spans="1:9" x14ac:dyDescent="0.3">
      <c r="A217" s="13" t="s">
        <v>458</v>
      </c>
      <c r="B217" s="13">
        <f>VLOOKUP(A217,VLookup_Data,4,FALSE)</f>
        <v>92</v>
      </c>
      <c r="C217" s="13">
        <f>_xlfn.XLOOKUP(A217,Product_Name,Recorder_Level)</f>
        <v>91</v>
      </c>
      <c r="D217" s="13">
        <f>IF(B217&lt;=C217,C217-B217,0)</f>
        <v>0</v>
      </c>
      <c r="E217" s="13">
        <f t="shared" si="12"/>
        <v>0</v>
      </c>
      <c r="F217" s="13">
        <f t="shared" si="13"/>
        <v>0</v>
      </c>
      <c r="G217" s="13" t="str">
        <f>IF(B217&lt;=C217,C217-B217,"No Order Needed")</f>
        <v>No Order Needed</v>
      </c>
      <c r="H217" s="13">
        <f t="shared" si="14"/>
        <v>9</v>
      </c>
      <c r="I217" s="13" t="str">
        <f t="shared" si="15"/>
        <v>Ok</v>
      </c>
    </row>
    <row r="218" spans="1:9" x14ac:dyDescent="0.3">
      <c r="A218" s="13" t="s">
        <v>460</v>
      </c>
      <c r="B218" s="13">
        <f>VLOOKUP(A218,VLookup_Data,4,FALSE)</f>
        <v>0</v>
      </c>
      <c r="C218" s="13">
        <f>_xlfn.XLOOKUP(A218,Product_Name,Recorder_Level)</f>
        <v>49</v>
      </c>
      <c r="D218" s="13">
        <f>IF(B218&lt;=C218,C218-B218,0)</f>
        <v>49</v>
      </c>
      <c r="E218" s="13">
        <f t="shared" si="12"/>
        <v>49</v>
      </c>
      <c r="F218" s="13">
        <f t="shared" si="13"/>
        <v>49</v>
      </c>
      <c r="G218" s="13">
        <f>IF(B218&lt;=C218,C218-B218,"No Order Needed")</f>
        <v>49</v>
      </c>
      <c r="H218" s="13">
        <f t="shared" si="14"/>
        <v>59</v>
      </c>
      <c r="I218" s="13" t="str">
        <f t="shared" si="15"/>
        <v>Urgent</v>
      </c>
    </row>
    <row r="219" spans="1:9" x14ac:dyDescent="0.3">
      <c r="A219" s="13" t="s">
        <v>462</v>
      </c>
      <c r="B219" s="13">
        <f>VLOOKUP(A219,VLookup_Data,4,FALSE)</f>
        <v>122</v>
      </c>
      <c r="C219" s="13">
        <f>_xlfn.XLOOKUP(A219,Product_Name,Recorder_Level)</f>
        <v>97</v>
      </c>
      <c r="D219" s="13">
        <f>IF(B219&lt;=C219,C219-B219,0)</f>
        <v>0</v>
      </c>
      <c r="E219" s="13">
        <f t="shared" si="12"/>
        <v>0</v>
      </c>
      <c r="F219" s="13">
        <f t="shared" si="13"/>
        <v>0</v>
      </c>
      <c r="G219" s="13" t="str">
        <f>IF(B219&lt;=C219,C219-B219,"No Order Needed")</f>
        <v>No Order Needed</v>
      </c>
      <c r="H219" s="13">
        <f t="shared" si="14"/>
        <v>0</v>
      </c>
      <c r="I219" s="13" t="str">
        <f t="shared" si="15"/>
        <v>Ok</v>
      </c>
    </row>
    <row r="220" spans="1:9" x14ac:dyDescent="0.3">
      <c r="A220" s="13" t="s">
        <v>464</v>
      </c>
      <c r="B220" s="13">
        <f>VLOOKUP(A220,VLookup_Data,4,FALSE)</f>
        <v>88</v>
      </c>
      <c r="C220" s="13">
        <f>_xlfn.XLOOKUP(A220,Product_Name,Recorder_Level)</f>
        <v>61</v>
      </c>
      <c r="D220" s="13">
        <f>IF(B220&lt;=C220,C220-B220,0)</f>
        <v>0</v>
      </c>
      <c r="E220" s="13">
        <f t="shared" si="12"/>
        <v>0</v>
      </c>
      <c r="F220" s="13">
        <f t="shared" si="13"/>
        <v>0</v>
      </c>
      <c r="G220" s="13" t="str">
        <f>IF(B220&lt;=C220,C220-B220,"No Order Needed")</f>
        <v>No Order Needed</v>
      </c>
      <c r="H220" s="13">
        <f t="shared" si="14"/>
        <v>0</v>
      </c>
      <c r="I220" s="13" t="str">
        <f t="shared" si="15"/>
        <v>Ok</v>
      </c>
    </row>
    <row r="221" spans="1:9" x14ac:dyDescent="0.3">
      <c r="A221" s="13" t="s">
        <v>466</v>
      </c>
      <c r="B221" s="13">
        <f>VLOOKUP(A221,VLookup_Data,4,FALSE)</f>
        <v>178</v>
      </c>
      <c r="C221" s="13">
        <f>_xlfn.XLOOKUP(A221,Product_Name,Recorder_Level)</f>
        <v>57</v>
      </c>
      <c r="D221" s="13">
        <f>IF(B221&lt;=C221,C221-B221,0)</f>
        <v>0</v>
      </c>
      <c r="E221" s="13">
        <f t="shared" si="12"/>
        <v>0</v>
      </c>
      <c r="F221" s="13">
        <f t="shared" si="13"/>
        <v>0</v>
      </c>
      <c r="G221" s="13" t="str">
        <f>IF(B221&lt;=C221,C221-B221,"No Order Needed")</f>
        <v>No Order Needed</v>
      </c>
      <c r="H221" s="13">
        <f t="shared" si="14"/>
        <v>0</v>
      </c>
      <c r="I221" s="13" t="str">
        <f t="shared" si="15"/>
        <v>Ok</v>
      </c>
    </row>
    <row r="222" spans="1:9" x14ac:dyDescent="0.3">
      <c r="A222" s="13" t="s">
        <v>62</v>
      </c>
      <c r="B222" s="13">
        <f>VLOOKUP(A222,VLookup_Data,4,FALSE)</f>
        <v>53</v>
      </c>
      <c r="C222" s="13">
        <f>_xlfn.XLOOKUP(A222,Product_Name,Recorder_Level)</f>
        <v>82</v>
      </c>
      <c r="D222" s="13">
        <f>IF(B222&lt;=C222,C222-B222,0)</f>
        <v>29</v>
      </c>
      <c r="E222" s="13">
        <f t="shared" si="12"/>
        <v>29</v>
      </c>
      <c r="F222" s="13">
        <f t="shared" si="13"/>
        <v>29</v>
      </c>
      <c r="G222" s="13">
        <f>IF(B222&lt;=C222,C222-B222,"No Order Needed")</f>
        <v>29</v>
      </c>
      <c r="H222" s="13">
        <f t="shared" si="14"/>
        <v>39</v>
      </c>
      <c r="I222" s="13" t="str">
        <f t="shared" si="15"/>
        <v>Reorder</v>
      </c>
    </row>
    <row r="223" spans="1:9" x14ac:dyDescent="0.3">
      <c r="A223" s="13" t="s">
        <v>90</v>
      </c>
      <c r="B223" s="13">
        <f>VLOOKUP(A223,VLookup_Data,4,FALSE)</f>
        <v>89</v>
      </c>
      <c r="C223" s="13">
        <f>_xlfn.XLOOKUP(A223,Product_Name,Recorder_Level)</f>
        <v>61</v>
      </c>
      <c r="D223" s="13">
        <f>IF(B223&lt;=C223,C223-B223,0)</f>
        <v>0</v>
      </c>
      <c r="E223" s="13">
        <f t="shared" si="12"/>
        <v>0</v>
      </c>
      <c r="F223" s="13">
        <f t="shared" si="13"/>
        <v>0</v>
      </c>
      <c r="G223" s="13" t="str">
        <f>IF(B223&lt;=C223,C223-B223,"No Order Needed")</f>
        <v>No Order Needed</v>
      </c>
      <c r="H223" s="13">
        <f t="shared" si="14"/>
        <v>0</v>
      </c>
      <c r="I223" s="13" t="str">
        <f t="shared" si="15"/>
        <v>Ok</v>
      </c>
    </row>
    <row r="224" spans="1:9" x14ac:dyDescent="0.3">
      <c r="A224" s="13" t="s">
        <v>472</v>
      </c>
      <c r="B224" s="13">
        <f>VLOOKUP(A224,VLookup_Data,4,FALSE)</f>
        <v>133</v>
      </c>
      <c r="C224" s="13">
        <f>_xlfn.XLOOKUP(A224,Product_Name,Recorder_Level)</f>
        <v>86</v>
      </c>
      <c r="D224" s="13">
        <f>IF(B224&lt;=C224,C224-B224,0)</f>
        <v>0</v>
      </c>
      <c r="E224" s="13">
        <f t="shared" si="12"/>
        <v>0</v>
      </c>
      <c r="F224" s="13">
        <f t="shared" si="13"/>
        <v>0</v>
      </c>
      <c r="G224" s="13" t="str">
        <f>IF(B224&lt;=C224,C224-B224,"No Order Needed")</f>
        <v>No Order Needed</v>
      </c>
      <c r="H224" s="13">
        <f t="shared" si="14"/>
        <v>0</v>
      </c>
      <c r="I224" s="13" t="str">
        <f t="shared" si="15"/>
        <v>Ok</v>
      </c>
    </row>
    <row r="225" spans="1:9" x14ac:dyDescent="0.3">
      <c r="A225" s="13" t="s">
        <v>474</v>
      </c>
      <c r="B225" s="13">
        <f>VLOOKUP(A225,VLookup_Data,4,FALSE)</f>
        <v>41</v>
      </c>
      <c r="C225" s="13">
        <f>_xlfn.XLOOKUP(A225,Product_Name,Recorder_Level)</f>
        <v>83</v>
      </c>
      <c r="D225" s="13">
        <f>IF(B225&lt;=C225,C225-B225,0)</f>
        <v>42</v>
      </c>
      <c r="E225" s="13">
        <f t="shared" si="12"/>
        <v>42</v>
      </c>
      <c r="F225" s="13">
        <f t="shared" si="13"/>
        <v>42</v>
      </c>
      <c r="G225" s="13">
        <f>IF(B225&lt;=C225,C225-B225,"No Order Needed")</f>
        <v>42</v>
      </c>
      <c r="H225" s="13">
        <f t="shared" si="14"/>
        <v>52</v>
      </c>
      <c r="I225" s="13" t="str">
        <f t="shared" si="15"/>
        <v>Reorder</v>
      </c>
    </row>
    <row r="226" spans="1:9" x14ac:dyDescent="0.3">
      <c r="A226" s="13" t="s">
        <v>476</v>
      </c>
      <c r="B226" s="13">
        <f>VLOOKUP(A226,VLookup_Data,4,FALSE)</f>
        <v>156</v>
      </c>
      <c r="C226" s="13">
        <f>_xlfn.XLOOKUP(A226,Product_Name,Recorder_Level)</f>
        <v>52</v>
      </c>
      <c r="D226" s="13">
        <f>IF(B226&lt;=C226,C226-B226,0)</f>
        <v>0</v>
      </c>
      <c r="E226" s="13">
        <f t="shared" si="12"/>
        <v>0</v>
      </c>
      <c r="F226" s="13">
        <f t="shared" si="13"/>
        <v>0</v>
      </c>
      <c r="G226" s="13" t="str">
        <f>IF(B226&lt;=C226,C226-B226,"No Order Needed")</f>
        <v>No Order Needed</v>
      </c>
      <c r="H226" s="13">
        <f t="shared" si="14"/>
        <v>0</v>
      </c>
      <c r="I226" s="13" t="str">
        <f t="shared" si="15"/>
        <v>Ok</v>
      </c>
    </row>
    <row r="227" spans="1:9" x14ac:dyDescent="0.3">
      <c r="A227" s="13" t="s">
        <v>478</v>
      </c>
      <c r="B227" s="13">
        <f>VLOOKUP(A227,VLookup_Data,4,FALSE)</f>
        <v>163</v>
      </c>
      <c r="C227" s="13">
        <f>_xlfn.XLOOKUP(A227,Product_Name,Recorder_Level)</f>
        <v>48</v>
      </c>
      <c r="D227" s="13">
        <f>IF(B227&lt;=C227,C227-B227,0)</f>
        <v>0</v>
      </c>
      <c r="E227" s="13">
        <f t="shared" si="12"/>
        <v>0</v>
      </c>
      <c r="F227" s="13">
        <f t="shared" si="13"/>
        <v>0</v>
      </c>
      <c r="G227" s="13" t="str">
        <f>IF(B227&lt;=C227,C227-B227,"No Order Needed")</f>
        <v>No Order Needed</v>
      </c>
      <c r="H227" s="13">
        <f t="shared" si="14"/>
        <v>0</v>
      </c>
      <c r="I227" s="13" t="str">
        <f t="shared" si="15"/>
        <v>Ok</v>
      </c>
    </row>
    <row r="228" spans="1:9" x14ac:dyDescent="0.3">
      <c r="A228" s="13" t="s">
        <v>7543</v>
      </c>
      <c r="B228" s="13">
        <f>VLOOKUP(A228,VLookup_Data,4,FALSE)</f>
        <v>154</v>
      </c>
      <c r="C228" s="13">
        <f>_xlfn.XLOOKUP(A228,Product_Name,Recorder_Level)</f>
        <v>74</v>
      </c>
      <c r="D228" s="13">
        <f>IF(B228&lt;=C228,C228-B228,0)</f>
        <v>0</v>
      </c>
      <c r="E228" s="13">
        <f t="shared" si="12"/>
        <v>0</v>
      </c>
      <c r="F228" s="13">
        <f t="shared" si="13"/>
        <v>0</v>
      </c>
      <c r="G228" s="13" t="str">
        <f>IF(B228&lt;=C228,C228-B228,"No Order Needed")</f>
        <v>No Order Needed</v>
      </c>
      <c r="H228" s="13">
        <f t="shared" si="14"/>
        <v>0</v>
      </c>
      <c r="I228" s="13" t="str">
        <f t="shared" si="15"/>
        <v>Ok</v>
      </c>
    </row>
    <row r="229" spans="1:9" x14ac:dyDescent="0.3">
      <c r="A229" s="13" t="s">
        <v>482</v>
      </c>
      <c r="B229" s="13">
        <f>VLOOKUP(A229,VLookup_Data,4,FALSE)</f>
        <v>85</v>
      </c>
      <c r="C229" s="13">
        <f>_xlfn.XLOOKUP(A229,Product_Name,Recorder_Level)</f>
        <v>85</v>
      </c>
      <c r="D229" s="13">
        <f>IF(B229&lt;=C229,C229-B229,0)</f>
        <v>0</v>
      </c>
      <c r="E229" s="13">
        <f t="shared" si="12"/>
        <v>0</v>
      </c>
      <c r="F229" s="13">
        <f t="shared" si="13"/>
        <v>0</v>
      </c>
      <c r="G229" s="13">
        <f>IF(B229&lt;=C229,C229-B229,"No Order Needed")</f>
        <v>0</v>
      </c>
      <c r="H229" s="13">
        <f t="shared" si="14"/>
        <v>10</v>
      </c>
      <c r="I229" s="13" t="str">
        <f t="shared" si="15"/>
        <v>Reorder</v>
      </c>
    </row>
    <row r="230" spans="1:9" x14ac:dyDescent="0.3">
      <c r="A230" s="13" t="s">
        <v>484</v>
      </c>
      <c r="B230" s="13">
        <f>VLOOKUP(A230,VLookup_Data,4,FALSE)</f>
        <v>0</v>
      </c>
      <c r="C230" s="13">
        <f>_xlfn.XLOOKUP(A230,Product_Name,Recorder_Level)</f>
        <v>57</v>
      </c>
      <c r="D230" s="13">
        <f>IF(B230&lt;=C230,C230-B230,0)</f>
        <v>57</v>
      </c>
      <c r="E230" s="13">
        <f t="shared" si="12"/>
        <v>57</v>
      </c>
      <c r="F230" s="13">
        <f t="shared" si="13"/>
        <v>57</v>
      </c>
      <c r="G230" s="13">
        <f>IF(B230&lt;=C230,C230-B230,"No Order Needed")</f>
        <v>57</v>
      </c>
      <c r="H230" s="13">
        <f t="shared" si="14"/>
        <v>67</v>
      </c>
      <c r="I230" s="13" t="str">
        <f t="shared" si="15"/>
        <v>Urgent</v>
      </c>
    </row>
    <row r="231" spans="1:9" x14ac:dyDescent="0.3">
      <c r="A231" s="13" t="s">
        <v>486</v>
      </c>
      <c r="B231" s="13">
        <f>VLOOKUP(A231,VLookup_Data,4,FALSE)</f>
        <v>108</v>
      </c>
      <c r="C231" s="13">
        <f>_xlfn.XLOOKUP(A231,Product_Name,Recorder_Level)</f>
        <v>0</v>
      </c>
      <c r="D231" s="13">
        <f>IF(B231&lt;=C231,C231-B231,0)</f>
        <v>0</v>
      </c>
      <c r="E231" s="13">
        <f t="shared" si="12"/>
        <v>0</v>
      </c>
      <c r="F231" s="13">
        <f t="shared" si="13"/>
        <v>0</v>
      </c>
      <c r="G231" s="13" t="str">
        <f>IF(B231&lt;=C231,C231-B231,"No Order Needed")</f>
        <v>No Order Needed</v>
      </c>
      <c r="H231" s="13">
        <f t="shared" si="14"/>
        <v>0</v>
      </c>
      <c r="I231" s="13" t="str">
        <f t="shared" si="15"/>
        <v>Ok</v>
      </c>
    </row>
    <row r="232" spans="1:9" x14ac:dyDescent="0.3">
      <c r="A232" s="13" t="s">
        <v>488</v>
      </c>
      <c r="B232" s="13">
        <f>VLOOKUP(A232,VLookup_Data,4,FALSE)</f>
        <v>135</v>
      </c>
      <c r="C232" s="13">
        <f>_xlfn.XLOOKUP(A232,Product_Name,Recorder_Level)</f>
        <v>24</v>
      </c>
      <c r="D232" s="13">
        <f>IF(B232&lt;=C232,C232-B232,0)</f>
        <v>0</v>
      </c>
      <c r="E232" s="13">
        <f t="shared" si="12"/>
        <v>0</v>
      </c>
      <c r="F232" s="13">
        <f t="shared" si="13"/>
        <v>0</v>
      </c>
      <c r="G232" s="13" t="str">
        <f>IF(B232&lt;=C232,C232-B232,"No Order Needed")</f>
        <v>No Order Needed</v>
      </c>
      <c r="H232" s="13">
        <f t="shared" si="14"/>
        <v>0</v>
      </c>
      <c r="I232" s="13" t="str">
        <f t="shared" si="15"/>
        <v>Ok</v>
      </c>
    </row>
    <row r="233" spans="1:9" x14ac:dyDescent="0.3">
      <c r="A233" s="13" t="s">
        <v>490</v>
      </c>
      <c r="B233" s="13">
        <f>VLOOKUP(A233,VLookup_Data,4,FALSE)</f>
        <v>75</v>
      </c>
      <c r="C233" s="13">
        <f>_xlfn.XLOOKUP(A233,Product_Name,Recorder_Level)</f>
        <v>64</v>
      </c>
      <c r="D233" s="13">
        <f>IF(B233&lt;=C233,C233-B233,0)</f>
        <v>0</v>
      </c>
      <c r="E233" s="13">
        <f t="shared" si="12"/>
        <v>0</v>
      </c>
      <c r="F233" s="13">
        <f t="shared" si="13"/>
        <v>0</v>
      </c>
      <c r="G233" s="13" t="str">
        <f>IF(B233&lt;=C233,C233-B233,"No Order Needed")</f>
        <v>No Order Needed</v>
      </c>
      <c r="H233" s="13">
        <f t="shared" si="14"/>
        <v>0</v>
      </c>
      <c r="I233" s="13" t="str">
        <f t="shared" si="15"/>
        <v>Ok</v>
      </c>
    </row>
    <row r="234" spans="1:9" x14ac:dyDescent="0.3">
      <c r="A234" s="13" t="s">
        <v>492</v>
      </c>
      <c r="B234" s="13">
        <f>VLOOKUP(A234,VLookup_Data,4,FALSE)</f>
        <v>114</v>
      </c>
      <c r="C234" s="13">
        <f>_xlfn.XLOOKUP(A234,Product_Name,Recorder_Level)</f>
        <v>55</v>
      </c>
      <c r="D234" s="13">
        <f>IF(B234&lt;=C234,C234-B234,0)</f>
        <v>0</v>
      </c>
      <c r="E234" s="13">
        <f t="shared" si="12"/>
        <v>0</v>
      </c>
      <c r="F234" s="13">
        <f t="shared" si="13"/>
        <v>0</v>
      </c>
      <c r="G234" s="13" t="str">
        <f>IF(B234&lt;=C234,C234-B234,"No Order Needed")</f>
        <v>No Order Needed</v>
      </c>
      <c r="H234" s="13">
        <f t="shared" si="14"/>
        <v>0</v>
      </c>
      <c r="I234" s="13" t="str">
        <f t="shared" si="15"/>
        <v>Ok</v>
      </c>
    </row>
    <row r="235" spans="1:9" x14ac:dyDescent="0.3">
      <c r="A235" s="13" t="s">
        <v>494</v>
      </c>
      <c r="B235" s="13">
        <f>VLOOKUP(A235,VLookup_Data,4,FALSE)</f>
        <v>147</v>
      </c>
      <c r="C235" s="13">
        <f>_xlfn.XLOOKUP(A235,Product_Name,Recorder_Level)</f>
        <v>30</v>
      </c>
      <c r="D235" s="13">
        <f>IF(B235&lt;=C235,C235-B235,0)</f>
        <v>0</v>
      </c>
      <c r="E235" s="13">
        <f t="shared" si="12"/>
        <v>0</v>
      </c>
      <c r="F235" s="13">
        <f t="shared" si="13"/>
        <v>0</v>
      </c>
      <c r="G235" s="13" t="str">
        <f>IF(B235&lt;=C235,C235-B235,"No Order Needed")</f>
        <v>No Order Needed</v>
      </c>
      <c r="H235" s="13">
        <f t="shared" si="14"/>
        <v>0</v>
      </c>
      <c r="I235" s="13" t="str">
        <f t="shared" si="15"/>
        <v>Ok</v>
      </c>
    </row>
    <row r="236" spans="1:9" x14ac:dyDescent="0.3">
      <c r="A236" s="13" t="s">
        <v>496</v>
      </c>
      <c r="B236" s="13">
        <f>VLOOKUP(A236,VLookup_Data,4,FALSE)</f>
        <v>46</v>
      </c>
      <c r="C236" s="13">
        <f>_xlfn.XLOOKUP(A236,Product_Name,Recorder_Level)</f>
        <v>65</v>
      </c>
      <c r="D236" s="13">
        <f>IF(B236&lt;=C236,C236-B236,0)</f>
        <v>19</v>
      </c>
      <c r="E236" s="13">
        <f t="shared" si="12"/>
        <v>19</v>
      </c>
      <c r="F236" s="13">
        <f t="shared" si="13"/>
        <v>19</v>
      </c>
      <c r="G236" s="13">
        <f>IF(B236&lt;=C236,C236-B236,"No Order Needed")</f>
        <v>19</v>
      </c>
      <c r="H236" s="13">
        <f t="shared" si="14"/>
        <v>29</v>
      </c>
      <c r="I236" s="13" t="str">
        <f t="shared" si="15"/>
        <v>Reorder</v>
      </c>
    </row>
    <row r="237" spans="1:9" x14ac:dyDescent="0.3">
      <c r="A237" s="13" t="s">
        <v>498</v>
      </c>
      <c r="B237" s="13">
        <f>VLOOKUP(A237,VLookup_Data,4,FALSE)</f>
        <v>189</v>
      </c>
      <c r="C237" s="13">
        <f>_xlfn.XLOOKUP(A237,Product_Name,Recorder_Level)</f>
        <v>79</v>
      </c>
      <c r="D237" s="13">
        <f>IF(B237&lt;=C237,C237-B237,0)</f>
        <v>0</v>
      </c>
      <c r="E237" s="13">
        <f t="shared" si="12"/>
        <v>0</v>
      </c>
      <c r="F237" s="13">
        <f t="shared" si="13"/>
        <v>0</v>
      </c>
      <c r="G237" s="13" t="str">
        <f>IF(B237&lt;=C237,C237-B237,"No Order Needed")</f>
        <v>No Order Needed</v>
      </c>
      <c r="H237" s="13">
        <f t="shared" si="14"/>
        <v>0</v>
      </c>
      <c r="I237" s="13" t="str">
        <f t="shared" si="15"/>
        <v>Ok</v>
      </c>
    </row>
    <row r="238" spans="1:9" x14ac:dyDescent="0.3">
      <c r="A238" s="13" t="s">
        <v>500</v>
      </c>
      <c r="B238" s="13">
        <f>VLOOKUP(A238,VLookup_Data,4,FALSE)</f>
        <v>99</v>
      </c>
      <c r="C238" s="13">
        <f>_xlfn.XLOOKUP(A238,Product_Name,Recorder_Level)</f>
        <v>87</v>
      </c>
      <c r="D238" s="13">
        <f>IF(B238&lt;=C238,C238-B238,0)</f>
        <v>0</v>
      </c>
      <c r="E238" s="13">
        <f t="shared" si="12"/>
        <v>0</v>
      </c>
      <c r="F238" s="13">
        <f t="shared" si="13"/>
        <v>0</v>
      </c>
      <c r="G238" s="13" t="str">
        <f>IF(B238&lt;=C238,C238-B238,"No Order Needed")</f>
        <v>No Order Needed</v>
      </c>
      <c r="H238" s="13">
        <f t="shared" si="14"/>
        <v>0</v>
      </c>
      <c r="I238" s="13" t="str">
        <f t="shared" si="15"/>
        <v>Ok</v>
      </c>
    </row>
    <row r="239" spans="1:9" x14ac:dyDescent="0.3">
      <c r="A239" s="13" t="s">
        <v>502</v>
      </c>
      <c r="B239" s="13">
        <f>VLOOKUP(A239,VLookup_Data,4,FALSE)</f>
        <v>71</v>
      </c>
      <c r="C239" s="13">
        <f>_xlfn.XLOOKUP(A239,Product_Name,Recorder_Level)</f>
        <v>50</v>
      </c>
      <c r="D239" s="13">
        <f>IF(B239&lt;=C239,C239-B239,0)</f>
        <v>0</v>
      </c>
      <c r="E239" s="13">
        <f t="shared" si="12"/>
        <v>0</v>
      </c>
      <c r="F239" s="13">
        <f t="shared" si="13"/>
        <v>0</v>
      </c>
      <c r="G239" s="13" t="str">
        <f>IF(B239&lt;=C239,C239-B239,"No Order Needed")</f>
        <v>No Order Needed</v>
      </c>
      <c r="H239" s="13">
        <f t="shared" si="14"/>
        <v>0</v>
      </c>
      <c r="I239" s="13" t="str">
        <f t="shared" si="15"/>
        <v>Ok</v>
      </c>
    </row>
    <row r="240" spans="1:9" x14ac:dyDescent="0.3">
      <c r="A240" s="13" t="s">
        <v>504</v>
      </c>
      <c r="B240" s="13">
        <f>VLOOKUP(A240,VLookup_Data,4,FALSE)</f>
        <v>50</v>
      </c>
      <c r="C240" s="13">
        <f>_xlfn.XLOOKUP(A240,Product_Name,Recorder_Level)</f>
        <v>48</v>
      </c>
      <c r="D240" s="13">
        <f>IF(B240&lt;=C240,C240-B240,0)</f>
        <v>0</v>
      </c>
      <c r="E240" s="13">
        <f t="shared" si="12"/>
        <v>0</v>
      </c>
      <c r="F240" s="13">
        <f t="shared" si="13"/>
        <v>0</v>
      </c>
      <c r="G240" s="13" t="str">
        <f>IF(B240&lt;=C240,C240-B240,"No Order Needed")</f>
        <v>No Order Needed</v>
      </c>
      <c r="H240" s="13">
        <f t="shared" si="14"/>
        <v>8</v>
      </c>
      <c r="I240" s="13" t="str">
        <f t="shared" si="15"/>
        <v>Ok</v>
      </c>
    </row>
    <row r="241" spans="1:9" x14ac:dyDescent="0.3">
      <c r="A241" s="13" t="s">
        <v>506</v>
      </c>
      <c r="B241" s="13">
        <f>VLOOKUP(A241,VLookup_Data,4,FALSE)</f>
        <v>10</v>
      </c>
      <c r="C241" s="13">
        <f>_xlfn.XLOOKUP(A241,Product_Name,Recorder_Level)</f>
        <v>42</v>
      </c>
      <c r="D241" s="13">
        <f>IF(B241&lt;=C241,C241-B241,0)</f>
        <v>32</v>
      </c>
      <c r="E241" s="13">
        <f t="shared" si="12"/>
        <v>32</v>
      </c>
      <c r="F241" s="13">
        <f t="shared" si="13"/>
        <v>32</v>
      </c>
      <c r="G241" s="13">
        <f>IF(B241&lt;=C241,C241-B241,"No Order Needed")</f>
        <v>32</v>
      </c>
      <c r="H241" s="13">
        <f t="shared" si="14"/>
        <v>42</v>
      </c>
      <c r="I241" s="13" t="str">
        <f t="shared" si="15"/>
        <v>Reorder</v>
      </c>
    </row>
    <row r="242" spans="1:9" x14ac:dyDescent="0.3">
      <c r="A242" s="13" t="s">
        <v>509</v>
      </c>
      <c r="B242" s="13">
        <f>VLOOKUP(A242,VLookup_Data,4,FALSE)</f>
        <v>0</v>
      </c>
      <c r="C242" s="13">
        <f>_xlfn.XLOOKUP(A242,Product_Name,Recorder_Level)</f>
        <v>82</v>
      </c>
      <c r="D242" s="13">
        <f>IF(B242&lt;=C242,C242-B242,0)</f>
        <v>82</v>
      </c>
      <c r="E242" s="13">
        <f t="shared" si="12"/>
        <v>82</v>
      </c>
      <c r="F242" s="13">
        <f t="shared" si="13"/>
        <v>82</v>
      </c>
      <c r="G242" s="13">
        <f>IF(B242&lt;=C242,C242-B242,"No Order Needed")</f>
        <v>82</v>
      </c>
      <c r="H242" s="13">
        <f t="shared" si="14"/>
        <v>92</v>
      </c>
      <c r="I242" s="13" t="str">
        <f t="shared" si="15"/>
        <v>Urgent</v>
      </c>
    </row>
    <row r="243" spans="1:9" x14ac:dyDescent="0.3">
      <c r="A243" s="13" t="s">
        <v>511</v>
      </c>
      <c r="B243" s="13">
        <f>VLOOKUP(A243,VLookup_Data,4,FALSE)</f>
        <v>167</v>
      </c>
      <c r="C243" s="13">
        <f>_xlfn.XLOOKUP(A243,Product_Name,Recorder_Level)</f>
        <v>34</v>
      </c>
      <c r="D243" s="13">
        <f>IF(B243&lt;=C243,C243-B243,0)</f>
        <v>0</v>
      </c>
      <c r="E243" s="13">
        <f t="shared" si="12"/>
        <v>0</v>
      </c>
      <c r="F243" s="13">
        <f t="shared" si="13"/>
        <v>0</v>
      </c>
      <c r="G243" s="13" t="str">
        <f>IF(B243&lt;=C243,C243-B243,"No Order Needed")</f>
        <v>No Order Needed</v>
      </c>
      <c r="H243" s="13">
        <f t="shared" si="14"/>
        <v>0</v>
      </c>
      <c r="I243" s="13" t="str">
        <f t="shared" si="15"/>
        <v>Ok</v>
      </c>
    </row>
    <row r="244" spans="1:9" x14ac:dyDescent="0.3">
      <c r="A244" s="13" t="s">
        <v>513</v>
      </c>
      <c r="B244" s="13">
        <f>VLOOKUP(A244,VLookup_Data,4,FALSE)</f>
        <v>52</v>
      </c>
      <c r="C244" s="13">
        <f>_xlfn.XLOOKUP(A244,Product_Name,Recorder_Level)</f>
        <v>28</v>
      </c>
      <c r="D244" s="13">
        <f>IF(B244&lt;=C244,C244-B244,0)</f>
        <v>0</v>
      </c>
      <c r="E244" s="13">
        <f t="shared" si="12"/>
        <v>0</v>
      </c>
      <c r="F244" s="13">
        <f t="shared" si="13"/>
        <v>0</v>
      </c>
      <c r="G244" s="13" t="str">
        <f>IF(B244&lt;=C244,C244-B244,"No Order Needed")</f>
        <v>No Order Needed</v>
      </c>
      <c r="H244" s="13">
        <f t="shared" si="14"/>
        <v>0</v>
      </c>
      <c r="I244" s="13" t="str">
        <f t="shared" si="15"/>
        <v>Ok</v>
      </c>
    </row>
    <row r="245" spans="1:9" x14ac:dyDescent="0.3">
      <c r="A245" s="13" t="s">
        <v>7544</v>
      </c>
      <c r="B245" s="13">
        <f>VLOOKUP(A245,VLookup_Data,4,FALSE)</f>
        <v>116</v>
      </c>
      <c r="C245" s="13">
        <f>_xlfn.XLOOKUP(A245,Product_Name,Recorder_Level)</f>
        <v>0</v>
      </c>
      <c r="D245" s="13">
        <f>IF(B245&lt;=C245,C245-B245,0)</f>
        <v>0</v>
      </c>
      <c r="E245" s="13">
        <f t="shared" si="12"/>
        <v>0</v>
      </c>
      <c r="F245" s="13">
        <f t="shared" si="13"/>
        <v>0</v>
      </c>
      <c r="G245" s="13" t="str">
        <f>IF(B245&lt;=C245,C245-B245,"No Order Needed")</f>
        <v>No Order Needed</v>
      </c>
      <c r="H245" s="13">
        <f t="shared" si="14"/>
        <v>0</v>
      </c>
      <c r="I245" s="13" t="str">
        <f t="shared" si="15"/>
        <v>Ok</v>
      </c>
    </row>
    <row r="246" spans="1:9" x14ac:dyDescent="0.3">
      <c r="A246" s="13" t="s">
        <v>517</v>
      </c>
      <c r="B246" s="13">
        <f>VLOOKUP(A246,VLookup_Data,4,FALSE)</f>
        <v>24</v>
      </c>
      <c r="C246" s="13">
        <f>_xlfn.XLOOKUP(A246,Product_Name,Recorder_Level)</f>
        <v>94</v>
      </c>
      <c r="D246" s="13">
        <f>IF(B246&lt;=C246,C246-B246,0)</f>
        <v>70</v>
      </c>
      <c r="E246" s="13">
        <f t="shared" si="12"/>
        <v>70</v>
      </c>
      <c r="F246" s="13">
        <f t="shared" si="13"/>
        <v>70</v>
      </c>
      <c r="G246" s="13">
        <f>IF(B246&lt;=C246,C246-B246,"No Order Needed")</f>
        <v>70</v>
      </c>
      <c r="H246" s="13">
        <f t="shared" si="14"/>
        <v>80</v>
      </c>
      <c r="I246" s="13" t="str">
        <f t="shared" si="15"/>
        <v>Reorder</v>
      </c>
    </row>
    <row r="247" spans="1:9" x14ac:dyDescent="0.3">
      <c r="A247" s="13" t="s">
        <v>519</v>
      </c>
      <c r="B247" s="13">
        <f>VLOOKUP(A247,VLookup_Data,4,FALSE)</f>
        <v>161</v>
      </c>
      <c r="C247" s="13">
        <f>_xlfn.XLOOKUP(A247,Product_Name,Recorder_Level)</f>
        <v>36</v>
      </c>
      <c r="D247" s="13">
        <f>IF(B247&lt;=C247,C247-B247,0)</f>
        <v>0</v>
      </c>
      <c r="E247" s="13">
        <f t="shared" si="12"/>
        <v>0</v>
      </c>
      <c r="F247" s="13">
        <f t="shared" si="13"/>
        <v>0</v>
      </c>
      <c r="G247" s="13" t="str">
        <f>IF(B247&lt;=C247,C247-B247,"No Order Needed")</f>
        <v>No Order Needed</v>
      </c>
      <c r="H247" s="13">
        <f t="shared" si="14"/>
        <v>0</v>
      </c>
      <c r="I247" s="13" t="str">
        <f t="shared" si="15"/>
        <v>Ok</v>
      </c>
    </row>
    <row r="248" spans="1:9" x14ac:dyDescent="0.3">
      <c r="A248" s="13" t="s">
        <v>521</v>
      </c>
      <c r="B248" s="13">
        <f>VLOOKUP(A248,VLookup_Data,4,FALSE)</f>
        <v>178</v>
      </c>
      <c r="C248" s="13">
        <f>_xlfn.XLOOKUP(A248,Product_Name,Recorder_Level)</f>
        <v>73</v>
      </c>
      <c r="D248" s="13">
        <f>IF(B248&lt;=C248,C248-B248,0)</f>
        <v>0</v>
      </c>
      <c r="E248" s="13">
        <f t="shared" si="12"/>
        <v>0</v>
      </c>
      <c r="F248" s="13">
        <f t="shared" si="13"/>
        <v>0</v>
      </c>
      <c r="G248" s="13" t="str">
        <f>IF(B248&lt;=C248,C248-B248,"No Order Needed")</f>
        <v>No Order Needed</v>
      </c>
      <c r="H248" s="13">
        <f t="shared" si="14"/>
        <v>0</v>
      </c>
      <c r="I248" s="13" t="str">
        <f t="shared" si="15"/>
        <v>Ok</v>
      </c>
    </row>
    <row r="249" spans="1:9" x14ac:dyDescent="0.3">
      <c r="A249" s="13" t="s">
        <v>523</v>
      </c>
      <c r="B249" s="13">
        <f>VLOOKUP(A249,VLookup_Data,4,FALSE)</f>
        <v>179</v>
      </c>
      <c r="C249" s="13">
        <f>_xlfn.XLOOKUP(A249,Product_Name,Recorder_Level)</f>
        <v>89</v>
      </c>
      <c r="D249" s="13">
        <f>IF(B249&lt;=C249,C249-B249,0)</f>
        <v>0</v>
      </c>
      <c r="E249" s="13">
        <f t="shared" si="12"/>
        <v>0</v>
      </c>
      <c r="F249" s="13">
        <f t="shared" si="13"/>
        <v>0</v>
      </c>
      <c r="G249" s="13" t="str">
        <f>IF(B249&lt;=C249,C249-B249,"No Order Needed")</f>
        <v>No Order Needed</v>
      </c>
      <c r="H249" s="13">
        <f t="shared" si="14"/>
        <v>0</v>
      </c>
      <c r="I249" s="13" t="str">
        <f t="shared" si="15"/>
        <v>Ok</v>
      </c>
    </row>
    <row r="250" spans="1:9" x14ac:dyDescent="0.3">
      <c r="A250" s="13" t="s">
        <v>525</v>
      </c>
      <c r="B250" s="13">
        <f>VLOOKUP(A250,VLookup_Data,4,FALSE)</f>
        <v>28</v>
      </c>
      <c r="C250" s="13">
        <f>_xlfn.XLOOKUP(A250,Product_Name,Recorder_Level)</f>
        <v>82</v>
      </c>
      <c r="D250" s="13">
        <f>IF(B250&lt;=C250,C250-B250,0)</f>
        <v>54</v>
      </c>
      <c r="E250" s="13">
        <f t="shared" si="12"/>
        <v>54</v>
      </c>
      <c r="F250" s="13">
        <f t="shared" si="13"/>
        <v>54</v>
      </c>
      <c r="G250" s="13">
        <f>IF(B250&lt;=C250,C250-B250,"No Order Needed")</f>
        <v>54</v>
      </c>
      <c r="H250" s="13">
        <f t="shared" si="14"/>
        <v>64</v>
      </c>
      <c r="I250" s="13" t="str">
        <f t="shared" si="15"/>
        <v>Reorder</v>
      </c>
    </row>
    <row r="251" spans="1:9" x14ac:dyDescent="0.3">
      <c r="A251" s="13" t="s">
        <v>7458</v>
      </c>
      <c r="B251" s="13">
        <f>VLOOKUP(A251,VLookup_Data,4,FALSE)</f>
        <v>155</v>
      </c>
      <c r="C251" s="13">
        <f>_xlfn.XLOOKUP(A251,Product_Name,Recorder_Level)</f>
        <v>68</v>
      </c>
      <c r="D251" s="13">
        <f>IF(B251&lt;=C251,C251-B251,0)</f>
        <v>0</v>
      </c>
      <c r="E251" s="13">
        <f t="shared" si="12"/>
        <v>0</v>
      </c>
      <c r="F251" s="13">
        <f t="shared" si="13"/>
        <v>0</v>
      </c>
      <c r="G251" s="13" t="str">
        <f>IF(B251&lt;=C251,C251-B251,"No Order Needed")</f>
        <v>No Order Needed</v>
      </c>
      <c r="H251" s="13">
        <f t="shared" si="14"/>
        <v>0</v>
      </c>
      <c r="I251" s="13" t="str">
        <f t="shared" si="15"/>
        <v>Ok</v>
      </c>
    </row>
    <row r="252" spans="1:9" x14ac:dyDescent="0.3">
      <c r="A252" s="13" t="s">
        <v>529</v>
      </c>
      <c r="B252" s="13">
        <f>VLOOKUP(A252,VLookup_Data,4,FALSE)</f>
        <v>176</v>
      </c>
      <c r="C252" s="13">
        <f>_xlfn.XLOOKUP(A252,Product_Name,Recorder_Level)</f>
        <v>39</v>
      </c>
      <c r="D252" s="13">
        <f>IF(B252&lt;=C252,C252-B252,0)</f>
        <v>0</v>
      </c>
      <c r="E252" s="13">
        <f t="shared" si="12"/>
        <v>0</v>
      </c>
      <c r="F252" s="13">
        <f t="shared" si="13"/>
        <v>0</v>
      </c>
      <c r="G252" s="13" t="str">
        <f>IF(B252&lt;=C252,C252-B252,"No Order Needed")</f>
        <v>No Order Needed</v>
      </c>
      <c r="H252" s="13">
        <f t="shared" si="14"/>
        <v>0</v>
      </c>
      <c r="I252" s="13" t="str">
        <f t="shared" si="15"/>
        <v>Ok</v>
      </c>
    </row>
    <row r="253" spans="1:9" x14ac:dyDescent="0.3">
      <c r="A253" s="13" t="s">
        <v>531</v>
      </c>
      <c r="B253" s="13">
        <f>VLOOKUP(A253,VLookup_Data,4,FALSE)</f>
        <v>188</v>
      </c>
      <c r="C253" s="13">
        <f>_xlfn.XLOOKUP(A253,Product_Name,Recorder_Level)</f>
        <v>68</v>
      </c>
      <c r="D253" s="13">
        <f>IF(B253&lt;=C253,C253-B253,0)</f>
        <v>0</v>
      </c>
      <c r="E253" s="13">
        <f t="shared" si="12"/>
        <v>0</v>
      </c>
      <c r="F253" s="13">
        <f t="shared" si="13"/>
        <v>0</v>
      </c>
      <c r="G253" s="13" t="str">
        <f>IF(B253&lt;=C253,C253-B253,"No Order Needed")</f>
        <v>No Order Needed</v>
      </c>
      <c r="H253" s="13">
        <f t="shared" si="14"/>
        <v>0</v>
      </c>
      <c r="I253" s="13" t="str">
        <f t="shared" si="15"/>
        <v>Ok</v>
      </c>
    </row>
    <row r="254" spans="1:9" x14ac:dyDescent="0.3">
      <c r="A254" s="13" t="s">
        <v>533</v>
      </c>
      <c r="B254" s="13">
        <f>VLOOKUP(A254,VLookup_Data,4,FALSE)</f>
        <v>140</v>
      </c>
      <c r="C254" s="13">
        <f>_xlfn.XLOOKUP(A254,Product_Name,Recorder_Level)</f>
        <v>70</v>
      </c>
      <c r="D254" s="13">
        <f>IF(B254&lt;=C254,C254-B254,0)</f>
        <v>0</v>
      </c>
      <c r="E254" s="13">
        <f t="shared" si="12"/>
        <v>0</v>
      </c>
      <c r="F254" s="13">
        <f t="shared" si="13"/>
        <v>0</v>
      </c>
      <c r="G254" s="13" t="str">
        <f>IF(B254&lt;=C254,C254-B254,"No Order Needed")</f>
        <v>No Order Needed</v>
      </c>
      <c r="H254" s="13">
        <f t="shared" si="14"/>
        <v>0</v>
      </c>
      <c r="I254" s="13" t="str">
        <f t="shared" si="15"/>
        <v>Ok</v>
      </c>
    </row>
    <row r="255" spans="1:9" x14ac:dyDescent="0.3">
      <c r="A255" s="13" t="s">
        <v>535</v>
      </c>
      <c r="B255" s="13">
        <f>VLOOKUP(A255,VLookup_Data,4,FALSE)</f>
        <v>61</v>
      </c>
      <c r="C255" s="13">
        <f>_xlfn.XLOOKUP(A255,Product_Name,Recorder_Level)</f>
        <v>51</v>
      </c>
      <c r="D255" s="13">
        <f>IF(B255&lt;=C255,C255-B255,0)</f>
        <v>0</v>
      </c>
      <c r="E255" s="13">
        <f t="shared" si="12"/>
        <v>0</v>
      </c>
      <c r="F255" s="13">
        <f t="shared" si="13"/>
        <v>0</v>
      </c>
      <c r="G255" s="13" t="str">
        <f>IF(B255&lt;=C255,C255-B255,"No Order Needed")</f>
        <v>No Order Needed</v>
      </c>
      <c r="H255" s="13">
        <f t="shared" si="14"/>
        <v>0</v>
      </c>
      <c r="I255" s="13" t="str">
        <f t="shared" si="15"/>
        <v>Ok</v>
      </c>
    </row>
    <row r="256" spans="1:9" x14ac:dyDescent="0.3">
      <c r="A256" s="13" t="s">
        <v>537</v>
      </c>
      <c r="B256" s="13">
        <f>VLOOKUP(A256,VLookup_Data,4,FALSE)</f>
        <v>29</v>
      </c>
      <c r="C256" s="13">
        <f>_xlfn.XLOOKUP(A256,Product_Name,Recorder_Level)</f>
        <v>35</v>
      </c>
      <c r="D256" s="13">
        <f>IF(B256&lt;=C256,C256-B256,0)</f>
        <v>6</v>
      </c>
      <c r="E256" s="13">
        <f t="shared" si="12"/>
        <v>6</v>
      </c>
      <c r="F256" s="13">
        <f t="shared" si="13"/>
        <v>6</v>
      </c>
      <c r="G256" s="13">
        <f>IF(B256&lt;=C256,C256-B256,"No Order Needed")</f>
        <v>6</v>
      </c>
      <c r="H256" s="13">
        <f t="shared" si="14"/>
        <v>16</v>
      </c>
      <c r="I256" s="13" t="str">
        <f t="shared" si="15"/>
        <v>Reorder</v>
      </c>
    </row>
    <row r="257" spans="1:9" x14ac:dyDescent="0.3">
      <c r="A257" s="13" t="s">
        <v>539</v>
      </c>
      <c r="B257" s="13">
        <f>VLOOKUP(A257,VLookup_Data,4,FALSE)</f>
        <v>0</v>
      </c>
      <c r="C257" s="13">
        <f>_xlfn.XLOOKUP(A257,Product_Name,Recorder_Level)</f>
        <v>97</v>
      </c>
      <c r="D257" s="13">
        <f>IF(B257&lt;=C257,C257-B257,0)</f>
        <v>97</v>
      </c>
      <c r="E257" s="13">
        <f t="shared" si="12"/>
        <v>97</v>
      </c>
      <c r="F257" s="13">
        <f t="shared" si="13"/>
        <v>97</v>
      </c>
      <c r="G257" s="13">
        <f>IF(B257&lt;=C257,C257-B257,"No Order Needed")</f>
        <v>97</v>
      </c>
      <c r="H257" s="13">
        <f t="shared" si="14"/>
        <v>107</v>
      </c>
      <c r="I257" s="13" t="str">
        <f t="shared" si="15"/>
        <v>Urgent</v>
      </c>
    </row>
    <row r="258" spans="1:9" x14ac:dyDescent="0.3">
      <c r="A258" s="13" t="s">
        <v>541</v>
      </c>
      <c r="B258" s="13">
        <f>VLOOKUP(A258,VLookup_Data,4,FALSE)</f>
        <v>112</v>
      </c>
      <c r="C258" s="13">
        <f>_xlfn.XLOOKUP(A258,Product_Name,Recorder_Level)</f>
        <v>57</v>
      </c>
      <c r="D258" s="13">
        <f>IF(B258&lt;=C258,C258-B258,0)</f>
        <v>0</v>
      </c>
      <c r="E258" s="13">
        <f t="shared" si="12"/>
        <v>0</v>
      </c>
      <c r="F258" s="13">
        <f t="shared" si="13"/>
        <v>0</v>
      </c>
      <c r="G258" s="13" t="str">
        <f>IF(B258&lt;=C258,C258-B258,"No Order Needed")</f>
        <v>No Order Needed</v>
      </c>
      <c r="H258" s="13">
        <f t="shared" si="14"/>
        <v>0</v>
      </c>
      <c r="I258" s="13" t="str">
        <f t="shared" si="15"/>
        <v>Ok</v>
      </c>
    </row>
    <row r="259" spans="1:9" x14ac:dyDescent="0.3">
      <c r="A259" s="13" t="s">
        <v>269</v>
      </c>
      <c r="B259" s="13">
        <f>VLOOKUP(A259,VLookup_Data,4,FALSE)</f>
        <v>111</v>
      </c>
      <c r="C259" s="13">
        <f>_xlfn.XLOOKUP(A259,Product_Name,Recorder_Level)</f>
        <v>32</v>
      </c>
      <c r="D259" s="13">
        <f>IF(B259&lt;=C259,C259-B259,0)</f>
        <v>0</v>
      </c>
      <c r="E259" s="13">
        <f t="shared" ref="E259:E322" si="16">IF(C259-B259&gt;0,C259-B259,0)</f>
        <v>0</v>
      </c>
      <c r="F259" s="13">
        <f t="shared" ref="F259:F322" si="17">MAX(C259-B259,0)</f>
        <v>0</v>
      </c>
      <c r="G259" s="13" t="str">
        <f>IF(B259&lt;=C259,C259-B259,"No Order Needed")</f>
        <v>No Order Needed</v>
      </c>
      <c r="H259" s="13">
        <f t="shared" ref="H259:H322" si="18">MAX((C259-B259)+10,0)</f>
        <v>0</v>
      </c>
      <c r="I259" s="13" t="str">
        <f t="shared" ref="I259:I322" si="19">IF(B259=0,"Urgent",IF(B259&lt;=C259,"Reorder","Ok"))</f>
        <v>Ok</v>
      </c>
    </row>
    <row r="260" spans="1:9" x14ac:dyDescent="0.3">
      <c r="A260" s="13" t="s">
        <v>544</v>
      </c>
      <c r="B260" s="13">
        <f>VLOOKUP(A260,VLookup_Data,4,FALSE)</f>
        <v>109</v>
      </c>
      <c r="C260" s="13">
        <f>_xlfn.XLOOKUP(A260,Product_Name,Recorder_Level)</f>
        <v>53</v>
      </c>
      <c r="D260" s="13">
        <f>IF(B260&lt;=C260,C260-B260,0)</f>
        <v>0</v>
      </c>
      <c r="E260" s="13">
        <f t="shared" si="16"/>
        <v>0</v>
      </c>
      <c r="F260" s="13">
        <f t="shared" si="17"/>
        <v>0</v>
      </c>
      <c r="G260" s="13" t="str">
        <f>IF(B260&lt;=C260,C260-B260,"No Order Needed")</f>
        <v>No Order Needed</v>
      </c>
      <c r="H260" s="13">
        <f t="shared" si="18"/>
        <v>0</v>
      </c>
      <c r="I260" s="13" t="str">
        <f t="shared" si="19"/>
        <v>Ok</v>
      </c>
    </row>
    <row r="261" spans="1:9" x14ac:dyDescent="0.3">
      <c r="A261" s="13" t="s">
        <v>546</v>
      </c>
      <c r="B261" s="13">
        <f>VLOOKUP(A261,VLookup_Data,4,FALSE)</f>
        <v>31</v>
      </c>
      <c r="C261" s="13">
        <f>_xlfn.XLOOKUP(A261,Product_Name,Recorder_Level)</f>
        <v>69</v>
      </c>
      <c r="D261" s="13">
        <f>IF(B261&lt;=C261,C261-B261,0)</f>
        <v>38</v>
      </c>
      <c r="E261" s="13">
        <f t="shared" si="16"/>
        <v>38</v>
      </c>
      <c r="F261" s="13">
        <f t="shared" si="17"/>
        <v>38</v>
      </c>
      <c r="G261" s="13">
        <f>IF(B261&lt;=C261,C261-B261,"No Order Needed")</f>
        <v>38</v>
      </c>
      <c r="H261" s="13">
        <f t="shared" si="18"/>
        <v>48</v>
      </c>
      <c r="I261" s="13" t="str">
        <f t="shared" si="19"/>
        <v>Reorder</v>
      </c>
    </row>
    <row r="262" spans="1:9" x14ac:dyDescent="0.3">
      <c r="A262" s="13" t="s">
        <v>548</v>
      </c>
      <c r="B262" s="13">
        <f>VLOOKUP(A262,VLookup_Data,4,FALSE)</f>
        <v>56</v>
      </c>
      <c r="C262" s="13">
        <f>_xlfn.XLOOKUP(A262,Product_Name,Recorder_Level)</f>
        <v>86</v>
      </c>
      <c r="D262" s="13">
        <f>IF(B262&lt;=C262,C262-B262,0)</f>
        <v>30</v>
      </c>
      <c r="E262" s="13">
        <f t="shared" si="16"/>
        <v>30</v>
      </c>
      <c r="F262" s="13">
        <f t="shared" si="17"/>
        <v>30</v>
      </c>
      <c r="G262" s="13">
        <f>IF(B262&lt;=C262,C262-B262,"No Order Needed")</f>
        <v>30</v>
      </c>
      <c r="H262" s="13">
        <f t="shared" si="18"/>
        <v>40</v>
      </c>
      <c r="I262" s="13" t="str">
        <f t="shared" si="19"/>
        <v>Reorder</v>
      </c>
    </row>
    <row r="263" spans="1:9" x14ac:dyDescent="0.3">
      <c r="A263" s="13" t="s">
        <v>550</v>
      </c>
      <c r="B263" s="13">
        <f>VLOOKUP(A263,VLookup_Data,4,FALSE)</f>
        <v>53</v>
      </c>
      <c r="C263" s="13">
        <f>_xlfn.XLOOKUP(A263,Product_Name,Recorder_Level)</f>
        <v>86</v>
      </c>
      <c r="D263" s="13">
        <f>IF(B263&lt;=C263,C263-B263,0)</f>
        <v>33</v>
      </c>
      <c r="E263" s="13">
        <f t="shared" si="16"/>
        <v>33</v>
      </c>
      <c r="F263" s="13">
        <f t="shared" si="17"/>
        <v>33</v>
      </c>
      <c r="G263" s="13">
        <f>IF(B263&lt;=C263,C263-B263,"No Order Needed")</f>
        <v>33</v>
      </c>
      <c r="H263" s="13">
        <f t="shared" si="18"/>
        <v>43</v>
      </c>
      <c r="I263" s="13" t="str">
        <f t="shared" si="19"/>
        <v>Reorder</v>
      </c>
    </row>
    <row r="264" spans="1:9" x14ac:dyDescent="0.3">
      <c r="A264" s="13" t="s">
        <v>552</v>
      </c>
      <c r="B264" s="13">
        <f>VLOOKUP(A264,VLookup_Data,4,FALSE)</f>
        <v>7</v>
      </c>
      <c r="C264" s="13">
        <f>_xlfn.XLOOKUP(A264,Product_Name,Recorder_Level)</f>
        <v>53</v>
      </c>
      <c r="D264" s="13">
        <f>IF(B264&lt;=C264,C264-B264,0)</f>
        <v>46</v>
      </c>
      <c r="E264" s="13">
        <f t="shared" si="16"/>
        <v>46</v>
      </c>
      <c r="F264" s="13">
        <f t="shared" si="17"/>
        <v>46</v>
      </c>
      <c r="G264" s="13">
        <f>IF(B264&lt;=C264,C264-B264,"No Order Needed")</f>
        <v>46</v>
      </c>
      <c r="H264" s="13">
        <f t="shared" si="18"/>
        <v>56</v>
      </c>
      <c r="I264" s="13" t="str">
        <f t="shared" si="19"/>
        <v>Reorder</v>
      </c>
    </row>
    <row r="265" spans="1:9" x14ac:dyDescent="0.3">
      <c r="A265" s="13" t="s">
        <v>554</v>
      </c>
      <c r="B265" s="13">
        <f>VLOOKUP(A265,VLookup_Data,4,FALSE)</f>
        <v>77</v>
      </c>
      <c r="C265" s="13">
        <f>_xlfn.XLOOKUP(A265,Product_Name,Recorder_Level)</f>
        <v>51</v>
      </c>
      <c r="D265" s="13">
        <f>IF(B265&lt;=C265,C265-B265,0)</f>
        <v>0</v>
      </c>
      <c r="E265" s="13">
        <f t="shared" si="16"/>
        <v>0</v>
      </c>
      <c r="F265" s="13">
        <f t="shared" si="17"/>
        <v>0</v>
      </c>
      <c r="G265" s="13" t="str">
        <f>IF(B265&lt;=C265,C265-B265,"No Order Needed")</f>
        <v>No Order Needed</v>
      </c>
      <c r="H265" s="13">
        <f t="shared" si="18"/>
        <v>0</v>
      </c>
      <c r="I265" s="13" t="str">
        <f t="shared" si="19"/>
        <v>Ok</v>
      </c>
    </row>
    <row r="266" spans="1:9" x14ac:dyDescent="0.3">
      <c r="A266" s="13" t="s">
        <v>7545</v>
      </c>
      <c r="B266" s="13">
        <f>VLOOKUP(A266,VLookup_Data,4,FALSE)</f>
        <v>143</v>
      </c>
      <c r="C266" s="13">
        <f>_xlfn.XLOOKUP(A266,Product_Name,Recorder_Level)</f>
        <v>87</v>
      </c>
      <c r="D266" s="13">
        <f>IF(B266&lt;=C266,C266-B266,0)</f>
        <v>0</v>
      </c>
      <c r="E266" s="13">
        <f t="shared" si="16"/>
        <v>0</v>
      </c>
      <c r="F266" s="13">
        <f t="shared" si="17"/>
        <v>0</v>
      </c>
      <c r="G266" s="13" t="str">
        <f>IF(B266&lt;=C266,C266-B266,"No Order Needed")</f>
        <v>No Order Needed</v>
      </c>
      <c r="H266" s="13">
        <f t="shared" si="18"/>
        <v>0</v>
      </c>
      <c r="I266" s="13" t="str">
        <f t="shared" si="19"/>
        <v>Ok</v>
      </c>
    </row>
    <row r="267" spans="1:9" x14ac:dyDescent="0.3">
      <c r="A267" s="13" t="s">
        <v>558</v>
      </c>
      <c r="B267" s="13">
        <f>VLOOKUP(A267,VLookup_Data,4,FALSE)</f>
        <v>0</v>
      </c>
      <c r="C267" s="13">
        <f>_xlfn.XLOOKUP(A267,Product_Name,Recorder_Level)</f>
        <v>74</v>
      </c>
      <c r="D267" s="13">
        <f>IF(B267&lt;=C267,C267-B267,0)</f>
        <v>74</v>
      </c>
      <c r="E267" s="13">
        <f t="shared" si="16"/>
        <v>74</v>
      </c>
      <c r="F267" s="13">
        <f t="shared" si="17"/>
        <v>74</v>
      </c>
      <c r="G267" s="13">
        <f>IF(B267&lt;=C267,C267-B267,"No Order Needed")</f>
        <v>74</v>
      </c>
      <c r="H267" s="13">
        <f t="shared" si="18"/>
        <v>84</v>
      </c>
      <c r="I267" s="13" t="str">
        <f t="shared" si="19"/>
        <v>Urgent</v>
      </c>
    </row>
    <row r="268" spans="1:9" x14ac:dyDescent="0.3">
      <c r="A268" s="13" t="s">
        <v>560</v>
      </c>
      <c r="B268" s="13">
        <f>VLOOKUP(A268,VLookup_Data,4,FALSE)</f>
        <v>73</v>
      </c>
      <c r="C268" s="13">
        <f>_xlfn.XLOOKUP(A268,Product_Name,Recorder_Level)</f>
        <v>26</v>
      </c>
      <c r="D268" s="13">
        <f>IF(B268&lt;=C268,C268-B268,0)</f>
        <v>0</v>
      </c>
      <c r="E268" s="13">
        <f t="shared" si="16"/>
        <v>0</v>
      </c>
      <c r="F268" s="13">
        <f t="shared" si="17"/>
        <v>0</v>
      </c>
      <c r="G268" s="13" t="str">
        <f>IF(B268&lt;=C268,C268-B268,"No Order Needed")</f>
        <v>No Order Needed</v>
      </c>
      <c r="H268" s="13">
        <f t="shared" si="18"/>
        <v>0</v>
      </c>
      <c r="I268" s="13" t="str">
        <f t="shared" si="19"/>
        <v>Ok</v>
      </c>
    </row>
    <row r="269" spans="1:9" x14ac:dyDescent="0.3">
      <c r="A269" s="13" t="s">
        <v>7546</v>
      </c>
      <c r="B269" s="13">
        <f>VLOOKUP(A269,VLookup_Data,4,FALSE)</f>
        <v>111</v>
      </c>
      <c r="C269" s="13">
        <f>_xlfn.XLOOKUP(A269,Product_Name,Recorder_Level)</f>
        <v>38</v>
      </c>
      <c r="D269" s="13">
        <f>IF(B269&lt;=C269,C269-B269,0)</f>
        <v>0</v>
      </c>
      <c r="E269" s="13">
        <f t="shared" si="16"/>
        <v>0</v>
      </c>
      <c r="F269" s="13">
        <f t="shared" si="17"/>
        <v>0</v>
      </c>
      <c r="G269" s="13" t="str">
        <f>IF(B269&lt;=C269,C269-B269,"No Order Needed")</f>
        <v>No Order Needed</v>
      </c>
      <c r="H269" s="13">
        <f t="shared" si="18"/>
        <v>0</v>
      </c>
      <c r="I269" s="13" t="str">
        <f t="shared" si="19"/>
        <v>Ok</v>
      </c>
    </row>
    <row r="270" spans="1:9" x14ac:dyDescent="0.3">
      <c r="A270" s="13" t="s">
        <v>564</v>
      </c>
      <c r="B270" s="13">
        <f>VLOOKUP(A270,VLookup_Data,4,FALSE)</f>
        <v>1</v>
      </c>
      <c r="C270" s="13">
        <f>_xlfn.XLOOKUP(A270,Product_Name,Recorder_Level)</f>
        <v>20</v>
      </c>
      <c r="D270" s="13">
        <f>IF(B270&lt;=C270,C270-B270,0)</f>
        <v>19</v>
      </c>
      <c r="E270" s="13">
        <f t="shared" si="16"/>
        <v>19</v>
      </c>
      <c r="F270" s="13">
        <f t="shared" si="17"/>
        <v>19</v>
      </c>
      <c r="G270" s="13">
        <f>IF(B270&lt;=C270,C270-B270,"No Order Needed")</f>
        <v>19</v>
      </c>
      <c r="H270" s="13">
        <f t="shared" si="18"/>
        <v>29</v>
      </c>
      <c r="I270" s="13" t="str">
        <f t="shared" si="19"/>
        <v>Reorder</v>
      </c>
    </row>
    <row r="271" spans="1:9" x14ac:dyDescent="0.3">
      <c r="A271" s="13" t="s">
        <v>566</v>
      </c>
      <c r="B271" s="13">
        <f>VLOOKUP(A271,VLookup_Data,4,FALSE)</f>
        <v>10</v>
      </c>
      <c r="C271" s="13">
        <f>_xlfn.XLOOKUP(A271,Product_Name,Recorder_Level)</f>
        <v>21</v>
      </c>
      <c r="D271" s="13">
        <f>IF(B271&lt;=C271,C271-B271,0)</f>
        <v>11</v>
      </c>
      <c r="E271" s="13">
        <f t="shared" si="16"/>
        <v>11</v>
      </c>
      <c r="F271" s="13">
        <f t="shared" si="17"/>
        <v>11</v>
      </c>
      <c r="G271" s="13">
        <f>IF(B271&lt;=C271,C271-B271,"No Order Needed")</f>
        <v>11</v>
      </c>
      <c r="H271" s="13">
        <f t="shared" si="18"/>
        <v>21</v>
      </c>
      <c r="I271" s="13" t="str">
        <f t="shared" si="19"/>
        <v>Reorder</v>
      </c>
    </row>
    <row r="272" spans="1:9" x14ac:dyDescent="0.3">
      <c r="A272" s="13" t="s">
        <v>568</v>
      </c>
      <c r="B272" s="13">
        <f>VLOOKUP(A272,VLookup_Data,4,FALSE)</f>
        <v>19</v>
      </c>
      <c r="C272" s="13">
        <f>_xlfn.XLOOKUP(A272,Product_Name,Recorder_Level)</f>
        <v>24</v>
      </c>
      <c r="D272" s="13">
        <f>IF(B272&lt;=C272,C272-B272,0)</f>
        <v>5</v>
      </c>
      <c r="E272" s="13">
        <f t="shared" si="16"/>
        <v>5</v>
      </c>
      <c r="F272" s="13">
        <f t="shared" si="17"/>
        <v>5</v>
      </c>
      <c r="G272" s="13">
        <f>IF(B272&lt;=C272,C272-B272,"No Order Needed")</f>
        <v>5</v>
      </c>
      <c r="H272" s="13">
        <f t="shared" si="18"/>
        <v>15</v>
      </c>
      <c r="I272" s="13" t="str">
        <f t="shared" si="19"/>
        <v>Reorder</v>
      </c>
    </row>
    <row r="273" spans="1:9" x14ac:dyDescent="0.3">
      <c r="A273" s="13" t="s">
        <v>570</v>
      </c>
      <c r="B273" s="13">
        <f>VLOOKUP(A273,VLookup_Data,4,FALSE)</f>
        <v>136</v>
      </c>
      <c r="C273" s="13">
        <f>_xlfn.XLOOKUP(A273,Product_Name,Recorder_Level)</f>
        <v>72</v>
      </c>
      <c r="D273" s="13">
        <f>IF(B273&lt;=C273,C273-B273,0)</f>
        <v>0</v>
      </c>
      <c r="E273" s="13">
        <f t="shared" si="16"/>
        <v>0</v>
      </c>
      <c r="F273" s="13">
        <f t="shared" si="17"/>
        <v>0</v>
      </c>
      <c r="G273" s="13" t="str">
        <f>IF(B273&lt;=C273,C273-B273,"No Order Needed")</f>
        <v>No Order Needed</v>
      </c>
      <c r="H273" s="13">
        <f t="shared" si="18"/>
        <v>0</v>
      </c>
      <c r="I273" s="13" t="str">
        <f t="shared" si="19"/>
        <v>Ok</v>
      </c>
    </row>
    <row r="274" spans="1:9" x14ac:dyDescent="0.3">
      <c r="A274" s="13" t="s">
        <v>572</v>
      </c>
      <c r="B274" s="13">
        <f>VLOOKUP(A274,VLookup_Data,4,FALSE)</f>
        <v>85</v>
      </c>
      <c r="C274" s="13">
        <f>_xlfn.XLOOKUP(A274,Product_Name,Recorder_Level)</f>
        <v>43</v>
      </c>
      <c r="D274" s="13">
        <f>IF(B274&lt;=C274,C274-B274,0)</f>
        <v>0</v>
      </c>
      <c r="E274" s="13">
        <f t="shared" si="16"/>
        <v>0</v>
      </c>
      <c r="F274" s="13">
        <f t="shared" si="17"/>
        <v>0</v>
      </c>
      <c r="G274" s="13" t="str">
        <f>IF(B274&lt;=C274,C274-B274,"No Order Needed")</f>
        <v>No Order Needed</v>
      </c>
      <c r="H274" s="13">
        <f t="shared" si="18"/>
        <v>0</v>
      </c>
      <c r="I274" s="13" t="str">
        <f t="shared" si="19"/>
        <v>Ok</v>
      </c>
    </row>
    <row r="275" spans="1:9" x14ac:dyDescent="0.3">
      <c r="A275" s="13" t="s">
        <v>574</v>
      </c>
      <c r="B275" s="13">
        <f>VLOOKUP(A275,VLookup_Data,4,FALSE)</f>
        <v>0</v>
      </c>
      <c r="C275" s="13">
        <f>_xlfn.XLOOKUP(A275,Product_Name,Recorder_Level)</f>
        <v>33</v>
      </c>
      <c r="D275" s="13">
        <f>IF(B275&lt;=C275,C275-B275,0)</f>
        <v>33</v>
      </c>
      <c r="E275" s="13">
        <f t="shared" si="16"/>
        <v>33</v>
      </c>
      <c r="F275" s="13">
        <f t="shared" si="17"/>
        <v>33</v>
      </c>
      <c r="G275" s="13">
        <f>IF(B275&lt;=C275,C275-B275,"No Order Needed")</f>
        <v>33</v>
      </c>
      <c r="H275" s="13">
        <f t="shared" si="18"/>
        <v>43</v>
      </c>
      <c r="I275" s="13" t="str">
        <f t="shared" si="19"/>
        <v>Urgent</v>
      </c>
    </row>
    <row r="276" spans="1:9" x14ac:dyDescent="0.3">
      <c r="A276" s="13" t="s">
        <v>5543</v>
      </c>
      <c r="B276" s="13">
        <f>VLOOKUP(A276,VLookup_Data,4,FALSE)</f>
        <v>3</v>
      </c>
      <c r="C276" s="13">
        <f>_xlfn.XLOOKUP(A276,Product_Name,Recorder_Level)</f>
        <v>45</v>
      </c>
      <c r="D276" s="13">
        <f>IF(B276&lt;=C276,C276-B276,0)</f>
        <v>42</v>
      </c>
      <c r="E276" s="13">
        <f t="shared" si="16"/>
        <v>42</v>
      </c>
      <c r="F276" s="13">
        <f t="shared" si="17"/>
        <v>42</v>
      </c>
      <c r="G276" s="13">
        <f>IF(B276&lt;=C276,C276-B276,"No Order Needed")</f>
        <v>42</v>
      </c>
      <c r="H276" s="13">
        <f t="shared" si="18"/>
        <v>52</v>
      </c>
      <c r="I276" s="13" t="str">
        <f t="shared" si="19"/>
        <v>Reorder</v>
      </c>
    </row>
    <row r="277" spans="1:9" x14ac:dyDescent="0.3">
      <c r="A277" s="13" t="s">
        <v>580</v>
      </c>
      <c r="B277" s="13">
        <f>VLOOKUP(A277,VLookup_Data,4,FALSE)</f>
        <v>40</v>
      </c>
      <c r="C277" s="13">
        <f>_xlfn.XLOOKUP(A277,Product_Name,Recorder_Level)</f>
        <v>57</v>
      </c>
      <c r="D277" s="13">
        <f>IF(B277&lt;=C277,C277-B277,0)</f>
        <v>17</v>
      </c>
      <c r="E277" s="13">
        <f t="shared" si="16"/>
        <v>17</v>
      </c>
      <c r="F277" s="13">
        <f t="shared" si="17"/>
        <v>17</v>
      </c>
      <c r="G277" s="13">
        <f>IF(B277&lt;=C277,C277-B277,"No Order Needed")</f>
        <v>17</v>
      </c>
      <c r="H277" s="13">
        <f t="shared" si="18"/>
        <v>27</v>
      </c>
      <c r="I277" s="13" t="str">
        <f t="shared" si="19"/>
        <v>Reorder</v>
      </c>
    </row>
    <row r="278" spans="1:9" x14ac:dyDescent="0.3">
      <c r="A278" s="13" t="s">
        <v>582</v>
      </c>
      <c r="B278" s="13">
        <f>VLOOKUP(A278,VLookup_Data,4,FALSE)</f>
        <v>152</v>
      </c>
      <c r="C278" s="13">
        <f>_xlfn.XLOOKUP(A278,Product_Name,Recorder_Level)</f>
        <v>95</v>
      </c>
      <c r="D278" s="13">
        <f>IF(B278&lt;=C278,C278-B278,0)</f>
        <v>0</v>
      </c>
      <c r="E278" s="13">
        <f t="shared" si="16"/>
        <v>0</v>
      </c>
      <c r="F278" s="13">
        <f t="shared" si="17"/>
        <v>0</v>
      </c>
      <c r="G278" s="13" t="str">
        <f>IF(B278&lt;=C278,C278-B278,"No Order Needed")</f>
        <v>No Order Needed</v>
      </c>
      <c r="H278" s="13">
        <f t="shared" si="18"/>
        <v>0</v>
      </c>
      <c r="I278" s="13" t="str">
        <f t="shared" si="19"/>
        <v>Ok</v>
      </c>
    </row>
    <row r="279" spans="1:9" x14ac:dyDescent="0.3">
      <c r="A279" s="13" t="s">
        <v>584</v>
      </c>
      <c r="B279" s="13">
        <f>VLOOKUP(A279,VLookup_Data,4,FALSE)</f>
        <v>85</v>
      </c>
      <c r="C279" s="13">
        <f>_xlfn.XLOOKUP(A279,Product_Name,Recorder_Level)</f>
        <v>46</v>
      </c>
      <c r="D279" s="13">
        <f>IF(B279&lt;=C279,C279-B279,0)</f>
        <v>0</v>
      </c>
      <c r="E279" s="13">
        <f t="shared" si="16"/>
        <v>0</v>
      </c>
      <c r="F279" s="13">
        <f t="shared" si="17"/>
        <v>0</v>
      </c>
      <c r="G279" s="13" t="str">
        <f>IF(B279&lt;=C279,C279-B279,"No Order Needed")</f>
        <v>No Order Needed</v>
      </c>
      <c r="H279" s="13">
        <f t="shared" si="18"/>
        <v>0</v>
      </c>
      <c r="I279" s="13" t="str">
        <f t="shared" si="19"/>
        <v>Ok</v>
      </c>
    </row>
    <row r="280" spans="1:9" x14ac:dyDescent="0.3">
      <c r="A280" s="13" t="s">
        <v>7547</v>
      </c>
      <c r="B280" s="13">
        <f>VLOOKUP(A280,VLookup_Data,4,FALSE)</f>
        <v>167</v>
      </c>
      <c r="C280" s="13">
        <f>_xlfn.XLOOKUP(A280,Product_Name,Recorder_Level)</f>
        <v>31</v>
      </c>
      <c r="D280" s="13">
        <f>IF(B280&lt;=C280,C280-B280,0)</f>
        <v>0</v>
      </c>
      <c r="E280" s="13">
        <f t="shared" si="16"/>
        <v>0</v>
      </c>
      <c r="F280" s="13">
        <f t="shared" si="17"/>
        <v>0</v>
      </c>
      <c r="G280" s="13" t="str">
        <f>IF(B280&lt;=C280,C280-B280,"No Order Needed")</f>
        <v>No Order Needed</v>
      </c>
      <c r="H280" s="13">
        <f t="shared" si="18"/>
        <v>0</v>
      </c>
      <c r="I280" s="13" t="str">
        <f t="shared" si="19"/>
        <v>Ok</v>
      </c>
    </row>
    <row r="281" spans="1:9" x14ac:dyDescent="0.3">
      <c r="A281" s="13" t="s">
        <v>588</v>
      </c>
      <c r="B281" s="13">
        <f>VLOOKUP(A281,VLookup_Data,4,FALSE)</f>
        <v>137</v>
      </c>
      <c r="C281" s="13">
        <f>_xlfn.XLOOKUP(A281,Product_Name,Recorder_Level)</f>
        <v>64</v>
      </c>
      <c r="D281" s="13">
        <f>IF(B281&lt;=C281,C281-B281,0)</f>
        <v>0</v>
      </c>
      <c r="E281" s="13">
        <f t="shared" si="16"/>
        <v>0</v>
      </c>
      <c r="F281" s="13">
        <f t="shared" si="17"/>
        <v>0</v>
      </c>
      <c r="G281" s="13" t="str">
        <f>IF(B281&lt;=C281,C281-B281,"No Order Needed")</f>
        <v>No Order Needed</v>
      </c>
      <c r="H281" s="13">
        <f t="shared" si="18"/>
        <v>0</v>
      </c>
      <c r="I281" s="13" t="str">
        <f t="shared" si="19"/>
        <v>Ok</v>
      </c>
    </row>
    <row r="282" spans="1:9" x14ac:dyDescent="0.3">
      <c r="A282" s="13" t="s">
        <v>590</v>
      </c>
      <c r="B282" s="13">
        <f>VLOOKUP(A282,VLookup_Data,4,FALSE)</f>
        <v>189</v>
      </c>
      <c r="C282" s="13">
        <f>_xlfn.XLOOKUP(A282,Product_Name,Recorder_Level)</f>
        <v>65</v>
      </c>
      <c r="D282" s="13">
        <f>IF(B282&lt;=C282,C282-B282,0)</f>
        <v>0</v>
      </c>
      <c r="E282" s="13">
        <f t="shared" si="16"/>
        <v>0</v>
      </c>
      <c r="F282" s="13">
        <f t="shared" si="17"/>
        <v>0</v>
      </c>
      <c r="G282" s="13" t="str">
        <f>IF(B282&lt;=C282,C282-B282,"No Order Needed")</f>
        <v>No Order Needed</v>
      </c>
      <c r="H282" s="13">
        <f t="shared" si="18"/>
        <v>0</v>
      </c>
      <c r="I282" s="13" t="str">
        <f t="shared" si="19"/>
        <v>Ok</v>
      </c>
    </row>
    <row r="283" spans="1:9" x14ac:dyDescent="0.3">
      <c r="A283" s="13" t="s">
        <v>1878</v>
      </c>
      <c r="B283" s="13">
        <f>VLOOKUP(A283,VLookup_Data,4,FALSE)</f>
        <v>53</v>
      </c>
      <c r="C283" s="13">
        <f>_xlfn.XLOOKUP(A283,Product_Name,Recorder_Level)</f>
        <v>84</v>
      </c>
      <c r="D283" s="13">
        <f>IF(B283&lt;=C283,C283-B283,0)</f>
        <v>31</v>
      </c>
      <c r="E283" s="13">
        <f t="shared" si="16"/>
        <v>31</v>
      </c>
      <c r="F283" s="13">
        <f t="shared" si="17"/>
        <v>31</v>
      </c>
      <c r="G283" s="13">
        <f>IF(B283&lt;=C283,C283-B283,"No Order Needed")</f>
        <v>31</v>
      </c>
      <c r="H283" s="13">
        <f t="shared" si="18"/>
        <v>41</v>
      </c>
      <c r="I283" s="13" t="str">
        <f t="shared" si="19"/>
        <v>Reorder</v>
      </c>
    </row>
    <row r="284" spans="1:9" x14ac:dyDescent="0.3">
      <c r="A284" s="13" t="s">
        <v>594</v>
      </c>
      <c r="B284" s="13">
        <f>VLOOKUP(A284,VLookup_Data,4,FALSE)</f>
        <v>25</v>
      </c>
      <c r="C284" s="13">
        <f>_xlfn.XLOOKUP(A284,Product_Name,Recorder_Level)</f>
        <v>48</v>
      </c>
      <c r="D284" s="13">
        <f>IF(B284&lt;=C284,C284-B284,0)</f>
        <v>23</v>
      </c>
      <c r="E284" s="13">
        <f t="shared" si="16"/>
        <v>23</v>
      </c>
      <c r="F284" s="13">
        <f t="shared" si="17"/>
        <v>23</v>
      </c>
      <c r="G284" s="13">
        <f>IF(B284&lt;=C284,C284-B284,"No Order Needed")</f>
        <v>23</v>
      </c>
      <c r="H284" s="13">
        <f t="shared" si="18"/>
        <v>33</v>
      </c>
      <c r="I284" s="13" t="str">
        <f t="shared" si="19"/>
        <v>Reorder</v>
      </c>
    </row>
    <row r="285" spans="1:9" x14ac:dyDescent="0.3">
      <c r="A285" s="13" t="s">
        <v>596</v>
      </c>
      <c r="B285" s="13">
        <f>VLOOKUP(A285,VLookup_Data,4,FALSE)</f>
        <v>10</v>
      </c>
      <c r="C285" s="13">
        <f>_xlfn.XLOOKUP(A285,Product_Name,Recorder_Level)</f>
        <v>55</v>
      </c>
      <c r="D285" s="13">
        <f>IF(B285&lt;=C285,C285-B285,0)</f>
        <v>45</v>
      </c>
      <c r="E285" s="13">
        <f t="shared" si="16"/>
        <v>45</v>
      </c>
      <c r="F285" s="13">
        <f t="shared" si="17"/>
        <v>45</v>
      </c>
      <c r="G285" s="13">
        <f>IF(B285&lt;=C285,C285-B285,"No Order Needed")</f>
        <v>45</v>
      </c>
      <c r="H285" s="13">
        <f t="shared" si="18"/>
        <v>55</v>
      </c>
      <c r="I285" s="13" t="str">
        <f t="shared" si="19"/>
        <v>Reorder</v>
      </c>
    </row>
    <row r="286" spans="1:9" x14ac:dyDescent="0.3">
      <c r="A286" s="13" t="s">
        <v>598</v>
      </c>
      <c r="B286" s="13">
        <f>VLOOKUP(A286,VLookup_Data,4,FALSE)</f>
        <v>97</v>
      </c>
      <c r="C286" s="13">
        <f>_xlfn.XLOOKUP(A286,Product_Name,Recorder_Level)</f>
        <v>74</v>
      </c>
      <c r="D286" s="13">
        <f>IF(B286&lt;=C286,C286-B286,0)</f>
        <v>0</v>
      </c>
      <c r="E286" s="13">
        <f t="shared" si="16"/>
        <v>0</v>
      </c>
      <c r="F286" s="13">
        <f t="shared" si="17"/>
        <v>0</v>
      </c>
      <c r="G286" s="13" t="str">
        <f>IF(B286&lt;=C286,C286-B286,"No Order Needed")</f>
        <v>No Order Needed</v>
      </c>
      <c r="H286" s="13">
        <f t="shared" si="18"/>
        <v>0</v>
      </c>
      <c r="I286" s="13" t="str">
        <f t="shared" si="19"/>
        <v>Ok</v>
      </c>
    </row>
    <row r="287" spans="1:9" x14ac:dyDescent="0.3">
      <c r="A287" s="13" t="s">
        <v>600</v>
      </c>
      <c r="B287" s="13">
        <f>VLOOKUP(A287,VLookup_Data,4,FALSE)</f>
        <v>149</v>
      </c>
      <c r="C287" s="13">
        <f>_xlfn.XLOOKUP(A287,Product_Name,Recorder_Level)</f>
        <v>88</v>
      </c>
      <c r="D287" s="13">
        <f>IF(B287&lt;=C287,C287-B287,0)</f>
        <v>0</v>
      </c>
      <c r="E287" s="13">
        <f t="shared" si="16"/>
        <v>0</v>
      </c>
      <c r="F287" s="13">
        <f t="shared" si="17"/>
        <v>0</v>
      </c>
      <c r="G287" s="13" t="str">
        <f>IF(B287&lt;=C287,C287-B287,"No Order Needed")</f>
        <v>No Order Needed</v>
      </c>
      <c r="H287" s="13">
        <f t="shared" si="18"/>
        <v>0</v>
      </c>
      <c r="I287" s="13" t="str">
        <f t="shared" si="19"/>
        <v>Ok</v>
      </c>
    </row>
    <row r="288" spans="1:9" x14ac:dyDescent="0.3">
      <c r="A288" s="13" t="s">
        <v>602</v>
      </c>
      <c r="B288" s="13">
        <f>VLOOKUP(A288,VLookup_Data,4,FALSE)</f>
        <v>147</v>
      </c>
      <c r="C288" s="13">
        <f>_xlfn.XLOOKUP(A288,Product_Name,Recorder_Level)</f>
        <v>81</v>
      </c>
      <c r="D288" s="13">
        <f>IF(B288&lt;=C288,C288-B288,0)</f>
        <v>0</v>
      </c>
      <c r="E288" s="13">
        <f t="shared" si="16"/>
        <v>0</v>
      </c>
      <c r="F288" s="13">
        <f t="shared" si="17"/>
        <v>0</v>
      </c>
      <c r="G288" s="13" t="str">
        <f>IF(B288&lt;=C288,C288-B288,"No Order Needed")</f>
        <v>No Order Needed</v>
      </c>
      <c r="H288" s="13">
        <f t="shared" si="18"/>
        <v>0</v>
      </c>
      <c r="I288" s="13" t="str">
        <f t="shared" si="19"/>
        <v>Ok</v>
      </c>
    </row>
    <row r="289" spans="1:9" x14ac:dyDescent="0.3">
      <c r="A289" s="13" t="s">
        <v>604</v>
      </c>
      <c r="B289" s="13">
        <f>VLOOKUP(A289,VLookup_Data,4,FALSE)</f>
        <v>153</v>
      </c>
      <c r="C289" s="13">
        <f>_xlfn.XLOOKUP(A289,Product_Name,Recorder_Level)</f>
        <v>85</v>
      </c>
      <c r="D289" s="13">
        <f>IF(B289&lt;=C289,C289-B289,0)</f>
        <v>0</v>
      </c>
      <c r="E289" s="13">
        <f t="shared" si="16"/>
        <v>0</v>
      </c>
      <c r="F289" s="13">
        <f t="shared" si="17"/>
        <v>0</v>
      </c>
      <c r="G289" s="13" t="str">
        <f>IF(B289&lt;=C289,C289-B289,"No Order Needed")</f>
        <v>No Order Needed</v>
      </c>
      <c r="H289" s="13">
        <f t="shared" si="18"/>
        <v>0</v>
      </c>
      <c r="I289" s="13" t="str">
        <f t="shared" si="19"/>
        <v>Ok</v>
      </c>
    </row>
    <row r="290" spans="1:9" x14ac:dyDescent="0.3">
      <c r="A290" s="13" t="s">
        <v>7465</v>
      </c>
      <c r="B290" s="13">
        <f>VLOOKUP(A290,VLookup_Data,4,FALSE)</f>
        <v>16</v>
      </c>
      <c r="C290" s="13">
        <f>_xlfn.XLOOKUP(A290,Product_Name,Recorder_Level)</f>
        <v>20</v>
      </c>
      <c r="D290" s="13">
        <f>IF(B290&lt;=C290,C290-B290,0)</f>
        <v>4</v>
      </c>
      <c r="E290" s="13">
        <f t="shared" si="16"/>
        <v>4</v>
      </c>
      <c r="F290" s="13">
        <f t="shared" si="17"/>
        <v>4</v>
      </c>
      <c r="G290" s="13">
        <f>IF(B290&lt;=C290,C290-B290,"No Order Needed")</f>
        <v>4</v>
      </c>
      <c r="H290" s="13">
        <f t="shared" si="18"/>
        <v>14</v>
      </c>
      <c r="I290" s="13" t="str">
        <f t="shared" si="19"/>
        <v>Reorder</v>
      </c>
    </row>
    <row r="291" spans="1:9" x14ac:dyDescent="0.3">
      <c r="A291" s="13" t="s">
        <v>253</v>
      </c>
      <c r="B291" s="13">
        <f>VLOOKUP(A291,VLookup_Data,4,FALSE)</f>
        <v>34</v>
      </c>
      <c r="C291" s="13">
        <f>_xlfn.XLOOKUP(A291,Product_Name,Recorder_Level)</f>
        <v>27</v>
      </c>
      <c r="D291" s="13">
        <f>IF(B291&lt;=C291,C291-B291,0)</f>
        <v>0</v>
      </c>
      <c r="E291" s="13">
        <f t="shared" si="16"/>
        <v>0</v>
      </c>
      <c r="F291" s="13">
        <f t="shared" si="17"/>
        <v>0</v>
      </c>
      <c r="G291" s="13" t="str">
        <f>IF(B291&lt;=C291,C291-B291,"No Order Needed")</f>
        <v>No Order Needed</v>
      </c>
      <c r="H291" s="13">
        <f t="shared" si="18"/>
        <v>3</v>
      </c>
      <c r="I291" s="13" t="str">
        <f t="shared" si="19"/>
        <v>Ok</v>
      </c>
    </row>
    <row r="292" spans="1:9" x14ac:dyDescent="0.3">
      <c r="A292" s="13" t="s">
        <v>609</v>
      </c>
      <c r="B292" s="13">
        <f>VLOOKUP(A292,VLookup_Data,4,FALSE)</f>
        <v>107</v>
      </c>
      <c r="C292" s="13">
        <f>_xlfn.XLOOKUP(A292,Product_Name,Recorder_Level)</f>
        <v>63</v>
      </c>
      <c r="D292" s="13">
        <f>IF(B292&lt;=C292,C292-B292,0)</f>
        <v>0</v>
      </c>
      <c r="E292" s="13">
        <f t="shared" si="16"/>
        <v>0</v>
      </c>
      <c r="F292" s="13">
        <f t="shared" si="17"/>
        <v>0</v>
      </c>
      <c r="G292" s="13" t="str">
        <f>IF(B292&lt;=C292,C292-B292,"No Order Needed")</f>
        <v>No Order Needed</v>
      </c>
      <c r="H292" s="13">
        <f t="shared" si="18"/>
        <v>0</v>
      </c>
      <c r="I292" s="13" t="str">
        <f t="shared" si="19"/>
        <v>Ok</v>
      </c>
    </row>
    <row r="293" spans="1:9" x14ac:dyDescent="0.3">
      <c r="A293" s="13" t="s">
        <v>611</v>
      </c>
      <c r="B293" s="13">
        <f>VLOOKUP(A293,VLookup_Data,4,FALSE)</f>
        <v>97</v>
      </c>
      <c r="C293" s="13">
        <f>_xlfn.XLOOKUP(A293,Product_Name,Recorder_Level)</f>
        <v>0</v>
      </c>
      <c r="D293" s="13">
        <f>IF(B293&lt;=C293,C293-B293,0)</f>
        <v>0</v>
      </c>
      <c r="E293" s="13">
        <f t="shared" si="16"/>
        <v>0</v>
      </c>
      <c r="F293" s="13">
        <f t="shared" si="17"/>
        <v>0</v>
      </c>
      <c r="G293" s="13" t="str">
        <f>IF(B293&lt;=C293,C293-B293,"No Order Needed")</f>
        <v>No Order Needed</v>
      </c>
      <c r="H293" s="13">
        <f t="shared" si="18"/>
        <v>0</v>
      </c>
      <c r="I293" s="13" t="str">
        <f t="shared" si="19"/>
        <v>Ok</v>
      </c>
    </row>
    <row r="294" spans="1:9" x14ac:dyDescent="0.3">
      <c r="A294" s="13" t="s">
        <v>613</v>
      </c>
      <c r="B294" s="13">
        <f>VLOOKUP(A294,VLookup_Data,4,FALSE)</f>
        <v>0</v>
      </c>
      <c r="C294" s="13">
        <f>_xlfn.XLOOKUP(A294,Product_Name,Recorder_Level)</f>
        <v>80</v>
      </c>
      <c r="D294" s="13">
        <f>IF(B294&lt;=C294,C294-B294,0)</f>
        <v>80</v>
      </c>
      <c r="E294" s="13">
        <f t="shared" si="16"/>
        <v>80</v>
      </c>
      <c r="F294" s="13">
        <f t="shared" si="17"/>
        <v>80</v>
      </c>
      <c r="G294" s="13">
        <f>IF(B294&lt;=C294,C294-B294,"No Order Needed")</f>
        <v>80</v>
      </c>
      <c r="H294" s="13">
        <f t="shared" si="18"/>
        <v>90</v>
      </c>
      <c r="I294" s="13" t="str">
        <f t="shared" si="19"/>
        <v>Urgent</v>
      </c>
    </row>
    <row r="295" spans="1:9" x14ac:dyDescent="0.3">
      <c r="A295" s="13" t="s">
        <v>615</v>
      </c>
      <c r="B295" s="13">
        <f>VLOOKUP(A295,VLookup_Data,4,FALSE)</f>
        <v>54</v>
      </c>
      <c r="C295" s="13">
        <f>_xlfn.XLOOKUP(A295,Product_Name,Recorder_Level)</f>
        <v>66</v>
      </c>
      <c r="D295" s="13">
        <f>IF(B295&lt;=C295,C295-B295,0)</f>
        <v>12</v>
      </c>
      <c r="E295" s="13">
        <f t="shared" si="16"/>
        <v>12</v>
      </c>
      <c r="F295" s="13">
        <f t="shared" si="17"/>
        <v>12</v>
      </c>
      <c r="G295" s="13">
        <f>IF(B295&lt;=C295,C295-B295,"No Order Needed")</f>
        <v>12</v>
      </c>
      <c r="H295" s="13">
        <f t="shared" si="18"/>
        <v>22</v>
      </c>
      <c r="I295" s="13" t="str">
        <f t="shared" si="19"/>
        <v>Reorder</v>
      </c>
    </row>
    <row r="296" spans="1:9" x14ac:dyDescent="0.3">
      <c r="A296" s="13" t="s">
        <v>617</v>
      </c>
      <c r="B296" s="13">
        <f>VLOOKUP(A296,VLookup_Data,4,FALSE)</f>
        <v>0</v>
      </c>
      <c r="C296" s="13">
        <f>_xlfn.XLOOKUP(A296,Product_Name,Recorder_Level)</f>
        <v>27</v>
      </c>
      <c r="D296" s="13">
        <f>IF(B296&lt;=C296,C296-B296,0)</f>
        <v>27</v>
      </c>
      <c r="E296" s="13">
        <f t="shared" si="16"/>
        <v>27</v>
      </c>
      <c r="F296" s="13">
        <f t="shared" si="17"/>
        <v>27</v>
      </c>
      <c r="G296" s="13">
        <f>IF(B296&lt;=C296,C296-B296,"No Order Needed")</f>
        <v>27</v>
      </c>
      <c r="H296" s="13">
        <f t="shared" si="18"/>
        <v>37</v>
      </c>
      <c r="I296" s="13" t="str">
        <f t="shared" si="19"/>
        <v>Urgent</v>
      </c>
    </row>
    <row r="297" spans="1:9" x14ac:dyDescent="0.3">
      <c r="A297" s="13" t="s">
        <v>554</v>
      </c>
      <c r="B297" s="13">
        <f>VLOOKUP(A297,VLookup_Data,4,FALSE)</f>
        <v>77</v>
      </c>
      <c r="C297" s="13">
        <f>_xlfn.XLOOKUP(A297,Product_Name,Recorder_Level)</f>
        <v>51</v>
      </c>
      <c r="D297" s="13">
        <f>IF(B297&lt;=C297,C297-B297,0)</f>
        <v>0</v>
      </c>
      <c r="E297" s="13">
        <f t="shared" si="16"/>
        <v>0</v>
      </c>
      <c r="F297" s="13">
        <f t="shared" si="17"/>
        <v>0</v>
      </c>
      <c r="G297" s="13" t="str">
        <f>IF(B297&lt;=C297,C297-B297,"No Order Needed")</f>
        <v>No Order Needed</v>
      </c>
      <c r="H297" s="13">
        <f t="shared" si="18"/>
        <v>0</v>
      </c>
      <c r="I297" s="13" t="str">
        <f t="shared" si="19"/>
        <v>Ok</v>
      </c>
    </row>
    <row r="298" spans="1:9" x14ac:dyDescent="0.3">
      <c r="A298" s="13" t="s">
        <v>620</v>
      </c>
      <c r="B298" s="13">
        <f>VLOOKUP(A298,VLookup_Data,4,FALSE)</f>
        <v>88</v>
      </c>
      <c r="C298" s="13">
        <f>_xlfn.XLOOKUP(A298,Product_Name,Recorder_Level)</f>
        <v>31</v>
      </c>
      <c r="D298" s="13">
        <f>IF(B298&lt;=C298,C298-B298,0)</f>
        <v>0</v>
      </c>
      <c r="E298" s="13">
        <f t="shared" si="16"/>
        <v>0</v>
      </c>
      <c r="F298" s="13">
        <f t="shared" si="17"/>
        <v>0</v>
      </c>
      <c r="G298" s="13" t="str">
        <f>IF(B298&lt;=C298,C298-B298,"No Order Needed")</f>
        <v>No Order Needed</v>
      </c>
      <c r="H298" s="13">
        <f t="shared" si="18"/>
        <v>0</v>
      </c>
      <c r="I298" s="13" t="str">
        <f t="shared" si="19"/>
        <v>Ok</v>
      </c>
    </row>
    <row r="299" spans="1:9" x14ac:dyDescent="0.3">
      <c r="A299" s="13" t="s">
        <v>622</v>
      </c>
      <c r="B299" s="13">
        <f>VLOOKUP(A299,VLookup_Data,4,FALSE)</f>
        <v>0</v>
      </c>
      <c r="C299" s="13">
        <f>_xlfn.XLOOKUP(A299,Product_Name,Recorder_Level)</f>
        <v>45</v>
      </c>
      <c r="D299" s="13">
        <f>IF(B299&lt;=C299,C299-B299,0)</f>
        <v>45</v>
      </c>
      <c r="E299" s="13">
        <f t="shared" si="16"/>
        <v>45</v>
      </c>
      <c r="F299" s="13">
        <f t="shared" si="17"/>
        <v>45</v>
      </c>
      <c r="G299" s="13">
        <f>IF(B299&lt;=C299,C299-B299,"No Order Needed")</f>
        <v>45</v>
      </c>
      <c r="H299" s="13">
        <f t="shared" si="18"/>
        <v>55</v>
      </c>
      <c r="I299" s="13" t="str">
        <f t="shared" si="19"/>
        <v>Urgent</v>
      </c>
    </row>
    <row r="300" spans="1:9" x14ac:dyDescent="0.3">
      <c r="A300" s="13" t="s">
        <v>625</v>
      </c>
      <c r="B300" s="13">
        <f>VLOOKUP(A300,VLookup_Data,4,FALSE)</f>
        <v>85</v>
      </c>
      <c r="C300" s="13">
        <f>_xlfn.XLOOKUP(A300,Product_Name,Recorder_Level)</f>
        <v>26</v>
      </c>
      <c r="D300" s="13">
        <f>IF(B300&lt;=C300,C300-B300,0)</f>
        <v>0</v>
      </c>
      <c r="E300" s="13">
        <f t="shared" si="16"/>
        <v>0</v>
      </c>
      <c r="F300" s="13">
        <f t="shared" si="17"/>
        <v>0</v>
      </c>
      <c r="G300" s="13" t="str">
        <f>IF(B300&lt;=C300,C300-B300,"No Order Needed")</f>
        <v>No Order Needed</v>
      </c>
      <c r="H300" s="13">
        <f t="shared" si="18"/>
        <v>0</v>
      </c>
      <c r="I300" s="13" t="str">
        <f t="shared" si="19"/>
        <v>Ok</v>
      </c>
    </row>
    <row r="301" spans="1:9" x14ac:dyDescent="0.3">
      <c r="A301" s="13" t="s">
        <v>627</v>
      </c>
      <c r="B301" s="13">
        <f>VLOOKUP(A301,VLookup_Data,4,FALSE)</f>
        <v>6</v>
      </c>
      <c r="C301" s="13">
        <f>_xlfn.XLOOKUP(A301,Product_Name,Recorder_Level)</f>
        <v>28</v>
      </c>
      <c r="D301" s="13">
        <f>IF(B301&lt;=C301,C301-B301,0)</f>
        <v>22</v>
      </c>
      <c r="E301" s="13">
        <f t="shared" si="16"/>
        <v>22</v>
      </c>
      <c r="F301" s="13">
        <f t="shared" si="17"/>
        <v>22</v>
      </c>
      <c r="G301" s="13">
        <f>IF(B301&lt;=C301,C301-B301,"No Order Needed")</f>
        <v>22</v>
      </c>
      <c r="H301" s="13">
        <f t="shared" si="18"/>
        <v>32</v>
      </c>
      <c r="I301" s="13" t="str">
        <f t="shared" si="19"/>
        <v>Reorder</v>
      </c>
    </row>
    <row r="302" spans="1:9" x14ac:dyDescent="0.3">
      <c r="A302" s="13" t="s">
        <v>629</v>
      </c>
      <c r="B302" s="13">
        <f>VLOOKUP(A302,VLookup_Data,4,FALSE)</f>
        <v>58</v>
      </c>
      <c r="C302" s="13">
        <f>_xlfn.XLOOKUP(A302,Product_Name,Recorder_Level)</f>
        <v>58</v>
      </c>
      <c r="D302" s="13">
        <f>IF(B302&lt;=C302,C302-B302,0)</f>
        <v>0</v>
      </c>
      <c r="E302" s="13">
        <f t="shared" si="16"/>
        <v>0</v>
      </c>
      <c r="F302" s="13">
        <f t="shared" si="17"/>
        <v>0</v>
      </c>
      <c r="G302" s="13">
        <f>IF(B302&lt;=C302,C302-B302,"No Order Needed")</f>
        <v>0</v>
      </c>
      <c r="H302" s="13">
        <f t="shared" si="18"/>
        <v>10</v>
      </c>
      <c r="I302" s="13" t="str">
        <f t="shared" si="19"/>
        <v>Reorder</v>
      </c>
    </row>
    <row r="303" spans="1:9" x14ac:dyDescent="0.3">
      <c r="A303" s="13" t="s">
        <v>631</v>
      </c>
      <c r="B303" s="13">
        <f>VLOOKUP(A303,VLookup_Data,4,FALSE)</f>
        <v>102</v>
      </c>
      <c r="C303" s="13">
        <f>_xlfn.XLOOKUP(A303,Product_Name,Recorder_Level)</f>
        <v>36</v>
      </c>
      <c r="D303" s="13">
        <f>IF(B303&lt;=C303,C303-B303,0)</f>
        <v>0</v>
      </c>
      <c r="E303" s="13">
        <f t="shared" si="16"/>
        <v>0</v>
      </c>
      <c r="F303" s="13">
        <f t="shared" si="17"/>
        <v>0</v>
      </c>
      <c r="G303" s="13" t="str">
        <f>IF(B303&lt;=C303,C303-B303,"No Order Needed")</f>
        <v>No Order Needed</v>
      </c>
      <c r="H303" s="13">
        <f t="shared" si="18"/>
        <v>0</v>
      </c>
      <c r="I303" s="13" t="str">
        <f t="shared" si="19"/>
        <v>Ok</v>
      </c>
    </row>
    <row r="304" spans="1:9" x14ac:dyDescent="0.3">
      <c r="A304" s="13" t="s">
        <v>633</v>
      </c>
      <c r="B304" s="13">
        <f>VLOOKUP(A304,VLookup_Data,4,FALSE)</f>
        <v>107</v>
      </c>
      <c r="C304" s="13">
        <f>_xlfn.XLOOKUP(A304,Product_Name,Recorder_Level)</f>
        <v>79</v>
      </c>
      <c r="D304" s="13">
        <f>IF(B304&lt;=C304,C304-B304,0)</f>
        <v>0</v>
      </c>
      <c r="E304" s="13">
        <f t="shared" si="16"/>
        <v>0</v>
      </c>
      <c r="F304" s="13">
        <f t="shared" si="17"/>
        <v>0</v>
      </c>
      <c r="G304" s="13" t="str">
        <f>IF(B304&lt;=C304,C304-B304,"No Order Needed")</f>
        <v>No Order Needed</v>
      </c>
      <c r="H304" s="13">
        <f t="shared" si="18"/>
        <v>0</v>
      </c>
      <c r="I304" s="13" t="str">
        <f t="shared" si="19"/>
        <v>Ok</v>
      </c>
    </row>
    <row r="305" spans="1:9" x14ac:dyDescent="0.3">
      <c r="A305" s="13" t="s">
        <v>635</v>
      </c>
      <c r="B305" s="13">
        <f>VLOOKUP(A305,VLookup_Data,4,FALSE)</f>
        <v>36</v>
      </c>
      <c r="C305" s="13">
        <f>_xlfn.XLOOKUP(A305,Product_Name,Recorder_Level)</f>
        <v>62</v>
      </c>
      <c r="D305" s="13">
        <f>IF(B305&lt;=C305,C305-B305,0)</f>
        <v>26</v>
      </c>
      <c r="E305" s="13">
        <f t="shared" si="16"/>
        <v>26</v>
      </c>
      <c r="F305" s="13">
        <f t="shared" si="17"/>
        <v>26</v>
      </c>
      <c r="G305" s="13">
        <f>IF(B305&lt;=C305,C305-B305,"No Order Needed")</f>
        <v>26</v>
      </c>
      <c r="H305" s="13">
        <f t="shared" si="18"/>
        <v>36</v>
      </c>
      <c r="I305" s="13" t="str">
        <f t="shared" si="19"/>
        <v>Reorder</v>
      </c>
    </row>
    <row r="306" spans="1:9" x14ac:dyDescent="0.3">
      <c r="A306" s="13" t="s">
        <v>5899</v>
      </c>
      <c r="B306" s="13">
        <f>VLOOKUP(A306,VLookup_Data,4,FALSE)</f>
        <v>107</v>
      </c>
      <c r="C306" s="13">
        <f>_xlfn.XLOOKUP(A306,Product_Name,Recorder_Level)</f>
        <v>0</v>
      </c>
      <c r="D306" s="13">
        <f>IF(B306&lt;=C306,C306-B306,0)</f>
        <v>0</v>
      </c>
      <c r="E306" s="13">
        <f t="shared" si="16"/>
        <v>0</v>
      </c>
      <c r="F306" s="13">
        <f t="shared" si="17"/>
        <v>0</v>
      </c>
      <c r="G306" s="13" t="str">
        <f>IF(B306&lt;=C306,C306-B306,"No Order Needed")</f>
        <v>No Order Needed</v>
      </c>
      <c r="H306" s="13">
        <f t="shared" si="18"/>
        <v>0</v>
      </c>
      <c r="I306" s="13" t="str">
        <f t="shared" si="19"/>
        <v>Ok</v>
      </c>
    </row>
    <row r="307" spans="1:9" x14ac:dyDescent="0.3">
      <c r="A307" s="13" t="s">
        <v>639</v>
      </c>
      <c r="B307" s="13">
        <f>VLOOKUP(A307,VLookup_Data,4,FALSE)</f>
        <v>3</v>
      </c>
      <c r="C307" s="13">
        <f>_xlfn.XLOOKUP(A307,Product_Name,Recorder_Level)</f>
        <v>44</v>
      </c>
      <c r="D307" s="13">
        <f>IF(B307&lt;=C307,C307-B307,0)</f>
        <v>41</v>
      </c>
      <c r="E307" s="13">
        <f t="shared" si="16"/>
        <v>41</v>
      </c>
      <c r="F307" s="13">
        <f t="shared" si="17"/>
        <v>41</v>
      </c>
      <c r="G307" s="13">
        <f>IF(B307&lt;=C307,C307-B307,"No Order Needed")</f>
        <v>41</v>
      </c>
      <c r="H307" s="13">
        <f t="shared" si="18"/>
        <v>51</v>
      </c>
      <c r="I307" s="13" t="str">
        <f t="shared" si="19"/>
        <v>Reorder</v>
      </c>
    </row>
    <row r="308" spans="1:9" x14ac:dyDescent="0.3">
      <c r="A308" s="13" t="s">
        <v>641</v>
      </c>
      <c r="B308" s="13">
        <f>VLOOKUP(A308,VLookup_Data,4,FALSE)</f>
        <v>169</v>
      </c>
      <c r="C308" s="13">
        <f>_xlfn.XLOOKUP(A308,Product_Name,Recorder_Level)</f>
        <v>85</v>
      </c>
      <c r="D308" s="13">
        <f>IF(B308&lt;=C308,C308-B308,0)</f>
        <v>0</v>
      </c>
      <c r="E308" s="13">
        <f t="shared" si="16"/>
        <v>0</v>
      </c>
      <c r="F308" s="13">
        <f t="shared" si="17"/>
        <v>0</v>
      </c>
      <c r="G308" s="13" t="str">
        <f>IF(B308&lt;=C308,C308-B308,"No Order Needed")</f>
        <v>No Order Needed</v>
      </c>
      <c r="H308" s="13">
        <f t="shared" si="18"/>
        <v>0</v>
      </c>
      <c r="I308" s="13" t="str">
        <f t="shared" si="19"/>
        <v>Ok</v>
      </c>
    </row>
    <row r="309" spans="1:9" x14ac:dyDescent="0.3">
      <c r="A309" s="13" t="s">
        <v>643</v>
      </c>
      <c r="B309" s="13">
        <f>VLOOKUP(A309,VLookup_Data,4,FALSE)</f>
        <v>33</v>
      </c>
      <c r="C309" s="13">
        <f>_xlfn.XLOOKUP(A309,Product_Name,Recorder_Level)</f>
        <v>49</v>
      </c>
      <c r="D309" s="13">
        <f>IF(B309&lt;=C309,C309-B309,0)</f>
        <v>16</v>
      </c>
      <c r="E309" s="13">
        <f t="shared" si="16"/>
        <v>16</v>
      </c>
      <c r="F309" s="13">
        <f t="shared" si="17"/>
        <v>16</v>
      </c>
      <c r="G309" s="13">
        <f>IF(B309&lt;=C309,C309-B309,"No Order Needed")</f>
        <v>16</v>
      </c>
      <c r="H309" s="13">
        <f t="shared" si="18"/>
        <v>26</v>
      </c>
      <c r="I309" s="13" t="str">
        <f t="shared" si="19"/>
        <v>Reorder</v>
      </c>
    </row>
    <row r="310" spans="1:9" x14ac:dyDescent="0.3">
      <c r="A310" s="13" t="s">
        <v>645</v>
      </c>
      <c r="B310" s="13">
        <f>VLOOKUP(A310,VLookup_Data,4,FALSE)</f>
        <v>122</v>
      </c>
      <c r="C310" s="13">
        <f>_xlfn.XLOOKUP(A310,Product_Name,Recorder_Level)</f>
        <v>58</v>
      </c>
      <c r="D310" s="13">
        <f>IF(B310&lt;=C310,C310-B310,0)</f>
        <v>0</v>
      </c>
      <c r="E310" s="13">
        <f t="shared" si="16"/>
        <v>0</v>
      </c>
      <c r="F310" s="13">
        <f t="shared" si="17"/>
        <v>0</v>
      </c>
      <c r="G310" s="13" t="str">
        <f>IF(B310&lt;=C310,C310-B310,"No Order Needed")</f>
        <v>No Order Needed</v>
      </c>
      <c r="H310" s="13">
        <f t="shared" si="18"/>
        <v>0</v>
      </c>
      <c r="I310" s="13" t="str">
        <f t="shared" si="19"/>
        <v>Ok</v>
      </c>
    </row>
    <row r="311" spans="1:9" x14ac:dyDescent="0.3">
      <c r="A311" s="13" t="s">
        <v>647</v>
      </c>
      <c r="B311" s="13">
        <f>VLOOKUP(A311,VLookup_Data,4,FALSE)</f>
        <v>61</v>
      </c>
      <c r="C311" s="13">
        <f>_xlfn.XLOOKUP(A311,Product_Name,Recorder_Level)</f>
        <v>76</v>
      </c>
      <c r="D311" s="13">
        <f>IF(B311&lt;=C311,C311-B311,0)</f>
        <v>15</v>
      </c>
      <c r="E311" s="13">
        <f t="shared" si="16"/>
        <v>15</v>
      </c>
      <c r="F311" s="13">
        <f t="shared" si="17"/>
        <v>15</v>
      </c>
      <c r="G311" s="13">
        <f>IF(B311&lt;=C311,C311-B311,"No Order Needed")</f>
        <v>15</v>
      </c>
      <c r="H311" s="13">
        <f t="shared" si="18"/>
        <v>25</v>
      </c>
      <c r="I311" s="13" t="str">
        <f t="shared" si="19"/>
        <v>Reorder</v>
      </c>
    </row>
    <row r="312" spans="1:9" x14ac:dyDescent="0.3">
      <c r="A312" s="13" t="s">
        <v>5969</v>
      </c>
      <c r="B312" s="13">
        <f>VLOOKUP(A312,VLookup_Data,4,FALSE)</f>
        <v>120</v>
      </c>
      <c r="C312" s="13">
        <f>_xlfn.XLOOKUP(A312,Product_Name,Recorder_Level)</f>
        <v>29</v>
      </c>
      <c r="D312" s="13">
        <f>IF(B312&lt;=C312,C312-B312,0)</f>
        <v>0</v>
      </c>
      <c r="E312" s="13">
        <f t="shared" si="16"/>
        <v>0</v>
      </c>
      <c r="F312" s="13">
        <f t="shared" si="17"/>
        <v>0</v>
      </c>
      <c r="G312" s="13" t="str">
        <f>IF(B312&lt;=C312,C312-B312,"No Order Needed")</f>
        <v>No Order Needed</v>
      </c>
      <c r="H312" s="13">
        <f t="shared" si="18"/>
        <v>0</v>
      </c>
      <c r="I312" s="13" t="str">
        <f t="shared" si="19"/>
        <v>Ok</v>
      </c>
    </row>
    <row r="313" spans="1:9" x14ac:dyDescent="0.3">
      <c r="A313" s="13" t="s">
        <v>7548</v>
      </c>
      <c r="B313" s="13">
        <f>VLOOKUP(A313,VLookup_Data,4,FALSE)</f>
        <v>102</v>
      </c>
      <c r="C313" s="13">
        <f>_xlfn.XLOOKUP(A313,Product_Name,Recorder_Level)</f>
        <v>24</v>
      </c>
      <c r="D313" s="13">
        <f>IF(B313&lt;=C313,C313-B313,0)</f>
        <v>0</v>
      </c>
      <c r="E313" s="13">
        <f t="shared" si="16"/>
        <v>0</v>
      </c>
      <c r="F313" s="13">
        <f t="shared" si="17"/>
        <v>0</v>
      </c>
      <c r="G313" s="13" t="str">
        <f>IF(B313&lt;=C313,C313-B313,"No Order Needed")</f>
        <v>No Order Needed</v>
      </c>
      <c r="H313" s="13">
        <f t="shared" si="18"/>
        <v>0</v>
      </c>
      <c r="I313" s="13" t="str">
        <f t="shared" si="19"/>
        <v>Ok</v>
      </c>
    </row>
    <row r="314" spans="1:9" x14ac:dyDescent="0.3">
      <c r="A314" s="13" t="s">
        <v>653</v>
      </c>
      <c r="B314" s="13">
        <f>VLOOKUP(A314,VLookup_Data,4,FALSE)</f>
        <v>0</v>
      </c>
      <c r="C314" s="13">
        <f>_xlfn.XLOOKUP(A314,Product_Name,Recorder_Level)</f>
        <v>64</v>
      </c>
      <c r="D314" s="13">
        <f>IF(B314&lt;=C314,C314-B314,0)</f>
        <v>64</v>
      </c>
      <c r="E314" s="13">
        <f t="shared" si="16"/>
        <v>64</v>
      </c>
      <c r="F314" s="13">
        <f t="shared" si="17"/>
        <v>64</v>
      </c>
      <c r="G314" s="13">
        <f>IF(B314&lt;=C314,C314-B314,"No Order Needed")</f>
        <v>64</v>
      </c>
      <c r="H314" s="13">
        <f t="shared" si="18"/>
        <v>74</v>
      </c>
      <c r="I314" s="13" t="str">
        <f t="shared" si="19"/>
        <v>Urgent</v>
      </c>
    </row>
    <row r="315" spans="1:9" x14ac:dyDescent="0.3">
      <c r="A315" s="13" t="s">
        <v>655</v>
      </c>
      <c r="B315" s="13">
        <f>VLOOKUP(A315,VLookup_Data,4,FALSE)</f>
        <v>67</v>
      </c>
      <c r="C315" s="13">
        <f>_xlfn.XLOOKUP(A315,Product_Name,Recorder_Level)</f>
        <v>37</v>
      </c>
      <c r="D315" s="13">
        <f>IF(B315&lt;=C315,C315-B315,0)</f>
        <v>0</v>
      </c>
      <c r="E315" s="13">
        <f t="shared" si="16"/>
        <v>0</v>
      </c>
      <c r="F315" s="13">
        <f t="shared" si="17"/>
        <v>0</v>
      </c>
      <c r="G315" s="13" t="str">
        <f>IF(B315&lt;=C315,C315-B315,"No Order Needed")</f>
        <v>No Order Needed</v>
      </c>
      <c r="H315" s="13">
        <f t="shared" si="18"/>
        <v>0</v>
      </c>
      <c r="I315" s="13" t="str">
        <f t="shared" si="19"/>
        <v>Ok</v>
      </c>
    </row>
    <row r="316" spans="1:9" x14ac:dyDescent="0.3">
      <c r="A316" s="13" t="s">
        <v>657</v>
      </c>
      <c r="B316" s="13">
        <f>VLOOKUP(A316,VLookup_Data,4,FALSE)</f>
        <v>175</v>
      </c>
      <c r="C316" s="13">
        <f>_xlfn.XLOOKUP(A316,Product_Name,Recorder_Level)</f>
        <v>84</v>
      </c>
      <c r="D316" s="13">
        <f>IF(B316&lt;=C316,C316-B316,0)</f>
        <v>0</v>
      </c>
      <c r="E316" s="13">
        <f t="shared" si="16"/>
        <v>0</v>
      </c>
      <c r="F316" s="13">
        <f t="shared" si="17"/>
        <v>0</v>
      </c>
      <c r="G316" s="13" t="str">
        <f>IF(B316&lt;=C316,C316-B316,"No Order Needed")</f>
        <v>No Order Needed</v>
      </c>
      <c r="H316" s="13">
        <f t="shared" si="18"/>
        <v>0</v>
      </c>
      <c r="I316" s="13" t="str">
        <f t="shared" si="19"/>
        <v>Ok</v>
      </c>
    </row>
    <row r="317" spans="1:9" x14ac:dyDescent="0.3">
      <c r="A317" s="13" t="s">
        <v>659</v>
      </c>
      <c r="B317" s="13">
        <f>VLOOKUP(A317,VLookup_Data,4,FALSE)</f>
        <v>142</v>
      </c>
      <c r="C317" s="13">
        <f>_xlfn.XLOOKUP(A317,Product_Name,Recorder_Level)</f>
        <v>68</v>
      </c>
      <c r="D317" s="13">
        <f>IF(B317&lt;=C317,C317-B317,0)</f>
        <v>0</v>
      </c>
      <c r="E317" s="13">
        <f t="shared" si="16"/>
        <v>0</v>
      </c>
      <c r="F317" s="13">
        <f t="shared" si="17"/>
        <v>0</v>
      </c>
      <c r="G317" s="13" t="str">
        <f>IF(B317&lt;=C317,C317-B317,"No Order Needed")</f>
        <v>No Order Needed</v>
      </c>
      <c r="H317" s="13">
        <f t="shared" si="18"/>
        <v>0</v>
      </c>
      <c r="I317" s="13" t="str">
        <f t="shared" si="19"/>
        <v>Ok</v>
      </c>
    </row>
    <row r="318" spans="1:9" x14ac:dyDescent="0.3">
      <c r="A318" s="13" t="s">
        <v>661</v>
      </c>
      <c r="B318" s="13">
        <f>VLOOKUP(A318,VLookup_Data,4,FALSE)</f>
        <v>60</v>
      </c>
      <c r="C318" s="13">
        <f>_xlfn.XLOOKUP(A318,Product_Name,Recorder_Level)</f>
        <v>62</v>
      </c>
      <c r="D318" s="13">
        <f>IF(B318&lt;=C318,C318-B318,0)</f>
        <v>2</v>
      </c>
      <c r="E318" s="13">
        <f t="shared" si="16"/>
        <v>2</v>
      </c>
      <c r="F318" s="13">
        <f t="shared" si="17"/>
        <v>2</v>
      </c>
      <c r="G318" s="13">
        <f>IF(B318&lt;=C318,C318-B318,"No Order Needed")</f>
        <v>2</v>
      </c>
      <c r="H318" s="13">
        <f t="shared" si="18"/>
        <v>12</v>
      </c>
      <c r="I318" s="13" t="str">
        <f t="shared" si="19"/>
        <v>Reorder</v>
      </c>
    </row>
    <row r="319" spans="1:9" x14ac:dyDescent="0.3">
      <c r="A319" s="13" t="s">
        <v>663</v>
      </c>
      <c r="B319" s="13">
        <f>VLOOKUP(A319,VLookup_Data,4,FALSE)</f>
        <v>183</v>
      </c>
      <c r="C319" s="13">
        <f>_xlfn.XLOOKUP(A319,Product_Name,Recorder_Level)</f>
        <v>82</v>
      </c>
      <c r="D319" s="13">
        <f>IF(B319&lt;=C319,C319-B319,0)</f>
        <v>0</v>
      </c>
      <c r="E319" s="13">
        <f t="shared" si="16"/>
        <v>0</v>
      </c>
      <c r="F319" s="13">
        <f t="shared" si="17"/>
        <v>0</v>
      </c>
      <c r="G319" s="13" t="str">
        <f>IF(B319&lt;=C319,C319-B319,"No Order Needed")</f>
        <v>No Order Needed</v>
      </c>
      <c r="H319" s="13">
        <f t="shared" si="18"/>
        <v>0</v>
      </c>
      <c r="I319" s="13" t="str">
        <f t="shared" si="19"/>
        <v>Ok</v>
      </c>
    </row>
    <row r="320" spans="1:9" x14ac:dyDescent="0.3">
      <c r="A320" s="13" t="s">
        <v>665</v>
      </c>
      <c r="B320" s="13">
        <f>VLOOKUP(A320,VLookup_Data,4,FALSE)</f>
        <v>61</v>
      </c>
      <c r="C320" s="13">
        <f>_xlfn.XLOOKUP(A320,Product_Name,Recorder_Level)</f>
        <v>96</v>
      </c>
      <c r="D320" s="13">
        <f>IF(B320&lt;=C320,C320-B320,0)</f>
        <v>35</v>
      </c>
      <c r="E320" s="13">
        <f t="shared" si="16"/>
        <v>35</v>
      </c>
      <c r="F320" s="13">
        <f t="shared" si="17"/>
        <v>35</v>
      </c>
      <c r="G320" s="13">
        <f>IF(B320&lt;=C320,C320-B320,"No Order Needed")</f>
        <v>35</v>
      </c>
      <c r="H320" s="13">
        <f t="shared" si="18"/>
        <v>45</v>
      </c>
      <c r="I320" s="13" t="str">
        <f t="shared" si="19"/>
        <v>Reorder</v>
      </c>
    </row>
    <row r="321" spans="1:9" x14ac:dyDescent="0.3">
      <c r="A321" s="13" t="s">
        <v>7549</v>
      </c>
      <c r="B321" s="13">
        <f>VLOOKUP(A321,VLookup_Data,4,FALSE)</f>
        <v>51</v>
      </c>
      <c r="C321" s="13">
        <f>_xlfn.XLOOKUP(A321,Product_Name,Recorder_Level)</f>
        <v>23</v>
      </c>
      <c r="D321" s="13">
        <f>IF(B321&lt;=C321,C321-B321,0)</f>
        <v>0</v>
      </c>
      <c r="E321" s="13">
        <f t="shared" si="16"/>
        <v>0</v>
      </c>
      <c r="F321" s="13">
        <f t="shared" si="17"/>
        <v>0</v>
      </c>
      <c r="G321" s="13" t="str">
        <f>IF(B321&lt;=C321,C321-B321,"No Order Needed")</f>
        <v>No Order Needed</v>
      </c>
      <c r="H321" s="13">
        <f t="shared" si="18"/>
        <v>0</v>
      </c>
      <c r="I321" s="13" t="str">
        <f t="shared" si="19"/>
        <v>Ok</v>
      </c>
    </row>
    <row r="322" spans="1:9" x14ac:dyDescent="0.3">
      <c r="A322" s="13" t="s">
        <v>669</v>
      </c>
      <c r="B322" s="13">
        <f>VLOOKUP(A322,VLookup_Data,4,FALSE)</f>
        <v>92</v>
      </c>
      <c r="C322" s="13">
        <f>_xlfn.XLOOKUP(A322,Product_Name,Recorder_Level)</f>
        <v>82</v>
      </c>
      <c r="D322" s="13">
        <f>IF(B322&lt;=C322,C322-B322,0)</f>
        <v>0</v>
      </c>
      <c r="E322" s="13">
        <f t="shared" si="16"/>
        <v>0</v>
      </c>
      <c r="F322" s="13">
        <f t="shared" si="17"/>
        <v>0</v>
      </c>
      <c r="G322" s="13" t="str">
        <f>IF(B322&lt;=C322,C322-B322,"No Order Needed")</f>
        <v>No Order Needed</v>
      </c>
      <c r="H322" s="13">
        <f t="shared" si="18"/>
        <v>0</v>
      </c>
      <c r="I322" s="13" t="str">
        <f t="shared" si="19"/>
        <v>Ok</v>
      </c>
    </row>
    <row r="323" spans="1:9" x14ac:dyDescent="0.3">
      <c r="A323" s="13" t="s">
        <v>671</v>
      </c>
      <c r="B323" s="13">
        <f>VLOOKUP(A323,VLookup_Data,4,FALSE)</f>
        <v>109</v>
      </c>
      <c r="C323" s="13">
        <f>_xlfn.XLOOKUP(A323,Product_Name,Recorder_Level)</f>
        <v>93</v>
      </c>
      <c r="D323" s="13">
        <f>IF(B323&lt;=C323,C323-B323,0)</f>
        <v>0</v>
      </c>
      <c r="E323" s="13">
        <f t="shared" ref="E323:E386" si="20">IF(C323-B323&gt;0,C323-B323,0)</f>
        <v>0</v>
      </c>
      <c r="F323" s="13">
        <f t="shared" ref="F323:F386" si="21">MAX(C323-B323,0)</f>
        <v>0</v>
      </c>
      <c r="G323" s="13" t="str">
        <f>IF(B323&lt;=C323,C323-B323,"No Order Needed")</f>
        <v>No Order Needed</v>
      </c>
      <c r="H323" s="13">
        <f t="shared" ref="H323:H386" si="22">MAX((C323-B323)+10,0)</f>
        <v>0</v>
      </c>
      <c r="I323" s="13" t="str">
        <f t="shared" ref="I323:I386" si="23">IF(B323=0,"Urgent",IF(B323&lt;=C323,"Reorder","Ok"))</f>
        <v>Ok</v>
      </c>
    </row>
    <row r="324" spans="1:9" x14ac:dyDescent="0.3">
      <c r="A324" s="13" t="s">
        <v>6086</v>
      </c>
      <c r="B324" s="13">
        <f>VLOOKUP(A324,VLookup_Data,4,FALSE)</f>
        <v>168</v>
      </c>
      <c r="C324" s="13">
        <f>_xlfn.XLOOKUP(A324,Product_Name,Recorder_Level)</f>
        <v>22</v>
      </c>
      <c r="D324" s="13">
        <f>IF(B324&lt;=C324,C324-B324,0)</f>
        <v>0</v>
      </c>
      <c r="E324" s="13">
        <f t="shared" si="20"/>
        <v>0</v>
      </c>
      <c r="F324" s="13">
        <f t="shared" si="21"/>
        <v>0</v>
      </c>
      <c r="G324" s="13" t="str">
        <f>IF(B324&lt;=C324,C324-B324,"No Order Needed")</f>
        <v>No Order Needed</v>
      </c>
      <c r="H324" s="13">
        <f t="shared" si="22"/>
        <v>0</v>
      </c>
      <c r="I324" s="13" t="str">
        <f t="shared" si="23"/>
        <v>Ok</v>
      </c>
    </row>
    <row r="325" spans="1:9" x14ac:dyDescent="0.3">
      <c r="A325" s="13" t="s">
        <v>675</v>
      </c>
      <c r="B325" s="13">
        <f>VLOOKUP(A325,VLookup_Data,4,FALSE)</f>
        <v>0</v>
      </c>
      <c r="C325" s="13">
        <f>_xlfn.XLOOKUP(A325,Product_Name,Recorder_Level)</f>
        <v>66</v>
      </c>
      <c r="D325" s="13">
        <f>IF(B325&lt;=C325,C325-B325,0)</f>
        <v>66</v>
      </c>
      <c r="E325" s="13">
        <f t="shared" si="20"/>
        <v>66</v>
      </c>
      <c r="F325" s="13">
        <f t="shared" si="21"/>
        <v>66</v>
      </c>
      <c r="G325" s="13">
        <f>IF(B325&lt;=C325,C325-B325,"No Order Needed")</f>
        <v>66</v>
      </c>
      <c r="H325" s="13">
        <f t="shared" si="22"/>
        <v>76</v>
      </c>
      <c r="I325" s="13" t="str">
        <f t="shared" si="23"/>
        <v>Urgent</v>
      </c>
    </row>
    <row r="326" spans="1:9" x14ac:dyDescent="0.3">
      <c r="A326" s="13" t="s">
        <v>677</v>
      </c>
      <c r="B326" s="13">
        <f>VLOOKUP(A326,VLookup_Data,4,FALSE)</f>
        <v>60</v>
      </c>
      <c r="C326" s="13">
        <f>_xlfn.XLOOKUP(A326,Product_Name,Recorder_Level)</f>
        <v>54</v>
      </c>
      <c r="D326" s="13">
        <f>IF(B326&lt;=C326,C326-B326,0)</f>
        <v>0</v>
      </c>
      <c r="E326" s="13">
        <f t="shared" si="20"/>
        <v>0</v>
      </c>
      <c r="F326" s="13">
        <f t="shared" si="21"/>
        <v>0</v>
      </c>
      <c r="G326" s="13" t="str">
        <f>IF(B326&lt;=C326,C326-B326,"No Order Needed")</f>
        <v>No Order Needed</v>
      </c>
      <c r="H326" s="13">
        <f t="shared" si="22"/>
        <v>4</v>
      </c>
      <c r="I326" s="13" t="str">
        <f t="shared" si="23"/>
        <v>Ok</v>
      </c>
    </row>
    <row r="327" spans="1:9" x14ac:dyDescent="0.3">
      <c r="A327" s="13" t="s">
        <v>679</v>
      </c>
      <c r="B327" s="13">
        <f>VLOOKUP(A327,VLookup_Data,4,FALSE)</f>
        <v>2</v>
      </c>
      <c r="C327" s="13">
        <f>_xlfn.XLOOKUP(A327,Product_Name,Recorder_Level)</f>
        <v>51</v>
      </c>
      <c r="D327" s="13">
        <f>IF(B327&lt;=C327,C327-B327,0)</f>
        <v>49</v>
      </c>
      <c r="E327" s="13">
        <f t="shared" si="20"/>
        <v>49</v>
      </c>
      <c r="F327" s="13">
        <f t="shared" si="21"/>
        <v>49</v>
      </c>
      <c r="G327" s="13">
        <f>IF(B327&lt;=C327,C327-B327,"No Order Needed")</f>
        <v>49</v>
      </c>
      <c r="H327" s="13">
        <f t="shared" si="22"/>
        <v>59</v>
      </c>
      <c r="I327" s="13" t="str">
        <f t="shared" si="23"/>
        <v>Reorder</v>
      </c>
    </row>
    <row r="328" spans="1:9" x14ac:dyDescent="0.3">
      <c r="A328" s="13" t="s">
        <v>681</v>
      </c>
      <c r="B328" s="13">
        <f>VLOOKUP(A328,VLookup_Data,4,FALSE)</f>
        <v>119</v>
      </c>
      <c r="C328" s="13">
        <f>_xlfn.XLOOKUP(A328,Product_Name,Recorder_Level)</f>
        <v>92</v>
      </c>
      <c r="D328" s="13">
        <f>IF(B328&lt;=C328,C328-B328,0)</f>
        <v>0</v>
      </c>
      <c r="E328" s="13">
        <f t="shared" si="20"/>
        <v>0</v>
      </c>
      <c r="F328" s="13">
        <f t="shared" si="21"/>
        <v>0</v>
      </c>
      <c r="G328" s="13" t="str">
        <f>IF(B328&lt;=C328,C328-B328,"No Order Needed")</f>
        <v>No Order Needed</v>
      </c>
      <c r="H328" s="13">
        <f t="shared" si="22"/>
        <v>0</v>
      </c>
      <c r="I328" s="13" t="str">
        <f t="shared" si="23"/>
        <v>Ok</v>
      </c>
    </row>
    <row r="329" spans="1:9" x14ac:dyDescent="0.3">
      <c r="A329" s="13" t="s">
        <v>683</v>
      </c>
      <c r="B329" s="13">
        <f>VLOOKUP(A329,VLookup_Data,4,FALSE)</f>
        <v>97</v>
      </c>
      <c r="C329" s="13">
        <f>_xlfn.XLOOKUP(A329,Product_Name,Recorder_Level)</f>
        <v>30</v>
      </c>
      <c r="D329" s="13">
        <f>IF(B329&lt;=C329,C329-B329,0)</f>
        <v>0</v>
      </c>
      <c r="E329" s="13">
        <f t="shared" si="20"/>
        <v>0</v>
      </c>
      <c r="F329" s="13">
        <f t="shared" si="21"/>
        <v>0</v>
      </c>
      <c r="G329" s="13" t="str">
        <f>IF(B329&lt;=C329,C329-B329,"No Order Needed")</f>
        <v>No Order Needed</v>
      </c>
      <c r="H329" s="13">
        <f t="shared" si="22"/>
        <v>0</v>
      </c>
      <c r="I329" s="13" t="str">
        <f t="shared" si="23"/>
        <v>Ok</v>
      </c>
    </row>
    <row r="330" spans="1:9" x14ac:dyDescent="0.3">
      <c r="A330" s="13" t="s">
        <v>685</v>
      </c>
      <c r="B330" s="13">
        <f>VLOOKUP(A330,VLookup_Data,4,FALSE)</f>
        <v>122</v>
      </c>
      <c r="C330" s="13">
        <f>_xlfn.XLOOKUP(A330,Product_Name,Recorder_Level)</f>
        <v>48</v>
      </c>
      <c r="D330" s="13">
        <f>IF(B330&lt;=C330,C330-B330,0)</f>
        <v>0</v>
      </c>
      <c r="E330" s="13">
        <f t="shared" si="20"/>
        <v>0</v>
      </c>
      <c r="F330" s="13">
        <f t="shared" si="21"/>
        <v>0</v>
      </c>
      <c r="G330" s="13" t="str">
        <f>IF(B330&lt;=C330,C330-B330,"No Order Needed")</f>
        <v>No Order Needed</v>
      </c>
      <c r="H330" s="13">
        <f t="shared" si="22"/>
        <v>0</v>
      </c>
      <c r="I330" s="13" t="str">
        <f t="shared" si="23"/>
        <v>Ok</v>
      </c>
    </row>
    <row r="331" spans="1:9" x14ac:dyDescent="0.3">
      <c r="A331" s="13" t="s">
        <v>687</v>
      </c>
      <c r="B331" s="13">
        <f>VLOOKUP(A331,VLookup_Data,4,FALSE)</f>
        <v>75</v>
      </c>
      <c r="C331" s="13">
        <f>_xlfn.XLOOKUP(A331,Product_Name,Recorder_Level)</f>
        <v>61</v>
      </c>
      <c r="D331" s="13">
        <f>IF(B331&lt;=C331,C331-B331,0)</f>
        <v>0</v>
      </c>
      <c r="E331" s="13">
        <f t="shared" si="20"/>
        <v>0</v>
      </c>
      <c r="F331" s="13">
        <f t="shared" si="21"/>
        <v>0</v>
      </c>
      <c r="G331" s="13" t="str">
        <f>IF(B331&lt;=C331,C331-B331,"No Order Needed")</f>
        <v>No Order Needed</v>
      </c>
      <c r="H331" s="13">
        <f t="shared" si="22"/>
        <v>0</v>
      </c>
      <c r="I331" s="13" t="str">
        <f t="shared" si="23"/>
        <v>Ok</v>
      </c>
    </row>
    <row r="332" spans="1:9" x14ac:dyDescent="0.3">
      <c r="A332" s="13" t="s">
        <v>689</v>
      </c>
      <c r="B332" s="13">
        <f>VLOOKUP(A332,VLookup_Data,4,FALSE)</f>
        <v>0</v>
      </c>
      <c r="C332" s="13">
        <f>_xlfn.XLOOKUP(A332,Product_Name,Recorder_Level)</f>
        <v>98</v>
      </c>
      <c r="D332" s="13">
        <f>IF(B332&lt;=C332,C332-B332,0)</f>
        <v>98</v>
      </c>
      <c r="E332" s="13">
        <f t="shared" si="20"/>
        <v>98</v>
      </c>
      <c r="F332" s="13">
        <f t="shared" si="21"/>
        <v>98</v>
      </c>
      <c r="G332" s="13">
        <f>IF(B332&lt;=C332,C332-B332,"No Order Needed")</f>
        <v>98</v>
      </c>
      <c r="H332" s="13">
        <f t="shared" si="22"/>
        <v>108</v>
      </c>
      <c r="I332" s="13" t="str">
        <f t="shared" si="23"/>
        <v>Urgent</v>
      </c>
    </row>
    <row r="333" spans="1:9" x14ac:dyDescent="0.3">
      <c r="A333" s="13" t="s">
        <v>691</v>
      </c>
      <c r="B333" s="13">
        <f>VLOOKUP(A333,VLookup_Data,4,FALSE)</f>
        <v>132</v>
      </c>
      <c r="C333" s="13">
        <f>_xlfn.XLOOKUP(A333,Product_Name,Recorder_Level)</f>
        <v>67</v>
      </c>
      <c r="D333" s="13">
        <f>IF(B333&lt;=C333,C333-B333,0)</f>
        <v>0</v>
      </c>
      <c r="E333" s="13">
        <f t="shared" si="20"/>
        <v>0</v>
      </c>
      <c r="F333" s="13">
        <f t="shared" si="21"/>
        <v>0</v>
      </c>
      <c r="G333" s="13" t="str">
        <f>IF(B333&lt;=C333,C333-B333,"No Order Needed")</f>
        <v>No Order Needed</v>
      </c>
      <c r="H333" s="13">
        <f t="shared" si="22"/>
        <v>0</v>
      </c>
      <c r="I333" s="13" t="str">
        <f t="shared" si="23"/>
        <v>Ok</v>
      </c>
    </row>
    <row r="334" spans="1:9" x14ac:dyDescent="0.3">
      <c r="A334" s="13" t="s">
        <v>693</v>
      </c>
      <c r="B334" s="13">
        <f>VLOOKUP(A334,VLookup_Data,4,FALSE)</f>
        <v>59</v>
      </c>
      <c r="C334" s="13">
        <f>_xlfn.XLOOKUP(A334,Product_Name,Recorder_Level)</f>
        <v>67</v>
      </c>
      <c r="D334" s="13">
        <f>IF(B334&lt;=C334,C334-B334,0)</f>
        <v>8</v>
      </c>
      <c r="E334" s="13">
        <f t="shared" si="20"/>
        <v>8</v>
      </c>
      <c r="F334" s="13">
        <f t="shared" si="21"/>
        <v>8</v>
      </c>
      <c r="G334" s="13">
        <f>IF(B334&lt;=C334,C334-B334,"No Order Needed")</f>
        <v>8</v>
      </c>
      <c r="H334" s="13">
        <f t="shared" si="22"/>
        <v>18</v>
      </c>
      <c r="I334" s="13" t="str">
        <f t="shared" si="23"/>
        <v>Reorder</v>
      </c>
    </row>
    <row r="335" spans="1:9" x14ac:dyDescent="0.3">
      <c r="A335" s="13" t="s">
        <v>695</v>
      </c>
      <c r="B335" s="13">
        <f>VLOOKUP(A335,VLookup_Data,4,FALSE)</f>
        <v>80</v>
      </c>
      <c r="C335" s="13">
        <f>_xlfn.XLOOKUP(A335,Product_Name,Recorder_Level)</f>
        <v>59</v>
      </c>
      <c r="D335" s="13">
        <f>IF(B335&lt;=C335,C335-B335,0)</f>
        <v>0</v>
      </c>
      <c r="E335" s="13">
        <f t="shared" si="20"/>
        <v>0</v>
      </c>
      <c r="F335" s="13">
        <f t="shared" si="21"/>
        <v>0</v>
      </c>
      <c r="G335" s="13" t="str">
        <f>IF(B335&lt;=C335,C335-B335,"No Order Needed")</f>
        <v>No Order Needed</v>
      </c>
      <c r="H335" s="13">
        <f t="shared" si="22"/>
        <v>0</v>
      </c>
      <c r="I335" s="13" t="str">
        <f t="shared" si="23"/>
        <v>Ok</v>
      </c>
    </row>
    <row r="336" spans="1:9" x14ac:dyDescent="0.3">
      <c r="A336" s="13" t="s">
        <v>697</v>
      </c>
      <c r="B336" s="13">
        <f>VLOOKUP(A336,VLookup_Data,4,FALSE)</f>
        <v>0</v>
      </c>
      <c r="C336" s="13">
        <f>_xlfn.XLOOKUP(A336,Product_Name,Recorder_Level)</f>
        <v>77</v>
      </c>
      <c r="D336" s="13">
        <f>IF(B336&lt;=C336,C336-B336,0)</f>
        <v>77</v>
      </c>
      <c r="E336" s="13">
        <f t="shared" si="20"/>
        <v>77</v>
      </c>
      <c r="F336" s="13">
        <f t="shared" si="21"/>
        <v>77</v>
      </c>
      <c r="G336" s="13">
        <f>IF(B336&lt;=C336,C336-B336,"No Order Needed")</f>
        <v>77</v>
      </c>
      <c r="H336" s="13">
        <f t="shared" si="22"/>
        <v>87</v>
      </c>
      <c r="I336" s="13" t="str">
        <f t="shared" si="23"/>
        <v>Urgent</v>
      </c>
    </row>
    <row r="337" spans="1:9" x14ac:dyDescent="0.3">
      <c r="A337" s="13" t="s">
        <v>699</v>
      </c>
      <c r="B337" s="13">
        <f>VLOOKUP(A337,VLookup_Data,4,FALSE)</f>
        <v>90</v>
      </c>
      <c r="C337" s="13">
        <f>_xlfn.XLOOKUP(A337,Product_Name,Recorder_Level)</f>
        <v>96</v>
      </c>
      <c r="D337" s="13">
        <f>IF(B337&lt;=C337,C337-B337,0)</f>
        <v>6</v>
      </c>
      <c r="E337" s="13">
        <f t="shared" si="20"/>
        <v>6</v>
      </c>
      <c r="F337" s="13">
        <f t="shared" si="21"/>
        <v>6</v>
      </c>
      <c r="G337" s="13">
        <f>IF(B337&lt;=C337,C337-B337,"No Order Needed")</f>
        <v>6</v>
      </c>
      <c r="H337" s="13">
        <f t="shared" si="22"/>
        <v>16</v>
      </c>
      <c r="I337" s="13" t="str">
        <f t="shared" si="23"/>
        <v>Reorder</v>
      </c>
    </row>
    <row r="338" spans="1:9" x14ac:dyDescent="0.3">
      <c r="A338" s="13" t="s">
        <v>701</v>
      </c>
      <c r="B338" s="13">
        <f>VLOOKUP(A338,VLookup_Data,4,FALSE)</f>
        <v>146</v>
      </c>
      <c r="C338" s="13">
        <f>_xlfn.XLOOKUP(A338,Product_Name,Recorder_Level)</f>
        <v>99</v>
      </c>
      <c r="D338" s="13">
        <f>IF(B338&lt;=C338,C338-B338,0)</f>
        <v>0</v>
      </c>
      <c r="E338" s="13">
        <f t="shared" si="20"/>
        <v>0</v>
      </c>
      <c r="F338" s="13">
        <f t="shared" si="21"/>
        <v>0</v>
      </c>
      <c r="G338" s="13" t="str">
        <f>IF(B338&lt;=C338,C338-B338,"No Order Needed")</f>
        <v>No Order Needed</v>
      </c>
      <c r="H338" s="13">
        <f t="shared" si="22"/>
        <v>0</v>
      </c>
      <c r="I338" s="13" t="str">
        <f t="shared" si="23"/>
        <v>Ok</v>
      </c>
    </row>
    <row r="339" spans="1:9" x14ac:dyDescent="0.3">
      <c r="A339" s="13" t="s">
        <v>703</v>
      </c>
      <c r="B339" s="13">
        <f>VLOOKUP(A339,VLookup_Data,4,FALSE)</f>
        <v>12</v>
      </c>
      <c r="C339" s="13">
        <f>_xlfn.XLOOKUP(A339,Product_Name,Recorder_Level)</f>
        <v>64</v>
      </c>
      <c r="D339" s="13">
        <f>IF(B339&lt;=C339,C339-B339,0)</f>
        <v>52</v>
      </c>
      <c r="E339" s="13">
        <f t="shared" si="20"/>
        <v>52</v>
      </c>
      <c r="F339" s="13">
        <f t="shared" si="21"/>
        <v>52</v>
      </c>
      <c r="G339" s="13">
        <f>IF(B339&lt;=C339,C339-B339,"No Order Needed")</f>
        <v>52</v>
      </c>
      <c r="H339" s="13">
        <f t="shared" si="22"/>
        <v>62</v>
      </c>
      <c r="I339" s="13" t="str">
        <f t="shared" si="23"/>
        <v>Reorder</v>
      </c>
    </row>
    <row r="340" spans="1:9" x14ac:dyDescent="0.3">
      <c r="A340" s="13" t="s">
        <v>705</v>
      </c>
      <c r="B340" s="13">
        <f>VLOOKUP(A340,VLookup_Data,4,FALSE)</f>
        <v>154</v>
      </c>
      <c r="C340" s="13">
        <f>_xlfn.XLOOKUP(A340,Product_Name,Recorder_Level)</f>
        <v>57</v>
      </c>
      <c r="D340" s="13">
        <f>IF(B340&lt;=C340,C340-B340,0)</f>
        <v>0</v>
      </c>
      <c r="E340" s="13">
        <f t="shared" si="20"/>
        <v>0</v>
      </c>
      <c r="F340" s="13">
        <f t="shared" si="21"/>
        <v>0</v>
      </c>
      <c r="G340" s="13" t="str">
        <f>IF(B340&lt;=C340,C340-B340,"No Order Needed")</f>
        <v>No Order Needed</v>
      </c>
      <c r="H340" s="13">
        <f t="shared" si="22"/>
        <v>0</v>
      </c>
      <c r="I340" s="13" t="str">
        <f t="shared" si="23"/>
        <v>Ok</v>
      </c>
    </row>
    <row r="341" spans="1:9" x14ac:dyDescent="0.3">
      <c r="A341" s="13" t="s">
        <v>707</v>
      </c>
      <c r="B341" s="13">
        <f>VLOOKUP(A341,VLookup_Data,4,FALSE)</f>
        <v>57</v>
      </c>
      <c r="C341" s="13">
        <f>_xlfn.XLOOKUP(A341,Product_Name,Recorder_Level)</f>
        <v>50</v>
      </c>
      <c r="D341" s="13">
        <f>IF(B341&lt;=C341,C341-B341,0)</f>
        <v>0</v>
      </c>
      <c r="E341" s="13">
        <f t="shared" si="20"/>
        <v>0</v>
      </c>
      <c r="F341" s="13">
        <f t="shared" si="21"/>
        <v>0</v>
      </c>
      <c r="G341" s="13" t="str">
        <f>IF(B341&lt;=C341,C341-B341,"No Order Needed")</f>
        <v>No Order Needed</v>
      </c>
      <c r="H341" s="13">
        <f t="shared" si="22"/>
        <v>3</v>
      </c>
      <c r="I341" s="13" t="str">
        <f t="shared" si="23"/>
        <v>Ok</v>
      </c>
    </row>
    <row r="342" spans="1:9" x14ac:dyDescent="0.3">
      <c r="A342" s="13" t="s">
        <v>709</v>
      </c>
      <c r="B342" s="13">
        <f>VLOOKUP(A342,VLookup_Data,4,FALSE)</f>
        <v>159</v>
      </c>
      <c r="C342" s="13">
        <f>_xlfn.XLOOKUP(A342,Product_Name,Recorder_Level)</f>
        <v>72</v>
      </c>
      <c r="D342" s="13">
        <f>IF(B342&lt;=C342,C342-B342,0)</f>
        <v>0</v>
      </c>
      <c r="E342" s="13">
        <f t="shared" si="20"/>
        <v>0</v>
      </c>
      <c r="F342" s="13">
        <f t="shared" si="21"/>
        <v>0</v>
      </c>
      <c r="G342" s="13" t="str">
        <f>IF(B342&lt;=C342,C342-B342,"No Order Needed")</f>
        <v>No Order Needed</v>
      </c>
      <c r="H342" s="13">
        <f t="shared" si="22"/>
        <v>0</v>
      </c>
      <c r="I342" s="13" t="str">
        <f t="shared" si="23"/>
        <v>Ok</v>
      </c>
    </row>
    <row r="343" spans="1:9" x14ac:dyDescent="0.3">
      <c r="A343" s="13" t="s">
        <v>711</v>
      </c>
      <c r="B343" s="13">
        <f>VLOOKUP(A343,VLookup_Data,4,FALSE)</f>
        <v>81</v>
      </c>
      <c r="C343" s="13">
        <f>_xlfn.XLOOKUP(A343,Product_Name,Recorder_Level)</f>
        <v>21</v>
      </c>
      <c r="D343" s="13">
        <f>IF(B343&lt;=C343,C343-B343,0)</f>
        <v>0</v>
      </c>
      <c r="E343" s="13">
        <f t="shared" si="20"/>
        <v>0</v>
      </c>
      <c r="F343" s="13">
        <f t="shared" si="21"/>
        <v>0</v>
      </c>
      <c r="G343" s="13" t="str">
        <f>IF(B343&lt;=C343,C343-B343,"No Order Needed")</f>
        <v>No Order Needed</v>
      </c>
      <c r="H343" s="13">
        <f t="shared" si="22"/>
        <v>0</v>
      </c>
      <c r="I343" s="13" t="str">
        <f t="shared" si="23"/>
        <v>Ok</v>
      </c>
    </row>
    <row r="344" spans="1:9" x14ac:dyDescent="0.3">
      <c r="A344" s="13" t="s">
        <v>713</v>
      </c>
      <c r="B344" s="13">
        <f>VLOOKUP(A344,VLookup_Data,4,FALSE)</f>
        <v>193</v>
      </c>
      <c r="C344" s="13">
        <f>_xlfn.XLOOKUP(A344,Product_Name,Recorder_Level)</f>
        <v>32</v>
      </c>
      <c r="D344" s="13">
        <f>IF(B344&lt;=C344,C344-B344,0)</f>
        <v>0</v>
      </c>
      <c r="E344" s="13">
        <f t="shared" si="20"/>
        <v>0</v>
      </c>
      <c r="F344" s="13">
        <f t="shared" si="21"/>
        <v>0</v>
      </c>
      <c r="G344" s="13" t="str">
        <f>IF(B344&lt;=C344,C344-B344,"No Order Needed")</f>
        <v>No Order Needed</v>
      </c>
      <c r="H344" s="13">
        <f t="shared" si="22"/>
        <v>0</v>
      </c>
      <c r="I344" s="13" t="str">
        <f t="shared" si="23"/>
        <v>Ok</v>
      </c>
    </row>
    <row r="345" spans="1:9" x14ac:dyDescent="0.3">
      <c r="A345" s="13" t="s">
        <v>715</v>
      </c>
      <c r="B345" s="13">
        <f>VLOOKUP(A345,VLookup_Data,4,FALSE)</f>
        <v>0</v>
      </c>
      <c r="C345" s="13">
        <f>_xlfn.XLOOKUP(A345,Product_Name,Recorder_Level)</f>
        <v>79</v>
      </c>
      <c r="D345" s="13">
        <f>IF(B345&lt;=C345,C345-B345,0)</f>
        <v>79</v>
      </c>
      <c r="E345" s="13">
        <f t="shared" si="20"/>
        <v>79</v>
      </c>
      <c r="F345" s="13">
        <f t="shared" si="21"/>
        <v>79</v>
      </c>
      <c r="G345" s="13">
        <f>IF(B345&lt;=C345,C345-B345,"No Order Needed")</f>
        <v>79</v>
      </c>
      <c r="H345" s="13">
        <f t="shared" si="22"/>
        <v>89</v>
      </c>
      <c r="I345" s="13" t="str">
        <f t="shared" si="23"/>
        <v>Urgent</v>
      </c>
    </row>
    <row r="346" spans="1:9" x14ac:dyDescent="0.3">
      <c r="A346" s="13" t="s">
        <v>717</v>
      </c>
      <c r="B346" s="13">
        <f>VLOOKUP(A346,VLookup_Data,4,FALSE)</f>
        <v>69</v>
      </c>
      <c r="C346" s="13">
        <f>_xlfn.XLOOKUP(A346,Product_Name,Recorder_Level)</f>
        <v>49</v>
      </c>
      <c r="D346" s="13">
        <f>IF(B346&lt;=C346,C346-B346,0)</f>
        <v>0</v>
      </c>
      <c r="E346" s="13">
        <f t="shared" si="20"/>
        <v>0</v>
      </c>
      <c r="F346" s="13">
        <f t="shared" si="21"/>
        <v>0</v>
      </c>
      <c r="G346" s="13" t="str">
        <f>IF(B346&lt;=C346,C346-B346,"No Order Needed")</f>
        <v>No Order Needed</v>
      </c>
      <c r="H346" s="13">
        <f t="shared" si="22"/>
        <v>0</v>
      </c>
      <c r="I346" s="13" t="str">
        <f t="shared" si="23"/>
        <v>Ok</v>
      </c>
    </row>
    <row r="347" spans="1:9" x14ac:dyDescent="0.3">
      <c r="A347" s="13" t="s">
        <v>719</v>
      </c>
      <c r="B347" s="13">
        <f>VLOOKUP(A347,VLookup_Data,4,FALSE)</f>
        <v>62</v>
      </c>
      <c r="C347" s="13">
        <f>_xlfn.XLOOKUP(A347,Product_Name,Recorder_Level)</f>
        <v>47</v>
      </c>
      <c r="D347" s="13">
        <f>IF(B347&lt;=C347,C347-B347,0)</f>
        <v>0</v>
      </c>
      <c r="E347" s="13">
        <f t="shared" si="20"/>
        <v>0</v>
      </c>
      <c r="F347" s="13">
        <f t="shared" si="21"/>
        <v>0</v>
      </c>
      <c r="G347" s="13" t="str">
        <f>IF(B347&lt;=C347,C347-B347,"No Order Needed")</f>
        <v>No Order Needed</v>
      </c>
      <c r="H347" s="13">
        <f t="shared" si="22"/>
        <v>0</v>
      </c>
      <c r="I347" s="13" t="str">
        <f t="shared" si="23"/>
        <v>Ok</v>
      </c>
    </row>
    <row r="348" spans="1:9" x14ac:dyDescent="0.3">
      <c r="A348" s="13" t="s">
        <v>721</v>
      </c>
      <c r="B348" s="13">
        <f>VLOOKUP(A348,VLookup_Data,4,FALSE)</f>
        <v>21</v>
      </c>
      <c r="C348" s="13">
        <f>_xlfn.XLOOKUP(A348,Product_Name,Recorder_Level)</f>
        <v>0</v>
      </c>
      <c r="D348" s="13">
        <f>IF(B348&lt;=C348,C348-B348,0)</f>
        <v>0</v>
      </c>
      <c r="E348" s="13">
        <f t="shared" si="20"/>
        <v>0</v>
      </c>
      <c r="F348" s="13">
        <f t="shared" si="21"/>
        <v>0</v>
      </c>
      <c r="G348" s="13" t="str">
        <f>IF(B348&lt;=C348,C348-B348,"No Order Needed")</f>
        <v>No Order Needed</v>
      </c>
      <c r="H348" s="13">
        <f t="shared" si="22"/>
        <v>0</v>
      </c>
      <c r="I348" s="13" t="str">
        <f t="shared" si="23"/>
        <v>Ok</v>
      </c>
    </row>
    <row r="349" spans="1:9" x14ac:dyDescent="0.3">
      <c r="A349" s="13" t="s">
        <v>723</v>
      </c>
      <c r="B349" s="13">
        <f>VLOOKUP(A349,VLookup_Data,4,FALSE)</f>
        <v>67</v>
      </c>
      <c r="C349" s="13">
        <f>_xlfn.XLOOKUP(A349,Product_Name,Recorder_Level)</f>
        <v>83</v>
      </c>
      <c r="D349" s="13">
        <f>IF(B349&lt;=C349,C349-B349,0)</f>
        <v>16</v>
      </c>
      <c r="E349" s="13">
        <f t="shared" si="20"/>
        <v>16</v>
      </c>
      <c r="F349" s="13">
        <f t="shared" si="21"/>
        <v>16</v>
      </c>
      <c r="G349" s="13">
        <f>IF(B349&lt;=C349,C349-B349,"No Order Needed")</f>
        <v>16</v>
      </c>
      <c r="H349" s="13">
        <f t="shared" si="22"/>
        <v>26</v>
      </c>
      <c r="I349" s="13" t="str">
        <f t="shared" si="23"/>
        <v>Reorder</v>
      </c>
    </row>
    <row r="350" spans="1:9" x14ac:dyDescent="0.3">
      <c r="A350" s="13" t="s">
        <v>725</v>
      </c>
      <c r="B350" s="13">
        <f>VLOOKUP(A350,VLookup_Data,4,FALSE)</f>
        <v>117</v>
      </c>
      <c r="C350" s="13">
        <f>_xlfn.XLOOKUP(A350,Product_Name,Recorder_Level)</f>
        <v>84</v>
      </c>
      <c r="D350" s="13">
        <f>IF(B350&lt;=C350,C350-B350,0)</f>
        <v>0</v>
      </c>
      <c r="E350" s="13">
        <f t="shared" si="20"/>
        <v>0</v>
      </c>
      <c r="F350" s="13">
        <f t="shared" si="21"/>
        <v>0</v>
      </c>
      <c r="G350" s="13" t="str">
        <f>IF(B350&lt;=C350,C350-B350,"No Order Needed")</f>
        <v>No Order Needed</v>
      </c>
      <c r="H350" s="13">
        <f t="shared" si="22"/>
        <v>0</v>
      </c>
      <c r="I350" s="13" t="str">
        <f t="shared" si="23"/>
        <v>Ok</v>
      </c>
    </row>
    <row r="351" spans="1:9" x14ac:dyDescent="0.3">
      <c r="A351" s="13" t="s">
        <v>727</v>
      </c>
      <c r="B351" s="13">
        <f>VLOOKUP(A351,VLookup_Data,4,FALSE)</f>
        <v>49</v>
      </c>
      <c r="C351" s="13">
        <f>_xlfn.XLOOKUP(A351,Product_Name,Recorder_Level)</f>
        <v>33</v>
      </c>
      <c r="D351" s="13">
        <f>IF(B351&lt;=C351,C351-B351,0)</f>
        <v>0</v>
      </c>
      <c r="E351" s="13">
        <f t="shared" si="20"/>
        <v>0</v>
      </c>
      <c r="F351" s="13">
        <f t="shared" si="21"/>
        <v>0</v>
      </c>
      <c r="G351" s="13" t="str">
        <f>IF(B351&lt;=C351,C351-B351,"No Order Needed")</f>
        <v>No Order Needed</v>
      </c>
      <c r="H351" s="13">
        <f t="shared" si="22"/>
        <v>0</v>
      </c>
      <c r="I351" s="13" t="str">
        <f t="shared" si="23"/>
        <v>Ok</v>
      </c>
    </row>
    <row r="352" spans="1:9" x14ac:dyDescent="0.3">
      <c r="A352" s="13" t="s">
        <v>729</v>
      </c>
      <c r="B352" s="13">
        <f>VLOOKUP(A352,VLookup_Data,4,FALSE)</f>
        <v>163</v>
      </c>
      <c r="C352" s="13">
        <f>_xlfn.XLOOKUP(A352,Product_Name,Recorder_Level)</f>
        <v>71</v>
      </c>
      <c r="D352" s="13">
        <f>IF(B352&lt;=C352,C352-B352,0)</f>
        <v>0</v>
      </c>
      <c r="E352" s="13">
        <f t="shared" si="20"/>
        <v>0</v>
      </c>
      <c r="F352" s="13">
        <f t="shared" si="21"/>
        <v>0</v>
      </c>
      <c r="G352" s="13" t="str">
        <f>IF(B352&lt;=C352,C352-B352,"No Order Needed")</f>
        <v>No Order Needed</v>
      </c>
      <c r="H352" s="13">
        <f t="shared" si="22"/>
        <v>0</v>
      </c>
      <c r="I352" s="13" t="str">
        <f t="shared" si="23"/>
        <v>Ok</v>
      </c>
    </row>
    <row r="353" spans="1:9" x14ac:dyDescent="0.3">
      <c r="A353" s="13" t="s">
        <v>732</v>
      </c>
      <c r="B353" s="13">
        <f>VLOOKUP(A353,VLookup_Data,4,FALSE)</f>
        <v>3</v>
      </c>
      <c r="C353" s="13">
        <f>_xlfn.XLOOKUP(A353,Product_Name,Recorder_Level)</f>
        <v>32</v>
      </c>
      <c r="D353" s="13">
        <f>IF(B353&lt;=C353,C353-B353,0)</f>
        <v>29</v>
      </c>
      <c r="E353" s="13">
        <f t="shared" si="20"/>
        <v>29</v>
      </c>
      <c r="F353" s="13">
        <f t="shared" si="21"/>
        <v>29</v>
      </c>
      <c r="G353" s="13">
        <f>IF(B353&lt;=C353,C353-B353,"No Order Needed")</f>
        <v>29</v>
      </c>
      <c r="H353" s="13">
        <f t="shared" si="22"/>
        <v>39</v>
      </c>
      <c r="I353" s="13" t="str">
        <f t="shared" si="23"/>
        <v>Reorder</v>
      </c>
    </row>
    <row r="354" spans="1:9" x14ac:dyDescent="0.3">
      <c r="A354" s="13" t="s">
        <v>734</v>
      </c>
      <c r="B354" s="13">
        <f>VLOOKUP(A354,VLookup_Data,4,FALSE)</f>
        <v>118</v>
      </c>
      <c r="C354" s="13">
        <f>_xlfn.XLOOKUP(A354,Product_Name,Recorder_Level)</f>
        <v>48</v>
      </c>
      <c r="D354" s="13">
        <f>IF(B354&lt;=C354,C354-B354,0)</f>
        <v>0</v>
      </c>
      <c r="E354" s="13">
        <f t="shared" si="20"/>
        <v>0</v>
      </c>
      <c r="F354" s="13">
        <f t="shared" si="21"/>
        <v>0</v>
      </c>
      <c r="G354" s="13" t="str">
        <f>IF(B354&lt;=C354,C354-B354,"No Order Needed")</f>
        <v>No Order Needed</v>
      </c>
      <c r="H354" s="13">
        <f t="shared" si="22"/>
        <v>0</v>
      </c>
      <c r="I354" s="13" t="str">
        <f t="shared" si="23"/>
        <v>Ok</v>
      </c>
    </row>
    <row r="355" spans="1:9" x14ac:dyDescent="0.3">
      <c r="A355" s="13" t="s">
        <v>80</v>
      </c>
      <c r="B355" s="13">
        <f>VLOOKUP(A355,VLookup_Data,4,FALSE)</f>
        <v>47</v>
      </c>
      <c r="C355" s="13">
        <f>_xlfn.XLOOKUP(A355,Product_Name,Recorder_Level)</f>
        <v>42</v>
      </c>
      <c r="D355" s="13">
        <f>IF(B355&lt;=C355,C355-B355,0)</f>
        <v>0</v>
      </c>
      <c r="E355" s="13">
        <f t="shared" si="20"/>
        <v>0</v>
      </c>
      <c r="F355" s="13">
        <f t="shared" si="21"/>
        <v>0</v>
      </c>
      <c r="G355" s="13" t="str">
        <f>IF(B355&lt;=C355,C355-B355,"No Order Needed")</f>
        <v>No Order Needed</v>
      </c>
      <c r="H355" s="13">
        <f t="shared" si="22"/>
        <v>5</v>
      </c>
      <c r="I355" s="13" t="str">
        <f t="shared" si="23"/>
        <v>Ok</v>
      </c>
    </row>
    <row r="356" spans="1:9" x14ac:dyDescent="0.3">
      <c r="A356" s="13" t="s">
        <v>7494</v>
      </c>
      <c r="B356" s="13">
        <f>VLOOKUP(A356,VLookup_Data,4,FALSE)</f>
        <v>21</v>
      </c>
      <c r="C356" s="13">
        <f>_xlfn.XLOOKUP(A356,Product_Name,Recorder_Level)</f>
        <v>94</v>
      </c>
      <c r="D356" s="13">
        <f>IF(B356&lt;=C356,C356-B356,0)</f>
        <v>73</v>
      </c>
      <c r="E356" s="13">
        <f t="shared" si="20"/>
        <v>73</v>
      </c>
      <c r="F356" s="13">
        <f t="shared" si="21"/>
        <v>73</v>
      </c>
      <c r="G356" s="13">
        <f>IF(B356&lt;=C356,C356-B356,"No Order Needed")</f>
        <v>73</v>
      </c>
      <c r="H356" s="13">
        <f t="shared" si="22"/>
        <v>83</v>
      </c>
      <c r="I356" s="13" t="str">
        <f t="shared" si="23"/>
        <v>Reorder</v>
      </c>
    </row>
    <row r="357" spans="1:9" x14ac:dyDescent="0.3">
      <c r="A357" s="13" t="s">
        <v>739</v>
      </c>
      <c r="B357" s="13">
        <f>VLOOKUP(A357,VLookup_Data,4,FALSE)</f>
        <v>125</v>
      </c>
      <c r="C357" s="13">
        <f>_xlfn.XLOOKUP(A357,Product_Name,Recorder_Level)</f>
        <v>75</v>
      </c>
      <c r="D357" s="13">
        <f>IF(B357&lt;=C357,C357-B357,0)</f>
        <v>0</v>
      </c>
      <c r="E357" s="13">
        <f t="shared" si="20"/>
        <v>0</v>
      </c>
      <c r="F357" s="13">
        <f t="shared" si="21"/>
        <v>0</v>
      </c>
      <c r="G357" s="13" t="str">
        <f>IF(B357&lt;=C357,C357-B357,"No Order Needed")</f>
        <v>No Order Needed</v>
      </c>
      <c r="H357" s="13">
        <f t="shared" si="22"/>
        <v>0</v>
      </c>
      <c r="I357" s="13" t="str">
        <f t="shared" si="23"/>
        <v>Ok</v>
      </c>
    </row>
    <row r="358" spans="1:9" x14ac:dyDescent="0.3">
      <c r="A358" s="13" t="s">
        <v>741</v>
      </c>
      <c r="B358" s="13">
        <f>VLOOKUP(A358,VLookup_Data,4,FALSE)</f>
        <v>46</v>
      </c>
      <c r="C358" s="13">
        <f>_xlfn.XLOOKUP(A358,Product_Name,Recorder_Level)</f>
        <v>99</v>
      </c>
      <c r="D358" s="13">
        <f>IF(B358&lt;=C358,C358-B358,0)</f>
        <v>53</v>
      </c>
      <c r="E358" s="13">
        <f t="shared" si="20"/>
        <v>53</v>
      </c>
      <c r="F358" s="13">
        <f t="shared" si="21"/>
        <v>53</v>
      </c>
      <c r="G358" s="13">
        <f>IF(B358&lt;=C358,C358-B358,"No Order Needed")</f>
        <v>53</v>
      </c>
      <c r="H358" s="13">
        <f t="shared" si="22"/>
        <v>63</v>
      </c>
      <c r="I358" s="13" t="str">
        <f t="shared" si="23"/>
        <v>Reorder</v>
      </c>
    </row>
    <row r="359" spans="1:9" x14ac:dyDescent="0.3">
      <c r="A359" s="13" t="s">
        <v>3264</v>
      </c>
      <c r="B359" s="13">
        <f>VLOOKUP(A359,VLookup_Data,4,FALSE)</f>
        <v>5</v>
      </c>
      <c r="C359" s="13">
        <f>_xlfn.XLOOKUP(A359,Product_Name,Recorder_Level)</f>
        <v>38</v>
      </c>
      <c r="D359" s="13">
        <f>IF(B359&lt;=C359,C359-B359,0)</f>
        <v>33</v>
      </c>
      <c r="E359" s="13">
        <f t="shared" si="20"/>
        <v>33</v>
      </c>
      <c r="F359" s="13">
        <f t="shared" si="21"/>
        <v>33</v>
      </c>
      <c r="G359" s="13">
        <f>IF(B359&lt;=C359,C359-B359,"No Order Needed")</f>
        <v>33</v>
      </c>
      <c r="H359" s="13">
        <f t="shared" si="22"/>
        <v>43</v>
      </c>
      <c r="I359" s="13" t="str">
        <f t="shared" si="23"/>
        <v>Reorder</v>
      </c>
    </row>
    <row r="360" spans="1:9" x14ac:dyDescent="0.3">
      <c r="A360" s="13" t="s">
        <v>745</v>
      </c>
      <c r="B360" s="13">
        <f>VLOOKUP(A360,VLookup_Data,4,FALSE)</f>
        <v>0</v>
      </c>
      <c r="C360" s="13">
        <f>_xlfn.XLOOKUP(A360,Product_Name,Recorder_Level)</f>
        <v>77</v>
      </c>
      <c r="D360" s="13">
        <f>IF(B360&lt;=C360,C360-B360,0)</f>
        <v>77</v>
      </c>
      <c r="E360" s="13">
        <f t="shared" si="20"/>
        <v>77</v>
      </c>
      <c r="F360" s="13">
        <f t="shared" si="21"/>
        <v>77</v>
      </c>
      <c r="G360" s="13">
        <f>IF(B360&lt;=C360,C360-B360,"No Order Needed")</f>
        <v>77</v>
      </c>
      <c r="H360" s="13">
        <f t="shared" si="22"/>
        <v>87</v>
      </c>
      <c r="I360" s="13" t="str">
        <f t="shared" si="23"/>
        <v>Urgent</v>
      </c>
    </row>
    <row r="361" spans="1:9" x14ac:dyDescent="0.3">
      <c r="A361" s="13" t="s">
        <v>747</v>
      </c>
      <c r="B361" s="13">
        <f>VLOOKUP(A361,VLookup_Data,4,FALSE)</f>
        <v>161</v>
      </c>
      <c r="C361" s="13">
        <f>_xlfn.XLOOKUP(A361,Product_Name,Recorder_Level)</f>
        <v>80</v>
      </c>
      <c r="D361" s="13">
        <f>IF(B361&lt;=C361,C361-B361,0)</f>
        <v>0</v>
      </c>
      <c r="E361" s="13">
        <f t="shared" si="20"/>
        <v>0</v>
      </c>
      <c r="F361" s="13">
        <f t="shared" si="21"/>
        <v>0</v>
      </c>
      <c r="G361" s="13" t="str">
        <f>IF(B361&lt;=C361,C361-B361,"No Order Needed")</f>
        <v>No Order Needed</v>
      </c>
      <c r="H361" s="13">
        <f t="shared" si="22"/>
        <v>0</v>
      </c>
      <c r="I361" s="13" t="str">
        <f t="shared" si="23"/>
        <v>Ok</v>
      </c>
    </row>
    <row r="362" spans="1:9" x14ac:dyDescent="0.3">
      <c r="A362" s="13" t="s">
        <v>749</v>
      </c>
      <c r="B362" s="13">
        <f>VLOOKUP(A362,VLookup_Data,4,FALSE)</f>
        <v>24</v>
      </c>
      <c r="C362" s="13">
        <f>_xlfn.XLOOKUP(A362,Product_Name,Recorder_Level)</f>
        <v>0</v>
      </c>
      <c r="D362" s="13">
        <f>IF(B362&lt;=C362,C362-B362,0)</f>
        <v>0</v>
      </c>
      <c r="E362" s="13">
        <f t="shared" si="20"/>
        <v>0</v>
      </c>
      <c r="F362" s="13">
        <f t="shared" si="21"/>
        <v>0</v>
      </c>
      <c r="G362" s="13" t="str">
        <f>IF(B362&lt;=C362,C362-B362,"No Order Needed")</f>
        <v>No Order Needed</v>
      </c>
      <c r="H362" s="13">
        <f t="shared" si="22"/>
        <v>0</v>
      </c>
      <c r="I362" s="13" t="str">
        <f t="shared" si="23"/>
        <v>Ok</v>
      </c>
    </row>
    <row r="363" spans="1:9" x14ac:dyDescent="0.3">
      <c r="A363" s="13" t="s">
        <v>751</v>
      </c>
      <c r="B363" s="13">
        <f>VLOOKUP(A363,VLookup_Data,4,FALSE)</f>
        <v>0</v>
      </c>
      <c r="C363" s="13">
        <f>_xlfn.XLOOKUP(A363,Product_Name,Recorder_Level)</f>
        <v>91</v>
      </c>
      <c r="D363" s="13">
        <f>IF(B363&lt;=C363,C363-B363,0)</f>
        <v>91</v>
      </c>
      <c r="E363" s="13">
        <f t="shared" si="20"/>
        <v>91</v>
      </c>
      <c r="F363" s="13">
        <f t="shared" si="21"/>
        <v>91</v>
      </c>
      <c r="G363" s="13">
        <f>IF(B363&lt;=C363,C363-B363,"No Order Needed")</f>
        <v>91</v>
      </c>
      <c r="H363" s="13">
        <f t="shared" si="22"/>
        <v>101</v>
      </c>
      <c r="I363" s="13" t="str">
        <f t="shared" si="23"/>
        <v>Urgent</v>
      </c>
    </row>
    <row r="364" spans="1:9" x14ac:dyDescent="0.3">
      <c r="A364" s="13" t="s">
        <v>753</v>
      </c>
      <c r="B364" s="13">
        <f>VLOOKUP(A364,VLookup_Data,4,FALSE)</f>
        <v>144</v>
      </c>
      <c r="C364" s="13">
        <f>_xlfn.XLOOKUP(A364,Product_Name,Recorder_Level)</f>
        <v>72</v>
      </c>
      <c r="D364" s="13">
        <f>IF(B364&lt;=C364,C364-B364,0)</f>
        <v>0</v>
      </c>
      <c r="E364" s="13">
        <f t="shared" si="20"/>
        <v>0</v>
      </c>
      <c r="F364" s="13">
        <f t="shared" si="21"/>
        <v>0</v>
      </c>
      <c r="G364" s="13" t="str">
        <f>IF(B364&lt;=C364,C364-B364,"No Order Needed")</f>
        <v>No Order Needed</v>
      </c>
      <c r="H364" s="13">
        <f t="shared" si="22"/>
        <v>0</v>
      </c>
      <c r="I364" s="13" t="str">
        <f t="shared" si="23"/>
        <v>Ok</v>
      </c>
    </row>
    <row r="365" spans="1:9" x14ac:dyDescent="0.3">
      <c r="A365" s="13" t="s">
        <v>755</v>
      </c>
      <c r="B365" s="13">
        <f>VLOOKUP(A365,VLookup_Data,4,FALSE)</f>
        <v>173</v>
      </c>
      <c r="C365" s="13">
        <f>_xlfn.XLOOKUP(A365,Product_Name,Recorder_Level)</f>
        <v>69</v>
      </c>
      <c r="D365" s="13">
        <f>IF(B365&lt;=C365,C365-B365,0)</f>
        <v>0</v>
      </c>
      <c r="E365" s="13">
        <f t="shared" si="20"/>
        <v>0</v>
      </c>
      <c r="F365" s="13">
        <f t="shared" si="21"/>
        <v>0</v>
      </c>
      <c r="G365" s="13" t="str">
        <f>IF(B365&lt;=C365,C365-B365,"No Order Needed")</f>
        <v>No Order Needed</v>
      </c>
      <c r="H365" s="13">
        <f t="shared" si="22"/>
        <v>0</v>
      </c>
      <c r="I365" s="13" t="str">
        <f t="shared" si="23"/>
        <v>Ok</v>
      </c>
    </row>
    <row r="366" spans="1:9" x14ac:dyDescent="0.3">
      <c r="A366" s="13" t="s">
        <v>7228</v>
      </c>
      <c r="B366" s="13">
        <f>VLOOKUP(A366,VLookup_Data,4,FALSE)</f>
        <v>171</v>
      </c>
      <c r="C366" s="13">
        <f>_xlfn.XLOOKUP(A366,Product_Name,Recorder_Level)</f>
        <v>72</v>
      </c>
      <c r="D366" s="13">
        <f>IF(B366&lt;=C366,C366-B366,0)</f>
        <v>0</v>
      </c>
      <c r="E366" s="13">
        <f t="shared" si="20"/>
        <v>0</v>
      </c>
      <c r="F366" s="13">
        <f t="shared" si="21"/>
        <v>0</v>
      </c>
      <c r="G366" s="13" t="str">
        <f>IF(B366&lt;=C366,C366-B366,"No Order Needed")</f>
        <v>No Order Needed</v>
      </c>
      <c r="H366" s="13">
        <f t="shared" si="22"/>
        <v>0</v>
      </c>
      <c r="I366" s="13" t="str">
        <f t="shared" si="23"/>
        <v>Ok</v>
      </c>
    </row>
    <row r="367" spans="1:9" x14ac:dyDescent="0.3">
      <c r="A367" s="13" t="s">
        <v>759</v>
      </c>
      <c r="B367" s="13">
        <f>VLOOKUP(A367,VLookup_Data,4,FALSE)</f>
        <v>130</v>
      </c>
      <c r="C367" s="13">
        <f>_xlfn.XLOOKUP(A367,Product_Name,Recorder_Level)</f>
        <v>39</v>
      </c>
      <c r="D367" s="13">
        <f>IF(B367&lt;=C367,C367-B367,0)</f>
        <v>0</v>
      </c>
      <c r="E367" s="13">
        <f t="shared" si="20"/>
        <v>0</v>
      </c>
      <c r="F367" s="13">
        <f t="shared" si="21"/>
        <v>0</v>
      </c>
      <c r="G367" s="13" t="str">
        <f>IF(B367&lt;=C367,C367-B367,"No Order Needed")</f>
        <v>No Order Needed</v>
      </c>
      <c r="H367" s="13">
        <f t="shared" si="22"/>
        <v>0</v>
      </c>
      <c r="I367" s="13" t="str">
        <f t="shared" si="23"/>
        <v>Ok</v>
      </c>
    </row>
    <row r="368" spans="1:9" x14ac:dyDescent="0.3">
      <c r="A368" s="13" t="s">
        <v>180</v>
      </c>
      <c r="B368" s="13">
        <f>VLOOKUP(A368,VLookup_Data,4,FALSE)</f>
        <v>17</v>
      </c>
      <c r="C368" s="13">
        <f>_xlfn.XLOOKUP(A368,Product_Name,Recorder_Level)</f>
        <v>44</v>
      </c>
      <c r="D368" s="13">
        <f>IF(B368&lt;=C368,C368-B368,0)</f>
        <v>27</v>
      </c>
      <c r="E368" s="13">
        <f t="shared" si="20"/>
        <v>27</v>
      </c>
      <c r="F368" s="13">
        <f t="shared" si="21"/>
        <v>27</v>
      </c>
      <c r="G368" s="13">
        <f>IF(B368&lt;=C368,C368-B368,"No Order Needed")</f>
        <v>27</v>
      </c>
      <c r="H368" s="13">
        <f t="shared" si="22"/>
        <v>37</v>
      </c>
      <c r="I368" s="13" t="str">
        <f t="shared" si="23"/>
        <v>Reorder</v>
      </c>
    </row>
    <row r="369" spans="1:9" x14ac:dyDescent="0.3">
      <c r="A369" s="13" t="s">
        <v>762</v>
      </c>
      <c r="B369" s="13">
        <f>VLOOKUP(A369,VLookup_Data,4,FALSE)</f>
        <v>8</v>
      </c>
      <c r="C369" s="13">
        <f>_xlfn.XLOOKUP(A369,Product_Name,Recorder_Level)</f>
        <v>57</v>
      </c>
      <c r="D369" s="13">
        <f>IF(B369&lt;=C369,C369-B369,0)</f>
        <v>49</v>
      </c>
      <c r="E369" s="13">
        <f t="shared" si="20"/>
        <v>49</v>
      </c>
      <c r="F369" s="13">
        <f t="shared" si="21"/>
        <v>49</v>
      </c>
      <c r="G369" s="13">
        <f>IF(B369&lt;=C369,C369-B369,"No Order Needed")</f>
        <v>49</v>
      </c>
      <c r="H369" s="13">
        <f t="shared" si="22"/>
        <v>59</v>
      </c>
      <c r="I369" s="13" t="str">
        <f t="shared" si="23"/>
        <v>Reorder</v>
      </c>
    </row>
    <row r="370" spans="1:9" x14ac:dyDescent="0.3">
      <c r="A370" s="13" t="s">
        <v>560</v>
      </c>
      <c r="B370" s="13">
        <f>VLOOKUP(A370,VLookup_Data,4,FALSE)</f>
        <v>73</v>
      </c>
      <c r="C370" s="13">
        <f>_xlfn.XLOOKUP(A370,Product_Name,Recorder_Level)</f>
        <v>26</v>
      </c>
      <c r="D370" s="13">
        <f>IF(B370&lt;=C370,C370-B370,0)</f>
        <v>0</v>
      </c>
      <c r="E370" s="13">
        <f t="shared" si="20"/>
        <v>0</v>
      </c>
      <c r="F370" s="13">
        <f t="shared" si="21"/>
        <v>0</v>
      </c>
      <c r="G370" s="13" t="str">
        <f>IF(B370&lt;=C370,C370-B370,"No Order Needed")</f>
        <v>No Order Needed</v>
      </c>
      <c r="H370" s="13">
        <f t="shared" si="22"/>
        <v>0</v>
      </c>
      <c r="I370" s="13" t="str">
        <f t="shared" si="23"/>
        <v>Ok</v>
      </c>
    </row>
    <row r="371" spans="1:9" x14ac:dyDescent="0.3">
      <c r="A371" s="13" t="s">
        <v>400</v>
      </c>
      <c r="B371" s="13">
        <f>VLOOKUP(A371,VLookup_Data,4,FALSE)</f>
        <v>17</v>
      </c>
      <c r="C371" s="13">
        <f>_xlfn.XLOOKUP(A371,Product_Name,Recorder_Level)</f>
        <v>57</v>
      </c>
      <c r="D371" s="13">
        <f>IF(B371&lt;=C371,C371-B371,0)</f>
        <v>40</v>
      </c>
      <c r="E371" s="13">
        <f t="shared" si="20"/>
        <v>40</v>
      </c>
      <c r="F371" s="13">
        <f t="shared" si="21"/>
        <v>40</v>
      </c>
      <c r="G371" s="13">
        <f>IF(B371&lt;=C371,C371-B371,"No Order Needed")</f>
        <v>40</v>
      </c>
      <c r="H371" s="13">
        <f t="shared" si="22"/>
        <v>50</v>
      </c>
      <c r="I371" s="13" t="str">
        <f t="shared" si="23"/>
        <v>Reorder</v>
      </c>
    </row>
    <row r="372" spans="1:9" x14ac:dyDescent="0.3">
      <c r="A372" s="13" t="s">
        <v>766</v>
      </c>
      <c r="B372" s="13">
        <f>VLOOKUP(A372,VLookup_Data,4,FALSE)</f>
        <v>63</v>
      </c>
      <c r="C372" s="13">
        <f>_xlfn.XLOOKUP(A372,Product_Name,Recorder_Level)</f>
        <v>57</v>
      </c>
      <c r="D372" s="13">
        <f>IF(B372&lt;=C372,C372-B372,0)</f>
        <v>0</v>
      </c>
      <c r="E372" s="13">
        <f t="shared" si="20"/>
        <v>0</v>
      </c>
      <c r="F372" s="13">
        <f t="shared" si="21"/>
        <v>0</v>
      </c>
      <c r="G372" s="13" t="str">
        <f>IF(B372&lt;=C372,C372-B372,"No Order Needed")</f>
        <v>No Order Needed</v>
      </c>
      <c r="H372" s="13">
        <f t="shared" si="22"/>
        <v>4</v>
      </c>
      <c r="I372" s="13" t="str">
        <f t="shared" si="23"/>
        <v>Ok</v>
      </c>
    </row>
    <row r="373" spans="1:9" x14ac:dyDescent="0.3">
      <c r="A373" s="13" t="s">
        <v>768</v>
      </c>
      <c r="B373" s="13">
        <f>VLOOKUP(A373,VLookup_Data,4,FALSE)</f>
        <v>32</v>
      </c>
      <c r="C373" s="13">
        <f>_xlfn.XLOOKUP(A373,Product_Name,Recorder_Level)</f>
        <v>60</v>
      </c>
      <c r="D373" s="13">
        <f>IF(B373&lt;=C373,C373-B373,0)</f>
        <v>28</v>
      </c>
      <c r="E373" s="13">
        <f t="shared" si="20"/>
        <v>28</v>
      </c>
      <c r="F373" s="13">
        <f t="shared" si="21"/>
        <v>28</v>
      </c>
      <c r="G373" s="13">
        <f>IF(B373&lt;=C373,C373-B373,"No Order Needed")</f>
        <v>28</v>
      </c>
      <c r="H373" s="13">
        <f t="shared" si="22"/>
        <v>38</v>
      </c>
      <c r="I373" s="13" t="str">
        <f t="shared" si="23"/>
        <v>Reorder</v>
      </c>
    </row>
    <row r="374" spans="1:9" x14ac:dyDescent="0.3">
      <c r="A374" s="13" t="s">
        <v>770</v>
      </c>
      <c r="B374" s="13">
        <f>VLOOKUP(A374,VLookup_Data,4,FALSE)</f>
        <v>178</v>
      </c>
      <c r="C374" s="13">
        <f>_xlfn.XLOOKUP(A374,Product_Name,Recorder_Level)</f>
        <v>60</v>
      </c>
      <c r="D374" s="13">
        <f>IF(B374&lt;=C374,C374-B374,0)</f>
        <v>0</v>
      </c>
      <c r="E374" s="13">
        <f t="shared" si="20"/>
        <v>0</v>
      </c>
      <c r="F374" s="13">
        <f t="shared" si="21"/>
        <v>0</v>
      </c>
      <c r="G374" s="13" t="str">
        <f>IF(B374&lt;=C374,C374-B374,"No Order Needed")</f>
        <v>No Order Needed</v>
      </c>
      <c r="H374" s="13">
        <f t="shared" si="22"/>
        <v>0</v>
      </c>
      <c r="I374" s="13" t="str">
        <f t="shared" si="23"/>
        <v>Ok</v>
      </c>
    </row>
    <row r="375" spans="1:9" x14ac:dyDescent="0.3">
      <c r="A375" s="13" t="s">
        <v>772</v>
      </c>
      <c r="B375" s="13">
        <f>VLOOKUP(A375,VLookup_Data,4,FALSE)</f>
        <v>159</v>
      </c>
      <c r="C375" s="13">
        <f>_xlfn.XLOOKUP(A375,Product_Name,Recorder_Level)</f>
        <v>98</v>
      </c>
      <c r="D375" s="13">
        <f>IF(B375&lt;=C375,C375-B375,0)</f>
        <v>0</v>
      </c>
      <c r="E375" s="13">
        <f t="shared" si="20"/>
        <v>0</v>
      </c>
      <c r="F375" s="13">
        <f t="shared" si="21"/>
        <v>0</v>
      </c>
      <c r="G375" s="13" t="str">
        <f>IF(B375&lt;=C375,C375-B375,"No Order Needed")</f>
        <v>No Order Needed</v>
      </c>
      <c r="H375" s="13">
        <f t="shared" si="22"/>
        <v>0</v>
      </c>
      <c r="I375" s="13" t="str">
        <f t="shared" si="23"/>
        <v>Ok</v>
      </c>
    </row>
    <row r="376" spans="1:9" x14ac:dyDescent="0.3">
      <c r="A376" s="13" t="s">
        <v>774</v>
      </c>
      <c r="B376" s="13">
        <f>VLOOKUP(A376,VLookup_Data,4,FALSE)</f>
        <v>167</v>
      </c>
      <c r="C376" s="13">
        <f>_xlfn.XLOOKUP(A376,Product_Name,Recorder_Level)</f>
        <v>51</v>
      </c>
      <c r="D376" s="13">
        <f>IF(B376&lt;=C376,C376-B376,0)</f>
        <v>0</v>
      </c>
      <c r="E376" s="13">
        <f t="shared" si="20"/>
        <v>0</v>
      </c>
      <c r="F376" s="13">
        <f t="shared" si="21"/>
        <v>0</v>
      </c>
      <c r="G376" s="13" t="str">
        <f>IF(B376&lt;=C376,C376-B376,"No Order Needed")</f>
        <v>No Order Needed</v>
      </c>
      <c r="H376" s="13">
        <f t="shared" si="22"/>
        <v>0</v>
      </c>
      <c r="I376" s="13" t="str">
        <f t="shared" si="23"/>
        <v>Ok</v>
      </c>
    </row>
    <row r="377" spans="1:9" x14ac:dyDescent="0.3">
      <c r="A377" s="13" t="s">
        <v>776</v>
      </c>
      <c r="B377" s="13">
        <f>VLOOKUP(A377,VLookup_Data,4,FALSE)</f>
        <v>1</v>
      </c>
      <c r="C377" s="13">
        <f>_xlfn.XLOOKUP(A377,Product_Name,Recorder_Level)</f>
        <v>52</v>
      </c>
      <c r="D377" s="13">
        <f>IF(B377&lt;=C377,C377-B377,0)</f>
        <v>51</v>
      </c>
      <c r="E377" s="13">
        <f t="shared" si="20"/>
        <v>51</v>
      </c>
      <c r="F377" s="13">
        <f t="shared" si="21"/>
        <v>51</v>
      </c>
      <c r="G377" s="13">
        <f>IF(B377&lt;=C377,C377-B377,"No Order Needed")</f>
        <v>51</v>
      </c>
      <c r="H377" s="13">
        <f t="shared" si="22"/>
        <v>61</v>
      </c>
      <c r="I377" s="13" t="str">
        <f t="shared" si="23"/>
        <v>Reorder</v>
      </c>
    </row>
    <row r="378" spans="1:9" x14ac:dyDescent="0.3">
      <c r="A378" s="13" t="s">
        <v>572</v>
      </c>
      <c r="B378" s="13">
        <f>VLOOKUP(A378,VLookup_Data,4,FALSE)</f>
        <v>85</v>
      </c>
      <c r="C378" s="13">
        <f>_xlfn.XLOOKUP(A378,Product_Name,Recorder_Level)</f>
        <v>43</v>
      </c>
      <c r="D378" s="13">
        <f>IF(B378&lt;=C378,C378-B378,0)</f>
        <v>0</v>
      </c>
      <c r="E378" s="13">
        <f t="shared" si="20"/>
        <v>0</v>
      </c>
      <c r="F378" s="13">
        <f t="shared" si="21"/>
        <v>0</v>
      </c>
      <c r="G378" s="13" t="str">
        <f>IF(B378&lt;=C378,C378-B378,"No Order Needed")</f>
        <v>No Order Needed</v>
      </c>
      <c r="H378" s="13">
        <f t="shared" si="22"/>
        <v>0</v>
      </c>
      <c r="I378" s="13" t="str">
        <f t="shared" si="23"/>
        <v>Ok</v>
      </c>
    </row>
    <row r="379" spans="1:9" x14ac:dyDescent="0.3">
      <c r="A379" s="13" t="s">
        <v>779</v>
      </c>
      <c r="B379" s="13">
        <f>VLOOKUP(A379,VLookup_Data,4,FALSE)</f>
        <v>102</v>
      </c>
      <c r="C379" s="13">
        <f>_xlfn.XLOOKUP(A379,Product_Name,Recorder_Level)</f>
        <v>85</v>
      </c>
      <c r="D379" s="13">
        <f>IF(B379&lt;=C379,C379-B379,0)</f>
        <v>0</v>
      </c>
      <c r="E379" s="13">
        <f t="shared" si="20"/>
        <v>0</v>
      </c>
      <c r="F379" s="13">
        <f t="shared" si="21"/>
        <v>0</v>
      </c>
      <c r="G379" s="13" t="str">
        <f>IF(B379&lt;=C379,C379-B379,"No Order Needed")</f>
        <v>No Order Needed</v>
      </c>
      <c r="H379" s="13">
        <f t="shared" si="22"/>
        <v>0</v>
      </c>
      <c r="I379" s="13" t="str">
        <f t="shared" si="23"/>
        <v>Ok</v>
      </c>
    </row>
    <row r="380" spans="1:9" x14ac:dyDescent="0.3">
      <c r="A380" s="13" t="s">
        <v>781</v>
      </c>
      <c r="B380" s="13">
        <f>VLOOKUP(A380,VLookup_Data,4,FALSE)</f>
        <v>173</v>
      </c>
      <c r="C380" s="13">
        <f>_xlfn.XLOOKUP(A380,Product_Name,Recorder_Level)</f>
        <v>34</v>
      </c>
      <c r="D380" s="13">
        <f>IF(B380&lt;=C380,C380-B380,0)</f>
        <v>0</v>
      </c>
      <c r="E380" s="13">
        <f t="shared" si="20"/>
        <v>0</v>
      </c>
      <c r="F380" s="13">
        <f t="shared" si="21"/>
        <v>0</v>
      </c>
      <c r="G380" s="13" t="str">
        <f>IF(B380&lt;=C380,C380-B380,"No Order Needed")</f>
        <v>No Order Needed</v>
      </c>
      <c r="H380" s="13">
        <f t="shared" si="22"/>
        <v>0</v>
      </c>
      <c r="I380" s="13" t="str">
        <f t="shared" si="23"/>
        <v>Ok</v>
      </c>
    </row>
    <row r="381" spans="1:9" x14ac:dyDescent="0.3">
      <c r="A381" s="13" t="s">
        <v>783</v>
      </c>
      <c r="B381" s="13">
        <f>VLOOKUP(A381,VLookup_Data,4,FALSE)</f>
        <v>48</v>
      </c>
      <c r="C381" s="13">
        <f>_xlfn.XLOOKUP(A381,Product_Name,Recorder_Level)</f>
        <v>94</v>
      </c>
      <c r="D381" s="13">
        <f>IF(B381&lt;=C381,C381-B381,0)</f>
        <v>46</v>
      </c>
      <c r="E381" s="13">
        <f t="shared" si="20"/>
        <v>46</v>
      </c>
      <c r="F381" s="13">
        <f t="shared" si="21"/>
        <v>46</v>
      </c>
      <c r="G381" s="13">
        <f>IF(B381&lt;=C381,C381-B381,"No Order Needed")</f>
        <v>46</v>
      </c>
      <c r="H381" s="13">
        <f t="shared" si="22"/>
        <v>56</v>
      </c>
      <c r="I381" s="13" t="str">
        <f t="shared" si="23"/>
        <v>Reorder</v>
      </c>
    </row>
    <row r="382" spans="1:9" x14ac:dyDescent="0.3">
      <c r="A382" s="13" t="s">
        <v>785</v>
      </c>
      <c r="B382" s="13">
        <f>VLOOKUP(A382,VLookup_Data,4,FALSE)</f>
        <v>133</v>
      </c>
      <c r="C382" s="13">
        <f>_xlfn.XLOOKUP(A382,Product_Name,Recorder_Level)</f>
        <v>28</v>
      </c>
      <c r="D382" s="13">
        <f>IF(B382&lt;=C382,C382-B382,0)</f>
        <v>0</v>
      </c>
      <c r="E382" s="13">
        <f t="shared" si="20"/>
        <v>0</v>
      </c>
      <c r="F382" s="13">
        <f t="shared" si="21"/>
        <v>0</v>
      </c>
      <c r="G382" s="13" t="str">
        <f>IF(B382&lt;=C382,C382-B382,"No Order Needed")</f>
        <v>No Order Needed</v>
      </c>
      <c r="H382" s="13">
        <f t="shared" si="22"/>
        <v>0</v>
      </c>
      <c r="I382" s="13" t="str">
        <f t="shared" si="23"/>
        <v>Ok</v>
      </c>
    </row>
    <row r="383" spans="1:9" x14ac:dyDescent="0.3">
      <c r="A383" s="13" t="s">
        <v>787</v>
      </c>
      <c r="B383" s="13">
        <f>VLOOKUP(A383,VLookup_Data,4,FALSE)</f>
        <v>113</v>
      </c>
      <c r="C383" s="13">
        <f>_xlfn.XLOOKUP(A383,Product_Name,Recorder_Level)</f>
        <v>95</v>
      </c>
      <c r="D383" s="13">
        <f>IF(B383&lt;=C383,C383-B383,0)</f>
        <v>0</v>
      </c>
      <c r="E383" s="13">
        <f t="shared" si="20"/>
        <v>0</v>
      </c>
      <c r="F383" s="13">
        <f t="shared" si="21"/>
        <v>0</v>
      </c>
      <c r="G383" s="13" t="str">
        <f>IF(B383&lt;=C383,C383-B383,"No Order Needed")</f>
        <v>No Order Needed</v>
      </c>
      <c r="H383" s="13">
        <f t="shared" si="22"/>
        <v>0</v>
      </c>
      <c r="I383" s="13" t="str">
        <f t="shared" si="23"/>
        <v>Ok</v>
      </c>
    </row>
    <row r="384" spans="1:9" x14ac:dyDescent="0.3">
      <c r="A384" s="13" t="s">
        <v>789</v>
      </c>
      <c r="B384" s="13">
        <f>VLOOKUP(A384,VLookup_Data,4,FALSE)</f>
        <v>0</v>
      </c>
      <c r="C384" s="13">
        <f>_xlfn.XLOOKUP(A384,Product_Name,Recorder_Level)</f>
        <v>81</v>
      </c>
      <c r="D384" s="13">
        <f>IF(B384&lt;=C384,C384-B384,0)</f>
        <v>81</v>
      </c>
      <c r="E384" s="13">
        <f t="shared" si="20"/>
        <v>81</v>
      </c>
      <c r="F384" s="13">
        <f t="shared" si="21"/>
        <v>81</v>
      </c>
      <c r="G384" s="13">
        <f>IF(B384&lt;=C384,C384-B384,"No Order Needed")</f>
        <v>81</v>
      </c>
      <c r="H384" s="13">
        <f t="shared" si="22"/>
        <v>91</v>
      </c>
      <c r="I384" s="13" t="str">
        <f t="shared" si="23"/>
        <v>Urgent</v>
      </c>
    </row>
    <row r="385" spans="1:9" x14ac:dyDescent="0.3">
      <c r="A385" s="13" t="s">
        <v>791</v>
      </c>
      <c r="B385" s="13">
        <f>VLOOKUP(A385,VLookup_Data,4,FALSE)</f>
        <v>6</v>
      </c>
      <c r="C385" s="13">
        <f>_xlfn.XLOOKUP(A385,Product_Name,Recorder_Level)</f>
        <v>94</v>
      </c>
      <c r="D385" s="13">
        <f>IF(B385&lt;=C385,C385-B385,0)</f>
        <v>88</v>
      </c>
      <c r="E385" s="13">
        <f t="shared" si="20"/>
        <v>88</v>
      </c>
      <c r="F385" s="13">
        <f t="shared" si="21"/>
        <v>88</v>
      </c>
      <c r="G385" s="13">
        <f>IF(B385&lt;=C385,C385-B385,"No Order Needed")</f>
        <v>88</v>
      </c>
      <c r="H385" s="13">
        <f t="shared" si="22"/>
        <v>98</v>
      </c>
      <c r="I385" s="13" t="str">
        <f t="shared" si="23"/>
        <v>Reorder</v>
      </c>
    </row>
    <row r="386" spans="1:9" x14ac:dyDescent="0.3">
      <c r="A386" s="13" t="s">
        <v>793</v>
      </c>
      <c r="B386" s="13">
        <f>VLOOKUP(A386,VLookup_Data,4,FALSE)</f>
        <v>133</v>
      </c>
      <c r="C386" s="13">
        <f>_xlfn.XLOOKUP(A386,Product_Name,Recorder_Level)</f>
        <v>77</v>
      </c>
      <c r="D386" s="13">
        <f>IF(B386&lt;=C386,C386-B386,0)</f>
        <v>0</v>
      </c>
      <c r="E386" s="13">
        <f t="shared" si="20"/>
        <v>0</v>
      </c>
      <c r="F386" s="13">
        <f t="shared" si="21"/>
        <v>0</v>
      </c>
      <c r="G386" s="13" t="str">
        <f>IF(B386&lt;=C386,C386-B386,"No Order Needed")</f>
        <v>No Order Needed</v>
      </c>
      <c r="H386" s="13">
        <f t="shared" si="22"/>
        <v>0</v>
      </c>
      <c r="I386" s="13" t="str">
        <f t="shared" si="23"/>
        <v>Ok</v>
      </c>
    </row>
    <row r="387" spans="1:9" x14ac:dyDescent="0.3">
      <c r="A387" s="13" t="s">
        <v>795</v>
      </c>
      <c r="B387" s="13">
        <f>VLOOKUP(A387,VLookup_Data,4,FALSE)</f>
        <v>2</v>
      </c>
      <c r="C387" s="13">
        <f>_xlfn.XLOOKUP(A387,Product_Name,Recorder_Level)</f>
        <v>60</v>
      </c>
      <c r="D387" s="13">
        <f>IF(B387&lt;=C387,C387-B387,0)</f>
        <v>58</v>
      </c>
      <c r="E387" s="13">
        <f t="shared" ref="E387:E450" si="24">IF(C387-B387&gt;0,C387-B387,0)</f>
        <v>58</v>
      </c>
      <c r="F387" s="13">
        <f t="shared" ref="F387:F450" si="25">MAX(C387-B387,0)</f>
        <v>58</v>
      </c>
      <c r="G387" s="13">
        <f>IF(B387&lt;=C387,C387-B387,"No Order Needed")</f>
        <v>58</v>
      </c>
      <c r="H387" s="13">
        <f t="shared" ref="H387:H450" si="26">MAX((C387-B387)+10,0)</f>
        <v>68</v>
      </c>
      <c r="I387" s="13" t="str">
        <f t="shared" ref="I387:I450" si="27">IF(B387=0,"Urgent",IF(B387&lt;=C387,"Reorder","Ok"))</f>
        <v>Reorder</v>
      </c>
    </row>
    <row r="388" spans="1:9" x14ac:dyDescent="0.3">
      <c r="A388" s="13" t="s">
        <v>797</v>
      </c>
      <c r="B388" s="13">
        <f>VLOOKUP(A388,VLookup_Data,4,FALSE)</f>
        <v>11</v>
      </c>
      <c r="C388" s="13">
        <f>_xlfn.XLOOKUP(A388,Product_Name,Recorder_Level)</f>
        <v>31</v>
      </c>
      <c r="D388" s="13">
        <f>IF(B388&lt;=C388,C388-B388,0)</f>
        <v>20</v>
      </c>
      <c r="E388" s="13">
        <f t="shared" si="24"/>
        <v>20</v>
      </c>
      <c r="F388" s="13">
        <f t="shared" si="25"/>
        <v>20</v>
      </c>
      <c r="G388" s="13">
        <f>IF(B388&lt;=C388,C388-B388,"No Order Needed")</f>
        <v>20</v>
      </c>
      <c r="H388" s="13">
        <f t="shared" si="26"/>
        <v>30</v>
      </c>
      <c r="I388" s="13" t="str">
        <f t="shared" si="27"/>
        <v>Reorder</v>
      </c>
    </row>
    <row r="389" spans="1:9" x14ac:dyDescent="0.3">
      <c r="A389" s="13" t="s">
        <v>799</v>
      </c>
      <c r="B389" s="13">
        <f>VLOOKUP(A389,VLookup_Data,4,FALSE)</f>
        <v>121</v>
      </c>
      <c r="C389" s="13">
        <f>_xlfn.XLOOKUP(A389,Product_Name,Recorder_Level)</f>
        <v>38</v>
      </c>
      <c r="D389" s="13">
        <f>IF(B389&lt;=C389,C389-B389,0)</f>
        <v>0</v>
      </c>
      <c r="E389" s="13">
        <f t="shared" si="24"/>
        <v>0</v>
      </c>
      <c r="F389" s="13">
        <f t="shared" si="25"/>
        <v>0</v>
      </c>
      <c r="G389" s="13" t="str">
        <f>IF(B389&lt;=C389,C389-B389,"No Order Needed")</f>
        <v>No Order Needed</v>
      </c>
      <c r="H389" s="13">
        <f t="shared" si="26"/>
        <v>0</v>
      </c>
      <c r="I389" s="13" t="str">
        <f t="shared" si="27"/>
        <v>Ok</v>
      </c>
    </row>
    <row r="390" spans="1:9" x14ac:dyDescent="0.3">
      <c r="A390" s="13" t="s">
        <v>801</v>
      </c>
      <c r="B390" s="13">
        <f>VLOOKUP(A390,VLookup_Data,4,FALSE)</f>
        <v>172</v>
      </c>
      <c r="C390" s="13">
        <f>_xlfn.XLOOKUP(A390,Product_Name,Recorder_Level)</f>
        <v>27</v>
      </c>
      <c r="D390" s="13">
        <f>IF(B390&lt;=C390,C390-B390,0)</f>
        <v>0</v>
      </c>
      <c r="E390" s="13">
        <f t="shared" si="24"/>
        <v>0</v>
      </c>
      <c r="F390" s="13">
        <f t="shared" si="25"/>
        <v>0</v>
      </c>
      <c r="G390" s="13" t="str">
        <f>IF(B390&lt;=C390,C390-B390,"No Order Needed")</f>
        <v>No Order Needed</v>
      </c>
      <c r="H390" s="13">
        <f t="shared" si="26"/>
        <v>0</v>
      </c>
      <c r="I390" s="13" t="str">
        <f t="shared" si="27"/>
        <v>Ok</v>
      </c>
    </row>
    <row r="391" spans="1:9" x14ac:dyDescent="0.3">
      <c r="A391" s="13" t="s">
        <v>803</v>
      </c>
      <c r="B391" s="13">
        <f>VLOOKUP(A391,VLookup_Data,4,FALSE)</f>
        <v>182</v>
      </c>
      <c r="C391" s="13">
        <f>_xlfn.XLOOKUP(A391,Product_Name,Recorder_Level)</f>
        <v>51</v>
      </c>
      <c r="D391" s="13">
        <f>IF(B391&lt;=C391,C391-B391,0)</f>
        <v>0</v>
      </c>
      <c r="E391" s="13">
        <f t="shared" si="24"/>
        <v>0</v>
      </c>
      <c r="F391" s="13">
        <f t="shared" si="25"/>
        <v>0</v>
      </c>
      <c r="G391" s="13" t="str">
        <f>IF(B391&lt;=C391,C391-B391,"No Order Needed")</f>
        <v>No Order Needed</v>
      </c>
      <c r="H391" s="13">
        <f t="shared" si="26"/>
        <v>0</v>
      </c>
      <c r="I391" s="13" t="str">
        <f t="shared" si="27"/>
        <v>Ok</v>
      </c>
    </row>
    <row r="392" spans="1:9" x14ac:dyDescent="0.3">
      <c r="A392" s="13" t="s">
        <v>805</v>
      </c>
      <c r="B392" s="13">
        <f>VLOOKUP(A392,VLookup_Data,4,FALSE)</f>
        <v>197</v>
      </c>
      <c r="C392" s="13">
        <f>_xlfn.XLOOKUP(A392,Product_Name,Recorder_Level)</f>
        <v>37</v>
      </c>
      <c r="D392" s="13">
        <f>IF(B392&lt;=C392,C392-B392,0)</f>
        <v>0</v>
      </c>
      <c r="E392" s="13">
        <f t="shared" si="24"/>
        <v>0</v>
      </c>
      <c r="F392" s="13">
        <f t="shared" si="25"/>
        <v>0</v>
      </c>
      <c r="G392" s="13" t="str">
        <f>IF(B392&lt;=C392,C392-B392,"No Order Needed")</f>
        <v>No Order Needed</v>
      </c>
      <c r="H392" s="13">
        <f t="shared" si="26"/>
        <v>0</v>
      </c>
      <c r="I392" s="13" t="str">
        <f t="shared" si="27"/>
        <v>Ok</v>
      </c>
    </row>
    <row r="393" spans="1:9" x14ac:dyDescent="0.3">
      <c r="A393" s="13" t="s">
        <v>807</v>
      </c>
      <c r="B393" s="13">
        <f>VLOOKUP(A393,VLookup_Data,4,FALSE)</f>
        <v>95</v>
      </c>
      <c r="C393" s="13">
        <f>_xlfn.XLOOKUP(A393,Product_Name,Recorder_Level)</f>
        <v>75</v>
      </c>
      <c r="D393" s="13">
        <f>IF(B393&lt;=C393,C393-B393,0)</f>
        <v>0</v>
      </c>
      <c r="E393" s="13">
        <f t="shared" si="24"/>
        <v>0</v>
      </c>
      <c r="F393" s="13">
        <f t="shared" si="25"/>
        <v>0</v>
      </c>
      <c r="G393" s="13" t="str">
        <f>IF(B393&lt;=C393,C393-B393,"No Order Needed")</f>
        <v>No Order Needed</v>
      </c>
      <c r="H393" s="13">
        <f t="shared" si="26"/>
        <v>0</v>
      </c>
      <c r="I393" s="13" t="str">
        <f t="shared" si="27"/>
        <v>Ok</v>
      </c>
    </row>
    <row r="394" spans="1:9" x14ac:dyDescent="0.3">
      <c r="A394" s="13" t="s">
        <v>809</v>
      </c>
      <c r="B394" s="13">
        <f>VLOOKUP(A394,VLookup_Data,4,FALSE)</f>
        <v>34</v>
      </c>
      <c r="C394" s="13">
        <f>_xlfn.XLOOKUP(A394,Product_Name,Recorder_Level)</f>
        <v>80</v>
      </c>
      <c r="D394" s="13">
        <f>IF(B394&lt;=C394,C394-B394,0)</f>
        <v>46</v>
      </c>
      <c r="E394" s="13">
        <f t="shared" si="24"/>
        <v>46</v>
      </c>
      <c r="F394" s="13">
        <f t="shared" si="25"/>
        <v>46</v>
      </c>
      <c r="G394" s="13">
        <f>IF(B394&lt;=C394,C394-B394,"No Order Needed")</f>
        <v>46</v>
      </c>
      <c r="H394" s="13">
        <f t="shared" si="26"/>
        <v>56</v>
      </c>
      <c r="I394" s="13" t="str">
        <f t="shared" si="27"/>
        <v>Reorder</v>
      </c>
    </row>
    <row r="395" spans="1:9" x14ac:dyDescent="0.3">
      <c r="A395" s="13" t="s">
        <v>811</v>
      </c>
      <c r="B395" s="13">
        <f>VLOOKUP(A395,VLookup_Data,4,FALSE)</f>
        <v>96</v>
      </c>
      <c r="C395" s="13">
        <f>_xlfn.XLOOKUP(A395,Product_Name,Recorder_Level)</f>
        <v>26</v>
      </c>
      <c r="D395" s="13">
        <f>IF(B395&lt;=C395,C395-B395,0)</f>
        <v>0</v>
      </c>
      <c r="E395" s="13">
        <f t="shared" si="24"/>
        <v>0</v>
      </c>
      <c r="F395" s="13">
        <f t="shared" si="25"/>
        <v>0</v>
      </c>
      <c r="G395" s="13" t="str">
        <f>IF(B395&lt;=C395,C395-B395,"No Order Needed")</f>
        <v>No Order Needed</v>
      </c>
      <c r="H395" s="13">
        <f t="shared" si="26"/>
        <v>0</v>
      </c>
      <c r="I395" s="13" t="str">
        <f t="shared" si="27"/>
        <v>Ok</v>
      </c>
    </row>
    <row r="396" spans="1:9" x14ac:dyDescent="0.3">
      <c r="A396" s="13" t="s">
        <v>813</v>
      </c>
      <c r="B396" s="13">
        <f>VLOOKUP(A396,VLookup_Data,4,FALSE)</f>
        <v>158</v>
      </c>
      <c r="C396" s="13">
        <f>_xlfn.XLOOKUP(A396,Product_Name,Recorder_Level)</f>
        <v>77</v>
      </c>
      <c r="D396" s="13">
        <f>IF(B396&lt;=C396,C396-B396,0)</f>
        <v>0</v>
      </c>
      <c r="E396" s="13">
        <f t="shared" si="24"/>
        <v>0</v>
      </c>
      <c r="F396" s="13">
        <f t="shared" si="25"/>
        <v>0</v>
      </c>
      <c r="G396" s="13" t="str">
        <f>IF(B396&lt;=C396,C396-B396,"No Order Needed")</f>
        <v>No Order Needed</v>
      </c>
      <c r="H396" s="13">
        <f t="shared" si="26"/>
        <v>0</v>
      </c>
      <c r="I396" s="13" t="str">
        <f t="shared" si="27"/>
        <v>Ok</v>
      </c>
    </row>
    <row r="397" spans="1:9" x14ac:dyDescent="0.3">
      <c r="A397" s="13" t="s">
        <v>815</v>
      </c>
      <c r="B397" s="13">
        <f>VLOOKUP(A397,VLookup_Data,4,FALSE)</f>
        <v>36</v>
      </c>
      <c r="C397" s="13">
        <f>_xlfn.XLOOKUP(A397,Product_Name,Recorder_Level)</f>
        <v>23</v>
      </c>
      <c r="D397" s="13">
        <f>IF(B397&lt;=C397,C397-B397,0)</f>
        <v>0</v>
      </c>
      <c r="E397" s="13">
        <f t="shared" si="24"/>
        <v>0</v>
      </c>
      <c r="F397" s="13">
        <f t="shared" si="25"/>
        <v>0</v>
      </c>
      <c r="G397" s="13" t="str">
        <f>IF(B397&lt;=C397,C397-B397,"No Order Needed")</f>
        <v>No Order Needed</v>
      </c>
      <c r="H397" s="13">
        <f t="shared" si="26"/>
        <v>0</v>
      </c>
      <c r="I397" s="13" t="str">
        <f t="shared" si="27"/>
        <v>Ok</v>
      </c>
    </row>
    <row r="398" spans="1:9" x14ac:dyDescent="0.3">
      <c r="A398" s="13" t="s">
        <v>817</v>
      </c>
      <c r="B398" s="13">
        <f>VLOOKUP(A398,VLookup_Data,4,FALSE)</f>
        <v>19</v>
      </c>
      <c r="C398" s="13">
        <f>_xlfn.XLOOKUP(A398,Product_Name,Recorder_Level)</f>
        <v>79</v>
      </c>
      <c r="D398" s="13">
        <f>IF(B398&lt;=C398,C398-B398,0)</f>
        <v>60</v>
      </c>
      <c r="E398" s="13">
        <f t="shared" si="24"/>
        <v>60</v>
      </c>
      <c r="F398" s="13">
        <f t="shared" si="25"/>
        <v>60</v>
      </c>
      <c r="G398" s="13">
        <f>IF(B398&lt;=C398,C398-B398,"No Order Needed")</f>
        <v>60</v>
      </c>
      <c r="H398" s="13">
        <f t="shared" si="26"/>
        <v>70</v>
      </c>
      <c r="I398" s="13" t="str">
        <f t="shared" si="27"/>
        <v>Reorder</v>
      </c>
    </row>
    <row r="399" spans="1:9" x14ac:dyDescent="0.3">
      <c r="A399" s="13" t="s">
        <v>819</v>
      </c>
      <c r="B399" s="13">
        <f>VLOOKUP(A399,VLookup_Data,4,FALSE)</f>
        <v>178</v>
      </c>
      <c r="C399" s="13">
        <f>_xlfn.XLOOKUP(A399,Product_Name,Recorder_Level)</f>
        <v>55</v>
      </c>
      <c r="D399" s="13">
        <f>IF(B399&lt;=C399,C399-B399,0)</f>
        <v>0</v>
      </c>
      <c r="E399" s="13">
        <f t="shared" si="24"/>
        <v>0</v>
      </c>
      <c r="F399" s="13">
        <f t="shared" si="25"/>
        <v>0</v>
      </c>
      <c r="G399" s="13" t="str">
        <f>IF(B399&lt;=C399,C399-B399,"No Order Needed")</f>
        <v>No Order Needed</v>
      </c>
      <c r="H399" s="13">
        <f t="shared" si="26"/>
        <v>0</v>
      </c>
      <c r="I399" s="13" t="str">
        <f t="shared" si="27"/>
        <v>Ok</v>
      </c>
    </row>
    <row r="400" spans="1:9" x14ac:dyDescent="0.3">
      <c r="A400" s="13" t="s">
        <v>821</v>
      </c>
      <c r="B400" s="13">
        <f>VLOOKUP(A400,VLookup_Data,4,FALSE)</f>
        <v>65</v>
      </c>
      <c r="C400" s="13">
        <f>_xlfn.XLOOKUP(A400,Product_Name,Recorder_Level)</f>
        <v>98</v>
      </c>
      <c r="D400" s="13">
        <f>IF(B400&lt;=C400,C400-B400,0)</f>
        <v>33</v>
      </c>
      <c r="E400" s="13">
        <f t="shared" si="24"/>
        <v>33</v>
      </c>
      <c r="F400" s="13">
        <f t="shared" si="25"/>
        <v>33</v>
      </c>
      <c r="G400" s="13">
        <f>IF(B400&lt;=C400,C400-B400,"No Order Needed")</f>
        <v>33</v>
      </c>
      <c r="H400" s="13">
        <f t="shared" si="26"/>
        <v>43</v>
      </c>
      <c r="I400" s="13" t="str">
        <f t="shared" si="27"/>
        <v>Reorder</v>
      </c>
    </row>
    <row r="401" spans="1:9" x14ac:dyDescent="0.3">
      <c r="A401" s="13" t="s">
        <v>823</v>
      </c>
      <c r="B401" s="13">
        <f>VLOOKUP(A401,VLookup_Data,4,FALSE)</f>
        <v>185</v>
      </c>
      <c r="C401" s="13">
        <f>_xlfn.XLOOKUP(A401,Product_Name,Recorder_Level)</f>
        <v>31</v>
      </c>
      <c r="D401" s="13">
        <f>IF(B401&lt;=C401,C401-B401,0)</f>
        <v>0</v>
      </c>
      <c r="E401" s="13">
        <f t="shared" si="24"/>
        <v>0</v>
      </c>
      <c r="F401" s="13">
        <f t="shared" si="25"/>
        <v>0</v>
      </c>
      <c r="G401" s="13" t="str">
        <f>IF(B401&lt;=C401,C401-B401,"No Order Needed")</f>
        <v>No Order Needed</v>
      </c>
      <c r="H401" s="13">
        <f t="shared" si="26"/>
        <v>0</v>
      </c>
      <c r="I401" s="13" t="str">
        <f t="shared" si="27"/>
        <v>Ok</v>
      </c>
    </row>
    <row r="402" spans="1:9" x14ac:dyDescent="0.3">
      <c r="A402" s="13" t="s">
        <v>825</v>
      </c>
      <c r="B402" s="13">
        <f>VLOOKUP(A402,VLookup_Data,4,FALSE)</f>
        <v>39</v>
      </c>
      <c r="C402" s="13">
        <f>_xlfn.XLOOKUP(A402,Product_Name,Recorder_Level)</f>
        <v>40</v>
      </c>
      <c r="D402" s="13">
        <f>IF(B402&lt;=C402,C402-B402,0)</f>
        <v>1</v>
      </c>
      <c r="E402" s="13">
        <f t="shared" si="24"/>
        <v>1</v>
      </c>
      <c r="F402" s="13">
        <f t="shared" si="25"/>
        <v>1</v>
      </c>
      <c r="G402" s="13">
        <f>IF(B402&lt;=C402,C402-B402,"No Order Needed")</f>
        <v>1</v>
      </c>
      <c r="H402" s="13">
        <f t="shared" si="26"/>
        <v>11</v>
      </c>
      <c r="I402" s="13" t="str">
        <f t="shared" si="27"/>
        <v>Reorder</v>
      </c>
    </row>
    <row r="403" spans="1:9" x14ac:dyDescent="0.3">
      <c r="A403" s="13" t="s">
        <v>827</v>
      </c>
      <c r="B403" s="13">
        <f>VLOOKUP(A403,VLookup_Data,4,FALSE)</f>
        <v>99</v>
      </c>
      <c r="C403" s="13">
        <f>_xlfn.XLOOKUP(A403,Product_Name,Recorder_Level)</f>
        <v>61</v>
      </c>
      <c r="D403" s="13">
        <f>IF(B403&lt;=C403,C403-B403,0)</f>
        <v>0</v>
      </c>
      <c r="E403" s="13">
        <f t="shared" si="24"/>
        <v>0</v>
      </c>
      <c r="F403" s="13">
        <f t="shared" si="25"/>
        <v>0</v>
      </c>
      <c r="G403" s="13" t="str">
        <f>IF(B403&lt;=C403,C403-B403,"No Order Needed")</f>
        <v>No Order Needed</v>
      </c>
      <c r="H403" s="13">
        <f t="shared" si="26"/>
        <v>0</v>
      </c>
      <c r="I403" s="13" t="str">
        <f t="shared" si="27"/>
        <v>Ok</v>
      </c>
    </row>
    <row r="404" spans="1:9" x14ac:dyDescent="0.3">
      <c r="A404" s="13" t="s">
        <v>829</v>
      </c>
      <c r="B404" s="13">
        <f>VLOOKUP(A404,VLookup_Data,4,FALSE)</f>
        <v>1</v>
      </c>
      <c r="C404" s="13">
        <f>_xlfn.XLOOKUP(A404,Product_Name,Recorder_Level)</f>
        <v>56</v>
      </c>
      <c r="D404" s="13">
        <f>IF(B404&lt;=C404,C404-B404,0)</f>
        <v>55</v>
      </c>
      <c r="E404" s="13">
        <f t="shared" si="24"/>
        <v>55</v>
      </c>
      <c r="F404" s="13">
        <f t="shared" si="25"/>
        <v>55</v>
      </c>
      <c r="G404" s="13">
        <f>IF(B404&lt;=C404,C404-B404,"No Order Needed")</f>
        <v>55</v>
      </c>
      <c r="H404" s="13">
        <f t="shared" si="26"/>
        <v>65</v>
      </c>
      <c r="I404" s="13" t="str">
        <f t="shared" si="27"/>
        <v>Reorder</v>
      </c>
    </row>
    <row r="405" spans="1:9" x14ac:dyDescent="0.3">
      <c r="A405" s="13" t="s">
        <v>7505</v>
      </c>
      <c r="B405" s="13">
        <f>VLOOKUP(A405,VLookup_Data,4,FALSE)</f>
        <v>61</v>
      </c>
      <c r="C405" s="13">
        <f>_xlfn.XLOOKUP(A405,Product_Name,Recorder_Level)</f>
        <v>79</v>
      </c>
      <c r="D405" s="13">
        <f>IF(B405&lt;=C405,C405-B405,0)</f>
        <v>18</v>
      </c>
      <c r="E405" s="13">
        <f t="shared" si="24"/>
        <v>18</v>
      </c>
      <c r="F405" s="13">
        <f t="shared" si="25"/>
        <v>18</v>
      </c>
      <c r="G405" s="13">
        <f>IF(B405&lt;=C405,C405-B405,"No Order Needed")</f>
        <v>18</v>
      </c>
      <c r="H405" s="13">
        <f t="shared" si="26"/>
        <v>28</v>
      </c>
      <c r="I405" s="13" t="str">
        <f t="shared" si="27"/>
        <v>Reorder</v>
      </c>
    </row>
    <row r="406" spans="1:9" x14ac:dyDescent="0.3">
      <c r="A406" s="13" t="s">
        <v>833</v>
      </c>
      <c r="B406" s="13">
        <f>VLOOKUP(A406,VLookup_Data,4,FALSE)</f>
        <v>83</v>
      </c>
      <c r="C406" s="13">
        <f>_xlfn.XLOOKUP(A406,Product_Name,Recorder_Level)</f>
        <v>21</v>
      </c>
      <c r="D406" s="13">
        <f>IF(B406&lt;=C406,C406-B406,0)</f>
        <v>0</v>
      </c>
      <c r="E406" s="13">
        <f t="shared" si="24"/>
        <v>0</v>
      </c>
      <c r="F406" s="13">
        <f t="shared" si="25"/>
        <v>0</v>
      </c>
      <c r="G406" s="13" t="str">
        <f>IF(B406&lt;=C406,C406-B406,"No Order Needed")</f>
        <v>No Order Needed</v>
      </c>
      <c r="H406" s="13">
        <f t="shared" si="26"/>
        <v>0</v>
      </c>
      <c r="I406" s="13" t="str">
        <f t="shared" si="27"/>
        <v>Ok</v>
      </c>
    </row>
    <row r="407" spans="1:9" x14ac:dyDescent="0.3">
      <c r="A407" s="13" t="s">
        <v>835</v>
      </c>
      <c r="B407" s="13">
        <f>VLOOKUP(A407,VLookup_Data,4,FALSE)</f>
        <v>122</v>
      </c>
      <c r="C407" s="13">
        <f>_xlfn.XLOOKUP(A407,Product_Name,Recorder_Level)</f>
        <v>47</v>
      </c>
      <c r="D407" s="13">
        <f>IF(B407&lt;=C407,C407-B407,0)</f>
        <v>0</v>
      </c>
      <c r="E407" s="13">
        <f t="shared" si="24"/>
        <v>0</v>
      </c>
      <c r="F407" s="13">
        <f t="shared" si="25"/>
        <v>0</v>
      </c>
      <c r="G407" s="13" t="str">
        <f>IF(B407&lt;=C407,C407-B407,"No Order Needed")</f>
        <v>No Order Needed</v>
      </c>
      <c r="H407" s="13">
        <f t="shared" si="26"/>
        <v>0</v>
      </c>
      <c r="I407" s="13" t="str">
        <f t="shared" si="27"/>
        <v>Ok</v>
      </c>
    </row>
    <row r="408" spans="1:9" x14ac:dyDescent="0.3">
      <c r="A408" s="13" t="s">
        <v>837</v>
      </c>
      <c r="B408" s="13">
        <f>VLOOKUP(A408,VLookup_Data,4,FALSE)</f>
        <v>192</v>
      </c>
      <c r="C408" s="13">
        <f>_xlfn.XLOOKUP(A408,Product_Name,Recorder_Level)</f>
        <v>59</v>
      </c>
      <c r="D408" s="13">
        <f>IF(B408&lt;=C408,C408-B408,0)</f>
        <v>0</v>
      </c>
      <c r="E408" s="13">
        <f t="shared" si="24"/>
        <v>0</v>
      </c>
      <c r="F408" s="13">
        <f t="shared" si="25"/>
        <v>0</v>
      </c>
      <c r="G408" s="13" t="str">
        <f>IF(B408&lt;=C408,C408-B408,"No Order Needed")</f>
        <v>No Order Needed</v>
      </c>
      <c r="H408" s="13">
        <f t="shared" si="26"/>
        <v>0</v>
      </c>
      <c r="I408" s="13" t="str">
        <f t="shared" si="27"/>
        <v>Ok</v>
      </c>
    </row>
    <row r="409" spans="1:9" x14ac:dyDescent="0.3">
      <c r="A409" s="13" t="s">
        <v>839</v>
      </c>
      <c r="B409" s="13">
        <f>VLOOKUP(A409,VLookup_Data,4,FALSE)</f>
        <v>46</v>
      </c>
      <c r="C409" s="13">
        <f>_xlfn.XLOOKUP(A409,Product_Name,Recorder_Level)</f>
        <v>50</v>
      </c>
      <c r="D409" s="13">
        <f>IF(B409&lt;=C409,C409-B409,0)</f>
        <v>4</v>
      </c>
      <c r="E409" s="13">
        <f t="shared" si="24"/>
        <v>4</v>
      </c>
      <c r="F409" s="13">
        <f t="shared" si="25"/>
        <v>4</v>
      </c>
      <c r="G409" s="13">
        <f>IF(B409&lt;=C409,C409-B409,"No Order Needed")</f>
        <v>4</v>
      </c>
      <c r="H409" s="13">
        <f t="shared" si="26"/>
        <v>14</v>
      </c>
      <c r="I409" s="13" t="str">
        <f t="shared" si="27"/>
        <v>Reorder</v>
      </c>
    </row>
    <row r="410" spans="1:9" x14ac:dyDescent="0.3">
      <c r="A410" s="13" t="s">
        <v>841</v>
      </c>
      <c r="B410" s="13">
        <f>VLOOKUP(A410,VLookup_Data,4,FALSE)</f>
        <v>13</v>
      </c>
      <c r="C410" s="13">
        <f>_xlfn.XLOOKUP(A410,Product_Name,Recorder_Level)</f>
        <v>99</v>
      </c>
      <c r="D410" s="13">
        <f>IF(B410&lt;=C410,C410-B410,0)</f>
        <v>86</v>
      </c>
      <c r="E410" s="13">
        <f t="shared" si="24"/>
        <v>86</v>
      </c>
      <c r="F410" s="13">
        <f t="shared" si="25"/>
        <v>86</v>
      </c>
      <c r="G410" s="13">
        <f>IF(B410&lt;=C410,C410-B410,"No Order Needed")</f>
        <v>86</v>
      </c>
      <c r="H410" s="13">
        <f t="shared" si="26"/>
        <v>96</v>
      </c>
      <c r="I410" s="13" t="str">
        <f t="shared" si="27"/>
        <v>Reorder</v>
      </c>
    </row>
    <row r="411" spans="1:9" x14ac:dyDescent="0.3">
      <c r="A411" s="13" t="s">
        <v>843</v>
      </c>
      <c r="B411" s="13">
        <f>VLOOKUP(A411,VLookup_Data,4,FALSE)</f>
        <v>75</v>
      </c>
      <c r="C411" s="13">
        <f>_xlfn.XLOOKUP(A411,Product_Name,Recorder_Level)</f>
        <v>20</v>
      </c>
      <c r="D411" s="13">
        <f>IF(B411&lt;=C411,C411-B411,0)</f>
        <v>0</v>
      </c>
      <c r="E411" s="13">
        <f t="shared" si="24"/>
        <v>0</v>
      </c>
      <c r="F411" s="13">
        <f t="shared" si="25"/>
        <v>0</v>
      </c>
      <c r="G411" s="13" t="str">
        <f>IF(B411&lt;=C411,C411-B411,"No Order Needed")</f>
        <v>No Order Needed</v>
      </c>
      <c r="H411" s="13">
        <f t="shared" si="26"/>
        <v>0</v>
      </c>
      <c r="I411" s="13" t="str">
        <f t="shared" si="27"/>
        <v>Ok</v>
      </c>
    </row>
    <row r="412" spans="1:9" x14ac:dyDescent="0.3">
      <c r="A412" s="13" t="s">
        <v>845</v>
      </c>
      <c r="B412" s="13">
        <f>VLOOKUP(A412,VLookup_Data,4,FALSE)</f>
        <v>170</v>
      </c>
      <c r="C412" s="13">
        <f>_xlfn.XLOOKUP(A412,Product_Name,Recorder_Level)</f>
        <v>0</v>
      </c>
      <c r="D412" s="13">
        <f>IF(B412&lt;=C412,C412-B412,0)</f>
        <v>0</v>
      </c>
      <c r="E412" s="13">
        <f t="shared" si="24"/>
        <v>0</v>
      </c>
      <c r="F412" s="13">
        <f t="shared" si="25"/>
        <v>0</v>
      </c>
      <c r="G412" s="13" t="str">
        <f>IF(B412&lt;=C412,C412-B412,"No Order Needed")</f>
        <v>No Order Needed</v>
      </c>
      <c r="H412" s="13">
        <f t="shared" si="26"/>
        <v>0</v>
      </c>
      <c r="I412" s="13" t="str">
        <f t="shared" si="27"/>
        <v>Ok</v>
      </c>
    </row>
    <row r="413" spans="1:9" x14ac:dyDescent="0.3">
      <c r="A413" s="13" t="s">
        <v>847</v>
      </c>
      <c r="B413" s="13">
        <f>VLOOKUP(A413,VLookup_Data,4,FALSE)</f>
        <v>117</v>
      </c>
      <c r="C413" s="13">
        <f>_xlfn.XLOOKUP(A413,Product_Name,Recorder_Level)</f>
        <v>47</v>
      </c>
      <c r="D413" s="13">
        <f>IF(B413&lt;=C413,C413-B413,0)</f>
        <v>0</v>
      </c>
      <c r="E413" s="13">
        <f t="shared" si="24"/>
        <v>0</v>
      </c>
      <c r="F413" s="13">
        <f t="shared" si="25"/>
        <v>0</v>
      </c>
      <c r="G413" s="13" t="str">
        <f>IF(B413&lt;=C413,C413-B413,"No Order Needed")</f>
        <v>No Order Needed</v>
      </c>
      <c r="H413" s="13">
        <f t="shared" si="26"/>
        <v>0</v>
      </c>
      <c r="I413" s="13" t="str">
        <f t="shared" si="27"/>
        <v>Ok</v>
      </c>
    </row>
    <row r="414" spans="1:9" x14ac:dyDescent="0.3">
      <c r="A414" s="13" t="s">
        <v>849</v>
      </c>
      <c r="B414" s="13">
        <f>VLOOKUP(A414,VLookup_Data,4,FALSE)</f>
        <v>174</v>
      </c>
      <c r="C414" s="13">
        <f>_xlfn.XLOOKUP(A414,Product_Name,Recorder_Level)</f>
        <v>95</v>
      </c>
      <c r="D414" s="13">
        <f>IF(B414&lt;=C414,C414-B414,0)</f>
        <v>0</v>
      </c>
      <c r="E414" s="13">
        <f t="shared" si="24"/>
        <v>0</v>
      </c>
      <c r="F414" s="13">
        <f t="shared" si="25"/>
        <v>0</v>
      </c>
      <c r="G414" s="13" t="str">
        <f>IF(B414&lt;=C414,C414-B414,"No Order Needed")</f>
        <v>No Order Needed</v>
      </c>
      <c r="H414" s="13">
        <f t="shared" si="26"/>
        <v>0</v>
      </c>
      <c r="I414" s="13" t="str">
        <f t="shared" si="27"/>
        <v>Ok</v>
      </c>
    </row>
    <row r="415" spans="1:9" x14ac:dyDescent="0.3">
      <c r="A415" s="13" t="s">
        <v>851</v>
      </c>
      <c r="B415" s="13">
        <f>VLOOKUP(A415,VLookup_Data,4,FALSE)</f>
        <v>119</v>
      </c>
      <c r="C415" s="13">
        <f>_xlfn.XLOOKUP(A415,Product_Name,Recorder_Level)</f>
        <v>63</v>
      </c>
      <c r="D415" s="13">
        <f>IF(B415&lt;=C415,C415-B415,0)</f>
        <v>0</v>
      </c>
      <c r="E415" s="13">
        <f t="shared" si="24"/>
        <v>0</v>
      </c>
      <c r="F415" s="13">
        <f t="shared" si="25"/>
        <v>0</v>
      </c>
      <c r="G415" s="13" t="str">
        <f>IF(B415&lt;=C415,C415-B415,"No Order Needed")</f>
        <v>No Order Needed</v>
      </c>
      <c r="H415" s="13">
        <f t="shared" si="26"/>
        <v>0</v>
      </c>
      <c r="I415" s="13" t="str">
        <f t="shared" si="27"/>
        <v>Ok</v>
      </c>
    </row>
    <row r="416" spans="1:9" x14ac:dyDescent="0.3">
      <c r="A416" s="13" t="s">
        <v>7550</v>
      </c>
      <c r="B416" s="13">
        <f>VLOOKUP(A416,VLookup_Data,4,FALSE)</f>
        <v>133</v>
      </c>
      <c r="C416" s="13">
        <f>_xlfn.XLOOKUP(A416,Product_Name,Recorder_Level)</f>
        <v>80</v>
      </c>
      <c r="D416" s="13">
        <f>IF(B416&lt;=C416,C416-B416,0)</f>
        <v>0</v>
      </c>
      <c r="E416" s="13">
        <f t="shared" si="24"/>
        <v>0</v>
      </c>
      <c r="F416" s="13">
        <f t="shared" si="25"/>
        <v>0</v>
      </c>
      <c r="G416" s="13" t="str">
        <f>IF(B416&lt;=C416,C416-B416,"No Order Needed")</f>
        <v>No Order Needed</v>
      </c>
      <c r="H416" s="13">
        <f t="shared" si="26"/>
        <v>0</v>
      </c>
      <c r="I416" s="13" t="str">
        <f t="shared" si="27"/>
        <v>Ok</v>
      </c>
    </row>
    <row r="417" spans="1:9" x14ac:dyDescent="0.3">
      <c r="A417" s="13" t="s">
        <v>855</v>
      </c>
      <c r="B417" s="13">
        <f>VLOOKUP(A417,VLookup_Data,4,FALSE)</f>
        <v>36</v>
      </c>
      <c r="C417" s="13">
        <f>_xlfn.XLOOKUP(A417,Product_Name,Recorder_Level)</f>
        <v>39</v>
      </c>
      <c r="D417" s="13">
        <f>IF(B417&lt;=C417,C417-B417,0)</f>
        <v>3</v>
      </c>
      <c r="E417" s="13">
        <f t="shared" si="24"/>
        <v>3</v>
      </c>
      <c r="F417" s="13">
        <f t="shared" si="25"/>
        <v>3</v>
      </c>
      <c r="G417" s="13">
        <f>IF(B417&lt;=C417,C417-B417,"No Order Needed")</f>
        <v>3</v>
      </c>
      <c r="H417" s="13">
        <f t="shared" si="26"/>
        <v>13</v>
      </c>
      <c r="I417" s="13" t="str">
        <f t="shared" si="27"/>
        <v>Reorder</v>
      </c>
    </row>
    <row r="418" spans="1:9" x14ac:dyDescent="0.3">
      <c r="A418" s="13" t="s">
        <v>857</v>
      </c>
      <c r="B418" s="13">
        <f>VLOOKUP(A418,VLookup_Data,4,FALSE)</f>
        <v>34</v>
      </c>
      <c r="C418" s="13">
        <f>_xlfn.XLOOKUP(A418,Product_Name,Recorder_Level)</f>
        <v>89</v>
      </c>
      <c r="D418" s="13">
        <f>IF(B418&lt;=C418,C418-B418,0)</f>
        <v>55</v>
      </c>
      <c r="E418" s="13">
        <f t="shared" si="24"/>
        <v>55</v>
      </c>
      <c r="F418" s="13">
        <f t="shared" si="25"/>
        <v>55</v>
      </c>
      <c r="G418" s="13">
        <f>IF(B418&lt;=C418,C418-B418,"No Order Needed")</f>
        <v>55</v>
      </c>
      <c r="H418" s="13">
        <f t="shared" si="26"/>
        <v>65</v>
      </c>
      <c r="I418" s="13" t="str">
        <f t="shared" si="27"/>
        <v>Reorder</v>
      </c>
    </row>
    <row r="419" spans="1:9" x14ac:dyDescent="0.3">
      <c r="A419" s="13" t="s">
        <v>859</v>
      </c>
      <c r="B419" s="13">
        <f>VLOOKUP(A419,VLookup_Data,4,FALSE)</f>
        <v>68</v>
      </c>
      <c r="C419" s="13">
        <f>_xlfn.XLOOKUP(A419,Product_Name,Recorder_Level)</f>
        <v>52</v>
      </c>
      <c r="D419" s="13">
        <f>IF(B419&lt;=C419,C419-B419,0)</f>
        <v>0</v>
      </c>
      <c r="E419" s="13">
        <f t="shared" si="24"/>
        <v>0</v>
      </c>
      <c r="F419" s="13">
        <f t="shared" si="25"/>
        <v>0</v>
      </c>
      <c r="G419" s="13" t="str">
        <f>IF(B419&lt;=C419,C419-B419,"No Order Needed")</f>
        <v>No Order Needed</v>
      </c>
      <c r="H419" s="13">
        <f t="shared" si="26"/>
        <v>0</v>
      </c>
      <c r="I419" s="13" t="str">
        <f t="shared" si="27"/>
        <v>Ok</v>
      </c>
    </row>
    <row r="420" spans="1:9" x14ac:dyDescent="0.3">
      <c r="A420" s="13" t="s">
        <v>265</v>
      </c>
      <c r="B420" s="13">
        <f>VLOOKUP(A420,VLookup_Data,4,FALSE)</f>
        <v>182</v>
      </c>
      <c r="C420" s="13">
        <f>_xlfn.XLOOKUP(A420,Product_Name,Recorder_Level)</f>
        <v>32</v>
      </c>
      <c r="D420" s="13">
        <f>IF(B420&lt;=C420,C420-B420,0)</f>
        <v>0</v>
      </c>
      <c r="E420" s="13">
        <f t="shared" si="24"/>
        <v>0</v>
      </c>
      <c r="F420" s="13">
        <f t="shared" si="25"/>
        <v>0</v>
      </c>
      <c r="G420" s="13" t="str">
        <f>IF(B420&lt;=C420,C420-B420,"No Order Needed")</f>
        <v>No Order Needed</v>
      </c>
      <c r="H420" s="13">
        <f t="shared" si="26"/>
        <v>0</v>
      </c>
      <c r="I420" s="13" t="str">
        <f t="shared" si="27"/>
        <v>Ok</v>
      </c>
    </row>
    <row r="421" spans="1:9" x14ac:dyDescent="0.3">
      <c r="A421" s="13" t="s">
        <v>863</v>
      </c>
      <c r="B421" s="13">
        <f>VLOOKUP(A421,VLookup_Data,4,FALSE)</f>
        <v>42</v>
      </c>
      <c r="C421" s="13">
        <f>_xlfn.XLOOKUP(A421,Product_Name,Recorder_Level)</f>
        <v>69</v>
      </c>
      <c r="D421" s="13">
        <f>IF(B421&lt;=C421,C421-B421,0)</f>
        <v>27</v>
      </c>
      <c r="E421" s="13">
        <f t="shared" si="24"/>
        <v>27</v>
      </c>
      <c r="F421" s="13">
        <f t="shared" si="25"/>
        <v>27</v>
      </c>
      <c r="G421" s="13">
        <f>IF(B421&lt;=C421,C421-B421,"No Order Needed")</f>
        <v>27</v>
      </c>
      <c r="H421" s="13">
        <f t="shared" si="26"/>
        <v>37</v>
      </c>
      <c r="I421" s="13" t="str">
        <f t="shared" si="27"/>
        <v>Reorder</v>
      </c>
    </row>
    <row r="422" spans="1:9" x14ac:dyDescent="0.3">
      <c r="A422" s="13" t="s">
        <v>866</v>
      </c>
      <c r="B422" s="13">
        <f>VLOOKUP(A422,VLookup_Data,4,FALSE)</f>
        <v>37</v>
      </c>
      <c r="C422" s="13">
        <f>_xlfn.XLOOKUP(A422,Product_Name,Recorder_Level)</f>
        <v>42</v>
      </c>
      <c r="D422" s="13">
        <f>IF(B422&lt;=C422,C422-B422,0)</f>
        <v>5</v>
      </c>
      <c r="E422" s="13">
        <f t="shared" si="24"/>
        <v>5</v>
      </c>
      <c r="F422" s="13">
        <f t="shared" si="25"/>
        <v>5</v>
      </c>
      <c r="G422" s="13">
        <f>IF(B422&lt;=C422,C422-B422,"No Order Needed")</f>
        <v>5</v>
      </c>
      <c r="H422" s="13">
        <f t="shared" si="26"/>
        <v>15</v>
      </c>
      <c r="I422" s="13" t="str">
        <f t="shared" si="27"/>
        <v>Reorder</v>
      </c>
    </row>
    <row r="423" spans="1:9" x14ac:dyDescent="0.3">
      <c r="A423" s="13" t="s">
        <v>418</v>
      </c>
      <c r="B423" s="13">
        <f>VLOOKUP(A423,VLookup_Data,4,FALSE)</f>
        <v>69</v>
      </c>
      <c r="C423" s="13">
        <f>_xlfn.XLOOKUP(A423,Product_Name,Recorder_Level)</f>
        <v>23</v>
      </c>
      <c r="D423" s="13">
        <f>IF(B423&lt;=C423,C423-B423,0)</f>
        <v>0</v>
      </c>
      <c r="E423" s="13">
        <f t="shared" si="24"/>
        <v>0</v>
      </c>
      <c r="F423" s="13">
        <f t="shared" si="25"/>
        <v>0</v>
      </c>
      <c r="G423" s="13" t="str">
        <f>IF(B423&lt;=C423,C423-B423,"No Order Needed")</f>
        <v>No Order Needed</v>
      </c>
      <c r="H423" s="13">
        <f t="shared" si="26"/>
        <v>0</v>
      </c>
      <c r="I423" s="13" t="str">
        <f t="shared" si="27"/>
        <v>Ok</v>
      </c>
    </row>
    <row r="424" spans="1:9" x14ac:dyDescent="0.3">
      <c r="A424" s="13" t="s">
        <v>869</v>
      </c>
      <c r="B424" s="13">
        <f>VLOOKUP(A424,VLookup_Data,4,FALSE)</f>
        <v>7</v>
      </c>
      <c r="C424" s="13">
        <f>_xlfn.XLOOKUP(A424,Product_Name,Recorder_Level)</f>
        <v>48</v>
      </c>
      <c r="D424" s="13">
        <f>IF(B424&lt;=C424,C424-B424,0)</f>
        <v>41</v>
      </c>
      <c r="E424" s="13">
        <f t="shared" si="24"/>
        <v>41</v>
      </c>
      <c r="F424" s="13">
        <f t="shared" si="25"/>
        <v>41</v>
      </c>
      <c r="G424" s="13">
        <f>IF(B424&lt;=C424,C424-B424,"No Order Needed")</f>
        <v>41</v>
      </c>
      <c r="H424" s="13">
        <f t="shared" si="26"/>
        <v>51</v>
      </c>
      <c r="I424" s="13" t="str">
        <f t="shared" si="27"/>
        <v>Reorder</v>
      </c>
    </row>
    <row r="425" spans="1:9" x14ac:dyDescent="0.3">
      <c r="A425" s="13" t="s">
        <v>871</v>
      </c>
      <c r="B425" s="13">
        <f>VLOOKUP(A425,VLookup_Data,4,FALSE)</f>
        <v>85</v>
      </c>
      <c r="C425" s="13">
        <f>_xlfn.XLOOKUP(A425,Product_Name,Recorder_Level)</f>
        <v>66</v>
      </c>
      <c r="D425" s="13">
        <f>IF(B425&lt;=C425,C425-B425,0)</f>
        <v>0</v>
      </c>
      <c r="E425" s="13">
        <f t="shared" si="24"/>
        <v>0</v>
      </c>
      <c r="F425" s="13">
        <f t="shared" si="25"/>
        <v>0</v>
      </c>
      <c r="G425" s="13" t="str">
        <f>IF(B425&lt;=C425,C425-B425,"No Order Needed")</f>
        <v>No Order Needed</v>
      </c>
      <c r="H425" s="13">
        <f t="shared" si="26"/>
        <v>0</v>
      </c>
      <c r="I425" s="13" t="str">
        <f t="shared" si="27"/>
        <v>Ok</v>
      </c>
    </row>
    <row r="426" spans="1:9" x14ac:dyDescent="0.3">
      <c r="A426" s="13" t="s">
        <v>873</v>
      </c>
      <c r="B426" s="13">
        <f>VLOOKUP(A426,VLookup_Data,4,FALSE)</f>
        <v>170</v>
      </c>
      <c r="C426" s="13">
        <f>_xlfn.XLOOKUP(A426,Product_Name,Recorder_Level)</f>
        <v>93</v>
      </c>
      <c r="D426" s="13">
        <f>IF(B426&lt;=C426,C426-B426,0)</f>
        <v>0</v>
      </c>
      <c r="E426" s="13">
        <f t="shared" si="24"/>
        <v>0</v>
      </c>
      <c r="F426" s="13">
        <f t="shared" si="25"/>
        <v>0</v>
      </c>
      <c r="G426" s="13" t="str">
        <f>IF(B426&lt;=C426,C426-B426,"No Order Needed")</f>
        <v>No Order Needed</v>
      </c>
      <c r="H426" s="13">
        <f t="shared" si="26"/>
        <v>0</v>
      </c>
      <c r="I426" s="13" t="str">
        <f t="shared" si="27"/>
        <v>Ok</v>
      </c>
    </row>
    <row r="427" spans="1:9" x14ac:dyDescent="0.3">
      <c r="A427" s="13" t="s">
        <v>875</v>
      </c>
      <c r="B427" s="13">
        <f>VLOOKUP(A427,VLookup_Data,4,FALSE)</f>
        <v>0</v>
      </c>
      <c r="C427" s="13">
        <f>_xlfn.XLOOKUP(A427,Product_Name,Recorder_Level)</f>
        <v>66</v>
      </c>
      <c r="D427" s="13">
        <f>IF(B427&lt;=C427,C427-B427,0)</f>
        <v>66</v>
      </c>
      <c r="E427" s="13">
        <f t="shared" si="24"/>
        <v>66</v>
      </c>
      <c r="F427" s="13">
        <f t="shared" si="25"/>
        <v>66</v>
      </c>
      <c r="G427" s="13">
        <f>IF(B427&lt;=C427,C427-B427,"No Order Needed")</f>
        <v>66</v>
      </c>
      <c r="H427" s="13">
        <f t="shared" si="26"/>
        <v>76</v>
      </c>
      <c r="I427" s="13" t="str">
        <f t="shared" si="27"/>
        <v>Urgent</v>
      </c>
    </row>
    <row r="428" spans="1:9" x14ac:dyDescent="0.3">
      <c r="A428" s="13" t="s">
        <v>301</v>
      </c>
      <c r="B428" s="13">
        <f>VLOOKUP(A428,VLookup_Data,4,FALSE)</f>
        <v>60</v>
      </c>
      <c r="C428" s="13">
        <f>_xlfn.XLOOKUP(A428,Product_Name,Recorder_Level)</f>
        <v>0</v>
      </c>
      <c r="D428" s="13">
        <f>IF(B428&lt;=C428,C428-B428,0)</f>
        <v>0</v>
      </c>
      <c r="E428" s="13">
        <f t="shared" si="24"/>
        <v>0</v>
      </c>
      <c r="F428" s="13">
        <f t="shared" si="25"/>
        <v>0</v>
      </c>
      <c r="G428" s="13" t="str">
        <f>IF(B428&lt;=C428,C428-B428,"No Order Needed")</f>
        <v>No Order Needed</v>
      </c>
      <c r="H428" s="13">
        <f t="shared" si="26"/>
        <v>0</v>
      </c>
      <c r="I428" s="13" t="str">
        <f t="shared" si="27"/>
        <v>Ok</v>
      </c>
    </row>
    <row r="429" spans="1:9" x14ac:dyDescent="0.3">
      <c r="A429" s="13" t="s">
        <v>879</v>
      </c>
      <c r="B429" s="13">
        <f>VLOOKUP(A429,VLookup_Data,4,FALSE)</f>
        <v>146</v>
      </c>
      <c r="C429" s="13">
        <f>_xlfn.XLOOKUP(A429,Product_Name,Recorder_Level)</f>
        <v>50</v>
      </c>
      <c r="D429" s="13">
        <f>IF(B429&lt;=C429,C429-B429,0)</f>
        <v>0</v>
      </c>
      <c r="E429" s="13">
        <f t="shared" si="24"/>
        <v>0</v>
      </c>
      <c r="F429" s="13">
        <f t="shared" si="25"/>
        <v>0</v>
      </c>
      <c r="G429" s="13" t="str">
        <f>IF(B429&lt;=C429,C429-B429,"No Order Needed")</f>
        <v>No Order Needed</v>
      </c>
      <c r="H429" s="13">
        <f t="shared" si="26"/>
        <v>0</v>
      </c>
      <c r="I429" s="13" t="str">
        <f t="shared" si="27"/>
        <v>Ok</v>
      </c>
    </row>
    <row r="430" spans="1:9" x14ac:dyDescent="0.3">
      <c r="A430" s="13" t="s">
        <v>881</v>
      </c>
      <c r="B430" s="13">
        <f>VLOOKUP(A430,VLookup_Data,4,FALSE)</f>
        <v>47</v>
      </c>
      <c r="C430" s="13">
        <f>_xlfn.XLOOKUP(A430,Product_Name,Recorder_Level)</f>
        <v>88</v>
      </c>
      <c r="D430" s="13">
        <f>IF(B430&lt;=C430,C430-B430,0)</f>
        <v>41</v>
      </c>
      <c r="E430" s="13">
        <f t="shared" si="24"/>
        <v>41</v>
      </c>
      <c r="F430" s="13">
        <f t="shared" si="25"/>
        <v>41</v>
      </c>
      <c r="G430" s="13">
        <f>IF(B430&lt;=C430,C430-B430,"No Order Needed")</f>
        <v>41</v>
      </c>
      <c r="H430" s="13">
        <f t="shared" si="26"/>
        <v>51</v>
      </c>
      <c r="I430" s="13" t="str">
        <f t="shared" si="27"/>
        <v>Reorder</v>
      </c>
    </row>
    <row r="431" spans="1:9" x14ac:dyDescent="0.3">
      <c r="A431" s="13" t="s">
        <v>883</v>
      </c>
      <c r="B431" s="13">
        <f>VLOOKUP(A431,VLookup_Data,4,FALSE)</f>
        <v>193</v>
      </c>
      <c r="C431" s="13">
        <f>_xlfn.XLOOKUP(A431,Product_Name,Recorder_Level)</f>
        <v>83</v>
      </c>
      <c r="D431" s="13">
        <f>IF(B431&lt;=C431,C431-B431,0)</f>
        <v>0</v>
      </c>
      <c r="E431" s="13">
        <f t="shared" si="24"/>
        <v>0</v>
      </c>
      <c r="F431" s="13">
        <f t="shared" si="25"/>
        <v>0</v>
      </c>
      <c r="G431" s="13" t="str">
        <f>IF(B431&lt;=C431,C431-B431,"No Order Needed")</f>
        <v>No Order Needed</v>
      </c>
      <c r="H431" s="13">
        <f t="shared" si="26"/>
        <v>0</v>
      </c>
      <c r="I431" s="13" t="str">
        <f t="shared" si="27"/>
        <v>Ok</v>
      </c>
    </row>
    <row r="432" spans="1:9" x14ac:dyDescent="0.3">
      <c r="A432" s="13" t="s">
        <v>1078</v>
      </c>
      <c r="B432" s="13">
        <f>VLOOKUP(A432,VLookup_Data,4,FALSE)</f>
        <v>160</v>
      </c>
      <c r="C432" s="13">
        <f>_xlfn.XLOOKUP(A432,Product_Name,Recorder_Level)</f>
        <v>60</v>
      </c>
      <c r="D432" s="13">
        <f>IF(B432&lt;=C432,C432-B432,0)</f>
        <v>0</v>
      </c>
      <c r="E432" s="13">
        <f t="shared" si="24"/>
        <v>0</v>
      </c>
      <c r="F432" s="13">
        <f t="shared" si="25"/>
        <v>0</v>
      </c>
      <c r="G432" s="13" t="str">
        <f>IF(B432&lt;=C432,C432-B432,"No Order Needed")</f>
        <v>No Order Needed</v>
      </c>
      <c r="H432" s="13">
        <f t="shared" si="26"/>
        <v>0</v>
      </c>
      <c r="I432" s="13" t="str">
        <f t="shared" si="27"/>
        <v>Ok</v>
      </c>
    </row>
    <row r="433" spans="1:9" x14ac:dyDescent="0.3">
      <c r="A433" s="13" t="s">
        <v>887</v>
      </c>
      <c r="B433" s="13">
        <f>VLOOKUP(A433,VLookup_Data,4,FALSE)</f>
        <v>72</v>
      </c>
      <c r="C433" s="13">
        <f>_xlfn.XLOOKUP(A433,Product_Name,Recorder_Level)</f>
        <v>96</v>
      </c>
      <c r="D433" s="13">
        <f>IF(B433&lt;=C433,C433-B433,0)</f>
        <v>24</v>
      </c>
      <c r="E433" s="13">
        <f t="shared" si="24"/>
        <v>24</v>
      </c>
      <c r="F433" s="13">
        <f t="shared" si="25"/>
        <v>24</v>
      </c>
      <c r="G433" s="13">
        <f>IF(B433&lt;=C433,C433-B433,"No Order Needed")</f>
        <v>24</v>
      </c>
      <c r="H433" s="13">
        <f t="shared" si="26"/>
        <v>34</v>
      </c>
      <c r="I433" s="13" t="str">
        <f t="shared" si="27"/>
        <v>Reorder</v>
      </c>
    </row>
    <row r="434" spans="1:9" x14ac:dyDescent="0.3">
      <c r="A434" s="13" t="s">
        <v>889</v>
      </c>
      <c r="B434" s="13">
        <f>VLOOKUP(A434,VLookup_Data,4,FALSE)</f>
        <v>0</v>
      </c>
      <c r="C434" s="13">
        <f>_xlfn.XLOOKUP(A434,Product_Name,Recorder_Level)</f>
        <v>23</v>
      </c>
      <c r="D434" s="13">
        <f>IF(B434&lt;=C434,C434-B434,0)</f>
        <v>23</v>
      </c>
      <c r="E434" s="13">
        <f t="shared" si="24"/>
        <v>23</v>
      </c>
      <c r="F434" s="13">
        <f t="shared" si="25"/>
        <v>23</v>
      </c>
      <c r="G434" s="13">
        <f>IF(B434&lt;=C434,C434-B434,"No Order Needed")</f>
        <v>23</v>
      </c>
      <c r="H434" s="13">
        <f t="shared" si="26"/>
        <v>33</v>
      </c>
      <c r="I434" s="13" t="str">
        <f t="shared" si="27"/>
        <v>Urgent</v>
      </c>
    </row>
    <row r="435" spans="1:9" x14ac:dyDescent="0.3">
      <c r="A435" s="13" t="s">
        <v>891</v>
      </c>
      <c r="B435" s="13">
        <f>VLOOKUP(A435,VLookup_Data,4,FALSE)</f>
        <v>81</v>
      </c>
      <c r="C435" s="13">
        <f>_xlfn.XLOOKUP(A435,Product_Name,Recorder_Level)</f>
        <v>32</v>
      </c>
      <c r="D435" s="13">
        <f>IF(B435&lt;=C435,C435-B435,0)</f>
        <v>0</v>
      </c>
      <c r="E435" s="13">
        <f t="shared" si="24"/>
        <v>0</v>
      </c>
      <c r="F435" s="13">
        <f t="shared" si="25"/>
        <v>0</v>
      </c>
      <c r="G435" s="13" t="str">
        <f>IF(B435&lt;=C435,C435-B435,"No Order Needed")</f>
        <v>No Order Needed</v>
      </c>
      <c r="H435" s="13">
        <f t="shared" si="26"/>
        <v>0</v>
      </c>
      <c r="I435" s="13" t="str">
        <f t="shared" si="27"/>
        <v>Ok</v>
      </c>
    </row>
    <row r="436" spans="1:9" x14ac:dyDescent="0.3">
      <c r="A436" s="13" t="s">
        <v>893</v>
      </c>
      <c r="B436" s="13">
        <f>VLOOKUP(A436,VLookup_Data,4,FALSE)</f>
        <v>74</v>
      </c>
      <c r="C436" s="13">
        <f>_xlfn.XLOOKUP(A436,Product_Name,Recorder_Level)</f>
        <v>0</v>
      </c>
      <c r="D436" s="13">
        <f>IF(B436&lt;=C436,C436-B436,0)</f>
        <v>0</v>
      </c>
      <c r="E436" s="13">
        <f t="shared" si="24"/>
        <v>0</v>
      </c>
      <c r="F436" s="13">
        <f t="shared" si="25"/>
        <v>0</v>
      </c>
      <c r="G436" s="13" t="str">
        <f>IF(B436&lt;=C436,C436-B436,"No Order Needed")</f>
        <v>No Order Needed</v>
      </c>
      <c r="H436" s="13">
        <f t="shared" si="26"/>
        <v>0</v>
      </c>
      <c r="I436" s="13" t="str">
        <f t="shared" si="27"/>
        <v>Ok</v>
      </c>
    </row>
    <row r="437" spans="1:9" x14ac:dyDescent="0.3">
      <c r="A437" s="13" t="s">
        <v>895</v>
      </c>
      <c r="B437" s="13">
        <f>VLOOKUP(A437,VLookup_Data,4,FALSE)</f>
        <v>88</v>
      </c>
      <c r="C437" s="13">
        <f>_xlfn.XLOOKUP(A437,Product_Name,Recorder_Level)</f>
        <v>34</v>
      </c>
      <c r="D437" s="13">
        <f>IF(B437&lt;=C437,C437-B437,0)</f>
        <v>0</v>
      </c>
      <c r="E437" s="13">
        <f t="shared" si="24"/>
        <v>0</v>
      </c>
      <c r="F437" s="13">
        <f t="shared" si="25"/>
        <v>0</v>
      </c>
      <c r="G437" s="13" t="str">
        <f>IF(B437&lt;=C437,C437-B437,"No Order Needed")</f>
        <v>No Order Needed</v>
      </c>
      <c r="H437" s="13">
        <f t="shared" si="26"/>
        <v>0</v>
      </c>
      <c r="I437" s="13" t="str">
        <f t="shared" si="27"/>
        <v>Ok</v>
      </c>
    </row>
    <row r="438" spans="1:9" x14ac:dyDescent="0.3">
      <c r="A438" s="13" t="s">
        <v>897</v>
      </c>
      <c r="B438" s="13">
        <f>VLOOKUP(A438,VLookup_Data,4,FALSE)</f>
        <v>142</v>
      </c>
      <c r="C438" s="13">
        <f>_xlfn.XLOOKUP(A438,Product_Name,Recorder_Level)</f>
        <v>40</v>
      </c>
      <c r="D438" s="13">
        <f>IF(B438&lt;=C438,C438-B438,0)</f>
        <v>0</v>
      </c>
      <c r="E438" s="13">
        <f t="shared" si="24"/>
        <v>0</v>
      </c>
      <c r="F438" s="13">
        <f t="shared" si="25"/>
        <v>0</v>
      </c>
      <c r="G438" s="13" t="str">
        <f>IF(B438&lt;=C438,C438-B438,"No Order Needed")</f>
        <v>No Order Needed</v>
      </c>
      <c r="H438" s="13">
        <f t="shared" si="26"/>
        <v>0</v>
      </c>
      <c r="I438" s="13" t="str">
        <f t="shared" si="27"/>
        <v>Ok</v>
      </c>
    </row>
    <row r="439" spans="1:9" x14ac:dyDescent="0.3">
      <c r="A439" s="13" t="s">
        <v>899</v>
      </c>
      <c r="B439" s="13">
        <f>VLOOKUP(A439,VLookup_Data,4,FALSE)</f>
        <v>160</v>
      </c>
      <c r="C439" s="13">
        <f>_xlfn.XLOOKUP(A439,Product_Name,Recorder_Level)</f>
        <v>68</v>
      </c>
      <c r="D439" s="13">
        <f>IF(B439&lt;=C439,C439-B439,0)</f>
        <v>0</v>
      </c>
      <c r="E439" s="13">
        <f t="shared" si="24"/>
        <v>0</v>
      </c>
      <c r="F439" s="13">
        <f t="shared" si="25"/>
        <v>0</v>
      </c>
      <c r="G439" s="13" t="str">
        <f>IF(B439&lt;=C439,C439-B439,"No Order Needed")</f>
        <v>No Order Needed</v>
      </c>
      <c r="H439" s="13">
        <f t="shared" si="26"/>
        <v>0</v>
      </c>
      <c r="I439" s="13" t="str">
        <f t="shared" si="27"/>
        <v>Ok</v>
      </c>
    </row>
    <row r="440" spans="1:9" x14ac:dyDescent="0.3">
      <c r="A440" s="13" t="s">
        <v>7551</v>
      </c>
      <c r="B440" s="13">
        <f>VLOOKUP(A440,VLookup_Data,4,FALSE)</f>
        <v>101</v>
      </c>
      <c r="C440" s="13">
        <f>_xlfn.XLOOKUP(A440,Product_Name,Recorder_Level)</f>
        <v>30</v>
      </c>
      <c r="D440" s="13">
        <f>IF(B440&lt;=C440,C440-B440,0)</f>
        <v>0</v>
      </c>
      <c r="E440" s="13">
        <f t="shared" si="24"/>
        <v>0</v>
      </c>
      <c r="F440" s="13">
        <f t="shared" si="25"/>
        <v>0</v>
      </c>
      <c r="G440" s="13" t="str">
        <f>IF(B440&lt;=C440,C440-B440,"No Order Needed")</f>
        <v>No Order Needed</v>
      </c>
      <c r="H440" s="13">
        <f t="shared" si="26"/>
        <v>0</v>
      </c>
      <c r="I440" s="13" t="str">
        <f t="shared" si="27"/>
        <v>Ok</v>
      </c>
    </row>
    <row r="441" spans="1:9" x14ac:dyDescent="0.3">
      <c r="A441" s="13" t="s">
        <v>7475</v>
      </c>
      <c r="B441" s="13">
        <f>VLOOKUP(A441,VLookup_Data,4,FALSE)</f>
        <v>73</v>
      </c>
      <c r="C441" s="13">
        <f>_xlfn.XLOOKUP(A441,Product_Name,Recorder_Level)</f>
        <v>85</v>
      </c>
      <c r="D441" s="13">
        <f>IF(B441&lt;=C441,C441-B441,0)</f>
        <v>12</v>
      </c>
      <c r="E441" s="13">
        <f t="shared" si="24"/>
        <v>12</v>
      </c>
      <c r="F441" s="13">
        <f t="shared" si="25"/>
        <v>12</v>
      </c>
      <c r="G441" s="13">
        <f>IF(B441&lt;=C441,C441-B441,"No Order Needed")</f>
        <v>12</v>
      </c>
      <c r="H441" s="13">
        <f t="shared" si="26"/>
        <v>22</v>
      </c>
      <c r="I441" s="13" t="str">
        <f t="shared" si="27"/>
        <v>Reorder</v>
      </c>
    </row>
    <row r="442" spans="1:9" x14ac:dyDescent="0.3">
      <c r="A442" s="13" t="s">
        <v>905</v>
      </c>
      <c r="B442" s="13">
        <f>VLOOKUP(A442,VLookup_Data,4,FALSE)</f>
        <v>25</v>
      </c>
      <c r="C442" s="13">
        <f>_xlfn.XLOOKUP(A442,Product_Name,Recorder_Level)</f>
        <v>91</v>
      </c>
      <c r="D442" s="13">
        <f>IF(B442&lt;=C442,C442-B442,0)</f>
        <v>66</v>
      </c>
      <c r="E442" s="13">
        <f t="shared" si="24"/>
        <v>66</v>
      </c>
      <c r="F442" s="13">
        <f t="shared" si="25"/>
        <v>66</v>
      </c>
      <c r="G442" s="13">
        <f>IF(B442&lt;=C442,C442-B442,"No Order Needed")</f>
        <v>66</v>
      </c>
      <c r="H442" s="13">
        <f t="shared" si="26"/>
        <v>76</v>
      </c>
      <c r="I442" s="13" t="str">
        <f t="shared" si="27"/>
        <v>Reorder</v>
      </c>
    </row>
    <row r="443" spans="1:9" x14ac:dyDescent="0.3">
      <c r="A443" s="13" t="s">
        <v>907</v>
      </c>
      <c r="B443" s="13">
        <f>VLOOKUP(A443,VLookup_Data,4,FALSE)</f>
        <v>152</v>
      </c>
      <c r="C443" s="13">
        <f>_xlfn.XLOOKUP(A443,Product_Name,Recorder_Level)</f>
        <v>31</v>
      </c>
      <c r="D443" s="13">
        <f>IF(B443&lt;=C443,C443-B443,0)</f>
        <v>0</v>
      </c>
      <c r="E443" s="13">
        <f t="shared" si="24"/>
        <v>0</v>
      </c>
      <c r="F443" s="13">
        <f t="shared" si="25"/>
        <v>0</v>
      </c>
      <c r="G443" s="13" t="str">
        <f>IF(B443&lt;=C443,C443-B443,"No Order Needed")</f>
        <v>No Order Needed</v>
      </c>
      <c r="H443" s="13">
        <f t="shared" si="26"/>
        <v>0</v>
      </c>
      <c r="I443" s="13" t="str">
        <f t="shared" si="27"/>
        <v>Ok</v>
      </c>
    </row>
    <row r="444" spans="1:9" x14ac:dyDescent="0.3">
      <c r="A444" s="13" t="s">
        <v>7487</v>
      </c>
      <c r="B444" s="13">
        <f>VLOOKUP(A444,VLookup_Data,4,FALSE)</f>
        <v>36</v>
      </c>
      <c r="C444" s="13">
        <f>_xlfn.XLOOKUP(A444,Product_Name,Recorder_Level)</f>
        <v>98</v>
      </c>
      <c r="D444" s="13">
        <f>IF(B444&lt;=C444,C444-B444,0)</f>
        <v>62</v>
      </c>
      <c r="E444" s="13">
        <f t="shared" si="24"/>
        <v>62</v>
      </c>
      <c r="F444" s="13">
        <f t="shared" si="25"/>
        <v>62</v>
      </c>
      <c r="G444" s="13">
        <f>IF(B444&lt;=C444,C444-B444,"No Order Needed")</f>
        <v>62</v>
      </c>
      <c r="H444" s="13">
        <f t="shared" si="26"/>
        <v>72</v>
      </c>
      <c r="I444" s="13" t="str">
        <f t="shared" si="27"/>
        <v>Reorder</v>
      </c>
    </row>
    <row r="445" spans="1:9" x14ac:dyDescent="0.3">
      <c r="A445" s="13" t="s">
        <v>911</v>
      </c>
      <c r="B445" s="13">
        <f>VLOOKUP(A445,VLookup_Data,4,FALSE)</f>
        <v>175</v>
      </c>
      <c r="C445" s="13">
        <f>_xlfn.XLOOKUP(A445,Product_Name,Recorder_Level)</f>
        <v>89</v>
      </c>
      <c r="D445" s="13">
        <f>IF(B445&lt;=C445,C445-B445,0)</f>
        <v>0</v>
      </c>
      <c r="E445" s="13">
        <f t="shared" si="24"/>
        <v>0</v>
      </c>
      <c r="F445" s="13">
        <f t="shared" si="25"/>
        <v>0</v>
      </c>
      <c r="G445" s="13" t="str">
        <f>IF(B445&lt;=C445,C445-B445,"No Order Needed")</f>
        <v>No Order Needed</v>
      </c>
      <c r="H445" s="13">
        <f t="shared" si="26"/>
        <v>0</v>
      </c>
      <c r="I445" s="13" t="str">
        <f t="shared" si="27"/>
        <v>Ok</v>
      </c>
    </row>
    <row r="446" spans="1:9" x14ac:dyDescent="0.3">
      <c r="A446" s="13" t="s">
        <v>913</v>
      </c>
      <c r="B446" s="13">
        <f>VLOOKUP(A446,VLookup_Data,4,FALSE)</f>
        <v>20</v>
      </c>
      <c r="C446" s="13">
        <f>_xlfn.XLOOKUP(A446,Product_Name,Recorder_Level)</f>
        <v>42</v>
      </c>
      <c r="D446" s="13">
        <f>IF(B446&lt;=C446,C446-B446,0)</f>
        <v>22</v>
      </c>
      <c r="E446" s="13">
        <f t="shared" si="24"/>
        <v>22</v>
      </c>
      <c r="F446" s="13">
        <f t="shared" si="25"/>
        <v>22</v>
      </c>
      <c r="G446" s="13">
        <f>IF(B446&lt;=C446,C446-B446,"No Order Needed")</f>
        <v>22</v>
      </c>
      <c r="H446" s="13">
        <f t="shared" si="26"/>
        <v>32</v>
      </c>
      <c r="I446" s="13" t="str">
        <f t="shared" si="27"/>
        <v>Reorder</v>
      </c>
    </row>
    <row r="447" spans="1:9" x14ac:dyDescent="0.3">
      <c r="A447" s="13" t="s">
        <v>915</v>
      </c>
      <c r="B447" s="13">
        <f>VLOOKUP(A447,VLookup_Data,4,FALSE)</f>
        <v>46</v>
      </c>
      <c r="C447" s="13">
        <f>_xlfn.XLOOKUP(A447,Product_Name,Recorder_Level)</f>
        <v>34</v>
      </c>
      <c r="D447" s="13">
        <f>IF(B447&lt;=C447,C447-B447,0)</f>
        <v>0</v>
      </c>
      <c r="E447" s="13">
        <f t="shared" si="24"/>
        <v>0</v>
      </c>
      <c r="F447" s="13">
        <f t="shared" si="25"/>
        <v>0</v>
      </c>
      <c r="G447" s="13" t="str">
        <f>IF(B447&lt;=C447,C447-B447,"No Order Needed")</f>
        <v>No Order Needed</v>
      </c>
      <c r="H447" s="13">
        <f t="shared" si="26"/>
        <v>0</v>
      </c>
      <c r="I447" s="13" t="str">
        <f t="shared" si="27"/>
        <v>Ok</v>
      </c>
    </row>
    <row r="448" spans="1:9" x14ac:dyDescent="0.3">
      <c r="A448" s="13" t="s">
        <v>917</v>
      </c>
      <c r="B448" s="13">
        <f>VLOOKUP(A448,VLookup_Data,4,FALSE)</f>
        <v>50</v>
      </c>
      <c r="C448" s="13">
        <f>_xlfn.XLOOKUP(A448,Product_Name,Recorder_Level)</f>
        <v>34</v>
      </c>
      <c r="D448" s="13">
        <f>IF(B448&lt;=C448,C448-B448,0)</f>
        <v>0</v>
      </c>
      <c r="E448" s="13">
        <f t="shared" si="24"/>
        <v>0</v>
      </c>
      <c r="F448" s="13">
        <f t="shared" si="25"/>
        <v>0</v>
      </c>
      <c r="G448" s="13" t="str">
        <f>IF(B448&lt;=C448,C448-B448,"No Order Needed")</f>
        <v>No Order Needed</v>
      </c>
      <c r="H448" s="13">
        <f t="shared" si="26"/>
        <v>0</v>
      </c>
      <c r="I448" s="13" t="str">
        <f t="shared" si="27"/>
        <v>Ok</v>
      </c>
    </row>
    <row r="449" spans="1:9" x14ac:dyDescent="0.3">
      <c r="A449" s="13" t="s">
        <v>919</v>
      </c>
      <c r="B449" s="13">
        <f>VLOOKUP(A449,VLookup_Data,4,FALSE)</f>
        <v>0</v>
      </c>
      <c r="C449" s="13">
        <f>_xlfn.XLOOKUP(A449,Product_Name,Recorder_Level)</f>
        <v>53</v>
      </c>
      <c r="D449" s="13">
        <f>IF(B449&lt;=C449,C449-B449,0)</f>
        <v>53</v>
      </c>
      <c r="E449" s="13">
        <f t="shared" si="24"/>
        <v>53</v>
      </c>
      <c r="F449" s="13">
        <f t="shared" si="25"/>
        <v>53</v>
      </c>
      <c r="G449" s="13">
        <f>IF(B449&lt;=C449,C449-B449,"No Order Needed")</f>
        <v>53</v>
      </c>
      <c r="H449" s="13">
        <f t="shared" si="26"/>
        <v>63</v>
      </c>
      <c r="I449" s="13" t="str">
        <f t="shared" si="27"/>
        <v>Urgent</v>
      </c>
    </row>
    <row r="450" spans="1:9" x14ac:dyDescent="0.3">
      <c r="A450" s="13" t="s">
        <v>921</v>
      </c>
      <c r="B450" s="13">
        <f>VLOOKUP(A450,VLookup_Data,4,FALSE)</f>
        <v>116</v>
      </c>
      <c r="C450" s="13">
        <f>_xlfn.XLOOKUP(A450,Product_Name,Recorder_Level)</f>
        <v>71</v>
      </c>
      <c r="D450" s="13">
        <f>IF(B450&lt;=C450,C450-B450,0)</f>
        <v>0</v>
      </c>
      <c r="E450" s="13">
        <f t="shared" si="24"/>
        <v>0</v>
      </c>
      <c r="F450" s="13">
        <f t="shared" si="25"/>
        <v>0</v>
      </c>
      <c r="G450" s="13" t="str">
        <f>IF(B450&lt;=C450,C450-B450,"No Order Needed")</f>
        <v>No Order Needed</v>
      </c>
      <c r="H450" s="13">
        <f t="shared" si="26"/>
        <v>0</v>
      </c>
      <c r="I450" s="13" t="str">
        <f t="shared" si="27"/>
        <v>Ok</v>
      </c>
    </row>
    <row r="451" spans="1:9" x14ac:dyDescent="0.3">
      <c r="A451" s="13" t="s">
        <v>923</v>
      </c>
      <c r="B451" s="13">
        <f>VLOOKUP(A451,VLookup_Data,4,FALSE)</f>
        <v>155</v>
      </c>
      <c r="C451" s="13">
        <f>_xlfn.XLOOKUP(A451,Product_Name,Recorder_Level)</f>
        <v>54</v>
      </c>
      <c r="D451" s="13">
        <f>IF(B451&lt;=C451,C451-B451,0)</f>
        <v>0</v>
      </c>
      <c r="E451" s="13">
        <f t="shared" ref="E451:E514" si="28">IF(C451-B451&gt;0,C451-B451,0)</f>
        <v>0</v>
      </c>
      <c r="F451" s="13">
        <f t="shared" ref="F451:F514" si="29">MAX(C451-B451,0)</f>
        <v>0</v>
      </c>
      <c r="G451" s="13" t="str">
        <f>IF(B451&lt;=C451,C451-B451,"No Order Needed")</f>
        <v>No Order Needed</v>
      </c>
      <c r="H451" s="13">
        <f t="shared" ref="H451:H514" si="30">MAX((C451-B451)+10,0)</f>
        <v>0</v>
      </c>
      <c r="I451" s="13" t="str">
        <f t="shared" ref="I451:I514" si="31">IF(B451=0,"Urgent",IF(B451&lt;=C451,"Reorder","Ok"))</f>
        <v>Ok</v>
      </c>
    </row>
    <row r="452" spans="1:9" x14ac:dyDescent="0.3">
      <c r="A452" s="13" t="s">
        <v>925</v>
      </c>
      <c r="B452" s="13">
        <f>VLOOKUP(A452,VLookup_Data,4,FALSE)</f>
        <v>163</v>
      </c>
      <c r="C452" s="13">
        <f>_xlfn.XLOOKUP(A452,Product_Name,Recorder_Level)</f>
        <v>49</v>
      </c>
      <c r="D452" s="13">
        <f>IF(B452&lt;=C452,C452-B452,0)</f>
        <v>0</v>
      </c>
      <c r="E452" s="13">
        <f t="shared" si="28"/>
        <v>0</v>
      </c>
      <c r="F452" s="13">
        <f t="shared" si="29"/>
        <v>0</v>
      </c>
      <c r="G452" s="13" t="str">
        <f>IF(B452&lt;=C452,C452-B452,"No Order Needed")</f>
        <v>No Order Needed</v>
      </c>
      <c r="H452" s="13">
        <f t="shared" si="30"/>
        <v>0</v>
      </c>
      <c r="I452" s="13" t="str">
        <f t="shared" si="31"/>
        <v>Ok</v>
      </c>
    </row>
    <row r="453" spans="1:9" x14ac:dyDescent="0.3">
      <c r="A453" s="13" t="s">
        <v>927</v>
      </c>
      <c r="B453" s="13">
        <f>VLOOKUP(A453,VLookup_Data,4,FALSE)</f>
        <v>89</v>
      </c>
      <c r="C453" s="13">
        <f>_xlfn.XLOOKUP(A453,Product_Name,Recorder_Level)</f>
        <v>94</v>
      </c>
      <c r="D453" s="13">
        <f>IF(B453&lt;=C453,C453-B453,0)</f>
        <v>5</v>
      </c>
      <c r="E453" s="13">
        <f t="shared" si="28"/>
        <v>5</v>
      </c>
      <c r="F453" s="13">
        <f t="shared" si="29"/>
        <v>5</v>
      </c>
      <c r="G453" s="13">
        <f>IF(B453&lt;=C453,C453-B453,"No Order Needed")</f>
        <v>5</v>
      </c>
      <c r="H453" s="13">
        <f t="shared" si="30"/>
        <v>15</v>
      </c>
      <c r="I453" s="13" t="str">
        <f t="shared" si="31"/>
        <v>Reorder</v>
      </c>
    </row>
    <row r="454" spans="1:9" x14ac:dyDescent="0.3">
      <c r="A454" s="13" t="s">
        <v>929</v>
      </c>
      <c r="B454" s="13">
        <f>VLOOKUP(A454,VLookup_Data,4,FALSE)</f>
        <v>158</v>
      </c>
      <c r="C454" s="13">
        <f>_xlfn.XLOOKUP(A454,Product_Name,Recorder_Level)</f>
        <v>90</v>
      </c>
      <c r="D454" s="13">
        <f>IF(B454&lt;=C454,C454-B454,0)</f>
        <v>0</v>
      </c>
      <c r="E454" s="13">
        <f t="shared" si="28"/>
        <v>0</v>
      </c>
      <c r="F454" s="13">
        <f t="shared" si="29"/>
        <v>0</v>
      </c>
      <c r="G454" s="13" t="str">
        <f>IF(B454&lt;=C454,C454-B454,"No Order Needed")</f>
        <v>No Order Needed</v>
      </c>
      <c r="H454" s="13">
        <f t="shared" si="30"/>
        <v>0</v>
      </c>
      <c r="I454" s="13" t="str">
        <f t="shared" si="31"/>
        <v>Ok</v>
      </c>
    </row>
    <row r="455" spans="1:9" x14ac:dyDescent="0.3">
      <c r="A455" s="13" t="s">
        <v>931</v>
      </c>
      <c r="B455" s="13">
        <f>VLOOKUP(A455,VLookup_Data,4,FALSE)</f>
        <v>188</v>
      </c>
      <c r="C455" s="13">
        <f>_xlfn.XLOOKUP(A455,Product_Name,Recorder_Level)</f>
        <v>61</v>
      </c>
      <c r="D455" s="13">
        <f>IF(B455&lt;=C455,C455-B455,0)</f>
        <v>0</v>
      </c>
      <c r="E455" s="13">
        <f t="shared" si="28"/>
        <v>0</v>
      </c>
      <c r="F455" s="13">
        <f t="shared" si="29"/>
        <v>0</v>
      </c>
      <c r="G455" s="13" t="str">
        <f>IF(B455&lt;=C455,C455-B455,"No Order Needed")</f>
        <v>No Order Needed</v>
      </c>
      <c r="H455" s="13">
        <f t="shared" si="30"/>
        <v>0</v>
      </c>
      <c r="I455" s="13" t="str">
        <f t="shared" si="31"/>
        <v>Ok</v>
      </c>
    </row>
    <row r="456" spans="1:9" x14ac:dyDescent="0.3">
      <c r="A456" s="13" t="s">
        <v>933</v>
      </c>
      <c r="B456" s="13">
        <f>VLOOKUP(A456,VLookup_Data,4,FALSE)</f>
        <v>195</v>
      </c>
      <c r="C456" s="13">
        <f>_xlfn.XLOOKUP(A456,Product_Name,Recorder_Level)</f>
        <v>26</v>
      </c>
      <c r="D456" s="13">
        <f>IF(B456&lt;=C456,C456-B456,0)</f>
        <v>0</v>
      </c>
      <c r="E456" s="13">
        <f t="shared" si="28"/>
        <v>0</v>
      </c>
      <c r="F456" s="13">
        <f t="shared" si="29"/>
        <v>0</v>
      </c>
      <c r="G456" s="13" t="str">
        <f>IF(B456&lt;=C456,C456-B456,"No Order Needed")</f>
        <v>No Order Needed</v>
      </c>
      <c r="H456" s="13">
        <f t="shared" si="30"/>
        <v>0</v>
      </c>
      <c r="I456" s="13" t="str">
        <f t="shared" si="31"/>
        <v>Ok</v>
      </c>
    </row>
    <row r="457" spans="1:9" x14ac:dyDescent="0.3">
      <c r="A457" s="13" t="s">
        <v>935</v>
      </c>
      <c r="B457" s="13">
        <f>VLOOKUP(A457,VLookup_Data,4,FALSE)</f>
        <v>119</v>
      </c>
      <c r="C457" s="13">
        <f>_xlfn.XLOOKUP(A457,Product_Name,Recorder_Level)</f>
        <v>64</v>
      </c>
      <c r="D457" s="13">
        <f>IF(B457&lt;=C457,C457-B457,0)</f>
        <v>0</v>
      </c>
      <c r="E457" s="13">
        <f t="shared" si="28"/>
        <v>0</v>
      </c>
      <c r="F457" s="13">
        <f t="shared" si="29"/>
        <v>0</v>
      </c>
      <c r="G457" s="13" t="str">
        <f>IF(B457&lt;=C457,C457-B457,"No Order Needed")</f>
        <v>No Order Needed</v>
      </c>
      <c r="H457" s="13">
        <f t="shared" si="30"/>
        <v>0</v>
      </c>
      <c r="I457" s="13" t="str">
        <f t="shared" si="31"/>
        <v>Ok</v>
      </c>
    </row>
    <row r="458" spans="1:9" x14ac:dyDescent="0.3">
      <c r="A458" s="13" t="s">
        <v>937</v>
      </c>
      <c r="B458" s="13">
        <f>VLOOKUP(A458,VLookup_Data,4,FALSE)</f>
        <v>118</v>
      </c>
      <c r="C458" s="13">
        <f>_xlfn.XLOOKUP(A458,Product_Name,Recorder_Level)</f>
        <v>41</v>
      </c>
      <c r="D458" s="13">
        <f>IF(B458&lt;=C458,C458-B458,0)</f>
        <v>0</v>
      </c>
      <c r="E458" s="13">
        <f t="shared" si="28"/>
        <v>0</v>
      </c>
      <c r="F458" s="13">
        <f t="shared" si="29"/>
        <v>0</v>
      </c>
      <c r="G458" s="13" t="str">
        <f>IF(B458&lt;=C458,C458-B458,"No Order Needed")</f>
        <v>No Order Needed</v>
      </c>
      <c r="H458" s="13">
        <f t="shared" si="30"/>
        <v>0</v>
      </c>
      <c r="I458" s="13" t="str">
        <f t="shared" si="31"/>
        <v>Ok</v>
      </c>
    </row>
    <row r="459" spans="1:9" x14ac:dyDescent="0.3">
      <c r="A459" s="13" t="s">
        <v>7552</v>
      </c>
      <c r="B459" s="13">
        <f>VLOOKUP(A459,VLookup_Data,4,FALSE)</f>
        <v>136</v>
      </c>
      <c r="C459" s="13">
        <f>_xlfn.XLOOKUP(A459,Product_Name,Recorder_Level)</f>
        <v>45</v>
      </c>
      <c r="D459" s="13">
        <f>IF(B459&lt;=C459,C459-B459,0)</f>
        <v>0</v>
      </c>
      <c r="E459" s="13">
        <f t="shared" si="28"/>
        <v>0</v>
      </c>
      <c r="F459" s="13">
        <f t="shared" si="29"/>
        <v>0</v>
      </c>
      <c r="G459" s="13" t="str">
        <f>IF(B459&lt;=C459,C459-B459,"No Order Needed")</f>
        <v>No Order Needed</v>
      </c>
      <c r="H459" s="13">
        <f t="shared" si="30"/>
        <v>0</v>
      </c>
      <c r="I459" s="13" t="str">
        <f t="shared" si="31"/>
        <v>Ok</v>
      </c>
    </row>
    <row r="460" spans="1:9" x14ac:dyDescent="0.3">
      <c r="A460" s="13" t="s">
        <v>1357</v>
      </c>
      <c r="B460" s="13">
        <f>VLOOKUP(A460,VLookup_Data,4,FALSE)</f>
        <v>48</v>
      </c>
      <c r="C460" s="13">
        <f>_xlfn.XLOOKUP(A460,Product_Name,Recorder_Level)</f>
        <v>0</v>
      </c>
      <c r="D460" s="13">
        <f>IF(B460&lt;=C460,C460-B460,0)</f>
        <v>0</v>
      </c>
      <c r="E460" s="13">
        <f t="shared" si="28"/>
        <v>0</v>
      </c>
      <c r="F460" s="13">
        <f t="shared" si="29"/>
        <v>0</v>
      </c>
      <c r="G460" s="13" t="str">
        <f>IF(B460&lt;=C460,C460-B460,"No Order Needed")</f>
        <v>No Order Needed</v>
      </c>
      <c r="H460" s="13">
        <f t="shared" si="30"/>
        <v>0</v>
      </c>
      <c r="I460" s="13" t="str">
        <f t="shared" si="31"/>
        <v>Ok</v>
      </c>
    </row>
    <row r="461" spans="1:9" x14ac:dyDescent="0.3">
      <c r="A461" s="13" t="s">
        <v>944</v>
      </c>
      <c r="B461" s="13">
        <f>VLOOKUP(A461,VLookup_Data,4,FALSE)</f>
        <v>49</v>
      </c>
      <c r="C461" s="13">
        <f>_xlfn.XLOOKUP(A461,Product_Name,Recorder_Level)</f>
        <v>43</v>
      </c>
      <c r="D461" s="13">
        <f>IF(B461&lt;=C461,C461-B461,0)</f>
        <v>0</v>
      </c>
      <c r="E461" s="13">
        <f t="shared" si="28"/>
        <v>0</v>
      </c>
      <c r="F461" s="13">
        <f t="shared" si="29"/>
        <v>0</v>
      </c>
      <c r="G461" s="13" t="str">
        <f>IF(B461&lt;=C461,C461-B461,"No Order Needed")</f>
        <v>No Order Needed</v>
      </c>
      <c r="H461" s="13">
        <f t="shared" si="30"/>
        <v>4</v>
      </c>
      <c r="I461" s="13" t="str">
        <f t="shared" si="31"/>
        <v>Ok</v>
      </c>
    </row>
    <row r="462" spans="1:9" x14ac:dyDescent="0.3">
      <c r="A462" s="13" t="s">
        <v>946</v>
      </c>
      <c r="B462" s="13">
        <f>VLOOKUP(A462,VLookup_Data,4,FALSE)</f>
        <v>166</v>
      </c>
      <c r="C462" s="13">
        <f>_xlfn.XLOOKUP(A462,Product_Name,Recorder_Level)</f>
        <v>93</v>
      </c>
      <c r="D462" s="13">
        <f>IF(B462&lt;=C462,C462-B462,0)</f>
        <v>0</v>
      </c>
      <c r="E462" s="13">
        <f t="shared" si="28"/>
        <v>0</v>
      </c>
      <c r="F462" s="13">
        <f t="shared" si="29"/>
        <v>0</v>
      </c>
      <c r="G462" s="13" t="str">
        <f>IF(B462&lt;=C462,C462-B462,"No Order Needed")</f>
        <v>No Order Needed</v>
      </c>
      <c r="H462" s="13">
        <f t="shared" si="30"/>
        <v>0</v>
      </c>
      <c r="I462" s="13" t="str">
        <f t="shared" si="31"/>
        <v>Ok</v>
      </c>
    </row>
    <row r="463" spans="1:9" x14ac:dyDescent="0.3">
      <c r="A463" s="13" t="s">
        <v>948</v>
      </c>
      <c r="B463" s="13">
        <f>VLOOKUP(A463,VLookup_Data,4,FALSE)</f>
        <v>163</v>
      </c>
      <c r="C463" s="13">
        <f>_xlfn.XLOOKUP(A463,Product_Name,Recorder_Level)</f>
        <v>93</v>
      </c>
      <c r="D463" s="13">
        <f>IF(B463&lt;=C463,C463-B463,0)</f>
        <v>0</v>
      </c>
      <c r="E463" s="13">
        <f t="shared" si="28"/>
        <v>0</v>
      </c>
      <c r="F463" s="13">
        <f t="shared" si="29"/>
        <v>0</v>
      </c>
      <c r="G463" s="13" t="str">
        <f>IF(B463&lt;=C463,C463-B463,"No Order Needed")</f>
        <v>No Order Needed</v>
      </c>
      <c r="H463" s="13">
        <f t="shared" si="30"/>
        <v>0</v>
      </c>
      <c r="I463" s="13" t="str">
        <f t="shared" si="31"/>
        <v>Ok</v>
      </c>
    </row>
    <row r="464" spans="1:9" x14ac:dyDescent="0.3">
      <c r="A464" s="13" t="s">
        <v>950</v>
      </c>
      <c r="B464" s="13">
        <f>VLOOKUP(A464,VLookup_Data,4,FALSE)</f>
        <v>107</v>
      </c>
      <c r="C464" s="13">
        <f>_xlfn.XLOOKUP(A464,Product_Name,Recorder_Level)</f>
        <v>52</v>
      </c>
      <c r="D464" s="13">
        <f>IF(B464&lt;=C464,C464-B464,0)</f>
        <v>0</v>
      </c>
      <c r="E464" s="13">
        <f t="shared" si="28"/>
        <v>0</v>
      </c>
      <c r="F464" s="13">
        <f t="shared" si="29"/>
        <v>0</v>
      </c>
      <c r="G464" s="13" t="str">
        <f>IF(B464&lt;=C464,C464-B464,"No Order Needed")</f>
        <v>No Order Needed</v>
      </c>
      <c r="H464" s="13">
        <f t="shared" si="30"/>
        <v>0</v>
      </c>
      <c r="I464" s="13" t="str">
        <f t="shared" si="31"/>
        <v>Ok</v>
      </c>
    </row>
    <row r="465" spans="1:9" x14ac:dyDescent="0.3">
      <c r="A465" s="13" t="s">
        <v>952</v>
      </c>
      <c r="B465" s="13">
        <f>VLOOKUP(A465,VLookup_Data,4,FALSE)</f>
        <v>175</v>
      </c>
      <c r="C465" s="13">
        <f>_xlfn.XLOOKUP(A465,Product_Name,Recorder_Level)</f>
        <v>56</v>
      </c>
      <c r="D465" s="13">
        <f>IF(B465&lt;=C465,C465-B465,0)</f>
        <v>0</v>
      </c>
      <c r="E465" s="13">
        <f t="shared" si="28"/>
        <v>0</v>
      </c>
      <c r="F465" s="13">
        <f t="shared" si="29"/>
        <v>0</v>
      </c>
      <c r="G465" s="13" t="str">
        <f>IF(B465&lt;=C465,C465-B465,"No Order Needed")</f>
        <v>No Order Needed</v>
      </c>
      <c r="H465" s="13">
        <f t="shared" si="30"/>
        <v>0</v>
      </c>
      <c r="I465" s="13" t="str">
        <f t="shared" si="31"/>
        <v>Ok</v>
      </c>
    </row>
    <row r="466" spans="1:9" x14ac:dyDescent="0.3">
      <c r="A466" s="13" t="s">
        <v>954</v>
      </c>
      <c r="B466" s="13">
        <f>VLOOKUP(A466,VLookup_Data,4,FALSE)</f>
        <v>0</v>
      </c>
      <c r="C466" s="13">
        <f>_xlfn.XLOOKUP(A466,Product_Name,Recorder_Level)</f>
        <v>51</v>
      </c>
      <c r="D466" s="13">
        <f>IF(B466&lt;=C466,C466-B466,0)</f>
        <v>51</v>
      </c>
      <c r="E466" s="13">
        <f t="shared" si="28"/>
        <v>51</v>
      </c>
      <c r="F466" s="13">
        <f t="shared" si="29"/>
        <v>51</v>
      </c>
      <c r="G466" s="13">
        <f>IF(B466&lt;=C466,C466-B466,"No Order Needed")</f>
        <v>51</v>
      </c>
      <c r="H466" s="13">
        <f t="shared" si="30"/>
        <v>61</v>
      </c>
      <c r="I466" s="13" t="str">
        <f t="shared" si="31"/>
        <v>Urgent</v>
      </c>
    </row>
    <row r="467" spans="1:9" x14ac:dyDescent="0.3">
      <c r="A467" s="13" t="s">
        <v>134</v>
      </c>
      <c r="B467" s="13">
        <f>VLOOKUP(A467,VLookup_Data,4,FALSE)</f>
        <v>147</v>
      </c>
      <c r="C467" s="13">
        <f>_xlfn.XLOOKUP(A467,Product_Name,Recorder_Level)</f>
        <v>90</v>
      </c>
      <c r="D467" s="13">
        <f>IF(B467&lt;=C467,C467-B467,0)</f>
        <v>0</v>
      </c>
      <c r="E467" s="13">
        <f t="shared" si="28"/>
        <v>0</v>
      </c>
      <c r="F467" s="13">
        <f t="shared" si="29"/>
        <v>0</v>
      </c>
      <c r="G467" s="13" t="str">
        <f>IF(B467&lt;=C467,C467-B467,"No Order Needed")</f>
        <v>No Order Needed</v>
      </c>
      <c r="H467" s="13">
        <f t="shared" si="30"/>
        <v>0</v>
      </c>
      <c r="I467" s="13" t="str">
        <f t="shared" si="31"/>
        <v>Ok</v>
      </c>
    </row>
    <row r="468" spans="1:9" x14ac:dyDescent="0.3">
      <c r="A468" s="13" t="s">
        <v>957</v>
      </c>
      <c r="B468" s="13">
        <f>VLOOKUP(A468,VLookup_Data,4,FALSE)</f>
        <v>84</v>
      </c>
      <c r="C468" s="13">
        <f>_xlfn.XLOOKUP(A468,Product_Name,Recorder_Level)</f>
        <v>37</v>
      </c>
      <c r="D468" s="13">
        <f>IF(B468&lt;=C468,C468-B468,0)</f>
        <v>0</v>
      </c>
      <c r="E468" s="13">
        <f t="shared" si="28"/>
        <v>0</v>
      </c>
      <c r="F468" s="13">
        <f t="shared" si="29"/>
        <v>0</v>
      </c>
      <c r="G468" s="13" t="str">
        <f>IF(B468&lt;=C468,C468-B468,"No Order Needed")</f>
        <v>No Order Needed</v>
      </c>
      <c r="H468" s="13">
        <f t="shared" si="30"/>
        <v>0</v>
      </c>
      <c r="I468" s="13" t="str">
        <f t="shared" si="31"/>
        <v>Ok</v>
      </c>
    </row>
    <row r="469" spans="1:9" x14ac:dyDescent="0.3">
      <c r="A469" s="13" t="s">
        <v>32</v>
      </c>
      <c r="B469" s="13">
        <f>VLOOKUP(A469,VLookup_Data,4,FALSE)</f>
        <v>57</v>
      </c>
      <c r="C469" s="13">
        <f>_xlfn.XLOOKUP(A469,Product_Name,Recorder_Level)</f>
        <v>41</v>
      </c>
      <c r="D469" s="13">
        <f>IF(B469&lt;=C469,C469-B469,0)</f>
        <v>0</v>
      </c>
      <c r="E469" s="13">
        <f t="shared" si="28"/>
        <v>0</v>
      </c>
      <c r="F469" s="13">
        <f t="shared" si="29"/>
        <v>0</v>
      </c>
      <c r="G469" s="13" t="str">
        <f>IF(B469&lt;=C469,C469-B469,"No Order Needed")</f>
        <v>No Order Needed</v>
      </c>
      <c r="H469" s="13">
        <f t="shared" si="30"/>
        <v>0</v>
      </c>
      <c r="I469" s="13" t="str">
        <f t="shared" si="31"/>
        <v>Ok</v>
      </c>
    </row>
    <row r="470" spans="1:9" x14ac:dyDescent="0.3">
      <c r="A470" s="13" t="s">
        <v>961</v>
      </c>
      <c r="B470" s="13">
        <f>VLOOKUP(A470,VLookup_Data,4,FALSE)</f>
        <v>18</v>
      </c>
      <c r="C470" s="13">
        <f>_xlfn.XLOOKUP(A470,Product_Name,Recorder_Level)</f>
        <v>87</v>
      </c>
      <c r="D470" s="13">
        <f>IF(B470&lt;=C470,C470-B470,0)</f>
        <v>69</v>
      </c>
      <c r="E470" s="13">
        <f t="shared" si="28"/>
        <v>69</v>
      </c>
      <c r="F470" s="13">
        <f t="shared" si="29"/>
        <v>69</v>
      </c>
      <c r="G470" s="13">
        <f>IF(B470&lt;=C470,C470-B470,"No Order Needed")</f>
        <v>69</v>
      </c>
      <c r="H470" s="13">
        <f t="shared" si="30"/>
        <v>79</v>
      </c>
      <c r="I470" s="13" t="str">
        <f t="shared" si="31"/>
        <v>Reorder</v>
      </c>
    </row>
    <row r="471" spans="1:9" x14ac:dyDescent="0.3">
      <c r="A471" s="13" t="s">
        <v>963</v>
      </c>
      <c r="B471" s="13">
        <f>VLOOKUP(A471,VLookup_Data,4,FALSE)</f>
        <v>35</v>
      </c>
      <c r="C471" s="13">
        <f>_xlfn.XLOOKUP(A471,Product_Name,Recorder_Level)</f>
        <v>55</v>
      </c>
      <c r="D471" s="13">
        <f>IF(B471&lt;=C471,C471-B471,0)</f>
        <v>20</v>
      </c>
      <c r="E471" s="13">
        <f t="shared" si="28"/>
        <v>20</v>
      </c>
      <c r="F471" s="13">
        <f t="shared" si="29"/>
        <v>20</v>
      </c>
      <c r="G471" s="13">
        <f>IF(B471&lt;=C471,C471-B471,"No Order Needed")</f>
        <v>20</v>
      </c>
      <c r="H471" s="13">
        <f t="shared" si="30"/>
        <v>30</v>
      </c>
      <c r="I471" s="13" t="str">
        <f t="shared" si="31"/>
        <v>Reorder</v>
      </c>
    </row>
    <row r="472" spans="1:9" x14ac:dyDescent="0.3">
      <c r="A472" s="13" t="s">
        <v>584</v>
      </c>
      <c r="B472" s="13">
        <f>VLOOKUP(A472,VLookup_Data,4,FALSE)</f>
        <v>85</v>
      </c>
      <c r="C472" s="13">
        <f>_xlfn.XLOOKUP(A472,Product_Name,Recorder_Level)</f>
        <v>46</v>
      </c>
      <c r="D472" s="13">
        <f>IF(B472&lt;=C472,C472-B472,0)</f>
        <v>0</v>
      </c>
      <c r="E472" s="13">
        <f t="shared" si="28"/>
        <v>0</v>
      </c>
      <c r="F472" s="13">
        <f t="shared" si="29"/>
        <v>0</v>
      </c>
      <c r="G472" s="13" t="str">
        <f>IF(B472&lt;=C472,C472-B472,"No Order Needed")</f>
        <v>No Order Needed</v>
      </c>
      <c r="H472" s="13">
        <f t="shared" si="30"/>
        <v>0</v>
      </c>
      <c r="I472" s="13" t="str">
        <f t="shared" si="31"/>
        <v>Ok</v>
      </c>
    </row>
    <row r="473" spans="1:9" x14ac:dyDescent="0.3">
      <c r="A473" s="13" t="s">
        <v>966</v>
      </c>
      <c r="B473" s="13">
        <f>VLOOKUP(A473,VLookup_Data,4,FALSE)</f>
        <v>12</v>
      </c>
      <c r="C473" s="13">
        <f>_xlfn.XLOOKUP(A473,Product_Name,Recorder_Level)</f>
        <v>68</v>
      </c>
      <c r="D473" s="13">
        <f>IF(B473&lt;=C473,C473-B473,0)</f>
        <v>56</v>
      </c>
      <c r="E473" s="13">
        <f t="shared" si="28"/>
        <v>56</v>
      </c>
      <c r="F473" s="13">
        <f t="shared" si="29"/>
        <v>56</v>
      </c>
      <c r="G473" s="13">
        <f>IF(B473&lt;=C473,C473-B473,"No Order Needed")</f>
        <v>56</v>
      </c>
      <c r="H473" s="13">
        <f t="shared" si="30"/>
        <v>66</v>
      </c>
      <c r="I473" s="13" t="str">
        <f t="shared" si="31"/>
        <v>Reorder</v>
      </c>
    </row>
    <row r="474" spans="1:9" x14ac:dyDescent="0.3">
      <c r="A474" s="13" t="s">
        <v>968</v>
      </c>
      <c r="B474" s="13">
        <f>VLOOKUP(A474,VLookup_Data,4,FALSE)</f>
        <v>4</v>
      </c>
      <c r="C474" s="13">
        <f>_xlfn.XLOOKUP(A474,Product_Name,Recorder_Level)</f>
        <v>0</v>
      </c>
      <c r="D474" s="13">
        <f>IF(B474&lt;=C474,C474-B474,0)</f>
        <v>0</v>
      </c>
      <c r="E474" s="13">
        <f t="shared" si="28"/>
        <v>0</v>
      </c>
      <c r="F474" s="13">
        <f t="shared" si="29"/>
        <v>0</v>
      </c>
      <c r="G474" s="13" t="str">
        <f>IF(B474&lt;=C474,C474-B474,"No Order Needed")</f>
        <v>No Order Needed</v>
      </c>
      <c r="H474" s="13">
        <f t="shared" si="30"/>
        <v>6</v>
      </c>
      <c r="I474" s="13" t="str">
        <f t="shared" si="31"/>
        <v>Ok</v>
      </c>
    </row>
    <row r="475" spans="1:9" x14ac:dyDescent="0.3">
      <c r="A475" s="13" t="s">
        <v>970</v>
      </c>
      <c r="B475" s="13">
        <f>VLOOKUP(A475,VLookup_Data,4,FALSE)</f>
        <v>199</v>
      </c>
      <c r="C475" s="13">
        <f>_xlfn.XLOOKUP(A475,Product_Name,Recorder_Level)</f>
        <v>69</v>
      </c>
      <c r="D475" s="13">
        <f>IF(B475&lt;=C475,C475-B475,0)</f>
        <v>0</v>
      </c>
      <c r="E475" s="13">
        <f t="shared" si="28"/>
        <v>0</v>
      </c>
      <c r="F475" s="13">
        <f t="shared" si="29"/>
        <v>0</v>
      </c>
      <c r="G475" s="13" t="str">
        <f>IF(B475&lt;=C475,C475-B475,"No Order Needed")</f>
        <v>No Order Needed</v>
      </c>
      <c r="H475" s="13">
        <f t="shared" si="30"/>
        <v>0</v>
      </c>
      <c r="I475" s="13" t="str">
        <f t="shared" si="31"/>
        <v>Ok</v>
      </c>
    </row>
    <row r="476" spans="1:9" x14ac:dyDescent="0.3">
      <c r="A476" s="13" t="s">
        <v>972</v>
      </c>
      <c r="B476" s="13">
        <f>VLOOKUP(A476,VLookup_Data,4,FALSE)</f>
        <v>124</v>
      </c>
      <c r="C476" s="13">
        <f>_xlfn.XLOOKUP(A476,Product_Name,Recorder_Level)</f>
        <v>77</v>
      </c>
      <c r="D476" s="13">
        <f>IF(B476&lt;=C476,C476-B476,0)</f>
        <v>0</v>
      </c>
      <c r="E476" s="13">
        <f t="shared" si="28"/>
        <v>0</v>
      </c>
      <c r="F476" s="13">
        <f t="shared" si="29"/>
        <v>0</v>
      </c>
      <c r="G476" s="13" t="str">
        <f>IF(B476&lt;=C476,C476-B476,"No Order Needed")</f>
        <v>No Order Needed</v>
      </c>
      <c r="H476" s="13">
        <f t="shared" si="30"/>
        <v>0</v>
      </c>
      <c r="I476" s="13" t="str">
        <f t="shared" si="31"/>
        <v>Ok</v>
      </c>
    </row>
    <row r="477" spans="1:9" x14ac:dyDescent="0.3">
      <c r="A477" s="13" t="s">
        <v>975</v>
      </c>
      <c r="B477" s="13">
        <f>VLOOKUP(A477,VLookup_Data,4,FALSE)</f>
        <v>97</v>
      </c>
      <c r="C477" s="13">
        <f>_xlfn.XLOOKUP(A477,Product_Name,Recorder_Level)</f>
        <v>49</v>
      </c>
      <c r="D477" s="13">
        <f>IF(B477&lt;=C477,C477-B477,0)</f>
        <v>0</v>
      </c>
      <c r="E477" s="13">
        <f t="shared" si="28"/>
        <v>0</v>
      </c>
      <c r="F477" s="13">
        <f t="shared" si="29"/>
        <v>0</v>
      </c>
      <c r="G477" s="13" t="str">
        <f>IF(B477&lt;=C477,C477-B477,"No Order Needed")</f>
        <v>No Order Needed</v>
      </c>
      <c r="H477" s="13">
        <f t="shared" si="30"/>
        <v>0</v>
      </c>
      <c r="I477" s="13" t="str">
        <f t="shared" si="31"/>
        <v>Ok</v>
      </c>
    </row>
    <row r="478" spans="1:9" x14ac:dyDescent="0.3">
      <c r="A478" s="13" t="s">
        <v>977</v>
      </c>
      <c r="B478" s="13">
        <f>VLOOKUP(A478,VLookup_Data,4,FALSE)</f>
        <v>43</v>
      </c>
      <c r="C478" s="13">
        <f>_xlfn.XLOOKUP(A478,Product_Name,Recorder_Level)</f>
        <v>0</v>
      </c>
      <c r="D478" s="13">
        <f>IF(B478&lt;=C478,C478-B478,0)</f>
        <v>0</v>
      </c>
      <c r="E478" s="13">
        <f t="shared" si="28"/>
        <v>0</v>
      </c>
      <c r="F478" s="13">
        <f t="shared" si="29"/>
        <v>0</v>
      </c>
      <c r="G478" s="13" t="str">
        <f>IF(B478&lt;=C478,C478-B478,"No Order Needed")</f>
        <v>No Order Needed</v>
      </c>
      <c r="H478" s="13">
        <f t="shared" si="30"/>
        <v>0</v>
      </c>
      <c r="I478" s="13" t="str">
        <f t="shared" si="31"/>
        <v>Ok</v>
      </c>
    </row>
    <row r="479" spans="1:9" x14ac:dyDescent="0.3">
      <c r="A479" s="13" t="s">
        <v>66</v>
      </c>
      <c r="B479" s="13">
        <f>VLOOKUP(A479,VLookup_Data,4,FALSE)</f>
        <v>189</v>
      </c>
      <c r="C479" s="13">
        <f>_xlfn.XLOOKUP(A479,Product_Name,Recorder_Level)</f>
        <v>59</v>
      </c>
      <c r="D479" s="13">
        <f>IF(B479&lt;=C479,C479-B479,0)</f>
        <v>0</v>
      </c>
      <c r="E479" s="13">
        <f t="shared" si="28"/>
        <v>0</v>
      </c>
      <c r="F479" s="13">
        <f t="shared" si="29"/>
        <v>0</v>
      </c>
      <c r="G479" s="13" t="str">
        <f>IF(B479&lt;=C479,C479-B479,"No Order Needed")</f>
        <v>No Order Needed</v>
      </c>
      <c r="H479" s="13">
        <f t="shared" si="30"/>
        <v>0</v>
      </c>
      <c r="I479" s="13" t="str">
        <f t="shared" si="31"/>
        <v>Ok</v>
      </c>
    </row>
    <row r="480" spans="1:9" x14ac:dyDescent="0.3">
      <c r="A480" s="13" t="s">
        <v>5898</v>
      </c>
      <c r="B480" s="13">
        <f>VLOOKUP(A480,VLookup_Data,4,FALSE)</f>
        <v>120</v>
      </c>
      <c r="C480" s="13">
        <f>_xlfn.XLOOKUP(A480,Product_Name,Recorder_Level)</f>
        <v>74</v>
      </c>
      <c r="D480" s="13">
        <f>IF(B480&lt;=C480,C480-B480,0)</f>
        <v>0</v>
      </c>
      <c r="E480" s="13">
        <f t="shared" si="28"/>
        <v>0</v>
      </c>
      <c r="F480" s="13">
        <f t="shared" si="29"/>
        <v>0</v>
      </c>
      <c r="G480" s="13" t="str">
        <f>IF(B480&lt;=C480,C480-B480,"No Order Needed")</f>
        <v>No Order Needed</v>
      </c>
      <c r="H480" s="13">
        <f t="shared" si="30"/>
        <v>0</v>
      </c>
      <c r="I480" s="13" t="str">
        <f t="shared" si="31"/>
        <v>Ok</v>
      </c>
    </row>
    <row r="481" spans="1:9" x14ac:dyDescent="0.3">
      <c r="A481" s="13" t="s">
        <v>982</v>
      </c>
      <c r="B481" s="13">
        <f>VLOOKUP(A481,VLookup_Data,4,FALSE)</f>
        <v>2</v>
      </c>
      <c r="C481" s="13">
        <f>_xlfn.XLOOKUP(A481,Product_Name,Recorder_Level)</f>
        <v>35</v>
      </c>
      <c r="D481" s="13">
        <f>IF(B481&lt;=C481,C481-B481,0)</f>
        <v>33</v>
      </c>
      <c r="E481" s="13">
        <f t="shared" si="28"/>
        <v>33</v>
      </c>
      <c r="F481" s="13">
        <f t="shared" si="29"/>
        <v>33</v>
      </c>
      <c r="G481" s="13">
        <f>IF(B481&lt;=C481,C481-B481,"No Order Needed")</f>
        <v>33</v>
      </c>
      <c r="H481" s="13">
        <f t="shared" si="30"/>
        <v>43</v>
      </c>
      <c r="I481" s="13" t="str">
        <f t="shared" si="31"/>
        <v>Reorder</v>
      </c>
    </row>
    <row r="482" spans="1:9" x14ac:dyDescent="0.3">
      <c r="A482" s="13" t="s">
        <v>984</v>
      </c>
      <c r="B482" s="13">
        <f>VLOOKUP(A482,VLookup_Data,4,FALSE)</f>
        <v>91</v>
      </c>
      <c r="C482" s="13">
        <f>_xlfn.XLOOKUP(A482,Product_Name,Recorder_Level)</f>
        <v>24</v>
      </c>
      <c r="D482" s="13">
        <f>IF(B482&lt;=C482,C482-B482,0)</f>
        <v>0</v>
      </c>
      <c r="E482" s="13">
        <f t="shared" si="28"/>
        <v>0</v>
      </c>
      <c r="F482" s="13">
        <f t="shared" si="29"/>
        <v>0</v>
      </c>
      <c r="G482" s="13" t="str">
        <f>IF(B482&lt;=C482,C482-B482,"No Order Needed")</f>
        <v>No Order Needed</v>
      </c>
      <c r="H482" s="13">
        <f t="shared" si="30"/>
        <v>0</v>
      </c>
      <c r="I482" s="13" t="str">
        <f t="shared" si="31"/>
        <v>Ok</v>
      </c>
    </row>
    <row r="483" spans="1:9" x14ac:dyDescent="0.3">
      <c r="A483" s="13" t="s">
        <v>986</v>
      </c>
      <c r="B483" s="13">
        <f>VLOOKUP(A483,VLookup_Data,4,FALSE)</f>
        <v>64</v>
      </c>
      <c r="C483" s="13">
        <f>_xlfn.XLOOKUP(A483,Product_Name,Recorder_Level)</f>
        <v>49</v>
      </c>
      <c r="D483" s="13">
        <f>IF(B483&lt;=C483,C483-B483,0)</f>
        <v>0</v>
      </c>
      <c r="E483" s="13">
        <f t="shared" si="28"/>
        <v>0</v>
      </c>
      <c r="F483" s="13">
        <f t="shared" si="29"/>
        <v>0</v>
      </c>
      <c r="G483" s="13" t="str">
        <f>IF(B483&lt;=C483,C483-B483,"No Order Needed")</f>
        <v>No Order Needed</v>
      </c>
      <c r="H483" s="13">
        <f t="shared" si="30"/>
        <v>0</v>
      </c>
      <c r="I483" s="13" t="str">
        <f t="shared" si="31"/>
        <v>Ok</v>
      </c>
    </row>
    <row r="484" spans="1:9" x14ac:dyDescent="0.3">
      <c r="A484" s="13" t="s">
        <v>988</v>
      </c>
      <c r="B484" s="13">
        <f>VLOOKUP(A484,VLookup_Data,4,FALSE)</f>
        <v>149</v>
      </c>
      <c r="C484" s="13">
        <f>_xlfn.XLOOKUP(A484,Product_Name,Recorder_Level)</f>
        <v>91</v>
      </c>
      <c r="D484" s="13">
        <f>IF(B484&lt;=C484,C484-B484,0)</f>
        <v>0</v>
      </c>
      <c r="E484" s="13">
        <f t="shared" si="28"/>
        <v>0</v>
      </c>
      <c r="F484" s="13">
        <f t="shared" si="29"/>
        <v>0</v>
      </c>
      <c r="G484" s="13" t="str">
        <f>IF(B484&lt;=C484,C484-B484,"No Order Needed")</f>
        <v>No Order Needed</v>
      </c>
      <c r="H484" s="13">
        <f t="shared" si="30"/>
        <v>0</v>
      </c>
      <c r="I484" s="13" t="str">
        <f t="shared" si="31"/>
        <v>Ok</v>
      </c>
    </row>
    <row r="485" spans="1:9" x14ac:dyDescent="0.3">
      <c r="A485" s="13" t="s">
        <v>990</v>
      </c>
      <c r="B485" s="13">
        <f>VLOOKUP(A485,VLookup_Data,4,FALSE)</f>
        <v>15</v>
      </c>
      <c r="C485" s="13">
        <f>_xlfn.XLOOKUP(A485,Product_Name,Recorder_Level)</f>
        <v>95</v>
      </c>
      <c r="D485" s="13">
        <f>IF(B485&lt;=C485,C485-B485,0)</f>
        <v>80</v>
      </c>
      <c r="E485" s="13">
        <f t="shared" si="28"/>
        <v>80</v>
      </c>
      <c r="F485" s="13">
        <f t="shared" si="29"/>
        <v>80</v>
      </c>
      <c r="G485" s="13">
        <f>IF(B485&lt;=C485,C485-B485,"No Order Needed")</f>
        <v>80</v>
      </c>
      <c r="H485" s="13">
        <f t="shared" si="30"/>
        <v>90</v>
      </c>
      <c r="I485" s="13" t="str">
        <f t="shared" si="31"/>
        <v>Reorder</v>
      </c>
    </row>
    <row r="486" spans="1:9" x14ac:dyDescent="0.3">
      <c r="A486" s="13" t="s">
        <v>992</v>
      </c>
      <c r="B486" s="13">
        <f>VLOOKUP(A486,VLookup_Data,4,FALSE)</f>
        <v>141</v>
      </c>
      <c r="C486" s="13">
        <f>_xlfn.XLOOKUP(A486,Product_Name,Recorder_Level)</f>
        <v>55</v>
      </c>
      <c r="D486" s="13">
        <f>IF(B486&lt;=C486,C486-B486,0)</f>
        <v>0</v>
      </c>
      <c r="E486" s="13">
        <f t="shared" si="28"/>
        <v>0</v>
      </c>
      <c r="F486" s="13">
        <f t="shared" si="29"/>
        <v>0</v>
      </c>
      <c r="G486" s="13" t="str">
        <f>IF(B486&lt;=C486,C486-B486,"No Order Needed")</f>
        <v>No Order Needed</v>
      </c>
      <c r="H486" s="13">
        <f t="shared" si="30"/>
        <v>0</v>
      </c>
      <c r="I486" s="13" t="str">
        <f t="shared" si="31"/>
        <v>Ok</v>
      </c>
    </row>
    <row r="487" spans="1:9" x14ac:dyDescent="0.3">
      <c r="A487" s="13" t="s">
        <v>7553</v>
      </c>
      <c r="B487" s="13">
        <f>VLOOKUP(A487,VLookup_Data,4,FALSE)</f>
        <v>65</v>
      </c>
      <c r="C487" s="13">
        <f>_xlfn.XLOOKUP(A487,Product_Name,Recorder_Level)</f>
        <v>21</v>
      </c>
      <c r="D487" s="13">
        <f>IF(B487&lt;=C487,C487-B487,0)</f>
        <v>0</v>
      </c>
      <c r="E487" s="13">
        <f t="shared" si="28"/>
        <v>0</v>
      </c>
      <c r="F487" s="13">
        <f t="shared" si="29"/>
        <v>0</v>
      </c>
      <c r="G487" s="13" t="str">
        <f>IF(B487&lt;=C487,C487-B487,"No Order Needed")</f>
        <v>No Order Needed</v>
      </c>
      <c r="H487" s="13">
        <f t="shared" si="30"/>
        <v>0</v>
      </c>
      <c r="I487" s="13" t="str">
        <f t="shared" si="31"/>
        <v>Ok</v>
      </c>
    </row>
    <row r="488" spans="1:9" x14ac:dyDescent="0.3">
      <c r="A488" s="13" t="s">
        <v>996</v>
      </c>
      <c r="B488" s="13">
        <f>VLOOKUP(A488,VLookup_Data,4,FALSE)</f>
        <v>74</v>
      </c>
      <c r="C488" s="13">
        <f>_xlfn.XLOOKUP(A488,Product_Name,Recorder_Level)</f>
        <v>86</v>
      </c>
      <c r="D488" s="13">
        <f>IF(B488&lt;=C488,C488-B488,0)</f>
        <v>12</v>
      </c>
      <c r="E488" s="13">
        <f t="shared" si="28"/>
        <v>12</v>
      </c>
      <c r="F488" s="13">
        <f t="shared" si="29"/>
        <v>12</v>
      </c>
      <c r="G488" s="13">
        <f>IF(B488&lt;=C488,C488-B488,"No Order Needed")</f>
        <v>12</v>
      </c>
      <c r="H488" s="13">
        <f t="shared" si="30"/>
        <v>22</v>
      </c>
      <c r="I488" s="13" t="str">
        <f t="shared" si="31"/>
        <v>Reorder</v>
      </c>
    </row>
    <row r="489" spans="1:9" x14ac:dyDescent="0.3">
      <c r="A489" s="13" t="s">
        <v>998</v>
      </c>
      <c r="B489" s="13">
        <f>VLOOKUP(A489,VLookup_Data,4,FALSE)</f>
        <v>153</v>
      </c>
      <c r="C489" s="13">
        <f>_xlfn.XLOOKUP(A489,Product_Name,Recorder_Level)</f>
        <v>87</v>
      </c>
      <c r="D489" s="13">
        <f>IF(B489&lt;=C489,C489-B489,0)</f>
        <v>0</v>
      </c>
      <c r="E489" s="13">
        <f t="shared" si="28"/>
        <v>0</v>
      </c>
      <c r="F489" s="13">
        <f t="shared" si="29"/>
        <v>0</v>
      </c>
      <c r="G489" s="13" t="str">
        <f>IF(B489&lt;=C489,C489-B489,"No Order Needed")</f>
        <v>No Order Needed</v>
      </c>
      <c r="H489" s="13">
        <f t="shared" si="30"/>
        <v>0</v>
      </c>
      <c r="I489" s="13" t="str">
        <f t="shared" si="31"/>
        <v>Ok</v>
      </c>
    </row>
    <row r="490" spans="1:9" x14ac:dyDescent="0.3">
      <c r="A490" s="13" t="s">
        <v>1000</v>
      </c>
      <c r="B490" s="13">
        <f>VLOOKUP(A490,VLookup_Data,4,FALSE)</f>
        <v>162</v>
      </c>
      <c r="C490" s="13">
        <f>_xlfn.XLOOKUP(A490,Product_Name,Recorder_Level)</f>
        <v>41</v>
      </c>
      <c r="D490" s="13">
        <f>IF(B490&lt;=C490,C490-B490,0)</f>
        <v>0</v>
      </c>
      <c r="E490" s="13">
        <f t="shared" si="28"/>
        <v>0</v>
      </c>
      <c r="F490" s="13">
        <f t="shared" si="29"/>
        <v>0</v>
      </c>
      <c r="G490" s="13" t="str">
        <f>IF(B490&lt;=C490,C490-B490,"No Order Needed")</f>
        <v>No Order Needed</v>
      </c>
      <c r="H490" s="13">
        <f t="shared" si="30"/>
        <v>0</v>
      </c>
      <c r="I490" s="13" t="str">
        <f t="shared" si="31"/>
        <v>Ok</v>
      </c>
    </row>
    <row r="491" spans="1:9" x14ac:dyDescent="0.3">
      <c r="A491" s="13" t="s">
        <v>1002</v>
      </c>
      <c r="B491" s="13">
        <f>VLOOKUP(A491,VLookup_Data,4,FALSE)</f>
        <v>59</v>
      </c>
      <c r="C491" s="13">
        <f>_xlfn.XLOOKUP(A491,Product_Name,Recorder_Level)</f>
        <v>31</v>
      </c>
      <c r="D491" s="13">
        <f>IF(B491&lt;=C491,C491-B491,0)</f>
        <v>0</v>
      </c>
      <c r="E491" s="13">
        <f t="shared" si="28"/>
        <v>0</v>
      </c>
      <c r="F491" s="13">
        <f t="shared" si="29"/>
        <v>0</v>
      </c>
      <c r="G491" s="13" t="str">
        <f>IF(B491&lt;=C491,C491-B491,"No Order Needed")</f>
        <v>No Order Needed</v>
      </c>
      <c r="H491" s="13">
        <f t="shared" si="30"/>
        <v>0</v>
      </c>
      <c r="I491" s="13" t="str">
        <f t="shared" si="31"/>
        <v>Ok</v>
      </c>
    </row>
    <row r="492" spans="1:9" x14ac:dyDescent="0.3">
      <c r="A492" s="13" t="s">
        <v>7554</v>
      </c>
      <c r="B492" s="13">
        <f>VLOOKUP(A492,VLookup_Data,4,FALSE)</f>
        <v>172</v>
      </c>
      <c r="C492" s="13">
        <f>_xlfn.XLOOKUP(A492,Product_Name,Recorder_Level)</f>
        <v>54</v>
      </c>
      <c r="D492" s="13">
        <f>IF(B492&lt;=C492,C492-B492,0)</f>
        <v>0</v>
      </c>
      <c r="E492" s="13">
        <f t="shared" si="28"/>
        <v>0</v>
      </c>
      <c r="F492" s="13">
        <f t="shared" si="29"/>
        <v>0</v>
      </c>
      <c r="G492" s="13" t="str">
        <f>IF(B492&lt;=C492,C492-B492,"No Order Needed")</f>
        <v>No Order Needed</v>
      </c>
      <c r="H492" s="13">
        <f t="shared" si="30"/>
        <v>0</v>
      </c>
      <c r="I492" s="13" t="str">
        <f t="shared" si="31"/>
        <v>Ok</v>
      </c>
    </row>
    <row r="493" spans="1:9" x14ac:dyDescent="0.3">
      <c r="A493" s="13" t="s">
        <v>1007</v>
      </c>
      <c r="B493" s="13">
        <f>VLOOKUP(A493,VLookup_Data,4,FALSE)</f>
        <v>72</v>
      </c>
      <c r="C493" s="13">
        <f>_xlfn.XLOOKUP(A493,Product_Name,Recorder_Level)</f>
        <v>34</v>
      </c>
      <c r="D493" s="13">
        <f>IF(B493&lt;=C493,C493-B493,0)</f>
        <v>0</v>
      </c>
      <c r="E493" s="13">
        <f t="shared" si="28"/>
        <v>0</v>
      </c>
      <c r="F493" s="13">
        <f t="shared" si="29"/>
        <v>0</v>
      </c>
      <c r="G493" s="13" t="str">
        <f>IF(B493&lt;=C493,C493-B493,"No Order Needed")</f>
        <v>No Order Needed</v>
      </c>
      <c r="H493" s="13">
        <f t="shared" si="30"/>
        <v>0</v>
      </c>
      <c r="I493" s="13" t="str">
        <f t="shared" si="31"/>
        <v>Ok</v>
      </c>
    </row>
    <row r="494" spans="1:9" x14ac:dyDescent="0.3">
      <c r="A494" s="13" t="s">
        <v>1009</v>
      </c>
      <c r="B494" s="13">
        <f>VLOOKUP(A494,VLookup_Data,4,FALSE)</f>
        <v>90</v>
      </c>
      <c r="C494" s="13">
        <f>_xlfn.XLOOKUP(A494,Product_Name,Recorder_Level)</f>
        <v>21</v>
      </c>
      <c r="D494" s="13">
        <f>IF(B494&lt;=C494,C494-B494,0)</f>
        <v>0</v>
      </c>
      <c r="E494" s="13">
        <f t="shared" si="28"/>
        <v>0</v>
      </c>
      <c r="F494" s="13">
        <f t="shared" si="29"/>
        <v>0</v>
      </c>
      <c r="G494" s="13" t="str">
        <f>IF(B494&lt;=C494,C494-B494,"No Order Needed")</f>
        <v>No Order Needed</v>
      </c>
      <c r="H494" s="13">
        <f t="shared" si="30"/>
        <v>0</v>
      </c>
      <c r="I494" s="13" t="str">
        <f t="shared" si="31"/>
        <v>Ok</v>
      </c>
    </row>
    <row r="495" spans="1:9" x14ac:dyDescent="0.3">
      <c r="A495" s="13" t="s">
        <v>1011</v>
      </c>
      <c r="B495" s="13">
        <f>VLOOKUP(A495,VLookup_Data,4,FALSE)</f>
        <v>19</v>
      </c>
      <c r="C495" s="13">
        <f>_xlfn.XLOOKUP(A495,Product_Name,Recorder_Level)</f>
        <v>29</v>
      </c>
      <c r="D495" s="13">
        <f>IF(B495&lt;=C495,C495-B495,0)</f>
        <v>10</v>
      </c>
      <c r="E495" s="13">
        <f t="shared" si="28"/>
        <v>10</v>
      </c>
      <c r="F495" s="13">
        <f t="shared" si="29"/>
        <v>10</v>
      </c>
      <c r="G495" s="13">
        <f>IF(B495&lt;=C495,C495-B495,"No Order Needed")</f>
        <v>10</v>
      </c>
      <c r="H495" s="13">
        <f t="shared" si="30"/>
        <v>20</v>
      </c>
      <c r="I495" s="13" t="str">
        <f t="shared" si="31"/>
        <v>Reorder</v>
      </c>
    </row>
    <row r="496" spans="1:9" x14ac:dyDescent="0.3">
      <c r="A496" s="13" t="s">
        <v>1013</v>
      </c>
      <c r="B496" s="13">
        <f>VLOOKUP(A496,VLookup_Data,4,FALSE)</f>
        <v>53</v>
      </c>
      <c r="C496" s="13">
        <f>_xlfn.XLOOKUP(A496,Product_Name,Recorder_Level)</f>
        <v>52</v>
      </c>
      <c r="D496" s="13">
        <f>IF(B496&lt;=C496,C496-B496,0)</f>
        <v>0</v>
      </c>
      <c r="E496" s="13">
        <f t="shared" si="28"/>
        <v>0</v>
      </c>
      <c r="F496" s="13">
        <f t="shared" si="29"/>
        <v>0</v>
      </c>
      <c r="G496" s="13" t="str">
        <f>IF(B496&lt;=C496,C496-B496,"No Order Needed")</f>
        <v>No Order Needed</v>
      </c>
      <c r="H496" s="13">
        <f t="shared" si="30"/>
        <v>9</v>
      </c>
      <c r="I496" s="13" t="str">
        <f t="shared" si="31"/>
        <v>Ok</v>
      </c>
    </row>
    <row r="497" spans="1:9" x14ac:dyDescent="0.3">
      <c r="A497" s="13" t="s">
        <v>1015</v>
      </c>
      <c r="B497" s="13">
        <f>VLOOKUP(A497,VLookup_Data,4,FALSE)</f>
        <v>64</v>
      </c>
      <c r="C497" s="13">
        <f>_xlfn.XLOOKUP(A497,Product_Name,Recorder_Level)</f>
        <v>99</v>
      </c>
      <c r="D497" s="13">
        <f>IF(B497&lt;=C497,C497-B497,0)</f>
        <v>35</v>
      </c>
      <c r="E497" s="13">
        <f t="shared" si="28"/>
        <v>35</v>
      </c>
      <c r="F497" s="13">
        <f t="shared" si="29"/>
        <v>35</v>
      </c>
      <c r="G497" s="13">
        <f>IF(B497&lt;=C497,C497-B497,"No Order Needed")</f>
        <v>35</v>
      </c>
      <c r="H497" s="13">
        <f t="shared" si="30"/>
        <v>45</v>
      </c>
      <c r="I497" s="13" t="str">
        <f t="shared" si="31"/>
        <v>Reorder</v>
      </c>
    </row>
    <row r="498" spans="1:9" x14ac:dyDescent="0.3">
      <c r="A498" s="13" t="s">
        <v>1017</v>
      </c>
      <c r="B498" s="13">
        <f>VLOOKUP(A498,VLookup_Data,4,FALSE)</f>
        <v>168</v>
      </c>
      <c r="C498" s="13">
        <f>_xlfn.XLOOKUP(A498,Product_Name,Recorder_Level)</f>
        <v>25</v>
      </c>
      <c r="D498" s="13">
        <f>IF(B498&lt;=C498,C498-B498,0)</f>
        <v>0</v>
      </c>
      <c r="E498" s="13">
        <f t="shared" si="28"/>
        <v>0</v>
      </c>
      <c r="F498" s="13">
        <f t="shared" si="29"/>
        <v>0</v>
      </c>
      <c r="G498" s="13" t="str">
        <f>IF(B498&lt;=C498,C498-B498,"No Order Needed")</f>
        <v>No Order Needed</v>
      </c>
      <c r="H498" s="13">
        <f t="shared" si="30"/>
        <v>0</v>
      </c>
      <c r="I498" s="13" t="str">
        <f t="shared" si="31"/>
        <v>Ok</v>
      </c>
    </row>
    <row r="499" spans="1:9" x14ac:dyDescent="0.3">
      <c r="A499" s="13" t="s">
        <v>1019</v>
      </c>
      <c r="B499" s="13">
        <f>VLOOKUP(A499,VLookup_Data,4,FALSE)</f>
        <v>135</v>
      </c>
      <c r="C499" s="13">
        <f>_xlfn.XLOOKUP(A499,Product_Name,Recorder_Level)</f>
        <v>40</v>
      </c>
      <c r="D499" s="13">
        <f>IF(B499&lt;=C499,C499-B499,0)</f>
        <v>0</v>
      </c>
      <c r="E499" s="13">
        <f t="shared" si="28"/>
        <v>0</v>
      </c>
      <c r="F499" s="13">
        <f t="shared" si="29"/>
        <v>0</v>
      </c>
      <c r="G499" s="13" t="str">
        <f>IF(B499&lt;=C499,C499-B499,"No Order Needed")</f>
        <v>No Order Needed</v>
      </c>
      <c r="H499" s="13">
        <f t="shared" si="30"/>
        <v>0</v>
      </c>
      <c r="I499" s="13" t="str">
        <f t="shared" si="31"/>
        <v>Ok</v>
      </c>
    </row>
    <row r="500" spans="1:9" x14ac:dyDescent="0.3">
      <c r="A500" s="13" t="s">
        <v>1021</v>
      </c>
      <c r="B500" s="13">
        <f>VLOOKUP(A500,VLookup_Data,4,FALSE)</f>
        <v>78</v>
      </c>
      <c r="C500" s="13">
        <f>_xlfn.XLOOKUP(A500,Product_Name,Recorder_Level)</f>
        <v>87</v>
      </c>
      <c r="D500" s="13">
        <f>IF(B500&lt;=C500,C500-B500,0)</f>
        <v>9</v>
      </c>
      <c r="E500" s="13">
        <f t="shared" si="28"/>
        <v>9</v>
      </c>
      <c r="F500" s="13">
        <f t="shared" si="29"/>
        <v>9</v>
      </c>
      <c r="G500" s="13">
        <f>IF(B500&lt;=C500,C500-B500,"No Order Needed")</f>
        <v>9</v>
      </c>
      <c r="H500" s="13">
        <f t="shared" si="30"/>
        <v>19</v>
      </c>
      <c r="I500" s="13" t="str">
        <f t="shared" si="31"/>
        <v>Reorder</v>
      </c>
    </row>
    <row r="501" spans="1:9" x14ac:dyDescent="0.3">
      <c r="A501" s="13" t="s">
        <v>1023</v>
      </c>
      <c r="B501" s="13">
        <f>VLOOKUP(A501,VLookup_Data,4,FALSE)</f>
        <v>0</v>
      </c>
      <c r="C501" s="13">
        <f>_xlfn.XLOOKUP(A501,Product_Name,Recorder_Level)</f>
        <v>32</v>
      </c>
      <c r="D501" s="13">
        <f>IF(B501&lt;=C501,C501-B501,0)</f>
        <v>32</v>
      </c>
      <c r="E501" s="13">
        <f t="shared" si="28"/>
        <v>32</v>
      </c>
      <c r="F501" s="13">
        <f t="shared" si="29"/>
        <v>32</v>
      </c>
      <c r="G501" s="13">
        <f>IF(B501&lt;=C501,C501-B501,"No Order Needed")</f>
        <v>32</v>
      </c>
      <c r="H501" s="13">
        <f t="shared" si="30"/>
        <v>42</v>
      </c>
      <c r="I501" s="13" t="str">
        <f t="shared" si="31"/>
        <v>Urgent</v>
      </c>
    </row>
    <row r="502" spans="1:9" x14ac:dyDescent="0.3">
      <c r="A502" s="13" t="s">
        <v>1025</v>
      </c>
      <c r="B502" s="13">
        <f>VLOOKUP(A502,VLookup_Data,4,FALSE)</f>
        <v>59</v>
      </c>
      <c r="C502" s="13">
        <f>_xlfn.XLOOKUP(A502,Product_Name,Recorder_Level)</f>
        <v>82</v>
      </c>
      <c r="D502" s="13">
        <f>IF(B502&lt;=C502,C502-B502,0)</f>
        <v>23</v>
      </c>
      <c r="E502" s="13">
        <f t="shared" si="28"/>
        <v>23</v>
      </c>
      <c r="F502" s="13">
        <f t="shared" si="29"/>
        <v>23</v>
      </c>
      <c r="G502" s="13">
        <f>IF(B502&lt;=C502,C502-B502,"No Order Needed")</f>
        <v>23</v>
      </c>
      <c r="H502" s="13">
        <f t="shared" si="30"/>
        <v>33</v>
      </c>
      <c r="I502" s="13" t="str">
        <f t="shared" si="31"/>
        <v>Reorder</v>
      </c>
    </row>
    <row r="503" spans="1:9" x14ac:dyDescent="0.3">
      <c r="A503" s="13" t="s">
        <v>1027</v>
      </c>
      <c r="B503" s="13">
        <f>VLOOKUP(A503,VLookup_Data,4,FALSE)</f>
        <v>42</v>
      </c>
      <c r="C503" s="13">
        <f>_xlfn.XLOOKUP(A503,Product_Name,Recorder_Level)</f>
        <v>21</v>
      </c>
      <c r="D503" s="13">
        <f>IF(B503&lt;=C503,C503-B503,0)</f>
        <v>0</v>
      </c>
      <c r="E503" s="13">
        <f t="shared" si="28"/>
        <v>0</v>
      </c>
      <c r="F503" s="13">
        <f t="shared" si="29"/>
        <v>0</v>
      </c>
      <c r="G503" s="13" t="str">
        <f>IF(B503&lt;=C503,C503-B503,"No Order Needed")</f>
        <v>No Order Needed</v>
      </c>
      <c r="H503" s="13">
        <f t="shared" si="30"/>
        <v>0</v>
      </c>
      <c r="I503" s="13" t="str">
        <f t="shared" si="31"/>
        <v>Ok</v>
      </c>
    </row>
    <row r="504" spans="1:9" x14ac:dyDescent="0.3">
      <c r="A504" s="13" t="s">
        <v>1029</v>
      </c>
      <c r="B504" s="13">
        <f>VLOOKUP(A504,VLookup_Data,4,FALSE)</f>
        <v>30</v>
      </c>
      <c r="C504" s="13">
        <f>_xlfn.XLOOKUP(A504,Product_Name,Recorder_Level)</f>
        <v>24</v>
      </c>
      <c r="D504" s="13">
        <f>IF(B504&lt;=C504,C504-B504,0)</f>
        <v>0</v>
      </c>
      <c r="E504" s="13">
        <f t="shared" si="28"/>
        <v>0</v>
      </c>
      <c r="F504" s="13">
        <f t="shared" si="29"/>
        <v>0</v>
      </c>
      <c r="G504" s="13" t="str">
        <f>IF(B504&lt;=C504,C504-B504,"No Order Needed")</f>
        <v>No Order Needed</v>
      </c>
      <c r="H504" s="13">
        <f t="shared" si="30"/>
        <v>4</v>
      </c>
      <c r="I504" s="13" t="str">
        <f t="shared" si="31"/>
        <v>Ok</v>
      </c>
    </row>
    <row r="505" spans="1:9" x14ac:dyDescent="0.3">
      <c r="A505" s="13" t="s">
        <v>1031</v>
      </c>
      <c r="B505" s="13">
        <f>VLOOKUP(A505,VLookup_Data,4,FALSE)</f>
        <v>129</v>
      </c>
      <c r="C505" s="13">
        <f>_xlfn.XLOOKUP(A505,Product_Name,Recorder_Level)</f>
        <v>30</v>
      </c>
      <c r="D505" s="13">
        <f>IF(B505&lt;=C505,C505-B505,0)</f>
        <v>0</v>
      </c>
      <c r="E505" s="13">
        <f t="shared" si="28"/>
        <v>0</v>
      </c>
      <c r="F505" s="13">
        <f t="shared" si="29"/>
        <v>0</v>
      </c>
      <c r="G505" s="13" t="str">
        <f>IF(B505&lt;=C505,C505-B505,"No Order Needed")</f>
        <v>No Order Needed</v>
      </c>
      <c r="H505" s="13">
        <f t="shared" si="30"/>
        <v>0</v>
      </c>
      <c r="I505" s="13" t="str">
        <f t="shared" si="31"/>
        <v>Ok</v>
      </c>
    </row>
    <row r="506" spans="1:9" x14ac:dyDescent="0.3">
      <c r="A506" s="13" t="s">
        <v>1033</v>
      </c>
      <c r="B506" s="13">
        <f>VLOOKUP(A506,VLookup_Data,4,FALSE)</f>
        <v>82</v>
      </c>
      <c r="C506" s="13">
        <f>_xlfn.XLOOKUP(A506,Product_Name,Recorder_Level)</f>
        <v>28</v>
      </c>
      <c r="D506" s="13">
        <f>IF(B506&lt;=C506,C506-B506,0)</f>
        <v>0</v>
      </c>
      <c r="E506" s="13">
        <f t="shared" si="28"/>
        <v>0</v>
      </c>
      <c r="F506" s="13">
        <f t="shared" si="29"/>
        <v>0</v>
      </c>
      <c r="G506" s="13" t="str">
        <f>IF(B506&lt;=C506,C506-B506,"No Order Needed")</f>
        <v>No Order Needed</v>
      </c>
      <c r="H506" s="13">
        <f t="shared" si="30"/>
        <v>0</v>
      </c>
      <c r="I506" s="13" t="str">
        <f t="shared" si="31"/>
        <v>Ok</v>
      </c>
    </row>
    <row r="507" spans="1:9" x14ac:dyDescent="0.3">
      <c r="A507" s="13" t="s">
        <v>1035</v>
      </c>
      <c r="B507" s="13">
        <f>VLOOKUP(A507,VLookup_Data,4,FALSE)</f>
        <v>155</v>
      </c>
      <c r="C507" s="13">
        <f>_xlfn.XLOOKUP(A507,Product_Name,Recorder_Level)</f>
        <v>81</v>
      </c>
      <c r="D507" s="13">
        <f>IF(B507&lt;=C507,C507-B507,0)</f>
        <v>0</v>
      </c>
      <c r="E507" s="13">
        <f t="shared" si="28"/>
        <v>0</v>
      </c>
      <c r="F507" s="13">
        <f t="shared" si="29"/>
        <v>0</v>
      </c>
      <c r="G507" s="13" t="str">
        <f>IF(B507&lt;=C507,C507-B507,"No Order Needed")</f>
        <v>No Order Needed</v>
      </c>
      <c r="H507" s="13">
        <f t="shared" si="30"/>
        <v>0</v>
      </c>
      <c r="I507" s="13" t="str">
        <f t="shared" si="31"/>
        <v>Ok</v>
      </c>
    </row>
    <row r="508" spans="1:9" x14ac:dyDescent="0.3">
      <c r="A508" s="13" t="s">
        <v>1037</v>
      </c>
      <c r="B508" s="13">
        <f>VLOOKUP(A508,VLookup_Data,4,FALSE)</f>
        <v>79</v>
      </c>
      <c r="C508" s="13">
        <f>_xlfn.XLOOKUP(A508,Product_Name,Recorder_Level)</f>
        <v>0</v>
      </c>
      <c r="D508" s="13">
        <f>IF(B508&lt;=C508,C508-B508,0)</f>
        <v>0</v>
      </c>
      <c r="E508" s="13">
        <f t="shared" si="28"/>
        <v>0</v>
      </c>
      <c r="F508" s="13">
        <f t="shared" si="29"/>
        <v>0</v>
      </c>
      <c r="G508" s="13" t="str">
        <f>IF(B508&lt;=C508,C508-B508,"No Order Needed")</f>
        <v>No Order Needed</v>
      </c>
      <c r="H508" s="13">
        <f t="shared" si="30"/>
        <v>0</v>
      </c>
      <c r="I508" s="13" t="str">
        <f t="shared" si="31"/>
        <v>Ok</v>
      </c>
    </row>
    <row r="509" spans="1:9" x14ac:dyDescent="0.3">
      <c r="A509" s="13" t="s">
        <v>27</v>
      </c>
      <c r="B509" s="13">
        <f>VLOOKUP(A509,VLookup_Data,4,FALSE)</f>
        <v>129</v>
      </c>
      <c r="C509" s="13">
        <f>_xlfn.XLOOKUP(A509,Product_Name,Recorder_Level)</f>
        <v>83</v>
      </c>
      <c r="D509" s="13">
        <f>IF(B509&lt;=C509,C509-B509,0)</f>
        <v>0</v>
      </c>
      <c r="E509" s="13">
        <f t="shared" si="28"/>
        <v>0</v>
      </c>
      <c r="F509" s="13">
        <f t="shared" si="29"/>
        <v>0</v>
      </c>
      <c r="G509" s="13" t="str">
        <f>IF(B509&lt;=C509,C509-B509,"No Order Needed")</f>
        <v>No Order Needed</v>
      </c>
      <c r="H509" s="13">
        <f t="shared" si="30"/>
        <v>0</v>
      </c>
      <c r="I509" s="13" t="str">
        <f t="shared" si="31"/>
        <v>Ok</v>
      </c>
    </row>
    <row r="510" spans="1:9" x14ac:dyDescent="0.3">
      <c r="A510" s="13" t="s">
        <v>1040</v>
      </c>
      <c r="B510" s="13">
        <f>VLOOKUP(A510,VLookup_Data,4,FALSE)</f>
        <v>51</v>
      </c>
      <c r="C510" s="13">
        <f>_xlfn.XLOOKUP(A510,Product_Name,Recorder_Level)</f>
        <v>71</v>
      </c>
      <c r="D510" s="13">
        <f>IF(B510&lt;=C510,C510-B510,0)</f>
        <v>20</v>
      </c>
      <c r="E510" s="13">
        <f t="shared" si="28"/>
        <v>20</v>
      </c>
      <c r="F510" s="13">
        <f t="shared" si="29"/>
        <v>20</v>
      </c>
      <c r="G510" s="13">
        <f>IF(B510&lt;=C510,C510-B510,"No Order Needed")</f>
        <v>20</v>
      </c>
      <c r="H510" s="13">
        <f t="shared" si="30"/>
        <v>30</v>
      </c>
      <c r="I510" s="13" t="str">
        <f t="shared" si="31"/>
        <v>Reorder</v>
      </c>
    </row>
    <row r="511" spans="1:9" x14ac:dyDescent="0.3">
      <c r="A511" s="13" t="s">
        <v>436</v>
      </c>
      <c r="B511" s="13">
        <f>VLOOKUP(A511,VLookup_Data,4,FALSE)</f>
        <v>141</v>
      </c>
      <c r="C511" s="13">
        <f>_xlfn.XLOOKUP(A511,Product_Name,Recorder_Level)</f>
        <v>83</v>
      </c>
      <c r="D511" s="13">
        <f>IF(B511&lt;=C511,C511-B511,0)</f>
        <v>0</v>
      </c>
      <c r="E511" s="13">
        <f t="shared" si="28"/>
        <v>0</v>
      </c>
      <c r="F511" s="13">
        <f t="shared" si="29"/>
        <v>0</v>
      </c>
      <c r="G511" s="13" t="str">
        <f>IF(B511&lt;=C511,C511-B511,"No Order Needed")</f>
        <v>No Order Needed</v>
      </c>
      <c r="H511" s="13">
        <f t="shared" si="30"/>
        <v>0</v>
      </c>
      <c r="I511" s="13" t="str">
        <f t="shared" si="31"/>
        <v>Ok</v>
      </c>
    </row>
    <row r="512" spans="1:9" x14ac:dyDescent="0.3">
      <c r="A512" s="13" t="s">
        <v>1043</v>
      </c>
      <c r="B512" s="13">
        <f>VLOOKUP(A512,VLookup_Data,4,FALSE)</f>
        <v>61</v>
      </c>
      <c r="C512" s="13">
        <f>_xlfn.XLOOKUP(A512,Product_Name,Recorder_Level)</f>
        <v>26</v>
      </c>
      <c r="D512" s="13">
        <f>IF(B512&lt;=C512,C512-B512,0)</f>
        <v>0</v>
      </c>
      <c r="E512" s="13">
        <f t="shared" si="28"/>
        <v>0</v>
      </c>
      <c r="F512" s="13">
        <f t="shared" si="29"/>
        <v>0</v>
      </c>
      <c r="G512" s="13" t="str">
        <f>IF(B512&lt;=C512,C512-B512,"No Order Needed")</f>
        <v>No Order Needed</v>
      </c>
      <c r="H512" s="13">
        <f t="shared" si="30"/>
        <v>0</v>
      </c>
      <c r="I512" s="13" t="str">
        <f t="shared" si="31"/>
        <v>Ok</v>
      </c>
    </row>
    <row r="513" spans="1:9" x14ac:dyDescent="0.3">
      <c r="A513" s="13" t="s">
        <v>541</v>
      </c>
      <c r="B513" s="13">
        <f>VLOOKUP(A513,VLookup_Data,4,FALSE)</f>
        <v>112</v>
      </c>
      <c r="C513" s="13">
        <f>_xlfn.XLOOKUP(A513,Product_Name,Recorder_Level)</f>
        <v>57</v>
      </c>
      <c r="D513" s="13">
        <f>IF(B513&lt;=C513,C513-B513,0)</f>
        <v>0</v>
      </c>
      <c r="E513" s="13">
        <f t="shared" si="28"/>
        <v>0</v>
      </c>
      <c r="F513" s="13">
        <f t="shared" si="29"/>
        <v>0</v>
      </c>
      <c r="G513" s="13" t="str">
        <f>IF(B513&lt;=C513,C513-B513,"No Order Needed")</f>
        <v>No Order Needed</v>
      </c>
      <c r="H513" s="13">
        <f t="shared" si="30"/>
        <v>0</v>
      </c>
      <c r="I513" s="13" t="str">
        <f t="shared" si="31"/>
        <v>Ok</v>
      </c>
    </row>
    <row r="514" spans="1:9" x14ac:dyDescent="0.3">
      <c r="A514" s="13" t="s">
        <v>1046</v>
      </c>
      <c r="B514" s="13">
        <f>VLOOKUP(A514,VLookup_Data,4,FALSE)</f>
        <v>61</v>
      </c>
      <c r="C514" s="13">
        <f>_xlfn.XLOOKUP(A514,Product_Name,Recorder_Level)</f>
        <v>40</v>
      </c>
      <c r="D514" s="13">
        <f>IF(B514&lt;=C514,C514-B514,0)</f>
        <v>0</v>
      </c>
      <c r="E514" s="13">
        <f t="shared" si="28"/>
        <v>0</v>
      </c>
      <c r="F514" s="13">
        <f t="shared" si="29"/>
        <v>0</v>
      </c>
      <c r="G514" s="13" t="str">
        <f>IF(B514&lt;=C514,C514-B514,"No Order Needed")</f>
        <v>No Order Needed</v>
      </c>
      <c r="H514" s="13">
        <f t="shared" si="30"/>
        <v>0</v>
      </c>
      <c r="I514" s="13" t="str">
        <f t="shared" si="31"/>
        <v>Ok</v>
      </c>
    </row>
    <row r="515" spans="1:9" x14ac:dyDescent="0.3">
      <c r="A515" s="13" t="s">
        <v>408</v>
      </c>
      <c r="B515" s="13">
        <f>VLOOKUP(A515,VLookup_Data,4,FALSE)</f>
        <v>0</v>
      </c>
      <c r="C515" s="13">
        <f>_xlfn.XLOOKUP(A515,Product_Name,Recorder_Level)</f>
        <v>37</v>
      </c>
      <c r="D515" s="13">
        <f>IF(B515&lt;=C515,C515-B515,0)</f>
        <v>37</v>
      </c>
      <c r="E515" s="13">
        <f t="shared" ref="E515:E578" si="32">IF(C515-B515&gt;0,C515-B515,0)</f>
        <v>37</v>
      </c>
      <c r="F515" s="13">
        <f t="shared" ref="F515:F578" si="33">MAX(C515-B515,0)</f>
        <v>37</v>
      </c>
      <c r="G515" s="13">
        <f>IF(B515&lt;=C515,C515-B515,"No Order Needed")</f>
        <v>37</v>
      </c>
      <c r="H515" s="13">
        <f t="shared" ref="H515:H578" si="34">MAX((C515-B515)+10,0)</f>
        <v>47</v>
      </c>
      <c r="I515" s="13" t="str">
        <f t="shared" ref="I515:I578" si="35">IF(B515=0,"Urgent",IF(B515&lt;=C515,"Reorder","Ok"))</f>
        <v>Urgent</v>
      </c>
    </row>
    <row r="516" spans="1:9" x14ac:dyDescent="0.3">
      <c r="A516" s="13" t="s">
        <v>1050</v>
      </c>
      <c r="B516" s="13">
        <f>VLOOKUP(A516,VLookup_Data,4,FALSE)</f>
        <v>166</v>
      </c>
      <c r="C516" s="13">
        <f>_xlfn.XLOOKUP(A516,Product_Name,Recorder_Level)</f>
        <v>24</v>
      </c>
      <c r="D516" s="13">
        <f>IF(B516&lt;=C516,C516-B516,0)</f>
        <v>0</v>
      </c>
      <c r="E516" s="13">
        <f t="shared" si="32"/>
        <v>0</v>
      </c>
      <c r="F516" s="13">
        <f t="shared" si="33"/>
        <v>0</v>
      </c>
      <c r="G516" s="13" t="str">
        <f>IF(B516&lt;=C516,C516-B516,"No Order Needed")</f>
        <v>No Order Needed</v>
      </c>
      <c r="H516" s="13">
        <f t="shared" si="34"/>
        <v>0</v>
      </c>
      <c r="I516" s="13" t="str">
        <f t="shared" si="35"/>
        <v>Ok</v>
      </c>
    </row>
    <row r="517" spans="1:9" x14ac:dyDescent="0.3">
      <c r="A517" s="13" t="s">
        <v>1052</v>
      </c>
      <c r="B517" s="13">
        <f>VLOOKUP(A517,VLookup_Data,4,FALSE)</f>
        <v>180</v>
      </c>
      <c r="C517" s="13">
        <f>_xlfn.XLOOKUP(A517,Product_Name,Recorder_Level)</f>
        <v>64</v>
      </c>
      <c r="D517" s="13">
        <f>IF(B517&lt;=C517,C517-B517,0)</f>
        <v>0</v>
      </c>
      <c r="E517" s="13">
        <f t="shared" si="32"/>
        <v>0</v>
      </c>
      <c r="F517" s="13">
        <f t="shared" si="33"/>
        <v>0</v>
      </c>
      <c r="G517" s="13" t="str">
        <f>IF(B517&lt;=C517,C517-B517,"No Order Needed")</f>
        <v>No Order Needed</v>
      </c>
      <c r="H517" s="13">
        <f t="shared" si="34"/>
        <v>0</v>
      </c>
      <c r="I517" s="13" t="str">
        <f t="shared" si="35"/>
        <v>Ok</v>
      </c>
    </row>
    <row r="518" spans="1:9" x14ac:dyDescent="0.3">
      <c r="A518" s="13" t="s">
        <v>1054</v>
      </c>
      <c r="B518" s="13">
        <f>VLOOKUP(A518,VLookup_Data,4,FALSE)</f>
        <v>187</v>
      </c>
      <c r="C518" s="13">
        <f>_xlfn.XLOOKUP(A518,Product_Name,Recorder_Level)</f>
        <v>30</v>
      </c>
      <c r="D518" s="13">
        <f>IF(B518&lt;=C518,C518-B518,0)</f>
        <v>0</v>
      </c>
      <c r="E518" s="13">
        <f t="shared" si="32"/>
        <v>0</v>
      </c>
      <c r="F518" s="13">
        <f t="shared" si="33"/>
        <v>0</v>
      </c>
      <c r="G518" s="13" t="str">
        <f>IF(B518&lt;=C518,C518-B518,"No Order Needed")</f>
        <v>No Order Needed</v>
      </c>
      <c r="H518" s="13">
        <f t="shared" si="34"/>
        <v>0</v>
      </c>
      <c r="I518" s="13" t="str">
        <f t="shared" si="35"/>
        <v>Ok</v>
      </c>
    </row>
    <row r="519" spans="1:9" x14ac:dyDescent="0.3">
      <c r="A519" s="13" t="s">
        <v>1056</v>
      </c>
      <c r="B519" s="13">
        <f>VLOOKUP(A519,VLookup_Data,4,FALSE)</f>
        <v>182</v>
      </c>
      <c r="C519" s="13">
        <f>_xlfn.XLOOKUP(A519,Product_Name,Recorder_Level)</f>
        <v>45</v>
      </c>
      <c r="D519" s="13">
        <f>IF(B519&lt;=C519,C519-B519,0)</f>
        <v>0</v>
      </c>
      <c r="E519" s="13">
        <f t="shared" si="32"/>
        <v>0</v>
      </c>
      <c r="F519" s="13">
        <f t="shared" si="33"/>
        <v>0</v>
      </c>
      <c r="G519" s="13" t="str">
        <f>IF(B519&lt;=C519,C519-B519,"No Order Needed")</f>
        <v>No Order Needed</v>
      </c>
      <c r="H519" s="13">
        <f t="shared" si="34"/>
        <v>0</v>
      </c>
      <c r="I519" s="13" t="str">
        <f t="shared" si="35"/>
        <v>Ok</v>
      </c>
    </row>
    <row r="520" spans="1:9" x14ac:dyDescent="0.3">
      <c r="A520" s="13" t="s">
        <v>1058</v>
      </c>
      <c r="B520" s="13">
        <f>VLOOKUP(A520,VLookup_Data,4,FALSE)</f>
        <v>51</v>
      </c>
      <c r="C520" s="13">
        <f>_xlfn.XLOOKUP(A520,Product_Name,Recorder_Level)</f>
        <v>71</v>
      </c>
      <c r="D520" s="13">
        <f>IF(B520&lt;=C520,C520-B520,0)</f>
        <v>20</v>
      </c>
      <c r="E520" s="13">
        <f t="shared" si="32"/>
        <v>20</v>
      </c>
      <c r="F520" s="13">
        <f t="shared" si="33"/>
        <v>20</v>
      </c>
      <c r="G520" s="13">
        <f>IF(B520&lt;=C520,C520-B520,"No Order Needed")</f>
        <v>20</v>
      </c>
      <c r="H520" s="13">
        <f t="shared" si="34"/>
        <v>30</v>
      </c>
      <c r="I520" s="13" t="str">
        <f t="shared" si="35"/>
        <v>Reorder</v>
      </c>
    </row>
    <row r="521" spans="1:9" x14ac:dyDescent="0.3">
      <c r="A521" s="13" t="s">
        <v>1060</v>
      </c>
      <c r="B521" s="13">
        <f>VLOOKUP(A521,VLookup_Data,4,FALSE)</f>
        <v>41</v>
      </c>
      <c r="C521" s="13">
        <f>_xlfn.XLOOKUP(A521,Product_Name,Recorder_Level)</f>
        <v>32</v>
      </c>
      <c r="D521" s="13">
        <f>IF(B521&lt;=C521,C521-B521,0)</f>
        <v>0</v>
      </c>
      <c r="E521" s="13">
        <f t="shared" si="32"/>
        <v>0</v>
      </c>
      <c r="F521" s="13">
        <f t="shared" si="33"/>
        <v>0</v>
      </c>
      <c r="G521" s="13" t="str">
        <f>IF(B521&lt;=C521,C521-B521,"No Order Needed")</f>
        <v>No Order Needed</v>
      </c>
      <c r="H521" s="13">
        <f t="shared" si="34"/>
        <v>1</v>
      </c>
      <c r="I521" s="13" t="str">
        <f t="shared" si="35"/>
        <v>Ok</v>
      </c>
    </row>
    <row r="522" spans="1:9" x14ac:dyDescent="0.3">
      <c r="A522" s="13" t="s">
        <v>1062</v>
      </c>
      <c r="B522" s="13">
        <f>VLOOKUP(A522,VLookup_Data,4,FALSE)</f>
        <v>119</v>
      </c>
      <c r="C522" s="13">
        <f>_xlfn.XLOOKUP(A522,Product_Name,Recorder_Level)</f>
        <v>28</v>
      </c>
      <c r="D522" s="13">
        <f>IF(B522&lt;=C522,C522-B522,0)</f>
        <v>0</v>
      </c>
      <c r="E522" s="13">
        <f t="shared" si="32"/>
        <v>0</v>
      </c>
      <c r="F522" s="13">
        <f t="shared" si="33"/>
        <v>0</v>
      </c>
      <c r="G522" s="13" t="str">
        <f>IF(B522&lt;=C522,C522-B522,"No Order Needed")</f>
        <v>No Order Needed</v>
      </c>
      <c r="H522" s="13">
        <f t="shared" si="34"/>
        <v>0</v>
      </c>
      <c r="I522" s="13" t="str">
        <f t="shared" si="35"/>
        <v>Ok</v>
      </c>
    </row>
    <row r="523" spans="1:9" x14ac:dyDescent="0.3">
      <c r="A523" s="13" t="s">
        <v>1064</v>
      </c>
      <c r="B523" s="13">
        <f>VLOOKUP(A523,VLookup_Data,4,FALSE)</f>
        <v>47</v>
      </c>
      <c r="C523" s="13">
        <f>_xlfn.XLOOKUP(A523,Product_Name,Recorder_Level)</f>
        <v>48</v>
      </c>
      <c r="D523" s="13">
        <f>IF(B523&lt;=C523,C523-B523,0)</f>
        <v>1</v>
      </c>
      <c r="E523" s="13">
        <f t="shared" si="32"/>
        <v>1</v>
      </c>
      <c r="F523" s="13">
        <f t="shared" si="33"/>
        <v>1</v>
      </c>
      <c r="G523" s="13">
        <f>IF(B523&lt;=C523,C523-B523,"No Order Needed")</f>
        <v>1</v>
      </c>
      <c r="H523" s="13">
        <f t="shared" si="34"/>
        <v>11</v>
      </c>
      <c r="I523" s="13" t="str">
        <f t="shared" si="35"/>
        <v>Reorder</v>
      </c>
    </row>
    <row r="524" spans="1:9" x14ac:dyDescent="0.3">
      <c r="A524" s="13" t="s">
        <v>1066</v>
      </c>
      <c r="B524" s="13">
        <f>VLOOKUP(A524,VLookup_Data,4,FALSE)</f>
        <v>57</v>
      </c>
      <c r="C524" s="13">
        <f>_xlfn.XLOOKUP(A524,Product_Name,Recorder_Level)</f>
        <v>79</v>
      </c>
      <c r="D524" s="13">
        <f>IF(B524&lt;=C524,C524-B524,0)</f>
        <v>22</v>
      </c>
      <c r="E524" s="13">
        <f t="shared" si="32"/>
        <v>22</v>
      </c>
      <c r="F524" s="13">
        <f t="shared" si="33"/>
        <v>22</v>
      </c>
      <c r="G524" s="13">
        <f>IF(B524&lt;=C524,C524-B524,"No Order Needed")</f>
        <v>22</v>
      </c>
      <c r="H524" s="13">
        <f t="shared" si="34"/>
        <v>32</v>
      </c>
      <c r="I524" s="13" t="str">
        <f t="shared" si="35"/>
        <v>Reorder</v>
      </c>
    </row>
    <row r="525" spans="1:9" x14ac:dyDescent="0.3">
      <c r="A525" s="13" t="s">
        <v>1068</v>
      </c>
      <c r="B525" s="13">
        <f>VLOOKUP(A525,VLookup_Data,4,FALSE)</f>
        <v>33</v>
      </c>
      <c r="C525" s="13">
        <f>_xlfn.XLOOKUP(A525,Product_Name,Recorder_Level)</f>
        <v>27</v>
      </c>
      <c r="D525" s="13">
        <f>IF(B525&lt;=C525,C525-B525,0)</f>
        <v>0</v>
      </c>
      <c r="E525" s="13">
        <f t="shared" si="32"/>
        <v>0</v>
      </c>
      <c r="F525" s="13">
        <f t="shared" si="33"/>
        <v>0</v>
      </c>
      <c r="G525" s="13" t="str">
        <f>IF(B525&lt;=C525,C525-B525,"No Order Needed")</f>
        <v>No Order Needed</v>
      </c>
      <c r="H525" s="13">
        <f t="shared" si="34"/>
        <v>4</v>
      </c>
      <c r="I525" s="13" t="str">
        <f t="shared" si="35"/>
        <v>Ok</v>
      </c>
    </row>
    <row r="526" spans="1:9" x14ac:dyDescent="0.3">
      <c r="A526" s="13" t="s">
        <v>1070</v>
      </c>
      <c r="B526" s="13">
        <f>VLOOKUP(A526,VLookup_Data,4,FALSE)</f>
        <v>176</v>
      </c>
      <c r="C526" s="13">
        <f>_xlfn.XLOOKUP(A526,Product_Name,Recorder_Level)</f>
        <v>98</v>
      </c>
      <c r="D526" s="13">
        <f>IF(B526&lt;=C526,C526-B526,0)</f>
        <v>0</v>
      </c>
      <c r="E526" s="13">
        <f t="shared" si="32"/>
        <v>0</v>
      </c>
      <c r="F526" s="13">
        <f t="shared" si="33"/>
        <v>0</v>
      </c>
      <c r="G526" s="13" t="str">
        <f>IF(B526&lt;=C526,C526-B526,"No Order Needed")</f>
        <v>No Order Needed</v>
      </c>
      <c r="H526" s="13">
        <f t="shared" si="34"/>
        <v>0</v>
      </c>
      <c r="I526" s="13" t="str">
        <f t="shared" si="35"/>
        <v>Ok</v>
      </c>
    </row>
    <row r="527" spans="1:9" x14ac:dyDescent="0.3">
      <c r="A527" s="13" t="s">
        <v>1072</v>
      </c>
      <c r="B527" s="13">
        <f>VLOOKUP(A527,VLookup_Data,4,FALSE)</f>
        <v>87</v>
      </c>
      <c r="C527" s="13">
        <f>_xlfn.XLOOKUP(A527,Product_Name,Recorder_Level)</f>
        <v>64</v>
      </c>
      <c r="D527" s="13">
        <f>IF(B527&lt;=C527,C527-B527,0)</f>
        <v>0</v>
      </c>
      <c r="E527" s="13">
        <f t="shared" si="32"/>
        <v>0</v>
      </c>
      <c r="F527" s="13">
        <f t="shared" si="33"/>
        <v>0</v>
      </c>
      <c r="G527" s="13" t="str">
        <f>IF(B527&lt;=C527,C527-B527,"No Order Needed")</f>
        <v>No Order Needed</v>
      </c>
      <c r="H527" s="13">
        <f t="shared" si="34"/>
        <v>0</v>
      </c>
      <c r="I527" s="13" t="str">
        <f t="shared" si="35"/>
        <v>Ok</v>
      </c>
    </row>
    <row r="528" spans="1:9" x14ac:dyDescent="0.3">
      <c r="A528" s="13" t="s">
        <v>1074</v>
      </c>
      <c r="B528" s="13">
        <f>VLOOKUP(A528,VLookup_Data,4,FALSE)</f>
        <v>192</v>
      </c>
      <c r="C528" s="13">
        <f>_xlfn.XLOOKUP(A528,Product_Name,Recorder_Level)</f>
        <v>27</v>
      </c>
      <c r="D528" s="13">
        <f>IF(B528&lt;=C528,C528-B528,0)</f>
        <v>0</v>
      </c>
      <c r="E528" s="13">
        <f t="shared" si="32"/>
        <v>0</v>
      </c>
      <c r="F528" s="13">
        <f t="shared" si="33"/>
        <v>0</v>
      </c>
      <c r="G528" s="13" t="str">
        <f>IF(B528&lt;=C528,C528-B528,"No Order Needed")</f>
        <v>No Order Needed</v>
      </c>
      <c r="H528" s="13">
        <f t="shared" si="34"/>
        <v>0</v>
      </c>
      <c r="I528" s="13" t="str">
        <f t="shared" si="35"/>
        <v>Ok</v>
      </c>
    </row>
    <row r="529" spans="1:9" x14ac:dyDescent="0.3">
      <c r="A529" s="13" t="s">
        <v>1076</v>
      </c>
      <c r="B529" s="13">
        <f>VLOOKUP(A529,VLookup_Data,4,FALSE)</f>
        <v>108</v>
      </c>
      <c r="C529" s="13">
        <f>_xlfn.XLOOKUP(A529,Product_Name,Recorder_Level)</f>
        <v>70</v>
      </c>
      <c r="D529" s="13">
        <f>IF(B529&lt;=C529,C529-B529,0)</f>
        <v>0</v>
      </c>
      <c r="E529" s="13">
        <f t="shared" si="32"/>
        <v>0</v>
      </c>
      <c r="F529" s="13">
        <f t="shared" si="33"/>
        <v>0</v>
      </c>
      <c r="G529" s="13" t="str">
        <f>IF(B529&lt;=C529,C529-B529,"No Order Needed")</f>
        <v>No Order Needed</v>
      </c>
      <c r="H529" s="13">
        <f t="shared" si="34"/>
        <v>0</v>
      </c>
      <c r="I529" s="13" t="str">
        <f t="shared" si="35"/>
        <v>Ok</v>
      </c>
    </row>
    <row r="530" spans="1:9" x14ac:dyDescent="0.3">
      <c r="A530" s="13" t="s">
        <v>1078</v>
      </c>
      <c r="B530" s="13">
        <f>VLOOKUP(A530,VLookup_Data,4,FALSE)</f>
        <v>160</v>
      </c>
      <c r="C530" s="13">
        <f>_xlfn.XLOOKUP(A530,Product_Name,Recorder_Level)</f>
        <v>60</v>
      </c>
      <c r="D530" s="13">
        <f>IF(B530&lt;=C530,C530-B530,0)</f>
        <v>0</v>
      </c>
      <c r="E530" s="13">
        <f t="shared" si="32"/>
        <v>0</v>
      </c>
      <c r="F530" s="13">
        <f t="shared" si="33"/>
        <v>0</v>
      </c>
      <c r="G530" s="13" t="str">
        <f>IF(B530&lt;=C530,C530-B530,"No Order Needed")</f>
        <v>No Order Needed</v>
      </c>
      <c r="H530" s="13">
        <f t="shared" si="34"/>
        <v>0</v>
      </c>
      <c r="I530" s="13" t="str">
        <f t="shared" si="35"/>
        <v>Ok</v>
      </c>
    </row>
    <row r="531" spans="1:9" x14ac:dyDescent="0.3">
      <c r="A531" s="13" t="s">
        <v>1080</v>
      </c>
      <c r="B531" s="13">
        <f>VLOOKUP(A531,VLookup_Data,4,FALSE)</f>
        <v>138</v>
      </c>
      <c r="C531" s="13">
        <f>_xlfn.XLOOKUP(A531,Product_Name,Recorder_Level)</f>
        <v>71</v>
      </c>
      <c r="D531" s="13">
        <f>IF(B531&lt;=C531,C531-B531,0)</f>
        <v>0</v>
      </c>
      <c r="E531" s="13">
        <f t="shared" si="32"/>
        <v>0</v>
      </c>
      <c r="F531" s="13">
        <f t="shared" si="33"/>
        <v>0</v>
      </c>
      <c r="G531" s="13" t="str">
        <f>IF(B531&lt;=C531,C531-B531,"No Order Needed")</f>
        <v>No Order Needed</v>
      </c>
      <c r="H531" s="13">
        <f t="shared" si="34"/>
        <v>0</v>
      </c>
      <c r="I531" s="13" t="str">
        <f t="shared" si="35"/>
        <v>Ok</v>
      </c>
    </row>
    <row r="532" spans="1:9" x14ac:dyDescent="0.3">
      <c r="A532" s="13" t="s">
        <v>1082</v>
      </c>
      <c r="B532" s="13">
        <f>VLOOKUP(A532,VLookup_Data,4,FALSE)</f>
        <v>27</v>
      </c>
      <c r="C532" s="13">
        <f>_xlfn.XLOOKUP(A532,Product_Name,Recorder_Level)</f>
        <v>70</v>
      </c>
      <c r="D532" s="13">
        <f>IF(B532&lt;=C532,C532-B532,0)</f>
        <v>43</v>
      </c>
      <c r="E532" s="13">
        <f t="shared" si="32"/>
        <v>43</v>
      </c>
      <c r="F532" s="13">
        <f t="shared" si="33"/>
        <v>43</v>
      </c>
      <c r="G532" s="13">
        <f>IF(B532&lt;=C532,C532-B532,"No Order Needed")</f>
        <v>43</v>
      </c>
      <c r="H532" s="13">
        <f t="shared" si="34"/>
        <v>53</v>
      </c>
      <c r="I532" s="13" t="str">
        <f t="shared" si="35"/>
        <v>Reorder</v>
      </c>
    </row>
    <row r="533" spans="1:9" x14ac:dyDescent="0.3">
      <c r="A533" s="13" t="s">
        <v>7555</v>
      </c>
      <c r="B533" s="13">
        <f>VLOOKUP(A533,VLookup_Data,4,FALSE)</f>
        <v>93</v>
      </c>
      <c r="C533" s="13">
        <f>_xlfn.XLOOKUP(A533,Product_Name,Recorder_Level)</f>
        <v>27</v>
      </c>
      <c r="D533" s="13">
        <f>IF(B533&lt;=C533,C533-B533,0)</f>
        <v>0</v>
      </c>
      <c r="E533" s="13">
        <f t="shared" si="32"/>
        <v>0</v>
      </c>
      <c r="F533" s="13">
        <f t="shared" si="33"/>
        <v>0</v>
      </c>
      <c r="G533" s="13" t="str">
        <f>IF(B533&lt;=C533,C533-B533,"No Order Needed")</f>
        <v>No Order Needed</v>
      </c>
      <c r="H533" s="13">
        <f t="shared" si="34"/>
        <v>0</v>
      </c>
      <c r="I533" s="13" t="str">
        <f t="shared" si="35"/>
        <v>Ok</v>
      </c>
    </row>
    <row r="534" spans="1:9" x14ac:dyDescent="0.3">
      <c r="A534" s="13" t="s">
        <v>1086</v>
      </c>
      <c r="B534" s="13">
        <f>VLOOKUP(A534,VLookup_Data,4,FALSE)</f>
        <v>80</v>
      </c>
      <c r="C534" s="13">
        <f>_xlfn.XLOOKUP(A534,Product_Name,Recorder_Level)</f>
        <v>27</v>
      </c>
      <c r="D534" s="13">
        <f>IF(B534&lt;=C534,C534-B534,0)</f>
        <v>0</v>
      </c>
      <c r="E534" s="13">
        <f t="shared" si="32"/>
        <v>0</v>
      </c>
      <c r="F534" s="13">
        <f t="shared" si="33"/>
        <v>0</v>
      </c>
      <c r="G534" s="13" t="str">
        <f>IF(B534&lt;=C534,C534-B534,"No Order Needed")</f>
        <v>No Order Needed</v>
      </c>
      <c r="H534" s="13">
        <f t="shared" si="34"/>
        <v>0</v>
      </c>
      <c r="I534" s="13" t="str">
        <f t="shared" si="35"/>
        <v>Ok</v>
      </c>
    </row>
    <row r="535" spans="1:9" x14ac:dyDescent="0.3">
      <c r="A535" s="13" t="s">
        <v>1088</v>
      </c>
      <c r="B535" s="13">
        <f>VLOOKUP(A535,VLookup_Data,4,FALSE)</f>
        <v>193</v>
      </c>
      <c r="C535" s="13">
        <f>_xlfn.XLOOKUP(A535,Product_Name,Recorder_Level)</f>
        <v>98</v>
      </c>
      <c r="D535" s="13">
        <f>IF(B535&lt;=C535,C535-B535,0)</f>
        <v>0</v>
      </c>
      <c r="E535" s="13">
        <f t="shared" si="32"/>
        <v>0</v>
      </c>
      <c r="F535" s="13">
        <f t="shared" si="33"/>
        <v>0</v>
      </c>
      <c r="G535" s="13" t="str">
        <f>IF(B535&lt;=C535,C535-B535,"No Order Needed")</f>
        <v>No Order Needed</v>
      </c>
      <c r="H535" s="13">
        <f t="shared" si="34"/>
        <v>0</v>
      </c>
      <c r="I535" s="13" t="str">
        <f t="shared" si="35"/>
        <v>Ok</v>
      </c>
    </row>
    <row r="536" spans="1:9" x14ac:dyDescent="0.3">
      <c r="A536" s="13" t="s">
        <v>1090</v>
      </c>
      <c r="B536" s="13">
        <f>VLOOKUP(A536,VLookup_Data,4,FALSE)</f>
        <v>125</v>
      </c>
      <c r="C536" s="13">
        <f>_xlfn.XLOOKUP(A536,Product_Name,Recorder_Level)</f>
        <v>87</v>
      </c>
      <c r="D536" s="13">
        <f>IF(B536&lt;=C536,C536-B536,0)</f>
        <v>0</v>
      </c>
      <c r="E536" s="13">
        <f t="shared" si="32"/>
        <v>0</v>
      </c>
      <c r="F536" s="13">
        <f t="shared" si="33"/>
        <v>0</v>
      </c>
      <c r="G536" s="13" t="str">
        <f>IF(B536&lt;=C536,C536-B536,"No Order Needed")</f>
        <v>No Order Needed</v>
      </c>
      <c r="H536" s="13">
        <f t="shared" si="34"/>
        <v>0</v>
      </c>
      <c r="I536" s="13" t="str">
        <f t="shared" si="35"/>
        <v>Ok</v>
      </c>
    </row>
    <row r="537" spans="1:9" x14ac:dyDescent="0.3">
      <c r="A537" s="13" t="s">
        <v>1092</v>
      </c>
      <c r="B537" s="13">
        <f>VLOOKUP(A537,VLookup_Data,4,FALSE)</f>
        <v>118</v>
      </c>
      <c r="C537" s="13">
        <f>_xlfn.XLOOKUP(A537,Product_Name,Recorder_Level)</f>
        <v>81</v>
      </c>
      <c r="D537" s="13">
        <f>IF(B537&lt;=C537,C537-B537,0)</f>
        <v>0</v>
      </c>
      <c r="E537" s="13">
        <f t="shared" si="32"/>
        <v>0</v>
      </c>
      <c r="F537" s="13">
        <f t="shared" si="33"/>
        <v>0</v>
      </c>
      <c r="G537" s="13" t="str">
        <f>IF(B537&lt;=C537,C537-B537,"No Order Needed")</f>
        <v>No Order Needed</v>
      </c>
      <c r="H537" s="13">
        <f t="shared" si="34"/>
        <v>0</v>
      </c>
      <c r="I537" s="13" t="str">
        <f t="shared" si="35"/>
        <v>Ok</v>
      </c>
    </row>
    <row r="538" spans="1:9" x14ac:dyDescent="0.3">
      <c r="A538" s="13" t="s">
        <v>1094</v>
      </c>
      <c r="B538" s="13">
        <f>VLOOKUP(A538,VLookup_Data,4,FALSE)</f>
        <v>163</v>
      </c>
      <c r="C538" s="13">
        <f>_xlfn.XLOOKUP(A538,Product_Name,Recorder_Level)</f>
        <v>31</v>
      </c>
      <c r="D538" s="13">
        <f>IF(B538&lt;=C538,C538-B538,0)</f>
        <v>0</v>
      </c>
      <c r="E538" s="13">
        <f t="shared" si="32"/>
        <v>0</v>
      </c>
      <c r="F538" s="13">
        <f t="shared" si="33"/>
        <v>0</v>
      </c>
      <c r="G538" s="13" t="str">
        <f>IF(B538&lt;=C538,C538-B538,"No Order Needed")</f>
        <v>No Order Needed</v>
      </c>
      <c r="H538" s="13">
        <f t="shared" si="34"/>
        <v>0</v>
      </c>
      <c r="I538" s="13" t="str">
        <f t="shared" si="35"/>
        <v>Ok</v>
      </c>
    </row>
    <row r="539" spans="1:9" x14ac:dyDescent="0.3">
      <c r="A539" s="13" t="s">
        <v>1096</v>
      </c>
      <c r="B539" s="13">
        <f>VLOOKUP(A539,VLookup_Data,4,FALSE)</f>
        <v>117</v>
      </c>
      <c r="C539" s="13">
        <f>_xlfn.XLOOKUP(A539,Product_Name,Recorder_Level)</f>
        <v>32</v>
      </c>
      <c r="D539" s="13">
        <f>IF(B539&lt;=C539,C539-B539,0)</f>
        <v>0</v>
      </c>
      <c r="E539" s="13">
        <f t="shared" si="32"/>
        <v>0</v>
      </c>
      <c r="F539" s="13">
        <f t="shared" si="33"/>
        <v>0</v>
      </c>
      <c r="G539" s="13" t="str">
        <f>IF(B539&lt;=C539,C539-B539,"No Order Needed")</f>
        <v>No Order Needed</v>
      </c>
      <c r="H539" s="13">
        <f t="shared" si="34"/>
        <v>0</v>
      </c>
      <c r="I539" s="13" t="str">
        <f t="shared" si="35"/>
        <v>Ok</v>
      </c>
    </row>
    <row r="540" spans="1:9" x14ac:dyDescent="0.3">
      <c r="A540" s="13" t="s">
        <v>1098</v>
      </c>
      <c r="B540" s="13">
        <f>VLOOKUP(A540,VLookup_Data,4,FALSE)</f>
        <v>31</v>
      </c>
      <c r="C540" s="13">
        <f>_xlfn.XLOOKUP(A540,Product_Name,Recorder_Level)</f>
        <v>51</v>
      </c>
      <c r="D540" s="13">
        <f>IF(B540&lt;=C540,C540-B540,0)</f>
        <v>20</v>
      </c>
      <c r="E540" s="13">
        <f t="shared" si="32"/>
        <v>20</v>
      </c>
      <c r="F540" s="13">
        <f t="shared" si="33"/>
        <v>20</v>
      </c>
      <c r="G540" s="13">
        <f>IF(B540&lt;=C540,C540-B540,"No Order Needed")</f>
        <v>20</v>
      </c>
      <c r="H540" s="13">
        <f t="shared" si="34"/>
        <v>30</v>
      </c>
      <c r="I540" s="13" t="str">
        <f t="shared" si="35"/>
        <v>Reorder</v>
      </c>
    </row>
    <row r="541" spans="1:9" x14ac:dyDescent="0.3">
      <c r="A541" s="13" t="s">
        <v>1100</v>
      </c>
      <c r="B541" s="13">
        <f>VLOOKUP(A541,VLookup_Data,4,FALSE)</f>
        <v>9</v>
      </c>
      <c r="C541" s="13">
        <f>_xlfn.XLOOKUP(A541,Product_Name,Recorder_Level)</f>
        <v>34</v>
      </c>
      <c r="D541" s="13">
        <f>IF(B541&lt;=C541,C541-B541,0)</f>
        <v>25</v>
      </c>
      <c r="E541" s="13">
        <f t="shared" si="32"/>
        <v>25</v>
      </c>
      <c r="F541" s="13">
        <f t="shared" si="33"/>
        <v>25</v>
      </c>
      <c r="G541" s="13">
        <f>IF(B541&lt;=C541,C541-B541,"No Order Needed")</f>
        <v>25</v>
      </c>
      <c r="H541" s="13">
        <f t="shared" si="34"/>
        <v>35</v>
      </c>
      <c r="I541" s="13" t="str">
        <f t="shared" si="35"/>
        <v>Reorder</v>
      </c>
    </row>
    <row r="542" spans="1:9" x14ac:dyDescent="0.3">
      <c r="A542" s="13" t="s">
        <v>1102</v>
      </c>
      <c r="B542" s="13">
        <f>VLOOKUP(A542,VLookup_Data,4,FALSE)</f>
        <v>182</v>
      </c>
      <c r="C542" s="13">
        <f>_xlfn.XLOOKUP(A542,Product_Name,Recorder_Level)</f>
        <v>92</v>
      </c>
      <c r="D542" s="13">
        <f>IF(B542&lt;=C542,C542-B542,0)</f>
        <v>0</v>
      </c>
      <c r="E542" s="13">
        <f t="shared" si="32"/>
        <v>0</v>
      </c>
      <c r="F542" s="13">
        <f t="shared" si="33"/>
        <v>0</v>
      </c>
      <c r="G542" s="13" t="str">
        <f>IF(B542&lt;=C542,C542-B542,"No Order Needed")</f>
        <v>No Order Needed</v>
      </c>
      <c r="H542" s="13">
        <f t="shared" si="34"/>
        <v>0</v>
      </c>
      <c r="I542" s="13" t="str">
        <f t="shared" si="35"/>
        <v>Ok</v>
      </c>
    </row>
    <row r="543" spans="1:9" x14ac:dyDescent="0.3">
      <c r="A543" s="13" t="s">
        <v>1104</v>
      </c>
      <c r="B543" s="13">
        <f>VLOOKUP(A543,VLookup_Data,4,FALSE)</f>
        <v>77</v>
      </c>
      <c r="C543" s="13">
        <f>_xlfn.XLOOKUP(A543,Product_Name,Recorder_Level)</f>
        <v>41</v>
      </c>
      <c r="D543" s="13">
        <f>IF(B543&lt;=C543,C543-B543,0)</f>
        <v>0</v>
      </c>
      <c r="E543" s="13">
        <f t="shared" si="32"/>
        <v>0</v>
      </c>
      <c r="F543" s="13">
        <f t="shared" si="33"/>
        <v>0</v>
      </c>
      <c r="G543" s="13" t="str">
        <f>IF(B543&lt;=C543,C543-B543,"No Order Needed")</f>
        <v>No Order Needed</v>
      </c>
      <c r="H543" s="13">
        <f t="shared" si="34"/>
        <v>0</v>
      </c>
      <c r="I543" s="13" t="str">
        <f t="shared" si="35"/>
        <v>Ok</v>
      </c>
    </row>
    <row r="544" spans="1:9" x14ac:dyDescent="0.3">
      <c r="A544" s="13" t="s">
        <v>3478</v>
      </c>
      <c r="B544" s="13">
        <f>VLOOKUP(A544,VLookup_Data,4,FALSE)</f>
        <v>112</v>
      </c>
      <c r="C544" s="13">
        <f>_xlfn.XLOOKUP(A544,Product_Name,Recorder_Level)</f>
        <v>40</v>
      </c>
      <c r="D544" s="13">
        <f>IF(B544&lt;=C544,C544-B544,0)</f>
        <v>0</v>
      </c>
      <c r="E544" s="13">
        <f t="shared" si="32"/>
        <v>0</v>
      </c>
      <c r="F544" s="13">
        <f t="shared" si="33"/>
        <v>0</v>
      </c>
      <c r="G544" s="13" t="str">
        <f>IF(B544&lt;=C544,C544-B544,"No Order Needed")</f>
        <v>No Order Needed</v>
      </c>
      <c r="H544" s="13">
        <f t="shared" si="34"/>
        <v>0</v>
      </c>
      <c r="I544" s="13" t="str">
        <f t="shared" si="35"/>
        <v>Ok</v>
      </c>
    </row>
    <row r="545" spans="1:9" x14ac:dyDescent="0.3">
      <c r="A545" s="13" t="s">
        <v>1108</v>
      </c>
      <c r="B545" s="13">
        <f>VLOOKUP(A545,VLookup_Data,4,FALSE)</f>
        <v>118</v>
      </c>
      <c r="C545" s="13">
        <f>_xlfn.XLOOKUP(A545,Product_Name,Recorder_Level)</f>
        <v>58</v>
      </c>
      <c r="D545" s="13">
        <f>IF(B545&lt;=C545,C545-B545,0)</f>
        <v>0</v>
      </c>
      <c r="E545" s="13">
        <f t="shared" si="32"/>
        <v>0</v>
      </c>
      <c r="F545" s="13">
        <f t="shared" si="33"/>
        <v>0</v>
      </c>
      <c r="G545" s="13" t="str">
        <f>IF(B545&lt;=C545,C545-B545,"No Order Needed")</f>
        <v>No Order Needed</v>
      </c>
      <c r="H545" s="13">
        <f t="shared" si="34"/>
        <v>0</v>
      </c>
      <c r="I545" s="13" t="str">
        <f t="shared" si="35"/>
        <v>Ok</v>
      </c>
    </row>
    <row r="546" spans="1:9" x14ac:dyDescent="0.3">
      <c r="A546" s="13" t="s">
        <v>1110</v>
      </c>
      <c r="B546" s="13">
        <f>VLOOKUP(A546,VLookup_Data,4,FALSE)</f>
        <v>174</v>
      </c>
      <c r="C546" s="13">
        <f>_xlfn.XLOOKUP(A546,Product_Name,Recorder_Level)</f>
        <v>37</v>
      </c>
      <c r="D546" s="13">
        <f>IF(B546&lt;=C546,C546-B546,0)</f>
        <v>0</v>
      </c>
      <c r="E546" s="13">
        <f t="shared" si="32"/>
        <v>0</v>
      </c>
      <c r="F546" s="13">
        <f t="shared" si="33"/>
        <v>0</v>
      </c>
      <c r="G546" s="13" t="str">
        <f>IF(B546&lt;=C546,C546-B546,"No Order Needed")</f>
        <v>No Order Needed</v>
      </c>
      <c r="H546" s="13">
        <f t="shared" si="34"/>
        <v>0</v>
      </c>
      <c r="I546" s="13" t="str">
        <f t="shared" si="35"/>
        <v>Ok</v>
      </c>
    </row>
    <row r="547" spans="1:9" x14ac:dyDescent="0.3">
      <c r="A547" s="13" t="s">
        <v>1112</v>
      </c>
      <c r="B547" s="13">
        <f>VLOOKUP(A547,VLookup_Data,4,FALSE)</f>
        <v>148</v>
      </c>
      <c r="C547" s="13">
        <f>_xlfn.XLOOKUP(A547,Product_Name,Recorder_Level)</f>
        <v>27</v>
      </c>
      <c r="D547" s="13">
        <f>IF(B547&lt;=C547,C547-B547,0)</f>
        <v>0</v>
      </c>
      <c r="E547" s="13">
        <f t="shared" si="32"/>
        <v>0</v>
      </c>
      <c r="F547" s="13">
        <f t="shared" si="33"/>
        <v>0</v>
      </c>
      <c r="G547" s="13" t="str">
        <f>IF(B547&lt;=C547,C547-B547,"No Order Needed")</f>
        <v>No Order Needed</v>
      </c>
      <c r="H547" s="13">
        <f t="shared" si="34"/>
        <v>0</v>
      </c>
      <c r="I547" s="13" t="str">
        <f t="shared" si="35"/>
        <v>Ok</v>
      </c>
    </row>
    <row r="548" spans="1:9" x14ac:dyDescent="0.3">
      <c r="A548" s="13" t="s">
        <v>1114</v>
      </c>
      <c r="B548" s="13">
        <f>VLOOKUP(A548,VLookup_Data,4,FALSE)</f>
        <v>134</v>
      </c>
      <c r="C548" s="13">
        <f>_xlfn.XLOOKUP(A548,Product_Name,Recorder_Level)</f>
        <v>42</v>
      </c>
      <c r="D548" s="13">
        <f>IF(B548&lt;=C548,C548-B548,0)</f>
        <v>0</v>
      </c>
      <c r="E548" s="13">
        <f t="shared" si="32"/>
        <v>0</v>
      </c>
      <c r="F548" s="13">
        <f t="shared" si="33"/>
        <v>0</v>
      </c>
      <c r="G548" s="13" t="str">
        <f>IF(B548&lt;=C548,C548-B548,"No Order Needed")</f>
        <v>No Order Needed</v>
      </c>
      <c r="H548" s="13">
        <f t="shared" si="34"/>
        <v>0</v>
      </c>
      <c r="I548" s="13" t="str">
        <f t="shared" si="35"/>
        <v>Ok</v>
      </c>
    </row>
    <row r="549" spans="1:9" x14ac:dyDescent="0.3">
      <c r="A549" s="13" t="s">
        <v>1116</v>
      </c>
      <c r="B549" s="13">
        <f>VLOOKUP(A549,VLookup_Data,4,FALSE)</f>
        <v>149</v>
      </c>
      <c r="C549" s="13">
        <f>_xlfn.XLOOKUP(A549,Product_Name,Recorder_Level)</f>
        <v>41</v>
      </c>
      <c r="D549" s="13">
        <f>IF(B549&lt;=C549,C549-B549,0)</f>
        <v>0</v>
      </c>
      <c r="E549" s="13">
        <f t="shared" si="32"/>
        <v>0</v>
      </c>
      <c r="F549" s="13">
        <f t="shared" si="33"/>
        <v>0</v>
      </c>
      <c r="G549" s="13" t="str">
        <f>IF(B549&lt;=C549,C549-B549,"No Order Needed")</f>
        <v>No Order Needed</v>
      </c>
      <c r="H549" s="13">
        <f t="shared" si="34"/>
        <v>0</v>
      </c>
      <c r="I549" s="13" t="str">
        <f t="shared" si="35"/>
        <v>Ok</v>
      </c>
    </row>
    <row r="550" spans="1:9" x14ac:dyDescent="0.3">
      <c r="A550" s="13" t="s">
        <v>1118</v>
      </c>
      <c r="B550" s="13">
        <f>VLOOKUP(A550,VLookup_Data,4,FALSE)</f>
        <v>1</v>
      </c>
      <c r="C550" s="13">
        <f>_xlfn.XLOOKUP(A550,Product_Name,Recorder_Level)</f>
        <v>48</v>
      </c>
      <c r="D550" s="13">
        <f>IF(B550&lt;=C550,C550-B550,0)</f>
        <v>47</v>
      </c>
      <c r="E550" s="13">
        <f t="shared" si="32"/>
        <v>47</v>
      </c>
      <c r="F550" s="13">
        <f t="shared" si="33"/>
        <v>47</v>
      </c>
      <c r="G550" s="13">
        <f>IF(B550&lt;=C550,C550-B550,"No Order Needed")</f>
        <v>47</v>
      </c>
      <c r="H550" s="13">
        <f t="shared" si="34"/>
        <v>57</v>
      </c>
      <c r="I550" s="13" t="str">
        <f t="shared" si="35"/>
        <v>Reorder</v>
      </c>
    </row>
    <row r="551" spans="1:9" x14ac:dyDescent="0.3">
      <c r="A551" s="13" t="s">
        <v>1120</v>
      </c>
      <c r="B551" s="13">
        <f>VLOOKUP(A551,VLookup_Data,4,FALSE)</f>
        <v>26</v>
      </c>
      <c r="C551" s="13">
        <f>_xlfn.XLOOKUP(A551,Product_Name,Recorder_Level)</f>
        <v>69</v>
      </c>
      <c r="D551" s="13">
        <f>IF(B551&lt;=C551,C551-B551,0)</f>
        <v>43</v>
      </c>
      <c r="E551" s="13">
        <f t="shared" si="32"/>
        <v>43</v>
      </c>
      <c r="F551" s="13">
        <f t="shared" si="33"/>
        <v>43</v>
      </c>
      <c r="G551" s="13">
        <f>IF(B551&lt;=C551,C551-B551,"No Order Needed")</f>
        <v>43</v>
      </c>
      <c r="H551" s="13">
        <f t="shared" si="34"/>
        <v>53</v>
      </c>
      <c r="I551" s="13" t="str">
        <f t="shared" si="35"/>
        <v>Reorder</v>
      </c>
    </row>
    <row r="552" spans="1:9" x14ac:dyDescent="0.3">
      <c r="A552" s="13" t="s">
        <v>1122</v>
      </c>
      <c r="B552" s="13">
        <f>VLOOKUP(A552,VLookup_Data,4,FALSE)</f>
        <v>150</v>
      </c>
      <c r="C552" s="13">
        <f>_xlfn.XLOOKUP(A552,Product_Name,Recorder_Level)</f>
        <v>63</v>
      </c>
      <c r="D552" s="13">
        <f>IF(B552&lt;=C552,C552-B552,0)</f>
        <v>0</v>
      </c>
      <c r="E552" s="13">
        <f t="shared" si="32"/>
        <v>0</v>
      </c>
      <c r="F552" s="13">
        <f t="shared" si="33"/>
        <v>0</v>
      </c>
      <c r="G552" s="13" t="str">
        <f>IF(B552&lt;=C552,C552-B552,"No Order Needed")</f>
        <v>No Order Needed</v>
      </c>
      <c r="H552" s="13">
        <f t="shared" si="34"/>
        <v>0</v>
      </c>
      <c r="I552" s="13" t="str">
        <f t="shared" si="35"/>
        <v>Ok</v>
      </c>
    </row>
    <row r="553" spans="1:9" x14ac:dyDescent="0.3">
      <c r="A553" s="13" t="s">
        <v>1124</v>
      </c>
      <c r="B553" s="13">
        <f>VLOOKUP(A553,VLookup_Data,4,FALSE)</f>
        <v>164</v>
      </c>
      <c r="C553" s="13">
        <f>_xlfn.XLOOKUP(A553,Product_Name,Recorder_Level)</f>
        <v>80</v>
      </c>
      <c r="D553" s="13">
        <f>IF(B553&lt;=C553,C553-B553,0)</f>
        <v>0</v>
      </c>
      <c r="E553" s="13">
        <f t="shared" si="32"/>
        <v>0</v>
      </c>
      <c r="F553" s="13">
        <f t="shared" si="33"/>
        <v>0</v>
      </c>
      <c r="G553" s="13" t="str">
        <f>IF(B553&lt;=C553,C553-B553,"No Order Needed")</f>
        <v>No Order Needed</v>
      </c>
      <c r="H553" s="13">
        <f t="shared" si="34"/>
        <v>0</v>
      </c>
      <c r="I553" s="13" t="str">
        <f t="shared" si="35"/>
        <v>Ok</v>
      </c>
    </row>
    <row r="554" spans="1:9" x14ac:dyDescent="0.3">
      <c r="A554" s="13" t="s">
        <v>1126</v>
      </c>
      <c r="B554" s="13">
        <f>VLOOKUP(A554,VLookup_Data,4,FALSE)</f>
        <v>190</v>
      </c>
      <c r="C554" s="13">
        <f>_xlfn.XLOOKUP(A554,Product_Name,Recorder_Level)</f>
        <v>38</v>
      </c>
      <c r="D554" s="13">
        <f>IF(B554&lt;=C554,C554-B554,0)</f>
        <v>0</v>
      </c>
      <c r="E554" s="13">
        <f t="shared" si="32"/>
        <v>0</v>
      </c>
      <c r="F554" s="13">
        <f t="shared" si="33"/>
        <v>0</v>
      </c>
      <c r="G554" s="13" t="str">
        <f>IF(B554&lt;=C554,C554-B554,"No Order Needed")</f>
        <v>No Order Needed</v>
      </c>
      <c r="H554" s="13">
        <f t="shared" si="34"/>
        <v>0</v>
      </c>
      <c r="I554" s="13" t="str">
        <f t="shared" si="35"/>
        <v>Ok</v>
      </c>
    </row>
    <row r="555" spans="1:9" x14ac:dyDescent="0.3">
      <c r="A555" s="13" t="s">
        <v>622</v>
      </c>
      <c r="B555" s="13">
        <f>VLOOKUP(A555,VLookup_Data,4,FALSE)</f>
        <v>0</v>
      </c>
      <c r="C555" s="13">
        <f>_xlfn.XLOOKUP(A555,Product_Name,Recorder_Level)</f>
        <v>45</v>
      </c>
      <c r="D555" s="13">
        <f>IF(B555&lt;=C555,C555-B555,0)</f>
        <v>45</v>
      </c>
      <c r="E555" s="13">
        <f t="shared" si="32"/>
        <v>45</v>
      </c>
      <c r="F555" s="13">
        <f t="shared" si="33"/>
        <v>45</v>
      </c>
      <c r="G555" s="13">
        <f>IF(B555&lt;=C555,C555-B555,"No Order Needed")</f>
        <v>45</v>
      </c>
      <c r="H555" s="13">
        <f t="shared" si="34"/>
        <v>55</v>
      </c>
      <c r="I555" s="13" t="str">
        <f t="shared" si="35"/>
        <v>Urgent</v>
      </c>
    </row>
    <row r="556" spans="1:9" x14ac:dyDescent="0.3">
      <c r="A556" s="13" t="s">
        <v>1129</v>
      </c>
      <c r="B556" s="13">
        <f>VLOOKUP(A556,VLookup_Data,4,FALSE)</f>
        <v>105</v>
      </c>
      <c r="C556" s="13">
        <f>_xlfn.XLOOKUP(A556,Product_Name,Recorder_Level)</f>
        <v>77</v>
      </c>
      <c r="D556" s="13">
        <f>IF(B556&lt;=C556,C556-B556,0)</f>
        <v>0</v>
      </c>
      <c r="E556" s="13">
        <f t="shared" si="32"/>
        <v>0</v>
      </c>
      <c r="F556" s="13">
        <f t="shared" si="33"/>
        <v>0</v>
      </c>
      <c r="G556" s="13" t="str">
        <f>IF(B556&lt;=C556,C556-B556,"No Order Needed")</f>
        <v>No Order Needed</v>
      </c>
      <c r="H556" s="13">
        <f t="shared" si="34"/>
        <v>0</v>
      </c>
      <c r="I556" s="13" t="str">
        <f t="shared" si="35"/>
        <v>Ok</v>
      </c>
    </row>
    <row r="557" spans="1:9" x14ac:dyDescent="0.3">
      <c r="A557" s="13" t="s">
        <v>1131</v>
      </c>
      <c r="B557" s="13">
        <f>VLOOKUP(A557,VLookup_Data,4,FALSE)</f>
        <v>107</v>
      </c>
      <c r="C557" s="13">
        <f>_xlfn.XLOOKUP(A557,Product_Name,Recorder_Level)</f>
        <v>24</v>
      </c>
      <c r="D557" s="13">
        <f>IF(B557&lt;=C557,C557-B557,0)</f>
        <v>0</v>
      </c>
      <c r="E557" s="13">
        <f t="shared" si="32"/>
        <v>0</v>
      </c>
      <c r="F557" s="13">
        <f t="shared" si="33"/>
        <v>0</v>
      </c>
      <c r="G557" s="13" t="str">
        <f>IF(B557&lt;=C557,C557-B557,"No Order Needed")</f>
        <v>No Order Needed</v>
      </c>
      <c r="H557" s="13">
        <f t="shared" si="34"/>
        <v>0</v>
      </c>
      <c r="I557" s="13" t="str">
        <f t="shared" si="35"/>
        <v>Ok</v>
      </c>
    </row>
    <row r="558" spans="1:9" x14ac:dyDescent="0.3">
      <c r="A558" s="13" t="s">
        <v>1134</v>
      </c>
      <c r="B558" s="13">
        <f>VLOOKUP(A558,VLookup_Data,4,FALSE)</f>
        <v>9</v>
      </c>
      <c r="C558" s="13">
        <f>_xlfn.XLOOKUP(A558,Product_Name,Recorder_Level)</f>
        <v>40</v>
      </c>
      <c r="D558" s="13">
        <f>IF(B558&lt;=C558,C558-B558,0)</f>
        <v>31</v>
      </c>
      <c r="E558" s="13">
        <f t="shared" si="32"/>
        <v>31</v>
      </c>
      <c r="F558" s="13">
        <f t="shared" si="33"/>
        <v>31</v>
      </c>
      <c r="G558" s="13">
        <f>IF(B558&lt;=C558,C558-B558,"No Order Needed")</f>
        <v>31</v>
      </c>
      <c r="H558" s="13">
        <f t="shared" si="34"/>
        <v>41</v>
      </c>
      <c r="I558" s="13" t="str">
        <f t="shared" si="35"/>
        <v>Reorder</v>
      </c>
    </row>
    <row r="559" spans="1:9" x14ac:dyDescent="0.3">
      <c r="A559" s="13" t="s">
        <v>1136</v>
      </c>
      <c r="B559" s="13">
        <f>VLOOKUP(A559,VLookup_Data,4,FALSE)</f>
        <v>12</v>
      </c>
      <c r="C559" s="13">
        <f>_xlfn.XLOOKUP(A559,Product_Name,Recorder_Level)</f>
        <v>28</v>
      </c>
      <c r="D559" s="13">
        <f>IF(B559&lt;=C559,C559-B559,0)</f>
        <v>16</v>
      </c>
      <c r="E559" s="13">
        <f t="shared" si="32"/>
        <v>16</v>
      </c>
      <c r="F559" s="13">
        <f t="shared" si="33"/>
        <v>16</v>
      </c>
      <c r="G559" s="13">
        <f>IF(B559&lt;=C559,C559-B559,"No Order Needed")</f>
        <v>16</v>
      </c>
      <c r="H559" s="13">
        <f t="shared" si="34"/>
        <v>26</v>
      </c>
      <c r="I559" s="13" t="str">
        <f t="shared" si="35"/>
        <v>Reorder</v>
      </c>
    </row>
    <row r="560" spans="1:9" x14ac:dyDescent="0.3">
      <c r="A560" s="13" t="s">
        <v>1138</v>
      </c>
      <c r="B560" s="13">
        <f>VLOOKUP(A560,VLookup_Data,4,FALSE)</f>
        <v>57</v>
      </c>
      <c r="C560" s="13">
        <f>_xlfn.XLOOKUP(A560,Product_Name,Recorder_Level)</f>
        <v>73</v>
      </c>
      <c r="D560" s="13">
        <f>IF(B560&lt;=C560,C560-B560,0)</f>
        <v>16</v>
      </c>
      <c r="E560" s="13">
        <f t="shared" si="32"/>
        <v>16</v>
      </c>
      <c r="F560" s="13">
        <f t="shared" si="33"/>
        <v>16</v>
      </c>
      <c r="G560" s="13">
        <f>IF(B560&lt;=C560,C560-B560,"No Order Needed")</f>
        <v>16</v>
      </c>
      <c r="H560" s="13">
        <f t="shared" si="34"/>
        <v>26</v>
      </c>
      <c r="I560" s="13" t="str">
        <f t="shared" si="35"/>
        <v>Reorder</v>
      </c>
    </row>
    <row r="561" spans="1:9" x14ac:dyDescent="0.3">
      <c r="A561" s="13" t="s">
        <v>1140</v>
      </c>
      <c r="B561" s="13">
        <f>VLOOKUP(A561,VLookup_Data,4,FALSE)</f>
        <v>120</v>
      </c>
      <c r="C561" s="13">
        <f>_xlfn.XLOOKUP(A561,Product_Name,Recorder_Level)</f>
        <v>53</v>
      </c>
      <c r="D561" s="13">
        <f>IF(B561&lt;=C561,C561-B561,0)</f>
        <v>0</v>
      </c>
      <c r="E561" s="13">
        <f t="shared" si="32"/>
        <v>0</v>
      </c>
      <c r="F561" s="13">
        <f t="shared" si="33"/>
        <v>0</v>
      </c>
      <c r="G561" s="13" t="str">
        <f>IF(B561&lt;=C561,C561-B561,"No Order Needed")</f>
        <v>No Order Needed</v>
      </c>
      <c r="H561" s="13">
        <f t="shared" si="34"/>
        <v>0</v>
      </c>
      <c r="I561" s="13" t="str">
        <f t="shared" si="35"/>
        <v>Ok</v>
      </c>
    </row>
    <row r="562" spans="1:9" x14ac:dyDescent="0.3">
      <c r="A562" s="13" t="s">
        <v>511</v>
      </c>
      <c r="B562" s="13">
        <f>VLOOKUP(A562,VLookup_Data,4,FALSE)</f>
        <v>167</v>
      </c>
      <c r="C562" s="13">
        <f>_xlfn.XLOOKUP(A562,Product_Name,Recorder_Level)</f>
        <v>34</v>
      </c>
      <c r="D562" s="13">
        <f>IF(B562&lt;=C562,C562-B562,0)</f>
        <v>0</v>
      </c>
      <c r="E562" s="13">
        <f t="shared" si="32"/>
        <v>0</v>
      </c>
      <c r="F562" s="13">
        <f t="shared" si="33"/>
        <v>0</v>
      </c>
      <c r="G562" s="13" t="str">
        <f>IF(B562&lt;=C562,C562-B562,"No Order Needed")</f>
        <v>No Order Needed</v>
      </c>
      <c r="H562" s="13">
        <f t="shared" si="34"/>
        <v>0</v>
      </c>
      <c r="I562" s="13" t="str">
        <f t="shared" si="35"/>
        <v>Ok</v>
      </c>
    </row>
    <row r="563" spans="1:9" x14ac:dyDescent="0.3">
      <c r="A563" s="13" t="s">
        <v>7556</v>
      </c>
      <c r="B563" s="13">
        <f>VLOOKUP(A563,VLookup_Data,4,FALSE)</f>
        <v>185</v>
      </c>
      <c r="C563" s="13">
        <f>_xlfn.XLOOKUP(A563,Product_Name,Recorder_Level)</f>
        <v>23</v>
      </c>
      <c r="D563" s="13">
        <f>IF(B563&lt;=C563,C563-B563,0)</f>
        <v>0</v>
      </c>
      <c r="E563" s="13">
        <f t="shared" si="32"/>
        <v>0</v>
      </c>
      <c r="F563" s="13">
        <f t="shared" si="33"/>
        <v>0</v>
      </c>
      <c r="G563" s="13" t="str">
        <f>IF(B563&lt;=C563,C563-B563,"No Order Needed")</f>
        <v>No Order Needed</v>
      </c>
      <c r="H563" s="13">
        <f t="shared" si="34"/>
        <v>0</v>
      </c>
      <c r="I563" s="13" t="str">
        <f t="shared" si="35"/>
        <v>Ok</v>
      </c>
    </row>
    <row r="564" spans="1:9" x14ac:dyDescent="0.3">
      <c r="A564" s="13" t="s">
        <v>1146</v>
      </c>
      <c r="B564" s="13">
        <f>VLOOKUP(A564,VLookup_Data,4,FALSE)</f>
        <v>19</v>
      </c>
      <c r="C564" s="13">
        <f>_xlfn.XLOOKUP(A564,Product_Name,Recorder_Level)</f>
        <v>29</v>
      </c>
      <c r="D564" s="13">
        <f>IF(B564&lt;=C564,C564-B564,0)</f>
        <v>10</v>
      </c>
      <c r="E564" s="13">
        <f t="shared" si="32"/>
        <v>10</v>
      </c>
      <c r="F564" s="13">
        <f t="shared" si="33"/>
        <v>10</v>
      </c>
      <c r="G564" s="13">
        <f>IF(B564&lt;=C564,C564-B564,"No Order Needed")</f>
        <v>10</v>
      </c>
      <c r="H564" s="13">
        <f t="shared" si="34"/>
        <v>20</v>
      </c>
      <c r="I564" s="13" t="str">
        <f t="shared" si="35"/>
        <v>Reorder</v>
      </c>
    </row>
    <row r="565" spans="1:9" x14ac:dyDescent="0.3">
      <c r="A565" s="13" t="s">
        <v>373</v>
      </c>
      <c r="B565" s="13">
        <f>VLOOKUP(A565,VLookup_Data,4,FALSE)</f>
        <v>110</v>
      </c>
      <c r="C565" s="13">
        <f>_xlfn.XLOOKUP(A565,Product_Name,Recorder_Level)</f>
        <v>42</v>
      </c>
      <c r="D565" s="13">
        <f>IF(B565&lt;=C565,C565-B565,0)</f>
        <v>0</v>
      </c>
      <c r="E565" s="13">
        <f t="shared" si="32"/>
        <v>0</v>
      </c>
      <c r="F565" s="13">
        <f t="shared" si="33"/>
        <v>0</v>
      </c>
      <c r="G565" s="13" t="str">
        <f>IF(B565&lt;=C565,C565-B565,"No Order Needed")</f>
        <v>No Order Needed</v>
      </c>
      <c r="H565" s="13">
        <f t="shared" si="34"/>
        <v>0</v>
      </c>
      <c r="I565" s="13" t="str">
        <f t="shared" si="35"/>
        <v>Ok</v>
      </c>
    </row>
    <row r="566" spans="1:9" x14ac:dyDescent="0.3">
      <c r="A566" s="13" t="s">
        <v>1149</v>
      </c>
      <c r="B566" s="13">
        <f>VLOOKUP(A566,VLookup_Data,4,FALSE)</f>
        <v>102</v>
      </c>
      <c r="C566" s="13">
        <f>_xlfn.XLOOKUP(A566,Product_Name,Recorder_Level)</f>
        <v>40</v>
      </c>
      <c r="D566" s="13">
        <f>IF(B566&lt;=C566,C566-B566,0)</f>
        <v>0</v>
      </c>
      <c r="E566" s="13">
        <f t="shared" si="32"/>
        <v>0</v>
      </c>
      <c r="F566" s="13">
        <f t="shared" si="33"/>
        <v>0</v>
      </c>
      <c r="G566" s="13" t="str">
        <f>IF(B566&lt;=C566,C566-B566,"No Order Needed")</f>
        <v>No Order Needed</v>
      </c>
      <c r="H566" s="13">
        <f t="shared" si="34"/>
        <v>0</v>
      </c>
      <c r="I566" s="13" t="str">
        <f t="shared" si="35"/>
        <v>Ok</v>
      </c>
    </row>
    <row r="567" spans="1:9" x14ac:dyDescent="0.3">
      <c r="A567" s="13" t="s">
        <v>1151</v>
      </c>
      <c r="B567" s="13">
        <f>VLOOKUP(A567,VLookup_Data,4,FALSE)</f>
        <v>187</v>
      </c>
      <c r="C567" s="13">
        <f>_xlfn.XLOOKUP(A567,Product_Name,Recorder_Level)</f>
        <v>76</v>
      </c>
      <c r="D567" s="13">
        <f>IF(B567&lt;=C567,C567-B567,0)</f>
        <v>0</v>
      </c>
      <c r="E567" s="13">
        <f t="shared" si="32"/>
        <v>0</v>
      </c>
      <c r="F567" s="13">
        <f t="shared" si="33"/>
        <v>0</v>
      </c>
      <c r="G567" s="13" t="str">
        <f>IF(B567&lt;=C567,C567-B567,"No Order Needed")</f>
        <v>No Order Needed</v>
      </c>
      <c r="H567" s="13">
        <f t="shared" si="34"/>
        <v>0</v>
      </c>
      <c r="I567" s="13" t="str">
        <f t="shared" si="35"/>
        <v>Ok</v>
      </c>
    </row>
    <row r="568" spans="1:9" x14ac:dyDescent="0.3">
      <c r="A568" s="13" t="s">
        <v>1153</v>
      </c>
      <c r="B568" s="13">
        <f>VLOOKUP(A568,VLookup_Data,4,FALSE)</f>
        <v>13</v>
      </c>
      <c r="C568" s="13">
        <f>_xlfn.XLOOKUP(A568,Product_Name,Recorder_Level)</f>
        <v>22</v>
      </c>
      <c r="D568" s="13">
        <f>IF(B568&lt;=C568,C568-B568,0)</f>
        <v>9</v>
      </c>
      <c r="E568" s="13">
        <f t="shared" si="32"/>
        <v>9</v>
      </c>
      <c r="F568" s="13">
        <f t="shared" si="33"/>
        <v>9</v>
      </c>
      <c r="G568" s="13">
        <f>IF(B568&lt;=C568,C568-B568,"No Order Needed")</f>
        <v>9</v>
      </c>
      <c r="H568" s="13">
        <f t="shared" si="34"/>
        <v>19</v>
      </c>
      <c r="I568" s="13" t="str">
        <f t="shared" si="35"/>
        <v>Reorder</v>
      </c>
    </row>
    <row r="569" spans="1:9" x14ac:dyDescent="0.3">
      <c r="A569" s="13" t="s">
        <v>1156</v>
      </c>
      <c r="B569" s="13">
        <f>VLOOKUP(A569,VLookup_Data,4,FALSE)</f>
        <v>23</v>
      </c>
      <c r="C569" s="13">
        <f>_xlfn.XLOOKUP(A569,Product_Name,Recorder_Level)</f>
        <v>53</v>
      </c>
      <c r="D569" s="13">
        <f>IF(B569&lt;=C569,C569-B569,0)</f>
        <v>30</v>
      </c>
      <c r="E569" s="13">
        <f t="shared" si="32"/>
        <v>30</v>
      </c>
      <c r="F569" s="13">
        <f t="shared" si="33"/>
        <v>30</v>
      </c>
      <c r="G569" s="13">
        <f>IF(B569&lt;=C569,C569-B569,"No Order Needed")</f>
        <v>30</v>
      </c>
      <c r="H569" s="13">
        <f t="shared" si="34"/>
        <v>40</v>
      </c>
      <c r="I569" s="13" t="str">
        <f t="shared" si="35"/>
        <v>Reorder</v>
      </c>
    </row>
    <row r="570" spans="1:9" x14ac:dyDescent="0.3">
      <c r="A570" s="13" t="s">
        <v>1158</v>
      </c>
      <c r="B570" s="13">
        <f>VLOOKUP(A570,VLookup_Data,4,FALSE)</f>
        <v>109</v>
      </c>
      <c r="C570" s="13">
        <f>_xlfn.XLOOKUP(A570,Product_Name,Recorder_Level)</f>
        <v>41</v>
      </c>
      <c r="D570" s="13">
        <f>IF(B570&lt;=C570,C570-B570,0)</f>
        <v>0</v>
      </c>
      <c r="E570" s="13">
        <f t="shared" si="32"/>
        <v>0</v>
      </c>
      <c r="F570" s="13">
        <f t="shared" si="33"/>
        <v>0</v>
      </c>
      <c r="G570" s="13" t="str">
        <f>IF(B570&lt;=C570,C570-B570,"No Order Needed")</f>
        <v>No Order Needed</v>
      </c>
      <c r="H570" s="13">
        <f t="shared" si="34"/>
        <v>0</v>
      </c>
      <c r="I570" s="13" t="str">
        <f t="shared" si="35"/>
        <v>Ok</v>
      </c>
    </row>
    <row r="571" spans="1:9" x14ac:dyDescent="0.3">
      <c r="A571" s="13" t="s">
        <v>1160</v>
      </c>
      <c r="B571" s="13">
        <f>VLOOKUP(A571,VLookup_Data,4,FALSE)</f>
        <v>57</v>
      </c>
      <c r="C571" s="13">
        <f>_xlfn.XLOOKUP(A571,Product_Name,Recorder_Level)</f>
        <v>50</v>
      </c>
      <c r="D571" s="13">
        <f>IF(B571&lt;=C571,C571-B571,0)</f>
        <v>0</v>
      </c>
      <c r="E571" s="13">
        <f t="shared" si="32"/>
        <v>0</v>
      </c>
      <c r="F571" s="13">
        <f t="shared" si="33"/>
        <v>0</v>
      </c>
      <c r="G571" s="13" t="str">
        <f>IF(B571&lt;=C571,C571-B571,"No Order Needed")</f>
        <v>No Order Needed</v>
      </c>
      <c r="H571" s="13">
        <f t="shared" si="34"/>
        <v>3</v>
      </c>
      <c r="I571" s="13" t="str">
        <f t="shared" si="35"/>
        <v>Ok</v>
      </c>
    </row>
    <row r="572" spans="1:9" x14ac:dyDescent="0.3">
      <c r="A572" s="13" t="s">
        <v>1162</v>
      </c>
      <c r="B572" s="13">
        <f>VLOOKUP(A572,VLookup_Data,4,FALSE)</f>
        <v>172</v>
      </c>
      <c r="C572" s="13">
        <f>_xlfn.XLOOKUP(A572,Product_Name,Recorder_Level)</f>
        <v>74</v>
      </c>
      <c r="D572" s="13">
        <f>IF(B572&lt;=C572,C572-B572,0)</f>
        <v>0</v>
      </c>
      <c r="E572" s="13">
        <f t="shared" si="32"/>
        <v>0</v>
      </c>
      <c r="F572" s="13">
        <f t="shared" si="33"/>
        <v>0</v>
      </c>
      <c r="G572" s="13" t="str">
        <f>IF(B572&lt;=C572,C572-B572,"No Order Needed")</f>
        <v>No Order Needed</v>
      </c>
      <c r="H572" s="13">
        <f t="shared" si="34"/>
        <v>0</v>
      </c>
      <c r="I572" s="13" t="str">
        <f t="shared" si="35"/>
        <v>Ok</v>
      </c>
    </row>
    <row r="573" spans="1:9" x14ac:dyDescent="0.3">
      <c r="A573" s="13" t="s">
        <v>1164</v>
      </c>
      <c r="B573" s="13">
        <f>VLOOKUP(A573,VLookup_Data,4,FALSE)</f>
        <v>62</v>
      </c>
      <c r="C573" s="13">
        <f>_xlfn.XLOOKUP(A573,Product_Name,Recorder_Level)</f>
        <v>66</v>
      </c>
      <c r="D573" s="13">
        <f>IF(B573&lt;=C573,C573-B573,0)</f>
        <v>4</v>
      </c>
      <c r="E573" s="13">
        <f t="shared" si="32"/>
        <v>4</v>
      </c>
      <c r="F573" s="13">
        <f t="shared" si="33"/>
        <v>4</v>
      </c>
      <c r="G573" s="13">
        <f>IF(B573&lt;=C573,C573-B573,"No Order Needed")</f>
        <v>4</v>
      </c>
      <c r="H573" s="13">
        <f t="shared" si="34"/>
        <v>14</v>
      </c>
      <c r="I573" s="13" t="str">
        <f t="shared" si="35"/>
        <v>Reorder</v>
      </c>
    </row>
    <row r="574" spans="1:9" x14ac:dyDescent="0.3">
      <c r="A574" s="13" t="s">
        <v>1166</v>
      </c>
      <c r="B574" s="13">
        <f>VLOOKUP(A574,VLookup_Data,4,FALSE)</f>
        <v>117</v>
      </c>
      <c r="C574" s="13">
        <f>_xlfn.XLOOKUP(A574,Product_Name,Recorder_Level)</f>
        <v>64</v>
      </c>
      <c r="D574" s="13">
        <f>IF(B574&lt;=C574,C574-B574,0)</f>
        <v>0</v>
      </c>
      <c r="E574" s="13">
        <f t="shared" si="32"/>
        <v>0</v>
      </c>
      <c r="F574" s="13">
        <f t="shared" si="33"/>
        <v>0</v>
      </c>
      <c r="G574" s="13" t="str">
        <f>IF(B574&lt;=C574,C574-B574,"No Order Needed")</f>
        <v>No Order Needed</v>
      </c>
      <c r="H574" s="13">
        <f t="shared" si="34"/>
        <v>0</v>
      </c>
      <c r="I574" s="13" t="str">
        <f t="shared" si="35"/>
        <v>Ok</v>
      </c>
    </row>
    <row r="575" spans="1:9" x14ac:dyDescent="0.3">
      <c r="A575" s="13" t="s">
        <v>1168</v>
      </c>
      <c r="B575" s="13">
        <f>VLOOKUP(A575,VLookup_Data,4,FALSE)</f>
        <v>147</v>
      </c>
      <c r="C575" s="13">
        <f>_xlfn.XLOOKUP(A575,Product_Name,Recorder_Level)</f>
        <v>0</v>
      </c>
      <c r="D575" s="13">
        <f>IF(B575&lt;=C575,C575-B575,0)</f>
        <v>0</v>
      </c>
      <c r="E575" s="13">
        <f t="shared" si="32"/>
        <v>0</v>
      </c>
      <c r="F575" s="13">
        <f t="shared" si="33"/>
        <v>0</v>
      </c>
      <c r="G575" s="13" t="str">
        <f>IF(B575&lt;=C575,C575-B575,"No Order Needed")</f>
        <v>No Order Needed</v>
      </c>
      <c r="H575" s="13">
        <f t="shared" si="34"/>
        <v>0</v>
      </c>
      <c r="I575" s="13" t="str">
        <f t="shared" si="35"/>
        <v>Ok</v>
      </c>
    </row>
    <row r="576" spans="1:9" x14ac:dyDescent="0.3">
      <c r="A576" s="13" t="s">
        <v>1171</v>
      </c>
      <c r="B576" s="13">
        <f>VLOOKUP(A576,VLookup_Data,4,FALSE)</f>
        <v>68</v>
      </c>
      <c r="C576" s="13">
        <f>_xlfn.XLOOKUP(A576,Product_Name,Recorder_Level)</f>
        <v>80</v>
      </c>
      <c r="D576" s="13">
        <f>IF(B576&lt;=C576,C576-B576,0)</f>
        <v>12</v>
      </c>
      <c r="E576" s="13">
        <f t="shared" si="32"/>
        <v>12</v>
      </c>
      <c r="F576" s="13">
        <f t="shared" si="33"/>
        <v>12</v>
      </c>
      <c r="G576" s="13">
        <f>IF(B576&lt;=C576,C576-B576,"No Order Needed")</f>
        <v>12</v>
      </c>
      <c r="H576" s="13">
        <f t="shared" si="34"/>
        <v>22</v>
      </c>
      <c r="I576" s="13" t="str">
        <f t="shared" si="35"/>
        <v>Reorder</v>
      </c>
    </row>
    <row r="577" spans="1:9" x14ac:dyDescent="0.3">
      <c r="A577" s="13" t="s">
        <v>1173</v>
      </c>
      <c r="B577" s="13">
        <f>VLOOKUP(A577,VLookup_Data,4,FALSE)</f>
        <v>106</v>
      </c>
      <c r="C577" s="13">
        <f>_xlfn.XLOOKUP(A577,Product_Name,Recorder_Level)</f>
        <v>89</v>
      </c>
      <c r="D577" s="13">
        <f>IF(B577&lt;=C577,C577-B577,0)</f>
        <v>0</v>
      </c>
      <c r="E577" s="13">
        <f t="shared" si="32"/>
        <v>0</v>
      </c>
      <c r="F577" s="13">
        <f t="shared" si="33"/>
        <v>0</v>
      </c>
      <c r="G577" s="13" t="str">
        <f>IF(B577&lt;=C577,C577-B577,"No Order Needed")</f>
        <v>No Order Needed</v>
      </c>
      <c r="H577" s="13">
        <f t="shared" si="34"/>
        <v>0</v>
      </c>
      <c r="I577" s="13" t="str">
        <f t="shared" si="35"/>
        <v>Ok</v>
      </c>
    </row>
    <row r="578" spans="1:9" x14ac:dyDescent="0.3">
      <c r="A578" s="13" t="s">
        <v>5755</v>
      </c>
      <c r="B578" s="13">
        <f>VLOOKUP(A578,VLookup_Data,4,FALSE)</f>
        <v>50</v>
      </c>
      <c r="C578" s="13">
        <f>_xlfn.XLOOKUP(A578,Product_Name,Recorder_Level)</f>
        <v>38</v>
      </c>
      <c r="D578" s="13">
        <f>IF(B578&lt;=C578,C578-B578,0)</f>
        <v>0</v>
      </c>
      <c r="E578" s="13">
        <f t="shared" si="32"/>
        <v>0</v>
      </c>
      <c r="F578" s="13">
        <f t="shared" si="33"/>
        <v>0</v>
      </c>
      <c r="G578" s="13" t="str">
        <f>IF(B578&lt;=C578,C578-B578,"No Order Needed")</f>
        <v>No Order Needed</v>
      </c>
      <c r="H578" s="13">
        <f t="shared" si="34"/>
        <v>0</v>
      </c>
      <c r="I578" s="13" t="str">
        <f t="shared" si="35"/>
        <v>Ok</v>
      </c>
    </row>
    <row r="579" spans="1:9" x14ac:dyDescent="0.3">
      <c r="A579" s="13" t="s">
        <v>1177</v>
      </c>
      <c r="B579" s="13">
        <f>VLOOKUP(A579,VLookup_Data,4,FALSE)</f>
        <v>0</v>
      </c>
      <c r="C579" s="13">
        <f>_xlfn.XLOOKUP(A579,Product_Name,Recorder_Level)</f>
        <v>83</v>
      </c>
      <c r="D579" s="13">
        <f>IF(B579&lt;=C579,C579-B579,0)</f>
        <v>83</v>
      </c>
      <c r="E579" s="13">
        <f t="shared" ref="E579:E642" si="36">IF(C579-B579&gt;0,C579-B579,0)</f>
        <v>83</v>
      </c>
      <c r="F579" s="13">
        <f t="shared" ref="F579:F642" si="37">MAX(C579-B579,0)</f>
        <v>83</v>
      </c>
      <c r="G579" s="13">
        <f>IF(B579&lt;=C579,C579-B579,"No Order Needed")</f>
        <v>83</v>
      </c>
      <c r="H579" s="13">
        <f t="shared" ref="H579:H642" si="38">MAX((C579-B579)+10,0)</f>
        <v>93</v>
      </c>
      <c r="I579" s="13" t="str">
        <f t="shared" ref="I579:I642" si="39">IF(B579=0,"Urgent",IF(B579&lt;=C579,"Reorder","Ok"))</f>
        <v>Urgent</v>
      </c>
    </row>
    <row r="580" spans="1:9" x14ac:dyDescent="0.3">
      <c r="A580" s="13" t="s">
        <v>7557</v>
      </c>
      <c r="B580" s="13">
        <f>VLOOKUP(A580,VLookup_Data,4,FALSE)</f>
        <v>148</v>
      </c>
      <c r="C580" s="13">
        <f>_xlfn.XLOOKUP(A580,Product_Name,Recorder_Level)</f>
        <v>93</v>
      </c>
      <c r="D580" s="13">
        <f>IF(B580&lt;=C580,C580-B580,0)</f>
        <v>0</v>
      </c>
      <c r="E580" s="13">
        <f t="shared" si="36"/>
        <v>0</v>
      </c>
      <c r="F580" s="13">
        <f t="shared" si="37"/>
        <v>0</v>
      </c>
      <c r="G580" s="13" t="str">
        <f>IF(B580&lt;=C580,C580-B580,"No Order Needed")</f>
        <v>No Order Needed</v>
      </c>
      <c r="H580" s="13">
        <f t="shared" si="38"/>
        <v>0</v>
      </c>
      <c r="I580" s="13" t="str">
        <f t="shared" si="39"/>
        <v>Ok</v>
      </c>
    </row>
    <row r="581" spans="1:9" x14ac:dyDescent="0.3">
      <c r="A581" s="13" t="s">
        <v>1181</v>
      </c>
      <c r="B581" s="13">
        <f>VLOOKUP(A581,VLookup_Data,4,FALSE)</f>
        <v>125</v>
      </c>
      <c r="C581" s="13">
        <f>_xlfn.XLOOKUP(A581,Product_Name,Recorder_Level)</f>
        <v>58</v>
      </c>
      <c r="D581" s="13">
        <f>IF(B581&lt;=C581,C581-B581,0)</f>
        <v>0</v>
      </c>
      <c r="E581" s="13">
        <f t="shared" si="36"/>
        <v>0</v>
      </c>
      <c r="F581" s="13">
        <f t="shared" si="37"/>
        <v>0</v>
      </c>
      <c r="G581" s="13" t="str">
        <f>IF(B581&lt;=C581,C581-B581,"No Order Needed")</f>
        <v>No Order Needed</v>
      </c>
      <c r="H581" s="13">
        <f t="shared" si="38"/>
        <v>0</v>
      </c>
      <c r="I581" s="13" t="str">
        <f t="shared" si="39"/>
        <v>Ok</v>
      </c>
    </row>
    <row r="582" spans="1:9" x14ac:dyDescent="0.3">
      <c r="A582" s="13" t="s">
        <v>1183</v>
      </c>
      <c r="B582" s="13">
        <f>VLOOKUP(A582,VLookup_Data,4,FALSE)</f>
        <v>56</v>
      </c>
      <c r="C582" s="13">
        <f>_xlfn.XLOOKUP(A582,Product_Name,Recorder_Level)</f>
        <v>89</v>
      </c>
      <c r="D582" s="13">
        <f>IF(B582&lt;=C582,C582-B582,0)</f>
        <v>33</v>
      </c>
      <c r="E582" s="13">
        <f t="shared" si="36"/>
        <v>33</v>
      </c>
      <c r="F582" s="13">
        <f t="shared" si="37"/>
        <v>33</v>
      </c>
      <c r="G582" s="13">
        <f>IF(B582&lt;=C582,C582-B582,"No Order Needed")</f>
        <v>33</v>
      </c>
      <c r="H582" s="13">
        <f t="shared" si="38"/>
        <v>43</v>
      </c>
      <c r="I582" s="13" t="str">
        <f t="shared" si="39"/>
        <v>Reorder</v>
      </c>
    </row>
    <row r="583" spans="1:9" x14ac:dyDescent="0.3">
      <c r="A583" s="13" t="s">
        <v>1185</v>
      </c>
      <c r="B583" s="13">
        <f>VLOOKUP(A583,VLookup_Data,4,FALSE)</f>
        <v>151</v>
      </c>
      <c r="C583" s="13">
        <f>_xlfn.XLOOKUP(A583,Product_Name,Recorder_Level)</f>
        <v>55</v>
      </c>
      <c r="D583" s="13">
        <f>IF(B583&lt;=C583,C583-B583,0)</f>
        <v>0</v>
      </c>
      <c r="E583" s="13">
        <f t="shared" si="36"/>
        <v>0</v>
      </c>
      <c r="F583" s="13">
        <f t="shared" si="37"/>
        <v>0</v>
      </c>
      <c r="G583" s="13" t="str">
        <f>IF(B583&lt;=C583,C583-B583,"No Order Needed")</f>
        <v>No Order Needed</v>
      </c>
      <c r="H583" s="13">
        <f t="shared" si="38"/>
        <v>0</v>
      </c>
      <c r="I583" s="13" t="str">
        <f t="shared" si="39"/>
        <v>Ok</v>
      </c>
    </row>
    <row r="584" spans="1:9" x14ac:dyDescent="0.3">
      <c r="A584" s="13" t="s">
        <v>1187</v>
      </c>
      <c r="B584" s="13">
        <f>VLOOKUP(A584,VLookup_Data,4,FALSE)</f>
        <v>107</v>
      </c>
      <c r="C584" s="13">
        <f>_xlfn.XLOOKUP(A584,Product_Name,Recorder_Level)</f>
        <v>49</v>
      </c>
      <c r="D584" s="13">
        <f>IF(B584&lt;=C584,C584-B584,0)</f>
        <v>0</v>
      </c>
      <c r="E584" s="13">
        <f t="shared" si="36"/>
        <v>0</v>
      </c>
      <c r="F584" s="13">
        <f t="shared" si="37"/>
        <v>0</v>
      </c>
      <c r="G584" s="13" t="str">
        <f>IF(B584&lt;=C584,C584-B584,"No Order Needed")</f>
        <v>No Order Needed</v>
      </c>
      <c r="H584" s="13">
        <f t="shared" si="38"/>
        <v>0</v>
      </c>
      <c r="I584" s="13" t="str">
        <f t="shared" si="39"/>
        <v>Ok</v>
      </c>
    </row>
    <row r="585" spans="1:9" x14ac:dyDescent="0.3">
      <c r="A585" s="13" t="s">
        <v>1189</v>
      </c>
      <c r="B585" s="13">
        <f>VLOOKUP(A585,VLookup_Data,4,FALSE)</f>
        <v>0</v>
      </c>
      <c r="C585" s="13">
        <f>_xlfn.XLOOKUP(A585,Product_Name,Recorder_Level)</f>
        <v>74</v>
      </c>
      <c r="D585" s="13">
        <f>IF(B585&lt;=C585,C585-B585,0)</f>
        <v>74</v>
      </c>
      <c r="E585" s="13">
        <f t="shared" si="36"/>
        <v>74</v>
      </c>
      <c r="F585" s="13">
        <f t="shared" si="37"/>
        <v>74</v>
      </c>
      <c r="G585" s="13">
        <f>IF(B585&lt;=C585,C585-B585,"No Order Needed")</f>
        <v>74</v>
      </c>
      <c r="H585" s="13">
        <f t="shared" si="38"/>
        <v>84</v>
      </c>
      <c r="I585" s="13" t="str">
        <f t="shared" si="39"/>
        <v>Urgent</v>
      </c>
    </row>
    <row r="586" spans="1:9" x14ac:dyDescent="0.3">
      <c r="A586" s="13" t="s">
        <v>1191</v>
      </c>
      <c r="B586" s="13">
        <f>VLOOKUP(A586,VLookup_Data,4,FALSE)</f>
        <v>137</v>
      </c>
      <c r="C586" s="13">
        <f>_xlfn.XLOOKUP(A586,Product_Name,Recorder_Level)</f>
        <v>99</v>
      </c>
      <c r="D586" s="13">
        <f>IF(B586&lt;=C586,C586-B586,0)</f>
        <v>0</v>
      </c>
      <c r="E586" s="13">
        <f t="shared" si="36"/>
        <v>0</v>
      </c>
      <c r="F586" s="13">
        <f t="shared" si="37"/>
        <v>0</v>
      </c>
      <c r="G586" s="13" t="str">
        <f>IF(B586&lt;=C586,C586-B586,"No Order Needed")</f>
        <v>No Order Needed</v>
      </c>
      <c r="H586" s="13">
        <f t="shared" si="38"/>
        <v>0</v>
      </c>
      <c r="I586" s="13" t="str">
        <f t="shared" si="39"/>
        <v>Ok</v>
      </c>
    </row>
    <row r="587" spans="1:9" x14ac:dyDescent="0.3">
      <c r="A587" s="13" t="s">
        <v>1193</v>
      </c>
      <c r="B587" s="13">
        <f>VLOOKUP(A587,VLookup_Data,4,FALSE)</f>
        <v>105</v>
      </c>
      <c r="C587" s="13">
        <f>_xlfn.XLOOKUP(A587,Product_Name,Recorder_Level)</f>
        <v>96</v>
      </c>
      <c r="D587" s="13">
        <f>IF(B587&lt;=C587,C587-B587,0)</f>
        <v>0</v>
      </c>
      <c r="E587" s="13">
        <f t="shared" si="36"/>
        <v>0</v>
      </c>
      <c r="F587" s="13">
        <f t="shared" si="37"/>
        <v>0</v>
      </c>
      <c r="G587" s="13" t="str">
        <f>IF(B587&lt;=C587,C587-B587,"No Order Needed")</f>
        <v>No Order Needed</v>
      </c>
      <c r="H587" s="13">
        <f t="shared" si="38"/>
        <v>1</v>
      </c>
      <c r="I587" s="13" t="str">
        <f t="shared" si="39"/>
        <v>Ok</v>
      </c>
    </row>
    <row r="588" spans="1:9" x14ac:dyDescent="0.3">
      <c r="A588" s="13" t="s">
        <v>1195</v>
      </c>
      <c r="B588" s="13">
        <f>VLOOKUP(A588,VLookup_Data,4,FALSE)</f>
        <v>183</v>
      </c>
      <c r="C588" s="13">
        <f>_xlfn.XLOOKUP(A588,Product_Name,Recorder_Level)</f>
        <v>76</v>
      </c>
      <c r="D588" s="13">
        <f>IF(B588&lt;=C588,C588-B588,0)</f>
        <v>0</v>
      </c>
      <c r="E588" s="13">
        <f t="shared" si="36"/>
        <v>0</v>
      </c>
      <c r="F588" s="13">
        <f t="shared" si="37"/>
        <v>0</v>
      </c>
      <c r="G588" s="13" t="str">
        <f>IF(B588&lt;=C588,C588-B588,"No Order Needed")</f>
        <v>No Order Needed</v>
      </c>
      <c r="H588" s="13">
        <f t="shared" si="38"/>
        <v>0</v>
      </c>
      <c r="I588" s="13" t="str">
        <f t="shared" si="39"/>
        <v>Ok</v>
      </c>
    </row>
    <row r="589" spans="1:9" x14ac:dyDescent="0.3">
      <c r="A589" s="13" t="s">
        <v>1197</v>
      </c>
      <c r="B589" s="13">
        <f>VLOOKUP(A589,VLookup_Data,4,FALSE)</f>
        <v>0</v>
      </c>
      <c r="C589" s="13">
        <f>_xlfn.XLOOKUP(A589,Product_Name,Recorder_Level)</f>
        <v>26</v>
      </c>
      <c r="D589" s="13">
        <f>IF(B589&lt;=C589,C589-B589,0)</f>
        <v>26</v>
      </c>
      <c r="E589" s="13">
        <f t="shared" si="36"/>
        <v>26</v>
      </c>
      <c r="F589" s="13">
        <f t="shared" si="37"/>
        <v>26</v>
      </c>
      <c r="G589" s="13">
        <f>IF(B589&lt;=C589,C589-B589,"No Order Needed")</f>
        <v>26</v>
      </c>
      <c r="H589" s="13">
        <f t="shared" si="38"/>
        <v>36</v>
      </c>
      <c r="I589" s="13" t="str">
        <f t="shared" si="39"/>
        <v>Urgent</v>
      </c>
    </row>
    <row r="590" spans="1:9" x14ac:dyDescent="0.3">
      <c r="A590" s="13" t="s">
        <v>1199</v>
      </c>
      <c r="B590" s="13">
        <f>VLOOKUP(A590,VLookup_Data,4,FALSE)</f>
        <v>153</v>
      </c>
      <c r="C590" s="13">
        <f>_xlfn.XLOOKUP(A590,Product_Name,Recorder_Level)</f>
        <v>33</v>
      </c>
      <c r="D590" s="13">
        <f>IF(B590&lt;=C590,C590-B590,0)</f>
        <v>0</v>
      </c>
      <c r="E590" s="13">
        <f t="shared" si="36"/>
        <v>0</v>
      </c>
      <c r="F590" s="13">
        <f t="shared" si="37"/>
        <v>0</v>
      </c>
      <c r="G590" s="13" t="str">
        <f>IF(B590&lt;=C590,C590-B590,"No Order Needed")</f>
        <v>No Order Needed</v>
      </c>
      <c r="H590" s="13">
        <f t="shared" si="38"/>
        <v>0</v>
      </c>
      <c r="I590" s="13" t="str">
        <f t="shared" si="39"/>
        <v>Ok</v>
      </c>
    </row>
    <row r="591" spans="1:9" x14ac:dyDescent="0.3">
      <c r="A591" s="13" t="s">
        <v>1784</v>
      </c>
      <c r="B591" s="13">
        <f>VLOOKUP(A591,VLookup_Data,4,FALSE)</f>
        <v>20</v>
      </c>
      <c r="C591" s="13">
        <f>_xlfn.XLOOKUP(A591,Product_Name,Recorder_Level)</f>
        <v>88</v>
      </c>
      <c r="D591" s="13">
        <f>IF(B591&lt;=C591,C591-B591,0)</f>
        <v>68</v>
      </c>
      <c r="E591" s="13">
        <f t="shared" si="36"/>
        <v>68</v>
      </c>
      <c r="F591" s="13">
        <f t="shared" si="37"/>
        <v>68</v>
      </c>
      <c r="G591" s="13">
        <f>IF(B591&lt;=C591,C591-B591,"No Order Needed")</f>
        <v>68</v>
      </c>
      <c r="H591" s="13">
        <f t="shared" si="38"/>
        <v>78</v>
      </c>
      <c r="I591" s="13" t="str">
        <f t="shared" si="39"/>
        <v>Reorder</v>
      </c>
    </row>
    <row r="592" spans="1:9" x14ac:dyDescent="0.3">
      <c r="A592" s="13" t="s">
        <v>1203</v>
      </c>
      <c r="B592" s="13">
        <f>VLOOKUP(A592,VLookup_Data,4,FALSE)</f>
        <v>164</v>
      </c>
      <c r="C592" s="13">
        <f>_xlfn.XLOOKUP(A592,Product_Name,Recorder_Level)</f>
        <v>68</v>
      </c>
      <c r="D592" s="13">
        <f>IF(B592&lt;=C592,C592-B592,0)</f>
        <v>0</v>
      </c>
      <c r="E592" s="13">
        <f t="shared" si="36"/>
        <v>0</v>
      </c>
      <c r="F592" s="13">
        <f t="shared" si="37"/>
        <v>0</v>
      </c>
      <c r="G592" s="13" t="str">
        <f>IF(B592&lt;=C592,C592-B592,"No Order Needed")</f>
        <v>No Order Needed</v>
      </c>
      <c r="H592" s="13">
        <f t="shared" si="38"/>
        <v>0</v>
      </c>
      <c r="I592" s="13" t="str">
        <f t="shared" si="39"/>
        <v>Ok</v>
      </c>
    </row>
    <row r="593" spans="1:9" x14ac:dyDescent="0.3">
      <c r="A593" s="13" t="s">
        <v>1205</v>
      </c>
      <c r="B593" s="13">
        <f>VLOOKUP(A593,VLookup_Data,4,FALSE)</f>
        <v>84</v>
      </c>
      <c r="C593" s="13">
        <f>_xlfn.XLOOKUP(A593,Product_Name,Recorder_Level)</f>
        <v>0</v>
      </c>
      <c r="D593" s="13">
        <f>IF(B593&lt;=C593,C593-B593,0)</f>
        <v>0</v>
      </c>
      <c r="E593" s="13">
        <f t="shared" si="36"/>
        <v>0</v>
      </c>
      <c r="F593" s="13">
        <f t="shared" si="37"/>
        <v>0</v>
      </c>
      <c r="G593" s="13" t="str">
        <f>IF(B593&lt;=C593,C593-B593,"No Order Needed")</f>
        <v>No Order Needed</v>
      </c>
      <c r="H593" s="13">
        <f t="shared" si="38"/>
        <v>0</v>
      </c>
      <c r="I593" s="13" t="str">
        <f t="shared" si="39"/>
        <v>Ok</v>
      </c>
    </row>
    <row r="594" spans="1:9" x14ac:dyDescent="0.3">
      <c r="A594" s="13" t="s">
        <v>1207</v>
      </c>
      <c r="B594" s="13">
        <f>VLOOKUP(A594,VLookup_Data,4,FALSE)</f>
        <v>160</v>
      </c>
      <c r="C594" s="13">
        <f>_xlfn.XLOOKUP(A594,Product_Name,Recorder_Level)</f>
        <v>69</v>
      </c>
      <c r="D594" s="13">
        <f>IF(B594&lt;=C594,C594-B594,0)</f>
        <v>0</v>
      </c>
      <c r="E594" s="13">
        <f t="shared" si="36"/>
        <v>0</v>
      </c>
      <c r="F594" s="13">
        <f t="shared" si="37"/>
        <v>0</v>
      </c>
      <c r="G594" s="13" t="str">
        <f>IF(B594&lt;=C594,C594-B594,"No Order Needed")</f>
        <v>No Order Needed</v>
      </c>
      <c r="H594" s="13">
        <f t="shared" si="38"/>
        <v>0</v>
      </c>
      <c r="I594" s="13" t="str">
        <f t="shared" si="39"/>
        <v>Ok</v>
      </c>
    </row>
    <row r="595" spans="1:9" x14ac:dyDescent="0.3">
      <c r="A595" s="13" t="s">
        <v>1209</v>
      </c>
      <c r="B595" s="13">
        <f>VLOOKUP(A595,VLookup_Data,4,FALSE)</f>
        <v>70</v>
      </c>
      <c r="C595" s="13">
        <f>_xlfn.XLOOKUP(A595,Product_Name,Recorder_Level)</f>
        <v>52</v>
      </c>
      <c r="D595" s="13">
        <f>IF(B595&lt;=C595,C595-B595,0)</f>
        <v>0</v>
      </c>
      <c r="E595" s="13">
        <f t="shared" si="36"/>
        <v>0</v>
      </c>
      <c r="F595" s="13">
        <f t="shared" si="37"/>
        <v>0</v>
      </c>
      <c r="G595" s="13" t="str">
        <f>IF(B595&lt;=C595,C595-B595,"No Order Needed")</f>
        <v>No Order Needed</v>
      </c>
      <c r="H595" s="13">
        <f t="shared" si="38"/>
        <v>0</v>
      </c>
      <c r="I595" s="13" t="str">
        <f t="shared" si="39"/>
        <v>Ok</v>
      </c>
    </row>
    <row r="596" spans="1:9" x14ac:dyDescent="0.3">
      <c r="A596" s="13" t="s">
        <v>7558</v>
      </c>
      <c r="B596" s="13">
        <f>VLOOKUP(A596,VLookup_Data,4,FALSE)</f>
        <v>97</v>
      </c>
      <c r="C596" s="13">
        <f>_xlfn.XLOOKUP(A596,Product_Name,Recorder_Level)</f>
        <v>47</v>
      </c>
      <c r="D596" s="13">
        <f>IF(B596&lt;=C596,C596-B596,0)</f>
        <v>0</v>
      </c>
      <c r="E596" s="13">
        <f t="shared" si="36"/>
        <v>0</v>
      </c>
      <c r="F596" s="13">
        <f t="shared" si="37"/>
        <v>0</v>
      </c>
      <c r="G596" s="13" t="str">
        <f>IF(B596&lt;=C596,C596-B596,"No Order Needed")</f>
        <v>No Order Needed</v>
      </c>
      <c r="H596" s="13">
        <f t="shared" si="38"/>
        <v>0</v>
      </c>
      <c r="I596" s="13" t="str">
        <f t="shared" si="39"/>
        <v>Ok</v>
      </c>
    </row>
    <row r="597" spans="1:9" x14ac:dyDescent="0.3">
      <c r="A597" s="13" t="s">
        <v>1213</v>
      </c>
      <c r="B597" s="13">
        <f>VLOOKUP(A597,VLookup_Data,4,FALSE)</f>
        <v>85</v>
      </c>
      <c r="C597" s="13">
        <f>_xlfn.XLOOKUP(A597,Product_Name,Recorder_Level)</f>
        <v>68</v>
      </c>
      <c r="D597" s="13">
        <f>IF(B597&lt;=C597,C597-B597,0)</f>
        <v>0</v>
      </c>
      <c r="E597" s="13">
        <f t="shared" si="36"/>
        <v>0</v>
      </c>
      <c r="F597" s="13">
        <f t="shared" si="37"/>
        <v>0</v>
      </c>
      <c r="G597" s="13" t="str">
        <f>IF(B597&lt;=C597,C597-B597,"No Order Needed")</f>
        <v>No Order Needed</v>
      </c>
      <c r="H597" s="13">
        <f t="shared" si="38"/>
        <v>0</v>
      </c>
      <c r="I597" s="13" t="str">
        <f t="shared" si="39"/>
        <v>Ok</v>
      </c>
    </row>
    <row r="598" spans="1:9" x14ac:dyDescent="0.3">
      <c r="A598" s="13" t="s">
        <v>1215</v>
      </c>
      <c r="B598" s="13">
        <f>VLOOKUP(A598,VLookup_Data,4,FALSE)</f>
        <v>0</v>
      </c>
      <c r="C598" s="13">
        <f>_xlfn.XLOOKUP(A598,Product_Name,Recorder_Level)</f>
        <v>84</v>
      </c>
      <c r="D598" s="13">
        <f>IF(B598&lt;=C598,C598-B598,0)</f>
        <v>84</v>
      </c>
      <c r="E598" s="13">
        <f t="shared" si="36"/>
        <v>84</v>
      </c>
      <c r="F598" s="13">
        <f t="shared" si="37"/>
        <v>84</v>
      </c>
      <c r="G598" s="13">
        <f>IF(B598&lt;=C598,C598-B598,"No Order Needed")</f>
        <v>84</v>
      </c>
      <c r="H598" s="13">
        <f t="shared" si="38"/>
        <v>94</v>
      </c>
      <c r="I598" s="13" t="str">
        <f t="shared" si="39"/>
        <v>Urgent</v>
      </c>
    </row>
    <row r="599" spans="1:9" x14ac:dyDescent="0.3">
      <c r="A599" s="13" t="s">
        <v>1217</v>
      </c>
      <c r="B599" s="13">
        <f>VLOOKUP(A599,VLookup_Data,4,FALSE)</f>
        <v>21</v>
      </c>
      <c r="C599" s="13">
        <f>_xlfn.XLOOKUP(A599,Product_Name,Recorder_Level)</f>
        <v>76</v>
      </c>
      <c r="D599" s="13">
        <f>IF(B599&lt;=C599,C599-B599,0)</f>
        <v>55</v>
      </c>
      <c r="E599" s="13">
        <f t="shared" si="36"/>
        <v>55</v>
      </c>
      <c r="F599" s="13">
        <f t="shared" si="37"/>
        <v>55</v>
      </c>
      <c r="G599" s="13">
        <f>IF(B599&lt;=C599,C599-B599,"No Order Needed")</f>
        <v>55</v>
      </c>
      <c r="H599" s="13">
        <f t="shared" si="38"/>
        <v>65</v>
      </c>
      <c r="I599" s="13" t="str">
        <f t="shared" si="39"/>
        <v>Reorder</v>
      </c>
    </row>
    <row r="600" spans="1:9" x14ac:dyDescent="0.3">
      <c r="A600" s="13" t="s">
        <v>1219</v>
      </c>
      <c r="B600" s="13">
        <f>VLOOKUP(A600,VLookup_Data,4,FALSE)</f>
        <v>143</v>
      </c>
      <c r="C600" s="13">
        <f>_xlfn.XLOOKUP(A600,Product_Name,Recorder_Level)</f>
        <v>70</v>
      </c>
      <c r="D600" s="13">
        <f>IF(B600&lt;=C600,C600-B600,0)</f>
        <v>0</v>
      </c>
      <c r="E600" s="13">
        <f t="shared" si="36"/>
        <v>0</v>
      </c>
      <c r="F600" s="13">
        <f t="shared" si="37"/>
        <v>0</v>
      </c>
      <c r="G600" s="13" t="str">
        <f>IF(B600&lt;=C600,C600-B600,"No Order Needed")</f>
        <v>No Order Needed</v>
      </c>
      <c r="H600" s="13">
        <f t="shared" si="38"/>
        <v>0</v>
      </c>
      <c r="I600" s="13" t="str">
        <f t="shared" si="39"/>
        <v>Ok</v>
      </c>
    </row>
    <row r="601" spans="1:9" x14ac:dyDescent="0.3">
      <c r="A601" s="13" t="s">
        <v>1221</v>
      </c>
      <c r="B601" s="13">
        <f>VLOOKUP(A601,VLookup_Data,4,FALSE)</f>
        <v>167</v>
      </c>
      <c r="C601" s="13">
        <f>_xlfn.XLOOKUP(A601,Product_Name,Recorder_Level)</f>
        <v>57</v>
      </c>
      <c r="D601" s="13">
        <f>IF(B601&lt;=C601,C601-B601,0)</f>
        <v>0</v>
      </c>
      <c r="E601" s="13">
        <f t="shared" si="36"/>
        <v>0</v>
      </c>
      <c r="F601" s="13">
        <f t="shared" si="37"/>
        <v>0</v>
      </c>
      <c r="G601" s="13" t="str">
        <f>IF(B601&lt;=C601,C601-B601,"No Order Needed")</f>
        <v>No Order Needed</v>
      </c>
      <c r="H601" s="13">
        <f t="shared" si="38"/>
        <v>0</v>
      </c>
      <c r="I601" s="13" t="str">
        <f t="shared" si="39"/>
        <v>Ok</v>
      </c>
    </row>
    <row r="602" spans="1:9" x14ac:dyDescent="0.3">
      <c r="A602" s="13" t="s">
        <v>1223</v>
      </c>
      <c r="B602" s="13">
        <f>VLOOKUP(A602,VLookup_Data,4,FALSE)</f>
        <v>191</v>
      </c>
      <c r="C602" s="13">
        <f>_xlfn.XLOOKUP(A602,Product_Name,Recorder_Level)</f>
        <v>82</v>
      </c>
      <c r="D602" s="13">
        <f>IF(B602&lt;=C602,C602-B602,0)</f>
        <v>0</v>
      </c>
      <c r="E602" s="13">
        <f t="shared" si="36"/>
        <v>0</v>
      </c>
      <c r="F602" s="13">
        <f t="shared" si="37"/>
        <v>0</v>
      </c>
      <c r="G602" s="13" t="str">
        <f>IF(B602&lt;=C602,C602-B602,"No Order Needed")</f>
        <v>No Order Needed</v>
      </c>
      <c r="H602" s="13">
        <f t="shared" si="38"/>
        <v>0</v>
      </c>
      <c r="I602" s="13" t="str">
        <f t="shared" si="39"/>
        <v>Ok</v>
      </c>
    </row>
    <row r="603" spans="1:9" x14ac:dyDescent="0.3">
      <c r="A603" s="13" t="s">
        <v>1225</v>
      </c>
      <c r="B603" s="13">
        <f>VLOOKUP(A603,VLookup_Data,4,FALSE)</f>
        <v>19</v>
      </c>
      <c r="C603" s="13">
        <f>_xlfn.XLOOKUP(A603,Product_Name,Recorder_Level)</f>
        <v>45</v>
      </c>
      <c r="D603" s="13">
        <f>IF(B603&lt;=C603,C603-B603,0)</f>
        <v>26</v>
      </c>
      <c r="E603" s="13">
        <f t="shared" si="36"/>
        <v>26</v>
      </c>
      <c r="F603" s="13">
        <f t="shared" si="37"/>
        <v>26</v>
      </c>
      <c r="G603" s="13">
        <f>IF(B603&lt;=C603,C603-B603,"No Order Needed")</f>
        <v>26</v>
      </c>
      <c r="H603" s="13">
        <f t="shared" si="38"/>
        <v>36</v>
      </c>
      <c r="I603" s="13" t="str">
        <f t="shared" si="39"/>
        <v>Reorder</v>
      </c>
    </row>
    <row r="604" spans="1:9" x14ac:dyDescent="0.3">
      <c r="A604" s="13" t="s">
        <v>1227</v>
      </c>
      <c r="B604" s="13">
        <f>VLOOKUP(A604,VLookup_Data,4,FALSE)</f>
        <v>119</v>
      </c>
      <c r="C604" s="13">
        <f>_xlfn.XLOOKUP(A604,Product_Name,Recorder_Level)</f>
        <v>98</v>
      </c>
      <c r="D604" s="13">
        <f>IF(B604&lt;=C604,C604-B604,0)</f>
        <v>0</v>
      </c>
      <c r="E604" s="13">
        <f t="shared" si="36"/>
        <v>0</v>
      </c>
      <c r="F604" s="13">
        <f t="shared" si="37"/>
        <v>0</v>
      </c>
      <c r="G604" s="13" t="str">
        <f>IF(B604&lt;=C604,C604-B604,"No Order Needed")</f>
        <v>No Order Needed</v>
      </c>
      <c r="H604" s="13">
        <f t="shared" si="38"/>
        <v>0</v>
      </c>
      <c r="I604" s="13" t="str">
        <f t="shared" si="39"/>
        <v>Ok</v>
      </c>
    </row>
    <row r="605" spans="1:9" x14ac:dyDescent="0.3">
      <c r="A605" s="13" t="s">
        <v>1229</v>
      </c>
      <c r="B605" s="13">
        <f>VLOOKUP(A605,VLookup_Data,4,FALSE)</f>
        <v>0</v>
      </c>
      <c r="C605" s="13">
        <f>_xlfn.XLOOKUP(A605,Product_Name,Recorder_Level)</f>
        <v>59</v>
      </c>
      <c r="D605" s="13">
        <f>IF(B605&lt;=C605,C605-B605,0)</f>
        <v>59</v>
      </c>
      <c r="E605" s="13">
        <f t="shared" si="36"/>
        <v>59</v>
      </c>
      <c r="F605" s="13">
        <f t="shared" si="37"/>
        <v>59</v>
      </c>
      <c r="G605" s="13">
        <f>IF(B605&lt;=C605,C605-B605,"No Order Needed")</f>
        <v>59</v>
      </c>
      <c r="H605" s="13">
        <f t="shared" si="38"/>
        <v>69</v>
      </c>
      <c r="I605" s="13" t="str">
        <f t="shared" si="39"/>
        <v>Urgent</v>
      </c>
    </row>
    <row r="606" spans="1:9" x14ac:dyDescent="0.3">
      <c r="A606" s="13" t="s">
        <v>1231</v>
      </c>
      <c r="B606" s="13">
        <f>VLOOKUP(A606,VLookup_Data,4,FALSE)</f>
        <v>112</v>
      </c>
      <c r="C606" s="13">
        <f>_xlfn.XLOOKUP(A606,Product_Name,Recorder_Level)</f>
        <v>82</v>
      </c>
      <c r="D606" s="13">
        <f>IF(B606&lt;=C606,C606-B606,0)</f>
        <v>0</v>
      </c>
      <c r="E606" s="13">
        <f t="shared" si="36"/>
        <v>0</v>
      </c>
      <c r="F606" s="13">
        <f t="shared" si="37"/>
        <v>0</v>
      </c>
      <c r="G606" s="13" t="str">
        <f>IF(B606&lt;=C606,C606-B606,"No Order Needed")</f>
        <v>No Order Needed</v>
      </c>
      <c r="H606" s="13">
        <f t="shared" si="38"/>
        <v>0</v>
      </c>
      <c r="I606" s="13" t="str">
        <f t="shared" si="39"/>
        <v>Ok</v>
      </c>
    </row>
    <row r="607" spans="1:9" x14ac:dyDescent="0.3">
      <c r="A607" s="13" t="s">
        <v>1233</v>
      </c>
      <c r="B607" s="13">
        <f>VLOOKUP(A607,VLookup_Data,4,FALSE)</f>
        <v>130</v>
      </c>
      <c r="C607" s="13">
        <f>_xlfn.XLOOKUP(A607,Product_Name,Recorder_Level)</f>
        <v>91</v>
      </c>
      <c r="D607" s="13">
        <f>IF(B607&lt;=C607,C607-B607,0)</f>
        <v>0</v>
      </c>
      <c r="E607" s="13">
        <f t="shared" si="36"/>
        <v>0</v>
      </c>
      <c r="F607" s="13">
        <f t="shared" si="37"/>
        <v>0</v>
      </c>
      <c r="G607" s="13" t="str">
        <f>IF(B607&lt;=C607,C607-B607,"No Order Needed")</f>
        <v>No Order Needed</v>
      </c>
      <c r="H607" s="13">
        <f t="shared" si="38"/>
        <v>0</v>
      </c>
      <c r="I607" s="13" t="str">
        <f t="shared" si="39"/>
        <v>Ok</v>
      </c>
    </row>
    <row r="608" spans="1:9" x14ac:dyDescent="0.3">
      <c r="A608" s="13" t="s">
        <v>1235</v>
      </c>
      <c r="B608" s="13">
        <f>VLOOKUP(A608,VLookup_Data,4,FALSE)</f>
        <v>5</v>
      </c>
      <c r="C608" s="13">
        <f>_xlfn.XLOOKUP(A608,Product_Name,Recorder_Level)</f>
        <v>58</v>
      </c>
      <c r="D608" s="13">
        <f>IF(B608&lt;=C608,C608-B608,0)</f>
        <v>53</v>
      </c>
      <c r="E608" s="13">
        <f t="shared" si="36"/>
        <v>53</v>
      </c>
      <c r="F608" s="13">
        <f t="shared" si="37"/>
        <v>53</v>
      </c>
      <c r="G608" s="13">
        <f>IF(B608&lt;=C608,C608-B608,"No Order Needed")</f>
        <v>53</v>
      </c>
      <c r="H608" s="13">
        <f t="shared" si="38"/>
        <v>63</v>
      </c>
      <c r="I608" s="13" t="str">
        <f t="shared" si="39"/>
        <v>Reorder</v>
      </c>
    </row>
    <row r="609" spans="1:9" x14ac:dyDescent="0.3">
      <c r="A609" s="13" t="s">
        <v>1237</v>
      </c>
      <c r="B609" s="13">
        <f>VLOOKUP(A609,VLookup_Data,4,FALSE)</f>
        <v>122</v>
      </c>
      <c r="C609" s="13">
        <f>_xlfn.XLOOKUP(A609,Product_Name,Recorder_Level)</f>
        <v>69</v>
      </c>
      <c r="D609" s="13">
        <f>IF(B609&lt;=C609,C609-B609,0)</f>
        <v>0</v>
      </c>
      <c r="E609" s="13">
        <f t="shared" si="36"/>
        <v>0</v>
      </c>
      <c r="F609" s="13">
        <f t="shared" si="37"/>
        <v>0</v>
      </c>
      <c r="G609" s="13" t="str">
        <f>IF(B609&lt;=C609,C609-B609,"No Order Needed")</f>
        <v>No Order Needed</v>
      </c>
      <c r="H609" s="13">
        <f t="shared" si="38"/>
        <v>0</v>
      </c>
      <c r="I609" s="13" t="str">
        <f t="shared" si="39"/>
        <v>Ok</v>
      </c>
    </row>
    <row r="610" spans="1:9" x14ac:dyDescent="0.3">
      <c r="A610" s="13" t="s">
        <v>1239</v>
      </c>
      <c r="B610" s="13">
        <f>VLOOKUP(A610,VLookup_Data,4,FALSE)</f>
        <v>50</v>
      </c>
      <c r="C610" s="13">
        <f>_xlfn.XLOOKUP(A610,Product_Name,Recorder_Level)</f>
        <v>30</v>
      </c>
      <c r="D610" s="13">
        <f>IF(B610&lt;=C610,C610-B610,0)</f>
        <v>0</v>
      </c>
      <c r="E610" s="13">
        <f t="shared" si="36"/>
        <v>0</v>
      </c>
      <c r="F610" s="13">
        <f t="shared" si="37"/>
        <v>0</v>
      </c>
      <c r="G610" s="13" t="str">
        <f>IF(B610&lt;=C610,C610-B610,"No Order Needed")</f>
        <v>No Order Needed</v>
      </c>
      <c r="H610" s="13">
        <f t="shared" si="38"/>
        <v>0</v>
      </c>
      <c r="I610" s="13" t="str">
        <f t="shared" si="39"/>
        <v>Ok</v>
      </c>
    </row>
    <row r="611" spans="1:9" x14ac:dyDescent="0.3">
      <c r="A611" s="13" t="s">
        <v>7559</v>
      </c>
      <c r="B611" s="13">
        <f>VLOOKUP(A611,VLookup_Data,4,FALSE)</f>
        <v>151</v>
      </c>
      <c r="C611" s="13">
        <f>_xlfn.XLOOKUP(A611,Product_Name,Recorder_Level)</f>
        <v>0</v>
      </c>
      <c r="D611" s="13">
        <f>IF(B611&lt;=C611,C611-B611,0)</f>
        <v>0</v>
      </c>
      <c r="E611" s="13">
        <f t="shared" si="36"/>
        <v>0</v>
      </c>
      <c r="F611" s="13">
        <f t="shared" si="37"/>
        <v>0</v>
      </c>
      <c r="G611" s="13" t="str">
        <f>IF(B611&lt;=C611,C611-B611,"No Order Needed")</f>
        <v>No Order Needed</v>
      </c>
      <c r="H611" s="13">
        <f t="shared" si="38"/>
        <v>0</v>
      </c>
      <c r="I611" s="13" t="str">
        <f t="shared" si="39"/>
        <v>Ok</v>
      </c>
    </row>
    <row r="612" spans="1:9" x14ac:dyDescent="0.3">
      <c r="A612" s="13" t="s">
        <v>1244</v>
      </c>
      <c r="B612" s="13">
        <f>VLOOKUP(A612,VLookup_Data,4,FALSE)</f>
        <v>103</v>
      </c>
      <c r="C612" s="13">
        <f>_xlfn.XLOOKUP(A612,Product_Name,Recorder_Level)</f>
        <v>61</v>
      </c>
      <c r="D612" s="13">
        <f>IF(B612&lt;=C612,C612-B612,0)</f>
        <v>0</v>
      </c>
      <c r="E612" s="13">
        <f t="shared" si="36"/>
        <v>0</v>
      </c>
      <c r="F612" s="13">
        <f t="shared" si="37"/>
        <v>0</v>
      </c>
      <c r="G612" s="13" t="str">
        <f>IF(B612&lt;=C612,C612-B612,"No Order Needed")</f>
        <v>No Order Needed</v>
      </c>
      <c r="H612" s="13">
        <f t="shared" si="38"/>
        <v>0</v>
      </c>
      <c r="I612" s="13" t="str">
        <f t="shared" si="39"/>
        <v>Ok</v>
      </c>
    </row>
    <row r="613" spans="1:9" x14ac:dyDescent="0.3">
      <c r="A613" s="13" t="s">
        <v>1246</v>
      </c>
      <c r="B613" s="13">
        <f>VLOOKUP(A613,VLookup_Data,4,FALSE)</f>
        <v>11</v>
      </c>
      <c r="C613" s="13">
        <f>_xlfn.XLOOKUP(A613,Product_Name,Recorder_Level)</f>
        <v>21</v>
      </c>
      <c r="D613" s="13">
        <f>IF(B613&lt;=C613,C613-B613,0)</f>
        <v>10</v>
      </c>
      <c r="E613" s="13">
        <f t="shared" si="36"/>
        <v>10</v>
      </c>
      <c r="F613" s="13">
        <f t="shared" si="37"/>
        <v>10</v>
      </c>
      <c r="G613" s="13">
        <f>IF(B613&lt;=C613,C613-B613,"No Order Needed")</f>
        <v>10</v>
      </c>
      <c r="H613" s="13">
        <f t="shared" si="38"/>
        <v>20</v>
      </c>
      <c r="I613" s="13" t="str">
        <f t="shared" si="39"/>
        <v>Reorder</v>
      </c>
    </row>
    <row r="614" spans="1:9" x14ac:dyDescent="0.3">
      <c r="A614" s="13" t="s">
        <v>1248</v>
      </c>
      <c r="B614" s="13">
        <f>VLOOKUP(A614,VLookup_Data,4,FALSE)</f>
        <v>108</v>
      </c>
      <c r="C614" s="13">
        <f>_xlfn.XLOOKUP(A614,Product_Name,Recorder_Level)</f>
        <v>22</v>
      </c>
      <c r="D614" s="13">
        <f>IF(B614&lt;=C614,C614-B614,0)</f>
        <v>0</v>
      </c>
      <c r="E614" s="13">
        <f t="shared" si="36"/>
        <v>0</v>
      </c>
      <c r="F614" s="13">
        <f t="shared" si="37"/>
        <v>0</v>
      </c>
      <c r="G614" s="13" t="str">
        <f>IF(B614&lt;=C614,C614-B614,"No Order Needed")</f>
        <v>No Order Needed</v>
      </c>
      <c r="H614" s="13">
        <f t="shared" si="38"/>
        <v>0</v>
      </c>
      <c r="I614" s="13" t="str">
        <f t="shared" si="39"/>
        <v>Ok</v>
      </c>
    </row>
    <row r="615" spans="1:9" x14ac:dyDescent="0.3">
      <c r="A615" s="13" t="s">
        <v>1250</v>
      </c>
      <c r="B615" s="13">
        <f>VLOOKUP(A615,VLookup_Data,4,FALSE)</f>
        <v>39</v>
      </c>
      <c r="C615" s="13">
        <f>_xlfn.XLOOKUP(A615,Product_Name,Recorder_Level)</f>
        <v>52</v>
      </c>
      <c r="D615" s="13">
        <f>IF(B615&lt;=C615,C615-B615,0)</f>
        <v>13</v>
      </c>
      <c r="E615" s="13">
        <f t="shared" si="36"/>
        <v>13</v>
      </c>
      <c r="F615" s="13">
        <f t="shared" si="37"/>
        <v>13</v>
      </c>
      <c r="G615" s="13">
        <f>IF(B615&lt;=C615,C615-B615,"No Order Needed")</f>
        <v>13</v>
      </c>
      <c r="H615" s="13">
        <f t="shared" si="38"/>
        <v>23</v>
      </c>
      <c r="I615" s="13" t="str">
        <f t="shared" si="39"/>
        <v>Reorder</v>
      </c>
    </row>
    <row r="616" spans="1:9" x14ac:dyDescent="0.3">
      <c r="A616" s="13" t="s">
        <v>6549</v>
      </c>
      <c r="B616" s="13">
        <f>VLOOKUP(A616,VLookup_Data,4,FALSE)</f>
        <v>7</v>
      </c>
      <c r="C616" s="13">
        <f>_xlfn.XLOOKUP(A616,Product_Name,Recorder_Level)</f>
        <v>51</v>
      </c>
      <c r="D616" s="13">
        <f>IF(B616&lt;=C616,C616-B616,0)</f>
        <v>44</v>
      </c>
      <c r="E616" s="13">
        <f t="shared" si="36"/>
        <v>44</v>
      </c>
      <c r="F616" s="13">
        <f t="shared" si="37"/>
        <v>44</v>
      </c>
      <c r="G616" s="13">
        <f>IF(B616&lt;=C616,C616-B616,"No Order Needed")</f>
        <v>44</v>
      </c>
      <c r="H616" s="13">
        <f t="shared" si="38"/>
        <v>54</v>
      </c>
      <c r="I616" s="13" t="str">
        <f t="shared" si="39"/>
        <v>Reorder</v>
      </c>
    </row>
    <row r="617" spans="1:9" x14ac:dyDescent="0.3">
      <c r="A617" s="13" t="s">
        <v>1254</v>
      </c>
      <c r="B617" s="13">
        <f>VLOOKUP(A617,VLookup_Data,4,FALSE)</f>
        <v>100</v>
      </c>
      <c r="C617" s="13">
        <f>_xlfn.XLOOKUP(A617,Product_Name,Recorder_Level)</f>
        <v>23</v>
      </c>
      <c r="D617" s="13">
        <f>IF(B617&lt;=C617,C617-B617,0)</f>
        <v>0</v>
      </c>
      <c r="E617" s="13">
        <f t="shared" si="36"/>
        <v>0</v>
      </c>
      <c r="F617" s="13">
        <f t="shared" si="37"/>
        <v>0</v>
      </c>
      <c r="G617" s="13" t="str">
        <f>IF(B617&lt;=C617,C617-B617,"No Order Needed")</f>
        <v>No Order Needed</v>
      </c>
      <c r="H617" s="13">
        <f t="shared" si="38"/>
        <v>0</v>
      </c>
      <c r="I617" s="13" t="str">
        <f t="shared" si="39"/>
        <v>Ok</v>
      </c>
    </row>
    <row r="618" spans="1:9" x14ac:dyDescent="0.3">
      <c r="A618" s="13" t="s">
        <v>1256</v>
      </c>
      <c r="B618" s="13">
        <f>VLOOKUP(A618,VLookup_Data,4,FALSE)</f>
        <v>18</v>
      </c>
      <c r="C618" s="13">
        <f>_xlfn.XLOOKUP(A618,Product_Name,Recorder_Level)</f>
        <v>51</v>
      </c>
      <c r="D618" s="13">
        <f>IF(B618&lt;=C618,C618-B618,0)</f>
        <v>33</v>
      </c>
      <c r="E618" s="13">
        <f t="shared" si="36"/>
        <v>33</v>
      </c>
      <c r="F618" s="13">
        <f t="shared" si="37"/>
        <v>33</v>
      </c>
      <c r="G618" s="13">
        <f>IF(B618&lt;=C618,C618-B618,"No Order Needed")</f>
        <v>33</v>
      </c>
      <c r="H618" s="13">
        <f t="shared" si="38"/>
        <v>43</v>
      </c>
      <c r="I618" s="13" t="str">
        <f t="shared" si="39"/>
        <v>Reorder</v>
      </c>
    </row>
    <row r="619" spans="1:9" x14ac:dyDescent="0.3">
      <c r="A619" s="13" t="s">
        <v>1258</v>
      </c>
      <c r="B619" s="13">
        <f>VLOOKUP(A619,VLookup_Data,4,FALSE)</f>
        <v>128</v>
      </c>
      <c r="C619" s="13">
        <f>_xlfn.XLOOKUP(A619,Product_Name,Recorder_Level)</f>
        <v>82</v>
      </c>
      <c r="D619" s="13">
        <f>IF(B619&lt;=C619,C619-B619,0)</f>
        <v>0</v>
      </c>
      <c r="E619" s="13">
        <f t="shared" si="36"/>
        <v>0</v>
      </c>
      <c r="F619" s="13">
        <f t="shared" si="37"/>
        <v>0</v>
      </c>
      <c r="G619" s="13" t="str">
        <f>IF(B619&lt;=C619,C619-B619,"No Order Needed")</f>
        <v>No Order Needed</v>
      </c>
      <c r="H619" s="13">
        <f t="shared" si="38"/>
        <v>0</v>
      </c>
      <c r="I619" s="13" t="str">
        <f t="shared" si="39"/>
        <v>Ok</v>
      </c>
    </row>
    <row r="620" spans="1:9" x14ac:dyDescent="0.3">
      <c r="A620" s="13" t="s">
        <v>1260</v>
      </c>
      <c r="B620" s="13">
        <f>VLOOKUP(A620,VLookup_Data,4,FALSE)</f>
        <v>20</v>
      </c>
      <c r="C620" s="13">
        <f>_xlfn.XLOOKUP(A620,Product_Name,Recorder_Level)</f>
        <v>49</v>
      </c>
      <c r="D620" s="13">
        <f>IF(B620&lt;=C620,C620-B620,0)</f>
        <v>29</v>
      </c>
      <c r="E620" s="13">
        <f t="shared" si="36"/>
        <v>29</v>
      </c>
      <c r="F620" s="13">
        <f t="shared" si="37"/>
        <v>29</v>
      </c>
      <c r="G620" s="13">
        <f>IF(B620&lt;=C620,C620-B620,"No Order Needed")</f>
        <v>29</v>
      </c>
      <c r="H620" s="13">
        <f t="shared" si="38"/>
        <v>39</v>
      </c>
      <c r="I620" s="13" t="str">
        <f t="shared" si="39"/>
        <v>Reorder</v>
      </c>
    </row>
    <row r="621" spans="1:9" x14ac:dyDescent="0.3">
      <c r="A621" s="13" t="s">
        <v>1263</v>
      </c>
      <c r="B621" s="13">
        <f>VLOOKUP(A621,VLookup_Data,4,FALSE)</f>
        <v>24</v>
      </c>
      <c r="C621" s="13">
        <f>_xlfn.XLOOKUP(A621,Product_Name,Recorder_Level)</f>
        <v>22</v>
      </c>
      <c r="D621" s="13">
        <f>IF(B621&lt;=C621,C621-B621,0)</f>
        <v>0</v>
      </c>
      <c r="E621" s="13">
        <f t="shared" si="36"/>
        <v>0</v>
      </c>
      <c r="F621" s="13">
        <f t="shared" si="37"/>
        <v>0</v>
      </c>
      <c r="G621" s="13" t="str">
        <f>IF(B621&lt;=C621,C621-B621,"No Order Needed")</f>
        <v>No Order Needed</v>
      </c>
      <c r="H621" s="13">
        <f t="shared" si="38"/>
        <v>8</v>
      </c>
      <c r="I621" s="13" t="str">
        <f t="shared" si="39"/>
        <v>Ok</v>
      </c>
    </row>
    <row r="622" spans="1:9" x14ac:dyDescent="0.3">
      <c r="A622" s="13" t="s">
        <v>1265</v>
      </c>
      <c r="B622" s="13">
        <f>VLOOKUP(A622,VLookup_Data,4,FALSE)</f>
        <v>147</v>
      </c>
      <c r="C622" s="13">
        <f>_xlfn.XLOOKUP(A622,Product_Name,Recorder_Level)</f>
        <v>0</v>
      </c>
      <c r="D622" s="13">
        <f>IF(B622&lt;=C622,C622-B622,0)</f>
        <v>0</v>
      </c>
      <c r="E622" s="13">
        <f t="shared" si="36"/>
        <v>0</v>
      </c>
      <c r="F622" s="13">
        <f t="shared" si="37"/>
        <v>0</v>
      </c>
      <c r="G622" s="13" t="str">
        <f>IF(B622&lt;=C622,C622-B622,"No Order Needed")</f>
        <v>No Order Needed</v>
      </c>
      <c r="H622" s="13">
        <f t="shared" si="38"/>
        <v>0</v>
      </c>
      <c r="I622" s="13" t="str">
        <f t="shared" si="39"/>
        <v>Ok</v>
      </c>
    </row>
    <row r="623" spans="1:9" x14ac:dyDescent="0.3">
      <c r="A623" s="13" t="s">
        <v>1267</v>
      </c>
      <c r="B623" s="13">
        <f>VLOOKUP(A623,VLookup_Data,4,FALSE)</f>
        <v>188</v>
      </c>
      <c r="C623" s="13">
        <f>_xlfn.XLOOKUP(A623,Product_Name,Recorder_Level)</f>
        <v>28</v>
      </c>
      <c r="D623" s="13">
        <f>IF(B623&lt;=C623,C623-B623,0)</f>
        <v>0</v>
      </c>
      <c r="E623" s="13">
        <f t="shared" si="36"/>
        <v>0</v>
      </c>
      <c r="F623" s="13">
        <f t="shared" si="37"/>
        <v>0</v>
      </c>
      <c r="G623" s="13" t="str">
        <f>IF(B623&lt;=C623,C623-B623,"No Order Needed")</f>
        <v>No Order Needed</v>
      </c>
      <c r="H623" s="13">
        <f t="shared" si="38"/>
        <v>0</v>
      </c>
      <c r="I623" s="13" t="str">
        <f t="shared" si="39"/>
        <v>Ok</v>
      </c>
    </row>
    <row r="624" spans="1:9" x14ac:dyDescent="0.3">
      <c r="A624" s="13" t="s">
        <v>1271</v>
      </c>
      <c r="B624" s="13">
        <f>VLOOKUP(A624,VLookup_Data,4,FALSE)</f>
        <v>29</v>
      </c>
      <c r="C624" s="13">
        <f>_xlfn.XLOOKUP(A624,Product_Name,Recorder_Level)</f>
        <v>40</v>
      </c>
      <c r="D624" s="13">
        <f>IF(B624&lt;=C624,C624-B624,0)</f>
        <v>11</v>
      </c>
      <c r="E624" s="13">
        <f t="shared" si="36"/>
        <v>11</v>
      </c>
      <c r="F624" s="13">
        <f t="shared" si="37"/>
        <v>11</v>
      </c>
      <c r="G624" s="13">
        <f>IF(B624&lt;=C624,C624-B624,"No Order Needed")</f>
        <v>11</v>
      </c>
      <c r="H624" s="13">
        <f t="shared" si="38"/>
        <v>21</v>
      </c>
      <c r="I624" s="13" t="str">
        <f t="shared" si="39"/>
        <v>Reorder</v>
      </c>
    </row>
    <row r="625" spans="1:9" x14ac:dyDescent="0.3">
      <c r="A625" s="13" t="s">
        <v>1273</v>
      </c>
      <c r="B625" s="13">
        <f>VLOOKUP(A625,VLookup_Data,4,FALSE)</f>
        <v>160</v>
      </c>
      <c r="C625" s="13">
        <f>_xlfn.XLOOKUP(A625,Product_Name,Recorder_Level)</f>
        <v>54</v>
      </c>
      <c r="D625" s="13">
        <f>IF(B625&lt;=C625,C625-B625,0)</f>
        <v>0</v>
      </c>
      <c r="E625" s="13">
        <f t="shared" si="36"/>
        <v>0</v>
      </c>
      <c r="F625" s="13">
        <f t="shared" si="37"/>
        <v>0</v>
      </c>
      <c r="G625" s="13" t="str">
        <f>IF(B625&lt;=C625,C625-B625,"No Order Needed")</f>
        <v>No Order Needed</v>
      </c>
      <c r="H625" s="13">
        <f t="shared" si="38"/>
        <v>0</v>
      </c>
      <c r="I625" s="13" t="str">
        <f t="shared" si="39"/>
        <v>Ok</v>
      </c>
    </row>
    <row r="626" spans="1:9" x14ac:dyDescent="0.3">
      <c r="A626" s="13" t="s">
        <v>3683</v>
      </c>
      <c r="B626" s="13">
        <f>VLOOKUP(A626,VLookup_Data,4,FALSE)</f>
        <v>174</v>
      </c>
      <c r="C626" s="13">
        <f>_xlfn.XLOOKUP(A626,Product_Name,Recorder_Level)</f>
        <v>77</v>
      </c>
      <c r="D626" s="13">
        <f>IF(B626&lt;=C626,C626-B626,0)</f>
        <v>0</v>
      </c>
      <c r="E626" s="13">
        <f t="shared" si="36"/>
        <v>0</v>
      </c>
      <c r="F626" s="13">
        <f t="shared" si="37"/>
        <v>0</v>
      </c>
      <c r="G626" s="13" t="str">
        <f>IF(B626&lt;=C626,C626-B626,"No Order Needed")</f>
        <v>No Order Needed</v>
      </c>
      <c r="H626" s="13">
        <f t="shared" si="38"/>
        <v>0</v>
      </c>
      <c r="I626" s="13" t="str">
        <f t="shared" si="39"/>
        <v>Ok</v>
      </c>
    </row>
    <row r="627" spans="1:9" x14ac:dyDescent="0.3">
      <c r="A627" s="13" t="s">
        <v>1277</v>
      </c>
      <c r="B627" s="13">
        <f>VLOOKUP(A627,VLookup_Data,4,FALSE)</f>
        <v>175</v>
      </c>
      <c r="C627" s="13">
        <f>_xlfn.XLOOKUP(A627,Product_Name,Recorder_Level)</f>
        <v>41</v>
      </c>
      <c r="D627" s="13">
        <f>IF(B627&lt;=C627,C627-B627,0)</f>
        <v>0</v>
      </c>
      <c r="E627" s="13">
        <f t="shared" si="36"/>
        <v>0</v>
      </c>
      <c r="F627" s="13">
        <f t="shared" si="37"/>
        <v>0</v>
      </c>
      <c r="G627" s="13" t="str">
        <f>IF(B627&lt;=C627,C627-B627,"No Order Needed")</f>
        <v>No Order Needed</v>
      </c>
      <c r="H627" s="13">
        <f t="shared" si="38"/>
        <v>0</v>
      </c>
      <c r="I627" s="13" t="str">
        <f t="shared" si="39"/>
        <v>Ok</v>
      </c>
    </row>
    <row r="628" spans="1:9" x14ac:dyDescent="0.3">
      <c r="A628" s="13" t="s">
        <v>1279</v>
      </c>
      <c r="B628" s="13">
        <f>VLOOKUP(A628,VLookup_Data,4,FALSE)</f>
        <v>138</v>
      </c>
      <c r="C628" s="13">
        <f>_xlfn.XLOOKUP(A628,Product_Name,Recorder_Level)</f>
        <v>34</v>
      </c>
      <c r="D628" s="13">
        <f>IF(B628&lt;=C628,C628-B628,0)</f>
        <v>0</v>
      </c>
      <c r="E628" s="13">
        <f t="shared" si="36"/>
        <v>0</v>
      </c>
      <c r="F628" s="13">
        <f t="shared" si="37"/>
        <v>0</v>
      </c>
      <c r="G628" s="13" t="str">
        <f>IF(B628&lt;=C628,C628-B628,"No Order Needed")</f>
        <v>No Order Needed</v>
      </c>
      <c r="H628" s="13">
        <f t="shared" si="38"/>
        <v>0</v>
      </c>
      <c r="I628" s="13" t="str">
        <f t="shared" si="39"/>
        <v>Ok</v>
      </c>
    </row>
    <row r="629" spans="1:9" x14ac:dyDescent="0.3">
      <c r="A629" s="13" t="s">
        <v>1281</v>
      </c>
      <c r="B629" s="13">
        <f>VLOOKUP(A629,VLookup_Data,4,FALSE)</f>
        <v>124</v>
      </c>
      <c r="C629" s="13">
        <f>_xlfn.XLOOKUP(A629,Product_Name,Recorder_Level)</f>
        <v>0</v>
      </c>
      <c r="D629" s="13">
        <f>IF(B629&lt;=C629,C629-B629,0)</f>
        <v>0</v>
      </c>
      <c r="E629" s="13">
        <f t="shared" si="36"/>
        <v>0</v>
      </c>
      <c r="F629" s="13">
        <f t="shared" si="37"/>
        <v>0</v>
      </c>
      <c r="G629" s="13" t="str">
        <f>IF(B629&lt;=C629,C629-B629,"No Order Needed")</f>
        <v>No Order Needed</v>
      </c>
      <c r="H629" s="13">
        <f t="shared" si="38"/>
        <v>0</v>
      </c>
      <c r="I629" s="13" t="str">
        <f t="shared" si="39"/>
        <v>Ok</v>
      </c>
    </row>
    <row r="630" spans="1:9" x14ac:dyDescent="0.3">
      <c r="A630" s="13" t="s">
        <v>1283</v>
      </c>
      <c r="B630" s="13">
        <f>VLOOKUP(A630,VLookup_Data,4,FALSE)</f>
        <v>167</v>
      </c>
      <c r="C630" s="13">
        <f>_xlfn.XLOOKUP(A630,Product_Name,Recorder_Level)</f>
        <v>47</v>
      </c>
      <c r="D630" s="13">
        <f>IF(B630&lt;=C630,C630-B630,0)</f>
        <v>0</v>
      </c>
      <c r="E630" s="13">
        <f t="shared" si="36"/>
        <v>0</v>
      </c>
      <c r="F630" s="13">
        <f t="shared" si="37"/>
        <v>0</v>
      </c>
      <c r="G630" s="13" t="str">
        <f>IF(B630&lt;=C630,C630-B630,"No Order Needed")</f>
        <v>No Order Needed</v>
      </c>
      <c r="H630" s="13">
        <f t="shared" si="38"/>
        <v>0</v>
      </c>
      <c r="I630" s="13" t="str">
        <f t="shared" si="39"/>
        <v>Ok</v>
      </c>
    </row>
    <row r="631" spans="1:9" x14ac:dyDescent="0.3">
      <c r="A631" s="13" t="s">
        <v>1285</v>
      </c>
      <c r="B631" s="13">
        <f>VLOOKUP(A631,VLookup_Data,4,FALSE)</f>
        <v>147</v>
      </c>
      <c r="C631" s="13">
        <f>_xlfn.XLOOKUP(A631,Product_Name,Recorder_Level)</f>
        <v>20</v>
      </c>
      <c r="D631" s="13">
        <f>IF(B631&lt;=C631,C631-B631,0)</f>
        <v>0</v>
      </c>
      <c r="E631" s="13">
        <f t="shared" si="36"/>
        <v>0</v>
      </c>
      <c r="F631" s="13">
        <f t="shared" si="37"/>
        <v>0</v>
      </c>
      <c r="G631" s="13" t="str">
        <f>IF(B631&lt;=C631,C631-B631,"No Order Needed")</f>
        <v>No Order Needed</v>
      </c>
      <c r="H631" s="13">
        <f t="shared" si="38"/>
        <v>0</v>
      </c>
      <c r="I631" s="13" t="str">
        <f t="shared" si="39"/>
        <v>Ok</v>
      </c>
    </row>
    <row r="632" spans="1:9" x14ac:dyDescent="0.3">
      <c r="A632" s="13" t="s">
        <v>1287</v>
      </c>
      <c r="B632" s="13">
        <f>VLOOKUP(A632,VLookup_Data,4,FALSE)</f>
        <v>190</v>
      </c>
      <c r="C632" s="13">
        <f>_xlfn.XLOOKUP(A632,Product_Name,Recorder_Level)</f>
        <v>86</v>
      </c>
      <c r="D632" s="13">
        <f>IF(B632&lt;=C632,C632-B632,0)</f>
        <v>0</v>
      </c>
      <c r="E632" s="13">
        <f t="shared" si="36"/>
        <v>0</v>
      </c>
      <c r="F632" s="13">
        <f t="shared" si="37"/>
        <v>0</v>
      </c>
      <c r="G632" s="13" t="str">
        <f>IF(B632&lt;=C632,C632-B632,"No Order Needed")</f>
        <v>No Order Needed</v>
      </c>
      <c r="H632" s="13">
        <f t="shared" si="38"/>
        <v>0</v>
      </c>
      <c r="I632" s="13" t="str">
        <f t="shared" si="39"/>
        <v>Ok</v>
      </c>
    </row>
    <row r="633" spans="1:9" x14ac:dyDescent="0.3">
      <c r="A633" s="13" t="s">
        <v>1289</v>
      </c>
      <c r="B633" s="13">
        <f>VLOOKUP(A633,VLookup_Data,4,FALSE)</f>
        <v>46</v>
      </c>
      <c r="C633" s="13">
        <f>_xlfn.XLOOKUP(A633,Product_Name,Recorder_Level)</f>
        <v>57</v>
      </c>
      <c r="D633" s="13">
        <f>IF(B633&lt;=C633,C633-B633,0)</f>
        <v>11</v>
      </c>
      <c r="E633" s="13">
        <f t="shared" si="36"/>
        <v>11</v>
      </c>
      <c r="F633" s="13">
        <f t="shared" si="37"/>
        <v>11</v>
      </c>
      <c r="G633" s="13">
        <f>IF(B633&lt;=C633,C633-B633,"No Order Needed")</f>
        <v>11</v>
      </c>
      <c r="H633" s="13">
        <f t="shared" si="38"/>
        <v>21</v>
      </c>
      <c r="I633" s="13" t="str">
        <f t="shared" si="39"/>
        <v>Reorder</v>
      </c>
    </row>
    <row r="634" spans="1:9" x14ac:dyDescent="0.3">
      <c r="A634" s="13" t="s">
        <v>1291</v>
      </c>
      <c r="B634" s="13">
        <f>VLOOKUP(A634,VLookup_Data,4,FALSE)</f>
        <v>56</v>
      </c>
      <c r="C634" s="13">
        <f>_xlfn.XLOOKUP(A634,Product_Name,Recorder_Level)</f>
        <v>72</v>
      </c>
      <c r="D634" s="13">
        <f>IF(B634&lt;=C634,C634-B634,0)</f>
        <v>16</v>
      </c>
      <c r="E634" s="13">
        <f t="shared" si="36"/>
        <v>16</v>
      </c>
      <c r="F634" s="13">
        <f t="shared" si="37"/>
        <v>16</v>
      </c>
      <c r="G634" s="13">
        <f>IF(B634&lt;=C634,C634-B634,"No Order Needed")</f>
        <v>16</v>
      </c>
      <c r="H634" s="13">
        <f t="shared" si="38"/>
        <v>26</v>
      </c>
      <c r="I634" s="13" t="str">
        <f t="shared" si="39"/>
        <v>Reorder</v>
      </c>
    </row>
    <row r="635" spans="1:9" x14ac:dyDescent="0.3">
      <c r="A635" s="13" t="s">
        <v>188</v>
      </c>
      <c r="B635" s="13">
        <f>VLOOKUP(A635,VLookup_Data,4,FALSE)</f>
        <v>103</v>
      </c>
      <c r="C635" s="13">
        <f>_xlfn.XLOOKUP(A635,Product_Name,Recorder_Level)</f>
        <v>52</v>
      </c>
      <c r="D635" s="13">
        <f>IF(B635&lt;=C635,C635-B635,0)</f>
        <v>0</v>
      </c>
      <c r="E635" s="13">
        <f t="shared" si="36"/>
        <v>0</v>
      </c>
      <c r="F635" s="13">
        <f t="shared" si="37"/>
        <v>0</v>
      </c>
      <c r="G635" s="13" t="str">
        <f>IF(B635&lt;=C635,C635-B635,"No Order Needed")</f>
        <v>No Order Needed</v>
      </c>
      <c r="H635" s="13">
        <f t="shared" si="38"/>
        <v>0</v>
      </c>
      <c r="I635" s="13" t="str">
        <f t="shared" si="39"/>
        <v>Ok</v>
      </c>
    </row>
    <row r="636" spans="1:9" x14ac:dyDescent="0.3">
      <c r="A636" s="13" t="s">
        <v>1002</v>
      </c>
      <c r="B636" s="13">
        <f>VLOOKUP(A636,VLookup_Data,4,FALSE)</f>
        <v>59</v>
      </c>
      <c r="C636" s="13">
        <f>_xlfn.XLOOKUP(A636,Product_Name,Recorder_Level)</f>
        <v>31</v>
      </c>
      <c r="D636" s="13">
        <f>IF(B636&lt;=C636,C636-B636,0)</f>
        <v>0</v>
      </c>
      <c r="E636" s="13">
        <f t="shared" si="36"/>
        <v>0</v>
      </c>
      <c r="F636" s="13">
        <f t="shared" si="37"/>
        <v>0</v>
      </c>
      <c r="G636" s="13" t="str">
        <f>IF(B636&lt;=C636,C636-B636,"No Order Needed")</f>
        <v>No Order Needed</v>
      </c>
      <c r="H636" s="13">
        <f t="shared" si="38"/>
        <v>0</v>
      </c>
      <c r="I636" s="13" t="str">
        <f t="shared" si="39"/>
        <v>Ok</v>
      </c>
    </row>
    <row r="637" spans="1:9" x14ac:dyDescent="0.3">
      <c r="A637" s="13" t="s">
        <v>1297</v>
      </c>
      <c r="B637" s="13">
        <f>VLOOKUP(A637,VLookup_Data,4,FALSE)</f>
        <v>150</v>
      </c>
      <c r="C637" s="13">
        <f>_xlfn.XLOOKUP(A637,Product_Name,Recorder_Level)</f>
        <v>78</v>
      </c>
      <c r="D637" s="13">
        <f>IF(B637&lt;=C637,C637-B637,0)</f>
        <v>0</v>
      </c>
      <c r="E637" s="13">
        <f t="shared" si="36"/>
        <v>0</v>
      </c>
      <c r="F637" s="13">
        <f t="shared" si="37"/>
        <v>0</v>
      </c>
      <c r="G637" s="13" t="str">
        <f>IF(B637&lt;=C637,C637-B637,"No Order Needed")</f>
        <v>No Order Needed</v>
      </c>
      <c r="H637" s="13">
        <f t="shared" si="38"/>
        <v>0</v>
      </c>
      <c r="I637" s="13" t="str">
        <f t="shared" si="39"/>
        <v>Ok</v>
      </c>
    </row>
    <row r="638" spans="1:9" x14ac:dyDescent="0.3">
      <c r="A638" s="13" t="s">
        <v>1299</v>
      </c>
      <c r="B638" s="13">
        <f>VLOOKUP(A638,VLookup_Data,4,FALSE)</f>
        <v>0</v>
      </c>
      <c r="C638" s="13">
        <f>_xlfn.XLOOKUP(A638,Product_Name,Recorder_Level)</f>
        <v>33</v>
      </c>
      <c r="D638" s="13">
        <f>IF(B638&lt;=C638,C638-B638,0)</f>
        <v>33</v>
      </c>
      <c r="E638" s="13">
        <f t="shared" si="36"/>
        <v>33</v>
      </c>
      <c r="F638" s="13">
        <f t="shared" si="37"/>
        <v>33</v>
      </c>
      <c r="G638" s="13">
        <f>IF(B638&lt;=C638,C638-B638,"No Order Needed")</f>
        <v>33</v>
      </c>
      <c r="H638" s="13">
        <f t="shared" si="38"/>
        <v>43</v>
      </c>
      <c r="I638" s="13" t="str">
        <f t="shared" si="39"/>
        <v>Urgent</v>
      </c>
    </row>
    <row r="639" spans="1:9" x14ac:dyDescent="0.3">
      <c r="A639" s="13" t="s">
        <v>6811</v>
      </c>
      <c r="B639" s="13">
        <f>VLOOKUP(A639,VLookup_Data,4,FALSE)</f>
        <v>77</v>
      </c>
      <c r="C639" s="13">
        <f>_xlfn.XLOOKUP(A639,Product_Name,Recorder_Level)</f>
        <v>44</v>
      </c>
      <c r="D639" s="13">
        <f>IF(B639&lt;=C639,C639-B639,0)</f>
        <v>0</v>
      </c>
      <c r="E639" s="13">
        <f t="shared" si="36"/>
        <v>0</v>
      </c>
      <c r="F639" s="13">
        <f t="shared" si="37"/>
        <v>0</v>
      </c>
      <c r="G639" s="13" t="str">
        <f>IF(B639&lt;=C639,C639-B639,"No Order Needed")</f>
        <v>No Order Needed</v>
      </c>
      <c r="H639" s="13">
        <f t="shared" si="38"/>
        <v>0</v>
      </c>
      <c r="I639" s="13" t="str">
        <f t="shared" si="39"/>
        <v>Ok</v>
      </c>
    </row>
    <row r="640" spans="1:9" x14ac:dyDescent="0.3">
      <c r="A640" s="13" t="s">
        <v>1303</v>
      </c>
      <c r="B640" s="13">
        <f>VLOOKUP(A640,VLookup_Data,4,FALSE)</f>
        <v>101</v>
      </c>
      <c r="C640" s="13">
        <f>_xlfn.XLOOKUP(A640,Product_Name,Recorder_Level)</f>
        <v>41</v>
      </c>
      <c r="D640" s="13">
        <f>IF(B640&lt;=C640,C640-B640,0)</f>
        <v>0</v>
      </c>
      <c r="E640" s="13">
        <f t="shared" si="36"/>
        <v>0</v>
      </c>
      <c r="F640" s="13">
        <f t="shared" si="37"/>
        <v>0</v>
      </c>
      <c r="G640" s="13" t="str">
        <f>IF(B640&lt;=C640,C640-B640,"No Order Needed")</f>
        <v>No Order Needed</v>
      </c>
      <c r="H640" s="13">
        <f t="shared" si="38"/>
        <v>0</v>
      </c>
      <c r="I640" s="13" t="str">
        <f t="shared" si="39"/>
        <v>Ok</v>
      </c>
    </row>
    <row r="641" spans="1:9" x14ac:dyDescent="0.3">
      <c r="A641" s="13" t="s">
        <v>1306</v>
      </c>
      <c r="B641" s="13">
        <f>VLOOKUP(A641,VLookup_Data,4,FALSE)</f>
        <v>27</v>
      </c>
      <c r="C641" s="13">
        <f>_xlfn.XLOOKUP(A641,Product_Name,Recorder_Level)</f>
        <v>64</v>
      </c>
      <c r="D641" s="13">
        <f>IF(B641&lt;=C641,C641-B641,0)</f>
        <v>37</v>
      </c>
      <c r="E641" s="13">
        <f t="shared" si="36"/>
        <v>37</v>
      </c>
      <c r="F641" s="13">
        <f t="shared" si="37"/>
        <v>37</v>
      </c>
      <c r="G641" s="13">
        <f>IF(B641&lt;=C641,C641-B641,"No Order Needed")</f>
        <v>37</v>
      </c>
      <c r="H641" s="13">
        <f t="shared" si="38"/>
        <v>47</v>
      </c>
      <c r="I641" s="13" t="str">
        <f t="shared" si="39"/>
        <v>Reorder</v>
      </c>
    </row>
    <row r="642" spans="1:9" x14ac:dyDescent="0.3">
      <c r="A642" s="13" t="s">
        <v>208</v>
      </c>
      <c r="B642" s="13">
        <f>VLOOKUP(A642,VLookup_Data,4,FALSE)</f>
        <v>107</v>
      </c>
      <c r="C642" s="13">
        <f>_xlfn.XLOOKUP(A642,Product_Name,Recorder_Level)</f>
        <v>24</v>
      </c>
      <c r="D642" s="13">
        <f>IF(B642&lt;=C642,C642-B642,0)</f>
        <v>0</v>
      </c>
      <c r="E642" s="13">
        <f t="shared" si="36"/>
        <v>0</v>
      </c>
      <c r="F642" s="13">
        <f t="shared" si="37"/>
        <v>0</v>
      </c>
      <c r="G642" s="13" t="str">
        <f>IF(B642&lt;=C642,C642-B642,"No Order Needed")</f>
        <v>No Order Needed</v>
      </c>
      <c r="H642" s="13">
        <f t="shared" si="38"/>
        <v>0</v>
      </c>
      <c r="I642" s="13" t="str">
        <f t="shared" si="39"/>
        <v>Ok</v>
      </c>
    </row>
    <row r="643" spans="1:9" x14ac:dyDescent="0.3">
      <c r="A643" s="13" t="s">
        <v>1310</v>
      </c>
      <c r="B643" s="13">
        <f>VLOOKUP(A643,VLookup_Data,4,FALSE)</f>
        <v>167</v>
      </c>
      <c r="C643" s="13">
        <f>_xlfn.XLOOKUP(A643,Product_Name,Recorder_Level)</f>
        <v>49</v>
      </c>
      <c r="D643" s="13">
        <f>IF(B643&lt;=C643,C643-B643,0)</f>
        <v>0</v>
      </c>
      <c r="E643" s="13">
        <f t="shared" ref="E643:E706" si="40">IF(C643-B643&gt;0,C643-B643,0)</f>
        <v>0</v>
      </c>
      <c r="F643" s="13">
        <f t="shared" ref="F643:F706" si="41">MAX(C643-B643,0)</f>
        <v>0</v>
      </c>
      <c r="G643" s="13" t="str">
        <f>IF(B643&lt;=C643,C643-B643,"No Order Needed")</f>
        <v>No Order Needed</v>
      </c>
      <c r="H643" s="13">
        <f t="shared" ref="H643:H706" si="42">MAX((C643-B643)+10,0)</f>
        <v>0</v>
      </c>
      <c r="I643" s="13" t="str">
        <f t="shared" ref="I643:I706" si="43">IF(B643=0,"Urgent",IF(B643&lt;=C643,"Reorder","Ok"))</f>
        <v>Ok</v>
      </c>
    </row>
    <row r="644" spans="1:9" x14ac:dyDescent="0.3">
      <c r="A644" s="13" t="s">
        <v>1312</v>
      </c>
      <c r="B644" s="13">
        <f>VLOOKUP(A644,VLookup_Data,4,FALSE)</f>
        <v>119</v>
      </c>
      <c r="C644" s="13">
        <f>_xlfn.XLOOKUP(A644,Product_Name,Recorder_Level)</f>
        <v>71</v>
      </c>
      <c r="D644" s="13">
        <f>IF(B644&lt;=C644,C644-B644,0)</f>
        <v>0</v>
      </c>
      <c r="E644" s="13">
        <f t="shared" si="40"/>
        <v>0</v>
      </c>
      <c r="F644" s="13">
        <f t="shared" si="41"/>
        <v>0</v>
      </c>
      <c r="G644" s="13" t="str">
        <f>IF(B644&lt;=C644,C644-B644,"No Order Needed")</f>
        <v>No Order Needed</v>
      </c>
      <c r="H644" s="13">
        <f t="shared" si="42"/>
        <v>0</v>
      </c>
      <c r="I644" s="13" t="str">
        <f t="shared" si="43"/>
        <v>Ok</v>
      </c>
    </row>
    <row r="645" spans="1:9" x14ac:dyDescent="0.3">
      <c r="A645" s="13" t="s">
        <v>1314</v>
      </c>
      <c r="B645" s="13">
        <f>VLOOKUP(A645,VLookup_Data,4,FALSE)</f>
        <v>186</v>
      </c>
      <c r="C645" s="13">
        <f>_xlfn.XLOOKUP(A645,Product_Name,Recorder_Level)</f>
        <v>97</v>
      </c>
      <c r="D645" s="13">
        <f>IF(B645&lt;=C645,C645-B645,0)</f>
        <v>0</v>
      </c>
      <c r="E645" s="13">
        <f t="shared" si="40"/>
        <v>0</v>
      </c>
      <c r="F645" s="13">
        <f t="shared" si="41"/>
        <v>0</v>
      </c>
      <c r="G645" s="13" t="str">
        <f>IF(B645&lt;=C645,C645-B645,"No Order Needed")</f>
        <v>No Order Needed</v>
      </c>
      <c r="H645" s="13">
        <f t="shared" si="42"/>
        <v>0</v>
      </c>
      <c r="I645" s="13" t="str">
        <f t="shared" si="43"/>
        <v>Ok</v>
      </c>
    </row>
    <row r="646" spans="1:9" x14ac:dyDescent="0.3">
      <c r="A646" s="13" t="s">
        <v>1316</v>
      </c>
      <c r="B646" s="13">
        <f>VLOOKUP(A646,VLookup_Data,4,FALSE)</f>
        <v>67</v>
      </c>
      <c r="C646" s="13">
        <f>_xlfn.XLOOKUP(A646,Product_Name,Recorder_Level)</f>
        <v>27</v>
      </c>
      <c r="D646" s="13">
        <f>IF(B646&lt;=C646,C646-B646,0)</f>
        <v>0</v>
      </c>
      <c r="E646" s="13">
        <f t="shared" si="40"/>
        <v>0</v>
      </c>
      <c r="F646" s="13">
        <f t="shared" si="41"/>
        <v>0</v>
      </c>
      <c r="G646" s="13" t="str">
        <f>IF(B646&lt;=C646,C646-B646,"No Order Needed")</f>
        <v>No Order Needed</v>
      </c>
      <c r="H646" s="13">
        <f t="shared" si="42"/>
        <v>0</v>
      </c>
      <c r="I646" s="13" t="str">
        <f t="shared" si="43"/>
        <v>Ok</v>
      </c>
    </row>
    <row r="647" spans="1:9" x14ac:dyDescent="0.3">
      <c r="A647" s="13" t="s">
        <v>1318</v>
      </c>
      <c r="B647" s="13">
        <f>VLOOKUP(A647,VLookup_Data,4,FALSE)</f>
        <v>109</v>
      </c>
      <c r="C647" s="13">
        <f>_xlfn.XLOOKUP(A647,Product_Name,Recorder_Level)</f>
        <v>60</v>
      </c>
      <c r="D647" s="13">
        <f>IF(B647&lt;=C647,C647-B647,0)</f>
        <v>0</v>
      </c>
      <c r="E647" s="13">
        <f t="shared" si="40"/>
        <v>0</v>
      </c>
      <c r="F647" s="13">
        <f t="shared" si="41"/>
        <v>0</v>
      </c>
      <c r="G647" s="13" t="str">
        <f>IF(B647&lt;=C647,C647-B647,"No Order Needed")</f>
        <v>No Order Needed</v>
      </c>
      <c r="H647" s="13">
        <f t="shared" si="42"/>
        <v>0</v>
      </c>
      <c r="I647" s="13" t="str">
        <f t="shared" si="43"/>
        <v>Ok</v>
      </c>
    </row>
    <row r="648" spans="1:9" x14ac:dyDescent="0.3">
      <c r="A648" s="13" t="s">
        <v>1320</v>
      </c>
      <c r="B648" s="13">
        <f>VLOOKUP(A648,VLookup_Data,4,FALSE)</f>
        <v>182</v>
      </c>
      <c r="C648" s="13">
        <f>_xlfn.XLOOKUP(A648,Product_Name,Recorder_Level)</f>
        <v>35</v>
      </c>
      <c r="D648" s="13">
        <f>IF(B648&lt;=C648,C648-B648,0)</f>
        <v>0</v>
      </c>
      <c r="E648" s="13">
        <f t="shared" si="40"/>
        <v>0</v>
      </c>
      <c r="F648" s="13">
        <f t="shared" si="41"/>
        <v>0</v>
      </c>
      <c r="G648" s="13" t="str">
        <f>IF(B648&lt;=C648,C648-B648,"No Order Needed")</f>
        <v>No Order Needed</v>
      </c>
      <c r="H648" s="13">
        <f t="shared" si="42"/>
        <v>0</v>
      </c>
      <c r="I648" s="13" t="str">
        <f t="shared" si="43"/>
        <v>Ok</v>
      </c>
    </row>
    <row r="649" spans="1:9" x14ac:dyDescent="0.3">
      <c r="A649" s="13" t="s">
        <v>1322</v>
      </c>
      <c r="B649" s="13">
        <f>VLOOKUP(A649,VLookup_Data,4,FALSE)</f>
        <v>157</v>
      </c>
      <c r="C649" s="13">
        <f>_xlfn.XLOOKUP(A649,Product_Name,Recorder_Level)</f>
        <v>31</v>
      </c>
      <c r="D649" s="13">
        <f>IF(B649&lt;=C649,C649-B649,0)</f>
        <v>0</v>
      </c>
      <c r="E649" s="13">
        <f t="shared" si="40"/>
        <v>0</v>
      </c>
      <c r="F649" s="13">
        <f t="shared" si="41"/>
        <v>0</v>
      </c>
      <c r="G649" s="13" t="str">
        <f>IF(B649&lt;=C649,C649-B649,"No Order Needed")</f>
        <v>No Order Needed</v>
      </c>
      <c r="H649" s="13">
        <f t="shared" si="42"/>
        <v>0</v>
      </c>
      <c r="I649" s="13" t="str">
        <f t="shared" si="43"/>
        <v>Ok</v>
      </c>
    </row>
    <row r="650" spans="1:9" x14ac:dyDescent="0.3">
      <c r="A650" s="13" t="s">
        <v>643</v>
      </c>
      <c r="B650" s="13">
        <f>VLOOKUP(A650,VLookup_Data,4,FALSE)</f>
        <v>33</v>
      </c>
      <c r="C650" s="13">
        <f>_xlfn.XLOOKUP(A650,Product_Name,Recorder_Level)</f>
        <v>49</v>
      </c>
      <c r="D650" s="13">
        <f>IF(B650&lt;=C650,C650-B650,0)</f>
        <v>16</v>
      </c>
      <c r="E650" s="13">
        <f t="shared" si="40"/>
        <v>16</v>
      </c>
      <c r="F650" s="13">
        <f t="shared" si="41"/>
        <v>16</v>
      </c>
      <c r="G650" s="13">
        <f>IF(B650&lt;=C650,C650-B650,"No Order Needed")</f>
        <v>16</v>
      </c>
      <c r="H650" s="13">
        <f t="shared" si="42"/>
        <v>26</v>
      </c>
      <c r="I650" s="13" t="str">
        <f t="shared" si="43"/>
        <v>Reorder</v>
      </c>
    </row>
    <row r="651" spans="1:9" x14ac:dyDescent="0.3">
      <c r="A651" s="13" t="s">
        <v>1325</v>
      </c>
      <c r="B651" s="13">
        <f>VLOOKUP(A651,VLookup_Data,4,FALSE)</f>
        <v>160</v>
      </c>
      <c r="C651" s="13">
        <f>_xlfn.XLOOKUP(A651,Product_Name,Recorder_Level)</f>
        <v>92</v>
      </c>
      <c r="D651" s="13">
        <f>IF(B651&lt;=C651,C651-B651,0)</f>
        <v>0</v>
      </c>
      <c r="E651" s="13">
        <f t="shared" si="40"/>
        <v>0</v>
      </c>
      <c r="F651" s="13">
        <f t="shared" si="41"/>
        <v>0</v>
      </c>
      <c r="G651" s="13" t="str">
        <f>IF(B651&lt;=C651,C651-B651,"No Order Needed")</f>
        <v>No Order Needed</v>
      </c>
      <c r="H651" s="13">
        <f t="shared" si="42"/>
        <v>0</v>
      </c>
      <c r="I651" s="13" t="str">
        <f t="shared" si="43"/>
        <v>Ok</v>
      </c>
    </row>
    <row r="652" spans="1:9" x14ac:dyDescent="0.3">
      <c r="A652" s="13" t="s">
        <v>3302</v>
      </c>
      <c r="B652" s="13">
        <f>VLOOKUP(A652,VLookup_Data,4,FALSE)</f>
        <v>64</v>
      </c>
      <c r="C652" s="13">
        <f>_xlfn.XLOOKUP(A652,Product_Name,Recorder_Level)</f>
        <v>27</v>
      </c>
      <c r="D652" s="13">
        <f>IF(B652&lt;=C652,C652-B652,0)</f>
        <v>0</v>
      </c>
      <c r="E652" s="13">
        <f t="shared" si="40"/>
        <v>0</v>
      </c>
      <c r="F652" s="13">
        <f t="shared" si="41"/>
        <v>0</v>
      </c>
      <c r="G652" s="13" t="str">
        <f>IF(B652&lt;=C652,C652-B652,"No Order Needed")</f>
        <v>No Order Needed</v>
      </c>
      <c r="H652" s="13">
        <f t="shared" si="42"/>
        <v>0</v>
      </c>
      <c r="I652" s="13" t="str">
        <f t="shared" si="43"/>
        <v>Ok</v>
      </c>
    </row>
    <row r="653" spans="1:9" x14ac:dyDescent="0.3">
      <c r="A653" s="13" t="s">
        <v>1329</v>
      </c>
      <c r="B653" s="13">
        <f>VLOOKUP(A653,VLookup_Data,4,FALSE)</f>
        <v>75</v>
      </c>
      <c r="C653" s="13">
        <f>_xlfn.XLOOKUP(A653,Product_Name,Recorder_Level)</f>
        <v>73</v>
      </c>
      <c r="D653" s="13">
        <f>IF(B653&lt;=C653,C653-B653,0)</f>
        <v>0</v>
      </c>
      <c r="E653" s="13">
        <f t="shared" si="40"/>
        <v>0</v>
      </c>
      <c r="F653" s="13">
        <f t="shared" si="41"/>
        <v>0</v>
      </c>
      <c r="G653" s="13" t="str">
        <f>IF(B653&lt;=C653,C653-B653,"No Order Needed")</f>
        <v>No Order Needed</v>
      </c>
      <c r="H653" s="13">
        <f t="shared" si="42"/>
        <v>8</v>
      </c>
      <c r="I653" s="13" t="str">
        <f t="shared" si="43"/>
        <v>Ok</v>
      </c>
    </row>
    <row r="654" spans="1:9" x14ac:dyDescent="0.3">
      <c r="A654" s="13" t="s">
        <v>1331</v>
      </c>
      <c r="B654" s="13">
        <f>VLOOKUP(A654,VLookup_Data,4,FALSE)</f>
        <v>104</v>
      </c>
      <c r="C654" s="13">
        <f>_xlfn.XLOOKUP(A654,Product_Name,Recorder_Level)</f>
        <v>38</v>
      </c>
      <c r="D654" s="13">
        <f>IF(B654&lt;=C654,C654-B654,0)</f>
        <v>0</v>
      </c>
      <c r="E654" s="13">
        <f t="shared" si="40"/>
        <v>0</v>
      </c>
      <c r="F654" s="13">
        <f t="shared" si="41"/>
        <v>0</v>
      </c>
      <c r="G654" s="13" t="str">
        <f>IF(B654&lt;=C654,C654-B654,"No Order Needed")</f>
        <v>No Order Needed</v>
      </c>
      <c r="H654" s="13">
        <f t="shared" si="42"/>
        <v>0</v>
      </c>
      <c r="I654" s="13" t="str">
        <f t="shared" si="43"/>
        <v>Ok</v>
      </c>
    </row>
    <row r="655" spans="1:9" x14ac:dyDescent="0.3">
      <c r="A655" s="13" t="s">
        <v>873</v>
      </c>
      <c r="B655" s="13">
        <f>VLOOKUP(A655,VLookup_Data,4,FALSE)</f>
        <v>170</v>
      </c>
      <c r="C655" s="13">
        <f>_xlfn.XLOOKUP(A655,Product_Name,Recorder_Level)</f>
        <v>93</v>
      </c>
      <c r="D655" s="13">
        <f>IF(B655&lt;=C655,C655-B655,0)</f>
        <v>0</v>
      </c>
      <c r="E655" s="13">
        <f t="shared" si="40"/>
        <v>0</v>
      </c>
      <c r="F655" s="13">
        <f t="shared" si="41"/>
        <v>0</v>
      </c>
      <c r="G655" s="13" t="str">
        <f>IF(B655&lt;=C655,C655-B655,"No Order Needed")</f>
        <v>No Order Needed</v>
      </c>
      <c r="H655" s="13">
        <f t="shared" si="42"/>
        <v>0</v>
      </c>
      <c r="I655" s="13" t="str">
        <f t="shared" si="43"/>
        <v>Ok</v>
      </c>
    </row>
    <row r="656" spans="1:9" x14ac:dyDescent="0.3">
      <c r="A656" s="13" t="s">
        <v>84</v>
      </c>
      <c r="B656" s="13">
        <f>VLOOKUP(A656,VLookup_Data,4,FALSE)</f>
        <v>34</v>
      </c>
      <c r="C656" s="13">
        <f>_xlfn.XLOOKUP(A656,Product_Name,Recorder_Level)</f>
        <v>84</v>
      </c>
      <c r="D656" s="13">
        <f>IF(B656&lt;=C656,C656-B656,0)</f>
        <v>50</v>
      </c>
      <c r="E656" s="13">
        <f t="shared" si="40"/>
        <v>50</v>
      </c>
      <c r="F656" s="13">
        <f t="shared" si="41"/>
        <v>50</v>
      </c>
      <c r="G656" s="13">
        <f>IF(B656&lt;=C656,C656-B656,"No Order Needed")</f>
        <v>50</v>
      </c>
      <c r="H656" s="13">
        <f t="shared" si="42"/>
        <v>60</v>
      </c>
      <c r="I656" s="13" t="str">
        <f t="shared" si="43"/>
        <v>Reorder</v>
      </c>
    </row>
    <row r="657" spans="1:9" x14ac:dyDescent="0.3">
      <c r="A657" s="13" t="s">
        <v>1335</v>
      </c>
      <c r="B657" s="13">
        <f>VLOOKUP(A657,VLookup_Data,4,FALSE)</f>
        <v>149</v>
      </c>
      <c r="C657" s="13">
        <f>_xlfn.XLOOKUP(A657,Product_Name,Recorder_Level)</f>
        <v>95</v>
      </c>
      <c r="D657" s="13">
        <f>IF(B657&lt;=C657,C657-B657,0)</f>
        <v>0</v>
      </c>
      <c r="E657" s="13">
        <f t="shared" si="40"/>
        <v>0</v>
      </c>
      <c r="F657" s="13">
        <f t="shared" si="41"/>
        <v>0</v>
      </c>
      <c r="G657" s="13" t="str">
        <f>IF(B657&lt;=C657,C657-B657,"No Order Needed")</f>
        <v>No Order Needed</v>
      </c>
      <c r="H657" s="13">
        <f t="shared" si="42"/>
        <v>0</v>
      </c>
      <c r="I657" s="13" t="str">
        <f t="shared" si="43"/>
        <v>Ok</v>
      </c>
    </row>
    <row r="658" spans="1:9" x14ac:dyDescent="0.3">
      <c r="A658" s="13" t="s">
        <v>1337</v>
      </c>
      <c r="B658" s="13">
        <f>VLOOKUP(A658,VLookup_Data,4,FALSE)</f>
        <v>161</v>
      </c>
      <c r="C658" s="13">
        <f>_xlfn.XLOOKUP(A658,Product_Name,Recorder_Level)</f>
        <v>74</v>
      </c>
      <c r="D658" s="13">
        <f>IF(B658&lt;=C658,C658-B658,0)</f>
        <v>0</v>
      </c>
      <c r="E658" s="13">
        <f t="shared" si="40"/>
        <v>0</v>
      </c>
      <c r="F658" s="13">
        <f t="shared" si="41"/>
        <v>0</v>
      </c>
      <c r="G658" s="13" t="str">
        <f>IF(B658&lt;=C658,C658-B658,"No Order Needed")</f>
        <v>No Order Needed</v>
      </c>
      <c r="H658" s="13">
        <f t="shared" si="42"/>
        <v>0</v>
      </c>
      <c r="I658" s="13" t="str">
        <f t="shared" si="43"/>
        <v>Ok</v>
      </c>
    </row>
    <row r="659" spans="1:9" x14ac:dyDescent="0.3">
      <c r="A659" s="13" t="s">
        <v>1339</v>
      </c>
      <c r="B659" s="13">
        <f>VLOOKUP(A659,VLookup_Data,4,FALSE)</f>
        <v>5</v>
      </c>
      <c r="C659" s="13">
        <f>_xlfn.XLOOKUP(A659,Product_Name,Recorder_Level)</f>
        <v>0</v>
      </c>
      <c r="D659" s="13">
        <f>IF(B659&lt;=C659,C659-B659,0)</f>
        <v>0</v>
      </c>
      <c r="E659" s="13">
        <f t="shared" si="40"/>
        <v>0</v>
      </c>
      <c r="F659" s="13">
        <f t="shared" si="41"/>
        <v>0</v>
      </c>
      <c r="G659" s="13" t="str">
        <f>IF(B659&lt;=C659,C659-B659,"No Order Needed")</f>
        <v>No Order Needed</v>
      </c>
      <c r="H659" s="13">
        <f t="shared" si="42"/>
        <v>5</v>
      </c>
      <c r="I659" s="13" t="str">
        <f t="shared" si="43"/>
        <v>Ok</v>
      </c>
    </row>
    <row r="660" spans="1:9" x14ac:dyDescent="0.3">
      <c r="A660" s="13" t="s">
        <v>992</v>
      </c>
      <c r="B660" s="13">
        <f>VLOOKUP(A660,VLookup_Data,4,FALSE)</f>
        <v>141</v>
      </c>
      <c r="C660" s="13">
        <f>_xlfn.XLOOKUP(A660,Product_Name,Recorder_Level)</f>
        <v>55</v>
      </c>
      <c r="D660" s="13">
        <f>IF(B660&lt;=C660,C660-B660,0)</f>
        <v>0</v>
      </c>
      <c r="E660" s="13">
        <f t="shared" si="40"/>
        <v>0</v>
      </c>
      <c r="F660" s="13">
        <f t="shared" si="41"/>
        <v>0</v>
      </c>
      <c r="G660" s="13" t="str">
        <f>IF(B660&lt;=C660,C660-B660,"No Order Needed")</f>
        <v>No Order Needed</v>
      </c>
      <c r="H660" s="13">
        <f t="shared" si="42"/>
        <v>0</v>
      </c>
      <c r="I660" s="13" t="str">
        <f t="shared" si="43"/>
        <v>Ok</v>
      </c>
    </row>
    <row r="661" spans="1:9" x14ac:dyDescent="0.3">
      <c r="A661" s="13" t="s">
        <v>1342</v>
      </c>
      <c r="B661" s="13">
        <f>VLOOKUP(A661,VLookup_Data,4,FALSE)</f>
        <v>123</v>
      </c>
      <c r="C661" s="13">
        <f>_xlfn.XLOOKUP(A661,Product_Name,Recorder_Level)</f>
        <v>84</v>
      </c>
      <c r="D661" s="13">
        <f>IF(B661&lt;=C661,C661-B661,0)</f>
        <v>0</v>
      </c>
      <c r="E661" s="13">
        <f t="shared" si="40"/>
        <v>0</v>
      </c>
      <c r="F661" s="13">
        <f t="shared" si="41"/>
        <v>0</v>
      </c>
      <c r="G661" s="13" t="str">
        <f>IF(B661&lt;=C661,C661-B661,"No Order Needed")</f>
        <v>No Order Needed</v>
      </c>
      <c r="H661" s="13">
        <f t="shared" si="42"/>
        <v>0</v>
      </c>
      <c r="I661" s="13" t="str">
        <f t="shared" si="43"/>
        <v>Ok</v>
      </c>
    </row>
    <row r="662" spans="1:9" x14ac:dyDescent="0.3">
      <c r="A662" s="13" t="s">
        <v>1344</v>
      </c>
      <c r="B662" s="13">
        <f>VLOOKUP(A662,VLookup_Data,4,FALSE)</f>
        <v>98</v>
      </c>
      <c r="C662" s="13">
        <f>_xlfn.XLOOKUP(A662,Product_Name,Recorder_Level)</f>
        <v>59</v>
      </c>
      <c r="D662" s="13">
        <f>IF(B662&lt;=C662,C662-B662,0)</f>
        <v>0</v>
      </c>
      <c r="E662" s="13">
        <f t="shared" si="40"/>
        <v>0</v>
      </c>
      <c r="F662" s="13">
        <f t="shared" si="41"/>
        <v>0</v>
      </c>
      <c r="G662" s="13" t="str">
        <f>IF(B662&lt;=C662,C662-B662,"No Order Needed")</f>
        <v>No Order Needed</v>
      </c>
      <c r="H662" s="13">
        <f t="shared" si="42"/>
        <v>0</v>
      </c>
      <c r="I662" s="13" t="str">
        <f t="shared" si="43"/>
        <v>Ok</v>
      </c>
    </row>
    <row r="663" spans="1:9" x14ac:dyDescent="0.3">
      <c r="A663" s="13" t="s">
        <v>1346</v>
      </c>
      <c r="B663" s="13">
        <f>VLOOKUP(A663,VLookup_Data,4,FALSE)</f>
        <v>83</v>
      </c>
      <c r="C663" s="13">
        <f>_xlfn.XLOOKUP(A663,Product_Name,Recorder_Level)</f>
        <v>75</v>
      </c>
      <c r="D663" s="13">
        <f>IF(B663&lt;=C663,C663-B663,0)</f>
        <v>0</v>
      </c>
      <c r="E663" s="13">
        <f t="shared" si="40"/>
        <v>0</v>
      </c>
      <c r="F663" s="13">
        <f t="shared" si="41"/>
        <v>0</v>
      </c>
      <c r="G663" s="13" t="str">
        <f>IF(B663&lt;=C663,C663-B663,"No Order Needed")</f>
        <v>No Order Needed</v>
      </c>
      <c r="H663" s="13">
        <f t="shared" si="42"/>
        <v>2</v>
      </c>
      <c r="I663" s="13" t="str">
        <f t="shared" si="43"/>
        <v>Ok</v>
      </c>
    </row>
    <row r="664" spans="1:9" x14ac:dyDescent="0.3">
      <c r="A664" s="13" t="s">
        <v>1348</v>
      </c>
      <c r="B664" s="13">
        <f>VLOOKUP(A664,VLookup_Data,4,FALSE)</f>
        <v>48</v>
      </c>
      <c r="C664" s="13">
        <f>_xlfn.XLOOKUP(A664,Product_Name,Recorder_Level)</f>
        <v>65</v>
      </c>
      <c r="D664" s="13">
        <f>IF(B664&lt;=C664,C664-B664,0)</f>
        <v>17</v>
      </c>
      <c r="E664" s="13">
        <f t="shared" si="40"/>
        <v>17</v>
      </c>
      <c r="F664" s="13">
        <f t="shared" si="41"/>
        <v>17</v>
      </c>
      <c r="G664" s="13">
        <f>IF(B664&lt;=C664,C664-B664,"No Order Needed")</f>
        <v>17</v>
      </c>
      <c r="H664" s="13">
        <f t="shared" si="42"/>
        <v>27</v>
      </c>
      <c r="I664" s="13" t="str">
        <f t="shared" si="43"/>
        <v>Reorder</v>
      </c>
    </row>
    <row r="665" spans="1:9" x14ac:dyDescent="0.3">
      <c r="A665" s="13" t="s">
        <v>1350</v>
      </c>
      <c r="B665" s="13">
        <f>VLOOKUP(A665,VLookup_Data,4,FALSE)</f>
        <v>42</v>
      </c>
      <c r="C665" s="13">
        <f>_xlfn.XLOOKUP(A665,Product_Name,Recorder_Level)</f>
        <v>39</v>
      </c>
      <c r="D665" s="13">
        <f>IF(B665&lt;=C665,C665-B665,0)</f>
        <v>0</v>
      </c>
      <c r="E665" s="13">
        <f t="shared" si="40"/>
        <v>0</v>
      </c>
      <c r="F665" s="13">
        <f t="shared" si="41"/>
        <v>0</v>
      </c>
      <c r="G665" s="13" t="str">
        <f>IF(B665&lt;=C665,C665-B665,"No Order Needed")</f>
        <v>No Order Needed</v>
      </c>
      <c r="H665" s="13">
        <f t="shared" si="42"/>
        <v>7</v>
      </c>
      <c r="I665" s="13" t="str">
        <f t="shared" si="43"/>
        <v>Ok</v>
      </c>
    </row>
    <row r="666" spans="1:9" x14ac:dyDescent="0.3">
      <c r="A666" s="13" t="s">
        <v>783</v>
      </c>
      <c r="B666" s="13">
        <f>VLOOKUP(A666,VLookup_Data,4,FALSE)</f>
        <v>48</v>
      </c>
      <c r="C666" s="13">
        <f>_xlfn.XLOOKUP(A666,Product_Name,Recorder_Level)</f>
        <v>94</v>
      </c>
      <c r="D666" s="13">
        <f>IF(B666&lt;=C666,C666-B666,0)</f>
        <v>46</v>
      </c>
      <c r="E666" s="13">
        <f t="shared" si="40"/>
        <v>46</v>
      </c>
      <c r="F666" s="13">
        <f t="shared" si="41"/>
        <v>46</v>
      </c>
      <c r="G666" s="13">
        <f>IF(B666&lt;=C666,C666-B666,"No Order Needed")</f>
        <v>46</v>
      </c>
      <c r="H666" s="13">
        <f t="shared" si="42"/>
        <v>56</v>
      </c>
      <c r="I666" s="13" t="str">
        <f t="shared" si="43"/>
        <v>Reorder</v>
      </c>
    </row>
    <row r="667" spans="1:9" x14ac:dyDescent="0.3">
      <c r="A667" s="13" t="s">
        <v>1353</v>
      </c>
      <c r="B667" s="13">
        <f>VLOOKUP(A667,VLookup_Data,4,FALSE)</f>
        <v>53</v>
      </c>
      <c r="C667" s="13">
        <f>_xlfn.XLOOKUP(A667,Product_Name,Recorder_Level)</f>
        <v>28</v>
      </c>
      <c r="D667" s="13">
        <f>IF(B667&lt;=C667,C667-B667,0)</f>
        <v>0</v>
      </c>
      <c r="E667" s="13">
        <f t="shared" si="40"/>
        <v>0</v>
      </c>
      <c r="F667" s="13">
        <f t="shared" si="41"/>
        <v>0</v>
      </c>
      <c r="G667" s="13" t="str">
        <f>IF(B667&lt;=C667,C667-B667,"No Order Needed")</f>
        <v>No Order Needed</v>
      </c>
      <c r="H667" s="13">
        <f t="shared" si="42"/>
        <v>0</v>
      </c>
      <c r="I667" s="13" t="str">
        <f t="shared" si="43"/>
        <v>Ok</v>
      </c>
    </row>
    <row r="668" spans="1:9" x14ac:dyDescent="0.3">
      <c r="A668" s="13" t="s">
        <v>1355</v>
      </c>
      <c r="B668" s="13">
        <f>VLOOKUP(A668,VLookup_Data,4,FALSE)</f>
        <v>0</v>
      </c>
      <c r="C668" s="13">
        <f>_xlfn.XLOOKUP(A668,Product_Name,Recorder_Level)</f>
        <v>36</v>
      </c>
      <c r="D668" s="13">
        <f>IF(B668&lt;=C668,C668-B668,0)</f>
        <v>36</v>
      </c>
      <c r="E668" s="13">
        <f t="shared" si="40"/>
        <v>36</v>
      </c>
      <c r="F668" s="13">
        <f t="shared" si="41"/>
        <v>36</v>
      </c>
      <c r="G668" s="13">
        <f>IF(B668&lt;=C668,C668-B668,"No Order Needed")</f>
        <v>36</v>
      </c>
      <c r="H668" s="13">
        <f t="shared" si="42"/>
        <v>46</v>
      </c>
      <c r="I668" s="13" t="str">
        <f t="shared" si="43"/>
        <v>Urgent</v>
      </c>
    </row>
    <row r="669" spans="1:9" x14ac:dyDescent="0.3">
      <c r="A669" s="13" t="s">
        <v>1357</v>
      </c>
      <c r="B669" s="13">
        <f>VLOOKUP(A669,VLookup_Data,4,FALSE)</f>
        <v>48</v>
      </c>
      <c r="C669" s="13">
        <f>_xlfn.XLOOKUP(A669,Product_Name,Recorder_Level)</f>
        <v>0</v>
      </c>
      <c r="D669" s="13">
        <f>IF(B669&lt;=C669,C669-B669,0)</f>
        <v>0</v>
      </c>
      <c r="E669" s="13">
        <f t="shared" si="40"/>
        <v>0</v>
      </c>
      <c r="F669" s="13">
        <f t="shared" si="41"/>
        <v>0</v>
      </c>
      <c r="G669" s="13" t="str">
        <f>IF(B669&lt;=C669,C669-B669,"No Order Needed")</f>
        <v>No Order Needed</v>
      </c>
      <c r="H669" s="13">
        <f t="shared" si="42"/>
        <v>0</v>
      </c>
      <c r="I669" s="13" t="str">
        <f t="shared" si="43"/>
        <v>Ok</v>
      </c>
    </row>
    <row r="670" spans="1:9" x14ac:dyDescent="0.3">
      <c r="A670" s="13" t="s">
        <v>1359</v>
      </c>
      <c r="B670" s="13">
        <f>VLOOKUP(A670,VLookup_Data,4,FALSE)</f>
        <v>140</v>
      </c>
      <c r="C670" s="13">
        <f>_xlfn.XLOOKUP(A670,Product_Name,Recorder_Level)</f>
        <v>83</v>
      </c>
      <c r="D670" s="13">
        <f>IF(B670&lt;=C670,C670-B670,0)</f>
        <v>0</v>
      </c>
      <c r="E670" s="13">
        <f t="shared" si="40"/>
        <v>0</v>
      </c>
      <c r="F670" s="13">
        <f t="shared" si="41"/>
        <v>0</v>
      </c>
      <c r="G670" s="13" t="str">
        <f>IF(B670&lt;=C670,C670-B670,"No Order Needed")</f>
        <v>No Order Needed</v>
      </c>
      <c r="H670" s="13">
        <f t="shared" si="42"/>
        <v>0</v>
      </c>
      <c r="I670" s="13" t="str">
        <f t="shared" si="43"/>
        <v>Ok</v>
      </c>
    </row>
    <row r="671" spans="1:9" x14ac:dyDescent="0.3">
      <c r="A671" s="13" t="s">
        <v>1361</v>
      </c>
      <c r="B671" s="13">
        <f>VLOOKUP(A671,VLookup_Data,4,FALSE)</f>
        <v>76</v>
      </c>
      <c r="C671" s="13">
        <f>_xlfn.XLOOKUP(A671,Product_Name,Recorder_Level)</f>
        <v>65</v>
      </c>
      <c r="D671" s="13">
        <f>IF(B671&lt;=C671,C671-B671,0)</f>
        <v>0</v>
      </c>
      <c r="E671" s="13">
        <f t="shared" si="40"/>
        <v>0</v>
      </c>
      <c r="F671" s="13">
        <f t="shared" si="41"/>
        <v>0</v>
      </c>
      <c r="G671" s="13" t="str">
        <f>IF(B671&lt;=C671,C671-B671,"No Order Needed")</f>
        <v>No Order Needed</v>
      </c>
      <c r="H671" s="13">
        <f t="shared" si="42"/>
        <v>0</v>
      </c>
      <c r="I671" s="13" t="str">
        <f t="shared" si="43"/>
        <v>Ok</v>
      </c>
    </row>
    <row r="672" spans="1:9" x14ac:dyDescent="0.3">
      <c r="A672" s="13" t="s">
        <v>1363</v>
      </c>
      <c r="B672" s="13">
        <f>VLOOKUP(A672,VLookup_Data,4,FALSE)</f>
        <v>75</v>
      </c>
      <c r="C672" s="13">
        <f>_xlfn.XLOOKUP(A672,Product_Name,Recorder_Level)</f>
        <v>91</v>
      </c>
      <c r="D672" s="13">
        <f>IF(B672&lt;=C672,C672-B672,0)</f>
        <v>16</v>
      </c>
      <c r="E672" s="13">
        <f t="shared" si="40"/>
        <v>16</v>
      </c>
      <c r="F672" s="13">
        <f t="shared" si="41"/>
        <v>16</v>
      </c>
      <c r="G672" s="13">
        <f>IF(B672&lt;=C672,C672-B672,"No Order Needed")</f>
        <v>16</v>
      </c>
      <c r="H672" s="13">
        <f t="shared" si="42"/>
        <v>26</v>
      </c>
      <c r="I672" s="13" t="str">
        <f t="shared" si="43"/>
        <v>Reorder</v>
      </c>
    </row>
    <row r="673" spans="1:9" x14ac:dyDescent="0.3">
      <c r="A673" s="13" t="s">
        <v>1365</v>
      </c>
      <c r="B673" s="13">
        <f>VLOOKUP(A673,VLookup_Data,4,FALSE)</f>
        <v>108</v>
      </c>
      <c r="C673" s="13">
        <f>_xlfn.XLOOKUP(A673,Product_Name,Recorder_Level)</f>
        <v>31</v>
      </c>
      <c r="D673" s="13">
        <f>IF(B673&lt;=C673,C673-B673,0)</f>
        <v>0</v>
      </c>
      <c r="E673" s="13">
        <f t="shared" si="40"/>
        <v>0</v>
      </c>
      <c r="F673" s="13">
        <f t="shared" si="41"/>
        <v>0</v>
      </c>
      <c r="G673" s="13" t="str">
        <f>IF(B673&lt;=C673,C673-B673,"No Order Needed")</f>
        <v>No Order Needed</v>
      </c>
      <c r="H673" s="13">
        <f t="shared" si="42"/>
        <v>0</v>
      </c>
      <c r="I673" s="13" t="str">
        <f t="shared" si="43"/>
        <v>Ok</v>
      </c>
    </row>
    <row r="674" spans="1:9" x14ac:dyDescent="0.3">
      <c r="A674" s="13" t="s">
        <v>1367</v>
      </c>
      <c r="B674" s="13">
        <f>VLOOKUP(A674,VLookup_Data,4,FALSE)</f>
        <v>44</v>
      </c>
      <c r="C674" s="13">
        <f>_xlfn.XLOOKUP(A674,Product_Name,Recorder_Level)</f>
        <v>88</v>
      </c>
      <c r="D674" s="13">
        <f>IF(B674&lt;=C674,C674-B674,0)</f>
        <v>44</v>
      </c>
      <c r="E674" s="13">
        <f t="shared" si="40"/>
        <v>44</v>
      </c>
      <c r="F674" s="13">
        <f t="shared" si="41"/>
        <v>44</v>
      </c>
      <c r="G674" s="13">
        <f>IF(B674&lt;=C674,C674-B674,"No Order Needed")</f>
        <v>44</v>
      </c>
      <c r="H674" s="13">
        <f t="shared" si="42"/>
        <v>54</v>
      </c>
      <c r="I674" s="13" t="str">
        <f t="shared" si="43"/>
        <v>Reorder</v>
      </c>
    </row>
    <row r="675" spans="1:9" x14ac:dyDescent="0.3">
      <c r="A675" s="13" t="s">
        <v>1369</v>
      </c>
      <c r="B675" s="13">
        <f>VLOOKUP(A675,VLookup_Data,4,FALSE)</f>
        <v>86</v>
      </c>
      <c r="C675" s="13">
        <f>_xlfn.XLOOKUP(A675,Product_Name,Recorder_Level)</f>
        <v>49</v>
      </c>
      <c r="D675" s="13">
        <f>IF(B675&lt;=C675,C675-B675,0)</f>
        <v>0</v>
      </c>
      <c r="E675" s="13">
        <f t="shared" si="40"/>
        <v>0</v>
      </c>
      <c r="F675" s="13">
        <f t="shared" si="41"/>
        <v>0</v>
      </c>
      <c r="G675" s="13" t="str">
        <f>IF(B675&lt;=C675,C675-B675,"No Order Needed")</f>
        <v>No Order Needed</v>
      </c>
      <c r="H675" s="13">
        <f t="shared" si="42"/>
        <v>0</v>
      </c>
      <c r="I675" s="13" t="str">
        <f t="shared" si="43"/>
        <v>Ok</v>
      </c>
    </row>
    <row r="676" spans="1:9" x14ac:dyDescent="0.3">
      <c r="A676" s="13" t="s">
        <v>1371</v>
      </c>
      <c r="B676" s="13">
        <f>VLOOKUP(A676,VLookup_Data,4,FALSE)</f>
        <v>176</v>
      </c>
      <c r="C676" s="13">
        <f>_xlfn.XLOOKUP(A676,Product_Name,Recorder_Level)</f>
        <v>66</v>
      </c>
      <c r="D676" s="13">
        <f>IF(B676&lt;=C676,C676-B676,0)</f>
        <v>0</v>
      </c>
      <c r="E676" s="13">
        <f t="shared" si="40"/>
        <v>0</v>
      </c>
      <c r="F676" s="13">
        <f t="shared" si="41"/>
        <v>0</v>
      </c>
      <c r="G676" s="13" t="str">
        <f>IF(B676&lt;=C676,C676-B676,"No Order Needed")</f>
        <v>No Order Needed</v>
      </c>
      <c r="H676" s="13">
        <f t="shared" si="42"/>
        <v>0</v>
      </c>
      <c r="I676" s="13" t="str">
        <f t="shared" si="43"/>
        <v>Ok</v>
      </c>
    </row>
    <row r="677" spans="1:9" x14ac:dyDescent="0.3">
      <c r="A677" s="13" t="s">
        <v>1374</v>
      </c>
      <c r="B677" s="13">
        <f>VLOOKUP(A677,VLookup_Data,4,FALSE)</f>
        <v>146</v>
      </c>
      <c r="C677" s="13">
        <f>_xlfn.XLOOKUP(A677,Product_Name,Recorder_Level)</f>
        <v>47</v>
      </c>
      <c r="D677" s="13">
        <f>IF(B677&lt;=C677,C677-B677,0)</f>
        <v>0</v>
      </c>
      <c r="E677" s="13">
        <f t="shared" si="40"/>
        <v>0</v>
      </c>
      <c r="F677" s="13">
        <f t="shared" si="41"/>
        <v>0</v>
      </c>
      <c r="G677" s="13" t="str">
        <f>IF(B677&lt;=C677,C677-B677,"No Order Needed")</f>
        <v>No Order Needed</v>
      </c>
      <c r="H677" s="13">
        <f t="shared" si="42"/>
        <v>0</v>
      </c>
      <c r="I677" s="13" t="str">
        <f t="shared" si="43"/>
        <v>Ok</v>
      </c>
    </row>
    <row r="678" spans="1:9" x14ac:dyDescent="0.3">
      <c r="A678" s="13" t="s">
        <v>428</v>
      </c>
      <c r="B678" s="13">
        <f>VLOOKUP(A678,VLookup_Data,4,FALSE)</f>
        <v>178</v>
      </c>
      <c r="C678" s="13">
        <f>_xlfn.XLOOKUP(A678,Product_Name,Recorder_Level)</f>
        <v>81</v>
      </c>
      <c r="D678" s="13">
        <f>IF(B678&lt;=C678,C678-B678,0)</f>
        <v>0</v>
      </c>
      <c r="E678" s="13">
        <f t="shared" si="40"/>
        <v>0</v>
      </c>
      <c r="F678" s="13">
        <f t="shared" si="41"/>
        <v>0</v>
      </c>
      <c r="G678" s="13" t="str">
        <f>IF(B678&lt;=C678,C678-B678,"No Order Needed")</f>
        <v>No Order Needed</v>
      </c>
      <c r="H678" s="13">
        <f t="shared" si="42"/>
        <v>0</v>
      </c>
      <c r="I678" s="13" t="str">
        <f t="shared" si="43"/>
        <v>Ok</v>
      </c>
    </row>
    <row r="679" spans="1:9" x14ac:dyDescent="0.3">
      <c r="A679" s="13" t="s">
        <v>1377</v>
      </c>
      <c r="B679" s="13">
        <f>VLOOKUP(A679,VLookup_Data,4,FALSE)</f>
        <v>190</v>
      </c>
      <c r="C679" s="13">
        <f>_xlfn.XLOOKUP(A679,Product_Name,Recorder_Level)</f>
        <v>0</v>
      </c>
      <c r="D679" s="13">
        <f>IF(B679&lt;=C679,C679-B679,0)</f>
        <v>0</v>
      </c>
      <c r="E679" s="13">
        <f t="shared" si="40"/>
        <v>0</v>
      </c>
      <c r="F679" s="13">
        <f t="shared" si="41"/>
        <v>0</v>
      </c>
      <c r="G679" s="13" t="str">
        <f>IF(B679&lt;=C679,C679-B679,"No Order Needed")</f>
        <v>No Order Needed</v>
      </c>
      <c r="H679" s="13">
        <f t="shared" si="42"/>
        <v>0</v>
      </c>
      <c r="I679" s="13" t="str">
        <f t="shared" si="43"/>
        <v>Ok</v>
      </c>
    </row>
    <row r="680" spans="1:9" x14ac:dyDescent="0.3">
      <c r="A680" s="13" t="s">
        <v>1379</v>
      </c>
      <c r="B680" s="13">
        <f>VLOOKUP(A680,VLookup_Data,4,FALSE)</f>
        <v>50</v>
      </c>
      <c r="C680" s="13">
        <f>_xlfn.XLOOKUP(A680,Product_Name,Recorder_Level)</f>
        <v>94</v>
      </c>
      <c r="D680" s="13">
        <f>IF(B680&lt;=C680,C680-B680,0)</f>
        <v>44</v>
      </c>
      <c r="E680" s="13">
        <f t="shared" si="40"/>
        <v>44</v>
      </c>
      <c r="F680" s="13">
        <f t="shared" si="41"/>
        <v>44</v>
      </c>
      <c r="G680" s="13">
        <f>IF(B680&lt;=C680,C680-B680,"No Order Needed")</f>
        <v>44</v>
      </c>
      <c r="H680" s="13">
        <f t="shared" si="42"/>
        <v>54</v>
      </c>
      <c r="I680" s="13" t="str">
        <f t="shared" si="43"/>
        <v>Reorder</v>
      </c>
    </row>
    <row r="681" spans="1:9" x14ac:dyDescent="0.3">
      <c r="A681" s="13" t="s">
        <v>1381</v>
      </c>
      <c r="B681" s="13">
        <f>VLOOKUP(A681,VLookup_Data,4,FALSE)</f>
        <v>117</v>
      </c>
      <c r="C681" s="13">
        <f>_xlfn.XLOOKUP(A681,Product_Name,Recorder_Level)</f>
        <v>92</v>
      </c>
      <c r="D681" s="13">
        <f>IF(B681&lt;=C681,C681-B681,0)</f>
        <v>0</v>
      </c>
      <c r="E681" s="13">
        <f t="shared" si="40"/>
        <v>0</v>
      </c>
      <c r="F681" s="13">
        <f t="shared" si="41"/>
        <v>0</v>
      </c>
      <c r="G681" s="13" t="str">
        <f>IF(B681&lt;=C681,C681-B681,"No Order Needed")</f>
        <v>No Order Needed</v>
      </c>
      <c r="H681" s="13">
        <f t="shared" si="42"/>
        <v>0</v>
      </c>
      <c r="I681" s="13" t="str">
        <f t="shared" si="43"/>
        <v>Ok</v>
      </c>
    </row>
    <row r="682" spans="1:9" x14ac:dyDescent="0.3">
      <c r="A682" s="13" t="s">
        <v>1384</v>
      </c>
      <c r="B682" s="13">
        <f>VLOOKUP(A682,VLookup_Data,4,FALSE)</f>
        <v>165</v>
      </c>
      <c r="C682" s="13">
        <f>_xlfn.XLOOKUP(A682,Product_Name,Recorder_Level)</f>
        <v>0</v>
      </c>
      <c r="D682" s="13">
        <f>IF(B682&lt;=C682,C682-B682,0)</f>
        <v>0</v>
      </c>
      <c r="E682" s="13">
        <f t="shared" si="40"/>
        <v>0</v>
      </c>
      <c r="F682" s="13">
        <f t="shared" si="41"/>
        <v>0</v>
      </c>
      <c r="G682" s="13" t="str">
        <f>IF(B682&lt;=C682,C682-B682,"No Order Needed")</f>
        <v>No Order Needed</v>
      </c>
      <c r="H682" s="13">
        <f t="shared" si="42"/>
        <v>0</v>
      </c>
      <c r="I682" s="13" t="str">
        <f t="shared" si="43"/>
        <v>Ok</v>
      </c>
    </row>
    <row r="683" spans="1:9" x14ac:dyDescent="0.3">
      <c r="A683" s="13" t="s">
        <v>1386</v>
      </c>
      <c r="B683" s="13">
        <f>VLOOKUP(A683,VLookup_Data,4,FALSE)</f>
        <v>1</v>
      </c>
      <c r="C683" s="13">
        <f>_xlfn.XLOOKUP(A683,Product_Name,Recorder_Level)</f>
        <v>60</v>
      </c>
      <c r="D683" s="13">
        <f>IF(B683&lt;=C683,C683-B683,0)</f>
        <v>59</v>
      </c>
      <c r="E683" s="13">
        <f t="shared" si="40"/>
        <v>59</v>
      </c>
      <c r="F683" s="13">
        <f t="shared" si="41"/>
        <v>59</v>
      </c>
      <c r="G683" s="13">
        <f>IF(B683&lt;=C683,C683-B683,"No Order Needed")</f>
        <v>59</v>
      </c>
      <c r="H683" s="13">
        <f t="shared" si="42"/>
        <v>69</v>
      </c>
      <c r="I683" s="13" t="str">
        <f t="shared" si="43"/>
        <v>Reorder</v>
      </c>
    </row>
    <row r="684" spans="1:9" x14ac:dyDescent="0.3">
      <c r="A684" s="13" t="s">
        <v>602</v>
      </c>
      <c r="B684" s="13">
        <f>VLOOKUP(A684,VLookup_Data,4,FALSE)</f>
        <v>147</v>
      </c>
      <c r="C684" s="13">
        <f>_xlfn.XLOOKUP(A684,Product_Name,Recorder_Level)</f>
        <v>81</v>
      </c>
      <c r="D684" s="13">
        <f>IF(B684&lt;=C684,C684-B684,0)</f>
        <v>0</v>
      </c>
      <c r="E684" s="13">
        <f t="shared" si="40"/>
        <v>0</v>
      </c>
      <c r="F684" s="13">
        <f t="shared" si="41"/>
        <v>0</v>
      </c>
      <c r="G684" s="13" t="str">
        <f>IF(B684&lt;=C684,C684-B684,"No Order Needed")</f>
        <v>No Order Needed</v>
      </c>
      <c r="H684" s="13">
        <f t="shared" si="42"/>
        <v>0</v>
      </c>
      <c r="I684" s="13" t="str">
        <f t="shared" si="43"/>
        <v>Ok</v>
      </c>
    </row>
    <row r="685" spans="1:9" x14ac:dyDescent="0.3">
      <c r="A685" s="13" t="s">
        <v>1389</v>
      </c>
      <c r="B685" s="13">
        <f>VLOOKUP(A685,VLookup_Data,4,FALSE)</f>
        <v>0</v>
      </c>
      <c r="C685" s="13">
        <f>_xlfn.XLOOKUP(A685,Product_Name,Recorder_Level)</f>
        <v>0</v>
      </c>
      <c r="D685" s="13">
        <f>IF(B685&lt;=C685,C685-B685,0)</f>
        <v>0</v>
      </c>
      <c r="E685" s="13">
        <f t="shared" si="40"/>
        <v>0</v>
      </c>
      <c r="F685" s="13">
        <f t="shared" si="41"/>
        <v>0</v>
      </c>
      <c r="G685" s="13">
        <f>IF(B685&lt;=C685,C685-B685,"No Order Needed")</f>
        <v>0</v>
      </c>
      <c r="H685" s="13">
        <f t="shared" si="42"/>
        <v>10</v>
      </c>
      <c r="I685" s="13" t="str">
        <f t="shared" si="43"/>
        <v>Urgent</v>
      </c>
    </row>
    <row r="686" spans="1:9" x14ac:dyDescent="0.3">
      <c r="A686" s="13" t="s">
        <v>1391</v>
      </c>
      <c r="B686" s="13">
        <f>VLOOKUP(A686,VLookup_Data,4,FALSE)</f>
        <v>22</v>
      </c>
      <c r="C686" s="13">
        <f>_xlfn.XLOOKUP(A686,Product_Name,Recorder_Level)</f>
        <v>43</v>
      </c>
      <c r="D686" s="13">
        <f>IF(B686&lt;=C686,C686-B686,0)</f>
        <v>21</v>
      </c>
      <c r="E686" s="13">
        <f t="shared" si="40"/>
        <v>21</v>
      </c>
      <c r="F686" s="13">
        <f t="shared" si="41"/>
        <v>21</v>
      </c>
      <c r="G686" s="13">
        <f>IF(B686&lt;=C686,C686-B686,"No Order Needed")</f>
        <v>21</v>
      </c>
      <c r="H686" s="13">
        <f t="shared" si="42"/>
        <v>31</v>
      </c>
      <c r="I686" s="13" t="str">
        <f t="shared" si="43"/>
        <v>Reorder</v>
      </c>
    </row>
    <row r="687" spans="1:9" x14ac:dyDescent="0.3">
      <c r="A687" s="13" t="s">
        <v>1393</v>
      </c>
      <c r="B687" s="13">
        <f>VLOOKUP(A687,VLookup_Data,4,FALSE)</f>
        <v>122</v>
      </c>
      <c r="C687" s="13">
        <f>_xlfn.XLOOKUP(A687,Product_Name,Recorder_Level)</f>
        <v>69</v>
      </c>
      <c r="D687" s="13">
        <f>IF(B687&lt;=C687,C687-B687,0)</f>
        <v>0</v>
      </c>
      <c r="E687" s="13">
        <f t="shared" si="40"/>
        <v>0</v>
      </c>
      <c r="F687" s="13">
        <f t="shared" si="41"/>
        <v>0</v>
      </c>
      <c r="G687" s="13" t="str">
        <f>IF(B687&lt;=C687,C687-B687,"No Order Needed")</f>
        <v>No Order Needed</v>
      </c>
      <c r="H687" s="13">
        <f t="shared" si="42"/>
        <v>0</v>
      </c>
      <c r="I687" s="13" t="str">
        <f t="shared" si="43"/>
        <v>Ok</v>
      </c>
    </row>
    <row r="688" spans="1:9" x14ac:dyDescent="0.3">
      <c r="A688" s="13" t="s">
        <v>7560</v>
      </c>
      <c r="B688" s="13">
        <f>VLOOKUP(A688,VLookup_Data,4,FALSE)</f>
        <v>98</v>
      </c>
      <c r="C688" s="13">
        <f>_xlfn.XLOOKUP(A688,Product_Name,Recorder_Level)</f>
        <v>64</v>
      </c>
      <c r="D688" s="13">
        <f>IF(B688&lt;=C688,C688-B688,0)</f>
        <v>0</v>
      </c>
      <c r="E688" s="13">
        <f t="shared" si="40"/>
        <v>0</v>
      </c>
      <c r="F688" s="13">
        <f t="shared" si="41"/>
        <v>0</v>
      </c>
      <c r="G688" s="13" t="str">
        <f>IF(B688&lt;=C688,C688-B688,"No Order Needed")</f>
        <v>No Order Needed</v>
      </c>
      <c r="H688" s="13">
        <f t="shared" si="42"/>
        <v>0</v>
      </c>
      <c r="I688" s="13" t="str">
        <f t="shared" si="43"/>
        <v>Ok</v>
      </c>
    </row>
    <row r="689" spans="1:9" x14ac:dyDescent="0.3">
      <c r="A689" s="13" t="s">
        <v>3688</v>
      </c>
      <c r="B689" s="13">
        <f>VLOOKUP(A689,VLookup_Data,4,FALSE)</f>
        <v>121</v>
      </c>
      <c r="C689" s="13">
        <f>_xlfn.XLOOKUP(A689,Product_Name,Recorder_Level)</f>
        <v>49</v>
      </c>
      <c r="D689" s="13">
        <f>IF(B689&lt;=C689,C689-B689,0)</f>
        <v>0</v>
      </c>
      <c r="E689" s="13">
        <f t="shared" si="40"/>
        <v>0</v>
      </c>
      <c r="F689" s="13">
        <f t="shared" si="41"/>
        <v>0</v>
      </c>
      <c r="G689" s="13" t="str">
        <f>IF(B689&lt;=C689,C689-B689,"No Order Needed")</f>
        <v>No Order Needed</v>
      </c>
      <c r="H689" s="13">
        <f t="shared" si="42"/>
        <v>0</v>
      </c>
      <c r="I689" s="13" t="str">
        <f t="shared" si="43"/>
        <v>Ok</v>
      </c>
    </row>
    <row r="690" spans="1:9" x14ac:dyDescent="0.3">
      <c r="A690" s="13" t="s">
        <v>178</v>
      </c>
      <c r="B690" s="13">
        <f>VLOOKUP(A690,VLookup_Data,4,FALSE)</f>
        <v>159</v>
      </c>
      <c r="C690" s="13">
        <f>_xlfn.XLOOKUP(A690,Product_Name,Recorder_Level)</f>
        <v>52</v>
      </c>
      <c r="D690" s="13">
        <f>IF(B690&lt;=C690,C690-B690,0)</f>
        <v>0</v>
      </c>
      <c r="E690" s="13">
        <f t="shared" si="40"/>
        <v>0</v>
      </c>
      <c r="F690" s="13">
        <f t="shared" si="41"/>
        <v>0</v>
      </c>
      <c r="G690" s="13" t="str">
        <f>IF(B690&lt;=C690,C690-B690,"No Order Needed")</f>
        <v>No Order Needed</v>
      </c>
      <c r="H690" s="13">
        <f t="shared" si="42"/>
        <v>0</v>
      </c>
      <c r="I690" s="13" t="str">
        <f t="shared" si="43"/>
        <v>Ok</v>
      </c>
    </row>
    <row r="691" spans="1:9" x14ac:dyDescent="0.3">
      <c r="A691" s="13" t="s">
        <v>1401</v>
      </c>
      <c r="B691" s="13">
        <f>VLOOKUP(A691,VLookup_Data,4,FALSE)</f>
        <v>40</v>
      </c>
      <c r="C691" s="13">
        <f>_xlfn.XLOOKUP(A691,Product_Name,Recorder_Level)</f>
        <v>82</v>
      </c>
      <c r="D691" s="13">
        <f>IF(B691&lt;=C691,C691-B691,0)</f>
        <v>42</v>
      </c>
      <c r="E691" s="13">
        <f t="shared" si="40"/>
        <v>42</v>
      </c>
      <c r="F691" s="13">
        <f t="shared" si="41"/>
        <v>42</v>
      </c>
      <c r="G691" s="13">
        <f>IF(B691&lt;=C691,C691-B691,"No Order Needed")</f>
        <v>42</v>
      </c>
      <c r="H691" s="13">
        <f t="shared" si="42"/>
        <v>52</v>
      </c>
      <c r="I691" s="13" t="str">
        <f t="shared" si="43"/>
        <v>Reorder</v>
      </c>
    </row>
    <row r="692" spans="1:9" x14ac:dyDescent="0.3">
      <c r="A692" s="13" t="s">
        <v>1403</v>
      </c>
      <c r="B692" s="13">
        <f>VLOOKUP(A692,VLookup_Data,4,FALSE)</f>
        <v>0</v>
      </c>
      <c r="C692" s="13">
        <f>_xlfn.XLOOKUP(A692,Product_Name,Recorder_Level)</f>
        <v>52</v>
      </c>
      <c r="D692" s="13">
        <f>IF(B692&lt;=C692,C692-B692,0)</f>
        <v>52</v>
      </c>
      <c r="E692" s="13">
        <f t="shared" si="40"/>
        <v>52</v>
      </c>
      <c r="F692" s="13">
        <f t="shared" si="41"/>
        <v>52</v>
      </c>
      <c r="G692" s="13">
        <f>IF(B692&lt;=C692,C692-B692,"No Order Needed")</f>
        <v>52</v>
      </c>
      <c r="H692" s="13">
        <f t="shared" si="42"/>
        <v>62</v>
      </c>
      <c r="I692" s="13" t="str">
        <f t="shared" si="43"/>
        <v>Urgent</v>
      </c>
    </row>
    <row r="693" spans="1:9" x14ac:dyDescent="0.3">
      <c r="A693" s="13" t="s">
        <v>60</v>
      </c>
      <c r="B693" s="13">
        <f>VLOOKUP(A693,VLookup_Data,4,FALSE)</f>
        <v>103</v>
      </c>
      <c r="C693" s="13">
        <f>_xlfn.XLOOKUP(A693,Product_Name,Recorder_Level)</f>
        <v>23</v>
      </c>
      <c r="D693" s="13">
        <f>IF(B693&lt;=C693,C693-B693,0)</f>
        <v>0</v>
      </c>
      <c r="E693" s="13">
        <f t="shared" si="40"/>
        <v>0</v>
      </c>
      <c r="F693" s="13">
        <f t="shared" si="41"/>
        <v>0</v>
      </c>
      <c r="G693" s="13" t="str">
        <f>IF(B693&lt;=C693,C693-B693,"No Order Needed")</f>
        <v>No Order Needed</v>
      </c>
      <c r="H693" s="13">
        <f t="shared" si="42"/>
        <v>0</v>
      </c>
      <c r="I693" s="13" t="str">
        <f t="shared" si="43"/>
        <v>Ok</v>
      </c>
    </row>
    <row r="694" spans="1:9" x14ac:dyDescent="0.3">
      <c r="A694" s="13" t="s">
        <v>1407</v>
      </c>
      <c r="B694" s="13">
        <f>VLOOKUP(A694,VLookup_Data,4,FALSE)</f>
        <v>164</v>
      </c>
      <c r="C694" s="13">
        <f>_xlfn.XLOOKUP(A694,Product_Name,Recorder_Level)</f>
        <v>75</v>
      </c>
      <c r="D694" s="13">
        <f>IF(B694&lt;=C694,C694-B694,0)</f>
        <v>0</v>
      </c>
      <c r="E694" s="13">
        <f t="shared" si="40"/>
        <v>0</v>
      </c>
      <c r="F694" s="13">
        <f t="shared" si="41"/>
        <v>0</v>
      </c>
      <c r="G694" s="13" t="str">
        <f>IF(B694&lt;=C694,C694-B694,"No Order Needed")</f>
        <v>No Order Needed</v>
      </c>
      <c r="H694" s="13">
        <f t="shared" si="42"/>
        <v>0</v>
      </c>
      <c r="I694" s="13" t="str">
        <f t="shared" si="43"/>
        <v>Ok</v>
      </c>
    </row>
    <row r="695" spans="1:9" x14ac:dyDescent="0.3">
      <c r="A695" s="13" t="s">
        <v>1131</v>
      </c>
      <c r="B695" s="13">
        <f>VLOOKUP(A695,VLookup_Data,4,FALSE)</f>
        <v>107</v>
      </c>
      <c r="C695" s="13">
        <f>_xlfn.XLOOKUP(A695,Product_Name,Recorder_Level)</f>
        <v>24</v>
      </c>
      <c r="D695" s="13">
        <f>IF(B695&lt;=C695,C695-B695,0)</f>
        <v>0</v>
      </c>
      <c r="E695" s="13">
        <f t="shared" si="40"/>
        <v>0</v>
      </c>
      <c r="F695" s="13">
        <f t="shared" si="41"/>
        <v>0</v>
      </c>
      <c r="G695" s="13" t="str">
        <f>IF(B695&lt;=C695,C695-B695,"No Order Needed")</f>
        <v>No Order Needed</v>
      </c>
      <c r="H695" s="13">
        <f t="shared" si="42"/>
        <v>0</v>
      </c>
      <c r="I695" s="13" t="str">
        <f t="shared" si="43"/>
        <v>Ok</v>
      </c>
    </row>
    <row r="696" spans="1:9" x14ac:dyDescent="0.3">
      <c r="A696" s="13" t="s">
        <v>2032</v>
      </c>
      <c r="B696" s="13">
        <f>VLOOKUP(A696,VLookup_Data,4,FALSE)</f>
        <v>145</v>
      </c>
      <c r="C696" s="13">
        <f>_xlfn.XLOOKUP(A696,Product_Name,Recorder_Level)</f>
        <v>54</v>
      </c>
      <c r="D696" s="13">
        <f>IF(B696&lt;=C696,C696-B696,0)</f>
        <v>0</v>
      </c>
      <c r="E696" s="13">
        <f t="shared" si="40"/>
        <v>0</v>
      </c>
      <c r="F696" s="13">
        <f t="shared" si="41"/>
        <v>0</v>
      </c>
      <c r="G696" s="13" t="str">
        <f>IF(B696&lt;=C696,C696-B696,"No Order Needed")</f>
        <v>No Order Needed</v>
      </c>
      <c r="H696" s="13">
        <f t="shared" si="42"/>
        <v>0</v>
      </c>
      <c r="I696" s="13" t="str">
        <f t="shared" si="43"/>
        <v>Ok</v>
      </c>
    </row>
    <row r="697" spans="1:9" x14ac:dyDescent="0.3">
      <c r="A697" s="13" t="s">
        <v>1412</v>
      </c>
      <c r="B697" s="13">
        <f>VLOOKUP(A697,VLookup_Data,4,FALSE)</f>
        <v>63</v>
      </c>
      <c r="C697" s="13">
        <f>_xlfn.XLOOKUP(A697,Product_Name,Recorder_Level)</f>
        <v>88</v>
      </c>
      <c r="D697" s="13">
        <f>IF(B697&lt;=C697,C697-B697,0)</f>
        <v>25</v>
      </c>
      <c r="E697" s="13">
        <f t="shared" si="40"/>
        <v>25</v>
      </c>
      <c r="F697" s="13">
        <f t="shared" si="41"/>
        <v>25</v>
      </c>
      <c r="G697" s="13">
        <f>IF(B697&lt;=C697,C697-B697,"No Order Needed")</f>
        <v>25</v>
      </c>
      <c r="H697" s="13">
        <f t="shared" si="42"/>
        <v>35</v>
      </c>
      <c r="I697" s="13" t="str">
        <f t="shared" si="43"/>
        <v>Reorder</v>
      </c>
    </row>
    <row r="698" spans="1:9" x14ac:dyDescent="0.3">
      <c r="A698" s="13" t="s">
        <v>1414</v>
      </c>
      <c r="B698" s="13">
        <f>VLOOKUP(A698,VLookup_Data,4,FALSE)</f>
        <v>183</v>
      </c>
      <c r="C698" s="13">
        <f>_xlfn.XLOOKUP(A698,Product_Name,Recorder_Level)</f>
        <v>95</v>
      </c>
      <c r="D698" s="13">
        <f>IF(B698&lt;=C698,C698-B698,0)</f>
        <v>0</v>
      </c>
      <c r="E698" s="13">
        <f t="shared" si="40"/>
        <v>0</v>
      </c>
      <c r="F698" s="13">
        <f t="shared" si="41"/>
        <v>0</v>
      </c>
      <c r="G698" s="13" t="str">
        <f>IF(B698&lt;=C698,C698-B698,"No Order Needed")</f>
        <v>No Order Needed</v>
      </c>
      <c r="H698" s="13">
        <f t="shared" si="42"/>
        <v>0</v>
      </c>
      <c r="I698" s="13" t="str">
        <f t="shared" si="43"/>
        <v>Ok</v>
      </c>
    </row>
    <row r="699" spans="1:9" x14ac:dyDescent="0.3">
      <c r="A699" s="13" t="s">
        <v>1416</v>
      </c>
      <c r="B699" s="13">
        <f>VLOOKUP(A699,VLookup_Data,4,FALSE)</f>
        <v>131</v>
      </c>
      <c r="C699" s="13">
        <f>_xlfn.XLOOKUP(A699,Product_Name,Recorder_Level)</f>
        <v>69</v>
      </c>
      <c r="D699" s="13">
        <f>IF(B699&lt;=C699,C699-B699,0)</f>
        <v>0</v>
      </c>
      <c r="E699" s="13">
        <f t="shared" si="40"/>
        <v>0</v>
      </c>
      <c r="F699" s="13">
        <f t="shared" si="41"/>
        <v>0</v>
      </c>
      <c r="G699" s="13" t="str">
        <f>IF(B699&lt;=C699,C699-B699,"No Order Needed")</f>
        <v>No Order Needed</v>
      </c>
      <c r="H699" s="13">
        <f t="shared" si="42"/>
        <v>0</v>
      </c>
      <c r="I699" s="13" t="str">
        <f t="shared" si="43"/>
        <v>Ok</v>
      </c>
    </row>
    <row r="700" spans="1:9" x14ac:dyDescent="0.3">
      <c r="A700" s="13" t="s">
        <v>1418</v>
      </c>
      <c r="B700" s="13">
        <f>VLOOKUP(A700,VLookup_Data,4,FALSE)</f>
        <v>0</v>
      </c>
      <c r="C700" s="13">
        <f>_xlfn.XLOOKUP(A700,Product_Name,Recorder_Level)</f>
        <v>86</v>
      </c>
      <c r="D700" s="13">
        <f>IF(B700&lt;=C700,C700-B700,0)</f>
        <v>86</v>
      </c>
      <c r="E700" s="13">
        <f t="shared" si="40"/>
        <v>86</v>
      </c>
      <c r="F700" s="13">
        <f t="shared" si="41"/>
        <v>86</v>
      </c>
      <c r="G700" s="13">
        <f>IF(B700&lt;=C700,C700-B700,"No Order Needed")</f>
        <v>86</v>
      </c>
      <c r="H700" s="13">
        <f t="shared" si="42"/>
        <v>96</v>
      </c>
      <c r="I700" s="13" t="str">
        <f t="shared" si="43"/>
        <v>Urgent</v>
      </c>
    </row>
    <row r="701" spans="1:9" x14ac:dyDescent="0.3">
      <c r="A701" s="13" t="s">
        <v>982</v>
      </c>
      <c r="B701" s="13">
        <f>VLOOKUP(A701,VLookup_Data,4,FALSE)</f>
        <v>2</v>
      </c>
      <c r="C701" s="13">
        <f>_xlfn.XLOOKUP(A701,Product_Name,Recorder_Level)</f>
        <v>35</v>
      </c>
      <c r="D701" s="13">
        <f>IF(B701&lt;=C701,C701-B701,0)</f>
        <v>33</v>
      </c>
      <c r="E701" s="13">
        <f t="shared" si="40"/>
        <v>33</v>
      </c>
      <c r="F701" s="13">
        <f t="shared" si="41"/>
        <v>33</v>
      </c>
      <c r="G701" s="13">
        <f>IF(B701&lt;=C701,C701-B701,"No Order Needed")</f>
        <v>33</v>
      </c>
      <c r="H701" s="13">
        <f t="shared" si="42"/>
        <v>43</v>
      </c>
      <c r="I701" s="13" t="str">
        <f t="shared" si="43"/>
        <v>Reorder</v>
      </c>
    </row>
    <row r="702" spans="1:9" x14ac:dyDescent="0.3">
      <c r="A702" s="13" t="s">
        <v>1422</v>
      </c>
      <c r="B702" s="13">
        <f>VLOOKUP(A702,VLookup_Data,4,FALSE)</f>
        <v>191</v>
      </c>
      <c r="C702" s="13">
        <f>_xlfn.XLOOKUP(A702,Product_Name,Recorder_Level)</f>
        <v>70</v>
      </c>
      <c r="D702" s="13">
        <f>IF(B702&lt;=C702,C702-B702,0)</f>
        <v>0</v>
      </c>
      <c r="E702" s="13">
        <f t="shared" si="40"/>
        <v>0</v>
      </c>
      <c r="F702" s="13">
        <f t="shared" si="41"/>
        <v>0</v>
      </c>
      <c r="G702" s="13" t="str">
        <f>IF(B702&lt;=C702,C702-B702,"No Order Needed")</f>
        <v>No Order Needed</v>
      </c>
      <c r="H702" s="13">
        <f t="shared" si="42"/>
        <v>0</v>
      </c>
      <c r="I702" s="13" t="str">
        <f t="shared" si="43"/>
        <v>Ok</v>
      </c>
    </row>
    <row r="703" spans="1:9" x14ac:dyDescent="0.3">
      <c r="A703" s="13" t="s">
        <v>1424</v>
      </c>
      <c r="B703" s="13">
        <f>VLOOKUP(A703,VLookup_Data,4,FALSE)</f>
        <v>142</v>
      </c>
      <c r="C703" s="13">
        <f>_xlfn.XLOOKUP(A703,Product_Name,Recorder_Level)</f>
        <v>0</v>
      </c>
      <c r="D703" s="13">
        <f>IF(B703&lt;=C703,C703-B703,0)</f>
        <v>0</v>
      </c>
      <c r="E703" s="13">
        <f t="shared" si="40"/>
        <v>0</v>
      </c>
      <c r="F703" s="13">
        <f t="shared" si="41"/>
        <v>0</v>
      </c>
      <c r="G703" s="13" t="str">
        <f>IF(B703&lt;=C703,C703-B703,"No Order Needed")</f>
        <v>No Order Needed</v>
      </c>
      <c r="H703" s="13">
        <f t="shared" si="42"/>
        <v>0</v>
      </c>
      <c r="I703" s="13" t="str">
        <f t="shared" si="43"/>
        <v>Ok</v>
      </c>
    </row>
    <row r="704" spans="1:9" x14ac:dyDescent="0.3">
      <c r="A704" s="13" t="s">
        <v>1426</v>
      </c>
      <c r="B704" s="13">
        <f>VLOOKUP(A704,VLookup_Data,4,FALSE)</f>
        <v>0</v>
      </c>
      <c r="C704" s="13">
        <f>_xlfn.XLOOKUP(A704,Product_Name,Recorder_Level)</f>
        <v>56</v>
      </c>
      <c r="D704" s="13">
        <f>IF(B704&lt;=C704,C704-B704,0)</f>
        <v>56</v>
      </c>
      <c r="E704" s="13">
        <f t="shared" si="40"/>
        <v>56</v>
      </c>
      <c r="F704" s="13">
        <f t="shared" si="41"/>
        <v>56</v>
      </c>
      <c r="G704" s="13">
        <f>IF(B704&lt;=C704,C704-B704,"No Order Needed")</f>
        <v>56</v>
      </c>
      <c r="H704" s="13">
        <f t="shared" si="42"/>
        <v>66</v>
      </c>
      <c r="I704" s="13" t="str">
        <f t="shared" si="43"/>
        <v>Urgent</v>
      </c>
    </row>
    <row r="705" spans="1:9" x14ac:dyDescent="0.3">
      <c r="A705" s="13" t="s">
        <v>1428</v>
      </c>
      <c r="B705" s="13">
        <f>VLOOKUP(A705,VLookup_Data,4,FALSE)</f>
        <v>34</v>
      </c>
      <c r="C705" s="13">
        <f>_xlfn.XLOOKUP(A705,Product_Name,Recorder_Level)</f>
        <v>25</v>
      </c>
      <c r="D705" s="13">
        <f>IF(B705&lt;=C705,C705-B705,0)</f>
        <v>0</v>
      </c>
      <c r="E705" s="13">
        <f t="shared" si="40"/>
        <v>0</v>
      </c>
      <c r="F705" s="13">
        <f t="shared" si="41"/>
        <v>0</v>
      </c>
      <c r="G705" s="13" t="str">
        <f>IF(B705&lt;=C705,C705-B705,"No Order Needed")</f>
        <v>No Order Needed</v>
      </c>
      <c r="H705" s="13">
        <f t="shared" si="42"/>
        <v>1</v>
      </c>
      <c r="I705" s="13" t="str">
        <f t="shared" si="43"/>
        <v>Ok</v>
      </c>
    </row>
    <row r="706" spans="1:9" x14ac:dyDescent="0.3">
      <c r="A706" s="13" t="s">
        <v>1773</v>
      </c>
      <c r="B706" s="13">
        <f>VLOOKUP(A706,VLookup_Data,4,FALSE)</f>
        <v>112</v>
      </c>
      <c r="C706" s="13">
        <f>_xlfn.XLOOKUP(A706,Product_Name,Recorder_Level)</f>
        <v>48</v>
      </c>
      <c r="D706" s="13">
        <f>IF(B706&lt;=C706,C706-B706,0)</f>
        <v>0</v>
      </c>
      <c r="E706" s="13">
        <f t="shared" si="40"/>
        <v>0</v>
      </c>
      <c r="F706" s="13">
        <f t="shared" si="41"/>
        <v>0</v>
      </c>
      <c r="G706" s="13" t="str">
        <f>IF(B706&lt;=C706,C706-B706,"No Order Needed")</f>
        <v>No Order Needed</v>
      </c>
      <c r="H706" s="13">
        <f t="shared" si="42"/>
        <v>0</v>
      </c>
      <c r="I706" s="13" t="str">
        <f t="shared" si="43"/>
        <v>Ok</v>
      </c>
    </row>
    <row r="707" spans="1:9" x14ac:dyDescent="0.3">
      <c r="A707" s="13" t="s">
        <v>1433</v>
      </c>
      <c r="B707" s="13">
        <f>VLOOKUP(A707,VLookup_Data,4,FALSE)</f>
        <v>48</v>
      </c>
      <c r="C707" s="13">
        <f>_xlfn.XLOOKUP(A707,Product_Name,Recorder_Level)</f>
        <v>32</v>
      </c>
      <c r="D707" s="13">
        <f>IF(B707&lt;=C707,C707-B707,0)</f>
        <v>0</v>
      </c>
      <c r="E707" s="13">
        <f t="shared" ref="E707:E770" si="44">IF(C707-B707&gt;0,C707-B707,0)</f>
        <v>0</v>
      </c>
      <c r="F707" s="13">
        <f t="shared" ref="F707:F770" si="45">MAX(C707-B707,0)</f>
        <v>0</v>
      </c>
      <c r="G707" s="13" t="str">
        <f>IF(B707&lt;=C707,C707-B707,"No Order Needed")</f>
        <v>No Order Needed</v>
      </c>
      <c r="H707" s="13">
        <f t="shared" ref="H707:H770" si="46">MAX((C707-B707)+10,0)</f>
        <v>0</v>
      </c>
      <c r="I707" s="13" t="str">
        <f t="shared" ref="I707:I770" si="47">IF(B707=0,"Urgent",IF(B707&lt;=C707,"Reorder","Ok"))</f>
        <v>Ok</v>
      </c>
    </row>
    <row r="708" spans="1:9" x14ac:dyDescent="0.3">
      <c r="A708" s="13" t="s">
        <v>1435</v>
      </c>
      <c r="B708" s="13">
        <f>VLOOKUP(A708,VLookup_Data,4,FALSE)</f>
        <v>122</v>
      </c>
      <c r="C708" s="13">
        <f>_xlfn.XLOOKUP(A708,Product_Name,Recorder_Level)</f>
        <v>70</v>
      </c>
      <c r="D708" s="13">
        <f>IF(B708&lt;=C708,C708-B708,0)</f>
        <v>0</v>
      </c>
      <c r="E708" s="13">
        <f t="shared" si="44"/>
        <v>0</v>
      </c>
      <c r="F708" s="13">
        <f t="shared" si="45"/>
        <v>0</v>
      </c>
      <c r="G708" s="13" t="str">
        <f>IF(B708&lt;=C708,C708-B708,"No Order Needed")</f>
        <v>No Order Needed</v>
      </c>
      <c r="H708" s="13">
        <f t="shared" si="46"/>
        <v>0</v>
      </c>
      <c r="I708" s="13" t="str">
        <f t="shared" si="47"/>
        <v>Ok</v>
      </c>
    </row>
    <row r="709" spans="1:9" x14ac:dyDescent="0.3">
      <c r="A709" s="13" t="s">
        <v>1437</v>
      </c>
      <c r="B709" s="13">
        <f>VLOOKUP(A709,VLookup_Data,4,FALSE)</f>
        <v>108</v>
      </c>
      <c r="C709" s="13">
        <f>_xlfn.XLOOKUP(A709,Product_Name,Recorder_Level)</f>
        <v>70</v>
      </c>
      <c r="D709" s="13">
        <f>IF(B709&lt;=C709,C709-B709,0)</f>
        <v>0</v>
      </c>
      <c r="E709" s="13">
        <f t="shared" si="44"/>
        <v>0</v>
      </c>
      <c r="F709" s="13">
        <f t="shared" si="45"/>
        <v>0</v>
      </c>
      <c r="G709" s="13" t="str">
        <f>IF(B709&lt;=C709,C709-B709,"No Order Needed")</f>
        <v>No Order Needed</v>
      </c>
      <c r="H709" s="13">
        <f t="shared" si="46"/>
        <v>0</v>
      </c>
      <c r="I709" s="13" t="str">
        <f t="shared" si="47"/>
        <v>Ok</v>
      </c>
    </row>
    <row r="710" spans="1:9" x14ac:dyDescent="0.3">
      <c r="A710" s="13" t="s">
        <v>1439</v>
      </c>
      <c r="B710" s="13">
        <f>VLOOKUP(A710,VLookup_Data,4,FALSE)</f>
        <v>173</v>
      </c>
      <c r="C710" s="13">
        <f>_xlfn.XLOOKUP(A710,Product_Name,Recorder_Level)</f>
        <v>40</v>
      </c>
      <c r="D710" s="13">
        <f>IF(B710&lt;=C710,C710-B710,0)</f>
        <v>0</v>
      </c>
      <c r="E710" s="13">
        <f t="shared" si="44"/>
        <v>0</v>
      </c>
      <c r="F710" s="13">
        <f t="shared" si="45"/>
        <v>0</v>
      </c>
      <c r="G710" s="13" t="str">
        <f>IF(B710&lt;=C710,C710-B710,"No Order Needed")</f>
        <v>No Order Needed</v>
      </c>
      <c r="H710" s="13">
        <f t="shared" si="46"/>
        <v>0</v>
      </c>
      <c r="I710" s="13" t="str">
        <f t="shared" si="47"/>
        <v>Ok</v>
      </c>
    </row>
    <row r="711" spans="1:9" x14ac:dyDescent="0.3">
      <c r="A711" s="13" t="s">
        <v>1441</v>
      </c>
      <c r="B711" s="13">
        <f>VLOOKUP(A711,VLookup_Data,4,FALSE)</f>
        <v>67</v>
      </c>
      <c r="C711" s="13">
        <f>_xlfn.XLOOKUP(A711,Product_Name,Recorder_Level)</f>
        <v>20</v>
      </c>
      <c r="D711" s="13">
        <f>IF(B711&lt;=C711,C711-B711,0)</f>
        <v>0</v>
      </c>
      <c r="E711" s="13">
        <f t="shared" si="44"/>
        <v>0</v>
      </c>
      <c r="F711" s="13">
        <f t="shared" si="45"/>
        <v>0</v>
      </c>
      <c r="G711" s="13" t="str">
        <f>IF(B711&lt;=C711,C711-B711,"No Order Needed")</f>
        <v>No Order Needed</v>
      </c>
      <c r="H711" s="13">
        <f t="shared" si="46"/>
        <v>0</v>
      </c>
      <c r="I711" s="13" t="str">
        <f t="shared" si="47"/>
        <v>Ok</v>
      </c>
    </row>
    <row r="712" spans="1:9" x14ac:dyDescent="0.3">
      <c r="A712" s="13" t="s">
        <v>498</v>
      </c>
      <c r="B712" s="13">
        <f>VLOOKUP(A712,VLookup_Data,4,FALSE)</f>
        <v>189</v>
      </c>
      <c r="C712" s="13">
        <f>_xlfn.XLOOKUP(A712,Product_Name,Recorder_Level)</f>
        <v>79</v>
      </c>
      <c r="D712" s="13">
        <f>IF(B712&lt;=C712,C712-B712,0)</f>
        <v>0</v>
      </c>
      <c r="E712" s="13">
        <f t="shared" si="44"/>
        <v>0</v>
      </c>
      <c r="F712" s="13">
        <f t="shared" si="45"/>
        <v>0</v>
      </c>
      <c r="G712" s="13" t="str">
        <f>IF(B712&lt;=C712,C712-B712,"No Order Needed")</f>
        <v>No Order Needed</v>
      </c>
      <c r="H712" s="13">
        <f t="shared" si="46"/>
        <v>0</v>
      </c>
      <c r="I712" s="13" t="str">
        <f t="shared" si="47"/>
        <v>Ok</v>
      </c>
    </row>
    <row r="713" spans="1:9" x14ac:dyDescent="0.3">
      <c r="A713" s="13" t="s">
        <v>1444</v>
      </c>
      <c r="B713" s="13">
        <f>VLOOKUP(A713,VLookup_Data,4,FALSE)</f>
        <v>16</v>
      </c>
      <c r="C713" s="13">
        <f>_xlfn.XLOOKUP(A713,Product_Name,Recorder_Level)</f>
        <v>43</v>
      </c>
      <c r="D713" s="13">
        <f>IF(B713&lt;=C713,C713-B713,0)</f>
        <v>27</v>
      </c>
      <c r="E713" s="13">
        <f t="shared" si="44"/>
        <v>27</v>
      </c>
      <c r="F713" s="13">
        <f t="shared" si="45"/>
        <v>27</v>
      </c>
      <c r="G713" s="13">
        <f>IF(B713&lt;=C713,C713-B713,"No Order Needed")</f>
        <v>27</v>
      </c>
      <c r="H713" s="13">
        <f t="shared" si="46"/>
        <v>37</v>
      </c>
      <c r="I713" s="13" t="str">
        <f t="shared" si="47"/>
        <v>Reorder</v>
      </c>
    </row>
    <row r="714" spans="1:9" x14ac:dyDescent="0.3">
      <c r="A714" s="13" t="s">
        <v>1446</v>
      </c>
      <c r="B714" s="13">
        <f>VLOOKUP(A714,VLookup_Data,4,FALSE)</f>
        <v>27</v>
      </c>
      <c r="C714" s="13">
        <f>_xlfn.XLOOKUP(A714,Product_Name,Recorder_Level)</f>
        <v>24</v>
      </c>
      <c r="D714" s="13">
        <f>IF(B714&lt;=C714,C714-B714,0)</f>
        <v>0</v>
      </c>
      <c r="E714" s="13">
        <f t="shared" si="44"/>
        <v>0</v>
      </c>
      <c r="F714" s="13">
        <f t="shared" si="45"/>
        <v>0</v>
      </c>
      <c r="G714" s="13" t="str">
        <f>IF(B714&lt;=C714,C714-B714,"No Order Needed")</f>
        <v>No Order Needed</v>
      </c>
      <c r="H714" s="13">
        <f t="shared" si="46"/>
        <v>7</v>
      </c>
      <c r="I714" s="13" t="str">
        <f t="shared" si="47"/>
        <v>Ok</v>
      </c>
    </row>
    <row r="715" spans="1:9" x14ac:dyDescent="0.3">
      <c r="A715" s="13" t="s">
        <v>1448</v>
      </c>
      <c r="B715" s="13">
        <f>VLOOKUP(A715,VLookup_Data,4,FALSE)</f>
        <v>63</v>
      </c>
      <c r="C715" s="13">
        <f>_xlfn.XLOOKUP(A715,Product_Name,Recorder_Level)</f>
        <v>0</v>
      </c>
      <c r="D715" s="13">
        <f>IF(B715&lt;=C715,C715-B715,0)</f>
        <v>0</v>
      </c>
      <c r="E715" s="13">
        <f t="shared" si="44"/>
        <v>0</v>
      </c>
      <c r="F715" s="13">
        <f t="shared" si="45"/>
        <v>0</v>
      </c>
      <c r="G715" s="13" t="str">
        <f>IF(B715&lt;=C715,C715-B715,"No Order Needed")</f>
        <v>No Order Needed</v>
      </c>
      <c r="H715" s="13">
        <f t="shared" si="46"/>
        <v>0</v>
      </c>
      <c r="I715" s="13" t="str">
        <f t="shared" si="47"/>
        <v>Ok</v>
      </c>
    </row>
    <row r="716" spans="1:9" x14ac:dyDescent="0.3">
      <c r="A716" s="13" t="s">
        <v>7510</v>
      </c>
      <c r="B716" s="13">
        <f>VLOOKUP(A716,VLookup_Data,4,FALSE)</f>
        <v>0</v>
      </c>
      <c r="C716" s="13">
        <f>_xlfn.XLOOKUP(A716,Product_Name,Recorder_Level)</f>
        <v>40</v>
      </c>
      <c r="D716" s="13">
        <f>IF(B716&lt;=C716,C716-B716,0)</f>
        <v>40</v>
      </c>
      <c r="E716" s="13">
        <f t="shared" si="44"/>
        <v>40</v>
      </c>
      <c r="F716" s="13">
        <f t="shared" si="45"/>
        <v>40</v>
      </c>
      <c r="G716" s="13">
        <f>IF(B716&lt;=C716,C716-B716,"No Order Needed")</f>
        <v>40</v>
      </c>
      <c r="H716" s="13">
        <f t="shared" si="46"/>
        <v>50</v>
      </c>
      <c r="I716" s="13" t="str">
        <f t="shared" si="47"/>
        <v>Urgent</v>
      </c>
    </row>
    <row r="717" spans="1:9" x14ac:dyDescent="0.3">
      <c r="A717" s="13" t="s">
        <v>1452</v>
      </c>
      <c r="B717" s="13">
        <f>VLOOKUP(A717,VLookup_Data,4,FALSE)</f>
        <v>4</v>
      </c>
      <c r="C717" s="13">
        <f>_xlfn.XLOOKUP(A717,Product_Name,Recorder_Level)</f>
        <v>0</v>
      </c>
      <c r="D717" s="13">
        <f>IF(B717&lt;=C717,C717-B717,0)</f>
        <v>0</v>
      </c>
      <c r="E717" s="13">
        <f t="shared" si="44"/>
        <v>0</v>
      </c>
      <c r="F717" s="13">
        <f t="shared" si="45"/>
        <v>0</v>
      </c>
      <c r="G717" s="13" t="str">
        <f>IF(B717&lt;=C717,C717-B717,"No Order Needed")</f>
        <v>No Order Needed</v>
      </c>
      <c r="H717" s="13">
        <f t="shared" si="46"/>
        <v>6</v>
      </c>
      <c r="I717" s="13" t="str">
        <f t="shared" si="47"/>
        <v>Ok</v>
      </c>
    </row>
    <row r="718" spans="1:9" x14ac:dyDescent="0.3">
      <c r="A718" s="13" t="s">
        <v>1454</v>
      </c>
      <c r="B718" s="13">
        <f>VLOOKUP(A718,VLookup_Data,4,FALSE)</f>
        <v>11</v>
      </c>
      <c r="C718" s="13">
        <f>_xlfn.XLOOKUP(A718,Product_Name,Recorder_Level)</f>
        <v>89</v>
      </c>
      <c r="D718" s="13">
        <f>IF(B718&lt;=C718,C718-B718,0)</f>
        <v>78</v>
      </c>
      <c r="E718" s="13">
        <f t="shared" si="44"/>
        <v>78</v>
      </c>
      <c r="F718" s="13">
        <f t="shared" si="45"/>
        <v>78</v>
      </c>
      <c r="G718" s="13">
        <f>IF(B718&lt;=C718,C718-B718,"No Order Needed")</f>
        <v>78</v>
      </c>
      <c r="H718" s="13">
        <f t="shared" si="46"/>
        <v>88</v>
      </c>
      <c r="I718" s="13" t="str">
        <f t="shared" si="47"/>
        <v>Reorder</v>
      </c>
    </row>
    <row r="719" spans="1:9" x14ac:dyDescent="0.3">
      <c r="A719" s="13" t="s">
        <v>1456</v>
      </c>
      <c r="B719" s="13">
        <f>VLOOKUP(A719,VLookup_Data,4,FALSE)</f>
        <v>47</v>
      </c>
      <c r="C719" s="13">
        <f>_xlfn.XLOOKUP(A719,Product_Name,Recorder_Level)</f>
        <v>71</v>
      </c>
      <c r="D719" s="13">
        <f>IF(B719&lt;=C719,C719-B719,0)</f>
        <v>24</v>
      </c>
      <c r="E719" s="13">
        <f t="shared" si="44"/>
        <v>24</v>
      </c>
      <c r="F719" s="13">
        <f t="shared" si="45"/>
        <v>24</v>
      </c>
      <c r="G719" s="13">
        <f>IF(B719&lt;=C719,C719-B719,"No Order Needed")</f>
        <v>24</v>
      </c>
      <c r="H719" s="13">
        <f t="shared" si="46"/>
        <v>34</v>
      </c>
      <c r="I719" s="13" t="str">
        <f t="shared" si="47"/>
        <v>Reorder</v>
      </c>
    </row>
    <row r="720" spans="1:9" x14ac:dyDescent="0.3">
      <c r="A720" s="13" t="s">
        <v>5596</v>
      </c>
      <c r="B720" s="13">
        <f>VLOOKUP(A720,VLookup_Data,4,FALSE)</f>
        <v>182</v>
      </c>
      <c r="C720" s="13">
        <f>_xlfn.XLOOKUP(A720,Product_Name,Recorder_Level)</f>
        <v>94</v>
      </c>
      <c r="D720" s="13">
        <f>IF(B720&lt;=C720,C720-B720,0)</f>
        <v>0</v>
      </c>
      <c r="E720" s="13">
        <f t="shared" si="44"/>
        <v>0</v>
      </c>
      <c r="F720" s="13">
        <f t="shared" si="45"/>
        <v>0</v>
      </c>
      <c r="G720" s="13" t="str">
        <f>IF(B720&lt;=C720,C720-B720,"No Order Needed")</f>
        <v>No Order Needed</v>
      </c>
      <c r="H720" s="13">
        <f t="shared" si="46"/>
        <v>0</v>
      </c>
      <c r="I720" s="13" t="str">
        <f t="shared" si="47"/>
        <v>Ok</v>
      </c>
    </row>
    <row r="721" spans="1:9" x14ac:dyDescent="0.3">
      <c r="A721" s="13" t="s">
        <v>1460</v>
      </c>
      <c r="B721" s="13">
        <f>VLOOKUP(A721,VLookup_Data,4,FALSE)</f>
        <v>142</v>
      </c>
      <c r="C721" s="13">
        <f>_xlfn.XLOOKUP(A721,Product_Name,Recorder_Level)</f>
        <v>46</v>
      </c>
      <c r="D721" s="13">
        <f>IF(B721&lt;=C721,C721-B721,0)</f>
        <v>0</v>
      </c>
      <c r="E721" s="13">
        <f t="shared" si="44"/>
        <v>0</v>
      </c>
      <c r="F721" s="13">
        <f t="shared" si="45"/>
        <v>0</v>
      </c>
      <c r="G721" s="13" t="str">
        <f>IF(B721&lt;=C721,C721-B721,"No Order Needed")</f>
        <v>No Order Needed</v>
      </c>
      <c r="H721" s="13">
        <f t="shared" si="46"/>
        <v>0</v>
      </c>
      <c r="I721" s="13" t="str">
        <f t="shared" si="47"/>
        <v>Ok</v>
      </c>
    </row>
    <row r="722" spans="1:9" x14ac:dyDescent="0.3">
      <c r="A722" s="13" t="s">
        <v>1462</v>
      </c>
      <c r="B722" s="13">
        <f>VLOOKUP(A722,VLookup_Data,4,FALSE)</f>
        <v>178</v>
      </c>
      <c r="C722" s="13">
        <f>_xlfn.XLOOKUP(A722,Product_Name,Recorder_Level)</f>
        <v>72</v>
      </c>
      <c r="D722" s="13">
        <f>IF(B722&lt;=C722,C722-B722,0)</f>
        <v>0</v>
      </c>
      <c r="E722" s="13">
        <f t="shared" si="44"/>
        <v>0</v>
      </c>
      <c r="F722" s="13">
        <f t="shared" si="45"/>
        <v>0</v>
      </c>
      <c r="G722" s="13" t="str">
        <f>IF(B722&lt;=C722,C722-B722,"No Order Needed")</f>
        <v>No Order Needed</v>
      </c>
      <c r="H722" s="13">
        <f t="shared" si="46"/>
        <v>0</v>
      </c>
      <c r="I722" s="13" t="str">
        <f t="shared" si="47"/>
        <v>Ok</v>
      </c>
    </row>
    <row r="723" spans="1:9" x14ac:dyDescent="0.3">
      <c r="A723" s="13" t="s">
        <v>1464</v>
      </c>
      <c r="B723" s="13">
        <f>VLOOKUP(A723,VLookup_Data,4,FALSE)</f>
        <v>178</v>
      </c>
      <c r="C723" s="13">
        <f>_xlfn.XLOOKUP(A723,Product_Name,Recorder_Level)</f>
        <v>66</v>
      </c>
      <c r="D723" s="13">
        <f>IF(B723&lt;=C723,C723-B723,0)</f>
        <v>0</v>
      </c>
      <c r="E723" s="13">
        <f t="shared" si="44"/>
        <v>0</v>
      </c>
      <c r="F723" s="13">
        <f t="shared" si="45"/>
        <v>0</v>
      </c>
      <c r="G723" s="13" t="str">
        <f>IF(B723&lt;=C723,C723-B723,"No Order Needed")</f>
        <v>No Order Needed</v>
      </c>
      <c r="H723" s="13">
        <f t="shared" si="46"/>
        <v>0</v>
      </c>
      <c r="I723" s="13" t="str">
        <f t="shared" si="47"/>
        <v>Ok</v>
      </c>
    </row>
    <row r="724" spans="1:9" x14ac:dyDescent="0.3">
      <c r="A724" s="13" t="s">
        <v>1466</v>
      </c>
      <c r="B724" s="13">
        <f>VLOOKUP(A724,VLookup_Data,4,FALSE)</f>
        <v>134</v>
      </c>
      <c r="C724" s="13">
        <f>_xlfn.XLOOKUP(A724,Product_Name,Recorder_Level)</f>
        <v>54</v>
      </c>
      <c r="D724" s="13">
        <f>IF(B724&lt;=C724,C724-B724,0)</f>
        <v>0</v>
      </c>
      <c r="E724" s="13">
        <f t="shared" si="44"/>
        <v>0</v>
      </c>
      <c r="F724" s="13">
        <f t="shared" si="45"/>
        <v>0</v>
      </c>
      <c r="G724" s="13" t="str">
        <f>IF(B724&lt;=C724,C724-B724,"No Order Needed")</f>
        <v>No Order Needed</v>
      </c>
      <c r="H724" s="13">
        <f t="shared" si="46"/>
        <v>0</v>
      </c>
      <c r="I724" s="13" t="str">
        <f t="shared" si="47"/>
        <v>Ok</v>
      </c>
    </row>
    <row r="725" spans="1:9" x14ac:dyDescent="0.3">
      <c r="A725" s="13" t="s">
        <v>1468</v>
      </c>
      <c r="B725" s="13">
        <f>VLOOKUP(A725,VLookup_Data,4,FALSE)</f>
        <v>115</v>
      </c>
      <c r="C725" s="13">
        <f>_xlfn.XLOOKUP(A725,Product_Name,Recorder_Level)</f>
        <v>64</v>
      </c>
      <c r="D725" s="13">
        <f>IF(B725&lt;=C725,C725-B725,0)</f>
        <v>0</v>
      </c>
      <c r="E725" s="13">
        <f t="shared" si="44"/>
        <v>0</v>
      </c>
      <c r="F725" s="13">
        <f t="shared" si="45"/>
        <v>0</v>
      </c>
      <c r="G725" s="13" t="str">
        <f>IF(B725&lt;=C725,C725-B725,"No Order Needed")</f>
        <v>No Order Needed</v>
      </c>
      <c r="H725" s="13">
        <f t="shared" si="46"/>
        <v>0</v>
      </c>
      <c r="I725" s="13" t="str">
        <f t="shared" si="47"/>
        <v>Ok</v>
      </c>
    </row>
    <row r="726" spans="1:9" x14ac:dyDescent="0.3">
      <c r="A726" s="13" t="s">
        <v>1959</v>
      </c>
      <c r="B726" s="13">
        <f>VLOOKUP(A726,VLookup_Data,4,FALSE)</f>
        <v>71</v>
      </c>
      <c r="C726" s="13">
        <f>_xlfn.XLOOKUP(A726,Product_Name,Recorder_Level)</f>
        <v>38</v>
      </c>
      <c r="D726" s="13">
        <f>IF(B726&lt;=C726,C726-B726,0)</f>
        <v>0</v>
      </c>
      <c r="E726" s="13">
        <f t="shared" si="44"/>
        <v>0</v>
      </c>
      <c r="F726" s="13">
        <f t="shared" si="45"/>
        <v>0</v>
      </c>
      <c r="G726" s="13" t="str">
        <f>IF(B726&lt;=C726,C726-B726,"No Order Needed")</f>
        <v>No Order Needed</v>
      </c>
      <c r="H726" s="13">
        <f t="shared" si="46"/>
        <v>0</v>
      </c>
      <c r="I726" s="13" t="str">
        <f t="shared" si="47"/>
        <v>Ok</v>
      </c>
    </row>
    <row r="727" spans="1:9" x14ac:dyDescent="0.3">
      <c r="A727" s="13" t="s">
        <v>669</v>
      </c>
      <c r="B727" s="13">
        <f>VLOOKUP(A727,VLookup_Data,4,FALSE)</f>
        <v>92</v>
      </c>
      <c r="C727" s="13">
        <f>_xlfn.XLOOKUP(A727,Product_Name,Recorder_Level)</f>
        <v>82</v>
      </c>
      <c r="D727" s="13">
        <f>IF(B727&lt;=C727,C727-B727,0)</f>
        <v>0</v>
      </c>
      <c r="E727" s="13">
        <f t="shared" si="44"/>
        <v>0</v>
      </c>
      <c r="F727" s="13">
        <f t="shared" si="45"/>
        <v>0</v>
      </c>
      <c r="G727" s="13" t="str">
        <f>IF(B727&lt;=C727,C727-B727,"No Order Needed")</f>
        <v>No Order Needed</v>
      </c>
      <c r="H727" s="13">
        <f t="shared" si="46"/>
        <v>0</v>
      </c>
      <c r="I727" s="13" t="str">
        <f t="shared" si="47"/>
        <v>Ok</v>
      </c>
    </row>
    <row r="728" spans="1:9" x14ac:dyDescent="0.3">
      <c r="A728" s="13" t="s">
        <v>7561</v>
      </c>
      <c r="B728" s="13">
        <f>VLOOKUP(A728,VLookup_Data,4,FALSE)</f>
        <v>188</v>
      </c>
      <c r="C728" s="13">
        <f>_xlfn.XLOOKUP(A728,Product_Name,Recorder_Level)</f>
        <v>50</v>
      </c>
      <c r="D728" s="13">
        <f>IF(B728&lt;=C728,C728-B728,0)</f>
        <v>0</v>
      </c>
      <c r="E728" s="13">
        <f t="shared" si="44"/>
        <v>0</v>
      </c>
      <c r="F728" s="13">
        <f t="shared" si="45"/>
        <v>0</v>
      </c>
      <c r="G728" s="13" t="str">
        <f>IF(B728&lt;=C728,C728-B728,"No Order Needed")</f>
        <v>No Order Needed</v>
      </c>
      <c r="H728" s="13">
        <f t="shared" si="46"/>
        <v>0</v>
      </c>
      <c r="I728" s="13" t="str">
        <f t="shared" si="47"/>
        <v>Ok</v>
      </c>
    </row>
    <row r="729" spans="1:9" x14ac:dyDescent="0.3">
      <c r="A729" s="13" t="s">
        <v>1476</v>
      </c>
      <c r="B729" s="13">
        <f>VLOOKUP(A729,VLookup_Data,4,FALSE)</f>
        <v>21</v>
      </c>
      <c r="C729" s="13">
        <f>_xlfn.XLOOKUP(A729,Product_Name,Recorder_Level)</f>
        <v>62</v>
      </c>
      <c r="D729" s="13">
        <f>IF(B729&lt;=C729,C729-B729,0)</f>
        <v>41</v>
      </c>
      <c r="E729" s="13">
        <f t="shared" si="44"/>
        <v>41</v>
      </c>
      <c r="F729" s="13">
        <f t="shared" si="45"/>
        <v>41</v>
      </c>
      <c r="G729" s="13">
        <f>IF(B729&lt;=C729,C729-B729,"No Order Needed")</f>
        <v>41</v>
      </c>
      <c r="H729" s="13">
        <f t="shared" si="46"/>
        <v>51</v>
      </c>
      <c r="I729" s="13" t="str">
        <f t="shared" si="47"/>
        <v>Reorder</v>
      </c>
    </row>
    <row r="730" spans="1:9" x14ac:dyDescent="0.3">
      <c r="A730" s="13" t="s">
        <v>1478</v>
      </c>
      <c r="B730" s="13">
        <f>VLOOKUP(A730,VLookup_Data,4,FALSE)</f>
        <v>41</v>
      </c>
      <c r="C730" s="13">
        <f>_xlfn.XLOOKUP(A730,Product_Name,Recorder_Level)</f>
        <v>83</v>
      </c>
      <c r="D730" s="13">
        <f>IF(B730&lt;=C730,C730-B730,0)</f>
        <v>42</v>
      </c>
      <c r="E730" s="13">
        <f t="shared" si="44"/>
        <v>42</v>
      </c>
      <c r="F730" s="13">
        <f t="shared" si="45"/>
        <v>42</v>
      </c>
      <c r="G730" s="13">
        <f>IF(B730&lt;=C730,C730-B730,"No Order Needed")</f>
        <v>42</v>
      </c>
      <c r="H730" s="13">
        <f t="shared" si="46"/>
        <v>52</v>
      </c>
      <c r="I730" s="13" t="str">
        <f t="shared" si="47"/>
        <v>Reorder</v>
      </c>
    </row>
    <row r="731" spans="1:9" x14ac:dyDescent="0.3">
      <c r="A731" s="13" t="s">
        <v>1480</v>
      </c>
      <c r="B731" s="13">
        <f>VLOOKUP(A731,VLookup_Data,4,FALSE)</f>
        <v>193</v>
      </c>
      <c r="C731" s="13">
        <f>_xlfn.XLOOKUP(A731,Product_Name,Recorder_Level)</f>
        <v>60</v>
      </c>
      <c r="D731" s="13">
        <f>IF(B731&lt;=C731,C731-B731,0)</f>
        <v>0</v>
      </c>
      <c r="E731" s="13">
        <f t="shared" si="44"/>
        <v>0</v>
      </c>
      <c r="F731" s="13">
        <f t="shared" si="45"/>
        <v>0</v>
      </c>
      <c r="G731" s="13" t="str">
        <f>IF(B731&lt;=C731,C731-B731,"No Order Needed")</f>
        <v>No Order Needed</v>
      </c>
      <c r="H731" s="13">
        <f t="shared" si="46"/>
        <v>0</v>
      </c>
      <c r="I731" s="13" t="str">
        <f t="shared" si="47"/>
        <v>Ok</v>
      </c>
    </row>
    <row r="732" spans="1:9" x14ac:dyDescent="0.3">
      <c r="A732" s="13" t="s">
        <v>1223</v>
      </c>
      <c r="B732" s="13">
        <f>VLOOKUP(A732,VLookup_Data,4,FALSE)</f>
        <v>191</v>
      </c>
      <c r="C732" s="13">
        <f>_xlfn.XLOOKUP(A732,Product_Name,Recorder_Level)</f>
        <v>82</v>
      </c>
      <c r="D732" s="13">
        <f>IF(B732&lt;=C732,C732-B732,0)</f>
        <v>0</v>
      </c>
      <c r="E732" s="13">
        <f t="shared" si="44"/>
        <v>0</v>
      </c>
      <c r="F732" s="13">
        <f t="shared" si="45"/>
        <v>0</v>
      </c>
      <c r="G732" s="13" t="str">
        <f>IF(B732&lt;=C732,C732-B732,"No Order Needed")</f>
        <v>No Order Needed</v>
      </c>
      <c r="H732" s="13">
        <f t="shared" si="46"/>
        <v>0</v>
      </c>
      <c r="I732" s="13" t="str">
        <f t="shared" si="47"/>
        <v>Ok</v>
      </c>
    </row>
    <row r="733" spans="1:9" x14ac:dyDescent="0.3">
      <c r="A733" s="13" t="s">
        <v>1483</v>
      </c>
      <c r="B733" s="13">
        <f>VLOOKUP(A733,VLookup_Data,4,FALSE)</f>
        <v>7</v>
      </c>
      <c r="C733" s="13">
        <f>_xlfn.XLOOKUP(A733,Product_Name,Recorder_Level)</f>
        <v>45</v>
      </c>
      <c r="D733" s="13">
        <f>IF(B733&lt;=C733,C733-B733,0)</f>
        <v>38</v>
      </c>
      <c r="E733" s="13">
        <f t="shared" si="44"/>
        <v>38</v>
      </c>
      <c r="F733" s="13">
        <f t="shared" si="45"/>
        <v>38</v>
      </c>
      <c r="G733" s="13">
        <f>IF(B733&lt;=C733,C733-B733,"No Order Needed")</f>
        <v>38</v>
      </c>
      <c r="H733" s="13">
        <f t="shared" si="46"/>
        <v>48</v>
      </c>
      <c r="I733" s="13" t="str">
        <f t="shared" si="47"/>
        <v>Reorder</v>
      </c>
    </row>
    <row r="734" spans="1:9" x14ac:dyDescent="0.3">
      <c r="A734" s="13" t="s">
        <v>1485</v>
      </c>
      <c r="B734" s="13">
        <f>VLOOKUP(A734,VLookup_Data,4,FALSE)</f>
        <v>134</v>
      </c>
      <c r="C734" s="13">
        <f>_xlfn.XLOOKUP(A734,Product_Name,Recorder_Level)</f>
        <v>86</v>
      </c>
      <c r="D734" s="13">
        <f>IF(B734&lt;=C734,C734-B734,0)</f>
        <v>0</v>
      </c>
      <c r="E734" s="13">
        <f t="shared" si="44"/>
        <v>0</v>
      </c>
      <c r="F734" s="13">
        <f t="shared" si="45"/>
        <v>0</v>
      </c>
      <c r="G734" s="13" t="str">
        <f>IF(B734&lt;=C734,C734-B734,"No Order Needed")</f>
        <v>No Order Needed</v>
      </c>
      <c r="H734" s="13">
        <f t="shared" si="46"/>
        <v>0</v>
      </c>
      <c r="I734" s="13" t="str">
        <f t="shared" si="47"/>
        <v>Ok</v>
      </c>
    </row>
    <row r="735" spans="1:9" x14ac:dyDescent="0.3">
      <c r="A735" s="13" t="s">
        <v>444</v>
      </c>
      <c r="B735" s="13">
        <f>VLOOKUP(A735,VLookup_Data,4,FALSE)</f>
        <v>167</v>
      </c>
      <c r="C735" s="13">
        <f>_xlfn.XLOOKUP(A735,Product_Name,Recorder_Level)</f>
        <v>21</v>
      </c>
      <c r="D735" s="13">
        <f>IF(B735&lt;=C735,C735-B735,0)</f>
        <v>0</v>
      </c>
      <c r="E735" s="13">
        <f t="shared" si="44"/>
        <v>0</v>
      </c>
      <c r="F735" s="13">
        <f t="shared" si="45"/>
        <v>0</v>
      </c>
      <c r="G735" s="13" t="str">
        <f>IF(B735&lt;=C735,C735-B735,"No Order Needed")</f>
        <v>No Order Needed</v>
      </c>
      <c r="H735" s="13">
        <f t="shared" si="46"/>
        <v>0</v>
      </c>
      <c r="I735" s="13" t="str">
        <f t="shared" si="47"/>
        <v>Ok</v>
      </c>
    </row>
    <row r="736" spans="1:9" x14ac:dyDescent="0.3">
      <c r="A736" s="13" t="s">
        <v>7562</v>
      </c>
      <c r="B736" s="13">
        <f>VLOOKUP(A736,VLookup_Data,4,FALSE)</f>
        <v>135</v>
      </c>
      <c r="C736" s="13">
        <f>_xlfn.XLOOKUP(A736,Product_Name,Recorder_Level)</f>
        <v>24</v>
      </c>
      <c r="D736" s="13">
        <f>IF(B736&lt;=C736,C736-B736,0)</f>
        <v>0</v>
      </c>
      <c r="E736" s="13">
        <f t="shared" si="44"/>
        <v>0</v>
      </c>
      <c r="F736" s="13">
        <f t="shared" si="45"/>
        <v>0</v>
      </c>
      <c r="G736" s="13" t="str">
        <f>IF(B736&lt;=C736,C736-B736,"No Order Needed")</f>
        <v>No Order Needed</v>
      </c>
      <c r="H736" s="13">
        <f t="shared" si="46"/>
        <v>0</v>
      </c>
      <c r="I736" s="13" t="str">
        <f t="shared" si="47"/>
        <v>Ok</v>
      </c>
    </row>
    <row r="737" spans="1:9" x14ac:dyDescent="0.3">
      <c r="A737" s="13" t="s">
        <v>1490</v>
      </c>
      <c r="B737" s="13">
        <f>VLOOKUP(A737,VLookup_Data,4,FALSE)</f>
        <v>126</v>
      </c>
      <c r="C737" s="13">
        <f>_xlfn.XLOOKUP(A737,Product_Name,Recorder_Level)</f>
        <v>20</v>
      </c>
      <c r="D737" s="13">
        <f>IF(B737&lt;=C737,C737-B737,0)</f>
        <v>0</v>
      </c>
      <c r="E737" s="13">
        <f t="shared" si="44"/>
        <v>0</v>
      </c>
      <c r="F737" s="13">
        <f t="shared" si="45"/>
        <v>0</v>
      </c>
      <c r="G737" s="13" t="str">
        <f>IF(B737&lt;=C737,C737-B737,"No Order Needed")</f>
        <v>No Order Needed</v>
      </c>
      <c r="H737" s="13">
        <f t="shared" si="46"/>
        <v>0</v>
      </c>
      <c r="I737" s="13" t="str">
        <f t="shared" si="47"/>
        <v>Ok</v>
      </c>
    </row>
    <row r="738" spans="1:9" x14ac:dyDescent="0.3">
      <c r="A738" s="13" t="s">
        <v>3049</v>
      </c>
      <c r="B738" s="13">
        <f>VLOOKUP(A738,VLookup_Data,4,FALSE)</f>
        <v>22</v>
      </c>
      <c r="C738" s="13">
        <f>_xlfn.XLOOKUP(A738,Product_Name,Recorder_Level)</f>
        <v>28</v>
      </c>
      <c r="D738" s="13">
        <f>IF(B738&lt;=C738,C738-B738,0)</f>
        <v>6</v>
      </c>
      <c r="E738" s="13">
        <f t="shared" si="44"/>
        <v>6</v>
      </c>
      <c r="F738" s="13">
        <f t="shared" si="45"/>
        <v>6</v>
      </c>
      <c r="G738" s="13">
        <f>IF(B738&lt;=C738,C738-B738,"No Order Needed")</f>
        <v>6</v>
      </c>
      <c r="H738" s="13">
        <f t="shared" si="46"/>
        <v>16</v>
      </c>
      <c r="I738" s="13" t="str">
        <f t="shared" si="47"/>
        <v>Reorder</v>
      </c>
    </row>
    <row r="739" spans="1:9" x14ac:dyDescent="0.3">
      <c r="A739" s="13" t="s">
        <v>1494</v>
      </c>
      <c r="B739" s="13">
        <f>VLOOKUP(A739,VLookup_Data,4,FALSE)</f>
        <v>157</v>
      </c>
      <c r="C739" s="13">
        <f>_xlfn.XLOOKUP(A739,Product_Name,Recorder_Level)</f>
        <v>94</v>
      </c>
      <c r="D739" s="13">
        <f>IF(B739&lt;=C739,C739-B739,0)</f>
        <v>0</v>
      </c>
      <c r="E739" s="13">
        <f t="shared" si="44"/>
        <v>0</v>
      </c>
      <c r="F739" s="13">
        <f t="shared" si="45"/>
        <v>0</v>
      </c>
      <c r="G739" s="13" t="str">
        <f>IF(B739&lt;=C739,C739-B739,"No Order Needed")</f>
        <v>No Order Needed</v>
      </c>
      <c r="H739" s="13">
        <f t="shared" si="46"/>
        <v>0</v>
      </c>
      <c r="I739" s="13" t="str">
        <f t="shared" si="47"/>
        <v>Ok</v>
      </c>
    </row>
    <row r="740" spans="1:9" x14ac:dyDescent="0.3">
      <c r="A740" s="13" t="s">
        <v>7563</v>
      </c>
      <c r="B740" s="13">
        <f>VLOOKUP(A740,VLookup_Data,4,FALSE)</f>
        <v>141</v>
      </c>
      <c r="C740" s="13">
        <f>_xlfn.XLOOKUP(A740,Product_Name,Recorder_Level)</f>
        <v>79</v>
      </c>
      <c r="D740" s="13">
        <f>IF(B740&lt;=C740,C740-B740,0)</f>
        <v>0</v>
      </c>
      <c r="E740" s="13">
        <f t="shared" si="44"/>
        <v>0</v>
      </c>
      <c r="F740" s="13">
        <f t="shared" si="45"/>
        <v>0</v>
      </c>
      <c r="G740" s="13" t="str">
        <f>IF(B740&lt;=C740,C740-B740,"No Order Needed")</f>
        <v>No Order Needed</v>
      </c>
      <c r="H740" s="13">
        <f t="shared" si="46"/>
        <v>0</v>
      </c>
      <c r="I740" s="13" t="str">
        <f t="shared" si="47"/>
        <v>Ok</v>
      </c>
    </row>
    <row r="741" spans="1:9" x14ac:dyDescent="0.3">
      <c r="A741" s="13" t="s">
        <v>7495</v>
      </c>
      <c r="B741" s="13">
        <f>VLOOKUP(A741,VLookup_Data,4,FALSE)</f>
        <v>44</v>
      </c>
      <c r="C741" s="13">
        <f>_xlfn.XLOOKUP(A741,Product_Name,Recorder_Level)</f>
        <v>80</v>
      </c>
      <c r="D741" s="13">
        <f>IF(B741&lt;=C741,C741-B741,0)</f>
        <v>36</v>
      </c>
      <c r="E741" s="13">
        <f t="shared" si="44"/>
        <v>36</v>
      </c>
      <c r="F741" s="13">
        <f t="shared" si="45"/>
        <v>36</v>
      </c>
      <c r="G741" s="13">
        <f>IF(B741&lt;=C741,C741-B741,"No Order Needed")</f>
        <v>36</v>
      </c>
      <c r="H741" s="13">
        <f t="shared" si="46"/>
        <v>46</v>
      </c>
      <c r="I741" s="13" t="str">
        <f t="shared" si="47"/>
        <v>Reorder</v>
      </c>
    </row>
    <row r="742" spans="1:9" x14ac:dyDescent="0.3">
      <c r="A742" s="13" t="s">
        <v>1500</v>
      </c>
      <c r="B742" s="13">
        <f>VLOOKUP(A742,VLookup_Data,4,FALSE)</f>
        <v>15</v>
      </c>
      <c r="C742" s="13">
        <f>_xlfn.XLOOKUP(A742,Product_Name,Recorder_Level)</f>
        <v>85</v>
      </c>
      <c r="D742" s="13">
        <f>IF(B742&lt;=C742,C742-B742,0)</f>
        <v>70</v>
      </c>
      <c r="E742" s="13">
        <f t="shared" si="44"/>
        <v>70</v>
      </c>
      <c r="F742" s="13">
        <f t="shared" si="45"/>
        <v>70</v>
      </c>
      <c r="G742" s="13">
        <f>IF(B742&lt;=C742,C742-B742,"No Order Needed")</f>
        <v>70</v>
      </c>
      <c r="H742" s="13">
        <f t="shared" si="46"/>
        <v>80</v>
      </c>
      <c r="I742" s="13" t="str">
        <f t="shared" si="47"/>
        <v>Reorder</v>
      </c>
    </row>
    <row r="743" spans="1:9" x14ac:dyDescent="0.3">
      <c r="A743" s="13" t="s">
        <v>1502</v>
      </c>
      <c r="B743" s="13">
        <f>VLOOKUP(A743,VLookup_Data,4,FALSE)</f>
        <v>123</v>
      </c>
      <c r="C743" s="13">
        <f>_xlfn.XLOOKUP(A743,Product_Name,Recorder_Level)</f>
        <v>35</v>
      </c>
      <c r="D743" s="13">
        <f>IF(B743&lt;=C743,C743-B743,0)</f>
        <v>0</v>
      </c>
      <c r="E743" s="13">
        <f t="shared" si="44"/>
        <v>0</v>
      </c>
      <c r="F743" s="13">
        <f t="shared" si="45"/>
        <v>0</v>
      </c>
      <c r="G743" s="13" t="str">
        <f>IF(B743&lt;=C743,C743-B743,"No Order Needed")</f>
        <v>No Order Needed</v>
      </c>
      <c r="H743" s="13">
        <f t="shared" si="46"/>
        <v>0</v>
      </c>
      <c r="I743" s="13" t="str">
        <f t="shared" si="47"/>
        <v>Ok</v>
      </c>
    </row>
    <row r="744" spans="1:9" x14ac:dyDescent="0.3">
      <c r="A744" s="13" t="s">
        <v>1504</v>
      </c>
      <c r="B744" s="13">
        <f>VLOOKUP(A744,VLookup_Data,4,FALSE)</f>
        <v>193</v>
      </c>
      <c r="C744" s="13">
        <f>_xlfn.XLOOKUP(A744,Product_Name,Recorder_Level)</f>
        <v>32</v>
      </c>
      <c r="D744" s="13">
        <f>IF(B744&lt;=C744,C744-B744,0)</f>
        <v>0</v>
      </c>
      <c r="E744" s="13">
        <f t="shared" si="44"/>
        <v>0</v>
      </c>
      <c r="F744" s="13">
        <f t="shared" si="45"/>
        <v>0</v>
      </c>
      <c r="G744" s="13" t="str">
        <f>IF(B744&lt;=C744,C744-B744,"No Order Needed")</f>
        <v>No Order Needed</v>
      </c>
      <c r="H744" s="13">
        <f t="shared" si="46"/>
        <v>0</v>
      </c>
      <c r="I744" s="13" t="str">
        <f t="shared" si="47"/>
        <v>Ok</v>
      </c>
    </row>
    <row r="745" spans="1:9" x14ac:dyDescent="0.3">
      <c r="A745" s="13" t="s">
        <v>1506</v>
      </c>
      <c r="B745" s="13">
        <f>VLOOKUP(A745,VLookup_Data,4,FALSE)</f>
        <v>33</v>
      </c>
      <c r="C745" s="13">
        <f>_xlfn.XLOOKUP(A745,Product_Name,Recorder_Level)</f>
        <v>58</v>
      </c>
      <c r="D745" s="13">
        <f>IF(B745&lt;=C745,C745-B745,0)</f>
        <v>25</v>
      </c>
      <c r="E745" s="13">
        <f t="shared" si="44"/>
        <v>25</v>
      </c>
      <c r="F745" s="13">
        <f t="shared" si="45"/>
        <v>25</v>
      </c>
      <c r="G745" s="13">
        <f>IF(B745&lt;=C745,C745-B745,"No Order Needed")</f>
        <v>25</v>
      </c>
      <c r="H745" s="13">
        <f t="shared" si="46"/>
        <v>35</v>
      </c>
      <c r="I745" s="13" t="str">
        <f t="shared" si="47"/>
        <v>Reorder</v>
      </c>
    </row>
    <row r="746" spans="1:9" x14ac:dyDescent="0.3">
      <c r="A746" s="13" t="s">
        <v>1508</v>
      </c>
      <c r="B746" s="13">
        <f>VLOOKUP(A746,VLookup_Data,4,FALSE)</f>
        <v>119</v>
      </c>
      <c r="C746" s="13">
        <f>_xlfn.XLOOKUP(A746,Product_Name,Recorder_Level)</f>
        <v>74</v>
      </c>
      <c r="D746" s="13">
        <f>IF(B746&lt;=C746,C746-B746,0)</f>
        <v>0</v>
      </c>
      <c r="E746" s="13">
        <f t="shared" si="44"/>
        <v>0</v>
      </c>
      <c r="F746" s="13">
        <f t="shared" si="45"/>
        <v>0</v>
      </c>
      <c r="G746" s="13" t="str">
        <f>IF(B746&lt;=C746,C746-B746,"No Order Needed")</f>
        <v>No Order Needed</v>
      </c>
      <c r="H746" s="13">
        <f t="shared" si="46"/>
        <v>0</v>
      </c>
      <c r="I746" s="13" t="str">
        <f t="shared" si="47"/>
        <v>Ok</v>
      </c>
    </row>
    <row r="747" spans="1:9" x14ac:dyDescent="0.3">
      <c r="A747" s="13" t="s">
        <v>629</v>
      </c>
      <c r="B747" s="13">
        <f>VLOOKUP(A747,VLookup_Data,4,FALSE)</f>
        <v>58</v>
      </c>
      <c r="C747" s="13">
        <f>_xlfn.XLOOKUP(A747,Product_Name,Recorder_Level)</f>
        <v>58</v>
      </c>
      <c r="D747" s="13">
        <f>IF(B747&lt;=C747,C747-B747,0)</f>
        <v>0</v>
      </c>
      <c r="E747" s="13">
        <f t="shared" si="44"/>
        <v>0</v>
      </c>
      <c r="F747" s="13">
        <f t="shared" si="45"/>
        <v>0</v>
      </c>
      <c r="G747" s="13">
        <f>IF(B747&lt;=C747,C747-B747,"No Order Needed")</f>
        <v>0</v>
      </c>
      <c r="H747" s="13">
        <f t="shared" si="46"/>
        <v>10</v>
      </c>
      <c r="I747" s="13" t="str">
        <f t="shared" si="47"/>
        <v>Reorder</v>
      </c>
    </row>
    <row r="748" spans="1:9" x14ac:dyDescent="0.3">
      <c r="A748" s="13" t="s">
        <v>1511</v>
      </c>
      <c r="B748" s="13">
        <f>VLOOKUP(A748,VLookup_Data,4,FALSE)</f>
        <v>180</v>
      </c>
      <c r="C748" s="13">
        <f>_xlfn.XLOOKUP(A748,Product_Name,Recorder_Level)</f>
        <v>32</v>
      </c>
      <c r="D748" s="13">
        <f>IF(B748&lt;=C748,C748-B748,0)</f>
        <v>0</v>
      </c>
      <c r="E748" s="13">
        <f t="shared" si="44"/>
        <v>0</v>
      </c>
      <c r="F748" s="13">
        <f t="shared" si="45"/>
        <v>0</v>
      </c>
      <c r="G748" s="13" t="str">
        <f>IF(B748&lt;=C748,C748-B748,"No Order Needed")</f>
        <v>No Order Needed</v>
      </c>
      <c r="H748" s="13">
        <f t="shared" si="46"/>
        <v>0</v>
      </c>
      <c r="I748" s="13" t="str">
        <f t="shared" si="47"/>
        <v>Ok</v>
      </c>
    </row>
    <row r="749" spans="1:9" x14ac:dyDescent="0.3">
      <c r="A749" s="13" t="s">
        <v>1513</v>
      </c>
      <c r="B749" s="13">
        <f>VLOOKUP(A749,VLookup_Data,4,FALSE)</f>
        <v>24</v>
      </c>
      <c r="C749" s="13">
        <f>_xlfn.XLOOKUP(A749,Product_Name,Recorder_Level)</f>
        <v>50</v>
      </c>
      <c r="D749" s="13">
        <f>IF(B749&lt;=C749,C749-B749,0)</f>
        <v>26</v>
      </c>
      <c r="E749" s="13">
        <f t="shared" si="44"/>
        <v>26</v>
      </c>
      <c r="F749" s="13">
        <f t="shared" si="45"/>
        <v>26</v>
      </c>
      <c r="G749" s="13">
        <f>IF(B749&lt;=C749,C749-B749,"No Order Needed")</f>
        <v>26</v>
      </c>
      <c r="H749" s="13">
        <f t="shared" si="46"/>
        <v>36</v>
      </c>
      <c r="I749" s="13" t="str">
        <f t="shared" si="47"/>
        <v>Reorder</v>
      </c>
    </row>
    <row r="750" spans="1:9" x14ac:dyDescent="0.3">
      <c r="A750" s="13" t="s">
        <v>1920</v>
      </c>
      <c r="B750" s="13">
        <f>VLOOKUP(A750,VLookup_Data,4,FALSE)</f>
        <v>31</v>
      </c>
      <c r="C750" s="13">
        <f>_xlfn.XLOOKUP(A750,Product_Name,Recorder_Level)</f>
        <v>81</v>
      </c>
      <c r="D750" s="13">
        <f>IF(B750&lt;=C750,C750-B750,0)</f>
        <v>50</v>
      </c>
      <c r="E750" s="13">
        <f t="shared" si="44"/>
        <v>50</v>
      </c>
      <c r="F750" s="13">
        <f t="shared" si="45"/>
        <v>50</v>
      </c>
      <c r="G750" s="13">
        <f>IF(B750&lt;=C750,C750-B750,"No Order Needed")</f>
        <v>50</v>
      </c>
      <c r="H750" s="13">
        <f t="shared" si="46"/>
        <v>60</v>
      </c>
      <c r="I750" s="13" t="str">
        <f t="shared" si="47"/>
        <v>Reorder</v>
      </c>
    </row>
    <row r="751" spans="1:9" x14ac:dyDescent="0.3">
      <c r="A751" s="13" t="s">
        <v>7238</v>
      </c>
      <c r="B751" s="13">
        <f>VLOOKUP(A751,VLookup_Data,4,FALSE)</f>
        <v>0</v>
      </c>
      <c r="C751" s="13">
        <f>_xlfn.XLOOKUP(A751,Product_Name,Recorder_Level)</f>
        <v>73</v>
      </c>
      <c r="D751" s="13">
        <f>IF(B751&lt;=C751,C751-B751,0)</f>
        <v>73</v>
      </c>
      <c r="E751" s="13">
        <f t="shared" si="44"/>
        <v>73</v>
      </c>
      <c r="F751" s="13">
        <f t="shared" si="45"/>
        <v>73</v>
      </c>
      <c r="G751" s="13">
        <f>IF(B751&lt;=C751,C751-B751,"No Order Needed")</f>
        <v>73</v>
      </c>
      <c r="H751" s="13">
        <f t="shared" si="46"/>
        <v>83</v>
      </c>
      <c r="I751" s="13" t="str">
        <f t="shared" si="47"/>
        <v>Urgent</v>
      </c>
    </row>
    <row r="752" spans="1:9" x14ac:dyDescent="0.3">
      <c r="A752" s="13" t="s">
        <v>1519</v>
      </c>
      <c r="B752" s="13">
        <f>VLOOKUP(A752,VLookup_Data,4,FALSE)</f>
        <v>113</v>
      </c>
      <c r="C752" s="13">
        <f>_xlfn.XLOOKUP(A752,Product_Name,Recorder_Level)</f>
        <v>0</v>
      </c>
      <c r="D752" s="13">
        <f>IF(B752&lt;=C752,C752-B752,0)</f>
        <v>0</v>
      </c>
      <c r="E752" s="13">
        <f t="shared" si="44"/>
        <v>0</v>
      </c>
      <c r="F752" s="13">
        <f t="shared" si="45"/>
        <v>0</v>
      </c>
      <c r="G752" s="13" t="str">
        <f>IF(B752&lt;=C752,C752-B752,"No Order Needed")</f>
        <v>No Order Needed</v>
      </c>
      <c r="H752" s="13">
        <f t="shared" si="46"/>
        <v>0</v>
      </c>
      <c r="I752" s="13" t="str">
        <f t="shared" si="47"/>
        <v>Ok</v>
      </c>
    </row>
    <row r="753" spans="1:9" x14ac:dyDescent="0.3">
      <c r="A753" s="13" t="s">
        <v>7564</v>
      </c>
      <c r="B753" s="13">
        <f>VLOOKUP(A753,VLookup_Data,4,FALSE)</f>
        <v>151</v>
      </c>
      <c r="C753" s="13">
        <f>_xlfn.XLOOKUP(A753,Product_Name,Recorder_Level)</f>
        <v>98</v>
      </c>
      <c r="D753" s="13">
        <f>IF(B753&lt;=C753,C753-B753,0)</f>
        <v>0</v>
      </c>
      <c r="E753" s="13">
        <f t="shared" si="44"/>
        <v>0</v>
      </c>
      <c r="F753" s="13">
        <f t="shared" si="45"/>
        <v>0</v>
      </c>
      <c r="G753" s="13" t="str">
        <f>IF(B753&lt;=C753,C753-B753,"No Order Needed")</f>
        <v>No Order Needed</v>
      </c>
      <c r="H753" s="13">
        <f t="shared" si="46"/>
        <v>0</v>
      </c>
      <c r="I753" s="13" t="str">
        <f t="shared" si="47"/>
        <v>Ok</v>
      </c>
    </row>
    <row r="754" spans="1:9" x14ac:dyDescent="0.3">
      <c r="A754" s="13" t="s">
        <v>1523</v>
      </c>
      <c r="B754" s="13">
        <f>VLOOKUP(A754,VLookup_Data,4,FALSE)</f>
        <v>3</v>
      </c>
      <c r="C754" s="13">
        <f>_xlfn.XLOOKUP(A754,Product_Name,Recorder_Level)</f>
        <v>96</v>
      </c>
      <c r="D754" s="13">
        <f>IF(B754&lt;=C754,C754-B754,0)</f>
        <v>93</v>
      </c>
      <c r="E754" s="13">
        <f t="shared" si="44"/>
        <v>93</v>
      </c>
      <c r="F754" s="13">
        <f t="shared" si="45"/>
        <v>93</v>
      </c>
      <c r="G754" s="13">
        <f>IF(B754&lt;=C754,C754-B754,"No Order Needed")</f>
        <v>93</v>
      </c>
      <c r="H754" s="13">
        <f t="shared" si="46"/>
        <v>103</v>
      </c>
      <c r="I754" s="13" t="str">
        <f t="shared" si="47"/>
        <v>Reorder</v>
      </c>
    </row>
    <row r="755" spans="1:9" x14ac:dyDescent="0.3">
      <c r="A755" s="13" t="s">
        <v>803</v>
      </c>
      <c r="B755" s="13">
        <f>VLOOKUP(A755,VLookup_Data,4,FALSE)</f>
        <v>182</v>
      </c>
      <c r="C755" s="13">
        <f>_xlfn.XLOOKUP(A755,Product_Name,Recorder_Level)</f>
        <v>51</v>
      </c>
      <c r="D755" s="13">
        <f>IF(B755&lt;=C755,C755-B755,0)</f>
        <v>0</v>
      </c>
      <c r="E755" s="13">
        <f t="shared" si="44"/>
        <v>0</v>
      </c>
      <c r="F755" s="13">
        <f t="shared" si="45"/>
        <v>0</v>
      </c>
      <c r="G755" s="13" t="str">
        <f>IF(B755&lt;=C755,C755-B755,"No Order Needed")</f>
        <v>No Order Needed</v>
      </c>
      <c r="H755" s="13">
        <f t="shared" si="46"/>
        <v>0</v>
      </c>
      <c r="I755" s="13" t="str">
        <f t="shared" si="47"/>
        <v>Ok</v>
      </c>
    </row>
    <row r="756" spans="1:9" x14ac:dyDescent="0.3">
      <c r="A756" s="13" t="s">
        <v>7565</v>
      </c>
      <c r="B756" s="13">
        <f>VLOOKUP(A756,VLookup_Data,4,FALSE)</f>
        <v>97</v>
      </c>
      <c r="C756" s="13">
        <f>_xlfn.XLOOKUP(A756,Product_Name,Recorder_Level)</f>
        <v>94</v>
      </c>
      <c r="D756" s="13">
        <f>IF(B756&lt;=C756,C756-B756,0)</f>
        <v>0</v>
      </c>
      <c r="E756" s="13">
        <f t="shared" si="44"/>
        <v>0</v>
      </c>
      <c r="F756" s="13">
        <f t="shared" si="45"/>
        <v>0</v>
      </c>
      <c r="G756" s="13" t="str">
        <f>IF(B756&lt;=C756,C756-B756,"No Order Needed")</f>
        <v>No Order Needed</v>
      </c>
      <c r="H756" s="13">
        <f t="shared" si="46"/>
        <v>7</v>
      </c>
      <c r="I756" s="13" t="str">
        <f t="shared" si="47"/>
        <v>Ok</v>
      </c>
    </row>
    <row r="757" spans="1:9" x14ac:dyDescent="0.3">
      <c r="A757" s="13" t="s">
        <v>1529</v>
      </c>
      <c r="B757" s="13">
        <f>VLOOKUP(A757,VLookup_Data,4,FALSE)</f>
        <v>86</v>
      </c>
      <c r="C757" s="13">
        <f>_xlfn.XLOOKUP(A757,Product_Name,Recorder_Level)</f>
        <v>69</v>
      </c>
      <c r="D757" s="13">
        <f>IF(B757&lt;=C757,C757-B757,0)</f>
        <v>0</v>
      </c>
      <c r="E757" s="13">
        <f t="shared" si="44"/>
        <v>0</v>
      </c>
      <c r="F757" s="13">
        <f t="shared" si="45"/>
        <v>0</v>
      </c>
      <c r="G757" s="13" t="str">
        <f>IF(B757&lt;=C757,C757-B757,"No Order Needed")</f>
        <v>No Order Needed</v>
      </c>
      <c r="H757" s="13">
        <f t="shared" si="46"/>
        <v>0</v>
      </c>
      <c r="I757" s="13" t="str">
        <f t="shared" si="47"/>
        <v>Ok</v>
      </c>
    </row>
    <row r="758" spans="1:9" x14ac:dyDescent="0.3">
      <c r="A758" s="13" t="s">
        <v>1531</v>
      </c>
      <c r="B758" s="13">
        <f>VLOOKUP(A758,VLookup_Data,4,FALSE)</f>
        <v>68</v>
      </c>
      <c r="C758" s="13">
        <f>_xlfn.XLOOKUP(A758,Product_Name,Recorder_Level)</f>
        <v>63</v>
      </c>
      <c r="D758" s="13">
        <f>IF(B758&lt;=C758,C758-B758,0)</f>
        <v>0</v>
      </c>
      <c r="E758" s="13">
        <f t="shared" si="44"/>
        <v>0</v>
      </c>
      <c r="F758" s="13">
        <f t="shared" si="45"/>
        <v>0</v>
      </c>
      <c r="G758" s="13" t="str">
        <f>IF(B758&lt;=C758,C758-B758,"No Order Needed")</f>
        <v>No Order Needed</v>
      </c>
      <c r="H758" s="13">
        <f t="shared" si="46"/>
        <v>5</v>
      </c>
      <c r="I758" s="13" t="str">
        <f t="shared" si="47"/>
        <v>Ok</v>
      </c>
    </row>
    <row r="759" spans="1:9" x14ac:dyDescent="0.3">
      <c r="A759" s="13" t="s">
        <v>1533</v>
      </c>
      <c r="B759" s="13">
        <f>VLOOKUP(A759,VLookup_Data,4,FALSE)</f>
        <v>155</v>
      </c>
      <c r="C759" s="13">
        <f>_xlfn.XLOOKUP(A759,Product_Name,Recorder_Level)</f>
        <v>30</v>
      </c>
      <c r="D759" s="13">
        <f>IF(B759&lt;=C759,C759-B759,0)</f>
        <v>0</v>
      </c>
      <c r="E759" s="13">
        <f t="shared" si="44"/>
        <v>0</v>
      </c>
      <c r="F759" s="13">
        <f t="shared" si="45"/>
        <v>0</v>
      </c>
      <c r="G759" s="13" t="str">
        <f>IF(B759&lt;=C759,C759-B759,"No Order Needed")</f>
        <v>No Order Needed</v>
      </c>
      <c r="H759" s="13">
        <f t="shared" si="46"/>
        <v>0</v>
      </c>
      <c r="I759" s="13" t="str">
        <f t="shared" si="47"/>
        <v>Ok</v>
      </c>
    </row>
    <row r="760" spans="1:9" x14ac:dyDescent="0.3">
      <c r="A760" s="13" t="s">
        <v>1535</v>
      </c>
      <c r="B760" s="13">
        <f>VLOOKUP(A760,VLookup_Data,4,FALSE)</f>
        <v>146</v>
      </c>
      <c r="C760" s="13">
        <f>_xlfn.XLOOKUP(A760,Product_Name,Recorder_Level)</f>
        <v>28</v>
      </c>
      <c r="D760" s="13">
        <f>IF(B760&lt;=C760,C760-B760,0)</f>
        <v>0</v>
      </c>
      <c r="E760" s="13">
        <f t="shared" si="44"/>
        <v>0</v>
      </c>
      <c r="F760" s="13">
        <f t="shared" si="45"/>
        <v>0</v>
      </c>
      <c r="G760" s="13" t="str">
        <f>IF(B760&lt;=C760,C760-B760,"No Order Needed")</f>
        <v>No Order Needed</v>
      </c>
      <c r="H760" s="13">
        <f t="shared" si="46"/>
        <v>0</v>
      </c>
      <c r="I760" s="13" t="str">
        <f t="shared" si="47"/>
        <v>Ok</v>
      </c>
    </row>
    <row r="761" spans="1:9" x14ac:dyDescent="0.3">
      <c r="A761" s="13" t="s">
        <v>1537</v>
      </c>
      <c r="B761" s="13">
        <f>VLOOKUP(A761,VLookup_Data,4,FALSE)</f>
        <v>0</v>
      </c>
      <c r="C761" s="13">
        <f>_xlfn.XLOOKUP(A761,Product_Name,Recorder_Level)</f>
        <v>34</v>
      </c>
      <c r="D761" s="13">
        <f>IF(B761&lt;=C761,C761-B761,0)</f>
        <v>34</v>
      </c>
      <c r="E761" s="13">
        <f t="shared" si="44"/>
        <v>34</v>
      </c>
      <c r="F761" s="13">
        <f t="shared" si="45"/>
        <v>34</v>
      </c>
      <c r="G761" s="13">
        <f>IF(B761&lt;=C761,C761-B761,"No Order Needed")</f>
        <v>34</v>
      </c>
      <c r="H761" s="13">
        <f t="shared" si="46"/>
        <v>44</v>
      </c>
      <c r="I761" s="13" t="str">
        <f t="shared" si="47"/>
        <v>Urgent</v>
      </c>
    </row>
    <row r="762" spans="1:9" x14ac:dyDescent="0.3">
      <c r="A762" s="13" t="s">
        <v>1539</v>
      </c>
      <c r="B762" s="13">
        <f>VLOOKUP(A762,VLookup_Data,4,FALSE)</f>
        <v>197</v>
      </c>
      <c r="C762" s="13">
        <f>_xlfn.XLOOKUP(A762,Product_Name,Recorder_Level)</f>
        <v>75</v>
      </c>
      <c r="D762" s="13">
        <f>IF(B762&lt;=C762,C762-B762,0)</f>
        <v>0</v>
      </c>
      <c r="E762" s="13">
        <f t="shared" si="44"/>
        <v>0</v>
      </c>
      <c r="F762" s="13">
        <f t="shared" si="45"/>
        <v>0</v>
      </c>
      <c r="G762" s="13" t="str">
        <f>IF(B762&lt;=C762,C762-B762,"No Order Needed")</f>
        <v>No Order Needed</v>
      </c>
      <c r="H762" s="13">
        <f t="shared" si="46"/>
        <v>0</v>
      </c>
      <c r="I762" s="13" t="str">
        <f t="shared" si="47"/>
        <v>Ok</v>
      </c>
    </row>
    <row r="763" spans="1:9" x14ac:dyDescent="0.3">
      <c r="A763" s="13" t="s">
        <v>1541</v>
      </c>
      <c r="B763" s="13">
        <f>VLOOKUP(A763,VLookup_Data,4,FALSE)</f>
        <v>156</v>
      </c>
      <c r="C763" s="13">
        <f>_xlfn.XLOOKUP(A763,Product_Name,Recorder_Level)</f>
        <v>52</v>
      </c>
      <c r="D763" s="13">
        <f>IF(B763&lt;=C763,C763-B763,0)</f>
        <v>0</v>
      </c>
      <c r="E763" s="13">
        <f t="shared" si="44"/>
        <v>0</v>
      </c>
      <c r="F763" s="13">
        <f t="shared" si="45"/>
        <v>0</v>
      </c>
      <c r="G763" s="13" t="str">
        <f>IF(B763&lt;=C763,C763-B763,"No Order Needed")</f>
        <v>No Order Needed</v>
      </c>
      <c r="H763" s="13">
        <f t="shared" si="46"/>
        <v>0</v>
      </c>
      <c r="I763" s="13" t="str">
        <f t="shared" si="47"/>
        <v>Ok</v>
      </c>
    </row>
    <row r="764" spans="1:9" x14ac:dyDescent="0.3">
      <c r="A764" s="13" t="s">
        <v>525</v>
      </c>
      <c r="B764" s="13">
        <f>VLOOKUP(A764,VLookup_Data,4,FALSE)</f>
        <v>28</v>
      </c>
      <c r="C764" s="13">
        <f>_xlfn.XLOOKUP(A764,Product_Name,Recorder_Level)</f>
        <v>82</v>
      </c>
      <c r="D764" s="13">
        <f>IF(B764&lt;=C764,C764-B764,0)</f>
        <v>54</v>
      </c>
      <c r="E764" s="13">
        <f t="shared" si="44"/>
        <v>54</v>
      </c>
      <c r="F764" s="13">
        <f t="shared" si="45"/>
        <v>54</v>
      </c>
      <c r="G764" s="13">
        <f>IF(B764&lt;=C764,C764-B764,"No Order Needed")</f>
        <v>54</v>
      </c>
      <c r="H764" s="13">
        <f t="shared" si="46"/>
        <v>64</v>
      </c>
      <c r="I764" s="13" t="str">
        <f t="shared" si="47"/>
        <v>Reorder</v>
      </c>
    </row>
    <row r="765" spans="1:9" x14ac:dyDescent="0.3">
      <c r="A765" s="13" t="s">
        <v>1544</v>
      </c>
      <c r="B765" s="13">
        <f>VLOOKUP(A765,VLookup_Data,4,FALSE)</f>
        <v>12</v>
      </c>
      <c r="C765" s="13">
        <f>_xlfn.XLOOKUP(A765,Product_Name,Recorder_Level)</f>
        <v>0</v>
      </c>
      <c r="D765" s="13">
        <f>IF(B765&lt;=C765,C765-B765,0)</f>
        <v>0</v>
      </c>
      <c r="E765" s="13">
        <f t="shared" si="44"/>
        <v>0</v>
      </c>
      <c r="F765" s="13">
        <f t="shared" si="45"/>
        <v>0</v>
      </c>
      <c r="G765" s="13" t="str">
        <f>IF(B765&lt;=C765,C765-B765,"No Order Needed")</f>
        <v>No Order Needed</v>
      </c>
      <c r="H765" s="13">
        <f t="shared" si="46"/>
        <v>0</v>
      </c>
      <c r="I765" s="13" t="str">
        <f t="shared" si="47"/>
        <v>Ok</v>
      </c>
    </row>
    <row r="766" spans="1:9" x14ac:dyDescent="0.3">
      <c r="A766" s="13" t="s">
        <v>1546</v>
      </c>
      <c r="B766" s="13">
        <f>VLOOKUP(A766,VLookup_Data,4,FALSE)</f>
        <v>16</v>
      </c>
      <c r="C766" s="13">
        <f>_xlfn.XLOOKUP(A766,Product_Name,Recorder_Level)</f>
        <v>87</v>
      </c>
      <c r="D766" s="13">
        <f>IF(B766&lt;=C766,C766-B766,0)</f>
        <v>71</v>
      </c>
      <c r="E766" s="13">
        <f t="shared" si="44"/>
        <v>71</v>
      </c>
      <c r="F766" s="13">
        <f t="shared" si="45"/>
        <v>71</v>
      </c>
      <c r="G766" s="13">
        <f>IF(B766&lt;=C766,C766-B766,"No Order Needed")</f>
        <v>71</v>
      </c>
      <c r="H766" s="13">
        <f t="shared" si="46"/>
        <v>81</v>
      </c>
      <c r="I766" s="13" t="str">
        <f t="shared" si="47"/>
        <v>Reorder</v>
      </c>
    </row>
    <row r="767" spans="1:9" x14ac:dyDescent="0.3">
      <c r="A767" s="13" t="s">
        <v>3958</v>
      </c>
      <c r="B767" s="13">
        <f>VLOOKUP(A767,VLookup_Data,4,FALSE)</f>
        <v>20</v>
      </c>
      <c r="C767" s="13">
        <f>_xlfn.XLOOKUP(A767,Product_Name,Recorder_Level)</f>
        <v>31</v>
      </c>
      <c r="D767" s="13">
        <f>IF(B767&lt;=C767,C767-B767,0)</f>
        <v>11</v>
      </c>
      <c r="E767" s="13">
        <f t="shared" si="44"/>
        <v>11</v>
      </c>
      <c r="F767" s="13">
        <f t="shared" si="45"/>
        <v>11</v>
      </c>
      <c r="G767" s="13">
        <f>IF(B767&lt;=C767,C767-B767,"No Order Needed")</f>
        <v>11</v>
      </c>
      <c r="H767" s="13">
        <f t="shared" si="46"/>
        <v>21</v>
      </c>
      <c r="I767" s="13" t="str">
        <f t="shared" si="47"/>
        <v>Reorder</v>
      </c>
    </row>
    <row r="768" spans="1:9" x14ac:dyDescent="0.3">
      <c r="A768" s="13" t="s">
        <v>386</v>
      </c>
      <c r="B768" s="13">
        <f>VLOOKUP(A768,VLookup_Data,4,FALSE)</f>
        <v>25</v>
      </c>
      <c r="C768" s="13">
        <f>_xlfn.XLOOKUP(A768,Product_Name,Recorder_Level)</f>
        <v>66</v>
      </c>
      <c r="D768" s="13">
        <f>IF(B768&lt;=C768,C768-B768,0)</f>
        <v>41</v>
      </c>
      <c r="E768" s="13">
        <f t="shared" si="44"/>
        <v>41</v>
      </c>
      <c r="F768" s="13">
        <f t="shared" si="45"/>
        <v>41</v>
      </c>
      <c r="G768" s="13">
        <f>IF(B768&lt;=C768,C768-B768,"No Order Needed")</f>
        <v>41</v>
      </c>
      <c r="H768" s="13">
        <f t="shared" si="46"/>
        <v>51</v>
      </c>
      <c r="I768" s="13" t="str">
        <f t="shared" si="47"/>
        <v>Reorder</v>
      </c>
    </row>
    <row r="769" spans="1:9" x14ac:dyDescent="0.3">
      <c r="A769" s="13" t="s">
        <v>1552</v>
      </c>
      <c r="B769" s="13">
        <f>VLOOKUP(A769,VLookup_Data,4,FALSE)</f>
        <v>40</v>
      </c>
      <c r="C769" s="13">
        <f>_xlfn.XLOOKUP(A769,Product_Name,Recorder_Level)</f>
        <v>83</v>
      </c>
      <c r="D769" s="13">
        <f>IF(B769&lt;=C769,C769-B769,0)</f>
        <v>43</v>
      </c>
      <c r="E769" s="13">
        <f t="shared" si="44"/>
        <v>43</v>
      </c>
      <c r="F769" s="13">
        <f t="shared" si="45"/>
        <v>43</v>
      </c>
      <c r="G769" s="13">
        <f>IF(B769&lt;=C769,C769-B769,"No Order Needed")</f>
        <v>43</v>
      </c>
      <c r="H769" s="13">
        <f t="shared" si="46"/>
        <v>53</v>
      </c>
      <c r="I769" s="13" t="str">
        <f t="shared" si="47"/>
        <v>Reorder</v>
      </c>
    </row>
    <row r="770" spans="1:9" x14ac:dyDescent="0.3">
      <c r="A770" s="13" t="s">
        <v>1554</v>
      </c>
      <c r="B770" s="13">
        <f>VLOOKUP(A770,VLookup_Data,4,FALSE)</f>
        <v>140</v>
      </c>
      <c r="C770" s="13">
        <f>_xlfn.XLOOKUP(A770,Product_Name,Recorder_Level)</f>
        <v>50</v>
      </c>
      <c r="D770" s="13">
        <f>IF(B770&lt;=C770,C770-B770,0)</f>
        <v>0</v>
      </c>
      <c r="E770" s="13">
        <f t="shared" si="44"/>
        <v>0</v>
      </c>
      <c r="F770" s="13">
        <f t="shared" si="45"/>
        <v>0</v>
      </c>
      <c r="G770" s="13" t="str">
        <f>IF(B770&lt;=C770,C770-B770,"No Order Needed")</f>
        <v>No Order Needed</v>
      </c>
      <c r="H770" s="13">
        <f t="shared" si="46"/>
        <v>0</v>
      </c>
      <c r="I770" s="13" t="str">
        <f t="shared" si="47"/>
        <v>Ok</v>
      </c>
    </row>
    <row r="771" spans="1:9" x14ac:dyDescent="0.3">
      <c r="A771" s="13" t="s">
        <v>1556</v>
      </c>
      <c r="B771" s="13">
        <f>VLOOKUP(A771,VLookup_Data,4,FALSE)</f>
        <v>0</v>
      </c>
      <c r="C771" s="13">
        <f>_xlfn.XLOOKUP(A771,Product_Name,Recorder_Level)</f>
        <v>94</v>
      </c>
      <c r="D771" s="13">
        <f>IF(B771&lt;=C771,C771-B771,0)</f>
        <v>94</v>
      </c>
      <c r="E771" s="13">
        <f t="shared" ref="E771:E834" si="48">IF(C771-B771&gt;0,C771-B771,0)</f>
        <v>94</v>
      </c>
      <c r="F771" s="13">
        <f t="shared" ref="F771:F834" si="49">MAX(C771-B771,0)</f>
        <v>94</v>
      </c>
      <c r="G771" s="13">
        <f>IF(B771&lt;=C771,C771-B771,"No Order Needed")</f>
        <v>94</v>
      </c>
      <c r="H771" s="13">
        <f t="shared" ref="H771:H834" si="50">MAX((C771-B771)+10,0)</f>
        <v>104</v>
      </c>
      <c r="I771" s="13" t="str">
        <f t="shared" ref="I771:I834" si="51">IF(B771=0,"Urgent",IF(B771&lt;=C771,"Reorder","Ok"))</f>
        <v>Urgent</v>
      </c>
    </row>
    <row r="772" spans="1:9" x14ac:dyDescent="0.3">
      <c r="A772" s="13" t="s">
        <v>1558</v>
      </c>
      <c r="B772" s="13">
        <f>VLOOKUP(A772,VLookup_Data,4,FALSE)</f>
        <v>99</v>
      </c>
      <c r="C772" s="13">
        <f>_xlfn.XLOOKUP(A772,Product_Name,Recorder_Level)</f>
        <v>64</v>
      </c>
      <c r="D772" s="13">
        <f>IF(B772&lt;=C772,C772-B772,0)</f>
        <v>0</v>
      </c>
      <c r="E772" s="13">
        <f t="shared" si="48"/>
        <v>0</v>
      </c>
      <c r="F772" s="13">
        <f t="shared" si="49"/>
        <v>0</v>
      </c>
      <c r="G772" s="13" t="str">
        <f>IF(B772&lt;=C772,C772-B772,"No Order Needed")</f>
        <v>No Order Needed</v>
      </c>
      <c r="H772" s="13">
        <f t="shared" si="50"/>
        <v>0</v>
      </c>
      <c r="I772" s="13" t="str">
        <f t="shared" si="51"/>
        <v>Ok</v>
      </c>
    </row>
    <row r="773" spans="1:9" x14ac:dyDescent="0.3">
      <c r="A773" s="13" t="s">
        <v>1560</v>
      </c>
      <c r="B773" s="13">
        <f>VLOOKUP(A773,VLookup_Data,4,FALSE)</f>
        <v>7</v>
      </c>
      <c r="C773" s="13">
        <f>_xlfn.XLOOKUP(A773,Product_Name,Recorder_Level)</f>
        <v>26</v>
      </c>
      <c r="D773" s="13">
        <f>IF(B773&lt;=C773,C773-B773,0)</f>
        <v>19</v>
      </c>
      <c r="E773" s="13">
        <f t="shared" si="48"/>
        <v>19</v>
      </c>
      <c r="F773" s="13">
        <f t="shared" si="49"/>
        <v>19</v>
      </c>
      <c r="G773" s="13">
        <f>IF(B773&lt;=C773,C773-B773,"No Order Needed")</f>
        <v>19</v>
      </c>
      <c r="H773" s="13">
        <f t="shared" si="50"/>
        <v>29</v>
      </c>
      <c r="I773" s="13" t="str">
        <f t="shared" si="51"/>
        <v>Reorder</v>
      </c>
    </row>
    <row r="774" spans="1:9" x14ac:dyDescent="0.3">
      <c r="A774" s="13" t="s">
        <v>1562</v>
      </c>
      <c r="B774" s="13">
        <f>VLOOKUP(A774,VLookup_Data,4,FALSE)</f>
        <v>27</v>
      </c>
      <c r="C774" s="13">
        <f>_xlfn.XLOOKUP(A774,Product_Name,Recorder_Level)</f>
        <v>89</v>
      </c>
      <c r="D774" s="13">
        <f>IF(B774&lt;=C774,C774-B774,0)</f>
        <v>62</v>
      </c>
      <c r="E774" s="13">
        <f t="shared" si="48"/>
        <v>62</v>
      </c>
      <c r="F774" s="13">
        <f t="shared" si="49"/>
        <v>62</v>
      </c>
      <c r="G774" s="13">
        <f>IF(B774&lt;=C774,C774-B774,"No Order Needed")</f>
        <v>62</v>
      </c>
      <c r="H774" s="13">
        <f t="shared" si="50"/>
        <v>72</v>
      </c>
      <c r="I774" s="13" t="str">
        <f t="shared" si="51"/>
        <v>Reorder</v>
      </c>
    </row>
    <row r="775" spans="1:9" x14ac:dyDescent="0.3">
      <c r="A775" s="13" t="s">
        <v>1564</v>
      </c>
      <c r="B775" s="13">
        <f>VLOOKUP(A775,VLookup_Data,4,FALSE)</f>
        <v>27</v>
      </c>
      <c r="C775" s="13">
        <f>_xlfn.XLOOKUP(A775,Product_Name,Recorder_Level)</f>
        <v>73</v>
      </c>
      <c r="D775" s="13">
        <f>IF(B775&lt;=C775,C775-B775,0)</f>
        <v>46</v>
      </c>
      <c r="E775" s="13">
        <f t="shared" si="48"/>
        <v>46</v>
      </c>
      <c r="F775" s="13">
        <f t="shared" si="49"/>
        <v>46</v>
      </c>
      <c r="G775" s="13">
        <f>IF(B775&lt;=C775,C775-B775,"No Order Needed")</f>
        <v>46</v>
      </c>
      <c r="H775" s="13">
        <f t="shared" si="50"/>
        <v>56</v>
      </c>
      <c r="I775" s="13" t="str">
        <f t="shared" si="51"/>
        <v>Reorder</v>
      </c>
    </row>
    <row r="776" spans="1:9" x14ac:dyDescent="0.3">
      <c r="A776" s="13" t="s">
        <v>1566</v>
      </c>
      <c r="B776" s="13">
        <f>VLOOKUP(A776,VLookup_Data,4,FALSE)</f>
        <v>20</v>
      </c>
      <c r="C776" s="13">
        <f>_xlfn.XLOOKUP(A776,Product_Name,Recorder_Level)</f>
        <v>32</v>
      </c>
      <c r="D776" s="13">
        <f>IF(B776&lt;=C776,C776-B776,0)</f>
        <v>12</v>
      </c>
      <c r="E776" s="13">
        <f t="shared" si="48"/>
        <v>12</v>
      </c>
      <c r="F776" s="13">
        <f t="shared" si="49"/>
        <v>12</v>
      </c>
      <c r="G776" s="13">
        <f>IF(B776&lt;=C776,C776-B776,"No Order Needed")</f>
        <v>12</v>
      </c>
      <c r="H776" s="13">
        <f t="shared" si="50"/>
        <v>22</v>
      </c>
      <c r="I776" s="13" t="str">
        <f t="shared" si="51"/>
        <v>Reorder</v>
      </c>
    </row>
    <row r="777" spans="1:9" x14ac:dyDescent="0.3">
      <c r="A777" s="13" t="s">
        <v>1568</v>
      </c>
      <c r="B777" s="13">
        <f>VLOOKUP(A777,VLookup_Data,4,FALSE)</f>
        <v>53</v>
      </c>
      <c r="C777" s="13">
        <f>_xlfn.XLOOKUP(A777,Product_Name,Recorder_Level)</f>
        <v>29</v>
      </c>
      <c r="D777" s="13">
        <f>IF(B777&lt;=C777,C777-B777,0)</f>
        <v>0</v>
      </c>
      <c r="E777" s="13">
        <f t="shared" si="48"/>
        <v>0</v>
      </c>
      <c r="F777" s="13">
        <f t="shared" si="49"/>
        <v>0</v>
      </c>
      <c r="G777" s="13" t="str">
        <f>IF(B777&lt;=C777,C777-B777,"No Order Needed")</f>
        <v>No Order Needed</v>
      </c>
      <c r="H777" s="13">
        <f t="shared" si="50"/>
        <v>0</v>
      </c>
      <c r="I777" s="13" t="str">
        <f t="shared" si="51"/>
        <v>Ok</v>
      </c>
    </row>
    <row r="778" spans="1:9" x14ac:dyDescent="0.3">
      <c r="A778" s="13" t="s">
        <v>1570</v>
      </c>
      <c r="B778" s="13">
        <f>VLOOKUP(A778,VLookup_Data,4,FALSE)</f>
        <v>52</v>
      </c>
      <c r="C778" s="13">
        <f>_xlfn.XLOOKUP(A778,Product_Name,Recorder_Level)</f>
        <v>93</v>
      </c>
      <c r="D778" s="13">
        <f>IF(B778&lt;=C778,C778-B778,0)</f>
        <v>41</v>
      </c>
      <c r="E778" s="13">
        <f t="shared" si="48"/>
        <v>41</v>
      </c>
      <c r="F778" s="13">
        <f t="shared" si="49"/>
        <v>41</v>
      </c>
      <c r="G778" s="13">
        <f>IF(B778&lt;=C778,C778-B778,"No Order Needed")</f>
        <v>41</v>
      </c>
      <c r="H778" s="13">
        <f t="shared" si="50"/>
        <v>51</v>
      </c>
      <c r="I778" s="13" t="str">
        <f t="shared" si="51"/>
        <v>Reorder</v>
      </c>
    </row>
    <row r="779" spans="1:9" x14ac:dyDescent="0.3">
      <c r="A779" s="13" t="s">
        <v>1572</v>
      </c>
      <c r="B779" s="13">
        <f>VLOOKUP(A779,VLookup_Data,4,FALSE)</f>
        <v>101</v>
      </c>
      <c r="C779" s="13">
        <f>_xlfn.XLOOKUP(A779,Product_Name,Recorder_Level)</f>
        <v>43</v>
      </c>
      <c r="D779" s="13">
        <f>IF(B779&lt;=C779,C779-B779,0)</f>
        <v>0</v>
      </c>
      <c r="E779" s="13">
        <f t="shared" si="48"/>
        <v>0</v>
      </c>
      <c r="F779" s="13">
        <f t="shared" si="49"/>
        <v>0</v>
      </c>
      <c r="G779" s="13" t="str">
        <f>IF(B779&lt;=C779,C779-B779,"No Order Needed")</f>
        <v>No Order Needed</v>
      </c>
      <c r="H779" s="13">
        <f t="shared" si="50"/>
        <v>0</v>
      </c>
      <c r="I779" s="13" t="str">
        <f t="shared" si="51"/>
        <v>Ok</v>
      </c>
    </row>
    <row r="780" spans="1:9" x14ac:dyDescent="0.3">
      <c r="A780" s="13" t="s">
        <v>770</v>
      </c>
      <c r="B780" s="13">
        <f>VLOOKUP(A780,VLookup_Data,4,FALSE)</f>
        <v>178</v>
      </c>
      <c r="C780" s="13">
        <f>_xlfn.XLOOKUP(A780,Product_Name,Recorder_Level)</f>
        <v>60</v>
      </c>
      <c r="D780" s="13">
        <f>IF(B780&lt;=C780,C780-B780,0)</f>
        <v>0</v>
      </c>
      <c r="E780" s="13">
        <f t="shared" si="48"/>
        <v>0</v>
      </c>
      <c r="F780" s="13">
        <f t="shared" si="49"/>
        <v>0</v>
      </c>
      <c r="G780" s="13" t="str">
        <f>IF(B780&lt;=C780,C780-B780,"No Order Needed")</f>
        <v>No Order Needed</v>
      </c>
      <c r="H780" s="13">
        <f t="shared" si="50"/>
        <v>0</v>
      </c>
      <c r="I780" s="13" t="str">
        <f t="shared" si="51"/>
        <v>Ok</v>
      </c>
    </row>
    <row r="781" spans="1:9" x14ac:dyDescent="0.3">
      <c r="A781" s="13" t="s">
        <v>1575</v>
      </c>
      <c r="B781" s="13">
        <f>VLOOKUP(A781,VLookup_Data,4,FALSE)</f>
        <v>130</v>
      </c>
      <c r="C781" s="13">
        <f>_xlfn.XLOOKUP(A781,Product_Name,Recorder_Level)</f>
        <v>36</v>
      </c>
      <c r="D781" s="13">
        <f>IF(B781&lt;=C781,C781-B781,0)</f>
        <v>0</v>
      </c>
      <c r="E781" s="13">
        <f t="shared" si="48"/>
        <v>0</v>
      </c>
      <c r="F781" s="13">
        <f t="shared" si="49"/>
        <v>0</v>
      </c>
      <c r="G781" s="13" t="str">
        <f>IF(B781&lt;=C781,C781-B781,"No Order Needed")</f>
        <v>No Order Needed</v>
      </c>
      <c r="H781" s="13">
        <f t="shared" si="50"/>
        <v>0</v>
      </c>
      <c r="I781" s="13" t="str">
        <f t="shared" si="51"/>
        <v>Ok</v>
      </c>
    </row>
    <row r="782" spans="1:9" x14ac:dyDescent="0.3">
      <c r="A782" s="13" t="s">
        <v>1577</v>
      </c>
      <c r="B782" s="13">
        <f>VLOOKUP(A782,VLookup_Data,4,FALSE)</f>
        <v>23</v>
      </c>
      <c r="C782" s="13">
        <f>_xlfn.XLOOKUP(A782,Product_Name,Recorder_Level)</f>
        <v>48</v>
      </c>
      <c r="D782" s="13">
        <f>IF(B782&lt;=C782,C782-B782,0)</f>
        <v>25</v>
      </c>
      <c r="E782" s="13">
        <f t="shared" si="48"/>
        <v>25</v>
      </c>
      <c r="F782" s="13">
        <f t="shared" si="49"/>
        <v>25</v>
      </c>
      <c r="G782" s="13">
        <f>IF(B782&lt;=C782,C782-B782,"No Order Needed")</f>
        <v>25</v>
      </c>
      <c r="H782" s="13">
        <f t="shared" si="50"/>
        <v>35</v>
      </c>
      <c r="I782" s="13" t="str">
        <f t="shared" si="51"/>
        <v>Reorder</v>
      </c>
    </row>
    <row r="783" spans="1:9" x14ac:dyDescent="0.3">
      <c r="A783" s="13" t="s">
        <v>1579</v>
      </c>
      <c r="B783" s="13">
        <f>VLOOKUP(A783,VLookup_Data,4,FALSE)</f>
        <v>121</v>
      </c>
      <c r="C783" s="13">
        <f>_xlfn.XLOOKUP(A783,Product_Name,Recorder_Level)</f>
        <v>79</v>
      </c>
      <c r="D783" s="13">
        <f>IF(B783&lt;=C783,C783-B783,0)</f>
        <v>0</v>
      </c>
      <c r="E783" s="13">
        <f t="shared" si="48"/>
        <v>0</v>
      </c>
      <c r="F783" s="13">
        <f t="shared" si="49"/>
        <v>0</v>
      </c>
      <c r="G783" s="13" t="str">
        <f>IF(B783&lt;=C783,C783-B783,"No Order Needed")</f>
        <v>No Order Needed</v>
      </c>
      <c r="H783" s="13">
        <f t="shared" si="50"/>
        <v>0</v>
      </c>
      <c r="I783" s="13" t="str">
        <f t="shared" si="51"/>
        <v>Ok</v>
      </c>
    </row>
    <row r="784" spans="1:9" x14ac:dyDescent="0.3">
      <c r="A784" s="13" t="s">
        <v>1177</v>
      </c>
      <c r="B784" s="13">
        <f>VLOOKUP(A784,VLookup_Data,4,FALSE)</f>
        <v>0</v>
      </c>
      <c r="C784" s="13">
        <f>_xlfn.XLOOKUP(A784,Product_Name,Recorder_Level)</f>
        <v>83</v>
      </c>
      <c r="D784" s="13">
        <f>IF(B784&lt;=C784,C784-B784,0)</f>
        <v>83</v>
      </c>
      <c r="E784" s="13">
        <f t="shared" si="48"/>
        <v>83</v>
      </c>
      <c r="F784" s="13">
        <f t="shared" si="49"/>
        <v>83</v>
      </c>
      <c r="G784" s="13">
        <f>IF(B784&lt;=C784,C784-B784,"No Order Needed")</f>
        <v>83</v>
      </c>
      <c r="H784" s="13">
        <f t="shared" si="50"/>
        <v>93</v>
      </c>
      <c r="I784" s="13" t="str">
        <f t="shared" si="51"/>
        <v>Urgent</v>
      </c>
    </row>
    <row r="785" spans="1:9" x14ac:dyDescent="0.3">
      <c r="A785" s="13" t="s">
        <v>1583</v>
      </c>
      <c r="B785" s="13">
        <f>VLOOKUP(A785,VLookup_Data,4,FALSE)</f>
        <v>161</v>
      </c>
      <c r="C785" s="13">
        <f>_xlfn.XLOOKUP(A785,Product_Name,Recorder_Level)</f>
        <v>56</v>
      </c>
      <c r="D785" s="13">
        <f>IF(B785&lt;=C785,C785-B785,0)</f>
        <v>0</v>
      </c>
      <c r="E785" s="13">
        <f t="shared" si="48"/>
        <v>0</v>
      </c>
      <c r="F785" s="13">
        <f t="shared" si="49"/>
        <v>0</v>
      </c>
      <c r="G785" s="13" t="str">
        <f>IF(B785&lt;=C785,C785-B785,"No Order Needed")</f>
        <v>No Order Needed</v>
      </c>
      <c r="H785" s="13">
        <f t="shared" si="50"/>
        <v>0</v>
      </c>
      <c r="I785" s="13" t="str">
        <f t="shared" si="51"/>
        <v>Ok</v>
      </c>
    </row>
    <row r="786" spans="1:9" x14ac:dyDescent="0.3">
      <c r="A786" s="13" t="s">
        <v>1585</v>
      </c>
      <c r="B786" s="13">
        <f>VLOOKUP(A786,VLookup_Data,4,FALSE)</f>
        <v>152</v>
      </c>
      <c r="C786" s="13">
        <f>_xlfn.XLOOKUP(A786,Product_Name,Recorder_Level)</f>
        <v>52</v>
      </c>
      <c r="D786" s="13">
        <f>IF(B786&lt;=C786,C786-B786,0)</f>
        <v>0</v>
      </c>
      <c r="E786" s="13">
        <f t="shared" si="48"/>
        <v>0</v>
      </c>
      <c r="F786" s="13">
        <f t="shared" si="49"/>
        <v>0</v>
      </c>
      <c r="G786" s="13" t="str">
        <f>IF(B786&lt;=C786,C786-B786,"No Order Needed")</f>
        <v>No Order Needed</v>
      </c>
      <c r="H786" s="13">
        <f t="shared" si="50"/>
        <v>0</v>
      </c>
      <c r="I786" s="13" t="str">
        <f t="shared" si="51"/>
        <v>Ok</v>
      </c>
    </row>
    <row r="787" spans="1:9" x14ac:dyDescent="0.3">
      <c r="A787" s="13" t="s">
        <v>1587</v>
      </c>
      <c r="B787" s="13">
        <f>VLOOKUP(A787,VLookup_Data,4,FALSE)</f>
        <v>56</v>
      </c>
      <c r="C787" s="13">
        <f>_xlfn.XLOOKUP(A787,Product_Name,Recorder_Level)</f>
        <v>31</v>
      </c>
      <c r="D787" s="13">
        <f>IF(B787&lt;=C787,C787-B787,0)</f>
        <v>0</v>
      </c>
      <c r="E787" s="13">
        <f t="shared" si="48"/>
        <v>0</v>
      </c>
      <c r="F787" s="13">
        <f t="shared" si="49"/>
        <v>0</v>
      </c>
      <c r="G787" s="13" t="str">
        <f>IF(B787&lt;=C787,C787-B787,"No Order Needed")</f>
        <v>No Order Needed</v>
      </c>
      <c r="H787" s="13">
        <f t="shared" si="50"/>
        <v>0</v>
      </c>
      <c r="I787" s="13" t="str">
        <f t="shared" si="51"/>
        <v>Ok</v>
      </c>
    </row>
    <row r="788" spans="1:9" x14ac:dyDescent="0.3">
      <c r="A788" s="13" t="s">
        <v>1589</v>
      </c>
      <c r="B788" s="13">
        <f>VLOOKUP(A788,VLookup_Data,4,FALSE)</f>
        <v>134</v>
      </c>
      <c r="C788" s="13">
        <f>_xlfn.XLOOKUP(A788,Product_Name,Recorder_Level)</f>
        <v>70</v>
      </c>
      <c r="D788" s="13">
        <f>IF(B788&lt;=C788,C788-B788,0)</f>
        <v>0</v>
      </c>
      <c r="E788" s="13">
        <f t="shared" si="48"/>
        <v>0</v>
      </c>
      <c r="F788" s="13">
        <f t="shared" si="49"/>
        <v>0</v>
      </c>
      <c r="G788" s="13" t="str">
        <f>IF(B788&lt;=C788,C788-B788,"No Order Needed")</f>
        <v>No Order Needed</v>
      </c>
      <c r="H788" s="13">
        <f t="shared" si="50"/>
        <v>0</v>
      </c>
      <c r="I788" s="13" t="str">
        <f t="shared" si="51"/>
        <v>Ok</v>
      </c>
    </row>
    <row r="789" spans="1:9" x14ac:dyDescent="0.3">
      <c r="A789" s="13" t="s">
        <v>1591</v>
      </c>
      <c r="B789" s="13">
        <f>VLOOKUP(A789,VLookup_Data,4,FALSE)</f>
        <v>7</v>
      </c>
      <c r="C789" s="13">
        <f>_xlfn.XLOOKUP(A789,Product_Name,Recorder_Level)</f>
        <v>91</v>
      </c>
      <c r="D789" s="13">
        <f>IF(B789&lt;=C789,C789-B789,0)</f>
        <v>84</v>
      </c>
      <c r="E789" s="13">
        <f t="shared" si="48"/>
        <v>84</v>
      </c>
      <c r="F789" s="13">
        <f t="shared" si="49"/>
        <v>84</v>
      </c>
      <c r="G789" s="13">
        <f>IF(B789&lt;=C789,C789-B789,"No Order Needed")</f>
        <v>84</v>
      </c>
      <c r="H789" s="13">
        <f t="shared" si="50"/>
        <v>94</v>
      </c>
      <c r="I789" s="13" t="str">
        <f t="shared" si="51"/>
        <v>Reorder</v>
      </c>
    </row>
    <row r="790" spans="1:9" x14ac:dyDescent="0.3">
      <c r="A790" s="13" t="s">
        <v>7566</v>
      </c>
      <c r="B790" s="13">
        <f>VLOOKUP(A790,VLookup_Data,4,FALSE)</f>
        <v>103</v>
      </c>
      <c r="C790" s="13">
        <f>_xlfn.XLOOKUP(A790,Product_Name,Recorder_Level)</f>
        <v>86</v>
      </c>
      <c r="D790" s="13">
        <f>IF(B790&lt;=C790,C790-B790,0)</f>
        <v>0</v>
      </c>
      <c r="E790" s="13">
        <f t="shared" si="48"/>
        <v>0</v>
      </c>
      <c r="F790" s="13">
        <f t="shared" si="49"/>
        <v>0</v>
      </c>
      <c r="G790" s="13" t="str">
        <f>IF(B790&lt;=C790,C790-B790,"No Order Needed")</f>
        <v>No Order Needed</v>
      </c>
      <c r="H790" s="13">
        <f t="shared" si="50"/>
        <v>0</v>
      </c>
      <c r="I790" s="13" t="str">
        <f t="shared" si="51"/>
        <v>Ok</v>
      </c>
    </row>
    <row r="791" spans="1:9" x14ac:dyDescent="0.3">
      <c r="A791" s="13" t="s">
        <v>1595</v>
      </c>
      <c r="B791" s="13">
        <f>VLOOKUP(A791,VLookup_Data,4,FALSE)</f>
        <v>97</v>
      </c>
      <c r="C791" s="13">
        <f>_xlfn.XLOOKUP(A791,Product_Name,Recorder_Level)</f>
        <v>47</v>
      </c>
      <c r="D791" s="13">
        <f>IF(B791&lt;=C791,C791-B791,0)</f>
        <v>0</v>
      </c>
      <c r="E791" s="13">
        <f t="shared" si="48"/>
        <v>0</v>
      </c>
      <c r="F791" s="13">
        <f t="shared" si="49"/>
        <v>0</v>
      </c>
      <c r="G791" s="13" t="str">
        <f>IF(B791&lt;=C791,C791-B791,"No Order Needed")</f>
        <v>No Order Needed</v>
      </c>
      <c r="H791" s="13">
        <f t="shared" si="50"/>
        <v>0</v>
      </c>
      <c r="I791" s="13" t="str">
        <f t="shared" si="51"/>
        <v>Ok</v>
      </c>
    </row>
    <row r="792" spans="1:9" x14ac:dyDescent="0.3">
      <c r="A792" s="13" t="s">
        <v>6956</v>
      </c>
      <c r="B792" s="13">
        <f>VLOOKUP(A792,VLookup_Data,4,FALSE)</f>
        <v>171</v>
      </c>
      <c r="C792" s="13">
        <f>_xlfn.XLOOKUP(A792,Product_Name,Recorder_Level)</f>
        <v>23</v>
      </c>
      <c r="D792" s="13">
        <f>IF(B792&lt;=C792,C792-B792,0)</f>
        <v>0</v>
      </c>
      <c r="E792" s="13">
        <f t="shared" si="48"/>
        <v>0</v>
      </c>
      <c r="F792" s="13">
        <f t="shared" si="49"/>
        <v>0</v>
      </c>
      <c r="G792" s="13" t="str">
        <f>IF(B792&lt;=C792,C792-B792,"No Order Needed")</f>
        <v>No Order Needed</v>
      </c>
      <c r="H792" s="13">
        <f t="shared" si="50"/>
        <v>0</v>
      </c>
      <c r="I792" s="13" t="str">
        <f t="shared" si="51"/>
        <v>Ok</v>
      </c>
    </row>
    <row r="793" spans="1:9" x14ac:dyDescent="0.3">
      <c r="A793" s="13" t="s">
        <v>1599</v>
      </c>
      <c r="B793" s="13">
        <f>VLOOKUP(A793,VLookup_Data,4,FALSE)</f>
        <v>0</v>
      </c>
      <c r="C793" s="13">
        <f>_xlfn.XLOOKUP(A793,Product_Name,Recorder_Level)</f>
        <v>24</v>
      </c>
      <c r="D793" s="13">
        <f>IF(B793&lt;=C793,C793-B793,0)</f>
        <v>24</v>
      </c>
      <c r="E793" s="13">
        <f t="shared" si="48"/>
        <v>24</v>
      </c>
      <c r="F793" s="13">
        <f t="shared" si="49"/>
        <v>24</v>
      </c>
      <c r="G793" s="13">
        <f>IF(B793&lt;=C793,C793-B793,"No Order Needed")</f>
        <v>24</v>
      </c>
      <c r="H793" s="13">
        <f t="shared" si="50"/>
        <v>34</v>
      </c>
      <c r="I793" s="13" t="str">
        <f t="shared" si="51"/>
        <v>Urgent</v>
      </c>
    </row>
    <row r="794" spans="1:9" x14ac:dyDescent="0.3">
      <c r="A794" s="13" t="s">
        <v>1601</v>
      </c>
      <c r="B794" s="13">
        <f>VLOOKUP(A794,VLookup_Data,4,FALSE)</f>
        <v>21</v>
      </c>
      <c r="C794" s="13">
        <f>_xlfn.XLOOKUP(A794,Product_Name,Recorder_Level)</f>
        <v>36</v>
      </c>
      <c r="D794" s="13">
        <f>IF(B794&lt;=C794,C794-B794,0)</f>
        <v>15</v>
      </c>
      <c r="E794" s="13">
        <f t="shared" si="48"/>
        <v>15</v>
      </c>
      <c r="F794" s="13">
        <f t="shared" si="49"/>
        <v>15</v>
      </c>
      <c r="G794" s="13">
        <f>IF(B794&lt;=C794,C794-B794,"No Order Needed")</f>
        <v>15</v>
      </c>
      <c r="H794" s="13">
        <f t="shared" si="50"/>
        <v>25</v>
      </c>
      <c r="I794" s="13" t="str">
        <f t="shared" si="51"/>
        <v>Reorder</v>
      </c>
    </row>
    <row r="795" spans="1:9" x14ac:dyDescent="0.3">
      <c r="A795" s="13" t="s">
        <v>1603</v>
      </c>
      <c r="B795" s="13">
        <f>VLOOKUP(A795,VLookup_Data,4,FALSE)</f>
        <v>198</v>
      </c>
      <c r="C795" s="13">
        <f>_xlfn.XLOOKUP(A795,Product_Name,Recorder_Level)</f>
        <v>76</v>
      </c>
      <c r="D795" s="13">
        <f>IF(B795&lt;=C795,C795-B795,0)</f>
        <v>0</v>
      </c>
      <c r="E795" s="13">
        <f t="shared" si="48"/>
        <v>0</v>
      </c>
      <c r="F795" s="13">
        <f t="shared" si="49"/>
        <v>0</v>
      </c>
      <c r="G795" s="13" t="str">
        <f>IF(B795&lt;=C795,C795-B795,"No Order Needed")</f>
        <v>No Order Needed</v>
      </c>
      <c r="H795" s="13">
        <f t="shared" si="50"/>
        <v>0</v>
      </c>
      <c r="I795" s="13" t="str">
        <f t="shared" si="51"/>
        <v>Ok</v>
      </c>
    </row>
    <row r="796" spans="1:9" x14ac:dyDescent="0.3">
      <c r="A796" s="13" t="s">
        <v>450</v>
      </c>
      <c r="B796" s="13">
        <f>VLOOKUP(A796,VLookup_Data,4,FALSE)</f>
        <v>93</v>
      </c>
      <c r="C796" s="13">
        <f>_xlfn.XLOOKUP(A796,Product_Name,Recorder_Level)</f>
        <v>68</v>
      </c>
      <c r="D796" s="13">
        <f>IF(B796&lt;=C796,C796-B796,0)</f>
        <v>0</v>
      </c>
      <c r="E796" s="13">
        <f t="shared" si="48"/>
        <v>0</v>
      </c>
      <c r="F796" s="13">
        <f t="shared" si="49"/>
        <v>0</v>
      </c>
      <c r="G796" s="13" t="str">
        <f>IF(B796&lt;=C796,C796-B796,"No Order Needed")</f>
        <v>No Order Needed</v>
      </c>
      <c r="H796" s="13">
        <f t="shared" si="50"/>
        <v>0</v>
      </c>
      <c r="I796" s="13" t="str">
        <f t="shared" si="51"/>
        <v>Ok</v>
      </c>
    </row>
    <row r="797" spans="1:9" x14ac:dyDescent="0.3">
      <c r="A797" s="13" t="s">
        <v>1606</v>
      </c>
      <c r="B797" s="13">
        <f>VLOOKUP(A797,VLookup_Data,4,FALSE)</f>
        <v>103</v>
      </c>
      <c r="C797" s="13">
        <f>_xlfn.XLOOKUP(A797,Product_Name,Recorder_Level)</f>
        <v>87</v>
      </c>
      <c r="D797" s="13">
        <f>IF(B797&lt;=C797,C797-B797,0)</f>
        <v>0</v>
      </c>
      <c r="E797" s="13">
        <f t="shared" si="48"/>
        <v>0</v>
      </c>
      <c r="F797" s="13">
        <f t="shared" si="49"/>
        <v>0</v>
      </c>
      <c r="G797" s="13" t="str">
        <f>IF(B797&lt;=C797,C797-B797,"No Order Needed")</f>
        <v>No Order Needed</v>
      </c>
      <c r="H797" s="13">
        <f t="shared" si="50"/>
        <v>0</v>
      </c>
      <c r="I797" s="13" t="str">
        <f t="shared" si="51"/>
        <v>Ok</v>
      </c>
    </row>
    <row r="798" spans="1:9" x14ac:dyDescent="0.3">
      <c r="A798" s="13" t="s">
        <v>1608</v>
      </c>
      <c r="B798" s="13">
        <f>VLOOKUP(A798,VLookup_Data,4,FALSE)</f>
        <v>64</v>
      </c>
      <c r="C798" s="13">
        <f>_xlfn.XLOOKUP(A798,Product_Name,Recorder_Level)</f>
        <v>68</v>
      </c>
      <c r="D798" s="13">
        <f>IF(B798&lt;=C798,C798-B798,0)</f>
        <v>4</v>
      </c>
      <c r="E798" s="13">
        <f t="shared" si="48"/>
        <v>4</v>
      </c>
      <c r="F798" s="13">
        <f t="shared" si="49"/>
        <v>4</v>
      </c>
      <c r="G798" s="13">
        <f>IF(B798&lt;=C798,C798-B798,"No Order Needed")</f>
        <v>4</v>
      </c>
      <c r="H798" s="13">
        <f t="shared" si="50"/>
        <v>14</v>
      </c>
      <c r="I798" s="13" t="str">
        <f t="shared" si="51"/>
        <v>Reorder</v>
      </c>
    </row>
    <row r="799" spans="1:9" x14ac:dyDescent="0.3">
      <c r="A799" s="13" t="s">
        <v>1610</v>
      </c>
      <c r="B799" s="13">
        <f>VLOOKUP(A799,VLookup_Data,4,FALSE)</f>
        <v>181</v>
      </c>
      <c r="C799" s="13">
        <f>_xlfn.XLOOKUP(A799,Product_Name,Recorder_Level)</f>
        <v>79</v>
      </c>
      <c r="D799" s="13">
        <f>IF(B799&lt;=C799,C799-B799,0)</f>
        <v>0</v>
      </c>
      <c r="E799" s="13">
        <f t="shared" si="48"/>
        <v>0</v>
      </c>
      <c r="F799" s="13">
        <f t="shared" si="49"/>
        <v>0</v>
      </c>
      <c r="G799" s="13" t="str">
        <f>IF(B799&lt;=C799,C799-B799,"No Order Needed")</f>
        <v>No Order Needed</v>
      </c>
      <c r="H799" s="13">
        <f t="shared" si="50"/>
        <v>0</v>
      </c>
      <c r="I799" s="13" t="str">
        <f t="shared" si="51"/>
        <v>Ok</v>
      </c>
    </row>
    <row r="800" spans="1:9" x14ac:dyDescent="0.3">
      <c r="A800" s="13" t="s">
        <v>120</v>
      </c>
      <c r="B800" s="13">
        <f>VLOOKUP(A800,VLookup_Data,4,FALSE)</f>
        <v>52</v>
      </c>
      <c r="C800" s="13">
        <f>_xlfn.XLOOKUP(A800,Product_Name,Recorder_Level)</f>
        <v>63</v>
      </c>
      <c r="D800" s="13">
        <f>IF(B800&lt;=C800,C800-B800,0)</f>
        <v>11</v>
      </c>
      <c r="E800" s="13">
        <f t="shared" si="48"/>
        <v>11</v>
      </c>
      <c r="F800" s="13">
        <f t="shared" si="49"/>
        <v>11</v>
      </c>
      <c r="G800" s="13">
        <f>IF(B800&lt;=C800,C800-B800,"No Order Needed")</f>
        <v>11</v>
      </c>
      <c r="H800" s="13">
        <f t="shared" si="50"/>
        <v>21</v>
      </c>
      <c r="I800" s="13" t="str">
        <f t="shared" si="51"/>
        <v>Reorder</v>
      </c>
    </row>
    <row r="801" spans="1:9" x14ac:dyDescent="0.3">
      <c r="A801" s="13" t="s">
        <v>1613</v>
      </c>
      <c r="B801" s="13">
        <f>VLOOKUP(A801,VLookup_Data,4,FALSE)</f>
        <v>51</v>
      </c>
      <c r="C801" s="13">
        <f>_xlfn.XLOOKUP(A801,Product_Name,Recorder_Level)</f>
        <v>94</v>
      </c>
      <c r="D801" s="13">
        <f>IF(B801&lt;=C801,C801-B801,0)</f>
        <v>43</v>
      </c>
      <c r="E801" s="13">
        <f t="shared" si="48"/>
        <v>43</v>
      </c>
      <c r="F801" s="13">
        <f t="shared" si="49"/>
        <v>43</v>
      </c>
      <c r="G801" s="13">
        <f>IF(B801&lt;=C801,C801-B801,"No Order Needed")</f>
        <v>43</v>
      </c>
      <c r="H801" s="13">
        <f t="shared" si="50"/>
        <v>53</v>
      </c>
      <c r="I801" s="13" t="str">
        <f t="shared" si="51"/>
        <v>Reorder</v>
      </c>
    </row>
    <row r="802" spans="1:9" x14ac:dyDescent="0.3">
      <c r="A802" s="13" t="s">
        <v>1615</v>
      </c>
      <c r="B802" s="13">
        <f>VLOOKUP(A802,VLookup_Data,4,FALSE)</f>
        <v>177</v>
      </c>
      <c r="C802" s="13">
        <f>_xlfn.XLOOKUP(A802,Product_Name,Recorder_Level)</f>
        <v>57</v>
      </c>
      <c r="D802" s="13">
        <f>IF(B802&lt;=C802,C802-B802,0)</f>
        <v>0</v>
      </c>
      <c r="E802" s="13">
        <f t="shared" si="48"/>
        <v>0</v>
      </c>
      <c r="F802" s="13">
        <f t="shared" si="49"/>
        <v>0</v>
      </c>
      <c r="G802" s="13" t="str">
        <f>IF(B802&lt;=C802,C802-B802,"No Order Needed")</f>
        <v>No Order Needed</v>
      </c>
      <c r="H802" s="13">
        <f t="shared" si="50"/>
        <v>0</v>
      </c>
      <c r="I802" s="13" t="str">
        <f t="shared" si="51"/>
        <v>Ok</v>
      </c>
    </row>
    <row r="803" spans="1:9" x14ac:dyDescent="0.3">
      <c r="A803" s="13" t="s">
        <v>1617</v>
      </c>
      <c r="B803" s="13">
        <f>VLOOKUP(A803,VLookup_Data,4,FALSE)</f>
        <v>60</v>
      </c>
      <c r="C803" s="13">
        <f>_xlfn.XLOOKUP(A803,Product_Name,Recorder_Level)</f>
        <v>40</v>
      </c>
      <c r="D803" s="13">
        <f>IF(B803&lt;=C803,C803-B803,0)</f>
        <v>0</v>
      </c>
      <c r="E803" s="13">
        <f t="shared" si="48"/>
        <v>0</v>
      </c>
      <c r="F803" s="13">
        <f t="shared" si="49"/>
        <v>0</v>
      </c>
      <c r="G803" s="13" t="str">
        <f>IF(B803&lt;=C803,C803-B803,"No Order Needed")</f>
        <v>No Order Needed</v>
      </c>
      <c r="H803" s="13">
        <f t="shared" si="50"/>
        <v>0</v>
      </c>
      <c r="I803" s="13" t="str">
        <f t="shared" si="51"/>
        <v>Ok</v>
      </c>
    </row>
    <row r="804" spans="1:9" x14ac:dyDescent="0.3">
      <c r="A804" s="13" t="s">
        <v>1619</v>
      </c>
      <c r="B804" s="13">
        <f>VLOOKUP(A804,VLookup_Data,4,FALSE)</f>
        <v>37</v>
      </c>
      <c r="C804" s="13">
        <f>_xlfn.XLOOKUP(A804,Product_Name,Recorder_Level)</f>
        <v>81</v>
      </c>
      <c r="D804" s="13">
        <f>IF(B804&lt;=C804,C804-B804,0)</f>
        <v>44</v>
      </c>
      <c r="E804" s="13">
        <f t="shared" si="48"/>
        <v>44</v>
      </c>
      <c r="F804" s="13">
        <f t="shared" si="49"/>
        <v>44</v>
      </c>
      <c r="G804" s="13">
        <f>IF(B804&lt;=C804,C804-B804,"No Order Needed")</f>
        <v>44</v>
      </c>
      <c r="H804" s="13">
        <f t="shared" si="50"/>
        <v>54</v>
      </c>
      <c r="I804" s="13" t="str">
        <f t="shared" si="51"/>
        <v>Reorder</v>
      </c>
    </row>
    <row r="805" spans="1:9" x14ac:dyDescent="0.3">
      <c r="A805" s="13" t="s">
        <v>7496</v>
      </c>
      <c r="B805" s="13">
        <f>VLOOKUP(A805,VLookup_Data,4,FALSE)</f>
        <v>2</v>
      </c>
      <c r="C805" s="13">
        <f>_xlfn.XLOOKUP(A805,Product_Name,Recorder_Level)</f>
        <v>25</v>
      </c>
      <c r="D805" s="13">
        <f>IF(B805&lt;=C805,C805-B805,0)</f>
        <v>23</v>
      </c>
      <c r="E805" s="13">
        <f t="shared" si="48"/>
        <v>23</v>
      </c>
      <c r="F805" s="13">
        <f t="shared" si="49"/>
        <v>23</v>
      </c>
      <c r="G805" s="13">
        <f>IF(B805&lt;=C805,C805-B805,"No Order Needed")</f>
        <v>23</v>
      </c>
      <c r="H805" s="13">
        <f t="shared" si="50"/>
        <v>33</v>
      </c>
      <c r="I805" s="13" t="str">
        <f t="shared" si="51"/>
        <v>Reorder</v>
      </c>
    </row>
    <row r="806" spans="1:9" x14ac:dyDescent="0.3">
      <c r="A806" s="13" t="s">
        <v>198</v>
      </c>
      <c r="B806" s="13">
        <f>VLOOKUP(A806,VLookup_Data,4,FALSE)</f>
        <v>142</v>
      </c>
      <c r="C806" s="13">
        <f>_xlfn.XLOOKUP(A806,Product_Name,Recorder_Level)</f>
        <v>85</v>
      </c>
      <c r="D806" s="13">
        <f>IF(B806&lt;=C806,C806-B806,0)</f>
        <v>0</v>
      </c>
      <c r="E806" s="13">
        <f t="shared" si="48"/>
        <v>0</v>
      </c>
      <c r="F806" s="13">
        <f t="shared" si="49"/>
        <v>0</v>
      </c>
      <c r="G806" s="13" t="str">
        <f>IF(B806&lt;=C806,C806-B806,"No Order Needed")</f>
        <v>No Order Needed</v>
      </c>
      <c r="H806" s="13">
        <f t="shared" si="50"/>
        <v>0</v>
      </c>
      <c r="I806" s="13" t="str">
        <f t="shared" si="51"/>
        <v>Ok</v>
      </c>
    </row>
    <row r="807" spans="1:9" x14ac:dyDescent="0.3">
      <c r="A807" s="13" t="s">
        <v>1625</v>
      </c>
      <c r="B807" s="13">
        <f>VLOOKUP(A807,VLookup_Data,4,FALSE)</f>
        <v>76</v>
      </c>
      <c r="C807" s="13">
        <f>_xlfn.XLOOKUP(A807,Product_Name,Recorder_Level)</f>
        <v>69</v>
      </c>
      <c r="D807" s="13">
        <f>IF(B807&lt;=C807,C807-B807,0)</f>
        <v>0</v>
      </c>
      <c r="E807" s="13">
        <f t="shared" si="48"/>
        <v>0</v>
      </c>
      <c r="F807" s="13">
        <f t="shared" si="49"/>
        <v>0</v>
      </c>
      <c r="G807" s="13" t="str">
        <f>IF(B807&lt;=C807,C807-B807,"No Order Needed")</f>
        <v>No Order Needed</v>
      </c>
      <c r="H807" s="13">
        <f t="shared" si="50"/>
        <v>3</v>
      </c>
      <c r="I807" s="13" t="str">
        <f t="shared" si="51"/>
        <v>Ok</v>
      </c>
    </row>
    <row r="808" spans="1:9" x14ac:dyDescent="0.3">
      <c r="A808" s="13" t="s">
        <v>1627</v>
      </c>
      <c r="B808" s="13">
        <f>VLOOKUP(A808,VLookup_Data,4,FALSE)</f>
        <v>63</v>
      </c>
      <c r="C808" s="13">
        <f>_xlfn.XLOOKUP(A808,Product_Name,Recorder_Level)</f>
        <v>78</v>
      </c>
      <c r="D808" s="13">
        <f>IF(B808&lt;=C808,C808-B808,0)</f>
        <v>15</v>
      </c>
      <c r="E808" s="13">
        <f t="shared" si="48"/>
        <v>15</v>
      </c>
      <c r="F808" s="13">
        <f t="shared" si="49"/>
        <v>15</v>
      </c>
      <c r="G808" s="13">
        <f>IF(B808&lt;=C808,C808-B808,"No Order Needed")</f>
        <v>15</v>
      </c>
      <c r="H808" s="13">
        <f t="shared" si="50"/>
        <v>25</v>
      </c>
      <c r="I808" s="13" t="str">
        <f t="shared" si="51"/>
        <v>Reorder</v>
      </c>
    </row>
    <row r="809" spans="1:9" x14ac:dyDescent="0.3">
      <c r="A809" s="13" t="s">
        <v>1629</v>
      </c>
      <c r="B809" s="13">
        <f>VLOOKUP(A809,VLookup_Data,4,FALSE)</f>
        <v>75</v>
      </c>
      <c r="C809" s="13">
        <f>_xlfn.XLOOKUP(A809,Product_Name,Recorder_Level)</f>
        <v>30</v>
      </c>
      <c r="D809" s="13">
        <f>IF(B809&lt;=C809,C809-B809,0)</f>
        <v>0</v>
      </c>
      <c r="E809" s="13">
        <f t="shared" si="48"/>
        <v>0</v>
      </c>
      <c r="F809" s="13">
        <f t="shared" si="49"/>
        <v>0</v>
      </c>
      <c r="G809" s="13" t="str">
        <f>IF(B809&lt;=C809,C809-B809,"No Order Needed")</f>
        <v>No Order Needed</v>
      </c>
      <c r="H809" s="13">
        <f t="shared" si="50"/>
        <v>0</v>
      </c>
      <c r="I809" s="13" t="str">
        <f t="shared" si="51"/>
        <v>Ok</v>
      </c>
    </row>
    <row r="810" spans="1:9" x14ac:dyDescent="0.3">
      <c r="A810" s="13" t="s">
        <v>1631</v>
      </c>
      <c r="B810" s="13">
        <f>VLOOKUP(A810,VLookup_Data,4,FALSE)</f>
        <v>54</v>
      </c>
      <c r="C810" s="13">
        <f>_xlfn.XLOOKUP(A810,Product_Name,Recorder_Level)</f>
        <v>45</v>
      </c>
      <c r="D810" s="13">
        <f>IF(B810&lt;=C810,C810-B810,0)</f>
        <v>0</v>
      </c>
      <c r="E810" s="13">
        <f t="shared" si="48"/>
        <v>0</v>
      </c>
      <c r="F810" s="13">
        <f t="shared" si="49"/>
        <v>0</v>
      </c>
      <c r="G810" s="13" t="str">
        <f>IF(B810&lt;=C810,C810-B810,"No Order Needed")</f>
        <v>No Order Needed</v>
      </c>
      <c r="H810" s="13">
        <f t="shared" si="50"/>
        <v>1</v>
      </c>
      <c r="I810" s="13" t="str">
        <f t="shared" si="51"/>
        <v>Ok</v>
      </c>
    </row>
    <row r="811" spans="1:9" x14ac:dyDescent="0.3">
      <c r="A811" s="13" t="s">
        <v>1633</v>
      </c>
      <c r="B811" s="13">
        <f>VLOOKUP(A811,VLookup_Data,4,FALSE)</f>
        <v>114</v>
      </c>
      <c r="C811" s="13">
        <f>_xlfn.XLOOKUP(A811,Product_Name,Recorder_Level)</f>
        <v>48</v>
      </c>
      <c r="D811" s="13">
        <f>IF(B811&lt;=C811,C811-B811,0)</f>
        <v>0</v>
      </c>
      <c r="E811" s="13">
        <f t="shared" si="48"/>
        <v>0</v>
      </c>
      <c r="F811" s="13">
        <f t="shared" si="49"/>
        <v>0</v>
      </c>
      <c r="G811" s="13" t="str">
        <f>IF(B811&lt;=C811,C811-B811,"No Order Needed")</f>
        <v>No Order Needed</v>
      </c>
      <c r="H811" s="13">
        <f t="shared" si="50"/>
        <v>0</v>
      </c>
      <c r="I811" s="13" t="str">
        <f t="shared" si="51"/>
        <v>Ok</v>
      </c>
    </row>
    <row r="812" spans="1:9" x14ac:dyDescent="0.3">
      <c r="A812" s="13" t="s">
        <v>1635</v>
      </c>
      <c r="B812" s="13">
        <f>VLOOKUP(A812,VLookup_Data,4,FALSE)</f>
        <v>106</v>
      </c>
      <c r="C812" s="13">
        <f>_xlfn.XLOOKUP(A812,Product_Name,Recorder_Level)</f>
        <v>62</v>
      </c>
      <c r="D812" s="13">
        <f>IF(B812&lt;=C812,C812-B812,0)</f>
        <v>0</v>
      </c>
      <c r="E812" s="13">
        <f t="shared" si="48"/>
        <v>0</v>
      </c>
      <c r="F812" s="13">
        <f t="shared" si="49"/>
        <v>0</v>
      </c>
      <c r="G812" s="13" t="str">
        <f>IF(B812&lt;=C812,C812-B812,"No Order Needed")</f>
        <v>No Order Needed</v>
      </c>
      <c r="H812" s="13">
        <f t="shared" si="50"/>
        <v>0</v>
      </c>
      <c r="I812" s="13" t="str">
        <f t="shared" si="51"/>
        <v>Ok</v>
      </c>
    </row>
    <row r="813" spans="1:9" x14ac:dyDescent="0.3">
      <c r="A813" s="13" t="s">
        <v>1637</v>
      </c>
      <c r="B813" s="13">
        <f>VLOOKUP(A813,VLookup_Data,4,FALSE)</f>
        <v>161</v>
      </c>
      <c r="C813" s="13">
        <f>_xlfn.XLOOKUP(A813,Product_Name,Recorder_Level)</f>
        <v>27</v>
      </c>
      <c r="D813" s="13">
        <f>IF(B813&lt;=C813,C813-B813,0)</f>
        <v>0</v>
      </c>
      <c r="E813" s="13">
        <f t="shared" si="48"/>
        <v>0</v>
      </c>
      <c r="F813" s="13">
        <f t="shared" si="49"/>
        <v>0</v>
      </c>
      <c r="G813" s="13" t="str">
        <f>IF(B813&lt;=C813,C813-B813,"No Order Needed")</f>
        <v>No Order Needed</v>
      </c>
      <c r="H813" s="13">
        <f t="shared" si="50"/>
        <v>0</v>
      </c>
      <c r="I813" s="13" t="str">
        <f t="shared" si="51"/>
        <v>Ok</v>
      </c>
    </row>
    <row r="814" spans="1:9" x14ac:dyDescent="0.3">
      <c r="A814" s="13" t="s">
        <v>1639</v>
      </c>
      <c r="B814" s="13">
        <f>VLOOKUP(A814,VLookup_Data,4,FALSE)</f>
        <v>95</v>
      </c>
      <c r="C814" s="13">
        <f>_xlfn.XLOOKUP(A814,Product_Name,Recorder_Level)</f>
        <v>84</v>
      </c>
      <c r="D814" s="13">
        <f>IF(B814&lt;=C814,C814-B814,0)</f>
        <v>0</v>
      </c>
      <c r="E814" s="13">
        <f t="shared" si="48"/>
        <v>0</v>
      </c>
      <c r="F814" s="13">
        <f t="shared" si="49"/>
        <v>0</v>
      </c>
      <c r="G814" s="13" t="str">
        <f>IF(B814&lt;=C814,C814-B814,"No Order Needed")</f>
        <v>No Order Needed</v>
      </c>
      <c r="H814" s="13">
        <f t="shared" si="50"/>
        <v>0</v>
      </c>
      <c r="I814" s="13" t="str">
        <f t="shared" si="51"/>
        <v>Ok</v>
      </c>
    </row>
    <row r="815" spans="1:9" x14ac:dyDescent="0.3">
      <c r="A815" s="13" t="s">
        <v>1641</v>
      </c>
      <c r="B815" s="13">
        <f>VLOOKUP(A815,VLookup_Data,4,FALSE)</f>
        <v>87</v>
      </c>
      <c r="C815" s="13">
        <f>_xlfn.XLOOKUP(A815,Product_Name,Recorder_Level)</f>
        <v>63</v>
      </c>
      <c r="D815" s="13">
        <f>IF(B815&lt;=C815,C815-B815,0)</f>
        <v>0</v>
      </c>
      <c r="E815" s="13">
        <f t="shared" si="48"/>
        <v>0</v>
      </c>
      <c r="F815" s="13">
        <f t="shared" si="49"/>
        <v>0</v>
      </c>
      <c r="G815" s="13" t="str">
        <f>IF(B815&lt;=C815,C815-B815,"No Order Needed")</f>
        <v>No Order Needed</v>
      </c>
      <c r="H815" s="13">
        <f t="shared" si="50"/>
        <v>0</v>
      </c>
      <c r="I815" s="13" t="str">
        <f t="shared" si="51"/>
        <v>Ok</v>
      </c>
    </row>
    <row r="816" spans="1:9" x14ac:dyDescent="0.3">
      <c r="A816" s="13" t="s">
        <v>1643</v>
      </c>
      <c r="B816" s="13">
        <f>VLOOKUP(A816,VLookup_Data,4,FALSE)</f>
        <v>35</v>
      </c>
      <c r="C816" s="13">
        <f>_xlfn.XLOOKUP(A816,Product_Name,Recorder_Level)</f>
        <v>47</v>
      </c>
      <c r="D816" s="13">
        <f>IF(B816&lt;=C816,C816-B816,0)</f>
        <v>12</v>
      </c>
      <c r="E816" s="13">
        <f t="shared" si="48"/>
        <v>12</v>
      </c>
      <c r="F816" s="13">
        <f t="shared" si="49"/>
        <v>12</v>
      </c>
      <c r="G816" s="13">
        <f>IF(B816&lt;=C816,C816-B816,"No Order Needed")</f>
        <v>12</v>
      </c>
      <c r="H816" s="13">
        <f t="shared" si="50"/>
        <v>22</v>
      </c>
      <c r="I816" s="13" t="str">
        <f t="shared" si="51"/>
        <v>Reorder</v>
      </c>
    </row>
    <row r="817" spans="1:9" x14ac:dyDescent="0.3">
      <c r="A817" s="13" t="s">
        <v>7567</v>
      </c>
      <c r="B817" s="13">
        <f>VLOOKUP(A817,VLookup_Data,4,FALSE)</f>
        <v>169</v>
      </c>
      <c r="C817" s="13">
        <f>_xlfn.XLOOKUP(A817,Product_Name,Recorder_Level)</f>
        <v>85</v>
      </c>
      <c r="D817" s="13">
        <f>IF(B817&lt;=C817,C817-B817,0)</f>
        <v>0</v>
      </c>
      <c r="E817" s="13">
        <f t="shared" si="48"/>
        <v>0</v>
      </c>
      <c r="F817" s="13">
        <f t="shared" si="49"/>
        <v>0</v>
      </c>
      <c r="G817" s="13" t="str">
        <f>IF(B817&lt;=C817,C817-B817,"No Order Needed")</f>
        <v>No Order Needed</v>
      </c>
      <c r="H817" s="13">
        <f t="shared" si="50"/>
        <v>0</v>
      </c>
      <c r="I817" s="13" t="str">
        <f t="shared" si="51"/>
        <v>Ok</v>
      </c>
    </row>
    <row r="818" spans="1:9" x14ac:dyDescent="0.3">
      <c r="A818" s="13" t="s">
        <v>1647</v>
      </c>
      <c r="B818" s="13">
        <f>VLOOKUP(A818,VLookup_Data,4,FALSE)</f>
        <v>21</v>
      </c>
      <c r="C818" s="13">
        <f>_xlfn.XLOOKUP(A818,Product_Name,Recorder_Level)</f>
        <v>46</v>
      </c>
      <c r="D818" s="13">
        <f>IF(B818&lt;=C818,C818-B818,0)</f>
        <v>25</v>
      </c>
      <c r="E818" s="13">
        <f t="shared" si="48"/>
        <v>25</v>
      </c>
      <c r="F818" s="13">
        <f t="shared" si="49"/>
        <v>25</v>
      </c>
      <c r="G818" s="13">
        <f>IF(B818&lt;=C818,C818-B818,"No Order Needed")</f>
        <v>25</v>
      </c>
      <c r="H818" s="13">
        <f t="shared" si="50"/>
        <v>35</v>
      </c>
      <c r="I818" s="13" t="str">
        <f t="shared" si="51"/>
        <v>Reorder</v>
      </c>
    </row>
    <row r="819" spans="1:9" x14ac:dyDescent="0.3">
      <c r="A819" s="13" t="s">
        <v>1649</v>
      </c>
      <c r="B819" s="13">
        <f>VLOOKUP(A819,VLookup_Data,4,FALSE)</f>
        <v>107</v>
      </c>
      <c r="C819" s="13">
        <f>_xlfn.XLOOKUP(A819,Product_Name,Recorder_Level)</f>
        <v>32</v>
      </c>
      <c r="D819" s="13">
        <f>IF(B819&lt;=C819,C819-B819,0)</f>
        <v>0</v>
      </c>
      <c r="E819" s="13">
        <f t="shared" si="48"/>
        <v>0</v>
      </c>
      <c r="F819" s="13">
        <f t="shared" si="49"/>
        <v>0</v>
      </c>
      <c r="G819" s="13" t="str">
        <f>IF(B819&lt;=C819,C819-B819,"No Order Needed")</f>
        <v>No Order Needed</v>
      </c>
      <c r="H819" s="13">
        <f t="shared" si="50"/>
        <v>0</v>
      </c>
      <c r="I819" s="13" t="str">
        <f t="shared" si="51"/>
        <v>Ok</v>
      </c>
    </row>
    <row r="820" spans="1:9" x14ac:dyDescent="0.3">
      <c r="A820" s="13" t="s">
        <v>1651</v>
      </c>
      <c r="B820" s="13">
        <f>VLOOKUP(A820,VLookup_Data,4,FALSE)</f>
        <v>8</v>
      </c>
      <c r="C820" s="13">
        <f>_xlfn.XLOOKUP(A820,Product_Name,Recorder_Level)</f>
        <v>73</v>
      </c>
      <c r="D820" s="13">
        <f>IF(B820&lt;=C820,C820-B820,0)</f>
        <v>65</v>
      </c>
      <c r="E820" s="13">
        <f t="shared" si="48"/>
        <v>65</v>
      </c>
      <c r="F820" s="13">
        <f t="shared" si="49"/>
        <v>65</v>
      </c>
      <c r="G820" s="13">
        <f>IF(B820&lt;=C820,C820-B820,"No Order Needed")</f>
        <v>65</v>
      </c>
      <c r="H820" s="13">
        <f t="shared" si="50"/>
        <v>75</v>
      </c>
      <c r="I820" s="13" t="str">
        <f t="shared" si="51"/>
        <v>Reorder</v>
      </c>
    </row>
    <row r="821" spans="1:9" x14ac:dyDescent="0.3">
      <c r="A821" s="13" t="s">
        <v>1653</v>
      </c>
      <c r="B821" s="13">
        <f>VLOOKUP(A821,VLookup_Data,4,FALSE)</f>
        <v>33</v>
      </c>
      <c r="C821" s="13">
        <f>_xlfn.XLOOKUP(A821,Product_Name,Recorder_Level)</f>
        <v>20</v>
      </c>
      <c r="D821" s="13">
        <f>IF(B821&lt;=C821,C821-B821,0)</f>
        <v>0</v>
      </c>
      <c r="E821" s="13">
        <f t="shared" si="48"/>
        <v>0</v>
      </c>
      <c r="F821" s="13">
        <f t="shared" si="49"/>
        <v>0</v>
      </c>
      <c r="G821" s="13" t="str">
        <f>IF(B821&lt;=C821,C821-B821,"No Order Needed")</f>
        <v>No Order Needed</v>
      </c>
      <c r="H821" s="13">
        <f t="shared" si="50"/>
        <v>0</v>
      </c>
      <c r="I821" s="13" t="str">
        <f t="shared" si="51"/>
        <v>Ok</v>
      </c>
    </row>
    <row r="822" spans="1:9" x14ac:dyDescent="0.3">
      <c r="A822" s="13" t="s">
        <v>1655</v>
      </c>
      <c r="B822" s="13">
        <f>VLOOKUP(A822,VLookup_Data,4,FALSE)</f>
        <v>66</v>
      </c>
      <c r="C822" s="13">
        <f>_xlfn.XLOOKUP(A822,Product_Name,Recorder_Level)</f>
        <v>0</v>
      </c>
      <c r="D822" s="13">
        <f>IF(B822&lt;=C822,C822-B822,0)</f>
        <v>0</v>
      </c>
      <c r="E822" s="13">
        <f t="shared" si="48"/>
        <v>0</v>
      </c>
      <c r="F822" s="13">
        <f t="shared" si="49"/>
        <v>0</v>
      </c>
      <c r="G822" s="13" t="str">
        <f>IF(B822&lt;=C822,C822-B822,"No Order Needed")</f>
        <v>No Order Needed</v>
      </c>
      <c r="H822" s="13">
        <f t="shared" si="50"/>
        <v>0</v>
      </c>
      <c r="I822" s="13" t="str">
        <f t="shared" si="51"/>
        <v>Ok</v>
      </c>
    </row>
    <row r="823" spans="1:9" x14ac:dyDescent="0.3">
      <c r="A823" s="13" t="s">
        <v>1657</v>
      </c>
      <c r="B823" s="13">
        <f>VLOOKUP(A823,VLookup_Data,4,FALSE)</f>
        <v>112</v>
      </c>
      <c r="C823" s="13">
        <f>_xlfn.XLOOKUP(A823,Product_Name,Recorder_Level)</f>
        <v>97</v>
      </c>
      <c r="D823" s="13">
        <f>IF(B823&lt;=C823,C823-B823,0)</f>
        <v>0</v>
      </c>
      <c r="E823" s="13">
        <f t="shared" si="48"/>
        <v>0</v>
      </c>
      <c r="F823" s="13">
        <f t="shared" si="49"/>
        <v>0</v>
      </c>
      <c r="G823" s="13" t="str">
        <f>IF(B823&lt;=C823,C823-B823,"No Order Needed")</f>
        <v>No Order Needed</v>
      </c>
      <c r="H823" s="13">
        <f t="shared" si="50"/>
        <v>0</v>
      </c>
      <c r="I823" s="13" t="str">
        <f t="shared" si="51"/>
        <v>Ok</v>
      </c>
    </row>
    <row r="824" spans="1:9" x14ac:dyDescent="0.3">
      <c r="A824" s="13" t="s">
        <v>7568</v>
      </c>
      <c r="B824" s="13">
        <f>VLOOKUP(A824,VLookup_Data,4,FALSE)</f>
        <v>92</v>
      </c>
      <c r="C824" s="13">
        <f>_xlfn.XLOOKUP(A824,Product_Name,Recorder_Level)</f>
        <v>72</v>
      </c>
      <c r="D824" s="13">
        <f>IF(B824&lt;=C824,C824-B824,0)</f>
        <v>0</v>
      </c>
      <c r="E824" s="13">
        <f t="shared" si="48"/>
        <v>0</v>
      </c>
      <c r="F824" s="13">
        <f t="shared" si="49"/>
        <v>0</v>
      </c>
      <c r="G824" s="13" t="str">
        <f>IF(B824&lt;=C824,C824-B824,"No Order Needed")</f>
        <v>No Order Needed</v>
      </c>
      <c r="H824" s="13">
        <f t="shared" si="50"/>
        <v>0</v>
      </c>
      <c r="I824" s="13" t="str">
        <f t="shared" si="51"/>
        <v>Ok</v>
      </c>
    </row>
    <row r="825" spans="1:9" x14ac:dyDescent="0.3">
      <c r="A825" s="13" t="s">
        <v>1661</v>
      </c>
      <c r="B825" s="13">
        <f>VLOOKUP(A825,VLookup_Data,4,FALSE)</f>
        <v>113</v>
      </c>
      <c r="C825" s="13">
        <f>_xlfn.XLOOKUP(A825,Product_Name,Recorder_Level)</f>
        <v>20</v>
      </c>
      <c r="D825" s="13">
        <f>IF(B825&lt;=C825,C825-B825,0)</f>
        <v>0</v>
      </c>
      <c r="E825" s="13">
        <f t="shared" si="48"/>
        <v>0</v>
      </c>
      <c r="F825" s="13">
        <f t="shared" si="49"/>
        <v>0</v>
      </c>
      <c r="G825" s="13" t="str">
        <f>IF(B825&lt;=C825,C825-B825,"No Order Needed")</f>
        <v>No Order Needed</v>
      </c>
      <c r="H825" s="13">
        <f t="shared" si="50"/>
        <v>0</v>
      </c>
      <c r="I825" s="13" t="str">
        <f t="shared" si="51"/>
        <v>Ok</v>
      </c>
    </row>
    <row r="826" spans="1:9" x14ac:dyDescent="0.3">
      <c r="A826" s="13" t="s">
        <v>1664</v>
      </c>
      <c r="B826" s="13">
        <f>VLOOKUP(A826,VLookup_Data,4,FALSE)</f>
        <v>132</v>
      </c>
      <c r="C826" s="13">
        <f>_xlfn.XLOOKUP(A826,Product_Name,Recorder_Level)</f>
        <v>84</v>
      </c>
      <c r="D826" s="13">
        <f>IF(B826&lt;=C826,C826-B826,0)</f>
        <v>0</v>
      </c>
      <c r="E826" s="13">
        <f t="shared" si="48"/>
        <v>0</v>
      </c>
      <c r="F826" s="13">
        <f t="shared" si="49"/>
        <v>0</v>
      </c>
      <c r="G826" s="13" t="str">
        <f>IF(B826&lt;=C826,C826-B826,"No Order Needed")</f>
        <v>No Order Needed</v>
      </c>
      <c r="H826" s="13">
        <f t="shared" si="50"/>
        <v>0</v>
      </c>
      <c r="I826" s="13" t="str">
        <f t="shared" si="51"/>
        <v>Ok</v>
      </c>
    </row>
    <row r="827" spans="1:9" x14ac:dyDescent="0.3">
      <c r="A827" s="13" t="s">
        <v>1666</v>
      </c>
      <c r="B827" s="13">
        <f>VLOOKUP(A827,VLookup_Data,4,FALSE)</f>
        <v>168</v>
      </c>
      <c r="C827" s="13">
        <f>_xlfn.XLOOKUP(A827,Product_Name,Recorder_Level)</f>
        <v>0</v>
      </c>
      <c r="D827" s="13">
        <f>IF(B827&lt;=C827,C827-B827,0)</f>
        <v>0</v>
      </c>
      <c r="E827" s="13">
        <f t="shared" si="48"/>
        <v>0</v>
      </c>
      <c r="F827" s="13">
        <f t="shared" si="49"/>
        <v>0</v>
      </c>
      <c r="G827" s="13" t="str">
        <f>IF(B827&lt;=C827,C827-B827,"No Order Needed")</f>
        <v>No Order Needed</v>
      </c>
      <c r="H827" s="13">
        <f t="shared" si="50"/>
        <v>0</v>
      </c>
      <c r="I827" s="13" t="str">
        <f t="shared" si="51"/>
        <v>Ok</v>
      </c>
    </row>
    <row r="828" spans="1:9" x14ac:dyDescent="0.3">
      <c r="A828" s="13" t="s">
        <v>1668</v>
      </c>
      <c r="B828" s="13">
        <f>VLOOKUP(A828,VLookup_Data,4,FALSE)</f>
        <v>178</v>
      </c>
      <c r="C828" s="13">
        <f>_xlfn.XLOOKUP(A828,Product_Name,Recorder_Level)</f>
        <v>40</v>
      </c>
      <c r="D828" s="13">
        <f>IF(B828&lt;=C828,C828-B828,0)</f>
        <v>0</v>
      </c>
      <c r="E828" s="13">
        <f t="shared" si="48"/>
        <v>0</v>
      </c>
      <c r="F828" s="13">
        <f t="shared" si="49"/>
        <v>0</v>
      </c>
      <c r="G828" s="13" t="str">
        <f>IF(B828&lt;=C828,C828-B828,"No Order Needed")</f>
        <v>No Order Needed</v>
      </c>
      <c r="H828" s="13">
        <f t="shared" si="50"/>
        <v>0</v>
      </c>
      <c r="I828" s="13" t="str">
        <f t="shared" si="51"/>
        <v>Ok</v>
      </c>
    </row>
    <row r="829" spans="1:9" x14ac:dyDescent="0.3">
      <c r="A829" s="13" t="s">
        <v>1670</v>
      </c>
      <c r="B829" s="13">
        <f>VLOOKUP(A829,VLookup_Data,4,FALSE)</f>
        <v>187</v>
      </c>
      <c r="C829" s="13">
        <f>_xlfn.XLOOKUP(A829,Product_Name,Recorder_Level)</f>
        <v>90</v>
      </c>
      <c r="D829" s="13">
        <f>IF(B829&lt;=C829,C829-B829,0)</f>
        <v>0</v>
      </c>
      <c r="E829" s="13">
        <f t="shared" si="48"/>
        <v>0</v>
      </c>
      <c r="F829" s="13">
        <f t="shared" si="49"/>
        <v>0</v>
      </c>
      <c r="G829" s="13" t="str">
        <f>IF(B829&lt;=C829,C829-B829,"No Order Needed")</f>
        <v>No Order Needed</v>
      </c>
      <c r="H829" s="13">
        <f t="shared" si="50"/>
        <v>0</v>
      </c>
      <c r="I829" s="13" t="str">
        <f t="shared" si="51"/>
        <v>Ok</v>
      </c>
    </row>
    <row r="830" spans="1:9" x14ac:dyDescent="0.3">
      <c r="A830" s="13" t="s">
        <v>1672</v>
      </c>
      <c r="B830" s="13">
        <f>VLOOKUP(A830,VLookup_Data,4,FALSE)</f>
        <v>39</v>
      </c>
      <c r="C830" s="13">
        <f>_xlfn.XLOOKUP(A830,Product_Name,Recorder_Level)</f>
        <v>24</v>
      </c>
      <c r="D830" s="13">
        <f>IF(B830&lt;=C830,C830-B830,0)</f>
        <v>0</v>
      </c>
      <c r="E830" s="13">
        <f t="shared" si="48"/>
        <v>0</v>
      </c>
      <c r="F830" s="13">
        <f t="shared" si="49"/>
        <v>0</v>
      </c>
      <c r="G830" s="13" t="str">
        <f>IF(B830&lt;=C830,C830-B830,"No Order Needed")</f>
        <v>No Order Needed</v>
      </c>
      <c r="H830" s="13">
        <f t="shared" si="50"/>
        <v>0</v>
      </c>
      <c r="I830" s="13" t="str">
        <f t="shared" si="51"/>
        <v>Ok</v>
      </c>
    </row>
    <row r="831" spans="1:9" x14ac:dyDescent="0.3">
      <c r="A831" s="13" t="s">
        <v>1256</v>
      </c>
      <c r="B831" s="13">
        <f>VLOOKUP(A831,VLookup_Data,4,FALSE)</f>
        <v>18</v>
      </c>
      <c r="C831" s="13">
        <f>_xlfn.XLOOKUP(A831,Product_Name,Recorder_Level)</f>
        <v>51</v>
      </c>
      <c r="D831" s="13">
        <f>IF(B831&lt;=C831,C831-B831,0)</f>
        <v>33</v>
      </c>
      <c r="E831" s="13">
        <f t="shared" si="48"/>
        <v>33</v>
      </c>
      <c r="F831" s="13">
        <f t="shared" si="49"/>
        <v>33</v>
      </c>
      <c r="G831" s="13">
        <f>IF(B831&lt;=C831,C831-B831,"No Order Needed")</f>
        <v>33</v>
      </c>
      <c r="H831" s="13">
        <f t="shared" si="50"/>
        <v>43</v>
      </c>
      <c r="I831" s="13" t="str">
        <f t="shared" si="51"/>
        <v>Reorder</v>
      </c>
    </row>
    <row r="832" spans="1:9" x14ac:dyDescent="0.3">
      <c r="A832" s="13" t="s">
        <v>1675</v>
      </c>
      <c r="B832" s="13">
        <f>VLOOKUP(A832,VLookup_Data,4,FALSE)</f>
        <v>135</v>
      </c>
      <c r="C832" s="13">
        <f>_xlfn.XLOOKUP(A832,Product_Name,Recorder_Level)</f>
        <v>60</v>
      </c>
      <c r="D832" s="13">
        <f>IF(B832&lt;=C832,C832-B832,0)</f>
        <v>0</v>
      </c>
      <c r="E832" s="13">
        <f t="shared" si="48"/>
        <v>0</v>
      </c>
      <c r="F832" s="13">
        <f t="shared" si="49"/>
        <v>0</v>
      </c>
      <c r="G832" s="13" t="str">
        <f>IF(B832&lt;=C832,C832-B832,"No Order Needed")</f>
        <v>No Order Needed</v>
      </c>
      <c r="H832" s="13">
        <f t="shared" si="50"/>
        <v>0</v>
      </c>
      <c r="I832" s="13" t="str">
        <f t="shared" si="51"/>
        <v>Ok</v>
      </c>
    </row>
    <row r="833" spans="1:9" x14ac:dyDescent="0.3">
      <c r="A833" s="13" t="s">
        <v>7479</v>
      </c>
      <c r="B833" s="13">
        <f>VLOOKUP(A833,VLookup_Data,4,FALSE)</f>
        <v>45</v>
      </c>
      <c r="C833" s="13">
        <f>_xlfn.XLOOKUP(A833,Product_Name,Recorder_Level)</f>
        <v>47</v>
      </c>
      <c r="D833" s="13">
        <f>IF(B833&lt;=C833,C833-B833,0)</f>
        <v>2</v>
      </c>
      <c r="E833" s="13">
        <f t="shared" si="48"/>
        <v>2</v>
      </c>
      <c r="F833" s="13">
        <f t="shared" si="49"/>
        <v>2</v>
      </c>
      <c r="G833" s="13">
        <f>IF(B833&lt;=C833,C833-B833,"No Order Needed")</f>
        <v>2</v>
      </c>
      <c r="H833" s="13">
        <f t="shared" si="50"/>
        <v>12</v>
      </c>
      <c r="I833" s="13" t="str">
        <f t="shared" si="51"/>
        <v>Reorder</v>
      </c>
    </row>
    <row r="834" spans="1:9" x14ac:dyDescent="0.3">
      <c r="A834" s="13" t="s">
        <v>1679</v>
      </c>
      <c r="B834" s="13">
        <f>VLOOKUP(A834,VLookup_Data,4,FALSE)</f>
        <v>67</v>
      </c>
      <c r="C834" s="13">
        <f>_xlfn.XLOOKUP(A834,Product_Name,Recorder_Level)</f>
        <v>34</v>
      </c>
      <c r="D834" s="13">
        <f>IF(B834&lt;=C834,C834-B834,0)</f>
        <v>0</v>
      </c>
      <c r="E834" s="13">
        <f t="shared" si="48"/>
        <v>0</v>
      </c>
      <c r="F834" s="13">
        <f t="shared" si="49"/>
        <v>0</v>
      </c>
      <c r="G834" s="13" t="str">
        <f>IF(B834&lt;=C834,C834-B834,"No Order Needed")</f>
        <v>No Order Needed</v>
      </c>
      <c r="H834" s="13">
        <f t="shared" si="50"/>
        <v>0</v>
      </c>
      <c r="I834" s="13" t="str">
        <f t="shared" si="51"/>
        <v>Ok</v>
      </c>
    </row>
    <row r="835" spans="1:9" x14ac:dyDescent="0.3">
      <c r="A835" s="13" t="s">
        <v>1681</v>
      </c>
      <c r="B835" s="13">
        <f>VLOOKUP(A835,VLookup_Data,4,FALSE)</f>
        <v>23</v>
      </c>
      <c r="C835" s="13">
        <f>_xlfn.XLOOKUP(A835,Product_Name,Recorder_Level)</f>
        <v>23</v>
      </c>
      <c r="D835" s="13">
        <f>IF(B835&lt;=C835,C835-B835,0)</f>
        <v>0</v>
      </c>
      <c r="E835" s="13">
        <f t="shared" ref="E835:E898" si="52">IF(C835-B835&gt;0,C835-B835,0)</f>
        <v>0</v>
      </c>
      <c r="F835" s="13">
        <f t="shared" ref="F835:F898" si="53">MAX(C835-B835,0)</f>
        <v>0</v>
      </c>
      <c r="G835" s="13">
        <f>IF(B835&lt;=C835,C835-B835,"No Order Needed")</f>
        <v>0</v>
      </c>
      <c r="H835" s="13">
        <f t="shared" ref="H835:H898" si="54">MAX((C835-B835)+10,0)</f>
        <v>10</v>
      </c>
      <c r="I835" s="13" t="str">
        <f t="shared" ref="I835:I898" si="55">IF(B835=0,"Urgent",IF(B835&lt;=C835,"Reorder","Ok"))</f>
        <v>Reorder</v>
      </c>
    </row>
    <row r="836" spans="1:9" x14ac:dyDescent="0.3">
      <c r="A836" s="13" t="s">
        <v>3418</v>
      </c>
      <c r="B836" s="13">
        <f>VLOOKUP(A836,VLookup_Data,4,FALSE)</f>
        <v>176</v>
      </c>
      <c r="C836" s="13">
        <f>_xlfn.XLOOKUP(A836,Product_Name,Recorder_Level)</f>
        <v>72</v>
      </c>
      <c r="D836" s="13">
        <f>IF(B836&lt;=C836,C836-B836,0)</f>
        <v>0</v>
      </c>
      <c r="E836" s="13">
        <f t="shared" si="52"/>
        <v>0</v>
      </c>
      <c r="F836" s="13">
        <f t="shared" si="53"/>
        <v>0</v>
      </c>
      <c r="G836" s="13" t="str">
        <f>IF(B836&lt;=C836,C836-B836,"No Order Needed")</f>
        <v>No Order Needed</v>
      </c>
      <c r="H836" s="13">
        <f t="shared" si="54"/>
        <v>0</v>
      </c>
      <c r="I836" s="13" t="str">
        <f t="shared" si="55"/>
        <v>Ok</v>
      </c>
    </row>
    <row r="837" spans="1:9" x14ac:dyDescent="0.3">
      <c r="A837" s="13" t="s">
        <v>2461</v>
      </c>
      <c r="B837" s="13">
        <f>VLOOKUP(A837,VLookup_Data,4,FALSE)</f>
        <v>108</v>
      </c>
      <c r="C837" s="13">
        <f>_xlfn.XLOOKUP(A837,Product_Name,Recorder_Level)</f>
        <v>88</v>
      </c>
      <c r="D837" s="13">
        <f>IF(B837&lt;=C837,C837-B837,0)</f>
        <v>0</v>
      </c>
      <c r="E837" s="13">
        <f t="shared" si="52"/>
        <v>0</v>
      </c>
      <c r="F837" s="13">
        <f t="shared" si="53"/>
        <v>0</v>
      </c>
      <c r="G837" s="13" t="str">
        <f>IF(B837&lt;=C837,C837-B837,"No Order Needed")</f>
        <v>No Order Needed</v>
      </c>
      <c r="H837" s="13">
        <f t="shared" si="54"/>
        <v>0</v>
      </c>
      <c r="I837" s="13" t="str">
        <f t="shared" si="55"/>
        <v>Ok</v>
      </c>
    </row>
    <row r="838" spans="1:9" x14ac:dyDescent="0.3">
      <c r="A838" s="13" t="s">
        <v>1687</v>
      </c>
      <c r="B838" s="13">
        <f>VLOOKUP(A838,VLookup_Data,4,FALSE)</f>
        <v>61</v>
      </c>
      <c r="C838" s="13">
        <f>_xlfn.XLOOKUP(A838,Product_Name,Recorder_Level)</f>
        <v>60</v>
      </c>
      <c r="D838" s="13">
        <f>IF(B838&lt;=C838,C838-B838,0)</f>
        <v>0</v>
      </c>
      <c r="E838" s="13">
        <f t="shared" si="52"/>
        <v>0</v>
      </c>
      <c r="F838" s="13">
        <f t="shared" si="53"/>
        <v>0</v>
      </c>
      <c r="G838" s="13" t="str">
        <f>IF(B838&lt;=C838,C838-B838,"No Order Needed")</f>
        <v>No Order Needed</v>
      </c>
      <c r="H838" s="13">
        <f t="shared" si="54"/>
        <v>9</v>
      </c>
      <c r="I838" s="13" t="str">
        <f t="shared" si="55"/>
        <v>Ok</v>
      </c>
    </row>
    <row r="839" spans="1:9" x14ac:dyDescent="0.3">
      <c r="A839" s="13" t="s">
        <v>1689</v>
      </c>
      <c r="B839" s="13">
        <f>VLOOKUP(A839,VLookup_Data,4,FALSE)</f>
        <v>187</v>
      </c>
      <c r="C839" s="13">
        <f>_xlfn.XLOOKUP(A839,Product_Name,Recorder_Level)</f>
        <v>0</v>
      </c>
      <c r="D839" s="13">
        <f>IF(B839&lt;=C839,C839-B839,0)</f>
        <v>0</v>
      </c>
      <c r="E839" s="13">
        <f t="shared" si="52"/>
        <v>0</v>
      </c>
      <c r="F839" s="13">
        <f t="shared" si="53"/>
        <v>0</v>
      </c>
      <c r="G839" s="13" t="str">
        <f>IF(B839&lt;=C839,C839-B839,"No Order Needed")</f>
        <v>No Order Needed</v>
      </c>
      <c r="H839" s="13">
        <f t="shared" si="54"/>
        <v>0</v>
      </c>
      <c r="I839" s="13" t="str">
        <f t="shared" si="55"/>
        <v>Ok</v>
      </c>
    </row>
    <row r="840" spans="1:9" x14ac:dyDescent="0.3">
      <c r="A840" s="13" t="s">
        <v>1691</v>
      </c>
      <c r="B840" s="13">
        <f>VLOOKUP(A840,VLookup_Data,4,FALSE)</f>
        <v>102</v>
      </c>
      <c r="C840" s="13">
        <f>_xlfn.XLOOKUP(A840,Product_Name,Recorder_Level)</f>
        <v>57</v>
      </c>
      <c r="D840" s="13">
        <f>IF(B840&lt;=C840,C840-B840,0)</f>
        <v>0</v>
      </c>
      <c r="E840" s="13">
        <f t="shared" si="52"/>
        <v>0</v>
      </c>
      <c r="F840" s="13">
        <f t="shared" si="53"/>
        <v>0</v>
      </c>
      <c r="G840" s="13" t="str">
        <f>IF(B840&lt;=C840,C840-B840,"No Order Needed")</f>
        <v>No Order Needed</v>
      </c>
      <c r="H840" s="13">
        <f t="shared" si="54"/>
        <v>0</v>
      </c>
      <c r="I840" s="13" t="str">
        <f t="shared" si="55"/>
        <v>Ok</v>
      </c>
    </row>
    <row r="841" spans="1:9" x14ac:dyDescent="0.3">
      <c r="A841" s="13" t="s">
        <v>7513</v>
      </c>
      <c r="B841" s="13">
        <f>VLOOKUP(A841,VLookup_Data,4,FALSE)</f>
        <v>2</v>
      </c>
      <c r="C841" s="13">
        <f>_xlfn.XLOOKUP(A841,Product_Name,Recorder_Level)</f>
        <v>70</v>
      </c>
      <c r="D841" s="13">
        <f>IF(B841&lt;=C841,C841-B841,0)</f>
        <v>68</v>
      </c>
      <c r="E841" s="13">
        <f t="shared" si="52"/>
        <v>68</v>
      </c>
      <c r="F841" s="13">
        <f t="shared" si="53"/>
        <v>68</v>
      </c>
      <c r="G841" s="13">
        <f>IF(B841&lt;=C841,C841-B841,"No Order Needed")</f>
        <v>68</v>
      </c>
      <c r="H841" s="13">
        <f t="shared" si="54"/>
        <v>78</v>
      </c>
      <c r="I841" s="13" t="str">
        <f t="shared" si="55"/>
        <v>Reorder</v>
      </c>
    </row>
    <row r="842" spans="1:9" x14ac:dyDescent="0.3">
      <c r="A842" s="13" t="s">
        <v>1082</v>
      </c>
      <c r="B842" s="13">
        <f>VLOOKUP(A842,VLookup_Data,4,FALSE)</f>
        <v>27</v>
      </c>
      <c r="C842" s="13">
        <f>_xlfn.XLOOKUP(A842,Product_Name,Recorder_Level)</f>
        <v>70</v>
      </c>
      <c r="D842" s="13">
        <f>IF(B842&lt;=C842,C842-B842,0)</f>
        <v>43</v>
      </c>
      <c r="E842" s="13">
        <f t="shared" si="52"/>
        <v>43</v>
      </c>
      <c r="F842" s="13">
        <f t="shared" si="53"/>
        <v>43</v>
      </c>
      <c r="G842" s="13">
        <f>IF(B842&lt;=C842,C842-B842,"No Order Needed")</f>
        <v>43</v>
      </c>
      <c r="H842" s="13">
        <f t="shared" si="54"/>
        <v>53</v>
      </c>
      <c r="I842" s="13" t="str">
        <f t="shared" si="55"/>
        <v>Reorder</v>
      </c>
    </row>
    <row r="843" spans="1:9" x14ac:dyDescent="0.3">
      <c r="A843" s="13" t="s">
        <v>1696</v>
      </c>
      <c r="B843" s="13">
        <f>VLOOKUP(A843,VLookup_Data,4,FALSE)</f>
        <v>49</v>
      </c>
      <c r="C843" s="13">
        <f>_xlfn.XLOOKUP(A843,Product_Name,Recorder_Level)</f>
        <v>49</v>
      </c>
      <c r="D843" s="13">
        <f>IF(B843&lt;=C843,C843-B843,0)</f>
        <v>0</v>
      </c>
      <c r="E843" s="13">
        <f t="shared" si="52"/>
        <v>0</v>
      </c>
      <c r="F843" s="13">
        <f t="shared" si="53"/>
        <v>0</v>
      </c>
      <c r="G843" s="13">
        <f>IF(B843&lt;=C843,C843-B843,"No Order Needed")</f>
        <v>0</v>
      </c>
      <c r="H843" s="13">
        <f t="shared" si="54"/>
        <v>10</v>
      </c>
      <c r="I843" s="13" t="str">
        <f t="shared" si="55"/>
        <v>Reorder</v>
      </c>
    </row>
    <row r="844" spans="1:9" x14ac:dyDescent="0.3">
      <c r="A844" s="13" t="s">
        <v>1698</v>
      </c>
      <c r="B844" s="13">
        <f>VLOOKUP(A844,VLookup_Data,4,FALSE)</f>
        <v>111</v>
      </c>
      <c r="C844" s="13">
        <f>_xlfn.XLOOKUP(A844,Product_Name,Recorder_Level)</f>
        <v>46</v>
      </c>
      <c r="D844" s="13">
        <f>IF(B844&lt;=C844,C844-B844,0)</f>
        <v>0</v>
      </c>
      <c r="E844" s="13">
        <f t="shared" si="52"/>
        <v>0</v>
      </c>
      <c r="F844" s="13">
        <f t="shared" si="53"/>
        <v>0</v>
      </c>
      <c r="G844" s="13" t="str">
        <f>IF(B844&lt;=C844,C844-B844,"No Order Needed")</f>
        <v>No Order Needed</v>
      </c>
      <c r="H844" s="13">
        <f t="shared" si="54"/>
        <v>0</v>
      </c>
      <c r="I844" s="13" t="str">
        <f t="shared" si="55"/>
        <v>Ok</v>
      </c>
    </row>
    <row r="845" spans="1:9" x14ac:dyDescent="0.3">
      <c r="A845" s="13" t="s">
        <v>1700</v>
      </c>
      <c r="B845" s="13">
        <f>VLOOKUP(A845,VLookup_Data,4,FALSE)</f>
        <v>125</v>
      </c>
      <c r="C845" s="13">
        <f>_xlfn.XLOOKUP(A845,Product_Name,Recorder_Level)</f>
        <v>66</v>
      </c>
      <c r="D845" s="13">
        <f>IF(B845&lt;=C845,C845-B845,0)</f>
        <v>0</v>
      </c>
      <c r="E845" s="13">
        <f t="shared" si="52"/>
        <v>0</v>
      </c>
      <c r="F845" s="13">
        <f t="shared" si="53"/>
        <v>0</v>
      </c>
      <c r="G845" s="13" t="str">
        <f>IF(B845&lt;=C845,C845-B845,"No Order Needed")</f>
        <v>No Order Needed</v>
      </c>
      <c r="H845" s="13">
        <f t="shared" si="54"/>
        <v>0</v>
      </c>
      <c r="I845" s="13" t="str">
        <f t="shared" si="55"/>
        <v>Ok</v>
      </c>
    </row>
    <row r="846" spans="1:9" x14ac:dyDescent="0.3">
      <c r="A846" s="13" t="s">
        <v>1702</v>
      </c>
      <c r="B846" s="13">
        <f>VLOOKUP(A846,VLookup_Data,4,FALSE)</f>
        <v>53</v>
      </c>
      <c r="C846" s="13">
        <f>_xlfn.XLOOKUP(A846,Product_Name,Recorder_Level)</f>
        <v>40</v>
      </c>
      <c r="D846" s="13">
        <f>IF(B846&lt;=C846,C846-B846,0)</f>
        <v>0</v>
      </c>
      <c r="E846" s="13">
        <f t="shared" si="52"/>
        <v>0</v>
      </c>
      <c r="F846" s="13">
        <f t="shared" si="53"/>
        <v>0</v>
      </c>
      <c r="G846" s="13" t="str">
        <f>IF(B846&lt;=C846,C846-B846,"No Order Needed")</f>
        <v>No Order Needed</v>
      </c>
      <c r="H846" s="13">
        <f t="shared" si="54"/>
        <v>0</v>
      </c>
      <c r="I846" s="13" t="str">
        <f t="shared" si="55"/>
        <v>Ok</v>
      </c>
    </row>
    <row r="847" spans="1:9" x14ac:dyDescent="0.3">
      <c r="A847" s="13" t="s">
        <v>1704</v>
      </c>
      <c r="B847" s="13">
        <f>VLOOKUP(A847,VLookup_Data,4,FALSE)</f>
        <v>58</v>
      </c>
      <c r="C847" s="13">
        <f>_xlfn.XLOOKUP(A847,Product_Name,Recorder_Level)</f>
        <v>50</v>
      </c>
      <c r="D847" s="13">
        <f>IF(B847&lt;=C847,C847-B847,0)</f>
        <v>0</v>
      </c>
      <c r="E847" s="13">
        <f t="shared" si="52"/>
        <v>0</v>
      </c>
      <c r="F847" s="13">
        <f t="shared" si="53"/>
        <v>0</v>
      </c>
      <c r="G847" s="13" t="str">
        <f>IF(B847&lt;=C847,C847-B847,"No Order Needed")</f>
        <v>No Order Needed</v>
      </c>
      <c r="H847" s="13">
        <f t="shared" si="54"/>
        <v>2</v>
      </c>
      <c r="I847" s="13" t="str">
        <f t="shared" si="55"/>
        <v>Ok</v>
      </c>
    </row>
    <row r="848" spans="1:9" x14ac:dyDescent="0.3">
      <c r="A848" s="13" t="s">
        <v>1706</v>
      </c>
      <c r="B848" s="13">
        <f>VLOOKUP(A848,VLookup_Data,4,FALSE)</f>
        <v>161</v>
      </c>
      <c r="C848" s="13">
        <f>_xlfn.XLOOKUP(A848,Product_Name,Recorder_Level)</f>
        <v>28</v>
      </c>
      <c r="D848" s="13">
        <f>IF(B848&lt;=C848,C848-B848,0)</f>
        <v>0</v>
      </c>
      <c r="E848" s="13">
        <f t="shared" si="52"/>
        <v>0</v>
      </c>
      <c r="F848" s="13">
        <f t="shared" si="53"/>
        <v>0</v>
      </c>
      <c r="G848" s="13" t="str">
        <f>IF(B848&lt;=C848,C848-B848,"No Order Needed")</f>
        <v>No Order Needed</v>
      </c>
      <c r="H848" s="13">
        <f t="shared" si="54"/>
        <v>0</v>
      </c>
      <c r="I848" s="13" t="str">
        <f t="shared" si="55"/>
        <v>Ok</v>
      </c>
    </row>
    <row r="849" spans="1:9" x14ac:dyDescent="0.3">
      <c r="A849" s="13" t="s">
        <v>1708</v>
      </c>
      <c r="B849" s="13">
        <f>VLOOKUP(A849,VLookup_Data,4,FALSE)</f>
        <v>9</v>
      </c>
      <c r="C849" s="13">
        <f>_xlfn.XLOOKUP(A849,Product_Name,Recorder_Level)</f>
        <v>36</v>
      </c>
      <c r="D849" s="13">
        <f>IF(B849&lt;=C849,C849-B849,0)</f>
        <v>27</v>
      </c>
      <c r="E849" s="13">
        <f t="shared" si="52"/>
        <v>27</v>
      </c>
      <c r="F849" s="13">
        <f t="shared" si="53"/>
        <v>27</v>
      </c>
      <c r="G849" s="13">
        <f>IF(B849&lt;=C849,C849-B849,"No Order Needed")</f>
        <v>27</v>
      </c>
      <c r="H849" s="13">
        <f t="shared" si="54"/>
        <v>37</v>
      </c>
      <c r="I849" s="13" t="str">
        <f t="shared" si="55"/>
        <v>Reorder</v>
      </c>
    </row>
    <row r="850" spans="1:9" x14ac:dyDescent="0.3">
      <c r="A850" s="13" t="s">
        <v>1712</v>
      </c>
      <c r="B850" s="13">
        <f>VLOOKUP(A850,VLookup_Data,4,FALSE)</f>
        <v>126</v>
      </c>
      <c r="C850" s="13">
        <f>_xlfn.XLOOKUP(A850,Product_Name,Recorder_Level)</f>
        <v>85</v>
      </c>
      <c r="D850" s="13">
        <f>IF(B850&lt;=C850,C850-B850,0)</f>
        <v>0</v>
      </c>
      <c r="E850" s="13">
        <f t="shared" si="52"/>
        <v>0</v>
      </c>
      <c r="F850" s="13">
        <f t="shared" si="53"/>
        <v>0</v>
      </c>
      <c r="G850" s="13" t="str">
        <f>IF(B850&lt;=C850,C850-B850,"No Order Needed")</f>
        <v>No Order Needed</v>
      </c>
      <c r="H850" s="13">
        <f t="shared" si="54"/>
        <v>0</v>
      </c>
      <c r="I850" s="13" t="str">
        <f t="shared" si="55"/>
        <v>Ok</v>
      </c>
    </row>
    <row r="851" spans="1:9" x14ac:dyDescent="0.3">
      <c r="A851" s="13" t="s">
        <v>1714</v>
      </c>
      <c r="B851" s="13">
        <f>VLOOKUP(A851,VLookup_Data,4,FALSE)</f>
        <v>166</v>
      </c>
      <c r="C851" s="13">
        <f>_xlfn.XLOOKUP(A851,Product_Name,Recorder_Level)</f>
        <v>89</v>
      </c>
      <c r="D851" s="13">
        <f>IF(B851&lt;=C851,C851-B851,0)</f>
        <v>0</v>
      </c>
      <c r="E851" s="13">
        <f t="shared" si="52"/>
        <v>0</v>
      </c>
      <c r="F851" s="13">
        <f t="shared" si="53"/>
        <v>0</v>
      </c>
      <c r="G851" s="13" t="str">
        <f>IF(B851&lt;=C851,C851-B851,"No Order Needed")</f>
        <v>No Order Needed</v>
      </c>
      <c r="H851" s="13">
        <f t="shared" si="54"/>
        <v>0</v>
      </c>
      <c r="I851" s="13" t="str">
        <f t="shared" si="55"/>
        <v>Ok</v>
      </c>
    </row>
    <row r="852" spans="1:9" x14ac:dyDescent="0.3">
      <c r="A852" s="13" t="s">
        <v>1716</v>
      </c>
      <c r="B852" s="13">
        <f>VLOOKUP(A852,VLookup_Data,4,FALSE)</f>
        <v>121</v>
      </c>
      <c r="C852" s="13">
        <f>_xlfn.XLOOKUP(A852,Product_Name,Recorder_Level)</f>
        <v>58</v>
      </c>
      <c r="D852" s="13">
        <f>IF(B852&lt;=C852,C852-B852,0)</f>
        <v>0</v>
      </c>
      <c r="E852" s="13">
        <f t="shared" si="52"/>
        <v>0</v>
      </c>
      <c r="F852" s="13">
        <f t="shared" si="53"/>
        <v>0</v>
      </c>
      <c r="G852" s="13" t="str">
        <f>IF(B852&lt;=C852,C852-B852,"No Order Needed")</f>
        <v>No Order Needed</v>
      </c>
      <c r="H852" s="13">
        <f t="shared" si="54"/>
        <v>0</v>
      </c>
      <c r="I852" s="13" t="str">
        <f t="shared" si="55"/>
        <v>Ok</v>
      </c>
    </row>
    <row r="853" spans="1:9" x14ac:dyDescent="0.3">
      <c r="A853" s="13" t="s">
        <v>1718</v>
      </c>
      <c r="B853" s="13">
        <f>VLOOKUP(A853,VLookup_Data,4,FALSE)</f>
        <v>161</v>
      </c>
      <c r="C853" s="13">
        <f>_xlfn.XLOOKUP(A853,Product_Name,Recorder_Level)</f>
        <v>60</v>
      </c>
      <c r="D853" s="13">
        <f>IF(B853&lt;=C853,C853-B853,0)</f>
        <v>0</v>
      </c>
      <c r="E853" s="13">
        <f t="shared" si="52"/>
        <v>0</v>
      </c>
      <c r="F853" s="13">
        <f t="shared" si="53"/>
        <v>0</v>
      </c>
      <c r="G853" s="13" t="str">
        <f>IF(B853&lt;=C853,C853-B853,"No Order Needed")</f>
        <v>No Order Needed</v>
      </c>
      <c r="H853" s="13">
        <f t="shared" si="54"/>
        <v>0</v>
      </c>
      <c r="I853" s="13" t="str">
        <f t="shared" si="55"/>
        <v>Ok</v>
      </c>
    </row>
    <row r="854" spans="1:9" x14ac:dyDescent="0.3">
      <c r="A854" s="13" t="s">
        <v>1720</v>
      </c>
      <c r="B854" s="13">
        <f>VLOOKUP(A854,VLookup_Data,4,FALSE)</f>
        <v>69</v>
      </c>
      <c r="C854" s="13">
        <f>_xlfn.XLOOKUP(A854,Product_Name,Recorder_Level)</f>
        <v>25</v>
      </c>
      <c r="D854" s="13">
        <f>IF(B854&lt;=C854,C854-B854,0)</f>
        <v>0</v>
      </c>
      <c r="E854" s="13">
        <f t="shared" si="52"/>
        <v>0</v>
      </c>
      <c r="F854" s="13">
        <f t="shared" si="53"/>
        <v>0</v>
      </c>
      <c r="G854" s="13" t="str">
        <f>IF(B854&lt;=C854,C854-B854,"No Order Needed")</f>
        <v>No Order Needed</v>
      </c>
      <c r="H854" s="13">
        <f t="shared" si="54"/>
        <v>0</v>
      </c>
      <c r="I854" s="13" t="str">
        <f t="shared" si="55"/>
        <v>Ok</v>
      </c>
    </row>
    <row r="855" spans="1:9" x14ac:dyDescent="0.3">
      <c r="A855" s="13" t="s">
        <v>1722</v>
      </c>
      <c r="B855" s="13">
        <f>VLOOKUP(A855,VLookup_Data,4,FALSE)</f>
        <v>2</v>
      </c>
      <c r="C855" s="13">
        <f>_xlfn.XLOOKUP(A855,Product_Name,Recorder_Level)</f>
        <v>82</v>
      </c>
      <c r="D855" s="13">
        <f>IF(B855&lt;=C855,C855-B855,0)</f>
        <v>80</v>
      </c>
      <c r="E855" s="13">
        <f t="shared" si="52"/>
        <v>80</v>
      </c>
      <c r="F855" s="13">
        <f t="shared" si="53"/>
        <v>80</v>
      </c>
      <c r="G855" s="13">
        <f>IF(B855&lt;=C855,C855-B855,"No Order Needed")</f>
        <v>80</v>
      </c>
      <c r="H855" s="13">
        <f t="shared" si="54"/>
        <v>90</v>
      </c>
      <c r="I855" s="13" t="str">
        <f t="shared" si="55"/>
        <v>Reorder</v>
      </c>
    </row>
    <row r="856" spans="1:9" x14ac:dyDescent="0.3">
      <c r="A856" s="13" t="s">
        <v>7569</v>
      </c>
      <c r="B856" s="13">
        <f>VLOOKUP(A856,VLookup_Data,4,FALSE)</f>
        <v>174</v>
      </c>
      <c r="C856" s="13">
        <f>_xlfn.XLOOKUP(A856,Product_Name,Recorder_Level)</f>
        <v>74</v>
      </c>
      <c r="D856" s="13">
        <f>IF(B856&lt;=C856,C856-B856,0)</f>
        <v>0</v>
      </c>
      <c r="E856" s="13">
        <f t="shared" si="52"/>
        <v>0</v>
      </c>
      <c r="F856" s="13">
        <f t="shared" si="53"/>
        <v>0</v>
      </c>
      <c r="G856" s="13" t="str">
        <f>IF(B856&lt;=C856,C856-B856,"No Order Needed")</f>
        <v>No Order Needed</v>
      </c>
      <c r="H856" s="13">
        <f t="shared" si="54"/>
        <v>0</v>
      </c>
      <c r="I856" s="13" t="str">
        <f t="shared" si="55"/>
        <v>Ok</v>
      </c>
    </row>
    <row r="857" spans="1:9" x14ac:dyDescent="0.3">
      <c r="A857" s="13" t="s">
        <v>7034</v>
      </c>
      <c r="B857" s="13">
        <f>VLOOKUP(A857,VLookup_Data,4,FALSE)</f>
        <v>14</v>
      </c>
      <c r="C857" s="13">
        <f>_xlfn.XLOOKUP(A857,Product_Name,Recorder_Level)</f>
        <v>51</v>
      </c>
      <c r="D857" s="13">
        <f>IF(B857&lt;=C857,C857-B857,0)</f>
        <v>37</v>
      </c>
      <c r="E857" s="13">
        <f t="shared" si="52"/>
        <v>37</v>
      </c>
      <c r="F857" s="13">
        <f t="shared" si="53"/>
        <v>37</v>
      </c>
      <c r="G857" s="13">
        <f>IF(B857&lt;=C857,C857-B857,"No Order Needed")</f>
        <v>37</v>
      </c>
      <c r="H857" s="13">
        <f t="shared" si="54"/>
        <v>47</v>
      </c>
      <c r="I857" s="13" t="str">
        <f t="shared" si="55"/>
        <v>Reorder</v>
      </c>
    </row>
    <row r="858" spans="1:9" x14ac:dyDescent="0.3">
      <c r="A858" s="13" t="s">
        <v>1728</v>
      </c>
      <c r="B858" s="13">
        <f>VLOOKUP(A858,VLookup_Data,4,FALSE)</f>
        <v>0</v>
      </c>
      <c r="C858" s="13">
        <f>_xlfn.XLOOKUP(A858,Product_Name,Recorder_Level)</f>
        <v>62</v>
      </c>
      <c r="D858" s="13">
        <f>IF(B858&lt;=C858,C858-B858,0)</f>
        <v>62</v>
      </c>
      <c r="E858" s="13">
        <f t="shared" si="52"/>
        <v>62</v>
      </c>
      <c r="F858" s="13">
        <f t="shared" si="53"/>
        <v>62</v>
      </c>
      <c r="G858" s="13">
        <f>IF(B858&lt;=C858,C858-B858,"No Order Needed")</f>
        <v>62</v>
      </c>
      <c r="H858" s="13">
        <f t="shared" si="54"/>
        <v>72</v>
      </c>
      <c r="I858" s="13" t="str">
        <f t="shared" si="55"/>
        <v>Urgent</v>
      </c>
    </row>
    <row r="859" spans="1:9" x14ac:dyDescent="0.3">
      <c r="A859" s="13" t="s">
        <v>1277</v>
      </c>
      <c r="B859" s="13">
        <f>VLOOKUP(A859,VLookup_Data,4,FALSE)</f>
        <v>175</v>
      </c>
      <c r="C859" s="13">
        <f>_xlfn.XLOOKUP(A859,Product_Name,Recorder_Level)</f>
        <v>41</v>
      </c>
      <c r="D859" s="13">
        <f>IF(B859&lt;=C859,C859-B859,0)</f>
        <v>0</v>
      </c>
      <c r="E859" s="13">
        <f t="shared" si="52"/>
        <v>0</v>
      </c>
      <c r="F859" s="13">
        <f t="shared" si="53"/>
        <v>0</v>
      </c>
      <c r="G859" s="13" t="str">
        <f>IF(B859&lt;=C859,C859-B859,"No Order Needed")</f>
        <v>No Order Needed</v>
      </c>
      <c r="H859" s="13">
        <f t="shared" si="54"/>
        <v>0</v>
      </c>
      <c r="I859" s="13" t="str">
        <f t="shared" si="55"/>
        <v>Ok</v>
      </c>
    </row>
    <row r="860" spans="1:9" x14ac:dyDescent="0.3">
      <c r="A860" s="13" t="s">
        <v>1731</v>
      </c>
      <c r="B860" s="13">
        <f>VLOOKUP(A860,VLookup_Data,4,FALSE)</f>
        <v>188</v>
      </c>
      <c r="C860" s="13">
        <f>_xlfn.XLOOKUP(A860,Product_Name,Recorder_Level)</f>
        <v>23</v>
      </c>
      <c r="D860" s="13">
        <f>IF(B860&lt;=C860,C860-B860,0)</f>
        <v>0</v>
      </c>
      <c r="E860" s="13">
        <f t="shared" si="52"/>
        <v>0</v>
      </c>
      <c r="F860" s="13">
        <f t="shared" si="53"/>
        <v>0</v>
      </c>
      <c r="G860" s="13" t="str">
        <f>IF(B860&lt;=C860,C860-B860,"No Order Needed")</f>
        <v>No Order Needed</v>
      </c>
      <c r="H860" s="13">
        <f t="shared" si="54"/>
        <v>0</v>
      </c>
      <c r="I860" s="13" t="str">
        <f t="shared" si="55"/>
        <v>Ok</v>
      </c>
    </row>
    <row r="861" spans="1:9" x14ac:dyDescent="0.3">
      <c r="A861" s="13" t="s">
        <v>1733</v>
      </c>
      <c r="B861" s="13">
        <f>VLOOKUP(A861,VLookup_Data,4,FALSE)</f>
        <v>82</v>
      </c>
      <c r="C861" s="13">
        <f>_xlfn.XLOOKUP(A861,Product_Name,Recorder_Level)</f>
        <v>25</v>
      </c>
      <c r="D861" s="13">
        <f>IF(B861&lt;=C861,C861-B861,0)</f>
        <v>0</v>
      </c>
      <c r="E861" s="13">
        <f t="shared" si="52"/>
        <v>0</v>
      </c>
      <c r="F861" s="13">
        <f t="shared" si="53"/>
        <v>0</v>
      </c>
      <c r="G861" s="13" t="str">
        <f>IF(B861&lt;=C861,C861-B861,"No Order Needed")</f>
        <v>No Order Needed</v>
      </c>
      <c r="H861" s="13">
        <f t="shared" si="54"/>
        <v>0</v>
      </c>
      <c r="I861" s="13" t="str">
        <f t="shared" si="55"/>
        <v>Ok</v>
      </c>
    </row>
    <row r="862" spans="1:9" x14ac:dyDescent="0.3">
      <c r="A862" s="13" t="s">
        <v>1439</v>
      </c>
      <c r="B862" s="13">
        <f>VLOOKUP(A862,VLookup_Data,4,FALSE)</f>
        <v>173</v>
      </c>
      <c r="C862" s="13">
        <f>_xlfn.XLOOKUP(A862,Product_Name,Recorder_Level)</f>
        <v>40</v>
      </c>
      <c r="D862" s="13">
        <f>IF(B862&lt;=C862,C862-B862,0)</f>
        <v>0</v>
      </c>
      <c r="E862" s="13">
        <f t="shared" si="52"/>
        <v>0</v>
      </c>
      <c r="F862" s="13">
        <f t="shared" si="53"/>
        <v>0</v>
      </c>
      <c r="G862" s="13" t="str">
        <f>IF(B862&lt;=C862,C862-B862,"No Order Needed")</f>
        <v>No Order Needed</v>
      </c>
      <c r="H862" s="13">
        <f t="shared" si="54"/>
        <v>0</v>
      </c>
      <c r="I862" s="13" t="str">
        <f t="shared" si="55"/>
        <v>Ok</v>
      </c>
    </row>
    <row r="863" spans="1:9" x14ac:dyDescent="0.3">
      <c r="A863" s="13" t="s">
        <v>7490</v>
      </c>
      <c r="B863" s="13">
        <f>VLOOKUP(A863,VLookup_Data,4,FALSE)</f>
        <v>12</v>
      </c>
      <c r="C863" s="13">
        <f>_xlfn.XLOOKUP(A863,Product_Name,Recorder_Level)</f>
        <v>83</v>
      </c>
      <c r="D863" s="13">
        <f>IF(B863&lt;=C863,C863-B863,0)</f>
        <v>71</v>
      </c>
      <c r="E863" s="13">
        <f t="shared" si="52"/>
        <v>71</v>
      </c>
      <c r="F863" s="13">
        <f t="shared" si="53"/>
        <v>71</v>
      </c>
      <c r="G863" s="13">
        <f>IF(B863&lt;=C863,C863-B863,"No Order Needed")</f>
        <v>71</v>
      </c>
      <c r="H863" s="13">
        <f t="shared" si="54"/>
        <v>81</v>
      </c>
      <c r="I863" s="13" t="str">
        <f t="shared" si="55"/>
        <v>Reorder</v>
      </c>
    </row>
    <row r="864" spans="1:9" x14ac:dyDescent="0.3">
      <c r="A864" s="13" t="s">
        <v>1738</v>
      </c>
      <c r="B864" s="13">
        <f>VLOOKUP(A864,VLookup_Data,4,FALSE)</f>
        <v>79</v>
      </c>
      <c r="C864" s="13">
        <f>_xlfn.XLOOKUP(A864,Product_Name,Recorder_Level)</f>
        <v>62</v>
      </c>
      <c r="D864" s="13">
        <f>IF(B864&lt;=C864,C864-B864,0)</f>
        <v>0</v>
      </c>
      <c r="E864" s="13">
        <f t="shared" si="52"/>
        <v>0</v>
      </c>
      <c r="F864" s="13">
        <f t="shared" si="53"/>
        <v>0</v>
      </c>
      <c r="G864" s="13" t="str">
        <f>IF(B864&lt;=C864,C864-B864,"No Order Needed")</f>
        <v>No Order Needed</v>
      </c>
      <c r="H864" s="13">
        <f t="shared" si="54"/>
        <v>0</v>
      </c>
      <c r="I864" s="13" t="str">
        <f t="shared" si="55"/>
        <v>Ok</v>
      </c>
    </row>
    <row r="865" spans="1:9" x14ac:dyDescent="0.3">
      <c r="A865" s="13" t="s">
        <v>1740</v>
      </c>
      <c r="B865" s="13">
        <f>VLOOKUP(A865,VLookup_Data,4,FALSE)</f>
        <v>94</v>
      </c>
      <c r="C865" s="13">
        <f>_xlfn.XLOOKUP(A865,Product_Name,Recorder_Level)</f>
        <v>87</v>
      </c>
      <c r="D865" s="13">
        <f>IF(B865&lt;=C865,C865-B865,0)</f>
        <v>0</v>
      </c>
      <c r="E865" s="13">
        <f t="shared" si="52"/>
        <v>0</v>
      </c>
      <c r="F865" s="13">
        <f t="shared" si="53"/>
        <v>0</v>
      </c>
      <c r="G865" s="13" t="str">
        <f>IF(B865&lt;=C865,C865-B865,"No Order Needed")</f>
        <v>No Order Needed</v>
      </c>
      <c r="H865" s="13">
        <f t="shared" si="54"/>
        <v>3</v>
      </c>
      <c r="I865" s="13" t="str">
        <f t="shared" si="55"/>
        <v>Ok</v>
      </c>
    </row>
    <row r="866" spans="1:9" x14ac:dyDescent="0.3">
      <c r="A866" s="13" t="s">
        <v>1742</v>
      </c>
      <c r="B866" s="13">
        <f>VLOOKUP(A866,VLookup_Data,4,FALSE)</f>
        <v>114</v>
      </c>
      <c r="C866" s="13">
        <f>_xlfn.XLOOKUP(A866,Product_Name,Recorder_Level)</f>
        <v>76</v>
      </c>
      <c r="D866" s="13">
        <f>IF(B866&lt;=C866,C866-B866,0)</f>
        <v>0</v>
      </c>
      <c r="E866" s="13">
        <f t="shared" si="52"/>
        <v>0</v>
      </c>
      <c r="F866" s="13">
        <f t="shared" si="53"/>
        <v>0</v>
      </c>
      <c r="G866" s="13" t="str">
        <f>IF(B866&lt;=C866,C866-B866,"No Order Needed")</f>
        <v>No Order Needed</v>
      </c>
      <c r="H866" s="13">
        <f t="shared" si="54"/>
        <v>0</v>
      </c>
      <c r="I866" s="13" t="str">
        <f t="shared" si="55"/>
        <v>Ok</v>
      </c>
    </row>
    <row r="867" spans="1:9" x14ac:dyDescent="0.3">
      <c r="A867" s="13" t="s">
        <v>1325</v>
      </c>
      <c r="B867" s="13">
        <f>VLOOKUP(A867,VLookup_Data,4,FALSE)</f>
        <v>160</v>
      </c>
      <c r="C867" s="13">
        <f>_xlfn.XLOOKUP(A867,Product_Name,Recorder_Level)</f>
        <v>92</v>
      </c>
      <c r="D867" s="13">
        <f>IF(B867&lt;=C867,C867-B867,0)</f>
        <v>0</v>
      </c>
      <c r="E867" s="13">
        <f t="shared" si="52"/>
        <v>0</v>
      </c>
      <c r="F867" s="13">
        <f t="shared" si="53"/>
        <v>0</v>
      </c>
      <c r="G867" s="13" t="str">
        <f>IF(B867&lt;=C867,C867-B867,"No Order Needed")</f>
        <v>No Order Needed</v>
      </c>
      <c r="H867" s="13">
        <f t="shared" si="54"/>
        <v>0</v>
      </c>
      <c r="I867" s="13" t="str">
        <f t="shared" si="55"/>
        <v>Ok</v>
      </c>
    </row>
    <row r="868" spans="1:9" x14ac:dyDescent="0.3">
      <c r="A868" s="13" t="s">
        <v>1745</v>
      </c>
      <c r="B868" s="13">
        <f>VLOOKUP(A868,VLookup_Data,4,FALSE)</f>
        <v>178</v>
      </c>
      <c r="C868" s="13">
        <f>_xlfn.XLOOKUP(A868,Product_Name,Recorder_Level)</f>
        <v>99</v>
      </c>
      <c r="D868" s="13">
        <f>IF(B868&lt;=C868,C868-B868,0)</f>
        <v>0</v>
      </c>
      <c r="E868" s="13">
        <f t="shared" si="52"/>
        <v>0</v>
      </c>
      <c r="F868" s="13">
        <f t="shared" si="53"/>
        <v>0</v>
      </c>
      <c r="G868" s="13" t="str">
        <f>IF(B868&lt;=C868,C868-B868,"No Order Needed")</f>
        <v>No Order Needed</v>
      </c>
      <c r="H868" s="13">
        <f t="shared" si="54"/>
        <v>0</v>
      </c>
      <c r="I868" s="13" t="str">
        <f t="shared" si="55"/>
        <v>Ok</v>
      </c>
    </row>
    <row r="869" spans="1:9" x14ac:dyDescent="0.3">
      <c r="A869" s="13" t="s">
        <v>1747</v>
      </c>
      <c r="B869" s="13">
        <f>VLOOKUP(A869,VLookup_Data,4,FALSE)</f>
        <v>112</v>
      </c>
      <c r="C869" s="13">
        <f>_xlfn.XLOOKUP(A869,Product_Name,Recorder_Level)</f>
        <v>31</v>
      </c>
      <c r="D869" s="13">
        <f>IF(B869&lt;=C869,C869-B869,0)</f>
        <v>0</v>
      </c>
      <c r="E869" s="13">
        <f t="shared" si="52"/>
        <v>0</v>
      </c>
      <c r="F869" s="13">
        <f t="shared" si="53"/>
        <v>0</v>
      </c>
      <c r="G869" s="13" t="str">
        <f>IF(B869&lt;=C869,C869-B869,"No Order Needed")</f>
        <v>No Order Needed</v>
      </c>
      <c r="H869" s="13">
        <f t="shared" si="54"/>
        <v>0</v>
      </c>
      <c r="I869" s="13" t="str">
        <f t="shared" si="55"/>
        <v>Ok</v>
      </c>
    </row>
    <row r="870" spans="1:9" x14ac:dyDescent="0.3">
      <c r="A870" s="13" t="s">
        <v>1749</v>
      </c>
      <c r="B870" s="13">
        <f>VLOOKUP(A870,VLookup_Data,4,FALSE)</f>
        <v>0</v>
      </c>
      <c r="C870" s="13">
        <f>_xlfn.XLOOKUP(A870,Product_Name,Recorder_Level)</f>
        <v>25</v>
      </c>
      <c r="D870" s="13">
        <f>IF(B870&lt;=C870,C870-B870,0)</f>
        <v>25</v>
      </c>
      <c r="E870" s="13">
        <f t="shared" si="52"/>
        <v>25</v>
      </c>
      <c r="F870" s="13">
        <f t="shared" si="53"/>
        <v>25</v>
      </c>
      <c r="G870" s="13">
        <f>IF(B870&lt;=C870,C870-B870,"No Order Needed")</f>
        <v>25</v>
      </c>
      <c r="H870" s="13">
        <f t="shared" si="54"/>
        <v>35</v>
      </c>
      <c r="I870" s="13" t="str">
        <f t="shared" si="55"/>
        <v>Urgent</v>
      </c>
    </row>
    <row r="871" spans="1:9" x14ac:dyDescent="0.3">
      <c r="A871" s="13" t="s">
        <v>1751</v>
      </c>
      <c r="B871" s="13">
        <f>VLOOKUP(A871,VLookup_Data,4,FALSE)</f>
        <v>77</v>
      </c>
      <c r="C871" s="13">
        <f>_xlfn.XLOOKUP(A871,Product_Name,Recorder_Level)</f>
        <v>88</v>
      </c>
      <c r="D871" s="13">
        <f>IF(B871&lt;=C871,C871-B871,0)</f>
        <v>11</v>
      </c>
      <c r="E871" s="13">
        <f t="shared" si="52"/>
        <v>11</v>
      </c>
      <c r="F871" s="13">
        <f t="shared" si="53"/>
        <v>11</v>
      </c>
      <c r="G871" s="13">
        <f>IF(B871&lt;=C871,C871-B871,"No Order Needed")</f>
        <v>11</v>
      </c>
      <c r="H871" s="13">
        <f t="shared" si="54"/>
        <v>21</v>
      </c>
      <c r="I871" s="13" t="str">
        <f t="shared" si="55"/>
        <v>Reorder</v>
      </c>
    </row>
    <row r="872" spans="1:9" x14ac:dyDescent="0.3">
      <c r="A872" s="13" t="s">
        <v>7464</v>
      </c>
      <c r="B872" s="13">
        <f>VLOOKUP(A872,VLookup_Data,4,FALSE)</f>
        <v>0</v>
      </c>
      <c r="C872" s="13">
        <f>_xlfn.XLOOKUP(A872,Product_Name,Recorder_Level)</f>
        <v>85</v>
      </c>
      <c r="D872" s="13">
        <f>IF(B872&lt;=C872,C872-B872,0)</f>
        <v>85</v>
      </c>
      <c r="E872" s="13">
        <f t="shared" si="52"/>
        <v>85</v>
      </c>
      <c r="F872" s="13">
        <f t="shared" si="53"/>
        <v>85</v>
      </c>
      <c r="G872" s="13">
        <f>IF(B872&lt;=C872,C872-B872,"No Order Needed")</f>
        <v>85</v>
      </c>
      <c r="H872" s="13">
        <f t="shared" si="54"/>
        <v>95</v>
      </c>
      <c r="I872" s="13" t="str">
        <f t="shared" si="55"/>
        <v>Urgent</v>
      </c>
    </row>
    <row r="873" spans="1:9" x14ac:dyDescent="0.3">
      <c r="A873" s="13" t="s">
        <v>1756</v>
      </c>
      <c r="B873" s="13">
        <f>VLOOKUP(A873,VLookup_Data,4,FALSE)</f>
        <v>195</v>
      </c>
      <c r="C873" s="13">
        <f>_xlfn.XLOOKUP(A873,Product_Name,Recorder_Level)</f>
        <v>52</v>
      </c>
      <c r="D873" s="13">
        <f>IF(B873&lt;=C873,C873-B873,0)</f>
        <v>0</v>
      </c>
      <c r="E873" s="13">
        <f t="shared" si="52"/>
        <v>0</v>
      </c>
      <c r="F873" s="13">
        <f t="shared" si="53"/>
        <v>0</v>
      </c>
      <c r="G873" s="13" t="str">
        <f>IF(B873&lt;=C873,C873-B873,"No Order Needed")</f>
        <v>No Order Needed</v>
      </c>
      <c r="H873" s="13">
        <f t="shared" si="54"/>
        <v>0</v>
      </c>
      <c r="I873" s="13" t="str">
        <f t="shared" si="55"/>
        <v>Ok</v>
      </c>
    </row>
    <row r="874" spans="1:9" x14ac:dyDescent="0.3">
      <c r="A874" s="13" t="s">
        <v>1758</v>
      </c>
      <c r="B874" s="13">
        <f>VLOOKUP(A874,VLookup_Data,4,FALSE)</f>
        <v>134</v>
      </c>
      <c r="C874" s="13">
        <f>_xlfn.XLOOKUP(A874,Product_Name,Recorder_Level)</f>
        <v>98</v>
      </c>
      <c r="D874" s="13">
        <f>IF(B874&lt;=C874,C874-B874,0)</f>
        <v>0</v>
      </c>
      <c r="E874" s="13">
        <f t="shared" si="52"/>
        <v>0</v>
      </c>
      <c r="F874" s="13">
        <f t="shared" si="53"/>
        <v>0</v>
      </c>
      <c r="G874" s="13" t="str">
        <f>IF(B874&lt;=C874,C874-B874,"No Order Needed")</f>
        <v>No Order Needed</v>
      </c>
      <c r="H874" s="13">
        <f t="shared" si="54"/>
        <v>0</v>
      </c>
      <c r="I874" s="13" t="str">
        <f t="shared" si="55"/>
        <v>Ok</v>
      </c>
    </row>
    <row r="875" spans="1:9" x14ac:dyDescent="0.3">
      <c r="A875" s="13" t="s">
        <v>1094</v>
      </c>
      <c r="B875" s="13">
        <f>VLOOKUP(A875,VLookup_Data,4,FALSE)</f>
        <v>163</v>
      </c>
      <c r="C875" s="13">
        <f>_xlfn.XLOOKUP(A875,Product_Name,Recorder_Level)</f>
        <v>31</v>
      </c>
      <c r="D875" s="13">
        <f>IF(B875&lt;=C875,C875-B875,0)</f>
        <v>0</v>
      </c>
      <c r="E875" s="13">
        <f t="shared" si="52"/>
        <v>0</v>
      </c>
      <c r="F875" s="13">
        <f t="shared" si="53"/>
        <v>0</v>
      </c>
      <c r="G875" s="13" t="str">
        <f>IF(B875&lt;=C875,C875-B875,"No Order Needed")</f>
        <v>No Order Needed</v>
      </c>
      <c r="H875" s="13">
        <f t="shared" si="54"/>
        <v>0</v>
      </c>
      <c r="I875" s="13" t="str">
        <f t="shared" si="55"/>
        <v>Ok</v>
      </c>
    </row>
    <row r="876" spans="1:9" x14ac:dyDescent="0.3">
      <c r="A876" s="13" t="s">
        <v>1761</v>
      </c>
      <c r="B876" s="13">
        <f>VLOOKUP(A876,VLookup_Data,4,FALSE)</f>
        <v>28</v>
      </c>
      <c r="C876" s="13">
        <f>_xlfn.XLOOKUP(A876,Product_Name,Recorder_Level)</f>
        <v>43</v>
      </c>
      <c r="D876" s="13">
        <f>IF(B876&lt;=C876,C876-B876,0)</f>
        <v>15</v>
      </c>
      <c r="E876" s="13">
        <f t="shared" si="52"/>
        <v>15</v>
      </c>
      <c r="F876" s="13">
        <f t="shared" si="53"/>
        <v>15</v>
      </c>
      <c r="G876" s="13">
        <f>IF(B876&lt;=C876,C876-B876,"No Order Needed")</f>
        <v>15</v>
      </c>
      <c r="H876" s="13">
        <f t="shared" si="54"/>
        <v>25</v>
      </c>
      <c r="I876" s="13" t="str">
        <f t="shared" si="55"/>
        <v>Reorder</v>
      </c>
    </row>
    <row r="877" spans="1:9" x14ac:dyDescent="0.3">
      <c r="A877" s="13" t="s">
        <v>1763</v>
      </c>
      <c r="B877" s="13">
        <f>VLOOKUP(A877,VLookup_Data,4,FALSE)</f>
        <v>104</v>
      </c>
      <c r="C877" s="13">
        <f>_xlfn.XLOOKUP(A877,Product_Name,Recorder_Level)</f>
        <v>76</v>
      </c>
      <c r="D877" s="13">
        <f>IF(B877&lt;=C877,C877-B877,0)</f>
        <v>0</v>
      </c>
      <c r="E877" s="13">
        <f t="shared" si="52"/>
        <v>0</v>
      </c>
      <c r="F877" s="13">
        <f t="shared" si="53"/>
        <v>0</v>
      </c>
      <c r="G877" s="13" t="str">
        <f>IF(B877&lt;=C877,C877-B877,"No Order Needed")</f>
        <v>No Order Needed</v>
      </c>
      <c r="H877" s="13">
        <f t="shared" si="54"/>
        <v>0</v>
      </c>
      <c r="I877" s="13" t="str">
        <f t="shared" si="55"/>
        <v>Ok</v>
      </c>
    </row>
    <row r="878" spans="1:9" x14ac:dyDescent="0.3">
      <c r="A878" s="13" t="s">
        <v>4587</v>
      </c>
      <c r="B878" s="13">
        <f>VLOOKUP(A878,VLookup_Data,4,FALSE)</f>
        <v>156</v>
      </c>
      <c r="C878" s="13">
        <f>_xlfn.XLOOKUP(A878,Product_Name,Recorder_Level)</f>
        <v>93</v>
      </c>
      <c r="D878" s="13">
        <f>IF(B878&lt;=C878,C878-B878,0)</f>
        <v>0</v>
      </c>
      <c r="E878" s="13">
        <f t="shared" si="52"/>
        <v>0</v>
      </c>
      <c r="F878" s="13">
        <f t="shared" si="53"/>
        <v>0</v>
      </c>
      <c r="G878" s="13" t="str">
        <f>IF(B878&lt;=C878,C878-B878,"No Order Needed")</f>
        <v>No Order Needed</v>
      </c>
      <c r="H878" s="13">
        <f t="shared" si="54"/>
        <v>0</v>
      </c>
      <c r="I878" s="13" t="str">
        <f t="shared" si="55"/>
        <v>Ok</v>
      </c>
    </row>
    <row r="879" spans="1:9" x14ac:dyDescent="0.3">
      <c r="A879" s="13" t="s">
        <v>1767</v>
      </c>
      <c r="B879" s="13">
        <f>VLOOKUP(A879,VLookup_Data,4,FALSE)</f>
        <v>57</v>
      </c>
      <c r="C879" s="13">
        <f>_xlfn.XLOOKUP(A879,Product_Name,Recorder_Level)</f>
        <v>88</v>
      </c>
      <c r="D879" s="13">
        <f>IF(B879&lt;=C879,C879-B879,0)</f>
        <v>31</v>
      </c>
      <c r="E879" s="13">
        <f t="shared" si="52"/>
        <v>31</v>
      </c>
      <c r="F879" s="13">
        <f t="shared" si="53"/>
        <v>31</v>
      </c>
      <c r="G879" s="13">
        <f>IF(B879&lt;=C879,C879-B879,"No Order Needed")</f>
        <v>31</v>
      </c>
      <c r="H879" s="13">
        <f t="shared" si="54"/>
        <v>41</v>
      </c>
      <c r="I879" s="13" t="str">
        <f t="shared" si="55"/>
        <v>Reorder</v>
      </c>
    </row>
    <row r="880" spans="1:9" x14ac:dyDescent="0.3">
      <c r="A880" s="13" t="s">
        <v>1769</v>
      </c>
      <c r="B880" s="13">
        <f>VLOOKUP(A880,VLookup_Data,4,FALSE)</f>
        <v>81</v>
      </c>
      <c r="C880" s="13">
        <f>_xlfn.XLOOKUP(A880,Product_Name,Recorder_Level)</f>
        <v>60</v>
      </c>
      <c r="D880" s="13">
        <f>IF(B880&lt;=C880,C880-B880,0)</f>
        <v>0</v>
      </c>
      <c r="E880" s="13">
        <f t="shared" si="52"/>
        <v>0</v>
      </c>
      <c r="F880" s="13">
        <f t="shared" si="53"/>
        <v>0</v>
      </c>
      <c r="G880" s="13" t="str">
        <f>IF(B880&lt;=C880,C880-B880,"No Order Needed")</f>
        <v>No Order Needed</v>
      </c>
      <c r="H880" s="13">
        <f t="shared" si="54"/>
        <v>0</v>
      </c>
      <c r="I880" s="13" t="str">
        <f t="shared" si="55"/>
        <v>Ok</v>
      </c>
    </row>
    <row r="881" spans="1:9" x14ac:dyDescent="0.3">
      <c r="A881" s="13" t="s">
        <v>1771</v>
      </c>
      <c r="B881" s="13">
        <f>VLOOKUP(A881,VLookup_Data,4,FALSE)</f>
        <v>70</v>
      </c>
      <c r="C881" s="13">
        <f>_xlfn.XLOOKUP(A881,Product_Name,Recorder_Level)</f>
        <v>22</v>
      </c>
      <c r="D881" s="13">
        <f>IF(B881&lt;=C881,C881-B881,0)</f>
        <v>0</v>
      </c>
      <c r="E881" s="13">
        <f t="shared" si="52"/>
        <v>0</v>
      </c>
      <c r="F881" s="13">
        <f t="shared" si="53"/>
        <v>0</v>
      </c>
      <c r="G881" s="13" t="str">
        <f>IF(B881&lt;=C881,C881-B881,"No Order Needed")</f>
        <v>No Order Needed</v>
      </c>
      <c r="H881" s="13">
        <f t="shared" si="54"/>
        <v>0</v>
      </c>
      <c r="I881" s="13" t="str">
        <f t="shared" si="55"/>
        <v>Ok</v>
      </c>
    </row>
    <row r="882" spans="1:9" x14ac:dyDescent="0.3">
      <c r="A882" s="13" t="s">
        <v>1773</v>
      </c>
      <c r="B882" s="13">
        <f>VLOOKUP(A882,VLookup_Data,4,FALSE)</f>
        <v>112</v>
      </c>
      <c r="C882" s="13">
        <f>_xlfn.XLOOKUP(A882,Product_Name,Recorder_Level)</f>
        <v>48</v>
      </c>
      <c r="D882" s="13">
        <f>IF(B882&lt;=C882,C882-B882,0)</f>
        <v>0</v>
      </c>
      <c r="E882" s="13">
        <f t="shared" si="52"/>
        <v>0</v>
      </c>
      <c r="F882" s="13">
        <f t="shared" si="53"/>
        <v>0</v>
      </c>
      <c r="G882" s="13" t="str">
        <f>IF(B882&lt;=C882,C882-B882,"No Order Needed")</f>
        <v>No Order Needed</v>
      </c>
      <c r="H882" s="13">
        <f t="shared" si="54"/>
        <v>0</v>
      </c>
      <c r="I882" s="13" t="str">
        <f t="shared" si="55"/>
        <v>Ok</v>
      </c>
    </row>
    <row r="883" spans="1:9" x14ac:dyDescent="0.3">
      <c r="A883" s="13" t="s">
        <v>245</v>
      </c>
      <c r="B883" s="13">
        <f>VLOOKUP(A883,VLookup_Data,4,FALSE)</f>
        <v>32</v>
      </c>
      <c r="C883" s="13">
        <f>_xlfn.XLOOKUP(A883,Product_Name,Recorder_Level)</f>
        <v>52</v>
      </c>
      <c r="D883" s="13">
        <f>IF(B883&lt;=C883,C883-B883,0)</f>
        <v>20</v>
      </c>
      <c r="E883" s="13">
        <f t="shared" si="52"/>
        <v>20</v>
      </c>
      <c r="F883" s="13">
        <f t="shared" si="53"/>
        <v>20</v>
      </c>
      <c r="G883" s="13">
        <f>IF(B883&lt;=C883,C883-B883,"No Order Needed")</f>
        <v>20</v>
      </c>
      <c r="H883" s="13">
        <f t="shared" si="54"/>
        <v>30</v>
      </c>
      <c r="I883" s="13" t="str">
        <f t="shared" si="55"/>
        <v>Reorder</v>
      </c>
    </row>
    <row r="884" spans="1:9" x14ac:dyDescent="0.3">
      <c r="A884" s="13" t="s">
        <v>1285</v>
      </c>
      <c r="B884" s="13">
        <f>VLOOKUP(A884,VLookup_Data,4,FALSE)</f>
        <v>147</v>
      </c>
      <c r="C884" s="13">
        <f>_xlfn.XLOOKUP(A884,Product_Name,Recorder_Level)</f>
        <v>20</v>
      </c>
      <c r="D884" s="13">
        <f>IF(B884&lt;=C884,C884-B884,0)</f>
        <v>0</v>
      </c>
      <c r="E884" s="13">
        <f t="shared" si="52"/>
        <v>0</v>
      </c>
      <c r="F884" s="13">
        <f t="shared" si="53"/>
        <v>0</v>
      </c>
      <c r="G884" s="13" t="str">
        <f>IF(B884&lt;=C884,C884-B884,"No Order Needed")</f>
        <v>No Order Needed</v>
      </c>
      <c r="H884" s="13">
        <f t="shared" si="54"/>
        <v>0</v>
      </c>
      <c r="I884" s="13" t="str">
        <f t="shared" si="55"/>
        <v>Ok</v>
      </c>
    </row>
    <row r="885" spans="1:9" x14ac:dyDescent="0.3">
      <c r="A885" s="13" t="s">
        <v>1778</v>
      </c>
      <c r="B885" s="13">
        <f>VLOOKUP(A885,VLookup_Data,4,FALSE)</f>
        <v>110</v>
      </c>
      <c r="C885" s="13">
        <f>_xlfn.XLOOKUP(A885,Product_Name,Recorder_Level)</f>
        <v>85</v>
      </c>
      <c r="D885" s="13">
        <f>IF(B885&lt;=C885,C885-B885,0)</f>
        <v>0</v>
      </c>
      <c r="E885" s="13">
        <f t="shared" si="52"/>
        <v>0</v>
      </c>
      <c r="F885" s="13">
        <f t="shared" si="53"/>
        <v>0</v>
      </c>
      <c r="G885" s="13" t="str">
        <f>IF(B885&lt;=C885,C885-B885,"No Order Needed")</f>
        <v>No Order Needed</v>
      </c>
      <c r="H885" s="13">
        <f t="shared" si="54"/>
        <v>0</v>
      </c>
      <c r="I885" s="13" t="str">
        <f t="shared" si="55"/>
        <v>Ok</v>
      </c>
    </row>
    <row r="886" spans="1:9" x14ac:dyDescent="0.3">
      <c r="A886" s="13" t="s">
        <v>1363</v>
      </c>
      <c r="B886" s="13">
        <f>VLOOKUP(A886,VLookup_Data,4,FALSE)</f>
        <v>75</v>
      </c>
      <c r="C886" s="13">
        <f>_xlfn.XLOOKUP(A886,Product_Name,Recorder_Level)</f>
        <v>91</v>
      </c>
      <c r="D886" s="13">
        <f>IF(B886&lt;=C886,C886-B886,0)</f>
        <v>16</v>
      </c>
      <c r="E886" s="13">
        <f t="shared" si="52"/>
        <v>16</v>
      </c>
      <c r="F886" s="13">
        <f t="shared" si="53"/>
        <v>16</v>
      </c>
      <c r="G886" s="13">
        <f>IF(B886&lt;=C886,C886-B886,"No Order Needed")</f>
        <v>16</v>
      </c>
      <c r="H886" s="13">
        <f t="shared" si="54"/>
        <v>26</v>
      </c>
      <c r="I886" s="13" t="str">
        <f t="shared" si="55"/>
        <v>Reorder</v>
      </c>
    </row>
    <row r="887" spans="1:9" x14ac:dyDescent="0.3">
      <c r="A887" s="13" t="s">
        <v>1782</v>
      </c>
      <c r="B887" s="13">
        <f>VLOOKUP(A887,VLookup_Data,4,FALSE)</f>
        <v>153</v>
      </c>
      <c r="C887" s="13">
        <f>_xlfn.XLOOKUP(A887,Product_Name,Recorder_Level)</f>
        <v>29</v>
      </c>
      <c r="D887" s="13">
        <f>IF(B887&lt;=C887,C887-B887,0)</f>
        <v>0</v>
      </c>
      <c r="E887" s="13">
        <f t="shared" si="52"/>
        <v>0</v>
      </c>
      <c r="F887" s="13">
        <f t="shared" si="53"/>
        <v>0</v>
      </c>
      <c r="G887" s="13" t="str">
        <f>IF(B887&lt;=C887,C887-B887,"No Order Needed")</f>
        <v>No Order Needed</v>
      </c>
      <c r="H887" s="13">
        <f t="shared" si="54"/>
        <v>0</v>
      </c>
      <c r="I887" s="13" t="str">
        <f t="shared" si="55"/>
        <v>Ok</v>
      </c>
    </row>
    <row r="888" spans="1:9" x14ac:dyDescent="0.3">
      <c r="A888" s="13" t="s">
        <v>1784</v>
      </c>
      <c r="B888" s="13">
        <f>VLOOKUP(A888,VLookup_Data,4,FALSE)</f>
        <v>20</v>
      </c>
      <c r="C888" s="13">
        <f>_xlfn.XLOOKUP(A888,Product_Name,Recorder_Level)</f>
        <v>88</v>
      </c>
      <c r="D888" s="13">
        <f>IF(B888&lt;=C888,C888-B888,0)</f>
        <v>68</v>
      </c>
      <c r="E888" s="13">
        <f t="shared" si="52"/>
        <v>68</v>
      </c>
      <c r="F888" s="13">
        <f t="shared" si="53"/>
        <v>68</v>
      </c>
      <c r="G888" s="13">
        <f>IF(B888&lt;=C888,C888-B888,"No Order Needed")</f>
        <v>68</v>
      </c>
      <c r="H888" s="13">
        <f t="shared" si="54"/>
        <v>78</v>
      </c>
      <c r="I888" s="13" t="str">
        <f t="shared" si="55"/>
        <v>Reorder</v>
      </c>
    </row>
    <row r="889" spans="1:9" x14ac:dyDescent="0.3">
      <c r="A889" s="13" t="s">
        <v>7474</v>
      </c>
      <c r="B889" s="13">
        <f>VLOOKUP(A889,VLookup_Data,4,FALSE)</f>
        <v>21</v>
      </c>
      <c r="C889" s="13">
        <f>_xlfn.XLOOKUP(A889,Product_Name,Recorder_Level)</f>
        <v>49</v>
      </c>
      <c r="D889" s="13">
        <f>IF(B889&lt;=C889,C889-B889,0)</f>
        <v>28</v>
      </c>
      <c r="E889" s="13">
        <f t="shared" si="52"/>
        <v>28</v>
      </c>
      <c r="F889" s="13">
        <f t="shared" si="53"/>
        <v>28</v>
      </c>
      <c r="G889" s="13">
        <f>IF(B889&lt;=C889,C889-B889,"No Order Needed")</f>
        <v>28</v>
      </c>
      <c r="H889" s="13">
        <f t="shared" si="54"/>
        <v>38</v>
      </c>
      <c r="I889" s="13" t="str">
        <f t="shared" si="55"/>
        <v>Reorder</v>
      </c>
    </row>
    <row r="890" spans="1:9" x14ac:dyDescent="0.3">
      <c r="A890" s="13" t="s">
        <v>1788</v>
      </c>
      <c r="B890" s="13">
        <f>VLOOKUP(A890,VLookup_Data,4,FALSE)</f>
        <v>192</v>
      </c>
      <c r="C890" s="13">
        <f>_xlfn.XLOOKUP(A890,Product_Name,Recorder_Level)</f>
        <v>64</v>
      </c>
      <c r="D890" s="13">
        <f>IF(B890&lt;=C890,C890-B890,0)</f>
        <v>0</v>
      </c>
      <c r="E890" s="13">
        <f t="shared" si="52"/>
        <v>0</v>
      </c>
      <c r="F890" s="13">
        <f t="shared" si="53"/>
        <v>0</v>
      </c>
      <c r="G890" s="13" t="str">
        <f>IF(B890&lt;=C890,C890-B890,"No Order Needed")</f>
        <v>No Order Needed</v>
      </c>
      <c r="H890" s="13">
        <f t="shared" si="54"/>
        <v>0</v>
      </c>
      <c r="I890" s="13" t="str">
        <f t="shared" si="55"/>
        <v>Ok</v>
      </c>
    </row>
    <row r="891" spans="1:9" x14ac:dyDescent="0.3">
      <c r="A891" s="13" t="s">
        <v>1790</v>
      </c>
      <c r="B891" s="13">
        <f>VLOOKUP(A891,VLookup_Data,4,FALSE)</f>
        <v>136</v>
      </c>
      <c r="C891" s="13">
        <f>_xlfn.XLOOKUP(A891,Product_Name,Recorder_Level)</f>
        <v>55</v>
      </c>
      <c r="D891" s="13">
        <f>IF(B891&lt;=C891,C891-B891,0)</f>
        <v>0</v>
      </c>
      <c r="E891" s="13">
        <f t="shared" si="52"/>
        <v>0</v>
      </c>
      <c r="F891" s="13">
        <f t="shared" si="53"/>
        <v>0</v>
      </c>
      <c r="G891" s="13" t="str">
        <f>IF(B891&lt;=C891,C891-B891,"No Order Needed")</f>
        <v>No Order Needed</v>
      </c>
      <c r="H891" s="13">
        <f t="shared" si="54"/>
        <v>0</v>
      </c>
      <c r="I891" s="13" t="str">
        <f t="shared" si="55"/>
        <v>Ok</v>
      </c>
    </row>
    <row r="892" spans="1:9" x14ac:dyDescent="0.3">
      <c r="A892" s="13" t="s">
        <v>1154</v>
      </c>
      <c r="B892" s="13">
        <f>VLOOKUP(A892,VLookup_Data,4,FALSE)</f>
        <v>163</v>
      </c>
      <c r="C892" s="13">
        <f>_xlfn.XLOOKUP(A892,Product_Name,Recorder_Level)</f>
        <v>92</v>
      </c>
      <c r="D892" s="13">
        <f>IF(B892&lt;=C892,C892-B892,0)</f>
        <v>0</v>
      </c>
      <c r="E892" s="13">
        <f t="shared" si="52"/>
        <v>0</v>
      </c>
      <c r="F892" s="13">
        <f t="shared" si="53"/>
        <v>0</v>
      </c>
      <c r="G892" s="13" t="str">
        <f>IF(B892&lt;=C892,C892-B892,"No Order Needed")</f>
        <v>No Order Needed</v>
      </c>
      <c r="H892" s="13">
        <f t="shared" si="54"/>
        <v>0</v>
      </c>
      <c r="I892" s="13" t="str">
        <f t="shared" si="55"/>
        <v>Ok</v>
      </c>
    </row>
    <row r="893" spans="1:9" x14ac:dyDescent="0.3">
      <c r="A893" s="13" t="s">
        <v>1793</v>
      </c>
      <c r="B893" s="13">
        <f>VLOOKUP(A893,VLookup_Data,4,FALSE)</f>
        <v>31</v>
      </c>
      <c r="C893" s="13">
        <f>_xlfn.XLOOKUP(A893,Product_Name,Recorder_Level)</f>
        <v>25</v>
      </c>
      <c r="D893" s="13">
        <f>IF(B893&lt;=C893,C893-B893,0)</f>
        <v>0</v>
      </c>
      <c r="E893" s="13">
        <f t="shared" si="52"/>
        <v>0</v>
      </c>
      <c r="F893" s="13">
        <f t="shared" si="53"/>
        <v>0</v>
      </c>
      <c r="G893" s="13" t="str">
        <f>IF(B893&lt;=C893,C893-B893,"No Order Needed")</f>
        <v>No Order Needed</v>
      </c>
      <c r="H893" s="13">
        <f t="shared" si="54"/>
        <v>4</v>
      </c>
      <c r="I893" s="13" t="str">
        <f t="shared" si="55"/>
        <v>Ok</v>
      </c>
    </row>
    <row r="894" spans="1:9" x14ac:dyDescent="0.3">
      <c r="A894" s="13" t="s">
        <v>1795</v>
      </c>
      <c r="B894" s="13">
        <f>VLOOKUP(A894,VLookup_Data,4,FALSE)</f>
        <v>113</v>
      </c>
      <c r="C894" s="13">
        <f>_xlfn.XLOOKUP(A894,Product_Name,Recorder_Level)</f>
        <v>46</v>
      </c>
      <c r="D894" s="13">
        <f>IF(B894&lt;=C894,C894-B894,0)</f>
        <v>0</v>
      </c>
      <c r="E894" s="13">
        <f t="shared" si="52"/>
        <v>0</v>
      </c>
      <c r="F894" s="13">
        <f t="shared" si="53"/>
        <v>0</v>
      </c>
      <c r="G894" s="13" t="str">
        <f>IF(B894&lt;=C894,C894-B894,"No Order Needed")</f>
        <v>No Order Needed</v>
      </c>
      <c r="H894" s="13">
        <f t="shared" si="54"/>
        <v>0</v>
      </c>
      <c r="I894" s="13" t="str">
        <f t="shared" si="55"/>
        <v>Ok</v>
      </c>
    </row>
    <row r="895" spans="1:9" x14ac:dyDescent="0.3">
      <c r="A895" s="13" t="s">
        <v>1797</v>
      </c>
      <c r="B895" s="13">
        <f>VLOOKUP(A895,VLookup_Data,4,FALSE)</f>
        <v>0</v>
      </c>
      <c r="C895" s="13">
        <f>_xlfn.XLOOKUP(A895,Product_Name,Recorder_Level)</f>
        <v>92</v>
      </c>
      <c r="D895" s="13">
        <f>IF(B895&lt;=C895,C895-B895,0)</f>
        <v>92</v>
      </c>
      <c r="E895" s="13">
        <f t="shared" si="52"/>
        <v>92</v>
      </c>
      <c r="F895" s="13">
        <f t="shared" si="53"/>
        <v>92</v>
      </c>
      <c r="G895" s="13">
        <f>IF(B895&lt;=C895,C895-B895,"No Order Needed")</f>
        <v>92</v>
      </c>
      <c r="H895" s="13">
        <f t="shared" si="54"/>
        <v>102</v>
      </c>
      <c r="I895" s="13" t="str">
        <f t="shared" si="55"/>
        <v>Urgent</v>
      </c>
    </row>
    <row r="896" spans="1:9" x14ac:dyDescent="0.3">
      <c r="A896" s="13" t="s">
        <v>2811</v>
      </c>
      <c r="B896" s="13">
        <f>VLOOKUP(A896,VLookup_Data,4,FALSE)</f>
        <v>91</v>
      </c>
      <c r="C896" s="13">
        <f>_xlfn.XLOOKUP(A896,Product_Name,Recorder_Level)</f>
        <v>36</v>
      </c>
      <c r="D896" s="13">
        <f>IF(B896&lt;=C896,C896-B896,0)</f>
        <v>0</v>
      </c>
      <c r="E896" s="13">
        <f t="shared" si="52"/>
        <v>0</v>
      </c>
      <c r="F896" s="13">
        <f t="shared" si="53"/>
        <v>0</v>
      </c>
      <c r="G896" s="13" t="str">
        <f>IF(B896&lt;=C896,C896-B896,"No Order Needed")</f>
        <v>No Order Needed</v>
      </c>
      <c r="H896" s="13">
        <f t="shared" si="54"/>
        <v>0</v>
      </c>
      <c r="I896" s="13" t="str">
        <f t="shared" si="55"/>
        <v>Ok</v>
      </c>
    </row>
    <row r="897" spans="1:9" x14ac:dyDescent="0.3">
      <c r="A897" s="13" t="s">
        <v>1801</v>
      </c>
      <c r="B897" s="13">
        <f>VLOOKUP(A897,VLookup_Data,4,FALSE)</f>
        <v>167</v>
      </c>
      <c r="C897" s="13">
        <f>_xlfn.XLOOKUP(A897,Product_Name,Recorder_Level)</f>
        <v>58</v>
      </c>
      <c r="D897" s="13">
        <f>IF(B897&lt;=C897,C897-B897,0)</f>
        <v>0</v>
      </c>
      <c r="E897" s="13">
        <f t="shared" si="52"/>
        <v>0</v>
      </c>
      <c r="F897" s="13">
        <f t="shared" si="53"/>
        <v>0</v>
      </c>
      <c r="G897" s="13" t="str">
        <f>IF(B897&lt;=C897,C897-B897,"No Order Needed")</f>
        <v>No Order Needed</v>
      </c>
      <c r="H897" s="13">
        <f t="shared" si="54"/>
        <v>0</v>
      </c>
      <c r="I897" s="13" t="str">
        <f t="shared" si="55"/>
        <v>Ok</v>
      </c>
    </row>
    <row r="898" spans="1:9" x14ac:dyDescent="0.3">
      <c r="A898" s="13" t="s">
        <v>1803</v>
      </c>
      <c r="B898" s="13">
        <f>VLOOKUP(A898,VLookup_Data,4,FALSE)</f>
        <v>110</v>
      </c>
      <c r="C898" s="13">
        <f>_xlfn.XLOOKUP(A898,Product_Name,Recorder_Level)</f>
        <v>71</v>
      </c>
      <c r="D898" s="13">
        <f>IF(B898&lt;=C898,C898-B898,0)</f>
        <v>0</v>
      </c>
      <c r="E898" s="13">
        <f t="shared" si="52"/>
        <v>0</v>
      </c>
      <c r="F898" s="13">
        <f t="shared" si="53"/>
        <v>0</v>
      </c>
      <c r="G898" s="13" t="str">
        <f>IF(B898&lt;=C898,C898-B898,"No Order Needed")</f>
        <v>No Order Needed</v>
      </c>
      <c r="H898" s="13">
        <f t="shared" si="54"/>
        <v>0</v>
      </c>
      <c r="I898" s="13" t="str">
        <f t="shared" si="55"/>
        <v>Ok</v>
      </c>
    </row>
    <row r="899" spans="1:9" x14ac:dyDescent="0.3">
      <c r="A899" s="13" t="s">
        <v>1805</v>
      </c>
      <c r="B899" s="13">
        <f>VLOOKUP(A899,VLookup_Data,4,FALSE)</f>
        <v>109</v>
      </c>
      <c r="C899" s="13">
        <f>_xlfn.XLOOKUP(A899,Product_Name,Recorder_Level)</f>
        <v>88</v>
      </c>
      <c r="D899" s="13">
        <f>IF(B899&lt;=C899,C899-B899,0)</f>
        <v>0</v>
      </c>
      <c r="E899" s="13">
        <f t="shared" ref="E899:E962" si="56">IF(C899-B899&gt;0,C899-B899,0)</f>
        <v>0</v>
      </c>
      <c r="F899" s="13">
        <f t="shared" ref="F899:F962" si="57">MAX(C899-B899,0)</f>
        <v>0</v>
      </c>
      <c r="G899" s="13" t="str">
        <f>IF(B899&lt;=C899,C899-B899,"No Order Needed")</f>
        <v>No Order Needed</v>
      </c>
      <c r="H899" s="13">
        <f t="shared" ref="H899:H962" si="58">MAX((C899-B899)+10,0)</f>
        <v>0</v>
      </c>
      <c r="I899" s="13" t="str">
        <f t="shared" ref="I899:I962" si="59">IF(B899=0,"Urgent",IF(B899&lt;=C899,"Reorder","Ok"))</f>
        <v>Ok</v>
      </c>
    </row>
    <row r="900" spans="1:9" x14ac:dyDescent="0.3">
      <c r="A900" s="13" t="s">
        <v>1807</v>
      </c>
      <c r="B900" s="13">
        <f>VLOOKUP(A900,VLookup_Data,4,FALSE)</f>
        <v>39</v>
      </c>
      <c r="C900" s="13">
        <f>_xlfn.XLOOKUP(A900,Product_Name,Recorder_Level)</f>
        <v>94</v>
      </c>
      <c r="D900" s="13">
        <f>IF(B900&lt;=C900,C900-B900,0)</f>
        <v>55</v>
      </c>
      <c r="E900" s="13">
        <f t="shared" si="56"/>
        <v>55</v>
      </c>
      <c r="F900" s="13">
        <f t="shared" si="57"/>
        <v>55</v>
      </c>
      <c r="G900" s="13">
        <f>IF(B900&lt;=C900,C900-B900,"No Order Needed")</f>
        <v>55</v>
      </c>
      <c r="H900" s="13">
        <f t="shared" si="58"/>
        <v>65</v>
      </c>
      <c r="I900" s="13" t="str">
        <f t="shared" si="59"/>
        <v>Reorder</v>
      </c>
    </row>
    <row r="901" spans="1:9" x14ac:dyDescent="0.3">
      <c r="A901" s="13" t="s">
        <v>1809</v>
      </c>
      <c r="B901" s="13">
        <f>VLOOKUP(A901,VLookup_Data,4,FALSE)</f>
        <v>57</v>
      </c>
      <c r="C901" s="13">
        <f>_xlfn.XLOOKUP(A901,Product_Name,Recorder_Level)</f>
        <v>52</v>
      </c>
      <c r="D901" s="13">
        <f>IF(B901&lt;=C901,C901-B901,0)</f>
        <v>0</v>
      </c>
      <c r="E901" s="13">
        <f t="shared" si="56"/>
        <v>0</v>
      </c>
      <c r="F901" s="13">
        <f t="shared" si="57"/>
        <v>0</v>
      </c>
      <c r="G901" s="13" t="str">
        <f>IF(B901&lt;=C901,C901-B901,"No Order Needed")</f>
        <v>No Order Needed</v>
      </c>
      <c r="H901" s="13">
        <f t="shared" si="58"/>
        <v>5</v>
      </c>
      <c r="I901" s="13" t="str">
        <f t="shared" si="59"/>
        <v>Ok</v>
      </c>
    </row>
    <row r="902" spans="1:9" x14ac:dyDescent="0.3">
      <c r="A902" s="13" t="s">
        <v>1040</v>
      </c>
      <c r="B902" s="13">
        <f>VLOOKUP(A902,VLookup_Data,4,FALSE)</f>
        <v>51</v>
      </c>
      <c r="C902" s="13">
        <f>_xlfn.XLOOKUP(A902,Product_Name,Recorder_Level)</f>
        <v>71</v>
      </c>
      <c r="D902" s="13">
        <f>IF(B902&lt;=C902,C902-B902,0)</f>
        <v>20</v>
      </c>
      <c r="E902" s="13">
        <f t="shared" si="56"/>
        <v>20</v>
      </c>
      <c r="F902" s="13">
        <f t="shared" si="57"/>
        <v>20</v>
      </c>
      <c r="G902" s="13">
        <f>IF(B902&lt;=C902,C902-B902,"No Order Needed")</f>
        <v>20</v>
      </c>
      <c r="H902" s="13">
        <f t="shared" si="58"/>
        <v>30</v>
      </c>
      <c r="I902" s="13" t="str">
        <f t="shared" si="59"/>
        <v>Reorder</v>
      </c>
    </row>
    <row r="903" spans="1:9" x14ac:dyDescent="0.3">
      <c r="A903" s="13" t="s">
        <v>1812</v>
      </c>
      <c r="B903" s="13">
        <f>VLOOKUP(A903,VLookup_Data,4,FALSE)</f>
        <v>163</v>
      </c>
      <c r="C903" s="13">
        <f>_xlfn.XLOOKUP(A903,Product_Name,Recorder_Level)</f>
        <v>78</v>
      </c>
      <c r="D903" s="13">
        <f>IF(B903&lt;=C903,C903-B903,0)</f>
        <v>0</v>
      </c>
      <c r="E903" s="13">
        <f t="shared" si="56"/>
        <v>0</v>
      </c>
      <c r="F903" s="13">
        <f t="shared" si="57"/>
        <v>0</v>
      </c>
      <c r="G903" s="13" t="str">
        <f>IF(B903&lt;=C903,C903-B903,"No Order Needed")</f>
        <v>No Order Needed</v>
      </c>
      <c r="H903" s="13">
        <f t="shared" si="58"/>
        <v>0</v>
      </c>
      <c r="I903" s="13" t="str">
        <f t="shared" si="59"/>
        <v>Ok</v>
      </c>
    </row>
    <row r="904" spans="1:9" x14ac:dyDescent="0.3">
      <c r="A904" s="13" t="s">
        <v>1814</v>
      </c>
      <c r="B904" s="13">
        <f>VLOOKUP(A904,VLookup_Data,4,FALSE)</f>
        <v>101</v>
      </c>
      <c r="C904" s="13">
        <f>_xlfn.XLOOKUP(A904,Product_Name,Recorder_Level)</f>
        <v>84</v>
      </c>
      <c r="D904" s="13">
        <f>IF(B904&lt;=C904,C904-B904,0)</f>
        <v>0</v>
      </c>
      <c r="E904" s="13">
        <f t="shared" si="56"/>
        <v>0</v>
      </c>
      <c r="F904" s="13">
        <f t="shared" si="57"/>
        <v>0</v>
      </c>
      <c r="G904" s="13" t="str">
        <f>IF(B904&lt;=C904,C904-B904,"No Order Needed")</f>
        <v>No Order Needed</v>
      </c>
      <c r="H904" s="13">
        <f t="shared" si="58"/>
        <v>0</v>
      </c>
      <c r="I904" s="13" t="str">
        <f t="shared" si="59"/>
        <v>Ok</v>
      </c>
    </row>
    <row r="905" spans="1:9" x14ac:dyDescent="0.3">
      <c r="A905" s="13" t="s">
        <v>1816</v>
      </c>
      <c r="B905" s="13">
        <f>VLOOKUP(A905,VLookup_Data,4,FALSE)</f>
        <v>7</v>
      </c>
      <c r="C905" s="13">
        <f>_xlfn.XLOOKUP(A905,Product_Name,Recorder_Level)</f>
        <v>70</v>
      </c>
      <c r="D905" s="13">
        <f>IF(B905&lt;=C905,C905-B905,0)</f>
        <v>63</v>
      </c>
      <c r="E905" s="13">
        <f t="shared" si="56"/>
        <v>63</v>
      </c>
      <c r="F905" s="13">
        <f t="shared" si="57"/>
        <v>63</v>
      </c>
      <c r="G905" s="13">
        <f>IF(B905&lt;=C905,C905-B905,"No Order Needed")</f>
        <v>63</v>
      </c>
      <c r="H905" s="13">
        <f t="shared" si="58"/>
        <v>73</v>
      </c>
      <c r="I905" s="13" t="str">
        <f t="shared" si="59"/>
        <v>Reorder</v>
      </c>
    </row>
    <row r="906" spans="1:9" x14ac:dyDescent="0.3">
      <c r="A906" s="13" t="s">
        <v>653</v>
      </c>
      <c r="B906" s="13">
        <f>VLOOKUP(A906,VLookup_Data,4,FALSE)</f>
        <v>0</v>
      </c>
      <c r="C906" s="13">
        <f>_xlfn.XLOOKUP(A906,Product_Name,Recorder_Level)</f>
        <v>64</v>
      </c>
      <c r="D906" s="13">
        <f>IF(B906&lt;=C906,C906-B906,0)</f>
        <v>64</v>
      </c>
      <c r="E906" s="13">
        <f t="shared" si="56"/>
        <v>64</v>
      </c>
      <c r="F906" s="13">
        <f t="shared" si="57"/>
        <v>64</v>
      </c>
      <c r="G906" s="13">
        <f>IF(B906&lt;=C906,C906-B906,"No Order Needed")</f>
        <v>64</v>
      </c>
      <c r="H906" s="13">
        <f t="shared" si="58"/>
        <v>74</v>
      </c>
      <c r="I906" s="13" t="str">
        <f t="shared" si="59"/>
        <v>Urgent</v>
      </c>
    </row>
    <row r="907" spans="1:9" x14ac:dyDescent="0.3">
      <c r="A907" s="13" t="s">
        <v>1820</v>
      </c>
      <c r="B907" s="13">
        <f>VLOOKUP(A907,VLookup_Data,4,FALSE)</f>
        <v>81</v>
      </c>
      <c r="C907" s="13">
        <f>_xlfn.XLOOKUP(A907,Product_Name,Recorder_Level)</f>
        <v>75</v>
      </c>
      <c r="D907" s="13">
        <f>IF(B907&lt;=C907,C907-B907,0)</f>
        <v>0</v>
      </c>
      <c r="E907" s="13">
        <f t="shared" si="56"/>
        <v>0</v>
      </c>
      <c r="F907" s="13">
        <f t="shared" si="57"/>
        <v>0</v>
      </c>
      <c r="G907" s="13" t="str">
        <f>IF(B907&lt;=C907,C907-B907,"No Order Needed")</f>
        <v>No Order Needed</v>
      </c>
      <c r="H907" s="13">
        <f t="shared" si="58"/>
        <v>4</v>
      </c>
      <c r="I907" s="13" t="str">
        <f t="shared" si="59"/>
        <v>Ok</v>
      </c>
    </row>
    <row r="908" spans="1:9" x14ac:dyDescent="0.3">
      <c r="A908" s="13" t="s">
        <v>1822</v>
      </c>
      <c r="B908" s="13">
        <f>VLOOKUP(A908,VLookup_Data,4,FALSE)</f>
        <v>188</v>
      </c>
      <c r="C908" s="13">
        <f>_xlfn.XLOOKUP(A908,Product_Name,Recorder_Level)</f>
        <v>77</v>
      </c>
      <c r="D908" s="13">
        <f>IF(B908&lt;=C908,C908-B908,0)</f>
        <v>0</v>
      </c>
      <c r="E908" s="13">
        <f t="shared" si="56"/>
        <v>0</v>
      </c>
      <c r="F908" s="13">
        <f t="shared" si="57"/>
        <v>0</v>
      </c>
      <c r="G908" s="13" t="str">
        <f>IF(B908&lt;=C908,C908-B908,"No Order Needed")</f>
        <v>No Order Needed</v>
      </c>
      <c r="H908" s="13">
        <f t="shared" si="58"/>
        <v>0</v>
      </c>
      <c r="I908" s="13" t="str">
        <f t="shared" si="59"/>
        <v>Ok</v>
      </c>
    </row>
    <row r="909" spans="1:9" x14ac:dyDescent="0.3">
      <c r="A909" s="13" t="s">
        <v>1824</v>
      </c>
      <c r="B909" s="13">
        <f>VLOOKUP(A909,VLookup_Data,4,FALSE)</f>
        <v>167</v>
      </c>
      <c r="C909" s="13">
        <f>_xlfn.XLOOKUP(A909,Product_Name,Recorder_Level)</f>
        <v>55</v>
      </c>
      <c r="D909" s="13">
        <f>IF(B909&lt;=C909,C909-B909,0)</f>
        <v>0</v>
      </c>
      <c r="E909" s="13">
        <f t="shared" si="56"/>
        <v>0</v>
      </c>
      <c r="F909" s="13">
        <f t="shared" si="57"/>
        <v>0</v>
      </c>
      <c r="G909" s="13" t="str">
        <f>IF(B909&lt;=C909,C909-B909,"No Order Needed")</f>
        <v>No Order Needed</v>
      </c>
      <c r="H909" s="13">
        <f t="shared" si="58"/>
        <v>0</v>
      </c>
      <c r="I909" s="13" t="str">
        <f t="shared" si="59"/>
        <v>Ok</v>
      </c>
    </row>
    <row r="910" spans="1:9" x14ac:dyDescent="0.3">
      <c r="A910" s="13" t="s">
        <v>1827</v>
      </c>
      <c r="B910" s="13">
        <f>VLOOKUP(A910,VLookup_Data,4,FALSE)</f>
        <v>62</v>
      </c>
      <c r="C910" s="13">
        <f>_xlfn.XLOOKUP(A910,Product_Name,Recorder_Level)</f>
        <v>41</v>
      </c>
      <c r="D910" s="13">
        <f>IF(B910&lt;=C910,C910-B910,0)</f>
        <v>0</v>
      </c>
      <c r="E910" s="13">
        <f t="shared" si="56"/>
        <v>0</v>
      </c>
      <c r="F910" s="13">
        <f t="shared" si="57"/>
        <v>0</v>
      </c>
      <c r="G910" s="13" t="str">
        <f>IF(B910&lt;=C910,C910-B910,"No Order Needed")</f>
        <v>No Order Needed</v>
      </c>
      <c r="H910" s="13">
        <f t="shared" si="58"/>
        <v>0</v>
      </c>
      <c r="I910" s="13" t="str">
        <f t="shared" si="59"/>
        <v>Ok</v>
      </c>
    </row>
    <row r="911" spans="1:9" x14ac:dyDescent="0.3">
      <c r="A911" s="13" t="s">
        <v>5669</v>
      </c>
      <c r="B911" s="13">
        <f>VLOOKUP(A911,VLookup_Data,4,FALSE)</f>
        <v>128</v>
      </c>
      <c r="C911" s="13">
        <f>_xlfn.XLOOKUP(A911,Product_Name,Recorder_Level)</f>
        <v>74</v>
      </c>
      <c r="D911" s="13">
        <f>IF(B911&lt;=C911,C911-B911,0)</f>
        <v>0</v>
      </c>
      <c r="E911" s="13">
        <f t="shared" si="56"/>
        <v>0</v>
      </c>
      <c r="F911" s="13">
        <f t="shared" si="57"/>
        <v>0</v>
      </c>
      <c r="G911" s="13" t="str">
        <f>IF(B911&lt;=C911,C911-B911,"No Order Needed")</f>
        <v>No Order Needed</v>
      </c>
      <c r="H911" s="13">
        <f t="shared" si="58"/>
        <v>0</v>
      </c>
      <c r="I911" s="13" t="str">
        <f t="shared" si="59"/>
        <v>Ok</v>
      </c>
    </row>
    <row r="912" spans="1:9" x14ac:dyDescent="0.3">
      <c r="A912" s="13" t="s">
        <v>7570</v>
      </c>
      <c r="B912" s="13">
        <f>VLOOKUP(A912,VLookup_Data,4,FALSE)</f>
        <v>128</v>
      </c>
      <c r="C912" s="13">
        <f>_xlfn.XLOOKUP(A912,Product_Name,Recorder_Level)</f>
        <v>57</v>
      </c>
      <c r="D912" s="13">
        <f>IF(B912&lt;=C912,C912-B912,0)</f>
        <v>0</v>
      </c>
      <c r="E912" s="13">
        <f t="shared" si="56"/>
        <v>0</v>
      </c>
      <c r="F912" s="13">
        <f t="shared" si="57"/>
        <v>0</v>
      </c>
      <c r="G912" s="13" t="str">
        <f>IF(B912&lt;=C912,C912-B912,"No Order Needed")</f>
        <v>No Order Needed</v>
      </c>
      <c r="H912" s="13">
        <f t="shared" si="58"/>
        <v>0</v>
      </c>
      <c r="I912" s="13" t="str">
        <f t="shared" si="59"/>
        <v>Ok</v>
      </c>
    </row>
    <row r="913" spans="1:9" x14ac:dyDescent="0.3">
      <c r="A913" s="13" t="s">
        <v>1833</v>
      </c>
      <c r="B913" s="13">
        <f>VLOOKUP(A913,VLookup_Data,4,FALSE)</f>
        <v>91</v>
      </c>
      <c r="C913" s="13">
        <f>_xlfn.XLOOKUP(A913,Product_Name,Recorder_Level)</f>
        <v>40</v>
      </c>
      <c r="D913" s="13">
        <f>IF(B913&lt;=C913,C913-B913,0)</f>
        <v>0</v>
      </c>
      <c r="E913" s="13">
        <f t="shared" si="56"/>
        <v>0</v>
      </c>
      <c r="F913" s="13">
        <f t="shared" si="57"/>
        <v>0</v>
      </c>
      <c r="G913" s="13" t="str">
        <f>IF(B913&lt;=C913,C913-B913,"No Order Needed")</f>
        <v>No Order Needed</v>
      </c>
      <c r="H913" s="13">
        <f t="shared" si="58"/>
        <v>0</v>
      </c>
      <c r="I913" s="13" t="str">
        <f t="shared" si="59"/>
        <v>Ok</v>
      </c>
    </row>
    <row r="914" spans="1:9" x14ac:dyDescent="0.3">
      <c r="A914" s="13" t="s">
        <v>1835</v>
      </c>
      <c r="B914" s="13">
        <f>VLOOKUP(A914,VLookup_Data,4,FALSE)</f>
        <v>46</v>
      </c>
      <c r="C914" s="13">
        <f>_xlfn.XLOOKUP(A914,Product_Name,Recorder_Level)</f>
        <v>54</v>
      </c>
      <c r="D914" s="13">
        <f>IF(B914&lt;=C914,C914-B914,0)</f>
        <v>8</v>
      </c>
      <c r="E914" s="13">
        <f t="shared" si="56"/>
        <v>8</v>
      </c>
      <c r="F914" s="13">
        <f t="shared" si="57"/>
        <v>8</v>
      </c>
      <c r="G914" s="13">
        <f>IF(B914&lt;=C914,C914-B914,"No Order Needed")</f>
        <v>8</v>
      </c>
      <c r="H914" s="13">
        <f t="shared" si="58"/>
        <v>18</v>
      </c>
      <c r="I914" s="13" t="str">
        <f t="shared" si="59"/>
        <v>Reorder</v>
      </c>
    </row>
    <row r="915" spans="1:9" x14ac:dyDescent="0.3">
      <c r="A915" s="13" t="s">
        <v>1837</v>
      </c>
      <c r="B915" s="13">
        <f>VLOOKUP(A915,VLookup_Data,4,FALSE)</f>
        <v>139</v>
      </c>
      <c r="C915" s="13">
        <f>_xlfn.XLOOKUP(A915,Product_Name,Recorder_Level)</f>
        <v>79</v>
      </c>
      <c r="D915" s="13">
        <f>IF(B915&lt;=C915,C915-B915,0)</f>
        <v>0</v>
      </c>
      <c r="E915" s="13">
        <f t="shared" si="56"/>
        <v>0</v>
      </c>
      <c r="F915" s="13">
        <f t="shared" si="57"/>
        <v>0</v>
      </c>
      <c r="G915" s="13" t="str">
        <f>IF(B915&lt;=C915,C915-B915,"No Order Needed")</f>
        <v>No Order Needed</v>
      </c>
      <c r="H915" s="13">
        <f t="shared" si="58"/>
        <v>0</v>
      </c>
      <c r="I915" s="13" t="str">
        <f t="shared" si="59"/>
        <v>Ok</v>
      </c>
    </row>
    <row r="916" spans="1:9" x14ac:dyDescent="0.3">
      <c r="A916" s="13" t="s">
        <v>1839</v>
      </c>
      <c r="B916" s="13">
        <f>VLOOKUP(A916,VLookup_Data,4,FALSE)</f>
        <v>22</v>
      </c>
      <c r="C916" s="13">
        <f>_xlfn.XLOOKUP(A916,Product_Name,Recorder_Level)</f>
        <v>44</v>
      </c>
      <c r="D916" s="13">
        <f>IF(B916&lt;=C916,C916-B916,0)</f>
        <v>22</v>
      </c>
      <c r="E916" s="13">
        <f t="shared" si="56"/>
        <v>22</v>
      </c>
      <c r="F916" s="13">
        <f t="shared" si="57"/>
        <v>22</v>
      </c>
      <c r="G916" s="13">
        <f>IF(B916&lt;=C916,C916-B916,"No Order Needed")</f>
        <v>22</v>
      </c>
      <c r="H916" s="13">
        <f t="shared" si="58"/>
        <v>32</v>
      </c>
      <c r="I916" s="13" t="str">
        <f t="shared" si="59"/>
        <v>Reorder</v>
      </c>
    </row>
    <row r="917" spans="1:9" x14ac:dyDescent="0.3">
      <c r="A917" s="13" t="s">
        <v>118</v>
      </c>
      <c r="B917" s="13">
        <f>VLOOKUP(A917,VLookup_Data,4,FALSE)</f>
        <v>53</v>
      </c>
      <c r="C917" s="13">
        <f>_xlfn.XLOOKUP(A917,Product_Name,Recorder_Level)</f>
        <v>20</v>
      </c>
      <c r="D917" s="13">
        <f>IF(B917&lt;=C917,C917-B917,0)</f>
        <v>0</v>
      </c>
      <c r="E917" s="13">
        <f t="shared" si="56"/>
        <v>0</v>
      </c>
      <c r="F917" s="13">
        <f t="shared" si="57"/>
        <v>0</v>
      </c>
      <c r="G917" s="13" t="str">
        <f>IF(B917&lt;=C917,C917-B917,"No Order Needed")</f>
        <v>No Order Needed</v>
      </c>
      <c r="H917" s="13">
        <f t="shared" si="58"/>
        <v>0</v>
      </c>
      <c r="I917" s="13" t="str">
        <f t="shared" si="59"/>
        <v>Ok</v>
      </c>
    </row>
    <row r="918" spans="1:9" x14ac:dyDescent="0.3">
      <c r="A918" s="13" t="s">
        <v>1842</v>
      </c>
      <c r="B918" s="13">
        <f>VLOOKUP(A918,VLookup_Data,4,FALSE)</f>
        <v>95</v>
      </c>
      <c r="C918" s="13">
        <f>_xlfn.XLOOKUP(A918,Product_Name,Recorder_Level)</f>
        <v>24</v>
      </c>
      <c r="D918" s="13">
        <f>IF(B918&lt;=C918,C918-B918,0)</f>
        <v>0</v>
      </c>
      <c r="E918" s="13">
        <f t="shared" si="56"/>
        <v>0</v>
      </c>
      <c r="F918" s="13">
        <f t="shared" si="57"/>
        <v>0</v>
      </c>
      <c r="G918" s="13" t="str">
        <f>IF(B918&lt;=C918,C918-B918,"No Order Needed")</f>
        <v>No Order Needed</v>
      </c>
      <c r="H918" s="13">
        <f t="shared" si="58"/>
        <v>0</v>
      </c>
      <c r="I918" s="13" t="str">
        <f t="shared" si="59"/>
        <v>Ok</v>
      </c>
    </row>
    <row r="919" spans="1:9" x14ac:dyDescent="0.3">
      <c r="A919" s="13" t="s">
        <v>1153</v>
      </c>
      <c r="B919" s="13">
        <f>VLOOKUP(A919,VLookup_Data,4,FALSE)</f>
        <v>13</v>
      </c>
      <c r="C919" s="13">
        <f>_xlfn.XLOOKUP(A919,Product_Name,Recorder_Level)</f>
        <v>22</v>
      </c>
      <c r="D919" s="13">
        <f>IF(B919&lt;=C919,C919-B919,0)</f>
        <v>9</v>
      </c>
      <c r="E919" s="13">
        <f t="shared" si="56"/>
        <v>9</v>
      </c>
      <c r="F919" s="13">
        <f t="shared" si="57"/>
        <v>9</v>
      </c>
      <c r="G919" s="13">
        <f>IF(B919&lt;=C919,C919-B919,"No Order Needed")</f>
        <v>9</v>
      </c>
      <c r="H919" s="13">
        <f t="shared" si="58"/>
        <v>19</v>
      </c>
      <c r="I919" s="13" t="str">
        <f t="shared" si="59"/>
        <v>Reorder</v>
      </c>
    </row>
    <row r="920" spans="1:9" x14ac:dyDescent="0.3">
      <c r="A920" s="13" t="s">
        <v>1845</v>
      </c>
      <c r="B920" s="13">
        <f>VLOOKUP(A920,VLookup_Data,4,FALSE)</f>
        <v>60</v>
      </c>
      <c r="C920" s="13">
        <f>_xlfn.XLOOKUP(A920,Product_Name,Recorder_Level)</f>
        <v>28</v>
      </c>
      <c r="D920" s="13">
        <f>IF(B920&lt;=C920,C920-B920,0)</f>
        <v>0</v>
      </c>
      <c r="E920" s="13">
        <f t="shared" si="56"/>
        <v>0</v>
      </c>
      <c r="F920" s="13">
        <f t="shared" si="57"/>
        <v>0</v>
      </c>
      <c r="G920" s="13" t="str">
        <f>IF(B920&lt;=C920,C920-B920,"No Order Needed")</f>
        <v>No Order Needed</v>
      </c>
      <c r="H920" s="13">
        <f t="shared" si="58"/>
        <v>0</v>
      </c>
      <c r="I920" s="13" t="str">
        <f t="shared" si="59"/>
        <v>Ok</v>
      </c>
    </row>
    <row r="921" spans="1:9" x14ac:dyDescent="0.3">
      <c r="A921" s="13" t="s">
        <v>1847</v>
      </c>
      <c r="B921" s="13">
        <f>VLOOKUP(A921,VLookup_Data,4,FALSE)</f>
        <v>38</v>
      </c>
      <c r="C921" s="13">
        <f>_xlfn.XLOOKUP(A921,Product_Name,Recorder_Level)</f>
        <v>41</v>
      </c>
      <c r="D921" s="13">
        <f>IF(B921&lt;=C921,C921-B921,0)</f>
        <v>3</v>
      </c>
      <c r="E921" s="13">
        <f t="shared" si="56"/>
        <v>3</v>
      </c>
      <c r="F921" s="13">
        <f t="shared" si="57"/>
        <v>3</v>
      </c>
      <c r="G921" s="13">
        <f>IF(B921&lt;=C921,C921-B921,"No Order Needed")</f>
        <v>3</v>
      </c>
      <c r="H921" s="13">
        <f t="shared" si="58"/>
        <v>13</v>
      </c>
      <c r="I921" s="13" t="str">
        <f t="shared" si="59"/>
        <v>Reorder</v>
      </c>
    </row>
    <row r="922" spans="1:9" x14ac:dyDescent="0.3">
      <c r="A922" s="13" t="s">
        <v>1849</v>
      </c>
      <c r="B922" s="13">
        <f>VLOOKUP(A922,VLookup_Data,4,FALSE)</f>
        <v>75</v>
      </c>
      <c r="C922" s="13">
        <f>_xlfn.XLOOKUP(A922,Product_Name,Recorder_Level)</f>
        <v>99</v>
      </c>
      <c r="D922" s="13">
        <f>IF(B922&lt;=C922,C922-B922,0)</f>
        <v>24</v>
      </c>
      <c r="E922" s="13">
        <f t="shared" si="56"/>
        <v>24</v>
      </c>
      <c r="F922" s="13">
        <f t="shared" si="57"/>
        <v>24</v>
      </c>
      <c r="G922" s="13">
        <f>IF(B922&lt;=C922,C922-B922,"No Order Needed")</f>
        <v>24</v>
      </c>
      <c r="H922" s="13">
        <f t="shared" si="58"/>
        <v>34</v>
      </c>
      <c r="I922" s="13" t="str">
        <f t="shared" si="59"/>
        <v>Reorder</v>
      </c>
    </row>
    <row r="923" spans="1:9" x14ac:dyDescent="0.3">
      <c r="A923" s="13" t="s">
        <v>1265</v>
      </c>
      <c r="B923" s="13">
        <f>VLOOKUP(A923,VLookup_Data,4,FALSE)</f>
        <v>147</v>
      </c>
      <c r="C923" s="13">
        <f>_xlfn.XLOOKUP(A923,Product_Name,Recorder_Level)</f>
        <v>0</v>
      </c>
      <c r="D923" s="13">
        <f>IF(B923&lt;=C923,C923-B923,0)</f>
        <v>0</v>
      </c>
      <c r="E923" s="13">
        <f t="shared" si="56"/>
        <v>0</v>
      </c>
      <c r="F923" s="13">
        <f t="shared" si="57"/>
        <v>0</v>
      </c>
      <c r="G923" s="13" t="str">
        <f>IF(B923&lt;=C923,C923-B923,"No Order Needed")</f>
        <v>No Order Needed</v>
      </c>
      <c r="H923" s="13">
        <f t="shared" si="58"/>
        <v>0</v>
      </c>
      <c r="I923" s="13" t="str">
        <f t="shared" si="59"/>
        <v>Ok</v>
      </c>
    </row>
    <row r="924" spans="1:9" x14ac:dyDescent="0.3">
      <c r="A924" s="13" t="s">
        <v>7571</v>
      </c>
      <c r="B924" s="13">
        <f>VLOOKUP(A924,VLookup_Data,4,FALSE)</f>
        <v>86</v>
      </c>
      <c r="C924" s="13">
        <f>_xlfn.XLOOKUP(A924,Product_Name,Recorder_Level)</f>
        <v>32</v>
      </c>
      <c r="D924" s="13">
        <f>IF(B924&lt;=C924,C924-B924,0)</f>
        <v>0</v>
      </c>
      <c r="E924" s="13">
        <f t="shared" si="56"/>
        <v>0</v>
      </c>
      <c r="F924" s="13">
        <f t="shared" si="57"/>
        <v>0</v>
      </c>
      <c r="G924" s="13" t="str">
        <f>IF(B924&lt;=C924,C924-B924,"No Order Needed")</f>
        <v>No Order Needed</v>
      </c>
      <c r="H924" s="13">
        <f t="shared" si="58"/>
        <v>0</v>
      </c>
      <c r="I924" s="13" t="str">
        <f t="shared" si="59"/>
        <v>Ok</v>
      </c>
    </row>
    <row r="925" spans="1:9" x14ac:dyDescent="0.3">
      <c r="A925" s="13" t="s">
        <v>1854</v>
      </c>
      <c r="B925" s="13">
        <f>VLOOKUP(A925,VLookup_Data,4,FALSE)</f>
        <v>150</v>
      </c>
      <c r="C925" s="13">
        <f>_xlfn.XLOOKUP(A925,Product_Name,Recorder_Level)</f>
        <v>64</v>
      </c>
      <c r="D925" s="13">
        <f>IF(B925&lt;=C925,C925-B925,0)</f>
        <v>0</v>
      </c>
      <c r="E925" s="13">
        <f t="shared" si="56"/>
        <v>0</v>
      </c>
      <c r="F925" s="13">
        <f t="shared" si="57"/>
        <v>0</v>
      </c>
      <c r="G925" s="13" t="str">
        <f>IF(B925&lt;=C925,C925-B925,"No Order Needed")</f>
        <v>No Order Needed</v>
      </c>
      <c r="H925" s="13">
        <f t="shared" si="58"/>
        <v>0</v>
      </c>
      <c r="I925" s="13" t="str">
        <f t="shared" si="59"/>
        <v>Ok</v>
      </c>
    </row>
    <row r="926" spans="1:9" x14ac:dyDescent="0.3">
      <c r="A926" s="13" t="s">
        <v>1856</v>
      </c>
      <c r="B926" s="13">
        <f>VLOOKUP(A926,VLookup_Data,4,FALSE)</f>
        <v>84</v>
      </c>
      <c r="C926" s="13">
        <f>_xlfn.XLOOKUP(A926,Product_Name,Recorder_Level)</f>
        <v>85</v>
      </c>
      <c r="D926" s="13">
        <f>IF(B926&lt;=C926,C926-B926,0)</f>
        <v>1</v>
      </c>
      <c r="E926" s="13">
        <f t="shared" si="56"/>
        <v>1</v>
      </c>
      <c r="F926" s="13">
        <f t="shared" si="57"/>
        <v>1</v>
      </c>
      <c r="G926" s="13">
        <f>IF(B926&lt;=C926,C926-B926,"No Order Needed")</f>
        <v>1</v>
      </c>
      <c r="H926" s="13">
        <f t="shared" si="58"/>
        <v>11</v>
      </c>
      <c r="I926" s="13" t="str">
        <f t="shared" si="59"/>
        <v>Reorder</v>
      </c>
    </row>
    <row r="927" spans="1:9" x14ac:dyDescent="0.3">
      <c r="A927" s="13" t="s">
        <v>1859</v>
      </c>
      <c r="B927" s="13">
        <f>VLOOKUP(A927,VLookup_Data,4,FALSE)</f>
        <v>121</v>
      </c>
      <c r="C927" s="13">
        <f>_xlfn.XLOOKUP(A927,Product_Name,Recorder_Level)</f>
        <v>29</v>
      </c>
      <c r="D927" s="13">
        <f>IF(B927&lt;=C927,C927-B927,0)</f>
        <v>0</v>
      </c>
      <c r="E927" s="13">
        <f t="shared" si="56"/>
        <v>0</v>
      </c>
      <c r="F927" s="13">
        <f t="shared" si="57"/>
        <v>0</v>
      </c>
      <c r="G927" s="13" t="str">
        <f>IF(B927&lt;=C927,C927-B927,"No Order Needed")</f>
        <v>No Order Needed</v>
      </c>
      <c r="H927" s="13">
        <f t="shared" si="58"/>
        <v>0</v>
      </c>
      <c r="I927" s="13" t="str">
        <f t="shared" si="59"/>
        <v>Ok</v>
      </c>
    </row>
    <row r="928" spans="1:9" x14ac:dyDescent="0.3">
      <c r="A928" s="13" t="s">
        <v>1861</v>
      </c>
      <c r="B928" s="13">
        <f>VLOOKUP(A928,VLookup_Data,4,FALSE)</f>
        <v>163</v>
      </c>
      <c r="C928" s="13">
        <f>_xlfn.XLOOKUP(A928,Product_Name,Recorder_Level)</f>
        <v>53</v>
      </c>
      <c r="D928" s="13">
        <f>IF(B928&lt;=C928,C928-B928,0)</f>
        <v>0</v>
      </c>
      <c r="E928" s="13">
        <f t="shared" si="56"/>
        <v>0</v>
      </c>
      <c r="F928" s="13">
        <f t="shared" si="57"/>
        <v>0</v>
      </c>
      <c r="G928" s="13" t="str">
        <f>IF(B928&lt;=C928,C928-B928,"No Order Needed")</f>
        <v>No Order Needed</v>
      </c>
      <c r="H928" s="13">
        <f t="shared" si="58"/>
        <v>0</v>
      </c>
      <c r="I928" s="13" t="str">
        <f t="shared" si="59"/>
        <v>Ok</v>
      </c>
    </row>
    <row r="929" spans="1:9" x14ac:dyDescent="0.3">
      <c r="A929" s="13" t="s">
        <v>1863</v>
      </c>
      <c r="B929" s="13">
        <f>VLOOKUP(A929,VLookup_Data,4,FALSE)</f>
        <v>166</v>
      </c>
      <c r="C929" s="13">
        <f>_xlfn.XLOOKUP(A929,Product_Name,Recorder_Level)</f>
        <v>66</v>
      </c>
      <c r="D929" s="13">
        <f>IF(B929&lt;=C929,C929-B929,0)</f>
        <v>0</v>
      </c>
      <c r="E929" s="13">
        <f t="shared" si="56"/>
        <v>0</v>
      </c>
      <c r="F929" s="13">
        <f t="shared" si="57"/>
        <v>0</v>
      </c>
      <c r="G929" s="13" t="str">
        <f>IF(B929&lt;=C929,C929-B929,"No Order Needed")</f>
        <v>No Order Needed</v>
      </c>
      <c r="H929" s="13">
        <f t="shared" si="58"/>
        <v>0</v>
      </c>
      <c r="I929" s="13" t="str">
        <f t="shared" si="59"/>
        <v>Ok</v>
      </c>
    </row>
    <row r="930" spans="1:9" x14ac:dyDescent="0.3">
      <c r="A930" s="13" t="s">
        <v>1865</v>
      </c>
      <c r="B930" s="13">
        <f>VLOOKUP(A930,VLookup_Data,4,FALSE)</f>
        <v>117</v>
      </c>
      <c r="C930" s="13">
        <f>_xlfn.XLOOKUP(A930,Product_Name,Recorder_Level)</f>
        <v>34</v>
      </c>
      <c r="D930" s="13">
        <f>IF(B930&lt;=C930,C930-B930,0)</f>
        <v>0</v>
      </c>
      <c r="E930" s="13">
        <f t="shared" si="56"/>
        <v>0</v>
      </c>
      <c r="F930" s="13">
        <f t="shared" si="57"/>
        <v>0</v>
      </c>
      <c r="G930" s="13" t="str">
        <f>IF(B930&lt;=C930,C930-B930,"No Order Needed")</f>
        <v>No Order Needed</v>
      </c>
      <c r="H930" s="13">
        <f t="shared" si="58"/>
        <v>0</v>
      </c>
      <c r="I930" s="13" t="str">
        <f t="shared" si="59"/>
        <v>Ok</v>
      </c>
    </row>
    <row r="931" spans="1:9" x14ac:dyDescent="0.3">
      <c r="A931" s="13" t="s">
        <v>4481</v>
      </c>
      <c r="B931" s="13">
        <f>VLOOKUP(A931,VLookup_Data,4,FALSE)</f>
        <v>71</v>
      </c>
      <c r="C931" s="13">
        <f>_xlfn.XLOOKUP(A931,Product_Name,Recorder_Level)</f>
        <v>28</v>
      </c>
      <c r="D931" s="13">
        <f>IF(B931&lt;=C931,C931-B931,0)</f>
        <v>0</v>
      </c>
      <c r="E931" s="13">
        <f t="shared" si="56"/>
        <v>0</v>
      </c>
      <c r="F931" s="13">
        <f t="shared" si="57"/>
        <v>0</v>
      </c>
      <c r="G931" s="13" t="str">
        <f>IF(B931&lt;=C931,C931-B931,"No Order Needed")</f>
        <v>No Order Needed</v>
      </c>
      <c r="H931" s="13">
        <f t="shared" si="58"/>
        <v>0</v>
      </c>
      <c r="I931" s="13" t="str">
        <f t="shared" si="59"/>
        <v>Ok</v>
      </c>
    </row>
    <row r="932" spans="1:9" x14ac:dyDescent="0.3">
      <c r="A932" s="13" t="s">
        <v>1197</v>
      </c>
      <c r="B932" s="13">
        <f>VLOOKUP(A932,VLookup_Data,4,FALSE)</f>
        <v>0</v>
      </c>
      <c r="C932" s="13">
        <f>_xlfn.XLOOKUP(A932,Product_Name,Recorder_Level)</f>
        <v>26</v>
      </c>
      <c r="D932" s="13">
        <f>IF(B932&lt;=C932,C932-B932,0)</f>
        <v>26</v>
      </c>
      <c r="E932" s="13">
        <f t="shared" si="56"/>
        <v>26</v>
      </c>
      <c r="F932" s="13">
        <f t="shared" si="57"/>
        <v>26</v>
      </c>
      <c r="G932" s="13">
        <f>IF(B932&lt;=C932,C932-B932,"No Order Needed")</f>
        <v>26</v>
      </c>
      <c r="H932" s="13">
        <f t="shared" si="58"/>
        <v>36</v>
      </c>
      <c r="I932" s="13" t="str">
        <f t="shared" si="59"/>
        <v>Urgent</v>
      </c>
    </row>
    <row r="933" spans="1:9" x14ac:dyDescent="0.3">
      <c r="A933" s="13" t="s">
        <v>1872</v>
      </c>
      <c r="B933" s="13">
        <f>VLOOKUP(A933,VLookup_Data,4,FALSE)</f>
        <v>140</v>
      </c>
      <c r="C933" s="13">
        <f>_xlfn.XLOOKUP(A933,Product_Name,Recorder_Level)</f>
        <v>20</v>
      </c>
      <c r="D933" s="13">
        <f>IF(B933&lt;=C933,C933-B933,0)</f>
        <v>0</v>
      </c>
      <c r="E933" s="13">
        <f t="shared" si="56"/>
        <v>0</v>
      </c>
      <c r="F933" s="13">
        <f t="shared" si="57"/>
        <v>0</v>
      </c>
      <c r="G933" s="13" t="str">
        <f>IF(B933&lt;=C933,C933-B933,"No Order Needed")</f>
        <v>No Order Needed</v>
      </c>
      <c r="H933" s="13">
        <f t="shared" si="58"/>
        <v>0</v>
      </c>
      <c r="I933" s="13" t="str">
        <f t="shared" si="59"/>
        <v>Ok</v>
      </c>
    </row>
    <row r="934" spans="1:9" x14ac:dyDescent="0.3">
      <c r="A934" s="13" t="s">
        <v>1874</v>
      </c>
      <c r="B934" s="13">
        <f>VLOOKUP(A934,VLookup_Data,4,FALSE)</f>
        <v>0</v>
      </c>
      <c r="C934" s="13">
        <f>_xlfn.XLOOKUP(A934,Product_Name,Recorder_Level)</f>
        <v>68</v>
      </c>
      <c r="D934" s="13">
        <f>IF(B934&lt;=C934,C934-B934,0)</f>
        <v>68</v>
      </c>
      <c r="E934" s="13">
        <f t="shared" si="56"/>
        <v>68</v>
      </c>
      <c r="F934" s="13">
        <f t="shared" si="57"/>
        <v>68</v>
      </c>
      <c r="G934" s="13">
        <f>IF(B934&lt;=C934,C934-B934,"No Order Needed")</f>
        <v>68</v>
      </c>
      <c r="H934" s="13">
        <f t="shared" si="58"/>
        <v>78</v>
      </c>
      <c r="I934" s="13" t="str">
        <f t="shared" si="59"/>
        <v>Urgent</v>
      </c>
    </row>
    <row r="935" spans="1:9" x14ac:dyDescent="0.3">
      <c r="A935" s="13" t="s">
        <v>1876</v>
      </c>
      <c r="B935" s="13">
        <f>VLOOKUP(A935,VLookup_Data,4,FALSE)</f>
        <v>127</v>
      </c>
      <c r="C935" s="13">
        <f>_xlfn.XLOOKUP(A935,Product_Name,Recorder_Level)</f>
        <v>45</v>
      </c>
      <c r="D935" s="13">
        <f>IF(B935&lt;=C935,C935-B935,0)</f>
        <v>0</v>
      </c>
      <c r="E935" s="13">
        <f t="shared" si="56"/>
        <v>0</v>
      </c>
      <c r="F935" s="13">
        <f t="shared" si="57"/>
        <v>0</v>
      </c>
      <c r="G935" s="13" t="str">
        <f>IF(B935&lt;=C935,C935-B935,"No Order Needed")</f>
        <v>No Order Needed</v>
      </c>
      <c r="H935" s="13">
        <f t="shared" si="58"/>
        <v>0</v>
      </c>
      <c r="I935" s="13" t="str">
        <f t="shared" si="59"/>
        <v>Ok</v>
      </c>
    </row>
    <row r="936" spans="1:9" x14ac:dyDescent="0.3">
      <c r="A936" s="13" t="s">
        <v>1878</v>
      </c>
      <c r="B936" s="13">
        <f>VLOOKUP(A936,VLookup_Data,4,FALSE)</f>
        <v>53</v>
      </c>
      <c r="C936" s="13">
        <f>_xlfn.XLOOKUP(A936,Product_Name,Recorder_Level)</f>
        <v>84</v>
      </c>
      <c r="D936" s="13">
        <f>IF(B936&lt;=C936,C936-B936,0)</f>
        <v>31</v>
      </c>
      <c r="E936" s="13">
        <f t="shared" si="56"/>
        <v>31</v>
      </c>
      <c r="F936" s="13">
        <f t="shared" si="57"/>
        <v>31</v>
      </c>
      <c r="G936" s="13">
        <f>IF(B936&lt;=C936,C936-B936,"No Order Needed")</f>
        <v>31</v>
      </c>
      <c r="H936" s="13">
        <f t="shared" si="58"/>
        <v>41</v>
      </c>
      <c r="I936" s="13" t="str">
        <f t="shared" si="59"/>
        <v>Reorder</v>
      </c>
    </row>
    <row r="937" spans="1:9" x14ac:dyDescent="0.3">
      <c r="A937" s="13" t="s">
        <v>1881</v>
      </c>
      <c r="B937" s="13">
        <f>VLOOKUP(A937,VLookup_Data,4,FALSE)</f>
        <v>61</v>
      </c>
      <c r="C937" s="13">
        <f>_xlfn.XLOOKUP(A937,Product_Name,Recorder_Level)</f>
        <v>36</v>
      </c>
      <c r="D937" s="13">
        <f>IF(B937&lt;=C937,C937-B937,0)</f>
        <v>0</v>
      </c>
      <c r="E937" s="13">
        <f t="shared" si="56"/>
        <v>0</v>
      </c>
      <c r="F937" s="13">
        <f t="shared" si="57"/>
        <v>0</v>
      </c>
      <c r="G937" s="13" t="str">
        <f>IF(B937&lt;=C937,C937-B937,"No Order Needed")</f>
        <v>No Order Needed</v>
      </c>
      <c r="H937" s="13">
        <f t="shared" si="58"/>
        <v>0</v>
      </c>
      <c r="I937" s="13" t="str">
        <f t="shared" si="59"/>
        <v>Ok</v>
      </c>
    </row>
    <row r="938" spans="1:9" x14ac:dyDescent="0.3">
      <c r="A938" s="13" t="s">
        <v>1883</v>
      </c>
      <c r="B938" s="13">
        <f>VLOOKUP(A938,VLookup_Data,4,FALSE)</f>
        <v>130</v>
      </c>
      <c r="C938" s="13">
        <f>_xlfn.XLOOKUP(A938,Product_Name,Recorder_Level)</f>
        <v>98</v>
      </c>
      <c r="D938" s="13">
        <f>IF(B938&lt;=C938,C938-B938,0)</f>
        <v>0</v>
      </c>
      <c r="E938" s="13">
        <f t="shared" si="56"/>
        <v>0</v>
      </c>
      <c r="F938" s="13">
        <f t="shared" si="57"/>
        <v>0</v>
      </c>
      <c r="G938" s="13" t="str">
        <f>IF(B938&lt;=C938,C938-B938,"No Order Needed")</f>
        <v>No Order Needed</v>
      </c>
      <c r="H938" s="13">
        <f t="shared" si="58"/>
        <v>0</v>
      </c>
      <c r="I938" s="13" t="str">
        <f t="shared" si="59"/>
        <v>Ok</v>
      </c>
    </row>
    <row r="939" spans="1:9" x14ac:dyDescent="0.3">
      <c r="A939" s="13" t="s">
        <v>1885</v>
      </c>
      <c r="B939" s="13">
        <f>VLOOKUP(A939,VLookup_Data,4,FALSE)</f>
        <v>155</v>
      </c>
      <c r="C939" s="13">
        <f>_xlfn.XLOOKUP(A939,Product_Name,Recorder_Level)</f>
        <v>92</v>
      </c>
      <c r="D939" s="13">
        <f>IF(B939&lt;=C939,C939-B939,0)</f>
        <v>0</v>
      </c>
      <c r="E939" s="13">
        <f t="shared" si="56"/>
        <v>0</v>
      </c>
      <c r="F939" s="13">
        <f t="shared" si="57"/>
        <v>0</v>
      </c>
      <c r="G939" s="13" t="str">
        <f>IF(B939&lt;=C939,C939-B939,"No Order Needed")</f>
        <v>No Order Needed</v>
      </c>
      <c r="H939" s="13">
        <f t="shared" si="58"/>
        <v>0</v>
      </c>
      <c r="I939" s="13" t="str">
        <f t="shared" si="59"/>
        <v>Ok</v>
      </c>
    </row>
    <row r="940" spans="1:9" x14ac:dyDescent="0.3">
      <c r="A940" s="13" t="s">
        <v>1887</v>
      </c>
      <c r="B940" s="13">
        <f>VLOOKUP(A940,VLookup_Data,4,FALSE)</f>
        <v>92</v>
      </c>
      <c r="C940" s="13">
        <f>_xlfn.XLOOKUP(A940,Product_Name,Recorder_Level)</f>
        <v>99</v>
      </c>
      <c r="D940" s="13">
        <f>IF(B940&lt;=C940,C940-B940,0)</f>
        <v>7</v>
      </c>
      <c r="E940" s="13">
        <f t="shared" si="56"/>
        <v>7</v>
      </c>
      <c r="F940" s="13">
        <f t="shared" si="57"/>
        <v>7</v>
      </c>
      <c r="G940" s="13">
        <f>IF(B940&lt;=C940,C940-B940,"No Order Needed")</f>
        <v>7</v>
      </c>
      <c r="H940" s="13">
        <f t="shared" si="58"/>
        <v>17</v>
      </c>
      <c r="I940" s="13" t="str">
        <f t="shared" si="59"/>
        <v>Reorder</v>
      </c>
    </row>
    <row r="941" spans="1:9" x14ac:dyDescent="0.3">
      <c r="A941" s="13" t="s">
        <v>1889</v>
      </c>
      <c r="B941" s="13">
        <f>VLOOKUP(A941,VLookup_Data,4,FALSE)</f>
        <v>198</v>
      </c>
      <c r="C941" s="13">
        <f>_xlfn.XLOOKUP(A941,Product_Name,Recorder_Level)</f>
        <v>97</v>
      </c>
      <c r="D941" s="13">
        <f>IF(B941&lt;=C941,C941-B941,0)</f>
        <v>0</v>
      </c>
      <c r="E941" s="13">
        <f t="shared" si="56"/>
        <v>0</v>
      </c>
      <c r="F941" s="13">
        <f t="shared" si="57"/>
        <v>0</v>
      </c>
      <c r="G941" s="13" t="str">
        <f>IF(B941&lt;=C941,C941-B941,"No Order Needed")</f>
        <v>No Order Needed</v>
      </c>
      <c r="H941" s="13">
        <f t="shared" si="58"/>
        <v>0</v>
      </c>
      <c r="I941" s="13" t="str">
        <f t="shared" si="59"/>
        <v>Ok</v>
      </c>
    </row>
    <row r="942" spans="1:9" x14ac:dyDescent="0.3">
      <c r="A942" s="13" t="s">
        <v>1891</v>
      </c>
      <c r="B942" s="13">
        <f>VLOOKUP(A942,VLookup_Data,4,FALSE)</f>
        <v>193</v>
      </c>
      <c r="C942" s="13">
        <f>_xlfn.XLOOKUP(A942,Product_Name,Recorder_Level)</f>
        <v>60</v>
      </c>
      <c r="D942" s="13">
        <f>IF(B942&lt;=C942,C942-B942,0)</f>
        <v>0</v>
      </c>
      <c r="E942" s="13">
        <f t="shared" si="56"/>
        <v>0</v>
      </c>
      <c r="F942" s="13">
        <f t="shared" si="57"/>
        <v>0</v>
      </c>
      <c r="G942" s="13" t="str">
        <f>IF(B942&lt;=C942,C942-B942,"No Order Needed")</f>
        <v>No Order Needed</v>
      </c>
      <c r="H942" s="13">
        <f t="shared" si="58"/>
        <v>0</v>
      </c>
      <c r="I942" s="13" t="str">
        <f t="shared" si="59"/>
        <v>Ok</v>
      </c>
    </row>
    <row r="943" spans="1:9" x14ac:dyDescent="0.3">
      <c r="A943" s="13" t="s">
        <v>996</v>
      </c>
      <c r="B943" s="13">
        <f>VLOOKUP(A943,VLookup_Data,4,FALSE)</f>
        <v>74</v>
      </c>
      <c r="C943" s="13">
        <f>_xlfn.XLOOKUP(A943,Product_Name,Recorder_Level)</f>
        <v>86</v>
      </c>
      <c r="D943" s="13">
        <f>IF(B943&lt;=C943,C943-B943,0)</f>
        <v>12</v>
      </c>
      <c r="E943" s="13">
        <f t="shared" si="56"/>
        <v>12</v>
      </c>
      <c r="F943" s="13">
        <f t="shared" si="57"/>
        <v>12</v>
      </c>
      <c r="G943" s="13">
        <f>IF(B943&lt;=C943,C943-B943,"No Order Needed")</f>
        <v>12</v>
      </c>
      <c r="H943" s="13">
        <f t="shared" si="58"/>
        <v>22</v>
      </c>
      <c r="I943" s="13" t="str">
        <f t="shared" si="59"/>
        <v>Reorder</v>
      </c>
    </row>
    <row r="944" spans="1:9" x14ac:dyDescent="0.3">
      <c r="A944" s="13" t="s">
        <v>1895</v>
      </c>
      <c r="B944" s="13">
        <f>VLOOKUP(A944,VLookup_Data,4,FALSE)</f>
        <v>145</v>
      </c>
      <c r="C944" s="13">
        <f>_xlfn.XLOOKUP(A944,Product_Name,Recorder_Level)</f>
        <v>70</v>
      </c>
      <c r="D944" s="13">
        <f>IF(B944&lt;=C944,C944-B944,0)</f>
        <v>0</v>
      </c>
      <c r="E944" s="13">
        <f t="shared" si="56"/>
        <v>0</v>
      </c>
      <c r="F944" s="13">
        <f t="shared" si="57"/>
        <v>0</v>
      </c>
      <c r="G944" s="13" t="str">
        <f>IF(B944&lt;=C944,C944-B944,"No Order Needed")</f>
        <v>No Order Needed</v>
      </c>
      <c r="H944" s="13">
        <f t="shared" si="58"/>
        <v>0</v>
      </c>
      <c r="I944" s="13" t="str">
        <f t="shared" si="59"/>
        <v>Ok</v>
      </c>
    </row>
    <row r="945" spans="1:9" x14ac:dyDescent="0.3">
      <c r="A945" s="13" t="s">
        <v>1897</v>
      </c>
      <c r="B945" s="13">
        <f>VLOOKUP(A945,VLookup_Data,4,FALSE)</f>
        <v>135</v>
      </c>
      <c r="C945" s="13">
        <f>_xlfn.XLOOKUP(A945,Product_Name,Recorder_Level)</f>
        <v>41</v>
      </c>
      <c r="D945" s="13">
        <f>IF(B945&lt;=C945,C945-B945,0)</f>
        <v>0</v>
      </c>
      <c r="E945" s="13">
        <f t="shared" si="56"/>
        <v>0</v>
      </c>
      <c r="F945" s="13">
        <f t="shared" si="57"/>
        <v>0</v>
      </c>
      <c r="G945" s="13" t="str">
        <f>IF(B945&lt;=C945,C945-B945,"No Order Needed")</f>
        <v>No Order Needed</v>
      </c>
      <c r="H945" s="13">
        <f t="shared" si="58"/>
        <v>0</v>
      </c>
      <c r="I945" s="13" t="str">
        <f t="shared" si="59"/>
        <v>Ok</v>
      </c>
    </row>
    <row r="946" spans="1:9" x14ac:dyDescent="0.3">
      <c r="A946" s="13" t="s">
        <v>1899</v>
      </c>
      <c r="B946" s="13">
        <f>VLOOKUP(A946,VLookup_Data,4,FALSE)</f>
        <v>103</v>
      </c>
      <c r="C946" s="13">
        <f>_xlfn.XLOOKUP(A946,Product_Name,Recorder_Level)</f>
        <v>55</v>
      </c>
      <c r="D946" s="13">
        <f>IF(B946&lt;=C946,C946-B946,0)</f>
        <v>0</v>
      </c>
      <c r="E946" s="13">
        <f t="shared" si="56"/>
        <v>0</v>
      </c>
      <c r="F946" s="13">
        <f t="shared" si="57"/>
        <v>0</v>
      </c>
      <c r="G946" s="13" t="str">
        <f>IF(B946&lt;=C946,C946-B946,"No Order Needed")</f>
        <v>No Order Needed</v>
      </c>
      <c r="H946" s="13">
        <f t="shared" si="58"/>
        <v>0</v>
      </c>
      <c r="I946" s="13" t="str">
        <f t="shared" si="59"/>
        <v>Ok</v>
      </c>
    </row>
    <row r="947" spans="1:9" x14ac:dyDescent="0.3">
      <c r="A947" s="13" t="s">
        <v>1901</v>
      </c>
      <c r="B947" s="13">
        <f>VLOOKUP(A947,VLookup_Data,4,FALSE)</f>
        <v>81</v>
      </c>
      <c r="C947" s="13">
        <f>_xlfn.XLOOKUP(A947,Product_Name,Recorder_Level)</f>
        <v>85</v>
      </c>
      <c r="D947" s="13">
        <f>IF(B947&lt;=C947,C947-B947,0)</f>
        <v>4</v>
      </c>
      <c r="E947" s="13">
        <f t="shared" si="56"/>
        <v>4</v>
      </c>
      <c r="F947" s="13">
        <f t="shared" si="57"/>
        <v>4</v>
      </c>
      <c r="G947" s="13">
        <f>IF(B947&lt;=C947,C947-B947,"No Order Needed")</f>
        <v>4</v>
      </c>
      <c r="H947" s="13">
        <f t="shared" si="58"/>
        <v>14</v>
      </c>
      <c r="I947" s="13" t="str">
        <f t="shared" si="59"/>
        <v>Reorder</v>
      </c>
    </row>
    <row r="948" spans="1:9" x14ac:dyDescent="0.3">
      <c r="A948" s="13" t="s">
        <v>1088</v>
      </c>
      <c r="B948" s="13">
        <f>VLOOKUP(A948,VLookup_Data,4,FALSE)</f>
        <v>193</v>
      </c>
      <c r="C948" s="13">
        <f>_xlfn.XLOOKUP(A948,Product_Name,Recorder_Level)</f>
        <v>98</v>
      </c>
      <c r="D948" s="13">
        <f>IF(B948&lt;=C948,C948-B948,0)</f>
        <v>0</v>
      </c>
      <c r="E948" s="13">
        <f t="shared" si="56"/>
        <v>0</v>
      </c>
      <c r="F948" s="13">
        <f t="shared" si="57"/>
        <v>0</v>
      </c>
      <c r="G948" s="13" t="str">
        <f>IF(B948&lt;=C948,C948-B948,"No Order Needed")</f>
        <v>No Order Needed</v>
      </c>
      <c r="H948" s="13">
        <f t="shared" si="58"/>
        <v>0</v>
      </c>
      <c r="I948" s="13" t="str">
        <f t="shared" si="59"/>
        <v>Ok</v>
      </c>
    </row>
    <row r="949" spans="1:9" x14ac:dyDescent="0.3">
      <c r="A949" s="13" t="s">
        <v>1907</v>
      </c>
      <c r="B949" s="13">
        <f>VLOOKUP(A949,VLookup_Data,4,FALSE)</f>
        <v>90</v>
      </c>
      <c r="C949" s="13">
        <f>_xlfn.XLOOKUP(A949,Product_Name,Recorder_Level)</f>
        <v>49</v>
      </c>
      <c r="D949" s="13">
        <f>IF(B949&lt;=C949,C949-B949,0)</f>
        <v>0</v>
      </c>
      <c r="E949" s="13">
        <f t="shared" si="56"/>
        <v>0</v>
      </c>
      <c r="F949" s="13">
        <f t="shared" si="57"/>
        <v>0</v>
      </c>
      <c r="G949" s="13" t="str">
        <f>IF(B949&lt;=C949,C949-B949,"No Order Needed")</f>
        <v>No Order Needed</v>
      </c>
      <c r="H949" s="13">
        <f t="shared" si="58"/>
        <v>0</v>
      </c>
      <c r="I949" s="13" t="str">
        <f t="shared" si="59"/>
        <v>Ok</v>
      </c>
    </row>
    <row r="950" spans="1:9" x14ac:dyDescent="0.3">
      <c r="A950" s="13" t="s">
        <v>1909</v>
      </c>
      <c r="B950" s="13">
        <f>VLOOKUP(A950,VLookup_Data,4,FALSE)</f>
        <v>123</v>
      </c>
      <c r="C950" s="13">
        <f>_xlfn.XLOOKUP(A950,Product_Name,Recorder_Level)</f>
        <v>80</v>
      </c>
      <c r="D950" s="13">
        <f>IF(B950&lt;=C950,C950-B950,0)</f>
        <v>0</v>
      </c>
      <c r="E950" s="13">
        <f t="shared" si="56"/>
        <v>0</v>
      </c>
      <c r="F950" s="13">
        <f t="shared" si="57"/>
        <v>0</v>
      </c>
      <c r="G950" s="13" t="str">
        <f>IF(B950&lt;=C950,C950-B950,"No Order Needed")</f>
        <v>No Order Needed</v>
      </c>
      <c r="H950" s="13">
        <f t="shared" si="58"/>
        <v>0</v>
      </c>
      <c r="I950" s="13" t="str">
        <f t="shared" si="59"/>
        <v>Ok</v>
      </c>
    </row>
    <row r="951" spans="1:9" x14ac:dyDescent="0.3">
      <c r="A951" s="13" t="s">
        <v>1911</v>
      </c>
      <c r="B951" s="13">
        <f>VLOOKUP(A951,VLookup_Data,4,FALSE)</f>
        <v>152</v>
      </c>
      <c r="C951" s="13">
        <f>_xlfn.XLOOKUP(A951,Product_Name,Recorder_Level)</f>
        <v>55</v>
      </c>
      <c r="D951" s="13">
        <f>IF(B951&lt;=C951,C951-B951,0)</f>
        <v>0</v>
      </c>
      <c r="E951" s="13">
        <f t="shared" si="56"/>
        <v>0</v>
      </c>
      <c r="F951" s="13">
        <f t="shared" si="57"/>
        <v>0</v>
      </c>
      <c r="G951" s="13" t="str">
        <f>IF(B951&lt;=C951,C951-B951,"No Order Needed")</f>
        <v>No Order Needed</v>
      </c>
      <c r="H951" s="13">
        <f t="shared" si="58"/>
        <v>0</v>
      </c>
      <c r="I951" s="13" t="str">
        <f t="shared" si="59"/>
        <v>Ok</v>
      </c>
    </row>
    <row r="952" spans="1:9" x14ac:dyDescent="0.3">
      <c r="A952" s="13" t="s">
        <v>1913</v>
      </c>
      <c r="B952" s="13">
        <f>VLOOKUP(A952,VLookup_Data,4,FALSE)</f>
        <v>57</v>
      </c>
      <c r="C952" s="13">
        <f>_xlfn.XLOOKUP(A952,Product_Name,Recorder_Level)</f>
        <v>64</v>
      </c>
      <c r="D952" s="13">
        <f>IF(B952&lt;=C952,C952-B952,0)</f>
        <v>7</v>
      </c>
      <c r="E952" s="13">
        <f t="shared" si="56"/>
        <v>7</v>
      </c>
      <c r="F952" s="13">
        <f t="shared" si="57"/>
        <v>7</v>
      </c>
      <c r="G952" s="13">
        <f>IF(B952&lt;=C952,C952-B952,"No Order Needed")</f>
        <v>7</v>
      </c>
      <c r="H952" s="13">
        <f t="shared" si="58"/>
        <v>17</v>
      </c>
      <c r="I952" s="13" t="str">
        <f t="shared" si="59"/>
        <v>Reorder</v>
      </c>
    </row>
    <row r="953" spans="1:9" x14ac:dyDescent="0.3">
      <c r="A953" s="13" t="s">
        <v>1915</v>
      </c>
      <c r="B953" s="13">
        <f>VLOOKUP(A953,VLookup_Data,4,FALSE)</f>
        <v>98</v>
      </c>
      <c r="C953" s="13">
        <f>_xlfn.XLOOKUP(A953,Product_Name,Recorder_Level)</f>
        <v>83</v>
      </c>
      <c r="D953" s="13">
        <f>IF(B953&lt;=C953,C953-B953,0)</f>
        <v>0</v>
      </c>
      <c r="E953" s="13">
        <f t="shared" si="56"/>
        <v>0</v>
      </c>
      <c r="F953" s="13">
        <f t="shared" si="57"/>
        <v>0</v>
      </c>
      <c r="G953" s="13" t="str">
        <f>IF(B953&lt;=C953,C953-B953,"No Order Needed")</f>
        <v>No Order Needed</v>
      </c>
      <c r="H953" s="13">
        <f t="shared" si="58"/>
        <v>0</v>
      </c>
      <c r="I953" s="13" t="str">
        <f t="shared" si="59"/>
        <v>Ok</v>
      </c>
    </row>
    <row r="954" spans="1:9" x14ac:dyDescent="0.3">
      <c r="A954" s="13" t="s">
        <v>1917</v>
      </c>
      <c r="B954" s="13">
        <f>VLOOKUP(A954,VLookup_Data,4,FALSE)</f>
        <v>70</v>
      </c>
      <c r="C954" s="13">
        <f>_xlfn.XLOOKUP(A954,Product_Name,Recorder_Level)</f>
        <v>28</v>
      </c>
      <c r="D954" s="13">
        <f>IF(B954&lt;=C954,C954-B954,0)</f>
        <v>0</v>
      </c>
      <c r="E954" s="13">
        <f t="shared" si="56"/>
        <v>0</v>
      </c>
      <c r="F954" s="13">
        <f t="shared" si="57"/>
        <v>0</v>
      </c>
      <c r="G954" s="13" t="str">
        <f>IF(B954&lt;=C954,C954-B954,"No Order Needed")</f>
        <v>No Order Needed</v>
      </c>
      <c r="H954" s="13">
        <f t="shared" si="58"/>
        <v>0</v>
      </c>
      <c r="I954" s="13" t="str">
        <f t="shared" si="59"/>
        <v>Ok</v>
      </c>
    </row>
    <row r="955" spans="1:9" x14ac:dyDescent="0.3">
      <c r="A955" s="13" t="s">
        <v>1758</v>
      </c>
      <c r="B955" s="13">
        <f>VLOOKUP(A955,VLookup_Data,4,FALSE)</f>
        <v>134</v>
      </c>
      <c r="C955" s="13">
        <f>_xlfn.XLOOKUP(A955,Product_Name,Recorder_Level)</f>
        <v>98</v>
      </c>
      <c r="D955" s="13">
        <f>IF(B955&lt;=C955,C955-B955,0)</f>
        <v>0</v>
      </c>
      <c r="E955" s="13">
        <f t="shared" si="56"/>
        <v>0</v>
      </c>
      <c r="F955" s="13">
        <f t="shared" si="57"/>
        <v>0</v>
      </c>
      <c r="G955" s="13" t="str">
        <f>IF(B955&lt;=C955,C955-B955,"No Order Needed")</f>
        <v>No Order Needed</v>
      </c>
      <c r="H955" s="13">
        <f t="shared" si="58"/>
        <v>0</v>
      </c>
      <c r="I955" s="13" t="str">
        <f t="shared" si="59"/>
        <v>Ok</v>
      </c>
    </row>
    <row r="956" spans="1:9" x14ac:dyDescent="0.3">
      <c r="A956" s="13" t="s">
        <v>1920</v>
      </c>
      <c r="B956" s="13">
        <f>VLOOKUP(A956,VLookup_Data,4,FALSE)</f>
        <v>31</v>
      </c>
      <c r="C956" s="13">
        <f>_xlfn.XLOOKUP(A956,Product_Name,Recorder_Level)</f>
        <v>81</v>
      </c>
      <c r="D956" s="13">
        <f>IF(B956&lt;=C956,C956-B956,0)</f>
        <v>50</v>
      </c>
      <c r="E956" s="13">
        <f t="shared" si="56"/>
        <v>50</v>
      </c>
      <c r="F956" s="13">
        <f t="shared" si="57"/>
        <v>50</v>
      </c>
      <c r="G956" s="13">
        <f>IF(B956&lt;=C956,C956-B956,"No Order Needed")</f>
        <v>50</v>
      </c>
      <c r="H956" s="13">
        <f t="shared" si="58"/>
        <v>60</v>
      </c>
      <c r="I956" s="13" t="str">
        <f t="shared" si="59"/>
        <v>Reorder</v>
      </c>
    </row>
    <row r="957" spans="1:9" x14ac:dyDescent="0.3">
      <c r="A957" s="13" t="s">
        <v>1922</v>
      </c>
      <c r="B957" s="13">
        <f>VLOOKUP(A957,VLookup_Data,4,FALSE)</f>
        <v>61</v>
      </c>
      <c r="C957" s="13">
        <f>_xlfn.XLOOKUP(A957,Product_Name,Recorder_Level)</f>
        <v>61</v>
      </c>
      <c r="D957" s="13">
        <f>IF(B957&lt;=C957,C957-B957,0)</f>
        <v>0</v>
      </c>
      <c r="E957" s="13">
        <f t="shared" si="56"/>
        <v>0</v>
      </c>
      <c r="F957" s="13">
        <f t="shared" si="57"/>
        <v>0</v>
      </c>
      <c r="G957" s="13">
        <f>IF(B957&lt;=C957,C957-B957,"No Order Needed")</f>
        <v>0</v>
      </c>
      <c r="H957" s="13">
        <f t="shared" si="58"/>
        <v>10</v>
      </c>
      <c r="I957" s="13" t="str">
        <f t="shared" si="59"/>
        <v>Reorder</v>
      </c>
    </row>
    <row r="958" spans="1:9" x14ac:dyDescent="0.3">
      <c r="A958" s="13" t="s">
        <v>1924</v>
      </c>
      <c r="B958" s="13">
        <f>VLOOKUP(A958,VLookup_Data,4,FALSE)</f>
        <v>12</v>
      </c>
      <c r="C958" s="13">
        <f>_xlfn.XLOOKUP(A958,Product_Name,Recorder_Level)</f>
        <v>0</v>
      </c>
      <c r="D958" s="13">
        <f>IF(B958&lt;=C958,C958-B958,0)</f>
        <v>0</v>
      </c>
      <c r="E958" s="13">
        <f t="shared" si="56"/>
        <v>0</v>
      </c>
      <c r="F958" s="13">
        <f t="shared" si="57"/>
        <v>0</v>
      </c>
      <c r="G958" s="13" t="str">
        <f>IF(B958&lt;=C958,C958-B958,"No Order Needed")</f>
        <v>No Order Needed</v>
      </c>
      <c r="H958" s="13">
        <f t="shared" si="58"/>
        <v>0</v>
      </c>
      <c r="I958" s="13" t="str">
        <f t="shared" si="59"/>
        <v>Ok</v>
      </c>
    </row>
    <row r="959" spans="1:9" x14ac:dyDescent="0.3">
      <c r="A959" s="13" t="s">
        <v>817</v>
      </c>
      <c r="B959" s="13">
        <f>VLOOKUP(A959,VLookup_Data,4,FALSE)</f>
        <v>19</v>
      </c>
      <c r="C959" s="13">
        <f>_xlfn.XLOOKUP(A959,Product_Name,Recorder_Level)</f>
        <v>79</v>
      </c>
      <c r="D959" s="13">
        <f>IF(B959&lt;=C959,C959-B959,0)</f>
        <v>60</v>
      </c>
      <c r="E959" s="13">
        <f t="shared" si="56"/>
        <v>60</v>
      </c>
      <c r="F959" s="13">
        <f t="shared" si="57"/>
        <v>60</v>
      </c>
      <c r="G959" s="13">
        <f>IF(B959&lt;=C959,C959-B959,"No Order Needed")</f>
        <v>60</v>
      </c>
      <c r="H959" s="13">
        <f t="shared" si="58"/>
        <v>70</v>
      </c>
      <c r="I959" s="13" t="str">
        <f t="shared" si="59"/>
        <v>Reorder</v>
      </c>
    </row>
    <row r="960" spans="1:9" x14ac:dyDescent="0.3">
      <c r="A960" s="13" t="s">
        <v>1928</v>
      </c>
      <c r="B960" s="13">
        <f>VLOOKUP(A960,VLookup_Data,4,FALSE)</f>
        <v>79</v>
      </c>
      <c r="C960" s="13">
        <f>_xlfn.XLOOKUP(A960,Product_Name,Recorder_Level)</f>
        <v>21</v>
      </c>
      <c r="D960" s="13">
        <f>IF(B960&lt;=C960,C960-B960,0)</f>
        <v>0</v>
      </c>
      <c r="E960" s="13">
        <f t="shared" si="56"/>
        <v>0</v>
      </c>
      <c r="F960" s="13">
        <f t="shared" si="57"/>
        <v>0</v>
      </c>
      <c r="G960" s="13" t="str">
        <f>IF(B960&lt;=C960,C960-B960,"No Order Needed")</f>
        <v>No Order Needed</v>
      </c>
      <c r="H960" s="13">
        <f t="shared" si="58"/>
        <v>0</v>
      </c>
      <c r="I960" s="13" t="str">
        <f t="shared" si="59"/>
        <v>Ok</v>
      </c>
    </row>
    <row r="961" spans="1:9" x14ac:dyDescent="0.3">
      <c r="A961" s="13" t="s">
        <v>192</v>
      </c>
      <c r="B961" s="13">
        <f>VLOOKUP(A961,VLookup_Data,4,FALSE)</f>
        <v>0</v>
      </c>
      <c r="C961" s="13">
        <f>_xlfn.XLOOKUP(A961,Product_Name,Recorder_Level)</f>
        <v>44</v>
      </c>
      <c r="D961" s="13">
        <f>IF(B961&lt;=C961,C961-B961,0)</f>
        <v>44</v>
      </c>
      <c r="E961" s="13">
        <f t="shared" si="56"/>
        <v>44</v>
      </c>
      <c r="F961" s="13">
        <f t="shared" si="57"/>
        <v>44</v>
      </c>
      <c r="G961" s="13">
        <f>IF(B961&lt;=C961,C961-B961,"No Order Needed")</f>
        <v>44</v>
      </c>
      <c r="H961" s="13">
        <f t="shared" si="58"/>
        <v>54</v>
      </c>
      <c r="I961" s="13" t="str">
        <f t="shared" si="59"/>
        <v>Urgent</v>
      </c>
    </row>
    <row r="962" spans="1:9" x14ac:dyDescent="0.3">
      <c r="A962" s="13" t="s">
        <v>1931</v>
      </c>
      <c r="B962" s="13">
        <f>VLOOKUP(A962,VLookup_Data,4,FALSE)</f>
        <v>61</v>
      </c>
      <c r="C962" s="13">
        <f>_xlfn.XLOOKUP(A962,Product_Name,Recorder_Level)</f>
        <v>0</v>
      </c>
      <c r="D962" s="13">
        <f>IF(B962&lt;=C962,C962-B962,0)</f>
        <v>0</v>
      </c>
      <c r="E962" s="13">
        <f t="shared" si="56"/>
        <v>0</v>
      </c>
      <c r="F962" s="13">
        <f t="shared" si="57"/>
        <v>0</v>
      </c>
      <c r="G962" s="13" t="str">
        <f>IF(B962&lt;=C962,C962-B962,"No Order Needed")</f>
        <v>No Order Needed</v>
      </c>
      <c r="H962" s="13">
        <f t="shared" si="58"/>
        <v>0</v>
      </c>
      <c r="I962" s="13" t="str">
        <f t="shared" si="59"/>
        <v>Ok</v>
      </c>
    </row>
    <row r="963" spans="1:9" x14ac:dyDescent="0.3">
      <c r="A963" s="13" t="s">
        <v>1933</v>
      </c>
      <c r="B963" s="13">
        <f>VLOOKUP(A963,VLookup_Data,4,FALSE)</f>
        <v>165</v>
      </c>
      <c r="C963" s="13">
        <f>_xlfn.XLOOKUP(A963,Product_Name,Recorder_Level)</f>
        <v>86</v>
      </c>
      <c r="D963" s="13">
        <f>IF(B963&lt;=C963,C963-B963,0)</f>
        <v>0</v>
      </c>
      <c r="E963" s="13">
        <f t="shared" ref="E963:E1026" si="60">IF(C963-B963&gt;0,C963-B963,0)</f>
        <v>0</v>
      </c>
      <c r="F963" s="13">
        <f t="shared" ref="F963:F1026" si="61">MAX(C963-B963,0)</f>
        <v>0</v>
      </c>
      <c r="G963" s="13" t="str">
        <f>IF(B963&lt;=C963,C963-B963,"No Order Needed")</f>
        <v>No Order Needed</v>
      </c>
      <c r="H963" s="13">
        <f t="shared" ref="H963:H1026" si="62">MAX((C963-B963)+10,0)</f>
        <v>0</v>
      </c>
      <c r="I963" s="13" t="str">
        <f t="shared" ref="I963:I1026" si="63">IF(B963=0,"Urgent",IF(B963&lt;=C963,"Reorder","Ok"))</f>
        <v>Ok</v>
      </c>
    </row>
    <row r="964" spans="1:9" x14ac:dyDescent="0.3">
      <c r="A964" s="13" t="s">
        <v>1935</v>
      </c>
      <c r="B964" s="13">
        <f>VLOOKUP(A964,VLookup_Data,4,FALSE)</f>
        <v>155</v>
      </c>
      <c r="C964" s="13">
        <f>_xlfn.XLOOKUP(A964,Product_Name,Recorder_Level)</f>
        <v>40</v>
      </c>
      <c r="D964" s="13">
        <f>IF(B964&lt;=C964,C964-B964,0)</f>
        <v>0</v>
      </c>
      <c r="E964" s="13">
        <f t="shared" si="60"/>
        <v>0</v>
      </c>
      <c r="F964" s="13">
        <f t="shared" si="61"/>
        <v>0</v>
      </c>
      <c r="G964" s="13" t="str">
        <f>IF(B964&lt;=C964,C964-B964,"No Order Needed")</f>
        <v>No Order Needed</v>
      </c>
      <c r="H964" s="13">
        <f t="shared" si="62"/>
        <v>0</v>
      </c>
      <c r="I964" s="13" t="str">
        <f t="shared" si="63"/>
        <v>Ok</v>
      </c>
    </row>
    <row r="965" spans="1:9" x14ac:dyDescent="0.3">
      <c r="A965" s="13" t="s">
        <v>1938</v>
      </c>
      <c r="B965" s="13">
        <f>VLOOKUP(A965,VLookup_Data,4,FALSE)</f>
        <v>180</v>
      </c>
      <c r="C965" s="13">
        <f>_xlfn.XLOOKUP(A965,Product_Name,Recorder_Level)</f>
        <v>98</v>
      </c>
      <c r="D965" s="13">
        <f>IF(B965&lt;=C965,C965-B965,0)</f>
        <v>0</v>
      </c>
      <c r="E965" s="13">
        <f t="shared" si="60"/>
        <v>0</v>
      </c>
      <c r="F965" s="13">
        <f t="shared" si="61"/>
        <v>0</v>
      </c>
      <c r="G965" s="13" t="str">
        <f>IF(B965&lt;=C965,C965-B965,"No Order Needed")</f>
        <v>No Order Needed</v>
      </c>
      <c r="H965" s="13">
        <f t="shared" si="62"/>
        <v>0</v>
      </c>
      <c r="I965" s="13" t="str">
        <f t="shared" si="63"/>
        <v>Ok</v>
      </c>
    </row>
    <row r="966" spans="1:9" x14ac:dyDescent="0.3">
      <c r="A966" s="13" t="s">
        <v>1940</v>
      </c>
      <c r="B966" s="13">
        <f>VLOOKUP(A966,VLookup_Data,4,FALSE)</f>
        <v>22</v>
      </c>
      <c r="C966" s="13">
        <f>_xlfn.XLOOKUP(A966,Product_Name,Recorder_Level)</f>
        <v>89</v>
      </c>
      <c r="D966" s="13">
        <f>IF(B966&lt;=C966,C966-B966,0)</f>
        <v>67</v>
      </c>
      <c r="E966" s="13">
        <f t="shared" si="60"/>
        <v>67</v>
      </c>
      <c r="F966" s="13">
        <f t="shared" si="61"/>
        <v>67</v>
      </c>
      <c r="G966" s="13">
        <f>IF(B966&lt;=C966,C966-B966,"No Order Needed")</f>
        <v>67</v>
      </c>
      <c r="H966" s="13">
        <f t="shared" si="62"/>
        <v>77</v>
      </c>
      <c r="I966" s="13" t="str">
        <f t="shared" si="63"/>
        <v>Reorder</v>
      </c>
    </row>
    <row r="967" spans="1:9" x14ac:dyDescent="0.3">
      <c r="A967" s="13" t="s">
        <v>1942</v>
      </c>
      <c r="B967" s="13">
        <f>VLOOKUP(A967,VLookup_Data,4,FALSE)</f>
        <v>83</v>
      </c>
      <c r="C967" s="13">
        <f>_xlfn.XLOOKUP(A967,Product_Name,Recorder_Level)</f>
        <v>95</v>
      </c>
      <c r="D967" s="13">
        <f>IF(B967&lt;=C967,C967-B967,0)</f>
        <v>12</v>
      </c>
      <c r="E967" s="13">
        <f t="shared" si="60"/>
        <v>12</v>
      </c>
      <c r="F967" s="13">
        <f t="shared" si="61"/>
        <v>12</v>
      </c>
      <c r="G967" s="13">
        <f>IF(B967&lt;=C967,C967-B967,"No Order Needed")</f>
        <v>12</v>
      </c>
      <c r="H967" s="13">
        <f t="shared" si="62"/>
        <v>22</v>
      </c>
      <c r="I967" s="13" t="str">
        <f t="shared" si="63"/>
        <v>Reorder</v>
      </c>
    </row>
    <row r="968" spans="1:9" x14ac:dyDescent="0.3">
      <c r="A968" s="13" t="s">
        <v>1944</v>
      </c>
      <c r="B968" s="13">
        <f>VLOOKUP(A968,VLookup_Data,4,FALSE)</f>
        <v>164</v>
      </c>
      <c r="C968" s="13">
        <f>_xlfn.XLOOKUP(A968,Product_Name,Recorder_Level)</f>
        <v>82</v>
      </c>
      <c r="D968" s="13">
        <f>IF(B968&lt;=C968,C968-B968,0)</f>
        <v>0</v>
      </c>
      <c r="E968" s="13">
        <f t="shared" si="60"/>
        <v>0</v>
      </c>
      <c r="F968" s="13">
        <f t="shared" si="61"/>
        <v>0</v>
      </c>
      <c r="G968" s="13" t="str">
        <f>IF(B968&lt;=C968,C968-B968,"No Order Needed")</f>
        <v>No Order Needed</v>
      </c>
      <c r="H968" s="13">
        <f t="shared" si="62"/>
        <v>0</v>
      </c>
      <c r="I968" s="13" t="str">
        <f t="shared" si="63"/>
        <v>Ok</v>
      </c>
    </row>
    <row r="969" spans="1:9" x14ac:dyDescent="0.3">
      <c r="A969" s="13" t="s">
        <v>1946</v>
      </c>
      <c r="B969" s="13">
        <f>VLOOKUP(A969,VLookup_Data,4,FALSE)</f>
        <v>95</v>
      </c>
      <c r="C969" s="13">
        <f>_xlfn.XLOOKUP(A969,Product_Name,Recorder_Level)</f>
        <v>54</v>
      </c>
      <c r="D969" s="13">
        <f>IF(B969&lt;=C969,C969-B969,0)</f>
        <v>0</v>
      </c>
      <c r="E969" s="13">
        <f t="shared" si="60"/>
        <v>0</v>
      </c>
      <c r="F969" s="13">
        <f t="shared" si="61"/>
        <v>0</v>
      </c>
      <c r="G969" s="13" t="str">
        <f>IF(B969&lt;=C969,C969-B969,"No Order Needed")</f>
        <v>No Order Needed</v>
      </c>
      <c r="H969" s="13">
        <f t="shared" si="62"/>
        <v>0</v>
      </c>
      <c r="I969" s="13" t="str">
        <f t="shared" si="63"/>
        <v>Ok</v>
      </c>
    </row>
    <row r="970" spans="1:9" x14ac:dyDescent="0.3">
      <c r="A970" s="13" t="s">
        <v>1948</v>
      </c>
      <c r="B970" s="13">
        <f>VLOOKUP(A970,VLookup_Data,4,FALSE)</f>
        <v>0</v>
      </c>
      <c r="C970" s="13">
        <f>_xlfn.XLOOKUP(A970,Product_Name,Recorder_Level)</f>
        <v>65</v>
      </c>
      <c r="D970" s="13">
        <f>IF(B970&lt;=C970,C970-B970,0)</f>
        <v>65</v>
      </c>
      <c r="E970" s="13">
        <f t="shared" si="60"/>
        <v>65</v>
      </c>
      <c r="F970" s="13">
        <f t="shared" si="61"/>
        <v>65</v>
      </c>
      <c r="G970" s="13">
        <f>IF(B970&lt;=C970,C970-B970,"No Order Needed")</f>
        <v>65</v>
      </c>
      <c r="H970" s="13">
        <f t="shared" si="62"/>
        <v>75</v>
      </c>
      <c r="I970" s="13" t="str">
        <f t="shared" si="63"/>
        <v>Urgent</v>
      </c>
    </row>
    <row r="971" spans="1:9" x14ac:dyDescent="0.3">
      <c r="A971" s="13" t="s">
        <v>1950</v>
      </c>
      <c r="B971" s="13">
        <f>VLOOKUP(A971,VLookup_Data,4,FALSE)</f>
        <v>109</v>
      </c>
      <c r="C971" s="13">
        <f>_xlfn.XLOOKUP(A971,Product_Name,Recorder_Level)</f>
        <v>0</v>
      </c>
      <c r="D971" s="13">
        <f>IF(B971&lt;=C971,C971-B971,0)</f>
        <v>0</v>
      </c>
      <c r="E971" s="13">
        <f t="shared" si="60"/>
        <v>0</v>
      </c>
      <c r="F971" s="13">
        <f t="shared" si="61"/>
        <v>0</v>
      </c>
      <c r="G971" s="13" t="str">
        <f>IF(B971&lt;=C971,C971-B971,"No Order Needed")</f>
        <v>No Order Needed</v>
      </c>
      <c r="H971" s="13">
        <f t="shared" si="62"/>
        <v>0</v>
      </c>
      <c r="I971" s="13" t="str">
        <f t="shared" si="63"/>
        <v>Ok</v>
      </c>
    </row>
    <row r="972" spans="1:9" x14ac:dyDescent="0.3">
      <c r="A972" s="13" t="s">
        <v>6279</v>
      </c>
      <c r="B972" s="13">
        <f>VLOOKUP(A972,VLookup_Data,4,FALSE)</f>
        <v>198</v>
      </c>
      <c r="C972" s="13">
        <f>_xlfn.XLOOKUP(A972,Product_Name,Recorder_Level)</f>
        <v>96</v>
      </c>
      <c r="D972" s="13">
        <f>IF(B972&lt;=C972,C972-B972,0)</f>
        <v>0</v>
      </c>
      <c r="E972" s="13">
        <f t="shared" si="60"/>
        <v>0</v>
      </c>
      <c r="F972" s="13">
        <f t="shared" si="61"/>
        <v>0</v>
      </c>
      <c r="G972" s="13" t="str">
        <f>IF(B972&lt;=C972,C972-B972,"No Order Needed")</f>
        <v>No Order Needed</v>
      </c>
      <c r="H972" s="13">
        <f t="shared" si="62"/>
        <v>0</v>
      </c>
      <c r="I972" s="13" t="str">
        <f t="shared" si="63"/>
        <v>Ok</v>
      </c>
    </row>
    <row r="973" spans="1:9" x14ac:dyDescent="0.3">
      <c r="A973" s="13" t="s">
        <v>1954</v>
      </c>
      <c r="B973" s="13">
        <f>VLOOKUP(A973,VLookup_Data,4,FALSE)</f>
        <v>181</v>
      </c>
      <c r="C973" s="13">
        <f>_xlfn.XLOOKUP(A973,Product_Name,Recorder_Level)</f>
        <v>57</v>
      </c>
      <c r="D973" s="13">
        <f>IF(B973&lt;=C973,C973-B973,0)</f>
        <v>0</v>
      </c>
      <c r="E973" s="13">
        <f t="shared" si="60"/>
        <v>0</v>
      </c>
      <c r="F973" s="13">
        <f t="shared" si="61"/>
        <v>0</v>
      </c>
      <c r="G973" s="13" t="str">
        <f>IF(B973&lt;=C973,C973-B973,"No Order Needed")</f>
        <v>No Order Needed</v>
      </c>
      <c r="H973" s="13">
        <f t="shared" si="62"/>
        <v>0</v>
      </c>
      <c r="I973" s="13" t="str">
        <f t="shared" si="63"/>
        <v>Ok</v>
      </c>
    </row>
    <row r="974" spans="1:9" x14ac:dyDescent="0.3">
      <c r="A974" s="13" t="s">
        <v>1956</v>
      </c>
      <c r="B974" s="13">
        <f>VLOOKUP(A974,VLookup_Data,4,FALSE)</f>
        <v>188</v>
      </c>
      <c r="C974" s="13">
        <f>_xlfn.XLOOKUP(A974,Product_Name,Recorder_Level)</f>
        <v>50</v>
      </c>
      <c r="D974" s="13">
        <f>IF(B974&lt;=C974,C974-B974,0)</f>
        <v>0</v>
      </c>
      <c r="E974" s="13">
        <f t="shared" si="60"/>
        <v>0</v>
      </c>
      <c r="F974" s="13">
        <f t="shared" si="61"/>
        <v>0</v>
      </c>
      <c r="G974" s="13" t="str">
        <f>IF(B974&lt;=C974,C974-B974,"No Order Needed")</f>
        <v>No Order Needed</v>
      </c>
      <c r="H974" s="13">
        <f t="shared" si="62"/>
        <v>0</v>
      </c>
      <c r="I974" s="13" t="str">
        <f t="shared" si="63"/>
        <v>Ok</v>
      </c>
    </row>
    <row r="975" spans="1:9" x14ac:dyDescent="0.3">
      <c r="A975" s="13" t="s">
        <v>1839</v>
      </c>
      <c r="B975" s="13">
        <f>VLOOKUP(A975,VLookup_Data,4,FALSE)</f>
        <v>22</v>
      </c>
      <c r="C975" s="13">
        <f>_xlfn.XLOOKUP(A975,Product_Name,Recorder_Level)</f>
        <v>44</v>
      </c>
      <c r="D975" s="13">
        <f>IF(B975&lt;=C975,C975-B975,0)</f>
        <v>22</v>
      </c>
      <c r="E975" s="13">
        <f t="shared" si="60"/>
        <v>22</v>
      </c>
      <c r="F975" s="13">
        <f t="shared" si="61"/>
        <v>22</v>
      </c>
      <c r="G975" s="13">
        <f>IF(B975&lt;=C975,C975-B975,"No Order Needed")</f>
        <v>22</v>
      </c>
      <c r="H975" s="13">
        <f t="shared" si="62"/>
        <v>32</v>
      </c>
      <c r="I975" s="13" t="str">
        <f t="shared" si="63"/>
        <v>Reorder</v>
      </c>
    </row>
    <row r="976" spans="1:9" x14ac:dyDescent="0.3">
      <c r="A976" s="13" t="s">
        <v>1959</v>
      </c>
      <c r="B976" s="13">
        <f>VLOOKUP(A976,VLookup_Data,4,FALSE)</f>
        <v>71</v>
      </c>
      <c r="C976" s="13">
        <f>_xlfn.XLOOKUP(A976,Product_Name,Recorder_Level)</f>
        <v>38</v>
      </c>
      <c r="D976" s="13">
        <f>IF(B976&lt;=C976,C976-B976,0)</f>
        <v>0</v>
      </c>
      <c r="E976" s="13">
        <f t="shared" si="60"/>
        <v>0</v>
      </c>
      <c r="F976" s="13">
        <f t="shared" si="61"/>
        <v>0</v>
      </c>
      <c r="G976" s="13" t="str">
        <f>IF(B976&lt;=C976,C976-B976,"No Order Needed")</f>
        <v>No Order Needed</v>
      </c>
      <c r="H976" s="13">
        <f t="shared" si="62"/>
        <v>0</v>
      </c>
      <c r="I976" s="13" t="str">
        <f t="shared" si="63"/>
        <v>Ok</v>
      </c>
    </row>
    <row r="977" spans="1:9" x14ac:dyDescent="0.3">
      <c r="A977" s="13" t="s">
        <v>7572</v>
      </c>
      <c r="B977" s="13">
        <f>VLOOKUP(A977,VLookup_Data,4,FALSE)</f>
        <v>181</v>
      </c>
      <c r="C977" s="13">
        <f>_xlfn.XLOOKUP(A977,Product_Name,Recorder_Level)</f>
        <v>94</v>
      </c>
      <c r="D977" s="13">
        <f>IF(B977&lt;=C977,C977-B977,0)</f>
        <v>0</v>
      </c>
      <c r="E977" s="13">
        <f t="shared" si="60"/>
        <v>0</v>
      </c>
      <c r="F977" s="13">
        <f t="shared" si="61"/>
        <v>0</v>
      </c>
      <c r="G977" s="13" t="str">
        <f>IF(B977&lt;=C977,C977-B977,"No Order Needed")</f>
        <v>No Order Needed</v>
      </c>
      <c r="H977" s="13">
        <f t="shared" si="62"/>
        <v>0</v>
      </c>
      <c r="I977" s="13" t="str">
        <f t="shared" si="63"/>
        <v>Ok</v>
      </c>
    </row>
    <row r="978" spans="1:9" x14ac:dyDescent="0.3">
      <c r="A978" s="13" t="s">
        <v>1963</v>
      </c>
      <c r="B978" s="13">
        <f>VLOOKUP(A978,VLookup_Data,4,FALSE)</f>
        <v>34</v>
      </c>
      <c r="C978" s="13">
        <f>_xlfn.XLOOKUP(A978,Product_Name,Recorder_Level)</f>
        <v>57</v>
      </c>
      <c r="D978" s="13">
        <f>IF(B978&lt;=C978,C978-B978,0)</f>
        <v>23</v>
      </c>
      <c r="E978" s="13">
        <f t="shared" si="60"/>
        <v>23</v>
      </c>
      <c r="F978" s="13">
        <f t="shared" si="61"/>
        <v>23</v>
      </c>
      <c r="G978" s="13">
        <f>IF(B978&lt;=C978,C978-B978,"No Order Needed")</f>
        <v>23</v>
      </c>
      <c r="H978" s="13">
        <f t="shared" si="62"/>
        <v>33</v>
      </c>
      <c r="I978" s="13" t="str">
        <f t="shared" si="63"/>
        <v>Reorder</v>
      </c>
    </row>
    <row r="979" spans="1:9" x14ac:dyDescent="0.3">
      <c r="A979" s="13" t="s">
        <v>1185</v>
      </c>
      <c r="B979" s="13">
        <f>VLOOKUP(A979,VLookup_Data,4,FALSE)</f>
        <v>151</v>
      </c>
      <c r="C979" s="13">
        <f>_xlfn.XLOOKUP(A979,Product_Name,Recorder_Level)</f>
        <v>55</v>
      </c>
      <c r="D979" s="13">
        <f>IF(B979&lt;=C979,C979-B979,0)</f>
        <v>0</v>
      </c>
      <c r="E979" s="13">
        <f t="shared" si="60"/>
        <v>0</v>
      </c>
      <c r="F979" s="13">
        <f t="shared" si="61"/>
        <v>0</v>
      </c>
      <c r="G979" s="13" t="str">
        <f>IF(B979&lt;=C979,C979-B979,"No Order Needed")</f>
        <v>No Order Needed</v>
      </c>
      <c r="H979" s="13">
        <f t="shared" si="62"/>
        <v>0</v>
      </c>
      <c r="I979" s="13" t="str">
        <f t="shared" si="63"/>
        <v>Ok</v>
      </c>
    </row>
    <row r="980" spans="1:9" x14ac:dyDescent="0.3">
      <c r="A980" s="13" t="s">
        <v>6911</v>
      </c>
      <c r="B980" s="13">
        <f>VLOOKUP(A980,VLookup_Data,4,FALSE)</f>
        <v>182</v>
      </c>
      <c r="C980" s="13">
        <f>_xlfn.XLOOKUP(A980,Product_Name,Recorder_Level)</f>
        <v>98</v>
      </c>
      <c r="D980" s="13">
        <f>IF(B980&lt;=C980,C980-B980,0)</f>
        <v>0</v>
      </c>
      <c r="E980" s="13">
        <f t="shared" si="60"/>
        <v>0</v>
      </c>
      <c r="F980" s="13">
        <f t="shared" si="61"/>
        <v>0</v>
      </c>
      <c r="G980" s="13" t="str">
        <f>IF(B980&lt;=C980,C980-B980,"No Order Needed")</f>
        <v>No Order Needed</v>
      </c>
      <c r="H980" s="13">
        <f t="shared" si="62"/>
        <v>0</v>
      </c>
      <c r="I980" s="13" t="str">
        <f t="shared" si="63"/>
        <v>Ok</v>
      </c>
    </row>
    <row r="981" spans="1:9" x14ac:dyDescent="0.3">
      <c r="A981" s="13" t="s">
        <v>1968</v>
      </c>
      <c r="B981" s="13">
        <f>VLOOKUP(A981,VLookup_Data,4,FALSE)</f>
        <v>98</v>
      </c>
      <c r="C981" s="13">
        <f>_xlfn.XLOOKUP(A981,Product_Name,Recorder_Level)</f>
        <v>22</v>
      </c>
      <c r="D981" s="13">
        <f>IF(B981&lt;=C981,C981-B981,0)</f>
        <v>0</v>
      </c>
      <c r="E981" s="13">
        <f t="shared" si="60"/>
        <v>0</v>
      </c>
      <c r="F981" s="13">
        <f t="shared" si="61"/>
        <v>0</v>
      </c>
      <c r="G981" s="13" t="str">
        <f>IF(B981&lt;=C981,C981-B981,"No Order Needed")</f>
        <v>No Order Needed</v>
      </c>
      <c r="H981" s="13">
        <f t="shared" si="62"/>
        <v>0</v>
      </c>
      <c r="I981" s="13" t="str">
        <f t="shared" si="63"/>
        <v>Ok</v>
      </c>
    </row>
    <row r="982" spans="1:9" x14ac:dyDescent="0.3">
      <c r="A982" s="13" t="s">
        <v>1970</v>
      </c>
      <c r="B982" s="13">
        <f>VLOOKUP(A982,VLookup_Data,4,FALSE)</f>
        <v>60</v>
      </c>
      <c r="C982" s="13">
        <f>_xlfn.XLOOKUP(A982,Product_Name,Recorder_Level)</f>
        <v>48</v>
      </c>
      <c r="D982" s="13">
        <f>IF(B982&lt;=C982,C982-B982,0)</f>
        <v>0</v>
      </c>
      <c r="E982" s="13">
        <f t="shared" si="60"/>
        <v>0</v>
      </c>
      <c r="F982" s="13">
        <f t="shared" si="61"/>
        <v>0</v>
      </c>
      <c r="G982" s="13" t="str">
        <f>IF(B982&lt;=C982,C982-B982,"No Order Needed")</f>
        <v>No Order Needed</v>
      </c>
      <c r="H982" s="13">
        <f t="shared" si="62"/>
        <v>0</v>
      </c>
      <c r="I982" s="13" t="str">
        <f t="shared" si="63"/>
        <v>Ok</v>
      </c>
    </row>
    <row r="983" spans="1:9" x14ac:dyDescent="0.3">
      <c r="A983" s="13" t="s">
        <v>1972</v>
      </c>
      <c r="B983" s="13">
        <f>VLOOKUP(A983,VLookup_Data,4,FALSE)</f>
        <v>73</v>
      </c>
      <c r="C983" s="13">
        <f>_xlfn.XLOOKUP(A983,Product_Name,Recorder_Level)</f>
        <v>80</v>
      </c>
      <c r="D983" s="13">
        <f>IF(B983&lt;=C983,C983-B983,0)</f>
        <v>7</v>
      </c>
      <c r="E983" s="13">
        <f t="shared" si="60"/>
        <v>7</v>
      </c>
      <c r="F983" s="13">
        <f t="shared" si="61"/>
        <v>7</v>
      </c>
      <c r="G983" s="13">
        <f>IF(B983&lt;=C983,C983-B983,"No Order Needed")</f>
        <v>7</v>
      </c>
      <c r="H983" s="13">
        <f t="shared" si="62"/>
        <v>17</v>
      </c>
      <c r="I983" s="13" t="str">
        <f t="shared" si="63"/>
        <v>Reorder</v>
      </c>
    </row>
    <row r="984" spans="1:9" x14ac:dyDescent="0.3">
      <c r="A984" s="13" t="s">
        <v>1974</v>
      </c>
      <c r="B984" s="13">
        <f>VLOOKUP(A984,VLookup_Data,4,FALSE)</f>
        <v>47</v>
      </c>
      <c r="C984" s="13">
        <f>_xlfn.XLOOKUP(A984,Product_Name,Recorder_Level)</f>
        <v>43</v>
      </c>
      <c r="D984" s="13">
        <f>IF(B984&lt;=C984,C984-B984,0)</f>
        <v>0</v>
      </c>
      <c r="E984" s="13">
        <f t="shared" si="60"/>
        <v>0</v>
      </c>
      <c r="F984" s="13">
        <f t="shared" si="61"/>
        <v>0</v>
      </c>
      <c r="G984" s="13" t="str">
        <f>IF(B984&lt;=C984,C984-B984,"No Order Needed")</f>
        <v>No Order Needed</v>
      </c>
      <c r="H984" s="13">
        <f t="shared" si="62"/>
        <v>6</v>
      </c>
      <c r="I984" s="13" t="str">
        <f t="shared" si="63"/>
        <v>Ok</v>
      </c>
    </row>
    <row r="985" spans="1:9" x14ac:dyDescent="0.3">
      <c r="A985" s="13" t="s">
        <v>1976</v>
      </c>
      <c r="B985" s="13">
        <f>VLOOKUP(A985,VLookup_Data,4,FALSE)</f>
        <v>27</v>
      </c>
      <c r="C985" s="13">
        <f>_xlfn.XLOOKUP(A985,Product_Name,Recorder_Level)</f>
        <v>88</v>
      </c>
      <c r="D985" s="13">
        <f>IF(B985&lt;=C985,C985-B985,0)</f>
        <v>61</v>
      </c>
      <c r="E985" s="13">
        <f t="shared" si="60"/>
        <v>61</v>
      </c>
      <c r="F985" s="13">
        <f t="shared" si="61"/>
        <v>61</v>
      </c>
      <c r="G985" s="13">
        <f>IF(B985&lt;=C985,C985-B985,"No Order Needed")</f>
        <v>61</v>
      </c>
      <c r="H985" s="13">
        <f t="shared" si="62"/>
        <v>71</v>
      </c>
      <c r="I985" s="13" t="str">
        <f t="shared" si="63"/>
        <v>Reorder</v>
      </c>
    </row>
    <row r="986" spans="1:9" x14ac:dyDescent="0.3">
      <c r="A986" s="13" t="s">
        <v>1978</v>
      </c>
      <c r="B986" s="13">
        <f>VLOOKUP(A986,VLookup_Data,4,FALSE)</f>
        <v>50</v>
      </c>
      <c r="C986" s="13">
        <f>_xlfn.XLOOKUP(A986,Product_Name,Recorder_Level)</f>
        <v>40</v>
      </c>
      <c r="D986" s="13">
        <f>IF(B986&lt;=C986,C986-B986,0)</f>
        <v>0</v>
      </c>
      <c r="E986" s="13">
        <f t="shared" si="60"/>
        <v>0</v>
      </c>
      <c r="F986" s="13">
        <f t="shared" si="61"/>
        <v>0</v>
      </c>
      <c r="G986" s="13" t="str">
        <f>IF(B986&lt;=C986,C986-B986,"No Order Needed")</f>
        <v>No Order Needed</v>
      </c>
      <c r="H986" s="13">
        <f t="shared" si="62"/>
        <v>0</v>
      </c>
      <c r="I986" s="13" t="str">
        <f t="shared" si="63"/>
        <v>Ok</v>
      </c>
    </row>
    <row r="987" spans="1:9" x14ac:dyDescent="0.3">
      <c r="A987" s="13" t="s">
        <v>1980</v>
      </c>
      <c r="B987" s="13">
        <f>VLOOKUP(A987,VLookup_Data,4,FALSE)</f>
        <v>169</v>
      </c>
      <c r="C987" s="13">
        <f>_xlfn.XLOOKUP(A987,Product_Name,Recorder_Level)</f>
        <v>57</v>
      </c>
      <c r="D987" s="13">
        <f>IF(B987&lt;=C987,C987-B987,0)</f>
        <v>0</v>
      </c>
      <c r="E987" s="13">
        <f t="shared" si="60"/>
        <v>0</v>
      </c>
      <c r="F987" s="13">
        <f t="shared" si="61"/>
        <v>0</v>
      </c>
      <c r="G987" s="13" t="str">
        <f>IF(B987&lt;=C987,C987-B987,"No Order Needed")</f>
        <v>No Order Needed</v>
      </c>
      <c r="H987" s="13">
        <f t="shared" si="62"/>
        <v>0</v>
      </c>
      <c r="I987" s="13" t="str">
        <f t="shared" si="63"/>
        <v>Ok</v>
      </c>
    </row>
    <row r="988" spans="1:9" x14ac:dyDescent="0.3">
      <c r="A988" s="13" t="s">
        <v>7573</v>
      </c>
      <c r="B988" s="13">
        <f>VLOOKUP(A988,VLookup_Data,4,FALSE)</f>
        <v>138</v>
      </c>
      <c r="C988" s="13">
        <f>_xlfn.XLOOKUP(A988,Product_Name,Recorder_Level)</f>
        <v>80</v>
      </c>
      <c r="D988" s="13">
        <f>IF(B988&lt;=C988,C988-B988,0)</f>
        <v>0</v>
      </c>
      <c r="E988" s="13">
        <f t="shared" si="60"/>
        <v>0</v>
      </c>
      <c r="F988" s="13">
        <f t="shared" si="61"/>
        <v>0</v>
      </c>
      <c r="G988" s="13" t="str">
        <f>IF(B988&lt;=C988,C988-B988,"No Order Needed")</f>
        <v>No Order Needed</v>
      </c>
      <c r="H988" s="13">
        <f t="shared" si="62"/>
        <v>0</v>
      </c>
      <c r="I988" s="13" t="str">
        <f t="shared" si="63"/>
        <v>Ok</v>
      </c>
    </row>
    <row r="989" spans="1:9" x14ac:dyDescent="0.3">
      <c r="A989" s="13" t="s">
        <v>1984</v>
      </c>
      <c r="B989" s="13">
        <f>VLOOKUP(A989,VLookup_Data,4,FALSE)</f>
        <v>119</v>
      </c>
      <c r="C989" s="13">
        <f>_xlfn.XLOOKUP(A989,Product_Name,Recorder_Level)</f>
        <v>94</v>
      </c>
      <c r="D989" s="13">
        <f>IF(B989&lt;=C989,C989-B989,0)</f>
        <v>0</v>
      </c>
      <c r="E989" s="13">
        <f t="shared" si="60"/>
        <v>0</v>
      </c>
      <c r="F989" s="13">
        <f t="shared" si="61"/>
        <v>0</v>
      </c>
      <c r="G989" s="13" t="str">
        <f>IF(B989&lt;=C989,C989-B989,"No Order Needed")</f>
        <v>No Order Needed</v>
      </c>
      <c r="H989" s="13">
        <f t="shared" si="62"/>
        <v>0</v>
      </c>
      <c r="I989" s="13" t="str">
        <f t="shared" si="63"/>
        <v>Ok</v>
      </c>
    </row>
    <row r="990" spans="1:9" x14ac:dyDescent="0.3">
      <c r="A990" s="13" t="s">
        <v>1986</v>
      </c>
      <c r="B990" s="13">
        <f>VLOOKUP(A990,VLookup_Data,4,FALSE)</f>
        <v>86</v>
      </c>
      <c r="C990" s="13">
        <f>_xlfn.XLOOKUP(A990,Product_Name,Recorder_Level)</f>
        <v>60</v>
      </c>
      <c r="D990" s="13">
        <f>IF(B990&lt;=C990,C990-B990,0)</f>
        <v>0</v>
      </c>
      <c r="E990" s="13">
        <f t="shared" si="60"/>
        <v>0</v>
      </c>
      <c r="F990" s="13">
        <f t="shared" si="61"/>
        <v>0</v>
      </c>
      <c r="G990" s="13" t="str">
        <f>IF(B990&lt;=C990,C990-B990,"No Order Needed")</f>
        <v>No Order Needed</v>
      </c>
      <c r="H990" s="13">
        <f t="shared" si="62"/>
        <v>0</v>
      </c>
      <c r="I990" s="13" t="str">
        <f t="shared" si="63"/>
        <v>Ok</v>
      </c>
    </row>
    <row r="991" spans="1:9" x14ac:dyDescent="0.3">
      <c r="A991" s="13" t="s">
        <v>544</v>
      </c>
      <c r="B991" s="13">
        <f>VLOOKUP(A991,VLookup_Data,4,FALSE)</f>
        <v>109</v>
      </c>
      <c r="C991" s="13">
        <f>_xlfn.XLOOKUP(A991,Product_Name,Recorder_Level)</f>
        <v>53</v>
      </c>
      <c r="D991" s="13">
        <f>IF(B991&lt;=C991,C991-B991,0)</f>
        <v>0</v>
      </c>
      <c r="E991" s="13">
        <f t="shared" si="60"/>
        <v>0</v>
      </c>
      <c r="F991" s="13">
        <f t="shared" si="61"/>
        <v>0</v>
      </c>
      <c r="G991" s="13" t="str">
        <f>IF(B991&lt;=C991,C991-B991,"No Order Needed")</f>
        <v>No Order Needed</v>
      </c>
      <c r="H991" s="13">
        <f t="shared" si="62"/>
        <v>0</v>
      </c>
      <c r="I991" s="13" t="str">
        <f t="shared" si="63"/>
        <v>Ok</v>
      </c>
    </row>
    <row r="992" spans="1:9" x14ac:dyDescent="0.3">
      <c r="A992" s="13" t="s">
        <v>1968</v>
      </c>
      <c r="B992" s="13">
        <f>VLOOKUP(A992,VLookup_Data,4,FALSE)</f>
        <v>98</v>
      </c>
      <c r="C992" s="13">
        <f>_xlfn.XLOOKUP(A992,Product_Name,Recorder_Level)</f>
        <v>22</v>
      </c>
      <c r="D992" s="13">
        <f>IF(B992&lt;=C992,C992-B992,0)</f>
        <v>0</v>
      </c>
      <c r="E992" s="13">
        <f t="shared" si="60"/>
        <v>0</v>
      </c>
      <c r="F992" s="13">
        <f t="shared" si="61"/>
        <v>0</v>
      </c>
      <c r="G992" s="13" t="str">
        <f>IF(B992&lt;=C992,C992-B992,"No Order Needed")</f>
        <v>No Order Needed</v>
      </c>
      <c r="H992" s="13">
        <f t="shared" si="62"/>
        <v>0</v>
      </c>
      <c r="I992" s="13" t="str">
        <f t="shared" si="63"/>
        <v>Ok</v>
      </c>
    </row>
    <row r="993" spans="1:9" x14ac:dyDescent="0.3">
      <c r="A993" s="13" t="s">
        <v>963</v>
      </c>
      <c r="B993" s="13">
        <f>VLOOKUP(A993,VLookup_Data,4,FALSE)</f>
        <v>35</v>
      </c>
      <c r="C993" s="13">
        <f>_xlfn.XLOOKUP(A993,Product_Name,Recorder_Level)</f>
        <v>55</v>
      </c>
      <c r="D993" s="13">
        <f>IF(B993&lt;=C993,C993-B993,0)</f>
        <v>20</v>
      </c>
      <c r="E993" s="13">
        <f t="shared" si="60"/>
        <v>20</v>
      </c>
      <c r="F993" s="13">
        <f t="shared" si="61"/>
        <v>20</v>
      </c>
      <c r="G993" s="13">
        <f>IF(B993&lt;=C993,C993-B993,"No Order Needed")</f>
        <v>20</v>
      </c>
      <c r="H993" s="13">
        <f t="shared" si="62"/>
        <v>30</v>
      </c>
      <c r="I993" s="13" t="str">
        <f t="shared" si="63"/>
        <v>Reorder</v>
      </c>
    </row>
    <row r="994" spans="1:9" x14ac:dyDescent="0.3">
      <c r="A994" s="13" t="s">
        <v>1992</v>
      </c>
      <c r="B994" s="13">
        <f>VLOOKUP(A994,VLookup_Data,4,FALSE)</f>
        <v>111</v>
      </c>
      <c r="C994" s="13">
        <f>_xlfn.XLOOKUP(A994,Product_Name,Recorder_Level)</f>
        <v>52</v>
      </c>
      <c r="D994" s="13">
        <f>IF(B994&lt;=C994,C994-B994,0)</f>
        <v>0</v>
      </c>
      <c r="E994" s="13">
        <f t="shared" si="60"/>
        <v>0</v>
      </c>
      <c r="F994" s="13">
        <f t="shared" si="61"/>
        <v>0</v>
      </c>
      <c r="G994" s="13" t="str">
        <f>IF(B994&lt;=C994,C994-B994,"No Order Needed")</f>
        <v>No Order Needed</v>
      </c>
      <c r="H994" s="13">
        <f t="shared" si="62"/>
        <v>0</v>
      </c>
      <c r="I994" s="13" t="str">
        <f t="shared" si="63"/>
        <v>Ok</v>
      </c>
    </row>
    <row r="995" spans="1:9" x14ac:dyDescent="0.3">
      <c r="A995" s="13" t="s">
        <v>1994</v>
      </c>
      <c r="B995" s="13">
        <f>VLOOKUP(A995,VLookup_Data,4,FALSE)</f>
        <v>11</v>
      </c>
      <c r="C995" s="13">
        <f>_xlfn.XLOOKUP(A995,Product_Name,Recorder_Level)</f>
        <v>59</v>
      </c>
      <c r="D995" s="13">
        <f>IF(B995&lt;=C995,C995-B995,0)</f>
        <v>48</v>
      </c>
      <c r="E995" s="13">
        <f t="shared" si="60"/>
        <v>48</v>
      </c>
      <c r="F995" s="13">
        <f t="shared" si="61"/>
        <v>48</v>
      </c>
      <c r="G995" s="13">
        <f>IF(B995&lt;=C995,C995-B995,"No Order Needed")</f>
        <v>48</v>
      </c>
      <c r="H995" s="13">
        <f t="shared" si="62"/>
        <v>58</v>
      </c>
      <c r="I995" s="13" t="str">
        <f t="shared" si="63"/>
        <v>Reorder</v>
      </c>
    </row>
    <row r="996" spans="1:9" x14ac:dyDescent="0.3">
      <c r="A996" s="13" t="s">
        <v>1996</v>
      </c>
      <c r="B996" s="13">
        <f>VLOOKUP(A996,VLookup_Data,4,FALSE)</f>
        <v>165</v>
      </c>
      <c r="C996" s="13">
        <f>_xlfn.XLOOKUP(A996,Product_Name,Recorder_Level)</f>
        <v>22</v>
      </c>
      <c r="D996" s="13">
        <f>IF(B996&lt;=C996,C996-B996,0)</f>
        <v>0</v>
      </c>
      <c r="E996" s="13">
        <f t="shared" si="60"/>
        <v>0</v>
      </c>
      <c r="F996" s="13">
        <f t="shared" si="61"/>
        <v>0</v>
      </c>
      <c r="G996" s="13" t="str">
        <f>IF(B996&lt;=C996,C996-B996,"No Order Needed")</f>
        <v>No Order Needed</v>
      </c>
      <c r="H996" s="13">
        <f t="shared" si="62"/>
        <v>0</v>
      </c>
      <c r="I996" s="13" t="str">
        <f t="shared" si="63"/>
        <v>Ok</v>
      </c>
    </row>
    <row r="997" spans="1:9" x14ac:dyDescent="0.3">
      <c r="A997" s="13" t="s">
        <v>1998</v>
      </c>
      <c r="B997" s="13">
        <f>VLOOKUP(A997,VLookup_Data,4,FALSE)</f>
        <v>93</v>
      </c>
      <c r="C997" s="13">
        <f>_xlfn.XLOOKUP(A997,Product_Name,Recorder_Level)</f>
        <v>32</v>
      </c>
      <c r="D997" s="13">
        <f>IF(B997&lt;=C997,C997-B997,0)</f>
        <v>0</v>
      </c>
      <c r="E997" s="13">
        <f t="shared" si="60"/>
        <v>0</v>
      </c>
      <c r="F997" s="13">
        <f t="shared" si="61"/>
        <v>0</v>
      </c>
      <c r="G997" s="13" t="str">
        <f>IF(B997&lt;=C997,C997-B997,"No Order Needed")</f>
        <v>No Order Needed</v>
      </c>
      <c r="H997" s="13">
        <f t="shared" si="62"/>
        <v>0</v>
      </c>
      <c r="I997" s="13" t="str">
        <f t="shared" si="63"/>
        <v>Ok</v>
      </c>
    </row>
    <row r="998" spans="1:9" x14ac:dyDescent="0.3">
      <c r="A998" s="13" t="s">
        <v>2002</v>
      </c>
      <c r="B998" s="13">
        <f>VLOOKUP(A998,VLookup_Data,4,FALSE)</f>
        <v>28</v>
      </c>
      <c r="C998" s="13">
        <f>_xlfn.XLOOKUP(A998,Product_Name,Recorder_Level)</f>
        <v>59</v>
      </c>
      <c r="D998" s="13">
        <f>IF(B998&lt;=C998,C998-B998,0)</f>
        <v>31</v>
      </c>
      <c r="E998" s="13">
        <f t="shared" si="60"/>
        <v>31</v>
      </c>
      <c r="F998" s="13">
        <f t="shared" si="61"/>
        <v>31</v>
      </c>
      <c r="G998" s="13">
        <f>IF(B998&lt;=C998,C998-B998,"No Order Needed")</f>
        <v>31</v>
      </c>
      <c r="H998" s="13">
        <f t="shared" si="62"/>
        <v>41</v>
      </c>
      <c r="I998" s="13" t="str">
        <f t="shared" si="63"/>
        <v>Reorder</v>
      </c>
    </row>
    <row r="999" spans="1:9" x14ac:dyDescent="0.3">
      <c r="A999" s="13" t="s">
        <v>161</v>
      </c>
      <c r="B999" s="13">
        <f>VLOOKUP(A999,VLookup_Data,4,FALSE)</f>
        <v>32</v>
      </c>
      <c r="C999" s="13">
        <f>_xlfn.XLOOKUP(A999,Product_Name,Recorder_Level)</f>
        <v>67</v>
      </c>
      <c r="D999" s="13">
        <f>IF(B999&lt;=C999,C999-B999,0)</f>
        <v>35</v>
      </c>
      <c r="E999" s="13">
        <f t="shared" si="60"/>
        <v>35</v>
      </c>
      <c r="F999" s="13">
        <f t="shared" si="61"/>
        <v>35</v>
      </c>
      <c r="G999" s="13">
        <f>IF(B999&lt;=C999,C999-B999,"No Order Needed")</f>
        <v>35</v>
      </c>
      <c r="H999" s="13">
        <f t="shared" si="62"/>
        <v>45</v>
      </c>
      <c r="I999" s="13" t="str">
        <f t="shared" si="63"/>
        <v>Reorder</v>
      </c>
    </row>
    <row r="1000" spans="1:9" x14ac:dyDescent="0.3">
      <c r="A1000" s="13" t="s">
        <v>2005</v>
      </c>
      <c r="B1000" s="13">
        <f>VLOOKUP(A1000,VLookup_Data,4,FALSE)</f>
        <v>183</v>
      </c>
      <c r="C1000" s="13">
        <f>_xlfn.XLOOKUP(A1000,Product_Name,Recorder_Level)</f>
        <v>67</v>
      </c>
      <c r="D1000" s="13">
        <f>IF(B1000&lt;=C1000,C1000-B1000,0)</f>
        <v>0</v>
      </c>
      <c r="E1000" s="13">
        <f t="shared" si="60"/>
        <v>0</v>
      </c>
      <c r="F1000" s="13">
        <f t="shared" si="61"/>
        <v>0</v>
      </c>
      <c r="G1000" s="13" t="str">
        <f>IF(B1000&lt;=C1000,C1000-B1000,"No Order Needed")</f>
        <v>No Order Needed</v>
      </c>
      <c r="H1000" s="13">
        <f t="shared" si="62"/>
        <v>0</v>
      </c>
      <c r="I1000" s="13" t="str">
        <f t="shared" si="63"/>
        <v>Ok</v>
      </c>
    </row>
    <row r="1001" spans="1:9" x14ac:dyDescent="0.3">
      <c r="A1001" s="13" t="s">
        <v>2007</v>
      </c>
      <c r="B1001" s="13">
        <f>VLOOKUP(A1001,VLookup_Data,4,FALSE)</f>
        <v>87</v>
      </c>
      <c r="C1001" s="13">
        <f>_xlfn.XLOOKUP(A1001,Product_Name,Recorder_Level)</f>
        <v>92</v>
      </c>
      <c r="D1001" s="13">
        <f>IF(B1001&lt;=C1001,C1001-B1001,0)</f>
        <v>5</v>
      </c>
      <c r="E1001" s="13">
        <f t="shared" si="60"/>
        <v>5</v>
      </c>
      <c r="F1001" s="13">
        <f t="shared" si="61"/>
        <v>5</v>
      </c>
      <c r="G1001" s="13">
        <f>IF(B1001&lt;=C1001,C1001-B1001,"No Order Needed")</f>
        <v>5</v>
      </c>
      <c r="H1001" s="13">
        <f t="shared" si="62"/>
        <v>15</v>
      </c>
      <c r="I1001" s="13" t="str">
        <f t="shared" si="63"/>
        <v>Reorder</v>
      </c>
    </row>
    <row r="1002" spans="1:9" x14ac:dyDescent="0.3">
      <c r="A1002" s="13" t="s">
        <v>2009</v>
      </c>
      <c r="B1002" s="13">
        <f>VLOOKUP(A1002,VLookup_Data,4,FALSE)</f>
        <v>36</v>
      </c>
      <c r="C1002" s="13">
        <f>_xlfn.XLOOKUP(A1002,Product_Name,Recorder_Level)</f>
        <v>76</v>
      </c>
      <c r="D1002" s="13">
        <f>IF(B1002&lt;=C1002,C1002-B1002,0)</f>
        <v>40</v>
      </c>
      <c r="E1002" s="13">
        <f t="shared" si="60"/>
        <v>40</v>
      </c>
      <c r="F1002" s="13">
        <f t="shared" si="61"/>
        <v>40</v>
      </c>
      <c r="G1002" s="13">
        <f>IF(B1002&lt;=C1002,C1002-B1002,"No Order Needed")</f>
        <v>40</v>
      </c>
      <c r="H1002" s="13">
        <f t="shared" si="62"/>
        <v>50</v>
      </c>
      <c r="I1002" s="13" t="str">
        <f t="shared" si="63"/>
        <v>Reorder</v>
      </c>
    </row>
    <row r="1003" spans="1:9" x14ac:dyDescent="0.3">
      <c r="A1003" s="13" t="s">
        <v>2011</v>
      </c>
      <c r="B1003" s="13">
        <f>VLOOKUP(A1003,VLookup_Data,4,FALSE)</f>
        <v>109</v>
      </c>
      <c r="C1003" s="13">
        <f>_xlfn.XLOOKUP(A1003,Product_Name,Recorder_Level)</f>
        <v>39</v>
      </c>
      <c r="D1003" s="13">
        <f>IF(B1003&lt;=C1003,C1003-B1003,0)</f>
        <v>0</v>
      </c>
      <c r="E1003" s="13">
        <f t="shared" si="60"/>
        <v>0</v>
      </c>
      <c r="F1003" s="13">
        <f t="shared" si="61"/>
        <v>0</v>
      </c>
      <c r="G1003" s="13" t="str">
        <f>IF(B1003&lt;=C1003,C1003-B1003,"No Order Needed")</f>
        <v>No Order Needed</v>
      </c>
      <c r="H1003" s="13">
        <f t="shared" si="62"/>
        <v>0</v>
      </c>
      <c r="I1003" s="13" t="str">
        <f t="shared" si="63"/>
        <v>Ok</v>
      </c>
    </row>
    <row r="1004" spans="1:9" x14ac:dyDescent="0.3">
      <c r="A1004" s="13" t="s">
        <v>2013</v>
      </c>
      <c r="B1004" s="13">
        <f>VLOOKUP(A1004,VLookup_Data,4,FALSE)</f>
        <v>0</v>
      </c>
      <c r="C1004" s="13">
        <f>_xlfn.XLOOKUP(A1004,Product_Name,Recorder_Level)</f>
        <v>68</v>
      </c>
      <c r="D1004" s="13">
        <f>IF(B1004&lt;=C1004,C1004-B1004,0)</f>
        <v>68</v>
      </c>
      <c r="E1004" s="13">
        <f t="shared" si="60"/>
        <v>68</v>
      </c>
      <c r="F1004" s="13">
        <f t="shared" si="61"/>
        <v>68</v>
      </c>
      <c r="G1004" s="13">
        <f>IF(B1004&lt;=C1004,C1004-B1004,"No Order Needed")</f>
        <v>68</v>
      </c>
      <c r="H1004" s="13">
        <f t="shared" si="62"/>
        <v>78</v>
      </c>
      <c r="I1004" s="13" t="str">
        <f t="shared" si="63"/>
        <v>Urgent</v>
      </c>
    </row>
    <row r="1005" spans="1:9" x14ac:dyDescent="0.3">
      <c r="A1005" s="13" t="s">
        <v>2015</v>
      </c>
      <c r="B1005" s="13">
        <f>VLOOKUP(A1005,VLookup_Data,4,FALSE)</f>
        <v>93</v>
      </c>
      <c r="C1005" s="13">
        <f>_xlfn.XLOOKUP(A1005,Product_Name,Recorder_Level)</f>
        <v>0</v>
      </c>
      <c r="D1005" s="13">
        <f>IF(B1005&lt;=C1005,C1005-B1005,0)</f>
        <v>0</v>
      </c>
      <c r="E1005" s="13">
        <f t="shared" si="60"/>
        <v>0</v>
      </c>
      <c r="F1005" s="13">
        <f t="shared" si="61"/>
        <v>0</v>
      </c>
      <c r="G1005" s="13" t="str">
        <f>IF(B1005&lt;=C1005,C1005-B1005,"No Order Needed")</f>
        <v>No Order Needed</v>
      </c>
      <c r="H1005" s="13">
        <f t="shared" si="62"/>
        <v>0</v>
      </c>
      <c r="I1005" s="13" t="str">
        <f t="shared" si="63"/>
        <v>Ok</v>
      </c>
    </row>
    <row r="1006" spans="1:9" x14ac:dyDescent="0.3">
      <c r="A1006" s="13" t="s">
        <v>785</v>
      </c>
      <c r="B1006" s="13">
        <f>VLOOKUP(A1006,VLookup_Data,4,FALSE)</f>
        <v>133</v>
      </c>
      <c r="C1006" s="13">
        <f>_xlfn.XLOOKUP(A1006,Product_Name,Recorder_Level)</f>
        <v>28</v>
      </c>
      <c r="D1006" s="13">
        <f>IF(B1006&lt;=C1006,C1006-B1006,0)</f>
        <v>0</v>
      </c>
      <c r="E1006" s="13">
        <f t="shared" si="60"/>
        <v>0</v>
      </c>
      <c r="F1006" s="13">
        <f t="shared" si="61"/>
        <v>0</v>
      </c>
      <c r="G1006" s="13" t="str">
        <f>IF(B1006&lt;=C1006,C1006-B1006,"No Order Needed")</f>
        <v>No Order Needed</v>
      </c>
      <c r="H1006" s="13">
        <f t="shared" si="62"/>
        <v>0</v>
      </c>
      <c r="I1006" s="13" t="str">
        <f t="shared" si="63"/>
        <v>Ok</v>
      </c>
    </row>
    <row r="1007" spans="1:9" x14ac:dyDescent="0.3">
      <c r="A1007" s="13" t="s">
        <v>623</v>
      </c>
      <c r="B1007" s="13">
        <f>VLOOKUP(A1007,VLookup_Data,4,FALSE)</f>
        <v>33</v>
      </c>
      <c r="C1007" s="13">
        <f>_xlfn.XLOOKUP(A1007,Product_Name,Recorder_Level)</f>
        <v>39</v>
      </c>
      <c r="D1007" s="13">
        <f>IF(B1007&lt;=C1007,C1007-B1007,0)</f>
        <v>6</v>
      </c>
      <c r="E1007" s="13">
        <f t="shared" si="60"/>
        <v>6</v>
      </c>
      <c r="F1007" s="13">
        <f t="shared" si="61"/>
        <v>6</v>
      </c>
      <c r="G1007" s="13">
        <f>IF(B1007&lt;=C1007,C1007-B1007,"No Order Needed")</f>
        <v>6</v>
      </c>
      <c r="H1007" s="13">
        <f t="shared" si="62"/>
        <v>16</v>
      </c>
      <c r="I1007" s="13" t="str">
        <f t="shared" si="63"/>
        <v>Reorder</v>
      </c>
    </row>
    <row r="1008" spans="1:9" x14ac:dyDescent="0.3">
      <c r="A1008" s="13" t="s">
        <v>2019</v>
      </c>
      <c r="B1008" s="13">
        <f>VLOOKUP(A1008,VLookup_Data,4,FALSE)</f>
        <v>137</v>
      </c>
      <c r="C1008" s="13">
        <f>_xlfn.XLOOKUP(A1008,Product_Name,Recorder_Level)</f>
        <v>51</v>
      </c>
      <c r="D1008" s="13">
        <f>IF(B1008&lt;=C1008,C1008-B1008,0)</f>
        <v>0</v>
      </c>
      <c r="E1008" s="13">
        <f t="shared" si="60"/>
        <v>0</v>
      </c>
      <c r="F1008" s="13">
        <f t="shared" si="61"/>
        <v>0</v>
      </c>
      <c r="G1008" s="13" t="str">
        <f>IF(B1008&lt;=C1008,C1008-B1008,"No Order Needed")</f>
        <v>No Order Needed</v>
      </c>
      <c r="H1008" s="13">
        <f t="shared" si="62"/>
        <v>0</v>
      </c>
      <c r="I1008" s="13" t="str">
        <f t="shared" si="63"/>
        <v>Ok</v>
      </c>
    </row>
    <row r="1009" spans="1:9" x14ac:dyDescent="0.3">
      <c r="A1009" s="13" t="s">
        <v>2021</v>
      </c>
      <c r="B1009" s="13">
        <f>VLOOKUP(A1009,VLookup_Data,4,FALSE)</f>
        <v>83</v>
      </c>
      <c r="C1009" s="13">
        <f>_xlfn.XLOOKUP(A1009,Product_Name,Recorder_Level)</f>
        <v>0</v>
      </c>
      <c r="D1009" s="13">
        <f>IF(B1009&lt;=C1009,C1009-B1009,0)</f>
        <v>0</v>
      </c>
      <c r="E1009" s="13">
        <f t="shared" si="60"/>
        <v>0</v>
      </c>
      <c r="F1009" s="13">
        <f t="shared" si="61"/>
        <v>0</v>
      </c>
      <c r="G1009" s="13" t="str">
        <f>IF(B1009&lt;=C1009,C1009-B1009,"No Order Needed")</f>
        <v>No Order Needed</v>
      </c>
      <c r="H1009" s="13">
        <f t="shared" si="62"/>
        <v>0</v>
      </c>
      <c r="I1009" s="13" t="str">
        <f t="shared" si="63"/>
        <v>Ok</v>
      </c>
    </row>
    <row r="1010" spans="1:9" x14ac:dyDescent="0.3">
      <c r="A1010" s="13" t="s">
        <v>2023</v>
      </c>
      <c r="B1010" s="13">
        <f>VLOOKUP(A1010,VLookup_Data,4,FALSE)</f>
        <v>39</v>
      </c>
      <c r="C1010" s="13">
        <f>_xlfn.XLOOKUP(A1010,Product_Name,Recorder_Level)</f>
        <v>75</v>
      </c>
      <c r="D1010" s="13">
        <f>IF(B1010&lt;=C1010,C1010-B1010,0)</f>
        <v>36</v>
      </c>
      <c r="E1010" s="13">
        <f t="shared" si="60"/>
        <v>36</v>
      </c>
      <c r="F1010" s="13">
        <f t="shared" si="61"/>
        <v>36</v>
      </c>
      <c r="G1010" s="13">
        <f>IF(B1010&lt;=C1010,C1010-B1010,"No Order Needed")</f>
        <v>36</v>
      </c>
      <c r="H1010" s="13">
        <f t="shared" si="62"/>
        <v>46</v>
      </c>
      <c r="I1010" s="13" t="str">
        <f t="shared" si="63"/>
        <v>Reorder</v>
      </c>
    </row>
    <row r="1011" spans="1:9" x14ac:dyDescent="0.3">
      <c r="A1011" s="13" t="s">
        <v>2025</v>
      </c>
      <c r="B1011" s="13">
        <f>VLOOKUP(A1011,VLookup_Data,4,FALSE)</f>
        <v>109</v>
      </c>
      <c r="C1011" s="13">
        <f>_xlfn.XLOOKUP(A1011,Product_Name,Recorder_Level)</f>
        <v>83</v>
      </c>
      <c r="D1011" s="13">
        <f>IF(B1011&lt;=C1011,C1011-B1011,0)</f>
        <v>0</v>
      </c>
      <c r="E1011" s="13">
        <f t="shared" si="60"/>
        <v>0</v>
      </c>
      <c r="F1011" s="13">
        <f t="shared" si="61"/>
        <v>0</v>
      </c>
      <c r="G1011" s="13" t="str">
        <f>IF(B1011&lt;=C1011,C1011-B1011,"No Order Needed")</f>
        <v>No Order Needed</v>
      </c>
      <c r="H1011" s="13">
        <f t="shared" si="62"/>
        <v>0</v>
      </c>
      <c r="I1011" s="13" t="str">
        <f t="shared" si="63"/>
        <v>Ok</v>
      </c>
    </row>
    <row r="1012" spans="1:9" x14ac:dyDescent="0.3">
      <c r="A1012" s="13" t="s">
        <v>2027</v>
      </c>
      <c r="B1012" s="13">
        <f>VLOOKUP(A1012,VLookup_Data,4,FALSE)</f>
        <v>55</v>
      </c>
      <c r="C1012" s="13">
        <f>_xlfn.XLOOKUP(A1012,Product_Name,Recorder_Level)</f>
        <v>79</v>
      </c>
      <c r="D1012" s="13">
        <f>IF(B1012&lt;=C1012,C1012-B1012,0)</f>
        <v>24</v>
      </c>
      <c r="E1012" s="13">
        <f t="shared" si="60"/>
        <v>24</v>
      </c>
      <c r="F1012" s="13">
        <f t="shared" si="61"/>
        <v>24</v>
      </c>
      <c r="G1012" s="13">
        <f>IF(B1012&lt;=C1012,C1012-B1012,"No Order Needed")</f>
        <v>24</v>
      </c>
      <c r="H1012" s="13">
        <f t="shared" si="62"/>
        <v>34</v>
      </c>
      <c r="I1012" s="13" t="str">
        <f t="shared" si="63"/>
        <v>Reorder</v>
      </c>
    </row>
    <row r="1013" spans="1:9" x14ac:dyDescent="0.3">
      <c r="A1013" s="13" t="s">
        <v>2030</v>
      </c>
      <c r="B1013" s="13">
        <f>VLOOKUP(A1013,VLookup_Data,4,FALSE)</f>
        <v>25</v>
      </c>
      <c r="C1013" s="13">
        <f>_xlfn.XLOOKUP(A1013,Product_Name,Recorder_Level)</f>
        <v>23</v>
      </c>
      <c r="D1013" s="13">
        <f>IF(B1013&lt;=C1013,C1013-B1013,0)</f>
        <v>0</v>
      </c>
      <c r="E1013" s="13">
        <f t="shared" si="60"/>
        <v>0</v>
      </c>
      <c r="F1013" s="13">
        <f t="shared" si="61"/>
        <v>0</v>
      </c>
      <c r="G1013" s="13" t="str">
        <f>IF(B1013&lt;=C1013,C1013-B1013,"No Order Needed")</f>
        <v>No Order Needed</v>
      </c>
      <c r="H1013" s="13">
        <f t="shared" si="62"/>
        <v>8</v>
      </c>
      <c r="I1013" s="13" t="str">
        <f t="shared" si="63"/>
        <v>Ok</v>
      </c>
    </row>
    <row r="1014" spans="1:9" x14ac:dyDescent="0.3">
      <c r="A1014" s="13" t="s">
        <v>2032</v>
      </c>
      <c r="B1014" s="13">
        <f>VLOOKUP(A1014,VLookup_Data,4,FALSE)</f>
        <v>145</v>
      </c>
      <c r="C1014" s="13">
        <f>_xlfn.XLOOKUP(A1014,Product_Name,Recorder_Level)</f>
        <v>54</v>
      </c>
      <c r="D1014" s="13">
        <f>IF(B1014&lt;=C1014,C1014-B1014,0)</f>
        <v>0</v>
      </c>
      <c r="E1014" s="13">
        <f t="shared" si="60"/>
        <v>0</v>
      </c>
      <c r="F1014" s="13">
        <f t="shared" si="61"/>
        <v>0</v>
      </c>
      <c r="G1014" s="13" t="str">
        <f>IF(B1014&lt;=C1014,C1014-B1014,"No Order Needed")</f>
        <v>No Order Needed</v>
      </c>
      <c r="H1014" s="13">
        <f t="shared" si="62"/>
        <v>0</v>
      </c>
      <c r="I1014" s="13" t="str">
        <f t="shared" si="63"/>
        <v>Ok</v>
      </c>
    </row>
    <row r="1015" spans="1:9" x14ac:dyDescent="0.3">
      <c r="A1015" s="13" t="s">
        <v>2034</v>
      </c>
      <c r="B1015" s="13">
        <f>VLOOKUP(A1015,VLookup_Data,4,FALSE)</f>
        <v>0</v>
      </c>
      <c r="C1015" s="13">
        <f>_xlfn.XLOOKUP(A1015,Product_Name,Recorder_Level)</f>
        <v>65</v>
      </c>
      <c r="D1015" s="13">
        <f>IF(B1015&lt;=C1015,C1015-B1015,0)</f>
        <v>65</v>
      </c>
      <c r="E1015" s="13">
        <f t="shared" si="60"/>
        <v>65</v>
      </c>
      <c r="F1015" s="13">
        <f t="shared" si="61"/>
        <v>65</v>
      </c>
      <c r="G1015" s="13">
        <f>IF(B1015&lt;=C1015,C1015-B1015,"No Order Needed")</f>
        <v>65</v>
      </c>
      <c r="H1015" s="13">
        <f t="shared" si="62"/>
        <v>75</v>
      </c>
      <c r="I1015" s="13" t="str">
        <f t="shared" si="63"/>
        <v>Urgent</v>
      </c>
    </row>
    <row r="1016" spans="1:9" x14ac:dyDescent="0.3">
      <c r="A1016" s="13" t="s">
        <v>2036</v>
      </c>
      <c r="B1016" s="13">
        <f>VLOOKUP(A1016,VLookup_Data,4,FALSE)</f>
        <v>167</v>
      </c>
      <c r="C1016" s="13">
        <f>_xlfn.XLOOKUP(A1016,Product_Name,Recorder_Level)</f>
        <v>43</v>
      </c>
      <c r="D1016" s="13">
        <f>IF(B1016&lt;=C1016,C1016-B1016,0)</f>
        <v>0</v>
      </c>
      <c r="E1016" s="13">
        <f t="shared" si="60"/>
        <v>0</v>
      </c>
      <c r="F1016" s="13">
        <f t="shared" si="61"/>
        <v>0</v>
      </c>
      <c r="G1016" s="13" t="str">
        <f>IF(B1016&lt;=C1016,C1016-B1016,"No Order Needed")</f>
        <v>No Order Needed</v>
      </c>
      <c r="H1016" s="13">
        <f t="shared" si="62"/>
        <v>0</v>
      </c>
      <c r="I1016" s="13" t="str">
        <f t="shared" si="63"/>
        <v>Ok</v>
      </c>
    </row>
    <row r="1017" spans="1:9" x14ac:dyDescent="0.3">
      <c r="A1017" s="13" t="s">
        <v>2038</v>
      </c>
      <c r="B1017" s="13">
        <f>VLOOKUP(A1017,VLookup_Data,4,FALSE)</f>
        <v>59</v>
      </c>
      <c r="C1017" s="13">
        <f>_xlfn.XLOOKUP(A1017,Product_Name,Recorder_Level)</f>
        <v>81</v>
      </c>
      <c r="D1017" s="13">
        <f>IF(B1017&lt;=C1017,C1017-B1017,0)</f>
        <v>22</v>
      </c>
      <c r="E1017" s="13">
        <f t="shared" si="60"/>
        <v>22</v>
      </c>
      <c r="F1017" s="13">
        <f t="shared" si="61"/>
        <v>22</v>
      </c>
      <c r="G1017" s="13">
        <f>IF(B1017&lt;=C1017,C1017-B1017,"No Order Needed")</f>
        <v>22</v>
      </c>
      <c r="H1017" s="13">
        <f t="shared" si="62"/>
        <v>32</v>
      </c>
      <c r="I1017" s="13" t="str">
        <f t="shared" si="63"/>
        <v>Reorder</v>
      </c>
    </row>
    <row r="1018" spans="1:9" x14ac:dyDescent="0.3">
      <c r="A1018" s="13" t="s">
        <v>2040</v>
      </c>
      <c r="B1018" s="13">
        <f>VLOOKUP(A1018,VLookup_Data,4,FALSE)</f>
        <v>56</v>
      </c>
      <c r="C1018" s="13">
        <f>_xlfn.XLOOKUP(A1018,Product_Name,Recorder_Level)</f>
        <v>74</v>
      </c>
      <c r="D1018" s="13">
        <f>IF(B1018&lt;=C1018,C1018-B1018,0)</f>
        <v>18</v>
      </c>
      <c r="E1018" s="13">
        <f t="shared" si="60"/>
        <v>18</v>
      </c>
      <c r="F1018" s="13">
        <f t="shared" si="61"/>
        <v>18</v>
      </c>
      <c r="G1018" s="13">
        <f>IF(B1018&lt;=C1018,C1018-B1018,"No Order Needed")</f>
        <v>18</v>
      </c>
      <c r="H1018" s="13">
        <f t="shared" si="62"/>
        <v>28</v>
      </c>
      <c r="I1018" s="13" t="str">
        <f t="shared" si="63"/>
        <v>Reorder</v>
      </c>
    </row>
    <row r="1019" spans="1:9" x14ac:dyDescent="0.3">
      <c r="A1019" s="13" t="s">
        <v>2042</v>
      </c>
      <c r="B1019" s="13">
        <f>VLOOKUP(A1019,VLookup_Data,4,FALSE)</f>
        <v>8</v>
      </c>
      <c r="C1019" s="13">
        <f>_xlfn.XLOOKUP(A1019,Product_Name,Recorder_Level)</f>
        <v>41</v>
      </c>
      <c r="D1019" s="13">
        <f>IF(B1019&lt;=C1019,C1019-B1019,0)</f>
        <v>33</v>
      </c>
      <c r="E1019" s="13">
        <f t="shared" si="60"/>
        <v>33</v>
      </c>
      <c r="F1019" s="13">
        <f t="shared" si="61"/>
        <v>33</v>
      </c>
      <c r="G1019" s="13">
        <f>IF(B1019&lt;=C1019,C1019-B1019,"No Order Needed")</f>
        <v>33</v>
      </c>
      <c r="H1019" s="13">
        <f t="shared" si="62"/>
        <v>43</v>
      </c>
      <c r="I1019" s="13" t="str">
        <f t="shared" si="63"/>
        <v>Reorder</v>
      </c>
    </row>
    <row r="1020" spans="1:9" x14ac:dyDescent="0.3">
      <c r="A1020" s="13" t="s">
        <v>2044</v>
      </c>
      <c r="B1020" s="13">
        <f>VLOOKUP(A1020,VLookup_Data,4,FALSE)</f>
        <v>17</v>
      </c>
      <c r="C1020" s="13">
        <f>_xlfn.XLOOKUP(A1020,Product_Name,Recorder_Level)</f>
        <v>95</v>
      </c>
      <c r="D1020" s="13">
        <f>IF(B1020&lt;=C1020,C1020-B1020,0)</f>
        <v>78</v>
      </c>
      <c r="E1020" s="13">
        <f t="shared" si="60"/>
        <v>78</v>
      </c>
      <c r="F1020" s="13">
        <f t="shared" si="61"/>
        <v>78</v>
      </c>
      <c r="G1020" s="13">
        <f>IF(B1020&lt;=C1020,C1020-B1020,"No Order Needed")</f>
        <v>78</v>
      </c>
      <c r="H1020" s="13">
        <f t="shared" si="62"/>
        <v>88</v>
      </c>
      <c r="I1020" s="13" t="str">
        <f t="shared" si="63"/>
        <v>Reorder</v>
      </c>
    </row>
    <row r="1021" spans="1:9" x14ac:dyDescent="0.3">
      <c r="A1021" s="13" t="s">
        <v>2046</v>
      </c>
      <c r="B1021" s="13">
        <f>VLOOKUP(A1021,VLookup_Data,4,FALSE)</f>
        <v>105</v>
      </c>
      <c r="C1021" s="13">
        <f>_xlfn.XLOOKUP(A1021,Product_Name,Recorder_Level)</f>
        <v>34</v>
      </c>
      <c r="D1021" s="13">
        <f>IF(B1021&lt;=C1021,C1021-B1021,0)</f>
        <v>0</v>
      </c>
      <c r="E1021" s="13">
        <f t="shared" si="60"/>
        <v>0</v>
      </c>
      <c r="F1021" s="13">
        <f t="shared" si="61"/>
        <v>0</v>
      </c>
      <c r="G1021" s="13" t="str">
        <f>IF(B1021&lt;=C1021,C1021-B1021,"No Order Needed")</f>
        <v>No Order Needed</v>
      </c>
      <c r="H1021" s="13">
        <f t="shared" si="62"/>
        <v>0</v>
      </c>
      <c r="I1021" s="13" t="str">
        <f t="shared" si="63"/>
        <v>Ok</v>
      </c>
    </row>
    <row r="1022" spans="1:9" x14ac:dyDescent="0.3">
      <c r="A1022" s="13" t="s">
        <v>2048</v>
      </c>
      <c r="B1022" s="13">
        <f>VLOOKUP(A1022,VLookup_Data,4,FALSE)</f>
        <v>12</v>
      </c>
      <c r="C1022" s="13">
        <f>_xlfn.XLOOKUP(A1022,Product_Name,Recorder_Level)</f>
        <v>51</v>
      </c>
      <c r="D1022" s="13">
        <f>IF(B1022&lt;=C1022,C1022-B1022,0)</f>
        <v>39</v>
      </c>
      <c r="E1022" s="13">
        <f t="shared" si="60"/>
        <v>39</v>
      </c>
      <c r="F1022" s="13">
        <f t="shared" si="61"/>
        <v>39</v>
      </c>
      <c r="G1022" s="13">
        <f>IF(B1022&lt;=C1022,C1022-B1022,"No Order Needed")</f>
        <v>39</v>
      </c>
      <c r="H1022" s="13">
        <f t="shared" si="62"/>
        <v>49</v>
      </c>
      <c r="I1022" s="13" t="str">
        <f t="shared" si="63"/>
        <v>Reorder</v>
      </c>
    </row>
    <row r="1023" spans="1:9" x14ac:dyDescent="0.3">
      <c r="A1023" s="13" t="s">
        <v>2050</v>
      </c>
      <c r="B1023" s="13">
        <f>VLOOKUP(A1023,VLookup_Data,4,FALSE)</f>
        <v>81</v>
      </c>
      <c r="C1023" s="13">
        <f>_xlfn.XLOOKUP(A1023,Product_Name,Recorder_Level)</f>
        <v>96</v>
      </c>
      <c r="D1023" s="13">
        <f>IF(B1023&lt;=C1023,C1023-B1023,0)</f>
        <v>15</v>
      </c>
      <c r="E1023" s="13">
        <f t="shared" si="60"/>
        <v>15</v>
      </c>
      <c r="F1023" s="13">
        <f t="shared" si="61"/>
        <v>15</v>
      </c>
      <c r="G1023" s="13">
        <f>IF(B1023&lt;=C1023,C1023-B1023,"No Order Needed")</f>
        <v>15</v>
      </c>
      <c r="H1023" s="13">
        <f t="shared" si="62"/>
        <v>25</v>
      </c>
      <c r="I1023" s="13" t="str">
        <f t="shared" si="63"/>
        <v>Reorder</v>
      </c>
    </row>
    <row r="1024" spans="1:9" x14ac:dyDescent="0.3">
      <c r="A1024" s="13" t="s">
        <v>2052</v>
      </c>
      <c r="B1024" s="13">
        <f>VLOOKUP(A1024,VLookup_Data,4,FALSE)</f>
        <v>75</v>
      </c>
      <c r="C1024" s="13">
        <f>_xlfn.XLOOKUP(A1024,Product_Name,Recorder_Level)</f>
        <v>63</v>
      </c>
      <c r="D1024" s="13">
        <f>IF(B1024&lt;=C1024,C1024-B1024,0)</f>
        <v>0</v>
      </c>
      <c r="E1024" s="13">
        <f t="shared" si="60"/>
        <v>0</v>
      </c>
      <c r="F1024" s="13">
        <f t="shared" si="61"/>
        <v>0</v>
      </c>
      <c r="G1024" s="13" t="str">
        <f>IF(B1024&lt;=C1024,C1024-B1024,"No Order Needed")</f>
        <v>No Order Needed</v>
      </c>
      <c r="H1024" s="13">
        <f t="shared" si="62"/>
        <v>0</v>
      </c>
      <c r="I1024" s="13" t="str">
        <f t="shared" si="63"/>
        <v>Ok</v>
      </c>
    </row>
    <row r="1025" spans="1:9" x14ac:dyDescent="0.3">
      <c r="A1025" s="13" t="s">
        <v>2054</v>
      </c>
      <c r="B1025" s="13">
        <f>VLOOKUP(A1025,VLookup_Data,4,FALSE)</f>
        <v>70</v>
      </c>
      <c r="C1025" s="13">
        <f>_xlfn.XLOOKUP(A1025,Product_Name,Recorder_Level)</f>
        <v>67</v>
      </c>
      <c r="D1025" s="13">
        <f>IF(B1025&lt;=C1025,C1025-B1025,0)</f>
        <v>0</v>
      </c>
      <c r="E1025" s="13">
        <f t="shared" si="60"/>
        <v>0</v>
      </c>
      <c r="F1025" s="13">
        <f t="shared" si="61"/>
        <v>0</v>
      </c>
      <c r="G1025" s="13" t="str">
        <f>IF(B1025&lt;=C1025,C1025-B1025,"No Order Needed")</f>
        <v>No Order Needed</v>
      </c>
      <c r="H1025" s="13">
        <f t="shared" si="62"/>
        <v>7</v>
      </c>
      <c r="I1025" s="13" t="str">
        <f t="shared" si="63"/>
        <v>Ok</v>
      </c>
    </row>
    <row r="1026" spans="1:9" x14ac:dyDescent="0.3">
      <c r="A1026" s="13" t="s">
        <v>2056</v>
      </c>
      <c r="B1026" s="13">
        <f>VLOOKUP(A1026,VLookup_Data,4,FALSE)</f>
        <v>38</v>
      </c>
      <c r="C1026" s="13">
        <f>_xlfn.XLOOKUP(A1026,Product_Name,Recorder_Level)</f>
        <v>87</v>
      </c>
      <c r="D1026" s="13">
        <f>IF(B1026&lt;=C1026,C1026-B1026,0)</f>
        <v>49</v>
      </c>
      <c r="E1026" s="13">
        <f t="shared" si="60"/>
        <v>49</v>
      </c>
      <c r="F1026" s="13">
        <f t="shared" si="61"/>
        <v>49</v>
      </c>
      <c r="G1026" s="13">
        <f>IF(B1026&lt;=C1026,C1026-B1026,"No Order Needed")</f>
        <v>49</v>
      </c>
      <c r="H1026" s="13">
        <f t="shared" si="62"/>
        <v>59</v>
      </c>
      <c r="I1026" s="13" t="str">
        <f t="shared" si="63"/>
        <v>Reorder</v>
      </c>
    </row>
    <row r="1027" spans="1:9" x14ac:dyDescent="0.3">
      <c r="A1027" s="13" t="s">
        <v>2058</v>
      </c>
      <c r="B1027" s="13">
        <f>VLOOKUP(A1027,VLookup_Data,4,FALSE)</f>
        <v>13</v>
      </c>
      <c r="C1027" s="13">
        <f>_xlfn.XLOOKUP(A1027,Product_Name,Recorder_Level)</f>
        <v>73</v>
      </c>
      <c r="D1027" s="13">
        <f>IF(B1027&lt;=C1027,C1027-B1027,0)</f>
        <v>60</v>
      </c>
      <c r="E1027" s="13">
        <f t="shared" ref="E1027:E1090" si="64">IF(C1027-B1027&gt;0,C1027-B1027,0)</f>
        <v>60</v>
      </c>
      <c r="F1027" s="13">
        <f t="shared" ref="F1027:F1090" si="65">MAX(C1027-B1027,0)</f>
        <v>60</v>
      </c>
      <c r="G1027" s="13">
        <f>IF(B1027&lt;=C1027,C1027-B1027,"No Order Needed")</f>
        <v>60</v>
      </c>
      <c r="H1027" s="13">
        <f t="shared" ref="H1027:H1090" si="66">MAX((C1027-B1027)+10,0)</f>
        <v>70</v>
      </c>
      <c r="I1027" s="13" t="str">
        <f t="shared" ref="I1027:I1090" si="67">IF(B1027=0,"Urgent",IF(B1027&lt;=C1027,"Reorder","Ok"))</f>
        <v>Reorder</v>
      </c>
    </row>
    <row r="1028" spans="1:9" x14ac:dyDescent="0.3">
      <c r="A1028" s="13" t="s">
        <v>2060</v>
      </c>
      <c r="B1028" s="13">
        <f>VLOOKUP(A1028,VLookup_Data,4,FALSE)</f>
        <v>0</v>
      </c>
      <c r="C1028" s="13">
        <f>_xlfn.XLOOKUP(A1028,Product_Name,Recorder_Level)</f>
        <v>44</v>
      </c>
      <c r="D1028" s="13">
        <f>IF(B1028&lt;=C1028,C1028-B1028,0)</f>
        <v>44</v>
      </c>
      <c r="E1028" s="13">
        <f t="shared" si="64"/>
        <v>44</v>
      </c>
      <c r="F1028" s="13">
        <f t="shared" si="65"/>
        <v>44</v>
      </c>
      <c r="G1028" s="13">
        <f>IF(B1028&lt;=C1028,C1028-B1028,"No Order Needed")</f>
        <v>44</v>
      </c>
      <c r="H1028" s="13">
        <f t="shared" si="66"/>
        <v>54</v>
      </c>
      <c r="I1028" s="13" t="str">
        <f t="shared" si="67"/>
        <v>Urgent</v>
      </c>
    </row>
    <row r="1029" spans="1:9" x14ac:dyDescent="0.3">
      <c r="A1029" s="13" t="s">
        <v>2062</v>
      </c>
      <c r="B1029" s="13">
        <f>VLOOKUP(A1029,VLookup_Data,4,FALSE)</f>
        <v>190</v>
      </c>
      <c r="C1029" s="13">
        <f>_xlfn.XLOOKUP(A1029,Product_Name,Recorder_Level)</f>
        <v>57</v>
      </c>
      <c r="D1029" s="13">
        <f>IF(B1029&lt;=C1029,C1029-B1029,0)</f>
        <v>0</v>
      </c>
      <c r="E1029" s="13">
        <f t="shared" si="64"/>
        <v>0</v>
      </c>
      <c r="F1029" s="13">
        <f t="shared" si="65"/>
        <v>0</v>
      </c>
      <c r="G1029" s="13" t="str">
        <f>IF(B1029&lt;=C1029,C1029-B1029,"No Order Needed")</f>
        <v>No Order Needed</v>
      </c>
      <c r="H1029" s="13">
        <f t="shared" si="66"/>
        <v>0</v>
      </c>
      <c r="I1029" s="13" t="str">
        <f t="shared" si="67"/>
        <v>Ok</v>
      </c>
    </row>
    <row r="1030" spans="1:9" x14ac:dyDescent="0.3">
      <c r="A1030" s="13" t="s">
        <v>1818</v>
      </c>
      <c r="B1030" s="13">
        <f>VLOOKUP(A1030,VLookup_Data,4,FALSE)</f>
        <v>194</v>
      </c>
      <c r="C1030" s="13">
        <f>_xlfn.XLOOKUP(A1030,Product_Name,Recorder_Level)</f>
        <v>47</v>
      </c>
      <c r="D1030" s="13">
        <f>IF(B1030&lt;=C1030,C1030-B1030,0)</f>
        <v>0</v>
      </c>
      <c r="E1030" s="13">
        <f t="shared" si="64"/>
        <v>0</v>
      </c>
      <c r="F1030" s="13">
        <f t="shared" si="65"/>
        <v>0</v>
      </c>
      <c r="G1030" s="13" t="str">
        <f>IF(B1030&lt;=C1030,C1030-B1030,"No Order Needed")</f>
        <v>No Order Needed</v>
      </c>
      <c r="H1030" s="13">
        <f t="shared" si="66"/>
        <v>0</v>
      </c>
      <c r="I1030" s="13" t="str">
        <f t="shared" si="67"/>
        <v>Ok</v>
      </c>
    </row>
    <row r="1031" spans="1:9" x14ac:dyDescent="0.3">
      <c r="A1031" s="13" t="s">
        <v>2066</v>
      </c>
      <c r="B1031" s="13">
        <f>VLOOKUP(A1031,VLookup_Data,4,FALSE)</f>
        <v>149</v>
      </c>
      <c r="C1031" s="13">
        <f>_xlfn.XLOOKUP(A1031,Product_Name,Recorder_Level)</f>
        <v>0</v>
      </c>
      <c r="D1031" s="13">
        <f>IF(B1031&lt;=C1031,C1031-B1031,0)</f>
        <v>0</v>
      </c>
      <c r="E1031" s="13">
        <f t="shared" si="64"/>
        <v>0</v>
      </c>
      <c r="F1031" s="13">
        <f t="shared" si="65"/>
        <v>0</v>
      </c>
      <c r="G1031" s="13" t="str">
        <f>IF(B1031&lt;=C1031,C1031-B1031,"No Order Needed")</f>
        <v>No Order Needed</v>
      </c>
      <c r="H1031" s="13">
        <f t="shared" si="66"/>
        <v>0</v>
      </c>
      <c r="I1031" s="13" t="str">
        <f t="shared" si="67"/>
        <v>Ok</v>
      </c>
    </row>
    <row r="1032" spans="1:9" x14ac:dyDescent="0.3">
      <c r="A1032" s="13" t="s">
        <v>2068</v>
      </c>
      <c r="B1032" s="13">
        <f>VLOOKUP(A1032,VLookup_Data,4,FALSE)</f>
        <v>61</v>
      </c>
      <c r="C1032" s="13">
        <f>_xlfn.XLOOKUP(A1032,Product_Name,Recorder_Level)</f>
        <v>76</v>
      </c>
      <c r="D1032" s="13">
        <f>IF(B1032&lt;=C1032,C1032-B1032,0)</f>
        <v>15</v>
      </c>
      <c r="E1032" s="13">
        <f t="shared" si="64"/>
        <v>15</v>
      </c>
      <c r="F1032" s="13">
        <f t="shared" si="65"/>
        <v>15</v>
      </c>
      <c r="G1032" s="13">
        <f>IF(B1032&lt;=C1032,C1032-B1032,"No Order Needed")</f>
        <v>15</v>
      </c>
      <c r="H1032" s="13">
        <f t="shared" si="66"/>
        <v>25</v>
      </c>
      <c r="I1032" s="13" t="str">
        <f t="shared" si="67"/>
        <v>Reorder</v>
      </c>
    </row>
    <row r="1033" spans="1:9" x14ac:dyDescent="0.3">
      <c r="A1033" s="13" t="s">
        <v>2070</v>
      </c>
      <c r="B1033" s="13">
        <f>VLOOKUP(A1033,VLookup_Data,4,FALSE)</f>
        <v>186</v>
      </c>
      <c r="C1033" s="13">
        <f>_xlfn.XLOOKUP(A1033,Product_Name,Recorder_Level)</f>
        <v>95</v>
      </c>
      <c r="D1033" s="13">
        <f>IF(B1033&lt;=C1033,C1033-B1033,0)</f>
        <v>0</v>
      </c>
      <c r="E1033" s="13">
        <f t="shared" si="64"/>
        <v>0</v>
      </c>
      <c r="F1033" s="13">
        <f t="shared" si="65"/>
        <v>0</v>
      </c>
      <c r="G1033" s="13" t="str">
        <f>IF(B1033&lt;=C1033,C1033-B1033,"No Order Needed")</f>
        <v>No Order Needed</v>
      </c>
      <c r="H1033" s="13">
        <f t="shared" si="66"/>
        <v>0</v>
      </c>
      <c r="I1033" s="13" t="str">
        <f t="shared" si="67"/>
        <v>Ok</v>
      </c>
    </row>
    <row r="1034" spans="1:9" x14ac:dyDescent="0.3">
      <c r="A1034" s="13" t="s">
        <v>2072</v>
      </c>
      <c r="B1034" s="13">
        <f>VLOOKUP(A1034,VLookup_Data,4,FALSE)</f>
        <v>92</v>
      </c>
      <c r="C1034" s="13">
        <f>_xlfn.XLOOKUP(A1034,Product_Name,Recorder_Level)</f>
        <v>0</v>
      </c>
      <c r="D1034" s="13">
        <f>IF(B1034&lt;=C1034,C1034-B1034,0)</f>
        <v>0</v>
      </c>
      <c r="E1034" s="13">
        <f t="shared" si="64"/>
        <v>0</v>
      </c>
      <c r="F1034" s="13">
        <f t="shared" si="65"/>
        <v>0</v>
      </c>
      <c r="G1034" s="13" t="str">
        <f>IF(B1034&lt;=C1034,C1034-B1034,"No Order Needed")</f>
        <v>No Order Needed</v>
      </c>
      <c r="H1034" s="13">
        <f t="shared" si="66"/>
        <v>0</v>
      </c>
      <c r="I1034" s="13" t="str">
        <f t="shared" si="67"/>
        <v>Ok</v>
      </c>
    </row>
    <row r="1035" spans="1:9" x14ac:dyDescent="0.3">
      <c r="A1035" s="13" t="s">
        <v>2074</v>
      </c>
      <c r="B1035" s="13">
        <f>VLOOKUP(A1035,VLookup_Data,4,FALSE)</f>
        <v>126</v>
      </c>
      <c r="C1035" s="13">
        <f>_xlfn.XLOOKUP(A1035,Product_Name,Recorder_Level)</f>
        <v>60</v>
      </c>
      <c r="D1035" s="13">
        <f>IF(B1035&lt;=C1035,C1035-B1035,0)</f>
        <v>0</v>
      </c>
      <c r="E1035" s="13">
        <f t="shared" si="64"/>
        <v>0</v>
      </c>
      <c r="F1035" s="13">
        <f t="shared" si="65"/>
        <v>0</v>
      </c>
      <c r="G1035" s="13" t="str">
        <f>IF(B1035&lt;=C1035,C1035-B1035,"No Order Needed")</f>
        <v>No Order Needed</v>
      </c>
      <c r="H1035" s="13">
        <f t="shared" si="66"/>
        <v>0</v>
      </c>
      <c r="I1035" s="13" t="str">
        <f t="shared" si="67"/>
        <v>Ok</v>
      </c>
    </row>
    <row r="1036" spans="1:9" x14ac:dyDescent="0.3">
      <c r="A1036" s="13" t="s">
        <v>2076</v>
      </c>
      <c r="B1036" s="13">
        <f>VLOOKUP(A1036,VLookup_Data,4,FALSE)</f>
        <v>83</v>
      </c>
      <c r="C1036" s="13">
        <f>_xlfn.XLOOKUP(A1036,Product_Name,Recorder_Level)</f>
        <v>41</v>
      </c>
      <c r="D1036" s="13">
        <f>IF(B1036&lt;=C1036,C1036-B1036,0)</f>
        <v>0</v>
      </c>
      <c r="E1036" s="13">
        <f t="shared" si="64"/>
        <v>0</v>
      </c>
      <c r="F1036" s="13">
        <f t="shared" si="65"/>
        <v>0</v>
      </c>
      <c r="G1036" s="13" t="str">
        <f>IF(B1036&lt;=C1036,C1036-B1036,"No Order Needed")</f>
        <v>No Order Needed</v>
      </c>
      <c r="H1036" s="13">
        <f t="shared" si="66"/>
        <v>0</v>
      </c>
      <c r="I1036" s="13" t="str">
        <f t="shared" si="67"/>
        <v>Ok</v>
      </c>
    </row>
    <row r="1037" spans="1:9" x14ac:dyDescent="0.3">
      <c r="A1037" s="13" t="s">
        <v>2078</v>
      </c>
      <c r="B1037" s="13">
        <f>VLOOKUP(A1037,VLookup_Data,4,FALSE)</f>
        <v>113</v>
      </c>
      <c r="C1037" s="13">
        <f>_xlfn.XLOOKUP(A1037,Product_Name,Recorder_Level)</f>
        <v>68</v>
      </c>
      <c r="D1037" s="13">
        <f>IF(B1037&lt;=C1037,C1037-B1037,0)</f>
        <v>0</v>
      </c>
      <c r="E1037" s="13">
        <f t="shared" si="64"/>
        <v>0</v>
      </c>
      <c r="F1037" s="13">
        <f t="shared" si="65"/>
        <v>0</v>
      </c>
      <c r="G1037" s="13" t="str">
        <f>IF(B1037&lt;=C1037,C1037-B1037,"No Order Needed")</f>
        <v>No Order Needed</v>
      </c>
      <c r="H1037" s="13">
        <f t="shared" si="66"/>
        <v>0</v>
      </c>
      <c r="I1037" s="13" t="str">
        <f t="shared" si="67"/>
        <v>Ok</v>
      </c>
    </row>
    <row r="1038" spans="1:9" x14ac:dyDescent="0.3">
      <c r="A1038" s="13" t="s">
        <v>3179</v>
      </c>
      <c r="B1038" s="13">
        <f>VLOOKUP(A1038,VLookup_Data,4,FALSE)</f>
        <v>181</v>
      </c>
      <c r="C1038" s="13">
        <f>_xlfn.XLOOKUP(A1038,Product_Name,Recorder_Level)</f>
        <v>55</v>
      </c>
      <c r="D1038" s="13">
        <f>IF(B1038&lt;=C1038,C1038-B1038,0)</f>
        <v>0</v>
      </c>
      <c r="E1038" s="13">
        <f t="shared" si="64"/>
        <v>0</v>
      </c>
      <c r="F1038" s="13">
        <f t="shared" si="65"/>
        <v>0</v>
      </c>
      <c r="G1038" s="13" t="str">
        <f>IF(B1038&lt;=C1038,C1038-B1038,"No Order Needed")</f>
        <v>No Order Needed</v>
      </c>
      <c r="H1038" s="13">
        <f t="shared" si="66"/>
        <v>0</v>
      </c>
      <c r="I1038" s="13" t="str">
        <f t="shared" si="67"/>
        <v>Ok</v>
      </c>
    </row>
    <row r="1039" spans="1:9" x14ac:dyDescent="0.3">
      <c r="A1039" s="13" t="s">
        <v>7463</v>
      </c>
      <c r="B1039" s="13">
        <f>VLOOKUP(A1039,VLookup_Data,4,FALSE)</f>
        <v>16</v>
      </c>
      <c r="C1039" s="13">
        <f>_xlfn.XLOOKUP(A1039,Product_Name,Recorder_Level)</f>
        <v>43</v>
      </c>
      <c r="D1039" s="13">
        <f>IF(B1039&lt;=C1039,C1039-B1039,0)</f>
        <v>27</v>
      </c>
      <c r="E1039" s="13">
        <f t="shared" si="64"/>
        <v>27</v>
      </c>
      <c r="F1039" s="13">
        <f t="shared" si="65"/>
        <v>27</v>
      </c>
      <c r="G1039" s="13">
        <f>IF(B1039&lt;=C1039,C1039-B1039,"No Order Needed")</f>
        <v>27</v>
      </c>
      <c r="H1039" s="13">
        <f t="shared" si="66"/>
        <v>37</v>
      </c>
      <c r="I1039" s="13" t="str">
        <f t="shared" si="67"/>
        <v>Reorder</v>
      </c>
    </row>
    <row r="1040" spans="1:9" x14ac:dyDescent="0.3">
      <c r="A1040" s="13" t="s">
        <v>2084</v>
      </c>
      <c r="B1040" s="13">
        <f>VLOOKUP(A1040,VLookup_Data,4,FALSE)</f>
        <v>108</v>
      </c>
      <c r="C1040" s="13">
        <f>_xlfn.XLOOKUP(A1040,Product_Name,Recorder_Level)</f>
        <v>42</v>
      </c>
      <c r="D1040" s="13">
        <f>IF(B1040&lt;=C1040,C1040-B1040,0)</f>
        <v>0</v>
      </c>
      <c r="E1040" s="13">
        <f t="shared" si="64"/>
        <v>0</v>
      </c>
      <c r="F1040" s="13">
        <f t="shared" si="65"/>
        <v>0</v>
      </c>
      <c r="G1040" s="13" t="str">
        <f>IF(B1040&lt;=C1040,C1040-B1040,"No Order Needed")</f>
        <v>No Order Needed</v>
      </c>
      <c r="H1040" s="13">
        <f t="shared" si="66"/>
        <v>0</v>
      </c>
      <c r="I1040" s="13" t="str">
        <f t="shared" si="67"/>
        <v>Ok</v>
      </c>
    </row>
    <row r="1041" spans="1:9" x14ac:dyDescent="0.3">
      <c r="A1041" s="13" t="s">
        <v>2086</v>
      </c>
      <c r="B1041" s="13">
        <f>VLOOKUP(A1041,VLookup_Data,4,FALSE)</f>
        <v>110</v>
      </c>
      <c r="C1041" s="13">
        <f>_xlfn.XLOOKUP(A1041,Product_Name,Recorder_Level)</f>
        <v>78</v>
      </c>
      <c r="D1041" s="13">
        <f>IF(B1041&lt;=C1041,C1041-B1041,0)</f>
        <v>0</v>
      </c>
      <c r="E1041" s="13">
        <f t="shared" si="64"/>
        <v>0</v>
      </c>
      <c r="F1041" s="13">
        <f t="shared" si="65"/>
        <v>0</v>
      </c>
      <c r="G1041" s="13" t="str">
        <f>IF(B1041&lt;=C1041,C1041-B1041,"No Order Needed")</f>
        <v>No Order Needed</v>
      </c>
      <c r="H1041" s="13">
        <f t="shared" si="66"/>
        <v>0</v>
      </c>
      <c r="I1041" s="13" t="str">
        <f t="shared" si="67"/>
        <v>Ok</v>
      </c>
    </row>
    <row r="1042" spans="1:9" x14ac:dyDescent="0.3">
      <c r="A1042" s="13" t="s">
        <v>2088</v>
      </c>
      <c r="B1042" s="13">
        <f>VLOOKUP(A1042,VLookup_Data,4,FALSE)</f>
        <v>188</v>
      </c>
      <c r="C1042" s="13">
        <f>_xlfn.XLOOKUP(A1042,Product_Name,Recorder_Level)</f>
        <v>35</v>
      </c>
      <c r="D1042" s="13">
        <f>IF(B1042&lt;=C1042,C1042-B1042,0)</f>
        <v>0</v>
      </c>
      <c r="E1042" s="13">
        <f t="shared" si="64"/>
        <v>0</v>
      </c>
      <c r="F1042" s="13">
        <f t="shared" si="65"/>
        <v>0</v>
      </c>
      <c r="G1042" s="13" t="str">
        <f>IF(B1042&lt;=C1042,C1042-B1042,"No Order Needed")</f>
        <v>No Order Needed</v>
      </c>
      <c r="H1042" s="13">
        <f t="shared" si="66"/>
        <v>0</v>
      </c>
      <c r="I1042" s="13" t="str">
        <f t="shared" si="67"/>
        <v>Ok</v>
      </c>
    </row>
    <row r="1043" spans="1:9" x14ac:dyDescent="0.3">
      <c r="A1043" s="13" t="s">
        <v>1716</v>
      </c>
      <c r="B1043" s="13">
        <f>VLOOKUP(A1043,VLookup_Data,4,FALSE)</f>
        <v>121</v>
      </c>
      <c r="C1043" s="13">
        <f>_xlfn.XLOOKUP(A1043,Product_Name,Recorder_Level)</f>
        <v>58</v>
      </c>
      <c r="D1043" s="13">
        <f>IF(B1043&lt;=C1043,C1043-B1043,0)</f>
        <v>0</v>
      </c>
      <c r="E1043" s="13">
        <f t="shared" si="64"/>
        <v>0</v>
      </c>
      <c r="F1043" s="13">
        <f t="shared" si="65"/>
        <v>0</v>
      </c>
      <c r="G1043" s="13" t="str">
        <f>IF(B1043&lt;=C1043,C1043-B1043,"No Order Needed")</f>
        <v>No Order Needed</v>
      </c>
      <c r="H1043" s="13">
        <f t="shared" si="66"/>
        <v>0</v>
      </c>
      <c r="I1043" s="13" t="str">
        <f t="shared" si="67"/>
        <v>Ok</v>
      </c>
    </row>
    <row r="1044" spans="1:9" x14ac:dyDescent="0.3">
      <c r="A1044" s="13" t="s">
        <v>2092</v>
      </c>
      <c r="B1044" s="13">
        <f>VLOOKUP(A1044,VLookup_Data,4,FALSE)</f>
        <v>93</v>
      </c>
      <c r="C1044" s="13">
        <f>_xlfn.XLOOKUP(A1044,Product_Name,Recorder_Level)</f>
        <v>32</v>
      </c>
      <c r="D1044" s="13">
        <f>IF(B1044&lt;=C1044,C1044-B1044,0)</f>
        <v>0</v>
      </c>
      <c r="E1044" s="13">
        <f t="shared" si="64"/>
        <v>0</v>
      </c>
      <c r="F1044" s="13">
        <f t="shared" si="65"/>
        <v>0</v>
      </c>
      <c r="G1044" s="13" t="str">
        <f>IF(B1044&lt;=C1044,C1044-B1044,"No Order Needed")</f>
        <v>No Order Needed</v>
      </c>
      <c r="H1044" s="13">
        <f t="shared" si="66"/>
        <v>0</v>
      </c>
      <c r="I1044" s="13" t="str">
        <f t="shared" si="67"/>
        <v>Ok</v>
      </c>
    </row>
    <row r="1045" spans="1:9" x14ac:dyDescent="0.3">
      <c r="A1045" s="13" t="s">
        <v>2095</v>
      </c>
      <c r="B1045" s="13">
        <f>VLOOKUP(A1045,VLookup_Data,4,FALSE)</f>
        <v>179</v>
      </c>
      <c r="C1045" s="13">
        <f>_xlfn.XLOOKUP(A1045,Product_Name,Recorder_Level)</f>
        <v>93</v>
      </c>
      <c r="D1045" s="13">
        <f>IF(B1045&lt;=C1045,C1045-B1045,0)</f>
        <v>0</v>
      </c>
      <c r="E1045" s="13">
        <f t="shared" si="64"/>
        <v>0</v>
      </c>
      <c r="F1045" s="13">
        <f t="shared" si="65"/>
        <v>0</v>
      </c>
      <c r="G1045" s="13" t="str">
        <f>IF(B1045&lt;=C1045,C1045-B1045,"No Order Needed")</f>
        <v>No Order Needed</v>
      </c>
      <c r="H1045" s="13">
        <f t="shared" si="66"/>
        <v>0</v>
      </c>
      <c r="I1045" s="13" t="str">
        <f t="shared" si="67"/>
        <v>Ok</v>
      </c>
    </row>
    <row r="1046" spans="1:9" x14ac:dyDescent="0.3">
      <c r="A1046" s="13" t="s">
        <v>7574</v>
      </c>
      <c r="B1046" s="13">
        <f>VLOOKUP(A1046,VLookup_Data,4,FALSE)</f>
        <v>160</v>
      </c>
      <c r="C1046" s="13">
        <f>_xlfn.XLOOKUP(A1046,Product_Name,Recorder_Level)</f>
        <v>76</v>
      </c>
      <c r="D1046" s="13">
        <f>IF(B1046&lt;=C1046,C1046-B1046,0)</f>
        <v>0</v>
      </c>
      <c r="E1046" s="13">
        <f t="shared" si="64"/>
        <v>0</v>
      </c>
      <c r="F1046" s="13">
        <f t="shared" si="65"/>
        <v>0</v>
      </c>
      <c r="G1046" s="13" t="str">
        <f>IF(B1046&lt;=C1046,C1046-B1046,"No Order Needed")</f>
        <v>No Order Needed</v>
      </c>
      <c r="H1046" s="13">
        <f t="shared" si="66"/>
        <v>0</v>
      </c>
      <c r="I1046" s="13" t="str">
        <f t="shared" si="67"/>
        <v>Ok</v>
      </c>
    </row>
    <row r="1047" spans="1:9" x14ac:dyDescent="0.3">
      <c r="A1047" s="13" t="s">
        <v>2099</v>
      </c>
      <c r="B1047" s="13">
        <f>VLOOKUP(A1047,VLookup_Data,4,FALSE)</f>
        <v>0</v>
      </c>
      <c r="C1047" s="13">
        <f>_xlfn.XLOOKUP(A1047,Product_Name,Recorder_Level)</f>
        <v>20</v>
      </c>
      <c r="D1047" s="13">
        <f>IF(B1047&lt;=C1047,C1047-B1047,0)</f>
        <v>20</v>
      </c>
      <c r="E1047" s="13">
        <f t="shared" si="64"/>
        <v>20</v>
      </c>
      <c r="F1047" s="13">
        <f t="shared" si="65"/>
        <v>20</v>
      </c>
      <c r="G1047" s="13">
        <f>IF(B1047&lt;=C1047,C1047-B1047,"No Order Needed")</f>
        <v>20</v>
      </c>
      <c r="H1047" s="13">
        <f t="shared" si="66"/>
        <v>30</v>
      </c>
      <c r="I1047" s="13" t="str">
        <f t="shared" si="67"/>
        <v>Urgent</v>
      </c>
    </row>
    <row r="1048" spans="1:9" x14ac:dyDescent="0.3">
      <c r="A1048" s="13" t="s">
        <v>2101</v>
      </c>
      <c r="B1048" s="13">
        <f>VLOOKUP(A1048,VLookup_Data,4,FALSE)</f>
        <v>8</v>
      </c>
      <c r="C1048" s="13">
        <f>_xlfn.XLOOKUP(A1048,Product_Name,Recorder_Level)</f>
        <v>51</v>
      </c>
      <c r="D1048" s="13">
        <f>IF(B1048&lt;=C1048,C1048-B1048,0)</f>
        <v>43</v>
      </c>
      <c r="E1048" s="13">
        <f t="shared" si="64"/>
        <v>43</v>
      </c>
      <c r="F1048" s="13">
        <f t="shared" si="65"/>
        <v>43</v>
      </c>
      <c r="G1048" s="13">
        <f>IF(B1048&lt;=C1048,C1048-B1048,"No Order Needed")</f>
        <v>43</v>
      </c>
      <c r="H1048" s="13">
        <f t="shared" si="66"/>
        <v>53</v>
      </c>
      <c r="I1048" s="13" t="str">
        <f t="shared" si="67"/>
        <v>Reorder</v>
      </c>
    </row>
    <row r="1049" spans="1:9" x14ac:dyDescent="0.3">
      <c r="A1049" s="13" t="s">
        <v>1809</v>
      </c>
      <c r="B1049" s="13">
        <f>VLOOKUP(A1049,VLookup_Data,4,FALSE)</f>
        <v>57</v>
      </c>
      <c r="C1049" s="13">
        <f>_xlfn.XLOOKUP(A1049,Product_Name,Recorder_Level)</f>
        <v>52</v>
      </c>
      <c r="D1049" s="13">
        <f>IF(B1049&lt;=C1049,C1049-B1049,0)</f>
        <v>0</v>
      </c>
      <c r="E1049" s="13">
        <f t="shared" si="64"/>
        <v>0</v>
      </c>
      <c r="F1049" s="13">
        <f t="shared" si="65"/>
        <v>0</v>
      </c>
      <c r="G1049" s="13" t="str">
        <f>IF(B1049&lt;=C1049,C1049-B1049,"No Order Needed")</f>
        <v>No Order Needed</v>
      </c>
      <c r="H1049" s="13">
        <f t="shared" si="66"/>
        <v>5</v>
      </c>
      <c r="I1049" s="13" t="str">
        <f t="shared" si="67"/>
        <v>Ok</v>
      </c>
    </row>
    <row r="1050" spans="1:9" x14ac:dyDescent="0.3">
      <c r="A1050" s="13" t="s">
        <v>2104</v>
      </c>
      <c r="B1050" s="13">
        <f>VLOOKUP(A1050,VLookup_Data,4,FALSE)</f>
        <v>41</v>
      </c>
      <c r="C1050" s="13">
        <f>_xlfn.XLOOKUP(A1050,Product_Name,Recorder_Level)</f>
        <v>81</v>
      </c>
      <c r="D1050" s="13">
        <f>IF(B1050&lt;=C1050,C1050-B1050,0)</f>
        <v>40</v>
      </c>
      <c r="E1050" s="13">
        <f t="shared" si="64"/>
        <v>40</v>
      </c>
      <c r="F1050" s="13">
        <f t="shared" si="65"/>
        <v>40</v>
      </c>
      <c r="G1050" s="13">
        <f>IF(B1050&lt;=C1050,C1050-B1050,"No Order Needed")</f>
        <v>40</v>
      </c>
      <c r="H1050" s="13">
        <f t="shared" si="66"/>
        <v>50</v>
      </c>
      <c r="I1050" s="13" t="str">
        <f t="shared" si="67"/>
        <v>Reorder</v>
      </c>
    </row>
    <row r="1051" spans="1:9" x14ac:dyDescent="0.3">
      <c r="A1051" s="13" t="s">
        <v>2106</v>
      </c>
      <c r="B1051" s="13">
        <f>VLOOKUP(A1051,VLookup_Data,4,FALSE)</f>
        <v>94</v>
      </c>
      <c r="C1051" s="13">
        <f>_xlfn.XLOOKUP(A1051,Product_Name,Recorder_Level)</f>
        <v>36</v>
      </c>
      <c r="D1051" s="13">
        <f>IF(B1051&lt;=C1051,C1051-B1051,0)</f>
        <v>0</v>
      </c>
      <c r="E1051" s="13">
        <f t="shared" si="64"/>
        <v>0</v>
      </c>
      <c r="F1051" s="13">
        <f t="shared" si="65"/>
        <v>0</v>
      </c>
      <c r="G1051" s="13" t="str">
        <f>IF(B1051&lt;=C1051,C1051-B1051,"No Order Needed")</f>
        <v>No Order Needed</v>
      </c>
      <c r="H1051" s="13">
        <f t="shared" si="66"/>
        <v>0</v>
      </c>
      <c r="I1051" s="13" t="str">
        <f t="shared" si="67"/>
        <v>Ok</v>
      </c>
    </row>
    <row r="1052" spans="1:9" x14ac:dyDescent="0.3">
      <c r="A1052" s="13" t="s">
        <v>2109</v>
      </c>
      <c r="B1052" s="13">
        <f>VLOOKUP(A1052,VLookup_Data,4,FALSE)</f>
        <v>85</v>
      </c>
      <c r="C1052" s="13">
        <f>_xlfn.XLOOKUP(A1052,Product_Name,Recorder_Level)</f>
        <v>69</v>
      </c>
      <c r="D1052" s="13">
        <f>IF(B1052&lt;=C1052,C1052-B1052,0)</f>
        <v>0</v>
      </c>
      <c r="E1052" s="13">
        <f t="shared" si="64"/>
        <v>0</v>
      </c>
      <c r="F1052" s="13">
        <f t="shared" si="65"/>
        <v>0</v>
      </c>
      <c r="G1052" s="13" t="str">
        <f>IF(B1052&lt;=C1052,C1052-B1052,"No Order Needed")</f>
        <v>No Order Needed</v>
      </c>
      <c r="H1052" s="13">
        <f t="shared" si="66"/>
        <v>0</v>
      </c>
      <c r="I1052" s="13" t="str">
        <f t="shared" si="67"/>
        <v>Ok</v>
      </c>
    </row>
    <row r="1053" spans="1:9" x14ac:dyDescent="0.3">
      <c r="A1053" s="13" t="s">
        <v>7575</v>
      </c>
      <c r="B1053" s="13">
        <f>VLOOKUP(A1053,VLookup_Data,4,FALSE)</f>
        <v>114</v>
      </c>
      <c r="C1053" s="13">
        <f>_xlfn.XLOOKUP(A1053,Product_Name,Recorder_Level)</f>
        <v>30</v>
      </c>
      <c r="D1053" s="13">
        <f>IF(B1053&lt;=C1053,C1053-B1053,0)</f>
        <v>0</v>
      </c>
      <c r="E1053" s="13">
        <f t="shared" si="64"/>
        <v>0</v>
      </c>
      <c r="F1053" s="13">
        <f t="shared" si="65"/>
        <v>0</v>
      </c>
      <c r="G1053" s="13" t="str">
        <f>IF(B1053&lt;=C1053,C1053-B1053,"No Order Needed")</f>
        <v>No Order Needed</v>
      </c>
      <c r="H1053" s="13">
        <f t="shared" si="66"/>
        <v>0</v>
      </c>
      <c r="I1053" s="13" t="str">
        <f t="shared" si="67"/>
        <v>Ok</v>
      </c>
    </row>
    <row r="1054" spans="1:9" x14ac:dyDescent="0.3">
      <c r="A1054" s="13" t="s">
        <v>2114</v>
      </c>
      <c r="B1054" s="13">
        <f>VLOOKUP(A1054,VLookup_Data,4,FALSE)</f>
        <v>193</v>
      </c>
      <c r="C1054" s="13">
        <f>_xlfn.XLOOKUP(A1054,Product_Name,Recorder_Level)</f>
        <v>82</v>
      </c>
      <c r="D1054" s="13">
        <f>IF(B1054&lt;=C1054,C1054-B1054,0)</f>
        <v>0</v>
      </c>
      <c r="E1054" s="13">
        <f t="shared" si="64"/>
        <v>0</v>
      </c>
      <c r="F1054" s="13">
        <f t="shared" si="65"/>
        <v>0</v>
      </c>
      <c r="G1054" s="13" t="str">
        <f>IF(B1054&lt;=C1054,C1054-B1054,"No Order Needed")</f>
        <v>No Order Needed</v>
      </c>
      <c r="H1054" s="13">
        <f t="shared" si="66"/>
        <v>0</v>
      </c>
      <c r="I1054" s="13" t="str">
        <f t="shared" si="67"/>
        <v>Ok</v>
      </c>
    </row>
    <row r="1055" spans="1:9" x14ac:dyDescent="0.3">
      <c r="A1055" s="13" t="s">
        <v>2116</v>
      </c>
      <c r="B1055" s="13">
        <f>VLOOKUP(A1055,VLookup_Data,4,FALSE)</f>
        <v>16</v>
      </c>
      <c r="C1055" s="13">
        <f>_xlfn.XLOOKUP(A1055,Product_Name,Recorder_Level)</f>
        <v>25</v>
      </c>
      <c r="D1055" s="13">
        <f>IF(B1055&lt;=C1055,C1055-B1055,0)</f>
        <v>9</v>
      </c>
      <c r="E1055" s="13">
        <f t="shared" si="64"/>
        <v>9</v>
      </c>
      <c r="F1055" s="13">
        <f t="shared" si="65"/>
        <v>9</v>
      </c>
      <c r="G1055" s="13">
        <f>IF(B1055&lt;=C1055,C1055-B1055,"No Order Needed")</f>
        <v>9</v>
      </c>
      <c r="H1055" s="13">
        <f t="shared" si="66"/>
        <v>19</v>
      </c>
      <c r="I1055" s="13" t="str">
        <f t="shared" si="67"/>
        <v>Reorder</v>
      </c>
    </row>
    <row r="1056" spans="1:9" x14ac:dyDescent="0.3">
      <c r="A1056" s="13" t="s">
        <v>2118</v>
      </c>
      <c r="B1056" s="13">
        <f>VLOOKUP(A1056,VLookup_Data,4,FALSE)</f>
        <v>193</v>
      </c>
      <c r="C1056" s="13">
        <f>_xlfn.XLOOKUP(A1056,Product_Name,Recorder_Level)</f>
        <v>57</v>
      </c>
      <c r="D1056" s="13">
        <f>IF(B1056&lt;=C1056,C1056-B1056,0)</f>
        <v>0</v>
      </c>
      <c r="E1056" s="13">
        <f t="shared" si="64"/>
        <v>0</v>
      </c>
      <c r="F1056" s="13">
        <f t="shared" si="65"/>
        <v>0</v>
      </c>
      <c r="G1056" s="13" t="str">
        <f>IF(B1056&lt;=C1056,C1056-B1056,"No Order Needed")</f>
        <v>No Order Needed</v>
      </c>
      <c r="H1056" s="13">
        <f t="shared" si="66"/>
        <v>0</v>
      </c>
      <c r="I1056" s="13" t="str">
        <f t="shared" si="67"/>
        <v>Ok</v>
      </c>
    </row>
    <row r="1057" spans="1:9" x14ac:dyDescent="0.3">
      <c r="A1057" s="13" t="s">
        <v>2120</v>
      </c>
      <c r="B1057" s="13">
        <f>VLOOKUP(A1057,VLookup_Data,4,FALSE)</f>
        <v>67</v>
      </c>
      <c r="C1057" s="13">
        <f>_xlfn.XLOOKUP(A1057,Product_Name,Recorder_Level)</f>
        <v>68</v>
      </c>
      <c r="D1057" s="13">
        <f>IF(B1057&lt;=C1057,C1057-B1057,0)</f>
        <v>1</v>
      </c>
      <c r="E1057" s="13">
        <f t="shared" si="64"/>
        <v>1</v>
      </c>
      <c r="F1057" s="13">
        <f t="shared" si="65"/>
        <v>1</v>
      </c>
      <c r="G1057" s="13">
        <f>IF(B1057&lt;=C1057,C1057-B1057,"No Order Needed")</f>
        <v>1</v>
      </c>
      <c r="H1057" s="13">
        <f t="shared" si="66"/>
        <v>11</v>
      </c>
      <c r="I1057" s="13" t="str">
        <f t="shared" si="67"/>
        <v>Reorder</v>
      </c>
    </row>
    <row r="1058" spans="1:9" x14ac:dyDescent="0.3">
      <c r="A1058" s="13" t="s">
        <v>2122</v>
      </c>
      <c r="B1058" s="13">
        <f>VLOOKUP(A1058,VLookup_Data,4,FALSE)</f>
        <v>12</v>
      </c>
      <c r="C1058" s="13">
        <f>_xlfn.XLOOKUP(A1058,Product_Name,Recorder_Level)</f>
        <v>71</v>
      </c>
      <c r="D1058" s="13">
        <f>IF(B1058&lt;=C1058,C1058-B1058,0)</f>
        <v>59</v>
      </c>
      <c r="E1058" s="13">
        <f t="shared" si="64"/>
        <v>59</v>
      </c>
      <c r="F1058" s="13">
        <f t="shared" si="65"/>
        <v>59</v>
      </c>
      <c r="G1058" s="13">
        <f>IF(B1058&lt;=C1058,C1058-B1058,"No Order Needed")</f>
        <v>59</v>
      </c>
      <c r="H1058" s="13">
        <f t="shared" si="66"/>
        <v>69</v>
      </c>
      <c r="I1058" s="13" t="str">
        <f t="shared" si="67"/>
        <v>Reorder</v>
      </c>
    </row>
    <row r="1059" spans="1:9" x14ac:dyDescent="0.3">
      <c r="A1059" s="13" t="s">
        <v>371</v>
      </c>
      <c r="B1059" s="13">
        <f>VLOOKUP(A1059,VLookup_Data,4,FALSE)</f>
        <v>125</v>
      </c>
      <c r="C1059" s="13">
        <f>_xlfn.XLOOKUP(A1059,Product_Name,Recorder_Level)</f>
        <v>62</v>
      </c>
      <c r="D1059" s="13">
        <f>IF(B1059&lt;=C1059,C1059-B1059,0)</f>
        <v>0</v>
      </c>
      <c r="E1059" s="13">
        <f t="shared" si="64"/>
        <v>0</v>
      </c>
      <c r="F1059" s="13">
        <f t="shared" si="65"/>
        <v>0</v>
      </c>
      <c r="G1059" s="13" t="str">
        <f>IF(B1059&lt;=C1059,C1059-B1059,"No Order Needed")</f>
        <v>No Order Needed</v>
      </c>
      <c r="H1059" s="13">
        <f t="shared" si="66"/>
        <v>0</v>
      </c>
      <c r="I1059" s="13" t="str">
        <f t="shared" si="67"/>
        <v>Ok</v>
      </c>
    </row>
    <row r="1060" spans="1:9" x14ac:dyDescent="0.3">
      <c r="A1060" s="13" t="s">
        <v>2125</v>
      </c>
      <c r="B1060" s="13">
        <f>VLOOKUP(A1060,VLookup_Data,4,FALSE)</f>
        <v>103</v>
      </c>
      <c r="C1060" s="13">
        <f>_xlfn.XLOOKUP(A1060,Product_Name,Recorder_Level)</f>
        <v>75</v>
      </c>
      <c r="D1060" s="13">
        <f>IF(B1060&lt;=C1060,C1060-B1060,0)</f>
        <v>0</v>
      </c>
      <c r="E1060" s="13">
        <f t="shared" si="64"/>
        <v>0</v>
      </c>
      <c r="F1060" s="13">
        <f t="shared" si="65"/>
        <v>0</v>
      </c>
      <c r="G1060" s="13" t="str">
        <f>IF(B1060&lt;=C1060,C1060-B1060,"No Order Needed")</f>
        <v>No Order Needed</v>
      </c>
      <c r="H1060" s="13">
        <f t="shared" si="66"/>
        <v>0</v>
      </c>
      <c r="I1060" s="13" t="str">
        <f t="shared" si="67"/>
        <v>Ok</v>
      </c>
    </row>
    <row r="1061" spans="1:9" x14ac:dyDescent="0.3">
      <c r="A1061" s="13" t="s">
        <v>2958</v>
      </c>
      <c r="B1061" s="13">
        <f>VLOOKUP(A1061,VLookup_Data,4,FALSE)</f>
        <v>169</v>
      </c>
      <c r="C1061" s="13">
        <f>_xlfn.XLOOKUP(A1061,Product_Name,Recorder_Level)</f>
        <v>67</v>
      </c>
      <c r="D1061" s="13">
        <f>IF(B1061&lt;=C1061,C1061-B1061,0)</f>
        <v>0</v>
      </c>
      <c r="E1061" s="13">
        <f t="shared" si="64"/>
        <v>0</v>
      </c>
      <c r="F1061" s="13">
        <f t="shared" si="65"/>
        <v>0</v>
      </c>
      <c r="G1061" s="13" t="str">
        <f>IF(B1061&lt;=C1061,C1061-B1061,"No Order Needed")</f>
        <v>No Order Needed</v>
      </c>
      <c r="H1061" s="13">
        <f t="shared" si="66"/>
        <v>0</v>
      </c>
      <c r="I1061" s="13" t="str">
        <f t="shared" si="67"/>
        <v>Ok</v>
      </c>
    </row>
    <row r="1062" spans="1:9" x14ac:dyDescent="0.3">
      <c r="A1062" s="13" t="s">
        <v>2129</v>
      </c>
      <c r="B1062" s="13">
        <f>VLOOKUP(A1062,VLookup_Data,4,FALSE)</f>
        <v>199</v>
      </c>
      <c r="C1062" s="13">
        <f>_xlfn.XLOOKUP(A1062,Product_Name,Recorder_Level)</f>
        <v>99</v>
      </c>
      <c r="D1062" s="13">
        <f>IF(B1062&lt;=C1062,C1062-B1062,0)</f>
        <v>0</v>
      </c>
      <c r="E1062" s="13">
        <f t="shared" si="64"/>
        <v>0</v>
      </c>
      <c r="F1062" s="13">
        <f t="shared" si="65"/>
        <v>0</v>
      </c>
      <c r="G1062" s="13" t="str">
        <f>IF(B1062&lt;=C1062,C1062-B1062,"No Order Needed")</f>
        <v>No Order Needed</v>
      </c>
      <c r="H1062" s="13">
        <f t="shared" si="66"/>
        <v>0</v>
      </c>
      <c r="I1062" s="13" t="str">
        <f t="shared" si="67"/>
        <v>Ok</v>
      </c>
    </row>
    <row r="1063" spans="1:9" x14ac:dyDescent="0.3">
      <c r="A1063" s="13" t="s">
        <v>2132</v>
      </c>
      <c r="B1063" s="13">
        <f>VLOOKUP(A1063,VLookup_Data,4,FALSE)</f>
        <v>75</v>
      </c>
      <c r="C1063" s="13">
        <f>_xlfn.XLOOKUP(A1063,Product_Name,Recorder_Level)</f>
        <v>50</v>
      </c>
      <c r="D1063" s="13">
        <f>IF(B1063&lt;=C1063,C1063-B1063,0)</f>
        <v>0</v>
      </c>
      <c r="E1063" s="13">
        <f t="shared" si="64"/>
        <v>0</v>
      </c>
      <c r="F1063" s="13">
        <f t="shared" si="65"/>
        <v>0</v>
      </c>
      <c r="G1063" s="13" t="str">
        <f>IF(B1063&lt;=C1063,C1063-B1063,"No Order Needed")</f>
        <v>No Order Needed</v>
      </c>
      <c r="H1063" s="13">
        <f t="shared" si="66"/>
        <v>0</v>
      </c>
      <c r="I1063" s="13" t="str">
        <f t="shared" si="67"/>
        <v>Ok</v>
      </c>
    </row>
    <row r="1064" spans="1:9" x14ac:dyDescent="0.3">
      <c r="A1064" s="13" t="s">
        <v>2134</v>
      </c>
      <c r="B1064" s="13">
        <f>VLOOKUP(A1064,VLookup_Data,4,FALSE)</f>
        <v>24</v>
      </c>
      <c r="C1064" s="13">
        <f>_xlfn.XLOOKUP(A1064,Product_Name,Recorder_Level)</f>
        <v>53</v>
      </c>
      <c r="D1064" s="13">
        <f>IF(B1064&lt;=C1064,C1064-B1064,0)</f>
        <v>29</v>
      </c>
      <c r="E1064" s="13">
        <f t="shared" si="64"/>
        <v>29</v>
      </c>
      <c r="F1064" s="13">
        <f t="shared" si="65"/>
        <v>29</v>
      </c>
      <c r="G1064" s="13">
        <f>IF(B1064&lt;=C1064,C1064-B1064,"No Order Needed")</f>
        <v>29</v>
      </c>
      <c r="H1064" s="13">
        <f t="shared" si="66"/>
        <v>39</v>
      </c>
      <c r="I1064" s="13" t="str">
        <f t="shared" si="67"/>
        <v>Reorder</v>
      </c>
    </row>
    <row r="1065" spans="1:9" x14ac:dyDescent="0.3">
      <c r="A1065" s="13" t="s">
        <v>2136</v>
      </c>
      <c r="B1065" s="13">
        <f>VLOOKUP(A1065,VLookup_Data,4,FALSE)</f>
        <v>117</v>
      </c>
      <c r="C1065" s="13">
        <f>_xlfn.XLOOKUP(A1065,Product_Name,Recorder_Level)</f>
        <v>92</v>
      </c>
      <c r="D1065" s="13">
        <f>IF(B1065&lt;=C1065,C1065-B1065,0)</f>
        <v>0</v>
      </c>
      <c r="E1065" s="13">
        <f t="shared" si="64"/>
        <v>0</v>
      </c>
      <c r="F1065" s="13">
        <f t="shared" si="65"/>
        <v>0</v>
      </c>
      <c r="G1065" s="13" t="str">
        <f>IF(B1065&lt;=C1065,C1065-B1065,"No Order Needed")</f>
        <v>No Order Needed</v>
      </c>
      <c r="H1065" s="13">
        <f t="shared" si="66"/>
        <v>0</v>
      </c>
      <c r="I1065" s="13" t="str">
        <f t="shared" si="67"/>
        <v>Ok</v>
      </c>
    </row>
    <row r="1066" spans="1:9" x14ac:dyDescent="0.3">
      <c r="A1066" s="13" t="s">
        <v>2138</v>
      </c>
      <c r="B1066" s="13">
        <f>VLOOKUP(A1066,VLookup_Data,4,FALSE)</f>
        <v>151</v>
      </c>
      <c r="C1066" s="13">
        <f>_xlfn.XLOOKUP(A1066,Product_Name,Recorder_Level)</f>
        <v>24</v>
      </c>
      <c r="D1066" s="13">
        <f>IF(B1066&lt;=C1066,C1066-B1066,0)</f>
        <v>0</v>
      </c>
      <c r="E1066" s="13">
        <f t="shared" si="64"/>
        <v>0</v>
      </c>
      <c r="F1066" s="13">
        <f t="shared" si="65"/>
        <v>0</v>
      </c>
      <c r="G1066" s="13" t="str">
        <f>IF(B1066&lt;=C1066,C1066-B1066,"No Order Needed")</f>
        <v>No Order Needed</v>
      </c>
      <c r="H1066" s="13">
        <f t="shared" si="66"/>
        <v>0</v>
      </c>
      <c r="I1066" s="13" t="str">
        <f t="shared" si="67"/>
        <v>Ok</v>
      </c>
    </row>
    <row r="1067" spans="1:9" x14ac:dyDescent="0.3">
      <c r="A1067" s="13" t="s">
        <v>2140</v>
      </c>
      <c r="B1067" s="13">
        <f>VLOOKUP(A1067,VLookup_Data,4,FALSE)</f>
        <v>0</v>
      </c>
      <c r="C1067" s="13">
        <f>_xlfn.XLOOKUP(A1067,Product_Name,Recorder_Level)</f>
        <v>34</v>
      </c>
      <c r="D1067" s="13">
        <f>IF(B1067&lt;=C1067,C1067-B1067,0)</f>
        <v>34</v>
      </c>
      <c r="E1067" s="13">
        <f t="shared" si="64"/>
        <v>34</v>
      </c>
      <c r="F1067" s="13">
        <f t="shared" si="65"/>
        <v>34</v>
      </c>
      <c r="G1067" s="13">
        <f>IF(B1067&lt;=C1067,C1067-B1067,"No Order Needed")</f>
        <v>34</v>
      </c>
      <c r="H1067" s="13">
        <f t="shared" si="66"/>
        <v>44</v>
      </c>
      <c r="I1067" s="13" t="str">
        <f t="shared" si="67"/>
        <v>Urgent</v>
      </c>
    </row>
    <row r="1068" spans="1:9" x14ac:dyDescent="0.3">
      <c r="A1068" s="13" t="s">
        <v>2142</v>
      </c>
      <c r="B1068" s="13">
        <f>VLOOKUP(A1068,VLookup_Data,4,FALSE)</f>
        <v>94</v>
      </c>
      <c r="C1068" s="13">
        <f>_xlfn.XLOOKUP(A1068,Product_Name,Recorder_Level)</f>
        <v>69</v>
      </c>
      <c r="D1068" s="13">
        <f>IF(B1068&lt;=C1068,C1068-B1068,0)</f>
        <v>0</v>
      </c>
      <c r="E1068" s="13">
        <f t="shared" si="64"/>
        <v>0</v>
      </c>
      <c r="F1068" s="13">
        <f t="shared" si="65"/>
        <v>0</v>
      </c>
      <c r="G1068" s="13" t="str">
        <f>IF(B1068&lt;=C1068,C1068-B1068,"No Order Needed")</f>
        <v>No Order Needed</v>
      </c>
      <c r="H1068" s="13">
        <f t="shared" si="66"/>
        <v>0</v>
      </c>
      <c r="I1068" s="13" t="str">
        <f t="shared" si="67"/>
        <v>Ok</v>
      </c>
    </row>
    <row r="1069" spans="1:9" x14ac:dyDescent="0.3">
      <c r="A1069" s="13" t="s">
        <v>2144</v>
      </c>
      <c r="B1069" s="13">
        <f>VLOOKUP(A1069,VLookup_Data,4,FALSE)</f>
        <v>86</v>
      </c>
      <c r="C1069" s="13">
        <f>_xlfn.XLOOKUP(A1069,Product_Name,Recorder_Level)</f>
        <v>67</v>
      </c>
      <c r="D1069" s="13">
        <f>IF(B1069&lt;=C1069,C1069-B1069,0)</f>
        <v>0</v>
      </c>
      <c r="E1069" s="13">
        <f t="shared" si="64"/>
        <v>0</v>
      </c>
      <c r="F1069" s="13">
        <f t="shared" si="65"/>
        <v>0</v>
      </c>
      <c r="G1069" s="13" t="str">
        <f>IF(B1069&lt;=C1069,C1069-B1069,"No Order Needed")</f>
        <v>No Order Needed</v>
      </c>
      <c r="H1069" s="13">
        <f t="shared" si="66"/>
        <v>0</v>
      </c>
      <c r="I1069" s="13" t="str">
        <f t="shared" si="67"/>
        <v>Ok</v>
      </c>
    </row>
    <row r="1070" spans="1:9" x14ac:dyDescent="0.3">
      <c r="A1070" s="13" t="s">
        <v>2146</v>
      </c>
      <c r="B1070" s="13">
        <f>VLOOKUP(A1070,VLookup_Data,4,FALSE)</f>
        <v>88</v>
      </c>
      <c r="C1070" s="13">
        <f>_xlfn.XLOOKUP(A1070,Product_Name,Recorder_Level)</f>
        <v>85</v>
      </c>
      <c r="D1070" s="13">
        <f>IF(B1070&lt;=C1070,C1070-B1070,0)</f>
        <v>0</v>
      </c>
      <c r="E1070" s="13">
        <f t="shared" si="64"/>
        <v>0</v>
      </c>
      <c r="F1070" s="13">
        <f t="shared" si="65"/>
        <v>0</v>
      </c>
      <c r="G1070" s="13" t="str">
        <f>IF(B1070&lt;=C1070,C1070-B1070,"No Order Needed")</f>
        <v>No Order Needed</v>
      </c>
      <c r="H1070" s="13">
        <f t="shared" si="66"/>
        <v>7</v>
      </c>
      <c r="I1070" s="13" t="str">
        <f t="shared" si="67"/>
        <v>Ok</v>
      </c>
    </row>
    <row r="1071" spans="1:9" x14ac:dyDescent="0.3">
      <c r="A1071" s="13" t="s">
        <v>2148</v>
      </c>
      <c r="B1071" s="13">
        <f>VLOOKUP(A1071,VLookup_Data,4,FALSE)</f>
        <v>148</v>
      </c>
      <c r="C1071" s="13">
        <f>_xlfn.XLOOKUP(A1071,Product_Name,Recorder_Level)</f>
        <v>68</v>
      </c>
      <c r="D1071" s="13">
        <f>IF(B1071&lt;=C1071,C1071-B1071,0)</f>
        <v>0</v>
      </c>
      <c r="E1071" s="13">
        <f t="shared" si="64"/>
        <v>0</v>
      </c>
      <c r="F1071" s="13">
        <f t="shared" si="65"/>
        <v>0</v>
      </c>
      <c r="G1071" s="13" t="str">
        <f>IF(B1071&lt;=C1071,C1071-B1071,"No Order Needed")</f>
        <v>No Order Needed</v>
      </c>
      <c r="H1071" s="13">
        <f t="shared" si="66"/>
        <v>0</v>
      </c>
      <c r="I1071" s="13" t="str">
        <f t="shared" si="67"/>
        <v>Ok</v>
      </c>
    </row>
    <row r="1072" spans="1:9" x14ac:dyDescent="0.3">
      <c r="A1072" s="13" t="s">
        <v>2150</v>
      </c>
      <c r="B1072" s="13">
        <f>VLOOKUP(A1072,VLookup_Data,4,FALSE)</f>
        <v>115</v>
      </c>
      <c r="C1072" s="13">
        <f>_xlfn.XLOOKUP(A1072,Product_Name,Recorder_Level)</f>
        <v>57</v>
      </c>
      <c r="D1072" s="13">
        <f>IF(B1072&lt;=C1072,C1072-B1072,0)</f>
        <v>0</v>
      </c>
      <c r="E1072" s="13">
        <f t="shared" si="64"/>
        <v>0</v>
      </c>
      <c r="F1072" s="13">
        <f t="shared" si="65"/>
        <v>0</v>
      </c>
      <c r="G1072" s="13" t="str">
        <f>IF(B1072&lt;=C1072,C1072-B1072,"No Order Needed")</f>
        <v>No Order Needed</v>
      </c>
      <c r="H1072" s="13">
        <f t="shared" si="66"/>
        <v>0</v>
      </c>
      <c r="I1072" s="13" t="str">
        <f t="shared" si="67"/>
        <v>Ok</v>
      </c>
    </row>
    <row r="1073" spans="1:9" x14ac:dyDescent="0.3">
      <c r="A1073" s="13" t="s">
        <v>2152</v>
      </c>
      <c r="B1073" s="13">
        <f>VLOOKUP(A1073,VLookup_Data,4,FALSE)</f>
        <v>109</v>
      </c>
      <c r="C1073" s="13">
        <f>_xlfn.XLOOKUP(A1073,Product_Name,Recorder_Level)</f>
        <v>71</v>
      </c>
      <c r="D1073" s="13">
        <f>IF(B1073&lt;=C1073,C1073-B1073,0)</f>
        <v>0</v>
      </c>
      <c r="E1073" s="13">
        <f t="shared" si="64"/>
        <v>0</v>
      </c>
      <c r="F1073" s="13">
        <f t="shared" si="65"/>
        <v>0</v>
      </c>
      <c r="G1073" s="13" t="str">
        <f>IF(B1073&lt;=C1073,C1073-B1073,"No Order Needed")</f>
        <v>No Order Needed</v>
      </c>
      <c r="H1073" s="13">
        <f t="shared" si="66"/>
        <v>0</v>
      </c>
      <c r="I1073" s="13" t="str">
        <f t="shared" si="67"/>
        <v>Ok</v>
      </c>
    </row>
    <row r="1074" spans="1:9" x14ac:dyDescent="0.3">
      <c r="A1074" s="13" t="s">
        <v>691</v>
      </c>
      <c r="B1074" s="13">
        <f>VLOOKUP(A1074,VLookup_Data,4,FALSE)</f>
        <v>132</v>
      </c>
      <c r="C1074" s="13">
        <f>_xlfn.XLOOKUP(A1074,Product_Name,Recorder_Level)</f>
        <v>67</v>
      </c>
      <c r="D1074" s="13">
        <f>IF(B1074&lt;=C1074,C1074-B1074,0)</f>
        <v>0</v>
      </c>
      <c r="E1074" s="13">
        <f t="shared" si="64"/>
        <v>0</v>
      </c>
      <c r="F1074" s="13">
        <f t="shared" si="65"/>
        <v>0</v>
      </c>
      <c r="G1074" s="13" t="str">
        <f>IF(B1074&lt;=C1074,C1074-B1074,"No Order Needed")</f>
        <v>No Order Needed</v>
      </c>
      <c r="H1074" s="13">
        <f t="shared" si="66"/>
        <v>0</v>
      </c>
      <c r="I1074" s="13" t="str">
        <f t="shared" si="67"/>
        <v>Ok</v>
      </c>
    </row>
    <row r="1075" spans="1:9" x14ac:dyDescent="0.3">
      <c r="A1075" s="13" t="s">
        <v>2156</v>
      </c>
      <c r="B1075" s="13">
        <f>VLOOKUP(A1075,VLookup_Data,4,FALSE)</f>
        <v>107</v>
      </c>
      <c r="C1075" s="13">
        <f>_xlfn.XLOOKUP(A1075,Product_Name,Recorder_Level)</f>
        <v>66</v>
      </c>
      <c r="D1075" s="13">
        <f>IF(B1075&lt;=C1075,C1075-B1075,0)</f>
        <v>0</v>
      </c>
      <c r="E1075" s="13">
        <f t="shared" si="64"/>
        <v>0</v>
      </c>
      <c r="F1075" s="13">
        <f t="shared" si="65"/>
        <v>0</v>
      </c>
      <c r="G1075" s="13" t="str">
        <f>IF(B1075&lt;=C1075,C1075-B1075,"No Order Needed")</f>
        <v>No Order Needed</v>
      </c>
      <c r="H1075" s="13">
        <f t="shared" si="66"/>
        <v>0</v>
      </c>
      <c r="I1075" s="13" t="str">
        <f t="shared" si="67"/>
        <v>Ok</v>
      </c>
    </row>
    <row r="1076" spans="1:9" x14ac:dyDescent="0.3">
      <c r="A1076" s="13" t="s">
        <v>2158</v>
      </c>
      <c r="B1076" s="13">
        <f>VLOOKUP(A1076,VLookup_Data,4,FALSE)</f>
        <v>17</v>
      </c>
      <c r="C1076" s="13">
        <f>_xlfn.XLOOKUP(A1076,Product_Name,Recorder_Level)</f>
        <v>40</v>
      </c>
      <c r="D1076" s="13">
        <f>IF(B1076&lt;=C1076,C1076-B1076,0)</f>
        <v>23</v>
      </c>
      <c r="E1076" s="13">
        <f t="shared" si="64"/>
        <v>23</v>
      </c>
      <c r="F1076" s="13">
        <f t="shared" si="65"/>
        <v>23</v>
      </c>
      <c r="G1076" s="13">
        <f>IF(B1076&lt;=C1076,C1076-B1076,"No Order Needed")</f>
        <v>23</v>
      </c>
      <c r="H1076" s="13">
        <f t="shared" si="66"/>
        <v>33</v>
      </c>
      <c r="I1076" s="13" t="str">
        <f t="shared" si="67"/>
        <v>Reorder</v>
      </c>
    </row>
    <row r="1077" spans="1:9" x14ac:dyDescent="0.3">
      <c r="A1077" s="13" t="s">
        <v>689</v>
      </c>
      <c r="B1077" s="13">
        <f>VLOOKUP(A1077,VLookup_Data,4,FALSE)</f>
        <v>0</v>
      </c>
      <c r="C1077" s="13">
        <f>_xlfn.XLOOKUP(A1077,Product_Name,Recorder_Level)</f>
        <v>98</v>
      </c>
      <c r="D1077" s="13">
        <f>IF(B1077&lt;=C1077,C1077-B1077,0)</f>
        <v>98</v>
      </c>
      <c r="E1077" s="13">
        <f t="shared" si="64"/>
        <v>98</v>
      </c>
      <c r="F1077" s="13">
        <f t="shared" si="65"/>
        <v>98</v>
      </c>
      <c r="G1077" s="13">
        <f>IF(B1077&lt;=C1077,C1077-B1077,"No Order Needed")</f>
        <v>98</v>
      </c>
      <c r="H1077" s="13">
        <f t="shared" si="66"/>
        <v>108</v>
      </c>
      <c r="I1077" s="13" t="str">
        <f t="shared" si="67"/>
        <v>Urgent</v>
      </c>
    </row>
    <row r="1078" spans="1:9" x14ac:dyDescent="0.3">
      <c r="A1078" s="13" t="s">
        <v>2161</v>
      </c>
      <c r="B1078" s="13">
        <f>VLOOKUP(A1078,VLookup_Data,4,FALSE)</f>
        <v>137</v>
      </c>
      <c r="C1078" s="13">
        <f>_xlfn.XLOOKUP(A1078,Product_Name,Recorder_Level)</f>
        <v>71</v>
      </c>
      <c r="D1078" s="13">
        <f>IF(B1078&lt;=C1078,C1078-B1078,0)</f>
        <v>0</v>
      </c>
      <c r="E1078" s="13">
        <f t="shared" si="64"/>
        <v>0</v>
      </c>
      <c r="F1078" s="13">
        <f t="shared" si="65"/>
        <v>0</v>
      </c>
      <c r="G1078" s="13" t="str">
        <f>IF(B1078&lt;=C1078,C1078-B1078,"No Order Needed")</f>
        <v>No Order Needed</v>
      </c>
      <c r="H1078" s="13">
        <f t="shared" si="66"/>
        <v>0</v>
      </c>
      <c r="I1078" s="13" t="str">
        <f t="shared" si="67"/>
        <v>Ok</v>
      </c>
    </row>
    <row r="1079" spans="1:9" x14ac:dyDescent="0.3">
      <c r="A1079" s="13" t="s">
        <v>2163</v>
      </c>
      <c r="B1079" s="13">
        <f>VLOOKUP(A1079,VLookup_Data,4,FALSE)</f>
        <v>60</v>
      </c>
      <c r="C1079" s="13">
        <f>_xlfn.XLOOKUP(A1079,Product_Name,Recorder_Level)</f>
        <v>83</v>
      </c>
      <c r="D1079" s="13">
        <f>IF(B1079&lt;=C1079,C1079-B1079,0)</f>
        <v>23</v>
      </c>
      <c r="E1079" s="13">
        <f t="shared" si="64"/>
        <v>23</v>
      </c>
      <c r="F1079" s="13">
        <f t="shared" si="65"/>
        <v>23</v>
      </c>
      <c r="G1079" s="13">
        <f>IF(B1079&lt;=C1079,C1079-B1079,"No Order Needed")</f>
        <v>23</v>
      </c>
      <c r="H1079" s="13">
        <f t="shared" si="66"/>
        <v>33</v>
      </c>
      <c r="I1079" s="13" t="str">
        <f t="shared" si="67"/>
        <v>Reorder</v>
      </c>
    </row>
    <row r="1080" spans="1:9" x14ac:dyDescent="0.3">
      <c r="A1080" s="13" t="s">
        <v>2165</v>
      </c>
      <c r="B1080" s="13">
        <f>VLOOKUP(A1080,VLookup_Data,4,FALSE)</f>
        <v>54</v>
      </c>
      <c r="C1080" s="13">
        <f>_xlfn.XLOOKUP(A1080,Product_Name,Recorder_Level)</f>
        <v>56</v>
      </c>
      <c r="D1080" s="13">
        <f>IF(B1080&lt;=C1080,C1080-B1080,0)</f>
        <v>2</v>
      </c>
      <c r="E1080" s="13">
        <f t="shared" si="64"/>
        <v>2</v>
      </c>
      <c r="F1080" s="13">
        <f t="shared" si="65"/>
        <v>2</v>
      </c>
      <c r="G1080" s="13">
        <f>IF(B1080&lt;=C1080,C1080-B1080,"No Order Needed")</f>
        <v>2</v>
      </c>
      <c r="H1080" s="13">
        <f t="shared" si="66"/>
        <v>12</v>
      </c>
      <c r="I1080" s="13" t="str">
        <f t="shared" si="67"/>
        <v>Reorder</v>
      </c>
    </row>
    <row r="1081" spans="1:9" x14ac:dyDescent="0.3">
      <c r="A1081" s="13" t="s">
        <v>2167</v>
      </c>
      <c r="B1081" s="13">
        <f>VLOOKUP(A1081,VLookup_Data,4,FALSE)</f>
        <v>0</v>
      </c>
      <c r="C1081" s="13">
        <f>_xlfn.XLOOKUP(A1081,Product_Name,Recorder_Level)</f>
        <v>88</v>
      </c>
      <c r="D1081" s="13">
        <f>IF(B1081&lt;=C1081,C1081-B1081,0)</f>
        <v>88</v>
      </c>
      <c r="E1081" s="13">
        <f t="shared" si="64"/>
        <v>88</v>
      </c>
      <c r="F1081" s="13">
        <f t="shared" si="65"/>
        <v>88</v>
      </c>
      <c r="G1081" s="13">
        <f>IF(B1081&lt;=C1081,C1081-B1081,"No Order Needed")</f>
        <v>88</v>
      </c>
      <c r="H1081" s="13">
        <f t="shared" si="66"/>
        <v>98</v>
      </c>
      <c r="I1081" s="13" t="str">
        <f t="shared" si="67"/>
        <v>Urgent</v>
      </c>
    </row>
    <row r="1082" spans="1:9" x14ac:dyDescent="0.3">
      <c r="A1082" s="13" t="s">
        <v>2169</v>
      </c>
      <c r="B1082" s="13">
        <f>VLOOKUP(A1082,VLookup_Data,4,FALSE)</f>
        <v>103</v>
      </c>
      <c r="C1082" s="13">
        <f>_xlfn.XLOOKUP(A1082,Product_Name,Recorder_Level)</f>
        <v>79</v>
      </c>
      <c r="D1082" s="13">
        <f>IF(B1082&lt;=C1082,C1082-B1082,0)</f>
        <v>0</v>
      </c>
      <c r="E1082" s="13">
        <f t="shared" si="64"/>
        <v>0</v>
      </c>
      <c r="F1082" s="13">
        <f t="shared" si="65"/>
        <v>0</v>
      </c>
      <c r="G1082" s="13" t="str">
        <f>IF(B1082&lt;=C1082,C1082-B1082,"No Order Needed")</f>
        <v>No Order Needed</v>
      </c>
      <c r="H1082" s="13">
        <f t="shared" si="66"/>
        <v>0</v>
      </c>
      <c r="I1082" s="13" t="str">
        <f t="shared" si="67"/>
        <v>Ok</v>
      </c>
    </row>
    <row r="1083" spans="1:9" x14ac:dyDescent="0.3">
      <c r="A1083" s="13" t="s">
        <v>2171</v>
      </c>
      <c r="B1083" s="13">
        <f>VLOOKUP(A1083,VLookup_Data,4,FALSE)</f>
        <v>107</v>
      </c>
      <c r="C1083" s="13">
        <f>_xlfn.XLOOKUP(A1083,Product_Name,Recorder_Level)</f>
        <v>95</v>
      </c>
      <c r="D1083" s="13">
        <f>IF(B1083&lt;=C1083,C1083-B1083,0)</f>
        <v>0</v>
      </c>
      <c r="E1083" s="13">
        <f t="shared" si="64"/>
        <v>0</v>
      </c>
      <c r="F1083" s="13">
        <f t="shared" si="65"/>
        <v>0</v>
      </c>
      <c r="G1083" s="13" t="str">
        <f>IF(B1083&lt;=C1083,C1083-B1083,"No Order Needed")</f>
        <v>No Order Needed</v>
      </c>
      <c r="H1083" s="13">
        <f t="shared" si="66"/>
        <v>0</v>
      </c>
      <c r="I1083" s="13" t="str">
        <f t="shared" si="67"/>
        <v>Ok</v>
      </c>
    </row>
    <row r="1084" spans="1:9" x14ac:dyDescent="0.3">
      <c r="A1084" s="13" t="s">
        <v>2173</v>
      </c>
      <c r="B1084" s="13">
        <f>VLOOKUP(A1084,VLookup_Data,4,FALSE)</f>
        <v>199</v>
      </c>
      <c r="C1084" s="13">
        <f>_xlfn.XLOOKUP(A1084,Product_Name,Recorder_Level)</f>
        <v>82</v>
      </c>
      <c r="D1084" s="13">
        <f>IF(B1084&lt;=C1084,C1084-B1084,0)</f>
        <v>0</v>
      </c>
      <c r="E1084" s="13">
        <f t="shared" si="64"/>
        <v>0</v>
      </c>
      <c r="F1084" s="13">
        <f t="shared" si="65"/>
        <v>0</v>
      </c>
      <c r="G1084" s="13" t="str">
        <f>IF(B1084&lt;=C1084,C1084-B1084,"No Order Needed")</f>
        <v>No Order Needed</v>
      </c>
      <c r="H1084" s="13">
        <f t="shared" si="66"/>
        <v>0</v>
      </c>
      <c r="I1084" s="13" t="str">
        <f t="shared" si="67"/>
        <v>Ok</v>
      </c>
    </row>
    <row r="1085" spans="1:9" x14ac:dyDescent="0.3">
      <c r="A1085" s="13" t="s">
        <v>1861</v>
      </c>
      <c r="B1085" s="13">
        <f>VLOOKUP(A1085,VLookup_Data,4,FALSE)</f>
        <v>163</v>
      </c>
      <c r="C1085" s="13">
        <f>_xlfn.XLOOKUP(A1085,Product_Name,Recorder_Level)</f>
        <v>53</v>
      </c>
      <c r="D1085" s="13">
        <f>IF(B1085&lt;=C1085,C1085-B1085,0)</f>
        <v>0</v>
      </c>
      <c r="E1085" s="13">
        <f t="shared" si="64"/>
        <v>0</v>
      </c>
      <c r="F1085" s="13">
        <f t="shared" si="65"/>
        <v>0</v>
      </c>
      <c r="G1085" s="13" t="str">
        <f>IF(B1085&lt;=C1085,C1085-B1085,"No Order Needed")</f>
        <v>No Order Needed</v>
      </c>
      <c r="H1085" s="13">
        <f t="shared" si="66"/>
        <v>0</v>
      </c>
      <c r="I1085" s="13" t="str">
        <f t="shared" si="67"/>
        <v>Ok</v>
      </c>
    </row>
    <row r="1086" spans="1:9" x14ac:dyDescent="0.3">
      <c r="A1086" s="13" t="s">
        <v>1720</v>
      </c>
      <c r="B1086" s="13">
        <f>VLOOKUP(A1086,VLookup_Data,4,FALSE)</f>
        <v>69</v>
      </c>
      <c r="C1086" s="13">
        <f>_xlfn.XLOOKUP(A1086,Product_Name,Recorder_Level)</f>
        <v>25</v>
      </c>
      <c r="D1086" s="13">
        <f>IF(B1086&lt;=C1086,C1086-B1086,0)</f>
        <v>0</v>
      </c>
      <c r="E1086" s="13">
        <f t="shared" si="64"/>
        <v>0</v>
      </c>
      <c r="F1086" s="13">
        <f t="shared" si="65"/>
        <v>0</v>
      </c>
      <c r="G1086" s="13" t="str">
        <f>IF(B1086&lt;=C1086,C1086-B1086,"No Order Needed")</f>
        <v>No Order Needed</v>
      </c>
      <c r="H1086" s="13">
        <f t="shared" si="66"/>
        <v>0</v>
      </c>
      <c r="I1086" s="13" t="str">
        <f t="shared" si="67"/>
        <v>Ok</v>
      </c>
    </row>
    <row r="1087" spans="1:9" x14ac:dyDescent="0.3">
      <c r="A1087" s="13" t="s">
        <v>1809</v>
      </c>
      <c r="B1087" s="13">
        <f>VLOOKUP(A1087,VLookup_Data,4,FALSE)</f>
        <v>57</v>
      </c>
      <c r="C1087" s="13">
        <f>_xlfn.XLOOKUP(A1087,Product_Name,Recorder_Level)</f>
        <v>52</v>
      </c>
      <c r="D1087" s="13">
        <f>IF(B1087&lt;=C1087,C1087-B1087,0)</f>
        <v>0</v>
      </c>
      <c r="E1087" s="13">
        <f t="shared" si="64"/>
        <v>0</v>
      </c>
      <c r="F1087" s="13">
        <f t="shared" si="65"/>
        <v>0</v>
      </c>
      <c r="G1087" s="13" t="str">
        <f>IF(B1087&lt;=C1087,C1087-B1087,"No Order Needed")</f>
        <v>No Order Needed</v>
      </c>
      <c r="H1087" s="13">
        <f t="shared" si="66"/>
        <v>5</v>
      </c>
      <c r="I1087" s="13" t="str">
        <f t="shared" si="67"/>
        <v>Ok</v>
      </c>
    </row>
    <row r="1088" spans="1:9" x14ac:dyDescent="0.3">
      <c r="A1088" s="13" t="s">
        <v>2179</v>
      </c>
      <c r="B1088" s="13">
        <f>VLOOKUP(A1088,VLookup_Data,4,FALSE)</f>
        <v>39</v>
      </c>
      <c r="C1088" s="13">
        <f>_xlfn.XLOOKUP(A1088,Product_Name,Recorder_Level)</f>
        <v>20</v>
      </c>
      <c r="D1088" s="13">
        <f>IF(B1088&lt;=C1088,C1088-B1088,0)</f>
        <v>0</v>
      </c>
      <c r="E1088" s="13">
        <f t="shared" si="64"/>
        <v>0</v>
      </c>
      <c r="F1088" s="13">
        <f t="shared" si="65"/>
        <v>0</v>
      </c>
      <c r="G1088" s="13" t="str">
        <f>IF(B1088&lt;=C1088,C1088-B1088,"No Order Needed")</f>
        <v>No Order Needed</v>
      </c>
      <c r="H1088" s="13">
        <f t="shared" si="66"/>
        <v>0</v>
      </c>
      <c r="I1088" s="13" t="str">
        <f t="shared" si="67"/>
        <v>Ok</v>
      </c>
    </row>
    <row r="1089" spans="1:9" x14ac:dyDescent="0.3">
      <c r="A1089" s="13" t="s">
        <v>7468</v>
      </c>
      <c r="B1089" s="13">
        <f>VLOOKUP(A1089,VLookup_Data,4,FALSE)</f>
        <v>16</v>
      </c>
      <c r="C1089" s="13">
        <f>_xlfn.XLOOKUP(A1089,Product_Name,Recorder_Level)</f>
        <v>36</v>
      </c>
      <c r="D1089" s="13">
        <f>IF(B1089&lt;=C1089,C1089-B1089,0)</f>
        <v>20</v>
      </c>
      <c r="E1089" s="13">
        <f t="shared" si="64"/>
        <v>20</v>
      </c>
      <c r="F1089" s="13">
        <f t="shared" si="65"/>
        <v>20</v>
      </c>
      <c r="G1089" s="13">
        <f>IF(B1089&lt;=C1089,C1089-B1089,"No Order Needed")</f>
        <v>20</v>
      </c>
      <c r="H1089" s="13">
        <f t="shared" si="66"/>
        <v>30</v>
      </c>
      <c r="I1089" s="13" t="str">
        <f t="shared" si="67"/>
        <v>Reorder</v>
      </c>
    </row>
    <row r="1090" spans="1:9" x14ac:dyDescent="0.3">
      <c r="A1090" s="13" t="s">
        <v>2185</v>
      </c>
      <c r="B1090" s="13">
        <f>VLOOKUP(A1090,VLookup_Data,4,FALSE)</f>
        <v>165</v>
      </c>
      <c r="C1090" s="13">
        <f>_xlfn.XLOOKUP(A1090,Product_Name,Recorder_Level)</f>
        <v>97</v>
      </c>
      <c r="D1090" s="13">
        <f>IF(B1090&lt;=C1090,C1090-B1090,0)</f>
        <v>0</v>
      </c>
      <c r="E1090" s="13">
        <f t="shared" si="64"/>
        <v>0</v>
      </c>
      <c r="F1090" s="13">
        <f t="shared" si="65"/>
        <v>0</v>
      </c>
      <c r="G1090" s="13" t="str">
        <f>IF(B1090&lt;=C1090,C1090-B1090,"No Order Needed")</f>
        <v>No Order Needed</v>
      </c>
      <c r="H1090" s="13">
        <f t="shared" si="66"/>
        <v>0</v>
      </c>
      <c r="I1090" s="13" t="str">
        <f t="shared" si="67"/>
        <v>Ok</v>
      </c>
    </row>
    <row r="1091" spans="1:9" x14ac:dyDescent="0.3">
      <c r="A1091" s="13" t="s">
        <v>2188</v>
      </c>
      <c r="B1091" s="13">
        <f>VLOOKUP(A1091,VLookup_Data,4,FALSE)</f>
        <v>26</v>
      </c>
      <c r="C1091" s="13">
        <f>_xlfn.XLOOKUP(A1091,Product_Name,Recorder_Level)</f>
        <v>32</v>
      </c>
      <c r="D1091" s="13">
        <f>IF(B1091&lt;=C1091,C1091-B1091,0)</f>
        <v>6</v>
      </c>
      <c r="E1091" s="13">
        <f t="shared" ref="E1091:E1154" si="68">IF(C1091-B1091&gt;0,C1091-B1091,0)</f>
        <v>6</v>
      </c>
      <c r="F1091" s="13">
        <f t="shared" ref="F1091:F1154" si="69">MAX(C1091-B1091,0)</f>
        <v>6</v>
      </c>
      <c r="G1091" s="13">
        <f>IF(B1091&lt;=C1091,C1091-B1091,"No Order Needed")</f>
        <v>6</v>
      </c>
      <c r="H1091" s="13">
        <f t="shared" ref="H1091:H1154" si="70">MAX((C1091-B1091)+10,0)</f>
        <v>16</v>
      </c>
      <c r="I1091" s="13" t="str">
        <f t="shared" ref="I1091:I1154" si="71">IF(B1091=0,"Urgent",IF(B1091&lt;=C1091,"Reorder","Ok"))</f>
        <v>Reorder</v>
      </c>
    </row>
    <row r="1092" spans="1:9" x14ac:dyDescent="0.3">
      <c r="A1092" s="13" t="s">
        <v>671</v>
      </c>
      <c r="B1092" s="13">
        <f>VLOOKUP(A1092,VLookup_Data,4,FALSE)</f>
        <v>109</v>
      </c>
      <c r="C1092" s="13">
        <f>_xlfn.XLOOKUP(A1092,Product_Name,Recorder_Level)</f>
        <v>93</v>
      </c>
      <c r="D1092" s="13">
        <f>IF(B1092&lt;=C1092,C1092-B1092,0)</f>
        <v>0</v>
      </c>
      <c r="E1092" s="13">
        <f t="shared" si="68"/>
        <v>0</v>
      </c>
      <c r="F1092" s="13">
        <f t="shared" si="69"/>
        <v>0</v>
      </c>
      <c r="G1092" s="13" t="str">
        <f>IF(B1092&lt;=C1092,C1092-B1092,"No Order Needed")</f>
        <v>No Order Needed</v>
      </c>
      <c r="H1092" s="13">
        <f t="shared" si="70"/>
        <v>0</v>
      </c>
      <c r="I1092" s="13" t="str">
        <f t="shared" si="71"/>
        <v>Ok</v>
      </c>
    </row>
    <row r="1093" spans="1:9" x14ac:dyDescent="0.3">
      <c r="A1093" s="13" t="s">
        <v>2191</v>
      </c>
      <c r="B1093" s="13">
        <f>VLOOKUP(A1093,VLookup_Data,4,FALSE)</f>
        <v>150</v>
      </c>
      <c r="C1093" s="13">
        <f>_xlfn.XLOOKUP(A1093,Product_Name,Recorder_Level)</f>
        <v>53</v>
      </c>
      <c r="D1093" s="13">
        <f>IF(B1093&lt;=C1093,C1093-B1093,0)</f>
        <v>0</v>
      </c>
      <c r="E1093" s="13">
        <f t="shared" si="68"/>
        <v>0</v>
      </c>
      <c r="F1093" s="13">
        <f t="shared" si="69"/>
        <v>0</v>
      </c>
      <c r="G1093" s="13" t="str">
        <f>IF(B1093&lt;=C1093,C1093-B1093,"No Order Needed")</f>
        <v>No Order Needed</v>
      </c>
      <c r="H1093" s="13">
        <f t="shared" si="70"/>
        <v>0</v>
      </c>
      <c r="I1093" s="13" t="str">
        <f t="shared" si="71"/>
        <v>Ok</v>
      </c>
    </row>
    <row r="1094" spans="1:9" x14ac:dyDescent="0.3">
      <c r="A1094" s="13" t="s">
        <v>1446</v>
      </c>
      <c r="B1094" s="13">
        <f>VLOOKUP(A1094,VLookup_Data,4,FALSE)</f>
        <v>27</v>
      </c>
      <c r="C1094" s="13">
        <f>_xlfn.XLOOKUP(A1094,Product_Name,Recorder_Level)</f>
        <v>24</v>
      </c>
      <c r="D1094" s="13">
        <f>IF(B1094&lt;=C1094,C1094-B1094,0)</f>
        <v>0</v>
      </c>
      <c r="E1094" s="13">
        <f t="shared" si="68"/>
        <v>0</v>
      </c>
      <c r="F1094" s="13">
        <f t="shared" si="69"/>
        <v>0</v>
      </c>
      <c r="G1094" s="13" t="str">
        <f>IF(B1094&lt;=C1094,C1094-B1094,"No Order Needed")</f>
        <v>No Order Needed</v>
      </c>
      <c r="H1094" s="13">
        <f t="shared" si="70"/>
        <v>7</v>
      </c>
      <c r="I1094" s="13" t="str">
        <f t="shared" si="71"/>
        <v>Ok</v>
      </c>
    </row>
    <row r="1095" spans="1:9" x14ac:dyDescent="0.3">
      <c r="A1095" s="13" t="s">
        <v>2194</v>
      </c>
      <c r="B1095" s="13">
        <f>VLOOKUP(A1095,VLookup_Data,4,FALSE)</f>
        <v>131</v>
      </c>
      <c r="C1095" s="13">
        <f>_xlfn.XLOOKUP(A1095,Product_Name,Recorder_Level)</f>
        <v>36</v>
      </c>
      <c r="D1095" s="13">
        <f>IF(B1095&lt;=C1095,C1095-B1095,0)</f>
        <v>0</v>
      </c>
      <c r="E1095" s="13">
        <f t="shared" si="68"/>
        <v>0</v>
      </c>
      <c r="F1095" s="13">
        <f t="shared" si="69"/>
        <v>0</v>
      </c>
      <c r="G1095" s="13" t="str">
        <f>IF(B1095&lt;=C1095,C1095-B1095,"No Order Needed")</f>
        <v>No Order Needed</v>
      </c>
      <c r="H1095" s="13">
        <f t="shared" si="70"/>
        <v>0</v>
      </c>
      <c r="I1095" s="13" t="str">
        <f t="shared" si="71"/>
        <v>Ok</v>
      </c>
    </row>
    <row r="1096" spans="1:9" x14ac:dyDescent="0.3">
      <c r="A1096" s="13" t="s">
        <v>2196</v>
      </c>
      <c r="B1096" s="13">
        <f>VLOOKUP(A1096,VLookup_Data,4,FALSE)</f>
        <v>18</v>
      </c>
      <c r="C1096" s="13">
        <f>_xlfn.XLOOKUP(A1096,Product_Name,Recorder_Level)</f>
        <v>0</v>
      </c>
      <c r="D1096" s="13">
        <f>IF(B1096&lt;=C1096,C1096-B1096,0)</f>
        <v>0</v>
      </c>
      <c r="E1096" s="13">
        <f t="shared" si="68"/>
        <v>0</v>
      </c>
      <c r="F1096" s="13">
        <f t="shared" si="69"/>
        <v>0</v>
      </c>
      <c r="G1096" s="13" t="str">
        <f>IF(B1096&lt;=C1096,C1096-B1096,"No Order Needed")</f>
        <v>No Order Needed</v>
      </c>
      <c r="H1096" s="13">
        <f t="shared" si="70"/>
        <v>0</v>
      </c>
      <c r="I1096" s="13" t="str">
        <f t="shared" si="71"/>
        <v>Ok</v>
      </c>
    </row>
    <row r="1097" spans="1:9" x14ac:dyDescent="0.3">
      <c r="A1097" s="13" t="s">
        <v>2198</v>
      </c>
      <c r="B1097" s="13">
        <f>VLOOKUP(A1097,VLookup_Data,4,FALSE)</f>
        <v>162</v>
      </c>
      <c r="C1097" s="13">
        <f>_xlfn.XLOOKUP(A1097,Product_Name,Recorder_Level)</f>
        <v>54</v>
      </c>
      <c r="D1097" s="13">
        <f>IF(B1097&lt;=C1097,C1097-B1097,0)</f>
        <v>0</v>
      </c>
      <c r="E1097" s="13">
        <f t="shared" si="68"/>
        <v>0</v>
      </c>
      <c r="F1097" s="13">
        <f t="shared" si="69"/>
        <v>0</v>
      </c>
      <c r="G1097" s="13" t="str">
        <f>IF(B1097&lt;=C1097,C1097-B1097,"No Order Needed")</f>
        <v>No Order Needed</v>
      </c>
      <c r="H1097" s="13">
        <f t="shared" si="70"/>
        <v>0</v>
      </c>
      <c r="I1097" s="13" t="str">
        <f t="shared" si="71"/>
        <v>Ok</v>
      </c>
    </row>
    <row r="1098" spans="1:9" x14ac:dyDescent="0.3">
      <c r="A1098" s="13" t="s">
        <v>911</v>
      </c>
      <c r="B1098" s="13">
        <f>VLOOKUP(A1098,VLookup_Data,4,FALSE)</f>
        <v>175</v>
      </c>
      <c r="C1098" s="13">
        <f>_xlfn.XLOOKUP(A1098,Product_Name,Recorder_Level)</f>
        <v>89</v>
      </c>
      <c r="D1098" s="13">
        <f>IF(B1098&lt;=C1098,C1098-B1098,0)</f>
        <v>0</v>
      </c>
      <c r="E1098" s="13">
        <f t="shared" si="68"/>
        <v>0</v>
      </c>
      <c r="F1098" s="13">
        <f t="shared" si="69"/>
        <v>0</v>
      </c>
      <c r="G1098" s="13" t="str">
        <f>IF(B1098&lt;=C1098,C1098-B1098,"No Order Needed")</f>
        <v>No Order Needed</v>
      </c>
      <c r="H1098" s="13">
        <f t="shared" si="70"/>
        <v>0</v>
      </c>
      <c r="I1098" s="13" t="str">
        <f t="shared" si="71"/>
        <v>Ok</v>
      </c>
    </row>
    <row r="1099" spans="1:9" x14ac:dyDescent="0.3">
      <c r="A1099" s="13" t="s">
        <v>2201</v>
      </c>
      <c r="B1099" s="13">
        <f>VLOOKUP(A1099,VLookup_Data,4,FALSE)</f>
        <v>151</v>
      </c>
      <c r="C1099" s="13">
        <f>_xlfn.XLOOKUP(A1099,Product_Name,Recorder_Level)</f>
        <v>80</v>
      </c>
      <c r="D1099" s="13">
        <f>IF(B1099&lt;=C1099,C1099-B1099,0)</f>
        <v>0</v>
      </c>
      <c r="E1099" s="13">
        <f t="shared" si="68"/>
        <v>0</v>
      </c>
      <c r="F1099" s="13">
        <f t="shared" si="69"/>
        <v>0</v>
      </c>
      <c r="G1099" s="13" t="str">
        <f>IF(B1099&lt;=C1099,C1099-B1099,"No Order Needed")</f>
        <v>No Order Needed</v>
      </c>
      <c r="H1099" s="13">
        <f t="shared" si="70"/>
        <v>0</v>
      </c>
      <c r="I1099" s="13" t="str">
        <f t="shared" si="71"/>
        <v>Ok</v>
      </c>
    </row>
    <row r="1100" spans="1:9" x14ac:dyDescent="0.3">
      <c r="A1100" s="13" t="s">
        <v>2203</v>
      </c>
      <c r="B1100" s="13">
        <f>VLOOKUP(A1100,VLookup_Data,4,FALSE)</f>
        <v>64</v>
      </c>
      <c r="C1100" s="13">
        <f>_xlfn.XLOOKUP(A1100,Product_Name,Recorder_Level)</f>
        <v>51</v>
      </c>
      <c r="D1100" s="13">
        <f>IF(B1100&lt;=C1100,C1100-B1100,0)</f>
        <v>0</v>
      </c>
      <c r="E1100" s="13">
        <f t="shared" si="68"/>
        <v>0</v>
      </c>
      <c r="F1100" s="13">
        <f t="shared" si="69"/>
        <v>0</v>
      </c>
      <c r="G1100" s="13" t="str">
        <f>IF(B1100&lt;=C1100,C1100-B1100,"No Order Needed")</f>
        <v>No Order Needed</v>
      </c>
      <c r="H1100" s="13">
        <f t="shared" si="70"/>
        <v>0</v>
      </c>
      <c r="I1100" s="13" t="str">
        <f t="shared" si="71"/>
        <v>Ok</v>
      </c>
    </row>
    <row r="1101" spans="1:9" x14ac:dyDescent="0.3">
      <c r="A1101" s="13" t="s">
        <v>2205</v>
      </c>
      <c r="B1101" s="13">
        <f>VLOOKUP(A1101,VLookup_Data,4,FALSE)</f>
        <v>111</v>
      </c>
      <c r="C1101" s="13">
        <f>_xlfn.XLOOKUP(A1101,Product_Name,Recorder_Level)</f>
        <v>98</v>
      </c>
      <c r="D1101" s="13">
        <f>IF(B1101&lt;=C1101,C1101-B1101,0)</f>
        <v>0</v>
      </c>
      <c r="E1101" s="13">
        <f t="shared" si="68"/>
        <v>0</v>
      </c>
      <c r="F1101" s="13">
        <f t="shared" si="69"/>
        <v>0</v>
      </c>
      <c r="G1101" s="13" t="str">
        <f>IF(B1101&lt;=C1101,C1101-B1101,"No Order Needed")</f>
        <v>No Order Needed</v>
      </c>
      <c r="H1101" s="13">
        <f t="shared" si="70"/>
        <v>0</v>
      </c>
      <c r="I1101" s="13" t="str">
        <f t="shared" si="71"/>
        <v>Ok</v>
      </c>
    </row>
    <row r="1102" spans="1:9" x14ac:dyDescent="0.3">
      <c r="A1102" s="13" t="s">
        <v>2207</v>
      </c>
      <c r="B1102" s="13">
        <f>VLOOKUP(A1102,VLookup_Data,4,FALSE)</f>
        <v>39</v>
      </c>
      <c r="C1102" s="13">
        <f>_xlfn.XLOOKUP(A1102,Product_Name,Recorder_Level)</f>
        <v>78</v>
      </c>
      <c r="D1102" s="13">
        <f>IF(B1102&lt;=C1102,C1102-B1102,0)</f>
        <v>39</v>
      </c>
      <c r="E1102" s="13">
        <f t="shared" si="68"/>
        <v>39</v>
      </c>
      <c r="F1102" s="13">
        <f t="shared" si="69"/>
        <v>39</v>
      </c>
      <c r="G1102" s="13">
        <f>IF(B1102&lt;=C1102,C1102-B1102,"No Order Needed")</f>
        <v>39</v>
      </c>
      <c r="H1102" s="13">
        <f t="shared" si="70"/>
        <v>49</v>
      </c>
      <c r="I1102" s="13" t="str">
        <f t="shared" si="71"/>
        <v>Reorder</v>
      </c>
    </row>
    <row r="1103" spans="1:9" x14ac:dyDescent="0.3">
      <c r="A1103" s="13" t="s">
        <v>2210</v>
      </c>
      <c r="B1103" s="13">
        <f>VLOOKUP(A1103,VLookup_Data,4,FALSE)</f>
        <v>30</v>
      </c>
      <c r="C1103" s="13">
        <f>_xlfn.XLOOKUP(A1103,Product_Name,Recorder_Level)</f>
        <v>22</v>
      </c>
      <c r="D1103" s="13">
        <f>IF(B1103&lt;=C1103,C1103-B1103,0)</f>
        <v>0</v>
      </c>
      <c r="E1103" s="13">
        <f t="shared" si="68"/>
        <v>0</v>
      </c>
      <c r="F1103" s="13">
        <f t="shared" si="69"/>
        <v>0</v>
      </c>
      <c r="G1103" s="13" t="str">
        <f>IF(B1103&lt;=C1103,C1103-B1103,"No Order Needed")</f>
        <v>No Order Needed</v>
      </c>
      <c r="H1103" s="13">
        <f t="shared" si="70"/>
        <v>2</v>
      </c>
      <c r="I1103" s="13" t="str">
        <f t="shared" si="71"/>
        <v>Ok</v>
      </c>
    </row>
    <row r="1104" spans="1:9" x14ac:dyDescent="0.3">
      <c r="A1104" s="13" t="s">
        <v>2212</v>
      </c>
      <c r="B1104" s="13">
        <f>VLOOKUP(A1104,VLookup_Data,4,FALSE)</f>
        <v>14</v>
      </c>
      <c r="C1104" s="13">
        <f>_xlfn.XLOOKUP(A1104,Product_Name,Recorder_Level)</f>
        <v>62</v>
      </c>
      <c r="D1104" s="13">
        <f>IF(B1104&lt;=C1104,C1104-B1104,0)</f>
        <v>48</v>
      </c>
      <c r="E1104" s="13">
        <f t="shared" si="68"/>
        <v>48</v>
      </c>
      <c r="F1104" s="13">
        <f t="shared" si="69"/>
        <v>48</v>
      </c>
      <c r="G1104" s="13">
        <f>IF(B1104&lt;=C1104,C1104-B1104,"No Order Needed")</f>
        <v>48</v>
      </c>
      <c r="H1104" s="13">
        <f t="shared" si="70"/>
        <v>58</v>
      </c>
      <c r="I1104" s="13" t="str">
        <f t="shared" si="71"/>
        <v>Reorder</v>
      </c>
    </row>
    <row r="1105" spans="1:9" x14ac:dyDescent="0.3">
      <c r="A1105" s="13" t="s">
        <v>2214</v>
      </c>
      <c r="B1105" s="13">
        <f>VLOOKUP(A1105,VLookup_Data,4,FALSE)</f>
        <v>44</v>
      </c>
      <c r="C1105" s="13">
        <f>_xlfn.XLOOKUP(A1105,Product_Name,Recorder_Level)</f>
        <v>85</v>
      </c>
      <c r="D1105" s="13">
        <f>IF(B1105&lt;=C1105,C1105-B1105,0)</f>
        <v>41</v>
      </c>
      <c r="E1105" s="13">
        <f t="shared" si="68"/>
        <v>41</v>
      </c>
      <c r="F1105" s="13">
        <f t="shared" si="69"/>
        <v>41</v>
      </c>
      <c r="G1105" s="13">
        <f>IF(B1105&lt;=C1105,C1105-B1105,"No Order Needed")</f>
        <v>41</v>
      </c>
      <c r="H1105" s="13">
        <f t="shared" si="70"/>
        <v>51</v>
      </c>
      <c r="I1105" s="13" t="str">
        <f t="shared" si="71"/>
        <v>Reorder</v>
      </c>
    </row>
    <row r="1106" spans="1:9" x14ac:dyDescent="0.3">
      <c r="A1106" s="13" t="s">
        <v>1655</v>
      </c>
      <c r="B1106" s="13">
        <f>VLOOKUP(A1106,VLookup_Data,4,FALSE)</f>
        <v>66</v>
      </c>
      <c r="C1106" s="13">
        <f>_xlfn.XLOOKUP(A1106,Product_Name,Recorder_Level)</f>
        <v>0</v>
      </c>
      <c r="D1106" s="13">
        <f>IF(B1106&lt;=C1106,C1106-B1106,0)</f>
        <v>0</v>
      </c>
      <c r="E1106" s="13">
        <f t="shared" si="68"/>
        <v>0</v>
      </c>
      <c r="F1106" s="13">
        <f t="shared" si="69"/>
        <v>0</v>
      </c>
      <c r="G1106" s="13" t="str">
        <f>IF(B1106&lt;=C1106,C1106-B1106,"No Order Needed")</f>
        <v>No Order Needed</v>
      </c>
      <c r="H1106" s="13">
        <f t="shared" si="70"/>
        <v>0</v>
      </c>
      <c r="I1106" s="13" t="str">
        <f t="shared" si="71"/>
        <v>Ok</v>
      </c>
    </row>
    <row r="1107" spans="1:9" x14ac:dyDescent="0.3">
      <c r="A1107" s="13" t="s">
        <v>2217</v>
      </c>
      <c r="B1107" s="13">
        <f>VLOOKUP(A1107,VLookup_Data,4,FALSE)</f>
        <v>145</v>
      </c>
      <c r="C1107" s="13">
        <f>_xlfn.XLOOKUP(A1107,Product_Name,Recorder_Level)</f>
        <v>88</v>
      </c>
      <c r="D1107" s="13">
        <f>IF(B1107&lt;=C1107,C1107-B1107,0)</f>
        <v>0</v>
      </c>
      <c r="E1107" s="13">
        <f t="shared" si="68"/>
        <v>0</v>
      </c>
      <c r="F1107" s="13">
        <f t="shared" si="69"/>
        <v>0</v>
      </c>
      <c r="G1107" s="13" t="str">
        <f>IF(B1107&lt;=C1107,C1107-B1107,"No Order Needed")</f>
        <v>No Order Needed</v>
      </c>
      <c r="H1107" s="13">
        <f t="shared" si="70"/>
        <v>0</v>
      </c>
      <c r="I1107" s="13" t="str">
        <f t="shared" si="71"/>
        <v>Ok</v>
      </c>
    </row>
    <row r="1108" spans="1:9" x14ac:dyDescent="0.3">
      <c r="A1108" s="13" t="s">
        <v>2219</v>
      </c>
      <c r="B1108" s="13">
        <f>VLOOKUP(A1108,VLookup_Data,4,FALSE)</f>
        <v>59</v>
      </c>
      <c r="C1108" s="13">
        <f>_xlfn.XLOOKUP(A1108,Product_Name,Recorder_Level)</f>
        <v>62</v>
      </c>
      <c r="D1108" s="13">
        <f>IF(B1108&lt;=C1108,C1108-B1108,0)</f>
        <v>3</v>
      </c>
      <c r="E1108" s="13">
        <f t="shared" si="68"/>
        <v>3</v>
      </c>
      <c r="F1108" s="13">
        <f t="shared" si="69"/>
        <v>3</v>
      </c>
      <c r="G1108" s="13">
        <f>IF(B1108&lt;=C1108,C1108-B1108,"No Order Needed")</f>
        <v>3</v>
      </c>
      <c r="H1108" s="13">
        <f t="shared" si="70"/>
        <v>13</v>
      </c>
      <c r="I1108" s="13" t="str">
        <f t="shared" si="71"/>
        <v>Reorder</v>
      </c>
    </row>
    <row r="1109" spans="1:9" x14ac:dyDescent="0.3">
      <c r="A1109" s="13" t="s">
        <v>2221</v>
      </c>
      <c r="B1109" s="13">
        <f>VLOOKUP(A1109,VLookup_Data,4,FALSE)</f>
        <v>196</v>
      </c>
      <c r="C1109" s="13">
        <f>_xlfn.XLOOKUP(A1109,Product_Name,Recorder_Level)</f>
        <v>25</v>
      </c>
      <c r="D1109" s="13">
        <f>IF(B1109&lt;=C1109,C1109-B1109,0)</f>
        <v>0</v>
      </c>
      <c r="E1109" s="13">
        <f t="shared" si="68"/>
        <v>0</v>
      </c>
      <c r="F1109" s="13">
        <f t="shared" si="69"/>
        <v>0</v>
      </c>
      <c r="G1109" s="13" t="str">
        <f>IF(B1109&lt;=C1109,C1109-B1109,"No Order Needed")</f>
        <v>No Order Needed</v>
      </c>
      <c r="H1109" s="13">
        <f t="shared" si="70"/>
        <v>0</v>
      </c>
      <c r="I1109" s="13" t="str">
        <f t="shared" si="71"/>
        <v>Ok</v>
      </c>
    </row>
    <row r="1110" spans="1:9" x14ac:dyDescent="0.3">
      <c r="A1110" s="13" t="s">
        <v>2224</v>
      </c>
      <c r="B1110" s="13">
        <f>VLOOKUP(A1110,VLookup_Data,4,FALSE)</f>
        <v>0</v>
      </c>
      <c r="C1110" s="13">
        <f>_xlfn.XLOOKUP(A1110,Product_Name,Recorder_Level)</f>
        <v>37</v>
      </c>
      <c r="D1110" s="13">
        <f>IF(B1110&lt;=C1110,C1110-B1110,0)</f>
        <v>37</v>
      </c>
      <c r="E1110" s="13">
        <f t="shared" si="68"/>
        <v>37</v>
      </c>
      <c r="F1110" s="13">
        <f t="shared" si="69"/>
        <v>37</v>
      </c>
      <c r="G1110" s="13">
        <f>IF(B1110&lt;=C1110,C1110-B1110,"No Order Needed")</f>
        <v>37</v>
      </c>
      <c r="H1110" s="13">
        <f t="shared" si="70"/>
        <v>47</v>
      </c>
      <c r="I1110" s="13" t="str">
        <f t="shared" si="71"/>
        <v>Urgent</v>
      </c>
    </row>
    <row r="1111" spans="1:9" x14ac:dyDescent="0.3">
      <c r="A1111" s="13" t="s">
        <v>2226</v>
      </c>
      <c r="B1111" s="13">
        <f>VLOOKUP(A1111,VLookup_Data,4,FALSE)</f>
        <v>95</v>
      </c>
      <c r="C1111" s="13">
        <f>_xlfn.XLOOKUP(A1111,Product_Name,Recorder_Level)</f>
        <v>92</v>
      </c>
      <c r="D1111" s="13">
        <f>IF(B1111&lt;=C1111,C1111-B1111,0)</f>
        <v>0</v>
      </c>
      <c r="E1111" s="13">
        <f t="shared" si="68"/>
        <v>0</v>
      </c>
      <c r="F1111" s="13">
        <f t="shared" si="69"/>
        <v>0</v>
      </c>
      <c r="G1111" s="13" t="str">
        <f>IF(B1111&lt;=C1111,C1111-B1111,"No Order Needed")</f>
        <v>No Order Needed</v>
      </c>
      <c r="H1111" s="13">
        <f t="shared" si="70"/>
        <v>7</v>
      </c>
      <c r="I1111" s="13" t="str">
        <f t="shared" si="71"/>
        <v>Ok</v>
      </c>
    </row>
    <row r="1112" spans="1:9" x14ac:dyDescent="0.3">
      <c r="A1112" s="13" t="s">
        <v>2228</v>
      </c>
      <c r="B1112" s="13">
        <f>VLOOKUP(A1112,VLookup_Data,4,FALSE)</f>
        <v>119</v>
      </c>
      <c r="C1112" s="13">
        <f>_xlfn.XLOOKUP(A1112,Product_Name,Recorder_Level)</f>
        <v>82</v>
      </c>
      <c r="D1112" s="13">
        <f>IF(B1112&lt;=C1112,C1112-B1112,0)</f>
        <v>0</v>
      </c>
      <c r="E1112" s="13">
        <f t="shared" si="68"/>
        <v>0</v>
      </c>
      <c r="F1112" s="13">
        <f t="shared" si="69"/>
        <v>0</v>
      </c>
      <c r="G1112" s="13" t="str">
        <f>IF(B1112&lt;=C1112,C1112-B1112,"No Order Needed")</f>
        <v>No Order Needed</v>
      </c>
      <c r="H1112" s="13">
        <f t="shared" si="70"/>
        <v>0</v>
      </c>
      <c r="I1112" s="13" t="str">
        <f t="shared" si="71"/>
        <v>Ok</v>
      </c>
    </row>
    <row r="1113" spans="1:9" x14ac:dyDescent="0.3">
      <c r="A1113" s="13" t="s">
        <v>2230</v>
      </c>
      <c r="B1113" s="13">
        <f>VLOOKUP(A1113,VLookup_Data,4,FALSE)</f>
        <v>42</v>
      </c>
      <c r="C1113" s="13">
        <f>_xlfn.XLOOKUP(A1113,Product_Name,Recorder_Level)</f>
        <v>36</v>
      </c>
      <c r="D1113" s="13">
        <f>IF(B1113&lt;=C1113,C1113-B1113,0)</f>
        <v>0</v>
      </c>
      <c r="E1113" s="13">
        <f t="shared" si="68"/>
        <v>0</v>
      </c>
      <c r="F1113" s="13">
        <f t="shared" si="69"/>
        <v>0</v>
      </c>
      <c r="G1113" s="13" t="str">
        <f>IF(B1113&lt;=C1113,C1113-B1113,"No Order Needed")</f>
        <v>No Order Needed</v>
      </c>
      <c r="H1113" s="13">
        <f t="shared" si="70"/>
        <v>4</v>
      </c>
      <c r="I1113" s="13" t="str">
        <f t="shared" si="71"/>
        <v>Ok</v>
      </c>
    </row>
    <row r="1114" spans="1:9" x14ac:dyDescent="0.3">
      <c r="A1114" s="13" t="s">
        <v>2232</v>
      </c>
      <c r="B1114" s="13">
        <f>VLOOKUP(A1114,VLookup_Data,4,FALSE)</f>
        <v>195</v>
      </c>
      <c r="C1114" s="13">
        <f>_xlfn.XLOOKUP(A1114,Product_Name,Recorder_Level)</f>
        <v>0</v>
      </c>
      <c r="D1114" s="13">
        <f>IF(B1114&lt;=C1114,C1114-B1114,0)</f>
        <v>0</v>
      </c>
      <c r="E1114" s="13">
        <f t="shared" si="68"/>
        <v>0</v>
      </c>
      <c r="F1114" s="13">
        <f t="shared" si="69"/>
        <v>0</v>
      </c>
      <c r="G1114" s="13" t="str">
        <f>IF(B1114&lt;=C1114,C1114-B1114,"No Order Needed")</f>
        <v>No Order Needed</v>
      </c>
      <c r="H1114" s="13">
        <f t="shared" si="70"/>
        <v>0</v>
      </c>
      <c r="I1114" s="13" t="str">
        <f t="shared" si="71"/>
        <v>Ok</v>
      </c>
    </row>
    <row r="1115" spans="1:9" x14ac:dyDescent="0.3">
      <c r="A1115" s="13" t="s">
        <v>2234</v>
      </c>
      <c r="B1115" s="13">
        <f>VLOOKUP(A1115,VLookup_Data,4,FALSE)</f>
        <v>197</v>
      </c>
      <c r="C1115" s="13">
        <f>_xlfn.XLOOKUP(A1115,Product_Name,Recorder_Level)</f>
        <v>54</v>
      </c>
      <c r="D1115" s="13">
        <f>IF(B1115&lt;=C1115,C1115-B1115,0)</f>
        <v>0</v>
      </c>
      <c r="E1115" s="13">
        <f t="shared" si="68"/>
        <v>0</v>
      </c>
      <c r="F1115" s="13">
        <f t="shared" si="69"/>
        <v>0</v>
      </c>
      <c r="G1115" s="13" t="str">
        <f>IF(B1115&lt;=C1115,C1115-B1115,"No Order Needed")</f>
        <v>No Order Needed</v>
      </c>
      <c r="H1115" s="13">
        <f t="shared" si="70"/>
        <v>0</v>
      </c>
      <c r="I1115" s="13" t="str">
        <f t="shared" si="71"/>
        <v>Ok</v>
      </c>
    </row>
    <row r="1116" spans="1:9" x14ac:dyDescent="0.3">
      <c r="A1116" s="13" t="s">
        <v>2236</v>
      </c>
      <c r="B1116" s="13">
        <f>VLOOKUP(A1116,VLookup_Data,4,FALSE)</f>
        <v>0</v>
      </c>
      <c r="C1116" s="13">
        <f>_xlfn.XLOOKUP(A1116,Product_Name,Recorder_Level)</f>
        <v>30</v>
      </c>
      <c r="D1116" s="13">
        <f>IF(B1116&lt;=C1116,C1116-B1116,0)</f>
        <v>30</v>
      </c>
      <c r="E1116" s="13">
        <f t="shared" si="68"/>
        <v>30</v>
      </c>
      <c r="F1116" s="13">
        <f t="shared" si="69"/>
        <v>30</v>
      </c>
      <c r="G1116" s="13">
        <f>IF(B1116&lt;=C1116,C1116-B1116,"No Order Needed")</f>
        <v>30</v>
      </c>
      <c r="H1116" s="13">
        <f t="shared" si="70"/>
        <v>40</v>
      </c>
      <c r="I1116" s="13" t="str">
        <f t="shared" si="71"/>
        <v>Urgent</v>
      </c>
    </row>
    <row r="1117" spans="1:9" x14ac:dyDescent="0.3">
      <c r="A1117" s="13" t="s">
        <v>2238</v>
      </c>
      <c r="B1117" s="13">
        <f>VLOOKUP(A1117,VLookup_Data,4,FALSE)</f>
        <v>136</v>
      </c>
      <c r="C1117" s="13">
        <f>_xlfn.XLOOKUP(A1117,Product_Name,Recorder_Level)</f>
        <v>79</v>
      </c>
      <c r="D1117" s="13">
        <f>IF(B1117&lt;=C1117,C1117-B1117,0)</f>
        <v>0</v>
      </c>
      <c r="E1117" s="13">
        <f t="shared" si="68"/>
        <v>0</v>
      </c>
      <c r="F1117" s="13">
        <f t="shared" si="69"/>
        <v>0</v>
      </c>
      <c r="G1117" s="13" t="str">
        <f>IF(B1117&lt;=C1117,C1117-B1117,"No Order Needed")</f>
        <v>No Order Needed</v>
      </c>
      <c r="H1117" s="13">
        <f t="shared" si="70"/>
        <v>0</v>
      </c>
      <c r="I1117" s="13" t="str">
        <f t="shared" si="71"/>
        <v>Ok</v>
      </c>
    </row>
    <row r="1118" spans="1:9" x14ac:dyDescent="0.3">
      <c r="A1118" s="13" t="s">
        <v>2241</v>
      </c>
      <c r="B1118" s="13">
        <f>VLOOKUP(A1118,VLookup_Data,4,FALSE)</f>
        <v>124</v>
      </c>
      <c r="C1118" s="13">
        <f>_xlfn.XLOOKUP(A1118,Product_Name,Recorder_Level)</f>
        <v>66</v>
      </c>
      <c r="D1118" s="13">
        <f>IF(B1118&lt;=C1118,C1118-B1118,0)</f>
        <v>0</v>
      </c>
      <c r="E1118" s="13">
        <f t="shared" si="68"/>
        <v>0</v>
      </c>
      <c r="F1118" s="13">
        <f t="shared" si="69"/>
        <v>0</v>
      </c>
      <c r="G1118" s="13" t="str">
        <f>IF(B1118&lt;=C1118,C1118-B1118,"No Order Needed")</f>
        <v>No Order Needed</v>
      </c>
      <c r="H1118" s="13">
        <f t="shared" si="70"/>
        <v>0</v>
      </c>
      <c r="I1118" s="13" t="str">
        <f t="shared" si="71"/>
        <v>Ok</v>
      </c>
    </row>
    <row r="1119" spans="1:9" x14ac:dyDescent="0.3">
      <c r="A1119" s="13" t="s">
        <v>2244</v>
      </c>
      <c r="B1119" s="13">
        <f>VLOOKUP(A1119,VLookup_Data,4,FALSE)</f>
        <v>111</v>
      </c>
      <c r="C1119" s="13">
        <f>_xlfn.XLOOKUP(A1119,Product_Name,Recorder_Level)</f>
        <v>44</v>
      </c>
      <c r="D1119" s="13">
        <f>IF(B1119&lt;=C1119,C1119-B1119,0)</f>
        <v>0</v>
      </c>
      <c r="E1119" s="13">
        <f t="shared" si="68"/>
        <v>0</v>
      </c>
      <c r="F1119" s="13">
        <f t="shared" si="69"/>
        <v>0</v>
      </c>
      <c r="G1119" s="13" t="str">
        <f>IF(B1119&lt;=C1119,C1119-B1119,"No Order Needed")</f>
        <v>No Order Needed</v>
      </c>
      <c r="H1119" s="13">
        <f t="shared" si="70"/>
        <v>0</v>
      </c>
      <c r="I1119" s="13" t="str">
        <f t="shared" si="71"/>
        <v>Ok</v>
      </c>
    </row>
    <row r="1120" spans="1:9" x14ac:dyDescent="0.3">
      <c r="A1120" s="13" t="s">
        <v>2181</v>
      </c>
      <c r="B1120" s="13">
        <f>VLOOKUP(A1120,VLookup_Data,4,FALSE)</f>
        <v>57</v>
      </c>
      <c r="C1120" s="13">
        <f>_xlfn.XLOOKUP(A1120,Product_Name,Recorder_Level)</f>
        <v>60</v>
      </c>
      <c r="D1120" s="13">
        <f>IF(B1120&lt;=C1120,C1120-B1120,0)</f>
        <v>3</v>
      </c>
      <c r="E1120" s="13">
        <f t="shared" si="68"/>
        <v>3</v>
      </c>
      <c r="F1120" s="13">
        <f t="shared" si="69"/>
        <v>3</v>
      </c>
      <c r="G1120" s="13">
        <f>IF(B1120&lt;=C1120,C1120-B1120,"No Order Needed")</f>
        <v>3</v>
      </c>
      <c r="H1120" s="13">
        <f t="shared" si="70"/>
        <v>13</v>
      </c>
      <c r="I1120" s="13" t="str">
        <f t="shared" si="71"/>
        <v>Reorder</v>
      </c>
    </row>
    <row r="1121" spans="1:9" x14ac:dyDescent="0.3">
      <c r="A1121" s="13" t="s">
        <v>2248</v>
      </c>
      <c r="B1121" s="13">
        <f>VLOOKUP(A1121,VLookup_Data,4,FALSE)</f>
        <v>148</v>
      </c>
      <c r="C1121" s="13">
        <f>_xlfn.XLOOKUP(A1121,Product_Name,Recorder_Level)</f>
        <v>64</v>
      </c>
      <c r="D1121" s="13">
        <f>IF(B1121&lt;=C1121,C1121-B1121,0)</f>
        <v>0</v>
      </c>
      <c r="E1121" s="13">
        <f t="shared" si="68"/>
        <v>0</v>
      </c>
      <c r="F1121" s="13">
        <f t="shared" si="69"/>
        <v>0</v>
      </c>
      <c r="G1121" s="13" t="str">
        <f>IF(B1121&lt;=C1121,C1121-B1121,"No Order Needed")</f>
        <v>No Order Needed</v>
      </c>
      <c r="H1121" s="13">
        <f t="shared" si="70"/>
        <v>0</v>
      </c>
      <c r="I1121" s="13" t="str">
        <f t="shared" si="71"/>
        <v>Ok</v>
      </c>
    </row>
    <row r="1122" spans="1:9" x14ac:dyDescent="0.3">
      <c r="A1122" s="13" t="s">
        <v>1013</v>
      </c>
      <c r="B1122" s="13">
        <f>VLOOKUP(A1122,VLookup_Data,4,FALSE)</f>
        <v>53</v>
      </c>
      <c r="C1122" s="13">
        <f>_xlfn.XLOOKUP(A1122,Product_Name,Recorder_Level)</f>
        <v>52</v>
      </c>
      <c r="D1122" s="13">
        <f>IF(B1122&lt;=C1122,C1122-B1122,0)</f>
        <v>0</v>
      </c>
      <c r="E1122" s="13">
        <f t="shared" si="68"/>
        <v>0</v>
      </c>
      <c r="F1122" s="13">
        <f t="shared" si="69"/>
        <v>0</v>
      </c>
      <c r="G1122" s="13" t="str">
        <f>IF(B1122&lt;=C1122,C1122-B1122,"No Order Needed")</f>
        <v>No Order Needed</v>
      </c>
      <c r="H1122" s="13">
        <f t="shared" si="70"/>
        <v>9</v>
      </c>
      <c r="I1122" s="13" t="str">
        <f t="shared" si="71"/>
        <v>Ok</v>
      </c>
    </row>
    <row r="1123" spans="1:9" x14ac:dyDescent="0.3">
      <c r="A1123" s="13" t="s">
        <v>2148</v>
      </c>
      <c r="B1123" s="13">
        <f>VLOOKUP(A1123,VLookup_Data,4,FALSE)</f>
        <v>148</v>
      </c>
      <c r="C1123" s="13">
        <f>_xlfn.XLOOKUP(A1123,Product_Name,Recorder_Level)</f>
        <v>68</v>
      </c>
      <c r="D1123" s="13">
        <f>IF(B1123&lt;=C1123,C1123-B1123,0)</f>
        <v>0</v>
      </c>
      <c r="E1123" s="13">
        <f t="shared" si="68"/>
        <v>0</v>
      </c>
      <c r="F1123" s="13">
        <f t="shared" si="69"/>
        <v>0</v>
      </c>
      <c r="G1123" s="13" t="str">
        <f>IF(B1123&lt;=C1123,C1123-B1123,"No Order Needed")</f>
        <v>No Order Needed</v>
      </c>
      <c r="H1123" s="13">
        <f t="shared" si="70"/>
        <v>0</v>
      </c>
      <c r="I1123" s="13" t="str">
        <f t="shared" si="71"/>
        <v>Ok</v>
      </c>
    </row>
    <row r="1124" spans="1:9" x14ac:dyDescent="0.3">
      <c r="A1124" s="13" t="s">
        <v>2254</v>
      </c>
      <c r="B1124" s="13">
        <f>VLOOKUP(A1124,VLookup_Data,4,FALSE)</f>
        <v>174</v>
      </c>
      <c r="C1124" s="13">
        <f>_xlfn.XLOOKUP(A1124,Product_Name,Recorder_Level)</f>
        <v>67</v>
      </c>
      <c r="D1124" s="13">
        <f>IF(B1124&lt;=C1124,C1124-B1124,0)</f>
        <v>0</v>
      </c>
      <c r="E1124" s="13">
        <f t="shared" si="68"/>
        <v>0</v>
      </c>
      <c r="F1124" s="13">
        <f t="shared" si="69"/>
        <v>0</v>
      </c>
      <c r="G1124" s="13" t="str">
        <f>IF(B1124&lt;=C1124,C1124-B1124,"No Order Needed")</f>
        <v>No Order Needed</v>
      </c>
      <c r="H1124" s="13">
        <f t="shared" si="70"/>
        <v>0</v>
      </c>
      <c r="I1124" s="13" t="str">
        <f t="shared" si="71"/>
        <v>Ok</v>
      </c>
    </row>
    <row r="1125" spans="1:9" x14ac:dyDescent="0.3">
      <c r="A1125" s="13" t="s">
        <v>2256</v>
      </c>
      <c r="B1125" s="13">
        <f>VLOOKUP(A1125,VLookup_Data,4,FALSE)</f>
        <v>129</v>
      </c>
      <c r="C1125" s="13">
        <f>_xlfn.XLOOKUP(A1125,Product_Name,Recorder_Level)</f>
        <v>78</v>
      </c>
      <c r="D1125" s="13">
        <f>IF(B1125&lt;=C1125,C1125-B1125,0)</f>
        <v>0</v>
      </c>
      <c r="E1125" s="13">
        <f t="shared" si="68"/>
        <v>0</v>
      </c>
      <c r="F1125" s="13">
        <f t="shared" si="69"/>
        <v>0</v>
      </c>
      <c r="G1125" s="13" t="str">
        <f>IF(B1125&lt;=C1125,C1125-B1125,"No Order Needed")</f>
        <v>No Order Needed</v>
      </c>
      <c r="H1125" s="13">
        <f t="shared" si="70"/>
        <v>0</v>
      </c>
      <c r="I1125" s="13" t="str">
        <f t="shared" si="71"/>
        <v>Ok</v>
      </c>
    </row>
    <row r="1126" spans="1:9" x14ac:dyDescent="0.3">
      <c r="A1126" s="13" t="s">
        <v>7576</v>
      </c>
      <c r="B1126" s="13">
        <f>VLOOKUP(A1126,VLookup_Data,4,FALSE)</f>
        <v>71</v>
      </c>
      <c r="C1126" s="13">
        <f>_xlfn.XLOOKUP(A1126,Product_Name,Recorder_Level)</f>
        <v>26</v>
      </c>
      <c r="D1126" s="13">
        <f>IF(B1126&lt;=C1126,C1126-B1126,0)</f>
        <v>0</v>
      </c>
      <c r="E1126" s="13">
        <f t="shared" si="68"/>
        <v>0</v>
      </c>
      <c r="F1126" s="13">
        <f t="shared" si="69"/>
        <v>0</v>
      </c>
      <c r="G1126" s="13" t="str">
        <f>IF(B1126&lt;=C1126,C1126-B1126,"No Order Needed")</f>
        <v>No Order Needed</v>
      </c>
      <c r="H1126" s="13">
        <f t="shared" si="70"/>
        <v>0</v>
      </c>
      <c r="I1126" s="13" t="str">
        <f t="shared" si="71"/>
        <v>Ok</v>
      </c>
    </row>
    <row r="1127" spans="1:9" x14ac:dyDescent="0.3">
      <c r="A1127" s="13" t="s">
        <v>2262</v>
      </c>
      <c r="B1127" s="13">
        <f>VLOOKUP(A1127,VLookup_Data,4,FALSE)</f>
        <v>89</v>
      </c>
      <c r="C1127" s="13">
        <f>_xlfn.XLOOKUP(A1127,Product_Name,Recorder_Level)</f>
        <v>99</v>
      </c>
      <c r="D1127" s="13">
        <f>IF(B1127&lt;=C1127,C1127-B1127,0)</f>
        <v>10</v>
      </c>
      <c r="E1127" s="13">
        <f t="shared" si="68"/>
        <v>10</v>
      </c>
      <c r="F1127" s="13">
        <f t="shared" si="69"/>
        <v>10</v>
      </c>
      <c r="G1127" s="13">
        <f>IF(B1127&lt;=C1127,C1127-B1127,"No Order Needed")</f>
        <v>10</v>
      </c>
      <c r="H1127" s="13">
        <f t="shared" si="70"/>
        <v>20</v>
      </c>
      <c r="I1127" s="13" t="str">
        <f t="shared" si="71"/>
        <v>Reorder</v>
      </c>
    </row>
    <row r="1128" spans="1:9" x14ac:dyDescent="0.3">
      <c r="A1128" s="13" t="s">
        <v>2264</v>
      </c>
      <c r="B1128" s="13">
        <f>VLOOKUP(A1128,VLookup_Data,4,FALSE)</f>
        <v>13</v>
      </c>
      <c r="C1128" s="13">
        <f>_xlfn.XLOOKUP(A1128,Product_Name,Recorder_Level)</f>
        <v>93</v>
      </c>
      <c r="D1128" s="13">
        <f>IF(B1128&lt;=C1128,C1128-B1128,0)</f>
        <v>80</v>
      </c>
      <c r="E1128" s="13">
        <f t="shared" si="68"/>
        <v>80</v>
      </c>
      <c r="F1128" s="13">
        <f t="shared" si="69"/>
        <v>80</v>
      </c>
      <c r="G1128" s="13">
        <f>IF(B1128&lt;=C1128,C1128-B1128,"No Order Needed")</f>
        <v>80</v>
      </c>
      <c r="H1128" s="13">
        <f t="shared" si="70"/>
        <v>90</v>
      </c>
      <c r="I1128" s="13" t="str">
        <f t="shared" si="71"/>
        <v>Reorder</v>
      </c>
    </row>
    <row r="1129" spans="1:9" x14ac:dyDescent="0.3">
      <c r="A1129" s="13" t="s">
        <v>2266</v>
      </c>
      <c r="B1129" s="13">
        <f>VLOOKUP(A1129,VLookup_Data,4,FALSE)</f>
        <v>123</v>
      </c>
      <c r="C1129" s="13">
        <f>_xlfn.XLOOKUP(A1129,Product_Name,Recorder_Level)</f>
        <v>56</v>
      </c>
      <c r="D1129" s="13">
        <f>IF(B1129&lt;=C1129,C1129-B1129,0)</f>
        <v>0</v>
      </c>
      <c r="E1129" s="13">
        <f t="shared" si="68"/>
        <v>0</v>
      </c>
      <c r="F1129" s="13">
        <f t="shared" si="69"/>
        <v>0</v>
      </c>
      <c r="G1129" s="13" t="str">
        <f>IF(B1129&lt;=C1129,C1129-B1129,"No Order Needed")</f>
        <v>No Order Needed</v>
      </c>
      <c r="H1129" s="13">
        <f t="shared" si="70"/>
        <v>0</v>
      </c>
      <c r="I1129" s="13" t="str">
        <f t="shared" si="71"/>
        <v>Ok</v>
      </c>
    </row>
    <row r="1130" spans="1:9" x14ac:dyDescent="0.3">
      <c r="A1130" s="13" t="s">
        <v>2268</v>
      </c>
      <c r="B1130" s="13">
        <f>VLOOKUP(A1130,VLookup_Data,4,FALSE)</f>
        <v>174</v>
      </c>
      <c r="C1130" s="13">
        <f>_xlfn.XLOOKUP(A1130,Product_Name,Recorder_Level)</f>
        <v>0</v>
      </c>
      <c r="D1130" s="13">
        <f>IF(B1130&lt;=C1130,C1130-B1130,0)</f>
        <v>0</v>
      </c>
      <c r="E1130" s="13">
        <f t="shared" si="68"/>
        <v>0</v>
      </c>
      <c r="F1130" s="13">
        <f t="shared" si="69"/>
        <v>0</v>
      </c>
      <c r="G1130" s="13" t="str">
        <f>IF(B1130&lt;=C1130,C1130-B1130,"No Order Needed")</f>
        <v>No Order Needed</v>
      </c>
      <c r="H1130" s="13">
        <f t="shared" si="70"/>
        <v>0</v>
      </c>
      <c r="I1130" s="13" t="str">
        <f t="shared" si="71"/>
        <v>Ok</v>
      </c>
    </row>
    <row r="1131" spans="1:9" x14ac:dyDescent="0.3">
      <c r="A1131" s="13" t="s">
        <v>2270</v>
      </c>
      <c r="B1131" s="13">
        <f>VLOOKUP(A1131,VLookup_Data,4,FALSE)</f>
        <v>20</v>
      </c>
      <c r="C1131" s="13">
        <f>_xlfn.XLOOKUP(A1131,Product_Name,Recorder_Level)</f>
        <v>83</v>
      </c>
      <c r="D1131" s="13">
        <f>IF(B1131&lt;=C1131,C1131-B1131,0)</f>
        <v>63</v>
      </c>
      <c r="E1131" s="13">
        <f t="shared" si="68"/>
        <v>63</v>
      </c>
      <c r="F1131" s="13">
        <f t="shared" si="69"/>
        <v>63</v>
      </c>
      <c r="G1131" s="13">
        <f>IF(B1131&lt;=C1131,C1131-B1131,"No Order Needed")</f>
        <v>63</v>
      </c>
      <c r="H1131" s="13">
        <f t="shared" si="70"/>
        <v>73</v>
      </c>
      <c r="I1131" s="13" t="str">
        <f t="shared" si="71"/>
        <v>Reorder</v>
      </c>
    </row>
    <row r="1132" spans="1:9" x14ac:dyDescent="0.3">
      <c r="A1132" s="13" t="s">
        <v>2272</v>
      </c>
      <c r="B1132" s="13">
        <f>VLOOKUP(A1132,VLookup_Data,4,FALSE)</f>
        <v>28</v>
      </c>
      <c r="C1132" s="13">
        <f>_xlfn.XLOOKUP(A1132,Product_Name,Recorder_Level)</f>
        <v>39</v>
      </c>
      <c r="D1132" s="13">
        <f>IF(B1132&lt;=C1132,C1132-B1132,0)</f>
        <v>11</v>
      </c>
      <c r="E1132" s="13">
        <f t="shared" si="68"/>
        <v>11</v>
      </c>
      <c r="F1132" s="13">
        <f t="shared" si="69"/>
        <v>11</v>
      </c>
      <c r="G1132" s="13">
        <f>IF(B1132&lt;=C1132,C1132-B1132,"No Order Needed")</f>
        <v>11</v>
      </c>
      <c r="H1132" s="13">
        <f t="shared" si="70"/>
        <v>21</v>
      </c>
      <c r="I1132" s="13" t="str">
        <f t="shared" si="71"/>
        <v>Reorder</v>
      </c>
    </row>
    <row r="1133" spans="1:9" x14ac:dyDescent="0.3">
      <c r="A1133" s="13" t="s">
        <v>2274</v>
      </c>
      <c r="B1133" s="13">
        <f>VLOOKUP(A1133,VLookup_Data,4,FALSE)</f>
        <v>163</v>
      </c>
      <c r="C1133" s="13">
        <f>_xlfn.XLOOKUP(A1133,Product_Name,Recorder_Level)</f>
        <v>0</v>
      </c>
      <c r="D1133" s="13">
        <f>IF(B1133&lt;=C1133,C1133-B1133,0)</f>
        <v>0</v>
      </c>
      <c r="E1133" s="13">
        <f t="shared" si="68"/>
        <v>0</v>
      </c>
      <c r="F1133" s="13">
        <f t="shared" si="69"/>
        <v>0</v>
      </c>
      <c r="G1133" s="13" t="str">
        <f>IF(B1133&lt;=C1133,C1133-B1133,"No Order Needed")</f>
        <v>No Order Needed</v>
      </c>
      <c r="H1133" s="13">
        <f t="shared" si="70"/>
        <v>0</v>
      </c>
      <c r="I1133" s="13" t="str">
        <f t="shared" si="71"/>
        <v>Ok</v>
      </c>
    </row>
    <row r="1134" spans="1:9" x14ac:dyDescent="0.3">
      <c r="A1134" s="13" t="s">
        <v>2276</v>
      </c>
      <c r="B1134" s="13">
        <f>VLOOKUP(A1134,VLookup_Data,4,FALSE)</f>
        <v>145</v>
      </c>
      <c r="C1134" s="13">
        <f>_xlfn.XLOOKUP(A1134,Product_Name,Recorder_Level)</f>
        <v>88</v>
      </c>
      <c r="D1134" s="13">
        <f>IF(B1134&lt;=C1134,C1134-B1134,0)</f>
        <v>0</v>
      </c>
      <c r="E1134" s="13">
        <f t="shared" si="68"/>
        <v>0</v>
      </c>
      <c r="F1134" s="13">
        <f t="shared" si="69"/>
        <v>0</v>
      </c>
      <c r="G1134" s="13" t="str">
        <f>IF(B1134&lt;=C1134,C1134-B1134,"No Order Needed")</f>
        <v>No Order Needed</v>
      </c>
      <c r="H1134" s="13">
        <f t="shared" si="70"/>
        <v>0</v>
      </c>
      <c r="I1134" s="13" t="str">
        <f t="shared" si="71"/>
        <v>Ok</v>
      </c>
    </row>
    <row r="1135" spans="1:9" x14ac:dyDescent="0.3">
      <c r="A1135" s="13" t="s">
        <v>2278</v>
      </c>
      <c r="B1135" s="13">
        <f>VLOOKUP(A1135,VLookup_Data,4,FALSE)</f>
        <v>18</v>
      </c>
      <c r="C1135" s="13">
        <f>_xlfn.XLOOKUP(A1135,Product_Name,Recorder_Level)</f>
        <v>53</v>
      </c>
      <c r="D1135" s="13">
        <f>IF(B1135&lt;=C1135,C1135-B1135,0)</f>
        <v>35</v>
      </c>
      <c r="E1135" s="13">
        <f t="shared" si="68"/>
        <v>35</v>
      </c>
      <c r="F1135" s="13">
        <f t="shared" si="69"/>
        <v>35</v>
      </c>
      <c r="G1135" s="13">
        <f>IF(B1135&lt;=C1135,C1135-B1135,"No Order Needed")</f>
        <v>35</v>
      </c>
      <c r="H1135" s="13">
        <f t="shared" si="70"/>
        <v>45</v>
      </c>
      <c r="I1135" s="13" t="str">
        <f t="shared" si="71"/>
        <v>Reorder</v>
      </c>
    </row>
    <row r="1136" spans="1:9" x14ac:dyDescent="0.3">
      <c r="A1136" s="13" t="s">
        <v>2280</v>
      </c>
      <c r="B1136" s="13">
        <f>VLOOKUP(A1136,VLookup_Data,4,FALSE)</f>
        <v>99</v>
      </c>
      <c r="C1136" s="13">
        <f>_xlfn.XLOOKUP(A1136,Product_Name,Recorder_Level)</f>
        <v>41</v>
      </c>
      <c r="D1136" s="13">
        <f>IF(B1136&lt;=C1136,C1136-B1136,0)</f>
        <v>0</v>
      </c>
      <c r="E1136" s="13">
        <f t="shared" si="68"/>
        <v>0</v>
      </c>
      <c r="F1136" s="13">
        <f t="shared" si="69"/>
        <v>0</v>
      </c>
      <c r="G1136" s="13" t="str">
        <f>IF(B1136&lt;=C1136,C1136-B1136,"No Order Needed")</f>
        <v>No Order Needed</v>
      </c>
      <c r="H1136" s="13">
        <f t="shared" si="70"/>
        <v>0</v>
      </c>
      <c r="I1136" s="13" t="str">
        <f t="shared" si="71"/>
        <v>Ok</v>
      </c>
    </row>
    <row r="1137" spans="1:9" x14ac:dyDescent="0.3">
      <c r="A1137" s="13" t="s">
        <v>2282</v>
      </c>
      <c r="B1137" s="13">
        <f>VLOOKUP(A1137,VLookup_Data,4,FALSE)</f>
        <v>72</v>
      </c>
      <c r="C1137" s="13">
        <f>_xlfn.XLOOKUP(A1137,Product_Name,Recorder_Level)</f>
        <v>38</v>
      </c>
      <c r="D1137" s="13">
        <f>IF(B1137&lt;=C1137,C1137-B1137,0)</f>
        <v>0</v>
      </c>
      <c r="E1137" s="13">
        <f t="shared" si="68"/>
        <v>0</v>
      </c>
      <c r="F1137" s="13">
        <f t="shared" si="69"/>
        <v>0</v>
      </c>
      <c r="G1137" s="13" t="str">
        <f>IF(B1137&lt;=C1137,C1137-B1137,"No Order Needed")</f>
        <v>No Order Needed</v>
      </c>
      <c r="H1137" s="13">
        <f t="shared" si="70"/>
        <v>0</v>
      </c>
      <c r="I1137" s="13" t="str">
        <f t="shared" si="71"/>
        <v>Ok</v>
      </c>
    </row>
    <row r="1138" spans="1:9" x14ac:dyDescent="0.3">
      <c r="A1138" s="13" t="s">
        <v>2284</v>
      </c>
      <c r="B1138" s="13">
        <f>VLOOKUP(A1138,VLookup_Data,4,FALSE)</f>
        <v>78</v>
      </c>
      <c r="C1138" s="13">
        <f>_xlfn.XLOOKUP(A1138,Product_Name,Recorder_Level)</f>
        <v>76</v>
      </c>
      <c r="D1138" s="13">
        <f>IF(B1138&lt;=C1138,C1138-B1138,0)</f>
        <v>0</v>
      </c>
      <c r="E1138" s="13">
        <f t="shared" si="68"/>
        <v>0</v>
      </c>
      <c r="F1138" s="13">
        <f t="shared" si="69"/>
        <v>0</v>
      </c>
      <c r="G1138" s="13" t="str">
        <f>IF(B1138&lt;=C1138,C1138-B1138,"No Order Needed")</f>
        <v>No Order Needed</v>
      </c>
      <c r="H1138" s="13">
        <f t="shared" si="70"/>
        <v>8</v>
      </c>
      <c r="I1138" s="13" t="str">
        <f t="shared" si="71"/>
        <v>Ok</v>
      </c>
    </row>
    <row r="1139" spans="1:9" x14ac:dyDescent="0.3">
      <c r="A1139" s="13" t="s">
        <v>2286</v>
      </c>
      <c r="B1139" s="13">
        <f>VLOOKUP(A1139,VLookup_Data,4,FALSE)</f>
        <v>131</v>
      </c>
      <c r="C1139" s="13">
        <f>_xlfn.XLOOKUP(A1139,Product_Name,Recorder_Level)</f>
        <v>69</v>
      </c>
      <c r="D1139" s="13">
        <f>IF(B1139&lt;=C1139,C1139-B1139,0)</f>
        <v>0</v>
      </c>
      <c r="E1139" s="13">
        <f t="shared" si="68"/>
        <v>0</v>
      </c>
      <c r="F1139" s="13">
        <f t="shared" si="69"/>
        <v>0</v>
      </c>
      <c r="G1139" s="13" t="str">
        <f>IF(B1139&lt;=C1139,C1139-B1139,"No Order Needed")</f>
        <v>No Order Needed</v>
      </c>
      <c r="H1139" s="13">
        <f t="shared" si="70"/>
        <v>0</v>
      </c>
      <c r="I1139" s="13" t="str">
        <f t="shared" si="71"/>
        <v>Ok</v>
      </c>
    </row>
    <row r="1140" spans="1:9" x14ac:dyDescent="0.3">
      <c r="A1140" s="13" t="s">
        <v>2288</v>
      </c>
      <c r="B1140" s="13">
        <f>VLOOKUP(A1140,VLookup_Data,4,FALSE)</f>
        <v>74</v>
      </c>
      <c r="C1140" s="13">
        <f>_xlfn.XLOOKUP(A1140,Product_Name,Recorder_Level)</f>
        <v>56</v>
      </c>
      <c r="D1140" s="13">
        <f>IF(B1140&lt;=C1140,C1140-B1140,0)</f>
        <v>0</v>
      </c>
      <c r="E1140" s="13">
        <f t="shared" si="68"/>
        <v>0</v>
      </c>
      <c r="F1140" s="13">
        <f t="shared" si="69"/>
        <v>0</v>
      </c>
      <c r="G1140" s="13" t="str">
        <f>IF(B1140&lt;=C1140,C1140-B1140,"No Order Needed")</f>
        <v>No Order Needed</v>
      </c>
      <c r="H1140" s="13">
        <f t="shared" si="70"/>
        <v>0</v>
      </c>
      <c r="I1140" s="13" t="str">
        <f t="shared" si="71"/>
        <v>Ok</v>
      </c>
    </row>
    <row r="1141" spans="1:9" x14ac:dyDescent="0.3">
      <c r="A1141" s="13" t="s">
        <v>2290</v>
      </c>
      <c r="B1141" s="13">
        <f>VLOOKUP(A1141,VLookup_Data,4,FALSE)</f>
        <v>43</v>
      </c>
      <c r="C1141" s="13">
        <f>_xlfn.XLOOKUP(A1141,Product_Name,Recorder_Level)</f>
        <v>53</v>
      </c>
      <c r="D1141" s="13">
        <f>IF(B1141&lt;=C1141,C1141-B1141,0)</f>
        <v>10</v>
      </c>
      <c r="E1141" s="13">
        <f t="shared" si="68"/>
        <v>10</v>
      </c>
      <c r="F1141" s="13">
        <f t="shared" si="69"/>
        <v>10</v>
      </c>
      <c r="G1141" s="13">
        <f>IF(B1141&lt;=C1141,C1141-B1141,"No Order Needed")</f>
        <v>10</v>
      </c>
      <c r="H1141" s="13">
        <f t="shared" si="70"/>
        <v>20</v>
      </c>
      <c r="I1141" s="13" t="str">
        <f t="shared" si="71"/>
        <v>Reorder</v>
      </c>
    </row>
    <row r="1142" spans="1:9" x14ac:dyDescent="0.3">
      <c r="A1142" s="13" t="s">
        <v>2292</v>
      </c>
      <c r="B1142" s="13">
        <f>VLOOKUP(A1142,VLookup_Data,4,FALSE)</f>
        <v>105</v>
      </c>
      <c r="C1142" s="13">
        <f>_xlfn.XLOOKUP(A1142,Product_Name,Recorder_Level)</f>
        <v>26</v>
      </c>
      <c r="D1142" s="13">
        <f>IF(B1142&lt;=C1142,C1142-B1142,0)</f>
        <v>0</v>
      </c>
      <c r="E1142" s="13">
        <f t="shared" si="68"/>
        <v>0</v>
      </c>
      <c r="F1142" s="13">
        <f t="shared" si="69"/>
        <v>0</v>
      </c>
      <c r="G1142" s="13" t="str">
        <f>IF(B1142&lt;=C1142,C1142-B1142,"No Order Needed")</f>
        <v>No Order Needed</v>
      </c>
      <c r="H1142" s="13">
        <f t="shared" si="70"/>
        <v>0</v>
      </c>
      <c r="I1142" s="13" t="str">
        <f t="shared" si="71"/>
        <v>Ok</v>
      </c>
    </row>
    <row r="1143" spans="1:9" x14ac:dyDescent="0.3">
      <c r="A1143" s="13" t="s">
        <v>2294</v>
      </c>
      <c r="B1143" s="13">
        <f>VLOOKUP(A1143,VLookup_Data,4,FALSE)</f>
        <v>158</v>
      </c>
      <c r="C1143" s="13">
        <f>_xlfn.XLOOKUP(A1143,Product_Name,Recorder_Level)</f>
        <v>54</v>
      </c>
      <c r="D1143" s="13">
        <f>IF(B1143&lt;=C1143,C1143-B1143,0)</f>
        <v>0</v>
      </c>
      <c r="E1143" s="13">
        <f t="shared" si="68"/>
        <v>0</v>
      </c>
      <c r="F1143" s="13">
        <f t="shared" si="69"/>
        <v>0</v>
      </c>
      <c r="G1143" s="13" t="str">
        <f>IF(B1143&lt;=C1143,C1143-B1143,"No Order Needed")</f>
        <v>No Order Needed</v>
      </c>
      <c r="H1143" s="13">
        <f t="shared" si="70"/>
        <v>0</v>
      </c>
      <c r="I1143" s="13" t="str">
        <f t="shared" si="71"/>
        <v>Ok</v>
      </c>
    </row>
    <row r="1144" spans="1:9" x14ac:dyDescent="0.3">
      <c r="A1144" s="13" t="s">
        <v>2296</v>
      </c>
      <c r="B1144" s="13">
        <f>VLOOKUP(A1144,VLookup_Data,4,FALSE)</f>
        <v>158</v>
      </c>
      <c r="C1144" s="13">
        <f>_xlfn.XLOOKUP(A1144,Product_Name,Recorder_Level)</f>
        <v>72</v>
      </c>
      <c r="D1144" s="13">
        <f>IF(B1144&lt;=C1144,C1144-B1144,0)</f>
        <v>0</v>
      </c>
      <c r="E1144" s="13">
        <f t="shared" si="68"/>
        <v>0</v>
      </c>
      <c r="F1144" s="13">
        <f t="shared" si="69"/>
        <v>0</v>
      </c>
      <c r="G1144" s="13" t="str">
        <f>IF(B1144&lt;=C1144,C1144-B1144,"No Order Needed")</f>
        <v>No Order Needed</v>
      </c>
      <c r="H1144" s="13">
        <f t="shared" si="70"/>
        <v>0</v>
      </c>
      <c r="I1144" s="13" t="str">
        <f t="shared" si="71"/>
        <v>Ok</v>
      </c>
    </row>
    <row r="1145" spans="1:9" x14ac:dyDescent="0.3">
      <c r="A1145" s="13" t="s">
        <v>2298</v>
      </c>
      <c r="B1145" s="13">
        <f>VLOOKUP(A1145,VLookup_Data,4,FALSE)</f>
        <v>115</v>
      </c>
      <c r="C1145" s="13">
        <f>_xlfn.XLOOKUP(A1145,Product_Name,Recorder_Level)</f>
        <v>0</v>
      </c>
      <c r="D1145" s="13">
        <f>IF(B1145&lt;=C1145,C1145-B1145,0)</f>
        <v>0</v>
      </c>
      <c r="E1145" s="13">
        <f t="shared" si="68"/>
        <v>0</v>
      </c>
      <c r="F1145" s="13">
        <f t="shared" si="69"/>
        <v>0</v>
      </c>
      <c r="G1145" s="13" t="str">
        <f>IF(B1145&lt;=C1145,C1145-B1145,"No Order Needed")</f>
        <v>No Order Needed</v>
      </c>
      <c r="H1145" s="13">
        <f t="shared" si="70"/>
        <v>0</v>
      </c>
      <c r="I1145" s="13" t="str">
        <f t="shared" si="71"/>
        <v>Ok</v>
      </c>
    </row>
    <row r="1146" spans="1:9" x14ac:dyDescent="0.3">
      <c r="A1146" s="13" t="s">
        <v>2300</v>
      </c>
      <c r="B1146" s="13">
        <f>VLOOKUP(A1146,VLookup_Data,4,FALSE)</f>
        <v>16</v>
      </c>
      <c r="C1146" s="13">
        <f>_xlfn.XLOOKUP(A1146,Product_Name,Recorder_Level)</f>
        <v>35</v>
      </c>
      <c r="D1146" s="13">
        <f>IF(B1146&lt;=C1146,C1146-B1146,0)</f>
        <v>19</v>
      </c>
      <c r="E1146" s="13">
        <f t="shared" si="68"/>
        <v>19</v>
      </c>
      <c r="F1146" s="13">
        <f t="shared" si="69"/>
        <v>19</v>
      </c>
      <c r="G1146" s="13">
        <f>IF(B1146&lt;=C1146,C1146-B1146,"No Order Needed")</f>
        <v>19</v>
      </c>
      <c r="H1146" s="13">
        <f t="shared" si="70"/>
        <v>29</v>
      </c>
      <c r="I1146" s="13" t="str">
        <f t="shared" si="71"/>
        <v>Reorder</v>
      </c>
    </row>
    <row r="1147" spans="1:9" x14ac:dyDescent="0.3">
      <c r="A1147" s="13" t="s">
        <v>2302</v>
      </c>
      <c r="B1147" s="13">
        <f>VLOOKUP(A1147,VLookup_Data,4,FALSE)</f>
        <v>158</v>
      </c>
      <c r="C1147" s="13">
        <f>_xlfn.XLOOKUP(A1147,Product_Name,Recorder_Level)</f>
        <v>20</v>
      </c>
      <c r="D1147" s="13">
        <f>IF(B1147&lt;=C1147,C1147-B1147,0)</f>
        <v>0</v>
      </c>
      <c r="E1147" s="13">
        <f t="shared" si="68"/>
        <v>0</v>
      </c>
      <c r="F1147" s="13">
        <f t="shared" si="69"/>
        <v>0</v>
      </c>
      <c r="G1147" s="13" t="str">
        <f>IF(B1147&lt;=C1147,C1147-B1147,"No Order Needed")</f>
        <v>No Order Needed</v>
      </c>
      <c r="H1147" s="13">
        <f t="shared" si="70"/>
        <v>0</v>
      </c>
      <c r="I1147" s="13" t="str">
        <f t="shared" si="71"/>
        <v>Ok</v>
      </c>
    </row>
    <row r="1148" spans="1:9" x14ac:dyDescent="0.3">
      <c r="A1148" s="13" t="s">
        <v>2304</v>
      </c>
      <c r="B1148" s="13">
        <f>VLOOKUP(A1148,VLookup_Data,4,FALSE)</f>
        <v>3</v>
      </c>
      <c r="C1148" s="13">
        <f>_xlfn.XLOOKUP(A1148,Product_Name,Recorder_Level)</f>
        <v>90</v>
      </c>
      <c r="D1148" s="13">
        <f>IF(B1148&lt;=C1148,C1148-B1148,0)</f>
        <v>87</v>
      </c>
      <c r="E1148" s="13">
        <f t="shared" si="68"/>
        <v>87</v>
      </c>
      <c r="F1148" s="13">
        <f t="shared" si="69"/>
        <v>87</v>
      </c>
      <c r="G1148" s="13">
        <f>IF(B1148&lt;=C1148,C1148-B1148,"No Order Needed")</f>
        <v>87</v>
      </c>
      <c r="H1148" s="13">
        <f t="shared" si="70"/>
        <v>97</v>
      </c>
      <c r="I1148" s="13" t="str">
        <f t="shared" si="71"/>
        <v>Reorder</v>
      </c>
    </row>
    <row r="1149" spans="1:9" x14ac:dyDescent="0.3">
      <c r="A1149" s="13" t="s">
        <v>2306</v>
      </c>
      <c r="B1149" s="13">
        <f>VLOOKUP(A1149,VLookup_Data,4,FALSE)</f>
        <v>139</v>
      </c>
      <c r="C1149" s="13">
        <f>_xlfn.XLOOKUP(A1149,Product_Name,Recorder_Level)</f>
        <v>94</v>
      </c>
      <c r="D1149" s="13">
        <f>IF(B1149&lt;=C1149,C1149-B1149,0)</f>
        <v>0</v>
      </c>
      <c r="E1149" s="13">
        <f t="shared" si="68"/>
        <v>0</v>
      </c>
      <c r="F1149" s="13">
        <f t="shared" si="69"/>
        <v>0</v>
      </c>
      <c r="G1149" s="13" t="str">
        <f>IF(B1149&lt;=C1149,C1149-B1149,"No Order Needed")</f>
        <v>No Order Needed</v>
      </c>
      <c r="H1149" s="13">
        <f t="shared" si="70"/>
        <v>0</v>
      </c>
      <c r="I1149" s="13" t="str">
        <f t="shared" si="71"/>
        <v>Ok</v>
      </c>
    </row>
    <row r="1150" spans="1:9" x14ac:dyDescent="0.3">
      <c r="A1150" s="13" t="s">
        <v>2308</v>
      </c>
      <c r="B1150" s="13">
        <f>VLOOKUP(A1150,VLookup_Data,4,FALSE)</f>
        <v>46</v>
      </c>
      <c r="C1150" s="13">
        <f>_xlfn.XLOOKUP(A1150,Product_Name,Recorder_Level)</f>
        <v>72</v>
      </c>
      <c r="D1150" s="13">
        <f>IF(B1150&lt;=C1150,C1150-B1150,0)</f>
        <v>26</v>
      </c>
      <c r="E1150" s="13">
        <f t="shared" si="68"/>
        <v>26</v>
      </c>
      <c r="F1150" s="13">
        <f t="shared" si="69"/>
        <v>26</v>
      </c>
      <c r="G1150" s="13">
        <f>IF(B1150&lt;=C1150,C1150-B1150,"No Order Needed")</f>
        <v>26</v>
      </c>
      <c r="H1150" s="13">
        <f t="shared" si="70"/>
        <v>36</v>
      </c>
      <c r="I1150" s="13" t="str">
        <f t="shared" si="71"/>
        <v>Reorder</v>
      </c>
    </row>
    <row r="1151" spans="1:9" x14ac:dyDescent="0.3">
      <c r="A1151" s="13" t="s">
        <v>2310</v>
      </c>
      <c r="B1151" s="13">
        <f>VLOOKUP(A1151,VLookup_Data,4,FALSE)</f>
        <v>105</v>
      </c>
      <c r="C1151" s="13">
        <f>_xlfn.XLOOKUP(A1151,Product_Name,Recorder_Level)</f>
        <v>43</v>
      </c>
      <c r="D1151" s="13">
        <f>IF(B1151&lt;=C1151,C1151-B1151,0)</f>
        <v>0</v>
      </c>
      <c r="E1151" s="13">
        <f t="shared" si="68"/>
        <v>0</v>
      </c>
      <c r="F1151" s="13">
        <f t="shared" si="69"/>
        <v>0</v>
      </c>
      <c r="G1151" s="13" t="str">
        <f>IF(B1151&lt;=C1151,C1151-B1151,"No Order Needed")</f>
        <v>No Order Needed</v>
      </c>
      <c r="H1151" s="13">
        <f t="shared" si="70"/>
        <v>0</v>
      </c>
      <c r="I1151" s="13" t="str">
        <f t="shared" si="71"/>
        <v>Ok</v>
      </c>
    </row>
    <row r="1152" spans="1:9" x14ac:dyDescent="0.3">
      <c r="A1152" s="13" t="s">
        <v>2312</v>
      </c>
      <c r="B1152" s="13">
        <f>VLOOKUP(A1152,VLookup_Data,4,FALSE)</f>
        <v>39</v>
      </c>
      <c r="C1152" s="13">
        <f>_xlfn.XLOOKUP(A1152,Product_Name,Recorder_Level)</f>
        <v>69</v>
      </c>
      <c r="D1152" s="13">
        <f>IF(B1152&lt;=C1152,C1152-B1152,0)</f>
        <v>30</v>
      </c>
      <c r="E1152" s="13">
        <f t="shared" si="68"/>
        <v>30</v>
      </c>
      <c r="F1152" s="13">
        <f t="shared" si="69"/>
        <v>30</v>
      </c>
      <c r="G1152" s="13">
        <f>IF(B1152&lt;=C1152,C1152-B1152,"No Order Needed")</f>
        <v>30</v>
      </c>
      <c r="H1152" s="13">
        <f t="shared" si="70"/>
        <v>40</v>
      </c>
      <c r="I1152" s="13" t="str">
        <f t="shared" si="71"/>
        <v>Reorder</v>
      </c>
    </row>
    <row r="1153" spans="1:9" x14ac:dyDescent="0.3">
      <c r="A1153" s="13" t="s">
        <v>2314</v>
      </c>
      <c r="B1153" s="13">
        <f>VLOOKUP(A1153,VLookup_Data,4,FALSE)</f>
        <v>194</v>
      </c>
      <c r="C1153" s="13">
        <f>_xlfn.XLOOKUP(A1153,Product_Name,Recorder_Level)</f>
        <v>0</v>
      </c>
      <c r="D1153" s="13">
        <f>IF(B1153&lt;=C1153,C1153-B1153,0)</f>
        <v>0</v>
      </c>
      <c r="E1153" s="13">
        <f t="shared" si="68"/>
        <v>0</v>
      </c>
      <c r="F1153" s="13">
        <f t="shared" si="69"/>
        <v>0</v>
      </c>
      <c r="G1153" s="13" t="str">
        <f>IF(B1153&lt;=C1153,C1153-B1153,"No Order Needed")</f>
        <v>No Order Needed</v>
      </c>
      <c r="H1153" s="13">
        <f t="shared" si="70"/>
        <v>0</v>
      </c>
      <c r="I1153" s="13" t="str">
        <f t="shared" si="71"/>
        <v>Ok</v>
      </c>
    </row>
    <row r="1154" spans="1:9" x14ac:dyDescent="0.3">
      <c r="A1154" s="13" t="s">
        <v>2316</v>
      </c>
      <c r="B1154" s="13">
        <f>VLOOKUP(A1154,VLookup_Data,4,FALSE)</f>
        <v>112</v>
      </c>
      <c r="C1154" s="13">
        <f>_xlfn.XLOOKUP(A1154,Product_Name,Recorder_Level)</f>
        <v>73</v>
      </c>
      <c r="D1154" s="13">
        <f>IF(B1154&lt;=C1154,C1154-B1154,0)</f>
        <v>0</v>
      </c>
      <c r="E1154" s="13">
        <f t="shared" si="68"/>
        <v>0</v>
      </c>
      <c r="F1154" s="13">
        <f t="shared" si="69"/>
        <v>0</v>
      </c>
      <c r="G1154" s="13" t="str">
        <f>IF(B1154&lt;=C1154,C1154-B1154,"No Order Needed")</f>
        <v>No Order Needed</v>
      </c>
      <c r="H1154" s="13">
        <f t="shared" si="70"/>
        <v>0</v>
      </c>
      <c r="I1154" s="13" t="str">
        <f t="shared" si="71"/>
        <v>Ok</v>
      </c>
    </row>
    <row r="1155" spans="1:9" x14ac:dyDescent="0.3">
      <c r="A1155" s="13" t="s">
        <v>2318</v>
      </c>
      <c r="B1155" s="13">
        <f>VLOOKUP(A1155,VLookup_Data,4,FALSE)</f>
        <v>83</v>
      </c>
      <c r="C1155" s="13">
        <f>_xlfn.XLOOKUP(A1155,Product_Name,Recorder_Level)</f>
        <v>57</v>
      </c>
      <c r="D1155" s="13">
        <f>IF(B1155&lt;=C1155,C1155-B1155,0)</f>
        <v>0</v>
      </c>
      <c r="E1155" s="13">
        <f t="shared" ref="E1155:E1218" si="72">IF(C1155-B1155&gt;0,C1155-B1155,0)</f>
        <v>0</v>
      </c>
      <c r="F1155" s="13">
        <f t="shared" ref="F1155:F1218" si="73">MAX(C1155-B1155,0)</f>
        <v>0</v>
      </c>
      <c r="G1155" s="13" t="str">
        <f>IF(B1155&lt;=C1155,C1155-B1155,"No Order Needed")</f>
        <v>No Order Needed</v>
      </c>
      <c r="H1155" s="13">
        <f t="shared" ref="H1155:H1218" si="74">MAX((C1155-B1155)+10,0)</f>
        <v>0</v>
      </c>
      <c r="I1155" s="13" t="str">
        <f t="shared" ref="I1155:I1218" si="75">IF(B1155=0,"Urgent",IF(B1155&lt;=C1155,"Reorder","Ok"))</f>
        <v>Ok</v>
      </c>
    </row>
    <row r="1156" spans="1:9" x14ac:dyDescent="0.3">
      <c r="A1156" s="13" t="s">
        <v>2321</v>
      </c>
      <c r="B1156" s="13">
        <f>VLOOKUP(A1156,VLookup_Data,4,FALSE)</f>
        <v>21</v>
      </c>
      <c r="C1156" s="13">
        <f>_xlfn.XLOOKUP(A1156,Product_Name,Recorder_Level)</f>
        <v>76</v>
      </c>
      <c r="D1156" s="13">
        <f>IF(B1156&lt;=C1156,C1156-B1156,0)</f>
        <v>55</v>
      </c>
      <c r="E1156" s="13">
        <f t="shared" si="72"/>
        <v>55</v>
      </c>
      <c r="F1156" s="13">
        <f t="shared" si="73"/>
        <v>55</v>
      </c>
      <c r="G1156" s="13">
        <f>IF(B1156&lt;=C1156,C1156-B1156,"No Order Needed")</f>
        <v>55</v>
      </c>
      <c r="H1156" s="13">
        <f t="shared" si="74"/>
        <v>65</v>
      </c>
      <c r="I1156" s="13" t="str">
        <f t="shared" si="75"/>
        <v>Reorder</v>
      </c>
    </row>
    <row r="1157" spans="1:9" x14ac:dyDescent="0.3">
      <c r="A1157" s="13" t="s">
        <v>2323</v>
      </c>
      <c r="B1157" s="13">
        <f>VLOOKUP(A1157,VLookup_Data,4,FALSE)</f>
        <v>79</v>
      </c>
      <c r="C1157" s="13">
        <f>_xlfn.XLOOKUP(A1157,Product_Name,Recorder_Level)</f>
        <v>53</v>
      </c>
      <c r="D1157" s="13">
        <f>IF(B1157&lt;=C1157,C1157-B1157,0)</f>
        <v>0</v>
      </c>
      <c r="E1157" s="13">
        <f t="shared" si="72"/>
        <v>0</v>
      </c>
      <c r="F1157" s="13">
        <f t="shared" si="73"/>
        <v>0</v>
      </c>
      <c r="G1157" s="13" t="str">
        <f>IF(B1157&lt;=C1157,C1157-B1157,"No Order Needed")</f>
        <v>No Order Needed</v>
      </c>
      <c r="H1157" s="13">
        <f t="shared" si="74"/>
        <v>0</v>
      </c>
      <c r="I1157" s="13" t="str">
        <f t="shared" si="75"/>
        <v>Ok</v>
      </c>
    </row>
    <row r="1158" spans="1:9" x14ac:dyDescent="0.3">
      <c r="A1158" s="13" t="s">
        <v>1784</v>
      </c>
      <c r="B1158" s="13">
        <f>VLOOKUP(A1158,VLookup_Data,4,FALSE)</f>
        <v>20</v>
      </c>
      <c r="C1158" s="13">
        <f>_xlfn.XLOOKUP(A1158,Product_Name,Recorder_Level)</f>
        <v>88</v>
      </c>
      <c r="D1158" s="13">
        <f>IF(B1158&lt;=C1158,C1158-B1158,0)</f>
        <v>68</v>
      </c>
      <c r="E1158" s="13">
        <f t="shared" si="72"/>
        <v>68</v>
      </c>
      <c r="F1158" s="13">
        <f t="shared" si="73"/>
        <v>68</v>
      </c>
      <c r="G1158" s="13">
        <f>IF(B1158&lt;=C1158,C1158-B1158,"No Order Needed")</f>
        <v>68</v>
      </c>
      <c r="H1158" s="13">
        <f t="shared" si="74"/>
        <v>78</v>
      </c>
      <c r="I1158" s="13" t="str">
        <f t="shared" si="75"/>
        <v>Reorder</v>
      </c>
    </row>
    <row r="1159" spans="1:9" x14ac:dyDescent="0.3">
      <c r="A1159" s="13" t="s">
        <v>390</v>
      </c>
      <c r="B1159" s="13">
        <f>VLOOKUP(A1159,VLookup_Data,4,FALSE)</f>
        <v>25</v>
      </c>
      <c r="C1159" s="13">
        <f>_xlfn.XLOOKUP(A1159,Product_Name,Recorder_Level)</f>
        <v>55</v>
      </c>
      <c r="D1159" s="13">
        <f>IF(B1159&lt;=C1159,C1159-B1159,0)</f>
        <v>30</v>
      </c>
      <c r="E1159" s="13">
        <f t="shared" si="72"/>
        <v>30</v>
      </c>
      <c r="F1159" s="13">
        <f t="shared" si="73"/>
        <v>30</v>
      </c>
      <c r="G1159" s="13">
        <f>IF(B1159&lt;=C1159,C1159-B1159,"No Order Needed")</f>
        <v>30</v>
      </c>
      <c r="H1159" s="13">
        <f t="shared" si="74"/>
        <v>40</v>
      </c>
      <c r="I1159" s="13" t="str">
        <f t="shared" si="75"/>
        <v>Reorder</v>
      </c>
    </row>
    <row r="1160" spans="1:9" x14ac:dyDescent="0.3">
      <c r="A1160" s="13" t="s">
        <v>2327</v>
      </c>
      <c r="B1160" s="13">
        <f>VLOOKUP(A1160,VLookup_Data,4,FALSE)</f>
        <v>65</v>
      </c>
      <c r="C1160" s="13">
        <f>_xlfn.XLOOKUP(A1160,Product_Name,Recorder_Level)</f>
        <v>84</v>
      </c>
      <c r="D1160" s="13">
        <f>IF(B1160&lt;=C1160,C1160-B1160,0)</f>
        <v>19</v>
      </c>
      <c r="E1160" s="13">
        <f t="shared" si="72"/>
        <v>19</v>
      </c>
      <c r="F1160" s="13">
        <f t="shared" si="73"/>
        <v>19</v>
      </c>
      <c r="G1160" s="13">
        <f>IF(B1160&lt;=C1160,C1160-B1160,"No Order Needed")</f>
        <v>19</v>
      </c>
      <c r="H1160" s="13">
        <f t="shared" si="74"/>
        <v>29</v>
      </c>
      <c r="I1160" s="13" t="str">
        <f t="shared" si="75"/>
        <v>Reorder</v>
      </c>
    </row>
    <row r="1161" spans="1:9" x14ac:dyDescent="0.3">
      <c r="A1161" s="13" t="s">
        <v>2329</v>
      </c>
      <c r="B1161" s="13">
        <f>VLOOKUP(A1161,VLookup_Data,4,FALSE)</f>
        <v>158</v>
      </c>
      <c r="C1161" s="13">
        <f>_xlfn.XLOOKUP(A1161,Product_Name,Recorder_Level)</f>
        <v>76</v>
      </c>
      <c r="D1161" s="13">
        <f>IF(B1161&lt;=C1161,C1161-B1161,0)</f>
        <v>0</v>
      </c>
      <c r="E1161" s="13">
        <f t="shared" si="72"/>
        <v>0</v>
      </c>
      <c r="F1161" s="13">
        <f t="shared" si="73"/>
        <v>0</v>
      </c>
      <c r="G1161" s="13" t="str">
        <f>IF(B1161&lt;=C1161,C1161-B1161,"No Order Needed")</f>
        <v>No Order Needed</v>
      </c>
      <c r="H1161" s="13">
        <f t="shared" si="74"/>
        <v>0</v>
      </c>
      <c r="I1161" s="13" t="str">
        <f t="shared" si="75"/>
        <v>Ok</v>
      </c>
    </row>
    <row r="1162" spans="1:9" x14ac:dyDescent="0.3">
      <c r="A1162" s="13" t="s">
        <v>2331</v>
      </c>
      <c r="B1162" s="13">
        <f>VLOOKUP(A1162,VLookup_Data,4,FALSE)</f>
        <v>14</v>
      </c>
      <c r="C1162" s="13">
        <f>_xlfn.XLOOKUP(A1162,Product_Name,Recorder_Level)</f>
        <v>31</v>
      </c>
      <c r="D1162" s="13">
        <f>IF(B1162&lt;=C1162,C1162-B1162,0)</f>
        <v>17</v>
      </c>
      <c r="E1162" s="13">
        <f t="shared" si="72"/>
        <v>17</v>
      </c>
      <c r="F1162" s="13">
        <f t="shared" si="73"/>
        <v>17</v>
      </c>
      <c r="G1162" s="13">
        <f>IF(B1162&lt;=C1162,C1162-B1162,"No Order Needed")</f>
        <v>17</v>
      </c>
      <c r="H1162" s="13">
        <f t="shared" si="74"/>
        <v>27</v>
      </c>
      <c r="I1162" s="13" t="str">
        <f t="shared" si="75"/>
        <v>Reorder</v>
      </c>
    </row>
    <row r="1163" spans="1:9" x14ac:dyDescent="0.3">
      <c r="A1163" s="13" t="s">
        <v>1029</v>
      </c>
      <c r="B1163" s="13">
        <f>VLOOKUP(A1163,VLookup_Data,4,FALSE)</f>
        <v>30</v>
      </c>
      <c r="C1163" s="13">
        <f>_xlfn.XLOOKUP(A1163,Product_Name,Recorder_Level)</f>
        <v>24</v>
      </c>
      <c r="D1163" s="13">
        <f>IF(B1163&lt;=C1163,C1163-B1163,0)</f>
        <v>0</v>
      </c>
      <c r="E1163" s="13">
        <f t="shared" si="72"/>
        <v>0</v>
      </c>
      <c r="F1163" s="13">
        <f t="shared" si="73"/>
        <v>0</v>
      </c>
      <c r="G1163" s="13" t="str">
        <f>IF(B1163&lt;=C1163,C1163-B1163,"No Order Needed")</f>
        <v>No Order Needed</v>
      </c>
      <c r="H1163" s="13">
        <f t="shared" si="74"/>
        <v>4</v>
      </c>
      <c r="I1163" s="13" t="str">
        <f t="shared" si="75"/>
        <v>Ok</v>
      </c>
    </row>
    <row r="1164" spans="1:9" x14ac:dyDescent="0.3">
      <c r="A1164" s="13" t="s">
        <v>1627</v>
      </c>
      <c r="B1164" s="13">
        <f>VLOOKUP(A1164,VLookup_Data,4,FALSE)</f>
        <v>63</v>
      </c>
      <c r="C1164" s="13">
        <f>_xlfn.XLOOKUP(A1164,Product_Name,Recorder_Level)</f>
        <v>78</v>
      </c>
      <c r="D1164" s="13">
        <f>IF(B1164&lt;=C1164,C1164-B1164,0)</f>
        <v>15</v>
      </c>
      <c r="E1164" s="13">
        <f t="shared" si="72"/>
        <v>15</v>
      </c>
      <c r="F1164" s="13">
        <f t="shared" si="73"/>
        <v>15</v>
      </c>
      <c r="G1164" s="13">
        <f>IF(B1164&lt;=C1164,C1164-B1164,"No Order Needed")</f>
        <v>15</v>
      </c>
      <c r="H1164" s="13">
        <f t="shared" si="74"/>
        <v>25</v>
      </c>
      <c r="I1164" s="13" t="str">
        <f t="shared" si="75"/>
        <v>Reorder</v>
      </c>
    </row>
    <row r="1165" spans="1:9" x14ac:dyDescent="0.3">
      <c r="A1165" s="13" t="s">
        <v>2336</v>
      </c>
      <c r="B1165" s="13">
        <f>VLOOKUP(A1165,VLookup_Data,4,FALSE)</f>
        <v>197</v>
      </c>
      <c r="C1165" s="13">
        <f>_xlfn.XLOOKUP(A1165,Product_Name,Recorder_Level)</f>
        <v>55</v>
      </c>
      <c r="D1165" s="13">
        <f>IF(B1165&lt;=C1165,C1165-B1165,0)</f>
        <v>0</v>
      </c>
      <c r="E1165" s="13">
        <f t="shared" si="72"/>
        <v>0</v>
      </c>
      <c r="F1165" s="13">
        <f t="shared" si="73"/>
        <v>0</v>
      </c>
      <c r="G1165" s="13" t="str">
        <f>IF(B1165&lt;=C1165,C1165-B1165,"No Order Needed")</f>
        <v>No Order Needed</v>
      </c>
      <c r="H1165" s="13">
        <f t="shared" si="74"/>
        <v>0</v>
      </c>
      <c r="I1165" s="13" t="str">
        <f t="shared" si="75"/>
        <v>Ok</v>
      </c>
    </row>
    <row r="1166" spans="1:9" x14ac:dyDescent="0.3">
      <c r="A1166" s="13" t="s">
        <v>2338</v>
      </c>
      <c r="B1166" s="13">
        <f>VLOOKUP(A1166,VLookup_Data,4,FALSE)</f>
        <v>126</v>
      </c>
      <c r="C1166" s="13">
        <f>_xlfn.XLOOKUP(A1166,Product_Name,Recorder_Level)</f>
        <v>99</v>
      </c>
      <c r="D1166" s="13">
        <f>IF(B1166&lt;=C1166,C1166-B1166,0)</f>
        <v>0</v>
      </c>
      <c r="E1166" s="13">
        <f t="shared" si="72"/>
        <v>0</v>
      </c>
      <c r="F1166" s="13">
        <f t="shared" si="73"/>
        <v>0</v>
      </c>
      <c r="G1166" s="13" t="str">
        <f>IF(B1166&lt;=C1166,C1166-B1166,"No Order Needed")</f>
        <v>No Order Needed</v>
      </c>
      <c r="H1166" s="13">
        <f t="shared" si="74"/>
        <v>0</v>
      </c>
      <c r="I1166" s="13" t="str">
        <f t="shared" si="75"/>
        <v>Ok</v>
      </c>
    </row>
    <row r="1167" spans="1:9" x14ac:dyDescent="0.3">
      <c r="A1167" s="13" t="s">
        <v>2340</v>
      </c>
      <c r="B1167" s="13">
        <f>VLOOKUP(A1167,VLookup_Data,4,FALSE)</f>
        <v>95</v>
      </c>
      <c r="C1167" s="13">
        <f>_xlfn.XLOOKUP(A1167,Product_Name,Recorder_Level)</f>
        <v>52</v>
      </c>
      <c r="D1167" s="13">
        <f>IF(B1167&lt;=C1167,C1167-B1167,0)</f>
        <v>0</v>
      </c>
      <c r="E1167" s="13">
        <f t="shared" si="72"/>
        <v>0</v>
      </c>
      <c r="F1167" s="13">
        <f t="shared" si="73"/>
        <v>0</v>
      </c>
      <c r="G1167" s="13" t="str">
        <f>IF(B1167&lt;=C1167,C1167-B1167,"No Order Needed")</f>
        <v>No Order Needed</v>
      </c>
      <c r="H1167" s="13">
        <f t="shared" si="74"/>
        <v>0</v>
      </c>
      <c r="I1167" s="13" t="str">
        <f t="shared" si="75"/>
        <v>Ok</v>
      </c>
    </row>
    <row r="1168" spans="1:9" x14ac:dyDescent="0.3">
      <c r="A1168" s="13" t="s">
        <v>2342</v>
      </c>
      <c r="B1168" s="13">
        <f>VLOOKUP(A1168,VLookup_Data,4,FALSE)</f>
        <v>37</v>
      </c>
      <c r="C1168" s="13">
        <f>_xlfn.XLOOKUP(A1168,Product_Name,Recorder_Level)</f>
        <v>86</v>
      </c>
      <c r="D1168" s="13">
        <f>IF(B1168&lt;=C1168,C1168-B1168,0)</f>
        <v>49</v>
      </c>
      <c r="E1168" s="13">
        <f t="shared" si="72"/>
        <v>49</v>
      </c>
      <c r="F1168" s="13">
        <f t="shared" si="73"/>
        <v>49</v>
      </c>
      <c r="G1168" s="13">
        <f>IF(B1168&lt;=C1168,C1168-B1168,"No Order Needed")</f>
        <v>49</v>
      </c>
      <c r="H1168" s="13">
        <f t="shared" si="74"/>
        <v>59</v>
      </c>
      <c r="I1168" s="13" t="str">
        <f t="shared" si="75"/>
        <v>Reorder</v>
      </c>
    </row>
    <row r="1169" spans="1:9" x14ac:dyDescent="0.3">
      <c r="A1169" s="13" t="s">
        <v>452</v>
      </c>
      <c r="B1169" s="13">
        <f>VLOOKUP(A1169,VLookup_Data,4,FALSE)</f>
        <v>177</v>
      </c>
      <c r="C1169" s="13">
        <f>_xlfn.XLOOKUP(A1169,Product_Name,Recorder_Level)</f>
        <v>97</v>
      </c>
      <c r="D1169" s="13">
        <f>IF(B1169&lt;=C1169,C1169-B1169,0)</f>
        <v>0</v>
      </c>
      <c r="E1169" s="13">
        <f t="shared" si="72"/>
        <v>0</v>
      </c>
      <c r="F1169" s="13">
        <f t="shared" si="73"/>
        <v>0</v>
      </c>
      <c r="G1169" s="13" t="str">
        <f>IF(B1169&lt;=C1169,C1169-B1169,"No Order Needed")</f>
        <v>No Order Needed</v>
      </c>
      <c r="H1169" s="13">
        <f t="shared" si="74"/>
        <v>0</v>
      </c>
      <c r="I1169" s="13" t="str">
        <f t="shared" si="75"/>
        <v>Ok</v>
      </c>
    </row>
    <row r="1170" spans="1:9" x14ac:dyDescent="0.3">
      <c r="A1170" s="13" t="s">
        <v>2345</v>
      </c>
      <c r="B1170" s="13">
        <f>VLOOKUP(A1170,VLookup_Data,4,FALSE)</f>
        <v>197</v>
      </c>
      <c r="C1170" s="13">
        <f>_xlfn.XLOOKUP(A1170,Product_Name,Recorder_Level)</f>
        <v>31</v>
      </c>
      <c r="D1170" s="13">
        <f>IF(B1170&lt;=C1170,C1170-B1170,0)</f>
        <v>0</v>
      </c>
      <c r="E1170" s="13">
        <f t="shared" si="72"/>
        <v>0</v>
      </c>
      <c r="F1170" s="13">
        <f t="shared" si="73"/>
        <v>0</v>
      </c>
      <c r="G1170" s="13" t="str">
        <f>IF(B1170&lt;=C1170,C1170-B1170,"No Order Needed")</f>
        <v>No Order Needed</v>
      </c>
      <c r="H1170" s="13">
        <f t="shared" si="74"/>
        <v>0</v>
      </c>
      <c r="I1170" s="13" t="str">
        <f t="shared" si="75"/>
        <v>Ok</v>
      </c>
    </row>
    <row r="1171" spans="1:9" x14ac:dyDescent="0.3">
      <c r="A1171" s="13" t="s">
        <v>2152</v>
      </c>
      <c r="B1171" s="13">
        <f>VLOOKUP(A1171,VLookup_Data,4,FALSE)</f>
        <v>109</v>
      </c>
      <c r="C1171" s="13">
        <f>_xlfn.XLOOKUP(A1171,Product_Name,Recorder_Level)</f>
        <v>71</v>
      </c>
      <c r="D1171" s="13">
        <f>IF(B1171&lt;=C1171,C1171-B1171,0)</f>
        <v>0</v>
      </c>
      <c r="E1171" s="13">
        <f t="shared" si="72"/>
        <v>0</v>
      </c>
      <c r="F1171" s="13">
        <f t="shared" si="73"/>
        <v>0</v>
      </c>
      <c r="G1171" s="13" t="str">
        <f>IF(B1171&lt;=C1171,C1171-B1171,"No Order Needed")</f>
        <v>No Order Needed</v>
      </c>
      <c r="H1171" s="13">
        <f t="shared" si="74"/>
        <v>0</v>
      </c>
      <c r="I1171" s="13" t="str">
        <f t="shared" si="75"/>
        <v>Ok</v>
      </c>
    </row>
    <row r="1172" spans="1:9" x14ac:dyDescent="0.3">
      <c r="A1172" s="13" t="s">
        <v>4712</v>
      </c>
      <c r="B1172" s="13">
        <f>VLOOKUP(A1172,VLookup_Data,4,FALSE)</f>
        <v>31</v>
      </c>
      <c r="C1172" s="13">
        <f>_xlfn.XLOOKUP(A1172,Product_Name,Recorder_Level)</f>
        <v>34</v>
      </c>
      <c r="D1172" s="13">
        <f>IF(B1172&lt;=C1172,C1172-B1172,0)</f>
        <v>3</v>
      </c>
      <c r="E1172" s="13">
        <f t="shared" si="72"/>
        <v>3</v>
      </c>
      <c r="F1172" s="13">
        <f t="shared" si="73"/>
        <v>3</v>
      </c>
      <c r="G1172" s="13">
        <f>IF(B1172&lt;=C1172,C1172-B1172,"No Order Needed")</f>
        <v>3</v>
      </c>
      <c r="H1172" s="13">
        <f t="shared" si="74"/>
        <v>13</v>
      </c>
      <c r="I1172" s="13" t="str">
        <f t="shared" si="75"/>
        <v>Reorder</v>
      </c>
    </row>
    <row r="1173" spans="1:9" x14ac:dyDescent="0.3">
      <c r="A1173" s="13" t="s">
        <v>2350</v>
      </c>
      <c r="B1173" s="13">
        <f>VLOOKUP(A1173,VLookup_Data,4,FALSE)</f>
        <v>53</v>
      </c>
      <c r="C1173" s="13">
        <f>_xlfn.XLOOKUP(A1173,Product_Name,Recorder_Level)</f>
        <v>0</v>
      </c>
      <c r="D1173" s="13">
        <f>IF(B1173&lt;=C1173,C1173-B1173,0)</f>
        <v>0</v>
      </c>
      <c r="E1173" s="13">
        <f t="shared" si="72"/>
        <v>0</v>
      </c>
      <c r="F1173" s="13">
        <f t="shared" si="73"/>
        <v>0</v>
      </c>
      <c r="G1173" s="13" t="str">
        <f>IF(B1173&lt;=C1173,C1173-B1173,"No Order Needed")</f>
        <v>No Order Needed</v>
      </c>
      <c r="H1173" s="13">
        <f t="shared" si="74"/>
        <v>0</v>
      </c>
      <c r="I1173" s="13" t="str">
        <f t="shared" si="75"/>
        <v>Ok</v>
      </c>
    </row>
    <row r="1174" spans="1:9" x14ac:dyDescent="0.3">
      <c r="A1174" s="13" t="s">
        <v>2352</v>
      </c>
      <c r="B1174" s="13">
        <f>VLOOKUP(A1174,VLookup_Data,4,FALSE)</f>
        <v>115</v>
      </c>
      <c r="C1174" s="13">
        <f>_xlfn.XLOOKUP(A1174,Product_Name,Recorder_Level)</f>
        <v>97</v>
      </c>
      <c r="D1174" s="13">
        <f>IF(B1174&lt;=C1174,C1174-B1174,0)</f>
        <v>0</v>
      </c>
      <c r="E1174" s="13">
        <f t="shared" si="72"/>
        <v>0</v>
      </c>
      <c r="F1174" s="13">
        <f t="shared" si="73"/>
        <v>0</v>
      </c>
      <c r="G1174" s="13" t="str">
        <f>IF(B1174&lt;=C1174,C1174-B1174,"No Order Needed")</f>
        <v>No Order Needed</v>
      </c>
      <c r="H1174" s="13">
        <f t="shared" si="74"/>
        <v>0</v>
      </c>
      <c r="I1174" s="13" t="str">
        <f t="shared" si="75"/>
        <v>Ok</v>
      </c>
    </row>
    <row r="1175" spans="1:9" x14ac:dyDescent="0.3">
      <c r="A1175" s="13" t="s">
        <v>645</v>
      </c>
      <c r="B1175" s="13">
        <f>VLOOKUP(A1175,VLookup_Data,4,FALSE)</f>
        <v>122</v>
      </c>
      <c r="C1175" s="13">
        <f>_xlfn.XLOOKUP(A1175,Product_Name,Recorder_Level)</f>
        <v>58</v>
      </c>
      <c r="D1175" s="13">
        <f>IF(B1175&lt;=C1175,C1175-B1175,0)</f>
        <v>0</v>
      </c>
      <c r="E1175" s="13">
        <f t="shared" si="72"/>
        <v>0</v>
      </c>
      <c r="F1175" s="13">
        <f t="shared" si="73"/>
        <v>0</v>
      </c>
      <c r="G1175" s="13" t="str">
        <f>IF(B1175&lt;=C1175,C1175-B1175,"No Order Needed")</f>
        <v>No Order Needed</v>
      </c>
      <c r="H1175" s="13">
        <f t="shared" si="74"/>
        <v>0</v>
      </c>
      <c r="I1175" s="13" t="str">
        <f t="shared" si="75"/>
        <v>Ok</v>
      </c>
    </row>
    <row r="1176" spans="1:9" x14ac:dyDescent="0.3">
      <c r="A1176" s="13" t="s">
        <v>1329</v>
      </c>
      <c r="B1176" s="13">
        <f>VLOOKUP(A1176,VLookup_Data,4,FALSE)</f>
        <v>75</v>
      </c>
      <c r="C1176" s="13">
        <f>_xlfn.XLOOKUP(A1176,Product_Name,Recorder_Level)</f>
        <v>73</v>
      </c>
      <c r="D1176" s="13">
        <f>IF(B1176&lt;=C1176,C1176-B1176,0)</f>
        <v>0</v>
      </c>
      <c r="E1176" s="13">
        <f t="shared" si="72"/>
        <v>0</v>
      </c>
      <c r="F1176" s="13">
        <f t="shared" si="73"/>
        <v>0</v>
      </c>
      <c r="G1176" s="13" t="str">
        <f>IF(B1176&lt;=C1176,C1176-B1176,"No Order Needed")</f>
        <v>No Order Needed</v>
      </c>
      <c r="H1176" s="13">
        <f t="shared" si="74"/>
        <v>8</v>
      </c>
      <c r="I1176" s="13" t="str">
        <f t="shared" si="75"/>
        <v>Ok</v>
      </c>
    </row>
    <row r="1177" spans="1:9" x14ac:dyDescent="0.3">
      <c r="A1177" s="13" t="s">
        <v>2357</v>
      </c>
      <c r="B1177" s="13">
        <f>VLOOKUP(A1177,VLookup_Data,4,FALSE)</f>
        <v>140</v>
      </c>
      <c r="C1177" s="13">
        <f>_xlfn.XLOOKUP(A1177,Product_Name,Recorder_Level)</f>
        <v>54</v>
      </c>
      <c r="D1177" s="13">
        <f>IF(B1177&lt;=C1177,C1177-B1177,0)</f>
        <v>0</v>
      </c>
      <c r="E1177" s="13">
        <f t="shared" si="72"/>
        <v>0</v>
      </c>
      <c r="F1177" s="13">
        <f t="shared" si="73"/>
        <v>0</v>
      </c>
      <c r="G1177" s="13" t="str">
        <f>IF(B1177&lt;=C1177,C1177-B1177,"No Order Needed")</f>
        <v>No Order Needed</v>
      </c>
      <c r="H1177" s="13">
        <f t="shared" si="74"/>
        <v>0</v>
      </c>
      <c r="I1177" s="13" t="str">
        <f t="shared" si="75"/>
        <v>Ok</v>
      </c>
    </row>
    <row r="1178" spans="1:9" x14ac:dyDescent="0.3">
      <c r="A1178" s="13" t="s">
        <v>2359</v>
      </c>
      <c r="B1178" s="13">
        <f>VLOOKUP(A1178,VLookup_Data,4,FALSE)</f>
        <v>152</v>
      </c>
      <c r="C1178" s="13">
        <f>_xlfn.XLOOKUP(A1178,Product_Name,Recorder_Level)</f>
        <v>41</v>
      </c>
      <c r="D1178" s="13">
        <f>IF(B1178&lt;=C1178,C1178-B1178,0)</f>
        <v>0</v>
      </c>
      <c r="E1178" s="13">
        <f t="shared" si="72"/>
        <v>0</v>
      </c>
      <c r="F1178" s="13">
        <f t="shared" si="73"/>
        <v>0</v>
      </c>
      <c r="G1178" s="13" t="str">
        <f>IF(B1178&lt;=C1178,C1178-B1178,"No Order Needed")</f>
        <v>No Order Needed</v>
      </c>
      <c r="H1178" s="13">
        <f t="shared" si="74"/>
        <v>0</v>
      </c>
      <c r="I1178" s="13" t="str">
        <f t="shared" si="75"/>
        <v>Ok</v>
      </c>
    </row>
    <row r="1179" spans="1:9" x14ac:dyDescent="0.3">
      <c r="A1179" s="13" t="s">
        <v>2361</v>
      </c>
      <c r="B1179" s="13">
        <f>VLOOKUP(A1179,VLookup_Data,4,FALSE)</f>
        <v>88</v>
      </c>
      <c r="C1179" s="13">
        <f>_xlfn.XLOOKUP(A1179,Product_Name,Recorder_Level)</f>
        <v>91</v>
      </c>
      <c r="D1179" s="13">
        <f>IF(B1179&lt;=C1179,C1179-B1179,0)</f>
        <v>3</v>
      </c>
      <c r="E1179" s="13">
        <f t="shared" si="72"/>
        <v>3</v>
      </c>
      <c r="F1179" s="13">
        <f t="shared" si="73"/>
        <v>3</v>
      </c>
      <c r="G1179" s="13">
        <f>IF(B1179&lt;=C1179,C1179-B1179,"No Order Needed")</f>
        <v>3</v>
      </c>
      <c r="H1179" s="13">
        <f t="shared" si="74"/>
        <v>13</v>
      </c>
      <c r="I1179" s="13" t="str">
        <f t="shared" si="75"/>
        <v>Reorder</v>
      </c>
    </row>
    <row r="1180" spans="1:9" x14ac:dyDescent="0.3">
      <c r="A1180" s="13" t="s">
        <v>2363</v>
      </c>
      <c r="B1180" s="13">
        <f>VLOOKUP(A1180,VLookup_Data,4,FALSE)</f>
        <v>166</v>
      </c>
      <c r="C1180" s="13">
        <f>_xlfn.XLOOKUP(A1180,Product_Name,Recorder_Level)</f>
        <v>0</v>
      </c>
      <c r="D1180" s="13">
        <f>IF(B1180&lt;=C1180,C1180-B1180,0)</f>
        <v>0</v>
      </c>
      <c r="E1180" s="13">
        <f t="shared" si="72"/>
        <v>0</v>
      </c>
      <c r="F1180" s="13">
        <f t="shared" si="73"/>
        <v>0</v>
      </c>
      <c r="G1180" s="13" t="str">
        <f>IF(B1180&lt;=C1180,C1180-B1180,"No Order Needed")</f>
        <v>No Order Needed</v>
      </c>
      <c r="H1180" s="13">
        <f t="shared" si="74"/>
        <v>0</v>
      </c>
      <c r="I1180" s="13" t="str">
        <f t="shared" si="75"/>
        <v>Ok</v>
      </c>
    </row>
    <row r="1181" spans="1:9" x14ac:dyDescent="0.3">
      <c r="A1181" s="13" t="s">
        <v>2365</v>
      </c>
      <c r="B1181" s="13">
        <f>VLOOKUP(A1181,VLookup_Data,4,FALSE)</f>
        <v>98</v>
      </c>
      <c r="C1181" s="13">
        <f>_xlfn.XLOOKUP(A1181,Product_Name,Recorder_Level)</f>
        <v>39</v>
      </c>
      <c r="D1181" s="13">
        <f>IF(B1181&lt;=C1181,C1181-B1181,0)</f>
        <v>0</v>
      </c>
      <c r="E1181" s="13">
        <f t="shared" si="72"/>
        <v>0</v>
      </c>
      <c r="F1181" s="13">
        <f t="shared" si="73"/>
        <v>0</v>
      </c>
      <c r="G1181" s="13" t="str">
        <f>IF(B1181&lt;=C1181,C1181-B1181,"No Order Needed")</f>
        <v>No Order Needed</v>
      </c>
      <c r="H1181" s="13">
        <f t="shared" si="74"/>
        <v>0</v>
      </c>
      <c r="I1181" s="13" t="str">
        <f t="shared" si="75"/>
        <v>Ok</v>
      </c>
    </row>
    <row r="1182" spans="1:9" x14ac:dyDescent="0.3">
      <c r="A1182" s="13" t="s">
        <v>2367</v>
      </c>
      <c r="B1182" s="13">
        <f>VLOOKUP(A1182,VLookup_Data,4,FALSE)</f>
        <v>126</v>
      </c>
      <c r="C1182" s="13">
        <f>_xlfn.XLOOKUP(A1182,Product_Name,Recorder_Level)</f>
        <v>77</v>
      </c>
      <c r="D1182" s="13">
        <f>IF(B1182&lt;=C1182,C1182-B1182,0)</f>
        <v>0</v>
      </c>
      <c r="E1182" s="13">
        <f t="shared" si="72"/>
        <v>0</v>
      </c>
      <c r="F1182" s="13">
        <f t="shared" si="73"/>
        <v>0</v>
      </c>
      <c r="G1182" s="13" t="str">
        <f>IF(B1182&lt;=C1182,C1182-B1182,"No Order Needed")</f>
        <v>No Order Needed</v>
      </c>
      <c r="H1182" s="13">
        <f t="shared" si="74"/>
        <v>0</v>
      </c>
      <c r="I1182" s="13" t="str">
        <f t="shared" si="75"/>
        <v>Ok</v>
      </c>
    </row>
    <row r="1183" spans="1:9" x14ac:dyDescent="0.3">
      <c r="A1183" s="13" t="s">
        <v>1591</v>
      </c>
      <c r="B1183" s="13">
        <f>VLOOKUP(A1183,VLookup_Data,4,FALSE)</f>
        <v>7</v>
      </c>
      <c r="C1183" s="13">
        <f>_xlfn.XLOOKUP(A1183,Product_Name,Recorder_Level)</f>
        <v>91</v>
      </c>
      <c r="D1183" s="13">
        <f>IF(B1183&lt;=C1183,C1183-B1183,0)</f>
        <v>84</v>
      </c>
      <c r="E1183" s="13">
        <f t="shared" si="72"/>
        <v>84</v>
      </c>
      <c r="F1183" s="13">
        <f t="shared" si="73"/>
        <v>84</v>
      </c>
      <c r="G1183" s="13">
        <f>IF(B1183&lt;=C1183,C1183-B1183,"No Order Needed")</f>
        <v>84</v>
      </c>
      <c r="H1183" s="13">
        <f t="shared" si="74"/>
        <v>94</v>
      </c>
      <c r="I1183" s="13" t="str">
        <f t="shared" si="75"/>
        <v>Reorder</v>
      </c>
    </row>
    <row r="1184" spans="1:9" x14ac:dyDescent="0.3">
      <c r="A1184" s="13" t="s">
        <v>2372</v>
      </c>
      <c r="B1184" s="13">
        <f>VLOOKUP(A1184,VLookup_Data,4,FALSE)</f>
        <v>107</v>
      </c>
      <c r="C1184" s="13">
        <f>_xlfn.XLOOKUP(A1184,Product_Name,Recorder_Level)</f>
        <v>95</v>
      </c>
      <c r="D1184" s="13">
        <f>IF(B1184&lt;=C1184,C1184-B1184,0)</f>
        <v>0</v>
      </c>
      <c r="E1184" s="13">
        <f t="shared" si="72"/>
        <v>0</v>
      </c>
      <c r="F1184" s="13">
        <f t="shared" si="73"/>
        <v>0</v>
      </c>
      <c r="G1184" s="13" t="str">
        <f>IF(B1184&lt;=C1184,C1184-B1184,"No Order Needed")</f>
        <v>No Order Needed</v>
      </c>
      <c r="H1184" s="13">
        <f t="shared" si="74"/>
        <v>0</v>
      </c>
      <c r="I1184" s="13" t="str">
        <f t="shared" si="75"/>
        <v>Ok</v>
      </c>
    </row>
    <row r="1185" spans="1:9" x14ac:dyDescent="0.3">
      <c r="A1185" s="13" t="s">
        <v>791</v>
      </c>
      <c r="B1185" s="13">
        <f>VLOOKUP(A1185,VLookup_Data,4,FALSE)</f>
        <v>6</v>
      </c>
      <c r="C1185" s="13">
        <f>_xlfn.XLOOKUP(A1185,Product_Name,Recorder_Level)</f>
        <v>94</v>
      </c>
      <c r="D1185" s="13">
        <f>IF(B1185&lt;=C1185,C1185-B1185,0)</f>
        <v>88</v>
      </c>
      <c r="E1185" s="13">
        <f t="shared" si="72"/>
        <v>88</v>
      </c>
      <c r="F1185" s="13">
        <f t="shared" si="73"/>
        <v>88</v>
      </c>
      <c r="G1185" s="13">
        <f>IF(B1185&lt;=C1185,C1185-B1185,"No Order Needed")</f>
        <v>88</v>
      </c>
      <c r="H1185" s="13">
        <f t="shared" si="74"/>
        <v>98</v>
      </c>
      <c r="I1185" s="13" t="str">
        <f t="shared" si="75"/>
        <v>Reorder</v>
      </c>
    </row>
    <row r="1186" spans="1:9" x14ac:dyDescent="0.3">
      <c r="A1186" s="13" t="s">
        <v>1763</v>
      </c>
      <c r="B1186" s="13">
        <f>VLOOKUP(A1186,VLookup_Data,4,FALSE)</f>
        <v>104</v>
      </c>
      <c r="C1186" s="13">
        <f>_xlfn.XLOOKUP(A1186,Product_Name,Recorder_Level)</f>
        <v>76</v>
      </c>
      <c r="D1186" s="13">
        <f>IF(B1186&lt;=C1186,C1186-B1186,0)</f>
        <v>0</v>
      </c>
      <c r="E1186" s="13">
        <f t="shared" si="72"/>
        <v>0</v>
      </c>
      <c r="F1186" s="13">
        <f t="shared" si="73"/>
        <v>0</v>
      </c>
      <c r="G1186" s="13" t="str">
        <f>IF(B1186&lt;=C1186,C1186-B1186,"No Order Needed")</f>
        <v>No Order Needed</v>
      </c>
      <c r="H1186" s="13">
        <f t="shared" si="74"/>
        <v>0</v>
      </c>
      <c r="I1186" s="13" t="str">
        <f t="shared" si="75"/>
        <v>Ok</v>
      </c>
    </row>
    <row r="1187" spans="1:9" x14ac:dyDescent="0.3">
      <c r="A1187" s="13" t="s">
        <v>2376</v>
      </c>
      <c r="B1187" s="13">
        <f>VLOOKUP(A1187,VLookup_Data,4,FALSE)</f>
        <v>184</v>
      </c>
      <c r="C1187" s="13">
        <f>_xlfn.XLOOKUP(A1187,Product_Name,Recorder_Level)</f>
        <v>71</v>
      </c>
      <c r="D1187" s="13">
        <f>IF(B1187&lt;=C1187,C1187-B1187,0)</f>
        <v>0</v>
      </c>
      <c r="E1187" s="13">
        <f t="shared" si="72"/>
        <v>0</v>
      </c>
      <c r="F1187" s="13">
        <f t="shared" si="73"/>
        <v>0</v>
      </c>
      <c r="G1187" s="13" t="str">
        <f>IF(B1187&lt;=C1187,C1187-B1187,"No Order Needed")</f>
        <v>No Order Needed</v>
      </c>
      <c r="H1187" s="13">
        <f t="shared" si="74"/>
        <v>0</v>
      </c>
      <c r="I1187" s="13" t="str">
        <f t="shared" si="75"/>
        <v>Ok</v>
      </c>
    </row>
    <row r="1188" spans="1:9" x14ac:dyDescent="0.3">
      <c r="A1188" s="13" t="s">
        <v>2379</v>
      </c>
      <c r="B1188" s="13">
        <f>VLOOKUP(A1188,VLookup_Data,4,FALSE)</f>
        <v>114</v>
      </c>
      <c r="C1188" s="13">
        <f>_xlfn.XLOOKUP(A1188,Product_Name,Recorder_Level)</f>
        <v>0</v>
      </c>
      <c r="D1188" s="13">
        <f>IF(B1188&lt;=C1188,C1188-B1188,0)</f>
        <v>0</v>
      </c>
      <c r="E1188" s="13">
        <f t="shared" si="72"/>
        <v>0</v>
      </c>
      <c r="F1188" s="13">
        <f t="shared" si="73"/>
        <v>0</v>
      </c>
      <c r="G1188" s="13" t="str">
        <f>IF(B1188&lt;=C1188,C1188-B1188,"No Order Needed")</f>
        <v>No Order Needed</v>
      </c>
      <c r="H1188" s="13">
        <f t="shared" si="74"/>
        <v>0</v>
      </c>
      <c r="I1188" s="13" t="str">
        <f t="shared" si="75"/>
        <v>Ok</v>
      </c>
    </row>
    <row r="1189" spans="1:9" x14ac:dyDescent="0.3">
      <c r="A1189" s="13" t="s">
        <v>2312</v>
      </c>
      <c r="B1189" s="13">
        <f>VLOOKUP(A1189,VLookup_Data,4,FALSE)</f>
        <v>39</v>
      </c>
      <c r="C1189" s="13">
        <f>_xlfn.XLOOKUP(A1189,Product_Name,Recorder_Level)</f>
        <v>69</v>
      </c>
      <c r="D1189" s="13">
        <f>IF(B1189&lt;=C1189,C1189-B1189,0)</f>
        <v>30</v>
      </c>
      <c r="E1189" s="13">
        <f t="shared" si="72"/>
        <v>30</v>
      </c>
      <c r="F1189" s="13">
        <f t="shared" si="73"/>
        <v>30</v>
      </c>
      <c r="G1189" s="13">
        <f>IF(B1189&lt;=C1189,C1189-B1189,"No Order Needed")</f>
        <v>30</v>
      </c>
      <c r="H1189" s="13">
        <f t="shared" si="74"/>
        <v>40</v>
      </c>
      <c r="I1189" s="13" t="str">
        <f t="shared" si="75"/>
        <v>Reorder</v>
      </c>
    </row>
    <row r="1190" spans="1:9" x14ac:dyDescent="0.3">
      <c r="A1190" s="13" t="s">
        <v>2383</v>
      </c>
      <c r="B1190" s="13">
        <f>VLOOKUP(A1190,VLookup_Data,4,FALSE)</f>
        <v>38</v>
      </c>
      <c r="C1190" s="13">
        <f>_xlfn.XLOOKUP(A1190,Product_Name,Recorder_Level)</f>
        <v>70</v>
      </c>
      <c r="D1190" s="13">
        <f>IF(B1190&lt;=C1190,C1190-B1190,0)</f>
        <v>32</v>
      </c>
      <c r="E1190" s="13">
        <f t="shared" si="72"/>
        <v>32</v>
      </c>
      <c r="F1190" s="13">
        <f t="shared" si="73"/>
        <v>32</v>
      </c>
      <c r="G1190" s="13">
        <f>IF(B1190&lt;=C1190,C1190-B1190,"No Order Needed")</f>
        <v>32</v>
      </c>
      <c r="H1190" s="13">
        <f t="shared" si="74"/>
        <v>42</v>
      </c>
      <c r="I1190" s="13" t="str">
        <f t="shared" si="75"/>
        <v>Reorder</v>
      </c>
    </row>
    <row r="1191" spans="1:9" x14ac:dyDescent="0.3">
      <c r="A1191" s="13" t="s">
        <v>2385</v>
      </c>
      <c r="B1191" s="13">
        <f>VLOOKUP(A1191,VLookup_Data,4,FALSE)</f>
        <v>0</v>
      </c>
      <c r="C1191" s="13">
        <f>_xlfn.XLOOKUP(A1191,Product_Name,Recorder_Level)</f>
        <v>45</v>
      </c>
      <c r="D1191" s="13">
        <f>IF(B1191&lt;=C1191,C1191-B1191,0)</f>
        <v>45</v>
      </c>
      <c r="E1191" s="13">
        <f t="shared" si="72"/>
        <v>45</v>
      </c>
      <c r="F1191" s="13">
        <f t="shared" si="73"/>
        <v>45</v>
      </c>
      <c r="G1191" s="13">
        <f>IF(B1191&lt;=C1191,C1191-B1191,"No Order Needed")</f>
        <v>45</v>
      </c>
      <c r="H1191" s="13">
        <f t="shared" si="74"/>
        <v>55</v>
      </c>
      <c r="I1191" s="13" t="str">
        <f t="shared" si="75"/>
        <v>Urgent</v>
      </c>
    </row>
    <row r="1192" spans="1:9" x14ac:dyDescent="0.3">
      <c r="A1192" s="13" t="s">
        <v>2387</v>
      </c>
      <c r="B1192" s="13">
        <f>VLOOKUP(A1192,VLookup_Data,4,FALSE)</f>
        <v>170</v>
      </c>
      <c r="C1192" s="13">
        <f>_xlfn.XLOOKUP(A1192,Product_Name,Recorder_Level)</f>
        <v>38</v>
      </c>
      <c r="D1192" s="13">
        <f>IF(B1192&lt;=C1192,C1192-B1192,0)</f>
        <v>0</v>
      </c>
      <c r="E1192" s="13">
        <f t="shared" si="72"/>
        <v>0</v>
      </c>
      <c r="F1192" s="13">
        <f t="shared" si="73"/>
        <v>0</v>
      </c>
      <c r="G1192" s="13" t="str">
        <f>IF(B1192&lt;=C1192,C1192-B1192,"No Order Needed")</f>
        <v>No Order Needed</v>
      </c>
      <c r="H1192" s="13">
        <f t="shared" si="74"/>
        <v>0</v>
      </c>
      <c r="I1192" s="13" t="str">
        <f t="shared" si="75"/>
        <v>Ok</v>
      </c>
    </row>
    <row r="1193" spans="1:9" x14ac:dyDescent="0.3">
      <c r="A1193" s="13" t="s">
        <v>2389</v>
      </c>
      <c r="B1193" s="13">
        <f>VLOOKUP(A1193,VLookup_Data,4,FALSE)</f>
        <v>115</v>
      </c>
      <c r="C1193" s="13">
        <f>_xlfn.XLOOKUP(A1193,Product_Name,Recorder_Level)</f>
        <v>61</v>
      </c>
      <c r="D1193" s="13">
        <f>IF(B1193&lt;=C1193,C1193-B1193,0)</f>
        <v>0</v>
      </c>
      <c r="E1193" s="13">
        <f t="shared" si="72"/>
        <v>0</v>
      </c>
      <c r="F1193" s="13">
        <f t="shared" si="73"/>
        <v>0</v>
      </c>
      <c r="G1193" s="13" t="str">
        <f>IF(B1193&lt;=C1193,C1193-B1193,"No Order Needed")</f>
        <v>No Order Needed</v>
      </c>
      <c r="H1193" s="13">
        <f t="shared" si="74"/>
        <v>0</v>
      </c>
      <c r="I1193" s="13" t="str">
        <f t="shared" si="75"/>
        <v>Ok</v>
      </c>
    </row>
    <row r="1194" spans="1:9" x14ac:dyDescent="0.3">
      <c r="A1194" s="13" t="s">
        <v>2392</v>
      </c>
      <c r="B1194" s="13">
        <f>VLOOKUP(A1194,VLookup_Data,4,FALSE)</f>
        <v>102</v>
      </c>
      <c r="C1194" s="13">
        <f>_xlfn.XLOOKUP(A1194,Product_Name,Recorder_Level)</f>
        <v>80</v>
      </c>
      <c r="D1194" s="13">
        <f>IF(B1194&lt;=C1194,C1194-B1194,0)</f>
        <v>0</v>
      </c>
      <c r="E1194" s="13">
        <f t="shared" si="72"/>
        <v>0</v>
      </c>
      <c r="F1194" s="13">
        <f t="shared" si="73"/>
        <v>0</v>
      </c>
      <c r="G1194" s="13" t="str">
        <f>IF(B1194&lt;=C1194,C1194-B1194,"No Order Needed")</f>
        <v>No Order Needed</v>
      </c>
      <c r="H1194" s="13">
        <f t="shared" si="74"/>
        <v>0</v>
      </c>
      <c r="I1194" s="13" t="str">
        <f t="shared" si="75"/>
        <v>Ok</v>
      </c>
    </row>
    <row r="1195" spans="1:9" x14ac:dyDescent="0.3">
      <c r="A1195" s="13" t="s">
        <v>2394</v>
      </c>
      <c r="B1195" s="13">
        <f>VLOOKUP(A1195,VLookup_Data,4,FALSE)</f>
        <v>101</v>
      </c>
      <c r="C1195" s="13">
        <f>_xlfn.XLOOKUP(A1195,Product_Name,Recorder_Level)</f>
        <v>31</v>
      </c>
      <c r="D1195" s="13">
        <f>IF(B1195&lt;=C1195,C1195-B1195,0)</f>
        <v>0</v>
      </c>
      <c r="E1195" s="13">
        <f t="shared" si="72"/>
        <v>0</v>
      </c>
      <c r="F1195" s="13">
        <f t="shared" si="73"/>
        <v>0</v>
      </c>
      <c r="G1195" s="13" t="str">
        <f>IF(B1195&lt;=C1195,C1195-B1195,"No Order Needed")</f>
        <v>No Order Needed</v>
      </c>
      <c r="H1195" s="13">
        <f t="shared" si="74"/>
        <v>0</v>
      </c>
      <c r="I1195" s="13" t="str">
        <f t="shared" si="75"/>
        <v>Ok</v>
      </c>
    </row>
    <row r="1196" spans="1:9" x14ac:dyDescent="0.3">
      <c r="A1196" s="13" t="s">
        <v>2396</v>
      </c>
      <c r="B1196" s="13">
        <f>VLOOKUP(A1196,VLookup_Data,4,FALSE)</f>
        <v>0</v>
      </c>
      <c r="C1196" s="13">
        <f>_xlfn.XLOOKUP(A1196,Product_Name,Recorder_Level)</f>
        <v>65</v>
      </c>
      <c r="D1196" s="13">
        <f>IF(B1196&lt;=C1196,C1196-B1196,0)</f>
        <v>65</v>
      </c>
      <c r="E1196" s="13">
        <f t="shared" si="72"/>
        <v>65</v>
      </c>
      <c r="F1196" s="13">
        <f t="shared" si="73"/>
        <v>65</v>
      </c>
      <c r="G1196" s="13">
        <f>IF(B1196&lt;=C1196,C1196-B1196,"No Order Needed")</f>
        <v>65</v>
      </c>
      <c r="H1196" s="13">
        <f t="shared" si="74"/>
        <v>75</v>
      </c>
      <c r="I1196" s="13" t="str">
        <f t="shared" si="75"/>
        <v>Urgent</v>
      </c>
    </row>
    <row r="1197" spans="1:9" x14ac:dyDescent="0.3">
      <c r="A1197" s="13" t="s">
        <v>2400</v>
      </c>
      <c r="B1197" s="13">
        <f>VLOOKUP(A1197,VLookup_Data,4,FALSE)</f>
        <v>48</v>
      </c>
      <c r="C1197" s="13">
        <f>_xlfn.XLOOKUP(A1197,Product_Name,Recorder_Level)</f>
        <v>26</v>
      </c>
      <c r="D1197" s="13">
        <f>IF(B1197&lt;=C1197,C1197-B1197,0)</f>
        <v>0</v>
      </c>
      <c r="E1197" s="13">
        <f t="shared" si="72"/>
        <v>0</v>
      </c>
      <c r="F1197" s="13">
        <f t="shared" si="73"/>
        <v>0</v>
      </c>
      <c r="G1197" s="13" t="str">
        <f>IF(B1197&lt;=C1197,C1197-B1197,"No Order Needed")</f>
        <v>No Order Needed</v>
      </c>
      <c r="H1197" s="13">
        <f t="shared" si="74"/>
        <v>0</v>
      </c>
      <c r="I1197" s="13" t="str">
        <f t="shared" si="75"/>
        <v>Ok</v>
      </c>
    </row>
    <row r="1198" spans="1:9" x14ac:dyDescent="0.3">
      <c r="A1198" s="13" t="s">
        <v>701</v>
      </c>
      <c r="B1198" s="13">
        <f>VLOOKUP(A1198,VLookup_Data,4,FALSE)</f>
        <v>146</v>
      </c>
      <c r="C1198" s="13">
        <f>_xlfn.XLOOKUP(A1198,Product_Name,Recorder_Level)</f>
        <v>99</v>
      </c>
      <c r="D1198" s="13">
        <f>IF(B1198&lt;=C1198,C1198-B1198,0)</f>
        <v>0</v>
      </c>
      <c r="E1198" s="13">
        <f t="shared" si="72"/>
        <v>0</v>
      </c>
      <c r="F1198" s="13">
        <f t="shared" si="73"/>
        <v>0</v>
      </c>
      <c r="G1198" s="13" t="str">
        <f>IF(B1198&lt;=C1198,C1198-B1198,"No Order Needed")</f>
        <v>No Order Needed</v>
      </c>
      <c r="H1198" s="13">
        <f t="shared" si="74"/>
        <v>0</v>
      </c>
      <c r="I1198" s="13" t="str">
        <f t="shared" si="75"/>
        <v>Ok</v>
      </c>
    </row>
    <row r="1199" spans="1:9" x14ac:dyDescent="0.3">
      <c r="A1199" s="13" t="s">
        <v>2404</v>
      </c>
      <c r="B1199" s="13">
        <f>VLOOKUP(A1199,VLookup_Data,4,FALSE)</f>
        <v>163</v>
      </c>
      <c r="C1199" s="13">
        <f>_xlfn.XLOOKUP(A1199,Product_Name,Recorder_Level)</f>
        <v>33</v>
      </c>
      <c r="D1199" s="13">
        <f>IF(B1199&lt;=C1199,C1199-B1199,0)</f>
        <v>0</v>
      </c>
      <c r="E1199" s="13">
        <f t="shared" si="72"/>
        <v>0</v>
      </c>
      <c r="F1199" s="13">
        <f t="shared" si="73"/>
        <v>0</v>
      </c>
      <c r="G1199" s="13" t="str">
        <f>IF(B1199&lt;=C1199,C1199-B1199,"No Order Needed")</f>
        <v>No Order Needed</v>
      </c>
      <c r="H1199" s="13">
        <f t="shared" si="74"/>
        <v>0</v>
      </c>
      <c r="I1199" s="13" t="str">
        <f t="shared" si="75"/>
        <v>Ok</v>
      </c>
    </row>
    <row r="1200" spans="1:9" x14ac:dyDescent="0.3">
      <c r="A1200" s="13" t="s">
        <v>2406</v>
      </c>
      <c r="B1200" s="13">
        <f>VLOOKUP(A1200,VLookup_Data,4,FALSE)</f>
        <v>91</v>
      </c>
      <c r="C1200" s="13">
        <f>_xlfn.XLOOKUP(A1200,Product_Name,Recorder_Level)</f>
        <v>36</v>
      </c>
      <c r="D1200" s="13">
        <f>IF(B1200&lt;=C1200,C1200-B1200,0)</f>
        <v>0</v>
      </c>
      <c r="E1200" s="13">
        <f t="shared" si="72"/>
        <v>0</v>
      </c>
      <c r="F1200" s="13">
        <f t="shared" si="73"/>
        <v>0</v>
      </c>
      <c r="G1200" s="13" t="str">
        <f>IF(B1200&lt;=C1200,C1200-B1200,"No Order Needed")</f>
        <v>No Order Needed</v>
      </c>
      <c r="H1200" s="13">
        <f t="shared" si="74"/>
        <v>0</v>
      </c>
      <c r="I1200" s="13" t="str">
        <f t="shared" si="75"/>
        <v>Ok</v>
      </c>
    </row>
    <row r="1201" spans="1:9" x14ac:dyDescent="0.3">
      <c r="A1201" s="13" t="s">
        <v>611</v>
      </c>
      <c r="B1201" s="13">
        <f>VLOOKUP(A1201,VLookup_Data,4,FALSE)</f>
        <v>97</v>
      </c>
      <c r="C1201" s="13">
        <f>_xlfn.XLOOKUP(A1201,Product_Name,Recorder_Level)</f>
        <v>0</v>
      </c>
      <c r="D1201" s="13">
        <f>IF(B1201&lt;=C1201,C1201-B1201,0)</f>
        <v>0</v>
      </c>
      <c r="E1201" s="13">
        <f t="shared" si="72"/>
        <v>0</v>
      </c>
      <c r="F1201" s="13">
        <f t="shared" si="73"/>
        <v>0</v>
      </c>
      <c r="G1201" s="13" t="str">
        <f>IF(B1201&lt;=C1201,C1201-B1201,"No Order Needed")</f>
        <v>No Order Needed</v>
      </c>
      <c r="H1201" s="13">
        <f t="shared" si="74"/>
        <v>0</v>
      </c>
      <c r="I1201" s="13" t="str">
        <f t="shared" si="75"/>
        <v>Ok</v>
      </c>
    </row>
    <row r="1202" spans="1:9" x14ac:dyDescent="0.3">
      <c r="A1202" s="13" t="s">
        <v>1657</v>
      </c>
      <c r="B1202" s="13">
        <f>VLOOKUP(A1202,VLookup_Data,4,FALSE)</f>
        <v>112</v>
      </c>
      <c r="C1202" s="13">
        <f>_xlfn.XLOOKUP(A1202,Product_Name,Recorder_Level)</f>
        <v>97</v>
      </c>
      <c r="D1202" s="13">
        <f>IF(B1202&lt;=C1202,C1202-B1202,0)</f>
        <v>0</v>
      </c>
      <c r="E1202" s="13">
        <f t="shared" si="72"/>
        <v>0</v>
      </c>
      <c r="F1202" s="13">
        <f t="shared" si="73"/>
        <v>0</v>
      </c>
      <c r="G1202" s="13" t="str">
        <f>IF(B1202&lt;=C1202,C1202-B1202,"No Order Needed")</f>
        <v>No Order Needed</v>
      </c>
      <c r="H1202" s="13">
        <f t="shared" si="74"/>
        <v>0</v>
      </c>
      <c r="I1202" s="13" t="str">
        <f t="shared" si="75"/>
        <v>Ok</v>
      </c>
    </row>
    <row r="1203" spans="1:9" x14ac:dyDescent="0.3">
      <c r="A1203" s="13" t="s">
        <v>2410</v>
      </c>
      <c r="B1203" s="13">
        <f>VLOOKUP(A1203,VLookup_Data,4,FALSE)</f>
        <v>165</v>
      </c>
      <c r="C1203" s="13">
        <f>_xlfn.XLOOKUP(A1203,Product_Name,Recorder_Level)</f>
        <v>83</v>
      </c>
      <c r="D1203" s="13">
        <f>IF(B1203&lt;=C1203,C1203-B1203,0)</f>
        <v>0</v>
      </c>
      <c r="E1203" s="13">
        <f t="shared" si="72"/>
        <v>0</v>
      </c>
      <c r="F1203" s="13">
        <f t="shared" si="73"/>
        <v>0</v>
      </c>
      <c r="G1203" s="13" t="str">
        <f>IF(B1203&lt;=C1203,C1203-B1203,"No Order Needed")</f>
        <v>No Order Needed</v>
      </c>
      <c r="H1203" s="13">
        <f t="shared" si="74"/>
        <v>0</v>
      </c>
      <c r="I1203" s="13" t="str">
        <f t="shared" si="75"/>
        <v>Ok</v>
      </c>
    </row>
    <row r="1204" spans="1:9" x14ac:dyDescent="0.3">
      <c r="A1204" s="13" t="s">
        <v>2412</v>
      </c>
      <c r="B1204" s="13">
        <f>VLOOKUP(A1204,VLookup_Data,4,FALSE)</f>
        <v>6</v>
      </c>
      <c r="C1204" s="13">
        <f>_xlfn.XLOOKUP(A1204,Product_Name,Recorder_Level)</f>
        <v>41</v>
      </c>
      <c r="D1204" s="13">
        <f>IF(B1204&lt;=C1204,C1204-B1204,0)</f>
        <v>35</v>
      </c>
      <c r="E1204" s="13">
        <f t="shared" si="72"/>
        <v>35</v>
      </c>
      <c r="F1204" s="13">
        <f t="shared" si="73"/>
        <v>35</v>
      </c>
      <c r="G1204" s="13">
        <f>IF(B1204&lt;=C1204,C1204-B1204,"No Order Needed")</f>
        <v>35</v>
      </c>
      <c r="H1204" s="13">
        <f t="shared" si="74"/>
        <v>45</v>
      </c>
      <c r="I1204" s="13" t="str">
        <f t="shared" si="75"/>
        <v>Reorder</v>
      </c>
    </row>
    <row r="1205" spans="1:9" x14ac:dyDescent="0.3">
      <c r="A1205" s="13" t="s">
        <v>2414</v>
      </c>
      <c r="B1205" s="13">
        <f>VLOOKUP(A1205,VLookup_Data,4,FALSE)</f>
        <v>73</v>
      </c>
      <c r="C1205" s="13">
        <f>_xlfn.XLOOKUP(A1205,Product_Name,Recorder_Level)</f>
        <v>29</v>
      </c>
      <c r="D1205" s="13">
        <f>IF(B1205&lt;=C1205,C1205-B1205,0)</f>
        <v>0</v>
      </c>
      <c r="E1205" s="13">
        <f t="shared" si="72"/>
        <v>0</v>
      </c>
      <c r="F1205" s="13">
        <f t="shared" si="73"/>
        <v>0</v>
      </c>
      <c r="G1205" s="13" t="str">
        <f>IF(B1205&lt;=C1205,C1205-B1205,"No Order Needed")</f>
        <v>No Order Needed</v>
      </c>
      <c r="H1205" s="13">
        <f t="shared" si="74"/>
        <v>0</v>
      </c>
      <c r="I1205" s="13" t="str">
        <f t="shared" si="75"/>
        <v>Ok</v>
      </c>
    </row>
    <row r="1206" spans="1:9" x14ac:dyDescent="0.3">
      <c r="A1206" s="13" t="s">
        <v>779</v>
      </c>
      <c r="B1206" s="13">
        <f>VLOOKUP(A1206,VLookup_Data,4,FALSE)</f>
        <v>102</v>
      </c>
      <c r="C1206" s="13">
        <f>_xlfn.XLOOKUP(A1206,Product_Name,Recorder_Level)</f>
        <v>85</v>
      </c>
      <c r="D1206" s="13">
        <f>IF(B1206&lt;=C1206,C1206-B1206,0)</f>
        <v>0</v>
      </c>
      <c r="E1206" s="13">
        <f t="shared" si="72"/>
        <v>0</v>
      </c>
      <c r="F1206" s="13">
        <f t="shared" si="73"/>
        <v>0</v>
      </c>
      <c r="G1206" s="13" t="str">
        <f>IF(B1206&lt;=C1206,C1206-B1206,"No Order Needed")</f>
        <v>No Order Needed</v>
      </c>
      <c r="H1206" s="13">
        <f t="shared" si="74"/>
        <v>0</v>
      </c>
      <c r="I1206" s="13" t="str">
        <f t="shared" si="75"/>
        <v>Ok</v>
      </c>
    </row>
    <row r="1207" spans="1:9" x14ac:dyDescent="0.3">
      <c r="A1207" s="13" t="s">
        <v>2417</v>
      </c>
      <c r="B1207" s="13">
        <f>VLOOKUP(A1207,VLookup_Data,4,FALSE)</f>
        <v>0</v>
      </c>
      <c r="C1207" s="13">
        <f>_xlfn.XLOOKUP(A1207,Product_Name,Recorder_Level)</f>
        <v>72</v>
      </c>
      <c r="D1207" s="13">
        <f>IF(B1207&lt;=C1207,C1207-B1207,0)</f>
        <v>72</v>
      </c>
      <c r="E1207" s="13">
        <f t="shared" si="72"/>
        <v>72</v>
      </c>
      <c r="F1207" s="13">
        <f t="shared" si="73"/>
        <v>72</v>
      </c>
      <c r="G1207" s="13">
        <f>IF(B1207&lt;=C1207,C1207-B1207,"No Order Needed")</f>
        <v>72</v>
      </c>
      <c r="H1207" s="13">
        <f t="shared" si="74"/>
        <v>82</v>
      </c>
      <c r="I1207" s="13" t="str">
        <f t="shared" si="75"/>
        <v>Urgent</v>
      </c>
    </row>
    <row r="1208" spans="1:9" x14ac:dyDescent="0.3">
      <c r="A1208" s="13" t="s">
        <v>1197</v>
      </c>
      <c r="B1208" s="13">
        <f>VLOOKUP(A1208,VLookup_Data,4,FALSE)</f>
        <v>0</v>
      </c>
      <c r="C1208" s="13">
        <f>_xlfn.XLOOKUP(A1208,Product_Name,Recorder_Level)</f>
        <v>26</v>
      </c>
      <c r="D1208" s="13">
        <f>IF(B1208&lt;=C1208,C1208-B1208,0)</f>
        <v>26</v>
      </c>
      <c r="E1208" s="13">
        <f t="shared" si="72"/>
        <v>26</v>
      </c>
      <c r="F1208" s="13">
        <f t="shared" si="73"/>
        <v>26</v>
      </c>
      <c r="G1208" s="13">
        <f>IF(B1208&lt;=C1208,C1208-B1208,"No Order Needed")</f>
        <v>26</v>
      </c>
      <c r="H1208" s="13">
        <f t="shared" si="74"/>
        <v>36</v>
      </c>
      <c r="I1208" s="13" t="str">
        <f t="shared" si="75"/>
        <v>Urgent</v>
      </c>
    </row>
    <row r="1209" spans="1:9" x14ac:dyDescent="0.3">
      <c r="A1209" s="13" t="s">
        <v>2420</v>
      </c>
      <c r="B1209" s="13">
        <f>VLOOKUP(A1209,VLookup_Data,4,FALSE)</f>
        <v>3</v>
      </c>
      <c r="C1209" s="13">
        <f>_xlfn.XLOOKUP(A1209,Product_Name,Recorder_Level)</f>
        <v>20</v>
      </c>
      <c r="D1209" s="13">
        <f>IF(B1209&lt;=C1209,C1209-B1209,0)</f>
        <v>17</v>
      </c>
      <c r="E1209" s="13">
        <f t="shared" si="72"/>
        <v>17</v>
      </c>
      <c r="F1209" s="13">
        <f t="shared" si="73"/>
        <v>17</v>
      </c>
      <c r="G1209" s="13">
        <f>IF(B1209&lt;=C1209,C1209-B1209,"No Order Needed")</f>
        <v>17</v>
      </c>
      <c r="H1209" s="13">
        <f t="shared" si="74"/>
        <v>27</v>
      </c>
      <c r="I1209" s="13" t="str">
        <f t="shared" si="75"/>
        <v>Reorder</v>
      </c>
    </row>
    <row r="1210" spans="1:9" x14ac:dyDescent="0.3">
      <c r="A1210" s="13" t="s">
        <v>2422</v>
      </c>
      <c r="B1210" s="13">
        <f>VLOOKUP(A1210,VLookup_Data,4,FALSE)</f>
        <v>188</v>
      </c>
      <c r="C1210" s="13">
        <f>_xlfn.XLOOKUP(A1210,Product_Name,Recorder_Level)</f>
        <v>54</v>
      </c>
      <c r="D1210" s="13">
        <f>IF(B1210&lt;=C1210,C1210-B1210,0)</f>
        <v>0</v>
      </c>
      <c r="E1210" s="13">
        <f t="shared" si="72"/>
        <v>0</v>
      </c>
      <c r="F1210" s="13">
        <f t="shared" si="73"/>
        <v>0</v>
      </c>
      <c r="G1210" s="13" t="str">
        <f>IF(B1210&lt;=C1210,C1210-B1210,"No Order Needed")</f>
        <v>No Order Needed</v>
      </c>
      <c r="H1210" s="13">
        <f t="shared" si="74"/>
        <v>0</v>
      </c>
      <c r="I1210" s="13" t="str">
        <f t="shared" si="75"/>
        <v>Ok</v>
      </c>
    </row>
    <row r="1211" spans="1:9" x14ac:dyDescent="0.3">
      <c r="A1211" s="13" t="s">
        <v>2425</v>
      </c>
      <c r="B1211" s="13">
        <f>VLOOKUP(A1211,VLookup_Data,4,FALSE)</f>
        <v>26</v>
      </c>
      <c r="C1211" s="13">
        <f>_xlfn.XLOOKUP(A1211,Product_Name,Recorder_Level)</f>
        <v>51</v>
      </c>
      <c r="D1211" s="13">
        <f>IF(B1211&lt;=C1211,C1211-B1211,0)</f>
        <v>25</v>
      </c>
      <c r="E1211" s="13">
        <f t="shared" si="72"/>
        <v>25</v>
      </c>
      <c r="F1211" s="13">
        <f t="shared" si="73"/>
        <v>25</v>
      </c>
      <c r="G1211" s="13">
        <f>IF(B1211&lt;=C1211,C1211-B1211,"No Order Needed")</f>
        <v>25</v>
      </c>
      <c r="H1211" s="13">
        <f t="shared" si="74"/>
        <v>35</v>
      </c>
      <c r="I1211" s="13" t="str">
        <f t="shared" si="75"/>
        <v>Reorder</v>
      </c>
    </row>
    <row r="1212" spans="1:9" x14ac:dyDescent="0.3">
      <c r="A1212" s="13" t="s">
        <v>2427</v>
      </c>
      <c r="B1212" s="13">
        <f>VLOOKUP(A1212,VLookup_Data,4,FALSE)</f>
        <v>156</v>
      </c>
      <c r="C1212" s="13">
        <f>_xlfn.XLOOKUP(A1212,Product_Name,Recorder_Level)</f>
        <v>35</v>
      </c>
      <c r="D1212" s="13">
        <f>IF(B1212&lt;=C1212,C1212-B1212,0)</f>
        <v>0</v>
      </c>
      <c r="E1212" s="13">
        <f t="shared" si="72"/>
        <v>0</v>
      </c>
      <c r="F1212" s="13">
        <f t="shared" si="73"/>
        <v>0</v>
      </c>
      <c r="G1212" s="13" t="str">
        <f>IF(B1212&lt;=C1212,C1212-B1212,"No Order Needed")</f>
        <v>No Order Needed</v>
      </c>
      <c r="H1212" s="13">
        <f t="shared" si="74"/>
        <v>0</v>
      </c>
      <c r="I1212" s="13" t="str">
        <f t="shared" si="75"/>
        <v>Ok</v>
      </c>
    </row>
    <row r="1213" spans="1:9" x14ac:dyDescent="0.3">
      <c r="A1213" s="13" t="s">
        <v>2429</v>
      </c>
      <c r="B1213" s="13">
        <f>VLOOKUP(A1213,VLookup_Data,4,FALSE)</f>
        <v>30</v>
      </c>
      <c r="C1213" s="13">
        <f>_xlfn.XLOOKUP(A1213,Product_Name,Recorder_Level)</f>
        <v>23</v>
      </c>
      <c r="D1213" s="13">
        <f>IF(B1213&lt;=C1213,C1213-B1213,0)</f>
        <v>0</v>
      </c>
      <c r="E1213" s="13">
        <f t="shared" si="72"/>
        <v>0</v>
      </c>
      <c r="F1213" s="13">
        <f t="shared" si="73"/>
        <v>0</v>
      </c>
      <c r="G1213" s="13" t="str">
        <f>IF(B1213&lt;=C1213,C1213-B1213,"No Order Needed")</f>
        <v>No Order Needed</v>
      </c>
      <c r="H1213" s="13">
        <f t="shared" si="74"/>
        <v>3</v>
      </c>
      <c r="I1213" s="13" t="str">
        <f t="shared" si="75"/>
        <v>Ok</v>
      </c>
    </row>
    <row r="1214" spans="1:9" x14ac:dyDescent="0.3">
      <c r="A1214" s="13" t="s">
        <v>1412</v>
      </c>
      <c r="B1214" s="13">
        <f>VLOOKUP(A1214,VLookup_Data,4,FALSE)</f>
        <v>63</v>
      </c>
      <c r="C1214" s="13">
        <f>_xlfn.XLOOKUP(A1214,Product_Name,Recorder_Level)</f>
        <v>88</v>
      </c>
      <c r="D1214" s="13">
        <f>IF(B1214&lt;=C1214,C1214-B1214,0)</f>
        <v>25</v>
      </c>
      <c r="E1214" s="13">
        <f t="shared" si="72"/>
        <v>25</v>
      </c>
      <c r="F1214" s="13">
        <f t="shared" si="73"/>
        <v>25</v>
      </c>
      <c r="G1214" s="13">
        <f>IF(B1214&lt;=C1214,C1214-B1214,"No Order Needed")</f>
        <v>25</v>
      </c>
      <c r="H1214" s="13">
        <f t="shared" si="74"/>
        <v>35</v>
      </c>
      <c r="I1214" s="13" t="str">
        <f t="shared" si="75"/>
        <v>Reorder</v>
      </c>
    </row>
    <row r="1215" spans="1:9" x14ac:dyDescent="0.3">
      <c r="A1215" s="13" t="s">
        <v>2432</v>
      </c>
      <c r="B1215" s="13">
        <f>VLOOKUP(A1215,VLookup_Data,4,FALSE)</f>
        <v>29</v>
      </c>
      <c r="C1215" s="13">
        <f>_xlfn.XLOOKUP(A1215,Product_Name,Recorder_Level)</f>
        <v>49</v>
      </c>
      <c r="D1215" s="13">
        <f>IF(B1215&lt;=C1215,C1215-B1215,0)</f>
        <v>20</v>
      </c>
      <c r="E1215" s="13">
        <f t="shared" si="72"/>
        <v>20</v>
      </c>
      <c r="F1215" s="13">
        <f t="shared" si="73"/>
        <v>20</v>
      </c>
      <c r="G1215" s="13">
        <f>IF(B1215&lt;=C1215,C1215-B1215,"No Order Needed")</f>
        <v>20</v>
      </c>
      <c r="H1215" s="13">
        <f t="shared" si="74"/>
        <v>30</v>
      </c>
      <c r="I1215" s="13" t="str">
        <f t="shared" si="75"/>
        <v>Reorder</v>
      </c>
    </row>
    <row r="1216" spans="1:9" x14ac:dyDescent="0.3">
      <c r="A1216" s="13" t="s">
        <v>2434</v>
      </c>
      <c r="B1216" s="13">
        <f>VLOOKUP(A1216,VLookup_Data,4,FALSE)</f>
        <v>107</v>
      </c>
      <c r="C1216" s="13">
        <f>_xlfn.XLOOKUP(A1216,Product_Name,Recorder_Level)</f>
        <v>31</v>
      </c>
      <c r="D1216" s="13">
        <f>IF(B1216&lt;=C1216,C1216-B1216,0)</f>
        <v>0</v>
      </c>
      <c r="E1216" s="13">
        <f t="shared" si="72"/>
        <v>0</v>
      </c>
      <c r="F1216" s="13">
        <f t="shared" si="73"/>
        <v>0</v>
      </c>
      <c r="G1216" s="13" t="str">
        <f>IF(B1216&lt;=C1216,C1216-B1216,"No Order Needed")</f>
        <v>No Order Needed</v>
      </c>
      <c r="H1216" s="13">
        <f t="shared" si="74"/>
        <v>0</v>
      </c>
      <c r="I1216" s="13" t="str">
        <f t="shared" si="75"/>
        <v>Ok</v>
      </c>
    </row>
    <row r="1217" spans="1:9" x14ac:dyDescent="0.3">
      <c r="A1217" s="13" t="s">
        <v>2436</v>
      </c>
      <c r="B1217" s="13">
        <f>VLOOKUP(A1217,VLookup_Data,4,FALSE)</f>
        <v>198</v>
      </c>
      <c r="C1217" s="13">
        <f>_xlfn.XLOOKUP(A1217,Product_Name,Recorder_Level)</f>
        <v>20</v>
      </c>
      <c r="D1217" s="13">
        <f>IF(B1217&lt;=C1217,C1217-B1217,0)</f>
        <v>0</v>
      </c>
      <c r="E1217" s="13">
        <f t="shared" si="72"/>
        <v>0</v>
      </c>
      <c r="F1217" s="13">
        <f t="shared" si="73"/>
        <v>0</v>
      </c>
      <c r="G1217" s="13" t="str">
        <f>IF(B1217&lt;=C1217,C1217-B1217,"No Order Needed")</f>
        <v>No Order Needed</v>
      </c>
      <c r="H1217" s="13">
        <f t="shared" si="74"/>
        <v>0</v>
      </c>
      <c r="I1217" s="13" t="str">
        <f t="shared" si="75"/>
        <v>Ok</v>
      </c>
    </row>
    <row r="1218" spans="1:9" x14ac:dyDescent="0.3">
      <c r="A1218" s="13" t="s">
        <v>629</v>
      </c>
      <c r="B1218" s="13">
        <f>VLOOKUP(A1218,VLookup_Data,4,FALSE)</f>
        <v>58</v>
      </c>
      <c r="C1218" s="13">
        <f>_xlfn.XLOOKUP(A1218,Product_Name,Recorder_Level)</f>
        <v>58</v>
      </c>
      <c r="D1218" s="13">
        <f>IF(B1218&lt;=C1218,C1218-B1218,0)</f>
        <v>0</v>
      </c>
      <c r="E1218" s="13">
        <f t="shared" si="72"/>
        <v>0</v>
      </c>
      <c r="F1218" s="13">
        <f t="shared" si="73"/>
        <v>0</v>
      </c>
      <c r="G1218" s="13">
        <f>IF(B1218&lt;=C1218,C1218-B1218,"No Order Needed")</f>
        <v>0</v>
      </c>
      <c r="H1218" s="13">
        <f t="shared" si="74"/>
        <v>10</v>
      </c>
      <c r="I1218" s="13" t="str">
        <f t="shared" si="75"/>
        <v>Reorder</v>
      </c>
    </row>
    <row r="1219" spans="1:9" x14ac:dyDescent="0.3">
      <c r="A1219" s="13" t="s">
        <v>2439</v>
      </c>
      <c r="B1219" s="13">
        <f>VLOOKUP(A1219,VLookup_Data,4,FALSE)</f>
        <v>18</v>
      </c>
      <c r="C1219" s="13">
        <f>_xlfn.XLOOKUP(A1219,Product_Name,Recorder_Level)</f>
        <v>37</v>
      </c>
      <c r="D1219" s="13">
        <f>IF(B1219&lt;=C1219,C1219-B1219,0)</f>
        <v>19</v>
      </c>
      <c r="E1219" s="13">
        <f t="shared" ref="E1219:E1282" si="76">IF(C1219-B1219&gt;0,C1219-B1219,0)</f>
        <v>19</v>
      </c>
      <c r="F1219" s="13">
        <f t="shared" ref="F1219:F1282" si="77">MAX(C1219-B1219,0)</f>
        <v>19</v>
      </c>
      <c r="G1219" s="13">
        <f>IF(B1219&lt;=C1219,C1219-B1219,"No Order Needed")</f>
        <v>19</v>
      </c>
      <c r="H1219" s="13">
        <f t="shared" ref="H1219:H1282" si="78">MAX((C1219-B1219)+10,0)</f>
        <v>29</v>
      </c>
      <c r="I1219" s="13" t="str">
        <f t="shared" ref="I1219:I1282" si="79">IF(B1219=0,"Urgent",IF(B1219&lt;=C1219,"Reorder","Ok"))</f>
        <v>Reorder</v>
      </c>
    </row>
    <row r="1220" spans="1:9" x14ac:dyDescent="0.3">
      <c r="A1220" s="13" t="s">
        <v>2442</v>
      </c>
      <c r="B1220" s="13">
        <f>VLOOKUP(A1220,VLookup_Data,4,FALSE)</f>
        <v>11</v>
      </c>
      <c r="C1220" s="13">
        <f>_xlfn.XLOOKUP(A1220,Product_Name,Recorder_Level)</f>
        <v>46</v>
      </c>
      <c r="D1220" s="13">
        <f>IF(B1220&lt;=C1220,C1220-B1220,0)</f>
        <v>35</v>
      </c>
      <c r="E1220" s="13">
        <f t="shared" si="76"/>
        <v>35</v>
      </c>
      <c r="F1220" s="13">
        <f t="shared" si="77"/>
        <v>35</v>
      </c>
      <c r="G1220" s="13">
        <f>IF(B1220&lt;=C1220,C1220-B1220,"No Order Needed")</f>
        <v>35</v>
      </c>
      <c r="H1220" s="13">
        <f t="shared" si="78"/>
        <v>45</v>
      </c>
      <c r="I1220" s="13" t="str">
        <f t="shared" si="79"/>
        <v>Reorder</v>
      </c>
    </row>
    <row r="1221" spans="1:9" x14ac:dyDescent="0.3">
      <c r="A1221" s="13" t="s">
        <v>2072</v>
      </c>
      <c r="B1221" s="13">
        <f>VLOOKUP(A1221,VLookup_Data,4,FALSE)</f>
        <v>92</v>
      </c>
      <c r="C1221" s="13">
        <f>_xlfn.XLOOKUP(A1221,Product_Name,Recorder_Level)</f>
        <v>0</v>
      </c>
      <c r="D1221" s="13">
        <f>IF(B1221&lt;=C1221,C1221-B1221,0)</f>
        <v>0</v>
      </c>
      <c r="E1221" s="13">
        <f t="shared" si="76"/>
        <v>0</v>
      </c>
      <c r="F1221" s="13">
        <f t="shared" si="77"/>
        <v>0</v>
      </c>
      <c r="G1221" s="13" t="str">
        <f>IF(B1221&lt;=C1221,C1221-B1221,"No Order Needed")</f>
        <v>No Order Needed</v>
      </c>
      <c r="H1221" s="13">
        <f t="shared" si="78"/>
        <v>0</v>
      </c>
      <c r="I1221" s="13" t="str">
        <f t="shared" si="79"/>
        <v>Ok</v>
      </c>
    </row>
    <row r="1222" spans="1:9" x14ac:dyDescent="0.3">
      <c r="A1222" s="13" t="s">
        <v>2447</v>
      </c>
      <c r="B1222" s="13">
        <f>VLOOKUP(A1222,VLookup_Data,4,FALSE)</f>
        <v>134</v>
      </c>
      <c r="C1222" s="13">
        <f>_xlfn.XLOOKUP(A1222,Product_Name,Recorder_Level)</f>
        <v>62</v>
      </c>
      <c r="D1222" s="13">
        <f>IF(B1222&lt;=C1222,C1222-B1222,0)</f>
        <v>0</v>
      </c>
      <c r="E1222" s="13">
        <f t="shared" si="76"/>
        <v>0</v>
      </c>
      <c r="F1222" s="13">
        <f t="shared" si="77"/>
        <v>0</v>
      </c>
      <c r="G1222" s="13" t="str">
        <f>IF(B1222&lt;=C1222,C1222-B1222,"No Order Needed")</f>
        <v>No Order Needed</v>
      </c>
      <c r="H1222" s="13">
        <f t="shared" si="78"/>
        <v>0</v>
      </c>
      <c r="I1222" s="13" t="str">
        <f t="shared" si="79"/>
        <v>Ok</v>
      </c>
    </row>
    <row r="1223" spans="1:9" x14ac:dyDescent="0.3">
      <c r="A1223" s="13" t="s">
        <v>2449</v>
      </c>
      <c r="B1223" s="13">
        <f>VLOOKUP(A1223,VLookup_Data,4,FALSE)</f>
        <v>164</v>
      </c>
      <c r="C1223" s="13">
        <f>_xlfn.XLOOKUP(A1223,Product_Name,Recorder_Level)</f>
        <v>77</v>
      </c>
      <c r="D1223" s="13">
        <f>IF(B1223&lt;=C1223,C1223-B1223,0)</f>
        <v>0</v>
      </c>
      <c r="E1223" s="13">
        <f t="shared" si="76"/>
        <v>0</v>
      </c>
      <c r="F1223" s="13">
        <f t="shared" si="77"/>
        <v>0</v>
      </c>
      <c r="G1223" s="13" t="str">
        <f>IF(B1223&lt;=C1223,C1223-B1223,"No Order Needed")</f>
        <v>No Order Needed</v>
      </c>
      <c r="H1223" s="13">
        <f t="shared" si="78"/>
        <v>0</v>
      </c>
      <c r="I1223" s="13" t="str">
        <f t="shared" si="79"/>
        <v>Ok</v>
      </c>
    </row>
    <row r="1224" spans="1:9" x14ac:dyDescent="0.3">
      <c r="A1224" s="13" t="s">
        <v>2451</v>
      </c>
      <c r="B1224" s="13">
        <f>VLOOKUP(A1224,VLookup_Data,4,FALSE)</f>
        <v>122</v>
      </c>
      <c r="C1224" s="13">
        <f>_xlfn.XLOOKUP(A1224,Product_Name,Recorder_Level)</f>
        <v>87</v>
      </c>
      <c r="D1224" s="13">
        <f>IF(B1224&lt;=C1224,C1224-B1224,0)</f>
        <v>0</v>
      </c>
      <c r="E1224" s="13">
        <f t="shared" si="76"/>
        <v>0</v>
      </c>
      <c r="F1224" s="13">
        <f t="shared" si="77"/>
        <v>0</v>
      </c>
      <c r="G1224" s="13" t="str">
        <f>IF(B1224&lt;=C1224,C1224-B1224,"No Order Needed")</f>
        <v>No Order Needed</v>
      </c>
      <c r="H1224" s="13">
        <f t="shared" si="78"/>
        <v>0</v>
      </c>
      <c r="I1224" s="13" t="str">
        <f t="shared" si="79"/>
        <v>Ok</v>
      </c>
    </row>
    <row r="1225" spans="1:9" x14ac:dyDescent="0.3">
      <c r="A1225" s="13" t="s">
        <v>2454</v>
      </c>
      <c r="B1225" s="13">
        <f>VLOOKUP(A1225,VLookup_Data,4,FALSE)</f>
        <v>169</v>
      </c>
      <c r="C1225" s="13">
        <f>_xlfn.XLOOKUP(A1225,Product_Name,Recorder_Level)</f>
        <v>44</v>
      </c>
      <c r="D1225" s="13">
        <f>IF(B1225&lt;=C1225,C1225-B1225,0)</f>
        <v>0</v>
      </c>
      <c r="E1225" s="13">
        <f t="shared" si="76"/>
        <v>0</v>
      </c>
      <c r="F1225" s="13">
        <f t="shared" si="77"/>
        <v>0</v>
      </c>
      <c r="G1225" s="13" t="str">
        <f>IF(B1225&lt;=C1225,C1225-B1225,"No Order Needed")</f>
        <v>No Order Needed</v>
      </c>
      <c r="H1225" s="13">
        <f t="shared" si="78"/>
        <v>0</v>
      </c>
      <c r="I1225" s="13" t="str">
        <f t="shared" si="79"/>
        <v>Ok</v>
      </c>
    </row>
    <row r="1226" spans="1:9" x14ac:dyDescent="0.3">
      <c r="A1226" s="13" t="s">
        <v>2456</v>
      </c>
      <c r="B1226" s="13">
        <f>VLOOKUP(A1226,VLookup_Data,4,FALSE)</f>
        <v>143</v>
      </c>
      <c r="C1226" s="13">
        <f>_xlfn.XLOOKUP(A1226,Product_Name,Recorder_Level)</f>
        <v>33</v>
      </c>
      <c r="D1226" s="13">
        <f>IF(B1226&lt;=C1226,C1226-B1226,0)</f>
        <v>0</v>
      </c>
      <c r="E1226" s="13">
        <f t="shared" si="76"/>
        <v>0</v>
      </c>
      <c r="F1226" s="13">
        <f t="shared" si="77"/>
        <v>0</v>
      </c>
      <c r="G1226" s="13" t="str">
        <f>IF(B1226&lt;=C1226,C1226-B1226,"No Order Needed")</f>
        <v>No Order Needed</v>
      </c>
      <c r="H1226" s="13">
        <f t="shared" si="78"/>
        <v>0</v>
      </c>
      <c r="I1226" s="13" t="str">
        <f t="shared" si="79"/>
        <v>Ok</v>
      </c>
    </row>
    <row r="1227" spans="1:9" x14ac:dyDescent="0.3">
      <c r="A1227" s="13" t="s">
        <v>2458</v>
      </c>
      <c r="B1227" s="13">
        <f>VLOOKUP(A1227,VLookup_Data,4,FALSE)</f>
        <v>178</v>
      </c>
      <c r="C1227" s="13">
        <f>_xlfn.XLOOKUP(A1227,Product_Name,Recorder_Level)</f>
        <v>68</v>
      </c>
      <c r="D1227" s="13">
        <f>IF(B1227&lt;=C1227,C1227-B1227,0)</f>
        <v>0</v>
      </c>
      <c r="E1227" s="13">
        <f t="shared" si="76"/>
        <v>0</v>
      </c>
      <c r="F1227" s="13">
        <f t="shared" si="77"/>
        <v>0</v>
      </c>
      <c r="G1227" s="13" t="str">
        <f>IF(B1227&lt;=C1227,C1227-B1227,"No Order Needed")</f>
        <v>No Order Needed</v>
      </c>
      <c r="H1227" s="13">
        <f t="shared" si="78"/>
        <v>0</v>
      </c>
      <c r="I1227" s="13" t="str">
        <f t="shared" si="79"/>
        <v>Ok</v>
      </c>
    </row>
    <row r="1228" spans="1:9" x14ac:dyDescent="0.3">
      <c r="A1228" s="13" t="s">
        <v>2461</v>
      </c>
      <c r="B1228" s="13">
        <f>VLOOKUP(A1228,VLookup_Data,4,FALSE)</f>
        <v>108</v>
      </c>
      <c r="C1228" s="13">
        <f>_xlfn.XLOOKUP(A1228,Product_Name,Recorder_Level)</f>
        <v>88</v>
      </c>
      <c r="D1228" s="13">
        <f>IF(B1228&lt;=C1228,C1228-B1228,0)</f>
        <v>0</v>
      </c>
      <c r="E1228" s="13">
        <f t="shared" si="76"/>
        <v>0</v>
      </c>
      <c r="F1228" s="13">
        <f t="shared" si="77"/>
        <v>0</v>
      </c>
      <c r="G1228" s="13" t="str">
        <f>IF(B1228&lt;=C1228,C1228-B1228,"No Order Needed")</f>
        <v>No Order Needed</v>
      </c>
      <c r="H1228" s="13">
        <f t="shared" si="78"/>
        <v>0</v>
      </c>
      <c r="I1228" s="13" t="str">
        <f t="shared" si="79"/>
        <v>Ok</v>
      </c>
    </row>
    <row r="1229" spans="1:9" x14ac:dyDescent="0.3">
      <c r="A1229" s="13" t="s">
        <v>7460</v>
      </c>
      <c r="B1229" s="13">
        <f>VLOOKUP(A1229,VLookup_Data,4,FALSE)</f>
        <v>198</v>
      </c>
      <c r="C1229" s="13">
        <f>_xlfn.XLOOKUP(A1229,Product_Name,Recorder_Level)</f>
        <v>48</v>
      </c>
      <c r="D1229" s="13">
        <f>IF(B1229&lt;=C1229,C1229-B1229,0)</f>
        <v>0</v>
      </c>
      <c r="E1229" s="13">
        <f t="shared" si="76"/>
        <v>0</v>
      </c>
      <c r="F1229" s="13">
        <f t="shared" si="77"/>
        <v>0</v>
      </c>
      <c r="G1229" s="13" t="str">
        <f>IF(B1229&lt;=C1229,C1229-B1229,"No Order Needed")</f>
        <v>No Order Needed</v>
      </c>
      <c r="H1229" s="13">
        <f t="shared" si="78"/>
        <v>0</v>
      </c>
      <c r="I1229" s="13" t="str">
        <f t="shared" si="79"/>
        <v>Ok</v>
      </c>
    </row>
    <row r="1230" spans="1:9" x14ac:dyDescent="0.3">
      <c r="A1230" s="13" t="s">
        <v>2465</v>
      </c>
      <c r="B1230" s="13">
        <f>VLOOKUP(A1230,VLookup_Data,4,FALSE)</f>
        <v>82</v>
      </c>
      <c r="C1230" s="13">
        <f>_xlfn.XLOOKUP(A1230,Product_Name,Recorder_Level)</f>
        <v>29</v>
      </c>
      <c r="D1230" s="13">
        <f>IF(B1230&lt;=C1230,C1230-B1230,0)</f>
        <v>0</v>
      </c>
      <c r="E1230" s="13">
        <f t="shared" si="76"/>
        <v>0</v>
      </c>
      <c r="F1230" s="13">
        <f t="shared" si="77"/>
        <v>0</v>
      </c>
      <c r="G1230" s="13" t="str">
        <f>IF(B1230&lt;=C1230,C1230-B1230,"No Order Needed")</f>
        <v>No Order Needed</v>
      </c>
      <c r="H1230" s="13">
        <f t="shared" si="78"/>
        <v>0</v>
      </c>
      <c r="I1230" s="13" t="str">
        <f t="shared" si="79"/>
        <v>Ok</v>
      </c>
    </row>
    <row r="1231" spans="1:9" x14ac:dyDescent="0.3">
      <c r="A1231" s="13" t="s">
        <v>2467</v>
      </c>
      <c r="B1231" s="13">
        <f>VLOOKUP(A1231,VLookup_Data,4,FALSE)</f>
        <v>5</v>
      </c>
      <c r="C1231" s="13">
        <f>_xlfn.XLOOKUP(A1231,Product_Name,Recorder_Level)</f>
        <v>31</v>
      </c>
      <c r="D1231" s="13">
        <f>IF(B1231&lt;=C1231,C1231-B1231,0)</f>
        <v>26</v>
      </c>
      <c r="E1231" s="13">
        <f t="shared" si="76"/>
        <v>26</v>
      </c>
      <c r="F1231" s="13">
        <f t="shared" si="77"/>
        <v>26</v>
      </c>
      <c r="G1231" s="13">
        <f>IF(B1231&lt;=C1231,C1231-B1231,"No Order Needed")</f>
        <v>26</v>
      </c>
      <c r="H1231" s="13">
        <f t="shared" si="78"/>
        <v>36</v>
      </c>
      <c r="I1231" s="13" t="str">
        <f t="shared" si="79"/>
        <v>Reorder</v>
      </c>
    </row>
    <row r="1232" spans="1:9" x14ac:dyDescent="0.3">
      <c r="A1232" s="13" t="s">
        <v>2469</v>
      </c>
      <c r="B1232" s="13">
        <f>VLOOKUP(A1232,VLookup_Data,4,FALSE)</f>
        <v>92</v>
      </c>
      <c r="C1232" s="13">
        <f>_xlfn.XLOOKUP(A1232,Product_Name,Recorder_Level)</f>
        <v>38</v>
      </c>
      <c r="D1232" s="13">
        <f>IF(B1232&lt;=C1232,C1232-B1232,0)</f>
        <v>0</v>
      </c>
      <c r="E1232" s="13">
        <f t="shared" si="76"/>
        <v>0</v>
      </c>
      <c r="F1232" s="13">
        <f t="shared" si="77"/>
        <v>0</v>
      </c>
      <c r="G1232" s="13" t="str">
        <f>IF(B1232&lt;=C1232,C1232-B1232,"No Order Needed")</f>
        <v>No Order Needed</v>
      </c>
      <c r="H1232" s="13">
        <f t="shared" si="78"/>
        <v>0</v>
      </c>
      <c r="I1232" s="13" t="str">
        <f t="shared" si="79"/>
        <v>Ok</v>
      </c>
    </row>
    <row r="1233" spans="1:9" x14ac:dyDescent="0.3">
      <c r="A1233" s="13" t="s">
        <v>2471</v>
      </c>
      <c r="B1233" s="13">
        <f>VLOOKUP(A1233,VLookup_Data,4,FALSE)</f>
        <v>121</v>
      </c>
      <c r="C1233" s="13">
        <f>_xlfn.XLOOKUP(A1233,Product_Name,Recorder_Level)</f>
        <v>66</v>
      </c>
      <c r="D1233" s="13">
        <f>IF(B1233&lt;=C1233,C1233-B1233,0)</f>
        <v>0</v>
      </c>
      <c r="E1233" s="13">
        <f t="shared" si="76"/>
        <v>0</v>
      </c>
      <c r="F1233" s="13">
        <f t="shared" si="77"/>
        <v>0</v>
      </c>
      <c r="G1233" s="13" t="str">
        <f>IF(B1233&lt;=C1233,C1233-B1233,"No Order Needed")</f>
        <v>No Order Needed</v>
      </c>
      <c r="H1233" s="13">
        <f t="shared" si="78"/>
        <v>0</v>
      </c>
      <c r="I1233" s="13" t="str">
        <f t="shared" si="79"/>
        <v>Ok</v>
      </c>
    </row>
    <row r="1234" spans="1:9" x14ac:dyDescent="0.3">
      <c r="A1234" s="13" t="s">
        <v>2474</v>
      </c>
      <c r="B1234" s="13">
        <f>VLOOKUP(A1234,VLookup_Data,4,FALSE)</f>
        <v>8</v>
      </c>
      <c r="C1234" s="13">
        <f>_xlfn.XLOOKUP(A1234,Product_Name,Recorder_Level)</f>
        <v>79</v>
      </c>
      <c r="D1234" s="13">
        <f>IF(B1234&lt;=C1234,C1234-B1234,0)</f>
        <v>71</v>
      </c>
      <c r="E1234" s="13">
        <f t="shared" si="76"/>
        <v>71</v>
      </c>
      <c r="F1234" s="13">
        <f t="shared" si="77"/>
        <v>71</v>
      </c>
      <c r="G1234" s="13">
        <f>IF(B1234&lt;=C1234,C1234-B1234,"No Order Needed")</f>
        <v>71</v>
      </c>
      <c r="H1234" s="13">
        <f t="shared" si="78"/>
        <v>81</v>
      </c>
      <c r="I1234" s="13" t="str">
        <f t="shared" si="79"/>
        <v>Reorder</v>
      </c>
    </row>
    <row r="1235" spans="1:9" x14ac:dyDescent="0.3">
      <c r="A1235" s="13" t="s">
        <v>2476</v>
      </c>
      <c r="B1235" s="13">
        <f>VLOOKUP(A1235,VLookup_Data,4,FALSE)</f>
        <v>70</v>
      </c>
      <c r="C1235" s="13">
        <f>_xlfn.XLOOKUP(A1235,Product_Name,Recorder_Level)</f>
        <v>34</v>
      </c>
      <c r="D1235" s="13">
        <f>IF(B1235&lt;=C1235,C1235-B1235,0)</f>
        <v>0</v>
      </c>
      <c r="E1235" s="13">
        <f t="shared" si="76"/>
        <v>0</v>
      </c>
      <c r="F1235" s="13">
        <f t="shared" si="77"/>
        <v>0</v>
      </c>
      <c r="G1235" s="13" t="str">
        <f>IF(B1235&lt;=C1235,C1235-B1235,"No Order Needed")</f>
        <v>No Order Needed</v>
      </c>
      <c r="H1235" s="13">
        <f t="shared" si="78"/>
        <v>0</v>
      </c>
      <c r="I1235" s="13" t="str">
        <f t="shared" si="79"/>
        <v>Ok</v>
      </c>
    </row>
    <row r="1236" spans="1:9" x14ac:dyDescent="0.3">
      <c r="A1236" s="13" t="s">
        <v>2478</v>
      </c>
      <c r="B1236" s="13">
        <f>VLOOKUP(A1236,VLookup_Data,4,FALSE)</f>
        <v>168</v>
      </c>
      <c r="C1236" s="13">
        <f>_xlfn.XLOOKUP(A1236,Product_Name,Recorder_Level)</f>
        <v>41</v>
      </c>
      <c r="D1236" s="13">
        <f>IF(B1236&lt;=C1236,C1236-B1236,0)</f>
        <v>0</v>
      </c>
      <c r="E1236" s="13">
        <f t="shared" si="76"/>
        <v>0</v>
      </c>
      <c r="F1236" s="13">
        <f t="shared" si="77"/>
        <v>0</v>
      </c>
      <c r="G1236" s="13" t="str">
        <f>IF(B1236&lt;=C1236,C1236-B1236,"No Order Needed")</f>
        <v>No Order Needed</v>
      </c>
      <c r="H1236" s="13">
        <f t="shared" si="78"/>
        <v>0</v>
      </c>
      <c r="I1236" s="13" t="str">
        <f t="shared" si="79"/>
        <v>Ok</v>
      </c>
    </row>
    <row r="1237" spans="1:9" x14ac:dyDescent="0.3">
      <c r="A1237" s="13" t="s">
        <v>2480</v>
      </c>
      <c r="B1237" s="13">
        <f>VLOOKUP(A1237,VLookup_Data,4,FALSE)</f>
        <v>109</v>
      </c>
      <c r="C1237" s="13">
        <f>_xlfn.XLOOKUP(A1237,Product_Name,Recorder_Level)</f>
        <v>91</v>
      </c>
      <c r="D1237" s="13">
        <f>IF(B1237&lt;=C1237,C1237-B1237,0)</f>
        <v>0</v>
      </c>
      <c r="E1237" s="13">
        <f t="shared" si="76"/>
        <v>0</v>
      </c>
      <c r="F1237" s="13">
        <f t="shared" si="77"/>
        <v>0</v>
      </c>
      <c r="G1237" s="13" t="str">
        <f>IF(B1237&lt;=C1237,C1237-B1237,"No Order Needed")</f>
        <v>No Order Needed</v>
      </c>
      <c r="H1237" s="13">
        <f t="shared" si="78"/>
        <v>0</v>
      </c>
      <c r="I1237" s="13" t="str">
        <f t="shared" si="79"/>
        <v>Ok</v>
      </c>
    </row>
    <row r="1238" spans="1:9" x14ac:dyDescent="0.3">
      <c r="A1238" s="13" t="s">
        <v>2482</v>
      </c>
      <c r="B1238" s="13">
        <f>VLOOKUP(A1238,VLookup_Data,4,FALSE)</f>
        <v>49</v>
      </c>
      <c r="C1238" s="13">
        <f>_xlfn.XLOOKUP(A1238,Product_Name,Recorder_Level)</f>
        <v>31</v>
      </c>
      <c r="D1238" s="13">
        <f>IF(B1238&lt;=C1238,C1238-B1238,0)</f>
        <v>0</v>
      </c>
      <c r="E1238" s="13">
        <f t="shared" si="76"/>
        <v>0</v>
      </c>
      <c r="F1238" s="13">
        <f t="shared" si="77"/>
        <v>0</v>
      </c>
      <c r="G1238" s="13" t="str">
        <f>IF(B1238&lt;=C1238,C1238-B1238,"No Order Needed")</f>
        <v>No Order Needed</v>
      </c>
      <c r="H1238" s="13">
        <f t="shared" si="78"/>
        <v>0</v>
      </c>
      <c r="I1238" s="13" t="str">
        <f t="shared" si="79"/>
        <v>Ok</v>
      </c>
    </row>
    <row r="1239" spans="1:9" x14ac:dyDescent="0.3">
      <c r="A1239" s="13" t="s">
        <v>2484</v>
      </c>
      <c r="B1239" s="13">
        <f>VLOOKUP(A1239,VLookup_Data,4,FALSE)</f>
        <v>111</v>
      </c>
      <c r="C1239" s="13">
        <f>_xlfn.XLOOKUP(A1239,Product_Name,Recorder_Level)</f>
        <v>97</v>
      </c>
      <c r="D1239" s="13">
        <f>IF(B1239&lt;=C1239,C1239-B1239,0)</f>
        <v>0</v>
      </c>
      <c r="E1239" s="13">
        <f t="shared" si="76"/>
        <v>0</v>
      </c>
      <c r="F1239" s="13">
        <f t="shared" si="77"/>
        <v>0</v>
      </c>
      <c r="G1239" s="13" t="str">
        <f>IF(B1239&lt;=C1239,C1239-B1239,"No Order Needed")</f>
        <v>No Order Needed</v>
      </c>
      <c r="H1239" s="13">
        <f t="shared" si="78"/>
        <v>0</v>
      </c>
      <c r="I1239" s="13" t="str">
        <f t="shared" si="79"/>
        <v>Ok</v>
      </c>
    </row>
    <row r="1240" spans="1:9" x14ac:dyDescent="0.3">
      <c r="A1240" s="13" t="s">
        <v>2486</v>
      </c>
      <c r="B1240" s="13">
        <f>VLOOKUP(A1240,VLookup_Data,4,FALSE)</f>
        <v>22</v>
      </c>
      <c r="C1240" s="13">
        <f>_xlfn.XLOOKUP(A1240,Product_Name,Recorder_Level)</f>
        <v>62</v>
      </c>
      <c r="D1240" s="13">
        <f>IF(B1240&lt;=C1240,C1240-B1240,0)</f>
        <v>40</v>
      </c>
      <c r="E1240" s="13">
        <f t="shared" si="76"/>
        <v>40</v>
      </c>
      <c r="F1240" s="13">
        <f t="shared" si="77"/>
        <v>40</v>
      </c>
      <c r="G1240" s="13">
        <f>IF(B1240&lt;=C1240,C1240-B1240,"No Order Needed")</f>
        <v>40</v>
      </c>
      <c r="H1240" s="13">
        <f t="shared" si="78"/>
        <v>50</v>
      </c>
      <c r="I1240" s="13" t="str">
        <f t="shared" si="79"/>
        <v>Reorder</v>
      </c>
    </row>
    <row r="1241" spans="1:9" x14ac:dyDescent="0.3">
      <c r="A1241" s="13" t="s">
        <v>2488</v>
      </c>
      <c r="B1241" s="13">
        <f>VLOOKUP(A1241,VLookup_Data,4,FALSE)</f>
        <v>189</v>
      </c>
      <c r="C1241" s="13">
        <f>_xlfn.XLOOKUP(A1241,Product_Name,Recorder_Level)</f>
        <v>32</v>
      </c>
      <c r="D1241" s="13">
        <f>IF(B1241&lt;=C1241,C1241-B1241,0)</f>
        <v>0</v>
      </c>
      <c r="E1241" s="13">
        <f t="shared" si="76"/>
        <v>0</v>
      </c>
      <c r="F1241" s="13">
        <f t="shared" si="77"/>
        <v>0</v>
      </c>
      <c r="G1241" s="13" t="str">
        <f>IF(B1241&lt;=C1241,C1241-B1241,"No Order Needed")</f>
        <v>No Order Needed</v>
      </c>
      <c r="H1241" s="13">
        <f t="shared" si="78"/>
        <v>0</v>
      </c>
      <c r="I1241" s="13" t="str">
        <f t="shared" si="79"/>
        <v>Ok</v>
      </c>
    </row>
    <row r="1242" spans="1:9" x14ac:dyDescent="0.3">
      <c r="A1242" s="13" t="s">
        <v>2490</v>
      </c>
      <c r="B1242" s="13">
        <f>VLOOKUP(A1242,VLookup_Data,4,FALSE)</f>
        <v>91</v>
      </c>
      <c r="C1242" s="13">
        <f>_xlfn.XLOOKUP(A1242,Product_Name,Recorder_Level)</f>
        <v>70</v>
      </c>
      <c r="D1242" s="13">
        <f>IF(B1242&lt;=C1242,C1242-B1242,0)</f>
        <v>0</v>
      </c>
      <c r="E1242" s="13">
        <f t="shared" si="76"/>
        <v>0</v>
      </c>
      <c r="F1242" s="13">
        <f t="shared" si="77"/>
        <v>0</v>
      </c>
      <c r="G1242" s="13" t="str">
        <f>IF(B1242&lt;=C1242,C1242-B1242,"No Order Needed")</f>
        <v>No Order Needed</v>
      </c>
      <c r="H1242" s="13">
        <f t="shared" si="78"/>
        <v>0</v>
      </c>
      <c r="I1242" s="13" t="str">
        <f t="shared" si="79"/>
        <v>Ok</v>
      </c>
    </row>
    <row r="1243" spans="1:9" x14ac:dyDescent="0.3">
      <c r="A1243" s="13" t="s">
        <v>2493</v>
      </c>
      <c r="B1243" s="13">
        <f>VLOOKUP(A1243,VLookup_Data,4,FALSE)</f>
        <v>66</v>
      </c>
      <c r="C1243" s="13">
        <f>_xlfn.XLOOKUP(A1243,Product_Name,Recorder_Level)</f>
        <v>45</v>
      </c>
      <c r="D1243" s="13">
        <f>IF(B1243&lt;=C1243,C1243-B1243,0)</f>
        <v>0</v>
      </c>
      <c r="E1243" s="13">
        <f t="shared" si="76"/>
        <v>0</v>
      </c>
      <c r="F1243" s="13">
        <f t="shared" si="77"/>
        <v>0</v>
      </c>
      <c r="G1243" s="13" t="str">
        <f>IF(B1243&lt;=C1243,C1243-B1243,"No Order Needed")</f>
        <v>No Order Needed</v>
      </c>
      <c r="H1243" s="13">
        <f t="shared" si="78"/>
        <v>0</v>
      </c>
      <c r="I1243" s="13" t="str">
        <f t="shared" si="79"/>
        <v>Ok</v>
      </c>
    </row>
    <row r="1244" spans="1:9" x14ac:dyDescent="0.3">
      <c r="A1244" s="13" t="s">
        <v>7577</v>
      </c>
      <c r="B1244" s="13">
        <f>VLOOKUP(A1244,VLookup_Data,4,FALSE)</f>
        <v>175</v>
      </c>
      <c r="C1244" s="13">
        <f>_xlfn.XLOOKUP(A1244,Product_Name,Recorder_Level)</f>
        <v>64</v>
      </c>
      <c r="D1244" s="13">
        <f>IF(B1244&lt;=C1244,C1244-B1244,0)</f>
        <v>0</v>
      </c>
      <c r="E1244" s="13">
        <f t="shared" si="76"/>
        <v>0</v>
      </c>
      <c r="F1244" s="13">
        <f t="shared" si="77"/>
        <v>0</v>
      </c>
      <c r="G1244" s="13" t="str">
        <f>IF(B1244&lt;=C1244,C1244-B1244,"No Order Needed")</f>
        <v>No Order Needed</v>
      </c>
      <c r="H1244" s="13">
        <f t="shared" si="78"/>
        <v>0</v>
      </c>
      <c r="I1244" s="13" t="str">
        <f t="shared" si="79"/>
        <v>Ok</v>
      </c>
    </row>
    <row r="1245" spans="1:9" x14ac:dyDescent="0.3">
      <c r="A1245" s="13" t="s">
        <v>2498</v>
      </c>
      <c r="B1245" s="13">
        <f>VLOOKUP(A1245,VLookup_Data,4,FALSE)</f>
        <v>62</v>
      </c>
      <c r="C1245" s="13">
        <f>_xlfn.XLOOKUP(A1245,Product_Name,Recorder_Level)</f>
        <v>95</v>
      </c>
      <c r="D1245" s="13">
        <f>IF(B1245&lt;=C1245,C1245-B1245,0)</f>
        <v>33</v>
      </c>
      <c r="E1245" s="13">
        <f t="shared" si="76"/>
        <v>33</v>
      </c>
      <c r="F1245" s="13">
        <f t="shared" si="77"/>
        <v>33</v>
      </c>
      <c r="G1245" s="13">
        <f>IF(B1245&lt;=C1245,C1245-B1245,"No Order Needed")</f>
        <v>33</v>
      </c>
      <c r="H1245" s="13">
        <f t="shared" si="78"/>
        <v>43</v>
      </c>
      <c r="I1245" s="13" t="str">
        <f t="shared" si="79"/>
        <v>Reorder</v>
      </c>
    </row>
    <row r="1246" spans="1:9" x14ac:dyDescent="0.3">
      <c r="A1246" s="13" t="s">
        <v>4707</v>
      </c>
      <c r="B1246" s="13">
        <f>VLOOKUP(A1246,VLookup_Data,4,FALSE)</f>
        <v>182</v>
      </c>
      <c r="C1246" s="13">
        <f>_xlfn.XLOOKUP(A1246,Product_Name,Recorder_Level)</f>
        <v>94</v>
      </c>
      <c r="D1246" s="13">
        <f>IF(B1246&lt;=C1246,C1246-B1246,0)</f>
        <v>0</v>
      </c>
      <c r="E1246" s="13">
        <f t="shared" si="76"/>
        <v>0</v>
      </c>
      <c r="F1246" s="13">
        <f t="shared" si="77"/>
        <v>0</v>
      </c>
      <c r="G1246" s="13" t="str">
        <f>IF(B1246&lt;=C1246,C1246-B1246,"No Order Needed")</f>
        <v>No Order Needed</v>
      </c>
      <c r="H1246" s="13">
        <f t="shared" si="78"/>
        <v>0</v>
      </c>
      <c r="I1246" s="13" t="str">
        <f t="shared" si="79"/>
        <v>Ok</v>
      </c>
    </row>
    <row r="1247" spans="1:9" x14ac:dyDescent="0.3">
      <c r="A1247" s="13" t="s">
        <v>2502</v>
      </c>
      <c r="B1247" s="13">
        <f>VLOOKUP(A1247,VLookup_Data,4,FALSE)</f>
        <v>25</v>
      </c>
      <c r="C1247" s="13">
        <f>_xlfn.XLOOKUP(A1247,Product_Name,Recorder_Level)</f>
        <v>33</v>
      </c>
      <c r="D1247" s="13">
        <f>IF(B1247&lt;=C1247,C1247-B1247,0)</f>
        <v>8</v>
      </c>
      <c r="E1247" s="13">
        <f t="shared" si="76"/>
        <v>8</v>
      </c>
      <c r="F1247" s="13">
        <f t="shared" si="77"/>
        <v>8</v>
      </c>
      <c r="G1247" s="13">
        <f>IF(B1247&lt;=C1247,C1247-B1247,"No Order Needed")</f>
        <v>8</v>
      </c>
      <c r="H1247" s="13">
        <f t="shared" si="78"/>
        <v>18</v>
      </c>
      <c r="I1247" s="13" t="str">
        <f t="shared" si="79"/>
        <v>Reorder</v>
      </c>
    </row>
    <row r="1248" spans="1:9" x14ac:dyDescent="0.3">
      <c r="A1248" s="13" t="s">
        <v>2505</v>
      </c>
      <c r="B1248" s="13">
        <f>VLOOKUP(A1248,VLookup_Data,4,FALSE)</f>
        <v>182</v>
      </c>
      <c r="C1248" s="13">
        <f>_xlfn.XLOOKUP(A1248,Product_Name,Recorder_Level)</f>
        <v>79</v>
      </c>
      <c r="D1248" s="13">
        <f>IF(B1248&lt;=C1248,C1248-B1248,0)</f>
        <v>0</v>
      </c>
      <c r="E1248" s="13">
        <f t="shared" si="76"/>
        <v>0</v>
      </c>
      <c r="F1248" s="13">
        <f t="shared" si="77"/>
        <v>0</v>
      </c>
      <c r="G1248" s="13" t="str">
        <f>IF(B1248&lt;=C1248,C1248-B1248,"No Order Needed")</f>
        <v>No Order Needed</v>
      </c>
      <c r="H1248" s="13">
        <f t="shared" si="78"/>
        <v>0</v>
      </c>
      <c r="I1248" s="13" t="str">
        <f t="shared" si="79"/>
        <v>Ok</v>
      </c>
    </row>
    <row r="1249" spans="1:9" x14ac:dyDescent="0.3">
      <c r="A1249" s="13" t="s">
        <v>2507</v>
      </c>
      <c r="B1249" s="13">
        <f>VLOOKUP(A1249,VLookup_Data,4,FALSE)</f>
        <v>36</v>
      </c>
      <c r="C1249" s="13">
        <f>_xlfn.XLOOKUP(A1249,Product_Name,Recorder_Level)</f>
        <v>45</v>
      </c>
      <c r="D1249" s="13">
        <f>IF(B1249&lt;=C1249,C1249-B1249,0)</f>
        <v>9</v>
      </c>
      <c r="E1249" s="13">
        <f t="shared" si="76"/>
        <v>9</v>
      </c>
      <c r="F1249" s="13">
        <f t="shared" si="77"/>
        <v>9</v>
      </c>
      <c r="G1249" s="13">
        <f>IF(B1249&lt;=C1249,C1249-B1249,"No Order Needed")</f>
        <v>9</v>
      </c>
      <c r="H1249" s="13">
        <f t="shared" si="78"/>
        <v>19</v>
      </c>
      <c r="I1249" s="13" t="str">
        <f t="shared" si="79"/>
        <v>Reorder</v>
      </c>
    </row>
    <row r="1250" spans="1:9" x14ac:dyDescent="0.3">
      <c r="A1250" s="13" t="s">
        <v>2509</v>
      </c>
      <c r="B1250" s="13">
        <f>VLOOKUP(A1250,VLookup_Data,4,FALSE)</f>
        <v>167</v>
      </c>
      <c r="C1250" s="13">
        <f>_xlfn.XLOOKUP(A1250,Product_Name,Recorder_Level)</f>
        <v>99</v>
      </c>
      <c r="D1250" s="13">
        <f>IF(B1250&lt;=C1250,C1250-B1250,0)</f>
        <v>0</v>
      </c>
      <c r="E1250" s="13">
        <f t="shared" si="76"/>
        <v>0</v>
      </c>
      <c r="F1250" s="13">
        <f t="shared" si="77"/>
        <v>0</v>
      </c>
      <c r="G1250" s="13" t="str">
        <f>IF(B1250&lt;=C1250,C1250-B1250,"No Order Needed")</f>
        <v>No Order Needed</v>
      </c>
      <c r="H1250" s="13">
        <f t="shared" si="78"/>
        <v>0</v>
      </c>
      <c r="I1250" s="13" t="str">
        <f t="shared" si="79"/>
        <v>Ok</v>
      </c>
    </row>
    <row r="1251" spans="1:9" x14ac:dyDescent="0.3">
      <c r="A1251" s="13" t="s">
        <v>2052</v>
      </c>
      <c r="B1251" s="13">
        <f>VLOOKUP(A1251,VLookup_Data,4,FALSE)</f>
        <v>75</v>
      </c>
      <c r="C1251" s="13">
        <f>_xlfn.XLOOKUP(A1251,Product_Name,Recorder_Level)</f>
        <v>63</v>
      </c>
      <c r="D1251" s="13">
        <f>IF(B1251&lt;=C1251,C1251-B1251,0)</f>
        <v>0</v>
      </c>
      <c r="E1251" s="13">
        <f t="shared" si="76"/>
        <v>0</v>
      </c>
      <c r="F1251" s="13">
        <f t="shared" si="77"/>
        <v>0</v>
      </c>
      <c r="G1251" s="13" t="str">
        <f>IF(B1251&lt;=C1251,C1251-B1251,"No Order Needed")</f>
        <v>No Order Needed</v>
      </c>
      <c r="H1251" s="13">
        <f t="shared" si="78"/>
        <v>0</v>
      </c>
      <c r="I1251" s="13" t="str">
        <f t="shared" si="79"/>
        <v>Ok</v>
      </c>
    </row>
    <row r="1252" spans="1:9" x14ac:dyDescent="0.3">
      <c r="A1252" s="13" t="s">
        <v>1807</v>
      </c>
      <c r="B1252" s="13">
        <f>VLOOKUP(A1252,VLookup_Data,4,FALSE)</f>
        <v>39</v>
      </c>
      <c r="C1252" s="13">
        <f>_xlfn.XLOOKUP(A1252,Product_Name,Recorder_Level)</f>
        <v>94</v>
      </c>
      <c r="D1252" s="13">
        <f>IF(B1252&lt;=C1252,C1252-B1252,0)</f>
        <v>55</v>
      </c>
      <c r="E1252" s="13">
        <f t="shared" si="76"/>
        <v>55</v>
      </c>
      <c r="F1252" s="13">
        <f t="shared" si="77"/>
        <v>55</v>
      </c>
      <c r="G1252" s="13">
        <f>IF(B1252&lt;=C1252,C1252-B1252,"No Order Needed")</f>
        <v>55</v>
      </c>
      <c r="H1252" s="13">
        <f t="shared" si="78"/>
        <v>65</v>
      </c>
      <c r="I1252" s="13" t="str">
        <f t="shared" si="79"/>
        <v>Reorder</v>
      </c>
    </row>
    <row r="1253" spans="1:9" x14ac:dyDescent="0.3">
      <c r="A1253" s="13" t="s">
        <v>2514</v>
      </c>
      <c r="B1253" s="13">
        <f>VLOOKUP(A1253,VLookup_Data,4,FALSE)</f>
        <v>84</v>
      </c>
      <c r="C1253" s="13">
        <f>_xlfn.XLOOKUP(A1253,Product_Name,Recorder_Level)</f>
        <v>45</v>
      </c>
      <c r="D1253" s="13">
        <f>IF(B1253&lt;=C1253,C1253-B1253,0)</f>
        <v>0</v>
      </c>
      <c r="E1253" s="13">
        <f t="shared" si="76"/>
        <v>0</v>
      </c>
      <c r="F1253" s="13">
        <f t="shared" si="77"/>
        <v>0</v>
      </c>
      <c r="G1253" s="13" t="str">
        <f>IF(B1253&lt;=C1253,C1253-B1253,"No Order Needed")</f>
        <v>No Order Needed</v>
      </c>
      <c r="H1253" s="13">
        <f t="shared" si="78"/>
        <v>0</v>
      </c>
      <c r="I1253" s="13" t="str">
        <f t="shared" si="79"/>
        <v>Ok</v>
      </c>
    </row>
    <row r="1254" spans="1:9" x14ac:dyDescent="0.3">
      <c r="A1254" s="13" t="s">
        <v>2517</v>
      </c>
      <c r="B1254" s="13">
        <f>VLOOKUP(A1254,VLookup_Data,4,FALSE)</f>
        <v>95</v>
      </c>
      <c r="C1254" s="13">
        <f>_xlfn.XLOOKUP(A1254,Product_Name,Recorder_Level)</f>
        <v>49</v>
      </c>
      <c r="D1254" s="13">
        <f>IF(B1254&lt;=C1254,C1254-B1254,0)</f>
        <v>0</v>
      </c>
      <c r="E1254" s="13">
        <f t="shared" si="76"/>
        <v>0</v>
      </c>
      <c r="F1254" s="13">
        <f t="shared" si="77"/>
        <v>0</v>
      </c>
      <c r="G1254" s="13" t="str">
        <f>IF(B1254&lt;=C1254,C1254-B1254,"No Order Needed")</f>
        <v>No Order Needed</v>
      </c>
      <c r="H1254" s="13">
        <f t="shared" si="78"/>
        <v>0</v>
      </c>
      <c r="I1254" s="13" t="str">
        <f t="shared" si="79"/>
        <v>Ok</v>
      </c>
    </row>
    <row r="1255" spans="1:9" x14ac:dyDescent="0.3">
      <c r="A1255" s="13" t="s">
        <v>2519</v>
      </c>
      <c r="B1255" s="13">
        <f>VLOOKUP(A1255,VLookup_Data,4,FALSE)</f>
        <v>86</v>
      </c>
      <c r="C1255" s="13">
        <f>_xlfn.XLOOKUP(A1255,Product_Name,Recorder_Level)</f>
        <v>98</v>
      </c>
      <c r="D1255" s="13">
        <f>IF(B1255&lt;=C1255,C1255-B1255,0)</f>
        <v>12</v>
      </c>
      <c r="E1255" s="13">
        <f t="shared" si="76"/>
        <v>12</v>
      </c>
      <c r="F1255" s="13">
        <f t="shared" si="77"/>
        <v>12</v>
      </c>
      <c r="G1255" s="13">
        <f>IF(B1255&lt;=C1255,C1255-B1255,"No Order Needed")</f>
        <v>12</v>
      </c>
      <c r="H1255" s="13">
        <f t="shared" si="78"/>
        <v>22</v>
      </c>
      <c r="I1255" s="13" t="str">
        <f t="shared" si="79"/>
        <v>Reorder</v>
      </c>
    </row>
    <row r="1256" spans="1:9" x14ac:dyDescent="0.3">
      <c r="A1256" s="13" t="s">
        <v>2522</v>
      </c>
      <c r="B1256" s="13">
        <f>VLOOKUP(A1256,VLookup_Data,4,FALSE)</f>
        <v>114</v>
      </c>
      <c r="C1256" s="13">
        <f>_xlfn.XLOOKUP(A1256,Product_Name,Recorder_Level)</f>
        <v>66</v>
      </c>
      <c r="D1256" s="13">
        <f>IF(B1256&lt;=C1256,C1256-B1256,0)</f>
        <v>0</v>
      </c>
      <c r="E1256" s="13">
        <f t="shared" si="76"/>
        <v>0</v>
      </c>
      <c r="F1256" s="13">
        <f t="shared" si="77"/>
        <v>0</v>
      </c>
      <c r="G1256" s="13" t="str">
        <f>IF(B1256&lt;=C1256,C1256-B1256,"No Order Needed")</f>
        <v>No Order Needed</v>
      </c>
      <c r="H1256" s="13">
        <f t="shared" si="78"/>
        <v>0</v>
      </c>
      <c r="I1256" s="13" t="str">
        <f t="shared" si="79"/>
        <v>Ok</v>
      </c>
    </row>
    <row r="1257" spans="1:9" x14ac:dyDescent="0.3">
      <c r="A1257" s="13" t="s">
        <v>2524</v>
      </c>
      <c r="B1257" s="13">
        <f>VLOOKUP(A1257,VLookup_Data,4,FALSE)</f>
        <v>134</v>
      </c>
      <c r="C1257" s="13">
        <f>_xlfn.XLOOKUP(A1257,Product_Name,Recorder_Level)</f>
        <v>69</v>
      </c>
      <c r="D1257" s="13">
        <f>IF(B1257&lt;=C1257,C1257-B1257,0)</f>
        <v>0</v>
      </c>
      <c r="E1257" s="13">
        <f t="shared" si="76"/>
        <v>0</v>
      </c>
      <c r="F1257" s="13">
        <f t="shared" si="77"/>
        <v>0</v>
      </c>
      <c r="G1257" s="13" t="str">
        <f>IF(B1257&lt;=C1257,C1257-B1257,"No Order Needed")</f>
        <v>No Order Needed</v>
      </c>
      <c r="H1257" s="13">
        <f t="shared" si="78"/>
        <v>0</v>
      </c>
      <c r="I1257" s="13" t="str">
        <f t="shared" si="79"/>
        <v>Ok</v>
      </c>
    </row>
    <row r="1258" spans="1:9" x14ac:dyDescent="0.3">
      <c r="A1258" s="13" t="s">
        <v>873</v>
      </c>
      <c r="B1258" s="13">
        <f>VLOOKUP(A1258,VLookup_Data,4,FALSE)</f>
        <v>170</v>
      </c>
      <c r="C1258" s="13">
        <f>_xlfn.XLOOKUP(A1258,Product_Name,Recorder_Level)</f>
        <v>93</v>
      </c>
      <c r="D1258" s="13">
        <f>IF(B1258&lt;=C1258,C1258-B1258,0)</f>
        <v>0</v>
      </c>
      <c r="E1258" s="13">
        <f t="shared" si="76"/>
        <v>0</v>
      </c>
      <c r="F1258" s="13">
        <f t="shared" si="77"/>
        <v>0</v>
      </c>
      <c r="G1258" s="13" t="str">
        <f>IF(B1258&lt;=C1258,C1258-B1258,"No Order Needed")</f>
        <v>No Order Needed</v>
      </c>
      <c r="H1258" s="13">
        <f t="shared" si="78"/>
        <v>0</v>
      </c>
      <c r="I1258" s="13" t="str">
        <f t="shared" si="79"/>
        <v>Ok</v>
      </c>
    </row>
    <row r="1259" spans="1:9" x14ac:dyDescent="0.3">
      <c r="A1259" s="13" t="s">
        <v>2527</v>
      </c>
      <c r="B1259" s="13">
        <f>VLOOKUP(A1259,VLookup_Data,4,FALSE)</f>
        <v>91</v>
      </c>
      <c r="C1259" s="13">
        <f>_xlfn.XLOOKUP(A1259,Product_Name,Recorder_Level)</f>
        <v>36</v>
      </c>
      <c r="D1259" s="13">
        <f>IF(B1259&lt;=C1259,C1259-B1259,0)</f>
        <v>0</v>
      </c>
      <c r="E1259" s="13">
        <f t="shared" si="76"/>
        <v>0</v>
      </c>
      <c r="F1259" s="13">
        <f t="shared" si="77"/>
        <v>0</v>
      </c>
      <c r="G1259" s="13" t="str">
        <f>IF(B1259&lt;=C1259,C1259-B1259,"No Order Needed")</f>
        <v>No Order Needed</v>
      </c>
      <c r="H1259" s="13">
        <f t="shared" si="78"/>
        <v>0</v>
      </c>
      <c r="I1259" s="13" t="str">
        <f t="shared" si="79"/>
        <v>Ok</v>
      </c>
    </row>
    <row r="1260" spans="1:9" x14ac:dyDescent="0.3">
      <c r="A1260" s="13" t="s">
        <v>2529</v>
      </c>
      <c r="B1260" s="13">
        <f>VLOOKUP(A1260,VLookup_Data,4,FALSE)</f>
        <v>24</v>
      </c>
      <c r="C1260" s="13">
        <f>_xlfn.XLOOKUP(A1260,Product_Name,Recorder_Level)</f>
        <v>77</v>
      </c>
      <c r="D1260" s="13">
        <f>IF(B1260&lt;=C1260,C1260-B1260,0)</f>
        <v>53</v>
      </c>
      <c r="E1260" s="13">
        <f t="shared" si="76"/>
        <v>53</v>
      </c>
      <c r="F1260" s="13">
        <f t="shared" si="77"/>
        <v>53</v>
      </c>
      <c r="G1260" s="13">
        <f>IF(B1260&lt;=C1260,C1260-B1260,"No Order Needed")</f>
        <v>53</v>
      </c>
      <c r="H1260" s="13">
        <f t="shared" si="78"/>
        <v>63</v>
      </c>
      <c r="I1260" s="13" t="str">
        <f t="shared" si="79"/>
        <v>Reorder</v>
      </c>
    </row>
    <row r="1261" spans="1:9" x14ac:dyDescent="0.3">
      <c r="A1261" s="13" t="s">
        <v>2532</v>
      </c>
      <c r="B1261" s="13">
        <f>VLOOKUP(A1261,VLookup_Data,4,FALSE)</f>
        <v>65</v>
      </c>
      <c r="C1261" s="13">
        <f>_xlfn.XLOOKUP(A1261,Product_Name,Recorder_Level)</f>
        <v>59</v>
      </c>
      <c r="D1261" s="13">
        <f>IF(B1261&lt;=C1261,C1261-B1261,0)</f>
        <v>0</v>
      </c>
      <c r="E1261" s="13">
        <f t="shared" si="76"/>
        <v>0</v>
      </c>
      <c r="F1261" s="13">
        <f t="shared" si="77"/>
        <v>0</v>
      </c>
      <c r="G1261" s="13" t="str">
        <f>IF(B1261&lt;=C1261,C1261-B1261,"No Order Needed")</f>
        <v>No Order Needed</v>
      </c>
      <c r="H1261" s="13">
        <f t="shared" si="78"/>
        <v>4</v>
      </c>
      <c r="I1261" s="13" t="str">
        <f t="shared" si="79"/>
        <v>Ok</v>
      </c>
    </row>
    <row r="1262" spans="1:9" x14ac:dyDescent="0.3">
      <c r="A1262" s="13" t="s">
        <v>2534</v>
      </c>
      <c r="B1262" s="13">
        <f>VLOOKUP(A1262,VLookup_Data,4,FALSE)</f>
        <v>98</v>
      </c>
      <c r="C1262" s="13">
        <f>_xlfn.XLOOKUP(A1262,Product_Name,Recorder_Level)</f>
        <v>43</v>
      </c>
      <c r="D1262" s="13">
        <f>IF(B1262&lt;=C1262,C1262-B1262,0)</f>
        <v>0</v>
      </c>
      <c r="E1262" s="13">
        <f t="shared" si="76"/>
        <v>0</v>
      </c>
      <c r="F1262" s="13">
        <f t="shared" si="77"/>
        <v>0</v>
      </c>
      <c r="G1262" s="13" t="str">
        <f>IF(B1262&lt;=C1262,C1262-B1262,"No Order Needed")</f>
        <v>No Order Needed</v>
      </c>
      <c r="H1262" s="13">
        <f t="shared" si="78"/>
        <v>0</v>
      </c>
      <c r="I1262" s="13" t="str">
        <f t="shared" si="79"/>
        <v>Ok</v>
      </c>
    </row>
    <row r="1263" spans="1:9" x14ac:dyDescent="0.3">
      <c r="A1263" s="13" t="s">
        <v>2539</v>
      </c>
      <c r="B1263" s="13">
        <f>VLOOKUP(A1263,VLookup_Data,4,FALSE)</f>
        <v>24</v>
      </c>
      <c r="C1263" s="13">
        <f>_xlfn.XLOOKUP(A1263,Product_Name,Recorder_Level)</f>
        <v>35</v>
      </c>
      <c r="D1263" s="13">
        <f>IF(B1263&lt;=C1263,C1263-B1263,0)</f>
        <v>11</v>
      </c>
      <c r="E1263" s="13">
        <f t="shared" si="76"/>
        <v>11</v>
      </c>
      <c r="F1263" s="13">
        <f t="shared" si="77"/>
        <v>11</v>
      </c>
      <c r="G1263" s="13">
        <f>IF(B1263&lt;=C1263,C1263-B1263,"No Order Needed")</f>
        <v>11</v>
      </c>
      <c r="H1263" s="13">
        <f t="shared" si="78"/>
        <v>21</v>
      </c>
      <c r="I1263" s="13" t="str">
        <f t="shared" si="79"/>
        <v>Reorder</v>
      </c>
    </row>
    <row r="1264" spans="1:9" x14ac:dyDescent="0.3">
      <c r="A1264" s="13" t="s">
        <v>2541</v>
      </c>
      <c r="B1264" s="13">
        <f>VLOOKUP(A1264,VLookup_Data,4,FALSE)</f>
        <v>146</v>
      </c>
      <c r="C1264" s="13">
        <f>_xlfn.XLOOKUP(A1264,Product_Name,Recorder_Level)</f>
        <v>53</v>
      </c>
      <c r="D1264" s="13">
        <f>IF(B1264&lt;=C1264,C1264-B1264,0)</f>
        <v>0</v>
      </c>
      <c r="E1264" s="13">
        <f t="shared" si="76"/>
        <v>0</v>
      </c>
      <c r="F1264" s="13">
        <f t="shared" si="77"/>
        <v>0</v>
      </c>
      <c r="G1264" s="13" t="str">
        <f>IF(B1264&lt;=C1264,C1264-B1264,"No Order Needed")</f>
        <v>No Order Needed</v>
      </c>
      <c r="H1264" s="13">
        <f t="shared" si="78"/>
        <v>0</v>
      </c>
      <c r="I1264" s="13" t="str">
        <f t="shared" si="79"/>
        <v>Ok</v>
      </c>
    </row>
    <row r="1265" spans="1:9" x14ac:dyDescent="0.3">
      <c r="A1265" s="13" t="s">
        <v>2543</v>
      </c>
      <c r="B1265" s="13">
        <f>VLOOKUP(A1265,VLookup_Data,4,FALSE)</f>
        <v>145</v>
      </c>
      <c r="C1265" s="13">
        <f>_xlfn.XLOOKUP(A1265,Product_Name,Recorder_Level)</f>
        <v>53</v>
      </c>
      <c r="D1265" s="13">
        <f>IF(B1265&lt;=C1265,C1265-B1265,0)</f>
        <v>0</v>
      </c>
      <c r="E1265" s="13">
        <f t="shared" si="76"/>
        <v>0</v>
      </c>
      <c r="F1265" s="13">
        <f t="shared" si="77"/>
        <v>0</v>
      </c>
      <c r="G1265" s="13" t="str">
        <f>IF(B1265&lt;=C1265,C1265-B1265,"No Order Needed")</f>
        <v>No Order Needed</v>
      </c>
      <c r="H1265" s="13">
        <f t="shared" si="78"/>
        <v>0</v>
      </c>
      <c r="I1265" s="13" t="str">
        <f t="shared" si="79"/>
        <v>Ok</v>
      </c>
    </row>
    <row r="1266" spans="1:9" x14ac:dyDescent="0.3">
      <c r="A1266" s="13" t="s">
        <v>506</v>
      </c>
      <c r="B1266" s="13">
        <f>VLOOKUP(A1266,VLookup_Data,4,FALSE)</f>
        <v>10</v>
      </c>
      <c r="C1266" s="13">
        <f>_xlfn.XLOOKUP(A1266,Product_Name,Recorder_Level)</f>
        <v>42</v>
      </c>
      <c r="D1266" s="13">
        <f>IF(B1266&lt;=C1266,C1266-B1266,0)</f>
        <v>32</v>
      </c>
      <c r="E1266" s="13">
        <f t="shared" si="76"/>
        <v>32</v>
      </c>
      <c r="F1266" s="13">
        <f t="shared" si="77"/>
        <v>32</v>
      </c>
      <c r="G1266" s="13">
        <f>IF(B1266&lt;=C1266,C1266-B1266,"No Order Needed")</f>
        <v>32</v>
      </c>
      <c r="H1266" s="13">
        <f t="shared" si="78"/>
        <v>42</v>
      </c>
      <c r="I1266" s="13" t="str">
        <f t="shared" si="79"/>
        <v>Reorder</v>
      </c>
    </row>
    <row r="1267" spans="1:9" x14ac:dyDescent="0.3">
      <c r="A1267" s="13" t="s">
        <v>2546</v>
      </c>
      <c r="B1267" s="13">
        <f>VLOOKUP(A1267,VLookup_Data,4,FALSE)</f>
        <v>47</v>
      </c>
      <c r="C1267" s="13">
        <f>_xlfn.XLOOKUP(A1267,Product_Name,Recorder_Level)</f>
        <v>58</v>
      </c>
      <c r="D1267" s="13">
        <f>IF(B1267&lt;=C1267,C1267-B1267,0)</f>
        <v>11</v>
      </c>
      <c r="E1267" s="13">
        <f t="shared" si="76"/>
        <v>11</v>
      </c>
      <c r="F1267" s="13">
        <f t="shared" si="77"/>
        <v>11</v>
      </c>
      <c r="G1267" s="13">
        <f>IF(B1267&lt;=C1267,C1267-B1267,"No Order Needed")</f>
        <v>11</v>
      </c>
      <c r="H1267" s="13">
        <f t="shared" si="78"/>
        <v>21</v>
      </c>
      <c r="I1267" s="13" t="str">
        <f t="shared" si="79"/>
        <v>Reorder</v>
      </c>
    </row>
    <row r="1268" spans="1:9" x14ac:dyDescent="0.3">
      <c r="A1268" s="13" t="s">
        <v>1928</v>
      </c>
      <c r="B1268" s="13">
        <f>VLOOKUP(A1268,VLookup_Data,4,FALSE)</f>
        <v>79</v>
      </c>
      <c r="C1268" s="13">
        <f>_xlfn.XLOOKUP(A1268,Product_Name,Recorder_Level)</f>
        <v>21</v>
      </c>
      <c r="D1268" s="13">
        <f>IF(B1268&lt;=C1268,C1268-B1268,0)</f>
        <v>0</v>
      </c>
      <c r="E1268" s="13">
        <f t="shared" si="76"/>
        <v>0</v>
      </c>
      <c r="F1268" s="13">
        <f t="shared" si="77"/>
        <v>0</v>
      </c>
      <c r="G1268" s="13" t="str">
        <f>IF(B1268&lt;=C1268,C1268-B1268,"No Order Needed")</f>
        <v>No Order Needed</v>
      </c>
      <c r="H1268" s="13">
        <f t="shared" si="78"/>
        <v>0</v>
      </c>
      <c r="I1268" s="13" t="str">
        <f t="shared" si="79"/>
        <v>Ok</v>
      </c>
    </row>
    <row r="1269" spans="1:9" x14ac:dyDescent="0.3">
      <c r="A1269" s="13" t="s">
        <v>2549</v>
      </c>
      <c r="B1269" s="13">
        <f>VLOOKUP(A1269,VLookup_Data,4,FALSE)</f>
        <v>72</v>
      </c>
      <c r="C1269" s="13">
        <f>_xlfn.XLOOKUP(A1269,Product_Name,Recorder_Level)</f>
        <v>34</v>
      </c>
      <c r="D1269" s="13">
        <f>IF(B1269&lt;=C1269,C1269-B1269,0)</f>
        <v>0</v>
      </c>
      <c r="E1269" s="13">
        <f t="shared" si="76"/>
        <v>0</v>
      </c>
      <c r="F1269" s="13">
        <f t="shared" si="77"/>
        <v>0</v>
      </c>
      <c r="G1269" s="13" t="str">
        <f>IF(B1269&lt;=C1269,C1269-B1269,"No Order Needed")</f>
        <v>No Order Needed</v>
      </c>
      <c r="H1269" s="13">
        <f t="shared" si="78"/>
        <v>0</v>
      </c>
      <c r="I1269" s="13" t="str">
        <f t="shared" si="79"/>
        <v>Ok</v>
      </c>
    </row>
    <row r="1270" spans="1:9" x14ac:dyDescent="0.3">
      <c r="A1270" s="13" t="s">
        <v>2551</v>
      </c>
      <c r="B1270" s="13">
        <f>VLOOKUP(A1270,VLookup_Data,4,FALSE)</f>
        <v>8</v>
      </c>
      <c r="C1270" s="13">
        <f>_xlfn.XLOOKUP(A1270,Product_Name,Recorder_Level)</f>
        <v>28</v>
      </c>
      <c r="D1270" s="13">
        <f>IF(B1270&lt;=C1270,C1270-B1270,0)</f>
        <v>20</v>
      </c>
      <c r="E1270" s="13">
        <f t="shared" si="76"/>
        <v>20</v>
      </c>
      <c r="F1270" s="13">
        <f t="shared" si="77"/>
        <v>20</v>
      </c>
      <c r="G1270" s="13">
        <f>IF(B1270&lt;=C1270,C1270-B1270,"No Order Needed")</f>
        <v>20</v>
      </c>
      <c r="H1270" s="13">
        <f t="shared" si="78"/>
        <v>30</v>
      </c>
      <c r="I1270" s="13" t="str">
        <f t="shared" si="79"/>
        <v>Reorder</v>
      </c>
    </row>
    <row r="1271" spans="1:9" x14ac:dyDescent="0.3">
      <c r="A1271" s="13" t="s">
        <v>2553</v>
      </c>
      <c r="B1271" s="13">
        <f>VLOOKUP(A1271,VLookup_Data,4,FALSE)</f>
        <v>0</v>
      </c>
      <c r="C1271" s="13">
        <f>_xlfn.XLOOKUP(A1271,Product_Name,Recorder_Level)</f>
        <v>71</v>
      </c>
      <c r="D1271" s="13">
        <f>IF(B1271&lt;=C1271,C1271-B1271,0)</f>
        <v>71</v>
      </c>
      <c r="E1271" s="13">
        <f t="shared" si="76"/>
        <v>71</v>
      </c>
      <c r="F1271" s="13">
        <f t="shared" si="77"/>
        <v>71</v>
      </c>
      <c r="G1271" s="13">
        <f>IF(B1271&lt;=C1271,C1271-B1271,"No Order Needed")</f>
        <v>71</v>
      </c>
      <c r="H1271" s="13">
        <f t="shared" si="78"/>
        <v>81</v>
      </c>
      <c r="I1271" s="13" t="str">
        <f t="shared" si="79"/>
        <v>Urgent</v>
      </c>
    </row>
    <row r="1272" spans="1:9" x14ac:dyDescent="0.3">
      <c r="A1272" s="13" t="s">
        <v>917</v>
      </c>
      <c r="B1272" s="13">
        <f>VLOOKUP(A1272,VLookup_Data,4,FALSE)</f>
        <v>50</v>
      </c>
      <c r="C1272" s="13">
        <f>_xlfn.XLOOKUP(A1272,Product_Name,Recorder_Level)</f>
        <v>34</v>
      </c>
      <c r="D1272" s="13">
        <f>IF(B1272&lt;=C1272,C1272-B1272,0)</f>
        <v>0</v>
      </c>
      <c r="E1272" s="13">
        <f t="shared" si="76"/>
        <v>0</v>
      </c>
      <c r="F1272" s="13">
        <f t="shared" si="77"/>
        <v>0</v>
      </c>
      <c r="G1272" s="13" t="str">
        <f>IF(B1272&lt;=C1272,C1272-B1272,"No Order Needed")</f>
        <v>No Order Needed</v>
      </c>
      <c r="H1272" s="13">
        <f t="shared" si="78"/>
        <v>0</v>
      </c>
      <c r="I1272" s="13" t="str">
        <f t="shared" si="79"/>
        <v>Ok</v>
      </c>
    </row>
    <row r="1273" spans="1:9" x14ac:dyDescent="0.3">
      <c r="A1273" s="13" t="s">
        <v>2556</v>
      </c>
      <c r="B1273" s="13">
        <f>VLOOKUP(A1273,VLookup_Data,4,FALSE)</f>
        <v>92</v>
      </c>
      <c r="C1273" s="13">
        <f>_xlfn.XLOOKUP(A1273,Product_Name,Recorder_Level)</f>
        <v>32</v>
      </c>
      <c r="D1273" s="13">
        <f>IF(B1273&lt;=C1273,C1273-B1273,0)</f>
        <v>0</v>
      </c>
      <c r="E1273" s="13">
        <f t="shared" si="76"/>
        <v>0</v>
      </c>
      <c r="F1273" s="13">
        <f t="shared" si="77"/>
        <v>0</v>
      </c>
      <c r="G1273" s="13" t="str">
        <f>IF(B1273&lt;=C1273,C1273-B1273,"No Order Needed")</f>
        <v>No Order Needed</v>
      </c>
      <c r="H1273" s="13">
        <f t="shared" si="78"/>
        <v>0</v>
      </c>
      <c r="I1273" s="13" t="str">
        <f t="shared" si="79"/>
        <v>Ok</v>
      </c>
    </row>
    <row r="1274" spans="1:9" x14ac:dyDescent="0.3">
      <c r="A1274" s="13" t="s">
        <v>2558</v>
      </c>
      <c r="B1274" s="13">
        <f>VLOOKUP(A1274,VLookup_Data,4,FALSE)</f>
        <v>73</v>
      </c>
      <c r="C1274" s="13">
        <f>_xlfn.XLOOKUP(A1274,Product_Name,Recorder_Level)</f>
        <v>80</v>
      </c>
      <c r="D1274" s="13">
        <f>IF(B1274&lt;=C1274,C1274-B1274,0)</f>
        <v>7</v>
      </c>
      <c r="E1274" s="13">
        <f t="shared" si="76"/>
        <v>7</v>
      </c>
      <c r="F1274" s="13">
        <f t="shared" si="77"/>
        <v>7</v>
      </c>
      <c r="G1274" s="13">
        <f>IF(B1274&lt;=C1274,C1274-B1274,"No Order Needed")</f>
        <v>7</v>
      </c>
      <c r="H1274" s="13">
        <f t="shared" si="78"/>
        <v>17</v>
      </c>
      <c r="I1274" s="13" t="str">
        <f t="shared" si="79"/>
        <v>Reorder</v>
      </c>
    </row>
    <row r="1275" spans="1:9" x14ac:dyDescent="0.3">
      <c r="A1275" s="13" t="s">
        <v>2560</v>
      </c>
      <c r="B1275" s="13">
        <f>VLOOKUP(A1275,VLookup_Data,4,FALSE)</f>
        <v>190</v>
      </c>
      <c r="C1275" s="13">
        <f>_xlfn.XLOOKUP(A1275,Product_Name,Recorder_Level)</f>
        <v>28</v>
      </c>
      <c r="D1275" s="13">
        <f>IF(B1275&lt;=C1275,C1275-B1275,0)</f>
        <v>0</v>
      </c>
      <c r="E1275" s="13">
        <f t="shared" si="76"/>
        <v>0</v>
      </c>
      <c r="F1275" s="13">
        <f t="shared" si="77"/>
        <v>0</v>
      </c>
      <c r="G1275" s="13" t="str">
        <f>IF(B1275&lt;=C1275,C1275-B1275,"No Order Needed")</f>
        <v>No Order Needed</v>
      </c>
      <c r="H1275" s="13">
        <f t="shared" si="78"/>
        <v>0</v>
      </c>
      <c r="I1275" s="13" t="str">
        <f t="shared" si="79"/>
        <v>Ok</v>
      </c>
    </row>
    <row r="1276" spans="1:9" x14ac:dyDescent="0.3">
      <c r="A1276" s="13" t="s">
        <v>1570</v>
      </c>
      <c r="B1276" s="13">
        <f>VLOOKUP(A1276,VLookup_Data,4,FALSE)</f>
        <v>52</v>
      </c>
      <c r="C1276" s="13">
        <f>_xlfn.XLOOKUP(A1276,Product_Name,Recorder_Level)</f>
        <v>93</v>
      </c>
      <c r="D1276" s="13">
        <f>IF(B1276&lt;=C1276,C1276-B1276,0)</f>
        <v>41</v>
      </c>
      <c r="E1276" s="13">
        <f t="shared" si="76"/>
        <v>41</v>
      </c>
      <c r="F1276" s="13">
        <f t="shared" si="77"/>
        <v>41</v>
      </c>
      <c r="G1276" s="13">
        <f>IF(B1276&lt;=C1276,C1276-B1276,"No Order Needed")</f>
        <v>41</v>
      </c>
      <c r="H1276" s="13">
        <f t="shared" si="78"/>
        <v>51</v>
      </c>
      <c r="I1276" s="13" t="str">
        <f t="shared" si="79"/>
        <v>Reorder</v>
      </c>
    </row>
    <row r="1277" spans="1:9" x14ac:dyDescent="0.3">
      <c r="A1277" s="13" t="s">
        <v>7481</v>
      </c>
      <c r="B1277" s="13">
        <f>VLOOKUP(A1277,VLookup_Data,4,FALSE)</f>
        <v>36</v>
      </c>
      <c r="C1277" s="13">
        <f>_xlfn.XLOOKUP(A1277,Product_Name,Recorder_Level)</f>
        <v>93</v>
      </c>
      <c r="D1277" s="13">
        <f>IF(B1277&lt;=C1277,C1277-B1277,0)</f>
        <v>57</v>
      </c>
      <c r="E1277" s="13">
        <f t="shared" si="76"/>
        <v>57</v>
      </c>
      <c r="F1277" s="13">
        <f t="shared" si="77"/>
        <v>57</v>
      </c>
      <c r="G1277" s="13">
        <f>IF(B1277&lt;=C1277,C1277-B1277,"No Order Needed")</f>
        <v>57</v>
      </c>
      <c r="H1277" s="13">
        <f t="shared" si="78"/>
        <v>67</v>
      </c>
      <c r="I1277" s="13" t="str">
        <f t="shared" si="79"/>
        <v>Reorder</v>
      </c>
    </row>
    <row r="1278" spans="1:9" x14ac:dyDescent="0.3">
      <c r="A1278" s="13" t="s">
        <v>2565</v>
      </c>
      <c r="B1278" s="13">
        <f>VLOOKUP(A1278,VLookup_Data,4,FALSE)</f>
        <v>0</v>
      </c>
      <c r="C1278" s="13">
        <f>_xlfn.XLOOKUP(A1278,Product_Name,Recorder_Level)</f>
        <v>90</v>
      </c>
      <c r="D1278" s="13">
        <f>IF(B1278&lt;=C1278,C1278-B1278,0)</f>
        <v>90</v>
      </c>
      <c r="E1278" s="13">
        <f t="shared" si="76"/>
        <v>90</v>
      </c>
      <c r="F1278" s="13">
        <f t="shared" si="77"/>
        <v>90</v>
      </c>
      <c r="G1278" s="13">
        <f>IF(B1278&lt;=C1278,C1278-B1278,"No Order Needed")</f>
        <v>90</v>
      </c>
      <c r="H1278" s="13">
        <f t="shared" si="78"/>
        <v>100</v>
      </c>
      <c r="I1278" s="13" t="str">
        <f t="shared" si="79"/>
        <v>Urgent</v>
      </c>
    </row>
    <row r="1279" spans="1:9" x14ac:dyDescent="0.3">
      <c r="A1279" s="13" t="s">
        <v>2410</v>
      </c>
      <c r="B1279" s="13">
        <f>VLOOKUP(A1279,VLookup_Data,4,FALSE)</f>
        <v>165</v>
      </c>
      <c r="C1279" s="13">
        <f>_xlfn.XLOOKUP(A1279,Product_Name,Recorder_Level)</f>
        <v>83</v>
      </c>
      <c r="D1279" s="13">
        <f>IF(B1279&lt;=C1279,C1279-B1279,0)</f>
        <v>0</v>
      </c>
      <c r="E1279" s="13">
        <f t="shared" si="76"/>
        <v>0</v>
      </c>
      <c r="F1279" s="13">
        <f t="shared" si="77"/>
        <v>0</v>
      </c>
      <c r="G1279" s="13" t="str">
        <f>IF(B1279&lt;=C1279,C1279-B1279,"No Order Needed")</f>
        <v>No Order Needed</v>
      </c>
      <c r="H1279" s="13">
        <f t="shared" si="78"/>
        <v>0</v>
      </c>
      <c r="I1279" s="13" t="str">
        <f t="shared" si="79"/>
        <v>Ok</v>
      </c>
    </row>
    <row r="1280" spans="1:9" x14ac:dyDescent="0.3">
      <c r="A1280" s="13" t="s">
        <v>2570</v>
      </c>
      <c r="B1280" s="13">
        <f>VLOOKUP(A1280,VLookup_Data,4,FALSE)</f>
        <v>88</v>
      </c>
      <c r="C1280" s="13">
        <f>_xlfn.XLOOKUP(A1280,Product_Name,Recorder_Level)</f>
        <v>50</v>
      </c>
      <c r="D1280" s="13">
        <f>IF(B1280&lt;=C1280,C1280-B1280,0)</f>
        <v>0</v>
      </c>
      <c r="E1280" s="13">
        <f t="shared" si="76"/>
        <v>0</v>
      </c>
      <c r="F1280" s="13">
        <f t="shared" si="77"/>
        <v>0</v>
      </c>
      <c r="G1280" s="13" t="str">
        <f>IF(B1280&lt;=C1280,C1280-B1280,"No Order Needed")</f>
        <v>No Order Needed</v>
      </c>
      <c r="H1280" s="13">
        <f t="shared" si="78"/>
        <v>0</v>
      </c>
      <c r="I1280" s="13" t="str">
        <f t="shared" si="79"/>
        <v>Ok</v>
      </c>
    </row>
    <row r="1281" spans="1:9" x14ac:dyDescent="0.3">
      <c r="A1281" s="13" t="s">
        <v>2572</v>
      </c>
      <c r="B1281" s="13">
        <f>VLOOKUP(A1281,VLookup_Data,4,FALSE)</f>
        <v>182</v>
      </c>
      <c r="C1281" s="13">
        <f>_xlfn.XLOOKUP(A1281,Product_Name,Recorder_Level)</f>
        <v>21</v>
      </c>
      <c r="D1281" s="13">
        <f>IF(B1281&lt;=C1281,C1281-B1281,0)</f>
        <v>0</v>
      </c>
      <c r="E1281" s="13">
        <f t="shared" si="76"/>
        <v>0</v>
      </c>
      <c r="F1281" s="13">
        <f t="shared" si="77"/>
        <v>0</v>
      </c>
      <c r="G1281" s="13" t="str">
        <f>IF(B1281&lt;=C1281,C1281-B1281,"No Order Needed")</f>
        <v>No Order Needed</v>
      </c>
      <c r="H1281" s="13">
        <f t="shared" si="78"/>
        <v>0</v>
      </c>
      <c r="I1281" s="13" t="str">
        <f t="shared" si="79"/>
        <v>Ok</v>
      </c>
    </row>
    <row r="1282" spans="1:9" x14ac:dyDescent="0.3">
      <c r="A1282" s="13" t="s">
        <v>2574</v>
      </c>
      <c r="B1282" s="13">
        <f>VLOOKUP(A1282,VLookup_Data,4,FALSE)</f>
        <v>105</v>
      </c>
      <c r="C1282" s="13">
        <f>_xlfn.XLOOKUP(A1282,Product_Name,Recorder_Level)</f>
        <v>89</v>
      </c>
      <c r="D1282" s="13">
        <f>IF(B1282&lt;=C1282,C1282-B1282,0)</f>
        <v>0</v>
      </c>
      <c r="E1282" s="13">
        <f t="shared" si="76"/>
        <v>0</v>
      </c>
      <c r="F1282" s="13">
        <f t="shared" si="77"/>
        <v>0</v>
      </c>
      <c r="G1282" s="13" t="str">
        <f>IF(B1282&lt;=C1282,C1282-B1282,"No Order Needed")</f>
        <v>No Order Needed</v>
      </c>
      <c r="H1282" s="13">
        <f t="shared" si="78"/>
        <v>0</v>
      </c>
      <c r="I1282" s="13" t="str">
        <f t="shared" si="79"/>
        <v>Ok</v>
      </c>
    </row>
    <row r="1283" spans="1:9" x14ac:dyDescent="0.3">
      <c r="A1283" s="13" t="s">
        <v>317</v>
      </c>
      <c r="B1283" s="13">
        <f>VLOOKUP(A1283,VLookup_Data,4,FALSE)</f>
        <v>101</v>
      </c>
      <c r="C1283" s="13">
        <f>_xlfn.XLOOKUP(A1283,Product_Name,Recorder_Level)</f>
        <v>95</v>
      </c>
      <c r="D1283" s="13">
        <f>IF(B1283&lt;=C1283,C1283-B1283,0)</f>
        <v>0</v>
      </c>
      <c r="E1283" s="13">
        <f t="shared" ref="E1283:E1346" si="80">IF(C1283-B1283&gt;0,C1283-B1283,0)</f>
        <v>0</v>
      </c>
      <c r="F1283" s="13">
        <f t="shared" ref="F1283:F1346" si="81">MAX(C1283-B1283,0)</f>
        <v>0</v>
      </c>
      <c r="G1283" s="13" t="str">
        <f>IF(B1283&lt;=C1283,C1283-B1283,"No Order Needed")</f>
        <v>No Order Needed</v>
      </c>
      <c r="H1283" s="13">
        <f t="shared" ref="H1283:H1346" si="82">MAX((C1283-B1283)+10,0)</f>
        <v>4</v>
      </c>
      <c r="I1283" s="13" t="str">
        <f t="shared" ref="I1283:I1346" si="83">IF(B1283=0,"Urgent",IF(B1283&lt;=C1283,"Reorder","Ok"))</f>
        <v>Ok</v>
      </c>
    </row>
    <row r="1284" spans="1:9" x14ac:dyDescent="0.3">
      <c r="A1284" s="13" t="s">
        <v>2578</v>
      </c>
      <c r="B1284" s="13">
        <f>VLOOKUP(A1284,VLookup_Data,4,FALSE)</f>
        <v>104</v>
      </c>
      <c r="C1284" s="13">
        <f>_xlfn.XLOOKUP(A1284,Product_Name,Recorder_Level)</f>
        <v>87</v>
      </c>
      <c r="D1284" s="13">
        <f>IF(B1284&lt;=C1284,C1284-B1284,0)</f>
        <v>0</v>
      </c>
      <c r="E1284" s="13">
        <f t="shared" si="80"/>
        <v>0</v>
      </c>
      <c r="F1284" s="13">
        <f t="shared" si="81"/>
        <v>0</v>
      </c>
      <c r="G1284" s="13" t="str">
        <f>IF(B1284&lt;=C1284,C1284-B1284,"No Order Needed")</f>
        <v>No Order Needed</v>
      </c>
      <c r="H1284" s="13">
        <f t="shared" si="82"/>
        <v>0</v>
      </c>
      <c r="I1284" s="13" t="str">
        <f t="shared" si="83"/>
        <v>Ok</v>
      </c>
    </row>
    <row r="1285" spans="1:9" x14ac:dyDescent="0.3">
      <c r="A1285" s="13" t="s">
        <v>2580</v>
      </c>
      <c r="B1285" s="13">
        <f>VLOOKUP(A1285,VLookup_Data,4,FALSE)</f>
        <v>182</v>
      </c>
      <c r="C1285" s="13">
        <f>_xlfn.XLOOKUP(A1285,Product_Name,Recorder_Level)</f>
        <v>54</v>
      </c>
      <c r="D1285" s="13">
        <f>IF(B1285&lt;=C1285,C1285-B1285,0)</f>
        <v>0</v>
      </c>
      <c r="E1285" s="13">
        <f t="shared" si="80"/>
        <v>0</v>
      </c>
      <c r="F1285" s="13">
        <f t="shared" si="81"/>
        <v>0</v>
      </c>
      <c r="G1285" s="13" t="str">
        <f>IF(B1285&lt;=C1285,C1285-B1285,"No Order Needed")</f>
        <v>No Order Needed</v>
      </c>
      <c r="H1285" s="13">
        <f t="shared" si="82"/>
        <v>0</v>
      </c>
      <c r="I1285" s="13" t="str">
        <f t="shared" si="83"/>
        <v>Ok</v>
      </c>
    </row>
    <row r="1286" spans="1:9" x14ac:dyDescent="0.3">
      <c r="A1286" s="13" t="s">
        <v>2582</v>
      </c>
      <c r="B1286" s="13">
        <f>VLOOKUP(A1286,VLookup_Data,4,FALSE)</f>
        <v>101</v>
      </c>
      <c r="C1286" s="13">
        <f>_xlfn.XLOOKUP(A1286,Product_Name,Recorder_Level)</f>
        <v>26</v>
      </c>
      <c r="D1286" s="13">
        <f>IF(B1286&lt;=C1286,C1286-B1286,0)</f>
        <v>0</v>
      </c>
      <c r="E1286" s="13">
        <f t="shared" si="80"/>
        <v>0</v>
      </c>
      <c r="F1286" s="13">
        <f t="shared" si="81"/>
        <v>0</v>
      </c>
      <c r="G1286" s="13" t="str">
        <f>IF(B1286&lt;=C1286,C1286-B1286,"No Order Needed")</f>
        <v>No Order Needed</v>
      </c>
      <c r="H1286" s="13">
        <f t="shared" si="82"/>
        <v>0</v>
      </c>
      <c r="I1286" s="13" t="str">
        <f t="shared" si="83"/>
        <v>Ok</v>
      </c>
    </row>
    <row r="1287" spans="1:9" x14ac:dyDescent="0.3">
      <c r="A1287" s="13" t="s">
        <v>2584</v>
      </c>
      <c r="B1287" s="13">
        <f>VLOOKUP(A1287,VLookup_Data,4,FALSE)</f>
        <v>110</v>
      </c>
      <c r="C1287" s="13">
        <f>_xlfn.XLOOKUP(A1287,Product_Name,Recorder_Level)</f>
        <v>70</v>
      </c>
      <c r="D1287" s="13">
        <f>IF(B1287&lt;=C1287,C1287-B1287,0)</f>
        <v>0</v>
      </c>
      <c r="E1287" s="13">
        <f t="shared" si="80"/>
        <v>0</v>
      </c>
      <c r="F1287" s="13">
        <f t="shared" si="81"/>
        <v>0</v>
      </c>
      <c r="G1287" s="13" t="str">
        <f>IF(B1287&lt;=C1287,C1287-B1287,"No Order Needed")</f>
        <v>No Order Needed</v>
      </c>
      <c r="H1287" s="13">
        <f t="shared" si="82"/>
        <v>0</v>
      </c>
      <c r="I1287" s="13" t="str">
        <f t="shared" si="83"/>
        <v>Ok</v>
      </c>
    </row>
    <row r="1288" spans="1:9" x14ac:dyDescent="0.3">
      <c r="A1288" s="13" t="s">
        <v>2586</v>
      </c>
      <c r="B1288" s="13">
        <f>VLOOKUP(A1288,VLookup_Data,4,FALSE)</f>
        <v>41</v>
      </c>
      <c r="C1288" s="13">
        <f>_xlfn.XLOOKUP(A1288,Product_Name,Recorder_Level)</f>
        <v>36</v>
      </c>
      <c r="D1288" s="13">
        <f>IF(B1288&lt;=C1288,C1288-B1288,0)</f>
        <v>0</v>
      </c>
      <c r="E1288" s="13">
        <f t="shared" si="80"/>
        <v>0</v>
      </c>
      <c r="F1288" s="13">
        <f t="shared" si="81"/>
        <v>0</v>
      </c>
      <c r="G1288" s="13" t="str">
        <f>IF(B1288&lt;=C1288,C1288-B1288,"No Order Needed")</f>
        <v>No Order Needed</v>
      </c>
      <c r="H1288" s="13">
        <f t="shared" si="82"/>
        <v>5</v>
      </c>
      <c r="I1288" s="13" t="str">
        <f t="shared" si="83"/>
        <v>Ok</v>
      </c>
    </row>
    <row r="1289" spans="1:9" x14ac:dyDescent="0.3">
      <c r="A1289" s="13" t="s">
        <v>1615</v>
      </c>
      <c r="B1289" s="13">
        <f>VLOOKUP(A1289,VLookup_Data,4,FALSE)</f>
        <v>177</v>
      </c>
      <c r="C1289" s="13">
        <f>_xlfn.XLOOKUP(A1289,Product_Name,Recorder_Level)</f>
        <v>57</v>
      </c>
      <c r="D1289" s="13">
        <f>IF(B1289&lt;=C1289,C1289-B1289,0)</f>
        <v>0</v>
      </c>
      <c r="E1289" s="13">
        <f t="shared" si="80"/>
        <v>0</v>
      </c>
      <c r="F1289" s="13">
        <f t="shared" si="81"/>
        <v>0</v>
      </c>
      <c r="G1289" s="13" t="str">
        <f>IF(B1289&lt;=C1289,C1289-B1289,"No Order Needed")</f>
        <v>No Order Needed</v>
      </c>
      <c r="H1289" s="13">
        <f t="shared" si="82"/>
        <v>0</v>
      </c>
      <c r="I1289" s="13" t="str">
        <f t="shared" si="83"/>
        <v>Ok</v>
      </c>
    </row>
    <row r="1290" spans="1:9" x14ac:dyDescent="0.3">
      <c r="A1290" s="13" t="s">
        <v>2589</v>
      </c>
      <c r="B1290" s="13">
        <f>VLOOKUP(A1290,VLookup_Data,4,FALSE)</f>
        <v>5</v>
      </c>
      <c r="C1290" s="13">
        <f>_xlfn.XLOOKUP(A1290,Product_Name,Recorder_Level)</f>
        <v>43</v>
      </c>
      <c r="D1290" s="13">
        <f>IF(B1290&lt;=C1290,C1290-B1290,0)</f>
        <v>38</v>
      </c>
      <c r="E1290" s="13">
        <f t="shared" si="80"/>
        <v>38</v>
      </c>
      <c r="F1290" s="13">
        <f t="shared" si="81"/>
        <v>38</v>
      </c>
      <c r="G1290" s="13">
        <f>IF(B1290&lt;=C1290,C1290-B1290,"No Order Needed")</f>
        <v>38</v>
      </c>
      <c r="H1290" s="13">
        <f t="shared" si="82"/>
        <v>48</v>
      </c>
      <c r="I1290" s="13" t="str">
        <f t="shared" si="83"/>
        <v>Reorder</v>
      </c>
    </row>
    <row r="1291" spans="1:9" x14ac:dyDescent="0.3">
      <c r="A1291" s="13" t="s">
        <v>2592</v>
      </c>
      <c r="B1291" s="13">
        <f>VLOOKUP(A1291,VLookup_Data,4,FALSE)</f>
        <v>27</v>
      </c>
      <c r="C1291" s="13">
        <f>_xlfn.XLOOKUP(A1291,Product_Name,Recorder_Level)</f>
        <v>22</v>
      </c>
      <c r="D1291" s="13">
        <f>IF(B1291&lt;=C1291,C1291-B1291,0)</f>
        <v>0</v>
      </c>
      <c r="E1291" s="13">
        <f t="shared" si="80"/>
        <v>0</v>
      </c>
      <c r="F1291" s="13">
        <f t="shared" si="81"/>
        <v>0</v>
      </c>
      <c r="G1291" s="13" t="str">
        <f>IF(B1291&lt;=C1291,C1291-B1291,"No Order Needed")</f>
        <v>No Order Needed</v>
      </c>
      <c r="H1291" s="13">
        <f t="shared" si="82"/>
        <v>5</v>
      </c>
      <c r="I1291" s="13" t="str">
        <f t="shared" si="83"/>
        <v>Ok</v>
      </c>
    </row>
    <row r="1292" spans="1:9" x14ac:dyDescent="0.3">
      <c r="A1292" s="13" t="s">
        <v>2595</v>
      </c>
      <c r="B1292" s="13">
        <f>VLOOKUP(A1292,VLookup_Data,4,FALSE)</f>
        <v>183</v>
      </c>
      <c r="C1292" s="13">
        <f>_xlfn.XLOOKUP(A1292,Product_Name,Recorder_Level)</f>
        <v>78</v>
      </c>
      <c r="D1292" s="13">
        <f>IF(B1292&lt;=C1292,C1292-B1292,0)</f>
        <v>0</v>
      </c>
      <c r="E1292" s="13">
        <f t="shared" si="80"/>
        <v>0</v>
      </c>
      <c r="F1292" s="13">
        <f t="shared" si="81"/>
        <v>0</v>
      </c>
      <c r="G1292" s="13" t="str">
        <f>IF(B1292&lt;=C1292,C1292-B1292,"No Order Needed")</f>
        <v>No Order Needed</v>
      </c>
      <c r="H1292" s="13">
        <f t="shared" si="82"/>
        <v>0</v>
      </c>
      <c r="I1292" s="13" t="str">
        <f t="shared" si="83"/>
        <v>Ok</v>
      </c>
    </row>
    <row r="1293" spans="1:9" x14ac:dyDescent="0.3">
      <c r="A1293" s="13" t="s">
        <v>2598</v>
      </c>
      <c r="B1293" s="13">
        <f>VLOOKUP(A1293,VLookup_Data,4,FALSE)</f>
        <v>156</v>
      </c>
      <c r="C1293" s="13">
        <f>_xlfn.XLOOKUP(A1293,Product_Name,Recorder_Level)</f>
        <v>82</v>
      </c>
      <c r="D1293" s="13">
        <f>IF(B1293&lt;=C1293,C1293-B1293,0)</f>
        <v>0</v>
      </c>
      <c r="E1293" s="13">
        <f t="shared" si="80"/>
        <v>0</v>
      </c>
      <c r="F1293" s="13">
        <f t="shared" si="81"/>
        <v>0</v>
      </c>
      <c r="G1293" s="13" t="str">
        <f>IF(B1293&lt;=C1293,C1293-B1293,"No Order Needed")</f>
        <v>No Order Needed</v>
      </c>
      <c r="H1293" s="13">
        <f t="shared" si="82"/>
        <v>0</v>
      </c>
      <c r="I1293" s="13" t="str">
        <f t="shared" si="83"/>
        <v>Ok</v>
      </c>
    </row>
    <row r="1294" spans="1:9" x14ac:dyDescent="0.3">
      <c r="A1294" s="13" t="s">
        <v>4780</v>
      </c>
      <c r="B1294" s="13">
        <f>VLOOKUP(A1294,VLookup_Data,4,FALSE)</f>
        <v>103</v>
      </c>
      <c r="C1294" s="13">
        <f>_xlfn.XLOOKUP(A1294,Product_Name,Recorder_Level)</f>
        <v>26</v>
      </c>
      <c r="D1294" s="13">
        <f>IF(B1294&lt;=C1294,C1294-B1294,0)</f>
        <v>0</v>
      </c>
      <c r="E1294" s="13">
        <f t="shared" si="80"/>
        <v>0</v>
      </c>
      <c r="F1294" s="13">
        <f t="shared" si="81"/>
        <v>0</v>
      </c>
      <c r="G1294" s="13" t="str">
        <f>IF(B1294&lt;=C1294,C1294-B1294,"No Order Needed")</f>
        <v>No Order Needed</v>
      </c>
      <c r="H1294" s="13">
        <f t="shared" si="82"/>
        <v>0</v>
      </c>
      <c r="I1294" s="13" t="str">
        <f t="shared" si="83"/>
        <v>Ok</v>
      </c>
    </row>
    <row r="1295" spans="1:9" x14ac:dyDescent="0.3">
      <c r="A1295" s="13" t="s">
        <v>2228</v>
      </c>
      <c r="B1295" s="13">
        <f>VLOOKUP(A1295,VLookup_Data,4,FALSE)</f>
        <v>119</v>
      </c>
      <c r="C1295" s="13">
        <f>_xlfn.XLOOKUP(A1295,Product_Name,Recorder_Level)</f>
        <v>82</v>
      </c>
      <c r="D1295" s="13">
        <f>IF(B1295&lt;=C1295,C1295-B1295,0)</f>
        <v>0</v>
      </c>
      <c r="E1295" s="13">
        <f t="shared" si="80"/>
        <v>0</v>
      </c>
      <c r="F1295" s="13">
        <f t="shared" si="81"/>
        <v>0</v>
      </c>
      <c r="G1295" s="13" t="str">
        <f>IF(B1295&lt;=C1295,C1295-B1295,"No Order Needed")</f>
        <v>No Order Needed</v>
      </c>
      <c r="H1295" s="13">
        <f t="shared" si="82"/>
        <v>0</v>
      </c>
      <c r="I1295" s="13" t="str">
        <f t="shared" si="83"/>
        <v>Ok</v>
      </c>
    </row>
    <row r="1296" spans="1:9" x14ac:dyDescent="0.3">
      <c r="A1296" s="13" t="s">
        <v>50</v>
      </c>
      <c r="B1296" s="13">
        <f>VLOOKUP(A1296,VLookup_Data,4,FALSE)</f>
        <v>52</v>
      </c>
      <c r="C1296" s="13">
        <f>_xlfn.XLOOKUP(A1296,Product_Name,Recorder_Level)</f>
        <v>21</v>
      </c>
      <c r="D1296" s="13">
        <f>IF(B1296&lt;=C1296,C1296-B1296,0)</f>
        <v>0</v>
      </c>
      <c r="E1296" s="13">
        <f t="shared" si="80"/>
        <v>0</v>
      </c>
      <c r="F1296" s="13">
        <f t="shared" si="81"/>
        <v>0</v>
      </c>
      <c r="G1296" s="13" t="str">
        <f>IF(B1296&lt;=C1296,C1296-B1296,"No Order Needed")</f>
        <v>No Order Needed</v>
      </c>
      <c r="H1296" s="13">
        <f t="shared" si="82"/>
        <v>0</v>
      </c>
      <c r="I1296" s="13" t="str">
        <f t="shared" si="83"/>
        <v>Ok</v>
      </c>
    </row>
    <row r="1297" spans="1:9" x14ac:dyDescent="0.3">
      <c r="A1297" s="13" t="s">
        <v>7578</v>
      </c>
      <c r="B1297" s="13">
        <f>VLOOKUP(A1297,VLookup_Data,4,FALSE)</f>
        <v>164</v>
      </c>
      <c r="C1297" s="13">
        <f>_xlfn.XLOOKUP(A1297,Product_Name,Recorder_Level)</f>
        <v>78</v>
      </c>
      <c r="D1297" s="13">
        <f>IF(B1297&lt;=C1297,C1297-B1297,0)</f>
        <v>0</v>
      </c>
      <c r="E1297" s="13">
        <f t="shared" si="80"/>
        <v>0</v>
      </c>
      <c r="F1297" s="13">
        <f t="shared" si="81"/>
        <v>0</v>
      </c>
      <c r="G1297" s="13" t="str">
        <f>IF(B1297&lt;=C1297,C1297-B1297,"No Order Needed")</f>
        <v>No Order Needed</v>
      </c>
      <c r="H1297" s="13">
        <f t="shared" si="82"/>
        <v>0</v>
      </c>
      <c r="I1297" s="13" t="str">
        <f t="shared" si="83"/>
        <v>Ok</v>
      </c>
    </row>
    <row r="1298" spans="1:9" x14ac:dyDescent="0.3">
      <c r="A1298" s="13" t="s">
        <v>2607</v>
      </c>
      <c r="B1298" s="13">
        <f>VLOOKUP(A1298,VLookup_Data,4,FALSE)</f>
        <v>47</v>
      </c>
      <c r="C1298" s="13">
        <f>_xlfn.XLOOKUP(A1298,Product_Name,Recorder_Level)</f>
        <v>22</v>
      </c>
      <c r="D1298" s="13">
        <f>IF(B1298&lt;=C1298,C1298-B1298,0)</f>
        <v>0</v>
      </c>
      <c r="E1298" s="13">
        <f t="shared" si="80"/>
        <v>0</v>
      </c>
      <c r="F1298" s="13">
        <f t="shared" si="81"/>
        <v>0</v>
      </c>
      <c r="G1298" s="13" t="str">
        <f>IF(B1298&lt;=C1298,C1298-B1298,"No Order Needed")</f>
        <v>No Order Needed</v>
      </c>
      <c r="H1298" s="13">
        <f t="shared" si="82"/>
        <v>0</v>
      </c>
      <c r="I1298" s="13" t="str">
        <f t="shared" si="83"/>
        <v>Ok</v>
      </c>
    </row>
    <row r="1299" spans="1:9" x14ac:dyDescent="0.3">
      <c r="A1299" s="13" t="s">
        <v>697</v>
      </c>
      <c r="B1299" s="13">
        <f>VLOOKUP(A1299,VLookup_Data,4,FALSE)</f>
        <v>0</v>
      </c>
      <c r="C1299" s="13">
        <f>_xlfn.XLOOKUP(A1299,Product_Name,Recorder_Level)</f>
        <v>77</v>
      </c>
      <c r="D1299" s="13">
        <f>IF(B1299&lt;=C1299,C1299-B1299,0)</f>
        <v>77</v>
      </c>
      <c r="E1299" s="13">
        <f t="shared" si="80"/>
        <v>77</v>
      </c>
      <c r="F1299" s="13">
        <f t="shared" si="81"/>
        <v>77</v>
      </c>
      <c r="G1299" s="13">
        <f>IF(B1299&lt;=C1299,C1299-B1299,"No Order Needed")</f>
        <v>77</v>
      </c>
      <c r="H1299" s="13">
        <f t="shared" si="82"/>
        <v>87</v>
      </c>
      <c r="I1299" s="13" t="str">
        <f t="shared" si="83"/>
        <v>Urgent</v>
      </c>
    </row>
    <row r="1300" spans="1:9" x14ac:dyDescent="0.3">
      <c r="A1300" s="13" t="s">
        <v>2611</v>
      </c>
      <c r="B1300" s="13">
        <f>VLOOKUP(A1300,VLookup_Data,4,FALSE)</f>
        <v>49</v>
      </c>
      <c r="C1300" s="13">
        <f>_xlfn.XLOOKUP(A1300,Product_Name,Recorder_Level)</f>
        <v>97</v>
      </c>
      <c r="D1300" s="13">
        <f>IF(B1300&lt;=C1300,C1300-B1300,0)</f>
        <v>48</v>
      </c>
      <c r="E1300" s="13">
        <f t="shared" si="80"/>
        <v>48</v>
      </c>
      <c r="F1300" s="13">
        <f t="shared" si="81"/>
        <v>48</v>
      </c>
      <c r="G1300" s="13">
        <f>IF(B1300&lt;=C1300,C1300-B1300,"No Order Needed")</f>
        <v>48</v>
      </c>
      <c r="H1300" s="13">
        <f t="shared" si="82"/>
        <v>58</v>
      </c>
      <c r="I1300" s="13" t="str">
        <f t="shared" si="83"/>
        <v>Reorder</v>
      </c>
    </row>
    <row r="1301" spans="1:9" x14ac:dyDescent="0.3">
      <c r="A1301" s="13" t="s">
        <v>2613</v>
      </c>
      <c r="B1301" s="13">
        <f>VLOOKUP(A1301,VLookup_Data,4,FALSE)</f>
        <v>69</v>
      </c>
      <c r="C1301" s="13">
        <f>_xlfn.XLOOKUP(A1301,Product_Name,Recorder_Level)</f>
        <v>46</v>
      </c>
      <c r="D1301" s="13">
        <f>IF(B1301&lt;=C1301,C1301-B1301,0)</f>
        <v>0</v>
      </c>
      <c r="E1301" s="13">
        <f t="shared" si="80"/>
        <v>0</v>
      </c>
      <c r="F1301" s="13">
        <f t="shared" si="81"/>
        <v>0</v>
      </c>
      <c r="G1301" s="13" t="str">
        <f>IF(B1301&lt;=C1301,C1301-B1301,"No Order Needed")</f>
        <v>No Order Needed</v>
      </c>
      <c r="H1301" s="13">
        <f t="shared" si="82"/>
        <v>0</v>
      </c>
      <c r="I1301" s="13" t="str">
        <f t="shared" si="83"/>
        <v>Ok</v>
      </c>
    </row>
    <row r="1302" spans="1:9" x14ac:dyDescent="0.3">
      <c r="A1302" s="13" t="s">
        <v>2615</v>
      </c>
      <c r="B1302" s="13">
        <f>VLOOKUP(A1302,VLookup_Data,4,FALSE)</f>
        <v>7</v>
      </c>
      <c r="C1302" s="13">
        <f>_xlfn.XLOOKUP(A1302,Product_Name,Recorder_Level)</f>
        <v>98</v>
      </c>
      <c r="D1302" s="13">
        <f>IF(B1302&lt;=C1302,C1302-B1302,0)</f>
        <v>91</v>
      </c>
      <c r="E1302" s="13">
        <f t="shared" si="80"/>
        <v>91</v>
      </c>
      <c r="F1302" s="13">
        <f t="shared" si="81"/>
        <v>91</v>
      </c>
      <c r="G1302" s="13">
        <f>IF(B1302&lt;=C1302,C1302-B1302,"No Order Needed")</f>
        <v>91</v>
      </c>
      <c r="H1302" s="13">
        <f t="shared" si="82"/>
        <v>101</v>
      </c>
      <c r="I1302" s="13" t="str">
        <f t="shared" si="83"/>
        <v>Reorder</v>
      </c>
    </row>
    <row r="1303" spans="1:9" x14ac:dyDescent="0.3">
      <c r="A1303" s="13" t="s">
        <v>7472</v>
      </c>
      <c r="B1303" s="13">
        <f>VLOOKUP(A1303,VLookup_Data,4,FALSE)</f>
        <v>12</v>
      </c>
      <c r="C1303" s="13">
        <f>_xlfn.XLOOKUP(A1303,Product_Name,Recorder_Level)</f>
        <v>20</v>
      </c>
      <c r="D1303" s="13">
        <f>IF(B1303&lt;=C1303,C1303-B1303,0)</f>
        <v>8</v>
      </c>
      <c r="E1303" s="13">
        <f t="shared" si="80"/>
        <v>8</v>
      </c>
      <c r="F1303" s="13">
        <f t="shared" si="81"/>
        <v>8</v>
      </c>
      <c r="G1303" s="13">
        <f>IF(B1303&lt;=C1303,C1303-B1303,"No Order Needed")</f>
        <v>8</v>
      </c>
      <c r="H1303" s="13">
        <f t="shared" si="82"/>
        <v>18</v>
      </c>
      <c r="I1303" s="13" t="str">
        <f t="shared" si="83"/>
        <v>Reorder</v>
      </c>
    </row>
    <row r="1304" spans="1:9" x14ac:dyDescent="0.3">
      <c r="A1304" s="13" t="s">
        <v>7500</v>
      </c>
      <c r="B1304" s="13">
        <f>VLOOKUP(A1304,VLookup_Data,4,FALSE)</f>
        <v>77</v>
      </c>
      <c r="C1304" s="13">
        <f>_xlfn.XLOOKUP(A1304,Product_Name,Recorder_Level)</f>
        <v>90</v>
      </c>
      <c r="D1304" s="13">
        <f>IF(B1304&lt;=C1304,C1304-B1304,0)</f>
        <v>13</v>
      </c>
      <c r="E1304" s="13">
        <f t="shared" si="80"/>
        <v>13</v>
      </c>
      <c r="F1304" s="13">
        <f t="shared" si="81"/>
        <v>13</v>
      </c>
      <c r="G1304" s="13">
        <f>IF(B1304&lt;=C1304,C1304-B1304,"No Order Needed")</f>
        <v>13</v>
      </c>
      <c r="H1304" s="13">
        <f t="shared" si="82"/>
        <v>23</v>
      </c>
      <c r="I1304" s="13" t="str">
        <f t="shared" si="83"/>
        <v>Reorder</v>
      </c>
    </row>
    <row r="1305" spans="1:9" x14ac:dyDescent="0.3">
      <c r="A1305" s="13" t="s">
        <v>2623</v>
      </c>
      <c r="B1305" s="13">
        <f>VLOOKUP(A1305,VLookup_Data,4,FALSE)</f>
        <v>90</v>
      </c>
      <c r="C1305" s="13">
        <f>_xlfn.XLOOKUP(A1305,Product_Name,Recorder_Level)</f>
        <v>73</v>
      </c>
      <c r="D1305" s="13">
        <f>IF(B1305&lt;=C1305,C1305-B1305,0)</f>
        <v>0</v>
      </c>
      <c r="E1305" s="13">
        <f t="shared" si="80"/>
        <v>0</v>
      </c>
      <c r="F1305" s="13">
        <f t="shared" si="81"/>
        <v>0</v>
      </c>
      <c r="G1305" s="13" t="str">
        <f>IF(B1305&lt;=C1305,C1305-B1305,"No Order Needed")</f>
        <v>No Order Needed</v>
      </c>
      <c r="H1305" s="13">
        <f t="shared" si="82"/>
        <v>0</v>
      </c>
      <c r="I1305" s="13" t="str">
        <f t="shared" si="83"/>
        <v>Ok</v>
      </c>
    </row>
    <row r="1306" spans="1:9" x14ac:dyDescent="0.3">
      <c r="A1306" s="13" t="s">
        <v>2625</v>
      </c>
      <c r="B1306" s="13">
        <f>VLOOKUP(A1306,VLookup_Data,4,FALSE)</f>
        <v>84</v>
      </c>
      <c r="C1306" s="13">
        <f>_xlfn.XLOOKUP(A1306,Product_Name,Recorder_Level)</f>
        <v>80</v>
      </c>
      <c r="D1306" s="13">
        <f>IF(B1306&lt;=C1306,C1306-B1306,0)</f>
        <v>0</v>
      </c>
      <c r="E1306" s="13">
        <f t="shared" si="80"/>
        <v>0</v>
      </c>
      <c r="F1306" s="13">
        <f t="shared" si="81"/>
        <v>0</v>
      </c>
      <c r="G1306" s="13" t="str">
        <f>IF(B1306&lt;=C1306,C1306-B1306,"No Order Needed")</f>
        <v>No Order Needed</v>
      </c>
      <c r="H1306" s="13">
        <f t="shared" si="82"/>
        <v>6</v>
      </c>
      <c r="I1306" s="13" t="str">
        <f t="shared" si="83"/>
        <v>Ok</v>
      </c>
    </row>
    <row r="1307" spans="1:9" x14ac:dyDescent="0.3">
      <c r="A1307" s="13" t="s">
        <v>2627</v>
      </c>
      <c r="B1307" s="13">
        <f>VLOOKUP(A1307,VLookup_Data,4,FALSE)</f>
        <v>49</v>
      </c>
      <c r="C1307" s="13">
        <f>_xlfn.XLOOKUP(A1307,Product_Name,Recorder_Level)</f>
        <v>62</v>
      </c>
      <c r="D1307" s="13">
        <f>IF(B1307&lt;=C1307,C1307-B1307,0)</f>
        <v>13</v>
      </c>
      <c r="E1307" s="13">
        <f t="shared" si="80"/>
        <v>13</v>
      </c>
      <c r="F1307" s="13">
        <f t="shared" si="81"/>
        <v>13</v>
      </c>
      <c r="G1307" s="13">
        <f>IF(B1307&lt;=C1307,C1307-B1307,"No Order Needed")</f>
        <v>13</v>
      </c>
      <c r="H1307" s="13">
        <f t="shared" si="82"/>
        <v>23</v>
      </c>
      <c r="I1307" s="13" t="str">
        <f t="shared" si="83"/>
        <v>Reorder</v>
      </c>
    </row>
    <row r="1308" spans="1:9" x14ac:dyDescent="0.3">
      <c r="A1308" s="13" t="s">
        <v>2629</v>
      </c>
      <c r="B1308" s="13">
        <f>VLOOKUP(A1308,VLookup_Data,4,FALSE)</f>
        <v>129</v>
      </c>
      <c r="C1308" s="13">
        <f>_xlfn.XLOOKUP(A1308,Product_Name,Recorder_Level)</f>
        <v>23</v>
      </c>
      <c r="D1308" s="13">
        <f>IF(B1308&lt;=C1308,C1308-B1308,0)</f>
        <v>0</v>
      </c>
      <c r="E1308" s="13">
        <f t="shared" si="80"/>
        <v>0</v>
      </c>
      <c r="F1308" s="13">
        <f t="shared" si="81"/>
        <v>0</v>
      </c>
      <c r="G1308" s="13" t="str">
        <f>IF(B1308&lt;=C1308,C1308-B1308,"No Order Needed")</f>
        <v>No Order Needed</v>
      </c>
      <c r="H1308" s="13">
        <f t="shared" si="82"/>
        <v>0</v>
      </c>
      <c r="I1308" s="13" t="str">
        <f t="shared" si="83"/>
        <v>Ok</v>
      </c>
    </row>
    <row r="1309" spans="1:9" x14ac:dyDescent="0.3">
      <c r="A1309" s="13" t="s">
        <v>2631</v>
      </c>
      <c r="B1309" s="13">
        <f>VLOOKUP(A1309,VLookup_Data,4,FALSE)</f>
        <v>93</v>
      </c>
      <c r="C1309" s="13">
        <f>_xlfn.XLOOKUP(A1309,Product_Name,Recorder_Level)</f>
        <v>25</v>
      </c>
      <c r="D1309" s="13">
        <f>IF(B1309&lt;=C1309,C1309-B1309,0)</f>
        <v>0</v>
      </c>
      <c r="E1309" s="13">
        <f t="shared" si="80"/>
        <v>0</v>
      </c>
      <c r="F1309" s="13">
        <f t="shared" si="81"/>
        <v>0</v>
      </c>
      <c r="G1309" s="13" t="str">
        <f>IF(B1309&lt;=C1309,C1309-B1309,"No Order Needed")</f>
        <v>No Order Needed</v>
      </c>
      <c r="H1309" s="13">
        <f t="shared" si="82"/>
        <v>0</v>
      </c>
      <c r="I1309" s="13" t="str">
        <f t="shared" si="83"/>
        <v>Ok</v>
      </c>
    </row>
    <row r="1310" spans="1:9" x14ac:dyDescent="0.3">
      <c r="A1310" s="13" t="s">
        <v>2633</v>
      </c>
      <c r="B1310" s="13">
        <f>VLOOKUP(A1310,VLookup_Data,4,FALSE)</f>
        <v>68</v>
      </c>
      <c r="C1310" s="13">
        <f>_xlfn.XLOOKUP(A1310,Product_Name,Recorder_Level)</f>
        <v>39</v>
      </c>
      <c r="D1310" s="13">
        <f>IF(B1310&lt;=C1310,C1310-B1310,0)</f>
        <v>0</v>
      </c>
      <c r="E1310" s="13">
        <f t="shared" si="80"/>
        <v>0</v>
      </c>
      <c r="F1310" s="13">
        <f t="shared" si="81"/>
        <v>0</v>
      </c>
      <c r="G1310" s="13" t="str">
        <f>IF(B1310&lt;=C1310,C1310-B1310,"No Order Needed")</f>
        <v>No Order Needed</v>
      </c>
      <c r="H1310" s="13">
        <f t="shared" si="82"/>
        <v>0</v>
      </c>
      <c r="I1310" s="13" t="str">
        <f t="shared" si="83"/>
        <v>Ok</v>
      </c>
    </row>
    <row r="1311" spans="1:9" x14ac:dyDescent="0.3">
      <c r="A1311" s="13" t="s">
        <v>2636</v>
      </c>
      <c r="B1311" s="13">
        <f>VLOOKUP(A1311,VLookup_Data,4,FALSE)</f>
        <v>99</v>
      </c>
      <c r="C1311" s="13">
        <f>_xlfn.XLOOKUP(A1311,Product_Name,Recorder_Level)</f>
        <v>83</v>
      </c>
      <c r="D1311" s="13">
        <f>IF(B1311&lt;=C1311,C1311-B1311,0)</f>
        <v>0</v>
      </c>
      <c r="E1311" s="13">
        <f t="shared" si="80"/>
        <v>0</v>
      </c>
      <c r="F1311" s="13">
        <f t="shared" si="81"/>
        <v>0</v>
      </c>
      <c r="G1311" s="13" t="str">
        <f>IF(B1311&lt;=C1311,C1311-B1311,"No Order Needed")</f>
        <v>No Order Needed</v>
      </c>
      <c r="H1311" s="13">
        <f t="shared" si="82"/>
        <v>0</v>
      </c>
      <c r="I1311" s="13" t="str">
        <f t="shared" si="83"/>
        <v>Ok</v>
      </c>
    </row>
    <row r="1312" spans="1:9" x14ac:dyDescent="0.3">
      <c r="A1312" s="13" t="s">
        <v>952</v>
      </c>
      <c r="B1312" s="13">
        <f>VLOOKUP(A1312,VLookup_Data,4,FALSE)</f>
        <v>175</v>
      </c>
      <c r="C1312" s="13">
        <f>_xlfn.XLOOKUP(A1312,Product_Name,Recorder_Level)</f>
        <v>56</v>
      </c>
      <c r="D1312" s="13">
        <f>IF(B1312&lt;=C1312,C1312-B1312,0)</f>
        <v>0</v>
      </c>
      <c r="E1312" s="13">
        <f t="shared" si="80"/>
        <v>0</v>
      </c>
      <c r="F1312" s="13">
        <f t="shared" si="81"/>
        <v>0</v>
      </c>
      <c r="G1312" s="13" t="str">
        <f>IF(B1312&lt;=C1312,C1312-B1312,"No Order Needed")</f>
        <v>No Order Needed</v>
      </c>
      <c r="H1312" s="13">
        <f t="shared" si="82"/>
        <v>0</v>
      </c>
      <c r="I1312" s="13" t="str">
        <f t="shared" si="83"/>
        <v>Ok</v>
      </c>
    </row>
    <row r="1313" spans="1:9" x14ac:dyDescent="0.3">
      <c r="A1313" s="13" t="s">
        <v>2639</v>
      </c>
      <c r="B1313" s="13">
        <f>VLOOKUP(A1313,VLookup_Data,4,FALSE)</f>
        <v>96</v>
      </c>
      <c r="C1313" s="13">
        <f>_xlfn.XLOOKUP(A1313,Product_Name,Recorder_Level)</f>
        <v>37</v>
      </c>
      <c r="D1313" s="13">
        <f>IF(B1313&lt;=C1313,C1313-B1313,0)</f>
        <v>0</v>
      </c>
      <c r="E1313" s="13">
        <f t="shared" si="80"/>
        <v>0</v>
      </c>
      <c r="F1313" s="13">
        <f t="shared" si="81"/>
        <v>0</v>
      </c>
      <c r="G1313" s="13" t="str">
        <f>IF(B1313&lt;=C1313,C1313-B1313,"No Order Needed")</f>
        <v>No Order Needed</v>
      </c>
      <c r="H1313" s="13">
        <f t="shared" si="82"/>
        <v>0</v>
      </c>
      <c r="I1313" s="13" t="str">
        <f t="shared" si="83"/>
        <v>Ok</v>
      </c>
    </row>
    <row r="1314" spans="1:9" x14ac:dyDescent="0.3">
      <c r="A1314" s="13" t="s">
        <v>2641</v>
      </c>
      <c r="B1314" s="13">
        <f>VLOOKUP(A1314,VLookup_Data,4,FALSE)</f>
        <v>0</v>
      </c>
      <c r="C1314" s="13">
        <f>_xlfn.XLOOKUP(A1314,Product_Name,Recorder_Level)</f>
        <v>23</v>
      </c>
      <c r="D1314" s="13">
        <f>IF(B1314&lt;=C1314,C1314-B1314,0)</f>
        <v>23</v>
      </c>
      <c r="E1314" s="13">
        <f t="shared" si="80"/>
        <v>23</v>
      </c>
      <c r="F1314" s="13">
        <f t="shared" si="81"/>
        <v>23</v>
      </c>
      <c r="G1314" s="13">
        <f>IF(B1314&lt;=C1314,C1314-B1314,"No Order Needed")</f>
        <v>23</v>
      </c>
      <c r="H1314" s="13">
        <f t="shared" si="82"/>
        <v>33</v>
      </c>
      <c r="I1314" s="13" t="str">
        <f t="shared" si="83"/>
        <v>Urgent</v>
      </c>
    </row>
    <row r="1315" spans="1:9" x14ac:dyDescent="0.3">
      <c r="A1315" s="13" t="s">
        <v>271</v>
      </c>
      <c r="B1315" s="13">
        <f>VLOOKUP(A1315,VLookup_Data,4,FALSE)</f>
        <v>188</v>
      </c>
      <c r="C1315" s="13">
        <f>_xlfn.XLOOKUP(A1315,Product_Name,Recorder_Level)</f>
        <v>38</v>
      </c>
      <c r="D1315" s="13">
        <f>IF(B1315&lt;=C1315,C1315-B1315,0)</f>
        <v>0</v>
      </c>
      <c r="E1315" s="13">
        <f t="shared" si="80"/>
        <v>0</v>
      </c>
      <c r="F1315" s="13">
        <f t="shared" si="81"/>
        <v>0</v>
      </c>
      <c r="G1315" s="13" t="str">
        <f>IF(B1315&lt;=C1315,C1315-B1315,"No Order Needed")</f>
        <v>No Order Needed</v>
      </c>
      <c r="H1315" s="13">
        <f t="shared" si="82"/>
        <v>0</v>
      </c>
      <c r="I1315" s="13" t="str">
        <f t="shared" si="83"/>
        <v>Ok</v>
      </c>
    </row>
    <row r="1316" spans="1:9" x14ac:dyDescent="0.3">
      <c r="A1316" s="13" t="s">
        <v>575</v>
      </c>
      <c r="B1316" s="13">
        <f>VLOOKUP(A1316,VLookup_Data,4,FALSE)</f>
        <v>182</v>
      </c>
      <c r="C1316" s="13">
        <f>_xlfn.XLOOKUP(A1316,Product_Name,Recorder_Level)</f>
        <v>79</v>
      </c>
      <c r="D1316" s="13">
        <f>IF(B1316&lt;=C1316,C1316-B1316,0)</f>
        <v>0</v>
      </c>
      <c r="E1316" s="13">
        <f t="shared" si="80"/>
        <v>0</v>
      </c>
      <c r="F1316" s="13">
        <f t="shared" si="81"/>
        <v>0</v>
      </c>
      <c r="G1316" s="13" t="str">
        <f>IF(B1316&lt;=C1316,C1316-B1316,"No Order Needed")</f>
        <v>No Order Needed</v>
      </c>
      <c r="H1316" s="13">
        <f t="shared" si="82"/>
        <v>0</v>
      </c>
      <c r="I1316" s="13" t="str">
        <f t="shared" si="83"/>
        <v>Ok</v>
      </c>
    </row>
    <row r="1317" spans="1:9" x14ac:dyDescent="0.3">
      <c r="A1317" s="13" t="s">
        <v>2646</v>
      </c>
      <c r="B1317" s="13">
        <f>VLOOKUP(A1317,VLookup_Data,4,FALSE)</f>
        <v>0</v>
      </c>
      <c r="C1317" s="13">
        <f>_xlfn.XLOOKUP(A1317,Product_Name,Recorder_Level)</f>
        <v>75</v>
      </c>
      <c r="D1317" s="13">
        <f>IF(B1317&lt;=C1317,C1317-B1317,0)</f>
        <v>75</v>
      </c>
      <c r="E1317" s="13">
        <f t="shared" si="80"/>
        <v>75</v>
      </c>
      <c r="F1317" s="13">
        <f t="shared" si="81"/>
        <v>75</v>
      </c>
      <c r="G1317" s="13">
        <f>IF(B1317&lt;=C1317,C1317-B1317,"No Order Needed")</f>
        <v>75</v>
      </c>
      <c r="H1317" s="13">
        <f t="shared" si="82"/>
        <v>85</v>
      </c>
      <c r="I1317" s="13" t="str">
        <f t="shared" si="83"/>
        <v>Urgent</v>
      </c>
    </row>
    <row r="1318" spans="1:9" x14ac:dyDescent="0.3">
      <c r="A1318" s="13" t="s">
        <v>2648</v>
      </c>
      <c r="B1318" s="13">
        <f>VLOOKUP(A1318,VLookup_Data,4,FALSE)</f>
        <v>112</v>
      </c>
      <c r="C1318" s="13">
        <f>_xlfn.XLOOKUP(A1318,Product_Name,Recorder_Level)</f>
        <v>62</v>
      </c>
      <c r="D1318" s="13">
        <f>IF(B1318&lt;=C1318,C1318-B1318,0)</f>
        <v>0</v>
      </c>
      <c r="E1318" s="13">
        <f t="shared" si="80"/>
        <v>0</v>
      </c>
      <c r="F1318" s="13">
        <f t="shared" si="81"/>
        <v>0</v>
      </c>
      <c r="G1318" s="13" t="str">
        <f>IF(B1318&lt;=C1318,C1318-B1318,"No Order Needed")</f>
        <v>No Order Needed</v>
      </c>
      <c r="H1318" s="13">
        <f t="shared" si="82"/>
        <v>0</v>
      </c>
      <c r="I1318" s="13" t="str">
        <f t="shared" si="83"/>
        <v>Ok</v>
      </c>
    </row>
    <row r="1319" spans="1:9" x14ac:dyDescent="0.3">
      <c r="A1319" s="13" t="s">
        <v>2650</v>
      </c>
      <c r="B1319" s="13">
        <f>VLOOKUP(A1319,VLookup_Data,4,FALSE)</f>
        <v>78</v>
      </c>
      <c r="C1319" s="13">
        <f>_xlfn.XLOOKUP(A1319,Product_Name,Recorder_Level)</f>
        <v>37</v>
      </c>
      <c r="D1319" s="13">
        <f>IF(B1319&lt;=C1319,C1319-B1319,0)</f>
        <v>0</v>
      </c>
      <c r="E1319" s="13">
        <f t="shared" si="80"/>
        <v>0</v>
      </c>
      <c r="F1319" s="13">
        <f t="shared" si="81"/>
        <v>0</v>
      </c>
      <c r="G1319" s="13" t="str">
        <f>IF(B1319&lt;=C1319,C1319-B1319,"No Order Needed")</f>
        <v>No Order Needed</v>
      </c>
      <c r="H1319" s="13">
        <f t="shared" si="82"/>
        <v>0</v>
      </c>
      <c r="I1319" s="13" t="str">
        <f t="shared" si="83"/>
        <v>Ok</v>
      </c>
    </row>
    <row r="1320" spans="1:9" x14ac:dyDescent="0.3">
      <c r="A1320" s="13" t="s">
        <v>2652</v>
      </c>
      <c r="B1320" s="13">
        <f>VLOOKUP(A1320,VLookup_Data,4,FALSE)</f>
        <v>29</v>
      </c>
      <c r="C1320" s="13">
        <f>_xlfn.XLOOKUP(A1320,Product_Name,Recorder_Level)</f>
        <v>77</v>
      </c>
      <c r="D1320" s="13">
        <f>IF(B1320&lt;=C1320,C1320-B1320,0)</f>
        <v>48</v>
      </c>
      <c r="E1320" s="13">
        <f t="shared" si="80"/>
        <v>48</v>
      </c>
      <c r="F1320" s="13">
        <f t="shared" si="81"/>
        <v>48</v>
      </c>
      <c r="G1320" s="13">
        <f>IF(B1320&lt;=C1320,C1320-B1320,"No Order Needed")</f>
        <v>48</v>
      </c>
      <c r="H1320" s="13">
        <f t="shared" si="82"/>
        <v>58</v>
      </c>
      <c r="I1320" s="13" t="str">
        <f t="shared" si="83"/>
        <v>Reorder</v>
      </c>
    </row>
    <row r="1321" spans="1:9" x14ac:dyDescent="0.3">
      <c r="A1321" s="13" t="s">
        <v>2654</v>
      </c>
      <c r="B1321" s="13">
        <f>VLOOKUP(A1321,VLookup_Data,4,FALSE)</f>
        <v>145</v>
      </c>
      <c r="C1321" s="13">
        <f>_xlfn.XLOOKUP(A1321,Product_Name,Recorder_Level)</f>
        <v>26</v>
      </c>
      <c r="D1321" s="13">
        <f>IF(B1321&lt;=C1321,C1321-B1321,0)</f>
        <v>0</v>
      </c>
      <c r="E1321" s="13">
        <f t="shared" si="80"/>
        <v>0</v>
      </c>
      <c r="F1321" s="13">
        <f t="shared" si="81"/>
        <v>0</v>
      </c>
      <c r="G1321" s="13" t="str">
        <f>IF(B1321&lt;=C1321,C1321-B1321,"No Order Needed")</f>
        <v>No Order Needed</v>
      </c>
      <c r="H1321" s="13">
        <f t="shared" si="82"/>
        <v>0</v>
      </c>
      <c r="I1321" s="13" t="str">
        <f t="shared" si="83"/>
        <v>Ok</v>
      </c>
    </row>
    <row r="1322" spans="1:9" x14ac:dyDescent="0.3">
      <c r="A1322" s="13" t="s">
        <v>2656</v>
      </c>
      <c r="B1322" s="13">
        <f>VLOOKUP(A1322,VLookup_Data,4,FALSE)</f>
        <v>192</v>
      </c>
      <c r="C1322" s="13">
        <f>_xlfn.XLOOKUP(A1322,Product_Name,Recorder_Level)</f>
        <v>87</v>
      </c>
      <c r="D1322" s="13">
        <f>IF(B1322&lt;=C1322,C1322-B1322,0)</f>
        <v>0</v>
      </c>
      <c r="E1322" s="13">
        <f t="shared" si="80"/>
        <v>0</v>
      </c>
      <c r="F1322" s="13">
        <f t="shared" si="81"/>
        <v>0</v>
      </c>
      <c r="G1322" s="13" t="str">
        <f>IF(B1322&lt;=C1322,C1322-B1322,"No Order Needed")</f>
        <v>No Order Needed</v>
      </c>
      <c r="H1322" s="13">
        <f t="shared" si="82"/>
        <v>0</v>
      </c>
      <c r="I1322" s="13" t="str">
        <f t="shared" si="83"/>
        <v>Ok</v>
      </c>
    </row>
    <row r="1323" spans="1:9" x14ac:dyDescent="0.3">
      <c r="A1323" s="13" t="s">
        <v>2658</v>
      </c>
      <c r="B1323" s="13">
        <f>VLOOKUP(A1323,VLookup_Data,4,FALSE)</f>
        <v>113</v>
      </c>
      <c r="C1323" s="13">
        <f>_xlfn.XLOOKUP(A1323,Product_Name,Recorder_Level)</f>
        <v>48</v>
      </c>
      <c r="D1323" s="13">
        <f>IF(B1323&lt;=C1323,C1323-B1323,0)</f>
        <v>0</v>
      </c>
      <c r="E1323" s="13">
        <f t="shared" si="80"/>
        <v>0</v>
      </c>
      <c r="F1323" s="13">
        <f t="shared" si="81"/>
        <v>0</v>
      </c>
      <c r="G1323" s="13" t="str">
        <f>IF(B1323&lt;=C1323,C1323-B1323,"No Order Needed")</f>
        <v>No Order Needed</v>
      </c>
      <c r="H1323" s="13">
        <f t="shared" si="82"/>
        <v>0</v>
      </c>
      <c r="I1323" s="13" t="str">
        <f t="shared" si="83"/>
        <v>Ok</v>
      </c>
    </row>
    <row r="1324" spans="1:9" x14ac:dyDescent="0.3">
      <c r="A1324" s="13" t="s">
        <v>2660</v>
      </c>
      <c r="B1324" s="13">
        <f>VLOOKUP(A1324,VLookup_Data,4,FALSE)</f>
        <v>0</v>
      </c>
      <c r="C1324" s="13">
        <f>_xlfn.XLOOKUP(A1324,Product_Name,Recorder_Level)</f>
        <v>95</v>
      </c>
      <c r="D1324" s="13">
        <f>IF(B1324&lt;=C1324,C1324-B1324,0)</f>
        <v>95</v>
      </c>
      <c r="E1324" s="13">
        <f t="shared" si="80"/>
        <v>95</v>
      </c>
      <c r="F1324" s="13">
        <f t="shared" si="81"/>
        <v>95</v>
      </c>
      <c r="G1324" s="13">
        <f>IF(B1324&lt;=C1324,C1324-B1324,"No Order Needed")</f>
        <v>95</v>
      </c>
      <c r="H1324" s="13">
        <f t="shared" si="82"/>
        <v>105</v>
      </c>
      <c r="I1324" s="13" t="str">
        <f t="shared" si="83"/>
        <v>Urgent</v>
      </c>
    </row>
    <row r="1325" spans="1:9" x14ac:dyDescent="0.3">
      <c r="A1325" s="13" t="s">
        <v>2662</v>
      </c>
      <c r="B1325" s="13">
        <f>VLOOKUP(A1325,VLookup_Data,4,FALSE)</f>
        <v>19</v>
      </c>
      <c r="C1325" s="13">
        <f>_xlfn.XLOOKUP(A1325,Product_Name,Recorder_Level)</f>
        <v>46</v>
      </c>
      <c r="D1325" s="13">
        <f>IF(B1325&lt;=C1325,C1325-B1325,0)</f>
        <v>27</v>
      </c>
      <c r="E1325" s="13">
        <f t="shared" si="80"/>
        <v>27</v>
      </c>
      <c r="F1325" s="13">
        <f t="shared" si="81"/>
        <v>27</v>
      </c>
      <c r="G1325" s="13">
        <f>IF(B1325&lt;=C1325,C1325-B1325,"No Order Needed")</f>
        <v>27</v>
      </c>
      <c r="H1325" s="13">
        <f t="shared" si="82"/>
        <v>37</v>
      </c>
      <c r="I1325" s="13" t="str">
        <f t="shared" si="83"/>
        <v>Reorder</v>
      </c>
    </row>
    <row r="1326" spans="1:9" x14ac:dyDescent="0.3">
      <c r="A1326" s="13" t="s">
        <v>2664</v>
      </c>
      <c r="B1326" s="13">
        <f>VLOOKUP(A1326,VLookup_Data,4,FALSE)</f>
        <v>112</v>
      </c>
      <c r="C1326" s="13">
        <f>_xlfn.XLOOKUP(A1326,Product_Name,Recorder_Level)</f>
        <v>43</v>
      </c>
      <c r="D1326" s="13">
        <f>IF(B1326&lt;=C1326,C1326-B1326,0)</f>
        <v>0</v>
      </c>
      <c r="E1326" s="13">
        <f t="shared" si="80"/>
        <v>0</v>
      </c>
      <c r="F1326" s="13">
        <f t="shared" si="81"/>
        <v>0</v>
      </c>
      <c r="G1326" s="13" t="str">
        <f>IF(B1326&lt;=C1326,C1326-B1326,"No Order Needed")</f>
        <v>No Order Needed</v>
      </c>
      <c r="H1326" s="13">
        <f t="shared" si="82"/>
        <v>0</v>
      </c>
      <c r="I1326" s="13" t="str">
        <f t="shared" si="83"/>
        <v>Ok</v>
      </c>
    </row>
    <row r="1327" spans="1:9" x14ac:dyDescent="0.3">
      <c r="A1327" s="13" t="s">
        <v>2666</v>
      </c>
      <c r="B1327" s="13">
        <f>VLOOKUP(A1327,VLookup_Data,4,FALSE)</f>
        <v>62</v>
      </c>
      <c r="C1327" s="13">
        <f>_xlfn.XLOOKUP(A1327,Product_Name,Recorder_Level)</f>
        <v>76</v>
      </c>
      <c r="D1327" s="13">
        <f>IF(B1327&lt;=C1327,C1327-B1327,0)</f>
        <v>14</v>
      </c>
      <c r="E1327" s="13">
        <f t="shared" si="80"/>
        <v>14</v>
      </c>
      <c r="F1327" s="13">
        <f t="shared" si="81"/>
        <v>14</v>
      </c>
      <c r="G1327" s="13">
        <f>IF(B1327&lt;=C1327,C1327-B1327,"No Order Needed")</f>
        <v>14</v>
      </c>
      <c r="H1327" s="13">
        <f t="shared" si="82"/>
        <v>24</v>
      </c>
      <c r="I1327" s="13" t="str">
        <f t="shared" si="83"/>
        <v>Reorder</v>
      </c>
    </row>
    <row r="1328" spans="1:9" x14ac:dyDescent="0.3">
      <c r="A1328" s="13" t="s">
        <v>701</v>
      </c>
      <c r="B1328" s="13">
        <f>VLOOKUP(A1328,VLookup_Data,4,FALSE)</f>
        <v>146</v>
      </c>
      <c r="C1328" s="13">
        <f>_xlfn.XLOOKUP(A1328,Product_Name,Recorder_Level)</f>
        <v>99</v>
      </c>
      <c r="D1328" s="13">
        <f>IF(B1328&lt;=C1328,C1328-B1328,0)</f>
        <v>0</v>
      </c>
      <c r="E1328" s="13">
        <f t="shared" si="80"/>
        <v>0</v>
      </c>
      <c r="F1328" s="13">
        <f t="shared" si="81"/>
        <v>0</v>
      </c>
      <c r="G1328" s="13" t="str">
        <f>IF(B1328&lt;=C1328,C1328-B1328,"No Order Needed")</f>
        <v>No Order Needed</v>
      </c>
      <c r="H1328" s="13">
        <f t="shared" si="82"/>
        <v>0</v>
      </c>
      <c r="I1328" s="13" t="str">
        <f t="shared" si="83"/>
        <v>Ok</v>
      </c>
    </row>
    <row r="1329" spans="1:9" x14ac:dyDescent="0.3">
      <c r="A1329" s="13" t="s">
        <v>2669</v>
      </c>
      <c r="B1329" s="13">
        <f>VLOOKUP(A1329,VLookup_Data,4,FALSE)</f>
        <v>156</v>
      </c>
      <c r="C1329" s="13">
        <f>_xlfn.XLOOKUP(A1329,Product_Name,Recorder_Level)</f>
        <v>60</v>
      </c>
      <c r="D1329" s="13">
        <f>IF(B1329&lt;=C1329,C1329-B1329,0)</f>
        <v>0</v>
      </c>
      <c r="E1329" s="13">
        <f t="shared" si="80"/>
        <v>0</v>
      </c>
      <c r="F1329" s="13">
        <f t="shared" si="81"/>
        <v>0</v>
      </c>
      <c r="G1329" s="13" t="str">
        <f>IF(B1329&lt;=C1329,C1329-B1329,"No Order Needed")</f>
        <v>No Order Needed</v>
      </c>
      <c r="H1329" s="13">
        <f t="shared" si="82"/>
        <v>0</v>
      </c>
      <c r="I1329" s="13" t="str">
        <f t="shared" si="83"/>
        <v>Ok</v>
      </c>
    </row>
    <row r="1330" spans="1:9" x14ac:dyDescent="0.3">
      <c r="A1330" s="13" t="s">
        <v>7503</v>
      </c>
      <c r="B1330" s="13">
        <f>VLOOKUP(A1330,VLookup_Data,4,FALSE)</f>
        <v>30</v>
      </c>
      <c r="C1330" s="13">
        <f>_xlfn.XLOOKUP(A1330,Product_Name,Recorder_Level)</f>
        <v>49</v>
      </c>
      <c r="D1330" s="13">
        <f>IF(B1330&lt;=C1330,C1330-B1330,0)</f>
        <v>19</v>
      </c>
      <c r="E1330" s="13">
        <f t="shared" si="80"/>
        <v>19</v>
      </c>
      <c r="F1330" s="13">
        <f t="shared" si="81"/>
        <v>19</v>
      </c>
      <c r="G1330" s="13">
        <f>IF(B1330&lt;=C1330,C1330-B1330,"No Order Needed")</f>
        <v>19</v>
      </c>
      <c r="H1330" s="13">
        <f t="shared" si="82"/>
        <v>29</v>
      </c>
      <c r="I1330" s="13" t="str">
        <f t="shared" si="83"/>
        <v>Reorder</v>
      </c>
    </row>
    <row r="1331" spans="1:9" x14ac:dyDescent="0.3">
      <c r="A1331" s="13" t="s">
        <v>2673</v>
      </c>
      <c r="B1331" s="13">
        <f>VLOOKUP(A1331,VLookup_Data,4,FALSE)</f>
        <v>121</v>
      </c>
      <c r="C1331" s="13">
        <f>_xlfn.XLOOKUP(A1331,Product_Name,Recorder_Level)</f>
        <v>36</v>
      </c>
      <c r="D1331" s="13">
        <f>IF(B1331&lt;=C1331,C1331-B1331,0)</f>
        <v>0</v>
      </c>
      <c r="E1331" s="13">
        <f t="shared" si="80"/>
        <v>0</v>
      </c>
      <c r="F1331" s="13">
        <f t="shared" si="81"/>
        <v>0</v>
      </c>
      <c r="G1331" s="13" t="str">
        <f>IF(B1331&lt;=C1331,C1331-B1331,"No Order Needed")</f>
        <v>No Order Needed</v>
      </c>
      <c r="H1331" s="13">
        <f t="shared" si="82"/>
        <v>0</v>
      </c>
      <c r="I1331" s="13" t="str">
        <f t="shared" si="83"/>
        <v>Ok</v>
      </c>
    </row>
    <row r="1332" spans="1:9" x14ac:dyDescent="0.3">
      <c r="A1332" s="13" t="s">
        <v>2675</v>
      </c>
      <c r="B1332" s="13">
        <f>VLOOKUP(A1332,VLookup_Data,4,FALSE)</f>
        <v>109</v>
      </c>
      <c r="C1332" s="13">
        <f>_xlfn.XLOOKUP(A1332,Product_Name,Recorder_Level)</f>
        <v>75</v>
      </c>
      <c r="D1332" s="13">
        <f>IF(B1332&lt;=C1332,C1332-B1332,0)</f>
        <v>0</v>
      </c>
      <c r="E1332" s="13">
        <f t="shared" si="80"/>
        <v>0</v>
      </c>
      <c r="F1332" s="13">
        <f t="shared" si="81"/>
        <v>0</v>
      </c>
      <c r="G1332" s="13" t="str">
        <f>IF(B1332&lt;=C1332,C1332-B1332,"No Order Needed")</f>
        <v>No Order Needed</v>
      </c>
      <c r="H1332" s="13">
        <f t="shared" si="82"/>
        <v>0</v>
      </c>
      <c r="I1332" s="13" t="str">
        <f t="shared" si="83"/>
        <v>Ok</v>
      </c>
    </row>
    <row r="1333" spans="1:9" x14ac:dyDescent="0.3">
      <c r="A1333" s="13" t="s">
        <v>821</v>
      </c>
      <c r="B1333" s="13">
        <f>VLOOKUP(A1333,VLookup_Data,4,FALSE)</f>
        <v>65</v>
      </c>
      <c r="C1333" s="13">
        <f>_xlfn.XLOOKUP(A1333,Product_Name,Recorder_Level)</f>
        <v>98</v>
      </c>
      <c r="D1333" s="13">
        <f>IF(B1333&lt;=C1333,C1333-B1333,0)</f>
        <v>33</v>
      </c>
      <c r="E1333" s="13">
        <f t="shared" si="80"/>
        <v>33</v>
      </c>
      <c r="F1333" s="13">
        <f t="shared" si="81"/>
        <v>33</v>
      </c>
      <c r="G1333" s="13">
        <f>IF(B1333&lt;=C1333,C1333-B1333,"No Order Needed")</f>
        <v>33</v>
      </c>
      <c r="H1333" s="13">
        <f t="shared" si="82"/>
        <v>43</v>
      </c>
      <c r="I1333" s="13" t="str">
        <f t="shared" si="83"/>
        <v>Reorder</v>
      </c>
    </row>
    <row r="1334" spans="1:9" x14ac:dyDescent="0.3">
      <c r="A1334" s="13" t="s">
        <v>2678</v>
      </c>
      <c r="B1334" s="13">
        <f>VLOOKUP(A1334,VLookup_Data,4,FALSE)</f>
        <v>113</v>
      </c>
      <c r="C1334" s="13">
        <f>_xlfn.XLOOKUP(A1334,Product_Name,Recorder_Level)</f>
        <v>20</v>
      </c>
      <c r="D1334" s="13">
        <f>IF(B1334&lt;=C1334,C1334-B1334,0)</f>
        <v>0</v>
      </c>
      <c r="E1334" s="13">
        <f t="shared" si="80"/>
        <v>0</v>
      </c>
      <c r="F1334" s="13">
        <f t="shared" si="81"/>
        <v>0</v>
      </c>
      <c r="G1334" s="13" t="str">
        <f>IF(B1334&lt;=C1334,C1334-B1334,"No Order Needed")</f>
        <v>No Order Needed</v>
      </c>
      <c r="H1334" s="13">
        <f t="shared" si="82"/>
        <v>0</v>
      </c>
      <c r="I1334" s="13" t="str">
        <f t="shared" si="83"/>
        <v>Ok</v>
      </c>
    </row>
    <row r="1335" spans="1:9" x14ac:dyDescent="0.3">
      <c r="A1335" s="13" t="s">
        <v>1189</v>
      </c>
      <c r="B1335" s="13">
        <f>VLOOKUP(A1335,VLookup_Data,4,FALSE)</f>
        <v>0</v>
      </c>
      <c r="C1335" s="13">
        <f>_xlfn.XLOOKUP(A1335,Product_Name,Recorder_Level)</f>
        <v>74</v>
      </c>
      <c r="D1335" s="13">
        <f>IF(B1335&lt;=C1335,C1335-B1335,0)</f>
        <v>74</v>
      </c>
      <c r="E1335" s="13">
        <f t="shared" si="80"/>
        <v>74</v>
      </c>
      <c r="F1335" s="13">
        <f t="shared" si="81"/>
        <v>74</v>
      </c>
      <c r="G1335" s="13">
        <f>IF(B1335&lt;=C1335,C1335-B1335,"No Order Needed")</f>
        <v>74</v>
      </c>
      <c r="H1335" s="13">
        <f t="shared" si="82"/>
        <v>84</v>
      </c>
      <c r="I1335" s="13" t="str">
        <f t="shared" si="83"/>
        <v>Urgent</v>
      </c>
    </row>
    <row r="1336" spans="1:9" x14ac:dyDescent="0.3">
      <c r="A1336" s="13" t="s">
        <v>2681</v>
      </c>
      <c r="B1336" s="13">
        <f>VLOOKUP(A1336,VLookup_Data,4,FALSE)</f>
        <v>20</v>
      </c>
      <c r="C1336" s="13">
        <f>_xlfn.XLOOKUP(A1336,Product_Name,Recorder_Level)</f>
        <v>72</v>
      </c>
      <c r="D1336" s="13">
        <f>IF(B1336&lt;=C1336,C1336-B1336,0)</f>
        <v>52</v>
      </c>
      <c r="E1336" s="13">
        <f t="shared" si="80"/>
        <v>52</v>
      </c>
      <c r="F1336" s="13">
        <f t="shared" si="81"/>
        <v>52</v>
      </c>
      <c r="G1336" s="13">
        <f>IF(B1336&lt;=C1336,C1336-B1336,"No Order Needed")</f>
        <v>52</v>
      </c>
      <c r="H1336" s="13">
        <f t="shared" si="82"/>
        <v>62</v>
      </c>
      <c r="I1336" s="13" t="str">
        <f t="shared" si="83"/>
        <v>Reorder</v>
      </c>
    </row>
    <row r="1337" spans="1:9" x14ac:dyDescent="0.3">
      <c r="A1337" s="13" t="s">
        <v>2683</v>
      </c>
      <c r="B1337" s="13">
        <f>VLOOKUP(A1337,VLookup_Data,4,FALSE)</f>
        <v>53</v>
      </c>
      <c r="C1337" s="13">
        <f>_xlfn.XLOOKUP(A1337,Product_Name,Recorder_Level)</f>
        <v>0</v>
      </c>
      <c r="D1337" s="13">
        <f>IF(B1337&lt;=C1337,C1337-B1337,0)</f>
        <v>0</v>
      </c>
      <c r="E1337" s="13">
        <f t="shared" si="80"/>
        <v>0</v>
      </c>
      <c r="F1337" s="13">
        <f t="shared" si="81"/>
        <v>0</v>
      </c>
      <c r="G1337" s="13" t="str">
        <f>IF(B1337&lt;=C1337,C1337-B1337,"No Order Needed")</f>
        <v>No Order Needed</v>
      </c>
      <c r="H1337" s="13">
        <f t="shared" si="82"/>
        <v>0</v>
      </c>
      <c r="I1337" s="13" t="str">
        <f t="shared" si="83"/>
        <v>Ok</v>
      </c>
    </row>
    <row r="1338" spans="1:9" x14ac:dyDescent="0.3">
      <c r="A1338" s="13" t="s">
        <v>1874</v>
      </c>
      <c r="B1338" s="13">
        <f>VLOOKUP(A1338,VLookup_Data,4,FALSE)</f>
        <v>0</v>
      </c>
      <c r="C1338" s="13">
        <f>_xlfn.XLOOKUP(A1338,Product_Name,Recorder_Level)</f>
        <v>68</v>
      </c>
      <c r="D1338" s="13">
        <f>IF(B1338&lt;=C1338,C1338-B1338,0)</f>
        <v>68</v>
      </c>
      <c r="E1338" s="13">
        <f t="shared" si="80"/>
        <v>68</v>
      </c>
      <c r="F1338" s="13">
        <f t="shared" si="81"/>
        <v>68</v>
      </c>
      <c r="G1338" s="13">
        <f>IF(B1338&lt;=C1338,C1338-B1338,"No Order Needed")</f>
        <v>68</v>
      </c>
      <c r="H1338" s="13">
        <f t="shared" si="82"/>
        <v>78</v>
      </c>
      <c r="I1338" s="13" t="str">
        <f t="shared" si="83"/>
        <v>Urgent</v>
      </c>
    </row>
    <row r="1339" spans="1:9" x14ac:dyDescent="0.3">
      <c r="A1339" s="13" t="s">
        <v>2686</v>
      </c>
      <c r="B1339" s="13">
        <f>VLOOKUP(A1339,VLookup_Data,4,FALSE)</f>
        <v>134</v>
      </c>
      <c r="C1339" s="13">
        <f>_xlfn.XLOOKUP(A1339,Product_Name,Recorder_Level)</f>
        <v>63</v>
      </c>
      <c r="D1339" s="13">
        <f>IF(B1339&lt;=C1339,C1339-B1339,0)</f>
        <v>0</v>
      </c>
      <c r="E1339" s="13">
        <f t="shared" si="80"/>
        <v>0</v>
      </c>
      <c r="F1339" s="13">
        <f t="shared" si="81"/>
        <v>0</v>
      </c>
      <c r="G1339" s="13" t="str">
        <f>IF(B1339&lt;=C1339,C1339-B1339,"No Order Needed")</f>
        <v>No Order Needed</v>
      </c>
      <c r="H1339" s="13">
        <f t="shared" si="82"/>
        <v>0</v>
      </c>
      <c r="I1339" s="13" t="str">
        <f t="shared" si="83"/>
        <v>Ok</v>
      </c>
    </row>
    <row r="1340" spans="1:9" x14ac:dyDescent="0.3">
      <c r="A1340" s="13" t="s">
        <v>2688</v>
      </c>
      <c r="B1340" s="13">
        <f>VLOOKUP(A1340,VLookup_Data,4,FALSE)</f>
        <v>78</v>
      </c>
      <c r="C1340" s="13">
        <f>_xlfn.XLOOKUP(A1340,Product_Name,Recorder_Level)</f>
        <v>53</v>
      </c>
      <c r="D1340" s="13">
        <f>IF(B1340&lt;=C1340,C1340-B1340,0)</f>
        <v>0</v>
      </c>
      <c r="E1340" s="13">
        <f t="shared" si="80"/>
        <v>0</v>
      </c>
      <c r="F1340" s="13">
        <f t="shared" si="81"/>
        <v>0</v>
      </c>
      <c r="G1340" s="13" t="str">
        <f>IF(B1340&lt;=C1340,C1340-B1340,"No Order Needed")</f>
        <v>No Order Needed</v>
      </c>
      <c r="H1340" s="13">
        <f t="shared" si="82"/>
        <v>0</v>
      </c>
      <c r="I1340" s="13" t="str">
        <f t="shared" si="83"/>
        <v>Ok</v>
      </c>
    </row>
    <row r="1341" spans="1:9" x14ac:dyDescent="0.3">
      <c r="A1341" s="13" t="s">
        <v>2690</v>
      </c>
      <c r="B1341" s="13">
        <f>VLOOKUP(A1341,VLookup_Data,4,FALSE)</f>
        <v>77</v>
      </c>
      <c r="C1341" s="13">
        <f>_xlfn.XLOOKUP(A1341,Product_Name,Recorder_Level)</f>
        <v>35</v>
      </c>
      <c r="D1341" s="13">
        <f>IF(B1341&lt;=C1341,C1341-B1341,0)</f>
        <v>0</v>
      </c>
      <c r="E1341" s="13">
        <f t="shared" si="80"/>
        <v>0</v>
      </c>
      <c r="F1341" s="13">
        <f t="shared" si="81"/>
        <v>0</v>
      </c>
      <c r="G1341" s="13" t="str">
        <f>IF(B1341&lt;=C1341,C1341-B1341,"No Order Needed")</f>
        <v>No Order Needed</v>
      </c>
      <c r="H1341" s="13">
        <f t="shared" si="82"/>
        <v>0</v>
      </c>
      <c r="I1341" s="13" t="str">
        <f t="shared" si="83"/>
        <v>Ok</v>
      </c>
    </row>
    <row r="1342" spans="1:9" x14ac:dyDescent="0.3">
      <c r="A1342" s="13" t="s">
        <v>2692</v>
      </c>
      <c r="B1342" s="13">
        <f>VLOOKUP(A1342,VLookup_Data,4,FALSE)</f>
        <v>1</v>
      </c>
      <c r="C1342" s="13">
        <f>_xlfn.XLOOKUP(A1342,Product_Name,Recorder_Level)</f>
        <v>29</v>
      </c>
      <c r="D1342" s="13">
        <f>IF(B1342&lt;=C1342,C1342-B1342,0)</f>
        <v>28</v>
      </c>
      <c r="E1342" s="13">
        <f t="shared" si="80"/>
        <v>28</v>
      </c>
      <c r="F1342" s="13">
        <f t="shared" si="81"/>
        <v>28</v>
      </c>
      <c r="G1342" s="13">
        <f>IF(B1342&lt;=C1342,C1342-B1342,"No Order Needed")</f>
        <v>28</v>
      </c>
      <c r="H1342" s="13">
        <f t="shared" si="82"/>
        <v>38</v>
      </c>
      <c r="I1342" s="13" t="str">
        <f t="shared" si="83"/>
        <v>Reorder</v>
      </c>
    </row>
    <row r="1343" spans="1:9" x14ac:dyDescent="0.3">
      <c r="A1343" s="13" t="s">
        <v>2695</v>
      </c>
      <c r="B1343" s="13">
        <f>VLOOKUP(A1343,VLookup_Data,4,FALSE)</f>
        <v>133</v>
      </c>
      <c r="C1343" s="13">
        <f>_xlfn.XLOOKUP(A1343,Product_Name,Recorder_Level)</f>
        <v>64</v>
      </c>
      <c r="D1343" s="13">
        <f>IF(B1343&lt;=C1343,C1343-B1343,0)</f>
        <v>0</v>
      </c>
      <c r="E1343" s="13">
        <f t="shared" si="80"/>
        <v>0</v>
      </c>
      <c r="F1343" s="13">
        <f t="shared" si="81"/>
        <v>0</v>
      </c>
      <c r="G1343" s="13" t="str">
        <f>IF(B1343&lt;=C1343,C1343-B1343,"No Order Needed")</f>
        <v>No Order Needed</v>
      </c>
      <c r="H1343" s="13">
        <f t="shared" si="82"/>
        <v>0</v>
      </c>
      <c r="I1343" s="13" t="str">
        <f t="shared" si="83"/>
        <v>Ok</v>
      </c>
    </row>
    <row r="1344" spans="1:9" x14ac:dyDescent="0.3">
      <c r="A1344" s="13" t="s">
        <v>2697</v>
      </c>
      <c r="B1344" s="13">
        <f>VLOOKUP(A1344,VLookup_Data,4,FALSE)</f>
        <v>153</v>
      </c>
      <c r="C1344" s="13">
        <f>_xlfn.XLOOKUP(A1344,Product_Name,Recorder_Level)</f>
        <v>96</v>
      </c>
      <c r="D1344" s="13">
        <f>IF(B1344&lt;=C1344,C1344-B1344,0)</f>
        <v>0</v>
      </c>
      <c r="E1344" s="13">
        <f t="shared" si="80"/>
        <v>0</v>
      </c>
      <c r="F1344" s="13">
        <f t="shared" si="81"/>
        <v>0</v>
      </c>
      <c r="G1344" s="13" t="str">
        <f>IF(B1344&lt;=C1344,C1344-B1344,"No Order Needed")</f>
        <v>No Order Needed</v>
      </c>
      <c r="H1344" s="13">
        <f t="shared" si="82"/>
        <v>0</v>
      </c>
      <c r="I1344" s="13" t="str">
        <f t="shared" si="83"/>
        <v>Ok</v>
      </c>
    </row>
    <row r="1345" spans="1:9" x14ac:dyDescent="0.3">
      <c r="A1345" s="13" t="s">
        <v>2699</v>
      </c>
      <c r="B1345" s="13">
        <f>VLOOKUP(A1345,VLookup_Data,4,FALSE)</f>
        <v>26</v>
      </c>
      <c r="C1345" s="13">
        <f>_xlfn.XLOOKUP(A1345,Product_Name,Recorder_Level)</f>
        <v>45</v>
      </c>
      <c r="D1345" s="13">
        <f>IF(B1345&lt;=C1345,C1345-B1345,0)</f>
        <v>19</v>
      </c>
      <c r="E1345" s="13">
        <f t="shared" si="80"/>
        <v>19</v>
      </c>
      <c r="F1345" s="13">
        <f t="shared" si="81"/>
        <v>19</v>
      </c>
      <c r="G1345" s="13">
        <f>IF(B1345&lt;=C1345,C1345-B1345,"No Order Needed")</f>
        <v>19</v>
      </c>
      <c r="H1345" s="13">
        <f t="shared" si="82"/>
        <v>29</v>
      </c>
      <c r="I1345" s="13" t="str">
        <f t="shared" si="83"/>
        <v>Reorder</v>
      </c>
    </row>
    <row r="1346" spans="1:9" x14ac:dyDescent="0.3">
      <c r="A1346" s="13" t="s">
        <v>1865</v>
      </c>
      <c r="B1346" s="13">
        <f>VLOOKUP(A1346,VLookup_Data,4,FALSE)</f>
        <v>117</v>
      </c>
      <c r="C1346" s="13">
        <f>_xlfn.XLOOKUP(A1346,Product_Name,Recorder_Level)</f>
        <v>34</v>
      </c>
      <c r="D1346" s="13">
        <f>IF(B1346&lt;=C1346,C1346-B1346,0)</f>
        <v>0</v>
      </c>
      <c r="E1346" s="13">
        <f t="shared" si="80"/>
        <v>0</v>
      </c>
      <c r="F1346" s="13">
        <f t="shared" si="81"/>
        <v>0</v>
      </c>
      <c r="G1346" s="13" t="str">
        <f>IF(B1346&lt;=C1346,C1346-B1346,"No Order Needed")</f>
        <v>No Order Needed</v>
      </c>
      <c r="H1346" s="13">
        <f t="shared" si="82"/>
        <v>0</v>
      </c>
      <c r="I1346" s="13" t="str">
        <f t="shared" si="83"/>
        <v>Ok</v>
      </c>
    </row>
    <row r="1347" spans="1:9" x14ac:dyDescent="0.3">
      <c r="A1347" s="13" t="s">
        <v>2702</v>
      </c>
      <c r="B1347" s="13">
        <f>VLOOKUP(A1347,VLookup_Data,4,FALSE)</f>
        <v>60</v>
      </c>
      <c r="C1347" s="13">
        <f>_xlfn.XLOOKUP(A1347,Product_Name,Recorder_Level)</f>
        <v>21</v>
      </c>
      <c r="D1347" s="13">
        <f>IF(B1347&lt;=C1347,C1347-B1347,0)</f>
        <v>0</v>
      </c>
      <c r="E1347" s="13">
        <f t="shared" ref="E1347:E1410" si="84">IF(C1347-B1347&gt;0,C1347-B1347,0)</f>
        <v>0</v>
      </c>
      <c r="F1347" s="13">
        <f t="shared" ref="F1347:F1410" si="85">MAX(C1347-B1347,0)</f>
        <v>0</v>
      </c>
      <c r="G1347" s="13" t="str">
        <f>IF(B1347&lt;=C1347,C1347-B1347,"No Order Needed")</f>
        <v>No Order Needed</v>
      </c>
      <c r="H1347" s="13">
        <f t="shared" ref="H1347:H1410" si="86">MAX((C1347-B1347)+10,0)</f>
        <v>0</v>
      </c>
      <c r="I1347" s="13" t="str">
        <f t="shared" ref="I1347:I1410" si="87">IF(B1347=0,"Urgent",IF(B1347&lt;=C1347,"Reorder","Ok"))</f>
        <v>Ok</v>
      </c>
    </row>
    <row r="1348" spans="1:9" x14ac:dyDescent="0.3">
      <c r="A1348" s="13" t="s">
        <v>2704</v>
      </c>
      <c r="B1348" s="13">
        <f>VLOOKUP(A1348,VLookup_Data,4,FALSE)</f>
        <v>79</v>
      </c>
      <c r="C1348" s="13">
        <f>_xlfn.XLOOKUP(A1348,Product_Name,Recorder_Level)</f>
        <v>57</v>
      </c>
      <c r="D1348" s="13">
        <f>IF(B1348&lt;=C1348,C1348-B1348,0)</f>
        <v>0</v>
      </c>
      <c r="E1348" s="13">
        <f t="shared" si="84"/>
        <v>0</v>
      </c>
      <c r="F1348" s="13">
        <f t="shared" si="85"/>
        <v>0</v>
      </c>
      <c r="G1348" s="13" t="str">
        <f>IF(B1348&lt;=C1348,C1348-B1348,"No Order Needed")</f>
        <v>No Order Needed</v>
      </c>
      <c r="H1348" s="13">
        <f t="shared" si="86"/>
        <v>0</v>
      </c>
      <c r="I1348" s="13" t="str">
        <f t="shared" si="87"/>
        <v>Ok</v>
      </c>
    </row>
    <row r="1349" spans="1:9" x14ac:dyDescent="0.3">
      <c r="A1349" s="13" t="s">
        <v>353</v>
      </c>
      <c r="B1349" s="13">
        <f>VLOOKUP(A1349,VLookup_Data,4,FALSE)</f>
        <v>132</v>
      </c>
      <c r="C1349" s="13">
        <f>_xlfn.XLOOKUP(A1349,Product_Name,Recorder_Level)</f>
        <v>76</v>
      </c>
      <c r="D1349" s="13">
        <f>IF(B1349&lt;=C1349,C1349-B1349,0)</f>
        <v>0</v>
      </c>
      <c r="E1349" s="13">
        <f t="shared" si="84"/>
        <v>0</v>
      </c>
      <c r="F1349" s="13">
        <f t="shared" si="85"/>
        <v>0</v>
      </c>
      <c r="G1349" s="13" t="str">
        <f>IF(B1349&lt;=C1349,C1349-B1349,"No Order Needed")</f>
        <v>No Order Needed</v>
      </c>
      <c r="H1349" s="13">
        <f t="shared" si="86"/>
        <v>0</v>
      </c>
      <c r="I1349" s="13" t="str">
        <f t="shared" si="87"/>
        <v>Ok</v>
      </c>
    </row>
    <row r="1350" spans="1:9" x14ac:dyDescent="0.3">
      <c r="A1350" s="13" t="s">
        <v>7502</v>
      </c>
      <c r="B1350" s="13">
        <f>VLOOKUP(A1350,VLookup_Data,4,FALSE)</f>
        <v>33</v>
      </c>
      <c r="C1350" s="13">
        <f>_xlfn.XLOOKUP(A1350,Product_Name,Recorder_Level)</f>
        <v>60</v>
      </c>
      <c r="D1350" s="13">
        <f>IF(B1350&lt;=C1350,C1350-B1350,0)</f>
        <v>27</v>
      </c>
      <c r="E1350" s="13">
        <f t="shared" si="84"/>
        <v>27</v>
      </c>
      <c r="F1350" s="13">
        <f t="shared" si="85"/>
        <v>27</v>
      </c>
      <c r="G1350" s="13">
        <f>IF(B1350&lt;=C1350,C1350-B1350,"No Order Needed")</f>
        <v>27</v>
      </c>
      <c r="H1350" s="13">
        <f t="shared" si="86"/>
        <v>37</v>
      </c>
      <c r="I1350" s="13" t="str">
        <f t="shared" si="87"/>
        <v>Reorder</v>
      </c>
    </row>
    <row r="1351" spans="1:9" x14ac:dyDescent="0.3">
      <c r="A1351" s="13" t="s">
        <v>1158</v>
      </c>
      <c r="B1351" s="13">
        <f>VLOOKUP(A1351,VLookup_Data,4,FALSE)</f>
        <v>109</v>
      </c>
      <c r="C1351" s="13">
        <f>_xlfn.XLOOKUP(A1351,Product_Name,Recorder_Level)</f>
        <v>41</v>
      </c>
      <c r="D1351" s="13">
        <f>IF(B1351&lt;=C1351,C1351-B1351,0)</f>
        <v>0</v>
      </c>
      <c r="E1351" s="13">
        <f t="shared" si="84"/>
        <v>0</v>
      </c>
      <c r="F1351" s="13">
        <f t="shared" si="85"/>
        <v>0</v>
      </c>
      <c r="G1351" s="13" t="str">
        <f>IF(B1351&lt;=C1351,C1351-B1351,"No Order Needed")</f>
        <v>No Order Needed</v>
      </c>
      <c r="H1351" s="13">
        <f t="shared" si="86"/>
        <v>0</v>
      </c>
      <c r="I1351" s="13" t="str">
        <f t="shared" si="87"/>
        <v>Ok</v>
      </c>
    </row>
    <row r="1352" spans="1:9" x14ac:dyDescent="0.3">
      <c r="A1352" s="13" t="s">
        <v>1273</v>
      </c>
      <c r="B1352" s="13">
        <f>VLOOKUP(A1352,VLookup_Data,4,FALSE)</f>
        <v>160</v>
      </c>
      <c r="C1352" s="13">
        <f>_xlfn.XLOOKUP(A1352,Product_Name,Recorder_Level)</f>
        <v>54</v>
      </c>
      <c r="D1352" s="13">
        <f>IF(B1352&lt;=C1352,C1352-B1352,0)</f>
        <v>0</v>
      </c>
      <c r="E1352" s="13">
        <f t="shared" si="84"/>
        <v>0</v>
      </c>
      <c r="F1352" s="13">
        <f t="shared" si="85"/>
        <v>0</v>
      </c>
      <c r="G1352" s="13" t="str">
        <f>IF(B1352&lt;=C1352,C1352-B1352,"No Order Needed")</f>
        <v>No Order Needed</v>
      </c>
      <c r="H1352" s="13">
        <f t="shared" si="86"/>
        <v>0</v>
      </c>
      <c r="I1352" s="13" t="str">
        <f t="shared" si="87"/>
        <v>Ok</v>
      </c>
    </row>
    <row r="1353" spans="1:9" x14ac:dyDescent="0.3">
      <c r="A1353" s="13" t="s">
        <v>2711</v>
      </c>
      <c r="B1353" s="13">
        <f>VLOOKUP(A1353,VLookup_Data,4,FALSE)</f>
        <v>5</v>
      </c>
      <c r="C1353" s="13">
        <f>_xlfn.XLOOKUP(A1353,Product_Name,Recorder_Level)</f>
        <v>29</v>
      </c>
      <c r="D1353" s="13">
        <f>IF(B1353&lt;=C1353,C1353-B1353,0)</f>
        <v>24</v>
      </c>
      <c r="E1353" s="13">
        <f t="shared" si="84"/>
        <v>24</v>
      </c>
      <c r="F1353" s="13">
        <f t="shared" si="85"/>
        <v>24</v>
      </c>
      <c r="G1353" s="13">
        <f>IF(B1353&lt;=C1353,C1353-B1353,"No Order Needed")</f>
        <v>24</v>
      </c>
      <c r="H1353" s="13">
        <f t="shared" si="86"/>
        <v>34</v>
      </c>
      <c r="I1353" s="13" t="str">
        <f t="shared" si="87"/>
        <v>Reorder</v>
      </c>
    </row>
    <row r="1354" spans="1:9" x14ac:dyDescent="0.3">
      <c r="A1354" s="13" t="s">
        <v>2714</v>
      </c>
      <c r="B1354" s="13">
        <f>VLOOKUP(A1354,VLookup_Data,4,FALSE)</f>
        <v>96</v>
      </c>
      <c r="C1354" s="13">
        <f>_xlfn.XLOOKUP(A1354,Product_Name,Recorder_Level)</f>
        <v>93</v>
      </c>
      <c r="D1354" s="13">
        <f>IF(B1354&lt;=C1354,C1354-B1354,0)</f>
        <v>0</v>
      </c>
      <c r="E1354" s="13">
        <f t="shared" si="84"/>
        <v>0</v>
      </c>
      <c r="F1354" s="13">
        <f t="shared" si="85"/>
        <v>0</v>
      </c>
      <c r="G1354" s="13" t="str">
        <f>IF(B1354&lt;=C1354,C1354-B1354,"No Order Needed")</f>
        <v>No Order Needed</v>
      </c>
      <c r="H1354" s="13">
        <f t="shared" si="86"/>
        <v>7</v>
      </c>
      <c r="I1354" s="13" t="str">
        <f t="shared" si="87"/>
        <v>Ok</v>
      </c>
    </row>
    <row r="1355" spans="1:9" x14ac:dyDescent="0.3">
      <c r="A1355" s="13" t="s">
        <v>2716</v>
      </c>
      <c r="B1355" s="13">
        <f>VLOOKUP(A1355,VLookup_Data,4,FALSE)</f>
        <v>169</v>
      </c>
      <c r="C1355" s="13">
        <f>_xlfn.XLOOKUP(A1355,Product_Name,Recorder_Level)</f>
        <v>70</v>
      </c>
      <c r="D1355" s="13">
        <f>IF(B1355&lt;=C1355,C1355-B1355,0)</f>
        <v>0</v>
      </c>
      <c r="E1355" s="13">
        <f t="shared" si="84"/>
        <v>0</v>
      </c>
      <c r="F1355" s="13">
        <f t="shared" si="85"/>
        <v>0</v>
      </c>
      <c r="G1355" s="13" t="str">
        <f>IF(B1355&lt;=C1355,C1355-B1355,"No Order Needed")</f>
        <v>No Order Needed</v>
      </c>
      <c r="H1355" s="13">
        <f t="shared" si="86"/>
        <v>0</v>
      </c>
      <c r="I1355" s="13" t="str">
        <f t="shared" si="87"/>
        <v>Ok</v>
      </c>
    </row>
    <row r="1356" spans="1:9" x14ac:dyDescent="0.3">
      <c r="A1356" s="13" t="s">
        <v>2718</v>
      </c>
      <c r="B1356" s="13">
        <f>VLOOKUP(A1356,VLookup_Data,4,FALSE)</f>
        <v>40</v>
      </c>
      <c r="C1356" s="13">
        <f>_xlfn.XLOOKUP(A1356,Product_Name,Recorder_Level)</f>
        <v>51</v>
      </c>
      <c r="D1356" s="13">
        <f>IF(B1356&lt;=C1356,C1356-B1356,0)</f>
        <v>11</v>
      </c>
      <c r="E1356" s="13">
        <f t="shared" si="84"/>
        <v>11</v>
      </c>
      <c r="F1356" s="13">
        <f t="shared" si="85"/>
        <v>11</v>
      </c>
      <c r="G1356" s="13">
        <f>IF(B1356&lt;=C1356,C1356-B1356,"No Order Needed")</f>
        <v>11</v>
      </c>
      <c r="H1356" s="13">
        <f t="shared" si="86"/>
        <v>21</v>
      </c>
      <c r="I1356" s="13" t="str">
        <f t="shared" si="87"/>
        <v>Reorder</v>
      </c>
    </row>
    <row r="1357" spans="1:9" x14ac:dyDescent="0.3">
      <c r="A1357" s="13" t="s">
        <v>2720</v>
      </c>
      <c r="B1357" s="13">
        <f>VLOOKUP(A1357,VLookup_Data,4,FALSE)</f>
        <v>27</v>
      </c>
      <c r="C1357" s="13">
        <f>_xlfn.XLOOKUP(A1357,Product_Name,Recorder_Level)</f>
        <v>83</v>
      </c>
      <c r="D1357" s="13">
        <f>IF(B1357&lt;=C1357,C1357-B1357,0)</f>
        <v>56</v>
      </c>
      <c r="E1357" s="13">
        <f t="shared" si="84"/>
        <v>56</v>
      </c>
      <c r="F1357" s="13">
        <f t="shared" si="85"/>
        <v>56</v>
      </c>
      <c r="G1357" s="13">
        <f>IF(B1357&lt;=C1357,C1357-B1357,"No Order Needed")</f>
        <v>56</v>
      </c>
      <c r="H1357" s="13">
        <f t="shared" si="86"/>
        <v>66</v>
      </c>
      <c r="I1357" s="13" t="str">
        <f t="shared" si="87"/>
        <v>Reorder</v>
      </c>
    </row>
    <row r="1358" spans="1:9" x14ac:dyDescent="0.3">
      <c r="A1358" s="13" t="s">
        <v>2722</v>
      </c>
      <c r="B1358" s="13">
        <f>VLOOKUP(A1358,VLookup_Data,4,FALSE)</f>
        <v>185</v>
      </c>
      <c r="C1358" s="13">
        <f>_xlfn.XLOOKUP(A1358,Product_Name,Recorder_Level)</f>
        <v>21</v>
      </c>
      <c r="D1358" s="13">
        <f>IF(B1358&lt;=C1358,C1358-B1358,0)</f>
        <v>0</v>
      </c>
      <c r="E1358" s="13">
        <f t="shared" si="84"/>
        <v>0</v>
      </c>
      <c r="F1358" s="13">
        <f t="shared" si="85"/>
        <v>0</v>
      </c>
      <c r="G1358" s="13" t="str">
        <f>IF(B1358&lt;=C1358,C1358-B1358,"No Order Needed")</f>
        <v>No Order Needed</v>
      </c>
      <c r="H1358" s="13">
        <f t="shared" si="86"/>
        <v>0</v>
      </c>
      <c r="I1358" s="13" t="str">
        <f t="shared" si="87"/>
        <v>Ok</v>
      </c>
    </row>
    <row r="1359" spans="1:9" x14ac:dyDescent="0.3">
      <c r="A1359" s="13" t="s">
        <v>396</v>
      </c>
      <c r="B1359" s="13">
        <f>VLOOKUP(A1359,VLookup_Data,4,FALSE)</f>
        <v>153</v>
      </c>
      <c r="C1359" s="13">
        <f>_xlfn.XLOOKUP(A1359,Product_Name,Recorder_Level)</f>
        <v>0</v>
      </c>
      <c r="D1359" s="13">
        <f>IF(B1359&lt;=C1359,C1359-B1359,0)</f>
        <v>0</v>
      </c>
      <c r="E1359" s="13">
        <f t="shared" si="84"/>
        <v>0</v>
      </c>
      <c r="F1359" s="13">
        <f t="shared" si="85"/>
        <v>0</v>
      </c>
      <c r="G1359" s="13" t="str">
        <f>IF(B1359&lt;=C1359,C1359-B1359,"No Order Needed")</f>
        <v>No Order Needed</v>
      </c>
      <c r="H1359" s="13">
        <f t="shared" si="86"/>
        <v>0</v>
      </c>
      <c r="I1359" s="13" t="str">
        <f t="shared" si="87"/>
        <v>Ok</v>
      </c>
    </row>
    <row r="1360" spans="1:9" x14ac:dyDescent="0.3">
      <c r="A1360" s="13" t="s">
        <v>2726</v>
      </c>
      <c r="B1360" s="13">
        <f>VLOOKUP(A1360,VLookup_Data,4,FALSE)</f>
        <v>116</v>
      </c>
      <c r="C1360" s="13">
        <f>_xlfn.XLOOKUP(A1360,Product_Name,Recorder_Level)</f>
        <v>57</v>
      </c>
      <c r="D1360" s="13">
        <f>IF(B1360&lt;=C1360,C1360-B1360,0)</f>
        <v>0</v>
      </c>
      <c r="E1360" s="13">
        <f t="shared" si="84"/>
        <v>0</v>
      </c>
      <c r="F1360" s="13">
        <f t="shared" si="85"/>
        <v>0</v>
      </c>
      <c r="G1360" s="13" t="str">
        <f>IF(B1360&lt;=C1360,C1360-B1360,"No Order Needed")</f>
        <v>No Order Needed</v>
      </c>
      <c r="H1360" s="13">
        <f t="shared" si="86"/>
        <v>0</v>
      </c>
      <c r="I1360" s="13" t="str">
        <f t="shared" si="87"/>
        <v>Ok</v>
      </c>
    </row>
    <row r="1361" spans="1:9" x14ac:dyDescent="0.3">
      <c r="A1361" s="13" t="s">
        <v>2728</v>
      </c>
      <c r="B1361" s="13">
        <f>VLOOKUP(A1361,VLookup_Data,4,FALSE)</f>
        <v>167</v>
      </c>
      <c r="C1361" s="13">
        <f>_xlfn.XLOOKUP(A1361,Product_Name,Recorder_Level)</f>
        <v>36</v>
      </c>
      <c r="D1361" s="13">
        <f>IF(B1361&lt;=C1361,C1361-B1361,0)</f>
        <v>0</v>
      </c>
      <c r="E1361" s="13">
        <f t="shared" si="84"/>
        <v>0</v>
      </c>
      <c r="F1361" s="13">
        <f t="shared" si="85"/>
        <v>0</v>
      </c>
      <c r="G1361" s="13" t="str">
        <f>IF(B1361&lt;=C1361,C1361-B1361,"No Order Needed")</f>
        <v>No Order Needed</v>
      </c>
      <c r="H1361" s="13">
        <f t="shared" si="86"/>
        <v>0</v>
      </c>
      <c r="I1361" s="13" t="str">
        <f t="shared" si="87"/>
        <v>Ok</v>
      </c>
    </row>
    <row r="1362" spans="1:9" x14ac:dyDescent="0.3">
      <c r="A1362" s="13" t="s">
        <v>2730</v>
      </c>
      <c r="B1362" s="13">
        <f>VLOOKUP(A1362,VLookup_Data,4,FALSE)</f>
        <v>129</v>
      </c>
      <c r="C1362" s="13">
        <f>_xlfn.XLOOKUP(A1362,Product_Name,Recorder_Level)</f>
        <v>81</v>
      </c>
      <c r="D1362" s="13">
        <f>IF(B1362&lt;=C1362,C1362-B1362,0)</f>
        <v>0</v>
      </c>
      <c r="E1362" s="13">
        <f t="shared" si="84"/>
        <v>0</v>
      </c>
      <c r="F1362" s="13">
        <f t="shared" si="85"/>
        <v>0</v>
      </c>
      <c r="G1362" s="13" t="str">
        <f>IF(B1362&lt;=C1362,C1362-B1362,"No Order Needed")</f>
        <v>No Order Needed</v>
      </c>
      <c r="H1362" s="13">
        <f t="shared" si="86"/>
        <v>0</v>
      </c>
      <c r="I1362" s="13" t="str">
        <f t="shared" si="87"/>
        <v>Ok</v>
      </c>
    </row>
    <row r="1363" spans="1:9" x14ac:dyDescent="0.3">
      <c r="A1363" s="13" t="s">
        <v>2732</v>
      </c>
      <c r="B1363" s="13">
        <f>VLOOKUP(A1363,VLookup_Data,4,FALSE)</f>
        <v>80</v>
      </c>
      <c r="C1363" s="13">
        <f>_xlfn.XLOOKUP(A1363,Product_Name,Recorder_Level)</f>
        <v>36</v>
      </c>
      <c r="D1363" s="13">
        <f>IF(B1363&lt;=C1363,C1363-B1363,0)</f>
        <v>0</v>
      </c>
      <c r="E1363" s="13">
        <f t="shared" si="84"/>
        <v>0</v>
      </c>
      <c r="F1363" s="13">
        <f t="shared" si="85"/>
        <v>0</v>
      </c>
      <c r="G1363" s="13" t="str">
        <f>IF(B1363&lt;=C1363,C1363-B1363,"No Order Needed")</f>
        <v>No Order Needed</v>
      </c>
      <c r="H1363" s="13">
        <f t="shared" si="86"/>
        <v>0</v>
      </c>
      <c r="I1363" s="13" t="str">
        <f t="shared" si="87"/>
        <v>Ok</v>
      </c>
    </row>
    <row r="1364" spans="1:9" x14ac:dyDescent="0.3">
      <c r="A1364" s="13" t="s">
        <v>2734</v>
      </c>
      <c r="B1364" s="13">
        <f>VLOOKUP(A1364,VLookup_Data,4,FALSE)</f>
        <v>93</v>
      </c>
      <c r="C1364" s="13">
        <f>_xlfn.XLOOKUP(A1364,Product_Name,Recorder_Level)</f>
        <v>59</v>
      </c>
      <c r="D1364" s="13">
        <f>IF(B1364&lt;=C1364,C1364-B1364,0)</f>
        <v>0</v>
      </c>
      <c r="E1364" s="13">
        <f t="shared" si="84"/>
        <v>0</v>
      </c>
      <c r="F1364" s="13">
        <f t="shared" si="85"/>
        <v>0</v>
      </c>
      <c r="G1364" s="13" t="str">
        <f>IF(B1364&lt;=C1364,C1364-B1364,"No Order Needed")</f>
        <v>No Order Needed</v>
      </c>
      <c r="H1364" s="13">
        <f t="shared" si="86"/>
        <v>0</v>
      </c>
      <c r="I1364" s="13" t="str">
        <f t="shared" si="87"/>
        <v>Ok</v>
      </c>
    </row>
    <row r="1365" spans="1:9" x14ac:dyDescent="0.3">
      <c r="A1365" s="13" t="s">
        <v>2736</v>
      </c>
      <c r="B1365" s="13">
        <f>VLOOKUP(A1365,VLookup_Data,4,FALSE)</f>
        <v>148</v>
      </c>
      <c r="C1365" s="13">
        <f>_xlfn.XLOOKUP(A1365,Product_Name,Recorder_Level)</f>
        <v>37</v>
      </c>
      <c r="D1365" s="13">
        <f>IF(B1365&lt;=C1365,C1365-B1365,0)</f>
        <v>0</v>
      </c>
      <c r="E1365" s="13">
        <f t="shared" si="84"/>
        <v>0</v>
      </c>
      <c r="F1365" s="13">
        <f t="shared" si="85"/>
        <v>0</v>
      </c>
      <c r="G1365" s="13" t="str">
        <f>IF(B1365&lt;=C1365,C1365-B1365,"No Order Needed")</f>
        <v>No Order Needed</v>
      </c>
      <c r="H1365" s="13">
        <f t="shared" si="86"/>
        <v>0</v>
      </c>
      <c r="I1365" s="13" t="str">
        <f t="shared" si="87"/>
        <v>Ok</v>
      </c>
    </row>
    <row r="1366" spans="1:9" x14ac:dyDescent="0.3">
      <c r="A1366" s="13" t="s">
        <v>2738</v>
      </c>
      <c r="B1366" s="13">
        <f>VLOOKUP(A1366,VLookup_Data,4,FALSE)</f>
        <v>73</v>
      </c>
      <c r="C1366" s="13">
        <f>_xlfn.XLOOKUP(A1366,Product_Name,Recorder_Level)</f>
        <v>36</v>
      </c>
      <c r="D1366" s="13">
        <f>IF(B1366&lt;=C1366,C1366-B1366,0)</f>
        <v>0</v>
      </c>
      <c r="E1366" s="13">
        <f t="shared" si="84"/>
        <v>0</v>
      </c>
      <c r="F1366" s="13">
        <f t="shared" si="85"/>
        <v>0</v>
      </c>
      <c r="G1366" s="13" t="str">
        <f>IF(B1366&lt;=C1366,C1366-B1366,"No Order Needed")</f>
        <v>No Order Needed</v>
      </c>
      <c r="H1366" s="13">
        <f t="shared" si="86"/>
        <v>0</v>
      </c>
      <c r="I1366" s="13" t="str">
        <f t="shared" si="87"/>
        <v>Ok</v>
      </c>
    </row>
    <row r="1367" spans="1:9" x14ac:dyDescent="0.3">
      <c r="A1367" s="13" t="s">
        <v>1369</v>
      </c>
      <c r="B1367" s="13">
        <f>VLOOKUP(A1367,VLookup_Data,4,FALSE)</f>
        <v>86</v>
      </c>
      <c r="C1367" s="13">
        <f>_xlfn.XLOOKUP(A1367,Product_Name,Recorder_Level)</f>
        <v>49</v>
      </c>
      <c r="D1367" s="13">
        <f>IF(B1367&lt;=C1367,C1367-B1367,0)</f>
        <v>0</v>
      </c>
      <c r="E1367" s="13">
        <f t="shared" si="84"/>
        <v>0</v>
      </c>
      <c r="F1367" s="13">
        <f t="shared" si="85"/>
        <v>0</v>
      </c>
      <c r="G1367" s="13" t="str">
        <f>IF(B1367&lt;=C1367,C1367-B1367,"No Order Needed")</f>
        <v>No Order Needed</v>
      </c>
      <c r="H1367" s="13">
        <f t="shared" si="86"/>
        <v>0</v>
      </c>
      <c r="I1367" s="13" t="str">
        <f t="shared" si="87"/>
        <v>Ok</v>
      </c>
    </row>
    <row r="1368" spans="1:9" x14ac:dyDescent="0.3">
      <c r="A1368" s="13" t="s">
        <v>2741</v>
      </c>
      <c r="B1368" s="13">
        <f>VLOOKUP(A1368,VLookup_Data,4,FALSE)</f>
        <v>13</v>
      </c>
      <c r="C1368" s="13">
        <f>_xlfn.XLOOKUP(A1368,Product_Name,Recorder_Level)</f>
        <v>68</v>
      </c>
      <c r="D1368" s="13">
        <f>IF(B1368&lt;=C1368,C1368-B1368,0)</f>
        <v>55</v>
      </c>
      <c r="E1368" s="13">
        <f t="shared" si="84"/>
        <v>55</v>
      </c>
      <c r="F1368" s="13">
        <f t="shared" si="85"/>
        <v>55</v>
      </c>
      <c r="G1368" s="13">
        <f>IF(B1368&lt;=C1368,C1368-B1368,"No Order Needed")</f>
        <v>55</v>
      </c>
      <c r="H1368" s="13">
        <f t="shared" si="86"/>
        <v>65</v>
      </c>
      <c r="I1368" s="13" t="str">
        <f t="shared" si="87"/>
        <v>Reorder</v>
      </c>
    </row>
    <row r="1369" spans="1:9" x14ac:dyDescent="0.3">
      <c r="A1369" s="13" t="s">
        <v>2629</v>
      </c>
      <c r="B1369" s="13">
        <f>VLOOKUP(A1369,VLookup_Data,4,FALSE)</f>
        <v>129</v>
      </c>
      <c r="C1369" s="13">
        <f>_xlfn.XLOOKUP(A1369,Product_Name,Recorder_Level)</f>
        <v>23</v>
      </c>
      <c r="D1369" s="13">
        <f>IF(B1369&lt;=C1369,C1369-B1369,0)</f>
        <v>0</v>
      </c>
      <c r="E1369" s="13">
        <f t="shared" si="84"/>
        <v>0</v>
      </c>
      <c r="F1369" s="13">
        <f t="shared" si="85"/>
        <v>0</v>
      </c>
      <c r="G1369" s="13" t="str">
        <f>IF(B1369&lt;=C1369,C1369-B1369,"No Order Needed")</f>
        <v>No Order Needed</v>
      </c>
      <c r="H1369" s="13">
        <f t="shared" si="86"/>
        <v>0</v>
      </c>
      <c r="I1369" s="13" t="str">
        <f t="shared" si="87"/>
        <v>Ok</v>
      </c>
    </row>
    <row r="1370" spans="1:9" x14ac:dyDescent="0.3">
      <c r="A1370" s="13" t="s">
        <v>2744</v>
      </c>
      <c r="B1370" s="13">
        <f>VLOOKUP(A1370,VLookup_Data,4,FALSE)</f>
        <v>154</v>
      </c>
      <c r="C1370" s="13">
        <f>_xlfn.XLOOKUP(A1370,Product_Name,Recorder_Level)</f>
        <v>34</v>
      </c>
      <c r="D1370" s="13">
        <f>IF(B1370&lt;=C1370,C1370-B1370,0)</f>
        <v>0</v>
      </c>
      <c r="E1370" s="13">
        <f t="shared" si="84"/>
        <v>0</v>
      </c>
      <c r="F1370" s="13">
        <f t="shared" si="85"/>
        <v>0</v>
      </c>
      <c r="G1370" s="13" t="str">
        <f>IF(B1370&lt;=C1370,C1370-B1370,"No Order Needed")</f>
        <v>No Order Needed</v>
      </c>
      <c r="H1370" s="13">
        <f t="shared" si="86"/>
        <v>0</v>
      </c>
      <c r="I1370" s="13" t="str">
        <f t="shared" si="87"/>
        <v>Ok</v>
      </c>
    </row>
    <row r="1371" spans="1:9" x14ac:dyDescent="0.3">
      <c r="A1371" s="13" t="s">
        <v>1833</v>
      </c>
      <c r="B1371" s="13">
        <f>VLOOKUP(A1371,VLookup_Data,4,FALSE)</f>
        <v>91</v>
      </c>
      <c r="C1371" s="13">
        <f>_xlfn.XLOOKUP(A1371,Product_Name,Recorder_Level)</f>
        <v>40</v>
      </c>
      <c r="D1371" s="13">
        <f>IF(B1371&lt;=C1371,C1371-B1371,0)</f>
        <v>0</v>
      </c>
      <c r="E1371" s="13">
        <f t="shared" si="84"/>
        <v>0</v>
      </c>
      <c r="F1371" s="13">
        <f t="shared" si="85"/>
        <v>0</v>
      </c>
      <c r="G1371" s="13" t="str">
        <f>IF(B1371&lt;=C1371,C1371-B1371,"No Order Needed")</f>
        <v>No Order Needed</v>
      </c>
      <c r="H1371" s="13">
        <f t="shared" si="86"/>
        <v>0</v>
      </c>
      <c r="I1371" s="13" t="str">
        <f t="shared" si="87"/>
        <v>Ok</v>
      </c>
    </row>
    <row r="1372" spans="1:9" x14ac:dyDescent="0.3">
      <c r="A1372" s="13" t="s">
        <v>2747</v>
      </c>
      <c r="B1372" s="13">
        <f>VLOOKUP(A1372,VLookup_Data,4,FALSE)</f>
        <v>173</v>
      </c>
      <c r="C1372" s="13">
        <f>_xlfn.XLOOKUP(A1372,Product_Name,Recorder_Level)</f>
        <v>68</v>
      </c>
      <c r="D1372" s="13">
        <f>IF(B1372&lt;=C1372,C1372-B1372,0)</f>
        <v>0</v>
      </c>
      <c r="E1372" s="13">
        <f t="shared" si="84"/>
        <v>0</v>
      </c>
      <c r="F1372" s="13">
        <f t="shared" si="85"/>
        <v>0</v>
      </c>
      <c r="G1372" s="13" t="str">
        <f>IF(B1372&lt;=C1372,C1372-B1372,"No Order Needed")</f>
        <v>No Order Needed</v>
      </c>
      <c r="H1372" s="13">
        <f t="shared" si="86"/>
        <v>0</v>
      </c>
      <c r="I1372" s="13" t="str">
        <f t="shared" si="87"/>
        <v>Ok</v>
      </c>
    </row>
    <row r="1373" spans="1:9" x14ac:dyDescent="0.3">
      <c r="A1373" s="13" t="s">
        <v>2750</v>
      </c>
      <c r="B1373" s="13">
        <f>VLOOKUP(A1373,VLookup_Data,4,FALSE)</f>
        <v>16</v>
      </c>
      <c r="C1373" s="13">
        <f>_xlfn.XLOOKUP(A1373,Product_Name,Recorder_Level)</f>
        <v>52</v>
      </c>
      <c r="D1373" s="13">
        <f>IF(B1373&lt;=C1373,C1373-B1373,0)</f>
        <v>36</v>
      </c>
      <c r="E1373" s="13">
        <f t="shared" si="84"/>
        <v>36</v>
      </c>
      <c r="F1373" s="13">
        <f t="shared" si="85"/>
        <v>36</v>
      </c>
      <c r="G1373" s="13">
        <f>IF(B1373&lt;=C1373,C1373-B1373,"No Order Needed")</f>
        <v>36</v>
      </c>
      <c r="H1373" s="13">
        <f t="shared" si="86"/>
        <v>46</v>
      </c>
      <c r="I1373" s="13" t="str">
        <f t="shared" si="87"/>
        <v>Reorder</v>
      </c>
    </row>
    <row r="1374" spans="1:9" x14ac:dyDescent="0.3">
      <c r="A1374" s="13" t="s">
        <v>2752</v>
      </c>
      <c r="B1374" s="13">
        <f>VLOOKUP(A1374,VLookup_Data,4,FALSE)</f>
        <v>62</v>
      </c>
      <c r="C1374" s="13">
        <f>_xlfn.XLOOKUP(A1374,Product_Name,Recorder_Level)</f>
        <v>22</v>
      </c>
      <c r="D1374" s="13">
        <f>IF(B1374&lt;=C1374,C1374-B1374,0)</f>
        <v>0</v>
      </c>
      <c r="E1374" s="13">
        <f t="shared" si="84"/>
        <v>0</v>
      </c>
      <c r="F1374" s="13">
        <f t="shared" si="85"/>
        <v>0</v>
      </c>
      <c r="G1374" s="13" t="str">
        <f>IF(B1374&lt;=C1374,C1374-B1374,"No Order Needed")</f>
        <v>No Order Needed</v>
      </c>
      <c r="H1374" s="13">
        <f t="shared" si="86"/>
        <v>0</v>
      </c>
      <c r="I1374" s="13" t="str">
        <f t="shared" si="87"/>
        <v>Ok</v>
      </c>
    </row>
    <row r="1375" spans="1:9" x14ac:dyDescent="0.3">
      <c r="A1375" s="13" t="s">
        <v>2754</v>
      </c>
      <c r="B1375" s="13">
        <f>VLOOKUP(A1375,VLookup_Data,4,FALSE)</f>
        <v>98</v>
      </c>
      <c r="C1375" s="13">
        <f>_xlfn.XLOOKUP(A1375,Product_Name,Recorder_Level)</f>
        <v>91</v>
      </c>
      <c r="D1375" s="13">
        <f>IF(B1375&lt;=C1375,C1375-B1375,0)</f>
        <v>0</v>
      </c>
      <c r="E1375" s="13">
        <f t="shared" si="84"/>
        <v>0</v>
      </c>
      <c r="F1375" s="13">
        <f t="shared" si="85"/>
        <v>0</v>
      </c>
      <c r="G1375" s="13" t="str">
        <f>IF(B1375&lt;=C1375,C1375-B1375,"No Order Needed")</f>
        <v>No Order Needed</v>
      </c>
      <c r="H1375" s="13">
        <f t="shared" si="86"/>
        <v>3</v>
      </c>
      <c r="I1375" s="13" t="str">
        <f t="shared" si="87"/>
        <v>Ok</v>
      </c>
    </row>
    <row r="1376" spans="1:9" x14ac:dyDescent="0.3">
      <c r="A1376" s="13" t="s">
        <v>2757</v>
      </c>
      <c r="B1376" s="13">
        <f>VLOOKUP(A1376,VLookup_Data,4,FALSE)</f>
        <v>143</v>
      </c>
      <c r="C1376" s="13">
        <f>_xlfn.XLOOKUP(A1376,Product_Name,Recorder_Level)</f>
        <v>43</v>
      </c>
      <c r="D1376" s="13">
        <f>IF(B1376&lt;=C1376,C1376-B1376,0)</f>
        <v>0</v>
      </c>
      <c r="E1376" s="13">
        <f t="shared" si="84"/>
        <v>0</v>
      </c>
      <c r="F1376" s="13">
        <f t="shared" si="85"/>
        <v>0</v>
      </c>
      <c r="G1376" s="13" t="str">
        <f>IF(B1376&lt;=C1376,C1376-B1376,"No Order Needed")</f>
        <v>No Order Needed</v>
      </c>
      <c r="H1376" s="13">
        <f t="shared" si="86"/>
        <v>0</v>
      </c>
      <c r="I1376" s="13" t="str">
        <f t="shared" si="87"/>
        <v>Ok</v>
      </c>
    </row>
    <row r="1377" spans="1:9" x14ac:dyDescent="0.3">
      <c r="A1377" s="13" t="s">
        <v>2759</v>
      </c>
      <c r="B1377" s="13">
        <f>VLOOKUP(A1377,VLookup_Data,4,FALSE)</f>
        <v>24</v>
      </c>
      <c r="C1377" s="13">
        <f>_xlfn.XLOOKUP(A1377,Product_Name,Recorder_Level)</f>
        <v>29</v>
      </c>
      <c r="D1377" s="13">
        <f>IF(B1377&lt;=C1377,C1377-B1377,0)</f>
        <v>5</v>
      </c>
      <c r="E1377" s="13">
        <f t="shared" si="84"/>
        <v>5</v>
      </c>
      <c r="F1377" s="13">
        <f t="shared" si="85"/>
        <v>5</v>
      </c>
      <c r="G1377" s="13">
        <f>IF(B1377&lt;=C1377,C1377-B1377,"No Order Needed")</f>
        <v>5</v>
      </c>
      <c r="H1377" s="13">
        <f t="shared" si="86"/>
        <v>15</v>
      </c>
      <c r="I1377" s="13" t="str">
        <f t="shared" si="87"/>
        <v>Reorder</v>
      </c>
    </row>
    <row r="1378" spans="1:9" x14ac:dyDescent="0.3">
      <c r="A1378" s="13" t="s">
        <v>2761</v>
      </c>
      <c r="B1378" s="13">
        <f>VLOOKUP(A1378,VLookup_Data,4,FALSE)</f>
        <v>0</v>
      </c>
      <c r="C1378" s="13">
        <f>_xlfn.XLOOKUP(A1378,Product_Name,Recorder_Level)</f>
        <v>91</v>
      </c>
      <c r="D1378" s="13">
        <f>IF(B1378&lt;=C1378,C1378-B1378,0)</f>
        <v>91</v>
      </c>
      <c r="E1378" s="13">
        <f t="shared" si="84"/>
        <v>91</v>
      </c>
      <c r="F1378" s="13">
        <f t="shared" si="85"/>
        <v>91</v>
      </c>
      <c r="G1378" s="13">
        <f>IF(B1378&lt;=C1378,C1378-B1378,"No Order Needed")</f>
        <v>91</v>
      </c>
      <c r="H1378" s="13">
        <f t="shared" si="86"/>
        <v>101</v>
      </c>
      <c r="I1378" s="13" t="str">
        <f t="shared" si="87"/>
        <v>Urgent</v>
      </c>
    </row>
    <row r="1379" spans="1:9" x14ac:dyDescent="0.3">
      <c r="A1379" s="13" t="s">
        <v>2763</v>
      </c>
      <c r="B1379" s="13">
        <f>VLOOKUP(A1379,VLookup_Data,4,FALSE)</f>
        <v>147</v>
      </c>
      <c r="C1379" s="13">
        <f>_xlfn.XLOOKUP(A1379,Product_Name,Recorder_Level)</f>
        <v>99</v>
      </c>
      <c r="D1379" s="13">
        <f>IF(B1379&lt;=C1379,C1379-B1379,0)</f>
        <v>0</v>
      </c>
      <c r="E1379" s="13">
        <f t="shared" si="84"/>
        <v>0</v>
      </c>
      <c r="F1379" s="13">
        <f t="shared" si="85"/>
        <v>0</v>
      </c>
      <c r="G1379" s="13" t="str">
        <f>IF(B1379&lt;=C1379,C1379-B1379,"No Order Needed")</f>
        <v>No Order Needed</v>
      </c>
      <c r="H1379" s="13">
        <f t="shared" si="86"/>
        <v>0</v>
      </c>
      <c r="I1379" s="13" t="str">
        <f t="shared" si="87"/>
        <v>Ok</v>
      </c>
    </row>
    <row r="1380" spans="1:9" x14ac:dyDescent="0.3">
      <c r="A1380" s="13" t="s">
        <v>2298</v>
      </c>
      <c r="B1380" s="13">
        <f>VLOOKUP(A1380,VLookup_Data,4,FALSE)</f>
        <v>115</v>
      </c>
      <c r="C1380" s="13">
        <f>_xlfn.XLOOKUP(A1380,Product_Name,Recorder_Level)</f>
        <v>0</v>
      </c>
      <c r="D1380" s="13">
        <f>IF(B1380&lt;=C1380,C1380-B1380,0)</f>
        <v>0</v>
      </c>
      <c r="E1380" s="13">
        <f t="shared" si="84"/>
        <v>0</v>
      </c>
      <c r="F1380" s="13">
        <f t="shared" si="85"/>
        <v>0</v>
      </c>
      <c r="G1380" s="13" t="str">
        <f>IF(B1380&lt;=C1380,C1380-B1380,"No Order Needed")</f>
        <v>No Order Needed</v>
      </c>
      <c r="H1380" s="13">
        <f t="shared" si="86"/>
        <v>0</v>
      </c>
      <c r="I1380" s="13" t="str">
        <f t="shared" si="87"/>
        <v>Ok</v>
      </c>
    </row>
    <row r="1381" spans="1:9" x14ac:dyDescent="0.3">
      <c r="A1381" s="13" t="s">
        <v>76</v>
      </c>
      <c r="B1381" s="13">
        <f>VLOOKUP(A1381,VLookup_Data,4,FALSE)</f>
        <v>135</v>
      </c>
      <c r="C1381" s="13">
        <f>_xlfn.XLOOKUP(A1381,Product_Name,Recorder_Level)</f>
        <v>0</v>
      </c>
      <c r="D1381" s="13">
        <f>IF(B1381&lt;=C1381,C1381-B1381,0)</f>
        <v>0</v>
      </c>
      <c r="E1381" s="13">
        <f t="shared" si="84"/>
        <v>0</v>
      </c>
      <c r="F1381" s="13">
        <f t="shared" si="85"/>
        <v>0</v>
      </c>
      <c r="G1381" s="13" t="str">
        <f>IF(B1381&lt;=C1381,C1381-B1381,"No Order Needed")</f>
        <v>No Order Needed</v>
      </c>
      <c r="H1381" s="13">
        <f t="shared" si="86"/>
        <v>0</v>
      </c>
      <c r="I1381" s="13" t="str">
        <f t="shared" si="87"/>
        <v>Ok</v>
      </c>
    </row>
    <row r="1382" spans="1:9" x14ac:dyDescent="0.3">
      <c r="A1382" s="13" t="s">
        <v>2768</v>
      </c>
      <c r="B1382" s="13">
        <f>VLOOKUP(A1382,VLookup_Data,4,FALSE)</f>
        <v>1</v>
      </c>
      <c r="C1382" s="13">
        <f>_xlfn.XLOOKUP(A1382,Product_Name,Recorder_Level)</f>
        <v>33</v>
      </c>
      <c r="D1382" s="13">
        <f>IF(B1382&lt;=C1382,C1382-B1382,0)</f>
        <v>32</v>
      </c>
      <c r="E1382" s="13">
        <f t="shared" si="84"/>
        <v>32</v>
      </c>
      <c r="F1382" s="13">
        <f t="shared" si="85"/>
        <v>32</v>
      </c>
      <c r="G1382" s="13">
        <f>IF(B1382&lt;=C1382,C1382-B1382,"No Order Needed")</f>
        <v>32</v>
      </c>
      <c r="H1382" s="13">
        <f t="shared" si="86"/>
        <v>42</v>
      </c>
      <c r="I1382" s="13" t="str">
        <f t="shared" si="87"/>
        <v>Reorder</v>
      </c>
    </row>
    <row r="1383" spans="1:9" x14ac:dyDescent="0.3">
      <c r="A1383" s="13" t="s">
        <v>2770</v>
      </c>
      <c r="B1383" s="13">
        <f>VLOOKUP(A1383,VLookup_Data,4,FALSE)</f>
        <v>139</v>
      </c>
      <c r="C1383" s="13">
        <f>_xlfn.XLOOKUP(A1383,Product_Name,Recorder_Level)</f>
        <v>63</v>
      </c>
      <c r="D1383" s="13">
        <f>IF(B1383&lt;=C1383,C1383-B1383,0)</f>
        <v>0</v>
      </c>
      <c r="E1383" s="13">
        <f t="shared" si="84"/>
        <v>0</v>
      </c>
      <c r="F1383" s="13">
        <f t="shared" si="85"/>
        <v>0</v>
      </c>
      <c r="G1383" s="13" t="str">
        <f>IF(B1383&lt;=C1383,C1383-B1383,"No Order Needed")</f>
        <v>No Order Needed</v>
      </c>
      <c r="H1383" s="13">
        <f t="shared" si="86"/>
        <v>0</v>
      </c>
      <c r="I1383" s="13" t="str">
        <f t="shared" si="87"/>
        <v>Ok</v>
      </c>
    </row>
    <row r="1384" spans="1:9" x14ac:dyDescent="0.3">
      <c r="A1384" s="13" t="s">
        <v>657</v>
      </c>
      <c r="B1384" s="13">
        <f>VLOOKUP(A1384,VLookup_Data,4,FALSE)</f>
        <v>175</v>
      </c>
      <c r="C1384" s="13">
        <f>_xlfn.XLOOKUP(A1384,Product_Name,Recorder_Level)</f>
        <v>84</v>
      </c>
      <c r="D1384" s="13">
        <f>IF(B1384&lt;=C1384,C1384-B1384,0)</f>
        <v>0</v>
      </c>
      <c r="E1384" s="13">
        <f t="shared" si="84"/>
        <v>0</v>
      </c>
      <c r="F1384" s="13">
        <f t="shared" si="85"/>
        <v>0</v>
      </c>
      <c r="G1384" s="13" t="str">
        <f>IF(B1384&lt;=C1384,C1384-B1384,"No Order Needed")</f>
        <v>No Order Needed</v>
      </c>
      <c r="H1384" s="13">
        <f t="shared" si="86"/>
        <v>0</v>
      </c>
      <c r="I1384" s="13" t="str">
        <f t="shared" si="87"/>
        <v>Ok</v>
      </c>
    </row>
    <row r="1385" spans="1:9" x14ac:dyDescent="0.3">
      <c r="A1385" s="13" t="s">
        <v>2773</v>
      </c>
      <c r="B1385" s="13">
        <f>VLOOKUP(A1385,VLookup_Data,4,FALSE)</f>
        <v>167</v>
      </c>
      <c r="C1385" s="13">
        <f>_xlfn.XLOOKUP(A1385,Product_Name,Recorder_Level)</f>
        <v>85</v>
      </c>
      <c r="D1385" s="13">
        <f>IF(B1385&lt;=C1385,C1385-B1385,0)</f>
        <v>0</v>
      </c>
      <c r="E1385" s="13">
        <f t="shared" si="84"/>
        <v>0</v>
      </c>
      <c r="F1385" s="13">
        <f t="shared" si="85"/>
        <v>0</v>
      </c>
      <c r="G1385" s="13" t="str">
        <f>IF(B1385&lt;=C1385,C1385-B1385,"No Order Needed")</f>
        <v>No Order Needed</v>
      </c>
      <c r="H1385" s="13">
        <f t="shared" si="86"/>
        <v>0</v>
      </c>
      <c r="I1385" s="13" t="str">
        <f t="shared" si="87"/>
        <v>Ok</v>
      </c>
    </row>
    <row r="1386" spans="1:9" x14ac:dyDescent="0.3">
      <c r="A1386" s="13" t="s">
        <v>2775</v>
      </c>
      <c r="B1386" s="13">
        <f>VLOOKUP(A1386,VLookup_Data,4,FALSE)</f>
        <v>78</v>
      </c>
      <c r="C1386" s="13">
        <f>_xlfn.XLOOKUP(A1386,Product_Name,Recorder_Level)</f>
        <v>96</v>
      </c>
      <c r="D1386" s="13">
        <f>IF(B1386&lt;=C1386,C1386-B1386,0)</f>
        <v>18</v>
      </c>
      <c r="E1386" s="13">
        <f t="shared" si="84"/>
        <v>18</v>
      </c>
      <c r="F1386" s="13">
        <f t="shared" si="85"/>
        <v>18</v>
      </c>
      <c r="G1386" s="13">
        <f>IF(B1386&lt;=C1386,C1386-B1386,"No Order Needed")</f>
        <v>18</v>
      </c>
      <c r="H1386" s="13">
        <f t="shared" si="86"/>
        <v>28</v>
      </c>
      <c r="I1386" s="13" t="str">
        <f t="shared" si="87"/>
        <v>Reorder</v>
      </c>
    </row>
    <row r="1387" spans="1:9" x14ac:dyDescent="0.3">
      <c r="A1387" s="13" t="s">
        <v>2777</v>
      </c>
      <c r="B1387" s="13">
        <f>VLOOKUP(A1387,VLookup_Data,4,FALSE)</f>
        <v>123</v>
      </c>
      <c r="C1387" s="13">
        <f>_xlfn.XLOOKUP(A1387,Product_Name,Recorder_Level)</f>
        <v>21</v>
      </c>
      <c r="D1387" s="13">
        <f>IF(B1387&lt;=C1387,C1387-B1387,0)</f>
        <v>0</v>
      </c>
      <c r="E1387" s="13">
        <f t="shared" si="84"/>
        <v>0</v>
      </c>
      <c r="F1387" s="13">
        <f t="shared" si="85"/>
        <v>0</v>
      </c>
      <c r="G1387" s="13" t="str">
        <f>IF(B1387&lt;=C1387,C1387-B1387,"No Order Needed")</f>
        <v>No Order Needed</v>
      </c>
      <c r="H1387" s="13">
        <f t="shared" si="86"/>
        <v>0</v>
      </c>
      <c r="I1387" s="13" t="str">
        <f t="shared" si="87"/>
        <v>Ok</v>
      </c>
    </row>
    <row r="1388" spans="1:9" x14ac:dyDescent="0.3">
      <c r="A1388" s="13" t="s">
        <v>2779</v>
      </c>
      <c r="B1388" s="13">
        <f>VLOOKUP(A1388,VLookup_Data,4,FALSE)</f>
        <v>45</v>
      </c>
      <c r="C1388" s="13">
        <f>_xlfn.XLOOKUP(A1388,Product_Name,Recorder_Level)</f>
        <v>22</v>
      </c>
      <c r="D1388" s="13">
        <f>IF(B1388&lt;=C1388,C1388-B1388,0)</f>
        <v>0</v>
      </c>
      <c r="E1388" s="13">
        <f t="shared" si="84"/>
        <v>0</v>
      </c>
      <c r="F1388" s="13">
        <f t="shared" si="85"/>
        <v>0</v>
      </c>
      <c r="G1388" s="13" t="str">
        <f>IF(B1388&lt;=C1388,C1388-B1388,"No Order Needed")</f>
        <v>No Order Needed</v>
      </c>
      <c r="H1388" s="13">
        <f t="shared" si="86"/>
        <v>0</v>
      </c>
      <c r="I1388" s="13" t="str">
        <f t="shared" si="87"/>
        <v>Ok</v>
      </c>
    </row>
    <row r="1389" spans="1:9" x14ac:dyDescent="0.3">
      <c r="A1389" s="13" t="s">
        <v>2781</v>
      </c>
      <c r="B1389" s="13">
        <f>VLOOKUP(A1389,VLookup_Data,4,FALSE)</f>
        <v>99</v>
      </c>
      <c r="C1389" s="13">
        <f>_xlfn.XLOOKUP(A1389,Product_Name,Recorder_Level)</f>
        <v>97</v>
      </c>
      <c r="D1389" s="13">
        <f>IF(B1389&lt;=C1389,C1389-B1389,0)</f>
        <v>0</v>
      </c>
      <c r="E1389" s="13">
        <f t="shared" si="84"/>
        <v>0</v>
      </c>
      <c r="F1389" s="13">
        <f t="shared" si="85"/>
        <v>0</v>
      </c>
      <c r="G1389" s="13" t="str">
        <f>IF(B1389&lt;=C1389,C1389-B1389,"No Order Needed")</f>
        <v>No Order Needed</v>
      </c>
      <c r="H1389" s="13">
        <f t="shared" si="86"/>
        <v>8</v>
      </c>
      <c r="I1389" s="13" t="str">
        <f t="shared" si="87"/>
        <v>Ok</v>
      </c>
    </row>
    <row r="1390" spans="1:9" x14ac:dyDescent="0.3">
      <c r="A1390" s="13" t="s">
        <v>2784</v>
      </c>
      <c r="B1390" s="13">
        <f>VLOOKUP(A1390,VLookup_Data,4,FALSE)</f>
        <v>17</v>
      </c>
      <c r="C1390" s="13">
        <f>_xlfn.XLOOKUP(A1390,Product_Name,Recorder_Level)</f>
        <v>31</v>
      </c>
      <c r="D1390" s="13">
        <f>IF(B1390&lt;=C1390,C1390-B1390,0)</f>
        <v>14</v>
      </c>
      <c r="E1390" s="13">
        <f t="shared" si="84"/>
        <v>14</v>
      </c>
      <c r="F1390" s="13">
        <f t="shared" si="85"/>
        <v>14</v>
      </c>
      <c r="G1390" s="13">
        <f>IF(B1390&lt;=C1390,C1390-B1390,"No Order Needed")</f>
        <v>14</v>
      </c>
      <c r="H1390" s="13">
        <f t="shared" si="86"/>
        <v>24</v>
      </c>
      <c r="I1390" s="13" t="str">
        <f t="shared" si="87"/>
        <v>Reorder</v>
      </c>
    </row>
    <row r="1391" spans="1:9" x14ac:dyDescent="0.3">
      <c r="A1391" s="13" t="s">
        <v>2312</v>
      </c>
      <c r="B1391" s="13">
        <f>VLOOKUP(A1391,VLookup_Data,4,FALSE)</f>
        <v>39</v>
      </c>
      <c r="C1391" s="13">
        <f>_xlfn.XLOOKUP(A1391,Product_Name,Recorder_Level)</f>
        <v>69</v>
      </c>
      <c r="D1391" s="13">
        <f>IF(B1391&lt;=C1391,C1391-B1391,0)</f>
        <v>30</v>
      </c>
      <c r="E1391" s="13">
        <f t="shared" si="84"/>
        <v>30</v>
      </c>
      <c r="F1391" s="13">
        <f t="shared" si="85"/>
        <v>30</v>
      </c>
      <c r="G1391" s="13">
        <f>IF(B1391&lt;=C1391,C1391-B1391,"No Order Needed")</f>
        <v>30</v>
      </c>
      <c r="H1391" s="13">
        <f t="shared" si="86"/>
        <v>40</v>
      </c>
      <c r="I1391" s="13" t="str">
        <f t="shared" si="87"/>
        <v>Reorder</v>
      </c>
    </row>
    <row r="1392" spans="1:9" x14ac:dyDescent="0.3">
      <c r="A1392" s="13" t="s">
        <v>7579</v>
      </c>
      <c r="B1392" s="13">
        <f>VLOOKUP(A1392,VLookup_Data,4,FALSE)</f>
        <v>47</v>
      </c>
      <c r="C1392" s="13">
        <f>_xlfn.XLOOKUP(A1392,Product_Name,Recorder_Level)</f>
        <v>38</v>
      </c>
      <c r="D1392" s="13">
        <f>IF(B1392&lt;=C1392,C1392-B1392,0)</f>
        <v>0</v>
      </c>
      <c r="E1392" s="13">
        <f t="shared" si="84"/>
        <v>0</v>
      </c>
      <c r="F1392" s="13">
        <f t="shared" si="85"/>
        <v>0</v>
      </c>
      <c r="G1392" s="13" t="str">
        <f>IF(B1392&lt;=C1392,C1392-B1392,"No Order Needed")</f>
        <v>No Order Needed</v>
      </c>
      <c r="H1392" s="13">
        <f t="shared" si="86"/>
        <v>1</v>
      </c>
      <c r="I1392" s="13" t="str">
        <f t="shared" si="87"/>
        <v>Ok</v>
      </c>
    </row>
    <row r="1393" spans="1:9" x14ac:dyDescent="0.3">
      <c r="A1393" s="13" t="s">
        <v>2789</v>
      </c>
      <c r="B1393" s="13">
        <f>VLOOKUP(A1393,VLookup_Data,4,FALSE)</f>
        <v>52</v>
      </c>
      <c r="C1393" s="13">
        <f>_xlfn.XLOOKUP(A1393,Product_Name,Recorder_Level)</f>
        <v>0</v>
      </c>
      <c r="D1393" s="13">
        <f>IF(B1393&lt;=C1393,C1393-B1393,0)</f>
        <v>0</v>
      </c>
      <c r="E1393" s="13">
        <f t="shared" si="84"/>
        <v>0</v>
      </c>
      <c r="F1393" s="13">
        <f t="shared" si="85"/>
        <v>0</v>
      </c>
      <c r="G1393" s="13" t="str">
        <f>IF(B1393&lt;=C1393,C1393-B1393,"No Order Needed")</f>
        <v>No Order Needed</v>
      </c>
      <c r="H1393" s="13">
        <f t="shared" si="86"/>
        <v>0</v>
      </c>
      <c r="I1393" s="13" t="str">
        <f t="shared" si="87"/>
        <v>Ok</v>
      </c>
    </row>
    <row r="1394" spans="1:9" x14ac:dyDescent="0.3">
      <c r="A1394" s="13" t="s">
        <v>1136</v>
      </c>
      <c r="B1394" s="13">
        <f>VLOOKUP(A1394,VLookup_Data,4,FALSE)</f>
        <v>12</v>
      </c>
      <c r="C1394" s="13">
        <f>_xlfn.XLOOKUP(A1394,Product_Name,Recorder_Level)</f>
        <v>28</v>
      </c>
      <c r="D1394" s="13">
        <f>IF(B1394&lt;=C1394,C1394-B1394,0)</f>
        <v>16</v>
      </c>
      <c r="E1394" s="13">
        <f t="shared" si="84"/>
        <v>16</v>
      </c>
      <c r="F1394" s="13">
        <f t="shared" si="85"/>
        <v>16</v>
      </c>
      <c r="G1394" s="13">
        <f>IF(B1394&lt;=C1394,C1394-B1394,"No Order Needed")</f>
        <v>16</v>
      </c>
      <c r="H1394" s="13">
        <f t="shared" si="86"/>
        <v>26</v>
      </c>
      <c r="I1394" s="13" t="str">
        <f t="shared" si="87"/>
        <v>Reorder</v>
      </c>
    </row>
    <row r="1395" spans="1:9" x14ac:dyDescent="0.3">
      <c r="A1395" s="13" t="s">
        <v>2793</v>
      </c>
      <c r="B1395" s="13">
        <f>VLOOKUP(A1395,VLookup_Data,4,FALSE)</f>
        <v>16</v>
      </c>
      <c r="C1395" s="13">
        <f>_xlfn.XLOOKUP(A1395,Product_Name,Recorder_Level)</f>
        <v>45</v>
      </c>
      <c r="D1395" s="13">
        <f>IF(B1395&lt;=C1395,C1395-B1395,0)</f>
        <v>29</v>
      </c>
      <c r="E1395" s="13">
        <f t="shared" si="84"/>
        <v>29</v>
      </c>
      <c r="F1395" s="13">
        <f t="shared" si="85"/>
        <v>29</v>
      </c>
      <c r="G1395" s="13">
        <f>IF(B1395&lt;=C1395,C1395-B1395,"No Order Needed")</f>
        <v>29</v>
      </c>
      <c r="H1395" s="13">
        <f t="shared" si="86"/>
        <v>39</v>
      </c>
      <c r="I1395" s="13" t="str">
        <f t="shared" si="87"/>
        <v>Reorder</v>
      </c>
    </row>
    <row r="1396" spans="1:9" x14ac:dyDescent="0.3">
      <c r="A1396" s="13" t="s">
        <v>2795</v>
      </c>
      <c r="B1396" s="13">
        <f>VLOOKUP(A1396,VLookup_Data,4,FALSE)</f>
        <v>120</v>
      </c>
      <c r="C1396" s="13">
        <f>_xlfn.XLOOKUP(A1396,Product_Name,Recorder_Level)</f>
        <v>30</v>
      </c>
      <c r="D1396" s="13">
        <f>IF(B1396&lt;=C1396,C1396-B1396,0)</f>
        <v>0</v>
      </c>
      <c r="E1396" s="13">
        <f t="shared" si="84"/>
        <v>0</v>
      </c>
      <c r="F1396" s="13">
        <f t="shared" si="85"/>
        <v>0</v>
      </c>
      <c r="G1396" s="13" t="str">
        <f>IF(B1396&lt;=C1396,C1396-B1396,"No Order Needed")</f>
        <v>No Order Needed</v>
      </c>
      <c r="H1396" s="13">
        <f t="shared" si="86"/>
        <v>0</v>
      </c>
      <c r="I1396" s="13" t="str">
        <f t="shared" si="87"/>
        <v>Ok</v>
      </c>
    </row>
    <row r="1397" spans="1:9" x14ac:dyDescent="0.3">
      <c r="A1397" s="13" t="s">
        <v>2797</v>
      </c>
      <c r="B1397" s="13">
        <f>VLOOKUP(A1397,VLookup_Data,4,FALSE)</f>
        <v>124</v>
      </c>
      <c r="C1397" s="13">
        <f>_xlfn.XLOOKUP(A1397,Product_Name,Recorder_Level)</f>
        <v>54</v>
      </c>
      <c r="D1397" s="13">
        <f>IF(B1397&lt;=C1397,C1397-B1397,0)</f>
        <v>0</v>
      </c>
      <c r="E1397" s="13">
        <f t="shared" si="84"/>
        <v>0</v>
      </c>
      <c r="F1397" s="13">
        <f t="shared" si="85"/>
        <v>0</v>
      </c>
      <c r="G1397" s="13" t="str">
        <f>IF(B1397&lt;=C1397,C1397-B1397,"No Order Needed")</f>
        <v>No Order Needed</v>
      </c>
      <c r="H1397" s="13">
        <f t="shared" si="86"/>
        <v>0</v>
      </c>
      <c r="I1397" s="13" t="str">
        <f t="shared" si="87"/>
        <v>Ok</v>
      </c>
    </row>
    <row r="1398" spans="1:9" x14ac:dyDescent="0.3">
      <c r="A1398" s="13" t="s">
        <v>2799</v>
      </c>
      <c r="B1398" s="13">
        <f>VLOOKUP(A1398,VLookup_Data,4,FALSE)</f>
        <v>13</v>
      </c>
      <c r="C1398" s="13">
        <f>_xlfn.XLOOKUP(A1398,Product_Name,Recorder_Level)</f>
        <v>29</v>
      </c>
      <c r="D1398" s="13">
        <f>IF(B1398&lt;=C1398,C1398-B1398,0)</f>
        <v>16</v>
      </c>
      <c r="E1398" s="13">
        <f t="shared" si="84"/>
        <v>16</v>
      </c>
      <c r="F1398" s="13">
        <f t="shared" si="85"/>
        <v>16</v>
      </c>
      <c r="G1398" s="13">
        <f>IF(B1398&lt;=C1398,C1398-B1398,"No Order Needed")</f>
        <v>16</v>
      </c>
      <c r="H1398" s="13">
        <f t="shared" si="86"/>
        <v>26</v>
      </c>
      <c r="I1398" s="13" t="str">
        <f t="shared" si="87"/>
        <v>Reorder</v>
      </c>
    </row>
    <row r="1399" spans="1:9" x14ac:dyDescent="0.3">
      <c r="A1399" s="13" t="s">
        <v>2801</v>
      </c>
      <c r="B1399" s="13">
        <f>VLOOKUP(A1399,VLookup_Data,4,FALSE)</f>
        <v>118</v>
      </c>
      <c r="C1399" s="13">
        <f>_xlfn.XLOOKUP(A1399,Product_Name,Recorder_Level)</f>
        <v>53</v>
      </c>
      <c r="D1399" s="13">
        <f>IF(B1399&lt;=C1399,C1399-B1399,0)</f>
        <v>0</v>
      </c>
      <c r="E1399" s="13">
        <f t="shared" si="84"/>
        <v>0</v>
      </c>
      <c r="F1399" s="13">
        <f t="shared" si="85"/>
        <v>0</v>
      </c>
      <c r="G1399" s="13" t="str">
        <f>IF(B1399&lt;=C1399,C1399-B1399,"No Order Needed")</f>
        <v>No Order Needed</v>
      </c>
      <c r="H1399" s="13">
        <f t="shared" si="86"/>
        <v>0</v>
      </c>
      <c r="I1399" s="13" t="str">
        <f t="shared" si="87"/>
        <v>Ok</v>
      </c>
    </row>
    <row r="1400" spans="1:9" x14ac:dyDescent="0.3">
      <c r="A1400" s="13" t="s">
        <v>2803</v>
      </c>
      <c r="B1400" s="13">
        <f>VLOOKUP(A1400,VLookup_Data,4,FALSE)</f>
        <v>144</v>
      </c>
      <c r="C1400" s="13">
        <f>_xlfn.XLOOKUP(A1400,Product_Name,Recorder_Level)</f>
        <v>86</v>
      </c>
      <c r="D1400" s="13">
        <f>IF(B1400&lt;=C1400,C1400-B1400,0)</f>
        <v>0</v>
      </c>
      <c r="E1400" s="13">
        <f t="shared" si="84"/>
        <v>0</v>
      </c>
      <c r="F1400" s="13">
        <f t="shared" si="85"/>
        <v>0</v>
      </c>
      <c r="G1400" s="13" t="str">
        <f>IF(B1400&lt;=C1400,C1400-B1400,"No Order Needed")</f>
        <v>No Order Needed</v>
      </c>
      <c r="H1400" s="13">
        <f t="shared" si="86"/>
        <v>0</v>
      </c>
      <c r="I1400" s="13" t="str">
        <f t="shared" si="87"/>
        <v>Ok</v>
      </c>
    </row>
    <row r="1401" spans="1:9" x14ac:dyDescent="0.3">
      <c r="A1401" s="13" t="s">
        <v>2805</v>
      </c>
      <c r="B1401" s="13">
        <f>VLOOKUP(A1401,VLookup_Data,4,FALSE)</f>
        <v>0</v>
      </c>
      <c r="C1401" s="13">
        <f>_xlfn.XLOOKUP(A1401,Product_Name,Recorder_Level)</f>
        <v>31</v>
      </c>
      <c r="D1401" s="13">
        <f>IF(B1401&lt;=C1401,C1401-B1401,0)</f>
        <v>31</v>
      </c>
      <c r="E1401" s="13">
        <f t="shared" si="84"/>
        <v>31</v>
      </c>
      <c r="F1401" s="13">
        <f t="shared" si="85"/>
        <v>31</v>
      </c>
      <c r="G1401" s="13">
        <f>IF(B1401&lt;=C1401,C1401-B1401,"No Order Needed")</f>
        <v>31</v>
      </c>
      <c r="H1401" s="13">
        <f t="shared" si="86"/>
        <v>41</v>
      </c>
      <c r="I1401" s="13" t="str">
        <f t="shared" si="87"/>
        <v>Urgent</v>
      </c>
    </row>
    <row r="1402" spans="1:9" x14ac:dyDescent="0.3">
      <c r="A1402" s="13" t="s">
        <v>2807</v>
      </c>
      <c r="B1402" s="13">
        <f>VLOOKUP(A1402,VLookup_Data,4,FALSE)</f>
        <v>120</v>
      </c>
      <c r="C1402" s="13">
        <f>_xlfn.XLOOKUP(A1402,Product_Name,Recorder_Level)</f>
        <v>23</v>
      </c>
      <c r="D1402" s="13">
        <f>IF(B1402&lt;=C1402,C1402-B1402,0)</f>
        <v>0</v>
      </c>
      <c r="E1402" s="13">
        <f t="shared" si="84"/>
        <v>0</v>
      </c>
      <c r="F1402" s="13">
        <f t="shared" si="85"/>
        <v>0</v>
      </c>
      <c r="G1402" s="13" t="str">
        <f>IF(B1402&lt;=C1402,C1402-B1402,"No Order Needed")</f>
        <v>No Order Needed</v>
      </c>
      <c r="H1402" s="13">
        <f t="shared" si="86"/>
        <v>0</v>
      </c>
      <c r="I1402" s="13" t="str">
        <f t="shared" si="87"/>
        <v>Ok</v>
      </c>
    </row>
    <row r="1403" spans="1:9" x14ac:dyDescent="0.3">
      <c r="A1403" s="13" t="s">
        <v>2809</v>
      </c>
      <c r="B1403" s="13">
        <f>VLOOKUP(A1403,VLookup_Data,4,FALSE)</f>
        <v>5</v>
      </c>
      <c r="C1403" s="13">
        <f>_xlfn.XLOOKUP(A1403,Product_Name,Recorder_Level)</f>
        <v>27</v>
      </c>
      <c r="D1403" s="13">
        <f>IF(B1403&lt;=C1403,C1403-B1403,0)</f>
        <v>22</v>
      </c>
      <c r="E1403" s="13">
        <f t="shared" si="84"/>
        <v>22</v>
      </c>
      <c r="F1403" s="13">
        <f t="shared" si="85"/>
        <v>22</v>
      </c>
      <c r="G1403" s="13">
        <f>IF(B1403&lt;=C1403,C1403-B1403,"No Order Needed")</f>
        <v>22</v>
      </c>
      <c r="H1403" s="13">
        <f t="shared" si="86"/>
        <v>32</v>
      </c>
      <c r="I1403" s="13" t="str">
        <f t="shared" si="87"/>
        <v>Reorder</v>
      </c>
    </row>
    <row r="1404" spans="1:9" x14ac:dyDescent="0.3">
      <c r="A1404" s="13" t="s">
        <v>2811</v>
      </c>
      <c r="B1404" s="13">
        <f>VLOOKUP(A1404,VLookup_Data,4,FALSE)</f>
        <v>91</v>
      </c>
      <c r="C1404" s="13">
        <f>_xlfn.XLOOKUP(A1404,Product_Name,Recorder_Level)</f>
        <v>36</v>
      </c>
      <c r="D1404" s="13">
        <f>IF(B1404&lt;=C1404,C1404-B1404,0)</f>
        <v>0</v>
      </c>
      <c r="E1404" s="13">
        <f t="shared" si="84"/>
        <v>0</v>
      </c>
      <c r="F1404" s="13">
        <f t="shared" si="85"/>
        <v>0</v>
      </c>
      <c r="G1404" s="13" t="str">
        <f>IF(B1404&lt;=C1404,C1404-B1404,"No Order Needed")</f>
        <v>No Order Needed</v>
      </c>
      <c r="H1404" s="13">
        <f t="shared" si="86"/>
        <v>0</v>
      </c>
      <c r="I1404" s="13" t="str">
        <f t="shared" si="87"/>
        <v>Ok</v>
      </c>
    </row>
    <row r="1405" spans="1:9" x14ac:dyDescent="0.3">
      <c r="A1405" s="13" t="s">
        <v>2813</v>
      </c>
      <c r="B1405" s="13">
        <f>VLOOKUP(A1405,VLookup_Data,4,FALSE)</f>
        <v>35</v>
      </c>
      <c r="C1405" s="13">
        <f>_xlfn.XLOOKUP(A1405,Product_Name,Recorder_Level)</f>
        <v>95</v>
      </c>
      <c r="D1405" s="13">
        <f>IF(B1405&lt;=C1405,C1405-B1405,0)</f>
        <v>60</v>
      </c>
      <c r="E1405" s="13">
        <f t="shared" si="84"/>
        <v>60</v>
      </c>
      <c r="F1405" s="13">
        <f t="shared" si="85"/>
        <v>60</v>
      </c>
      <c r="G1405" s="13">
        <f>IF(B1405&lt;=C1405,C1405-B1405,"No Order Needed")</f>
        <v>60</v>
      </c>
      <c r="H1405" s="13">
        <f t="shared" si="86"/>
        <v>70</v>
      </c>
      <c r="I1405" s="13" t="str">
        <f t="shared" si="87"/>
        <v>Reorder</v>
      </c>
    </row>
    <row r="1406" spans="1:9" x14ac:dyDescent="0.3">
      <c r="A1406" s="13" t="s">
        <v>2815</v>
      </c>
      <c r="B1406" s="13">
        <f>VLOOKUP(A1406,VLookup_Data,4,FALSE)</f>
        <v>0</v>
      </c>
      <c r="C1406" s="13">
        <f>_xlfn.XLOOKUP(A1406,Product_Name,Recorder_Level)</f>
        <v>40</v>
      </c>
      <c r="D1406" s="13">
        <f>IF(B1406&lt;=C1406,C1406-B1406,0)</f>
        <v>40</v>
      </c>
      <c r="E1406" s="13">
        <f t="shared" si="84"/>
        <v>40</v>
      </c>
      <c r="F1406" s="13">
        <f t="shared" si="85"/>
        <v>40</v>
      </c>
      <c r="G1406" s="13">
        <f>IF(B1406&lt;=C1406,C1406-B1406,"No Order Needed")</f>
        <v>40</v>
      </c>
      <c r="H1406" s="13">
        <f t="shared" si="86"/>
        <v>50</v>
      </c>
      <c r="I1406" s="13" t="str">
        <f t="shared" si="87"/>
        <v>Urgent</v>
      </c>
    </row>
    <row r="1407" spans="1:9" x14ac:dyDescent="0.3">
      <c r="A1407" s="13" t="s">
        <v>2817</v>
      </c>
      <c r="B1407" s="13">
        <f>VLOOKUP(A1407,VLookup_Data,4,FALSE)</f>
        <v>0</v>
      </c>
      <c r="C1407" s="13">
        <f>_xlfn.XLOOKUP(A1407,Product_Name,Recorder_Level)</f>
        <v>39</v>
      </c>
      <c r="D1407" s="13">
        <f>IF(B1407&lt;=C1407,C1407-B1407,0)</f>
        <v>39</v>
      </c>
      <c r="E1407" s="13">
        <f t="shared" si="84"/>
        <v>39</v>
      </c>
      <c r="F1407" s="13">
        <f t="shared" si="85"/>
        <v>39</v>
      </c>
      <c r="G1407" s="13">
        <f>IF(B1407&lt;=C1407,C1407-B1407,"No Order Needed")</f>
        <v>39</v>
      </c>
      <c r="H1407" s="13">
        <f t="shared" si="86"/>
        <v>49</v>
      </c>
      <c r="I1407" s="13" t="str">
        <f t="shared" si="87"/>
        <v>Urgent</v>
      </c>
    </row>
    <row r="1408" spans="1:9" x14ac:dyDescent="0.3">
      <c r="A1408" s="13" t="s">
        <v>6560</v>
      </c>
      <c r="B1408" s="13">
        <f>VLOOKUP(A1408,VLookup_Data,4,FALSE)</f>
        <v>188</v>
      </c>
      <c r="C1408" s="13">
        <f>_xlfn.XLOOKUP(A1408,Product_Name,Recorder_Level)</f>
        <v>0</v>
      </c>
      <c r="D1408" s="13">
        <f>IF(B1408&lt;=C1408,C1408-B1408,0)</f>
        <v>0</v>
      </c>
      <c r="E1408" s="13">
        <f t="shared" si="84"/>
        <v>0</v>
      </c>
      <c r="F1408" s="13">
        <f t="shared" si="85"/>
        <v>0</v>
      </c>
      <c r="G1408" s="13" t="str">
        <f>IF(B1408&lt;=C1408,C1408-B1408,"No Order Needed")</f>
        <v>No Order Needed</v>
      </c>
      <c r="H1408" s="13">
        <f t="shared" si="86"/>
        <v>0</v>
      </c>
      <c r="I1408" s="13" t="str">
        <f t="shared" si="87"/>
        <v>Ok</v>
      </c>
    </row>
    <row r="1409" spans="1:9" x14ac:dyDescent="0.3">
      <c r="A1409" s="13" t="s">
        <v>5384</v>
      </c>
      <c r="B1409" s="13">
        <f>VLOOKUP(A1409,VLookup_Data,4,FALSE)</f>
        <v>118</v>
      </c>
      <c r="C1409" s="13">
        <f>_xlfn.XLOOKUP(A1409,Product_Name,Recorder_Level)</f>
        <v>81</v>
      </c>
      <c r="D1409" s="13">
        <f>IF(B1409&lt;=C1409,C1409-B1409,0)</f>
        <v>0</v>
      </c>
      <c r="E1409" s="13">
        <f t="shared" si="84"/>
        <v>0</v>
      </c>
      <c r="F1409" s="13">
        <f t="shared" si="85"/>
        <v>0</v>
      </c>
      <c r="G1409" s="13" t="str">
        <f>IF(B1409&lt;=C1409,C1409-B1409,"No Order Needed")</f>
        <v>No Order Needed</v>
      </c>
      <c r="H1409" s="13">
        <f t="shared" si="86"/>
        <v>0</v>
      </c>
      <c r="I1409" s="13" t="str">
        <f t="shared" si="87"/>
        <v>Ok</v>
      </c>
    </row>
    <row r="1410" spans="1:9" x14ac:dyDescent="0.3">
      <c r="A1410" s="13" t="s">
        <v>2823</v>
      </c>
      <c r="B1410" s="13">
        <f>VLOOKUP(A1410,VLookup_Data,4,FALSE)</f>
        <v>50</v>
      </c>
      <c r="C1410" s="13">
        <f>_xlfn.XLOOKUP(A1410,Product_Name,Recorder_Level)</f>
        <v>57</v>
      </c>
      <c r="D1410" s="13">
        <f>IF(B1410&lt;=C1410,C1410-B1410,0)</f>
        <v>7</v>
      </c>
      <c r="E1410" s="13">
        <f t="shared" si="84"/>
        <v>7</v>
      </c>
      <c r="F1410" s="13">
        <f t="shared" si="85"/>
        <v>7</v>
      </c>
      <c r="G1410" s="13">
        <f>IF(B1410&lt;=C1410,C1410-B1410,"No Order Needed")</f>
        <v>7</v>
      </c>
      <c r="H1410" s="13">
        <f t="shared" si="86"/>
        <v>17</v>
      </c>
      <c r="I1410" s="13" t="str">
        <f t="shared" si="87"/>
        <v>Reorder</v>
      </c>
    </row>
    <row r="1411" spans="1:9" x14ac:dyDescent="0.3">
      <c r="A1411" s="13" t="s">
        <v>2825</v>
      </c>
      <c r="B1411" s="13">
        <f>VLOOKUP(A1411,VLookup_Data,4,FALSE)</f>
        <v>69</v>
      </c>
      <c r="C1411" s="13">
        <f>_xlfn.XLOOKUP(A1411,Product_Name,Recorder_Level)</f>
        <v>76</v>
      </c>
      <c r="D1411" s="13">
        <f>IF(B1411&lt;=C1411,C1411-B1411,0)</f>
        <v>7</v>
      </c>
      <c r="E1411" s="13">
        <f t="shared" ref="E1411:E1474" si="88">IF(C1411-B1411&gt;0,C1411-B1411,0)</f>
        <v>7</v>
      </c>
      <c r="F1411" s="13">
        <f t="shared" ref="F1411:F1474" si="89">MAX(C1411-B1411,0)</f>
        <v>7</v>
      </c>
      <c r="G1411" s="13">
        <f>IF(B1411&lt;=C1411,C1411-B1411,"No Order Needed")</f>
        <v>7</v>
      </c>
      <c r="H1411" s="13">
        <f t="shared" ref="H1411:H1474" si="90">MAX((C1411-B1411)+10,0)</f>
        <v>17</v>
      </c>
      <c r="I1411" s="13" t="str">
        <f t="shared" ref="I1411:I1474" si="91">IF(B1411=0,"Urgent",IF(B1411&lt;=C1411,"Reorder","Ok"))</f>
        <v>Reorder</v>
      </c>
    </row>
    <row r="1412" spans="1:9" x14ac:dyDescent="0.3">
      <c r="A1412" s="13" t="s">
        <v>2827</v>
      </c>
      <c r="B1412" s="13">
        <f>VLOOKUP(A1412,VLookup_Data,4,FALSE)</f>
        <v>32</v>
      </c>
      <c r="C1412" s="13">
        <f>_xlfn.XLOOKUP(A1412,Product_Name,Recorder_Level)</f>
        <v>78</v>
      </c>
      <c r="D1412" s="13">
        <f>IF(B1412&lt;=C1412,C1412-B1412,0)</f>
        <v>46</v>
      </c>
      <c r="E1412" s="13">
        <f t="shared" si="88"/>
        <v>46</v>
      </c>
      <c r="F1412" s="13">
        <f t="shared" si="89"/>
        <v>46</v>
      </c>
      <c r="G1412" s="13">
        <f>IF(B1412&lt;=C1412,C1412-B1412,"No Order Needed")</f>
        <v>46</v>
      </c>
      <c r="H1412" s="13">
        <f t="shared" si="90"/>
        <v>56</v>
      </c>
      <c r="I1412" s="13" t="str">
        <f t="shared" si="91"/>
        <v>Reorder</v>
      </c>
    </row>
    <row r="1413" spans="1:9" x14ac:dyDescent="0.3">
      <c r="A1413" s="13" t="s">
        <v>2829</v>
      </c>
      <c r="B1413" s="13">
        <f>VLOOKUP(A1413,VLookup_Data,4,FALSE)</f>
        <v>56</v>
      </c>
      <c r="C1413" s="13">
        <f>_xlfn.XLOOKUP(A1413,Product_Name,Recorder_Level)</f>
        <v>0</v>
      </c>
      <c r="D1413" s="13">
        <f>IF(B1413&lt;=C1413,C1413-B1413,0)</f>
        <v>0</v>
      </c>
      <c r="E1413" s="13">
        <f t="shared" si="88"/>
        <v>0</v>
      </c>
      <c r="F1413" s="13">
        <f t="shared" si="89"/>
        <v>0</v>
      </c>
      <c r="G1413" s="13" t="str">
        <f>IF(B1413&lt;=C1413,C1413-B1413,"No Order Needed")</f>
        <v>No Order Needed</v>
      </c>
      <c r="H1413" s="13">
        <f t="shared" si="90"/>
        <v>0</v>
      </c>
      <c r="I1413" s="13" t="str">
        <f t="shared" si="91"/>
        <v>Ok</v>
      </c>
    </row>
    <row r="1414" spans="1:9" x14ac:dyDescent="0.3">
      <c r="A1414" s="13" t="s">
        <v>2831</v>
      </c>
      <c r="B1414" s="13">
        <f>VLOOKUP(A1414,VLookup_Data,4,FALSE)</f>
        <v>73</v>
      </c>
      <c r="C1414" s="13">
        <f>_xlfn.XLOOKUP(A1414,Product_Name,Recorder_Level)</f>
        <v>71</v>
      </c>
      <c r="D1414" s="13">
        <f>IF(B1414&lt;=C1414,C1414-B1414,0)</f>
        <v>0</v>
      </c>
      <c r="E1414" s="13">
        <f t="shared" si="88"/>
        <v>0</v>
      </c>
      <c r="F1414" s="13">
        <f t="shared" si="89"/>
        <v>0</v>
      </c>
      <c r="G1414" s="13" t="str">
        <f>IF(B1414&lt;=C1414,C1414-B1414,"No Order Needed")</f>
        <v>No Order Needed</v>
      </c>
      <c r="H1414" s="13">
        <f t="shared" si="90"/>
        <v>8</v>
      </c>
      <c r="I1414" s="13" t="str">
        <f t="shared" si="91"/>
        <v>Ok</v>
      </c>
    </row>
    <row r="1415" spans="1:9" x14ac:dyDescent="0.3">
      <c r="A1415" s="13" t="s">
        <v>2833</v>
      </c>
      <c r="B1415" s="13">
        <f>VLOOKUP(A1415,VLookup_Data,4,FALSE)</f>
        <v>74</v>
      </c>
      <c r="C1415" s="13">
        <f>_xlfn.XLOOKUP(A1415,Product_Name,Recorder_Level)</f>
        <v>42</v>
      </c>
      <c r="D1415" s="13">
        <f>IF(B1415&lt;=C1415,C1415-B1415,0)</f>
        <v>0</v>
      </c>
      <c r="E1415" s="13">
        <f t="shared" si="88"/>
        <v>0</v>
      </c>
      <c r="F1415" s="13">
        <f t="shared" si="89"/>
        <v>0</v>
      </c>
      <c r="G1415" s="13" t="str">
        <f>IF(B1415&lt;=C1415,C1415-B1415,"No Order Needed")</f>
        <v>No Order Needed</v>
      </c>
      <c r="H1415" s="13">
        <f t="shared" si="90"/>
        <v>0</v>
      </c>
      <c r="I1415" s="13" t="str">
        <f t="shared" si="91"/>
        <v>Ok</v>
      </c>
    </row>
    <row r="1416" spans="1:9" x14ac:dyDescent="0.3">
      <c r="A1416" s="13" t="s">
        <v>2835</v>
      </c>
      <c r="B1416" s="13">
        <f>VLOOKUP(A1416,VLookup_Data,4,FALSE)</f>
        <v>125</v>
      </c>
      <c r="C1416" s="13">
        <f>_xlfn.XLOOKUP(A1416,Product_Name,Recorder_Level)</f>
        <v>50</v>
      </c>
      <c r="D1416" s="13">
        <f>IF(B1416&lt;=C1416,C1416-B1416,0)</f>
        <v>0</v>
      </c>
      <c r="E1416" s="13">
        <f t="shared" si="88"/>
        <v>0</v>
      </c>
      <c r="F1416" s="13">
        <f t="shared" si="89"/>
        <v>0</v>
      </c>
      <c r="G1416" s="13" t="str">
        <f>IF(B1416&lt;=C1416,C1416-B1416,"No Order Needed")</f>
        <v>No Order Needed</v>
      </c>
      <c r="H1416" s="13">
        <f t="shared" si="90"/>
        <v>0</v>
      </c>
      <c r="I1416" s="13" t="str">
        <f t="shared" si="91"/>
        <v>Ok</v>
      </c>
    </row>
    <row r="1417" spans="1:9" x14ac:dyDescent="0.3">
      <c r="A1417" s="13" t="s">
        <v>2837</v>
      </c>
      <c r="B1417" s="13">
        <f>VLOOKUP(A1417,VLookup_Data,4,FALSE)</f>
        <v>17</v>
      </c>
      <c r="C1417" s="13">
        <f>_xlfn.XLOOKUP(A1417,Product_Name,Recorder_Level)</f>
        <v>66</v>
      </c>
      <c r="D1417" s="13">
        <f>IF(B1417&lt;=C1417,C1417-B1417,0)</f>
        <v>49</v>
      </c>
      <c r="E1417" s="13">
        <f t="shared" si="88"/>
        <v>49</v>
      </c>
      <c r="F1417" s="13">
        <f t="shared" si="89"/>
        <v>49</v>
      </c>
      <c r="G1417" s="13">
        <f>IF(B1417&lt;=C1417,C1417-B1417,"No Order Needed")</f>
        <v>49</v>
      </c>
      <c r="H1417" s="13">
        <f t="shared" si="90"/>
        <v>59</v>
      </c>
      <c r="I1417" s="13" t="str">
        <f t="shared" si="91"/>
        <v>Reorder</v>
      </c>
    </row>
    <row r="1418" spans="1:9" x14ac:dyDescent="0.3">
      <c r="A1418" s="13" t="s">
        <v>2839</v>
      </c>
      <c r="B1418" s="13">
        <f>VLOOKUP(A1418,VLookup_Data,4,FALSE)</f>
        <v>83</v>
      </c>
      <c r="C1418" s="13">
        <f>_xlfn.XLOOKUP(A1418,Product_Name,Recorder_Level)</f>
        <v>0</v>
      </c>
      <c r="D1418" s="13">
        <f>IF(B1418&lt;=C1418,C1418-B1418,0)</f>
        <v>0</v>
      </c>
      <c r="E1418" s="13">
        <f t="shared" si="88"/>
        <v>0</v>
      </c>
      <c r="F1418" s="13">
        <f t="shared" si="89"/>
        <v>0</v>
      </c>
      <c r="G1418" s="13" t="str">
        <f>IF(B1418&lt;=C1418,C1418-B1418,"No Order Needed")</f>
        <v>No Order Needed</v>
      </c>
      <c r="H1418" s="13">
        <f t="shared" si="90"/>
        <v>0</v>
      </c>
      <c r="I1418" s="13" t="str">
        <f t="shared" si="91"/>
        <v>Ok</v>
      </c>
    </row>
    <row r="1419" spans="1:9" x14ac:dyDescent="0.3">
      <c r="A1419" s="13" t="s">
        <v>2841</v>
      </c>
      <c r="B1419" s="13">
        <f>VLOOKUP(A1419,VLookup_Data,4,FALSE)</f>
        <v>145</v>
      </c>
      <c r="C1419" s="13">
        <f>_xlfn.XLOOKUP(A1419,Product_Name,Recorder_Level)</f>
        <v>91</v>
      </c>
      <c r="D1419" s="13">
        <f>IF(B1419&lt;=C1419,C1419-B1419,0)</f>
        <v>0</v>
      </c>
      <c r="E1419" s="13">
        <f t="shared" si="88"/>
        <v>0</v>
      </c>
      <c r="F1419" s="13">
        <f t="shared" si="89"/>
        <v>0</v>
      </c>
      <c r="G1419" s="13" t="str">
        <f>IF(B1419&lt;=C1419,C1419-B1419,"No Order Needed")</f>
        <v>No Order Needed</v>
      </c>
      <c r="H1419" s="13">
        <f t="shared" si="90"/>
        <v>0</v>
      </c>
      <c r="I1419" s="13" t="str">
        <f t="shared" si="91"/>
        <v>Ok</v>
      </c>
    </row>
    <row r="1420" spans="1:9" x14ac:dyDescent="0.3">
      <c r="A1420" s="13" t="s">
        <v>2843</v>
      </c>
      <c r="B1420" s="13">
        <f>VLOOKUP(A1420,VLookup_Data,4,FALSE)</f>
        <v>137</v>
      </c>
      <c r="C1420" s="13">
        <f>_xlfn.XLOOKUP(A1420,Product_Name,Recorder_Level)</f>
        <v>71</v>
      </c>
      <c r="D1420" s="13">
        <f>IF(B1420&lt;=C1420,C1420-B1420,0)</f>
        <v>0</v>
      </c>
      <c r="E1420" s="13">
        <f t="shared" si="88"/>
        <v>0</v>
      </c>
      <c r="F1420" s="13">
        <f t="shared" si="89"/>
        <v>0</v>
      </c>
      <c r="G1420" s="13" t="str">
        <f>IF(B1420&lt;=C1420,C1420-B1420,"No Order Needed")</f>
        <v>No Order Needed</v>
      </c>
      <c r="H1420" s="13">
        <f t="shared" si="90"/>
        <v>0</v>
      </c>
      <c r="I1420" s="13" t="str">
        <f t="shared" si="91"/>
        <v>Ok</v>
      </c>
    </row>
    <row r="1421" spans="1:9" x14ac:dyDescent="0.3">
      <c r="A1421" s="13" t="s">
        <v>2846</v>
      </c>
      <c r="B1421" s="13">
        <f>VLOOKUP(A1421,VLookup_Data,4,FALSE)</f>
        <v>39</v>
      </c>
      <c r="C1421" s="13">
        <f>_xlfn.XLOOKUP(A1421,Product_Name,Recorder_Level)</f>
        <v>87</v>
      </c>
      <c r="D1421" s="13">
        <f>IF(B1421&lt;=C1421,C1421-B1421,0)</f>
        <v>48</v>
      </c>
      <c r="E1421" s="13">
        <f t="shared" si="88"/>
        <v>48</v>
      </c>
      <c r="F1421" s="13">
        <f t="shared" si="89"/>
        <v>48</v>
      </c>
      <c r="G1421" s="13">
        <f>IF(B1421&lt;=C1421,C1421-B1421,"No Order Needed")</f>
        <v>48</v>
      </c>
      <c r="H1421" s="13">
        <f t="shared" si="90"/>
        <v>58</v>
      </c>
      <c r="I1421" s="13" t="str">
        <f t="shared" si="91"/>
        <v>Reorder</v>
      </c>
    </row>
    <row r="1422" spans="1:9" x14ac:dyDescent="0.3">
      <c r="A1422" s="13" t="s">
        <v>2849</v>
      </c>
      <c r="B1422" s="13">
        <f>VLOOKUP(A1422,VLookup_Data,4,FALSE)</f>
        <v>64</v>
      </c>
      <c r="C1422" s="13">
        <f>_xlfn.XLOOKUP(A1422,Product_Name,Recorder_Level)</f>
        <v>31</v>
      </c>
      <c r="D1422" s="13">
        <f>IF(B1422&lt;=C1422,C1422-B1422,0)</f>
        <v>0</v>
      </c>
      <c r="E1422" s="13">
        <f t="shared" si="88"/>
        <v>0</v>
      </c>
      <c r="F1422" s="13">
        <f t="shared" si="89"/>
        <v>0</v>
      </c>
      <c r="G1422" s="13" t="str">
        <f>IF(B1422&lt;=C1422,C1422-B1422,"No Order Needed")</f>
        <v>No Order Needed</v>
      </c>
      <c r="H1422" s="13">
        <f t="shared" si="90"/>
        <v>0</v>
      </c>
      <c r="I1422" s="13" t="str">
        <f t="shared" si="91"/>
        <v>Ok</v>
      </c>
    </row>
    <row r="1423" spans="1:9" x14ac:dyDescent="0.3">
      <c r="A1423" s="13" t="s">
        <v>1805</v>
      </c>
      <c r="B1423" s="13">
        <f>VLOOKUP(A1423,VLookup_Data,4,FALSE)</f>
        <v>109</v>
      </c>
      <c r="C1423" s="13">
        <f>_xlfn.XLOOKUP(A1423,Product_Name,Recorder_Level)</f>
        <v>88</v>
      </c>
      <c r="D1423" s="13">
        <f>IF(B1423&lt;=C1423,C1423-B1423,0)</f>
        <v>0</v>
      </c>
      <c r="E1423" s="13">
        <f t="shared" si="88"/>
        <v>0</v>
      </c>
      <c r="F1423" s="13">
        <f t="shared" si="89"/>
        <v>0</v>
      </c>
      <c r="G1423" s="13" t="str">
        <f>IF(B1423&lt;=C1423,C1423-B1423,"No Order Needed")</f>
        <v>No Order Needed</v>
      </c>
      <c r="H1423" s="13">
        <f t="shared" si="90"/>
        <v>0</v>
      </c>
      <c r="I1423" s="13" t="str">
        <f t="shared" si="91"/>
        <v>Ok</v>
      </c>
    </row>
    <row r="1424" spans="1:9" x14ac:dyDescent="0.3">
      <c r="A1424" s="13" t="s">
        <v>118</v>
      </c>
      <c r="B1424" s="13">
        <f>VLOOKUP(A1424,VLookup_Data,4,FALSE)</f>
        <v>53</v>
      </c>
      <c r="C1424" s="13">
        <f>_xlfn.XLOOKUP(A1424,Product_Name,Recorder_Level)</f>
        <v>20</v>
      </c>
      <c r="D1424" s="13">
        <f>IF(B1424&lt;=C1424,C1424-B1424,0)</f>
        <v>0</v>
      </c>
      <c r="E1424" s="13">
        <f t="shared" si="88"/>
        <v>0</v>
      </c>
      <c r="F1424" s="13">
        <f t="shared" si="89"/>
        <v>0</v>
      </c>
      <c r="G1424" s="13" t="str">
        <f>IF(B1424&lt;=C1424,C1424-B1424,"No Order Needed")</f>
        <v>No Order Needed</v>
      </c>
      <c r="H1424" s="13">
        <f t="shared" si="90"/>
        <v>0</v>
      </c>
      <c r="I1424" s="13" t="str">
        <f t="shared" si="91"/>
        <v>Ok</v>
      </c>
    </row>
    <row r="1425" spans="1:9" x14ac:dyDescent="0.3">
      <c r="A1425" s="13" t="s">
        <v>2853</v>
      </c>
      <c r="B1425" s="13">
        <f>VLOOKUP(A1425,VLookup_Data,4,FALSE)</f>
        <v>89</v>
      </c>
      <c r="C1425" s="13">
        <f>_xlfn.XLOOKUP(A1425,Product_Name,Recorder_Level)</f>
        <v>77</v>
      </c>
      <c r="D1425" s="13">
        <f>IF(B1425&lt;=C1425,C1425-B1425,0)</f>
        <v>0</v>
      </c>
      <c r="E1425" s="13">
        <f t="shared" si="88"/>
        <v>0</v>
      </c>
      <c r="F1425" s="13">
        <f t="shared" si="89"/>
        <v>0</v>
      </c>
      <c r="G1425" s="13" t="str">
        <f>IF(B1425&lt;=C1425,C1425-B1425,"No Order Needed")</f>
        <v>No Order Needed</v>
      </c>
      <c r="H1425" s="13">
        <f t="shared" si="90"/>
        <v>0</v>
      </c>
      <c r="I1425" s="13" t="str">
        <f t="shared" si="91"/>
        <v>Ok</v>
      </c>
    </row>
    <row r="1426" spans="1:9" x14ac:dyDescent="0.3">
      <c r="A1426" s="13" t="s">
        <v>1625</v>
      </c>
      <c r="B1426" s="13">
        <f>VLOOKUP(A1426,VLookup_Data,4,FALSE)</f>
        <v>76</v>
      </c>
      <c r="C1426" s="13">
        <f>_xlfn.XLOOKUP(A1426,Product_Name,Recorder_Level)</f>
        <v>69</v>
      </c>
      <c r="D1426" s="13">
        <f>IF(B1426&lt;=C1426,C1426-B1426,0)</f>
        <v>0</v>
      </c>
      <c r="E1426" s="13">
        <f t="shared" si="88"/>
        <v>0</v>
      </c>
      <c r="F1426" s="13">
        <f t="shared" si="89"/>
        <v>0</v>
      </c>
      <c r="G1426" s="13" t="str">
        <f>IF(B1426&lt;=C1426,C1426-B1426,"No Order Needed")</f>
        <v>No Order Needed</v>
      </c>
      <c r="H1426" s="13">
        <f t="shared" si="90"/>
        <v>3</v>
      </c>
      <c r="I1426" s="13" t="str">
        <f t="shared" si="91"/>
        <v>Ok</v>
      </c>
    </row>
    <row r="1427" spans="1:9" x14ac:dyDescent="0.3">
      <c r="A1427" s="13" t="s">
        <v>2856</v>
      </c>
      <c r="B1427" s="13">
        <f>VLOOKUP(A1427,VLookup_Data,4,FALSE)</f>
        <v>76</v>
      </c>
      <c r="C1427" s="13">
        <f>_xlfn.XLOOKUP(A1427,Product_Name,Recorder_Level)</f>
        <v>0</v>
      </c>
      <c r="D1427" s="13">
        <f>IF(B1427&lt;=C1427,C1427-B1427,0)</f>
        <v>0</v>
      </c>
      <c r="E1427" s="13">
        <f t="shared" si="88"/>
        <v>0</v>
      </c>
      <c r="F1427" s="13">
        <f t="shared" si="89"/>
        <v>0</v>
      </c>
      <c r="G1427" s="13" t="str">
        <f>IF(B1427&lt;=C1427,C1427-B1427,"No Order Needed")</f>
        <v>No Order Needed</v>
      </c>
      <c r="H1427" s="13">
        <f t="shared" si="90"/>
        <v>0</v>
      </c>
      <c r="I1427" s="13" t="str">
        <f t="shared" si="91"/>
        <v>Ok</v>
      </c>
    </row>
    <row r="1428" spans="1:9" x14ac:dyDescent="0.3">
      <c r="A1428" s="13" t="s">
        <v>2858</v>
      </c>
      <c r="B1428" s="13">
        <f>VLOOKUP(A1428,VLookup_Data,4,FALSE)</f>
        <v>134</v>
      </c>
      <c r="C1428" s="13">
        <f>_xlfn.XLOOKUP(A1428,Product_Name,Recorder_Level)</f>
        <v>45</v>
      </c>
      <c r="D1428" s="13">
        <f>IF(B1428&lt;=C1428,C1428-B1428,0)</f>
        <v>0</v>
      </c>
      <c r="E1428" s="13">
        <f t="shared" si="88"/>
        <v>0</v>
      </c>
      <c r="F1428" s="13">
        <f t="shared" si="89"/>
        <v>0</v>
      </c>
      <c r="G1428" s="13" t="str">
        <f>IF(B1428&lt;=C1428,C1428-B1428,"No Order Needed")</f>
        <v>No Order Needed</v>
      </c>
      <c r="H1428" s="13">
        <f t="shared" si="90"/>
        <v>0</v>
      </c>
      <c r="I1428" s="13" t="str">
        <f t="shared" si="91"/>
        <v>Ok</v>
      </c>
    </row>
    <row r="1429" spans="1:9" x14ac:dyDescent="0.3">
      <c r="A1429" s="13" t="s">
        <v>2860</v>
      </c>
      <c r="B1429" s="13">
        <f>VLOOKUP(A1429,VLookup_Data,4,FALSE)</f>
        <v>150</v>
      </c>
      <c r="C1429" s="13">
        <f>_xlfn.XLOOKUP(A1429,Product_Name,Recorder_Level)</f>
        <v>0</v>
      </c>
      <c r="D1429" s="13">
        <f>IF(B1429&lt;=C1429,C1429-B1429,0)</f>
        <v>0</v>
      </c>
      <c r="E1429" s="13">
        <f t="shared" si="88"/>
        <v>0</v>
      </c>
      <c r="F1429" s="13">
        <f t="shared" si="89"/>
        <v>0</v>
      </c>
      <c r="G1429" s="13" t="str">
        <f>IF(B1429&lt;=C1429,C1429-B1429,"No Order Needed")</f>
        <v>No Order Needed</v>
      </c>
      <c r="H1429" s="13">
        <f t="shared" si="90"/>
        <v>0</v>
      </c>
      <c r="I1429" s="13" t="str">
        <f t="shared" si="91"/>
        <v>Ok</v>
      </c>
    </row>
    <row r="1430" spans="1:9" x14ac:dyDescent="0.3">
      <c r="A1430" s="13" t="s">
        <v>2862</v>
      </c>
      <c r="B1430" s="13">
        <f>VLOOKUP(A1430,VLookup_Data,4,FALSE)</f>
        <v>31</v>
      </c>
      <c r="C1430" s="13">
        <f>_xlfn.XLOOKUP(A1430,Product_Name,Recorder_Level)</f>
        <v>34</v>
      </c>
      <c r="D1430" s="13">
        <f>IF(B1430&lt;=C1430,C1430-B1430,0)</f>
        <v>3</v>
      </c>
      <c r="E1430" s="13">
        <f t="shared" si="88"/>
        <v>3</v>
      </c>
      <c r="F1430" s="13">
        <f t="shared" si="89"/>
        <v>3</v>
      </c>
      <c r="G1430" s="13">
        <f>IF(B1430&lt;=C1430,C1430-B1430,"No Order Needed")</f>
        <v>3</v>
      </c>
      <c r="H1430" s="13">
        <f t="shared" si="90"/>
        <v>13</v>
      </c>
      <c r="I1430" s="13" t="str">
        <f t="shared" si="91"/>
        <v>Reorder</v>
      </c>
    </row>
    <row r="1431" spans="1:9" x14ac:dyDescent="0.3">
      <c r="A1431" s="13" t="s">
        <v>2864</v>
      </c>
      <c r="B1431" s="13">
        <f>VLOOKUP(A1431,VLookup_Data,4,FALSE)</f>
        <v>73</v>
      </c>
      <c r="C1431" s="13">
        <f>_xlfn.XLOOKUP(A1431,Product_Name,Recorder_Level)</f>
        <v>71</v>
      </c>
      <c r="D1431" s="13">
        <f>IF(B1431&lt;=C1431,C1431-B1431,0)</f>
        <v>0</v>
      </c>
      <c r="E1431" s="13">
        <f t="shared" si="88"/>
        <v>0</v>
      </c>
      <c r="F1431" s="13">
        <f t="shared" si="89"/>
        <v>0</v>
      </c>
      <c r="G1431" s="13" t="str">
        <f>IF(B1431&lt;=C1431,C1431-B1431,"No Order Needed")</f>
        <v>No Order Needed</v>
      </c>
      <c r="H1431" s="13">
        <f t="shared" si="90"/>
        <v>8</v>
      </c>
      <c r="I1431" s="13" t="str">
        <f t="shared" si="91"/>
        <v>Ok</v>
      </c>
    </row>
    <row r="1432" spans="1:9" x14ac:dyDescent="0.3">
      <c r="A1432" s="13" t="s">
        <v>2866</v>
      </c>
      <c r="B1432" s="13">
        <f>VLOOKUP(A1432,VLookup_Data,4,FALSE)</f>
        <v>109</v>
      </c>
      <c r="C1432" s="13">
        <f>_xlfn.XLOOKUP(A1432,Product_Name,Recorder_Level)</f>
        <v>69</v>
      </c>
      <c r="D1432" s="13">
        <f>IF(B1432&lt;=C1432,C1432-B1432,0)</f>
        <v>0</v>
      </c>
      <c r="E1432" s="13">
        <f t="shared" si="88"/>
        <v>0</v>
      </c>
      <c r="F1432" s="13">
        <f t="shared" si="89"/>
        <v>0</v>
      </c>
      <c r="G1432" s="13" t="str">
        <f>IF(B1432&lt;=C1432,C1432-B1432,"No Order Needed")</f>
        <v>No Order Needed</v>
      </c>
      <c r="H1432" s="13">
        <f t="shared" si="90"/>
        <v>0</v>
      </c>
      <c r="I1432" s="13" t="str">
        <f t="shared" si="91"/>
        <v>Ok</v>
      </c>
    </row>
    <row r="1433" spans="1:9" x14ac:dyDescent="0.3">
      <c r="A1433" s="13" t="s">
        <v>2868</v>
      </c>
      <c r="B1433" s="13">
        <f>VLOOKUP(A1433,VLookup_Data,4,FALSE)</f>
        <v>126</v>
      </c>
      <c r="C1433" s="13">
        <f>_xlfn.XLOOKUP(A1433,Product_Name,Recorder_Level)</f>
        <v>26</v>
      </c>
      <c r="D1433" s="13">
        <f>IF(B1433&lt;=C1433,C1433-B1433,0)</f>
        <v>0</v>
      </c>
      <c r="E1433" s="13">
        <f t="shared" si="88"/>
        <v>0</v>
      </c>
      <c r="F1433" s="13">
        <f t="shared" si="89"/>
        <v>0</v>
      </c>
      <c r="G1433" s="13" t="str">
        <f>IF(B1433&lt;=C1433,C1433-B1433,"No Order Needed")</f>
        <v>No Order Needed</v>
      </c>
      <c r="H1433" s="13">
        <f t="shared" si="90"/>
        <v>0</v>
      </c>
      <c r="I1433" s="13" t="str">
        <f t="shared" si="91"/>
        <v>Ok</v>
      </c>
    </row>
    <row r="1434" spans="1:9" x14ac:dyDescent="0.3">
      <c r="A1434" s="13" t="s">
        <v>2870</v>
      </c>
      <c r="B1434" s="13">
        <f>VLOOKUP(A1434,VLookup_Data,4,FALSE)</f>
        <v>142</v>
      </c>
      <c r="C1434" s="13">
        <f>_xlfn.XLOOKUP(A1434,Product_Name,Recorder_Level)</f>
        <v>89</v>
      </c>
      <c r="D1434" s="13">
        <f>IF(B1434&lt;=C1434,C1434-B1434,0)</f>
        <v>0</v>
      </c>
      <c r="E1434" s="13">
        <f t="shared" si="88"/>
        <v>0</v>
      </c>
      <c r="F1434" s="13">
        <f t="shared" si="89"/>
        <v>0</v>
      </c>
      <c r="G1434" s="13" t="str">
        <f>IF(B1434&lt;=C1434,C1434-B1434,"No Order Needed")</f>
        <v>No Order Needed</v>
      </c>
      <c r="H1434" s="13">
        <f t="shared" si="90"/>
        <v>0</v>
      </c>
      <c r="I1434" s="13" t="str">
        <f t="shared" si="91"/>
        <v>Ok</v>
      </c>
    </row>
    <row r="1435" spans="1:9" x14ac:dyDescent="0.3">
      <c r="A1435" s="13" t="s">
        <v>2872</v>
      </c>
      <c r="B1435" s="13">
        <f>VLOOKUP(A1435,VLookup_Data,4,FALSE)</f>
        <v>107</v>
      </c>
      <c r="C1435" s="13">
        <f>_xlfn.XLOOKUP(A1435,Product_Name,Recorder_Level)</f>
        <v>45</v>
      </c>
      <c r="D1435" s="13">
        <f>IF(B1435&lt;=C1435,C1435-B1435,0)</f>
        <v>0</v>
      </c>
      <c r="E1435" s="13">
        <f t="shared" si="88"/>
        <v>0</v>
      </c>
      <c r="F1435" s="13">
        <f t="shared" si="89"/>
        <v>0</v>
      </c>
      <c r="G1435" s="13" t="str">
        <f>IF(B1435&lt;=C1435,C1435-B1435,"No Order Needed")</f>
        <v>No Order Needed</v>
      </c>
      <c r="H1435" s="13">
        <f t="shared" si="90"/>
        <v>0</v>
      </c>
      <c r="I1435" s="13" t="str">
        <f t="shared" si="91"/>
        <v>Ok</v>
      </c>
    </row>
    <row r="1436" spans="1:9" x14ac:dyDescent="0.3">
      <c r="A1436" s="13" t="s">
        <v>7580</v>
      </c>
      <c r="B1436" s="13">
        <f>VLOOKUP(A1436,VLookup_Data,4,FALSE)</f>
        <v>84</v>
      </c>
      <c r="C1436" s="13">
        <f>_xlfn.XLOOKUP(A1436,Product_Name,Recorder_Level)</f>
        <v>59</v>
      </c>
      <c r="D1436" s="13">
        <f>IF(B1436&lt;=C1436,C1436-B1436,0)</f>
        <v>0</v>
      </c>
      <c r="E1436" s="13">
        <f t="shared" si="88"/>
        <v>0</v>
      </c>
      <c r="F1436" s="13">
        <f t="shared" si="89"/>
        <v>0</v>
      </c>
      <c r="G1436" s="13" t="str">
        <f>IF(B1436&lt;=C1436,C1436-B1436,"No Order Needed")</f>
        <v>No Order Needed</v>
      </c>
      <c r="H1436" s="13">
        <f t="shared" si="90"/>
        <v>0</v>
      </c>
      <c r="I1436" s="13" t="str">
        <f t="shared" si="91"/>
        <v>Ok</v>
      </c>
    </row>
    <row r="1437" spans="1:9" x14ac:dyDescent="0.3">
      <c r="A1437" s="13" t="s">
        <v>5525</v>
      </c>
      <c r="B1437" s="13">
        <f>VLOOKUP(A1437,VLookup_Data,4,FALSE)</f>
        <v>143</v>
      </c>
      <c r="C1437" s="13">
        <f>_xlfn.XLOOKUP(A1437,Product_Name,Recorder_Level)</f>
        <v>80</v>
      </c>
      <c r="D1437" s="13">
        <f>IF(B1437&lt;=C1437,C1437-B1437,0)</f>
        <v>0</v>
      </c>
      <c r="E1437" s="13">
        <f t="shared" si="88"/>
        <v>0</v>
      </c>
      <c r="F1437" s="13">
        <f t="shared" si="89"/>
        <v>0</v>
      </c>
      <c r="G1437" s="13" t="str">
        <f>IF(B1437&lt;=C1437,C1437-B1437,"No Order Needed")</f>
        <v>No Order Needed</v>
      </c>
      <c r="H1437" s="13">
        <f t="shared" si="90"/>
        <v>0</v>
      </c>
      <c r="I1437" s="13" t="str">
        <f t="shared" si="91"/>
        <v>Ok</v>
      </c>
    </row>
    <row r="1438" spans="1:9" x14ac:dyDescent="0.3">
      <c r="A1438" s="13" t="s">
        <v>2878</v>
      </c>
      <c r="B1438" s="13">
        <f>VLOOKUP(A1438,VLookup_Data,4,FALSE)</f>
        <v>79</v>
      </c>
      <c r="C1438" s="13">
        <f>_xlfn.XLOOKUP(A1438,Product_Name,Recorder_Level)</f>
        <v>50</v>
      </c>
      <c r="D1438" s="13">
        <f>IF(B1438&lt;=C1438,C1438-B1438,0)</f>
        <v>0</v>
      </c>
      <c r="E1438" s="13">
        <f t="shared" si="88"/>
        <v>0</v>
      </c>
      <c r="F1438" s="13">
        <f t="shared" si="89"/>
        <v>0</v>
      </c>
      <c r="G1438" s="13" t="str">
        <f>IF(B1438&lt;=C1438,C1438-B1438,"No Order Needed")</f>
        <v>No Order Needed</v>
      </c>
      <c r="H1438" s="13">
        <f t="shared" si="90"/>
        <v>0</v>
      </c>
      <c r="I1438" s="13" t="str">
        <f t="shared" si="91"/>
        <v>Ok</v>
      </c>
    </row>
    <row r="1439" spans="1:9" x14ac:dyDescent="0.3">
      <c r="A1439" s="13" t="s">
        <v>1078</v>
      </c>
      <c r="B1439" s="13">
        <f>VLOOKUP(A1439,VLookup_Data,4,FALSE)</f>
        <v>160</v>
      </c>
      <c r="C1439" s="13">
        <f>_xlfn.XLOOKUP(A1439,Product_Name,Recorder_Level)</f>
        <v>60</v>
      </c>
      <c r="D1439" s="13">
        <f>IF(B1439&lt;=C1439,C1439-B1439,0)</f>
        <v>0</v>
      </c>
      <c r="E1439" s="13">
        <f t="shared" si="88"/>
        <v>0</v>
      </c>
      <c r="F1439" s="13">
        <f t="shared" si="89"/>
        <v>0</v>
      </c>
      <c r="G1439" s="13" t="str">
        <f>IF(B1439&lt;=C1439,C1439-B1439,"No Order Needed")</f>
        <v>No Order Needed</v>
      </c>
      <c r="H1439" s="13">
        <f t="shared" si="90"/>
        <v>0</v>
      </c>
      <c r="I1439" s="13" t="str">
        <f t="shared" si="91"/>
        <v>Ok</v>
      </c>
    </row>
    <row r="1440" spans="1:9" x14ac:dyDescent="0.3">
      <c r="A1440" s="13" t="s">
        <v>2881</v>
      </c>
      <c r="B1440" s="13">
        <f>VLOOKUP(A1440,VLookup_Data,4,FALSE)</f>
        <v>181</v>
      </c>
      <c r="C1440" s="13">
        <f>_xlfn.XLOOKUP(A1440,Product_Name,Recorder_Level)</f>
        <v>47</v>
      </c>
      <c r="D1440" s="13">
        <f>IF(B1440&lt;=C1440,C1440-B1440,0)</f>
        <v>0</v>
      </c>
      <c r="E1440" s="13">
        <f t="shared" si="88"/>
        <v>0</v>
      </c>
      <c r="F1440" s="13">
        <f t="shared" si="89"/>
        <v>0</v>
      </c>
      <c r="G1440" s="13" t="str">
        <f>IF(B1440&lt;=C1440,C1440-B1440,"No Order Needed")</f>
        <v>No Order Needed</v>
      </c>
      <c r="H1440" s="13">
        <f t="shared" si="90"/>
        <v>0</v>
      </c>
      <c r="I1440" s="13" t="str">
        <f t="shared" si="91"/>
        <v>Ok</v>
      </c>
    </row>
    <row r="1441" spans="1:9" x14ac:dyDescent="0.3">
      <c r="A1441" s="13" t="s">
        <v>2883</v>
      </c>
      <c r="B1441" s="13">
        <f>VLOOKUP(A1441,VLookup_Data,4,FALSE)</f>
        <v>109</v>
      </c>
      <c r="C1441" s="13">
        <f>_xlfn.XLOOKUP(A1441,Product_Name,Recorder_Level)</f>
        <v>96</v>
      </c>
      <c r="D1441" s="13">
        <f>IF(B1441&lt;=C1441,C1441-B1441,0)</f>
        <v>0</v>
      </c>
      <c r="E1441" s="13">
        <f t="shared" si="88"/>
        <v>0</v>
      </c>
      <c r="F1441" s="13">
        <f t="shared" si="89"/>
        <v>0</v>
      </c>
      <c r="G1441" s="13" t="str">
        <f>IF(B1441&lt;=C1441,C1441-B1441,"No Order Needed")</f>
        <v>No Order Needed</v>
      </c>
      <c r="H1441" s="13">
        <f t="shared" si="90"/>
        <v>0</v>
      </c>
      <c r="I1441" s="13" t="str">
        <f t="shared" si="91"/>
        <v>Ok</v>
      </c>
    </row>
    <row r="1442" spans="1:9" x14ac:dyDescent="0.3">
      <c r="A1442" s="13" t="s">
        <v>2886</v>
      </c>
      <c r="B1442" s="13">
        <f>VLOOKUP(A1442,VLookup_Data,4,FALSE)</f>
        <v>67</v>
      </c>
      <c r="C1442" s="13">
        <f>_xlfn.XLOOKUP(A1442,Product_Name,Recorder_Level)</f>
        <v>72</v>
      </c>
      <c r="D1442" s="13">
        <f>IF(B1442&lt;=C1442,C1442-B1442,0)</f>
        <v>5</v>
      </c>
      <c r="E1442" s="13">
        <f t="shared" si="88"/>
        <v>5</v>
      </c>
      <c r="F1442" s="13">
        <f t="shared" si="89"/>
        <v>5</v>
      </c>
      <c r="G1442" s="13">
        <f>IF(B1442&lt;=C1442,C1442-B1442,"No Order Needed")</f>
        <v>5</v>
      </c>
      <c r="H1442" s="13">
        <f t="shared" si="90"/>
        <v>15</v>
      </c>
      <c r="I1442" s="13" t="str">
        <f t="shared" si="91"/>
        <v>Reorder</v>
      </c>
    </row>
    <row r="1443" spans="1:9" x14ac:dyDescent="0.3">
      <c r="A1443" s="13" t="s">
        <v>450</v>
      </c>
      <c r="B1443" s="13">
        <f>VLOOKUP(A1443,VLookup_Data,4,FALSE)</f>
        <v>93</v>
      </c>
      <c r="C1443" s="13">
        <f>_xlfn.XLOOKUP(A1443,Product_Name,Recorder_Level)</f>
        <v>68</v>
      </c>
      <c r="D1443" s="13">
        <f>IF(B1443&lt;=C1443,C1443-B1443,0)</f>
        <v>0</v>
      </c>
      <c r="E1443" s="13">
        <f t="shared" si="88"/>
        <v>0</v>
      </c>
      <c r="F1443" s="13">
        <f t="shared" si="89"/>
        <v>0</v>
      </c>
      <c r="G1443" s="13" t="str">
        <f>IF(B1443&lt;=C1443,C1443-B1443,"No Order Needed")</f>
        <v>No Order Needed</v>
      </c>
      <c r="H1443" s="13">
        <f t="shared" si="90"/>
        <v>0</v>
      </c>
      <c r="I1443" s="13" t="str">
        <f t="shared" si="91"/>
        <v>Ok</v>
      </c>
    </row>
    <row r="1444" spans="1:9" x14ac:dyDescent="0.3">
      <c r="A1444" s="13" t="s">
        <v>1098</v>
      </c>
      <c r="B1444" s="13">
        <f>VLOOKUP(A1444,VLookup_Data,4,FALSE)</f>
        <v>31</v>
      </c>
      <c r="C1444" s="13">
        <f>_xlfn.XLOOKUP(A1444,Product_Name,Recorder_Level)</f>
        <v>51</v>
      </c>
      <c r="D1444" s="13">
        <f>IF(B1444&lt;=C1444,C1444-B1444,0)</f>
        <v>20</v>
      </c>
      <c r="E1444" s="13">
        <f t="shared" si="88"/>
        <v>20</v>
      </c>
      <c r="F1444" s="13">
        <f t="shared" si="89"/>
        <v>20</v>
      </c>
      <c r="G1444" s="13">
        <f>IF(B1444&lt;=C1444,C1444-B1444,"No Order Needed")</f>
        <v>20</v>
      </c>
      <c r="H1444" s="13">
        <f t="shared" si="90"/>
        <v>30</v>
      </c>
      <c r="I1444" s="13" t="str">
        <f t="shared" si="91"/>
        <v>Reorder</v>
      </c>
    </row>
    <row r="1445" spans="1:9" x14ac:dyDescent="0.3">
      <c r="A1445" s="13" t="s">
        <v>2890</v>
      </c>
      <c r="B1445" s="13">
        <f>VLOOKUP(A1445,VLookup_Data,4,FALSE)</f>
        <v>82</v>
      </c>
      <c r="C1445" s="13">
        <f>_xlfn.XLOOKUP(A1445,Product_Name,Recorder_Level)</f>
        <v>73</v>
      </c>
      <c r="D1445" s="13">
        <f>IF(B1445&lt;=C1445,C1445-B1445,0)</f>
        <v>0</v>
      </c>
      <c r="E1445" s="13">
        <f t="shared" si="88"/>
        <v>0</v>
      </c>
      <c r="F1445" s="13">
        <f t="shared" si="89"/>
        <v>0</v>
      </c>
      <c r="G1445" s="13" t="str">
        <f>IF(B1445&lt;=C1445,C1445-B1445,"No Order Needed")</f>
        <v>No Order Needed</v>
      </c>
      <c r="H1445" s="13">
        <f t="shared" si="90"/>
        <v>1</v>
      </c>
      <c r="I1445" s="13" t="str">
        <f t="shared" si="91"/>
        <v>Ok</v>
      </c>
    </row>
    <row r="1446" spans="1:9" x14ac:dyDescent="0.3">
      <c r="A1446" s="13" t="s">
        <v>2892</v>
      </c>
      <c r="B1446" s="13">
        <f>VLOOKUP(A1446,VLookup_Data,4,FALSE)</f>
        <v>3</v>
      </c>
      <c r="C1446" s="13">
        <f>_xlfn.XLOOKUP(A1446,Product_Name,Recorder_Level)</f>
        <v>0</v>
      </c>
      <c r="D1446" s="13">
        <f>IF(B1446&lt;=C1446,C1446-B1446,0)</f>
        <v>0</v>
      </c>
      <c r="E1446" s="13">
        <f t="shared" si="88"/>
        <v>0</v>
      </c>
      <c r="F1446" s="13">
        <f t="shared" si="89"/>
        <v>0</v>
      </c>
      <c r="G1446" s="13" t="str">
        <f>IF(B1446&lt;=C1446,C1446-B1446,"No Order Needed")</f>
        <v>No Order Needed</v>
      </c>
      <c r="H1446" s="13">
        <f t="shared" si="90"/>
        <v>7</v>
      </c>
      <c r="I1446" s="13" t="str">
        <f t="shared" si="91"/>
        <v>Ok</v>
      </c>
    </row>
    <row r="1447" spans="1:9" x14ac:dyDescent="0.3">
      <c r="A1447" s="13" t="s">
        <v>2894</v>
      </c>
      <c r="B1447" s="13">
        <f>VLOOKUP(A1447,VLookup_Data,4,FALSE)</f>
        <v>97</v>
      </c>
      <c r="C1447" s="13">
        <f>_xlfn.XLOOKUP(A1447,Product_Name,Recorder_Level)</f>
        <v>55</v>
      </c>
      <c r="D1447" s="13">
        <f>IF(B1447&lt;=C1447,C1447-B1447,0)</f>
        <v>0</v>
      </c>
      <c r="E1447" s="13">
        <f t="shared" si="88"/>
        <v>0</v>
      </c>
      <c r="F1447" s="13">
        <f t="shared" si="89"/>
        <v>0</v>
      </c>
      <c r="G1447" s="13" t="str">
        <f>IF(B1447&lt;=C1447,C1447-B1447,"No Order Needed")</f>
        <v>No Order Needed</v>
      </c>
      <c r="H1447" s="13">
        <f t="shared" si="90"/>
        <v>0</v>
      </c>
      <c r="I1447" s="13" t="str">
        <f t="shared" si="91"/>
        <v>Ok</v>
      </c>
    </row>
    <row r="1448" spans="1:9" x14ac:dyDescent="0.3">
      <c r="A1448" s="13" t="s">
        <v>2897</v>
      </c>
      <c r="B1448" s="13">
        <f>VLOOKUP(A1448,VLookup_Data,4,FALSE)</f>
        <v>62</v>
      </c>
      <c r="C1448" s="13">
        <f>_xlfn.XLOOKUP(A1448,Product_Name,Recorder_Level)</f>
        <v>97</v>
      </c>
      <c r="D1448" s="13">
        <f>IF(B1448&lt;=C1448,C1448-B1448,0)</f>
        <v>35</v>
      </c>
      <c r="E1448" s="13">
        <f t="shared" si="88"/>
        <v>35</v>
      </c>
      <c r="F1448" s="13">
        <f t="shared" si="89"/>
        <v>35</v>
      </c>
      <c r="G1448" s="13">
        <f>IF(B1448&lt;=C1448,C1448-B1448,"No Order Needed")</f>
        <v>35</v>
      </c>
      <c r="H1448" s="13">
        <f t="shared" si="90"/>
        <v>45</v>
      </c>
      <c r="I1448" s="13" t="str">
        <f t="shared" si="91"/>
        <v>Reorder</v>
      </c>
    </row>
    <row r="1449" spans="1:9" x14ac:dyDescent="0.3">
      <c r="A1449" s="13" t="s">
        <v>1909</v>
      </c>
      <c r="B1449" s="13">
        <f>VLOOKUP(A1449,VLookup_Data,4,FALSE)</f>
        <v>123</v>
      </c>
      <c r="C1449" s="13">
        <f>_xlfn.XLOOKUP(A1449,Product_Name,Recorder_Level)</f>
        <v>80</v>
      </c>
      <c r="D1449" s="13">
        <f>IF(B1449&lt;=C1449,C1449-B1449,0)</f>
        <v>0</v>
      </c>
      <c r="E1449" s="13">
        <f t="shared" si="88"/>
        <v>0</v>
      </c>
      <c r="F1449" s="13">
        <f t="shared" si="89"/>
        <v>0</v>
      </c>
      <c r="G1449" s="13" t="str">
        <f>IF(B1449&lt;=C1449,C1449-B1449,"No Order Needed")</f>
        <v>No Order Needed</v>
      </c>
      <c r="H1449" s="13">
        <f t="shared" si="90"/>
        <v>0</v>
      </c>
      <c r="I1449" s="13" t="str">
        <f t="shared" si="91"/>
        <v>Ok</v>
      </c>
    </row>
    <row r="1450" spans="1:9" x14ac:dyDescent="0.3">
      <c r="A1450" s="13" t="s">
        <v>2900</v>
      </c>
      <c r="B1450" s="13">
        <f>VLOOKUP(A1450,VLookup_Data,4,FALSE)</f>
        <v>75</v>
      </c>
      <c r="C1450" s="13">
        <f>_xlfn.XLOOKUP(A1450,Product_Name,Recorder_Level)</f>
        <v>88</v>
      </c>
      <c r="D1450" s="13">
        <f>IF(B1450&lt;=C1450,C1450-B1450,0)</f>
        <v>13</v>
      </c>
      <c r="E1450" s="13">
        <f t="shared" si="88"/>
        <v>13</v>
      </c>
      <c r="F1450" s="13">
        <f t="shared" si="89"/>
        <v>13</v>
      </c>
      <c r="G1450" s="13">
        <f>IF(B1450&lt;=C1450,C1450-B1450,"No Order Needed")</f>
        <v>13</v>
      </c>
      <c r="H1450" s="13">
        <f t="shared" si="90"/>
        <v>23</v>
      </c>
      <c r="I1450" s="13" t="str">
        <f t="shared" si="91"/>
        <v>Reorder</v>
      </c>
    </row>
    <row r="1451" spans="1:9" x14ac:dyDescent="0.3">
      <c r="A1451" s="13" t="s">
        <v>2056</v>
      </c>
      <c r="B1451" s="13">
        <f>VLOOKUP(A1451,VLookup_Data,4,FALSE)</f>
        <v>38</v>
      </c>
      <c r="C1451" s="13">
        <f>_xlfn.XLOOKUP(A1451,Product_Name,Recorder_Level)</f>
        <v>87</v>
      </c>
      <c r="D1451" s="13">
        <f>IF(B1451&lt;=C1451,C1451-B1451,0)</f>
        <v>49</v>
      </c>
      <c r="E1451" s="13">
        <f t="shared" si="88"/>
        <v>49</v>
      </c>
      <c r="F1451" s="13">
        <f t="shared" si="89"/>
        <v>49</v>
      </c>
      <c r="G1451" s="13">
        <f>IF(B1451&lt;=C1451,C1451-B1451,"No Order Needed")</f>
        <v>49</v>
      </c>
      <c r="H1451" s="13">
        <f t="shared" si="90"/>
        <v>59</v>
      </c>
      <c r="I1451" s="13" t="str">
        <f t="shared" si="91"/>
        <v>Reorder</v>
      </c>
    </row>
    <row r="1452" spans="1:9" x14ac:dyDescent="0.3">
      <c r="A1452" s="13" t="s">
        <v>2903</v>
      </c>
      <c r="B1452" s="13">
        <f>VLOOKUP(A1452,VLookup_Data,4,FALSE)</f>
        <v>162</v>
      </c>
      <c r="C1452" s="13">
        <f>_xlfn.XLOOKUP(A1452,Product_Name,Recorder_Level)</f>
        <v>65</v>
      </c>
      <c r="D1452" s="13">
        <f>IF(B1452&lt;=C1452,C1452-B1452,0)</f>
        <v>0</v>
      </c>
      <c r="E1452" s="13">
        <f t="shared" si="88"/>
        <v>0</v>
      </c>
      <c r="F1452" s="13">
        <f t="shared" si="89"/>
        <v>0</v>
      </c>
      <c r="G1452" s="13" t="str">
        <f>IF(B1452&lt;=C1452,C1452-B1452,"No Order Needed")</f>
        <v>No Order Needed</v>
      </c>
      <c r="H1452" s="13">
        <f t="shared" si="90"/>
        <v>0</v>
      </c>
      <c r="I1452" s="13" t="str">
        <f t="shared" si="91"/>
        <v>Ok</v>
      </c>
    </row>
    <row r="1453" spans="1:9" x14ac:dyDescent="0.3">
      <c r="A1453" s="13" t="s">
        <v>2905</v>
      </c>
      <c r="B1453" s="13">
        <f>VLOOKUP(A1453,VLookup_Data,4,FALSE)</f>
        <v>89</v>
      </c>
      <c r="C1453" s="13">
        <f>_xlfn.XLOOKUP(A1453,Product_Name,Recorder_Level)</f>
        <v>68</v>
      </c>
      <c r="D1453" s="13">
        <f>IF(B1453&lt;=C1453,C1453-B1453,0)</f>
        <v>0</v>
      </c>
      <c r="E1453" s="13">
        <f t="shared" si="88"/>
        <v>0</v>
      </c>
      <c r="F1453" s="13">
        <f t="shared" si="89"/>
        <v>0</v>
      </c>
      <c r="G1453" s="13" t="str">
        <f>IF(B1453&lt;=C1453,C1453-B1453,"No Order Needed")</f>
        <v>No Order Needed</v>
      </c>
      <c r="H1453" s="13">
        <f t="shared" si="90"/>
        <v>0</v>
      </c>
      <c r="I1453" s="13" t="str">
        <f t="shared" si="91"/>
        <v>Ok</v>
      </c>
    </row>
    <row r="1454" spans="1:9" x14ac:dyDescent="0.3">
      <c r="A1454" s="13" t="s">
        <v>2907</v>
      </c>
      <c r="B1454" s="13">
        <f>VLOOKUP(A1454,VLookup_Data,4,FALSE)</f>
        <v>0</v>
      </c>
      <c r="C1454" s="13">
        <f>_xlfn.XLOOKUP(A1454,Product_Name,Recorder_Level)</f>
        <v>68</v>
      </c>
      <c r="D1454" s="13">
        <f>IF(B1454&lt;=C1454,C1454-B1454,0)</f>
        <v>68</v>
      </c>
      <c r="E1454" s="13">
        <f t="shared" si="88"/>
        <v>68</v>
      </c>
      <c r="F1454" s="13">
        <f t="shared" si="89"/>
        <v>68</v>
      </c>
      <c r="G1454" s="13">
        <f>IF(B1454&lt;=C1454,C1454-B1454,"No Order Needed")</f>
        <v>68</v>
      </c>
      <c r="H1454" s="13">
        <f t="shared" si="90"/>
        <v>78</v>
      </c>
      <c r="I1454" s="13" t="str">
        <f t="shared" si="91"/>
        <v>Urgent</v>
      </c>
    </row>
    <row r="1455" spans="1:9" x14ac:dyDescent="0.3">
      <c r="A1455" s="13" t="s">
        <v>2909</v>
      </c>
      <c r="B1455" s="13">
        <f>VLOOKUP(A1455,VLookup_Data,4,FALSE)</f>
        <v>198</v>
      </c>
      <c r="C1455" s="13">
        <f>_xlfn.XLOOKUP(A1455,Product_Name,Recorder_Level)</f>
        <v>0</v>
      </c>
      <c r="D1455" s="13">
        <f>IF(B1455&lt;=C1455,C1455-B1455,0)</f>
        <v>0</v>
      </c>
      <c r="E1455" s="13">
        <f t="shared" si="88"/>
        <v>0</v>
      </c>
      <c r="F1455" s="13">
        <f t="shared" si="89"/>
        <v>0</v>
      </c>
      <c r="G1455" s="13" t="str">
        <f>IF(B1455&lt;=C1455,C1455-B1455,"No Order Needed")</f>
        <v>No Order Needed</v>
      </c>
      <c r="H1455" s="13">
        <f t="shared" si="90"/>
        <v>0</v>
      </c>
      <c r="I1455" s="13" t="str">
        <f t="shared" si="91"/>
        <v>Ok</v>
      </c>
    </row>
    <row r="1456" spans="1:9" x14ac:dyDescent="0.3">
      <c r="A1456" s="13" t="s">
        <v>2911</v>
      </c>
      <c r="B1456" s="13">
        <f>VLOOKUP(A1456,VLookup_Data,4,FALSE)</f>
        <v>125</v>
      </c>
      <c r="C1456" s="13">
        <f>_xlfn.XLOOKUP(A1456,Product_Name,Recorder_Level)</f>
        <v>50</v>
      </c>
      <c r="D1456" s="13">
        <f>IF(B1456&lt;=C1456,C1456-B1456,0)</f>
        <v>0</v>
      </c>
      <c r="E1456" s="13">
        <f t="shared" si="88"/>
        <v>0</v>
      </c>
      <c r="F1456" s="13">
        <f t="shared" si="89"/>
        <v>0</v>
      </c>
      <c r="G1456" s="13" t="str">
        <f>IF(B1456&lt;=C1456,C1456-B1456,"No Order Needed")</f>
        <v>No Order Needed</v>
      </c>
      <c r="H1456" s="13">
        <f t="shared" si="90"/>
        <v>0</v>
      </c>
      <c r="I1456" s="13" t="str">
        <f t="shared" si="91"/>
        <v>Ok</v>
      </c>
    </row>
    <row r="1457" spans="1:9" x14ac:dyDescent="0.3">
      <c r="A1457" s="13" t="s">
        <v>2913</v>
      </c>
      <c r="B1457" s="13">
        <f>VLOOKUP(A1457,VLookup_Data,4,FALSE)</f>
        <v>0</v>
      </c>
      <c r="C1457" s="13">
        <f>_xlfn.XLOOKUP(A1457,Product_Name,Recorder_Level)</f>
        <v>62</v>
      </c>
      <c r="D1457" s="13">
        <f>IF(B1457&lt;=C1457,C1457-B1457,0)</f>
        <v>62</v>
      </c>
      <c r="E1457" s="13">
        <f t="shared" si="88"/>
        <v>62</v>
      </c>
      <c r="F1457" s="13">
        <f t="shared" si="89"/>
        <v>62</v>
      </c>
      <c r="G1457" s="13">
        <f>IF(B1457&lt;=C1457,C1457-B1457,"No Order Needed")</f>
        <v>62</v>
      </c>
      <c r="H1457" s="13">
        <f t="shared" si="90"/>
        <v>72</v>
      </c>
      <c r="I1457" s="13" t="str">
        <f t="shared" si="91"/>
        <v>Urgent</v>
      </c>
    </row>
    <row r="1458" spans="1:9" x14ac:dyDescent="0.3">
      <c r="A1458" s="13" t="s">
        <v>2915</v>
      </c>
      <c r="B1458" s="13">
        <f>VLOOKUP(A1458,VLookup_Data,4,FALSE)</f>
        <v>123</v>
      </c>
      <c r="C1458" s="13">
        <f>_xlfn.XLOOKUP(A1458,Product_Name,Recorder_Level)</f>
        <v>99</v>
      </c>
      <c r="D1458" s="13">
        <f>IF(B1458&lt;=C1458,C1458-B1458,0)</f>
        <v>0</v>
      </c>
      <c r="E1458" s="13">
        <f t="shared" si="88"/>
        <v>0</v>
      </c>
      <c r="F1458" s="13">
        <f t="shared" si="89"/>
        <v>0</v>
      </c>
      <c r="G1458" s="13" t="str">
        <f>IF(B1458&lt;=C1458,C1458-B1458,"No Order Needed")</f>
        <v>No Order Needed</v>
      </c>
      <c r="H1458" s="13">
        <f t="shared" si="90"/>
        <v>0</v>
      </c>
      <c r="I1458" s="13" t="str">
        <f t="shared" si="91"/>
        <v>Ok</v>
      </c>
    </row>
    <row r="1459" spans="1:9" x14ac:dyDescent="0.3">
      <c r="A1459" s="13" t="s">
        <v>871</v>
      </c>
      <c r="B1459" s="13">
        <f>VLOOKUP(A1459,VLookup_Data,4,FALSE)</f>
        <v>85</v>
      </c>
      <c r="C1459" s="13">
        <f>_xlfn.XLOOKUP(A1459,Product_Name,Recorder_Level)</f>
        <v>66</v>
      </c>
      <c r="D1459" s="13">
        <f>IF(B1459&lt;=C1459,C1459-B1459,0)</f>
        <v>0</v>
      </c>
      <c r="E1459" s="13">
        <f t="shared" si="88"/>
        <v>0</v>
      </c>
      <c r="F1459" s="13">
        <f t="shared" si="89"/>
        <v>0</v>
      </c>
      <c r="G1459" s="13" t="str">
        <f>IF(B1459&lt;=C1459,C1459-B1459,"No Order Needed")</f>
        <v>No Order Needed</v>
      </c>
      <c r="H1459" s="13">
        <f t="shared" si="90"/>
        <v>0</v>
      </c>
      <c r="I1459" s="13" t="str">
        <f t="shared" si="91"/>
        <v>Ok</v>
      </c>
    </row>
    <row r="1460" spans="1:9" x14ac:dyDescent="0.3">
      <c r="A1460" s="13" t="s">
        <v>2918</v>
      </c>
      <c r="B1460" s="13">
        <f>VLOOKUP(A1460,VLookup_Data,4,FALSE)</f>
        <v>157</v>
      </c>
      <c r="C1460" s="13">
        <f>_xlfn.XLOOKUP(A1460,Product_Name,Recorder_Level)</f>
        <v>55</v>
      </c>
      <c r="D1460" s="13">
        <f>IF(B1460&lt;=C1460,C1460-B1460,0)</f>
        <v>0</v>
      </c>
      <c r="E1460" s="13">
        <f t="shared" si="88"/>
        <v>0</v>
      </c>
      <c r="F1460" s="13">
        <f t="shared" si="89"/>
        <v>0</v>
      </c>
      <c r="G1460" s="13" t="str">
        <f>IF(B1460&lt;=C1460,C1460-B1460,"No Order Needed")</f>
        <v>No Order Needed</v>
      </c>
      <c r="H1460" s="13">
        <f t="shared" si="90"/>
        <v>0</v>
      </c>
      <c r="I1460" s="13" t="str">
        <f t="shared" si="91"/>
        <v>Ok</v>
      </c>
    </row>
    <row r="1461" spans="1:9" x14ac:dyDescent="0.3">
      <c r="A1461" s="13" t="s">
        <v>7380</v>
      </c>
      <c r="B1461" s="13">
        <f>VLOOKUP(A1461,VLookup_Data,4,FALSE)</f>
        <v>113</v>
      </c>
      <c r="C1461" s="13">
        <f>_xlfn.XLOOKUP(A1461,Product_Name,Recorder_Level)</f>
        <v>68</v>
      </c>
      <c r="D1461" s="13">
        <f>IF(B1461&lt;=C1461,C1461-B1461,0)</f>
        <v>0</v>
      </c>
      <c r="E1461" s="13">
        <f t="shared" si="88"/>
        <v>0</v>
      </c>
      <c r="F1461" s="13">
        <f t="shared" si="89"/>
        <v>0</v>
      </c>
      <c r="G1461" s="13" t="str">
        <f>IF(B1461&lt;=C1461,C1461-B1461,"No Order Needed")</f>
        <v>No Order Needed</v>
      </c>
      <c r="H1461" s="13">
        <f t="shared" si="90"/>
        <v>0</v>
      </c>
      <c r="I1461" s="13" t="str">
        <f t="shared" si="91"/>
        <v>Ok</v>
      </c>
    </row>
    <row r="1462" spans="1:9" x14ac:dyDescent="0.3">
      <c r="A1462" s="13" t="s">
        <v>2923</v>
      </c>
      <c r="B1462" s="13">
        <f>VLOOKUP(A1462,VLookup_Data,4,FALSE)</f>
        <v>86</v>
      </c>
      <c r="C1462" s="13">
        <f>_xlfn.XLOOKUP(A1462,Product_Name,Recorder_Level)</f>
        <v>72</v>
      </c>
      <c r="D1462" s="13">
        <f>IF(B1462&lt;=C1462,C1462-B1462,0)</f>
        <v>0</v>
      </c>
      <c r="E1462" s="13">
        <f t="shared" si="88"/>
        <v>0</v>
      </c>
      <c r="F1462" s="13">
        <f t="shared" si="89"/>
        <v>0</v>
      </c>
      <c r="G1462" s="13" t="str">
        <f>IF(B1462&lt;=C1462,C1462-B1462,"No Order Needed")</f>
        <v>No Order Needed</v>
      </c>
      <c r="H1462" s="13">
        <f t="shared" si="90"/>
        <v>0</v>
      </c>
      <c r="I1462" s="13" t="str">
        <f t="shared" si="91"/>
        <v>Ok</v>
      </c>
    </row>
    <row r="1463" spans="1:9" x14ac:dyDescent="0.3">
      <c r="A1463" s="13" t="s">
        <v>2925</v>
      </c>
      <c r="B1463" s="13">
        <f>VLOOKUP(A1463,VLookup_Data,4,FALSE)</f>
        <v>15</v>
      </c>
      <c r="C1463" s="13">
        <f>_xlfn.XLOOKUP(A1463,Product_Name,Recorder_Level)</f>
        <v>56</v>
      </c>
      <c r="D1463" s="13">
        <f>IF(B1463&lt;=C1463,C1463-B1463,0)</f>
        <v>41</v>
      </c>
      <c r="E1463" s="13">
        <f t="shared" si="88"/>
        <v>41</v>
      </c>
      <c r="F1463" s="13">
        <f t="shared" si="89"/>
        <v>41</v>
      </c>
      <c r="G1463" s="13">
        <f>IF(B1463&lt;=C1463,C1463-B1463,"No Order Needed")</f>
        <v>41</v>
      </c>
      <c r="H1463" s="13">
        <f t="shared" si="90"/>
        <v>51</v>
      </c>
      <c r="I1463" s="13" t="str">
        <f t="shared" si="91"/>
        <v>Reorder</v>
      </c>
    </row>
    <row r="1464" spans="1:9" x14ac:dyDescent="0.3">
      <c r="A1464" s="13" t="s">
        <v>2927</v>
      </c>
      <c r="B1464" s="13">
        <f>VLOOKUP(A1464,VLookup_Data,4,FALSE)</f>
        <v>36</v>
      </c>
      <c r="C1464" s="13">
        <f>_xlfn.XLOOKUP(A1464,Product_Name,Recorder_Level)</f>
        <v>96</v>
      </c>
      <c r="D1464" s="13">
        <f>IF(B1464&lt;=C1464,C1464-B1464,0)</f>
        <v>60</v>
      </c>
      <c r="E1464" s="13">
        <f t="shared" si="88"/>
        <v>60</v>
      </c>
      <c r="F1464" s="13">
        <f t="shared" si="89"/>
        <v>60</v>
      </c>
      <c r="G1464" s="13">
        <f>IF(B1464&lt;=C1464,C1464-B1464,"No Order Needed")</f>
        <v>60</v>
      </c>
      <c r="H1464" s="13">
        <f t="shared" si="90"/>
        <v>70</v>
      </c>
      <c r="I1464" s="13" t="str">
        <f t="shared" si="91"/>
        <v>Reorder</v>
      </c>
    </row>
    <row r="1465" spans="1:9" x14ac:dyDescent="0.3">
      <c r="A1465" s="13" t="s">
        <v>2930</v>
      </c>
      <c r="B1465" s="13">
        <f>VLOOKUP(A1465,VLookup_Data,4,FALSE)</f>
        <v>51</v>
      </c>
      <c r="C1465" s="13">
        <f>_xlfn.XLOOKUP(A1465,Product_Name,Recorder_Level)</f>
        <v>38</v>
      </c>
      <c r="D1465" s="13">
        <f>IF(B1465&lt;=C1465,C1465-B1465,0)</f>
        <v>0</v>
      </c>
      <c r="E1465" s="13">
        <f t="shared" si="88"/>
        <v>0</v>
      </c>
      <c r="F1465" s="13">
        <f t="shared" si="89"/>
        <v>0</v>
      </c>
      <c r="G1465" s="13" t="str">
        <f>IF(B1465&lt;=C1465,C1465-B1465,"No Order Needed")</f>
        <v>No Order Needed</v>
      </c>
      <c r="H1465" s="13">
        <f t="shared" si="90"/>
        <v>0</v>
      </c>
      <c r="I1465" s="13" t="str">
        <f t="shared" si="91"/>
        <v>Ok</v>
      </c>
    </row>
    <row r="1466" spans="1:9" x14ac:dyDescent="0.3">
      <c r="A1466" s="13" t="s">
        <v>173</v>
      </c>
      <c r="B1466" s="13">
        <f>VLOOKUP(A1466,VLookup_Data,4,FALSE)</f>
        <v>171</v>
      </c>
      <c r="C1466" s="13">
        <f>_xlfn.XLOOKUP(A1466,Product_Name,Recorder_Level)</f>
        <v>49</v>
      </c>
      <c r="D1466" s="13">
        <f>IF(B1466&lt;=C1466,C1466-B1466,0)</f>
        <v>0</v>
      </c>
      <c r="E1466" s="13">
        <f t="shared" si="88"/>
        <v>0</v>
      </c>
      <c r="F1466" s="13">
        <f t="shared" si="89"/>
        <v>0</v>
      </c>
      <c r="G1466" s="13" t="str">
        <f>IF(B1466&lt;=C1466,C1466-B1466,"No Order Needed")</f>
        <v>No Order Needed</v>
      </c>
      <c r="H1466" s="13">
        <f t="shared" si="90"/>
        <v>0</v>
      </c>
      <c r="I1466" s="13" t="str">
        <f t="shared" si="91"/>
        <v>Ok</v>
      </c>
    </row>
    <row r="1467" spans="1:9" x14ac:dyDescent="0.3">
      <c r="A1467" s="13" t="s">
        <v>94</v>
      </c>
      <c r="B1467" s="13">
        <f>VLOOKUP(A1467,VLookup_Data,4,FALSE)</f>
        <v>150</v>
      </c>
      <c r="C1467" s="13">
        <f>_xlfn.XLOOKUP(A1467,Product_Name,Recorder_Level)</f>
        <v>34</v>
      </c>
      <c r="D1467" s="13">
        <f>IF(B1467&lt;=C1467,C1467-B1467,0)</f>
        <v>0</v>
      </c>
      <c r="E1467" s="13">
        <f t="shared" si="88"/>
        <v>0</v>
      </c>
      <c r="F1467" s="13">
        <f t="shared" si="89"/>
        <v>0</v>
      </c>
      <c r="G1467" s="13" t="str">
        <f>IF(B1467&lt;=C1467,C1467-B1467,"No Order Needed")</f>
        <v>No Order Needed</v>
      </c>
      <c r="H1467" s="13">
        <f t="shared" si="90"/>
        <v>0</v>
      </c>
      <c r="I1467" s="13" t="str">
        <f t="shared" si="91"/>
        <v>Ok</v>
      </c>
    </row>
    <row r="1468" spans="1:9" x14ac:dyDescent="0.3">
      <c r="A1468" s="13" t="s">
        <v>2935</v>
      </c>
      <c r="B1468" s="13">
        <f>VLOOKUP(A1468,VLookup_Data,4,FALSE)</f>
        <v>112</v>
      </c>
      <c r="C1468" s="13">
        <f>_xlfn.XLOOKUP(A1468,Product_Name,Recorder_Level)</f>
        <v>97</v>
      </c>
      <c r="D1468" s="13">
        <f>IF(B1468&lt;=C1468,C1468-B1468,0)</f>
        <v>0</v>
      </c>
      <c r="E1468" s="13">
        <f t="shared" si="88"/>
        <v>0</v>
      </c>
      <c r="F1468" s="13">
        <f t="shared" si="89"/>
        <v>0</v>
      </c>
      <c r="G1468" s="13" t="str">
        <f>IF(B1468&lt;=C1468,C1468-B1468,"No Order Needed")</f>
        <v>No Order Needed</v>
      </c>
      <c r="H1468" s="13">
        <f t="shared" si="90"/>
        <v>0</v>
      </c>
      <c r="I1468" s="13" t="str">
        <f t="shared" si="91"/>
        <v>Ok</v>
      </c>
    </row>
    <row r="1469" spans="1:9" x14ac:dyDescent="0.3">
      <c r="A1469" s="13" t="s">
        <v>2937</v>
      </c>
      <c r="B1469" s="13">
        <f>VLOOKUP(A1469,VLookup_Data,4,FALSE)</f>
        <v>48</v>
      </c>
      <c r="C1469" s="13">
        <f>_xlfn.XLOOKUP(A1469,Product_Name,Recorder_Level)</f>
        <v>28</v>
      </c>
      <c r="D1469" s="13">
        <f>IF(B1469&lt;=C1469,C1469-B1469,0)</f>
        <v>0</v>
      </c>
      <c r="E1469" s="13">
        <f t="shared" si="88"/>
        <v>0</v>
      </c>
      <c r="F1469" s="13">
        <f t="shared" si="89"/>
        <v>0</v>
      </c>
      <c r="G1469" s="13" t="str">
        <f>IF(B1469&lt;=C1469,C1469-B1469,"No Order Needed")</f>
        <v>No Order Needed</v>
      </c>
      <c r="H1469" s="13">
        <f t="shared" si="90"/>
        <v>0</v>
      </c>
      <c r="I1469" s="13" t="str">
        <f t="shared" si="91"/>
        <v>Ok</v>
      </c>
    </row>
    <row r="1470" spans="1:9" x14ac:dyDescent="0.3">
      <c r="A1470" s="13" t="s">
        <v>2939</v>
      </c>
      <c r="B1470" s="13">
        <f>VLOOKUP(A1470,VLookup_Data,4,FALSE)</f>
        <v>184</v>
      </c>
      <c r="C1470" s="13">
        <f>_xlfn.XLOOKUP(A1470,Product_Name,Recorder_Level)</f>
        <v>81</v>
      </c>
      <c r="D1470" s="13">
        <f>IF(B1470&lt;=C1470,C1470-B1470,0)</f>
        <v>0</v>
      </c>
      <c r="E1470" s="13">
        <f t="shared" si="88"/>
        <v>0</v>
      </c>
      <c r="F1470" s="13">
        <f t="shared" si="89"/>
        <v>0</v>
      </c>
      <c r="G1470" s="13" t="str">
        <f>IF(B1470&lt;=C1470,C1470-B1470,"No Order Needed")</f>
        <v>No Order Needed</v>
      </c>
      <c r="H1470" s="13">
        <f t="shared" si="90"/>
        <v>0</v>
      </c>
      <c r="I1470" s="13" t="str">
        <f t="shared" si="91"/>
        <v>Ok</v>
      </c>
    </row>
    <row r="1471" spans="1:9" x14ac:dyDescent="0.3">
      <c r="A1471" s="13" t="s">
        <v>1615</v>
      </c>
      <c r="B1471" s="13">
        <f>VLOOKUP(A1471,VLookup_Data,4,FALSE)</f>
        <v>177</v>
      </c>
      <c r="C1471" s="13">
        <f>_xlfn.XLOOKUP(A1471,Product_Name,Recorder_Level)</f>
        <v>57</v>
      </c>
      <c r="D1471" s="13">
        <f>IF(B1471&lt;=C1471,C1471-B1471,0)</f>
        <v>0</v>
      </c>
      <c r="E1471" s="13">
        <f t="shared" si="88"/>
        <v>0</v>
      </c>
      <c r="F1471" s="13">
        <f t="shared" si="89"/>
        <v>0</v>
      </c>
      <c r="G1471" s="13" t="str">
        <f>IF(B1471&lt;=C1471,C1471-B1471,"No Order Needed")</f>
        <v>No Order Needed</v>
      </c>
      <c r="H1471" s="13">
        <f t="shared" si="90"/>
        <v>0</v>
      </c>
      <c r="I1471" s="13" t="str">
        <f t="shared" si="91"/>
        <v>Ok</v>
      </c>
    </row>
    <row r="1472" spans="1:9" x14ac:dyDescent="0.3">
      <c r="A1472" s="13" t="s">
        <v>2943</v>
      </c>
      <c r="B1472" s="13">
        <f>VLOOKUP(A1472,VLookup_Data,4,FALSE)</f>
        <v>96</v>
      </c>
      <c r="C1472" s="13">
        <f>_xlfn.XLOOKUP(A1472,Product_Name,Recorder_Level)</f>
        <v>81</v>
      </c>
      <c r="D1472" s="13">
        <f>IF(B1472&lt;=C1472,C1472-B1472,0)</f>
        <v>0</v>
      </c>
      <c r="E1472" s="13">
        <f t="shared" si="88"/>
        <v>0</v>
      </c>
      <c r="F1472" s="13">
        <f t="shared" si="89"/>
        <v>0</v>
      </c>
      <c r="G1472" s="13" t="str">
        <f>IF(B1472&lt;=C1472,C1472-B1472,"No Order Needed")</f>
        <v>No Order Needed</v>
      </c>
      <c r="H1472" s="13">
        <f t="shared" si="90"/>
        <v>0</v>
      </c>
      <c r="I1472" s="13" t="str">
        <f t="shared" si="91"/>
        <v>Ok</v>
      </c>
    </row>
    <row r="1473" spans="1:9" x14ac:dyDescent="0.3">
      <c r="A1473" s="13" t="s">
        <v>2945</v>
      </c>
      <c r="B1473" s="13">
        <f>VLOOKUP(A1473,VLookup_Data,4,FALSE)</f>
        <v>35</v>
      </c>
      <c r="C1473" s="13">
        <f>_xlfn.XLOOKUP(A1473,Product_Name,Recorder_Level)</f>
        <v>29</v>
      </c>
      <c r="D1473" s="13">
        <f>IF(B1473&lt;=C1473,C1473-B1473,0)</f>
        <v>0</v>
      </c>
      <c r="E1473" s="13">
        <f t="shared" si="88"/>
        <v>0</v>
      </c>
      <c r="F1473" s="13">
        <f t="shared" si="89"/>
        <v>0</v>
      </c>
      <c r="G1473" s="13" t="str">
        <f>IF(B1473&lt;=C1473,C1473-B1473,"No Order Needed")</f>
        <v>No Order Needed</v>
      </c>
      <c r="H1473" s="13">
        <f t="shared" si="90"/>
        <v>4</v>
      </c>
      <c r="I1473" s="13" t="str">
        <f t="shared" si="91"/>
        <v>Ok</v>
      </c>
    </row>
    <row r="1474" spans="1:9" x14ac:dyDescent="0.3">
      <c r="A1474" s="13" t="s">
        <v>2947</v>
      </c>
      <c r="B1474" s="13">
        <f>VLOOKUP(A1474,VLookup_Data,4,FALSE)</f>
        <v>126</v>
      </c>
      <c r="C1474" s="13">
        <f>_xlfn.XLOOKUP(A1474,Product_Name,Recorder_Level)</f>
        <v>99</v>
      </c>
      <c r="D1474" s="13">
        <f>IF(B1474&lt;=C1474,C1474-B1474,0)</f>
        <v>0</v>
      </c>
      <c r="E1474" s="13">
        <f t="shared" si="88"/>
        <v>0</v>
      </c>
      <c r="F1474" s="13">
        <f t="shared" si="89"/>
        <v>0</v>
      </c>
      <c r="G1474" s="13" t="str">
        <f>IF(B1474&lt;=C1474,C1474-B1474,"No Order Needed")</f>
        <v>No Order Needed</v>
      </c>
      <c r="H1474" s="13">
        <f t="shared" si="90"/>
        <v>0</v>
      </c>
      <c r="I1474" s="13" t="str">
        <f t="shared" si="91"/>
        <v>Ok</v>
      </c>
    </row>
    <row r="1475" spans="1:9" x14ac:dyDescent="0.3">
      <c r="A1475" s="13" t="s">
        <v>2949</v>
      </c>
      <c r="B1475" s="13">
        <f>VLOOKUP(A1475,VLookup_Data,4,FALSE)</f>
        <v>147</v>
      </c>
      <c r="C1475" s="13">
        <f>_xlfn.XLOOKUP(A1475,Product_Name,Recorder_Level)</f>
        <v>73</v>
      </c>
      <c r="D1475" s="13">
        <f>IF(B1475&lt;=C1475,C1475-B1475,0)</f>
        <v>0</v>
      </c>
      <c r="E1475" s="13">
        <f t="shared" ref="E1475:E1538" si="92">IF(C1475-B1475&gt;0,C1475-B1475,0)</f>
        <v>0</v>
      </c>
      <c r="F1475" s="13">
        <f t="shared" ref="F1475:F1538" si="93">MAX(C1475-B1475,0)</f>
        <v>0</v>
      </c>
      <c r="G1475" s="13" t="str">
        <f>IF(B1475&lt;=C1475,C1475-B1475,"No Order Needed")</f>
        <v>No Order Needed</v>
      </c>
      <c r="H1475" s="13">
        <f t="shared" ref="H1475:H1538" si="94">MAX((C1475-B1475)+10,0)</f>
        <v>0</v>
      </c>
      <c r="I1475" s="13" t="str">
        <f t="shared" ref="I1475:I1538" si="95">IF(B1475=0,"Urgent",IF(B1475&lt;=C1475,"Reorder","Ok"))</f>
        <v>Ok</v>
      </c>
    </row>
    <row r="1476" spans="1:9" x14ac:dyDescent="0.3">
      <c r="A1476" s="13" t="s">
        <v>2951</v>
      </c>
      <c r="B1476" s="13">
        <f>VLOOKUP(A1476,VLookup_Data,4,FALSE)</f>
        <v>17</v>
      </c>
      <c r="C1476" s="13">
        <f>_xlfn.XLOOKUP(A1476,Product_Name,Recorder_Level)</f>
        <v>66</v>
      </c>
      <c r="D1476" s="13">
        <f>IF(B1476&lt;=C1476,C1476-B1476,0)</f>
        <v>49</v>
      </c>
      <c r="E1476" s="13">
        <f t="shared" si="92"/>
        <v>49</v>
      </c>
      <c r="F1476" s="13">
        <f t="shared" si="93"/>
        <v>49</v>
      </c>
      <c r="G1476" s="13">
        <f>IF(B1476&lt;=C1476,C1476-B1476,"No Order Needed")</f>
        <v>49</v>
      </c>
      <c r="H1476" s="13">
        <f t="shared" si="94"/>
        <v>59</v>
      </c>
      <c r="I1476" s="13" t="str">
        <f t="shared" si="95"/>
        <v>Reorder</v>
      </c>
    </row>
    <row r="1477" spans="1:9" x14ac:dyDescent="0.3">
      <c r="A1477" s="13" t="s">
        <v>2350</v>
      </c>
      <c r="B1477" s="13">
        <f>VLOOKUP(A1477,VLookup_Data,4,FALSE)</f>
        <v>53</v>
      </c>
      <c r="C1477" s="13">
        <f>_xlfn.XLOOKUP(A1477,Product_Name,Recorder_Level)</f>
        <v>0</v>
      </c>
      <c r="D1477" s="13">
        <f>IF(B1477&lt;=C1477,C1477-B1477,0)</f>
        <v>0</v>
      </c>
      <c r="E1477" s="13">
        <f t="shared" si="92"/>
        <v>0</v>
      </c>
      <c r="F1477" s="13">
        <f t="shared" si="93"/>
        <v>0</v>
      </c>
      <c r="G1477" s="13" t="str">
        <f>IF(B1477&lt;=C1477,C1477-B1477,"No Order Needed")</f>
        <v>No Order Needed</v>
      </c>
      <c r="H1477" s="13">
        <f t="shared" si="94"/>
        <v>0</v>
      </c>
      <c r="I1477" s="13" t="str">
        <f t="shared" si="95"/>
        <v>Ok</v>
      </c>
    </row>
    <row r="1478" spans="1:9" x14ac:dyDescent="0.3">
      <c r="A1478" s="13" t="s">
        <v>2954</v>
      </c>
      <c r="B1478" s="13">
        <f>VLOOKUP(A1478,VLookup_Data,4,FALSE)</f>
        <v>20</v>
      </c>
      <c r="C1478" s="13">
        <f>_xlfn.XLOOKUP(A1478,Product_Name,Recorder_Level)</f>
        <v>59</v>
      </c>
      <c r="D1478" s="13">
        <f>IF(B1478&lt;=C1478,C1478-B1478,0)</f>
        <v>39</v>
      </c>
      <c r="E1478" s="13">
        <f t="shared" si="92"/>
        <v>39</v>
      </c>
      <c r="F1478" s="13">
        <f t="shared" si="93"/>
        <v>39</v>
      </c>
      <c r="G1478" s="13">
        <f>IF(B1478&lt;=C1478,C1478-B1478,"No Order Needed")</f>
        <v>39</v>
      </c>
      <c r="H1478" s="13">
        <f t="shared" si="94"/>
        <v>49</v>
      </c>
      <c r="I1478" s="13" t="str">
        <f t="shared" si="95"/>
        <v>Reorder</v>
      </c>
    </row>
    <row r="1479" spans="1:9" x14ac:dyDescent="0.3">
      <c r="A1479" s="13" t="s">
        <v>1657</v>
      </c>
      <c r="B1479" s="13">
        <f>VLOOKUP(A1479,VLookup_Data,4,FALSE)</f>
        <v>112</v>
      </c>
      <c r="C1479" s="13">
        <f>_xlfn.XLOOKUP(A1479,Product_Name,Recorder_Level)</f>
        <v>97</v>
      </c>
      <c r="D1479" s="13">
        <f>IF(B1479&lt;=C1479,C1479-B1479,0)</f>
        <v>0</v>
      </c>
      <c r="E1479" s="13">
        <f t="shared" si="92"/>
        <v>0</v>
      </c>
      <c r="F1479" s="13">
        <f t="shared" si="93"/>
        <v>0</v>
      </c>
      <c r="G1479" s="13" t="str">
        <f>IF(B1479&lt;=C1479,C1479-B1479,"No Order Needed")</f>
        <v>No Order Needed</v>
      </c>
      <c r="H1479" s="13">
        <f t="shared" si="94"/>
        <v>0</v>
      </c>
      <c r="I1479" s="13" t="str">
        <f t="shared" si="95"/>
        <v>Ok</v>
      </c>
    </row>
    <row r="1480" spans="1:9" x14ac:dyDescent="0.3">
      <c r="A1480" s="13" t="s">
        <v>2957</v>
      </c>
      <c r="B1480" s="13">
        <f>VLOOKUP(A1480,VLookup_Data,4,FALSE)</f>
        <v>183</v>
      </c>
      <c r="C1480" s="13">
        <f>_xlfn.XLOOKUP(A1480,Product_Name,Recorder_Level)</f>
        <v>74</v>
      </c>
      <c r="D1480" s="13">
        <f>IF(B1480&lt;=C1480,C1480-B1480,0)</f>
        <v>0</v>
      </c>
      <c r="E1480" s="13">
        <f t="shared" si="92"/>
        <v>0</v>
      </c>
      <c r="F1480" s="13">
        <f t="shared" si="93"/>
        <v>0</v>
      </c>
      <c r="G1480" s="13" t="str">
        <f>IF(B1480&lt;=C1480,C1480-B1480,"No Order Needed")</f>
        <v>No Order Needed</v>
      </c>
      <c r="H1480" s="13">
        <f t="shared" si="94"/>
        <v>0</v>
      </c>
      <c r="I1480" s="13" t="str">
        <f t="shared" si="95"/>
        <v>Ok</v>
      </c>
    </row>
    <row r="1481" spans="1:9" x14ac:dyDescent="0.3">
      <c r="A1481" s="13" t="s">
        <v>2960</v>
      </c>
      <c r="B1481" s="13">
        <f>VLOOKUP(A1481,VLookup_Data,4,FALSE)</f>
        <v>80</v>
      </c>
      <c r="C1481" s="13">
        <f>_xlfn.XLOOKUP(A1481,Product_Name,Recorder_Level)</f>
        <v>85</v>
      </c>
      <c r="D1481" s="13">
        <f>IF(B1481&lt;=C1481,C1481-B1481,0)</f>
        <v>5</v>
      </c>
      <c r="E1481" s="13">
        <f t="shared" si="92"/>
        <v>5</v>
      </c>
      <c r="F1481" s="13">
        <f t="shared" si="93"/>
        <v>5</v>
      </c>
      <c r="G1481" s="13">
        <f>IF(B1481&lt;=C1481,C1481-B1481,"No Order Needed")</f>
        <v>5</v>
      </c>
      <c r="H1481" s="13">
        <f t="shared" si="94"/>
        <v>15</v>
      </c>
      <c r="I1481" s="13" t="str">
        <f t="shared" si="95"/>
        <v>Reorder</v>
      </c>
    </row>
    <row r="1482" spans="1:9" x14ac:dyDescent="0.3">
      <c r="A1482" s="13" t="s">
        <v>1572</v>
      </c>
      <c r="B1482" s="13">
        <f>VLOOKUP(A1482,VLookup_Data,4,FALSE)</f>
        <v>101</v>
      </c>
      <c r="C1482" s="13">
        <f>_xlfn.XLOOKUP(A1482,Product_Name,Recorder_Level)</f>
        <v>43</v>
      </c>
      <c r="D1482" s="13">
        <f>IF(B1482&lt;=C1482,C1482-B1482,0)</f>
        <v>0</v>
      </c>
      <c r="E1482" s="13">
        <f t="shared" si="92"/>
        <v>0</v>
      </c>
      <c r="F1482" s="13">
        <f t="shared" si="93"/>
        <v>0</v>
      </c>
      <c r="G1482" s="13" t="str">
        <f>IF(B1482&lt;=C1482,C1482-B1482,"No Order Needed")</f>
        <v>No Order Needed</v>
      </c>
      <c r="H1482" s="13">
        <f t="shared" si="94"/>
        <v>0</v>
      </c>
      <c r="I1482" s="13" t="str">
        <f t="shared" si="95"/>
        <v>Ok</v>
      </c>
    </row>
    <row r="1483" spans="1:9" x14ac:dyDescent="0.3">
      <c r="A1483" s="13" t="s">
        <v>2964</v>
      </c>
      <c r="B1483" s="13">
        <f>VLOOKUP(A1483,VLookup_Data,4,FALSE)</f>
        <v>0</v>
      </c>
      <c r="C1483" s="13">
        <f>_xlfn.XLOOKUP(A1483,Product_Name,Recorder_Level)</f>
        <v>81</v>
      </c>
      <c r="D1483" s="13">
        <f>IF(B1483&lt;=C1483,C1483-B1483,0)</f>
        <v>81</v>
      </c>
      <c r="E1483" s="13">
        <f t="shared" si="92"/>
        <v>81</v>
      </c>
      <c r="F1483" s="13">
        <f t="shared" si="93"/>
        <v>81</v>
      </c>
      <c r="G1483" s="13">
        <f>IF(B1483&lt;=C1483,C1483-B1483,"No Order Needed")</f>
        <v>81</v>
      </c>
      <c r="H1483" s="13">
        <f t="shared" si="94"/>
        <v>91</v>
      </c>
      <c r="I1483" s="13" t="str">
        <f t="shared" si="95"/>
        <v>Urgent</v>
      </c>
    </row>
    <row r="1484" spans="1:9" x14ac:dyDescent="0.3">
      <c r="A1484" s="13" t="s">
        <v>2966</v>
      </c>
      <c r="B1484" s="13">
        <f>VLOOKUP(A1484,VLookup_Data,4,FALSE)</f>
        <v>116</v>
      </c>
      <c r="C1484" s="13">
        <f>_xlfn.XLOOKUP(A1484,Product_Name,Recorder_Level)</f>
        <v>90</v>
      </c>
      <c r="D1484" s="13">
        <f>IF(B1484&lt;=C1484,C1484-B1484,0)</f>
        <v>0</v>
      </c>
      <c r="E1484" s="13">
        <f t="shared" si="92"/>
        <v>0</v>
      </c>
      <c r="F1484" s="13">
        <f t="shared" si="93"/>
        <v>0</v>
      </c>
      <c r="G1484" s="13" t="str">
        <f>IF(B1484&lt;=C1484,C1484-B1484,"No Order Needed")</f>
        <v>No Order Needed</v>
      </c>
      <c r="H1484" s="13">
        <f t="shared" si="94"/>
        <v>0</v>
      </c>
      <c r="I1484" s="13" t="str">
        <f t="shared" si="95"/>
        <v>Ok</v>
      </c>
    </row>
    <row r="1485" spans="1:9" x14ac:dyDescent="0.3">
      <c r="A1485" s="13" t="s">
        <v>2971</v>
      </c>
      <c r="B1485" s="13">
        <f>VLOOKUP(A1485,VLookup_Data,4,FALSE)</f>
        <v>13</v>
      </c>
      <c r="C1485" s="13">
        <f>_xlfn.XLOOKUP(A1485,Product_Name,Recorder_Level)</f>
        <v>88</v>
      </c>
      <c r="D1485" s="13">
        <f>IF(B1485&lt;=C1485,C1485-B1485,0)</f>
        <v>75</v>
      </c>
      <c r="E1485" s="13">
        <f t="shared" si="92"/>
        <v>75</v>
      </c>
      <c r="F1485" s="13">
        <f t="shared" si="93"/>
        <v>75</v>
      </c>
      <c r="G1485" s="13">
        <f>IF(B1485&lt;=C1485,C1485-B1485,"No Order Needed")</f>
        <v>75</v>
      </c>
      <c r="H1485" s="13">
        <f t="shared" si="94"/>
        <v>85</v>
      </c>
      <c r="I1485" s="13" t="str">
        <f t="shared" si="95"/>
        <v>Reorder</v>
      </c>
    </row>
    <row r="1486" spans="1:9" x14ac:dyDescent="0.3">
      <c r="A1486" s="13" t="s">
        <v>2723</v>
      </c>
      <c r="B1486" s="13">
        <f>VLOOKUP(A1486,VLookup_Data,4,FALSE)</f>
        <v>11</v>
      </c>
      <c r="C1486" s="13">
        <f>_xlfn.XLOOKUP(A1486,Product_Name,Recorder_Level)</f>
        <v>36</v>
      </c>
      <c r="D1486" s="13">
        <f>IF(B1486&lt;=C1486,C1486-B1486,0)</f>
        <v>25</v>
      </c>
      <c r="E1486" s="13">
        <f t="shared" si="92"/>
        <v>25</v>
      </c>
      <c r="F1486" s="13">
        <f t="shared" si="93"/>
        <v>25</v>
      </c>
      <c r="G1486" s="13">
        <f>IF(B1486&lt;=C1486,C1486-B1486,"No Order Needed")</f>
        <v>25</v>
      </c>
      <c r="H1486" s="13">
        <f t="shared" si="94"/>
        <v>35</v>
      </c>
      <c r="I1486" s="13" t="str">
        <f t="shared" si="95"/>
        <v>Reorder</v>
      </c>
    </row>
    <row r="1487" spans="1:9" x14ac:dyDescent="0.3">
      <c r="A1487" s="13" t="s">
        <v>2974</v>
      </c>
      <c r="B1487" s="13">
        <f>VLOOKUP(A1487,VLookup_Data,4,FALSE)</f>
        <v>128</v>
      </c>
      <c r="C1487" s="13">
        <f>_xlfn.XLOOKUP(A1487,Product_Name,Recorder_Level)</f>
        <v>98</v>
      </c>
      <c r="D1487" s="13">
        <f>IF(B1487&lt;=C1487,C1487-B1487,0)</f>
        <v>0</v>
      </c>
      <c r="E1487" s="13">
        <f t="shared" si="92"/>
        <v>0</v>
      </c>
      <c r="F1487" s="13">
        <f t="shared" si="93"/>
        <v>0</v>
      </c>
      <c r="G1487" s="13" t="str">
        <f>IF(B1487&lt;=C1487,C1487-B1487,"No Order Needed")</f>
        <v>No Order Needed</v>
      </c>
      <c r="H1487" s="13">
        <f t="shared" si="94"/>
        <v>0</v>
      </c>
      <c r="I1487" s="13" t="str">
        <f t="shared" si="95"/>
        <v>Ok</v>
      </c>
    </row>
    <row r="1488" spans="1:9" x14ac:dyDescent="0.3">
      <c r="A1488" s="13" t="s">
        <v>2977</v>
      </c>
      <c r="B1488" s="13">
        <f>VLOOKUP(A1488,VLookup_Data,4,FALSE)</f>
        <v>108</v>
      </c>
      <c r="C1488" s="13">
        <f>_xlfn.XLOOKUP(A1488,Product_Name,Recorder_Level)</f>
        <v>95</v>
      </c>
      <c r="D1488" s="13">
        <f>IF(B1488&lt;=C1488,C1488-B1488,0)</f>
        <v>0</v>
      </c>
      <c r="E1488" s="13">
        <f t="shared" si="92"/>
        <v>0</v>
      </c>
      <c r="F1488" s="13">
        <f t="shared" si="93"/>
        <v>0</v>
      </c>
      <c r="G1488" s="13" t="str">
        <f>IF(B1488&lt;=C1488,C1488-B1488,"No Order Needed")</f>
        <v>No Order Needed</v>
      </c>
      <c r="H1488" s="13">
        <f t="shared" si="94"/>
        <v>0</v>
      </c>
      <c r="I1488" s="13" t="str">
        <f t="shared" si="95"/>
        <v>Ok</v>
      </c>
    </row>
    <row r="1489" spans="1:9" x14ac:dyDescent="0.3">
      <c r="A1489" s="13" t="s">
        <v>1215</v>
      </c>
      <c r="B1489" s="13">
        <f>VLOOKUP(A1489,VLookup_Data,4,FALSE)</f>
        <v>0</v>
      </c>
      <c r="C1489" s="13">
        <f>_xlfn.XLOOKUP(A1489,Product_Name,Recorder_Level)</f>
        <v>84</v>
      </c>
      <c r="D1489" s="13">
        <f>IF(B1489&lt;=C1489,C1489-B1489,0)</f>
        <v>84</v>
      </c>
      <c r="E1489" s="13">
        <f t="shared" si="92"/>
        <v>84</v>
      </c>
      <c r="F1489" s="13">
        <f t="shared" si="93"/>
        <v>84</v>
      </c>
      <c r="G1489" s="13">
        <f>IF(B1489&lt;=C1489,C1489-B1489,"No Order Needed")</f>
        <v>84</v>
      </c>
      <c r="H1489" s="13">
        <f t="shared" si="94"/>
        <v>94</v>
      </c>
      <c r="I1489" s="13" t="str">
        <f t="shared" si="95"/>
        <v>Urgent</v>
      </c>
    </row>
    <row r="1490" spans="1:9" x14ac:dyDescent="0.3">
      <c r="A1490" s="13" t="s">
        <v>1812</v>
      </c>
      <c r="B1490" s="13">
        <f>VLOOKUP(A1490,VLookup_Data,4,FALSE)</f>
        <v>163</v>
      </c>
      <c r="C1490" s="13">
        <f>_xlfn.XLOOKUP(A1490,Product_Name,Recorder_Level)</f>
        <v>78</v>
      </c>
      <c r="D1490" s="13">
        <f>IF(B1490&lt;=C1490,C1490-B1490,0)</f>
        <v>0</v>
      </c>
      <c r="E1490" s="13">
        <f t="shared" si="92"/>
        <v>0</v>
      </c>
      <c r="F1490" s="13">
        <f t="shared" si="93"/>
        <v>0</v>
      </c>
      <c r="G1490" s="13" t="str">
        <f>IF(B1490&lt;=C1490,C1490-B1490,"No Order Needed")</f>
        <v>No Order Needed</v>
      </c>
      <c r="H1490" s="13">
        <f t="shared" si="94"/>
        <v>0</v>
      </c>
      <c r="I1490" s="13" t="str">
        <f t="shared" si="95"/>
        <v>Ok</v>
      </c>
    </row>
    <row r="1491" spans="1:9" x14ac:dyDescent="0.3">
      <c r="A1491" s="13" t="s">
        <v>2114</v>
      </c>
      <c r="B1491" s="13">
        <f>VLOOKUP(A1491,VLookup_Data,4,FALSE)</f>
        <v>193</v>
      </c>
      <c r="C1491" s="13">
        <f>_xlfn.XLOOKUP(A1491,Product_Name,Recorder_Level)</f>
        <v>82</v>
      </c>
      <c r="D1491" s="13">
        <f>IF(B1491&lt;=C1491,C1491-B1491,0)</f>
        <v>0</v>
      </c>
      <c r="E1491" s="13">
        <f t="shared" si="92"/>
        <v>0</v>
      </c>
      <c r="F1491" s="13">
        <f t="shared" si="93"/>
        <v>0</v>
      </c>
      <c r="G1491" s="13" t="str">
        <f>IF(B1491&lt;=C1491,C1491-B1491,"No Order Needed")</f>
        <v>No Order Needed</v>
      </c>
      <c r="H1491" s="13">
        <f t="shared" si="94"/>
        <v>0</v>
      </c>
      <c r="I1491" s="13" t="str">
        <f t="shared" si="95"/>
        <v>Ok</v>
      </c>
    </row>
    <row r="1492" spans="1:9" x14ac:dyDescent="0.3">
      <c r="A1492" s="13" t="s">
        <v>2982</v>
      </c>
      <c r="B1492" s="13">
        <f>VLOOKUP(A1492,VLookup_Data,4,FALSE)</f>
        <v>161</v>
      </c>
      <c r="C1492" s="13">
        <f>_xlfn.XLOOKUP(A1492,Product_Name,Recorder_Level)</f>
        <v>90</v>
      </c>
      <c r="D1492" s="13">
        <f>IF(B1492&lt;=C1492,C1492-B1492,0)</f>
        <v>0</v>
      </c>
      <c r="E1492" s="13">
        <f t="shared" si="92"/>
        <v>0</v>
      </c>
      <c r="F1492" s="13">
        <f t="shared" si="93"/>
        <v>0</v>
      </c>
      <c r="G1492" s="13" t="str">
        <f>IF(B1492&lt;=C1492,C1492-B1492,"No Order Needed")</f>
        <v>No Order Needed</v>
      </c>
      <c r="H1492" s="13">
        <f t="shared" si="94"/>
        <v>0</v>
      </c>
      <c r="I1492" s="13" t="str">
        <f t="shared" si="95"/>
        <v>Ok</v>
      </c>
    </row>
    <row r="1493" spans="1:9" x14ac:dyDescent="0.3">
      <c r="A1493" s="13" t="s">
        <v>2984</v>
      </c>
      <c r="B1493" s="13">
        <f>VLOOKUP(A1493,VLookup_Data,4,FALSE)</f>
        <v>136</v>
      </c>
      <c r="C1493" s="13">
        <f>_xlfn.XLOOKUP(A1493,Product_Name,Recorder_Level)</f>
        <v>92</v>
      </c>
      <c r="D1493" s="13">
        <f>IF(B1493&lt;=C1493,C1493-B1493,0)</f>
        <v>0</v>
      </c>
      <c r="E1493" s="13">
        <f t="shared" si="92"/>
        <v>0</v>
      </c>
      <c r="F1493" s="13">
        <f t="shared" si="93"/>
        <v>0</v>
      </c>
      <c r="G1493" s="13" t="str">
        <f>IF(B1493&lt;=C1493,C1493-B1493,"No Order Needed")</f>
        <v>No Order Needed</v>
      </c>
      <c r="H1493" s="13">
        <f t="shared" si="94"/>
        <v>0</v>
      </c>
      <c r="I1493" s="13" t="str">
        <f t="shared" si="95"/>
        <v>Ok</v>
      </c>
    </row>
    <row r="1494" spans="1:9" x14ac:dyDescent="0.3">
      <c r="A1494" s="13" t="s">
        <v>2987</v>
      </c>
      <c r="B1494" s="13">
        <f>VLOOKUP(A1494,VLookup_Data,4,FALSE)</f>
        <v>191</v>
      </c>
      <c r="C1494" s="13">
        <f>_xlfn.XLOOKUP(A1494,Product_Name,Recorder_Level)</f>
        <v>44</v>
      </c>
      <c r="D1494" s="13">
        <f>IF(B1494&lt;=C1494,C1494-B1494,0)</f>
        <v>0</v>
      </c>
      <c r="E1494" s="13">
        <f t="shared" si="92"/>
        <v>0</v>
      </c>
      <c r="F1494" s="13">
        <f t="shared" si="93"/>
        <v>0</v>
      </c>
      <c r="G1494" s="13" t="str">
        <f>IF(B1494&lt;=C1494,C1494-B1494,"No Order Needed")</f>
        <v>No Order Needed</v>
      </c>
      <c r="H1494" s="13">
        <f t="shared" si="94"/>
        <v>0</v>
      </c>
      <c r="I1494" s="13" t="str">
        <f t="shared" si="95"/>
        <v>Ok</v>
      </c>
    </row>
    <row r="1495" spans="1:9" x14ac:dyDescent="0.3">
      <c r="A1495" s="13" t="s">
        <v>2989</v>
      </c>
      <c r="B1495" s="13">
        <f>VLOOKUP(A1495,VLookup_Data,4,FALSE)</f>
        <v>149</v>
      </c>
      <c r="C1495" s="13">
        <f>_xlfn.XLOOKUP(A1495,Product_Name,Recorder_Level)</f>
        <v>50</v>
      </c>
      <c r="D1495" s="13">
        <f>IF(B1495&lt;=C1495,C1495-B1495,0)</f>
        <v>0</v>
      </c>
      <c r="E1495" s="13">
        <f t="shared" si="92"/>
        <v>0</v>
      </c>
      <c r="F1495" s="13">
        <f t="shared" si="93"/>
        <v>0</v>
      </c>
      <c r="G1495" s="13" t="str">
        <f>IF(B1495&lt;=C1495,C1495-B1495,"No Order Needed")</f>
        <v>No Order Needed</v>
      </c>
      <c r="H1495" s="13">
        <f t="shared" si="94"/>
        <v>0</v>
      </c>
      <c r="I1495" s="13" t="str">
        <f t="shared" si="95"/>
        <v>Ok</v>
      </c>
    </row>
    <row r="1496" spans="1:9" x14ac:dyDescent="0.3">
      <c r="A1496" s="13" t="s">
        <v>104</v>
      </c>
      <c r="B1496" s="13">
        <f>VLOOKUP(A1496,VLookup_Data,4,FALSE)</f>
        <v>189</v>
      </c>
      <c r="C1496" s="13">
        <f>_xlfn.XLOOKUP(A1496,Product_Name,Recorder_Level)</f>
        <v>96</v>
      </c>
      <c r="D1496" s="13">
        <f>IF(B1496&lt;=C1496,C1496-B1496,0)</f>
        <v>0</v>
      </c>
      <c r="E1496" s="13">
        <f t="shared" si="92"/>
        <v>0</v>
      </c>
      <c r="F1496" s="13">
        <f t="shared" si="93"/>
        <v>0</v>
      </c>
      <c r="G1496" s="13" t="str">
        <f>IF(B1496&lt;=C1496,C1496-B1496,"No Order Needed")</f>
        <v>No Order Needed</v>
      </c>
      <c r="H1496" s="13">
        <f t="shared" si="94"/>
        <v>0</v>
      </c>
      <c r="I1496" s="13" t="str">
        <f t="shared" si="95"/>
        <v>Ok</v>
      </c>
    </row>
    <row r="1497" spans="1:9" x14ac:dyDescent="0.3">
      <c r="A1497" s="13" t="s">
        <v>2993</v>
      </c>
      <c r="B1497" s="13">
        <f>VLOOKUP(A1497,VLookup_Data,4,FALSE)</f>
        <v>87</v>
      </c>
      <c r="C1497" s="13">
        <f>_xlfn.XLOOKUP(A1497,Product_Name,Recorder_Level)</f>
        <v>20</v>
      </c>
      <c r="D1497" s="13">
        <f>IF(B1497&lt;=C1497,C1497-B1497,0)</f>
        <v>0</v>
      </c>
      <c r="E1497" s="13">
        <f t="shared" si="92"/>
        <v>0</v>
      </c>
      <c r="F1497" s="13">
        <f t="shared" si="93"/>
        <v>0</v>
      </c>
      <c r="G1497" s="13" t="str">
        <f>IF(B1497&lt;=C1497,C1497-B1497,"No Order Needed")</f>
        <v>No Order Needed</v>
      </c>
      <c r="H1497" s="13">
        <f t="shared" si="94"/>
        <v>0</v>
      </c>
      <c r="I1497" s="13" t="str">
        <f t="shared" si="95"/>
        <v>Ok</v>
      </c>
    </row>
    <row r="1498" spans="1:9" x14ac:dyDescent="0.3">
      <c r="A1498" s="13" t="s">
        <v>2995</v>
      </c>
      <c r="B1498" s="13">
        <f>VLOOKUP(A1498,VLookup_Data,4,FALSE)</f>
        <v>139</v>
      </c>
      <c r="C1498" s="13">
        <f>_xlfn.XLOOKUP(A1498,Product_Name,Recorder_Level)</f>
        <v>24</v>
      </c>
      <c r="D1498" s="13">
        <f>IF(B1498&lt;=C1498,C1498-B1498,0)</f>
        <v>0</v>
      </c>
      <c r="E1498" s="13">
        <f t="shared" si="92"/>
        <v>0</v>
      </c>
      <c r="F1498" s="13">
        <f t="shared" si="93"/>
        <v>0</v>
      </c>
      <c r="G1498" s="13" t="str">
        <f>IF(B1498&lt;=C1498,C1498-B1498,"No Order Needed")</f>
        <v>No Order Needed</v>
      </c>
      <c r="H1498" s="13">
        <f t="shared" si="94"/>
        <v>0</v>
      </c>
      <c r="I1498" s="13" t="str">
        <f t="shared" si="95"/>
        <v>Ok</v>
      </c>
    </row>
    <row r="1499" spans="1:9" x14ac:dyDescent="0.3">
      <c r="A1499" s="13" t="s">
        <v>2997</v>
      </c>
      <c r="B1499" s="13">
        <f>VLOOKUP(A1499,VLookup_Data,4,FALSE)</f>
        <v>139</v>
      </c>
      <c r="C1499" s="13">
        <f>_xlfn.XLOOKUP(A1499,Product_Name,Recorder_Level)</f>
        <v>37</v>
      </c>
      <c r="D1499" s="13">
        <f>IF(B1499&lt;=C1499,C1499-B1499,0)</f>
        <v>0</v>
      </c>
      <c r="E1499" s="13">
        <f t="shared" si="92"/>
        <v>0</v>
      </c>
      <c r="F1499" s="13">
        <f t="shared" si="93"/>
        <v>0</v>
      </c>
      <c r="G1499" s="13" t="str">
        <f>IF(B1499&lt;=C1499,C1499-B1499,"No Order Needed")</f>
        <v>No Order Needed</v>
      </c>
      <c r="H1499" s="13">
        <f t="shared" si="94"/>
        <v>0</v>
      </c>
      <c r="I1499" s="13" t="str">
        <f t="shared" si="95"/>
        <v>Ok</v>
      </c>
    </row>
    <row r="1500" spans="1:9" x14ac:dyDescent="0.3">
      <c r="A1500" s="13" t="s">
        <v>2999</v>
      </c>
      <c r="B1500" s="13">
        <f>VLOOKUP(A1500,VLookup_Data,4,FALSE)</f>
        <v>107</v>
      </c>
      <c r="C1500" s="13">
        <f>_xlfn.XLOOKUP(A1500,Product_Name,Recorder_Level)</f>
        <v>36</v>
      </c>
      <c r="D1500" s="13">
        <f>IF(B1500&lt;=C1500,C1500-B1500,0)</f>
        <v>0</v>
      </c>
      <c r="E1500" s="13">
        <f t="shared" si="92"/>
        <v>0</v>
      </c>
      <c r="F1500" s="13">
        <f t="shared" si="93"/>
        <v>0</v>
      </c>
      <c r="G1500" s="13" t="str">
        <f>IF(B1500&lt;=C1500,C1500-B1500,"No Order Needed")</f>
        <v>No Order Needed</v>
      </c>
      <c r="H1500" s="13">
        <f t="shared" si="94"/>
        <v>0</v>
      </c>
      <c r="I1500" s="13" t="str">
        <f t="shared" si="95"/>
        <v>Ok</v>
      </c>
    </row>
    <row r="1501" spans="1:9" x14ac:dyDescent="0.3">
      <c r="A1501" s="13" t="s">
        <v>3001</v>
      </c>
      <c r="B1501" s="13">
        <f>VLOOKUP(A1501,VLookup_Data,4,FALSE)</f>
        <v>44</v>
      </c>
      <c r="C1501" s="13">
        <f>_xlfn.XLOOKUP(A1501,Product_Name,Recorder_Level)</f>
        <v>77</v>
      </c>
      <c r="D1501" s="13">
        <f>IF(B1501&lt;=C1501,C1501-B1501,0)</f>
        <v>33</v>
      </c>
      <c r="E1501" s="13">
        <f t="shared" si="92"/>
        <v>33</v>
      </c>
      <c r="F1501" s="13">
        <f t="shared" si="93"/>
        <v>33</v>
      </c>
      <c r="G1501" s="13">
        <f>IF(B1501&lt;=C1501,C1501-B1501,"No Order Needed")</f>
        <v>33</v>
      </c>
      <c r="H1501" s="13">
        <f t="shared" si="94"/>
        <v>43</v>
      </c>
      <c r="I1501" s="13" t="str">
        <f t="shared" si="95"/>
        <v>Reorder</v>
      </c>
    </row>
    <row r="1502" spans="1:9" x14ac:dyDescent="0.3">
      <c r="A1502" s="13" t="s">
        <v>895</v>
      </c>
      <c r="B1502" s="13">
        <f>VLOOKUP(A1502,VLookup_Data,4,FALSE)</f>
        <v>88</v>
      </c>
      <c r="C1502" s="13">
        <f>_xlfn.XLOOKUP(A1502,Product_Name,Recorder_Level)</f>
        <v>34</v>
      </c>
      <c r="D1502" s="13">
        <f>IF(B1502&lt;=C1502,C1502-B1502,0)</f>
        <v>0</v>
      </c>
      <c r="E1502" s="13">
        <f t="shared" si="92"/>
        <v>0</v>
      </c>
      <c r="F1502" s="13">
        <f t="shared" si="93"/>
        <v>0</v>
      </c>
      <c r="G1502" s="13" t="str">
        <f>IF(B1502&lt;=C1502,C1502-B1502,"No Order Needed")</f>
        <v>No Order Needed</v>
      </c>
      <c r="H1502" s="13">
        <f t="shared" si="94"/>
        <v>0</v>
      </c>
      <c r="I1502" s="13" t="str">
        <f t="shared" si="95"/>
        <v>Ok</v>
      </c>
    </row>
    <row r="1503" spans="1:9" x14ac:dyDescent="0.3">
      <c r="A1503" s="13" t="s">
        <v>3005</v>
      </c>
      <c r="B1503" s="13">
        <f>VLOOKUP(A1503,VLookup_Data,4,FALSE)</f>
        <v>100</v>
      </c>
      <c r="C1503" s="13">
        <f>_xlfn.XLOOKUP(A1503,Product_Name,Recorder_Level)</f>
        <v>51</v>
      </c>
      <c r="D1503" s="13">
        <f>IF(B1503&lt;=C1503,C1503-B1503,0)</f>
        <v>0</v>
      </c>
      <c r="E1503" s="13">
        <f t="shared" si="92"/>
        <v>0</v>
      </c>
      <c r="F1503" s="13">
        <f t="shared" si="93"/>
        <v>0</v>
      </c>
      <c r="G1503" s="13" t="str">
        <f>IF(B1503&lt;=C1503,C1503-B1503,"No Order Needed")</f>
        <v>No Order Needed</v>
      </c>
      <c r="H1503" s="13">
        <f t="shared" si="94"/>
        <v>0</v>
      </c>
      <c r="I1503" s="13" t="str">
        <f t="shared" si="95"/>
        <v>Ok</v>
      </c>
    </row>
    <row r="1504" spans="1:9" x14ac:dyDescent="0.3">
      <c r="A1504" s="13" t="s">
        <v>2596</v>
      </c>
      <c r="B1504" s="13">
        <f>VLOOKUP(A1504,VLookup_Data,4,FALSE)</f>
        <v>85</v>
      </c>
      <c r="C1504" s="13">
        <f>_xlfn.XLOOKUP(A1504,Product_Name,Recorder_Level)</f>
        <v>93</v>
      </c>
      <c r="D1504" s="13">
        <f>IF(B1504&lt;=C1504,C1504-B1504,0)</f>
        <v>8</v>
      </c>
      <c r="E1504" s="13">
        <f t="shared" si="92"/>
        <v>8</v>
      </c>
      <c r="F1504" s="13">
        <f t="shared" si="93"/>
        <v>8</v>
      </c>
      <c r="G1504" s="13">
        <f>IF(B1504&lt;=C1504,C1504-B1504,"No Order Needed")</f>
        <v>8</v>
      </c>
      <c r="H1504" s="13">
        <f t="shared" si="94"/>
        <v>18</v>
      </c>
      <c r="I1504" s="13" t="str">
        <f t="shared" si="95"/>
        <v>Reorder</v>
      </c>
    </row>
    <row r="1505" spans="1:9" x14ac:dyDescent="0.3">
      <c r="A1505" s="13" t="s">
        <v>3008</v>
      </c>
      <c r="B1505" s="13">
        <f>VLOOKUP(A1505,VLookup_Data,4,FALSE)</f>
        <v>75</v>
      </c>
      <c r="C1505" s="13">
        <f>_xlfn.XLOOKUP(A1505,Product_Name,Recorder_Level)</f>
        <v>67</v>
      </c>
      <c r="D1505" s="13">
        <f>IF(B1505&lt;=C1505,C1505-B1505,0)</f>
        <v>0</v>
      </c>
      <c r="E1505" s="13">
        <f t="shared" si="92"/>
        <v>0</v>
      </c>
      <c r="F1505" s="13">
        <f t="shared" si="93"/>
        <v>0</v>
      </c>
      <c r="G1505" s="13" t="str">
        <f>IF(B1505&lt;=C1505,C1505-B1505,"No Order Needed")</f>
        <v>No Order Needed</v>
      </c>
      <c r="H1505" s="13">
        <f t="shared" si="94"/>
        <v>2</v>
      </c>
      <c r="I1505" s="13" t="str">
        <f t="shared" si="95"/>
        <v>Ok</v>
      </c>
    </row>
    <row r="1506" spans="1:9" x14ac:dyDescent="0.3">
      <c r="A1506" s="13" t="s">
        <v>2633</v>
      </c>
      <c r="B1506" s="13">
        <f>VLOOKUP(A1506,VLookup_Data,4,FALSE)</f>
        <v>68</v>
      </c>
      <c r="C1506" s="13">
        <f>_xlfn.XLOOKUP(A1506,Product_Name,Recorder_Level)</f>
        <v>39</v>
      </c>
      <c r="D1506" s="13">
        <f>IF(B1506&lt;=C1506,C1506-B1506,0)</f>
        <v>0</v>
      </c>
      <c r="E1506" s="13">
        <f t="shared" si="92"/>
        <v>0</v>
      </c>
      <c r="F1506" s="13">
        <f t="shared" si="93"/>
        <v>0</v>
      </c>
      <c r="G1506" s="13" t="str">
        <f>IF(B1506&lt;=C1506,C1506-B1506,"No Order Needed")</f>
        <v>No Order Needed</v>
      </c>
      <c r="H1506" s="13">
        <f t="shared" si="94"/>
        <v>0</v>
      </c>
      <c r="I1506" s="13" t="str">
        <f t="shared" si="95"/>
        <v>Ok</v>
      </c>
    </row>
    <row r="1507" spans="1:9" x14ac:dyDescent="0.3">
      <c r="A1507" s="13" t="s">
        <v>460</v>
      </c>
      <c r="B1507" s="13">
        <f>VLOOKUP(A1507,VLookup_Data,4,FALSE)</f>
        <v>0</v>
      </c>
      <c r="C1507" s="13">
        <f>_xlfn.XLOOKUP(A1507,Product_Name,Recorder_Level)</f>
        <v>49</v>
      </c>
      <c r="D1507" s="13">
        <f>IF(B1507&lt;=C1507,C1507-B1507,0)</f>
        <v>49</v>
      </c>
      <c r="E1507" s="13">
        <f t="shared" si="92"/>
        <v>49</v>
      </c>
      <c r="F1507" s="13">
        <f t="shared" si="93"/>
        <v>49</v>
      </c>
      <c r="G1507" s="13">
        <f>IF(B1507&lt;=C1507,C1507-B1507,"No Order Needed")</f>
        <v>49</v>
      </c>
      <c r="H1507" s="13">
        <f t="shared" si="94"/>
        <v>59</v>
      </c>
      <c r="I1507" s="13" t="str">
        <f t="shared" si="95"/>
        <v>Urgent</v>
      </c>
    </row>
    <row r="1508" spans="1:9" x14ac:dyDescent="0.3">
      <c r="A1508" s="13" t="s">
        <v>3012</v>
      </c>
      <c r="B1508" s="13">
        <f>VLOOKUP(A1508,VLookup_Data,4,FALSE)</f>
        <v>136</v>
      </c>
      <c r="C1508" s="13">
        <f>_xlfn.XLOOKUP(A1508,Product_Name,Recorder_Level)</f>
        <v>96</v>
      </c>
      <c r="D1508" s="13">
        <f>IF(B1508&lt;=C1508,C1508-B1508,0)</f>
        <v>0</v>
      </c>
      <c r="E1508" s="13">
        <f t="shared" si="92"/>
        <v>0</v>
      </c>
      <c r="F1508" s="13">
        <f t="shared" si="93"/>
        <v>0</v>
      </c>
      <c r="G1508" s="13" t="str">
        <f>IF(B1508&lt;=C1508,C1508-B1508,"No Order Needed")</f>
        <v>No Order Needed</v>
      </c>
      <c r="H1508" s="13">
        <f t="shared" si="94"/>
        <v>0</v>
      </c>
      <c r="I1508" s="13" t="str">
        <f t="shared" si="95"/>
        <v>Ok</v>
      </c>
    </row>
    <row r="1509" spans="1:9" x14ac:dyDescent="0.3">
      <c r="A1509" s="13" t="s">
        <v>3015</v>
      </c>
      <c r="B1509" s="13">
        <f>VLOOKUP(A1509,VLookup_Data,4,FALSE)</f>
        <v>67</v>
      </c>
      <c r="C1509" s="13">
        <f>_xlfn.XLOOKUP(A1509,Product_Name,Recorder_Level)</f>
        <v>59</v>
      </c>
      <c r="D1509" s="13">
        <f>IF(B1509&lt;=C1509,C1509-B1509,0)</f>
        <v>0</v>
      </c>
      <c r="E1509" s="13">
        <f t="shared" si="92"/>
        <v>0</v>
      </c>
      <c r="F1509" s="13">
        <f t="shared" si="93"/>
        <v>0</v>
      </c>
      <c r="G1509" s="13" t="str">
        <f>IF(B1509&lt;=C1509,C1509-B1509,"No Order Needed")</f>
        <v>No Order Needed</v>
      </c>
      <c r="H1509" s="13">
        <f t="shared" si="94"/>
        <v>2</v>
      </c>
      <c r="I1509" s="13" t="str">
        <f t="shared" si="95"/>
        <v>Ok</v>
      </c>
    </row>
    <row r="1510" spans="1:9" x14ac:dyDescent="0.3">
      <c r="A1510" s="13" t="s">
        <v>1959</v>
      </c>
      <c r="B1510" s="13">
        <f>VLOOKUP(A1510,VLookup_Data,4,FALSE)</f>
        <v>71</v>
      </c>
      <c r="C1510" s="13">
        <f>_xlfn.XLOOKUP(A1510,Product_Name,Recorder_Level)</f>
        <v>38</v>
      </c>
      <c r="D1510" s="13">
        <f>IF(B1510&lt;=C1510,C1510-B1510,0)</f>
        <v>0</v>
      </c>
      <c r="E1510" s="13">
        <f t="shared" si="92"/>
        <v>0</v>
      </c>
      <c r="F1510" s="13">
        <f t="shared" si="93"/>
        <v>0</v>
      </c>
      <c r="G1510" s="13" t="str">
        <f>IF(B1510&lt;=C1510,C1510-B1510,"No Order Needed")</f>
        <v>No Order Needed</v>
      </c>
      <c r="H1510" s="13">
        <f t="shared" si="94"/>
        <v>0</v>
      </c>
      <c r="I1510" s="13" t="str">
        <f t="shared" si="95"/>
        <v>Ok</v>
      </c>
    </row>
    <row r="1511" spans="1:9" x14ac:dyDescent="0.3">
      <c r="A1511" s="13" t="s">
        <v>3018</v>
      </c>
      <c r="B1511" s="13">
        <f>VLOOKUP(A1511,VLookup_Data,4,FALSE)</f>
        <v>140</v>
      </c>
      <c r="C1511" s="13">
        <f>_xlfn.XLOOKUP(A1511,Product_Name,Recorder_Level)</f>
        <v>46</v>
      </c>
      <c r="D1511" s="13">
        <f>IF(B1511&lt;=C1511,C1511-B1511,0)</f>
        <v>0</v>
      </c>
      <c r="E1511" s="13">
        <f t="shared" si="92"/>
        <v>0</v>
      </c>
      <c r="F1511" s="13">
        <f t="shared" si="93"/>
        <v>0</v>
      </c>
      <c r="G1511" s="13" t="str">
        <f>IF(B1511&lt;=C1511,C1511-B1511,"No Order Needed")</f>
        <v>No Order Needed</v>
      </c>
      <c r="H1511" s="13">
        <f t="shared" si="94"/>
        <v>0</v>
      </c>
      <c r="I1511" s="13" t="str">
        <f t="shared" si="95"/>
        <v>Ok</v>
      </c>
    </row>
    <row r="1512" spans="1:9" x14ac:dyDescent="0.3">
      <c r="A1512" s="13" t="s">
        <v>1114</v>
      </c>
      <c r="B1512" s="13">
        <f>VLOOKUP(A1512,VLookup_Data,4,FALSE)</f>
        <v>134</v>
      </c>
      <c r="C1512" s="13">
        <f>_xlfn.XLOOKUP(A1512,Product_Name,Recorder_Level)</f>
        <v>42</v>
      </c>
      <c r="D1512" s="13">
        <f>IF(B1512&lt;=C1512,C1512-B1512,0)</f>
        <v>0</v>
      </c>
      <c r="E1512" s="13">
        <f t="shared" si="92"/>
        <v>0</v>
      </c>
      <c r="F1512" s="13">
        <f t="shared" si="93"/>
        <v>0</v>
      </c>
      <c r="G1512" s="13" t="str">
        <f>IF(B1512&lt;=C1512,C1512-B1512,"No Order Needed")</f>
        <v>No Order Needed</v>
      </c>
      <c r="H1512" s="13">
        <f t="shared" si="94"/>
        <v>0</v>
      </c>
      <c r="I1512" s="13" t="str">
        <f t="shared" si="95"/>
        <v>Ok</v>
      </c>
    </row>
    <row r="1513" spans="1:9" x14ac:dyDescent="0.3">
      <c r="A1513" s="13" t="s">
        <v>3021</v>
      </c>
      <c r="B1513" s="13">
        <f>VLOOKUP(A1513,VLookup_Data,4,FALSE)</f>
        <v>51</v>
      </c>
      <c r="C1513" s="13">
        <f>_xlfn.XLOOKUP(A1513,Product_Name,Recorder_Level)</f>
        <v>62</v>
      </c>
      <c r="D1513" s="13">
        <f>IF(B1513&lt;=C1513,C1513-B1513,0)</f>
        <v>11</v>
      </c>
      <c r="E1513" s="13">
        <f t="shared" si="92"/>
        <v>11</v>
      </c>
      <c r="F1513" s="13">
        <f t="shared" si="93"/>
        <v>11</v>
      </c>
      <c r="G1513" s="13">
        <f>IF(B1513&lt;=C1513,C1513-B1513,"No Order Needed")</f>
        <v>11</v>
      </c>
      <c r="H1513" s="13">
        <f t="shared" si="94"/>
        <v>21</v>
      </c>
      <c r="I1513" s="13" t="str">
        <f t="shared" si="95"/>
        <v>Reorder</v>
      </c>
    </row>
    <row r="1514" spans="1:9" x14ac:dyDescent="0.3">
      <c r="A1514" s="13" t="s">
        <v>2036</v>
      </c>
      <c r="B1514" s="13">
        <f>VLOOKUP(A1514,VLookup_Data,4,FALSE)</f>
        <v>167</v>
      </c>
      <c r="C1514" s="13">
        <f>_xlfn.XLOOKUP(A1514,Product_Name,Recorder_Level)</f>
        <v>43</v>
      </c>
      <c r="D1514" s="13">
        <f>IF(B1514&lt;=C1514,C1514-B1514,0)</f>
        <v>0</v>
      </c>
      <c r="E1514" s="13">
        <f t="shared" si="92"/>
        <v>0</v>
      </c>
      <c r="F1514" s="13">
        <f t="shared" si="93"/>
        <v>0</v>
      </c>
      <c r="G1514" s="13" t="str">
        <f>IF(B1514&lt;=C1514,C1514-B1514,"No Order Needed")</f>
        <v>No Order Needed</v>
      </c>
      <c r="H1514" s="13">
        <f t="shared" si="94"/>
        <v>0</v>
      </c>
      <c r="I1514" s="13" t="str">
        <f t="shared" si="95"/>
        <v>Ok</v>
      </c>
    </row>
    <row r="1515" spans="1:9" x14ac:dyDescent="0.3">
      <c r="A1515" s="13" t="s">
        <v>3024</v>
      </c>
      <c r="B1515" s="13">
        <f>VLOOKUP(A1515,VLookup_Data,4,FALSE)</f>
        <v>68</v>
      </c>
      <c r="C1515" s="13">
        <f>_xlfn.XLOOKUP(A1515,Product_Name,Recorder_Level)</f>
        <v>58</v>
      </c>
      <c r="D1515" s="13">
        <f>IF(B1515&lt;=C1515,C1515-B1515,0)</f>
        <v>0</v>
      </c>
      <c r="E1515" s="13">
        <f t="shared" si="92"/>
        <v>0</v>
      </c>
      <c r="F1515" s="13">
        <f t="shared" si="93"/>
        <v>0</v>
      </c>
      <c r="G1515" s="13" t="str">
        <f>IF(B1515&lt;=C1515,C1515-B1515,"No Order Needed")</f>
        <v>No Order Needed</v>
      </c>
      <c r="H1515" s="13">
        <f t="shared" si="94"/>
        <v>0</v>
      </c>
      <c r="I1515" s="13" t="str">
        <f t="shared" si="95"/>
        <v>Ok</v>
      </c>
    </row>
    <row r="1516" spans="1:9" x14ac:dyDescent="0.3">
      <c r="A1516" s="13" t="s">
        <v>6493</v>
      </c>
      <c r="B1516" s="13">
        <f>VLOOKUP(A1516,VLookup_Data,4,FALSE)</f>
        <v>0</v>
      </c>
      <c r="C1516" s="13">
        <f>_xlfn.XLOOKUP(A1516,Product_Name,Recorder_Level)</f>
        <v>59</v>
      </c>
      <c r="D1516" s="13">
        <f>IF(B1516&lt;=C1516,C1516-B1516,0)</f>
        <v>59</v>
      </c>
      <c r="E1516" s="13">
        <f t="shared" si="92"/>
        <v>59</v>
      </c>
      <c r="F1516" s="13">
        <f t="shared" si="93"/>
        <v>59</v>
      </c>
      <c r="G1516" s="13">
        <f>IF(B1516&lt;=C1516,C1516-B1516,"No Order Needed")</f>
        <v>59</v>
      </c>
      <c r="H1516" s="13">
        <f t="shared" si="94"/>
        <v>69</v>
      </c>
      <c r="I1516" s="13" t="str">
        <f t="shared" si="95"/>
        <v>Urgent</v>
      </c>
    </row>
    <row r="1517" spans="1:9" x14ac:dyDescent="0.3">
      <c r="A1517" s="13" t="s">
        <v>3029</v>
      </c>
      <c r="B1517" s="13">
        <f>VLOOKUP(A1517,VLookup_Data,4,FALSE)</f>
        <v>172</v>
      </c>
      <c r="C1517" s="13">
        <f>_xlfn.XLOOKUP(A1517,Product_Name,Recorder_Level)</f>
        <v>54</v>
      </c>
      <c r="D1517" s="13">
        <f>IF(B1517&lt;=C1517,C1517-B1517,0)</f>
        <v>0</v>
      </c>
      <c r="E1517" s="13">
        <f t="shared" si="92"/>
        <v>0</v>
      </c>
      <c r="F1517" s="13">
        <f t="shared" si="93"/>
        <v>0</v>
      </c>
      <c r="G1517" s="13" t="str">
        <f>IF(B1517&lt;=C1517,C1517-B1517,"No Order Needed")</f>
        <v>No Order Needed</v>
      </c>
      <c r="H1517" s="13">
        <f t="shared" si="94"/>
        <v>0</v>
      </c>
      <c r="I1517" s="13" t="str">
        <f t="shared" si="95"/>
        <v>Ok</v>
      </c>
    </row>
    <row r="1518" spans="1:9" x14ac:dyDescent="0.3">
      <c r="A1518" s="13" t="s">
        <v>3031</v>
      </c>
      <c r="B1518" s="13">
        <f>VLOOKUP(A1518,VLookup_Data,4,FALSE)</f>
        <v>10</v>
      </c>
      <c r="C1518" s="13">
        <f>_xlfn.XLOOKUP(A1518,Product_Name,Recorder_Level)</f>
        <v>90</v>
      </c>
      <c r="D1518" s="13">
        <f>IF(B1518&lt;=C1518,C1518-B1518,0)</f>
        <v>80</v>
      </c>
      <c r="E1518" s="13">
        <f t="shared" si="92"/>
        <v>80</v>
      </c>
      <c r="F1518" s="13">
        <f t="shared" si="93"/>
        <v>80</v>
      </c>
      <c r="G1518" s="13">
        <f>IF(B1518&lt;=C1518,C1518-B1518,"No Order Needed")</f>
        <v>80</v>
      </c>
      <c r="H1518" s="13">
        <f t="shared" si="94"/>
        <v>90</v>
      </c>
      <c r="I1518" s="13" t="str">
        <f t="shared" si="95"/>
        <v>Reorder</v>
      </c>
    </row>
    <row r="1519" spans="1:9" x14ac:dyDescent="0.3">
      <c r="A1519" s="13" t="s">
        <v>3033</v>
      </c>
      <c r="B1519" s="13">
        <f>VLOOKUP(A1519,VLookup_Data,4,FALSE)</f>
        <v>115</v>
      </c>
      <c r="C1519" s="13">
        <f>_xlfn.XLOOKUP(A1519,Product_Name,Recorder_Level)</f>
        <v>53</v>
      </c>
      <c r="D1519" s="13">
        <f>IF(B1519&lt;=C1519,C1519-B1519,0)</f>
        <v>0</v>
      </c>
      <c r="E1519" s="13">
        <f t="shared" si="92"/>
        <v>0</v>
      </c>
      <c r="F1519" s="13">
        <f t="shared" si="93"/>
        <v>0</v>
      </c>
      <c r="G1519" s="13" t="str">
        <f>IF(B1519&lt;=C1519,C1519-B1519,"No Order Needed")</f>
        <v>No Order Needed</v>
      </c>
      <c r="H1519" s="13">
        <f t="shared" si="94"/>
        <v>0</v>
      </c>
      <c r="I1519" s="13" t="str">
        <f t="shared" si="95"/>
        <v>Ok</v>
      </c>
    </row>
    <row r="1520" spans="1:9" x14ac:dyDescent="0.3">
      <c r="A1520" s="13" t="s">
        <v>3035</v>
      </c>
      <c r="B1520" s="13">
        <f>VLOOKUP(A1520,VLookup_Data,4,FALSE)</f>
        <v>0</v>
      </c>
      <c r="C1520" s="13">
        <f>_xlfn.XLOOKUP(A1520,Product_Name,Recorder_Level)</f>
        <v>90</v>
      </c>
      <c r="D1520" s="13">
        <f>IF(B1520&lt;=C1520,C1520-B1520,0)</f>
        <v>90</v>
      </c>
      <c r="E1520" s="13">
        <f t="shared" si="92"/>
        <v>90</v>
      </c>
      <c r="F1520" s="13">
        <f t="shared" si="93"/>
        <v>90</v>
      </c>
      <c r="G1520" s="13">
        <f>IF(B1520&lt;=C1520,C1520-B1520,"No Order Needed")</f>
        <v>90</v>
      </c>
      <c r="H1520" s="13">
        <f t="shared" si="94"/>
        <v>100</v>
      </c>
      <c r="I1520" s="13" t="str">
        <f t="shared" si="95"/>
        <v>Urgent</v>
      </c>
    </row>
    <row r="1521" spans="1:9" x14ac:dyDescent="0.3">
      <c r="A1521" s="13" t="s">
        <v>3037</v>
      </c>
      <c r="B1521" s="13">
        <f>VLOOKUP(A1521,VLookup_Data,4,FALSE)</f>
        <v>40</v>
      </c>
      <c r="C1521" s="13">
        <f>_xlfn.XLOOKUP(A1521,Product_Name,Recorder_Level)</f>
        <v>82</v>
      </c>
      <c r="D1521" s="13">
        <f>IF(B1521&lt;=C1521,C1521-B1521,0)</f>
        <v>42</v>
      </c>
      <c r="E1521" s="13">
        <f t="shared" si="92"/>
        <v>42</v>
      </c>
      <c r="F1521" s="13">
        <f t="shared" si="93"/>
        <v>42</v>
      </c>
      <c r="G1521" s="13">
        <f>IF(B1521&lt;=C1521,C1521-B1521,"No Order Needed")</f>
        <v>42</v>
      </c>
      <c r="H1521" s="13">
        <f t="shared" si="94"/>
        <v>52</v>
      </c>
      <c r="I1521" s="13" t="str">
        <f t="shared" si="95"/>
        <v>Reorder</v>
      </c>
    </row>
    <row r="1522" spans="1:9" x14ac:dyDescent="0.3">
      <c r="A1522" s="13" t="s">
        <v>3040</v>
      </c>
      <c r="B1522" s="13">
        <f>VLOOKUP(A1522,VLookup_Data,4,FALSE)</f>
        <v>150</v>
      </c>
      <c r="C1522" s="13">
        <f>_xlfn.XLOOKUP(A1522,Product_Name,Recorder_Level)</f>
        <v>89</v>
      </c>
      <c r="D1522" s="13">
        <f>IF(B1522&lt;=C1522,C1522-B1522,0)</f>
        <v>0</v>
      </c>
      <c r="E1522" s="13">
        <f t="shared" si="92"/>
        <v>0</v>
      </c>
      <c r="F1522" s="13">
        <f t="shared" si="93"/>
        <v>0</v>
      </c>
      <c r="G1522" s="13" t="str">
        <f>IF(B1522&lt;=C1522,C1522-B1522,"No Order Needed")</f>
        <v>No Order Needed</v>
      </c>
      <c r="H1522" s="13">
        <f t="shared" si="94"/>
        <v>0</v>
      </c>
      <c r="I1522" s="13" t="str">
        <f t="shared" si="95"/>
        <v>Ok</v>
      </c>
    </row>
    <row r="1523" spans="1:9" x14ac:dyDescent="0.3">
      <c r="A1523" s="13" t="s">
        <v>3042</v>
      </c>
      <c r="B1523" s="13">
        <f>VLOOKUP(A1523,VLookup_Data,4,FALSE)</f>
        <v>83</v>
      </c>
      <c r="C1523" s="13">
        <f>_xlfn.XLOOKUP(A1523,Product_Name,Recorder_Level)</f>
        <v>98</v>
      </c>
      <c r="D1523" s="13">
        <f>IF(B1523&lt;=C1523,C1523-B1523,0)</f>
        <v>15</v>
      </c>
      <c r="E1523" s="13">
        <f t="shared" si="92"/>
        <v>15</v>
      </c>
      <c r="F1523" s="13">
        <f t="shared" si="93"/>
        <v>15</v>
      </c>
      <c r="G1523" s="13">
        <f>IF(B1523&lt;=C1523,C1523-B1523,"No Order Needed")</f>
        <v>15</v>
      </c>
      <c r="H1523" s="13">
        <f t="shared" si="94"/>
        <v>25</v>
      </c>
      <c r="I1523" s="13" t="str">
        <f t="shared" si="95"/>
        <v>Reorder</v>
      </c>
    </row>
    <row r="1524" spans="1:9" x14ac:dyDescent="0.3">
      <c r="A1524" s="13" t="s">
        <v>3044</v>
      </c>
      <c r="B1524" s="13">
        <f>VLOOKUP(A1524,VLookup_Data,4,FALSE)</f>
        <v>71</v>
      </c>
      <c r="C1524" s="13">
        <f>_xlfn.XLOOKUP(A1524,Product_Name,Recorder_Level)</f>
        <v>56</v>
      </c>
      <c r="D1524" s="13">
        <f>IF(B1524&lt;=C1524,C1524-B1524,0)</f>
        <v>0</v>
      </c>
      <c r="E1524" s="13">
        <f t="shared" si="92"/>
        <v>0</v>
      </c>
      <c r="F1524" s="13">
        <f t="shared" si="93"/>
        <v>0</v>
      </c>
      <c r="G1524" s="13" t="str">
        <f>IF(B1524&lt;=C1524,C1524-B1524,"No Order Needed")</f>
        <v>No Order Needed</v>
      </c>
      <c r="H1524" s="13">
        <f t="shared" si="94"/>
        <v>0</v>
      </c>
      <c r="I1524" s="13" t="str">
        <f t="shared" si="95"/>
        <v>Ok</v>
      </c>
    </row>
    <row r="1525" spans="1:9" x14ac:dyDescent="0.3">
      <c r="A1525" s="13" t="s">
        <v>3046</v>
      </c>
      <c r="B1525" s="13">
        <f>VLOOKUP(A1525,VLookup_Data,4,FALSE)</f>
        <v>21</v>
      </c>
      <c r="C1525" s="13">
        <f>_xlfn.XLOOKUP(A1525,Product_Name,Recorder_Level)</f>
        <v>24</v>
      </c>
      <c r="D1525" s="13">
        <f>IF(B1525&lt;=C1525,C1525-B1525,0)</f>
        <v>3</v>
      </c>
      <c r="E1525" s="13">
        <f t="shared" si="92"/>
        <v>3</v>
      </c>
      <c r="F1525" s="13">
        <f t="shared" si="93"/>
        <v>3</v>
      </c>
      <c r="G1525" s="13">
        <f>IF(B1525&lt;=C1525,C1525-B1525,"No Order Needed")</f>
        <v>3</v>
      </c>
      <c r="H1525" s="13">
        <f t="shared" si="94"/>
        <v>13</v>
      </c>
      <c r="I1525" s="13" t="str">
        <f t="shared" si="95"/>
        <v>Reorder</v>
      </c>
    </row>
    <row r="1526" spans="1:9" x14ac:dyDescent="0.3">
      <c r="A1526" s="13" t="s">
        <v>3048</v>
      </c>
      <c r="B1526" s="13">
        <f>VLOOKUP(A1526,VLookup_Data,4,FALSE)</f>
        <v>117</v>
      </c>
      <c r="C1526" s="13">
        <f>_xlfn.XLOOKUP(A1526,Product_Name,Recorder_Level)</f>
        <v>56</v>
      </c>
      <c r="D1526" s="13">
        <f>IF(B1526&lt;=C1526,C1526-B1526,0)</f>
        <v>0</v>
      </c>
      <c r="E1526" s="13">
        <f t="shared" si="92"/>
        <v>0</v>
      </c>
      <c r="F1526" s="13">
        <f t="shared" si="93"/>
        <v>0</v>
      </c>
      <c r="G1526" s="13" t="str">
        <f>IF(B1526&lt;=C1526,C1526-B1526,"No Order Needed")</f>
        <v>No Order Needed</v>
      </c>
      <c r="H1526" s="13">
        <f t="shared" si="94"/>
        <v>0</v>
      </c>
      <c r="I1526" s="13" t="str">
        <f t="shared" si="95"/>
        <v>Ok</v>
      </c>
    </row>
    <row r="1527" spans="1:9" x14ac:dyDescent="0.3">
      <c r="A1527" s="13" t="s">
        <v>3051</v>
      </c>
      <c r="B1527" s="13">
        <f>VLOOKUP(A1527,VLookup_Data,4,FALSE)</f>
        <v>15</v>
      </c>
      <c r="C1527" s="13">
        <f>_xlfn.XLOOKUP(A1527,Product_Name,Recorder_Level)</f>
        <v>73</v>
      </c>
      <c r="D1527" s="13">
        <f>IF(B1527&lt;=C1527,C1527-B1527,0)</f>
        <v>58</v>
      </c>
      <c r="E1527" s="13">
        <f t="shared" si="92"/>
        <v>58</v>
      </c>
      <c r="F1527" s="13">
        <f t="shared" si="93"/>
        <v>58</v>
      </c>
      <c r="G1527" s="13">
        <f>IF(B1527&lt;=C1527,C1527-B1527,"No Order Needed")</f>
        <v>58</v>
      </c>
      <c r="H1527" s="13">
        <f t="shared" si="94"/>
        <v>68</v>
      </c>
      <c r="I1527" s="13" t="str">
        <f t="shared" si="95"/>
        <v>Reorder</v>
      </c>
    </row>
    <row r="1528" spans="1:9" x14ac:dyDescent="0.3">
      <c r="A1528" s="13" t="s">
        <v>3053</v>
      </c>
      <c r="B1528" s="13">
        <f>VLOOKUP(A1528,VLookup_Data,4,FALSE)</f>
        <v>155</v>
      </c>
      <c r="C1528" s="13">
        <f>_xlfn.XLOOKUP(A1528,Product_Name,Recorder_Level)</f>
        <v>21</v>
      </c>
      <c r="D1528" s="13">
        <f>IF(B1528&lt;=C1528,C1528-B1528,0)</f>
        <v>0</v>
      </c>
      <c r="E1528" s="13">
        <f t="shared" si="92"/>
        <v>0</v>
      </c>
      <c r="F1528" s="13">
        <f t="shared" si="93"/>
        <v>0</v>
      </c>
      <c r="G1528" s="13" t="str">
        <f>IF(B1528&lt;=C1528,C1528-B1528,"No Order Needed")</f>
        <v>No Order Needed</v>
      </c>
      <c r="H1528" s="13">
        <f t="shared" si="94"/>
        <v>0</v>
      </c>
      <c r="I1528" s="13" t="str">
        <f t="shared" si="95"/>
        <v>Ok</v>
      </c>
    </row>
    <row r="1529" spans="1:9" x14ac:dyDescent="0.3">
      <c r="A1529" s="13" t="s">
        <v>3055</v>
      </c>
      <c r="B1529" s="13">
        <f>VLOOKUP(A1529,VLookup_Data,4,FALSE)</f>
        <v>58</v>
      </c>
      <c r="C1529" s="13">
        <f>_xlfn.XLOOKUP(A1529,Product_Name,Recorder_Level)</f>
        <v>88</v>
      </c>
      <c r="D1529" s="13">
        <f>IF(B1529&lt;=C1529,C1529-B1529,0)</f>
        <v>30</v>
      </c>
      <c r="E1529" s="13">
        <f t="shared" si="92"/>
        <v>30</v>
      </c>
      <c r="F1529" s="13">
        <f t="shared" si="93"/>
        <v>30</v>
      </c>
      <c r="G1529" s="13">
        <f>IF(B1529&lt;=C1529,C1529-B1529,"No Order Needed")</f>
        <v>30</v>
      </c>
      <c r="H1529" s="13">
        <f t="shared" si="94"/>
        <v>40</v>
      </c>
      <c r="I1529" s="13" t="str">
        <f t="shared" si="95"/>
        <v>Reorder</v>
      </c>
    </row>
    <row r="1530" spans="1:9" x14ac:dyDescent="0.3">
      <c r="A1530" s="13" t="s">
        <v>3057</v>
      </c>
      <c r="B1530" s="13">
        <f>VLOOKUP(A1530,VLookup_Data,4,FALSE)</f>
        <v>44</v>
      </c>
      <c r="C1530" s="13">
        <f>_xlfn.XLOOKUP(A1530,Product_Name,Recorder_Level)</f>
        <v>39</v>
      </c>
      <c r="D1530" s="13">
        <f>IF(B1530&lt;=C1530,C1530-B1530,0)</f>
        <v>0</v>
      </c>
      <c r="E1530" s="13">
        <f t="shared" si="92"/>
        <v>0</v>
      </c>
      <c r="F1530" s="13">
        <f t="shared" si="93"/>
        <v>0</v>
      </c>
      <c r="G1530" s="13" t="str">
        <f>IF(B1530&lt;=C1530,C1530-B1530,"No Order Needed")</f>
        <v>No Order Needed</v>
      </c>
      <c r="H1530" s="13">
        <f t="shared" si="94"/>
        <v>5</v>
      </c>
      <c r="I1530" s="13" t="str">
        <f t="shared" si="95"/>
        <v>Ok</v>
      </c>
    </row>
    <row r="1531" spans="1:9" x14ac:dyDescent="0.3">
      <c r="A1531" s="13" t="s">
        <v>3059</v>
      </c>
      <c r="B1531" s="13">
        <f>VLOOKUP(A1531,VLookup_Data,4,FALSE)</f>
        <v>57</v>
      </c>
      <c r="C1531" s="13">
        <f>_xlfn.XLOOKUP(A1531,Product_Name,Recorder_Level)</f>
        <v>46</v>
      </c>
      <c r="D1531" s="13">
        <f>IF(B1531&lt;=C1531,C1531-B1531,0)</f>
        <v>0</v>
      </c>
      <c r="E1531" s="13">
        <f t="shared" si="92"/>
        <v>0</v>
      </c>
      <c r="F1531" s="13">
        <f t="shared" si="93"/>
        <v>0</v>
      </c>
      <c r="G1531" s="13" t="str">
        <f>IF(B1531&lt;=C1531,C1531-B1531,"No Order Needed")</f>
        <v>No Order Needed</v>
      </c>
      <c r="H1531" s="13">
        <f t="shared" si="94"/>
        <v>0</v>
      </c>
      <c r="I1531" s="13" t="str">
        <f t="shared" si="95"/>
        <v>Ok</v>
      </c>
    </row>
    <row r="1532" spans="1:9" x14ac:dyDescent="0.3">
      <c r="A1532" s="13" t="s">
        <v>295</v>
      </c>
      <c r="B1532" s="13">
        <f>VLOOKUP(A1532,VLookup_Data,4,FALSE)</f>
        <v>158</v>
      </c>
      <c r="C1532" s="13">
        <f>_xlfn.XLOOKUP(A1532,Product_Name,Recorder_Level)</f>
        <v>38</v>
      </c>
      <c r="D1532" s="13">
        <f>IF(B1532&lt;=C1532,C1532-B1532,0)</f>
        <v>0</v>
      </c>
      <c r="E1532" s="13">
        <f t="shared" si="92"/>
        <v>0</v>
      </c>
      <c r="F1532" s="13">
        <f t="shared" si="93"/>
        <v>0</v>
      </c>
      <c r="G1532" s="13" t="str">
        <f>IF(B1532&lt;=C1532,C1532-B1532,"No Order Needed")</f>
        <v>No Order Needed</v>
      </c>
      <c r="H1532" s="13">
        <f t="shared" si="94"/>
        <v>0</v>
      </c>
      <c r="I1532" s="13" t="str">
        <f t="shared" si="95"/>
        <v>Ok</v>
      </c>
    </row>
    <row r="1533" spans="1:9" x14ac:dyDescent="0.3">
      <c r="A1533" s="13" t="s">
        <v>1904</v>
      </c>
      <c r="B1533" s="13">
        <f>VLOOKUP(A1533,VLookup_Data,4,FALSE)</f>
        <v>146</v>
      </c>
      <c r="C1533" s="13">
        <f>_xlfn.XLOOKUP(A1533,Product_Name,Recorder_Level)</f>
        <v>0</v>
      </c>
      <c r="D1533" s="13">
        <f>IF(B1533&lt;=C1533,C1533-B1533,0)</f>
        <v>0</v>
      </c>
      <c r="E1533" s="13">
        <f t="shared" si="92"/>
        <v>0</v>
      </c>
      <c r="F1533" s="13">
        <f t="shared" si="93"/>
        <v>0</v>
      </c>
      <c r="G1533" s="13" t="str">
        <f>IF(B1533&lt;=C1533,C1533-B1533,"No Order Needed")</f>
        <v>No Order Needed</v>
      </c>
      <c r="H1533" s="13">
        <f t="shared" si="94"/>
        <v>0</v>
      </c>
      <c r="I1533" s="13" t="str">
        <f t="shared" si="95"/>
        <v>Ok</v>
      </c>
    </row>
    <row r="1534" spans="1:9" x14ac:dyDescent="0.3">
      <c r="A1534" s="13" t="s">
        <v>3064</v>
      </c>
      <c r="B1534" s="13">
        <f>VLOOKUP(A1534,VLookup_Data,4,FALSE)</f>
        <v>178</v>
      </c>
      <c r="C1534" s="13">
        <f>_xlfn.XLOOKUP(A1534,Product_Name,Recorder_Level)</f>
        <v>58</v>
      </c>
      <c r="D1534" s="13">
        <f>IF(B1534&lt;=C1534,C1534-B1534,0)</f>
        <v>0</v>
      </c>
      <c r="E1534" s="13">
        <f t="shared" si="92"/>
        <v>0</v>
      </c>
      <c r="F1534" s="13">
        <f t="shared" si="93"/>
        <v>0</v>
      </c>
      <c r="G1534" s="13" t="str">
        <f>IF(B1534&lt;=C1534,C1534-B1534,"No Order Needed")</f>
        <v>No Order Needed</v>
      </c>
      <c r="H1534" s="13">
        <f t="shared" si="94"/>
        <v>0</v>
      </c>
      <c r="I1534" s="13" t="str">
        <f t="shared" si="95"/>
        <v>Ok</v>
      </c>
    </row>
    <row r="1535" spans="1:9" x14ac:dyDescent="0.3">
      <c r="A1535" s="13" t="s">
        <v>1938</v>
      </c>
      <c r="B1535" s="13">
        <f>VLOOKUP(A1535,VLookup_Data,4,FALSE)</f>
        <v>180</v>
      </c>
      <c r="C1535" s="13">
        <f>_xlfn.XLOOKUP(A1535,Product_Name,Recorder_Level)</f>
        <v>98</v>
      </c>
      <c r="D1535" s="13">
        <f>IF(B1535&lt;=C1535,C1535-B1535,0)</f>
        <v>0</v>
      </c>
      <c r="E1535" s="13">
        <f t="shared" si="92"/>
        <v>0</v>
      </c>
      <c r="F1535" s="13">
        <f t="shared" si="93"/>
        <v>0</v>
      </c>
      <c r="G1535" s="13" t="str">
        <f>IF(B1535&lt;=C1535,C1535-B1535,"No Order Needed")</f>
        <v>No Order Needed</v>
      </c>
      <c r="H1535" s="13">
        <f t="shared" si="94"/>
        <v>0</v>
      </c>
      <c r="I1535" s="13" t="str">
        <f t="shared" si="95"/>
        <v>Ok</v>
      </c>
    </row>
    <row r="1536" spans="1:9" x14ac:dyDescent="0.3">
      <c r="A1536" s="13" t="s">
        <v>2560</v>
      </c>
      <c r="B1536" s="13">
        <f>VLOOKUP(A1536,VLookup_Data,4,FALSE)</f>
        <v>190</v>
      </c>
      <c r="C1536" s="13">
        <f>_xlfn.XLOOKUP(A1536,Product_Name,Recorder_Level)</f>
        <v>28</v>
      </c>
      <c r="D1536" s="13">
        <f>IF(B1536&lt;=C1536,C1536-B1536,0)</f>
        <v>0</v>
      </c>
      <c r="E1536" s="13">
        <f t="shared" si="92"/>
        <v>0</v>
      </c>
      <c r="F1536" s="13">
        <f t="shared" si="93"/>
        <v>0</v>
      </c>
      <c r="G1536" s="13" t="str">
        <f>IF(B1536&lt;=C1536,C1536-B1536,"No Order Needed")</f>
        <v>No Order Needed</v>
      </c>
      <c r="H1536" s="13">
        <f t="shared" si="94"/>
        <v>0</v>
      </c>
      <c r="I1536" s="13" t="str">
        <f t="shared" si="95"/>
        <v>Ok</v>
      </c>
    </row>
    <row r="1537" spans="1:9" x14ac:dyDescent="0.3">
      <c r="A1537" s="13" t="s">
        <v>3071</v>
      </c>
      <c r="B1537" s="13">
        <f>VLOOKUP(A1537,VLookup_Data,4,FALSE)</f>
        <v>83</v>
      </c>
      <c r="C1537" s="13">
        <f>_xlfn.XLOOKUP(A1537,Product_Name,Recorder_Level)</f>
        <v>86</v>
      </c>
      <c r="D1537" s="13">
        <f>IF(B1537&lt;=C1537,C1537-B1537,0)</f>
        <v>3</v>
      </c>
      <c r="E1537" s="13">
        <f t="shared" si="92"/>
        <v>3</v>
      </c>
      <c r="F1537" s="13">
        <f t="shared" si="93"/>
        <v>3</v>
      </c>
      <c r="G1537" s="13">
        <f>IF(B1537&lt;=C1537,C1537-B1537,"No Order Needed")</f>
        <v>3</v>
      </c>
      <c r="H1537" s="13">
        <f t="shared" si="94"/>
        <v>13</v>
      </c>
      <c r="I1537" s="13" t="str">
        <f t="shared" si="95"/>
        <v>Reorder</v>
      </c>
    </row>
    <row r="1538" spans="1:9" x14ac:dyDescent="0.3">
      <c r="A1538" s="13" t="s">
        <v>3073</v>
      </c>
      <c r="B1538" s="13">
        <f>VLOOKUP(A1538,VLookup_Data,4,FALSE)</f>
        <v>125</v>
      </c>
      <c r="C1538" s="13">
        <f>_xlfn.XLOOKUP(A1538,Product_Name,Recorder_Level)</f>
        <v>83</v>
      </c>
      <c r="D1538" s="13">
        <f>IF(B1538&lt;=C1538,C1538-B1538,0)</f>
        <v>0</v>
      </c>
      <c r="E1538" s="13">
        <f t="shared" si="92"/>
        <v>0</v>
      </c>
      <c r="F1538" s="13">
        <f t="shared" si="93"/>
        <v>0</v>
      </c>
      <c r="G1538" s="13" t="str">
        <f>IF(B1538&lt;=C1538,C1538-B1538,"No Order Needed")</f>
        <v>No Order Needed</v>
      </c>
      <c r="H1538" s="13">
        <f t="shared" si="94"/>
        <v>0</v>
      </c>
      <c r="I1538" s="13" t="str">
        <f t="shared" si="95"/>
        <v>Ok</v>
      </c>
    </row>
    <row r="1539" spans="1:9" x14ac:dyDescent="0.3">
      <c r="A1539" s="13" t="s">
        <v>1171</v>
      </c>
      <c r="B1539" s="13">
        <f>VLOOKUP(A1539,VLookup_Data,4,FALSE)</f>
        <v>68</v>
      </c>
      <c r="C1539" s="13">
        <f>_xlfn.XLOOKUP(A1539,Product_Name,Recorder_Level)</f>
        <v>80</v>
      </c>
      <c r="D1539" s="13">
        <f>IF(B1539&lt;=C1539,C1539-B1539,0)</f>
        <v>12</v>
      </c>
      <c r="E1539" s="13">
        <f t="shared" ref="E1539:E1602" si="96">IF(C1539-B1539&gt;0,C1539-B1539,0)</f>
        <v>12</v>
      </c>
      <c r="F1539" s="13">
        <f t="shared" ref="F1539:F1602" si="97">MAX(C1539-B1539,0)</f>
        <v>12</v>
      </c>
      <c r="G1539" s="13">
        <f>IF(B1539&lt;=C1539,C1539-B1539,"No Order Needed")</f>
        <v>12</v>
      </c>
      <c r="H1539" s="13">
        <f t="shared" ref="H1539:H1602" si="98">MAX((C1539-B1539)+10,0)</f>
        <v>22</v>
      </c>
      <c r="I1539" s="13" t="str">
        <f t="shared" ref="I1539:I1602" si="99">IF(B1539=0,"Urgent",IF(B1539&lt;=C1539,"Reorder","Ok"))</f>
        <v>Reorder</v>
      </c>
    </row>
    <row r="1540" spans="1:9" x14ac:dyDescent="0.3">
      <c r="A1540" s="13" t="s">
        <v>2161</v>
      </c>
      <c r="B1540" s="13">
        <f>VLOOKUP(A1540,VLookup_Data,4,FALSE)</f>
        <v>137</v>
      </c>
      <c r="C1540" s="13">
        <f>_xlfn.XLOOKUP(A1540,Product_Name,Recorder_Level)</f>
        <v>71</v>
      </c>
      <c r="D1540" s="13">
        <f>IF(B1540&lt;=C1540,C1540-B1540,0)</f>
        <v>0</v>
      </c>
      <c r="E1540" s="13">
        <f t="shared" si="96"/>
        <v>0</v>
      </c>
      <c r="F1540" s="13">
        <f t="shared" si="97"/>
        <v>0</v>
      </c>
      <c r="G1540" s="13" t="str">
        <f>IF(B1540&lt;=C1540,C1540-B1540,"No Order Needed")</f>
        <v>No Order Needed</v>
      </c>
      <c r="H1540" s="13">
        <f t="shared" si="98"/>
        <v>0</v>
      </c>
      <c r="I1540" s="13" t="str">
        <f t="shared" si="99"/>
        <v>Ok</v>
      </c>
    </row>
    <row r="1541" spans="1:9" x14ac:dyDescent="0.3">
      <c r="A1541" s="13" t="s">
        <v>3077</v>
      </c>
      <c r="B1541" s="13">
        <f>VLOOKUP(A1541,VLookup_Data,4,FALSE)</f>
        <v>84</v>
      </c>
      <c r="C1541" s="13">
        <f>_xlfn.XLOOKUP(A1541,Product_Name,Recorder_Level)</f>
        <v>68</v>
      </c>
      <c r="D1541" s="13">
        <f>IF(B1541&lt;=C1541,C1541-B1541,0)</f>
        <v>0</v>
      </c>
      <c r="E1541" s="13">
        <f t="shared" si="96"/>
        <v>0</v>
      </c>
      <c r="F1541" s="13">
        <f t="shared" si="97"/>
        <v>0</v>
      </c>
      <c r="G1541" s="13" t="str">
        <f>IF(B1541&lt;=C1541,C1541-B1541,"No Order Needed")</f>
        <v>No Order Needed</v>
      </c>
      <c r="H1541" s="13">
        <f t="shared" si="98"/>
        <v>0</v>
      </c>
      <c r="I1541" s="13" t="str">
        <f t="shared" si="99"/>
        <v>Ok</v>
      </c>
    </row>
    <row r="1542" spans="1:9" x14ac:dyDescent="0.3">
      <c r="A1542" s="13" t="s">
        <v>7581</v>
      </c>
      <c r="B1542" s="13">
        <f>VLOOKUP(A1542,VLookup_Data,4,FALSE)</f>
        <v>176</v>
      </c>
      <c r="C1542" s="13">
        <f>_xlfn.XLOOKUP(A1542,Product_Name,Recorder_Level)</f>
        <v>22</v>
      </c>
      <c r="D1542" s="13">
        <f>IF(B1542&lt;=C1542,C1542-B1542,0)</f>
        <v>0</v>
      </c>
      <c r="E1542" s="13">
        <f t="shared" si="96"/>
        <v>0</v>
      </c>
      <c r="F1542" s="13">
        <f t="shared" si="97"/>
        <v>0</v>
      </c>
      <c r="G1542" s="13" t="str">
        <f>IF(B1542&lt;=C1542,C1542-B1542,"No Order Needed")</f>
        <v>No Order Needed</v>
      </c>
      <c r="H1542" s="13">
        <f t="shared" si="98"/>
        <v>0</v>
      </c>
      <c r="I1542" s="13" t="str">
        <f t="shared" si="99"/>
        <v>Ok</v>
      </c>
    </row>
    <row r="1543" spans="1:9" x14ac:dyDescent="0.3">
      <c r="A1543" s="13" t="s">
        <v>3081</v>
      </c>
      <c r="B1543" s="13">
        <f>VLOOKUP(A1543,VLookup_Data,4,FALSE)</f>
        <v>89</v>
      </c>
      <c r="C1543" s="13">
        <f>_xlfn.XLOOKUP(A1543,Product_Name,Recorder_Level)</f>
        <v>45</v>
      </c>
      <c r="D1543" s="13">
        <f>IF(B1543&lt;=C1543,C1543-B1543,0)</f>
        <v>0</v>
      </c>
      <c r="E1543" s="13">
        <f t="shared" si="96"/>
        <v>0</v>
      </c>
      <c r="F1543" s="13">
        <f t="shared" si="97"/>
        <v>0</v>
      </c>
      <c r="G1543" s="13" t="str">
        <f>IF(B1543&lt;=C1543,C1543-B1543,"No Order Needed")</f>
        <v>No Order Needed</v>
      </c>
      <c r="H1543" s="13">
        <f t="shared" si="98"/>
        <v>0</v>
      </c>
      <c r="I1543" s="13" t="str">
        <f t="shared" si="99"/>
        <v>Ok</v>
      </c>
    </row>
    <row r="1544" spans="1:9" x14ac:dyDescent="0.3">
      <c r="A1544" s="13" t="s">
        <v>679</v>
      </c>
      <c r="B1544" s="13">
        <f>VLOOKUP(A1544,VLookup_Data,4,FALSE)</f>
        <v>2</v>
      </c>
      <c r="C1544" s="13">
        <f>_xlfn.XLOOKUP(A1544,Product_Name,Recorder_Level)</f>
        <v>51</v>
      </c>
      <c r="D1544" s="13">
        <f>IF(B1544&lt;=C1544,C1544-B1544,0)</f>
        <v>49</v>
      </c>
      <c r="E1544" s="13">
        <f t="shared" si="96"/>
        <v>49</v>
      </c>
      <c r="F1544" s="13">
        <f t="shared" si="97"/>
        <v>49</v>
      </c>
      <c r="G1544" s="13">
        <f>IF(B1544&lt;=C1544,C1544-B1544,"No Order Needed")</f>
        <v>49</v>
      </c>
      <c r="H1544" s="13">
        <f t="shared" si="98"/>
        <v>59</v>
      </c>
      <c r="I1544" s="13" t="str">
        <f t="shared" si="99"/>
        <v>Reorder</v>
      </c>
    </row>
    <row r="1545" spans="1:9" x14ac:dyDescent="0.3">
      <c r="A1545" s="13" t="s">
        <v>3084</v>
      </c>
      <c r="B1545" s="13">
        <f>VLOOKUP(A1545,VLookup_Data,4,FALSE)</f>
        <v>179</v>
      </c>
      <c r="C1545" s="13">
        <f>_xlfn.XLOOKUP(A1545,Product_Name,Recorder_Level)</f>
        <v>66</v>
      </c>
      <c r="D1545" s="13">
        <f>IF(B1545&lt;=C1545,C1545-B1545,0)</f>
        <v>0</v>
      </c>
      <c r="E1545" s="13">
        <f t="shared" si="96"/>
        <v>0</v>
      </c>
      <c r="F1545" s="13">
        <f t="shared" si="97"/>
        <v>0</v>
      </c>
      <c r="G1545" s="13" t="str">
        <f>IF(B1545&lt;=C1545,C1545-B1545,"No Order Needed")</f>
        <v>No Order Needed</v>
      </c>
      <c r="H1545" s="13">
        <f t="shared" si="98"/>
        <v>0</v>
      </c>
      <c r="I1545" s="13" t="str">
        <f t="shared" si="99"/>
        <v>Ok</v>
      </c>
    </row>
    <row r="1546" spans="1:9" x14ac:dyDescent="0.3">
      <c r="A1546" s="13" t="s">
        <v>1009</v>
      </c>
      <c r="B1546" s="13">
        <f>VLOOKUP(A1546,VLookup_Data,4,FALSE)</f>
        <v>90</v>
      </c>
      <c r="C1546" s="13">
        <f>_xlfn.XLOOKUP(A1546,Product_Name,Recorder_Level)</f>
        <v>21</v>
      </c>
      <c r="D1546" s="13">
        <f>IF(B1546&lt;=C1546,C1546-B1546,0)</f>
        <v>0</v>
      </c>
      <c r="E1546" s="13">
        <f t="shared" si="96"/>
        <v>0</v>
      </c>
      <c r="F1546" s="13">
        <f t="shared" si="97"/>
        <v>0</v>
      </c>
      <c r="G1546" s="13" t="str">
        <f>IF(B1546&lt;=C1546,C1546-B1546,"No Order Needed")</f>
        <v>No Order Needed</v>
      </c>
      <c r="H1546" s="13">
        <f t="shared" si="98"/>
        <v>0</v>
      </c>
      <c r="I1546" s="13" t="str">
        <f t="shared" si="99"/>
        <v>Ok</v>
      </c>
    </row>
    <row r="1547" spans="1:9" x14ac:dyDescent="0.3">
      <c r="A1547" s="13" t="s">
        <v>3088</v>
      </c>
      <c r="B1547" s="13">
        <f>VLOOKUP(A1547,VLookup_Data,4,FALSE)</f>
        <v>173</v>
      </c>
      <c r="C1547" s="13">
        <f>_xlfn.XLOOKUP(A1547,Product_Name,Recorder_Level)</f>
        <v>30</v>
      </c>
      <c r="D1547" s="13">
        <f>IF(B1547&lt;=C1547,C1547-B1547,0)</f>
        <v>0</v>
      </c>
      <c r="E1547" s="13">
        <f t="shared" si="96"/>
        <v>0</v>
      </c>
      <c r="F1547" s="13">
        <f t="shared" si="97"/>
        <v>0</v>
      </c>
      <c r="G1547" s="13" t="str">
        <f>IF(B1547&lt;=C1547,C1547-B1547,"No Order Needed")</f>
        <v>No Order Needed</v>
      </c>
      <c r="H1547" s="13">
        <f t="shared" si="98"/>
        <v>0</v>
      </c>
      <c r="I1547" s="13" t="str">
        <f t="shared" si="99"/>
        <v>Ok</v>
      </c>
    </row>
    <row r="1548" spans="1:9" x14ac:dyDescent="0.3">
      <c r="A1548" s="13" t="s">
        <v>3090</v>
      </c>
      <c r="B1548" s="13">
        <f>VLOOKUP(A1548,VLookup_Data,4,FALSE)</f>
        <v>116</v>
      </c>
      <c r="C1548" s="13">
        <f>_xlfn.XLOOKUP(A1548,Product_Name,Recorder_Level)</f>
        <v>90</v>
      </c>
      <c r="D1548" s="13">
        <f>IF(B1548&lt;=C1548,C1548-B1548,0)</f>
        <v>0</v>
      </c>
      <c r="E1548" s="13">
        <f t="shared" si="96"/>
        <v>0</v>
      </c>
      <c r="F1548" s="13">
        <f t="shared" si="97"/>
        <v>0</v>
      </c>
      <c r="G1548" s="13" t="str">
        <f>IF(B1548&lt;=C1548,C1548-B1548,"No Order Needed")</f>
        <v>No Order Needed</v>
      </c>
      <c r="H1548" s="13">
        <f t="shared" si="98"/>
        <v>0</v>
      </c>
      <c r="I1548" s="13" t="str">
        <f t="shared" si="99"/>
        <v>Ok</v>
      </c>
    </row>
    <row r="1549" spans="1:9" x14ac:dyDescent="0.3">
      <c r="A1549" s="13" t="s">
        <v>3092</v>
      </c>
      <c r="B1549" s="13">
        <f>VLOOKUP(A1549,VLookup_Data,4,FALSE)</f>
        <v>114</v>
      </c>
      <c r="C1549" s="13">
        <f>_xlfn.XLOOKUP(A1549,Product_Name,Recorder_Level)</f>
        <v>82</v>
      </c>
      <c r="D1549" s="13">
        <f>IF(B1549&lt;=C1549,C1549-B1549,0)</f>
        <v>0</v>
      </c>
      <c r="E1549" s="13">
        <f t="shared" si="96"/>
        <v>0</v>
      </c>
      <c r="F1549" s="13">
        <f t="shared" si="97"/>
        <v>0</v>
      </c>
      <c r="G1549" s="13" t="str">
        <f>IF(B1549&lt;=C1549,C1549-B1549,"No Order Needed")</f>
        <v>No Order Needed</v>
      </c>
      <c r="H1549" s="13">
        <f t="shared" si="98"/>
        <v>0</v>
      </c>
      <c r="I1549" s="13" t="str">
        <f t="shared" si="99"/>
        <v>Ok</v>
      </c>
    </row>
    <row r="1550" spans="1:9" x14ac:dyDescent="0.3">
      <c r="A1550" s="13" t="s">
        <v>339</v>
      </c>
      <c r="B1550" s="13">
        <f>VLOOKUP(A1550,VLookup_Data,4,FALSE)</f>
        <v>196</v>
      </c>
      <c r="C1550" s="13">
        <f>_xlfn.XLOOKUP(A1550,Product_Name,Recorder_Level)</f>
        <v>24</v>
      </c>
      <c r="D1550" s="13">
        <f>IF(B1550&lt;=C1550,C1550-B1550,0)</f>
        <v>0</v>
      </c>
      <c r="E1550" s="13">
        <f t="shared" si="96"/>
        <v>0</v>
      </c>
      <c r="F1550" s="13">
        <f t="shared" si="97"/>
        <v>0</v>
      </c>
      <c r="G1550" s="13" t="str">
        <f>IF(B1550&lt;=C1550,C1550-B1550,"No Order Needed")</f>
        <v>No Order Needed</v>
      </c>
      <c r="H1550" s="13">
        <f t="shared" si="98"/>
        <v>0</v>
      </c>
      <c r="I1550" s="13" t="str">
        <f t="shared" si="99"/>
        <v>Ok</v>
      </c>
    </row>
    <row r="1551" spans="1:9" x14ac:dyDescent="0.3">
      <c r="A1551" s="13" t="s">
        <v>3095</v>
      </c>
      <c r="B1551" s="13">
        <f>VLOOKUP(A1551,VLookup_Data,4,FALSE)</f>
        <v>8</v>
      </c>
      <c r="C1551" s="13">
        <f>_xlfn.XLOOKUP(A1551,Product_Name,Recorder_Level)</f>
        <v>34</v>
      </c>
      <c r="D1551" s="13">
        <f>IF(B1551&lt;=C1551,C1551-B1551,0)</f>
        <v>26</v>
      </c>
      <c r="E1551" s="13">
        <f t="shared" si="96"/>
        <v>26</v>
      </c>
      <c r="F1551" s="13">
        <f t="shared" si="97"/>
        <v>26</v>
      </c>
      <c r="G1551" s="13">
        <f>IF(B1551&lt;=C1551,C1551-B1551,"No Order Needed")</f>
        <v>26</v>
      </c>
      <c r="H1551" s="13">
        <f t="shared" si="98"/>
        <v>36</v>
      </c>
      <c r="I1551" s="13" t="str">
        <f t="shared" si="99"/>
        <v>Reorder</v>
      </c>
    </row>
    <row r="1552" spans="1:9" x14ac:dyDescent="0.3">
      <c r="A1552" s="13" t="s">
        <v>3097</v>
      </c>
      <c r="B1552" s="13">
        <f>VLOOKUP(A1552,VLookup_Data,4,FALSE)</f>
        <v>79</v>
      </c>
      <c r="C1552" s="13">
        <f>_xlfn.XLOOKUP(A1552,Product_Name,Recorder_Level)</f>
        <v>55</v>
      </c>
      <c r="D1552" s="13">
        <f>IF(B1552&lt;=C1552,C1552-B1552,0)</f>
        <v>0</v>
      </c>
      <c r="E1552" s="13">
        <f t="shared" si="96"/>
        <v>0</v>
      </c>
      <c r="F1552" s="13">
        <f t="shared" si="97"/>
        <v>0</v>
      </c>
      <c r="G1552" s="13" t="str">
        <f>IF(B1552&lt;=C1552,C1552-B1552,"No Order Needed")</f>
        <v>No Order Needed</v>
      </c>
      <c r="H1552" s="13">
        <f t="shared" si="98"/>
        <v>0</v>
      </c>
      <c r="I1552" s="13" t="str">
        <f t="shared" si="99"/>
        <v>Ok</v>
      </c>
    </row>
    <row r="1553" spans="1:9" x14ac:dyDescent="0.3">
      <c r="A1553" s="13" t="s">
        <v>3099</v>
      </c>
      <c r="B1553" s="13">
        <f>VLOOKUP(A1553,VLookup_Data,4,FALSE)</f>
        <v>85</v>
      </c>
      <c r="C1553" s="13">
        <f>_xlfn.XLOOKUP(A1553,Product_Name,Recorder_Level)</f>
        <v>90</v>
      </c>
      <c r="D1553" s="13">
        <f>IF(B1553&lt;=C1553,C1553-B1553,0)</f>
        <v>5</v>
      </c>
      <c r="E1553" s="13">
        <f t="shared" si="96"/>
        <v>5</v>
      </c>
      <c r="F1553" s="13">
        <f t="shared" si="97"/>
        <v>5</v>
      </c>
      <c r="G1553" s="13">
        <f>IF(B1553&lt;=C1553,C1553-B1553,"No Order Needed")</f>
        <v>5</v>
      </c>
      <c r="H1553" s="13">
        <f t="shared" si="98"/>
        <v>15</v>
      </c>
      <c r="I1553" s="13" t="str">
        <f t="shared" si="99"/>
        <v>Reorder</v>
      </c>
    </row>
    <row r="1554" spans="1:9" x14ac:dyDescent="0.3">
      <c r="A1554" s="13" t="s">
        <v>3102</v>
      </c>
      <c r="B1554" s="13">
        <f>VLOOKUP(A1554,VLookup_Data,4,FALSE)</f>
        <v>165</v>
      </c>
      <c r="C1554" s="13">
        <f>_xlfn.XLOOKUP(A1554,Product_Name,Recorder_Level)</f>
        <v>50</v>
      </c>
      <c r="D1554" s="13">
        <f>IF(B1554&lt;=C1554,C1554-B1554,0)</f>
        <v>0</v>
      </c>
      <c r="E1554" s="13">
        <f t="shared" si="96"/>
        <v>0</v>
      </c>
      <c r="F1554" s="13">
        <f t="shared" si="97"/>
        <v>0</v>
      </c>
      <c r="G1554" s="13" t="str">
        <f>IF(B1554&lt;=C1554,C1554-B1554,"No Order Needed")</f>
        <v>No Order Needed</v>
      </c>
      <c r="H1554" s="13">
        <f t="shared" si="98"/>
        <v>0</v>
      </c>
      <c r="I1554" s="13" t="str">
        <f t="shared" si="99"/>
        <v>Ok</v>
      </c>
    </row>
    <row r="1555" spans="1:9" x14ac:dyDescent="0.3">
      <c r="A1555" s="13" t="s">
        <v>3104</v>
      </c>
      <c r="B1555" s="13">
        <f>VLOOKUP(A1555,VLookup_Data,4,FALSE)</f>
        <v>90</v>
      </c>
      <c r="C1555" s="13">
        <f>_xlfn.XLOOKUP(A1555,Product_Name,Recorder_Level)</f>
        <v>96</v>
      </c>
      <c r="D1555" s="13">
        <f>IF(B1555&lt;=C1555,C1555-B1555,0)</f>
        <v>6</v>
      </c>
      <c r="E1555" s="13">
        <f t="shared" si="96"/>
        <v>6</v>
      </c>
      <c r="F1555" s="13">
        <f t="shared" si="97"/>
        <v>6</v>
      </c>
      <c r="G1555" s="13">
        <f>IF(B1555&lt;=C1555,C1555-B1555,"No Order Needed")</f>
        <v>6</v>
      </c>
      <c r="H1555" s="13">
        <f t="shared" si="98"/>
        <v>16</v>
      </c>
      <c r="I1555" s="13" t="str">
        <f t="shared" si="99"/>
        <v>Reorder</v>
      </c>
    </row>
    <row r="1556" spans="1:9" x14ac:dyDescent="0.3">
      <c r="A1556" s="13" t="s">
        <v>3106</v>
      </c>
      <c r="B1556" s="13">
        <f>VLOOKUP(A1556,VLookup_Data,4,FALSE)</f>
        <v>170</v>
      </c>
      <c r="C1556" s="13">
        <f>_xlfn.XLOOKUP(A1556,Product_Name,Recorder_Level)</f>
        <v>91</v>
      </c>
      <c r="D1556" s="13">
        <f>IF(B1556&lt;=C1556,C1556-B1556,0)</f>
        <v>0</v>
      </c>
      <c r="E1556" s="13">
        <f t="shared" si="96"/>
        <v>0</v>
      </c>
      <c r="F1556" s="13">
        <f t="shared" si="97"/>
        <v>0</v>
      </c>
      <c r="G1556" s="13" t="str">
        <f>IF(B1556&lt;=C1556,C1556-B1556,"No Order Needed")</f>
        <v>No Order Needed</v>
      </c>
      <c r="H1556" s="13">
        <f t="shared" si="98"/>
        <v>0</v>
      </c>
      <c r="I1556" s="13" t="str">
        <f t="shared" si="99"/>
        <v>Ok</v>
      </c>
    </row>
    <row r="1557" spans="1:9" x14ac:dyDescent="0.3">
      <c r="A1557" s="13" t="s">
        <v>3108</v>
      </c>
      <c r="B1557" s="13">
        <f>VLOOKUP(A1557,VLookup_Data,4,FALSE)</f>
        <v>134</v>
      </c>
      <c r="C1557" s="13">
        <f>_xlfn.XLOOKUP(A1557,Product_Name,Recorder_Level)</f>
        <v>61</v>
      </c>
      <c r="D1557" s="13">
        <f>IF(B1557&lt;=C1557,C1557-B1557,0)</f>
        <v>0</v>
      </c>
      <c r="E1557" s="13">
        <f t="shared" si="96"/>
        <v>0</v>
      </c>
      <c r="F1557" s="13">
        <f t="shared" si="97"/>
        <v>0</v>
      </c>
      <c r="G1557" s="13" t="str">
        <f>IF(B1557&lt;=C1557,C1557-B1557,"No Order Needed")</f>
        <v>No Order Needed</v>
      </c>
      <c r="H1557" s="13">
        <f t="shared" si="98"/>
        <v>0</v>
      </c>
      <c r="I1557" s="13" t="str">
        <f t="shared" si="99"/>
        <v>Ok</v>
      </c>
    </row>
    <row r="1558" spans="1:9" x14ac:dyDescent="0.3">
      <c r="A1558" s="13" t="s">
        <v>371</v>
      </c>
      <c r="B1558" s="13">
        <f>VLOOKUP(A1558,VLookup_Data,4,FALSE)</f>
        <v>125</v>
      </c>
      <c r="C1558" s="13">
        <f>_xlfn.XLOOKUP(A1558,Product_Name,Recorder_Level)</f>
        <v>62</v>
      </c>
      <c r="D1558" s="13">
        <f>IF(B1558&lt;=C1558,C1558-B1558,0)</f>
        <v>0</v>
      </c>
      <c r="E1558" s="13">
        <f t="shared" si="96"/>
        <v>0</v>
      </c>
      <c r="F1558" s="13">
        <f t="shared" si="97"/>
        <v>0</v>
      </c>
      <c r="G1558" s="13" t="str">
        <f>IF(B1558&lt;=C1558,C1558-B1558,"No Order Needed")</f>
        <v>No Order Needed</v>
      </c>
      <c r="H1558" s="13">
        <f t="shared" si="98"/>
        <v>0</v>
      </c>
      <c r="I1558" s="13" t="str">
        <f t="shared" si="99"/>
        <v>Ok</v>
      </c>
    </row>
    <row r="1559" spans="1:9" x14ac:dyDescent="0.3">
      <c r="A1559" s="13" t="s">
        <v>3111</v>
      </c>
      <c r="B1559" s="13">
        <f>VLOOKUP(A1559,VLookup_Data,4,FALSE)</f>
        <v>128</v>
      </c>
      <c r="C1559" s="13">
        <f>_xlfn.XLOOKUP(A1559,Product_Name,Recorder_Level)</f>
        <v>93</v>
      </c>
      <c r="D1559" s="13">
        <f>IF(B1559&lt;=C1559,C1559-B1559,0)</f>
        <v>0</v>
      </c>
      <c r="E1559" s="13">
        <f t="shared" si="96"/>
        <v>0</v>
      </c>
      <c r="F1559" s="13">
        <f t="shared" si="97"/>
        <v>0</v>
      </c>
      <c r="G1559" s="13" t="str">
        <f>IF(B1559&lt;=C1559,C1559-B1559,"No Order Needed")</f>
        <v>No Order Needed</v>
      </c>
      <c r="H1559" s="13">
        <f t="shared" si="98"/>
        <v>0</v>
      </c>
      <c r="I1559" s="13" t="str">
        <f t="shared" si="99"/>
        <v>Ok</v>
      </c>
    </row>
    <row r="1560" spans="1:9" x14ac:dyDescent="0.3">
      <c r="A1560" s="13" t="s">
        <v>3113</v>
      </c>
      <c r="B1560" s="13">
        <f>VLOOKUP(A1560,VLookup_Data,4,FALSE)</f>
        <v>181</v>
      </c>
      <c r="C1560" s="13">
        <f>_xlfn.XLOOKUP(A1560,Product_Name,Recorder_Level)</f>
        <v>86</v>
      </c>
      <c r="D1560" s="13">
        <f>IF(B1560&lt;=C1560,C1560-B1560,0)</f>
        <v>0</v>
      </c>
      <c r="E1560" s="13">
        <f t="shared" si="96"/>
        <v>0</v>
      </c>
      <c r="F1560" s="13">
        <f t="shared" si="97"/>
        <v>0</v>
      </c>
      <c r="G1560" s="13" t="str">
        <f>IF(B1560&lt;=C1560,C1560-B1560,"No Order Needed")</f>
        <v>No Order Needed</v>
      </c>
      <c r="H1560" s="13">
        <f t="shared" si="98"/>
        <v>0</v>
      </c>
      <c r="I1560" s="13" t="str">
        <f t="shared" si="99"/>
        <v>Ok</v>
      </c>
    </row>
    <row r="1561" spans="1:9" x14ac:dyDescent="0.3">
      <c r="A1561" s="13" t="s">
        <v>625</v>
      </c>
      <c r="B1561" s="13">
        <f>VLOOKUP(A1561,VLookup_Data,4,FALSE)</f>
        <v>85</v>
      </c>
      <c r="C1561" s="13">
        <f>_xlfn.XLOOKUP(A1561,Product_Name,Recorder_Level)</f>
        <v>26</v>
      </c>
      <c r="D1561" s="13">
        <f>IF(B1561&lt;=C1561,C1561-B1561,0)</f>
        <v>0</v>
      </c>
      <c r="E1561" s="13">
        <f t="shared" si="96"/>
        <v>0</v>
      </c>
      <c r="F1561" s="13">
        <f t="shared" si="97"/>
        <v>0</v>
      </c>
      <c r="G1561" s="13" t="str">
        <f>IF(B1561&lt;=C1561,C1561-B1561,"No Order Needed")</f>
        <v>No Order Needed</v>
      </c>
      <c r="H1561" s="13">
        <f t="shared" si="98"/>
        <v>0</v>
      </c>
      <c r="I1561" s="13" t="str">
        <f t="shared" si="99"/>
        <v>Ok</v>
      </c>
    </row>
    <row r="1562" spans="1:9" x14ac:dyDescent="0.3">
      <c r="A1562" s="13" t="s">
        <v>3116</v>
      </c>
      <c r="B1562" s="13">
        <f>VLOOKUP(A1562,VLookup_Data,4,FALSE)</f>
        <v>1</v>
      </c>
      <c r="C1562" s="13">
        <f>_xlfn.XLOOKUP(A1562,Product_Name,Recorder_Level)</f>
        <v>95</v>
      </c>
      <c r="D1562" s="13">
        <f>IF(B1562&lt;=C1562,C1562-B1562,0)</f>
        <v>94</v>
      </c>
      <c r="E1562" s="13">
        <f t="shared" si="96"/>
        <v>94</v>
      </c>
      <c r="F1562" s="13">
        <f t="shared" si="97"/>
        <v>94</v>
      </c>
      <c r="G1562" s="13">
        <f>IF(B1562&lt;=C1562,C1562-B1562,"No Order Needed")</f>
        <v>94</v>
      </c>
      <c r="H1562" s="13">
        <f t="shared" si="98"/>
        <v>104</v>
      </c>
      <c r="I1562" s="13" t="str">
        <f t="shared" si="99"/>
        <v>Reorder</v>
      </c>
    </row>
    <row r="1563" spans="1:9" x14ac:dyDescent="0.3">
      <c r="A1563" s="13" t="s">
        <v>3118</v>
      </c>
      <c r="B1563" s="13">
        <f>VLOOKUP(A1563,VLookup_Data,4,FALSE)</f>
        <v>111</v>
      </c>
      <c r="C1563" s="13">
        <f>_xlfn.XLOOKUP(A1563,Product_Name,Recorder_Level)</f>
        <v>84</v>
      </c>
      <c r="D1563" s="13">
        <f>IF(B1563&lt;=C1563,C1563-B1563,0)</f>
        <v>0</v>
      </c>
      <c r="E1563" s="13">
        <f t="shared" si="96"/>
        <v>0</v>
      </c>
      <c r="F1563" s="13">
        <f t="shared" si="97"/>
        <v>0</v>
      </c>
      <c r="G1563" s="13" t="str">
        <f>IF(B1563&lt;=C1563,C1563-B1563,"No Order Needed")</f>
        <v>No Order Needed</v>
      </c>
      <c r="H1563" s="13">
        <f t="shared" si="98"/>
        <v>0</v>
      </c>
      <c r="I1563" s="13" t="str">
        <f t="shared" si="99"/>
        <v>Ok</v>
      </c>
    </row>
    <row r="1564" spans="1:9" x14ac:dyDescent="0.3">
      <c r="A1564" s="13" t="s">
        <v>3120</v>
      </c>
      <c r="B1564" s="13">
        <f>VLOOKUP(A1564,VLookup_Data,4,FALSE)</f>
        <v>128</v>
      </c>
      <c r="C1564" s="13">
        <f>_xlfn.XLOOKUP(A1564,Product_Name,Recorder_Level)</f>
        <v>22</v>
      </c>
      <c r="D1564" s="13">
        <f>IF(B1564&lt;=C1564,C1564-B1564,0)</f>
        <v>0</v>
      </c>
      <c r="E1564" s="13">
        <f t="shared" si="96"/>
        <v>0</v>
      </c>
      <c r="F1564" s="13">
        <f t="shared" si="97"/>
        <v>0</v>
      </c>
      <c r="G1564" s="13" t="str">
        <f>IF(B1564&lt;=C1564,C1564-B1564,"No Order Needed")</f>
        <v>No Order Needed</v>
      </c>
      <c r="H1564" s="13">
        <f t="shared" si="98"/>
        <v>0</v>
      </c>
      <c r="I1564" s="13" t="str">
        <f t="shared" si="99"/>
        <v>Ok</v>
      </c>
    </row>
    <row r="1565" spans="1:9" x14ac:dyDescent="0.3">
      <c r="A1565" s="13" t="s">
        <v>1704</v>
      </c>
      <c r="B1565" s="13">
        <f>VLOOKUP(A1565,VLookup_Data,4,FALSE)</f>
        <v>58</v>
      </c>
      <c r="C1565" s="13">
        <f>_xlfn.XLOOKUP(A1565,Product_Name,Recorder_Level)</f>
        <v>50</v>
      </c>
      <c r="D1565" s="13">
        <f>IF(B1565&lt;=C1565,C1565-B1565,0)</f>
        <v>0</v>
      </c>
      <c r="E1565" s="13">
        <f t="shared" si="96"/>
        <v>0</v>
      </c>
      <c r="F1565" s="13">
        <f t="shared" si="97"/>
        <v>0</v>
      </c>
      <c r="G1565" s="13" t="str">
        <f>IF(B1565&lt;=C1565,C1565-B1565,"No Order Needed")</f>
        <v>No Order Needed</v>
      </c>
      <c r="H1565" s="13">
        <f t="shared" si="98"/>
        <v>2</v>
      </c>
      <c r="I1565" s="13" t="str">
        <f t="shared" si="99"/>
        <v>Ok</v>
      </c>
    </row>
    <row r="1566" spans="1:9" x14ac:dyDescent="0.3">
      <c r="A1566" s="13" t="s">
        <v>3123</v>
      </c>
      <c r="B1566" s="13">
        <f>VLOOKUP(A1566,VLookup_Data,4,FALSE)</f>
        <v>34</v>
      </c>
      <c r="C1566" s="13">
        <f>_xlfn.XLOOKUP(A1566,Product_Name,Recorder_Level)</f>
        <v>43</v>
      </c>
      <c r="D1566" s="13">
        <f>IF(B1566&lt;=C1566,C1566-B1566,0)</f>
        <v>9</v>
      </c>
      <c r="E1566" s="13">
        <f t="shared" si="96"/>
        <v>9</v>
      </c>
      <c r="F1566" s="13">
        <f t="shared" si="97"/>
        <v>9</v>
      </c>
      <c r="G1566" s="13">
        <f>IF(B1566&lt;=C1566,C1566-B1566,"No Order Needed")</f>
        <v>9</v>
      </c>
      <c r="H1566" s="13">
        <f t="shared" si="98"/>
        <v>19</v>
      </c>
      <c r="I1566" s="13" t="str">
        <f t="shared" si="99"/>
        <v>Reorder</v>
      </c>
    </row>
    <row r="1567" spans="1:9" x14ac:dyDescent="0.3">
      <c r="A1567" s="13" t="s">
        <v>3125</v>
      </c>
      <c r="B1567" s="13">
        <f>VLOOKUP(A1567,VLookup_Data,4,FALSE)</f>
        <v>58</v>
      </c>
      <c r="C1567" s="13">
        <f>_xlfn.XLOOKUP(A1567,Product_Name,Recorder_Level)</f>
        <v>73</v>
      </c>
      <c r="D1567" s="13">
        <f>IF(B1567&lt;=C1567,C1567-B1567,0)</f>
        <v>15</v>
      </c>
      <c r="E1567" s="13">
        <f t="shared" si="96"/>
        <v>15</v>
      </c>
      <c r="F1567" s="13">
        <f t="shared" si="97"/>
        <v>15</v>
      </c>
      <c r="G1567" s="13">
        <f>IF(B1567&lt;=C1567,C1567-B1567,"No Order Needed")</f>
        <v>15</v>
      </c>
      <c r="H1567" s="13">
        <f t="shared" si="98"/>
        <v>25</v>
      </c>
      <c r="I1567" s="13" t="str">
        <f t="shared" si="99"/>
        <v>Reorder</v>
      </c>
    </row>
    <row r="1568" spans="1:9" x14ac:dyDescent="0.3">
      <c r="A1568" s="13" t="s">
        <v>3127</v>
      </c>
      <c r="B1568" s="13">
        <f>VLOOKUP(A1568,VLookup_Data,4,FALSE)</f>
        <v>10</v>
      </c>
      <c r="C1568" s="13">
        <f>_xlfn.XLOOKUP(A1568,Product_Name,Recorder_Level)</f>
        <v>84</v>
      </c>
      <c r="D1568" s="13">
        <f>IF(B1568&lt;=C1568,C1568-B1568,0)</f>
        <v>74</v>
      </c>
      <c r="E1568" s="13">
        <f t="shared" si="96"/>
        <v>74</v>
      </c>
      <c r="F1568" s="13">
        <f t="shared" si="97"/>
        <v>74</v>
      </c>
      <c r="G1568" s="13">
        <f>IF(B1568&lt;=C1568,C1568-B1568,"No Order Needed")</f>
        <v>74</v>
      </c>
      <c r="H1568" s="13">
        <f t="shared" si="98"/>
        <v>84</v>
      </c>
      <c r="I1568" s="13" t="str">
        <f t="shared" si="99"/>
        <v>Reorder</v>
      </c>
    </row>
    <row r="1569" spans="1:9" x14ac:dyDescent="0.3">
      <c r="A1569" s="13" t="s">
        <v>3129</v>
      </c>
      <c r="B1569" s="13">
        <f>VLOOKUP(A1569,VLookup_Data,4,FALSE)</f>
        <v>42</v>
      </c>
      <c r="C1569" s="13">
        <f>_xlfn.XLOOKUP(A1569,Product_Name,Recorder_Level)</f>
        <v>0</v>
      </c>
      <c r="D1569" s="13">
        <f>IF(B1569&lt;=C1569,C1569-B1569,0)</f>
        <v>0</v>
      </c>
      <c r="E1569" s="13">
        <f t="shared" si="96"/>
        <v>0</v>
      </c>
      <c r="F1569" s="13">
        <f t="shared" si="97"/>
        <v>0</v>
      </c>
      <c r="G1569" s="13" t="str">
        <f>IF(B1569&lt;=C1569,C1569-B1569,"No Order Needed")</f>
        <v>No Order Needed</v>
      </c>
      <c r="H1569" s="13">
        <f t="shared" si="98"/>
        <v>0</v>
      </c>
      <c r="I1569" s="13" t="str">
        <f t="shared" si="99"/>
        <v>Ok</v>
      </c>
    </row>
    <row r="1570" spans="1:9" x14ac:dyDescent="0.3">
      <c r="A1570" s="13" t="s">
        <v>2129</v>
      </c>
      <c r="B1570" s="13">
        <f>VLOOKUP(A1570,VLookup_Data,4,FALSE)</f>
        <v>199</v>
      </c>
      <c r="C1570" s="13">
        <f>_xlfn.XLOOKUP(A1570,Product_Name,Recorder_Level)</f>
        <v>99</v>
      </c>
      <c r="D1570" s="13">
        <f>IF(B1570&lt;=C1570,C1570-B1570,0)</f>
        <v>0</v>
      </c>
      <c r="E1570" s="13">
        <f t="shared" si="96"/>
        <v>0</v>
      </c>
      <c r="F1570" s="13">
        <f t="shared" si="97"/>
        <v>0</v>
      </c>
      <c r="G1570" s="13" t="str">
        <f>IF(B1570&lt;=C1570,C1570-B1570,"No Order Needed")</f>
        <v>No Order Needed</v>
      </c>
      <c r="H1570" s="13">
        <f t="shared" si="98"/>
        <v>0</v>
      </c>
      <c r="I1570" s="13" t="str">
        <f t="shared" si="99"/>
        <v>Ok</v>
      </c>
    </row>
    <row r="1571" spans="1:9" x14ac:dyDescent="0.3">
      <c r="A1571" s="13" t="s">
        <v>3132</v>
      </c>
      <c r="B1571" s="13">
        <f>VLOOKUP(A1571,VLookup_Data,4,FALSE)</f>
        <v>6</v>
      </c>
      <c r="C1571" s="13">
        <f>_xlfn.XLOOKUP(A1571,Product_Name,Recorder_Level)</f>
        <v>68</v>
      </c>
      <c r="D1571" s="13">
        <f>IF(B1571&lt;=C1571,C1571-B1571,0)</f>
        <v>62</v>
      </c>
      <c r="E1571" s="13">
        <f t="shared" si="96"/>
        <v>62</v>
      </c>
      <c r="F1571" s="13">
        <f t="shared" si="97"/>
        <v>62</v>
      </c>
      <c r="G1571" s="13">
        <f>IF(B1571&lt;=C1571,C1571-B1571,"No Order Needed")</f>
        <v>62</v>
      </c>
      <c r="H1571" s="13">
        <f t="shared" si="98"/>
        <v>72</v>
      </c>
      <c r="I1571" s="13" t="str">
        <f t="shared" si="99"/>
        <v>Reorder</v>
      </c>
    </row>
    <row r="1572" spans="1:9" x14ac:dyDescent="0.3">
      <c r="A1572" s="13" t="s">
        <v>3134</v>
      </c>
      <c r="B1572" s="13">
        <f>VLOOKUP(A1572,VLookup_Data,4,FALSE)</f>
        <v>175</v>
      </c>
      <c r="C1572" s="13">
        <f>_xlfn.XLOOKUP(A1572,Product_Name,Recorder_Level)</f>
        <v>98</v>
      </c>
      <c r="D1572" s="13">
        <f>IF(B1572&lt;=C1572,C1572-B1572,0)</f>
        <v>0</v>
      </c>
      <c r="E1572" s="13">
        <f t="shared" si="96"/>
        <v>0</v>
      </c>
      <c r="F1572" s="13">
        <f t="shared" si="97"/>
        <v>0</v>
      </c>
      <c r="G1572" s="13" t="str">
        <f>IF(B1572&lt;=C1572,C1572-B1572,"No Order Needed")</f>
        <v>No Order Needed</v>
      </c>
      <c r="H1572" s="13">
        <f t="shared" si="98"/>
        <v>0</v>
      </c>
      <c r="I1572" s="13" t="str">
        <f t="shared" si="99"/>
        <v>Ok</v>
      </c>
    </row>
    <row r="1573" spans="1:9" x14ac:dyDescent="0.3">
      <c r="A1573" s="13" t="s">
        <v>3136</v>
      </c>
      <c r="B1573" s="13">
        <f>VLOOKUP(A1573,VLookup_Data,4,FALSE)</f>
        <v>198</v>
      </c>
      <c r="C1573" s="13">
        <f>_xlfn.XLOOKUP(A1573,Product_Name,Recorder_Level)</f>
        <v>51</v>
      </c>
      <c r="D1573" s="13">
        <f>IF(B1573&lt;=C1573,C1573-B1573,0)</f>
        <v>0</v>
      </c>
      <c r="E1573" s="13">
        <f t="shared" si="96"/>
        <v>0</v>
      </c>
      <c r="F1573" s="13">
        <f t="shared" si="97"/>
        <v>0</v>
      </c>
      <c r="G1573" s="13" t="str">
        <f>IF(B1573&lt;=C1573,C1573-B1573,"No Order Needed")</f>
        <v>No Order Needed</v>
      </c>
      <c r="H1573" s="13">
        <f t="shared" si="98"/>
        <v>0</v>
      </c>
      <c r="I1573" s="13" t="str">
        <f t="shared" si="99"/>
        <v>Ok</v>
      </c>
    </row>
    <row r="1574" spans="1:9" x14ac:dyDescent="0.3">
      <c r="A1574" s="13" t="s">
        <v>611</v>
      </c>
      <c r="B1574" s="13">
        <f>VLOOKUP(A1574,VLookup_Data,4,FALSE)</f>
        <v>97</v>
      </c>
      <c r="C1574" s="13">
        <f>_xlfn.XLOOKUP(A1574,Product_Name,Recorder_Level)</f>
        <v>0</v>
      </c>
      <c r="D1574" s="13">
        <f>IF(B1574&lt;=C1574,C1574-B1574,0)</f>
        <v>0</v>
      </c>
      <c r="E1574" s="13">
        <f t="shared" si="96"/>
        <v>0</v>
      </c>
      <c r="F1574" s="13">
        <f t="shared" si="97"/>
        <v>0</v>
      </c>
      <c r="G1574" s="13" t="str">
        <f>IF(B1574&lt;=C1574,C1574-B1574,"No Order Needed")</f>
        <v>No Order Needed</v>
      </c>
      <c r="H1574" s="13">
        <f t="shared" si="98"/>
        <v>0</v>
      </c>
      <c r="I1574" s="13" t="str">
        <f t="shared" si="99"/>
        <v>Ok</v>
      </c>
    </row>
    <row r="1575" spans="1:9" x14ac:dyDescent="0.3">
      <c r="A1575" s="13" t="s">
        <v>755</v>
      </c>
      <c r="B1575" s="13">
        <f>VLOOKUP(A1575,VLookup_Data,4,FALSE)</f>
        <v>173</v>
      </c>
      <c r="C1575" s="13">
        <f>_xlfn.XLOOKUP(A1575,Product_Name,Recorder_Level)</f>
        <v>69</v>
      </c>
      <c r="D1575" s="13">
        <f>IF(B1575&lt;=C1575,C1575-B1575,0)</f>
        <v>0</v>
      </c>
      <c r="E1575" s="13">
        <f t="shared" si="96"/>
        <v>0</v>
      </c>
      <c r="F1575" s="13">
        <f t="shared" si="97"/>
        <v>0</v>
      </c>
      <c r="G1575" s="13" t="str">
        <f>IF(B1575&lt;=C1575,C1575-B1575,"No Order Needed")</f>
        <v>No Order Needed</v>
      </c>
      <c r="H1575" s="13">
        <f t="shared" si="98"/>
        <v>0</v>
      </c>
      <c r="I1575" s="13" t="str">
        <f t="shared" si="99"/>
        <v>Ok</v>
      </c>
    </row>
    <row r="1576" spans="1:9" x14ac:dyDescent="0.3">
      <c r="A1576" s="13" t="s">
        <v>3140</v>
      </c>
      <c r="B1576" s="13">
        <f>VLOOKUP(A1576,VLookup_Data,4,FALSE)</f>
        <v>182</v>
      </c>
      <c r="C1576" s="13">
        <f>_xlfn.XLOOKUP(A1576,Product_Name,Recorder_Level)</f>
        <v>99</v>
      </c>
      <c r="D1576" s="13">
        <f>IF(B1576&lt;=C1576,C1576-B1576,0)</f>
        <v>0</v>
      </c>
      <c r="E1576" s="13">
        <f t="shared" si="96"/>
        <v>0</v>
      </c>
      <c r="F1576" s="13">
        <f t="shared" si="97"/>
        <v>0</v>
      </c>
      <c r="G1576" s="13" t="str">
        <f>IF(B1576&lt;=C1576,C1576-B1576,"No Order Needed")</f>
        <v>No Order Needed</v>
      </c>
      <c r="H1576" s="13">
        <f t="shared" si="98"/>
        <v>0</v>
      </c>
      <c r="I1576" s="13" t="str">
        <f t="shared" si="99"/>
        <v>Ok</v>
      </c>
    </row>
    <row r="1577" spans="1:9" x14ac:dyDescent="0.3">
      <c r="A1577" s="13" t="s">
        <v>3142</v>
      </c>
      <c r="B1577" s="13">
        <f>VLOOKUP(A1577,VLookup_Data,4,FALSE)</f>
        <v>68</v>
      </c>
      <c r="C1577" s="13">
        <f>_xlfn.XLOOKUP(A1577,Product_Name,Recorder_Level)</f>
        <v>70</v>
      </c>
      <c r="D1577" s="13">
        <f>IF(B1577&lt;=C1577,C1577-B1577,0)</f>
        <v>2</v>
      </c>
      <c r="E1577" s="13">
        <f t="shared" si="96"/>
        <v>2</v>
      </c>
      <c r="F1577" s="13">
        <f t="shared" si="97"/>
        <v>2</v>
      </c>
      <c r="G1577" s="13">
        <f>IF(B1577&lt;=C1577,C1577-B1577,"No Order Needed")</f>
        <v>2</v>
      </c>
      <c r="H1577" s="13">
        <f t="shared" si="98"/>
        <v>12</v>
      </c>
      <c r="I1577" s="13" t="str">
        <f t="shared" si="99"/>
        <v>Reorder</v>
      </c>
    </row>
    <row r="1578" spans="1:9" x14ac:dyDescent="0.3">
      <c r="A1578" s="13" t="s">
        <v>3144</v>
      </c>
      <c r="B1578" s="13">
        <f>VLOOKUP(A1578,VLookup_Data,4,FALSE)</f>
        <v>108</v>
      </c>
      <c r="C1578" s="13">
        <f>_xlfn.XLOOKUP(A1578,Product_Name,Recorder_Level)</f>
        <v>72</v>
      </c>
      <c r="D1578" s="13">
        <f>IF(B1578&lt;=C1578,C1578-B1578,0)</f>
        <v>0</v>
      </c>
      <c r="E1578" s="13">
        <f t="shared" si="96"/>
        <v>0</v>
      </c>
      <c r="F1578" s="13">
        <f t="shared" si="97"/>
        <v>0</v>
      </c>
      <c r="G1578" s="13" t="str">
        <f>IF(B1578&lt;=C1578,C1578-B1578,"No Order Needed")</f>
        <v>No Order Needed</v>
      </c>
      <c r="H1578" s="13">
        <f t="shared" si="98"/>
        <v>0</v>
      </c>
      <c r="I1578" s="13" t="str">
        <f t="shared" si="99"/>
        <v>Ok</v>
      </c>
    </row>
    <row r="1579" spans="1:9" x14ac:dyDescent="0.3">
      <c r="A1579" s="13" t="s">
        <v>3146</v>
      </c>
      <c r="B1579" s="13">
        <f>VLOOKUP(A1579,VLookup_Data,4,FALSE)</f>
        <v>177</v>
      </c>
      <c r="C1579" s="13">
        <f>_xlfn.XLOOKUP(A1579,Product_Name,Recorder_Level)</f>
        <v>99</v>
      </c>
      <c r="D1579" s="13">
        <f>IF(B1579&lt;=C1579,C1579-B1579,0)</f>
        <v>0</v>
      </c>
      <c r="E1579" s="13">
        <f t="shared" si="96"/>
        <v>0</v>
      </c>
      <c r="F1579" s="13">
        <f t="shared" si="97"/>
        <v>0</v>
      </c>
      <c r="G1579" s="13" t="str">
        <f>IF(B1579&lt;=C1579,C1579-B1579,"No Order Needed")</f>
        <v>No Order Needed</v>
      </c>
      <c r="H1579" s="13">
        <f t="shared" si="98"/>
        <v>0</v>
      </c>
      <c r="I1579" s="13" t="str">
        <f t="shared" si="99"/>
        <v>Ok</v>
      </c>
    </row>
    <row r="1580" spans="1:9" x14ac:dyDescent="0.3">
      <c r="A1580" s="13" t="s">
        <v>3148</v>
      </c>
      <c r="B1580" s="13">
        <f>VLOOKUP(A1580,VLookup_Data,4,FALSE)</f>
        <v>20</v>
      </c>
      <c r="C1580" s="13">
        <f>_xlfn.XLOOKUP(A1580,Product_Name,Recorder_Level)</f>
        <v>63</v>
      </c>
      <c r="D1580" s="13">
        <f>IF(B1580&lt;=C1580,C1580-B1580,0)</f>
        <v>43</v>
      </c>
      <c r="E1580" s="13">
        <f t="shared" si="96"/>
        <v>43</v>
      </c>
      <c r="F1580" s="13">
        <f t="shared" si="97"/>
        <v>43</v>
      </c>
      <c r="G1580" s="13">
        <f>IF(B1580&lt;=C1580,C1580-B1580,"No Order Needed")</f>
        <v>43</v>
      </c>
      <c r="H1580" s="13">
        <f t="shared" si="98"/>
        <v>53</v>
      </c>
      <c r="I1580" s="13" t="str">
        <f t="shared" si="99"/>
        <v>Reorder</v>
      </c>
    </row>
    <row r="1581" spans="1:9" x14ac:dyDescent="0.3">
      <c r="A1581" s="13" t="s">
        <v>3150</v>
      </c>
      <c r="B1581" s="13">
        <f>VLOOKUP(A1581,VLookup_Data,4,FALSE)</f>
        <v>53</v>
      </c>
      <c r="C1581" s="13">
        <f>_xlfn.XLOOKUP(A1581,Product_Name,Recorder_Level)</f>
        <v>36</v>
      </c>
      <c r="D1581" s="13">
        <f>IF(B1581&lt;=C1581,C1581-B1581,0)</f>
        <v>0</v>
      </c>
      <c r="E1581" s="13">
        <f t="shared" si="96"/>
        <v>0</v>
      </c>
      <c r="F1581" s="13">
        <f t="shared" si="97"/>
        <v>0</v>
      </c>
      <c r="G1581" s="13" t="str">
        <f>IF(B1581&lt;=C1581,C1581-B1581,"No Order Needed")</f>
        <v>No Order Needed</v>
      </c>
      <c r="H1581" s="13">
        <f t="shared" si="98"/>
        <v>0</v>
      </c>
      <c r="I1581" s="13" t="str">
        <f t="shared" si="99"/>
        <v>Ok</v>
      </c>
    </row>
    <row r="1582" spans="1:9" x14ac:dyDescent="0.3">
      <c r="A1582" s="13" t="s">
        <v>3152</v>
      </c>
      <c r="B1582" s="13">
        <f>VLOOKUP(A1582,VLookup_Data,4,FALSE)</f>
        <v>72</v>
      </c>
      <c r="C1582" s="13">
        <f>_xlfn.XLOOKUP(A1582,Product_Name,Recorder_Level)</f>
        <v>97</v>
      </c>
      <c r="D1582" s="13">
        <f>IF(B1582&lt;=C1582,C1582-B1582,0)</f>
        <v>25</v>
      </c>
      <c r="E1582" s="13">
        <f t="shared" si="96"/>
        <v>25</v>
      </c>
      <c r="F1582" s="13">
        <f t="shared" si="97"/>
        <v>25</v>
      </c>
      <c r="G1582" s="13">
        <f>IF(B1582&lt;=C1582,C1582-B1582,"No Order Needed")</f>
        <v>25</v>
      </c>
      <c r="H1582" s="13">
        <f t="shared" si="98"/>
        <v>35</v>
      </c>
      <c r="I1582" s="13" t="str">
        <f t="shared" si="99"/>
        <v>Reorder</v>
      </c>
    </row>
    <row r="1583" spans="1:9" x14ac:dyDescent="0.3">
      <c r="A1583" s="13" t="s">
        <v>3154</v>
      </c>
      <c r="B1583" s="13">
        <f>VLOOKUP(A1583,VLookup_Data,4,FALSE)</f>
        <v>175</v>
      </c>
      <c r="C1583" s="13">
        <f>_xlfn.XLOOKUP(A1583,Product_Name,Recorder_Level)</f>
        <v>33</v>
      </c>
      <c r="D1583" s="13">
        <f>IF(B1583&lt;=C1583,C1583-B1583,0)</f>
        <v>0</v>
      </c>
      <c r="E1583" s="13">
        <f t="shared" si="96"/>
        <v>0</v>
      </c>
      <c r="F1583" s="13">
        <f t="shared" si="97"/>
        <v>0</v>
      </c>
      <c r="G1583" s="13" t="str">
        <f>IF(B1583&lt;=C1583,C1583-B1583,"No Order Needed")</f>
        <v>No Order Needed</v>
      </c>
      <c r="H1583" s="13">
        <f t="shared" si="98"/>
        <v>0</v>
      </c>
      <c r="I1583" s="13" t="str">
        <f t="shared" si="99"/>
        <v>Ok</v>
      </c>
    </row>
    <row r="1584" spans="1:9" x14ac:dyDescent="0.3">
      <c r="A1584" s="13" t="s">
        <v>3156</v>
      </c>
      <c r="B1584" s="13">
        <f>VLOOKUP(A1584,VLookup_Data,4,FALSE)</f>
        <v>185</v>
      </c>
      <c r="C1584" s="13">
        <f>_xlfn.XLOOKUP(A1584,Product_Name,Recorder_Level)</f>
        <v>77</v>
      </c>
      <c r="D1584" s="13">
        <f>IF(B1584&lt;=C1584,C1584-B1584,0)</f>
        <v>0</v>
      </c>
      <c r="E1584" s="13">
        <f t="shared" si="96"/>
        <v>0</v>
      </c>
      <c r="F1584" s="13">
        <f t="shared" si="97"/>
        <v>0</v>
      </c>
      <c r="G1584" s="13" t="str">
        <f>IF(B1584&lt;=C1584,C1584-B1584,"No Order Needed")</f>
        <v>No Order Needed</v>
      </c>
      <c r="H1584" s="13">
        <f t="shared" si="98"/>
        <v>0</v>
      </c>
      <c r="I1584" s="13" t="str">
        <f t="shared" si="99"/>
        <v>Ok</v>
      </c>
    </row>
    <row r="1585" spans="1:9" x14ac:dyDescent="0.3">
      <c r="A1585" s="13" t="s">
        <v>1205</v>
      </c>
      <c r="B1585" s="13">
        <f>VLOOKUP(A1585,VLookup_Data,4,FALSE)</f>
        <v>84</v>
      </c>
      <c r="C1585" s="13">
        <f>_xlfn.XLOOKUP(A1585,Product_Name,Recorder_Level)</f>
        <v>0</v>
      </c>
      <c r="D1585" s="13">
        <f>IF(B1585&lt;=C1585,C1585-B1585,0)</f>
        <v>0</v>
      </c>
      <c r="E1585" s="13">
        <f t="shared" si="96"/>
        <v>0</v>
      </c>
      <c r="F1585" s="13">
        <f t="shared" si="97"/>
        <v>0</v>
      </c>
      <c r="G1585" s="13" t="str">
        <f>IF(B1585&lt;=C1585,C1585-B1585,"No Order Needed")</f>
        <v>No Order Needed</v>
      </c>
      <c r="H1585" s="13">
        <f t="shared" si="98"/>
        <v>0</v>
      </c>
      <c r="I1585" s="13" t="str">
        <f t="shared" si="99"/>
        <v>Ok</v>
      </c>
    </row>
    <row r="1586" spans="1:9" x14ac:dyDescent="0.3">
      <c r="A1586" s="13" t="s">
        <v>2833</v>
      </c>
      <c r="B1586" s="13">
        <f>VLOOKUP(A1586,VLookup_Data,4,FALSE)</f>
        <v>74</v>
      </c>
      <c r="C1586" s="13">
        <f>_xlfn.XLOOKUP(A1586,Product_Name,Recorder_Level)</f>
        <v>42</v>
      </c>
      <c r="D1586" s="13">
        <f>IF(B1586&lt;=C1586,C1586-B1586,0)</f>
        <v>0</v>
      </c>
      <c r="E1586" s="13">
        <f t="shared" si="96"/>
        <v>0</v>
      </c>
      <c r="F1586" s="13">
        <f t="shared" si="97"/>
        <v>0</v>
      </c>
      <c r="G1586" s="13" t="str">
        <f>IF(B1586&lt;=C1586,C1586-B1586,"No Order Needed")</f>
        <v>No Order Needed</v>
      </c>
      <c r="H1586" s="13">
        <f t="shared" si="98"/>
        <v>0</v>
      </c>
      <c r="I1586" s="13" t="str">
        <f t="shared" si="99"/>
        <v>Ok</v>
      </c>
    </row>
    <row r="1587" spans="1:9" x14ac:dyDescent="0.3">
      <c r="A1587" s="13" t="s">
        <v>3162</v>
      </c>
      <c r="B1587" s="13">
        <f>VLOOKUP(A1587,VLookup_Data,4,FALSE)</f>
        <v>136</v>
      </c>
      <c r="C1587" s="13">
        <f>_xlfn.XLOOKUP(A1587,Product_Name,Recorder_Level)</f>
        <v>68</v>
      </c>
      <c r="D1587" s="13">
        <f>IF(B1587&lt;=C1587,C1587-B1587,0)</f>
        <v>0</v>
      </c>
      <c r="E1587" s="13">
        <f t="shared" si="96"/>
        <v>0</v>
      </c>
      <c r="F1587" s="13">
        <f t="shared" si="97"/>
        <v>0</v>
      </c>
      <c r="G1587" s="13" t="str">
        <f>IF(B1587&lt;=C1587,C1587-B1587,"No Order Needed")</f>
        <v>No Order Needed</v>
      </c>
      <c r="H1587" s="13">
        <f t="shared" si="98"/>
        <v>0</v>
      </c>
      <c r="I1587" s="13" t="str">
        <f t="shared" si="99"/>
        <v>Ok</v>
      </c>
    </row>
    <row r="1588" spans="1:9" x14ac:dyDescent="0.3">
      <c r="A1588" s="13" t="s">
        <v>3165</v>
      </c>
      <c r="B1588" s="13">
        <f>VLOOKUP(A1588,VLookup_Data,4,FALSE)</f>
        <v>152</v>
      </c>
      <c r="C1588" s="13">
        <f>_xlfn.XLOOKUP(A1588,Product_Name,Recorder_Level)</f>
        <v>34</v>
      </c>
      <c r="D1588" s="13">
        <f>IF(B1588&lt;=C1588,C1588-B1588,0)</f>
        <v>0</v>
      </c>
      <c r="E1588" s="13">
        <f t="shared" si="96"/>
        <v>0</v>
      </c>
      <c r="F1588" s="13">
        <f t="shared" si="97"/>
        <v>0</v>
      </c>
      <c r="G1588" s="13" t="str">
        <f>IF(B1588&lt;=C1588,C1588-B1588,"No Order Needed")</f>
        <v>No Order Needed</v>
      </c>
      <c r="H1588" s="13">
        <f t="shared" si="98"/>
        <v>0</v>
      </c>
      <c r="I1588" s="13" t="str">
        <f t="shared" si="99"/>
        <v>Ok</v>
      </c>
    </row>
    <row r="1589" spans="1:9" x14ac:dyDescent="0.3">
      <c r="A1589" s="13" t="s">
        <v>1752</v>
      </c>
      <c r="B1589" s="13">
        <f>VLOOKUP(A1589,VLookup_Data,4,FALSE)</f>
        <v>13</v>
      </c>
      <c r="C1589" s="13">
        <f>_xlfn.XLOOKUP(A1589,Product_Name,Recorder_Level)</f>
        <v>22</v>
      </c>
      <c r="D1589" s="13">
        <f>IF(B1589&lt;=C1589,C1589-B1589,0)</f>
        <v>9</v>
      </c>
      <c r="E1589" s="13">
        <f t="shared" si="96"/>
        <v>9</v>
      </c>
      <c r="F1589" s="13">
        <f t="shared" si="97"/>
        <v>9</v>
      </c>
      <c r="G1589" s="13">
        <f>IF(B1589&lt;=C1589,C1589-B1589,"No Order Needed")</f>
        <v>9</v>
      </c>
      <c r="H1589" s="13">
        <f t="shared" si="98"/>
        <v>19</v>
      </c>
      <c r="I1589" s="13" t="str">
        <f t="shared" si="99"/>
        <v>Reorder</v>
      </c>
    </row>
    <row r="1590" spans="1:9" x14ac:dyDescent="0.3">
      <c r="A1590" s="13" t="s">
        <v>7582</v>
      </c>
      <c r="B1590" s="13">
        <f>VLOOKUP(A1590,VLookup_Data,4,FALSE)</f>
        <v>105</v>
      </c>
      <c r="C1590" s="13">
        <f>_xlfn.XLOOKUP(A1590,Product_Name,Recorder_Level)</f>
        <v>83</v>
      </c>
      <c r="D1590" s="13">
        <f>IF(B1590&lt;=C1590,C1590-B1590,0)</f>
        <v>0</v>
      </c>
      <c r="E1590" s="13">
        <f t="shared" si="96"/>
        <v>0</v>
      </c>
      <c r="F1590" s="13">
        <f t="shared" si="97"/>
        <v>0</v>
      </c>
      <c r="G1590" s="13" t="str">
        <f>IF(B1590&lt;=C1590,C1590-B1590,"No Order Needed")</f>
        <v>No Order Needed</v>
      </c>
      <c r="H1590" s="13">
        <f t="shared" si="98"/>
        <v>0</v>
      </c>
      <c r="I1590" s="13" t="str">
        <f t="shared" si="99"/>
        <v>Ok</v>
      </c>
    </row>
    <row r="1591" spans="1:9" x14ac:dyDescent="0.3">
      <c r="A1591" s="13" t="s">
        <v>3172</v>
      </c>
      <c r="B1591" s="13">
        <f>VLOOKUP(A1591,VLookup_Data,4,FALSE)</f>
        <v>111</v>
      </c>
      <c r="C1591" s="13">
        <f>_xlfn.XLOOKUP(A1591,Product_Name,Recorder_Level)</f>
        <v>76</v>
      </c>
      <c r="D1591" s="13">
        <f>IF(B1591&lt;=C1591,C1591-B1591,0)</f>
        <v>0</v>
      </c>
      <c r="E1591" s="13">
        <f t="shared" si="96"/>
        <v>0</v>
      </c>
      <c r="F1591" s="13">
        <f t="shared" si="97"/>
        <v>0</v>
      </c>
      <c r="G1591" s="13" t="str">
        <f>IF(B1591&lt;=C1591,C1591-B1591,"No Order Needed")</f>
        <v>No Order Needed</v>
      </c>
      <c r="H1591" s="13">
        <f t="shared" si="98"/>
        <v>0</v>
      </c>
      <c r="I1591" s="13" t="str">
        <f t="shared" si="99"/>
        <v>Ok</v>
      </c>
    </row>
    <row r="1592" spans="1:9" x14ac:dyDescent="0.3">
      <c r="A1592" s="13" t="s">
        <v>2458</v>
      </c>
      <c r="B1592" s="13">
        <f>VLOOKUP(A1592,VLookup_Data,4,FALSE)</f>
        <v>178</v>
      </c>
      <c r="C1592" s="13">
        <f>_xlfn.XLOOKUP(A1592,Product_Name,Recorder_Level)</f>
        <v>68</v>
      </c>
      <c r="D1592" s="13">
        <f>IF(B1592&lt;=C1592,C1592-B1592,0)</f>
        <v>0</v>
      </c>
      <c r="E1592" s="13">
        <f t="shared" si="96"/>
        <v>0</v>
      </c>
      <c r="F1592" s="13">
        <f t="shared" si="97"/>
        <v>0</v>
      </c>
      <c r="G1592" s="13" t="str">
        <f>IF(B1592&lt;=C1592,C1592-B1592,"No Order Needed")</f>
        <v>No Order Needed</v>
      </c>
      <c r="H1592" s="13">
        <f t="shared" si="98"/>
        <v>0</v>
      </c>
      <c r="I1592" s="13" t="str">
        <f t="shared" si="99"/>
        <v>Ok</v>
      </c>
    </row>
    <row r="1593" spans="1:9" x14ac:dyDescent="0.3">
      <c r="A1593" s="13" t="s">
        <v>3175</v>
      </c>
      <c r="B1593" s="13">
        <f>VLOOKUP(A1593,VLookup_Data,4,FALSE)</f>
        <v>0</v>
      </c>
      <c r="C1593" s="13">
        <f>_xlfn.XLOOKUP(A1593,Product_Name,Recorder_Level)</f>
        <v>88</v>
      </c>
      <c r="D1593" s="13">
        <f>IF(B1593&lt;=C1593,C1593-B1593,0)</f>
        <v>88</v>
      </c>
      <c r="E1593" s="13">
        <f t="shared" si="96"/>
        <v>88</v>
      </c>
      <c r="F1593" s="13">
        <f t="shared" si="97"/>
        <v>88</v>
      </c>
      <c r="G1593" s="13">
        <f>IF(B1593&lt;=C1593,C1593-B1593,"No Order Needed")</f>
        <v>88</v>
      </c>
      <c r="H1593" s="13">
        <f t="shared" si="98"/>
        <v>98</v>
      </c>
      <c r="I1593" s="13" t="str">
        <f t="shared" si="99"/>
        <v>Urgent</v>
      </c>
    </row>
    <row r="1594" spans="1:9" x14ac:dyDescent="0.3">
      <c r="A1594" s="13" t="s">
        <v>3178</v>
      </c>
      <c r="B1594" s="13">
        <f>VLOOKUP(A1594,VLookup_Data,4,FALSE)</f>
        <v>184</v>
      </c>
      <c r="C1594" s="13">
        <f>_xlfn.XLOOKUP(A1594,Product_Name,Recorder_Level)</f>
        <v>49</v>
      </c>
      <c r="D1594" s="13">
        <f>IF(B1594&lt;=C1594,C1594-B1594,0)</f>
        <v>0</v>
      </c>
      <c r="E1594" s="13">
        <f t="shared" si="96"/>
        <v>0</v>
      </c>
      <c r="F1594" s="13">
        <f t="shared" si="97"/>
        <v>0</v>
      </c>
      <c r="G1594" s="13" t="str">
        <f>IF(B1594&lt;=C1594,C1594-B1594,"No Order Needed")</f>
        <v>No Order Needed</v>
      </c>
      <c r="H1594" s="13">
        <f t="shared" si="98"/>
        <v>0</v>
      </c>
      <c r="I1594" s="13" t="str">
        <f t="shared" si="99"/>
        <v>Ok</v>
      </c>
    </row>
    <row r="1595" spans="1:9" x14ac:dyDescent="0.3">
      <c r="A1595" s="13" t="s">
        <v>3181</v>
      </c>
      <c r="B1595" s="13">
        <f>VLOOKUP(A1595,VLookup_Data,4,FALSE)</f>
        <v>162</v>
      </c>
      <c r="C1595" s="13">
        <f>_xlfn.XLOOKUP(A1595,Product_Name,Recorder_Level)</f>
        <v>74</v>
      </c>
      <c r="D1595" s="13">
        <f>IF(B1595&lt;=C1595,C1595-B1595,0)</f>
        <v>0</v>
      </c>
      <c r="E1595" s="13">
        <f t="shared" si="96"/>
        <v>0</v>
      </c>
      <c r="F1595" s="13">
        <f t="shared" si="97"/>
        <v>0</v>
      </c>
      <c r="G1595" s="13" t="str">
        <f>IF(B1595&lt;=C1595,C1595-B1595,"No Order Needed")</f>
        <v>No Order Needed</v>
      </c>
      <c r="H1595" s="13">
        <f t="shared" si="98"/>
        <v>0</v>
      </c>
      <c r="I1595" s="13" t="str">
        <f t="shared" si="99"/>
        <v>Ok</v>
      </c>
    </row>
    <row r="1596" spans="1:9" x14ac:dyDescent="0.3">
      <c r="A1596" s="13" t="s">
        <v>741</v>
      </c>
      <c r="B1596" s="13">
        <f>VLOOKUP(A1596,VLookup_Data,4,FALSE)</f>
        <v>46</v>
      </c>
      <c r="C1596" s="13">
        <f>_xlfn.XLOOKUP(A1596,Product_Name,Recorder_Level)</f>
        <v>99</v>
      </c>
      <c r="D1596" s="13">
        <f>IF(B1596&lt;=C1596,C1596-B1596,0)</f>
        <v>53</v>
      </c>
      <c r="E1596" s="13">
        <f t="shared" si="96"/>
        <v>53</v>
      </c>
      <c r="F1596" s="13">
        <f t="shared" si="97"/>
        <v>53</v>
      </c>
      <c r="G1596" s="13">
        <f>IF(B1596&lt;=C1596,C1596-B1596,"No Order Needed")</f>
        <v>53</v>
      </c>
      <c r="H1596" s="13">
        <f t="shared" si="98"/>
        <v>63</v>
      </c>
      <c r="I1596" s="13" t="str">
        <f t="shared" si="99"/>
        <v>Reorder</v>
      </c>
    </row>
    <row r="1597" spans="1:9" x14ac:dyDescent="0.3">
      <c r="A1597" s="13" t="s">
        <v>3184</v>
      </c>
      <c r="B1597" s="13">
        <f>VLOOKUP(A1597,VLookup_Data,4,FALSE)</f>
        <v>76</v>
      </c>
      <c r="C1597" s="13">
        <f>_xlfn.XLOOKUP(A1597,Product_Name,Recorder_Level)</f>
        <v>88</v>
      </c>
      <c r="D1597" s="13">
        <f>IF(B1597&lt;=C1597,C1597-B1597,0)</f>
        <v>12</v>
      </c>
      <c r="E1597" s="13">
        <f t="shared" si="96"/>
        <v>12</v>
      </c>
      <c r="F1597" s="13">
        <f t="shared" si="97"/>
        <v>12</v>
      </c>
      <c r="G1597" s="13">
        <f>IF(B1597&lt;=C1597,C1597-B1597,"No Order Needed")</f>
        <v>12</v>
      </c>
      <c r="H1597" s="13">
        <f t="shared" si="98"/>
        <v>22</v>
      </c>
      <c r="I1597" s="13" t="str">
        <f t="shared" si="99"/>
        <v>Reorder</v>
      </c>
    </row>
    <row r="1598" spans="1:9" x14ac:dyDescent="0.3">
      <c r="A1598" s="13" t="s">
        <v>1181</v>
      </c>
      <c r="B1598" s="13">
        <f>VLOOKUP(A1598,VLookup_Data,4,FALSE)</f>
        <v>125</v>
      </c>
      <c r="C1598" s="13">
        <f>_xlfn.XLOOKUP(A1598,Product_Name,Recorder_Level)</f>
        <v>58</v>
      </c>
      <c r="D1598" s="13">
        <f>IF(B1598&lt;=C1598,C1598-B1598,0)</f>
        <v>0</v>
      </c>
      <c r="E1598" s="13">
        <f t="shared" si="96"/>
        <v>0</v>
      </c>
      <c r="F1598" s="13">
        <f t="shared" si="97"/>
        <v>0</v>
      </c>
      <c r="G1598" s="13" t="str">
        <f>IF(B1598&lt;=C1598,C1598-B1598,"No Order Needed")</f>
        <v>No Order Needed</v>
      </c>
      <c r="H1598" s="13">
        <f t="shared" si="98"/>
        <v>0</v>
      </c>
      <c r="I1598" s="13" t="str">
        <f t="shared" si="99"/>
        <v>Ok</v>
      </c>
    </row>
    <row r="1599" spans="1:9" x14ac:dyDescent="0.3">
      <c r="A1599" s="13" t="s">
        <v>2196</v>
      </c>
      <c r="B1599" s="13">
        <f>VLOOKUP(A1599,VLookup_Data,4,FALSE)</f>
        <v>18</v>
      </c>
      <c r="C1599" s="13">
        <f>_xlfn.XLOOKUP(A1599,Product_Name,Recorder_Level)</f>
        <v>0</v>
      </c>
      <c r="D1599" s="13">
        <f>IF(B1599&lt;=C1599,C1599-B1599,0)</f>
        <v>0</v>
      </c>
      <c r="E1599" s="13">
        <f t="shared" si="96"/>
        <v>0</v>
      </c>
      <c r="F1599" s="13">
        <f t="shared" si="97"/>
        <v>0</v>
      </c>
      <c r="G1599" s="13" t="str">
        <f>IF(B1599&lt;=C1599,C1599-B1599,"No Order Needed")</f>
        <v>No Order Needed</v>
      </c>
      <c r="H1599" s="13">
        <f t="shared" si="98"/>
        <v>0</v>
      </c>
      <c r="I1599" s="13" t="str">
        <f t="shared" si="99"/>
        <v>Ok</v>
      </c>
    </row>
    <row r="1600" spans="1:9" x14ac:dyDescent="0.3">
      <c r="A1600" s="13" t="s">
        <v>7507</v>
      </c>
      <c r="B1600" s="13">
        <f>VLOOKUP(A1600,VLookup_Data,4,FALSE)</f>
        <v>54</v>
      </c>
      <c r="C1600" s="13">
        <f>_xlfn.XLOOKUP(A1600,Product_Name,Recorder_Level)</f>
        <v>86</v>
      </c>
      <c r="D1600" s="13">
        <f>IF(B1600&lt;=C1600,C1600-B1600,0)</f>
        <v>32</v>
      </c>
      <c r="E1600" s="13">
        <f t="shared" si="96"/>
        <v>32</v>
      </c>
      <c r="F1600" s="13">
        <f t="shared" si="97"/>
        <v>32</v>
      </c>
      <c r="G1600" s="13">
        <f>IF(B1600&lt;=C1600,C1600-B1600,"No Order Needed")</f>
        <v>32</v>
      </c>
      <c r="H1600" s="13">
        <f t="shared" si="98"/>
        <v>42</v>
      </c>
      <c r="I1600" s="13" t="str">
        <f t="shared" si="99"/>
        <v>Reorder</v>
      </c>
    </row>
    <row r="1601" spans="1:9" x14ac:dyDescent="0.3">
      <c r="A1601" s="13" t="s">
        <v>2781</v>
      </c>
      <c r="B1601" s="13">
        <f>VLOOKUP(A1601,VLookup_Data,4,FALSE)</f>
        <v>99</v>
      </c>
      <c r="C1601" s="13">
        <f>_xlfn.XLOOKUP(A1601,Product_Name,Recorder_Level)</f>
        <v>97</v>
      </c>
      <c r="D1601" s="13">
        <f>IF(B1601&lt;=C1601,C1601-B1601,0)</f>
        <v>0</v>
      </c>
      <c r="E1601" s="13">
        <f t="shared" si="96"/>
        <v>0</v>
      </c>
      <c r="F1601" s="13">
        <f t="shared" si="97"/>
        <v>0</v>
      </c>
      <c r="G1601" s="13" t="str">
        <f>IF(B1601&lt;=C1601,C1601-B1601,"No Order Needed")</f>
        <v>No Order Needed</v>
      </c>
      <c r="H1601" s="13">
        <f t="shared" si="98"/>
        <v>8</v>
      </c>
      <c r="I1601" s="13" t="str">
        <f t="shared" si="99"/>
        <v>Ok</v>
      </c>
    </row>
    <row r="1602" spans="1:9" x14ac:dyDescent="0.3">
      <c r="A1602" s="13" t="s">
        <v>3192</v>
      </c>
      <c r="B1602" s="13">
        <f>VLOOKUP(A1602,VLookup_Data,4,FALSE)</f>
        <v>187</v>
      </c>
      <c r="C1602" s="13">
        <f>_xlfn.XLOOKUP(A1602,Product_Name,Recorder_Level)</f>
        <v>77</v>
      </c>
      <c r="D1602" s="13">
        <f>IF(B1602&lt;=C1602,C1602-B1602,0)</f>
        <v>0</v>
      </c>
      <c r="E1602" s="13">
        <f t="shared" si="96"/>
        <v>0</v>
      </c>
      <c r="F1602" s="13">
        <f t="shared" si="97"/>
        <v>0</v>
      </c>
      <c r="G1602" s="13" t="str">
        <f>IF(B1602&lt;=C1602,C1602-B1602,"No Order Needed")</f>
        <v>No Order Needed</v>
      </c>
      <c r="H1602" s="13">
        <f t="shared" si="98"/>
        <v>0</v>
      </c>
      <c r="I1602" s="13" t="str">
        <f t="shared" si="99"/>
        <v>Ok</v>
      </c>
    </row>
    <row r="1603" spans="1:9" x14ac:dyDescent="0.3">
      <c r="A1603" s="13" t="s">
        <v>3194</v>
      </c>
      <c r="B1603" s="13">
        <f>VLOOKUP(A1603,VLookup_Data,4,FALSE)</f>
        <v>145</v>
      </c>
      <c r="C1603" s="13">
        <f>_xlfn.XLOOKUP(A1603,Product_Name,Recorder_Level)</f>
        <v>71</v>
      </c>
      <c r="D1603" s="13">
        <f>IF(B1603&lt;=C1603,C1603-B1603,0)</f>
        <v>0</v>
      </c>
      <c r="E1603" s="13">
        <f t="shared" ref="E1603:E1666" si="100">IF(C1603-B1603&gt;0,C1603-B1603,0)</f>
        <v>0</v>
      </c>
      <c r="F1603" s="13">
        <f t="shared" ref="F1603:F1666" si="101">MAX(C1603-B1603,0)</f>
        <v>0</v>
      </c>
      <c r="G1603" s="13" t="str">
        <f>IF(B1603&lt;=C1603,C1603-B1603,"No Order Needed")</f>
        <v>No Order Needed</v>
      </c>
      <c r="H1603" s="13">
        <f t="shared" ref="H1603:H1666" si="102">MAX((C1603-B1603)+10,0)</f>
        <v>0</v>
      </c>
      <c r="I1603" s="13" t="str">
        <f t="shared" ref="I1603:I1666" si="103">IF(B1603=0,"Urgent",IF(B1603&lt;=C1603,"Reorder","Ok"))</f>
        <v>Ok</v>
      </c>
    </row>
    <row r="1604" spans="1:9" x14ac:dyDescent="0.3">
      <c r="A1604" s="13" t="s">
        <v>3196</v>
      </c>
      <c r="B1604" s="13">
        <f>VLOOKUP(A1604,VLookup_Data,4,FALSE)</f>
        <v>113</v>
      </c>
      <c r="C1604" s="13">
        <f>_xlfn.XLOOKUP(A1604,Product_Name,Recorder_Level)</f>
        <v>49</v>
      </c>
      <c r="D1604" s="13">
        <f>IF(B1604&lt;=C1604,C1604-B1604,0)</f>
        <v>0</v>
      </c>
      <c r="E1604" s="13">
        <f t="shared" si="100"/>
        <v>0</v>
      </c>
      <c r="F1604" s="13">
        <f t="shared" si="101"/>
        <v>0</v>
      </c>
      <c r="G1604" s="13" t="str">
        <f>IF(B1604&lt;=C1604,C1604-B1604,"No Order Needed")</f>
        <v>No Order Needed</v>
      </c>
      <c r="H1604" s="13">
        <f t="shared" si="102"/>
        <v>0</v>
      </c>
      <c r="I1604" s="13" t="str">
        <f t="shared" si="103"/>
        <v>Ok</v>
      </c>
    </row>
    <row r="1605" spans="1:9" x14ac:dyDescent="0.3">
      <c r="A1605" s="13" t="s">
        <v>3198</v>
      </c>
      <c r="B1605" s="13">
        <f>VLOOKUP(A1605,VLookup_Data,4,FALSE)</f>
        <v>18</v>
      </c>
      <c r="C1605" s="13">
        <f>_xlfn.XLOOKUP(A1605,Product_Name,Recorder_Level)</f>
        <v>24</v>
      </c>
      <c r="D1605" s="13">
        <f>IF(B1605&lt;=C1605,C1605-B1605,0)</f>
        <v>6</v>
      </c>
      <c r="E1605" s="13">
        <f t="shared" si="100"/>
        <v>6</v>
      </c>
      <c r="F1605" s="13">
        <f t="shared" si="101"/>
        <v>6</v>
      </c>
      <c r="G1605" s="13">
        <f>IF(B1605&lt;=C1605,C1605-B1605,"No Order Needed")</f>
        <v>6</v>
      </c>
      <c r="H1605" s="13">
        <f t="shared" si="102"/>
        <v>16</v>
      </c>
      <c r="I1605" s="13" t="str">
        <f t="shared" si="103"/>
        <v>Reorder</v>
      </c>
    </row>
    <row r="1606" spans="1:9" x14ac:dyDescent="0.3">
      <c r="A1606" s="13" t="s">
        <v>3200</v>
      </c>
      <c r="B1606" s="13">
        <f>VLOOKUP(A1606,VLookup_Data,4,FALSE)</f>
        <v>154</v>
      </c>
      <c r="C1606" s="13">
        <f>_xlfn.XLOOKUP(A1606,Product_Name,Recorder_Level)</f>
        <v>59</v>
      </c>
      <c r="D1606" s="13">
        <f>IF(B1606&lt;=C1606,C1606-B1606,0)</f>
        <v>0</v>
      </c>
      <c r="E1606" s="13">
        <f t="shared" si="100"/>
        <v>0</v>
      </c>
      <c r="F1606" s="13">
        <f t="shared" si="101"/>
        <v>0</v>
      </c>
      <c r="G1606" s="13" t="str">
        <f>IF(B1606&lt;=C1606,C1606-B1606,"No Order Needed")</f>
        <v>No Order Needed</v>
      </c>
      <c r="H1606" s="13">
        <f t="shared" si="102"/>
        <v>0</v>
      </c>
      <c r="I1606" s="13" t="str">
        <f t="shared" si="103"/>
        <v>Ok</v>
      </c>
    </row>
    <row r="1607" spans="1:9" x14ac:dyDescent="0.3">
      <c r="A1607" s="13" t="s">
        <v>7583</v>
      </c>
      <c r="B1607" s="13">
        <f>VLOOKUP(A1607,VLookup_Data,4,FALSE)</f>
        <v>189</v>
      </c>
      <c r="C1607" s="13">
        <f>_xlfn.XLOOKUP(A1607,Product_Name,Recorder_Level)</f>
        <v>69</v>
      </c>
      <c r="D1607" s="13">
        <f>IF(B1607&lt;=C1607,C1607-B1607,0)</f>
        <v>0</v>
      </c>
      <c r="E1607" s="13">
        <f t="shared" si="100"/>
        <v>0</v>
      </c>
      <c r="F1607" s="13">
        <f t="shared" si="101"/>
        <v>0</v>
      </c>
      <c r="G1607" s="13" t="str">
        <f>IF(B1607&lt;=C1607,C1607-B1607,"No Order Needed")</f>
        <v>No Order Needed</v>
      </c>
      <c r="H1607" s="13">
        <f t="shared" si="102"/>
        <v>0</v>
      </c>
      <c r="I1607" s="13" t="str">
        <f t="shared" si="103"/>
        <v>Ok</v>
      </c>
    </row>
    <row r="1608" spans="1:9" x14ac:dyDescent="0.3">
      <c r="A1608" s="13" t="s">
        <v>3204</v>
      </c>
      <c r="B1608" s="13">
        <f>VLOOKUP(A1608,VLookup_Data,4,FALSE)</f>
        <v>168</v>
      </c>
      <c r="C1608" s="13">
        <f>_xlfn.XLOOKUP(A1608,Product_Name,Recorder_Level)</f>
        <v>52</v>
      </c>
      <c r="D1608" s="13">
        <f>IF(B1608&lt;=C1608,C1608-B1608,0)</f>
        <v>0</v>
      </c>
      <c r="E1608" s="13">
        <f t="shared" si="100"/>
        <v>0</v>
      </c>
      <c r="F1608" s="13">
        <f t="shared" si="101"/>
        <v>0</v>
      </c>
      <c r="G1608" s="13" t="str">
        <f>IF(B1608&lt;=C1608,C1608-B1608,"No Order Needed")</f>
        <v>No Order Needed</v>
      </c>
      <c r="H1608" s="13">
        <f t="shared" si="102"/>
        <v>0</v>
      </c>
      <c r="I1608" s="13" t="str">
        <f t="shared" si="103"/>
        <v>Ok</v>
      </c>
    </row>
    <row r="1609" spans="1:9" x14ac:dyDescent="0.3">
      <c r="A1609" s="13" t="s">
        <v>3207</v>
      </c>
      <c r="B1609" s="13">
        <f>VLOOKUP(A1609,VLookup_Data,4,FALSE)</f>
        <v>116</v>
      </c>
      <c r="C1609" s="13">
        <f>_xlfn.XLOOKUP(A1609,Product_Name,Recorder_Level)</f>
        <v>88</v>
      </c>
      <c r="D1609" s="13">
        <f>IF(B1609&lt;=C1609,C1609-B1609,0)</f>
        <v>0</v>
      </c>
      <c r="E1609" s="13">
        <f t="shared" si="100"/>
        <v>0</v>
      </c>
      <c r="F1609" s="13">
        <f t="shared" si="101"/>
        <v>0</v>
      </c>
      <c r="G1609" s="13" t="str">
        <f>IF(B1609&lt;=C1609,C1609-B1609,"No Order Needed")</f>
        <v>No Order Needed</v>
      </c>
      <c r="H1609" s="13">
        <f t="shared" si="102"/>
        <v>0</v>
      </c>
      <c r="I1609" s="13" t="str">
        <f t="shared" si="103"/>
        <v>Ok</v>
      </c>
    </row>
    <row r="1610" spans="1:9" x14ac:dyDescent="0.3">
      <c r="A1610" s="13" t="s">
        <v>3209</v>
      </c>
      <c r="B1610" s="13">
        <f>VLOOKUP(A1610,VLookup_Data,4,FALSE)</f>
        <v>12</v>
      </c>
      <c r="C1610" s="13">
        <f>_xlfn.XLOOKUP(A1610,Product_Name,Recorder_Level)</f>
        <v>47</v>
      </c>
      <c r="D1610" s="13">
        <f>IF(B1610&lt;=C1610,C1610-B1610,0)</f>
        <v>35</v>
      </c>
      <c r="E1610" s="13">
        <f t="shared" si="100"/>
        <v>35</v>
      </c>
      <c r="F1610" s="13">
        <f t="shared" si="101"/>
        <v>35</v>
      </c>
      <c r="G1610" s="13">
        <f>IF(B1610&lt;=C1610,C1610-B1610,"No Order Needed")</f>
        <v>35</v>
      </c>
      <c r="H1610" s="13">
        <f t="shared" si="102"/>
        <v>45</v>
      </c>
      <c r="I1610" s="13" t="str">
        <f t="shared" si="103"/>
        <v>Reorder</v>
      </c>
    </row>
    <row r="1611" spans="1:9" x14ac:dyDescent="0.3">
      <c r="A1611" s="13" t="s">
        <v>665</v>
      </c>
      <c r="B1611" s="13">
        <f>VLOOKUP(A1611,VLookup_Data,4,FALSE)</f>
        <v>61</v>
      </c>
      <c r="C1611" s="13">
        <f>_xlfn.XLOOKUP(A1611,Product_Name,Recorder_Level)</f>
        <v>96</v>
      </c>
      <c r="D1611" s="13">
        <f>IF(B1611&lt;=C1611,C1611-B1611,0)</f>
        <v>35</v>
      </c>
      <c r="E1611" s="13">
        <f t="shared" si="100"/>
        <v>35</v>
      </c>
      <c r="F1611" s="13">
        <f t="shared" si="101"/>
        <v>35</v>
      </c>
      <c r="G1611" s="13">
        <f>IF(B1611&lt;=C1611,C1611-B1611,"No Order Needed")</f>
        <v>35</v>
      </c>
      <c r="H1611" s="13">
        <f t="shared" si="102"/>
        <v>45</v>
      </c>
      <c r="I1611" s="13" t="str">
        <f t="shared" si="103"/>
        <v>Reorder</v>
      </c>
    </row>
    <row r="1612" spans="1:9" x14ac:dyDescent="0.3">
      <c r="A1612" s="13" t="s">
        <v>3946</v>
      </c>
      <c r="B1612" s="13">
        <f>VLOOKUP(A1612,VLookup_Data,4,FALSE)</f>
        <v>160</v>
      </c>
      <c r="C1612" s="13">
        <f>_xlfn.XLOOKUP(A1612,Product_Name,Recorder_Level)</f>
        <v>45</v>
      </c>
      <c r="D1612" s="13">
        <f>IF(B1612&lt;=C1612,C1612-B1612,0)</f>
        <v>0</v>
      </c>
      <c r="E1612" s="13">
        <f t="shared" si="100"/>
        <v>0</v>
      </c>
      <c r="F1612" s="13">
        <f t="shared" si="101"/>
        <v>0</v>
      </c>
      <c r="G1612" s="13" t="str">
        <f>IF(B1612&lt;=C1612,C1612-B1612,"No Order Needed")</f>
        <v>No Order Needed</v>
      </c>
      <c r="H1612" s="13">
        <f t="shared" si="102"/>
        <v>0</v>
      </c>
      <c r="I1612" s="13" t="str">
        <f t="shared" si="103"/>
        <v>Ok</v>
      </c>
    </row>
    <row r="1613" spans="1:9" x14ac:dyDescent="0.3">
      <c r="A1613" s="13" t="s">
        <v>3214</v>
      </c>
      <c r="B1613" s="13">
        <f>VLOOKUP(A1613,VLookup_Data,4,FALSE)</f>
        <v>165</v>
      </c>
      <c r="C1613" s="13">
        <f>_xlfn.XLOOKUP(A1613,Product_Name,Recorder_Level)</f>
        <v>21</v>
      </c>
      <c r="D1613" s="13">
        <f>IF(B1613&lt;=C1613,C1613-B1613,0)</f>
        <v>0</v>
      </c>
      <c r="E1613" s="13">
        <f t="shared" si="100"/>
        <v>0</v>
      </c>
      <c r="F1613" s="13">
        <f t="shared" si="101"/>
        <v>0</v>
      </c>
      <c r="G1613" s="13" t="str">
        <f>IF(B1613&lt;=C1613,C1613-B1613,"No Order Needed")</f>
        <v>No Order Needed</v>
      </c>
      <c r="H1613" s="13">
        <f t="shared" si="102"/>
        <v>0</v>
      </c>
      <c r="I1613" s="13" t="str">
        <f t="shared" si="103"/>
        <v>Ok</v>
      </c>
    </row>
    <row r="1614" spans="1:9" x14ac:dyDescent="0.3">
      <c r="A1614" s="13" t="s">
        <v>3144</v>
      </c>
      <c r="B1614" s="13">
        <f>VLOOKUP(A1614,VLookup_Data,4,FALSE)</f>
        <v>108</v>
      </c>
      <c r="C1614" s="13">
        <f>_xlfn.XLOOKUP(A1614,Product_Name,Recorder_Level)</f>
        <v>72</v>
      </c>
      <c r="D1614" s="13">
        <f>IF(B1614&lt;=C1614,C1614-B1614,0)</f>
        <v>0</v>
      </c>
      <c r="E1614" s="13">
        <f t="shared" si="100"/>
        <v>0</v>
      </c>
      <c r="F1614" s="13">
        <f t="shared" si="101"/>
        <v>0</v>
      </c>
      <c r="G1614" s="13" t="str">
        <f>IF(B1614&lt;=C1614,C1614-B1614,"No Order Needed")</f>
        <v>No Order Needed</v>
      </c>
      <c r="H1614" s="13">
        <f t="shared" si="102"/>
        <v>0</v>
      </c>
      <c r="I1614" s="13" t="str">
        <f t="shared" si="103"/>
        <v>Ok</v>
      </c>
    </row>
    <row r="1615" spans="1:9" x14ac:dyDescent="0.3">
      <c r="A1615" s="13" t="s">
        <v>2095</v>
      </c>
      <c r="B1615" s="13">
        <f>VLOOKUP(A1615,VLookup_Data,4,FALSE)</f>
        <v>179</v>
      </c>
      <c r="C1615" s="13">
        <f>_xlfn.XLOOKUP(A1615,Product_Name,Recorder_Level)</f>
        <v>93</v>
      </c>
      <c r="D1615" s="13">
        <f>IF(B1615&lt;=C1615,C1615-B1615,0)</f>
        <v>0</v>
      </c>
      <c r="E1615" s="13">
        <f t="shared" si="100"/>
        <v>0</v>
      </c>
      <c r="F1615" s="13">
        <f t="shared" si="101"/>
        <v>0</v>
      </c>
      <c r="G1615" s="13" t="str">
        <f>IF(B1615&lt;=C1615,C1615-B1615,"No Order Needed")</f>
        <v>No Order Needed</v>
      </c>
      <c r="H1615" s="13">
        <f t="shared" si="102"/>
        <v>0</v>
      </c>
      <c r="I1615" s="13" t="str">
        <f t="shared" si="103"/>
        <v>Ok</v>
      </c>
    </row>
    <row r="1616" spans="1:9" x14ac:dyDescent="0.3">
      <c r="A1616" s="13" t="s">
        <v>3218</v>
      </c>
      <c r="B1616" s="13">
        <f>VLOOKUP(A1616,VLookup_Data,4,FALSE)</f>
        <v>69</v>
      </c>
      <c r="C1616" s="13">
        <f>_xlfn.XLOOKUP(A1616,Product_Name,Recorder_Level)</f>
        <v>97</v>
      </c>
      <c r="D1616" s="13">
        <f>IF(B1616&lt;=C1616,C1616-B1616,0)</f>
        <v>28</v>
      </c>
      <c r="E1616" s="13">
        <f t="shared" si="100"/>
        <v>28</v>
      </c>
      <c r="F1616" s="13">
        <f t="shared" si="101"/>
        <v>28</v>
      </c>
      <c r="G1616" s="13">
        <f>IF(B1616&lt;=C1616,C1616-B1616,"No Order Needed")</f>
        <v>28</v>
      </c>
      <c r="H1616" s="13">
        <f t="shared" si="102"/>
        <v>38</v>
      </c>
      <c r="I1616" s="13" t="str">
        <f t="shared" si="103"/>
        <v>Reorder</v>
      </c>
    </row>
    <row r="1617" spans="1:9" x14ac:dyDescent="0.3">
      <c r="A1617" s="13" t="s">
        <v>3221</v>
      </c>
      <c r="B1617" s="13">
        <f>VLOOKUP(A1617,VLookup_Data,4,FALSE)</f>
        <v>21</v>
      </c>
      <c r="C1617" s="13">
        <f>_xlfn.XLOOKUP(A1617,Product_Name,Recorder_Level)</f>
        <v>70</v>
      </c>
      <c r="D1617" s="13">
        <f>IF(B1617&lt;=C1617,C1617-B1617,0)</f>
        <v>49</v>
      </c>
      <c r="E1617" s="13">
        <f t="shared" si="100"/>
        <v>49</v>
      </c>
      <c r="F1617" s="13">
        <f t="shared" si="101"/>
        <v>49</v>
      </c>
      <c r="G1617" s="13">
        <f>IF(B1617&lt;=C1617,C1617-B1617,"No Order Needed")</f>
        <v>49</v>
      </c>
      <c r="H1617" s="13">
        <f t="shared" si="102"/>
        <v>59</v>
      </c>
      <c r="I1617" s="13" t="str">
        <f t="shared" si="103"/>
        <v>Reorder</v>
      </c>
    </row>
    <row r="1618" spans="1:9" x14ac:dyDescent="0.3">
      <c r="A1618" s="13" t="s">
        <v>3223</v>
      </c>
      <c r="B1618" s="13">
        <f>VLOOKUP(A1618,VLookup_Data,4,FALSE)</f>
        <v>103</v>
      </c>
      <c r="C1618" s="13">
        <f>_xlfn.XLOOKUP(A1618,Product_Name,Recorder_Level)</f>
        <v>69</v>
      </c>
      <c r="D1618" s="13">
        <f>IF(B1618&lt;=C1618,C1618-B1618,0)</f>
        <v>0</v>
      </c>
      <c r="E1618" s="13">
        <f t="shared" si="100"/>
        <v>0</v>
      </c>
      <c r="F1618" s="13">
        <f t="shared" si="101"/>
        <v>0</v>
      </c>
      <c r="G1618" s="13" t="str">
        <f>IF(B1618&lt;=C1618,C1618-B1618,"No Order Needed")</f>
        <v>No Order Needed</v>
      </c>
      <c r="H1618" s="13">
        <f t="shared" si="102"/>
        <v>0</v>
      </c>
      <c r="I1618" s="13" t="str">
        <f t="shared" si="103"/>
        <v>Ok</v>
      </c>
    </row>
    <row r="1619" spans="1:9" x14ac:dyDescent="0.3">
      <c r="A1619" s="13" t="s">
        <v>2321</v>
      </c>
      <c r="B1619" s="13">
        <f>VLOOKUP(A1619,VLookup_Data,4,FALSE)</f>
        <v>21</v>
      </c>
      <c r="C1619" s="13">
        <f>_xlfn.XLOOKUP(A1619,Product_Name,Recorder_Level)</f>
        <v>76</v>
      </c>
      <c r="D1619" s="13">
        <f>IF(B1619&lt;=C1619,C1619-B1619,0)</f>
        <v>55</v>
      </c>
      <c r="E1619" s="13">
        <f t="shared" si="100"/>
        <v>55</v>
      </c>
      <c r="F1619" s="13">
        <f t="shared" si="101"/>
        <v>55</v>
      </c>
      <c r="G1619" s="13">
        <f>IF(B1619&lt;=C1619,C1619-B1619,"No Order Needed")</f>
        <v>55</v>
      </c>
      <c r="H1619" s="13">
        <f t="shared" si="102"/>
        <v>65</v>
      </c>
      <c r="I1619" s="13" t="str">
        <f t="shared" si="103"/>
        <v>Reorder</v>
      </c>
    </row>
    <row r="1620" spans="1:9" x14ac:dyDescent="0.3">
      <c r="A1620" s="13" t="s">
        <v>3227</v>
      </c>
      <c r="B1620" s="13">
        <f>VLOOKUP(A1620,VLookup_Data,4,FALSE)</f>
        <v>0</v>
      </c>
      <c r="C1620" s="13">
        <f>_xlfn.XLOOKUP(A1620,Product_Name,Recorder_Level)</f>
        <v>77</v>
      </c>
      <c r="D1620" s="13">
        <f>IF(B1620&lt;=C1620,C1620-B1620,0)</f>
        <v>77</v>
      </c>
      <c r="E1620" s="13">
        <f t="shared" si="100"/>
        <v>77</v>
      </c>
      <c r="F1620" s="13">
        <f t="shared" si="101"/>
        <v>77</v>
      </c>
      <c r="G1620" s="13">
        <f>IF(B1620&lt;=C1620,C1620-B1620,"No Order Needed")</f>
        <v>77</v>
      </c>
      <c r="H1620" s="13">
        <f t="shared" si="102"/>
        <v>87</v>
      </c>
      <c r="I1620" s="13" t="str">
        <f t="shared" si="103"/>
        <v>Urgent</v>
      </c>
    </row>
    <row r="1621" spans="1:9" x14ac:dyDescent="0.3">
      <c r="A1621" s="13" t="s">
        <v>3229</v>
      </c>
      <c r="B1621" s="13">
        <f>VLOOKUP(A1621,VLookup_Data,4,FALSE)</f>
        <v>119</v>
      </c>
      <c r="C1621" s="13">
        <f>_xlfn.XLOOKUP(A1621,Product_Name,Recorder_Level)</f>
        <v>78</v>
      </c>
      <c r="D1621" s="13">
        <f>IF(B1621&lt;=C1621,C1621-B1621,0)</f>
        <v>0</v>
      </c>
      <c r="E1621" s="13">
        <f t="shared" si="100"/>
        <v>0</v>
      </c>
      <c r="F1621" s="13">
        <f t="shared" si="101"/>
        <v>0</v>
      </c>
      <c r="G1621" s="13" t="str">
        <f>IF(B1621&lt;=C1621,C1621-B1621,"No Order Needed")</f>
        <v>No Order Needed</v>
      </c>
      <c r="H1621" s="13">
        <f t="shared" si="102"/>
        <v>0</v>
      </c>
      <c r="I1621" s="13" t="str">
        <f t="shared" si="103"/>
        <v>Ok</v>
      </c>
    </row>
    <row r="1622" spans="1:9" x14ac:dyDescent="0.3">
      <c r="A1622" s="13" t="s">
        <v>3231</v>
      </c>
      <c r="B1622" s="13">
        <f>VLOOKUP(A1622,VLookup_Data,4,FALSE)</f>
        <v>146</v>
      </c>
      <c r="C1622" s="13">
        <f>_xlfn.XLOOKUP(A1622,Product_Name,Recorder_Level)</f>
        <v>86</v>
      </c>
      <c r="D1622" s="13">
        <f>IF(B1622&lt;=C1622,C1622-B1622,0)</f>
        <v>0</v>
      </c>
      <c r="E1622" s="13">
        <f t="shared" si="100"/>
        <v>0</v>
      </c>
      <c r="F1622" s="13">
        <f t="shared" si="101"/>
        <v>0</v>
      </c>
      <c r="G1622" s="13" t="str">
        <f>IF(B1622&lt;=C1622,C1622-B1622,"No Order Needed")</f>
        <v>No Order Needed</v>
      </c>
      <c r="H1622" s="13">
        <f t="shared" si="102"/>
        <v>0</v>
      </c>
      <c r="I1622" s="13" t="str">
        <f t="shared" si="103"/>
        <v>Ok</v>
      </c>
    </row>
    <row r="1623" spans="1:9" x14ac:dyDescent="0.3">
      <c r="A1623" s="13" t="s">
        <v>3233</v>
      </c>
      <c r="B1623" s="13">
        <f>VLOOKUP(A1623,VLookup_Data,4,FALSE)</f>
        <v>115</v>
      </c>
      <c r="C1623" s="13">
        <f>_xlfn.XLOOKUP(A1623,Product_Name,Recorder_Level)</f>
        <v>95</v>
      </c>
      <c r="D1623" s="13">
        <f>IF(B1623&lt;=C1623,C1623-B1623,0)</f>
        <v>0</v>
      </c>
      <c r="E1623" s="13">
        <f t="shared" si="100"/>
        <v>0</v>
      </c>
      <c r="F1623" s="13">
        <f t="shared" si="101"/>
        <v>0</v>
      </c>
      <c r="G1623" s="13" t="str">
        <f>IF(B1623&lt;=C1623,C1623-B1623,"No Order Needed")</f>
        <v>No Order Needed</v>
      </c>
      <c r="H1623" s="13">
        <f t="shared" si="102"/>
        <v>0</v>
      </c>
      <c r="I1623" s="13" t="str">
        <f t="shared" si="103"/>
        <v>Ok</v>
      </c>
    </row>
    <row r="1624" spans="1:9" x14ac:dyDescent="0.3">
      <c r="A1624" s="13" t="s">
        <v>4645</v>
      </c>
      <c r="B1624" s="13">
        <f>VLOOKUP(A1624,VLookup_Data,4,FALSE)</f>
        <v>120</v>
      </c>
      <c r="C1624" s="13">
        <f>_xlfn.XLOOKUP(A1624,Product_Name,Recorder_Level)</f>
        <v>87</v>
      </c>
      <c r="D1624" s="13">
        <f>IF(B1624&lt;=C1624,C1624-B1624,0)</f>
        <v>0</v>
      </c>
      <c r="E1624" s="13">
        <f t="shared" si="100"/>
        <v>0</v>
      </c>
      <c r="F1624" s="13">
        <f t="shared" si="101"/>
        <v>0</v>
      </c>
      <c r="G1624" s="13" t="str">
        <f>IF(B1624&lt;=C1624,C1624-B1624,"No Order Needed")</f>
        <v>No Order Needed</v>
      </c>
      <c r="H1624" s="13">
        <f t="shared" si="102"/>
        <v>0</v>
      </c>
      <c r="I1624" s="13" t="str">
        <f t="shared" si="103"/>
        <v>Ok</v>
      </c>
    </row>
    <row r="1625" spans="1:9" x14ac:dyDescent="0.3">
      <c r="A1625" s="13" t="s">
        <v>3238</v>
      </c>
      <c r="B1625" s="13">
        <f>VLOOKUP(A1625,VLookup_Data,4,FALSE)</f>
        <v>40</v>
      </c>
      <c r="C1625" s="13">
        <f>_xlfn.XLOOKUP(A1625,Product_Name,Recorder_Level)</f>
        <v>21</v>
      </c>
      <c r="D1625" s="13">
        <f>IF(B1625&lt;=C1625,C1625-B1625,0)</f>
        <v>0</v>
      </c>
      <c r="E1625" s="13">
        <f t="shared" si="100"/>
        <v>0</v>
      </c>
      <c r="F1625" s="13">
        <f t="shared" si="101"/>
        <v>0</v>
      </c>
      <c r="G1625" s="13" t="str">
        <f>IF(B1625&lt;=C1625,C1625-B1625,"No Order Needed")</f>
        <v>No Order Needed</v>
      </c>
      <c r="H1625" s="13">
        <f t="shared" si="102"/>
        <v>0</v>
      </c>
      <c r="I1625" s="13" t="str">
        <f t="shared" si="103"/>
        <v>Ok</v>
      </c>
    </row>
    <row r="1626" spans="1:9" x14ac:dyDescent="0.3">
      <c r="A1626" s="13" t="s">
        <v>3240</v>
      </c>
      <c r="B1626" s="13">
        <f>VLOOKUP(A1626,VLookup_Data,4,FALSE)</f>
        <v>149</v>
      </c>
      <c r="C1626" s="13">
        <f>_xlfn.XLOOKUP(A1626,Product_Name,Recorder_Level)</f>
        <v>30</v>
      </c>
      <c r="D1626" s="13">
        <f>IF(B1626&lt;=C1626,C1626-B1626,0)</f>
        <v>0</v>
      </c>
      <c r="E1626" s="13">
        <f t="shared" si="100"/>
        <v>0</v>
      </c>
      <c r="F1626" s="13">
        <f t="shared" si="101"/>
        <v>0</v>
      </c>
      <c r="G1626" s="13" t="str">
        <f>IF(B1626&lt;=C1626,C1626-B1626,"No Order Needed")</f>
        <v>No Order Needed</v>
      </c>
      <c r="H1626" s="13">
        <f t="shared" si="102"/>
        <v>0</v>
      </c>
      <c r="I1626" s="13" t="str">
        <f t="shared" si="103"/>
        <v>Ok</v>
      </c>
    </row>
    <row r="1627" spans="1:9" x14ac:dyDescent="0.3">
      <c r="A1627" s="13" t="s">
        <v>3242</v>
      </c>
      <c r="B1627" s="13">
        <f>VLOOKUP(A1627,VLookup_Data,4,FALSE)</f>
        <v>162</v>
      </c>
      <c r="C1627" s="13">
        <f>_xlfn.XLOOKUP(A1627,Product_Name,Recorder_Level)</f>
        <v>34</v>
      </c>
      <c r="D1627" s="13">
        <f>IF(B1627&lt;=C1627,C1627-B1627,0)</f>
        <v>0</v>
      </c>
      <c r="E1627" s="13">
        <f t="shared" si="100"/>
        <v>0</v>
      </c>
      <c r="F1627" s="13">
        <f t="shared" si="101"/>
        <v>0</v>
      </c>
      <c r="G1627" s="13" t="str">
        <f>IF(B1627&lt;=C1627,C1627-B1627,"No Order Needed")</f>
        <v>No Order Needed</v>
      </c>
      <c r="H1627" s="13">
        <f t="shared" si="102"/>
        <v>0</v>
      </c>
      <c r="I1627" s="13" t="str">
        <f t="shared" si="103"/>
        <v>Ok</v>
      </c>
    </row>
    <row r="1628" spans="1:9" x14ac:dyDescent="0.3">
      <c r="A1628" s="13" t="s">
        <v>2246</v>
      </c>
      <c r="B1628" s="13">
        <f>VLOOKUP(A1628,VLookup_Data,4,FALSE)</f>
        <v>42</v>
      </c>
      <c r="C1628" s="13">
        <f>_xlfn.XLOOKUP(A1628,Product_Name,Recorder_Level)</f>
        <v>99</v>
      </c>
      <c r="D1628" s="13">
        <f>IF(B1628&lt;=C1628,C1628-B1628,0)</f>
        <v>57</v>
      </c>
      <c r="E1628" s="13">
        <f t="shared" si="100"/>
        <v>57</v>
      </c>
      <c r="F1628" s="13">
        <f t="shared" si="101"/>
        <v>57</v>
      </c>
      <c r="G1628" s="13">
        <f>IF(B1628&lt;=C1628,C1628-B1628,"No Order Needed")</f>
        <v>57</v>
      </c>
      <c r="H1628" s="13">
        <f t="shared" si="102"/>
        <v>67</v>
      </c>
      <c r="I1628" s="13" t="str">
        <f t="shared" si="103"/>
        <v>Reorder</v>
      </c>
    </row>
    <row r="1629" spans="1:9" x14ac:dyDescent="0.3">
      <c r="A1629" s="13" t="s">
        <v>3245</v>
      </c>
      <c r="B1629" s="13">
        <f>VLOOKUP(A1629,VLookup_Data,4,FALSE)</f>
        <v>63</v>
      </c>
      <c r="C1629" s="13">
        <f>_xlfn.XLOOKUP(A1629,Product_Name,Recorder_Level)</f>
        <v>21</v>
      </c>
      <c r="D1629" s="13">
        <f>IF(B1629&lt;=C1629,C1629-B1629,0)</f>
        <v>0</v>
      </c>
      <c r="E1629" s="13">
        <f t="shared" si="100"/>
        <v>0</v>
      </c>
      <c r="F1629" s="13">
        <f t="shared" si="101"/>
        <v>0</v>
      </c>
      <c r="G1629" s="13" t="str">
        <f>IF(B1629&lt;=C1629,C1629-B1629,"No Order Needed")</f>
        <v>No Order Needed</v>
      </c>
      <c r="H1629" s="13">
        <f t="shared" si="102"/>
        <v>0</v>
      </c>
      <c r="I1629" s="13" t="str">
        <f t="shared" si="103"/>
        <v>Ok</v>
      </c>
    </row>
    <row r="1630" spans="1:9" x14ac:dyDescent="0.3">
      <c r="A1630" s="13" t="s">
        <v>3248</v>
      </c>
      <c r="B1630" s="13">
        <f>VLOOKUP(A1630,VLookup_Data,4,FALSE)</f>
        <v>148</v>
      </c>
      <c r="C1630" s="13">
        <f>_xlfn.XLOOKUP(A1630,Product_Name,Recorder_Level)</f>
        <v>84</v>
      </c>
      <c r="D1630" s="13">
        <f>IF(B1630&lt;=C1630,C1630-B1630,0)</f>
        <v>0</v>
      </c>
      <c r="E1630" s="13">
        <f t="shared" si="100"/>
        <v>0</v>
      </c>
      <c r="F1630" s="13">
        <f t="shared" si="101"/>
        <v>0</v>
      </c>
      <c r="G1630" s="13" t="str">
        <f>IF(B1630&lt;=C1630,C1630-B1630,"No Order Needed")</f>
        <v>No Order Needed</v>
      </c>
      <c r="H1630" s="13">
        <f t="shared" si="102"/>
        <v>0</v>
      </c>
      <c r="I1630" s="13" t="str">
        <f t="shared" si="103"/>
        <v>Ok</v>
      </c>
    </row>
    <row r="1631" spans="1:9" x14ac:dyDescent="0.3">
      <c r="A1631" s="13" t="s">
        <v>3250</v>
      </c>
      <c r="B1631" s="13">
        <f>VLOOKUP(A1631,VLookup_Data,4,FALSE)</f>
        <v>122</v>
      </c>
      <c r="C1631" s="13">
        <f>_xlfn.XLOOKUP(A1631,Product_Name,Recorder_Level)</f>
        <v>89</v>
      </c>
      <c r="D1631" s="13">
        <f>IF(B1631&lt;=C1631,C1631-B1631,0)</f>
        <v>0</v>
      </c>
      <c r="E1631" s="13">
        <f t="shared" si="100"/>
        <v>0</v>
      </c>
      <c r="F1631" s="13">
        <f t="shared" si="101"/>
        <v>0</v>
      </c>
      <c r="G1631" s="13" t="str">
        <f>IF(B1631&lt;=C1631,C1631-B1631,"No Order Needed")</f>
        <v>No Order Needed</v>
      </c>
      <c r="H1631" s="13">
        <f t="shared" si="102"/>
        <v>0</v>
      </c>
      <c r="I1631" s="13" t="str">
        <f t="shared" si="103"/>
        <v>Ok</v>
      </c>
    </row>
    <row r="1632" spans="1:9" x14ac:dyDescent="0.3">
      <c r="A1632" s="13" t="s">
        <v>3252</v>
      </c>
      <c r="B1632" s="13">
        <f>VLOOKUP(A1632,VLookup_Data,4,FALSE)</f>
        <v>99</v>
      </c>
      <c r="C1632" s="13">
        <f>_xlfn.XLOOKUP(A1632,Product_Name,Recorder_Level)</f>
        <v>47</v>
      </c>
      <c r="D1632" s="13">
        <f>IF(B1632&lt;=C1632,C1632-B1632,0)</f>
        <v>0</v>
      </c>
      <c r="E1632" s="13">
        <f t="shared" si="100"/>
        <v>0</v>
      </c>
      <c r="F1632" s="13">
        <f t="shared" si="101"/>
        <v>0</v>
      </c>
      <c r="G1632" s="13" t="str">
        <f>IF(B1632&lt;=C1632,C1632-B1632,"No Order Needed")</f>
        <v>No Order Needed</v>
      </c>
      <c r="H1632" s="13">
        <f t="shared" si="102"/>
        <v>0</v>
      </c>
      <c r="I1632" s="13" t="str">
        <f t="shared" si="103"/>
        <v>Ok</v>
      </c>
    </row>
    <row r="1633" spans="1:9" x14ac:dyDescent="0.3">
      <c r="A1633" s="13" t="s">
        <v>3254</v>
      </c>
      <c r="B1633" s="13">
        <f>VLOOKUP(A1633,VLookup_Data,4,FALSE)</f>
        <v>122</v>
      </c>
      <c r="C1633" s="13">
        <f>_xlfn.XLOOKUP(A1633,Product_Name,Recorder_Level)</f>
        <v>59</v>
      </c>
      <c r="D1633" s="13">
        <f>IF(B1633&lt;=C1633,C1633-B1633,0)</f>
        <v>0</v>
      </c>
      <c r="E1633" s="13">
        <f t="shared" si="100"/>
        <v>0</v>
      </c>
      <c r="F1633" s="13">
        <f t="shared" si="101"/>
        <v>0</v>
      </c>
      <c r="G1633" s="13" t="str">
        <f>IF(B1633&lt;=C1633,C1633-B1633,"No Order Needed")</f>
        <v>No Order Needed</v>
      </c>
      <c r="H1633" s="13">
        <f t="shared" si="102"/>
        <v>0</v>
      </c>
      <c r="I1633" s="13" t="str">
        <f t="shared" si="103"/>
        <v>Ok</v>
      </c>
    </row>
    <row r="1634" spans="1:9" x14ac:dyDescent="0.3">
      <c r="A1634" s="13" t="s">
        <v>1418</v>
      </c>
      <c r="B1634" s="13">
        <f>VLOOKUP(A1634,VLookup_Data,4,FALSE)</f>
        <v>0</v>
      </c>
      <c r="C1634" s="13">
        <f>_xlfn.XLOOKUP(A1634,Product_Name,Recorder_Level)</f>
        <v>86</v>
      </c>
      <c r="D1634" s="13">
        <f>IF(B1634&lt;=C1634,C1634-B1634,0)</f>
        <v>86</v>
      </c>
      <c r="E1634" s="13">
        <f t="shared" si="100"/>
        <v>86</v>
      </c>
      <c r="F1634" s="13">
        <f t="shared" si="101"/>
        <v>86</v>
      </c>
      <c r="G1634" s="13">
        <f>IF(B1634&lt;=C1634,C1634-B1634,"No Order Needed")</f>
        <v>86</v>
      </c>
      <c r="H1634" s="13">
        <f t="shared" si="102"/>
        <v>96</v>
      </c>
      <c r="I1634" s="13" t="str">
        <f t="shared" si="103"/>
        <v>Urgent</v>
      </c>
    </row>
    <row r="1635" spans="1:9" x14ac:dyDescent="0.3">
      <c r="A1635" s="13" t="s">
        <v>3257</v>
      </c>
      <c r="B1635" s="13">
        <f>VLOOKUP(A1635,VLookup_Data,4,FALSE)</f>
        <v>68</v>
      </c>
      <c r="C1635" s="13">
        <f>_xlfn.XLOOKUP(A1635,Product_Name,Recorder_Level)</f>
        <v>28</v>
      </c>
      <c r="D1635" s="13">
        <f>IF(B1635&lt;=C1635,C1635-B1635,0)</f>
        <v>0</v>
      </c>
      <c r="E1635" s="13">
        <f t="shared" si="100"/>
        <v>0</v>
      </c>
      <c r="F1635" s="13">
        <f t="shared" si="101"/>
        <v>0</v>
      </c>
      <c r="G1635" s="13" t="str">
        <f>IF(B1635&lt;=C1635,C1635-B1635,"No Order Needed")</f>
        <v>No Order Needed</v>
      </c>
      <c r="H1635" s="13">
        <f t="shared" si="102"/>
        <v>0</v>
      </c>
      <c r="I1635" s="13" t="str">
        <f t="shared" si="103"/>
        <v>Ok</v>
      </c>
    </row>
    <row r="1636" spans="1:9" x14ac:dyDescent="0.3">
      <c r="A1636" s="13" t="s">
        <v>1043</v>
      </c>
      <c r="B1636" s="13">
        <f>VLOOKUP(A1636,VLookup_Data,4,FALSE)</f>
        <v>61</v>
      </c>
      <c r="C1636" s="13">
        <f>_xlfn.XLOOKUP(A1636,Product_Name,Recorder_Level)</f>
        <v>26</v>
      </c>
      <c r="D1636" s="13">
        <f>IF(B1636&lt;=C1636,C1636-B1636,0)</f>
        <v>0</v>
      </c>
      <c r="E1636" s="13">
        <f t="shared" si="100"/>
        <v>0</v>
      </c>
      <c r="F1636" s="13">
        <f t="shared" si="101"/>
        <v>0</v>
      </c>
      <c r="G1636" s="13" t="str">
        <f>IF(B1636&lt;=C1636,C1636-B1636,"No Order Needed")</f>
        <v>No Order Needed</v>
      </c>
      <c r="H1636" s="13">
        <f t="shared" si="102"/>
        <v>0</v>
      </c>
      <c r="I1636" s="13" t="str">
        <f t="shared" si="103"/>
        <v>Ok</v>
      </c>
    </row>
    <row r="1637" spans="1:9" x14ac:dyDescent="0.3">
      <c r="A1637" s="13" t="s">
        <v>7584</v>
      </c>
      <c r="B1637" s="13">
        <f>VLOOKUP(A1637,VLookup_Data,4,FALSE)</f>
        <v>129</v>
      </c>
      <c r="C1637" s="13">
        <f>_xlfn.XLOOKUP(A1637,Product_Name,Recorder_Level)</f>
        <v>46</v>
      </c>
      <c r="D1637" s="13">
        <f>IF(B1637&lt;=C1637,C1637-B1637,0)</f>
        <v>0</v>
      </c>
      <c r="E1637" s="13">
        <f t="shared" si="100"/>
        <v>0</v>
      </c>
      <c r="F1637" s="13">
        <f t="shared" si="101"/>
        <v>0</v>
      </c>
      <c r="G1637" s="13" t="str">
        <f>IF(B1637&lt;=C1637,C1637-B1637,"No Order Needed")</f>
        <v>No Order Needed</v>
      </c>
      <c r="H1637" s="13">
        <f t="shared" si="102"/>
        <v>0</v>
      </c>
      <c r="I1637" s="13" t="str">
        <f t="shared" si="103"/>
        <v>Ok</v>
      </c>
    </row>
    <row r="1638" spans="1:9" x14ac:dyDescent="0.3">
      <c r="A1638" s="13" t="s">
        <v>3264</v>
      </c>
      <c r="B1638" s="13">
        <f>VLOOKUP(A1638,VLookup_Data,4,FALSE)</f>
        <v>5</v>
      </c>
      <c r="C1638" s="13">
        <f>_xlfn.XLOOKUP(A1638,Product_Name,Recorder_Level)</f>
        <v>38</v>
      </c>
      <c r="D1638" s="13">
        <f>IF(B1638&lt;=C1638,C1638-B1638,0)</f>
        <v>33</v>
      </c>
      <c r="E1638" s="13">
        <f t="shared" si="100"/>
        <v>33</v>
      </c>
      <c r="F1638" s="13">
        <f t="shared" si="101"/>
        <v>33</v>
      </c>
      <c r="G1638" s="13">
        <f>IF(B1638&lt;=C1638,C1638-B1638,"No Order Needed")</f>
        <v>33</v>
      </c>
      <c r="H1638" s="13">
        <f t="shared" si="102"/>
        <v>43</v>
      </c>
      <c r="I1638" s="13" t="str">
        <f t="shared" si="103"/>
        <v>Reorder</v>
      </c>
    </row>
    <row r="1639" spans="1:9" x14ac:dyDescent="0.3">
      <c r="A1639" s="13" t="s">
        <v>2249</v>
      </c>
      <c r="B1639" s="13">
        <f>VLOOKUP(A1639,VLookup_Data,4,FALSE)</f>
        <v>147</v>
      </c>
      <c r="C1639" s="13">
        <f>_xlfn.XLOOKUP(A1639,Product_Name,Recorder_Level)</f>
        <v>44</v>
      </c>
      <c r="D1639" s="13">
        <f>IF(B1639&lt;=C1639,C1639-B1639,0)</f>
        <v>0</v>
      </c>
      <c r="E1639" s="13">
        <f t="shared" si="100"/>
        <v>0</v>
      </c>
      <c r="F1639" s="13">
        <f t="shared" si="101"/>
        <v>0</v>
      </c>
      <c r="G1639" s="13" t="str">
        <f>IF(B1639&lt;=C1639,C1639-B1639,"No Order Needed")</f>
        <v>No Order Needed</v>
      </c>
      <c r="H1639" s="13">
        <f t="shared" si="102"/>
        <v>0</v>
      </c>
      <c r="I1639" s="13" t="str">
        <f t="shared" si="103"/>
        <v>Ok</v>
      </c>
    </row>
    <row r="1640" spans="1:9" x14ac:dyDescent="0.3">
      <c r="A1640" s="13" t="s">
        <v>3267</v>
      </c>
      <c r="B1640" s="13">
        <f>VLOOKUP(A1640,VLookup_Data,4,FALSE)</f>
        <v>25</v>
      </c>
      <c r="C1640" s="13">
        <f>_xlfn.XLOOKUP(A1640,Product_Name,Recorder_Level)</f>
        <v>89</v>
      </c>
      <c r="D1640" s="13">
        <f>IF(B1640&lt;=C1640,C1640-B1640,0)</f>
        <v>64</v>
      </c>
      <c r="E1640" s="13">
        <f t="shared" si="100"/>
        <v>64</v>
      </c>
      <c r="F1640" s="13">
        <f t="shared" si="101"/>
        <v>64</v>
      </c>
      <c r="G1640" s="13">
        <f>IF(B1640&lt;=C1640,C1640-B1640,"No Order Needed")</f>
        <v>64</v>
      </c>
      <c r="H1640" s="13">
        <f t="shared" si="102"/>
        <v>74</v>
      </c>
      <c r="I1640" s="13" t="str">
        <f t="shared" si="103"/>
        <v>Reorder</v>
      </c>
    </row>
    <row r="1641" spans="1:9" x14ac:dyDescent="0.3">
      <c r="A1641" s="13" t="s">
        <v>3270</v>
      </c>
      <c r="B1641" s="13">
        <f>VLOOKUP(A1641,VLookup_Data,4,FALSE)</f>
        <v>152</v>
      </c>
      <c r="C1641" s="13">
        <f>_xlfn.XLOOKUP(A1641,Product_Name,Recorder_Level)</f>
        <v>76</v>
      </c>
      <c r="D1641" s="13">
        <f>IF(B1641&lt;=C1641,C1641-B1641,0)</f>
        <v>0</v>
      </c>
      <c r="E1641" s="13">
        <f t="shared" si="100"/>
        <v>0</v>
      </c>
      <c r="F1641" s="13">
        <f t="shared" si="101"/>
        <v>0</v>
      </c>
      <c r="G1641" s="13" t="str">
        <f>IF(B1641&lt;=C1641,C1641-B1641,"No Order Needed")</f>
        <v>No Order Needed</v>
      </c>
      <c r="H1641" s="13">
        <f t="shared" si="102"/>
        <v>0</v>
      </c>
      <c r="I1641" s="13" t="str">
        <f t="shared" si="103"/>
        <v>Ok</v>
      </c>
    </row>
    <row r="1642" spans="1:9" x14ac:dyDescent="0.3">
      <c r="A1642" s="13" t="s">
        <v>1577</v>
      </c>
      <c r="B1642" s="13">
        <f>VLOOKUP(A1642,VLookup_Data,4,FALSE)</f>
        <v>23</v>
      </c>
      <c r="C1642" s="13">
        <f>_xlfn.XLOOKUP(A1642,Product_Name,Recorder_Level)</f>
        <v>48</v>
      </c>
      <c r="D1642" s="13">
        <f>IF(B1642&lt;=C1642,C1642-B1642,0)</f>
        <v>25</v>
      </c>
      <c r="E1642" s="13">
        <f t="shared" si="100"/>
        <v>25</v>
      </c>
      <c r="F1642" s="13">
        <f t="shared" si="101"/>
        <v>25</v>
      </c>
      <c r="G1642" s="13">
        <f>IF(B1642&lt;=C1642,C1642-B1642,"No Order Needed")</f>
        <v>25</v>
      </c>
      <c r="H1642" s="13">
        <f t="shared" si="102"/>
        <v>35</v>
      </c>
      <c r="I1642" s="13" t="str">
        <f t="shared" si="103"/>
        <v>Reorder</v>
      </c>
    </row>
    <row r="1643" spans="1:9" x14ac:dyDescent="0.3">
      <c r="A1643" s="13" t="s">
        <v>3273</v>
      </c>
      <c r="B1643" s="13">
        <f>VLOOKUP(A1643,VLookup_Data,4,FALSE)</f>
        <v>174</v>
      </c>
      <c r="C1643" s="13">
        <f>_xlfn.XLOOKUP(A1643,Product_Name,Recorder_Level)</f>
        <v>73</v>
      </c>
      <c r="D1643" s="13">
        <f>IF(B1643&lt;=C1643,C1643-B1643,0)</f>
        <v>0</v>
      </c>
      <c r="E1643" s="13">
        <f t="shared" si="100"/>
        <v>0</v>
      </c>
      <c r="F1643" s="13">
        <f t="shared" si="101"/>
        <v>0</v>
      </c>
      <c r="G1643" s="13" t="str">
        <f>IF(B1643&lt;=C1643,C1643-B1643,"No Order Needed")</f>
        <v>No Order Needed</v>
      </c>
      <c r="H1643" s="13">
        <f t="shared" si="102"/>
        <v>0</v>
      </c>
      <c r="I1643" s="13" t="str">
        <f t="shared" si="103"/>
        <v>Ok</v>
      </c>
    </row>
    <row r="1644" spans="1:9" x14ac:dyDescent="0.3">
      <c r="A1644" s="13" t="s">
        <v>3275</v>
      </c>
      <c r="B1644" s="13">
        <f>VLOOKUP(A1644,VLookup_Data,4,FALSE)</f>
        <v>158</v>
      </c>
      <c r="C1644" s="13">
        <f>_xlfn.XLOOKUP(A1644,Product_Name,Recorder_Level)</f>
        <v>88</v>
      </c>
      <c r="D1644" s="13">
        <f>IF(B1644&lt;=C1644,C1644-B1644,0)</f>
        <v>0</v>
      </c>
      <c r="E1644" s="13">
        <f t="shared" si="100"/>
        <v>0</v>
      </c>
      <c r="F1644" s="13">
        <f t="shared" si="101"/>
        <v>0</v>
      </c>
      <c r="G1644" s="13" t="str">
        <f>IF(B1644&lt;=C1644,C1644-B1644,"No Order Needed")</f>
        <v>No Order Needed</v>
      </c>
      <c r="H1644" s="13">
        <f t="shared" si="102"/>
        <v>0</v>
      </c>
      <c r="I1644" s="13" t="str">
        <f t="shared" si="103"/>
        <v>Ok</v>
      </c>
    </row>
    <row r="1645" spans="1:9" x14ac:dyDescent="0.3">
      <c r="A1645" s="13" t="s">
        <v>1733</v>
      </c>
      <c r="B1645" s="13">
        <f>VLOOKUP(A1645,VLookup_Data,4,FALSE)</f>
        <v>82</v>
      </c>
      <c r="C1645" s="13">
        <f>_xlfn.XLOOKUP(A1645,Product_Name,Recorder_Level)</f>
        <v>25</v>
      </c>
      <c r="D1645" s="13">
        <f>IF(B1645&lt;=C1645,C1645-B1645,0)</f>
        <v>0</v>
      </c>
      <c r="E1645" s="13">
        <f t="shared" si="100"/>
        <v>0</v>
      </c>
      <c r="F1645" s="13">
        <f t="shared" si="101"/>
        <v>0</v>
      </c>
      <c r="G1645" s="13" t="str">
        <f>IF(B1645&lt;=C1645,C1645-B1645,"No Order Needed")</f>
        <v>No Order Needed</v>
      </c>
      <c r="H1645" s="13">
        <f t="shared" si="102"/>
        <v>0</v>
      </c>
      <c r="I1645" s="13" t="str">
        <f t="shared" si="103"/>
        <v>Ok</v>
      </c>
    </row>
    <row r="1646" spans="1:9" x14ac:dyDescent="0.3">
      <c r="A1646" s="13" t="s">
        <v>1502</v>
      </c>
      <c r="B1646" s="13">
        <f>VLOOKUP(A1646,VLookup_Data,4,FALSE)</f>
        <v>123</v>
      </c>
      <c r="C1646" s="13">
        <f>_xlfn.XLOOKUP(A1646,Product_Name,Recorder_Level)</f>
        <v>35</v>
      </c>
      <c r="D1646" s="13">
        <f>IF(B1646&lt;=C1646,C1646-B1646,0)</f>
        <v>0</v>
      </c>
      <c r="E1646" s="13">
        <f t="shared" si="100"/>
        <v>0</v>
      </c>
      <c r="F1646" s="13">
        <f t="shared" si="101"/>
        <v>0</v>
      </c>
      <c r="G1646" s="13" t="str">
        <f>IF(B1646&lt;=C1646,C1646-B1646,"No Order Needed")</f>
        <v>No Order Needed</v>
      </c>
      <c r="H1646" s="13">
        <f t="shared" si="102"/>
        <v>0</v>
      </c>
      <c r="I1646" s="13" t="str">
        <f t="shared" si="103"/>
        <v>Ok</v>
      </c>
    </row>
    <row r="1647" spans="1:9" x14ac:dyDescent="0.3">
      <c r="A1647" s="13" t="s">
        <v>3279</v>
      </c>
      <c r="B1647" s="13">
        <f>VLOOKUP(A1647,VLookup_Data,4,FALSE)</f>
        <v>38</v>
      </c>
      <c r="C1647" s="13">
        <f>_xlfn.XLOOKUP(A1647,Product_Name,Recorder_Level)</f>
        <v>65</v>
      </c>
      <c r="D1647" s="13">
        <f>IF(B1647&lt;=C1647,C1647-B1647,0)</f>
        <v>27</v>
      </c>
      <c r="E1647" s="13">
        <f t="shared" si="100"/>
        <v>27</v>
      </c>
      <c r="F1647" s="13">
        <f t="shared" si="101"/>
        <v>27</v>
      </c>
      <c r="G1647" s="13">
        <f>IF(B1647&lt;=C1647,C1647-B1647,"No Order Needed")</f>
        <v>27</v>
      </c>
      <c r="H1647" s="13">
        <f t="shared" si="102"/>
        <v>37</v>
      </c>
      <c r="I1647" s="13" t="str">
        <f t="shared" si="103"/>
        <v>Reorder</v>
      </c>
    </row>
    <row r="1648" spans="1:9" x14ac:dyDescent="0.3">
      <c r="A1648" s="13" t="s">
        <v>3281</v>
      </c>
      <c r="B1648" s="13">
        <f>VLOOKUP(A1648,VLookup_Data,4,FALSE)</f>
        <v>111</v>
      </c>
      <c r="C1648" s="13">
        <f>_xlfn.XLOOKUP(A1648,Product_Name,Recorder_Level)</f>
        <v>66</v>
      </c>
      <c r="D1648" s="13">
        <f>IF(B1648&lt;=C1648,C1648-B1648,0)</f>
        <v>0</v>
      </c>
      <c r="E1648" s="13">
        <f t="shared" si="100"/>
        <v>0</v>
      </c>
      <c r="F1648" s="13">
        <f t="shared" si="101"/>
        <v>0</v>
      </c>
      <c r="G1648" s="13" t="str">
        <f>IF(B1648&lt;=C1648,C1648-B1648,"No Order Needed")</f>
        <v>No Order Needed</v>
      </c>
      <c r="H1648" s="13">
        <f t="shared" si="102"/>
        <v>0</v>
      </c>
      <c r="I1648" s="13" t="str">
        <f t="shared" si="103"/>
        <v>Ok</v>
      </c>
    </row>
    <row r="1649" spans="1:9" x14ac:dyDescent="0.3">
      <c r="A1649" s="13" t="s">
        <v>2208</v>
      </c>
      <c r="B1649" s="13">
        <f>VLOOKUP(A1649,VLookup_Data,4,FALSE)</f>
        <v>127</v>
      </c>
      <c r="C1649" s="13">
        <f>_xlfn.XLOOKUP(A1649,Product_Name,Recorder_Level)</f>
        <v>0</v>
      </c>
      <c r="D1649" s="13">
        <f>IF(B1649&lt;=C1649,C1649-B1649,0)</f>
        <v>0</v>
      </c>
      <c r="E1649" s="13">
        <f t="shared" si="100"/>
        <v>0</v>
      </c>
      <c r="F1649" s="13">
        <f t="shared" si="101"/>
        <v>0</v>
      </c>
      <c r="G1649" s="13" t="str">
        <f>IF(B1649&lt;=C1649,C1649-B1649,"No Order Needed")</f>
        <v>No Order Needed</v>
      </c>
      <c r="H1649" s="13">
        <f t="shared" si="102"/>
        <v>0</v>
      </c>
      <c r="I1649" s="13" t="str">
        <f t="shared" si="103"/>
        <v>Ok</v>
      </c>
    </row>
    <row r="1650" spans="1:9" x14ac:dyDescent="0.3">
      <c r="A1650" s="13" t="s">
        <v>3284</v>
      </c>
      <c r="B1650" s="13">
        <f>VLOOKUP(A1650,VLookup_Data,4,FALSE)</f>
        <v>14</v>
      </c>
      <c r="C1650" s="13">
        <f>_xlfn.XLOOKUP(A1650,Product_Name,Recorder_Level)</f>
        <v>55</v>
      </c>
      <c r="D1650" s="13">
        <f>IF(B1650&lt;=C1650,C1650-B1650,0)</f>
        <v>41</v>
      </c>
      <c r="E1650" s="13">
        <f t="shared" si="100"/>
        <v>41</v>
      </c>
      <c r="F1650" s="13">
        <f t="shared" si="101"/>
        <v>41</v>
      </c>
      <c r="G1650" s="13">
        <f>IF(B1650&lt;=C1650,C1650-B1650,"No Order Needed")</f>
        <v>41</v>
      </c>
      <c r="H1650" s="13">
        <f t="shared" si="102"/>
        <v>51</v>
      </c>
      <c r="I1650" s="13" t="str">
        <f t="shared" si="103"/>
        <v>Reorder</v>
      </c>
    </row>
    <row r="1651" spans="1:9" x14ac:dyDescent="0.3">
      <c r="A1651" s="13" t="s">
        <v>3286</v>
      </c>
      <c r="B1651" s="13">
        <f>VLOOKUP(A1651,VLookup_Data,4,FALSE)</f>
        <v>0</v>
      </c>
      <c r="C1651" s="13">
        <f>_xlfn.XLOOKUP(A1651,Product_Name,Recorder_Level)</f>
        <v>93</v>
      </c>
      <c r="D1651" s="13">
        <f>IF(B1651&lt;=C1651,C1651-B1651,0)</f>
        <v>93</v>
      </c>
      <c r="E1651" s="13">
        <f t="shared" si="100"/>
        <v>93</v>
      </c>
      <c r="F1651" s="13">
        <f t="shared" si="101"/>
        <v>93</v>
      </c>
      <c r="G1651" s="13">
        <f>IF(B1651&lt;=C1651,C1651-B1651,"No Order Needed")</f>
        <v>93</v>
      </c>
      <c r="H1651" s="13">
        <f t="shared" si="102"/>
        <v>103</v>
      </c>
      <c r="I1651" s="13" t="str">
        <f t="shared" si="103"/>
        <v>Urgent</v>
      </c>
    </row>
    <row r="1652" spans="1:9" x14ac:dyDescent="0.3">
      <c r="A1652" s="13" t="s">
        <v>973</v>
      </c>
      <c r="B1652" s="13">
        <f>VLOOKUP(A1652,VLookup_Data,4,FALSE)</f>
        <v>145</v>
      </c>
      <c r="C1652" s="13">
        <f>_xlfn.XLOOKUP(A1652,Product_Name,Recorder_Level)</f>
        <v>26</v>
      </c>
      <c r="D1652" s="13">
        <f>IF(B1652&lt;=C1652,C1652-B1652,0)</f>
        <v>0</v>
      </c>
      <c r="E1652" s="13">
        <f t="shared" si="100"/>
        <v>0</v>
      </c>
      <c r="F1652" s="13">
        <f t="shared" si="101"/>
        <v>0</v>
      </c>
      <c r="G1652" s="13" t="str">
        <f>IF(B1652&lt;=C1652,C1652-B1652,"No Order Needed")</f>
        <v>No Order Needed</v>
      </c>
      <c r="H1652" s="13">
        <f t="shared" si="102"/>
        <v>0</v>
      </c>
      <c r="I1652" s="13" t="str">
        <f t="shared" si="103"/>
        <v>Ok</v>
      </c>
    </row>
    <row r="1653" spans="1:9" x14ac:dyDescent="0.3">
      <c r="A1653" s="13" t="s">
        <v>7498</v>
      </c>
      <c r="B1653" s="13">
        <f>VLOOKUP(A1653,VLookup_Data,4,FALSE)</f>
        <v>32</v>
      </c>
      <c r="C1653" s="13">
        <f>_xlfn.XLOOKUP(A1653,Product_Name,Recorder_Level)</f>
        <v>44</v>
      </c>
      <c r="D1653" s="13">
        <f>IF(B1653&lt;=C1653,C1653-B1653,0)</f>
        <v>12</v>
      </c>
      <c r="E1653" s="13">
        <f t="shared" si="100"/>
        <v>12</v>
      </c>
      <c r="F1653" s="13">
        <f t="shared" si="101"/>
        <v>12</v>
      </c>
      <c r="G1653" s="13">
        <f>IF(B1653&lt;=C1653,C1653-B1653,"No Order Needed")</f>
        <v>12</v>
      </c>
      <c r="H1653" s="13">
        <f t="shared" si="102"/>
        <v>22</v>
      </c>
      <c r="I1653" s="13" t="str">
        <f t="shared" si="103"/>
        <v>Reorder</v>
      </c>
    </row>
    <row r="1654" spans="1:9" x14ac:dyDescent="0.3">
      <c r="A1654" s="13" t="s">
        <v>3293</v>
      </c>
      <c r="B1654" s="13">
        <f>VLOOKUP(A1654,VLookup_Data,4,FALSE)</f>
        <v>141</v>
      </c>
      <c r="C1654" s="13">
        <f>_xlfn.XLOOKUP(A1654,Product_Name,Recorder_Level)</f>
        <v>39</v>
      </c>
      <c r="D1654" s="13">
        <f>IF(B1654&lt;=C1654,C1654-B1654,0)</f>
        <v>0</v>
      </c>
      <c r="E1654" s="13">
        <f t="shared" si="100"/>
        <v>0</v>
      </c>
      <c r="F1654" s="13">
        <f t="shared" si="101"/>
        <v>0</v>
      </c>
      <c r="G1654" s="13" t="str">
        <f>IF(B1654&lt;=C1654,C1654-B1654,"No Order Needed")</f>
        <v>No Order Needed</v>
      </c>
      <c r="H1654" s="13">
        <f t="shared" si="102"/>
        <v>0</v>
      </c>
      <c r="I1654" s="13" t="str">
        <f t="shared" si="103"/>
        <v>Ok</v>
      </c>
    </row>
    <row r="1655" spans="1:9" x14ac:dyDescent="0.3">
      <c r="A1655" s="13" t="s">
        <v>3295</v>
      </c>
      <c r="B1655" s="13">
        <f>VLOOKUP(A1655,VLookup_Data,4,FALSE)</f>
        <v>102</v>
      </c>
      <c r="C1655" s="13">
        <f>_xlfn.XLOOKUP(A1655,Product_Name,Recorder_Level)</f>
        <v>75</v>
      </c>
      <c r="D1655" s="13">
        <f>IF(B1655&lt;=C1655,C1655-B1655,0)</f>
        <v>0</v>
      </c>
      <c r="E1655" s="13">
        <f t="shared" si="100"/>
        <v>0</v>
      </c>
      <c r="F1655" s="13">
        <f t="shared" si="101"/>
        <v>0</v>
      </c>
      <c r="G1655" s="13" t="str">
        <f>IF(B1655&lt;=C1655,C1655-B1655,"No Order Needed")</f>
        <v>No Order Needed</v>
      </c>
      <c r="H1655" s="13">
        <f t="shared" si="102"/>
        <v>0</v>
      </c>
      <c r="I1655" s="13" t="str">
        <f t="shared" si="103"/>
        <v>Ok</v>
      </c>
    </row>
    <row r="1656" spans="1:9" x14ac:dyDescent="0.3">
      <c r="A1656" s="13" t="s">
        <v>3297</v>
      </c>
      <c r="B1656" s="13">
        <f>VLOOKUP(A1656,VLookup_Data,4,FALSE)</f>
        <v>189</v>
      </c>
      <c r="C1656" s="13">
        <f>_xlfn.XLOOKUP(A1656,Product_Name,Recorder_Level)</f>
        <v>0</v>
      </c>
      <c r="D1656" s="13">
        <f>IF(B1656&lt;=C1656,C1656-B1656,0)</f>
        <v>0</v>
      </c>
      <c r="E1656" s="13">
        <f t="shared" si="100"/>
        <v>0</v>
      </c>
      <c r="F1656" s="13">
        <f t="shared" si="101"/>
        <v>0</v>
      </c>
      <c r="G1656" s="13" t="str">
        <f>IF(B1656&lt;=C1656,C1656-B1656,"No Order Needed")</f>
        <v>No Order Needed</v>
      </c>
      <c r="H1656" s="13">
        <f t="shared" si="102"/>
        <v>0</v>
      </c>
      <c r="I1656" s="13" t="str">
        <f t="shared" si="103"/>
        <v>Ok</v>
      </c>
    </row>
    <row r="1657" spans="1:9" x14ac:dyDescent="0.3">
      <c r="A1657" s="13" t="s">
        <v>3300</v>
      </c>
      <c r="B1657" s="13">
        <f>VLOOKUP(A1657,VLookup_Data,4,FALSE)</f>
        <v>100</v>
      </c>
      <c r="C1657" s="13">
        <f>_xlfn.XLOOKUP(A1657,Product_Name,Recorder_Level)</f>
        <v>53</v>
      </c>
      <c r="D1657" s="13">
        <f>IF(B1657&lt;=C1657,C1657-B1657,0)</f>
        <v>0</v>
      </c>
      <c r="E1657" s="13">
        <f t="shared" si="100"/>
        <v>0</v>
      </c>
      <c r="F1657" s="13">
        <f t="shared" si="101"/>
        <v>0</v>
      </c>
      <c r="G1657" s="13" t="str">
        <f>IF(B1657&lt;=C1657,C1657-B1657,"No Order Needed")</f>
        <v>No Order Needed</v>
      </c>
      <c r="H1657" s="13">
        <f t="shared" si="102"/>
        <v>0</v>
      </c>
      <c r="I1657" s="13" t="str">
        <f t="shared" si="103"/>
        <v>Ok</v>
      </c>
    </row>
    <row r="1658" spans="1:9" x14ac:dyDescent="0.3">
      <c r="A1658" s="13" t="s">
        <v>3302</v>
      </c>
      <c r="B1658" s="13">
        <f>VLOOKUP(A1658,VLookup_Data,4,FALSE)</f>
        <v>64</v>
      </c>
      <c r="C1658" s="13">
        <f>_xlfn.XLOOKUP(A1658,Product_Name,Recorder_Level)</f>
        <v>27</v>
      </c>
      <c r="D1658" s="13">
        <f>IF(B1658&lt;=C1658,C1658-B1658,0)</f>
        <v>0</v>
      </c>
      <c r="E1658" s="13">
        <f t="shared" si="100"/>
        <v>0</v>
      </c>
      <c r="F1658" s="13">
        <f t="shared" si="101"/>
        <v>0</v>
      </c>
      <c r="G1658" s="13" t="str">
        <f>IF(B1658&lt;=C1658,C1658-B1658,"No Order Needed")</f>
        <v>No Order Needed</v>
      </c>
      <c r="H1658" s="13">
        <f t="shared" si="102"/>
        <v>0</v>
      </c>
      <c r="I1658" s="13" t="str">
        <f t="shared" si="103"/>
        <v>Ok</v>
      </c>
    </row>
    <row r="1659" spans="1:9" x14ac:dyDescent="0.3">
      <c r="A1659" s="13" t="s">
        <v>3304</v>
      </c>
      <c r="B1659" s="13">
        <f>VLOOKUP(A1659,VLookup_Data,4,FALSE)</f>
        <v>143</v>
      </c>
      <c r="C1659" s="13">
        <f>_xlfn.XLOOKUP(A1659,Product_Name,Recorder_Level)</f>
        <v>80</v>
      </c>
      <c r="D1659" s="13">
        <f>IF(B1659&lt;=C1659,C1659-B1659,0)</f>
        <v>0</v>
      </c>
      <c r="E1659" s="13">
        <f t="shared" si="100"/>
        <v>0</v>
      </c>
      <c r="F1659" s="13">
        <f t="shared" si="101"/>
        <v>0</v>
      </c>
      <c r="G1659" s="13" t="str">
        <f>IF(B1659&lt;=C1659,C1659-B1659,"No Order Needed")</f>
        <v>No Order Needed</v>
      </c>
      <c r="H1659" s="13">
        <f t="shared" si="102"/>
        <v>0</v>
      </c>
      <c r="I1659" s="13" t="str">
        <f t="shared" si="103"/>
        <v>Ok</v>
      </c>
    </row>
    <row r="1660" spans="1:9" x14ac:dyDescent="0.3">
      <c r="A1660" s="13" t="s">
        <v>1104</v>
      </c>
      <c r="B1660" s="13">
        <f>VLOOKUP(A1660,VLookup_Data,4,FALSE)</f>
        <v>77</v>
      </c>
      <c r="C1660" s="13">
        <f>_xlfn.XLOOKUP(A1660,Product_Name,Recorder_Level)</f>
        <v>41</v>
      </c>
      <c r="D1660" s="13">
        <f>IF(B1660&lt;=C1660,C1660-B1660,0)</f>
        <v>0</v>
      </c>
      <c r="E1660" s="13">
        <f t="shared" si="100"/>
        <v>0</v>
      </c>
      <c r="F1660" s="13">
        <f t="shared" si="101"/>
        <v>0</v>
      </c>
      <c r="G1660" s="13" t="str">
        <f>IF(B1660&lt;=C1660,C1660-B1660,"No Order Needed")</f>
        <v>No Order Needed</v>
      </c>
      <c r="H1660" s="13">
        <f t="shared" si="102"/>
        <v>0</v>
      </c>
      <c r="I1660" s="13" t="str">
        <f t="shared" si="103"/>
        <v>Ok</v>
      </c>
    </row>
    <row r="1661" spans="1:9" x14ac:dyDescent="0.3">
      <c r="A1661" s="13" t="s">
        <v>3307</v>
      </c>
      <c r="B1661" s="13">
        <f>VLOOKUP(A1661,VLookup_Data,4,FALSE)</f>
        <v>0</v>
      </c>
      <c r="C1661" s="13">
        <f>_xlfn.XLOOKUP(A1661,Product_Name,Recorder_Level)</f>
        <v>59</v>
      </c>
      <c r="D1661" s="13">
        <f>IF(B1661&lt;=C1661,C1661-B1661,0)</f>
        <v>59</v>
      </c>
      <c r="E1661" s="13">
        <f t="shared" si="100"/>
        <v>59</v>
      </c>
      <c r="F1661" s="13">
        <f t="shared" si="101"/>
        <v>59</v>
      </c>
      <c r="G1661" s="13">
        <f>IF(B1661&lt;=C1661,C1661-B1661,"No Order Needed")</f>
        <v>59</v>
      </c>
      <c r="H1661" s="13">
        <f t="shared" si="102"/>
        <v>69</v>
      </c>
      <c r="I1661" s="13" t="str">
        <f t="shared" si="103"/>
        <v>Urgent</v>
      </c>
    </row>
    <row r="1662" spans="1:9" x14ac:dyDescent="0.3">
      <c r="A1662" s="13" t="s">
        <v>1560</v>
      </c>
      <c r="B1662" s="13">
        <f>VLOOKUP(A1662,VLookup_Data,4,FALSE)</f>
        <v>7</v>
      </c>
      <c r="C1662" s="13">
        <f>_xlfn.XLOOKUP(A1662,Product_Name,Recorder_Level)</f>
        <v>26</v>
      </c>
      <c r="D1662" s="13">
        <f>IF(B1662&lt;=C1662,C1662-B1662,0)</f>
        <v>19</v>
      </c>
      <c r="E1662" s="13">
        <f t="shared" si="100"/>
        <v>19</v>
      </c>
      <c r="F1662" s="13">
        <f t="shared" si="101"/>
        <v>19</v>
      </c>
      <c r="G1662" s="13">
        <f>IF(B1662&lt;=C1662,C1662-B1662,"No Order Needed")</f>
        <v>19</v>
      </c>
      <c r="H1662" s="13">
        <f t="shared" si="102"/>
        <v>29</v>
      </c>
      <c r="I1662" s="13" t="str">
        <f t="shared" si="103"/>
        <v>Reorder</v>
      </c>
    </row>
    <row r="1663" spans="1:9" x14ac:dyDescent="0.3">
      <c r="A1663" s="13" t="s">
        <v>3310</v>
      </c>
      <c r="B1663" s="13">
        <f>VLOOKUP(A1663,VLookup_Data,4,FALSE)</f>
        <v>16</v>
      </c>
      <c r="C1663" s="13">
        <f>_xlfn.XLOOKUP(A1663,Product_Name,Recorder_Level)</f>
        <v>51</v>
      </c>
      <c r="D1663" s="13">
        <f>IF(B1663&lt;=C1663,C1663-B1663,0)</f>
        <v>35</v>
      </c>
      <c r="E1663" s="13">
        <f t="shared" si="100"/>
        <v>35</v>
      </c>
      <c r="F1663" s="13">
        <f t="shared" si="101"/>
        <v>35</v>
      </c>
      <c r="G1663" s="13">
        <f>IF(B1663&lt;=C1663,C1663-B1663,"No Order Needed")</f>
        <v>35</v>
      </c>
      <c r="H1663" s="13">
        <f t="shared" si="102"/>
        <v>45</v>
      </c>
      <c r="I1663" s="13" t="str">
        <f t="shared" si="103"/>
        <v>Reorder</v>
      </c>
    </row>
    <row r="1664" spans="1:9" x14ac:dyDescent="0.3">
      <c r="A1664" s="13" t="s">
        <v>7488</v>
      </c>
      <c r="B1664" s="13">
        <f>VLOOKUP(A1664,VLookup_Data,4,FALSE)</f>
        <v>26</v>
      </c>
      <c r="C1664" s="13">
        <f>_xlfn.XLOOKUP(A1664,Product_Name,Recorder_Level)</f>
        <v>39</v>
      </c>
      <c r="D1664" s="13">
        <f>IF(B1664&lt;=C1664,C1664-B1664,0)</f>
        <v>13</v>
      </c>
      <c r="E1664" s="13">
        <f t="shared" si="100"/>
        <v>13</v>
      </c>
      <c r="F1664" s="13">
        <f t="shared" si="101"/>
        <v>13</v>
      </c>
      <c r="G1664" s="13">
        <f>IF(B1664&lt;=C1664,C1664-B1664,"No Order Needed")</f>
        <v>13</v>
      </c>
      <c r="H1664" s="13">
        <f t="shared" si="102"/>
        <v>23</v>
      </c>
      <c r="I1664" s="13" t="str">
        <f t="shared" si="103"/>
        <v>Reorder</v>
      </c>
    </row>
    <row r="1665" spans="1:9" x14ac:dyDescent="0.3">
      <c r="A1665" s="13" t="s">
        <v>3314</v>
      </c>
      <c r="B1665" s="13">
        <f>VLOOKUP(A1665,VLookup_Data,4,FALSE)</f>
        <v>91</v>
      </c>
      <c r="C1665" s="13">
        <f>_xlfn.XLOOKUP(A1665,Product_Name,Recorder_Level)</f>
        <v>72</v>
      </c>
      <c r="D1665" s="13">
        <f>IF(B1665&lt;=C1665,C1665-B1665,0)</f>
        <v>0</v>
      </c>
      <c r="E1665" s="13">
        <f t="shared" si="100"/>
        <v>0</v>
      </c>
      <c r="F1665" s="13">
        <f t="shared" si="101"/>
        <v>0</v>
      </c>
      <c r="G1665" s="13" t="str">
        <f>IF(B1665&lt;=C1665,C1665-B1665,"No Order Needed")</f>
        <v>No Order Needed</v>
      </c>
      <c r="H1665" s="13">
        <f t="shared" si="102"/>
        <v>0</v>
      </c>
      <c r="I1665" s="13" t="str">
        <f t="shared" si="103"/>
        <v>Ok</v>
      </c>
    </row>
    <row r="1666" spans="1:9" x14ac:dyDescent="0.3">
      <c r="A1666" s="13" t="s">
        <v>3317</v>
      </c>
      <c r="B1666" s="13">
        <f>VLOOKUP(A1666,VLookup_Data,4,FALSE)</f>
        <v>44</v>
      </c>
      <c r="C1666" s="13">
        <f>_xlfn.XLOOKUP(A1666,Product_Name,Recorder_Level)</f>
        <v>66</v>
      </c>
      <c r="D1666" s="13">
        <f>IF(B1666&lt;=C1666,C1666-B1666,0)</f>
        <v>22</v>
      </c>
      <c r="E1666" s="13">
        <f t="shared" si="100"/>
        <v>22</v>
      </c>
      <c r="F1666" s="13">
        <f t="shared" si="101"/>
        <v>22</v>
      </c>
      <c r="G1666" s="13">
        <f>IF(B1666&lt;=C1666,C1666-B1666,"No Order Needed")</f>
        <v>22</v>
      </c>
      <c r="H1666" s="13">
        <f t="shared" si="102"/>
        <v>32</v>
      </c>
      <c r="I1666" s="13" t="str">
        <f t="shared" si="103"/>
        <v>Reorder</v>
      </c>
    </row>
    <row r="1667" spans="1:9" x14ac:dyDescent="0.3">
      <c r="A1667" s="13" t="s">
        <v>6872</v>
      </c>
      <c r="B1667" s="13">
        <f>VLOOKUP(A1667,VLookup_Data,4,FALSE)</f>
        <v>198</v>
      </c>
      <c r="C1667" s="13">
        <f>_xlfn.XLOOKUP(A1667,Product_Name,Recorder_Level)</f>
        <v>65</v>
      </c>
      <c r="D1667" s="13">
        <f>IF(B1667&lt;=C1667,C1667-B1667,0)</f>
        <v>0</v>
      </c>
      <c r="E1667" s="13">
        <f t="shared" ref="E1667:E1730" si="104">IF(C1667-B1667&gt;0,C1667-B1667,0)</f>
        <v>0</v>
      </c>
      <c r="F1667" s="13">
        <f t="shared" ref="F1667:F1730" si="105">MAX(C1667-B1667,0)</f>
        <v>0</v>
      </c>
      <c r="G1667" s="13" t="str">
        <f>IF(B1667&lt;=C1667,C1667-B1667,"No Order Needed")</f>
        <v>No Order Needed</v>
      </c>
      <c r="H1667" s="13">
        <f t="shared" ref="H1667:H1730" si="106">MAX((C1667-B1667)+10,0)</f>
        <v>0</v>
      </c>
      <c r="I1667" s="13" t="str">
        <f t="shared" ref="I1667:I1730" si="107">IF(B1667=0,"Urgent",IF(B1667&lt;=C1667,"Reorder","Ok"))</f>
        <v>Ok</v>
      </c>
    </row>
    <row r="1668" spans="1:9" x14ac:dyDescent="0.3">
      <c r="A1668" s="13" t="s">
        <v>3321</v>
      </c>
      <c r="B1668" s="13">
        <f>VLOOKUP(A1668,VLookup_Data,4,FALSE)</f>
        <v>58</v>
      </c>
      <c r="C1668" s="13">
        <f>_xlfn.XLOOKUP(A1668,Product_Name,Recorder_Level)</f>
        <v>48</v>
      </c>
      <c r="D1668" s="13">
        <f>IF(B1668&lt;=C1668,C1668-B1668,0)</f>
        <v>0</v>
      </c>
      <c r="E1668" s="13">
        <f t="shared" si="104"/>
        <v>0</v>
      </c>
      <c r="F1668" s="13">
        <f t="shared" si="105"/>
        <v>0</v>
      </c>
      <c r="G1668" s="13" t="str">
        <f>IF(B1668&lt;=C1668,C1668-B1668,"No Order Needed")</f>
        <v>No Order Needed</v>
      </c>
      <c r="H1668" s="13">
        <f t="shared" si="106"/>
        <v>0</v>
      </c>
      <c r="I1668" s="13" t="str">
        <f t="shared" si="107"/>
        <v>Ok</v>
      </c>
    </row>
    <row r="1669" spans="1:9" x14ac:dyDescent="0.3">
      <c r="A1669" s="13" t="s">
        <v>396</v>
      </c>
      <c r="B1669" s="13">
        <f>VLOOKUP(A1669,VLookup_Data,4,FALSE)</f>
        <v>153</v>
      </c>
      <c r="C1669" s="13">
        <f>_xlfn.XLOOKUP(A1669,Product_Name,Recorder_Level)</f>
        <v>0</v>
      </c>
      <c r="D1669" s="13">
        <f>IF(B1669&lt;=C1669,C1669-B1669,0)</f>
        <v>0</v>
      </c>
      <c r="E1669" s="13">
        <f t="shared" si="104"/>
        <v>0</v>
      </c>
      <c r="F1669" s="13">
        <f t="shared" si="105"/>
        <v>0</v>
      </c>
      <c r="G1669" s="13" t="str">
        <f>IF(B1669&lt;=C1669,C1669-B1669,"No Order Needed")</f>
        <v>No Order Needed</v>
      </c>
      <c r="H1669" s="13">
        <f t="shared" si="106"/>
        <v>0</v>
      </c>
      <c r="I1669" s="13" t="str">
        <f t="shared" si="107"/>
        <v>Ok</v>
      </c>
    </row>
    <row r="1670" spans="1:9" x14ac:dyDescent="0.3">
      <c r="A1670" s="13" t="s">
        <v>3324</v>
      </c>
      <c r="B1670" s="13">
        <f>VLOOKUP(A1670,VLookup_Data,4,FALSE)</f>
        <v>186</v>
      </c>
      <c r="C1670" s="13">
        <f>_xlfn.XLOOKUP(A1670,Product_Name,Recorder_Level)</f>
        <v>51</v>
      </c>
      <c r="D1670" s="13">
        <f>IF(B1670&lt;=C1670,C1670-B1670,0)</f>
        <v>0</v>
      </c>
      <c r="E1670" s="13">
        <f t="shared" si="104"/>
        <v>0</v>
      </c>
      <c r="F1670" s="13">
        <f t="shared" si="105"/>
        <v>0</v>
      </c>
      <c r="G1670" s="13" t="str">
        <f>IF(B1670&lt;=C1670,C1670-B1670,"No Order Needed")</f>
        <v>No Order Needed</v>
      </c>
      <c r="H1670" s="13">
        <f t="shared" si="106"/>
        <v>0</v>
      </c>
      <c r="I1670" s="13" t="str">
        <f t="shared" si="107"/>
        <v>Ok</v>
      </c>
    </row>
    <row r="1671" spans="1:9" x14ac:dyDescent="0.3">
      <c r="A1671" s="13" t="s">
        <v>3055</v>
      </c>
      <c r="B1671" s="13">
        <f>VLOOKUP(A1671,VLookup_Data,4,FALSE)</f>
        <v>58</v>
      </c>
      <c r="C1671" s="13">
        <f>_xlfn.XLOOKUP(A1671,Product_Name,Recorder_Level)</f>
        <v>88</v>
      </c>
      <c r="D1671" s="13">
        <f>IF(B1671&lt;=C1671,C1671-B1671,0)</f>
        <v>30</v>
      </c>
      <c r="E1671" s="13">
        <f t="shared" si="104"/>
        <v>30</v>
      </c>
      <c r="F1671" s="13">
        <f t="shared" si="105"/>
        <v>30</v>
      </c>
      <c r="G1671" s="13">
        <f>IF(B1671&lt;=C1671,C1671-B1671,"No Order Needed")</f>
        <v>30</v>
      </c>
      <c r="H1671" s="13">
        <f t="shared" si="106"/>
        <v>40</v>
      </c>
      <c r="I1671" s="13" t="str">
        <f t="shared" si="107"/>
        <v>Reorder</v>
      </c>
    </row>
    <row r="1672" spans="1:9" x14ac:dyDescent="0.3">
      <c r="A1672" s="13" t="s">
        <v>3328</v>
      </c>
      <c r="B1672" s="13">
        <f>VLOOKUP(A1672,VLookup_Data,4,FALSE)</f>
        <v>85</v>
      </c>
      <c r="C1672" s="13">
        <f>_xlfn.XLOOKUP(A1672,Product_Name,Recorder_Level)</f>
        <v>49</v>
      </c>
      <c r="D1672" s="13">
        <f>IF(B1672&lt;=C1672,C1672-B1672,0)</f>
        <v>0</v>
      </c>
      <c r="E1672" s="13">
        <f t="shared" si="104"/>
        <v>0</v>
      </c>
      <c r="F1672" s="13">
        <f t="shared" si="105"/>
        <v>0</v>
      </c>
      <c r="G1672" s="13" t="str">
        <f>IF(B1672&lt;=C1672,C1672-B1672,"No Order Needed")</f>
        <v>No Order Needed</v>
      </c>
      <c r="H1672" s="13">
        <f t="shared" si="106"/>
        <v>0</v>
      </c>
      <c r="I1672" s="13" t="str">
        <f t="shared" si="107"/>
        <v>Ok</v>
      </c>
    </row>
    <row r="1673" spans="1:9" x14ac:dyDescent="0.3">
      <c r="A1673" s="13" t="s">
        <v>715</v>
      </c>
      <c r="B1673" s="13">
        <f>VLOOKUP(A1673,VLookup_Data,4,FALSE)</f>
        <v>0</v>
      </c>
      <c r="C1673" s="13">
        <f>_xlfn.XLOOKUP(A1673,Product_Name,Recorder_Level)</f>
        <v>79</v>
      </c>
      <c r="D1673" s="13">
        <f>IF(B1673&lt;=C1673,C1673-B1673,0)</f>
        <v>79</v>
      </c>
      <c r="E1673" s="13">
        <f t="shared" si="104"/>
        <v>79</v>
      </c>
      <c r="F1673" s="13">
        <f t="shared" si="105"/>
        <v>79</v>
      </c>
      <c r="G1673" s="13">
        <f>IF(B1673&lt;=C1673,C1673-B1673,"No Order Needed")</f>
        <v>79</v>
      </c>
      <c r="H1673" s="13">
        <f t="shared" si="106"/>
        <v>89</v>
      </c>
      <c r="I1673" s="13" t="str">
        <f t="shared" si="107"/>
        <v>Urgent</v>
      </c>
    </row>
    <row r="1674" spans="1:9" x14ac:dyDescent="0.3">
      <c r="A1674" s="13" t="s">
        <v>933</v>
      </c>
      <c r="B1674" s="13">
        <f>VLOOKUP(A1674,VLookup_Data,4,FALSE)</f>
        <v>195</v>
      </c>
      <c r="C1674" s="13">
        <f>_xlfn.XLOOKUP(A1674,Product_Name,Recorder_Level)</f>
        <v>26</v>
      </c>
      <c r="D1674" s="13">
        <f>IF(B1674&lt;=C1674,C1674-B1674,0)</f>
        <v>0</v>
      </c>
      <c r="E1674" s="13">
        <f t="shared" si="104"/>
        <v>0</v>
      </c>
      <c r="F1674" s="13">
        <f t="shared" si="105"/>
        <v>0</v>
      </c>
      <c r="G1674" s="13" t="str">
        <f>IF(B1674&lt;=C1674,C1674-B1674,"No Order Needed")</f>
        <v>No Order Needed</v>
      </c>
      <c r="H1674" s="13">
        <f t="shared" si="106"/>
        <v>0</v>
      </c>
      <c r="I1674" s="13" t="str">
        <f t="shared" si="107"/>
        <v>Ok</v>
      </c>
    </row>
    <row r="1675" spans="1:9" x14ac:dyDescent="0.3">
      <c r="A1675" s="13" t="s">
        <v>3333</v>
      </c>
      <c r="B1675" s="13">
        <f>VLOOKUP(A1675,VLookup_Data,4,FALSE)</f>
        <v>106</v>
      </c>
      <c r="C1675" s="13">
        <f>_xlfn.XLOOKUP(A1675,Product_Name,Recorder_Level)</f>
        <v>45</v>
      </c>
      <c r="D1675" s="13">
        <f>IF(B1675&lt;=C1675,C1675-B1675,0)</f>
        <v>0</v>
      </c>
      <c r="E1675" s="13">
        <f t="shared" si="104"/>
        <v>0</v>
      </c>
      <c r="F1675" s="13">
        <f t="shared" si="105"/>
        <v>0</v>
      </c>
      <c r="G1675" s="13" t="str">
        <f>IF(B1675&lt;=C1675,C1675-B1675,"No Order Needed")</f>
        <v>No Order Needed</v>
      </c>
      <c r="H1675" s="13">
        <f t="shared" si="106"/>
        <v>0</v>
      </c>
      <c r="I1675" s="13" t="str">
        <f t="shared" si="107"/>
        <v>Ok</v>
      </c>
    </row>
    <row r="1676" spans="1:9" x14ac:dyDescent="0.3">
      <c r="A1676" s="13" t="s">
        <v>3336</v>
      </c>
      <c r="B1676" s="13">
        <f>VLOOKUP(A1676,VLookup_Data,4,FALSE)</f>
        <v>22</v>
      </c>
      <c r="C1676" s="13">
        <f>_xlfn.XLOOKUP(A1676,Product_Name,Recorder_Level)</f>
        <v>78</v>
      </c>
      <c r="D1676" s="13">
        <f>IF(B1676&lt;=C1676,C1676-B1676,0)</f>
        <v>56</v>
      </c>
      <c r="E1676" s="13">
        <f t="shared" si="104"/>
        <v>56</v>
      </c>
      <c r="F1676" s="13">
        <f t="shared" si="105"/>
        <v>56</v>
      </c>
      <c r="G1676" s="13">
        <f>IF(B1676&lt;=C1676,C1676-B1676,"No Order Needed")</f>
        <v>56</v>
      </c>
      <c r="H1676" s="13">
        <f t="shared" si="106"/>
        <v>66</v>
      </c>
      <c r="I1676" s="13" t="str">
        <f t="shared" si="107"/>
        <v>Reorder</v>
      </c>
    </row>
    <row r="1677" spans="1:9" x14ac:dyDescent="0.3">
      <c r="A1677" s="13" t="s">
        <v>3339</v>
      </c>
      <c r="B1677" s="13">
        <f>VLOOKUP(A1677,VLookup_Data,4,FALSE)</f>
        <v>182</v>
      </c>
      <c r="C1677" s="13">
        <f>_xlfn.XLOOKUP(A1677,Product_Name,Recorder_Level)</f>
        <v>69</v>
      </c>
      <c r="D1677" s="13">
        <f>IF(B1677&lt;=C1677,C1677-B1677,0)</f>
        <v>0</v>
      </c>
      <c r="E1677" s="13">
        <f t="shared" si="104"/>
        <v>0</v>
      </c>
      <c r="F1677" s="13">
        <f t="shared" si="105"/>
        <v>0</v>
      </c>
      <c r="G1677" s="13" t="str">
        <f>IF(B1677&lt;=C1677,C1677-B1677,"No Order Needed")</f>
        <v>No Order Needed</v>
      </c>
      <c r="H1677" s="13">
        <f t="shared" si="106"/>
        <v>0</v>
      </c>
      <c r="I1677" s="13" t="str">
        <f t="shared" si="107"/>
        <v>Ok</v>
      </c>
    </row>
    <row r="1678" spans="1:9" x14ac:dyDescent="0.3">
      <c r="A1678" s="13" t="s">
        <v>3341</v>
      </c>
      <c r="B1678" s="13">
        <f>VLOOKUP(A1678,VLookup_Data,4,FALSE)</f>
        <v>136</v>
      </c>
      <c r="C1678" s="13">
        <f>_xlfn.XLOOKUP(A1678,Product_Name,Recorder_Level)</f>
        <v>30</v>
      </c>
      <c r="D1678" s="13">
        <f>IF(B1678&lt;=C1678,C1678-B1678,0)</f>
        <v>0</v>
      </c>
      <c r="E1678" s="13">
        <f t="shared" si="104"/>
        <v>0</v>
      </c>
      <c r="F1678" s="13">
        <f t="shared" si="105"/>
        <v>0</v>
      </c>
      <c r="G1678" s="13" t="str">
        <f>IF(B1678&lt;=C1678,C1678-B1678,"No Order Needed")</f>
        <v>No Order Needed</v>
      </c>
      <c r="H1678" s="13">
        <f t="shared" si="106"/>
        <v>0</v>
      </c>
      <c r="I1678" s="13" t="str">
        <f t="shared" si="107"/>
        <v>Ok</v>
      </c>
    </row>
    <row r="1679" spans="1:9" x14ac:dyDescent="0.3">
      <c r="A1679" s="13" t="s">
        <v>3343</v>
      </c>
      <c r="B1679" s="13">
        <f>VLOOKUP(A1679,VLookup_Data,4,FALSE)</f>
        <v>155</v>
      </c>
      <c r="C1679" s="13">
        <f>_xlfn.XLOOKUP(A1679,Product_Name,Recorder_Level)</f>
        <v>0</v>
      </c>
      <c r="D1679" s="13">
        <f>IF(B1679&lt;=C1679,C1679-B1679,0)</f>
        <v>0</v>
      </c>
      <c r="E1679" s="13">
        <f t="shared" si="104"/>
        <v>0</v>
      </c>
      <c r="F1679" s="13">
        <f t="shared" si="105"/>
        <v>0</v>
      </c>
      <c r="G1679" s="13" t="str">
        <f>IF(B1679&lt;=C1679,C1679-B1679,"No Order Needed")</f>
        <v>No Order Needed</v>
      </c>
      <c r="H1679" s="13">
        <f t="shared" si="106"/>
        <v>0</v>
      </c>
      <c r="I1679" s="13" t="str">
        <f t="shared" si="107"/>
        <v>Ok</v>
      </c>
    </row>
    <row r="1680" spans="1:9" x14ac:dyDescent="0.3">
      <c r="A1680" s="13" t="s">
        <v>3345</v>
      </c>
      <c r="B1680" s="13">
        <f>VLOOKUP(A1680,VLookup_Data,4,FALSE)</f>
        <v>137</v>
      </c>
      <c r="C1680" s="13">
        <f>_xlfn.XLOOKUP(A1680,Product_Name,Recorder_Level)</f>
        <v>62</v>
      </c>
      <c r="D1680" s="13">
        <f>IF(B1680&lt;=C1680,C1680-B1680,0)</f>
        <v>0</v>
      </c>
      <c r="E1680" s="13">
        <f t="shared" si="104"/>
        <v>0</v>
      </c>
      <c r="F1680" s="13">
        <f t="shared" si="105"/>
        <v>0</v>
      </c>
      <c r="G1680" s="13" t="str">
        <f>IF(B1680&lt;=C1680,C1680-B1680,"No Order Needed")</f>
        <v>No Order Needed</v>
      </c>
      <c r="H1680" s="13">
        <f t="shared" si="106"/>
        <v>0</v>
      </c>
      <c r="I1680" s="13" t="str">
        <f t="shared" si="107"/>
        <v>Ok</v>
      </c>
    </row>
    <row r="1681" spans="1:9" x14ac:dyDescent="0.3">
      <c r="A1681" s="13" t="s">
        <v>3347</v>
      </c>
      <c r="B1681" s="13">
        <f>VLOOKUP(A1681,VLookup_Data,4,FALSE)</f>
        <v>85</v>
      </c>
      <c r="C1681" s="13">
        <f>_xlfn.XLOOKUP(A1681,Product_Name,Recorder_Level)</f>
        <v>40</v>
      </c>
      <c r="D1681" s="13">
        <f>IF(B1681&lt;=C1681,C1681-B1681,0)</f>
        <v>0</v>
      </c>
      <c r="E1681" s="13">
        <f t="shared" si="104"/>
        <v>0</v>
      </c>
      <c r="F1681" s="13">
        <f t="shared" si="105"/>
        <v>0</v>
      </c>
      <c r="G1681" s="13" t="str">
        <f>IF(B1681&lt;=C1681,C1681-B1681,"No Order Needed")</f>
        <v>No Order Needed</v>
      </c>
      <c r="H1681" s="13">
        <f t="shared" si="106"/>
        <v>0</v>
      </c>
      <c r="I1681" s="13" t="str">
        <f t="shared" si="107"/>
        <v>Ok</v>
      </c>
    </row>
    <row r="1682" spans="1:9" x14ac:dyDescent="0.3">
      <c r="A1682" s="13" t="s">
        <v>3349</v>
      </c>
      <c r="B1682" s="13">
        <f>VLOOKUP(A1682,VLookup_Data,4,FALSE)</f>
        <v>49</v>
      </c>
      <c r="C1682" s="13">
        <f>_xlfn.XLOOKUP(A1682,Product_Name,Recorder_Level)</f>
        <v>42</v>
      </c>
      <c r="D1682" s="13">
        <f>IF(B1682&lt;=C1682,C1682-B1682,0)</f>
        <v>0</v>
      </c>
      <c r="E1682" s="13">
        <f t="shared" si="104"/>
        <v>0</v>
      </c>
      <c r="F1682" s="13">
        <f t="shared" si="105"/>
        <v>0</v>
      </c>
      <c r="G1682" s="13" t="str">
        <f>IF(B1682&lt;=C1682,C1682-B1682,"No Order Needed")</f>
        <v>No Order Needed</v>
      </c>
      <c r="H1682" s="13">
        <f t="shared" si="106"/>
        <v>3</v>
      </c>
      <c r="I1682" s="13" t="str">
        <f t="shared" si="107"/>
        <v>Ok</v>
      </c>
    </row>
    <row r="1683" spans="1:9" x14ac:dyDescent="0.3">
      <c r="A1683" s="13" t="s">
        <v>3351</v>
      </c>
      <c r="B1683" s="13">
        <f>VLOOKUP(A1683,VLookup_Data,4,FALSE)</f>
        <v>0</v>
      </c>
      <c r="C1683" s="13">
        <f>_xlfn.XLOOKUP(A1683,Product_Name,Recorder_Level)</f>
        <v>54</v>
      </c>
      <c r="D1683" s="13">
        <f>IF(B1683&lt;=C1683,C1683-B1683,0)</f>
        <v>54</v>
      </c>
      <c r="E1683" s="13">
        <f t="shared" si="104"/>
        <v>54</v>
      </c>
      <c r="F1683" s="13">
        <f t="shared" si="105"/>
        <v>54</v>
      </c>
      <c r="G1683" s="13">
        <f>IF(B1683&lt;=C1683,C1683-B1683,"No Order Needed")</f>
        <v>54</v>
      </c>
      <c r="H1683" s="13">
        <f t="shared" si="106"/>
        <v>64</v>
      </c>
      <c r="I1683" s="13" t="str">
        <f t="shared" si="107"/>
        <v>Urgent</v>
      </c>
    </row>
    <row r="1684" spans="1:9" x14ac:dyDescent="0.3">
      <c r="A1684" s="13" t="s">
        <v>531</v>
      </c>
      <c r="B1684" s="13">
        <f>VLOOKUP(A1684,VLookup_Data,4,FALSE)</f>
        <v>188</v>
      </c>
      <c r="C1684" s="13">
        <f>_xlfn.XLOOKUP(A1684,Product_Name,Recorder_Level)</f>
        <v>68</v>
      </c>
      <c r="D1684" s="13">
        <f>IF(B1684&lt;=C1684,C1684-B1684,0)</f>
        <v>0</v>
      </c>
      <c r="E1684" s="13">
        <f t="shared" si="104"/>
        <v>0</v>
      </c>
      <c r="F1684" s="13">
        <f t="shared" si="105"/>
        <v>0</v>
      </c>
      <c r="G1684" s="13" t="str">
        <f>IF(B1684&lt;=C1684,C1684-B1684,"No Order Needed")</f>
        <v>No Order Needed</v>
      </c>
      <c r="H1684" s="13">
        <f t="shared" si="106"/>
        <v>0</v>
      </c>
      <c r="I1684" s="13" t="str">
        <f t="shared" si="107"/>
        <v>Ok</v>
      </c>
    </row>
    <row r="1685" spans="1:9" x14ac:dyDescent="0.3">
      <c r="A1685" s="13" t="s">
        <v>3354</v>
      </c>
      <c r="B1685" s="13">
        <f>VLOOKUP(A1685,VLookup_Data,4,FALSE)</f>
        <v>66</v>
      </c>
      <c r="C1685" s="13">
        <f>_xlfn.XLOOKUP(A1685,Product_Name,Recorder_Level)</f>
        <v>31</v>
      </c>
      <c r="D1685" s="13">
        <f>IF(B1685&lt;=C1685,C1685-B1685,0)</f>
        <v>0</v>
      </c>
      <c r="E1685" s="13">
        <f t="shared" si="104"/>
        <v>0</v>
      </c>
      <c r="F1685" s="13">
        <f t="shared" si="105"/>
        <v>0</v>
      </c>
      <c r="G1685" s="13" t="str">
        <f>IF(B1685&lt;=C1685,C1685-B1685,"No Order Needed")</f>
        <v>No Order Needed</v>
      </c>
      <c r="H1685" s="13">
        <f t="shared" si="106"/>
        <v>0</v>
      </c>
      <c r="I1685" s="13" t="str">
        <f t="shared" si="107"/>
        <v>Ok</v>
      </c>
    </row>
    <row r="1686" spans="1:9" x14ac:dyDescent="0.3">
      <c r="A1686" s="13" t="s">
        <v>3356</v>
      </c>
      <c r="B1686" s="13">
        <f>VLOOKUP(A1686,VLookup_Data,4,FALSE)</f>
        <v>65</v>
      </c>
      <c r="C1686" s="13">
        <f>_xlfn.XLOOKUP(A1686,Product_Name,Recorder_Level)</f>
        <v>21</v>
      </c>
      <c r="D1686" s="13">
        <f>IF(B1686&lt;=C1686,C1686-B1686,0)</f>
        <v>0</v>
      </c>
      <c r="E1686" s="13">
        <f t="shared" si="104"/>
        <v>0</v>
      </c>
      <c r="F1686" s="13">
        <f t="shared" si="105"/>
        <v>0</v>
      </c>
      <c r="G1686" s="13" t="str">
        <f>IF(B1686&lt;=C1686,C1686-B1686,"No Order Needed")</f>
        <v>No Order Needed</v>
      </c>
      <c r="H1686" s="13">
        <f t="shared" si="106"/>
        <v>0</v>
      </c>
      <c r="I1686" s="13" t="str">
        <f t="shared" si="107"/>
        <v>Ok</v>
      </c>
    </row>
    <row r="1687" spans="1:9" x14ac:dyDescent="0.3">
      <c r="A1687" s="13" t="s">
        <v>3359</v>
      </c>
      <c r="B1687" s="13">
        <f>VLOOKUP(A1687,VLookup_Data,4,FALSE)</f>
        <v>171</v>
      </c>
      <c r="C1687" s="13">
        <f>_xlfn.XLOOKUP(A1687,Product_Name,Recorder_Level)</f>
        <v>49</v>
      </c>
      <c r="D1687" s="13">
        <f>IF(B1687&lt;=C1687,C1687-B1687,0)</f>
        <v>0</v>
      </c>
      <c r="E1687" s="13">
        <f t="shared" si="104"/>
        <v>0</v>
      </c>
      <c r="F1687" s="13">
        <f t="shared" si="105"/>
        <v>0</v>
      </c>
      <c r="G1687" s="13" t="str">
        <f>IF(B1687&lt;=C1687,C1687-B1687,"No Order Needed")</f>
        <v>No Order Needed</v>
      </c>
      <c r="H1687" s="13">
        <f t="shared" si="106"/>
        <v>0</v>
      </c>
      <c r="I1687" s="13" t="str">
        <f t="shared" si="107"/>
        <v>Ok</v>
      </c>
    </row>
    <row r="1688" spans="1:9" x14ac:dyDescent="0.3">
      <c r="A1688" s="13" t="s">
        <v>3361</v>
      </c>
      <c r="B1688" s="13">
        <f>VLOOKUP(A1688,VLookup_Data,4,FALSE)</f>
        <v>5</v>
      </c>
      <c r="C1688" s="13">
        <f>_xlfn.XLOOKUP(A1688,Product_Name,Recorder_Level)</f>
        <v>46</v>
      </c>
      <c r="D1688" s="13">
        <f>IF(B1688&lt;=C1688,C1688-B1688,0)</f>
        <v>41</v>
      </c>
      <c r="E1688" s="13">
        <f t="shared" si="104"/>
        <v>41</v>
      </c>
      <c r="F1688" s="13">
        <f t="shared" si="105"/>
        <v>41</v>
      </c>
      <c r="G1688" s="13">
        <f>IF(B1688&lt;=C1688,C1688-B1688,"No Order Needed")</f>
        <v>41</v>
      </c>
      <c r="H1688" s="13">
        <f t="shared" si="106"/>
        <v>51</v>
      </c>
      <c r="I1688" s="13" t="str">
        <f t="shared" si="107"/>
        <v>Reorder</v>
      </c>
    </row>
    <row r="1689" spans="1:9" x14ac:dyDescent="0.3">
      <c r="A1689" s="13" t="s">
        <v>3363</v>
      </c>
      <c r="B1689" s="13">
        <f>VLOOKUP(A1689,VLookup_Data,4,FALSE)</f>
        <v>119</v>
      </c>
      <c r="C1689" s="13">
        <f>_xlfn.XLOOKUP(A1689,Product_Name,Recorder_Level)</f>
        <v>43</v>
      </c>
      <c r="D1689" s="13">
        <f>IF(B1689&lt;=C1689,C1689-B1689,0)</f>
        <v>0</v>
      </c>
      <c r="E1689" s="13">
        <f t="shared" si="104"/>
        <v>0</v>
      </c>
      <c r="F1689" s="13">
        <f t="shared" si="105"/>
        <v>0</v>
      </c>
      <c r="G1689" s="13" t="str">
        <f>IF(B1689&lt;=C1689,C1689-B1689,"No Order Needed")</f>
        <v>No Order Needed</v>
      </c>
      <c r="H1689" s="13">
        <f t="shared" si="106"/>
        <v>0</v>
      </c>
      <c r="I1689" s="13" t="str">
        <f t="shared" si="107"/>
        <v>Ok</v>
      </c>
    </row>
    <row r="1690" spans="1:9" x14ac:dyDescent="0.3">
      <c r="A1690" s="13" t="s">
        <v>590</v>
      </c>
      <c r="B1690" s="13">
        <f>VLOOKUP(A1690,VLookup_Data,4,FALSE)</f>
        <v>189</v>
      </c>
      <c r="C1690" s="13">
        <f>_xlfn.XLOOKUP(A1690,Product_Name,Recorder_Level)</f>
        <v>65</v>
      </c>
      <c r="D1690" s="13">
        <f>IF(B1690&lt;=C1690,C1690-B1690,0)</f>
        <v>0</v>
      </c>
      <c r="E1690" s="13">
        <f t="shared" si="104"/>
        <v>0</v>
      </c>
      <c r="F1690" s="13">
        <f t="shared" si="105"/>
        <v>0</v>
      </c>
      <c r="G1690" s="13" t="str">
        <f>IF(B1690&lt;=C1690,C1690-B1690,"No Order Needed")</f>
        <v>No Order Needed</v>
      </c>
      <c r="H1690" s="13">
        <f t="shared" si="106"/>
        <v>0</v>
      </c>
      <c r="I1690" s="13" t="str">
        <f t="shared" si="107"/>
        <v>Ok</v>
      </c>
    </row>
    <row r="1691" spans="1:9" x14ac:dyDescent="0.3">
      <c r="A1691" s="13" t="s">
        <v>3366</v>
      </c>
      <c r="B1691" s="13">
        <f>VLOOKUP(A1691,VLookup_Data,4,FALSE)</f>
        <v>23</v>
      </c>
      <c r="C1691" s="13">
        <f>_xlfn.XLOOKUP(A1691,Product_Name,Recorder_Level)</f>
        <v>84</v>
      </c>
      <c r="D1691" s="13">
        <f>IF(B1691&lt;=C1691,C1691-B1691,0)</f>
        <v>61</v>
      </c>
      <c r="E1691" s="13">
        <f t="shared" si="104"/>
        <v>61</v>
      </c>
      <c r="F1691" s="13">
        <f t="shared" si="105"/>
        <v>61</v>
      </c>
      <c r="G1691" s="13">
        <f>IF(B1691&lt;=C1691,C1691-B1691,"No Order Needed")</f>
        <v>61</v>
      </c>
      <c r="H1691" s="13">
        <f t="shared" si="106"/>
        <v>71</v>
      </c>
      <c r="I1691" s="13" t="str">
        <f t="shared" si="107"/>
        <v>Reorder</v>
      </c>
    </row>
    <row r="1692" spans="1:9" x14ac:dyDescent="0.3">
      <c r="A1692" s="13" t="s">
        <v>2321</v>
      </c>
      <c r="B1692" s="13">
        <f>VLOOKUP(A1692,VLookup_Data,4,FALSE)</f>
        <v>21</v>
      </c>
      <c r="C1692" s="13">
        <f>_xlfn.XLOOKUP(A1692,Product_Name,Recorder_Level)</f>
        <v>76</v>
      </c>
      <c r="D1692" s="13">
        <f>IF(B1692&lt;=C1692,C1692-B1692,0)</f>
        <v>55</v>
      </c>
      <c r="E1692" s="13">
        <f t="shared" si="104"/>
        <v>55</v>
      </c>
      <c r="F1692" s="13">
        <f t="shared" si="105"/>
        <v>55</v>
      </c>
      <c r="G1692" s="13">
        <f>IF(B1692&lt;=C1692,C1692-B1692,"No Order Needed")</f>
        <v>55</v>
      </c>
      <c r="H1692" s="13">
        <f t="shared" si="106"/>
        <v>65</v>
      </c>
      <c r="I1692" s="13" t="str">
        <f t="shared" si="107"/>
        <v>Reorder</v>
      </c>
    </row>
    <row r="1693" spans="1:9" x14ac:dyDescent="0.3">
      <c r="A1693" s="13" t="s">
        <v>3369</v>
      </c>
      <c r="B1693" s="13">
        <f>VLOOKUP(A1693,VLookup_Data,4,FALSE)</f>
        <v>150</v>
      </c>
      <c r="C1693" s="13">
        <f>_xlfn.XLOOKUP(A1693,Product_Name,Recorder_Level)</f>
        <v>53</v>
      </c>
      <c r="D1693" s="13">
        <f>IF(B1693&lt;=C1693,C1693-B1693,0)</f>
        <v>0</v>
      </c>
      <c r="E1693" s="13">
        <f t="shared" si="104"/>
        <v>0</v>
      </c>
      <c r="F1693" s="13">
        <f t="shared" si="105"/>
        <v>0</v>
      </c>
      <c r="G1693" s="13" t="str">
        <f>IF(B1693&lt;=C1693,C1693-B1693,"No Order Needed")</f>
        <v>No Order Needed</v>
      </c>
      <c r="H1693" s="13">
        <f t="shared" si="106"/>
        <v>0</v>
      </c>
      <c r="I1693" s="13" t="str">
        <f t="shared" si="107"/>
        <v>Ok</v>
      </c>
    </row>
    <row r="1694" spans="1:9" x14ac:dyDescent="0.3">
      <c r="A1694" s="13" t="s">
        <v>3372</v>
      </c>
      <c r="B1694" s="13">
        <f>VLOOKUP(A1694,VLookup_Data,4,FALSE)</f>
        <v>23</v>
      </c>
      <c r="C1694" s="13">
        <f>_xlfn.XLOOKUP(A1694,Product_Name,Recorder_Level)</f>
        <v>27</v>
      </c>
      <c r="D1694" s="13">
        <f>IF(B1694&lt;=C1694,C1694-B1694,0)</f>
        <v>4</v>
      </c>
      <c r="E1694" s="13">
        <f t="shared" si="104"/>
        <v>4</v>
      </c>
      <c r="F1694" s="13">
        <f t="shared" si="105"/>
        <v>4</v>
      </c>
      <c r="G1694" s="13">
        <f>IF(B1694&lt;=C1694,C1694-B1694,"No Order Needed")</f>
        <v>4</v>
      </c>
      <c r="H1694" s="13">
        <f t="shared" si="106"/>
        <v>14</v>
      </c>
      <c r="I1694" s="13" t="str">
        <f t="shared" si="107"/>
        <v>Reorder</v>
      </c>
    </row>
    <row r="1695" spans="1:9" x14ac:dyDescent="0.3">
      <c r="A1695" s="13" t="s">
        <v>7482</v>
      </c>
      <c r="B1695" s="13">
        <f>VLOOKUP(A1695,VLookup_Data,4,FALSE)</f>
        <v>52</v>
      </c>
      <c r="C1695" s="13">
        <f>_xlfn.XLOOKUP(A1695,Product_Name,Recorder_Level)</f>
        <v>91</v>
      </c>
      <c r="D1695" s="13">
        <f>IF(B1695&lt;=C1695,C1695-B1695,0)</f>
        <v>39</v>
      </c>
      <c r="E1695" s="13">
        <f t="shared" si="104"/>
        <v>39</v>
      </c>
      <c r="F1695" s="13">
        <f t="shared" si="105"/>
        <v>39</v>
      </c>
      <c r="G1695" s="13">
        <f>IF(B1695&lt;=C1695,C1695-B1695,"No Order Needed")</f>
        <v>39</v>
      </c>
      <c r="H1695" s="13">
        <f t="shared" si="106"/>
        <v>49</v>
      </c>
      <c r="I1695" s="13" t="str">
        <f t="shared" si="107"/>
        <v>Reorder</v>
      </c>
    </row>
    <row r="1696" spans="1:9" x14ac:dyDescent="0.3">
      <c r="A1696" s="13" t="s">
        <v>3376</v>
      </c>
      <c r="B1696" s="13">
        <f>VLOOKUP(A1696,VLookup_Data,4,FALSE)</f>
        <v>48</v>
      </c>
      <c r="C1696" s="13">
        <f>_xlfn.XLOOKUP(A1696,Product_Name,Recorder_Level)</f>
        <v>49</v>
      </c>
      <c r="D1696" s="13">
        <f>IF(B1696&lt;=C1696,C1696-B1696,0)</f>
        <v>1</v>
      </c>
      <c r="E1696" s="13">
        <f t="shared" si="104"/>
        <v>1</v>
      </c>
      <c r="F1696" s="13">
        <f t="shared" si="105"/>
        <v>1</v>
      </c>
      <c r="G1696" s="13">
        <f>IF(B1696&lt;=C1696,C1696-B1696,"No Order Needed")</f>
        <v>1</v>
      </c>
      <c r="H1696" s="13">
        <f t="shared" si="106"/>
        <v>11</v>
      </c>
      <c r="I1696" s="13" t="str">
        <f t="shared" si="107"/>
        <v>Reorder</v>
      </c>
    </row>
    <row r="1697" spans="1:9" x14ac:dyDescent="0.3">
      <c r="A1697" s="13" t="s">
        <v>1377</v>
      </c>
      <c r="B1697" s="13">
        <f>VLOOKUP(A1697,VLookup_Data,4,FALSE)</f>
        <v>190</v>
      </c>
      <c r="C1697" s="13">
        <f>_xlfn.XLOOKUP(A1697,Product_Name,Recorder_Level)</f>
        <v>0</v>
      </c>
      <c r="D1697" s="13">
        <f>IF(B1697&lt;=C1697,C1697-B1697,0)</f>
        <v>0</v>
      </c>
      <c r="E1697" s="13">
        <f t="shared" si="104"/>
        <v>0</v>
      </c>
      <c r="F1697" s="13">
        <f t="shared" si="105"/>
        <v>0</v>
      </c>
      <c r="G1697" s="13" t="str">
        <f>IF(B1697&lt;=C1697,C1697-B1697,"No Order Needed")</f>
        <v>No Order Needed</v>
      </c>
      <c r="H1697" s="13">
        <f t="shared" si="106"/>
        <v>0</v>
      </c>
      <c r="I1697" s="13" t="str">
        <f t="shared" si="107"/>
        <v>Ok</v>
      </c>
    </row>
    <row r="1698" spans="1:9" x14ac:dyDescent="0.3">
      <c r="A1698" s="13" t="s">
        <v>1191</v>
      </c>
      <c r="B1698" s="13">
        <f>VLOOKUP(A1698,VLookup_Data,4,FALSE)</f>
        <v>137</v>
      </c>
      <c r="C1698" s="13">
        <f>_xlfn.XLOOKUP(A1698,Product_Name,Recorder_Level)</f>
        <v>99</v>
      </c>
      <c r="D1698" s="13">
        <f>IF(B1698&lt;=C1698,C1698-B1698,0)</f>
        <v>0</v>
      </c>
      <c r="E1698" s="13">
        <f t="shared" si="104"/>
        <v>0</v>
      </c>
      <c r="F1698" s="13">
        <f t="shared" si="105"/>
        <v>0</v>
      </c>
      <c r="G1698" s="13" t="str">
        <f>IF(B1698&lt;=C1698,C1698-B1698,"No Order Needed")</f>
        <v>No Order Needed</v>
      </c>
      <c r="H1698" s="13">
        <f t="shared" si="106"/>
        <v>0</v>
      </c>
      <c r="I1698" s="13" t="str">
        <f t="shared" si="107"/>
        <v>Ok</v>
      </c>
    </row>
    <row r="1699" spans="1:9" x14ac:dyDescent="0.3">
      <c r="A1699" s="13" t="s">
        <v>3380</v>
      </c>
      <c r="B1699" s="13">
        <f>VLOOKUP(A1699,VLookup_Data,4,FALSE)</f>
        <v>52</v>
      </c>
      <c r="C1699" s="13">
        <f>_xlfn.XLOOKUP(A1699,Product_Name,Recorder_Level)</f>
        <v>23</v>
      </c>
      <c r="D1699" s="13">
        <f>IF(B1699&lt;=C1699,C1699-B1699,0)</f>
        <v>0</v>
      </c>
      <c r="E1699" s="13">
        <f t="shared" si="104"/>
        <v>0</v>
      </c>
      <c r="F1699" s="13">
        <f t="shared" si="105"/>
        <v>0</v>
      </c>
      <c r="G1699" s="13" t="str">
        <f>IF(B1699&lt;=C1699,C1699-B1699,"No Order Needed")</f>
        <v>No Order Needed</v>
      </c>
      <c r="H1699" s="13">
        <f t="shared" si="106"/>
        <v>0</v>
      </c>
      <c r="I1699" s="13" t="str">
        <f t="shared" si="107"/>
        <v>Ok</v>
      </c>
    </row>
    <row r="1700" spans="1:9" x14ac:dyDescent="0.3">
      <c r="A1700" s="13" t="s">
        <v>3382</v>
      </c>
      <c r="B1700" s="13">
        <f>VLOOKUP(A1700,VLookup_Data,4,FALSE)</f>
        <v>111</v>
      </c>
      <c r="C1700" s="13">
        <f>_xlfn.XLOOKUP(A1700,Product_Name,Recorder_Level)</f>
        <v>44</v>
      </c>
      <c r="D1700" s="13">
        <f>IF(B1700&lt;=C1700,C1700-B1700,0)</f>
        <v>0</v>
      </c>
      <c r="E1700" s="13">
        <f t="shared" si="104"/>
        <v>0</v>
      </c>
      <c r="F1700" s="13">
        <f t="shared" si="105"/>
        <v>0</v>
      </c>
      <c r="G1700" s="13" t="str">
        <f>IF(B1700&lt;=C1700,C1700-B1700,"No Order Needed")</f>
        <v>No Order Needed</v>
      </c>
      <c r="H1700" s="13">
        <f t="shared" si="106"/>
        <v>0</v>
      </c>
      <c r="I1700" s="13" t="str">
        <f t="shared" si="107"/>
        <v>Ok</v>
      </c>
    </row>
    <row r="1701" spans="1:9" x14ac:dyDescent="0.3">
      <c r="A1701" s="13" t="s">
        <v>3384</v>
      </c>
      <c r="B1701" s="13">
        <f>VLOOKUP(A1701,VLookup_Data,4,FALSE)</f>
        <v>66</v>
      </c>
      <c r="C1701" s="13">
        <f>_xlfn.XLOOKUP(A1701,Product_Name,Recorder_Level)</f>
        <v>39</v>
      </c>
      <c r="D1701" s="13">
        <f>IF(B1701&lt;=C1701,C1701-B1701,0)</f>
        <v>0</v>
      </c>
      <c r="E1701" s="13">
        <f t="shared" si="104"/>
        <v>0</v>
      </c>
      <c r="F1701" s="13">
        <f t="shared" si="105"/>
        <v>0</v>
      </c>
      <c r="G1701" s="13" t="str">
        <f>IF(B1701&lt;=C1701,C1701-B1701,"No Order Needed")</f>
        <v>No Order Needed</v>
      </c>
      <c r="H1701" s="13">
        <f t="shared" si="106"/>
        <v>0</v>
      </c>
      <c r="I1701" s="13" t="str">
        <f t="shared" si="107"/>
        <v>Ok</v>
      </c>
    </row>
    <row r="1702" spans="1:9" x14ac:dyDescent="0.3">
      <c r="A1702" s="13" t="s">
        <v>7585</v>
      </c>
      <c r="B1702" s="13">
        <f>VLOOKUP(A1702,VLookup_Data,4,FALSE)</f>
        <v>198</v>
      </c>
      <c r="C1702" s="13">
        <f>_xlfn.XLOOKUP(A1702,Product_Name,Recorder_Level)</f>
        <v>53</v>
      </c>
      <c r="D1702" s="13">
        <f>IF(B1702&lt;=C1702,C1702-B1702,0)</f>
        <v>0</v>
      </c>
      <c r="E1702" s="13">
        <f t="shared" si="104"/>
        <v>0</v>
      </c>
      <c r="F1702" s="13">
        <f t="shared" si="105"/>
        <v>0</v>
      </c>
      <c r="G1702" s="13" t="str">
        <f>IF(B1702&lt;=C1702,C1702-B1702,"No Order Needed")</f>
        <v>No Order Needed</v>
      </c>
      <c r="H1702" s="13">
        <f t="shared" si="106"/>
        <v>0</v>
      </c>
      <c r="I1702" s="13" t="str">
        <f t="shared" si="107"/>
        <v>Ok</v>
      </c>
    </row>
    <row r="1703" spans="1:9" x14ac:dyDescent="0.3">
      <c r="A1703" s="13" t="s">
        <v>3390</v>
      </c>
      <c r="B1703" s="13">
        <f>VLOOKUP(A1703,VLookup_Data,4,FALSE)</f>
        <v>0</v>
      </c>
      <c r="C1703" s="13">
        <f>_xlfn.XLOOKUP(A1703,Product_Name,Recorder_Level)</f>
        <v>44</v>
      </c>
      <c r="D1703" s="13">
        <f>IF(B1703&lt;=C1703,C1703-B1703,0)</f>
        <v>44</v>
      </c>
      <c r="E1703" s="13">
        <f t="shared" si="104"/>
        <v>44</v>
      </c>
      <c r="F1703" s="13">
        <f t="shared" si="105"/>
        <v>44</v>
      </c>
      <c r="G1703" s="13">
        <f>IF(B1703&lt;=C1703,C1703-B1703,"No Order Needed")</f>
        <v>44</v>
      </c>
      <c r="H1703" s="13">
        <f t="shared" si="106"/>
        <v>54</v>
      </c>
      <c r="I1703" s="13" t="str">
        <f t="shared" si="107"/>
        <v>Urgent</v>
      </c>
    </row>
    <row r="1704" spans="1:9" x14ac:dyDescent="0.3">
      <c r="A1704" s="13" t="s">
        <v>3392</v>
      </c>
      <c r="B1704" s="13">
        <f>VLOOKUP(A1704,VLookup_Data,4,FALSE)</f>
        <v>0</v>
      </c>
      <c r="C1704" s="13">
        <f>_xlfn.XLOOKUP(A1704,Product_Name,Recorder_Level)</f>
        <v>98</v>
      </c>
      <c r="D1704" s="13">
        <f>IF(B1704&lt;=C1704,C1704-B1704,0)</f>
        <v>98</v>
      </c>
      <c r="E1704" s="13">
        <f t="shared" si="104"/>
        <v>98</v>
      </c>
      <c r="F1704" s="13">
        <f t="shared" si="105"/>
        <v>98</v>
      </c>
      <c r="G1704" s="13">
        <f>IF(B1704&lt;=C1704,C1704-B1704,"No Order Needed")</f>
        <v>98</v>
      </c>
      <c r="H1704" s="13">
        <f t="shared" si="106"/>
        <v>108</v>
      </c>
      <c r="I1704" s="13" t="str">
        <f t="shared" si="107"/>
        <v>Urgent</v>
      </c>
    </row>
    <row r="1705" spans="1:9" x14ac:dyDescent="0.3">
      <c r="A1705" s="13" t="s">
        <v>3394</v>
      </c>
      <c r="B1705" s="13">
        <f>VLOOKUP(A1705,VLookup_Data,4,FALSE)</f>
        <v>190</v>
      </c>
      <c r="C1705" s="13">
        <f>_xlfn.XLOOKUP(A1705,Product_Name,Recorder_Level)</f>
        <v>87</v>
      </c>
      <c r="D1705" s="13">
        <f>IF(B1705&lt;=C1705,C1705-B1705,0)</f>
        <v>0</v>
      </c>
      <c r="E1705" s="13">
        <f t="shared" si="104"/>
        <v>0</v>
      </c>
      <c r="F1705" s="13">
        <f t="shared" si="105"/>
        <v>0</v>
      </c>
      <c r="G1705" s="13" t="str">
        <f>IF(B1705&lt;=C1705,C1705-B1705,"No Order Needed")</f>
        <v>No Order Needed</v>
      </c>
      <c r="H1705" s="13">
        <f t="shared" si="106"/>
        <v>0</v>
      </c>
      <c r="I1705" s="13" t="str">
        <f t="shared" si="107"/>
        <v>Ok</v>
      </c>
    </row>
    <row r="1706" spans="1:9" x14ac:dyDescent="0.3">
      <c r="A1706" s="13" t="s">
        <v>3397</v>
      </c>
      <c r="B1706" s="13">
        <f>VLOOKUP(A1706,VLookup_Data,4,FALSE)</f>
        <v>21</v>
      </c>
      <c r="C1706" s="13">
        <f>_xlfn.XLOOKUP(A1706,Product_Name,Recorder_Level)</f>
        <v>22</v>
      </c>
      <c r="D1706" s="13">
        <f>IF(B1706&lt;=C1706,C1706-B1706,0)</f>
        <v>1</v>
      </c>
      <c r="E1706" s="13">
        <f t="shared" si="104"/>
        <v>1</v>
      </c>
      <c r="F1706" s="13">
        <f t="shared" si="105"/>
        <v>1</v>
      </c>
      <c r="G1706" s="13">
        <f>IF(B1706&lt;=C1706,C1706-B1706,"No Order Needed")</f>
        <v>1</v>
      </c>
      <c r="H1706" s="13">
        <f t="shared" si="106"/>
        <v>11</v>
      </c>
      <c r="I1706" s="13" t="str">
        <f t="shared" si="107"/>
        <v>Reorder</v>
      </c>
    </row>
    <row r="1707" spans="1:9" x14ac:dyDescent="0.3">
      <c r="A1707" s="13" t="s">
        <v>3399</v>
      </c>
      <c r="B1707" s="13">
        <f>VLOOKUP(A1707,VLookup_Data,4,FALSE)</f>
        <v>175</v>
      </c>
      <c r="C1707" s="13">
        <f>_xlfn.XLOOKUP(A1707,Product_Name,Recorder_Level)</f>
        <v>21</v>
      </c>
      <c r="D1707" s="13">
        <f>IF(B1707&lt;=C1707,C1707-B1707,0)</f>
        <v>0</v>
      </c>
      <c r="E1707" s="13">
        <f t="shared" si="104"/>
        <v>0</v>
      </c>
      <c r="F1707" s="13">
        <f t="shared" si="105"/>
        <v>0</v>
      </c>
      <c r="G1707" s="13" t="str">
        <f>IF(B1707&lt;=C1707,C1707-B1707,"No Order Needed")</f>
        <v>No Order Needed</v>
      </c>
      <c r="H1707" s="13">
        <f t="shared" si="106"/>
        <v>0</v>
      </c>
      <c r="I1707" s="13" t="str">
        <f t="shared" si="107"/>
        <v>Ok</v>
      </c>
    </row>
    <row r="1708" spans="1:9" x14ac:dyDescent="0.3">
      <c r="A1708" s="13" t="s">
        <v>1227</v>
      </c>
      <c r="B1708" s="13">
        <f>VLOOKUP(A1708,VLookup_Data,4,FALSE)</f>
        <v>119</v>
      </c>
      <c r="C1708" s="13">
        <f>_xlfn.XLOOKUP(A1708,Product_Name,Recorder_Level)</f>
        <v>98</v>
      </c>
      <c r="D1708" s="13">
        <f>IF(B1708&lt;=C1708,C1708-B1708,0)</f>
        <v>0</v>
      </c>
      <c r="E1708" s="13">
        <f t="shared" si="104"/>
        <v>0</v>
      </c>
      <c r="F1708" s="13">
        <f t="shared" si="105"/>
        <v>0</v>
      </c>
      <c r="G1708" s="13" t="str">
        <f>IF(B1708&lt;=C1708,C1708-B1708,"No Order Needed")</f>
        <v>No Order Needed</v>
      </c>
      <c r="H1708" s="13">
        <f t="shared" si="106"/>
        <v>0</v>
      </c>
      <c r="I1708" s="13" t="str">
        <f t="shared" si="107"/>
        <v>Ok</v>
      </c>
    </row>
    <row r="1709" spans="1:9" x14ac:dyDescent="0.3">
      <c r="A1709" s="13" t="s">
        <v>3402</v>
      </c>
      <c r="B1709" s="13">
        <f>VLOOKUP(A1709,VLookup_Data,4,FALSE)</f>
        <v>0</v>
      </c>
      <c r="C1709" s="13">
        <f>_xlfn.XLOOKUP(A1709,Product_Name,Recorder_Level)</f>
        <v>0</v>
      </c>
      <c r="D1709" s="13">
        <f>IF(B1709&lt;=C1709,C1709-B1709,0)</f>
        <v>0</v>
      </c>
      <c r="E1709" s="13">
        <f t="shared" si="104"/>
        <v>0</v>
      </c>
      <c r="F1709" s="13">
        <f t="shared" si="105"/>
        <v>0</v>
      </c>
      <c r="G1709" s="13">
        <f>IF(B1709&lt;=C1709,C1709-B1709,"No Order Needed")</f>
        <v>0</v>
      </c>
      <c r="H1709" s="13">
        <f t="shared" si="106"/>
        <v>10</v>
      </c>
      <c r="I1709" s="13" t="str">
        <f t="shared" si="107"/>
        <v>Urgent</v>
      </c>
    </row>
    <row r="1710" spans="1:9" x14ac:dyDescent="0.3">
      <c r="A1710" s="13" t="s">
        <v>3405</v>
      </c>
      <c r="B1710" s="13">
        <f>VLOOKUP(A1710,VLookup_Data,4,FALSE)</f>
        <v>110</v>
      </c>
      <c r="C1710" s="13">
        <f>_xlfn.XLOOKUP(A1710,Product_Name,Recorder_Level)</f>
        <v>25</v>
      </c>
      <c r="D1710" s="13">
        <f>IF(B1710&lt;=C1710,C1710-B1710,0)</f>
        <v>0</v>
      </c>
      <c r="E1710" s="13">
        <f t="shared" si="104"/>
        <v>0</v>
      </c>
      <c r="F1710" s="13">
        <f t="shared" si="105"/>
        <v>0</v>
      </c>
      <c r="G1710" s="13" t="str">
        <f>IF(B1710&lt;=C1710,C1710-B1710,"No Order Needed")</f>
        <v>No Order Needed</v>
      </c>
      <c r="H1710" s="13">
        <f t="shared" si="106"/>
        <v>0</v>
      </c>
      <c r="I1710" s="13" t="str">
        <f t="shared" si="107"/>
        <v>Ok</v>
      </c>
    </row>
    <row r="1711" spans="1:9" x14ac:dyDescent="0.3">
      <c r="A1711" s="13" t="s">
        <v>3407</v>
      </c>
      <c r="B1711" s="13">
        <f>VLOOKUP(A1711,VLookup_Data,4,FALSE)</f>
        <v>146</v>
      </c>
      <c r="C1711" s="13">
        <f>_xlfn.XLOOKUP(A1711,Product_Name,Recorder_Level)</f>
        <v>46</v>
      </c>
      <c r="D1711" s="13">
        <f>IF(B1711&lt;=C1711,C1711-B1711,0)</f>
        <v>0</v>
      </c>
      <c r="E1711" s="13">
        <f t="shared" si="104"/>
        <v>0</v>
      </c>
      <c r="F1711" s="13">
        <f t="shared" si="105"/>
        <v>0</v>
      </c>
      <c r="G1711" s="13" t="str">
        <f>IF(B1711&lt;=C1711,C1711-B1711,"No Order Needed")</f>
        <v>No Order Needed</v>
      </c>
      <c r="H1711" s="13">
        <f t="shared" si="106"/>
        <v>0</v>
      </c>
      <c r="I1711" s="13" t="str">
        <f t="shared" si="107"/>
        <v>Ok</v>
      </c>
    </row>
    <row r="1712" spans="1:9" x14ac:dyDescent="0.3">
      <c r="A1712" s="13" t="s">
        <v>3409</v>
      </c>
      <c r="B1712" s="13">
        <f>VLOOKUP(A1712,VLookup_Data,4,FALSE)</f>
        <v>32</v>
      </c>
      <c r="C1712" s="13">
        <f>_xlfn.XLOOKUP(A1712,Product_Name,Recorder_Level)</f>
        <v>0</v>
      </c>
      <c r="D1712" s="13">
        <f>IF(B1712&lt;=C1712,C1712-B1712,0)</f>
        <v>0</v>
      </c>
      <c r="E1712" s="13">
        <f t="shared" si="104"/>
        <v>0</v>
      </c>
      <c r="F1712" s="13">
        <f t="shared" si="105"/>
        <v>0</v>
      </c>
      <c r="G1712" s="13" t="str">
        <f>IF(B1712&lt;=C1712,C1712-B1712,"No Order Needed")</f>
        <v>No Order Needed</v>
      </c>
      <c r="H1712" s="13">
        <f t="shared" si="106"/>
        <v>0</v>
      </c>
      <c r="I1712" s="13" t="str">
        <f t="shared" si="107"/>
        <v>Ok</v>
      </c>
    </row>
    <row r="1713" spans="1:9" x14ac:dyDescent="0.3">
      <c r="A1713" s="13" t="s">
        <v>3413</v>
      </c>
      <c r="B1713" s="13">
        <f>VLOOKUP(A1713,VLookup_Data,4,FALSE)</f>
        <v>21</v>
      </c>
      <c r="C1713" s="13">
        <f>_xlfn.XLOOKUP(A1713,Product_Name,Recorder_Level)</f>
        <v>30</v>
      </c>
      <c r="D1713" s="13">
        <f>IF(B1713&lt;=C1713,C1713-B1713,0)</f>
        <v>9</v>
      </c>
      <c r="E1713" s="13">
        <f t="shared" si="104"/>
        <v>9</v>
      </c>
      <c r="F1713" s="13">
        <f t="shared" si="105"/>
        <v>9</v>
      </c>
      <c r="G1713" s="13">
        <f>IF(B1713&lt;=C1713,C1713-B1713,"No Order Needed")</f>
        <v>9</v>
      </c>
      <c r="H1713" s="13">
        <f t="shared" si="106"/>
        <v>19</v>
      </c>
      <c r="I1713" s="13" t="str">
        <f t="shared" si="107"/>
        <v>Reorder</v>
      </c>
    </row>
    <row r="1714" spans="1:9" x14ac:dyDescent="0.3">
      <c r="A1714" s="13" t="s">
        <v>3415</v>
      </c>
      <c r="B1714" s="13">
        <f>VLOOKUP(A1714,VLookup_Data,4,FALSE)</f>
        <v>162</v>
      </c>
      <c r="C1714" s="13">
        <f>_xlfn.XLOOKUP(A1714,Product_Name,Recorder_Level)</f>
        <v>68</v>
      </c>
      <c r="D1714" s="13">
        <f>IF(B1714&lt;=C1714,C1714-B1714,0)</f>
        <v>0</v>
      </c>
      <c r="E1714" s="13">
        <f t="shared" si="104"/>
        <v>0</v>
      </c>
      <c r="F1714" s="13">
        <f t="shared" si="105"/>
        <v>0</v>
      </c>
      <c r="G1714" s="13" t="str">
        <f>IF(B1714&lt;=C1714,C1714-B1714,"No Order Needed")</f>
        <v>No Order Needed</v>
      </c>
      <c r="H1714" s="13">
        <f t="shared" si="106"/>
        <v>0</v>
      </c>
      <c r="I1714" s="13" t="str">
        <f t="shared" si="107"/>
        <v>Ok</v>
      </c>
    </row>
    <row r="1715" spans="1:9" x14ac:dyDescent="0.3">
      <c r="A1715" s="13" t="s">
        <v>3417</v>
      </c>
      <c r="B1715" s="13">
        <f>VLOOKUP(A1715,VLookup_Data,4,FALSE)</f>
        <v>0</v>
      </c>
      <c r="C1715" s="13">
        <f>_xlfn.XLOOKUP(A1715,Product_Name,Recorder_Level)</f>
        <v>59</v>
      </c>
      <c r="D1715" s="13">
        <f>IF(B1715&lt;=C1715,C1715-B1715,0)</f>
        <v>59</v>
      </c>
      <c r="E1715" s="13">
        <f t="shared" si="104"/>
        <v>59</v>
      </c>
      <c r="F1715" s="13">
        <f t="shared" si="105"/>
        <v>59</v>
      </c>
      <c r="G1715" s="13">
        <f>IF(B1715&lt;=C1715,C1715-B1715,"No Order Needed")</f>
        <v>59</v>
      </c>
      <c r="H1715" s="13">
        <f t="shared" si="106"/>
        <v>69</v>
      </c>
      <c r="I1715" s="13" t="str">
        <f t="shared" si="107"/>
        <v>Urgent</v>
      </c>
    </row>
    <row r="1716" spans="1:9" x14ac:dyDescent="0.3">
      <c r="A1716" s="13" t="s">
        <v>3420</v>
      </c>
      <c r="B1716" s="13">
        <f>VLOOKUP(A1716,VLookup_Data,4,FALSE)</f>
        <v>51</v>
      </c>
      <c r="C1716" s="13">
        <f>_xlfn.XLOOKUP(A1716,Product_Name,Recorder_Level)</f>
        <v>99</v>
      </c>
      <c r="D1716" s="13">
        <f>IF(B1716&lt;=C1716,C1716-B1716,0)</f>
        <v>48</v>
      </c>
      <c r="E1716" s="13">
        <f t="shared" si="104"/>
        <v>48</v>
      </c>
      <c r="F1716" s="13">
        <f t="shared" si="105"/>
        <v>48</v>
      </c>
      <c r="G1716" s="13">
        <f>IF(B1716&lt;=C1716,C1716-B1716,"No Order Needed")</f>
        <v>48</v>
      </c>
      <c r="H1716" s="13">
        <f t="shared" si="106"/>
        <v>58</v>
      </c>
      <c r="I1716" s="13" t="str">
        <f t="shared" si="107"/>
        <v>Reorder</v>
      </c>
    </row>
    <row r="1717" spans="1:9" x14ac:dyDescent="0.3">
      <c r="A1717" s="13" t="s">
        <v>3073</v>
      </c>
      <c r="B1717" s="13">
        <f>VLOOKUP(A1717,VLookup_Data,4,FALSE)</f>
        <v>125</v>
      </c>
      <c r="C1717" s="13">
        <f>_xlfn.XLOOKUP(A1717,Product_Name,Recorder_Level)</f>
        <v>83</v>
      </c>
      <c r="D1717" s="13">
        <f>IF(B1717&lt;=C1717,C1717-B1717,0)</f>
        <v>0</v>
      </c>
      <c r="E1717" s="13">
        <f t="shared" si="104"/>
        <v>0</v>
      </c>
      <c r="F1717" s="13">
        <f t="shared" si="105"/>
        <v>0</v>
      </c>
      <c r="G1717" s="13" t="str">
        <f>IF(B1717&lt;=C1717,C1717-B1717,"No Order Needed")</f>
        <v>No Order Needed</v>
      </c>
      <c r="H1717" s="13">
        <f t="shared" si="106"/>
        <v>0</v>
      </c>
      <c r="I1717" s="13" t="str">
        <f t="shared" si="107"/>
        <v>Ok</v>
      </c>
    </row>
    <row r="1718" spans="1:9" x14ac:dyDescent="0.3">
      <c r="A1718" s="13" t="s">
        <v>3423</v>
      </c>
      <c r="B1718" s="13">
        <f>VLOOKUP(A1718,VLookup_Data,4,FALSE)</f>
        <v>9</v>
      </c>
      <c r="C1718" s="13">
        <f>_xlfn.XLOOKUP(A1718,Product_Name,Recorder_Level)</f>
        <v>0</v>
      </c>
      <c r="D1718" s="13">
        <f>IF(B1718&lt;=C1718,C1718-B1718,0)</f>
        <v>0</v>
      </c>
      <c r="E1718" s="13">
        <f t="shared" si="104"/>
        <v>0</v>
      </c>
      <c r="F1718" s="13">
        <f t="shared" si="105"/>
        <v>0</v>
      </c>
      <c r="G1718" s="13" t="str">
        <f>IF(B1718&lt;=C1718,C1718-B1718,"No Order Needed")</f>
        <v>No Order Needed</v>
      </c>
      <c r="H1718" s="13">
        <f t="shared" si="106"/>
        <v>1</v>
      </c>
      <c r="I1718" s="13" t="str">
        <f t="shared" si="107"/>
        <v>Ok</v>
      </c>
    </row>
    <row r="1719" spans="1:9" x14ac:dyDescent="0.3">
      <c r="A1719" s="13" t="s">
        <v>3428</v>
      </c>
      <c r="B1719" s="13">
        <f>VLOOKUP(A1719,VLookup_Data,4,FALSE)</f>
        <v>117</v>
      </c>
      <c r="C1719" s="13">
        <f>_xlfn.XLOOKUP(A1719,Product_Name,Recorder_Level)</f>
        <v>55</v>
      </c>
      <c r="D1719" s="13">
        <f>IF(B1719&lt;=C1719,C1719-B1719,0)</f>
        <v>0</v>
      </c>
      <c r="E1719" s="13">
        <f t="shared" si="104"/>
        <v>0</v>
      </c>
      <c r="F1719" s="13">
        <f t="shared" si="105"/>
        <v>0</v>
      </c>
      <c r="G1719" s="13" t="str">
        <f>IF(B1719&lt;=C1719,C1719-B1719,"No Order Needed")</f>
        <v>No Order Needed</v>
      </c>
      <c r="H1719" s="13">
        <f t="shared" si="106"/>
        <v>0</v>
      </c>
      <c r="I1719" s="13" t="str">
        <f t="shared" si="107"/>
        <v>Ok</v>
      </c>
    </row>
    <row r="1720" spans="1:9" x14ac:dyDescent="0.3">
      <c r="A1720" s="13" t="s">
        <v>226</v>
      </c>
      <c r="B1720" s="13">
        <f>VLOOKUP(A1720,VLookup_Data,4,FALSE)</f>
        <v>191</v>
      </c>
      <c r="C1720" s="13">
        <f>_xlfn.XLOOKUP(A1720,Product_Name,Recorder_Level)</f>
        <v>82</v>
      </c>
      <c r="D1720" s="13">
        <f>IF(B1720&lt;=C1720,C1720-B1720,0)</f>
        <v>0</v>
      </c>
      <c r="E1720" s="13">
        <f t="shared" si="104"/>
        <v>0</v>
      </c>
      <c r="F1720" s="13">
        <f t="shared" si="105"/>
        <v>0</v>
      </c>
      <c r="G1720" s="13" t="str">
        <f>IF(B1720&lt;=C1720,C1720-B1720,"No Order Needed")</f>
        <v>No Order Needed</v>
      </c>
      <c r="H1720" s="13">
        <f t="shared" si="106"/>
        <v>0</v>
      </c>
      <c r="I1720" s="13" t="str">
        <f t="shared" si="107"/>
        <v>Ok</v>
      </c>
    </row>
    <row r="1721" spans="1:9" x14ac:dyDescent="0.3">
      <c r="A1721" s="13" t="s">
        <v>3431</v>
      </c>
      <c r="B1721" s="13">
        <f>VLOOKUP(A1721,VLookup_Data,4,FALSE)</f>
        <v>29</v>
      </c>
      <c r="C1721" s="13">
        <f>_xlfn.XLOOKUP(A1721,Product_Name,Recorder_Level)</f>
        <v>31</v>
      </c>
      <c r="D1721" s="13">
        <f>IF(B1721&lt;=C1721,C1721-B1721,0)</f>
        <v>2</v>
      </c>
      <c r="E1721" s="13">
        <f t="shared" si="104"/>
        <v>2</v>
      </c>
      <c r="F1721" s="13">
        <f t="shared" si="105"/>
        <v>2</v>
      </c>
      <c r="G1721" s="13">
        <f>IF(B1721&lt;=C1721,C1721-B1721,"No Order Needed")</f>
        <v>2</v>
      </c>
      <c r="H1721" s="13">
        <f t="shared" si="106"/>
        <v>12</v>
      </c>
      <c r="I1721" s="13" t="str">
        <f t="shared" si="107"/>
        <v>Reorder</v>
      </c>
    </row>
    <row r="1722" spans="1:9" x14ac:dyDescent="0.3">
      <c r="A1722" s="13" t="s">
        <v>3433</v>
      </c>
      <c r="B1722" s="13">
        <f>VLOOKUP(A1722,VLookup_Data,4,FALSE)</f>
        <v>179</v>
      </c>
      <c r="C1722" s="13">
        <f>_xlfn.XLOOKUP(A1722,Product_Name,Recorder_Level)</f>
        <v>50</v>
      </c>
      <c r="D1722" s="13">
        <f>IF(B1722&lt;=C1722,C1722-B1722,0)</f>
        <v>0</v>
      </c>
      <c r="E1722" s="13">
        <f t="shared" si="104"/>
        <v>0</v>
      </c>
      <c r="F1722" s="13">
        <f t="shared" si="105"/>
        <v>0</v>
      </c>
      <c r="G1722" s="13" t="str">
        <f>IF(B1722&lt;=C1722,C1722-B1722,"No Order Needed")</f>
        <v>No Order Needed</v>
      </c>
      <c r="H1722" s="13">
        <f t="shared" si="106"/>
        <v>0</v>
      </c>
      <c r="I1722" s="13" t="str">
        <f t="shared" si="107"/>
        <v>Ok</v>
      </c>
    </row>
    <row r="1723" spans="1:9" x14ac:dyDescent="0.3">
      <c r="A1723" s="13" t="s">
        <v>546</v>
      </c>
      <c r="B1723" s="13">
        <f>VLOOKUP(A1723,VLookup_Data,4,FALSE)</f>
        <v>31</v>
      </c>
      <c r="C1723" s="13">
        <f>_xlfn.XLOOKUP(A1723,Product_Name,Recorder_Level)</f>
        <v>69</v>
      </c>
      <c r="D1723" s="13">
        <f>IF(B1723&lt;=C1723,C1723-B1723,0)</f>
        <v>38</v>
      </c>
      <c r="E1723" s="13">
        <f t="shared" si="104"/>
        <v>38</v>
      </c>
      <c r="F1723" s="13">
        <f t="shared" si="105"/>
        <v>38</v>
      </c>
      <c r="G1723" s="13">
        <f>IF(B1723&lt;=C1723,C1723-B1723,"No Order Needed")</f>
        <v>38</v>
      </c>
      <c r="H1723" s="13">
        <f t="shared" si="106"/>
        <v>48</v>
      </c>
      <c r="I1723" s="13" t="str">
        <f t="shared" si="107"/>
        <v>Reorder</v>
      </c>
    </row>
    <row r="1724" spans="1:9" x14ac:dyDescent="0.3">
      <c r="A1724" s="13" t="s">
        <v>3436</v>
      </c>
      <c r="B1724" s="13">
        <f>VLOOKUP(A1724,VLookup_Data,4,FALSE)</f>
        <v>74</v>
      </c>
      <c r="C1724" s="13">
        <f>_xlfn.XLOOKUP(A1724,Product_Name,Recorder_Level)</f>
        <v>75</v>
      </c>
      <c r="D1724" s="13">
        <f>IF(B1724&lt;=C1724,C1724-B1724,0)</f>
        <v>1</v>
      </c>
      <c r="E1724" s="13">
        <f t="shared" si="104"/>
        <v>1</v>
      </c>
      <c r="F1724" s="13">
        <f t="shared" si="105"/>
        <v>1</v>
      </c>
      <c r="G1724" s="13">
        <f>IF(B1724&lt;=C1724,C1724-B1724,"No Order Needed")</f>
        <v>1</v>
      </c>
      <c r="H1724" s="13">
        <f t="shared" si="106"/>
        <v>11</v>
      </c>
      <c r="I1724" s="13" t="str">
        <f t="shared" si="107"/>
        <v>Reorder</v>
      </c>
    </row>
    <row r="1725" spans="1:9" x14ac:dyDescent="0.3">
      <c r="A1725" s="13" t="s">
        <v>3438</v>
      </c>
      <c r="B1725" s="13">
        <f>VLOOKUP(A1725,VLookup_Data,4,FALSE)</f>
        <v>191</v>
      </c>
      <c r="C1725" s="13">
        <f>_xlfn.XLOOKUP(A1725,Product_Name,Recorder_Level)</f>
        <v>31</v>
      </c>
      <c r="D1725" s="13">
        <f>IF(B1725&lt;=C1725,C1725-B1725,0)</f>
        <v>0</v>
      </c>
      <c r="E1725" s="13">
        <f t="shared" si="104"/>
        <v>0</v>
      </c>
      <c r="F1725" s="13">
        <f t="shared" si="105"/>
        <v>0</v>
      </c>
      <c r="G1725" s="13" t="str">
        <f>IF(B1725&lt;=C1725,C1725-B1725,"No Order Needed")</f>
        <v>No Order Needed</v>
      </c>
      <c r="H1725" s="13">
        <f t="shared" si="106"/>
        <v>0</v>
      </c>
      <c r="I1725" s="13" t="str">
        <f t="shared" si="107"/>
        <v>Ok</v>
      </c>
    </row>
    <row r="1726" spans="1:9" x14ac:dyDescent="0.3">
      <c r="A1726" s="13" t="s">
        <v>7460</v>
      </c>
      <c r="B1726" s="13">
        <f>VLOOKUP(A1726,VLookup_Data,4,FALSE)</f>
        <v>198</v>
      </c>
      <c r="C1726" s="13">
        <f>_xlfn.XLOOKUP(A1726,Product_Name,Recorder_Level)</f>
        <v>48</v>
      </c>
      <c r="D1726" s="13">
        <f>IF(B1726&lt;=C1726,C1726-B1726,0)</f>
        <v>0</v>
      </c>
      <c r="E1726" s="13">
        <f t="shared" si="104"/>
        <v>0</v>
      </c>
      <c r="F1726" s="13">
        <f t="shared" si="105"/>
        <v>0</v>
      </c>
      <c r="G1726" s="13" t="str">
        <f>IF(B1726&lt;=C1726,C1726-B1726,"No Order Needed")</f>
        <v>No Order Needed</v>
      </c>
      <c r="H1726" s="13">
        <f t="shared" si="106"/>
        <v>0</v>
      </c>
      <c r="I1726" s="13" t="str">
        <f t="shared" si="107"/>
        <v>Ok</v>
      </c>
    </row>
    <row r="1727" spans="1:9" x14ac:dyDescent="0.3">
      <c r="A1727" s="13" t="s">
        <v>3441</v>
      </c>
      <c r="B1727" s="13">
        <f>VLOOKUP(A1727,VLookup_Data,4,FALSE)</f>
        <v>97</v>
      </c>
      <c r="C1727" s="13">
        <f>_xlfn.XLOOKUP(A1727,Product_Name,Recorder_Level)</f>
        <v>0</v>
      </c>
      <c r="D1727" s="13">
        <f>IF(B1727&lt;=C1727,C1727-B1727,0)</f>
        <v>0</v>
      </c>
      <c r="E1727" s="13">
        <f t="shared" si="104"/>
        <v>0</v>
      </c>
      <c r="F1727" s="13">
        <f t="shared" si="105"/>
        <v>0</v>
      </c>
      <c r="G1727" s="13" t="str">
        <f>IF(B1727&lt;=C1727,C1727-B1727,"No Order Needed")</f>
        <v>No Order Needed</v>
      </c>
      <c r="H1727" s="13">
        <f t="shared" si="106"/>
        <v>0</v>
      </c>
      <c r="I1727" s="13" t="str">
        <f t="shared" si="107"/>
        <v>Ok</v>
      </c>
    </row>
    <row r="1728" spans="1:9" x14ac:dyDescent="0.3">
      <c r="A1728" s="13" t="s">
        <v>3443</v>
      </c>
      <c r="B1728" s="13">
        <f>VLOOKUP(A1728,VLookup_Data,4,FALSE)</f>
        <v>151</v>
      </c>
      <c r="C1728" s="13">
        <f>_xlfn.XLOOKUP(A1728,Product_Name,Recorder_Level)</f>
        <v>63</v>
      </c>
      <c r="D1728" s="13">
        <f>IF(B1728&lt;=C1728,C1728-B1728,0)</f>
        <v>0</v>
      </c>
      <c r="E1728" s="13">
        <f t="shared" si="104"/>
        <v>0</v>
      </c>
      <c r="F1728" s="13">
        <f t="shared" si="105"/>
        <v>0</v>
      </c>
      <c r="G1728" s="13" t="str">
        <f>IF(B1728&lt;=C1728,C1728-B1728,"No Order Needed")</f>
        <v>No Order Needed</v>
      </c>
      <c r="H1728" s="13">
        <f t="shared" si="106"/>
        <v>0</v>
      </c>
      <c r="I1728" s="13" t="str">
        <f t="shared" si="107"/>
        <v>Ok</v>
      </c>
    </row>
    <row r="1729" spans="1:9" x14ac:dyDescent="0.3">
      <c r="A1729" s="13" t="s">
        <v>7492</v>
      </c>
      <c r="B1729" s="13">
        <f>VLOOKUP(A1729,VLookup_Data,4,FALSE)</f>
        <v>32</v>
      </c>
      <c r="C1729" s="13">
        <f>_xlfn.XLOOKUP(A1729,Product_Name,Recorder_Level)</f>
        <v>39</v>
      </c>
      <c r="D1729" s="13">
        <f>IF(B1729&lt;=C1729,C1729-B1729,0)</f>
        <v>7</v>
      </c>
      <c r="E1729" s="13">
        <f t="shared" si="104"/>
        <v>7</v>
      </c>
      <c r="F1729" s="13">
        <f t="shared" si="105"/>
        <v>7</v>
      </c>
      <c r="G1729" s="13">
        <f>IF(B1729&lt;=C1729,C1729-B1729,"No Order Needed")</f>
        <v>7</v>
      </c>
      <c r="H1729" s="13">
        <f t="shared" si="106"/>
        <v>17</v>
      </c>
      <c r="I1729" s="13" t="str">
        <f t="shared" si="107"/>
        <v>Reorder</v>
      </c>
    </row>
    <row r="1730" spans="1:9" x14ac:dyDescent="0.3">
      <c r="A1730" s="13" t="s">
        <v>3448</v>
      </c>
      <c r="B1730" s="13">
        <f>VLOOKUP(A1730,VLookup_Data,4,FALSE)</f>
        <v>22</v>
      </c>
      <c r="C1730" s="13">
        <f>_xlfn.XLOOKUP(A1730,Product_Name,Recorder_Level)</f>
        <v>91</v>
      </c>
      <c r="D1730" s="13">
        <f>IF(B1730&lt;=C1730,C1730-B1730,0)</f>
        <v>69</v>
      </c>
      <c r="E1730" s="13">
        <f t="shared" si="104"/>
        <v>69</v>
      </c>
      <c r="F1730" s="13">
        <f t="shared" si="105"/>
        <v>69</v>
      </c>
      <c r="G1730" s="13">
        <f>IF(B1730&lt;=C1730,C1730-B1730,"No Order Needed")</f>
        <v>69</v>
      </c>
      <c r="H1730" s="13">
        <f t="shared" si="106"/>
        <v>79</v>
      </c>
      <c r="I1730" s="13" t="str">
        <f t="shared" si="107"/>
        <v>Reorder</v>
      </c>
    </row>
    <row r="1731" spans="1:9" x14ac:dyDescent="0.3">
      <c r="A1731" s="13" t="s">
        <v>3450</v>
      </c>
      <c r="B1731" s="13">
        <f>VLOOKUP(A1731,VLookup_Data,4,FALSE)</f>
        <v>152</v>
      </c>
      <c r="C1731" s="13">
        <f>_xlfn.XLOOKUP(A1731,Product_Name,Recorder_Level)</f>
        <v>96</v>
      </c>
      <c r="D1731" s="13">
        <f>IF(B1731&lt;=C1731,C1731-B1731,0)</f>
        <v>0</v>
      </c>
      <c r="E1731" s="13">
        <f t="shared" ref="E1731:E1794" si="108">IF(C1731-B1731&gt;0,C1731-B1731,0)</f>
        <v>0</v>
      </c>
      <c r="F1731" s="13">
        <f t="shared" ref="F1731:F1794" si="109">MAX(C1731-B1731,0)</f>
        <v>0</v>
      </c>
      <c r="G1731" s="13" t="str">
        <f>IF(B1731&lt;=C1731,C1731-B1731,"No Order Needed")</f>
        <v>No Order Needed</v>
      </c>
      <c r="H1731" s="13">
        <f t="shared" ref="H1731:H1794" si="110">MAX((C1731-B1731)+10,0)</f>
        <v>0</v>
      </c>
      <c r="I1731" s="13" t="str">
        <f t="shared" ref="I1731:I1794" si="111">IF(B1731=0,"Urgent",IF(B1731&lt;=C1731,"Reorder","Ok"))</f>
        <v>Ok</v>
      </c>
    </row>
    <row r="1732" spans="1:9" x14ac:dyDescent="0.3">
      <c r="A1732" s="13" t="s">
        <v>3453</v>
      </c>
      <c r="B1732" s="13">
        <f>VLOOKUP(A1732,VLookup_Data,4,FALSE)</f>
        <v>42</v>
      </c>
      <c r="C1732" s="13">
        <f>_xlfn.XLOOKUP(A1732,Product_Name,Recorder_Level)</f>
        <v>66</v>
      </c>
      <c r="D1732" s="13">
        <f>IF(B1732&lt;=C1732,C1732-B1732,0)</f>
        <v>24</v>
      </c>
      <c r="E1732" s="13">
        <f t="shared" si="108"/>
        <v>24</v>
      </c>
      <c r="F1732" s="13">
        <f t="shared" si="109"/>
        <v>24</v>
      </c>
      <c r="G1732" s="13">
        <f>IF(B1732&lt;=C1732,C1732-B1732,"No Order Needed")</f>
        <v>24</v>
      </c>
      <c r="H1732" s="13">
        <f t="shared" si="110"/>
        <v>34</v>
      </c>
      <c r="I1732" s="13" t="str">
        <f t="shared" si="111"/>
        <v>Reorder</v>
      </c>
    </row>
    <row r="1733" spans="1:9" x14ac:dyDescent="0.3">
      <c r="A1733" s="13" t="s">
        <v>3456</v>
      </c>
      <c r="B1733" s="13">
        <f>VLOOKUP(A1733,VLookup_Data,4,FALSE)</f>
        <v>118</v>
      </c>
      <c r="C1733" s="13">
        <f>_xlfn.XLOOKUP(A1733,Product_Name,Recorder_Level)</f>
        <v>27</v>
      </c>
      <c r="D1733" s="13">
        <f>IF(B1733&lt;=C1733,C1733-B1733,0)</f>
        <v>0</v>
      </c>
      <c r="E1733" s="13">
        <f t="shared" si="108"/>
        <v>0</v>
      </c>
      <c r="F1733" s="13">
        <f t="shared" si="109"/>
        <v>0</v>
      </c>
      <c r="G1733" s="13" t="str">
        <f>IF(B1733&lt;=C1733,C1733-B1733,"No Order Needed")</f>
        <v>No Order Needed</v>
      </c>
      <c r="H1733" s="13">
        <f t="shared" si="110"/>
        <v>0</v>
      </c>
      <c r="I1733" s="13" t="str">
        <f t="shared" si="111"/>
        <v>Ok</v>
      </c>
    </row>
    <row r="1734" spans="1:9" x14ac:dyDescent="0.3">
      <c r="A1734" s="13" t="s">
        <v>7491</v>
      </c>
      <c r="B1734" s="13">
        <f>VLOOKUP(A1734,VLookup_Data,4,FALSE)</f>
        <v>32</v>
      </c>
      <c r="C1734" s="13">
        <f>_xlfn.XLOOKUP(A1734,Product_Name,Recorder_Level)</f>
        <v>61</v>
      </c>
      <c r="D1734" s="13">
        <f>IF(B1734&lt;=C1734,C1734-B1734,0)</f>
        <v>29</v>
      </c>
      <c r="E1734" s="13">
        <f t="shared" si="108"/>
        <v>29</v>
      </c>
      <c r="F1734" s="13">
        <f t="shared" si="109"/>
        <v>29</v>
      </c>
      <c r="G1734" s="13">
        <f>IF(B1734&lt;=C1734,C1734-B1734,"No Order Needed")</f>
        <v>29</v>
      </c>
      <c r="H1734" s="13">
        <f t="shared" si="110"/>
        <v>39</v>
      </c>
      <c r="I1734" s="13" t="str">
        <f t="shared" si="111"/>
        <v>Reorder</v>
      </c>
    </row>
    <row r="1735" spans="1:9" x14ac:dyDescent="0.3">
      <c r="A1735" s="13" t="s">
        <v>3460</v>
      </c>
      <c r="B1735" s="13">
        <f>VLOOKUP(A1735,VLookup_Data,4,FALSE)</f>
        <v>0</v>
      </c>
      <c r="C1735" s="13">
        <f>_xlfn.XLOOKUP(A1735,Product_Name,Recorder_Level)</f>
        <v>27</v>
      </c>
      <c r="D1735" s="13">
        <f>IF(B1735&lt;=C1735,C1735-B1735,0)</f>
        <v>27</v>
      </c>
      <c r="E1735" s="13">
        <f t="shared" si="108"/>
        <v>27</v>
      </c>
      <c r="F1735" s="13">
        <f t="shared" si="109"/>
        <v>27</v>
      </c>
      <c r="G1735" s="13">
        <f>IF(B1735&lt;=C1735,C1735-B1735,"No Order Needed")</f>
        <v>27</v>
      </c>
      <c r="H1735" s="13">
        <f t="shared" si="110"/>
        <v>37</v>
      </c>
      <c r="I1735" s="13" t="str">
        <f t="shared" si="111"/>
        <v>Urgent</v>
      </c>
    </row>
    <row r="1736" spans="1:9" x14ac:dyDescent="0.3">
      <c r="A1736" s="13" t="s">
        <v>3462</v>
      </c>
      <c r="B1736" s="13">
        <f>VLOOKUP(A1736,VLookup_Data,4,FALSE)</f>
        <v>124</v>
      </c>
      <c r="C1736" s="13">
        <f>_xlfn.XLOOKUP(A1736,Product_Name,Recorder_Level)</f>
        <v>83</v>
      </c>
      <c r="D1736" s="13">
        <f>IF(B1736&lt;=C1736,C1736-B1736,0)</f>
        <v>0</v>
      </c>
      <c r="E1736" s="13">
        <f t="shared" si="108"/>
        <v>0</v>
      </c>
      <c r="F1736" s="13">
        <f t="shared" si="109"/>
        <v>0</v>
      </c>
      <c r="G1736" s="13" t="str">
        <f>IF(B1736&lt;=C1736,C1736-B1736,"No Order Needed")</f>
        <v>No Order Needed</v>
      </c>
      <c r="H1736" s="13">
        <f t="shared" si="110"/>
        <v>0</v>
      </c>
      <c r="I1736" s="13" t="str">
        <f t="shared" si="111"/>
        <v>Ok</v>
      </c>
    </row>
    <row r="1737" spans="1:9" x14ac:dyDescent="0.3">
      <c r="A1737" s="13" t="s">
        <v>3464</v>
      </c>
      <c r="B1737" s="13">
        <f>VLOOKUP(A1737,VLookup_Data,4,FALSE)</f>
        <v>113</v>
      </c>
      <c r="C1737" s="13">
        <f>_xlfn.XLOOKUP(A1737,Product_Name,Recorder_Level)</f>
        <v>39</v>
      </c>
      <c r="D1737" s="13">
        <f>IF(B1737&lt;=C1737,C1737-B1737,0)</f>
        <v>0</v>
      </c>
      <c r="E1737" s="13">
        <f t="shared" si="108"/>
        <v>0</v>
      </c>
      <c r="F1737" s="13">
        <f t="shared" si="109"/>
        <v>0</v>
      </c>
      <c r="G1737" s="13" t="str">
        <f>IF(B1737&lt;=C1737,C1737-B1737,"No Order Needed")</f>
        <v>No Order Needed</v>
      </c>
      <c r="H1737" s="13">
        <f t="shared" si="110"/>
        <v>0</v>
      </c>
      <c r="I1737" s="13" t="str">
        <f t="shared" si="111"/>
        <v>Ok</v>
      </c>
    </row>
    <row r="1738" spans="1:9" x14ac:dyDescent="0.3">
      <c r="A1738" s="13" t="s">
        <v>3466</v>
      </c>
      <c r="B1738" s="13">
        <f>VLOOKUP(A1738,VLookup_Data,4,FALSE)</f>
        <v>18</v>
      </c>
      <c r="C1738" s="13">
        <f>_xlfn.XLOOKUP(A1738,Product_Name,Recorder_Level)</f>
        <v>27</v>
      </c>
      <c r="D1738" s="13">
        <f>IF(B1738&lt;=C1738,C1738-B1738,0)</f>
        <v>9</v>
      </c>
      <c r="E1738" s="13">
        <f t="shared" si="108"/>
        <v>9</v>
      </c>
      <c r="F1738" s="13">
        <f t="shared" si="109"/>
        <v>9</v>
      </c>
      <c r="G1738" s="13">
        <f>IF(B1738&lt;=C1738,C1738-B1738,"No Order Needed")</f>
        <v>9</v>
      </c>
      <c r="H1738" s="13">
        <f t="shared" si="110"/>
        <v>19</v>
      </c>
      <c r="I1738" s="13" t="str">
        <f t="shared" si="111"/>
        <v>Reorder</v>
      </c>
    </row>
    <row r="1739" spans="1:9" x14ac:dyDescent="0.3">
      <c r="A1739" s="13" t="s">
        <v>56</v>
      </c>
      <c r="B1739" s="13">
        <f>VLOOKUP(A1739,VLookup_Data,4,FALSE)</f>
        <v>174</v>
      </c>
      <c r="C1739" s="13">
        <f>_xlfn.XLOOKUP(A1739,Product_Name,Recorder_Level)</f>
        <v>54</v>
      </c>
      <c r="D1739" s="13">
        <f>IF(B1739&lt;=C1739,C1739-B1739,0)</f>
        <v>0</v>
      </c>
      <c r="E1739" s="13">
        <f t="shared" si="108"/>
        <v>0</v>
      </c>
      <c r="F1739" s="13">
        <f t="shared" si="109"/>
        <v>0</v>
      </c>
      <c r="G1739" s="13" t="str">
        <f>IF(B1739&lt;=C1739,C1739-B1739,"No Order Needed")</f>
        <v>No Order Needed</v>
      </c>
      <c r="H1739" s="13">
        <f t="shared" si="110"/>
        <v>0</v>
      </c>
      <c r="I1739" s="13" t="str">
        <f t="shared" si="111"/>
        <v>Ok</v>
      </c>
    </row>
    <row r="1740" spans="1:9" x14ac:dyDescent="0.3">
      <c r="A1740" s="13" t="s">
        <v>3469</v>
      </c>
      <c r="B1740" s="13">
        <f>VLOOKUP(A1740,VLookup_Data,4,FALSE)</f>
        <v>144</v>
      </c>
      <c r="C1740" s="13">
        <f>_xlfn.XLOOKUP(A1740,Product_Name,Recorder_Level)</f>
        <v>98</v>
      </c>
      <c r="D1740" s="13">
        <f>IF(B1740&lt;=C1740,C1740-B1740,0)</f>
        <v>0</v>
      </c>
      <c r="E1740" s="13">
        <f t="shared" si="108"/>
        <v>0</v>
      </c>
      <c r="F1740" s="13">
        <f t="shared" si="109"/>
        <v>0</v>
      </c>
      <c r="G1740" s="13" t="str">
        <f>IF(B1740&lt;=C1740,C1740-B1740,"No Order Needed")</f>
        <v>No Order Needed</v>
      </c>
      <c r="H1740" s="13">
        <f t="shared" si="110"/>
        <v>0</v>
      </c>
      <c r="I1740" s="13" t="str">
        <f t="shared" si="111"/>
        <v>Ok</v>
      </c>
    </row>
    <row r="1741" spans="1:9" x14ac:dyDescent="0.3">
      <c r="A1741" s="13" t="s">
        <v>2329</v>
      </c>
      <c r="B1741" s="13">
        <f>VLOOKUP(A1741,VLookup_Data,4,FALSE)</f>
        <v>158</v>
      </c>
      <c r="C1741" s="13">
        <f>_xlfn.XLOOKUP(A1741,Product_Name,Recorder_Level)</f>
        <v>76</v>
      </c>
      <c r="D1741" s="13">
        <f>IF(B1741&lt;=C1741,C1741-B1741,0)</f>
        <v>0</v>
      </c>
      <c r="E1741" s="13">
        <f t="shared" si="108"/>
        <v>0</v>
      </c>
      <c r="F1741" s="13">
        <f t="shared" si="109"/>
        <v>0</v>
      </c>
      <c r="G1741" s="13" t="str">
        <f>IF(B1741&lt;=C1741,C1741-B1741,"No Order Needed")</f>
        <v>No Order Needed</v>
      </c>
      <c r="H1741" s="13">
        <f t="shared" si="110"/>
        <v>0</v>
      </c>
      <c r="I1741" s="13" t="str">
        <f t="shared" si="111"/>
        <v>Ok</v>
      </c>
    </row>
    <row r="1742" spans="1:9" x14ac:dyDescent="0.3">
      <c r="A1742" s="13" t="s">
        <v>3472</v>
      </c>
      <c r="B1742" s="13">
        <f>VLOOKUP(A1742,VLookup_Data,4,FALSE)</f>
        <v>0</v>
      </c>
      <c r="C1742" s="13">
        <f>_xlfn.XLOOKUP(A1742,Product_Name,Recorder_Level)</f>
        <v>62</v>
      </c>
      <c r="D1742" s="13">
        <f>IF(B1742&lt;=C1742,C1742-B1742,0)</f>
        <v>62</v>
      </c>
      <c r="E1742" s="13">
        <f t="shared" si="108"/>
        <v>62</v>
      </c>
      <c r="F1742" s="13">
        <f t="shared" si="109"/>
        <v>62</v>
      </c>
      <c r="G1742" s="13">
        <f>IF(B1742&lt;=C1742,C1742-B1742,"No Order Needed")</f>
        <v>62</v>
      </c>
      <c r="H1742" s="13">
        <f t="shared" si="110"/>
        <v>72</v>
      </c>
      <c r="I1742" s="13" t="str">
        <f t="shared" si="111"/>
        <v>Urgent</v>
      </c>
    </row>
    <row r="1743" spans="1:9" x14ac:dyDescent="0.3">
      <c r="A1743" s="13" t="s">
        <v>3475</v>
      </c>
      <c r="B1743" s="13">
        <f>VLOOKUP(A1743,VLookup_Data,4,FALSE)</f>
        <v>135</v>
      </c>
      <c r="C1743" s="13">
        <f>_xlfn.XLOOKUP(A1743,Product_Name,Recorder_Level)</f>
        <v>50</v>
      </c>
      <c r="D1743" s="13">
        <f>IF(B1743&lt;=C1743,C1743-B1743,0)</f>
        <v>0</v>
      </c>
      <c r="E1743" s="13">
        <f t="shared" si="108"/>
        <v>0</v>
      </c>
      <c r="F1743" s="13">
        <f t="shared" si="109"/>
        <v>0</v>
      </c>
      <c r="G1743" s="13" t="str">
        <f>IF(B1743&lt;=C1743,C1743-B1743,"No Order Needed")</f>
        <v>No Order Needed</v>
      </c>
      <c r="H1743" s="13">
        <f t="shared" si="110"/>
        <v>0</v>
      </c>
      <c r="I1743" s="13" t="str">
        <f t="shared" si="111"/>
        <v>Ok</v>
      </c>
    </row>
    <row r="1744" spans="1:9" x14ac:dyDescent="0.3">
      <c r="A1744" s="13" t="s">
        <v>80</v>
      </c>
      <c r="B1744" s="13">
        <f>VLOOKUP(A1744,VLookup_Data,4,FALSE)</f>
        <v>47</v>
      </c>
      <c r="C1744" s="13">
        <f>_xlfn.XLOOKUP(A1744,Product_Name,Recorder_Level)</f>
        <v>42</v>
      </c>
      <c r="D1744" s="13">
        <f>IF(B1744&lt;=C1744,C1744-B1744,0)</f>
        <v>0</v>
      </c>
      <c r="E1744" s="13">
        <f t="shared" si="108"/>
        <v>0</v>
      </c>
      <c r="F1744" s="13">
        <f t="shared" si="109"/>
        <v>0</v>
      </c>
      <c r="G1744" s="13" t="str">
        <f>IF(B1744&lt;=C1744,C1744-B1744,"No Order Needed")</f>
        <v>No Order Needed</v>
      </c>
      <c r="H1744" s="13">
        <f t="shared" si="110"/>
        <v>5</v>
      </c>
      <c r="I1744" s="13" t="str">
        <f t="shared" si="111"/>
        <v>Ok</v>
      </c>
    </row>
    <row r="1745" spans="1:9" x14ac:dyDescent="0.3">
      <c r="A1745" s="13" t="s">
        <v>3478</v>
      </c>
      <c r="B1745" s="13">
        <f>VLOOKUP(A1745,VLookup_Data,4,FALSE)</f>
        <v>112</v>
      </c>
      <c r="C1745" s="13">
        <f>_xlfn.XLOOKUP(A1745,Product_Name,Recorder_Level)</f>
        <v>40</v>
      </c>
      <c r="D1745" s="13">
        <f>IF(B1745&lt;=C1745,C1745-B1745,0)</f>
        <v>0</v>
      </c>
      <c r="E1745" s="13">
        <f t="shared" si="108"/>
        <v>0</v>
      </c>
      <c r="F1745" s="13">
        <f t="shared" si="109"/>
        <v>0</v>
      </c>
      <c r="G1745" s="13" t="str">
        <f>IF(B1745&lt;=C1745,C1745-B1745,"No Order Needed")</f>
        <v>No Order Needed</v>
      </c>
      <c r="H1745" s="13">
        <f t="shared" si="110"/>
        <v>0</v>
      </c>
      <c r="I1745" s="13" t="str">
        <f t="shared" si="111"/>
        <v>Ok</v>
      </c>
    </row>
    <row r="1746" spans="1:9" x14ac:dyDescent="0.3">
      <c r="A1746" s="13" t="s">
        <v>3480</v>
      </c>
      <c r="B1746" s="13">
        <f>VLOOKUP(A1746,VLookup_Data,4,FALSE)</f>
        <v>186</v>
      </c>
      <c r="C1746" s="13">
        <f>_xlfn.XLOOKUP(A1746,Product_Name,Recorder_Level)</f>
        <v>99</v>
      </c>
      <c r="D1746" s="13">
        <f>IF(B1746&lt;=C1746,C1746-B1746,0)</f>
        <v>0</v>
      </c>
      <c r="E1746" s="13">
        <f t="shared" si="108"/>
        <v>0</v>
      </c>
      <c r="F1746" s="13">
        <f t="shared" si="109"/>
        <v>0</v>
      </c>
      <c r="G1746" s="13" t="str">
        <f>IF(B1746&lt;=C1746,C1746-B1746,"No Order Needed")</f>
        <v>No Order Needed</v>
      </c>
      <c r="H1746" s="13">
        <f t="shared" si="110"/>
        <v>0</v>
      </c>
      <c r="I1746" s="13" t="str">
        <f t="shared" si="111"/>
        <v>Ok</v>
      </c>
    </row>
    <row r="1747" spans="1:9" x14ac:dyDescent="0.3">
      <c r="A1747" s="13" t="s">
        <v>3482</v>
      </c>
      <c r="B1747" s="13">
        <f>VLOOKUP(A1747,VLookup_Data,4,FALSE)</f>
        <v>178</v>
      </c>
      <c r="C1747" s="13">
        <f>_xlfn.XLOOKUP(A1747,Product_Name,Recorder_Level)</f>
        <v>97</v>
      </c>
      <c r="D1747" s="13">
        <f>IF(B1747&lt;=C1747,C1747-B1747,0)</f>
        <v>0</v>
      </c>
      <c r="E1747" s="13">
        <f t="shared" si="108"/>
        <v>0</v>
      </c>
      <c r="F1747" s="13">
        <f t="shared" si="109"/>
        <v>0</v>
      </c>
      <c r="G1747" s="13" t="str">
        <f>IF(B1747&lt;=C1747,C1747-B1747,"No Order Needed")</f>
        <v>No Order Needed</v>
      </c>
      <c r="H1747" s="13">
        <f t="shared" si="110"/>
        <v>0</v>
      </c>
      <c r="I1747" s="13" t="str">
        <f t="shared" si="111"/>
        <v>Ok</v>
      </c>
    </row>
    <row r="1748" spans="1:9" x14ac:dyDescent="0.3">
      <c r="A1748" s="13" t="s">
        <v>3484</v>
      </c>
      <c r="B1748" s="13">
        <f>VLOOKUP(A1748,VLookup_Data,4,FALSE)</f>
        <v>161</v>
      </c>
      <c r="C1748" s="13">
        <f>_xlfn.XLOOKUP(A1748,Product_Name,Recorder_Level)</f>
        <v>94</v>
      </c>
      <c r="D1748" s="13">
        <f>IF(B1748&lt;=C1748,C1748-B1748,0)</f>
        <v>0</v>
      </c>
      <c r="E1748" s="13">
        <f t="shared" si="108"/>
        <v>0</v>
      </c>
      <c r="F1748" s="13">
        <f t="shared" si="109"/>
        <v>0</v>
      </c>
      <c r="G1748" s="13" t="str">
        <f>IF(B1748&lt;=C1748,C1748-B1748,"No Order Needed")</f>
        <v>No Order Needed</v>
      </c>
      <c r="H1748" s="13">
        <f t="shared" si="110"/>
        <v>0</v>
      </c>
      <c r="I1748" s="13" t="str">
        <f t="shared" si="111"/>
        <v>Ok</v>
      </c>
    </row>
    <row r="1749" spans="1:9" x14ac:dyDescent="0.3">
      <c r="A1749" s="13" t="s">
        <v>2142</v>
      </c>
      <c r="B1749" s="13">
        <f>VLOOKUP(A1749,VLookup_Data,4,FALSE)</f>
        <v>94</v>
      </c>
      <c r="C1749" s="13">
        <f>_xlfn.XLOOKUP(A1749,Product_Name,Recorder_Level)</f>
        <v>69</v>
      </c>
      <c r="D1749" s="13">
        <f>IF(B1749&lt;=C1749,C1749-B1749,0)</f>
        <v>0</v>
      </c>
      <c r="E1749" s="13">
        <f t="shared" si="108"/>
        <v>0</v>
      </c>
      <c r="F1749" s="13">
        <f t="shared" si="109"/>
        <v>0</v>
      </c>
      <c r="G1749" s="13" t="str">
        <f>IF(B1749&lt;=C1749,C1749-B1749,"No Order Needed")</f>
        <v>No Order Needed</v>
      </c>
      <c r="H1749" s="13">
        <f t="shared" si="110"/>
        <v>0</v>
      </c>
      <c r="I1749" s="13" t="str">
        <f t="shared" si="111"/>
        <v>Ok</v>
      </c>
    </row>
    <row r="1750" spans="1:9" x14ac:dyDescent="0.3">
      <c r="A1750" s="13" t="s">
        <v>1002</v>
      </c>
      <c r="B1750" s="13">
        <f>VLOOKUP(A1750,VLookup_Data,4,FALSE)</f>
        <v>59</v>
      </c>
      <c r="C1750" s="13">
        <f>_xlfn.XLOOKUP(A1750,Product_Name,Recorder_Level)</f>
        <v>31</v>
      </c>
      <c r="D1750" s="13">
        <f>IF(B1750&lt;=C1750,C1750-B1750,0)</f>
        <v>0</v>
      </c>
      <c r="E1750" s="13">
        <f t="shared" si="108"/>
        <v>0</v>
      </c>
      <c r="F1750" s="13">
        <f t="shared" si="109"/>
        <v>0</v>
      </c>
      <c r="G1750" s="13" t="str">
        <f>IF(B1750&lt;=C1750,C1750-B1750,"No Order Needed")</f>
        <v>No Order Needed</v>
      </c>
      <c r="H1750" s="13">
        <f t="shared" si="110"/>
        <v>0</v>
      </c>
      <c r="I1750" s="13" t="str">
        <f t="shared" si="111"/>
        <v>Ok</v>
      </c>
    </row>
    <row r="1751" spans="1:9" x14ac:dyDescent="0.3">
      <c r="A1751" s="13" t="s">
        <v>3488</v>
      </c>
      <c r="B1751" s="13">
        <f>VLOOKUP(A1751,VLookup_Data,4,FALSE)</f>
        <v>161</v>
      </c>
      <c r="C1751" s="13">
        <f>_xlfn.XLOOKUP(A1751,Product_Name,Recorder_Level)</f>
        <v>63</v>
      </c>
      <c r="D1751" s="13">
        <f>IF(B1751&lt;=C1751,C1751-B1751,0)</f>
        <v>0</v>
      </c>
      <c r="E1751" s="13">
        <f t="shared" si="108"/>
        <v>0</v>
      </c>
      <c r="F1751" s="13">
        <f t="shared" si="109"/>
        <v>0</v>
      </c>
      <c r="G1751" s="13" t="str">
        <f>IF(B1751&lt;=C1751,C1751-B1751,"No Order Needed")</f>
        <v>No Order Needed</v>
      </c>
      <c r="H1751" s="13">
        <f t="shared" si="110"/>
        <v>0</v>
      </c>
      <c r="I1751" s="13" t="str">
        <f t="shared" si="111"/>
        <v>Ok</v>
      </c>
    </row>
    <row r="1752" spans="1:9" x14ac:dyDescent="0.3">
      <c r="A1752" s="13" t="s">
        <v>531</v>
      </c>
      <c r="B1752" s="13">
        <f>VLOOKUP(A1752,VLookup_Data,4,FALSE)</f>
        <v>188</v>
      </c>
      <c r="C1752" s="13">
        <f>_xlfn.XLOOKUP(A1752,Product_Name,Recorder_Level)</f>
        <v>68</v>
      </c>
      <c r="D1752" s="13">
        <f>IF(B1752&lt;=C1752,C1752-B1752,0)</f>
        <v>0</v>
      </c>
      <c r="E1752" s="13">
        <f t="shared" si="108"/>
        <v>0</v>
      </c>
      <c r="F1752" s="13">
        <f t="shared" si="109"/>
        <v>0</v>
      </c>
      <c r="G1752" s="13" t="str">
        <f>IF(B1752&lt;=C1752,C1752-B1752,"No Order Needed")</f>
        <v>No Order Needed</v>
      </c>
      <c r="H1752" s="13">
        <f t="shared" si="110"/>
        <v>0</v>
      </c>
      <c r="I1752" s="13" t="str">
        <f t="shared" si="111"/>
        <v>Ok</v>
      </c>
    </row>
    <row r="1753" spans="1:9" x14ac:dyDescent="0.3">
      <c r="A1753" s="13" t="s">
        <v>3492</v>
      </c>
      <c r="B1753" s="13">
        <f>VLOOKUP(A1753,VLookup_Data,4,FALSE)</f>
        <v>159</v>
      </c>
      <c r="C1753" s="13">
        <f>_xlfn.XLOOKUP(A1753,Product_Name,Recorder_Level)</f>
        <v>29</v>
      </c>
      <c r="D1753" s="13">
        <f>IF(B1753&lt;=C1753,C1753-B1753,0)</f>
        <v>0</v>
      </c>
      <c r="E1753" s="13">
        <f t="shared" si="108"/>
        <v>0</v>
      </c>
      <c r="F1753" s="13">
        <f t="shared" si="109"/>
        <v>0</v>
      </c>
      <c r="G1753" s="13" t="str">
        <f>IF(B1753&lt;=C1753,C1753-B1753,"No Order Needed")</f>
        <v>No Order Needed</v>
      </c>
      <c r="H1753" s="13">
        <f t="shared" si="110"/>
        <v>0</v>
      </c>
      <c r="I1753" s="13" t="str">
        <f t="shared" si="111"/>
        <v>Ok</v>
      </c>
    </row>
    <row r="1754" spans="1:9" x14ac:dyDescent="0.3">
      <c r="A1754" s="13" t="s">
        <v>4208</v>
      </c>
      <c r="B1754" s="13">
        <f>VLOOKUP(A1754,VLookup_Data,4,FALSE)</f>
        <v>122</v>
      </c>
      <c r="C1754" s="13">
        <f>_xlfn.XLOOKUP(A1754,Product_Name,Recorder_Level)</f>
        <v>81</v>
      </c>
      <c r="D1754" s="13">
        <f>IF(B1754&lt;=C1754,C1754-B1754,0)</f>
        <v>0</v>
      </c>
      <c r="E1754" s="13">
        <f t="shared" si="108"/>
        <v>0</v>
      </c>
      <c r="F1754" s="13">
        <f t="shared" si="109"/>
        <v>0</v>
      </c>
      <c r="G1754" s="13" t="str">
        <f>IF(B1754&lt;=C1754,C1754-B1754,"No Order Needed")</f>
        <v>No Order Needed</v>
      </c>
      <c r="H1754" s="13">
        <f t="shared" si="110"/>
        <v>0</v>
      </c>
      <c r="I1754" s="13" t="str">
        <f t="shared" si="111"/>
        <v>Ok</v>
      </c>
    </row>
    <row r="1755" spans="1:9" x14ac:dyDescent="0.3">
      <c r="A1755" s="13" t="s">
        <v>2129</v>
      </c>
      <c r="B1755" s="13">
        <f>VLOOKUP(A1755,VLookup_Data,4,FALSE)</f>
        <v>199</v>
      </c>
      <c r="C1755" s="13">
        <f>_xlfn.XLOOKUP(A1755,Product_Name,Recorder_Level)</f>
        <v>99</v>
      </c>
      <c r="D1755" s="13">
        <f>IF(B1755&lt;=C1755,C1755-B1755,0)</f>
        <v>0</v>
      </c>
      <c r="E1755" s="13">
        <f t="shared" si="108"/>
        <v>0</v>
      </c>
      <c r="F1755" s="13">
        <f t="shared" si="109"/>
        <v>0</v>
      </c>
      <c r="G1755" s="13" t="str">
        <f>IF(B1755&lt;=C1755,C1755-B1755,"No Order Needed")</f>
        <v>No Order Needed</v>
      </c>
      <c r="H1755" s="13">
        <f t="shared" si="110"/>
        <v>0</v>
      </c>
      <c r="I1755" s="13" t="str">
        <f t="shared" si="111"/>
        <v>Ok</v>
      </c>
    </row>
    <row r="1756" spans="1:9" x14ac:dyDescent="0.3">
      <c r="A1756" s="13" t="s">
        <v>3497</v>
      </c>
      <c r="B1756" s="13">
        <f>VLOOKUP(A1756,VLookup_Data,4,FALSE)</f>
        <v>18</v>
      </c>
      <c r="C1756" s="13">
        <f>_xlfn.XLOOKUP(A1756,Product_Name,Recorder_Level)</f>
        <v>86</v>
      </c>
      <c r="D1756" s="13">
        <f>IF(B1756&lt;=C1756,C1756-B1756,0)</f>
        <v>68</v>
      </c>
      <c r="E1756" s="13">
        <f t="shared" si="108"/>
        <v>68</v>
      </c>
      <c r="F1756" s="13">
        <f t="shared" si="109"/>
        <v>68</v>
      </c>
      <c r="G1756" s="13">
        <f>IF(B1756&lt;=C1756,C1756-B1756,"No Order Needed")</f>
        <v>68</v>
      </c>
      <c r="H1756" s="13">
        <f t="shared" si="110"/>
        <v>78</v>
      </c>
      <c r="I1756" s="13" t="str">
        <f t="shared" si="111"/>
        <v>Reorder</v>
      </c>
    </row>
    <row r="1757" spans="1:9" x14ac:dyDescent="0.3">
      <c r="A1757" s="13" t="s">
        <v>3499</v>
      </c>
      <c r="B1757" s="13">
        <f>VLOOKUP(A1757,VLookup_Data,4,FALSE)</f>
        <v>63</v>
      </c>
      <c r="C1757" s="13">
        <f>_xlfn.XLOOKUP(A1757,Product_Name,Recorder_Level)</f>
        <v>66</v>
      </c>
      <c r="D1757" s="13">
        <f>IF(B1757&lt;=C1757,C1757-B1757,0)</f>
        <v>3</v>
      </c>
      <c r="E1757" s="13">
        <f t="shared" si="108"/>
        <v>3</v>
      </c>
      <c r="F1757" s="13">
        <f t="shared" si="109"/>
        <v>3</v>
      </c>
      <c r="G1757" s="13">
        <f>IF(B1757&lt;=C1757,C1757-B1757,"No Order Needed")</f>
        <v>3</v>
      </c>
      <c r="H1757" s="13">
        <f t="shared" si="110"/>
        <v>13</v>
      </c>
      <c r="I1757" s="13" t="str">
        <f t="shared" si="111"/>
        <v>Reorder</v>
      </c>
    </row>
    <row r="1758" spans="1:9" x14ac:dyDescent="0.3">
      <c r="A1758" s="13" t="s">
        <v>3501</v>
      </c>
      <c r="B1758" s="13">
        <f>VLOOKUP(A1758,VLookup_Data,4,FALSE)</f>
        <v>145</v>
      </c>
      <c r="C1758" s="13">
        <f>_xlfn.XLOOKUP(A1758,Product_Name,Recorder_Level)</f>
        <v>71</v>
      </c>
      <c r="D1758" s="13">
        <f>IF(B1758&lt;=C1758,C1758-B1758,0)</f>
        <v>0</v>
      </c>
      <c r="E1758" s="13">
        <f t="shared" si="108"/>
        <v>0</v>
      </c>
      <c r="F1758" s="13">
        <f t="shared" si="109"/>
        <v>0</v>
      </c>
      <c r="G1758" s="13" t="str">
        <f>IF(B1758&lt;=C1758,C1758-B1758,"No Order Needed")</f>
        <v>No Order Needed</v>
      </c>
      <c r="H1758" s="13">
        <f t="shared" si="110"/>
        <v>0</v>
      </c>
      <c r="I1758" s="13" t="str">
        <f t="shared" si="111"/>
        <v>Ok</v>
      </c>
    </row>
    <row r="1759" spans="1:9" x14ac:dyDescent="0.3">
      <c r="A1759" s="13" t="s">
        <v>282</v>
      </c>
      <c r="B1759" s="13">
        <f>VLOOKUP(A1759,VLookup_Data,4,FALSE)</f>
        <v>121</v>
      </c>
      <c r="C1759" s="13">
        <f>_xlfn.XLOOKUP(A1759,Product_Name,Recorder_Level)</f>
        <v>24</v>
      </c>
      <c r="D1759" s="13">
        <f>IF(B1759&lt;=C1759,C1759-B1759,0)</f>
        <v>0</v>
      </c>
      <c r="E1759" s="13">
        <f t="shared" si="108"/>
        <v>0</v>
      </c>
      <c r="F1759" s="13">
        <f t="shared" si="109"/>
        <v>0</v>
      </c>
      <c r="G1759" s="13" t="str">
        <f>IF(B1759&lt;=C1759,C1759-B1759,"No Order Needed")</f>
        <v>No Order Needed</v>
      </c>
      <c r="H1759" s="13">
        <f t="shared" si="110"/>
        <v>0</v>
      </c>
      <c r="I1759" s="13" t="str">
        <f t="shared" si="111"/>
        <v>Ok</v>
      </c>
    </row>
    <row r="1760" spans="1:9" x14ac:dyDescent="0.3">
      <c r="A1760" s="13" t="s">
        <v>1585</v>
      </c>
      <c r="B1760" s="13">
        <f>VLOOKUP(A1760,VLookup_Data,4,FALSE)</f>
        <v>152</v>
      </c>
      <c r="C1760" s="13">
        <f>_xlfn.XLOOKUP(A1760,Product_Name,Recorder_Level)</f>
        <v>52</v>
      </c>
      <c r="D1760" s="13">
        <f>IF(B1760&lt;=C1760,C1760-B1760,0)</f>
        <v>0</v>
      </c>
      <c r="E1760" s="13">
        <f t="shared" si="108"/>
        <v>0</v>
      </c>
      <c r="F1760" s="13">
        <f t="shared" si="109"/>
        <v>0</v>
      </c>
      <c r="G1760" s="13" t="str">
        <f>IF(B1760&lt;=C1760,C1760-B1760,"No Order Needed")</f>
        <v>No Order Needed</v>
      </c>
      <c r="H1760" s="13">
        <f t="shared" si="110"/>
        <v>0</v>
      </c>
      <c r="I1760" s="13" t="str">
        <f t="shared" si="111"/>
        <v>Ok</v>
      </c>
    </row>
    <row r="1761" spans="1:9" x14ac:dyDescent="0.3">
      <c r="A1761" s="13" t="s">
        <v>3506</v>
      </c>
      <c r="B1761" s="13">
        <f>VLOOKUP(A1761,VLookup_Data,4,FALSE)</f>
        <v>23</v>
      </c>
      <c r="C1761" s="13">
        <f>_xlfn.XLOOKUP(A1761,Product_Name,Recorder_Level)</f>
        <v>30</v>
      </c>
      <c r="D1761" s="13">
        <f>IF(B1761&lt;=C1761,C1761-B1761,0)</f>
        <v>7</v>
      </c>
      <c r="E1761" s="13">
        <f t="shared" si="108"/>
        <v>7</v>
      </c>
      <c r="F1761" s="13">
        <f t="shared" si="109"/>
        <v>7</v>
      </c>
      <c r="G1761" s="13">
        <f>IF(B1761&lt;=C1761,C1761-B1761,"No Order Needed")</f>
        <v>7</v>
      </c>
      <c r="H1761" s="13">
        <f t="shared" si="110"/>
        <v>17</v>
      </c>
      <c r="I1761" s="13" t="str">
        <f t="shared" si="111"/>
        <v>Reorder</v>
      </c>
    </row>
    <row r="1762" spans="1:9" x14ac:dyDescent="0.3">
      <c r="A1762" s="13" t="s">
        <v>3509</v>
      </c>
      <c r="B1762" s="13">
        <f>VLOOKUP(A1762,VLookup_Data,4,FALSE)</f>
        <v>140</v>
      </c>
      <c r="C1762" s="13">
        <f>_xlfn.XLOOKUP(A1762,Product_Name,Recorder_Level)</f>
        <v>0</v>
      </c>
      <c r="D1762" s="13">
        <f>IF(B1762&lt;=C1762,C1762-B1762,0)</f>
        <v>0</v>
      </c>
      <c r="E1762" s="13">
        <f t="shared" si="108"/>
        <v>0</v>
      </c>
      <c r="F1762" s="13">
        <f t="shared" si="109"/>
        <v>0</v>
      </c>
      <c r="G1762" s="13" t="str">
        <f>IF(B1762&lt;=C1762,C1762-B1762,"No Order Needed")</f>
        <v>No Order Needed</v>
      </c>
      <c r="H1762" s="13">
        <f t="shared" si="110"/>
        <v>0</v>
      </c>
      <c r="I1762" s="13" t="str">
        <f t="shared" si="111"/>
        <v>Ok</v>
      </c>
    </row>
    <row r="1763" spans="1:9" x14ac:dyDescent="0.3">
      <c r="A1763" s="13" t="s">
        <v>3511</v>
      </c>
      <c r="B1763" s="13">
        <f>VLOOKUP(A1763,VLookup_Data,4,FALSE)</f>
        <v>166</v>
      </c>
      <c r="C1763" s="13">
        <f>_xlfn.XLOOKUP(A1763,Product_Name,Recorder_Level)</f>
        <v>99</v>
      </c>
      <c r="D1763" s="13">
        <f>IF(B1763&lt;=C1763,C1763-B1763,0)</f>
        <v>0</v>
      </c>
      <c r="E1763" s="13">
        <f t="shared" si="108"/>
        <v>0</v>
      </c>
      <c r="F1763" s="13">
        <f t="shared" si="109"/>
        <v>0</v>
      </c>
      <c r="G1763" s="13" t="str">
        <f>IF(B1763&lt;=C1763,C1763-B1763,"No Order Needed")</f>
        <v>No Order Needed</v>
      </c>
      <c r="H1763" s="13">
        <f t="shared" si="110"/>
        <v>0</v>
      </c>
      <c r="I1763" s="13" t="str">
        <f t="shared" si="111"/>
        <v>Ok</v>
      </c>
    </row>
    <row r="1764" spans="1:9" x14ac:dyDescent="0.3">
      <c r="A1764" s="13" t="s">
        <v>1056</v>
      </c>
      <c r="B1764" s="13">
        <f>VLOOKUP(A1764,VLookup_Data,4,FALSE)</f>
        <v>182</v>
      </c>
      <c r="C1764" s="13">
        <f>_xlfn.XLOOKUP(A1764,Product_Name,Recorder_Level)</f>
        <v>45</v>
      </c>
      <c r="D1764" s="13">
        <f>IF(B1764&lt;=C1764,C1764-B1764,0)</f>
        <v>0</v>
      </c>
      <c r="E1764" s="13">
        <f t="shared" si="108"/>
        <v>0</v>
      </c>
      <c r="F1764" s="13">
        <f t="shared" si="109"/>
        <v>0</v>
      </c>
      <c r="G1764" s="13" t="str">
        <f>IF(B1764&lt;=C1764,C1764-B1764,"No Order Needed")</f>
        <v>No Order Needed</v>
      </c>
      <c r="H1764" s="13">
        <f t="shared" si="110"/>
        <v>0</v>
      </c>
      <c r="I1764" s="13" t="str">
        <f t="shared" si="111"/>
        <v>Ok</v>
      </c>
    </row>
    <row r="1765" spans="1:9" x14ac:dyDescent="0.3">
      <c r="A1765" s="13" t="s">
        <v>3514</v>
      </c>
      <c r="B1765" s="13">
        <f>VLOOKUP(A1765,VLookup_Data,4,FALSE)</f>
        <v>74</v>
      </c>
      <c r="C1765" s="13">
        <f>_xlfn.XLOOKUP(A1765,Product_Name,Recorder_Level)</f>
        <v>53</v>
      </c>
      <c r="D1765" s="13">
        <f>IF(B1765&lt;=C1765,C1765-B1765,0)</f>
        <v>0</v>
      </c>
      <c r="E1765" s="13">
        <f t="shared" si="108"/>
        <v>0</v>
      </c>
      <c r="F1765" s="13">
        <f t="shared" si="109"/>
        <v>0</v>
      </c>
      <c r="G1765" s="13" t="str">
        <f>IF(B1765&lt;=C1765,C1765-B1765,"No Order Needed")</f>
        <v>No Order Needed</v>
      </c>
      <c r="H1765" s="13">
        <f t="shared" si="110"/>
        <v>0</v>
      </c>
      <c r="I1765" s="13" t="str">
        <f t="shared" si="111"/>
        <v>Ok</v>
      </c>
    </row>
    <row r="1766" spans="1:9" x14ac:dyDescent="0.3">
      <c r="A1766" s="13" t="s">
        <v>3517</v>
      </c>
      <c r="B1766" s="13">
        <f>VLOOKUP(A1766,VLookup_Data,4,FALSE)</f>
        <v>80</v>
      </c>
      <c r="C1766" s="13">
        <f>_xlfn.XLOOKUP(A1766,Product_Name,Recorder_Level)</f>
        <v>40</v>
      </c>
      <c r="D1766" s="13">
        <f>IF(B1766&lt;=C1766,C1766-B1766,0)</f>
        <v>0</v>
      </c>
      <c r="E1766" s="13">
        <f t="shared" si="108"/>
        <v>0</v>
      </c>
      <c r="F1766" s="13">
        <f t="shared" si="109"/>
        <v>0</v>
      </c>
      <c r="G1766" s="13" t="str">
        <f>IF(B1766&lt;=C1766,C1766-B1766,"No Order Needed")</f>
        <v>No Order Needed</v>
      </c>
      <c r="H1766" s="13">
        <f t="shared" si="110"/>
        <v>0</v>
      </c>
      <c r="I1766" s="13" t="str">
        <f t="shared" si="111"/>
        <v>Ok</v>
      </c>
    </row>
    <row r="1767" spans="1:9" x14ac:dyDescent="0.3">
      <c r="A1767" s="13" t="s">
        <v>3519</v>
      </c>
      <c r="B1767" s="13">
        <f>VLOOKUP(A1767,VLookup_Data,4,FALSE)</f>
        <v>198</v>
      </c>
      <c r="C1767" s="13">
        <f>_xlfn.XLOOKUP(A1767,Product_Name,Recorder_Level)</f>
        <v>27</v>
      </c>
      <c r="D1767" s="13">
        <f>IF(B1767&lt;=C1767,C1767-B1767,0)</f>
        <v>0</v>
      </c>
      <c r="E1767" s="13">
        <f t="shared" si="108"/>
        <v>0</v>
      </c>
      <c r="F1767" s="13">
        <f t="shared" si="109"/>
        <v>0</v>
      </c>
      <c r="G1767" s="13" t="str">
        <f>IF(B1767&lt;=C1767,C1767-B1767,"No Order Needed")</f>
        <v>No Order Needed</v>
      </c>
      <c r="H1767" s="13">
        <f t="shared" si="110"/>
        <v>0</v>
      </c>
      <c r="I1767" s="13" t="str">
        <f t="shared" si="111"/>
        <v>Ok</v>
      </c>
    </row>
    <row r="1768" spans="1:9" x14ac:dyDescent="0.3">
      <c r="A1768" s="13" t="s">
        <v>3521</v>
      </c>
      <c r="B1768" s="13">
        <f>VLOOKUP(A1768,VLookup_Data,4,FALSE)</f>
        <v>40</v>
      </c>
      <c r="C1768" s="13">
        <f>_xlfn.XLOOKUP(A1768,Product_Name,Recorder_Level)</f>
        <v>94</v>
      </c>
      <c r="D1768" s="13">
        <f>IF(B1768&lt;=C1768,C1768-B1768,0)</f>
        <v>54</v>
      </c>
      <c r="E1768" s="13">
        <f t="shared" si="108"/>
        <v>54</v>
      </c>
      <c r="F1768" s="13">
        <f t="shared" si="109"/>
        <v>54</v>
      </c>
      <c r="G1768" s="13">
        <f>IF(B1768&lt;=C1768,C1768-B1768,"No Order Needed")</f>
        <v>54</v>
      </c>
      <c r="H1768" s="13">
        <f t="shared" si="110"/>
        <v>64</v>
      </c>
      <c r="I1768" s="13" t="str">
        <f t="shared" si="111"/>
        <v>Reorder</v>
      </c>
    </row>
    <row r="1769" spans="1:9" x14ac:dyDescent="0.3">
      <c r="A1769" s="13" t="s">
        <v>3524</v>
      </c>
      <c r="B1769" s="13">
        <f>VLOOKUP(A1769,VLookup_Data,4,FALSE)</f>
        <v>69</v>
      </c>
      <c r="C1769" s="13">
        <f>_xlfn.XLOOKUP(A1769,Product_Name,Recorder_Level)</f>
        <v>48</v>
      </c>
      <c r="D1769" s="13">
        <f>IF(B1769&lt;=C1769,C1769-B1769,0)</f>
        <v>0</v>
      </c>
      <c r="E1769" s="13">
        <f t="shared" si="108"/>
        <v>0</v>
      </c>
      <c r="F1769" s="13">
        <f t="shared" si="109"/>
        <v>0</v>
      </c>
      <c r="G1769" s="13" t="str">
        <f>IF(B1769&lt;=C1769,C1769-B1769,"No Order Needed")</f>
        <v>No Order Needed</v>
      </c>
      <c r="H1769" s="13">
        <f t="shared" si="110"/>
        <v>0</v>
      </c>
      <c r="I1769" s="13" t="str">
        <f t="shared" si="111"/>
        <v>Ok</v>
      </c>
    </row>
    <row r="1770" spans="1:9" x14ac:dyDescent="0.3">
      <c r="A1770" s="13" t="s">
        <v>251</v>
      </c>
      <c r="B1770" s="13">
        <f>VLOOKUP(A1770,VLookup_Data,4,FALSE)</f>
        <v>94</v>
      </c>
      <c r="C1770" s="13">
        <f>_xlfn.XLOOKUP(A1770,Product_Name,Recorder_Level)</f>
        <v>65</v>
      </c>
      <c r="D1770" s="13">
        <f>IF(B1770&lt;=C1770,C1770-B1770,0)</f>
        <v>0</v>
      </c>
      <c r="E1770" s="13">
        <f t="shared" si="108"/>
        <v>0</v>
      </c>
      <c r="F1770" s="13">
        <f t="shared" si="109"/>
        <v>0</v>
      </c>
      <c r="G1770" s="13" t="str">
        <f>IF(B1770&lt;=C1770,C1770-B1770,"No Order Needed")</f>
        <v>No Order Needed</v>
      </c>
      <c r="H1770" s="13">
        <f t="shared" si="110"/>
        <v>0</v>
      </c>
      <c r="I1770" s="13" t="str">
        <f t="shared" si="111"/>
        <v>Ok</v>
      </c>
    </row>
    <row r="1771" spans="1:9" x14ac:dyDescent="0.3">
      <c r="A1771" s="13" t="s">
        <v>7586</v>
      </c>
      <c r="B1771" s="13">
        <f>VLOOKUP(A1771,VLookup_Data,4,FALSE)</f>
        <v>56</v>
      </c>
      <c r="C1771" s="13">
        <f>_xlfn.XLOOKUP(A1771,Product_Name,Recorder_Level)</f>
        <v>56</v>
      </c>
      <c r="D1771" s="13">
        <f>IF(B1771&lt;=C1771,C1771-B1771,0)</f>
        <v>0</v>
      </c>
      <c r="E1771" s="13">
        <f t="shared" si="108"/>
        <v>0</v>
      </c>
      <c r="F1771" s="13">
        <f t="shared" si="109"/>
        <v>0</v>
      </c>
      <c r="G1771" s="13">
        <f>IF(B1771&lt;=C1771,C1771-B1771,"No Order Needed")</f>
        <v>0</v>
      </c>
      <c r="H1771" s="13">
        <f t="shared" si="110"/>
        <v>10</v>
      </c>
      <c r="I1771" s="13" t="str">
        <f t="shared" si="111"/>
        <v>Reorder</v>
      </c>
    </row>
    <row r="1772" spans="1:9" x14ac:dyDescent="0.3">
      <c r="A1772" s="13" t="s">
        <v>3530</v>
      </c>
      <c r="B1772" s="13">
        <f>VLOOKUP(A1772,VLookup_Data,4,FALSE)</f>
        <v>192</v>
      </c>
      <c r="C1772" s="13">
        <f>_xlfn.XLOOKUP(A1772,Product_Name,Recorder_Level)</f>
        <v>25</v>
      </c>
      <c r="D1772" s="13">
        <f>IF(B1772&lt;=C1772,C1772-B1772,0)</f>
        <v>0</v>
      </c>
      <c r="E1772" s="13">
        <f t="shared" si="108"/>
        <v>0</v>
      </c>
      <c r="F1772" s="13">
        <f t="shared" si="109"/>
        <v>0</v>
      </c>
      <c r="G1772" s="13" t="str">
        <f>IF(B1772&lt;=C1772,C1772-B1772,"No Order Needed")</f>
        <v>No Order Needed</v>
      </c>
      <c r="H1772" s="13">
        <f t="shared" si="110"/>
        <v>0</v>
      </c>
      <c r="I1772" s="13" t="str">
        <f t="shared" si="111"/>
        <v>Ok</v>
      </c>
    </row>
    <row r="1773" spans="1:9" x14ac:dyDescent="0.3">
      <c r="A1773" s="13" t="s">
        <v>3532</v>
      </c>
      <c r="B1773" s="13">
        <f>VLOOKUP(A1773,VLookup_Data,4,FALSE)</f>
        <v>138</v>
      </c>
      <c r="C1773" s="13">
        <f>_xlfn.XLOOKUP(A1773,Product_Name,Recorder_Level)</f>
        <v>84</v>
      </c>
      <c r="D1773" s="13">
        <f>IF(B1773&lt;=C1773,C1773-B1773,0)</f>
        <v>0</v>
      </c>
      <c r="E1773" s="13">
        <f t="shared" si="108"/>
        <v>0</v>
      </c>
      <c r="F1773" s="13">
        <f t="shared" si="109"/>
        <v>0</v>
      </c>
      <c r="G1773" s="13" t="str">
        <f>IF(B1773&lt;=C1773,C1773-B1773,"No Order Needed")</f>
        <v>No Order Needed</v>
      </c>
      <c r="H1773" s="13">
        <f t="shared" si="110"/>
        <v>0</v>
      </c>
      <c r="I1773" s="13" t="str">
        <f t="shared" si="111"/>
        <v>Ok</v>
      </c>
    </row>
    <row r="1774" spans="1:9" x14ac:dyDescent="0.3">
      <c r="A1774" s="13" t="s">
        <v>3534</v>
      </c>
      <c r="B1774" s="13">
        <f>VLOOKUP(A1774,VLookup_Data,4,FALSE)</f>
        <v>51</v>
      </c>
      <c r="C1774" s="13">
        <f>_xlfn.XLOOKUP(A1774,Product_Name,Recorder_Level)</f>
        <v>86</v>
      </c>
      <c r="D1774" s="13">
        <f>IF(B1774&lt;=C1774,C1774-B1774,0)</f>
        <v>35</v>
      </c>
      <c r="E1774" s="13">
        <f t="shared" si="108"/>
        <v>35</v>
      </c>
      <c r="F1774" s="13">
        <f t="shared" si="109"/>
        <v>35</v>
      </c>
      <c r="G1774" s="13">
        <f>IF(B1774&lt;=C1774,C1774-B1774,"No Order Needed")</f>
        <v>35</v>
      </c>
      <c r="H1774" s="13">
        <f t="shared" si="110"/>
        <v>45</v>
      </c>
      <c r="I1774" s="13" t="str">
        <f t="shared" si="111"/>
        <v>Reorder</v>
      </c>
    </row>
    <row r="1775" spans="1:9" x14ac:dyDescent="0.3">
      <c r="A1775" s="13" t="s">
        <v>3536</v>
      </c>
      <c r="B1775" s="13">
        <f>VLOOKUP(A1775,VLookup_Data,4,FALSE)</f>
        <v>30</v>
      </c>
      <c r="C1775" s="13">
        <f>_xlfn.XLOOKUP(A1775,Product_Name,Recorder_Level)</f>
        <v>36</v>
      </c>
      <c r="D1775" s="13">
        <f>IF(B1775&lt;=C1775,C1775-B1775,0)</f>
        <v>6</v>
      </c>
      <c r="E1775" s="13">
        <f t="shared" si="108"/>
        <v>6</v>
      </c>
      <c r="F1775" s="13">
        <f t="shared" si="109"/>
        <v>6</v>
      </c>
      <c r="G1775" s="13">
        <f>IF(B1775&lt;=C1775,C1775-B1775,"No Order Needed")</f>
        <v>6</v>
      </c>
      <c r="H1775" s="13">
        <f t="shared" si="110"/>
        <v>16</v>
      </c>
      <c r="I1775" s="13" t="str">
        <f t="shared" si="111"/>
        <v>Reorder</v>
      </c>
    </row>
    <row r="1776" spans="1:9" x14ac:dyDescent="0.3">
      <c r="A1776" s="13" t="s">
        <v>3538</v>
      </c>
      <c r="B1776" s="13">
        <f>VLOOKUP(A1776,VLookup_Data,4,FALSE)</f>
        <v>152</v>
      </c>
      <c r="C1776" s="13">
        <f>_xlfn.XLOOKUP(A1776,Product_Name,Recorder_Level)</f>
        <v>21</v>
      </c>
      <c r="D1776" s="13">
        <f>IF(B1776&lt;=C1776,C1776-B1776,0)</f>
        <v>0</v>
      </c>
      <c r="E1776" s="13">
        <f t="shared" si="108"/>
        <v>0</v>
      </c>
      <c r="F1776" s="13">
        <f t="shared" si="109"/>
        <v>0</v>
      </c>
      <c r="G1776" s="13" t="str">
        <f>IF(B1776&lt;=C1776,C1776-B1776,"No Order Needed")</f>
        <v>No Order Needed</v>
      </c>
      <c r="H1776" s="13">
        <f t="shared" si="110"/>
        <v>0</v>
      </c>
      <c r="I1776" s="13" t="str">
        <f t="shared" si="111"/>
        <v>Ok</v>
      </c>
    </row>
    <row r="1777" spans="1:9" x14ac:dyDescent="0.3">
      <c r="A1777" s="13" t="s">
        <v>4514</v>
      </c>
      <c r="B1777" s="13">
        <f>VLOOKUP(A1777,VLookup_Data,4,FALSE)</f>
        <v>5</v>
      </c>
      <c r="C1777" s="13">
        <f>_xlfn.XLOOKUP(A1777,Product_Name,Recorder_Level)</f>
        <v>40</v>
      </c>
      <c r="D1777" s="13">
        <f>IF(B1777&lt;=C1777,C1777-B1777,0)</f>
        <v>35</v>
      </c>
      <c r="E1777" s="13">
        <f t="shared" si="108"/>
        <v>35</v>
      </c>
      <c r="F1777" s="13">
        <f t="shared" si="109"/>
        <v>35</v>
      </c>
      <c r="G1777" s="13">
        <f>IF(B1777&lt;=C1777,C1777-B1777,"No Order Needed")</f>
        <v>35</v>
      </c>
      <c r="H1777" s="13">
        <f t="shared" si="110"/>
        <v>45</v>
      </c>
      <c r="I1777" s="13" t="str">
        <f t="shared" si="111"/>
        <v>Reorder</v>
      </c>
    </row>
    <row r="1778" spans="1:9" x14ac:dyDescent="0.3">
      <c r="A1778" s="13" t="s">
        <v>3543</v>
      </c>
      <c r="B1778" s="13">
        <f>VLOOKUP(A1778,VLookup_Data,4,FALSE)</f>
        <v>160</v>
      </c>
      <c r="C1778" s="13">
        <f>_xlfn.XLOOKUP(A1778,Product_Name,Recorder_Level)</f>
        <v>33</v>
      </c>
      <c r="D1778" s="13">
        <f>IF(B1778&lt;=C1778,C1778-B1778,0)</f>
        <v>0</v>
      </c>
      <c r="E1778" s="13">
        <f t="shared" si="108"/>
        <v>0</v>
      </c>
      <c r="F1778" s="13">
        <f t="shared" si="109"/>
        <v>0</v>
      </c>
      <c r="G1778" s="13" t="str">
        <f>IF(B1778&lt;=C1778,C1778-B1778,"No Order Needed")</f>
        <v>No Order Needed</v>
      </c>
      <c r="H1778" s="13">
        <f t="shared" si="110"/>
        <v>0</v>
      </c>
      <c r="I1778" s="13" t="str">
        <f t="shared" si="111"/>
        <v>Ok</v>
      </c>
    </row>
    <row r="1779" spans="1:9" x14ac:dyDescent="0.3">
      <c r="A1779" s="13" t="s">
        <v>3545</v>
      </c>
      <c r="B1779" s="13">
        <f>VLOOKUP(A1779,VLookup_Data,4,FALSE)</f>
        <v>45</v>
      </c>
      <c r="C1779" s="13">
        <f>_xlfn.XLOOKUP(A1779,Product_Name,Recorder_Level)</f>
        <v>35</v>
      </c>
      <c r="D1779" s="13">
        <f>IF(B1779&lt;=C1779,C1779-B1779,0)</f>
        <v>0</v>
      </c>
      <c r="E1779" s="13">
        <f t="shared" si="108"/>
        <v>0</v>
      </c>
      <c r="F1779" s="13">
        <f t="shared" si="109"/>
        <v>0</v>
      </c>
      <c r="G1779" s="13" t="str">
        <f>IF(B1779&lt;=C1779,C1779-B1779,"No Order Needed")</f>
        <v>No Order Needed</v>
      </c>
      <c r="H1779" s="13">
        <f t="shared" si="110"/>
        <v>0</v>
      </c>
      <c r="I1779" s="13" t="str">
        <f t="shared" si="111"/>
        <v>Ok</v>
      </c>
    </row>
    <row r="1780" spans="1:9" x14ac:dyDescent="0.3">
      <c r="A1780" s="13" t="s">
        <v>3547</v>
      </c>
      <c r="B1780" s="13">
        <f>VLOOKUP(A1780,VLookup_Data,4,FALSE)</f>
        <v>156</v>
      </c>
      <c r="C1780" s="13">
        <f>_xlfn.XLOOKUP(A1780,Product_Name,Recorder_Level)</f>
        <v>27</v>
      </c>
      <c r="D1780" s="13">
        <f>IF(B1780&lt;=C1780,C1780-B1780,0)</f>
        <v>0</v>
      </c>
      <c r="E1780" s="13">
        <f t="shared" si="108"/>
        <v>0</v>
      </c>
      <c r="F1780" s="13">
        <f t="shared" si="109"/>
        <v>0</v>
      </c>
      <c r="G1780" s="13" t="str">
        <f>IF(B1780&lt;=C1780,C1780-B1780,"No Order Needed")</f>
        <v>No Order Needed</v>
      </c>
      <c r="H1780" s="13">
        <f t="shared" si="110"/>
        <v>0</v>
      </c>
      <c r="I1780" s="13" t="str">
        <f t="shared" si="111"/>
        <v>Ok</v>
      </c>
    </row>
    <row r="1781" spans="1:9" x14ac:dyDescent="0.3">
      <c r="A1781" s="13" t="s">
        <v>3549</v>
      </c>
      <c r="B1781" s="13">
        <f>VLOOKUP(A1781,VLookup_Data,4,FALSE)</f>
        <v>0</v>
      </c>
      <c r="C1781" s="13">
        <f>_xlfn.XLOOKUP(A1781,Product_Name,Recorder_Level)</f>
        <v>93</v>
      </c>
      <c r="D1781" s="13">
        <f>IF(B1781&lt;=C1781,C1781-B1781,0)</f>
        <v>93</v>
      </c>
      <c r="E1781" s="13">
        <f t="shared" si="108"/>
        <v>93</v>
      </c>
      <c r="F1781" s="13">
        <f t="shared" si="109"/>
        <v>93</v>
      </c>
      <c r="G1781" s="13">
        <f>IF(B1781&lt;=C1781,C1781-B1781,"No Order Needed")</f>
        <v>93</v>
      </c>
      <c r="H1781" s="13">
        <f t="shared" si="110"/>
        <v>103</v>
      </c>
      <c r="I1781" s="13" t="str">
        <f t="shared" si="111"/>
        <v>Urgent</v>
      </c>
    </row>
    <row r="1782" spans="1:9" x14ac:dyDescent="0.3">
      <c r="A1782" s="13" t="s">
        <v>1549</v>
      </c>
      <c r="B1782" s="13">
        <f>VLOOKUP(A1782,VLookup_Data,4,FALSE)</f>
        <v>90</v>
      </c>
      <c r="C1782" s="13">
        <f>_xlfn.XLOOKUP(A1782,Product_Name,Recorder_Level)</f>
        <v>32</v>
      </c>
      <c r="D1782" s="13">
        <f>IF(B1782&lt;=C1782,C1782-B1782,0)</f>
        <v>0</v>
      </c>
      <c r="E1782" s="13">
        <f t="shared" si="108"/>
        <v>0</v>
      </c>
      <c r="F1782" s="13">
        <f t="shared" si="109"/>
        <v>0</v>
      </c>
      <c r="G1782" s="13" t="str">
        <f>IF(B1782&lt;=C1782,C1782-B1782,"No Order Needed")</f>
        <v>No Order Needed</v>
      </c>
      <c r="H1782" s="13">
        <f t="shared" si="110"/>
        <v>0</v>
      </c>
      <c r="I1782" s="13" t="str">
        <f t="shared" si="111"/>
        <v>Ok</v>
      </c>
    </row>
    <row r="1783" spans="1:9" x14ac:dyDescent="0.3">
      <c r="A1783" s="13" t="s">
        <v>3552</v>
      </c>
      <c r="B1783" s="13">
        <f>VLOOKUP(A1783,VLookup_Data,4,FALSE)</f>
        <v>154</v>
      </c>
      <c r="C1783" s="13">
        <f>_xlfn.XLOOKUP(A1783,Product_Name,Recorder_Level)</f>
        <v>97</v>
      </c>
      <c r="D1783" s="13">
        <f>IF(B1783&lt;=C1783,C1783-B1783,0)</f>
        <v>0</v>
      </c>
      <c r="E1783" s="13">
        <f t="shared" si="108"/>
        <v>0</v>
      </c>
      <c r="F1783" s="13">
        <f t="shared" si="109"/>
        <v>0</v>
      </c>
      <c r="G1783" s="13" t="str">
        <f>IF(B1783&lt;=C1783,C1783-B1783,"No Order Needed")</f>
        <v>No Order Needed</v>
      </c>
      <c r="H1783" s="13">
        <f t="shared" si="110"/>
        <v>0</v>
      </c>
      <c r="I1783" s="13" t="str">
        <f t="shared" si="111"/>
        <v>Ok</v>
      </c>
    </row>
    <row r="1784" spans="1:9" x14ac:dyDescent="0.3">
      <c r="A1784" s="13" t="s">
        <v>3554</v>
      </c>
      <c r="B1784" s="13">
        <f>VLOOKUP(A1784,VLookup_Data,4,FALSE)</f>
        <v>114</v>
      </c>
      <c r="C1784" s="13">
        <f>_xlfn.XLOOKUP(A1784,Product_Name,Recorder_Level)</f>
        <v>82</v>
      </c>
      <c r="D1784" s="13">
        <f>IF(B1784&lt;=C1784,C1784-B1784,0)</f>
        <v>0</v>
      </c>
      <c r="E1784" s="13">
        <f t="shared" si="108"/>
        <v>0</v>
      </c>
      <c r="F1784" s="13">
        <f t="shared" si="109"/>
        <v>0</v>
      </c>
      <c r="G1784" s="13" t="str">
        <f>IF(B1784&lt;=C1784,C1784-B1784,"No Order Needed")</f>
        <v>No Order Needed</v>
      </c>
      <c r="H1784" s="13">
        <f t="shared" si="110"/>
        <v>0</v>
      </c>
      <c r="I1784" s="13" t="str">
        <f t="shared" si="111"/>
        <v>Ok</v>
      </c>
    </row>
    <row r="1785" spans="1:9" x14ac:dyDescent="0.3">
      <c r="A1785" s="13" t="s">
        <v>1365</v>
      </c>
      <c r="B1785" s="13">
        <f>VLOOKUP(A1785,VLookup_Data,4,FALSE)</f>
        <v>108</v>
      </c>
      <c r="C1785" s="13">
        <f>_xlfn.XLOOKUP(A1785,Product_Name,Recorder_Level)</f>
        <v>31</v>
      </c>
      <c r="D1785" s="13">
        <f>IF(B1785&lt;=C1785,C1785-B1785,0)</f>
        <v>0</v>
      </c>
      <c r="E1785" s="13">
        <f t="shared" si="108"/>
        <v>0</v>
      </c>
      <c r="F1785" s="13">
        <f t="shared" si="109"/>
        <v>0</v>
      </c>
      <c r="G1785" s="13" t="str">
        <f>IF(B1785&lt;=C1785,C1785-B1785,"No Order Needed")</f>
        <v>No Order Needed</v>
      </c>
      <c r="H1785" s="13">
        <f t="shared" si="110"/>
        <v>0</v>
      </c>
      <c r="I1785" s="13" t="str">
        <f t="shared" si="111"/>
        <v>Ok</v>
      </c>
    </row>
    <row r="1786" spans="1:9" x14ac:dyDescent="0.3">
      <c r="A1786" s="13" t="s">
        <v>3557</v>
      </c>
      <c r="B1786" s="13">
        <f>VLOOKUP(A1786,VLookup_Data,4,FALSE)</f>
        <v>144</v>
      </c>
      <c r="C1786" s="13">
        <f>_xlfn.XLOOKUP(A1786,Product_Name,Recorder_Level)</f>
        <v>59</v>
      </c>
      <c r="D1786" s="13">
        <f>IF(B1786&lt;=C1786,C1786-B1786,0)</f>
        <v>0</v>
      </c>
      <c r="E1786" s="13">
        <f t="shared" si="108"/>
        <v>0</v>
      </c>
      <c r="F1786" s="13">
        <f t="shared" si="109"/>
        <v>0</v>
      </c>
      <c r="G1786" s="13" t="str">
        <f>IF(B1786&lt;=C1786,C1786-B1786,"No Order Needed")</f>
        <v>No Order Needed</v>
      </c>
      <c r="H1786" s="13">
        <f t="shared" si="110"/>
        <v>0</v>
      </c>
      <c r="I1786" s="13" t="str">
        <f t="shared" si="111"/>
        <v>Ok</v>
      </c>
    </row>
    <row r="1787" spans="1:9" x14ac:dyDescent="0.3">
      <c r="A1787" s="13" t="s">
        <v>3559</v>
      </c>
      <c r="B1787" s="13">
        <f>VLOOKUP(A1787,VLookup_Data,4,FALSE)</f>
        <v>86</v>
      </c>
      <c r="C1787" s="13">
        <f>_xlfn.XLOOKUP(A1787,Product_Name,Recorder_Level)</f>
        <v>83</v>
      </c>
      <c r="D1787" s="13">
        <f>IF(B1787&lt;=C1787,C1787-B1787,0)</f>
        <v>0</v>
      </c>
      <c r="E1787" s="13">
        <f t="shared" si="108"/>
        <v>0</v>
      </c>
      <c r="F1787" s="13">
        <f t="shared" si="109"/>
        <v>0</v>
      </c>
      <c r="G1787" s="13" t="str">
        <f>IF(B1787&lt;=C1787,C1787-B1787,"No Order Needed")</f>
        <v>No Order Needed</v>
      </c>
      <c r="H1787" s="13">
        <f t="shared" si="110"/>
        <v>7</v>
      </c>
      <c r="I1787" s="13" t="str">
        <f t="shared" si="111"/>
        <v>Ok</v>
      </c>
    </row>
    <row r="1788" spans="1:9" x14ac:dyDescent="0.3">
      <c r="A1788" s="13" t="s">
        <v>3436</v>
      </c>
      <c r="B1788" s="13">
        <f>VLOOKUP(A1788,VLookup_Data,4,FALSE)</f>
        <v>74</v>
      </c>
      <c r="C1788" s="13">
        <f>_xlfn.XLOOKUP(A1788,Product_Name,Recorder_Level)</f>
        <v>75</v>
      </c>
      <c r="D1788" s="13">
        <f>IF(B1788&lt;=C1788,C1788-B1788,0)</f>
        <v>1</v>
      </c>
      <c r="E1788" s="13">
        <f t="shared" si="108"/>
        <v>1</v>
      </c>
      <c r="F1788" s="13">
        <f t="shared" si="109"/>
        <v>1</v>
      </c>
      <c r="G1788" s="13">
        <f>IF(B1788&lt;=C1788,C1788-B1788,"No Order Needed")</f>
        <v>1</v>
      </c>
      <c r="H1788" s="13">
        <f t="shared" si="110"/>
        <v>11</v>
      </c>
      <c r="I1788" s="13" t="str">
        <f t="shared" si="111"/>
        <v>Reorder</v>
      </c>
    </row>
    <row r="1789" spans="1:9" x14ac:dyDescent="0.3">
      <c r="A1789" s="13" t="s">
        <v>2932</v>
      </c>
      <c r="B1789" s="13">
        <f>VLOOKUP(A1789,VLookup_Data,4,FALSE)</f>
        <v>22</v>
      </c>
      <c r="C1789" s="13">
        <f>_xlfn.XLOOKUP(A1789,Product_Name,Recorder_Level)</f>
        <v>46</v>
      </c>
      <c r="D1789" s="13">
        <f>IF(B1789&lt;=C1789,C1789-B1789,0)</f>
        <v>24</v>
      </c>
      <c r="E1789" s="13">
        <f t="shared" si="108"/>
        <v>24</v>
      </c>
      <c r="F1789" s="13">
        <f t="shared" si="109"/>
        <v>24</v>
      </c>
      <c r="G1789" s="13">
        <f>IF(B1789&lt;=C1789,C1789-B1789,"No Order Needed")</f>
        <v>24</v>
      </c>
      <c r="H1789" s="13">
        <f t="shared" si="110"/>
        <v>34</v>
      </c>
      <c r="I1789" s="13" t="str">
        <f t="shared" si="111"/>
        <v>Reorder</v>
      </c>
    </row>
    <row r="1790" spans="1:9" x14ac:dyDescent="0.3">
      <c r="A1790" s="13" t="s">
        <v>3563</v>
      </c>
      <c r="B1790" s="13">
        <f>VLOOKUP(A1790,VLookup_Data,4,FALSE)</f>
        <v>36</v>
      </c>
      <c r="C1790" s="13">
        <f>_xlfn.XLOOKUP(A1790,Product_Name,Recorder_Level)</f>
        <v>25</v>
      </c>
      <c r="D1790" s="13">
        <f>IF(B1790&lt;=C1790,C1790-B1790,0)</f>
        <v>0</v>
      </c>
      <c r="E1790" s="13">
        <f t="shared" si="108"/>
        <v>0</v>
      </c>
      <c r="F1790" s="13">
        <f t="shared" si="109"/>
        <v>0</v>
      </c>
      <c r="G1790" s="13" t="str">
        <f>IF(B1790&lt;=C1790,C1790-B1790,"No Order Needed")</f>
        <v>No Order Needed</v>
      </c>
      <c r="H1790" s="13">
        <f t="shared" si="110"/>
        <v>0</v>
      </c>
      <c r="I1790" s="13" t="str">
        <f t="shared" si="111"/>
        <v>Ok</v>
      </c>
    </row>
    <row r="1791" spans="1:9" x14ac:dyDescent="0.3">
      <c r="A1791" s="13" t="s">
        <v>7511</v>
      </c>
      <c r="B1791" s="13">
        <f>VLOOKUP(A1791,VLookup_Data,4,FALSE)</f>
        <v>21</v>
      </c>
      <c r="C1791" s="13">
        <f>_xlfn.XLOOKUP(A1791,Product_Name,Recorder_Level)</f>
        <v>44</v>
      </c>
      <c r="D1791" s="13">
        <f>IF(B1791&lt;=C1791,C1791-B1791,0)</f>
        <v>23</v>
      </c>
      <c r="E1791" s="13">
        <f t="shared" si="108"/>
        <v>23</v>
      </c>
      <c r="F1791" s="13">
        <f t="shared" si="109"/>
        <v>23</v>
      </c>
      <c r="G1791" s="13">
        <f>IF(B1791&lt;=C1791,C1791-B1791,"No Order Needed")</f>
        <v>23</v>
      </c>
      <c r="H1791" s="13">
        <f t="shared" si="110"/>
        <v>33</v>
      </c>
      <c r="I1791" s="13" t="str">
        <f t="shared" si="111"/>
        <v>Reorder</v>
      </c>
    </row>
    <row r="1792" spans="1:9" x14ac:dyDescent="0.3">
      <c r="A1792" s="13" t="s">
        <v>1881</v>
      </c>
      <c r="B1792" s="13">
        <f>VLOOKUP(A1792,VLookup_Data,4,FALSE)</f>
        <v>61</v>
      </c>
      <c r="C1792" s="13">
        <f>_xlfn.XLOOKUP(A1792,Product_Name,Recorder_Level)</f>
        <v>36</v>
      </c>
      <c r="D1792" s="13">
        <f>IF(B1792&lt;=C1792,C1792-B1792,0)</f>
        <v>0</v>
      </c>
      <c r="E1792" s="13">
        <f t="shared" si="108"/>
        <v>0</v>
      </c>
      <c r="F1792" s="13">
        <f t="shared" si="109"/>
        <v>0</v>
      </c>
      <c r="G1792" s="13" t="str">
        <f>IF(B1792&lt;=C1792,C1792-B1792,"No Order Needed")</f>
        <v>No Order Needed</v>
      </c>
      <c r="H1792" s="13">
        <f t="shared" si="110"/>
        <v>0</v>
      </c>
      <c r="I1792" s="13" t="str">
        <f t="shared" si="111"/>
        <v>Ok</v>
      </c>
    </row>
    <row r="1793" spans="1:9" x14ac:dyDescent="0.3">
      <c r="A1793" s="13" t="s">
        <v>3568</v>
      </c>
      <c r="B1793" s="13">
        <f>VLOOKUP(A1793,VLookup_Data,4,FALSE)</f>
        <v>197</v>
      </c>
      <c r="C1793" s="13">
        <f>_xlfn.XLOOKUP(A1793,Product_Name,Recorder_Level)</f>
        <v>84</v>
      </c>
      <c r="D1793" s="13">
        <f>IF(B1793&lt;=C1793,C1793-B1793,0)</f>
        <v>0</v>
      </c>
      <c r="E1793" s="13">
        <f t="shared" si="108"/>
        <v>0</v>
      </c>
      <c r="F1793" s="13">
        <f t="shared" si="109"/>
        <v>0</v>
      </c>
      <c r="G1793" s="13" t="str">
        <f>IF(B1793&lt;=C1793,C1793-B1793,"No Order Needed")</f>
        <v>No Order Needed</v>
      </c>
      <c r="H1793" s="13">
        <f t="shared" si="110"/>
        <v>0</v>
      </c>
      <c r="I1793" s="13" t="str">
        <f t="shared" si="111"/>
        <v>Ok</v>
      </c>
    </row>
    <row r="1794" spans="1:9" x14ac:dyDescent="0.3">
      <c r="A1794" s="13" t="s">
        <v>7587</v>
      </c>
      <c r="B1794" s="13">
        <f>VLOOKUP(A1794,VLookup_Data,4,FALSE)</f>
        <v>185</v>
      </c>
      <c r="C1794" s="13">
        <f>_xlfn.XLOOKUP(A1794,Product_Name,Recorder_Level)</f>
        <v>95</v>
      </c>
      <c r="D1794" s="13">
        <f>IF(B1794&lt;=C1794,C1794-B1794,0)</f>
        <v>0</v>
      </c>
      <c r="E1794" s="13">
        <f t="shared" si="108"/>
        <v>0</v>
      </c>
      <c r="F1794" s="13">
        <f t="shared" si="109"/>
        <v>0</v>
      </c>
      <c r="G1794" s="13" t="str">
        <f>IF(B1794&lt;=C1794,C1794-B1794,"No Order Needed")</f>
        <v>No Order Needed</v>
      </c>
      <c r="H1794" s="13">
        <f t="shared" si="110"/>
        <v>0</v>
      </c>
      <c r="I1794" s="13" t="str">
        <f t="shared" si="111"/>
        <v>Ok</v>
      </c>
    </row>
    <row r="1795" spans="1:9" x14ac:dyDescent="0.3">
      <c r="A1795" s="13" t="s">
        <v>3573</v>
      </c>
      <c r="B1795" s="13">
        <f>VLOOKUP(A1795,VLookup_Data,4,FALSE)</f>
        <v>183</v>
      </c>
      <c r="C1795" s="13">
        <f>_xlfn.XLOOKUP(A1795,Product_Name,Recorder_Level)</f>
        <v>43</v>
      </c>
      <c r="D1795" s="13">
        <f>IF(B1795&lt;=C1795,C1795-B1795,0)</f>
        <v>0</v>
      </c>
      <c r="E1795" s="13">
        <f t="shared" ref="E1795:E1858" si="112">IF(C1795-B1795&gt;0,C1795-B1795,0)</f>
        <v>0</v>
      </c>
      <c r="F1795" s="13">
        <f t="shared" ref="F1795:F1858" si="113">MAX(C1795-B1795,0)</f>
        <v>0</v>
      </c>
      <c r="G1795" s="13" t="str">
        <f>IF(B1795&lt;=C1795,C1795-B1795,"No Order Needed")</f>
        <v>No Order Needed</v>
      </c>
      <c r="H1795" s="13">
        <f t="shared" ref="H1795:H1858" si="114">MAX((C1795-B1795)+10,0)</f>
        <v>0</v>
      </c>
      <c r="I1795" s="13" t="str">
        <f t="shared" ref="I1795:I1858" si="115">IF(B1795=0,"Urgent",IF(B1795&lt;=C1795,"Reorder","Ok"))</f>
        <v>Ok</v>
      </c>
    </row>
    <row r="1796" spans="1:9" x14ac:dyDescent="0.3">
      <c r="A1796" s="13" t="s">
        <v>3575</v>
      </c>
      <c r="B1796" s="13">
        <f>VLOOKUP(A1796,VLookup_Data,4,FALSE)</f>
        <v>54</v>
      </c>
      <c r="C1796" s="13">
        <f>_xlfn.XLOOKUP(A1796,Product_Name,Recorder_Level)</f>
        <v>29</v>
      </c>
      <c r="D1796" s="13">
        <f>IF(B1796&lt;=C1796,C1796-B1796,0)</f>
        <v>0</v>
      </c>
      <c r="E1796" s="13">
        <f t="shared" si="112"/>
        <v>0</v>
      </c>
      <c r="F1796" s="13">
        <f t="shared" si="113"/>
        <v>0</v>
      </c>
      <c r="G1796" s="13" t="str">
        <f>IF(B1796&lt;=C1796,C1796-B1796,"No Order Needed")</f>
        <v>No Order Needed</v>
      </c>
      <c r="H1796" s="13">
        <f t="shared" si="114"/>
        <v>0</v>
      </c>
      <c r="I1796" s="13" t="str">
        <f t="shared" si="115"/>
        <v>Ok</v>
      </c>
    </row>
    <row r="1797" spans="1:9" x14ac:dyDescent="0.3">
      <c r="A1797" s="13" t="s">
        <v>3577</v>
      </c>
      <c r="B1797" s="13">
        <f>VLOOKUP(A1797,VLookup_Data,4,FALSE)</f>
        <v>14</v>
      </c>
      <c r="C1797" s="13">
        <f>_xlfn.XLOOKUP(A1797,Product_Name,Recorder_Level)</f>
        <v>22</v>
      </c>
      <c r="D1797" s="13">
        <f>IF(B1797&lt;=C1797,C1797-B1797,0)</f>
        <v>8</v>
      </c>
      <c r="E1797" s="13">
        <f t="shared" si="112"/>
        <v>8</v>
      </c>
      <c r="F1797" s="13">
        <f t="shared" si="113"/>
        <v>8</v>
      </c>
      <c r="G1797" s="13">
        <f>IF(B1797&lt;=C1797,C1797-B1797,"No Order Needed")</f>
        <v>8</v>
      </c>
      <c r="H1797" s="13">
        <f t="shared" si="114"/>
        <v>18</v>
      </c>
      <c r="I1797" s="13" t="str">
        <f t="shared" si="115"/>
        <v>Reorder</v>
      </c>
    </row>
    <row r="1798" spans="1:9" x14ac:dyDescent="0.3">
      <c r="A1798" s="13" t="s">
        <v>3579</v>
      </c>
      <c r="B1798" s="13">
        <f>VLOOKUP(A1798,VLookup_Data,4,FALSE)</f>
        <v>62</v>
      </c>
      <c r="C1798" s="13">
        <f>_xlfn.XLOOKUP(A1798,Product_Name,Recorder_Level)</f>
        <v>94</v>
      </c>
      <c r="D1798" s="13">
        <f>IF(B1798&lt;=C1798,C1798-B1798,0)</f>
        <v>32</v>
      </c>
      <c r="E1798" s="13">
        <f t="shared" si="112"/>
        <v>32</v>
      </c>
      <c r="F1798" s="13">
        <f t="shared" si="113"/>
        <v>32</v>
      </c>
      <c r="G1798" s="13">
        <f>IF(B1798&lt;=C1798,C1798-B1798,"No Order Needed")</f>
        <v>32</v>
      </c>
      <c r="H1798" s="13">
        <f t="shared" si="114"/>
        <v>42</v>
      </c>
      <c r="I1798" s="13" t="str">
        <f t="shared" si="115"/>
        <v>Reorder</v>
      </c>
    </row>
    <row r="1799" spans="1:9" x14ac:dyDescent="0.3">
      <c r="A1799" s="13" t="s">
        <v>2532</v>
      </c>
      <c r="B1799" s="13">
        <f>VLOOKUP(A1799,VLookup_Data,4,FALSE)</f>
        <v>65</v>
      </c>
      <c r="C1799" s="13">
        <f>_xlfn.XLOOKUP(A1799,Product_Name,Recorder_Level)</f>
        <v>59</v>
      </c>
      <c r="D1799" s="13">
        <f>IF(B1799&lt;=C1799,C1799-B1799,0)</f>
        <v>0</v>
      </c>
      <c r="E1799" s="13">
        <f t="shared" si="112"/>
        <v>0</v>
      </c>
      <c r="F1799" s="13">
        <f t="shared" si="113"/>
        <v>0</v>
      </c>
      <c r="G1799" s="13" t="str">
        <f>IF(B1799&lt;=C1799,C1799-B1799,"No Order Needed")</f>
        <v>No Order Needed</v>
      </c>
      <c r="H1799" s="13">
        <f t="shared" si="114"/>
        <v>4</v>
      </c>
      <c r="I1799" s="13" t="str">
        <f t="shared" si="115"/>
        <v>Ok</v>
      </c>
    </row>
    <row r="1800" spans="1:9" x14ac:dyDescent="0.3">
      <c r="A1800" s="13" t="s">
        <v>3582</v>
      </c>
      <c r="B1800" s="13">
        <f>VLOOKUP(A1800,VLookup_Data,4,FALSE)</f>
        <v>142</v>
      </c>
      <c r="C1800" s="13">
        <f>_xlfn.XLOOKUP(A1800,Product_Name,Recorder_Level)</f>
        <v>37</v>
      </c>
      <c r="D1800" s="13">
        <f>IF(B1800&lt;=C1800,C1800-B1800,0)</f>
        <v>0</v>
      </c>
      <c r="E1800" s="13">
        <f t="shared" si="112"/>
        <v>0</v>
      </c>
      <c r="F1800" s="13">
        <f t="shared" si="113"/>
        <v>0</v>
      </c>
      <c r="G1800" s="13" t="str">
        <f>IF(B1800&lt;=C1800,C1800-B1800,"No Order Needed")</f>
        <v>No Order Needed</v>
      </c>
      <c r="H1800" s="13">
        <f t="shared" si="114"/>
        <v>0</v>
      </c>
      <c r="I1800" s="13" t="str">
        <f t="shared" si="115"/>
        <v>Ok</v>
      </c>
    </row>
    <row r="1801" spans="1:9" x14ac:dyDescent="0.3">
      <c r="A1801" s="13" t="s">
        <v>3584</v>
      </c>
      <c r="B1801" s="13">
        <f>VLOOKUP(A1801,VLookup_Data,4,FALSE)</f>
        <v>1</v>
      </c>
      <c r="C1801" s="13">
        <f>_xlfn.XLOOKUP(A1801,Product_Name,Recorder_Level)</f>
        <v>62</v>
      </c>
      <c r="D1801" s="13">
        <f>IF(B1801&lt;=C1801,C1801-B1801,0)</f>
        <v>61</v>
      </c>
      <c r="E1801" s="13">
        <f t="shared" si="112"/>
        <v>61</v>
      </c>
      <c r="F1801" s="13">
        <f t="shared" si="113"/>
        <v>61</v>
      </c>
      <c r="G1801" s="13">
        <f>IF(B1801&lt;=C1801,C1801-B1801,"No Order Needed")</f>
        <v>61</v>
      </c>
      <c r="H1801" s="13">
        <f t="shared" si="114"/>
        <v>71</v>
      </c>
      <c r="I1801" s="13" t="str">
        <f t="shared" si="115"/>
        <v>Reorder</v>
      </c>
    </row>
    <row r="1802" spans="1:9" x14ac:dyDescent="0.3">
      <c r="A1802" s="13" t="s">
        <v>506</v>
      </c>
      <c r="B1802" s="13">
        <f>VLOOKUP(A1802,VLookup_Data,4,FALSE)</f>
        <v>10</v>
      </c>
      <c r="C1802" s="13">
        <f>_xlfn.XLOOKUP(A1802,Product_Name,Recorder_Level)</f>
        <v>42</v>
      </c>
      <c r="D1802" s="13">
        <f>IF(B1802&lt;=C1802,C1802-B1802,0)</f>
        <v>32</v>
      </c>
      <c r="E1802" s="13">
        <f t="shared" si="112"/>
        <v>32</v>
      </c>
      <c r="F1802" s="13">
        <f t="shared" si="113"/>
        <v>32</v>
      </c>
      <c r="G1802" s="13">
        <f>IF(B1802&lt;=C1802,C1802-B1802,"No Order Needed")</f>
        <v>32</v>
      </c>
      <c r="H1802" s="13">
        <f t="shared" si="114"/>
        <v>42</v>
      </c>
      <c r="I1802" s="13" t="str">
        <f t="shared" si="115"/>
        <v>Reorder</v>
      </c>
    </row>
    <row r="1803" spans="1:9" x14ac:dyDescent="0.3">
      <c r="A1803" s="13" t="s">
        <v>4581</v>
      </c>
      <c r="B1803" s="13">
        <f>VLOOKUP(A1803,VLookup_Data,4,FALSE)</f>
        <v>129</v>
      </c>
      <c r="C1803" s="13">
        <f>_xlfn.XLOOKUP(A1803,Product_Name,Recorder_Level)</f>
        <v>39</v>
      </c>
      <c r="D1803" s="13">
        <f>IF(B1803&lt;=C1803,C1803-B1803,0)</f>
        <v>0</v>
      </c>
      <c r="E1803" s="13">
        <f t="shared" si="112"/>
        <v>0</v>
      </c>
      <c r="F1803" s="13">
        <f t="shared" si="113"/>
        <v>0</v>
      </c>
      <c r="G1803" s="13" t="str">
        <f>IF(B1803&lt;=C1803,C1803-B1803,"No Order Needed")</f>
        <v>No Order Needed</v>
      </c>
      <c r="H1803" s="13">
        <f t="shared" si="114"/>
        <v>0</v>
      </c>
      <c r="I1803" s="13" t="str">
        <f t="shared" si="115"/>
        <v>Ok</v>
      </c>
    </row>
    <row r="1804" spans="1:9" x14ac:dyDescent="0.3">
      <c r="A1804" s="13" t="s">
        <v>3589</v>
      </c>
      <c r="B1804" s="13">
        <f>VLOOKUP(A1804,VLookup_Data,4,FALSE)</f>
        <v>147</v>
      </c>
      <c r="C1804" s="13">
        <f>_xlfn.XLOOKUP(A1804,Product_Name,Recorder_Level)</f>
        <v>20</v>
      </c>
      <c r="D1804" s="13">
        <f>IF(B1804&lt;=C1804,C1804-B1804,0)</f>
        <v>0</v>
      </c>
      <c r="E1804" s="13">
        <f t="shared" si="112"/>
        <v>0</v>
      </c>
      <c r="F1804" s="13">
        <f t="shared" si="113"/>
        <v>0</v>
      </c>
      <c r="G1804" s="13" t="str">
        <f>IF(B1804&lt;=C1804,C1804-B1804,"No Order Needed")</f>
        <v>No Order Needed</v>
      </c>
      <c r="H1804" s="13">
        <f t="shared" si="114"/>
        <v>0</v>
      </c>
      <c r="I1804" s="13" t="str">
        <f t="shared" si="115"/>
        <v>Ok</v>
      </c>
    </row>
    <row r="1805" spans="1:9" x14ac:dyDescent="0.3">
      <c r="A1805" s="13" t="s">
        <v>3592</v>
      </c>
      <c r="B1805" s="13">
        <f>VLOOKUP(A1805,VLookup_Data,4,FALSE)</f>
        <v>187</v>
      </c>
      <c r="C1805" s="13">
        <f>_xlfn.XLOOKUP(A1805,Product_Name,Recorder_Level)</f>
        <v>74</v>
      </c>
      <c r="D1805" s="13">
        <f>IF(B1805&lt;=C1805,C1805-B1805,0)</f>
        <v>0</v>
      </c>
      <c r="E1805" s="13">
        <f t="shared" si="112"/>
        <v>0</v>
      </c>
      <c r="F1805" s="13">
        <f t="shared" si="113"/>
        <v>0</v>
      </c>
      <c r="G1805" s="13" t="str">
        <f>IF(B1805&lt;=C1805,C1805-B1805,"No Order Needed")</f>
        <v>No Order Needed</v>
      </c>
      <c r="H1805" s="13">
        <f t="shared" si="114"/>
        <v>0</v>
      </c>
      <c r="I1805" s="13" t="str">
        <f t="shared" si="115"/>
        <v>Ok</v>
      </c>
    </row>
    <row r="1806" spans="1:9" x14ac:dyDescent="0.3">
      <c r="A1806" s="13" t="s">
        <v>996</v>
      </c>
      <c r="B1806" s="13">
        <f>VLOOKUP(A1806,VLookup_Data,4,FALSE)</f>
        <v>74</v>
      </c>
      <c r="C1806" s="13">
        <f>_xlfn.XLOOKUP(A1806,Product_Name,Recorder_Level)</f>
        <v>86</v>
      </c>
      <c r="D1806" s="13">
        <f>IF(B1806&lt;=C1806,C1806-B1806,0)</f>
        <v>12</v>
      </c>
      <c r="E1806" s="13">
        <f t="shared" si="112"/>
        <v>12</v>
      </c>
      <c r="F1806" s="13">
        <f t="shared" si="113"/>
        <v>12</v>
      </c>
      <c r="G1806" s="13">
        <f>IF(B1806&lt;=C1806,C1806-B1806,"No Order Needed")</f>
        <v>12</v>
      </c>
      <c r="H1806" s="13">
        <f t="shared" si="114"/>
        <v>22</v>
      </c>
      <c r="I1806" s="13" t="str">
        <f t="shared" si="115"/>
        <v>Reorder</v>
      </c>
    </row>
    <row r="1807" spans="1:9" x14ac:dyDescent="0.3">
      <c r="A1807" s="13" t="s">
        <v>3596</v>
      </c>
      <c r="B1807" s="13">
        <f>VLOOKUP(A1807,VLookup_Data,4,FALSE)</f>
        <v>28</v>
      </c>
      <c r="C1807" s="13">
        <f>_xlfn.XLOOKUP(A1807,Product_Name,Recorder_Level)</f>
        <v>56</v>
      </c>
      <c r="D1807" s="13">
        <f>IF(B1807&lt;=C1807,C1807-B1807,0)</f>
        <v>28</v>
      </c>
      <c r="E1807" s="13">
        <f t="shared" si="112"/>
        <v>28</v>
      </c>
      <c r="F1807" s="13">
        <f t="shared" si="113"/>
        <v>28</v>
      </c>
      <c r="G1807" s="13">
        <f>IF(B1807&lt;=C1807,C1807-B1807,"No Order Needed")</f>
        <v>28</v>
      </c>
      <c r="H1807" s="13">
        <f t="shared" si="114"/>
        <v>38</v>
      </c>
      <c r="I1807" s="13" t="str">
        <f t="shared" si="115"/>
        <v>Reorder</v>
      </c>
    </row>
    <row r="1808" spans="1:9" x14ac:dyDescent="0.3">
      <c r="A1808" s="13" t="s">
        <v>3600</v>
      </c>
      <c r="B1808" s="13">
        <f>VLOOKUP(A1808,VLookup_Data,4,FALSE)</f>
        <v>114</v>
      </c>
      <c r="C1808" s="13">
        <f>_xlfn.XLOOKUP(A1808,Product_Name,Recorder_Level)</f>
        <v>20</v>
      </c>
      <c r="D1808" s="13">
        <f>IF(B1808&lt;=C1808,C1808-B1808,0)</f>
        <v>0</v>
      </c>
      <c r="E1808" s="13">
        <f t="shared" si="112"/>
        <v>0</v>
      </c>
      <c r="F1808" s="13">
        <f t="shared" si="113"/>
        <v>0</v>
      </c>
      <c r="G1808" s="13" t="str">
        <f>IF(B1808&lt;=C1808,C1808-B1808,"No Order Needed")</f>
        <v>No Order Needed</v>
      </c>
      <c r="H1808" s="13">
        <f t="shared" si="114"/>
        <v>0</v>
      </c>
      <c r="I1808" s="13" t="str">
        <f t="shared" si="115"/>
        <v>Ok</v>
      </c>
    </row>
    <row r="1809" spans="1:9" x14ac:dyDescent="0.3">
      <c r="A1809" s="13" t="s">
        <v>7588</v>
      </c>
      <c r="B1809" s="13">
        <f>VLOOKUP(A1809,VLookup_Data,4,FALSE)</f>
        <v>105</v>
      </c>
      <c r="C1809" s="13">
        <f>_xlfn.XLOOKUP(A1809,Product_Name,Recorder_Level)</f>
        <v>21</v>
      </c>
      <c r="D1809" s="13">
        <f>IF(B1809&lt;=C1809,C1809-B1809,0)</f>
        <v>0</v>
      </c>
      <c r="E1809" s="13">
        <f t="shared" si="112"/>
        <v>0</v>
      </c>
      <c r="F1809" s="13">
        <f t="shared" si="113"/>
        <v>0</v>
      </c>
      <c r="G1809" s="13" t="str">
        <f>IF(B1809&lt;=C1809,C1809-B1809,"No Order Needed")</f>
        <v>No Order Needed</v>
      </c>
      <c r="H1809" s="13">
        <f t="shared" si="114"/>
        <v>0</v>
      </c>
      <c r="I1809" s="13" t="str">
        <f t="shared" si="115"/>
        <v>Ok</v>
      </c>
    </row>
    <row r="1810" spans="1:9" x14ac:dyDescent="0.3">
      <c r="A1810" s="13" t="s">
        <v>3604</v>
      </c>
      <c r="B1810" s="13">
        <f>VLOOKUP(A1810,VLookup_Data,4,FALSE)</f>
        <v>198</v>
      </c>
      <c r="C1810" s="13">
        <f>_xlfn.XLOOKUP(A1810,Product_Name,Recorder_Level)</f>
        <v>71</v>
      </c>
      <c r="D1810" s="13">
        <f>IF(B1810&lt;=C1810,C1810-B1810,0)</f>
        <v>0</v>
      </c>
      <c r="E1810" s="13">
        <f t="shared" si="112"/>
        <v>0</v>
      </c>
      <c r="F1810" s="13">
        <f t="shared" si="113"/>
        <v>0</v>
      </c>
      <c r="G1810" s="13" t="str">
        <f>IF(B1810&lt;=C1810,C1810-B1810,"No Order Needed")</f>
        <v>No Order Needed</v>
      </c>
      <c r="H1810" s="13">
        <f t="shared" si="114"/>
        <v>0</v>
      </c>
      <c r="I1810" s="13" t="str">
        <f t="shared" si="115"/>
        <v>Ok</v>
      </c>
    </row>
    <row r="1811" spans="1:9" x14ac:dyDescent="0.3">
      <c r="A1811" s="13" t="s">
        <v>3606</v>
      </c>
      <c r="B1811" s="13">
        <f>VLOOKUP(A1811,VLookup_Data,4,FALSE)</f>
        <v>48</v>
      </c>
      <c r="C1811" s="13">
        <f>_xlfn.XLOOKUP(A1811,Product_Name,Recorder_Level)</f>
        <v>20</v>
      </c>
      <c r="D1811" s="13">
        <f>IF(B1811&lt;=C1811,C1811-B1811,0)</f>
        <v>0</v>
      </c>
      <c r="E1811" s="13">
        <f t="shared" si="112"/>
        <v>0</v>
      </c>
      <c r="F1811" s="13">
        <f t="shared" si="113"/>
        <v>0</v>
      </c>
      <c r="G1811" s="13" t="str">
        <f>IF(B1811&lt;=C1811,C1811-B1811,"No Order Needed")</f>
        <v>No Order Needed</v>
      </c>
      <c r="H1811" s="13">
        <f t="shared" si="114"/>
        <v>0</v>
      </c>
      <c r="I1811" s="13" t="str">
        <f t="shared" si="115"/>
        <v>Ok</v>
      </c>
    </row>
    <row r="1812" spans="1:9" x14ac:dyDescent="0.3">
      <c r="A1812" s="13" t="s">
        <v>3608</v>
      </c>
      <c r="B1812" s="13">
        <f>VLOOKUP(A1812,VLookup_Data,4,FALSE)</f>
        <v>99</v>
      </c>
      <c r="C1812" s="13">
        <f>_xlfn.XLOOKUP(A1812,Product_Name,Recorder_Level)</f>
        <v>59</v>
      </c>
      <c r="D1812" s="13">
        <f>IF(B1812&lt;=C1812,C1812-B1812,0)</f>
        <v>0</v>
      </c>
      <c r="E1812" s="13">
        <f t="shared" si="112"/>
        <v>0</v>
      </c>
      <c r="F1812" s="13">
        <f t="shared" si="113"/>
        <v>0</v>
      </c>
      <c r="G1812" s="13" t="str">
        <f>IF(B1812&lt;=C1812,C1812-B1812,"No Order Needed")</f>
        <v>No Order Needed</v>
      </c>
      <c r="H1812" s="13">
        <f t="shared" si="114"/>
        <v>0</v>
      </c>
      <c r="I1812" s="13" t="str">
        <f t="shared" si="115"/>
        <v>Ok</v>
      </c>
    </row>
    <row r="1813" spans="1:9" x14ac:dyDescent="0.3">
      <c r="A1813" s="13" t="s">
        <v>787</v>
      </c>
      <c r="B1813" s="13">
        <f>VLOOKUP(A1813,VLookup_Data,4,FALSE)</f>
        <v>113</v>
      </c>
      <c r="C1813" s="13">
        <f>_xlfn.XLOOKUP(A1813,Product_Name,Recorder_Level)</f>
        <v>95</v>
      </c>
      <c r="D1813" s="13">
        <f>IF(B1813&lt;=C1813,C1813-B1813,0)</f>
        <v>0</v>
      </c>
      <c r="E1813" s="13">
        <f t="shared" si="112"/>
        <v>0</v>
      </c>
      <c r="F1813" s="13">
        <f t="shared" si="113"/>
        <v>0</v>
      </c>
      <c r="G1813" s="13" t="str">
        <f>IF(B1813&lt;=C1813,C1813-B1813,"No Order Needed")</f>
        <v>No Order Needed</v>
      </c>
      <c r="H1813" s="13">
        <f t="shared" si="114"/>
        <v>0</v>
      </c>
      <c r="I1813" s="13" t="str">
        <f t="shared" si="115"/>
        <v>Ok</v>
      </c>
    </row>
    <row r="1814" spans="1:9" x14ac:dyDescent="0.3">
      <c r="A1814" s="13" t="s">
        <v>3611</v>
      </c>
      <c r="B1814" s="13">
        <f>VLOOKUP(A1814,VLookup_Data,4,FALSE)</f>
        <v>166</v>
      </c>
      <c r="C1814" s="13">
        <f>_xlfn.XLOOKUP(A1814,Product_Name,Recorder_Level)</f>
        <v>92</v>
      </c>
      <c r="D1814" s="13">
        <f>IF(B1814&lt;=C1814,C1814-B1814,0)</f>
        <v>0</v>
      </c>
      <c r="E1814" s="13">
        <f t="shared" si="112"/>
        <v>0</v>
      </c>
      <c r="F1814" s="13">
        <f t="shared" si="113"/>
        <v>0</v>
      </c>
      <c r="G1814" s="13" t="str">
        <f>IF(B1814&lt;=C1814,C1814-B1814,"No Order Needed")</f>
        <v>No Order Needed</v>
      </c>
      <c r="H1814" s="13">
        <f t="shared" si="114"/>
        <v>0</v>
      </c>
      <c r="I1814" s="13" t="str">
        <f t="shared" si="115"/>
        <v>Ok</v>
      </c>
    </row>
    <row r="1815" spans="1:9" x14ac:dyDescent="0.3">
      <c r="A1815" s="13" t="s">
        <v>6734</v>
      </c>
      <c r="B1815" s="13">
        <f>VLOOKUP(A1815,VLookup_Data,4,FALSE)</f>
        <v>80</v>
      </c>
      <c r="C1815" s="13">
        <f>_xlfn.XLOOKUP(A1815,Product_Name,Recorder_Level)</f>
        <v>83</v>
      </c>
      <c r="D1815" s="13">
        <f>IF(B1815&lt;=C1815,C1815-B1815,0)</f>
        <v>3</v>
      </c>
      <c r="E1815" s="13">
        <f t="shared" si="112"/>
        <v>3</v>
      </c>
      <c r="F1815" s="13">
        <f t="shared" si="113"/>
        <v>3</v>
      </c>
      <c r="G1815" s="13">
        <f>IF(B1815&lt;=C1815,C1815-B1815,"No Order Needed")</f>
        <v>3</v>
      </c>
      <c r="H1815" s="13">
        <f t="shared" si="114"/>
        <v>13</v>
      </c>
      <c r="I1815" s="13" t="str">
        <f t="shared" si="115"/>
        <v>Reorder</v>
      </c>
    </row>
    <row r="1816" spans="1:9" x14ac:dyDescent="0.3">
      <c r="A1816" s="13" t="s">
        <v>3617</v>
      </c>
      <c r="B1816" s="13">
        <f>VLOOKUP(A1816,VLookup_Data,4,FALSE)</f>
        <v>0</v>
      </c>
      <c r="C1816" s="13">
        <f>_xlfn.XLOOKUP(A1816,Product_Name,Recorder_Level)</f>
        <v>85</v>
      </c>
      <c r="D1816" s="13">
        <f>IF(B1816&lt;=C1816,C1816-B1816,0)</f>
        <v>85</v>
      </c>
      <c r="E1816" s="13">
        <f t="shared" si="112"/>
        <v>85</v>
      </c>
      <c r="F1816" s="13">
        <f t="shared" si="113"/>
        <v>85</v>
      </c>
      <c r="G1816" s="13">
        <f>IF(B1816&lt;=C1816,C1816-B1816,"No Order Needed")</f>
        <v>85</v>
      </c>
      <c r="H1816" s="13">
        <f t="shared" si="114"/>
        <v>95</v>
      </c>
      <c r="I1816" s="13" t="str">
        <f t="shared" si="115"/>
        <v>Urgent</v>
      </c>
    </row>
    <row r="1817" spans="1:9" x14ac:dyDescent="0.3">
      <c r="A1817" s="13" t="s">
        <v>3048</v>
      </c>
      <c r="B1817" s="13">
        <f>VLOOKUP(A1817,VLookup_Data,4,FALSE)</f>
        <v>117</v>
      </c>
      <c r="C1817" s="13">
        <f>_xlfn.XLOOKUP(A1817,Product_Name,Recorder_Level)</f>
        <v>56</v>
      </c>
      <c r="D1817" s="13">
        <f>IF(B1817&lt;=C1817,C1817-B1817,0)</f>
        <v>0</v>
      </c>
      <c r="E1817" s="13">
        <f t="shared" si="112"/>
        <v>0</v>
      </c>
      <c r="F1817" s="13">
        <f t="shared" si="113"/>
        <v>0</v>
      </c>
      <c r="G1817" s="13" t="str">
        <f>IF(B1817&lt;=C1817,C1817-B1817,"No Order Needed")</f>
        <v>No Order Needed</v>
      </c>
      <c r="H1817" s="13">
        <f t="shared" si="114"/>
        <v>0</v>
      </c>
      <c r="I1817" s="13" t="str">
        <f t="shared" si="115"/>
        <v>Ok</v>
      </c>
    </row>
    <row r="1818" spans="1:9" x14ac:dyDescent="0.3">
      <c r="A1818" s="13" t="s">
        <v>7589</v>
      </c>
      <c r="B1818" s="13">
        <f>VLOOKUP(A1818,VLookup_Data,4,FALSE)</f>
        <v>36</v>
      </c>
      <c r="C1818" s="13">
        <f>_xlfn.XLOOKUP(A1818,Product_Name,Recorder_Level)</f>
        <v>23</v>
      </c>
      <c r="D1818" s="13">
        <f>IF(B1818&lt;=C1818,C1818-B1818,0)</f>
        <v>0</v>
      </c>
      <c r="E1818" s="13">
        <f t="shared" si="112"/>
        <v>0</v>
      </c>
      <c r="F1818" s="13">
        <f t="shared" si="113"/>
        <v>0</v>
      </c>
      <c r="G1818" s="13" t="str">
        <f>IF(B1818&lt;=C1818,C1818-B1818,"No Order Needed")</f>
        <v>No Order Needed</v>
      </c>
      <c r="H1818" s="13">
        <f t="shared" si="114"/>
        <v>0</v>
      </c>
      <c r="I1818" s="13" t="str">
        <f t="shared" si="115"/>
        <v>Ok</v>
      </c>
    </row>
    <row r="1819" spans="1:9" x14ac:dyDescent="0.3">
      <c r="A1819" s="13" t="s">
        <v>3622</v>
      </c>
      <c r="B1819" s="13">
        <f>VLOOKUP(A1819,VLookup_Data,4,FALSE)</f>
        <v>145</v>
      </c>
      <c r="C1819" s="13">
        <f>_xlfn.XLOOKUP(A1819,Product_Name,Recorder_Level)</f>
        <v>85</v>
      </c>
      <c r="D1819" s="13">
        <f>IF(B1819&lt;=C1819,C1819-B1819,0)</f>
        <v>0</v>
      </c>
      <c r="E1819" s="13">
        <f t="shared" si="112"/>
        <v>0</v>
      </c>
      <c r="F1819" s="13">
        <f t="shared" si="113"/>
        <v>0</v>
      </c>
      <c r="G1819" s="13" t="str">
        <f>IF(B1819&lt;=C1819,C1819-B1819,"No Order Needed")</f>
        <v>No Order Needed</v>
      </c>
      <c r="H1819" s="13">
        <f t="shared" si="114"/>
        <v>0</v>
      </c>
      <c r="I1819" s="13" t="str">
        <f t="shared" si="115"/>
        <v>Ok</v>
      </c>
    </row>
    <row r="1820" spans="1:9" x14ac:dyDescent="0.3">
      <c r="A1820" s="13" t="s">
        <v>3624</v>
      </c>
      <c r="B1820" s="13">
        <f>VLOOKUP(A1820,VLookup_Data,4,FALSE)</f>
        <v>27</v>
      </c>
      <c r="C1820" s="13">
        <f>_xlfn.XLOOKUP(A1820,Product_Name,Recorder_Level)</f>
        <v>0</v>
      </c>
      <c r="D1820" s="13">
        <f>IF(B1820&lt;=C1820,C1820-B1820,0)</f>
        <v>0</v>
      </c>
      <c r="E1820" s="13">
        <f t="shared" si="112"/>
        <v>0</v>
      </c>
      <c r="F1820" s="13">
        <f t="shared" si="113"/>
        <v>0</v>
      </c>
      <c r="G1820" s="13" t="str">
        <f>IF(B1820&lt;=C1820,C1820-B1820,"No Order Needed")</f>
        <v>No Order Needed</v>
      </c>
      <c r="H1820" s="13">
        <f t="shared" si="114"/>
        <v>0</v>
      </c>
      <c r="I1820" s="13" t="str">
        <f t="shared" si="115"/>
        <v>Ok</v>
      </c>
    </row>
    <row r="1821" spans="1:9" x14ac:dyDescent="0.3">
      <c r="A1821" s="13" t="s">
        <v>2432</v>
      </c>
      <c r="B1821" s="13">
        <f>VLOOKUP(A1821,VLookup_Data,4,FALSE)</f>
        <v>29</v>
      </c>
      <c r="C1821" s="13">
        <f>_xlfn.XLOOKUP(A1821,Product_Name,Recorder_Level)</f>
        <v>49</v>
      </c>
      <c r="D1821" s="13">
        <f>IF(B1821&lt;=C1821,C1821-B1821,0)</f>
        <v>20</v>
      </c>
      <c r="E1821" s="13">
        <f t="shared" si="112"/>
        <v>20</v>
      </c>
      <c r="F1821" s="13">
        <f t="shared" si="113"/>
        <v>20</v>
      </c>
      <c r="G1821" s="13">
        <f>IF(B1821&lt;=C1821,C1821-B1821,"No Order Needed")</f>
        <v>20</v>
      </c>
      <c r="H1821" s="13">
        <f t="shared" si="114"/>
        <v>30</v>
      </c>
      <c r="I1821" s="13" t="str">
        <f t="shared" si="115"/>
        <v>Reorder</v>
      </c>
    </row>
    <row r="1822" spans="1:9" x14ac:dyDescent="0.3">
      <c r="A1822" s="13" t="s">
        <v>3629</v>
      </c>
      <c r="B1822" s="13">
        <f>VLOOKUP(A1822,VLookup_Data,4,FALSE)</f>
        <v>55</v>
      </c>
      <c r="C1822" s="13">
        <f>_xlfn.XLOOKUP(A1822,Product_Name,Recorder_Level)</f>
        <v>42</v>
      </c>
      <c r="D1822" s="13">
        <f>IF(B1822&lt;=C1822,C1822-B1822,0)</f>
        <v>0</v>
      </c>
      <c r="E1822" s="13">
        <f t="shared" si="112"/>
        <v>0</v>
      </c>
      <c r="F1822" s="13">
        <f t="shared" si="113"/>
        <v>0</v>
      </c>
      <c r="G1822" s="13" t="str">
        <f>IF(B1822&lt;=C1822,C1822-B1822,"No Order Needed")</f>
        <v>No Order Needed</v>
      </c>
      <c r="H1822" s="13">
        <f t="shared" si="114"/>
        <v>0</v>
      </c>
      <c r="I1822" s="13" t="str">
        <f t="shared" si="115"/>
        <v>Ok</v>
      </c>
    </row>
    <row r="1823" spans="1:9" x14ac:dyDescent="0.3">
      <c r="A1823" s="13" t="s">
        <v>759</v>
      </c>
      <c r="B1823" s="13">
        <f>VLOOKUP(A1823,VLookup_Data,4,FALSE)</f>
        <v>130</v>
      </c>
      <c r="C1823" s="13">
        <f>_xlfn.XLOOKUP(A1823,Product_Name,Recorder_Level)</f>
        <v>39</v>
      </c>
      <c r="D1823" s="13">
        <f>IF(B1823&lt;=C1823,C1823-B1823,0)</f>
        <v>0</v>
      </c>
      <c r="E1823" s="13">
        <f t="shared" si="112"/>
        <v>0</v>
      </c>
      <c r="F1823" s="13">
        <f t="shared" si="113"/>
        <v>0</v>
      </c>
      <c r="G1823" s="13" t="str">
        <f>IF(B1823&lt;=C1823,C1823-B1823,"No Order Needed")</f>
        <v>No Order Needed</v>
      </c>
      <c r="H1823" s="13">
        <f t="shared" si="114"/>
        <v>0</v>
      </c>
      <c r="I1823" s="13" t="str">
        <f t="shared" si="115"/>
        <v>Ok</v>
      </c>
    </row>
    <row r="1824" spans="1:9" x14ac:dyDescent="0.3">
      <c r="A1824" s="13" t="s">
        <v>3632</v>
      </c>
      <c r="B1824" s="13">
        <f>VLOOKUP(A1824,VLookup_Data,4,FALSE)</f>
        <v>8</v>
      </c>
      <c r="C1824" s="13">
        <f>_xlfn.XLOOKUP(A1824,Product_Name,Recorder_Level)</f>
        <v>79</v>
      </c>
      <c r="D1824" s="13">
        <f>IF(B1824&lt;=C1824,C1824-B1824,0)</f>
        <v>71</v>
      </c>
      <c r="E1824" s="13">
        <f t="shared" si="112"/>
        <v>71</v>
      </c>
      <c r="F1824" s="13">
        <f t="shared" si="113"/>
        <v>71</v>
      </c>
      <c r="G1824" s="13">
        <f>IF(B1824&lt;=C1824,C1824-B1824,"No Order Needed")</f>
        <v>71</v>
      </c>
      <c r="H1824" s="13">
        <f t="shared" si="114"/>
        <v>81</v>
      </c>
      <c r="I1824" s="13" t="str">
        <f t="shared" si="115"/>
        <v>Reorder</v>
      </c>
    </row>
    <row r="1825" spans="1:9" x14ac:dyDescent="0.3">
      <c r="A1825" s="13" t="s">
        <v>1833</v>
      </c>
      <c r="B1825" s="13">
        <f>VLOOKUP(A1825,VLookup_Data,4,FALSE)</f>
        <v>91</v>
      </c>
      <c r="C1825" s="13">
        <f>_xlfn.XLOOKUP(A1825,Product_Name,Recorder_Level)</f>
        <v>40</v>
      </c>
      <c r="D1825" s="13">
        <f>IF(B1825&lt;=C1825,C1825-B1825,0)</f>
        <v>0</v>
      </c>
      <c r="E1825" s="13">
        <f t="shared" si="112"/>
        <v>0</v>
      </c>
      <c r="F1825" s="13">
        <f t="shared" si="113"/>
        <v>0</v>
      </c>
      <c r="G1825" s="13" t="str">
        <f>IF(B1825&lt;=C1825,C1825-B1825,"No Order Needed")</f>
        <v>No Order Needed</v>
      </c>
      <c r="H1825" s="13">
        <f t="shared" si="114"/>
        <v>0</v>
      </c>
      <c r="I1825" s="13" t="str">
        <f t="shared" si="115"/>
        <v>Ok</v>
      </c>
    </row>
    <row r="1826" spans="1:9" x14ac:dyDescent="0.3">
      <c r="A1826" s="13" t="s">
        <v>3635</v>
      </c>
      <c r="B1826" s="13">
        <f>VLOOKUP(A1826,VLookup_Data,4,FALSE)</f>
        <v>61</v>
      </c>
      <c r="C1826" s="13">
        <f>_xlfn.XLOOKUP(A1826,Product_Name,Recorder_Level)</f>
        <v>77</v>
      </c>
      <c r="D1826" s="13">
        <f>IF(B1826&lt;=C1826,C1826-B1826,0)</f>
        <v>16</v>
      </c>
      <c r="E1826" s="13">
        <f t="shared" si="112"/>
        <v>16</v>
      </c>
      <c r="F1826" s="13">
        <f t="shared" si="113"/>
        <v>16</v>
      </c>
      <c r="G1826" s="13">
        <f>IF(B1826&lt;=C1826,C1826-B1826,"No Order Needed")</f>
        <v>16</v>
      </c>
      <c r="H1826" s="13">
        <f t="shared" si="114"/>
        <v>26</v>
      </c>
      <c r="I1826" s="13" t="str">
        <f t="shared" si="115"/>
        <v>Reorder</v>
      </c>
    </row>
    <row r="1827" spans="1:9" x14ac:dyDescent="0.3">
      <c r="A1827" s="13" t="s">
        <v>600</v>
      </c>
      <c r="B1827" s="13">
        <f>VLOOKUP(A1827,VLookup_Data,4,FALSE)</f>
        <v>149</v>
      </c>
      <c r="C1827" s="13">
        <f>_xlfn.XLOOKUP(A1827,Product_Name,Recorder_Level)</f>
        <v>88</v>
      </c>
      <c r="D1827" s="13">
        <f>IF(B1827&lt;=C1827,C1827-B1827,0)</f>
        <v>0</v>
      </c>
      <c r="E1827" s="13">
        <f t="shared" si="112"/>
        <v>0</v>
      </c>
      <c r="F1827" s="13">
        <f t="shared" si="113"/>
        <v>0</v>
      </c>
      <c r="G1827" s="13" t="str">
        <f>IF(B1827&lt;=C1827,C1827-B1827,"No Order Needed")</f>
        <v>No Order Needed</v>
      </c>
      <c r="H1827" s="13">
        <f t="shared" si="114"/>
        <v>0</v>
      </c>
      <c r="I1827" s="13" t="str">
        <f t="shared" si="115"/>
        <v>Ok</v>
      </c>
    </row>
    <row r="1828" spans="1:9" x14ac:dyDescent="0.3">
      <c r="A1828" s="13" t="s">
        <v>32</v>
      </c>
      <c r="B1828" s="13">
        <f>VLOOKUP(A1828,VLookup_Data,4,FALSE)</f>
        <v>57</v>
      </c>
      <c r="C1828" s="13">
        <f>_xlfn.XLOOKUP(A1828,Product_Name,Recorder_Level)</f>
        <v>41</v>
      </c>
      <c r="D1828" s="13">
        <f>IF(B1828&lt;=C1828,C1828-B1828,0)</f>
        <v>0</v>
      </c>
      <c r="E1828" s="13">
        <f t="shared" si="112"/>
        <v>0</v>
      </c>
      <c r="F1828" s="13">
        <f t="shared" si="113"/>
        <v>0</v>
      </c>
      <c r="G1828" s="13" t="str">
        <f>IF(B1828&lt;=C1828,C1828-B1828,"No Order Needed")</f>
        <v>No Order Needed</v>
      </c>
      <c r="H1828" s="13">
        <f t="shared" si="114"/>
        <v>0</v>
      </c>
      <c r="I1828" s="13" t="str">
        <f t="shared" si="115"/>
        <v>Ok</v>
      </c>
    </row>
    <row r="1829" spans="1:9" x14ac:dyDescent="0.3">
      <c r="A1829" s="13" t="s">
        <v>3639</v>
      </c>
      <c r="B1829" s="13">
        <f>VLOOKUP(A1829,VLookup_Data,4,FALSE)</f>
        <v>105</v>
      </c>
      <c r="C1829" s="13">
        <f>_xlfn.XLOOKUP(A1829,Product_Name,Recorder_Level)</f>
        <v>58</v>
      </c>
      <c r="D1829" s="13">
        <f>IF(B1829&lt;=C1829,C1829-B1829,0)</f>
        <v>0</v>
      </c>
      <c r="E1829" s="13">
        <f t="shared" si="112"/>
        <v>0</v>
      </c>
      <c r="F1829" s="13">
        <f t="shared" si="113"/>
        <v>0</v>
      </c>
      <c r="G1829" s="13" t="str">
        <f>IF(B1829&lt;=C1829,C1829-B1829,"No Order Needed")</f>
        <v>No Order Needed</v>
      </c>
      <c r="H1829" s="13">
        <f t="shared" si="114"/>
        <v>0</v>
      </c>
      <c r="I1829" s="13" t="str">
        <f t="shared" si="115"/>
        <v>Ok</v>
      </c>
    </row>
    <row r="1830" spans="1:9" x14ac:dyDescent="0.3">
      <c r="A1830" s="13" t="s">
        <v>2962</v>
      </c>
      <c r="B1830" s="13">
        <f>VLOOKUP(A1830,VLookup_Data,4,FALSE)</f>
        <v>20</v>
      </c>
      <c r="C1830" s="13">
        <f>_xlfn.XLOOKUP(A1830,Product_Name,Recorder_Level)</f>
        <v>84</v>
      </c>
      <c r="D1830" s="13">
        <f>IF(B1830&lt;=C1830,C1830-B1830,0)</f>
        <v>64</v>
      </c>
      <c r="E1830" s="13">
        <f t="shared" si="112"/>
        <v>64</v>
      </c>
      <c r="F1830" s="13">
        <f t="shared" si="113"/>
        <v>64</v>
      </c>
      <c r="G1830" s="13">
        <f>IF(B1830&lt;=C1830,C1830-B1830,"No Order Needed")</f>
        <v>64</v>
      </c>
      <c r="H1830" s="13">
        <f t="shared" si="114"/>
        <v>74</v>
      </c>
      <c r="I1830" s="13" t="str">
        <f t="shared" si="115"/>
        <v>Reorder</v>
      </c>
    </row>
    <row r="1831" spans="1:9" x14ac:dyDescent="0.3">
      <c r="A1831" s="13" t="s">
        <v>3644</v>
      </c>
      <c r="B1831" s="13">
        <f>VLOOKUP(A1831,VLookup_Data,4,FALSE)</f>
        <v>27</v>
      </c>
      <c r="C1831" s="13">
        <f>_xlfn.XLOOKUP(A1831,Product_Name,Recorder_Level)</f>
        <v>42</v>
      </c>
      <c r="D1831" s="13">
        <f>IF(B1831&lt;=C1831,C1831-B1831,0)</f>
        <v>15</v>
      </c>
      <c r="E1831" s="13">
        <f t="shared" si="112"/>
        <v>15</v>
      </c>
      <c r="F1831" s="13">
        <f t="shared" si="113"/>
        <v>15</v>
      </c>
      <c r="G1831" s="13">
        <f>IF(B1831&lt;=C1831,C1831-B1831,"No Order Needed")</f>
        <v>15</v>
      </c>
      <c r="H1831" s="13">
        <f t="shared" si="114"/>
        <v>25</v>
      </c>
      <c r="I1831" s="13" t="str">
        <f t="shared" si="115"/>
        <v>Reorder</v>
      </c>
    </row>
    <row r="1832" spans="1:9" x14ac:dyDescent="0.3">
      <c r="A1832" s="13" t="s">
        <v>3646</v>
      </c>
      <c r="B1832" s="13">
        <f>VLOOKUP(A1832,VLookup_Data,4,FALSE)</f>
        <v>141</v>
      </c>
      <c r="C1832" s="13">
        <f>_xlfn.XLOOKUP(A1832,Product_Name,Recorder_Level)</f>
        <v>30</v>
      </c>
      <c r="D1832" s="13">
        <f>IF(B1832&lt;=C1832,C1832-B1832,0)</f>
        <v>0</v>
      </c>
      <c r="E1832" s="13">
        <f t="shared" si="112"/>
        <v>0</v>
      </c>
      <c r="F1832" s="13">
        <f t="shared" si="113"/>
        <v>0</v>
      </c>
      <c r="G1832" s="13" t="str">
        <f>IF(B1832&lt;=C1832,C1832-B1832,"No Order Needed")</f>
        <v>No Order Needed</v>
      </c>
      <c r="H1832" s="13">
        <f t="shared" si="114"/>
        <v>0</v>
      </c>
      <c r="I1832" s="13" t="str">
        <f t="shared" si="115"/>
        <v>Ok</v>
      </c>
    </row>
    <row r="1833" spans="1:9" x14ac:dyDescent="0.3">
      <c r="A1833" s="13" t="s">
        <v>889</v>
      </c>
      <c r="B1833" s="13">
        <f>VLOOKUP(A1833,VLookup_Data,4,FALSE)</f>
        <v>0</v>
      </c>
      <c r="C1833" s="13">
        <f>_xlfn.XLOOKUP(A1833,Product_Name,Recorder_Level)</f>
        <v>23</v>
      </c>
      <c r="D1833" s="13">
        <f>IF(B1833&lt;=C1833,C1833-B1833,0)</f>
        <v>23</v>
      </c>
      <c r="E1833" s="13">
        <f t="shared" si="112"/>
        <v>23</v>
      </c>
      <c r="F1833" s="13">
        <f t="shared" si="113"/>
        <v>23</v>
      </c>
      <c r="G1833" s="13">
        <f>IF(B1833&lt;=C1833,C1833-B1833,"No Order Needed")</f>
        <v>23</v>
      </c>
      <c r="H1833" s="13">
        <f t="shared" si="114"/>
        <v>33</v>
      </c>
      <c r="I1833" s="13" t="str">
        <f t="shared" si="115"/>
        <v>Urgent</v>
      </c>
    </row>
    <row r="1834" spans="1:9" x14ac:dyDescent="0.3">
      <c r="A1834" s="13" t="s">
        <v>3649</v>
      </c>
      <c r="B1834" s="13">
        <f>VLOOKUP(A1834,VLookup_Data,4,FALSE)</f>
        <v>80</v>
      </c>
      <c r="C1834" s="13">
        <f>_xlfn.XLOOKUP(A1834,Product_Name,Recorder_Level)</f>
        <v>92</v>
      </c>
      <c r="D1834" s="13">
        <f>IF(B1834&lt;=C1834,C1834-B1834,0)</f>
        <v>12</v>
      </c>
      <c r="E1834" s="13">
        <f t="shared" si="112"/>
        <v>12</v>
      </c>
      <c r="F1834" s="13">
        <f t="shared" si="113"/>
        <v>12</v>
      </c>
      <c r="G1834" s="13">
        <f>IF(B1834&lt;=C1834,C1834-B1834,"No Order Needed")</f>
        <v>12</v>
      </c>
      <c r="H1834" s="13">
        <f t="shared" si="114"/>
        <v>22</v>
      </c>
      <c r="I1834" s="13" t="str">
        <f t="shared" si="115"/>
        <v>Reorder</v>
      </c>
    </row>
    <row r="1835" spans="1:9" x14ac:dyDescent="0.3">
      <c r="A1835" s="13" t="s">
        <v>3651</v>
      </c>
      <c r="B1835" s="13">
        <f>VLOOKUP(A1835,VLookup_Data,4,FALSE)</f>
        <v>177</v>
      </c>
      <c r="C1835" s="13">
        <f>_xlfn.XLOOKUP(A1835,Product_Name,Recorder_Level)</f>
        <v>88</v>
      </c>
      <c r="D1835" s="13">
        <f>IF(B1835&lt;=C1835,C1835-B1835,0)</f>
        <v>0</v>
      </c>
      <c r="E1835" s="13">
        <f t="shared" si="112"/>
        <v>0</v>
      </c>
      <c r="F1835" s="13">
        <f t="shared" si="113"/>
        <v>0</v>
      </c>
      <c r="G1835" s="13" t="str">
        <f>IF(B1835&lt;=C1835,C1835-B1835,"No Order Needed")</f>
        <v>No Order Needed</v>
      </c>
      <c r="H1835" s="13">
        <f t="shared" si="114"/>
        <v>0</v>
      </c>
      <c r="I1835" s="13" t="str">
        <f t="shared" si="115"/>
        <v>Ok</v>
      </c>
    </row>
    <row r="1836" spans="1:9" x14ac:dyDescent="0.3">
      <c r="A1836" s="13" t="s">
        <v>412</v>
      </c>
      <c r="B1836" s="13">
        <f>VLOOKUP(A1836,VLookup_Data,4,FALSE)</f>
        <v>82</v>
      </c>
      <c r="C1836" s="13">
        <f>_xlfn.XLOOKUP(A1836,Product_Name,Recorder_Level)</f>
        <v>61</v>
      </c>
      <c r="D1836" s="13">
        <f>IF(B1836&lt;=C1836,C1836-B1836,0)</f>
        <v>0</v>
      </c>
      <c r="E1836" s="13">
        <f t="shared" si="112"/>
        <v>0</v>
      </c>
      <c r="F1836" s="13">
        <f t="shared" si="113"/>
        <v>0</v>
      </c>
      <c r="G1836" s="13" t="str">
        <f>IF(B1836&lt;=C1836,C1836-B1836,"No Order Needed")</f>
        <v>No Order Needed</v>
      </c>
      <c r="H1836" s="13">
        <f t="shared" si="114"/>
        <v>0</v>
      </c>
      <c r="I1836" s="13" t="str">
        <f t="shared" si="115"/>
        <v>Ok</v>
      </c>
    </row>
    <row r="1837" spans="1:9" x14ac:dyDescent="0.3">
      <c r="A1837" s="13" t="s">
        <v>7590</v>
      </c>
      <c r="B1837" s="13">
        <f>VLOOKUP(A1837,VLookup_Data,4,FALSE)</f>
        <v>69</v>
      </c>
      <c r="C1837" s="13">
        <f>_xlfn.XLOOKUP(A1837,Product_Name,Recorder_Level)</f>
        <v>21</v>
      </c>
      <c r="D1837" s="13">
        <f>IF(B1837&lt;=C1837,C1837-B1837,0)</f>
        <v>0</v>
      </c>
      <c r="E1837" s="13">
        <f t="shared" si="112"/>
        <v>0</v>
      </c>
      <c r="F1837" s="13">
        <f t="shared" si="113"/>
        <v>0</v>
      </c>
      <c r="G1837" s="13" t="str">
        <f>IF(B1837&lt;=C1837,C1837-B1837,"No Order Needed")</f>
        <v>No Order Needed</v>
      </c>
      <c r="H1837" s="13">
        <f t="shared" si="114"/>
        <v>0</v>
      </c>
      <c r="I1837" s="13" t="str">
        <f t="shared" si="115"/>
        <v>Ok</v>
      </c>
    </row>
    <row r="1838" spans="1:9" x14ac:dyDescent="0.3">
      <c r="A1838" s="13" t="s">
        <v>3658</v>
      </c>
      <c r="B1838" s="13">
        <f>VLOOKUP(A1838,VLookup_Data,4,FALSE)</f>
        <v>175</v>
      </c>
      <c r="C1838" s="13">
        <f>_xlfn.XLOOKUP(A1838,Product_Name,Recorder_Level)</f>
        <v>69</v>
      </c>
      <c r="D1838" s="13">
        <f>IF(B1838&lt;=C1838,C1838-B1838,0)</f>
        <v>0</v>
      </c>
      <c r="E1838" s="13">
        <f t="shared" si="112"/>
        <v>0</v>
      </c>
      <c r="F1838" s="13">
        <f t="shared" si="113"/>
        <v>0</v>
      </c>
      <c r="G1838" s="13" t="str">
        <f>IF(B1838&lt;=C1838,C1838-B1838,"No Order Needed")</f>
        <v>No Order Needed</v>
      </c>
      <c r="H1838" s="13">
        <f t="shared" si="114"/>
        <v>0</v>
      </c>
      <c r="I1838" s="13" t="str">
        <f t="shared" si="115"/>
        <v>Ok</v>
      </c>
    </row>
    <row r="1839" spans="1:9" x14ac:dyDescent="0.3">
      <c r="A1839" s="13" t="s">
        <v>631</v>
      </c>
      <c r="B1839" s="13">
        <f>VLOOKUP(A1839,VLookup_Data,4,FALSE)</f>
        <v>102</v>
      </c>
      <c r="C1839" s="13">
        <f>_xlfn.XLOOKUP(A1839,Product_Name,Recorder_Level)</f>
        <v>36</v>
      </c>
      <c r="D1839" s="13">
        <f>IF(B1839&lt;=C1839,C1839-B1839,0)</f>
        <v>0</v>
      </c>
      <c r="E1839" s="13">
        <f t="shared" si="112"/>
        <v>0</v>
      </c>
      <c r="F1839" s="13">
        <f t="shared" si="113"/>
        <v>0</v>
      </c>
      <c r="G1839" s="13" t="str">
        <f>IF(B1839&lt;=C1839,C1839-B1839,"No Order Needed")</f>
        <v>No Order Needed</v>
      </c>
      <c r="H1839" s="13">
        <f t="shared" si="114"/>
        <v>0</v>
      </c>
      <c r="I1839" s="13" t="str">
        <f t="shared" si="115"/>
        <v>Ok</v>
      </c>
    </row>
    <row r="1840" spans="1:9" x14ac:dyDescent="0.3">
      <c r="A1840" s="13" t="s">
        <v>2007</v>
      </c>
      <c r="B1840" s="13">
        <f>VLOOKUP(A1840,VLookup_Data,4,FALSE)</f>
        <v>87</v>
      </c>
      <c r="C1840" s="13">
        <f>_xlfn.XLOOKUP(A1840,Product_Name,Recorder_Level)</f>
        <v>92</v>
      </c>
      <c r="D1840" s="13">
        <f>IF(B1840&lt;=C1840,C1840-B1840,0)</f>
        <v>5</v>
      </c>
      <c r="E1840" s="13">
        <f t="shared" si="112"/>
        <v>5</v>
      </c>
      <c r="F1840" s="13">
        <f t="shared" si="113"/>
        <v>5</v>
      </c>
      <c r="G1840" s="13">
        <f>IF(B1840&lt;=C1840,C1840-B1840,"No Order Needed")</f>
        <v>5</v>
      </c>
      <c r="H1840" s="13">
        <f t="shared" si="114"/>
        <v>15</v>
      </c>
      <c r="I1840" s="13" t="str">
        <f t="shared" si="115"/>
        <v>Reorder</v>
      </c>
    </row>
    <row r="1841" spans="1:9" x14ac:dyDescent="0.3">
      <c r="A1841" s="13" t="s">
        <v>1554</v>
      </c>
      <c r="B1841" s="13">
        <f>VLOOKUP(A1841,VLookup_Data,4,FALSE)</f>
        <v>140</v>
      </c>
      <c r="C1841" s="13">
        <f>_xlfn.XLOOKUP(A1841,Product_Name,Recorder_Level)</f>
        <v>50</v>
      </c>
      <c r="D1841" s="13">
        <f>IF(B1841&lt;=C1841,C1841-B1841,0)</f>
        <v>0</v>
      </c>
      <c r="E1841" s="13">
        <f t="shared" si="112"/>
        <v>0</v>
      </c>
      <c r="F1841" s="13">
        <f t="shared" si="113"/>
        <v>0</v>
      </c>
      <c r="G1841" s="13" t="str">
        <f>IF(B1841&lt;=C1841,C1841-B1841,"No Order Needed")</f>
        <v>No Order Needed</v>
      </c>
      <c r="H1841" s="13">
        <f t="shared" si="114"/>
        <v>0</v>
      </c>
      <c r="I1841" s="13" t="str">
        <f t="shared" si="115"/>
        <v>Ok</v>
      </c>
    </row>
    <row r="1842" spans="1:9" x14ac:dyDescent="0.3">
      <c r="A1842" s="13" t="s">
        <v>3663</v>
      </c>
      <c r="B1842" s="13">
        <f>VLOOKUP(A1842,VLookup_Data,4,FALSE)</f>
        <v>67</v>
      </c>
      <c r="C1842" s="13">
        <f>_xlfn.XLOOKUP(A1842,Product_Name,Recorder_Level)</f>
        <v>80</v>
      </c>
      <c r="D1842" s="13">
        <f>IF(B1842&lt;=C1842,C1842-B1842,0)</f>
        <v>13</v>
      </c>
      <c r="E1842" s="13">
        <f t="shared" si="112"/>
        <v>13</v>
      </c>
      <c r="F1842" s="13">
        <f t="shared" si="113"/>
        <v>13</v>
      </c>
      <c r="G1842" s="13">
        <f>IF(B1842&lt;=C1842,C1842-B1842,"No Order Needed")</f>
        <v>13</v>
      </c>
      <c r="H1842" s="13">
        <f t="shared" si="114"/>
        <v>23</v>
      </c>
      <c r="I1842" s="13" t="str">
        <f t="shared" si="115"/>
        <v>Reorder</v>
      </c>
    </row>
    <row r="1843" spans="1:9" x14ac:dyDescent="0.3">
      <c r="A1843" s="13" t="s">
        <v>3665</v>
      </c>
      <c r="B1843" s="13">
        <f>VLOOKUP(A1843,VLookup_Data,4,FALSE)</f>
        <v>110</v>
      </c>
      <c r="C1843" s="13">
        <f>_xlfn.XLOOKUP(A1843,Product_Name,Recorder_Level)</f>
        <v>36</v>
      </c>
      <c r="D1843" s="13">
        <f>IF(B1843&lt;=C1843,C1843-B1843,0)</f>
        <v>0</v>
      </c>
      <c r="E1843" s="13">
        <f t="shared" si="112"/>
        <v>0</v>
      </c>
      <c r="F1843" s="13">
        <f t="shared" si="113"/>
        <v>0</v>
      </c>
      <c r="G1843" s="13" t="str">
        <f>IF(B1843&lt;=C1843,C1843-B1843,"No Order Needed")</f>
        <v>No Order Needed</v>
      </c>
      <c r="H1843" s="13">
        <f t="shared" si="114"/>
        <v>0</v>
      </c>
      <c r="I1843" s="13" t="str">
        <f t="shared" si="115"/>
        <v>Ok</v>
      </c>
    </row>
    <row r="1844" spans="1:9" x14ac:dyDescent="0.3">
      <c r="A1844" s="13" t="s">
        <v>2935</v>
      </c>
      <c r="B1844" s="13">
        <f>VLOOKUP(A1844,VLookup_Data,4,FALSE)</f>
        <v>112</v>
      </c>
      <c r="C1844" s="13">
        <f>_xlfn.XLOOKUP(A1844,Product_Name,Recorder_Level)</f>
        <v>97</v>
      </c>
      <c r="D1844" s="13">
        <f>IF(B1844&lt;=C1844,C1844-B1844,0)</f>
        <v>0</v>
      </c>
      <c r="E1844" s="13">
        <f t="shared" si="112"/>
        <v>0</v>
      </c>
      <c r="F1844" s="13">
        <f t="shared" si="113"/>
        <v>0</v>
      </c>
      <c r="G1844" s="13" t="str">
        <f>IF(B1844&lt;=C1844,C1844-B1844,"No Order Needed")</f>
        <v>No Order Needed</v>
      </c>
      <c r="H1844" s="13">
        <f t="shared" si="114"/>
        <v>0</v>
      </c>
      <c r="I1844" s="13" t="str">
        <f t="shared" si="115"/>
        <v>Ok</v>
      </c>
    </row>
    <row r="1845" spans="1:9" x14ac:dyDescent="0.3">
      <c r="A1845" s="13" t="s">
        <v>3668</v>
      </c>
      <c r="B1845" s="13">
        <f>VLOOKUP(A1845,VLookup_Data,4,FALSE)</f>
        <v>157</v>
      </c>
      <c r="C1845" s="13">
        <f>_xlfn.XLOOKUP(A1845,Product_Name,Recorder_Level)</f>
        <v>44</v>
      </c>
      <c r="D1845" s="13">
        <f>IF(B1845&lt;=C1845,C1845-B1845,0)</f>
        <v>0</v>
      </c>
      <c r="E1845" s="13">
        <f t="shared" si="112"/>
        <v>0</v>
      </c>
      <c r="F1845" s="13">
        <f t="shared" si="113"/>
        <v>0</v>
      </c>
      <c r="G1845" s="13" t="str">
        <f>IF(B1845&lt;=C1845,C1845-B1845,"No Order Needed")</f>
        <v>No Order Needed</v>
      </c>
      <c r="H1845" s="13">
        <f t="shared" si="114"/>
        <v>0</v>
      </c>
      <c r="I1845" s="13" t="str">
        <f t="shared" si="115"/>
        <v>Ok</v>
      </c>
    </row>
    <row r="1846" spans="1:9" x14ac:dyDescent="0.3">
      <c r="A1846" s="13" t="s">
        <v>3670</v>
      </c>
      <c r="B1846" s="13">
        <f>VLOOKUP(A1846,VLookup_Data,4,FALSE)</f>
        <v>198</v>
      </c>
      <c r="C1846" s="13">
        <f>_xlfn.XLOOKUP(A1846,Product_Name,Recorder_Level)</f>
        <v>45</v>
      </c>
      <c r="D1846" s="13">
        <f>IF(B1846&lt;=C1846,C1846-B1846,0)</f>
        <v>0</v>
      </c>
      <c r="E1846" s="13">
        <f t="shared" si="112"/>
        <v>0</v>
      </c>
      <c r="F1846" s="13">
        <f t="shared" si="113"/>
        <v>0</v>
      </c>
      <c r="G1846" s="13" t="str">
        <f>IF(B1846&lt;=C1846,C1846-B1846,"No Order Needed")</f>
        <v>No Order Needed</v>
      </c>
      <c r="H1846" s="13">
        <f t="shared" si="114"/>
        <v>0</v>
      </c>
      <c r="I1846" s="13" t="str">
        <f t="shared" si="115"/>
        <v>Ok</v>
      </c>
    </row>
    <row r="1847" spans="1:9" x14ac:dyDescent="0.3">
      <c r="A1847" s="13" t="s">
        <v>3673</v>
      </c>
      <c r="B1847" s="13">
        <f>VLOOKUP(A1847,VLookup_Data,4,FALSE)</f>
        <v>22</v>
      </c>
      <c r="C1847" s="13">
        <f>_xlfn.XLOOKUP(A1847,Product_Name,Recorder_Level)</f>
        <v>66</v>
      </c>
      <c r="D1847" s="13">
        <f>IF(B1847&lt;=C1847,C1847-B1847,0)</f>
        <v>44</v>
      </c>
      <c r="E1847" s="13">
        <f t="shared" si="112"/>
        <v>44</v>
      </c>
      <c r="F1847" s="13">
        <f t="shared" si="113"/>
        <v>44</v>
      </c>
      <c r="G1847" s="13">
        <f>IF(B1847&lt;=C1847,C1847-B1847,"No Order Needed")</f>
        <v>44</v>
      </c>
      <c r="H1847" s="13">
        <f t="shared" si="114"/>
        <v>54</v>
      </c>
      <c r="I1847" s="13" t="str">
        <f t="shared" si="115"/>
        <v>Reorder</v>
      </c>
    </row>
    <row r="1848" spans="1:9" x14ac:dyDescent="0.3">
      <c r="A1848" s="13" t="s">
        <v>3267</v>
      </c>
      <c r="B1848" s="13">
        <f>VLOOKUP(A1848,VLookup_Data,4,FALSE)</f>
        <v>25</v>
      </c>
      <c r="C1848" s="13">
        <f>_xlfn.XLOOKUP(A1848,Product_Name,Recorder_Level)</f>
        <v>89</v>
      </c>
      <c r="D1848" s="13">
        <f>IF(B1848&lt;=C1848,C1848-B1848,0)</f>
        <v>64</v>
      </c>
      <c r="E1848" s="13">
        <f t="shared" si="112"/>
        <v>64</v>
      </c>
      <c r="F1848" s="13">
        <f t="shared" si="113"/>
        <v>64</v>
      </c>
      <c r="G1848" s="13">
        <f>IF(B1848&lt;=C1848,C1848-B1848,"No Order Needed")</f>
        <v>64</v>
      </c>
      <c r="H1848" s="13">
        <f t="shared" si="114"/>
        <v>74</v>
      </c>
      <c r="I1848" s="13" t="str">
        <f t="shared" si="115"/>
        <v>Reorder</v>
      </c>
    </row>
    <row r="1849" spans="1:9" x14ac:dyDescent="0.3">
      <c r="A1849" s="13" t="s">
        <v>3514</v>
      </c>
      <c r="B1849" s="13">
        <f>VLOOKUP(A1849,VLookup_Data,4,FALSE)</f>
        <v>74</v>
      </c>
      <c r="C1849" s="13">
        <f>_xlfn.XLOOKUP(A1849,Product_Name,Recorder_Level)</f>
        <v>53</v>
      </c>
      <c r="D1849" s="13">
        <f>IF(B1849&lt;=C1849,C1849-B1849,0)</f>
        <v>0</v>
      </c>
      <c r="E1849" s="13">
        <f t="shared" si="112"/>
        <v>0</v>
      </c>
      <c r="F1849" s="13">
        <f t="shared" si="113"/>
        <v>0</v>
      </c>
      <c r="G1849" s="13" t="str">
        <f>IF(B1849&lt;=C1849,C1849-B1849,"No Order Needed")</f>
        <v>No Order Needed</v>
      </c>
      <c r="H1849" s="13">
        <f t="shared" si="114"/>
        <v>0</v>
      </c>
      <c r="I1849" s="13" t="str">
        <f t="shared" si="115"/>
        <v>Ok</v>
      </c>
    </row>
    <row r="1850" spans="1:9" x14ac:dyDescent="0.3">
      <c r="A1850" s="13" t="s">
        <v>3499</v>
      </c>
      <c r="B1850" s="13">
        <f>VLOOKUP(A1850,VLookup_Data,4,FALSE)</f>
        <v>63</v>
      </c>
      <c r="C1850" s="13">
        <f>_xlfn.XLOOKUP(A1850,Product_Name,Recorder_Level)</f>
        <v>66</v>
      </c>
      <c r="D1850" s="13">
        <f>IF(B1850&lt;=C1850,C1850-B1850,0)</f>
        <v>3</v>
      </c>
      <c r="E1850" s="13">
        <f t="shared" si="112"/>
        <v>3</v>
      </c>
      <c r="F1850" s="13">
        <f t="shared" si="113"/>
        <v>3</v>
      </c>
      <c r="G1850" s="13">
        <f>IF(B1850&lt;=C1850,C1850-B1850,"No Order Needed")</f>
        <v>3</v>
      </c>
      <c r="H1850" s="13">
        <f t="shared" si="114"/>
        <v>13</v>
      </c>
      <c r="I1850" s="13" t="str">
        <f t="shared" si="115"/>
        <v>Reorder</v>
      </c>
    </row>
    <row r="1851" spans="1:9" x14ac:dyDescent="0.3">
      <c r="A1851" s="13" t="s">
        <v>3679</v>
      </c>
      <c r="B1851" s="13">
        <f>VLOOKUP(A1851,VLookup_Data,4,FALSE)</f>
        <v>164</v>
      </c>
      <c r="C1851" s="13">
        <f>_xlfn.XLOOKUP(A1851,Product_Name,Recorder_Level)</f>
        <v>84</v>
      </c>
      <c r="D1851" s="13">
        <f>IF(B1851&lt;=C1851,C1851-B1851,0)</f>
        <v>0</v>
      </c>
      <c r="E1851" s="13">
        <f t="shared" si="112"/>
        <v>0</v>
      </c>
      <c r="F1851" s="13">
        <f t="shared" si="113"/>
        <v>0</v>
      </c>
      <c r="G1851" s="13" t="str">
        <f>IF(B1851&lt;=C1851,C1851-B1851,"No Order Needed")</f>
        <v>No Order Needed</v>
      </c>
      <c r="H1851" s="13">
        <f t="shared" si="114"/>
        <v>0</v>
      </c>
      <c r="I1851" s="13" t="str">
        <f t="shared" si="115"/>
        <v>Ok</v>
      </c>
    </row>
    <row r="1852" spans="1:9" x14ac:dyDescent="0.3">
      <c r="A1852" s="13" t="s">
        <v>3681</v>
      </c>
      <c r="B1852" s="13">
        <f>VLOOKUP(A1852,VLookup_Data,4,FALSE)</f>
        <v>131</v>
      </c>
      <c r="C1852" s="13">
        <f>_xlfn.XLOOKUP(A1852,Product_Name,Recorder_Level)</f>
        <v>29</v>
      </c>
      <c r="D1852" s="13">
        <f>IF(B1852&lt;=C1852,C1852-B1852,0)</f>
        <v>0</v>
      </c>
      <c r="E1852" s="13">
        <f t="shared" si="112"/>
        <v>0</v>
      </c>
      <c r="F1852" s="13">
        <f t="shared" si="113"/>
        <v>0</v>
      </c>
      <c r="G1852" s="13" t="str">
        <f>IF(B1852&lt;=C1852,C1852-B1852,"No Order Needed")</f>
        <v>No Order Needed</v>
      </c>
      <c r="H1852" s="13">
        <f t="shared" si="114"/>
        <v>0</v>
      </c>
      <c r="I1852" s="13" t="str">
        <f t="shared" si="115"/>
        <v>Ok</v>
      </c>
    </row>
    <row r="1853" spans="1:9" x14ac:dyDescent="0.3">
      <c r="A1853" s="13" t="s">
        <v>3683</v>
      </c>
      <c r="B1853" s="13">
        <f>VLOOKUP(A1853,VLookup_Data,4,FALSE)</f>
        <v>174</v>
      </c>
      <c r="C1853" s="13">
        <f>_xlfn.XLOOKUP(A1853,Product_Name,Recorder_Level)</f>
        <v>77</v>
      </c>
      <c r="D1853" s="13">
        <f>IF(B1853&lt;=C1853,C1853-B1853,0)</f>
        <v>0</v>
      </c>
      <c r="E1853" s="13">
        <f t="shared" si="112"/>
        <v>0</v>
      </c>
      <c r="F1853" s="13">
        <f t="shared" si="113"/>
        <v>0</v>
      </c>
      <c r="G1853" s="13" t="str">
        <f>IF(B1853&lt;=C1853,C1853-B1853,"No Order Needed")</f>
        <v>No Order Needed</v>
      </c>
      <c r="H1853" s="13">
        <f t="shared" si="114"/>
        <v>0</v>
      </c>
      <c r="I1853" s="13" t="str">
        <f t="shared" si="115"/>
        <v>Ok</v>
      </c>
    </row>
    <row r="1854" spans="1:9" x14ac:dyDescent="0.3">
      <c r="A1854" s="13" t="s">
        <v>3686</v>
      </c>
      <c r="B1854" s="13">
        <f>VLOOKUP(A1854,VLookup_Data,4,FALSE)</f>
        <v>194</v>
      </c>
      <c r="C1854" s="13">
        <f>_xlfn.XLOOKUP(A1854,Product_Name,Recorder_Level)</f>
        <v>48</v>
      </c>
      <c r="D1854" s="13">
        <f>IF(B1854&lt;=C1854,C1854-B1854,0)</f>
        <v>0</v>
      </c>
      <c r="E1854" s="13">
        <f t="shared" si="112"/>
        <v>0</v>
      </c>
      <c r="F1854" s="13">
        <f t="shared" si="113"/>
        <v>0</v>
      </c>
      <c r="G1854" s="13" t="str">
        <f>IF(B1854&lt;=C1854,C1854-B1854,"No Order Needed")</f>
        <v>No Order Needed</v>
      </c>
      <c r="H1854" s="13">
        <f t="shared" si="114"/>
        <v>0</v>
      </c>
      <c r="I1854" s="13" t="str">
        <f t="shared" si="115"/>
        <v>Ok</v>
      </c>
    </row>
    <row r="1855" spans="1:9" x14ac:dyDescent="0.3">
      <c r="A1855" s="13" t="s">
        <v>3688</v>
      </c>
      <c r="B1855" s="13">
        <f>VLOOKUP(A1855,VLookup_Data,4,FALSE)</f>
        <v>121</v>
      </c>
      <c r="C1855" s="13">
        <f>_xlfn.XLOOKUP(A1855,Product_Name,Recorder_Level)</f>
        <v>49</v>
      </c>
      <c r="D1855" s="13">
        <f>IF(B1855&lt;=C1855,C1855-B1855,0)</f>
        <v>0</v>
      </c>
      <c r="E1855" s="13">
        <f t="shared" si="112"/>
        <v>0</v>
      </c>
      <c r="F1855" s="13">
        <f t="shared" si="113"/>
        <v>0</v>
      </c>
      <c r="G1855" s="13" t="str">
        <f>IF(B1855&lt;=C1855,C1855-B1855,"No Order Needed")</f>
        <v>No Order Needed</v>
      </c>
      <c r="H1855" s="13">
        <f t="shared" si="114"/>
        <v>0</v>
      </c>
      <c r="I1855" s="13" t="str">
        <f t="shared" si="115"/>
        <v>Ok</v>
      </c>
    </row>
    <row r="1856" spans="1:9" x14ac:dyDescent="0.3">
      <c r="A1856" s="13" t="s">
        <v>3691</v>
      </c>
      <c r="B1856" s="13">
        <f>VLOOKUP(A1856,VLookup_Data,4,FALSE)</f>
        <v>2</v>
      </c>
      <c r="C1856" s="13">
        <f>_xlfn.XLOOKUP(A1856,Product_Name,Recorder_Level)</f>
        <v>86</v>
      </c>
      <c r="D1856" s="13">
        <f>IF(B1856&lt;=C1856,C1856-B1856,0)</f>
        <v>84</v>
      </c>
      <c r="E1856" s="13">
        <f t="shared" si="112"/>
        <v>84</v>
      </c>
      <c r="F1856" s="13">
        <f t="shared" si="113"/>
        <v>84</v>
      </c>
      <c r="G1856" s="13">
        <f>IF(B1856&lt;=C1856,C1856-B1856,"No Order Needed")</f>
        <v>84</v>
      </c>
      <c r="H1856" s="13">
        <f t="shared" si="114"/>
        <v>94</v>
      </c>
      <c r="I1856" s="13" t="str">
        <f t="shared" si="115"/>
        <v>Reorder</v>
      </c>
    </row>
    <row r="1857" spans="1:9" x14ac:dyDescent="0.3">
      <c r="A1857" s="13" t="s">
        <v>2359</v>
      </c>
      <c r="B1857" s="13">
        <f>VLOOKUP(A1857,VLookup_Data,4,FALSE)</f>
        <v>152</v>
      </c>
      <c r="C1857" s="13">
        <f>_xlfn.XLOOKUP(A1857,Product_Name,Recorder_Level)</f>
        <v>41</v>
      </c>
      <c r="D1857" s="13">
        <f>IF(B1857&lt;=C1857,C1857-B1857,0)</f>
        <v>0</v>
      </c>
      <c r="E1857" s="13">
        <f t="shared" si="112"/>
        <v>0</v>
      </c>
      <c r="F1857" s="13">
        <f t="shared" si="113"/>
        <v>0</v>
      </c>
      <c r="G1857" s="13" t="str">
        <f>IF(B1857&lt;=C1857,C1857-B1857,"No Order Needed")</f>
        <v>No Order Needed</v>
      </c>
      <c r="H1857" s="13">
        <f t="shared" si="114"/>
        <v>0</v>
      </c>
      <c r="I1857" s="13" t="str">
        <f t="shared" si="115"/>
        <v>Ok</v>
      </c>
    </row>
    <row r="1858" spans="1:9" x14ac:dyDescent="0.3">
      <c r="A1858" s="13" t="s">
        <v>2741</v>
      </c>
      <c r="B1858" s="13">
        <f>VLOOKUP(A1858,VLookup_Data,4,FALSE)</f>
        <v>13</v>
      </c>
      <c r="C1858" s="13">
        <f>_xlfn.XLOOKUP(A1858,Product_Name,Recorder_Level)</f>
        <v>68</v>
      </c>
      <c r="D1858" s="13">
        <f>IF(B1858&lt;=C1858,C1858-B1858,0)</f>
        <v>55</v>
      </c>
      <c r="E1858" s="13">
        <f t="shared" si="112"/>
        <v>55</v>
      </c>
      <c r="F1858" s="13">
        <f t="shared" si="113"/>
        <v>55</v>
      </c>
      <c r="G1858" s="13">
        <f>IF(B1858&lt;=C1858,C1858-B1858,"No Order Needed")</f>
        <v>55</v>
      </c>
      <c r="H1858" s="13">
        <f t="shared" si="114"/>
        <v>65</v>
      </c>
      <c r="I1858" s="13" t="str">
        <f t="shared" si="115"/>
        <v>Reorder</v>
      </c>
    </row>
    <row r="1859" spans="1:9" x14ac:dyDescent="0.3">
      <c r="A1859" s="13" t="s">
        <v>3695</v>
      </c>
      <c r="B1859" s="13">
        <f>VLOOKUP(A1859,VLookup_Data,4,FALSE)</f>
        <v>52</v>
      </c>
      <c r="C1859" s="13">
        <f>_xlfn.XLOOKUP(A1859,Product_Name,Recorder_Level)</f>
        <v>66</v>
      </c>
      <c r="D1859" s="13">
        <f>IF(B1859&lt;=C1859,C1859-B1859,0)</f>
        <v>14</v>
      </c>
      <c r="E1859" s="13">
        <f t="shared" ref="E1859:E1922" si="116">IF(C1859-B1859&gt;0,C1859-B1859,0)</f>
        <v>14</v>
      </c>
      <c r="F1859" s="13">
        <f t="shared" ref="F1859:F1922" si="117">MAX(C1859-B1859,0)</f>
        <v>14</v>
      </c>
      <c r="G1859" s="13">
        <f>IF(B1859&lt;=C1859,C1859-B1859,"No Order Needed")</f>
        <v>14</v>
      </c>
      <c r="H1859" s="13">
        <f t="shared" ref="H1859:H1922" si="118">MAX((C1859-B1859)+10,0)</f>
        <v>24</v>
      </c>
      <c r="I1859" s="13" t="str">
        <f t="shared" ref="I1859:I1922" si="119">IF(B1859=0,"Urgent",IF(B1859&lt;=C1859,"Reorder","Ok"))</f>
        <v>Reorder</v>
      </c>
    </row>
    <row r="1860" spans="1:9" x14ac:dyDescent="0.3">
      <c r="A1860" s="13" t="s">
        <v>1878</v>
      </c>
      <c r="B1860" s="13">
        <f>VLOOKUP(A1860,VLookup_Data,4,FALSE)</f>
        <v>53</v>
      </c>
      <c r="C1860" s="13">
        <f>_xlfn.XLOOKUP(A1860,Product_Name,Recorder_Level)</f>
        <v>84</v>
      </c>
      <c r="D1860" s="13">
        <f>IF(B1860&lt;=C1860,C1860-B1860,0)</f>
        <v>31</v>
      </c>
      <c r="E1860" s="13">
        <f t="shared" si="116"/>
        <v>31</v>
      </c>
      <c r="F1860" s="13">
        <f t="shared" si="117"/>
        <v>31</v>
      </c>
      <c r="G1860" s="13">
        <f>IF(B1860&lt;=C1860,C1860-B1860,"No Order Needed")</f>
        <v>31</v>
      </c>
      <c r="H1860" s="13">
        <f t="shared" si="118"/>
        <v>41</v>
      </c>
      <c r="I1860" s="13" t="str">
        <f t="shared" si="119"/>
        <v>Reorder</v>
      </c>
    </row>
    <row r="1861" spans="1:9" x14ac:dyDescent="0.3">
      <c r="A1861" s="13" t="s">
        <v>3698</v>
      </c>
      <c r="B1861" s="13">
        <f>VLOOKUP(A1861,VLookup_Data,4,FALSE)</f>
        <v>46</v>
      </c>
      <c r="C1861" s="13">
        <f>_xlfn.XLOOKUP(A1861,Product_Name,Recorder_Level)</f>
        <v>63</v>
      </c>
      <c r="D1861" s="13">
        <f>IF(B1861&lt;=C1861,C1861-B1861,0)</f>
        <v>17</v>
      </c>
      <c r="E1861" s="13">
        <f t="shared" si="116"/>
        <v>17</v>
      </c>
      <c r="F1861" s="13">
        <f t="shared" si="117"/>
        <v>17</v>
      </c>
      <c r="G1861" s="13">
        <f>IF(B1861&lt;=C1861,C1861-B1861,"No Order Needed")</f>
        <v>17</v>
      </c>
      <c r="H1861" s="13">
        <f t="shared" si="118"/>
        <v>27</v>
      </c>
      <c r="I1861" s="13" t="str">
        <f t="shared" si="119"/>
        <v>Reorder</v>
      </c>
    </row>
    <row r="1862" spans="1:9" x14ac:dyDescent="0.3">
      <c r="A1862" s="13" t="s">
        <v>3700</v>
      </c>
      <c r="B1862" s="13">
        <f>VLOOKUP(A1862,VLookup_Data,4,FALSE)</f>
        <v>83</v>
      </c>
      <c r="C1862" s="13">
        <f>_xlfn.XLOOKUP(A1862,Product_Name,Recorder_Level)</f>
        <v>87</v>
      </c>
      <c r="D1862" s="13">
        <f>IF(B1862&lt;=C1862,C1862-B1862,0)</f>
        <v>4</v>
      </c>
      <c r="E1862" s="13">
        <f t="shared" si="116"/>
        <v>4</v>
      </c>
      <c r="F1862" s="13">
        <f t="shared" si="117"/>
        <v>4</v>
      </c>
      <c r="G1862" s="13">
        <f>IF(B1862&lt;=C1862,C1862-B1862,"No Order Needed")</f>
        <v>4</v>
      </c>
      <c r="H1862" s="13">
        <f t="shared" si="118"/>
        <v>14</v>
      </c>
      <c r="I1862" s="13" t="str">
        <f t="shared" si="119"/>
        <v>Reorder</v>
      </c>
    </row>
    <row r="1863" spans="1:9" x14ac:dyDescent="0.3">
      <c r="A1863" s="13" t="s">
        <v>3702</v>
      </c>
      <c r="B1863" s="13">
        <f>VLOOKUP(A1863,VLookup_Data,4,FALSE)</f>
        <v>72</v>
      </c>
      <c r="C1863" s="13">
        <f>_xlfn.XLOOKUP(A1863,Product_Name,Recorder_Level)</f>
        <v>23</v>
      </c>
      <c r="D1863" s="13">
        <f>IF(B1863&lt;=C1863,C1863-B1863,0)</f>
        <v>0</v>
      </c>
      <c r="E1863" s="13">
        <f t="shared" si="116"/>
        <v>0</v>
      </c>
      <c r="F1863" s="13">
        <f t="shared" si="117"/>
        <v>0</v>
      </c>
      <c r="G1863" s="13" t="str">
        <f>IF(B1863&lt;=C1863,C1863-B1863,"No Order Needed")</f>
        <v>No Order Needed</v>
      </c>
      <c r="H1863" s="13">
        <f t="shared" si="118"/>
        <v>0</v>
      </c>
      <c r="I1863" s="13" t="str">
        <f t="shared" si="119"/>
        <v>Ok</v>
      </c>
    </row>
    <row r="1864" spans="1:9" x14ac:dyDescent="0.3">
      <c r="A1864" s="13" t="s">
        <v>3704</v>
      </c>
      <c r="B1864" s="13">
        <f>VLOOKUP(A1864,VLookup_Data,4,FALSE)</f>
        <v>47</v>
      </c>
      <c r="C1864" s="13">
        <f>_xlfn.XLOOKUP(A1864,Product_Name,Recorder_Level)</f>
        <v>45</v>
      </c>
      <c r="D1864" s="13">
        <f>IF(B1864&lt;=C1864,C1864-B1864,0)</f>
        <v>0</v>
      </c>
      <c r="E1864" s="13">
        <f t="shared" si="116"/>
        <v>0</v>
      </c>
      <c r="F1864" s="13">
        <f t="shared" si="117"/>
        <v>0</v>
      </c>
      <c r="G1864" s="13" t="str">
        <f>IF(B1864&lt;=C1864,C1864-B1864,"No Order Needed")</f>
        <v>No Order Needed</v>
      </c>
      <c r="H1864" s="13">
        <f t="shared" si="118"/>
        <v>8</v>
      </c>
      <c r="I1864" s="13" t="str">
        <f t="shared" si="119"/>
        <v>Ok</v>
      </c>
    </row>
    <row r="1865" spans="1:9" x14ac:dyDescent="0.3">
      <c r="A1865" s="13" t="s">
        <v>7591</v>
      </c>
      <c r="B1865" s="13">
        <f>VLOOKUP(A1865,VLookup_Data,4,FALSE)</f>
        <v>141</v>
      </c>
      <c r="C1865" s="13">
        <f>_xlfn.XLOOKUP(A1865,Product_Name,Recorder_Level)</f>
        <v>34</v>
      </c>
      <c r="D1865" s="13">
        <f>IF(B1865&lt;=C1865,C1865-B1865,0)</f>
        <v>0</v>
      </c>
      <c r="E1865" s="13">
        <f t="shared" si="116"/>
        <v>0</v>
      </c>
      <c r="F1865" s="13">
        <f t="shared" si="117"/>
        <v>0</v>
      </c>
      <c r="G1865" s="13" t="str">
        <f>IF(B1865&lt;=C1865,C1865-B1865,"No Order Needed")</f>
        <v>No Order Needed</v>
      </c>
      <c r="H1865" s="13">
        <f t="shared" si="118"/>
        <v>0</v>
      </c>
      <c r="I1865" s="13" t="str">
        <f t="shared" si="119"/>
        <v>Ok</v>
      </c>
    </row>
    <row r="1866" spans="1:9" x14ac:dyDescent="0.3">
      <c r="A1866" s="13" t="s">
        <v>1431</v>
      </c>
      <c r="B1866" s="13">
        <f>VLOOKUP(A1866,VLookup_Data,4,FALSE)</f>
        <v>0</v>
      </c>
      <c r="C1866" s="13">
        <f>_xlfn.XLOOKUP(A1866,Product_Name,Recorder_Level)</f>
        <v>49</v>
      </c>
      <c r="D1866" s="13">
        <f>IF(B1866&lt;=C1866,C1866-B1866,0)</f>
        <v>49</v>
      </c>
      <c r="E1866" s="13">
        <f t="shared" si="116"/>
        <v>49</v>
      </c>
      <c r="F1866" s="13">
        <f t="shared" si="117"/>
        <v>49</v>
      </c>
      <c r="G1866" s="13">
        <f>IF(B1866&lt;=C1866,C1866-B1866,"No Order Needed")</f>
        <v>49</v>
      </c>
      <c r="H1866" s="13">
        <f t="shared" si="118"/>
        <v>59</v>
      </c>
      <c r="I1866" s="13" t="str">
        <f t="shared" si="119"/>
        <v>Urgent</v>
      </c>
    </row>
    <row r="1867" spans="1:9" x14ac:dyDescent="0.3">
      <c r="A1867" s="13" t="s">
        <v>2471</v>
      </c>
      <c r="B1867" s="13">
        <f>VLOOKUP(A1867,VLookup_Data,4,FALSE)</f>
        <v>121</v>
      </c>
      <c r="C1867" s="13">
        <f>_xlfn.XLOOKUP(A1867,Product_Name,Recorder_Level)</f>
        <v>66</v>
      </c>
      <c r="D1867" s="13">
        <f>IF(B1867&lt;=C1867,C1867-B1867,0)</f>
        <v>0</v>
      </c>
      <c r="E1867" s="13">
        <f t="shared" si="116"/>
        <v>0</v>
      </c>
      <c r="F1867" s="13">
        <f t="shared" si="117"/>
        <v>0</v>
      </c>
      <c r="G1867" s="13" t="str">
        <f>IF(B1867&lt;=C1867,C1867-B1867,"No Order Needed")</f>
        <v>No Order Needed</v>
      </c>
      <c r="H1867" s="13">
        <f t="shared" si="118"/>
        <v>0</v>
      </c>
      <c r="I1867" s="13" t="str">
        <f t="shared" si="119"/>
        <v>Ok</v>
      </c>
    </row>
    <row r="1868" spans="1:9" x14ac:dyDescent="0.3">
      <c r="A1868" s="13" t="s">
        <v>3970</v>
      </c>
      <c r="B1868" s="13">
        <f>VLOOKUP(A1868,VLookup_Data,4,FALSE)</f>
        <v>48</v>
      </c>
      <c r="C1868" s="13">
        <f>_xlfn.XLOOKUP(A1868,Product_Name,Recorder_Level)</f>
        <v>70</v>
      </c>
      <c r="D1868" s="13">
        <f>IF(B1868&lt;=C1868,C1868-B1868,0)</f>
        <v>22</v>
      </c>
      <c r="E1868" s="13">
        <f t="shared" si="116"/>
        <v>22</v>
      </c>
      <c r="F1868" s="13">
        <f t="shared" si="117"/>
        <v>22</v>
      </c>
      <c r="G1868" s="13">
        <f>IF(B1868&lt;=C1868,C1868-B1868,"No Order Needed")</f>
        <v>22</v>
      </c>
      <c r="H1868" s="13">
        <f t="shared" si="118"/>
        <v>32</v>
      </c>
      <c r="I1868" s="13" t="str">
        <f t="shared" si="119"/>
        <v>Reorder</v>
      </c>
    </row>
    <row r="1869" spans="1:9" x14ac:dyDescent="0.3">
      <c r="A1869" s="13" t="s">
        <v>1485</v>
      </c>
      <c r="B1869" s="13">
        <f>VLOOKUP(A1869,VLookup_Data,4,FALSE)</f>
        <v>134</v>
      </c>
      <c r="C1869" s="13">
        <f>_xlfn.XLOOKUP(A1869,Product_Name,Recorder_Level)</f>
        <v>86</v>
      </c>
      <c r="D1869" s="13">
        <f>IF(B1869&lt;=C1869,C1869-B1869,0)</f>
        <v>0</v>
      </c>
      <c r="E1869" s="13">
        <f t="shared" si="116"/>
        <v>0</v>
      </c>
      <c r="F1869" s="13">
        <f t="shared" si="117"/>
        <v>0</v>
      </c>
      <c r="G1869" s="13" t="str">
        <f>IF(B1869&lt;=C1869,C1869-B1869,"No Order Needed")</f>
        <v>No Order Needed</v>
      </c>
      <c r="H1869" s="13">
        <f t="shared" si="118"/>
        <v>0</v>
      </c>
      <c r="I1869" s="13" t="str">
        <f t="shared" si="119"/>
        <v>Ok</v>
      </c>
    </row>
    <row r="1870" spans="1:9" x14ac:dyDescent="0.3">
      <c r="A1870" s="13" t="s">
        <v>3719</v>
      </c>
      <c r="B1870" s="13">
        <f>VLOOKUP(A1870,VLookup_Data,4,FALSE)</f>
        <v>198</v>
      </c>
      <c r="C1870" s="13">
        <f>_xlfn.XLOOKUP(A1870,Product_Name,Recorder_Level)</f>
        <v>34</v>
      </c>
      <c r="D1870" s="13">
        <f>IF(B1870&lt;=C1870,C1870-B1870,0)</f>
        <v>0</v>
      </c>
      <c r="E1870" s="13">
        <f t="shared" si="116"/>
        <v>0</v>
      </c>
      <c r="F1870" s="13">
        <f t="shared" si="117"/>
        <v>0</v>
      </c>
      <c r="G1870" s="13" t="str">
        <f>IF(B1870&lt;=C1870,C1870-B1870,"No Order Needed")</f>
        <v>No Order Needed</v>
      </c>
      <c r="H1870" s="13">
        <f t="shared" si="118"/>
        <v>0</v>
      </c>
      <c r="I1870" s="13" t="str">
        <f t="shared" si="119"/>
        <v>Ok</v>
      </c>
    </row>
    <row r="1871" spans="1:9" x14ac:dyDescent="0.3">
      <c r="A1871" s="13" t="s">
        <v>3721</v>
      </c>
      <c r="B1871" s="13">
        <f>VLOOKUP(A1871,VLookup_Data,4,FALSE)</f>
        <v>63</v>
      </c>
      <c r="C1871" s="13">
        <f>_xlfn.XLOOKUP(A1871,Product_Name,Recorder_Level)</f>
        <v>65</v>
      </c>
      <c r="D1871" s="13">
        <f>IF(B1871&lt;=C1871,C1871-B1871,0)</f>
        <v>2</v>
      </c>
      <c r="E1871" s="13">
        <f t="shared" si="116"/>
        <v>2</v>
      </c>
      <c r="F1871" s="13">
        <f t="shared" si="117"/>
        <v>2</v>
      </c>
      <c r="G1871" s="13">
        <f>IF(B1871&lt;=C1871,C1871-B1871,"No Order Needed")</f>
        <v>2</v>
      </c>
      <c r="H1871" s="13">
        <f t="shared" si="118"/>
        <v>12</v>
      </c>
      <c r="I1871" s="13" t="str">
        <f t="shared" si="119"/>
        <v>Reorder</v>
      </c>
    </row>
    <row r="1872" spans="1:9" x14ac:dyDescent="0.3">
      <c r="A1872" s="13" t="s">
        <v>3723</v>
      </c>
      <c r="B1872" s="13">
        <f>VLOOKUP(A1872,VLookup_Data,4,FALSE)</f>
        <v>74</v>
      </c>
      <c r="C1872" s="13">
        <f>_xlfn.XLOOKUP(A1872,Product_Name,Recorder_Level)</f>
        <v>48</v>
      </c>
      <c r="D1872" s="13">
        <f>IF(B1872&lt;=C1872,C1872-B1872,0)</f>
        <v>0</v>
      </c>
      <c r="E1872" s="13">
        <f t="shared" si="116"/>
        <v>0</v>
      </c>
      <c r="F1872" s="13">
        <f t="shared" si="117"/>
        <v>0</v>
      </c>
      <c r="G1872" s="13" t="str">
        <f>IF(B1872&lt;=C1872,C1872-B1872,"No Order Needed")</f>
        <v>No Order Needed</v>
      </c>
      <c r="H1872" s="13">
        <f t="shared" si="118"/>
        <v>0</v>
      </c>
      <c r="I1872" s="13" t="str">
        <f t="shared" si="119"/>
        <v>Ok</v>
      </c>
    </row>
    <row r="1873" spans="1:9" x14ac:dyDescent="0.3">
      <c r="A1873" s="13" t="s">
        <v>1670</v>
      </c>
      <c r="B1873" s="13">
        <f>VLOOKUP(A1873,VLookup_Data,4,FALSE)</f>
        <v>187</v>
      </c>
      <c r="C1873" s="13">
        <f>_xlfn.XLOOKUP(A1873,Product_Name,Recorder_Level)</f>
        <v>90</v>
      </c>
      <c r="D1873" s="13">
        <f>IF(B1873&lt;=C1873,C1873-B1873,0)</f>
        <v>0</v>
      </c>
      <c r="E1873" s="13">
        <f t="shared" si="116"/>
        <v>0</v>
      </c>
      <c r="F1873" s="13">
        <f t="shared" si="117"/>
        <v>0</v>
      </c>
      <c r="G1873" s="13" t="str">
        <f>IF(B1873&lt;=C1873,C1873-B1873,"No Order Needed")</f>
        <v>No Order Needed</v>
      </c>
      <c r="H1873" s="13">
        <f t="shared" si="118"/>
        <v>0</v>
      </c>
      <c r="I1873" s="13" t="str">
        <f t="shared" si="119"/>
        <v>Ok</v>
      </c>
    </row>
    <row r="1874" spans="1:9" x14ac:dyDescent="0.3">
      <c r="A1874" s="13" t="s">
        <v>3727</v>
      </c>
      <c r="B1874" s="13">
        <f>VLOOKUP(A1874,VLookup_Data,4,FALSE)</f>
        <v>15</v>
      </c>
      <c r="C1874" s="13">
        <f>_xlfn.XLOOKUP(A1874,Product_Name,Recorder_Level)</f>
        <v>67</v>
      </c>
      <c r="D1874" s="13">
        <f>IF(B1874&lt;=C1874,C1874-B1874,0)</f>
        <v>52</v>
      </c>
      <c r="E1874" s="13">
        <f t="shared" si="116"/>
        <v>52</v>
      </c>
      <c r="F1874" s="13">
        <f t="shared" si="117"/>
        <v>52</v>
      </c>
      <c r="G1874" s="13">
        <f>IF(B1874&lt;=C1874,C1874-B1874,"No Order Needed")</f>
        <v>52</v>
      </c>
      <c r="H1874" s="13">
        <f t="shared" si="118"/>
        <v>62</v>
      </c>
      <c r="I1874" s="13" t="str">
        <f t="shared" si="119"/>
        <v>Reorder</v>
      </c>
    </row>
    <row r="1875" spans="1:9" x14ac:dyDescent="0.3">
      <c r="A1875" s="13" t="s">
        <v>1903</v>
      </c>
      <c r="B1875" s="13">
        <f>VLOOKUP(A1875,VLookup_Data,4,FALSE)</f>
        <v>192</v>
      </c>
      <c r="C1875" s="13">
        <f>_xlfn.XLOOKUP(A1875,Product_Name,Recorder_Level)</f>
        <v>41</v>
      </c>
      <c r="D1875" s="13">
        <f>IF(B1875&lt;=C1875,C1875-B1875,0)</f>
        <v>0</v>
      </c>
      <c r="E1875" s="13">
        <f t="shared" si="116"/>
        <v>0</v>
      </c>
      <c r="F1875" s="13">
        <f t="shared" si="117"/>
        <v>0</v>
      </c>
      <c r="G1875" s="13" t="str">
        <f>IF(B1875&lt;=C1875,C1875-B1875,"No Order Needed")</f>
        <v>No Order Needed</v>
      </c>
      <c r="H1875" s="13">
        <f t="shared" si="118"/>
        <v>0</v>
      </c>
      <c r="I1875" s="13" t="str">
        <f t="shared" si="119"/>
        <v>Ok</v>
      </c>
    </row>
    <row r="1876" spans="1:9" x14ac:dyDescent="0.3">
      <c r="A1876" s="13" t="s">
        <v>1100</v>
      </c>
      <c r="B1876" s="13">
        <f>VLOOKUP(A1876,VLookup_Data,4,FALSE)</f>
        <v>9</v>
      </c>
      <c r="C1876" s="13">
        <f>_xlfn.XLOOKUP(A1876,Product_Name,Recorder_Level)</f>
        <v>34</v>
      </c>
      <c r="D1876" s="13">
        <f>IF(B1876&lt;=C1876,C1876-B1876,0)</f>
        <v>25</v>
      </c>
      <c r="E1876" s="13">
        <f t="shared" si="116"/>
        <v>25</v>
      </c>
      <c r="F1876" s="13">
        <f t="shared" si="117"/>
        <v>25</v>
      </c>
      <c r="G1876" s="13">
        <f>IF(B1876&lt;=C1876,C1876-B1876,"No Order Needed")</f>
        <v>25</v>
      </c>
      <c r="H1876" s="13">
        <f t="shared" si="118"/>
        <v>35</v>
      </c>
      <c r="I1876" s="13" t="str">
        <f t="shared" si="119"/>
        <v>Reorder</v>
      </c>
    </row>
    <row r="1877" spans="1:9" x14ac:dyDescent="0.3">
      <c r="A1877" s="13" t="s">
        <v>3731</v>
      </c>
      <c r="B1877" s="13">
        <f>VLOOKUP(A1877,VLookup_Data,4,FALSE)</f>
        <v>64</v>
      </c>
      <c r="C1877" s="13">
        <f>_xlfn.XLOOKUP(A1877,Product_Name,Recorder_Level)</f>
        <v>76</v>
      </c>
      <c r="D1877" s="13">
        <f>IF(B1877&lt;=C1877,C1877-B1877,0)</f>
        <v>12</v>
      </c>
      <c r="E1877" s="13">
        <f t="shared" si="116"/>
        <v>12</v>
      </c>
      <c r="F1877" s="13">
        <f t="shared" si="117"/>
        <v>12</v>
      </c>
      <c r="G1877" s="13">
        <f>IF(B1877&lt;=C1877,C1877-B1877,"No Order Needed")</f>
        <v>12</v>
      </c>
      <c r="H1877" s="13">
        <f t="shared" si="118"/>
        <v>22</v>
      </c>
      <c r="I1877" s="13" t="str">
        <f t="shared" si="119"/>
        <v>Reorder</v>
      </c>
    </row>
    <row r="1878" spans="1:9" x14ac:dyDescent="0.3">
      <c r="A1878" s="13" t="s">
        <v>3735</v>
      </c>
      <c r="B1878" s="13">
        <f>VLOOKUP(A1878,VLookup_Data,4,FALSE)</f>
        <v>40</v>
      </c>
      <c r="C1878" s="13">
        <f>_xlfn.XLOOKUP(A1878,Product_Name,Recorder_Level)</f>
        <v>58</v>
      </c>
      <c r="D1878" s="13">
        <f>IF(B1878&lt;=C1878,C1878-B1878,0)</f>
        <v>18</v>
      </c>
      <c r="E1878" s="13">
        <f t="shared" si="116"/>
        <v>18</v>
      </c>
      <c r="F1878" s="13">
        <f t="shared" si="117"/>
        <v>18</v>
      </c>
      <c r="G1878" s="13">
        <f>IF(B1878&lt;=C1878,C1878-B1878,"No Order Needed")</f>
        <v>18</v>
      </c>
      <c r="H1878" s="13">
        <f t="shared" si="118"/>
        <v>28</v>
      </c>
      <c r="I1878" s="13" t="str">
        <f t="shared" si="119"/>
        <v>Reorder</v>
      </c>
    </row>
    <row r="1879" spans="1:9" x14ac:dyDescent="0.3">
      <c r="A1879" s="13" t="s">
        <v>3737</v>
      </c>
      <c r="B1879" s="13">
        <f>VLOOKUP(A1879,VLookup_Data,4,FALSE)</f>
        <v>63</v>
      </c>
      <c r="C1879" s="13">
        <f>_xlfn.XLOOKUP(A1879,Product_Name,Recorder_Level)</f>
        <v>71</v>
      </c>
      <c r="D1879" s="13">
        <f>IF(B1879&lt;=C1879,C1879-B1879,0)</f>
        <v>8</v>
      </c>
      <c r="E1879" s="13">
        <f t="shared" si="116"/>
        <v>8</v>
      </c>
      <c r="F1879" s="13">
        <f t="shared" si="117"/>
        <v>8</v>
      </c>
      <c r="G1879" s="13">
        <f>IF(B1879&lt;=C1879,C1879-B1879,"No Order Needed")</f>
        <v>8</v>
      </c>
      <c r="H1879" s="13">
        <f t="shared" si="118"/>
        <v>18</v>
      </c>
      <c r="I1879" s="13" t="str">
        <f t="shared" si="119"/>
        <v>Reorder</v>
      </c>
    </row>
    <row r="1880" spans="1:9" x14ac:dyDescent="0.3">
      <c r="A1880" s="13" t="s">
        <v>3739</v>
      </c>
      <c r="B1880" s="13">
        <f>VLOOKUP(A1880,VLookup_Data,4,FALSE)</f>
        <v>192</v>
      </c>
      <c r="C1880" s="13">
        <f>_xlfn.XLOOKUP(A1880,Product_Name,Recorder_Level)</f>
        <v>37</v>
      </c>
      <c r="D1880" s="13">
        <f>IF(B1880&lt;=C1880,C1880-B1880,0)</f>
        <v>0</v>
      </c>
      <c r="E1880" s="13">
        <f t="shared" si="116"/>
        <v>0</v>
      </c>
      <c r="F1880" s="13">
        <f t="shared" si="117"/>
        <v>0</v>
      </c>
      <c r="G1880" s="13" t="str">
        <f>IF(B1880&lt;=C1880,C1880-B1880,"No Order Needed")</f>
        <v>No Order Needed</v>
      </c>
      <c r="H1880" s="13">
        <f t="shared" si="118"/>
        <v>0</v>
      </c>
      <c r="I1880" s="13" t="str">
        <f t="shared" si="119"/>
        <v>Ok</v>
      </c>
    </row>
    <row r="1881" spans="1:9" x14ac:dyDescent="0.3">
      <c r="A1881" s="13" t="s">
        <v>3741</v>
      </c>
      <c r="B1881" s="13">
        <f>VLOOKUP(A1881,VLookup_Data,4,FALSE)</f>
        <v>167</v>
      </c>
      <c r="C1881" s="13">
        <f>_xlfn.XLOOKUP(A1881,Product_Name,Recorder_Level)</f>
        <v>74</v>
      </c>
      <c r="D1881" s="13">
        <f>IF(B1881&lt;=C1881,C1881-B1881,0)</f>
        <v>0</v>
      </c>
      <c r="E1881" s="13">
        <f t="shared" si="116"/>
        <v>0</v>
      </c>
      <c r="F1881" s="13">
        <f t="shared" si="117"/>
        <v>0</v>
      </c>
      <c r="G1881" s="13" t="str">
        <f>IF(B1881&lt;=C1881,C1881-B1881,"No Order Needed")</f>
        <v>No Order Needed</v>
      </c>
      <c r="H1881" s="13">
        <f t="shared" si="118"/>
        <v>0</v>
      </c>
      <c r="I1881" s="13" t="str">
        <f t="shared" si="119"/>
        <v>Ok</v>
      </c>
    </row>
    <row r="1882" spans="1:9" x14ac:dyDescent="0.3">
      <c r="A1882" s="13" t="s">
        <v>3743</v>
      </c>
      <c r="B1882" s="13">
        <f>VLOOKUP(A1882,VLookup_Data,4,FALSE)</f>
        <v>195</v>
      </c>
      <c r="C1882" s="13">
        <f>_xlfn.XLOOKUP(A1882,Product_Name,Recorder_Level)</f>
        <v>52</v>
      </c>
      <c r="D1882" s="13">
        <f>IF(B1882&lt;=C1882,C1882-B1882,0)</f>
        <v>0</v>
      </c>
      <c r="E1882" s="13">
        <f t="shared" si="116"/>
        <v>0</v>
      </c>
      <c r="F1882" s="13">
        <f t="shared" si="117"/>
        <v>0</v>
      </c>
      <c r="G1882" s="13" t="str">
        <f>IF(B1882&lt;=C1882,C1882-B1882,"No Order Needed")</f>
        <v>No Order Needed</v>
      </c>
      <c r="H1882" s="13">
        <f t="shared" si="118"/>
        <v>0</v>
      </c>
      <c r="I1882" s="13" t="str">
        <f t="shared" si="119"/>
        <v>Ok</v>
      </c>
    </row>
    <row r="1883" spans="1:9" x14ac:dyDescent="0.3">
      <c r="A1883" s="13" t="s">
        <v>3746</v>
      </c>
      <c r="B1883" s="13">
        <f>VLOOKUP(A1883,VLookup_Data,4,FALSE)</f>
        <v>139</v>
      </c>
      <c r="C1883" s="13">
        <f>_xlfn.XLOOKUP(A1883,Product_Name,Recorder_Level)</f>
        <v>0</v>
      </c>
      <c r="D1883" s="13">
        <f>IF(B1883&lt;=C1883,C1883-B1883,0)</f>
        <v>0</v>
      </c>
      <c r="E1883" s="13">
        <f t="shared" si="116"/>
        <v>0</v>
      </c>
      <c r="F1883" s="13">
        <f t="shared" si="117"/>
        <v>0</v>
      </c>
      <c r="G1883" s="13" t="str">
        <f>IF(B1883&lt;=C1883,C1883-B1883,"No Order Needed")</f>
        <v>No Order Needed</v>
      </c>
      <c r="H1883" s="13">
        <f t="shared" si="118"/>
        <v>0</v>
      </c>
      <c r="I1883" s="13" t="str">
        <f t="shared" si="119"/>
        <v>Ok</v>
      </c>
    </row>
    <row r="1884" spans="1:9" x14ac:dyDescent="0.3">
      <c r="A1884" s="13" t="s">
        <v>2152</v>
      </c>
      <c r="B1884" s="13">
        <f>VLOOKUP(A1884,VLookup_Data,4,FALSE)</f>
        <v>109</v>
      </c>
      <c r="C1884" s="13">
        <f>_xlfn.XLOOKUP(A1884,Product_Name,Recorder_Level)</f>
        <v>71</v>
      </c>
      <c r="D1884" s="13">
        <f>IF(B1884&lt;=C1884,C1884-B1884,0)</f>
        <v>0</v>
      </c>
      <c r="E1884" s="13">
        <f t="shared" si="116"/>
        <v>0</v>
      </c>
      <c r="F1884" s="13">
        <f t="shared" si="117"/>
        <v>0</v>
      </c>
      <c r="G1884" s="13" t="str">
        <f>IF(B1884&lt;=C1884,C1884-B1884,"No Order Needed")</f>
        <v>No Order Needed</v>
      </c>
      <c r="H1884" s="13">
        <f t="shared" si="118"/>
        <v>0</v>
      </c>
      <c r="I1884" s="13" t="str">
        <f t="shared" si="119"/>
        <v>Ok</v>
      </c>
    </row>
    <row r="1885" spans="1:9" x14ac:dyDescent="0.3">
      <c r="A1885" s="13" t="s">
        <v>3749</v>
      </c>
      <c r="B1885" s="13">
        <f>VLOOKUP(A1885,VLookup_Data,4,FALSE)</f>
        <v>10</v>
      </c>
      <c r="C1885" s="13">
        <f>_xlfn.XLOOKUP(A1885,Product_Name,Recorder_Level)</f>
        <v>83</v>
      </c>
      <c r="D1885" s="13">
        <f>IF(B1885&lt;=C1885,C1885-B1885,0)</f>
        <v>73</v>
      </c>
      <c r="E1885" s="13">
        <f t="shared" si="116"/>
        <v>73</v>
      </c>
      <c r="F1885" s="13">
        <f t="shared" si="117"/>
        <v>73</v>
      </c>
      <c r="G1885" s="13">
        <f>IF(B1885&lt;=C1885,C1885-B1885,"No Order Needed")</f>
        <v>73</v>
      </c>
      <c r="H1885" s="13">
        <f t="shared" si="118"/>
        <v>83</v>
      </c>
      <c r="I1885" s="13" t="str">
        <f t="shared" si="119"/>
        <v>Reorder</v>
      </c>
    </row>
    <row r="1886" spans="1:9" x14ac:dyDescent="0.3">
      <c r="A1886" s="13" t="s">
        <v>1254</v>
      </c>
      <c r="B1886" s="13">
        <f>VLOOKUP(A1886,VLookup_Data,4,FALSE)</f>
        <v>100</v>
      </c>
      <c r="C1886" s="13">
        <f>_xlfn.XLOOKUP(A1886,Product_Name,Recorder_Level)</f>
        <v>23</v>
      </c>
      <c r="D1886" s="13">
        <f>IF(B1886&lt;=C1886,C1886-B1886,0)</f>
        <v>0</v>
      </c>
      <c r="E1886" s="13">
        <f t="shared" si="116"/>
        <v>0</v>
      </c>
      <c r="F1886" s="13">
        <f t="shared" si="117"/>
        <v>0</v>
      </c>
      <c r="G1886" s="13" t="str">
        <f>IF(B1886&lt;=C1886,C1886-B1886,"No Order Needed")</f>
        <v>No Order Needed</v>
      </c>
      <c r="H1886" s="13">
        <f t="shared" si="118"/>
        <v>0</v>
      </c>
      <c r="I1886" s="13" t="str">
        <f t="shared" si="119"/>
        <v>Ok</v>
      </c>
    </row>
    <row r="1887" spans="1:9" x14ac:dyDescent="0.3">
      <c r="A1887" s="13" t="s">
        <v>7486</v>
      </c>
      <c r="B1887" s="13">
        <f>VLOOKUP(A1887,VLookup_Data,4,FALSE)</f>
        <v>0</v>
      </c>
      <c r="C1887" s="13">
        <f>_xlfn.XLOOKUP(A1887,Product_Name,Recorder_Level)</f>
        <v>78</v>
      </c>
      <c r="D1887" s="13">
        <f>IF(B1887&lt;=C1887,C1887-B1887,0)</f>
        <v>78</v>
      </c>
      <c r="E1887" s="13">
        <f t="shared" si="116"/>
        <v>78</v>
      </c>
      <c r="F1887" s="13">
        <f t="shared" si="117"/>
        <v>78</v>
      </c>
      <c r="G1887" s="13">
        <f>IF(B1887&lt;=C1887,C1887-B1887,"No Order Needed")</f>
        <v>78</v>
      </c>
      <c r="H1887" s="13">
        <f t="shared" si="118"/>
        <v>88</v>
      </c>
      <c r="I1887" s="13" t="str">
        <f t="shared" si="119"/>
        <v>Urgent</v>
      </c>
    </row>
    <row r="1888" spans="1:9" x14ac:dyDescent="0.3">
      <c r="A1888" s="13" t="s">
        <v>3754</v>
      </c>
      <c r="B1888" s="13">
        <f>VLOOKUP(A1888,VLookup_Data,4,FALSE)</f>
        <v>146</v>
      </c>
      <c r="C1888" s="13">
        <f>_xlfn.XLOOKUP(A1888,Product_Name,Recorder_Level)</f>
        <v>42</v>
      </c>
      <c r="D1888" s="13">
        <f>IF(B1888&lt;=C1888,C1888-B1888,0)</f>
        <v>0</v>
      </c>
      <c r="E1888" s="13">
        <f t="shared" si="116"/>
        <v>0</v>
      </c>
      <c r="F1888" s="13">
        <f t="shared" si="117"/>
        <v>0</v>
      </c>
      <c r="G1888" s="13" t="str">
        <f>IF(B1888&lt;=C1888,C1888-B1888,"No Order Needed")</f>
        <v>No Order Needed</v>
      </c>
      <c r="H1888" s="13">
        <f t="shared" si="118"/>
        <v>0</v>
      </c>
      <c r="I1888" s="13" t="str">
        <f t="shared" si="119"/>
        <v>Ok</v>
      </c>
    </row>
    <row r="1889" spans="1:9" x14ac:dyDescent="0.3">
      <c r="A1889" s="13" t="s">
        <v>2005</v>
      </c>
      <c r="B1889" s="13">
        <f>VLOOKUP(A1889,VLookup_Data,4,FALSE)</f>
        <v>183</v>
      </c>
      <c r="C1889" s="13">
        <f>_xlfn.XLOOKUP(A1889,Product_Name,Recorder_Level)</f>
        <v>67</v>
      </c>
      <c r="D1889" s="13">
        <f>IF(B1889&lt;=C1889,C1889-B1889,0)</f>
        <v>0</v>
      </c>
      <c r="E1889" s="13">
        <f t="shared" si="116"/>
        <v>0</v>
      </c>
      <c r="F1889" s="13">
        <f t="shared" si="117"/>
        <v>0</v>
      </c>
      <c r="G1889" s="13" t="str">
        <f>IF(B1889&lt;=C1889,C1889-B1889,"No Order Needed")</f>
        <v>No Order Needed</v>
      </c>
      <c r="H1889" s="13">
        <f t="shared" si="118"/>
        <v>0</v>
      </c>
      <c r="I1889" s="13" t="str">
        <f t="shared" si="119"/>
        <v>Ok</v>
      </c>
    </row>
    <row r="1890" spans="1:9" x14ac:dyDescent="0.3">
      <c r="A1890" s="13" t="s">
        <v>3757</v>
      </c>
      <c r="B1890" s="13">
        <f>VLOOKUP(A1890,VLookup_Data,4,FALSE)</f>
        <v>0</v>
      </c>
      <c r="C1890" s="13">
        <f>_xlfn.XLOOKUP(A1890,Product_Name,Recorder_Level)</f>
        <v>77</v>
      </c>
      <c r="D1890" s="13">
        <f>IF(B1890&lt;=C1890,C1890-B1890,0)</f>
        <v>77</v>
      </c>
      <c r="E1890" s="13">
        <f t="shared" si="116"/>
        <v>77</v>
      </c>
      <c r="F1890" s="13">
        <f t="shared" si="117"/>
        <v>77</v>
      </c>
      <c r="G1890" s="13">
        <f>IF(B1890&lt;=C1890,C1890-B1890,"No Order Needed")</f>
        <v>77</v>
      </c>
      <c r="H1890" s="13">
        <f t="shared" si="118"/>
        <v>87</v>
      </c>
      <c r="I1890" s="13" t="str">
        <f t="shared" si="119"/>
        <v>Urgent</v>
      </c>
    </row>
    <row r="1891" spans="1:9" x14ac:dyDescent="0.3">
      <c r="A1891" s="13" t="s">
        <v>3759</v>
      </c>
      <c r="B1891" s="13">
        <f>VLOOKUP(A1891,VLookup_Data,4,FALSE)</f>
        <v>174</v>
      </c>
      <c r="C1891" s="13">
        <f>_xlfn.XLOOKUP(A1891,Product_Name,Recorder_Level)</f>
        <v>63</v>
      </c>
      <c r="D1891" s="13">
        <f>IF(B1891&lt;=C1891,C1891-B1891,0)</f>
        <v>0</v>
      </c>
      <c r="E1891" s="13">
        <f t="shared" si="116"/>
        <v>0</v>
      </c>
      <c r="F1891" s="13">
        <f t="shared" si="117"/>
        <v>0</v>
      </c>
      <c r="G1891" s="13" t="str">
        <f>IF(B1891&lt;=C1891,C1891-B1891,"No Order Needed")</f>
        <v>No Order Needed</v>
      </c>
      <c r="H1891" s="13">
        <f t="shared" si="118"/>
        <v>0</v>
      </c>
      <c r="I1891" s="13" t="str">
        <f t="shared" si="119"/>
        <v>Ok</v>
      </c>
    </row>
    <row r="1892" spans="1:9" x14ac:dyDescent="0.3">
      <c r="A1892" s="13" t="s">
        <v>3761</v>
      </c>
      <c r="B1892" s="13">
        <f>VLOOKUP(A1892,VLookup_Data,4,FALSE)</f>
        <v>151</v>
      </c>
      <c r="C1892" s="13">
        <f>_xlfn.XLOOKUP(A1892,Product_Name,Recorder_Level)</f>
        <v>74</v>
      </c>
      <c r="D1892" s="13">
        <f>IF(B1892&lt;=C1892,C1892-B1892,0)</f>
        <v>0</v>
      </c>
      <c r="E1892" s="13">
        <f t="shared" si="116"/>
        <v>0</v>
      </c>
      <c r="F1892" s="13">
        <f t="shared" si="117"/>
        <v>0</v>
      </c>
      <c r="G1892" s="13" t="str">
        <f>IF(B1892&lt;=C1892,C1892-B1892,"No Order Needed")</f>
        <v>No Order Needed</v>
      </c>
      <c r="H1892" s="13">
        <f t="shared" si="118"/>
        <v>0</v>
      </c>
      <c r="I1892" s="13" t="str">
        <f t="shared" si="119"/>
        <v>Ok</v>
      </c>
    </row>
    <row r="1893" spans="1:9" x14ac:dyDescent="0.3">
      <c r="A1893" s="13" t="s">
        <v>3763</v>
      </c>
      <c r="B1893" s="13">
        <f>VLOOKUP(A1893,VLookup_Data,4,FALSE)</f>
        <v>190</v>
      </c>
      <c r="C1893" s="13">
        <f>_xlfn.XLOOKUP(A1893,Product_Name,Recorder_Level)</f>
        <v>84</v>
      </c>
      <c r="D1893" s="13">
        <f>IF(B1893&lt;=C1893,C1893-B1893,0)</f>
        <v>0</v>
      </c>
      <c r="E1893" s="13">
        <f t="shared" si="116"/>
        <v>0</v>
      </c>
      <c r="F1893" s="13">
        <f t="shared" si="117"/>
        <v>0</v>
      </c>
      <c r="G1893" s="13" t="str">
        <f>IF(B1893&lt;=C1893,C1893-B1893,"No Order Needed")</f>
        <v>No Order Needed</v>
      </c>
      <c r="H1893" s="13">
        <f t="shared" si="118"/>
        <v>0</v>
      </c>
      <c r="I1893" s="13" t="str">
        <f t="shared" si="119"/>
        <v>Ok</v>
      </c>
    </row>
    <row r="1894" spans="1:9" x14ac:dyDescent="0.3">
      <c r="A1894" s="13" t="s">
        <v>3766</v>
      </c>
      <c r="B1894" s="13">
        <f>VLOOKUP(A1894,VLookup_Data,4,FALSE)</f>
        <v>12</v>
      </c>
      <c r="C1894" s="13">
        <f>_xlfn.XLOOKUP(A1894,Product_Name,Recorder_Level)</f>
        <v>85</v>
      </c>
      <c r="D1894" s="13">
        <f>IF(B1894&lt;=C1894,C1894-B1894,0)</f>
        <v>73</v>
      </c>
      <c r="E1894" s="13">
        <f t="shared" si="116"/>
        <v>73</v>
      </c>
      <c r="F1894" s="13">
        <f t="shared" si="117"/>
        <v>73</v>
      </c>
      <c r="G1894" s="13">
        <f>IF(B1894&lt;=C1894,C1894-B1894,"No Order Needed")</f>
        <v>73</v>
      </c>
      <c r="H1894" s="13">
        <f t="shared" si="118"/>
        <v>83</v>
      </c>
      <c r="I1894" s="13" t="str">
        <f t="shared" si="119"/>
        <v>Reorder</v>
      </c>
    </row>
    <row r="1895" spans="1:9" x14ac:dyDescent="0.3">
      <c r="A1895" s="13" t="s">
        <v>1653</v>
      </c>
      <c r="B1895" s="13">
        <f>VLOOKUP(A1895,VLookup_Data,4,FALSE)</f>
        <v>33</v>
      </c>
      <c r="C1895" s="13">
        <f>_xlfn.XLOOKUP(A1895,Product_Name,Recorder_Level)</f>
        <v>20</v>
      </c>
      <c r="D1895" s="13">
        <f>IF(B1895&lt;=C1895,C1895-B1895,0)</f>
        <v>0</v>
      </c>
      <c r="E1895" s="13">
        <f t="shared" si="116"/>
        <v>0</v>
      </c>
      <c r="F1895" s="13">
        <f t="shared" si="117"/>
        <v>0</v>
      </c>
      <c r="G1895" s="13" t="str">
        <f>IF(B1895&lt;=C1895,C1895-B1895,"No Order Needed")</f>
        <v>No Order Needed</v>
      </c>
      <c r="H1895" s="13">
        <f t="shared" si="118"/>
        <v>0</v>
      </c>
      <c r="I1895" s="13" t="str">
        <f t="shared" si="119"/>
        <v>Ok</v>
      </c>
    </row>
    <row r="1896" spans="1:9" x14ac:dyDescent="0.3">
      <c r="A1896" s="13" t="s">
        <v>3769</v>
      </c>
      <c r="B1896" s="13">
        <f>VLOOKUP(A1896,VLookup_Data,4,FALSE)</f>
        <v>40</v>
      </c>
      <c r="C1896" s="13">
        <f>_xlfn.XLOOKUP(A1896,Product_Name,Recorder_Level)</f>
        <v>46</v>
      </c>
      <c r="D1896" s="13">
        <f>IF(B1896&lt;=C1896,C1896-B1896,0)</f>
        <v>6</v>
      </c>
      <c r="E1896" s="13">
        <f t="shared" si="116"/>
        <v>6</v>
      </c>
      <c r="F1896" s="13">
        <f t="shared" si="117"/>
        <v>6</v>
      </c>
      <c r="G1896" s="13">
        <f>IF(B1896&lt;=C1896,C1896-B1896,"No Order Needed")</f>
        <v>6</v>
      </c>
      <c r="H1896" s="13">
        <f t="shared" si="118"/>
        <v>16</v>
      </c>
      <c r="I1896" s="13" t="str">
        <f t="shared" si="119"/>
        <v>Reorder</v>
      </c>
    </row>
    <row r="1897" spans="1:9" x14ac:dyDescent="0.3">
      <c r="A1897" s="13" t="s">
        <v>2641</v>
      </c>
      <c r="B1897" s="13">
        <f>VLOOKUP(A1897,VLookup_Data,4,FALSE)</f>
        <v>0</v>
      </c>
      <c r="C1897" s="13">
        <f>_xlfn.XLOOKUP(A1897,Product_Name,Recorder_Level)</f>
        <v>23</v>
      </c>
      <c r="D1897" s="13">
        <f>IF(B1897&lt;=C1897,C1897-B1897,0)</f>
        <v>23</v>
      </c>
      <c r="E1897" s="13">
        <f t="shared" si="116"/>
        <v>23</v>
      </c>
      <c r="F1897" s="13">
        <f t="shared" si="117"/>
        <v>23</v>
      </c>
      <c r="G1897" s="13">
        <f>IF(B1897&lt;=C1897,C1897-B1897,"No Order Needed")</f>
        <v>23</v>
      </c>
      <c r="H1897" s="13">
        <f t="shared" si="118"/>
        <v>33</v>
      </c>
      <c r="I1897" s="13" t="str">
        <f t="shared" si="119"/>
        <v>Urgent</v>
      </c>
    </row>
    <row r="1898" spans="1:9" x14ac:dyDescent="0.3">
      <c r="A1898" s="13" t="s">
        <v>3772</v>
      </c>
      <c r="B1898" s="13">
        <f>VLOOKUP(A1898,VLookup_Data,4,FALSE)</f>
        <v>174</v>
      </c>
      <c r="C1898" s="13">
        <f>_xlfn.XLOOKUP(A1898,Product_Name,Recorder_Level)</f>
        <v>57</v>
      </c>
      <c r="D1898" s="13">
        <f>IF(B1898&lt;=C1898,C1898-B1898,0)</f>
        <v>0</v>
      </c>
      <c r="E1898" s="13">
        <f t="shared" si="116"/>
        <v>0</v>
      </c>
      <c r="F1898" s="13">
        <f t="shared" si="117"/>
        <v>0</v>
      </c>
      <c r="G1898" s="13" t="str">
        <f>IF(B1898&lt;=C1898,C1898-B1898,"No Order Needed")</f>
        <v>No Order Needed</v>
      </c>
      <c r="H1898" s="13">
        <f t="shared" si="118"/>
        <v>0</v>
      </c>
      <c r="I1898" s="13" t="str">
        <f t="shared" si="119"/>
        <v>Ok</v>
      </c>
    </row>
    <row r="1899" spans="1:9" x14ac:dyDescent="0.3">
      <c r="A1899" s="13" t="s">
        <v>3774</v>
      </c>
      <c r="B1899" s="13">
        <f>VLOOKUP(A1899,VLookup_Data,4,FALSE)</f>
        <v>103</v>
      </c>
      <c r="C1899" s="13">
        <f>_xlfn.XLOOKUP(A1899,Product_Name,Recorder_Level)</f>
        <v>95</v>
      </c>
      <c r="D1899" s="13">
        <f>IF(B1899&lt;=C1899,C1899-B1899,0)</f>
        <v>0</v>
      </c>
      <c r="E1899" s="13">
        <f t="shared" si="116"/>
        <v>0</v>
      </c>
      <c r="F1899" s="13">
        <f t="shared" si="117"/>
        <v>0</v>
      </c>
      <c r="G1899" s="13" t="str">
        <f>IF(B1899&lt;=C1899,C1899-B1899,"No Order Needed")</f>
        <v>No Order Needed</v>
      </c>
      <c r="H1899" s="13">
        <f t="shared" si="118"/>
        <v>2</v>
      </c>
      <c r="I1899" s="13" t="str">
        <f t="shared" si="119"/>
        <v>Ok</v>
      </c>
    </row>
    <row r="1900" spans="1:9" x14ac:dyDescent="0.3">
      <c r="A1900" s="13" t="s">
        <v>3777</v>
      </c>
      <c r="B1900" s="13">
        <f>VLOOKUP(A1900,VLookup_Data,4,FALSE)</f>
        <v>30</v>
      </c>
      <c r="C1900" s="13">
        <f>_xlfn.XLOOKUP(A1900,Product_Name,Recorder_Level)</f>
        <v>26</v>
      </c>
      <c r="D1900" s="13">
        <f>IF(B1900&lt;=C1900,C1900-B1900,0)</f>
        <v>0</v>
      </c>
      <c r="E1900" s="13">
        <f t="shared" si="116"/>
        <v>0</v>
      </c>
      <c r="F1900" s="13">
        <f t="shared" si="117"/>
        <v>0</v>
      </c>
      <c r="G1900" s="13" t="str">
        <f>IF(B1900&lt;=C1900,C1900-B1900,"No Order Needed")</f>
        <v>No Order Needed</v>
      </c>
      <c r="H1900" s="13">
        <f t="shared" si="118"/>
        <v>6</v>
      </c>
      <c r="I1900" s="13" t="str">
        <f t="shared" si="119"/>
        <v>Ok</v>
      </c>
    </row>
    <row r="1901" spans="1:9" x14ac:dyDescent="0.3">
      <c r="A1901" s="13" t="s">
        <v>3779</v>
      </c>
      <c r="B1901" s="13">
        <f>VLOOKUP(A1901,VLookup_Data,4,FALSE)</f>
        <v>9</v>
      </c>
      <c r="C1901" s="13">
        <f>_xlfn.XLOOKUP(A1901,Product_Name,Recorder_Level)</f>
        <v>58</v>
      </c>
      <c r="D1901" s="13">
        <f>IF(B1901&lt;=C1901,C1901-B1901,0)</f>
        <v>49</v>
      </c>
      <c r="E1901" s="13">
        <f t="shared" si="116"/>
        <v>49</v>
      </c>
      <c r="F1901" s="13">
        <f t="shared" si="117"/>
        <v>49</v>
      </c>
      <c r="G1901" s="13">
        <f>IF(B1901&lt;=C1901,C1901-B1901,"No Order Needed")</f>
        <v>49</v>
      </c>
      <c r="H1901" s="13">
        <f t="shared" si="118"/>
        <v>59</v>
      </c>
      <c r="I1901" s="13" t="str">
        <f t="shared" si="119"/>
        <v>Reorder</v>
      </c>
    </row>
    <row r="1902" spans="1:9" x14ac:dyDescent="0.3">
      <c r="A1902" s="13" t="s">
        <v>7470</v>
      </c>
      <c r="B1902" s="13">
        <f>VLOOKUP(A1902,VLookup_Data,4,FALSE)</f>
        <v>51</v>
      </c>
      <c r="C1902" s="13">
        <f>_xlfn.XLOOKUP(A1902,Product_Name,Recorder_Level)</f>
        <v>75</v>
      </c>
      <c r="D1902" s="13">
        <f>IF(B1902&lt;=C1902,C1902-B1902,0)</f>
        <v>24</v>
      </c>
      <c r="E1902" s="13">
        <f t="shared" si="116"/>
        <v>24</v>
      </c>
      <c r="F1902" s="13">
        <f t="shared" si="117"/>
        <v>24</v>
      </c>
      <c r="G1902" s="13">
        <f>IF(B1902&lt;=C1902,C1902-B1902,"No Order Needed")</f>
        <v>24</v>
      </c>
      <c r="H1902" s="13">
        <f t="shared" si="118"/>
        <v>34</v>
      </c>
      <c r="I1902" s="13" t="str">
        <f t="shared" si="119"/>
        <v>Reorder</v>
      </c>
    </row>
    <row r="1903" spans="1:9" x14ac:dyDescent="0.3">
      <c r="A1903" s="13" t="s">
        <v>2217</v>
      </c>
      <c r="B1903" s="13">
        <f>VLOOKUP(A1903,VLookup_Data,4,FALSE)</f>
        <v>145</v>
      </c>
      <c r="C1903" s="13">
        <f>_xlfn.XLOOKUP(A1903,Product_Name,Recorder_Level)</f>
        <v>88</v>
      </c>
      <c r="D1903" s="13">
        <f>IF(B1903&lt;=C1903,C1903-B1903,0)</f>
        <v>0</v>
      </c>
      <c r="E1903" s="13">
        <f t="shared" si="116"/>
        <v>0</v>
      </c>
      <c r="F1903" s="13">
        <f t="shared" si="117"/>
        <v>0</v>
      </c>
      <c r="G1903" s="13" t="str">
        <f>IF(B1903&lt;=C1903,C1903-B1903,"No Order Needed")</f>
        <v>No Order Needed</v>
      </c>
      <c r="H1903" s="13">
        <f t="shared" si="118"/>
        <v>0</v>
      </c>
      <c r="I1903" s="13" t="str">
        <f t="shared" si="119"/>
        <v>Ok</v>
      </c>
    </row>
    <row r="1904" spans="1:9" x14ac:dyDescent="0.3">
      <c r="A1904" s="13" t="s">
        <v>3785</v>
      </c>
      <c r="B1904" s="13">
        <f>VLOOKUP(A1904,VLookup_Data,4,FALSE)</f>
        <v>43</v>
      </c>
      <c r="C1904" s="13">
        <f>_xlfn.XLOOKUP(A1904,Product_Name,Recorder_Level)</f>
        <v>43</v>
      </c>
      <c r="D1904" s="13">
        <f>IF(B1904&lt;=C1904,C1904-B1904,0)</f>
        <v>0</v>
      </c>
      <c r="E1904" s="13">
        <f t="shared" si="116"/>
        <v>0</v>
      </c>
      <c r="F1904" s="13">
        <f t="shared" si="117"/>
        <v>0</v>
      </c>
      <c r="G1904" s="13">
        <f>IF(B1904&lt;=C1904,C1904-B1904,"No Order Needed")</f>
        <v>0</v>
      </c>
      <c r="H1904" s="13">
        <f t="shared" si="118"/>
        <v>10</v>
      </c>
      <c r="I1904" s="13" t="str">
        <f t="shared" si="119"/>
        <v>Reorder</v>
      </c>
    </row>
    <row r="1905" spans="1:9" x14ac:dyDescent="0.3">
      <c r="A1905" s="13" t="s">
        <v>3787</v>
      </c>
      <c r="B1905" s="13">
        <f>VLOOKUP(A1905,VLookup_Data,4,FALSE)</f>
        <v>0</v>
      </c>
      <c r="C1905" s="13">
        <f>_xlfn.XLOOKUP(A1905,Product_Name,Recorder_Level)</f>
        <v>35</v>
      </c>
      <c r="D1905" s="13">
        <f>IF(B1905&lt;=C1905,C1905-B1905,0)</f>
        <v>35</v>
      </c>
      <c r="E1905" s="13">
        <f t="shared" si="116"/>
        <v>35</v>
      </c>
      <c r="F1905" s="13">
        <f t="shared" si="117"/>
        <v>35</v>
      </c>
      <c r="G1905" s="13">
        <f>IF(B1905&lt;=C1905,C1905-B1905,"No Order Needed")</f>
        <v>35</v>
      </c>
      <c r="H1905" s="13">
        <f t="shared" si="118"/>
        <v>45</v>
      </c>
      <c r="I1905" s="13" t="str">
        <f t="shared" si="119"/>
        <v>Urgent</v>
      </c>
    </row>
    <row r="1906" spans="1:9" x14ac:dyDescent="0.3">
      <c r="A1906" s="13" t="s">
        <v>7592</v>
      </c>
      <c r="B1906" s="13">
        <f>VLOOKUP(A1906,VLookup_Data,4,FALSE)</f>
        <v>106</v>
      </c>
      <c r="C1906" s="13">
        <f>_xlfn.XLOOKUP(A1906,Product_Name,Recorder_Level)</f>
        <v>90</v>
      </c>
      <c r="D1906" s="13">
        <f>IF(B1906&lt;=C1906,C1906-B1906,0)</f>
        <v>0</v>
      </c>
      <c r="E1906" s="13">
        <f t="shared" si="116"/>
        <v>0</v>
      </c>
      <c r="F1906" s="13">
        <f t="shared" si="117"/>
        <v>0</v>
      </c>
      <c r="G1906" s="13" t="str">
        <f>IF(B1906&lt;=C1906,C1906-B1906,"No Order Needed")</f>
        <v>No Order Needed</v>
      </c>
      <c r="H1906" s="13">
        <f t="shared" si="118"/>
        <v>0</v>
      </c>
      <c r="I1906" s="13" t="str">
        <f t="shared" si="119"/>
        <v>Ok</v>
      </c>
    </row>
    <row r="1907" spans="1:9" x14ac:dyDescent="0.3">
      <c r="A1907" s="13" t="s">
        <v>3791</v>
      </c>
      <c r="B1907" s="13">
        <f>VLOOKUP(A1907,VLookup_Data,4,FALSE)</f>
        <v>29</v>
      </c>
      <c r="C1907" s="13">
        <f>_xlfn.XLOOKUP(A1907,Product_Name,Recorder_Level)</f>
        <v>42</v>
      </c>
      <c r="D1907" s="13">
        <f>IF(B1907&lt;=C1907,C1907-B1907,0)</f>
        <v>13</v>
      </c>
      <c r="E1907" s="13">
        <f t="shared" si="116"/>
        <v>13</v>
      </c>
      <c r="F1907" s="13">
        <f t="shared" si="117"/>
        <v>13</v>
      </c>
      <c r="G1907" s="13">
        <f>IF(B1907&lt;=C1907,C1907-B1907,"No Order Needed")</f>
        <v>13</v>
      </c>
      <c r="H1907" s="13">
        <f t="shared" si="118"/>
        <v>23</v>
      </c>
      <c r="I1907" s="13" t="str">
        <f t="shared" si="119"/>
        <v>Reorder</v>
      </c>
    </row>
    <row r="1908" spans="1:9" x14ac:dyDescent="0.3">
      <c r="A1908" s="13" t="s">
        <v>3794</v>
      </c>
      <c r="B1908" s="13">
        <f>VLOOKUP(A1908,VLookup_Data,4,FALSE)</f>
        <v>185</v>
      </c>
      <c r="C1908" s="13">
        <f>_xlfn.XLOOKUP(A1908,Product_Name,Recorder_Level)</f>
        <v>22</v>
      </c>
      <c r="D1908" s="13">
        <f>IF(B1908&lt;=C1908,C1908-B1908,0)</f>
        <v>0</v>
      </c>
      <c r="E1908" s="13">
        <f t="shared" si="116"/>
        <v>0</v>
      </c>
      <c r="F1908" s="13">
        <f t="shared" si="117"/>
        <v>0</v>
      </c>
      <c r="G1908" s="13" t="str">
        <f>IF(B1908&lt;=C1908,C1908-B1908,"No Order Needed")</f>
        <v>No Order Needed</v>
      </c>
      <c r="H1908" s="13">
        <f t="shared" si="118"/>
        <v>0</v>
      </c>
      <c r="I1908" s="13" t="str">
        <f t="shared" si="119"/>
        <v>Ok</v>
      </c>
    </row>
    <row r="1909" spans="1:9" x14ac:dyDescent="0.3">
      <c r="A1909" s="13" t="s">
        <v>6492</v>
      </c>
      <c r="B1909" s="13">
        <f>VLOOKUP(A1909,VLookup_Data,4,FALSE)</f>
        <v>33</v>
      </c>
      <c r="C1909" s="13">
        <f>_xlfn.XLOOKUP(A1909,Product_Name,Recorder_Level)</f>
        <v>54</v>
      </c>
      <c r="D1909" s="13">
        <f>IF(B1909&lt;=C1909,C1909-B1909,0)</f>
        <v>21</v>
      </c>
      <c r="E1909" s="13">
        <f t="shared" si="116"/>
        <v>21</v>
      </c>
      <c r="F1909" s="13">
        <f t="shared" si="117"/>
        <v>21</v>
      </c>
      <c r="G1909" s="13">
        <f>IF(B1909&lt;=C1909,C1909-B1909,"No Order Needed")</f>
        <v>21</v>
      </c>
      <c r="H1909" s="13">
        <f t="shared" si="118"/>
        <v>31</v>
      </c>
      <c r="I1909" s="13" t="str">
        <f t="shared" si="119"/>
        <v>Reorder</v>
      </c>
    </row>
    <row r="1910" spans="1:9" x14ac:dyDescent="0.3">
      <c r="A1910" s="13" t="s">
        <v>3798</v>
      </c>
      <c r="B1910" s="13">
        <f>VLOOKUP(A1910,VLookup_Data,4,FALSE)</f>
        <v>108</v>
      </c>
      <c r="C1910" s="13">
        <f>_xlfn.XLOOKUP(A1910,Product_Name,Recorder_Level)</f>
        <v>51</v>
      </c>
      <c r="D1910" s="13">
        <f>IF(B1910&lt;=C1910,C1910-B1910,0)</f>
        <v>0</v>
      </c>
      <c r="E1910" s="13">
        <f t="shared" si="116"/>
        <v>0</v>
      </c>
      <c r="F1910" s="13">
        <f t="shared" si="117"/>
        <v>0</v>
      </c>
      <c r="G1910" s="13" t="str">
        <f>IF(B1910&lt;=C1910,C1910-B1910,"No Order Needed")</f>
        <v>No Order Needed</v>
      </c>
      <c r="H1910" s="13">
        <f t="shared" si="118"/>
        <v>0</v>
      </c>
      <c r="I1910" s="13" t="str">
        <f t="shared" si="119"/>
        <v>Ok</v>
      </c>
    </row>
    <row r="1911" spans="1:9" x14ac:dyDescent="0.3">
      <c r="A1911" s="13" t="s">
        <v>3800</v>
      </c>
      <c r="B1911" s="13">
        <f>VLOOKUP(A1911,VLookup_Data,4,FALSE)</f>
        <v>155</v>
      </c>
      <c r="C1911" s="13">
        <f>_xlfn.XLOOKUP(A1911,Product_Name,Recorder_Level)</f>
        <v>83</v>
      </c>
      <c r="D1911" s="13">
        <f>IF(B1911&lt;=C1911,C1911-B1911,0)</f>
        <v>0</v>
      </c>
      <c r="E1911" s="13">
        <f t="shared" si="116"/>
        <v>0</v>
      </c>
      <c r="F1911" s="13">
        <f t="shared" si="117"/>
        <v>0</v>
      </c>
      <c r="G1911" s="13" t="str">
        <f>IF(B1911&lt;=C1911,C1911-B1911,"No Order Needed")</f>
        <v>No Order Needed</v>
      </c>
      <c r="H1911" s="13">
        <f t="shared" si="118"/>
        <v>0</v>
      </c>
      <c r="I1911" s="13" t="str">
        <f t="shared" si="119"/>
        <v>Ok</v>
      </c>
    </row>
    <row r="1912" spans="1:9" x14ac:dyDescent="0.3">
      <c r="A1912" s="13" t="s">
        <v>3802</v>
      </c>
      <c r="B1912" s="13">
        <f>VLOOKUP(A1912,VLookup_Data,4,FALSE)</f>
        <v>106</v>
      </c>
      <c r="C1912" s="13">
        <f>_xlfn.XLOOKUP(A1912,Product_Name,Recorder_Level)</f>
        <v>34</v>
      </c>
      <c r="D1912" s="13">
        <f>IF(B1912&lt;=C1912,C1912-B1912,0)</f>
        <v>0</v>
      </c>
      <c r="E1912" s="13">
        <f t="shared" si="116"/>
        <v>0</v>
      </c>
      <c r="F1912" s="13">
        <f t="shared" si="117"/>
        <v>0</v>
      </c>
      <c r="G1912" s="13" t="str">
        <f>IF(B1912&lt;=C1912,C1912-B1912,"No Order Needed")</f>
        <v>No Order Needed</v>
      </c>
      <c r="H1912" s="13">
        <f t="shared" si="118"/>
        <v>0</v>
      </c>
      <c r="I1912" s="13" t="str">
        <f t="shared" si="119"/>
        <v>Ok</v>
      </c>
    </row>
    <row r="1913" spans="1:9" x14ac:dyDescent="0.3">
      <c r="A1913" s="13" t="s">
        <v>3804</v>
      </c>
      <c r="B1913" s="13">
        <f>VLOOKUP(A1913,VLookup_Data,4,FALSE)</f>
        <v>97</v>
      </c>
      <c r="C1913" s="13">
        <f>_xlfn.XLOOKUP(A1913,Product_Name,Recorder_Level)</f>
        <v>0</v>
      </c>
      <c r="D1913" s="13">
        <f>IF(B1913&lt;=C1913,C1913-B1913,0)</f>
        <v>0</v>
      </c>
      <c r="E1913" s="13">
        <f t="shared" si="116"/>
        <v>0</v>
      </c>
      <c r="F1913" s="13">
        <f t="shared" si="117"/>
        <v>0</v>
      </c>
      <c r="G1913" s="13" t="str">
        <f>IF(B1913&lt;=C1913,C1913-B1913,"No Order Needed")</f>
        <v>No Order Needed</v>
      </c>
      <c r="H1913" s="13">
        <f t="shared" si="118"/>
        <v>0</v>
      </c>
      <c r="I1913" s="13" t="str">
        <f t="shared" si="119"/>
        <v>Ok</v>
      </c>
    </row>
    <row r="1914" spans="1:9" x14ac:dyDescent="0.3">
      <c r="A1914" s="13" t="s">
        <v>1733</v>
      </c>
      <c r="B1914" s="13">
        <f>VLOOKUP(A1914,VLookup_Data,4,FALSE)</f>
        <v>82</v>
      </c>
      <c r="C1914" s="13">
        <f>_xlfn.XLOOKUP(A1914,Product_Name,Recorder_Level)</f>
        <v>25</v>
      </c>
      <c r="D1914" s="13">
        <f>IF(B1914&lt;=C1914,C1914-B1914,0)</f>
        <v>0</v>
      </c>
      <c r="E1914" s="13">
        <f t="shared" si="116"/>
        <v>0</v>
      </c>
      <c r="F1914" s="13">
        <f t="shared" si="117"/>
        <v>0</v>
      </c>
      <c r="G1914" s="13" t="str">
        <f>IF(B1914&lt;=C1914,C1914-B1914,"No Order Needed")</f>
        <v>No Order Needed</v>
      </c>
      <c r="H1914" s="13">
        <f t="shared" si="118"/>
        <v>0</v>
      </c>
      <c r="I1914" s="13" t="str">
        <f t="shared" si="119"/>
        <v>Ok</v>
      </c>
    </row>
    <row r="1915" spans="1:9" x14ac:dyDescent="0.3">
      <c r="A1915" s="13" t="s">
        <v>1158</v>
      </c>
      <c r="B1915" s="13">
        <f>VLOOKUP(A1915,VLookup_Data,4,FALSE)</f>
        <v>109</v>
      </c>
      <c r="C1915" s="13">
        <f>_xlfn.XLOOKUP(A1915,Product_Name,Recorder_Level)</f>
        <v>41</v>
      </c>
      <c r="D1915" s="13">
        <f>IF(B1915&lt;=C1915,C1915-B1915,0)</f>
        <v>0</v>
      </c>
      <c r="E1915" s="13">
        <f t="shared" si="116"/>
        <v>0</v>
      </c>
      <c r="F1915" s="13">
        <f t="shared" si="117"/>
        <v>0</v>
      </c>
      <c r="G1915" s="13" t="str">
        <f>IF(B1915&lt;=C1915,C1915-B1915,"No Order Needed")</f>
        <v>No Order Needed</v>
      </c>
      <c r="H1915" s="13">
        <f t="shared" si="118"/>
        <v>0</v>
      </c>
      <c r="I1915" s="13" t="str">
        <f t="shared" si="119"/>
        <v>Ok</v>
      </c>
    </row>
    <row r="1916" spans="1:9" x14ac:dyDescent="0.3">
      <c r="A1916" s="13" t="s">
        <v>7480</v>
      </c>
      <c r="B1916" s="13">
        <f>VLOOKUP(A1916,VLookup_Data,4,FALSE)</f>
        <v>12</v>
      </c>
      <c r="C1916" s="13">
        <f>_xlfn.XLOOKUP(A1916,Product_Name,Recorder_Level)</f>
        <v>62</v>
      </c>
      <c r="D1916" s="13">
        <f>IF(B1916&lt;=C1916,C1916-B1916,0)</f>
        <v>50</v>
      </c>
      <c r="E1916" s="13">
        <f t="shared" si="116"/>
        <v>50</v>
      </c>
      <c r="F1916" s="13">
        <f t="shared" si="117"/>
        <v>50</v>
      </c>
      <c r="G1916" s="13">
        <f>IF(B1916&lt;=C1916,C1916-B1916,"No Order Needed")</f>
        <v>50</v>
      </c>
      <c r="H1916" s="13">
        <f t="shared" si="118"/>
        <v>60</v>
      </c>
      <c r="I1916" s="13" t="str">
        <f t="shared" si="119"/>
        <v>Reorder</v>
      </c>
    </row>
    <row r="1917" spans="1:9" x14ac:dyDescent="0.3">
      <c r="A1917" s="13" t="s">
        <v>3810</v>
      </c>
      <c r="B1917" s="13">
        <f>VLOOKUP(A1917,VLookup_Data,4,FALSE)</f>
        <v>148</v>
      </c>
      <c r="C1917" s="13">
        <f>_xlfn.XLOOKUP(A1917,Product_Name,Recorder_Level)</f>
        <v>43</v>
      </c>
      <c r="D1917" s="13">
        <f>IF(B1917&lt;=C1917,C1917-B1917,0)</f>
        <v>0</v>
      </c>
      <c r="E1917" s="13">
        <f t="shared" si="116"/>
        <v>0</v>
      </c>
      <c r="F1917" s="13">
        <f t="shared" si="117"/>
        <v>0</v>
      </c>
      <c r="G1917" s="13" t="str">
        <f>IF(B1917&lt;=C1917,C1917-B1917,"No Order Needed")</f>
        <v>No Order Needed</v>
      </c>
      <c r="H1917" s="13">
        <f t="shared" si="118"/>
        <v>0</v>
      </c>
      <c r="I1917" s="13" t="str">
        <f t="shared" si="119"/>
        <v>Ok</v>
      </c>
    </row>
    <row r="1918" spans="1:9" x14ac:dyDescent="0.3">
      <c r="A1918" s="13" t="s">
        <v>1797</v>
      </c>
      <c r="B1918" s="13">
        <f>VLOOKUP(A1918,VLookup_Data,4,FALSE)</f>
        <v>0</v>
      </c>
      <c r="C1918" s="13">
        <f>_xlfn.XLOOKUP(A1918,Product_Name,Recorder_Level)</f>
        <v>92</v>
      </c>
      <c r="D1918" s="13">
        <f>IF(B1918&lt;=C1918,C1918-B1918,0)</f>
        <v>92</v>
      </c>
      <c r="E1918" s="13">
        <f t="shared" si="116"/>
        <v>92</v>
      </c>
      <c r="F1918" s="13">
        <f t="shared" si="117"/>
        <v>92</v>
      </c>
      <c r="G1918" s="13">
        <f>IF(B1918&lt;=C1918,C1918-B1918,"No Order Needed")</f>
        <v>92</v>
      </c>
      <c r="H1918" s="13">
        <f t="shared" si="118"/>
        <v>102</v>
      </c>
      <c r="I1918" s="13" t="str">
        <f t="shared" si="119"/>
        <v>Urgent</v>
      </c>
    </row>
    <row r="1919" spans="1:9" x14ac:dyDescent="0.3">
      <c r="A1919" s="13" t="s">
        <v>2144</v>
      </c>
      <c r="B1919" s="13">
        <f>VLOOKUP(A1919,VLookup_Data,4,FALSE)</f>
        <v>86</v>
      </c>
      <c r="C1919" s="13">
        <f>_xlfn.XLOOKUP(A1919,Product_Name,Recorder_Level)</f>
        <v>67</v>
      </c>
      <c r="D1919" s="13">
        <f>IF(B1919&lt;=C1919,C1919-B1919,0)</f>
        <v>0</v>
      </c>
      <c r="E1919" s="13">
        <f t="shared" si="116"/>
        <v>0</v>
      </c>
      <c r="F1919" s="13">
        <f t="shared" si="117"/>
        <v>0</v>
      </c>
      <c r="G1919" s="13" t="str">
        <f>IF(B1919&lt;=C1919,C1919-B1919,"No Order Needed")</f>
        <v>No Order Needed</v>
      </c>
      <c r="H1919" s="13">
        <f t="shared" si="118"/>
        <v>0</v>
      </c>
      <c r="I1919" s="13" t="str">
        <f t="shared" si="119"/>
        <v>Ok</v>
      </c>
    </row>
    <row r="1920" spans="1:9" x14ac:dyDescent="0.3">
      <c r="A1920" s="13" t="s">
        <v>3815</v>
      </c>
      <c r="B1920" s="13">
        <f>VLOOKUP(A1920,VLookup_Data,4,FALSE)</f>
        <v>197</v>
      </c>
      <c r="C1920" s="13">
        <f>_xlfn.XLOOKUP(A1920,Product_Name,Recorder_Level)</f>
        <v>45</v>
      </c>
      <c r="D1920" s="13">
        <f>IF(B1920&lt;=C1920,C1920-B1920,0)</f>
        <v>0</v>
      </c>
      <c r="E1920" s="13">
        <f t="shared" si="116"/>
        <v>0</v>
      </c>
      <c r="F1920" s="13">
        <f t="shared" si="117"/>
        <v>0</v>
      </c>
      <c r="G1920" s="13" t="str">
        <f>IF(B1920&lt;=C1920,C1920-B1920,"No Order Needed")</f>
        <v>No Order Needed</v>
      </c>
      <c r="H1920" s="13">
        <f t="shared" si="118"/>
        <v>0</v>
      </c>
      <c r="I1920" s="13" t="str">
        <f t="shared" si="119"/>
        <v>Ok</v>
      </c>
    </row>
    <row r="1921" spans="1:9" x14ac:dyDescent="0.3">
      <c r="A1921" s="13" t="s">
        <v>1519</v>
      </c>
      <c r="B1921" s="13">
        <f>VLOOKUP(A1921,VLookup_Data,4,FALSE)</f>
        <v>113</v>
      </c>
      <c r="C1921" s="13">
        <f>_xlfn.XLOOKUP(A1921,Product_Name,Recorder_Level)</f>
        <v>0</v>
      </c>
      <c r="D1921" s="13">
        <f>IF(B1921&lt;=C1921,C1921-B1921,0)</f>
        <v>0</v>
      </c>
      <c r="E1921" s="13">
        <f t="shared" si="116"/>
        <v>0</v>
      </c>
      <c r="F1921" s="13">
        <f t="shared" si="117"/>
        <v>0</v>
      </c>
      <c r="G1921" s="13" t="str">
        <f>IF(B1921&lt;=C1921,C1921-B1921,"No Order Needed")</f>
        <v>No Order Needed</v>
      </c>
      <c r="H1921" s="13">
        <f t="shared" si="118"/>
        <v>0</v>
      </c>
      <c r="I1921" s="13" t="str">
        <f t="shared" si="119"/>
        <v>Ok</v>
      </c>
    </row>
    <row r="1922" spans="1:9" x14ac:dyDescent="0.3">
      <c r="A1922" s="13" t="s">
        <v>3820</v>
      </c>
      <c r="B1922" s="13">
        <f>VLOOKUP(A1922,VLookup_Data,4,FALSE)</f>
        <v>14</v>
      </c>
      <c r="C1922" s="13">
        <f>_xlfn.XLOOKUP(A1922,Product_Name,Recorder_Level)</f>
        <v>27</v>
      </c>
      <c r="D1922" s="13">
        <f>IF(B1922&lt;=C1922,C1922-B1922,0)</f>
        <v>13</v>
      </c>
      <c r="E1922" s="13">
        <f t="shared" si="116"/>
        <v>13</v>
      </c>
      <c r="F1922" s="13">
        <f t="shared" si="117"/>
        <v>13</v>
      </c>
      <c r="G1922" s="13">
        <f>IF(B1922&lt;=C1922,C1922-B1922,"No Order Needed")</f>
        <v>13</v>
      </c>
      <c r="H1922" s="13">
        <f t="shared" si="118"/>
        <v>23</v>
      </c>
      <c r="I1922" s="13" t="str">
        <f t="shared" si="119"/>
        <v>Reorder</v>
      </c>
    </row>
    <row r="1923" spans="1:9" x14ac:dyDescent="0.3">
      <c r="A1923" s="13" t="s">
        <v>3822</v>
      </c>
      <c r="B1923" s="13">
        <f>VLOOKUP(A1923,VLookup_Data,4,FALSE)</f>
        <v>0</v>
      </c>
      <c r="C1923" s="13">
        <f>_xlfn.XLOOKUP(A1923,Product_Name,Recorder_Level)</f>
        <v>97</v>
      </c>
      <c r="D1923" s="13">
        <f>IF(B1923&lt;=C1923,C1923-B1923,0)</f>
        <v>97</v>
      </c>
      <c r="E1923" s="13">
        <f t="shared" ref="E1923:E1986" si="120">IF(C1923-B1923&gt;0,C1923-B1923,0)</f>
        <v>97</v>
      </c>
      <c r="F1923" s="13">
        <f t="shared" ref="F1923:F1986" si="121">MAX(C1923-B1923,0)</f>
        <v>97</v>
      </c>
      <c r="G1923" s="13">
        <f>IF(B1923&lt;=C1923,C1923-B1923,"No Order Needed")</f>
        <v>97</v>
      </c>
      <c r="H1923" s="13">
        <f t="shared" ref="H1923:H1986" si="122">MAX((C1923-B1923)+10,0)</f>
        <v>107</v>
      </c>
      <c r="I1923" s="13" t="str">
        <f t="shared" ref="I1923:I1986" si="123">IF(B1923=0,"Urgent",IF(B1923&lt;=C1923,"Reorder","Ok"))</f>
        <v>Urgent</v>
      </c>
    </row>
    <row r="1924" spans="1:9" x14ac:dyDescent="0.3">
      <c r="A1924" s="13" t="s">
        <v>6374</v>
      </c>
      <c r="B1924" s="13">
        <f>VLOOKUP(A1924,VLookup_Data,4,FALSE)</f>
        <v>4</v>
      </c>
      <c r="C1924" s="13">
        <f>_xlfn.XLOOKUP(A1924,Product_Name,Recorder_Level)</f>
        <v>90</v>
      </c>
      <c r="D1924" s="13">
        <f>IF(B1924&lt;=C1924,C1924-B1924,0)</f>
        <v>86</v>
      </c>
      <c r="E1924" s="13">
        <f t="shared" si="120"/>
        <v>86</v>
      </c>
      <c r="F1924" s="13">
        <f t="shared" si="121"/>
        <v>86</v>
      </c>
      <c r="G1924" s="13">
        <f>IF(B1924&lt;=C1924,C1924-B1924,"No Order Needed")</f>
        <v>86</v>
      </c>
      <c r="H1924" s="13">
        <f t="shared" si="122"/>
        <v>96</v>
      </c>
      <c r="I1924" s="13" t="str">
        <f t="shared" si="123"/>
        <v>Reorder</v>
      </c>
    </row>
    <row r="1925" spans="1:9" x14ac:dyDescent="0.3">
      <c r="A1925" s="13" t="s">
        <v>136</v>
      </c>
      <c r="B1925" s="13">
        <f>VLOOKUP(A1925,VLookup_Data,4,FALSE)</f>
        <v>167</v>
      </c>
      <c r="C1925" s="13">
        <f>_xlfn.XLOOKUP(A1925,Product_Name,Recorder_Level)</f>
        <v>58</v>
      </c>
      <c r="D1925" s="13">
        <f>IF(B1925&lt;=C1925,C1925-B1925,0)</f>
        <v>0</v>
      </c>
      <c r="E1925" s="13">
        <f t="shared" si="120"/>
        <v>0</v>
      </c>
      <c r="F1925" s="13">
        <f t="shared" si="121"/>
        <v>0</v>
      </c>
      <c r="G1925" s="13" t="str">
        <f>IF(B1925&lt;=C1925,C1925-B1925,"No Order Needed")</f>
        <v>No Order Needed</v>
      </c>
      <c r="H1925" s="13">
        <f t="shared" si="122"/>
        <v>0</v>
      </c>
      <c r="I1925" s="13" t="str">
        <f t="shared" si="123"/>
        <v>Ok</v>
      </c>
    </row>
    <row r="1926" spans="1:9" x14ac:dyDescent="0.3">
      <c r="A1926" s="13" t="s">
        <v>3827</v>
      </c>
      <c r="B1926" s="13">
        <f>VLOOKUP(A1926,VLookup_Data,4,FALSE)</f>
        <v>168</v>
      </c>
      <c r="C1926" s="13">
        <f>_xlfn.XLOOKUP(A1926,Product_Name,Recorder_Level)</f>
        <v>46</v>
      </c>
      <c r="D1926" s="13">
        <f>IF(B1926&lt;=C1926,C1926-B1926,0)</f>
        <v>0</v>
      </c>
      <c r="E1926" s="13">
        <f t="shared" si="120"/>
        <v>0</v>
      </c>
      <c r="F1926" s="13">
        <f t="shared" si="121"/>
        <v>0</v>
      </c>
      <c r="G1926" s="13" t="str">
        <f>IF(B1926&lt;=C1926,C1926-B1926,"No Order Needed")</f>
        <v>No Order Needed</v>
      </c>
      <c r="H1926" s="13">
        <f t="shared" si="122"/>
        <v>0</v>
      </c>
      <c r="I1926" s="13" t="str">
        <f t="shared" si="123"/>
        <v>Ok</v>
      </c>
    </row>
    <row r="1927" spans="1:9" x14ac:dyDescent="0.3">
      <c r="A1927" s="13" t="s">
        <v>3829</v>
      </c>
      <c r="B1927" s="13">
        <f>VLOOKUP(A1927,VLookup_Data,4,FALSE)</f>
        <v>70</v>
      </c>
      <c r="C1927" s="13">
        <f>_xlfn.XLOOKUP(A1927,Product_Name,Recorder_Level)</f>
        <v>66</v>
      </c>
      <c r="D1927" s="13">
        <f>IF(B1927&lt;=C1927,C1927-B1927,0)</f>
        <v>0</v>
      </c>
      <c r="E1927" s="13">
        <f t="shared" si="120"/>
        <v>0</v>
      </c>
      <c r="F1927" s="13">
        <f t="shared" si="121"/>
        <v>0</v>
      </c>
      <c r="G1927" s="13" t="str">
        <f>IF(B1927&lt;=C1927,C1927-B1927,"No Order Needed")</f>
        <v>No Order Needed</v>
      </c>
      <c r="H1927" s="13">
        <f t="shared" si="122"/>
        <v>6</v>
      </c>
      <c r="I1927" s="13" t="str">
        <f t="shared" si="123"/>
        <v>Ok</v>
      </c>
    </row>
    <row r="1928" spans="1:9" x14ac:dyDescent="0.3">
      <c r="A1928" s="13" t="s">
        <v>3057</v>
      </c>
      <c r="B1928" s="13">
        <f>VLOOKUP(A1928,VLookup_Data,4,FALSE)</f>
        <v>44</v>
      </c>
      <c r="C1928" s="13">
        <f>_xlfn.XLOOKUP(A1928,Product_Name,Recorder_Level)</f>
        <v>39</v>
      </c>
      <c r="D1928" s="13">
        <f>IF(B1928&lt;=C1928,C1928-B1928,0)</f>
        <v>0</v>
      </c>
      <c r="E1928" s="13">
        <f t="shared" si="120"/>
        <v>0</v>
      </c>
      <c r="F1928" s="13">
        <f t="shared" si="121"/>
        <v>0</v>
      </c>
      <c r="G1928" s="13" t="str">
        <f>IF(B1928&lt;=C1928,C1928-B1928,"No Order Needed")</f>
        <v>No Order Needed</v>
      </c>
      <c r="H1928" s="13">
        <f t="shared" si="122"/>
        <v>5</v>
      </c>
      <c r="I1928" s="13" t="str">
        <f t="shared" si="123"/>
        <v>Ok</v>
      </c>
    </row>
    <row r="1929" spans="1:9" x14ac:dyDescent="0.3">
      <c r="A1929" s="13" t="s">
        <v>3833</v>
      </c>
      <c r="B1929" s="13">
        <f>VLOOKUP(A1929,VLookup_Data,4,FALSE)</f>
        <v>72</v>
      </c>
      <c r="C1929" s="13">
        <f>_xlfn.XLOOKUP(A1929,Product_Name,Recorder_Level)</f>
        <v>78</v>
      </c>
      <c r="D1929" s="13">
        <f>IF(B1929&lt;=C1929,C1929-B1929,0)</f>
        <v>6</v>
      </c>
      <c r="E1929" s="13">
        <f t="shared" si="120"/>
        <v>6</v>
      </c>
      <c r="F1929" s="13">
        <f t="shared" si="121"/>
        <v>6</v>
      </c>
      <c r="G1929" s="13">
        <f>IF(B1929&lt;=C1929,C1929-B1929,"No Order Needed")</f>
        <v>6</v>
      </c>
      <c r="H1929" s="13">
        <f t="shared" si="122"/>
        <v>16</v>
      </c>
      <c r="I1929" s="13" t="str">
        <f t="shared" si="123"/>
        <v>Reorder</v>
      </c>
    </row>
    <row r="1930" spans="1:9" x14ac:dyDescent="0.3">
      <c r="A1930" s="13" t="s">
        <v>7593</v>
      </c>
      <c r="B1930" s="13">
        <f>VLOOKUP(A1930,VLookup_Data,4,FALSE)</f>
        <v>130</v>
      </c>
      <c r="C1930" s="13">
        <f>_xlfn.XLOOKUP(A1930,Product_Name,Recorder_Level)</f>
        <v>74</v>
      </c>
      <c r="D1930" s="13">
        <f>IF(B1930&lt;=C1930,C1930-B1930,0)</f>
        <v>0</v>
      </c>
      <c r="E1930" s="13">
        <f t="shared" si="120"/>
        <v>0</v>
      </c>
      <c r="F1930" s="13">
        <f t="shared" si="121"/>
        <v>0</v>
      </c>
      <c r="G1930" s="13" t="str">
        <f>IF(B1930&lt;=C1930,C1930-B1930,"No Order Needed")</f>
        <v>No Order Needed</v>
      </c>
      <c r="H1930" s="13">
        <f t="shared" si="122"/>
        <v>0</v>
      </c>
      <c r="I1930" s="13" t="str">
        <f t="shared" si="123"/>
        <v>Ok</v>
      </c>
    </row>
    <row r="1931" spans="1:9" x14ac:dyDescent="0.3">
      <c r="A1931" s="13" t="s">
        <v>3837</v>
      </c>
      <c r="B1931" s="13">
        <f>VLOOKUP(A1931,VLookup_Data,4,FALSE)</f>
        <v>1</v>
      </c>
      <c r="C1931" s="13">
        <f>_xlfn.XLOOKUP(A1931,Product_Name,Recorder_Level)</f>
        <v>43</v>
      </c>
      <c r="D1931" s="13">
        <f>IF(B1931&lt;=C1931,C1931-B1931,0)</f>
        <v>42</v>
      </c>
      <c r="E1931" s="13">
        <f t="shared" si="120"/>
        <v>42</v>
      </c>
      <c r="F1931" s="13">
        <f t="shared" si="121"/>
        <v>42</v>
      </c>
      <c r="G1931" s="13">
        <f>IF(B1931&lt;=C1931,C1931-B1931,"No Order Needed")</f>
        <v>42</v>
      </c>
      <c r="H1931" s="13">
        <f t="shared" si="122"/>
        <v>52</v>
      </c>
      <c r="I1931" s="13" t="str">
        <f t="shared" si="123"/>
        <v>Reorder</v>
      </c>
    </row>
    <row r="1932" spans="1:9" x14ac:dyDescent="0.3">
      <c r="A1932" s="13" t="s">
        <v>3184</v>
      </c>
      <c r="B1932" s="13">
        <f>VLOOKUP(A1932,VLookup_Data,4,FALSE)</f>
        <v>76</v>
      </c>
      <c r="C1932" s="13">
        <f>_xlfn.XLOOKUP(A1932,Product_Name,Recorder_Level)</f>
        <v>88</v>
      </c>
      <c r="D1932" s="13">
        <f>IF(B1932&lt;=C1932,C1932-B1932,0)</f>
        <v>12</v>
      </c>
      <c r="E1932" s="13">
        <f t="shared" si="120"/>
        <v>12</v>
      </c>
      <c r="F1932" s="13">
        <f t="shared" si="121"/>
        <v>12</v>
      </c>
      <c r="G1932" s="13">
        <f>IF(B1932&lt;=C1932,C1932-B1932,"No Order Needed")</f>
        <v>12</v>
      </c>
      <c r="H1932" s="13">
        <f t="shared" si="122"/>
        <v>22</v>
      </c>
      <c r="I1932" s="13" t="str">
        <f t="shared" si="123"/>
        <v>Reorder</v>
      </c>
    </row>
    <row r="1933" spans="1:9" x14ac:dyDescent="0.3">
      <c r="A1933" s="13" t="s">
        <v>3840</v>
      </c>
      <c r="B1933" s="13">
        <f>VLOOKUP(A1933,VLookup_Data,4,FALSE)</f>
        <v>166</v>
      </c>
      <c r="C1933" s="13">
        <f>_xlfn.XLOOKUP(A1933,Product_Name,Recorder_Level)</f>
        <v>82</v>
      </c>
      <c r="D1933" s="13">
        <f>IF(B1933&lt;=C1933,C1933-B1933,0)</f>
        <v>0</v>
      </c>
      <c r="E1933" s="13">
        <f t="shared" si="120"/>
        <v>0</v>
      </c>
      <c r="F1933" s="13">
        <f t="shared" si="121"/>
        <v>0</v>
      </c>
      <c r="G1933" s="13" t="str">
        <f>IF(B1933&lt;=C1933,C1933-B1933,"No Order Needed")</f>
        <v>No Order Needed</v>
      </c>
      <c r="H1933" s="13">
        <f t="shared" si="122"/>
        <v>0</v>
      </c>
      <c r="I1933" s="13" t="str">
        <f t="shared" si="123"/>
        <v>Ok</v>
      </c>
    </row>
    <row r="1934" spans="1:9" x14ac:dyDescent="0.3">
      <c r="A1934" s="13" t="s">
        <v>3842</v>
      </c>
      <c r="B1934" s="13">
        <f>VLOOKUP(A1934,VLookup_Data,4,FALSE)</f>
        <v>119</v>
      </c>
      <c r="C1934" s="13">
        <f>_xlfn.XLOOKUP(A1934,Product_Name,Recorder_Level)</f>
        <v>23</v>
      </c>
      <c r="D1934" s="13">
        <f>IF(B1934&lt;=C1934,C1934-B1934,0)</f>
        <v>0</v>
      </c>
      <c r="E1934" s="13">
        <f t="shared" si="120"/>
        <v>0</v>
      </c>
      <c r="F1934" s="13">
        <f t="shared" si="121"/>
        <v>0</v>
      </c>
      <c r="G1934" s="13" t="str">
        <f>IF(B1934&lt;=C1934,C1934-B1934,"No Order Needed")</f>
        <v>No Order Needed</v>
      </c>
      <c r="H1934" s="13">
        <f t="shared" si="122"/>
        <v>0</v>
      </c>
      <c r="I1934" s="13" t="str">
        <f t="shared" si="123"/>
        <v>Ok</v>
      </c>
    </row>
    <row r="1935" spans="1:9" x14ac:dyDescent="0.3">
      <c r="A1935" s="13" t="s">
        <v>3844</v>
      </c>
      <c r="B1935" s="13">
        <f>VLOOKUP(A1935,VLookup_Data,4,FALSE)</f>
        <v>73</v>
      </c>
      <c r="C1935" s="13">
        <f>_xlfn.XLOOKUP(A1935,Product_Name,Recorder_Level)</f>
        <v>78</v>
      </c>
      <c r="D1935" s="13">
        <f>IF(B1935&lt;=C1935,C1935-B1935,0)</f>
        <v>5</v>
      </c>
      <c r="E1935" s="13">
        <f t="shared" si="120"/>
        <v>5</v>
      </c>
      <c r="F1935" s="13">
        <f t="shared" si="121"/>
        <v>5</v>
      </c>
      <c r="G1935" s="13">
        <f>IF(B1935&lt;=C1935,C1935-B1935,"No Order Needed")</f>
        <v>5</v>
      </c>
      <c r="H1935" s="13">
        <f t="shared" si="122"/>
        <v>15</v>
      </c>
      <c r="I1935" s="13" t="str">
        <f t="shared" si="123"/>
        <v>Reorder</v>
      </c>
    </row>
    <row r="1936" spans="1:9" x14ac:dyDescent="0.3">
      <c r="A1936" s="13" t="s">
        <v>3846</v>
      </c>
      <c r="B1936" s="13">
        <f>VLOOKUP(A1936,VLookup_Data,4,FALSE)</f>
        <v>55</v>
      </c>
      <c r="C1936" s="13">
        <f>_xlfn.XLOOKUP(A1936,Product_Name,Recorder_Level)</f>
        <v>40</v>
      </c>
      <c r="D1936" s="13">
        <f>IF(B1936&lt;=C1936,C1936-B1936,0)</f>
        <v>0</v>
      </c>
      <c r="E1936" s="13">
        <f t="shared" si="120"/>
        <v>0</v>
      </c>
      <c r="F1936" s="13">
        <f t="shared" si="121"/>
        <v>0</v>
      </c>
      <c r="G1936" s="13" t="str">
        <f>IF(B1936&lt;=C1936,C1936-B1936,"No Order Needed")</f>
        <v>No Order Needed</v>
      </c>
      <c r="H1936" s="13">
        <f t="shared" si="122"/>
        <v>0</v>
      </c>
      <c r="I1936" s="13" t="str">
        <f t="shared" si="123"/>
        <v>Ok</v>
      </c>
    </row>
    <row r="1937" spans="1:9" x14ac:dyDescent="0.3">
      <c r="A1937" s="13" t="s">
        <v>3848</v>
      </c>
      <c r="B1937" s="13">
        <f>VLOOKUP(A1937,VLookup_Data,4,FALSE)</f>
        <v>69</v>
      </c>
      <c r="C1937" s="13">
        <f>_xlfn.XLOOKUP(A1937,Product_Name,Recorder_Level)</f>
        <v>20</v>
      </c>
      <c r="D1937" s="13">
        <f>IF(B1937&lt;=C1937,C1937-B1937,0)</f>
        <v>0</v>
      </c>
      <c r="E1937" s="13">
        <f t="shared" si="120"/>
        <v>0</v>
      </c>
      <c r="F1937" s="13">
        <f t="shared" si="121"/>
        <v>0</v>
      </c>
      <c r="G1937" s="13" t="str">
        <f>IF(B1937&lt;=C1937,C1937-B1937,"No Order Needed")</f>
        <v>No Order Needed</v>
      </c>
      <c r="H1937" s="13">
        <f t="shared" si="122"/>
        <v>0</v>
      </c>
      <c r="I1937" s="13" t="str">
        <f t="shared" si="123"/>
        <v>Ok</v>
      </c>
    </row>
    <row r="1938" spans="1:9" x14ac:dyDescent="0.3">
      <c r="A1938" s="13" t="s">
        <v>3850</v>
      </c>
      <c r="B1938" s="13">
        <f>VLOOKUP(A1938,VLookup_Data,4,FALSE)</f>
        <v>55</v>
      </c>
      <c r="C1938" s="13">
        <f>_xlfn.XLOOKUP(A1938,Product_Name,Recorder_Level)</f>
        <v>50</v>
      </c>
      <c r="D1938" s="13">
        <f>IF(B1938&lt;=C1938,C1938-B1938,0)</f>
        <v>0</v>
      </c>
      <c r="E1938" s="13">
        <f t="shared" si="120"/>
        <v>0</v>
      </c>
      <c r="F1938" s="13">
        <f t="shared" si="121"/>
        <v>0</v>
      </c>
      <c r="G1938" s="13" t="str">
        <f>IF(B1938&lt;=C1938,C1938-B1938,"No Order Needed")</f>
        <v>No Order Needed</v>
      </c>
      <c r="H1938" s="13">
        <f t="shared" si="122"/>
        <v>5</v>
      </c>
      <c r="I1938" s="13" t="str">
        <f t="shared" si="123"/>
        <v>Ok</v>
      </c>
    </row>
    <row r="1939" spans="1:9" x14ac:dyDescent="0.3">
      <c r="A1939" s="13" t="s">
        <v>2336</v>
      </c>
      <c r="B1939" s="13">
        <f>VLOOKUP(A1939,VLookup_Data,4,FALSE)</f>
        <v>197</v>
      </c>
      <c r="C1939" s="13">
        <f>_xlfn.XLOOKUP(A1939,Product_Name,Recorder_Level)</f>
        <v>55</v>
      </c>
      <c r="D1939" s="13">
        <f>IF(B1939&lt;=C1939,C1939-B1939,0)</f>
        <v>0</v>
      </c>
      <c r="E1939" s="13">
        <f t="shared" si="120"/>
        <v>0</v>
      </c>
      <c r="F1939" s="13">
        <f t="shared" si="121"/>
        <v>0</v>
      </c>
      <c r="G1939" s="13" t="str">
        <f>IF(B1939&lt;=C1939,C1939-B1939,"No Order Needed")</f>
        <v>No Order Needed</v>
      </c>
      <c r="H1939" s="13">
        <f t="shared" si="122"/>
        <v>0</v>
      </c>
      <c r="I1939" s="13" t="str">
        <f t="shared" si="123"/>
        <v>Ok</v>
      </c>
    </row>
    <row r="1940" spans="1:9" x14ac:dyDescent="0.3">
      <c r="A1940" s="13" t="s">
        <v>5277</v>
      </c>
      <c r="B1940" s="13">
        <f>VLOOKUP(A1940,VLookup_Data,4,FALSE)</f>
        <v>59</v>
      </c>
      <c r="C1940" s="13">
        <f>_xlfn.XLOOKUP(A1940,Product_Name,Recorder_Level)</f>
        <v>32</v>
      </c>
      <c r="D1940" s="13">
        <f>IF(B1940&lt;=C1940,C1940-B1940,0)</f>
        <v>0</v>
      </c>
      <c r="E1940" s="13">
        <f t="shared" si="120"/>
        <v>0</v>
      </c>
      <c r="F1940" s="13">
        <f t="shared" si="121"/>
        <v>0</v>
      </c>
      <c r="G1940" s="13" t="str">
        <f>IF(B1940&lt;=C1940,C1940-B1940,"No Order Needed")</f>
        <v>No Order Needed</v>
      </c>
      <c r="H1940" s="13">
        <f t="shared" si="122"/>
        <v>0</v>
      </c>
      <c r="I1940" s="13" t="str">
        <f t="shared" si="123"/>
        <v>Ok</v>
      </c>
    </row>
    <row r="1941" spans="1:9" x14ac:dyDescent="0.3">
      <c r="A1941" s="13" t="s">
        <v>3857</v>
      </c>
      <c r="B1941" s="13">
        <f>VLOOKUP(A1941,VLookup_Data,4,FALSE)</f>
        <v>81</v>
      </c>
      <c r="C1941" s="13">
        <f>_xlfn.XLOOKUP(A1941,Product_Name,Recorder_Level)</f>
        <v>72</v>
      </c>
      <c r="D1941" s="13">
        <f>IF(B1941&lt;=C1941,C1941-B1941,0)</f>
        <v>0</v>
      </c>
      <c r="E1941" s="13">
        <f t="shared" si="120"/>
        <v>0</v>
      </c>
      <c r="F1941" s="13">
        <f t="shared" si="121"/>
        <v>0</v>
      </c>
      <c r="G1941" s="13" t="str">
        <f>IF(B1941&lt;=C1941,C1941-B1941,"No Order Needed")</f>
        <v>No Order Needed</v>
      </c>
      <c r="H1941" s="13">
        <f t="shared" si="122"/>
        <v>1</v>
      </c>
      <c r="I1941" s="13" t="str">
        <f t="shared" si="123"/>
        <v>Ok</v>
      </c>
    </row>
    <row r="1942" spans="1:9" x14ac:dyDescent="0.3">
      <c r="A1942" s="13" t="s">
        <v>3761</v>
      </c>
      <c r="B1942" s="13">
        <f>VLOOKUP(A1942,VLookup_Data,4,FALSE)</f>
        <v>151</v>
      </c>
      <c r="C1942" s="13">
        <f>_xlfn.XLOOKUP(A1942,Product_Name,Recorder_Level)</f>
        <v>74</v>
      </c>
      <c r="D1942" s="13">
        <f>IF(B1942&lt;=C1942,C1942-B1942,0)</f>
        <v>0</v>
      </c>
      <c r="E1942" s="13">
        <f t="shared" si="120"/>
        <v>0</v>
      </c>
      <c r="F1942" s="13">
        <f t="shared" si="121"/>
        <v>0</v>
      </c>
      <c r="G1942" s="13" t="str">
        <f>IF(B1942&lt;=C1942,C1942-B1942,"No Order Needed")</f>
        <v>No Order Needed</v>
      </c>
      <c r="H1942" s="13">
        <f t="shared" si="122"/>
        <v>0</v>
      </c>
      <c r="I1942" s="13" t="str">
        <f t="shared" si="123"/>
        <v>Ok</v>
      </c>
    </row>
    <row r="1943" spans="1:9" x14ac:dyDescent="0.3">
      <c r="A1943" s="13" t="s">
        <v>2019</v>
      </c>
      <c r="B1943" s="13">
        <f>VLOOKUP(A1943,VLookup_Data,4,FALSE)</f>
        <v>137</v>
      </c>
      <c r="C1943" s="13">
        <f>_xlfn.XLOOKUP(A1943,Product_Name,Recorder_Level)</f>
        <v>51</v>
      </c>
      <c r="D1943" s="13">
        <f>IF(B1943&lt;=C1943,C1943-B1943,0)</f>
        <v>0</v>
      </c>
      <c r="E1943" s="13">
        <f t="shared" si="120"/>
        <v>0</v>
      </c>
      <c r="F1943" s="13">
        <f t="shared" si="121"/>
        <v>0</v>
      </c>
      <c r="G1943" s="13" t="str">
        <f>IF(B1943&lt;=C1943,C1943-B1943,"No Order Needed")</f>
        <v>No Order Needed</v>
      </c>
      <c r="H1943" s="13">
        <f t="shared" si="122"/>
        <v>0</v>
      </c>
      <c r="I1943" s="13" t="str">
        <f t="shared" si="123"/>
        <v>Ok</v>
      </c>
    </row>
    <row r="1944" spans="1:9" x14ac:dyDescent="0.3">
      <c r="A1944" s="13" t="s">
        <v>3861</v>
      </c>
      <c r="B1944" s="13">
        <f>VLOOKUP(A1944,VLookup_Data,4,FALSE)</f>
        <v>133</v>
      </c>
      <c r="C1944" s="13">
        <f>_xlfn.XLOOKUP(A1944,Product_Name,Recorder_Level)</f>
        <v>84</v>
      </c>
      <c r="D1944" s="13">
        <f>IF(B1944&lt;=C1944,C1944-B1944,0)</f>
        <v>0</v>
      </c>
      <c r="E1944" s="13">
        <f t="shared" si="120"/>
        <v>0</v>
      </c>
      <c r="F1944" s="13">
        <f t="shared" si="121"/>
        <v>0</v>
      </c>
      <c r="G1944" s="13" t="str">
        <f>IF(B1944&lt;=C1944,C1944-B1944,"No Order Needed")</f>
        <v>No Order Needed</v>
      </c>
      <c r="H1944" s="13">
        <f t="shared" si="122"/>
        <v>0</v>
      </c>
      <c r="I1944" s="13" t="str">
        <f t="shared" si="123"/>
        <v>Ok</v>
      </c>
    </row>
    <row r="1945" spans="1:9" x14ac:dyDescent="0.3">
      <c r="A1945" s="13" t="s">
        <v>3867</v>
      </c>
      <c r="B1945" s="13">
        <f>VLOOKUP(A1945,VLookup_Data,4,FALSE)</f>
        <v>0</v>
      </c>
      <c r="C1945" s="13">
        <f>_xlfn.XLOOKUP(A1945,Product_Name,Recorder_Level)</f>
        <v>87</v>
      </c>
      <c r="D1945" s="13">
        <f>IF(B1945&lt;=C1945,C1945-B1945,0)</f>
        <v>87</v>
      </c>
      <c r="E1945" s="13">
        <f t="shared" si="120"/>
        <v>87</v>
      </c>
      <c r="F1945" s="13">
        <f t="shared" si="121"/>
        <v>87</v>
      </c>
      <c r="G1945" s="13">
        <f>IF(B1945&lt;=C1945,C1945-B1945,"No Order Needed")</f>
        <v>87</v>
      </c>
      <c r="H1945" s="13">
        <f t="shared" si="122"/>
        <v>97</v>
      </c>
      <c r="I1945" s="13" t="str">
        <f t="shared" si="123"/>
        <v>Urgent</v>
      </c>
    </row>
    <row r="1946" spans="1:9" x14ac:dyDescent="0.3">
      <c r="A1946" s="13" t="s">
        <v>3869</v>
      </c>
      <c r="B1946" s="13">
        <f>VLOOKUP(A1946,VLookup_Data,4,FALSE)</f>
        <v>169</v>
      </c>
      <c r="C1946" s="13">
        <f>_xlfn.XLOOKUP(A1946,Product_Name,Recorder_Level)</f>
        <v>34</v>
      </c>
      <c r="D1946" s="13">
        <f>IF(B1946&lt;=C1946,C1946-B1946,0)</f>
        <v>0</v>
      </c>
      <c r="E1946" s="13">
        <f t="shared" si="120"/>
        <v>0</v>
      </c>
      <c r="F1946" s="13">
        <f t="shared" si="121"/>
        <v>0</v>
      </c>
      <c r="G1946" s="13" t="str">
        <f>IF(B1946&lt;=C1946,C1946-B1946,"No Order Needed")</f>
        <v>No Order Needed</v>
      </c>
      <c r="H1946" s="13">
        <f t="shared" si="122"/>
        <v>0</v>
      </c>
      <c r="I1946" s="13" t="str">
        <f t="shared" si="123"/>
        <v>Ok</v>
      </c>
    </row>
    <row r="1947" spans="1:9" x14ac:dyDescent="0.3">
      <c r="A1947" s="13" t="s">
        <v>6204</v>
      </c>
      <c r="B1947" s="13">
        <f>VLOOKUP(A1947,VLookup_Data,4,FALSE)</f>
        <v>147</v>
      </c>
      <c r="C1947" s="13">
        <f>_xlfn.XLOOKUP(A1947,Product_Name,Recorder_Level)</f>
        <v>43</v>
      </c>
      <c r="D1947" s="13">
        <f>IF(B1947&lt;=C1947,C1947-B1947,0)</f>
        <v>0</v>
      </c>
      <c r="E1947" s="13">
        <f t="shared" si="120"/>
        <v>0</v>
      </c>
      <c r="F1947" s="13">
        <f t="shared" si="121"/>
        <v>0</v>
      </c>
      <c r="G1947" s="13" t="str">
        <f>IF(B1947&lt;=C1947,C1947-B1947,"No Order Needed")</f>
        <v>No Order Needed</v>
      </c>
      <c r="H1947" s="13">
        <f t="shared" si="122"/>
        <v>0</v>
      </c>
      <c r="I1947" s="13" t="str">
        <f t="shared" si="123"/>
        <v>Ok</v>
      </c>
    </row>
    <row r="1948" spans="1:9" x14ac:dyDescent="0.3">
      <c r="A1948" s="13" t="s">
        <v>2350</v>
      </c>
      <c r="B1948" s="13">
        <f>VLOOKUP(A1948,VLookup_Data,4,FALSE)</f>
        <v>53</v>
      </c>
      <c r="C1948" s="13">
        <f>_xlfn.XLOOKUP(A1948,Product_Name,Recorder_Level)</f>
        <v>0</v>
      </c>
      <c r="D1948" s="13">
        <f>IF(B1948&lt;=C1948,C1948-B1948,0)</f>
        <v>0</v>
      </c>
      <c r="E1948" s="13">
        <f t="shared" si="120"/>
        <v>0</v>
      </c>
      <c r="F1948" s="13">
        <f t="shared" si="121"/>
        <v>0</v>
      </c>
      <c r="G1948" s="13" t="str">
        <f>IF(B1948&lt;=C1948,C1948-B1948,"No Order Needed")</f>
        <v>No Order Needed</v>
      </c>
      <c r="H1948" s="13">
        <f t="shared" si="122"/>
        <v>0</v>
      </c>
      <c r="I1948" s="13" t="str">
        <f t="shared" si="123"/>
        <v>Ok</v>
      </c>
    </row>
    <row r="1949" spans="1:9" x14ac:dyDescent="0.3">
      <c r="A1949" s="13" t="s">
        <v>3874</v>
      </c>
      <c r="B1949" s="13">
        <f>VLOOKUP(A1949,VLookup_Data,4,FALSE)</f>
        <v>144</v>
      </c>
      <c r="C1949" s="13">
        <f>_xlfn.XLOOKUP(A1949,Product_Name,Recorder_Level)</f>
        <v>80</v>
      </c>
      <c r="D1949" s="13">
        <f>IF(B1949&lt;=C1949,C1949-B1949,0)</f>
        <v>0</v>
      </c>
      <c r="E1949" s="13">
        <f t="shared" si="120"/>
        <v>0</v>
      </c>
      <c r="F1949" s="13">
        <f t="shared" si="121"/>
        <v>0</v>
      </c>
      <c r="G1949" s="13" t="str">
        <f>IF(B1949&lt;=C1949,C1949-B1949,"No Order Needed")</f>
        <v>No Order Needed</v>
      </c>
      <c r="H1949" s="13">
        <f t="shared" si="122"/>
        <v>0</v>
      </c>
      <c r="I1949" s="13" t="str">
        <f t="shared" si="123"/>
        <v>Ok</v>
      </c>
    </row>
    <row r="1950" spans="1:9" x14ac:dyDescent="0.3">
      <c r="A1950" s="13" t="s">
        <v>3876</v>
      </c>
      <c r="B1950" s="13">
        <f>VLOOKUP(A1950,VLookup_Data,4,FALSE)</f>
        <v>185</v>
      </c>
      <c r="C1950" s="13">
        <f>_xlfn.XLOOKUP(A1950,Product_Name,Recorder_Level)</f>
        <v>0</v>
      </c>
      <c r="D1950" s="13">
        <f>IF(B1950&lt;=C1950,C1950-B1950,0)</f>
        <v>0</v>
      </c>
      <c r="E1950" s="13">
        <f t="shared" si="120"/>
        <v>0</v>
      </c>
      <c r="F1950" s="13">
        <f t="shared" si="121"/>
        <v>0</v>
      </c>
      <c r="G1950" s="13" t="str">
        <f>IF(B1950&lt;=C1950,C1950-B1950,"No Order Needed")</f>
        <v>No Order Needed</v>
      </c>
      <c r="H1950" s="13">
        <f t="shared" si="122"/>
        <v>0</v>
      </c>
      <c r="I1950" s="13" t="str">
        <f t="shared" si="123"/>
        <v>Ok</v>
      </c>
    </row>
    <row r="1951" spans="1:9" x14ac:dyDescent="0.3">
      <c r="A1951" s="13" t="s">
        <v>3878</v>
      </c>
      <c r="B1951" s="13">
        <f>VLOOKUP(A1951,VLookup_Data,4,FALSE)</f>
        <v>158</v>
      </c>
      <c r="C1951" s="13">
        <f>_xlfn.XLOOKUP(A1951,Product_Name,Recorder_Level)</f>
        <v>51</v>
      </c>
      <c r="D1951" s="13">
        <f>IF(B1951&lt;=C1951,C1951-B1951,0)</f>
        <v>0</v>
      </c>
      <c r="E1951" s="13">
        <f t="shared" si="120"/>
        <v>0</v>
      </c>
      <c r="F1951" s="13">
        <f t="shared" si="121"/>
        <v>0</v>
      </c>
      <c r="G1951" s="13" t="str">
        <f>IF(B1951&lt;=C1951,C1951-B1951,"No Order Needed")</f>
        <v>No Order Needed</v>
      </c>
      <c r="H1951" s="13">
        <f t="shared" si="122"/>
        <v>0</v>
      </c>
      <c r="I1951" s="13" t="str">
        <f t="shared" si="123"/>
        <v>Ok</v>
      </c>
    </row>
    <row r="1952" spans="1:9" x14ac:dyDescent="0.3">
      <c r="A1952" s="13" t="s">
        <v>3881</v>
      </c>
      <c r="B1952" s="13">
        <f>VLOOKUP(A1952,VLookup_Data,4,FALSE)</f>
        <v>118</v>
      </c>
      <c r="C1952" s="13">
        <f>_xlfn.XLOOKUP(A1952,Product_Name,Recorder_Level)</f>
        <v>36</v>
      </c>
      <c r="D1952" s="13">
        <f>IF(B1952&lt;=C1952,C1952-B1952,0)</f>
        <v>0</v>
      </c>
      <c r="E1952" s="13">
        <f t="shared" si="120"/>
        <v>0</v>
      </c>
      <c r="F1952" s="13">
        <f t="shared" si="121"/>
        <v>0</v>
      </c>
      <c r="G1952" s="13" t="str">
        <f>IF(B1952&lt;=C1952,C1952-B1952,"No Order Needed")</f>
        <v>No Order Needed</v>
      </c>
      <c r="H1952" s="13">
        <f t="shared" si="122"/>
        <v>0</v>
      </c>
      <c r="I1952" s="13" t="str">
        <f t="shared" si="123"/>
        <v>Ok</v>
      </c>
    </row>
    <row r="1953" spans="1:9" x14ac:dyDescent="0.3">
      <c r="A1953" s="13" t="s">
        <v>3884</v>
      </c>
      <c r="B1953" s="13">
        <f>VLOOKUP(A1953,VLookup_Data,4,FALSE)</f>
        <v>114</v>
      </c>
      <c r="C1953" s="13">
        <f>_xlfn.XLOOKUP(A1953,Product_Name,Recorder_Level)</f>
        <v>46</v>
      </c>
      <c r="D1953" s="13">
        <f>IF(B1953&lt;=C1953,C1953-B1953,0)</f>
        <v>0</v>
      </c>
      <c r="E1953" s="13">
        <f t="shared" si="120"/>
        <v>0</v>
      </c>
      <c r="F1953" s="13">
        <f t="shared" si="121"/>
        <v>0</v>
      </c>
      <c r="G1953" s="13" t="str">
        <f>IF(B1953&lt;=C1953,C1953-B1953,"No Order Needed")</f>
        <v>No Order Needed</v>
      </c>
      <c r="H1953" s="13">
        <f t="shared" si="122"/>
        <v>0</v>
      </c>
      <c r="I1953" s="13" t="str">
        <f t="shared" si="123"/>
        <v>Ok</v>
      </c>
    </row>
    <row r="1954" spans="1:9" x14ac:dyDescent="0.3">
      <c r="A1954" s="13" t="s">
        <v>687</v>
      </c>
      <c r="B1954" s="13">
        <f>VLOOKUP(A1954,VLookup_Data,4,FALSE)</f>
        <v>75</v>
      </c>
      <c r="C1954" s="13">
        <f>_xlfn.XLOOKUP(A1954,Product_Name,Recorder_Level)</f>
        <v>61</v>
      </c>
      <c r="D1954" s="13">
        <f>IF(B1954&lt;=C1954,C1954-B1954,0)</f>
        <v>0</v>
      </c>
      <c r="E1954" s="13">
        <f t="shared" si="120"/>
        <v>0</v>
      </c>
      <c r="F1954" s="13">
        <f t="shared" si="121"/>
        <v>0</v>
      </c>
      <c r="G1954" s="13" t="str">
        <f>IF(B1954&lt;=C1954,C1954-B1954,"No Order Needed")</f>
        <v>No Order Needed</v>
      </c>
      <c r="H1954" s="13">
        <f t="shared" si="122"/>
        <v>0</v>
      </c>
      <c r="I1954" s="13" t="str">
        <f t="shared" si="123"/>
        <v>Ok</v>
      </c>
    </row>
    <row r="1955" spans="1:9" x14ac:dyDescent="0.3">
      <c r="A1955" s="13" t="s">
        <v>2107</v>
      </c>
      <c r="B1955" s="13">
        <f>VLOOKUP(A1955,VLookup_Data,4,FALSE)</f>
        <v>146</v>
      </c>
      <c r="C1955" s="13">
        <f>_xlfn.XLOOKUP(A1955,Product_Name,Recorder_Level)</f>
        <v>64</v>
      </c>
      <c r="D1955" s="13">
        <f>IF(B1955&lt;=C1955,C1955-B1955,0)</f>
        <v>0</v>
      </c>
      <c r="E1955" s="13">
        <f t="shared" si="120"/>
        <v>0</v>
      </c>
      <c r="F1955" s="13">
        <f t="shared" si="121"/>
        <v>0</v>
      </c>
      <c r="G1955" s="13" t="str">
        <f>IF(B1955&lt;=C1955,C1955-B1955,"No Order Needed")</f>
        <v>No Order Needed</v>
      </c>
      <c r="H1955" s="13">
        <f t="shared" si="122"/>
        <v>0</v>
      </c>
      <c r="I1955" s="13" t="str">
        <f t="shared" si="123"/>
        <v>Ok</v>
      </c>
    </row>
    <row r="1956" spans="1:9" x14ac:dyDescent="0.3">
      <c r="A1956" s="13" t="s">
        <v>3888</v>
      </c>
      <c r="B1956" s="13">
        <f>VLOOKUP(A1956,VLookup_Data,4,FALSE)</f>
        <v>57</v>
      </c>
      <c r="C1956" s="13">
        <f>_xlfn.XLOOKUP(A1956,Product_Name,Recorder_Level)</f>
        <v>82</v>
      </c>
      <c r="D1956" s="13">
        <f>IF(B1956&lt;=C1956,C1956-B1956,0)</f>
        <v>25</v>
      </c>
      <c r="E1956" s="13">
        <f t="shared" si="120"/>
        <v>25</v>
      </c>
      <c r="F1956" s="13">
        <f t="shared" si="121"/>
        <v>25</v>
      </c>
      <c r="G1956" s="13">
        <f>IF(B1956&lt;=C1956,C1956-B1956,"No Order Needed")</f>
        <v>25</v>
      </c>
      <c r="H1956" s="13">
        <f t="shared" si="122"/>
        <v>35</v>
      </c>
      <c r="I1956" s="13" t="str">
        <f t="shared" si="123"/>
        <v>Reorder</v>
      </c>
    </row>
    <row r="1957" spans="1:9" x14ac:dyDescent="0.3">
      <c r="A1957" s="13" t="s">
        <v>970</v>
      </c>
      <c r="B1957" s="13">
        <f>VLOOKUP(A1957,VLookup_Data,4,FALSE)</f>
        <v>199</v>
      </c>
      <c r="C1957" s="13">
        <f>_xlfn.XLOOKUP(A1957,Product_Name,Recorder_Level)</f>
        <v>69</v>
      </c>
      <c r="D1957" s="13">
        <f>IF(B1957&lt;=C1957,C1957-B1957,0)</f>
        <v>0</v>
      </c>
      <c r="E1957" s="13">
        <f t="shared" si="120"/>
        <v>0</v>
      </c>
      <c r="F1957" s="13">
        <f t="shared" si="121"/>
        <v>0</v>
      </c>
      <c r="G1957" s="13" t="str">
        <f>IF(B1957&lt;=C1957,C1957-B1957,"No Order Needed")</f>
        <v>No Order Needed</v>
      </c>
      <c r="H1957" s="13">
        <f t="shared" si="122"/>
        <v>0</v>
      </c>
      <c r="I1957" s="13" t="str">
        <f t="shared" si="123"/>
        <v>Ok</v>
      </c>
    </row>
    <row r="1958" spans="1:9" x14ac:dyDescent="0.3">
      <c r="A1958" s="13" t="s">
        <v>663</v>
      </c>
      <c r="B1958" s="13">
        <f>VLOOKUP(A1958,VLookup_Data,4,FALSE)</f>
        <v>183</v>
      </c>
      <c r="C1958" s="13">
        <f>_xlfn.XLOOKUP(A1958,Product_Name,Recorder_Level)</f>
        <v>82</v>
      </c>
      <c r="D1958" s="13">
        <f>IF(B1958&lt;=C1958,C1958-B1958,0)</f>
        <v>0</v>
      </c>
      <c r="E1958" s="13">
        <f t="shared" si="120"/>
        <v>0</v>
      </c>
      <c r="F1958" s="13">
        <f t="shared" si="121"/>
        <v>0</v>
      </c>
      <c r="G1958" s="13" t="str">
        <f>IF(B1958&lt;=C1958,C1958-B1958,"No Order Needed")</f>
        <v>No Order Needed</v>
      </c>
      <c r="H1958" s="13">
        <f t="shared" si="122"/>
        <v>0</v>
      </c>
      <c r="I1958" s="13" t="str">
        <f t="shared" si="123"/>
        <v>Ok</v>
      </c>
    </row>
    <row r="1959" spans="1:9" x14ac:dyDescent="0.3">
      <c r="A1959" s="13" t="s">
        <v>3893</v>
      </c>
      <c r="B1959" s="13">
        <f>VLOOKUP(A1959,VLookup_Data,4,FALSE)</f>
        <v>105</v>
      </c>
      <c r="C1959" s="13">
        <f>_xlfn.XLOOKUP(A1959,Product_Name,Recorder_Level)</f>
        <v>91</v>
      </c>
      <c r="D1959" s="13">
        <f>IF(B1959&lt;=C1959,C1959-B1959,0)</f>
        <v>0</v>
      </c>
      <c r="E1959" s="13">
        <f t="shared" si="120"/>
        <v>0</v>
      </c>
      <c r="F1959" s="13">
        <f t="shared" si="121"/>
        <v>0</v>
      </c>
      <c r="G1959" s="13" t="str">
        <f>IF(B1959&lt;=C1959,C1959-B1959,"No Order Needed")</f>
        <v>No Order Needed</v>
      </c>
      <c r="H1959" s="13">
        <f t="shared" si="122"/>
        <v>0</v>
      </c>
      <c r="I1959" s="13" t="str">
        <f t="shared" si="123"/>
        <v>Ok</v>
      </c>
    </row>
    <row r="1960" spans="1:9" x14ac:dyDescent="0.3">
      <c r="A1960" s="13" t="s">
        <v>3895</v>
      </c>
      <c r="B1960" s="13">
        <f>VLOOKUP(A1960,VLookup_Data,4,FALSE)</f>
        <v>56</v>
      </c>
      <c r="C1960" s="13">
        <f>_xlfn.XLOOKUP(A1960,Product_Name,Recorder_Level)</f>
        <v>86</v>
      </c>
      <c r="D1960" s="13">
        <f>IF(B1960&lt;=C1960,C1960-B1960,0)</f>
        <v>30</v>
      </c>
      <c r="E1960" s="13">
        <f t="shared" si="120"/>
        <v>30</v>
      </c>
      <c r="F1960" s="13">
        <f t="shared" si="121"/>
        <v>30</v>
      </c>
      <c r="G1960" s="13">
        <f>IF(B1960&lt;=C1960,C1960-B1960,"No Order Needed")</f>
        <v>30</v>
      </c>
      <c r="H1960" s="13">
        <f t="shared" si="122"/>
        <v>40</v>
      </c>
      <c r="I1960" s="13" t="str">
        <f t="shared" si="123"/>
        <v>Reorder</v>
      </c>
    </row>
    <row r="1961" spans="1:9" x14ac:dyDescent="0.3">
      <c r="A1961" s="13" t="s">
        <v>3897</v>
      </c>
      <c r="B1961" s="13">
        <f>VLOOKUP(A1961,VLookup_Data,4,FALSE)</f>
        <v>6</v>
      </c>
      <c r="C1961" s="13">
        <f>_xlfn.XLOOKUP(A1961,Product_Name,Recorder_Level)</f>
        <v>28</v>
      </c>
      <c r="D1961" s="13">
        <f>IF(B1961&lt;=C1961,C1961-B1961,0)</f>
        <v>22</v>
      </c>
      <c r="E1961" s="13">
        <f t="shared" si="120"/>
        <v>22</v>
      </c>
      <c r="F1961" s="13">
        <f t="shared" si="121"/>
        <v>22</v>
      </c>
      <c r="G1961" s="13">
        <f>IF(B1961&lt;=C1961,C1961-B1961,"No Order Needed")</f>
        <v>22</v>
      </c>
      <c r="H1961" s="13">
        <f t="shared" si="122"/>
        <v>32</v>
      </c>
      <c r="I1961" s="13" t="str">
        <f t="shared" si="123"/>
        <v>Reorder</v>
      </c>
    </row>
    <row r="1962" spans="1:9" x14ac:dyDescent="0.3">
      <c r="A1962" s="13" t="s">
        <v>1635</v>
      </c>
      <c r="B1962" s="13">
        <f>VLOOKUP(A1962,VLookup_Data,4,FALSE)</f>
        <v>106</v>
      </c>
      <c r="C1962" s="13">
        <f>_xlfn.XLOOKUP(A1962,Product_Name,Recorder_Level)</f>
        <v>62</v>
      </c>
      <c r="D1962" s="13">
        <f>IF(B1962&lt;=C1962,C1962-B1962,0)</f>
        <v>0</v>
      </c>
      <c r="E1962" s="13">
        <f t="shared" si="120"/>
        <v>0</v>
      </c>
      <c r="F1962" s="13">
        <f t="shared" si="121"/>
        <v>0</v>
      </c>
      <c r="G1962" s="13" t="str">
        <f>IF(B1962&lt;=C1962,C1962-B1962,"No Order Needed")</f>
        <v>No Order Needed</v>
      </c>
      <c r="H1962" s="13">
        <f t="shared" si="122"/>
        <v>0</v>
      </c>
      <c r="I1962" s="13" t="str">
        <f t="shared" si="123"/>
        <v>Ok</v>
      </c>
    </row>
    <row r="1963" spans="1:9" x14ac:dyDescent="0.3">
      <c r="A1963" s="13" t="s">
        <v>3902</v>
      </c>
      <c r="B1963" s="13">
        <f>VLOOKUP(A1963,VLookup_Data,4,FALSE)</f>
        <v>175</v>
      </c>
      <c r="C1963" s="13">
        <f>_xlfn.XLOOKUP(A1963,Product_Name,Recorder_Level)</f>
        <v>66</v>
      </c>
      <c r="D1963" s="13">
        <f>IF(B1963&lt;=C1963,C1963-B1963,0)</f>
        <v>0</v>
      </c>
      <c r="E1963" s="13">
        <f t="shared" si="120"/>
        <v>0</v>
      </c>
      <c r="F1963" s="13">
        <f t="shared" si="121"/>
        <v>0</v>
      </c>
      <c r="G1963" s="13" t="str">
        <f>IF(B1963&lt;=C1963,C1963-B1963,"No Order Needed")</f>
        <v>No Order Needed</v>
      </c>
      <c r="H1963" s="13">
        <f t="shared" si="122"/>
        <v>0</v>
      </c>
      <c r="I1963" s="13" t="str">
        <f t="shared" si="123"/>
        <v>Ok</v>
      </c>
    </row>
    <row r="1964" spans="1:9" x14ac:dyDescent="0.3">
      <c r="A1964" s="13" t="s">
        <v>734</v>
      </c>
      <c r="B1964" s="13">
        <f>VLOOKUP(A1964,VLookup_Data,4,FALSE)</f>
        <v>118</v>
      </c>
      <c r="C1964" s="13">
        <f>_xlfn.XLOOKUP(A1964,Product_Name,Recorder_Level)</f>
        <v>48</v>
      </c>
      <c r="D1964" s="13">
        <f>IF(B1964&lt;=C1964,C1964-B1964,0)</f>
        <v>0</v>
      </c>
      <c r="E1964" s="13">
        <f t="shared" si="120"/>
        <v>0</v>
      </c>
      <c r="F1964" s="13">
        <f t="shared" si="121"/>
        <v>0</v>
      </c>
      <c r="G1964" s="13" t="str">
        <f>IF(B1964&lt;=C1964,C1964-B1964,"No Order Needed")</f>
        <v>No Order Needed</v>
      </c>
      <c r="H1964" s="13">
        <f t="shared" si="122"/>
        <v>0</v>
      </c>
      <c r="I1964" s="13" t="str">
        <f t="shared" si="123"/>
        <v>Ok</v>
      </c>
    </row>
    <row r="1965" spans="1:9" x14ac:dyDescent="0.3">
      <c r="A1965" s="13" t="s">
        <v>3905</v>
      </c>
      <c r="B1965" s="13">
        <f>VLOOKUP(A1965,VLookup_Data,4,FALSE)</f>
        <v>49</v>
      </c>
      <c r="C1965" s="13">
        <f>_xlfn.XLOOKUP(A1965,Product_Name,Recorder_Level)</f>
        <v>31</v>
      </c>
      <c r="D1965" s="13">
        <f>IF(B1965&lt;=C1965,C1965-B1965,0)</f>
        <v>0</v>
      </c>
      <c r="E1965" s="13">
        <f t="shared" si="120"/>
        <v>0</v>
      </c>
      <c r="F1965" s="13">
        <f t="shared" si="121"/>
        <v>0</v>
      </c>
      <c r="G1965" s="13" t="str">
        <f>IF(B1965&lt;=C1965,C1965-B1965,"No Order Needed")</f>
        <v>No Order Needed</v>
      </c>
      <c r="H1965" s="13">
        <f t="shared" si="122"/>
        <v>0</v>
      </c>
      <c r="I1965" s="13" t="str">
        <f t="shared" si="123"/>
        <v>Ok</v>
      </c>
    </row>
    <row r="1966" spans="1:9" x14ac:dyDescent="0.3">
      <c r="A1966" s="13" t="s">
        <v>3907</v>
      </c>
      <c r="B1966" s="13">
        <f>VLOOKUP(A1966,VLookup_Data,4,FALSE)</f>
        <v>196</v>
      </c>
      <c r="C1966" s="13">
        <f>_xlfn.XLOOKUP(A1966,Product_Name,Recorder_Level)</f>
        <v>78</v>
      </c>
      <c r="D1966" s="13">
        <f>IF(B1966&lt;=C1966,C1966-B1966,0)</f>
        <v>0</v>
      </c>
      <c r="E1966" s="13">
        <f t="shared" si="120"/>
        <v>0</v>
      </c>
      <c r="F1966" s="13">
        <f t="shared" si="121"/>
        <v>0</v>
      </c>
      <c r="G1966" s="13" t="str">
        <f>IF(B1966&lt;=C1966,C1966-B1966,"No Order Needed")</f>
        <v>No Order Needed</v>
      </c>
      <c r="H1966" s="13">
        <f t="shared" si="122"/>
        <v>0</v>
      </c>
      <c r="I1966" s="13" t="str">
        <f t="shared" si="123"/>
        <v>Ok</v>
      </c>
    </row>
    <row r="1967" spans="1:9" x14ac:dyDescent="0.3">
      <c r="A1967" s="13" t="s">
        <v>3909</v>
      </c>
      <c r="B1967" s="13">
        <f>VLOOKUP(A1967,VLookup_Data,4,FALSE)</f>
        <v>54</v>
      </c>
      <c r="C1967" s="13">
        <f>_xlfn.XLOOKUP(A1967,Product_Name,Recorder_Level)</f>
        <v>64</v>
      </c>
      <c r="D1967" s="13">
        <f>IF(B1967&lt;=C1967,C1967-B1967,0)</f>
        <v>10</v>
      </c>
      <c r="E1967" s="13">
        <f t="shared" si="120"/>
        <v>10</v>
      </c>
      <c r="F1967" s="13">
        <f t="shared" si="121"/>
        <v>10</v>
      </c>
      <c r="G1967" s="13">
        <f>IF(B1967&lt;=C1967,C1967-B1967,"No Order Needed")</f>
        <v>10</v>
      </c>
      <c r="H1967" s="13">
        <f t="shared" si="122"/>
        <v>20</v>
      </c>
      <c r="I1967" s="13" t="str">
        <f t="shared" si="123"/>
        <v>Reorder</v>
      </c>
    </row>
    <row r="1968" spans="1:9" x14ac:dyDescent="0.3">
      <c r="A1968" s="13" t="s">
        <v>267</v>
      </c>
      <c r="B1968" s="13">
        <f>VLOOKUP(A1968,VLookup_Data,4,FALSE)</f>
        <v>104</v>
      </c>
      <c r="C1968" s="13">
        <f>_xlfn.XLOOKUP(A1968,Product_Name,Recorder_Level)</f>
        <v>49</v>
      </c>
      <c r="D1968" s="13">
        <f>IF(B1968&lt;=C1968,C1968-B1968,0)</f>
        <v>0</v>
      </c>
      <c r="E1968" s="13">
        <f t="shared" si="120"/>
        <v>0</v>
      </c>
      <c r="F1968" s="13">
        <f t="shared" si="121"/>
        <v>0</v>
      </c>
      <c r="G1968" s="13" t="str">
        <f>IF(B1968&lt;=C1968,C1968-B1968,"No Order Needed")</f>
        <v>No Order Needed</v>
      </c>
      <c r="H1968" s="13">
        <f t="shared" si="122"/>
        <v>0</v>
      </c>
      <c r="I1968" s="13" t="str">
        <f t="shared" si="123"/>
        <v>Ok</v>
      </c>
    </row>
    <row r="1969" spans="1:9" x14ac:dyDescent="0.3">
      <c r="A1969" s="13" t="s">
        <v>3912</v>
      </c>
      <c r="B1969" s="13">
        <f>VLOOKUP(A1969,VLookup_Data,4,FALSE)</f>
        <v>66</v>
      </c>
      <c r="C1969" s="13">
        <f>_xlfn.XLOOKUP(A1969,Product_Name,Recorder_Level)</f>
        <v>63</v>
      </c>
      <c r="D1969" s="13">
        <f>IF(B1969&lt;=C1969,C1969-B1969,0)</f>
        <v>0</v>
      </c>
      <c r="E1969" s="13">
        <f t="shared" si="120"/>
        <v>0</v>
      </c>
      <c r="F1969" s="13">
        <f t="shared" si="121"/>
        <v>0</v>
      </c>
      <c r="G1969" s="13" t="str">
        <f>IF(B1969&lt;=C1969,C1969-B1969,"No Order Needed")</f>
        <v>No Order Needed</v>
      </c>
      <c r="H1969" s="13">
        <f t="shared" si="122"/>
        <v>7</v>
      </c>
      <c r="I1969" s="13" t="str">
        <f t="shared" si="123"/>
        <v>Ok</v>
      </c>
    </row>
    <row r="1970" spans="1:9" x14ac:dyDescent="0.3">
      <c r="A1970" s="13" t="s">
        <v>1546</v>
      </c>
      <c r="B1970" s="13">
        <f>VLOOKUP(A1970,VLookup_Data,4,FALSE)</f>
        <v>16</v>
      </c>
      <c r="C1970" s="13">
        <f>_xlfn.XLOOKUP(A1970,Product_Name,Recorder_Level)</f>
        <v>87</v>
      </c>
      <c r="D1970" s="13">
        <f>IF(B1970&lt;=C1970,C1970-B1970,0)</f>
        <v>71</v>
      </c>
      <c r="E1970" s="13">
        <f t="shared" si="120"/>
        <v>71</v>
      </c>
      <c r="F1970" s="13">
        <f t="shared" si="121"/>
        <v>71</v>
      </c>
      <c r="G1970" s="13">
        <f>IF(B1970&lt;=C1970,C1970-B1970,"No Order Needed")</f>
        <v>71</v>
      </c>
      <c r="H1970" s="13">
        <f t="shared" si="122"/>
        <v>81</v>
      </c>
      <c r="I1970" s="13" t="str">
        <f t="shared" si="123"/>
        <v>Reorder</v>
      </c>
    </row>
    <row r="1971" spans="1:9" x14ac:dyDescent="0.3">
      <c r="A1971" s="13" t="s">
        <v>3915</v>
      </c>
      <c r="B1971" s="13">
        <f>VLOOKUP(A1971,VLookup_Data,4,FALSE)</f>
        <v>180</v>
      </c>
      <c r="C1971" s="13">
        <f>_xlfn.XLOOKUP(A1971,Product_Name,Recorder_Level)</f>
        <v>23</v>
      </c>
      <c r="D1971" s="13">
        <f>IF(B1971&lt;=C1971,C1971-B1971,0)</f>
        <v>0</v>
      </c>
      <c r="E1971" s="13">
        <f t="shared" si="120"/>
        <v>0</v>
      </c>
      <c r="F1971" s="13">
        <f t="shared" si="121"/>
        <v>0</v>
      </c>
      <c r="G1971" s="13" t="str">
        <f>IF(B1971&lt;=C1971,C1971-B1971,"No Order Needed")</f>
        <v>No Order Needed</v>
      </c>
      <c r="H1971" s="13">
        <f t="shared" si="122"/>
        <v>0</v>
      </c>
      <c r="I1971" s="13" t="str">
        <f t="shared" si="123"/>
        <v>Ok</v>
      </c>
    </row>
    <row r="1972" spans="1:9" x14ac:dyDescent="0.3">
      <c r="A1972" s="13" t="s">
        <v>3918</v>
      </c>
      <c r="B1972" s="13">
        <f>VLOOKUP(A1972,VLookup_Data,4,FALSE)</f>
        <v>185</v>
      </c>
      <c r="C1972" s="13">
        <f>_xlfn.XLOOKUP(A1972,Product_Name,Recorder_Level)</f>
        <v>78</v>
      </c>
      <c r="D1972" s="13">
        <f>IF(B1972&lt;=C1972,C1972-B1972,0)</f>
        <v>0</v>
      </c>
      <c r="E1972" s="13">
        <f t="shared" si="120"/>
        <v>0</v>
      </c>
      <c r="F1972" s="13">
        <f t="shared" si="121"/>
        <v>0</v>
      </c>
      <c r="G1972" s="13" t="str">
        <f>IF(B1972&lt;=C1972,C1972-B1972,"No Order Needed")</f>
        <v>No Order Needed</v>
      </c>
      <c r="H1972" s="13">
        <f t="shared" si="122"/>
        <v>0</v>
      </c>
      <c r="I1972" s="13" t="str">
        <f t="shared" si="123"/>
        <v>Ok</v>
      </c>
    </row>
    <row r="1973" spans="1:9" x14ac:dyDescent="0.3">
      <c r="A1973" s="13" t="s">
        <v>3100</v>
      </c>
      <c r="B1973" s="13">
        <f>VLOOKUP(A1973,VLookup_Data,4,FALSE)</f>
        <v>0</v>
      </c>
      <c r="C1973" s="13">
        <f>_xlfn.XLOOKUP(A1973,Product_Name,Recorder_Level)</f>
        <v>48</v>
      </c>
      <c r="D1973" s="13">
        <f>IF(B1973&lt;=C1973,C1973-B1973,0)</f>
        <v>48</v>
      </c>
      <c r="E1973" s="13">
        <f t="shared" si="120"/>
        <v>48</v>
      </c>
      <c r="F1973" s="13">
        <f t="shared" si="121"/>
        <v>48</v>
      </c>
      <c r="G1973" s="13">
        <f>IF(B1973&lt;=C1973,C1973-B1973,"No Order Needed")</f>
        <v>48</v>
      </c>
      <c r="H1973" s="13">
        <f t="shared" si="122"/>
        <v>58</v>
      </c>
      <c r="I1973" s="13" t="str">
        <f t="shared" si="123"/>
        <v>Urgent</v>
      </c>
    </row>
    <row r="1974" spans="1:9" x14ac:dyDescent="0.3">
      <c r="A1974" s="13" t="s">
        <v>3924</v>
      </c>
      <c r="B1974" s="13">
        <f>VLOOKUP(A1974,VLookup_Data,4,FALSE)</f>
        <v>25</v>
      </c>
      <c r="C1974" s="13">
        <f>_xlfn.XLOOKUP(A1974,Product_Name,Recorder_Level)</f>
        <v>60</v>
      </c>
      <c r="D1974" s="13">
        <f>IF(B1974&lt;=C1974,C1974-B1974,0)</f>
        <v>35</v>
      </c>
      <c r="E1974" s="13">
        <f t="shared" si="120"/>
        <v>35</v>
      </c>
      <c r="F1974" s="13">
        <f t="shared" si="121"/>
        <v>35</v>
      </c>
      <c r="G1974" s="13">
        <f>IF(B1974&lt;=C1974,C1974-B1974,"No Order Needed")</f>
        <v>35</v>
      </c>
      <c r="H1974" s="13">
        <f t="shared" si="122"/>
        <v>45</v>
      </c>
      <c r="I1974" s="13" t="str">
        <f t="shared" si="123"/>
        <v>Reorder</v>
      </c>
    </row>
    <row r="1975" spans="1:9" x14ac:dyDescent="0.3">
      <c r="A1975" s="13" t="s">
        <v>3926</v>
      </c>
      <c r="B1975" s="13">
        <f>VLOOKUP(A1975,VLookup_Data,4,FALSE)</f>
        <v>87</v>
      </c>
      <c r="C1975" s="13">
        <f>_xlfn.XLOOKUP(A1975,Product_Name,Recorder_Level)</f>
        <v>30</v>
      </c>
      <c r="D1975" s="13">
        <f>IF(B1975&lt;=C1975,C1975-B1975,0)</f>
        <v>0</v>
      </c>
      <c r="E1975" s="13">
        <f t="shared" si="120"/>
        <v>0</v>
      </c>
      <c r="F1975" s="13">
        <f t="shared" si="121"/>
        <v>0</v>
      </c>
      <c r="G1975" s="13" t="str">
        <f>IF(B1975&lt;=C1975,C1975-B1975,"No Order Needed")</f>
        <v>No Order Needed</v>
      </c>
      <c r="H1975" s="13">
        <f t="shared" si="122"/>
        <v>0</v>
      </c>
      <c r="I1975" s="13" t="str">
        <f t="shared" si="123"/>
        <v>Ok</v>
      </c>
    </row>
    <row r="1976" spans="1:9" x14ac:dyDescent="0.3">
      <c r="A1976" s="13" t="s">
        <v>3928</v>
      </c>
      <c r="B1976" s="13">
        <f>VLOOKUP(A1976,VLookup_Data,4,FALSE)</f>
        <v>59</v>
      </c>
      <c r="C1976" s="13">
        <f>_xlfn.XLOOKUP(A1976,Product_Name,Recorder_Level)</f>
        <v>86</v>
      </c>
      <c r="D1976" s="13">
        <f>IF(B1976&lt;=C1976,C1976-B1976,0)</f>
        <v>27</v>
      </c>
      <c r="E1976" s="13">
        <f t="shared" si="120"/>
        <v>27</v>
      </c>
      <c r="F1976" s="13">
        <f t="shared" si="121"/>
        <v>27</v>
      </c>
      <c r="G1976" s="13">
        <f>IF(B1976&lt;=C1976,C1976-B1976,"No Order Needed")</f>
        <v>27</v>
      </c>
      <c r="H1976" s="13">
        <f t="shared" si="122"/>
        <v>37</v>
      </c>
      <c r="I1976" s="13" t="str">
        <f t="shared" si="123"/>
        <v>Reorder</v>
      </c>
    </row>
    <row r="1977" spans="1:9" x14ac:dyDescent="0.3">
      <c r="A1977" s="13" t="s">
        <v>7594</v>
      </c>
      <c r="B1977" s="13">
        <f>VLOOKUP(A1977,VLookup_Data,4,FALSE)</f>
        <v>173</v>
      </c>
      <c r="C1977" s="13">
        <f>_xlfn.XLOOKUP(A1977,Product_Name,Recorder_Level)</f>
        <v>68</v>
      </c>
      <c r="D1977" s="13">
        <f>IF(B1977&lt;=C1977,C1977-B1977,0)</f>
        <v>0</v>
      </c>
      <c r="E1977" s="13">
        <f t="shared" si="120"/>
        <v>0</v>
      </c>
      <c r="F1977" s="13">
        <f t="shared" si="121"/>
        <v>0</v>
      </c>
      <c r="G1977" s="13" t="str">
        <f>IF(B1977&lt;=C1977,C1977-B1977,"No Order Needed")</f>
        <v>No Order Needed</v>
      </c>
      <c r="H1977" s="13">
        <f t="shared" si="122"/>
        <v>0</v>
      </c>
      <c r="I1977" s="13" t="str">
        <f t="shared" si="123"/>
        <v>Ok</v>
      </c>
    </row>
    <row r="1978" spans="1:9" x14ac:dyDescent="0.3">
      <c r="A1978" s="13" t="s">
        <v>3257</v>
      </c>
      <c r="B1978" s="13">
        <f>VLOOKUP(A1978,VLookup_Data,4,FALSE)</f>
        <v>68</v>
      </c>
      <c r="C1978" s="13">
        <f>_xlfn.XLOOKUP(A1978,Product_Name,Recorder_Level)</f>
        <v>28</v>
      </c>
      <c r="D1978" s="13">
        <f>IF(B1978&lt;=C1978,C1978-B1978,0)</f>
        <v>0</v>
      </c>
      <c r="E1978" s="13">
        <f t="shared" si="120"/>
        <v>0</v>
      </c>
      <c r="F1978" s="13">
        <f t="shared" si="121"/>
        <v>0</v>
      </c>
      <c r="G1978" s="13" t="str">
        <f>IF(B1978&lt;=C1978,C1978-B1978,"No Order Needed")</f>
        <v>No Order Needed</v>
      </c>
      <c r="H1978" s="13">
        <f t="shared" si="122"/>
        <v>0</v>
      </c>
      <c r="I1978" s="13" t="str">
        <f t="shared" si="123"/>
        <v>Ok</v>
      </c>
    </row>
    <row r="1979" spans="1:9" x14ac:dyDescent="0.3">
      <c r="A1979" s="13" t="s">
        <v>3933</v>
      </c>
      <c r="B1979" s="13">
        <f>VLOOKUP(A1979,VLookup_Data,4,FALSE)</f>
        <v>139</v>
      </c>
      <c r="C1979" s="13">
        <f>_xlfn.XLOOKUP(A1979,Product_Name,Recorder_Level)</f>
        <v>74</v>
      </c>
      <c r="D1979" s="13">
        <f>IF(B1979&lt;=C1979,C1979-B1979,0)</f>
        <v>0</v>
      </c>
      <c r="E1979" s="13">
        <f t="shared" si="120"/>
        <v>0</v>
      </c>
      <c r="F1979" s="13">
        <f t="shared" si="121"/>
        <v>0</v>
      </c>
      <c r="G1979" s="13" t="str">
        <f>IF(B1979&lt;=C1979,C1979-B1979,"No Order Needed")</f>
        <v>No Order Needed</v>
      </c>
      <c r="H1979" s="13">
        <f t="shared" si="122"/>
        <v>0</v>
      </c>
      <c r="I1979" s="13" t="str">
        <f t="shared" si="123"/>
        <v>Ok</v>
      </c>
    </row>
    <row r="1980" spans="1:9" x14ac:dyDescent="0.3">
      <c r="A1980" s="13" t="s">
        <v>2088</v>
      </c>
      <c r="B1980" s="13">
        <f>VLOOKUP(A1980,VLookup_Data,4,FALSE)</f>
        <v>188</v>
      </c>
      <c r="C1980" s="13">
        <f>_xlfn.XLOOKUP(A1980,Product_Name,Recorder_Level)</f>
        <v>35</v>
      </c>
      <c r="D1980" s="13">
        <f>IF(B1980&lt;=C1980,C1980-B1980,0)</f>
        <v>0</v>
      </c>
      <c r="E1980" s="13">
        <f t="shared" si="120"/>
        <v>0</v>
      </c>
      <c r="F1980" s="13">
        <f t="shared" si="121"/>
        <v>0</v>
      </c>
      <c r="G1980" s="13" t="str">
        <f>IF(B1980&lt;=C1980,C1980-B1980,"No Order Needed")</f>
        <v>No Order Needed</v>
      </c>
      <c r="H1980" s="13">
        <f t="shared" si="122"/>
        <v>0</v>
      </c>
      <c r="I1980" s="13" t="str">
        <f t="shared" si="123"/>
        <v>Ok</v>
      </c>
    </row>
    <row r="1981" spans="1:9" x14ac:dyDescent="0.3">
      <c r="A1981" s="13" t="s">
        <v>3499</v>
      </c>
      <c r="B1981" s="13">
        <f>VLOOKUP(A1981,VLookup_Data,4,FALSE)</f>
        <v>63</v>
      </c>
      <c r="C1981" s="13">
        <f>_xlfn.XLOOKUP(A1981,Product_Name,Recorder_Level)</f>
        <v>66</v>
      </c>
      <c r="D1981" s="13">
        <f>IF(B1981&lt;=C1981,C1981-B1981,0)</f>
        <v>3</v>
      </c>
      <c r="E1981" s="13">
        <f t="shared" si="120"/>
        <v>3</v>
      </c>
      <c r="F1981" s="13">
        <f t="shared" si="121"/>
        <v>3</v>
      </c>
      <c r="G1981" s="13">
        <f>IF(B1981&lt;=C1981,C1981-B1981,"No Order Needed")</f>
        <v>3</v>
      </c>
      <c r="H1981" s="13">
        <f t="shared" si="122"/>
        <v>13</v>
      </c>
      <c r="I1981" s="13" t="str">
        <f t="shared" si="123"/>
        <v>Reorder</v>
      </c>
    </row>
    <row r="1982" spans="1:9" x14ac:dyDescent="0.3">
      <c r="A1982" s="13" t="s">
        <v>1446</v>
      </c>
      <c r="B1982" s="13">
        <f>VLOOKUP(A1982,VLookup_Data,4,FALSE)</f>
        <v>27</v>
      </c>
      <c r="C1982" s="13">
        <f>_xlfn.XLOOKUP(A1982,Product_Name,Recorder_Level)</f>
        <v>24</v>
      </c>
      <c r="D1982" s="13">
        <f>IF(B1982&lt;=C1982,C1982-B1982,0)</f>
        <v>0</v>
      </c>
      <c r="E1982" s="13">
        <f t="shared" si="120"/>
        <v>0</v>
      </c>
      <c r="F1982" s="13">
        <f t="shared" si="121"/>
        <v>0</v>
      </c>
      <c r="G1982" s="13" t="str">
        <f>IF(B1982&lt;=C1982,C1982-B1982,"No Order Needed")</f>
        <v>No Order Needed</v>
      </c>
      <c r="H1982" s="13">
        <f t="shared" si="122"/>
        <v>7</v>
      </c>
      <c r="I1982" s="13" t="str">
        <f t="shared" si="123"/>
        <v>Ok</v>
      </c>
    </row>
    <row r="1983" spans="1:9" x14ac:dyDescent="0.3">
      <c r="A1983" s="13" t="s">
        <v>3939</v>
      </c>
      <c r="B1983" s="13">
        <f>VLOOKUP(A1983,VLookup_Data,4,FALSE)</f>
        <v>108</v>
      </c>
      <c r="C1983" s="13">
        <f>_xlfn.XLOOKUP(A1983,Product_Name,Recorder_Level)</f>
        <v>32</v>
      </c>
      <c r="D1983" s="13">
        <f>IF(B1983&lt;=C1983,C1983-B1983,0)</f>
        <v>0</v>
      </c>
      <c r="E1983" s="13">
        <f t="shared" si="120"/>
        <v>0</v>
      </c>
      <c r="F1983" s="13">
        <f t="shared" si="121"/>
        <v>0</v>
      </c>
      <c r="G1983" s="13" t="str">
        <f>IF(B1983&lt;=C1983,C1983-B1983,"No Order Needed")</f>
        <v>No Order Needed</v>
      </c>
      <c r="H1983" s="13">
        <f t="shared" si="122"/>
        <v>0</v>
      </c>
      <c r="I1983" s="13" t="str">
        <f t="shared" si="123"/>
        <v>Ok</v>
      </c>
    </row>
    <row r="1984" spans="1:9" x14ac:dyDescent="0.3">
      <c r="A1984" s="13" t="s">
        <v>3942</v>
      </c>
      <c r="B1984" s="13">
        <f>VLOOKUP(A1984,VLookup_Data,4,FALSE)</f>
        <v>188</v>
      </c>
      <c r="C1984" s="13">
        <f>_xlfn.XLOOKUP(A1984,Product_Name,Recorder_Level)</f>
        <v>42</v>
      </c>
      <c r="D1984" s="13">
        <f>IF(B1984&lt;=C1984,C1984-B1984,0)</f>
        <v>0</v>
      </c>
      <c r="E1984" s="13">
        <f t="shared" si="120"/>
        <v>0</v>
      </c>
      <c r="F1984" s="13">
        <f t="shared" si="121"/>
        <v>0</v>
      </c>
      <c r="G1984" s="13" t="str">
        <f>IF(B1984&lt;=C1984,C1984-B1984,"No Order Needed")</f>
        <v>No Order Needed</v>
      </c>
      <c r="H1984" s="13">
        <f t="shared" si="122"/>
        <v>0</v>
      </c>
      <c r="I1984" s="13" t="str">
        <f t="shared" si="123"/>
        <v>Ok</v>
      </c>
    </row>
    <row r="1985" spans="1:9" x14ac:dyDescent="0.3">
      <c r="A1985" s="13" t="s">
        <v>3944</v>
      </c>
      <c r="B1985" s="13">
        <f>VLOOKUP(A1985,VLookup_Data,4,FALSE)</f>
        <v>55</v>
      </c>
      <c r="C1985" s="13">
        <f>_xlfn.XLOOKUP(A1985,Product_Name,Recorder_Level)</f>
        <v>72</v>
      </c>
      <c r="D1985" s="13">
        <f>IF(B1985&lt;=C1985,C1985-B1985,0)</f>
        <v>17</v>
      </c>
      <c r="E1985" s="13">
        <f t="shared" si="120"/>
        <v>17</v>
      </c>
      <c r="F1985" s="13">
        <f t="shared" si="121"/>
        <v>17</v>
      </c>
      <c r="G1985" s="13">
        <f>IF(B1985&lt;=C1985,C1985-B1985,"No Order Needed")</f>
        <v>17</v>
      </c>
      <c r="H1985" s="13">
        <f t="shared" si="122"/>
        <v>27</v>
      </c>
      <c r="I1985" s="13" t="str">
        <f t="shared" si="123"/>
        <v>Reorder</v>
      </c>
    </row>
    <row r="1986" spans="1:9" x14ac:dyDescent="0.3">
      <c r="A1986" s="13" t="s">
        <v>3946</v>
      </c>
      <c r="B1986" s="13">
        <f>VLOOKUP(A1986,VLookup_Data,4,FALSE)</f>
        <v>160</v>
      </c>
      <c r="C1986" s="13">
        <f>_xlfn.XLOOKUP(A1986,Product_Name,Recorder_Level)</f>
        <v>45</v>
      </c>
      <c r="D1986" s="13">
        <f>IF(B1986&lt;=C1986,C1986-B1986,0)</f>
        <v>0</v>
      </c>
      <c r="E1986" s="13">
        <f t="shared" si="120"/>
        <v>0</v>
      </c>
      <c r="F1986" s="13">
        <f t="shared" si="121"/>
        <v>0</v>
      </c>
      <c r="G1986" s="13" t="str">
        <f>IF(B1986&lt;=C1986,C1986-B1986,"No Order Needed")</f>
        <v>No Order Needed</v>
      </c>
      <c r="H1986" s="13">
        <f t="shared" si="122"/>
        <v>0</v>
      </c>
      <c r="I1986" s="13" t="str">
        <f t="shared" si="123"/>
        <v>Ok</v>
      </c>
    </row>
    <row r="1987" spans="1:9" x14ac:dyDescent="0.3">
      <c r="A1987" s="13" t="s">
        <v>3948</v>
      </c>
      <c r="B1987" s="13">
        <f>VLOOKUP(A1987,VLookup_Data,4,FALSE)</f>
        <v>196</v>
      </c>
      <c r="C1987" s="13">
        <f>_xlfn.XLOOKUP(A1987,Product_Name,Recorder_Level)</f>
        <v>52</v>
      </c>
      <c r="D1987" s="13">
        <f>IF(B1987&lt;=C1987,C1987-B1987,0)</f>
        <v>0</v>
      </c>
      <c r="E1987" s="13">
        <f t="shared" ref="E1987:E2050" si="124">IF(C1987-B1987&gt;0,C1987-B1987,0)</f>
        <v>0</v>
      </c>
      <c r="F1987" s="13">
        <f t="shared" ref="F1987:F2050" si="125">MAX(C1987-B1987,0)</f>
        <v>0</v>
      </c>
      <c r="G1987" s="13" t="str">
        <f>IF(B1987&lt;=C1987,C1987-B1987,"No Order Needed")</f>
        <v>No Order Needed</v>
      </c>
      <c r="H1987" s="13">
        <f t="shared" ref="H1987:H2050" si="126">MAX((C1987-B1987)+10,0)</f>
        <v>0</v>
      </c>
      <c r="I1987" s="13" t="str">
        <f t="shared" ref="I1987:I2050" si="127">IF(B1987=0,"Urgent",IF(B1987&lt;=C1987,"Reorder","Ok"))</f>
        <v>Ok</v>
      </c>
    </row>
    <row r="1988" spans="1:9" x14ac:dyDescent="0.3">
      <c r="A1988" s="13" t="s">
        <v>1863</v>
      </c>
      <c r="B1988" s="13">
        <f>VLOOKUP(A1988,VLookup_Data,4,FALSE)</f>
        <v>166</v>
      </c>
      <c r="C1988" s="13">
        <f>_xlfn.XLOOKUP(A1988,Product_Name,Recorder_Level)</f>
        <v>66</v>
      </c>
      <c r="D1988" s="13">
        <f>IF(B1988&lt;=C1988,C1988-B1988,0)</f>
        <v>0</v>
      </c>
      <c r="E1988" s="13">
        <f t="shared" si="124"/>
        <v>0</v>
      </c>
      <c r="F1988" s="13">
        <f t="shared" si="125"/>
        <v>0</v>
      </c>
      <c r="G1988" s="13" t="str">
        <f>IF(B1988&lt;=C1988,C1988-B1988,"No Order Needed")</f>
        <v>No Order Needed</v>
      </c>
      <c r="H1988" s="13">
        <f t="shared" si="126"/>
        <v>0</v>
      </c>
      <c r="I1988" s="13" t="str">
        <f t="shared" si="127"/>
        <v>Ok</v>
      </c>
    </row>
    <row r="1989" spans="1:9" x14ac:dyDescent="0.3">
      <c r="A1989" s="13" t="s">
        <v>3952</v>
      </c>
      <c r="B1989" s="13">
        <f>VLOOKUP(A1989,VLookup_Data,4,FALSE)</f>
        <v>160</v>
      </c>
      <c r="C1989" s="13">
        <f>_xlfn.XLOOKUP(A1989,Product_Name,Recorder_Level)</f>
        <v>52</v>
      </c>
      <c r="D1989" s="13">
        <f>IF(B1989&lt;=C1989,C1989-B1989,0)</f>
        <v>0</v>
      </c>
      <c r="E1989" s="13">
        <f t="shared" si="124"/>
        <v>0</v>
      </c>
      <c r="F1989" s="13">
        <f t="shared" si="125"/>
        <v>0</v>
      </c>
      <c r="G1989" s="13" t="str">
        <f>IF(B1989&lt;=C1989,C1989-B1989,"No Order Needed")</f>
        <v>No Order Needed</v>
      </c>
      <c r="H1989" s="13">
        <f t="shared" si="126"/>
        <v>0</v>
      </c>
      <c r="I1989" s="13" t="str">
        <f t="shared" si="127"/>
        <v>Ok</v>
      </c>
    </row>
    <row r="1990" spans="1:9" x14ac:dyDescent="0.3">
      <c r="A1990" s="13" t="s">
        <v>3954</v>
      </c>
      <c r="B1990" s="13">
        <f>VLOOKUP(A1990,VLookup_Data,4,FALSE)</f>
        <v>148</v>
      </c>
      <c r="C1990" s="13">
        <f>_xlfn.XLOOKUP(A1990,Product_Name,Recorder_Level)</f>
        <v>64</v>
      </c>
      <c r="D1990" s="13">
        <f>IF(B1990&lt;=C1990,C1990-B1990,0)</f>
        <v>0</v>
      </c>
      <c r="E1990" s="13">
        <f t="shared" si="124"/>
        <v>0</v>
      </c>
      <c r="F1990" s="13">
        <f t="shared" si="125"/>
        <v>0</v>
      </c>
      <c r="G1990" s="13" t="str">
        <f>IF(B1990&lt;=C1990,C1990-B1990,"No Order Needed")</f>
        <v>No Order Needed</v>
      </c>
      <c r="H1990" s="13">
        <f t="shared" si="126"/>
        <v>0</v>
      </c>
      <c r="I1990" s="13" t="str">
        <f t="shared" si="127"/>
        <v>Ok</v>
      </c>
    </row>
    <row r="1991" spans="1:9" x14ac:dyDescent="0.3">
      <c r="A1991" s="13" t="s">
        <v>7459</v>
      </c>
      <c r="B1991" s="13">
        <f>VLOOKUP(A1991,VLookup_Data,4,FALSE)</f>
        <v>86</v>
      </c>
      <c r="C1991" s="13">
        <f>_xlfn.XLOOKUP(A1991,Product_Name,Recorder_Level)</f>
        <v>81</v>
      </c>
      <c r="D1991" s="13">
        <f>IF(B1991&lt;=C1991,C1991-B1991,0)</f>
        <v>0</v>
      </c>
      <c r="E1991" s="13">
        <f t="shared" si="124"/>
        <v>0</v>
      </c>
      <c r="F1991" s="13">
        <f t="shared" si="125"/>
        <v>0</v>
      </c>
      <c r="G1991" s="13" t="str">
        <f>IF(B1991&lt;=C1991,C1991-B1991,"No Order Needed")</f>
        <v>No Order Needed</v>
      </c>
      <c r="H1991" s="13">
        <f t="shared" si="126"/>
        <v>5</v>
      </c>
      <c r="I1991" s="13" t="str">
        <f t="shared" si="127"/>
        <v>Ok</v>
      </c>
    </row>
    <row r="1992" spans="1:9" x14ac:dyDescent="0.3">
      <c r="A1992" s="13" t="s">
        <v>3958</v>
      </c>
      <c r="B1992" s="13">
        <f>VLOOKUP(A1992,VLookup_Data,4,FALSE)</f>
        <v>20</v>
      </c>
      <c r="C1992" s="13">
        <f>_xlfn.XLOOKUP(A1992,Product_Name,Recorder_Level)</f>
        <v>31</v>
      </c>
      <c r="D1992" s="13">
        <f>IF(B1992&lt;=C1992,C1992-B1992,0)</f>
        <v>11</v>
      </c>
      <c r="E1992" s="13">
        <f t="shared" si="124"/>
        <v>11</v>
      </c>
      <c r="F1992" s="13">
        <f t="shared" si="125"/>
        <v>11</v>
      </c>
      <c r="G1992" s="13">
        <f>IF(B1992&lt;=C1992,C1992-B1992,"No Order Needed")</f>
        <v>11</v>
      </c>
      <c r="H1992" s="13">
        <f t="shared" si="126"/>
        <v>21</v>
      </c>
      <c r="I1992" s="13" t="str">
        <f t="shared" si="127"/>
        <v>Reorder</v>
      </c>
    </row>
    <row r="1993" spans="1:9" x14ac:dyDescent="0.3">
      <c r="A1993" s="13" t="s">
        <v>3960</v>
      </c>
      <c r="B1993" s="13">
        <f>VLOOKUP(A1993,VLookup_Data,4,FALSE)</f>
        <v>77</v>
      </c>
      <c r="C1993" s="13">
        <f>_xlfn.XLOOKUP(A1993,Product_Name,Recorder_Level)</f>
        <v>22</v>
      </c>
      <c r="D1993" s="13">
        <f>IF(B1993&lt;=C1993,C1993-B1993,0)</f>
        <v>0</v>
      </c>
      <c r="E1993" s="13">
        <f t="shared" si="124"/>
        <v>0</v>
      </c>
      <c r="F1993" s="13">
        <f t="shared" si="125"/>
        <v>0</v>
      </c>
      <c r="G1993" s="13" t="str">
        <f>IF(B1993&lt;=C1993,C1993-B1993,"No Order Needed")</f>
        <v>No Order Needed</v>
      </c>
      <c r="H1993" s="13">
        <f t="shared" si="126"/>
        <v>0</v>
      </c>
      <c r="I1993" s="13" t="str">
        <f t="shared" si="127"/>
        <v>Ok</v>
      </c>
    </row>
    <row r="1994" spans="1:9" x14ac:dyDescent="0.3">
      <c r="A1994" s="13" t="s">
        <v>3962</v>
      </c>
      <c r="B1994" s="13">
        <f>VLOOKUP(A1994,VLookup_Data,4,FALSE)</f>
        <v>151</v>
      </c>
      <c r="C1994" s="13">
        <f>_xlfn.XLOOKUP(A1994,Product_Name,Recorder_Level)</f>
        <v>92</v>
      </c>
      <c r="D1994" s="13">
        <f>IF(B1994&lt;=C1994,C1994-B1994,0)</f>
        <v>0</v>
      </c>
      <c r="E1994" s="13">
        <f t="shared" si="124"/>
        <v>0</v>
      </c>
      <c r="F1994" s="13">
        <f t="shared" si="125"/>
        <v>0</v>
      </c>
      <c r="G1994" s="13" t="str">
        <f>IF(B1994&lt;=C1994,C1994-B1994,"No Order Needed")</f>
        <v>No Order Needed</v>
      </c>
      <c r="H1994" s="13">
        <f t="shared" si="126"/>
        <v>0</v>
      </c>
      <c r="I1994" s="13" t="str">
        <f t="shared" si="127"/>
        <v>Ok</v>
      </c>
    </row>
    <row r="1995" spans="1:9" x14ac:dyDescent="0.3">
      <c r="A1995" s="13" t="s">
        <v>3964</v>
      </c>
      <c r="B1995" s="13">
        <f>VLOOKUP(A1995,VLookup_Data,4,FALSE)</f>
        <v>111</v>
      </c>
      <c r="C1995" s="13">
        <f>_xlfn.XLOOKUP(A1995,Product_Name,Recorder_Level)</f>
        <v>40</v>
      </c>
      <c r="D1995" s="13">
        <f>IF(B1995&lt;=C1995,C1995-B1995,0)</f>
        <v>0</v>
      </c>
      <c r="E1995" s="13">
        <f t="shared" si="124"/>
        <v>0</v>
      </c>
      <c r="F1995" s="13">
        <f t="shared" si="125"/>
        <v>0</v>
      </c>
      <c r="G1995" s="13" t="str">
        <f>IF(B1995&lt;=C1995,C1995-B1995,"No Order Needed")</f>
        <v>No Order Needed</v>
      </c>
      <c r="H1995" s="13">
        <f t="shared" si="126"/>
        <v>0</v>
      </c>
      <c r="I1995" s="13" t="str">
        <f t="shared" si="127"/>
        <v>Ok</v>
      </c>
    </row>
    <row r="1996" spans="1:9" x14ac:dyDescent="0.3">
      <c r="A1996" s="13" t="s">
        <v>3966</v>
      </c>
      <c r="B1996" s="13">
        <f>VLOOKUP(A1996,VLookup_Data,4,FALSE)</f>
        <v>160</v>
      </c>
      <c r="C1996" s="13">
        <f>_xlfn.XLOOKUP(A1996,Product_Name,Recorder_Level)</f>
        <v>51</v>
      </c>
      <c r="D1996" s="13">
        <f>IF(B1996&lt;=C1996,C1996-B1996,0)</f>
        <v>0</v>
      </c>
      <c r="E1996" s="13">
        <f t="shared" si="124"/>
        <v>0</v>
      </c>
      <c r="F1996" s="13">
        <f t="shared" si="125"/>
        <v>0</v>
      </c>
      <c r="G1996" s="13" t="str">
        <f>IF(B1996&lt;=C1996,C1996-B1996,"No Order Needed")</f>
        <v>No Order Needed</v>
      </c>
      <c r="H1996" s="13">
        <f t="shared" si="126"/>
        <v>0</v>
      </c>
      <c r="I1996" s="13" t="str">
        <f t="shared" si="127"/>
        <v>Ok</v>
      </c>
    </row>
    <row r="1997" spans="1:9" x14ac:dyDescent="0.3">
      <c r="A1997" s="13" t="s">
        <v>3968</v>
      </c>
      <c r="B1997" s="13">
        <f>VLOOKUP(A1997,VLookup_Data,4,FALSE)</f>
        <v>166</v>
      </c>
      <c r="C1997" s="13">
        <f>_xlfn.XLOOKUP(A1997,Product_Name,Recorder_Level)</f>
        <v>91</v>
      </c>
      <c r="D1997" s="13">
        <f>IF(B1997&lt;=C1997,C1997-B1997,0)</f>
        <v>0</v>
      </c>
      <c r="E1997" s="13">
        <f t="shared" si="124"/>
        <v>0</v>
      </c>
      <c r="F1997" s="13">
        <f t="shared" si="125"/>
        <v>0</v>
      </c>
      <c r="G1997" s="13" t="str">
        <f>IF(B1997&lt;=C1997,C1997-B1997,"No Order Needed")</f>
        <v>No Order Needed</v>
      </c>
      <c r="H1997" s="13">
        <f t="shared" si="126"/>
        <v>0</v>
      </c>
      <c r="I1997" s="13" t="str">
        <f t="shared" si="127"/>
        <v>Ok</v>
      </c>
    </row>
    <row r="1998" spans="1:9" x14ac:dyDescent="0.3">
      <c r="A1998" s="13" t="s">
        <v>3970</v>
      </c>
      <c r="B1998" s="13">
        <f>VLOOKUP(A1998,VLookup_Data,4,FALSE)</f>
        <v>48</v>
      </c>
      <c r="C1998" s="13">
        <f>_xlfn.XLOOKUP(A1998,Product_Name,Recorder_Level)</f>
        <v>70</v>
      </c>
      <c r="D1998" s="13">
        <f>IF(B1998&lt;=C1998,C1998-B1998,0)</f>
        <v>22</v>
      </c>
      <c r="E1998" s="13">
        <f t="shared" si="124"/>
        <v>22</v>
      </c>
      <c r="F1998" s="13">
        <f t="shared" si="125"/>
        <v>22</v>
      </c>
      <c r="G1998" s="13">
        <f>IF(B1998&lt;=C1998,C1998-B1998,"No Order Needed")</f>
        <v>22</v>
      </c>
      <c r="H1998" s="13">
        <f t="shared" si="126"/>
        <v>32</v>
      </c>
      <c r="I1998" s="13" t="str">
        <f t="shared" si="127"/>
        <v>Reorder</v>
      </c>
    </row>
    <row r="1999" spans="1:9" x14ac:dyDescent="0.3">
      <c r="A1999" s="13" t="s">
        <v>3973</v>
      </c>
      <c r="B1999" s="13">
        <f>VLOOKUP(A1999,VLookup_Data,4,FALSE)</f>
        <v>93</v>
      </c>
      <c r="C1999" s="13">
        <f>_xlfn.XLOOKUP(A1999,Product_Name,Recorder_Level)</f>
        <v>22</v>
      </c>
      <c r="D1999" s="13">
        <f>IF(B1999&lt;=C1999,C1999-B1999,0)</f>
        <v>0</v>
      </c>
      <c r="E1999" s="13">
        <f t="shared" si="124"/>
        <v>0</v>
      </c>
      <c r="F1999" s="13">
        <f t="shared" si="125"/>
        <v>0</v>
      </c>
      <c r="G1999" s="13" t="str">
        <f>IF(B1999&lt;=C1999,C1999-B1999,"No Order Needed")</f>
        <v>No Order Needed</v>
      </c>
      <c r="H1999" s="13">
        <f t="shared" si="126"/>
        <v>0</v>
      </c>
      <c r="I1999" s="13" t="str">
        <f t="shared" si="127"/>
        <v>Ok</v>
      </c>
    </row>
    <row r="2000" spans="1:9" x14ac:dyDescent="0.3">
      <c r="A2000" s="13" t="s">
        <v>3976</v>
      </c>
      <c r="B2000" s="13">
        <f>VLOOKUP(A2000,VLookup_Data,4,FALSE)</f>
        <v>164</v>
      </c>
      <c r="C2000" s="13">
        <f>_xlfn.XLOOKUP(A2000,Product_Name,Recorder_Level)</f>
        <v>46</v>
      </c>
      <c r="D2000" s="13">
        <f>IF(B2000&lt;=C2000,C2000-B2000,0)</f>
        <v>0</v>
      </c>
      <c r="E2000" s="13">
        <f t="shared" si="124"/>
        <v>0</v>
      </c>
      <c r="F2000" s="13">
        <f t="shared" si="125"/>
        <v>0</v>
      </c>
      <c r="G2000" s="13" t="str">
        <f>IF(B2000&lt;=C2000,C2000-B2000,"No Order Needed")</f>
        <v>No Order Needed</v>
      </c>
      <c r="H2000" s="13">
        <f t="shared" si="126"/>
        <v>0</v>
      </c>
      <c r="I2000" s="13" t="str">
        <f t="shared" si="127"/>
        <v>Ok</v>
      </c>
    </row>
    <row r="2001" spans="1:9" x14ac:dyDescent="0.3">
      <c r="A2001" s="13" t="s">
        <v>590</v>
      </c>
      <c r="B2001" s="13">
        <f>VLOOKUP(A2001,VLookup_Data,4,FALSE)</f>
        <v>189</v>
      </c>
      <c r="C2001" s="13">
        <f>_xlfn.XLOOKUP(A2001,Product_Name,Recorder_Level)</f>
        <v>65</v>
      </c>
      <c r="D2001" s="13">
        <f>IF(B2001&lt;=C2001,C2001-B2001,0)</f>
        <v>0</v>
      </c>
      <c r="E2001" s="13">
        <f t="shared" si="124"/>
        <v>0</v>
      </c>
      <c r="F2001" s="13">
        <f t="shared" si="125"/>
        <v>0</v>
      </c>
      <c r="G2001" s="13" t="str">
        <f>IF(B2001&lt;=C2001,C2001-B2001,"No Order Needed")</f>
        <v>No Order Needed</v>
      </c>
      <c r="H2001" s="13">
        <f t="shared" si="126"/>
        <v>0</v>
      </c>
      <c r="I2001" s="13" t="str">
        <f t="shared" si="127"/>
        <v>Ok</v>
      </c>
    </row>
    <row r="2002" spans="1:9" x14ac:dyDescent="0.3">
      <c r="A2002" s="13" t="s">
        <v>3979</v>
      </c>
      <c r="B2002" s="13">
        <f>VLOOKUP(A2002,VLookup_Data,4,FALSE)</f>
        <v>30</v>
      </c>
      <c r="C2002" s="13">
        <f>_xlfn.XLOOKUP(A2002,Product_Name,Recorder_Level)</f>
        <v>74</v>
      </c>
      <c r="D2002" s="13">
        <f>IF(B2002&lt;=C2002,C2002-B2002,0)</f>
        <v>44</v>
      </c>
      <c r="E2002" s="13">
        <f t="shared" si="124"/>
        <v>44</v>
      </c>
      <c r="F2002" s="13">
        <f t="shared" si="125"/>
        <v>44</v>
      </c>
      <c r="G2002" s="13">
        <f>IF(B2002&lt;=C2002,C2002-B2002,"No Order Needed")</f>
        <v>44</v>
      </c>
      <c r="H2002" s="13">
        <f t="shared" si="126"/>
        <v>54</v>
      </c>
      <c r="I2002" s="13" t="str">
        <f t="shared" si="127"/>
        <v>Reorder</v>
      </c>
    </row>
    <row r="2003" spans="1:9" x14ac:dyDescent="0.3">
      <c r="A2003" s="13" t="s">
        <v>3981</v>
      </c>
      <c r="B2003" s="13">
        <f>VLOOKUP(A2003,VLookup_Data,4,FALSE)</f>
        <v>87</v>
      </c>
      <c r="C2003" s="13">
        <f>_xlfn.XLOOKUP(A2003,Product_Name,Recorder_Level)</f>
        <v>91</v>
      </c>
      <c r="D2003" s="13">
        <f>IF(B2003&lt;=C2003,C2003-B2003,0)</f>
        <v>4</v>
      </c>
      <c r="E2003" s="13">
        <f t="shared" si="124"/>
        <v>4</v>
      </c>
      <c r="F2003" s="13">
        <f t="shared" si="125"/>
        <v>4</v>
      </c>
      <c r="G2003" s="13">
        <f>IF(B2003&lt;=C2003,C2003-B2003,"No Order Needed")</f>
        <v>4</v>
      </c>
      <c r="H2003" s="13">
        <f t="shared" si="126"/>
        <v>14</v>
      </c>
      <c r="I2003" s="13" t="str">
        <f t="shared" si="127"/>
        <v>Reorder</v>
      </c>
    </row>
    <row r="2004" spans="1:9" x14ac:dyDescent="0.3">
      <c r="A2004" s="13" t="s">
        <v>3625</v>
      </c>
      <c r="B2004" s="13">
        <f>VLOOKUP(A2004,VLookup_Data,4,FALSE)</f>
        <v>187</v>
      </c>
      <c r="C2004" s="13">
        <f>_xlfn.XLOOKUP(A2004,Product_Name,Recorder_Level)</f>
        <v>38</v>
      </c>
      <c r="D2004" s="13">
        <f>IF(B2004&lt;=C2004,C2004-B2004,0)</f>
        <v>0</v>
      </c>
      <c r="E2004" s="13">
        <f t="shared" si="124"/>
        <v>0</v>
      </c>
      <c r="F2004" s="13">
        <f t="shared" si="125"/>
        <v>0</v>
      </c>
      <c r="G2004" s="13" t="str">
        <f>IF(B2004&lt;=C2004,C2004-B2004,"No Order Needed")</f>
        <v>No Order Needed</v>
      </c>
      <c r="H2004" s="13">
        <f t="shared" si="126"/>
        <v>0</v>
      </c>
      <c r="I2004" s="13" t="str">
        <f t="shared" si="127"/>
        <v>Ok</v>
      </c>
    </row>
    <row r="2005" spans="1:9" x14ac:dyDescent="0.3">
      <c r="A2005" s="13" t="s">
        <v>3334</v>
      </c>
      <c r="B2005" s="13">
        <f>VLOOKUP(A2005,VLookup_Data,4,FALSE)</f>
        <v>9</v>
      </c>
      <c r="C2005" s="13">
        <f>_xlfn.XLOOKUP(A2005,Product_Name,Recorder_Level)</f>
        <v>99</v>
      </c>
      <c r="D2005" s="13">
        <f>IF(B2005&lt;=C2005,C2005-B2005,0)</f>
        <v>90</v>
      </c>
      <c r="E2005" s="13">
        <f t="shared" si="124"/>
        <v>90</v>
      </c>
      <c r="F2005" s="13">
        <f t="shared" si="125"/>
        <v>90</v>
      </c>
      <c r="G2005" s="13">
        <f>IF(B2005&lt;=C2005,C2005-B2005,"No Order Needed")</f>
        <v>90</v>
      </c>
      <c r="H2005" s="13">
        <f t="shared" si="126"/>
        <v>100</v>
      </c>
      <c r="I2005" s="13" t="str">
        <f t="shared" si="127"/>
        <v>Reorder</v>
      </c>
    </row>
    <row r="2006" spans="1:9" x14ac:dyDescent="0.3">
      <c r="A2006" s="13" t="s">
        <v>1303</v>
      </c>
      <c r="B2006" s="13">
        <f>VLOOKUP(A2006,VLookup_Data,4,FALSE)</f>
        <v>101</v>
      </c>
      <c r="C2006" s="13">
        <f>_xlfn.XLOOKUP(A2006,Product_Name,Recorder_Level)</f>
        <v>41</v>
      </c>
      <c r="D2006" s="13">
        <f>IF(B2006&lt;=C2006,C2006-B2006,0)</f>
        <v>0</v>
      </c>
      <c r="E2006" s="13">
        <f t="shared" si="124"/>
        <v>0</v>
      </c>
      <c r="F2006" s="13">
        <f t="shared" si="125"/>
        <v>0</v>
      </c>
      <c r="G2006" s="13" t="str">
        <f>IF(B2006&lt;=C2006,C2006-B2006,"No Order Needed")</f>
        <v>No Order Needed</v>
      </c>
      <c r="H2006" s="13">
        <f t="shared" si="126"/>
        <v>0</v>
      </c>
      <c r="I2006" s="13" t="str">
        <f t="shared" si="127"/>
        <v>Ok</v>
      </c>
    </row>
    <row r="2007" spans="1:9" x14ac:dyDescent="0.3">
      <c r="A2007" s="13" t="s">
        <v>3612</v>
      </c>
      <c r="B2007" s="13">
        <f>VLOOKUP(A2007,VLookup_Data,4,FALSE)</f>
        <v>18</v>
      </c>
      <c r="C2007" s="13">
        <f>_xlfn.XLOOKUP(A2007,Product_Name,Recorder_Level)</f>
        <v>40</v>
      </c>
      <c r="D2007" s="13">
        <f>IF(B2007&lt;=C2007,C2007-B2007,0)</f>
        <v>22</v>
      </c>
      <c r="E2007" s="13">
        <f t="shared" si="124"/>
        <v>22</v>
      </c>
      <c r="F2007" s="13">
        <f t="shared" si="125"/>
        <v>22</v>
      </c>
      <c r="G2007" s="13">
        <f>IF(B2007&lt;=C2007,C2007-B2007,"No Order Needed")</f>
        <v>22</v>
      </c>
      <c r="H2007" s="13">
        <f t="shared" si="126"/>
        <v>32</v>
      </c>
      <c r="I2007" s="13" t="str">
        <f t="shared" si="127"/>
        <v>Reorder</v>
      </c>
    </row>
    <row r="2008" spans="1:9" x14ac:dyDescent="0.3">
      <c r="A2008" s="13" t="s">
        <v>1267</v>
      </c>
      <c r="B2008" s="13">
        <f>VLOOKUP(A2008,VLookup_Data,4,FALSE)</f>
        <v>188</v>
      </c>
      <c r="C2008" s="13">
        <f>_xlfn.XLOOKUP(A2008,Product_Name,Recorder_Level)</f>
        <v>28</v>
      </c>
      <c r="D2008" s="13">
        <f>IF(B2008&lt;=C2008,C2008-B2008,0)</f>
        <v>0</v>
      </c>
      <c r="E2008" s="13">
        <f t="shared" si="124"/>
        <v>0</v>
      </c>
      <c r="F2008" s="13">
        <f t="shared" si="125"/>
        <v>0</v>
      </c>
      <c r="G2008" s="13" t="str">
        <f>IF(B2008&lt;=C2008,C2008-B2008,"No Order Needed")</f>
        <v>No Order Needed</v>
      </c>
      <c r="H2008" s="13">
        <f t="shared" si="126"/>
        <v>0</v>
      </c>
      <c r="I2008" s="13" t="str">
        <f t="shared" si="127"/>
        <v>Ok</v>
      </c>
    </row>
    <row r="2009" spans="1:9" x14ac:dyDescent="0.3">
      <c r="A2009" s="13" t="s">
        <v>3163</v>
      </c>
      <c r="B2009" s="13">
        <f>VLOOKUP(A2009,VLookup_Data,4,FALSE)</f>
        <v>4</v>
      </c>
      <c r="C2009" s="13">
        <f>_xlfn.XLOOKUP(A2009,Product_Name,Recorder_Level)</f>
        <v>0</v>
      </c>
      <c r="D2009" s="13">
        <f>IF(B2009&lt;=C2009,C2009-B2009,0)</f>
        <v>0</v>
      </c>
      <c r="E2009" s="13">
        <f t="shared" si="124"/>
        <v>0</v>
      </c>
      <c r="F2009" s="13">
        <f t="shared" si="125"/>
        <v>0</v>
      </c>
      <c r="G2009" s="13" t="str">
        <f>IF(B2009&lt;=C2009,C2009-B2009,"No Order Needed")</f>
        <v>No Order Needed</v>
      </c>
      <c r="H2009" s="13">
        <f t="shared" si="126"/>
        <v>6</v>
      </c>
      <c r="I2009" s="13" t="str">
        <f t="shared" si="127"/>
        <v>Ok</v>
      </c>
    </row>
    <row r="2010" spans="1:9" x14ac:dyDescent="0.3">
      <c r="A2010" s="13" t="s">
        <v>3992</v>
      </c>
      <c r="B2010" s="13">
        <f>VLOOKUP(A2010,VLookup_Data,4,FALSE)</f>
        <v>81</v>
      </c>
      <c r="C2010" s="13">
        <f>_xlfn.XLOOKUP(A2010,Product_Name,Recorder_Level)</f>
        <v>69</v>
      </c>
      <c r="D2010" s="13">
        <f>IF(B2010&lt;=C2010,C2010-B2010,0)</f>
        <v>0</v>
      </c>
      <c r="E2010" s="13">
        <f t="shared" si="124"/>
        <v>0</v>
      </c>
      <c r="F2010" s="13">
        <f t="shared" si="125"/>
        <v>0</v>
      </c>
      <c r="G2010" s="13" t="str">
        <f>IF(B2010&lt;=C2010,C2010-B2010,"No Order Needed")</f>
        <v>No Order Needed</v>
      </c>
      <c r="H2010" s="13">
        <f t="shared" si="126"/>
        <v>0</v>
      </c>
      <c r="I2010" s="13" t="str">
        <f t="shared" si="127"/>
        <v>Ok</v>
      </c>
    </row>
    <row r="2011" spans="1:9" x14ac:dyDescent="0.3">
      <c r="A2011" s="13" t="s">
        <v>4255</v>
      </c>
      <c r="B2011" s="13">
        <f>VLOOKUP(A2011,VLookup_Data,4,FALSE)</f>
        <v>110</v>
      </c>
      <c r="C2011" s="13">
        <f>_xlfn.XLOOKUP(A2011,Product_Name,Recorder_Level)</f>
        <v>37</v>
      </c>
      <c r="D2011" s="13">
        <f>IF(B2011&lt;=C2011,C2011-B2011,0)</f>
        <v>0</v>
      </c>
      <c r="E2011" s="13">
        <f t="shared" si="124"/>
        <v>0</v>
      </c>
      <c r="F2011" s="13">
        <f t="shared" si="125"/>
        <v>0</v>
      </c>
      <c r="G2011" s="13" t="str">
        <f>IF(B2011&lt;=C2011,C2011-B2011,"No Order Needed")</f>
        <v>No Order Needed</v>
      </c>
      <c r="H2011" s="13">
        <f t="shared" si="126"/>
        <v>0</v>
      </c>
      <c r="I2011" s="13" t="str">
        <f t="shared" si="127"/>
        <v>Ok</v>
      </c>
    </row>
    <row r="2012" spans="1:9" x14ac:dyDescent="0.3">
      <c r="A2012" s="13" t="s">
        <v>3996</v>
      </c>
      <c r="B2012" s="13">
        <f>VLOOKUP(A2012,VLookup_Data,4,FALSE)</f>
        <v>79</v>
      </c>
      <c r="C2012" s="13">
        <f>_xlfn.XLOOKUP(A2012,Product_Name,Recorder_Level)</f>
        <v>57</v>
      </c>
      <c r="D2012" s="13">
        <f>IF(B2012&lt;=C2012,C2012-B2012,0)</f>
        <v>0</v>
      </c>
      <c r="E2012" s="13">
        <f t="shared" si="124"/>
        <v>0</v>
      </c>
      <c r="F2012" s="13">
        <f t="shared" si="125"/>
        <v>0</v>
      </c>
      <c r="G2012" s="13" t="str">
        <f>IF(B2012&lt;=C2012,C2012-B2012,"No Order Needed")</f>
        <v>No Order Needed</v>
      </c>
      <c r="H2012" s="13">
        <f t="shared" si="126"/>
        <v>0</v>
      </c>
      <c r="I2012" s="13" t="str">
        <f t="shared" si="127"/>
        <v>Ok</v>
      </c>
    </row>
    <row r="2013" spans="1:9" x14ac:dyDescent="0.3">
      <c r="A2013" s="13" t="s">
        <v>3998</v>
      </c>
      <c r="B2013" s="13">
        <f>VLOOKUP(A2013,VLookup_Data,4,FALSE)</f>
        <v>62</v>
      </c>
      <c r="C2013" s="13">
        <f>_xlfn.XLOOKUP(A2013,Product_Name,Recorder_Level)</f>
        <v>51</v>
      </c>
      <c r="D2013" s="13">
        <f>IF(B2013&lt;=C2013,C2013-B2013,0)</f>
        <v>0</v>
      </c>
      <c r="E2013" s="13">
        <f t="shared" si="124"/>
        <v>0</v>
      </c>
      <c r="F2013" s="13">
        <f t="shared" si="125"/>
        <v>0</v>
      </c>
      <c r="G2013" s="13" t="str">
        <f>IF(B2013&lt;=C2013,C2013-B2013,"No Order Needed")</f>
        <v>No Order Needed</v>
      </c>
      <c r="H2013" s="13">
        <f t="shared" si="126"/>
        <v>0</v>
      </c>
      <c r="I2013" s="13" t="str">
        <f t="shared" si="127"/>
        <v>Ok</v>
      </c>
    </row>
    <row r="2014" spans="1:9" x14ac:dyDescent="0.3">
      <c r="A2014" s="13" t="s">
        <v>4000</v>
      </c>
      <c r="B2014" s="13">
        <f>VLOOKUP(A2014,VLookup_Data,4,FALSE)</f>
        <v>143</v>
      </c>
      <c r="C2014" s="13">
        <f>_xlfn.XLOOKUP(A2014,Product_Name,Recorder_Level)</f>
        <v>71</v>
      </c>
      <c r="D2014" s="13">
        <f>IF(B2014&lt;=C2014,C2014-B2014,0)</f>
        <v>0</v>
      </c>
      <c r="E2014" s="13">
        <f t="shared" si="124"/>
        <v>0</v>
      </c>
      <c r="F2014" s="13">
        <f t="shared" si="125"/>
        <v>0</v>
      </c>
      <c r="G2014" s="13" t="str">
        <f>IF(B2014&lt;=C2014,C2014-B2014,"No Order Needed")</f>
        <v>No Order Needed</v>
      </c>
      <c r="H2014" s="13">
        <f t="shared" si="126"/>
        <v>0</v>
      </c>
      <c r="I2014" s="13" t="str">
        <f t="shared" si="127"/>
        <v>Ok</v>
      </c>
    </row>
    <row r="2015" spans="1:9" x14ac:dyDescent="0.3">
      <c r="A2015" s="13" t="s">
        <v>4002</v>
      </c>
      <c r="B2015" s="13">
        <f>VLOOKUP(A2015,VLookup_Data,4,FALSE)</f>
        <v>0</v>
      </c>
      <c r="C2015" s="13">
        <f>_xlfn.XLOOKUP(A2015,Product_Name,Recorder_Level)</f>
        <v>32</v>
      </c>
      <c r="D2015" s="13">
        <f>IF(B2015&lt;=C2015,C2015-B2015,0)</f>
        <v>32</v>
      </c>
      <c r="E2015" s="13">
        <f t="shared" si="124"/>
        <v>32</v>
      </c>
      <c r="F2015" s="13">
        <f t="shared" si="125"/>
        <v>32</v>
      </c>
      <c r="G2015" s="13">
        <f>IF(B2015&lt;=C2015,C2015-B2015,"No Order Needed")</f>
        <v>32</v>
      </c>
      <c r="H2015" s="13">
        <f t="shared" si="126"/>
        <v>42</v>
      </c>
      <c r="I2015" s="13" t="str">
        <f t="shared" si="127"/>
        <v>Urgent</v>
      </c>
    </row>
    <row r="2016" spans="1:9" x14ac:dyDescent="0.3">
      <c r="A2016" s="13" t="s">
        <v>4004</v>
      </c>
      <c r="B2016" s="13">
        <f>VLOOKUP(A2016,VLookup_Data,4,FALSE)</f>
        <v>2</v>
      </c>
      <c r="C2016" s="13">
        <f>_xlfn.XLOOKUP(A2016,Product_Name,Recorder_Level)</f>
        <v>52</v>
      </c>
      <c r="D2016" s="13">
        <f>IF(B2016&lt;=C2016,C2016-B2016,0)</f>
        <v>50</v>
      </c>
      <c r="E2016" s="13">
        <f t="shared" si="124"/>
        <v>50</v>
      </c>
      <c r="F2016" s="13">
        <f t="shared" si="125"/>
        <v>50</v>
      </c>
      <c r="G2016" s="13">
        <f>IF(B2016&lt;=C2016,C2016-B2016,"No Order Needed")</f>
        <v>50</v>
      </c>
      <c r="H2016" s="13">
        <f t="shared" si="126"/>
        <v>60</v>
      </c>
      <c r="I2016" s="13" t="str">
        <f t="shared" si="127"/>
        <v>Reorder</v>
      </c>
    </row>
    <row r="2017" spans="1:9" x14ac:dyDescent="0.3">
      <c r="A2017" s="13" t="s">
        <v>4006</v>
      </c>
      <c r="B2017" s="13">
        <f>VLOOKUP(A2017,VLookup_Data,4,FALSE)</f>
        <v>136</v>
      </c>
      <c r="C2017" s="13">
        <f>_xlfn.XLOOKUP(A2017,Product_Name,Recorder_Level)</f>
        <v>0</v>
      </c>
      <c r="D2017" s="13">
        <f>IF(B2017&lt;=C2017,C2017-B2017,0)</f>
        <v>0</v>
      </c>
      <c r="E2017" s="13">
        <f t="shared" si="124"/>
        <v>0</v>
      </c>
      <c r="F2017" s="13">
        <f t="shared" si="125"/>
        <v>0</v>
      </c>
      <c r="G2017" s="13" t="str">
        <f>IF(B2017&lt;=C2017,C2017-B2017,"No Order Needed")</f>
        <v>No Order Needed</v>
      </c>
      <c r="H2017" s="13">
        <f t="shared" si="126"/>
        <v>0</v>
      </c>
      <c r="I2017" s="13" t="str">
        <f t="shared" si="127"/>
        <v>Ok</v>
      </c>
    </row>
    <row r="2018" spans="1:9" x14ac:dyDescent="0.3">
      <c r="A2018" s="13" t="s">
        <v>3231</v>
      </c>
      <c r="B2018" s="13">
        <f>VLOOKUP(A2018,VLookup_Data,4,FALSE)</f>
        <v>146</v>
      </c>
      <c r="C2018" s="13">
        <f>_xlfn.XLOOKUP(A2018,Product_Name,Recorder_Level)</f>
        <v>86</v>
      </c>
      <c r="D2018" s="13">
        <f>IF(B2018&lt;=C2018,C2018-B2018,0)</f>
        <v>0</v>
      </c>
      <c r="E2018" s="13">
        <f t="shared" si="124"/>
        <v>0</v>
      </c>
      <c r="F2018" s="13">
        <f t="shared" si="125"/>
        <v>0</v>
      </c>
      <c r="G2018" s="13" t="str">
        <f>IF(B2018&lt;=C2018,C2018-B2018,"No Order Needed")</f>
        <v>No Order Needed</v>
      </c>
      <c r="H2018" s="13">
        <f t="shared" si="126"/>
        <v>0</v>
      </c>
      <c r="I2018" s="13" t="str">
        <f t="shared" si="127"/>
        <v>Ok</v>
      </c>
    </row>
    <row r="2019" spans="1:9" x14ac:dyDescent="0.3">
      <c r="A2019" s="13" t="s">
        <v>4009</v>
      </c>
      <c r="B2019" s="13">
        <f>VLOOKUP(A2019,VLookup_Data,4,FALSE)</f>
        <v>0</v>
      </c>
      <c r="C2019" s="13">
        <f>_xlfn.XLOOKUP(A2019,Product_Name,Recorder_Level)</f>
        <v>86</v>
      </c>
      <c r="D2019" s="13">
        <f>IF(B2019&lt;=C2019,C2019-B2019,0)</f>
        <v>86</v>
      </c>
      <c r="E2019" s="13">
        <f t="shared" si="124"/>
        <v>86</v>
      </c>
      <c r="F2019" s="13">
        <f t="shared" si="125"/>
        <v>86</v>
      </c>
      <c r="G2019" s="13">
        <f>IF(B2019&lt;=C2019,C2019-B2019,"No Order Needed")</f>
        <v>86</v>
      </c>
      <c r="H2019" s="13">
        <f t="shared" si="126"/>
        <v>96</v>
      </c>
      <c r="I2019" s="13" t="str">
        <f t="shared" si="127"/>
        <v>Urgent</v>
      </c>
    </row>
    <row r="2020" spans="1:9" x14ac:dyDescent="0.3">
      <c r="A2020" s="13" t="s">
        <v>4011</v>
      </c>
      <c r="B2020" s="13">
        <f>VLOOKUP(A2020,VLookup_Data,4,FALSE)</f>
        <v>93</v>
      </c>
      <c r="C2020" s="13">
        <f>_xlfn.XLOOKUP(A2020,Product_Name,Recorder_Level)</f>
        <v>80</v>
      </c>
      <c r="D2020" s="13">
        <f>IF(B2020&lt;=C2020,C2020-B2020,0)</f>
        <v>0</v>
      </c>
      <c r="E2020" s="13">
        <f t="shared" si="124"/>
        <v>0</v>
      </c>
      <c r="F2020" s="13">
        <f t="shared" si="125"/>
        <v>0</v>
      </c>
      <c r="G2020" s="13" t="str">
        <f>IF(B2020&lt;=C2020,C2020-B2020,"No Order Needed")</f>
        <v>No Order Needed</v>
      </c>
      <c r="H2020" s="13">
        <f t="shared" si="126"/>
        <v>0</v>
      </c>
      <c r="I2020" s="13" t="str">
        <f t="shared" si="127"/>
        <v>Ok</v>
      </c>
    </row>
    <row r="2021" spans="1:9" x14ac:dyDescent="0.3">
      <c r="A2021" s="13" t="s">
        <v>4013</v>
      </c>
      <c r="B2021" s="13">
        <f>VLOOKUP(A2021,VLookup_Data,4,FALSE)</f>
        <v>137</v>
      </c>
      <c r="C2021" s="13">
        <f>_xlfn.XLOOKUP(A2021,Product_Name,Recorder_Level)</f>
        <v>96</v>
      </c>
      <c r="D2021" s="13">
        <f>IF(B2021&lt;=C2021,C2021-B2021,0)</f>
        <v>0</v>
      </c>
      <c r="E2021" s="13">
        <f t="shared" si="124"/>
        <v>0</v>
      </c>
      <c r="F2021" s="13">
        <f t="shared" si="125"/>
        <v>0</v>
      </c>
      <c r="G2021" s="13" t="str">
        <f>IF(B2021&lt;=C2021,C2021-B2021,"No Order Needed")</f>
        <v>No Order Needed</v>
      </c>
      <c r="H2021" s="13">
        <f t="shared" si="126"/>
        <v>0</v>
      </c>
      <c r="I2021" s="13" t="str">
        <f t="shared" si="127"/>
        <v>Ok</v>
      </c>
    </row>
    <row r="2022" spans="1:9" x14ac:dyDescent="0.3">
      <c r="A2022" s="13" t="s">
        <v>4015</v>
      </c>
      <c r="B2022" s="13">
        <f>VLOOKUP(A2022,VLookup_Data,4,FALSE)</f>
        <v>182</v>
      </c>
      <c r="C2022" s="13">
        <f>_xlfn.XLOOKUP(A2022,Product_Name,Recorder_Level)</f>
        <v>80</v>
      </c>
      <c r="D2022" s="13">
        <f>IF(B2022&lt;=C2022,C2022-B2022,0)</f>
        <v>0</v>
      </c>
      <c r="E2022" s="13">
        <f t="shared" si="124"/>
        <v>0</v>
      </c>
      <c r="F2022" s="13">
        <f t="shared" si="125"/>
        <v>0</v>
      </c>
      <c r="G2022" s="13" t="str">
        <f>IF(B2022&lt;=C2022,C2022-B2022,"No Order Needed")</f>
        <v>No Order Needed</v>
      </c>
      <c r="H2022" s="13">
        <f t="shared" si="126"/>
        <v>0</v>
      </c>
      <c r="I2022" s="13" t="str">
        <f t="shared" si="127"/>
        <v>Ok</v>
      </c>
    </row>
    <row r="2023" spans="1:9" x14ac:dyDescent="0.3">
      <c r="A2023" s="13" t="s">
        <v>4018</v>
      </c>
      <c r="B2023" s="13">
        <f>VLOOKUP(A2023,VLookup_Data,4,FALSE)</f>
        <v>177</v>
      </c>
      <c r="C2023" s="13">
        <f>_xlfn.XLOOKUP(A2023,Product_Name,Recorder_Level)</f>
        <v>62</v>
      </c>
      <c r="D2023" s="13">
        <f>IF(B2023&lt;=C2023,C2023-B2023,0)</f>
        <v>0</v>
      </c>
      <c r="E2023" s="13">
        <f t="shared" si="124"/>
        <v>0</v>
      </c>
      <c r="F2023" s="13">
        <f t="shared" si="125"/>
        <v>0</v>
      </c>
      <c r="G2023" s="13" t="str">
        <f>IF(B2023&lt;=C2023,C2023-B2023,"No Order Needed")</f>
        <v>No Order Needed</v>
      </c>
      <c r="H2023" s="13">
        <f t="shared" si="126"/>
        <v>0</v>
      </c>
      <c r="I2023" s="13" t="str">
        <f t="shared" si="127"/>
        <v>Ok</v>
      </c>
    </row>
    <row r="2024" spans="1:9" x14ac:dyDescent="0.3">
      <c r="A2024" s="13" t="s">
        <v>4020</v>
      </c>
      <c r="B2024" s="13">
        <f>VLOOKUP(A2024,VLookup_Data,4,FALSE)</f>
        <v>11</v>
      </c>
      <c r="C2024" s="13">
        <f>_xlfn.XLOOKUP(A2024,Product_Name,Recorder_Level)</f>
        <v>23</v>
      </c>
      <c r="D2024" s="13">
        <f>IF(B2024&lt;=C2024,C2024-B2024,0)</f>
        <v>12</v>
      </c>
      <c r="E2024" s="13">
        <f t="shared" si="124"/>
        <v>12</v>
      </c>
      <c r="F2024" s="13">
        <f t="shared" si="125"/>
        <v>12</v>
      </c>
      <c r="G2024" s="13">
        <f>IF(B2024&lt;=C2024,C2024-B2024,"No Order Needed")</f>
        <v>12</v>
      </c>
      <c r="H2024" s="13">
        <f t="shared" si="126"/>
        <v>22</v>
      </c>
      <c r="I2024" s="13" t="str">
        <f t="shared" si="127"/>
        <v>Reorder</v>
      </c>
    </row>
    <row r="2025" spans="1:9" x14ac:dyDescent="0.3">
      <c r="A2025" s="13" t="s">
        <v>4022</v>
      </c>
      <c r="B2025" s="13">
        <f>VLOOKUP(A2025,VLookup_Data,4,FALSE)</f>
        <v>124</v>
      </c>
      <c r="C2025" s="13">
        <f>_xlfn.XLOOKUP(A2025,Product_Name,Recorder_Level)</f>
        <v>60</v>
      </c>
      <c r="D2025" s="13">
        <f>IF(B2025&lt;=C2025,C2025-B2025,0)</f>
        <v>0</v>
      </c>
      <c r="E2025" s="13">
        <f t="shared" si="124"/>
        <v>0</v>
      </c>
      <c r="F2025" s="13">
        <f t="shared" si="125"/>
        <v>0</v>
      </c>
      <c r="G2025" s="13" t="str">
        <f>IF(B2025&lt;=C2025,C2025-B2025,"No Order Needed")</f>
        <v>No Order Needed</v>
      </c>
      <c r="H2025" s="13">
        <f t="shared" si="126"/>
        <v>0</v>
      </c>
      <c r="I2025" s="13" t="str">
        <f t="shared" si="127"/>
        <v>Ok</v>
      </c>
    </row>
    <row r="2026" spans="1:9" x14ac:dyDescent="0.3">
      <c r="A2026" s="13" t="s">
        <v>4024</v>
      </c>
      <c r="B2026" s="13">
        <f>VLOOKUP(A2026,VLookup_Data,4,FALSE)</f>
        <v>68</v>
      </c>
      <c r="C2026" s="13">
        <f>_xlfn.XLOOKUP(A2026,Product_Name,Recorder_Level)</f>
        <v>88</v>
      </c>
      <c r="D2026" s="13">
        <f>IF(B2026&lt;=C2026,C2026-B2026,0)</f>
        <v>20</v>
      </c>
      <c r="E2026" s="13">
        <f t="shared" si="124"/>
        <v>20</v>
      </c>
      <c r="F2026" s="13">
        <f t="shared" si="125"/>
        <v>20</v>
      </c>
      <c r="G2026" s="13">
        <f>IF(B2026&lt;=C2026,C2026-B2026,"No Order Needed")</f>
        <v>20</v>
      </c>
      <c r="H2026" s="13">
        <f t="shared" si="126"/>
        <v>30</v>
      </c>
      <c r="I2026" s="13" t="str">
        <f t="shared" si="127"/>
        <v>Reorder</v>
      </c>
    </row>
    <row r="2027" spans="1:9" x14ac:dyDescent="0.3">
      <c r="A2027" s="13" t="s">
        <v>2960</v>
      </c>
      <c r="B2027" s="13">
        <f>VLOOKUP(A2027,VLookup_Data,4,FALSE)</f>
        <v>80</v>
      </c>
      <c r="C2027" s="13">
        <f>_xlfn.XLOOKUP(A2027,Product_Name,Recorder_Level)</f>
        <v>85</v>
      </c>
      <c r="D2027" s="13">
        <f>IF(B2027&lt;=C2027,C2027-B2027,0)</f>
        <v>5</v>
      </c>
      <c r="E2027" s="13">
        <f t="shared" si="124"/>
        <v>5</v>
      </c>
      <c r="F2027" s="13">
        <f t="shared" si="125"/>
        <v>5</v>
      </c>
      <c r="G2027" s="13">
        <f>IF(B2027&lt;=C2027,C2027-B2027,"No Order Needed")</f>
        <v>5</v>
      </c>
      <c r="H2027" s="13">
        <f t="shared" si="126"/>
        <v>15</v>
      </c>
      <c r="I2027" s="13" t="str">
        <f t="shared" si="127"/>
        <v>Reorder</v>
      </c>
    </row>
    <row r="2028" spans="1:9" x14ac:dyDescent="0.3">
      <c r="A2028" s="13" t="s">
        <v>2678</v>
      </c>
      <c r="B2028" s="13">
        <f>VLOOKUP(A2028,VLookup_Data,4,FALSE)</f>
        <v>113</v>
      </c>
      <c r="C2028" s="13">
        <f>_xlfn.XLOOKUP(A2028,Product_Name,Recorder_Level)</f>
        <v>20</v>
      </c>
      <c r="D2028" s="13">
        <f>IF(B2028&lt;=C2028,C2028-B2028,0)</f>
        <v>0</v>
      </c>
      <c r="E2028" s="13">
        <f t="shared" si="124"/>
        <v>0</v>
      </c>
      <c r="F2028" s="13">
        <f t="shared" si="125"/>
        <v>0</v>
      </c>
      <c r="G2028" s="13" t="str">
        <f>IF(B2028&lt;=C2028,C2028-B2028,"No Order Needed")</f>
        <v>No Order Needed</v>
      </c>
      <c r="H2028" s="13">
        <f t="shared" si="126"/>
        <v>0</v>
      </c>
      <c r="I2028" s="13" t="str">
        <f t="shared" si="127"/>
        <v>Ok</v>
      </c>
    </row>
    <row r="2029" spans="1:9" x14ac:dyDescent="0.3">
      <c r="A2029" s="13" t="s">
        <v>4028</v>
      </c>
      <c r="B2029" s="13">
        <f>VLOOKUP(A2029,VLookup_Data,4,FALSE)</f>
        <v>199</v>
      </c>
      <c r="C2029" s="13">
        <f>_xlfn.XLOOKUP(A2029,Product_Name,Recorder_Level)</f>
        <v>62</v>
      </c>
      <c r="D2029" s="13">
        <f>IF(B2029&lt;=C2029,C2029-B2029,0)</f>
        <v>0</v>
      </c>
      <c r="E2029" s="13">
        <f t="shared" si="124"/>
        <v>0</v>
      </c>
      <c r="F2029" s="13">
        <f t="shared" si="125"/>
        <v>0</v>
      </c>
      <c r="G2029" s="13" t="str">
        <f>IF(B2029&lt;=C2029,C2029-B2029,"No Order Needed")</f>
        <v>No Order Needed</v>
      </c>
      <c r="H2029" s="13">
        <f t="shared" si="126"/>
        <v>0</v>
      </c>
      <c r="I2029" s="13" t="str">
        <f t="shared" si="127"/>
        <v>Ok</v>
      </c>
    </row>
    <row r="2030" spans="1:9" x14ac:dyDescent="0.3">
      <c r="A2030" s="13" t="s">
        <v>3549</v>
      </c>
      <c r="B2030" s="13">
        <f>VLOOKUP(A2030,VLookup_Data,4,FALSE)</f>
        <v>0</v>
      </c>
      <c r="C2030" s="13">
        <f>_xlfn.XLOOKUP(A2030,Product_Name,Recorder_Level)</f>
        <v>93</v>
      </c>
      <c r="D2030" s="13">
        <f>IF(B2030&lt;=C2030,C2030-B2030,0)</f>
        <v>93</v>
      </c>
      <c r="E2030" s="13">
        <f t="shared" si="124"/>
        <v>93</v>
      </c>
      <c r="F2030" s="13">
        <f t="shared" si="125"/>
        <v>93</v>
      </c>
      <c r="G2030" s="13">
        <f>IF(B2030&lt;=C2030,C2030-B2030,"No Order Needed")</f>
        <v>93</v>
      </c>
      <c r="H2030" s="13">
        <f t="shared" si="126"/>
        <v>103</v>
      </c>
      <c r="I2030" s="13" t="str">
        <f t="shared" si="127"/>
        <v>Urgent</v>
      </c>
    </row>
    <row r="2031" spans="1:9" x14ac:dyDescent="0.3">
      <c r="A2031" s="13" t="s">
        <v>4032</v>
      </c>
      <c r="B2031" s="13">
        <f>VLOOKUP(A2031,VLookup_Data,4,FALSE)</f>
        <v>66</v>
      </c>
      <c r="C2031" s="13">
        <f>_xlfn.XLOOKUP(A2031,Product_Name,Recorder_Level)</f>
        <v>90</v>
      </c>
      <c r="D2031" s="13">
        <f>IF(B2031&lt;=C2031,C2031-B2031,0)</f>
        <v>24</v>
      </c>
      <c r="E2031" s="13">
        <f t="shared" si="124"/>
        <v>24</v>
      </c>
      <c r="F2031" s="13">
        <f t="shared" si="125"/>
        <v>24</v>
      </c>
      <c r="G2031" s="13">
        <f>IF(B2031&lt;=C2031,C2031-B2031,"No Order Needed")</f>
        <v>24</v>
      </c>
      <c r="H2031" s="13">
        <f t="shared" si="126"/>
        <v>34</v>
      </c>
      <c r="I2031" s="13" t="str">
        <f t="shared" si="127"/>
        <v>Reorder</v>
      </c>
    </row>
    <row r="2032" spans="1:9" x14ac:dyDescent="0.3">
      <c r="A2032" s="13" t="s">
        <v>3001</v>
      </c>
      <c r="B2032" s="13">
        <f>VLOOKUP(A2032,VLookup_Data,4,FALSE)</f>
        <v>44</v>
      </c>
      <c r="C2032" s="13">
        <f>_xlfn.XLOOKUP(A2032,Product_Name,Recorder_Level)</f>
        <v>77</v>
      </c>
      <c r="D2032" s="13">
        <f>IF(B2032&lt;=C2032,C2032-B2032,0)</f>
        <v>33</v>
      </c>
      <c r="E2032" s="13">
        <f t="shared" si="124"/>
        <v>33</v>
      </c>
      <c r="F2032" s="13">
        <f t="shared" si="125"/>
        <v>33</v>
      </c>
      <c r="G2032" s="13">
        <f>IF(B2032&lt;=C2032,C2032-B2032,"No Order Needed")</f>
        <v>33</v>
      </c>
      <c r="H2032" s="13">
        <f t="shared" si="126"/>
        <v>43</v>
      </c>
      <c r="I2032" s="13" t="str">
        <f t="shared" si="127"/>
        <v>Reorder</v>
      </c>
    </row>
    <row r="2033" spans="1:9" x14ac:dyDescent="0.3">
      <c r="A2033" s="13" t="s">
        <v>4035</v>
      </c>
      <c r="B2033" s="13">
        <f>VLOOKUP(A2033,VLookup_Data,4,FALSE)</f>
        <v>170</v>
      </c>
      <c r="C2033" s="13">
        <f>_xlfn.XLOOKUP(A2033,Product_Name,Recorder_Level)</f>
        <v>79</v>
      </c>
      <c r="D2033" s="13">
        <f>IF(B2033&lt;=C2033,C2033-B2033,0)</f>
        <v>0</v>
      </c>
      <c r="E2033" s="13">
        <f t="shared" si="124"/>
        <v>0</v>
      </c>
      <c r="F2033" s="13">
        <f t="shared" si="125"/>
        <v>0</v>
      </c>
      <c r="G2033" s="13" t="str">
        <f>IF(B2033&lt;=C2033,C2033-B2033,"No Order Needed")</f>
        <v>No Order Needed</v>
      </c>
      <c r="H2033" s="13">
        <f t="shared" si="126"/>
        <v>0</v>
      </c>
      <c r="I2033" s="13" t="str">
        <f t="shared" si="127"/>
        <v>Ok</v>
      </c>
    </row>
    <row r="2034" spans="1:9" x14ac:dyDescent="0.3">
      <c r="A2034" s="13" t="s">
        <v>4037</v>
      </c>
      <c r="B2034" s="13">
        <f>VLOOKUP(A2034,VLookup_Data,4,FALSE)</f>
        <v>156</v>
      </c>
      <c r="C2034" s="13">
        <f>_xlfn.XLOOKUP(A2034,Product_Name,Recorder_Level)</f>
        <v>93</v>
      </c>
      <c r="D2034" s="13">
        <f>IF(B2034&lt;=C2034,C2034-B2034,0)</f>
        <v>0</v>
      </c>
      <c r="E2034" s="13">
        <f t="shared" si="124"/>
        <v>0</v>
      </c>
      <c r="F2034" s="13">
        <f t="shared" si="125"/>
        <v>0</v>
      </c>
      <c r="G2034" s="13" t="str">
        <f>IF(B2034&lt;=C2034,C2034-B2034,"No Order Needed")</f>
        <v>No Order Needed</v>
      </c>
      <c r="H2034" s="13">
        <f t="shared" si="126"/>
        <v>0</v>
      </c>
      <c r="I2034" s="13" t="str">
        <f t="shared" si="127"/>
        <v>Ok</v>
      </c>
    </row>
    <row r="2035" spans="1:9" x14ac:dyDescent="0.3">
      <c r="A2035" s="13" t="s">
        <v>4039</v>
      </c>
      <c r="B2035" s="13">
        <f>VLOOKUP(A2035,VLookup_Data,4,FALSE)</f>
        <v>2</v>
      </c>
      <c r="C2035" s="13">
        <f>_xlfn.XLOOKUP(A2035,Product_Name,Recorder_Level)</f>
        <v>55</v>
      </c>
      <c r="D2035" s="13">
        <f>IF(B2035&lt;=C2035,C2035-B2035,0)</f>
        <v>53</v>
      </c>
      <c r="E2035" s="13">
        <f t="shared" si="124"/>
        <v>53</v>
      </c>
      <c r="F2035" s="13">
        <f t="shared" si="125"/>
        <v>53</v>
      </c>
      <c r="G2035" s="13">
        <f>IF(B2035&lt;=C2035,C2035-B2035,"No Order Needed")</f>
        <v>53</v>
      </c>
      <c r="H2035" s="13">
        <f t="shared" si="126"/>
        <v>63</v>
      </c>
      <c r="I2035" s="13" t="str">
        <f t="shared" si="127"/>
        <v>Reorder</v>
      </c>
    </row>
    <row r="2036" spans="1:9" x14ac:dyDescent="0.3">
      <c r="A2036" s="13" t="s">
        <v>4041</v>
      </c>
      <c r="B2036" s="13">
        <f>VLOOKUP(A2036,VLookup_Data,4,FALSE)</f>
        <v>168</v>
      </c>
      <c r="C2036" s="13">
        <f>_xlfn.XLOOKUP(A2036,Product_Name,Recorder_Level)</f>
        <v>99</v>
      </c>
      <c r="D2036" s="13">
        <f>IF(B2036&lt;=C2036,C2036-B2036,0)</f>
        <v>0</v>
      </c>
      <c r="E2036" s="13">
        <f t="shared" si="124"/>
        <v>0</v>
      </c>
      <c r="F2036" s="13">
        <f t="shared" si="125"/>
        <v>0</v>
      </c>
      <c r="G2036" s="13" t="str">
        <f>IF(B2036&lt;=C2036,C2036-B2036,"No Order Needed")</f>
        <v>No Order Needed</v>
      </c>
      <c r="H2036" s="13">
        <f t="shared" si="126"/>
        <v>0</v>
      </c>
      <c r="I2036" s="13" t="str">
        <f t="shared" si="127"/>
        <v>Ok</v>
      </c>
    </row>
    <row r="2037" spans="1:9" x14ac:dyDescent="0.3">
      <c r="A2037" s="13" t="s">
        <v>4039</v>
      </c>
      <c r="B2037" s="13">
        <f>VLOOKUP(A2037,VLookup_Data,4,FALSE)</f>
        <v>2</v>
      </c>
      <c r="C2037" s="13">
        <f>_xlfn.XLOOKUP(A2037,Product_Name,Recorder_Level)</f>
        <v>55</v>
      </c>
      <c r="D2037" s="13">
        <f>IF(B2037&lt;=C2037,C2037-B2037,0)</f>
        <v>53</v>
      </c>
      <c r="E2037" s="13">
        <f t="shared" si="124"/>
        <v>53</v>
      </c>
      <c r="F2037" s="13">
        <f t="shared" si="125"/>
        <v>53</v>
      </c>
      <c r="G2037" s="13">
        <f>IF(B2037&lt;=C2037,C2037-B2037,"No Order Needed")</f>
        <v>53</v>
      </c>
      <c r="H2037" s="13">
        <f t="shared" si="126"/>
        <v>63</v>
      </c>
      <c r="I2037" s="13" t="str">
        <f t="shared" si="127"/>
        <v>Reorder</v>
      </c>
    </row>
    <row r="2038" spans="1:9" x14ac:dyDescent="0.3">
      <c r="A2038" s="13" t="s">
        <v>4018</v>
      </c>
      <c r="B2038" s="13">
        <f>VLOOKUP(A2038,VLookup_Data,4,FALSE)</f>
        <v>177</v>
      </c>
      <c r="C2038" s="13">
        <f>_xlfn.XLOOKUP(A2038,Product_Name,Recorder_Level)</f>
        <v>62</v>
      </c>
      <c r="D2038" s="13">
        <f>IF(B2038&lt;=C2038,C2038-B2038,0)</f>
        <v>0</v>
      </c>
      <c r="E2038" s="13">
        <f t="shared" si="124"/>
        <v>0</v>
      </c>
      <c r="F2038" s="13">
        <f t="shared" si="125"/>
        <v>0</v>
      </c>
      <c r="G2038" s="13" t="str">
        <f>IF(B2038&lt;=C2038,C2038-B2038,"No Order Needed")</f>
        <v>No Order Needed</v>
      </c>
      <c r="H2038" s="13">
        <f t="shared" si="126"/>
        <v>0</v>
      </c>
      <c r="I2038" s="13" t="str">
        <f t="shared" si="127"/>
        <v>Ok</v>
      </c>
    </row>
    <row r="2039" spans="1:9" x14ac:dyDescent="0.3">
      <c r="A2039" s="13" t="s">
        <v>4046</v>
      </c>
      <c r="B2039" s="13">
        <f>VLOOKUP(A2039,VLookup_Data,4,FALSE)</f>
        <v>94</v>
      </c>
      <c r="C2039" s="13">
        <f>_xlfn.XLOOKUP(A2039,Product_Name,Recorder_Level)</f>
        <v>28</v>
      </c>
      <c r="D2039" s="13">
        <f>IF(B2039&lt;=C2039,C2039-B2039,0)</f>
        <v>0</v>
      </c>
      <c r="E2039" s="13">
        <f t="shared" si="124"/>
        <v>0</v>
      </c>
      <c r="F2039" s="13">
        <f t="shared" si="125"/>
        <v>0</v>
      </c>
      <c r="G2039" s="13" t="str">
        <f>IF(B2039&lt;=C2039,C2039-B2039,"No Order Needed")</f>
        <v>No Order Needed</v>
      </c>
      <c r="H2039" s="13">
        <f t="shared" si="126"/>
        <v>0</v>
      </c>
      <c r="I2039" s="13" t="str">
        <f t="shared" si="127"/>
        <v>Ok</v>
      </c>
    </row>
    <row r="2040" spans="1:9" x14ac:dyDescent="0.3">
      <c r="A2040" s="13" t="s">
        <v>4048</v>
      </c>
      <c r="B2040" s="13">
        <f>VLOOKUP(A2040,VLookup_Data,4,FALSE)</f>
        <v>94</v>
      </c>
      <c r="C2040" s="13">
        <f>_xlfn.XLOOKUP(A2040,Product_Name,Recorder_Level)</f>
        <v>56</v>
      </c>
      <c r="D2040" s="13">
        <f>IF(B2040&lt;=C2040,C2040-B2040,0)</f>
        <v>0</v>
      </c>
      <c r="E2040" s="13">
        <f t="shared" si="124"/>
        <v>0</v>
      </c>
      <c r="F2040" s="13">
        <f t="shared" si="125"/>
        <v>0</v>
      </c>
      <c r="G2040" s="13" t="str">
        <f>IF(B2040&lt;=C2040,C2040-B2040,"No Order Needed")</f>
        <v>No Order Needed</v>
      </c>
      <c r="H2040" s="13">
        <f t="shared" si="126"/>
        <v>0</v>
      </c>
      <c r="I2040" s="13" t="str">
        <f t="shared" si="127"/>
        <v>Ok</v>
      </c>
    </row>
    <row r="2041" spans="1:9" x14ac:dyDescent="0.3">
      <c r="A2041" s="13" t="s">
        <v>4050</v>
      </c>
      <c r="B2041" s="13">
        <f>VLOOKUP(A2041,VLookup_Data,4,FALSE)</f>
        <v>193</v>
      </c>
      <c r="C2041" s="13">
        <f>_xlfn.XLOOKUP(A2041,Product_Name,Recorder_Level)</f>
        <v>80</v>
      </c>
      <c r="D2041" s="13">
        <f>IF(B2041&lt;=C2041,C2041-B2041,0)</f>
        <v>0</v>
      </c>
      <c r="E2041" s="13">
        <f t="shared" si="124"/>
        <v>0</v>
      </c>
      <c r="F2041" s="13">
        <f t="shared" si="125"/>
        <v>0</v>
      </c>
      <c r="G2041" s="13" t="str">
        <f>IF(B2041&lt;=C2041,C2041-B2041,"No Order Needed")</f>
        <v>No Order Needed</v>
      </c>
      <c r="H2041" s="13">
        <f t="shared" si="126"/>
        <v>0</v>
      </c>
      <c r="I2041" s="13" t="str">
        <f t="shared" si="127"/>
        <v>Ok</v>
      </c>
    </row>
    <row r="2042" spans="1:9" x14ac:dyDescent="0.3">
      <c r="A2042" s="13" t="s">
        <v>4285</v>
      </c>
      <c r="B2042" s="13">
        <f>VLOOKUP(A2042,VLookup_Data,4,FALSE)</f>
        <v>123</v>
      </c>
      <c r="C2042" s="13">
        <f>_xlfn.XLOOKUP(A2042,Product_Name,Recorder_Level)</f>
        <v>38</v>
      </c>
      <c r="D2042" s="13">
        <f>IF(B2042&lt;=C2042,C2042-B2042,0)</f>
        <v>0</v>
      </c>
      <c r="E2042" s="13">
        <f t="shared" si="124"/>
        <v>0</v>
      </c>
      <c r="F2042" s="13">
        <f t="shared" si="125"/>
        <v>0</v>
      </c>
      <c r="G2042" s="13" t="str">
        <f>IF(B2042&lt;=C2042,C2042-B2042,"No Order Needed")</f>
        <v>No Order Needed</v>
      </c>
      <c r="H2042" s="13">
        <f t="shared" si="126"/>
        <v>0</v>
      </c>
      <c r="I2042" s="13" t="str">
        <f t="shared" si="127"/>
        <v>Ok</v>
      </c>
    </row>
    <row r="2043" spans="1:9" x14ac:dyDescent="0.3">
      <c r="A2043" s="13" t="s">
        <v>2467</v>
      </c>
      <c r="B2043" s="13">
        <f>VLOOKUP(A2043,VLookup_Data,4,FALSE)</f>
        <v>5</v>
      </c>
      <c r="C2043" s="13">
        <f>_xlfn.XLOOKUP(A2043,Product_Name,Recorder_Level)</f>
        <v>31</v>
      </c>
      <c r="D2043" s="13">
        <f>IF(B2043&lt;=C2043,C2043-B2043,0)</f>
        <v>26</v>
      </c>
      <c r="E2043" s="13">
        <f t="shared" si="124"/>
        <v>26</v>
      </c>
      <c r="F2043" s="13">
        <f t="shared" si="125"/>
        <v>26</v>
      </c>
      <c r="G2043" s="13">
        <f>IF(B2043&lt;=C2043,C2043-B2043,"No Order Needed")</f>
        <v>26</v>
      </c>
      <c r="H2043" s="13">
        <f t="shared" si="126"/>
        <v>36</v>
      </c>
      <c r="I2043" s="13" t="str">
        <f t="shared" si="127"/>
        <v>Reorder</v>
      </c>
    </row>
    <row r="2044" spans="1:9" x14ac:dyDescent="0.3">
      <c r="A2044" s="13" t="s">
        <v>4056</v>
      </c>
      <c r="B2044" s="13">
        <f>VLOOKUP(A2044,VLookup_Data,4,FALSE)</f>
        <v>85</v>
      </c>
      <c r="C2044" s="13">
        <f>_xlfn.XLOOKUP(A2044,Product_Name,Recorder_Level)</f>
        <v>87</v>
      </c>
      <c r="D2044" s="13">
        <f>IF(B2044&lt;=C2044,C2044-B2044,0)</f>
        <v>2</v>
      </c>
      <c r="E2044" s="13">
        <f t="shared" si="124"/>
        <v>2</v>
      </c>
      <c r="F2044" s="13">
        <f t="shared" si="125"/>
        <v>2</v>
      </c>
      <c r="G2044" s="13">
        <f>IF(B2044&lt;=C2044,C2044-B2044,"No Order Needed")</f>
        <v>2</v>
      </c>
      <c r="H2044" s="13">
        <f t="shared" si="126"/>
        <v>12</v>
      </c>
      <c r="I2044" s="13" t="str">
        <f t="shared" si="127"/>
        <v>Reorder</v>
      </c>
    </row>
    <row r="2045" spans="1:9" x14ac:dyDescent="0.3">
      <c r="A2045" s="13" t="s">
        <v>4058</v>
      </c>
      <c r="B2045" s="13">
        <f>VLOOKUP(A2045,VLookup_Data,4,FALSE)</f>
        <v>89</v>
      </c>
      <c r="C2045" s="13">
        <f>_xlfn.XLOOKUP(A2045,Product_Name,Recorder_Level)</f>
        <v>21</v>
      </c>
      <c r="D2045" s="13">
        <f>IF(B2045&lt;=C2045,C2045-B2045,0)</f>
        <v>0</v>
      </c>
      <c r="E2045" s="13">
        <f t="shared" si="124"/>
        <v>0</v>
      </c>
      <c r="F2045" s="13">
        <f t="shared" si="125"/>
        <v>0</v>
      </c>
      <c r="G2045" s="13" t="str">
        <f>IF(B2045&lt;=C2045,C2045-B2045,"No Order Needed")</f>
        <v>No Order Needed</v>
      </c>
      <c r="H2045" s="13">
        <f t="shared" si="126"/>
        <v>0</v>
      </c>
      <c r="I2045" s="13" t="str">
        <f t="shared" si="127"/>
        <v>Ok</v>
      </c>
    </row>
    <row r="2046" spans="1:9" x14ac:dyDescent="0.3">
      <c r="A2046" s="13" t="s">
        <v>4060</v>
      </c>
      <c r="B2046" s="13">
        <f>VLOOKUP(A2046,VLookup_Data,4,FALSE)</f>
        <v>89</v>
      </c>
      <c r="C2046" s="13">
        <f>_xlfn.XLOOKUP(A2046,Product_Name,Recorder_Level)</f>
        <v>78</v>
      </c>
      <c r="D2046" s="13">
        <f>IF(B2046&lt;=C2046,C2046-B2046,0)</f>
        <v>0</v>
      </c>
      <c r="E2046" s="13">
        <f t="shared" si="124"/>
        <v>0</v>
      </c>
      <c r="F2046" s="13">
        <f t="shared" si="125"/>
        <v>0</v>
      </c>
      <c r="G2046" s="13" t="str">
        <f>IF(B2046&lt;=C2046,C2046-B2046,"No Order Needed")</f>
        <v>No Order Needed</v>
      </c>
      <c r="H2046" s="13">
        <f t="shared" si="126"/>
        <v>0</v>
      </c>
      <c r="I2046" s="13" t="str">
        <f t="shared" si="127"/>
        <v>Ok</v>
      </c>
    </row>
    <row r="2047" spans="1:9" x14ac:dyDescent="0.3">
      <c r="A2047" s="13" t="s">
        <v>4063</v>
      </c>
      <c r="B2047" s="13">
        <f>VLOOKUP(A2047,VLookup_Data,4,FALSE)</f>
        <v>193</v>
      </c>
      <c r="C2047" s="13">
        <f>_xlfn.XLOOKUP(A2047,Product_Name,Recorder_Level)</f>
        <v>44</v>
      </c>
      <c r="D2047" s="13">
        <f>IF(B2047&lt;=C2047,C2047-B2047,0)</f>
        <v>0</v>
      </c>
      <c r="E2047" s="13">
        <f t="shared" si="124"/>
        <v>0</v>
      </c>
      <c r="F2047" s="13">
        <f t="shared" si="125"/>
        <v>0</v>
      </c>
      <c r="G2047" s="13" t="str">
        <f>IF(B2047&lt;=C2047,C2047-B2047,"No Order Needed")</f>
        <v>No Order Needed</v>
      </c>
      <c r="H2047" s="13">
        <f t="shared" si="126"/>
        <v>0</v>
      </c>
      <c r="I2047" s="13" t="str">
        <f t="shared" si="127"/>
        <v>Ok</v>
      </c>
    </row>
    <row r="2048" spans="1:9" x14ac:dyDescent="0.3">
      <c r="A2048" s="13" t="s">
        <v>2294</v>
      </c>
      <c r="B2048" s="13">
        <f>VLOOKUP(A2048,VLookup_Data,4,FALSE)</f>
        <v>158</v>
      </c>
      <c r="C2048" s="13">
        <f>_xlfn.XLOOKUP(A2048,Product_Name,Recorder_Level)</f>
        <v>54</v>
      </c>
      <c r="D2048" s="13">
        <f>IF(B2048&lt;=C2048,C2048-B2048,0)</f>
        <v>0</v>
      </c>
      <c r="E2048" s="13">
        <f t="shared" si="124"/>
        <v>0</v>
      </c>
      <c r="F2048" s="13">
        <f t="shared" si="125"/>
        <v>0</v>
      </c>
      <c r="G2048" s="13" t="str">
        <f>IF(B2048&lt;=C2048,C2048-B2048,"No Order Needed")</f>
        <v>No Order Needed</v>
      </c>
      <c r="H2048" s="13">
        <f t="shared" si="126"/>
        <v>0</v>
      </c>
      <c r="I2048" s="13" t="str">
        <f t="shared" si="127"/>
        <v>Ok</v>
      </c>
    </row>
    <row r="2049" spans="1:9" x14ac:dyDescent="0.3">
      <c r="A2049" s="13" t="s">
        <v>3492</v>
      </c>
      <c r="B2049" s="13">
        <f>VLOOKUP(A2049,VLookup_Data,4,FALSE)</f>
        <v>159</v>
      </c>
      <c r="C2049" s="13">
        <f>_xlfn.XLOOKUP(A2049,Product_Name,Recorder_Level)</f>
        <v>29</v>
      </c>
      <c r="D2049" s="13">
        <f>IF(B2049&lt;=C2049,C2049-B2049,0)</f>
        <v>0</v>
      </c>
      <c r="E2049" s="13">
        <f t="shared" si="124"/>
        <v>0</v>
      </c>
      <c r="F2049" s="13">
        <f t="shared" si="125"/>
        <v>0</v>
      </c>
      <c r="G2049" s="13" t="str">
        <f>IF(B2049&lt;=C2049,C2049-B2049,"No Order Needed")</f>
        <v>No Order Needed</v>
      </c>
      <c r="H2049" s="13">
        <f t="shared" si="126"/>
        <v>0</v>
      </c>
      <c r="I2049" s="13" t="str">
        <f t="shared" si="127"/>
        <v>Ok</v>
      </c>
    </row>
    <row r="2050" spans="1:9" x14ac:dyDescent="0.3">
      <c r="A2050" s="13" t="s">
        <v>4069</v>
      </c>
      <c r="B2050" s="13">
        <f>VLOOKUP(A2050,VLookup_Data,4,FALSE)</f>
        <v>118</v>
      </c>
      <c r="C2050" s="13">
        <f>_xlfn.XLOOKUP(A2050,Product_Name,Recorder_Level)</f>
        <v>62</v>
      </c>
      <c r="D2050" s="13">
        <f>IF(B2050&lt;=C2050,C2050-B2050,0)</f>
        <v>0</v>
      </c>
      <c r="E2050" s="13">
        <f t="shared" si="124"/>
        <v>0</v>
      </c>
      <c r="F2050" s="13">
        <f t="shared" si="125"/>
        <v>0</v>
      </c>
      <c r="G2050" s="13" t="str">
        <f>IF(B2050&lt;=C2050,C2050-B2050,"No Order Needed")</f>
        <v>No Order Needed</v>
      </c>
      <c r="H2050" s="13">
        <f t="shared" si="126"/>
        <v>0</v>
      </c>
      <c r="I2050" s="13" t="str">
        <f t="shared" si="127"/>
        <v>Ok</v>
      </c>
    </row>
    <row r="2051" spans="1:9" x14ac:dyDescent="0.3">
      <c r="A2051" s="13" t="s">
        <v>4071</v>
      </c>
      <c r="B2051" s="13">
        <f>VLOOKUP(A2051,VLookup_Data,4,FALSE)</f>
        <v>16</v>
      </c>
      <c r="C2051" s="13">
        <f>_xlfn.XLOOKUP(A2051,Product_Name,Recorder_Level)</f>
        <v>69</v>
      </c>
      <c r="D2051" s="13">
        <f>IF(B2051&lt;=C2051,C2051-B2051,0)</f>
        <v>53</v>
      </c>
      <c r="E2051" s="13">
        <f t="shared" ref="E2051:E2114" si="128">IF(C2051-B2051&gt;0,C2051-B2051,0)</f>
        <v>53</v>
      </c>
      <c r="F2051" s="13">
        <f t="shared" ref="F2051:F2114" si="129">MAX(C2051-B2051,0)</f>
        <v>53</v>
      </c>
      <c r="G2051" s="13">
        <f>IF(B2051&lt;=C2051,C2051-B2051,"No Order Needed")</f>
        <v>53</v>
      </c>
      <c r="H2051" s="13">
        <f t="shared" ref="H2051:H2114" si="130">MAX((C2051-B2051)+10,0)</f>
        <v>63</v>
      </c>
      <c r="I2051" s="13" t="str">
        <f t="shared" ref="I2051:I2114" si="131">IF(B2051=0,"Urgent",IF(B2051&lt;=C2051,"Reorder","Ok"))</f>
        <v>Reorder</v>
      </c>
    </row>
    <row r="2052" spans="1:9" x14ac:dyDescent="0.3">
      <c r="A2052" s="13" t="s">
        <v>3964</v>
      </c>
      <c r="B2052" s="13">
        <f>VLOOKUP(A2052,VLookup_Data,4,FALSE)</f>
        <v>111</v>
      </c>
      <c r="C2052" s="13">
        <f>_xlfn.XLOOKUP(A2052,Product_Name,Recorder_Level)</f>
        <v>40</v>
      </c>
      <c r="D2052" s="13">
        <f>IF(B2052&lt;=C2052,C2052-B2052,0)</f>
        <v>0</v>
      </c>
      <c r="E2052" s="13">
        <f t="shared" si="128"/>
        <v>0</v>
      </c>
      <c r="F2052" s="13">
        <f t="shared" si="129"/>
        <v>0</v>
      </c>
      <c r="G2052" s="13" t="str">
        <f>IF(B2052&lt;=C2052,C2052-B2052,"No Order Needed")</f>
        <v>No Order Needed</v>
      </c>
      <c r="H2052" s="13">
        <f t="shared" si="130"/>
        <v>0</v>
      </c>
      <c r="I2052" s="13" t="str">
        <f t="shared" si="131"/>
        <v>Ok</v>
      </c>
    </row>
    <row r="2053" spans="1:9" x14ac:dyDescent="0.3">
      <c r="A2053" s="13" t="s">
        <v>3541</v>
      </c>
      <c r="B2053" s="13">
        <f>VLOOKUP(A2053,VLookup_Data,4,FALSE)</f>
        <v>100</v>
      </c>
      <c r="C2053" s="13">
        <f>_xlfn.XLOOKUP(A2053,Product_Name,Recorder_Level)</f>
        <v>0</v>
      </c>
      <c r="D2053" s="13">
        <f>IF(B2053&lt;=C2053,C2053-B2053,0)</f>
        <v>0</v>
      </c>
      <c r="E2053" s="13">
        <f t="shared" si="128"/>
        <v>0</v>
      </c>
      <c r="F2053" s="13">
        <f t="shared" si="129"/>
        <v>0</v>
      </c>
      <c r="G2053" s="13" t="str">
        <f>IF(B2053&lt;=C2053,C2053-B2053,"No Order Needed")</f>
        <v>No Order Needed</v>
      </c>
      <c r="H2053" s="13">
        <f t="shared" si="130"/>
        <v>0</v>
      </c>
      <c r="I2053" s="13" t="str">
        <f t="shared" si="131"/>
        <v>Ok</v>
      </c>
    </row>
    <row r="2054" spans="1:9" x14ac:dyDescent="0.3">
      <c r="A2054" s="13" t="s">
        <v>1384</v>
      </c>
      <c r="B2054" s="13">
        <f>VLOOKUP(A2054,VLookup_Data,4,FALSE)</f>
        <v>165</v>
      </c>
      <c r="C2054" s="13">
        <f>_xlfn.XLOOKUP(A2054,Product_Name,Recorder_Level)</f>
        <v>0</v>
      </c>
      <c r="D2054" s="13">
        <f>IF(B2054&lt;=C2054,C2054-B2054,0)</f>
        <v>0</v>
      </c>
      <c r="E2054" s="13">
        <f t="shared" si="128"/>
        <v>0</v>
      </c>
      <c r="F2054" s="13">
        <f t="shared" si="129"/>
        <v>0</v>
      </c>
      <c r="G2054" s="13" t="str">
        <f>IF(B2054&lt;=C2054,C2054-B2054,"No Order Needed")</f>
        <v>No Order Needed</v>
      </c>
      <c r="H2054" s="13">
        <f t="shared" si="130"/>
        <v>0</v>
      </c>
      <c r="I2054" s="13" t="str">
        <f t="shared" si="131"/>
        <v>Ok</v>
      </c>
    </row>
    <row r="2055" spans="1:9" x14ac:dyDescent="0.3">
      <c r="A2055" s="13" t="s">
        <v>1134</v>
      </c>
      <c r="B2055" s="13">
        <f>VLOOKUP(A2055,VLookup_Data,4,FALSE)</f>
        <v>9</v>
      </c>
      <c r="C2055" s="13">
        <f>_xlfn.XLOOKUP(A2055,Product_Name,Recorder_Level)</f>
        <v>40</v>
      </c>
      <c r="D2055" s="13">
        <f>IF(B2055&lt;=C2055,C2055-B2055,0)</f>
        <v>31</v>
      </c>
      <c r="E2055" s="13">
        <f t="shared" si="128"/>
        <v>31</v>
      </c>
      <c r="F2055" s="13">
        <f t="shared" si="129"/>
        <v>31</v>
      </c>
      <c r="G2055" s="13">
        <f>IF(B2055&lt;=C2055,C2055-B2055,"No Order Needed")</f>
        <v>31</v>
      </c>
      <c r="H2055" s="13">
        <f t="shared" si="130"/>
        <v>41</v>
      </c>
      <c r="I2055" s="13" t="str">
        <f t="shared" si="131"/>
        <v>Reorder</v>
      </c>
    </row>
    <row r="2056" spans="1:9" x14ac:dyDescent="0.3">
      <c r="A2056" s="13" t="s">
        <v>4079</v>
      </c>
      <c r="B2056" s="13">
        <f>VLOOKUP(A2056,VLookup_Data,4,FALSE)</f>
        <v>122</v>
      </c>
      <c r="C2056" s="13">
        <f>_xlfn.XLOOKUP(A2056,Product_Name,Recorder_Level)</f>
        <v>38</v>
      </c>
      <c r="D2056" s="13">
        <f>IF(B2056&lt;=C2056,C2056-B2056,0)</f>
        <v>0</v>
      </c>
      <c r="E2056" s="13">
        <f t="shared" si="128"/>
        <v>0</v>
      </c>
      <c r="F2056" s="13">
        <f t="shared" si="129"/>
        <v>0</v>
      </c>
      <c r="G2056" s="13" t="str">
        <f>IF(B2056&lt;=C2056,C2056-B2056,"No Order Needed")</f>
        <v>No Order Needed</v>
      </c>
      <c r="H2056" s="13">
        <f t="shared" si="130"/>
        <v>0</v>
      </c>
      <c r="I2056" s="13" t="str">
        <f t="shared" si="131"/>
        <v>Ok</v>
      </c>
    </row>
    <row r="2057" spans="1:9" x14ac:dyDescent="0.3">
      <c r="A2057" s="13" t="s">
        <v>4082</v>
      </c>
      <c r="B2057" s="13">
        <f>VLOOKUP(A2057,VLookup_Data,4,FALSE)</f>
        <v>27</v>
      </c>
      <c r="C2057" s="13">
        <f>_xlfn.XLOOKUP(A2057,Product_Name,Recorder_Level)</f>
        <v>89</v>
      </c>
      <c r="D2057" s="13">
        <f>IF(B2057&lt;=C2057,C2057-B2057,0)</f>
        <v>62</v>
      </c>
      <c r="E2057" s="13">
        <f t="shared" si="128"/>
        <v>62</v>
      </c>
      <c r="F2057" s="13">
        <f t="shared" si="129"/>
        <v>62</v>
      </c>
      <c r="G2057" s="13">
        <f>IF(B2057&lt;=C2057,C2057-B2057,"No Order Needed")</f>
        <v>62</v>
      </c>
      <c r="H2057" s="13">
        <f t="shared" si="130"/>
        <v>72</v>
      </c>
      <c r="I2057" s="13" t="str">
        <f t="shared" si="131"/>
        <v>Reorder</v>
      </c>
    </row>
    <row r="2058" spans="1:9" x14ac:dyDescent="0.3">
      <c r="A2058" s="13" t="s">
        <v>2480</v>
      </c>
      <c r="B2058" s="13">
        <f>VLOOKUP(A2058,VLookup_Data,4,FALSE)</f>
        <v>109</v>
      </c>
      <c r="C2058" s="13">
        <f>_xlfn.XLOOKUP(A2058,Product_Name,Recorder_Level)</f>
        <v>91</v>
      </c>
      <c r="D2058" s="13">
        <f>IF(B2058&lt;=C2058,C2058-B2058,0)</f>
        <v>0</v>
      </c>
      <c r="E2058" s="13">
        <f t="shared" si="128"/>
        <v>0</v>
      </c>
      <c r="F2058" s="13">
        <f t="shared" si="129"/>
        <v>0</v>
      </c>
      <c r="G2058" s="13" t="str">
        <f>IF(B2058&lt;=C2058,C2058-B2058,"No Order Needed")</f>
        <v>No Order Needed</v>
      </c>
      <c r="H2058" s="13">
        <f t="shared" si="130"/>
        <v>0</v>
      </c>
      <c r="I2058" s="13" t="str">
        <f t="shared" si="131"/>
        <v>Ok</v>
      </c>
    </row>
    <row r="2059" spans="1:9" x14ac:dyDescent="0.3">
      <c r="A2059" s="13" t="s">
        <v>4085</v>
      </c>
      <c r="B2059" s="13">
        <f>VLOOKUP(A2059,VLookup_Data,4,FALSE)</f>
        <v>76</v>
      </c>
      <c r="C2059" s="13">
        <f>_xlfn.XLOOKUP(A2059,Product_Name,Recorder_Level)</f>
        <v>66</v>
      </c>
      <c r="D2059" s="13">
        <f>IF(B2059&lt;=C2059,C2059-B2059,0)</f>
        <v>0</v>
      </c>
      <c r="E2059" s="13">
        <f t="shared" si="128"/>
        <v>0</v>
      </c>
      <c r="F2059" s="13">
        <f t="shared" si="129"/>
        <v>0</v>
      </c>
      <c r="G2059" s="13" t="str">
        <f>IF(B2059&lt;=C2059,C2059-B2059,"No Order Needed")</f>
        <v>No Order Needed</v>
      </c>
      <c r="H2059" s="13">
        <f t="shared" si="130"/>
        <v>0</v>
      </c>
      <c r="I2059" s="13" t="str">
        <f t="shared" si="131"/>
        <v>Ok</v>
      </c>
    </row>
    <row r="2060" spans="1:9" x14ac:dyDescent="0.3">
      <c r="A2060" s="13" t="s">
        <v>2654</v>
      </c>
      <c r="B2060" s="13">
        <f>VLOOKUP(A2060,VLookup_Data,4,FALSE)</f>
        <v>145</v>
      </c>
      <c r="C2060" s="13">
        <f>_xlfn.XLOOKUP(A2060,Product_Name,Recorder_Level)</f>
        <v>26</v>
      </c>
      <c r="D2060" s="13">
        <f>IF(B2060&lt;=C2060,C2060-B2060,0)</f>
        <v>0</v>
      </c>
      <c r="E2060" s="13">
        <f t="shared" si="128"/>
        <v>0</v>
      </c>
      <c r="F2060" s="13">
        <f t="shared" si="129"/>
        <v>0</v>
      </c>
      <c r="G2060" s="13" t="str">
        <f>IF(B2060&lt;=C2060,C2060-B2060,"No Order Needed")</f>
        <v>No Order Needed</v>
      </c>
      <c r="H2060" s="13">
        <f t="shared" si="130"/>
        <v>0</v>
      </c>
      <c r="I2060" s="13" t="str">
        <f t="shared" si="131"/>
        <v>Ok</v>
      </c>
    </row>
    <row r="2061" spans="1:9" x14ac:dyDescent="0.3">
      <c r="A2061" s="13" t="s">
        <v>5977</v>
      </c>
      <c r="B2061" s="13">
        <f>VLOOKUP(A2061,VLookup_Data,4,FALSE)</f>
        <v>0</v>
      </c>
      <c r="C2061" s="13">
        <f>_xlfn.XLOOKUP(A2061,Product_Name,Recorder_Level)</f>
        <v>45</v>
      </c>
      <c r="D2061" s="13">
        <f>IF(B2061&lt;=C2061,C2061-B2061,0)</f>
        <v>45</v>
      </c>
      <c r="E2061" s="13">
        <f t="shared" si="128"/>
        <v>45</v>
      </c>
      <c r="F2061" s="13">
        <f t="shared" si="129"/>
        <v>45</v>
      </c>
      <c r="G2061" s="13">
        <f>IF(B2061&lt;=C2061,C2061-B2061,"No Order Needed")</f>
        <v>45</v>
      </c>
      <c r="H2061" s="13">
        <f t="shared" si="130"/>
        <v>55</v>
      </c>
      <c r="I2061" s="13" t="str">
        <f t="shared" si="131"/>
        <v>Urgent</v>
      </c>
    </row>
    <row r="2062" spans="1:9" x14ac:dyDescent="0.3">
      <c r="A2062" s="13" t="s">
        <v>4090</v>
      </c>
      <c r="B2062" s="13">
        <f>VLOOKUP(A2062,VLookup_Data,4,FALSE)</f>
        <v>114</v>
      </c>
      <c r="C2062" s="13">
        <f>_xlfn.XLOOKUP(A2062,Product_Name,Recorder_Level)</f>
        <v>79</v>
      </c>
      <c r="D2062" s="13">
        <f>IF(B2062&lt;=C2062,C2062-B2062,0)</f>
        <v>0</v>
      </c>
      <c r="E2062" s="13">
        <f t="shared" si="128"/>
        <v>0</v>
      </c>
      <c r="F2062" s="13">
        <f t="shared" si="129"/>
        <v>0</v>
      </c>
      <c r="G2062" s="13" t="str">
        <f>IF(B2062&lt;=C2062,C2062-B2062,"No Order Needed")</f>
        <v>No Order Needed</v>
      </c>
      <c r="H2062" s="13">
        <f t="shared" si="130"/>
        <v>0</v>
      </c>
      <c r="I2062" s="13" t="str">
        <f t="shared" si="131"/>
        <v>Ok</v>
      </c>
    </row>
    <row r="2063" spans="1:9" x14ac:dyDescent="0.3">
      <c r="A2063" s="13" t="s">
        <v>4093</v>
      </c>
      <c r="B2063" s="13">
        <f>VLOOKUP(A2063,VLookup_Data,4,FALSE)</f>
        <v>17</v>
      </c>
      <c r="C2063" s="13">
        <f>_xlfn.XLOOKUP(A2063,Product_Name,Recorder_Level)</f>
        <v>36</v>
      </c>
      <c r="D2063" s="13">
        <f>IF(B2063&lt;=C2063,C2063-B2063,0)</f>
        <v>19</v>
      </c>
      <c r="E2063" s="13">
        <f t="shared" si="128"/>
        <v>19</v>
      </c>
      <c r="F2063" s="13">
        <f t="shared" si="129"/>
        <v>19</v>
      </c>
      <c r="G2063" s="13">
        <f>IF(B2063&lt;=C2063,C2063-B2063,"No Order Needed")</f>
        <v>19</v>
      </c>
      <c r="H2063" s="13">
        <f t="shared" si="130"/>
        <v>29</v>
      </c>
      <c r="I2063" s="13" t="str">
        <f t="shared" si="131"/>
        <v>Reorder</v>
      </c>
    </row>
    <row r="2064" spans="1:9" x14ac:dyDescent="0.3">
      <c r="A2064" s="13" t="s">
        <v>1335</v>
      </c>
      <c r="B2064" s="13">
        <f>VLOOKUP(A2064,VLookup_Data,4,FALSE)</f>
        <v>149</v>
      </c>
      <c r="C2064" s="13">
        <f>_xlfn.XLOOKUP(A2064,Product_Name,Recorder_Level)</f>
        <v>95</v>
      </c>
      <c r="D2064" s="13">
        <f>IF(B2064&lt;=C2064,C2064-B2064,0)</f>
        <v>0</v>
      </c>
      <c r="E2064" s="13">
        <f t="shared" si="128"/>
        <v>0</v>
      </c>
      <c r="F2064" s="13">
        <f t="shared" si="129"/>
        <v>0</v>
      </c>
      <c r="G2064" s="13" t="str">
        <f>IF(B2064&lt;=C2064,C2064-B2064,"No Order Needed")</f>
        <v>No Order Needed</v>
      </c>
      <c r="H2064" s="13">
        <f t="shared" si="130"/>
        <v>0</v>
      </c>
      <c r="I2064" s="13" t="str">
        <f t="shared" si="131"/>
        <v>Ok</v>
      </c>
    </row>
    <row r="2065" spans="1:9" x14ac:dyDescent="0.3">
      <c r="A2065" s="13" t="s">
        <v>4096</v>
      </c>
      <c r="B2065" s="13">
        <f>VLOOKUP(A2065,VLookup_Data,4,FALSE)</f>
        <v>43</v>
      </c>
      <c r="C2065" s="13">
        <f>_xlfn.XLOOKUP(A2065,Product_Name,Recorder_Level)</f>
        <v>87</v>
      </c>
      <c r="D2065" s="13">
        <f>IF(B2065&lt;=C2065,C2065-B2065,0)</f>
        <v>44</v>
      </c>
      <c r="E2065" s="13">
        <f t="shared" si="128"/>
        <v>44</v>
      </c>
      <c r="F2065" s="13">
        <f t="shared" si="129"/>
        <v>44</v>
      </c>
      <c r="G2065" s="13">
        <f>IF(B2065&lt;=C2065,C2065-B2065,"No Order Needed")</f>
        <v>44</v>
      </c>
      <c r="H2065" s="13">
        <f t="shared" si="130"/>
        <v>54</v>
      </c>
      <c r="I2065" s="13" t="str">
        <f t="shared" si="131"/>
        <v>Reorder</v>
      </c>
    </row>
    <row r="2066" spans="1:9" x14ac:dyDescent="0.3">
      <c r="A2066" s="13" t="s">
        <v>4098</v>
      </c>
      <c r="B2066" s="13">
        <f>VLOOKUP(A2066,VLookup_Data,4,FALSE)</f>
        <v>113</v>
      </c>
      <c r="C2066" s="13">
        <f>_xlfn.XLOOKUP(A2066,Product_Name,Recorder_Level)</f>
        <v>23</v>
      </c>
      <c r="D2066" s="13">
        <f>IF(B2066&lt;=C2066,C2066-B2066,0)</f>
        <v>0</v>
      </c>
      <c r="E2066" s="13">
        <f t="shared" si="128"/>
        <v>0</v>
      </c>
      <c r="F2066" s="13">
        <f t="shared" si="129"/>
        <v>0</v>
      </c>
      <c r="G2066" s="13" t="str">
        <f>IF(B2066&lt;=C2066,C2066-B2066,"No Order Needed")</f>
        <v>No Order Needed</v>
      </c>
      <c r="H2066" s="13">
        <f t="shared" si="130"/>
        <v>0</v>
      </c>
      <c r="I2066" s="13" t="str">
        <f t="shared" si="131"/>
        <v>Ok</v>
      </c>
    </row>
    <row r="2067" spans="1:9" x14ac:dyDescent="0.3">
      <c r="A2067" s="13" t="s">
        <v>4100</v>
      </c>
      <c r="B2067" s="13">
        <f>VLOOKUP(A2067,VLookup_Data,4,FALSE)</f>
        <v>190</v>
      </c>
      <c r="C2067" s="13">
        <f>_xlfn.XLOOKUP(A2067,Product_Name,Recorder_Level)</f>
        <v>66</v>
      </c>
      <c r="D2067" s="13">
        <f>IF(B2067&lt;=C2067,C2067-B2067,0)</f>
        <v>0</v>
      </c>
      <c r="E2067" s="13">
        <f t="shared" si="128"/>
        <v>0</v>
      </c>
      <c r="F2067" s="13">
        <f t="shared" si="129"/>
        <v>0</v>
      </c>
      <c r="G2067" s="13" t="str">
        <f>IF(B2067&lt;=C2067,C2067-B2067,"No Order Needed")</f>
        <v>No Order Needed</v>
      </c>
      <c r="H2067" s="13">
        <f t="shared" si="130"/>
        <v>0</v>
      </c>
      <c r="I2067" s="13" t="str">
        <f t="shared" si="131"/>
        <v>Ok</v>
      </c>
    </row>
    <row r="2068" spans="1:9" x14ac:dyDescent="0.3">
      <c r="A2068" s="13" t="s">
        <v>4102</v>
      </c>
      <c r="B2068" s="13">
        <f>VLOOKUP(A2068,VLookup_Data,4,FALSE)</f>
        <v>85</v>
      </c>
      <c r="C2068" s="13">
        <f>_xlfn.XLOOKUP(A2068,Product_Name,Recorder_Level)</f>
        <v>81</v>
      </c>
      <c r="D2068" s="13">
        <f>IF(B2068&lt;=C2068,C2068-B2068,0)</f>
        <v>0</v>
      </c>
      <c r="E2068" s="13">
        <f t="shared" si="128"/>
        <v>0</v>
      </c>
      <c r="F2068" s="13">
        <f t="shared" si="129"/>
        <v>0</v>
      </c>
      <c r="G2068" s="13" t="str">
        <f>IF(B2068&lt;=C2068,C2068-B2068,"No Order Needed")</f>
        <v>No Order Needed</v>
      </c>
      <c r="H2068" s="13">
        <f t="shared" si="130"/>
        <v>6</v>
      </c>
      <c r="I2068" s="13" t="str">
        <f t="shared" si="131"/>
        <v>Ok</v>
      </c>
    </row>
    <row r="2069" spans="1:9" x14ac:dyDescent="0.3">
      <c r="A2069" s="13" t="s">
        <v>4104</v>
      </c>
      <c r="B2069" s="13">
        <f>VLOOKUP(A2069,VLookup_Data,4,FALSE)</f>
        <v>104</v>
      </c>
      <c r="C2069" s="13">
        <f>_xlfn.XLOOKUP(A2069,Product_Name,Recorder_Level)</f>
        <v>81</v>
      </c>
      <c r="D2069" s="13">
        <f>IF(B2069&lt;=C2069,C2069-B2069,0)</f>
        <v>0</v>
      </c>
      <c r="E2069" s="13">
        <f t="shared" si="128"/>
        <v>0</v>
      </c>
      <c r="F2069" s="13">
        <f t="shared" si="129"/>
        <v>0</v>
      </c>
      <c r="G2069" s="13" t="str">
        <f>IF(B2069&lt;=C2069,C2069-B2069,"No Order Needed")</f>
        <v>No Order Needed</v>
      </c>
      <c r="H2069" s="13">
        <f t="shared" si="130"/>
        <v>0</v>
      </c>
      <c r="I2069" s="13" t="str">
        <f t="shared" si="131"/>
        <v>Ok</v>
      </c>
    </row>
    <row r="2070" spans="1:9" x14ac:dyDescent="0.3">
      <c r="A2070" s="13" t="s">
        <v>1745</v>
      </c>
      <c r="B2070" s="13">
        <f>VLOOKUP(A2070,VLookup_Data,4,FALSE)</f>
        <v>178</v>
      </c>
      <c r="C2070" s="13">
        <f>_xlfn.XLOOKUP(A2070,Product_Name,Recorder_Level)</f>
        <v>99</v>
      </c>
      <c r="D2070" s="13">
        <f>IF(B2070&lt;=C2070,C2070-B2070,0)</f>
        <v>0</v>
      </c>
      <c r="E2070" s="13">
        <f t="shared" si="128"/>
        <v>0</v>
      </c>
      <c r="F2070" s="13">
        <f t="shared" si="129"/>
        <v>0</v>
      </c>
      <c r="G2070" s="13" t="str">
        <f>IF(B2070&lt;=C2070,C2070-B2070,"No Order Needed")</f>
        <v>No Order Needed</v>
      </c>
      <c r="H2070" s="13">
        <f t="shared" si="130"/>
        <v>0</v>
      </c>
      <c r="I2070" s="13" t="str">
        <f t="shared" si="131"/>
        <v>Ok</v>
      </c>
    </row>
    <row r="2071" spans="1:9" x14ac:dyDescent="0.3">
      <c r="A2071" s="13" t="s">
        <v>4107</v>
      </c>
      <c r="B2071" s="13">
        <f>VLOOKUP(A2071,VLookup_Data,4,FALSE)</f>
        <v>127</v>
      </c>
      <c r="C2071" s="13">
        <f>_xlfn.XLOOKUP(A2071,Product_Name,Recorder_Level)</f>
        <v>70</v>
      </c>
      <c r="D2071" s="13">
        <f>IF(B2071&lt;=C2071,C2071-B2071,0)</f>
        <v>0</v>
      </c>
      <c r="E2071" s="13">
        <f t="shared" si="128"/>
        <v>0</v>
      </c>
      <c r="F2071" s="13">
        <f t="shared" si="129"/>
        <v>0</v>
      </c>
      <c r="G2071" s="13" t="str">
        <f>IF(B2071&lt;=C2071,C2071-B2071,"No Order Needed")</f>
        <v>No Order Needed</v>
      </c>
      <c r="H2071" s="13">
        <f t="shared" si="130"/>
        <v>0</v>
      </c>
      <c r="I2071" s="13" t="str">
        <f t="shared" si="131"/>
        <v>Ok</v>
      </c>
    </row>
    <row r="2072" spans="1:9" x14ac:dyDescent="0.3">
      <c r="A2072" s="13" t="s">
        <v>4109</v>
      </c>
      <c r="B2072" s="13">
        <f>VLOOKUP(A2072,VLookup_Data,4,FALSE)</f>
        <v>134</v>
      </c>
      <c r="C2072" s="13">
        <f>_xlfn.XLOOKUP(A2072,Product_Name,Recorder_Level)</f>
        <v>64</v>
      </c>
      <c r="D2072" s="13">
        <f>IF(B2072&lt;=C2072,C2072-B2072,0)</f>
        <v>0</v>
      </c>
      <c r="E2072" s="13">
        <f t="shared" si="128"/>
        <v>0</v>
      </c>
      <c r="F2072" s="13">
        <f t="shared" si="129"/>
        <v>0</v>
      </c>
      <c r="G2072" s="13" t="str">
        <f>IF(B2072&lt;=C2072,C2072-B2072,"No Order Needed")</f>
        <v>No Order Needed</v>
      </c>
      <c r="H2072" s="13">
        <f t="shared" si="130"/>
        <v>0</v>
      </c>
      <c r="I2072" s="13" t="str">
        <f t="shared" si="131"/>
        <v>Ok</v>
      </c>
    </row>
    <row r="2073" spans="1:9" x14ac:dyDescent="0.3">
      <c r="A2073" s="13" t="s">
        <v>4111</v>
      </c>
      <c r="B2073" s="13">
        <f>VLOOKUP(A2073,VLookup_Data,4,FALSE)</f>
        <v>41</v>
      </c>
      <c r="C2073" s="13">
        <f>_xlfn.XLOOKUP(A2073,Product_Name,Recorder_Level)</f>
        <v>26</v>
      </c>
      <c r="D2073" s="13">
        <f>IF(B2073&lt;=C2073,C2073-B2073,0)</f>
        <v>0</v>
      </c>
      <c r="E2073" s="13">
        <f t="shared" si="128"/>
        <v>0</v>
      </c>
      <c r="F2073" s="13">
        <f t="shared" si="129"/>
        <v>0</v>
      </c>
      <c r="G2073" s="13" t="str">
        <f>IF(B2073&lt;=C2073,C2073-B2073,"No Order Needed")</f>
        <v>No Order Needed</v>
      </c>
      <c r="H2073" s="13">
        <f t="shared" si="130"/>
        <v>0</v>
      </c>
      <c r="I2073" s="13" t="str">
        <f t="shared" si="131"/>
        <v>Ok</v>
      </c>
    </row>
    <row r="2074" spans="1:9" x14ac:dyDescent="0.3">
      <c r="A2074" s="13" t="s">
        <v>4113</v>
      </c>
      <c r="B2074" s="13">
        <f>VLOOKUP(A2074,VLookup_Data,4,FALSE)</f>
        <v>164</v>
      </c>
      <c r="C2074" s="13">
        <f>_xlfn.XLOOKUP(A2074,Product_Name,Recorder_Level)</f>
        <v>85</v>
      </c>
      <c r="D2074" s="13">
        <f>IF(B2074&lt;=C2074,C2074-B2074,0)</f>
        <v>0</v>
      </c>
      <c r="E2074" s="13">
        <f t="shared" si="128"/>
        <v>0</v>
      </c>
      <c r="F2074" s="13">
        <f t="shared" si="129"/>
        <v>0</v>
      </c>
      <c r="G2074" s="13" t="str">
        <f>IF(B2074&lt;=C2074,C2074-B2074,"No Order Needed")</f>
        <v>No Order Needed</v>
      </c>
      <c r="H2074" s="13">
        <f t="shared" si="130"/>
        <v>0</v>
      </c>
      <c r="I2074" s="13" t="str">
        <f t="shared" si="131"/>
        <v>Ok</v>
      </c>
    </row>
    <row r="2075" spans="1:9" x14ac:dyDescent="0.3">
      <c r="A2075" s="13" t="s">
        <v>4117</v>
      </c>
      <c r="B2075" s="13">
        <f>VLOOKUP(A2075,VLookup_Data,4,FALSE)</f>
        <v>134</v>
      </c>
      <c r="C2075" s="13">
        <f>_xlfn.XLOOKUP(A2075,Product_Name,Recorder_Level)</f>
        <v>27</v>
      </c>
      <c r="D2075" s="13">
        <f>IF(B2075&lt;=C2075,C2075-B2075,0)</f>
        <v>0</v>
      </c>
      <c r="E2075" s="13">
        <f t="shared" si="128"/>
        <v>0</v>
      </c>
      <c r="F2075" s="13">
        <f t="shared" si="129"/>
        <v>0</v>
      </c>
      <c r="G2075" s="13" t="str">
        <f>IF(B2075&lt;=C2075,C2075-B2075,"No Order Needed")</f>
        <v>No Order Needed</v>
      </c>
      <c r="H2075" s="13">
        <f t="shared" si="130"/>
        <v>0</v>
      </c>
      <c r="I2075" s="13" t="str">
        <f t="shared" si="131"/>
        <v>Ok</v>
      </c>
    </row>
    <row r="2076" spans="1:9" x14ac:dyDescent="0.3">
      <c r="A2076" s="13" t="s">
        <v>4119</v>
      </c>
      <c r="B2076" s="13">
        <f>VLOOKUP(A2076,VLookup_Data,4,FALSE)</f>
        <v>0</v>
      </c>
      <c r="C2076" s="13">
        <f>_xlfn.XLOOKUP(A2076,Product_Name,Recorder_Level)</f>
        <v>59</v>
      </c>
      <c r="D2076" s="13">
        <f>IF(B2076&lt;=C2076,C2076-B2076,0)</f>
        <v>59</v>
      </c>
      <c r="E2076" s="13">
        <f t="shared" si="128"/>
        <v>59</v>
      </c>
      <c r="F2076" s="13">
        <f t="shared" si="129"/>
        <v>59</v>
      </c>
      <c r="G2076" s="13">
        <f>IF(B2076&lt;=C2076,C2076-B2076,"No Order Needed")</f>
        <v>59</v>
      </c>
      <c r="H2076" s="13">
        <f t="shared" si="130"/>
        <v>69</v>
      </c>
      <c r="I2076" s="13" t="str">
        <f t="shared" si="131"/>
        <v>Urgent</v>
      </c>
    </row>
    <row r="2077" spans="1:9" x14ac:dyDescent="0.3">
      <c r="A2077" s="13" t="s">
        <v>4121</v>
      </c>
      <c r="B2077" s="13">
        <f>VLOOKUP(A2077,VLookup_Data,4,FALSE)</f>
        <v>165</v>
      </c>
      <c r="C2077" s="13">
        <f>_xlfn.XLOOKUP(A2077,Product_Name,Recorder_Level)</f>
        <v>45</v>
      </c>
      <c r="D2077" s="13">
        <f>IF(B2077&lt;=C2077,C2077-B2077,0)</f>
        <v>0</v>
      </c>
      <c r="E2077" s="13">
        <f t="shared" si="128"/>
        <v>0</v>
      </c>
      <c r="F2077" s="13">
        <f t="shared" si="129"/>
        <v>0</v>
      </c>
      <c r="G2077" s="13" t="str">
        <f>IF(B2077&lt;=C2077,C2077-B2077,"No Order Needed")</f>
        <v>No Order Needed</v>
      </c>
      <c r="H2077" s="13">
        <f t="shared" si="130"/>
        <v>0</v>
      </c>
      <c r="I2077" s="13" t="str">
        <f t="shared" si="131"/>
        <v>Ok</v>
      </c>
    </row>
    <row r="2078" spans="1:9" x14ac:dyDescent="0.3">
      <c r="A2078" s="13" t="s">
        <v>4123</v>
      </c>
      <c r="B2078" s="13">
        <f>VLOOKUP(A2078,VLookup_Data,4,FALSE)</f>
        <v>91</v>
      </c>
      <c r="C2078" s="13">
        <f>_xlfn.XLOOKUP(A2078,Product_Name,Recorder_Level)</f>
        <v>50</v>
      </c>
      <c r="D2078" s="13">
        <f>IF(B2078&lt;=C2078,C2078-B2078,0)</f>
        <v>0</v>
      </c>
      <c r="E2078" s="13">
        <f t="shared" si="128"/>
        <v>0</v>
      </c>
      <c r="F2078" s="13">
        <f t="shared" si="129"/>
        <v>0</v>
      </c>
      <c r="G2078" s="13" t="str">
        <f>IF(B2078&lt;=C2078,C2078-B2078,"No Order Needed")</f>
        <v>No Order Needed</v>
      </c>
      <c r="H2078" s="13">
        <f t="shared" si="130"/>
        <v>0</v>
      </c>
      <c r="I2078" s="13" t="str">
        <f t="shared" si="131"/>
        <v>Ok</v>
      </c>
    </row>
    <row r="2079" spans="1:9" x14ac:dyDescent="0.3">
      <c r="A2079" s="13" t="s">
        <v>3942</v>
      </c>
      <c r="B2079" s="13">
        <f>VLOOKUP(A2079,VLookup_Data,4,FALSE)</f>
        <v>188</v>
      </c>
      <c r="C2079" s="13">
        <f>_xlfn.XLOOKUP(A2079,Product_Name,Recorder_Level)</f>
        <v>42</v>
      </c>
      <c r="D2079" s="13">
        <f>IF(B2079&lt;=C2079,C2079-B2079,0)</f>
        <v>0</v>
      </c>
      <c r="E2079" s="13">
        <f t="shared" si="128"/>
        <v>0</v>
      </c>
      <c r="F2079" s="13">
        <f t="shared" si="129"/>
        <v>0</v>
      </c>
      <c r="G2079" s="13" t="str">
        <f>IF(B2079&lt;=C2079,C2079-B2079,"No Order Needed")</f>
        <v>No Order Needed</v>
      </c>
      <c r="H2079" s="13">
        <f t="shared" si="130"/>
        <v>0</v>
      </c>
      <c r="I2079" s="13" t="str">
        <f t="shared" si="131"/>
        <v>Ok</v>
      </c>
    </row>
    <row r="2080" spans="1:9" x14ac:dyDescent="0.3">
      <c r="A2080" s="13" t="s">
        <v>4126</v>
      </c>
      <c r="B2080" s="13">
        <f>VLOOKUP(A2080,VLookup_Data,4,FALSE)</f>
        <v>16</v>
      </c>
      <c r="C2080" s="13">
        <f>_xlfn.XLOOKUP(A2080,Product_Name,Recorder_Level)</f>
        <v>88</v>
      </c>
      <c r="D2080" s="13">
        <f>IF(B2080&lt;=C2080,C2080-B2080,0)</f>
        <v>72</v>
      </c>
      <c r="E2080" s="13">
        <f t="shared" si="128"/>
        <v>72</v>
      </c>
      <c r="F2080" s="13">
        <f t="shared" si="129"/>
        <v>72</v>
      </c>
      <c r="G2080" s="13">
        <f>IF(B2080&lt;=C2080,C2080-B2080,"No Order Needed")</f>
        <v>72</v>
      </c>
      <c r="H2080" s="13">
        <f t="shared" si="130"/>
        <v>82</v>
      </c>
      <c r="I2080" s="13" t="str">
        <f t="shared" si="131"/>
        <v>Reorder</v>
      </c>
    </row>
    <row r="2081" spans="1:9" x14ac:dyDescent="0.3">
      <c r="A2081" s="13" t="s">
        <v>4128</v>
      </c>
      <c r="B2081" s="13">
        <f>VLOOKUP(A2081,VLookup_Data,4,FALSE)</f>
        <v>102</v>
      </c>
      <c r="C2081" s="13">
        <f>_xlfn.XLOOKUP(A2081,Product_Name,Recorder_Level)</f>
        <v>28</v>
      </c>
      <c r="D2081" s="13">
        <f>IF(B2081&lt;=C2081,C2081-B2081,0)</f>
        <v>0</v>
      </c>
      <c r="E2081" s="13">
        <f t="shared" si="128"/>
        <v>0</v>
      </c>
      <c r="F2081" s="13">
        <f t="shared" si="129"/>
        <v>0</v>
      </c>
      <c r="G2081" s="13" t="str">
        <f>IF(B2081&lt;=C2081,C2081-B2081,"No Order Needed")</f>
        <v>No Order Needed</v>
      </c>
      <c r="H2081" s="13">
        <f t="shared" si="130"/>
        <v>0</v>
      </c>
      <c r="I2081" s="13" t="str">
        <f t="shared" si="131"/>
        <v>Ok</v>
      </c>
    </row>
    <row r="2082" spans="1:9" x14ac:dyDescent="0.3">
      <c r="A2082" s="13" t="s">
        <v>4130</v>
      </c>
      <c r="B2082" s="13">
        <f>VLOOKUP(A2082,VLookup_Data,4,FALSE)</f>
        <v>162</v>
      </c>
      <c r="C2082" s="13">
        <f>_xlfn.XLOOKUP(A2082,Product_Name,Recorder_Level)</f>
        <v>70</v>
      </c>
      <c r="D2082" s="13">
        <f>IF(B2082&lt;=C2082,C2082-B2082,0)</f>
        <v>0</v>
      </c>
      <c r="E2082" s="13">
        <f t="shared" si="128"/>
        <v>0</v>
      </c>
      <c r="F2082" s="13">
        <f t="shared" si="129"/>
        <v>0</v>
      </c>
      <c r="G2082" s="13" t="str">
        <f>IF(B2082&lt;=C2082,C2082-B2082,"No Order Needed")</f>
        <v>No Order Needed</v>
      </c>
      <c r="H2082" s="13">
        <f t="shared" si="130"/>
        <v>0</v>
      </c>
      <c r="I2082" s="13" t="str">
        <f t="shared" si="131"/>
        <v>Ok</v>
      </c>
    </row>
    <row r="2083" spans="1:9" x14ac:dyDescent="0.3">
      <c r="A2083" s="13" t="s">
        <v>4132</v>
      </c>
      <c r="B2083" s="13">
        <f>VLOOKUP(A2083,VLookup_Data,4,FALSE)</f>
        <v>76</v>
      </c>
      <c r="C2083" s="13">
        <f>_xlfn.XLOOKUP(A2083,Product_Name,Recorder_Level)</f>
        <v>63</v>
      </c>
      <c r="D2083" s="13">
        <f>IF(B2083&lt;=C2083,C2083-B2083,0)</f>
        <v>0</v>
      </c>
      <c r="E2083" s="13">
        <f t="shared" si="128"/>
        <v>0</v>
      </c>
      <c r="F2083" s="13">
        <f t="shared" si="129"/>
        <v>0</v>
      </c>
      <c r="G2083" s="13" t="str">
        <f>IF(B2083&lt;=C2083,C2083-B2083,"No Order Needed")</f>
        <v>No Order Needed</v>
      </c>
      <c r="H2083" s="13">
        <f t="shared" si="130"/>
        <v>0</v>
      </c>
      <c r="I2083" s="13" t="str">
        <f t="shared" si="131"/>
        <v>Ok</v>
      </c>
    </row>
    <row r="2084" spans="1:9" x14ac:dyDescent="0.3">
      <c r="A2084" s="13" t="s">
        <v>2714</v>
      </c>
      <c r="B2084" s="13">
        <f>VLOOKUP(A2084,VLookup_Data,4,FALSE)</f>
        <v>96</v>
      </c>
      <c r="C2084" s="13">
        <f>_xlfn.XLOOKUP(A2084,Product_Name,Recorder_Level)</f>
        <v>93</v>
      </c>
      <c r="D2084" s="13">
        <f>IF(B2084&lt;=C2084,C2084-B2084,0)</f>
        <v>0</v>
      </c>
      <c r="E2084" s="13">
        <f t="shared" si="128"/>
        <v>0</v>
      </c>
      <c r="F2084" s="13">
        <f t="shared" si="129"/>
        <v>0</v>
      </c>
      <c r="G2084" s="13" t="str">
        <f>IF(B2084&lt;=C2084,C2084-B2084,"No Order Needed")</f>
        <v>No Order Needed</v>
      </c>
      <c r="H2084" s="13">
        <f t="shared" si="130"/>
        <v>7</v>
      </c>
      <c r="I2084" s="13" t="str">
        <f t="shared" si="131"/>
        <v>Ok</v>
      </c>
    </row>
    <row r="2085" spans="1:9" x14ac:dyDescent="0.3">
      <c r="A2085" s="13" t="s">
        <v>4136</v>
      </c>
      <c r="B2085" s="13">
        <f>VLOOKUP(A2085,VLookup_Data,4,FALSE)</f>
        <v>86</v>
      </c>
      <c r="C2085" s="13">
        <f>_xlfn.XLOOKUP(A2085,Product_Name,Recorder_Level)</f>
        <v>64</v>
      </c>
      <c r="D2085" s="13">
        <f>IF(B2085&lt;=C2085,C2085-B2085,0)</f>
        <v>0</v>
      </c>
      <c r="E2085" s="13">
        <f t="shared" si="128"/>
        <v>0</v>
      </c>
      <c r="F2085" s="13">
        <f t="shared" si="129"/>
        <v>0</v>
      </c>
      <c r="G2085" s="13" t="str">
        <f>IF(B2085&lt;=C2085,C2085-B2085,"No Order Needed")</f>
        <v>No Order Needed</v>
      </c>
      <c r="H2085" s="13">
        <f t="shared" si="130"/>
        <v>0</v>
      </c>
      <c r="I2085" s="13" t="str">
        <f t="shared" si="131"/>
        <v>Ok</v>
      </c>
    </row>
    <row r="2086" spans="1:9" x14ac:dyDescent="0.3">
      <c r="A2086" s="13" t="s">
        <v>4138</v>
      </c>
      <c r="B2086" s="13">
        <f>VLOOKUP(A2086,VLookup_Data,4,FALSE)</f>
        <v>94</v>
      </c>
      <c r="C2086" s="13">
        <f>_xlfn.XLOOKUP(A2086,Product_Name,Recorder_Level)</f>
        <v>51</v>
      </c>
      <c r="D2086" s="13">
        <f>IF(B2086&lt;=C2086,C2086-B2086,0)</f>
        <v>0</v>
      </c>
      <c r="E2086" s="13">
        <f t="shared" si="128"/>
        <v>0</v>
      </c>
      <c r="F2086" s="13">
        <f t="shared" si="129"/>
        <v>0</v>
      </c>
      <c r="G2086" s="13" t="str">
        <f>IF(B2086&lt;=C2086,C2086-B2086,"No Order Needed")</f>
        <v>No Order Needed</v>
      </c>
      <c r="H2086" s="13">
        <f t="shared" si="130"/>
        <v>0</v>
      </c>
      <c r="I2086" s="13" t="str">
        <f t="shared" si="131"/>
        <v>Ok</v>
      </c>
    </row>
    <row r="2087" spans="1:9" x14ac:dyDescent="0.3">
      <c r="A2087" s="13" t="s">
        <v>1913</v>
      </c>
      <c r="B2087" s="13">
        <f>VLOOKUP(A2087,VLookup_Data,4,FALSE)</f>
        <v>57</v>
      </c>
      <c r="C2087" s="13">
        <f>_xlfn.XLOOKUP(A2087,Product_Name,Recorder_Level)</f>
        <v>64</v>
      </c>
      <c r="D2087" s="13">
        <f>IF(B2087&lt;=C2087,C2087-B2087,0)</f>
        <v>7</v>
      </c>
      <c r="E2087" s="13">
        <f t="shared" si="128"/>
        <v>7</v>
      </c>
      <c r="F2087" s="13">
        <f t="shared" si="129"/>
        <v>7</v>
      </c>
      <c r="G2087" s="13">
        <f>IF(B2087&lt;=C2087,C2087-B2087,"No Order Needed")</f>
        <v>7</v>
      </c>
      <c r="H2087" s="13">
        <f t="shared" si="130"/>
        <v>17</v>
      </c>
      <c r="I2087" s="13" t="str">
        <f t="shared" si="131"/>
        <v>Reorder</v>
      </c>
    </row>
    <row r="2088" spans="1:9" x14ac:dyDescent="0.3">
      <c r="A2088" s="13" t="s">
        <v>4141</v>
      </c>
      <c r="B2088" s="13">
        <f>VLOOKUP(A2088,VLookup_Data,4,FALSE)</f>
        <v>110</v>
      </c>
      <c r="C2088" s="13">
        <f>_xlfn.XLOOKUP(A2088,Product_Name,Recorder_Level)</f>
        <v>59</v>
      </c>
      <c r="D2088" s="13">
        <f>IF(B2088&lt;=C2088,C2088-B2088,0)</f>
        <v>0</v>
      </c>
      <c r="E2088" s="13">
        <f t="shared" si="128"/>
        <v>0</v>
      </c>
      <c r="F2088" s="13">
        <f t="shared" si="129"/>
        <v>0</v>
      </c>
      <c r="G2088" s="13" t="str">
        <f>IF(B2088&lt;=C2088,C2088-B2088,"No Order Needed")</f>
        <v>No Order Needed</v>
      </c>
      <c r="H2088" s="13">
        <f t="shared" si="130"/>
        <v>0</v>
      </c>
      <c r="I2088" s="13" t="str">
        <f t="shared" si="131"/>
        <v>Ok</v>
      </c>
    </row>
    <row r="2089" spans="1:9" x14ac:dyDescent="0.3">
      <c r="A2089" s="13" t="s">
        <v>4143</v>
      </c>
      <c r="B2089" s="13">
        <f>VLOOKUP(A2089,VLookup_Data,4,FALSE)</f>
        <v>99</v>
      </c>
      <c r="C2089" s="13">
        <f>_xlfn.XLOOKUP(A2089,Product_Name,Recorder_Level)</f>
        <v>88</v>
      </c>
      <c r="D2089" s="13">
        <f>IF(B2089&lt;=C2089,C2089-B2089,0)</f>
        <v>0</v>
      </c>
      <c r="E2089" s="13">
        <f t="shared" si="128"/>
        <v>0</v>
      </c>
      <c r="F2089" s="13">
        <f t="shared" si="129"/>
        <v>0</v>
      </c>
      <c r="G2089" s="13" t="str">
        <f>IF(B2089&lt;=C2089,C2089-B2089,"No Order Needed")</f>
        <v>No Order Needed</v>
      </c>
      <c r="H2089" s="13">
        <f t="shared" si="130"/>
        <v>0</v>
      </c>
      <c r="I2089" s="13" t="str">
        <f t="shared" si="131"/>
        <v>Ok</v>
      </c>
    </row>
    <row r="2090" spans="1:9" x14ac:dyDescent="0.3">
      <c r="A2090" s="13" t="s">
        <v>4145</v>
      </c>
      <c r="B2090" s="13">
        <f>VLOOKUP(A2090,VLookup_Data,4,FALSE)</f>
        <v>197</v>
      </c>
      <c r="C2090" s="13">
        <f>_xlfn.XLOOKUP(A2090,Product_Name,Recorder_Level)</f>
        <v>98</v>
      </c>
      <c r="D2090" s="13">
        <f>IF(B2090&lt;=C2090,C2090-B2090,0)</f>
        <v>0</v>
      </c>
      <c r="E2090" s="13">
        <f t="shared" si="128"/>
        <v>0</v>
      </c>
      <c r="F2090" s="13">
        <f t="shared" si="129"/>
        <v>0</v>
      </c>
      <c r="G2090" s="13" t="str">
        <f>IF(B2090&lt;=C2090,C2090-B2090,"No Order Needed")</f>
        <v>No Order Needed</v>
      </c>
      <c r="H2090" s="13">
        <f t="shared" si="130"/>
        <v>0</v>
      </c>
      <c r="I2090" s="13" t="str">
        <f t="shared" si="131"/>
        <v>Ok</v>
      </c>
    </row>
    <row r="2091" spans="1:9" x14ac:dyDescent="0.3">
      <c r="A2091" s="13" t="s">
        <v>4147</v>
      </c>
      <c r="B2091" s="13">
        <f>VLOOKUP(A2091,VLookup_Data,4,FALSE)</f>
        <v>0</v>
      </c>
      <c r="C2091" s="13">
        <f>_xlfn.XLOOKUP(A2091,Product_Name,Recorder_Level)</f>
        <v>73</v>
      </c>
      <c r="D2091" s="13">
        <f>IF(B2091&lt;=C2091,C2091-B2091,0)</f>
        <v>73</v>
      </c>
      <c r="E2091" s="13">
        <f t="shared" si="128"/>
        <v>73</v>
      </c>
      <c r="F2091" s="13">
        <f t="shared" si="129"/>
        <v>73</v>
      </c>
      <c r="G2091" s="13">
        <f>IF(B2091&lt;=C2091,C2091-B2091,"No Order Needed")</f>
        <v>73</v>
      </c>
      <c r="H2091" s="13">
        <f t="shared" si="130"/>
        <v>83</v>
      </c>
      <c r="I2091" s="13" t="str">
        <f t="shared" si="131"/>
        <v>Urgent</v>
      </c>
    </row>
    <row r="2092" spans="1:9" x14ac:dyDescent="0.3">
      <c r="A2092" s="13" t="s">
        <v>7516</v>
      </c>
      <c r="B2092" s="13">
        <f>VLOOKUP(A2092,VLookup_Data,4,FALSE)</f>
        <v>0</v>
      </c>
      <c r="C2092" s="13">
        <f>_xlfn.XLOOKUP(A2092,Product_Name,Recorder_Level)</f>
        <v>64</v>
      </c>
      <c r="D2092" s="13">
        <f>IF(B2092&lt;=C2092,C2092-B2092,0)</f>
        <v>64</v>
      </c>
      <c r="E2092" s="13">
        <f t="shared" si="128"/>
        <v>64</v>
      </c>
      <c r="F2092" s="13">
        <f t="shared" si="129"/>
        <v>64</v>
      </c>
      <c r="G2092" s="13">
        <f>IF(B2092&lt;=C2092,C2092-B2092,"No Order Needed")</f>
        <v>64</v>
      </c>
      <c r="H2092" s="13">
        <f t="shared" si="130"/>
        <v>74</v>
      </c>
      <c r="I2092" s="13" t="str">
        <f t="shared" si="131"/>
        <v>Urgent</v>
      </c>
    </row>
    <row r="2093" spans="1:9" x14ac:dyDescent="0.3">
      <c r="A2093" s="13" t="s">
        <v>4151</v>
      </c>
      <c r="B2093" s="13">
        <f>VLOOKUP(A2093,VLookup_Data,4,FALSE)</f>
        <v>54</v>
      </c>
      <c r="C2093" s="13">
        <f>_xlfn.XLOOKUP(A2093,Product_Name,Recorder_Level)</f>
        <v>0</v>
      </c>
      <c r="D2093" s="13">
        <f>IF(B2093&lt;=C2093,C2093-B2093,0)</f>
        <v>0</v>
      </c>
      <c r="E2093" s="13">
        <f t="shared" si="128"/>
        <v>0</v>
      </c>
      <c r="F2093" s="13">
        <f t="shared" si="129"/>
        <v>0</v>
      </c>
      <c r="G2093" s="13" t="str">
        <f>IF(B2093&lt;=C2093,C2093-B2093,"No Order Needed")</f>
        <v>No Order Needed</v>
      </c>
      <c r="H2093" s="13">
        <f t="shared" si="130"/>
        <v>0</v>
      </c>
      <c r="I2093" s="13" t="str">
        <f t="shared" si="131"/>
        <v>Ok</v>
      </c>
    </row>
    <row r="2094" spans="1:9" x14ac:dyDescent="0.3">
      <c r="A2094" s="13" t="s">
        <v>4154</v>
      </c>
      <c r="B2094" s="13">
        <f>VLOOKUP(A2094,VLookup_Data,4,FALSE)</f>
        <v>130</v>
      </c>
      <c r="C2094" s="13">
        <f>_xlfn.XLOOKUP(A2094,Product_Name,Recorder_Level)</f>
        <v>99</v>
      </c>
      <c r="D2094" s="13">
        <f>IF(B2094&lt;=C2094,C2094-B2094,0)</f>
        <v>0</v>
      </c>
      <c r="E2094" s="13">
        <f t="shared" si="128"/>
        <v>0</v>
      </c>
      <c r="F2094" s="13">
        <f t="shared" si="129"/>
        <v>0</v>
      </c>
      <c r="G2094" s="13" t="str">
        <f>IF(B2094&lt;=C2094,C2094-B2094,"No Order Needed")</f>
        <v>No Order Needed</v>
      </c>
      <c r="H2094" s="13">
        <f t="shared" si="130"/>
        <v>0</v>
      </c>
      <c r="I2094" s="13" t="str">
        <f t="shared" si="131"/>
        <v>Ok</v>
      </c>
    </row>
    <row r="2095" spans="1:9" x14ac:dyDescent="0.3">
      <c r="A2095" s="13" t="s">
        <v>5082</v>
      </c>
      <c r="B2095" s="13">
        <f>VLOOKUP(A2095,VLookup_Data,4,FALSE)</f>
        <v>70</v>
      </c>
      <c r="C2095" s="13">
        <f>_xlfn.XLOOKUP(A2095,Product_Name,Recorder_Level)</f>
        <v>62</v>
      </c>
      <c r="D2095" s="13">
        <f>IF(B2095&lt;=C2095,C2095-B2095,0)</f>
        <v>0</v>
      </c>
      <c r="E2095" s="13">
        <f t="shared" si="128"/>
        <v>0</v>
      </c>
      <c r="F2095" s="13">
        <f t="shared" si="129"/>
        <v>0</v>
      </c>
      <c r="G2095" s="13" t="str">
        <f>IF(B2095&lt;=C2095,C2095-B2095,"No Order Needed")</f>
        <v>No Order Needed</v>
      </c>
      <c r="H2095" s="13">
        <f t="shared" si="130"/>
        <v>2</v>
      </c>
      <c r="I2095" s="13" t="str">
        <f t="shared" si="131"/>
        <v>Ok</v>
      </c>
    </row>
    <row r="2096" spans="1:9" x14ac:dyDescent="0.3">
      <c r="A2096" s="13" t="s">
        <v>4160</v>
      </c>
      <c r="B2096" s="13">
        <f>VLOOKUP(A2096,VLookup_Data,4,FALSE)</f>
        <v>28</v>
      </c>
      <c r="C2096" s="13">
        <f>_xlfn.XLOOKUP(A2096,Product_Name,Recorder_Level)</f>
        <v>45</v>
      </c>
      <c r="D2096" s="13">
        <f>IF(B2096&lt;=C2096,C2096-B2096,0)</f>
        <v>17</v>
      </c>
      <c r="E2096" s="13">
        <f t="shared" si="128"/>
        <v>17</v>
      </c>
      <c r="F2096" s="13">
        <f t="shared" si="129"/>
        <v>17</v>
      </c>
      <c r="G2096" s="13">
        <f>IF(B2096&lt;=C2096,C2096-B2096,"No Order Needed")</f>
        <v>17</v>
      </c>
      <c r="H2096" s="13">
        <f t="shared" si="130"/>
        <v>27</v>
      </c>
      <c r="I2096" s="13" t="str">
        <f t="shared" si="131"/>
        <v>Reorder</v>
      </c>
    </row>
    <row r="2097" spans="1:9" x14ac:dyDescent="0.3">
      <c r="A2097" s="13" t="s">
        <v>4162</v>
      </c>
      <c r="B2097" s="13">
        <f>VLOOKUP(A2097,VLookup_Data,4,FALSE)</f>
        <v>114</v>
      </c>
      <c r="C2097" s="13">
        <f>_xlfn.XLOOKUP(A2097,Product_Name,Recorder_Level)</f>
        <v>72</v>
      </c>
      <c r="D2097" s="13">
        <f>IF(B2097&lt;=C2097,C2097-B2097,0)</f>
        <v>0</v>
      </c>
      <c r="E2097" s="13">
        <f t="shared" si="128"/>
        <v>0</v>
      </c>
      <c r="F2097" s="13">
        <f t="shared" si="129"/>
        <v>0</v>
      </c>
      <c r="G2097" s="13" t="str">
        <f>IF(B2097&lt;=C2097,C2097-B2097,"No Order Needed")</f>
        <v>No Order Needed</v>
      </c>
      <c r="H2097" s="13">
        <f t="shared" si="130"/>
        <v>0</v>
      </c>
      <c r="I2097" s="13" t="str">
        <f t="shared" si="131"/>
        <v>Ok</v>
      </c>
    </row>
    <row r="2098" spans="1:9" x14ac:dyDescent="0.3">
      <c r="A2098" s="13" t="s">
        <v>1052</v>
      </c>
      <c r="B2098" s="13">
        <f>VLOOKUP(A2098,VLookup_Data,4,FALSE)</f>
        <v>180</v>
      </c>
      <c r="C2098" s="13">
        <f>_xlfn.XLOOKUP(A2098,Product_Name,Recorder_Level)</f>
        <v>64</v>
      </c>
      <c r="D2098" s="13">
        <f>IF(B2098&lt;=C2098,C2098-B2098,0)</f>
        <v>0</v>
      </c>
      <c r="E2098" s="13">
        <f t="shared" si="128"/>
        <v>0</v>
      </c>
      <c r="F2098" s="13">
        <f t="shared" si="129"/>
        <v>0</v>
      </c>
      <c r="G2098" s="13" t="str">
        <f>IF(B2098&lt;=C2098,C2098-B2098,"No Order Needed")</f>
        <v>No Order Needed</v>
      </c>
      <c r="H2098" s="13">
        <f t="shared" si="130"/>
        <v>0</v>
      </c>
      <c r="I2098" s="13" t="str">
        <f t="shared" si="131"/>
        <v>Ok</v>
      </c>
    </row>
    <row r="2099" spans="1:9" x14ac:dyDescent="0.3">
      <c r="A2099" s="13" t="s">
        <v>4165</v>
      </c>
      <c r="B2099" s="13">
        <f>VLOOKUP(A2099,VLookup_Data,4,FALSE)</f>
        <v>72</v>
      </c>
      <c r="C2099" s="13">
        <f>_xlfn.XLOOKUP(A2099,Product_Name,Recorder_Level)</f>
        <v>60</v>
      </c>
      <c r="D2099" s="13">
        <f>IF(B2099&lt;=C2099,C2099-B2099,0)</f>
        <v>0</v>
      </c>
      <c r="E2099" s="13">
        <f t="shared" si="128"/>
        <v>0</v>
      </c>
      <c r="F2099" s="13">
        <f t="shared" si="129"/>
        <v>0</v>
      </c>
      <c r="G2099" s="13" t="str">
        <f>IF(B2099&lt;=C2099,C2099-B2099,"No Order Needed")</f>
        <v>No Order Needed</v>
      </c>
      <c r="H2099" s="13">
        <f t="shared" si="130"/>
        <v>0</v>
      </c>
      <c r="I2099" s="13" t="str">
        <f t="shared" si="131"/>
        <v>Ok</v>
      </c>
    </row>
    <row r="2100" spans="1:9" x14ac:dyDescent="0.3">
      <c r="A2100" s="13" t="s">
        <v>1999</v>
      </c>
      <c r="B2100" s="13">
        <f>VLOOKUP(A2100,VLookup_Data,4,FALSE)</f>
        <v>7</v>
      </c>
      <c r="C2100" s="13">
        <f>_xlfn.XLOOKUP(A2100,Product_Name,Recorder_Level)</f>
        <v>51</v>
      </c>
      <c r="D2100" s="13">
        <f>IF(B2100&lt;=C2100,C2100-B2100,0)</f>
        <v>44</v>
      </c>
      <c r="E2100" s="13">
        <f t="shared" si="128"/>
        <v>44</v>
      </c>
      <c r="F2100" s="13">
        <f t="shared" si="129"/>
        <v>44</v>
      </c>
      <c r="G2100" s="13">
        <f>IF(B2100&lt;=C2100,C2100-B2100,"No Order Needed")</f>
        <v>44</v>
      </c>
      <c r="H2100" s="13">
        <f t="shared" si="130"/>
        <v>54</v>
      </c>
      <c r="I2100" s="13" t="str">
        <f t="shared" si="131"/>
        <v>Reorder</v>
      </c>
    </row>
    <row r="2101" spans="1:9" x14ac:dyDescent="0.3">
      <c r="A2101" s="13" t="s">
        <v>460</v>
      </c>
      <c r="B2101" s="13">
        <f>VLOOKUP(A2101,VLookup_Data,4,FALSE)</f>
        <v>0</v>
      </c>
      <c r="C2101" s="13">
        <f>_xlfn.XLOOKUP(A2101,Product_Name,Recorder_Level)</f>
        <v>49</v>
      </c>
      <c r="D2101" s="13">
        <f>IF(B2101&lt;=C2101,C2101-B2101,0)</f>
        <v>49</v>
      </c>
      <c r="E2101" s="13">
        <f t="shared" si="128"/>
        <v>49</v>
      </c>
      <c r="F2101" s="13">
        <f t="shared" si="129"/>
        <v>49</v>
      </c>
      <c r="G2101" s="13">
        <f>IF(B2101&lt;=C2101,C2101-B2101,"No Order Needed")</f>
        <v>49</v>
      </c>
      <c r="H2101" s="13">
        <f t="shared" si="130"/>
        <v>59</v>
      </c>
      <c r="I2101" s="13" t="str">
        <f t="shared" si="131"/>
        <v>Urgent</v>
      </c>
    </row>
    <row r="2102" spans="1:9" x14ac:dyDescent="0.3">
      <c r="A2102" s="13" t="s">
        <v>1769</v>
      </c>
      <c r="B2102" s="13">
        <f>VLOOKUP(A2102,VLookup_Data,4,FALSE)</f>
        <v>81</v>
      </c>
      <c r="C2102" s="13">
        <f>_xlfn.XLOOKUP(A2102,Product_Name,Recorder_Level)</f>
        <v>60</v>
      </c>
      <c r="D2102" s="13">
        <f>IF(B2102&lt;=C2102,C2102-B2102,0)</f>
        <v>0</v>
      </c>
      <c r="E2102" s="13">
        <f t="shared" si="128"/>
        <v>0</v>
      </c>
      <c r="F2102" s="13">
        <f t="shared" si="129"/>
        <v>0</v>
      </c>
      <c r="G2102" s="13" t="str">
        <f>IF(B2102&lt;=C2102,C2102-B2102,"No Order Needed")</f>
        <v>No Order Needed</v>
      </c>
      <c r="H2102" s="13">
        <f t="shared" si="130"/>
        <v>0</v>
      </c>
      <c r="I2102" s="13" t="str">
        <f t="shared" si="131"/>
        <v>Ok</v>
      </c>
    </row>
    <row r="2103" spans="1:9" x14ac:dyDescent="0.3">
      <c r="A2103" s="13" t="s">
        <v>4171</v>
      </c>
      <c r="B2103" s="13">
        <f>VLOOKUP(A2103,VLookup_Data,4,FALSE)</f>
        <v>157</v>
      </c>
      <c r="C2103" s="13">
        <f>_xlfn.XLOOKUP(A2103,Product_Name,Recorder_Level)</f>
        <v>40</v>
      </c>
      <c r="D2103" s="13">
        <f>IF(B2103&lt;=C2103,C2103-B2103,0)</f>
        <v>0</v>
      </c>
      <c r="E2103" s="13">
        <f t="shared" si="128"/>
        <v>0</v>
      </c>
      <c r="F2103" s="13">
        <f t="shared" si="129"/>
        <v>0</v>
      </c>
      <c r="G2103" s="13" t="str">
        <f>IF(B2103&lt;=C2103,C2103-B2103,"No Order Needed")</f>
        <v>No Order Needed</v>
      </c>
      <c r="H2103" s="13">
        <f t="shared" si="130"/>
        <v>0</v>
      </c>
      <c r="I2103" s="13" t="str">
        <f t="shared" si="131"/>
        <v>Ok</v>
      </c>
    </row>
    <row r="2104" spans="1:9" x14ac:dyDescent="0.3">
      <c r="A2104" s="13" t="s">
        <v>1064</v>
      </c>
      <c r="B2104" s="13">
        <f>VLOOKUP(A2104,VLookup_Data,4,FALSE)</f>
        <v>47</v>
      </c>
      <c r="C2104" s="13">
        <f>_xlfn.XLOOKUP(A2104,Product_Name,Recorder_Level)</f>
        <v>48</v>
      </c>
      <c r="D2104" s="13">
        <f>IF(B2104&lt;=C2104,C2104-B2104,0)</f>
        <v>1</v>
      </c>
      <c r="E2104" s="13">
        <f t="shared" si="128"/>
        <v>1</v>
      </c>
      <c r="F2104" s="13">
        <f t="shared" si="129"/>
        <v>1</v>
      </c>
      <c r="G2104" s="13">
        <f>IF(B2104&lt;=C2104,C2104-B2104,"No Order Needed")</f>
        <v>1</v>
      </c>
      <c r="H2104" s="13">
        <f t="shared" si="130"/>
        <v>11</v>
      </c>
      <c r="I2104" s="13" t="str">
        <f t="shared" si="131"/>
        <v>Reorder</v>
      </c>
    </row>
    <row r="2105" spans="1:9" x14ac:dyDescent="0.3">
      <c r="A2105" s="13" t="s">
        <v>4174</v>
      </c>
      <c r="B2105" s="13">
        <f>VLOOKUP(A2105,VLookup_Data,4,FALSE)</f>
        <v>152</v>
      </c>
      <c r="C2105" s="13">
        <f>_xlfn.XLOOKUP(A2105,Product_Name,Recorder_Level)</f>
        <v>49</v>
      </c>
      <c r="D2105" s="13">
        <f>IF(B2105&lt;=C2105,C2105-B2105,0)</f>
        <v>0</v>
      </c>
      <c r="E2105" s="13">
        <f t="shared" si="128"/>
        <v>0</v>
      </c>
      <c r="F2105" s="13">
        <f t="shared" si="129"/>
        <v>0</v>
      </c>
      <c r="G2105" s="13" t="str">
        <f>IF(B2105&lt;=C2105,C2105-B2105,"No Order Needed")</f>
        <v>No Order Needed</v>
      </c>
      <c r="H2105" s="13">
        <f t="shared" si="130"/>
        <v>0</v>
      </c>
      <c r="I2105" s="13" t="str">
        <f t="shared" si="131"/>
        <v>Ok</v>
      </c>
    </row>
    <row r="2106" spans="1:9" x14ac:dyDescent="0.3">
      <c r="A2106" s="13" t="s">
        <v>4176</v>
      </c>
      <c r="B2106" s="13">
        <f>VLOOKUP(A2106,VLookup_Data,4,FALSE)</f>
        <v>16</v>
      </c>
      <c r="C2106" s="13">
        <f>_xlfn.XLOOKUP(A2106,Product_Name,Recorder_Level)</f>
        <v>45</v>
      </c>
      <c r="D2106" s="13">
        <f>IF(B2106&lt;=C2106,C2106-B2106,0)</f>
        <v>29</v>
      </c>
      <c r="E2106" s="13">
        <f t="shared" si="128"/>
        <v>29</v>
      </c>
      <c r="F2106" s="13">
        <f t="shared" si="129"/>
        <v>29</v>
      </c>
      <c r="G2106" s="13">
        <f>IF(B2106&lt;=C2106,C2106-B2106,"No Order Needed")</f>
        <v>29</v>
      </c>
      <c r="H2106" s="13">
        <f t="shared" si="130"/>
        <v>39</v>
      </c>
      <c r="I2106" s="13" t="str">
        <f t="shared" si="131"/>
        <v>Reorder</v>
      </c>
    </row>
    <row r="2107" spans="1:9" x14ac:dyDescent="0.3">
      <c r="A2107" s="13" t="s">
        <v>4178</v>
      </c>
      <c r="B2107" s="13">
        <f>VLOOKUP(A2107,VLookup_Data,4,FALSE)</f>
        <v>183</v>
      </c>
      <c r="C2107" s="13">
        <f>_xlfn.XLOOKUP(A2107,Product_Name,Recorder_Level)</f>
        <v>71</v>
      </c>
      <c r="D2107" s="13">
        <f>IF(B2107&lt;=C2107,C2107-B2107,0)</f>
        <v>0</v>
      </c>
      <c r="E2107" s="13">
        <f t="shared" si="128"/>
        <v>0</v>
      </c>
      <c r="F2107" s="13">
        <f t="shared" si="129"/>
        <v>0</v>
      </c>
      <c r="G2107" s="13" t="str">
        <f>IF(B2107&lt;=C2107,C2107-B2107,"No Order Needed")</f>
        <v>No Order Needed</v>
      </c>
      <c r="H2107" s="13">
        <f t="shared" si="130"/>
        <v>0</v>
      </c>
      <c r="I2107" s="13" t="str">
        <f t="shared" si="131"/>
        <v>Ok</v>
      </c>
    </row>
    <row r="2108" spans="1:9" x14ac:dyDescent="0.3">
      <c r="A2108" s="13" t="s">
        <v>4180</v>
      </c>
      <c r="B2108" s="13">
        <f>VLOOKUP(A2108,VLookup_Data,4,FALSE)</f>
        <v>30</v>
      </c>
      <c r="C2108" s="13">
        <f>_xlfn.XLOOKUP(A2108,Product_Name,Recorder_Level)</f>
        <v>46</v>
      </c>
      <c r="D2108" s="13">
        <f>IF(B2108&lt;=C2108,C2108-B2108,0)</f>
        <v>16</v>
      </c>
      <c r="E2108" s="13">
        <f t="shared" si="128"/>
        <v>16</v>
      </c>
      <c r="F2108" s="13">
        <f t="shared" si="129"/>
        <v>16</v>
      </c>
      <c r="G2108" s="13">
        <f>IF(B2108&lt;=C2108,C2108-B2108,"No Order Needed")</f>
        <v>16</v>
      </c>
      <c r="H2108" s="13">
        <f t="shared" si="130"/>
        <v>26</v>
      </c>
      <c r="I2108" s="13" t="str">
        <f t="shared" si="131"/>
        <v>Reorder</v>
      </c>
    </row>
    <row r="2109" spans="1:9" x14ac:dyDescent="0.3">
      <c r="A2109" s="13" t="s">
        <v>4182</v>
      </c>
      <c r="B2109" s="13">
        <f>VLOOKUP(A2109,VLookup_Data,4,FALSE)</f>
        <v>140</v>
      </c>
      <c r="C2109" s="13">
        <f>_xlfn.XLOOKUP(A2109,Product_Name,Recorder_Level)</f>
        <v>54</v>
      </c>
      <c r="D2109" s="13">
        <f>IF(B2109&lt;=C2109,C2109-B2109,0)</f>
        <v>0</v>
      </c>
      <c r="E2109" s="13">
        <f t="shared" si="128"/>
        <v>0</v>
      </c>
      <c r="F2109" s="13">
        <f t="shared" si="129"/>
        <v>0</v>
      </c>
      <c r="G2109" s="13" t="str">
        <f>IF(B2109&lt;=C2109,C2109-B2109,"No Order Needed")</f>
        <v>No Order Needed</v>
      </c>
      <c r="H2109" s="13">
        <f t="shared" si="130"/>
        <v>0</v>
      </c>
      <c r="I2109" s="13" t="str">
        <f t="shared" si="131"/>
        <v>Ok</v>
      </c>
    </row>
    <row r="2110" spans="1:9" x14ac:dyDescent="0.3">
      <c r="A2110" s="13" t="s">
        <v>4184</v>
      </c>
      <c r="B2110" s="13">
        <f>VLOOKUP(A2110,VLookup_Data,4,FALSE)</f>
        <v>199</v>
      </c>
      <c r="C2110" s="13">
        <f>_xlfn.XLOOKUP(A2110,Product_Name,Recorder_Level)</f>
        <v>85</v>
      </c>
      <c r="D2110" s="13">
        <f>IF(B2110&lt;=C2110,C2110-B2110,0)</f>
        <v>0</v>
      </c>
      <c r="E2110" s="13">
        <f t="shared" si="128"/>
        <v>0</v>
      </c>
      <c r="F2110" s="13">
        <f t="shared" si="129"/>
        <v>0</v>
      </c>
      <c r="G2110" s="13" t="str">
        <f>IF(B2110&lt;=C2110,C2110-B2110,"No Order Needed")</f>
        <v>No Order Needed</v>
      </c>
      <c r="H2110" s="13">
        <f t="shared" si="130"/>
        <v>0</v>
      </c>
      <c r="I2110" s="13" t="str">
        <f t="shared" si="131"/>
        <v>Ok</v>
      </c>
    </row>
    <row r="2111" spans="1:9" x14ac:dyDescent="0.3">
      <c r="A2111" s="13" t="s">
        <v>3971</v>
      </c>
      <c r="B2111" s="13">
        <f>VLOOKUP(A2111,VLookup_Data,4,FALSE)</f>
        <v>20</v>
      </c>
      <c r="C2111" s="13">
        <f>_xlfn.XLOOKUP(A2111,Product_Name,Recorder_Level)</f>
        <v>93</v>
      </c>
      <c r="D2111" s="13">
        <f>IF(B2111&lt;=C2111,C2111-B2111,0)</f>
        <v>73</v>
      </c>
      <c r="E2111" s="13">
        <f t="shared" si="128"/>
        <v>73</v>
      </c>
      <c r="F2111" s="13">
        <f t="shared" si="129"/>
        <v>73</v>
      </c>
      <c r="G2111" s="13">
        <f>IF(B2111&lt;=C2111,C2111-B2111,"No Order Needed")</f>
        <v>73</v>
      </c>
      <c r="H2111" s="13">
        <f t="shared" si="130"/>
        <v>83</v>
      </c>
      <c r="I2111" s="13" t="str">
        <f t="shared" si="131"/>
        <v>Reorder</v>
      </c>
    </row>
    <row r="2112" spans="1:9" x14ac:dyDescent="0.3">
      <c r="A2112" s="13" t="s">
        <v>4187</v>
      </c>
      <c r="B2112" s="13">
        <f>VLOOKUP(A2112,VLookup_Data,4,FALSE)</f>
        <v>147</v>
      </c>
      <c r="C2112" s="13">
        <f>_xlfn.XLOOKUP(A2112,Product_Name,Recorder_Level)</f>
        <v>93</v>
      </c>
      <c r="D2112" s="13">
        <f>IF(B2112&lt;=C2112,C2112-B2112,0)</f>
        <v>0</v>
      </c>
      <c r="E2112" s="13">
        <f t="shared" si="128"/>
        <v>0</v>
      </c>
      <c r="F2112" s="13">
        <f t="shared" si="129"/>
        <v>0</v>
      </c>
      <c r="G2112" s="13" t="str">
        <f>IF(B2112&lt;=C2112,C2112-B2112,"No Order Needed")</f>
        <v>No Order Needed</v>
      </c>
      <c r="H2112" s="13">
        <f t="shared" si="130"/>
        <v>0</v>
      </c>
      <c r="I2112" s="13" t="str">
        <f t="shared" si="131"/>
        <v>Ok</v>
      </c>
    </row>
    <row r="2113" spans="1:9" x14ac:dyDescent="0.3">
      <c r="A2113" s="13" t="s">
        <v>2984</v>
      </c>
      <c r="B2113" s="13">
        <f>VLOOKUP(A2113,VLookup_Data,4,FALSE)</f>
        <v>136</v>
      </c>
      <c r="C2113" s="13">
        <f>_xlfn.XLOOKUP(A2113,Product_Name,Recorder_Level)</f>
        <v>92</v>
      </c>
      <c r="D2113" s="13">
        <f>IF(B2113&lt;=C2113,C2113-B2113,0)</f>
        <v>0</v>
      </c>
      <c r="E2113" s="13">
        <f t="shared" si="128"/>
        <v>0</v>
      </c>
      <c r="F2113" s="13">
        <f t="shared" si="129"/>
        <v>0</v>
      </c>
      <c r="G2113" s="13" t="str">
        <f>IF(B2113&lt;=C2113,C2113-B2113,"No Order Needed")</f>
        <v>No Order Needed</v>
      </c>
      <c r="H2113" s="13">
        <f t="shared" si="130"/>
        <v>0</v>
      </c>
      <c r="I2113" s="13" t="str">
        <f t="shared" si="131"/>
        <v>Ok</v>
      </c>
    </row>
    <row r="2114" spans="1:9" x14ac:dyDescent="0.3">
      <c r="A2114" s="13" t="s">
        <v>7595</v>
      </c>
      <c r="B2114" s="13">
        <f>VLOOKUP(A2114,VLookup_Data,4,FALSE)</f>
        <v>124</v>
      </c>
      <c r="C2114" s="13">
        <f>_xlfn.XLOOKUP(A2114,Product_Name,Recorder_Level)</f>
        <v>91</v>
      </c>
      <c r="D2114" s="13">
        <f>IF(B2114&lt;=C2114,C2114-B2114,0)</f>
        <v>0</v>
      </c>
      <c r="E2114" s="13">
        <f t="shared" si="128"/>
        <v>0</v>
      </c>
      <c r="F2114" s="13">
        <f t="shared" si="129"/>
        <v>0</v>
      </c>
      <c r="G2114" s="13" t="str">
        <f>IF(B2114&lt;=C2114,C2114-B2114,"No Order Needed")</f>
        <v>No Order Needed</v>
      </c>
      <c r="H2114" s="13">
        <f t="shared" si="130"/>
        <v>0</v>
      </c>
      <c r="I2114" s="13" t="str">
        <f t="shared" si="131"/>
        <v>Ok</v>
      </c>
    </row>
    <row r="2115" spans="1:9" x14ac:dyDescent="0.3">
      <c r="A2115" s="13" t="s">
        <v>2987</v>
      </c>
      <c r="B2115" s="13">
        <f>VLOOKUP(A2115,VLookup_Data,4,FALSE)</f>
        <v>191</v>
      </c>
      <c r="C2115" s="13">
        <f>_xlfn.XLOOKUP(A2115,Product_Name,Recorder_Level)</f>
        <v>44</v>
      </c>
      <c r="D2115" s="13">
        <f>IF(B2115&lt;=C2115,C2115-B2115,0)</f>
        <v>0</v>
      </c>
      <c r="E2115" s="13">
        <f t="shared" ref="E2115:E2178" si="132">IF(C2115-B2115&gt;0,C2115-B2115,0)</f>
        <v>0</v>
      </c>
      <c r="F2115" s="13">
        <f t="shared" ref="F2115:F2178" si="133">MAX(C2115-B2115,0)</f>
        <v>0</v>
      </c>
      <c r="G2115" s="13" t="str">
        <f>IF(B2115&lt;=C2115,C2115-B2115,"No Order Needed")</f>
        <v>No Order Needed</v>
      </c>
      <c r="H2115" s="13">
        <f t="shared" ref="H2115:H2178" si="134">MAX((C2115-B2115)+10,0)</f>
        <v>0</v>
      </c>
      <c r="I2115" s="13" t="str">
        <f t="shared" ref="I2115:I2178" si="135">IF(B2115=0,"Urgent",IF(B2115&lt;=C2115,"Reorder","Ok"))</f>
        <v>Ok</v>
      </c>
    </row>
    <row r="2116" spans="1:9" x14ac:dyDescent="0.3">
      <c r="A2116" s="13" t="s">
        <v>4195</v>
      </c>
      <c r="B2116" s="13">
        <f>VLOOKUP(A2116,VLookup_Data,4,FALSE)</f>
        <v>192</v>
      </c>
      <c r="C2116" s="13">
        <f>_xlfn.XLOOKUP(A2116,Product_Name,Recorder_Level)</f>
        <v>83</v>
      </c>
      <c r="D2116" s="13">
        <f>IF(B2116&lt;=C2116,C2116-B2116,0)</f>
        <v>0</v>
      </c>
      <c r="E2116" s="13">
        <f t="shared" si="132"/>
        <v>0</v>
      </c>
      <c r="F2116" s="13">
        <f t="shared" si="133"/>
        <v>0</v>
      </c>
      <c r="G2116" s="13" t="str">
        <f>IF(B2116&lt;=C2116,C2116-B2116,"No Order Needed")</f>
        <v>No Order Needed</v>
      </c>
      <c r="H2116" s="13">
        <f t="shared" si="134"/>
        <v>0</v>
      </c>
      <c r="I2116" s="13" t="str">
        <f t="shared" si="135"/>
        <v>Ok</v>
      </c>
    </row>
    <row r="2117" spans="1:9" x14ac:dyDescent="0.3">
      <c r="A2117" s="13" t="s">
        <v>124</v>
      </c>
      <c r="B2117" s="13">
        <f>VLOOKUP(A2117,VLookup_Data,4,FALSE)</f>
        <v>144</v>
      </c>
      <c r="C2117" s="13">
        <f>_xlfn.XLOOKUP(A2117,Product_Name,Recorder_Level)</f>
        <v>57</v>
      </c>
      <c r="D2117" s="13">
        <f>IF(B2117&lt;=C2117,C2117-B2117,0)</f>
        <v>0</v>
      </c>
      <c r="E2117" s="13">
        <f t="shared" si="132"/>
        <v>0</v>
      </c>
      <c r="F2117" s="13">
        <f t="shared" si="133"/>
        <v>0</v>
      </c>
      <c r="G2117" s="13" t="str">
        <f>IF(B2117&lt;=C2117,C2117-B2117,"No Order Needed")</f>
        <v>No Order Needed</v>
      </c>
      <c r="H2117" s="13">
        <f t="shared" si="134"/>
        <v>0</v>
      </c>
      <c r="I2117" s="13" t="str">
        <f t="shared" si="135"/>
        <v>Ok</v>
      </c>
    </row>
    <row r="2118" spans="1:9" x14ac:dyDescent="0.3">
      <c r="A2118" s="13" t="s">
        <v>4199</v>
      </c>
      <c r="B2118" s="13">
        <f>VLOOKUP(A2118,VLookup_Data,4,FALSE)</f>
        <v>192</v>
      </c>
      <c r="C2118" s="13">
        <f>_xlfn.XLOOKUP(A2118,Product_Name,Recorder_Level)</f>
        <v>91</v>
      </c>
      <c r="D2118" s="13">
        <f>IF(B2118&lt;=C2118,C2118-B2118,0)</f>
        <v>0</v>
      </c>
      <c r="E2118" s="13">
        <f t="shared" si="132"/>
        <v>0</v>
      </c>
      <c r="F2118" s="13">
        <f t="shared" si="133"/>
        <v>0</v>
      </c>
      <c r="G2118" s="13" t="str">
        <f>IF(B2118&lt;=C2118,C2118-B2118,"No Order Needed")</f>
        <v>No Order Needed</v>
      </c>
      <c r="H2118" s="13">
        <f t="shared" si="134"/>
        <v>0</v>
      </c>
      <c r="I2118" s="13" t="str">
        <f t="shared" si="135"/>
        <v>Ok</v>
      </c>
    </row>
    <row r="2119" spans="1:9" x14ac:dyDescent="0.3">
      <c r="A2119" s="13" t="s">
        <v>4201</v>
      </c>
      <c r="B2119" s="13">
        <f>VLOOKUP(A2119,VLookup_Data,4,FALSE)</f>
        <v>82</v>
      </c>
      <c r="C2119" s="13">
        <f>_xlfn.XLOOKUP(A2119,Product_Name,Recorder_Level)</f>
        <v>44</v>
      </c>
      <c r="D2119" s="13">
        <f>IF(B2119&lt;=C2119,C2119-B2119,0)</f>
        <v>0</v>
      </c>
      <c r="E2119" s="13">
        <f t="shared" si="132"/>
        <v>0</v>
      </c>
      <c r="F2119" s="13">
        <f t="shared" si="133"/>
        <v>0</v>
      </c>
      <c r="G2119" s="13" t="str">
        <f>IF(B2119&lt;=C2119,C2119-B2119,"No Order Needed")</f>
        <v>No Order Needed</v>
      </c>
      <c r="H2119" s="13">
        <f t="shared" si="134"/>
        <v>0</v>
      </c>
      <c r="I2119" s="13" t="str">
        <f t="shared" si="135"/>
        <v>Ok</v>
      </c>
    </row>
    <row r="2120" spans="1:9" x14ac:dyDescent="0.3">
      <c r="A2120" s="13" t="s">
        <v>3388</v>
      </c>
      <c r="B2120" s="13">
        <f>VLOOKUP(A2120,VLookup_Data,4,FALSE)</f>
        <v>62</v>
      </c>
      <c r="C2120" s="13">
        <f>_xlfn.XLOOKUP(A2120,Product_Name,Recorder_Level)</f>
        <v>96</v>
      </c>
      <c r="D2120" s="13">
        <f>IF(B2120&lt;=C2120,C2120-B2120,0)</f>
        <v>34</v>
      </c>
      <c r="E2120" s="13">
        <f t="shared" si="132"/>
        <v>34</v>
      </c>
      <c r="F2120" s="13">
        <f t="shared" si="133"/>
        <v>34</v>
      </c>
      <c r="G2120" s="13">
        <f>IF(B2120&lt;=C2120,C2120-B2120,"No Order Needed")</f>
        <v>34</v>
      </c>
      <c r="H2120" s="13">
        <f t="shared" si="134"/>
        <v>44</v>
      </c>
      <c r="I2120" s="13" t="str">
        <f t="shared" si="135"/>
        <v>Reorder</v>
      </c>
    </row>
    <row r="2121" spans="1:9" x14ac:dyDescent="0.3">
      <c r="A2121" s="13" t="s">
        <v>7330</v>
      </c>
      <c r="B2121" s="13">
        <f>VLOOKUP(A2121,VLookup_Data,4,FALSE)</f>
        <v>135</v>
      </c>
      <c r="C2121" s="13">
        <f>_xlfn.XLOOKUP(A2121,Product_Name,Recorder_Level)</f>
        <v>87</v>
      </c>
      <c r="D2121" s="13">
        <f>IF(B2121&lt;=C2121,C2121-B2121,0)</f>
        <v>0</v>
      </c>
      <c r="E2121" s="13">
        <f t="shared" si="132"/>
        <v>0</v>
      </c>
      <c r="F2121" s="13">
        <f t="shared" si="133"/>
        <v>0</v>
      </c>
      <c r="G2121" s="13" t="str">
        <f>IF(B2121&lt;=C2121,C2121-B2121,"No Order Needed")</f>
        <v>No Order Needed</v>
      </c>
      <c r="H2121" s="13">
        <f t="shared" si="134"/>
        <v>0</v>
      </c>
      <c r="I2121" s="13" t="str">
        <f t="shared" si="135"/>
        <v>Ok</v>
      </c>
    </row>
    <row r="2122" spans="1:9" x14ac:dyDescent="0.3">
      <c r="A2122" s="13" t="s">
        <v>4206</v>
      </c>
      <c r="B2122" s="13">
        <f>VLOOKUP(A2122,VLookup_Data,4,FALSE)</f>
        <v>38</v>
      </c>
      <c r="C2122" s="13">
        <f>_xlfn.XLOOKUP(A2122,Product_Name,Recorder_Level)</f>
        <v>42</v>
      </c>
      <c r="D2122" s="13">
        <f>IF(B2122&lt;=C2122,C2122-B2122,0)</f>
        <v>4</v>
      </c>
      <c r="E2122" s="13">
        <f t="shared" si="132"/>
        <v>4</v>
      </c>
      <c r="F2122" s="13">
        <f t="shared" si="133"/>
        <v>4</v>
      </c>
      <c r="G2122" s="13">
        <f>IF(B2122&lt;=C2122,C2122-B2122,"No Order Needed")</f>
        <v>4</v>
      </c>
      <c r="H2122" s="13">
        <f t="shared" si="134"/>
        <v>14</v>
      </c>
      <c r="I2122" s="13" t="str">
        <f t="shared" si="135"/>
        <v>Reorder</v>
      </c>
    </row>
    <row r="2123" spans="1:9" x14ac:dyDescent="0.3">
      <c r="A2123" s="13" t="s">
        <v>4208</v>
      </c>
      <c r="B2123" s="13">
        <f>VLOOKUP(A2123,VLookup_Data,4,FALSE)</f>
        <v>122</v>
      </c>
      <c r="C2123" s="13">
        <f>_xlfn.XLOOKUP(A2123,Product_Name,Recorder_Level)</f>
        <v>81</v>
      </c>
      <c r="D2123" s="13">
        <f>IF(B2123&lt;=C2123,C2123-B2123,0)</f>
        <v>0</v>
      </c>
      <c r="E2123" s="13">
        <f t="shared" si="132"/>
        <v>0</v>
      </c>
      <c r="F2123" s="13">
        <f t="shared" si="133"/>
        <v>0</v>
      </c>
      <c r="G2123" s="13" t="str">
        <f>IF(B2123&lt;=C2123,C2123-B2123,"No Order Needed")</f>
        <v>No Order Needed</v>
      </c>
      <c r="H2123" s="13">
        <f t="shared" si="134"/>
        <v>0</v>
      </c>
      <c r="I2123" s="13" t="str">
        <f t="shared" si="135"/>
        <v>Ok</v>
      </c>
    </row>
    <row r="2124" spans="1:9" x14ac:dyDescent="0.3">
      <c r="A2124" s="13" t="s">
        <v>600</v>
      </c>
      <c r="B2124" s="13">
        <f>VLOOKUP(A2124,VLookup_Data,4,FALSE)</f>
        <v>149</v>
      </c>
      <c r="C2124" s="13">
        <f>_xlfn.XLOOKUP(A2124,Product_Name,Recorder_Level)</f>
        <v>88</v>
      </c>
      <c r="D2124" s="13">
        <f>IF(B2124&lt;=C2124,C2124-B2124,0)</f>
        <v>0</v>
      </c>
      <c r="E2124" s="13">
        <f t="shared" si="132"/>
        <v>0</v>
      </c>
      <c r="F2124" s="13">
        <f t="shared" si="133"/>
        <v>0</v>
      </c>
      <c r="G2124" s="13" t="str">
        <f>IF(B2124&lt;=C2124,C2124-B2124,"No Order Needed")</f>
        <v>No Order Needed</v>
      </c>
      <c r="H2124" s="13">
        <f t="shared" si="134"/>
        <v>0</v>
      </c>
      <c r="I2124" s="13" t="str">
        <f t="shared" si="135"/>
        <v>Ok</v>
      </c>
    </row>
    <row r="2125" spans="1:9" x14ac:dyDescent="0.3">
      <c r="A2125" s="13" t="s">
        <v>7471</v>
      </c>
      <c r="B2125" s="13">
        <f>VLOOKUP(A2125,VLookup_Data,4,FALSE)</f>
        <v>86</v>
      </c>
      <c r="C2125" s="13">
        <f>_xlfn.XLOOKUP(A2125,Product_Name,Recorder_Level)</f>
        <v>94</v>
      </c>
      <c r="D2125" s="13">
        <f>IF(B2125&lt;=C2125,C2125-B2125,0)</f>
        <v>8</v>
      </c>
      <c r="E2125" s="13">
        <f t="shared" si="132"/>
        <v>8</v>
      </c>
      <c r="F2125" s="13">
        <f t="shared" si="133"/>
        <v>8</v>
      </c>
      <c r="G2125" s="13">
        <f>IF(B2125&lt;=C2125,C2125-B2125,"No Order Needed")</f>
        <v>8</v>
      </c>
      <c r="H2125" s="13">
        <f t="shared" si="134"/>
        <v>18</v>
      </c>
      <c r="I2125" s="13" t="str">
        <f t="shared" si="135"/>
        <v>Reorder</v>
      </c>
    </row>
    <row r="2126" spans="1:9" x14ac:dyDescent="0.3">
      <c r="A2126" s="13" t="s">
        <v>4013</v>
      </c>
      <c r="B2126" s="13">
        <f>VLOOKUP(A2126,VLookup_Data,4,FALSE)</f>
        <v>137</v>
      </c>
      <c r="C2126" s="13">
        <f>_xlfn.XLOOKUP(A2126,Product_Name,Recorder_Level)</f>
        <v>96</v>
      </c>
      <c r="D2126" s="13">
        <f>IF(B2126&lt;=C2126,C2126-B2126,0)</f>
        <v>0</v>
      </c>
      <c r="E2126" s="13">
        <f t="shared" si="132"/>
        <v>0</v>
      </c>
      <c r="F2126" s="13">
        <f t="shared" si="133"/>
        <v>0</v>
      </c>
      <c r="G2126" s="13" t="str">
        <f>IF(B2126&lt;=C2126,C2126-B2126,"No Order Needed")</f>
        <v>No Order Needed</v>
      </c>
      <c r="H2126" s="13">
        <f t="shared" si="134"/>
        <v>0</v>
      </c>
      <c r="I2126" s="13" t="str">
        <f t="shared" si="135"/>
        <v>Ok</v>
      </c>
    </row>
    <row r="2127" spans="1:9" x14ac:dyDescent="0.3">
      <c r="A2127" s="13" t="s">
        <v>4214</v>
      </c>
      <c r="B2127" s="13">
        <f>VLOOKUP(A2127,VLookup_Data,4,FALSE)</f>
        <v>185</v>
      </c>
      <c r="C2127" s="13">
        <f>_xlfn.XLOOKUP(A2127,Product_Name,Recorder_Level)</f>
        <v>98</v>
      </c>
      <c r="D2127" s="13">
        <f>IF(B2127&lt;=C2127,C2127-B2127,0)</f>
        <v>0</v>
      </c>
      <c r="E2127" s="13">
        <f t="shared" si="132"/>
        <v>0</v>
      </c>
      <c r="F2127" s="13">
        <f t="shared" si="133"/>
        <v>0</v>
      </c>
      <c r="G2127" s="13" t="str">
        <f>IF(B2127&lt;=C2127,C2127-B2127,"No Order Needed")</f>
        <v>No Order Needed</v>
      </c>
      <c r="H2127" s="13">
        <f t="shared" si="134"/>
        <v>0</v>
      </c>
      <c r="I2127" s="13" t="str">
        <f t="shared" si="135"/>
        <v>Ok</v>
      </c>
    </row>
    <row r="2128" spans="1:9" x14ac:dyDescent="0.3">
      <c r="A2128" s="13" t="s">
        <v>4216</v>
      </c>
      <c r="B2128" s="13">
        <f>VLOOKUP(A2128,VLookup_Data,4,FALSE)</f>
        <v>184</v>
      </c>
      <c r="C2128" s="13">
        <f>_xlfn.XLOOKUP(A2128,Product_Name,Recorder_Level)</f>
        <v>36</v>
      </c>
      <c r="D2128" s="13">
        <f>IF(B2128&lt;=C2128,C2128-B2128,0)</f>
        <v>0</v>
      </c>
      <c r="E2128" s="13">
        <f t="shared" si="132"/>
        <v>0</v>
      </c>
      <c r="F2128" s="13">
        <f t="shared" si="133"/>
        <v>0</v>
      </c>
      <c r="G2128" s="13" t="str">
        <f>IF(B2128&lt;=C2128,C2128-B2128,"No Order Needed")</f>
        <v>No Order Needed</v>
      </c>
      <c r="H2128" s="13">
        <f t="shared" si="134"/>
        <v>0</v>
      </c>
      <c r="I2128" s="13" t="str">
        <f t="shared" si="135"/>
        <v>Ok</v>
      </c>
    </row>
    <row r="2129" spans="1:9" x14ac:dyDescent="0.3">
      <c r="A2129" s="13" t="s">
        <v>138</v>
      </c>
      <c r="B2129" s="13">
        <f>VLOOKUP(A2129,VLookup_Data,4,FALSE)</f>
        <v>10</v>
      </c>
      <c r="C2129" s="13">
        <f>_xlfn.XLOOKUP(A2129,Product_Name,Recorder_Level)</f>
        <v>76</v>
      </c>
      <c r="D2129" s="13">
        <f>IF(B2129&lt;=C2129,C2129-B2129,0)</f>
        <v>66</v>
      </c>
      <c r="E2129" s="13">
        <f t="shared" si="132"/>
        <v>66</v>
      </c>
      <c r="F2129" s="13">
        <f t="shared" si="133"/>
        <v>66</v>
      </c>
      <c r="G2129" s="13">
        <f>IF(B2129&lt;=C2129,C2129-B2129,"No Order Needed")</f>
        <v>66</v>
      </c>
      <c r="H2129" s="13">
        <f t="shared" si="134"/>
        <v>76</v>
      </c>
      <c r="I2129" s="13" t="str">
        <f t="shared" si="135"/>
        <v>Reorder</v>
      </c>
    </row>
    <row r="2130" spans="1:9" x14ac:dyDescent="0.3">
      <c r="A2130" s="13" t="s">
        <v>973</v>
      </c>
      <c r="B2130" s="13">
        <f>VLOOKUP(A2130,VLookup_Data,4,FALSE)</f>
        <v>145</v>
      </c>
      <c r="C2130" s="13">
        <f>_xlfn.XLOOKUP(A2130,Product_Name,Recorder_Level)</f>
        <v>26</v>
      </c>
      <c r="D2130" s="13">
        <f>IF(B2130&lt;=C2130,C2130-B2130,0)</f>
        <v>0</v>
      </c>
      <c r="E2130" s="13">
        <f t="shared" si="132"/>
        <v>0</v>
      </c>
      <c r="F2130" s="13">
        <f t="shared" si="133"/>
        <v>0</v>
      </c>
      <c r="G2130" s="13" t="str">
        <f>IF(B2130&lt;=C2130,C2130-B2130,"No Order Needed")</f>
        <v>No Order Needed</v>
      </c>
      <c r="H2130" s="13">
        <f t="shared" si="134"/>
        <v>0</v>
      </c>
      <c r="I2130" s="13" t="str">
        <f t="shared" si="135"/>
        <v>Ok</v>
      </c>
    </row>
    <row r="2131" spans="1:9" x14ac:dyDescent="0.3">
      <c r="A2131" s="13" t="s">
        <v>907</v>
      </c>
      <c r="B2131" s="13">
        <f>VLOOKUP(A2131,VLookup_Data,4,FALSE)</f>
        <v>152</v>
      </c>
      <c r="C2131" s="13">
        <f>_xlfn.XLOOKUP(A2131,Product_Name,Recorder_Level)</f>
        <v>31</v>
      </c>
      <c r="D2131" s="13">
        <f>IF(B2131&lt;=C2131,C2131-B2131,0)</f>
        <v>0</v>
      </c>
      <c r="E2131" s="13">
        <f t="shared" si="132"/>
        <v>0</v>
      </c>
      <c r="F2131" s="13">
        <f t="shared" si="133"/>
        <v>0</v>
      </c>
      <c r="G2131" s="13" t="str">
        <f>IF(B2131&lt;=C2131,C2131-B2131,"No Order Needed")</f>
        <v>No Order Needed</v>
      </c>
      <c r="H2131" s="13">
        <f t="shared" si="134"/>
        <v>0</v>
      </c>
      <c r="I2131" s="13" t="str">
        <f t="shared" si="135"/>
        <v>Ok</v>
      </c>
    </row>
    <row r="2132" spans="1:9" x14ac:dyDescent="0.3">
      <c r="A2132" s="13" t="s">
        <v>1177</v>
      </c>
      <c r="B2132" s="13">
        <f>VLOOKUP(A2132,VLookup_Data,4,FALSE)</f>
        <v>0</v>
      </c>
      <c r="C2132" s="13">
        <f>_xlfn.XLOOKUP(A2132,Product_Name,Recorder_Level)</f>
        <v>83</v>
      </c>
      <c r="D2132" s="13">
        <f>IF(B2132&lt;=C2132,C2132-B2132,0)</f>
        <v>83</v>
      </c>
      <c r="E2132" s="13">
        <f t="shared" si="132"/>
        <v>83</v>
      </c>
      <c r="F2132" s="13">
        <f t="shared" si="133"/>
        <v>83</v>
      </c>
      <c r="G2132" s="13">
        <f>IF(B2132&lt;=C2132,C2132-B2132,"No Order Needed")</f>
        <v>83</v>
      </c>
      <c r="H2132" s="13">
        <f t="shared" si="134"/>
        <v>93</v>
      </c>
      <c r="I2132" s="13" t="str">
        <f t="shared" si="135"/>
        <v>Urgent</v>
      </c>
    </row>
    <row r="2133" spans="1:9" x14ac:dyDescent="0.3">
      <c r="A2133" s="13" t="s">
        <v>4224</v>
      </c>
      <c r="B2133" s="13">
        <f>VLOOKUP(A2133,VLookup_Data,4,FALSE)</f>
        <v>114</v>
      </c>
      <c r="C2133" s="13">
        <f>_xlfn.XLOOKUP(A2133,Product_Name,Recorder_Level)</f>
        <v>76</v>
      </c>
      <c r="D2133" s="13">
        <f>IF(B2133&lt;=C2133,C2133-B2133,0)</f>
        <v>0</v>
      </c>
      <c r="E2133" s="13">
        <f t="shared" si="132"/>
        <v>0</v>
      </c>
      <c r="F2133" s="13">
        <f t="shared" si="133"/>
        <v>0</v>
      </c>
      <c r="G2133" s="13" t="str">
        <f>IF(B2133&lt;=C2133,C2133-B2133,"No Order Needed")</f>
        <v>No Order Needed</v>
      </c>
      <c r="H2133" s="13">
        <f t="shared" si="134"/>
        <v>0</v>
      </c>
      <c r="I2133" s="13" t="str">
        <f t="shared" si="135"/>
        <v>Ok</v>
      </c>
    </row>
    <row r="2134" spans="1:9" x14ac:dyDescent="0.3">
      <c r="A2134" s="13" t="s">
        <v>4226</v>
      </c>
      <c r="B2134" s="13">
        <f>VLOOKUP(A2134,VLookup_Data,4,FALSE)</f>
        <v>0</v>
      </c>
      <c r="C2134" s="13">
        <f>_xlfn.XLOOKUP(A2134,Product_Name,Recorder_Level)</f>
        <v>69</v>
      </c>
      <c r="D2134" s="13">
        <f>IF(B2134&lt;=C2134,C2134-B2134,0)</f>
        <v>69</v>
      </c>
      <c r="E2134" s="13">
        <f t="shared" si="132"/>
        <v>69</v>
      </c>
      <c r="F2134" s="13">
        <f t="shared" si="133"/>
        <v>69</v>
      </c>
      <c r="G2134" s="13">
        <f>IF(B2134&lt;=C2134,C2134-B2134,"No Order Needed")</f>
        <v>69</v>
      </c>
      <c r="H2134" s="13">
        <f t="shared" si="134"/>
        <v>79</v>
      </c>
      <c r="I2134" s="13" t="str">
        <f t="shared" si="135"/>
        <v>Urgent</v>
      </c>
    </row>
    <row r="2135" spans="1:9" x14ac:dyDescent="0.3">
      <c r="A2135" s="13" t="s">
        <v>4228</v>
      </c>
      <c r="B2135" s="13">
        <f>VLOOKUP(A2135,VLookup_Data,4,FALSE)</f>
        <v>21</v>
      </c>
      <c r="C2135" s="13">
        <f>_xlfn.XLOOKUP(A2135,Product_Name,Recorder_Level)</f>
        <v>87</v>
      </c>
      <c r="D2135" s="13">
        <f>IF(B2135&lt;=C2135,C2135-B2135,0)</f>
        <v>66</v>
      </c>
      <c r="E2135" s="13">
        <f t="shared" si="132"/>
        <v>66</v>
      </c>
      <c r="F2135" s="13">
        <f t="shared" si="133"/>
        <v>66</v>
      </c>
      <c r="G2135" s="13">
        <f>IF(B2135&lt;=C2135,C2135-B2135,"No Order Needed")</f>
        <v>66</v>
      </c>
      <c r="H2135" s="13">
        <f t="shared" si="134"/>
        <v>76</v>
      </c>
      <c r="I2135" s="13" t="str">
        <f t="shared" si="135"/>
        <v>Reorder</v>
      </c>
    </row>
    <row r="2136" spans="1:9" x14ac:dyDescent="0.3">
      <c r="A2136" s="13" t="s">
        <v>4230</v>
      </c>
      <c r="B2136" s="13">
        <f>VLOOKUP(A2136,VLookup_Data,4,FALSE)</f>
        <v>72</v>
      </c>
      <c r="C2136" s="13">
        <f>_xlfn.XLOOKUP(A2136,Product_Name,Recorder_Level)</f>
        <v>38</v>
      </c>
      <c r="D2136" s="13">
        <f>IF(B2136&lt;=C2136,C2136-B2136,0)</f>
        <v>0</v>
      </c>
      <c r="E2136" s="13">
        <f t="shared" si="132"/>
        <v>0</v>
      </c>
      <c r="F2136" s="13">
        <f t="shared" si="133"/>
        <v>0</v>
      </c>
      <c r="G2136" s="13" t="str">
        <f>IF(B2136&lt;=C2136,C2136-B2136,"No Order Needed")</f>
        <v>No Order Needed</v>
      </c>
      <c r="H2136" s="13">
        <f t="shared" si="134"/>
        <v>0</v>
      </c>
      <c r="I2136" s="13" t="str">
        <f t="shared" si="135"/>
        <v>Ok</v>
      </c>
    </row>
    <row r="2137" spans="1:9" x14ac:dyDescent="0.3">
      <c r="A2137" s="13" t="s">
        <v>4232</v>
      </c>
      <c r="B2137" s="13">
        <f>VLOOKUP(A2137,VLookup_Data,4,FALSE)</f>
        <v>17</v>
      </c>
      <c r="C2137" s="13">
        <f>_xlfn.XLOOKUP(A2137,Product_Name,Recorder_Level)</f>
        <v>42</v>
      </c>
      <c r="D2137" s="13">
        <f>IF(B2137&lt;=C2137,C2137-B2137,0)</f>
        <v>25</v>
      </c>
      <c r="E2137" s="13">
        <f t="shared" si="132"/>
        <v>25</v>
      </c>
      <c r="F2137" s="13">
        <f t="shared" si="133"/>
        <v>25</v>
      </c>
      <c r="G2137" s="13">
        <f>IF(B2137&lt;=C2137,C2137-B2137,"No Order Needed")</f>
        <v>25</v>
      </c>
      <c r="H2137" s="13">
        <f t="shared" si="134"/>
        <v>35</v>
      </c>
      <c r="I2137" s="13" t="str">
        <f t="shared" si="135"/>
        <v>Reorder</v>
      </c>
    </row>
    <row r="2138" spans="1:9" x14ac:dyDescent="0.3">
      <c r="A2138" s="13" t="s">
        <v>4234</v>
      </c>
      <c r="B2138" s="13">
        <f>VLOOKUP(A2138,VLookup_Data,4,FALSE)</f>
        <v>24</v>
      </c>
      <c r="C2138" s="13">
        <f>_xlfn.XLOOKUP(A2138,Product_Name,Recorder_Level)</f>
        <v>82</v>
      </c>
      <c r="D2138" s="13">
        <f>IF(B2138&lt;=C2138,C2138-B2138,0)</f>
        <v>58</v>
      </c>
      <c r="E2138" s="13">
        <f t="shared" si="132"/>
        <v>58</v>
      </c>
      <c r="F2138" s="13">
        <f t="shared" si="133"/>
        <v>58</v>
      </c>
      <c r="G2138" s="13">
        <f>IF(B2138&lt;=C2138,C2138-B2138,"No Order Needed")</f>
        <v>58</v>
      </c>
      <c r="H2138" s="13">
        <f t="shared" si="134"/>
        <v>68</v>
      </c>
      <c r="I2138" s="13" t="str">
        <f t="shared" si="135"/>
        <v>Reorder</v>
      </c>
    </row>
    <row r="2139" spans="1:9" x14ac:dyDescent="0.3">
      <c r="A2139" s="13" t="s">
        <v>4166</v>
      </c>
      <c r="B2139" s="13">
        <f>VLOOKUP(A2139,VLookup_Data,4,FALSE)</f>
        <v>122</v>
      </c>
      <c r="C2139" s="13">
        <f>_xlfn.XLOOKUP(A2139,Product_Name,Recorder_Level)</f>
        <v>80</v>
      </c>
      <c r="D2139" s="13">
        <f>IF(B2139&lt;=C2139,C2139-B2139,0)</f>
        <v>0</v>
      </c>
      <c r="E2139" s="13">
        <f t="shared" si="132"/>
        <v>0</v>
      </c>
      <c r="F2139" s="13">
        <f t="shared" si="133"/>
        <v>0</v>
      </c>
      <c r="G2139" s="13" t="str">
        <f>IF(B2139&lt;=C2139,C2139-B2139,"No Order Needed")</f>
        <v>No Order Needed</v>
      </c>
      <c r="H2139" s="13">
        <f t="shared" si="134"/>
        <v>0</v>
      </c>
      <c r="I2139" s="13" t="str">
        <f t="shared" si="135"/>
        <v>Ok</v>
      </c>
    </row>
    <row r="2140" spans="1:9" x14ac:dyDescent="0.3">
      <c r="A2140" s="13" t="s">
        <v>4237</v>
      </c>
      <c r="B2140" s="13">
        <f>VLOOKUP(A2140,VLookup_Data,4,FALSE)</f>
        <v>132</v>
      </c>
      <c r="C2140" s="13">
        <f>_xlfn.XLOOKUP(A2140,Product_Name,Recorder_Level)</f>
        <v>78</v>
      </c>
      <c r="D2140" s="13">
        <f>IF(B2140&lt;=C2140,C2140-B2140,0)</f>
        <v>0</v>
      </c>
      <c r="E2140" s="13">
        <f t="shared" si="132"/>
        <v>0</v>
      </c>
      <c r="F2140" s="13">
        <f t="shared" si="133"/>
        <v>0</v>
      </c>
      <c r="G2140" s="13" t="str">
        <f>IF(B2140&lt;=C2140,C2140-B2140,"No Order Needed")</f>
        <v>No Order Needed</v>
      </c>
      <c r="H2140" s="13">
        <f t="shared" si="134"/>
        <v>0</v>
      </c>
      <c r="I2140" s="13" t="str">
        <f t="shared" si="135"/>
        <v>Ok</v>
      </c>
    </row>
    <row r="2141" spans="1:9" x14ac:dyDescent="0.3">
      <c r="A2141" s="13" t="s">
        <v>4239</v>
      </c>
      <c r="B2141" s="13">
        <f>VLOOKUP(A2141,VLookup_Data,4,FALSE)</f>
        <v>92</v>
      </c>
      <c r="C2141" s="13">
        <f>_xlfn.XLOOKUP(A2141,Product_Name,Recorder_Level)</f>
        <v>41</v>
      </c>
      <c r="D2141" s="13">
        <f>IF(B2141&lt;=C2141,C2141-B2141,0)</f>
        <v>0</v>
      </c>
      <c r="E2141" s="13">
        <f t="shared" si="132"/>
        <v>0</v>
      </c>
      <c r="F2141" s="13">
        <f t="shared" si="133"/>
        <v>0</v>
      </c>
      <c r="G2141" s="13" t="str">
        <f>IF(B2141&lt;=C2141,C2141-B2141,"No Order Needed")</f>
        <v>No Order Needed</v>
      </c>
      <c r="H2141" s="13">
        <f t="shared" si="134"/>
        <v>0</v>
      </c>
      <c r="I2141" s="13" t="str">
        <f t="shared" si="135"/>
        <v>Ok</v>
      </c>
    </row>
    <row r="2142" spans="1:9" x14ac:dyDescent="0.3">
      <c r="A2142" s="13" t="s">
        <v>4241</v>
      </c>
      <c r="B2142" s="13">
        <f>VLOOKUP(A2142,VLookup_Data,4,FALSE)</f>
        <v>124</v>
      </c>
      <c r="C2142" s="13">
        <f>_xlfn.XLOOKUP(A2142,Product_Name,Recorder_Level)</f>
        <v>80</v>
      </c>
      <c r="D2142" s="13">
        <f>IF(B2142&lt;=C2142,C2142-B2142,0)</f>
        <v>0</v>
      </c>
      <c r="E2142" s="13">
        <f t="shared" si="132"/>
        <v>0</v>
      </c>
      <c r="F2142" s="13">
        <f t="shared" si="133"/>
        <v>0</v>
      </c>
      <c r="G2142" s="13" t="str">
        <f>IF(B2142&lt;=C2142,C2142-B2142,"No Order Needed")</f>
        <v>No Order Needed</v>
      </c>
      <c r="H2142" s="13">
        <f t="shared" si="134"/>
        <v>0</v>
      </c>
      <c r="I2142" s="13" t="str">
        <f t="shared" si="135"/>
        <v>Ok</v>
      </c>
    </row>
    <row r="2143" spans="1:9" x14ac:dyDescent="0.3">
      <c r="A2143" s="13" t="s">
        <v>3921</v>
      </c>
      <c r="B2143" s="13">
        <f>VLOOKUP(A2143,VLookup_Data,4,FALSE)</f>
        <v>112</v>
      </c>
      <c r="C2143" s="13">
        <f>_xlfn.XLOOKUP(A2143,Product_Name,Recorder_Level)</f>
        <v>24</v>
      </c>
      <c r="D2143" s="13">
        <f>IF(B2143&lt;=C2143,C2143-B2143,0)</f>
        <v>0</v>
      </c>
      <c r="E2143" s="13">
        <f t="shared" si="132"/>
        <v>0</v>
      </c>
      <c r="F2143" s="13">
        <f t="shared" si="133"/>
        <v>0</v>
      </c>
      <c r="G2143" s="13" t="str">
        <f>IF(B2143&lt;=C2143,C2143-B2143,"No Order Needed")</f>
        <v>No Order Needed</v>
      </c>
      <c r="H2143" s="13">
        <f t="shared" si="134"/>
        <v>0</v>
      </c>
      <c r="I2143" s="13" t="str">
        <f t="shared" si="135"/>
        <v>Ok</v>
      </c>
    </row>
    <row r="2144" spans="1:9" x14ac:dyDescent="0.3">
      <c r="A2144" s="13" t="s">
        <v>4244</v>
      </c>
      <c r="B2144" s="13">
        <f>VLOOKUP(A2144,VLookup_Data,4,FALSE)</f>
        <v>122</v>
      </c>
      <c r="C2144" s="13">
        <f>_xlfn.XLOOKUP(A2144,Product_Name,Recorder_Level)</f>
        <v>75</v>
      </c>
      <c r="D2144" s="13">
        <f>IF(B2144&lt;=C2144,C2144-B2144,0)</f>
        <v>0</v>
      </c>
      <c r="E2144" s="13">
        <f t="shared" si="132"/>
        <v>0</v>
      </c>
      <c r="F2144" s="13">
        <f t="shared" si="133"/>
        <v>0</v>
      </c>
      <c r="G2144" s="13" t="str">
        <f>IF(B2144&lt;=C2144,C2144-B2144,"No Order Needed")</f>
        <v>No Order Needed</v>
      </c>
      <c r="H2144" s="13">
        <f t="shared" si="134"/>
        <v>0</v>
      </c>
      <c r="I2144" s="13" t="str">
        <f t="shared" si="135"/>
        <v>Ok</v>
      </c>
    </row>
    <row r="2145" spans="1:9" x14ac:dyDescent="0.3">
      <c r="A2145" s="13" t="s">
        <v>1166</v>
      </c>
      <c r="B2145" s="13">
        <f>VLOOKUP(A2145,VLookup_Data,4,FALSE)</f>
        <v>117</v>
      </c>
      <c r="C2145" s="13">
        <f>_xlfn.XLOOKUP(A2145,Product_Name,Recorder_Level)</f>
        <v>64</v>
      </c>
      <c r="D2145" s="13">
        <f>IF(B2145&lt;=C2145,C2145-B2145,0)</f>
        <v>0</v>
      </c>
      <c r="E2145" s="13">
        <f t="shared" si="132"/>
        <v>0</v>
      </c>
      <c r="F2145" s="13">
        <f t="shared" si="133"/>
        <v>0</v>
      </c>
      <c r="G2145" s="13" t="str">
        <f>IF(B2145&lt;=C2145,C2145-B2145,"No Order Needed")</f>
        <v>No Order Needed</v>
      </c>
      <c r="H2145" s="13">
        <f t="shared" si="134"/>
        <v>0</v>
      </c>
      <c r="I2145" s="13" t="str">
        <f t="shared" si="135"/>
        <v>Ok</v>
      </c>
    </row>
    <row r="2146" spans="1:9" x14ac:dyDescent="0.3">
      <c r="A2146" s="13" t="s">
        <v>4247</v>
      </c>
      <c r="B2146" s="13">
        <f>VLOOKUP(A2146,VLookup_Data,4,FALSE)</f>
        <v>170</v>
      </c>
      <c r="C2146" s="13">
        <f>_xlfn.XLOOKUP(A2146,Product_Name,Recorder_Level)</f>
        <v>35</v>
      </c>
      <c r="D2146" s="13">
        <f>IF(B2146&lt;=C2146,C2146-B2146,0)</f>
        <v>0</v>
      </c>
      <c r="E2146" s="13">
        <f t="shared" si="132"/>
        <v>0</v>
      </c>
      <c r="F2146" s="13">
        <f t="shared" si="133"/>
        <v>0</v>
      </c>
      <c r="G2146" s="13" t="str">
        <f>IF(B2146&lt;=C2146,C2146-B2146,"No Order Needed")</f>
        <v>No Order Needed</v>
      </c>
      <c r="H2146" s="13">
        <f t="shared" si="134"/>
        <v>0</v>
      </c>
      <c r="I2146" s="13" t="str">
        <f t="shared" si="135"/>
        <v>Ok</v>
      </c>
    </row>
    <row r="2147" spans="1:9" x14ac:dyDescent="0.3">
      <c r="A2147" s="13" t="s">
        <v>4249</v>
      </c>
      <c r="B2147" s="13">
        <f>VLOOKUP(A2147,VLookup_Data,4,FALSE)</f>
        <v>94</v>
      </c>
      <c r="C2147" s="13">
        <f>_xlfn.XLOOKUP(A2147,Product_Name,Recorder_Level)</f>
        <v>60</v>
      </c>
      <c r="D2147" s="13">
        <f>IF(B2147&lt;=C2147,C2147-B2147,0)</f>
        <v>0</v>
      </c>
      <c r="E2147" s="13">
        <f t="shared" si="132"/>
        <v>0</v>
      </c>
      <c r="F2147" s="13">
        <f t="shared" si="133"/>
        <v>0</v>
      </c>
      <c r="G2147" s="13" t="str">
        <f>IF(B2147&lt;=C2147,C2147-B2147,"No Order Needed")</f>
        <v>No Order Needed</v>
      </c>
      <c r="H2147" s="13">
        <f t="shared" si="134"/>
        <v>0</v>
      </c>
      <c r="I2147" s="13" t="str">
        <f t="shared" si="135"/>
        <v>Ok</v>
      </c>
    </row>
    <row r="2148" spans="1:9" x14ac:dyDescent="0.3">
      <c r="A2148" s="13" t="s">
        <v>452</v>
      </c>
      <c r="B2148" s="13">
        <f>VLOOKUP(A2148,VLookup_Data,4,FALSE)</f>
        <v>177</v>
      </c>
      <c r="C2148" s="13">
        <f>_xlfn.XLOOKUP(A2148,Product_Name,Recorder_Level)</f>
        <v>97</v>
      </c>
      <c r="D2148" s="13">
        <f>IF(B2148&lt;=C2148,C2148-B2148,0)</f>
        <v>0</v>
      </c>
      <c r="E2148" s="13">
        <f t="shared" si="132"/>
        <v>0</v>
      </c>
      <c r="F2148" s="13">
        <f t="shared" si="133"/>
        <v>0</v>
      </c>
      <c r="G2148" s="13" t="str">
        <f>IF(B2148&lt;=C2148,C2148-B2148,"No Order Needed")</f>
        <v>No Order Needed</v>
      </c>
      <c r="H2148" s="13">
        <f t="shared" si="134"/>
        <v>0</v>
      </c>
      <c r="I2148" s="13" t="str">
        <f t="shared" si="135"/>
        <v>Ok</v>
      </c>
    </row>
    <row r="2149" spans="1:9" x14ac:dyDescent="0.3">
      <c r="A2149" s="13" t="s">
        <v>541</v>
      </c>
      <c r="B2149" s="13">
        <f>VLOOKUP(A2149,VLookup_Data,4,FALSE)</f>
        <v>112</v>
      </c>
      <c r="C2149" s="13">
        <f>_xlfn.XLOOKUP(A2149,Product_Name,Recorder_Level)</f>
        <v>57</v>
      </c>
      <c r="D2149" s="13">
        <f>IF(B2149&lt;=C2149,C2149-B2149,0)</f>
        <v>0</v>
      </c>
      <c r="E2149" s="13">
        <f t="shared" si="132"/>
        <v>0</v>
      </c>
      <c r="F2149" s="13">
        <f t="shared" si="133"/>
        <v>0</v>
      </c>
      <c r="G2149" s="13" t="str">
        <f>IF(B2149&lt;=C2149,C2149-B2149,"No Order Needed")</f>
        <v>No Order Needed</v>
      </c>
      <c r="H2149" s="13">
        <f t="shared" si="134"/>
        <v>0</v>
      </c>
      <c r="I2149" s="13" t="str">
        <f t="shared" si="135"/>
        <v>Ok</v>
      </c>
    </row>
    <row r="2150" spans="1:9" x14ac:dyDescent="0.3">
      <c r="A2150" s="13" t="s">
        <v>4253</v>
      </c>
      <c r="B2150" s="13">
        <f>VLOOKUP(A2150,VLookup_Data,4,FALSE)</f>
        <v>103</v>
      </c>
      <c r="C2150" s="13">
        <f>_xlfn.XLOOKUP(A2150,Product_Name,Recorder_Level)</f>
        <v>38</v>
      </c>
      <c r="D2150" s="13">
        <f>IF(B2150&lt;=C2150,C2150-B2150,0)</f>
        <v>0</v>
      </c>
      <c r="E2150" s="13">
        <f t="shared" si="132"/>
        <v>0</v>
      </c>
      <c r="F2150" s="13">
        <f t="shared" si="133"/>
        <v>0</v>
      </c>
      <c r="G2150" s="13" t="str">
        <f>IF(B2150&lt;=C2150,C2150-B2150,"No Order Needed")</f>
        <v>No Order Needed</v>
      </c>
      <c r="H2150" s="13">
        <f t="shared" si="134"/>
        <v>0</v>
      </c>
      <c r="I2150" s="13" t="str">
        <f t="shared" si="135"/>
        <v>Ok</v>
      </c>
    </row>
    <row r="2151" spans="1:9" x14ac:dyDescent="0.3">
      <c r="A2151" s="13" t="s">
        <v>4255</v>
      </c>
      <c r="B2151" s="13">
        <f>VLOOKUP(A2151,VLookup_Data,4,FALSE)</f>
        <v>110</v>
      </c>
      <c r="C2151" s="13">
        <f>_xlfn.XLOOKUP(A2151,Product_Name,Recorder_Level)</f>
        <v>37</v>
      </c>
      <c r="D2151" s="13">
        <f>IF(B2151&lt;=C2151,C2151-B2151,0)</f>
        <v>0</v>
      </c>
      <c r="E2151" s="13">
        <f t="shared" si="132"/>
        <v>0</v>
      </c>
      <c r="F2151" s="13">
        <f t="shared" si="133"/>
        <v>0</v>
      </c>
      <c r="G2151" s="13" t="str">
        <f>IF(B2151&lt;=C2151,C2151-B2151,"No Order Needed")</f>
        <v>No Order Needed</v>
      </c>
      <c r="H2151" s="13">
        <f t="shared" si="134"/>
        <v>0</v>
      </c>
      <c r="I2151" s="13" t="str">
        <f t="shared" si="135"/>
        <v>Ok</v>
      </c>
    </row>
    <row r="2152" spans="1:9" x14ac:dyDescent="0.3">
      <c r="A2152" s="13" t="s">
        <v>933</v>
      </c>
      <c r="B2152" s="13">
        <f>VLOOKUP(A2152,VLookup_Data,4,FALSE)</f>
        <v>195</v>
      </c>
      <c r="C2152" s="13">
        <f>_xlfn.XLOOKUP(A2152,Product_Name,Recorder_Level)</f>
        <v>26</v>
      </c>
      <c r="D2152" s="13">
        <f>IF(B2152&lt;=C2152,C2152-B2152,0)</f>
        <v>0</v>
      </c>
      <c r="E2152" s="13">
        <f t="shared" si="132"/>
        <v>0</v>
      </c>
      <c r="F2152" s="13">
        <f t="shared" si="133"/>
        <v>0</v>
      </c>
      <c r="G2152" s="13" t="str">
        <f>IF(B2152&lt;=C2152,C2152-B2152,"No Order Needed")</f>
        <v>No Order Needed</v>
      </c>
      <c r="H2152" s="13">
        <f t="shared" si="134"/>
        <v>0</v>
      </c>
      <c r="I2152" s="13" t="str">
        <f t="shared" si="135"/>
        <v>Ok</v>
      </c>
    </row>
    <row r="2153" spans="1:9" x14ac:dyDescent="0.3">
      <c r="A2153" s="13" t="s">
        <v>7596</v>
      </c>
      <c r="B2153" s="13">
        <f>VLOOKUP(A2153,VLookup_Data,4,FALSE)</f>
        <v>82</v>
      </c>
      <c r="C2153" s="13">
        <f>_xlfn.XLOOKUP(A2153,Product_Name,Recorder_Level)</f>
        <v>29</v>
      </c>
      <c r="D2153" s="13">
        <f>IF(B2153&lt;=C2153,C2153-B2153,0)</f>
        <v>0</v>
      </c>
      <c r="E2153" s="13">
        <f t="shared" si="132"/>
        <v>0</v>
      </c>
      <c r="F2153" s="13">
        <f t="shared" si="133"/>
        <v>0</v>
      </c>
      <c r="G2153" s="13" t="str">
        <f>IF(B2153&lt;=C2153,C2153-B2153,"No Order Needed")</f>
        <v>No Order Needed</v>
      </c>
      <c r="H2153" s="13">
        <f t="shared" si="134"/>
        <v>0</v>
      </c>
      <c r="I2153" s="13" t="str">
        <f t="shared" si="135"/>
        <v>Ok</v>
      </c>
    </row>
    <row r="2154" spans="1:9" x14ac:dyDescent="0.3">
      <c r="A2154" s="13" t="s">
        <v>847</v>
      </c>
      <c r="B2154" s="13">
        <f>VLOOKUP(A2154,VLookup_Data,4,FALSE)</f>
        <v>117</v>
      </c>
      <c r="C2154" s="13">
        <f>_xlfn.XLOOKUP(A2154,Product_Name,Recorder_Level)</f>
        <v>47</v>
      </c>
      <c r="D2154" s="13">
        <f>IF(B2154&lt;=C2154,C2154-B2154,0)</f>
        <v>0</v>
      </c>
      <c r="E2154" s="13">
        <f t="shared" si="132"/>
        <v>0</v>
      </c>
      <c r="F2154" s="13">
        <f t="shared" si="133"/>
        <v>0</v>
      </c>
      <c r="G2154" s="13" t="str">
        <f>IF(B2154&lt;=C2154,C2154-B2154,"No Order Needed")</f>
        <v>No Order Needed</v>
      </c>
      <c r="H2154" s="13">
        <f t="shared" si="134"/>
        <v>0</v>
      </c>
      <c r="I2154" s="13" t="str">
        <f t="shared" si="135"/>
        <v>Ok</v>
      </c>
    </row>
    <row r="2155" spans="1:9" x14ac:dyDescent="0.3">
      <c r="A2155" s="13" t="s">
        <v>4263</v>
      </c>
      <c r="B2155" s="13">
        <f>VLOOKUP(A2155,VLookup_Data,4,FALSE)</f>
        <v>159</v>
      </c>
      <c r="C2155" s="13">
        <f>_xlfn.XLOOKUP(A2155,Product_Name,Recorder_Level)</f>
        <v>99</v>
      </c>
      <c r="D2155" s="13">
        <f>IF(B2155&lt;=C2155,C2155-B2155,0)</f>
        <v>0</v>
      </c>
      <c r="E2155" s="13">
        <f t="shared" si="132"/>
        <v>0</v>
      </c>
      <c r="F2155" s="13">
        <f t="shared" si="133"/>
        <v>0</v>
      </c>
      <c r="G2155" s="13" t="str">
        <f>IF(B2155&lt;=C2155,C2155-B2155,"No Order Needed")</f>
        <v>No Order Needed</v>
      </c>
      <c r="H2155" s="13">
        <f t="shared" si="134"/>
        <v>0</v>
      </c>
      <c r="I2155" s="13" t="str">
        <f t="shared" si="135"/>
        <v>Ok</v>
      </c>
    </row>
    <row r="2156" spans="1:9" x14ac:dyDescent="0.3">
      <c r="A2156" s="13" t="s">
        <v>4265</v>
      </c>
      <c r="B2156" s="13">
        <f>VLOOKUP(A2156,VLookup_Data,4,FALSE)</f>
        <v>122</v>
      </c>
      <c r="C2156" s="13">
        <f>_xlfn.XLOOKUP(A2156,Product_Name,Recorder_Level)</f>
        <v>54</v>
      </c>
      <c r="D2156" s="13">
        <f>IF(B2156&lt;=C2156,C2156-B2156,0)</f>
        <v>0</v>
      </c>
      <c r="E2156" s="13">
        <f t="shared" si="132"/>
        <v>0</v>
      </c>
      <c r="F2156" s="13">
        <f t="shared" si="133"/>
        <v>0</v>
      </c>
      <c r="G2156" s="13" t="str">
        <f>IF(B2156&lt;=C2156,C2156-B2156,"No Order Needed")</f>
        <v>No Order Needed</v>
      </c>
      <c r="H2156" s="13">
        <f t="shared" si="134"/>
        <v>0</v>
      </c>
      <c r="I2156" s="13" t="str">
        <f t="shared" si="135"/>
        <v>Ok</v>
      </c>
    </row>
    <row r="2157" spans="1:9" x14ac:dyDescent="0.3">
      <c r="A2157" s="13" t="s">
        <v>4267</v>
      </c>
      <c r="B2157" s="13">
        <f>VLOOKUP(A2157,VLookup_Data,4,FALSE)</f>
        <v>12</v>
      </c>
      <c r="C2157" s="13">
        <f>_xlfn.XLOOKUP(A2157,Product_Name,Recorder_Level)</f>
        <v>93</v>
      </c>
      <c r="D2157" s="13">
        <f>IF(B2157&lt;=C2157,C2157-B2157,0)</f>
        <v>81</v>
      </c>
      <c r="E2157" s="13">
        <f t="shared" si="132"/>
        <v>81</v>
      </c>
      <c r="F2157" s="13">
        <f t="shared" si="133"/>
        <v>81</v>
      </c>
      <c r="G2157" s="13">
        <f>IF(B2157&lt;=C2157,C2157-B2157,"No Order Needed")</f>
        <v>81</v>
      </c>
      <c r="H2157" s="13">
        <f t="shared" si="134"/>
        <v>91</v>
      </c>
      <c r="I2157" s="13" t="str">
        <f t="shared" si="135"/>
        <v>Reorder</v>
      </c>
    </row>
    <row r="2158" spans="1:9" x14ac:dyDescent="0.3">
      <c r="A2158" s="13" t="s">
        <v>4270</v>
      </c>
      <c r="B2158" s="13">
        <f>VLOOKUP(A2158,VLookup_Data,4,FALSE)</f>
        <v>102</v>
      </c>
      <c r="C2158" s="13">
        <f>_xlfn.XLOOKUP(A2158,Product_Name,Recorder_Level)</f>
        <v>29</v>
      </c>
      <c r="D2158" s="13">
        <f>IF(B2158&lt;=C2158,C2158-B2158,0)</f>
        <v>0</v>
      </c>
      <c r="E2158" s="13">
        <f t="shared" si="132"/>
        <v>0</v>
      </c>
      <c r="F2158" s="13">
        <f t="shared" si="133"/>
        <v>0</v>
      </c>
      <c r="G2158" s="13" t="str">
        <f>IF(B2158&lt;=C2158,C2158-B2158,"No Order Needed")</f>
        <v>No Order Needed</v>
      </c>
      <c r="H2158" s="13">
        <f t="shared" si="134"/>
        <v>0</v>
      </c>
      <c r="I2158" s="13" t="str">
        <f t="shared" si="135"/>
        <v>Ok</v>
      </c>
    </row>
    <row r="2159" spans="1:9" x14ac:dyDescent="0.3">
      <c r="A2159" s="13" t="s">
        <v>5993</v>
      </c>
      <c r="B2159" s="13">
        <f>VLOOKUP(A2159,VLookup_Data,4,FALSE)</f>
        <v>79</v>
      </c>
      <c r="C2159" s="13">
        <f>_xlfn.XLOOKUP(A2159,Product_Name,Recorder_Level)</f>
        <v>56</v>
      </c>
      <c r="D2159" s="13">
        <f>IF(B2159&lt;=C2159,C2159-B2159,0)</f>
        <v>0</v>
      </c>
      <c r="E2159" s="13">
        <f t="shared" si="132"/>
        <v>0</v>
      </c>
      <c r="F2159" s="13">
        <f t="shared" si="133"/>
        <v>0</v>
      </c>
      <c r="G2159" s="13" t="str">
        <f>IF(B2159&lt;=C2159,C2159-B2159,"No Order Needed")</f>
        <v>No Order Needed</v>
      </c>
      <c r="H2159" s="13">
        <f t="shared" si="134"/>
        <v>0</v>
      </c>
      <c r="I2159" s="13" t="str">
        <f t="shared" si="135"/>
        <v>Ok</v>
      </c>
    </row>
    <row r="2160" spans="1:9" x14ac:dyDescent="0.3">
      <c r="A2160" s="13" t="s">
        <v>3882</v>
      </c>
      <c r="B2160" s="13">
        <f>VLOOKUP(A2160,VLookup_Data,4,FALSE)</f>
        <v>47</v>
      </c>
      <c r="C2160" s="13">
        <f>_xlfn.XLOOKUP(A2160,Product_Name,Recorder_Level)</f>
        <v>45</v>
      </c>
      <c r="D2160" s="13">
        <f>IF(B2160&lt;=C2160,C2160-B2160,0)</f>
        <v>0</v>
      </c>
      <c r="E2160" s="13">
        <f t="shared" si="132"/>
        <v>0</v>
      </c>
      <c r="F2160" s="13">
        <f t="shared" si="133"/>
        <v>0</v>
      </c>
      <c r="G2160" s="13" t="str">
        <f>IF(B2160&lt;=C2160,C2160-B2160,"No Order Needed")</f>
        <v>No Order Needed</v>
      </c>
      <c r="H2160" s="13">
        <f t="shared" si="134"/>
        <v>8</v>
      </c>
      <c r="I2160" s="13" t="str">
        <f t="shared" si="135"/>
        <v>Ok</v>
      </c>
    </row>
    <row r="2161" spans="1:9" x14ac:dyDescent="0.3">
      <c r="A2161" s="13" t="s">
        <v>3127</v>
      </c>
      <c r="B2161" s="13">
        <f>VLOOKUP(A2161,VLookup_Data,4,FALSE)</f>
        <v>10</v>
      </c>
      <c r="C2161" s="13">
        <f>_xlfn.XLOOKUP(A2161,Product_Name,Recorder_Level)</f>
        <v>84</v>
      </c>
      <c r="D2161" s="13">
        <f>IF(B2161&lt;=C2161,C2161-B2161,0)</f>
        <v>74</v>
      </c>
      <c r="E2161" s="13">
        <f t="shared" si="132"/>
        <v>74</v>
      </c>
      <c r="F2161" s="13">
        <f t="shared" si="133"/>
        <v>74</v>
      </c>
      <c r="G2161" s="13">
        <f>IF(B2161&lt;=C2161,C2161-B2161,"No Order Needed")</f>
        <v>74</v>
      </c>
      <c r="H2161" s="13">
        <f t="shared" si="134"/>
        <v>84</v>
      </c>
      <c r="I2161" s="13" t="str">
        <f t="shared" si="135"/>
        <v>Reorder</v>
      </c>
    </row>
    <row r="2162" spans="1:9" x14ac:dyDescent="0.3">
      <c r="A2162" s="13" t="s">
        <v>2951</v>
      </c>
      <c r="B2162" s="13">
        <f>VLOOKUP(A2162,VLookup_Data,4,FALSE)</f>
        <v>17</v>
      </c>
      <c r="C2162" s="13">
        <f>_xlfn.XLOOKUP(A2162,Product_Name,Recorder_Level)</f>
        <v>66</v>
      </c>
      <c r="D2162" s="13">
        <f>IF(B2162&lt;=C2162,C2162-B2162,0)</f>
        <v>49</v>
      </c>
      <c r="E2162" s="13">
        <f t="shared" si="132"/>
        <v>49</v>
      </c>
      <c r="F2162" s="13">
        <f t="shared" si="133"/>
        <v>49</v>
      </c>
      <c r="G2162" s="13">
        <f>IF(B2162&lt;=C2162,C2162-B2162,"No Order Needed")</f>
        <v>49</v>
      </c>
      <c r="H2162" s="13">
        <f t="shared" si="134"/>
        <v>59</v>
      </c>
      <c r="I2162" s="13" t="str">
        <f t="shared" si="135"/>
        <v>Reorder</v>
      </c>
    </row>
    <row r="2163" spans="1:9" x14ac:dyDescent="0.3">
      <c r="A2163" s="13" t="s">
        <v>4279</v>
      </c>
      <c r="B2163" s="13">
        <f>VLOOKUP(A2163,VLookup_Data,4,FALSE)</f>
        <v>148</v>
      </c>
      <c r="C2163" s="13">
        <f>_xlfn.XLOOKUP(A2163,Product_Name,Recorder_Level)</f>
        <v>90</v>
      </c>
      <c r="D2163" s="13">
        <f>IF(B2163&lt;=C2163,C2163-B2163,0)</f>
        <v>0</v>
      </c>
      <c r="E2163" s="13">
        <f t="shared" si="132"/>
        <v>0</v>
      </c>
      <c r="F2163" s="13">
        <f t="shared" si="133"/>
        <v>0</v>
      </c>
      <c r="G2163" s="13" t="str">
        <f>IF(B2163&lt;=C2163,C2163-B2163,"No Order Needed")</f>
        <v>No Order Needed</v>
      </c>
      <c r="H2163" s="13">
        <f t="shared" si="134"/>
        <v>0</v>
      </c>
      <c r="I2163" s="13" t="str">
        <f t="shared" si="135"/>
        <v>Ok</v>
      </c>
    </row>
    <row r="2164" spans="1:9" x14ac:dyDescent="0.3">
      <c r="A2164" s="13" t="s">
        <v>2900</v>
      </c>
      <c r="B2164" s="13">
        <f>VLOOKUP(A2164,VLookup_Data,4,FALSE)</f>
        <v>75</v>
      </c>
      <c r="C2164" s="13">
        <f>_xlfn.XLOOKUP(A2164,Product_Name,Recorder_Level)</f>
        <v>88</v>
      </c>
      <c r="D2164" s="13">
        <f>IF(B2164&lt;=C2164,C2164-B2164,0)</f>
        <v>13</v>
      </c>
      <c r="E2164" s="13">
        <f t="shared" si="132"/>
        <v>13</v>
      </c>
      <c r="F2164" s="13">
        <f t="shared" si="133"/>
        <v>13</v>
      </c>
      <c r="G2164" s="13">
        <f>IF(B2164&lt;=C2164,C2164-B2164,"No Order Needed")</f>
        <v>13</v>
      </c>
      <c r="H2164" s="13">
        <f t="shared" si="134"/>
        <v>23</v>
      </c>
      <c r="I2164" s="13" t="str">
        <f t="shared" si="135"/>
        <v>Reorder</v>
      </c>
    </row>
    <row r="2165" spans="1:9" x14ac:dyDescent="0.3">
      <c r="A2165" s="13" t="s">
        <v>7597</v>
      </c>
      <c r="B2165" s="13">
        <f>VLOOKUP(A2165,VLookup_Data,4,FALSE)</f>
        <v>189</v>
      </c>
      <c r="C2165" s="13">
        <f>_xlfn.XLOOKUP(A2165,Product_Name,Recorder_Level)</f>
        <v>23</v>
      </c>
      <c r="D2165" s="13">
        <f>IF(B2165&lt;=C2165,C2165-B2165,0)</f>
        <v>0</v>
      </c>
      <c r="E2165" s="13">
        <f t="shared" si="132"/>
        <v>0</v>
      </c>
      <c r="F2165" s="13">
        <f t="shared" si="133"/>
        <v>0</v>
      </c>
      <c r="G2165" s="13" t="str">
        <f>IF(B2165&lt;=C2165,C2165-B2165,"No Order Needed")</f>
        <v>No Order Needed</v>
      </c>
      <c r="H2165" s="13">
        <f t="shared" si="134"/>
        <v>0</v>
      </c>
      <c r="I2165" s="13" t="str">
        <f t="shared" si="135"/>
        <v>Ok</v>
      </c>
    </row>
    <row r="2166" spans="1:9" x14ac:dyDescent="0.3">
      <c r="A2166" s="13" t="s">
        <v>4284</v>
      </c>
      <c r="B2166" s="13">
        <f>VLOOKUP(A2166,VLookup_Data,4,FALSE)</f>
        <v>80</v>
      </c>
      <c r="C2166" s="13">
        <f>_xlfn.XLOOKUP(A2166,Product_Name,Recorder_Level)</f>
        <v>75</v>
      </c>
      <c r="D2166" s="13">
        <f>IF(B2166&lt;=C2166,C2166-B2166,0)</f>
        <v>0</v>
      </c>
      <c r="E2166" s="13">
        <f t="shared" si="132"/>
        <v>0</v>
      </c>
      <c r="F2166" s="13">
        <f t="shared" si="133"/>
        <v>0</v>
      </c>
      <c r="G2166" s="13" t="str">
        <f>IF(B2166&lt;=C2166,C2166-B2166,"No Order Needed")</f>
        <v>No Order Needed</v>
      </c>
      <c r="H2166" s="13">
        <f t="shared" si="134"/>
        <v>5</v>
      </c>
      <c r="I2166" s="13" t="str">
        <f t="shared" si="135"/>
        <v>Ok</v>
      </c>
    </row>
    <row r="2167" spans="1:9" x14ac:dyDescent="0.3">
      <c r="A2167" s="13" t="s">
        <v>1382</v>
      </c>
      <c r="B2167" s="13">
        <f>VLOOKUP(A2167,VLookup_Data,4,FALSE)</f>
        <v>34</v>
      </c>
      <c r="C2167" s="13">
        <f>_xlfn.XLOOKUP(A2167,Product_Name,Recorder_Level)</f>
        <v>71</v>
      </c>
      <c r="D2167" s="13">
        <f>IF(B2167&lt;=C2167,C2167-B2167,0)</f>
        <v>37</v>
      </c>
      <c r="E2167" s="13">
        <f t="shared" si="132"/>
        <v>37</v>
      </c>
      <c r="F2167" s="13">
        <f t="shared" si="133"/>
        <v>37</v>
      </c>
      <c r="G2167" s="13">
        <f>IF(B2167&lt;=C2167,C2167-B2167,"No Order Needed")</f>
        <v>37</v>
      </c>
      <c r="H2167" s="13">
        <f t="shared" si="134"/>
        <v>47</v>
      </c>
      <c r="I2167" s="13" t="str">
        <f t="shared" si="135"/>
        <v>Reorder</v>
      </c>
    </row>
    <row r="2168" spans="1:9" x14ac:dyDescent="0.3">
      <c r="A2168" s="13" t="s">
        <v>681</v>
      </c>
      <c r="B2168" s="13">
        <f>VLOOKUP(A2168,VLookup_Data,4,FALSE)</f>
        <v>119</v>
      </c>
      <c r="C2168" s="13">
        <f>_xlfn.XLOOKUP(A2168,Product_Name,Recorder_Level)</f>
        <v>92</v>
      </c>
      <c r="D2168" s="13">
        <f>IF(B2168&lt;=C2168,C2168-B2168,0)</f>
        <v>0</v>
      </c>
      <c r="E2168" s="13">
        <f t="shared" si="132"/>
        <v>0</v>
      </c>
      <c r="F2168" s="13">
        <f t="shared" si="133"/>
        <v>0</v>
      </c>
      <c r="G2168" s="13" t="str">
        <f>IF(B2168&lt;=C2168,C2168-B2168,"No Order Needed")</f>
        <v>No Order Needed</v>
      </c>
      <c r="H2168" s="13">
        <f t="shared" si="134"/>
        <v>0</v>
      </c>
      <c r="I2168" s="13" t="str">
        <f t="shared" si="135"/>
        <v>Ok</v>
      </c>
    </row>
    <row r="2169" spans="1:9" x14ac:dyDescent="0.3">
      <c r="A2169" s="13" t="s">
        <v>4291</v>
      </c>
      <c r="B2169" s="13">
        <f>VLOOKUP(A2169,VLookup_Data,4,FALSE)</f>
        <v>175</v>
      </c>
      <c r="C2169" s="13">
        <f>_xlfn.XLOOKUP(A2169,Product_Name,Recorder_Level)</f>
        <v>50</v>
      </c>
      <c r="D2169" s="13">
        <f>IF(B2169&lt;=C2169,C2169-B2169,0)</f>
        <v>0</v>
      </c>
      <c r="E2169" s="13">
        <f t="shared" si="132"/>
        <v>0</v>
      </c>
      <c r="F2169" s="13">
        <f t="shared" si="133"/>
        <v>0</v>
      </c>
      <c r="G2169" s="13" t="str">
        <f>IF(B2169&lt;=C2169,C2169-B2169,"No Order Needed")</f>
        <v>No Order Needed</v>
      </c>
      <c r="H2169" s="13">
        <f t="shared" si="134"/>
        <v>0</v>
      </c>
      <c r="I2169" s="13" t="str">
        <f t="shared" si="135"/>
        <v>Ok</v>
      </c>
    </row>
    <row r="2170" spans="1:9" x14ac:dyDescent="0.3">
      <c r="A2170" s="13" t="s">
        <v>1070</v>
      </c>
      <c r="B2170" s="13">
        <f>VLOOKUP(A2170,VLookup_Data,4,FALSE)</f>
        <v>176</v>
      </c>
      <c r="C2170" s="13">
        <f>_xlfn.XLOOKUP(A2170,Product_Name,Recorder_Level)</f>
        <v>98</v>
      </c>
      <c r="D2170" s="13">
        <f>IF(B2170&lt;=C2170,C2170-B2170,0)</f>
        <v>0</v>
      </c>
      <c r="E2170" s="13">
        <f t="shared" si="132"/>
        <v>0</v>
      </c>
      <c r="F2170" s="13">
        <f t="shared" si="133"/>
        <v>0</v>
      </c>
      <c r="G2170" s="13" t="str">
        <f>IF(B2170&lt;=C2170,C2170-B2170,"No Order Needed")</f>
        <v>No Order Needed</v>
      </c>
      <c r="H2170" s="13">
        <f t="shared" si="134"/>
        <v>0</v>
      </c>
      <c r="I2170" s="13" t="str">
        <f t="shared" si="135"/>
        <v>Ok</v>
      </c>
    </row>
    <row r="2171" spans="1:9" x14ac:dyDescent="0.3">
      <c r="A2171" s="13" t="s">
        <v>611</v>
      </c>
      <c r="B2171" s="13">
        <f>VLOOKUP(A2171,VLookup_Data,4,FALSE)</f>
        <v>97</v>
      </c>
      <c r="C2171" s="13">
        <f>_xlfn.XLOOKUP(A2171,Product_Name,Recorder_Level)</f>
        <v>0</v>
      </c>
      <c r="D2171" s="13">
        <f>IF(B2171&lt;=C2171,C2171-B2171,0)</f>
        <v>0</v>
      </c>
      <c r="E2171" s="13">
        <f t="shared" si="132"/>
        <v>0</v>
      </c>
      <c r="F2171" s="13">
        <f t="shared" si="133"/>
        <v>0</v>
      </c>
      <c r="G2171" s="13" t="str">
        <f>IF(B2171&lt;=C2171,C2171-B2171,"No Order Needed")</f>
        <v>No Order Needed</v>
      </c>
      <c r="H2171" s="13">
        <f t="shared" si="134"/>
        <v>0</v>
      </c>
      <c r="I2171" s="13" t="str">
        <f t="shared" si="135"/>
        <v>Ok</v>
      </c>
    </row>
    <row r="2172" spans="1:9" x14ac:dyDescent="0.3">
      <c r="A2172" s="13" t="s">
        <v>2853</v>
      </c>
      <c r="B2172" s="13">
        <f>VLOOKUP(A2172,VLookup_Data,4,FALSE)</f>
        <v>89</v>
      </c>
      <c r="C2172" s="13">
        <f>_xlfn.XLOOKUP(A2172,Product_Name,Recorder_Level)</f>
        <v>77</v>
      </c>
      <c r="D2172" s="13">
        <f>IF(B2172&lt;=C2172,C2172-B2172,0)</f>
        <v>0</v>
      </c>
      <c r="E2172" s="13">
        <f t="shared" si="132"/>
        <v>0</v>
      </c>
      <c r="F2172" s="13">
        <f t="shared" si="133"/>
        <v>0</v>
      </c>
      <c r="G2172" s="13" t="str">
        <f>IF(B2172&lt;=C2172,C2172-B2172,"No Order Needed")</f>
        <v>No Order Needed</v>
      </c>
      <c r="H2172" s="13">
        <f t="shared" si="134"/>
        <v>0</v>
      </c>
      <c r="I2172" s="13" t="str">
        <f t="shared" si="135"/>
        <v>Ok</v>
      </c>
    </row>
    <row r="2173" spans="1:9" x14ac:dyDescent="0.3">
      <c r="A2173" s="13" t="s">
        <v>4301</v>
      </c>
      <c r="B2173" s="13">
        <f>VLOOKUP(A2173,VLookup_Data,4,FALSE)</f>
        <v>138</v>
      </c>
      <c r="C2173" s="13">
        <f>_xlfn.XLOOKUP(A2173,Product_Name,Recorder_Level)</f>
        <v>95</v>
      </c>
      <c r="D2173" s="13">
        <f>IF(B2173&lt;=C2173,C2173-B2173,0)</f>
        <v>0</v>
      </c>
      <c r="E2173" s="13">
        <f t="shared" si="132"/>
        <v>0</v>
      </c>
      <c r="F2173" s="13">
        <f t="shared" si="133"/>
        <v>0</v>
      </c>
      <c r="G2173" s="13" t="str">
        <f>IF(B2173&lt;=C2173,C2173-B2173,"No Order Needed")</f>
        <v>No Order Needed</v>
      </c>
      <c r="H2173" s="13">
        <f t="shared" si="134"/>
        <v>0</v>
      </c>
      <c r="I2173" s="13" t="str">
        <f t="shared" si="135"/>
        <v>Ok</v>
      </c>
    </row>
    <row r="2174" spans="1:9" x14ac:dyDescent="0.3">
      <c r="A2174" s="13" t="s">
        <v>4303</v>
      </c>
      <c r="B2174" s="13">
        <f>VLOOKUP(A2174,VLookup_Data,4,FALSE)</f>
        <v>139</v>
      </c>
      <c r="C2174" s="13">
        <f>_xlfn.XLOOKUP(A2174,Product_Name,Recorder_Level)</f>
        <v>93</v>
      </c>
      <c r="D2174" s="13">
        <f>IF(B2174&lt;=C2174,C2174-B2174,0)</f>
        <v>0</v>
      </c>
      <c r="E2174" s="13">
        <f t="shared" si="132"/>
        <v>0</v>
      </c>
      <c r="F2174" s="13">
        <f t="shared" si="133"/>
        <v>0</v>
      </c>
      <c r="G2174" s="13" t="str">
        <f>IF(B2174&lt;=C2174,C2174-B2174,"No Order Needed")</f>
        <v>No Order Needed</v>
      </c>
      <c r="H2174" s="13">
        <f t="shared" si="134"/>
        <v>0</v>
      </c>
      <c r="I2174" s="13" t="str">
        <f t="shared" si="135"/>
        <v>Ok</v>
      </c>
    </row>
    <row r="2175" spans="1:9" x14ac:dyDescent="0.3">
      <c r="A2175" s="13" t="s">
        <v>2454</v>
      </c>
      <c r="B2175" s="13">
        <f>VLOOKUP(A2175,VLookup_Data,4,FALSE)</f>
        <v>169</v>
      </c>
      <c r="C2175" s="13">
        <f>_xlfn.XLOOKUP(A2175,Product_Name,Recorder_Level)</f>
        <v>44</v>
      </c>
      <c r="D2175" s="13">
        <f>IF(B2175&lt;=C2175,C2175-B2175,0)</f>
        <v>0</v>
      </c>
      <c r="E2175" s="13">
        <f t="shared" si="132"/>
        <v>0</v>
      </c>
      <c r="F2175" s="13">
        <f t="shared" si="133"/>
        <v>0</v>
      </c>
      <c r="G2175" s="13" t="str">
        <f>IF(B2175&lt;=C2175,C2175-B2175,"No Order Needed")</f>
        <v>No Order Needed</v>
      </c>
      <c r="H2175" s="13">
        <f t="shared" si="134"/>
        <v>0</v>
      </c>
      <c r="I2175" s="13" t="str">
        <f t="shared" si="135"/>
        <v>Ok</v>
      </c>
    </row>
    <row r="2176" spans="1:9" x14ac:dyDescent="0.3">
      <c r="A2176" s="13" t="s">
        <v>1976</v>
      </c>
      <c r="B2176" s="13">
        <f>VLOOKUP(A2176,VLookup_Data,4,FALSE)</f>
        <v>27</v>
      </c>
      <c r="C2176" s="13">
        <f>_xlfn.XLOOKUP(A2176,Product_Name,Recorder_Level)</f>
        <v>88</v>
      </c>
      <c r="D2176" s="13">
        <f>IF(B2176&lt;=C2176,C2176-B2176,0)</f>
        <v>61</v>
      </c>
      <c r="E2176" s="13">
        <f t="shared" si="132"/>
        <v>61</v>
      </c>
      <c r="F2176" s="13">
        <f t="shared" si="133"/>
        <v>61</v>
      </c>
      <c r="G2176" s="13">
        <f>IF(B2176&lt;=C2176,C2176-B2176,"No Order Needed")</f>
        <v>61</v>
      </c>
      <c r="H2176" s="13">
        <f t="shared" si="134"/>
        <v>71</v>
      </c>
      <c r="I2176" s="13" t="str">
        <f t="shared" si="135"/>
        <v>Reorder</v>
      </c>
    </row>
    <row r="2177" spans="1:9" x14ac:dyDescent="0.3">
      <c r="A2177" s="13" t="s">
        <v>4309</v>
      </c>
      <c r="B2177" s="13">
        <f>VLOOKUP(A2177,VLookup_Data,4,FALSE)</f>
        <v>0</v>
      </c>
      <c r="C2177" s="13">
        <f>_xlfn.XLOOKUP(A2177,Product_Name,Recorder_Level)</f>
        <v>61</v>
      </c>
      <c r="D2177" s="13">
        <f>IF(B2177&lt;=C2177,C2177-B2177,0)</f>
        <v>61</v>
      </c>
      <c r="E2177" s="13">
        <f t="shared" si="132"/>
        <v>61</v>
      </c>
      <c r="F2177" s="13">
        <f t="shared" si="133"/>
        <v>61</v>
      </c>
      <c r="G2177" s="13">
        <f>IF(B2177&lt;=C2177,C2177-B2177,"No Order Needed")</f>
        <v>61</v>
      </c>
      <c r="H2177" s="13">
        <f t="shared" si="134"/>
        <v>71</v>
      </c>
      <c r="I2177" s="13" t="str">
        <f t="shared" si="135"/>
        <v>Urgent</v>
      </c>
    </row>
    <row r="2178" spans="1:9" x14ac:dyDescent="0.3">
      <c r="A2178" s="13" t="s">
        <v>4311</v>
      </c>
      <c r="B2178" s="13">
        <f>VLOOKUP(A2178,VLookup_Data,4,FALSE)</f>
        <v>145</v>
      </c>
      <c r="C2178" s="13">
        <f>_xlfn.XLOOKUP(A2178,Product_Name,Recorder_Level)</f>
        <v>86</v>
      </c>
      <c r="D2178" s="13">
        <f>IF(B2178&lt;=C2178,C2178-B2178,0)</f>
        <v>0</v>
      </c>
      <c r="E2178" s="13">
        <f t="shared" si="132"/>
        <v>0</v>
      </c>
      <c r="F2178" s="13">
        <f t="shared" si="133"/>
        <v>0</v>
      </c>
      <c r="G2178" s="13" t="str">
        <f>IF(B2178&lt;=C2178,C2178-B2178,"No Order Needed")</f>
        <v>No Order Needed</v>
      </c>
      <c r="H2178" s="13">
        <f t="shared" si="134"/>
        <v>0</v>
      </c>
      <c r="I2178" s="13" t="str">
        <f t="shared" si="135"/>
        <v>Ok</v>
      </c>
    </row>
    <row r="2179" spans="1:9" x14ac:dyDescent="0.3">
      <c r="A2179" s="13" t="s">
        <v>4313</v>
      </c>
      <c r="B2179" s="13">
        <f>VLOOKUP(A2179,VLookup_Data,4,FALSE)</f>
        <v>0</v>
      </c>
      <c r="C2179" s="13">
        <f>_xlfn.XLOOKUP(A2179,Product_Name,Recorder_Level)</f>
        <v>74</v>
      </c>
      <c r="D2179" s="13">
        <f>IF(B2179&lt;=C2179,C2179-B2179,0)</f>
        <v>74</v>
      </c>
      <c r="E2179" s="13">
        <f t="shared" ref="E2179:E2242" si="136">IF(C2179-B2179&gt;0,C2179-B2179,0)</f>
        <v>74</v>
      </c>
      <c r="F2179" s="13">
        <f t="shared" ref="F2179:F2242" si="137">MAX(C2179-B2179,0)</f>
        <v>74</v>
      </c>
      <c r="G2179" s="13">
        <f>IF(B2179&lt;=C2179,C2179-B2179,"No Order Needed")</f>
        <v>74</v>
      </c>
      <c r="H2179" s="13">
        <f t="shared" ref="H2179:H2242" si="138">MAX((C2179-B2179)+10,0)</f>
        <v>84</v>
      </c>
      <c r="I2179" s="13" t="str">
        <f t="shared" ref="I2179:I2242" si="139">IF(B2179=0,"Urgent",IF(B2179&lt;=C2179,"Reorder","Ok"))</f>
        <v>Urgent</v>
      </c>
    </row>
    <row r="2180" spans="1:9" x14ac:dyDescent="0.3">
      <c r="A2180" s="13" t="s">
        <v>4316</v>
      </c>
      <c r="B2180" s="13">
        <f>VLOOKUP(A2180,VLookup_Data,4,FALSE)</f>
        <v>23</v>
      </c>
      <c r="C2180" s="13">
        <f>_xlfn.XLOOKUP(A2180,Product_Name,Recorder_Level)</f>
        <v>91</v>
      </c>
      <c r="D2180" s="13">
        <f>IF(B2180&lt;=C2180,C2180-B2180,0)</f>
        <v>68</v>
      </c>
      <c r="E2180" s="13">
        <f t="shared" si="136"/>
        <v>68</v>
      </c>
      <c r="F2180" s="13">
        <f t="shared" si="137"/>
        <v>68</v>
      </c>
      <c r="G2180" s="13">
        <f>IF(B2180&lt;=C2180,C2180-B2180,"No Order Needed")</f>
        <v>68</v>
      </c>
      <c r="H2180" s="13">
        <f t="shared" si="138"/>
        <v>78</v>
      </c>
      <c r="I2180" s="13" t="str">
        <f t="shared" si="139"/>
        <v>Reorder</v>
      </c>
    </row>
    <row r="2181" spans="1:9" x14ac:dyDescent="0.3">
      <c r="A2181" s="13" t="s">
        <v>3490</v>
      </c>
      <c r="B2181" s="13">
        <f>VLOOKUP(A2181,VLookup_Data,4,FALSE)</f>
        <v>93</v>
      </c>
      <c r="C2181" s="13">
        <f>_xlfn.XLOOKUP(A2181,Product_Name,Recorder_Level)</f>
        <v>0</v>
      </c>
      <c r="D2181" s="13">
        <f>IF(B2181&lt;=C2181,C2181-B2181,0)</f>
        <v>0</v>
      </c>
      <c r="E2181" s="13">
        <f t="shared" si="136"/>
        <v>0</v>
      </c>
      <c r="F2181" s="13">
        <f t="shared" si="137"/>
        <v>0</v>
      </c>
      <c r="G2181" s="13" t="str">
        <f>IF(B2181&lt;=C2181,C2181-B2181,"No Order Needed")</f>
        <v>No Order Needed</v>
      </c>
      <c r="H2181" s="13">
        <f t="shared" si="138"/>
        <v>0</v>
      </c>
      <c r="I2181" s="13" t="str">
        <f t="shared" si="139"/>
        <v>Ok</v>
      </c>
    </row>
    <row r="2182" spans="1:9" x14ac:dyDescent="0.3">
      <c r="A2182" s="13" t="s">
        <v>4320</v>
      </c>
      <c r="B2182" s="13">
        <f>VLOOKUP(A2182,VLookup_Data,4,FALSE)</f>
        <v>197</v>
      </c>
      <c r="C2182" s="13">
        <f>_xlfn.XLOOKUP(A2182,Product_Name,Recorder_Level)</f>
        <v>88</v>
      </c>
      <c r="D2182" s="13">
        <f>IF(B2182&lt;=C2182,C2182-B2182,0)</f>
        <v>0</v>
      </c>
      <c r="E2182" s="13">
        <f t="shared" si="136"/>
        <v>0</v>
      </c>
      <c r="F2182" s="13">
        <f t="shared" si="137"/>
        <v>0</v>
      </c>
      <c r="G2182" s="13" t="str">
        <f>IF(B2182&lt;=C2182,C2182-B2182,"No Order Needed")</f>
        <v>No Order Needed</v>
      </c>
      <c r="H2182" s="13">
        <f t="shared" si="138"/>
        <v>0</v>
      </c>
      <c r="I2182" s="13" t="str">
        <f t="shared" si="139"/>
        <v>Ok</v>
      </c>
    </row>
    <row r="2183" spans="1:9" x14ac:dyDescent="0.3">
      <c r="A2183" s="13" t="s">
        <v>7514</v>
      </c>
      <c r="B2183" s="13">
        <f>VLOOKUP(A2183,VLookup_Data,4,FALSE)</f>
        <v>0</v>
      </c>
      <c r="C2183" s="13">
        <f>_xlfn.XLOOKUP(A2183,Product_Name,Recorder_Level)</f>
        <v>64</v>
      </c>
      <c r="D2183" s="13">
        <f>IF(B2183&lt;=C2183,C2183-B2183,0)</f>
        <v>64</v>
      </c>
      <c r="E2183" s="13">
        <f t="shared" si="136"/>
        <v>64</v>
      </c>
      <c r="F2183" s="13">
        <f t="shared" si="137"/>
        <v>64</v>
      </c>
      <c r="G2183" s="13">
        <f>IF(B2183&lt;=C2183,C2183-B2183,"No Order Needed")</f>
        <v>64</v>
      </c>
      <c r="H2183" s="13">
        <f t="shared" si="138"/>
        <v>74</v>
      </c>
      <c r="I2183" s="13" t="str">
        <f t="shared" si="139"/>
        <v>Urgent</v>
      </c>
    </row>
    <row r="2184" spans="1:9" x14ac:dyDescent="0.3">
      <c r="A2184" s="13" t="s">
        <v>7598</v>
      </c>
      <c r="B2184" s="13">
        <f>VLOOKUP(A2184,VLookup_Data,4,FALSE)</f>
        <v>116</v>
      </c>
      <c r="C2184" s="13">
        <f>_xlfn.XLOOKUP(A2184,Product_Name,Recorder_Level)</f>
        <v>52</v>
      </c>
      <c r="D2184" s="13">
        <f>IF(B2184&lt;=C2184,C2184-B2184,0)</f>
        <v>0</v>
      </c>
      <c r="E2184" s="13">
        <f t="shared" si="136"/>
        <v>0</v>
      </c>
      <c r="F2184" s="13">
        <f t="shared" si="137"/>
        <v>0</v>
      </c>
      <c r="G2184" s="13" t="str">
        <f>IF(B2184&lt;=C2184,C2184-B2184,"No Order Needed")</f>
        <v>No Order Needed</v>
      </c>
      <c r="H2184" s="13">
        <f t="shared" si="138"/>
        <v>0</v>
      </c>
      <c r="I2184" s="13" t="str">
        <f t="shared" si="139"/>
        <v>Ok</v>
      </c>
    </row>
    <row r="2185" spans="1:9" x14ac:dyDescent="0.3">
      <c r="A2185" s="13" t="s">
        <v>4328</v>
      </c>
      <c r="B2185" s="13">
        <f>VLOOKUP(A2185,VLookup_Data,4,FALSE)</f>
        <v>133</v>
      </c>
      <c r="C2185" s="13">
        <f>_xlfn.XLOOKUP(A2185,Product_Name,Recorder_Level)</f>
        <v>91</v>
      </c>
      <c r="D2185" s="13">
        <f>IF(B2185&lt;=C2185,C2185-B2185,0)</f>
        <v>0</v>
      </c>
      <c r="E2185" s="13">
        <f t="shared" si="136"/>
        <v>0</v>
      </c>
      <c r="F2185" s="13">
        <f t="shared" si="137"/>
        <v>0</v>
      </c>
      <c r="G2185" s="13" t="str">
        <f>IF(B2185&lt;=C2185,C2185-B2185,"No Order Needed")</f>
        <v>No Order Needed</v>
      </c>
      <c r="H2185" s="13">
        <f t="shared" si="138"/>
        <v>0</v>
      </c>
      <c r="I2185" s="13" t="str">
        <f t="shared" si="139"/>
        <v>Ok</v>
      </c>
    </row>
    <row r="2186" spans="1:9" x14ac:dyDescent="0.3">
      <c r="A2186" s="13" t="s">
        <v>4330</v>
      </c>
      <c r="B2186" s="13">
        <f>VLOOKUP(A2186,VLookup_Data,4,FALSE)</f>
        <v>15</v>
      </c>
      <c r="C2186" s="13">
        <f>_xlfn.XLOOKUP(A2186,Product_Name,Recorder_Level)</f>
        <v>62</v>
      </c>
      <c r="D2186" s="13">
        <f>IF(B2186&lt;=C2186,C2186-B2186,0)</f>
        <v>47</v>
      </c>
      <c r="E2186" s="13">
        <f t="shared" si="136"/>
        <v>47</v>
      </c>
      <c r="F2186" s="13">
        <f t="shared" si="137"/>
        <v>47</v>
      </c>
      <c r="G2186" s="13">
        <f>IF(B2186&lt;=C2186,C2186-B2186,"No Order Needed")</f>
        <v>47</v>
      </c>
      <c r="H2186" s="13">
        <f t="shared" si="138"/>
        <v>57</v>
      </c>
      <c r="I2186" s="13" t="str">
        <f t="shared" si="139"/>
        <v>Reorder</v>
      </c>
    </row>
    <row r="2187" spans="1:9" x14ac:dyDescent="0.3">
      <c r="A2187" s="13" t="s">
        <v>4332</v>
      </c>
      <c r="B2187" s="13">
        <f>VLOOKUP(A2187,VLookup_Data,4,FALSE)</f>
        <v>80</v>
      </c>
      <c r="C2187" s="13">
        <f>_xlfn.XLOOKUP(A2187,Product_Name,Recorder_Level)</f>
        <v>0</v>
      </c>
      <c r="D2187" s="13">
        <f>IF(B2187&lt;=C2187,C2187-B2187,0)</f>
        <v>0</v>
      </c>
      <c r="E2187" s="13">
        <f t="shared" si="136"/>
        <v>0</v>
      </c>
      <c r="F2187" s="13">
        <f t="shared" si="137"/>
        <v>0</v>
      </c>
      <c r="G2187" s="13" t="str">
        <f>IF(B2187&lt;=C2187,C2187-B2187,"No Order Needed")</f>
        <v>No Order Needed</v>
      </c>
      <c r="H2187" s="13">
        <f t="shared" si="138"/>
        <v>0</v>
      </c>
      <c r="I2187" s="13" t="str">
        <f t="shared" si="139"/>
        <v>Ok</v>
      </c>
    </row>
    <row r="2188" spans="1:9" x14ac:dyDescent="0.3">
      <c r="A2188" s="13" t="s">
        <v>4335</v>
      </c>
      <c r="B2188" s="13">
        <f>VLOOKUP(A2188,VLookup_Data,4,FALSE)</f>
        <v>88</v>
      </c>
      <c r="C2188" s="13">
        <f>_xlfn.XLOOKUP(A2188,Product_Name,Recorder_Level)</f>
        <v>83</v>
      </c>
      <c r="D2188" s="13">
        <f>IF(B2188&lt;=C2188,C2188-B2188,0)</f>
        <v>0</v>
      </c>
      <c r="E2188" s="13">
        <f t="shared" si="136"/>
        <v>0</v>
      </c>
      <c r="F2188" s="13">
        <f t="shared" si="137"/>
        <v>0</v>
      </c>
      <c r="G2188" s="13" t="str">
        <f>IF(B2188&lt;=C2188,C2188-B2188,"No Order Needed")</f>
        <v>No Order Needed</v>
      </c>
      <c r="H2188" s="13">
        <f t="shared" si="138"/>
        <v>5</v>
      </c>
      <c r="I2188" s="13" t="str">
        <f t="shared" si="139"/>
        <v>Ok</v>
      </c>
    </row>
    <row r="2189" spans="1:9" x14ac:dyDescent="0.3">
      <c r="A2189" s="13" t="s">
        <v>723</v>
      </c>
      <c r="B2189" s="13">
        <f>VLOOKUP(A2189,VLookup_Data,4,FALSE)</f>
        <v>67</v>
      </c>
      <c r="C2189" s="13">
        <f>_xlfn.XLOOKUP(A2189,Product_Name,Recorder_Level)</f>
        <v>83</v>
      </c>
      <c r="D2189" s="13">
        <f>IF(B2189&lt;=C2189,C2189-B2189,0)</f>
        <v>16</v>
      </c>
      <c r="E2189" s="13">
        <f t="shared" si="136"/>
        <v>16</v>
      </c>
      <c r="F2189" s="13">
        <f t="shared" si="137"/>
        <v>16</v>
      </c>
      <c r="G2189" s="13">
        <f>IF(B2189&lt;=C2189,C2189-B2189,"No Order Needed")</f>
        <v>16</v>
      </c>
      <c r="H2189" s="13">
        <f t="shared" si="138"/>
        <v>26</v>
      </c>
      <c r="I2189" s="13" t="str">
        <f t="shared" si="139"/>
        <v>Reorder</v>
      </c>
    </row>
    <row r="2190" spans="1:9" x14ac:dyDescent="0.3">
      <c r="A2190" s="13" t="s">
        <v>4338</v>
      </c>
      <c r="B2190" s="13">
        <f>VLOOKUP(A2190,VLookup_Data,4,FALSE)</f>
        <v>165</v>
      </c>
      <c r="C2190" s="13">
        <f>_xlfn.XLOOKUP(A2190,Product_Name,Recorder_Level)</f>
        <v>60</v>
      </c>
      <c r="D2190" s="13">
        <f>IF(B2190&lt;=C2190,C2190-B2190,0)</f>
        <v>0</v>
      </c>
      <c r="E2190" s="13">
        <f t="shared" si="136"/>
        <v>0</v>
      </c>
      <c r="F2190" s="13">
        <f t="shared" si="137"/>
        <v>0</v>
      </c>
      <c r="G2190" s="13" t="str">
        <f>IF(B2190&lt;=C2190,C2190-B2190,"No Order Needed")</f>
        <v>No Order Needed</v>
      </c>
      <c r="H2190" s="13">
        <f t="shared" si="138"/>
        <v>0</v>
      </c>
      <c r="I2190" s="13" t="str">
        <f t="shared" si="139"/>
        <v>Ok</v>
      </c>
    </row>
    <row r="2191" spans="1:9" x14ac:dyDescent="0.3">
      <c r="A2191" s="13" t="s">
        <v>2400</v>
      </c>
      <c r="B2191" s="13">
        <f>VLOOKUP(A2191,VLookup_Data,4,FALSE)</f>
        <v>48</v>
      </c>
      <c r="C2191" s="13">
        <f>_xlfn.XLOOKUP(A2191,Product_Name,Recorder_Level)</f>
        <v>26</v>
      </c>
      <c r="D2191" s="13">
        <f>IF(B2191&lt;=C2191,C2191-B2191,0)</f>
        <v>0</v>
      </c>
      <c r="E2191" s="13">
        <f t="shared" si="136"/>
        <v>0</v>
      </c>
      <c r="F2191" s="13">
        <f t="shared" si="137"/>
        <v>0</v>
      </c>
      <c r="G2191" s="13" t="str">
        <f>IF(B2191&lt;=C2191,C2191-B2191,"No Order Needed")</f>
        <v>No Order Needed</v>
      </c>
      <c r="H2191" s="13">
        <f t="shared" si="138"/>
        <v>0</v>
      </c>
      <c r="I2191" s="13" t="str">
        <f t="shared" si="139"/>
        <v>Ok</v>
      </c>
    </row>
    <row r="2192" spans="1:9" x14ac:dyDescent="0.3">
      <c r="A2192" s="13" t="s">
        <v>3573</v>
      </c>
      <c r="B2192" s="13">
        <f>VLOOKUP(A2192,VLookup_Data,4,FALSE)</f>
        <v>183</v>
      </c>
      <c r="C2192" s="13">
        <f>_xlfn.XLOOKUP(A2192,Product_Name,Recorder_Level)</f>
        <v>43</v>
      </c>
      <c r="D2192" s="13">
        <f>IF(B2192&lt;=C2192,C2192-B2192,0)</f>
        <v>0</v>
      </c>
      <c r="E2192" s="13">
        <f t="shared" si="136"/>
        <v>0</v>
      </c>
      <c r="F2192" s="13">
        <f t="shared" si="137"/>
        <v>0</v>
      </c>
      <c r="G2192" s="13" t="str">
        <f>IF(B2192&lt;=C2192,C2192-B2192,"No Order Needed")</f>
        <v>No Order Needed</v>
      </c>
      <c r="H2192" s="13">
        <f t="shared" si="138"/>
        <v>0</v>
      </c>
      <c r="I2192" s="13" t="str">
        <f t="shared" si="139"/>
        <v>Ok</v>
      </c>
    </row>
    <row r="2193" spans="1:9" x14ac:dyDescent="0.3">
      <c r="A2193" s="13" t="s">
        <v>3893</v>
      </c>
      <c r="B2193" s="13">
        <f>VLOOKUP(A2193,VLookup_Data,4,FALSE)</f>
        <v>105</v>
      </c>
      <c r="C2193" s="13">
        <f>_xlfn.XLOOKUP(A2193,Product_Name,Recorder_Level)</f>
        <v>91</v>
      </c>
      <c r="D2193" s="13">
        <f>IF(B2193&lt;=C2193,C2193-B2193,0)</f>
        <v>0</v>
      </c>
      <c r="E2193" s="13">
        <f t="shared" si="136"/>
        <v>0</v>
      </c>
      <c r="F2193" s="13">
        <f t="shared" si="137"/>
        <v>0</v>
      </c>
      <c r="G2193" s="13" t="str">
        <f>IF(B2193&lt;=C2193,C2193-B2193,"No Order Needed")</f>
        <v>No Order Needed</v>
      </c>
      <c r="H2193" s="13">
        <f t="shared" si="138"/>
        <v>0</v>
      </c>
      <c r="I2193" s="13" t="str">
        <f t="shared" si="139"/>
        <v>Ok</v>
      </c>
    </row>
    <row r="2194" spans="1:9" x14ac:dyDescent="0.3">
      <c r="A2194" s="13" t="s">
        <v>4344</v>
      </c>
      <c r="B2194" s="13">
        <f>VLOOKUP(A2194,VLookup_Data,4,FALSE)</f>
        <v>44</v>
      </c>
      <c r="C2194" s="13">
        <f>_xlfn.XLOOKUP(A2194,Product_Name,Recorder_Level)</f>
        <v>31</v>
      </c>
      <c r="D2194" s="13">
        <f>IF(B2194&lt;=C2194,C2194-B2194,0)</f>
        <v>0</v>
      </c>
      <c r="E2194" s="13">
        <f t="shared" si="136"/>
        <v>0</v>
      </c>
      <c r="F2194" s="13">
        <f t="shared" si="137"/>
        <v>0</v>
      </c>
      <c r="G2194" s="13" t="str">
        <f>IF(B2194&lt;=C2194,C2194-B2194,"No Order Needed")</f>
        <v>No Order Needed</v>
      </c>
      <c r="H2194" s="13">
        <f t="shared" si="138"/>
        <v>0</v>
      </c>
      <c r="I2194" s="13" t="str">
        <f t="shared" si="139"/>
        <v>Ok</v>
      </c>
    </row>
    <row r="2195" spans="1:9" x14ac:dyDescent="0.3">
      <c r="A2195" s="13" t="s">
        <v>4346</v>
      </c>
      <c r="B2195" s="13">
        <f>VLOOKUP(A2195,VLookup_Data,4,FALSE)</f>
        <v>91</v>
      </c>
      <c r="C2195" s="13">
        <f>_xlfn.XLOOKUP(A2195,Product_Name,Recorder_Level)</f>
        <v>41</v>
      </c>
      <c r="D2195" s="13">
        <f>IF(B2195&lt;=C2195,C2195-B2195,0)</f>
        <v>0</v>
      </c>
      <c r="E2195" s="13">
        <f t="shared" si="136"/>
        <v>0</v>
      </c>
      <c r="F2195" s="13">
        <f t="shared" si="137"/>
        <v>0</v>
      </c>
      <c r="G2195" s="13" t="str">
        <f>IF(B2195&lt;=C2195,C2195-B2195,"No Order Needed")</f>
        <v>No Order Needed</v>
      </c>
      <c r="H2195" s="13">
        <f t="shared" si="138"/>
        <v>0</v>
      </c>
      <c r="I2195" s="13" t="str">
        <f t="shared" si="139"/>
        <v>Ok</v>
      </c>
    </row>
    <row r="2196" spans="1:9" x14ac:dyDescent="0.3">
      <c r="A2196" s="13" t="s">
        <v>4348</v>
      </c>
      <c r="B2196" s="13">
        <f>VLOOKUP(A2196,VLookup_Data,4,FALSE)</f>
        <v>76</v>
      </c>
      <c r="C2196" s="13">
        <f>_xlfn.XLOOKUP(A2196,Product_Name,Recorder_Level)</f>
        <v>44</v>
      </c>
      <c r="D2196" s="13">
        <f>IF(B2196&lt;=C2196,C2196-B2196,0)</f>
        <v>0</v>
      </c>
      <c r="E2196" s="13">
        <f t="shared" si="136"/>
        <v>0</v>
      </c>
      <c r="F2196" s="13">
        <f t="shared" si="137"/>
        <v>0</v>
      </c>
      <c r="G2196" s="13" t="str">
        <f>IF(B2196&lt;=C2196,C2196-B2196,"No Order Needed")</f>
        <v>No Order Needed</v>
      </c>
      <c r="H2196" s="13">
        <f t="shared" si="138"/>
        <v>0</v>
      </c>
      <c r="I2196" s="13" t="str">
        <f t="shared" si="139"/>
        <v>Ok</v>
      </c>
    </row>
    <row r="2197" spans="1:9" x14ac:dyDescent="0.3">
      <c r="A2197" s="13" t="s">
        <v>4350</v>
      </c>
      <c r="B2197" s="13">
        <f>VLOOKUP(A2197,VLookup_Data,4,FALSE)</f>
        <v>134</v>
      </c>
      <c r="C2197" s="13">
        <f>_xlfn.XLOOKUP(A2197,Product_Name,Recorder_Level)</f>
        <v>25</v>
      </c>
      <c r="D2197" s="13">
        <f>IF(B2197&lt;=C2197,C2197-B2197,0)</f>
        <v>0</v>
      </c>
      <c r="E2197" s="13">
        <f t="shared" si="136"/>
        <v>0</v>
      </c>
      <c r="F2197" s="13">
        <f t="shared" si="137"/>
        <v>0</v>
      </c>
      <c r="G2197" s="13" t="str">
        <f>IF(B2197&lt;=C2197,C2197-B2197,"No Order Needed")</f>
        <v>No Order Needed</v>
      </c>
      <c r="H2197" s="13">
        <f t="shared" si="138"/>
        <v>0</v>
      </c>
      <c r="I2197" s="13" t="str">
        <f t="shared" si="139"/>
        <v>Ok</v>
      </c>
    </row>
    <row r="2198" spans="1:9" x14ac:dyDescent="0.3">
      <c r="A2198" s="13" t="s">
        <v>4352</v>
      </c>
      <c r="B2198" s="13">
        <f>VLOOKUP(A2198,VLookup_Data,4,FALSE)</f>
        <v>0</v>
      </c>
      <c r="C2198" s="13">
        <f>_xlfn.XLOOKUP(A2198,Product_Name,Recorder_Level)</f>
        <v>28</v>
      </c>
      <c r="D2198" s="13">
        <f>IF(B2198&lt;=C2198,C2198-B2198,0)</f>
        <v>28</v>
      </c>
      <c r="E2198" s="13">
        <f t="shared" si="136"/>
        <v>28</v>
      </c>
      <c r="F2198" s="13">
        <f t="shared" si="137"/>
        <v>28</v>
      </c>
      <c r="G2198" s="13">
        <f>IF(B2198&lt;=C2198,C2198-B2198,"No Order Needed")</f>
        <v>28</v>
      </c>
      <c r="H2198" s="13">
        <f t="shared" si="138"/>
        <v>38</v>
      </c>
      <c r="I2198" s="13" t="str">
        <f t="shared" si="139"/>
        <v>Urgent</v>
      </c>
    </row>
    <row r="2199" spans="1:9" x14ac:dyDescent="0.3">
      <c r="A2199" s="13" t="s">
        <v>4354</v>
      </c>
      <c r="B2199" s="13">
        <f>VLOOKUP(A2199,VLookup_Data,4,FALSE)</f>
        <v>101</v>
      </c>
      <c r="C2199" s="13">
        <f>_xlfn.XLOOKUP(A2199,Product_Name,Recorder_Level)</f>
        <v>59</v>
      </c>
      <c r="D2199" s="13">
        <f>IF(B2199&lt;=C2199,C2199-B2199,0)</f>
        <v>0</v>
      </c>
      <c r="E2199" s="13">
        <f t="shared" si="136"/>
        <v>0</v>
      </c>
      <c r="F2199" s="13">
        <f t="shared" si="137"/>
        <v>0</v>
      </c>
      <c r="G2199" s="13" t="str">
        <f>IF(B2199&lt;=C2199,C2199-B2199,"No Order Needed")</f>
        <v>No Order Needed</v>
      </c>
      <c r="H2199" s="13">
        <f t="shared" si="138"/>
        <v>0</v>
      </c>
      <c r="I2199" s="13" t="str">
        <f t="shared" si="139"/>
        <v>Ok</v>
      </c>
    </row>
    <row r="2200" spans="1:9" x14ac:dyDescent="0.3">
      <c r="A2200" s="13" t="s">
        <v>251</v>
      </c>
      <c r="B2200" s="13">
        <f>VLOOKUP(A2200,VLookup_Data,4,FALSE)</f>
        <v>94</v>
      </c>
      <c r="C2200" s="13">
        <f>_xlfn.XLOOKUP(A2200,Product_Name,Recorder_Level)</f>
        <v>65</v>
      </c>
      <c r="D2200" s="13">
        <f>IF(B2200&lt;=C2200,C2200-B2200,0)</f>
        <v>0</v>
      </c>
      <c r="E2200" s="13">
        <f t="shared" si="136"/>
        <v>0</v>
      </c>
      <c r="F2200" s="13">
        <f t="shared" si="137"/>
        <v>0</v>
      </c>
      <c r="G2200" s="13" t="str">
        <f>IF(B2200&lt;=C2200,C2200-B2200,"No Order Needed")</f>
        <v>No Order Needed</v>
      </c>
      <c r="H2200" s="13">
        <f t="shared" si="138"/>
        <v>0</v>
      </c>
      <c r="I2200" s="13" t="str">
        <f t="shared" si="139"/>
        <v>Ok</v>
      </c>
    </row>
    <row r="2201" spans="1:9" x14ac:dyDescent="0.3">
      <c r="A2201" s="13" t="s">
        <v>1118</v>
      </c>
      <c r="B2201" s="13">
        <f>VLOOKUP(A2201,VLookup_Data,4,FALSE)</f>
        <v>1</v>
      </c>
      <c r="C2201" s="13">
        <f>_xlfn.XLOOKUP(A2201,Product_Name,Recorder_Level)</f>
        <v>48</v>
      </c>
      <c r="D2201" s="13">
        <f>IF(B2201&lt;=C2201,C2201-B2201,0)</f>
        <v>47</v>
      </c>
      <c r="E2201" s="13">
        <f t="shared" si="136"/>
        <v>47</v>
      </c>
      <c r="F2201" s="13">
        <f t="shared" si="137"/>
        <v>47</v>
      </c>
      <c r="G2201" s="13">
        <f>IF(B2201&lt;=C2201,C2201-B2201,"No Order Needed")</f>
        <v>47</v>
      </c>
      <c r="H2201" s="13">
        <f t="shared" si="138"/>
        <v>57</v>
      </c>
      <c r="I2201" s="13" t="str">
        <f t="shared" si="139"/>
        <v>Reorder</v>
      </c>
    </row>
    <row r="2202" spans="1:9" x14ac:dyDescent="0.3">
      <c r="A2202" s="13" t="s">
        <v>4358</v>
      </c>
      <c r="B2202" s="13">
        <f>VLOOKUP(A2202,VLookup_Data,4,FALSE)</f>
        <v>156</v>
      </c>
      <c r="C2202" s="13">
        <f>_xlfn.XLOOKUP(A2202,Product_Name,Recorder_Level)</f>
        <v>25</v>
      </c>
      <c r="D2202" s="13">
        <f>IF(B2202&lt;=C2202,C2202-B2202,0)</f>
        <v>0</v>
      </c>
      <c r="E2202" s="13">
        <f t="shared" si="136"/>
        <v>0</v>
      </c>
      <c r="F2202" s="13">
        <f t="shared" si="137"/>
        <v>0</v>
      </c>
      <c r="G2202" s="13" t="str">
        <f>IF(B2202&lt;=C2202,C2202-B2202,"No Order Needed")</f>
        <v>No Order Needed</v>
      </c>
      <c r="H2202" s="13">
        <f t="shared" si="138"/>
        <v>0</v>
      </c>
      <c r="I2202" s="13" t="str">
        <f t="shared" si="139"/>
        <v>Ok</v>
      </c>
    </row>
    <row r="2203" spans="1:9" x14ac:dyDescent="0.3">
      <c r="A2203" s="13" t="s">
        <v>1996</v>
      </c>
      <c r="B2203" s="13">
        <f>VLOOKUP(A2203,VLookup_Data,4,FALSE)</f>
        <v>165</v>
      </c>
      <c r="C2203" s="13">
        <f>_xlfn.XLOOKUP(A2203,Product_Name,Recorder_Level)</f>
        <v>22</v>
      </c>
      <c r="D2203" s="13">
        <f>IF(B2203&lt;=C2203,C2203-B2203,0)</f>
        <v>0</v>
      </c>
      <c r="E2203" s="13">
        <f t="shared" si="136"/>
        <v>0</v>
      </c>
      <c r="F2203" s="13">
        <f t="shared" si="137"/>
        <v>0</v>
      </c>
      <c r="G2203" s="13" t="str">
        <f>IF(B2203&lt;=C2203,C2203-B2203,"No Order Needed")</f>
        <v>No Order Needed</v>
      </c>
      <c r="H2203" s="13">
        <f t="shared" si="138"/>
        <v>0</v>
      </c>
      <c r="I2203" s="13" t="str">
        <f t="shared" si="139"/>
        <v>Ok</v>
      </c>
    </row>
    <row r="2204" spans="1:9" x14ac:dyDescent="0.3">
      <c r="A2204" s="13" t="s">
        <v>4361</v>
      </c>
      <c r="B2204" s="13">
        <f>VLOOKUP(A2204,VLookup_Data,4,FALSE)</f>
        <v>43</v>
      </c>
      <c r="C2204" s="13">
        <f>_xlfn.XLOOKUP(A2204,Product_Name,Recorder_Level)</f>
        <v>66</v>
      </c>
      <c r="D2204" s="13">
        <f>IF(B2204&lt;=C2204,C2204-B2204,0)</f>
        <v>23</v>
      </c>
      <c r="E2204" s="13">
        <f t="shared" si="136"/>
        <v>23</v>
      </c>
      <c r="F2204" s="13">
        <f t="shared" si="137"/>
        <v>23</v>
      </c>
      <c r="G2204" s="13">
        <f>IF(B2204&lt;=C2204,C2204-B2204,"No Order Needed")</f>
        <v>23</v>
      </c>
      <c r="H2204" s="13">
        <f t="shared" si="138"/>
        <v>33</v>
      </c>
      <c r="I2204" s="13" t="str">
        <f t="shared" si="139"/>
        <v>Reorder</v>
      </c>
    </row>
    <row r="2205" spans="1:9" x14ac:dyDescent="0.3">
      <c r="A2205" s="13" t="s">
        <v>4363</v>
      </c>
      <c r="B2205" s="13">
        <f>VLOOKUP(A2205,VLookup_Data,4,FALSE)</f>
        <v>89</v>
      </c>
      <c r="C2205" s="13">
        <f>_xlfn.XLOOKUP(A2205,Product_Name,Recorder_Level)</f>
        <v>71</v>
      </c>
      <c r="D2205" s="13">
        <f>IF(B2205&lt;=C2205,C2205-B2205,0)</f>
        <v>0</v>
      </c>
      <c r="E2205" s="13">
        <f t="shared" si="136"/>
        <v>0</v>
      </c>
      <c r="F2205" s="13">
        <f t="shared" si="137"/>
        <v>0</v>
      </c>
      <c r="G2205" s="13" t="str">
        <f>IF(B2205&lt;=C2205,C2205-B2205,"No Order Needed")</f>
        <v>No Order Needed</v>
      </c>
      <c r="H2205" s="13">
        <f t="shared" si="138"/>
        <v>0</v>
      </c>
      <c r="I2205" s="13" t="str">
        <f t="shared" si="139"/>
        <v>Ok</v>
      </c>
    </row>
    <row r="2206" spans="1:9" x14ac:dyDescent="0.3">
      <c r="A2206" s="13" t="s">
        <v>4365</v>
      </c>
      <c r="B2206" s="13">
        <f>VLOOKUP(A2206,VLookup_Data,4,FALSE)</f>
        <v>106</v>
      </c>
      <c r="C2206" s="13">
        <f>_xlfn.XLOOKUP(A2206,Product_Name,Recorder_Level)</f>
        <v>99</v>
      </c>
      <c r="D2206" s="13">
        <f>IF(B2206&lt;=C2206,C2206-B2206,0)</f>
        <v>0</v>
      </c>
      <c r="E2206" s="13">
        <f t="shared" si="136"/>
        <v>0</v>
      </c>
      <c r="F2206" s="13">
        <f t="shared" si="137"/>
        <v>0</v>
      </c>
      <c r="G2206" s="13" t="str">
        <f>IF(B2206&lt;=C2206,C2206-B2206,"No Order Needed")</f>
        <v>No Order Needed</v>
      </c>
      <c r="H2206" s="13">
        <f t="shared" si="138"/>
        <v>3</v>
      </c>
      <c r="I2206" s="13" t="str">
        <f t="shared" si="139"/>
        <v>Ok</v>
      </c>
    </row>
    <row r="2207" spans="1:9" x14ac:dyDescent="0.3">
      <c r="A2207" s="13" t="s">
        <v>4367</v>
      </c>
      <c r="B2207" s="13">
        <f>VLOOKUP(A2207,VLookup_Data,4,FALSE)</f>
        <v>196</v>
      </c>
      <c r="C2207" s="13">
        <f>_xlfn.XLOOKUP(A2207,Product_Name,Recorder_Level)</f>
        <v>33</v>
      </c>
      <c r="D2207" s="13">
        <f>IF(B2207&lt;=C2207,C2207-B2207,0)</f>
        <v>0</v>
      </c>
      <c r="E2207" s="13">
        <f t="shared" si="136"/>
        <v>0</v>
      </c>
      <c r="F2207" s="13">
        <f t="shared" si="137"/>
        <v>0</v>
      </c>
      <c r="G2207" s="13" t="str">
        <f>IF(B2207&lt;=C2207,C2207-B2207,"No Order Needed")</f>
        <v>No Order Needed</v>
      </c>
      <c r="H2207" s="13">
        <f t="shared" si="138"/>
        <v>0</v>
      </c>
      <c r="I2207" s="13" t="str">
        <f t="shared" si="139"/>
        <v>Ok</v>
      </c>
    </row>
    <row r="2208" spans="1:9" x14ac:dyDescent="0.3">
      <c r="A2208" s="13" t="s">
        <v>4370</v>
      </c>
      <c r="B2208" s="13">
        <f>VLOOKUP(A2208,VLookup_Data,4,FALSE)</f>
        <v>0</v>
      </c>
      <c r="C2208" s="13">
        <f>_xlfn.XLOOKUP(A2208,Product_Name,Recorder_Level)</f>
        <v>96</v>
      </c>
      <c r="D2208" s="13">
        <f>IF(B2208&lt;=C2208,C2208-B2208,0)</f>
        <v>96</v>
      </c>
      <c r="E2208" s="13">
        <f t="shared" si="136"/>
        <v>96</v>
      </c>
      <c r="F2208" s="13">
        <f t="shared" si="137"/>
        <v>96</v>
      </c>
      <c r="G2208" s="13">
        <f>IF(B2208&lt;=C2208,C2208-B2208,"No Order Needed")</f>
        <v>96</v>
      </c>
      <c r="H2208" s="13">
        <f t="shared" si="138"/>
        <v>106</v>
      </c>
      <c r="I2208" s="13" t="str">
        <f t="shared" si="139"/>
        <v>Urgent</v>
      </c>
    </row>
    <row r="2209" spans="1:9" x14ac:dyDescent="0.3">
      <c r="A2209" s="13" t="s">
        <v>5234</v>
      </c>
      <c r="B2209" s="13">
        <f>VLOOKUP(A2209,VLookup_Data,4,FALSE)</f>
        <v>7</v>
      </c>
      <c r="C2209" s="13">
        <f>_xlfn.XLOOKUP(A2209,Product_Name,Recorder_Level)</f>
        <v>44</v>
      </c>
      <c r="D2209" s="13">
        <f>IF(B2209&lt;=C2209,C2209-B2209,0)</f>
        <v>37</v>
      </c>
      <c r="E2209" s="13">
        <f t="shared" si="136"/>
        <v>37</v>
      </c>
      <c r="F2209" s="13">
        <f t="shared" si="137"/>
        <v>37</v>
      </c>
      <c r="G2209" s="13">
        <f>IF(B2209&lt;=C2209,C2209-B2209,"No Order Needed")</f>
        <v>37</v>
      </c>
      <c r="H2209" s="13">
        <f t="shared" si="138"/>
        <v>47</v>
      </c>
      <c r="I2209" s="13" t="str">
        <f t="shared" si="139"/>
        <v>Reorder</v>
      </c>
    </row>
    <row r="2210" spans="1:9" x14ac:dyDescent="0.3">
      <c r="A2210" s="13" t="s">
        <v>4374</v>
      </c>
      <c r="B2210" s="13">
        <f>VLOOKUP(A2210,VLookup_Data,4,FALSE)</f>
        <v>27</v>
      </c>
      <c r="C2210" s="13">
        <f>_xlfn.XLOOKUP(A2210,Product_Name,Recorder_Level)</f>
        <v>97</v>
      </c>
      <c r="D2210" s="13">
        <f>IF(B2210&lt;=C2210,C2210-B2210,0)</f>
        <v>70</v>
      </c>
      <c r="E2210" s="13">
        <f t="shared" si="136"/>
        <v>70</v>
      </c>
      <c r="F2210" s="13">
        <f t="shared" si="137"/>
        <v>70</v>
      </c>
      <c r="G2210" s="13">
        <f>IF(B2210&lt;=C2210,C2210-B2210,"No Order Needed")</f>
        <v>70</v>
      </c>
      <c r="H2210" s="13">
        <f t="shared" si="138"/>
        <v>80</v>
      </c>
      <c r="I2210" s="13" t="str">
        <f t="shared" si="139"/>
        <v>Reorder</v>
      </c>
    </row>
    <row r="2211" spans="1:9" x14ac:dyDescent="0.3">
      <c r="A2211" s="13" t="s">
        <v>4376</v>
      </c>
      <c r="B2211" s="13">
        <f>VLOOKUP(A2211,VLookup_Data,4,FALSE)</f>
        <v>61</v>
      </c>
      <c r="C2211" s="13">
        <f>_xlfn.XLOOKUP(A2211,Product_Name,Recorder_Level)</f>
        <v>46</v>
      </c>
      <c r="D2211" s="13">
        <f>IF(B2211&lt;=C2211,C2211-B2211,0)</f>
        <v>0</v>
      </c>
      <c r="E2211" s="13">
        <f t="shared" si="136"/>
        <v>0</v>
      </c>
      <c r="F2211" s="13">
        <f t="shared" si="137"/>
        <v>0</v>
      </c>
      <c r="G2211" s="13" t="str">
        <f>IF(B2211&lt;=C2211,C2211-B2211,"No Order Needed")</f>
        <v>No Order Needed</v>
      </c>
      <c r="H2211" s="13">
        <f t="shared" si="138"/>
        <v>0</v>
      </c>
      <c r="I2211" s="13" t="str">
        <f t="shared" si="139"/>
        <v>Ok</v>
      </c>
    </row>
    <row r="2212" spans="1:9" x14ac:dyDescent="0.3">
      <c r="A2212" s="13" t="s">
        <v>4378</v>
      </c>
      <c r="B2212" s="13">
        <f>VLOOKUP(A2212,VLookup_Data,4,FALSE)</f>
        <v>91</v>
      </c>
      <c r="C2212" s="13">
        <f>_xlfn.XLOOKUP(A2212,Product_Name,Recorder_Level)</f>
        <v>44</v>
      </c>
      <c r="D2212" s="13">
        <f>IF(B2212&lt;=C2212,C2212-B2212,0)</f>
        <v>0</v>
      </c>
      <c r="E2212" s="13">
        <f t="shared" si="136"/>
        <v>0</v>
      </c>
      <c r="F2212" s="13">
        <f t="shared" si="137"/>
        <v>0</v>
      </c>
      <c r="G2212" s="13" t="str">
        <f>IF(B2212&lt;=C2212,C2212-B2212,"No Order Needed")</f>
        <v>No Order Needed</v>
      </c>
      <c r="H2212" s="13">
        <f t="shared" si="138"/>
        <v>0</v>
      </c>
      <c r="I2212" s="13" t="str">
        <f t="shared" si="139"/>
        <v>Ok</v>
      </c>
    </row>
    <row r="2213" spans="1:9" x14ac:dyDescent="0.3">
      <c r="A2213" s="13" t="s">
        <v>4380</v>
      </c>
      <c r="B2213" s="13">
        <f>VLOOKUP(A2213,VLookup_Data,4,FALSE)</f>
        <v>173</v>
      </c>
      <c r="C2213" s="13">
        <f>_xlfn.XLOOKUP(A2213,Product_Name,Recorder_Level)</f>
        <v>33</v>
      </c>
      <c r="D2213" s="13">
        <f>IF(B2213&lt;=C2213,C2213-B2213,0)</f>
        <v>0</v>
      </c>
      <c r="E2213" s="13">
        <f t="shared" si="136"/>
        <v>0</v>
      </c>
      <c r="F2213" s="13">
        <f t="shared" si="137"/>
        <v>0</v>
      </c>
      <c r="G2213" s="13" t="str">
        <f>IF(B2213&lt;=C2213,C2213-B2213,"No Order Needed")</f>
        <v>No Order Needed</v>
      </c>
      <c r="H2213" s="13">
        <f t="shared" si="138"/>
        <v>0</v>
      </c>
      <c r="I2213" s="13" t="str">
        <f t="shared" si="139"/>
        <v>Ok</v>
      </c>
    </row>
    <row r="2214" spans="1:9" x14ac:dyDescent="0.3">
      <c r="A2214" s="13" t="s">
        <v>4382</v>
      </c>
      <c r="B2214" s="13">
        <f>VLOOKUP(A2214,VLookup_Data,4,FALSE)</f>
        <v>79</v>
      </c>
      <c r="C2214" s="13">
        <f>_xlfn.XLOOKUP(A2214,Product_Name,Recorder_Level)</f>
        <v>26</v>
      </c>
      <c r="D2214" s="13">
        <f>IF(B2214&lt;=C2214,C2214-B2214,0)</f>
        <v>0</v>
      </c>
      <c r="E2214" s="13">
        <f t="shared" si="136"/>
        <v>0</v>
      </c>
      <c r="F2214" s="13">
        <f t="shared" si="137"/>
        <v>0</v>
      </c>
      <c r="G2214" s="13" t="str">
        <f>IF(B2214&lt;=C2214,C2214-B2214,"No Order Needed")</f>
        <v>No Order Needed</v>
      </c>
      <c r="H2214" s="13">
        <f t="shared" si="138"/>
        <v>0</v>
      </c>
      <c r="I2214" s="13" t="str">
        <f t="shared" si="139"/>
        <v>Ok</v>
      </c>
    </row>
    <row r="2215" spans="1:9" x14ac:dyDescent="0.3">
      <c r="A2215" s="13" t="s">
        <v>4386</v>
      </c>
      <c r="B2215" s="13">
        <f>VLOOKUP(A2215,VLookup_Data,4,FALSE)</f>
        <v>143</v>
      </c>
      <c r="C2215" s="13">
        <f>_xlfn.XLOOKUP(A2215,Product_Name,Recorder_Level)</f>
        <v>27</v>
      </c>
      <c r="D2215" s="13">
        <f>IF(B2215&lt;=C2215,C2215-B2215,0)</f>
        <v>0</v>
      </c>
      <c r="E2215" s="13">
        <f t="shared" si="136"/>
        <v>0</v>
      </c>
      <c r="F2215" s="13">
        <f t="shared" si="137"/>
        <v>0</v>
      </c>
      <c r="G2215" s="13" t="str">
        <f>IF(B2215&lt;=C2215,C2215-B2215,"No Order Needed")</f>
        <v>No Order Needed</v>
      </c>
      <c r="H2215" s="13">
        <f t="shared" si="138"/>
        <v>0</v>
      </c>
      <c r="I2215" s="13" t="str">
        <f t="shared" si="139"/>
        <v>Ok</v>
      </c>
    </row>
    <row r="2216" spans="1:9" x14ac:dyDescent="0.3">
      <c r="A2216" s="13" t="s">
        <v>4388</v>
      </c>
      <c r="B2216" s="13">
        <f>VLOOKUP(A2216,VLookup_Data,4,FALSE)</f>
        <v>39</v>
      </c>
      <c r="C2216" s="13">
        <f>_xlfn.XLOOKUP(A2216,Product_Name,Recorder_Level)</f>
        <v>73</v>
      </c>
      <c r="D2216" s="13">
        <f>IF(B2216&lt;=C2216,C2216-B2216,0)</f>
        <v>34</v>
      </c>
      <c r="E2216" s="13">
        <f t="shared" si="136"/>
        <v>34</v>
      </c>
      <c r="F2216" s="13">
        <f t="shared" si="137"/>
        <v>34</v>
      </c>
      <c r="G2216" s="13">
        <f>IF(B2216&lt;=C2216,C2216-B2216,"No Order Needed")</f>
        <v>34</v>
      </c>
      <c r="H2216" s="13">
        <f t="shared" si="138"/>
        <v>44</v>
      </c>
      <c r="I2216" s="13" t="str">
        <f t="shared" si="139"/>
        <v>Reorder</v>
      </c>
    </row>
    <row r="2217" spans="1:9" x14ac:dyDescent="0.3">
      <c r="A2217" s="13" t="s">
        <v>2660</v>
      </c>
      <c r="B2217" s="13">
        <f>VLOOKUP(A2217,VLookup_Data,4,FALSE)</f>
        <v>0</v>
      </c>
      <c r="C2217" s="13">
        <f>_xlfn.XLOOKUP(A2217,Product_Name,Recorder_Level)</f>
        <v>95</v>
      </c>
      <c r="D2217" s="13">
        <f>IF(B2217&lt;=C2217,C2217-B2217,0)</f>
        <v>95</v>
      </c>
      <c r="E2217" s="13">
        <f t="shared" si="136"/>
        <v>95</v>
      </c>
      <c r="F2217" s="13">
        <f t="shared" si="137"/>
        <v>95</v>
      </c>
      <c r="G2217" s="13">
        <f>IF(B2217&lt;=C2217,C2217-B2217,"No Order Needed")</f>
        <v>95</v>
      </c>
      <c r="H2217" s="13">
        <f t="shared" si="138"/>
        <v>105</v>
      </c>
      <c r="I2217" s="13" t="str">
        <f t="shared" si="139"/>
        <v>Urgent</v>
      </c>
    </row>
    <row r="2218" spans="1:9" x14ac:dyDescent="0.3">
      <c r="A2218" s="13" t="s">
        <v>4391</v>
      </c>
      <c r="B2218" s="13">
        <f>VLOOKUP(A2218,VLookup_Data,4,FALSE)</f>
        <v>15</v>
      </c>
      <c r="C2218" s="13">
        <f>_xlfn.XLOOKUP(A2218,Product_Name,Recorder_Level)</f>
        <v>31</v>
      </c>
      <c r="D2218" s="13">
        <f>IF(B2218&lt;=C2218,C2218-B2218,0)</f>
        <v>16</v>
      </c>
      <c r="E2218" s="13">
        <f t="shared" si="136"/>
        <v>16</v>
      </c>
      <c r="F2218" s="13">
        <f t="shared" si="137"/>
        <v>16</v>
      </c>
      <c r="G2218" s="13">
        <f>IF(B2218&lt;=C2218,C2218-B2218,"No Order Needed")</f>
        <v>16</v>
      </c>
      <c r="H2218" s="13">
        <f t="shared" si="138"/>
        <v>26</v>
      </c>
      <c r="I2218" s="13" t="str">
        <f t="shared" si="139"/>
        <v>Reorder</v>
      </c>
    </row>
    <row r="2219" spans="1:9" x14ac:dyDescent="0.3">
      <c r="A2219" s="13" t="s">
        <v>1217</v>
      </c>
      <c r="B2219" s="13">
        <f>VLOOKUP(A2219,VLookup_Data,4,FALSE)</f>
        <v>21</v>
      </c>
      <c r="C2219" s="13">
        <f>_xlfn.XLOOKUP(A2219,Product_Name,Recorder_Level)</f>
        <v>76</v>
      </c>
      <c r="D2219" s="13">
        <f>IF(B2219&lt;=C2219,C2219-B2219,0)</f>
        <v>55</v>
      </c>
      <c r="E2219" s="13">
        <f t="shared" si="136"/>
        <v>55</v>
      </c>
      <c r="F2219" s="13">
        <f t="shared" si="137"/>
        <v>55</v>
      </c>
      <c r="G2219" s="13">
        <f>IF(B2219&lt;=C2219,C2219-B2219,"No Order Needed")</f>
        <v>55</v>
      </c>
      <c r="H2219" s="13">
        <f t="shared" si="138"/>
        <v>65</v>
      </c>
      <c r="I2219" s="13" t="str">
        <f t="shared" si="139"/>
        <v>Reorder</v>
      </c>
    </row>
    <row r="2220" spans="1:9" x14ac:dyDescent="0.3">
      <c r="A2220" s="13" t="s">
        <v>4394</v>
      </c>
      <c r="B2220" s="13">
        <f>VLOOKUP(A2220,VLookup_Data,4,FALSE)</f>
        <v>46</v>
      </c>
      <c r="C2220" s="13">
        <f>_xlfn.XLOOKUP(A2220,Product_Name,Recorder_Level)</f>
        <v>48</v>
      </c>
      <c r="D2220" s="13">
        <f>IF(B2220&lt;=C2220,C2220-B2220,0)</f>
        <v>2</v>
      </c>
      <c r="E2220" s="13">
        <f t="shared" si="136"/>
        <v>2</v>
      </c>
      <c r="F2220" s="13">
        <f t="shared" si="137"/>
        <v>2</v>
      </c>
      <c r="G2220" s="13">
        <f>IF(B2220&lt;=C2220,C2220-B2220,"No Order Needed")</f>
        <v>2</v>
      </c>
      <c r="H2220" s="13">
        <f t="shared" si="138"/>
        <v>12</v>
      </c>
      <c r="I2220" s="13" t="str">
        <f t="shared" si="139"/>
        <v>Reorder</v>
      </c>
    </row>
    <row r="2221" spans="1:9" x14ac:dyDescent="0.3">
      <c r="A2221" s="13" t="s">
        <v>4397</v>
      </c>
      <c r="B2221" s="13">
        <f>VLOOKUP(A2221,VLookup_Data,4,FALSE)</f>
        <v>90</v>
      </c>
      <c r="C2221" s="13">
        <f>_xlfn.XLOOKUP(A2221,Product_Name,Recorder_Level)</f>
        <v>63</v>
      </c>
      <c r="D2221" s="13">
        <f>IF(B2221&lt;=C2221,C2221-B2221,0)</f>
        <v>0</v>
      </c>
      <c r="E2221" s="13">
        <f t="shared" si="136"/>
        <v>0</v>
      </c>
      <c r="F2221" s="13">
        <f t="shared" si="137"/>
        <v>0</v>
      </c>
      <c r="G2221" s="13" t="str">
        <f>IF(B2221&lt;=C2221,C2221-B2221,"No Order Needed")</f>
        <v>No Order Needed</v>
      </c>
      <c r="H2221" s="13">
        <f t="shared" si="138"/>
        <v>0</v>
      </c>
      <c r="I2221" s="13" t="str">
        <f t="shared" si="139"/>
        <v>Ok</v>
      </c>
    </row>
    <row r="2222" spans="1:9" x14ac:dyDescent="0.3">
      <c r="A2222" s="13" t="s">
        <v>4399</v>
      </c>
      <c r="B2222" s="13">
        <f>VLOOKUP(A2222,VLookup_Data,4,FALSE)</f>
        <v>121</v>
      </c>
      <c r="C2222" s="13">
        <f>_xlfn.XLOOKUP(A2222,Product_Name,Recorder_Level)</f>
        <v>95</v>
      </c>
      <c r="D2222" s="13">
        <f>IF(B2222&lt;=C2222,C2222-B2222,0)</f>
        <v>0</v>
      </c>
      <c r="E2222" s="13">
        <f t="shared" si="136"/>
        <v>0</v>
      </c>
      <c r="F2222" s="13">
        <f t="shared" si="137"/>
        <v>0</v>
      </c>
      <c r="G2222" s="13" t="str">
        <f>IF(B2222&lt;=C2222,C2222-B2222,"No Order Needed")</f>
        <v>No Order Needed</v>
      </c>
      <c r="H2222" s="13">
        <f t="shared" si="138"/>
        <v>0</v>
      </c>
      <c r="I2222" s="13" t="str">
        <f t="shared" si="139"/>
        <v>Ok</v>
      </c>
    </row>
    <row r="2223" spans="1:9" x14ac:dyDescent="0.3">
      <c r="A2223" s="13" t="s">
        <v>4401</v>
      </c>
      <c r="B2223" s="13">
        <f>VLOOKUP(A2223,VLookup_Data,4,FALSE)</f>
        <v>167</v>
      </c>
      <c r="C2223" s="13">
        <f>_xlfn.XLOOKUP(A2223,Product_Name,Recorder_Level)</f>
        <v>46</v>
      </c>
      <c r="D2223" s="13">
        <f>IF(B2223&lt;=C2223,C2223-B2223,0)</f>
        <v>0</v>
      </c>
      <c r="E2223" s="13">
        <f t="shared" si="136"/>
        <v>0</v>
      </c>
      <c r="F2223" s="13">
        <f t="shared" si="137"/>
        <v>0</v>
      </c>
      <c r="G2223" s="13" t="str">
        <f>IF(B2223&lt;=C2223,C2223-B2223,"No Order Needed")</f>
        <v>No Order Needed</v>
      </c>
      <c r="H2223" s="13">
        <f t="shared" si="138"/>
        <v>0</v>
      </c>
      <c r="I2223" s="13" t="str">
        <f t="shared" si="139"/>
        <v>Ok</v>
      </c>
    </row>
    <row r="2224" spans="1:9" x14ac:dyDescent="0.3">
      <c r="A2224" s="13" t="s">
        <v>4403</v>
      </c>
      <c r="B2224" s="13">
        <f>VLOOKUP(A2224,VLookup_Data,4,FALSE)</f>
        <v>0</v>
      </c>
      <c r="C2224" s="13">
        <f>_xlfn.XLOOKUP(A2224,Product_Name,Recorder_Level)</f>
        <v>52</v>
      </c>
      <c r="D2224" s="13">
        <f>IF(B2224&lt;=C2224,C2224-B2224,0)</f>
        <v>52</v>
      </c>
      <c r="E2224" s="13">
        <f t="shared" si="136"/>
        <v>52</v>
      </c>
      <c r="F2224" s="13">
        <f t="shared" si="137"/>
        <v>52</v>
      </c>
      <c r="G2224" s="13">
        <f>IF(B2224&lt;=C2224,C2224-B2224,"No Order Needed")</f>
        <v>52</v>
      </c>
      <c r="H2224" s="13">
        <f t="shared" si="138"/>
        <v>62</v>
      </c>
      <c r="I2224" s="13" t="str">
        <f t="shared" si="139"/>
        <v>Urgent</v>
      </c>
    </row>
    <row r="2225" spans="1:9" x14ac:dyDescent="0.3">
      <c r="A2225" s="13" t="s">
        <v>4405</v>
      </c>
      <c r="B2225" s="13">
        <f>VLOOKUP(A2225,VLookup_Data,4,FALSE)</f>
        <v>50</v>
      </c>
      <c r="C2225" s="13">
        <f>_xlfn.XLOOKUP(A2225,Product_Name,Recorder_Level)</f>
        <v>98</v>
      </c>
      <c r="D2225" s="13">
        <f>IF(B2225&lt;=C2225,C2225-B2225,0)</f>
        <v>48</v>
      </c>
      <c r="E2225" s="13">
        <f t="shared" si="136"/>
        <v>48</v>
      </c>
      <c r="F2225" s="13">
        <f t="shared" si="137"/>
        <v>48</v>
      </c>
      <c r="G2225" s="13">
        <f>IF(B2225&lt;=C2225,C2225-B2225,"No Order Needed")</f>
        <v>48</v>
      </c>
      <c r="H2225" s="13">
        <f t="shared" si="138"/>
        <v>58</v>
      </c>
      <c r="I2225" s="13" t="str">
        <f t="shared" si="139"/>
        <v>Reorder</v>
      </c>
    </row>
    <row r="2226" spans="1:9" x14ac:dyDescent="0.3">
      <c r="A2226" s="13" t="s">
        <v>4409</v>
      </c>
      <c r="B2226" s="13">
        <f>VLOOKUP(A2226,VLookup_Data,4,FALSE)</f>
        <v>70</v>
      </c>
      <c r="C2226" s="13">
        <f>_xlfn.XLOOKUP(A2226,Product_Name,Recorder_Level)</f>
        <v>61</v>
      </c>
      <c r="D2226" s="13">
        <f>IF(B2226&lt;=C2226,C2226-B2226,0)</f>
        <v>0</v>
      </c>
      <c r="E2226" s="13">
        <f t="shared" si="136"/>
        <v>0</v>
      </c>
      <c r="F2226" s="13">
        <f t="shared" si="137"/>
        <v>0</v>
      </c>
      <c r="G2226" s="13" t="str">
        <f>IF(B2226&lt;=C2226,C2226-B2226,"No Order Needed")</f>
        <v>No Order Needed</v>
      </c>
      <c r="H2226" s="13">
        <f t="shared" si="138"/>
        <v>1</v>
      </c>
      <c r="I2226" s="13" t="str">
        <f t="shared" si="139"/>
        <v>Ok</v>
      </c>
    </row>
    <row r="2227" spans="1:9" x14ac:dyDescent="0.3">
      <c r="A2227" s="13" t="s">
        <v>4411</v>
      </c>
      <c r="B2227" s="13">
        <f>VLOOKUP(A2227,VLookup_Data,4,FALSE)</f>
        <v>124</v>
      </c>
      <c r="C2227" s="13">
        <f>_xlfn.XLOOKUP(A2227,Product_Name,Recorder_Level)</f>
        <v>76</v>
      </c>
      <c r="D2227" s="13">
        <f>IF(B2227&lt;=C2227,C2227-B2227,0)</f>
        <v>0</v>
      </c>
      <c r="E2227" s="13">
        <f t="shared" si="136"/>
        <v>0</v>
      </c>
      <c r="F2227" s="13">
        <f t="shared" si="137"/>
        <v>0</v>
      </c>
      <c r="G2227" s="13" t="str">
        <f>IF(B2227&lt;=C2227,C2227-B2227,"No Order Needed")</f>
        <v>No Order Needed</v>
      </c>
      <c r="H2227" s="13">
        <f t="shared" si="138"/>
        <v>0</v>
      </c>
      <c r="I2227" s="13" t="str">
        <f t="shared" si="139"/>
        <v>Ok</v>
      </c>
    </row>
    <row r="2228" spans="1:9" x14ac:dyDescent="0.3">
      <c r="A2228" s="13" t="s">
        <v>7599</v>
      </c>
      <c r="B2228" s="13">
        <f>VLOOKUP(A2228,VLookup_Data,4,FALSE)</f>
        <v>118</v>
      </c>
      <c r="C2228" s="13">
        <f>_xlfn.XLOOKUP(A2228,Product_Name,Recorder_Level)</f>
        <v>56</v>
      </c>
      <c r="D2228" s="13">
        <f>IF(B2228&lt;=C2228,C2228-B2228,0)</f>
        <v>0</v>
      </c>
      <c r="E2228" s="13">
        <f t="shared" si="136"/>
        <v>0</v>
      </c>
      <c r="F2228" s="13">
        <f t="shared" si="137"/>
        <v>0</v>
      </c>
      <c r="G2228" s="13" t="str">
        <f>IF(B2228&lt;=C2228,C2228-B2228,"No Order Needed")</f>
        <v>No Order Needed</v>
      </c>
      <c r="H2228" s="13">
        <f t="shared" si="138"/>
        <v>0</v>
      </c>
      <c r="I2228" s="13" t="str">
        <f t="shared" si="139"/>
        <v>Ok</v>
      </c>
    </row>
    <row r="2229" spans="1:9" x14ac:dyDescent="0.3">
      <c r="A2229" s="13" t="s">
        <v>4415</v>
      </c>
      <c r="B2229" s="13">
        <f>VLOOKUP(A2229,VLookup_Data,4,FALSE)</f>
        <v>0</v>
      </c>
      <c r="C2229" s="13">
        <f>_xlfn.XLOOKUP(A2229,Product_Name,Recorder_Level)</f>
        <v>92</v>
      </c>
      <c r="D2229" s="13">
        <f>IF(B2229&lt;=C2229,C2229-B2229,0)</f>
        <v>92</v>
      </c>
      <c r="E2229" s="13">
        <f t="shared" si="136"/>
        <v>92</v>
      </c>
      <c r="F2229" s="13">
        <f t="shared" si="137"/>
        <v>92</v>
      </c>
      <c r="G2229" s="13">
        <f>IF(B2229&lt;=C2229,C2229-B2229,"No Order Needed")</f>
        <v>92</v>
      </c>
      <c r="H2229" s="13">
        <f t="shared" si="138"/>
        <v>102</v>
      </c>
      <c r="I2229" s="13" t="str">
        <f t="shared" si="139"/>
        <v>Urgent</v>
      </c>
    </row>
    <row r="2230" spans="1:9" x14ac:dyDescent="0.3">
      <c r="A2230" s="13" t="s">
        <v>4417</v>
      </c>
      <c r="B2230" s="13">
        <f>VLOOKUP(A2230,VLookup_Data,4,FALSE)</f>
        <v>158</v>
      </c>
      <c r="C2230" s="13">
        <f>_xlfn.XLOOKUP(A2230,Product_Name,Recorder_Level)</f>
        <v>40</v>
      </c>
      <c r="D2230" s="13">
        <f>IF(B2230&lt;=C2230,C2230-B2230,0)</f>
        <v>0</v>
      </c>
      <c r="E2230" s="13">
        <f t="shared" si="136"/>
        <v>0</v>
      </c>
      <c r="F2230" s="13">
        <f t="shared" si="137"/>
        <v>0</v>
      </c>
      <c r="G2230" s="13" t="str">
        <f>IF(B2230&lt;=C2230,C2230-B2230,"No Order Needed")</f>
        <v>No Order Needed</v>
      </c>
      <c r="H2230" s="13">
        <f t="shared" si="138"/>
        <v>0</v>
      </c>
      <c r="I2230" s="13" t="str">
        <f t="shared" si="139"/>
        <v>Ok</v>
      </c>
    </row>
    <row r="2231" spans="1:9" x14ac:dyDescent="0.3">
      <c r="A2231" s="13" t="s">
        <v>4419</v>
      </c>
      <c r="B2231" s="13">
        <f>VLOOKUP(A2231,VLookup_Data,4,FALSE)</f>
        <v>142</v>
      </c>
      <c r="C2231" s="13">
        <f>_xlfn.XLOOKUP(A2231,Product_Name,Recorder_Level)</f>
        <v>54</v>
      </c>
      <c r="D2231" s="13">
        <f>IF(B2231&lt;=C2231,C2231-B2231,0)</f>
        <v>0</v>
      </c>
      <c r="E2231" s="13">
        <f t="shared" si="136"/>
        <v>0</v>
      </c>
      <c r="F2231" s="13">
        <f t="shared" si="137"/>
        <v>0</v>
      </c>
      <c r="G2231" s="13" t="str">
        <f>IF(B2231&lt;=C2231,C2231-B2231,"No Order Needed")</f>
        <v>No Order Needed</v>
      </c>
      <c r="H2231" s="13">
        <f t="shared" si="138"/>
        <v>0</v>
      </c>
      <c r="I2231" s="13" t="str">
        <f t="shared" si="139"/>
        <v>Ok</v>
      </c>
    </row>
    <row r="2232" spans="1:9" x14ac:dyDescent="0.3">
      <c r="A2232" s="13" t="s">
        <v>4421</v>
      </c>
      <c r="B2232" s="13">
        <f>VLOOKUP(A2232,VLookup_Data,4,FALSE)</f>
        <v>184</v>
      </c>
      <c r="C2232" s="13">
        <f>_xlfn.XLOOKUP(A2232,Product_Name,Recorder_Level)</f>
        <v>61</v>
      </c>
      <c r="D2232" s="13">
        <f>IF(B2232&lt;=C2232,C2232-B2232,0)</f>
        <v>0</v>
      </c>
      <c r="E2232" s="13">
        <f t="shared" si="136"/>
        <v>0</v>
      </c>
      <c r="F2232" s="13">
        <f t="shared" si="137"/>
        <v>0</v>
      </c>
      <c r="G2232" s="13" t="str">
        <f>IF(B2232&lt;=C2232,C2232-B2232,"No Order Needed")</f>
        <v>No Order Needed</v>
      </c>
      <c r="H2232" s="13">
        <f t="shared" si="138"/>
        <v>0</v>
      </c>
      <c r="I2232" s="13" t="str">
        <f t="shared" si="139"/>
        <v>Ok</v>
      </c>
    </row>
    <row r="2233" spans="1:9" x14ac:dyDescent="0.3">
      <c r="A2233" s="13" t="s">
        <v>2429</v>
      </c>
      <c r="B2233" s="13">
        <f>VLOOKUP(A2233,VLookup_Data,4,FALSE)</f>
        <v>30</v>
      </c>
      <c r="C2233" s="13">
        <f>_xlfn.XLOOKUP(A2233,Product_Name,Recorder_Level)</f>
        <v>23</v>
      </c>
      <c r="D2233" s="13">
        <f>IF(B2233&lt;=C2233,C2233-B2233,0)</f>
        <v>0</v>
      </c>
      <c r="E2233" s="13">
        <f t="shared" si="136"/>
        <v>0</v>
      </c>
      <c r="F2233" s="13">
        <f t="shared" si="137"/>
        <v>0</v>
      </c>
      <c r="G2233" s="13" t="str">
        <f>IF(B2233&lt;=C2233,C2233-B2233,"No Order Needed")</f>
        <v>No Order Needed</v>
      </c>
      <c r="H2233" s="13">
        <f t="shared" si="138"/>
        <v>3</v>
      </c>
      <c r="I2233" s="13" t="str">
        <f t="shared" si="139"/>
        <v>Ok</v>
      </c>
    </row>
    <row r="2234" spans="1:9" x14ac:dyDescent="0.3">
      <c r="A2234" s="13" t="s">
        <v>3968</v>
      </c>
      <c r="B2234" s="13">
        <f>VLOOKUP(A2234,VLookup_Data,4,FALSE)</f>
        <v>166</v>
      </c>
      <c r="C2234" s="13">
        <f>_xlfn.XLOOKUP(A2234,Product_Name,Recorder_Level)</f>
        <v>91</v>
      </c>
      <c r="D2234" s="13">
        <f>IF(B2234&lt;=C2234,C2234-B2234,0)</f>
        <v>0</v>
      </c>
      <c r="E2234" s="13">
        <f t="shared" si="136"/>
        <v>0</v>
      </c>
      <c r="F2234" s="13">
        <f t="shared" si="137"/>
        <v>0</v>
      </c>
      <c r="G2234" s="13" t="str">
        <f>IF(B2234&lt;=C2234,C2234-B2234,"No Order Needed")</f>
        <v>No Order Needed</v>
      </c>
      <c r="H2234" s="13">
        <f t="shared" si="138"/>
        <v>0</v>
      </c>
      <c r="I2234" s="13" t="str">
        <f t="shared" si="139"/>
        <v>Ok</v>
      </c>
    </row>
    <row r="2235" spans="1:9" x14ac:dyDescent="0.3">
      <c r="A2235" s="13" t="s">
        <v>1827</v>
      </c>
      <c r="B2235" s="13">
        <f>VLOOKUP(A2235,VLookup_Data,4,FALSE)</f>
        <v>62</v>
      </c>
      <c r="C2235" s="13">
        <f>_xlfn.XLOOKUP(A2235,Product_Name,Recorder_Level)</f>
        <v>41</v>
      </c>
      <c r="D2235" s="13">
        <f>IF(B2235&lt;=C2235,C2235-B2235,0)</f>
        <v>0</v>
      </c>
      <c r="E2235" s="13">
        <f t="shared" si="136"/>
        <v>0</v>
      </c>
      <c r="F2235" s="13">
        <f t="shared" si="137"/>
        <v>0</v>
      </c>
      <c r="G2235" s="13" t="str">
        <f>IF(B2235&lt;=C2235,C2235-B2235,"No Order Needed")</f>
        <v>No Order Needed</v>
      </c>
      <c r="H2235" s="13">
        <f t="shared" si="138"/>
        <v>0</v>
      </c>
      <c r="I2235" s="13" t="str">
        <f t="shared" si="139"/>
        <v>Ok</v>
      </c>
    </row>
    <row r="2236" spans="1:9" x14ac:dyDescent="0.3">
      <c r="A2236" s="13" t="s">
        <v>76</v>
      </c>
      <c r="B2236" s="13">
        <f>VLOOKUP(A2236,VLookup_Data,4,FALSE)</f>
        <v>135</v>
      </c>
      <c r="C2236" s="13">
        <f>_xlfn.XLOOKUP(A2236,Product_Name,Recorder_Level)</f>
        <v>0</v>
      </c>
      <c r="D2236" s="13">
        <f>IF(B2236&lt;=C2236,C2236-B2236,0)</f>
        <v>0</v>
      </c>
      <c r="E2236" s="13">
        <f t="shared" si="136"/>
        <v>0</v>
      </c>
      <c r="F2236" s="13">
        <f t="shared" si="137"/>
        <v>0</v>
      </c>
      <c r="G2236" s="13" t="str">
        <f>IF(B2236&lt;=C2236,C2236-B2236,"No Order Needed")</f>
        <v>No Order Needed</v>
      </c>
      <c r="H2236" s="13">
        <f t="shared" si="138"/>
        <v>0</v>
      </c>
      <c r="I2236" s="13" t="str">
        <f t="shared" si="139"/>
        <v>Ok</v>
      </c>
    </row>
    <row r="2237" spans="1:9" x14ac:dyDescent="0.3">
      <c r="A2237" s="13" t="s">
        <v>4430</v>
      </c>
      <c r="B2237" s="13">
        <f>VLOOKUP(A2237,VLookup_Data,4,FALSE)</f>
        <v>119</v>
      </c>
      <c r="C2237" s="13">
        <f>_xlfn.XLOOKUP(A2237,Product_Name,Recorder_Level)</f>
        <v>71</v>
      </c>
      <c r="D2237" s="13">
        <f>IF(B2237&lt;=C2237,C2237-B2237,0)</f>
        <v>0</v>
      </c>
      <c r="E2237" s="13">
        <f t="shared" si="136"/>
        <v>0</v>
      </c>
      <c r="F2237" s="13">
        <f t="shared" si="137"/>
        <v>0</v>
      </c>
      <c r="G2237" s="13" t="str">
        <f>IF(B2237&lt;=C2237,C2237-B2237,"No Order Needed")</f>
        <v>No Order Needed</v>
      </c>
      <c r="H2237" s="13">
        <f t="shared" si="138"/>
        <v>0</v>
      </c>
      <c r="I2237" s="13" t="str">
        <f t="shared" si="139"/>
        <v>Ok</v>
      </c>
    </row>
    <row r="2238" spans="1:9" x14ac:dyDescent="0.3">
      <c r="A2238" s="13" t="s">
        <v>4432</v>
      </c>
      <c r="B2238" s="13">
        <f>VLOOKUP(A2238,VLookup_Data,4,FALSE)</f>
        <v>0</v>
      </c>
      <c r="C2238" s="13">
        <f>_xlfn.XLOOKUP(A2238,Product_Name,Recorder_Level)</f>
        <v>23</v>
      </c>
      <c r="D2238" s="13">
        <f>IF(B2238&lt;=C2238,C2238-B2238,0)</f>
        <v>23</v>
      </c>
      <c r="E2238" s="13">
        <f t="shared" si="136"/>
        <v>23</v>
      </c>
      <c r="F2238" s="13">
        <f t="shared" si="137"/>
        <v>23</v>
      </c>
      <c r="G2238" s="13">
        <f>IF(B2238&lt;=C2238,C2238-B2238,"No Order Needed")</f>
        <v>23</v>
      </c>
      <c r="H2238" s="13">
        <f t="shared" si="138"/>
        <v>33</v>
      </c>
      <c r="I2238" s="13" t="str">
        <f t="shared" si="139"/>
        <v>Urgent</v>
      </c>
    </row>
    <row r="2239" spans="1:9" x14ac:dyDescent="0.3">
      <c r="A2239" s="13" t="s">
        <v>4434</v>
      </c>
      <c r="B2239" s="13">
        <f>VLOOKUP(A2239,VLookup_Data,4,FALSE)</f>
        <v>1</v>
      </c>
      <c r="C2239" s="13">
        <f>_xlfn.XLOOKUP(A2239,Product_Name,Recorder_Level)</f>
        <v>86</v>
      </c>
      <c r="D2239" s="13">
        <f>IF(B2239&lt;=C2239,C2239-B2239,0)</f>
        <v>85</v>
      </c>
      <c r="E2239" s="13">
        <f t="shared" si="136"/>
        <v>85</v>
      </c>
      <c r="F2239" s="13">
        <f t="shared" si="137"/>
        <v>85</v>
      </c>
      <c r="G2239" s="13">
        <f>IF(B2239&lt;=C2239,C2239-B2239,"No Order Needed")</f>
        <v>85</v>
      </c>
      <c r="H2239" s="13">
        <f t="shared" si="138"/>
        <v>95</v>
      </c>
      <c r="I2239" s="13" t="str">
        <f t="shared" si="139"/>
        <v>Reorder</v>
      </c>
    </row>
    <row r="2240" spans="1:9" x14ac:dyDescent="0.3">
      <c r="A2240" s="13" t="s">
        <v>4436</v>
      </c>
      <c r="B2240" s="13">
        <f>VLOOKUP(A2240,VLookup_Data,4,FALSE)</f>
        <v>81</v>
      </c>
      <c r="C2240" s="13">
        <f>_xlfn.XLOOKUP(A2240,Product_Name,Recorder_Level)</f>
        <v>88</v>
      </c>
      <c r="D2240" s="13">
        <f>IF(B2240&lt;=C2240,C2240-B2240,0)</f>
        <v>7</v>
      </c>
      <c r="E2240" s="13">
        <f t="shared" si="136"/>
        <v>7</v>
      </c>
      <c r="F2240" s="13">
        <f t="shared" si="137"/>
        <v>7</v>
      </c>
      <c r="G2240" s="13">
        <f>IF(B2240&lt;=C2240,C2240-B2240,"No Order Needed")</f>
        <v>7</v>
      </c>
      <c r="H2240" s="13">
        <f t="shared" si="138"/>
        <v>17</v>
      </c>
      <c r="I2240" s="13" t="str">
        <f t="shared" si="139"/>
        <v>Reorder</v>
      </c>
    </row>
    <row r="2241" spans="1:9" x14ac:dyDescent="0.3">
      <c r="A2241" s="13" t="s">
        <v>4438</v>
      </c>
      <c r="B2241" s="13">
        <f>VLOOKUP(A2241,VLookup_Data,4,FALSE)</f>
        <v>99</v>
      </c>
      <c r="C2241" s="13">
        <f>_xlfn.XLOOKUP(A2241,Product_Name,Recorder_Level)</f>
        <v>68</v>
      </c>
      <c r="D2241" s="13">
        <f>IF(B2241&lt;=C2241,C2241-B2241,0)</f>
        <v>0</v>
      </c>
      <c r="E2241" s="13">
        <f t="shared" si="136"/>
        <v>0</v>
      </c>
      <c r="F2241" s="13">
        <f t="shared" si="137"/>
        <v>0</v>
      </c>
      <c r="G2241" s="13" t="str">
        <f>IF(B2241&lt;=C2241,C2241-B2241,"No Order Needed")</f>
        <v>No Order Needed</v>
      </c>
      <c r="H2241" s="13">
        <f t="shared" si="138"/>
        <v>0</v>
      </c>
      <c r="I2241" s="13" t="str">
        <f t="shared" si="139"/>
        <v>Ok</v>
      </c>
    </row>
    <row r="2242" spans="1:9" x14ac:dyDescent="0.3">
      <c r="A2242" s="13" t="s">
        <v>4440</v>
      </c>
      <c r="B2242" s="13">
        <f>VLOOKUP(A2242,VLookup_Data,4,FALSE)</f>
        <v>150</v>
      </c>
      <c r="C2242" s="13">
        <f>_xlfn.XLOOKUP(A2242,Product_Name,Recorder_Level)</f>
        <v>53</v>
      </c>
      <c r="D2242" s="13">
        <f>IF(B2242&lt;=C2242,C2242-B2242,0)</f>
        <v>0</v>
      </c>
      <c r="E2242" s="13">
        <f t="shared" si="136"/>
        <v>0</v>
      </c>
      <c r="F2242" s="13">
        <f t="shared" si="137"/>
        <v>0</v>
      </c>
      <c r="G2242" s="13" t="str">
        <f>IF(B2242&lt;=C2242,C2242-B2242,"No Order Needed")</f>
        <v>No Order Needed</v>
      </c>
      <c r="H2242" s="13">
        <f t="shared" si="138"/>
        <v>0</v>
      </c>
      <c r="I2242" s="13" t="str">
        <f t="shared" si="139"/>
        <v>Ok</v>
      </c>
    </row>
    <row r="2243" spans="1:9" x14ac:dyDescent="0.3">
      <c r="A2243" s="13" t="s">
        <v>146</v>
      </c>
      <c r="B2243" s="13">
        <f>VLOOKUP(A2243,VLookup_Data,4,FALSE)</f>
        <v>98</v>
      </c>
      <c r="C2243" s="13">
        <f>_xlfn.XLOOKUP(A2243,Product_Name,Recorder_Level)</f>
        <v>38</v>
      </c>
      <c r="D2243" s="13">
        <f>IF(B2243&lt;=C2243,C2243-B2243,0)</f>
        <v>0</v>
      </c>
      <c r="E2243" s="13">
        <f t="shared" ref="E2243:E2306" si="140">IF(C2243-B2243&gt;0,C2243-B2243,0)</f>
        <v>0</v>
      </c>
      <c r="F2243" s="13">
        <f t="shared" ref="F2243:F2306" si="141">MAX(C2243-B2243,0)</f>
        <v>0</v>
      </c>
      <c r="G2243" s="13" t="str">
        <f>IF(B2243&lt;=C2243,C2243-B2243,"No Order Needed")</f>
        <v>No Order Needed</v>
      </c>
      <c r="H2243" s="13">
        <f t="shared" ref="H2243:H2306" si="142">MAX((C2243-B2243)+10,0)</f>
        <v>0</v>
      </c>
      <c r="I2243" s="13" t="str">
        <f t="shared" ref="I2243:I2306" si="143">IF(B2243=0,"Urgent",IF(B2243&lt;=C2243,"Reorder","Ok"))</f>
        <v>Ok</v>
      </c>
    </row>
    <row r="2244" spans="1:9" x14ac:dyDescent="0.3">
      <c r="A2244" s="13" t="s">
        <v>4443</v>
      </c>
      <c r="B2244" s="13">
        <f>VLOOKUP(A2244,VLookup_Data,4,FALSE)</f>
        <v>2</v>
      </c>
      <c r="C2244" s="13">
        <f>_xlfn.XLOOKUP(A2244,Product_Name,Recorder_Level)</f>
        <v>23</v>
      </c>
      <c r="D2244" s="13">
        <f>IF(B2244&lt;=C2244,C2244-B2244,0)</f>
        <v>21</v>
      </c>
      <c r="E2244" s="13">
        <f t="shared" si="140"/>
        <v>21</v>
      </c>
      <c r="F2244" s="13">
        <f t="shared" si="141"/>
        <v>21</v>
      </c>
      <c r="G2244" s="13">
        <f>IF(B2244&lt;=C2244,C2244-B2244,"No Order Needed")</f>
        <v>21</v>
      </c>
      <c r="H2244" s="13">
        <f t="shared" si="142"/>
        <v>31</v>
      </c>
      <c r="I2244" s="13" t="str">
        <f t="shared" si="143"/>
        <v>Reorder</v>
      </c>
    </row>
    <row r="2245" spans="1:9" x14ac:dyDescent="0.3">
      <c r="A2245" s="13" t="s">
        <v>3683</v>
      </c>
      <c r="B2245" s="13">
        <f>VLOOKUP(A2245,VLookup_Data,4,FALSE)</f>
        <v>174</v>
      </c>
      <c r="C2245" s="13">
        <f>_xlfn.XLOOKUP(A2245,Product_Name,Recorder_Level)</f>
        <v>77</v>
      </c>
      <c r="D2245" s="13">
        <f>IF(B2245&lt;=C2245,C2245-B2245,0)</f>
        <v>0</v>
      </c>
      <c r="E2245" s="13">
        <f t="shared" si="140"/>
        <v>0</v>
      </c>
      <c r="F2245" s="13">
        <f t="shared" si="141"/>
        <v>0</v>
      </c>
      <c r="G2245" s="13" t="str">
        <f>IF(B2245&lt;=C2245,C2245-B2245,"No Order Needed")</f>
        <v>No Order Needed</v>
      </c>
      <c r="H2245" s="13">
        <f t="shared" si="142"/>
        <v>0</v>
      </c>
      <c r="I2245" s="13" t="str">
        <f t="shared" si="143"/>
        <v>Ok</v>
      </c>
    </row>
    <row r="2246" spans="1:9" x14ac:dyDescent="0.3">
      <c r="A2246" s="13" t="s">
        <v>4286</v>
      </c>
      <c r="B2246" s="13">
        <f>VLOOKUP(A2246,VLookup_Data,4,FALSE)</f>
        <v>192</v>
      </c>
      <c r="C2246" s="13">
        <f>_xlfn.XLOOKUP(A2246,Product_Name,Recorder_Level)</f>
        <v>28</v>
      </c>
      <c r="D2246" s="13">
        <f>IF(B2246&lt;=C2246,C2246-B2246,0)</f>
        <v>0</v>
      </c>
      <c r="E2246" s="13">
        <f t="shared" si="140"/>
        <v>0</v>
      </c>
      <c r="F2246" s="13">
        <f t="shared" si="141"/>
        <v>0</v>
      </c>
      <c r="G2246" s="13" t="str">
        <f>IF(B2246&lt;=C2246,C2246-B2246,"No Order Needed")</f>
        <v>No Order Needed</v>
      </c>
      <c r="H2246" s="13">
        <f t="shared" si="142"/>
        <v>0</v>
      </c>
      <c r="I2246" s="13" t="str">
        <f t="shared" si="143"/>
        <v>Ok</v>
      </c>
    </row>
    <row r="2247" spans="1:9" x14ac:dyDescent="0.3">
      <c r="A2247" s="13" t="s">
        <v>4448</v>
      </c>
      <c r="B2247" s="13">
        <f>VLOOKUP(A2247,VLookup_Data,4,FALSE)</f>
        <v>130</v>
      </c>
      <c r="C2247" s="13">
        <f>_xlfn.XLOOKUP(A2247,Product_Name,Recorder_Level)</f>
        <v>45</v>
      </c>
      <c r="D2247" s="13">
        <f>IF(B2247&lt;=C2247,C2247-B2247,0)</f>
        <v>0</v>
      </c>
      <c r="E2247" s="13">
        <f t="shared" si="140"/>
        <v>0</v>
      </c>
      <c r="F2247" s="13">
        <f t="shared" si="141"/>
        <v>0</v>
      </c>
      <c r="G2247" s="13" t="str">
        <f>IF(B2247&lt;=C2247,C2247-B2247,"No Order Needed")</f>
        <v>No Order Needed</v>
      </c>
      <c r="H2247" s="13">
        <f t="shared" si="142"/>
        <v>0</v>
      </c>
      <c r="I2247" s="13" t="str">
        <f t="shared" si="143"/>
        <v>Ok</v>
      </c>
    </row>
    <row r="2248" spans="1:9" x14ac:dyDescent="0.3">
      <c r="A2248" s="13" t="s">
        <v>4452</v>
      </c>
      <c r="B2248" s="13">
        <f>VLOOKUP(A2248,VLookup_Data,4,FALSE)</f>
        <v>52</v>
      </c>
      <c r="C2248" s="13">
        <f>_xlfn.XLOOKUP(A2248,Product_Name,Recorder_Level)</f>
        <v>72</v>
      </c>
      <c r="D2248" s="13">
        <f>IF(B2248&lt;=C2248,C2248-B2248,0)</f>
        <v>20</v>
      </c>
      <c r="E2248" s="13">
        <f t="shared" si="140"/>
        <v>20</v>
      </c>
      <c r="F2248" s="13">
        <f t="shared" si="141"/>
        <v>20</v>
      </c>
      <c r="G2248" s="13">
        <f>IF(B2248&lt;=C2248,C2248-B2248,"No Order Needed")</f>
        <v>20</v>
      </c>
      <c r="H2248" s="13">
        <f t="shared" si="142"/>
        <v>30</v>
      </c>
      <c r="I2248" s="13" t="str">
        <f t="shared" si="143"/>
        <v>Reorder</v>
      </c>
    </row>
    <row r="2249" spans="1:9" x14ac:dyDescent="0.3">
      <c r="A2249" s="13" t="s">
        <v>691</v>
      </c>
      <c r="B2249" s="13">
        <f>VLOOKUP(A2249,VLookup_Data,4,FALSE)</f>
        <v>132</v>
      </c>
      <c r="C2249" s="13">
        <f>_xlfn.XLOOKUP(A2249,Product_Name,Recorder_Level)</f>
        <v>67</v>
      </c>
      <c r="D2249" s="13">
        <f>IF(B2249&lt;=C2249,C2249-B2249,0)</f>
        <v>0</v>
      </c>
      <c r="E2249" s="13">
        <f t="shared" si="140"/>
        <v>0</v>
      </c>
      <c r="F2249" s="13">
        <f t="shared" si="141"/>
        <v>0</v>
      </c>
      <c r="G2249" s="13" t="str">
        <f>IF(B2249&lt;=C2249,C2249-B2249,"No Order Needed")</f>
        <v>No Order Needed</v>
      </c>
      <c r="H2249" s="13">
        <f t="shared" si="142"/>
        <v>0</v>
      </c>
      <c r="I2249" s="13" t="str">
        <f t="shared" si="143"/>
        <v>Ok</v>
      </c>
    </row>
    <row r="2250" spans="1:9" x14ac:dyDescent="0.3">
      <c r="A2250" s="13" t="s">
        <v>4455</v>
      </c>
      <c r="B2250" s="13">
        <f>VLOOKUP(A2250,VLookup_Data,4,FALSE)</f>
        <v>59</v>
      </c>
      <c r="C2250" s="13">
        <f>_xlfn.XLOOKUP(A2250,Product_Name,Recorder_Level)</f>
        <v>53</v>
      </c>
      <c r="D2250" s="13">
        <f>IF(B2250&lt;=C2250,C2250-B2250,0)</f>
        <v>0</v>
      </c>
      <c r="E2250" s="13">
        <f t="shared" si="140"/>
        <v>0</v>
      </c>
      <c r="F2250" s="13">
        <f t="shared" si="141"/>
        <v>0</v>
      </c>
      <c r="G2250" s="13" t="str">
        <f>IF(B2250&lt;=C2250,C2250-B2250,"No Order Needed")</f>
        <v>No Order Needed</v>
      </c>
      <c r="H2250" s="13">
        <f t="shared" si="142"/>
        <v>4</v>
      </c>
      <c r="I2250" s="13" t="str">
        <f t="shared" si="143"/>
        <v>Ok</v>
      </c>
    </row>
    <row r="2251" spans="1:9" x14ac:dyDescent="0.3">
      <c r="A2251" s="13" t="s">
        <v>4457</v>
      </c>
      <c r="B2251" s="13">
        <f>VLOOKUP(A2251,VLookup_Data,4,FALSE)</f>
        <v>199</v>
      </c>
      <c r="C2251" s="13">
        <f>_xlfn.XLOOKUP(A2251,Product_Name,Recorder_Level)</f>
        <v>38</v>
      </c>
      <c r="D2251" s="13">
        <f>IF(B2251&lt;=C2251,C2251-B2251,0)</f>
        <v>0</v>
      </c>
      <c r="E2251" s="13">
        <f t="shared" si="140"/>
        <v>0</v>
      </c>
      <c r="F2251" s="13">
        <f t="shared" si="141"/>
        <v>0</v>
      </c>
      <c r="G2251" s="13" t="str">
        <f>IF(B2251&lt;=C2251,C2251-B2251,"No Order Needed")</f>
        <v>No Order Needed</v>
      </c>
      <c r="H2251" s="13">
        <f t="shared" si="142"/>
        <v>0</v>
      </c>
      <c r="I2251" s="13" t="str">
        <f t="shared" si="143"/>
        <v>Ok</v>
      </c>
    </row>
    <row r="2252" spans="1:9" x14ac:dyDescent="0.3">
      <c r="A2252" s="13" t="s">
        <v>4460</v>
      </c>
      <c r="B2252" s="13">
        <f>VLOOKUP(A2252,VLookup_Data,4,FALSE)</f>
        <v>34</v>
      </c>
      <c r="C2252" s="13">
        <f>_xlfn.XLOOKUP(A2252,Product_Name,Recorder_Level)</f>
        <v>86</v>
      </c>
      <c r="D2252" s="13">
        <f>IF(B2252&lt;=C2252,C2252-B2252,0)</f>
        <v>52</v>
      </c>
      <c r="E2252" s="13">
        <f t="shared" si="140"/>
        <v>52</v>
      </c>
      <c r="F2252" s="13">
        <f t="shared" si="141"/>
        <v>52</v>
      </c>
      <c r="G2252" s="13">
        <f>IF(B2252&lt;=C2252,C2252-B2252,"No Order Needed")</f>
        <v>52</v>
      </c>
      <c r="H2252" s="13">
        <f t="shared" si="142"/>
        <v>62</v>
      </c>
      <c r="I2252" s="13" t="str">
        <f t="shared" si="143"/>
        <v>Reorder</v>
      </c>
    </row>
    <row r="2253" spans="1:9" x14ac:dyDescent="0.3">
      <c r="A2253" s="13" t="s">
        <v>4462</v>
      </c>
      <c r="B2253" s="13">
        <f>VLOOKUP(A2253,VLookup_Data,4,FALSE)</f>
        <v>138</v>
      </c>
      <c r="C2253" s="13">
        <f>_xlfn.XLOOKUP(A2253,Product_Name,Recorder_Level)</f>
        <v>43</v>
      </c>
      <c r="D2253" s="13">
        <f>IF(B2253&lt;=C2253,C2253-B2253,0)</f>
        <v>0</v>
      </c>
      <c r="E2253" s="13">
        <f t="shared" si="140"/>
        <v>0</v>
      </c>
      <c r="F2253" s="13">
        <f t="shared" si="141"/>
        <v>0</v>
      </c>
      <c r="G2253" s="13" t="str">
        <f>IF(B2253&lt;=C2253,C2253-B2253,"No Order Needed")</f>
        <v>No Order Needed</v>
      </c>
      <c r="H2253" s="13">
        <f t="shared" si="142"/>
        <v>0</v>
      </c>
      <c r="I2253" s="13" t="str">
        <f t="shared" si="143"/>
        <v>Ok</v>
      </c>
    </row>
    <row r="2254" spans="1:9" x14ac:dyDescent="0.3">
      <c r="A2254" s="13" t="s">
        <v>4464</v>
      </c>
      <c r="B2254" s="13">
        <f>VLOOKUP(A2254,VLookup_Data,4,FALSE)</f>
        <v>0</v>
      </c>
      <c r="C2254" s="13">
        <f>_xlfn.XLOOKUP(A2254,Product_Name,Recorder_Level)</f>
        <v>56</v>
      </c>
      <c r="D2254" s="13">
        <f>IF(B2254&lt;=C2254,C2254-B2254,0)</f>
        <v>56</v>
      </c>
      <c r="E2254" s="13">
        <f t="shared" si="140"/>
        <v>56</v>
      </c>
      <c r="F2254" s="13">
        <f t="shared" si="141"/>
        <v>56</v>
      </c>
      <c r="G2254" s="13">
        <f>IF(B2254&lt;=C2254,C2254-B2254,"No Order Needed")</f>
        <v>56</v>
      </c>
      <c r="H2254" s="13">
        <f t="shared" si="142"/>
        <v>66</v>
      </c>
      <c r="I2254" s="13" t="str">
        <f t="shared" si="143"/>
        <v>Urgent</v>
      </c>
    </row>
    <row r="2255" spans="1:9" x14ac:dyDescent="0.3">
      <c r="A2255" s="13" t="s">
        <v>4466</v>
      </c>
      <c r="B2255" s="13">
        <f>VLOOKUP(A2255,VLookup_Data,4,FALSE)</f>
        <v>59</v>
      </c>
      <c r="C2255" s="13">
        <f>_xlfn.XLOOKUP(A2255,Product_Name,Recorder_Level)</f>
        <v>31</v>
      </c>
      <c r="D2255" s="13">
        <f>IF(B2255&lt;=C2255,C2255-B2255,0)</f>
        <v>0</v>
      </c>
      <c r="E2255" s="13">
        <f t="shared" si="140"/>
        <v>0</v>
      </c>
      <c r="F2255" s="13">
        <f t="shared" si="141"/>
        <v>0</v>
      </c>
      <c r="G2255" s="13" t="str">
        <f>IF(B2255&lt;=C2255,C2255-B2255,"No Order Needed")</f>
        <v>No Order Needed</v>
      </c>
      <c r="H2255" s="13">
        <f t="shared" si="142"/>
        <v>0</v>
      </c>
      <c r="I2255" s="13" t="str">
        <f t="shared" si="143"/>
        <v>Ok</v>
      </c>
    </row>
    <row r="2256" spans="1:9" x14ac:dyDescent="0.3">
      <c r="A2256" s="13" t="s">
        <v>4469</v>
      </c>
      <c r="B2256" s="13">
        <f>VLOOKUP(A2256,VLookup_Data,4,FALSE)</f>
        <v>131</v>
      </c>
      <c r="C2256" s="13">
        <f>_xlfn.XLOOKUP(A2256,Product_Name,Recorder_Level)</f>
        <v>83</v>
      </c>
      <c r="D2256" s="13">
        <f>IF(B2256&lt;=C2256,C2256-B2256,0)</f>
        <v>0</v>
      </c>
      <c r="E2256" s="13">
        <f t="shared" si="140"/>
        <v>0</v>
      </c>
      <c r="F2256" s="13">
        <f t="shared" si="141"/>
        <v>0</v>
      </c>
      <c r="G2256" s="13" t="str">
        <f>IF(B2256&lt;=C2256,C2256-B2256,"No Order Needed")</f>
        <v>No Order Needed</v>
      </c>
      <c r="H2256" s="13">
        <f t="shared" si="142"/>
        <v>0</v>
      </c>
      <c r="I2256" s="13" t="str">
        <f t="shared" si="143"/>
        <v>Ok</v>
      </c>
    </row>
    <row r="2257" spans="1:9" x14ac:dyDescent="0.3">
      <c r="A2257" s="13" t="s">
        <v>2589</v>
      </c>
      <c r="B2257" s="13">
        <f>VLOOKUP(A2257,VLookup_Data,4,FALSE)</f>
        <v>5</v>
      </c>
      <c r="C2257" s="13">
        <f>_xlfn.XLOOKUP(A2257,Product_Name,Recorder_Level)</f>
        <v>43</v>
      </c>
      <c r="D2257" s="13">
        <f>IF(B2257&lt;=C2257,C2257-B2257,0)</f>
        <v>38</v>
      </c>
      <c r="E2257" s="13">
        <f t="shared" si="140"/>
        <v>38</v>
      </c>
      <c r="F2257" s="13">
        <f t="shared" si="141"/>
        <v>38</v>
      </c>
      <c r="G2257" s="13">
        <f>IF(B2257&lt;=C2257,C2257-B2257,"No Order Needed")</f>
        <v>38</v>
      </c>
      <c r="H2257" s="13">
        <f t="shared" si="142"/>
        <v>48</v>
      </c>
      <c r="I2257" s="13" t="str">
        <f t="shared" si="143"/>
        <v>Reorder</v>
      </c>
    </row>
    <row r="2258" spans="1:9" x14ac:dyDescent="0.3">
      <c r="A2258" s="13" t="s">
        <v>4472</v>
      </c>
      <c r="B2258" s="13">
        <f>VLOOKUP(A2258,VLookup_Data,4,FALSE)</f>
        <v>186</v>
      </c>
      <c r="C2258" s="13">
        <f>_xlfn.XLOOKUP(A2258,Product_Name,Recorder_Level)</f>
        <v>72</v>
      </c>
      <c r="D2258" s="13">
        <f>IF(B2258&lt;=C2258,C2258-B2258,0)</f>
        <v>0</v>
      </c>
      <c r="E2258" s="13">
        <f t="shared" si="140"/>
        <v>0</v>
      </c>
      <c r="F2258" s="13">
        <f t="shared" si="141"/>
        <v>0</v>
      </c>
      <c r="G2258" s="13" t="str">
        <f>IF(B2258&lt;=C2258,C2258-B2258,"No Order Needed")</f>
        <v>No Order Needed</v>
      </c>
      <c r="H2258" s="13">
        <f t="shared" si="142"/>
        <v>0</v>
      </c>
      <c r="I2258" s="13" t="str">
        <f t="shared" si="143"/>
        <v>Ok</v>
      </c>
    </row>
    <row r="2259" spans="1:9" x14ac:dyDescent="0.3">
      <c r="A2259" s="13" t="s">
        <v>2429</v>
      </c>
      <c r="B2259" s="13">
        <f>VLOOKUP(A2259,VLookup_Data,4,FALSE)</f>
        <v>30</v>
      </c>
      <c r="C2259" s="13">
        <f>_xlfn.XLOOKUP(A2259,Product_Name,Recorder_Level)</f>
        <v>23</v>
      </c>
      <c r="D2259" s="13">
        <f>IF(B2259&lt;=C2259,C2259-B2259,0)</f>
        <v>0</v>
      </c>
      <c r="E2259" s="13">
        <f t="shared" si="140"/>
        <v>0</v>
      </c>
      <c r="F2259" s="13">
        <f t="shared" si="141"/>
        <v>0</v>
      </c>
      <c r="G2259" s="13" t="str">
        <f>IF(B2259&lt;=C2259,C2259-B2259,"No Order Needed")</f>
        <v>No Order Needed</v>
      </c>
      <c r="H2259" s="13">
        <f t="shared" si="142"/>
        <v>3</v>
      </c>
      <c r="I2259" s="13" t="str">
        <f t="shared" si="143"/>
        <v>Ok</v>
      </c>
    </row>
    <row r="2260" spans="1:9" x14ac:dyDescent="0.3">
      <c r="A2260" s="13" t="s">
        <v>4475</v>
      </c>
      <c r="B2260" s="13">
        <f>VLOOKUP(A2260,VLookup_Data,4,FALSE)</f>
        <v>22</v>
      </c>
      <c r="C2260" s="13">
        <f>_xlfn.XLOOKUP(A2260,Product_Name,Recorder_Level)</f>
        <v>65</v>
      </c>
      <c r="D2260" s="13">
        <f>IF(B2260&lt;=C2260,C2260-B2260,0)</f>
        <v>43</v>
      </c>
      <c r="E2260" s="13">
        <f t="shared" si="140"/>
        <v>43</v>
      </c>
      <c r="F2260" s="13">
        <f t="shared" si="141"/>
        <v>43</v>
      </c>
      <c r="G2260" s="13">
        <f>IF(B2260&lt;=C2260,C2260-B2260,"No Order Needed")</f>
        <v>43</v>
      </c>
      <c r="H2260" s="13">
        <f t="shared" si="142"/>
        <v>53</v>
      </c>
      <c r="I2260" s="13" t="str">
        <f t="shared" si="143"/>
        <v>Reorder</v>
      </c>
    </row>
    <row r="2261" spans="1:9" x14ac:dyDescent="0.3">
      <c r="A2261" s="13" t="s">
        <v>4477</v>
      </c>
      <c r="B2261" s="13">
        <f>VLOOKUP(A2261,VLookup_Data,4,FALSE)</f>
        <v>9</v>
      </c>
      <c r="C2261" s="13">
        <f>_xlfn.XLOOKUP(A2261,Product_Name,Recorder_Level)</f>
        <v>0</v>
      </c>
      <c r="D2261" s="13">
        <f>IF(B2261&lt;=C2261,C2261-B2261,0)</f>
        <v>0</v>
      </c>
      <c r="E2261" s="13">
        <f t="shared" si="140"/>
        <v>0</v>
      </c>
      <c r="F2261" s="13">
        <f t="shared" si="141"/>
        <v>0</v>
      </c>
      <c r="G2261" s="13" t="str">
        <f>IF(B2261&lt;=C2261,C2261-B2261,"No Order Needed")</f>
        <v>No Order Needed</v>
      </c>
      <c r="H2261" s="13">
        <f t="shared" si="142"/>
        <v>1</v>
      </c>
      <c r="I2261" s="13" t="str">
        <f t="shared" si="143"/>
        <v>Ok</v>
      </c>
    </row>
    <row r="2262" spans="1:9" x14ac:dyDescent="0.3">
      <c r="A2262" s="13" t="s">
        <v>4479</v>
      </c>
      <c r="B2262" s="13">
        <f>VLOOKUP(A2262,VLookup_Data,4,FALSE)</f>
        <v>66</v>
      </c>
      <c r="C2262" s="13">
        <f>_xlfn.XLOOKUP(A2262,Product_Name,Recorder_Level)</f>
        <v>0</v>
      </c>
      <c r="D2262" s="13">
        <f>IF(B2262&lt;=C2262,C2262-B2262,0)</f>
        <v>0</v>
      </c>
      <c r="E2262" s="13">
        <f t="shared" si="140"/>
        <v>0</v>
      </c>
      <c r="F2262" s="13">
        <f t="shared" si="141"/>
        <v>0</v>
      </c>
      <c r="G2262" s="13" t="str">
        <f>IF(B2262&lt;=C2262,C2262-B2262,"No Order Needed")</f>
        <v>No Order Needed</v>
      </c>
      <c r="H2262" s="13">
        <f t="shared" si="142"/>
        <v>0</v>
      </c>
      <c r="I2262" s="13" t="str">
        <f t="shared" si="143"/>
        <v>Ok</v>
      </c>
    </row>
    <row r="2263" spans="1:9" x14ac:dyDescent="0.3">
      <c r="A2263" s="13" t="s">
        <v>4481</v>
      </c>
      <c r="B2263" s="13">
        <f>VLOOKUP(A2263,VLookup_Data,4,FALSE)</f>
        <v>71</v>
      </c>
      <c r="C2263" s="13">
        <f>_xlfn.XLOOKUP(A2263,Product_Name,Recorder_Level)</f>
        <v>28</v>
      </c>
      <c r="D2263" s="13">
        <f>IF(B2263&lt;=C2263,C2263-B2263,0)</f>
        <v>0</v>
      </c>
      <c r="E2263" s="13">
        <f t="shared" si="140"/>
        <v>0</v>
      </c>
      <c r="F2263" s="13">
        <f t="shared" si="141"/>
        <v>0</v>
      </c>
      <c r="G2263" s="13" t="str">
        <f>IF(B2263&lt;=C2263,C2263-B2263,"No Order Needed")</f>
        <v>No Order Needed</v>
      </c>
      <c r="H2263" s="13">
        <f t="shared" si="142"/>
        <v>0</v>
      </c>
      <c r="I2263" s="13" t="str">
        <f t="shared" si="143"/>
        <v>Ok</v>
      </c>
    </row>
    <row r="2264" spans="1:9" x14ac:dyDescent="0.3">
      <c r="A2264" s="13" t="s">
        <v>4483</v>
      </c>
      <c r="B2264" s="13">
        <f>VLOOKUP(A2264,VLookup_Data,4,FALSE)</f>
        <v>138</v>
      </c>
      <c r="C2264" s="13">
        <f>_xlfn.XLOOKUP(A2264,Product_Name,Recorder_Level)</f>
        <v>67</v>
      </c>
      <c r="D2264" s="13">
        <f>IF(B2264&lt;=C2264,C2264-B2264,0)</f>
        <v>0</v>
      </c>
      <c r="E2264" s="13">
        <f t="shared" si="140"/>
        <v>0</v>
      </c>
      <c r="F2264" s="13">
        <f t="shared" si="141"/>
        <v>0</v>
      </c>
      <c r="G2264" s="13" t="str">
        <f>IF(B2264&lt;=C2264,C2264-B2264,"No Order Needed")</f>
        <v>No Order Needed</v>
      </c>
      <c r="H2264" s="13">
        <f t="shared" si="142"/>
        <v>0</v>
      </c>
      <c r="I2264" s="13" t="str">
        <f t="shared" si="143"/>
        <v>Ok</v>
      </c>
    </row>
    <row r="2265" spans="1:9" x14ac:dyDescent="0.3">
      <c r="A2265" s="13" t="s">
        <v>4485</v>
      </c>
      <c r="B2265" s="13">
        <f>VLOOKUP(A2265,VLookup_Data,4,FALSE)</f>
        <v>49</v>
      </c>
      <c r="C2265" s="13">
        <f>_xlfn.XLOOKUP(A2265,Product_Name,Recorder_Level)</f>
        <v>47</v>
      </c>
      <c r="D2265" s="13">
        <f>IF(B2265&lt;=C2265,C2265-B2265,0)</f>
        <v>0</v>
      </c>
      <c r="E2265" s="13">
        <f t="shared" si="140"/>
        <v>0</v>
      </c>
      <c r="F2265" s="13">
        <f t="shared" si="141"/>
        <v>0</v>
      </c>
      <c r="G2265" s="13" t="str">
        <f>IF(B2265&lt;=C2265,C2265-B2265,"No Order Needed")</f>
        <v>No Order Needed</v>
      </c>
      <c r="H2265" s="13">
        <f t="shared" si="142"/>
        <v>8</v>
      </c>
      <c r="I2265" s="13" t="str">
        <f t="shared" si="143"/>
        <v>Ok</v>
      </c>
    </row>
    <row r="2266" spans="1:9" x14ac:dyDescent="0.3">
      <c r="A2266" s="13" t="s">
        <v>4487</v>
      </c>
      <c r="B2266" s="13">
        <f>VLOOKUP(A2266,VLookup_Data,4,FALSE)</f>
        <v>118</v>
      </c>
      <c r="C2266" s="13">
        <f>_xlfn.XLOOKUP(A2266,Product_Name,Recorder_Level)</f>
        <v>0</v>
      </c>
      <c r="D2266" s="13">
        <f>IF(B2266&lt;=C2266,C2266-B2266,0)</f>
        <v>0</v>
      </c>
      <c r="E2266" s="13">
        <f t="shared" si="140"/>
        <v>0</v>
      </c>
      <c r="F2266" s="13">
        <f t="shared" si="141"/>
        <v>0</v>
      </c>
      <c r="G2266" s="13" t="str">
        <f>IF(B2266&lt;=C2266,C2266-B2266,"No Order Needed")</f>
        <v>No Order Needed</v>
      </c>
      <c r="H2266" s="13">
        <f t="shared" si="142"/>
        <v>0</v>
      </c>
      <c r="I2266" s="13" t="str">
        <f t="shared" si="143"/>
        <v>Ok</v>
      </c>
    </row>
    <row r="2267" spans="1:9" x14ac:dyDescent="0.3">
      <c r="A2267" s="13" t="s">
        <v>4489</v>
      </c>
      <c r="B2267" s="13">
        <f>VLOOKUP(A2267,VLookup_Data,4,FALSE)</f>
        <v>39</v>
      </c>
      <c r="C2267" s="13">
        <f>_xlfn.XLOOKUP(A2267,Product_Name,Recorder_Level)</f>
        <v>31</v>
      </c>
      <c r="D2267" s="13">
        <f>IF(B2267&lt;=C2267,C2267-B2267,0)</f>
        <v>0</v>
      </c>
      <c r="E2267" s="13">
        <f t="shared" si="140"/>
        <v>0</v>
      </c>
      <c r="F2267" s="13">
        <f t="shared" si="141"/>
        <v>0</v>
      </c>
      <c r="G2267" s="13" t="str">
        <f>IF(B2267&lt;=C2267,C2267-B2267,"No Order Needed")</f>
        <v>No Order Needed</v>
      </c>
      <c r="H2267" s="13">
        <f t="shared" si="142"/>
        <v>2</v>
      </c>
      <c r="I2267" s="13" t="str">
        <f t="shared" si="143"/>
        <v>Ok</v>
      </c>
    </row>
    <row r="2268" spans="1:9" x14ac:dyDescent="0.3">
      <c r="A2268" s="13" t="s">
        <v>4406</v>
      </c>
      <c r="B2268" s="13">
        <f>VLOOKUP(A2268,VLookup_Data,4,FALSE)</f>
        <v>73</v>
      </c>
      <c r="C2268" s="13">
        <f>_xlfn.XLOOKUP(A2268,Product_Name,Recorder_Level)</f>
        <v>86</v>
      </c>
      <c r="D2268" s="13">
        <f>IF(B2268&lt;=C2268,C2268-B2268,0)</f>
        <v>13</v>
      </c>
      <c r="E2268" s="13">
        <f t="shared" si="140"/>
        <v>13</v>
      </c>
      <c r="F2268" s="13">
        <f t="shared" si="141"/>
        <v>13</v>
      </c>
      <c r="G2268" s="13">
        <f>IF(B2268&lt;=C2268,C2268-B2268,"No Order Needed")</f>
        <v>13</v>
      </c>
      <c r="H2268" s="13">
        <f t="shared" si="142"/>
        <v>23</v>
      </c>
      <c r="I2268" s="13" t="str">
        <f t="shared" si="143"/>
        <v>Reorder</v>
      </c>
    </row>
    <row r="2269" spans="1:9" x14ac:dyDescent="0.3">
      <c r="A2269" s="13" t="s">
        <v>2021</v>
      </c>
      <c r="B2269" s="13">
        <f>VLOOKUP(A2269,VLookup_Data,4,FALSE)</f>
        <v>83</v>
      </c>
      <c r="C2269" s="13">
        <f>_xlfn.XLOOKUP(A2269,Product_Name,Recorder_Level)</f>
        <v>0</v>
      </c>
      <c r="D2269" s="13">
        <f>IF(B2269&lt;=C2269,C2269-B2269,0)</f>
        <v>0</v>
      </c>
      <c r="E2269" s="13">
        <f t="shared" si="140"/>
        <v>0</v>
      </c>
      <c r="F2269" s="13">
        <f t="shared" si="141"/>
        <v>0</v>
      </c>
      <c r="G2269" s="13" t="str">
        <f>IF(B2269&lt;=C2269,C2269-B2269,"No Order Needed")</f>
        <v>No Order Needed</v>
      </c>
      <c r="H2269" s="13">
        <f t="shared" si="142"/>
        <v>0</v>
      </c>
      <c r="I2269" s="13" t="str">
        <f t="shared" si="143"/>
        <v>Ok</v>
      </c>
    </row>
    <row r="2270" spans="1:9" x14ac:dyDescent="0.3">
      <c r="A2270" s="13" t="s">
        <v>4493</v>
      </c>
      <c r="B2270" s="13">
        <f>VLOOKUP(A2270,VLookup_Data,4,FALSE)</f>
        <v>164</v>
      </c>
      <c r="C2270" s="13">
        <f>_xlfn.XLOOKUP(A2270,Product_Name,Recorder_Level)</f>
        <v>96</v>
      </c>
      <c r="D2270" s="13">
        <f>IF(B2270&lt;=C2270,C2270-B2270,0)</f>
        <v>0</v>
      </c>
      <c r="E2270" s="13">
        <f t="shared" si="140"/>
        <v>0</v>
      </c>
      <c r="F2270" s="13">
        <f t="shared" si="141"/>
        <v>0</v>
      </c>
      <c r="G2270" s="13" t="str">
        <f>IF(B2270&lt;=C2270,C2270-B2270,"No Order Needed")</f>
        <v>No Order Needed</v>
      </c>
      <c r="H2270" s="13">
        <f t="shared" si="142"/>
        <v>0</v>
      </c>
      <c r="I2270" s="13" t="str">
        <f t="shared" si="143"/>
        <v>Ok</v>
      </c>
    </row>
    <row r="2271" spans="1:9" x14ac:dyDescent="0.3">
      <c r="A2271" s="13" t="s">
        <v>4495</v>
      </c>
      <c r="B2271" s="13">
        <f>VLOOKUP(A2271,VLookup_Data,4,FALSE)</f>
        <v>106</v>
      </c>
      <c r="C2271" s="13">
        <f>_xlfn.XLOOKUP(A2271,Product_Name,Recorder_Level)</f>
        <v>59</v>
      </c>
      <c r="D2271" s="13">
        <f>IF(B2271&lt;=C2271,C2271-B2271,0)</f>
        <v>0</v>
      </c>
      <c r="E2271" s="13">
        <f t="shared" si="140"/>
        <v>0</v>
      </c>
      <c r="F2271" s="13">
        <f t="shared" si="141"/>
        <v>0</v>
      </c>
      <c r="G2271" s="13" t="str">
        <f>IF(B2271&lt;=C2271,C2271-B2271,"No Order Needed")</f>
        <v>No Order Needed</v>
      </c>
      <c r="H2271" s="13">
        <f t="shared" si="142"/>
        <v>0</v>
      </c>
      <c r="I2271" s="13" t="str">
        <f t="shared" si="143"/>
        <v>Ok</v>
      </c>
    </row>
    <row r="2272" spans="1:9" x14ac:dyDescent="0.3">
      <c r="A2272" s="13" t="s">
        <v>1168</v>
      </c>
      <c r="B2272" s="13">
        <f>VLOOKUP(A2272,VLookup_Data,4,FALSE)</f>
        <v>147</v>
      </c>
      <c r="C2272" s="13">
        <f>_xlfn.XLOOKUP(A2272,Product_Name,Recorder_Level)</f>
        <v>0</v>
      </c>
      <c r="D2272" s="13">
        <f>IF(B2272&lt;=C2272,C2272-B2272,0)</f>
        <v>0</v>
      </c>
      <c r="E2272" s="13">
        <f t="shared" si="140"/>
        <v>0</v>
      </c>
      <c r="F2272" s="13">
        <f t="shared" si="141"/>
        <v>0</v>
      </c>
      <c r="G2272" s="13" t="str">
        <f>IF(B2272&lt;=C2272,C2272-B2272,"No Order Needed")</f>
        <v>No Order Needed</v>
      </c>
      <c r="H2272" s="13">
        <f t="shared" si="142"/>
        <v>0</v>
      </c>
      <c r="I2272" s="13" t="str">
        <f t="shared" si="143"/>
        <v>Ok</v>
      </c>
    </row>
    <row r="2273" spans="1:9" x14ac:dyDescent="0.3">
      <c r="A2273" s="13" t="s">
        <v>6425</v>
      </c>
      <c r="B2273" s="13">
        <f>VLOOKUP(A2273,VLookup_Data,4,FALSE)</f>
        <v>129</v>
      </c>
      <c r="C2273" s="13">
        <f>_xlfn.XLOOKUP(A2273,Product_Name,Recorder_Level)</f>
        <v>50</v>
      </c>
      <c r="D2273" s="13">
        <f>IF(B2273&lt;=C2273,C2273-B2273,0)</f>
        <v>0</v>
      </c>
      <c r="E2273" s="13">
        <f t="shared" si="140"/>
        <v>0</v>
      </c>
      <c r="F2273" s="13">
        <f t="shared" si="141"/>
        <v>0</v>
      </c>
      <c r="G2273" s="13" t="str">
        <f>IF(B2273&lt;=C2273,C2273-B2273,"No Order Needed")</f>
        <v>No Order Needed</v>
      </c>
      <c r="H2273" s="13">
        <f t="shared" si="142"/>
        <v>0</v>
      </c>
      <c r="I2273" s="13" t="str">
        <f t="shared" si="143"/>
        <v>Ok</v>
      </c>
    </row>
    <row r="2274" spans="1:9" x14ac:dyDescent="0.3">
      <c r="A2274" s="13" t="s">
        <v>4501</v>
      </c>
      <c r="B2274" s="13">
        <f>VLOOKUP(A2274,VLookup_Data,4,FALSE)</f>
        <v>171</v>
      </c>
      <c r="C2274" s="13">
        <f>_xlfn.XLOOKUP(A2274,Product_Name,Recorder_Level)</f>
        <v>31</v>
      </c>
      <c r="D2274" s="13">
        <f>IF(B2274&lt;=C2274,C2274-B2274,0)</f>
        <v>0</v>
      </c>
      <c r="E2274" s="13">
        <f t="shared" si="140"/>
        <v>0</v>
      </c>
      <c r="F2274" s="13">
        <f t="shared" si="141"/>
        <v>0</v>
      </c>
      <c r="G2274" s="13" t="str">
        <f>IF(B2274&lt;=C2274,C2274-B2274,"No Order Needed")</f>
        <v>No Order Needed</v>
      </c>
      <c r="H2274" s="13">
        <f t="shared" si="142"/>
        <v>0</v>
      </c>
      <c r="I2274" s="13" t="str">
        <f t="shared" si="143"/>
        <v>Ok</v>
      </c>
    </row>
    <row r="2275" spans="1:9" x14ac:dyDescent="0.3">
      <c r="A2275" s="13" t="s">
        <v>4503</v>
      </c>
      <c r="B2275" s="13">
        <f>VLOOKUP(A2275,VLookup_Data,4,FALSE)</f>
        <v>151</v>
      </c>
      <c r="C2275" s="13">
        <f>_xlfn.XLOOKUP(A2275,Product_Name,Recorder_Level)</f>
        <v>43</v>
      </c>
      <c r="D2275" s="13">
        <f>IF(B2275&lt;=C2275,C2275-B2275,0)</f>
        <v>0</v>
      </c>
      <c r="E2275" s="13">
        <f t="shared" si="140"/>
        <v>0</v>
      </c>
      <c r="F2275" s="13">
        <f t="shared" si="141"/>
        <v>0</v>
      </c>
      <c r="G2275" s="13" t="str">
        <f>IF(B2275&lt;=C2275,C2275-B2275,"No Order Needed")</f>
        <v>No Order Needed</v>
      </c>
      <c r="H2275" s="13">
        <f t="shared" si="142"/>
        <v>0</v>
      </c>
      <c r="I2275" s="13" t="str">
        <f t="shared" si="143"/>
        <v>Ok</v>
      </c>
    </row>
    <row r="2276" spans="1:9" x14ac:dyDescent="0.3">
      <c r="A2276" s="13" t="s">
        <v>4506</v>
      </c>
      <c r="B2276" s="13">
        <f>VLOOKUP(A2276,VLookup_Data,4,FALSE)</f>
        <v>191</v>
      </c>
      <c r="C2276" s="13">
        <f>_xlfn.XLOOKUP(A2276,Product_Name,Recorder_Level)</f>
        <v>39</v>
      </c>
      <c r="D2276" s="13">
        <f>IF(B2276&lt;=C2276,C2276-B2276,0)</f>
        <v>0</v>
      </c>
      <c r="E2276" s="13">
        <f t="shared" si="140"/>
        <v>0</v>
      </c>
      <c r="F2276" s="13">
        <f t="shared" si="141"/>
        <v>0</v>
      </c>
      <c r="G2276" s="13" t="str">
        <f>IF(B2276&lt;=C2276,C2276-B2276,"No Order Needed")</f>
        <v>No Order Needed</v>
      </c>
      <c r="H2276" s="13">
        <f t="shared" si="142"/>
        <v>0</v>
      </c>
      <c r="I2276" s="13" t="str">
        <f t="shared" si="143"/>
        <v>Ok</v>
      </c>
    </row>
    <row r="2277" spans="1:9" x14ac:dyDescent="0.3">
      <c r="A2277" s="13" t="s">
        <v>4508</v>
      </c>
      <c r="B2277" s="13">
        <f>VLOOKUP(A2277,VLookup_Data,4,FALSE)</f>
        <v>129</v>
      </c>
      <c r="C2277" s="13">
        <f>_xlfn.XLOOKUP(A2277,Product_Name,Recorder_Level)</f>
        <v>62</v>
      </c>
      <c r="D2277" s="13">
        <f>IF(B2277&lt;=C2277,C2277-B2277,0)</f>
        <v>0</v>
      </c>
      <c r="E2277" s="13">
        <f t="shared" si="140"/>
        <v>0</v>
      </c>
      <c r="F2277" s="13">
        <f t="shared" si="141"/>
        <v>0</v>
      </c>
      <c r="G2277" s="13" t="str">
        <f>IF(B2277&lt;=C2277,C2277-B2277,"No Order Needed")</f>
        <v>No Order Needed</v>
      </c>
      <c r="H2277" s="13">
        <f t="shared" si="142"/>
        <v>0</v>
      </c>
      <c r="I2277" s="13" t="str">
        <f t="shared" si="143"/>
        <v>Ok</v>
      </c>
    </row>
    <row r="2278" spans="1:9" x14ac:dyDescent="0.3">
      <c r="A2278" s="13" t="s">
        <v>4510</v>
      </c>
      <c r="B2278" s="13">
        <f>VLOOKUP(A2278,VLookup_Data,4,FALSE)</f>
        <v>0</v>
      </c>
      <c r="C2278" s="13">
        <f>_xlfn.XLOOKUP(A2278,Product_Name,Recorder_Level)</f>
        <v>54</v>
      </c>
      <c r="D2278" s="13">
        <f>IF(B2278&lt;=C2278,C2278-B2278,0)</f>
        <v>54</v>
      </c>
      <c r="E2278" s="13">
        <f t="shared" si="140"/>
        <v>54</v>
      </c>
      <c r="F2278" s="13">
        <f t="shared" si="141"/>
        <v>54</v>
      </c>
      <c r="G2278" s="13">
        <f>IF(B2278&lt;=C2278,C2278-B2278,"No Order Needed")</f>
        <v>54</v>
      </c>
      <c r="H2278" s="13">
        <f t="shared" si="142"/>
        <v>64</v>
      </c>
      <c r="I2278" s="13" t="str">
        <f t="shared" si="143"/>
        <v>Urgent</v>
      </c>
    </row>
    <row r="2279" spans="1:9" x14ac:dyDescent="0.3">
      <c r="A2279" s="13" t="s">
        <v>4512</v>
      </c>
      <c r="B2279" s="13">
        <f>VLOOKUP(A2279,VLookup_Data,4,FALSE)</f>
        <v>14</v>
      </c>
      <c r="C2279" s="13">
        <f>_xlfn.XLOOKUP(A2279,Product_Name,Recorder_Level)</f>
        <v>21</v>
      </c>
      <c r="D2279" s="13">
        <f>IF(B2279&lt;=C2279,C2279-B2279,0)</f>
        <v>7</v>
      </c>
      <c r="E2279" s="13">
        <f t="shared" si="140"/>
        <v>7</v>
      </c>
      <c r="F2279" s="13">
        <f t="shared" si="141"/>
        <v>7</v>
      </c>
      <c r="G2279" s="13">
        <f>IF(B2279&lt;=C2279,C2279-B2279,"No Order Needed")</f>
        <v>7</v>
      </c>
      <c r="H2279" s="13">
        <f t="shared" si="142"/>
        <v>17</v>
      </c>
      <c r="I2279" s="13" t="str">
        <f t="shared" si="143"/>
        <v>Reorder</v>
      </c>
    </row>
    <row r="2280" spans="1:9" x14ac:dyDescent="0.3">
      <c r="A2280" s="13" t="s">
        <v>3356</v>
      </c>
      <c r="B2280" s="13">
        <f>VLOOKUP(A2280,VLookup_Data,4,FALSE)</f>
        <v>65</v>
      </c>
      <c r="C2280" s="13">
        <f>_xlfn.XLOOKUP(A2280,Product_Name,Recorder_Level)</f>
        <v>21</v>
      </c>
      <c r="D2280" s="13">
        <f>IF(B2280&lt;=C2280,C2280-B2280,0)</f>
        <v>0</v>
      </c>
      <c r="E2280" s="13">
        <f t="shared" si="140"/>
        <v>0</v>
      </c>
      <c r="F2280" s="13">
        <f t="shared" si="141"/>
        <v>0</v>
      </c>
      <c r="G2280" s="13" t="str">
        <f>IF(B2280&lt;=C2280,C2280-B2280,"No Order Needed")</f>
        <v>No Order Needed</v>
      </c>
      <c r="H2280" s="13">
        <f t="shared" si="142"/>
        <v>0</v>
      </c>
      <c r="I2280" s="13" t="str">
        <f t="shared" si="143"/>
        <v>Ok</v>
      </c>
    </row>
    <row r="2281" spans="1:9" x14ac:dyDescent="0.3">
      <c r="A2281" s="13" t="s">
        <v>4516</v>
      </c>
      <c r="B2281" s="13">
        <f>VLOOKUP(A2281,VLookup_Data,4,FALSE)</f>
        <v>77</v>
      </c>
      <c r="C2281" s="13">
        <f>_xlfn.XLOOKUP(A2281,Product_Name,Recorder_Level)</f>
        <v>47</v>
      </c>
      <c r="D2281" s="13">
        <f>IF(B2281&lt;=C2281,C2281-B2281,0)</f>
        <v>0</v>
      </c>
      <c r="E2281" s="13">
        <f t="shared" si="140"/>
        <v>0</v>
      </c>
      <c r="F2281" s="13">
        <f t="shared" si="141"/>
        <v>0</v>
      </c>
      <c r="G2281" s="13" t="str">
        <f>IF(B2281&lt;=C2281,C2281-B2281,"No Order Needed")</f>
        <v>No Order Needed</v>
      </c>
      <c r="H2281" s="13">
        <f t="shared" si="142"/>
        <v>0</v>
      </c>
      <c r="I2281" s="13" t="str">
        <f t="shared" si="143"/>
        <v>Ok</v>
      </c>
    </row>
    <row r="2282" spans="1:9" x14ac:dyDescent="0.3">
      <c r="A2282" s="13" t="s">
        <v>4518</v>
      </c>
      <c r="B2282" s="13">
        <f>VLOOKUP(A2282,VLookup_Data,4,FALSE)</f>
        <v>190</v>
      </c>
      <c r="C2282" s="13">
        <f>_xlfn.XLOOKUP(A2282,Product_Name,Recorder_Level)</f>
        <v>44</v>
      </c>
      <c r="D2282" s="13">
        <f>IF(B2282&lt;=C2282,C2282-B2282,0)</f>
        <v>0</v>
      </c>
      <c r="E2282" s="13">
        <f t="shared" si="140"/>
        <v>0</v>
      </c>
      <c r="F2282" s="13">
        <f t="shared" si="141"/>
        <v>0</v>
      </c>
      <c r="G2282" s="13" t="str">
        <f>IF(B2282&lt;=C2282,C2282-B2282,"No Order Needed")</f>
        <v>No Order Needed</v>
      </c>
      <c r="H2282" s="13">
        <f t="shared" si="142"/>
        <v>0</v>
      </c>
      <c r="I2282" s="13" t="str">
        <f t="shared" si="143"/>
        <v>Ok</v>
      </c>
    </row>
    <row r="2283" spans="1:9" x14ac:dyDescent="0.3">
      <c r="A2283" s="13" t="s">
        <v>4520</v>
      </c>
      <c r="B2283" s="13">
        <f>VLOOKUP(A2283,VLookup_Data,4,FALSE)</f>
        <v>20</v>
      </c>
      <c r="C2283" s="13">
        <f>_xlfn.XLOOKUP(A2283,Product_Name,Recorder_Level)</f>
        <v>49</v>
      </c>
      <c r="D2283" s="13">
        <f>IF(B2283&lt;=C2283,C2283-B2283,0)</f>
        <v>29</v>
      </c>
      <c r="E2283" s="13">
        <f t="shared" si="140"/>
        <v>29</v>
      </c>
      <c r="F2283" s="13">
        <f t="shared" si="141"/>
        <v>29</v>
      </c>
      <c r="G2283" s="13">
        <f>IF(B2283&lt;=C2283,C2283-B2283,"No Order Needed")</f>
        <v>29</v>
      </c>
      <c r="H2283" s="13">
        <f t="shared" si="142"/>
        <v>39</v>
      </c>
      <c r="I2283" s="13" t="str">
        <f t="shared" si="143"/>
        <v>Reorder</v>
      </c>
    </row>
    <row r="2284" spans="1:9" x14ac:dyDescent="0.3">
      <c r="A2284" s="13" t="s">
        <v>4522</v>
      </c>
      <c r="B2284" s="13">
        <f>VLOOKUP(A2284,VLookup_Data,4,FALSE)</f>
        <v>153</v>
      </c>
      <c r="C2284" s="13">
        <f>_xlfn.XLOOKUP(A2284,Product_Name,Recorder_Level)</f>
        <v>41</v>
      </c>
      <c r="D2284" s="13">
        <f>IF(B2284&lt;=C2284,C2284-B2284,0)</f>
        <v>0</v>
      </c>
      <c r="E2284" s="13">
        <f t="shared" si="140"/>
        <v>0</v>
      </c>
      <c r="F2284" s="13">
        <f t="shared" si="141"/>
        <v>0</v>
      </c>
      <c r="G2284" s="13" t="str">
        <f>IF(B2284&lt;=C2284,C2284-B2284,"No Order Needed")</f>
        <v>No Order Needed</v>
      </c>
      <c r="H2284" s="13">
        <f t="shared" si="142"/>
        <v>0</v>
      </c>
      <c r="I2284" s="13" t="str">
        <f t="shared" si="143"/>
        <v>Ok</v>
      </c>
    </row>
    <row r="2285" spans="1:9" x14ac:dyDescent="0.3">
      <c r="A2285" s="13" t="s">
        <v>2142</v>
      </c>
      <c r="B2285" s="13">
        <f>VLOOKUP(A2285,VLookup_Data,4,FALSE)</f>
        <v>94</v>
      </c>
      <c r="C2285" s="13">
        <f>_xlfn.XLOOKUP(A2285,Product_Name,Recorder_Level)</f>
        <v>69</v>
      </c>
      <c r="D2285" s="13">
        <f>IF(B2285&lt;=C2285,C2285-B2285,0)</f>
        <v>0</v>
      </c>
      <c r="E2285" s="13">
        <f t="shared" si="140"/>
        <v>0</v>
      </c>
      <c r="F2285" s="13">
        <f t="shared" si="141"/>
        <v>0</v>
      </c>
      <c r="G2285" s="13" t="str">
        <f>IF(B2285&lt;=C2285,C2285-B2285,"No Order Needed")</f>
        <v>No Order Needed</v>
      </c>
      <c r="H2285" s="13">
        <f t="shared" si="142"/>
        <v>0</v>
      </c>
      <c r="I2285" s="13" t="str">
        <f t="shared" si="143"/>
        <v>Ok</v>
      </c>
    </row>
    <row r="2286" spans="1:9" x14ac:dyDescent="0.3">
      <c r="A2286" s="13" t="s">
        <v>4525</v>
      </c>
      <c r="B2286" s="13">
        <f>VLOOKUP(A2286,VLookup_Data,4,FALSE)</f>
        <v>5</v>
      </c>
      <c r="C2286" s="13">
        <f>_xlfn.XLOOKUP(A2286,Product_Name,Recorder_Level)</f>
        <v>0</v>
      </c>
      <c r="D2286" s="13">
        <f>IF(B2286&lt;=C2286,C2286-B2286,0)</f>
        <v>0</v>
      </c>
      <c r="E2286" s="13">
        <f t="shared" si="140"/>
        <v>0</v>
      </c>
      <c r="F2286" s="13">
        <f t="shared" si="141"/>
        <v>0</v>
      </c>
      <c r="G2286" s="13" t="str">
        <f>IF(B2286&lt;=C2286,C2286-B2286,"No Order Needed")</f>
        <v>No Order Needed</v>
      </c>
      <c r="H2286" s="13">
        <f t="shared" si="142"/>
        <v>5</v>
      </c>
      <c r="I2286" s="13" t="str">
        <f t="shared" si="143"/>
        <v>Ok</v>
      </c>
    </row>
    <row r="2287" spans="1:9" x14ac:dyDescent="0.3">
      <c r="A2287" s="13" t="s">
        <v>444</v>
      </c>
      <c r="B2287" s="13">
        <f>VLOOKUP(A2287,VLookup_Data,4,FALSE)</f>
        <v>167</v>
      </c>
      <c r="C2287" s="13">
        <f>_xlfn.XLOOKUP(A2287,Product_Name,Recorder_Level)</f>
        <v>21</v>
      </c>
      <c r="D2287" s="13">
        <f>IF(B2287&lt;=C2287,C2287-B2287,0)</f>
        <v>0</v>
      </c>
      <c r="E2287" s="13">
        <f t="shared" si="140"/>
        <v>0</v>
      </c>
      <c r="F2287" s="13">
        <f t="shared" si="141"/>
        <v>0</v>
      </c>
      <c r="G2287" s="13" t="str">
        <f>IF(B2287&lt;=C2287,C2287-B2287,"No Order Needed")</f>
        <v>No Order Needed</v>
      </c>
      <c r="H2287" s="13">
        <f t="shared" si="142"/>
        <v>0</v>
      </c>
      <c r="I2287" s="13" t="str">
        <f t="shared" si="143"/>
        <v>Ok</v>
      </c>
    </row>
    <row r="2288" spans="1:9" x14ac:dyDescent="0.3">
      <c r="A2288" s="13" t="s">
        <v>1842</v>
      </c>
      <c r="B2288" s="13">
        <f>VLOOKUP(A2288,VLookup_Data,4,FALSE)</f>
        <v>95</v>
      </c>
      <c r="C2288" s="13">
        <f>_xlfn.XLOOKUP(A2288,Product_Name,Recorder_Level)</f>
        <v>24</v>
      </c>
      <c r="D2288" s="13">
        <f>IF(B2288&lt;=C2288,C2288-B2288,0)</f>
        <v>0</v>
      </c>
      <c r="E2288" s="13">
        <f t="shared" si="140"/>
        <v>0</v>
      </c>
      <c r="F2288" s="13">
        <f t="shared" si="141"/>
        <v>0</v>
      </c>
      <c r="G2288" s="13" t="str">
        <f>IF(B2288&lt;=C2288,C2288-B2288,"No Order Needed")</f>
        <v>No Order Needed</v>
      </c>
      <c r="H2288" s="13">
        <f t="shared" si="142"/>
        <v>0</v>
      </c>
      <c r="I2288" s="13" t="str">
        <f t="shared" si="143"/>
        <v>Ok</v>
      </c>
    </row>
    <row r="2289" spans="1:9" x14ac:dyDescent="0.3">
      <c r="A2289" s="13" t="s">
        <v>4532</v>
      </c>
      <c r="B2289" s="13">
        <f>VLOOKUP(A2289,VLookup_Data,4,FALSE)</f>
        <v>110</v>
      </c>
      <c r="C2289" s="13">
        <f>_xlfn.XLOOKUP(A2289,Product_Name,Recorder_Level)</f>
        <v>20</v>
      </c>
      <c r="D2289" s="13">
        <f>IF(B2289&lt;=C2289,C2289-B2289,0)</f>
        <v>0</v>
      </c>
      <c r="E2289" s="13">
        <f t="shared" si="140"/>
        <v>0</v>
      </c>
      <c r="F2289" s="13">
        <f t="shared" si="141"/>
        <v>0</v>
      </c>
      <c r="G2289" s="13" t="str">
        <f>IF(B2289&lt;=C2289,C2289-B2289,"No Order Needed")</f>
        <v>No Order Needed</v>
      </c>
      <c r="H2289" s="13">
        <f t="shared" si="142"/>
        <v>0</v>
      </c>
      <c r="I2289" s="13" t="str">
        <f t="shared" si="143"/>
        <v>Ok</v>
      </c>
    </row>
    <row r="2290" spans="1:9" x14ac:dyDescent="0.3">
      <c r="A2290" s="13" t="s">
        <v>4534</v>
      </c>
      <c r="B2290" s="13">
        <f>VLOOKUP(A2290,VLookup_Data,4,FALSE)</f>
        <v>171</v>
      </c>
      <c r="C2290" s="13">
        <f>_xlfn.XLOOKUP(A2290,Product_Name,Recorder_Level)</f>
        <v>25</v>
      </c>
      <c r="D2290" s="13">
        <f>IF(B2290&lt;=C2290,C2290-B2290,0)</f>
        <v>0</v>
      </c>
      <c r="E2290" s="13">
        <f t="shared" si="140"/>
        <v>0</v>
      </c>
      <c r="F2290" s="13">
        <f t="shared" si="141"/>
        <v>0</v>
      </c>
      <c r="G2290" s="13" t="str">
        <f>IF(B2290&lt;=C2290,C2290-B2290,"No Order Needed")</f>
        <v>No Order Needed</v>
      </c>
      <c r="H2290" s="13">
        <f t="shared" si="142"/>
        <v>0</v>
      </c>
      <c r="I2290" s="13" t="str">
        <f t="shared" si="143"/>
        <v>Ok</v>
      </c>
    </row>
    <row r="2291" spans="1:9" x14ac:dyDescent="0.3">
      <c r="A2291" s="13" t="s">
        <v>4536</v>
      </c>
      <c r="B2291" s="13">
        <f>VLOOKUP(A2291,VLookup_Data,4,FALSE)</f>
        <v>117</v>
      </c>
      <c r="C2291" s="13">
        <f>_xlfn.XLOOKUP(A2291,Product_Name,Recorder_Level)</f>
        <v>91</v>
      </c>
      <c r="D2291" s="13">
        <f>IF(B2291&lt;=C2291,C2291-B2291,0)</f>
        <v>0</v>
      </c>
      <c r="E2291" s="13">
        <f t="shared" si="140"/>
        <v>0</v>
      </c>
      <c r="F2291" s="13">
        <f t="shared" si="141"/>
        <v>0</v>
      </c>
      <c r="G2291" s="13" t="str">
        <f>IF(B2291&lt;=C2291,C2291-B2291,"No Order Needed")</f>
        <v>No Order Needed</v>
      </c>
      <c r="H2291" s="13">
        <f t="shared" si="142"/>
        <v>0</v>
      </c>
      <c r="I2291" s="13" t="str">
        <f t="shared" si="143"/>
        <v>Ok</v>
      </c>
    </row>
    <row r="2292" spans="1:9" x14ac:dyDescent="0.3">
      <c r="A2292" s="13" t="s">
        <v>4538</v>
      </c>
      <c r="B2292" s="13">
        <f>VLOOKUP(A2292,VLookup_Data,4,FALSE)</f>
        <v>168</v>
      </c>
      <c r="C2292" s="13">
        <f>_xlfn.XLOOKUP(A2292,Product_Name,Recorder_Level)</f>
        <v>59</v>
      </c>
      <c r="D2292" s="13">
        <f>IF(B2292&lt;=C2292,C2292-B2292,0)</f>
        <v>0</v>
      </c>
      <c r="E2292" s="13">
        <f t="shared" si="140"/>
        <v>0</v>
      </c>
      <c r="F2292" s="13">
        <f t="shared" si="141"/>
        <v>0</v>
      </c>
      <c r="G2292" s="13" t="str">
        <f>IF(B2292&lt;=C2292,C2292-B2292,"No Order Needed")</f>
        <v>No Order Needed</v>
      </c>
      <c r="H2292" s="13">
        <f t="shared" si="142"/>
        <v>0</v>
      </c>
      <c r="I2292" s="13" t="str">
        <f t="shared" si="143"/>
        <v>Ok</v>
      </c>
    </row>
    <row r="2293" spans="1:9" x14ac:dyDescent="0.3">
      <c r="A2293" s="13" t="s">
        <v>4467</v>
      </c>
      <c r="B2293" s="13">
        <f>VLOOKUP(A2293,VLookup_Data,4,FALSE)</f>
        <v>79</v>
      </c>
      <c r="C2293" s="13">
        <f>_xlfn.XLOOKUP(A2293,Product_Name,Recorder_Level)</f>
        <v>90</v>
      </c>
      <c r="D2293" s="13">
        <f>IF(B2293&lt;=C2293,C2293-B2293,0)</f>
        <v>11</v>
      </c>
      <c r="E2293" s="13">
        <f t="shared" si="140"/>
        <v>11</v>
      </c>
      <c r="F2293" s="13">
        <f t="shared" si="141"/>
        <v>11</v>
      </c>
      <c r="G2293" s="13">
        <f>IF(B2293&lt;=C2293,C2293-B2293,"No Order Needed")</f>
        <v>11</v>
      </c>
      <c r="H2293" s="13">
        <f t="shared" si="142"/>
        <v>21</v>
      </c>
      <c r="I2293" s="13" t="str">
        <f t="shared" si="143"/>
        <v>Reorder</v>
      </c>
    </row>
    <row r="2294" spans="1:9" x14ac:dyDescent="0.3">
      <c r="A2294" s="13" t="s">
        <v>4541</v>
      </c>
      <c r="B2294" s="13">
        <f>VLOOKUP(A2294,VLookup_Data,4,FALSE)</f>
        <v>32</v>
      </c>
      <c r="C2294" s="13">
        <f>_xlfn.XLOOKUP(A2294,Product_Name,Recorder_Level)</f>
        <v>63</v>
      </c>
      <c r="D2294" s="13">
        <f>IF(B2294&lt;=C2294,C2294-B2294,0)</f>
        <v>31</v>
      </c>
      <c r="E2294" s="13">
        <f t="shared" si="140"/>
        <v>31</v>
      </c>
      <c r="F2294" s="13">
        <f t="shared" si="141"/>
        <v>31</v>
      </c>
      <c r="G2294" s="13">
        <f>IF(B2294&lt;=C2294,C2294-B2294,"No Order Needed")</f>
        <v>31</v>
      </c>
      <c r="H2294" s="13">
        <f t="shared" si="142"/>
        <v>41</v>
      </c>
      <c r="I2294" s="13" t="str">
        <f t="shared" si="143"/>
        <v>Reorder</v>
      </c>
    </row>
    <row r="2295" spans="1:9" x14ac:dyDescent="0.3">
      <c r="A2295" s="13" t="s">
        <v>4543</v>
      </c>
      <c r="B2295" s="13">
        <f>VLOOKUP(A2295,VLookup_Data,4,FALSE)</f>
        <v>194</v>
      </c>
      <c r="C2295" s="13">
        <f>_xlfn.XLOOKUP(A2295,Product_Name,Recorder_Level)</f>
        <v>58</v>
      </c>
      <c r="D2295" s="13">
        <f>IF(B2295&lt;=C2295,C2295-B2295,0)</f>
        <v>0</v>
      </c>
      <c r="E2295" s="13">
        <f t="shared" si="140"/>
        <v>0</v>
      </c>
      <c r="F2295" s="13">
        <f t="shared" si="141"/>
        <v>0</v>
      </c>
      <c r="G2295" s="13" t="str">
        <f>IF(B2295&lt;=C2295,C2295-B2295,"No Order Needed")</f>
        <v>No Order Needed</v>
      </c>
      <c r="H2295" s="13">
        <f t="shared" si="142"/>
        <v>0</v>
      </c>
      <c r="I2295" s="13" t="str">
        <f t="shared" si="143"/>
        <v>Ok</v>
      </c>
    </row>
    <row r="2296" spans="1:9" x14ac:dyDescent="0.3">
      <c r="A2296" s="13" t="s">
        <v>353</v>
      </c>
      <c r="B2296" s="13">
        <f>VLOOKUP(A2296,VLookup_Data,4,FALSE)</f>
        <v>132</v>
      </c>
      <c r="C2296" s="13">
        <f>_xlfn.XLOOKUP(A2296,Product_Name,Recorder_Level)</f>
        <v>76</v>
      </c>
      <c r="D2296" s="13">
        <f>IF(B2296&lt;=C2296,C2296-B2296,0)</f>
        <v>0</v>
      </c>
      <c r="E2296" s="13">
        <f t="shared" si="140"/>
        <v>0</v>
      </c>
      <c r="F2296" s="13">
        <f t="shared" si="141"/>
        <v>0</v>
      </c>
      <c r="G2296" s="13" t="str">
        <f>IF(B2296&lt;=C2296,C2296-B2296,"No Order Needed")</f>
        <v>No Order Needed</v>
      </c>
      <c r="H2296" s="13">
        <f t="shared" si="142"/>
        <v>0</v>
      </c>
      <c r="I2296" s="13" t="str">
        <f t="shared" si="143"/>
        <v>Ok</v>
      </c>
    </row>
    <row r="2297" spans="1:9" x14ac:dyDescent="0.3">
      <c r="A2297" s="13" t="s">
        <v>2205</v>
      </c>
      <c r="B2297" s="13">
        <f>VLOOKUP(A2297,VLookup_Data,4,FALSE)</f>
        <v>111</v>
      </c>
      <c r="C2297" s="13">
        <f>_xlfn.XLOOKUP(A2297,Product_Name,Recorder_Level)</f>
        <v>98</v>
      </c>
      <c r="D2297" s="13">
        <f>IF(B2297&lt;=C2297,C2297-B2297,0)</f>
        <v>0</v>
      </c>
      <c r="E2297" s="13">
        <f t="shared" si="140"/>
        <v>0</v>
      </c>
      <c r="F2297" s="13">
        <f t="shared" si="141"/>
        <v>0</v>
      </c>
      <c r="G2297" s="13" t="str">
        <f>IF(B2297&lt;=C2297,C2297-B2297,"No Order Needed")</f>
        <v>No Order Needed</v>
      </c>
      <c r="H2297" s="13">
        <f t="shared" si="142"/>
        <v>0</v>
      </c>
      <c r="I2297" s="13" t="str">
        <f t="shared" si="143"/>
        <v>Ok</v>
      </c>
    </row>
    <row r="2298" spans="1:9" x14ac:dyDescent="0.3">
      <c r="A2298" s="13" t="s">
        <v>4548</v>
      </c>
      <c r="B2298" s="13">
        <f>VLOOKUP(A2298,VLookup_Data,4,FALSE)</f>
        <v>17</v>
      </c>
      <c r="C2298" s="13">
        <f>_xlfn.XLOOKUP(A2298,Product_Name,Recorder_Level)</f>
        <v>83</v>
      </c>
      <c r="D2298" s="13">
        <f>IF(B2298&lt;=C2298,C2298-B2298,0)</f>
        <v>66</v>
      </c>
      <c r="E2298" s="13">
        <f t="shared" si="140"/>
        <v>66</v>
      </c>
      <c r="F2298" s="13">
        <f t="shared" si="141"/>
        <v>66</v>
      </c>
      <c r="G2298" s="13">
        <f>IF(B2298&lt;=C2298,C2298-B2298,"No Order Needed")</f>
        <v>66</v>
      </c>
      <c r="H2298" s="13">
        <f t="shared" si="142"/>
        <v>76</v>
      </c>
      <c r="I2298" s="13" t="str">
        <f t="shared" si="143"/>
        <v>Reorder</v>
      </c>
    </row>
    <row r="2299" spans="1:9" x14ac:dyDescent="0.3">
      <c r="A2299" s="13" t="s">
        <v>2331</v>
      </c>
      <c r="B2299" s="13">
        <f>VLOOKUP(A2299,VLookup_Data,4,FALSE)</f>
        <v>14</v>
      </c>
      <c r="C2299" s="13">
        <f>_xlfn.XLOOKUP(A2299,Product_Name,Recorder_Level)</f>
        <v>31</v>
      </c>
      <c r="D2299" s="13">
        <f>IF(B2299&lt;=C2299,C2299-B2299,0)</f>
        <v>17</v>
      </c>
      <c r="E2299" s="13">
        <f t="shared" si="140"/>
        <v>17</v>
      </c>
      <c r="F2299" s="13">
        <f t="shared" si="141"/>
        <v>17</v>
      </c>
      <c r="G2299" s="13">
        <f>IF(B2299&lt;=C2299,C2299-B2299,"No Order Needed")</f>
        <v>17</v>
      </c>
      <c r="H2299" s="13">
        <f t="shared" si="142"/>
        <v>27</v>
      </c>
      <c r="I2299" s="13" t="str">
        <f t="shared" si="143"/>
        <v>Reorder</v>
      </c>
    </row>
    <row r="2300" spans="1:9" x14ac:dyDescent="0.3">
      <c r="A2300" s="13" t="s">
        <v>4551</v>
      </c>
      <c r="B2300" s="13">
        <f>VLOOKUP(A2300,VLookup_Data,4,FALSE)</f>
        <v>140</v>
      </c>
      <c r="C2300" s="13">
        <f>_xlfn.XLOOKUP(A2300,Product_Name,Recorder_Level)</f>
        <v>53</v>
      </c>
      <c r="D2300" s="13">
        <f>IF(B2300&lt;=C2300,C2300-B2300,0)</f>
        <v>0</v>
      </c>
      <c r="E2300" s="13">
        <f t="shared" si="140"/>
        <v>0</v>
      </c>
      <c r="F2300" s="13">
        <f t="shared" si="141"/>
        <v>0</v>
      </c>
      <c r="G2300" s="13" t="str">
        <f>IF(B2300&lt;=C2300,C2300-B2300,"No Order Needed")</f>
        <v>No Order Needed</v>
      </c>
      <c r="H2300" s="13">
        <f t="shared" si="142"/>
        <v>0</v>
      </c>
      <c r="I2300" s="13" t="str">
        <f t="shared" si="143"/>
        <v>Ok</v>
      </c>
    </row>
    <row r="2301" spans="1:9" x14ac:dyDescent="0.3">
      <c r="A2301" s="13" t="s">
        <v>4553</v>
      </c>
      <c r="B2301" s="13">
        <f>VLOOKUP(A2301,VLookup_Data,4,FALSE)</f>
        <v>24</v>
      </c>
      <c r="C2301" s="13">
        <f>_xlfn.XLOOKUP(A2301,Product_Name,Recorder_Level)</f>
        <v>85</v>
      </c>
      <c r="D2301" s="13">
        <f>IF(B2301&lt;=C2301,C2301-B2301,0)</f>
        <v>61</v>
      </c>
      <c r="E2301" s="13">
        <f t="shared" si="140"/>
        <v>61</v>
      </c>
      <c r="F2301" s="13">
        <f t="shared" si="141"/>
        <v>61</v>
      </c>
      <c r="G2301" s="13">
        <f>IF(B2301&lt;=C2301,C2301-B2301,"No Order Needed")</f>
        <v>61</v>
      </c>
      <c r="H2301" s="13">
        <f t="shared" si="142"/>
        <v>71</v>
      </c>
      <c r="I2301" s="13" t="str">
        <f t="shared" si="143"/>
        <v>Reorder</v>
      </c>
    </row>
    <row r="2302" spans="1:9" x14ac:dyDescent="0.3">
      <c r="A2302" s="13" t="s">
        <v>4555</v>
      </c>
      <c r="B2302" s="13">
        <f>VLOOKUP(A2302,VLookup_Data,4,FALSE)</f>
        <v>169</v>
      </c>
      <c r="C2302" s="13">
        <f>_xlfn.XLOOKUP(A2302,Product_Name,Recorder_Level)</f>
        <v>37</v>
      </c>
      <c r="D2302" s="13">
        <f>IF(B2302&lt;=C2302,C2302-B2302,0)</f>
        <v>0</v>
      </c>
      <c r="E2302" s="13">
        <f t="shared" si="140"/>
        <v>0</v>
      </c>
      <c r="F2302" s="13">
        <f t="shared" si="141"/>
        <v>0</v>
      </c>
      <c r="G2302" s="13" t="str">
        <f>IF(B2302&lt;=C2302,C2302-B2302,"No Order Needed")</f>
        <v>No Order Needed</v>
      </c>
      <c r="H2302" s="13">
        <f t="shared" si="142"/>
        <v>0</v>
      </c>
      <c r="I2302" s="13" t="str">
        <f t="shared" si="143"/>
        <v>Ok</v>
      </c>
    </row>
    <row r="2303" spans="1:9" x14ac:dyDescent="0.3">
      <c r="A2303" s="13" t="s">
        <v>2304</v>
      </c>
      <c r="B2303" s="13">
        <f>VLOOKUP(A2303,VLookup_Data,4,FALSE)</f>
        <v>3</v>
      </c>
      <c r="C2303" s="13">
        <f>_xlfn.XLOOKUP(A2303,Product_Name,Recorder_Level)</f>
        <v>90</v>
      </c>
      <c r="D2303" s="13">
        <f>IF(B2303&lt;=C2303,C2303-B2303,0)</f>
        <v>87</v>
      </c>
      <c r="E2303" s="13">
        <f t="shared" si="140"/>
        <v>87</v>
      </c>
      <c r="F2303" s="13">
        <f t="shared" si="141"/>
        <v>87</v>
      </c>
      <c r="G2303" s="13">
        <f>IF(B2303&lt;=C2303,C2303-B2303,"No Order Needed")</f>
        <v>87</v>
      </c>
      <c r="H2303" s="13">
        <f t="shared" si="142"/>
        <v>97</v>
      </c>
      <c r="I2303" s="13" t="str">
        <f t="shared" si="143"/>
        <v>Reorder</v>
      </c>
    </row>
    <row r="2304" spans="1:9" x14ac:dyDescent="0.3">
      <c r="A2304" s="13" t="s">
        <v>3229</v>
      </c>
      <c r="B2304" s="13">
        <f>VLOOKUP(A2304,VLookup_Data,4,FALSE)</f>
        <v>119</v>
      </c>
      <c r="C2304" s="13">
        <f>_xlfn.XLOOKUP(A2304,Product_Name,Recorder_Level)</f>
        <v>78</v>
      </c>
      <c r="D2304" s="13">
        <f>IF(B2304&lt;=C2304,C2304-B2304,0)</f>
        <v>0</v>
      </c>
      <c r="E2304" s="13">
        <f t="shared" si="140"/>
        <v>0</v>
      </c>
      <c r="F2304" s="13">
        <f t="shared" si="141"/>
        <v>0</v>
      </c>
      <c r="G2304" s="13" t="str">
        <f>IF(B2304&lt;=C2304,C2304-B2304,"No Order Needed")</f>
        <v>No Order Needed</v>
      </c>
      <c r="H2304" s="13">
        <f t="shared" si="142"/>
        <v>0</v>
      </c>
      <c r="I2304" s="13" t="str">
        <f t="shared" si="143"/>
        <v>Ok</v>
      </c>
    </row>
    <row r="2305" spans="1:9" x14ac:dyDescent="0.3">
      <c r="A2305" s="13" t="s">
        <v>2789</v>
      </c>
      <c r="B2305" s="13">
        <f>VLOOKUP(A2305,VLookup_Data,4,FALSE)</f>
        <v>52</v>
      </c>
      <c r="C2305" s="13">
        <f>_xlfn.XLOOKUP(A2305,Product_Name,Recorder_Level)</f>
        <v>0</v>
      </c>
      <c r="D2305" s="13">
        <f>IF(B2305&lt;=C2305,C2305-B2305,0)</f>
        <v>0</v>
      </c>
      <c r="E2305" s="13">
        <f t="shared" si="140"/>
        <v>0</v>
      </c>
      <c r="F2305" s="13">
        <f t="shared" si="141"/>
        <v>0</v>
      </c>
      <c r="G2305" s="13" t="str">
        <f>IF(B2305&lt;=C2305,C2305-B2305,"No Order Needed")</f>
        <v>No Order Needed</v>
      </c>
      <c r="H2305" s="13">
        <f t="shared" si="142"/>
        <v>0</v>
      </c>
      <c r="I2305" s="13" t="str">
        <f t="shared" si="143"/>
        <v>Ok</v>
      </c>
    </row>
    <row r="2306" spans="1:9" x14ac:dyDescent="0.3">
      <c r="A2306" s="13" t="s">
        <v>1287</v>
      </c>
      <c r="B2306" s="13">
        <f>VLOOKUP(A2306,VLookup_Data,4,FALSE)</f>
        <v>190</v>
      </c>
      <c r="C2306" s="13">
        <f>_xlfn.XLOOKUP(A2306,Product_Name,Recorder_Level)</f>
        <v>86</v>
      </c>
      <c r="D2306" s="13">
        <f>IF(B2306&lt;=C2306,C2306-B2306,0)</f>
        <v>0</v>
      </c>
      <c r="E2306" s="13">
        <f t="shared" si="140"/>
        <v>0</v>
      </c>
      <c r="F2306" s="13">
        <f t="shared" si="141"/>
        <v>0</v>
      </c>
      <c r="G2306" s="13" t="str">
        <f>IF(B2306&lt;=C2306,C2306-B2306,"No Order Needed")</f>
        <v>No Order Needed</v>
      </c>
      <c r="H2306" s="13">
        <f t="shared" si="142"/>
        <v>0</v>
      </c>
      <c r="I2306" s="13" t="str">
        <f t="shared" si="143"/>
        <v>Ok</v>
      </c>
    </row>
    <row r="2307" spans="1:9" x14ac:dyDescent="0.3">
      <c r="A2307" s="13" t="s">
        <v>4562</v>
      </c>
      <c r="B2307" s="13">
        <f>VLOOKUP(A2307,VLookup_Data,4,FALSE)</f>
        <v>45</v>
      </c>
      <c r="C2307" s="13">
        <f>_xlfn.XLOOKUP(A2307,Product_Name,Recorder_Level)</f>
        <v>65</v>
      </c>
      <c r="D2307" s="13">
        <f>IF(B2307&lt;=C2307,C2307-B2307,0)</f>
        <v>20</v>
      </c>
      <c r="E2307" s="13">
        <f t="shared" ref="E2307:E2370" si="144">IF(C2307-B2307&gt;0,C2307-B2307,0)</f>
        <v>20</v>
      </c>
      <c r="F2307" s="13">
        <f t="shared" ref="F2307:F2370" si="145">MAX(C2307-B2307,0)</f>
        <v>20</v>
      </c>
      <c r="G2307" s="13">
        <f>IF(B2307&lt;=C2307,C2307-B2307,"No Order Needed")</f>
        <v>20</v>
      </c>
      <c r="H2307" s="13">
        <f t="shared" ref="H2307:H2370" si="146">MAX((C2307-B2307)+10,0)</f>
        <v>30</v>
      </c>
      <c r="I2307" s="13" t="str">
        <f t="shared" ref="I2307:I2370" si="147">IF(B2307=0,"Urgent",IF(B2307&lt;=C2307,"Reorder","Ok"))</f>
        <v>Reorder</v>
      </c>
    </row>
    <row r="2308" spans="1:9" x14ac:dyDescent="0.3">
      <c r="A2308" s="13" t="s">
        <v>2971</v>
      </c>
      <c r="B2308" s="13">
        <f>VLOOKUP(A2308,VLookup_Data,4,FALSE)</f>
        <v>13</v>
      </c>
      <c r="C2308" s="13">
        <f>_xlfn.XLOOKUP(A2308,Product_Name,Recorder_Level)</f>
        <v>88</v>
      </c>
      <c r="D2308" s="13">
        <f>IF(B2308&lt;=C2308,C2308-B2308,0)</f>
        <v>75</v>
      </c>
      <c r="E2308" s="13">
        <f t="shared" si="144"/>
        <v>75</v>
      </c>
      <c r="F2308" s="13">
        <f t="shared" si="145"/>
        <v>75</v>
      </c>
      <c r="G2308" s="13">
        <f>IF(B2308&lt;=C2308,C2308-B2308,"No Order Needed")</f>
        <v>75</v>
      </c>
      <c r="H2308" s="13">
        <f t="shared" si="146"/>
        <v>85</v>
      </c>
      <c r="I2308" s="13" t="str">
        <f t="shared" si="147"/>
        <v>Reorder</v>
      </c>
    </row>
    <row r="2309" spans="1:9" x14ac:dyDescent="0.3">
      <c r="A2309" s="13" t="s">
        <v>2726</v>
      </c>
      <c r="B2309" s="13">
        <f>VLOOKUP(A2309,VLookup_Data,4,FALSE)</f>
        <v>116</v>
      </c>
      <c r="C2309" s="13">
        <f>_xlfn.XLOOKUP(A2309,Product_Name,Recorder_Level)</f>
        <v>57</v>
      </c>
      <c r="D2309" s="13">
        <f>IF(B2309&lt;=C2309,C2309-B2309,0)</f>
        <v>0</v>
      </c>
      <c r="E2309" s="13">
        <f t="shared" si="144"/>
        <v>0</v>
      </c>
      <c r="F2309" s="13">
        <f t="shared" si="145"/>
        <v>0</v>
      </c>
      <c r="G2309" s="13" t="str">
        <f>IF(B2309&lt;=C2309,C2309-B2309,"No Order Needed")</f>
        <v>No Order Needed</v>
      </c>
      <c r="H2309" s="13">
        <f t="shared" si="146"/>
        <v>0</v>
      </c>
      <c r="I2309" s="13" t="str">
        <f t="shared" si="147"/>
        <v>Ok</v>
      </c>
    </row>
    <row r="2310" spans="1:9" x14ac:dyDescent="0.3">
      <c r="A2310" s="13" t="s">
        <v>4569</v>
      </c>
      <c r="B2310" s="13">
        <f>VLOOKUP(A2310,VLookup_Data,4,FALSE)</f>
        <v>77</v>
      </c>
      <c r="C2310" s="13">
        <f>_xlfn.XLOOKUP(A2310,Product_Name,Recorder_Level)</f>
        <v>52</v>
      </c>
      <c r="D2310" s="13">
        <f>IF(B2310&lt;=C2310,C2310-B2310,0)</f>
        <v>0</v>
      </c>
      <c r="E2310" s="13">
        <f t="shared" si="144"/>
        <v>0</v>
      </c>
      <c r="F2310" s="13">
        <f t="shared" si="145"/>
        <v>0</v>
      </c>
      <c r="G2310" s="13" t="str">
        <f>IF(B2310&lt;=C2310,C2310-B2310,"No Order Needed")</f>
        <v>No Order Needed</v>
      </c>
      <c r="H2310" s="13">
        <f t="shared" si="146"/>
        <v>0</v>
      </c>
      <c r="I2310" s="13" t="str">
        <f t="shared" si="147"/>
        <v>Ok</v>
      </c>
    </row>
    <row r="2311" spans="1:9" x14ac:dyDescent="0.3">
      <c r="A2311" s="13" t="s">
        <v>3281</v>
      </c>
      <c r="B2311" s="13">
        <f>VLOOKUP(A2311,VLookup_Data,4,FALSE)</f>
        <v>111</v>
      </c>
      <c r="C2311" s="13">
        <f>_xlfn.XLOOKUP(A2311,Product_Name,Recorder_Level)</f>
        <v>66</v>
      </c>
      <c r="D2311" s="13">
        <f>IF(B2311&lt;=C2311,C2311-B2311,0)</f>
        <v>0</v>
      </c>
      <c r="E2311" s="13">
        <f t="shared" si="144"/>
        <v>0</v>
      </c>
      <c r="F2311" s="13">
        <f t="shared" si="145"/>
        <v>0</v>
      </c>
      <c r="G2311" s="13" t="str">
        <f>IF(B2311&lt;=C2311,C2311-B2311,"No Order Needed")</f>
        <v>No Order Needed</v>
      </c>
      <c r="H2311" s="13">
        <f t="shared" si="146"/>
        <v>0</v>
      </c>
      <c r="I2311" s="13" t="str">
        <f t="shared" si="147"/>
        <v>Ok</v>
      </c>
    </row>
    <row r="2312" spans="1:9" x14ac:dyDescent="0.3">
      <c r="A2312" s="13" t="s">
        <v>4244</v>
      </c>
      <c r="B2312" s="13">
        <f>VLOOKUP(A2312,VLookup_Data,4,FALSE)</f>
        <v>122</v>
      </c>
      <c r="C2312" s="13">
        <f>_xlfn.XLOOKUP(A2312,Product_Name,Recorder_Level)</f>
        <v>75</v>
      </c>
      <c r="D2312" s="13">
        <f>IF(B2312&lt;=C2312,C2312-B2312,0)</f>
        <v>0</v>
      </c>
      <c r="E2312" s="13">
        <f t="shared" si="144"/>
        <v>0</v>
      </c>
      <c r="F2312" s="13">
        <f t="shared" si="145"/>
        <v>0</v>
      </c>
      <c r="G2312" s="13" t="str">
        <f>IF(B2312&lt;=C2312,C2312-B2312,"No Order Needed")</f>
        <v>No Order Needed</v>
      </c>
      <c r="H2312" s="13">
        <f t="shared" si="146"/>
        <v>0</v>
      </c>
      <c r="I2312" s="13" t="str">
        <f t="shared" si="147"/>
        <v>Ok</v>
      </c>
    </row>
    <row r="2313" spans="1:9" x14ac:dyDescent="0.3">
      <c r="A2313" s="13" t="s">
        <v>4574</v>
      </c>
      <c r="B2313" s="13">
        <f>VLOOKUP(A2313,VLookup_Data,4,FALSE)</f>
        <v>20</v>
      </c>
      <c r="C2313" s="13">
        <f>_xlfn.XLOOKUP(A2313,Product_Name,Recorder_Level)</f>
        <v>74</v>
      </c>
      <c r="D2313" s="13">
        <f>IF(B2313&lt;=C2313,C2313-B2313,0)</f>
        <v>54</v>
      </c>
      <c r="E2313" s="13">
        <f t="shared" si="144"/>
        <v>54</v>
      </c>
      <c r="F2313" s="13">
        <f t="shared" si="145"/>
        <v>54</v>
      </c>
      <c r="G2313" s="13">
        <f>IF(B2313&lt;=C2313,C2313-B2313,"No Order Needed")</f>
        <v>54</v>
      </c>
      <c r="H2313" s="13">
        <f t="shared" si="146"/>
        <v>64</v>
      </c>
      <c r="I2313" s="13" t="str">
        <f t="shared" si="147"/>
        <v>Reorder</v>
      </c>
    </row>
    <row r="2314" spans="1:9" x14ac:dyDescent="0.3">
      <c r="A2314" s="13" t="s">
        <v>1149</v>
      </c>
      <c r="B2314" s="13">
        <f>VLOOKUP(A2314,VLookup_Data,4,FALSE)</f>
        <v>102</v>
      </c>
      <c r="C2314" s="13">
        <f>_xlfn.XLOOKUP(A2314,Product_Name,Recorder_Level)</f>
        <v>40</v>
      </c>
      <c r="D2314" s="13">
        <f>IF(B2314&lt;=C2314,C2314-B2314,0)</f>
        <v>0</v>
      </c>
      <c r="E2314" s="13">
        <f t="shared" si="144"/>
        <v>0</v>
      </c>
      <c r="F2314" s="13">
        <f t="shared" si="145"/>
        <v>0</v>
      </c>
      <c r="G2314" s="13" t="str">
        <f>IF(B2314&lt;=C2314,C2314-B2314,"No Order Needed")</f>
        <v>No Order Needed</v>
      </c>
      <c r="H2314" s="13">
        <f t="shared" si="146"/>
        <v>0</v>
      </c>
      <c r="I2314" s="13" t="str">
        <f t="shared" si="147"/>
        <v>Ok</v>
      </c>
    </row>
    <row r="2315" spans="1:9" x14ac:dyDescent="0.3">
      <c r="A2315" s="13" t="s">
        <v>4579</v>
      </c>
      <c r="B2315" s="13">
        <f>VLOOKUP(A2315,VLookup_Data,4,FALSE)</f>
        <v>94</v>
      </c>
      <c r="C2315" s="13">
        <f>_xlfn.XLOOKUP(A2315,Product_Name,Recorder_Level)</f>
        <v>80</v>
      </c>
      <c r="D2315" s="13">
        <f>IF(B2315&lt;=C2315,C2315-B2315,0)</f>
        <v>0</v>
      </c>
      <c r="E2315" s="13">
        <f t="shared" si="144"/>
        <v>0</v>
      </c>
      <c r="F2315" s="13">
        <f t="shared" si="145"/>
        <v>0</v>
      </c>
      <c r="G2315" s="13" t="str">
        <f>IF(B2315&lt;=C2315,C2315-B2315,"No Order Needed")</f>
        <v>No Order Needed</v>
      </c>
      <c r="H2315" s="13">
        <f t="shared" si="146"/>
        <v>0</v>
      </c>
      <c r="I2315" s="13" t="str">
        <f t="shared" si="147"/>
        <v>Ok</v>
      </c>
    </row>
    <row r="2316" spans="1:9" x14ac:dyDescent="0.3">
      <c r="A2316" s="13" t="s">
        <v>4581</v>
      </c>
      <c r="B2316" s="13">
        <f>VLOOKUP(A2316,VLookup_Data,4,FALSE)</f>
        <v>129</v>
      </c>
      <c r="C2316" s="13">
        <f>_xlfn.XLOOKUP(A2316,Product_Name,Recorder_Level)</f>
        <v>39</v>
      </c>
      <c r="D2316" s="13">
        <f>IF(B2316&lt;=C2316,C2316-B2316,0)</f>
        <v>0</v>
      </c>
      <c r="E2316" s="13">
        <f t="shared" si="144"/>
        <v>0</v>
      </c>
      <c r="F2316" s="13">
        <f t="shared" si="145"/>
        <v>0</v>
      </c>
      <c r="G2316" s="13" t="str">
        <f>IF(B2316&lt;=C2316,C2316-B2316,"No Order Needed")</f>
        <v>No Order Needed</v>
      </c>
      <c r="H2316" s="13">
        <f t="shared" si="146"/>
        <v>0</v>
      </c>
      <c r="I2316" s="13" t="str">
        <f t="shared" si="147"/>
        <v>Ok</v>
      </c>
    </row>
    <row r="2317" spans="1:9" x14ac:dyDescent="0.3">
      <c r="A2317" s="13" t="s">
        <v>2232</v>
      </c>
      <c r="B2317" s="13">
        <f>VLOOKUP(A2317,VLookup_Data,4,FALSE)</f>
        <v>195</v>
      </c>
      <c r="C2317" s="13">
        <f>_xlfn.XLOOKUP(A2317,Product_Name,Recorder_Level)</f>
        <v>0</v>
      </c>
      <c r="D2317" s="13">
        <f>IF(B2317&lt;=C2317,C2317-B2317,0)</f>
        <v>0</v>
      </c>
      <c r="E2317" s="13">
        <f t="shared" si="144"/>
        <v>0</v>
      </c>
      <c r="F2317" s="13">
        <f t="shared" si="145"/>
        <v>0</v>
      </c>
      <c r="G2317" s="13" t="str">
        <f>IF(B2317&lt;=C2317,C2317-B2317,"No Order Needed")</f>
        <v>No Order Needed</v>
      </c>
      <c r="H2317" s="13">
        <f t="shared" si="146"/>
        <v>0</v>
      </c>
      <c r="I2317" s="13" t="str">
        <f t="shared" si="147"/>
        <v>Ok</v>
      </c>
    </row>
    <row r="2318" spans="1:9" x14ac:dyDescent="0.3">
      <c r="A2318" s="13" t="s">
        <v>345</v>
      </c>
      <c r="B2318" s="13">
        <f>VLOOKUP(A2318,VLookup_Data,4,FALSE)</f>
        <v>50</v>
      </c>
      <c r="C2318" s="13">
        <f>_xlfn.XLOOKUP(A2318,Product_Name,Recorder_Level)</f>
        <v>64</v>
      </c>
      <c r="D2318" s="13">
        <f>IF(B2318&lt;=C2318,C2318-B2318,0)</f>
        <v>14</v>
      </c>
      <c r="E2318" s="13">
        <f t="shared" si="144"/>
        <v>14</v>
      </c>
      <c r="F2318" s="13">
        <f t="shared" si="145"/>
        <v>14</v>
      </c>
      <c r="G2318" s="13">
        <f>IF(B2318&lt;=C2318,C2318-B2318,"No Order Needed")</f>
        <v>14</v>
      </c>
      <c r="H2318" s="13">
        <f t="shared" si="146"/>
        <v>24</v>
      </c>
      <c r="I2318" s="13" t="str">
        <f t="shared" si="147"/>
        <v>Reorder</v>
      </c>
    </row>
    <row r="2319" spans="1:9" x14ac:dyDescent="0.3">
      <c r="A2319" s="13" t="s">
        <v>4587</v>
      </c>
      <c r="B2319" s="13">
        <f>VLOOKUP(A2319,VLookup_Data,4,FALSE)</f>
        <v>156</v>
      </c>
      <c r="C2319" s="13">
        <f>_xlfn.XLOOKUP(A2319,Product_Name,Recorder_Level)</f>
        <v>93</v>
      </c>
      <c r="D2319" s="13">
        <f>IF(B2319&lt;=C2319,C2319-B2319,0)</f>
        <v>0</v>
      </c>
      <c r="E2319" s="13">
        <f t="shared" si="144"/>
        <v>0</v>
      </c>
      <c r="F2319" s="13">
        <f t="shared" si="145"/>
        <v>0</v>
      </c>
      <c r="G2319" s="13" t="str">
        <f>IF(B2319&lt;=C2319,C2319-B2319,"No Order Needed")</f>
        <v>No Order Needed</v>
      </c>
      <c r="H2319" s="13">
        <f t="shared" si="146"/>
        <v>0</v>
      </c>
      <c r="I2319" s="13" t="str">
        <f t="shared" si="147"/>
        <v>Ok</v>
      </c>
    </row>
    <row r="2320" spans="1:9" x14ac:dyDescent="0.3">
      <c r="A2320" s="13" t="s">
        <v>4589</v>
      </c>
      <c r="B2320" s="13">
        <f>VLOOKUP(A2320,VLookup_Data,4,FALSE)</f>
        <v>103</v>
      </c>
      <c r="C2320" s="13">
        <f>_xlfn.XLOOKUP(A2320,Product_Name,Recorder_Level)</f>
        <v>53</v>
      </c>
      <c r="D2320" s="13">
        <f>IF(B2320&lt;=C2320,C2320-B2320,0)</f>
        <v>0</v>
      </c>
      <c r="E2320" s="13">
        <f t="shared" si="144"/>
        <v>0</v>
      </c>
      <c r="F2320" s="13">
        <f t="shared" si="145"/>
        <v>0</v>
      </c>
      <c r="G2320" s="13" t="str">
        <f>IF(B2320&lt;=C2320,C2320-B2320,"No Order Needed")</f>
        <v>No Order Needed</v>
      </c>
      <c r="H2320" s="13">
        <f t="shared" si="146"/>
        <v>0</v>
      </c>
      <c r="I2320" s="13" t="str">
        <f t="shared" si="147"/>
        <v>Ok</v>
      </c>
    </row>
    <row r="2321" spans="1:9" x14ac:dyDescent="0.3">
      <c r="A2321" s="13" t="s">
        <v>4592</v>
      </c>
      <c r="B2321" s="13">
        <f>VLOOKUP(A2321,VLookup_Data,4,FALSE)</f>
        <v>61</v>
      </c>
      <c r="C2321" s="13">
        <f>_xlfn.XLOOKUP(A2321,Product_Name,Recorder_Level)</f>
        <v>0</v>
      </c>
      <c r="D2321" s="13">
        <f>IF(B2321&lt;=C2321,C2321-B2321,0)</f>
        <v>0</v>
      </c>
      <c r="E2321" s="13">
        <f t="shared" si="144"/>
        <v>0</v>
      </c>
      <c r="F2321" s="13">
        <f t="shared" si="145"/>
        <v>0</v>
      </c>
      <c r="G2321" s="13" t="str">
        <f>IF(B2321&lt;=C2321,C2321-B2321,"No Order Needed")</f>
        <v>No Order Needed</v>
      </c>
      <c r="H2321" s="13">
        <f t="shared" si="146"/>
        <v>0</v>
      </c>
      <c r="I2321" s="13" t="str">
        <f t="shared" si="147"/>
        <v>Ok</v>
      </c>
    </row>
    <row r="2322" spans="1:9" x14ac:dyDescent="0.3">
      <c r="A2322" s="13" t="s">
        <v>1793</v>
      </c>
      <c r="B2322" s="13">
        <f>VLOOKUP(A2322,VLookup_Data,4,FALSE)</f>
        <v>31</v>
      </c>
      <c r="C2322" s="13">
        <f>_xlfn.XLOOKUP(A2322,Product_Name,Recorder_Level)</f>
        <v>25</v>
      </c>
      <c r="D2322" s="13">
        <f>IF(B2322&lt;=C2322,C2322-B2322,0)</f>
        <v>0</v>
      </c>
      <c r="E2322" s="13">
        <f t="shared" si="144"/>
        <v>0</v>
      </c>
      <c r="F2322" s="13">
        <f t="shared" si="145"/>
        <v>0</v>
      </c>
      <c r="G2322" s="13" t="str">
        <f>IF(B2322&lt;=C2322,C2322-B2322,"No Order Needed")</f>
        <v>No Order Needed</v>
      </c>
      <c r="H2322" s="13">
        <f t="shared" si="146"/>
        <v>4</v>
      </c>
      <c r="I2322" s="13" t="str">
        <f t="shared" si="147"/>
        <v>Ok</v>
      </c>
    </row>
    <row r="2323" spans="1:9" x14ac:dyDescent="0.3">
      <c r="A2323" s="13" t="s">
        <v>4595</v>
      </c>
      <c r="B2323" s="13">
        <f>VLOOKUP(A2323,VLookup_Data,4,FALSE)</f>
        <v>86</v>
      </c>
      <c r="C2323" s="13">
        <f>_xlfn.XLOOKUP(A2323,Product_Name,Recorder_Level)</f>
        <v>34</v>
      </c>
      <c r="D2323" s="13">
        <f>IF(B2323&lt;=C2323,C2323-B2323,0)</f>
        <v>0</v>
      </c>
      <c r="E2323" s="13">
        <f t="shared" si="144"/>
        <v>0</v>
      </c>
      <c r="F2323" s="13">
        <f t="shared" si="145"/>
        <v>0</v>
      </c>
      <c r="G2323" s="13" t="str">
        <f>IF(B2323&lt;=C2323,C2323-B2323,"No Order Needed")</f>
        <v>No Order Needed</v>
      </c>
      <c r="H2323" s="13">
        <f t="shared" si="146"/>
        <v>0</v>
      </c>
      <c r="I2323" s="13" t="str">
        <f t="shared" si="147"/>
        <v>Ok</v>
      </c>
    </row>
    <row r="2324" spans="1:9" x14ac:dyDescent="0.3">
      <c r="A2324" s="13" t="s">
        <v>4597</v>
      </c>
      <c r="B2324" s="13">
        <f>VLOOKUP(A2324,VLookup_Data,4,FALSE)</f>
        <v>106</v>
      </c>
      <c r="C2324" s="13">
        <f>_xlfn.XLOOKUP(A2324,Product_Name,Recorder_Level)</f>
        <v>72</v>
      </c>
      <c r="D2324" s="13">
        <f>IF(B2324&lt;=C2324,C2324-B2324,0)</f>
        <v>0</v>
      </c>
      <c r="E2324" s="13">
        <f t="shared" si="144"/>
        <v>0</v>
      </c>
      <c r="F2324" s="13">
        <f t="shared" si="145"/>
        <v>0</v>
      </c>
      <c r="G2324" s="13" t="str">
        <f>IF(B2324&lt;=C2324,C2324-B2324,"No Order Needed")</f>
        <v>No Order Needed</v>
      </c>
      <c r="H2324" s="13">
        <f t="shared" si="146"/>
        <v>0</v>
      </c>
      <c r="I2324" s="13" t="str">
        <f t="shared" si="147"/>
        <v>Ok</v>
      </c>
    </row>
    <row r="2325" spans="1:9" x14ac:dyDescent="0.3">
      <c r="A2325" s="13" t="s">
        <v>4599</v>
      </c>
      <c r="B2325" s="13">
        <f>VLOOKUP(A2325,VLookup_Data,4,FALSE)</f>
        <v>136</v>
      </c>
      <c r="C2325" s="13">
        <f>_xlfn.XLOOKUP(A2325,Product_Name,Recorder_Level)</f>
        <v>57</v>
      </c>
      <c r="D2325" s="13">
        <f>IF(B2325&lt;=C2325,C2325-B2325,0)</f>
        <v>0</v>
      </c>
      <c r="E2325" s="13">
        <f t="shared" si="144"/>
        <v>0</v>
      </c>
      <c r="F2325" s="13">
        <f t="shared" si="145"/>
        <v>0</v>
      </c>
      <c r="G2325" s="13" t="str">
        <f>IF(B2325&lt;=C2325,C2325-B2325,"No Order Needed")</f>
        <v>No Order Needed</v>
      </c>
      <c r="H2325" s="13">
        <f t="shared" si="146"/>
        <v>0</v>
      </c>
      <c r="I2325" s="13" t="str">
        <f t="shared" si="147"/>
        <v>Ok</v>
      </c>
    </row>
    <row r="2326" spans="1:9" x14ac:dyDescent="0.3">
      <c r="A2326" s="13" t="s">
        <v>4601</v>
      </c>
      <c r="B2326" s="13">
        <f>VLOOKUP(A2326,VLookup_Data,4,FALSE)</f>
        <v>176</v>
      </c>
      <c r="C2326" s="13">
        <f>_xlfn.XLOOKUP(A2326,Product_Name,Recorder_Level)</f>
        <v>87</v>
      </c>
      <c r="D2326" s="13">
        <f>IF(B2326&lt;=C2326,C2326-B2326,0)</f>
        <v>0</v>
      </c>
      <c r="E2326" s="13">
        <f t="shared" si="144"/>
        <v>0</v>
      </c>
      <c r="F2326" s="13">
        <f t="shared" si="145"/>
        <v>0</v>
      </c>
      <c r="G2326" s="13" t="str">
        <f>IF(B2326&lt;=C2326,C2326-B2326,"No Order Needed")</f>
        <v>No Order Needed</v>
      </c>
      <c r="H2326" s="13">
        <f t="shared" si="146"/>
        <v>0</v>
      </c>
      <c r="I2326" s="13" t="str">
        <f t="shared" si="147"/>
        <v>Ok</v>
      </c>
    </row>
    <row r="2327" spans="1:9" x14ac:dyDescent="0.3">
      <c r="A2327" s="13" t="s">
        <v>1708</v>
      </c>
      <c r="B2327" s="13">
        <f>VLOOKUP(A2327,VLookup_Data,4,FALSE)</f>
        <v>9</v>
      </c>
      <c r="C2327" s="13">
        <f>_xlfn.XLOOKUP(A2327,Product_Name,Recorder_Level)</f>
        <v>36</v>
      </c>
      <c r="D2327" s="13">
        <f>IF(B2327&lt;=C2327,C2327-B2327,0)</f>
        <v>27</v>
      </c>
      <c r="E2327" s="13">
        <f t="shared" si="144"/>
        <v>27</v>
      </c>
      <c r="F2327" s="13">
        <f t="shared" si="145"/>
        <v>27</v>
      </c>
      <c r="G2327" s="13">
        <f>IF(B2327&lt;=C2327,C2327-B2327,"No Order Needed")</f>
        <v>27</v>
      </c>
      <c r="H2327" s="13">
        <f t="shared" si="146"/>
        <v>37</v>
      </c>
      <c r="I2327" s="13" t="str">
        <f t="shared" si="147"/>
        <v>Reorder</v>
      </c>
    </row>
    <row r="2328" spans="1:9" x14ac:dyDescent="0.3">
      <c r="A2328" s="13" t="s">
        <v>4604</v>
      </c>
      <c r="B2328" s="13">
        <f>VLOOKUP(A2328,VLookup_Data,4,FALSE)</f>
        <v>172</v>
      </c>
      <c r="C2328" s="13">
        <f>_xlfn.XLOOKUP(A2328,Product_Name,Recorder_Level)</f>
        <v>92</v>
      </c>
      <c r="D2328" s="13">
        <f>IF(B2328&lt;=C2328,C2328-B2328,0)</f>
        <v>0</v>
      </c>
      <c r="E2328" s="13">
        <f t="shared" si="144"/>
        <v>0</v>
      </c>
      <c r="F2328" s="13">
        <f t="shared" si="145"/>
        <v>0</v>
      </c>
      <c r="G2328" s="13" t="str">
        <f>IF(B2328&lt;=C2328,C2328-B2328,"No Order Needed")</f>
        <v>No Order Needed</v>
      </c>
      <c r="H2328" s="13">
        <f t="shared" si="146"/>
        <v>0</v>
      </c>
      <c r="I2328" s="13" t="str">
        <f t="shared" si="147"/>
        <v>Ok</v>
      </c>
    </row>
    <row r="2329" spans="1:9" x14ac:dyDescent="0.3">
      <c r="A2329" s="13" t="s">
        <v>4606</v>
      </c>
      <c r="B2329" s="13">
        <f>VLOOKUP(A2329,VLookup_Data,4,FALSE)</f>
        <v>73</v>
      </c>
      <c r="C2329" s="13">
        <f>_xlfn.XLOOKUP(A2329,Product_Name,Recorder_Level)</f>
        <v>30</v>
      </c>
      <c r="D2329" s="13">
        <f>IF(B2329&lt;=C2329,C2329-B2329,0)</f>
        <v>0</v>
      </c>
      <c r="E2329" s="13">
        <f t="shared" si="144"/>
        <v>0</v>
      </c>
      <c r="F2329" s="13">
        <f t="shared" si="145"/>
        <v>0</v>
      </c>
      <c r="G2329" s="13" t="str">
        <f>IF(B2329&lt;=C2329,C2329-B2329,"No Order Needed")</f>
        <v>No Order Needed</v>
      </c>
      <c r="H2329" s="13">
        <f t="shared" si="146"/>
        <v>0</v>
      </c>
      <c r="I2329" s="13" t="str">
        <f t="shared" si="147"/>
        <v>Ok</v>
      </c>
    </row>
    <row r="2330" spans="1:9" x14ac:dyDescent="0.3">
      <c r="A2330" s="13" t="s">
        <v>4609</v>
      </c>
      <c r="B2330" s="13">
        <f>VLOOKUP(A2330,VLookup_Data,4,FALSE)</f>
        <v>16</v>
      </c>
      <c r="C2330" s="13">
        <f>_xlfn.XLOOKUP(A2330,Product_Name,Recorder_Level)</f>
        <v>54</v>
      </c>
      <c r="D2330" s="13">
        <f>IF(B2330&lt;=C2330,C2330-B2330,0)</f>
        <v>38</v>
      </c>
      <c r="E2330" s="13">
        <f t="shared" si="144"/>
        <v>38</v>
      </c>
      <c r="F2330" s="13">
        <f t="shared" si="145"/>
        <v>38</v>
      </c>
      <c r="G2330" s="13">
        <f>IF(B2330&lt;=C2330,C2330-B2330,"No Order Needed")</f>
        <v>38</v>
      </c>
      <c r="H2330" s="13">
        <f t="shared" si="146"/>
        <v>48</v>
      </c>
      <c r="I2330" s="13" t="str">
        <f t="shared" si="147"/>
        <v>Reorder</v>
      </c>
    </row>
    <row r="2331" spans="1:9" x14ac:dyDescent="0.3">
      <c r="A2331" s="13" t="s">
        <v>3194</v>
      </c>
      <c r="B2331" s="13">
        <f>VLOOKUP(A2331,VLookup_Data,4,FALSE)</f>
        <v>145</v>
      </c>
      <c r="C2331" s="13">
        <f>_xlfn.XLOOKUP(A2331,Product_Name,Recorder_Level)</f>
        <v>71</v>
      </c>
      <c r="D2331" s="13">
        <f>IF(B2331&lt;=C2331,C2331-B2331,0)</f>
        <v>0</v>
      </c>
      <c r="E2331" s="13">
        <f t="shared" si="144"/>
        <v>0</v>
      </c>
      <c r="F2331" s="13">
        <f t="shared" si="145"/>
        <v>0</v>
      </c>
      <c r="G2331" s="13" t="str">
        <f>IF(B2331&lt;=C2331,C2331-B2331,"No Order Needed")</f>
        <v>No Order Needed</v>
      </c>
      <c r="H2331" s="13">
        <f t="shared" si="146"/>
        <v>0</v>
      </c>
      <c r="I2331" s="13" t="str">
        <f t="shared" si="147"/>
        <v>Ok</v>
      </c>
    </row>
    <row r="2332" spans="1:9" x14ac:dyDescent="0.3">
      <c r="A2332" s="13" t="s">
        <v>923</v>
      </c>
      <c r="B2332" s="13">
        <f>VLOOKUP(A2332,VLookup_Data,4,FALSE)</f>
        <v>155</v>
      </c>
      <c r="C2332" s="13">
        <f>_xlfn.XLOOKUP(A2332,Product_Name,Recorder_Level)</f>
        <v>54</v>
      </c>
      <c r="D2332" s="13">
        <f>IF(B2332&lt;=C2332,C2332-B2332,0)</f>
        <v>0</v>
      </c>
      <c r="E2332" s="13">
        <f t="shared" si="144"/>
        <v>0</v>
      </c>
      <c r="F2332" s="13">
        <f t="shared" si="145"/>
        <v>0</v>
      </c>
      <c r="G2332" s="13" t="str">
        <f>IF(B2332&lt;=C2332,C2332-B2332,"No Order Needed")</f>
        <v>No Order Needed</v>
      </c>
      <c r="H2332" s="13">
        <f t="shared" si="146"/>
        <v>0</v>
      </c>
      <c r="I2332" s="13" t="str">
        <f t="shared" si="147"/>
        <v>Ok</v>
      </c>
    </row>
    <row r="2333" spans="1:9" x14ac:dyDescent="0.3">
      <c r="A2333" s="13" t="s">
        <v>1386</v>
      </c>
      <c r="B2333" s="13">
        <f>VLOOKUP(A2333,VLookup_Data,4,FALSE)</f>
        <v>1</v>
      </c>
      <c r="C2333" s="13">
        <f>_xlfn.XLOOKUP(A2333,Product_Name,Recorder_Level)</f>
        <v>60</v>
      </c>
      <c r="D2333" s="13">
        <f>IF(B2333&lt;=C2333,C2333-B2333,0)</f>
        <v>59</v>
      </c>
      <c r="E2333" s="13">
        <f t="shared" si="144"/>
        <v>59</v>
      </c>
      <c r="F2333" s="13">
        <f t="shared" si="145"/>
        <v>59</v>
      </c>
      <c r="G2333" s="13">
        <f>IF(B2333&lt;=C2333,C2333-B2333,"No Order Needed")</f>
        <v>59</v>
      </c>
      <c r="H2333" s="13">
        <f t="shared" si="146"/>
        <v>69</v>
      </c>
      <c r="I2333" s="13" t="str">
        <f t="shared" si="147"/>
        <v>Reorder</v>
      </c>
    </row>
    <row r="2334" spans="1:9" x14ac:dyDescent="0.3">
      <c r="A2334" s="13" t="s">
        <v>4614</v>
      </c>
      <c r="B2334" s="13">
        <f>VLOOKUP(A2334,VLookup_Data,4,FALSE)</f>
        <v>60</v>
      </c>
      <c r="C2334" s="13">
        <f>_xlfn.XLOOKUP(A2334,Product_Name,Recorder_Level)</f>
        <v>98</v>
      </c>
      <c r="D2334" s="13">
        <f>IF(B2334&lt;=C2334,C2334-B2334,0)</f>
        <v>38</v>
      </c>
      <c r="E2334" s="13">
        <f t="shared" si="144"/>
        <v>38</v>
      </c>
      <c r="F2334" s="13">
        <f t="shared" si="145"/>
        <v>38</v>
      </c>
      <c r="G2334" s="13">
        <f>IF(B2334&lt;=C2334,C2334-B2334,"No Order Needed")</f>
        <v>38</v>
      </c>
      <c r="H2334" s="13">
        <f t="shared" si="146"/>
        <v>48</v>
      </c>
      <c r="I2334" s="13" t="str">
        <f t="shared" si="147"/>
        <v>Reorder</v>
      </c>
    </row>
    <row r="2335" spans="1:9" x14ac:dyDescent="0.3">
      <c r="A2335" s="13" t="s">
        <v>4616</v>
      </c>
      <c r="B2335" s="13">
        <f>VLOOKUP(A2335,VLookup_Data,4,FALSE)</f>
        <v>19</v>
      </c>
      <c r="C2335" s="13">
        <f>_xlfn.XLOOKUP(A2335,Product_Name,Recorder_Level)</f>
        <v>92</v>
      </c>
      <c r="D2335" s="13">
        <f>IF(B2335&lt;=C2335,C2335-B2335,0)</f>
        <v>73</v>
      </c>
      <c r="E2335" s="13">
        <f t="shared" si="144"/>
        <v>73</v>
      </c>
      <c r="F2335" s="13">
        <f t="shared" si="145"/>
        <v>73</v>
      </c>
      <c r="G2335" s="13">
        <f>IF(B2335&lt;=C2335,C2335-B2335,"No Order Needed")</f>
        <v>73</v>
      </c>
      <c r="H2335" s="13">
        <f t="shared" si="146"/>
        <v>83</v>
      </c>
      <c r="I2335" s="13" t="str">
        <f t="shared" si="147"/>
        <v>Reorder</v>
      </c>
    </row>
    <row r="2336" spans="1:9" x14ac:dyDescent="0.3">
      <c r="A2336" s="13" t="s">
        <v>4618</v>
      </c>
      <c r="B2336" s="13">
        <f>VLOOKUP(A2336,VLookup_Data,4,FALSE)</f>
        <v>119</v>
      </c>
      <c r="C2336" s="13">
        <f>_xlfn.XLOOKUP(A2336,Product_Name,Recorder_Level)</f>
        <v>97</v>
      </c>
      <c r="D2336" s="13">
        <f>IF(B2336&lt;=C2336,C2336-B2336,0)</f>
        <v>0</v>
      </c>
      <c r="E2336" s="13">
        <f t="shared" si="144"/>
        <v>0</v>
      </c>
      <c r="F2336" s="13">
        <f t="shared" si="145"/>
        <v>0</v>
      </c>
      <c r="G2336" s="13" t="str">
        <f>IF(B2336&lt;=C2336,C2336-B2336,"No Order Needed")</f>
        <v>No Order Needed</v>
      </c>
      <c r="H2336" s="13">
        <f t="shared" si="146"/>
        <v>0</v>
      </c>
      <c r="I2336" s="13" t="str">
        <f t="shared" si="147"/>
        <v>Ok</v>
      </c>
    </row>
    <row r="2337" spans="1:9" x14ac:dyDescent="0.3">
      <c r="A2337" s="13" t="s">
        <v>4620</v>
      </c>
      <c r="B2337" s="13">
        <f>VLOOKUP(A2337,VLookup_Data,4,FALSE)</f>
        <v>154</v>
      </c>
      <c r="C2337" s="13">
        <f>_xlfn.XLOOKUP(A2337,Product_Name,Recorder_Level)</f>
        <v>89</v>
      </c>
      <c r="D2337" s="13">
        <f>IF(B2337&lt;=C2337,C2337-B2337,0)</f>
        <v>0</v>
      </c>
      <c r="E2337" s="13">
        <f t="shared" si="144"/>
        <v>0</v>
      </c>
      <c r="F2337" s="13">
        <f t="shared" si="145"/>
        <v>0</v>
      </c>
      <c r="G2337" s="13" t="str">
        <f>IF(B2337&lt;=C2337,C2337-B2337,"No Order Needed")</f>
        <v>No Order Needed</v>
      </c>
      <c r="H2337" s="13">
        <f t="shared" si="146"/>
        <v>0</v>
      </c>
      <c r="I2337" s="13" t="str">
        <f t="shared" si="147"/>
        <v>Ok</v>
      </c>
    </row>
    <row r="2338" spans="1:9" x14ac:dyDescent="0.3">
      <c r="A2338" s="13" t="s">
        <v>2314</v>
      </c>
      <c r="B2338" s="13">
        <f>VLOOKUP(A2338,VLookup_Data,4,FALSE)</f>
        <v>194</v>
      </c>
      <c r="C2338" s="13">
        <f>_xlfn.XLOOKUP(A2338,Product_Name,Recorder_Level)</f>
        <v>0</v>
      </c>
      <c r="D2338" s="13">
        <f>IF(B2338&lt;=C2338,C2338-B2338,0)</f>
        <v>0</v>
      </c>
      <c r="E2338" s="13">
        <f t="shared" si="144"/>
        <v>0</v>
      </c>
      <c r="F2338" s="13">
        <f t="shared" si="145"/>
        <v>0</v>
      </c>
      <c r="G2338" s="13" t="str">
        <f>IF(B2338&lt;=C2338,C2338-B2338,"No Order Needed")</f>
        <v>No Order Needed</v>
      </c>
      <c r="H2338" s="13">
        <f t="shared" si="146"/>
        <v>0</v>
      </c>
      <c r="I2338" s="13" t="str">
        <f t="shared" si="147"/>
        <v>Ok</v>
      </c>
    </row>
    <row r="2339" spans="1:9" x14ac:dyDescent="0.3">
      <c r="A2339" s="13" t="s">
        <v>4624</v>
      </c>
      <c r="B2339" s="13">
        <f>VLOOKUP(A2339,VLookup_Data,4,FALSE)</f>
        <v>56</v>
      </c>
      <c r="C2339" s="13">
        <f>_xlfn.XLOOKUP(A2339,Product_Name,Recorder_Level)</f>
        <v>87</v>
      </c>
      <c r="D2339" s="13">
        <f>IF(B2339&lt;=C2339,C2339-B2339,0)</f>
        <v>31</v>
      </c>
      <c r="E2339" s="13">
        <f t="shared" si="144"/>
        <v>31</v>
      </c>
      <c r="F2339" s="13">
        <f t="shared" si="145"/>
        <v>31</v>
      </c>
      <c r="G2339" s="13">
        <f>IF(B2339&lt;=C2339,C2339-B2339,"No Order Needed")</f>
        <v>31</v>
      </c>
      <c r="H2339" s="13">
        <f t="shared" si="146"/>
        <v>41</v>
      </c>
      <c r="I2339" s="13" t="str">
        <f t="shared" si="147"/>
        <v>Reorder</v>
      </c>
    </row>
    <row r="2340" spans="1:9" x14ac:dyDescent="0.3">
      <c r="A2340" s="13" t="s">
        <v>4626</v>
      </c>
      <c r="B2340" s="13">
        <f>VLOOKUP(A2340,VLookup_Data,4,FALSE)</f>
        <v>6</v>
      </c>
      <c r="C2340" s="13">
        <f>_xlfn.XLOOKUP(A2340,Product_Name,Recorder_Level)</f>
        <v>90</v>
      </c>
      <c r="D2340" s="13">
        <f>IF(B2340&lt;=C2340,C2340-B2340,0)</f>
        <v>84</v>
      </c>
      <c r="E2340" s="13">
        <f t="shared" si="144"/>
        <v>84</v>
      </c>
      <c r="F2340" s="13">
        <f t="shared" si="145"/>
        <v>84</v>
      </c>
      <c r="G2340" s="13">
        <f>IF(B2340&lt;=C2340,C2340-B2340,"No Order Needed")</f>
        <v>84</v>
      </c>
      <c r="H2340" s="13">
        <f t="shared" si="146"/>
        <v>94</v>
      </c>
      <c r="I2340" s="13" t="str">
        <f t="shared" si="147"/>
        <v>Reorder</v>
      </c>
    </row>
    <row r="2341" spans="1:9" x14ac:dyDescent="0.3">
      <c r="A2341" s="13" t="s">
        <v>1635</v>
      </c>
      <c r="B2341" s="13">
        <f>VLOOKUP(A2341,VLookup_Data,4,FALSE)</f>
        <v>106</v>
      </c>
      <c r="C2341" s="13">
        <f>_xlfn.XLOOKUP(A2341,Product_Name,Recorder_Level)</f>
        <v>62</v>
      </c>
      <c r="D2341" s="13">
        <f>IF(B2341&lt;=C2341,C2341-B2341,0)</f>
        <v>0</v>
      </c>
      <c r="E2341" s="13">
        <f t="shared" si="144"/>
        <v>0</v>
      </c>
      <c r="F2341" s="13">
        <f t="shared" si="145"/>
        <v>0</v>
      </c>
      <c r="G2341" s="13" t="str">
        <f>IF(B2341&lt;=C2341,C2341-B2341,"No Order Needed")</f>
        <v>No Order Needed</v>
      </c>
      <c r="H2341" s="13">
        <f t="shared" si="146"/>
        <v>0</v>
      </c>
      <c r="I2341" s="13" t="str">
        <f t="shared" si="147"/>
        <v>Ok</v>
      </c>
    </row>
    <row r="2342" spans="1:9" x14ac:dyDescent="0.3">
      <c r="A2342" s="13" t="s">
        <v>4629</v>
      </c>
      <c r="B2342" s="13">
        <f>VLOOKUP(A2342,VLookup_Data,4,FALSE)</f>
        <v>105</v>
      </c>
      <c r="C2342" s="13">
        <f>_xlfn.XLOOKUP(A2342,Product_Name,Recorder_Level)</f>
        <v>69</v>
      </c>
      <c r="D2342" s="13">
        <f>IF(B2342&lt;=C2342,C2342-B2342,0)</f>
        <v>0</v>
      </c>
      <c r="E2342" s="13">
        <f t="shared" si="144"/>
        <v>0</v>
      </c>
      <c r="F2342" s="13">
        <f t="shared" si="145"/>
        <v>0</v>
      </c>
      <c r="G2342" s="13" t="str">
        <f>IF(B2342&lt;=C2342,C2342-B2342,"No Order Needed")</f>
        <v>No Order Needed</v>
      </c>
      <c r="H2342" s="13">
        <f t="shared" si="146"/>
        <v>0</v>
      </c>
      <c r="I2342" s="13" t="str">
        <f t="shared" si="147"/>
        <v>Ok</v>
      </c>
    </row>
    <row r="2343" spans="1:9" x14ac:dyDescent="0.3">
      <c r="A2343" s="13" t="s">
        <v>957</v>
      </c>
      <c r="B2343" s="13">
        <f>VLOOKUP(A2343,VLookup_Data,4,FALSE)</f>
        <v>84</v>
      </c>
      <c r="C2343" s="13">
        <f>_xlfn.XLOOKUP(A2343,Product_Name,Recorder_Level)</f>
        <v>37</v>
      </c>
      <c r="D2343" s="13">
        <f>IF(B2343&lt;=C2343,C2343-B2343,0)</f>
        <v>0</v>
      </c>
      <c r="E2343" s="13">
        <f t="shared" si="144"/>
        <v>0</v>
      </c>
      <c r="F2343" s="13">
        <f t="shared" si="145"/>
        <v>0</v>
      </c>
      <c r="G2343" s="13" t="str">
        <f>IF(B2343&lt;=C2343,C2343-B2343,"No Order Needed")</f>
        <v>No Order Needed</v>
      </c>
      <c r="H2343" s="13">
        <f t="shared" si="146"/>
        <v>0</v>
      </c>
      <c r="I2343" s="13" t="str">
        <f t="shared" si="147"/>
        <v>Ok</v>
      </c>
    </row>
    <row r="2344" spans="1:9" x14ac:dyDescent="0.3">
      <c r="A2344" s="13" t="s">
        <v>2070</v>
      </c>
      <c r="B2344" s="13">
        <f>VLOOKUP(A2344,VLookup_Data,4,FALSE)</f>
        <v>186</v>
      </c>
      <c r="C2344" s="13">
        <f>_xlfn.XLOOKUP(A2344,Product_Name,Recorder_Level)</f>
        <v>95</v>
      </c>
      <c r="D2344" s="13">
        <f>IF(B2344&lt;=C2344,C2344-B2344,0)</f>
        <v>0</v>
      </c>
      <c r="E2344" s="13">
        <f t="shared" si="144"/>
        <v>0</v>
      </c>
      <c r="F2344" s="13">
        <f t="shared" si="145"/>
        <v>0</v>
      </c>
      <c r="G2344" s="13" t="str">
        <f>IF(B2344&lt;=C2344,C2344-B2344,"No Order Needed")</f>
        <v>No Order Needed</v>
      </c>
      <c r="H2344" s="13">
        <f t="shared" si="146"/>
        <v>0</v>
      </c>
      <c r="I2344" s="13" t="str">
        <f t="shared" si="147"/>
        <v>Ok</v>
      </c>
    </row>
    <row r="2345" spans="1:9" x14ac:dyDescent="0.3">
      <c r="A2345" s="13" t="s">
        <v>4636</v>
      </c>
      <c r="B2345" s="13">
        <f>VLOOKUP(A2345,VLookup_Data,4,FALSE)</f>
        <v>101</v>
      </c>
      <c r="C2345" s="13">
        <f>_xlfn.XLOOKUP(A2345,Product_Name,Recorder_Level)</f>
        <v>42</v>
      </c>
      <c r="D2345" s="13">
        <f>IF(B2345&lt;=C2345,C2345-B2345,0)</f>
        <v>0</v>
      </c>
      <c r="E2345" s="13">
        <f t="shared" si="144"/>
        <v>0</v>
      </c>
      <c r="F2345" s="13">
        <f t="shared" si="145"/>
        <v>0</v>
      </c>
      <c r="G2345" s="13" t="str">
        <f>IF(B2345&lt;=C2345,C2345-B2345,"No Order Needed")</f>
        <v>No Order Needed</v>
      </c>
      <c r="H2345" s="13">
        <f t="shared" si="146"/>
        <v>0</v>
      </c>
      <c r="I2345" s="13" t="str">
        <f t="shared" si="147"/>
        <v>Ok</v>
      </c>
    </row>
    <row r="2346" spans="1:9" x14ac:dyDescent="0.3">
      <c r="A2346" s="13" t="s">
        <v>4638</v>
      </c>
      <c r="B2346" s="13">
        <f>VLOOKUP(A2346,VLookup_Data,4,FALSE)</f>
        <v>98</v>
      </c>
      <c r="C2346" s="13">
        <f>_xlfn.XLOOKUP(A2346,Product_Name,Recorder_Level)</f>
        <v>58</v>
      </c>
      <c r="D2346" s="13">
        <f>IF(B2346&lt;=C2346,C2346-B2346,0)</f>
        <v>0</v>
      </c>
      <c r="E2346" s="13">
        <f t="shared" si="144"/>
        <v>0</v>
      </c>
      <c r="F2346" s="13">
        <f t="shared" si="145"/>
        <v>0</v>
      </c>
      <c r="G2346" s="13" t="str">
        <f>IF(B2346&lt;=C2346,C2346-B2346,"No Order Needed")</f>
        <v>No Order Needed</v>
      </c>
      <c r="H2346" s="13">
        <f t="shared" si="146"/>
        <v>0</v>
      </c>
      <c r="I2346" s="13" t="str">
        <f t="shared" si="147"/>
        <v>Ok</v>
      </c>
    </row>
    <row r="2347" spans="1:9" x14ac:dyDescent="0.3">
      <c r="A2347" s="13" t="s">
        <v>4640</v>
      </c>
      <c r="B2347" s="13">
        <f>VLOOKUP(A2347,VLookup_Data,4,FALSE)</f>
        <v>190</v>
      </c>
      <c r="C2347" s="13">
        <f>_xlfn.XLOOKUP(A2347,Product_Name,Recorder_Level)</f>
        <v>99</v>
      </c>
      <c r="D2347" s="13">
        <f>IF(B2347&lt;=C2347,C2347-B2347,0)</f>
        <v>0</v>
      </c>
      <c r="E2347" s="13">
        <f t="shared" si="144"/>
        <v>0</v>
      </c>
      <c r="F2347" s="13">
        <f t="shared" si="145"/>
        <v>0</v>
      </c>
      <c r="G2347" s="13" t="str">
        <f>IF(B2347&lt;=C2347,C2347-B2347,"No Order Needed")</f>
        <v>No Order Needed</v>
      </c>
      <c r="H2347" s="13">
        <f t="shared" si="146"/>
        <v>0</v>
      </c>
      <c r="I2347" s="13" t="str">
        <f t="shared" si="147"/>
        <v>Ok</v>
      </c>
    </row>
    <row r="2348" spans="1:9" x14ac:dyDescent="0.3">
      <c r="A2348" s="13" t="s">
        <v>2476</v>
      </c>
      <c r="B2348" s="13">
        <f>VLOOKUP(A2348,VLookup_Data,4,FALSE)</f>
        <v>70</v>
      </c>
      <c r="C2348" s="13">
        <f>_xlfn.XLOOKUP(A2348,Product_Name,Recorder_Level)</f>
        <v>34</v>
      </c>
      <c r="D2348" s="13">
        <f>IF(B2348&lt;=C2348,C2348-B2348,0)</f>
        <v>0</v>
      </c>
      <c r="E2348" s="13">
        <f t="shared" si="144"/>
        <v>0</v>
      </c>
      <c r="F2348" s="13">
        <f t="shared" si="145"/>
        <v>0</v>
      </c>
      <c r="G2348" s="13" t="str">
        <f>IF(B2348&lt;=C2348,C2348-B2348,"No Order Needed")</f>
        <v>No Order Needed</v>
      </c>
      <c r="H2348" s="13">
        <f t="shared" si="146"/>
        <v>0</v>
      </c>
      <c r="I2348" s="13" t="str">
        <f t="shared" si="147"/>
        <v>Ok</v>
      </c>
    </row>
    <row r="2349" spans="1:9" x14ac:dyDescent="0.3">
      <c r="A2349" s="13" t="s">
        <v>4643</v>
      </c>
      <c r="B2349" s="13">
        <f>VLOOKUP(A2349,VLookup_Data,4,FALSE)</f>
        <v>8</v>
      </c>
      <c r="C2349" s="13">
        <f>_xlfn.XLOOKUP(A2349,Product_Name,Recorder_Level)</f>
        <v>82</v>
      </c>
      <c r="D2349" s="13">
        <f>IF(B2349&lt;=C2349,C2349-B2349,0)</f>
        <v>74</v>
      </c>
      <c r="E2349" s="13">
        <f t="shared" si="144"/>
        <v>74</v>
      </c>
      <c r="F2349" s="13">
        <f t="shared" si="145"/>
        <v>74</v>
      </c>
      <c r="G2349" s="13">
        <f>IF(B2349&lt;=C2349,C2349-B2349,"No Order Needed")</f>
        <v>74</v>
      </c>
      <c r="H2349" s="13">
        <f t="shared" si="146"/>
        <v>84</v>
      </c>
      <c r="I2349" s="13" t="str">
        <f t="shared" si="147"/>
        <v>Reorder</v>
      </c>
    </row>
    <row r="2350" spans="1:9" x14ac:dyDescent="0.3">
      <c r="A2350" s="13" t="s">
        <v>4645</v>
      </c>
      <c r="B2350" s="13">
        <f>VLOOKUP(A2350,VLookup_Data,4,FALSE)</f>
        <v>120</v>
      </c>
      <c r="C2350" s="13">
        <f>_xlfn.XLOOKUP(A2350,Product_Name,Recorder_Level)</f>
        <v>87</v>
      </c>
      <c r="D2350" s="13">
        <f>IF(B2350&lt;=C2350,C2350-B2350,0)</f>
        <v>0</v>
      </c>
      <c r="E2350" s="13">
        <f t="shared" si="144"/>
        <v>0</v>
      </c>
      <c r="F2350" s="13">
        <f t="shared" si="145"/>
        <v>0</v>
      </c>
      <c r="G2350" s="13" t="str">
        <f>IF(B2350&lt;=C2350,C2350-B2350,"No Order Needed")</f>
        <v>No Order Needed</v>
      </c>
      <c r="H2350" s="13">
        <f t="shared" si="146"/>
        <v>0</v>
      </c>
      <c r="I2350" s="13" t="str">
        <f t="shared" si="147"/>
        <v>Ok</v>
      </c>
    </row>
    <row r="2351" spans="1:9" x14ac:dyDescent="0.3">
      <c r="A2351" s="13" t="s">
        <v>4647</v>
      </c>
      <c r="B2351" s="13">
        <f>VLOOKUP(A2351,VLookup_Data,4,FALSE)</f>
        <v>172</v>
      </c>
      <c r="C2351" s="13">
        <f>_xlfn.XLOOKUP(A2351,Product_Name,Recorder_Level)</f>
        <v>84</v>
      </c>
      <c r="D2351" s="13">
        <f>IF(B2351&lt;=C2351,C2351-B2351,0)</f>
        <v>0</v>
      </c>
      <c r="E2351" s="13">
        <f t="shared" si="144"/>
        <v>0</v>
      </c>
      <c r="F2351" s="13">
        <f t="shared" si="145"/>
        <v>0</v>
      </c>
      <c r="G2351" s="13" t="str">
        <f>IF(B2351&lt;=C2351,C2351-B2351,"No Order Needed")</f>
        <v>No Order Needed</v>
      </c>
      <c r="H2351" s="13">
        <f t="shared" si="146"/>
        <v>0</v>
      </c>
      <c r="I2351" s="13" t="str">
        <f t="shared" si="147"/>
        <v>Ok</v>
      </c>
    </row>
    <row r="2352" spans="1:9" x14ac:dyDescent="0.3">
      <c r="A2352" s="13" t="s">
        <v>4649</v>
      </c>
      <c r="B2352" s="13">
        <f>VLOOKUP(A2352,VLookup_Data,4,FALSE)</f>
        <v>117</v>
      </c>
      <c r="C2352" s="13">
        <f>_xlfn.XLOOKUP(A2352,Product_Name,Recorder_Level)</f>
        <v>24</v>
      </c>
      <c r="D2352" s="13">
        <f>IF(B2352&lt;=C2352,C2352-B2352,0)</f>
        <v>0</v>
      </c>
      <c r="E2352" s="13">
        <f t="shared" si="144"/>
        <v>0</v>
      </c>
      <c r="F2352" s="13">
        <f t="shared" si="145"/>
        <v>0</v>
      </c>
      <c r="G2352" s="13" t="str">
        <f>IF(B2352&lt;=C2352,C2352-B2352,"No Order Needed")</f>
        <v>No Order Needed</v>
      </c>
      <c r="H2352" s="13">
        <f t="shared" si="146"/>
        <v>0</v>
      </c>
      <c r="I2352" s="13" t="str">
        <f t="shared" si="147"/>
        <v>Ok</v>
      </c>
    </row>
    <row r="2353" spans="1:9" x14ac:dyDescent="0.3">
      <c r="A2353" s="13" t="s">
        <v>4651</v>
      </c>
      <c r="B2353" s="13">
        <f>VLOOKUP(A2353,VLookup_Data,4,FALSE)</f>
        <v>0</v>
      </c>
      <c r="C2353" s="13">
        <f>_xlfn.XLOOKUP(A2353,Product_Name,Recorder_Level)</f>
        <v>43</v>
      </c>
      <c r="D2353" s="13">
        <f>IF(B2353&lt;=C2353,C2353-B2353,0)</f>
        <v>43</v>
      </c>
      <c r="E2353" s="13">
        <f t="shared" si="144"/>
        <v>43</v>
      </c>
      <c r="F2353" s="13">
        <f t="shared" si="145"/>
        <v>43</v>
      </c>
      <c r="G2353" s="13">
        <f>IF(B2353&lt;=C2353,C2353-B2353,"No Order Needed")</f>
        <v>43</v>
      </c>
      <c r="H2353" s="13">
        <f t="shared" si="146"/>
        <v>53</v>
      </c>
      <c r="I2353" s="13" t="str">
        <f t="shared" si="147"/>
        <v>Urgent</v>
      </c>
    </row>
    <row r="2354" spans="1:9" x14ac:dyDescent="0.3">
      <c r="A2354" s="13" t="s">
        <v>4653</v>
      </c>
      <c r="B2354" s="13">
        <f>VLOOKUP(A2354,VLookup_Data,4,FALSE)</f>
        <v>53</v>
      </c>
      <c r="C2354" s="13">
        <f>_xlfn.XLOOKUP(A2354,Product_Name,Recorder_Level)</f>
        <v>29</v>
      </c>
      <c r="D2354" s="13">
        <f>IF(B2354&lt;=C2354,C2354-B2354,0)</f>
        <v>0</v>
      </c>
      <c r="E2354" s="13">
        <f t="shared" si="144"/>
        <v>0</v>
      </c>
      <c r="F2354" s="13">
        <f t="shared" si="145"/>
        <v>0</v>
      </c>
      <c r="G2354" s="13" t="str">
        <f>IF(B2354&lt;=C2354,C2354-B2354,"No Order Needed")</f>
        <v>No Order Needed</v>
      </c>
      <c r="H2354" s="13">
        <f t="shared" si="146"/>
        <v>0</v>
      </c>
      <c r="I2354" s="13" t="str">
        <f t="shared" si="147"/>
        <v>Ok</v>
      </c>
    </row>
    <row r="2355" spans="1:9" x14ac:dyDescent="0.3">
      <c r="A2355" s="13" t="s">
        <v>3514</v>
      </c>
      <c r="B2355" s="13">
        <f>VLOOKUP(A2355,VLookup_Data,4,FALSE)</f>
        <v>74</v>
      </c>
      <c r="C2355" s="13">
        <f>_xlfn.XLOOKUP(A2355,Product_Name,Recorder_Level)</f>
        <v>53</v>
      </c>
      <c r="D2355" s="13">
        <f>IF(B2355&lt;=C2355,C2355-B2355,0)</f>
        <v>0</v>
      </c>
      <c r="E2355" s="13">
        <f t="shared" si="144"/>
        <v>0</v>
      </c>
      <c r="F2355" s="13">
        <f t="shared" si="145"/>
        <v>0</v>
      </c>
      <c r="G2355" s="13" t="str">
        <f>IF(B2355&lt;=C2355,C2355-B2355,"No Order Needed")</f>
        <v>No Order Needed</v>
      </c>
      <c r="H2355" s="13">
        <f t="shared" si="146"/>
        <v>0</v>
      </c>
      <c r="I2355" s="13" t="str">
        <f t="shared" si="147"/>
        <v>Ok</v>
      </c>
    </row>
    <row r="2356" spans="1:9" x14ac:dyDescent="0.3">
      <c r="A2356" s="13" t="s">
        <v>4656</v>
      </c>
      <c r="B2356" s="13">
        <f>VLOOKUP(A2356,VLookup_Data,4,FALSE)</f>
        <v>150</v>
      </c>
      <c r="C2356" s="13">
        <f>_xlfn.XLOOKUP(A2356,Product_Name,Recorder_Level)</f>
        <v>41</v>
      </c>
      <c r="D2356" s="13">
        <f>IF(B2356&lt;=C2356,C2356-B2356,0)</f>
        <v>0</v>
      </c>
      <c r="E2356" s="13">
        <f t="shared" si="144"/>
        <v>0</v>
      </c>
      <c r="F2356" s="13">
        <f t="shared" si="145"/>
        <v>0</v>
      </c>
      <c r="G2356" s="13" t="str">
        <f>IF(B2356&lt;=C2356,C2356-B2356,"No Order Needed")</f>
        <v>No Order Needed</v>
      </c>
      <c r="H2356" s="13">
        <f t="shared" si="146"/>
        <v>0</v>
      </c>
      <c r="I2356" s="13" t="str">
        <f t="shared" si="147"/>
        <v>Ok</v>
      </c>
    </row>
    <row r="2357" spans="1:9" x14ac:dyDescent="0.3">
      <c r="A2357" s="13" t="s">
        <v>7600</v>
      </c>
      <c r="B2357" s="13">
        <f>VLOOKUP(A2357,VLookup_Data,4,FALSE)</f>
        <v>69</v>
      </c>
      <c r="C2357" s="13">
        <f>_xlfn.XLOOKUP(A2357,Product_Name,Recorder_Level)</f>
        <v>47</v>
      </c>
      <c r="D2357" s="13">
        <f>IF(B2357&lt;=C2357,C2357-B2357,0)</f>
        <v>0</v>
      </c>
      <c r="E2357" s="13">
        <f t="shared" si="144"/>
        <v>0</v>
      </c>
      <c r="F2357" s="13">
        <f t="shared" si="145"/>
        <v>0</v>
      </c>
      <c r="G2357" s="13" t="str">
        <f>IF(B2357&lt;=C2357,C2357-B2357,"No Order Needed")</f>
        <v>No Order Needed</v>
      </c>
      <c r="H2357" s="13">
        <f t="shared" si="146"/>
        <v>0</v>
      </c>
      <c r="I2357" s="13" t="str">
        <f t="shared" si="147"/>
        <v>Ok</v>
      </c>
    </row>
    <row r="2358" spans="1:9" x14ac:dyDescent="0.3">
      <c r="A2358" s="13" t="s">
        <v>4660</v>
      </c>
      <c r="B2358" s="13">
        <f>VLOOKUP(A2358,VLookup_Data,4,FALSE)</f>
        <v>150</v>
      </c>
      <c r="C2358" s="13">
        <f>_xlfn.XLOOKUP(A2358,Product_Name,Recorder_Level)</f>
        <v>89</v>
      </c>
      <c r="D2358" s="13">
        <f>IF(B2358&lt;=C2358,C2358-B2358,0)</f>
        <v>0</v>
      </c>
      <c r="E2358" s="13">
        <f t="shared" si="144"/>
        <v>0</v>
      </c>
      <c r="F2358" s="13">
        <f t="shared" si="145"/>
        <v>0</v>
      </c>
      <c r="G2358" s="13" t="str">
        <f>IF(B2358&lt;=C2358,C2358-B2358,"No Order Needed")</f>
        <v>No Order Needed</v>
      </c>
      <c r="H2358" s="13">
        <f t="shared" si="146"/>
        <v>0</v>
      </c>
      <c r="I2358" s="13" t="str">
        <f t="shared" si="147"/>
        <v>Ok</v>
      </c>
    </row>
    <row r="2359" spans="1:9" x14ac:dyDescent="0.3">
      <c r="A2359" s="13" t="s">
        <v>4261</v>
      </c>
      <c r="B2359" s="13">
        <f>VLOOKUP(A2359,VLookup_Data,4,FALSE)</f>
        <v>108</v>
      </c>
      <c r="C2359" s="13">
        <f>_xlfn.XLOOKUP(A2359,Product_Name,Recorder_Level)</f>
        <v>84</v>
      </c>
      <c r="D2359" s="13">
        <f>IF(B2359&lt;=C2359,C2359-B2359,0)</f>
        <v>0</v>
      </c>
      <c r="E2359" s="13">
        <f t="shared" si="144"/>
        <v>0</v>
      </c>
      <c r="F2359" s="13">
        <f t="shared" si="145"/>
        <v>0</v>
      </c>
      <c r="G2359" s="13" t="str">
        <f>IF(B2359&lt;=C2359,C2359-B2359,"No Order Needed")</f>
        <v>No Order Needed</v>
      </c>
      <c r="H2359" s="13">
        <f t="shared" si="146"/>
        <v>0</v>
      </c>
      <c r="I2359" s="13" t="str">
        <f t="shared" si="147"/>
        <v>Ok</v>
      </c>
    </row>
    <row r="2360" spans="1:9" x14ac:dyDescent="0.3">
      <c r="A2360" s="13" t="s">
        <v>7601</v>
      </c>
      <c r="B2360" s="13">
        <f>VLOOKUP(A2360,VLookup_Data,4,FALSE)</f>
        <v>108</v>
      </c>
      <c r="C2360" s="13">
        <f>_xlfn.XLOOKUP(A2360,Product_Name,Recorder_Level)</f>
        <v>79</v>
      </c>
      <c r="D2360" s="13">
        <f>IF(B2360&lt;=C2360,C2360-B2360,0)</f>
        <v>0</v>
      </c>
      <c r="E2360" s="13">
        <f t="shared" si="144"/>
        <v>0</v>
      </c>
      <c r="F2360" s="13">
        <f t="shared" si="145"/>
        <v>0</v>
      </c>
      <c r="G2360" s="13" t="str">
        <f>IF(B2360&lt;=C2360,C2360-B2360,"No Order Needed")</f>
        <v>No Order Needed</v>
      </c>
      <c r="H2360" s="13">
        <f t="shared" si="146"/>
        <v>0</v>
      </c>
      <c r="I2360" s="13" t="str">
        <f t="shared" si="147"/>
        <v>Ok</v>
      </c>
    </row>
    <row r="2361" spans="1:9" x14ac:dyDescent="0.3">
      <c r="A2361" s="13" t="s">
        <v>4665</v>
      </c>
      <c r="B2361" s="13">
        <f>VLOOKUP(A2361,VLookup_Data,4,FALSE)</f>
        <v>146</v>
      </c>
      <c r="C2361" s="13">
        <f>_xlfn.XLOOKUP(A2361,Product_Name,Recorder_Level)</f>
        <v>0</v>
      </c>
      <c r="D2361" s="13">
        <f>IF(B2361&lt;=C2361,C2361-B2361,0)</f>
        <v>0</v>
      </c>
      <c r="E2361" s="13">
        <f t="shared" si="144"/>
        <v>0</v>
      </c>
      <c r="F2361" s="13">
        <f t="shared" si="145"/>
        <v>0</v>
      </c>
      <c r="G2361" s="13" t="str">
        <f>IF(B2361&lt;=C2361,C2361-B2361,"No Order Needed")</f>
        <v>No Order Needed</v>
      </c>
      <c r="H2361" s="13">
        <f t="shared" si="146"/>
        <v>0</v>
      </c>
      <c r="I2361" s="13" t="str">
        <f t="shared" si="147"/>
        <v>Ok</v>
      </c>
    </row>
    <row r="2362" spans="1:9" x14ac:dyDescent="0.3">
      <c r="A2362" s="13" t="s">
        <v>4667</v>
      </c>
      <c r="B2362" s="13">
        <f>VLOOKUP(A2362,VLookup_Data,4,FALSE)</f>
        <v>46</v>
      </c>
      <c r="C2362" s="13">
        <f>_xlfn.XLOOKUP(A2362,Product_Name,Recorder_Level)</f>
        <v>21</v>
      </c>
      <c r="D2362" s="13">
        <f>IF(B2362&lt;=C2362,C2362-B2362,0)</f>
        <v>0</v>
      </c>
      <c r="E2362" s="13">
        <f t="shared" si="144"/>
        <v>0</v>
      </c>
      <c r="F2362" s="13">
        <f t="shared" si="145"/>
        <v>0</v>
      </c>
      <c r="G2362" s="13" t="str">
        <f>IF(B2362&lt;=C2362,C2362-B2362,"No Order Needed")</f>
        <v>No Order Needed</v>
      </c>
      <c r="H2362" s="13">
        <f t="shared" si="146"/>
        <v>0</v>
      </c>
      <c r="I2362" s="13" t="str">
        <f t="shared" si="147"/>
        <v>Ok</v>
      </c>
    </row>
    <row r="2363" spans="1:9" x14ac:dyDescent="0.3">
      <c r="A2363" s="13" t="s">
        <v>4669</v>
      </c>
      <c r="B2363" s="13">
        <f>VLOOKUP(A2363,VLookup_Data,4,FALSE)</f>
        <v>112</v>
      </c>
      <c r="C2363" s="13">
        <f>_xlfn.XLOOKUP(A2363,Product_Name,Recorder_Level)</f>
        <v>58</v>
      </c>
      <c r="D2363" s="13">
        <f>IF(B2363&lt;=C2363,C2363-B2363,0)</f>
        <v>0</v>
      </c>
      <c r="E2363" s="13">
        <f t="shared" si="144"/>
        <v>0</v>
      </c>
      <c r="F2363" s="13">
        <f t="shared" si="145"/>
        <v>0</v>
      </c>
      <c r="G2363" s="13" t="str">
        <f>IF(B2363&lt;=C2363,C2363-B2363,"No Order Needed")</f>
        <v>No Order Needed</v>
      </c>
      <c r="H2363" s="13">
        <f t="shared" si="146"/>
        <v>0</v>
      </c>
      <c r="I2363" s="13" t="str">
        <f t="shared" si="147"/>
        <v>Ok</v>
      </c>
    </row>
    <row r="2364" spans="1:9" x14ac:dyDescent="0.3">
      <c r="A2364" s="13" t="s">
        <v>4671</v>
      </c>
      <c r="B2364" s="13">
        <f>VLOOKUP(A2364,VLookup_Data,4,FALSE)</f>
        <v>51</v>
      </c>
      <c r="C2364" s="13">
        <f>_xlfn.XLOOKUP(A2364,Product_Name,Recorder_Level)</f>
        <v>29</v>
      </c>
      <c r="D2364" s="13">
        <f>IF(B2364&lt;=C2364,C2364-B2364,0)</f>
        <v>0</v>
      </c>
      <c r="E2364" s="13">
        <f t="shared" si="144"/>
        <v>0</v>
      </c>
      <c r="F2364" s="13">
        <f t="shared" si="145"/>
        <v>0</v>
      </c>
      <c r="G2364" s="13" t="str">
        <f>IF(B2364&lt;=C2364,C2364-B2364,"No Order Needed")</f>
        <v>No Order Needed</v>
      </c>
      <c r="H2364" s="13">
        <f t="shared" si="146"/>
        <v>0</v>
      </c>
      <c r="I2364" s="13" t="str">
        <f t="shared" si="147"/>
        <v>Ok</v>
      </c>
    </row>
    <row r="2365" spans="1:9" x14ac:dyDescent="0.3">
      <c r="A2365" s="13" t="s">
        <v>2897</v>
      </c>
      <c r="B2365" s="13">
        <f>VLOOKUP(A2365,VLookup_Data,4,FALSE)</f>
        <v>62</v>
      </c>
      <c r="C2365" s="13">
        <f>_xlfn.XLOOKUP(A2365,Product_Name,Recorder_Level)</f>
        <v>97</v>
      </c>
      <c r="D2365" s="13">
        <f>IF(B2365&lt;=C2365,C2365-B2365,0)</f>
        <v>35</v>
      </c>
      <c r="E2365" s="13">
        <f t="shared" si="144"/>
        <v>35</v>
      </c>
      <c r="F2365" s="13">
        <f t="shared" si="145"/>
        <v>35</v>
      </c>
      <c r="G2365" s="13">
        <f>IF(B2365&lt;=C2365,C2365-B2365,"No Order Needed")</f>
        <v>35</v>
      </c>
      <c r="H2365" s="13">
        <f t="shared" si="146"/>
        <v>45</v>
      </c>
      <c r="I2365" s="13" t="str">
        <f t="shared" si="147"/>
        <v>Reorder</v>
      </c>
    </row>
    <row r="2366" spans="1:9" x14ac:dyDescent="0.3">
      <c r="A2366" s="13" t="s">
        <v>4674</v>
      </c>
      <c r="B2366" s="13">
        <f>VLOOKUP(A2366,VLookup_Data,4,FALSE)</f>
        <v>113</v>
      </c>
      <c r="C2366" s="13">
        <f>_xlfn.XLOOKUP(A2366,Product_Name,Recorder_Level)</f>
        <v>40</v>
      </c>
      <c r="D2366" s="13">
        <f>IF(B2366&lt;=C2366,C2366-B2366,0)</f>
        <v>0</v>
      </c>
      <c r="E2366" s="13">
        <f t="shared" si="144"/>
        <v>0</v>
      </c>
      <c r="F2366" s="13">
        <f t="shared" si="145"/>
        <v>0</v>
      </c>
      <c r="G2366" s="13" t="str">
        <f>IF(B2366&lt;=C2366,C2366-B2366,"No Order Needed")</f>
        <v>No Order Needed</v>
      </c>
      <c r="H2366" s="13">
        <f t="shared" si="146"/>
        <v>0</v>
      </c>
      <c r="I2366" s="13" t="str">
        <f t="shared" si="147"/>
        <v>Ok</v>
      </c>
    </row>
    <row r="2367" spans="1:9" x14ac:dyDescent="0.3">
      <c r="A2367" s="13" t="s">
        <v>4676</v>
      </c>
      <c r="B2367" s="13">
        <f>VLOOKUP(A2367,VLookup_Data,4,FALSE)</f>
        <v>94</v>
      </c>
      <c r="C2367" s="13">
        <f>_xlfn.XLOOKUP(A2367,Product_Name,Recorder_Level)</f>
        <v>81</v>
      </c>
      <c r="D2367" s="13">
        <f>IF(B2367&lt;=C2367,C2367-B2367,0)</f>
        <v>0</v>
      </c>
      <c r="E2367" s="13">
        <f t="shared" si="144"/>
        <v>0</v>
      </c>
      <c r="F2367" s="13">
        <f t="shared" si="145"/>
        <v>0</v>
      </c>
      <c r="G2367" s="13" t="str">
        <f>IF(B2367&lt;=C2367,C2367-B2367,"No Order Needed")</f>
        <v>No Order Needed</v>
      </c>
      <c r="H2367" s="13">
        <f t="shared" si="146"/>
        <v>0</v>
      </c>
      <c r="I2367" s="13" t="str">
        <f t="shared" si="147"/>
        <v>Ok</v>
      </c>
    </row>
    <row r="2368" spans="1:9" x14ac:dyDescent="0.3">
      <c r="A2368" s="13" t="s">
        <v>4678</v>
      </c>
      <c r="B2368" s="13">
        <f>VLOOKUP(A2368,VLookup_Data,4,FALSE)</f>
        <v>1</v>
      </c>
      <c r="C2368" s="13">
        <f>_xlfn.XLOOKUP(A2368,Product_Name,Recorder_Level)</f>
        <v>85</v>
      </c>
      <c r="D2368" s="13">
        <f>IF(B2368&lt;=C2368,C2368-B2368,0)</f>
        <v>84</v>
      </c>
      <c r="E2368" s="13">
        <f t="shared" si="144"/>
        <v>84</v>
      </c>
      <c r="F2368" s="13">
        <f t="shared" si="145"/>
        <v>84</v>
      </c>
      <c r="G2368" s="13">
        <f>IF(B2368&lt;=C2368,C2368-B2368,"No Order Needed")</f>
        <v>84</v>
      </c>
      <c r="H2368" s="13">
        <f t="shared" si="146"/>
        <v>94</v>
      </c>
      <c r="I2368" s="13" t="str">
        <f t="shared" si="147"/>
        <v>Reorder</v>
      </c>
    </row>
    <row r="2369" spans="1:9" x14ac:dyDescent="0.3">
      <c r="A2369" s="13" t="s">
        <v>4680</v>
      </c>
      <c r="B2369" s="13">
        <f>VLOOKUP(A2369,VLookup_Data,4,FALSE)</f>
        <v>172</v>
      </c>
      <c r="C2369" s="13">
        <f>_xlfn.XLOOKUP(A2369,Product_Name,Recorder_Level)</f>
        <v>94</v>
      </c>
      <c r="D2369" s="13">
        <f>IF(B2369&lt;=C2369,C2369-B2369,0)</f>
        <v>0</v>
      </c>
      <c r="E2369" s="13">
        <f t="shared" si="144"/>
        <v>0</v>
      </c>
      <c r="F2369" s="13">
        <f t="shared" si="145"/>
        <v>0</v>
      </c>
      <c r="G2369" s="13" t="str">
        <f>IF(B2369&lt;=C2369,C2369-B2369,"No Order Needed")</f>
        <v>No Order Needed</v>
      </c>
      <c r="H2369" s="13">
        <f t="shared" si="146"/>
        <v>0</v>
      </c>
      <c r="I2369" s="13" t="str">
        <f t="shared" si="147"/>
        <v>Ok</v>
      </c>
    </row>
    <row r="2370" spans="1:9" x14ac:dyDescent="0.3">
      <c r="A2370" s="13" t="s">
        <v>1970</v>
      </c>
      <c r="B2370" s="13">
        <f>VLOOKUP(A2370,VLookup_Data,4,FALSE)</f>
        <v>60</v>
      </c>
      <c r="C2370" s="13">
        <f>_xlfn.XLOOKUP(A2370,Product_Name,Recorder_Level)</f>
        <v>48</v>
      </c>
      <c r="D2370" s="13">
        <f>IF(B2370&lt;=C2370,C2370-B2370,0)</f>
        <v>0</v>
      </c>
      <c r="E2370" s="13">
        <f t="shared" si="144"/>
        <v>0</v>
      </c>
      <c r="F2370" s="13">
        <f t="shared" si="145"/>
        <v>0</v>
      </c>
      <c r="G2370" s="13" t="str">
        <f>IF(B2370&lt;=C2370,C2370-B2370,"No Order Needed")</f>
        <v>No Order Needed</v>
      </c>
      <c r="H2370" s="13">
        <f t="shared" si="146"/>
        <v>0</v>
      </c>
      <c r="I2370" s="13" t="str">
        <f t="shared" si="147"/>
        <v>Ok</v>
      </c>
    </row>
    <row r="2371" spans="1:9" x14ac:dyDescent="0.3">
      <c r="A2371" s="13" t="s">
        <v>4686</v>
      </c>
      <c r="B2371" s="13">
        <f>VLOOKUP(A2371,VLookup_Data,4,FALSE)</f>
        <v>16</v>
      </c>
      <c r="C2371" s="13">
        <f>_xlfn.XLOOKUP(A2371,Product_Name,Recorder_Level)</f>
        <v>39</v>
      </c>
      <c r="D2371" s="13">
        <f>IF(B2371&lt;=C2371,C2371-B2371,0)</f>
        <v>23</v>
      </c>
      <c r="E2371" s="13">
        <f t="shared" ref="E2371:E2434" si="148">IF(C2371-B2371&gt;0,C2371-B2371,0)</f>
        <v>23</v>
      </c>
      <c r="F2371" s="13">
        <f t="shared" ref="F2371:F2434" si="149">MAX(C2371-B2371,0)</f>
        <v>23</v>
      </c>
      <c r="G2371" s="13">
        <f>IF(B2371&lt;=C2371,C2371-B2371,"No Order Needed")</f>
        <v>23</v>
      </c>
      <c r="H2371" s="13">
        <f t="shared" ref="H2371:H2434" si="150">MAX((C2371-B2371)+10,0)</f>
        <v>33</v>
      </c>
      <c r="I2371" s="13" t="str">
        <f t="shared" ref="I2371:I2434" si="151">IF(B2371=0,"Urgent",IF(B2371&lt;=C2371,"Reorder","Ok"))</f>
        <v>Reorder</v>
      </c>
    </row>
    <row r="2372" spans="1:9" x14ac:dyDescent="0.3">
      <c r="A2372" s="13" t="s">
        <v>2797</v>
      </c>
      <c r="B2372" s="13">
        <f>VLOOKUP(A2372,VLookup_Data,4,FALSE)</f>
        <v>124</v>
      </c>
      <c r="C2372" s="13">
        <f>_xlfn.XLOOKUP(A2372,Product_Name,Recorder_Level)</f>
        <v>54</v>
      </c>
      <c r="D2372" s="13">
        <f>IF(B2372&lt;=C2372,C2372-B2372,0)</f>
        <v>0</v>
      </c>
      <c r="E2372" s="13">
        <f t="shared" si="148"/>
        <v>0</v>
      </c>
      <c r="F2372" s="13">
        <f t="shared" si="149"/>
        <v>0</v>
      </c>
      <c r="G2372" s="13" t="str">
        <f>IF(B2372&lt;=C2372,C2372-B2372,"No Order Needed")</f>
        <v>No Order Needed</v>
      </c>
      <c r="H2372" s="13">
        <f t="shared" si="150"/>
        <v>0</v>
      </c>
      <c r="I2372" s="13" t="str">
        <f t="shared" si="151"/>
        <v>Ok</v>
      </c>
    </row>
    <row r="2373" spans="1:9" x14ac:dyDescent="0.3">
      <c r="A2373" s="13" t="s">
        <v>144</v>
      </c>
      <c r="B2373" s="13">
        <f>VLOOKUP(A2373,VLookup_Data,4,FALSE)</f>
        <v>36</v>
      </c>
      <c r="C2373" s="13">
        <f>_xlfn.XLOOKUP(A2373,Product_Name,Recorder_Level)</f>
        <v>51</v>
      </c>
      <c r="D2373" s="13">
        <f>IF(B2373&lt;=C2373,C2373-B2373,0)</f>
        <v>15</v>
      </c>
      <c r="E2373" s="13">
        <f t="shared" si="148"/>
        <v>15</v>
      </c>
      <c r="F2373" s="13">
        <f t="shared" si="149"/>
        <v>15</v>
      </c>
      <c r="G2373" s="13">
        <f>IF(B2373&lt;=C2373,C2373-B2373,"No Order Needed")</f>
        <v>15</v>
      </c>
      <c r="H2373" s="13">
        <f t="shared" si="150"/>
        <v>25</v>
      </c>
      <c r="I2373" s="13" t="str">
        <f t="shared" si="151"/>
        <v>Reorder</v>
      </c>
    </row>
    <row r="2374" spans="1:9" x14ac:dyDescent="0.3">
      <c r="A2374" s="13" t="s">
        <v>7515</v>
      </c>
      <c r="B2374" s="13">
        <f>VLOOKUP(A2374,VLookup_Data,4,FALSE)</f>
        <v>9</v>
      </c>
      <c r="C2374" s="13">
        <f>_xlfn.XLOOKUP(A2374,Product_Name,Recorder_Level)</f>
        <v>47</v>
      </c>
      <c r="D2374" s="13">
        <f>IF(B2374&lt;=C2374,C2374-B2374,0)</f>
        <v>38</v>
      </c>
      <c r="E2374" s="13">
        <f t="shared" si="148"/>
        <v>38</v>
      </c>
      <c r="F2374" s="13">
        <f t="shared" si="149"/>
        <v>38</v>
      </c>
      <c r="G2374" s="13">
        <f>IF(B2374&lt;=C2374,C2374-B2374,"No Order Needed")</f>
        <v>38</v>
      </c>
      <c r="H2374" s="13">
        <f t="shared" si="150"/>
        <v>48</v>
      </c>
      <c r="I2374" s="13" t="str">
        <f t="shared" si="151"/>
        <v>Reorder</v>
      </c>
    </row>
    <row r="2375" spans="1:9" x14ac:dyDescent="0.3">
      <c r="A2375" s="13" t="s">
        <v>2173</v>
      </c>
      <c r="B2375" s="13">
        <f>VLOOKUP(A2375,VLookup_Data,4,FALSE)</f>
        <v>199</v>
      </c>
      <c r="C2375" s="13">
        <f>_xlfn.XLOOKUP(A2375,Product_Name,Recorder_Level)</f>
        <v>82</v>
      </c>
      <c r="D2375" s="13">
        <f>IF(B2375&lt;=C2375,C2375-B2375,0)</f>
        <v>0</v>
      </c>
      <c r="E2375" s="13">
        <f t="shared" si="148"/>
        <v>0</v>
      </c>
      <c r="F2375" s="13">
        <f t="shared" si="149"/>
        <v>0</v>
      </c>
      <c r="G2375" s="13" t="str">
        <f>IF(B2375&lt;=C2375,C2375-B2375,"No Order Needed")</f>
        <v>No Order Needed</v>
      </c>
      <c r="H2375" s="13">
        <f t="shared" si="150"/>
        <v>0</v>
      </c>
      <c r="I2375" s="13" t="str">
        <f t="shared" si="151"/>
        <v>Ok</v>
      </c>
    </row>
    <row r="2376" spans="1:9" x14ac:dyDescent="0.3">
      <c r="A2376" s="13" t="s">
        <v>4697</v>
      </c>
      <c r="B2376" s="13">
        <f>VLOOKUP(A2376,VLookup_Data,4,FALSE)</f>
        <v>73</v>
      </c>
      <c r="C2376" s="13">
        <f>_xlfn.XLOOKUP(A2376,Product_Name,Recorder_Level)</f>
        <v>34</v>
      </c>
      <c r="D2376" s="13">
        <f>IF(B2376&lt;=C2376,C2376-B2376,0)</f>
        <v>0</v>
      </c>
      <c r="E2376" s="13">
        <f t="shared" si="148"/>
        <v>0</v>
      </c>
      <c r="F2376" s="13">
        <f t="shared" si="149"/>
        <v>0</v>
      </c>
      <c r="G2376" s="13" t="str">
        <f>IF(B2376&lt;=C2376,C2376-B2376,"No Order Needed")</f>
        <v>No Order Needed</v>
      </c>
      <c r="H2376" s="13">
        <f t="shared" si="150"/>
        <v>0</v>
      </c>
      <c r="I2376" s="13" t="str">
        <f t="shared" si="151"/>
        <v>Ok</v>
      </c>
    </row>
    <row r="2377" spans="1:9" x14ac:dyDescent="0.3">
      <c r="A2377" s="13" t="s">
        <v>4699</v>
      </c>
      <c r="B2377" s="13">
        <f>VLOOKUP(A2377,VLookup_Data,4,FALSE)</f>
        <v>111</v>
      </c>
      <c r="C2377" s="13">
        <f>_xlfn.XLOOKUP(A2377,Product_Name,Recorder_Level)</f>
        <v>97</v>
      </c>
      <c r="D2377" s="13">
        <f>IF(B2377&lt;=C2377,C2377-B2377,0)</f>
        <v>0</v>
      </c>
      <c r="E2377" s="13">
        <f t="shared" si="148"/>
        <v>0</v>
      </c>
      <c r="F2377" s="13">
        <f t="shared" si="149"/>
        <v>0</v>
      </c>
      <c r="G2377" s="13" t="str">
        <f>IF(B2377&lt;=C2377,C2377-B2377,"No Order Needed")</f>
        <v>No Order Needed</v>
      </c>
      <c r="H2377" s="13">
        <f t="shared" si="150"/>
        <v>0</v>
      </c>
      <c r="I2377" s="13" t="str">
        <f t="shared" si="151"/>
        <v>Ok</v>
      </c>
    </row>
    <row r="2378" spans="1:9" x14ac:dyDescent="0.3">
      <c r="A2378" s="13" t="s">
        <v>4701</v>
      </c>
      <c r="B2378" s="13">
        <f>VLOOKUP(A2378,VLookup_Data,4,FALSE)</f>
        <v>109</v>
      </c>
      <c r="C2378" s="13">
        <f>_xlfn.XLOOKUP(A2378,Product_Name,Recorder_Level)</f>
        <v>86</v>
      </c>
      <c r="D2378" s="13">
        <f>IF(B2378&lt;=C2378,C2378-B2378,0)</f>
        <v>0</v>
      </c>
      <c r="E2378" s="13">
        <f t="shared" si="148"/>
        <v>0</v>
      </c>
      <c r="F2378" s="13">
        <f t="shared" si="149"/>
        <v>0</v>
      </c>
      <c r="G2378" s="13" t="str">
        <f>IF(B2378&lt;=C2378,C2378-B2378,"No Order Needed")</f>
        <v>No Order Needed</v>
      </c>
      <c r="H2378" s="13">
        <f t="shared" si="150"/>
        <v>0</v>
      </c>
      <c r="I2378" s="13" t="str">
        <f t="shared" si="151"/>
        <v>Ok</v>
      </c>
    </row>
    <row r="2379" spans="1:9" x14ac:dyDescent="0.3">
      <c r="A2379" s="13" t="s">
        <v>1062</v>
      </c>
      <c r="B2379" s="13">
        <f>VLOOKUP(A2379,VLookup_Data,4,FALSE)</f>
        <v>119</v>
      </c>
      <c r="C2379" s="13">
        <f>_xlfn.XLOOKUP(A2379,Product_Name,Recorder_Level)</f>
        <v>28</v>
      </c>
      <c r="D2379" s="13">
        <f>IF(B2379&lt;=C2379,C2379-B2379,0)</f>
        <v>0</v>
      </c>
      <c r="E2379" s="13">
        <f t="shared" si="148"/>
        <v>0</v>
      </c>
      <c r="F2379" s="13">
        <f t="shared" si="149"/>
        <v>0</v>
      </c>
      <c r="G2379" s="13" t="str">
        <f>IF(B2379&lt;=C2379,C2379-B2379,"No Order Needed")</f>
        <v>No Order Needed</v>
      </c>
      <c r="H2379" s="13">
        <f t="shared" si="150"/>
        <v>0</v>
      </c>
      <c r="I2379" s="13" t="str">
        <f t="shared" si="151"/>
        <v>Ok</v>
      </c>
    </row>
    <row r="2380" spans="1:9" x14ac:dyDescent="0.3">
      <c r="A2380" s="13" t="s">
        <v>4707</v>
      </c>
      <c r="B2380" s="13">
        <f>VLOOKUP(A2380,VLookup_Data,4,FALSE)</f>
        <v>182</v>
      </c>
      <c r="C2380" s="13">
        <f>_xlfn.XLOOKUP(A2380,Product_Name,Recorder_Level)</f>
        <v>94</v>
      </c>
      <c r="D2380" s="13">
        <f>IF(B2380&lt;=C2380,C2380-B2380,0)</f>
        <v>0</v>
      </c>
      <c r="E2380" s="13">
        <f t="shared" si="148"/>
        <v>0</v>
      </c>
      <c r="F2380" s="13">
        <f t="shared" si="149"/>
        <v>0</v>
      </c>
      <c r="G2380" s="13" t="str">
        <f>IF(B2380&lt;=C2380,C2380-B2380,"No Order Needed")</f>
        <v>No Order Needed</v>
      </c>
      <c r="H2380" s="13">
        <f t="shared" si="150"/>
        <v>0</v>
      </c>
      <c r="I2380" s="13" t="str">
        <f t="shared" si="151"/>
        <v>Ok</v>
      </c>
    </row>
    <row r="2381" spans="1:9" x14ac:dyDescent="0.3">
      <c r="A2381" s="13" t="s">
        <v>4709</v>
      </c>
      <c r="B2381" s="13">
        <f>VLOOKUP(A2381,VLookup_Data,4,FALSE)</f>
        <v>11</v>
      </c>
      <c r="C2381" s="13">
        <f>_xlfn.XLOOKUP(A2381,Product_Name,Recorder_Level)</f>
        <v>30</v>
      </c>
      <c r="D2381" s="13">
        <f>IF(B2381&lt;=C2381,C2381-B2381,0)</f>
        <v>19</v>
      </c>
      <c r="E2381" s="13">
        <f t="shared" si="148"/>
        <v>19</v>
      </c>
      <c r="F2381" s="13">
        <f t="shared" si="149"/>
        <v>19</v>
      </c>
      <c r="G2381" s="13">
        <f>IF(B2381&lt;=C2381,C2381-B2381,"No Order Needed")</f>
        <v>19</v>
      </c>
      <c r="H2381" s="13">
        <f t="shared" si="150"/>
        <v>29</v>
      </c>
      <c r="I2381" s="13" t="str">
        <f t="shared" si="151"/>
        <v>Reorder</v>
      </c>
    </row>
    <row r="2382" spans="1:9" x14ac:dyDescent="0.3">
      <c r="A2382" s="13" t="s">
        <v>4712</v>
      </c>
      <c r="B2382" s="13">
        <f>VLOOKUP(A2382,VLookup_Data,4,FALSE)</f>
        <v>31</v>
      </c>
      <c r="C2382" s="13">
        <f>_xlfn.XLOOKUP(A2382,Product_Name,Recorder_Level)</f>
        <v>34</v>
      </c>
      <c r="D2382" s="13">
        <f>IF(B2382&lt;=C2382,C2382-B2382,0)</f>
        <v>3</v>
      </c>
      <c r="E2382" s="13">
        <f t="shared" si="148"/>
        <v>3</v>
      </c>
      <c r="F2382" s="13">
        <f t="shared" si="149"/>
        <v>3</v>
      </c>
      <c r="G2382" s="13">
        <f>IF(B2382&lt;=C2382,C2382-B2382,"No Order Needed")</f>
        <v>3</v>
      </c>
      <c r="H2382" s="13">
        <f t="shared" si="150"/>
        <v>13</v>
      </c>
      <c r="I2382" s="13" t="str">
        <f t="shared" si="151"/>
        <v>Reorder</v>
      </c>
    </row>
    <row r="2383" spans="1:9" x14ac:dyDescent="0.3">
      <c r="A2383" s="13" t="s">
        <v>4714</v>
      </c>
      <c r="B2383" s="13">
        <f>VLOOKUP(A2383,VLookup_Data,4,FALSE)</f>
        <v>95</v>
      </c>
      <c r="C2383" s="13">
        <f>_xlfn.XLOOKUP(A2383,Product_Name,Recorder_Level)</f>
        <v>46</v>
      </c>
      <c r="D2383" s="13">
        <f>IF(B2383&lt;=C2383,C2383-B2383,0)</f>
        <v>0</v>
      </c>
      <c r="E2383" s="13">
        <f t="shared" si="148"/>
        <v>0</v>
      </c>
      <c r="F2383" s="13">
        <f t="shared" si="149"/>
        <v>0</v>
      </c>
      <c r="G2383" s="13" t="str">
        <f>IF(B2383&lt;=C2383,C2383-B2383,"No Order Needed")</f>
        <v>No Order Needed</v>
      </c>
      <c r="H2383" s="13">
        <f t="shared" si="150"/>
        <v>0</v>
      </c>
      <c r="I2383" s="13" t="str">
        <f t="shared" si="151"/>
        <v>Ok</v>
      </c>
    </row>
    <row r="2384" spans="1:9" x14ac:dyDescent="0.3">
      <c r="A2384" s="13" t="s">
        <v>4716</v>
      </c>
      <c r="B2384" s="13">
        <f>VLOOKUP(A2384,VLookup_Data,4,FALSE)</f>
        <v>12</v>
      </c>
      <c r="C2384" s="13">
        <f>_xlfn.XLOOKUP(A2384,Product_Name,Recorder_Level)</f>
        <v>54</v>
      </c>
      <c r="D2384" s="13">
        <f>IF(B2384&lt;=C2384,C2384-B2384,0)</f>
        <v>42</v>
      </c>
      <c r="E2384" s="13">
        <f t="shared" si="148"/>
        <v>42</v>
      </c>
      <c r="F2384" s="13">
        <f t="shared" si="149"/>
        <v>42</v>
      </c>
      <c r="G2384" s="13">
        <f>IF(B2384&lt;=C2384,C2384-B2384,"No Order Needed")</f>
        <v>42</v>
      </c>
      <c r="H2384" s="13">
        <f t="shared" si="150"/>
        <v>52</v>
      </c>
      <c r="I2384" s="13" t="str">
        <f t="shared" si="151"/>
        <v>Reorder</v>
      </c>
    </row>
    <row r="2385" spans="1:9" x14ac:dyDescent="0.3">
      <c r="A2385" s="13" t="s">
        <v>4718</v>
      </c>
      <c r="B2385" s="13">
        <f>VLOOKUP(A2385,VLookup_Data,4,FALSE)</f>
        <v>187</v>
      </c>
      <c r="C2385" s="13">
        <f>_xlfn.XLOOKUP(A2385,Product_Name,Recorder_Level)</f>
        <v>56</v>
      </c>
      <c r="D2385" s="13">
        <f>IF(B2385&lt;=C2385,C2385-B2385,0)</f>
        <v>0</v>
      </c>
      <c r="E2385" s="13">
        <f t="shared" si="148"/>
        <v>0</v>
      </c>
      <c r="F2385" s="13">
        <f t="shared" si="149"/>
        <v>0</v>
      </c>
      <c r="G2385" s="13" t="str">
        <f>IF(B2385&lt;=C2385,C2385-B2385,"No Order Needed")</f>
        <v>No Order Needed</v>
      </c>
      <c r="H2385" s="13">
        <f t="shared" si="150"/>
        <v>0</v>
      </c>
      <c r="I2385" s="13" t="str">
        <f t="shared" si="151"/>
        <v>Ok</v>
      </c>
    </row>
    <row r="2386" spans="1:9" x14ac:dyDescent="0.3">
      <c r="A2386" s="13" t="s">
        <v>4720</v>
      </c>
      <c r="B2386" s="13">
        <f>VLOOKUP(A2386,VLookup_Data,4,FALSE)</f>
        <v>59</v>
      </c>
      <c r="C2386" s="13">
        <f>_xlfn.XLOOKUP(A2386,Product_Name,Recorder_Level)</f>
        <v>42</v>
      </c>
      <c r="D2386" s="13">
        <f>IF(B2386&lt;=C2386,C2386-B2386,0)</f>
        <v>0</v>
      </c>
      <c r="E2386" s="13">
        <f t="shared" si="148"/>
        <v>0</v>
      </c>
      <c r="F2386" s="13">
        <f t="shared" si="149"/>
        <v>0</v>
      </c>
      <c r="G2386" s="13" t="str">
        <f>IF(B2386&lt;=C2386,C2386-B2386,"No Order Needed")</f>
        <v>No Order Needed</v>
      </c>
      <c r="H2386" s="13">
        <f t="shared" si="150"/>
        <v>0</v>
      </c>
      <c r="I2386" s="13" t="str">
        <f t="shared" si="151"/>
        <v>Ok</v>
      </c>
    </row>
    <row r="2387" spans="1:9" x14ac:dyDescent="0.3">
      <c r="A2387" s="13" t="s">
        <v>3165</v>
      </c>
      <c r="B2387" s="13">
        <f>VLOOKUP(A2387,VLookup_Data,4,FALSE)</f>
        <v>152</v>
      </c>
      <c r="C2387" s="13">
        <f>_xlfn.XLOOKUP(A2387,Product_Name,Recorder_Level)</f>
        <v>34</v>
      </c>
      <c r="D2387" s="13">
        <f>IF(B2387&lt;=C2387,C2387-B2387,0)</f>
        <v>0</v>
      </c>
      <c r="E2387" s="13">
        <f t="shared" si="148"/>
        <v>0</v>
      </c>
      <c r="F2387" s="13">
        <f t="shared" si="149"/>
        <v>0</v>
      </c>
      <c r="G2387" s="13" t="str">
        <f>IF(B2387&lt;=C2387,C2387-B2387,"No Order Needed")</f>
        <v>No Order Needed</v>
      </c>
      <c r="H2387" s="13">
        <f t="shared" si="150"/>
        <v>0</v>
      </c>
      <c r="I2387" s="13" t="str">
        <f t="shared" si="151"/>
        <v>Ok</v>
      </c>
    </row>
    <row r="2388" spans="1:9" x14ac:dyDescent="0.3">
      <c r="A2388" s="13" t="s">
        <v>7473</v>
      </c>
      <c r="B2388" s="13">
        <f>VLOOKUP(A2388,VLookup_Data,4,FALSE)</f>
        <v>37</v>
      </c>
      <c r="C2388" s="13">
        <f>_xlfn.XLOOKUP(A2388,Product_Name,Recorder_Level)</f>
        <v>46</v>
      </c>
      <c r="D2388" s="13">
        <f>IF(B2388&lt;=C2388,C2388-B2388,0)</f>
        <v>9</v>
      </c>
      <c r="E2388" s="13">
        <f t="shared" si="148"/>
        <v>9</v>
      </c>
      <c r="F2388" s="13">
        <f t="shared" si="149"/>
        <v>9</v>
      </c>
      <c r="G2388" s="13">
        <f>IF(B2388&lt;=C2388,C2388-B2388,"No Order Needed")</f>
        <v>9</v>
      </c>
      <c r="H2388" s="13">
        <f t="shared" si="150"/>
        <v>19</v>
      </c>
      <c r="I2388" s="13" t="str">
        <f t="shared" si="151"/>
        <v>Reorder</v>
      </c>
    </row>
    <row r="2389" spans="1:9" x14ac:dyDescent="0.3">
      <c r="A2389" s="13" t="s">
        <v>1504</v>
      </c>
      <c r="B2389" s="13">
        <f>VLOOKUP(A2389,VLookup_Data,4,FALSE)</f>
        <v>193</v>
      </c>
      <c r="C2389" s="13">
        <f>_xlfn.XLOOKUP(A2389,Product_Name,Recorder_Level)</f>
        <v>32</v>
      </c>
      <c r="D2389" s="13">
        <f>IF(B2389&lt;=C2389,C2389-B2389,0)</f>
        <v>0</v>
      </c>
      <c r="E2389" s="13">
        <f t="shared" si="148"/>
        <v>0</v>
      </c>
      <c r="F2389" s="13">
        <f t="shared" si="149"/>
        <v>0</v>
      </c>
      <c r="G2389" s="13" t="str">
        <f>IF(B2389&lt;=C2389,C2389-B2389,"No Order Needed")</f>
        <v>No Order Needed</v>
      </c>
      <c r="H2389" s="13">
        <f t="shared" si="150"/>
        <v>0</v>
      </c>
      <c r="I2389" s="13" t="str">
        <f t="shared" si="151"/>
        <v>Ok</v>
      </c>
    </row>
    <row r="2390" spans="1:9" x14ac:dyDescent="0.3">
      <c r="A2390" s="13" t="s">
        <v>4518</v>
      </c>
      <c r="B2390" s="13">
        <f>VLOOKUP(A2390,VLookup_Data,4,FALSE)</f>
        <v>190</v>
      </c>
      <c r="C2390" s="13">
        <f>_xlfn.XLOOKUP(A2390,Product_Name,Recorder_Level)</f>
        <v>44</v>
      </c>
      <c r="D2390" s="13">
        <f>IF(B2390&lt;=C2390,C2390-B2390,0)</f>
        <v>0</v>
      </c>
      <c r="E2390" s="13">
        <f t="shared" si="148"/>
        <v>0</v>
      </c>
      <c r="F2390" s="13">
        <f t="shared" si="149"/>
        <v>0</v>
      </c>
      <c r="G2390" s="13" t="str">
        <f>IF(B2390&lt;=C2390,C2390-B2390,"No Order Needed")</f>
        <v>No Order Needed</v>
      </c>
      <c r="H2390" s="13">
        <f t="shared" si="150"/>
        <v>0</v>
      </c>
      <c r="I2390" s="13" t="str">
        <f t="shared" si="151"/>
        <v>Ok</v>
      </c>
    </row>
    <row r="2391" spans="1:9" x14ac:dyDescent="0.3">
      <c r="A2391" s="13" t="s">
        <v>4730</v>
      </c>
      <c r="B2391" s="13">
        <f>VLOOKUP(A2391,VLookup_Data,4,FALSE)</f>
        <v>126</v>
      </c>
      <c r="C2391" s="13">
        <f>_xlfn.XLOOKUP(A2391,Product_Name,Recorder_Level)</f>
        <v>35</v>
      </c>
      <c r="D2391" s="13">
        <f>IF(B2391&lt;=C2391,C2391-B2391,0)</f>
        <v>0</v>
      </c>
      <c r="E2391" s="13">
        <f t="shared" si="148"/>
        <v>0</v>
      </c>
      <c r="F2391" s="13">
        <f t="shared" si="149"/>
        <v>0</v>
      </c>
      <c r="G2391" s="13" t="str">
        <f>IF(B2391&lt;=C2391,C2391-B2391,"No Order Needed")</f>
        <v>No Order Needed</v>
      </c>
      <c r="H2391" s="13">
        <f t="shared" si="150"/>
        <v>0</v>
      </c>
      <c r="I2391" s="13" t="str">
        <f t="shared" si="151"/>
        <v>Ok</v>
      </c>
    </row>
    <row r="2392" spans="1:9" x14ac:dyDescent="0.3">
      <c r="A2392" s="13" t="s">
        <v>4732</v>
      </c>
      <c r="B2392" s="13">
        <f>VLOOKUP(A2392,VLookup_Data,4,FALSE)</f>
        <v>104</v>
      </c>
      <c r="C2392" s="13">
        <f>_xlfn.XLOOKUP(A2392,Product_Name,Recorder_Level)</f>
        <v>23</v>
      </c>
      <c r="D2392" s="13">
        <f>IF(B2392&lt;=C2392,C2392-B2392,0)</f>
        <v>0</v>
      </c>
      <c r="E2392" s="13">
        <f t="shared" si="148"/>
        <v>0</v>
      </c>
      <c r="F2392" s="13">
        <f t="shared" si="149"/>
        <v>0</v>
      </c>
      <c r="G2392" s="13" t="str">
        <f>IF(B2392&lt;=C2392,C2392-B2392,"No Order Needed")</f>
        <v>No Order Needed</v>
      </c>
      <c r="H2392" s="13">
        <f t="shared" si="150"/>
        <v>0</v>
      </c>
      <c r="I2392" s="13" t="str">
        <f t="shared" si="151"/>
        <v>Ok</v>
      </c>
    </row>
    <row r="2393" spans="1:9" x14ac:dyDescent="0.3">
      <c r="A2393" s="13" t="s">
        <v>4734</v>
      </c>
      <c r="B2393" s="13">
        <f>VLOOKUP(A2393,VLookup_Data,4,FALSE)</f>
        <v>16</v>
      </c>
      <c r="C2393" s="13">
        <f>_xlfn.XLOOKUP(A2393,Product_Name,Recorder_Level)</f>
        <v>55</v>
      </c>
      <c r="D2393" s="13">
        <f>IF(B2393&lt;=C2393,C2393-B2393,0)</f>
        <v>39</v>
      </c>
      <c r="E2393" s="13">
        <f t="shared" si="148"/>
        <v>39</v>
      </c>
      <c r="F2393" s="13">
        <f t="shared" si="149"/>
        <v>39</v>
      </c>
      <c r="G2393" s="13">
        <f>IF(B2393&lt;=C2393,C2393-B2393,"No Order Needed")</f>
        <v>39</v>
      </c>
      <c r="H2393" s="13">
        <f t="shared" si="150"/>
        <v>49</v>
      </c>
      <c r="I2393" s="13" t="str">
        <f t="shared" si="151"/>
        <v>Reorder</v>
      </c>
    </row>
    <row r="2394" spans="1:9" x14ac:dyDescent="0.3">
      <c r="A2394" s="13" t="s">
        <v>4736</v>
      </c>
      <c r="B2394" s="13">
        <f>VLOOKUP(A2394,VLookup_Data,4,FALSE)</f>
        <v>37</v>
      </c>
      <c r="C2394" s="13">
        <f>_xlfn.XLOOKUP(A2394,Product_Name,Recorder_Level)</f>
        <v>81</v>
      </c>
      <c r="D2394" s="13">
        <f>IF(B2394&lt;=C2394,C2394-B2394,0)</f>
        <v>44</v>
      </c>
      <c r="E2394" s="13">
        <f t="shared" si="148"/>
        <v>44</v>
      </c>
      <c r="F2394" s="13">
        <f t="shared" si="149"/>
        <v>44</v>
      </c>
      <c r="G2394" s="13">
        <f>IF(B2394&lt;=C2394,C2394-B2394,"No Order Needed")</f>
        <v>44</v>
      </c>
      <c r="H2394" s="13">
        <f t="shared" si="150"/>
        <v>54</v>
      </c>
      <c r="I2394" s="13" t="str">
        <f t="shared" si="151"/>
        <v>Reorder</v>
      </c>
    </row>
    <row r="2395" spans="1:9" x14ac:dyDescent="0.3">
      <c r="A2395" s="13" t="s">
        <v>4740</v>
      </c>
      <c r="B2395" s="13">
        <f>VLOOKUP(A2395,VLookup_Data,4,FALSE)</f>
        <v>160</v>
      </c>
      <c r="C2395" s="13">
        <f>_xlfn.XLOOKUP(A2395,Product_Name,Recorder_Level)</f>
        <v>40</v>
      </c>
      <c r="D2395" s="13">
        <f>IF(B2395&lt;=C2395,C2395-B2395,0)</f>
        <v>0</v>
      </c>
      <c r="E2395" s="13">
        <f t="shared" si="148"/>
        <v>0</v>
      </c>
      <c r="F2395" s="13">
        <f t="shared" si="149"/>
        <v>0</v>
      </c>
      <c r="G2395" s="13" t="str">
        <f>IF(B2395&lt;=C2395,C2395-B2395,"No Order Needed")</f>
        <v>No Order Needed</v>
      </c>
      <c r="H2395" s="13">
        <f t="shared" si="150"/>
        <v>0</v>
      </c>
      <c r="I2395" s="13" t="str">
        <f t="shared" si="151"/>
        <v>Ok</v>
      </c>
    </row>
    <row r="2396" spans="1:9" x14ac:dyDescent="0.3">
      <c r="A2396" s="13" t="s">
        <v>2678</v>
      </c>
      <c r="B2396" s="13">
        <f>VLOOKUP(A2396,VLookup_Data,4,FALSE)</f>
        <v>113</v>
      </c>
      <c r="C2396" s="13">
        <f>_xlfn.XLOOKUP(A2396,Product_Name,Recorder_Level)</f>
        <v>20</v>
      </c>
      <c r="D2396" s="13">
        <f>IF(B2396&lt;=C2396,C2396-B2396,0)</f>
        <v>0</v>
      </c>
      <c r="E2396" s="13">
        <f t="shared" si="148"/>
        <v>0</v>
      </c>
      <c r="F2396" s="13">
        <f t="shared" si="149"/>
        <v>0</v>
      </c>
      <c r="G2396" s="13" t="str">
        <f>IF(B2396&lt;=C2396,C2396-B2396,"No Order Needed")</f>
        <v>No Order Needed</v>
      </c>
      <c r="H2396" s="13">
        <f t="shared" si="150"/>
        <v>0</v>
      </c>
      <c r="I2396" s="13" t="str">
        <f t="shared" si="151"/>
        <v>Ok</v>
      </c>
    </row>
    <row r="2397" spans="1:9" x14ac:dyDescent="0.3">
      <c r="A2397" s="13" t="s">
        <v>4745</v>
      </c>
      <c r="B2397" s="13">
        <f>VLOOKUP(A2397,VLookup_Data,4,FALSE)</f>
        <v>100</v>
      </c>
      <c r="C2397" s="13">
        <f>_xlfn.XLOOKUP(A2397,Product_Name,Recorder_Level)</f>
        <v>81</v>
      </c>
      <c r="D2397" s="13">
        <f>IF(B2397&lt;=C2397,C2397-B2397,0)</f>
        <v>0</v>
      </c>
      <c r="E2397" s="13">
        <f t="shared" si="148"/>
        <v>0</v>
      </c>
      <c r="F2397" s="13">
        <f t="shared" si="149"/>
        <v>0</v>
      </c>
      <c r="G2397" s="13" t="str">
        <f>IF(B2397&lt;=C2397,C2397-B2397,"No Order Needed")</f>
        <v>No Order Needed</v>
      </c>
      <c r="H2397" s="13">
        <f t="shared" si="150"/>
        <v>0</v>
      </c>
      <c r="I2397" s="13" t="str">
        <f t="shared" si="151"/>
        <v>Ok</v>
      </c>
    </row>
    <row r="2398" spans="1:9" x14ac:dyDescent="0.3">
      <c r="A2398" s="13" t="s">
        <v>2367</v>
      </c>
      <c r="B2398" s="13">
        <f>VLOOKUP(A2398,VLookup_Data,4,FALSE)</f>
        <v>126</v>
      </c>
      <c r="C2398" s="13">
        <f>_xlfn.XLOOKUP(A2398,Product_Name,Recorder_Level)</f>
        <v>77</v>
      </c>
      <c r="D2398" s="13">
        <f>IF(B2398&lt;=C2398,C2398-B2398,0)</f>
        <v>0</v>
      </c>
      <c r="E2398" s="13">
        <f t="shared" si="148"/>
        <v>0</v>
      </c>
      <c r="F2398" s="13">
        <f t="shared" si="149"/>
        <v>0</v>
      </c>
      <c r="G2398" s="13" t="str">
        <f>IF(B2398&lt;=C2398,C2398-B2398,"No Order Needed")</f>
        <v>No Order Needed</v>
      </c>
      <c r="H2398" s="13">
        <f t="shared" si="150"/>
        <v>0</v>
      </c>
      <c r="I2398" s="13" t="str">
        <f t="shared" si="151"/>
        <v>Ok</v>
      </c>
    </row>
    <row r="2399" spans="1:9" x14ac:dyDescent="0.3">
      <c r="A2399" s="13" t="s">
        <v>7602</v>
      </c>
      <c r="B2399" s="13">
        <f>VLOOKUP(A2399,VLookup_Data,4,FALSE)</f>
        <v>152</v>
      </c>
      <c r="C2399" s="13">
        <f>_xlfn.XLOOKUP(A2399,Product_Name,Recorder_Level)</f>
        <v>61</v>
      </c>
      <c r="D2399" s="13">
        <f>IF(B2399&lt;=C2399,C2399-B2399,0)</f>
        <v>0</v>
      </c>
      <c r="E2399" s="13">
        <f t="shared" si="148"/>
        <v>0</v>
      </c>
      <c r="F2399" s="13">
        <f t="shared" si="149"/>
        <v>0</v>
      </c>
      <c r="G2399" s="13" t="str">
        <f>IF(B2399&lt;=C2399,C2399-B2399,"No Order Needed")</f>
        <v>No Order Needed</v>
      </c>
      <c r="H2399" s="13">
        <f t="shared" si="150"/>
        <v>0</v>
      </c>
      <c r="I2399" s="13" t="str">
        <f t="shared" si="151"/>
        <v>Ok</v>
      </c>
    </row>
    <row r="2400" spans="1:9" x14ac:dyDescent="0.3">
      <c r="A2400" s="13" t="s">
        <v>4751</v>
      </c>
      <c r="B2400" s="13">
        <f>VLOOKUP(A2400,VLookup_Data,4,FALSE)</f>
        <v>183</v>
      </c>
      <c r="C2400" s="13">
        <f>_xlfn.XLOOKUP(A2400,Product_Name,Recorder_Level)</f>
        <v>82</v>
      </c>
      <c r="D2400" s="13">
        <f>IF(B2400&lt;=C2400,C2400-B2400,0)</f>
        <v>0</v>
      </c>
      <c r="E2400" s="13">
        <f t="shared" si="148"/>
        <v>0</v>
      </c>
      <c r="F2400" s="13">
        <f t="shared" si="149"/>
        <v>0</v>
      </c>
      <c r="G2400" s="13" t="str">
        <f>IF(B2400&lt;=C2400,C2400-B2400,"No Order Needed")</f>
        <v>No Order Needed</v>
      </c>
      <c r="H2400" s="13">
        <f t="shared" si="150"/>
        <v>0</v>
      </c>
      <c r="I2400" s="13" t="str">
        <f t="shared" si="151"/>
        <v>Ok</v>
      </c>
    </row>
    <row r="2401" spans="1:9" x14ac:dyDescent="0.3">
      <c r="A2401" s="13" t="s">
        <v>7603</v>
      </c>
      <c r="B2401" s="13">
        <f>VLOOKUP(A2401,VLookup_Data,4,FALSE)</f>
        <v>172</v>
      </c>
      <c r="C2401" s="13">
        <f>_xlfn.XLOOKUP(A2401,Product_Name,Recorder_Level)</f>
        <v>46</v>
      </c>
      <c r="D2401" s="13">
        <f>IF(B2401&lt;=C2401,C2401-B2401,0)</f>
        <v>0</v>
      </c>
      <c r="E2401" s="13">
        <f t="shared" si="148"/>
        <v>0</v>
      </c>
      <c r="F2401" s="13">
        <f t="shared" si="149"/>
        <v>0</v>
      </c>
      <c r="G2401" s="13" t="str">
        <f>IF(B2401&lt;=C2401,C2401-B2401,"No Order Needed")</f>
        <v>No Order Needed</v>
      </c>
      <c r="H2401" s="13">
        <f t="shared" si="150"/>
        <v>0</v>
      </c>
      <c r="I2401" s="13" t="str">
        <f t="shared" si="151"/>
        <v>Ok</v>
      </c>
    </row>
    <row r="2402" spans="1:9" x14ac:dyDescent="0.3">
      <c r="A2402" s="13" t="s">
        <v>4755</v>
      </c>
      <c r="B2402" s="13">
        <f>VLOOKUP(A2402,VLookup_Data,4,FALSE)</f>
        <v>15</v>
      </c>
      <c r="C2402" s="13">
        <f>_xlfn.XLOOKUP(A2402,Product_Name,Recorder_Level)</f>
        <v>85</v>
      </c>
      <c r="D2402" s="13">
        <f>IF(B2402&lt;=C2402,C2402-B2402,0)</f>
        <v>70</v>
      </c>
      <c r="E2402" s="13">
        <f t="shared" si="148"/>
        <v>70</v>
      </c>
      <c r="F2402" s="13">
        <f t="shared" si="149"/>
        <v>70</v>
      </c>
      <c r="G2402" s="13">
        <f>IF(B2402&lt;=C2402,C2402-B2402,"No Order Needed")</f>
        <v>70</v>
      </c>
      <c r="H2402" s="13">
        <f t="shared" si="150"/>
        <v>80</v>
      </c>
      <c r="I2402" s="13" t="str">
        <f t="shared" si="151"/>
        <v>Reorder</v>
      </c>
    </row>
    <row r="2403" spans="1:9" x14ac:dyDescent="0.3">
      <c r="A2403" s="13" t="s">
        <v>4757</v>
      </c>
      <c r="B2403" s="13">
        <f>VLOOKUP(A2403,VLookup_Data,4,FALSE)</f>
        <v>117</v>
      </c>
      <c r="C2403" s="13">
        <f>_xlfn.XLOOKUP(A2403,Product_Name,Recorder_Level)</f>
        <v>99</v>
      </c>
      <c r="D2403" s="13">
        <f>IF(B2403&lt;=C2403,C2403-B2403,0)</f>
        <v>0</v>
      </c>
      <c r="E2403" s="13">
        <f t="shared" si="148"/>
        <v>0</v>
      </c>
      <c r="F2403" s="13">
        <f t="shared" si="149"/>
        <v>0</v>
      </c>
      <c r="G2403" s="13" t="str">
        <f>IF(B2403&lt;=C2403,C2403-B2403,"No Order Needed")</f>
        <v>No Order Needed</v>
      </c>
      <c r="H2403" s="13">
        <f t="shared" si="150"/>
        <v>0</v>
      </c>
      <c r="I2403" s="13" t="str">
        <f t="shared" si="151"/>
        <v>Ok</v>
      </c>
    </row>
    <row r="2404" spans="1:9" x14ac:dyDescent="0.3">
      <c r="A2404" s="13" t="s">
        <v>4760</v>
      </c>
      <c r="B2404" s="13">
        <f>VLOOKUP(A2404,VLookup_Data,4,FALSE)</f>
        <v>42</v>
      </c>
      <c r="C2404" s="13">
        <f>_xlfn.XLOOKUP(A2404,Product_Name,Recorder_Level)</f>
        <v>48</v>
      </c>
      <c r="D2404" s="13">
        <f>IF(B2404&lt;=C2404,C2404-B2404,0)</f>
        <v>6</v>
      </c>
      <c r="E2404" s="13">
        <f t="shared" si="148"/>
        <v>6</v>
      </c>
      <c r="F2404" s="13">
        <f t="shared" si="149"/>
        <v>6</v>
      </c>
      <c r="G2404" s="13">
        <f>IF(B2404&lt;=C2404,C2404-B2404,"No Order Needed")</f>
        <v>6</v>
      </c>
      <c r="H2404" s="13">
        <f t="shared" si="150"/>
        <v>16</v>
      </c>
      <c r="I2404" s="13" t="str">
        <f t="shared" si="151"/>
        <v>Reorder</v>
      </c>
    </row>
    <row r="2405" spans="1:9" x14ac:dyDescent="0.3">
      <c r="A2405" s="13" t="s">
        <v>4763</v>
      </c>
      <c r="B2405" s="13">
        <f>VLOOKUP(A2405,VLookup_Data,4,FALSE)</f>
        <v>0</v>
      </c>
      <c r="C2405" s="13">
        <f>_xlfn.XLOOKUP(A2405,Product_Name,Recorder_Level)</f>
        <v>62</v>
      </c>
      <c r="D2405" s="13">
        <f>IF(B2405&lt;=C2405,C2405-B2405,0)</f>
        <v>62</v>
      </c>
      <c r="E2405" s="13">
        <f t="shared" si="148"/>
        <v>62</v>
      </c>
      <c r="F2405" s="13">
        <f t="shared" si="149"/>
        <v>62</v>
      </c>
      <c r="G2405" s="13">
        <f>IF(B2405&lt;=C2405,C2405-B2405,"No Order Needed")</f>
        <v>62</v>
      </c>
      <c r="H2405" s="13">
        <f t="shared" si="150"/>
        <v>72</v>
      </c>
      <c r="I2405" s="13" t="str">
        <f t="shared" si="151"/>
        <v>Urgent</v>
      </c>
    </row>
    <row r="2406" spans="1:9" x14ac:dyDescent="0.3">
      <c r="A2406" s="13" t="s">
        <v>715</v>
      </c>
      <c r="B2406" s="13">
        <f>VLOOKUP(A2406,VLookup_Data,4,FALSE)</f>
        <v>0</v>
      </c>
      <c r="C2406" s="13">
        <f>_xlfn.XLOOKUP(A2406,Product_Name,Recorder_Level)</f>
        <v>79</v>
      </c>
      <c r="D2406" s="13">
        <f>IF(B2406&lt;=C2406,C2406-B2406,0)</f>
        <v>79</v>
      </c>
      <c r="E2406" s="13">
        <f t="shared" si="148"/>
        <v>79</v>
      </c>
      <c r="F2406" s="13">
        <f t="shared" si="149"/>
        <v>79</v>
      </c>
      <c r="G2406" s="13">
        <f>IF(B2406&lt;=C2406,C2406-B2406,"No Order Needed")</f>
        <v>79</v>
      </c>
      <c r="H2406" s="13">
        <f t="shared" si="150"/>
        <v>89</v>
      </c>
      <c r="I2406" s="13" t="str">
        <f t="shared" si="151"/>
        <v>Urgent</v>
      </c>
    </row>
    <row r="2407" spans="1:9" x14ac:dyDescent="0.3">
      <c r="A2407" s="13" t="s">
        <v>4766</v>
      </c>
      <c r="B2407" s="13">
        <f>VLOOKUP(A2407,VLookup_Data,4,FALSE)</f>
        <v>99</v>
      </c>
      <c r="C2407" s="13">
        <f>_xlfn.XLOOKUP(A2407,Product_Name,Recorder_Level)</f>
        <v>20</v>
      </c>
      <c r="D2407" s="13">
        <f>IF(B2407&lt;=C2407,C2407-B2407,0)</f>
        <v>0</v>
      </c>
      <c r="E2407" s="13">
        <f t="shared" si="148"/>
        <v>0</v>
      </c>
      <c r="F2407" s="13">
        <f t="shared" si="149"/>
        <v>0</v>
      </c>
      <c r="G2407" s="13" t="str">
        <f>IF(B2407&lt;=C2407,C2407-B2407,"No Order Needed")</f>
        <v>No Order Needed</v>
      </c>
      <c r="H2407" s="13">
        <f t="shared" si="150"/>
        <v>0</v>
      </c>
      <c r="I2407" s="13" t="str">
        <f t="shared" si="151"/>
        <v>Ok</v>
      </c>
    </row>
    <row r="2408" spans="1:9" x14ac:dyDescent="0.3">
      <c r="A2408" s="13" t="s">
        <v>4769</v>
      </c>
      <c r="B2408" s="13">
        <f>VLOOKUP(A2408,VLookup_Data,4,FALSE)</f>
        <v>54</v>
      </c>
      <c r="C2408" s="13">
        <f>_xlfn.XLOOKUP(A2408,Product_Name,Recorder_Level)</f>
        <v>20</v>
      </c>
      <c r="D2408" s="13">
        <f>IF(B2408&lt;=C2408,C2408-B2408,0)</f>
        <v>0</v>
      </c>
      <c r="E2408" s="13">
        <f t="shared" si="148"/>
        <v>0</v>
      </c>
      <c r="F2408" s="13">
        <f t="shared" si="149"/>
        <v>0</v>
      </c>
      <c r="G2408" s="13" t="str">
        <f>IF(B2408&lt;=C2408,C2408-B2408,"No Order Needed")</f>
        <v>No Order Needed</v>
      </c>
      <c r="H2408" s="13">
        <f t="shared" si="150"/>
        <v>0</v>
      </c>
      <c r="I2408" s="13" t="str">
        <f t="shared" si="151"/>
        <v>Ok</v>
      </c>
    </row>
    <row r="2409" spans="1:9" x14ac:dyDescent="0.3">
      <c r="A2409" s="13" t="s">
        <v>4771</v>
      </c>
      <c r="B2409" s="13">
        <f>VLOOKUP(A2409,VLookup_Data,4,FALSE)</f>
        <v>187</v>
      </c>
      <c r="C2409" s="13">
        <f>_xlfn.XLOOKUP(A2409,Product_Name,Recorder_Level)</f>
        <v>78</v>
      </c>
      <c r="D2409" s="13">
        <f>IF(B2409&lt;=C2409,C2409-B2409,0)</f>
        <v>0</v>
      </c>
      <c r="E2409" s="13">
        <f t="shared" si="148"/>
        <v>0</v>
      </c>
      <c r="F2409" s="13">
        <f t="shared" si="149"/>
        <v>0</v>
      </c>
      <c r="G2409" s="13" t="str">
        <f>IF(B2409&lt;=C2409,C2409-B2409,"No Order Needed")</f>
        <v>No Order Needed</v>
      </c>
      <c r="H2409" s="13">
        <f t="shared" si="150"/>
        <v>0</v>
      </c>
      <c r="I2409" s="13" t="str">
        <f t="shared" si="151"/>
        <v>Ok</v>
      </c>
    </row>
    <row r="2410" spans="1:9" x14ac:dyDescent="0.3">
      <c r="A2410" s="13" t="s">
        <v>4773</v>
      </c>
      <c r="B2410" s="13">
        <f>VLOOKUP(A2410,VLookup_Data,4,FALSE)</f>
        <v>41</v>
      </c>
      <c r="C2410" s="13">
        <f>_xlfn.XLOOKUP(A2410,Product_Name,Recorder_Level)</f>
        <v>46</v>
      </c>
      <c r="D2410" s="13">
        <f>IF(B2410&lt;=C2410,C2410-B2410,0)</f>
        <v>5</v>
      </c>
      <c r="E2410" s="13">
        <f t="shared" si="148"/>
        <v>5</v>
      </c>
      <c r="F2410" s="13">
        <f t="shared" si="149"/>
        <v>5</v>
      </c>
      <c r="G2410" s="13">
        <f>IF(B2410&lt;=C2410,C2410-B2410,"No Order Needed")</f>
        <v>5</v>
      </c>
      <c r="H2410" s="13">
        <f t="shared" si="150"/>
        <v>15</v>
      </c>
      <c r="I2410" s="13" t="str">
        <f t="shared" si="151"/>
        <v>Reorder</v>
      </c>
    </row>
    <row r="2411" spans="1:9" x14ac:dyDescent="0.3">
      <c r="A2411" s="13" t="s">
        <v>2338</v>
      </c>
      <c r="B2411" s="13">
        <f>VLOOKUP(A2411,VLookup_Data,4,FALSE)</f>
        <v>126</v>
      </c>
      <c r="C2411" s="13">
        <f>_xlfn.XLOOKUP(A2411,Product_Name,Recorder_Level)</f>
        <v>99</v>
      </c>
      <c r="D2411" s="13">
        <f>IF(B2411&lt;=C2411,C2411-B2411,0)</f>
        <v>0</v>
      </c>
      <c r="E2411" s="13">
        <f t="shared" si="148"/>
        <v>0</v>
      </c>
      <c r="F2411" s="13">
        <f t="shared" si="149"/>
        <v>0</v>
      </c>
      <c r="G2411" s="13" t="str">
        <f>IF(B2411&lt;=C2411,C2411-B2411,"No Order Needed")</f>
        <v>No Order Needed</v>
      </c>
      <c r="H2411" s="13">
        <f t="shared" si="150"/>
        <v>0</v>
      </c>
      <c r="I2411" s="13" t="str">
        <f t="shared" si="151"/>
        <v>Ok</v>
      </c>
    </row>
    <row r="2412" spans="1:9" x14ac:dyDescent="0.3">
      <c r="A2412" s="13" t="s">
        <v>4777</v>
      </c>
      <c r="B2412" s="13">
        <f>VLOOKUP(A2412,VLookup_Data,4,FALSE)</f>
        <v>95</v>
      </c>
      <c r="C2412" s="13">
        <f>_xlfn.XLOOKUP(A2412,Product_Name,Recorder_Level)</f>
        <v>67</v>
      </c>
      <c r="D2412" s="13">
        <f>IF(B2412&lt;=C2412,C2412-B2412,0)</f>
        <v>0</v>
      </c>
      <c r="E2412" s="13">
        <f t="shared" si="148"/>
        <v>0</v>
      </c>
      <c r="F2412" s="13">
        <f t="shared" si="149"/>
        <v>0</v>
      </c>
      <c r="G2412" s="13" t="str">
        <f>IF(B2412&lt;=C2412,C2412-B2412,"No Order Needed")</f>
        <v>No Order Needed</v>
      </c>
      <c r="H2412" s="13">
        <f t="shared" si="150"/>
        <v>0</v>
      </c>
      <c r="I2412" s="13" t="str">
        <f t="shared" si="151"/>
        <v>Ok</v>
      </c>
    </row>
    <row r="2413" spans="1:9" x14ac:dyDescent="0.3">
      <c r="A2413" s="13" t="s">
        <v>4779</v>
      </c>
      <c r="B2413" s="13">
        <f>VLOOKUP(A2413,VLookup_Data,4,FALSE)</f>
        <v>103</v>
      </c>
      <c r="C2413" s="13">
        <f>_xlfn.XLOOKUP(A2413,Product_Name,Recorder_Level)</f>
        <v>96</v>
      </c>
      <c r="D2413" s="13">
        <f>IF(B2413&lt;=C2413,C2413-B2413,0)</f>
        <v>0</v>
      </c>
      <c r="E2413" s="13">
        <f t="shared" si="148"/>
        <v>0</v>
      </c>
      <c r="F2413" s="13">
        <f t="shared" si="149"/>
        <v>0</v>
      </c>
      <c r="G2413" s="13" t="str">
        <f>IF(B2413&lt;=C2413,C2413-B2413,"No Order Needed")</f>
        <v>No Order Needed</v>
      </c>
      <c r="H2413" s="13">
        <f t="shared" si="150"/>
        <v>3</v>
      </c>
      <c r="I2413" s="13" t="str">
        <f t="shared" si="151"/>
        <v>Ok</v>
      </c>
    </row>
    <row r="2414" spans="1:9" x14ac:dyDescent="0.3">
      <c r="A2414" s="13" t="s">
        <v>3466</v>
      </c>
      <c r="B2414" s="13">
        <f>VLOOKUP(A2414,VLookup_Data,4,FALSE)</f>
        <v>18</v>
      </c>
      <c r="C2414" s="13">
        <f>_xlfn.XLOOKUP(A2414,Product_Name,Recorder_Level)</f>
        <v>27</v>
      </c>
      <c r="D2414" s="13">
        <f>IF(B2414&lt;=C2414,C2414-B2414,0)</f>
        <v>9</v>
      </c>
      <c r="E2414" s="13">
        <f t="shared" si="148"/>
        <v>9</v>
      </c>
      <c r="F2414" s="13">
        <f t="shared" si="149"/>
        <v>9</v>
      </c>
      <c r="G2414" s="13">
        <f>IF(B2414&lt;=C2414,C2414-B2414,"No Order Needed")</f>
        <v>9</v>
      </c>
      <c r="H2414" s="13">
        <f t="shared" si="150"/>
        <v>19</v>
      </c>
      <c r="I2414" s="13" t="str">
        <f t="shared" si="151"/>
        <v>Reorder</v>
      </c>
    </row>
    <row r="2415" spans="1:9" x14ac:dyDescent="0.3">
      <c r="A2415" s="13" t="s">
        <v>4783</v>
      </c>
      <c r="B2415" s="13">
        <f>VLOOKUP(A2415,VLookup_Data,4,FALSE)</f>
        <v>136</v>
      </c>
      <c r="C2415" s="13">
        <f>_xlfn.XLOOKUP(A2415,Product_Name,Recorder_Level)</f>
        <v>58</v>
      </c>
      <c r="D2415" s="13">
        <f>IF(B2415&lt;=C2415,C2415-B2415,0)</f>
        <v>0</v>
      </c>
      <c r="E2415" s="13">
        <f t="shared" si="148"/>
        <v>0</v>
      </c>
      <c r="F2415" s="13">
        <f t="shared" si="149"/>
        <v>0</v>
      </c>
      <c r="G2415" s="13" t="str">
        <f>IF(B2415&lt;=C2415,C2415-B2415,"No Order Needed")</f>
        <v>No Order Needed</v>
      </c>
      <c r="H2415" s="13">
        <f t="shared" si="150"/>
        <v>0</v>
      </c>
      <c r="I2415" s="13" t="str">
        <f t="shared" si="151"/>
        <v>Ok</v>
      </c>
    </row>
    <row r="2416" spans="1:9" x14ac:dyDescent="0.3">
      <c r="A2416" s="13" t="s">
        <v>100</v>
      </c>
      <c r="B2416" s="13">
        <f>VLOOKUP(A2416,VLookup_Data,4,FALSE)</f>
        <v>27</v>
      </c>
      <c r="C2416" s="13">
        <f>_xlfn.XLOOKUP(A2416,Product_Name,Recorder_Level)</f>
        <v>47</v>
      </c>
      <c r="D2416" s="13">
        <f>IF(B2416&lt;=C2416,C2416-B2416,0)</f>
        <v>20</v>
      </c>
      <c r="E2416" s="13">
        <f t="shared" si="148"/>
        <v>20</v>
      </c>
      <c r="F2416" s="13">
        <f t="shared" si="149"/>
        <v>20</v>
      </c>
      <c r="G2416" s="13">
        <f>IF(B2416&lt;=C2416,C2416-B2416,"No Order Needed")</f>
        <v>20</v>
      </c>
      <c r="H2416" s="13">
        <f t="shared" si="150"/>
        <v>30</v>
      </c>
      <c r="I2416" s="13" t="str">
        <f t="shared" si="151"/>
        <v>Reorder</v>
      </c>
    </row>
    <row r="2417" spans="1:9" x14ac:dyDescent="0.3">
      <c r="A2417" s="13" t="s">
        <v>7604</v>
      </c>
      <c r="B2417" s="13">
        <f>VLOOKUP(A2417,VLookup_Data,4,FALSE)</f>
        <v>137</v>
      </c>
      <c r="C2417" s="13">
        <f>_xlfn.XLOOKUP(A2417,Product_Name,Recorder_Level)</f>
        <v>90</v>
      </c>
      <c r="D2417" s="13">
        <f>IF(B2417&lt;=C2417,C2417-B2417,0)</f>
        <v>0</v>
      </c>
      <c r="E2417" s="13">
        <f t="shared" si="148"/>
        <v>0</v>
      </c>
      <c r="F2417" s="13">
        <f t="shared" si="149"/>
        <v>0</v>
      </c>
      <c r="G2417" s="13" t="str">
        <f>IF(B2417&lt;=C2417,C2417-B2417,"No Order Needed")</f>
        <v>No Order Needed</v>
      </c>
      <c r="H2417" s="13">
        <f t="shared" si="150"/>
        <v>0</v>
      </c>
      <c r="I2417" s="13" t="str">
        <f t="shared" si="151"/>
        <v>Ok</v>
      </c>
    </row>
    <row r="2418" spans="1:9" x14ac:dyDescent="0.3">
      <c r="A2418" s="13" t="s">
        <v>4788</v>
      </c>
      <c r="B2418" s="13">
        <f>VLOOKUP(A2418,VLookup_Data,4,FALSE)</f>
        <v>94</v>
      </c>
      <c r="C2418" s="13">
        <f>_xlfn.XLOOKUP(A2418,Product_Name,Recorder_Level)</f>
        <v>76</v>
      </c>
      <c r="D2418" s="13">
        <f>IF(B2418&lt;=C2418,C2418-B2418,0)</f>
        <v>0</v>
      </c>
      <c r="E2418" s="13">
        <f t="shared" si="148"/>
        <v>0</v>
      </c>
      <c r="F2418" s="13">
        <f t="shared" si="149"/>
        <v>0</v>
      </c>
      <c r="G2418" s="13" t="str">
        <f>IF(B2418&lt;=C2418,C2418-B2418,"No Order Needed")</f>
        <v>No Order Needed</v>
      </c>
      <c r="H2418" s="13">
        <f t="shared" si="150"/>
        <v>0</v>
      </c>
      <c r="I2418" s="13" t="str">
        <f t="shared" si="151"/>
        <v>Ok</v>
      </c>
    </row>
    <row r="2419" spans="1:9" x14ac:dyDescent="0.3">
      <c r="A2419" s="13" t="s">
        <v>7566</v>
      </c>
      <c r="B2419" s="13">
        <f>VLOOKUP(A2419,VLookup_Data,4,FALSE)</f>
        <v>103</v>
      </c>
      <c r="C2419" s="13">
        <f>_xlfn.XLOOKUP(A2419,Product_Name,Recorder_Level)</f>
        <v>86</v>
      </c>
      <c r="D2419" s="13">
        <f>IF(B2419&lt;=C2419,C2419-B2419,0)</f>
        <v>0</v>
      </c>
      <c r="E2419" s="13">
        <f t="shared" si="148"/>
        <v>0</v>
      </c>
      <c r="F2419" s="13">
        <f t="shared" si="149"/>
        <v>0</v>
      </c>
      <c r="G2419" s="13" t="str">
        <f>IF(B2419&lt;=C2419,C2419-B2419,"No Order Needed")</f>
        <v>No Order Needed</v>
      </c>
      <c r="H2419" s="13">
        <f t="shared" si="150"/>
        <v>0</v>
      </c>
      <c r="I2419" s="13" t="str">
        <f t="shared" si="151"/>
        <v>Ok</v>
      </c>
    </row>
    <row r="2420" spans="1:9" x14ac:dyDescent="0.3">
      <c r="A2420" s="13" t="s">
        <v>4279</v>
      </c>
      <c r="B2420" s="13">
        <f>VLOOKUP(A2420,VLookup_Data,4,FALSE)</f>
        <v>148</v>
      </c>
      <c r="C2420" s="13">
        <f>_xlfn.XLOOKUP(A2420,Product_Name,Recorder_Level)</f>
        <v>90</v>
      </c>
      <c r="D2420" s="13">
        <f>IF(B2420&lt;=C2420,C2420-B2420,0)</f>
        <v>0</v>
      </c>
      <c r="E2420" s="13">
        <f t="shared" si="148"/>
        <v>0</v>
      </c>
      <c r="F2420" s="13">
        <f t="shared" si="149"/>
        <v>0</v>
      </c>
      <c r="G2420" s="13" t="str">
        <f>IF(B2420&lt;=C2420,C2420-B2420,"No Order Needed")</f>
        <v>No Order Needed</v>
      </c>
      <c r="H2420" s="13">
        <f t="shared" si="150"/>
        <v>0</v>
      </c>
      <c r="I2420" s="13" t="str">
        <f t="shared" si="151"/>
        <v>Ok</v>
      </c>
    </row>
    <row r="2421" spans="1:9" x14ac:dyDescent="0.3">
      <c r="A2421" s="13" t="s">
        <v>4792</v>
      </c>
      <c r="B2421" s="13">
        <f>VLOOKUP(A2421,VLookup_Data,4,FALSE)</f>
        <v>90</v>
      </c>
      <c r="C2421" s="13">
        <f>_xlfn.XLOOKUP(A2421,Product_Name,Recorder_Level)</f>
        <v>22</v>
      </c>
      <c r="D2421" s="13">
        <f>IF(B2421&lt;=C2421,C2421-B2421,0)</f>
        <v>0</v>
      </c>
      <c r="E2421" s="13">
        <f t="shared" si="148"/>
        <v>0</v>
      </c>
      <c r="F2421" s="13">
        <f t="shared" si="149"/>
        <v>0</v>
      </c>
      <c r="G2421" s="13" t="str">
        <f>IF(B2421&lt;=C2421,C2421-B2421,"No Order Needed")</f>
        <v>No Order Needed</v>
      </c>
      <c r="H2421" s="13">
        <f t="shared" si="150"/>
        <v>0</v>
      </c>
      <c r="I2421" s="13" t="str">
        <f t="shared" si="151"/>
        <v>Ok</v>
      </c>
    </row>
    <row r="2422" spans="1:9" x14ac:dyDescent="0.3">
      <c r="A2422" s="13" t="s">
        <v>4794</v>
      </c>
      <c r="B2422" s="13">
        <f>VLOOKUP(A2422,VLookup_Data,4,FALSE)</f>
        <v>158</v>
      </c>
      <c r="C2422" s="13">
        <f>_xlfn.XLOOKUP(A2422,Product_Name,Recorder_Level)</f>
        <v>29</v>
      </c>
      <c r="D2422" s="13">
        <f>IF(B2422&lt;=C2422,C2422-B2422,0)</f>
        <v>0</v>
      </c>
      <c r="E2422" s="13">
        <f t="shared" si="148"/>
        <v>0</v>
      </c>
      <c r="F2422" s="13">
        <f t="shared" si="149"/>
        <v>0</v>
      </c>
      <c r="G2422" s="13" t="str">
        <f>IF(B2422&lt;=C2422,C2422-B2422,"No Order Needed")</f>
        <v>No Order Needed</v>
      </c>
      <c r="H2422" s="13">
        <f t="shared" si="150"/>
        <v>0</v>
      </c>
      <c r="I2422" s="13" t="str">
        <f t="shared" si="151"/>
        <v>Ok</v>
      </c>
    </row>
    <row r="2423" spans="1:9" x14ac:dyDescent="0.3">
      <c r="A2423" s="13" t="s">
        <v>2759</v>
      </c>
      <c r="B2423" s="13">
        <f>VLOOKUP(A2423,VLookup_Data,4,FALSE)</f>
        <v>24</v>
      </c>
      <c r="C2423" s="13">
        <f>_xlfn.XLOOKUP(A2423,Product_Name,Recorder_Level)</f>
        <v>29</v>
      </c>
      <c r="D2423" s="13">
        <f>IF(B2423&lt;=C2423,C2423-B2423,0)</f>
        <v>5</v>
      </c>
      <c r="E2423" s="13">
        <f t="shared" si="148"/>
        <v>5</v>
      </c>
      <c r="F2423" s="13">
        <f t="shared" si="149"/>
        <v>5</v>
      </c>
      <c r="G2423" s="13">
        <f>IF(B2423&lt;=C2423,C2423-B2423,"No Order Needed")</f>
        <v>5</v>
      </c>
      <c r="H2423" s="13">
        <f t="shared" si="150"/>
        <v>15</v>
      </c>
      <c r="I2423" s="13" t="str">
        <f t="shared" si="151"/>
        <v>Reorder</v>
      </c>
    </row>
    <row r="2424" spans="1:9" x14ac:dyDescent="0.3">
      <c r="A2424" s="13" t="s">
        <v>4797</v>
      </c>
      <c r="B2424" s="13">
        <f>VLOOKUP(A2424,VLookup_Data,4,FALSE)</f>
        <v>48</v>
      </c>
      <c r="C2424" s="13">
        <f>_xlfn.XLOOKUP(A2424,Product_Name,Recorder_Level)</f>
        <v>26</v>
      </c>
      <c r="D2424" s="13">
        <f>IF(B2424&lt;=C2424,C2424-B2424,0)</f>
        <v>0</v>
      </c>
      <c r="E2424" s="13">
        <f t="shared" si="148"/>
        <v>0</v>
      </c>
      <c r="F2424" s="13">
        <f t="shared" si="149"/>
        <v>0</v>
      </c>
      <c r="G2424" s="13" t="str">
        <f>IF(B2424&lt;=C2424,C2424-B2424,"No Order Needed")</f>
        <v>No Order Needed</v>
      </c>
      <c r="H2424" s="13">
        <f t="shared" si="150"/>
        <v>0</v>
      </c>
      <c r="I2424" s="13" t="str">
        <f t="shared" si="151"/>
        <v>Ok</v>
      </c>
    </row>
    <row r="2425" spans="1:9" x14ac:dyDescent="0.3">
      <c r="A2425" s="13" t="s">
        <v>513</v>
      </c>
      <c r="B2425" s="13">
        <f>VLOOKUP(A2425,VLookup_Data,4,FALSE)</f>
        <v>52</v>
      </c>
      <c r="C2425" s="13">
        <f>_xlfn.XLOOKUP(A2425,Product_Name,Recorder_Level)</f>
        <v>28</v>
      </c>
      <c r="D2425" s="13">
        <f>IF(B2425&lt;=C2425,C2425-B2425,0)</f>
        <v>0</v>
      </c>
      <c r="E2425" s="13">
        <f t="shared" si="148"/>
        <v>0</v>
      </c>
      <c r="F2425" s="13">
        <f t="shared" si="149"/>
        <v>0</v>
      </c>
      <c r="G2425" s="13" t="str">
        <f>IF(B2425&lt;=C2425,C2425-B2425,"No Order Needed")</f>
        <v>No Order Needed</v>
      </c>
      <c r="H2425" s="13">
        <f t="shared" si="150"/>
        <v>0</v>
      </c>
      <c r="I2425" s="13" t="str">
        <f t="shared" si="151"/>
        <v>Ok</v>
      </c>
    </row>
    <row r="2426" spans="1:9" x14ac:dyDescent="0.3">
      <c r="A2426" s="13" t="s">
        <v>807</v>
      </c>
      <c r="B2426" s="13">
        <f>VLOOKUP(A2426,VLookup_Data,4,FALSE)</f>
        <v>95</v>
      </c>
      <c r="C2426" s="13">
        <f>_xlfn.XLOOKUP(A2426,Product_Name,Recorder_Level)</f>
        <v>75</v>
      </c>
      <c r="D2426" s="13">
        <f>IF(B2426&lt;=C2426,C2426-B2426,0)</f>
        <v>0</v>
      </c>
      <c r="E2426" s="13">
        <f t="shared" si="148"/>
        <v>0</v>
      </c>
      <c r="F2426" s="13">
        <f t="shared" si="149"/>
        <v>0</v>
      </c>
      <c r="G2426" s="13" t="str">
        <f>IF(B2426&lt;=C2426,C2426-B2426,"No Order Needed")</f>
        <v>No Order Needed</v>
      </c>
      <c r="H2426" s="13">
        <f t="shared" si="150"/>
        <v>0</v>
      </c>
      <c r="I2426" s="13" t="str">
        <f t="shared" si="151"/>
        <v>Ok</v>
      </c>
    </row>
    <row r="2427" spans="1:9" x14ac:dyDescent="0.3">
      <c r="A2427" s="13" t="s">
        <v>4802</v>
      </c>
      <c r="B2427" s="13">
        <f>VLOOKUP(A2427,VLookup_Data,4,FALSE)</f>
        <v>155</v>
      </c>
      <c r="C2427" s="13">
        <f>_xlfn.XLOOKUP(A2427,Product_Name,Recorder_Level)</f>
        <v>77</v>
      </c>
      <c r="D2427" s="13">
        <f>IF(B2427&lt;=C2427,C2427-B2427,0)</f>
        <v>0</v>
      </c>
      <c r="E2427" s="13">
        <f t="shared" si="148"/>
        <v>0</v>
      </c>
      <c r="F2427" s="13">
        <f t="shared" si="149"/>
        <v>0</v>
      </c>
      <c r="G2427" s="13" t="str">
        <f>IF(B2427&lt;=C2427,C2427-B2427,"No Order Needed")</f>
        <v>No Order Needed</v>
      </c>
      <c r="H2427" s="13">
        <f t="shared" si="150"/>
        <v>0</v>
      </c>
      <c r="I2427" s="13" t="str">
        <f t="shared" si="151"/>
        <v>Ok</v>
      </c>
    </row>
    <row r="2428" spans="1:9" x14ac:dyDescent="0.3">
      <c r="A2428" s="13" t="s">
        <v>4804</v>
      </c>
      <c r="B2428" s="13">
        <f>VLOOKUP(A2428,VLookup_Data,4,FALSE)</f>
        <v>187</v>
      </c>
      <c r="C2428" s="13">
        <f>_xlfn.XLOOKUP(A2428,Product_Name,Recorder_Level)</f>
        <v>62</v>
      </c>
      <c r="D2428" s="13">
        <f>IF(B2428&lt;=C2428,C2428-B2428,0)</f>
        <v>0</v>
      </c>
      <c r="E2428" s="13">
        <f t="shared" si="148"/>
        <v>0</v>
      </c>
      <c r="F2428" s="13">
        <f t="shared" si="149"/>
        <v>0</v>
      </c>
      <c r="G2428" s="13" t="str">
        <f>IF(B2428&lt;=C2428,C2428-B2428,"No Order Needed")</f>
        <v>No Order Needed</v>
      </c>
      <c r="H2428" s="13">
        <f t="shared" si="150"/>
        <v>0</v>
      </c>
      <c r="I2428" s="13" t="str">
        <f t="shared" si="151"/>
        <v>Ok</v>
      </c>
    </row>
    <row r="2429" spans="1:9" x14ac:dyDescent="0.3">
      <c r="A2429" s="13" t="s">
        <v>4806</v>
      </c>
      <c r="B2429" s="13">
        <f>VLOOKUP(A2429,VLookup_Data,4,FALSE)</f>
        <v>53</v>
      </c>
      <c r="C2429" s="13">
        <f>_xlfn.XLOOKUP(A2429,Product_Name,Recorder_Level)</f>
        <v>64</v>
      </c>
      <c r="D2429" s="13">
        <f>IF(B2429&lt;=C2429,C2429-B2429,0)</f>
        <v>11</v>
      </c>
      <c r="E2429" s="13">
        <f t="shared" si="148"/>
        <v>11</v>
      </c>
      <c r="F2429" s="13">
        <f t="shared" si="149"/>
        <v>11</v>
      </c>
      <c r="G2429" s="13">
        <f>IF(B2429&lt;=C2429,C2429-B2429,"No Order Needed")</f>
        <v>11</v>
      </c>
      <c r="H2429" s="13">
        <f t="shared" si="150"/>
        <v>21</v>
      </c>
      <c r="I2429" s="13" t="str">
        <f t="shared" si="151"/>
        <v>Reorder</v>
      </c>
    </row>
    <row r="2430" spans="1:9" x14ac:dyDescent="0.3">
      <c r="A2430" s="13" t="s">
        <v>4808</v>
      </c>
      <c r="B2430" s="13">
        <f>VLOOKUP(A2430,VLookup_Data,4,FALSE)</f>
        <v>117</v>
      </c>
      <c r="C2430" s="13">
        <f>_xlfn.XLOOKUP(A2430,Product_Name,Recorder_Level)</f>
        <v>73</v>
      </c>
      <c r="D2430" s="13">
        <f>IF(B2430&lt;=C2430,C2430-B2430,0)</f>
        <v>0</v>
      </c>
      <c r="E2430" s="13">
        <f t="shared" si="148"/>
        <v>0</v>
      </c>
      <c r="F2430" s="13">
        <f t="shared" si="149"/>
        <v>0</v>
      </c>
      <c r="G2430" s="13" t="str">
        <f>IF(B2430&lt;=C2430,C2430-B2430,"No Order Needed")</f>
        <v>No Order Needed</v>
      </c>
      <c r="H2430" s="13">
        <f t="shared" si="150"/>
        <v>0</v>
      </c>
      <c r="I2430" s="13" t="str">
        <f t="shared" si="151"/>
        <v>Ok</v>
      </c>
    </row>
    <row r="2431" spans="1:9" x14ac:dyDescent="0.3">
      <c r="A2431" s="13" t="s">
        <v>4811</v>
      </c>
      <c r="B2431" s="13">
        <f>VLOOKUP(A2431,VLookup_Data,4,FALSE)</f>
        <v>22</v>
      </c>
      <c r="C2431" s="13">
        <f>_xlfn.XLOOKUP(A2431,Product_Name,Recorder_Level)</f>
        <v>0</v>
      </c>
      <c r="D2431" s="13">
        <f>IF(B2431&lt;=C2431,C2431-B2431,0)</f>
        <v>0</v>
      </c>
      <c r="E2431" s="13">
        <f t="shared" si="148"/>
        <v>0</v>
      </c>
      <c r="F2431" s="13">
        <f t="shared" si="149"/>
        <v>0</v>
      </c>
      <c r="G2431" s="13" t="str">
        <f>IF(B2431&lt;=C2431,C2431-B2431,"No Order Needed")</f>
        <v>No Order Needed</v>
      </c>
      <c r="H2431" s="13">
        <f t="shared" si="150"/>
        <v>0</v>
      </c>
      <c r="I2431" s="13" t="str">
        <f t="shared" si="151"/>
        <v>Ok</v>
      </c>
    </row>
    <row r="2432" spans="1:9" x14ac:dyDescent="0.3">
      <c r="A2432" s="13" t="s">
        <v>4813</v>
      </c>
      <c r="B2432" s="13">
        <f>VLOOKUP(A2432,VLookup_Data,4,FALSE)</f>
        <v>13</v>
      </c>
      <c r="C2432" s="13">
        <f>_xlfn.XLOOKUP(A2432,Product_Name,Recorder_Level)</f>
        <v>71</v>
      </c>
      <c r="D2432" s="13">
        <f>IF(B2432&lt;=C2432,C2432-B2432,0)</f>
        <v>58</v>
      </c>
      <c r="E2432" s="13">
        <f t="shared" si="148"/>
        <v>58</v>
      </c>
      <c r="F2432" s="13">
        <f t="shared" si="149"/>
        <v>58</v>
      </c>
      <c r="G2432" s="13">
        <f>IF(B2432&lt;=C2432,C2432-B2432,"No Order Needed")</f>
        <v>58</v>
      </c>
      <c r="H2432" s="13">
        <f t="shared" si="150"/>
        <v>68</v>
      </c>
      <c r="I2432" s="13" t="str">
        <f t="shared" si="151"/>
        <v>Reorder</v>
      </c>
    </row>
    <row r="2433" spans="1:9" x14ac:dyDescent="0.3">
      <c r="A2433" s="13" t="s">
        <v>4815</v>
      </c>
      <c r="B2433" s="13">
        <f>VLOOKUP(A2433,VLookup_Data,4,FALSE)</f>
        <v>167</v>
      </c>
      <c r="C2433" s="13">
        <f>_xlfn.XLOOKUP(A2433,Product_Name,Recorder_Level)</f>
        <v>41</v>
      </c>
      <c r="D2433" s="13">
        <f>IF(B2433&lt;=C2433,C2433-B2433,0)</f>
        <v>0</v>
      </c>
      <c r="E2433" s="13">
        <f t="shared" si="148"/>
        <v>0</v>
      </c>
      <c r="F2433" s="13">
        <f t="shared" si="149"/>
        <v>0</v>
      </c>
      <c r="G2433" s="13" t="str">
        <f>IF(B2433&lt;=C2433,C2433-B2433,"No Order Needed")</f>
        <v>No Order Needed</v>
      </c>
      <c r="H2433" s="13">
        <f t="shared" si="150"/>
        <v>0</v>
      </c>
      <c r="I2433" s="13" t="str">
        <f t="shared" si="151"/>
        <v>Ok</v>
      </c>
    </row>
    <row r="2434" spans="1:9" x14ac:dyDescent="0.3">
      <c r="A2434" s="13" t="s">
        <v>4818</v>
      </c>
      <c r="B2434" s="13">
        <f>VLOOKUP(A2434,VLookup_Data,4,FALSE)</f>
        <v>148</v>
      </c>
      <c r="C2434" s="13">
        <f>_xlfn.XLOOKUP(A2434,Product_Name,Recorder_Level)</f>
        <v>55</v>
      </c>
      <c r="D2434" s="13">
        <f>IF(B2434&lt;=C2434,C2434-B2434,0)</f>
        <v>0</v>
      </c>
      <c r="E2434" s="13">
        <f t="shared" si="148"/>
        <v>0</v>
      </c>
      <c r="F2434" s="13">
        <f t="shared" si="149"/>
        <v>0</v>
      </c>
      <c r="G2434" s="13" t="str">
        <f>IF(B2434&lt;=C2434,C2434-B2434,"No Order Needed")</f>
        <v>No Order Needed</v>
      </c>
      <c r="H2434" s="13">
        <f t="shared" si="150"/>
        <v>0</v>
      </c>
      <c r="I2434" s="13" t="str">
        <f t="shared" si="151"/>
        <v>Ok</v>
      </c>
    </row>
    <row r="2435" spans="1:9" x14ac:dyDescent="0.3">
      <c r="A2435" s="13" t="s">
        <v>4820</v>
      </c>
      <c r="B2435" s="13">
        <f>VLOOKUP(A2435,VLookup_Data,4,FALSE)</f>
        <v>89</v>
      </c>
      <c r="C2435" s="13">
        <f>_xlfn.XLOOKUP(A2435,Product_Name,Recorder_Level)</f>
        <v>23</v>
      </c>
      <c r="D2435" s="13">
        <f>IF(B2435&lt;=C2435,C2435-B2435,0)</f>
        <v>0</v>
      </c>
      <c r="E2435" s="13">
        <f t="shared" ref="E2435:E2498" si="152">IF(C2435-B2435&gt;0,C2435-B2435,0)</f>
        <v>0</v>
      </c>
      <c r="F2435" s="13">
        <f t="shared" ref="F2435:F2498" si="153">MAX(C2435-B2435,0)</f>
        <v>0</v>
      </c>
      <c r="G2435" s="13" t="str">
        <f>IF(B2435&lt;=C2435,C2435-B2435,"No Order Needed")</f>
        <v>No Order Needed</v>
      </c>
      <c r="H2435" s="13">
        <f t="shared" ref="H2435:H2498" si="154">MAX((C2435-B2435)+10,0)</f>
        <v>0</v>
      </c>
      <c r="I2435" s="13" t="str">
        <f t="shared" ref="I2435:I2498" si="155">IF(B2435=0,"Urgent",IF(B2435&lt;=C2435,"Reorder","Ok"))</f>
        <v>Ok</v>
      </c>
    </row>
    <row r="2436" spans="1:9" x14ac:dyDescent="0.3">
      <c r="A2436" s="13" t="s">
        <v>4822</v>
      </c>
      <c r="B2436" s="13">
        <f>VLOOKUP(A2436,VLookup_Data,4,FALSE)</f>
        <v>114</v>
      </c>
      <c r="C2436" s="13">
        <f>_xlfn.XLOOKUP(A2436,Product_Name,Recorder_Level)</f>
        <v>64</v>
      </c>
      <c r="D2436" s="13">
        <f>IF(B2436&lt;=C2436,C2436-B2436,0)</f>
        <v>0</v>
      </c>
      <c r="E2436" s="13">
        <f t="shared" si="152"/>
        <v>0</v>
      </c>
      <c r="F2436" s="13">
        <f t="shared" si="153"/>
        <v>0</v>
      </c>
      <c r="G2436" s="13" t="str">
        <f>IF(B2436&lt;=C2436,C2436-B2436,"No Order Needed")</f>
        <v>No Order Needed</v>
      </c>
      <c r="H2436" s="13">
        <f t="shared" si="154"/>
        <v>0</v>
      </c>
      <c r="I2436" s="13" t="str">
        <f t="shared" si="155"/>
        <v>Ok</v>
      </c>
    </row>
    <row r="2437" spans="1:9" x14ac:dyDescent="0.3">
      <c r="A2437" s="13" t="s">
        <v>4824</v>
      </c>
      <c r="B2437" s="13">
        <f>VLOOKUP(A2437,VLookup_Data,4,FALSE)</f>
        <v>22</v>
      </c>
      <c r="C2437" s="13">
        <f>_xlfn.XLOOKUP(A2437,Product_Name,Recorder_Level)</f>
        <v>35</v>
      </c>
      <c r="D2437" s="13">
        <f>IF(B2437&lt;=C2437,C2437-B2437,0)</f>
        <v>13</v>
      </c>
      <c r="E2437" s="13">
        <f t="shared" si="152"/>
        <v>13</v>
      </c>
      <c r="F2437" s="13">
        <f t="shared" si="153"/>
        <v>13</v>
      </c>
      <c r="G2437" s="13">
        <f>IF(B2437&lt;=C2437,C2437-B2437,"No Order Needed")</f>
        <v>13</v>
      </c>
      <c r="H2437" s="13">
        <f t="shared" si="154"/>
        <v>23</v>
      </c>
      <c r="I2437" s="13" t="str">
        <f t="shared" si="155"/>
        <v>Reorder</v>
      </c>
    </row>
    <row r="2438" spans="1:9" x14ac:dyDescent="0.3">
      <c r="A2438" s="13" t="s">
        <v>4826</v>
      </c>
      <c r="B2438" s="13">
        <f>VLOOKUP(A2438,VLookup_Data,4,FALSE)</f>
        <v>130</v>
      </c>
      <c r="C2438" s="13">
        <f>_xlfn.XLOOKUP(A2438,Product_Name,Recorder_Level)</f>
        <v>20</v>
      </c>
      <c r="D2438" s="13">
        <f>IF(B2438&lt;=C2438,C2438-B2438,0)</f>
        <v>0</v>
      </c>
      <c r="E2438" s="13">
        <f t="shared" si="152"/>
        <v>0</v>
      </c>
      <c r="F2438" s="13">
        <f t="shared" si="153"/>
        <v>0</v>
      </c>
      <c r="G2438" s="13" t="str">
        <f>IF(B2438&lt;=C2438,C2438-B2438,"No Order Needed")</f>
        <v>No Order Needed</v>
      </c>
      <c r="H2438" s="13">
        <f t="shared" si="154"/>
        <v>0</v>
      </c>
      <c r="I2438" s="13" t="str">
        <f t="shared" si="155"/>
        <v>Ok</v>
      </c>
    </row>
    <row r="2439" spans="1:9" x14ac:dyDescent="0.3">
      <c r="A2439" s="13" t="s">
        <v>2886</v>
      </c>
      <c r="B2439" s="13">
        <f>VLOOKUP(A2439,VLookup_Data,4,FALSE)</f>
        <v>67</v>
      </c>
      <c r="C2439" s="13">
        <f>_xlfn.XLOOKUP(A2439,Product_Name,Recorder_Level)</f>
        <v>72</v>
      </c>
      <c r="D2439" s="13">
        <f>IF(B2439&lt;=C2439,C2439-B2439,0)</f>
        <v>5</v>
      </c>
      <c r="E2439" s="13">
        <f t="shared" si="152"/>
        <v>5</v>
      </c>
      <c r="F2439" s="13">
        <f t="shared" si="153"/>
        <v>5</v>
      </c>
      <c r="G2439" s="13">
        <f>IF(B2439&lt;=C2439,C2439-B2439,"No Order Needed")</f>
        <v>5</v>
      </c>
      <c r="H2439" s="13">
        <f t="shared" si="154"/>
        <v>15</v>
      </c>
      <c r="I2439" s="13" t="str">
        <f t="shared" si="155"/>
        <v>Reorder</v>
      </c>
    </row>
    <row r="2440" spans="1:9" x14ac:dyDescent="0.3">
      <c r="A2440" s="13" t="s">
        <v>5237</v>
      </c>
      <c r="B2440" s="13">
        <f>VLOOKUP(A2440,VLookup_Data,4,FALSE)</f>
        <v>0</v>
      </c>
      <c r="C2440" s="13">
        <f>_xlfn.XLOOKUP(A2440,Product_Name,Recorder_Level)</f>
        <v>90</v>
      </c>
      <c r="D2440" s="13">
        <f>IF(B2440&lt;=C2440,C2440-B2440,0)</f>
        <v>90</v>
      </c>
      <c r="E2440" s="13">
        <f t="shared" si="152"/>
        <v>90</v>
      </c>
      <c r="F2440" s="13">
        <f t="shared" si="153"/>
        <v>90</v>
      </c>
      <c r="G2440" s="13">
        <f>IF(B2440&lt;=C2440,C2440-B2440,"No Order Needed")</f>
        <v>90</v>
      </c>
      <c r="H2440" s="13">
        <f t="shared" si="154"/>
        <v>100</v>
      </c>
      <c r="I2440" s="13" t="str">
        <f t="shared" si="155"/>
        <v>Urgent</v>
      </c>
    </row>
    <row r="2441" spans="1:9" x14ac:dyDescent="0.3">
      <c r="A2441" s="13" t="s">
        <v>2843</v>
      </c>
      <c r="B2441" s="13">
        <f>VLOOKUP(A2441,VLookup_Data,4,FALSE)</f>
        <v>137</v>
      </c>
      <c r="C2441" s="13">
        <f>_xlfn.XLOOKUP(A2441,Product_Name,Recorder_Level)</f>
        <v>71</v>
      </c>
      <c r="D2441" s="13">
        <f>IF(B2441&lt;=C2441,C2441-B2441,0)</f>
        <v>0</v>
      </c>
      <c r="E2441" s="13">
        <f t="shared" si="152"/>
        <v>0</v>
      </c>
      <c r="F2441" s="13">
        <f t="shared" si="153"/>
        <v>0</v>
      </c>
      <c r="G2441" s="13" t="str">
        <f>IF(B2441&lt;=C2441,C2441-B2441,"No Order Needed")</f>
        <v>No Order Needed</v>
      </c>
      <c r="H2441" s="13">
        <f t="shared" si="154"/>
        <v>0</v>
      </c>
      <c r="I2441" s="13" t="str">
        <f t="shared" si="155"/>
        <v>Ok</v>
      </c>
    </row>
    <row r="2442" spans="1:9" x14ac:dyDescent="0.3">
      <c r="A2442" s="13" t="s">
        <v>1452</v>
      </c>
      <c r="B2442" s="13">
        <f>VLOOKUP(A2442,VLookup_Data,4,FALSE)</f>
        <v>4</v>
      </c>
      <c r="C2442" s="13">
        <f>_xlfn.XLOOKUP(A2442,Product_Name,Recorder_Level)</f>
        <v>0</v>
      </c>
      <c r="D2442" s="13">
        <f>IF(B2442&lt;=C2442,C2442-B2442,0)</f>
        <v>0</v>
      </c>
      <c r="E2442" s="13">
        <f t="shared" si="152"/>
        <v>0</v>
      </c>
      <c r="F2442" s="13">
        <f t="shared" si="153"/>
        <v>0</v>
      </c>
      <c r="G2442" s="13" t="str">
        <f>IF(B2442&lt;=C2442,C2442-B2442,"No Order Needed")</f>
        <v>No Order Needed</v>
      </c>
      <c r="H2442" s="13">
        <f t="shared" si="154"/>
        <v>6</v>
      </c>
      <c r="I2442" s="13" t="str">
        <f t="shared" si="155"/>
        <v>Ok</v>
      </c>
    </row>
    <row r="2443" spans="1:9" x14ac:dyDescent="0.3">
      <c r="A2443" s="13" t="s">
        <v>4838</v>
      </c>
      <c r="B2443" s="13">
        <f>VLOOKUP(A2443,VLookup_Data,4,FALSE)</f>
        <v>6</v>
      </c>
      <c r="C2443" s="13">
        <f>_xlfn.XLOOKUP(A2443,Product_Name,Recorder_Level)</f>
        <v>97</v>
      </c>
      <c r="D2443" s="13">
        <f>IF(B2443&lt;=C2443,C2443-B2443,0)</f>
        <v>91</v>
      </c>
      <c r="E2443" s="13">
        <f t="shared" si="152"/>
        <v>91</v>
      </c>
      <c r="F2443" s="13">
        <f t="shared" si="153"/>
        <v>91</v>
      </c>
      <c r="G2443" s="13">
        <f>IF(B2443&lt;=C2443,C2443-B2443,"No Order Needed")</f>
        <v>91</v>
      </c>
      <c r="H2443" s="13">
        <f t="shared" si="154"/>
        <v>101</v>
      </c>
      <c r="I2443" s="13" t="str">
        <f t="shared" si="155"/>
        <v>Reorder</v>
      </c>
    </row>
    <row r="2444" spans="1:9" x14ac:dyDescent="0.3">
      <c r="A2444" s="13" t="s">
        <v>2678</v>
      </c>
      <c r="B2444" s="13">
        <f>VLOOKUP(A2444,VLookup_Data,4,FALSE)</f>
        <v>113</v>
      </c>
      <c r="C2444" s="13">
        <f>_xlfn.XLOOKUP(A2444,Product_Name,Recorder_Level)</f>
        <v>20</v>
      </c>
      <c r="D2444" s="13">
        <f>IF(B2444&lt;=C2444,C2444-B2444,0)</f>
        <v>0</v>
      </c>
      <c r="E2444" s="13">
        <f t="shared" si="152"/>
        <v>0</v>
      </c>
      <c r="F2444" s="13">
        <f t="shared" si="153"/>
        <v>0</v>
      </c>
      <c r="G2444" s="13" t="str">
        <f>IF(B2444&lt;=C2444,C2444-B2444,"No Order Needed")</f>
        <v>No Order Needed</v>
      </c>
      <c r="H2444" s="13">
        <f t="shared" si="154"/>
        <v>0</v>
      </c>
      <c r="I2444" s="13" t="str">
        <f t="shared" si="155"/>
        <v>Ok</v>
      </c>
    </row>
    <row r="2445" spans="1:9" x14ac:dyDescent="0.3">
      <c r="A2445" s="13" t="s">
        <v>4841</v>
      </c>
      <c r="B2445" s="13">
        <f>VLOOKUP(A2445,VLookup_Data,4,FALSE)</f>
        <v>81</v>
      </c>
      <c r="C2445" s="13">
        <f>_xlfn.XLOOKUP(A2445,Product_Name,Recorder_Level)</f>
        <v>80</v>
      </c>
      <c r="D2445" s="13">
        <f>IF(B2445&lt;=C2445,C2445-B2445,0)</f>
        <v>0</v>
      </c>
      <c r="E2445" s="13">
        <f t="shared" si="152"/>
        <v>0</v>
      </c>
      <c r="F2445" s="13">
        <f t="shared" si="153"/>
        <v>0</v>
      </c>
      <c r="G2445" s="13" t="str">
        <f>IF(B2445&lt;=C2445,C2445-B2445,"No Order Needed")</f>
        <v>No Order Needed</v>
      </c>
      <c r="H2445" s="13">
        <f t="shared" si="154"/>
        <v>9</v>
      </c>
      <c r="I2445" s="13" t="str">
        <f t="shared" si="155"/>
        <v>Ok</v>
      </c>
    </row>
    <row r="2446" spans="1:9" x14ac:dyDescent="0.3">
      <c r="A2446" s="13" t="s">
        <v>4843</v>
      </c>
      <c r="B2446" s="13">
        <f>VLOOKUP(A2446,VLookup_Data,4,FALSE)</f>
        <v>90</v>
      </c>
      <c r="C2446" s="13">
        <f>_xlfn.XLOOKUP(A2446,Product_Name,Recorder_Level)</f>
        <v>72</v>
      </c>
      <c r="D2446" s="13">
        <f>IF(B2446&lt;=C2446,C2446-B2446,0)</f>
        <v>0</v>
      </c>
      <c r="E2446" s="13">
        <f t="shared" si="152"/>
        <v>0</v>
      </c>
      <c r="F2446" s="13">
        <f t="shared" si="153"/>
        <v>0</v>
      </c>
      <c r="G2446" s="13" t="str">
        <f>IF(B2446&lt;=C2446,C2446-B2446,"No Order Needed")</f>
        <v>No Order Needed</v>
      </c>
      <c r="H2446" s="13">
        <f t="shared" si="154"/>
        <v>0</v>
      </c>
      <c r="I2446" s="13" t="str">
        <f t="shared" si="155"/>
        <v>Ok</v>
      </c>
    </row>
    <row r="2447" spans="1:9" x14ac:dyDescent="0.3">
      <c r="A2447" s="13" t="s">
        <v>313</v>
      </c>
      <c r="B2447" s="13">
        <f>VLOOKUP(A2447,VLookup_Data,4,FALSE)</f>
        <v>116</v>
      </c>
      <c r="C2447" s="13">
        <f>_xlfn.XLOOKUP(A2447,Product_Name,Recorder_Level)</f>
        <v>73</v>
      </c>
      <c r="D2447" s="13">
        <f>IF(B2447&lt;=C2447,C2447-B2447,0)</f>
        <v>0</v>
      </c>
      <c r="E2447" s="13">
        <f t="shared" si="152"/>
        <v>0</v>
      </c>
      <c r="F2447" s="13">
        <f t="shared" si="153"/>
        <v>0</v>
      </c>
      <c r="G2447" s="13" t="str">
        <f>IF(B2447&lt;=C2447,C2447-B2447,"No Order Needed")</f>
        <v>No Order Needed</v>
      </c>
      <c r="H2447" s="13">
        <f t="shared" si="154"/>
        <v>0</v>
      </c>
      <c r="I2447" s="13" t="str">
        <f t="shared" si="155"/>
        <v>Ok</v>
      </c>
    </row>
    <row r="2448" spans="1:9" x14ac:dyDescent="0.3">
      <c r="A2448" s="13" t="s">
        <v>4846</v>
      </c>
      <c r="B2448" s="13">
        <f>VLOOKUP(A2448,VLookup_Data,4,FALSE)</f>
        <v>156</v>
      </c>
      <c r="C2448" s="13">
        <f>_xlfn.XLOOKUP(A2448,Product_Name,Recorder_Level)</f>
        <v>54</v>
      </c>
      <c r="D2448" s="13">
        <f>IF(B2448&lt;=C2448,C2448-B2448,0)</f>
        <v>0</v>
      </c>
      <c r="E2448" s="13">
        <f t="shared" si="152"/>
        <v>0</v>
      </c>
      <c r="F2448" s="13">
        <f t="shared" si="153"/>
        <v>0</v>
      </c>
      <c r="G2448" s="13" t="str">
        <f>IF(B2448&lt;=C2448,C2448-B2448,"No Order Needed")</f>
        <v>No Order Needed</v>
      </c>
      <c r="H2448" s="13">
        <f t="shared" si="154"/>
        <v>0</v>
      </c>
      <c r="I2448" s="13" t="str">
        <f t="shared" si="155"/>
        <v>Ok</v>
      </c>
    </row>
    <row r="2449" spans="1:9" x14ac:dyDescent="0.3">
      <c r="A2449" s="13" t="s">
        <v>1162</v>
      </c>
      <c r="B2449" s="13">
        <f>VLOOKUP(A2449,VLookup_Data,4,FALSE)</f>
        <v>172</v>
      </c>
      <c r="C2449" s="13">
        <f>_xlfn.XLOOKUP(A2449,Product_Name,Recorder_Level)</f>
        <v>74</v>
      </c>
      <c r="D2449" s="13">
        <f>IF(B2449&lt;=C2449,C2449-B2449,0)</f>
        <v>0</v>
      </c>
      <c r="E2449" s="13">
        <f t="shared" si="152"/>
        <v>0</v>
      </c>
      <c r="F2449" s="13">
        <f t="shared" si="153"/>
        <v>0</v>
      </c>
      <c r="G2449" s="13" t="str">
        <f>IF(B2449&lt;=C2449,C2449-B2449,"No Order Needed")</f>
        <v>No Order Needed</v>
      </c>
      <c r="H2449" s="13">
        <f t="shared" si="154"/>
        <v>0</v>
      </c>
      <c r="I2449" s="13" t="str">
        <f t="shared" si="155"/>
        <v>Ok</v>
      </c>
    </row>
    <row r="2450" spans="1:9" x14ac:dyDescent="0.3">
      <c r="A2450" s="13" t="s">
        <v>4849</v>
      </c>
      <c r="B2450" s="13">
        <f>VLOOKUP(A2450,VLookup_Data,4,FALSE)</f>
        <v>47</v>
      </c>
      <c r="C2450" s="13">
        <f>_xlfn.XLOOKUP(A2450,Product_Name,Recorder_Level)</f>
        <v>86</v>
      </c>
      <c r="D2450" s="13">
        <f>IF(B2450&lt;=C2450,C2450-B2450,0)</f>
        <v>39</v>
      </c>
      <c r="E2450" s="13">
        <f t="shared" si="152"/>
        <v>39</v>
      </c>
      <c r="F2450" s="13">
        <f t="shared" si="153"/>
        <v>39</v>
      </c>
      <c r="G2450" s="13">
        <f>IF(B2450&lt;=C2450,C2450-B2450,"No Order Needed")</f>
        <v>39</v>
      </c>
      <c r="H2450" s="13">
        <f t="shared" si="154"/>
        <v>49</v>
      </c>
      <c r="I2450" s="13" t="str">
        <f t="shared" si="155"/>
        <v>Reorder</v>
      </c>
    </row>
    <row r="2451" spans="1:9" x14ac:dyDescent="0.3">
      <c r="A2451" s="13" t="s">
        <v>550</v>
      </c>
      <c r="B2451" s="13">
        <f>VLOOKUP(A2451,VLookup_Data,4,FALSE)</f>
        <v>53</v>
      </c>
      <c r="C2451" s="13">
        <f>_xlfn.XLOOKUP(A2451,Product_Name,Recorder_Level)</f>
        <v>86</v>
      </c>
      <c r="D2451" s="13">
        <f>IF(B2451&lt;=C2451,C2451-B2451,0)</f>
        <v>33</v>
      </c>
      <c r="E2451" s="13">
        <f t="shared" si="152"/>
        <v>33</v>
      </c>
      <c r="F2451" s="13">
        <f t="shared" si="153"/>
        <v>33</v>
      </c>
      <c r="G2451" s="13">
        <f>IF(B2451&lt;=C2451,C2451-B2451,"No Order Needed")</f>
        <v>33</v>
      </c>
      <c r="H2451" s="13">
        <f t="shared" si="154"/>
        <v>43</v>
      </c>
      <c r="I2451" s="13" t="str">
        <f t="shared" si="155"/>
        <v>Reorder</v>
      </c>
    </row>
    <row r="2452" spans="1:9" x14ac:dyDescent="0.3">
      <c r="A2452" s="13" t="s">
        <v>4852</v>
      </c>
      <c r="B2452" s="13">
        <f>VLOOKUP(A2452,VLookup_Data,4,FALSE)</f>
        <v>46</v>
      </c>
      <c r="C2452" s="13">
        <f>_xlfn.XLOOKUP(A2452,Product_Name,Recorder_Level)</f>
        <v>84</v>
      </c>
      <c r="D2452" s="13">
        <f>IF(B2452&lt;=C2452,C2452-B2452,0)</f>
        <v>38</v>
      </c>
      <c r="E2452" s="13">
        <f t="shared" si="152"/>
        <v>38</v>
      </c>
      <c r="F2452" s="13">
        <f t="shared" si="153"/>
        <v>38</v>
      </c>
      <c r="G2452" s="13">
        <f>IF(B2452&lt;=C2452,C2452-B2452,"No Order Needed")</f>
        <v>38</v>
      </c>
      <c r="H2452" s="13">
        <f t="shared" si="154"/>
        <v>48</v>
      </c>
      <c r="I2452" s="13" t="str">
        <f t="shared" si="155"/>
        <v>Reorder</v>
      </c>
    </row>
    <row r="2453" spans="1:9" x14ac:dyDescent="0.3">
      <c r="A2453" s="13" t="s">
        <v>4854</v>
      </c>
      <c r="B2453" s="13">
        <f>VLOOKUP(A2453,VLookup_Data,4,FALSE)</f>
        <v>177</v>
      </c>
      <c r="C2453" s="13">
        <f>_xlfn.XLOOKUP(A2453,Product_Name,Recorder_Level)</f>
        <v>49</v>
      </c>
      <c r="D2453" s="13">
        <f>IF(B2453&lt;=C2453,C2453-B2453,0)</f>
        <v>0</v>
      </c>
      <c r="E2453" s="13">
        <f t="shared" si="152"/>
        <v>0</v>
      </c>
      <c r="F2453" s="13">
        <f t="shared" si="153"/>
        <v>0</v>
      </c>
      <c r="G2453" s="13" t="str">
        <f>IF(B2453&lt;=C2453,C2453-B2453,"No Order Needed")</f>
        <v>No Order Needed</v>
      </c>
      <c r="H2453" s="13">
        <f t="shared" si="154"/>
        <v>0</v>
      </c>
      <c r="I2453" s="13" t="str">
        <f t="shared" si="155"/>
        <v>Ok</v>
      </c>
    </row>
    <row r="2454" spans="1:9" x14ac:dyDescent="0.3">
      <c r="A2454" s="13" t="s">
        <v>361</v>
      </c>
      <c r="B2454" s="13">
        <f>VLOOKUP(A2454,VLookup_Data,4,FALSE)</f>
        <v>78</v>
      </c>
      <c r="C2454" s="13">
        <f>_xlfn.XLOOKUP(A2454,Product_Name,Recorder_Level)</f>
        <v>70</v>
      </c>
      <c r="D2454" s="13">
        <f>IF(B2454&lt;=C2454,C2454-B2454,0)</f>
        <v>0</v>
      </c>
      <c r="E2454" s="13">
        <f t="shared" si="152"/>
        <v>0</v>
      </c>
      <c r="F2454" s="13">
        <f t="shared" si="153"/>
        <v>0</v>
      </c>
      <c r="G2454" s="13" t="str">
        <f>IF(B2454&lt;=C2454,C2454-B2454,"No Order Needed")</f>
        <v>No Order Needed</v>
      </c>
      <c r="H2454" s="13">
        <f t="shared" si="154"/>
        <v>2</v>
      </c>
      <c r="I2454" s="13" t="str">
        <f t="shared" si="155"/>
        <v>Ok</v>
      </c>
    </row>
    <row r="2455" spans="1:9" x14ac:dyDescent="0.3">
      <c r="A2455" s="13" t="s">
        <v>4811</v>
      </c>
      <c r="B2455" s="13">
        <f>VLOOKUP(A2455,VLookup_Data,4,FALSE)</f>
        <v>22</v>
      </c>
      <c r="C2455" s="13">
        <f>_xlfn.XLOOKUP(A2455,Product_Name,Recorder_Level)</f>
        <v>0</v>
      </c>
      <c r="D2455" s="13">
        <f>IF(B2455&lt;=C2455,C2455-B2455,0)</f>
        <v>0</v>
      </c>
      <c r="E2455" s="13">
        <f t="shared" si="152"/>
        <v>0</v>
      </c>
      <c r="F2455" s="13">
        <f t="shared" si="153"/>
        <v>0</v>
      </c>
      <c r="G2455" s="13" t="str">
        <f>IF(B2455&lt;=C2455,C2455-B2455,"No Order Needed")</f>
        <v>No Order Needed</v>
      </c>
      <c r="H2455" s="13">
        <f t="shared" si="154"/>
        <v>0</v>
      </c>
      <c r="I2455" s="13" t="str">
        <f t="shared" si="155"/>
        <v>Ok</v>
      </c>
    </row>
    <row r="2456" spans="1:9" x14ac:dyDescent="0.3">
      <c r="A2456" s="13" t="s">
        <v>4860</v>
      </c>
      <c r="B2456" s="13">
        <f>VLOOKUP(A2456,VLookup_Data,4,FALSE)</f>
        <v>15</v>
      </c>
      <c r="C2456" s="13">
        <f>_xlfn.XLOOKUP(A2456,Product_Name,Recorder_Level)</f>
        <v>41</v>
      </c>
      <c r="D2456" s="13">
        <f>IF(B2456&lt;=C2456,C2456-B2456,0)</f>
        <v>26</v>
      </c>
      <c r="E2456" s="13">
        <f t="shared" si="152"/>
        <v>26</v>
      </c>
      <c r="F2456" s="13">
        <f t="shared" si="153"/>
        <v>26</v>
      </c>
      <c r="G2456" s="13">
        <f>IF(B2456&lt;=C2456,C2456-B2456,"No Order Needed")</f>
        <v>26</v>
      </c>
      <c r="H2456" s="13">
        <f t="shared" si="154"/>
        <v>36</v>
      </c>
      <c r="I2456" s="13" t="str">
        <f t="shared" si="155"/>
        <v>Reorder</v>
      </c>
    </row>
    <row r="2457" spans="1:9" x14ac:dyDescent="0.3">
      <c r="A2457" s="13" t="s">
        <v>4862</v>
      </c>
      <c r="B2457" s="13">
        <f>VLOOKUP(A2457,VLookup_Data,4,FALSE)</f>
        <v>29</v>
      </c>
      <c r="C2457" s="13">
        <f>_xlfn.XLOOKUP(A2457,Product_Name,Recorder_Level)</f>
        <v>29</v>
      </c>
      <c r="D2457" s="13">
        <f>IF(B2457&lt;=C2457,C2457-B2457,0)</f>
        <v>0</v>
      </c>
      <c r="E2457" s="13">
        <f t="shared" si="152"/>
        <v>0</v>
      </c>
      <c r="F2457" s="13">
        <f t="shared" si="153"/>
        <v>0</v>
      </c>
      <c r="G2457" s="13">
        <f>IF(B2457&lt;=C2457,C2457-B2457,"No Order Needed")</f>
        <v>0</v>
      </c>
      <c r="H2457" s="13">
        <f t="shared" si="154"/>
        <v>10</v>
      </c>
      <c r="I2457" s="13" t="str">
        <f t="shared" si="155"/>
        <v>Reorder</v>
      </c>
    </row>
    <row r="2458" spans="1:9" x14ac:dyDescent="0.3">
      <c r="A2458" s="13" t="s">
        <v>4865</v>
      </c>
      <c r="B2458" s="13">
        <f>VLOOKUP(A2458,VLookup_Data,4,FALSE)</f>
        <v>17</v>
      </c>
      <c r="C2458" s="13">
        <f>_xlfn.XLOOKUP(A2458,Product_Name,Recorder_Level)</f>
        <v>77</v>
      </c>
      <c r="D2458" s="13">
        <f>IF(B2458&lt;=C2458,C2458-B2458,0)</f>
        <v>60</v>
      </c>
      <c r="E2458" s="13">
        <f t="shared" si="152"/>
        <v>60</v>
      </c>
      <c r="F2458" s="13">
        <f t="shared" si="153"/>
        <v>60</v>
      </c>
      <c r="G2458" s="13">
        <f>IF(B2458&lt;=C2458,C2458-B2458,"No Order Needed")</f>
        <v>60</v>
      </c>
      <c r="H2458" s="13">
        <f t="shared" si="154"/>
        <v>70</v>
      </c>
      <c r="I2458" s="13" t="str">
        <f t="shared" si="155"/>
        <v>Reorder</v>
      </c>
    </row>
    <row r="2459" spans="1:9" x14ac:dyDescent="0.3">
      <c r="A2459" s="13" t="s">
        <v>4867</v>
      </c>
      <c r="B2459" s="13">
        <f>VLOOKUP(A2459,VLookup_Data,4,FALSE)</f>
        <v>67</v>
      </c>
      <c r="C2459" s="13">
        <f>_xlfn.XLOOKUP(A2459,Product_Name,Recorder_Level)</f>
        <v>41</v>
      </c>
      <c r="D2459" s="13">
        <f>IF(B2459&lt;=C2459,C2459-B2459,0)</f>
        <v>0</v>
      </c>
      <c r="E2459" s="13">
        <f t="shared" si="152"/>
        <v>0</v>
      </c>
      <c r="F2459" s="13">
        <f t="shared" si="153"/>
        <v>0</v>
      </c>
      <c r="G2459" s="13" t="str">
        <f>IF(B2459&lt;=C2459,C2459-B2459,"No Order Needed")</f>
        <v>No Order Needed</v>
      </c>
      <c r="H2459" s="13">
        <f t="shared" si="154"/>
        <v>0</v>
      </c>
      <c r="I2459" s="13" t="str">
        <f t="shared" si="155"/>
        <v>Ok</v>
      </c>
    </row>
    <row r="2460" spans="1:9" x14ac:dyDescent="0.3">
      <c r="A2460" s="13" t="s">
        <v>4869</v>
      </c>
      <c r="B2460" s="13">
        <f>VLOOKUP(A2460,VLookup_Data,4,FALSE)</f>
        <v>73</v>
      </c>
      <c r="C2460" s="13">
        <f>_xlfn.XLOOKUP(A2460,Product_Name,Recorder_Level)</f>
        <v>85</v>
      </c>
      <c r="D2460" s="13">
        <f>IF(B2460&lt;=C2460,C2460-B2460,0)</f>
        <v>12</v>
      </c>
      <c r="E2460" s="13">
        <f t="shared" si="152"/>
        <v>12</v>
      </c>
      <c r="F2460" s="13">
        <f t="shared" si="153"/>
        <v>12</v>
      </c>
      <c r="G2460" s="13">
        <f>IF(B2460&lt;=C2460,C2460-B2460,"No Order Needed")</f>
        <v>12</v>
      </c>
      <c r="H2460" s="13">
        <f t="shared" si="154"/>
        <v>22</v>
      </c>
      <c r="I2460" s="13" t="str">
        <f t="shared" si="155"/>
        <v>Reorder</v>
      </c>
    </row>
    <row r="2461" spans="1:9" x14ac:dyDescent="0.3">
      <c r="A2461" s="13" t="s">
        <v>4871</v>
      </c>
      <c r="B2461" s="13">
        <f>VLOOKUP(A2461,VLookup_Data,4,FALSE)</f>
        <v>17</v>
      </c>
      <c r="C2461" s="13">
        <f>_xlfn.XLOOKUP(A2461,Product_Name,Recorder_Level)</f>
        <v>49</v>
      </c>
      <c r="D2461" s="13">
        <f>IF(B2461&lt;=C2461,C2461-B2461,0)</f>
        <v>32</v>
      </c>
      <c r="E2461" s="13">
        <f t="shared" si="152"/>
        <v>32</v>
      </c>
      <c r="F2461" s="13">
        <f t="shared" si="153"/>
        <v>32</v>
      </c>
      <c r="G2461" s="13">
        <f>IF(B2461&lt;=C2461,C2461-B2461,"No Order Needed")</f>
        <v>32</v>
      </c>
      <c r="H2461" s="13">
        <f t="shared" si="154"/>
        <v>42</v>
      </c>
      <c r="I2461" s="13" t="str">
        <f t="shared" si="155"/>
        <v>Reorder</v>
      </c>
    </row>
    <row r="2462" spans="1:9" x14ac:dyDescent="0.3">
      <c r="A2462" s="13" t="s">
        <v>2188</v>
      </c>
      <c r="B2462" s="13">
        <f>VLOOKUP(A2462,VLookup_Data,4,FALSE)</f>
        <v>26</v>
      </c>
      <c r="C2462" s="13">
        <f>_xlfn.XLOOKUP(A2462,Product_Name,Recorder_Level)</f>
        <v>32</v>
      </c>
      <c r="D2462" s="13">
        <f>IF(B2462&lt;=C2462,C2462-B2462,0)</f>
        <v>6</v>
      </c>
      <c r="E2462" s="13">
        <f t="shared" si="152"/>
        <v>6</v>
      </c>
      <c r="F2462" s="13">
        <f t="shared" si="153"/>
        <v>6</v>
      </c>
      <c r="G2462" s="13">
        <f>IF(B2462&lt;=C2462,C2462-B2462,"No Order Needed")</f>
        <v>6</v>
      </c>
      <c r="H2462" s="13">
        <f t="shared" si="154"/>
        <v>16</v>
      </c>
      <c r="I2462" s="13" t="str">
        <f t="shared" si="155"/>
        <v>Reorder</v>
      </c>
    </row>
    <row r="2463" spans="1:9" x14ac:dyDescent="0.3">
      <c r="A2463" s="13" t="s">
        <v>815</v>
      </c>
      <c r="B2463" s="13">
        <f>VLOOKUP(A2463,VLookup_Data,4,FALSE)</f>
        <v>36</v>
      </c>
      <c r="C2463" s="13">
        <f>_xlfn.XLOOKUP(A2463,Product_Name,Recorder_Level)</f>
        <v>23</v>
      </c>
      <c r="D2463" s="13">
        <f>IF(B2463&lt;=C2463,C2463-B2463,0)</f>
        <v>0</v>
      </c>
      <c r="E2463" s="13">
        <f t="shared" si="152"/>
        <v>0</v>
      </c>
      <c r="F2463" s="13">
        <f t="shared" si="153"/>
        <v>0</v>
      </c>
      <c r="G2463" s="13" t="str">
        <f>IF(B2463&lt;=C2463,C2463-B2463,"No Order Needed")</f>
        <v>No Order Needed</v>
      </c>
      <c r="H2463" s="13">
        <f t="shared" si="154"/>
        <v>0</v>
      </c>
      <c r="I2463" s="13" t="str">
        <f t="shared" si="155"/>
        <v>Ok</v>
      </c>
    </row>
    <row r="2464" spans="1:9" x14ac:dyDescent="0.3">
      <c r="A2464" s="13" t="s">
        <v>2553</v>
      </c>
      <c r="B2464" s="13">
        <f>VLOOKUP(A2464,VLookup_Data,4,FALSE)</f>
        <v>0</v>
      </c>
      <c r="C2464" s="13">
        <f>_xlfn.XLOOKUP(A2464,Product_Name,Recorder_Level)</f>
        <v>71</v>
      </c>
      <c r="D2464" s="13">
        <f>IF(B2464&lt;=C2464,C2464-B2464,0)</f>
        <v>71</v>
      </c>
      <c r="E2464" s="13">
        <f t="shared" si="152"/>
        <v>71</v>
      </c>
      <c r="F2464" s="13">
        <f t="shared" si="153"/>
        <v>71</v>
      </c>
      <c r="G2464" s="13">
        <f>IF(B2464&lt;=C2464,C2464-B2464,"No Order Needed")</f>
        <v>71</v>
      </c>
      <c r="H2464" s="13">
        <f t="shared" si="154"/>
        <v>81</v>
      </c>
      <c r="I2464" s="13" t="str">
        <f t="shared" si="155"/>
        <v>Urgent</v>
      </c>
    </row>
    <row r="2465" spans="1:9" x14ac:dyDescent="0.3">
      <c r="A2465" s="13" t="s">
        <v>4876</v>
      </c>
      <c r="B2465" s="13">
        <f>VLOOKUP(A2465,VLookup_Data,4,FALSE)</f>
        <v>7</v>
      </c>
      <c r="C2465" s="13">
        <f>_xlfn.XLOOKUP(A2465,Product_Name,Recorder_Level)</f>
        <v>64</v>
      </c>
      <c r="D2465" s="13">
        <f>IF(B2465&lt;=C2465,C2465-B2465,0)</f>
        <v>57</v>
      </c>
      <c r="E2465" s="13">
        <f t="shared" si="152"/>
        <v>57</v>
      </c>
      <c r="F2465" s="13">
        <f t="shared" si="153"/>
        <v>57</v>
      </c>
      <c r="G2465" s="13">
        <f>IF(B2465&lt;=C2465,C2465-B2465,"No Order Needed")</f>
        <v>57</v>
      </c>
      <c r="H2465" s="13">
        <f t="shared" si="154"/>
        <v>67</v>
      </c>
      <c r="I2465" s="13" t="str">
        <f t="shared" si="155"/>
        <v>Reorder</v>
      </c>
    </row>
    <row r="2466" spans="1:9" x14ac:dyDescent="0.3">
      <c r="A2466" s="13" t="s">
        <v>4878</v>
      </c>
      <c r="B2466" s="13">
        <f>VLOOKUP(A2466,VLookup_Data,4,FALSE)</f>
        <v>106</v>
      </c>
      <c r="C2466" s="13">
        <f>_xlfn.XLOOKUP(A2466,Product_Name,Recorder_Level)</f>
        <v>46</v>
      </c>
      <c r="D2466" s="13">
        <f>IF(B2466&lt;=C2466,C2466-B2466,0)</f>
        <v>0</v>
      </c>
      <c r="E2466" s="13">
        <f t="shared" si="152"/>
        <v>0</v>
      </c>
      <c r="F2466" s="13">
        <f t="shared" si="153"/>
        <v>0</v>
      </c>
      <c r="G2466" s="13" t="str">
        <f>IF(B2466&lt;=C2466,C2466-B2466,"No Order Needed")</f>
        <v>No Order Needed</v>
      </c>
      <c r="H2466" s="13">
        <f t="shared" si="154"/>
        <v>0</v>
      </c>
      <c r="I2466" s="13" t="str">
        <f t="shared" si="155"/>
        <v>Ok</v>
      </c>
    </row>
    <row r="2467" spans="1:9" x14ac:dyDescent="0.3">
      <c r="A2467" s="13" t="s">
        <v>4314</v>
      </c>
      <c r="B2467" s="13">
        <f>VLOOKUP(A2467,VLookup_Data,4,FALSE)</f>
        <v>23</v>
      </c>
      <c r="C2467" s="13">
        <f>_xlfn.XLOOKUP(A2467,Product_Name,Recorder_Level)</f>
        <v>58</v>
      </c>
      <c r="D2467" s="13">
        <f>IF(B2467&lt;=C2467,C2467-B2467,0)</f>
        <v>35</v>
      </c>
      <c r="E2467" s="13">
        <f t="shared" si="152"/>
        <v>35</v>
      </c>
      <c r="F2467" s="13">
        <f t="shared" si="153"/>
        <v>35</v>
      </c>
      <c r="G2467" s="13">
        <f>IF(B2467&lt;=C2467,C2467-B2467,"No Order Needed")</f>
        <v>35</v>
      </c>
      <c r="H2467" s="13">
        <f t="shared" si="154"/>
        <v>45</v>
      </c>
      <c r="I2467" s="13" t="str">
        <f t="shared" si="155"/>
        <v>Reorder</v>
      </c>
    </row>
    <row r="2468" spans="1:9" x14ac:dyDescent="0.3">
      <c r="A2468" s="13" t="s">
        <v>4154</v>
      </c>
      <c r="B2468" s="13">
        <f>VLOOKUP(A2468,VLookup_Data,4,FALSE)</f>
        <v>130</v>
      </c>
      <c r="C2468" s="13">
        <f>_xlfn.XLOOKUP(A2468,Product_Name,Recorder_Level)</f>
        <v>99</v>
      </c>
      <c r="D2468" s="13">
        <f>IF(B2468&lt;=C2468,C2468-B2468,0)</f>
        <v>0</v>
      </c>
      <c r="E2468" s="13">
        <f t="shared" si="152"/>
        <v>0</v>
      </c>
      <c r="F2468" s="13">
        <f t="shared" si="153"/>
        <v>0</v>
      </c>
      <c r="G2468" s="13" t="str">
        <f>IF(B2468&lt;=C2468,C2468-B2468,"No Order Needed")</f>
        <v>No Order Needed</v>
      </c>
      <c r="H2468" s="13">
        <f t="shared" si="154"/>
        <v>0</v>
      </c>
      <c r="I2468" s="13" t="str">
        <f t="shared" si="155"/>
        <v>Ok</v>
      </c>
    </row>
    <row r="2469" spans="1:9" x14ac:dyDescent="0.3">
      <c r="A2469" s="13" t="s">
        <v>4884</v>
      </c>
      <c r="B2469" s="13">
        <f>VLOOKUP(A2469,VLookup_Data,4,FALSE)</f>
        <v>80</v>
      </c>
      <c r="C2469" s="13">
        <f>_xlfn.XLOOKUP(A2469,Product_Name,Recorder_Level)</f>
        <v>87</v>
      </c>
      <c r="D2469" s="13">
        <f>IF(B2469&lt;=C2469,C2469-B2469,0)</f>
        <v>7</v>
      </c>
      <c r="E2469" s="13">
        <f t="shared" si="152"/>
        <v>7</v>
      </c>
      <c r="F2469" s="13">
        <f t="shared" si="153"/>
        <v>7</v>
      </c>
      <c r="G2469" s="13">
        <f>IF(B2469&lt;=C2469,C2469-B2469,"No Order Needed")</f>
        <v>7</v>
      </c>
      <c r="H2469" s="13">
        <f t="shared" si="154"/>
        <v>17</v>
      </c>
      <c r="I2469" s="13" t="str">
        <f t="shared" si="155"/>
        <v>Reorder</v>
      </c>
    </row>
    <row r="2470" spans="1:9" x14ac:dyDescent="0.3">
      <c r="A2470" s="13" t="s">
        <v>2107</v>
      </c>
      <c r="B2470" s="13">
        <f>VLOOKUP(A2470,VLookup_Data,4,FALSE)</f>
        <v>146</v>
      </c>
      <c r="C2470" s="13">
        <f>_xlfn.XLOOKUP(A2470,Product_Name,Recorder_Level)</f>
        <v>64</v>
      </c>
      <c r="D2470" s="13">
        <f>IF(B2470&lt;=C2470,C2470-B2470,0)</f>
        <v>0</v>
      </c>
      <c r="E2470" s="13">
        <f t="shared" si="152"/>
        <v>0</v>
      </c>
      <c r="F2470" s="13">
        <f t="shared" si="153"/>
        <v>0</v>
      </c>
      <c r="G2470" s="13" t="str">
        <f>IF(B2470&lt;=C2470,C2470-B2470,"No Order Needed")</f>
        <v>No Order Needed</v>
      </c>
      <c r="H2470" s="13">
        <f t="shared" si="154"/>
        <v>0</v>
      </c>
      <c r="I2470" s="13" t="str">
        <f t="shared" si="155"/>
        <v>Ok</v>
      </c>
    </row>
    <row r="2471" spans="1:9" x14ac:dyDescent="0.3">
      <c r="A2471" s="13" t="s">
        <v>4887</v>
      </c>
      <c r="B2471" s="13">
        <f>VLOOKUP(A2471,VLookup_Data,4,FALSE)</f>
        <v>44</v>
      </c>
      <c r="C2471" s="13">
        <f>_xlfn.XLOOKUP(A2471,Product_Name,Recorder_Level)</f>
        <v>93</v>
      </c>
      <c r="D2471" s="13">
        <f>IF(B2471&lt;=C2471,C2471-B2471,0)</f>
        <v>49</v>
      </c>
      <c r="E2471" s="13">
        <f t="shared" si="152"/>
        <v>49</v>
      </c>
      <c r="F2471" s="13">
        <f t="shared" si="153"/>
        <v>49</v>
      </c>
      <c r="G2471" s="13">
        <f>IF(B2471&lt;=C2471,C2471-B2471,"No Order Needed")</f>
        <v>49</v>
      </c>
      <c r="H2471" s="13">
        <f t="shared" si="154"/>
        <v>59</v>
      </c>
      <c r="I2471" s="13" t="str">
        <f t="shared" si="155"/>
        <v>Reorder</v>
      </c>
    </row>
    <row r="2472" spans="1:9" x14ac:dyDescent="0.3">
      <c r="A2472" s="13" t="s">
        <v>4889</v>
      </c>
      <c r="B2472" s="13">
        <f>VLOOKUP(A2472,VLookup_Data,4,FALSE)</f>
        <v>165</v>
      </c>
      <c r="C2472" s="13">
        <f>_xlfn.XLOOKUP(A2472,Product_Name,Recorder_Level)</f>
        <v>96</v>
      </c>
      <c r="D2472" s="13">
        <f>IF(B2472&lt;=C2472,C2472-B2472,0)</f>
        <v>0</v>
      </c>
      <c r="E2472" s="13">
        <f t="shared" si="152"/>
        <v>0</v>
      </c>
      <c r="F2472" s="13">
        <f t="shared" si="153"/>
        <v>0</v>
      </c>
      <c r="G2472" s="13" t="str">
        <f>IF(B2472&lt;=C2472,C2472-B2472,"No Order Needed")</f>
        <v>No Order Needed</v>
      </c>
      <c r="H2472" s="13">
        <f t="shared" si="154"/>
        <v>0</v>
      </c>
      <c r="I2472" s="13" t="str">
        <f t="shared" si="155"/>
        <v>Ok</v>
      </c>
    </row>
    <row r="2473" spans="1:9" x14ac:dyDescent="0.3">
      <c r="A2473" s="13" t="s">
        <v>4891</v>
      </c>
      <c r="B2473" s="13">
        <f>VLOOKUP(A2473,VLookup_Data,4,FALSE)</f>
        <v>177</v>
      </c>
      <c r="C2473" s="13">
        <f>_xlfn.XLOOKUP(A2473,Product_Name,Recorder_Level)</f>
        <v>54</v>
      </c>
      <c r="D2473" s="13">
        <f>IF(B2473&lt;=C2473,C2473-B2473,0)</f>
        <v>0</v>
      </c>
      <c r="E2473" s="13">
        <f t="shared" si="152"/>
        <v>0</v>
      </c>
      <c r="F2473" s="13">
        <f t="shared" si="153"/>
        <v>0</v>
      </c>
      <c r="G2473" s="13" t="str">
        <f>IF(B2473&lt;=C2473,C2473-B2473,"No Order Needed")</f>
        <v>No Order Needed</v>
      </c>
      <c r="H2473" s="13">
        <f t="shared" si="154"/>
        <v>0</v>
      </c>
      <c r="I2473" s="13" t="str">
        <f t="shared" si="155"/>
        <v>Ok</v>
      </c>
    </row>
    <row r="2474" spans="1:9" x14ac:dyDescent="0.3">
      <c r="A2474" s="13" t="s">
        <v>4376</v>
      </c>
      <c r="B2474" s="13">
        <f>VLOOKUP(A2474,VLookup_Data,4,FALSE)</f>
        <v>61</v>
      </c>
      <c r="C2474" s="13">
        <f>_xlfn.XLOOKUP(A2474,Product_Name,Recorder_Level)</f>
        <v>46</v>
      </c>
      <c r="D2474" s="13">
        <f>IF(B2474&lt;=C2474,C2474-B2474,0)</f>
        <v>0</v>
      </c>
      <c r="E2474" s="13">
        <f t="shared" si="152"/>
        <v>0</v>
      </c>
      <c r="F2474" s="13">
        <f t="shared" si="153"/>
        <v>0</v>
      </c>
      <c r="G2474" s="13" t="str">
        <f>IF(B2474&lt;=C2474,C2474-B2474,"No Order Needed")</f>
        <v>No Order Needed</v>
      </c>
      <c r="H2474" s="13">
        <f t="shared" si="154"/>
        <v>0</v>
      </c>
      <c r="I2474" s="13" t="str">
        <f t="shared" si="155"/>
        <v>Ok</v>
      </c>
    </row>
    <row r="2475" spans="1:9" x14ac:dyDescent="0.3">
      <c r="A2475" s="13" t="s">
        <v>3472</v>
      </c>
      <c r="B2475" s="13">
        <f>VLOOKUP(A2475,VLookup_Data,4,FALSE)</f>
        <v>0</v>
      </c>
      <c r="C2475" s="13">
        <f>_xlfn.XLOOKUP(A2475,Product_Name,Recorder_Level)</f>
        <v>62</v>
      </c>
      <c r="D2475" s="13">
        <f>IF(B2475&lt;=C2475,C2475-B2475,0)</f>
        <v>62</v>
      </c>
      <c r="E2475" s="13">
        <f t="shared" si="152"/>
        <v>62</v>
      </c>
      <c r="F2475" s="13">
        <f t="shared" si="153"/>
        <v>62</v>
      </c>
      <c r="G2475" s="13">
        <f>IF(B2475&lt;=C2475,C2475-B2475,"No Order Needed")</f>
        <v>62</v>
      </c>
      <c r="H2475" s="13">
        <f t="shared" si="154"/>
        <v>72</v>
      </c>
      <c r="I2475" s="13" t="str">
        <f t="shared" si="155"/>
        <v>Urgent</v>
      </c>
    </row>
    <row r="2476" spans="1:9" x14ac:dyDescent="0.3">
      <c r="A2476" s="13" t="s">
        <v>6425</v>
      </c>
      <c r="B2476" s="13">
        <f>VLOOKUP(A2476,VLookup_Data,4,FALSE)</f>
        <v>129</v>
      </c>
      <c r="C2476" s="13">
        <f>_xlfn.XLOOKUP(A2476,Product_Name,Recorder_Level)</f>
        <v>50</v>
      </c>
      <c r="D2476" s="13">
        <f>IF(B2476&lt;=C2476,C2476-B2476,0)</f>
        <v>0</v>
      </c>
      <c r="E2476" s="13">
        <f t="shared" si="152"/>
        <v>0</v>
      </c>
      <c r="F2476" s="13">
        <f t="shared" si="153"/>
        <v>0</v>
      </c>
      <c r="G2476" s="13" t="str">
        <f>IF(B2476&lt;=C2476,C2476-B2476,"No Order Needed")</f>
        <v>No Order Needed</v>
      </c>
      <c r="H2476" s="13">
        <f t="shared" si="154"/>
        <v>0</v>
      </c>
      <c r="I2476" s="13" t="str">
        <f t="shared" si="155"/>
        <v>Ok</v>
      </c>
    </row>
    <row r="2477" spans="1:9" x14ac:dyDescent="0.3">
      <c r="A2477" s="13" t="s">
        <v>4896</v>
      </c>
      <c r="B2477" s="13">
        <f>VLOOKUP(A2477,VLookup_Data,4,FALSE)</f>
        <v>174</v>
      </c>
      <c r="C2477" s="13">
        <f>_xlfn.XLOOKUP(A2477,Product_Name,Recorder_Level)</f>
        <v>72</v>
      </c>
      <c r="D2477" s="13">
        <f>IF(B2477&lt;=C2477,C2477-B2477,0)</f>
        <v>0</v>
      </c>
      <c r="E2477" s="13">
        <f t="shared" si="152"/>
        <v>0</v>
      </c>
      <c r="F2477" s="13">
        <f t="shared" si="153"/>
        <v>0</v>
      </c>
      <c r="G2477" s="13" t="str">
        <f>IF(B2477&lt;=C2477,C2477-B2477,"No Order Needed")</f>
        <v>No Order Needed</v>
      </c>
      <c r="H2477" s="13">
        <f t="shared" si="154"/>
        <v>0</v>
      </c>
      <c r="I2477" s="13" t="str">
        <f t="shared" si="155"/>
        <v>Ok</v>
      </c>
    </row>
    <row r="2478" spans="1:9" x14ac:dyDescent="0.3">
      <c r="A2478" s="13" t="s">
        <v>1412</v>
      </c>
      <c r="B2478" s="13">
        <f>VLOOKUP(A2478,VLookup_Data,4,FALSE)</f>
        <v>63</v>
      </c>
      <c r="C2478" s="13">
        <f>_xlfn.XLOOKUP(A2478,Product_Name,Recorder_Level)</f>
        <v>88</v>
      </c>
      <c r="D2478" s="13">
        <f>IF(B2478&lt;=C2478,C2478-B2478,0)</f>
        <v>25</v>
      </c>
      <c r="E2478" s="13">
        <f t="shared" si="152"/>
        <v>25</v>
      </c>
      <c r="F2478" s="13">
        <f t="shared" si="153"/>
        <v>25</v>
      </c>
      <c r="G2478" s="13">
        <f>IF(B2478&lt;=C2478,C2478-B2478,"No Order Needed")</f>
        <v>25</v>
      </c>
      <c r="H2478" s="13">
        <f t="shared" si="154"/>
        <v>35</v>
      </c>
      <c r="I2478" s="13" t="str">
        <f t="shared" si="155"/>
        <v>Reorder</v>
      </c>
    </row>
    <row r="2479" spans="1:9" x14ac:dyDescent="0.3">
      <c r="A2479" s="13" t="s">
        <v>4899</v>
      </c>
      <c r="B2479" s="13">
        <f>VLOOKUP(A2479,VLookup_Data,4,FALSE)</f>
        <v>59</v>
      </c>
      <c r="C2479" s="13">
        <f>_xlfn.XLOOKUP(A2479,Product_Name,Recorder_Level)</f>
        <v>89</v>
      </c>
      <c r="D2479" s="13">
        <f>IF(B2479&lt;=C2479,C2479-B2479,0)</f>
        <v>30</v>
      </c>
      <c r="E2479" s="13">
        <f t="shared" si="152"/>
        <v>30</v>
      </c>
      <c r="F2479" s="13">
        <f t="shared" si="153"/>
        <v>30</v>
      </c>
      <c r="G2479" s="13">
        <f>IF(B2479&lt;=C2479,C2479-B2479,"No Order Needed")</f>
        <v>30</v>
      </c>
      <c r="H2479" s="13">
        <f t="shared" si="154"/>
        <v>40</v>
      </c>
      <c r="I2479" s="13" t="str">
        <f t="shared" si="155"/>
        <v>Reorder</v>
      </c>
    </row>
    <row r="2480" spans="1:9" x14ac:dyDescent="0.3">
      <c r="A2480" s="13" t="s">
        <v>4901</v>
      </c>
      <c r="B2480" s="13">
        <f>VLOOKUP(A2480,VLookup_Data,4,FALSE)</f>
        <v>25</v>
      </c>
      <c r="C2480" s="13">
        <f>_xlfn.XLOOKUP(A2480,Product_Name,Recorder_Level)</f>
        <v>40</v>
      </c>
      <c r="D2480" s="13">
        <f>IF(B2480&lt;=C2480,C2480-B2480,0)</f>
        <v>15</v>
      </c>
      <c r="E2480" s="13">
        <f t="shared" si="152"/>
        <v>15</v>
      </c>
      <c r="F2480" s="13">
        <f t="shared" si="153"/>
        <v>15</v>
      </c>
      <c r="G2480" s="13">
        <f>IF(B2480&lt;=C2480,C2480-B2480,"No Order Needed")</f>
        <v>15</v>
      </c>
      <c r="H2480" s="13">
        <f t="shared" si="154"/>
        <v>25</v>
      </c>
      <c r="I2480" s="13" t="str">
        <f t="shared" si="155"/>
        <v>Reorder</v>
      </c>
    </row>
    <row r="2481" spans="1:9" x14ac:dyDescent="0.3">
      <c r="A2481" s="13" t="s">
        <v>3933</v>
      </c>
      <c r="B2481" s="13">
        <f>VLOOKUP(A2481,VLookup_Data,4,FALSE)</f>
        <v>139</v>
      </c>
      <c r="C2481" s="13">
        <f>_xlfn.XLOOKUP(A2481,Product_Name,Recorder_Level)</f>
        <v>74</v>
      </c>
      <c r="D2481" s="13">
        <f>IF(B2481&lt;=C2481,C2481-B2481,0)</f>
        <v>0</v>
      </c>
      <c r="E2481" s="13">
        <f t="shared" si="152"/>
        <v>0</v>
      </c>
      <c r="F2481" s="13">
        <f t="shared" si="153"/>
        <v>0</v>
      </c>
      <c r="G2481" s="13" t="str">
        <f>IF(B2481&lt;=C2481,C2481-B2481,"No Order Needed")</f>
        <v>No Order Needed</v>
      </c>
      <c r="H2481" s="13">
        <f t="shared" si="154"/>
        <v>0</v>
      </c>
      <c r="I2481" s="13" t="str">
        <f t="shared" si="155"/>
        <v>Ok</v>
      </c>
    </row>
    <row r="2482" spans="1:9" x14ac:dyDescent="0.3">
      <c r="A2482" s="13" t="s">
        <v>2444</v>
      </c>
      <c r="B2482" s="13">
        <f>VLOOKUP(A2482,VLookup_Data,4,FALSE)</f>
        <v>0</v>
      </c>
      <c r="C2482" s="13">
        <f>_xlfn.XLOOKUP(A2482,Product_Name,Recorder_Level)</f>
        <v>42</v>
      </c>
      <c r="D2482" s="13">
        <f>IF(B2482&lt;=C2482,C2482-B2482,0)</f>
        <v>42</v>
      </c>
      <c r="E2482" s="13">
        <f t="shared" si="152"/>
        <v>42</v>
      </c>
      <c r="F2482" s="13">
        <f t="shared" si="153"/>
        <v>42</v>
      </c>
      <c r="G2482" s="13">
        <f>IF(B2482&lt;=C2482,C2482-B2482,"No Order Needed")</f>
        <v>42</v>
      </c>
      <c r="H2482" s="13">
        <f t="shared" si="154"/>
        <v>52</v>
      </c>
      <c r="I2482" s="13" t="str">
        <f t="shared" si="155"/>
        <v>Urgent</v>
      </c>
    </row>
    <row r="2483" spans="1:9" x14ac:dyDescent="0.3">
      <c r="A2483" s="13" t="s">
        <v>4907</v>
      </c>
      <c r="B2483" s="13">
        <f>VLOOKUP(A2483,VLookup_Data,4,FALSE)</f>
        <v>0</v>
      </c>
      <c r="C2483" s="13">
        <f>_xlfn.XLOOKUP(A2483,Product_Name,Recorder_Level)</f>
        <v>22</v>
      </c>
      <c r="D2483" s="13">
        <f>IF(B2483&lt;=C2483,C2483-B2483,0)</f>
        <v>22</v>
      </c>
      <c r="E2483" s="13">
        <f t="shared" si="152"/>
        <v>22</v>
      </c>
      <c r="F2483" s="13">
        <f t="shared" si="153"/>
        <v>22</v>
      </c>
      <c r="G2483" s="13">
        <f>IF(B2483&lt;=C2483,C2483-B2483,"No Order Needed")</f>
        <v>22</v>
      </c>
      <c r="H2483" s="13">
        <f t="shared" si="154"/>
        <v>32</v>
      </c>
      <c r="I2483" s="13" t="str">
        <f t="shared" si="155"/>
        <v>Urgent</v>
      </c>
    </row>
    <row r="2484" spans="1:9" x14ac:dyDescent="0.3">
      <c r="A2484" s="13" t="s">
        <v>2052</v>
      </c>
      <c r="B2484" s="13">
        <f>VLOOKUP(A2484,VLookup_Data,4,FALSE)</f>
        <v>75</v>
      </c>
      <c r="C2484" s="13">
        <f>_xlfn.XLOOKUP(A2484,Product_Name,Recorder_Level)</f>
        <v>63</v>
      </c>
      <c r="D2484" s="13">
        <f>IF(B2484&lt;=C2484,C2484-B2484,0)</f>
        <v>0</v>
      </c>
      <c r="E2484" s="13">
        <f t="shared" si="152"/>
        <v>0</v>
      </c>
      <c r="F2484" s="13">
        <f t="shared" si="153"/>
        <v>0</v>
      </c>
      <c r="G2484" s="13" t="str">
        <f>IF(B2484&lt;=C2484,C2484-B2484,"No Order Needed")</f>
        <v>No Order Needed</v>
      </c>
      <c r="H2484" s="13">
        <f t="shared" si="154"/>
        <v>0</v>
      </c>
      <c r="I2484" s="13" t="str">
        <f t="shared" si="155"/>
        <v>Ok</v>
      </c>
    </row>
    <row r="2485" spans="1:9" x14ac:dyDescent="0.3">
      <c r="A2485" s="13" t="s">
        <v>4911</v>
      </c>
      <c r="B2485" s="13">
        <f>VLOOKUP(A2485,VLookup_Data,4,FALSE)</f>
        <v>77</v>
      </c>
      <c r="C2485" s="13">
        <f>_xlfn.XLOOKUP(A2485,Product_Name,Recorder_Level)</f>
        <v>0</v>
      </c>
      <c r="D2485" s="13">
        <f>IF(B2485&lt;=C2485,C2485-B2485,0)</f>
        <v>0</v>
      </c>
      <c r="E2485" s="13">
        <f t="shared" si="152"/>
        <v>0</v>
      </c>
      <c r="F2485" s="13">
        <f t="shared" si="153"/>
        <v>0</v>
      </c>
      <c r="G2485" s="13" t="str">
        <f>IF(B2485&lt;=C2485,C2485-B2485,"No Order Needed")</f>
        <v>No Order Needed</v>
      </c>
      <c r="H2485" s="13">
        <f t="shared" si="154"/>
        <v>0</v>
      </c>
      <c r="I2485" s="13" t="str">
        <f t="shared" si="155"/>
        <v>Ok</v>
      </c>
    </row>
    <row r="2486" spans="1:9" x14ac:dyDescent="0.3">
      <c r="A2486" s="13" t="s">
        <v>3777</v>
      </c>
      <c r="B2486" s="13">
        <f>VLOOKUP(A2486,VLookup_Data,4,FALSE)</f>
        <v>30</v>
      </c>
      <c r="C2486" s="13">
        <f>_xlfn.XLOOKUP(A2486,Product_Name,Recorder_Level)</f>
        <v>26</v>
      </c>
      <c r="D2486" s="13">
        <f>IF(B2486&lt;=C2486,C2486-B2486,0)</f>
        <v>0</v>
      </c>
      <c r="E2486" s="13">
        <f t="shared" si="152"/>
        <v>0</v>
      </c>
      <c r="F2486" s="13">
        <f t="shared" si="153"/>
        <v>0</v>
      </c>
      <c r="G2486" s="13" t="str">
        <f>IF(B2486&lt;=C2486,C2486-B2486,"No Order Needed")</f>
        <v>No Order Needed</v>
      </c>
      <c r="H2486" s="13">
        <f t="shared" si="154"/>
        <v>6</v>
      </c>
      <c r="I2486" s="13" t="str">
        <f t="shared" si="155"/>
        <v>Ok</v>
      </c>
    </row>
    <row r="2487" spans="1:9" x14ac:dyDescent="0.3">
      <c r="A2487" s="13" t="s">
        <v>4915</v>
      </c>
      <c r="B2487" s="13">
        <f>VLOOKUP(A2487,VLookup_Data,4,FALSE)</f>
        <v>138</v>
      </c>
      <c r="C2487" s="13">
        <f>_xlfn.XLOOKUP(A2487,Product_Name,Recorder_Level)</f>
        <v>46</v>
      </c>
      <c r="D2487" s="13">
        <f>IF(B2487&lt;=C2487,C2487-B2487,0)</f>
        <v>0</v>
      </c>
      <c r="E2487" s="13">
        <f t="shared" si="152"/>
        <v>0</v>
      </c>
      <c r="F2487" s="13">
        <f t="shared" si="153"/>
        <v>0</v>
      </c>
      <c r="G2487" s="13" t="str">
        <f>IF(B2487&lt;=C2487,C2487-B2487,"No Order Needed")</f>
        <v>No Order Needed</v>
      </c>
      <c r="H2487" s="13">
        <f t="shared" si="154"/>
        <v>0</v>
      </c>
      <c r="I2487" s="13" t="str">
        <f t="shared" si="155"/>
        <v>Ok</v>
      </c>
    </row>
    <row r="2488" spans="1:9" x14ac:dyDescent="0.3">
      <c r="A2488" s="13" t="s">
        <v>1620</v>
      </c>
      <c r="B2488" s="13">
        <f>VLOOKUP(A2488,VLookup_Data,4,FALSE)</f>
        <v>45</v>
      </c>
      <c r="C2488" s="13">
        <f>_xlfn.XLOOKUP(A2488,Product_Name,Recorder_Level)</f>
        <v>95</v>
      </c>
      <c r="D2488" s="13">
        <f>IF(B2488&lt;=C2488,C2488-B2488,0)</f>
        <v>50</v>
      </c>
      <c r="E2488" s="13">
        <f t="shared" si="152"/>
        <v>50</v>
      </c>
      <c r="F2488" s="13">
        <f t="shared" si="153"/>
        <v>50</v>
      </c>
      <c r="G2488" s="13">
        <f>IF(B2488&lt;=C2488,C2488-B2488,"No Order Needed")</f>
        <v>50</v>
      </c>
      <c r="H2488" s="13">
        <f t="shared" si="154"/>
        <v>60</v>
      </c>
      <c r="I2488" s="13" t="str">
        <f t="shared" si="155"/>
        <v>Reorder</v>
      </c>
    </row>
    <row r="2489" spans="1:9" x14ac:dyDescent="0.3">
      <c r="A2489" s="13" t="s">
        <v>2932</v>
      </c>
      <c r="B2489" s="13">
        <f>VLOOKUP(A2489,VLookup_Data,4,FALSE)</f>
        <v>22</v>
      </c>
      <c r="C2489" s="13">
        <f>_xlfn.XLOOKUP(A2489,Product_Name,Recorder_Level)</f>
        <v>46</v>
      </c>
      <c r="D2489" s="13">
        <f>IF(B2489&lt;=C2489,C2489-B2489,0)</f>
        <v>24</v>
      </c>
      <c r="E2489" s="13">
        <f t="shared" si="152"/>
        <v>24</v>
      </c>
      <c r="F2489" s="13">
        <f t="shared" si="153"/>
        <v>24</v>
      </c>
      <c r="G2489" s="13">
        <f>IF(B2489&lt;=C2489,C2489-B2489,"No Order Needed")</f>
        <v>24</v>
      </c>
      <c r="H2489" s="13">
        <f t="shared" si="154"/>
        <v>34</v>
      </c>
      <c r="I2489" s="13" t="str">
        <f t="shared" si="155"/>
        <v>Reorder</v>
      </c>
    </row>
    <row r="2490" spans="1:9" x14ac:dyDescent="0.3">
      <c r="A2490" s="13" t="s">
        <v>4919</v>
      </c>
      <c r="B2490" s="13">
        <f>VLOOKUP(A2490,VLookup_Data,4,FALSE)</f>
        <v>136</v>
      </c>
      <c r="C2490" s="13">
        <f>_xlfn.XLOOKUP(A2490,Product_Name,Recorder_Level)</f>
        <v>36</v>
      </c>
      <c r="D2490" s="13">
        <f>IF(B2490&lt;=C2490,C2490-B2490,0)</f>
        <v>0</v>
      </c>
      <c r="E2490" s="13">
        <f t="shared" si="152"/>
        <v>0</v>
      </c>
      <c r="F2490" s="13">
        <f t="shared" si="153"/>
        <v>0</v>
      </c>
      <c r="G2490" s="13" t="str">
        <f>IF(B2490&lt;=C2490,C2490-B2490,"No Order Needed")</f>
        <v>No Order Needed</v>
      </c>
      <c r="H2490" s="13">
        <f t="shared" si="154"/>
        <v>0</v>
      </c>
      <c r="I2490" s="13" t="str">
        <f t="shared" si="155"/>
        <v>Ok</v>
      </c>
    </row>
    <row r="2491" spans="1:9" x14ac:dyDescent="0.3">
      <c r="A2491" s="13" t="s">
        <v>1140</v>
      </c>
      <c r="B2491" s="13">
        <f>VLOOKUP(A2491,VLookup_Data,4,FALSE)</f>
        <v>120</v>
      </c>
      <c r="C2491" s="13">
        <f>_xlfn.XLOOKUP(A2491,Product_Name,Recorder_Level)</f>
        <v>53</v>
      </c>
      <c r="D2491" s="13">
        <f>IF(B2491&lt;=C2491,C2491-B2491,0)</f>
        <v>0</v>
      </c>
      <c r="E2491" s="13">
        <f t="shared" si="152"/>
        <v>0</v>
      </c>
      <c r="F2491" s="13">
        <f t="shared" si="153"/>
        <v>0</v>
      </c>
      <c r="G2491" s="13" t="str">
        <f>IF(B2491&lt;=C2491,C2491-B2491,"No Order Needed")</f>
        <v>No Order Needed</v>
      </c>
      <c r="H2491" s="13">
        <f t="shared" si="154"/>
        <v>0</v>
      </c>
      <c r="I2491" s="13" t="str">
        <f t="shared" si="155"/>
        <v>Ok</v>
      </c>
    </row>
    <row r="2492" spans="1:9" x14ac:dyDescent="0.3">
      <c r="A2492" s="13" t="s">
        <v>4922</v>
      </c>
      <c r="B2492" s="13">
        <f>VLOOKUP(A2492,VLookup_Data,4,FALSE)</f>
        <v>84</v>
      </c>
      <c r="C2492" s="13">
        <f>_xlfn.XLOOKUP(A2492,Product_Name,Recorder_Level)</f>
        <v>70</v>
      </c>
      <c r="D2492" s="13">
        <f>IF(B2492&lt;=C2492,C2492-B2492,0)</f>
        <v>0</v>
      </c>
      <c r="E2492" s="13">
        <f t="shared" si="152"/>
        <v>0</v>
      </c>
      <c r="F2492" s="13">
        <f t="shared" si="153"/>
        <v>0</v>
      </c>
      <c r="G2492" s="13" t="str">
        <f>IF(B2492&lt;=C2492,C2492-B2492,"No Order Needed")</f>
        <v>No Order Needed</v>
      </c>
      <c r="H2492" s="13">
        <f t="shared" si="154"/>
        <v>0</v>
      </c>
      <c r="I2492" s="13" t="str">
        <f t="shared" si="155"/>
        <v>Ok</v>
      </c>
    </row>
    <row r="2493" spans="1:9" x14ac:dyDescent="0.3">
      <c r="A2493" s="13" t="s">
        <v>4925</v>
      </c>
      <c r="B2493" s="13">
        <f>VLOOKUP(A2493,VLookup_Data,4,FALSE)</f>
        <v>49</v>
      </c>
      <c r="C2493" s="13">
        <f>_xlfn.XLOOKUP(A2493,Product_Name,Recorder_Level)</f>
        <v>24</v>
      </c>
      <c r="D2493" s="13">
        <f>IF(B2493&lt;=C2493,C2493-B2493,0)</f>
        <v>0</v>
      </c>
      <c r="E2493" s="13">
        <f t="shared" si="152"/>
        <v>0</v>
      </c>
      <c r="F2493" s="13">
        <f t="shared" si="153"/>
        <v>0</v>
      </c>
      <c r="G2493" s="13" t="str">
        <f>IF(B2493&lt;=C2493,C2493-B2493,"No Order Needed")</f>
        <v>No Order Needed</v>
      </c>
      <c r="H2493" s="13">
        <f t="shared" si="154"/>
        <v>0</v>
      </c>
      <c r="I2493" s="13" t="str">
        <f t="shared" si="155"/>
        <v>Ok</v>
      </c>
    </row>
    <row r="2494" spans="1:9" x14ac:dyDescent="0.3">
      <c r="A2494" s="13" t="s">
        <v>4928</v>
      </c>
      <c r="B2494" s="13">
        <f>VLOOKUP(A2494,VLookup_Data,4,FALSE)</f>
        <v>59</v>
      </c>
      <c r="C2494" s="13">
        <f>_xlfn.XLOOKUP(A2494,Product_Name,Recorder_Level)</f>
        <v>31</v>
      </c>
      <c r="D2494" s="13">
        <f>IF(B2494&lt;=C2494,C2494-B2494,0)</f>
        <v>0</v>
      </c>
      <c r="E2494" s="13">
        <f t="shared" si="152"/>
        <v>0</v>
      </c>
      <c r="F2494" s="13">
        <f t="shared" si="153"/>
        <v>0</v>
      </c>
      <c r="G2494" s="13" t="str">
        <f>IF(B2494&lt;=C2494,C2494-B2494,"No Order Needed")</f>
        <v>No Order Needed</v>
      </c>
      <c r="H2494" s="13">
        <f t="shared" si="154"/>
        <v>0</v>
      </c>
      <c r="I2494" s="13" t="str">
        <f t="shared" si="155"/>
        <v>Ok</v>
      </c>
    </row>
    <row r="2495" spans="1:9" x14ac:dyDescent="0.3">
      <c r="A2495" s="13" t="s">
        <v>4930</v>
      </c>
      <c r="B2495" s="13">
        <f>VLOOKUP(A2495,VLookup_Data,4,FALSE)</f>
        <v>191</v>
      </c>
      <c r="C2495" s="13">
        <f>_xlfn.XLOOKUP(A2495,Product_Name,Recorder_Level)</f>
        <v>0</v>
      </c>
      <c r="D2495" s="13">
        <f>IF(B2495&lt;=C2495,C2495-B2495,0)</f>
        <v>0</v>
      </c>
      <c r="E2495" s="13">
        <f t="shared" si="152"/>
        <v>0</v>
      </c>
      <c r="F2495" s="13">
        <f t="shared" si="153"/>
        <v>0</v>
      </c>
      <c r="G2495" s="13" t="str">
        <f>IF(B2495&lt;=C2495,C2495-B2495,"No Order Needed")</f>
        <v>No Order Needed</v>
      </c>
      <c r="H2495" s="13">
        <f t="shared" si="154"/>
        <v>0</v>
      </c>
      <c r="I2495" s="13" t="str">
        <f t="shared" si="155"/>
        <v>Ok</v>
      </c>
    </row>
    <row r="2496" spans="1:9" x14ac:dyDescent="0.3">
      <c r="A2496" s="13" t="s">
        <v>4932</v>
      </c>
      <c r="B2496" s="13">
        <f>VLOOKUP(A2496,VLookup_Data,4,FALSE)</f>
        <v>170</v>
      </c>
      <c r="C2496" s="13">
        <f>_xlfn.XLOOKUP(A2496,Product_Name,Recorder_Level)</f>
        <v>92</v>
      </c>
      <c r="D2496" s="13">
        <f>IF(B2496&lt;=C2496,C2496-B2496,0)</f>
        <v>0</v>
      </c>
      <c r="E2496" s="13">
        <f t="shared" si="152"/>
        <v>0</v>
      </c>
      <c r="F2496" s="13">
        <f t="shared" si="153"/>
        <v>0</v>
      </c>
      <c r="G2496" s="13" t="str">
        <f>IF(B2496&lt;=C2496,C2496-B2496,"No Order Needed")</f>
        <v>No Order Needed</v>
      </c>
      <c r="H2496" s="13">
        <f t="shared" si="154"/>
        <v>0</v>
      </c>
      <c r="I2496" s="13" t="str">
        <f t="shared" si="155"/>
        <v>Ok</v>
      </c>
    </row>
    <row r="2497" spans="1:9" x14ac:dyDescent="0.3">
      <c r="A2497" s="13" t="s">
        <v>4934</v>
      </c>
      <c r="B2497" s="13">
        <f>VLOOKUP(A2497,VLookup_Data,4,FALSE)</f>
        <v>71</v>
      </c>
      <c r="C2497" s="13">
        <f>_xlfn.XLOOKUP(A2497,Product_Name,Recorder_Level)</f>
        <v>57</v>
      </c>
      <c r="D2497" s="13">
        <f>IF(B2497&lt;=C2497,C2497-B2497,0)</f>
        <v>0</v>
      </c>
      <c r="E2497" s="13">
        <f t="shared" si="152"/>
        <v>0</v>
      </c>
      <c r="F2497" s="13">
        <f t="shared" si="153"/>
        <v>0</v>
      </c>
      <c r="G2497" s="13" t="str">
        <f>IF(B2497&lt;=C2497,C2497-B2497,"No Order Needed")</f>
        <v>No Order Needed</v>
      </c>
      <c r="H2497" s="13">
        <f t="shared" si="154"/>
        <v>0</v>
      </c>
      <c r="I2497" s="13" t="str">
        <f t="shared" si="155"/>
        <v>Ok</v>
      </c>
    </row>
    <row r="2498" spans="1:9" x14ac:dyDescent="0.3">
      <c r="A2498" s="13" t="s">
        <v>4936</v>
      </c>
      <c r="B2498" s="13">
        <f>VLOOKUP(A2498,VLookup_Data,4,FALSE)</f>
        <v>0</v>
      </c>
      <c r="C2498" s="13">
        <f>_xlfn.XLOOKUP(A2498,Product_Name,Recorder_Level)</f>
        <v>96</v>
      </c>
      <c r="D2498" s="13">
        <f>IF(B2498&lt;=C2498,C2498-B2498,0)</f>
        <v>96</v>
      </c>
      <c r="E2498" s="13">
        <f t="shared" si="152"/>
        <v>96</v>
      </c>
      <c r="F2498" s="13">
        <f t="shared" si="153"/>
        <v>96</v>
      </c>
      <c r="G2498" s="13">
        <f>IF(B2498&lt;=C2498,C2498-B2498,"No Order Needed")</f>
        <v>96</v>
      </c>
      <c r="H2498" s="13">
        <f t="shared" si="154"/>
        <v>106</v>
      </c>
      <c r="I2498" s="13" t="str">
        <f t="shared" si="155"/>
        <v>Urgent</v>
      </c>
    </row>
    <row r="2499" spans="1:9" x14ac:dyDescent="0.3">
      <c r="A2499" s="13" t="s">
        <v>4938</v>
      </c>
      <c r="B2499" s="13">
        <f>VLOOKUP(A2499,VLookup_Data,4,FALSE)</f>
        <v>164</v>
      </c>
      <c r="C2499" s="13">
        <f>_xlfn.XLOOKUP(A2499,Product_Name,Recorder_Level)</f>
        <v>23</v>
      </c>
      <c r="D2499" s="13">
        <f>IF(B2499&lt;=C2499,C2499-B2499,0)</f>
        <v>0</v>
      </c>
      <c r="E2499" s="13">
        <f t="shared" ref="E2499:E2562" si="156">IF(C2499-B2499&gt;0,C2499-B2499,0)</f>
        <v>0</v>
      </c>
      <c r="F2499" s="13">
        <f t="shared" ref="F2499:F2562" si="157">MAX(C2499-B2499,0)</f>
        <v>0</v>
      </c>
      <c r="G2499" s="13" t="str">
        <f>IF(B2499&lt;=C2499,C2499-B2499,"No Order Needed")</f>
        <v>No Order Needed</v>
      </c>
      <c r="H2499" s="13">
        <f t="shared" ref="H2499:H2562" si="158">MAX((C2499-B2499)+10,0)</f>
        <v>0</v>
      </c>
      <c r="I2499" s="13" t="str">
        <f t="shared" ref="I2499:I2562" si="159">IF(B2499=0,"Urgent",IF(B2499&lt;=C2499,"Reorder","Ok"))</f>
        <v>Ok</v>
      </c>
    </row>
    <row r="2500" spans="1:9" x14ac:dyDescent="0.3">
      <c r="A2500" s="13" t="s">
        <v>4284</v>
      </c>
      <c r="B2500" s="13">
        <f>VLOOKUP(A2500,VLookup_Data,4,FALSE)</f>
        <v>80</v>
      </c>
      <c r="C2500" s="13">
        <f>_xlfn.XLOOKUP(A2500,Product_Name,Recorder_Level)</f>
        <v>75</v>
      </c>
      <c r="D2500" s="13">
        <f>IF(B2500&lt;=C2500,C2500-B2500,0)</f>
        <v>0</v>
      </c>
      <c r="E2500" s="13">
        <f t="shared" si="156"/>
        <v>0</v>
      </c>
      <c r="F2500" s="13">
        <f t="shared" si="157"/>
        <v>0</v>
      </c>
      <c r="G2500" s="13" t="str">
        <f>IF(B2500&lt;=C2500,C2500-B2500,"No Order Needed")</f>
        <v>No Order Needed</v>
      </c>
      <c r="H2500" s="13">
        <f t="shared" si="158"/>
        <v>5</v>
      </c>
      <c r="I2500" s="13" t="str">
        <f t="shared" si="159"/>
        <v>Ok</v>
      </c>
    </row>
    <row r="2501" spans="1:9" x14ac:dyDescent="0.3">
      <c r="A2501" s="13" t="s">
        <v>4942</v>
      </c>
      <c r="B2501" s="13">
        <f>VLOOKUP(A2501,VLookup_Data,4,FALSE)</f>
        <v>180</v>
      </c>
      <c r="C2501" s="13">
        <f>_xlfn.XLOOKUP(A2501,Product_Name,Recorder_Level)</f>
        <v>92</v>
      </c>
      <c r="D2501" s="13">
        <f>IF(B2501&lt;=C2501,C2501-B2501,0)</f>
        <v>0</v>
      </c>
      <c r="E2501" s="13">
        <f t="shared" si="156"/>
        <v>0</v>
      </c>
      <c r="F2501" s="13">
        <f t="shared" si="157"/>
        <v>0</v>
      </c>
      <c r="G2501" s="13" t="str">
        <f>IF(B2501&lt;=C2501,C2501-B2501,"No Order Needed")</f>
        <v>No Order Needed</v>
      </c>
      <c r="H2501" s="13">
        <f t="shared" si="158"/>
        <v>0</v>
      </c>
      <c r="I2501" s="13" t="str">
        <f t="shared" si="159"/>
        <v>Ok</v>
      </c>
    </row>
    <row r="2502" spans="1:9" x14ac:dyDescent="0.3">
      <c r="A2502" s="13" t="s">
        <v>4948</v>
      </c>
      <c r="B2502" s="13">
        <f>VLOOKUP(A2502,VLookup_Data,4,FALSE)</f>
        <v>119</v>
      </c>
      <c r="C2502" s="13">
        <f>_xlfn.XLOOKUP(A2502,Product_Name,Recorder_Level)</f>
        <v>38</v>
      </c>
      <c r="D2502" s="13">
        <f>IF(B2502&lt;=C2502,C2502-B2502,0)</f>
        <v>0</v>
      </c>
      <c r="E2502" s="13">
        <f t="shared" si="156"/>
        <v>0</v>
      </c>
      <c r="F2502" s="13">
        <f t="shared" si="157"/>
        <v>0</v>
      </c>
      <c r="G2502" s="13" t="str">
        <f>IF(B2502&lt;=C2502,C2502-B2502,"No Order Needed")</f>
        <v>No Order Needed</v>
      </c>
      <c r="H2502" s="13">
        <f t="shared" si="158"/>
        <v>0</v>
      </c>
      <c r="I2502" s="13" t="str">
        <f t="shared" si="159"/>
        <v>Ok</v>
      </c>
    </row>
    <row r="2503" spans="1:9" x14ac:dyDescent="0.3">
      <c r="A2503" s="13" t="s">
        <v>1863</v>
      </c>
      <c r="B2503" s="13">
        <f>VLOOKUP(A2503,VLookup_Data,4,FALSE)</f>
        <v>166</v>
      </c>
      <c r="C2503" s="13">
        <f>_xlfn.XLOOKUP(A2503,Product_Name,Recorder_Level)</f>
        <v>66</v>
      </c>
      <c r="D2503" s="13">
        <f>IF(B2503&lt;=C2503,C2503-B2503,0)</f>
        <v>0</v>
      </c>
      <c r="E2503" s="13">
        <f t="shared" si="156"/>
        <v>0</v>
      </c>
      <c r="F2503" s="13">
        <f t="shared" si="157"/>
        <v>0</v>
      </c>
      <c r="G2503" s="13" t="str">
        <f>IF(B2503&lt;=C2503,C2503-B2503,"No Order Needed")</f>
        <v>No Order Needed</v>
      </c>
      <c r="H2503" s="13">
        <f t="shared" si="158"/>
        <v>0</v>
      </c>
      <c r="I2503" s="13" t="str">
        <f t="shared" si="159"/>
        <v>Ok</v>
      </c>
    </row>
    <row r="2504" spans="1:9" x14ac:dyDescent="0.3">
      <c r="A2504" s="13" t="s">
        <v>4951</v>
      </c>
      <c r="B2504" s="13">
        <f>VLOOKUP(A2504,VLookup_Data,4,FALSE)</f>
        <v>147</v>
      </c>
      <c r="C2504" s="13">
        <f>_xlfn.XLOOKUP(A2504,Product_Name,Recorder_Level)</f>
        <v>69</v>
      </c>
      <c r="D2504" s="13">
        <f>IF(B2504&lt;=C2504,C2504-B2504,0)</f>
        <v>0</v>
      </c>
      <c r="E2504" s="13">
        <f t="shared" si="156"/>
        <v>0</v>
      </c>
      <c r="F2504" s="13">
        <f t="shared" si="157"/>
        <v>0</v>
      </c>
      <c r="G2504" s="13" t="str">
        <f>IF(B2504&lt;=C2504,C2504-B2504,"No Order Needed")</f>
        <v>No Order Needed</v>
      </c>
      <c r="H2504" s="13">
        <f t="shared" si="158"/>
        <v>0</v>
      </c>
      <c r="I2504" s="13" t="str">
        <f t="shared" si="159"/>
        <v>Ok</v>
      </c>
    </row>
    <row r="2505" spans="1:9" x14ac:dyDescent="0.3">
      <c r="A2505" s="13" t="s">
        <v>392</v>
      </c>
      <c r="B2505" s="13">
        <f>VLOOKUP(A2505,VLookup_Data,4,FALSE)</f>
        <v>179</v>
      </c>
      <c r="C2505" s="13">
        <f>_xlfn.XLOOKUP(A2505,Product_Name,Recorder_Level)</f>
        <v>98</v>
      </c>
      <c r="D2505" s="13">
        <f>IF(B2505&lt;=C2505,C2505-B2505,0)</f>
        <v>0</v>
      </c>
      <c r="E2505" s="13">
        <f t="shared" si="156"/>
        <v>0</v>
      </c>
      <c r="F2505" s="13">
        <f t="shared" si="157"/>
        <v>0</v>
      </c>
      <c r="G2505" s="13" t="str">
        <f>IF(B2505&lt;=C2505,C2505-B2505,"No Order Needed")</f>
        <v>No Order Needed</v>
      </c>
      <c r="H2505" s="13">
        <f t="shared" si="158"/>
        <v>0</v>
      </c>
      <c r="I2505" s="13" t="str">
        <f t="shared" si="159"/>
        <v>Ok</v>
      </c>
    </row>
    <row r="2506" spans="1:9" x14ac:dyDescent="0.3">
      <c r="A2506" s="13" t="s">
        <v>4956</v>
      </c>
      <c r="B2506" s="13">
        <f>VLOOKUP(A2506,VLookup_Data,4,FALSE)</f>
        <v>44</v>
      </c>
      <c r="C2506" s="13">
        <f>_xlfn.XLOOKUP(A2506,Product_Name,Recorder_Level)</f>
        <v>28</v>
      </c>
      <c r="D2506" s="13">
        <f>IF(B2506&lt;=C2506,C2506-B2506,0)</f>
        <v>0</v>
      </c>
      <c r="E2506" s="13">
        <f t="shared" si="156"/>
        <v>0</v>
      </c>
      <c r="F2506" s="13">
        <f t="shared" si="157"/>
        <v>0</v>
      </c>
      <c r="G2506" s="13" t="str">
        <f>IF(B2506&lt;=C2506,C2506-B2506,"No Order Needed")</f>
        <v>No Order Needed</v>
      </c>
      <c r="H2506" s="13">
        <f t="shared" si="158"/>
        <v>0</v>
      </c>
      <c r="I2506" s="13" t="str">
        <f t="shared" si="159"/>
        <v>Ok</v>
      </c>
    </row>
    <row r="2507" spans="1:9" x14ac:dyDescent="0.3">
      <c r="A2507" s="13" t="s">
        <v>4958</v>
      </c>
      <c r="B2507" s="13">
        <f>VLOOKUP(A2507,VLookup_Data,4,FALSE)</f>
        <v>0</v>
      </c>
      <c r="C2507" s="13">
        <f>_xlfn.XLOOKUP(A2507,Product_Name,Recorder_Level)</f>
        <v>0</v>
      </c>
      <c r="D2507" s="13">
        <f>IF(B2507&lt;=C2507,C2507-B2507,0)</f>
        <v>0</v>
      </c>
      <c r="E2507" s="13">
        <f t="shared" si="156"/>
        <v>0</v>
      </c>
      <c r="F2507" s="13">
        <f t="shared" si="157"/>
        <v>0</v>
      </c>
      <c r="G2507" s="13">
        <f>IF(B2507&lt;=C2507,C2507-B2507,"No Order Needed")</f>
        <v>0</v>
      </c>
      <c r="H2507" s="13">
        <f t="shared" si="158"/>
        <v>10</v>
      </c>
      <c r="I2507" s="13" t="str">
        <f t="shared" si="159"/>
        <v>Urgent</v>
      </c>
    </row>
    <row r="2508" spans="1:9" x14ac:dyDescent="0.3">
      <c r="A2508" s="13" t="s">
        <v>2142</v>
      </c>
      <c r="B2508" s="13">
        <f>VLOOKUP(A2508,VLookup_Data,4,FALSE)</f>
        <v>94</v>
      </c>
      <c r="C2508" s="13">
        <f>_xlfn.XLOOKUP(A2508,Product_Name,Recorder_Level)</f>
        <v>69</v>
      </c>
      <c r="D2508" s="13">
        <f>IF(B2508&lt;=C2508,C2508-B2508,0)</f>
        <v>0</v>
      </c>
      <c r="E2508" s="13">
        <f t="shared" si="156"/>
        <v>0</v>
      </c>
      <c r="F2508" s="13">
        <f t="shared" si="157"/>
        <v>0</v>
      </c>
      <c r="G2508" s="13" t="str">
        <f>IF(B2508&lt;=C2508,C2508-B2508,"No Order Needed")</f>
        <v>No Order Needed</v>
      </c>
      <c r="H2508" s="13">
        <f t="shared" si="158"/>
        <v>0</v>
      </c>
      <c r="I2508" s="13" t="str">
        <f t="shared" si="159"/>
        <v>Ok</v>
      </c>
    </row>
    <row r="2509" spans="1:9" x14ac:dyDescent="0.3">
      <c r="A2509" s="13" t="s">
        <v>4961</v>
      </c>
      <c r="B2509" s="13">
        <f>VLOOKUP(A2509,VLookup_Data,4,FALSE)</f>
        <v>195</v>
      </c>
      <c r="C2509" s="13">
        <f>_xlfn.XLOOKUP(A2509,Product_Name,Recorder_Level)</f>
        <v>44</v>
      </c>
      <c r="D2509" s="13">
        <f>IF(B2509&lt;=C2509,C2509-B2509,0)</f>
        <v>0</v>
      </c>
      <c r="E2509" s="13">
        <f t="shared" si="156"/>
        <v>0</v>
      </c>
      <c r="F2509" s="13">
        <f t="shared" si="157"/>
        <v>0</v>
      </c>
      <c r="G2509" s="13" t="str">
        <f>IF(B2509&lt;=C2509,C2509-B2509,"No Order Needed")</f>
        <v>No Order Needed</v>
      </c>
      <c r="H2509" s="13">
        <f t="shared" si="158"/>
        <v>0</v>
      </c>
      <c r="I2509" s="13" t="str">
        <f t="shared" si="159"/>
        <v>Ok</v>
      </c>
    </row>
    <row r="2510" spans="1:9" x14ac:dyDescent="0.3">
      <c r="A2510" s="13" t="s">
        <v>4966</v>
      </c>
      <c r="B2510" s="13">
        <f>VLOOKUP(A2510,VLookup_Data,4,FALSE)</f>
        <v>70</v>
      </c>
      <c r="C2510" s="13">
        <f>_xlfn.XLOOKUP(A2510,Product_Name,Recorder_Level)</f>
        <v>95</v>
      </c>
      <c r="D2510" s="13">
        <f>IF(B2510&lt;=C2510,C2510-B2510,0)</f>
        <v>25</v>
      </c>
      <c r="E2510" s="13">
        <f t="shared" si="156"/>
        <v>25</v>
      </c>
      <c r="F2510" s="13">
        <f t="shared" si="157"/>
        <v>25</v>
      </c>
      <c r="G2510" s="13">
        <f>IF(B2510&lt;=C2510,C2510-B2510,"No Order Needed")</f>
        <v>25</v>
      </c>
      <c r="H2510" s="13">
        <f t="shared" si="158"/>
        <v>35</v>
      </c>
      <c r="I2510" s="13" t="str">
        <f t="shared" si="159"/>
        <v>Reorder</v>
      </c>
    </row>
    <row r="2511" spans="1:9" x14ac:dyDescent="0.3">
      <c r="A2511" s="13" t="s">
        <v>4970</v>
      </c>
      <c r="B2511" s="13">
        <f>VLOOKUP(A2511,VLookup_Data,4,FALSE)</f>
        <v>115</v>
      </c>
      <c r="C2511" s="13">
        <f>_xlfn.XLOOKUP(A2511,Product_Name,Recorder_Level)</f>
        <v>70</v>
      </c>
      <c r="D2511" s="13">
        <f>IF(B2511&lt;=C2511,C2511-B2511,0)</f>
        <v>0</v>
      </c>
      <c r="E2511" s="13">
        <f t="shared" si="156"/>
        <v>0</v>
      </c>
      <c r="F2511" s="13">
        <f t="shared" si="157"/>
        <v>0</v>
      </c>
      <c r="G2511" s="13" t="str">
        <f>IF(B2511&lt;=C2511,C2511-B2511,"No Order Needed")</f>
        <v>No Order Needed</v>
      </c>
      <c r="H2511" s="13">
        <f t="shared" si="158"/>
        <v>0</v>
      </c>
      <c r="I2511" s="13" t="str">
        <f t="shared" si="159"/>
        <v>Ok</v>
      </c>
    </row>
    <row r="2512" spans="1:9" x14ac:dyDescent="0.3">
      <c r="A2512" s="13" t="s">
        <v>4972</v>
      </c>
      <c r="B2512" s="13">
        <f>VLOOKUP(A2512,VLookup_Data,4,FALSE)</f>
        <v>55</v>
      </c>
      <c r="C2512" s="13">
        <f>_xlfn.XLOOKUP(A2512,Product_Name,Recorder_Level)</f>
        <v>98</v>
      </c>
      <c r="D2512" s="13">
        <f>IF(B2512&lt;=C2512,C2512-B2512,0)</f>
        <v>43</v>
      </c>
      <c r="E2512" s="13">
        <f t="shared" si="156"/>
        <v>43</v>
      </c>
      <c r="F2512" s="13">
        <f t="shared" si="157"/>
        <v>43</v>
      </c>
      <c r="G2512" s="13">
        <f>IF(B2512&lt;=C2512,C2512-B2512,"No Order Needed")</f>
        <v>43</v>
      </c>
      <c r="H2512" s="13">
        <f t="shared" si="158"/>
        <v>53</v>
      </c>
      <c r="I2512" s="13" t="str">
        <f t="shared" si="159"/>
        <v>Reorder</v>
      </c>
    </row>
    <row r="2513" spans="1:9" x14ac:dyDescent="0.3">
      <c r="A2513" s="13" t="s">
        <v>4975</v>
      </c>
      <c r="B2513" s="13">
        <f>VLOOKUP(A2513,VLookup_Data,4,FALSE)</f>
        <v>12</v>
      </c>
      <c r="C2513" s="13">
        <f>_xlfn.XLOOKUP(A2513,Product_Name,Recorder_Level)</f>
        <v>84</v>
      </c>
      <c r="D2513" s="13">
        <f>IF(B2513&lt;=C2513,C2513-B2513,0)</f>
        <v>72</v>
      </c>
      <c r="E2513" s="13">
        <f t="shared" si="156"/>
        <v>72</v>
      </c>
      <c r="F2513" s="13">
        <f t="shared" si="157"/>
        <v>72</v>
      </c>
      <c r="G2513" s="13">
        <f>IF(B2513&lt;=C2513,C2513-B2513,"No Order Needed")</f>
        <v>72</v>
      </c>
      <c r="H2513" s="13">
        <f t="shared" si="158"/>
        <v>82</v>
      </c>
      <c r="I2513" s="13" t="str">
        <f t="shared" si="159"/>
        <v>Reorder</v>
      </c>
    </row>
    <row r="2514" spans="1:9" x14ac:dyDescent="0.3">
      <c r="A2514" s="13" t="s">
        <v>564</v>
      </c>
      <c r="B2514" s="13">
        <f>VLOOKUP(A2514,VLookup_Data,4,FALSE)</f>
        <v>1</v>
      </c>
      <c r="C2514" s="13">
        <f>_xlfn.XLOOKUP(A2514,Product_Name,Recorder_Level)</f>
        <v>20</v>
      </c>
      <c r="D2514" s="13">
        <f>IF(B2514&lt;=C2514,C2514-B2514,0)</f>
        <v>19</v>
      </c>
      <c r="E2514" s="13">
        <f t="shared" si="156"/>
        <v>19</v>
      </c>
      <c r="F2514" s="13">
        <f t="shared" si="157"/>
        <v>19</v>
      </c>
      <c r="G2514" s="13">
        <f>IF(B2514&lt;=C2514,C2514-B2514,"No Order Needed")</f>
        <v>19</v>
      </c>
      <c r="H2514" s="13">
        <f t="shared" si="158"/>
        <v>29</v>
      </c>
      <c r="I2514" s="13" t="str">
        <f t="shared" si="159"/>
        <v>Reorder</v>
      </c>
    </row>
    <row r="2515" spans="1:9" x14ac:dyDescent="0.3">
      <c r="A2515" s="13" t="s">
        <v>3179</v>
      </c>
      <c r="B2515" s="13">
        <f>VLOOKUP(A2515,VLookup_Data,4,FALSE)</f>
        <v>181</v>
      </c>
      <c r="C2515" s="13">
        <f>_xlfn.XLOOKUP(A2515,Product_Name,Recorder_Level)</f>
        <v>55</v>
      </c>
      <c r="D2515" s="13">
        <f>IF(B2515&lt;=C2515,C2515-B2515,0)</f>
        <v>0</v>
      </c>
      <c r="E2515" s="13">
        <f t="shared" si="156"/>
        <v>0</v>
      </c>
      <c r="F2515" s="13">
        <f t="shared" si="157"/>
        <v>0</v>
      </c>
      <c r="G2515" s="13" t="str">
        <f>IF(B2515&lt;=C2515,C2515-B2515,"No Order Needed")</f>
        <v>No Order Needed</v>
      </c>
      <c r="H2515" s="13">
        <f t="shared" si="158"/>
        <v>0</v>
      </c>
      <c r="I2515" s="13" t="str">
        <f t="shared" si="159"/>
        <v>Ok</v>
      </c>
    </row>
    <row r="2516" spans="1:9" x14ac:dyDescent="0.3">
      <c r="A2516" s="13" t="s">
        <v>4013</v>
      </c>
      <c r="B2516" s="13">
        <f>VLOOKUP(A2516,VLookup_Data,4,FALSE)</f>
        <v>137</v>
      </c>
      <c r="C2516" s="13">
        <f>_xlfn.XLOOKUP(A2516,Product_Name,Recorder_Level)</f>
        <v>96</v>
      </c>
      <c r="D2516" s="13">
        <f>IF(B2516&lt;=C2516,C2516-B2516,0)</f>
        <v>0</v>
      </c>
      <c r="E2516" s="13">
        <f t="shared" si="156"/>
        <v>0</v>
      </c>
      <c r="F2516" s="13">
        <f t="shared" si="157"/>
        <v>0</v>
      </c>
      <c r="G2516" s="13" t="str">
        <f>IF(B2516&lt;=C2516,C2516-B2516,"No Order Needed")</f>
        <v>No Order Needed</v>
      </c>
      <c r="H2516" s="13">
        <f t="shared" si="158"/>
        <v>0</v>
      </c>
      <c r="I2516" s="13" t="str">
        <f t="shared" si="159"/>
        <v>Ok</v>
      </c>
    </row>
    <row r="2517" spans="1:9" x14ac:dyDescent="0.3">
      <c r="A2517" s="13" t="s">
        <v>7605</v>
      </c>
      <c r="B2517" s="13">
        <f>VLOOKUP(A2517,VLookup_Data,4,FALSE)</f>
        <v>197</v>
      </c>
      <c r="C2517" s="13">
        <f>_xlfn.XLOOKUP(A2517,Product_Name,Recorder_Level)</f>
        <v>52</v>
      </c>
      <c r="D2517" s="13">
        <f>IF(B2517&lt;=C2517,C2517-B2517,0)</f>
        <v>0</v>
      </c>
      <c r="E2517" s="13">
        <f t="shared" si="156"/>
        <v>0</v>
      </c>
      <c r="F2517" s="13">
        <f t="shared" si="157"/>
        <v>0</v>
      </c>
      <c r="G2517" s="13" t="str">
        <f>IF(B2517&lt;=C2517,C2517-B2517,"No Order Needed")</f>
        <v>No Order Needed</v>
      </c>
      <c r="H2517" s="13">
        <f t="shared" si="158"/>
        <v>0</v>
      </c>
      <c r="I2517" s="13" t="str">
        <f t="shared" si="159"/>
        <v>Ok</v>
      </c>
    </row>
    <row r="2518" spans="1:9" x14ac:dyDescent="0.3">
      <c r="A2518" s="13" t="s">
        <v>566</v>
      </c>
      <c r="B2518" s="13">
        <f>VLOOKUP(A2518,VLookup_Data,4,FALSE)</f>
        <v>10</v>
      </c>
      <c r="C2518" s="13">
        <f>_xlfn.XLOOKUP(A2518,Product_Name,Recorder_Level)</f>
        <v>21</v>
      </c>
      <c r="D2518" s="13">
        <f>IF(B2518&lt;=C2518,C2518-B2518,0)</f>
        <v>11</v>
      </c>
      <c r="E2518" s="13">
        <f t="shared" si="156"/>
        <v>11</v>
      </c>
      <c r="F2518" s="13">
        <f t="shared" si="157"/>
        <v>11</v>
      </c>
      <c r="G2518" s="13">
        <f>IF(B2518&lt;=C2518,C2518-B2518,"No Order Needed")</f>
        <v>11</v>
      </c>
      <c r="H2518" s="13">
        <f t="shared" si="158"/>
        <v>21</v>
      </c>
      <c r="I2518" s="13" t="str">
        <f t="shared" si="159"/>
        <v>Reorder</v>
      </c>
    </row>
    <row r="2519" spans="1:9" x14ac:dyDescent="0.3">
      <c r="A2519" s="13" t="s">
        <v>1056</v>
      </c>
      <c r="B2519" s="13">
        <f>VLOOKUP(A2519,VLookup_Data,4,FALSE)</f>
        <v>182</v>
      </c>
      <c r="C2519" s="13">
        <f>_xlfn.XLOOKUP(A2519,Product_Name,Recorder_Level)</f>
        <v>45</v>
      </c>
      <c r="D2519" s="13">
        <f>IF(B2519&lt;=C2519,C2519-B2519,0)</f>
        <v>0</v>
      </c>
      <c r="E2519" s="13">
        <f t="shared" si="156"/>
        <v>0</v>
      </c>
      <c r="F2519" s="13">
        <f t="shared" si="157"/>
        <v>0</v>
      </c>
      <c r="G2519" s="13" t="str">
        <f>IF(B2519&lt;=C2519,C2519-B2519,"No Order Needed")</f>
        <v>No Order Needed</v>
      </c>
      <c r="H2519" s="13">
        <f t="shared" si="158"/>
        <v>0</v>
      </c>
      <c r="I2519" s="13" t="str">
        <f t="shared" si="159"/>
        <v>Ok</v>
      </c>
    </row>
    <row r="2520" spans="1:9" x14ac:dyDescent="0.3">
      <c r="A2520" s="13" t="s">
        <v>4988</v>
      </c>
      <c r="B2520" s="13">
        <f>VLOOKUP(A2520,VLookup_Data,4,FALSE)</f>
        <v>157</v>
      </c>
      <c r="C2520" s="13">
        <f>_xlfn.XLOOKUP(A2520,Product_Name,Recorder_Level)</f>
        <v>53</v>
      </c>
      <c r="D2520" s="13">
        <f>IF(B2520&lt;=C2520,C2520-B2520,0)</f>
        <v>0</v>
      </c>
      <c r="E2520" s="13">
        <f t="shared" si="156"/>
        <v>0</v>
      </c>
      <c r="F2520" s="13">
        <f t="shared" si="157"/>
        <v>0</v>
      </c>
      <c r="G2520" s="13" t="str">
        <f>IF(B2520&lt;=C2520,C2520-B2520,"No Order Needed")</f>
        <v>No Order Needed</v>
      </c>
      <c r="H2520" s="13">
        <f t="shared" si="158"/>
        <v>0</v>
      </c>
      <c r="I2520" s="13" t="str">
        <f t="shared" si="159"/>
        <v>Ok</v>
      </c>
    </row>
    <row r="2521" spans="1:9" x14ac:dyDescent="0.3">
      <c r="A2521" s="13" t="s">
        <v>4475</v>
      </c>
      <c r="B2521" s="13">
        <f>VLOOKUP(A2521,VLookup_Data,4,FALSE)</f>
        <v>22</v>
      </c>
      <c r="C2521" s="13">
        <f>_xlfn.XLOOKUP(A2521,Product_Name,Recorder_Level)</f>
        <v>65</v>
      </c>
      <c r="D2521" s="13">
        <f>IF(B2521&lt;=C2521,C2521-B2521,0)</f>
        <v>43</v>
      </c>
      <c r="E2521" s="13">
        <f t="shared" si="156"/>
        <v>43</v>
      </c>
      <c r="F2521" s="13">
        <f t="shared" si="157"/>
        <v>43</v>
      </c>
      <c r="G2521" s="13">
        <f>IF(B2521&lt;=C2521,C2521-B2521,"No Order Needed")</f>
        <v>43</v>
      </c>
      <c r="H2521" s="13">
        <f t="shared" si="158"/>
        <v>53</v>
      </c>
      <c r="I2521" s="13" t="str">
        <f t="shared" si="159"/>
        <v>Reorder</v>
      </c>
    </row>
    <row r="2522" spans="1:9" x14ac:dyDescent="0.3">
      <c r="A2522" s="13" t="s">
        <v>4518</v>
      </c>
      <c r="B2522" s="13">
        <f>VLOOKUP(A2522,VLookup_Data,4,FALSE)</f>
        <v>190</v>
      </c>
      <c r="C2522" s="13">
        <f>_xlfn.XLOOKUP(A2522,Product_Name,Recorder_Level)</f>
        <v>44</v>
      </c>
      <c r="D2522" s="13">
        <f>IF(B2522&lt;=C2522,C2522-B2522,0)</f>
        <v>0</v>
      </c>
      <c r="E2522" s="13">
        <f t="shared" si="156"/>
        <v>0</v>
      </c>
      <c r="F2522" s="13">
        <f t="shared" si="157"/>
        <v>0</v>
      </c>
      <c r="G2522" s="13" t="str">
        <f>IF(B2522&lt;=C2522,C2522-B2522,"No Order Needed")</f>
        <v>No Order Needed</v>
      </c>
      <c r="H2522" s="13">
        <f t="shared" si="158"/>
        <v>0</v>
      </c>
      <c r="I2522" s="13" t="str">
        <f t="shared" si="159"/>
        <v>Ok</v>
      </c>
    </row>
    <row r="2523" spans="1:9" x14ac:dyDescent="0.3">
      <c r="A2523" s="13" t="s">
        <v>4993</v>
      </c>
      <c r="B2523" s="13">
        <f>VLOOKUP(A2523,VLookup_Data,4,FALSE)</f>
        <v>27</v>
      </c>
      <c r="C2523" s="13">
        <f>_xlfn.XLOOKUP(A2523,Product_Name,Recorder_Level)</f>
        <v>99</v>
      </c>
      <c r="D2523" s="13">
        <f>IF(B2523&lt;=C2523,C2523-B2523,0)</f>
        <v>72</v>
      </c>
      <c r="E2523" s="13">
        <f t="shared" si="156"/>
        <v>72</v>
      </c>
      <c r="F2523" s="13">
        <f t="shared" si="157"/>
        <v>72</v>
      </c>
      <c r="G2523" s="13">
        <f>IF(B2523&lt;=C2523,C2523-B2523,"No Order Needed")</f>
        <v>72</v>
      </c>
      <c r="H2523" s="13">
        <f t="shared" si="158"/>
        <v>82</v>
      </c>
      <c r="I2523" s="13" t="str">
        <f t="shared" si="159"/>
        <v>Reorder</v>
      </c>
    </row>
    <row r="2524" spans="1:9" x14ac:dyDescent="0.3">
      <c r="A2524" s="13" t="s">
        <v>5606</v>
      </c>
      <c r="B2524" s="13">
        <f>VLOOKUP(A2524,VLookup_Data,4,FALSE)</f>
        <v>185</v>
      </c>
      <c r="C2524" s="13">
        <f>_xlfn.XLOOKUP(A2524,Product_Name,Recorder_Level)</f>
        <v>28</v>
      </c>
      <c r="D2524" s="13">
        <f>IF(B2524&lt;=C2524,C2524-B2524,0)</f>
        <v>0</v>
      </c>
      <c r="E2524" s="13">
        <f t="shared" si="156"/>
        <v>0</v>
      </c>
      <c r="F2524" s="13">
        <f t="shared" si="157"/>
        <v>0</v>
      </c>
      <c r="G2524" s="13" t="str">
        <f>IF(B2524&lt;=C2524,C2524-B2524,"No Order Needed")</f>
        <v>No Order Needed</v>
      </c>
      <c r="H2524" s="13">
        <f t="shared" si="158"/>
        <v>0</v>
      </c>
      <c r="I2524" s="13" t="str">
        <f t="shared" si="159"/>
        <v>Ok</v>
      </c>
    </row>
    <row r="2525" spans="1:9" x14ac:dyDescent="0.3">
      <c r="A2525" s="13" t="s">
        <v>2363</v>
      </c>
      <c r="B2525" s="13">
        <f>VLOOKUP(A2525,VLookup_Data,4,FALSE)</f>
        <v>166</v>
      </c>
      <c r="C2525" s="13">
        <f>_xlfn.XLOOKUP(A2525,Product_Name,Recorder_Level)</f>
        <v>0</v>
      </c>
      <c r="D2525" s="13">
        <f>IF(B2525&lt;=C2525,C2525-B2525,0)</f>
        <v>0</v>
      </c>
      <c r="E2525" s="13">
        <f t="shared" si="156"/>
        <v>0</v>
      </c>
      <c r="F2525" s="13">
        <f t="shared" si="157"/>
        <v>0</v>
      </c>
      <c r="G2525" s="13" t="str">
        <f>IF(B2525&lt;=C2525,C2525-B2525,"No Order Needed")</f>
        <v>No Order Needed</v>
      </c>
      <c r="H2525" s="13">
        <f t="shared" si="158"/>
        <v>0</v>
      </c>
      <c r="I2525" s="13" t="str">
        <f t="shared" si="159"/>
        <v>Ok</v>
      </c>
    </row>
    <row r="2526" spans="1:9" x14ac:dyDescent="0.3">
      <c r="A2526" s="13" t="s">
        <v>3409</v>
      </c>
      <c r="B2526" s="13">
        <f>VLOOKUP(A2526,VLookup_Data,4,FALSE)</f>
        <v>32</v>
      </c>
      <c r="C2526" s="13">
        <f>_xlfn.XLOOKUP(A2526,Product_Name,Recorder_Level)</f>
        <v>0</v>
      </c>
      <c r="D2526" s="13">
        <f>IF(B2526&lt;=C2526,C2526-B2526,0)</f>
        <v>0</v>
      </c>
      <c r="E2526" s="13">
        <f t="shared" si="156"/>
        <v>0</v>
      </c>
      <c r="F2526" s="13">
        <f t="shared" si="157"/>
        <v>0</v>
      </c>
      <c r="G2526" s="13" t="str">
        <f>IF(B2526&lt;=C2526,C2526-B2526,"No Order Needed")</f>
        <v>No Order Needed</v>
      </c>
      <c r="H2526" s="13">
        <f t="shared" si="158"/>
        <v>0</v>
      </c>
      <c r="I2526" s="13" t="str">
        <f t="shared" si="159"/>
        <v>Ok</v>
      </c>
    </row>
    <row r="2527" spans="1:9" x14ac:dyDescent="0.3">
      <c r="A2527" s="13" t="s">
        <v>4999</v>
      </c>
      <c r="B2527" s="13">
        <f>VLOOKUP(A2527,VLookup_Data,4,FALSE)</f>
        <v>31</v>
      </c>
      <c r="C2527" s="13">
        <f>_xlfn.XLOOKUP(A2527,Product_Name,Recorder_Level)</f>
        <v>86</v>
      </c>
      <c r="D2527" s="13">
        <f>IF(B2527&lt;=C2527,C2527-B2527,0)</f>
        <v>55</v>
      </c>
      <c r="E2527" s="13">
        <f t="shared" si="156"/>
        <v>55</v>
      </c>
      <c r="F2527" s="13">
        <f t="shared" si="157"/>
        <v>55</v>
      </c>
      <c r="G2527" s="13">
        <f>IF(B2527&lt;=C2527,C2527-B2527,"No Order Needed")</f>
        <v>55</v>
      </c>
      <c r="H2527" s="13">
        <f t="shared" si="158"/>
        <v>65</v>
      </c>
      <c r="I2527" s="13" t="str">
        <f t="shared" si="159"/>
        <v>Reorder</v>
      </c>
    </row>
    <row r="2528" spans="1:9" x14ac:dyDescent="0.3">
      <c r="A2528" s="13" t="s">
        <v>3329</v>
      </c>
      <c r="B2528" s="13">
        <f>VLOOKUP(A2528,VLookup_Data,4,FALSE)</f>
        <v>0</v>
      </c>
      <c r="C2528" s="13">
        <f>_xlfn.XLOOKUP(A2528,Product_Name,Recorder_Level)</f>
        <v>35</v>
      </c>
      <c r="D2528" s="13">
        <f>IF(B2528&lt;=C2528,C2528-B2528,0)</f>
        <v>35</v>
      </c>
      <c r="E2528" s="13">
        <f t="shared" si="156"/>
        <v>35</v>
      </c>
      <c r="F2528" s="13">
        <f t="shared" si="157"/>
        <v>35</v>
      </c>
      <c r="G2528" s="13">
        <f>IF(B2528&lt;=C2528,C2528-B2528,"No Order Needed")</f>
        <v>35</v>
      </c>
      <c r="H2528" s="13">
        <f t="shared" si="158"/>
        <v>45</v>
      </c>
      <c r="I2528" s="13" t="str">
        <f t="shared" si="159"/>
        <v>Urgent</v>
      </c>
    </row>
    <row r="2529" spans="1:9" x14ac:dyDescent="0.3">
      <c r="A2529" s="13" t="s">
        <v>198</v>
      </c>
      <c r="B2529" s="13">
        <f>VLOOKUP(A2529,VLookup_Data,4,FALSE)</f>
        <v>142</v>
      </c>
      <c r="C2529" s="13">
        <f>_xlfn.XLOOKUP(A2529,Product_Name,Recorder_Level)</f>
        <v>85</v>
      </c>
      <c r="D2529" s="13">
        <f>IF(B2529&lt;=C2529,C2529-B2529,0)</f>
        <v>0</v>
      </c>
      <c r="E2529" s="13">
        <f t="shared" si="156"/>
        <v>0</v>
      </c>
      <c r="F2529" s="13">
        <f t="shared" si="157"/>
        <v>0</v>
      </c>
      <c r="G2529" s="13" t="str">
        <f>IF(B2529&lt;=C2529,C2529-B2529,"No Order Needed")</f>
        <v>No Order Needed</v>
      </c>
      <c r="H2529" s="13">
        <f t="shared" si="158"/>
        <v>0</v>
      </c>
      <c r="I2529" s="13" t="str">
        <f t="shared" si="159"/>
        <v>Ok</v>
      </c>
    </row>
    <row r="2530" spans="1:9" x14ac:dyDescent="0.3">
      <c r="A2530" s="13" t="s">
        <v>5006</v>
      </c>
      <c r="B2530" s="13">
        <f>VLOOKUP(A2530,VLookup_Data,4,FALSE)</f>
        <v>110</v>
      </c>
      <c r="C2530" s="13">
        <f>_xlfn.XLOOKUP(A2530,Product_Name,Recorder_Level)</f>
        <v>20</v>
      </c>
      <c r="D2530" s="13">
        <f>IF(B2530&lt;=C2530,C2530-B2530,0)</f>
        <v>0</v>
      </c>
      <c r="E2530" s="13">
        <f t="shared" si="156"/>
        <v>0</v>
      </c>
      <c r="F2530" s="13">
        <f t="shared" si="157"/>
        <v>0</v>
      </c>
      <c r="G2530" s="13" t="str">
        <f>IF(B2530&lt;=C2530,C2530-B2530,"No Order Needed")</f>
        <v>No Order Needed</v>
      </c>
      <c r="H2530" s="13">
        <f t="shared" si="158"/>
        <v>0</v>
      </c>
      <c r="I2530" s="13" t="str">
        <f t="shared" si="159"/>
        <v>Ok</v>
      </c>
    </row>
    <row r="2531" spans="1:9" x14ac:dyDescent="0.3">
      <c r="A2531" s="13" t="s">
        <v>5009</v>
      </c>
      <c r="B2531" s="13">
        <f>VLOOKUP(A2531,VLookup_Data,4,FALSE)</f>
        <v>29</v>
      </c>
      <c r="C2531" s="13">
        <f>_xlfn.XLOOKUP(A2531,Product_Name,Recorder_Level)</f>
        <v>64</v>
      </c>
      <c r="D2531" s="13">
        <f>IF(B2531&lt;=C2531,C2531-B2531,0)</f>
        <v>35</v>
      </c>
      <c r="E2531" s="13">
        <f t="shared" si="156"/>
        <v>35</v>
      </c>
      <c r="F2531" s="13">
        <f t="shared" si="157"/>
        <v>35</v>
      </c>
      <c r="G2531" s="13">
        <f>IF(B2531&lt;=C2531,C2531-B2531,"No Order Needed")</f>
        <v>35</v>
      </c>
      <c r="H2531" s="13">
        <f t="shared" si="158"/>
        <v>45</v>
      </c>
      <c r="I2531" s="13" t="str">
        <f t="shared" si="159"/>
        <v>Reorder</v>
      </c>
    </row>
    <row r="2532" spans="1:9" x14ac:dyDescent="0.3">
      <c r="A2532" s="13" t="s">
        <v>5011</v>
      </c>
      <c r="B2532" s="13">
        <f>VLOOKUP(A2532,VLookup_Data,4,FALSE)</f>
        <v>0</v>
      </c>
      <c r="C2532" s="13">
        <f>_xlfn.XLOOKUP(A2532,Product_Name,Recorder_Level)</f>
        <v>97</v>
      </c>
      <c r="D2532" s="13">
        <f>IF(B2532&lt;=C2532,C2532-B2532,0)</f>
        <v>97</v>
      </c>
      <c r="E2532" s="13">
        <f t="shared" si="156"/>
        <v>97</v>
      </c>
      <c r="F2532" s="13">
        <f t="shared" si="157"/>
        <v>97</v>
      </c>
      <c r="G2532" s="13">
        <f>IF(B2532&lt;=C2532,C2532-B2532,"No Order Needed")</f>
        <v>97</v>
      </c>
      <c r="H2532" s="13">
        <f t="shared" si="158"/>
        <v>107</v>
      </c>
      <c r="I2532" s="13" t="str">
        <f t="shared" si="159"/>
        <v>Urgent</v>
      </c>
    </row>
    <row r="2533" spans="1:9" x14ac:dyDescent="0.3">
      <c r="A2533" s="13" t="s">
        <v>5014</v>
      </c>
      <c r="B2533" s="13">
        <f>VLOOKUP(A2533,VLookup_Data,4,FALSE)</f>
        <v>52</v>
      </c>
      <c r="C2533" s="13">
        <f>_xlfn.XLOOKUP(A2533,Product_Name,Recorder_Level)</f>
        <v>87</v>
      </c>
      <c r="D2533" s="13">
        <f>IF(B2533&lt;=C2533,C2533-B2533,0)</f>
        <v>35</v>
      </c>
      <c r="E2533" s="13">
        <f t="shared" si="156"/>
        <v>35</v>
      </c>
      <c r="F2533" s="13">
        <f t="shared" si="157"/>
        <v>35</v>
      </c>
      <c r="G2533" s="13">
        <f>IF(B2533&lt;=C2533,C2533-B2533,"No Order Needed")</f>
        <v>35</v>
      </c>
      <c r="H2533" s="13">
        <f t="shared" si="158"/>
        <v>45</v>
      </c>
      <c r="I2533" s="13" t="str">
        <f t="shared" si="159"/>
        <v>Reorder</v>
      </c>
    </row>
    <row r="2534" spans="1:9" x14ac:dyDescent="0.3">
      <c r="A2534" s="13" t="s">
        <v>5016</v>
      </c>
      <c r="B2534" s="13">
        <f>VLOOKUP(A2534,VLookup_Data,4,FALSE)</f>
        <v>129</v>
      </c>
      <c r="C2534" s="13">
        <f>_xlfn.XLOOKUP(A2534,Product_Name,Recorder_Level)</f>
        <v>45</v>
      </c>
      <c r="D2534" s="13">
        <f>IF(B2534&lt;=C2534,C2534-B2534,0)</f>
        <v>0</v>
      </c>
      <c r="E2534" s="13">
        <f t="shared" si="156"/>
        <v>0</v>
      </c>
      <c r="F2534" s="13">
        <f t="shared" si="157"/>
        <v>0</v>
      </c>
      <c r="G2534" s="13" t="str">
        <f>IF(B2534&lt;=C2534,C2534-B2534,"No Order Needed")</f>
        <v>No Order Needed</v>
      </c>
      <c r="H2534" s="13">
        <f t="shared" si="158"/>
        <v>0</v>
      </c>
      <c r="I2534" s="13" t="str">
        <f t="shared" si="159"/>
        <v>Ok</v>
      </c>
    </row>
    <row r="2535" spans="1:9" x14ac:dyDescent="0.3">
      <c r="A2535" s="13" t="s">
        <v>5018</v>
      </c>
      <c r="B2535" s="13">
        <f>VLOOKUP(A2535,VLookup_Data,4,FALSE)</f>
        <v>91</v>
      </c>
      <c r="C2535" s="13">
        <f>_xlfn.XLOOKUP(A2535,Product_Name,Recorder_Level)</f>
        <v>94</v>
      </c>
      <c r="D2535" s="13">
        <f>IF(B2535&lt;=C2535,C2535-B2535,0)</f>
        <v>3</v>
      </c>
      <c r="E2535" s="13">
        <f t="shared" si="156"/>
        <v>3</v>
      </c>
      <c r="F2535" s="13">
        <f t="shared" si="157"/>
        <v>3</v>
      </c>
      <c r="G2535" s="13">
        <f>IF(B2535&lt;=C2535,C2535-B2535,"No Order Needed")</f>
        <v>3</v>
      </c>
      <c r="H2535" s="13">
        <f t="shared" si="158"/>
        <v>13</v>
      </c>
      <c r="I2535" s="13" t="str">
        <f t="shared" si="159"/>
        <v>Reorder</v>
      </c>
    </row>
    <row r="2536" spans="1:9" x14ac:dyDescent="0.3">
      <c r="A2536" s="13" t="s">
        <v>5020</v>
      </c>
      <c r="B2536" s="13">
        <f>VLOOKUP(A2536,VLookup_Data,4,FALSE)</f>
        <v>164</v>
      </c>
      <c r="C2536" s="13">
        <f>_xlfn.XLOOKUP(A2536,Product_Name,Recorder_Level)</f>
        <v>60</v>
      </c>
      <c r="D2536" s="13">
        <f>IF(B2536&lt;=C2536,C2536-B2536,0)</f>
        <v>0</v>
      </c>
      <c r="E2536" s="13">
        <f t="shared" si="156"/>
        <v>0</v>
      </c>
      <c r="F2536" s="13">
        <f t="shared" si="157"/>
        <v>0</v>
      </c>
      <c r="G2536" s="13" t="str">
        <f>IF(B2536&lt;=C2536,C2536-B2536,"No Order Needed")</f>
        <v>No Order Needed</v>
      </c>
      <c r="H2536" s="13">
        <f t="shared" si="158"/>
        <v>0</v>
      </c>
      <c r="I2536" s="13" t="str">
        <f t="shared" si="159"/>
        <v>Ok</v>
      </c>
    </row>
    <row r="2537" spans="1:9" x14ac:dyDescent="0.3">
      <c r="A2537" s="13" t="s">
        <v>5022</v>
      </c>
      <c r="B2537" s="13">
        <f>VLOOKUP(A2537,VLookup_Data,4,FALSE)</f>
        <v>81</v>
      </c>
      <c r="C2537" s="13">
        <f>_xlfn.XLOOKUP(A2537,Product_Name,Recorder_Level)</f>
        <v>68</v>
      </c>
      <c r="D2537" s="13">
        <f>IF(B2537&lt;=C2537,C2537-B2537,0)</f>
        <v>0</v>
      </c>
      <c r="E2537" s="13">
        <f t="shared" si="156"/>
        <v>0</v>
      </c>
      <c r="F2537" s="13">
        <f t="shared" si="157"/>
        <v>0</v>
      </c>
      <c r="G2537" s="13" t="str">
        <f>IF(B2537&lt;=C2537,C2537-B2537,"No Order Needed")</f>
        <v>No Order Needed</v>
      </c>
      <c r="H2537" s="13">
        <f t="shared" si="158"/>
        <v>0</v>
      </c>
      <c r="I2537" s="13" t="str">
        <f t="shared" si="159"/>
        <v>Ok</v>
      </c>
    </row>
    <row r="2538" spans="1:9" x14ac:dyDescent="0.3">
      <c r="A2538" s="13" t="s">
        <v>349</v>
      </c>
      <c r="B2538" s="13">
        <f>VLOOKUP(A2538,VLookup_Data,4,FALSE)</f>
        <v>38</v>
      </c>
      <c r="C2538" s="13">
        <f>_xlfn.XLOOKUP(A2538,Product_Name,Recorder_Level)</f>
        <v>45</v>
      </c>
      <c r="D2538" s="13">
        <f>IF(B2538&lt;=C2538,C2538-B2538,0)</f>
        <v>7</v>
      </c>
      <c r="E2538" s="13">
        <f t="shared" si="156"/>
        <v>7</v>
      </c>
      <c r="F2538" s="13">
        <f t="shared" si="157"/>
        <v>7</v>
      </c>
      <c r="G2538" s="13">
        <f>IF(B2538&lt;=C2538,C2538-B2538,"No Order Needed")</f>
        <v>7</v>
      </c>
      <c r="H2538" s="13">
        <f t="shared" si="158"/>
        <v>17</v>
      </c>
      <c r="I2538" s="13" t="str">
        <f t="shared" si="159"/>
        <v>Reorder</v>
      </c>
    </row>
    <row r="2539" spans="1:9" x14ac:dyDescent="0.3">
      <c r="A2539" s="13" t="s">
        <v>5026</v>
      </c>
      <c r="B2539" s="13">
        <f>VLOOKUP(A2539,VLookup_Data,4,FALSE)</f>
        <v>0</v>
      </c>
      <c r="C2539" s="13">
        <f>_xlfn.XLOOKUP(A2539,Product_Name,Recorder_Level)</f>
        <v>80</v>
      </c>
      <c r="D2539" s="13">
        <f>IF(B2539&lt;=C2539,C2539-B2539,0)</f>
        <v>80</v>
      </c>
      <c r="E2539" s="13">
        <f t="shared" si="156"/>
        <v>80</v>
      </c>
      <c r="F2539" s="13">
        <f t="shared" si="157"/>
        <v>80</v>
      </c>
      <c r="G2539" s="13">
        <f>IF(B2539&lt;=C2539,C2539-B2539,"No Order Needed")</f>
        <v>80</v>
      </c>
      <c r="H2539" s="13">
        <f t="shared" si="158"/>
        <v>90</v>
      </c>
      <c r="I2539" s="13" t="str">
        <f t="shared" si="159"/>
        <v>Urgent</v>
      </c>
    </row>
    <row r="2540" spans="1:9" x14ac:dyDescent="0.3">
      <c r="A2540" s="13" t="s">
        <v>3425</v>
      </c>
      <c r="B2540" s="13">
        <f>VLOOKUP(A2540,VLookup_Data,4,FALSE)</f>
        <v>74</v>
      </c>
      <c r="C2540" s="13">
        <f>_xlfn.XLOOKUP(A2540,Product_Name,Recorder_Level)</f>
        <v>93</v>
      </c>
      <c r="D2540" s="13">
        <f>IF(B2540&lt;=C2540,C2540-B2540,0)</f>
        <v>19</v>
      </c>
      <c r="E2540" s="13">
        <f t="shared" si="156"/>
        <v>19</v>
      </c>
      <c r="F2540" s="13">
        <f t="shared" si="157"/>
        <v>19</v>
      </c>
      <c r="G2540" s="13">
        <f>IF(B2540&lt;=C2540,C2540-B2540,"No Order Needed")</f>
        <v>19</v>
      </c>
      <c r="H2540" s="13">
        <f t="shared" si="158"/>
        <v>29</v>
      </c>
      <c r="I2540" s="13" t="str">
        <f t="shared" si="159"/>
        <v>Reorder</v>
      </c>
    </row>
    <row r="2541" spans="1:9" x14ac:dyDescent="0.3">
      <c r="A2541" s="13" t="s">
        <v>948</v>
      </c>
      <c r="B2541" s="13">
        <f>VLOOKUP(A2541,VLookup_Data,4,FALSE)</f>
        <v>163</v>
      </c>
      <c r="C2541" s="13">
        <f>_xlfn.XLOOKUP(A2541,Product_Name,Recorder_Level)</f>
        <v>93</v>
      </c>
      <c r="D2541" s="13">
        <f>IF(B2541&lt;=C2541,C2541-B2541,0)</f>
        <v>0</v>
      </c>
      <c r="E2541" s="13">
        <f t="shared" si="156"/>
        <v>0</v>
      </c>
      <c r="F2541" s="13">
        <f t="shared" si="157"/>
        <v>0</v>
      </c>
      <c r="G2541" s="13" t="str">
        <f>IF(B2541&lt;=C2541,C2541-B2541,"No Order Needed")</f>
        <v>No Order Needed</v>
      </c>
      <c r="H2541" s="13">
        <f t="shared" si="158"/>
        <v>0</v>
      </c>
      <c r="I2541" s="13" t="str">
        <f t="shared" si="159"/>
        <v>Ok</v>
      </c>
    </row>
    <row r="2542" spans="1:9" x14ac:dyDescent="0.3">
      <c r="A2542" s="13" t="s">
        <v>5030</v>
      </c>
      <c r="B2542" s="13">
        <f>VLOOKUP(A2542,VLookup_Data,4,FALSE)</f>
        <v>161</v>
      </c>
      <c r="C2542" s="13">
        <f>_xlfn.XLOOKUP(A2542,Product_Name,Recorder_Level)</f>
        <v>50</v>
      </c>
      <c r="D2542" s="13">
        <f>IF(B2542&lt;=C2542,C2542-B2542,0)</f>
        <v>0</v>
      </c>
      <c r="E2542" s="13">
        <f t="shared" si="156"/>
        <v>0</v>
      </c>
      <c r="F2542" s="13">
        <f t="shared" si="157"/>
        <v>0</v>
      </c>
      <c r="G2542" s="13" t="str">
        <f>IF(B2542&lt;=C2542,C2542-B2542,"No Order Needed")</f>
        <v>No Order Needed</v>
      </c>
      <c r="H2542" s="13">
        <f t="shared" si="158"/>
        <v>0</v>
      </c>
      <c r="I2542" s="13" t="str">
        <f t="shared" si="159"/>
        <v>Ok</v>
      </c>
    </row>
    <row r="2543" spans="1:9" x14ac:dyDescent="0.3">
      <c r="A2543" s="13" t="s">
        <v>7506</v>
      </c>
      <c r="B2543" s="13">
        <f>VLOOKUP(A2543,VLookup_Data,4,FALSE)</f>
        <v>23</v>
      </c>
      <c r="C2543" s="13">
        <f>_xlfn.XLOOKUP(A2543,Product_Name,Recorder_Level)</f>
        <v>58</v>
      </c>
      <c r="D2543" s="13">
        <f>IF(B2543&lt;=C2543,C2543-B2543,0)</f>
        <v>35</v>
      </c>
      <c r="E2543" s="13">
        <f t="shared" si="156"/>
        <v>35</v>
      </c>
      <c r="F2543" s="13">
        <f t="shared" si="157"/>
        <v>35</v>
      </c>
      <c r="G2543" s="13">
        <f>IF(B2543&lt;=C2543,C2543-B2543,"No Order Needed")</f>
        <v>35</v>
      </c>
      <c r="H2543" s="13">
        <f t="shared" si="158"/>
        <v>45</v>
      </c>
      <c r="I2543" s="13" t="str">
        <f t="shared" si="159"/>
        <v>Reorder</v>
      </c>
    </row>
    <row r="2544" spans="1:9" x14ac:dyDescent="0.3">
      <c r="A2544" s="13" t="s">
        <v>3345</v>
      </c>
      <c r="B2544" s="13">
        <f>VLOOKUP(A2544,VLookup_Data,4,FALSE)</f>
        <v>137</v>
      </c>
      <c r="C2544" s="13">
        <f>_xlfn.XLOOKUP(A2544,Product_Name,Recorder_Level)</f>
        <v>62</v>
      </c>
      <c r="D2544" s="13">
        <f>IF(B2544&lt;=C2544,C2544-B2544,0)</f>
        <v>0</v>
      </c>
      <c r="E2544" s="13">
        <f t="shared" si="156"/>
        <v>0</v>
      </c>
      <c r="F2544" s="13">
        <f t="shared" si="157"/>
        <v>0</v>
      </c>
      <c r="G2544" s="13" t="str">
        <f>IF(B2544&lt;=C2544,C2544-B2544,"No Order Needed")</f>
        <v>No Order Needed</v>
      </c>
      <c r="H2544" s="13">
        <f t="shared" si="158"/>
        <v>0</v>
      </c>
      <c r="I2544" s="13" t="str">
        <f t="shared" si="159"/>
        <v>Ok</v>
      </c>
    </row>
    <row r="2545" spans="1:9" x14ac:dyDescent="0.3">
      <c r="A2545" s="13" t="s">
        <v>5035</v>
      </c>
      <c r="B2545" s="13">
        <f>VLOOKUP(A2545,VLookup_Data,4,FALSE)</f>
        <v>46</v>
      </c>
      <c r="C2545" s="13">
        <f>_xlfn.XLOOKUP(A2545,Product_Name,Recorder_Level)</f>
        <v>83</v>
      </c>
      <c r="D2545" s="13">
        <f>IF(B2545&lt;=C2545,C2545-B2545,0)</f>
        <v>37</v>
      </c>
      <c r="E2545" s="13">
        <f t="shared" si="156"/>
        <v>37</v>
      </c>
      <c r="F2545" s="13">
        <f t="shared" si="157"/>
        <v>37</v>
      </c>
      <c r="G2545" s="13">
        <f>IF(B2545&lt;=C2545,C2545-B2545,"No Order Needed")</f>
        <v>37</v>
      </c>
      <c r="H2545" s="13">
        <f t="shared" si="158"/>
        <v>47</v>
      </c>
      <c r="I2545" s="13" t="str">
        <f t="shared" si="159"/>
        <v>Reorder</v>
      </c>
    </row>
    <row r="2546" spans="1:9" x14ac:dyDescent="0.3">
      <c r="A2546" s="13" t="s">
        <v>5037</v>
      </c>
      <c r="B2546" s="13">
        <f>VLOOKUP(A2546,VLookup_Data,4,FALSE)</f>
        <v>0</v>
      </c>
      <c r="C2546" s="13">
        <f>_xlfn.XLOOKUP(A2546,Product_Name,Recorder_Level)</f>
        <v>36</v>
      </c>
      <c r="D2546" s="13">
        <f>IF(B2546&lt;=C2546,C2546-B2546,0)</f>
        <v>36</v>
      </c>
      <c r="E2546" s="13">
        <f t="shared" si="156"/>
        <v>36</v>
      </c>
      <c r="F2546" s="13">
        <f t="shared" si="157"/>
        <v>36</v>
      </c>
      <c r="G2546" s="13">
        <f>IF(B2546&lt;=C2546,C2546-B2546,"No Order Needed")</f>
        <v>36</v>
      </c>
      <c r="H2546" s="13">
        <f t="shared" si="158"/>
        <v>46</v>
      </c>
      <c r="I2546" s="13" t="str">
        <f t="shared" si="159"/>
        <v>Urgent</v>
      </c>
    </row>
    <row r="2547" spans="1:9" x14ac:dyDescent="0.3">
      <c r="A2547" s="13" t="s">
        <v>5039</v>
      </c>
      <c r="B2547" s="13">
        <f>VLOOKUP(A2547,VLookup_Data,4,FALSE)</f>
        <v>197</v>
      </c>
      <c r="C2547" s="13">
        <f>_xlfn.XLOOKUP(A2547,Product_Name,Recorder_Level)</f>
        <v>36</v>
      </c>
      <c r="D2547" s="13">
        <f>IF(B2547&lt;=C2547,C2547-B2547,0)</f>
        <v>0</v>
      </c>
      <c r="E2547" s="13">
        <f t="shared" si="156"/>
        <v>0</v>
      </c>
      <c r="F2547" s="13">
        <f t="shared" si="157"/>
        <v>0</v>
      </c>
      <c r="G2547" s="13" t="str">
        <f>IF(B2547&lt;=C2547,C2547-B2547,"No Order Needed")</f>
        <v>No Order Needed</v>
      </c>
      <c r="H2547" s="13">
        <f t="shared" si="158"/>
        <v>0</v>
      </c>
      <c r="I2547" s="13" t="str">
        <f t="shared" si="159"/>
        <v>Ok</v>
      </c>
    </row>
    <row r="2548" spans="1:9" x14ac:dyDescent="0.3">
      <c r="A2548" s="13" t="s">
        <v>4311</v>
      </c>
      <c r="B2548" s="13">
        <f>VLOOKUP(A2548,VLookup_Data,4,FALSE)</f>
        <v>145</v>
      </c>
      <c r="C2548" s="13">
        <f>_xlfn.XLOOKUP(A2548,Product_Name,Recorder_Level)</f>
        <v>86</v>
      </c>
      <c r="D2548" s="13">
        <f>IF(B2548&lt;=C2548,C2548-B2548,0)</f>
        <v>0</v>
      </c>
      <c r="E2548" s="13">
        <f t="shared" si="156"/>
        <v>0</v>
      </c>
      <c r="F2548" s="13">
        <f t="shared" si="157"/>
        <v>0</v>
      </c>
      <c r="G2548" s="13" t="str">
        <f>IF(B2548&lt;=C2548,C2548-B2548,"No Order Needed")</f>
        <v>No Order Needed</v>
      </c>
      <c r="H2548" s="13">
        <f t="shared" si="158"/>
        <v>0</v>
      </c>
      <c r="I2548" s="13" t="str">
        <f t="shared" si="159"/>
        <v>Ok</v>
      </c>
    </row>
    <row r="2549" spans="1:9" x14ac:dyDescent="0.3">
      <c r="A2549" s="13" t="s">
        <v>535</v>
      </c>
      <c r="B2549" s="13">
        <f>VLOOKUP(A2549,VLookup_Data,4,FALSE)</f>
        <v>61</v>
      </c>
      <c r="C2549" s="13">
        <f>_xlfn.XLOOKUP(A2549,Product_Name,Recorder_Level)</f>
        <v>51</v>
      </c>
      <c r="D2549" s="13">
        <f>IF(B2549&lt;=C2549,C2549-B2549,0)</f>
        <v>0</v>
      </c>
      <c r="E2549" s="13">
        <f t="shared" si="156"/>
        <v>0</v>
      </c>
      <c r="F2549" s="13">
        <f t="shared" si="157"/>
        <v>0</v>
      </c>
      <c r="G2549" s="13" t="str">
        <f>IF(B2549&lt;=C2549,C2549-B2549,"No Order Needed")</f>
        <v>No Order Needed</v>
      </c>
      <c r="H2549" s="13">
        <f t="shared" si="158"/>
        <v>0</v>
      </c>
      <c r="I2549" s="13" t="str">
        <f t="shared" si="159"/>
        <v>Ok</v>
      </c>
    </row>
    <row r="2550" spans="1:9" x14ac:dyDescent="0.3">
      <c r="A2550" s="13" t="s">
        <v>7333</v>
      </c>
      <c r="B2550" s="13">
        <f>VLOOKUP(A2550,VLookup_Data,4,FALSE)</f>
        <v>30</v>
      </c>
      <c r="C2550" s="13">
        <f>_xlfn.XLOOKUP(A2550,Product_Name,Recorder_Level)</f>
        <v>30</v>
      </c>
      <c r="D2550" s="13">
        <f>IF(B2550&lt;=C2550,C2550-B2550,0)</f>
        <v>0</v>
      </c>
      <c r="E2550" s="13">
        <f t="shared" si="156"/>
        <v>0</v>
      </c>
      <c r="F2550" s="13">
        <f t="shared" si="157"/>
        <v>0</v>
      </c>
      <c r="G2550" s="13">
        <f>IF(B2550&lt;=C2550,C2550-B2550,"No Order Needed")</f>
        <v>0</v>
      </c>
      <c r="H2550" s="13">
        <f t="shared" si="158"/>
        <v>10</v>
      </c>
      <c r="I2550" s="13" t="str">
        <f t="shared" si="159"/>
        <v>Reorder</v>
      </c>
    </row>
    <row r="2551" spans="1:9" x14ac:dyDescent="0.3">
      <c r="A2551" s="13" t="s">
        <v>982</v>
      </c>
      <c r="B2551" s="13">
        <f>VLOOKUP(A2551,VLookup_Data,4,FALSE)</f>
        <v>2</v>
      </c>
      <c r="C2551" s="13">
        <f>_xlfn.XLOOKUP(A2551,Product_Name,Recorder_Level)</f>
        <v>35</v>
      </c>
      <c r="D2551" s="13">
        <f>IF(B2551&lt;=C2551,C2551-B2551,0)</f>
        <v>33</v>
      </c>
      <c r="E2551" s="13">
        <f t="shared" si="156"/>
        <v>33</v>
      </c>
      <c r="F2551" s="13">
        <f t="shared" si="157"/>
        <v>33</v>
      </c>
      <c r="G2551" s="13">
        <f>IF(B2551&lt;=C2551,C2551-B2551,"No Order Needed")</f>
        <v>33</v>
      </c>
      <c r="H2551" s="13">
        <f t="shared" si="158"/>
        <v>43</v>
      </c>
      <c r="I2551" s="13" t="str">
        <f t="shared" si="159"/>
        <v>Reorder</v>
      </c>
    </row>
    <row r="2552" spans="1:9" x14ac:dyDescent="0.3">
      <c r="A2552" s="13" t="s">
        <v>5049</v>
      </c>
      <c r="B2552" s="13">
        <f>VLOOKUP(A2552,VLookup_Data,4,FALSE)</f>
        <v>0</v>
      </c>
      <c r="C2552" s="13">
        <f>_xlfn.XLOOKUP(A2552,Product_Name,Recorder_Level)</f>
        <v>0</v>
      </c>
      <c r="D2552" s="13">
        <f>IF(B2552&lt;=C2552,C2552-B2552,0)</f>
        <v>0</v>
      </c>
      <c r="E2552" s="13">
        <f t="shared" si="156"/>
        <v>0</v>
      </c>
      <c r="F2552" s="13">
        <f t="shared" si="157"/>
        <v>0</v>
      </c>
      <c r="G2552" s="13">
        <f>IF(B2552&lt;=C2552,C2552-B2552,"No Order Needed")</f>
        <v>0</v>
      </c>
      <c r="H2552" s="13">
        <f t="shared" si="158"/>
        <v>10</v>
      </c>
      <c r="I2552" s="13" t="str">
        <f t="shared" si="159"/>
        <v>Urgent</v>
      </c>
    </row>
    <row r="2553" spans="1:9" x14ac:dyDescent="0.3">
      <c r="A2553" s="13" t="s">
        <v>5051</v>
      </c>
      <c r="B2553" s="13">
        <f>VLOOKUP(A2553,VLookup_Data,4,FALSE)</f>
        <v>71</v>
      </c>
      <c r="C2553" s="13">
        <f>_xlfn.XLOOKUP(A2553,Product_Name,Recorder_Level)</f>
        <v>53</v>
      </c>
      <c r="D2553" s="13">
        <f>IF(B2553&lt;=C2553,C2553-B2553,0)</f>
        <v>0</v>
      </c>
      <c r="E2553" s="13">
        <f t="shared" si="156"/>
        <v>0</v>
      </c>
      <c r="F2553" s="13">
        <f t="shared" si="157"/>
        <v>0</v>
      </c>
      <c r="G2553" s="13" t="str">
        <f>IF(B2553&lt;=C2553,C2553-B2553,"No Order Needed")</f>
        <v>No Order Needed</v>
      </c>
      <c r="H2553" s="13">
        <f t="shared" si="158"/>
        <v>0</v>
      </c>
      <c r="I2553" s="13" t="str">
        <f t="shared" si="159"/>
        <v>Ok</v>
      </c>
    </row>
    <row r="2554" spans="1:9" x14ac:dyDescent="0.3">
      <c r="A2554" s="13" t="s">
        <v>5053</v>
      </c>
      <c r="B2554" s="13">
        <f>VLOOKUP(A2554,VLookup_Data,4,FALSE)</f>
        <v>140</v>
      </c>
      <c r="C2554" s="13">
        <f>_xlfn.XLOOKUP(A2554,Product_Name,Recorder_Level)</f>
        <v>95</v>
      </c>
      <c r="D2554" s="13">
        <f>IF(B2554&lt;=C2554,C2554-B2554,0)</f>
        <v>0</v>
      </c>
      <c r="E2554" s="13">
        <f t="shared" si="156"/>
        <v>0</v>
      </c>
      <c r="F2554" s="13">
        <f t="shared" si="157"/>
        <v>0</v>
      </c>
      <c r="G2554" s="13" t="str">
        <f>IF(B2554&lt;=C2554,C2554-B2554,"No Order Needed")</f>
        <v>No Order Needed</v>
      </c>
      <c r="H2554" s="13">
        <f t="shared" si="158"/>
        <v>0</v>
      </c>
      <c r="I2554" s="13" t="str">
        <f t="shared" si="159"/>
        <v>Ok</v>
      </c>
    </row>
    <row r="2555" spans="1:9" x14ac:dyDescent="0.3">
      <c r="A2555" s="13" t="s">
        <v>582</v>
      </c>
      <c r="B2555" s="13">
        <f>VLOOKUP(A2555,VLookup_Data,4,FALSE)</f>
        <v>152</v>
      </c>
      <c r="C2555" s="13">
        <f>_xlfn.XLOOKUP(A2555,Product_Name,Recorder_Level)</f>
        <v>95</v>
      </c>
      <c r="D2555" s="13">
        <f>IF(B2555&lt;=C2555,C2555-B2555,0)</f>
        <v>0</v>
      </c>
      <c r="E2555" s="13">
        <f t="shared" si="156"/>
        <v>0</v>
      </c>
      <c r="F2555" s="13">
        <f t="shared" si="157"/>
        <v>0</v>
      </c>
      <c r="G2555" s="13" t="str">
        <f>IF(B2555&lt;=C2555,C2555-B2555,"No Order Needed")</f>
        <v>No Order Needed</v>
      </c>
      <c r="H2555" s="13">
        <f t="shared" si="158"/>
        <v>0</v>
      </c>
      <c r="I2555" s="13" t="str">
        <f t="shared" si="159"/>
        <v>Ok</v>
      </c>
    </row>
    <row r="2556" spans="1:9" x14ac:dyDescent="0.3">
      <c r="A2556" s="13" t="s">
        <v>1795</v>
      </c>
      <c r="B2556" s="13">
        <f>VLOOKUP(A2556,VLookup_Data,4,FALSE)</f>
        <v>113</v>
      </c>
      <c r="C2556" s="13">
        <f>_xlfn.XLOOKUP(A2556,Product_Name,Recorder_Level)</f>
        <v>46</v>
      </c>
      <c r="D2556" s="13">
        <f>IF(B2556&lt;=C2556,C2556-B2556,0)</f>
        <v>0</v>
      </c>
      <c r="E2556" s="13">
        <f t="shared" si="156"/>
        <v>0</v>
      </c>
      <c r="F2556" s="13">
        <f t="shared" si="157"/>
        <v>0</v>
      </c>
      <c r="G2556" s="13" t="str">
        <f>IF(B2556&lt;=C2556,C2556-B2556,"No Order Needed")</f>
        <v>No Order Needed</v>
      </c>
      <c r="H2556" s="13">
        <f t="shared" si="158"/>
        <v>0</v>
      </c>
      <c r="I2556" s="13" t="str">
        <f t="shared" si="159"/>
        <v>Ok</v>
      </c>
    </row>
    <row r="2557" spans="1:9" x14ac:dyDescent="0.3">
      <c r="A2557" s="13" t="s">
        <v>1043</v>
      </c>
      <c r="B2557" s="13">
        <f>VLOOKUP(A2557,VLookup_Data,4,FALSE)</f>
        <v>61</v>
      </c>
      <c r="C2557" s="13">
        <f>_xlfn.XLOOKUP(A2557,Product_Name,Recorder_Level)</f>
        <v>26</v>
      </c>
      <c r="D2557" s="13">
        <f>IF(B2557&lt;=C2557,C2557-B2557,0)</f>
        <v>0</v>
      </c>
      <c r="E2557" s="13">
        <f t="shared" si="156"/>
        <v>0</v>
      </c>
      <c r="F2557" s="13">
        <f t="shared" si="157"/>
        <v>0</v>
      </c>
      <c r="G2557" s="13" t="str">
        <f>IF(B2557&lt;=C2557,C2557-B2557,"No Order Needed")</f>
        <v>No Order Needed</v>
      </c>
      <c r="H2557" s="13">
        <f t="shared" si="158"/>
        <v>0</v>
      </c>
      <c r="I2557" s="13" t="str">
        <f t="shared" si="159"/>
        <v>Ok</v>
      </c>
    </row>
    <row r="2558" spans="1:9" x14ac:dyDescent="0.3">
      <c r="A2558" s="13" t="s">
        <v>5059</v>
      </c>
      <c r="B2558" s="13">
        <f>VLOOKUP(A2558,VLookup_Data,4,FALSE)</f>
        <v>94</v>
      </c>
      <c r="C2558" s="13">
        <f>_xlfn.XLOOKUP(A2558,Product_Name,Recorder_Level)</f>
        <v>91</v>
      </c>
      <c r="D2558" s="13">
        <f>IF(B2558&lt;=C2558,C2558-B2558,0)</f>
        <v>0</v>
      </c>
      <c r="E2558" s="13">
        <f t="shared" si="156"/>
        <v>0</v>
      </c>
      <c r="F2558" s="13">
        <f t="shared" si="157"/>
        <v>0</v>
      </c>
      <c r="G2558" s="13" t="str">
        <f>IF(B2558&lt;=C2558,C2558-B2558,"No Order Needed")</f>
        <v>No Order Needed</v>
      </c>
      <c r="H2558" s="13">
        <f t="shared" si="158"/>
        <v>7</v>
      </c>
      <c r="I2558" s="13" t="str">
        <f t="shared" si="159"/>
        <v>Ok</v>
      </c>
    </row>
    <row r="2559" spans="1:9" x14ac:dyDescent="0.3">
      <c r="A2559" s="13" t="s">
        <v>661</v>
      </c>
      <c r="B2559" s="13">
        <f>VLOOKUP(A2559,VLookup_Data,4,FALSE)</f>
        <v>60</v>
      </c>
      <c r="C2559" s="13">
        <f>_xlfn.XLOOKUP(A2559,Product_Name,Recorder_Level)</f>
        <v>62</v>
      </c>
      <c r="D2559" s="13">
        <f>IF(B2559&lt;=C2559,C2559-B2559,0)</f>
        <v>2</v>
      </c>
      <c r="E2559" s="13">
        <f t="shared" si="156"/>
        <v>2</v>
      </c>
      <c r="F2559" s="13">
        <f t="shared" si="157"/>
        <v>2</v>
      </c>
      <c r="G2559" s="13">
        <f>IF(B2559&lt;=C2559,C2559-B2559,"No Order Needed")</f>
        <v>2</v>
      </c>
      <c r="H2559" s="13">
        <f t="shared" si="158"/>
        <v>12</v>
      </c>
      <c r="I2559" s="13" t="str">
        <f t="shared" si="159"/>
        <v>Reorder</v>
      </c>
    </row>
    <row r="2560" spans="1:9" x14ac:dyDescent="0.3">
      <c r="A2560" s="13" t="s">
        <v>5062</v>
      </c>
      <c r="B2560" s="13">
        <f>VLOOKUP(A2560,VLookup_Data,4,FALSE)</f>
        <v>132</v>
      </c>
      <c r="C2560" s="13">
        <f>_xlfn.XLOOKUP(A2560,Product_Name,Recorder_Level)</f>
        <v>74</v>
      </c>
      <c r="D2560" s="13">
        <f>IF(B2560&lt;=C2560,C2560-B2560,0)</f>
        <v>0</v>
      </c>
      <c r="E2560" s="13">
        <f t="shared" si="156"/>
        <v>0</v>
      </c>
      <c r="F2560" s="13">
        <f t="shared" si="157"/>
        <v>0</v>
      </c>
      <c r="G2560" s="13" t="str">
        <f>IF(B2560&lt;=C2560,C2560-B2560,"No Order Needed")</f>
        <v>No Order Needed</v>
      </c>
      <c r="H2560" s="13">
        <f t="shared" si="158"/>
        <v>0</v>
      </c>
      <c r="I2560" s="13" t="str">
        <f t="shared" si="159"/>
        <v>Ok</v>
      </c>
    </row>
    <row r="2561" spans="1:9" x14ac:dyDescent="0.3">
      <c r="A2561" s="13" t="s">
        <v>5064</v>
      </c>
      <c r="B2561" s="13">
        <f>VLOOKUP(A2561,VLookup_Data,4,FALSE)</f>
        <v>163</v>
      </c>
      <c r="C2561" s="13">
        <f>_xlfn.XLOOKUP(A2561,Product_Name,Recorder_Level)</f>
        <v>53</v>
      </c>
      <c r="D2561" s="13">
        <f>IF(B2561&lt;=C2561,C2561-B2561,0)</f>
        <v>0</v>
      </c>
      <c r="E2561" s="13">
        <f t="shared" si="156"/>
        <v>0</v>
      </c>
      <c r="F2561" s="13">
        <f t="shared" si="157"/>
        <v>0</v>
      </c>
      <c r="G2561" s="13" t="str">
        <f>IF(B2561&lt;=C2561,C2561-B2561,"No Order Needed")</f>
        <v>No Order Needed</v>
      </c>
      <c r="H2561" s="13">
        <f t="shared" si="158"/>
        <v>0</v>
      </c>
      <c r="I2561" s="13" t="str">
        <f t="shared" si="159"/>
        <v>Ok</v>
      </c>
    </row>
    <row r="2562" spans="1:9" x14ac:dyDescent="0.3">
      <c r="A2562" s="13" t="s">
        <v>118</v>
      </c>
      <c r="B2562" s="13">
        <f>VLOOKUP(A2562,VLookup_Data,4,FALSE)</f>
        <v>53</v>
      </c>
      <c r="C2562" s="13">
        <f>_xlfn.XLOOKUP(A2562,Product_Name,Recorder_Level)</f>
        <v>20</v>
      </c>
      <c r="D2562" s="13">
        <f>IF(B2562&lt;=C2562,C2562-B2562,0)</f>
        <v>0</v>
      </c>
      <c r="E2562" s="13">
        <f t="shared" si="156"/>
        <v>0</v>
      </c>
      <c r="F2562" s="13">
        <f t="shared" si="157"/>
        <v>0</v>
      </c>
      <c r="G2562" s="13" t="str">
        <f>IF(B2562&lt;=C2562,C2562-B2562,"No Order Needed")</f>
        <v>No Order Needed</v>
      </c>
      <c r="H2562" s="13">
        <f t="shared" si="158"/>
        <v>0</v>
      </c>
      <c r="I2562" s="13" t="str">
        <f t="shared" si="159"/>
        <v>Ok</v>
      </c>
    </row>
    <row r="2563" spans="1:9" x14ac:dyDescent="0.3">
      <c r="A2563" s="13" t="s">
        <v>5067</v>
      </c>
      <c r="B2563" s="13">
        <f>VLOOKUP(A2563,VLookup_Data,4,FALSE)</f>
        <v>182</v>
      </c>
      <c r="C2563" s="13">
        <f>_xlfn.XLOOKUP(A2563,Product_Name,Recorder_Level)</f>
        <v>72</v>
      </c>
      <c r="D2563" s="13">
        <f>IF(B2563&lt;=C2563,C2563-B2563,0)</f>
        <v>0</v>
      </c>
      <c r="E2563" s="13">
        <f t="shared" ref="E2563:E2626" si="160">IF(C2563-B2563&gt;0,C2563-B2563,0)</f>
        <v>0</v>
      </c>
      <c r="F2563" s="13">
        <f t="shared" ref="F2563:F2626" si="161">MAX(C2563-B2563,0)</f>
        <v>0</v>
      </c>
      <c r="G2563" s="13" t="str">
        <f>IF(B2563&lt;=C2563,C2563-B2563,"No Order Needed")</f>
        <v>No Order Needed</v>
      </c>
      <c r="H2563" s="13">
        <f t="shared" ref="H2563:H2626" si="162">MAX((C2563-B2563)+10,0)</f>
        <v>0</v>
      </c>
      <c r="I2563" s="13" t="str">
        <f t="shared" ref="I2563:I2626" si="163">IF(B2563=0,"Urgent",IF(B2563&lt;=C2563,"Reorder","Ok"))</f>
        <v>Ok</v>
      </c>
    </row>
    <row r="2564" spans="1:9" x14ac:dyDescent="0.3">
      <c r="A2564" s="13" t="s">
        <v>5069</v>
      </c>
      <c r="B2564" s="13">
        <f>VLOOKUP(A2564,VLookup_Data,4,FALSE)</f>
        <v>172</v>
      </c>
      <c r="C2564" s="13">
        <f>_xlfn.XLOOKUP(A2564,Product_Name,Recorder_Level)</f>
        <v>32</v>
      </c>
      <c r="D2564" s="13">
        <f>IF(B2564&lt;=C2564,C2564-B2564,0)</f>
        <v>0</v>
      </c>
      <c r="E2564" s="13">
        <f t="shared" si="160"/>
        <v>0</v>
      </c>
      <c r="F2564" s="13">
        <f t="shared" si="161"/>
        <v>0</v>
      </c>
      <c r="G2564" s="13" t="str">
        <f>IF(B2564&lt;=C2564,C2564-B2564,"No Order Needed")</f>
        <v>No Order Needed</v>
      </c>
      <c r="H2564" s="13">
        <f t="shared" si="162"/>
        <v>0</v>
      </c>
      <c r="I2564" s="13" t="str">
        <f t="shared" si="163"/>
        <v>Ok</v>
      </c>
    </row>
    <row r="2565" spans="1:9" x14ac:dyDescent="0.3">
      <c r="A2565" s="13" t="s">
        <v>1936</v>
      </c>
      <c r="B2565" s="13">
        <f>VLOOKUP(A2565,VLookup_Data,4,FALSE)</f>
        <v>146</v>
      </c>
      <c r="C2565" s="13">
        <f>_xlfn.XLOOKUP(A2565,Product_Name,Recorder_Level)</f>
        <v>64</v>
      </c>
      <c r="D2565" s="13">
        <f>IF(B2565&lt;=C2565,C2565-B2565,0)</f>
        <v>0</v>
      </c>
      <c r="E2565" s="13">
        <f t="shared" si="160"/>
        <v>0</v>
      </c>
      <c r="F2565" s="13">
        <f t="shared" si="161"/>
        <v>0</v>
      </c>
      <c r="G2565" s="13" t="str">
        <f>IF(B2565&lt;=C2565,C2565-B2565,"No Order Needed")</f>
        <v>No Order Needed</v>
      </c>
      <c r="H2565" s="13">
        <f t="shared" si="162"/>
        <v>0</v>
      </c>
      <c r="I2565" s="13" t="str">
        <f t="shared" si="163"/>
        <v>Ok</v>
      </c>
    </row>
    <row r="2566" spans="1:9" x14ac:dyDescent="0.3">
      <c r="A2566" s="13" t="s">
        <v>5072</v>
      </c>
      <c r="B2566" s="13">
        <f>VLOOKUP(A2566,VLookup_Data,4,FALSE)</f>
        <v>5</v>
      </c>
      <c r="C2566" s="13">
        <f>_xlfn.XLOOKUP(A2566,Product_Name,Recorder_Level)</f>
        <v>33</v>
      </c>
      <c r="D2566" s="13">
        <f>IF(B2566&lt;=C2566,C2566-B2566,0)</f>
        <v>28</v>
      </c>
      <c r="E2566" s="13">
        <f t="shared" si="160"/>
        <v>28</v>
      </c>
      <c r="F2566" s="13">
        <f t="shared" si="161"/>
        <v>28</v>
      </c>
      <c r="G2566" s="13">
        <f>IF(B2566&lt;=C2566,C2566-B2566,"No Order Needed")</f>
        <v>28</v>
      </c>
      <c r="H2566" s="13">
        <f t="shared" si="162"/>
        <v>38</v>
      </c>
      <c r="I2566" s="13" t="str">
        <f t="shared" si="163"/>
        <v>Reorder</v>
      </c>
    </row>
    <row r="2567" spans="1:9" x14ac:dyDescent="0.3">
      <c r="A2567" s="13" t="s">
        <v>7512</v>
      </c>
      <c r="B2567" s="13">
        <f>VLOOKUP(A2567,VLookup_Data,4,FALSE)</f>
        <v>1</v>
      </c>
      <c r="C2567" s="13">
        <f>_xlfn.XLOOKUP(A2567,Product_Name,Recorder_Level)</f>
        <v>99</v>
      </c>
      <c r="D2567" s="13">
        <f>IF(B2567&lt;=C2567,C2567-B2567,0)</f>
        <v>98</v>
      </c>
      <c r="E2567" s="13">
        <f t="shared" si="160"/>
        <v>98</v>
      </c>
      <c r="F2567" s="13">
        <f t="shared" si="161"/>
        <v>98</v>
      </c>
      <c r="G2567" s="13">
        <f>IF(B2567&lt;=C2567,C2567-B2567,"No Order Needed")</f>
        <v>98</v>
      </c>
      <c r="H2567" s="13">
        <f t="shared" si="162"/>
        <v>108</v>
      </c>
      <c r="I2567" s="13" t="str">
        <f t="shared" si="163"/>
        <v>Reorder</v>
      </c>
    </row>
    <row r="2568" spans="1:9" x14ac:dyDescent="0.3">
      <c r="A2568" s="13" t="s">
        <v>7467</v>
      </c>
      <c r="B2568" s="13">
        <f>VLOOKUP(A2568,VLookup_Data,4,FALSE)</f>
        <v>23</v>
      </c>
      <c r="C2568" s="13">
        <f>_xlfn.XLOOKUP(A2568,Product_Name,Recorder_Level)</f>
        <v>34</v>
      </c>
      <c r="D2568" s="13">
        <f>IF(B2568&lt;=C2568,C2568-B2568,0)</f>
        <v>11</v>
      </c>
      <c r="E2568" s="13">
        <f t="shared" si="160"/>
        <v>11</v>
      </c>
      <c r="F2568" s="13">
        <f t="shared" si="161"/>
        <v>11</v>
      </c>
      <c r="G2568" s="13">
        <f>IF(B2568&lt;=C2568,C2568-B2568,"No Order Needed")</f>
        <v>11</v>
      </c>
      <c r="H2568" s="13">
        <f t="shared" si="162"/>
        <v>21</v>
      </c>
      <c r="I2568" s="13" t="str">
        <f t="shared" si="163"/>
        <v>Reorder</v>
      </c>
    </row>
    <row r="2569" spans="1:9" x14ac:dyDescent="0.3">
      <c r="A2569" s="13" t="s">
        <v>4066</v>
      </c>
      <c r="B2569" s="13">
        <f>VLOOKUP(A2569,VLookup_Data,4,FALSE)</f>
        <v>17</v>
      </c>
      <c r="C2569" s="13">
        <f>_xlfn.XLOOKUP(A2569,Product_Name,Recorder_Level)</f>
        <v>39</v>
      </c>
      <c r="D2569" s="13">
        <f>IF(B2569&lt;=C2569,C2569-B2569,0)</f>
        <v>22</v>
      </c>
      <c r="E2569" s="13">
        <f t="shared" si="160"/>
        <v>22</v>
      </c>
      <c r="F2569" s="13">
        <f t="shared" si="161"/>
        <v>22</v>
      </c>
      <c r="G2569" s="13">
        <f>IF(B2569&lt;=C2569,C2569-B2569,"No Order Needed")</f>
        <v>22</v>
      </c>
      <c r="H2569" s="13">
        <f t="shared" si="162"/>
        <v>32</v>
      </c>
      <c r="I2569" s="13" t="str">
        <f t="shared" si="163"/>
        <v>Reorder</v>
      </c>
    </row>
    <row r="2570" spans="1:9" x14ac:dyDescent="0.3">
      <c r="A2570" s="13" t="s">
        <v>2734</v>
      </c>
      <c r="B2570" s="13">
        <f>VLOOKUP(A2570,VLookup_Data,4,FALSE)</f>
        <v>93</v>
      </c>
      <c r="C2570" s="13">
        <f>_xlfn.XLOOKUP(A2570,Product_Name,Recorder_Level)</f>
        <v>59</v>
      </c>
      <c r="D2570" s="13">
        <f>IF(B2570&lt;=C2570,C2570-B2570,0)</f>
        <v>0</v>
      </c>
      <c r="E2570" s="13">
        <f t="shared" si="160"/>
        <v>0</v>
      </c>
      <c r="F2570" s="13">
        <f t="shared" si="161"/>
        <v>0</v>
      </c>
      <c r="G2570" s="13" t="str">
        <f>IF(B2570&lt;=C2570,C2570-B2570,"No Order Needed")</f>
        <v>No Order Needed</v>
      </c>
      <c r="H2570" s="13">
        <f t="shared" si="162"/>
        <v>0</v>
      </c>
      <c r="I2570" s="13" t="str">
        <f t="shared" si="163"/>
        <v>Ok</v>
      </c>
    </row>
    <row r="2571" spans="1:9" x14ac:dyDescent="0.3">
      <c r="A2571" s="13" t="s">
        <v>7606</v>
      </c>
      <c r="B2571" s="13">
        <f>VLOOKUP(A2571,VLookup_Data,4,FALSE)</f>
        <v>107</v>
      </c>
      <c r="C2571" s="13">
        <f>_xlfn.XLOOKUP(A2571,Product_Name,Recorder_Level)</f>
        <v>0</v>
      </c>
      <c r="D2571" s="13">
        <f>IF(B2571&lt;=C2571,C2571-B2571,0)</f>
        <v>0</v>
      </c>
      <c r="E2571" s="13">
        <f t="shared" si="160"/>
        <v>0</v>
      </c>
      <c r="F2571" s="13">
        <f t="shared" si="161"/>
        <v>0</v>
      </c>
      <c r="G2571" s="13" t="str">
        <f>IF(B2571&lt;=C2571,C2571-B2571,"No Order Needed")</f>
        <v>No Order Needed</v>
      </c>
      <c r="H2571" s="13">
        <f t="shared" si="162"/>
        <v>0</v>
      </c>
      <c r="I2571" s="13" t="str">
        <f t="shared" si="163"/>
        <v>Ok</v>
      </c>
    </row>
    <row r="2572" spans="1:9" x14ac:dyDescent="0.3">
      <c r="A2572" s="13" t="s">
        <v>5084</v>
      </c>
      <c r="B2572" s="13">
        <f>VLOOKUP(A2572,VLookup_Data,4,FALSE)</f>
        <v>80</v>
      </c>
      <c r="C2572" s="13">
        <f>_xlfn.XLOOKUP(A2572,Product_Name,Recorder_Level)</f>
        <v>42</v>
      </c>
      <c r="D2572" s="13">
        <f>IF(B2572&lt;=C2572,C2572-B2572,0)</f>
        <v>0</v>
      </c>
      <c r="E2572" s="13">
        <f t="shared" si="160"/>
        <v>0</v>
      </c>
      <c r="F2572" s="13">
        <f t="shared" si="161"/>
        <v>0</v>
      </c>
      <c r="G2572" s="13" t="str">
        <f>IF(B2572&lt;=C2572,C2572-B2572,"No Order Needed")</f>
        <v>No Order Needed</v>
      </c>
      <c r="H2572" s="13">
        <f t="shared" si="162"/>
        <v>0</v>
      </c>
      <c r="I2572" s="13" t="str">
        <f t="shared" si="163"/>
        <v>Ok</v>
      </c>
    </row>
    <row r="2573" spans="1:9" x14ac:dyDescent="0.3">
      <c r="A2573" s="13" t="s">
        <v>5086</v>
      </c>
      <c r="B2573" s="13">
        <f>VLOOKUP(A2573,VLookup_Data,4,FALSE)</f>
        <v>150</v>
      </c>
      <c r="C2573" s="13">
        <f>_xlfn.XLOOKUP(A2573,Product_Name,Recorder_Level)</f>
        <v>76</v>
      </c>
      <c r="D2573" s="13">
        <f>IF(B2573&lt;=C2573,C2573-B2573,0)</f>
        <v>0</v>
      </c>
      <c r="E2573" s="13">
        <f t="shared" si="160"/>
        <v>0</v>
      </c>
      <c r="F2573" s="13">
        <f t="shared" si="161"/>
        <v>0</v>
      </c>
      <c r="G2573" s="13" t="str">
        <f>IF(B2573&lt;=C2573,C2573-B2573,"No Order Needed")</f>
        <v>No Order Needed</v>
      </c>
      <c r="H2573" s="13">
        <f t="shared" si="162"/>
        <v>0</v>
      </c>
      <c r="I2573" s="13" t="str">
        <f t="shared" si="163"/>
        <v>Ok</v>
      </c>
    </row>
    <row r="2574" spans="1:9" x14ac:dyDescent="0.3">
      <c r="A2574" s="13" t="s">
        <v>5088</v>
      </c>
      <c r="B2574" s="13">
        <f>VLOOKUP(A2574,VLookup_Data,4,FALSE)</f>
        <v>179</v>
      </c>
      <c r="C2574" s="13">
        <f>_xlfn.XLOOKUP(A2574,Product_Name,Recorder_Level)</f>
        <v>42</v>
      </c>
      <c r="D2574" s="13">
        <f>IF(B2574&lt;=C2574,C2574-B2574,0)</f>
        <v>0</v>
      </c>
      <c r="E2574" s="13">
        <f t="shared" si="160"/>
        <v>0</v>
      </c>
      <c r="F2574" s="13">
        <f t="shared" si="161"/>
        <v>0</v>
      </c>
      <c r="G2574" s="13" t="str">
        <f>IF(B2574&lt;=C2574,C2574-B2574,"No Order Needed")</f>
        <v>No Order Needed</v>
      </c>
      <c r="H2574" s="13">
        <f t="shared" si="162"/>
        <v>0</v>
      </c>
      <c r="I2574" s="13" t="str">
        <f t="shared" si="163"/>
        <v>Ok</v>
      </c>
    </row>
    <row r="2575" spans="1:9" x14ac:dyDescent="0.3">
      <c r="A2575" s="13" t="s">
        <v>2060</v>
      </c>
      <c r="B2575" s="13">
        <f>VLOOKUP(A2575,VLookup_Data,4,FALSE)</f>
        <v>0</v>
      </c>
      <c r="C2575" s="13">
        <f>_xlfn.XLOOKUP(A2575,Product_Name,Recorder_Level)</f>
        <v>44</v>
      </c>
      <c r="D2575" s="13">
        <f>IF(B2575&lt;=C2575,C2575-B2575,0)</f>
        <v>44</v>
      </c>
      <c r="E2575" s="13">
        <f t="shared" si="160"/>
        <v>44</v>
      </c>
      <c r="F2575" s="13">
        <f t="shared" si="161"/>
        <v>44</v>
      </c>
      <c r="G2575" s="13">
        <f>IF(B2575&lt;=C2575,C2575-B2575,"No Order Needed")</f>
        <v>44</v>
      </c>
      <c r="H2575" s="13">
        <f t="shared" si="162"/>
        <v>54</v>
      </c>
      <c r="I2575" s="13" t="str">
        <f t="shared" si="163"/>
        <v>Urgent</v>
      </c>
    </row>
    <row r="2576" spans="1:9" x14ac:dyDescent="0.3">
      <c r="A2576" s="13" t="s">
        <v>7461</v>
      </c>
      <c r="B2576" s="13">
        <f>VLOOKUP(A2576,VLookup_Data,4,FALSE)</f>
        <v>0</v>
      </c>
      <c r="C2576" s="13">
        <f>_xlfn.XLOOKUP(A2576,Product_Name,Recorder_Level)</f>
        <v>83</v>
      </c>
      <c r="D2576" s="13">
        <f>IF(B2576&lt;=C2576,C2576-B2576,0)</f>
        <v>83</v>
      </c>
      <c r="E2576" s="13">
        <f t="shared" si="160"/>
        <v>83</v>
      </c>
      <c r="F2576" s="13">
        <f t="shared" si="161"/>
        <v>83</v>
      </c>
      <c r="G2576" s="13">
        <f>IF(B2576&lt;=C2576,C2576-B2576,"No Order Needed")</f>
        <v>83</v>
      </c>
      <c r="H2576" s="13">
        <f t="shared" si="162"/>
        <v>93</v>
      </c>
      <c r="I2576" s="13" t="str">
        <f t="shared" si="163"/>
        <v>Urgent</v>
      </c>
    </row>
    <row r="2577" spans="1:9" x14ac:dyDescent="0.3">
      <c r="A2577" s="13" t="s">
        <v>3881</v>
      </c>
      <c r="B2577" s="13">
        <f>VLOOKUP(A2577,VLookup_Data,4,FALSE)</f>
        <v>118</v>
      </c>
      <c r="C2577" s="13">
        <f>_xlfn.XLOOKUP(A2577,Product_Name,Recorder_Level)</f>
        <v>36</v>
      </c>
      <c r="D2577" s="13">
        <f>IF(B2577&lt;=C2577,C2577-B2577,0)</f>
        <v>0</v>
      </c>
      <c r="E2577" s="13">
        <f t="shared" si="160"/>
        <v>0</v>
      </c>
      <c r="F2577" s="13">
        <f t="shared" si="161"/>
        <v>0</v>
      </c>
      <c r="G2577" s="13" t="str">
        <f>IF(B2577&lt;=C2577,C2577-B2577,"No Order Needed")</f>
        <v>No Order Needed</v>
      </c>
      <c r="H2577" s="13">
        <f t="shared" si="162"/>
        <v>0</v>
      </c>
      <c r="I2577" s="13" t="str">
        <f t="shared" si="163"/>
        <v>Ok</v>
      </c>
    </row>
    <row r="2578" spans="1:9" x14ac:dyDescent="0.3">
      <c r="A2578" s="13" t="s">
        <v>5098</v>
      </c>
      <c r="B2578" s="13">
        <f>VLOOKUP(A2578,VLookup_Data,4,FALSE)</f>
        <v>45</v>
      </c>
      <c r="C2578" s="13">
        <f>_xlfn.XLOOKUP(A2578,Product_Name,Recorder_Level)</f>
        <v>75</v>
      </c>
      <c r="D2578" s="13">
        <f>IF(B2578&lt;=C2578,C2578-B2578,0)</f>
        <v>30</v>
      </c>
      <c r="E2578" s="13">
        <f t="shared" si="160"/>
        <v>30</v>
      </c>
      <c r="F2578" s="13">
        <f t="shared" si="161"/>
        <v>30</v>
      </c>
      <c r="G2578" s="13">
        <f>IF(B2578&lt;=C2578,C2578-B2578,"No Order Needed")</f>
        <v>30</v>
      </c>
      <c r="H2578" s="13">
        <f t="shared" si="162"/>
        <v>40</v>
      </c>
      <c r="I2578" s="13" t="str">
        <f t="shared" si="163"/>
        <v>Reorder</v>
      </c>
    </row>
    <row r="2579" spans="1:9" x14ac:dyDescent="0.3">
      <c r="A2579" s="13" t="s">
        <v>5101</v>
      </c>
      <c r="B2579" s="13">
        <f>VLOOKUP(A2579,VLookup_Data,4,FALSE)</f>
        <v>52</v>
      </c>
      <c r="C2579" s="13">
        <f>_xlfn.XLOOKUP(A2579,Product_Name,Recorder_Level)</f>
        <v>57</v>
      </c>
      <c r="D2579" s="13">
        <f>IF(B2579&lt;=C2579,C2579-B2579,0)</f>
        <v>5</v>
      </c>
      <c r="E2579" s="13">
        <f t="shared" si="160"/>
        <v>5</v>
      </c>
      <c r="F2579" s="13">
        <f t="shared" si="161"/>
        <v>5</v>
      </c>
      <c r="G2579" s="13">
        <f>IF(B2579&lt;=C2579,C2579-B2579,"No Order Needed")</f>
        <v>5</v>
      </c>
      <c r="H2579" s="13">
        <f t="shared" si="162"/>
        <v>15</v>
      </c>
      <c r="I2579" s="13" t="str">
        <f t="shared" si="163"/>
        <v>Reorder</v>
      </c>
    </row>
    <row r="2580" spans="1:9" x14ac:dyDescent="0.3">
      <c r="A2580" s="13" t="s">
        <v>5103</v>
      </c>
      <c r="B2580" s="13">
        <f>VLOOKUP(A2580,VLookup_Data,4,FALSE)</f>
        <v>27</v>
      </c>
      <c r="C2580" s="13">
        <f>_xlfn.XLOOKUP(A2580,Product_Name,Recorder_Level)</f>
        <v>35</v>
      </c>
      <c r="D2580" s="13">
        <f>IF(B2580&lt;=C2580,C2580-B2580,0)</f>
        <v>8</v>
      </c>
      <c r="E2580" s="13">
        <f t="shared" si="160"/>
        <v>8</v>
      </c>
      <c r="F2580" s="13">
        <f t="shared" si="161"/>
        <v>8</v>
      </c>
      <c r="G2580" s="13">
        <f>IF(B2580&lt;=C2580,C2580-B2580,"No Order Needed")</f>
        <v>8</v>
      </c>
      <c r="H2580" s="13">
        <f t="shared" si="162"/>
        <v>18</v>
      </c>
      <c r="I2580" s="13" t="str">
        <f t="shared" si="163"/>
        <v>Reorder</v>
      </c>
    </row>
    <row r="2581" spans="1:9" x14ac:dyDescent="0.3">
      <c r="A2581" s="13" t="s">
        <v>2797</v>
      </c>
      <c r="B2581" s="13">
        <f>VLOOKUP(A2581,VLookup_Data,4,FALSE)</f>
        <v>124</v>
      </c>
      <c r="C2581" s="13">
        <f>_xlfn.XLOOKUP(A2581,Product_Name,Recorder_Level)</f>
        <v>54</v>
      </c>
      <c r="D2581" s="13">
        <f>IF(B2581&lt;=C2581,C2581-B2581,0)</f>
        <v>0</v>
      </c>
      <c r="E2581" s="13">
        <f t="shared" si="160"/>
        <v>0</v>
      </c>
      <c r="F2581" s="13">
        <f t="shared" si="161"/>
        <v>0</v>
      </c>
      <c r="G2581" s="13" t="str">
        <f>IF(B2581&lt;=C2581,C2581-B2581,"No Order Needed")</f>
        <v>No Order Needed</v>
      </c>
      <c r="H2581" s="13">
        <f t="shared" si="162"/>
        <v>0</v>
      </c>
      <c r="I2581" s="13" t="str">
        <f t="shared" si="163"/>
        <v>Ok</v>
      </c>
    </row>
    <row r="2582" spans="1:9" x14ac:dyDescent="0.3">
      <c r="A2582" s="13" t="s">
        <v>1299</v>
      </c>
      <c r="B2582" s="13">
        <f>VLOOKUP(A2582,VLookup_Data,4,FALSE)</f>
        <v>0</v>
      </c>
      <c r="C2582" s="13">
        <f>_xlfn.XLOOKUP(A2582,Product_Name,Recorder_Level)</f>
        <v>33</v>
      </c>
      <c r="D2582" s="13">
        <f>IF(B2582&lt;=C2582,C2582-B2582,0)</f>
        <v>33</v>
      </c>
      <c r="E2582" s="13">
        <f t="shared" si="160"/>
        <v>33</v>
      </c>
      <c r="F2582" s="13">
        <f t="shared" si="161"/>
        <v>33</v>
      </c>
      <c r="G2582" s="13">
        <f>IF(B2582&lt;=C2582,C2582-B2582,"No Order Needed")</f>
        <v>33</v>
      </c>
      <c r="H2582" s="13">
        <f t="shared" si="162"/>
        <v>43</v>
      </c>
      <c r="I2582" s="13" t="str">
        <f t="shared" si="163"/>
        <v>Urgent</v>
      </c>
    </row>
    <row r="2583" spans="1:9" x14ac:dyDescent="0.3">
      <c r="A2583" s="13" t="s">
        <v>5107</v>
      </c>
      <c r="B2583" s="13">
        <f>VLOOKUP(A2583,VLookup_Data,4,FALSE)</f>
        <v>0</v>
      </c>
      <c r="C2583" s="13">
        <f>_xlfn.XLOOKUP(A2583,Product_Name,Recorder_Level)</f>
        <v>27</v>
      </c>
      <c r="D2583" s="13">
        <f>IF(B2583&lt;=C2583,C2583-B2583,0)</f>
        <v>27</v>
      </c>
      <c r="E2583" s="13">
        <f t="shared" si="160"/>
        <v>27</v>
      </c>
      <c r="F2583" s="13">
        <f t="shared" si="161"/>
        <v>27</v>
      </c>
      <c r="G2583" s="13">
        <f>IF(B2583&lt;=C2583,C2583-B2583,"No Order Needed")</f>
        <v>27</v>
      </c>
      <c r="H2583" s="13">
        <f t="shared" si="162"/>
        <v>37</v>
      </c>
      <c r="I2583" s="13" t="str">
        <f t="shared" si="163"/>
        <v>Urgent</v>
      </c>
    </row>
    <row r="2584" spans="1:9" x14ac:dyDescent="0.3">
      <c r="A2584" s="13" t="s">
        <v>5109</v>
      </c>
      <c r="B2584" s="13">
        <f>VLOOKUP(A2584,VLookup_Data,4,FALSE)</f>
        <v>197</v>
      </c>
      <c r="C2584" s="13">
        <f>_xlfn.XLOOKUP(A2584,Product_Name,Recorder_Level)</f>
        <v>98</v>
      </c>
      <c r="D2584" s="13">
        <f>IF(B2584&lt;=C2584,C2584-B2584,0)</f>
        <v>0</v>
      </c>
      <c r="E2584" s="13">
        <f t="shared" si="160"/>
        <v>0</v>
      </c>
      <c r="F2584" s="13">
        <f t="shared" si="161"/>
        <v>0</v>
      </c>
      <c r="G2584" s="13" t="str">
        <f>IF(B2584&lt;=C2584,C2584-B2584,"No Order Needed")</f>
        <v>No Order Needed</v>
      </c>
      <c r="H2584" s="13">
        <f t="shared" si="162"/>
        <v>0</v>
      </c>
      <c r="I2584" s="13" t="str">
        <f t="shared" si="163"/>
        <v>Ok</v>
      </c>
    </row>
    <row r="2585" spans="1:9" x14ac:dyDescent="0.3">
      <c r="A2585" s="13" t="s">
        <v>835</v>
      </c>
      <c r="B2585" s="13">
        <f>VLOOKUP(A2585,VLookup_Data,4,FALSE)</f>
        <v>122</v>
      </c>
      <c r="C2585" s="13">
        <f>_xlfn.XLOOKUP(A2585,Product_Name,Recorder_Level)</f>
        <v>47</v>
      </c>
      <c r="D2585" s="13">
        <f>IF(B2585&lt;=C2585,C2585-B2585,0)</f>
        <v>0</v>
      </c>
      <c r="E2585" s="13">
        <f t="shared" si="160"/>
        <v>0</v>
      </c>
      <c r="F2585" s="13">
        <f t="shared" si="161"/>
        <v>0</v>
      </c>
      <c r="G2585" s="13" t="str">
        <f>IF(B2585&lt;=C2585,C2585-B2585,"No Order Needed")</f>
        <v>No Order Needed</v>
      </c>
      <c r="H2585" s="13">
        <f t="shared" si="162"/>
        <v>0</v>
      </c>
      <c r="I2585" s="13" t="str">
        <f t="shared" si="163"/>
        <v>Ok</v>
      </c>
    </row>
    <row r="2586" spans="1:9" x14ac:dyDescent="0.3">
      <c r="A2586" s="13" t="s">
        <v>5113</v>
      </c>
      <c r="B2586" s="13">
        <f>VLOOKUP(A2586,VLookup_Data,4,FALSE)</f>
        <v>107</v>
      </c>
      <c r="C2586" s="13">
        <f>_xlfn.XLOOKUP(A2586,Product_Name,Recorder_Level)</f>
        <v>36</v>
      </c>
      <c r="D2586" s="13">
        <f>IF(B2586&lt;=C2586,C2586-B2586,0)</f>
        <v>0</v>
      </c>
      <c r="E2586" s="13">
        <f t="shared" si="160"/>
        <v>0</v>
      </c>
      <c r="F2586" s="13">
        <f t="shared" si="161"/>
        <v>0</v>
      </c>
      <c r="G2586" s="13" t="str">
        <f>IF(B2586&lt;=C2586,C2586-B2586,"No Order Needed")</f>
        <v>No Order Needed</v>
      </c>
      <c r="H2586" s="13">
        <f t="shared" si="162"/>
        <v>0</v>
      </c>
      <c r="I2586" s="13" t="str">
        <f t="shared" si="163"/>
        <v>Ok</v>
      </c>
    </row>
    <row r="2587" spans="1:9" x14ac:dyDescent="0.3">
      <c r="A2587" s="13" t="s">
        <v>5115</v>
      </c>
      <c r="B2587" s="13">
        <f>VLOOKUP(A2587,VLookup_Data,4,FALSE)</f>
        <v>195</v>
      </c>
      <c r="C2587" s="13">
        <f>_xlfn.XLOOKUP(A2587,Product_Name,Recorder_Level)</f>
        <v>54</v>
      </c>
      <c r="D2587" s="13">
        <f>IF(B2587&lt;=C2587,C2587-B2587,0)</f>
        <v>0</v>
      </c>
      <c r="E2587" s="13">
        <f t="shared" si="160"/>
        <v>0</v>
      </c>
      <c r="F2587" s="13">
        <f t="shared" si="161"/>
        <v>0</v>
      </c>
      <c r="G2587" s="13" t="str">
        <f>IF(B2587&lt;=C2587,C2587-B2587,"No Order Needed")</f>
        <v>No Order Needed</v>
      </c>
      <c r="H2587" s="13">
        <f t="shared" si="162"/>
        <v>0</v>
      </c>
      <c r="I2587" s="13" t="str">
        <f t="shared" si="163"/>
        <v>Ok</v>
      </c>
    </row>
    <row r="2588" spans="1:9" x14ac:dyDescent="0.3">
      <c r="A2588" s="13" t="s">
        <v>5118</v>
      </c>
      <c r="B2588" s="13">
        <f>VLOOKUP(A2588,VLookup_Data,4,FALSE)</f>
        <v>64</v>
      </c>
      <c r="C2588" s="13">
        <f>_xlfn.XLOOKUP(A2588,Product_Name,Recorder_Level)</f>
        <v>27</v>
      </c>
      <c r="D2588" s="13">
        <f>IF(B2588&lt;=C2588,C2588-B2588,0)</f>
        <v>0</v>
      </c>
      <c r="E2588" s="13">
        <f t="shared" si="160"/>
        <v>0</v>
      </c>
      <c r="F2588" s="13">
        <f t="shared" si="161"/>
        <v>0</v>
      </c>
      <c r="G2588" s="13" t="str">
        <f>IF(B2588&lt;=C2588,C2588-B2588,"No Order Needed")</f>
        <v>No Order Needed</v>
      </c>
      <c r="H2588" s="13">
        <f t="shared" si="162"/>
        <v>0</v>
      </c>
      <c r="I2588" s="13" t="str">
        <f t="shared" si="163"/>
        <v>Ok</v>
      </c>
    </row>
    <row r="2589" spans="1:9" x14ac:dyDescent="0.3">
      <c r="A2589" s="13" t="s">
        <v>5121</v>
      </c>
      <c r="B2589" s="13">
        <f>VLOOKUP(A2589,VLookup_Data,4,FALSE)</f>
        <v>178</v>
      </c>
      <c r="C2589" s="13">
        <f>_xlfn.XLOOKUP(A2589,Product_Name,Recorder_Level)</f>
        <v>62</v>
      </c>
      <c r="D2589" s="13">
        <f>IF(B2589&lt;=C2589,C2589-B2589,0)</f>
        <v>0</v>
      </c>
      <c r="E2589" s="13">
        <f t="shared" si="160"/>
        <v>0</v>
      </c>
      <c r="F2589" s="13">
        <f t="shared" si="161"/>
        <v>0</v>
      </c>
      <c r="G2589" s="13" t="str">
        <f>IF(B2589&lt;=C2589,C2589-B2589,"No Order Needed")</f>
        <v>No Order Needed</v>
      </c>
      <c r="H2589" s="13">
        <f t="shared" si="162"/>
        <v>0</v>
      </c>
      <c r="I2589" s="13" t="str">
        <f t="shared" si="163"/>
        <v>Ok</v>
      </c>
    </row>
    <row r="2590" spans="1:9" x14ac:dyDescent="0.3">
      <c r="A2590" s="13" t="s">
        <v>5123</v>
      </c>
      <c r="B2590" s="13">
        <f>VLOOKUP(A2590,VLookup_Data,4,FALSE)</f>
        <v>50</v>
      </c>
      <c r="C2590" s="13">
        <f>_xlfn.XLOOKUP(A2590,Product_Name,Recorder_Level)</f>
        <v>88</v>
      </c>
      <c r="D2590" s="13">
        <f>IF(B2590&lt;=C2590,C2590-B2590,0)</f>
        <v>38</v>
      </c>
      <c r="E2590" s="13">
        <f t="shared" si="160"/>
        <v>38</v>
      </c>
      <c r="F2590" s="13">
        <f t="shared" si="161"/>
        <v>38</v>
      </c>
      <c r="G2590" s="13">
        <f>IF(B2590&lt;=C2590,C2590-B2590,"No Order Needed")</f>
        <v>38</v>
      </c>
      <c r="H2590" s="13">
        <f t="shared" si="162"/>
        <v>48</v>
      </c>
      <c r="I2590" s="13" t="str">
        <f t="shared" si="163"/>
        <v>Reorder</v>
      </c>
    </row>
    <row r="2591" spans="1:9" x14ac:dyDescent="0.3">
      <c r="A2591" s="13" t="s">
        <v>1546</v>
      </c>
      <c r="B2591" s="13">
        <f>VLOOKUP(A2591,VLookup_Data,4,FALSE)</f>
        <v>16</v>
      </c>
      <c r="C2591" s="13">
        <f>_xlfn.XLOOKUP(A2591,Product_Name,Recorder_Level)</f>
        <v>87</v>
      </c>
      <c r="D2591" s="13">
        <f>IF(B2591&lt;=C2591,C2591-B2591,0)</f>
        <v>71</v>
      </c>
      <c r="E2591" s="13">
        <f t="shared" si="160"/>
        <v>71</v>
      </c>
      <c r="F2591" s="13">
        <f t="shared" si="161"/>
        <v>71</v>
      </c>
      <c r="G2591" s="13">
        <f>IF(B2591&lt;=C2591,C2591-B2591,"No Order Needed")</f>
        <v>71</v>
      </c>
      <c r="H2591" s="13">
        <f t="shared" si="162"/>
        <v>81</v>
      </c>
      <c r="I2591" s="13" t="str">
        <f t="shared" si="163"/>
        <v>Reorder</v>
      </c>
    </row>
    <row r="2592" spans="1:9" x14ac:dyDescent="0.3">
      <c r="A2592" s="13" t="s">
        <v>725</v>
      </c>
      <c r="B2592" s="13">
        <f>VLOOKUP(A2592,VLookup_Data,4,FALSE)</f>
        <v>117</v>
      </c>
      <c r="C2592" s="13">
        <f>_xlfn.XLOOKUP(A2592,Product_Name,Recorder_Level)</f>
        <v>84</v>
      </c>
      <c r="D2592" s="13">
        <f>IF(B2592&lt;=C2592,C2592-B2592,0)</f>
        <v>0</v>
      </c>
      <c r="E2592" s="13">
        <f t="shared" si="160"/>
        <v>0</v>
      </c>
      <c r="F2592" s="13">
        <f t="shared" si="161"/>
        <v>0</v>
      </c>
      <c r="G2592" s="13" t="str">
        <f>IF(B2592&lt;=C2592,C2592-B2592,"No Order Needed")</f>
        <v>No Order Needed</v>
      </c>
      <c r="H2592" s="13">
        <f t="shared" si="162"/>
        <v>0</v>
      </c>
      <c r="I2592" s="13" t="str">
        <f t="shared" si="163"/>
        <v>Ok</v>
      </c>
    </row>
    <row r="2593" spans="1:9" x14ac:dyDescent="0.3">
      <c r="A2593" s="13" t="s">
        <v>5128</v>
      </c>
      <c r="B2593" s="13">
        <f>VLOOKUP(A2593,VLookup_Data,4,FALSE)</f>
        <v>83</v>
      </c>
      <c r="C2593" s="13">
        <f>_xlfn.XLOOKUP(A2593,Product_Name,Recorder_Level)</f>
        <v>52</v>
      </c>
      <c r="D2593" s="13">
        <f>IF(B2593&lt;=C2593,C2593-B2593,0)</f>
        <v>0</v>
      </c>
      <c r="E2593" s="13">
        <f t="shared" si="160"/>
        <v>0</v>
      </c>
      <c r="F2593" s="13">
        <f t="shared" si="161"/>
        <v>0</v>
      </c>
      <c r="G2593" s="13" t="str">
        <f>IF(B2593&lt;=C2593,C2593-B2593,"No Order Needed")</f>
        <v>No Order Needed</v>
      </c>
      <c r="H2593" s="13">
        <f t="shared" si="162"/>
        <v>0</v>
      </c>
      <c r="I2593" s="13" t="str">
        <f t="shared" si="163"/>
        <v>Ok</v>
      </c>
    </row>
    <row r="2594" spans="1:9" x14ac:dyDescent="0.3">
      <c r="A2594" s="13" t="s">
        <v>5130</v>
      </c>
      <c r="B2594" s="13">
        <f>VLOOKUP(A2594,VLookup_Data,4,FALSE)</f>
        <v>22</v>
      </c>
      <c r="C2594" s="13">
        <f>_xlfn.XLOOKUP(A2594,Product_Name,Recorder_Level)</f>
        <v>22</v>
      </c>
      <c r="D2594" s="13">
        <f>IF(B2594&lt;=C2594,C2594-B2594,0)</f>
        <v>0</v>
      </c>
      <c r="E2594" s="13">
        <f t="shared" si="160"/>
        <v>0</v>
      </c>
      <c r="F2594" s="13">
        <f t="shared" si="161"/>
        <v>0</v>
      </c>
      <c r="G2594" s="13">
        <f>IF(B2594&lt;=C2594,C2594-B2594,"No Order Needed")</f>
        <v>0</v>
      </c>
      <c r="H2594" s="13">
        <f t="shared" si="162"/>
        <v>10</v>
      </c>
      <c r="I2594" s="13" t="str">
        <f t="shared" si="163"/>
        <v>Reorder</v>
      </c>
    </row>
    <row r="2595" spans="1:9" x14ac:dyDescent="0.3">
      <c r="A2595" s="13" t="s">
        <v>1820</v>
      </c>
      <c r="B2595" s="13">
        <f>VLOOKUP(A2595,VLookup_Data,4,FALSE)</f>
        <v>81</v>
      </c>
      <c r="C2595" s="13">
        <f>_xlfn.XLOOKUP(A2595,Product_Name,Recorder_Level)</f>
        <v>75</v>
      </c>
      <c r="D2595" s="13">
        <f>IF(B2595&lt;=C2595,C2595-B2595,0)</f>
        <v>0</v>
      </c>
      <c r="E2595" s="13">
        <f t="shared" si="160"/>
        <v>0</v>
      </c>
      <c r="F2595" s="13">
        <f t="shared" si="161"/>
        <v>0</v>
      </c>
      <c r="G2595" s="13" t="str">
        <f>IF(B2595&lt;=C2595,C2595-B2595,"No Order Needed")</f>
        <v>No Order Needed</v>
      </c>
      <c r="H2595" s="13">
        <f t="shared" si="162"/>
        <v>4</v>
      </c>
      <c r="I2595" s="13" t="str">
        <f t="shared" si="163"/>
        <v>Ok</v>
      </c>
    </row>
    <row r="2596" spans="1:9" x14ac:dyDescent="0.3">
      <c r="A2596" s="13" t="s">
        <v>2860</v>
      </c>
      <c r="B2596" s="13">
        <f>VLOOKUP(A2596,VLookup_Data,4,FALSE)</f>
        <v>150</v>
      </c>
      <c r="C2596" s="13">
        <f>_xlfn.XLOOKUP(A2596,Product_Name,Recorder_Level)</f>
        <v>0</v>
      </c>
      <c r="D2596" s="13">
        <f>IF(B2596&lt;=C2596,C2596-B2596,0)</f>
        <v>0</v>
      </c>
      <c r="E2596" s="13">
        <f t="shared" si="160"/>
        <v>0</v>
      </c>
      <c r="F2596" s="13">
        <f t="shared" si="161"/>
        <v>0</v>
      </c>
      <c r="G2596" s="13" t="str">
        <f>IF(B2596&lt;=C2596,C2596-B2596,"No Order Needed")</f>
        <v>No Order Needed</v>
      </c>
      <c r="H2596" s="13">
        <f t="shared" si="162"/>
        <v>0</v>
      </c>
      <c r="I2596" s="13" t="str">
        <f t="shared" si="163"/>
        <v>Ok</v>
      </c>
    </row>
    <row r="2597" spans="1:9" x14ac:dyDescent="0.3">
      <c r="A2597" s="13" t="s">
        <v>533</v>
      </c>
      <c r="B2597" s="13">
        <f>VLOOKUP(A2597,VLookup_Data,4,FALSE)</f>
        <v>140</v>
      </c>
      <c r="C2597" s="13">
        <f>_xlfn.XLOOKUP(A2597,Product_Name,Recorder_Level)</f>
        <v>70</v>
      </c>
      <c r="D2597" s="13">
        <f>IF(B2597&lt;=C2597,C2597-B2597,0)</f>
        <v>0</v>
      </c>
      <c r="E2597" s="13">
        <f t="shared" si="160"/>
        <v>0</v>
      </c>
      <c r="F2597" s="13">
        <f t="shared" si="161"/>
        <v>0</v>
      </c>
      <c r="G2597" s="13" t="str">
        <f>IF(B2597&lt;=C2597,C2597-B2597,"No Order Needed")</f>
        <v>No Order Needed</v>
      </c>
      <c r="H2597" s="13">
        <f t="shared" si="162"/>
        <v>0</v>
      </c>
      <c r="I2597" s="13" t="str">
        <f t="shared" si="163"/>
        <v>Ok</v>
      </c>
    </row>
    <row r="2598" spans="1:9" x14ac:dyDescent="0.3">
      <c r="A2598" s="13" t="s">
        <v>5135</v>
      </c>
      <c r="B2598" s="13">
        <f>VLOOKUP(A2598,VLookup_Data,4,FALSE)</f>
        <v>35</v>
      </c>
      <c r="C2598" s="13">
        <f>_xlfn.XLOOKUP(A2598,Product_Name,Recorder_Level)</f>
        <v>38</v>
      </c>
      <c r="D2598" s="13">
        <f>IF(B2598&lt;=C2598,C2598-B2598,0)</f>
        <v>3</v>
      </c>
      <c r="E2598" s="13">
        <f t="shared" si="160"/>
        <v>3</v>
      </c>
      <c r="F2598" s="13">
        <f t="shared" si="161"/>
        <v>3</v>
      </c>
      <c r="G2598" s="13">
        <f>IF(B2598&lt;=C2598,C2598-B2598,"No Order Needed")</f>
        <v>3</v>
      </c>
      <c r="H2598" s="13">
        <f t="shared" si="162"/>
        <v>13</v>
      </c>
      <c r="I2598" s="13" t="str">
        <f t="shared" si="163"/>
        <v>Reorder</v>
      </c>
    </row>
    <row r="2599" spans="1:9" x14ac:dyDescent="0.3">
      <c r="A2599" s="13" t="s">
        <v>5137</v>
      </c>
      <c r="B2599" s="13">
        <f>VLOOKUP(A2599,VLookup_Data,4,FALSE)</f>
        <v>65</v>
      </c>
      <c r="C2599" s="13">
        <f>_xlfn.XLOOKUP(A2599,Product_Name,Recorder_Level)</f>
        <v>43</v>
      </c>
      <c r="D2599" s="13">
        <f>IF(B2599&lt;=C2599,C2599-B2599,0)</f>
        <v>0</v>
      </c>
      <c r="E2599" s="13">
        <f t="shared" si="160"/>
        <v>0</v>
      </c>
      <c r="F2599" s="13">
        <f t="shared" si="161"/>
        <v>0</v>
      </c>
      <c r="G2599" s="13" t="str">
        <f>IF(B2599&lt;=C2599,C2599-B2599,"No Order Needed")</f>
        <v>No Order Needed</v>
      </c>
      <c r="H2599" s="13">
        <f t="shared" si="162"/>
        <v>0</v>
      </c>
      <c r="I2599" s="13" t="str">
        <f t="shared" si="163"/>
        <v>Ok</v>
      </c>
    </row>
    <row r="2600" spans="1:9" x14ac:dyDescent="0.3">
      <c r="A2600" s="13" t="s">
        <v>5139</v>
      </c>
      <c r="B2600" s="13">
        <f>VLOOKUP(A2600,VLookup_Data,4,FALSE)</f>
        <v>97</v>
      </c>
      <c r="C2600" s="13">
        <f>_xlfn.XLOOKUP(A2600,Product_Name,Recorder_Level)</f>
        <v>79</v>
      </c>
      <c r="D2600" s="13">
        <f>IF(B2600&lt;=C2600,C2600-B2600,0)</f>
        <v>0</v>
      </c>
      <c r="E2600" s="13">
        <f t="shared" si="160"/>
        <v>0</v>
      </c>
      <c r="F2600" s="13">
        <f t="shared" si="161"/>
        <v>0</v>
      </c>
      <c r="G2600" s="13" t="str">
        <f>IF(B2600&lt;=C2600,C2600-B2600,"No Order Needed")</f>
        <v>No Order Needed</v>
      </c>
      <c r="H2600" s="13">
        <f t="shared" si="162"/>
        <v>0</v>
      </c>
      <c r="I2600" s="13" t="str">
        <f t="shared" si="163"/>
        <v>Ok</v>
      </c>
    </row>
    <row r="2601" spans="1:9" x14ac:dyDescent="0.3">
      <c r="A2601" s="13" t="s">
        <v>5141</v>
      </c>
      <c r="B2601" s="13">
        <f>VLOOKUP(A2601,VLookup_Data,4,FALSE)</f>
        <v>80</v>
      </c>
      <c r="C2601" s="13">
        <f>_xlfn.XLOOKUP(A2601,Product_Name,Recorder_Level)</f>
        <v>32</v>
      </c>
      <c r="D2601" s="13">
        <f>IF(B2601&lt;=C2601,C2601-B2601,0)</f>
        <v>0</v>
      </c>
      <c r="E2601" s="13">
        <f t="shared" si="160"/>
        <v>0</v>
      </c>
      <c r="F2601" s="13">
        <f t="shared" si="161"/>
        <v>0</v>
      </c>
      <c r="G2601" s="13" t="str">
        <f>IF(B2601&lt;=C2601,C2601-B2601,"No Order Needed")</f>
        <v>No Order Needed</v>
      </c>
      <c r="H2601" s="13">
        <f t="shared" si="162"/>
        <v>0</v>
      </c>
      <c r="I2601" s="13" t="str">
        <f t="shared" si="163"/>
        <v>Ok</v>
      </c>
    </row>
    <row r="2602" spans="1:9" x14ac:dyDescent="0.3">
      <c r="A2602" s="13" t="s">
        <v>5143</v>
      </c>
      <c r="B2602" s="13">
        <f>VLOOKUP(A2602,VLookup_Data,4,FALSE)</f>
        <v>44</v>
      </c>
      <c r="C2602" s="13">
        <f>_xlfn.XLOOKUP(A2602,Product_Name,Recorder_Level)</f>
        <v>84</v>
      </c>
      <c r="D2602" s="13">
        <f>IF(B2602&lt;=C2602,C2602-B2602,0)</f>
        <v>40</v>
      </c>
      <c r="E2602" s="13">
        <f t="shared" si="160"/>
        <v>40</v>
      </c>
      <c r="F2602" s="13">
        <f t="shared" si="161"/>
        <v>40</v>
      </c>
      <c r="G2602" s="13">
        <f>IF(B2602&lt;=C2602,C2602-B2602,"No Order Needed")</f>
        <v>40</v>
      </c>
      <c r="H2602" s="13">
        <f t="shared" si="162"/>
        <v>50</v>
      </c>
      <c r="I2602" s="13" t="str">
        <f t="shared" si="163"/>
        <v>Reorder</v>
      </c>
    </row>
    <row r="2603" spans="1:9" x14ac:dyDescent="0.3">
      <c r="A2603" s="13" t="s">
        <v>590</v>
      </c>
      <c r="B2603" s="13">
        <f>VLOOKUP(A2603,VLookup_Data,4,FALSE)</f>
        <v>189</v>
      </c>
      <c r="C2603" s="13">
        <f>_xlfn.XLOOKUP(A2603,Product_Name,Recorder_Level)</f>
        <v>65</v>
      </c>
      <c r="D2603" s="13">
        <f>IF(B2603&lt;=C2603,C2603-B2603,0)</f>
        <v>0</v>
      </c>
      <c r="E2603" s="13">
        <f t="shared" si="160"/>
        <v>0</v>
      </c>
      <c r="F2603" s="13">
        <f t="shared" si="161"/>
        <v>0</v>
      </c>
      <c r="G2603" s="13" t="str">
        <f>IF(B2603&lt;=C2603,C2603-B2603,"No Order Needed")</f>
        <v>No Order Needed</v>
      </c>
      <c r="H2603" s="13">
        <f t="shared" si="162"/>
        <v>0</v>
      </c>
      <c r="I2603" s="13" t="str">
        <f t="shared" si="163"/>
        <v>Ok</v>
      </c>
    </row>
    <row r="2604" spans="1:9" x14ac:dyDescent="0.3">
      <c r="A2604" s="13" t="s">
        <v>5147</v>
      </c>
      <c r="B2604" s="13">
        <f>VLOOKUP(A2604,VLookup_Data,4,FALSE)</f>
        <v>0</v>
      </c>
      <c r="C2604" s="13">
        <f>_xlfn.XLOOKUP(A2604,Product_Name,Recorder_Level)</f>
        <v>81</v>
      </c>
      <c r="D2604" s="13">
        <f>IF(B2604&lt;=C2604,C2604-B2604,0)</f>
        <v>81</v>
      </c>
      <c r="E2604" s="13">
        <f t="shared" si="160"/>
        <v>81</v>
      </c>
      <c r="F2604" s="13">
        <f t="shared" si="161"/>
        <v>81</v>
      </c>
      <c r="G2604" s="13">
        <f>IF(B2604&lt;=C2604,C2604-B2604,"No Order Needed")</f>
        <v>81</v>
      </c>
      <c r="H2604" s="13">
        <f t="shared" si="162"/>
        <v>91</v>
      </c>
      <c r="I2604" s="13" t="str">
        <f t="shared" si="163"/>
        <v>Urgent</v>
      </c>
    </row>
    <row r="2605" spans="1:9" x14ac:dyDescent="0.3">
      <c r="A2605" s="13" t="s">
        <v>3882</v>
      </c>
      <c r="B2605" s="13">
        <f>VLOOKUP(A2605,VLookup_Data,4,FALSE)</f>
        <v>47</v>
      </c>
      <c r="C2605" s="13">
        <f>_xlfn.XLOOKUP(A2605,Product_Name,Recorder_Level)</f>
        <v>45</v>
      </c>
      <c r="D2605" s="13">
        <f>IF(B2605&lt;=C2605,C2605-B2605,0)</f>
        <v>0</v>
      </c>
      <c r="E2605" s="13">
        <f t="shared" si="160"/>
        <v>0</v>
      </c>
      <c r="F2605" s="13">
        <f t="shared" si="161"/>
        <v>0</v>
      </c>
      <c r="G2605" s="13" t="str">
        <f>IF(B2605&lt;=C2605,C2605-B2605,"No Order Needed")</f>
        <v>No Order Needed</v>
      </c>
      <c r="H2605" s="13">
        <f t="shared" si="162"/>
        <v>8</v>
      </c>
      <c r="I2605" s="13" t="str">
        <f t="shared" si="163"/>
        <v>Ok</v>
      </c>
    </row>
    <row r="2606" spans="1:9" x14ac:dyDescent="0.3">
      <c r="A2606" s="13" t="s">
        <v>5150</v>
      </c>
      <c r="B2606" s="13">
        <f>VLOOKUP(A2606,VLookup_Data,4,FALSE)</f>
        <v>154</v>
      </c>
      <c r="C2606" s="13">
        <f>_xlfn.XLOOKUP(A2606,Product_Name,Recorder_Level)</f>
        <v>47</v>
      </c>
      <c r="D2606" s="13">
        <f>IF(B2606&lt;=C2606,C2606-B2606,0)</f>
        <v>0</v>
      </c>
      <c r="E2606" s="13">
        <f t="shared" si="160"/>
        <v>0</v>
      </c>
      <c r="F2606" s="13">
        <f t="shared" si="161"/>
        <v>0</v>
      </c>
      <c r="G2606" s="13" t="str">
        <f>IF(B2606&lt;=C2606,C2606-B2606,"No Order Needed")</f>
        <v>No Order Needed</v>
      </c>
      <c r="H2606" s="13">
        <f t="shared" si="162"/>
        <v>0</v>
      </c>
      <c r="I2606" s="13" t="str">
        <f t="shared" si="163"/>
        <v>Ok</v>
      </c>
    </row>
    <row r="2607" spans="1:9" x14ac:dyDescent="0.3">
      <c r="A2607" s="13" t="s">
        <v>5152</v>
      </c>
      <c r="B2607" s="13">
        <f>VLOOKUP(A2607,VLookup_Data,4,FALSE)</f>
        <v>48</v>
      </c>
      <c r="C2607" s="13">
        <f>_xlfn.XLOOKUP(A2607,Product_Name,Recorder_Level)</f>
        <v>40</v>
      </c>
      <c r="D2607" s="13">
        <f>IF(B2607&lt;=C2607,C2607-B2607,0)</f>
        <v>0</v>
      </c>
      <c r="E2607" s="13">
        <f t="shared" si="160"/>
        <v>0</v>
      </c>
      <c r="F2607" s="13">
        <f t="shared" si="161"/>
        <v>0</v>
      </c>
      <c r="G2607" s="13" t="str">
        <f>IF(B2607&lt;=C2607,C2607-B2607,"No Order Needed")</f>
        <v>No Order Needed</v>
      </c>
      <c r="H2607" s="13">
        <f t="shared" si="162"/>
        <v>2</v>
      </c>
      <c r="I2607" s="13" t="str">
        <f t="shared" si="163"/>
        <v>Ok</v>
      </c>
    </row>
    <row r="2608" spans="1:9" x14ac:dyDescent="0.3">
      <c r="A2608" s="13" t="s">
        <v>5154</v>
      </c>
      <c r="B2608" s="13">
        <f>VLOOKUP(A2608,VLookup_Data,4,FALSE)</f>
        <v>57</v>
      </c>
      <c r="C2608" s="13">
        <f>_xlfn.XLOOKUP(A2608,Product_Name,Recorder_Level)</f>
        <v>98</v>
      </c>
      <c r="D2608" s="13">
        <f>IF(B2608&lt;=C2608,C2608-B2608,0)</f>
        <v>41</v>
      </c>
      <c r="E2608" s="13">
        <f t="shared" si="160"/>
        <v>41</v>
      </c>
      <c r="F2608" s="13">
        <f t="shared" si="161"/>
        <v>41</v>
      </c>
      <c r="G2608" s="13">
        <f>IF(B2608&lt;=C2608,C2608-B2608,"No Order Needed")</f>
        <v>41</v>
      </c>
      <c r="H2608" s="13">
        <f t="shared" si="162"/>
        <v>51</v>
      </c>
      <c r="I2608" s="13" t="str">
        <f t="shared" si="163"/>
        <v>Reorder</v>
      </c>
    </row>
    <row r="2609" spans="1:9" x14ac:dyDescent="0.3">
      <c r="A2609" s="13" t="s">
        <v>5156</v>
      </c>
      <c r="B2609" s="13">
        <f>VLOOKUP(A2609,VLookup_Data,4,FALSE)</f>
        <v>68</v>
      </c>
      <c r="C2609" s="13">
        <f>_xlfn.XLOOKUP(A2609,Product_Name,Recorder_Level)</f>
        <v>25</v>
      </c>
      <c r="D2609" s="13">
        <f>IF(B2609&lt;=C2609,C2609-B2609,0)</f>
        <v>0</v>
      </c>
      <c r="E2609" s="13">
        <f t="shared" si="160"/>
        <v>0</v>
      </c>
      <c r="F2609" s="13">
        <f t="shared" si="161"/>
        <v>0</v>
      </c>
      <c r="G2609" s="13" t="str">
        <f>IF(B2609&lt;=C2609,C2609-B2609,"No Order Needed")</f>
        <v>No Order Needed</v>
      </c>
      <c r="H2609" s="13">
        <f t="shared" si="162"/>
        <v>0</v>
      </c>
      <c r="I2609" s="13" t="str">
        <f t="shared" si="163"/>
        <v>Ok</v>
      </c>
    </row>
    <row r="2610" spans="1:9" x14ac:dyDescent="0.3">
      <c r="A2610" s="13" t="s">
        <v>5158</v>
      </c>
      <c r="B2610" s="13">
        <f>VLOOKUP(A2610,VLookup_Data,4,FALSE)</f>
        <v>53</v>
      </c>
      <c r="C2610" s="13">
        <f>_xlfn.XLOOKUP(A2610,Product_Name,Recorder_Level)</f>
        <v>30</v>
      </c>
      <c r="D2610" s="13">
        <f>IF(B2610&lt;=C2610,C2610-B2610,0)</f>
        <v>0</v>
      </c>
      <c r="E2610" s="13">
        <f t="shared" si="160"/>
        <v>0</v>
      </c>
      <c r="F2610" s="13">
        <f t="shared" si="161"/>
        <v>0</v>
      </c>
      <c r="G2610" s="13" t="str">
        <f>IF(B2610&lt;=C2610,C2610-B2610,"No Order Needed")</f>
        <v>No Order Needed</v>
      </c>
      <c r="H2610" s="13">
        <f t="shared" si="162"/>
        <v>0</v>
      </c>
      <c r="I2610" s="13" t="str">
        <f t="shared" si="163"/>
        <v>Ok</v>
      </c>
    </row>
    <row r="2611" spans="1:9" x14ac:dyDescent="0.3">
      <c r="A2611" s="13" t="s">
        <v>5160</v>
      </c>
      <c r="B2611" s="13">
        <f>VLOOKUP(A2611,VLookup_Data,4,FALSE)</f>
        <v>76</v>
      </c>
      <c r="C2611" s="13">
        <f>_xlfn.XLOOKUP(A2611,Product_Name,Recorder_Level)</f>
        <v>31</v>
      </c>
      <c r="D2611" s="13">
        <f>IF(B2611&lt;=C2611,C2611-B2611,0)</f>
        <v>0</v>
      </c>
      <c r="E2611" s="13">
        <f t="shared" si="160"/>
        <v>0</v>
      </c>
      <c r="F2611" s="13">
        <f t="shared" si="161"/>
        <v>0</v>
      </c>
      <c r="G2611" s="13" t="str">
        <f>IF(B2611&lt;=C2611,C2611-B2611,"No Order Needed")</f>
        <v>No Order Needed</v>
      </c>
      <c r="H2611" s="13">
        <f t="shared" si="162"/>
        <v>0</v>
      </c>
      <c r="I2611" s="13" t="str">
        <f t="shared" si="163"/>
        <v>Ok</v>
      </c>
    </row>
    <row r="2612" spans="1:9" x14ac:dyDescent="0.3">
      <c r="A2612" s="13" t="s">
        <v>5162</v>
      </c>
      <c r="B2612" s="13">
        <f>VLOOKUP(A2612,VLookup_Data,4,FALSE)</f>
        <v>98</v>
      </c>
      <c r="C2612" s="13">
        <f>_xlfn.XLOOKUP(A2612,Product_Name,Recorder_Level)</f>
        <v>55</v>
      </c>
      <c r="D2612" s="13">
        <f>IF(B2612&lt;=C2612,C2612-B2612,0)</f>
        <v>0</v>
      </c>
      <c r="E2612" s="13">
        <f t="shared" si="160"/>
        <v>0</v>
      </c>
      <c r="F2612" s="13">
        <f t="shared" si="161"/>
        <v>0</v>
      </c>
      <c r="G2612" s="13" t="str">
        <f>IF(B2612&lt;=C2612,C2612-B2612,"No Order Needed")</f>
        <v>No Order Needed</v>
      </c>
      <c r="H2612" s="13">
        <f t="shared" si="162"/>
        <v>0</v>
      </c>
      <c r="I2612" s="13" t="str">
        <f t="shared" si="163"/>
        <v>Ok</v>
      </c>
    </row>
    <row r="2613" spans="1:9" x14ac:dyDescent="0.3">
      <c r="A2613" s="13" t="s">
        <v>5164</v>
      </c>
      <c r="B2613" s="13">
        <f>VLOOKUP(A2613,VLookup_Data,4,FALSE)</f>
        <v>149</v>
      </c>
      <c r="C2613" s="13">
        <f>_xlfn.XLOOKUP(A2613,Product_Name,Recorder_Level)</f>
        <v>0</v>
      </c>
      <c r="D2613" s="13">
        <f>IF(B2613&lt;=C2613,C2613-B2613,0)</f>
        <v>0</v>
      </c>
      <c r="E2613" s="13">
        <f t="shared" si="160"/>
        <v>0</v>
      </c>
      <c r="F2613" s="13">
        <f t="shared" si="161"/>
        <v>0</v>
      </c>
      <c r="G2613" s="13" t="str">
        <f>IF(B2613&lt;=C2613,C2613-B2613,"No Order Needed")</f>
        <v>No Order Needed</v>
      </c>
      <c r="H2613" s="13">
        <f t="shared" si="162"/>
        <v>0</v>
      </c>
      <c r="I2613" s="13" t="str">
        <f t="shared" si="163"/>
        <v>Ok</v>
      </c>
    </row>
    <row r="2614" spans="1:9" x14ac:dyDescent="0.3">
      <c r="A2614" s="13" t="s">
        <v>5168</v>
      </c>
      <c r="B2614" s="13">
        <f>VLOOKUP(A2614,VLookup_Data,4,FALSE)</f>
        <v>12</v>
      </c>
      <c r="C2614" s="13">
        <f>_xlfn.XLOOKUP(A2614,Product_Name,Recorder_Level)</f>
        <v>31</v>
      </c>
      <c r="D2614" s="13">
        <f>IF(B2614&lt;=C2614,C2614-B2614,0)</f>
        <v>19</v>
      </c>
      <c r="E2614" s="13">
        <f t="shared" si="160"/>
        <v>19</v>
      </c>
      <c r="F2614" s="13">
        <f t="shared" si="161"/>
        <v>19</v>
      </c>
      <c r="G2614" s="13">
        <f>IF(B2614&lt;=C2614,C2614-B2614,"No Order Needed")</f>
        <v>19</v>
      </c>
      <c r="H2614" s="13">
        <f t="shared" si="162"/>
        <v>29</v>
      </c>
      <c r="I2614" s="13" t="str">
        <f t="shared" si="163"/>
        <v>Reorder</v>
      </c>
    </row>
    <row r="2615" spans="1:9" x14ac:dyDescent="0.3">
      <c r="A2615" s="13" t="s">
        <v>5170</v>
      </c>
      <c r="B2615" s="13">
        <f>VLOOKUP(A2615,VLookup_Data,4,FALSE)</f>
        <v>47</v>
      </c>
      <c r="C2615" s="13">
        <f>_xlfn.XLOOKUP(A2615,Product_Name,Recorder_Level)</f>
        <v>68</v>
      </c>
      <c r="D2615" s="13">
        <f>IF(B2615&lt;=C2615,C2615-B2615,0)</f>
        <v>21</v>
      </c>
      <c r="E2615" s="13">
        <f t="shared" si="160"/>
        <v>21</v>
      </c>
      <c r="F2615" s="13">
        <f t="shared" si="161"/>
        <v>21</v>
      </c>
      <c r="G2615" s="13">
        <f>IF(B2615&lt;=C2615,C2615-B2615,"No Order Needed")</f>
        <v>21</v>
      </c>
      <c r="H2615" s="13">
        <f t="shared" si="162"/>
        <v>31</v>
      </c>
      <c r="I2615" s="13" t="str">
        <f t="shared" si="163"/>
        <v>Reorder</v>
      </c>
    </row>
    <row r="2616" spans="1:9" x14ac:dyDescent="0.3">
      <c r="A2616" s="13" t="s">
        <v>406</v>
      </c>
      <c r="B2616" s="13">
        <f>VLOOKUP(A2616,VLookup_Data,4,FALSE)</f>
        <v>24</v>
      </c>
      <c r="C2616" s="13">
        <f>_xlfn.XLOOKUP(A2616,Product_Name,Recorder_Level)</f>
        <v>87</v>
      </c>
      <c r="D2616" s="13">
        <f>IF(B2616&lt;=C2616,C2616-B2616,0)</f>
        <v>63</v>
      </c>
      <c r="E2616" s="13">
        <f t="shared" si="160"/>
        <v>63</v>
      </c>
      <c r="F2616" s="13">
        <f t="shared" si="161"/>
        <v>63</v>
      </c>
      <c r="G2616" s="13">
        <f>IF(B2616&lt;=C2616,C2616-B2616,"No Order Needed")</f>
        <v>63</v>
      </c>
      <c r="H2616" s="13">
        <f t="shared" si="162"/>
        <v>73</v>
      </c>
      <c r="I2616" s="13" t="str">
        <f t="shared" si="163"/>
        <v>Reorder</v>
      </c>
    </row>
    <row r="2617" spans="1:9" x14ac:dyDescent="0.3">
      <c r="A2617" s="13" t="s">
        <v>604</v>
      </c>
      <c r="B2617" s="13">
        <f>VLOOKUP(A2617,VLookup_Data,4,FALSE)</f>
        <v>153</v>
      </c>
      <c r="C2617" s="13">
        <f>_xlfn.XLOOKUP(A2617,Product_Name,Recorder_Level)</f>
        <v>85</v>
      </c>
      <c r="D2617" s="13">
        <f>IF(B2617&lt;=C2617,C2617-B2617,0)</f>
        <v>0</v>
      </c>
      <c r="E2617" s="13">
        <f t="shared" si="160"/>
        <v>0</v>
      </c>
      <c r="F2617" s="13">
        <f t="shared" si="161"/>
        <v>0</v>
      </c>
      <c r="G2617" s="13" t="str">
        <f>IF(B2617&lt;=C2617,C2617-B2617,"No Order Needed")</f>
        <v>No Order Needed</v>
      </c>
      <c r="H2617" s="13">
        <f t="shared" si="162"/>
        <v>0</v>
      </c>
      <c r="I2617" s="13" t="str">
        <f t="shared" si="163"/>
        <v>Ok</v>
      </c>
    </row>
    <row r="2618" spans="1:9" x14ac:dyDescent="0.3">
      <c r="A2618" s="13" t="s">
        <v>3229</v>
      </c>
      <c r="B2618" s="13">
        <f>VLOOKUP(A2618,VLookup_Data,4,FALSE)</f>
        <v>119</v>
      </c>
      <c r="C2618" s="13">
        <f>_xlfn.XLOOKUP(A2618,Product_Name,Recorder_Level)</f>
        <v>78</v>
      </c>
      <c r="D2618" s="13">
        <f>IF(B2618&lt;=C2618,C2618-B2618,0)</f>
        <v>0</v>
      </c>
      <c r="E2618" s="13">
        <f t="shared" si="160"/>
        <v>0</v>
      </c>
      <c r="F2618" s="13">
        <f t="shared" si="161"/>
        <v>0</v>
      </c>
      <c r="G2618" s="13" t="str">
        <f>IF(B2618&lt;=C2618,C2618-B2618,"No Order Needed")</f>
        <v>No Order Needed</v>
      </c>
      <c r="H2618" s="13">
        <f t="shared" si="162"/>
        <v>0</v>
      </c>
      <c r="I2618" s="13" t="str">
        <f t="shared" si="163"/>
        <v>Ok</v>
      </c>
    </row>
    <row r="2619" spans="1:9" x14ac:dyDescent="0.3">
      <c r="A2619" s="13" t="s">
        <v>5175</v>
      </c>
      <c r="B2619" s="13">
        <f>VLOOKUP(A2619,VLookup_Data,4,FALSE)</f>
        <v>151</v>
      </c>
      <c r="C2619" s="13">
        <f>_xlfn.XLOOKUP(A2619,Product_Name,Recorder_Level)</f>
        <v>49</v>
      </c>
      <c r="D2619" s="13">
        <f>IF(B2619&lt;=C2619,C2619-B2619,0)</f>
        <v>0</v>
      </c>
      <c r="E2619" s="13">
        <f t="shared" si="160"/>
        <v>0</v>
      </c>
      <c r="F2619" s="13">
        <f t="shared" si="161"/>
        <v>0</v>
      </c>
      <c r="G2619" s="13" t="str">
        <f>IF(B2619&lt;=C2619,C2619-B2619,"No Order Needed")</f>
        <v>No Order Needed</v>
      </c>
      <c r="H2619" s="13">
        <f t="shared" si="162"/>
        <v>0</v>
      </c>
      <c r="I2619" s="13" t="str">
        <f t="shared" si="163"/>
        <v>Ok</v>
      </c>
    </row>
    <row r="2620" spans="1:9" x14ac:dyDescent="0.3">
      <c r="A2620" s="13" t="s">
        <v>5177</v>
      </c>
      <c r="B2620" s="13">
        <f>VLOOKUP(A2620,VLookup_Data,4,FALSE)</f>
        <v>107</v>
      </c>
      <c r="C2620" s="13">
        <f>_xlfn.XLOOKUP(A2620,Product_Name,Recorder_Level)</f>
        <v>44</v>
      </c>
      <c r="D2620" s="13">
        <f>IF(B2620&lt;=C2620,C2620-B2620,0)</f>
        <v>0</v>
      </c>
      <c r="E2620" s="13">
        <f t="shared" si="160"/>
        <v>0</v>
      </c>
      <c r="F2620" s="13">
        <f t="shared" si="161"/>
        <v>0</v>
      </c>
      <c r="G2620" s="13" t="str">
        <f>IF(B2620&lt;=C2620,C2620-B2620,"No Order Needed")</f>
        <v>No Order Needed</v>
      </c>
      <c r="H2620" s="13">
        <f t="shared" si="162"/>
        <v>0</v>
      </c>
      <c r="I2620" s="13" t="str">
        <f t="shared" si="163"/>
        <v>Ok</v>
      </c>
    </row>
    <row r="2621" spans="1:9" x14ac:dyDescent="0.3">
      <c r="A2621" s="13" t="s">
        <v>5179</v>
      </c>
      <c r="B2621" s="13">
        <f>VLOOKUP(A2621,VLookup_Data,4,FALSE)</f>
        <v>157</v>
      </c>
      <c r="C2621" s="13">
        <f>_xlfn.XLOOKUP(A2621,Product_Name,Recorder_Level)</f>
        <v>49</v>
      </c>
      <c r="D2621" s="13">
        <f>IF(B2621&lt;=C2621,C2621-B2621,0)</f>
        <v>0</v>
      </c>
      <c r="E2621" s="13">
        <f t="shared" si="160"/>
        <v>0</v>
      </c>
      <c r="F2621" s="13">
        <f t="shared" si="161"/>
        <v>0</v>
      </c>
      <c r="G2621" s="13" t="str">
        <f>IF(B2621&lt;=C2621,C2621-B2621,"No Order Needed")</f>
        <v>No Order Needed</v>
      </c>
      <c r="H2621" s="13">
        <f t="shared" si="162"/>
        <v>0</v>
      </c>
      <c r="I2621" s="13" t="str">
        <f t="shared" si="163"/>
        <v>Ok</v>
      </c>
    </row>
    <row r="2622" spans="1:9" x14ac:dyDescent="0.3">
      <c r="A2622" s="13" t="s">
        <v>5181</v>
      </c>
      <c r="B2622" s="13">
        <f>VLOOKUP(A2622,VLookup_Data,4,FALSE)</f>
        <v>40</v>
      </c>
      <c r="C2622" s="13">
        <f>_xlfn.XLOOKUP(A2622,Product_Name,Recorder_Level)</f>
        <v>76</v>
      </c>
      <c r="D2622" s="13">
        <f>IF(B2622&lt;=C2622,C2622-B2622,0)</f>
        <v>36</v>
      </c>
      <c r="E2622" s="13">
        <f t="shared" si="160"/>
        <v>36</v>
      </c>
      <c r="F2622" s="13">
        <f t="shared" si="161"/>
        <v>36</v>
      </c>
      <c r="G2622" s="13">
        <f>IF(B2622&lt;=C2622,C2622-B2622,"No Order Needed")</f>
        <v>36</v>
      </c>
      <c r="H2622" s="13">
        <f t="shared" si="162"/>
        <v>46</v>
      </c>
      <c r="I2622" s="13" t="str">
        <f t="shared" si="163"/>
        <v>Reorder</v>
      </c>
    </row>
    <row r="2623" spans="1:9" x14ac:dyDescent="0.3">
      <c r="A2623" s="13" t="s">
        <v>70</v>
      </c>
      <c r="B2623" s="13">
        <f>VLOOKUP(A2623,VLookup_Data,4,FALSE)</f>
        <v>187</v>
      </c>
      <c r="C2623" s="13">
        <f>_xlfn.XLOOKUP(A2623,Product_Name,Recorder_Level)</f>
        <v>60</v>
      </c>
      <c r="D2623" s="13">
        <f>IF(B2623&lt;=C2623,C2623-B2623,0)</f>
        <v>0</v>
      </c>
      <c r="E2623" s="13">
        <f t="shared" si="160"/>
        <v>0</v>
      </c>
      <c r="F2623" s="13">
        <f t="shared" si="161"/>
        <v>0</v>
      </c>
      <c r="G2623" s="13" t="str">
        <f>IF(B2623&lt;=C2623,C2623-B2623,"No Order Needed")</f>
        <v>No Order Needed</v>
      </c>
      <c r="H2623" s="13">
        <f t="shared" si="162"/>
        <v>0</v>
      </c>
      <c r="I2623" s="13" t="str">
        <f t="shared" si="163"/>
        <v>Ok</v>
      </c>
    </row>
    <row r="2624" spans="1:9" x14ac:dyDescent="0.3">
      <c r="A2624" s="13" t="s">
        <v>13</v>
      </c>
      <c r="B2624" s="13">
        <f>VLOOKUP(A2624,VLookup_Data,4,FALSE)</f>
        <v>179</v>
      </c>
      <c r="C2624" s="13">
        <f>_xlfn.XLOOKUP(A2624,Product_Name,Recorder_Level)</f>
        <v>34</v>
      </c>
      <c r="D2624" s="13">
        <f>IF(B2624&lt;=C2624,C2624-B2624,0)</f>
        <v>0</v>
      </c>
      <c r="E2624" s="13">
        <f t="shared" si="160"/>
        <v>0</v>
      </c>
      <c r="F2624" s="13">
        <f t="shared" si="161"/>
        <v>0</v>
      </c>
      <c r="G2624" s="13" t="str">
        <f>IF(B2624&lt;=C2624,C2624-B2624,"No Order Needed")</f>
        <v>No Order Needed</v>
      </c>
      <c r="H2624" s="13">
        <f t="shared" si="162"/>
        <v>0</v>
      </c>
      <c r="I2624" s="13" t="str">
        <f t="shared" si="163"/>
        <v>Ok</v>
      </c>
    </row>
    <row r="2625" spans="1:9" x14ac:dyDescent="0.3">
      <c r="A2625" s="13" t="s">
        <v>5011</v>
      </c>
      <c r="B2625" s="13">
        <f>VLOOKUP(A2625,VLookup_Data,4,FALSE)</f>
        <v>0</v>
      </c>
      <c r="C2625" s="13">
        <f>_xlfn.XLOOKUP(A2625,Product_Name,Recorder_Level)</f>
        <v>97</v>
      </c>
      <c r="D2625" s="13">
        <f>IF(B2625&lt;=C2625,C2625-B2625,0)</f>
        <v>97</v>
      </c>
      <c r="E2625" s="13">
        <f t="shared" si="160"/>
        <v>97</v>
      </c>
      <c r="F2625" s="13">
        <f t="shared" si="161"/>
        <v>97</v>
      </c>
      <c r="G2625" s="13">
        <f>IF(B2625&lt;=C2625,C2625-B2625,"No Order Needed")</f>
        <v>97</v>
      </c>
      <c r="H2625" s="13">
        <f t="shared" si="162"/>
        <v>107</v>
      </c>
      <c r="I2625" s="13" t="str">
        <f t="shared" si="163"/>
        <v>Urgent</v>
      </c>
    </row>
    <row r="2626" spans="1:9" x14ac:dyDescent="0.3">
      <c r="A2626" s="13" t="s">
        <v>5186</v>
      </c>
      <c r="B2626" s="13">
        <f>VLOOKUP(A2626,VLookup_Data,4,FALSE)</f>
        <v>117</v>
      </c>
      <c r="C2626" s="13">
        <f>_xlfn.XLOOKUP(A2626,Product_Name,Recorder_Level)</f>
        <v>45</v>
      </c>
      <c r="D2626" s="13">
        <f>IF(B2626&lt;=C2626,C2626-B2626,0)</f>
        <v>0</v>
      </c>
      <c r="E2626" s="13">
        <f t="shared" si="160"/>
        <v>0</v>
      </c>
      <c r="F2626" s="13">
        <f t="shared" si="161"/>
        <v>0</v>
      </c>
      <c r="G2626" s="13" t="str">
        <f>IF(B2626&lt;=C2626,C2626-B2626,"No Order Needed")</f>
        <v>No Order Needed</v>
      </c>
      <c r="H2626" s="13">
        <f t="shared" si="162"/>
        <v>0</v>
      </c>
      <c r="I2626" s="13" t="str">
        <f t="shared" si="163"/>
        <v>Ok</v>
      </c>
    </row>
    <row r="2627" spans="1:9" x14ac:dyDescent="0.3">
      <c r="A2627" s="13" t="s">
        <v>5188</v>
      </c>
      <c r="B2627" s="13">
        <f>VLOOKUP(A2627,VLookup_Data,4,FALSE)</f>
        <v>195</v>
      </c>
      <c r="C2627" s="13">
        <f>_xlfn.XLOOKUP(A2627,Product_Name,Recorder_Level)</f>
        <v>26</v>
      </c>
      <c r="D2627" s="13">
        <f>IF(B2627&lt;=C2627,C2627-B2627,0)</f>
        <v>0</v>
      </c>
      <c r="E2627" s="13">
        <f t="shared" ref="E2627:E2690" si="164">IF(C2627-B2627&gt;0,C2627-B2627,0)</f>
        <v>0</v>
      </c>
      <c r="F2627" s="13">
        <f t="shared" ref="F2627:F2690" si="165">MAX(C2627-B2627,0)</f>
        <v>0</v>
      </c>
      <c r="G2627" s="13" t="str">
        <f>IF(B2627&lt;=C2627,C2627-B2627,"No Order Needed")</f>
        <v>No Order Needed</v>
      </c>
      <c r="H2627" s="13">
        <f t="shared" ref="H2627:H2690" si="166">MAX((C2627-B2627)+10,0)</f>
        <v>0</v>
      </c>
      <c r="I2627" s="13" t="str">
        <f t="shared" ref="I2627:I2690" si="167">IF(B2627=0,"Urgent",IF(B2627&lt;=C2627,"Reorder","Ok"))</f>
        <v>Ok</v>
      </c>
    </row>
    <row r="2628" spans="1:9" x14ac:dyDescent="0.3">
      <c r="A2628" s="13" t="s">
        <v>5191</v>
      </c>
      <c r="B2628" s="13">
        <f>VLOOKUP(A2628,VLookup_Data,4,FALSE)</f>
        <v>99</v>
      </c>
      <c r="C2628" s="13">
        <f>_xlfn.XLOOKUP(A2628,Product_Name,Recorder_Level)</f>
        <v>57</v>
      </c>
      <c r="D2628" s="13">
        <f>IF(B2628&lt;=C2628,C2628-B2628,0)</f>
        <v>0</v>
      </c>
      <c r="E2628" s="13">
        <f t="shared" si="164"/>
        <v>0</v>
      </c>
      <c r="F2628" s="13">
        <f t="shared" si="165"/>
        <v>0</v>
      </c>
      <c r="G2628" s="13" t="str">
        <f>IF(B2628&lt;=C2628,C2628-B2628,"No Order Needed")</f>
        <v>No Order Needed</v>
      </c>
      <c r="H2628" s="13">
        <f t="shared" si="166"/>
        <v>0</v>
      </c>
      <c r="I2628" s="13" t="str">
        <f t="shared" si="167"/>
        <v>Ok</v>
      </c>
    </row>
    <row r="2629" spans="1:9" x14ac:dyDescent="0.3">
      <c r="A2629" s="13" t="s">
        <v>7607</v>
      </c>
      <c r="B2629" s="13">
        <f>VLOOKUP(A2629,VLookup_Data,4,FALSE)</f>
        <v>91</v>
      </c>
      <c r="C2629" s="13">
        <f>_xlfn.XLOOKUP(A2629,Product_Name,Recorder_Level)</f>
        <v>25</v>
      </c>
      <c r="D2629" s="13">
        <f>IF(B2629&lt;=C2629,C2629-B2629,0)</f>
        <v>0</v>
      </c>
      <c r="E2629" s="13">
        <f t="shared" si="164"/>
        <v>0</v>
      </c>
      <c r="F2629" s="13">
        <f t="shared" si="165"/>
        <v>0</v>
      </c>
      <c r="G2629" s="13" t="str">
        <f>IF(B2629&lt;=C2629,C2629-B2629,"No Order Needed")</f>
        <v>No Order Needed</v>
      </c>
      <c r="H2629" s="13">
        <f t="shared" si="166"/>
        <v>0</v>
      </c>
      <c r="I2629" s="13" t="str">
        <f t="shared" si="167"/>
        <v>Ok</v>
      </c>
    </row>
    <row r="2630" spans="1:9" x14ac:dyDescent="0.3">
      <c r="A2630" s="13" t="s">
        <v>5195</v>
      </c>
      <c r="B2630" s="13">
        <f>VLOOKUP(A2630,VLookup_Data,4,FALSE)</f>
        <v>107</v>
      </c>
      <c r="C2630" s="13">
        <f>_xlfn.XLOOKUP(A2630,Product_Name,Recorder_Level)</f>
        <v>22</v>
      </c>
      <c r="D2630" s="13">
        <f>IF(B2630&lt;=C2630,C2630-B2630,0)</f>
        <v>0</v>
      </c>
      <c r="E2630" s="13">
        <f t="shared" si="164"/>
        <v>0</v>
      </c>
      <c r="F2630" s="13">
        <f t="shared" si="165"/>
        <v>0</v>
      </c>
      <c r="G2630" s="13" t="str">
        <f>IF(B2630&lt;=C2630,C2630-B2630,"No Order Needed")</f>
        <v>No Order Needed</v>
      </c>
      <c r="H2630" s="13">
        <f t="shared" si="166"/>
        <v>0</v>
      </c>
      <c r="I2630" s="13" t="str">
        <f t="shared" si="167"/>
        <v>Ok</v>
      </c>
    </row>
    <row r="2631" spans="1:9" x14ac:dyDescent="0.3">
      <c r="A2631" s="13" t="s">
        <v>5197</v>
      </c>
      <c r="B2631" s="13">
        <f>VLOOKUP(A2631,VLookup_Data,4,FALSE)</f>
        <v>13</v>
      </c>
      <c r="C2631" s="13">
        <f>_xlfn.XLOOKUP(A2631,Product_Name,Recorder_Level)</f>
        <v>85</v>
      </c>
      <c r="D2631" s="13">
        <f>IF(B2631&lt;=C2631,C2631-B2631,0)</f>
        <v>72</v>
      </c>
      <c r="E2631" s="13">
        <f t="shared" si="164"/>
        <v>72</v>
      </c>
      <c r="F2631" s="13">
        <f t="shared" si="165"/>
        <v>72</v>
      </c>
      <c r="G2631" s="13">
        <f>IF(B2631&lt;=C2631,C2631-B2631,"No Order Needed")</f>
        <v>72</v>
      </c>
      <c r="H2631" s="13">
        <f t="shared" si="166"/>
        <v>82</v>
      </c>
      <c r="I2631" s="13" t="str">
        <f t="shared" si="167"/>
        <v>Reorder</v>
      </c>
    </row>
    <row r="2632" spans="1:9" x14ac:dyDescent="0.3">
      <c r="A2632" s="13" t="s">
        <v>2390</v>
      </c>
      <c r="B2632" s="13">
        <f>VLOOKUP(A2632,VLookup_Data,4,FALSE)</f>
        <v>4</v>
      </c>
      <c r="C2632" s="13">
        <f>_xlfn.XLOOKUP(A2632,Product_Name,Recorder_Level)</f>
        <v>92</v>
      </c>
      <c r="D2632" s="13">
        <f>IF(B2632&lt;=C2632,C2632-B2632,0)</f>
        <v>88</v>
      </c>
      <c r="E2632" s="13">
        <f t="shared" si="164"/>
        <v>88</v>
      </c>
      <c r="F2632" s="13">
        <f t="shared" si="165"/>
        <v>88</v>
      </c>
      <c r="G2632" s="13">
        <f>IF(B2632&lt;=C2632,C2632-B2632,"No Order Needed")</f>
        <v>88</v>
      </c>
      <c r="H2632" s="13">
        <f t="shared" si="166"/>
        <v>98</v>
      </c>
      <c r="I2632" s="13" t="str">
        <f t="shared" si="167"/>
        <v>Reorder</v>
      </c>
    </row>
    <row r="2633" spans="1:9" x14ac:dyDescent="0.3">
      <c r="A2633" s="13" t="s">
        <v>2726</v>
      </c>
      <c r="B2633" s="13">
        <f>VLOOKUP(A2633,VLookup_Data,4,FALSE)</f>
        <v>116</v>
      </c>
      <c r="C2633" s="13">
        <f>_xlfn.XLOOKUP(A2633,Product_Name,Recorder_Level)</f>
        <v>57</v>
      </c>
      <c r="D2633" s="13">
        <f>IF(B2633&lt;=C2633,C2633-B2633,0)</f>
        <v>0</v>
      </c>
      <c r="E2633" s="13">
        <f t="shared" si="164"/>
        <v>0</v>
      </c>
      <c r="F2633" s="13">
        <f t="shared" si="165"/>
        <v>0</v>
      </c>
      <c r="G2633" s="13" t="str">
        <f>IF(B2633&lt;=C2633,C2633-B2633,"No Order Needed")</f>
        <v>No Order Needed</v>
      </c>
      <c r="H2633" s="13">
        <f t="shared" si="166"/>
        <v>0</v>
      </c>
      <c r="I2633" s="13" t="str">
        <f t="shared" si="167"/>
        <v>Ok</v>
      </c>
    </row>
    <row r="2634" spans="1:9" x14ac:dyDescent="0.3">
      <c r="A2634" s="13" t="s">
        <v>5204</v>
      </c>
      <c r="B2634" s="13">
        <f>VLOOKUP(A2634,VLookup_Data,4,FALSE)</f>
        <v>151</v>
      </c>
      <c r="C2634" s="13">
        <f>_xlfn.XLOOKUP(A2634,Product_Name,Recorder_Level)</f>
        <v>57</v>
      </c>
      <c r="D2634" s="13">
        <f>IF(B2634&lt;=C2634,C2634-B2634,0)</f>
        <v>0</v>
      </c>
      <c r="E2634" s="13">
        <f t="shared" si="164"/>
        <v>0</v>
      </c>
      <c r="F2634" s="13">
        <f t="shared" si="165"/>
        <v>0</v>
      </c>
      <c r="G2634" s="13" t="str">
        <f>IF(B2634&lt;=C2634,C2634-B2634,"No Order Needed")</f>
        <v>No Order Needed</v>
      </c>
      <c r="H2634" s="13">
        <f t="shared" si="166"/>
        <v>0</v>
      </c>
      <c r="I2634" s="13" t="str">
        <f t="shared" si="167"/>
        <v>Ok</v>
      </c>
    </row>
    <row r="2635" spans="1:9" x14ac:dyDescent="0.3">
      <c r="A2635" s="13" t="s">
        <v>2807</v>
      </c>
      <c r="B2635" s="13">
        <f>VLOOKUP(A2635,VLookup_Data,4,FALSE)</f>
        <v>120</v>
      </c>
      <c r="C2635" s="13">
        <f>_xlfn.XLOOKUP(A2635,Product_Name,Recorder_Level)</f>
        <v>23</v>
      </c>
      <c r="D2635" s="13">
        <f>IF(B2635&lt;=C2635,C2635-B2635,0)</f>
        <v>0</v>
      </c>
      <c r="E2635" s="13">
        <f t="shared" si="164"/>
        <v>0</v>
      </c>
      <c r="F2635" s="13">
        <f t="shared" si="165"/>
        <v>0</v>
      </c>
      <c r="G2635" s="13" t="str">
        <f>IF(B2635&lt;=C2635,C2635-B2635,"No Order Needed")</f>
        <v>No Order Needed</v>
      </c>
      <c r="H2635" s="13">
        <f t="shared" si="166"/>
        <v>0</v>
      </c>
      <c r="I2635" s="13" t="str">
        <f t="shared" si="167"/>
        <v>Ok</v>
      </c>
    </row>
    <row r="2636" spans="1:9" x14ac:dyDescent="0.3">
      <c r="A2636" s="13" t="s">
        <v>5208</v>
      </c>
      <c r="B2636" s="13">
        <f>VLOOKUP(A2636,VLookup_Data,4,FALSE)</f>
        <v>168</v>
      </c>
      <c r="C2636" s="13">
        <f>_xlfn.XLOOKUP(A2636,Product_Name,Recorder_Level)</f>
        <v>66</v>
      </c>
      <c r="D2636" s="13">
        <f>IF(B2636&lt;=C2636,C2636-B2636,0)</f>
        <v>0</v>
      </c>
      <c r="E2636" s="13">
        <f t="shared" si="164"/>
        <v>0</v>
      </c>
      <c r="F2636" s="13">
        <f t="shared" si="165"/>
        <v>0</v>
      </c>
      <c r="G2636" s="13" t="str">
        <f>IF(B2636&lt;=C2636,C2636-B2636,"No Order Needed")</f>
        <v>No Order Needed</v>
      </c>
      <c r="H2636" s="13">
        <f t="shared" si="166"/>
        <v>0</v>
      </c>
      <c r="I2636" s="13" t="str">
        <f t="shared" si="167"/>
        <v>Ok</v>
      </c>
    </row>
    <row r="2637" spans="1:9" x14ac:dyDescent="0.3">
      <c r="A2637" s="13" t="s">
        <v>388</v>
      </c>
      <c r="B2637" s="13">
        <f>VLOOKUP(A2637,VLookup_Data,4,FALSE)</f>
        <v>106</v>
      </c>
      <c r="C2637" s="13">
        <f>_xlfn.XLOOKUP(A2637,Product_Name,Recorder_Level)</f>
        <v>82</v>
      </c>
      <c r="D2637" s="13">
        <f>IF(B2637&lt;=C2637,C2637-B2637,0)</f>
        <v>0</v>
      </c>
      <c r="E2637" s="13">
        <f t="shared" si="164"/>
        <v>0</v>
      </c>
      <c r="F2637" s="13">
        <f t="shared" si="165"/>
        <v>0</v>
      </c>
      <c r="G2637" s="13" t="str">
        <f>IF(B2637&lt;=C2637,C2637-B2637,"No Order Needed")</f>
        <v>No Order Needed</v>
      </c>
      <c r="H2637" s="13">
        <f t="shared" si="166"/>
        <v>0</v>
      </c>
      <c r="I2637" s="13" t="str">
        <f t="shared" si="167"/>
        <v>Ok</v>
      </c>
    </row>
    <row r="2638" spans="1:9" x14ac:dyDescent="0.3">
      <c r="A2638" s="13" t="s">
        <v>5211</v>
      </c>
      <c r="B2638" s="13">
        <f>VLOOKUP(A2638,VLookup_Data,4,FALSE)</f>
        <v>162</v>
      </c>
      <c r="C2638" s="13">
        <f>_xlfn.XLOOKUP(A2638,Product_Name,Recorder_Level)</f>
        <v>57</v>
      </c>
      <c r="D2638" s="13">
        <f>IF(B2638&lt;=C2638,C2638-B2638,0)</f>
        <v>0</v>
      </c>
      <c r="E2638" s="13">
        <f t="shared" si="164"/>
        <v>0</v>
      </c>
      <c r="F2638" s="13">
        <f t="shared" si="165"/>
        <v>0</v>
      </c>
      <c r="G2638" s="13" t="str">
        <f>IF(B2638&lt;=C2638,C2638-B2638,"No Order Needed")</f>
        <v>No Order Needed</v>
      </c>
      <c r="H2638" s="13">
        <f t="shared" si="166"/>
        <v>0</v>
      </c>
      <c r="I2638" s="13" t="str">
        <f t="shared" si="167"/>
        <v>Ok</v>
      </c>
    </row>
    <row r="2639" spans="1:9" x14ac:dyDescent="0.3">
      <c r="A2639" s="13" t="s">
        <v>5213</v>
      </c>
      <c r="B2639" s="13">
        <f>VLOOKUP(A2639,VLookup_Data,4,FALSE)</f>
        <v>122</v>
      </c>
      <c r="C2639" s="13">
        <f>_xlfn.XLOOKUP(A2639,Product_Name,Recorder_Level)</f>
        <v>64</v>
      </c>
      <c r="D2639" s="13">
        <f>IF(B2639&lt;=C2639,C2639-B2639,0)</f>
        <v>0</v>
      </c>
      <c r="E2639" s="13">
        <f t="shared" si="164"/>
        <v>0</v>
      </c>
      <c r="F2639" s="13">
        <f t="shared" si="165"/>
        <v>0</v>
      </c>
      <c r="G2639" s="13" t="str">
        <f>IF(B2639&lt;=C2639,C2639-B2639,"No Order Needed")</f>
        <v>No Order Needed</v>
      </c>
      <c r="H2639" s="13">
        <f t="shared" si="166"/>
        <v>0</v>
      </c>
      <c r="I2639" s="13" t="str">
        <f t="shared" si="167"/>
        <v>Ok</v>
      </c>
    </row>
    <row r="2640" spans="1:9" x14ac:dyDescent="0.3">
      <c r="A2640" s="13" t="s">
        <v>5215</v>
      </c>
      <c r="B2640" s="13">
        <f>VLOOKUP(A2640,VLookup_Data,4,FALSE)</f>
        <v>10</v>
      </c>
      <c r="C2640" s="13">
        <f>_xlfn.XLOOKUP(A2640,Product_Name,Recorder_Level)</f>
        <v>48</v>
      </c>
      <c r="D2640" s="13">
        <f>IF(B2640&lt;=C2640,C2640-B2640,0)</f>
        <v>38</v>
      </c>
      <c r="E2640" s="13">
        <f t="shared" si="164"/>
        <v>38</v>
      </c>
      <c r="F2640" s="13">
        <f t="shared" si="165"/>
        <v>38</v>
      </c>
      <c r="G2640" s="13">
        <f>IF(B2640&lt;=C2640,C2640-B2640,"No Order Needed")</f>
        <v>38</v>
      </c>
      <c r="H2640" s="13">
        <f t="shared" si="166"/>
        <v>48</v>
      </c>
      <c r="I2640" s="13" t="str">
        <f t="shared" si="167"/>
        <v>Reorder</v>
      </c>
    </row>
    <row r="2641" spans="1:9" x14ac:dyDescent="0.3">
      <c r="A2641" s="13" t="s">
        <v>5217</v>
      </c>
      <c r="B2641" s="13">
        <f>VLOOKUP(A2641,VLookup_Data,4,FALSE)</f>
        <v>151</v>
      </c>
      <c r="C2641" s="13">
        <f>_xlfn.XLOOKUP(A2641,Product_Name,Recorder_Level)</f>
        <v>78</v>
      </c>
      <c r="D2641" s="13">
        <f>IF(B2641&lt;=C2641,C2641-B2641,0)</f>
        <v>0</v>
      </c>
      <c r="E2641" s="13">
        <f t="shared" si="164"/>
        <v>0</v>
      </c>
      <c r="F2641" s="13">
        <f t="shared" si="165"/>
        <v>0</v>
      </c>
      <c r="G2641" s="13" t="str">
        <f>IF(B2641&lt;=C2641,C2641-B2641,"No Order Needed")</f>
        <v>No Order Needed</v>
      </c>
      <c r="H2641" s="13">
        <f t="shared" si="166"/>
        <v>0</v>
      </c>
      <c r="I2641" s="13" t="str">
        <f t="shared" si="167"/>
        <v>Ok</v>
      </c>
    </row>
    <row r="2642" spans="1:9" x14ac:dyDescent="0.3">
      <c r="A2642" s="13" t="s">
        <v>3532</v>
      </c>
      <c r="B2642" s="13">
        <f>VLOOKUP(A2642,VLookup_Data,4,FALSE)</f>
        <v>138</v>
      </c>
      <c r="C2642" s="13">
        <f>_xlfn.XLOOKUP(A2642,Product_Name,Recorder_Level)</f>
        <v>84</v>
      </c>
      <c r="D2642" s="13">
        <f>IF(B2642&lt;=C2642,C2642-B2642,0)</f>
        <v>0</v>
      </c>
      <c r="E2642" s="13">
        <f t="shared" si="164"/>
        <v>0</v>
      </c>
      <c r="F2642" s="13">
        <f t="shared" si="165"/>
        <v>0</v>
      </c>
      <c r="G2642" s="13" t="str">
        <f>IF(B2642&lt;=C2642,C2642-B2642,"No Order Needed")</f>
        <v>No Order Needed</v>
      </c>
      <c r="H2642" s="13">
        <f t="shared" si="166"/>
        <v>0</v>
      </c>
      <c r="I2642" s="13" t="str">
        <f t="shared" si="167"/>
        <v>Ok</v>
      </c>
    </row>
    <row r="2643" spans="1:9" x14ac:dyDescent="0.3">
      <c r="A2643" s="13" t="s">
        <v>4849</v>
      </c>
      <c r="B2643" s="13">
        <f>VLOOKUP(A2643,VLookup_Data,4,FALSE)</f>
        <v>47</v>
      </c>
      <c r="C2643" s="13">
        <f>_xlfn.XLOOKUP(A2643,Product_Name,Recorder_Level)</f>
        <v>86</v>
      </c>
      <c r="D2643" s="13">
        <f>IF(B2643&lt;=C2643,C2643-B2643,0)</f>
        <v>39</v>
      </c>
      <c r="E2643" s="13">
        <f t="shared" si="164"/>
        <v>39</v>
      </c>
      <c r="F2643" s="13">
        <f t="shared" si="165"/>
        <v>39</v>
      </c>
      <c r="G2643" s="13">
        <f>IF(B2643&lt;=C2643,C2643-B2643,"No Order Needed")</f>
        <v>39</v>
      </c>
      <c r="H2643" s="13">
        <f t="shared" si="166"/>
        <v>49</v>
      </c>
      <c r="I2643" s="13" t="str">
        <f t="shared" si="167"/>
        <v>Reorder</v>
      </c>
    </row>
    <row r="2644" spans="1:9" x14ac:dyDescent="0.3">
      <c r="A2644" s="13" t="s">
        <v>175</v>
      </c>
      <c r="B2644" s="13">
        <f>VLOOKUP(A2644,VLookup_Data,4,FALSE)</f>
        <v>5</v>
      </c>
      <c r="C2644" s="13">
        <f>_xlfn.XLOOKUP(A2644,Product_Name,Recorder_Level)</f>
        <v>56</v>
      </c>
      <c r="D2644" s="13">
        <f>IF(B2644&lt;=C2644,C2644-B2644,0)</f>
        <v>51</v>
      </c>
      <c r="E2644" s="13">
        <f t="shared" si="164"/>
        <v>51</v>
      </c>
      <c r="F2644" s="13">
        <f t="shared" si="165"/>
        <v>51</v>
      </c>
      <c r="G2644" s="13">
        <f>IF(B2644&lt;=C2644,C2644-B2644,"No Order Needed")</f>
        <v>51</v>
      </c>
      <c r="H2644" s="13">
        <f t="shared" si="166"/>
        <v>61</v>
      </c>
      <c r="I2644" s="13" t="str">
        <f t="shared" si="167"/>
        <v>Reorder</v>
      </c>
    </row>
    <row r="2645" spans="1:9" x14ac:dyDescent="0.3">
      <c r="A2645" s="13" t="s">
        <v>5224</v>
      </c>
      <c r="B2645" s="13">
        <f>VLOOKUP(A2645,VLookup_Data,4,FALSE)</f>
        <v>0</v>
      </c>
      <c r="C2645" s="13">
        <f>_xlfn.XLOOKUP(A2645,Product_Name,Recorder_Level)</f>
        <v>93</v>
      </c>
      <c r="D2645" s="13">
        <f>IF(B2645&lt;=C2645,C2645-B2645,0)</f>
        <v>93</v>
      </c>
      <c r="E2645" s="13">
        <f t="shared" si="164"/>
        <v>93</v>
      </c>
      <c r="F2645" s="13">
        <f t="shared" si="165"/>
        <v>93</v>
      </c>
      <c r="G2645" s="13">
        <f>IF(B2645&lt;=C2645,C2645-B2645,"No Order Needed")</f>
        <v>93</v>
      </c>
      <c r="H2645" s="13">
        <f t="shared" si="166"/>
        <v>103</v>
      </c>
      <c r="I2645" s="13" t="str">
        <f t="shared" si="167"/>
        <v>Urgent</v>
      </c>
    </row>
    <row r="2646" spans="1:9" x14ac:dyDescent="0.3">
      <c r="A2646" s="13" t="s">
        <v>5226</v>
      </c>
      <c r="B2646" s="13">
        <f>VLOOKUP(A2646,VLookup_Data,4,FALSE)</f>
        <v>156</v>
      </c>
      <c r="C2646" s="13">
        <f>_xlfn.XLOOKUP(A2646,Product_Name,Recorder_Level)</f>
        <v>60</v>
      </c>
      <c r="D2646" s="13">
        <f>IF(B2646&lt;=C2646,C2646-B2646,0)</f>
        <v>0</v>
      </c>
      <c r="E2646" s="13">
        <f t="shared" si="164"/>
        <v>0</v>
      </c>
      <c r="F2646" s="13">
        <f t="shared" si="165"/>
        <v>0</v>
      </c>
      <c r="G2646" s="13" t="str">
        <f>IF(B2646&lt;=C2646,C2646-B2646,"No Order Needed")</f>
        <v>No Order Needed</v>
      </c>
      <c r="H2646" s="13">
        <f t="shared" si="166"/>
        <v>0</v>
      </c>
      <c r="I2646" s="13" t="str">
        <f t="shared" si="167"/>
        <v>Ok</v>
      </c>
    </row>
    <row r="2647" spans="1:9" x14ac:dyDescent="0.3">
      <c r="A2647" s="13" t="s">
        <v>7608</v>
      </c>
      <c r="B2647" s="13">
        <f>VLOOKUP(A2647,VLookup_Data,4,FALSE)</f>
        <v>164</v>
      </c>
      <c r="C2647" s="13">
        <f>_xlfn.XLOOKUP(A2647,Product_Name,Recorder_Level)</f>
        <v>33</v>
      </c>
      <c r="D2647" s="13">
        <f>IF(B2647&lt;=C2647,C2647-B2647,0)</f>
        <v>0</v>
      </c>
      <c r="E2647" s="13">
        <f t="shared" si="164"/>
        <v>0</v>
      </c>
      <c r="F2647" s="13">
        <f t="shared" si="165"/>
        <v>0</v>
      </c>
      <c r="G2647" s="13" t="str">
        <f>IF(B2647&lt;=C2647,C2647-B2647,"No Order Needed")</f>
        <v>No Order Needed</v>
      </c>
      <c r="H2647" s="13">
        <f t="shared" si="166"/>
        <v>0</v>
      </c>
      <c r="I2647" s="13" t="str">
        <f t="shared" si="167"/>
        <v>Ok</v>
      </c>
    </row>
    <row r="2648" spans="1:9" x14ac:dyDescent="0.3">
      <c r="A2648" s="13" t="s">
        <v>5230</v>
      </c>
      <c r="B2648" s="13">
        <f>VLOOKUP(A2648,VLookup_Data,4,FALSE)</f>
        <v>167</v>
      </c>
      <c r="C2648" s="13">
        <f>_xlfn.XLOOKUP(A2648,Product_Name,Recorder_Level)</f>
        <v>73</v>
      </c>
      <c r="D2648" s="13">
        <f>IF(B2648&lt;=C2648,C2648-B2648,0)</f>
        <v>0</v>
      </c>
      <c r="E2648" s="13">
        <f t="shared" si="164"/>
        <v>0</v>
      </c>
      <c r="F2648" s="13">
        <f t="shared" si="165"/>
        <v>0</v>
      </c>
      <c r="G2648" s="13" t="str">
        <f>IF(B2648&lt;=C2648,C2648-B2648,"No Order Needed")</f>
        <v>No Order Needed</v>
      </c>
      <c r="H2648" s="13">
        <f t="shared" si="166"/>
        <v>0</v>
      </c>
      <c r="I2648" s="13" t="str">
        <f t="shared" si="167"/>
        <v>Ok</v>
      </c>
    </row>
    <row r="2649" spans="1:9" x14ac:dyDescent="0.3">
      <c r="A2649" s="13" t="s">
        <v>5232</v>
      </c>
      <c r="B2649" s="13">
        <f>VLOOKUP(A2649,VLookup_Data,4,FALSE)</f>
        <v>160</v>
      </c>
      <c r="C2649" s="13">
        <f>_xlfn.XLOOKUP(A2649,Product_Name,Recorder_Level)</f>
        <v>90</v>
      </c>
      <c r="D2649" s="13">
        <f>IF(B2649&lt;=C2649,C2649-B2649,0)</f>
        <v>0</v>
      </c>
      <c r="E2649" s="13">
        <f t="shared" si="164"/>
        <v>0</v>
      </c>
      <c r="F2649" s="13">
        <f t="shared" si="165"/>
        <v>0</v>
      </c>
      <c r="G2649" s="13" t="str">
        <f>IF(B2649&lt;=C2649,C2649-B2649,"No Order Needed")</f>
        <v>No Order Needed</v>
      </c>
      <c r="H2649" s="13">
        <f t="shared" si="166"/>
        <v>0</v>
      </c>
      <c r="I2649" s="13" t="str">
        <f t="shared" si="167"/>
        <v>Ok</v>
      </c>
    </row>
    <row r="2650" spans="1:9" x14ac:dyDescent="0.3">
      <c r="A2650" s="13" t="s">
        <v>5234</v>
      </c>
      <c r="B2650" s="13">
        <f>VLOOKUP(A2650,VLookup_Data,4,FALSE)</f>
        <v>7</v>
      </c>
      <c r="C2650" s="13">
        <f>_xlfn.XLOOKUP(A2650,Product_Name,Recorder_Level)</f>
        <v>44</v>
      </c>
      <c r="D2650" s="13">
        <f>IF(B2650&lt;=C2650,C2650-B2650,0)</f>
        <v>37</v>
      </c>
      <c r="E2650" s="13">
        <f t="shared" si="164"/>
        <v>37</v>
      </c>
      <c r="F2650" s="13">
        <f t="shared" si="165"/>
        <v>37</v>
      </c>
      <c r="G2650" s="13">
        <f>IF(B2650&lt;=C2650,C2650-B2650,"No Order Needed")</f>
        <v>37</v>
      </c>
      <c r="H2650" s="13">
        <f t="shared" si="166"/>
        <v>47</v>
      </c>
      <c r="I2650" s="13" t="str">
        <f t="shared" si="167"/>
        <v>Reorder</v>
      </c>
    </row>
    <row r="2651" spans="1:9" x14ac:dyDescent="0.3">
      <c r="A2651" s="13" t="s">
        <v>5236</v>
      </c>
      <c r="B2651" s="13">
        <f>VLOOKUP(A2651,VLookup_Data,4,FALSE)</f>
        <v>50</v>
      </c>
      <c r="C2651" s="13">
        <f>_xlfn.XLOOKUP(A2651,Product_Name,Recorder_Level)</f>
        <v>73</v>
      </c>
      <c r="D2651" s="13">
        <f>IF(B2651&lt;=C2651,C2651-B2651,0)</f>
        <v>23</v>
      </c>
      <c r="E2651" s="13">
        <f t="shared" si="164"/>
        <v>23</v>
      </c>
      <c r="F2651" s="13">
        <f t="shared" si="165"/>
        <v>23</v>
      </c>
      <c r="G2651" s="13">
        <f>IF(B2651&lt;=C2651,C2651-B2651,"No Order Needed")</f>
        <v>23</v>
      </c>
      <c r="H2651" s="13">
        <f t="shared" si="166"/>
        <v>33</v>
      </c>
      <c r="I2651" s="13" t="str">
        <f t="shared" si="167"/>
        <v>Reorder</v>
      </c>
    </row>
    <row r="2652" spans="1:9" x14ac:dyDescent="0.3">
      <c r="A2652" s="13" t="s">
        <v>5239</v>
      </c>
      <c r="B2652" s="13">
        <f>VLOOKUP(A2652,VLookup_Data,4,FALSE)</f>
        <v>68</v>
      </c>
      <c r="C2652" s="13">
        <f>_xlfn.XLOOKUP(A2652,Product_Name,Recorder_Level)</f>
        <v>77</v>
      </c>
      <c r="D2652" s="13">
        <f>IF(B2652&lt;=C2652,C2652-B2652,0)</f>
        <v>9</v>
      </c>
      <c r="E2652" s="13">
        <f t="shared" si="164"/>
        <v>9</v>
      </c>
      <c r="F2652" s="13">
        <f t="shared" si="165"/>
        <v>9</v>
      </c>
      <c r="G2652" s="13">
        <f>IF(B2652&lt;=C2652,C2652-B2652,"No Order Needed")</f>
        <v>9</v>
      </c>
      <c r="H2652" s="13">
        <f t="shared" si="166"/>
        <v>19</v>
      </c>
      <c r="I2652" s="13" t="str">
        <f t="shared" si="167"/>
        <v>Reorder</v>
      </c>
    </row>
    <row r="2653" spans="1:9" x14ac:dyDescent="0.3">
      <c r="A2653" s="13" t="s">
        <v>367</v>
      </c>
      <c r="B2653" s="13">
        <f>VLOOKUP(A2653,VLookup_Data,4,FALSE)</f>
        <v>131</v>
      </c>
      <c r="C2653" s="13">
        <f>_xlfn.XLOOKUP(A2653,Product_Name,Recorder_Level)</f>
        <v>29</v>
      </c>
      <c r="D2653" s="13">
        <f>IF(B2653&lt;=C2653,C2653-B2653,0)</f>
        <v>0</v>
      </c>
      <c r="E2653" s="13">
        <f t="shared" si="164"/>
        <v>0</v>
      </c>
      <c r="F2653" s="13">
        <f t="shared" si="165"/>
        <v>0</v>
      </c>
      <c r="G2653" s="13" t="str">
        <f>IF(B2653&lt;=C2653,C2653-B2653,"No Order Needed")</f>
        <v>No Order Needed</v>
      </c>
      <c r="H2653" s="13">
        <f t="shared" si="166"/>
        <v>0</v>
      </c>
      <c r="I2653" s="13" t="str">
        <f t="shared" si="167"/>
        <v>Ok</v>
      </c>
    </row>
    <row r="2654" spans="1:9" x14ac:dyDescent="0.3">
      <c r="A2654" s="13" t="s">
        <v>4543</v>
      </c>
      <c r="B2654" s="13">
        <f>VLOOKUP(A2654,VLookup_Data,4,FALSE)</f>
        <v>194</v>
      </c>
      <c r="C2654" s="13">
        <f>_xlfn.XLOOKUP(A2654,Product_Name,Recorder_Level)</f>
        <v>58</v>
      </c>
      <c r="D2654" s="13">
        <f>IF(B2654&lt;=C2654,C2654-B2654,0)</f>
        <v>0</v>
      </c>
      <c r="E2654" s="13">
        <f t="shared" si="164"/>
        <v>0</v>
      </c>
      <c r="F2654" s="13">
        <f t="shared" si="165"/>
        <v>0</v>
      </c>
      <c r="G2654" s="13" t="str">
        <f>IF(B2654&lt;=C2654,C2654-B2654,"No Order Needed")</f>
        <v>No Order Needed</v>
      </c>
      <c r="H2654" s="13">
        <f t="shared" si="166"/>
        <v>0</v>
      </c>
      <c r="I2654" s="13" t="str">
        <f t="shared" si="167"/>
        <v>Ok</v>
      </c>
    </row>
    <row r="2655" spans="1:9" x14ac:dyDescent="0.3">
      <c r="A2655" s="13" t="s">
        <v>5244</v>
      </c>
      <c r="B2655" s="13">
        <f>VLOOKUP(A2655,VLookup_Data,4,FALSE)</f>
        <v>78</v>
      </c>
      <c r="C2655" s="13">
        <f>_xlfn.XLOOKUP(A2655,Product_Name,Recorder_Level)</f>
        <v>64</v>
      </c>
      <c r="D2655" s="13">
        <f>IF(B2655&lt;=C2655,C2655-B2655,0)</f>
        <v>0</v>
      </c>
      <c r="E2655" s="13">
        <f t="shared" si="164"/>
        <v>0</v>
      </c>
      <c r="F2655" s="13">
        <f t="shared" si="165"/>
        <v>0</v>
      </c>
      <c r="G2655" s="13" t="str">
        <f>IF(B2655&lt;=C2655,C2655-B2655,"No Order Needed")</f>
        <v>No Order Needed</v>
      </c>
      <c r="H2655" s="13">
        <f t="shared" si="166"/>
        <v>0</v>
      </c>
      <c r="I2655" s="13" t="str">
        <f t="shared" si="167"/>
        <v>Ok</v>
      </c>
    </row>
    <row r="2656" spans="1:9" x14ac:dyDescent="0.3">
      <c r="A2656" s="13" t="s">
        <v>4818</v>
      </c>
      <c r="B2656" s="13">
        <f>VLOOKUP(A2656,VLookup_Data,4,FALSE)</f>
        <v>148</v>
      </c>
      <c r="C2656" s="13">
        <f>_xlfn.XLOOKUP(A2656,Product_Name,Recorder_Level)</f>
        <v>55</v>
      </c>
      <c r="D2656" s="13">
        <f>IF(B2656&lt;=C2656,C2656-B2656,0)</f>
        <v>0</v>
      </c>
      <c r="E2656" s="13">
        <f t="shared" si="164"/>
        <v>0</v>
      </c>
      <c r="F2656" s="13">
        <f t="shared" si="165"/>
        <v>0</v>
      </c>
      <c r="G2656" s="13" t="str">
        <f>IF(B2656&lt;=C2656,C2656-B2656,"No Order Needed")</f>
        <v>No Order Needed</v>
      </c>
      <c r="H2656" s="13">
        <f t="shared" si="166"/>
        <v>0</v>
      </c>
      <c r="I2656" s="13" t="str">
        <f t="shared" si="167"/>
        <v>Ok</v>
      </c>
    </row>
    <row r="2657" spans="1:9" x14ac:dyDescent="0.3">
      <c r="A2657" s="13" t="s">
        <v>693</v>
      </c>
      <c r="B2657" s="13">
        <f>VLOOKUP(A2657,VLookup_Data,4,FALSE)</f>
        <v>59</v>
      </c>
      <c r="C2657" s="13">
        <f>_xlfn.XLOOKUP(A2657,Product_Name,Recorder_Level)</f>
        <v>67</v>
      </c>
      <c r="D2657" s="13">
        <f>IF(B2657&lt;=C2657,C2657-B2657,0)</f>
        <v>8</v>
      </c>
      <c r="E2657" s="13">
        <f t="shared" si="164"/>
        <v>8</v>
      </c>
      <c r="F2657" s="13">
        <f t="shared" si="165"/>
        <v>8</v>
      </c>
      <c r="G2657" s="13">
        <f>IF(B2657&lt;=C2657,C2657-B2657,"No Order Needed")</f>
        <v>8</v>
      </c>
      <c r="H2657" s="13">
        <f t="shared" si="166"/>
        <v>18</v>
      </c>
      <c r="I2657" s="13" t="str">
        <f t="shared" si="167"/>
        <v>Reorder</v>
      </c>
    </row>
    <row r="2658" spans="1:9" x14ac:dyDescent="0.3">
      <c r="A2658" s="13" t="s">
        <v>5249</v>
      </c>
      <c r="B2658" s="13">
        <f>VLOOKUP(A2658,VLookup_Data,4,FALSE)</f>
        <v>54</v>
      </c>
      <c r="C2658" s="13">
        <f>_xlfn.XLOOKUP(A2658,Product_Name,Recorder_Level)</f>
        <v>44</v>
      </c>
      <c r="D2658" s="13">
        <f>IF(B2658&lt;=C2658,C2658-B2658,0)</f>
        <v>0</v>
      </c>
      <c r="E2658" s="13">
        <f t="shared" si="164"/>
        <v>0</v>
      </c>
      <c r="F2658" s="13">
        <f t="shared" si="165"/>
        <v>0</v>
      </c>
      <c r="G2658" s="13" t="str">
        <f>IF(B2658&lt;=C2658,C2658-B2658,"No Order Needed")</f>
        <v>No Order Needed</v>
      </c>
      <c r="H2658" s="13">
        <f t="shared" si="166"/>
        <v>0</v>
      </c>
      <c r="I2658" s="13" t="str">
        <f t="shared" si="167"/>
        <v>Ok</v>
      </c>
    </row>
    <row r="2659" spans="1:9" x14ac:dyDescent="0.3">
      <c r="A2659" s="13" t="s">
        <v>5147</v>
      </c>
      <c r="B2659" s="13">
        <f>VLOOKUP(A2659,VLookup_Data,4,FALSE)</f>
        <v>0</v>
      </c>
      <c r="C2659" s="13">
        <f>_xlfn.XLOOKUP(A2659,Product_Name,Recorder_Level)</f>
        <v>81</v>
      </c>
      <c r="D2659" s="13">
        <f>IF(B2659&lt;=C2659,C2659-B2659,0)</f>
        <v>81</v>
      </c>
      <c r="E2659" s="13">
        <f t="shared" si="164"/>
        <v>81</v>
      </c>
      <c r="F2659" s="13">
        <f t="shared" si="165"/>
        <v>81</v>
      </c>
      <c r="G2659" s="13">
        <f>IF(B2659&lt;=C2659,C2659-B2659,"No Order Needed")</f>
        <v>81</v>
      </c>
      <c r="H2659" s="13">
        <f t="shared" si="166"/>
        <v>91</v>
      </c>
      <c r="I2659" s="13" t="str">
        <f t="shared" si="167"/>
        <v>Urgent</v>
      </c>
    </row>
    <row r="2660" spans="1:9" x14ac:dyDescent="0.3">
      <c r="A2660" s="13" t="s">
        <v>5254</v>
      </c>
      <c r="B2660" s="13">
        <f>VLOOKUP(A2660,VLookup_Data,4,FALSE)</f>
        <v>133</v>
      </c>
      <c r="C2660" s="13">
        <f>_xlfn.XLOOKUP(A2660,Product_Name,Recorder_Level)</f>
        <v>46</v>
      </c>
      <c r="D2660" s="13">
        <f>IF(B2660&lt;=C2660,C2660-B2660,0)</f>
        <v>0</v>
      </c>
      <c r="E2660" s="13">
        <f t="shared" si="164"/>
        <v>0</v>
      </c>
      <c r="F2660" s="13">
        <f t="shared" si="165"/>
        <v>0</v>
      </c>
      <c r="G2660" s="13" t="str">
        <f>IF(B2660&lt;=C2660,C2660-B2660,"No Order Needed")</f>
        <v>No Order Needed</v>
      </c>
      <c r="H2660" s="13">
        <f t="shared" si="166"/>
        <v>0</v>
      </c>
      <c r="I2660" s="13" t="str">
        <f t="shared" si="167"/>
        <v>Ok</v>
      </c>
    </row>
    <row r="2661" spans="1:9" x14ac:dyDescent="0.3">
      <c r="A2661" s="13" t="s">
        <v>5256</v>
      </c>
      <c r="B2661" s="13">
        <f>VLOOKUP(A2661,VLookup_Data,4,FALSE)</f>
        <v>84</v>
      </c>
      <c r="C2661" s="13">
        <f>_xlfn.XLOOKUP(A2661,Product_Name,Recorder_Level)</f>
        <v>83</v>
      </c>
      <c r="D2661" s="13">
        <f>IF(B2661&lt;=C2661,C2661-B2661,0)</f>
        <v>0</v>
      </c>
      <c r="E2661" s="13">
        <f t="shared" si="164"/>
        <v>0</v>
      </c>
      <c r="F2661" s="13">
        <f t="shared" si="165"/>
        <v>0</v>
      </c>
      <c r="G2661" s="13" t="str">
        <f>IF(B2661&lt;=C2661,C2661-B2661,"No Order Needed")</f>
        <v>No Order Needed</v>
      </c>
      <c r="H2661" s="13">
        <f t="shared" si="166"/>
        <v>9</v>
      </c>
      <c r="I2661" s="13" t="str">
        <f t="shared" si="167"/>
        <v>Ok</v>
      </c>
    </row>
    <row r="2662" spans="1:9" x14ac:dyDescent="0.3">
      <c r="A2662" s="13" t="s">
        <v>1805</v>
      </c>
      <c r="B2662" s="13">
        <f>VLOOKUP(A2662,VLookup_Data,4,FALSE)</f>
        <v>109</v>
      </c>
      <c r="C2662" s="13">
        <f>_xlfn.XLOOKUP(A2662,Product_Name,Recorder_Level)</f>
        <v>88</v>
      </c>
      <c r="D2662" s="13">
        <f>IF(B2662&lt;=C2662,C2662-B2662,0)</f>
        <v>0</v>
      </c>
      <c r="E2662" s="13">
        <f t="shared" si="164"/>
        <v>0</v>
      </c>
      <c r="F2662" s="13">
        <f t="shared" si="165"/>
        <v>0</v>
      </c>
      <c r="G2662" s="13" t="str">
        <f>IF(B2662&lt;=C2662,C2662-B2662,"No Order Needed")</f>
        <v>No Order Needed</v>
      </c>
      <c r="H2662" s="13">
        <f t="shared" si="166"/>
        <v>0</v>
      </c>
      <c r="I2662" s="13" t="str">
        <f t="shared" si="167"/>
        <v>Ok</v>
      </c>
    </row>
    <row r="2663" spans="1:9" x14ac:dyDescent="0.3">
      <c r="A2663" s="13" t="s">
        <v>5259</v>
      </c>
      <c r="B2663" s="13">
        <f>VLOOKUP(A2663,VLookup_Data,4,FALSE)</f>
        <v>111</v>
      </c>
      <c r="C2663" s="13">
        <f>_xlfn.XLOOKUP(A2663,Product_Name,Recorder_Level)</f>
        <v>79</v>
      </c>
      <c r="D2663" s="13">
        <f>IF(B2663&lt;=C2663,C2663-B2663,0)</f>
        <v>0</v>
      </c>
      <c r="E2663" s="13">
        <f t="shared" si="164"/>
        <v>0</v>
      </c>
      <c r="F2663" s="13">
        <f t="shared" si="165"/>
        <v>0</v>
      </c>
      <c r="G2663" s="13" t="str">
        <f>IF(B2663&lt;=C2663,C2663-B2663,"No Order Needed")</f>
        <v>No Order Needed</v>
      </c>
      <c r="H2663" s="13">
        <f t="shared" si="166"/>
        <v>0</v>
      </c>
      <c r="I2663" s="13" t="str">
        <f t="shared" si="167"/>
        <v>Ok</v>
      </c>
    </row>
    <row r="2664" spans="1:9" x14ac:dyDescent="0.3">
      <c r="A2664" s="13" t="s">
        <v>7609</v>
      </c>
      <c r="B2664" s="13">
        <f>VLOOKUP(A2664,VLookup_Data,4,FALSE)</f>
        <v>54</v>
      </c>
      <c r="C2664" s="13">
        <f>_xlfn.XLOOKUP(A2664,Product_Name,Recorder_Level)</f>
        <v>38</v>
      </c>
      <c r="D2664" s="13">
        <f>IF(B2664&lt;=C2664,C2664-B2664,0)</f>
        <v>0</v>
      </c>
      <c r="E2664" s="13">
        <f t="shared" si="164"/>
        <v>0</v>
      </c>
      <c r="F2664" s="13">
        <f t="shared" si="165"/>
        <v>0</v>
      </c>
      <c r="G2664" s="13" t="str">
        <f>IF(B2664&lt;=C2664,C2664-B2664,"No Order Needed")</f>
        <v>No Order Needed</v>
      </c>
      <c r="H2664" s="13">
        <f t="shared" si="166"/>
        <v>0</v>
      </c>
      <c r="I2664" s="13" t="str">
        <f t="shared" si="167"/>
        <v>Ok</v>
      </c>
    </row>
    <row r="2665" spans="1:9" x14ac:dyDescent="0.3">
      <c r="A2665" s="13" t="s">
        <v>5267</v>
      </c>
      <c r="B2665" s="13">
        <f>VLOOKUP(A2665,VLookup_Data,4,FALSE)</f>
        <v>166</v>
      </c>
      <c r="C2665" s="13">
        <f>_xlfn.XLOOKUP(A2665,Product_Name,Recorder_Level)</f>
        <v>95</v>
      </c>
      <c r="D2665" s="13">
        <f>IF(B2665&lt;=C2665,C2665-B2665,0)</f>
        <v>0</v>
      </c>
      <c r="E2665" s="13">
        <f t="shared" si="164"/>
        <v>0</v>
      </c>
      <c r="F2665" s="13">
        <f t="shared" si="165"/>
        <v>0</v>
      </c>
      <c r="G2665" s="13" t="str">
        <f>IF(B2665&lt;=C2665,C2665-B2665,"No Order Needed")</f>
        <v>No Order Needed</v>
      </c>
      <c r="H2665" s="13">
        <f t="shared" si="166"/>
        <v>0</v>
      </c>
      <c r="I2665" s="13" t="str">
        <f t="shared" si="167"/>
        <v>Ok</v>
      </c>
    </row>
    <row r="2666" spans="1:9" x14ac:dyDescent="0.3">
      <c r="A2666" s="13" t="s">
        <v>5269</v>
      </c>
      <c r="B2666" s="13">
        <f>VLOOKUP(A2666,VLookup_Data,4,FALSE)</f>
        <v>91</v>
      </c>
      <c r="C2666" s="13">
        <f>_xlfn.XLOOKUP(A2666,Product_Name,Recorder_Level)</f>
        <v>69</v>
      </c>
      <c r="D2666" s="13">
        <f>IF(B2666&lt;=C2666,C2666-B2666,0)</f>
        <v>0</v>
      </c>
      <c r="E2666" s="13">
        <f t="shared" si="164"/>
        <v>0</v>
      </c>
      <c r="F2666" s="13">
        <f t="shared" si="165"/>
        <v>0</v>
      </c>
      <c r="G2666" s="13" t="str">
        <f>IF(B2666&lt;=C2666,C2666-B2666,"No Order Needed")</f>
        <v>No Order Needed</v>
      </c>
      <c r="H2666" s="13">
        <f t="shared" si="166"/>
        <v>0</v>
      </c>
      <c r="I2666" s="13" t="str">
        <f t="shared" si="167"/>
        <v>Ok</v>
      </c>
    </row>
    <row r="2667" spans="1:9" x14ac:dyDescent="0.3">
      <c r="A2667" s="13" t="s">
        <v>3848</v>
      </c>
      <c r="B2667" s="13">
        <f>VLOOKUP(A2667,VLookup_Data,4,FALSE)</f>
        <v>69</v>
      </c>
      <c r="C2667" s="13">
        <f>_xlfn.XLOOKUP(A2667,Product_Name,Recorder_Level)</f>
        <v>20</v>
      </c>
      <c r="D2667" s="13">
        <f>IF(B2667&lt;=C2667,C2667-B2667,0)</f>
        <v>0</v>
      </c>
      <c r="E2667" s="13">
        <f t="shared" si="164"/>
        <v>0</v>
      </c>
      <c r="F2667" s="13">
        <f t="shared" si="165"/>
        <v>0</v>
      </c>
      <c r="G2667" s="13" t="str">
        <f>IF(B2667&lt;=C2667,C2667-B2667,"No Order Needed")</f>
        <v>No Order Needed</v>
      </c>
      <c r="H2667" s="13">
        <f t="shared" si="166"/>
        <v>0</v>
      </c>
      <c r="I2667" s="13" t="str">
        <f t="shared" si="167"/>
        <v>Ok</v>
      </c>
    </row>
    <row r="2668" spans="1:9" x14ac:dyDescent="0.3">
      <c r="A2668" s="13" t="s">
        <v>5273</v>
      </c>
      <c r="B2668" s="13">
        <f>VLOOKUP(A2668,VLookup_Data,4,FALSE)</f>
        <v>127</v>
      </c>
      <c r="C2668" s="13">
        <f>_xlfn.XLOOKUP(A2668,Product_Name,Recorder_Level)</f>
        <v>41</v>
      </c>
      <c r="D2668" s="13">
        <f>IF(B2668&lt;=C2668,C2668-B2668,0)</f>
        <v>0</v>
      </c>
      <c r="E2668" s="13">
        <f t="shared" si="164"/>
        <v>0</v>
      </c>
      <c r="F2668" s="13">
        <f t="shared" si="165"/>
        <v>0</v>
      </c>
      <c r="G2668" s="13" t="str">
        <f>IF(B2668&lt;=C2668,C2668-B2668,"No Order Needed")</f>
        <v>No Order Needed</v>
      </c>
      <c r="H2668" s="13">
        <f t="shared" si="166"/>
        <v>0</v>
      </c>
      <c r="I2668" s="13" t="str">
        <f t="shared" si="167"/>
        <v>Ok</v>
      </c>
    </row>
    <row r="2669" spans="1:9" x14ac:dyDescent="0.3">
      <c r="A2669" s="13" t="s">
        <v>4520</v>
      </c>
      <c r="B2669" s="13">
        <f>VLOOKUP(A2669,VLookup_Data,4,FALSE)</f>
        <v>20</v>
      </c>
      <c r="C2669" s="13">
        <f>_xlfn.XLOOKUP(A2669,Product_Name,Recorder_Level)</f>
        <v>49</v>
      </c>
      <c r="D2669" s="13">
        <f>IF(B2669&lt;=C2669,C2669-B2669,0)</f>
        <v>29</v>
      </c>
      <c r="E2669" s="13">
        <f t="shared" si="164"/>
        <v>29</v>
      </c>
      <c r="F2669" s="13">
        <f t="shared" si="165"/>
        <v>29</v>
      </c>
      <c r="G2669" s="13">
        <f>IF(B2669&lt;=C2669,C2669-B2669,"No Order Needed")</f>
        <v>29</v>
      </c>
      <c r="H2669" s="13">
        <f t="shared" si="166"/>
        <v>39</v>
      </c>
      <c r="I2669" s="13" t="str">
        <f t="shared" si="167"/>
        <v>Reorder</v>
      </c>
    </row>
    <row r="2670" spans="1:9" x14ac:dyDescent="0.3">
      <c r="A2670" s="13" t="s">
        <v>5276</v>
      </c>
      <c r="B2670" s="13">
        <f>VLOOKUP(A2670,VLookup_Data,4,FALSE)</f>
        <v>42</v>
      </c>
      <c r="C2670" s="13">
        <f>_xlfn.XLOOKUP(A2670,Product_Name,Recorder_Level)</f>
        <v>65</v>
      </c>
      <c r="D2670" s="13">
        <f>IF(B2670&lt;=C2670,C2670-B2670,0)</f>
        <v>23</v>
      </c>
      <c r="E2670" s="13">
        <f t="shared" si="164"/>
        <v>23</v>
      </c>
      <c r="F2670" s="13">
        <f t="shared" si="165"/>
        <v>23</v>
      </c>
      <c r="G2670" s="13">
        <f>IF(B2670&lt;=C2670,C2670-B2670,"No Order Needed")</f>
        <v>23</v>
      </c>
      <c r="H2670" s="13">
        <f t="shared" si="166"/>
        <v>33</v>
      </c>
      <c r="I2670" s="13" t="str">
        <f t="shared" si="167"/>
        <v>Reorder</v>
      </c>
    </row>
    <row r="2671" spans="1:9" x14ac:dyDescent="0.3">
      <c r="A2671" s="13" t="s">
        <v>6812</v>
      </c>
      <c r="B2671" s="13">
        <f>VLOOKUP(A2671,VLookup_Data,4,FALSE)</f>
        <v>5</v>
      </c>
      <c r="C2671" s="13">
        <f>_xlfn.XLOOKUP(A2671,Product_Name,Recorder_Level)</f>
        <v>87</v>
      </c>
      <c r="D2671" s="13">
        <f>IF(B2671&lt;=C2671,C2671-B2671,0)</f>
        <v>82</v>
      </c>
      <c r="E2671" s="13">
        <f t="shared" si="164"/>
        <v>82</v>
      </c>
      <c r="F2671" s="13">
        <f t="shared" si="165"/>
        <v>82</v>
      </c>
      <c r="G2671" s="13">
        <f>IF(B2671&lt;=C2671,C2671-B2671,"No Order Needed")</f>
        <v>82</v>
      </c>
      <c r="H2671" s="13">
        <f t="shared" si="166"/>
        <v>92</v>
      </c>
      <c r="I2671" s="13" t="str">
        <f t="shared" si="167"/>
        <v>Reorder</v>
      </c>
    </row>
    <row r="2672" spans="1:9" x14ac:dyDescent="0.3">
      <c r="A2672" s="13" t="s">
        <v>5282</v>
      </c>
      <c r="B2672" s="13">
        <f>VLOOKUP(A2672,VLookup_Data,4,FALSE)</f>
        <v>99</v>
      </c>
      <c r="C2672" s="13">
        <f>_xlfn.XLOOKUP(A2672,Product_Name,Recorder_Level)</f>
        <v>21</v>
      </c>
      <c r="D2672" s="13">
        <f>IF(B2672&lt;=C2672,C2672-B2672,0)</f>
        <v>0</v>
      </c>
      <c r="E2672" s="13">
        <f t="shared" si="164"/>
        <v>0</v>
      </c>
      <c r="F2672" s="13">
        <f t="shared" si="165"/>
        <v>0</v>
      </c>
      <c r="G2672" s="13" t="str">
        <f>IF(B2672&lt;=C2672,C2672-B2672,"No Order Needed")</f>
        <v>No Order Needed</v>
      </c>
      <c r="H2672" s="13">
        <f t="shared" si="166"/>
        <v>0</v>
      </c>
      <c r="I2672" s="13" t="str">
        <f t="shared" si="167"/>
        <v>Ok</v>
      </c>
    </row>
    <row r="2673" spans="1:9" x14ac:dyDescent="0.3">
      <c r="A2673" s="13" t="s">
        <v>5284</v>
      </c>
      <c r="B2673" s="13">
        <f>VLOOKUP(A2673,VLookup_Data,4,FALSE)</f>
        <v>136</v>
      </c>
      <c r="C2673" s="13">
        <f>_xlfn.XLOOKUP(A2673,Product_Name,Recorder_Level)</f>
        <v>84</v>
      </c>
      <c r="D2673" s="13">
        <f>IF(B2673&lt;=C2673,C2673-B2673,0)</f>
        <v>0</v>
      </c>
      <c r="E2673" s="13">
        <f t="shared" si="164"/>
        <v>0</v>
      </c>
      <c r="F2673" s="13">
        <f t="shared" si="165"/>
        <v>0</v>
      </c>
      <c r="G2673" s="13" t="str">
        <f>IF(B2673&lt;=C2673,C2673-B2673,"No Order Needed")</f>
        <v>No Order Needed</v>
      </c>
      <c r="H2673" s="13">
        <f t="shared" si="166"/>
        <v>0</v>
      </c>
      <c r="I2673" s="13" t="str">
        <f t="shared" si="167"/>
        <v>Ok</v>
      </c>
    </row>
    <row r="2674" spans="1:9" x14ac:dyDescent="0.3">
      <c r="A2674" s="13" t="s">
        <v>3254</v>
      </c>
      <c r="B2674" s="13">
        <f>VLOOKUP(A2674,VLookup_Data,4,FALSE)</f>
        <v>122</v>
      </c>
      <c r="C2674" s="13">
        <f>_xlfn.XLOOKUP(A2674,Product_Name,Recorder_Level)</f>
        <v>59</v>
      </c>
      <c r="D2674" s="13">
        <f>IF(B2674&lt;=C2674,C2674-B2674,0)</f>
        <v>0</v>
      </c>
      <c r="E2674" s="13">
        <f t="shared" si="164"/>
        <v>0</v>
      </c>
      <c r="F2674" s="13">
        <f t="shared" si="165"/>
        <v>0</v>
      </c>
      <c r="G2674" s="13" t="str">
        <f>IF(B2674&lt;=C2674,C2674-B2674,"No Order Needed")</f>
        <v>No Order Needed</v>
      </c>
      <c r="H2674" s="13">
        <f t="shared" si="166"/>
        <v>0</v>
      </c>
      <c r="I2674" s="13" t="str">
        <f t="shared" si="167"/>
        <v>Ok</v>
      </c>
    </row>
    <row r="2675" spans="1:9" x14ac:dyDescent="0.3">
      <c r="A2675" s="13" t="s">
        <v>5287</v>
      </c>
      <c r="B2675" s="13">
        <f>VLOOKUP(A2675,VLookup_Data,4,FALSE)</f>
        <v>53</v>
      </c>
      <c r="C2675" s="13">
        <f>_xlfn.XLOOKUP(A2675,Product_Name,Recorder_Level)</f>
        <v>66</v>
      </c>
      <c r="D2675" s="13">
        <f>IF(B2675&lt;=C2675,C2675-B2675,0)</f>
        <v>13</v>
      </c>
      <c r="E2675" s="13">
        <f t="shared" si="164"/>
        <v>13</v>
      </c>
      <c r="F2675" s="13">
        <f t="shared" si="165"/>
        <v>13</v>
      </c>
      <c r="G2675" s="13">
        <f>IF(B2675&lt;=C2675,C2675-B2675,"No Order Needed")</f>
        <v>13</v>
      </c>
      <c r="H2675" s="13">
        <f t="shared" si="166"/>
        <v>23</v>
      </c>
      <c r="I2675" s="13" t="str">
        <f t="shared" si="167"/>
        <v>Reorder</v>
      </c>
    </row>
    <row r="2676" spans="1:9" x14ac:dyDescent="0.3">
      <c r="A2676" s="13" t="s">
        <v>729</v>
      </c>
      <c r="B2676" s="13">
        <f>VLOOKUP(A2676,VLookup_Data,4,FALSE)</f>
        <v>163</v>
      </c>
      <c r="C2676" s="13">
        <f>_xlfn.XLOOKUP(A2676,Product_Name,Recorder_Level)</f>
        <v>71</v>
      </c>
      <c r="D2676" s="13">
        <f>IF(B2676&lt;=C2676,C2676-B2676,0)</f>
        <v>0</v>
      </c>
      <c r="E2676" s="13">
        <f t="shared" si="164"/>
        <v>0</v>
      </c>
      <c r="F2676" s="13">
        <f t="shared" si="165"/>
        <v>0</v>
      </c>
      <c r="G2676" s="13" t="str">
        <f>IF(B2676&lt;=C2676,C2676-B2676,"No Order Needed")</f>
        <v>No Order Needed</v>
      </c>
      <c r="H2676" s="13">
        <f t="shared" si="166"/>
        <v>0</v>
      </c>
      <c r="I2676" s="13" t="str">
        <f t="shared" si="167"/>
        <v>Ok</v>
      </c>
    </row>
    <row r="2677" spans="1:9" x14ac:dyDescent="0.3">
      <c r="A2677" s="13" t="s">
        <v>5290</v>
      </c>
      <c r="B2677" s="13">
        <f>VLOOKUP(A2677,VLookup_Data,4,FALSE)</f>
        <v>136</v>
      </c>
      <c r="C2677" s="13">
        <f>_xlfn.XLOOKUP(A2677,Product_Name,Recorder_Level)</f>
        <v>56</v>
      </c>
      <c r="D2677" s="13">
        <f>IF(B2677&lt;=C2677,C2677-B2677,0)</f>
        <v>0</v>
      </c>
      <c r="E2677" s="13">
        <f t="shared" si="164"/>
        <v>0</v>
      </c>
      <c r="F2677" s="13">
        <f t="shared" si="165"/>
        <v>0</v>
      </c>
      <c r="G2677" s="13" t="str">
        <f>IF(B2677&lt;=C2677,C2677-B2677,"No Order Needed")</f>
        <v>No Order Needed</v>
      </c>
      <c r="H2677" s="13">
        <f t="shared" si="166"/>
        <v>0</v>
      </c>
      <c r="I2677" s="13" t="str">
        <f t="shared" si="167"/>
        <v>Ok</v>
      </c>
    </row>
    <row r="2678" spans="1:9" x14ac:dyDescent="0.3">
      <c r="A2678" s="13" t="s">
        <v>5292</v>
      </c>
      <c r="B2678" s="13">
        <f>VLOOKUP(A2678,VLookup_Data,4,FALSE)</f>
        <v>0</v>
      </c>
      <c r="C2678" s="13">
        <f>_xlfn.XLOOKUP(A2678,Product_Name,Recorder_Level)</f>
        <v>47</v>
      </c>
      <c r="D2678" s="13">
        <f>IF(B2678&lt;=C2678,C2678-B2678,0)</f>
        <v>47</v>
      </c>
      <c r="E2678" s="13">
        <f t="shared" si="164"/>
        <v>47</v>
      </c>
      <c r="F2678" s="13">
        <f t="shared" si="165"/>
        <v>47</v>
      </c>
      <c r="G2678" s="13">
        <f>IF(B2678&lt;=C2678,C2678-B2678,"No Order Needed")</f>
        <v>47</v>
      </c>
      <c r="H2678" s="13">
        <f t="shared" si="166"/>
        <v>57</v>
      </c>
      <c r="I2678" s="13" t="str">
        <f t="shared" si="167"/>
        <v>Urgent</v>
      </c>
    </row>
    <row r="2679" spans="1:9" x14ac:dyDescent="0.3">
      <c r="A2679" s="13" t="s">
        <v>7501</v>
      </c>
      <c r="B2679" s="13">
        <f>VLOOKUP(A2679,VLookup_Data,4,FALSE)</f>
        <v>17</v>
      </c>
      <c r="C2679" s="13">
        <f>_xlfn.XLOOKUP(A2679,Product_Name,Recorder_Level)</f>
        <v>54</v>
      </c>
      <c r="D2679" s="13">
        <f>IF(B2679&lt;=C2679,C2679-B2679,0)</f>
        <v>37</v>
      </c>
      <c r="E2679" s="13">
        <f t="shared" si="164"/>
        <v>37</v>
      </c>
      <c r="F2679" s="13">
        <f t="shared" si="165"/>
        <v>37</v>
      </c>
      <c r="G2679" s="13">
        <f>IF(B2679&lt;=C2679,C2679-B2679,"No Order Needed")</f>
        <v>37</v>
      </c>
      <c r="H2679" s="13">
        <f t="shared" si="166"/>
        <v>47</v>
      </c>
      <c r="I2679" s="13" t="str">
        <f t="shared" si="167"/>
        <v>Reorder</v>
      </c>
    </row>
    <row r="2680" spans="1:9" x14ac:dyDescent="0.3">
      <c r="A2680" s="13" t="s">
        <v>7489</v>
      </c>
      <c r="B2680" s="13">
        <f>VLOOKUP(A2680,VLookup_Data,4,FALSE)</f>
        <v>14</v>
      </c>
      <c r="C2680" s="13">
        <f>_xlfn.XLOOKUP(A2680,Product_Name,Recorder_Level)</f>
        <v>26</v>
      </c>
      <c r="D2680" s="13">
        <f>IF(B2680&lt;=C2680,C2680-B2680,0)</f>
        <v>12</v>
      </c>
      <c r="E2680" s="13">
        <f t="shared" si="164"/>
        <v>12</v>
      </c>
      <c r="F2680" s="13">
        <f t="shared" si="165"/>
        <v>12</v>
      </c>
      <c r="G2680" s="13">
        <f>IF(B2680&lt;=C2680,C2680-B2680,"No Order Needed")</f>
        <v>12</v>
      </c>
      <c r="H2680" s="13">
        <f t="shared" si="166"/>
        <v>22</v>
      </c>
      <c r="I2680" s="13" t="str">
        <f t="shared" si="167"/>
        <v>Reorder</v>
      </c>
    </row>
    <row r="2681" spans="1:9" x14ac:dyDescent="0.3">
      <c r="A2681" s="13" t="s">
        <v>5299</v>
      </c>
      <c r="B2681" s="13">
        <f>VLOOKUP(A2681,VLookup_Data,4,FALSE)</f>
        <v>173</v>
      </c>
      <c r="C2681" s="13">
        <f>_xlfn.XLOOKUP(A2681,Product_Name,Recorder_Level)</f>
        <v>66</v>
      </c>
      <c r="D2681" s="13">
        <f>IF(B2681&lt;=C2681,C2681-B2681,0)</f>
        <v>0</v>
      </c>
      <c r="E2681" s="13">
        <f t="shared" si="164"/>
        <v>0</v>
      </c>
      <c r="F2681" s="13">
        <f t="shared" si="165"/>
        <v>0</v>
      </c>
      <c r="G2681" s="13" t="str">
        <f>IF(B2681&lt;=C2681,C2681-B2681,"No Order Needed")</f>
        <v>No Order Needed</v>
      </c>
      <c r="H2681" s="13">
        <f t="shared" si="166"/>
        <v>0</v>
      </c>
      <c r="I2681" s="13" t="str">
        <f t="shared" si="167"/>
        <v>Ok</v>
      </c>
    </row>
    <row r="2682" spans="1:9" x14ac:dyDescent="0.3">
      <c r="A2682" s="13" t="s">
        <v>5301</v>
      </c>
      <c r="B2682" s="13">
        <f>VLOOKUP(A2682,VLookup_Data,4,FALSE)</f>
        <v>15</v>
      </c>
      <c r="C2682" s="13">
        <f>_xlfn.XLOOKUP(A2682,Product_Name,Recorder_Level)</f>
        <v>88</v>
      </c>
      <c r="D2682" s="13">
        <f>IF(B2682&lt;=C2682,C2682-B2682,0)</f>
        <v>73</v>
      </c>
      <c r="E2682" s="13">
        <f t="shared" si="164"/>
        <v>73</v>
      </c>
      <c r="F2682" s="13">
        <f t="shared" si="165"/>
        <v>73</v>
      </c>
      <c r="G2682" s="13">
        <f>IF(B2682&lt;=C2682,C2682-B2682,"No Order Needed")</f>
        <v>73</v>
      </c>
      <c r="H2682" s="13">
        <f t="shared" si="166"/>
        <v>83</v>
      </c>
      <c r="I2682" s="13" t="str">
        <f t="shared" si="167"/>
        <v>Reorder</v>
      </c>
    </row>
    <row r="2683" spans="1:9" x14ac:dyDescent="0.3">
      <c r="A2683" s="13" t="s">
        <v>5303</v>
      </c>
      <c r="B2683" s="13">
        <f>VLOOKUP(A2683,VLookup_Data,4,FALSE)</f>
        <v>91</v>
      </c>
      <c r="C2683" s="13">
        <f>_xlfn.XLOOKUP(A2683,Product_Name,Recorder_Level)</f>
        <v>0</v>
      </c>
      <c r="D2683" s="13">
        <f>IF(B2683&lt;=C2683,C2683-B2683,0)</f>
        <v>0</v>
      </c>
      <c r="E2683" s="13">
        <f t="shared" si="164"/>
        <v>0</v>
      </c>
      <c r="F2683" s="13">
        <f t="shared" si="165"/>
        <v>0</v>
      </c>
      <c r="G2683" s="13" t="str">
        <f>IF(B2683&lt;=C2683,C2683-B2683,"No Order Needed")</f>
        <v>No Order Needed</v>
      </c>
      <c r="H2683" s="13">
        <f t="shared" si="166"/>
        <v>0</v>
      </c>
      <c r="I2683" s="13" t="str">
        <f t="shared" si="167"/>
        <v>Ok</v>
      </c>
    </row>
    <row r="2684" spans="1:9" x14ac:dyDescent="0.3">
      <c r="A2684" s="13" t="s">
        <v>5305</v>
      </c>
      <c r="B2684" s="13">
        <f>VLOOKUP(A2684,VLookup_Data,4,FALSE)</f>
        <v>46</v>
      </c>
      <c r="C2684" s="13">
        <f>_xlfn.XLOOKUP(A2684,Product_Name,Recorder_Level)</f>
        <v>62</v>
      </c>
      <c r="D2684" s="13">
        <f>IF(B2684&lt;=C2684,C2684-B2684,0)</f>
        <v>16</v>
      </c>
      <c r="E2684" s="13">
        <f t="shared" si="164"/>
        <v>16</v>
      </c>
      <c r="F2684" s="13">
        <f t="shared" si="165"/>
        <v>16</v>
      </c>
      <c r="G2684" s="13">
        <f>IF(B2684&lt;=C2684,C2684-B2684,"No Order Needed")</f>
        <v>16</v>
      </c>
      <c r="H2684" s="13">
        <f t="shared" si="166"/>
        <v>26</v>
      </c>
      <c r="I2684" s="13" t="str">
        <f t="shared" si="167"/>
        <v>Reorder</v>
      </c>
    </row>
    <row r="2685" spans="1:9" x14ac:dyDescent="0.3">
      <c r="A2685" s="13" t="s">
        <v>5307</v>
      </c>
      <c r="B2685" s="13">
        <f>VLOOKUP(A2685,VLookup_Data,4,FALSE)</f>
        <v>0</v>
      </c>
      <c r="C2685" s="13">
        <f>_xlfn.XLOOKUP(A2685,Product_Name,Recorder_Level)</f>
        <v>91</v>
      </c>
      <c r="D2685" s="13">
        <f>IF(B2685&lt;=C2685,C2685-B2685,0)</f>
        <v>91</v>
      </c>
      <c r="E2685" s="13">
        <f t="shared" si="164"/>
        <v>91</v>
      </c>
      <c r="F2685" s="13">
        <f t="shared" si="165"/>
        <v>91</v>
      </c>
      <c r="G2685" s="13">
        <f>IF(B2685&lt;=C2685,C2685-B2685,"No Order Needed")</f>
        <v>91</v>
      </c>
      <c r="H2685" s="13">
        <f t="shared" si="166"/>
        <v>101</v>
      </c>
      <c r="I2685" s="13" t="str">
        <f t="shared" si="167"/>
        <v>Urgent</v>
      </c>
    </row>
    <row r="2686" spans="1:9" x14ac:dyDescent="0.3">
      <c r="A2686" s="13" t="s">
        <v>5170</v>
      </c>
      <c r="B2686" s="13">
        <f>VLOOKUP(A2686,VLookup_Data,4,FALSE)</f>
        <v>47</v>
      </c>
      <c r="C2686" s="13">
        <f>_xlfn.XLOOKUP(A2686,Product_Name,Recorder_Level)</f>
        <v>68</v>
      </c>
      <c r="D2686" s="13">
        <f>IF(B2686&lt;=C2686,C2686-B2686,0)</f>
        <v>21</v>
      </c>
      <c r="E2686" s="13">
        <f t="shared" si="164"/>
        <v>21</v>
      </c>
      <c r="F2686" s="13">
        <f t="shared" si="165"/>
        <v>21</v>
      </c>
      <c r="G2686" s="13">
        <f>IF(B2686&lt;=C2686,C2686-B2686,"No Order Needed")</f>
        <v>21</v>
      </c>
      <c r="H2686" s="13">
        <f t="shared" si="166"/>
        <v>31</v>
      </c>
      <c r="I2686" s="13" t="str">
        <f t="shared" si="167"/>
        <v>Reorder</v>
      </c>
    </row>
    <row r="2687" spans="1:9" x14ac:dyDescent="0.3">
      <c r="A2687" s="13" t="s">
        <v>3897</v>
      </c>
      <c r="B2687" s="13">
        <f>VLOOKUP(A2687,VLookup_Data,4,FALSE)</f>
        <v>6</v>
      </c>
      <c r="C2687" s="13">
        <f>_xlfn.XLOOKUP(A2687,Product_Name,Recorder_Level)</f>
        <v>28</v>
      </c>
      <c r="D2687" s="13">
        <f>IF(B2687&lt;=C2687,C2687-B2687,0)</f>
        <v>22</v>
      </c>
      <c r="E2687" s="13">
        <f t="shared" si="164"/>
        <v>22</v>
      </c>
      <c r="F2687" s="13">
        <f t="shared" si="165"/>
        <v>22</v>
      </c>
      <c r="G2687" s="13">
        <f>IF(B2687&lt;=C2687,C2687-B2687,"No Order Needed")</f>
        <v>22</v>
      </c>
      <c r="H2687" s="13">
        <f t="shared" si="166"/>
        <v>32</v>
      </c>
      <c r="I2687" s="13" t="str">
        <f t="shared" si="167"/>
        <v>Reorder</v>
      </c>
    </row>
    <row r="2688" spans="1:9" x14ac:dyDescent="0.3">
      <c r="A2688" s="13" t="s">
        <v>5311</v>
      </c>
      <c r="B2688" s="13">
        <f>VLOOKUP(A2688,VLookup_Data,4,FALSE)</f>
        <v>23</v>
      </c>
      <c r="C2688" s="13">
        <f>_xlfn.XLOOKUP(A2688,Product_Name,Recorder_Level)</f>
        <v>45</v>
      </c>
      <c r="D2688" s="13">
        <f>IF(B2688&lt;=C2688,C2688-B2688,0)</f>
        <v>22</v>
      </c>
      <c r="E2688" s="13">
        <f t="shared" si="164"/>
        <v>22</v>
      </c>
      <c r="F2688" s="13">
        <f t="shared" si="165"/>
        <v>22</v>
      </c>
      <c r="G2688" s="13">
        <f>IF(B2688&lt;=C2688,C2688-B2688,"No Order Needed")</f>
        <v>22</v>
      </c>
      <c r="H2688" s="13">
        <f t="shared" si="166"/>
        <v>32</v>
      </c>
      <c r="I2688" s="13" t="str">
        <f t="shared" si="167"/>
        <v>Reorder</v>
      </c>
    </row>
    <row r="2689" spans="1:9" x14ac:dyDescent="0.3">
      <c r="A2689" s="13" t="s">
        <v>5313</v>
      </c>
      <c r="B2689" s="13">
        <f>VLOOKUP(A2689,VLookup_Data,4,FALSE)</f>
        <v>89</v>
      </c>
      <c r="C2689" s="13">
        <f>_xlfn.XLOOKUP(A2689,Product_Name,Recorder_Level)</f>
        <v>29</v>
      </c>
      <c r="D2689" s="13">
        <f>IF(B2689&lt;=C2689,C2689-B2689,0)</f>
        <v>0</v>
      </c>
      <c r="E2689" s="13">
        <f t="shared" si="164"/>
        <v>0</v>
      </c>
      <c r="F2689" s="13">
        <f t="shared" si="165"/>
        <v>0</v>
      </c>
      <c r="G2689" s="13" t="str">
        <f>IF(B2689&lt;=C2689,C2689-B2689,"No Order Needed")</f>
        <v>No Order Needed</v>
      </c>
      <c r="H2689" s="13">
        <f t="shared" si="166"/>
        <v>0</v>
      </c>
      <c r="I2689" s="13" t="str">
        <f t="shared" si="167"/>
        <v>Ok</v>
      </c>
    </row>
    <row r="2690" spans="1:9" x14ac:dyDescent="0.3">
      <c r="A2690" s="13" t="s">
        <v>3221</v>
      </c>
      <c r="B2690" s="13">
        <f>VLOOKUP(A2690,VLookup_Data,4,FALSE)</f>
        <v>21</v>
      </c>
      <c r="C2690" s="13">
        <f>_xlfn.XLOOKUP(A2690,Product_Name,Recorder_Level)</f>
        <v>70</v>
      </c>
      <c r="D2690" s="13">
        <f>IF(B2690&lt;=C2690,C2690-B2690,0)</f>
        <v>49</v>
      </c>
      <c r="E2690" s="13">
        <f t="shared" si="164"/>
        <v>49</v>
      </c>
      <c r="F2690" s="13">
        <f t="shared" si="165"/>
        <v>49</v>
      </c>
      <c r="G2690" s="13">
        <f>IF(B2690&lt;=C2690,C2690-B2690,"No Order Needed")</f>
        <v>49</v>
      </c>
      <c r="H2690" s="13">
        <f t="shared" si="166"/>
        <v>59</v>
      </c>
      <c r="I2690" s="13" t="str">
        <f t="shared" si="167"/>
        <v>Reorder</v>
      </c>
    </row>
    <row r="2691" spans="1:9" x14ac:dyDescent="0.3">
      <c r="A2691" s="13" t="s">
        <v>5316</v>
      </c>
      <c r="B2691" s="13">
        <f>VLOOKUP(A2691,VLookup_Data,4,FALSE)</f>
        <v>117</v>
      </c>
      <c r="C2691" s="13">
        <f>_xlfn.XLOOKUP(A2691,Product_Name,Recorder_Level)</f>
        <v>28</v>
      </c>
      <c r="D2691" s="13">
        <f>IF(B2691&lt;=C2691,C2691-B2691,0)</f>
        <v>0</v>
      </c>
      <c r="E2691" s="13">
        <f t="shared" ref="E2691:E2754" si="168">IF(C2691-B2691&gt;0,C2691-B2691,0)</f>
        <v>0</v>
      </c>
      <c r="F2691" s="13">
        <f t="shared" ref="F2691:F2754" si="169">MAX(C2691-B2691,0)</f>
        <v>0</v>
      </c>
      <c r="G2691" s="13" t="str">
        <f>IF(B2691&lt;=C2691,C2691-B2691,"No Order Needed")</f>
        <v>No Order Needed</v>
      </c>
      <c r="H2691" s="13">
        <f t="shared" ref="H2691:H2754" si="170">MAX((C2691-B2691)+10,0)</f>
        <v>0</v>
      </c>
      <c r="I2691" s="13" t="str">
        <f t="shared" ref="I2691:I2754" si="171">IF(B2691=0,"Urgent",IF(B2691&lt;=C2691,"Reorder","Ok"))</f>
        <v>Ok</v>
      </c>
    </row>
    <row r="2692" spans="1:9" x14ac:dyDescent="0.3">
      <c r="A2692" s="13" t="s">
        <v>5318</v>
      </c>
      <c r="B2692" s="13">
        <f>VLOOKUP(A2692,VLookup_Data,4,FALSE)</f>
        <v>72</v>
      </c>
      <c r="C2692" s="13">
        <f>_xlfn.XLOOKUP(A2692,Product_Name,Recorder_Level)</f>
        <v>46</v>
      </c>
      <c r="D2692" s="13">
        <f>IF(B2692&lt;=C2692,C2692-B2692,0)</f>
        <v>0</v>
      </c>
      <c r="E2692" s="13">
        <f t="shared" si="168"/>
        <v>0</v>
      </c>
      <c r="F2692" s="13">
        <f t="shared" si="169"/>
        <v>0</v>
      </c>
      <c r="G2692" s="13" t="str">
        <f>IF(B2692&lt;=C2692,C2692-B2692,"No Order Needed")</f>
        <v>No Order Needed</v>
      </c>
      <c r="H2692" s="13">
        <f t="shared" si="170"/>
        <v>0</v>
      </c>
      <c r="I2692" s="13" t="str">
        <f t="shared" si="171"/>
        <v>Ok</v>
      </c>
    </row>
    <row r="2693" spans="1:9" x14ac:dyDescent="0.3">
      <c r="A2693" s="13" t="s">
        <v>62</v>
      </c>
      <c r="B2693" s="13">
        <f>VLOOKUP(A2693,VLookup_Data,4,FALSE)</f>
        <v>53</v>
      </c>
      <c r="C2693" s="13">
        <f>_xlfn.XLOOKUP(A2693,Product_Name,Recorder_Level)</f>
        <v>82</v>
      </c>
      <c r="D2693" s="13">
        <f>IF(B2693&lt;=C2693,C2693-B2693,0)</f>
        <v>29</v>
      </c>
      <c r="E2693" s="13">
        <f t="shared" si="168"/>
        <v>29</v>
      </c>
      <c r="F2693" s="13">
        <f t="shared" si="169"/>
        <v>29</v>
      </c>
      <c r="G2693" s="13">
        <f>IF(B2693&lt;=C2693,C2693-B2693,"No Order Needed")</f>
        <v>29</v>
      </c>
      <c r="H2693" s="13">
        <f t="shared" si="170"/>
        <v>39</v>
      </c>
      <c r="I2693" s="13" t="str">
        <f t="shared" si="171"/>
        <v>Reorder</v>
      </c>
    </row>
    <row r="2694" spans="1:9" x14ac:dyDescent="0.3">
      <c r="A2694" s="13" t="s">
        <v>5324</v>
      </c>
      <c r="B2694" s="13">
        <f>VLOOKUP(A2694,VLookup_Data,4,FALSE)</f>
        <v>145</v>
      </c>
      <c r="C2694" s="13">
        <f>_xlfn.XLOOKUP(A2694,Product_Name,Recorder_Level)</f>
        <v>79</v>
      </c>
      <c r="D2694" s="13">
        <f>IF(B2694&lt;=C2694,C2694-B2694,0)</f>
        <v>0</v>
      </c>
      <c r="E2694" s="13">
        <f t="shared" si="168"/>
        <v>0</v>
      </c>
      <c r="F2694" s="13">
        <f t="shared" si="169"/>
        <v>0</v>
      </c>
      <c r="G2694" s="13" t="str">
        <f>IF(B2694&lt;=C2694,C2694-B2694,"No Order Needed")</f>
        <v>No Order Needed</v>
      </c>
      <c r="H2694" s="13">
        <f t="shared" si="170"/>
        <v>0</v>
      </c>
      <c r="I2694" s="13" t="str">
        <f t="shared" si="171"/>
        <v>Ok</v>
      </c>
    </row>
    <row r="2695" spans="1:9" x14ac:dyDescent="0.3">
      <c r="A2695" s="13" t="s">
        <v>5269</v>
      </c>
      <c r="B2695" s="13">
        <f>VLOOKUP(A2695,VLookup_Data,4,FALSE)</f>
        <v>91</v>
      </c>
      <c r="C2695" s="13">
        <f>_xlfn.XLOOKUP(A2695,Product_Name,Recorder_Level)</f>
        <v>69</v>
      </c>
      <c r="D2695" s="13">
        <f>IF(B2695&lt;=C2695,C2695-B2695,0)</f>
        <v>0</v>
      </c>
      <c r="E2695" s="13">
        <f t="shared" si="168"/>
        <v>0</v>
      </c>
      <c r="F2695" s="13">
        <f t="shared" si="169"/>
        <v>0</v>
      </c>
      <c r="G2695" s="13" t="str">
        <f>IF(B2695&lt;=C2695,C2695-B2695,"No Order Needed")</f>
        <v>No Order Needed</v>
      </c>
      <c r="H2695" s="13">
        <f t="shared" si="170"/>
        <v>0</v>
      </c>
      <c r="I2695" s="13" t="str">
        <f t="shared" si="171"/>
        <v>Ok</v>
      </c>
    </row>
    <row r="2696" spans="1:9" x14ac:dyDescent="0.3">
      <c r="A2696" s="13" t="s">
        <v>5327</v>
      </c>
      <c r="B2696" s="13">
        <f>VLOOKUP(A2696,VLookup_Data,4,FALSE)</f>
        <v>55</v>
      </c>
      <c r="C2696" s="13">
        <f>_xlfn.XLOOKUP(A2696,Product_Name,Recorder_Level)</f>
        <v>31</v>
      </c>
      <c r="D2696" s="13">
        <f>IF(B2696&lt;=C2696,C2696-B2696,0)</f>
        <v>0</v>
      </c>
      <c r="E2696" s="13">
        <f t="shared" si="168"/>
        <v>0</v>
      </c>
      <c r="F2696" s="13">
        <f t="shared" si="169"/>
        <v>0</v>
      </c>
      <c r="G2696" s="13" t="str">
        <f>IF(B2696&lt;=C2696,C2696-B2696,"No Order Needed")</f>
        <v>No Order Needed</v>
      </c>
      <c r="H2696" s="13">
        <f t="shared" si="170"/>
        <v>0</v>
      </c>
      <c r="I2696" s="13" t="str">
        <f t="shared" si="171"/>
        <v>Ok</v>
      </c>
    </row>
    <row r="2697" spans="1:9" x14ac:dyDescent="0.3">
      <c r="A2697" s="13" t="s">
        <v>2989</v>
      </c>
      <c r="B2697" s="13">
        <f>VLOOKUP(A2697,VLookup_Data,4,FALSE)</f>
        <v>149</v>
      </c>
      <c r="C2697" s="13">
        <f>_xlfn.XLOOKUP(A2697,Product_Name,Recorder_Level)</f>
        <v>50</v>
      </c>
      <c r="D2697" s="13">
        <f>IF(B2697&lt;=C2697,C2697-B2697,0)</f>
        <v>0</v>
      </c>
      <c r="E2697" s="13">
        <f t="shared" si="168"/>
        <v>0</v>
      </c>
      <c r="F2697" s="13">
        <f t="shared" si="169"/>
        <v>0</v>
      </c>
      <c r="G2697" s="13" t="str">
        <f>IF(B2697&lt;=C2697,C2697-B2697,"No Order Needed")</f>
        <v>No Order Needed</v>
      </c>
      <c r="H2697" s="13">
        <f t="shared" si="170"/>
        <v>0</v>
      </c>
      <c r="I2697" s="13" t="str">
        <f t="shared" si="171"/>
        <v>Ok</v>
      </c>
    </row>
    <row r="2698" spans="1:9" x14ac:dyDescent="0.3">
      <c r="A2698" s="13" t="s">
        <v>7484</v>
      </c>
      <c r="B2698" s="13">
        <f>VLOOKUP(A2698,VLookup_Data,4,FALSE)</f>
        <v>16</v>
      </c>
      <c r="C2698" s="13">
        <f>_xlfn.XLOOKUP(A2698,Product_Name,Recorder_Level)</f>
        <v>90</v>
      </c>
      <c r="D2698" s="13">
        <f>IF(B2698&lt;=C2698,C2698-B2698,0)</f>
        <v>74</v>
      </c>
      <c r="E2698" s="13">
        <f t="shared" si="168"/>
        <v>74</v>
      </c>
      <c r="F2698" s="13">
        <f t="shared" si="169"/>
        <v>74</v>
      </c>
      <c r="G2698" s="13">
        <f>IF(B2698&lt;=C2698,C2698-B2698,"No Order Needed")</f>
        <v>74</v>
      </c>
      <c r="H2698" s="13">
        <f t="shared" si="170"/>
        <v>84</v>
      </c>
      <c r="I2698" s="13" t="str">
        <f t="shared" si="171"/>
        <v>Reorder</v>
      </c>
    </row>
    <row r="2699" spans="1:9" x14ac:dyDescent="0.3">
      <c r="A2699" s="13" t="s">
        <v>2050</v>
      </c>
      <c r="B2699" s="13">
        <f>VLOOKUP(A2699,VLookup_Data,4,FALSE)</f>
        <v>81</v>
      </c>
      <c r="C2699" s="13">
        <f>_xlfn.XLOOKUP(A2699,Product_Name,Recorder_Level)</f>
        <v>96</v>
      </c>
      <c r="D2699" s="13">
        <f>IF(B2699&lt;=C2699,C2699-B2699,0)</f>
        <v>15</v>
      </c>
      <c r="E2699" s="13">
        <f t="shared" si="168"/>
        <v>15</v>
      </c>
      <c r="F2699" s="13">
        <f t="shared" si="169"/>
        <v>15</v>
      </c>
      <c r="G2699" s="13">
        <f>IF(B2699&lt;=C2699,C2699-B2699,"No Order Needed")</f>
        <v>15</v>
      </c>
      <c r="H2699" s="13">
        <f t="shared" si="170"/>
        <v>25</v>
      </c>
      <c r="I2699" s="13" t="str">
        <f t="shared" si="171"/>
        <v>Reorder</v>
      </c>
    </row>
    <row r="2700" spans="1:9" x14ac:dyDescent="0.3">
      <c r="A2700" s="13" t="s">
        <v>4671</v>
      </c>
      <c r="B2700" s="13">
        <f>VLOOKUP(A2700,VLookup_Data,4,FALSE)</f>
        <v>51</v>
      </c>
      <c r="C2700" s="13">
        <f>_xlfn.XLOOKUP(A2700,Product_Name,Recorder_Level)</f>
        <v>29</v>
      </c>
      <c r="D2700" s="13">
        <f>IF(B2700&lt;=C2700,C2700-B2700,0)</f>
        <v>0</v>
      </c>
      <c r="E2700" s="13">
        <f t="shared" si="168"/>
        <v>0</v>
      </c>
      <c r="F2700" s="13">
        <f t="shared" si="169"/>
        <v>0</v>
      </c>
      <c r="G2700" s="13" t="str">
        <f>IF(B2700&lt;=C2700,C2700-B2700,"No Order Needed")</f>
        <v>No Order Needed</v>
      </c>
      <c r="H2700" s="13">
        <f t="shared" si="170"/>
        <v>0</v>
      </c>
      <c r="I2700" s="13" t="str">
        <f t="shared" si="171"/>
        <v>Ok</v>
      </c>
    </row>
    <row r="2701" spans="1:9" x14ac:dyDescent="0.3">
      <c r="A2701" s="13" t="s">
        <v>4970</v>
      </c>
      <c r="B2701" s="13">
        <f>VLOOKUP(A2701,VLookup_Data,4,FALSE)</f>
        <v>115</v>
      </c>
      <c r="C2701" s="13">
        <f>_xlfn.XLOOKUP(A2701,Product_Name,Recorder_Level)</f>
        <v>70</v>
      </c>
      <c r="D2701" s="13">
        <f>IF(B2701&lt;=C2701,C2701-B2701,0)</f>
        <v>0</v>
      </c>
      <c r="E2701" s="13">
        <f t="shared" si="168"/>
        <v>0</v>
      </c>
      <c r="F2701" s="13">
        <f t="shared" si="169"/>
        <v>0</v>
      </c>
      <c r="G2701" s="13" t="str">
        <f>IF(B2701&lt;=C2701,C2701-B2701,"No Order Needed")</f>
        <v>No Order Needed</v>
      </c>
      <c r="H2701" s="13">
        <f t="shared" si="170"/>
        <v>0</v>
      </c>
      <c r="I2701" s="13" t="str">
        <f t="shared" si="171"/>
        <v>Ok</v>
      </c>
    </row>
    <row r="2702" spans="1:9" x14ac:dyDescent="0.3">
      <c r="A2702" s="13" t="s">
        <v>5338</v>
      </c>
      <c r="B2702" s="13">
        <f>VLOOKUP(A2702,VLookup_Data,4,FALSE)</f>
        <v>192</v>
      </c>
      <c r="C2702" s="13">
        <f>_xlfn.XLOOKUP(A2702,Product_Name,Recorder_Level)</f>
        <v>52</v>
      </c>
      <c r="D2702" s="13">
        <f>IF(B2702&lt;=C2702,C2702-B2702,0)</f>
        <v>0</v>
      </c>
      <c r="E2702" s="13">
        <f t="shared" si="168"/>
        <v>0</v>
      </c>
      <c r="F2702" s="13">
        <f t="shared" si="169"/>
        <v>0</v>
      </c>
      <c r="G2702" s="13" t="str">
        <f>IF(B2702&lt;=C2702,C2702-B2702,"No Order Needed")</f>
        <v>No Order Needed</v>
      </c>
      <c r="H2702" s="13">
        <f t="shared" si="170"/>
        <v>0</v>
      </c>
      <c r="I2702" s="13" t="str">
        <f t="shared" si="171"/>
        <v>Ok</v>
      </c>
    </row>
    <row r="2703" spans="1:9" x14ac:dyDescent="0.3">
      <c r="A2703" s="13" t="s">
        <v>3024</v>
      </c>
      <c r="B2703" s="13">
        <f>VLOOKUP(A2703,VLookup_Data,4,FALSE)</f>
        <v>68</v>
      </c>
      <c r="C2703" s="13">
        <f>_xlfn.XLOOKUP(A2703,Product_Name,Recorder_Level)</f>
        <v>58</v>
      </c>
      <c r="D2703" s="13">
        <f>IF(B2703&lt;=C2703,C2703-B2703,0)</f>
        <v>0</v>
      </c>
      <c r="E2703" s="13">
        <f t="shared" si="168"/>
        <v>0</v>
      </c>
      <c r="F2703" s="13">
        <f t="shared" si="169"/>
        <v>0</v>
      </c>
      <c r="G2703" s="13" t="str">
        <f>IF(B2703&lt;=C2703,C2703-B2703,"No Order Needed")</f>
        <v>No Order Needed</v>
      </c>
      <c r="H2703" s="13">
        <f t="shared" si="170"/>
        <v>0</v>
      </c>
      <c r="I2703" s="13" t="str">
        <f t="shared" si="171"/>
        <v>Ok</v>
      </c>
    </row>
    <row r="2704" spans="1:9" x14ac:dyDescent="0.3">
      <c r="A2704" s="13" t="s">
        <v>5342</v>
      </c>
      <c r="B2704" s="13">
        <f>VLOOKUP(A2704,VLookup_Data,4,FALSE)</f>
        <v>82</v>
      </c>
      <c r="C2704" s="13">
        <f>_xlfn.XLOOKUP(A2704,Product_Name,Recorder_Level)</f>
        <v>89</v>
      </c>
      <c r="D2704" s="13">
        <f>IF(B2704&lt;=C2704,C2704-B2704,0)</f>
        <v>7</v>
      </c>
      <c r="E2704" s="13">
        <f t="shared" si="168"/>
        <v>7</v>
      </c>
      <c r="F2704" s="13">
        <f t="shared" si="169"/>
        <v>7</v>
      </c>
      <c r="G2704" s="13">
        <f>IF(B2704&lt;=C2704,C2704-B2704,"No Order Needed")</f>
        <v>7</v>
      </c>
      <c r="H2704" s="13">
        <f t="shared" si="170"/>
        <v>17</v>
      </c>
      <c r="I2704" s="13" t="str">
        <f t="shared" si="171"/>
        <v>Reorder</v>
      </c>
    </row>
    <row r="2705" spans="1:9" x14ac:dyDescent="0.3">
      <c r="A2705" s="13" t="s">
        <v>1972</v>
      </c>
      <c r="B2705" s="13">
        <f>VLOOKUP(A2705,VLookup_Data,4,FALSE)</f>
        <v>73</v>
      </c>
      <c r="C2705" s="13">
        <f>_xlfn.XLOOKUP(A2705,Product_Name,Recorder_Level)</f>
        <v>80</v>
      </c>
      <c r="D2705" s="13">
        <f>IF(B2705&lt;=C2705,C2705-B2705,0)</f>
        <v>7</v>
      </c>
      <c r="E2705" s="13">
        <f t="shared" si="168"/>
        <v>7</v>
      </c>
      <c r="F2705" s="13">
        <f t="shared" si="169"/>
        <v>7</v>
      </c>
      <c r="G2705" s="13">
        <f>IF(B2705&lt;=C2705,C2705-B2705,"No Order Needed")</f>
        <v>7</v>
      </c>
      <c r="H2705" s="13">
        <f t="shared" si="170"/>
        <v>17</v>
      </c>
      <c r="I2705" s="13" t="str">
        <f t="shared" si="171"/>
        <v>Reorder</v>
      </c>
    </row>
    <row r="2706" spans="1:9" x14ac:dyDescent="0.3">
      <c r="A2706" s="13" t="s">
        <v>1205</v>
      </c>
      <c r="B2706" s="13">
        <f>VLOOKUP(A2706,VLookup_Data,4,FALSE)</f>
        <v>84</v>
      </c>
      <c r="C2706" s="13">
        <f>_xlfn.XLOOKUP(A2706,Product_Name,Recorder_Level)</f>
        <v>0</v>
      </c>
      <c r="D2706" s="13">
        <f>IF(B2706&lt;=C2706,C2706-B2706,0)</f>
        <v>0</v>
      </c>
      <c r="E2706" s="13">
        <f t="shared" si="168"/>
        <v>0</v>
      </c>
      <c r="F2706" s="13">
        <f t="shared" si="169"/>
        <v>0</v>
      </c>
      <c r="G2706" s="13" t="str">
        <f>IF(B2706&lt;=C2706,C2706-B2706,"No Order Needed")</f>
        <v>No Order Needed</v>
      </c>
      <c r="H2706" s="13">
        <f t="shared" si="170"/>
        <v>0</v>
      </c>
      <c r="I2706" s="13" t="str">
        <f t="shared" si="171"/>
        <v>Ok</v>
      </c>
    </row>
    <row r="2707" spans="1:9" x14ac:dyDescent="0.3">
      <c r="A2707" s="13" t="s">
        <v>5348</v>
      </c>
      <c r="B2707" s="13">
        <f>VLOOKUP(A2707,VLookup_Data,4,FALSE)</f>
        <v>104</v>
      </c>
      <c r="C2707" s="13">
        <f>_xlfn.XLOOKUP(A2707,Product_Name,Recorder_Level)</f>
        <v>83</v>
      </c>
      <c r="D2707" s="13">
        <f>IF(B2707&lt;=C2707,C2707-B2707,0)</f>
        <v>0</v>
      </c>
      <c r="E2707" s="13">
        <f t="shared" si="168"/>
        <v>0</v>
      </c>
      <c r="F2707" s="13">
        <f t="shared" si="169"/>
        <v>0</v>
      </c>
      <c r="G2707" s="13" t="str">
        <f>IF(B2707&lt;=C2707,C2707-B2707,"No Order Needed")</f>
        <v>No Order Needed</v>
      </c>
      <c r="H2707" s="13">
        <f t="shared" si="170"/>
        <v>0</v>
      </c>
      <c r="I2707" s="13" t="str">
        <f t="shared" si="171"/>
        <v>Ok</v>
      </c>
    </row>
    <row r="2708" spans="1:9" x14ac:dyDescent="0.3">
      <c r="A2708" s="13" t="s">
        <v>5351</v>
      </c>
      <c r="B2708" s="13">
        <f>VLOOKUP(A2708,VLookup_Data,4,FALSE)</f>
        <v>58</v>
      </c>
      <c r="C2708" s="13">
        <f>_xlfn.XLOOKUP(A2708,Product_Name,Recorder_Level)</f>
        <v>24</v>
      </c>
      <c r="D2708" s="13">
        <f>IF(B2708&lt;=C2708,C2708-B2708,0)</f>
        <v>0</v>
      </c>
      <c r="E2708" s="13">
        <f t="shared" si="168"/>
        <v>0</v>
      </c>
      <c r="F2708" s="13">
        <f t="shared" si="169"/>
        <v>0</v>
      </c>
      <c r="G2708" s="13" t="str">
        <f>IF(B2708&lt;=C2708,C2708-B2708,"No Order Needed")</f>
        <v>No Order Needed</v>
      </c>
      <c r="H2708" s="13">
        <f t="shared" si="170"/>
        <v>0</v>
      </c>
      <c r="I2708" s="13" t="str">
        <f t="shared" si="171"/>
        <v>Ok</v>
      </c>
    </row>
    <row r="2709" spans="1:9" x14ac:dyDescent="0.3">
      <c r="A2709" s="13" t="s">
        <v>4736</v>
      </c>
      <c r="B2709" s="13">
        <f>VLOOKUP(A2709,VLookup_Data,4,FALSE)</f>
        <v>37</v>
      </c>
      <c r="C2709" s="13">
        <f>_xlfn.XLOOKUP(A2709,Product_Name,Recorder_Level)</f>
        <v>81</v>
      </c>
      <c r="D2709" s="13">
        <f>IF(B2709&lt;=C2709,C2709-B2709,0)</f>
        <v>44</v>
      </c>
      <c r="E2709" s="13">
        <f t="shared" si="168"/>
        <v>44</v>
      </c>
      <c r="F2709" s="13">
        <f t="shared" si="169"/>
        <v>44</v>
      </c>
      <c r="G2709" s="13">
        <f>IF(B2709&lt;=C2709,C2709-B2709,"No Order Needed")</f>
        <v>44</v>
      </c>
      <c r="H2709" s="13">
        <f t="shared" si="170"/>
        <v>54</v>
      </c>
      <c r="I2709" s="13" t="str">
        <f t="shared" si="171"/>
        <v>Reorder</v>
      </c>
    </row>
    <row r="2710" spans="1:9" x14ac:dyDescent="0.3">
      <c r="A2710" s="13" t="s">
        <v>4029</v>
      </c>
      <c r="B2710" s="13">
        <f>VLOOKUP(A2710,VLookup_Data,4,FALSE)</f>
        <v>169</v>
      </c>
      <c r="C2710" s="13">
        <f>_xlfn.XLOOKUP(A2710,Product_Name,Recorder_Level)</f>
        <v>65</v>
      </c>
      <c r="D2710" s="13">
        <f>IF(B2710&lt;=C2710,C2710-B2710,0)</f>
        <v>0</v>
      </c>
      <c r="E2710" s="13">
        <f t="shared" si="168"/>
        <v>0</v>
      </c>
      <c r="F2710" s="13">
        <f t="shared" si="169"/>
        <v>0</v>
      </c>
      <c r="G2710" s="13" t="str">
        <f>IF(B2710&lt;=C2710,C2710-B2710,"No Order Needed")</f>
        <v>No Order Needed</v>
      </c>
      <c r="H2710" s="13">
        <f t="shared" si="170"/>
        <v>0</v>
      </c>
      <c r="I2710" s="13" t="str">
        <f t="shared" si="171"/>
        <v>Ok</v>
      </c>
    </row>
    <row r="2711" spans="1:9" x14ac:dyDescent="0.3">
      <c r="A2711" s="13" t="s">
        <v>5356</v>
      </c>
      <c r="B2711" s="13">
        <f>VLOOKUP(A2711,VLookup_Data,4,FALSE)</f>
        <v>0</v>
      </c>
      <c r="C2711" s="13">
        <f>_xlfn.XLOOKUP(A2711,Product_Name,Recorder_Level)</f>
        <v>28</v>
      </c>
      <c r="D2711" s="13">
        <f>IF(B2711&lt;=C2711,C2711-B2711,0)</f>
        <v>28</v>
      </c>
      <c r="E2711" s="13">
        <f t="shared" si="168"/>
        <v>28</v>
      </c>
      <c r="F2711" s="13">
        <f t="shared" si="169"/>
        <v>28</v>
      </c>
      <c r="G2711" s="13">
        <f>IF(B2711&lt;=C2711,C2711-B2711,"No Order Needed")</f>
        <v>28</v>
      </c>
      <c r="H2711" s="13">
        <f t="shared" si="170"/>
        <v>38</v>
      </c>
      <c r="I2711" s="13" t="str">
        <f t="shared" si="171"/>
        <v>Urgent</v>
      </c>
    </row>
    <row r="2712" spans="1:9" x14ac:dyDescent="0.3">
      <c r="A2712" s="13" t="s">
        <v>1795</v>
      </c>
      <c r="B2712" s="13">
        <f>VLOOKUP(A2712,VLookup_Data,4,FALSE)</f>
        <v>113</v>
      </c>
      <c r="C2712" s="13">
        <f>_xlfn.XLOOKUP(A2712,Product_Name,Recorder_Level)</f>
        <v>46</v>
      </c>
      <c r="D2712" s="13">
        <f>IF(B2712&lt;=C2712,C2712-B2712,0)</f>
        <v>0</v>
      </c>
      <c r="E2712" s="13">
        <f t="shared" si="168"/>
        <v>0</v>
      </c>
      <c r="F2712" s="13">
        <f t="shared" si="169"/>
        <v>0</v>
      </c>
      <c r="G2712" s="13" t="str">
        <f>IF(B2712&lt;=C2712,C2712-B2712,"No Order Needed")</f>
        <v>No Order Needed</v>
      </c>
      <c r="H2712" s="13">
        <f t="shared" si="170"/>
        <v>0</v>
      </c>
      <c r="I2712" s="13" t="str">
        <f t="shared" si="171"/>
        <v>Ok</v>
      </c>
    </row>
    <row r="2713" spans="1:9" x14ac:dyDescent="0.3">
      <c r="A2713" s="13" t="s">
        <v>5359</v>
      </c>
      <c r="B2713" s="13">
        <f>VLOOKUP(A2713,VLookup_Data,4,FALSE)</f>
        <v>0</v>
      </c>
      <c r="C2713" s="13">
        <f>_xlfn.XLOOKUP(A2713,Product_Name,Recorder_Level)</f>
        <v>82</v>
      </c>
      <c r="D2713" s="13">
        <f>IF(B2713&lt;=C2713,C2713-B2713,0)</f>
        <v>82</v>
      </c>
      <c r="E2713" s="13">
        <f t="shared" si="168"/>
        <v>82</v>
      </c>
      <c r="F2713" s="13">
        <f t="shared" si="169"/>
        <v>82</v>
      </c>
      <c r="G2713" s="13">
        <f>IF(B2713&lt;=C2713,C2713-B2713,"No Order Needed")</f>
        <v>82</v>
      </c>
      <c r="H2713" s="13">
        <f t="shared" si="170"/>
        <v>92</v>
      </c>
      <c r="I2713" s="13" t="str">
        <f t="shared" si="171"/>
        <v>Urgent</v>
      </c>
    </row>
    <row r="2714" spans="1:9" x14ac:dyDescent="0.3">
      <c r="A2714" s="13" t="s">
        <v>3948</v>
      </c>
      <c r="B2714" s="13">
        <f>VLOOKUP(A2714,VLookup_Data,4,FALSE)</f>
        <v>196</v>
      </c>
      <c r="C2714" s="13">
        <f>_xlfn.XLOOKUP(A2714,Product_Name,Recorder_Level)</f>
        <v>52</v>
      </c>
      <c r="D2714" s="13">
        <f>IF(B2714&lt;=C2714,C2714-B2714,0)</f>
        <v>0</v>
      </c>
      <c r="E2714" s="13">
        <f t="shared" si="168"/>
        <v>0</v>
      </c>
      <c r="F2714" s="13">
        <f t="shared" si="169"/>
        <v>0</v>
      </c>
      <c r="G2714" s="13" t="str">
        <f>IF(B2714&lt;=C2714,C2714-B2714,"No Order Needed")</f>
        <v>No Order Needed</v>
      </c>
      <c r="H2714" s="13">
        <f t="shared" si="170"/>
        <v>0</v>
      </c>
      <c r="I2714" s="13" t="str">
        <f t="shared" si="171"/>
        <v>Ok</v>
      </c>
    </row>
    <row r="2715" spans="1:9" x14ac:dyDescent="0.3">
      <c r="A2715" s="13" t="s">
        <v>5362</v>
      </c>
      <c r="B2715" s="13">
        <f>VLOOKUP(A2715,VLookup_Data,4,FALSE)</f>
        <v>181</v>
      </c>
      <c r="C2715" s="13">
        <f>_xlfn.XLOOKUP(A2715,Product_Name,Recorder_Level)</f>
        <v>79</v>
      </c>
      <c r="D2715" s="13">
        <f>IF(B2715&lt;=C2715,C2715-B2715,0)</f>
        <v>0</v>
      </c>
      <c r="E2715" s="13">
        <f t="shared" si="168"/>
        <v>0</v>
      </c>
      <c r="F2715" s="13">
        <f t="shared" si="169"/>
        <v>0</v>
      </c>
      <c r="G2715" s="13" t="str">
        <f>IF(B2715&lt;=C2715,C2715-B2715,"No Order Needed")</f>
        <v>No Order Needed</v>
      </c>
      <c r="H2715" s="13">
        <f t="shared" si="170"/>
        <v>0</v>
      </c>
      <c r="I2715" s="13" t="str">
        <f t="shared" si="171"/>
        <v>Ok</v>
      </c>
    </row>
    <row r="2716" spans="1:9" x14ac:dyDescent="0.3">
      <c r="A2716" s="13" t="s">
        <v>5365</v>
      </c>
      <c r="B2716" s="13">
        <f>VLOOKUP(A2716,VLookup_Data,4,FALSE)</f>
        <v>10</v>
      </c>
      <c r="C2716" s="13">
        <f>_xlfn.XLOOKUP(A2716,Product_Name,Recorder_Level)</f>
        <v>29</v>
      </c>
      <c r="D2716" s="13">
        <f>IF(B2716&lt;=C2716,C2716-B2716,0)</f>
        <v>19</v>
      </c>
      <c r="E2716" s="13">
        <f t="shared" si="168"/>
        <v>19</v>
      </c>
      <c r="F2716" s="13">
        <f t="shared" si="169"/>
        <v>19</v>
      </c>
      <c r="G2716" s="13">
        <f>IF(B2716&lt;=C2716,C2716-B2716,"No Order Needed")</f>
        <v>19</v>
      </c>
      <c r="H2716" s="13">
        <f t="shared" si="170"/>
        <v>29</v>
      </c>
      <c r="I2716" s="13" t="str">
        <f t="shared" si="171"/>
        <v>Reorder</v>
      </c>
    </row>
    <row r="2717" spans="1:9" x14ac:dyDescent="0.3">
      <c r="A2717" s="13" t="s">
        <v>5367</v>
      </c>
      <c r="B2717" s="13">
        <f>VLOOKUP(A2717,VLookup_Data,4,FALSE)</f>
        <v>97</v>
      </c>
      <c r="C2717" s="13">
        <f>_xlfn.XLOOKUP(A2717,Product_Name,Recorder_Level)</f>
        <v>50</v>
      </c>
      <c r="D2717" s="13">
        <f>IF(B2717&lt;=C2717,C2717-B2717,0)</f>
        <v>0</v>
      </c>
      <c r="E2717" s="13">
        <f t="shared" si="168"/>
        <v>0</v>
      </c>
      <c r="F2717" s="13">
        <f t="shared" si="169"/>
        <v>0</v>
      </c>
      <c r="G2717" s="13" t="str">
        <f>IF(B2717&lt;=C2717,C2717-B2717,"No Order Needed")</f>
        <v>No Order Needed</v>
      </c>
      <c r="H2717" s="13">
        <f t="shared" si="170"/>
        <v>0</v>
      </c>
      <c r="I2717" s="13" t="str">
        <f t="shared" si="171"/>
        <v>Ok</v>
      </c>
    </row>
    <row r="2718" spans="1:9" x14ac:dyDescent="0.3">
      <c r="A2718" s="13" t="s">
        <v>537</v>
      </c>
      <c r="B2718" s="13">
        <f>VLOOKUP(A2718,VLookup_Data,4,FALSE)</f>
        <v>29</v>
      </c>
      <c r="C2718" s="13">
        <f>_xlfn.XLOOKUP(A2718,Product_Name,Recorder_Level)</f>
        <v>35</v>
      </c>
      <c r="D2718" s="13">
        <f>IF(B2718&lt;=C2718,C2718-B2718,0)</f>
        <v>6</v>
      </c>
      <c r="E2718" s="13">
        <f t="shared" si="168"/>
        <v>6</v>
      </c>
      <c r="F2718" s="13">
        <f t="shared" si="169"/>
        <v>6</v>
      </c>
      <c r="G2718" s="13">
        <f>IF(B2718&lt;=C2718,C2718-B2718,"No Order Needed")</f>
        <v>6</v>
      </c>
      <c r="H2718" s="13">
        <f t="shared" si="170"/>
        <v>16</v>
      </c>
      <c r="I2718" s="13" t="str">
        <f t="shared" si="171"/>
        <v>Reorder</v>
      </c>
    </row>
    <row r="2719" spans="1:9" x14ac:dyDescent="0.3">
      <c r="A2719" s="13" t="s">
        <v>2699</v>
      </c>
      <c r="B2719" s="13">
        <f>VLOOKUP(A2719,VLookup_Data,4,FALSE)</f>
        <v>26</v>
      </c>
      <c r="C2719" s="13">
        <f>_xlfn.XLOOKUP(A2719,Product_Name,Recorder_Level)</f>
        <v>45</v>
      </c>
      <c r="D2719" s="13">
        <f>IF(B2719&lt;=C2719,C2719-B2719,0)</f>
        <v>19</v>
      </c>
      <c r="E2719" s="13">
        <f t="shared" si="168"/>
        <v>19</v>
      </c>
      <c r="F2719" s="13">
        <f t="shared" si="169"/>
        <v>19</v>
      </c>
      <c r="G2719" s="13">
        <f>IF(B2719&lt;=C2719,C2719-B2719,"No Order Needed")</f>
        <v>19</v>
      </c>
      <c r="H2719" s="13">
        <f t="shared" si="170"/>
        <v>29</v>
      </c>
      <c r="I2719" s="13" t="str">
        <f t="shared" si="171"/>
        <v>Reorder</v>
      </c>
    </row>
    <row r="2720" spans="1:9" x14ac:dyDescent="0.3">
      <c r="A2720" s="13" t="s">
        <v>1361</v>
      </c>
      <c r="B2720" s="13">
        <f>VLOOKUP(A2720,VLookup_Data,4,FALSE)</f>
        <v>76</v>
      </c>
      <c r="C2720" s="13">
        <f>_xlfn.XLOOKUP(A2720,Product_Name,Recorder_Level)</f>
        <v>65</v>
      </c>
      <c r="D2720" s="13">
        <f>IF(B2720&lt;=C2720,C2720-B2720,0)</f>
        <v>0</v>
      </c>
      <c r="E2720" s="13">
        <f t="shared" si="168"/>
        <v>0</v>
      </c>
      <c r="F2720" s="13">
        <f t="shared" si="169"/>
        <v>0</v>
      </c>
      <c r="G2720" s="13" t="str">
        <f>IF(B2720&lt;=C2720,C2720-B2720,"No Order Needed")</f>
        <v>No Order Needed</v>
      </c>
      <c r="H2720" s="13">
        <f t="shared" si="170"/>
        <v>0</v>
      </c>
      <c r="I2720" s="13" t="str">
        <f t="shared" si="171"/>
        <v>Ok</v>
      </c>
    </row>
    <row r="2721" spans="1:9" x14ac:dyDescent="0.3">
      <c r="A2721" s="13" t="s">
        <v>5376</v>
      </c>
      <c r="B2721" s="13">
        <f>VLOOKUP(A2721,VLookup_Data,4,FALSE)</f>
        <v>18</v>
      </c>
      <c r="C2721" s="13">
        <f>_xlfn.XLOOKUP(A2721,Product_Name,Recorder_Level)</f>
        <v>33</v>
      </c>
      <c r="D2721" s="13">
        <f>IF(B2721&lt;=C2721,C2721-B2721,0)</f>
        <v>15</v>
      </c>
      <c r="E2721" s="13">
        <f t="shared" si="168"/>
        <v>15</v>
      </c>
      <c r="F2721" s="13">
        <f t="shared" si="169"/>
        <v>15</v>
      </c>
      <c r="G2721" s="13">
        <f>IF(B2721&lt;=C2721,C2721-B2721,"No Order Needed")</f>
        <v>15</v>
      </c>
      <c r="H2721" s="13">
        <f t="shared" si="170"/>
        <v>25</v>
      </c>
      <c r="I2721" s="13" t="str">
        <f t="shared" si="171"/>
        <v>Reorder</v>
      </c>
    </row>
    <row r="2722" spans="1:9" x14ac:dyDescent="0.3">
      <c r="A2722" s="13" t="s">
        <v>5378</v>
      </c>
      <c r="B2722" s="13">
        <f>VLOOKUP(A2722,VLookup_Data,4,FALSE)</f>
        <v>36</v>
      </c>
      <c r="C2722" s="13">
        <f>_xlfn.XLOOKUP(A2722,Product_Name,Recorder_Level)</f>
        <v>65</v>
      </c>
      <c r="D2722" s="13">
        <f>IF(B2722&lt;=C2722,C2722-B2722,0)</f>
        <v>29</v>
      </c>
      <c r="E2722" s="13">
        <f t="shared" si="168"/>
        <v>29</v>
      </c>
      <c r="F2722" s="13">
        <f t="shared" si="169"/>
        <v>29</v>
      </c>
      <c r="G2722" s="13">
        <f>IF(B2722&lt;=C2722,C2722-B2722,"No Order Needed")</f>
        <v>29</v>
      </c>
      <c r="H2722" s="13">
        <f t="shared" si="170"/>
        <v>39</v>
      </c>
      <c r="I2722" s="13" t="str">
        <f t="shared" si="171"/>
        <v>Reorder</v>
      </c>
    </row>
    <row r="2723" spans="1:9" x14ac:dyDescent="0.3">
      <c r="A2723" s="13" t="s">
        <v>5380</v>
      </c>
      <c r="B2723" s="13">
        <f>VLOOKUP(A2723,VLookup_Data,4,FALSE)</f>
        <v>141</v>
      </c>
      <c r="C2723" s="13">
        <f>_xlfn.XLOOKUP(A2723,Product_Name,Recorder_Level)</f>
        <v>25</v>
      </c>
      <c r="D2723" s="13">
        <f>IF(B2723&lt;=C2723,C2723-B2723,0)</f>
        <v>0</v>
      </c>
      <c r="E2723" s="13">
        <f t="shared" si="168"/>
        <v>0</v>
      </c>
      <c r="F2723" s="13">
        <f t="shared" si="169"/>
        <v>0</v>
      </c>
      <c r="G2723" s="13" t="str">
        <f>IF(B2723&lt;=C2723,C2723-B2723,"No Order Needed")</f>
        <v>No Order Needed</v>
      </c>
      <c r="H2723" s="13">
        <f t="shared" si="170"/>
        <v>0</v>
      </c>
      <c r="I2723" s="13" t="str">
        <f t="shared" si="171"/>
        <v>Ok</v>
      </c>
    </row>
    <row r="2724" spans="1:9" x14ac:dyDescent="0.3">
      <c r="A2724" s="13" t="s">
        <v>4948</v>
      </c>
      <c r="B2724" s="13">
        <f>VLOOKUP(A2724,VLookup_Data,4,FALSE)</f>
        <v>119</v>
      </c>
      <c r="C2724" s="13">
        <f>_xlfn.XLOOKUP(A2724,Product_Name,Recorder_Level)</f>
        <v>38</v>
      </c>
      <c r="D2724" s="13">
        <f>IF(B2724&lt;=C2724,C2724-B2724,0)</f>
        <v>0</v>
      </c>
      <c r="E2724" s="13">
        <f t="shared" si="168"/>
        <v>0</v>
      </c>
      <c r="F2724" s="13">
        <f t="shared" si="169"/>
        <v>0</v>
      </c>
      <c r="G2724" s="13" t="str">
        <f>IF(B2724&lt;=C2724,C2724-B2724,"No Order Needed")</f>
        <v>No Order Needed</v>
      </c>
      <c r="H2724" s="13">
        <f t="shared" si="170"/>
        <v>0</v>
      </c>
      <c r="I2724" s="13" t="str">
        <f t="shared" si="171"/>
        <v>Ok</v>
      </c>
    </row>
    <row r="2725" spans="1:9" x14ac:dyDescent="0.3">
      <c r="A2725" s="13" t="s">
        <v>3998</v>
      </c>
      <c r="B2725" s="13">
        <f>VLOOKUP(A2725,VLookup_Data,4,FALSE)</f>
        <v>62</v>
      </c>
      <c r="C2725" s="13">
        <f>_xlfn.XLOOKUP(A2725,Product_Name,Recorder_Level)</f>
        <v>51</v>
      </c>
      <c r="D2725" s="13">
        <f>IF(B2725&lt;=C2725,C2725-B2725,0)</f>
        <v>0</v>
      </c>
      <c r="E2725" s="13">
        <f t="shared" si="168"/>
        <v>0</v>
      </c>
      <c r="F2725" s="13">
        <f t="shared" si="169"/>
        <v>0</v>
      </c>
      <c r="G2725" s="13" t="str">
        <f>IF(B2725&lt;=C2725,C2725-B2725,"No Order Needed")</f>
        <v>No Order Needed</v>
      </c>
      <c r="H2725" s="13">
        <f t="shared" si="170"/>
        <v>0</v>
      </c>
      <c r="I2725" s="13" t="str">
        <f t="shared" si="171"/>
        <v>Ok</v>
      </c>
    </row>
    <row r="2726" spans="1:9" x14ac:dyDescent="0.3">
      <c r="A2726" s="13" t="s">
        <v>5384</v>
      </c>
      <c r="B2726" s="13">
        <f>VLOOKUP(A2726,VLookup_Data,4,FALSE)</f>
        <v>118</v>
      </c>
      <c r="C2726" s="13">
        <f>_xlfn.XLOOKUP(A2726,Product_Name,Recorder_Level)</f>
        <v>81</v>
      </c>
      <c r="D2726" s="13">
        <f>IF(B2726&lt;=C2726,C2726-B2726,0)</f>
        <v>0</v>
      </c>
      <c r="E2726" s="13">
        <f t="shared" si="168"/>
        <v>0</v>
      </c>
      <c r="F2726" s="13">
        <f t="shared" si="169"/>
        <v>0</v>
      </c>
      <c r="G2726" s="13" t="str">
        <f>IF(B2726&lt;=C2726,C2726-B2726,"No Order Needed")</f>
        <v>No Order Needed</v>
      </c>
      <c r="H2726" s="13">
        <f t="shared" si="170"/>
        <v>0</v>
      </c>
      <c r="I2726" s="13" t="str">
        <f t="shared" si="171"/>
        <v>Ok</v>
      </c>
    </row>
    <row r="2727" spans="1:9" x14ac:dyDescent="0.3">
      <c r="A2727" s="13" t="s">
        <v>5386</v>
      </c>
      <c r="B2727" s="13">
        <f>VLOOKUP(A2727,VLookup_Data,4,FALSE)</f>
        <v>13</v>
      </c>
      <c r="C2727" s="13">
        <f>_xlfn.XLOOKUP(A2727,Product_Name,Recorder_Level)</f>
        <v>50</v>
      </c>
      <c r="D2727" s="13">
        <f>IF(B2727&lt;=C2727,C2727-B2727,0)</f>
        <v>37</v>
      </c>
      <c r="E2727" s="13">
        <f t="shared" si="168"/>
        <v>37</v>
      </c>
      <c r="F2727" s="13">
        <f t="shared" si="169"/>
        <v>37</v>
      </c>
      <c r="G2727" s="13">
        <f>IF(B2727&lt;=C2727,C2727-B2727,"No Order Needed")</f>
        <v>37</v>
      </c>
      <c r="H2727" s="13">
        <f t="shared" si="170"/>
        <v>47</v>
      </c>
      <c r="I2727" s="13" t="str">
        <f t="shared" si="171"/>
        <v>Reorder</v>
      </c>
    </row>
    <row r="2728" spans="1:9" x14ac:dyDescent="0.3">
      <c r="A2728" s="13" t="s">
        <v>7610</v>
      </c>
      <c r="B2728" s="13">
        <f>VLOOKUP(A2728,VLookup_Data,4,FALSE)</f>
        <v>132</v>
      </c>
      <c r="C2728" s="13">
        <f>_xlfn.XLOOKUP(A2728,Product_Name,Recorder_Level)</f>
        <v>94</v>
      </c>
      <c r="D2728" s="13">
        <f>IF(B2728&lt;=C2728,C2728-B2728,0)</f>
        <v>0</v>
      </c>
      <c r="E2728" s="13">
        <f t="shared" si="168"/>
        <v>0</v>
      </c>
      <c r="F2728" s="13">
        <f t="shared" si="169"/>
        <v>0</v>
      </c>
      <c r="G2728" s="13" t="str">
        <f>IF(B2728&lt;=C2728,C2728-B2728,"No Order Needed")</f>
        <v>No Order Needed</v>
      </c>
      <c r="H2728" s="13">
        <f t="shared" si="170"/>
        <v>0</v>
      </c>
      <c r="I2728" s="13" t="str">
        <f t="shared" si="171"/>
        <v>Ok</v>
      </c>
    </row>
    <row r="2729" spans="1:9" x14ac:dyDescent="0.3">
      <c r="A2729" s="13" t="s">
        <v>5391</v>
      </c>
      <c r="B2729" s="13">
        <f>VLOOKUP(A2729,VLookup_Data,4,FALSE)</f>
        <v>95</v>
      </c>
      <c r="C2729" s="13">
        <f>_xlfn.XLOOKUP(A2729,Product_Name,Recorder_Level)</f>
        <v>55</v>
      </c>
      <c r="D2729" s="13">
        <f>IF(B2729&lt;=C2729,C2729-B2729,0)</f>
        <v>0</v>
      </c>
      <c r="E2729" s="13">
        <f t="shared" si="168"/>
        <v>0</v>
      </c>
      <c r="F2729" s="13">
        <f t="shared" si="169"/>
        <v>0</v>
      </c>
      <c r="G2729" s="13" t="str">
        <f>IF(B2729&lt;=C2729,C2729-B2729,"No Order Needed")</f>
        <v>No Order Needed</v>
      </c>
      <c r="H2729" s="13">
        <f t="shared" si="170"/>
        <v>0</v>
      </c>
      <c r="I2729" s="13" t="str">
        <f t="shared" si="171"/>
        <v>Ok</v>
      </c>
    </row>
    <row r="2730" spans="1:9" x14ac:dyDescent="0.3">
      <c r="A2730" s="13" t="s">
        <v>5393</v>
      </c>
      <c r="B2730" s="13">
        <f>VLOOKUP(A2730,VLookup_Data,4,FALSE)</f>
        <v>16</v>
      </c>
      <c r="C2730" s="13">
        <f>_xlfn.XLOOKUP(A2730,Product_Name,Recorder_Level)</f>
        <v>93</v>
      </c>
      <c r="D2730" s="13">
        <f>IF(B2730&lt;=C2730,C2730-B2730,0)</f>
        <v>77</v>
      </c>
      <c r="E2730" s="13">
        <f t="shared" si="168"/>
        <v>77</v>
      </c>
      <c r="F2730" s="13">
        <f t="shared" si="169"/>
        <v>77</v>
      </c>
      <c r="G2730" s="13">
        <f>IF(B2730&lt;=C2730,C2730-B2730,"No Order Needed")</f>
        <v>77</v>
      </c>
      <c r="H2730" s="13">
        <f t="shared" si="170"/>
        <v>87</v>
      </c>
      <c r="I2730" s="13" t="str">
        <f t="shared" si="171"/>
        <v>Reorder</v>
      </c>
    </row>
    <row r="2731" spans="1:9" x14ac:dyDescent="0.3">
      <c r="A2731" s="13" t="s">
        <v>5395</v>
      </c>
      <c r="B2731" s="13">
        <f>VLOOKUP(A2731,VLookup_Data,4,FALSE)</f>
        <v>145</v>
      </c>
      <c r="C2731" s="13">
        <f>_xlfn.XLOOKUP(A2731,Product_Name,Recorder_Level)</f>
        <v>64</v>
      </c>
      <c r="D2731" s="13">
        <f>IF(B2731&lt;=C2731,C2731-B2731,0)</f>
        <v>0</v>
      </c>
      <c r="E2731" s="13">
        <f t="shared" si="168"/>
        <v>0</v>
      </c>
      <c r="F2731" s="13">
        <f t="shared" si="169"/>
        <v>0</v>
      </c>
      <c r="G2731" s="13" t="str">
        <f>IF(B2731&lt;=C2731,C2731-B2731,"No Order Needed")</f>
        <v>No Order Needed</v>
      </c>
      <c r="H2731" s="13">
        <f t="shared" si="170"/>
        <v>0</v>
      </c>
      <c r="I2731" s="13" t="str">
        <f t="shared" si="171"/>
        <v>Ok</v>
      </c>
    </row>
    <row r="2732" spans="1:9" x14ac:dyDescent="0.3">
      <c r="A2732" s="13" t="s">
        <v>5398</v>
      </c>
      <c r="B2732" s="13">
        <f>VLOOKUP(A2732,VLookup_Data,4,FALSE)</f>
        <v>75</v>
      </c>
      <c r="C2732" s="13">
        <f>_xlfn.XLOOKUP(A2732,Product_Name,Recorder_Level)</f>
        <v>29</v>
      </c>
      <c r="D2732" s="13">
        <f>IF(B2732&lt;=C2732,C2732-B2732,0)</f>
        <v>0</v>
      </c>
      <c r="E2732" s="13">
        <f t="shared" si="168"/>
        <v>0</v>
      </c>
      <c r="F2732" s="13">
        <f t="shared" si="169"/>
        <v>0</v>
      </c>
      <c r="G2732" s="13" t="str">
        <f>IF(B2732&lt;=C2732,C2732-B2732,"No Order Needed")</f>
        <v>No Order Needed</v>
      </c>
      <c r="H2732" s="13">
        <f t="shared" si="170"/>
        <v>0</v>
      </c>
      <c r="I2732" s="13" t="str">
        <f t="shared" si="171"/>
        <v>Ok</v>
      </c>
    </row>
    <row r="2733" spans="1:9" x14ac:dyDescent="0.3">
      <c r="A2733" s="13" t="s">
        <v>7611</v>
      </c>
      <c r="B2733" s="13">
        <f>VLOOKUP(A2733,VLookup_Data,4,FALSE)</f>
        <v>171</v>
      </c>
      <c r="C2733" s="13">
        <f>_xlfn.XLOOKUP(A2733,Product_Name,Recorder_Level)</f>
        <v>70</v>
      </c>
      <c r="D2733" s="13">
        <f>IF(B2733&lt;=C2733,C2733-B2733,0)</f>
        <v>0</v>
      </c>
      <c r="E2733" s="13">
        <f t="shared" si="168"/>
        <v>0</v>
      </c>
      <c r="F2733" s="13">
        <f t="shared" si="169"/>
        <v>0</v>
      </c>
      <c r="G2733" s="13" t="str">
        <f>IF(B2733&lt;=C2733,C2733-B2733,"No Order Needed")</f>
        <v>No Order Needed</v>
      </c>
      <c r="H2733" s="13">
        <f t="shared" si="170"/>
        <v>0</v>
      </c>
      <c r="I2733" s="13" t="str">
        <f t="shared" si="171"/>
        <v>Ok</v>
      </c>
    </row>
    <row r="2734" spans="1:9" x14ac:dyDescent="0.3">
      <c r="A2734" s="13" t="s">
        <v>1029</v>
      </c>
      <c r="B2734" s="13">
        <f>VLOOKUP(A2734,VLookup_Data,4,FALSE)</f>
        <v>30</v>
      </c>
      <c r="C2734" s="13">
        <f>_xlfn.XLOOKUP(A2734,Product_Name,Recorder_Level)</f>
        <v>24</v>
      </c>
      <c r="D2734" s="13">
        <f>IF(B2734&lt;=C2734,C2734-B2734,0)</f>
        <v>0</v>
      </c>
      <c r="E2734" s="13">
        <f t="shared" si="168"/>
        <v>0</v>
      </c>
      <c r="F2734" s="13">
        <f t="shared" si="169"/>
        <v>0</v>
      </c>
      <c r="G2734" s="13" t="str">
        <f>IF(B2734&lt;=C2734,C2734-B2734,"No Order Needed")</f>
        <v>No Order Needed</v>
      </c>
      <c r="H2734" s="13">
        <f t="shared" si="170"/>
        <v>4</v>
      </c>
      <c r="I2734" s="13" t="str">
        <f t="shared" si="171"/>
        <v>Ok</v>
      </c>
    </row>
    <row r="2735" spans="1:9" x14ac:dyDescent="0.3">
      <c r="A2735" s="13" t="s">
        <v>5405</v>
      </c>
      <c r="B2735" s="13">
        <f>VLOOKUP(A2735,VLookup_Data,4,FALSE)</f>
        <v>157</v>
      </c>
      <c r="C2735" s="13">
        <f>_xlfn.XLOOKUP(A2735,Product_Name,Recorder_Level)</f>
        <v>49</v>
      </c>
      <c r="D2735" s="13">
        <f>IF(B2735&lt;=C2735,C2735-B2735,0)</f>
        <v>0</v>
      </c>
      <c r="E2735" s="13">
        <f t="shared" si="168"/>
        <v>0</v>
      </c>
      <c r="F2735" s="13">
        <f t="shared" si="169"/>
        <v>0</v>
      </c>
      <c r="G2735" s="13" t="str">
        <f>IF(B2735&lt;=C2735,C2735-B2735,"No Order Needed")</f>
        <v>No Order Needed</v>
      </c>
      <c r="H2735" s="13">
        <f t="shared" si="170"/>
        <v>0</v>
      </c>
      <c r="I2735" s="13" t="str">
        <f t="shared" si="171"/>
        <v>Ok</v>
      </c>
    </row>
    <row r="2736" spans="1:9" x14ac:dyDescent="0.3">
      <c r="A2736" s="13" t="s">
        <v>5407</v>
      </c>
      <c r="B2736" s="13">
        <f>VLOOKUP(A2736,VLookup_Data,4,FALSE)</f>
        <v>70</v>
      </c>
      <c r="C2736" s="13">
        <f>_xlfn.XLOOKUP(A2736,Product_Name,Recorder_Level)</f>
        <v>76</v>
      </c>
      <c r="D2736" s="13">
        <f>IF(B2736&lt;=C2736,C2736-B2736,0)</f>
        <v>6</v>
      </c>
      <c r="E2736" s="13">
        <f t="shared" si="168"/>
        <v>6</v>
      </c>
      <c r="F2736" s="13">
        <f t="shared" si="169"/>
        <v>6</v>
      </c>
      <c r="G2736" s="13">
        <f>IF(B2736&lt;=C2736,C2736-B2736,"No Order Needed")</f>
        <v>6</v>
      </c>
      <c r="H2736" s="13">
        <f t="shared" si="170"/>
        <v>16</v>
      </c>
      <c r="I2736" s="13" t="str">
        <f t="shared" si="171"/>
        <v>Reorder</v>
      </c>
    </row>
    <row r="2737" spans="1:9" x14ac:dyDescent="0.3">
      <c r="A2737" s="13" t="s">
        <v>5409</v>
      </c>
      <c r="B2737" s="13">
        <f>VLOOKUP(A2737,VLookup_Data,4,FALSE)</f>
        <v>0</v>
      </c>
      <c r="C2737" s="13">
        <f>_xlfn.XLOOKUP(A2737,Product_Name,Recorder_Level)</f>
        <v>61</v>
      </c>
      <c r="D2737" s="13">
        <f>IF(B2737&lt;=C2737,C2737-B2737,0)</f>
        <v>61</v>
      </c>
      <c r="E2737" s="13">
        <f t="shared" si="168"/>
        <v>61</v>
      </c>
      <c r="F2737" s="13">
        <f t="shared" si="169"/>
        <v>61</v>
      </c>
      <c r="G2737" s="13">
        <f>IF(B2737&lt;=C2737,C2737-B2737,"No Order Needed")</f>
        <v>61</v>
      </c>
      <c r="H2737" s="13">
        <f t="shared" si="170"/>
        <v>71</v>
      </c>
      <c r="I2737" s="13" t="str">
        <f t="shared" si="171"/>
        <v>Urgent</v>
      </c>
    </row>
    <row r="2738" spans="1:9" x14ac:dyDescent="0.3">
      <c r="A2738" s="13" t="s">
        <v>5411</v>
      </c>
      <c r="B2738" s="13">
        <f>VLOOKUP(A2738,VLookup_Data,4,FALSE)</f>
        <v>3</v>
      </c>
      <c r="C2738" s="13">
        <f>_xlfn.XLOOKUP(A2738,Product_Name,Recorder_Level)</f>
        <v>0</v>
      </c>
      <c r="D2738" s="13">
        <f>IF(B2738&lt;=C2738,C2738-B2738,0)</f>
        <v>0</v>
      </c>
      <c r="E2738" s="13">
        <f t="shared" si="168"/>
        <v>0</v>
      </c>
      <c r="F2738" s="13">
        <f t="shared" si="169"/>
        <v>0</v>
      </c>
      <c r="G2738" s="13" t="str">
        <f>IF(B2738&lt;=C2738,C2738-B2738,"No Order Needed")</f>
        <v>No Order Needed</v>
      </c>
      <c r="H2738" s="13">
        <f t="shared" si="170"/>
        <v>7</v>
      </c>
      <c r="I2738" s="13" t="str">
        <f t="shared" si="171"/>
        <v>Ok</v>
      </c>
    </row>
    <row r="2739" spans="1:9" x14ac:dyDescent="0.3">
      <c r="A2739" s="13" t="s">
        <v>1720</v>
      </c>
      <c r="B2739" s="13">
        <f>VLOOKUP(A2739,VLookup_Data,4,FALSE)</f>
        <v>69</v>
      </c>
      <c r="C2739" s="13">
        <f>_xlfn.XLOOKUP(A2739,Product_Name,Recorder_Level)</f>
        <v>25</v>
      </c>
      <c r="D2739" s="13">
        <f>IF(B2739&lt;=C2739,C2739-B2739,0)</f>
        <v>0</v>
      </c>
      <c r="E2739" s="13">
        <f t="shared" si="168"/>
        <v>0</v>
      </c>
      <c r="F2739" s="13">
        <f t="shared" si="169"/>
        <v>0</v>
      </c>
      <c r="G2739" s="13" t="str">
        <f>IF(B2739&lt;=C2739,C2739-B2739,"No Order Needed")</f>
        <v>No Order Needed</v>
      </c>
      <c r="H2739" s="13">
        <f t="shared" si="170"/>
        <v>0</v>
      </c>
      <c r="I2739" s="13" t="str">
        <f t="shared" si="171"/>
        <v>Ok</v>
      </c>
    </row>
    <row r="2740" spans="1:9" x14ac:dyDescent="0.3">
      <c r="A2740" s="13" t="s">
        <v>377</v>
      </c>
      <c r="B2740" s="13">
        <f>VLOOKUP(A2740,VLookup_Data,4,FALSE)</f>
        <v>194</v>
      </c>
      <c r="C2740" s="13">
        <f>_xlfn.XLOOKUP(A2740,Product_Name,Recorder_Level)</f>
        <v>86</v>
      </c>
      <c r="D2740" s="13">
        <f>IF(B2740&lt;=C2740,C2740-B2740,0)</f>
        <v>0</v>
      </c>
      <c r="E2740" s="13">
        <f t="shared" si="168"/>
        <v>0</v>
      </c>
      <c r="F2740" s="13">
        <f t="shared" si="169"/>
        <v>0</v>
      </c>
      <c r="G2740" s="13" t="str">
        <f>IF(B2740&lt;=C2740,C2740-B2740,"No Order Needed")</f>
        <v>No Order Needed</v>
      </c>
      <c r="H2740" s="13">
        <f t="shared" si="170"/>
        <v>0</v>
      </c>
      <c r="I2740" s="13" t="str">
        <f t="shared" si="171"/>
        <v>Ok</v>
      </c>
    </row>
    <row r="2741" spans="1:9" x14ac:dyDescent="0.3">
      <c r="A2741" s="13" t="s">
        <v>1704</v>
      </c>
      <c r="B2741" s="13">
        <f>VLOOKUP(A2741,VLookup_Data,4,FALSE)</f>
        <v>58</v>
      </c>
      <c r="C2741" s="13">
        <f>_xlfn.XLOOKUP(A2741,Product_Name,Recorder_Level)</f>
        <v>50</v>
      </c>
      <c r="D2741" s="13">
        <f>IF(B2741&lt;=C2741,C2741-B2741,0)</f>
        <v>0</v>
      </c>
      <c r="E2741" s="13">
        <f t="shared" si="168"/>
        <v>0</v>
      </c>
      <c r="F2741" s="13">
        <f t="shared" si="169"/>
        <v>0</v>
      </c>
      <c r="G2741" s="13" t="str">
        <f>IF(B2741&lt;=C2741,C2741-B2741,"No Order Needed")</f>
        <v>No Order Needed</v>
      </c>
      <c r="H2741" s="13">
        <f t="shared" si="170"/>
        <v>2</v>
      </c>
      <c r="I2741" s="13" t="str">
        <f t="shared" si="171"/>
        <v>Ok</v>
      </c>
    </row>
    <row r="2742" spans="1:9" x14ac:dyDescent="0.3">
      <c r="A2742" s="13" t="s">
        <v>5420</v>
      </c>
      <c r="B2742" s="13">
        <f>VLOOKUP(A2742,VLookup_Data,4,FALSE)</f>
        <v>58</v>
      </c>
      <c r="C2742" s="13">
        <f>_xlfn.XLOOKUP(A2742,Product_Name,Recorder_Level)</f>
        <v>51</v>
      </c>
      <c r="D2742" s="13">
        <f>IF(B2742&lt;=C2742,C2742-B2742,0)</f>
        <v>0</v>
      </c>
      <c r="E2742" s="13">
        <f t="shared" si="168"/>
        <v>0</v>
      </c>
      <c r="F2742" s="13">
        <f t="shared" si="169"/>
        <v>0</v>
      </c>
      <c r="G2742" s="13" t="str">
        <f>IF(B2742&lt;=C2742,C2742-B2742,"No Order Needed")</f>
        <v>No Order Needed</v>
      </c>
      <c r="H2742" s="13">
        <f t="shared" si="170"/>
        <v>3</v>
      </c>
      <c r="I2742" s="13" t="str">
        <f t="shared" si="171"/>
        <v>Ok</v>
      </c>
    </row>
    <row r="2743" spans="1:9" x14ac:dyDescent="0.3">
      <c r="A2743" s="13" t="s">
        <v>2833</v>
      </c>
      <c r="B2743" s="13">
        <f>VLOOKUP(A2743,VLookup_Data,4,FALSE)</f>
        <v>74</v>
      </c>
      <c r="C2743" s="13">
        <f>_xlfn.XLOOKUP(A2743,Product_Name,Recorder_Level)</f>
        <v>42</v>
      </c>
      <c r="D2743" s="13">
        <f>IF(B2743&lt;=C2743,C2743-B2743,0)</f>
        <v>0</v>
      </c>
      <c r="E2743" s="13">
        <f t="shared" si="168"/>
        <v>0</v>
      </c>
      <c r="F2743" s="13">
        <f t="shared" si="169"/>
        <v>0</v>
      </c>
      <c r="G2743" s="13" t="str">
        <f>IF(B2743&lt;=C2743,C2743-B2743,"No Order Needed")</f>
        <v>No Order Needed</v>
      </c>
      <c r="H2743" s="13">
        <f t="shared" si="170"/>
        <v>0</v>
      </c>
      <c r="I2743" s="13" t="str">
        <f t="shared" si="171"/>
        <v>Ok</v>
      </c>
    </row>
    <row r="2744" spans="1:9" x14ac:dyDescent="0.3">
      <c r="A2744" s="13" t="s">
        <v>5423</v>
      </c>
      <c r="B2744" s="13">
        <f>VLOOKUP(A2744,VLookup_Data,4,FALSE)</f>
        <v>35</v>
      </c>
      <c r="C2744" s="13">
        <f>_xlfn.XLOOKUP(A2744,Product_Name,Recorder_Level)</f>
        <v>51</v>
      </c>
      <c r="D2744" s="13">
        <f>IF(B2744&lt;=C2744,C2744-B2744,0)</f>
        <v>16</v>
      </c>
      <c r="E2744" s="13">
        <f t="shared" si="168"/>
        <v>16</v>
      </c>
      <c r="F2744" s="13">
        <f t="shared" si="169"/>
        <v>16</v>
      </c>
      <c r="G2744" s="13">
        <f>IF(B2744&lt;=C2744,C2744-B2744,"No Order Needed")</f>
        <v>16</v>
      </c>
      <c r="H2744" s="13">
        <f t="shared" si="170"/>
        <v>26</v>
      </c>
      <c r="I2744" s="13" t="str">
        <f t="shared" si="171"/>
        <v>Reorder</v>
      </c>
    </row>
    <row r="2745" spans="1:9" x14ac:dyDescent="0.3">
      <c r="A2745" s="13" t="s">
        <v>785</v>
      </c>
      <c r="B2745" s="13">
        <f>VLOOKUP(A2745,VLookup_Data,4,FALSE)</f>
        <v>133</v>
      </c>
      <c r="C2745" s="13">
        <f>_xlfn.XLOOKUP(A2745,Product_Name,Recorder_Level)</f>
        <v>28</v>
      </c>
      <c r="D2745" s="13">
        <f>IF(B2745&lt;=C2745,C2745-B2745,0)</f>
        <v>0</v>
      </c>
      <c r="E2745" s="13">
        <f t="shared" si="168"/>
        <v>0</v>
      </c>
      <c r="F2745" s="13">
        <f t="shared" si="169"/>
        <v>0</v>
      </c>
      <c r="G2745" s="13" t="str">
        <f>IF(B2745&lt;=C2745,C2745-B2745,"No Order Needed")</f>
        <v>No Order Needed</v>
      </c>
      <c r="H2745" s="13">
        <f t="shared" si="170"/>
        <v>0</v>
      </c>
      <c r="I2745" s="13" t="str">
        <f t="shared" si="171"/>
        <v>Ok</v>
      </c>
    </row>
    <row r="2746" spans="1:9" x14ac:dyDescent="0.3">
      <c r="A2746" s="13" t="s">
        <v>891</v>
      </c>
      <c r="B2746" s="13">
        <f>VLOOKUP(A2746,VLookup_Data,4,FALSE)</f>
        <v>81</v>
      </c>
      <c r="C2746" s="13">
        <f>_xlfn.XLOOKUP(A2746,Product_Name,Recorder_Level)</f>
        <v>32</v>
      </c>
      <c r="D2746" s="13">
        <f>IF(B2746&lt;=C2746,C2746-B2746,0)</f>
        <v>0</v>
      </c>
      <c r="E2746" s="13">
        <f t="shared" si="168"/>
        <v>0</v>
      </c>
      <c r="F2746" s="13">
        <f t="shared" si="169"/>
        <v>0</v>
      </c>
      <c r="G2746" s="13" t="str">
        <f>IF(B2746&lt;=C2746,C2746-B2746,"No Order Needed")</f>
        <v>No Order Needed</v>
      </c>
      <c r="H2746" s="13">
        <f t="shared" si="170"/>
        <v>0</v>
      </c>
      <c r="I2746" s="13" t="str">
        <f t="shared" si="171"/>
        <v>Ok</v>
      </c>
    </row>
    <row r="2747" spans="1:9" x14ac:dyDescent="0.3">
      <c r="A2747" s="13" t="s">
        <v>5428</v>
      </c>
      <c r="B2747" s="13">
        <f>VLOOKUP(A2747,VLookup_Data,4,FALSE)</f>
        <v>91</v>
      </c>
      <c r="C2747" s="13">
        <f>_xlfn.XLOOKUP(A2747,Product_Name,Recorder_Level)</f>
        <v>44</v>
      </c>
      <c r="D2747" s="13">
        <f>IF(B2747&lt;=C2747,C2747-B2747,0)</f>
        <v>0</v>
      </c>
      <c r="E2747" s="13">
        <f t="shared" si="168"/>
        <v>0</v>
      </c>
      <c r="F2747" s="13">
        <f t="shared" si="169"/>
        <v>0</v>
      </c>
      <c r="G2747" s="13" t="str">
        <f>IF(B2747&lt;=C2747,C2747-B2747,"No Order Needed")</f>
        <v>No Order Needed</v>
      </c>
      <c r="H2747" s="13">
        <f t="shared" si="170"/>
        <v>0</v>
      </c>
      <c r="I2747" s="13" t="str">
        <f t="shared" si="171"/>
        <v>Ok</v>
      </c>
    </row>
    <row r="2748" spans="1:9" x14ac:dyDescent="0.3">
      <c r="A2748" s="13" t="s">
        <v>3563</v>
      </c>
      <c r="B2748" s="13">
        <f>VLOOKUP(A2748,VLookup_Data,4,FALSE)</f>
        <v>36</v>
      </c>
      <c r="C2748" s="13">
        <f>_xlfn.XLOOKUP(A2748,Product_Name,Recorder_Level)</f>
        <v>25</v>
      </c>
      <c r="D2748" s="13">
        <f>IF(B2748&lt;=C2748,C2748-B2748,0)</f>
        <v>0</v>
      </c>
      <c r="E2748" s="13">
        <f t="shared" si="168"/>
        <v>0</v>
      </c>
      <c r="F2748" s="13">
        <f t="shared" si="169"/>
        <v>0</v>
      </c>
      <c r="G2748" s="13" t="str">
        <f>IF(B2748&lt;=C2748,C2748-B2748,"No Order Needed")</f>
        <v>No Order Needed</v>
      </c>
      <c r="H2748" s="13">
        <f t="shared" si="170"/>
        <v>0</v>
      </c>
      <c r="I2748" s="13" t="str">
        <f t="shared" si="171"/>
        <v>Ok</v>
      </c>
    </row>
    <row r="2749" spans="1:9" x14ac:dyDescent="0.3">
      <c r="A2749" s="13" t="s">
        <v>7612</v>
      </c>
      <c r="B2749" s="13">
        <f>VLOOKUP(A2749,VLookup_Data,4,FALSE)</f>
        <v>161</v>
      </c>
      <c r="C2749" s="13">
        <f>_xlfn.XLOOKUP(A2749,Product_Name,Recorder_Level)</f>
        <v>85</v>
      </c>
      <c r="D2749" s="13">
        <f>IF(B2749&lt;=C2749,C2749-B2749,0)</f>
        <v>0</v>
      </c>
      <c r="E2749" s="13">
        <f t="shared" si="168"/>
        <v>0</v>
      </c>
      <c r="F2749" s="13">
        <f t="shared" si="169"/>
        <v>0</v>
      </c>
      <c r="G2749" s="13" t="str">
        <f>IF(B2749&lt;=C2749,C2749-B2749,"No Order Needed")</f>
        <v>No Order Needed</v>
      </c>
      <c r="H2749" s="13">
        <f t="shared" si="170"/>
        <v>0</v>
      </c>
      <c r="I2749" s="13" t="str">
        <f t="shared" si="171"/>
        <v>Ok</v>
      </c>
    </row>
    <row r="2750" spans="1:9" x14ac:dyDescent="0.3">
      <c r="A2750" s="13" t="s">
        <v>2584</v>
      </c>
      <c r="B2750" s="13">
        <f>VLOOKUP(A2750,VLookup_Data,4,FALSE)</f>
        <v>110</v>
      </c>
      <c r="C2750" s="13">
        <f>_xlfn.XLOOKUP(A2750,Product_Name,Recorder_Level)</f>
        <v>70</v>
      </c>
      <c r="D2750" s="13">
        <f>IF(B2750&lt;=C2750,C2750-B2750,0)</f>
        <v>0</v>
      </c>
      <c r="E2750" s="13">
        <f t="shared" si="168"/>
        <v>0</v>
      </c>
      <c r="F2750" s="13">
        <f t="shared" si="169"/>
        <v>0</v>
      </c>
      <c r="G2750" s="13" t="str">
        <f>IF(B2750&lt;=C2750,C2750-B2750,"No Order Needed")</f>
        <v>No Order Needed</v>
      </c>
      <c r="H2750" s="13">
        <f t="shared" si="170"/>
        <v>0</v>
      </c>
      <c r="I2750" s="13" t="str">
        <f t="shared" si="171"/>
        <v>Ok</v>
      </c>
    </row>
    <row r="2751" spans="1:9" x14ac:dyDescent="0.3">
      <c r="A2751" s="13" t="s">
        <v>5434</v>
      </c>
      <c r="B2751" s="13">
        <f>VLOOKUP(A2751,VLookup_Data,4,FALSE)</f>
        <v>165</v>
      </c>
      <c r="C2751" s="13">
        <f>_xlfn.XLOOKUP(A2751,Product_Name,Recorder_Level)</f>
        <v>74</v>
      </c>
      <c r="D2751" s="13">
        <f>IF(B2751&lt;=C2751,C2751-B2751,0)</f>
        <v>0</v>
      </c>
      <c r="E2751" s="13">
        <f t="shared" si="168"/>
        <v>0</v>
      </c>
      <c r="F2751" s="13">
        <f t="shared" si="169"/>
        <v>0</v>
      </c>
      <c r="G2751" s="13" t="str">
        <f>IF(B2751&lt;=C2751,C2751-B2751,"No Order Needed")</f>
        <v>No Order Needed</v>
      </c>
      <c r="H2751" s="13">
        <f t="shared" si="170"/>
        <v>0</v>
      </c>
      <c r="I2751" s="13" t="str">
        <f t="shared" si="171"/>
        <v>Ok</v>
      </c>
    </row>
    <row r="2752" spans="1:9" x14ac:dyDescent="0.3">
      <c r="A2752" s="13" t="s">
        <v>5436</v>
      </c>
      <c r="B2752" s="13">
        <f>VLOOKUP(A2752,VLookup_Data,4,FALSE)</f>
        <v>80</v>
      </c>
      <c r="C2752" s="13">
        <f>_xlfn.XLOOKUP(A2752,Product_Name,Recorder_Level)</f>
        <v>41</v>
      </c>
      <c r="D2752" s="13">
        <f>IF(B2752&lt;=C2752,C2752-B2752,0)</f>
        <v>0</v>
      </c>
      <c r="E2752" s="13">
        <f t="shared" si="168"/>
        <v>0</v>
      </c>
      <c r="F2752" s="13">
        <f t="shared" si="169"/>
        <v>0</v>
      </c>
      <c r="G2752" s="13" t="str">
        <f>IF(B2752&lt;=C2752,C2752-B2752,"No Order Needed")</f>
        <v>No Order Needed</v>
      </c>
      <c r="H2752" s="13">
        <f t="shared" si="170"/>
        <v>0</v>
      </c>
      <c r="I2752" s="13" t="str">
        <f t="shared" si="171"/>
        <v>Ok</v>
      </c>
    </row>
    <row r="2753" spans="1:9" x14ac:dyDescent="0.3">
      <c r="A2753" s="13" t="s">
        <v>3514</v>
      </c>
      <c r="B2753" s="13">
        <f>VLOOKUP(A2753,VLookup_Data,4,FALSE)</f>
        <v>74</v>
      </c>
      <c r="C2753" s="13">
        <f>_xlfn.XLOOKUP(A2753,Product_Name,Recorder_Level)</f>
        <v>53</v>
      </c>
      <c r="D2753" s="13">
        <f>IF(B2753&lt;=C2753,C2753-B2753,0)</f>
        <v>0</v>
      </c>
      <c r="E2753" s="13">
        <f t="shared" si="168"/>
        <v>0</v>
      </c>
      <c r="F2753" s="13">
        <f t="shared" si="169"/>
        <v>0</v>
      </c>
      <c r="G2753" s="13" t="str">
        <f>IF(B2753&lt;=C2753,C2753-B2753,"No Order Needed")</f>
        <v>No Order Needed</v>
      </c>
      <c r="H2753" s="13">
        <f t="shared" si="170"/>
        <v>0</v>
      </c>
      <c r="I2753" s="13" t="str">
        <f t="shared" si="171"/>
        <v>Ok</v>
      </c>
    </row>
    <row r="2754" spans="1:9" x14ac:dyDescent="0.3">
      <c r="A2754" s="13" t="s">
        <v>5441</v>
      </c>
      <c r="B2754" s="13">
        <f>VLOOKUP(A2754,VLookup_Data,4,FALSE)</f>
        <v>154</v>
      </c>
      <c r="C2754" s="13">
        <f>_xlfn.XLOOKUP(A2754,Product_Name,Recorder_Level)</f>
        <v>77</v>
      </c>
      <c r="D2754" s="13">
        <f>IF(B2754&lt;=C2754,C2754-B2754,0)</f>
        <v>0</v>
      </c>
      <c r="E2754" s="13">
        <f t="shared" si="168"/>
        <v>0</v>
      </c>
      <c r="F2754" s="13">
        <f t="shared" si="169"/>
        <v>0</v>
      </c>
      <c r="G2754" s="13" t="str">
        <f>IF(B2754&lt;=C2754,C2754-B2754,"No Order Needed")</f>
        <v>No Order Needed</v>
      </c>
      <c r="H2754" s="13">
        <f t="shared" si="170"/>
        <v>0</v>
      </c>
      <c r="I2754" s="13" t="str">
        <f t="shared" si="171"/>
        <v>Ok</v>
      </c>
    </row>
    <row r="2755" spans="1:9" x14ac:dyDescent="0.3">
      <c r="A2755" s="13" t="s">
        <v>4769</v>
      </c>
      <c r="B2755" s="13">
        <f>VLOOKUP(A2755,VLookup_Data,4,FALSE)</f>
        <v>54</v>
      </c>
      <c r="C2755" s="13">
        <f>_xlfn.XLOOKUP(A2755,Product_Name,Recorder_Level)</f>
        <v>20</v>
      </c>
      <c r="D2755" s="13">
        <f>IF(B2755&lt;=C2755,C2755-B2755,0)</f>
        <v>0</v>
      </c>
      <c r="E2755" s="13">
        <f t="shared" ref="E2755:E2818" si="172">IF(C2755-B2755&gt;0,C2755-B2755,0)</f>
        <v>0</v>
      </c>
      <c r="F2755" s="13">
        <f t="shared" ref="F2755:F2818" si="173">MAX(C2755-B2755,0)</f>
        <v>0</v>
      </c>
      <c r="G2755" s="13" t="str">
        <f>IF(B2755&lt;=C2755,C2755-B2755,"No Order Needed")</f>
        <v>No Order Needed</v>
      </c>
      <c r="H2755" s="13">
        <f t="shared" ref="H2755:H2818" si="174">MAX((C2755-B2755)+10,0)</f>
        <v>0</v>
      </c>
      <c r="I2755" s="13" t="str">
        <f t="shared" ref="I2755:I2818" si="175">IF(B2755=0,"Urgent",IF(B2755&lt;=C2755,"Reorder","Ok"))</f>
        <v>Ok</v>
      </c>
    </row>
    <row r="2756" spans="1:9" x14ac:dyDescent="0.3">
      <c r="A2756" s="13" t="s">
        <v>5447</v>
      </c>
      <c r="B2756" s="13">
        <f>VLOOKUP(A2756,VLookup_Data,4,FALSE)</f>
        <v>9</v>
      </c>
      <c r="C2756" s="13">
        <f>_xlfn.XLOOKUP(A2756,Product_Name,Recorder_Level)</f>
        <v>86</v>
      </c>
      <c r="D2756" s="13">
        <f>IF(B2756&lt;=C2756,C2756-B2756,0)</f>
        <v>77</v>
      </c>
      <c r="E2756" s="13">
        <f t="shared" si="172"/>
        <v>77</v>
      </c>
      <c r="F2756" s="13">
        <f t="shared" si="173"/>
        <v>77</v>
      </c>
      <c r="G2756" s="13">
        <f>IF(B2756&lt;=C2756,C2756-B2756,"No Order Needed")</f>
        <v>77</v>
      </c>
      <c r="H2756" s="13">
        <f t="shared" si="174"/>
        <v>87</v>
      </c>
      <c r="I2756" s="13" t="str">
        <f t="shared" si="175"/>
        <v>Reorder</v>
      </c>
    </row>
    <row r="2757" spans="1:9" x14ac:dyDescent="0.3">
      <c r="A2757" s="13" t="s">
        <v>2849</v>
      </c>
      <c r="B2757" s="13">
        <f>VLOOKUP(A2757,VLookup_Data,4,FALSE)</f>
        <v>64</v>
      </c>
      <c r="C2757" s="13">
        <f>_xlfn.XLOOKUP(A2757,Product_Name,Recorder_Level)</f>
        <v>31</v>
      </c>
      <c r="D2757" s="13">
        <f>IF(B2757&lt;=C2757,C2757-B2757,0)</f>
        <v>0</v>
      </c>
      <c r="E2757" s="13">
        <f t="shared" si="172"/>
        <v>0</v>
      </c>
      <c r="F2757" s="13">
        <f t="shared" si="173"/>
        <v>0</v>
      </c>
      <c r="G2757" s="13" t="str">
        <f>IF(B2757&lt;=C2757,C2757-B2757,"No Order Needed")</f>
        <v>No Order Needed</v>
      </c>
      <c r="H2757" s="13">
        <f t="shared" si="174"/>
        <v>0</v>
      </c>
      <c r="I2757" s="13" t="str">
        <f t="shared" si="175"/>
        <v>Ok</v>
      </c>
    </row>
    <row r="2758" spans="1:9" x14ac:dyDescent="0.3">
      <c r="A2758" s="13" t="s">
        <v>5450</v>
      </c>
      <c r="B2758" s="13">
        <f>VLOOKUP(A2758,VLookup_Data,4,FALSE)</f>
        <v>120</v>
      </c>
      <c r="C2758" s="13">
        <f>_xlfn.XLOOKUP(A2758,Product_Name,Recorder_Level)</f>
        <v>98</v>
      </c>
      <c r="D2758" s="13">
        <f>IF(B2758&lt;=C2758,C2758-B2758,0)</f>
        <v>0</v>
      </c>
      <c r="E2758" s="13">
        <f t="shared" si="172"/>
        <v>0</v>
      </c>
      <c r="F2758" s="13">
        <f t="shared" si="173"/>
        <v>0</v>
      </c>
      <c r="G2758" s="13" t="str">
        <f>IF(B2758&lt;=C2758,C2758-B2758,"No Order Needed")</f>
        <v>No Order Needed</v>
      </c>
      <c r="H2758" s="13">
        <f t="shared" si="174"/>
        <v>0</v>
      </c>
      <c r="I2758" s="13" t="str">
        <f t="shared" si="175"/>
        <v>Ok</v>
      </c>
    </row>
    <row r="2759" spans="1:9" x14ac:dyDescent="0.3">
      <c r="A2759" s="13" t="s">
        <v>1304</v>
      </c>
      <c r="B2759" s="13">
        <f>VLOOKUP(A2759,VLookup_Data,4,FALSE)</f>
        <v>28</v>
      </c>
      <c r="C2759" s="13">
        <f>_xlfn.XLOOKUP(A2759,Product_Name,Recorder_Level)</f>
        <v>0</v>
      </c>
      <c r="D2759" s="13">
        <f>IF(B2759&lt;=C2759,C2759-B2759,0)</f>
        <v>0</v>
      </c>
      <c r="E2759" s="13">
        <f t="shared" si="172"/>
        <v>0</v>
      </c>
      <c r="F2759" s="13">
        <f t="shared" si="173"/>
        <v>0</v>
      </c>
      <c r="G2759" s="13" t="str">
        <f>IF(B2759&lt;=C2759,C2759-B2759,"No Order Needed")</f>
        <v>No Order Needed</v>
      </c>
      <c r="H2759" s="13">
        <f t="shared" si="174"/>
        <v>0</v>
      </c>
      <c r="I2759" s="13" t="str">
        <f t="shared" si="175"/>
        <v>Ok</v>
      </c>
    </row>
    <row r="2760" spans="1:9" x14ac:dyDescent="0.3">
      <c r="A2760" s="13" t="s">
        <v>5453</v>
      </c>
      <c r="B2760" s="13">
        <f>VLOOKUP(A2760,VLookup_Data,4,FALSE)</f>
        <v>131</v>
      </c>
      <c r="C2760" s="13">
        <f>_xlfn.XLOOKUP(A2760,Product_Name,Recorder_Level)</f>
        <v>86</v>
      </c>
      <c r="D2760" s="13">
        <f>IF(B2760&lt;=C2760,C2760-B2760,0)</f>
        <v>0</v>
      </c>
      <c r="E2760" s="13">
        <f t="shared" si="172"/>
        <v>0</v>
      </c>
      <c r="F2760" s="13">
        <f t="shared" si="173"/>
        <v>0</v>
      </c>
      <c r="G2760" s="13" t="str">
        <f>IF(B2760&lt;=C2760,C2760-B2760,"No Order Needed")</f>
        <v>No Order Needed</v>
      </c>
      <c r="H2760" s="13">
        <f t="shared" si="174"/>
        <v>0</v>
      </c>
      <c r="I2760" s="13" t="str">
        <f t="shared" si="175"/>
        <v>Ok</v>
      </c>
    </row>
    <row r="2761" spans="1:9" x14ac:dyDescent="0.3">
      <c r="A2761" s="13" t="s">
        <v>5456</v>
      </c>
      <c r="B2761" s="13">
        <f>VLOOKUP(A2761,VLookup_Data,4,FALSE)</f>
        <v>134</v>
      </c>
      <c r="C2761" s="13">
        <f>_xlfn.XLOOKUP(A2761,Product_Name,Recorder_Level)</f>
        <v>38</v>
      </c>
      <c r="D2761" s="13">
        <f>IF(B2761&lt;=C2761,C2761-B2761,0)</f>
        <v>0</v>
      </c>
      <c r="E2761" s="13">
        <f t="shared" si="172"/>
        <v>0</v>
      </c>
      <c r="F2761" s="13">
        <f t="shared" si="173"/>
        <v>0</v>
      </c>
      <c r="G2761" s="13" t="str">
        <f>IF(B2761&lt;=C2761,C2761-B2761,"No Order Needed")</f>
        <v>No Order Needed</v>
      </c>
      <c r="H2761" s="13">
        <f t="shared" si="174"/>
        <v>0</v>
      </c>
      <c r="I2761" s="13" t="str">
        <f t="shared" si="175"/>
        <v>Ok</v>
      </c>
    </row>
    <row r="2762" spans="1:9" x14ac:dyDescent="0.3">
      <c r="A2762" s="13" t="s">
        <v>343</v>
      </c>
      <c r="B2762" s="13">
        <f>VLOOKUP(A2762,VLookup_Data,4,FALSE)</f>
        <v>144</v>
      </c>
      <c r="C2762" s="13">
        <f>_xlfn.XLOOKUP(A2762,Product_Name,Recorder_Level)</f>
        <v>97</v>
      </c>
      <c r="D2762" s="13">
        <f>IF(B2762&lt;=C2762,C2762-B2762,0)</f>
        <v>0</v>
      </c>
      <c r="E2762" s="13">
        <f t="shared" si="172"/>
        <v>0</v>
      </c>
      <c r="F2762" s="13">
        <f t="shared" si="173"/>
        <v>0</v>
      </c>
      <c r="G2762" s="13" t="str">
        <f>IF(B2762&lt;=C2762,C2762-B2762,"No Order Needed")</f>
        <v>No Order Needed</v>
      </c>
      <c r="H2762" s="13">
        <f t="shared" si="174"/>
        <v>0</v>
      </c>
      <c r="I2762" s="13" t="str">
        <f t="shared" si="175"/>
        <v>Ok</v>
      </c>
    </row>
    <row r="2763" spans="1:9" x14ac:dyDescent="0.3">
      <c r="A2763" s="13" t="s">
        <v>190</v>
      </c>
      <c r="B2763" s="13">
        <f>VLOOKUP(A2763,VLookup_Data,4,FALSE)</f>
        <v>38</v>
      </c>
      <c r="C2763" s="13">
        <f>_xlfn.XLOOKUP(A2763,Product_Name,Recorder_Level)</f>
        <v>61</v>
      </c>
      <c r="D2763" s="13">
        <f>IF(B2763&lt;=C2763,C2763-B2763,0)</f>
        <v>23</v>
      </c>
      <c r="E2763" s="13">
        <f t="shared" si="172"/>
        <v>23</v>
      </c>
      <c r="F2763" s="13">
        <f t="shared" si="173"/>
        <v>23</v>
      </c>
      <c r="G2763" s="13">
        <f>IF(B2763&lt;=C2763,C2763-B2763,"No Order Needed")</f>
        <v>23</v>
      </c>
      <c r="H2763" s="13">
        <f t="shared" si="174"/>
        <v>33</v>
      </c>
      <c r="I2763" s="13" t="str">
        <f t="shared" si="175"/>
        <v>Reorder</v>
      </c>
    </row>
    <row r="2764" spans="1:9" x14ac:dyDescent="0.3">
      <c r="A2764" s="13" t="s">
        <v>5462</v>
      </c>
      <c r="B2764" s="13">
        <f>VLOOKUP(A2764,VLookup_Data,4,FALSE)</f>
        <v>64</v>
      </c>
      <c r="C2764" s="13">
        <f>_xlfn.XLOOKUP(A2764,Product_Name,Recorder_Level)</f>
        <v>98</v>
      </c>
      <c r="D2764" s="13">
        <f>IF(B2764&lt;=C2764,C2764-B2764,0)</f>
        <v>34</v>
      </c>
      <c r="E2764" s="13">
        <f t="shared" si="172"/>
        <v>34</v>
      </c>
      <c r="F2764" s="13">
        <f t="shared" si="173"/>
        <v>34</v>
      </c>
      <c r="G2764" s="13">
        <f>IF(B2764&lt;=C2764,C2764-B2764,"No Order Needed")</f>
        <v>34</v>
      </c>
      <c r="H2764" s="13">
        <f t="shared" si="174"/>
        <v>44</v>
      </c>
      <c r="I2764" s="13" t="str">
        <f t="shared" si="175"/>
        <v>Reorder</v>
      </c>
    </row>
    <row r="2765" spans="1:9" x14ac:dyDescent="0.3">
      <c r="A2765" s="13" t="s">
        <v>5465</v>
      </c>
      <c r="B2765" s="13">
        <f>VLOOKUP(A2765,VLookup_Data,4,FALSE)</f>
        <v>4</v>
      </c>
      <c r="C2765" s="13">
        <f>_xlfn.XLOOKUP(A2765,Product_Name,Recorder_Level)</f>
        <v>93</v>
      </c>
      <c r="D2765" s="13">
        <f>IF(B2765&lt;=C2765,C2765-B2765,0)</f>
        <v>89</v>
      </c>
      <c r="E2765" s="13">
        <f t="shared" si="172"/>
        <v>89</v>
      </c>
      <c r="F2765" s="13">
        <f t="shared" si="173"/>
        <v>89</v>
      </c>
      <c r="G2765" s="13">
        <f>IF(B2765&lt;=C2765,C2765-B2765,"No Order Needed")</f>
        <v>89</v>
      </c>
      <c r="H2765" s="13">
        <f t="shared" si="174"/>
        <v>99</v>
      </c>
      <c r="I2765" s="13" t="str">
        <f t="shared" si="175"/>
        <v>Reorder</v>
      </c>
    </row>
    <row r="2766" spans="1:9" x14ac:dyDescent="0.3">
      <c r="A2766" s="13" t="s">
        <v>5467</v>
      </c>
      <c r="B2766" s="13">
        <f>VLOOKUP(A2766,VLookup_Data,4,FALSE)</f>
        <v>150</v>
      </c>
      <c r="C2766" s="13">
        <f>_xlfn.XLOOKUP(A2766,Product_Name,Recorder_Level)</f>
        <v>59</v>
      </c>
      <c r="D2766" s="13">
        <f>IF(B2766&lt;=C2766,C2766-B2766,0)</f>
        <v>0</v>
      </c>
      <c r="E2766" s="13">
        <f t="shared" si="172"/>
        <v>0</v>
      </c>
      <c r="F2766" s="13">
        <f t="shared" si="173"/>
        <v>0</v>
      </c>
      <c r="G2766" s="13" t="str">
        <f>IF(B2766&lt;=C2766,C2766-B2766,"No Order Needed")</f>
        <v>No Order Needed</v>
      </c>
      <c r="H2766" s="13">
        <f t="shared" si="174"/>
        <v>0</v>
      </c>
      <c r="I2766" s="13" t="str">
        <f t="shared" si="175"/>
        <v>Ok</v>
      </c>
    </row>
    <row r="2767" spans="1:9" x14ac:dyDescent="0.3">
      <c r="A2767" s="13" t="s">
        <v>2120</v>
      </c>
      <c r="B2767" s="13">
        <f>VLOOKUP(A2767,VLookup_Data,4,FALSE)</f>
        <v>67</v>
      </c>
      <c r="C2767" s="13">
        <f>_xlfn.XLOOKUP(A2767,Product_Name,Recorder_Level)</f>
        <v>68</v>
      </c>
      <c r="D2767" s="13">
        <f>IF(B2767&lt;=C2767,C2767-B2767,0)</f>
        <v>1</v>
      </c>
      <c r="E2767" s="13">
        <f t="shared" si="172"/>
        <v>1</v>
      </c>
      <c r="F2767" s="13">
        <f t="shared" si="173"/>
        <v>1</v>
      </c>
      <c r="G2767" s="13">
        <f>IF(B2767&lt;=C2767,C2767-B2767,"No Order Needed")</f>
        <v>1</v>
      </c>
      <c r="H2767" s="13">
        <f t="shared" si="174"/>
        <v>11</v>
      </c>
      <c r="I2767" s="13" t="str">
        <f t="shared" si="175"/>
        <v>Reorder</v>
      </c>
    </row>
    <row r="2768" spans="1:9" x14ac:dyDescent="0.3">
      <c r="A2768" s="13" t="s">
        <v>5470</v>
      </c>
      <c r="B2768" s="13">
        <f>VLOOKUP(A2768,VLookup_Data,4,FALSE)</f>
        <v>152</v>
      </c>
      <c r="C2768" s="13">
        <f>_xlfn.XLOOKUP(A2768,Product_Name,Recorder_Level)</f>
        <v>72</v>
      </c>
      <c r="D2768" s="13">
        <f>IF(B2768&lt;=C2768,C2768-B2768,0)</f>
        <v>0</v>
      </c>
      <c r="E2768" s="13">
        <f t="shared" si="172"/>
        <v>0</v>
      </c>
      <c r="F2768" s="13">
        <f t="shared" si="173"/>
        <v>0</v>
      </c>
      <c r="G2768" s="13" t="str">
        <f>IF(B2768&lt;=C2768,C2768-B2768,"No Order Needed")</f>
        <v>No Order Needed</v>
      </c>
      <c r="H2768" s="13">
        <f t="shared" si="174"/>
        <v>0</v>
      </c>
      <c r="I2768" s="13" t="str">
        <f t="shared" si="175"/>
        <v>Ok</v>
      </c>
    </row>
    <row r="2769" spans="1:9" x14ac:dyDescent="0.3">
      <c r="A2769" s="13" t="s">
        <v>5474</v>
      </c>
      <c r="B2769" s="13">
        <f>VLOOKUP(A2769,VLookup_Data,4,FALSE)</f>
        <v>147</v>
      </c>
      <c r="C2769" s="13">
        <f>_xlfn.XLOOKUP(A2769,Product_Name,Recorder_Level)</f>
        <v>53</v>
      </c>
      <c r="D2769" s="13">
        <f>IF(B2769&lt;=C2769,C2769-B2769,0)</f>
        <v>0</v>
      </c>
      <c r="E2769" s="13">
        <f t="shared" si="172"/>
        <v>0</v>
      </c>
      <c r="F2769" s="13">
        <f t="shared" si="173"/>
        <v>0</v>
      </c>
      <c r="G2769" s="13" t="str">
        <f>IF(B2769&lt;=C2769,C2769-B2769,"No Order Needed")</f>
        <v>No Order Needed</v>
      </c>
      <c r="H2769" s="13">
        <f t="shared" si="174"/>
        <v>0</v>
      </c>
      <c r="I2769" s="13" t="str">
        <f t="shared" si="175"/>
        <v>Ok</v>
      </c>
    </row>
    <row r="2770" spans="1:9" x14ac:dyDescent="0.3">
      <c r="A2770" s="13" t="s">
        <v>200</v>
      </c>
      <c r="B2770" s="13">
        <f>VLOOKUP(A2770,VLookup_Data,4,FALSE)</f>
        <v>50</v>
      </c>
      <c r="C2770" s="13">
        <f>_xlfn.XLOOKUP(A2770,Product_Name,Recorder_Level)</f>
        <v>44</v>
      </c>
      <c r="D2770" s="13">
        <f>IF(B2770&lt;=C2770,C2770-B2770,0)</f>
        <v>0</v>
      </c>
      <c r="E2770" s="13">
        <f t="shared" si="172"/>
        <v>0</v>
      </c>
      <c r="F2770" s="13">
        <f t="shared" si="173"/>
        <v>0</v>
      </c>
      <c r="G2770" s="13" t="str">
        <f>IF(B2770&lt;=C2770,C2770-B2770,"No Order Needed")</f>
        <v>No Order Needed</v>
      </c>
      <c r="H2770" s="13">
        <f t="shared" si="174"/>
        <v>4</v>
      </c>
      <c r="I2770" s="13" t="str">
        <f t="shared" si="175"/>
        <v>Ok</v>
      </c>
    </row>
    <row r="2771" spans="1:9" x14ac:dyDescent="0.3">
      <c r="A2771" s="13" t="s">
        <v>1287</v>
      </c>
      <c r="B2771" s="13">
        <f>VLOOKUP(A2771,VLookup_Data,4,FALSE)</f>
        <v>190</v>
      </c>
      <c r="C2771" s="13">
        <f>_xlfn.XLOOKUP(A2771,Product_Name,Recorder_Level)</f>
        <v>86</v>
      </c>
      <c r="D2771" s="13">
        <f>IF(B2771&lt;=C2771,C2771-B2771,0)</f>
        <v>0</v>
      </c>
      <c r="E2771" s="13">
        <f t="shared" si="172"/>
        <v>0</v>
      </c>
      <c r="F2771" s="13">
        <f t="shared" si="173"/>
        <v>0</v>
      </c>
      <c r="G2771" s="13" t="str">
        <f>IF(B2771&lt;=C2771,C2771-B2771,"No Order Needed")</f>
        <v>No Order Needed</v>
      </c>
      <c r="H2771" s="13">
        <f t="shared" si="174"/>
        <v>0</v>
      </c>
      <c r="I2771" s="13" t="str">
        <f t="shared" si="175"/>
        <v>Ok</v>
      </c>
    </row>
    <row r="2772" spans="1:9" x14ac:dyDescent="0.3">
      <c r="A2772" s="13" t="s">
        <v>3764</v>
      </c>
      <c r="B2772" s="13">
        <f>VLOOKUP(A2772,VLookup_Data,4,FALSE)</f>
        <v>142</v>
      </c>
      <c r="C2772" s="13">
        <f>_xlfn.XLOOKUP(A2772,Product_Name,Recorder_Level)</f>
        <v>86</v>
      </c>
      <c r="D2772" s="13">
        <f>IF(B2772&lt;=C2772,C2772-B2772,0)</f>
        <v>0</v>
      </c>
      <c r="E2772" s="13">
        <f t="shared" si="172"/>
        <v>0</v>
      </c>
      <c r="F2772" s="13">
        <f t="shared" si="173"/>
        <v>0</v>
      </c>
      <c r="G2772" s="13" t="str">
        <f>IF(B2772&lt;=C2772,C2772-B2772,"No Order Needed")</f>
        <v>No Order Needed</v>
      </c>
      <c r="H2772" s="13">
        <f t="shared" si="174"/>
        <v>0</v>
      </c>
      <c r="I2772" s="13" t="str">
        <f t="shared" si="175"/>
        <v>Ok</v>
      </c>
    </row>
    <row r="2773" spans="1:9" x14ac:dyDescent="0.3">
      <c r="A2773" s="13" t="s">
        <v>4241</v>
      </c>
      <c r="B2773" s="13">
        <f>VLOOKUP(A2773,VLookup_Data,4,FALSE)</f>
        <v>124</v>
      </c>
      <c r="C2773" s="13">
        <f>_xlfn.XLOOKUP(A2773,Product_Name,Recorder_Level)</f>
        <v>80</v>
      </c>
      <c r="D2773" s="13">
        <f>IF(B2773&lt;=C2773,C2773-B2773,0)</f>
        <v>0</v>
      </c>
      <c r="E2773" s="13">
        <f t="shared" si="172"/>
        <v>0</v>
      </c>
      <c r="F2773" s="13">
        <f t="shared" si="173"/>
        <v>0</v>
      </c>
      <c r="G2773" s="13" t="str">
        <f>IF(B2773&lt;=C2773,C2773-B2773,"No Order Needed")</f>
        <v>No Order Needed</v>
      </c>
      <c r="H2773" s="13">
        <f t="shared" si="174"/>
        <v>0</v>
      </c>
      <c r="I2773" s="13" t="str">
        <f t="shared" si="175"/>
        <v>Ok</v>
      </c>
    </row>
    <row r="2774" spans="1:9" x14ac:dyDescent="0.3">
      <c r="A2774" s="13" t="s">
        <v>2759</v>
      </c>
      <c r="B2774" s="13">
        <f>VLOOKUP(A2774,VLookup_Data,4,FALSE)</f>
        <v>24</v>
      </c>
      <c r="C2774" s="13">
        <f>_xlfn.XLOOKUP(A2774,Product_Name,Recorder_Level)</f>
        <v>29</v>
      </c>
      <c r="D2774" s="13">
        <f>IF(B2774&lt;=C2774,C2774-B2774,0)</f>
        <v>5</v>
      </c>
      <c r="E2774" s="13">
        <f t="shared" si="172"/>
        <v>5</v>
      </c>
      <c r="F2774" s="13">
        <f t="shared" si="173"/>
        <v>5</v>
      </c>
      <c r="G2774" s="13">
        <f>IF(B2774&lt;=C2774,C2774-B2774,"No Order Needed")</f>
        <v>5</v>
      </c>
      <c r="H2774" s="13">
        <f t="shared" si="174"/>
        <v>15</v>
      </c>
      <c r="I2774" s="13" t="str">
        <f t="shared" si="175"/>
        <v>Reorder</v>
      </c>
    </row>
    <row r="2775" spans="1:9" x14ac:dyDescent="0.3">
      <c r="A2775" s="13" t="s">
        <v>5487</v>
      </c>
      <c r="B2775" s="13">
        <f>VLOOKUP(A2775,VLookup_Data,4,FALSE)</f>
        <v>12</v>
      </c>
      <c r="C2775" s="13">
        <f>_xlfn.XLOOKUP(A2775,Product_Name,Recorder_Level)</f>
        <v>43</v>
      </c>
      <c r="D2775" s="13">
        <f>IF(B2775&lt;=C2775,C2775-B2775,0)</f>
        <v>31</v>
      </c>
      <c r="E2775" s="13">
        <f t="shared" si="172"/>
        <v>31</v>
      </c>
      <c r="F2775" s="13">
        <f t="shared" si="173"/>
        <v>31</v>
      </c>
      <c r="G2775" s="13">
        <f>IF(B2775&lt;=C2775,C2775-B2775,"No Order Needed")</f>
        <v>31</v>
      </c>
      <c r="H2775" s="13">
        <f t="shared" si="174"/>
        <v>41</v>
      </c>
      <c r="I2775" s="13" t="str">
        <f t="shared" si="175"/>
        <v>Reorder</v>
      </c>
    </row>
    <row r="2776" spans="1:9" x14ac:dyDescent="0.3">
      <c r="A2776" s="13" t="s">
        <v>5318</v>
      </c>
      <c r="B2776" s="13">
        <f>VLOOKUP(A2776,VLookup_Data,4,FALSE)</f>
        <v>72</v>
      </c>
      <c r="C2776" s="13">
        <f>_xlfn.XLOOKUP(A2776,Product_Name,Recorder_Level)</f>
        <v>46</v>
      </c>
      <c r="D2776" s="13">
        <f>IF(B2776&lt;=C2776,C2776-B2776,0)</f>
        <v>0</v>
      </c>
      <c r="E2776" s="13">
        <f t="shared" si="172"/>
        <v>0</v>
      </c>
      <c r="F2776" s="13">
        <f t="shared" si="173"/>
        <v>0</v>
      </c>
      <c r="G2776" s="13" t="str">
        <f>IF(B2776&lt;=C2776,C2776-B2776,"No Order Needed")</f>
        <v>No Order Needed</v>
      </c>
      <c r="H2776" s="13">
        <f t="shared" si="174"/>
        <v>0</v>
      </c>
      <c r="I2776" s="13" t="str">
        <f t="shared" si="175"/>
        <v>Ok</v>
      </c>
    </row>
    <row r="2777" spans="1:9" x14ac:dyDescent="0.3">
      <c r="A2777" s="13" t="s">
        <v>759</v>
      </c>
      <c r="B2777" s="13">
        <f>VLOOKUP(A2777,VLookup_Data,4,FALSE)</f>
        <v>130</v>
      </c>
      <c r="C2777" s="13">
        <f>_xlfn.XLOOKUP(A2777,Product_Name,Recorder_Level)</f>
        <v>39</v>
      </c>
      <c r="D2777" s="13">
        <f>IF(B2777&lt;=C2777,C2777-B2777,0)</f>
        <v>0</v>
      </c>
      <c r="E2777" s="13">
        <f t="shared" si="172"/>
        <v>0</v>
      </c>
      <c r="F2777" s="13">
        <f t="shared" si="173"/>
        <v>0</v>
      </c>
      <c r="G2777" s="13" t="str">
        <f>IF(B2777&lt;=C2777,C2777-B2777,"No Order Needed")</f>
        <v>No Order Needed</v>
      </c>
      <c r="H2777" s="13">
        <f t="shared" si="174"/>
        <v>0</v>
      </c>
      <c r="I2777" s="13" t="str">
        <f t="shared" si="175"/>
        <v>Ok</v>
      </c>
    </row>
    <row r="2778" spans="1:9" x14ac:dyDescent="0.3">
      <c r="A2778" s="13" t="s">
        <v>5492</v>
      </c>
      <c r="B2778" s="13">
        <f>VLOOKUP(A2778,VLookup_Data,4,FALSE)</f>
        <v>189</v>
      </c>
      <c r="C2778" s="13">
        <f>_xlfn.XLOOKUP(A2778,Product_Name,Recorder_Level)</f>
        <v>25</v>
      </c>
      <c r="D2778" s="13">
        <f>IF(B2778&lt;=C2778,C2778-B2778,0)</f>
        <v>0</v>
      </c>
      <c r="E2778" s="13">
        <f t="shared" si="172"/>
        <v>0</v>
      </c>
      <c r="F2778" s="13">
        <f t="shared" si="173"/>
        <v>0</v>
      </c>
      <c r="G2778" s="13" t="str">
        <f>IF(B2778&lt;=C2778,C2778-B2778,"No Order Needed")</f>
        <v>No Order Needed</v>
      </c>
      <c r="H2778" s="13">
        <f t="shared" si="174"/>
        <v>0</v>
      </c>
      <c r="I2778" s="13" t="str">
        <f t="shared" si="175"/>
        <v>Ok</v>
      </c>
    </row>
    <row r="2779" spans="1:9" x14ac:dyDescent="0.3">
      <c r="A2779" s="13" t="s">
        <v>3794</v>
      </c>
      <c r="B2779" s="13">
        <f>VLOOKUP(A2779,VLookup_Data,4,FALSE)</f>
        <v>185</v>
      </c>
      <c r="C2779" s="13">
        <f>_xlfn.XLOOKUP(A2779,Product_Name,Recorder_Level)</f>
        <v>22</v>
      </c>
      <c r="D2779" s="13">
        <f>IF(B2779&lt;=C2779,C2779-B2779,0)</f>
        <v>0</v>
      </c>
      <c r="E2779" s="13">
        <f t="shared" si="172"/>
        <v>0</v>
      </c>
      <c r="F2779" s="13">
        <f t="shared" si="173"/>
        <v>0</v>
      </c>
      <c r="G2779" s="13" t="str">
        <f>IF(B2779&lt;=C2779,C2779-B2779,"No Order Needed")</f>
        <v>No Order Needed</v>
      </c>
      <c r="H2779" s="13">
        <f t="shared" si="174"/>
        <v>0</v>
      </c>
      <c r="I2779" s="13" t="str">
        <f t="shared" si="175"/>
        <v>Ok</v>
      </c>
    </row>
    <row r="2780" spans="1:9" x14ac:dyDescent="0.3">
      <c r="A2780" s="13" t="s">
        <v>3899</v>
      </c>
      <c r="B2780" s="13">
        <f>VLOOKUP(A2780,VLookup_Data,4,FALSE)</f>
        <v>29</v>
      </c>
      <c r="C2780" s="13">
        <f>_xlfn.XLOOKUP(A2780,Product_Name,Recorder_Level)</f>
        <v>97</v>
      </c>
      <c r="D2780" s="13">
        <f>IF(B2780&lt;=C2780,C2780-B2780,0)</f>
        <v>68</v>
      </c>
      <c r="E2780" s="13">
        <f t="shared" si="172"/>
        <v>68</v>
      </c>
      <c r="F2780" s="13">
        <f t="shared" si="173"/>
        <v>68</v>
      </c>
      <c r="G2780" s="13">
        <f>IF(B2780&lt;=C2780,C2780-B2780,"No Order Needed")</f>
        <v>68</v>
      </c>
      <c r="H2780" s="13">
        <f t="shared" si="174"/>
        <v>78</v>
      </c>
      <c r="I2780" s="13" t="str">
        <f t="shared" si="175"/>
        <v>Reorder</v>
      </c>
    </row>
    <row r="2781" spans="1:9" x14ac:dyDescent="0.3">
      <c r="A2781" s="13" t="s">
        <v>952</v>
      </c>
      <c r="B2781" s="13">
        <f>VLOOKUP(A2781,VLookup_Data,4,FALSE)</f>
        <v>175</v>
      </c>
      <c r="C2781" s="13">
        <f>_xlfn.XLOOKUP(A2781,Product_Name,Recorder_Level)</f>
        <v>56</v>
      </c>
      <c r="D2781" s="13">
        <f>IF(B2781&lt;=C2781,C2781-B2781,0)</f>
        <v>0</v>
      </c>
      <c r="E2781" s="13">
        <f t="shared" si="172"/>
        <v>0</v>
      </c>
      <c r="F2781" s="13">
        <f t="shared" si="173"/>
        <v>0</v>
      </c>
      <c r="G2781" s="13" t="str">
        <f>IF(B2781&lt;=C2781,C2781-B2781,"No Order Needed")</f>
        <v>No Order Needed</v>
      </c>
      <c r="H2781" s="13">
        <f t="shared" si="174"/>
        <v>0</v>
      </c>
      <c r="I2781" s="13" t="str">
        <f t="shared" si="175"/>
        <v>Ok</v>
      </c>
    </row>
    <row r="2782" spans="1:9" x14ac:dyDescent="0.3">
      <c r="A2782" s="13" t="s">
        <v>1454</v>
      </c>
      <c r="B2782" s="13">
        <f>VLOOKUP(A2782,VLookup_Data,4,FALSE)</f>
        <v>11</v>
      </c>
      <c r="C2782" s="13">
        <f>_xlfn.XLOOKUP(A2782,Product_Name,Recorder_Level)</f>
        <v>89</v>
      </c>
      <c r="D2782" s="13">
        <f>IF(B2782&lt;=C2782,C2782-B2782,0)</f>
        <v>78</v>
      </c>
      <c r="E2782" s="13">
        <f t="shared" si="172"/>
        <v>78</v>
      </c>
      <c r="F2782" s="13">
        <f t="shared" si="173"/>
        <v>78</v>
      </c>
      <c r="G2782" s="13">
        <f>IF(B2782&lt;=C2782,C2782-B2782,"No Order Needed")</f>
        <v>78</v>
      </c>
      <c r="H2782" s="13">
        <f t="shared" si="174"/>
        <v>88</v>
      </c>
      <c r="I2782" s="13" t="str">
        <f t="shared" si="175"/>
        <v>Reorder</v>
      </c>
    </row>
    <row r="2783" spans="1:9" x14ac:dyDescent="0.3">
      <c r="A2783" s="13" t="s">
        <v>871</v>
      </c>
      <c r="B2783" s="13">
        <f>VLOOKUP(A2783,VLookup_Data,4,FALSE)</f>
        <v>85</v>
      </c>
      <c r="C2783" s="13">
        <f>_xlfn.XLOOKUP(A2783,Product_Name,Recorder_Level)</f>
        <v>66</v>
      </c>
      <c r="D2783" s="13">
        <f>IF(B2783&lt;=C2783,C2783-B2783,0)</f>
        <v>0</v>
      </c>
      <c r="E2783" s="13">
        <f t="shared" si="172"/>
        <v>0</v>
      </c>
      <c r="F2783" s="13">
        <f t="shared" si="173"/>
        <v>0</v>
      </c>
      <c r="G2783" s="13" t="str">
        <f>IF(B2783&lt;=C2783,C2783-B2783,"No Order Needed")</f>
        <v>No Order Needed</v>
      </c>
      <c r="H2783" s="13">
        <f t="shared" si="174"/>
        <v>0</v>
      </c>
      <c r="I2783" s="13" t="str">
        <f t="shared" si="175"/>
        <v>Ok</v>
      </c>
    </row>
    <row r="2784" spans="1:9" x14ac:dyDescent="0.3">
      <c r="A2784" s="13" t="s">
        <v>5502</v>
      </c>
      <c r="B2784" s="13">
        <f>VLOOKUP(A2784,VLookup_Data,4,FALSE)</f>
        <v>194</v>
      </c>
      <c r="C2784" s="13">
        <f>_xlfn.XLOOKUP(A2784,Product_Name,Recorder_Level)</f>
        <v>93</v>
      </c>
      <c r="D2784" s="13">
        <f>IF(B2784&lt;=C2784,C2784-B2784,0)</f>
        <v>0</v>
      </c>
      <c r="E2784" s="13">
        <f t="shared" si="172"/>
        <v>0</v>
      </c>
      <c r="F2784" s="13">
        <f t="shared" si="173"/>
        <v>0</v>
      </c>
      <c r="G2784" s="13" t="str">
        <f>IF(B2784&lt;=C2784,C2784-B2784,"No Order Needed")</f>
        <v>No Order Needed</v>
      </c>
      <c r="H2784" s="13">
        <f t="shared" si="174"/>
        <v>0</v>
      </c>
      <c r="I2784" s="13" t="str">
        <f t="shared" si="175"/>
        <v>Ok</v>
      </c>
    </row>
    <row r="2785" spans="1:9" x14ac:dyDescent="0.3">
      <c r="A2785" s="13" t="s">
        <v>5504</v>
      </c>
      <c r="B2785" s="13">
        <f>VLOOKUP(A2785,VLookup_Data,4,FALSE)</f>
        <v>141</v>
      </c>
      <c r="C2785" s="13">
        <f>_xlfn.XLOOKUP(A2785,Product_Name,Recorder_Level)</f>
        <v>82</v>
      </c>
      <c r="D2785" s="13">
        <f>IF(B2785&lt;=C2785,C2785-B2785,0)</f>
        <v>0</v>
      </c>
      <c r="E2785" s="13">
        <f t="shared" si="172"/>
        <v>0</v>
      </c>
      <c r="F2785" s="13">
        <f t="shared" si="173"/>
        <v>0</v>
      </c>
      <c r="G2785" s="13" t="str">
        <f>IF(B2785&lt;=C2785,C2785-B2785,"No Order Needed")</f>
        <v>No Order Needed</v>
      </c>
      <c r="H2785" s="13">
        <f t="shared" si="174"/>
        <v>0</v>
      </c>
      <c r="I2785" s="13" t="str">
        <f t="shared" si="175"/>
        <v>Ok</v>
      </c>
    </row>
    <row r="2786" spans="1:9" x14ac:dyDescent="0.3">
      <c r="A2786" s="13" t="s">
        <v>5506</v>
      </c>
      <c r="B2786" s="13">
        <f>VLOOKUP(A2786,VLookup_Data,4,FALSE)</f>
        <v>185</v>
      </c>
      <c r="C2786" s="13">
        <f>_xlfn.XLOOKUP(A2786,Product_Name,Recorder_Level)</f>
        <v>34</v>
      </c>
      <c r="D2786" s="13">
        <f>IF(B2786&lt;=C2786,C2786-B2786,0)</f>
        <v>0</v>
      </c>
      <c r="E2786" s="13">
        <f t="shared" si="172"/>
        <v>0</v>
      </c>
      <c r="F2786" s="13">
        <f t="shared" si="173"/>
        <v>0</v>
      </c>
      <c r="G2786" s="13" t="str">
        <f>IF(B2786&lt;=C2786,C2786-B2786,"No Order Needed")</f>
        <v>No Order Needed</v>
      </c>
      <c r="H2786" s="13">
        <f t="shared" si="174"/>
        <v>0</v>
      </c>
      <c r="I2786" s="13" t="str">
        <f t="shared" si="175"/>
        <v>Ok</v>
      </c>
    </row>
    <row r="2787" spans="1:9" x14ac:dyDescent="0.3">
      <c r="A2787" s="13" t="s">
        <v>5509</v>
      </c>
      <c r="B2787" s="13">
        <f>VLOOKUP(A2787,VLookup_Data,4,FALSE)</f>
        <v>77</v>
      </c>
      <c r="C2787" s="13">
        <f>_xlfn.XLOOKUP(A2787,Product_Name,Recorder_Level)</f>
        <v>38</v>
      </c>
      <c r="D2787" s="13">
        <f>IF(B2787&lt;=C2787,C2787-B2787,0)</f>
        <v>0</v>
      </c>
      <c r="E2787" s="13">
        <f t="shared" si="172"/>
        <v>0</v>
      </c>
      <c r="F2787" s="13">
        <f t="shared" si="173"/>
        <v>0</v>
      </c>
      <c r="G2787" s="13" t="str">
        <f>IF(B2787&lt;=C2787,C2787-B2787,"No Order Needed")</f>
        <v>No Order Needed</v>
      </c>
      <c r="H2787" s="13">
        <f t="shared" si="174"/>
        <v>0</v>
      </c>
      <c r="I2787" s="13" t="str">
        <f t="shared" si="175"/>
        <v>Ok</v>
      </c>
    </row>
    <row r="2788" spans="1:9" x14ac:dyDescent="0.3">
      <c r="A2788" s="13" t="s">
        <v>5512</v>
      </c>
      <c r="B2788" s="13">
        <f>VLOOKUP(A2788,VLookup_Data,4,FALSE)</f>
        <v>110</v>
      </c>
      <c r="C2788" s="13">
        <f>_xlfn.XLOOKUP(A2788,Product_Name,Recorder_Level)</f>
        <v>67</v>
      </c>
      <c r="D2788" s="13">
        <f>IF(B2788&lt;=C2788,C2788-B2788,0)</f>
        <v>0</v>
      </c>
      <c r="E2788" s="13">
        <f t="shared" si="172"/>
        <v>0</v>
      </c>
      <c r="F2788" s="13">
        <f t="shared" si="173"/>
        <v>0</v>
      </c>
      <c r="G2788" s="13" t="str">
        <f>IF(B2788&lt;=C2788,C2788-B2788,"No Order Needed")</f>
        <v>No Order Needed</v>
      </c>
      <c r="H2788" s="13">
        <f t="shared" si="174"/>
        <v>0</v>
      </c>
      <c r="I2788" s="13" t="str">
        <f t="shared" si="175"/>
        <v>Ok</v>
      </c>
    </row>
    <row r="2789" spans="1:9" x14ac:dyDescent="0.3">
      <c r="A2789" s="13" t="s">
        <v>5514</v>
      </c>
      <c r="B2789" s="13">
        <f>VLOOKUP(A2789,VLookup_Data,4,FALSE)</f>
        <v>0</v>
      </c>
      <c r="C2789" s="13">
        <f>_xlfn.XLOOKUP(A2789,Product_Name,Recorder_Level)</f>
        <v>92</v>
      </c>
      <c r="D2789" s="13">
        <f>IF(B2789&lt;=C2789,C2789-B2789,0)</f>
        <v>92</v>
      </c>
      <c r="E2789" s="13">
        <f t="shared" si="172"/>
        <v>92</v>
      </c>
      <c r="F2789" s="13">
        <f t="shared" si="173"/>
        <v>92</v>
      </c>
      <c r="G2789" s="13">
        <f>IF(B2789&lt;=C2789,C2789-B2789,"No Order Needed")</f>
        <v>92</v>
      </c>
      <c r="H2789" s="13">
        <f t="shared" si="174"/>
        <v>102</v>
      </c>
      <c r="I2789" s="13" t="str">
        <f t="shared" si="175"/>
        <v>Urgent</v>
      </c>
    </row>
    <row r="2790" spans="1:9" x14ac:dyDescent="0.3">
      <c r="A2790" s="13" t="s">
        <v>4922</v>
      </c>
      <c r="B2790" s="13">
        <f>VLOOKUP(A2790,VLookup_Data,4,FALSE)</f>
        <v>84</v>
      </c>
      <c r="C2790" s="13">
        <f>_xlfn.XLOOKUP(A2790,Product_Name,Recorder_Level)</f>
        <v>70</v>
      </c>
      <c r="D2790" s="13">
        <f>IF(B2790&lt;=C2790,C2790-B2790,0)</f>
        <v>0</v>
      </c>
      <c r="E2790" s="13">
        <f t="shared" si="172"/>
        <v>0</v>
      </c>
      <c r="F2790" s="13">
        <f t="shared" si="173"/>
        <v>0</v>
      </c>
      <c r="G2790" s="13" t="str">
        <f>IF(B2790&lt;=C2790,C2790-B2790,"No Order Needed")</f>
        <v>No Order Needed</v>
      </c>
      <c r="H2790" s="13">
        <f t="shared" si="174"/>
        <v>0</v>
      </c>
      <c r="I2790" s="13" t="str">
        <f t="shared" si="175"/>
        <v>Ok</v>
      </c>
    </row>
    <row r="2791" spans="1:9" x14ac:dyDescent="0.3">
      <c r="A2791" s="13" t="s">
        <v>5517</v>
      </c>
      <c r="B2791" s="13">
        <f>VLOOKUP(A2791,VLookup_Data,4,FALSE)</f>
        <v>128</v>
      </c>
      <c r="C2791" s="13">
        <f>_xlfn.XLOOKUP(A2791,Product_Name,Recorder_Level)</f>
        <v>89</v>
      </c>
      <c r="D2791" s="13">
        <f>IF(B2791&lt;=C2791,C2791-B2791,0)</f>
        <v>0</v>
      </c>
      <c r="E2791" s="13">
        <f t="shared" si="172"/>
        <v>0</v>
      </c>
      <c r="F2791" s="13">
        <f t="shared" si="173"/>
        <v>0</v>
      </c>
      <c r="G2791" s="13" t="str">
        <f>IF(B2791&lt;=C2791,C2791-B2791,"No Order Needed")</f>
        <v>No Order Needed</v>
      </c>
      <c r="H2791" s="13">
        <f t="shared" si="174"/>
        <v>0</v>
      </c>
      <c r="I2791" s="13" t="str">
        <f t="shared" si="175"/>
        <v>Ok</v>
      </c>
    </row>
    <row r="2792" spans="1:9" x14ac:dyDescent="0.3">
      <c r="A2792" s="13" t="s">
        <v>968</v>
      </c>
      <c r="B2792" s="13">
        <f>VLOOKUP(A2792,VLookup_Data,4,FALSE)</f>
        <v>4</v>
      </c>
      <c r="C2792" s="13">
        <f>_xlfn.XLOOKUP(A2792,Product_Name,Recorder_Level)</f>
        <v>0</v>
      </c>
      <c r="D2792" s="13">
        <f>IF(B2792&lt;=C2792,C2792-B2792,0)</f>
        <v>0</v>
      </c>
      <c r="E2792" s="13">
        <f t="shared" si="172"/>
        <v>0</v>
      </c>
      <c r="F2792" s="13">
        <f t="shared" si="173"/>
        <v>0</v>
      </c>
      <c r="G2792" s="13" t="str">
        <f>IF(B2792&lt;=C2792,C2792-B2792,"No Order Needed")</f>
        <v>No Order Needed</v>
      </c>
      <c r="H2792" s="13">
        <f t="shared" si="174"/>
        <v>6</v>
      </c>
      <c r="I2792" s="13" t="str">
        <f t="shared" si="175"/>
        <v>Ok</v>
      </c>
    </row>
    <row r="2793" spans="1:9" x14ac:dyDescent="0.3">
      <c r="A2793" s="13" t="s">
        <v>2268</v>
      </c>
      <c r="B2793" s="13">
        <f>VLOOKUP(A2793,VLookup_Data,4,FALSE)</f>
        <v>174</v>
      </c>
      <c r="C2793" s="13">
        <f>_xlfn.XLOOKUP(A2793,Product_Name,Recorder_Level)</f>
        <v>0</v>
      </c>
      <c r="D2793" s="13">
        <f>IF(B2793&lt;=C2793,C2793-B2793,0)</f>
        <v>0</v>
      </c>
      <c r="E2793" s="13">
        <f t="shared" si="172"/>
        <v>0</v>
      </c>
      <c r="F2793" s="13">
        <f t="shared" si="173"/>
        <v>0</v>
      </c>
      <c r="G2793" s="13" t="str">
        <f>IF(B2793&lt;=C2793,C2793-B2793,"No Order Needed")</f>
        <v>No Order Needed</v>
      </c>
      <c r="H2793" s="13">
        <f t="shared" si="174"/>
        <v>0</v>
      </c>
      <c r="I2793" s="13" t="str">
        <f t="shared" si="175"/>
        <v>Ok</v>
      </c>
    </row>
    <row r="2794" spans="1:9" x14ac:dyDescent="0.3">
      <c r="A2794" s="13" t="s">
        <v>5522</v>
      </c>
      <c r="B2794" s="13">
        <f>VLOOKUP(A2794,VLookup_Data,4,FALSE)</f>
        <v>90</v>
      </c>
      <c r="C2794" s="13">
        <f>_xlfn.XLOOKUP(A2794,Product_Name,Recorder_Level)</f>
        <v>75</v>
      </c>
      <c r="D2794" s="13">
        <f>IF(B2794&lt;=C2794,C2794-B2794,0)</f>
        <v>0</v>
      </c>
      <c r="E2794" s="13">
        <f t="shared" si="172"/>
        <v>0</v>
      </c>
      <c r="F2794" s="13">
        <f t="shared" si="173"/>
        <v>0</v>
      </c>
      <c r="G2794" s="13" t="str">
        <f>IF(B2794&lt;=C2794,C2794-B2794,"No Order Needed")</f>
        <v>No Order Needed</v>
      </c>
      <c r="H2794" s="13">
        <f t="shared" si="174"/>
        <v>0</v>
      </c>
      <c r="I2794" s="13" t="str">
        <f t="shared" si="175"/>
        <v>Ok</v>
      </c>
    </row>
    <row r="2795" spans="1:9" x14ac:dyDescent="0.3">
      <c r="A2795" s="13" t="s">
        <v>5524</v>
      </c>
      <c r="B2795" s="13">
        <f>VLOOKUP(A2795,VLookup_Data,4,FALSE)</f>
        <v>15</v>
      </c>
      <c r="C2795" s="13">
        <f>_xlfn.XLOOKUP(A2795,Product_Name,Recorder_Level)</f>
        <v>73</v>
      </c>
      <c r="D2795" s="13">
        <f>IF(B2795&lt;=C2795,C2795-B2795,0)</f>
        <v>58</v>
      </c>
      <c r="E2795" s="13">
        <f t="shared" si="172"/>
        <v>58</v>
      </c>
      <c r="F2795" s="13">
        <f t="shared" si="173"/>
        <v>58</v>
      </c>
      <c r="G2795" s="13">
        <f>IF(B2795&lt;=C2795,C2795-B2795,"No Order Needed")</f>
        <v>58</v>
      </c>
      <c r="H2795" s="13">
        <f t="shared" si="174"/>
        <v>68</v>
      </c>
      <c r="I2795" s="13" t="str">
        <f t="shared" si="175"/>
        <v>Reorder</v>
      </c>
    </row>
    <row r="2796" spans="1:9" x14ac:dyDescent="0.3">
      <c r="A2796" s="13" t="s">
        <v>772</v>
      </c>
      <c r="B2796" s="13">
        <f>VLOOKUP(A2796,VLookup_Data,4,FALSE)</f>
        <v>159</v>
      </c>
      <c r="C2796" s="13">
        <f>_xlfn.XLOOKUP(A2796,Product_Name,Recorder_Level)</f>
        <v>98</v>
      </c>
      <c r="D2796" s="13">
        <f>IF(B2796&lt;=C2796,C2796-B2796,0)</f>
        <v>0</v>
      </c>
      <c r="E2796" s="13">
        <f t="shared" si="172"/>
        <v>0</v>
      </c>
      <c r="F2796" s="13">
        <f t="shared" si="173"/>
        <v>0</v>
      </c>
      <c r="G2796" s="13" t="str">
        <f>IF(B2796&lt;=C2796,C2796-B2796,"No Order Needed")</f>
        <v>No Order Needed</v>
      </c>
      <c r="H2796" s="13">
        <f t="shared" si="174"/>
        <v>0</v>
      </c>
      <c r="I2796" s="13" t="str">
        <f t="shared" si="175"/>
        <v>Ok</v>
      </c>
    </row>
    <row r="2797" spans="1:9" x14ac:dyDescent="0.3">
      <c r="A2797" s="13" t="s">
        <v>5528</v>
      </c>
      <c r="B2797" s="13">
        <f>VLOOKUP(A2797,VLookup_Data,4,FALSE)</f>
        <v>167</v>
      </c>
      <c r="C2797" s="13">
        <f>_xlfn.XLOOKUP(A2797,Product_Name,Recorder_Level)</f>
        <v>22</v>
      </c>
      <c r="D2797" s="13">
        <f>IF(B2797&lt;=C2797,C2797-B2797,0)</f>
        <v>0</v>
      </c>
      <c r="E2797" s="13">
        <f t="shared" si="172"/>
        <v>0</v>
      </c>
      <c r="F2797" s="13">
        <f t="shared" si="173"/>
        <v>0</v>
      </c>
      <c r="G2797" s="13" t="str">
        <f>IF(B2797&lt;=C2797,C2797-B2797,"No Order Needed")</f>
        <v>No Order Needed</v>
      </c>
      <c r="H2797" s="13">
        <f t="shared" si="174"/>
        <v>0</v>
      </c>
      <c r="I2797" s="13" t="str">
        <f t="shared" si="175"/>
        <v>Ok</v>
      </c>
    </row>
    <row r="2798" spans="1:9" x14ac:dyDescent="0.3">
      <c r="A2798" s="13" t="s">
        <v>2203</v>
      </c>
      <c r="B2798" s="13">
        <f>VLOOKUP(A2798,VLookup_Data,4,FALSE)</f>
        <v>64</v>
      </c>
      <c r="C2798" s="13">
        <f>_xlfn.XLOOKUP(A2798,Product_Name,Recorder_Level)</f>
        <v>51</v>
      </c>
      <c r="D2798" s="13">
        <f>IF(B2798&lt;=C2798,C2798-B2798,0)</f>
        <v>0</v>
      </c>
      <c r="E2798" s="13">
        <f t="shared" si="172"/>
        <v>0</v>
      </c>
      <c r="F2798" s="13">
        <f t="shared" si="173"/>
        <v>0</v>
      </c>
      <c r="G2798" s="13" t="str">
        <f>IF(B2798&lt;=C2798,C2798-B2798,"No Order Needed")</f>
        <v>No Order Needed</v>
      </c>
      <c r="H2798" s="13">
        <f t="shared" si="174"/>
        <v>0</v>
      </c>
      <c r="I2798" s="13" t="str">
        <f t="shared" si="175"/>
        <v>Ok</v>
      </c>
    </row>
    <row r="2799" spans="1:9" x14ac:dyDescent="0.3">
      <c r="A2799" s="13" t="s">
        <v>5532</v>
      </c>
      <c r="B2799" s="13">
        <f>VLOOKUP(A2799,VLookup_Data,4,FALSE)</f>
        <v>185</v>
      </c>
      <c r="C2799" s="13">
        <f>_xlfn.XLOOKUP(A2799,Product_Name,Recorder_Level)</f>
        <v>64</v>
      </c>
      <c r="D2799" s="13">
        <f>IF(B2799&lt;=C2799,C2799-B2799,0)</f>
        <v>0</v>
      </c>
      <c r="E2799" s="13">
        <f t="shared" si="172"/>
        <v>0</v>
      </c>
      <c r="F2799" s="13">
        <f t="shared" si="173"/>
        <v>0</v>
      </c>
      <c r="G2799" s="13" t="str">
        <f>IF(B2799&lt;=C2799,C2799-B2799,"No Order Needed")</f>
        <v>No Order Needed</v>
      </c>
      <c r="H2799" s="13">
        <f t="shared" si="174"/>
        <v>0</v>
      </c>
      <c r="I2799" s="13" t="str">
        <f t="shared" si="175"/>
        <v>Ok</v>
      </c>
    </row>
    <row r="2800" spans="1:9" x14ac:dyDescent="0.3">
      <c r="A2800" s="13" t="s">
        <v>3176</v>
      </c>
      <c r="B2800" s="13">
        <f>VLOOKUP(A2800,VLookup_Data,4,FALSE)</f>
        <v>150</v>
      </c>
      <c r="C2800" s="13">
        <f>_xlfn.XLOOKUP(A2800,Product_Name,Recorder_Level)</f>
        <v>51</v>
      </c>
      <c r="D2800" s="13">
        <f>IF(B2800&lt;=C2800,C2800-B2800,0)</f>
        <v>0</v>
      </c>
      <c r="E2800" s="13">
        <f t="shared" si="172"/>
        <v>0</v>
      </c>
      <c r="F2800" s="13">
        <f t="shared" si="173"/>
        <v>0</v>
      </c>
      <c r="G2800" s="13" t="str">
        <f>IF(B2800&lt;=C2800,C2800-B2800,"No Order Needed")</f>
        <v>No Order Needed</v>
      </c>
      <c r="H2800" s="13">
        <f t="shared" si="174"/>
        <v>0</v>
      </c>
      <c r="I2800" s="13" t="str">
        <f t="shared" si="175"/>
        <v>Ok</v>
      </c>
    </row>
    <row r="2801" spans="1:9" x14ac:dyDescent="0.3">
      <c r="A2801" s="13" t="s">
        <v>5535</v>
      </c>
      <c r="B2801" s="13">
        <f>VLOOKUP(A2801,VLookup_Data,4,FALSE)</f>
        <v>192</v>
      </c>
      <c r="C2801" s="13">
        <f>_xlfn.XLOOKUP(A2801,Product_Name,Recorder_Level)</f>
        <v>48</v>
      </c>
      <c r="D2801" s="13">
        <f>IF(B2801&lt;=C2801,C2801-B2801,0)</f>
        <v>0</v>
      </c>
      <c r="E2801" s="13">
        <f t="shared" si="172"/>
        <v>0</v>
      </c>
      <c r="F2801" s="13">
        <f t="shared" si="173"/>
        <v>0</v>
      </c>
      <c r="G2801" s="13" t="str">
        <f>IF(B2801&lt;=C2801,C2801-B2801,"No Order Needed")</f>
        <v>No Order Needed</v>
      </c>
      <c r="H2801" s="13">
        <f t="shared" si="174"/>
        <v>0</v>
      </c>
      <c r="I2801" s="13" t="str">
        <f t="shared" si="175"/>
        <v>Ok</v>
      </c>
    </row>
    <row r="2802" spans="1:9" x14ac:dyDescent="0.3">
      <c r="A2802" s="13" t="s">
        <v>230</v>
      </c>
      <c r="B2802" s="13">
        <f>VLOOKUP(A2802,VLookup_Data,4,FALSE)</f>
        <v>85</v>
      </c>
      <c r="C2802" s="13">
        <f>_xlfn.XLOOKUP(A2802,Product_Name,Recorder_Level)</f>
        <v>76</v>
      </c>
      <c r="D2802" s="13">
        <f>IF(B2802&lt;=C2802,C2802-B2802,0)</f>
        <v>0</v>
      </c>
      <c r="E2802" s="13">
        <f t="shared" si="172"/>
        <v>0</v>
      </c>
      <c r="F2802" s="13">
        <f t="shared" si="173"/>
        <v>0</v>
      </c>
      <c r="G2802" s="13" t="str">
        <f>IF(B2802&lt;=C2802,C2802-B2802,"No Order Needed")</f>
        <v>No Order Needed</v>
      </c>
      <c r="H2802" s="13">
        <f t="shared" si="174"/>
        <v>1</v>
      </c>
      <c r="I2802" s="13" t="str">
        <f t="shared" si="175"/>
        <v>Ok</v>
      </c>
    </row>
    <row r="2803" spans="1:9" x14ac:dyDescent="0.3">
      <c r="A2803" s="13" t="s">
        <v>1625</v>
      </c>
      <c r="B2803" s="13">
        <f>VLOOKUP(A2803,VLookup_Data,4,FALSE)</f>
        <v>76</v>
      </c>
      <c r="C2803" s="13">
        <f>_xlfn.XLOOKUP(A2803,Product_Name,Recorder_Level)</f>
        <v>69</v>
      </c>
      <c r="D2803" s="13">
        <f>IF(B2803&lt;=C2803,C2803-B2803,0)</f>
        <v>0</v>
      </c>
      <c r="E2803" s="13">
        <f t="shared" si="172"/>
        <v>0</v>
      </c>
      <c r="F2803" s="13">
        <f t="shared" si="173"/>
        <v>0</v>
      </c>
      <c r="G2803" s="13" t="str">
        <f>IF(B2803&lt;=C2803,C2803-B2803,"No Order Needed")</f>
        <v>No Order Needed</v>
      </c>
      <c r="H2803" s="13">
        <f t="shared" si="174"/>
        <v>3</v>
      </c>
      <c r="I2803" s="13" t="str">
        <f t="shared" si="175"/>
        <v>Ok</v>
      </c>
    </row>
    <row r="2804" spans="1:9" x14ac:dyDescent="0.3">
      <c r="A2804" s="13" t="s">
        <v>5540</v>
      </c>
      <c r="B2804" s="13">
        <f>VLOOKUP(A2804,VLookup_Data,4,FALSE)</f>
        <v>38</v>
      </c>
      <c r="C2804" s="13">
        <f>_xlfn.XLOOKUP(A2804,Product_Name,Recorder_Level)</f>
        <v>90</v>
      </c>
      <c r="D2804" s="13">
        <f>IF(B2804&lt;=C2804,C2804-B2804,0)</f>
        <v>52</v>
      </c>
      <c r="E2804" s="13">
        <f t="shared" si="172"/>
        <v>52</v>
      </c>
      <c r="F2804" s="13">
        <f t="shared" si="173"/>
        <v>52</v>
      </c>
      <c r="G2804" s="13">
        <f>IF(B2804&lt;=C2804,C2804-B2804,"No Order Needed")</f>
        <v>52</v>
      </c>
      <c r="H2804" s="13">
        <f t="shared" si="174"/>
        <v>62</v>
      </c>
      <c r="I2804" s="13" t="str">
        <f t="shared" si="175"/>
        <v>Reorder</v>
      </c>
    </row>
    <row r="2805" spans="1:9" x14ac:dyDescent="0.3">
      <c r="A2805" s="13" t="s">
        <v>3780</v>
      </c>
      <c r="B2805" s="13">
        <f>VLOOKUP(A2805,VLookup_Data,4,FALSE)</f>
        <v>0</v>
      </c>
      <c r="C2805" s="13">
        <f>_xlfn.XLOOKUP(A2805,Product_Name,Recorder_Level)</f>
        <v>51</v>
      </c>
      <c r="D2805" s="13">
        <f>IF(B2805&lt;=C2805,C2805-B2805,0)</f>
        <v>51</v>
      </c>
      <c r="E2805" s="13">
        <f t="shared" si="172"/>
        <v>51</v>
      </c>
      <c r="F2805" s="13">
        <f t="shared" si="173"/>
        <v>51</v>
      </c>
      <c r="G2805" s="13">
        <f>IF(B2805&lt;=C2805,C2805-B2805,"No Order Needed")</f>
        <v>51</v>
      </c>
      <c r="H2805" s="13">
        <f t="shared" si="174"/>
        <v>61</v>
      </c>
      <c r="I2805" s="13" t="str">
        <f t="shared" si="175"/>
        <v>Urgent</v>
      </c>
    </row>
    <row r="2806" spans="1:9" x14ac:dyDescent="0.3">
      <c r="A2806" s="13" t="s">
        <v>5543</v>
      </c>
      <c r="B2806" s="13">
        <f>VLOOKUP(A2806,VLookup_Data,4,FALSE)</f>
        <v>3</v>
      </c>
      <c r="C2806" s="13">
        <f>_xlfn.XLOOKUP(A2806,Product_Name,Recorder_Level)</f>
        <v>45</v>
      </c>
      <c r="D2806" s="13">
        <f>IF(B2806&lt;=C2806,C2806-B2806,0)</f>
        <v>42</v>
      </c>
      <c r="E2806" s="13">
        <f t="shared" si="172"/>
        <v>42</v>
      </c>
      <c r="F2806" s="13">
        <f t="shared" si="173"/>
        <v>42</v>
      </c>
      <c r="G2806" s="13">
        <f>IF(B2806&lt;=C2806,C2806-B2806,"No Order Needed")</f>
        <v>42</v>
      </c>
      <c r="H2806" s="13">
        <f t="shared" si="174"/>
        <v>52</v>
      </c>
      <c r="I2806" s="13" t="str">
        <f t="shared" si="175"/>
        <v>Reorder</v>
      </c>
    </row>
    <row r="2807" spans="1:9" x14ac:dyDescent="0.3">
      <c r="A2807" s="13" t="s">
        <v>5545</v>
      </c>
      <c r="B2807" s="13">
        <f>VLOOKUP(A2807,VLookup_Data,4,FALSE)</f>
        <v>54</v>
      </c>
      <c r="C2807" s="13">
        <f>_xlfn.XLOOKUP(A2807,Product_Name,Recorder_Level)</f>
        <v>63</v>
      </c>
      <c r="D2807" s="13">
        <f>IF(B2807&lt;=C2807,C2807-B2807,0)</f>
        <v>9</v>
      </c>
      <c r="E2807" s="13">
        <f t="shared" si="172"/>
        <v>9</v>
      </c>
      <c r="F2807" s="13">
        <f t="shared" si="173"/>
        <v>9</v>
      </c>
      <c r="G2807" s="13">
        <f>IF(B2807&lt;=C2807,C2807-B2807,"No Order Needed")</f>
        <v>9</v>
      </c>
      <c r="H2807" s="13">
        <f t="shared" si="174"/>
        <v>19</v>
      </c>
      <c r="I2807" s="13" t="str">
        <f t="shared" si="175"/>
        <v>Reorder</v>
      </c>
    </row>
    <row r="2808" spans="1:9" x14ac:dyDescent="0.3">
      <c r="A2808" s="13" t="s">
        <v>5547</v>
      </c>
      <c r="B2808" s="13">
        <f>VLOOKUP(A2808,VLookup_Data,4,FALSE)</f>
        <v>38</v>
      </c>
      <c r="C2808" s="13">
        <f>_xlfn.XLOOKUP(A2808,Product_Name,Recorder_Level)</f>
        <v>32</v>
      </c>
      <c r="D2808" s="13">
        <f>IF(B2808&lt;=C2808,C2808-B2808,0)</f>
        <v>0</v>
      </c>
      <c r="E2808" s="13">
        <f t="shared" si="172"/>
        <v>0</v>
      </c>
      <c r="F2808" s="13">
        <f t="shared" si="173"/>
        <v>0</v>
      </c>
      <c r="G2808" s="13" t="str">
        <f>IF(B2808&lt;=C2808,C2808-B2808,"No Order Needed")</f>
        <v>No Order Needed</v>
      </c>
      <c r="H2808" s="13">
        <f t="shared" si="174"/>
        <v>4</v>
      </c>
      <c r="I2808" s="13" t="str">
        <f t="shared" si="175"/>
        <v>Ok</v>
      </c>
    </row>
    <row r="2809" spans="1:9" x14ac:dyDescent="0.3">
      <c r="A2809" s="13" t="s">
        <v>5549</v>
      </c>
      <c r="B2809" s="13">
        <f>VLOOKUP(A2809,VLookup_Data,4,FALSE)</f>
        <v>111</v>
      </c>
      <c r="C2809" s="13">
        <f>_xlfn.XLOOKUP(A2809,Product_Name,Recorder_Level)</f>
        <v>46</v>
      </c>
      <c r="D2809" s="13">
        <f>IF(B2809&lt;=C2809,C2809-B2809,0)</f>
        <v>0</v>
      </c>
      <c r="E2809" s="13">
        <f t="shared" si="172"/>
        <v>0</v>
      </c>
      <c r="F2809" s="13">
        <f t="shared" si="173"/>
        <v>0</v>
      </c>
      <c r="G2809" s="13" t="str">
        <f>IF(B2809&lt;=C2809,C2809-B2809,"No Order Needed")</f>
        <v>No Order Needed</v>
      </c>
      <c r="H2809" s="13">
        <f t="shared" si="174"/>
        <v>0</v>
      </c>
      <c r="I2809" s="13" t="str">
        <f t="shared" si="175"/>
        <v>Ok</v>
      </c>
    </row>
    <row r="2810" spans="1:9" x14ac:dyDescent="0.3">
      <c r="A2810" s="13" t="s">
        <v>3912</v>
      </c>
      <c r="B2810" s="13">
        <f>VLOOKUP(A2810,VLookup_Data,4,FALSE)</f>
        <v>66</v>
      </c>
      <c r="C2810" s="13">
        <f>_xlfn.XLOOKUP(A2810,Product_Name,Recorder_Level)</f>
        <v>63</v>
      </c>
      <c r="D2810" s="13">
        <f>IF(B2810&lt;=C2810,C2810-B2810,0)</f>
        <v>0</v>
      </c>
      <c r="E2810" s="13">
        <f t="shared" si="172"/>
        <v>0</v>
      </c>
      <c r="F2810" s="13">
        <f t="shared" si="173"/>
        <v>0</v>
      </c>
      <c r="G2810" s="13" t="str">
        <f>IF(B2810&lt;=C2810,C2810-B2810,"No Order Needed")</f>
        <v>No Order Needed</v>
      </c>
      <c r="H2810" s="13">
        <f t="shared" si="174"/>
        <v>7</v>
      </c>
      <c r="I2810" s="13" t="str">
        <f t="shared" si="175"/>
        <v>Ok</v>
      </c>
    </row>
    <row r="2811" spans="1:9" x14ac:dyDescent="0.3">
      <c r="A2811" s="13" t="s">
        <v>5552</v>
      </c>
      <c r="B2811" s="13">
        <f>VLOOKUP(A2811,VLookup_Data,4,FALSE)</f>
        <v>188</v>
      </c>
      <c r="C2811" s="13">
        <f>_xlfn.XLOOKUP(A2811,Product_Name,Recorder_Level)</f>
        <v>51</v>
      </c>
      <c r="D2811" s="13">
        <f>IF(B2811&lt;=C2811,C2811-B2811,0)</f>
        <v>0</v>
      </c>
      <c r="E2811" s="13">
        <f t="shared" si="172"/>
        <v>0</v>
      </c>
      <c r="F2811" s="13">
        <f t="shared" si="173"/>
        <v>0</v>
      </c>
      <c r="G2811" s="13" t="str">
        <f>IF(B2811&lt;=C2811,C2811-B2811,"No Order Needed")</f>
        <v>No Order Needed</v>
      </c>
      <c r="H2811" s="13">
        <f t="shared" si="174"/>
        <v>0</v>
      </c>
      <c r="I2811" s="13" t="str">
        <f t="shared" si="175"/>
        <v>Ok</v>
      </c>
    </row>
    <row r="2812" spans="1:9" x14ac:dyDescent="0.3">
      <c r="A2812" s="13" t="s">
        <v>5554</v>
      </c>
      <c r="B2812" s="13">
        <f>VLOOKUP(A2812,VLookup_Data,4,FALSE)</f>
        <v>51</v>
      </c>
      <c r="C2812" s="13">
        <f>_xlfn.XLOOKUP(A2812,Product_Name,Recorder_Level)</f>
        <v>41</v>
      </c>
      <c r="D2812" s="13">
        <f>IF(B2812&lt;=C2812,C2812-B2812,0)</f>
        <v>0</v>
      </c>
      <c r="E2812" s="13">
        <f t="shared" si="172"/>
        <v>0</v>
      </c>
      <c r="F2812" s="13">
        <f t="shared" si="173"/>
        <v>0</v>
      </c>
      <c r="G2812" s="13" t="str">
        <f>IF(B2812&lt;=C2812,C2812-B2812,"No Order Needed")</f>
        <v>No Order Needed</v>
      </c>
      <c r="H2812" s="13">
        <f t="shared" si="174"/>
        <v>0</v>
      </c>
      <c r="I2812" s="13" t="str">
        <f t="shared" si="175"/>
        <v>Ok</v>
      </c>
    </row>
    <row r="2813" spans="1:9" x14ac:dyDescent="0.3">
      <c r="A2813" s="13" t="s">
        <v>5557</v>
      </c>
      <c r="B2813" s="13">
        <f>VLOOKUP(A2813,VLookup_Data,4,FALSE)</f>
        <v>136</v>
      </c>
      <c r="C2813" s="13">
        <f>_xlfn.XLOOKUP(A2813,Product_Name,Recorder_Level)</f>
        <v>26</v>
      </c>
      <c r="D2813" s="13">
        <f>IF(B2813&lt;=C2813,C2813-B2813,0)</f>
        <v>0</v>
      </c>
      <c r="E2813" s="13">
        <f t="shared" si="172"/>
        <v>0</v>
      </c>
      <c r="F2813" s="13">
        <f t="shared" si="173"/>
        <v>0</v>
      </c>
      <c r="G2813" s="13" t="str">
        <f>IF(B2813&lt;=C2813,C2813-B2813,"No Order Needed")</f>
        <v>No Order Needed</v>
      </c>
      <c r="H2813" s="13">
        <f t="shared" si="174"/>
        <v>0</v>
      </c>
      <c r="I2813" s="13" t="str">
        <f t="shared" si="175"/>
        <v>Ok</v>
      </c>
    </row>
    <row r="2814" spans="1:9" x14ac:dyDescent="0.3">
      <c r="A2814" s="13" t="s">
        <v>35</v>
      </c>
      <c r="B2814" s="13">
        <f>VLOOKUP(A2814,VLookup_Data,4,FALSE)</f>
        <v>58</v>
      </c>
      <c r="C2814" s="13">
        <f>_xlfn.XLOOKUP(A2814,Product_Name,Recorder_Level)</f>
        <v>61</v>
      </c>
      <c r="D2814" s="13">
        <f>IF(B2814&lt;=C2814,C2814-B2814,0)</f>
        <v>3</v>
      </c>
      <c r="E2814" s="13">
        <f t="shared" si="172"/>
        <v>3</v>
      </c>
      <c r="F2814" s="13">
        <f t="shared" si="173"/>
        <v>3</v>
      </c>
      <c r="G2814" s="13">
        <f>IF(B2814&lt;=C2814,C2814-B2814,"No Order Needed")</f>
        <v>3</v>
      </c>
      <c r="H2814" s="13">
        <f t="shared" si="174"/>
        <v>13</v>
      </c>
      <c r="I2814" s="13" t="str">
        <f t="shared" si="175"/>
        <v>Reorder</v>
      </c>
    </row>
    <row r="2815" spans="1:9" x14ac:dyDescent="0.3">
      <c r="A2815" s="13" t="s">
        <v>3705</v>
      </c>
      <c r="B2815" s="13">
        <f>VLOOKUP(A2815,VLookup_Data,4,FALSE)</f>
        <v>15</v>
      </c>
      <c r="C2815" s="13">
        <f>_xlfn.XLOOKUP(A2815,Product_Name,Recorder_Level)</f>
        <v>0</v>
      </c>
      <c r="D2815" s="13">
        <f>IF(B2815&lt;=C2815,C2815-B2815,0)</f>
        <v>0</v>
      </c>
      <c r="E2815" s="13">
        <f t="shared" si="172"/>
        <v>0</v>
      </c>
      <c r="F2815" s="13">
        <f t="shared" si="173"/>
        <v>0</v>
      </c>
      <c r="G2815" s="13" t="str">
        <f>IF(B2815&lt;=C2815,C2815-B2815,"No Order Needed")</f>
        <v>No Order Needed</v>
      </c>
      <c r="H2815" s="13">
        <f t="shared" si="174"/>
        <v>0</v>
      </c>
      <c r="I2815" s="13" t="str">
        <f t="shared" si="175"/>
        <v>Ok</v>
      </c>
    </row>
    <row r="2816" spans="1:9" x14ac:dyDescent="0.3">
      <c r="A2816" s="13" t="s">
        <v>2616</v>
      </c>
      <c r="B2816" s="13">
        <f>VLOOKUP(A2816,VLookup_Data,4,FALSE)</f>
        <v>90</v>
      </c>
      <c r="C2816" s="13">
        <f>_xlfn.XLOOKUP(A2816,Product_Name,Recorder_Level)</f>
        <v>85</v>
      </c>
      <c r="D2816" s="13">
        <f>IF(B2816&lt;=C2816,C2816-B2816,0)</f>
        <v>0</v>
      </c>
      <c r="E2816" s="13">
        <f t="shared" si="172"/>
        <v>0</v>
      </c>
      <c r="F2816" s="13">
        <f t="shared" si="173"/>
        <v>0</v>
      </c>
      <c r="G2816" s="13" t="str">
        <f>IF(B2816&lt;=C2816,C2816-B2816,"No Order Needed")</f>
        <v>No Order Needed</v>
      </c>
      <c r="H2816" s="13">
        <f t="shared" si="174"/>
        <v>5</v>
      </c>
      <c r="I2816" s="13" t="str">
        <f t="shared" si="175"/>
        <v>Ok</v>
      </c>
    </row>
    <row r="2817" spans="1:9" x14ac:dyDescent="0.3">
      <c r="A2817" s="13" t="s">
        <v>5277</v>
      </c>
      <c r="B2817" s="13">
        <f>VLOOKUP(A2817,VLookup_Data,4,FALSE)</f>
        <v>59</v>
      </c>
      <c r="C2817" s="13">
        <f>_xlfn.XLOOKUP(A2817,Product_Name,Recorder_Level)</f>
        <v>32</v>
      </c>
      <c r="D2817" s="13">
        <f>IF(B2817&lt;=C2817,C2817-B2817,0)</f>
        <v>0</v>
      </c>
      <c r="E2817" s="13">
        <f t="shared" si="172"/>
        <v>0</v>
      </c>
      <c r="F2817" s="13">
        <f t="shared" si="173"/>
        <v>0</v>
      </c>
      <c r="G2817" s="13" t="str">
        <f>IF(B2817&lt;=C2817,C2817-B2817,"No Order Needed")</f>
        <v>No Order Needed</v>
      </c>
      <c r="H2817" s="13">
        <f t="shared" si="174"/>
        <v>0</v>
      </c>
      <c r="I2817" s="13" t="str">
        <f t="shared" si="175"/>
        <v>Ok</v>
      </c>
    </row>
    <row r="2818" spans="1:9" x14ac:dyDescent="0.3">
      <c r="A2818" s="13" t="s">
        <v>7613</v>
      </c>
      <c r="B2818" s="13">
        <f>VLOOKUP(A2818,VLookup_Data,4,FALSE)</f>
        <v>97</v>
      </c>
      <c r="C2818" s="13">
        <f>_xlfn.XLOOKUP(A2818,Product_Name,Recorder_Level)</f>
        <v>53</v>
      </c>
      <c r="D2818" s="13">
        <f>IF(B2818&lt;=C2818,C2818-B2818,0)</f>
        <v>0</v>
      </c>
      <c r="E2818" s="13">
        <f t="shared" si="172"/>
        <v>0</v>
      </c>
      <c r="F2818" s="13">
        <f t="shared" si="173"/>
        <v>0</v>
      </c>
      <c r="G2818" s="13" t="str">
        <f>IF(B2818&lt;=C2818,C2818-B2818,"No Order Needed")</f>
        <v>No Order Needed</v>
      </c>
      <c r="H2818" s="13">
        <f t="shared" si="174"/>
        <v>0</v>
      </c>
      <c r="I2818" s="13" t="str">
        <f t="shared" si="175"/>
        <v>Ok</v>
      </c>
    </row>
    <row r="2819" spans="1:9" x14ac:dyDescent="0.3">
      <c r="A2819" s="13" t="s">
        <v>7459</v>
      </c>
      <c r="B2819" s="13">
        <f>VLOOKUP(A2819,VLookup_Data,4,FALSE)</f>
        <v>86</v>
      </c>
      <c r="C2819" s="13">
        <f>_xlfn.XLOOKUP(A2819,Product_Name,Recorder_Level)</f>
        <v>81</v>
      </c>
      <c r="D2819" s="13">
        <f>IF(B2819&lt;=C2819,C2819-B2819,0)</f>
        <v>0</v>
      </c>
      <c r="E2819" s="13">
        <f t="shared" ref="E2819:E2882" si="176">IF(C2819-B2819&gt;0,C2819-B2819,0)</f>
        <v>0</v>
      </c>
      <c r="F2819" s="13">
        <f t="shared" ref="F2819:F2882" si="177">MAX(C2819-B2819,0)</f>
        <v>0</v>
      </c>
      <c r="G2819" s="13" t="str">
        <f>IF(B2819&lt;=C2819,C2819-B2819,"No Order Needed")</f>
        <v>No Order Needed</v>
      </c>
      <c r="H2819" s="13">
        <f t="shared" ref="H2819:H2882" si="178">MAX((C2819-B2819)+10,0)</f>
        <v>5</v>
      </c>
      <c r="I2819" s="13" t="str">
        <f t="shared" ref="I2819:I2882" si="179">IF(B2819=0,"Urgent",IF(B2819&lt;=C2819,"Reorder","Ok"))</f>
        <v>Ok</v>
      </c>
    </row>
    <row r="2820" spans="1:9" x14ac:dyDescent="0.3">
      <c r="A2820" s="13" t="s">
        <v>5569</v>
      </c>
      <c r="B2820" s="13">
        <f>VLOOKUP(A2820,VLookup_Data,4,FALSE)</f>
        <v>165</v>
      </c>
      <c r="C2820" s="13">
        <f>_xlfn.XLOOKUP(A2820,Product_Name,Recorder_Level)</f>
        <v>0</v>
      </c>
      <c r="D2820" s="13">
        <f>IF(B2820&lt;=C2820,C2820-B2820,0)</f>
        <v>0</v>
      </c>
      <c r="E2820" s="13">
        <f t="shared" si="176"/>
        <v>0</v>
      </c>
      <c r="F2820" s="13">
        <f t="shared" si="177"/>
        <v>0</v>
      </c>
      <c r="G2820" s="13" t="str">
        <f>IF(B2820&lt;=C2820,C2820-B2820,"No Order Needed")</f>
        <v>No Order Needed</v>
      </c>
      <c r="H2820" s="13">
        <f t="shared" si="178"/>
        <v>0</v>
      </c>
      <c r="I2820" s="13" t="str">
        <f t="shared" si="179"/>
        <v>Ok</v>
      </c>
    </row>
    <row r="2821" spans="1:9" x14ac:dyDescent="0.3">
      <c r="A2821" s="13" t="s">
        <v>5572</v>
      </c>
      <c r="B2821" s="13">
        <f>VLOOKUP(A2821,VLookup_Data,4,FALSE)</f>
        <v>155</v>
      </c>
      <c r="C2821" s="13">
        <f>_xlfn.XLOOKUP(A2821,Product_Name,Recorder_Level)</f>
        <v>69</v>
      </c>
      <c r="D2821" s="13">
        <f>IF(B2821&lt;=C2821,C2821-B2821,0)</f>
        <v>0</v>
      </c>
      <c r="E2821" s="13">
        <f t="shared" si="176"/>
        <v>0</v>
      </c>
      <c r="F2821" s="13">
        <f t="shared" si="177"/>
        <v>0</v>
      </c>
      <c r="G2821" s="13" t="str">
        <f>IF(B2821&lt;=C2821,C2821-B2821,"No Order Needed")</f>
        <v>No Order Needed</v>
      </c>
      <c r="H2821" s="13">
        <f t="shared" si="178"/>
        <v>0</v>
      </c>
      <c r="I2821" s="13" t="str">
        <f t="shared" si="179"/>
        <v>Ok</v>
      </c>
    </row>
    <row r="2822" spans="1:9" x14ac:dyDescent="0.3">
      <c r="A2822" s="13" t="s">
        <v>4309</v>
      </c>
      <c r="B2822" s="13">
        <f>VLOOKUP(A2822,VLookup_Data,4,FALSE)</f>
        <v>0</v>
      </c>
      <c r="C2822" s="13">
        <f>_xlfn.XLOOKUP(A2822,Product_Name,Recorder_Level)</f>
        <v>61</v>
      </c>
      <c r="D2822" s="13">
        <f>IF(B2822&lt;=C2822,C2822-B2822,0)</f>
        <v>61</v>
      </c>
      <c r="E2822" s="13">
        <f t="shared" si="176"/>
        <v>61</v>
      </c>
      <c r="F2822" s="13">
        <f t="shared" si="177"/>
        <v>61</v>
      </c>
      <c r="G2822" s="13">
        <f>IF(B2822&lt;=C2822,C2822-B2822,"No Order Needed")</f>
        <v>61</v>
      </c>
      <c r="H2822" s="13">
        <f t="shared" si="178"/>
        <v>71</v>
      </c>
      <c r="I2822" s="13" t="str">
        <f t="shared" si="179"/>
        <v>Urgent</v>
      </c>
    </row>
    <row r="2823" spans="1:9" x14ac:dyDescent="0.3">
      <c r="A2823" s="13" t="s">
        <v>5575</v>
      </c>
      <c r="B2823" s="13">
        <f>VLOOKUP(A2823,VLookup_Data,4,FALSE)</f>
        <v>149</v>
      </c>
      <c r="C2823" s="13">
        <f>_xlfn.XLOOKUP(A2823,Product_Name,Recorder_Level)</f>
        <v>35</v>
      </c>
      <c r="D2823" s="13">
        <f>IF(B2823&lt;=C2823,C2823-B2823,0)</f>
        <v>0</v>
      </c>
      <c r="E2823" s="13">
        <f t="shared" si="176"/>
        <v>0</v>
      </c>
      <c r="F2823" s="13">
        <f t="shared" si="177"/>
        <v>0</v>
      </c>
      <c r="G2823" s="13" t="str">
        <f>IF(B2823&lt;=C2823,C2823-B2823,"No Order Needed")</f>
        <v>No Order Needed</v>
      </c>
      <c r="H2823" s="13">
        <f t="shared" si="178"/>
        <v>0</v>
      </c>
      <c r="I2823" s="13" t="str">
        <f t="shared" si="179"/>
        <v>Ok</v>
      </c>
    </row>
    <row r="2824" spans="1:9" x14ac:dyDescent="0.3">
      <c r="A2824" s="13" t="s">
        <v>5578</v>
      </c>
      <c r="B2824" s="13">
        <f>VLOOKUP(A2824,VLookup_Data,4,FALSE)</f>
        <v>8</v>
      </c>
      <c r="C2824" s="13">
        <f>_xlfn.XLOOKUP(A2824,Product_Name,Recorder_Level)</f>
        <v>72</v>
      </c>
      <c r="D2824" s="13">
        <f>IF(B2824&lt;=C2824,C2824-B2824,0)</f>
        <v>64</v>
      </c>
      <c r="E2824" s="13">
        <f t="shared" si="176"/>
        <v>64</v>
      </c>
      <c r="F2824" s="13">
        <f t="shared" si="177"/>
        <v>64</v>
      </c>
      <c r="G2824" s="13">
        <f>IF(B2824&lt;=C2824,C2824-B2824,"No Order Needed")</f>
        <v>64</v>
      </c>
      <c r="H2824" s="13">
        <f t="shared" si="178"/>
        <v>74</v>
      </c>
      <c r="I2824" s="13" t="str">
        <f t="shared" si="179"/>
        <v>Reorder</v>
      </c>
    </row>
    <row r="2825" spans="1:9" x14ac:dyDescent="0.3">
      <c r="A2825" s="13" t="s">
        <v>5420</v>
      </c>
      <c r="B2825" s="13">
        <f>VLOOKUP(A2825,VLookup_Data,4,FALSE)</f>
        <v>58</v>
      </c>
      <c r="C2825" s="13">
        <f>_xlfn.XLOOKUP(A2825,Product_Name,Recorder_Level)</f>
        <v>51</v>
      </c>
      <c r="D2825" s="13">
        <f>IF(B2825&lt;=C2825,C2825-B2825,0)</f>
        <v>0</v>
      </c>
      <c r="E2825" s="13">
        <f t="shared" si="176"/>
        <v>0</v>
      </c>
      <c r="F2825" s="13">
        <f t="shared" si="177"/>
        <v>0</v>
      </c>
      <c r="G2825" s="13" t="str">
        <f>IF(B2825&lt;=C2825,C2825-B2825,"No Order Needed")</f>
        <v>No Order Needed</v>
      </c>
      <c r="H2825" s="13">
        <f t="shared" si="178"/>
        <v>3</v>
      </c>
      <c r="I2825" s="13" t="str">
        <f t="shared" si="179"/>
        <v>Ok</v>
      </c>
    </row>
    <row r="2826" spans="1:9" x14ac:dyDescent="0.3">
      <c r="A2826" s="13" t="s">
        <v>2208</v>
      </c>
      <c r="B2826" s="13">
        <f>VLOOKUP(A2826,VLookup_Data,4,FALSE)</f>
        <v>127</v>
      </c>
      <c r="C2826" s="13">
        <f>_xlfn.XLOOKUP(A2826,Product_Name,Recorder_Level)</f>
        <v>0</v>
      </c>
      <c r="D2826" s="13">
        <f>IF(B2826&lt;=C2826,C2826-B2826,0)</f>
        <v>0</v>
      </c>
      <c r="E2826" s="13">
        <f t="shared" si="176"/>
        <v>0</v>
      </c>
      <c r="F2826" s="13">
        <f t="shared" si="177"/>
        <v>0</v>
      </c>
      <c r="G2826" s="13" t="str">
        <f>IF(B2826&lt;=C2826,C2826-B2826,"No Order Needed")</f>
        <v>No Order Needed</v>
      </c>
      <c r="H2826" s="13">
        <f t="shared" si="178"/>
        <v>0</v>
      </c>
      <c r="I2826" s="13" t="str">
        <f t="shared" si="179"/>
        <v>Ok</v>
      </c>
    </row>
    <row r="2827" spans="1:9" x14ac:dyDescent="0.3">
      <c r="A2827" s="13" t="s">
        <v>5583</v>
      </c>
      <c r="B2827" s="13">
        <f>VLOOKUP(A2827,VLookup_Data,4,FALSE)</f>
        <v>78</v>
      </c>
      <c r="C2827" s="13">
        <f>_xlfn.XLOOKUP(A2827,Product_Name,Recorder_Level)</f>
        <v>66</v>
      </c>
      <c r="D2827" s="13">
        <f>IF(B2827&lt;=C2827,C2827-B2827,0)</f>
        <v>0</v>
      </c>
      <c r="E2827" s="13">
        <f t="shared" si="176"/>
        <v>0</v>
      </c>
      <c r="F2827" s="13">
        <f t="shared" si="177"/>
        <v>0</v>
      </c>
      <c r="G2827" s="13" t="str">
        <f>IF(B2827&lt;=C2827,C2827-B2827,"No Order Needed")</f>
        <v>No Order Needed</v>
      </c>
      <c r="H2827" s="13">
        <f t="shared" si="178"/>
        <v>0</v>
      </c>
      <c r="I2827" s="13" t="str">
        <f t="shared" si="179"/>
        <v>Ok</v>
      </c>
    </row>
    <row r="2828" spans="1:9" x14ac:dyDescent="0.3">
      <c r="A2828" s="13" t="s">
        <v>5585</v>
      </c>
      <c r="B2828" s="13">
        <f>VLOOKUP(A2828,VLookup_Data,4,FALSE)</f>
        <v>175</v>
      </c>
      <c r="C2828" s="13">
        <f>_xlfn.XLOOKUP(A2828,Product_Name,Recorder_Level)</f>
        <v>84</v>
      </c>
      <c r="D2828" s="13">
        <f>IF(B2828&lt;=C2828,C2828-B2828,0)</f>
        <v>0</v>
      </c>
      <c r="E2828" s="13">
        <f t="shared" si="176"/>
        <v>0</v>
      </c>
      <c r="F2828" s="13">
        <f t="shared" si="177"/>
        <v>0</v>
      </c>
      <c r="G2828" s="13" t="str">
        <f>IF(B2828&lt;=C2828,C2828-B2828,"No Order Needed")</f>
        <v>No Order Needed</v>
      </c>
      <c r="H2828" s="13">
        <f t="shared" si="178"/>
        <v>0</v>
      </c>
      <c r="I2828" s="13" t="str">
        <f t="shared" si="179"/>
        <v>Ok</v>
      </c>
    </row>
    <row r="2829" spans="1:9" x14ac:dyDescent="0.3">
      <c r="A2829" s="13" t="s">
        <v>1653</v>
      </c>
      <c r="B2829" s="13">
        <f>VLOOKUP(A2829,VLookup_Data,4,FALSE)</f>
        <v>33</v>
      </c>
      <c r="C2829" s="13">
        <f>_xlfn.XLOOKUP(A2829,Product_Name,Recorder_Level)</f>
        <v>20</v>
      </c>
      <c r="D2829" s="13">
        <f>IF(B2829&lt;=C2829,C2829-B2829,0)</f>
        <v>0</v>
      </c>
      <c r="E2829" s="13">
        <f t="shared" si="176"/>
        <v>0</v>
      </c>
      <c r="F2829" s="13">
        <f t="shared" si="177"/>
        <v>0</v>
      </c>
      <c r="G2829" s="13" t="str">
        <f>IF(B2829&lt;=C2829,C2829-B2829,"No Order Needed")</f>
        <v>No Order Needed</v>
      </c>
      <c r="H2829" s="13">
        <f t="shared" si="178"/>
        <v>0</v>
      </c>
      <c r="I2829" s="13" t="str">
        <f t="shared" si="179"/>
        <v>Ok</v>
      </c>
    </row>
    <row r="2830" spans="1:9" x14ac:dyDescent="0.3">
      <c r="A2830" s="13" t="s">
        <v>857</v>
      </c>
      <c r="B2830" s="13">
        <f>VLOOKUP(A2830,VLookup_Data,4,FALSE)</f>
        <v>34</v>
      </c>
      <c r="C2830" s="13">
        <f>_xlfn.XLOOKUP(A2830,Product_Name,Recorder_Level)</f>
        <v>89</v>
      </c>
      <c r="D2830" s="13">
        <f>IF(B2830&lt;=C2830,C2830-B2830,0)</f>
        <v>55</v>
      </c>
      <c r="E2830" s="13">
        <f t="shared" si="176"/>
        <v>55</v>
      </c>
      <c r="F2830" s="13">
        <f t="shared" si="177"/>
        <v>55</v>
      </c>
      <c r="G2830" s="13">
        <f>IF(B2830&lt;=C2830,C2830-B2830,"No Order Needed")</f>
        <v>55</v>
      </c>
      <c r="H2830" s="13">
        <f t="shared" si="178"/>
        <v>65</v>
      </c>
      <c r="I2830" s="13" t="str">
        <f t="shared" si="179"/>
        <v>Reorder</v>
      </c>
    </row>
    <row r="2831" spans="1:9" x14ac:dyDescent="0.3">
      <c r="A2831" s="13" t="s">
        <v>5590</v>
      </c>
      <c r="B2831" s="13">
        <f>VLOOKUP(A2831,VLookup_Data,4,FALSE)</f>
        <v>0</v>
      </c>
      <c r="C2831" s="13">
        <f>_xlfn.XLOOKUP(A2831,Product_Name,Recorder_Level)</f>
        <v>80</v>
      </c>
      <c r="D2831" s="13">
        <f>IF(B2831&lt;=C2831,C2831-B2831,0)</f>
        <v>80</v>
      </c>
      <c r="E2831" s="13">
        <f t="shared" si="176"/>
        <v>80</v>
      </c>
      <c r="F2831" s="13">
        <f t="shared" si="177"/>
        <v>80</v>
      </c>
      <c r="G2831" s="13">
        <f>IF(B2831&lt;=C2831,C2831-B2831,"No Order Needed")</f>
        <v>80</v>
      </c>
      <c r="H2831" s="13">
        <f t="shared" si="178"/>
        <v>90</v>
      </c>
      <c r="I2831" s="13" t="str">
        <f t="shared" si="179"/>
        <v>Urgent</v>
      </c>
    </row>
    <row r="2832" spans="1:9" x14ac:dyDescent="0.3">
      <c r="A2832" s="13" t="s">
        <v>5593</v>
      </c>
      <c r="B2832" s="13">
        <f>VLOOKUP(A2832,VLookup_Data,4,FALSE)</f>
        <v>52</v>
      </c>
      <c r="C2832" s="13">
        <f>_xlfn.XLOOKUP(A2832,Product_Name,Recorder_Level)</f>
        <v>95</v>
      </c>
      <c r="D2832" s="13">
        <f>IF(B2832&lt;=C2832,C2832-B2832,0)</f>
        <v>43</v>
      </c>
      <c r="E2832" s="13">
        <f t="shared" si="176"/>
        <v>43</v>
      </c>
      <c r="F2832" s="13">
        <f t="shared" si="177"/>
        <v>43</v>
      </c>
      <c r="G2832" s="13">
        <f>IF(B2832&lt;=C2832,C2832-B2832,"No Order Needed")</f>
        <v>43</v>
      </c>
      <c r="H2832" s="13">
        <f t="shared" si="178"/>
        <v>53</v>
      </c>
      <c r="I2832" s="13" t="str">
        <f t="shared" si="179"/>
        <v>Reorder</v>
      </c>
    </row>
    <row r="2833" spans="1:9" x14ac:dyDescent="0.3">
      <c r="A2833" s="13" t="s">
        <v>5596</v>
      </c>
      <c r="B2833" s="13">
        <f>VLOOKUP(A2833,VLookup_Data,4,FALSE)</f>
        <v>182</v>
      </c>
      <c r="C2833" s="13">
        <f>_xlfn.XLOOKUP(A2833,Product_Name,Recorder_Level)</f>
        <v>94</v>
      </c>
      <c r="D2833" s="13">
        <f>IF(B2833&lt;=C2833,C2833-B2833,0)</f>
        <v>0</v>
      </c>
      <c r="E2833" s="13">
        <f t="shared" si="176"/>
        <v>0</v>
      </c>
      <c r="F2833" s="13">
        <f t="shared" si="177"/>
        <v>0</v>
      </c>
      <c r="G2833" s="13" t="str">
        <f>IF(B2833&lt;=C2833,C2833-B2833,"No Order Needed")</f>
        <v>No Order Needed</v>
      </c>
      <c r="H2833" s="13">
        <f t="shared" si="178"/>
        <v>0</v>
      </c>
      <c r="I2833" s="13" t="str">
        <f t="shared" si="179"/>
        <v>Ok</v>
      </c>
    </row>
    <row r="2834" spans="1:9" x14ac:dyDescent="0.3">
      <c r="A2834" s="13" t="s">
        <v>5599</v>
      </c>
      <c r="B2834" s="13">
        <f>VLOOKUP(A2834,VLookup_Data,4,FALSE)</f>
        <v>199</v>
      </c>
      <c r="C2834" s="13">
        <f>_xlfn.XLOOKUP(A2834,Product_Name,Recorder_Level)</f>
        <v>37</v>
      </c>
      <c r="D2834" s="13">
        <f>IF(B2834&lt;=C2834,C2834-B2834,0)</f>
        <v>0</v>
      </c>
      <c r="E2834" s="13">
        <f t="shared" si="176"/>
        <v>0</v>
      </c>
      <c r="F2834" s="13">
        <f t="shared" si="177"/>
        <v>0</v>
      </c>
      <c r="G2834" s="13" t="str">
        <f>IF(B2834&lt;=C2834,C2834-B2834,"No Order Needed")</f>
        <v>No Order Needed</v>
      </c>
      <c r="H2834" s="13">
        <f t="shared" si="178"/>
        <v>0</v>
      </c>
      <c r="I2834" s="13" t="str">
        <f t="shared" si="179"/>
        <v>Ok</v>
      </c>
    </row>
    <row r="2835" spans="1:9" x14ac:dyDescent="0.3">
      <c r="A2835" s="13" t="s">
        <v>5601</v>
      </c>
      <c r="B2835" s="13">
        <f>VLOOKUP(A2835,VLookup_Data,4,FALSE)</f>
        <v>142</v>
      </c>
      <c r="C2835" s="13">
        <f>_xlfn.XLOOKUP(A2835,Product_Name,Recorder_Level)</f>
        <v>56</v>
      </c>
      <c r="D2835" s="13">
        <f>IF(B2835&lt;=C2835,C2835-B2835,0)</f>
        <v>0</v>
      </c>
      <c r="E2835" s="13">
        <f t="shared" si="176"/>
        <v>0</v>
      </c>
      <c r="F2835" s="13">
        <f t="shared" si="177"/>
        <v>0</v>
      </c>
      <c r="G2835" s="13" t="str">
        <f>IF(B2835&lt;=C2835,C2835-B2835,"No Order Needed")</f>
        <v>No Order Needed</v>
      </c>
      <c r="H2835" s="13">
        <f t="shared" si="178"/>
        <v>0</v>
      </c>
      <c r="I2835" s="13" t="str">
        <f t="shared" si="179"/>
        <v>Ok</v>
      </c>
    </row>
    <row r="2836" spans="1:9" x14ac:dyDescent="0.3">
      <c r="A2836" s="13" t="s">
        <v>4058</v>
      </c>
      <c r="B2836" s="13">
        <f>VLOOKUP(A2836,VLookup_Data,4,FALSE)</f>
        <v>89</v>
      </c>
      <c r="C2836" s="13">
        <f>_xlfn.XLOOKUP(A2836,Product_Name,Recorder_Level)</f>
        <v>21</v>
      </c>
      <c r="D2836" s="13">
        <f>IF(B2836&lt;=C2836,C2836-B2836,0)</f>
        <v>0</v>
      </c>
      <c r="E2836" s="13">
        <f t="shared" si="176"/>
        <v>0</v>
      </c>
      <c r="F2836" s="13">
        <f t="shared" si="177"/>
        <v>0</v>
      </c>
      <c r="G2836" s="13" t="str">
        <f>IF(B2836&lt;=C2836,C2836-B2836,"No Order Needed")</f>
        <v>No Order Needed</v>
      </c>
      <c r="H2836" s="13">
        <f t="shared" si="178"/>
        <v>0</v>
      </c>
      <c r="I2836" s="13" t="str">
        <f t="shared" si="179"/>
        <v>Ok</v>
      </c>
    </row>
    <row r="2837" spans="1:9" x14ac:dyDescent="0.3">
      <c r="A2837" s="13" t="s">
        <v>1337</v>
      </c>
      <c r="B2837" s="13">
        <f>VLOOKUP(A2837,VLookup_Data,4,FALSE)</f>
        <v>161</v>
      </c>
      <c r="C2837" s="13">
        <f>_xlfn.XLOOKUP(A2837,Product_Name,Recorder_Level)</f>
        <v>74</v>
      </c>
      <c r="D2837" s="13">
        <f>IF(B2837&lt;=C2837,C2837-B2837,0)</f>
        <v>0</v>
      </c>
      <c r="E2837" s="13">
        <f t="shared" si="176"/>
        <v>0</v>
      </c>
      <c r="F2837" s="13">
        <f t="shared" si="177"/>
        <v>0</v>
      </c>
      <c r="G2837" s="13" t="str">
        <f>IF(B2837&lt;=C2837,C2837-B2837,"No Order Needed")</f>
        <v>No Order Needed</v>
      </c>
      <c r="H2837" s="13">
        <f t="shared" si="178"/>
        <v>0</v>
      </c>
      <c r="I2837" s="13" t="str">
        <f t="shared" si="179"/>
        <v>Ok</v>
      </c>
    </row>
    <row r="2838" spans="1:9" x14ac:dyDescent="0.3">
      <c r="A2838" s="13" t="s">
        <v>5606</v>
      </c>
      <c r="B2838" s="13">
        <f>VLOOKUP(A2838,VLookup_Data,4,FALSE)</f>
        <v>185</v>
      </c>
      <c r="C2838" s="13">
        <f>_xlfn.XLOOKUP(A2838,Product_Name,Recorder_Level)</f>
        <v>28</v>
      </c>
      <c r="D2838" s="13">
        <f>IF(B2838&lt;=C2838,C2838-B2838,0)</f>
        <v>0</v>
      </c>
      <c r="E2838" s="13">
        <f t="shared" si="176"/>
        <v>0</v>
      </c>
      <c r="F2838" s="13">
        <f t="shared" si="177"/>
        <v>0</v>
      </c>
      <c r="G2838" s="13" t="str">
        <f>IF(B2838&lt;=C2838,C2838-B2838,"No Order Needed")</f>
        <v>No Order Needed</v>
      </c>
      <c r="H2838" s="13">
        <f t="shared" si="178"/>
        <v>0</v>
      </c>
      <c r="I2838" s="13" t="str">
        <f t="shared" si="179"/>
        <v>Ok</v>
      </c>
    </row>
    <row r="2839" spans="1:9" x14ac:dyDescent="0.3">
      <c r="A2839" s="13" t="s">
        <v>5608</v>
      </c>
      <c r="B2839" s="13">
        <f>VLOOKUP(A2839,VLookup_Data,4,FALSE)</f>
        <v>84</v>
      </c>
      <c r="C2839" s="13">
        <f>_xlfn.XLOOKUP(A2839,Product_Name,Recorder_Level)</f>
        <v>0</v>
      </c>
      <c r="D2839" s="13">
        <f>IF(B2839&lt;=C2839,C2839-B2839,0)</f>
        <v>0</v>
      </c>
      <c r="E2839" s="13">
        <f t="shared" si="176"/>
        <v>0</v>
      </c>
      <c r="F2839" s="13">
        <f t="shared" si="177"/>
        <v>0</v>
      </c>
      <c r="G2839" s="13" t="str">
        <f>IF(B2839&lt;=C2839,C2839-B2839,"No Order Needed")</f>
        <v>No Order Needed</v>
      </c>
      <c r="H2839" s="13">
        <f t="shared" si="178"/>
        <v>0</v>
      </c>
      <c r="I2839" s="13" t="str">
        <f t="shared" si="179"/>
        <v>Ok</v>
      </c>
    </row>
    <row r="2840" spans="1:9" x14ac:dyDescent="0.3">
      <c r="A2840" s="13" t="s">
        <v>3102</v>
      </c>
      <c r="B2840" s="13">
        <f>VLOOKUP(A2840,VLookup_Data,4,FALSE)</f>
        <v>165</v>
      </c>
      <c r="C2840" s="13">
        <f>_xlfn.XLOOKUP(A2840,Product_Name,Recorder_Level)</f>
        <v>50</v>
      </c>
      <c r="D2840" s="13">
        <f>IF(B2840&lt;=C2840,C2840-B2840,0)</f>
        <v>0</v>
      </c>
      <c r="E2840" s="13">
        <f t="shared" si="176"/>
        <v>0</v>
      </c>
      <c r="F2840" s="13">
        <f t="shared" si="177"/>
        <v>0</v>
      </c>
      <c r="G2840" s="13" t="str">
        <f>IF(B2840&lt;=C2840,C2840-B2840,"No Order Needed")</f>
        <v>No Order Needed</v>
      </c>
      <c r="H2840" s="13">
        <f t="shared" si="178"/>
        <v>0</v>
      </c>
      <c r="I2840" s="13" t="str">
        <f t="shared" si="179"/>
        <v>Ok</v>
      </c>
    </row>
    <row r="2841" spans="1:9" x14ac:dyDescent="0.3">
      <c r="A2841" s="13" t="s">
        <v>3204</v>
      </c>
      <c r="B2841" s="13">
        <f>VLOOKUP(A2841,VLookup_Data,4,FALSE)</f>
        <v>168</v>
      </c>
      <c r="C2841" s="13">
        <f>_xlfn.XLOOKUP(A2841,Product_Name,Recorder_Level)</f>
        <v>52</v>
      </c>
      <c r="D2841" s="13">
        <f>IF(B2841&lt;=C2841,C2841-B2841,0)</f>
        <v>0</v>
      </c>
      <c r="E2841" s="13">
        <f t="shared" si="176"/>
        <v>0</v>
      </c>
      <c r="F2841" s="13">
        <f t="shared" si="177"/>
        <v>0</v>
      </c>
      <c r="G2841" s="13" t="str">
        <f>IF(B2841&lt;=C2841,C2841-B2841,"No Order Needed")</f>
        <v>No Order Needed</v>
      </c>
      <c r="H2841" s="13">
        <f t="shared" si="178"/>
        <v>0</v>
      </c>
      <c r="I2841" s="13" t="str">
        <f t="shared" si="179"/>
        <v>Ok</v>
      </c>
    </row>
    <row r="2842" spans="1:9" x14ac:dyDescent="0.3">
      <c r="A2842" s="13" t="s">
        <v>5614</v>
      </c>
      <c r="B2842" s="13">
        <f>VLOOKUP(A2842,VLookup_Data,4,FALSE)</f>
        <v>62</v>
      </c>
      <c r="C2842" s="13">
        <f>_xlfn.XLOOKUP(A2842,Product_Name,Recorder_Level)</f>
        <v>67</v>
      </c>
      <c r="D2842" s="13">
        <f>IF(B2842&lt;=C2842,C2842-B2842,0)</f>
        <v>5</v>
      </c>
      <c r="E2842" s="13">
        <f t="shared" si="176"/>
        <v>5</v>
      </c>
      <c r="F2842" s="13">
        <f t="shared" si="177"/>
        <v>5</v>
      </c>
      <c r="G2842" s="13">
        <f>IF(B2842&lt;=C2842,C2842-B2842,"No Order Needed")</f>
        <v>5</v>
      </c>
      <c r="H2842" s="13">
        <f t="shared" si="178"/>
        <v>15</v>
      </c>
      <c r="I2842" s="13" t="str">
        <f t="shared" si="179"/>
        <v>Reorder</v>
      </c>
    </row>
    <row r="2843" spans="1:9" x14ac:dyDescent="0.3">
      <c r="A2843" s="13" t="s">
        <v>1822</v>
      </c>
      <c r="B2843" s="13">
        <f>VLOOKUP(A2843,VLookup_Data,4,FALSE)</f>
        <v>188</v>
      </c>
      <c r="C2843" s="13">
        <f>_xlfn.XLOOKUP(A2843,Product_Name,Recorder_Level)</f>
        <v>77</v>
      </c>
      <c r="D2843" s="13">
        <f>IF(B2843&lt;=C2843,C2843-B2843,0)</f>
        <v>0</v>
      </c>
      <c r="E2843" s="13">
        <f t="shared" si="176"/>
        <v>0</v>
      </c>
      <c r="F2843" s="13">
        <f t="shared" si="177"/>
        <v>0</v>
      </c>
      <c r="G2843" s="13" t="str">
        <f>IF(B2843&lt;=C2843,C2843-B2843,"No Order Needed")</f>
        <v>No Order Needed</v>
      </c>
      <c r="H2843" s="13">
        <f t="shared" si="178"/>
        <v>0</v>
      </c>
      <c r="I2843" s="13" t="str">
        <f t="shared" si="179"/>
        <v>Ok</v>
      </c>
    </row>
    <row r="2844" spans="1:9" x14ac:dyDescent="0.3">
      <c r="A2844" s="13" t="s">
        <v>3438</v>
      </c>
      <c r="B2844" s="13">
        <f>VLOOKUP(A2844,VLookup_Data,4,FALSE)</f>
        <v>191</v>
      </c>
      <c r="C2844" s="13">
        <f>_xlfn.XLOOKUP(A2844,Product_Name,Recorder_Level)</f>
        <v>31</v>
      </c>
      <c r="D2844" s="13">
        <f>IF(B2844&lt;=C2844,C2844-B2844,0)</f>
        <v>0</v>
      </c>
      <c r="E2844" s="13">
        <f t="shared" si="176"/>
        <v>0</v>
      </c>
      <c r="F2844" s="13">
        <f t="shared" si="177"/>
        <v>0</v>
      </c>
      <c r="G2844" s="13" t="str">
        <f>IF(B2844&lt;=C2844,C2844-B2844,"No Order Needed")</f>
        <v>No Order Needed</v>
      </c>
      <c r="H2844" s="13">
        <f t="shared" si="178"/>
        <v>0</v>
      </c>
      <c r="I2844" s="13" t="str">
        <f t="shared" si="179"/>
        <v>Ok</v>
      </c>
    </row>
    <row r="2845" spans="1:9" x14ac:dyDescent="0.3">
      <c r="A2845" s="13" t="s">
        <v>887</v>
      </c>
      <c r="B2845" s="13">
        <f>VLOOKUP(A2845,VLookup_Data,4,FALSE)</f>
        <v>72</v>
      </c>
      <c r="C2845" s="13">
        <f>_xlfn.XLOOKUP(A2845,Product_Name,Recorder_Level)</f>
        <v>96</v>
      </c>
      <c r="D2845" s="13">
        <f>IF(B2845&lt;=C2845,C2845-B2845,0)</f>
        <v>24</v>
      </c>
      <c r="E2845" s="13">
        <f t="shared" si="176"/>
        <v>24</v>
      </c>
      <c r="F2845" s="13">
        <f t="shared" si="177"/>
        <v>24</v>
      </c>
      <c r="G2845" s="13">
        <f>IF(B2845&lt;=C2845,C2845-B2845,"No Order Needed")</f>
        <v>24</v>
      </c>
      <c r="H2845" s="13">
        <f t="shared" si="178"/>
        <v>34</v>
      </c>
      <c r="I2845" s="13" t="str">
        <f t="shared" si="179"/>
        <v>Reorder</v>
      </c>
    </row>
    <row r="2846" spans="1:9" x14ac:dyDescent="0.3">
      <c r="A2846" s="13" t="s">
        <v>5620</v>
      </c>
      <c r="B2846" s="13">
        <f>VLOOKUP(A2846,VLookup_Data,4,FALSE)</f>
        <v>191</v>
      </c>
      <c r="C2846" s="13">
        <f>_xlfn.XLOOKUP(A2846,Product_Name,Recorder_Level)</f>
        <v>39</v>
      </c>
      <c r="D2846" s="13">
        <f>IF(B2846&lt;=C2846,C2846-B2846,0)</f>
        <v>0</v>
      </c>
      <c r="E2846" s="13">
        <f t="shared" si="176"/>
        <v>0</v>
      </c>
      <c r="F2846" s="13">
        <f t="shared" si="177"/>
        <v>0</v>
      </c>
      <c r="G2846" s="13" t="str">
        <f>IF(B2846&lt;=C2846,C2846-B2846,"No Order Needed")</f>
        <v>No Order Needed</v>
      </c>
      <c r="H2846" s="13">
        <f t="shared" si="178"/>
        <v>0</v>
      </c>
      <c r="I2846" s="13" t="str">
        <f t="shared" si="179"/>
        <v>Ok</v>
      </c>
    </row>
    <row r="2847" spans="1:9" x14ac:dyDescent="0.3">
      <c r="A2847" s="13" t="s">
        <v>5622</v>
      </c>
      <c r="B2847" s="13">
        <f>VLOOKUP(A2847,VLookup_Data,4,FALSE)</f>
        <v>76</v>
      </c>
      <c r="C2847" s="13">
        <f>_xlfn.XLOOKUP(A2847,Product_Name,Recorder_Level)</f>
        <v>0</v>
      </c>
      <c r="D2847" s="13">
        <f>IF(B2847&lt;=C2847,C2847-B2847,0)</f>
        <v>0</v>
      </c>
      <c r="E2847" s="13">
        <f t="shared" si="176"/>
        <v>0</v>
      </c>
      <c r="F2847" s="13">
        <f t="shared" si="177"/>
        <v>0</v>
      </c>
      <c r="G2847" s="13" t="str">
        <f>IF(B2847&lt;=C2847,C2847-B2847,"No Order Needed")</f>
        <v>No Order Needed</v>
      </c>
      <c r="H2847" s="13">
        <f t="shared" si="178"/>
        <v>0</v>
      </c>
      <c r="I2847" s="13" t="str">
        <f t="shared" si="179"/>
        <v>Ok</v>
      </c>
    </row>
    <row r="2848" spans="1:9" x14ac:dyDescent="0.3">
      <c r="A2848" s="13" t="s">
        <v>4686</v>
      </c>
      <c r="B2848" s="13">
        <f>VLOOKUP(A2848,VLookup_Data,4,FALSE)</f>
        <v>16</v>
      </c>
      <c r="C2848" s="13">
        <f>_xlfn.XLOOKUP(A2848,Product_Name,Recorder_Level)</f>
        <v>39</v>
      </c>
      <c r="D2848" s="13">
        <f>IF(B2848&lt;=C2848,C2848-B2848,0)</f>
        <v>23</v>
      </c>
      <c r="E2848" s="13">
        <f t="shared" si="176"/>
        <v>23</v>
      </c>
      <c r="F2848" s="13">
        <f t="shared" si="177"/>
        <v>23</v>
      </c>
      <c r="G2848" s="13">
        <f>IF(B2848&lt;=C2848,C2848-B2848,"No Order Needed")</f>
        <v>23</v>
      </c>
      <c r="H2848" s="13">
        <f t="shared" si="178"/>
        <v>33</v>
      </c>
      <c r="I2848" s="13" t="str">
        <f t="shared" si="179"/>
        <v>Reorder</v>
      </c>
    </row>
    <row r="2849" spans="1:9" x14ac:dyDescent="0.3">
      <c r="A2849" s="13" t="s">
        <v>5626</v>
      </c>
      <c r="B2849" s="13">
        <f>VLOOKUP(A2849,VLookup_Data,4,FALSE)</f>
        <v>115</v>
      </c>
      <c r="C2849" s="13">
        <f>_xlfn.XLOOKUP(A2849,Product_Name,Recorder_Level)</f>
        <v>86</v>
      </c>
      <c r="D2849" s="13">
        <f>IF(B2849&lt;=C2849,C2849-B2849,0)</f>
        <v>0</v>
      </c>
      <c r="E2849" s="13">
        <f t="shared" si="176"/>
        <v>0</v>
      </c>
      <c r="F2849" s="13">
        <f t="shared" si="177"/>
        <v>0</v>
      </c>
      <c r="G2849" s="13" t="str">
        <f>IF(B2849&lt;=C2849,C2849-B2849,"No Order Needed")</f>
        <v>No Order Needed</v>
      </c>
      <c r="H2849" s="13">
        <f t="shared" si="178"/>
        <v>0</v>
      </c>
      <c r="I2849" s="13" t="str">
        <f t="shared" si="179"/>
        <v>Ok</v>
      </c>
    </row>
    <row r="2850" spans="1:9" x14ac:dyDescent="0.3">
      <c r="A2850" s="13" t="s">
        <v>4255</v>
      </c>
      <c r="B2850" s="13">
        <f>VLOOKUP(A2850,VLookup_Data,4,FALSE)</f>
        <v>110</v>
      </c>
      <c r="C2850" s="13">
        <f>_xlfn.XLOOKUP(A2850,Product_Name,Recorder_Level)</f>
        <v>37</v>
      </c>
      <c r="D2850" s="13">
        <f>IF(B2850&lt;=C2850,C2850-B2850,0)</f>
        <v>0</v>
      </c>
      <c r="E2850" s="13">
        <f t="shared" si="176"/>
        <v>0</v>
      </c>
      <c r="F2850" s="13">
        <f t="shared" si="177"/>
        <v>0</v>
      </c>
      <c r="G2850" s="13" t="str">
        <f>IF(B2850&lt;=C2850,C2850-B2850,"No Order Needed")</f>
        <v>No Order Needed</v>
      </c>
      <c r="H2850" s="13">
        <f t="shared" si="178"/>
        <v>0</v>
      </c>
      <c r="I2850" s="13" t="str">
        <f t="shared" si="179"/>
        <v>Ok</v>
      </c>
    </row>
    <row r="2851" spans="1:9" x14ac:dyDescent="0.3">
      <c r="A2851" s="13" t="s">
        <v>2120</v>
      </c>
      <c r="B2851" s="13">
        <f>VLOOKUP(A2851,VLookup_Data,4,FALSE)</f>
        <v>67</v>
      </c>
      <c r="C2851" s="13">
        <f>_xlfn.XLOOKUP(A2851,Product_Name,Recorder_Level)</f>
        <v>68</v>
      </c>
      <c r="D2851" s="13">
        <f>IF(B2851&lt;=C2851,C2851-B2851,0)</f>
        <v>1</v>
      </c>
      <c r="E2851" s="13">
        <f t="shared" si="176"/>
        <v>1</v>
      </c>
      <c r="F2851" s="13">
        <f t="shared" si="177"/>
        <v>1</v>
      </c>
      <c r="G2851" s="13">
        <f>IF(B2851&lt;=C2851,C2851-B2851,"No Order Needed")</f>
        <v>1</v>
      </c>
      <c r="H2851" s="13">
        <f t="shared" si="178"/>
        <v>11</v>
      </c>
      <c r="I2851" s="13" t="str">
        <f t="shared" si="179"/>
        <v>Reorder</v>
      </c>
    </row>
    <row r="2852" spans="1:9" x14ac:dyDescent="0.3">
      <c r="A2852" s="13" t="s">
        <v>2827</v>
      </c>
      <c r="B2852" s="13">
        <f>VLOOKUP(A2852,VLookup_Data,4,FALSE)</f>
        <v>32</v>
      </c>
      <c r="C2852" s="13">
        <f>_xlfn.XLOOKUP(A2852,Product_Name,Recorder_Level)</f>
        <v>78</v>
      </c>
      <c r="D2852" s="13">
        <f>IF(B2852&lt;=C2852,C2852-B2852,0)</f>
        <v>46</v>
      </c>
      <c r="E2852" s="13">
        <f t="shared" si="176"/>
        <v>46</v>
      </c>
      <c r="F2852" s="13">
        <f t="shared" si="177"/>
        <v>46</v>
      </c>
      <c r="G2852" s="13">
        <f>IF(B2852&lt;=C2852,C2852-B2852,"No Order Needed")</f>
        <v>46</v>
      </c>
      <c r="H2852" s="13">
        <f t="shared" si="178"/>
        <v>56</v>
      </c>
      <c r="I2852" s="13" t="str">
        <f t="shared" si="179"/>
        <v>Reorder</v>
      </c>
    </row>
    <row r="2853" spans="1:9" x14ac:dyDescent="0.3">
      <c r="A2853" s="13" t="s">
        <v>5631</v>
      </c>
      <c r="B2853" s="13">
        <f>VLOOKUP(A2853,VLookup_Data,4,FALSE)</f>
        <v>74</v>
      </c>
      <c r="C2853" s="13">
        <f>_xlfn.XLOOKUP(A2853,Product_Name,Recorder_Level)</f>
        <v>75</v>
      </c>
      <c r="D2853" s="13">
        <f>IF(B2853&lt;=C2853,C2853-B2853,0)</f>
        <v>1</v>
      </c>
      <c r="E2853" s="13">
        <f t="shared" si="176"/>
        <v>1</v>
      </c>
      <c r="F2853" s="13">
        <f t="shared" si="177"/>
        <v>1</v>
      </c>
      <c r="G2853" s="13">
        <f>IF(B2853&lt;=C2853,C2853-B2853,"No Order Needed")</f>
        <v>1</v>
      </c>
      <c r="H2853" s="13">
        <f t="shared" si="178"/>
        <v>11</v>
      </c>
      <c r="I2853" s="13" t="str">
        <f t="shared" si="179"/>
        <v>Reorder</v>
      </c>
    </row>
    <row r="2854" spans="1:9" x14ac:dyDescent="0.3">
      <c r="A2854" s="13" t="s">
        <v>1019</v>
      </c>
      <c r="B2854" s="13">
        <f>VLOOKUP(A2854,VLookup_Data,4,FALSE)</f>
        <v>135</v>
      </c>
      <c r="C2854" s="13">
        <f>_xlfn.XLOOKUP(A2854,Product_Name,Recorder_Level)</f>
        <v>40</v>
      </c>
      <c r="D2854" s="13">
        <f>IF(B2854&lt;=C2854,C2854-B2854,0)</f>
        <v>0</v>
      </c>
      <c r="E2854" s="13">
        <f t="shared" si="176"/>
        <v>0</v>
      </c>
      <c r="F2854" s="13">
        <f t="shared" si="177"/>
        <v>0</v>
      </c>
      <c r="G2854" s="13" t="str">
        <f>IF(B2854&lt;=C2854,C2854-B2854,"No Order Needed")</f>
        <v>No Order Needed</v>
      </c>
      <c r="H2854" s="13">
        <f t="shared" si="178"/>
        <v>0</v>
      </c>
      <c r="I2854" s="13" t="str">
        <f t="shared" si="179"/>
        <v>Ok</v>
      </c>
    </row>
    <row r="2855" spans="1:9" x14ac:dyDescent="0.3">
      <c r="A2855" s="13" t="s">
        <v>5636</v>
      </c>
      <c r="B2855" s="13">
        <f>VLOOKUP(A2855,VLookup_Data,4,FALSE)</f>
        <v>20</v>
      </c>
      <c r="C2855" s="13">
        <f>_xlfn.XLOOKUP(A2855,Product_Name,Recorder_Level)</f>
        <v>62</v>
      </c>
      <c r="D2855" s="13">
        <f>IF(B2855&lt;=C2855,C2855-B2855,0)</f>
        <v>42</v>
      </c>
      <c r="E2855" s="13">
        <f t="shared" si="176"/>
        <v>42</v>
      </c>
      <c r="F2855" s="13">
        <f t="shared" si="177"/>
        <v>42</v>
      </c>
      <c r="G2855" s="13">
        <f>IF(B2855&lt;=C2855,C2855-B2855,"No Order Needed")</f>
        <v>42</v>
      </c>
      <c r="H2855" s="13">
        <f t="shared" si="178"/>
        <v>52</v>
      </c>
      <c r="I2855" s="13" t="str">
        <f t="shared" si="179"/>
        <v>Reorder</v>
      </c>
    </row>
    <row r="2856" spans="1:9" x14ac:dyDescent="0.3">
      <c r="A2856" s="13" t="s">
        <v>821</v>
      </c>
      <c r="B2856" s="13">
        <f>VLOOKUP(A2856,VLookup_Data,4,FALSE)</f>
        <v>65</v>
      </c>
      <c r="C2856" s="13">
        <f>_xlfn.XLOOKUP(A2856,Product_Name,Recorder_Level)</f>
        <v>98</v>
      </c>
      <c r="D2856" s="13">
        <f>IF(B2856&lt;=C2856,C2856-B2856,0)</f>
        <v>33</v>
      </c>
      <c r="E2856" s="13">
        <f t="shared" si="176"/>
        <v>33</v>
      </c>
      <c r="F2856" s="13">
        <f t="shared" si="177"/>
        <v>33</v>
      </c>
      <c r="G2856" s="13">
        <f>IF(B2856&lt;=C2856,C2856-B2856,"No Order Needed")</f>
        <v>33</v>
      </c>
      <c r="H2856" s="13">
        <f t="shared" si="178"/>
        <v>43</v>
      </c>
      <c r="I2856" s="13" t="str">
        <f t="shared" si="179"/>
        <v>Reorder</v>
      </c>
    </row>
    <row r="2857" spans="1:9" x14ac:dyDescent="0.3">
      <c r="A2857" s="13" t="s">
        <v>5640</v>
      </c>
      <c r="B2857" s="13">
        <f>VLOOKUP(A2857,VLookup_Data,4,FALSE)</f>
        <v>106</v>
      </c>
      <c r="C2857" s="13">
        <f>_xlfn.XLOOKUP(A2857,Product_Name,Recorder_Level)</f>
        <v>34</v>
      </c>
      <c r="D2857" s="13">
        <f>IF(B2857&lt;=C2857,C2857-B2857,0)</f>
        <v>0</v>
      </c>
      <c r="E2857" s="13">
        <f t="shared" si="176"/>
        <v>0</v>
      </c>
      <c r="F2857" s="13">
        <f t="shared" si="177"/>
        <v>0</v>
      </c>
      <c r="G2857" s="13" t="str">
        <f>IF(B2857&lt;=C2857,C2857-B2857,"No Order Needed")</f>
        <v>No Order Needed</v>
      </c>
      <c r="H2857" s="13">
        <f t="shared" si="178"/>
        <v>0</v>
      </c>
      <c r="I2857" s="13" t="str">
        <f t="shared" si="179"/>
        <v>Ok</v>
      </c>
    </row>
    <row r="2858" spans="1:9" x14ac:dyDescent="0.3">
      <c r="A2858" s="13" t="s">
        <v>5321</v>
      </c>
      <c r="B2858" s="13">
        <f>VLOOKUP(A2858,VLookup_Data,4,FALSE)</f>
        <v>31</v>
      </c>
      <c r="C2858" s="13">
        <f>_xlfn.XLOOKUP(A2858,Product_Name,Recorder_Level)</f>
        <v>77</v>
      </c>
      <c r="D2858" s="13">
        <f>IF(B2858&lt;=C2858,C2858-B2858,0)</f>
        <v>46</v>
      </c>
      <c r="E2858" s="13">
        <f t="shared" si="176"/>
        <v>46</v>
      </c>
      <c r="F2858" s="13">
        <f t="shared" si="177"/>
        <v>46</v>
      </c>
      <c r="G2858" s="13">
        <f>IF(B2858&lt;=C2858,C2858-B2858,"No Order Needed")</f>
        <v>46</v>
      </c>
      <c r="H2858" s="13">
        <f t="shared" si="178"/>
        <v>56</v>
      </c>
      <c r="I2858" s="13" t="str">
        <f t="shared" si="179"/>
        <v>Reorder</v>
      </c>
    </row>
    <row r="2859" spans="1:9" x14ac:dyDescent="0.3">
      <c r="A2859" s="13" t="s">
        <v>1541</v>
      </c>
      <c r="B2859" s="13">
        <f>VLOOKUP(A2859,VLookup_Data,4,FALSE)</f>
        <v>156</v>
      </c>
      <c r="C2859" s="13">
        <f>_xlfn.XLOOKUP(A2859,Product_Name,Recorder_Level)</f>
        <v>52</v>
      </c>
      <c r="D2859" s="13">
        <f>IF(B2859&lt;=C2859,C2859-B2859,0)</f>
        <v>0</v>
      </c>
      <c r="E2859" s="13">
        <f t="shared" si="176"/>
        <v>0</v>
      </c>
      <c r="F2859" s="13">
        <f t="shared" si="177"/>
        <v>0</v>
      </c>
      <c r="G2859" s="13" t="str">
        <f>IF(B2859&lt;=C2859,C2859-B2859,"No Order Needed")</f>
        <v>No Order Needed</v>
      </c>
      <c r="H2859" s="13">
        <f t="shared" si="178"/>
        <v>0</v>
      </c>
      <c r="I2859" s="13" t="str">
        <f t="shared" si="179"/>
        <v>Ok</v>
      </c>
    </row>
    <row r="2860" spans="1:9" x14ac:dyDescent="0.3">
      <c r="A2860" s="13" t="s">
        <v>3920</v>
      </c>
      <c r="B2860" s="13">
        <f>VLOOKUP(A2860,VLookup_Data,4,FALSE)</f>
        <v>193</v>
      </c>
      <c r="C2860" s="13">
        <f>_xlfn.XLOOKUP(A2860,Product_Name,Recorder_Level)</f>
        <v>57</v>
      </c>
      <c r="D2860" s="13">
        <f>IF(B2860&lt;=C2860,C2860-B2860,0)</f>
        <v>0</v>
      </c>
      <c r="E2860" s="13">
        <f t="shared" si="176"/>
        <v>0</v>
      </c>
      <c r="F2860" s="13">
        <f t="shared" si="177"/>
        <v>0</v>
      </c>
      <c r="G2860" s="13" t="str">
        <f>IF(B2860&lt;=C2860,C2860-B2860,"No Order Needed")</f>
        <v>No Order Needed</v>
      </c>
      <c r="H2860" s="13">
        <f t="shared" si="178"/>
        <v>0</v>
      </c>
      <c r="I2860" s="13" t="str">
        <f t="shared" si="179"/>
        <v>Ok</v>
      </c>
    </row>
    <row r="2861" spans="1:9" x14ac:dyDescent="0.3">
      <c r="A2861" s="13" t="s">
        <v>625</v>
      </c>
      <c r="B2861" s="13">
        <f>VLOOKUP(A2861,VLookup_Data,4,FALSE)</f>
        <v>85</v>
      </c>
      <c r="C2861" s="13">
        <f>_xlfn.XLOOKUP(A2861,Product_Name,Recorder_Level)</f>
        <v>26</v>
      </c>
      <c r="D2861" s="13">
        <f>IF(B2861&lt;=C2861,C2861-B2861,0)</f>
        <v>0</v>
      </c>
      <c r="E2861" s="13">
        <f t="shared" si="176"/>
        <v>0</v>
      </c>
      <c r="F2861" s="13">
        <f t="shared" si="177"/>
        <v>0</v>
      </c>
      <c r="G2861" s="13" t="str">
        <f>IF(B2861&lt;=C2861,C2861-B2861,"No Order Needed")</f>
        <v>No Order Needed</v>
      </c>
      <c r="H2861" s="13">
        <f t="shared" si="178"/>
        <v>0</v>
      </c>
      <c r="I2861" s="13" t="str">
        <f t="shared" si="179"/>
        <v>Ok</v>
      </c>
    </row>
    <row r="2862" spans="1:9" x14ac:dyDescent="0.3">
      <c r="A2862" s="13" t="s">
        <v>5646</v>
      </c>
      <c r="B2862" s="13">
        <f>VLOOKUP(A2862,VLookup_Data,4,FALSE)</f>
        <v>118</v>
      </c>
      <c r="C2862" s="13">
        <f>_xlfn.XLOOKUP(A2862,Product_Name,Recorder_Level)</f>
        <v>56</v>
      </c>
      <c r="D2862" s="13">
        <f>IF(B2862&lt;=C2862,C2862-B2862,0)</f>
        <v>0</v>
      </c>
      <c r="E2862" s="13">
        <f t="shared" si="176"/>
        <v>0</v>
      </c>
      <c r="F2862" s="13">
        <f t="shared" si="177"/>
        <v>0</v>
      </c>
      <c r="G2862" s="13" t="str">
        <f>IF(B2862&lt;=C2862,C2862-B2862,"No Order Needed")</f>
        <v>No Order Needed</v>
      </c>
      <c r="H2862" s="13">
        <f t="shared" si="178"/>
        <v>0</v>
      </c>
      <c r="I2862" s="13" t="str">
        <f t="shared" si="179"/>
        <v>Ok</v>
      </c>
    </row>
    <row r="2863" spans="1:9" x14ac:dyDescent="0.3">
      <c r="A2863" s="13" t="s">
        <v>5648</v>
      </c>
      <c r="B2863" s="13">
        <f>VLOOKUP(A2863,VLookup_Data,4,FALSE)</f>
        <v>44</v>
      </c>
      <c r="C2863" s="13">
        <f>_xlfn.XLOOKUP(A2863,Product_Name,Recorder_Level)</f>
        <v>35</v>
      </c>
      <c r="D2863" s="13">
        <f>IF(B2863&lt;=C2863,C2863-B2863,0)</f>
        <v>0</v>
      </c>
      <c r="E2863" s="13">
        <f t="shared" si="176"/>
        <v>0</v>
      </c>
      <c r="F2863" s="13">
        <f t="shared" si="177"/>
        <v>0</v>
      </c>
      <c r="G2863" s="13" t="str">
        <f>IF(B2863&lt;=C2863,C2863-B2863,"No Order Needed")</f>
        <v>No Order Needed</v>
      </c>
      <c r="H2863" s="13">
        <f t="shared" si="178"/>
        <v>1</v>
      </c>
      <c r="I2863" s="13" t="str">
        <f t="shared" si="179"/>
        <v>Ok</v>
      </c>
    </row>
    <row r="2864" spans="1:9" x14ac:dyDescent="0.3">
      <c r="A2864" s="13" t="s">
        <v>5650</v>
      </c>
      <c r="B2864" s="13">
        <f>VLOOKUP(A2864,VLookup_Data,4,FALSE)</f>
        <v>121</v>
      </c>
      <c r="C2864" s="13">
        <f>_xlfn.XLOOKUP(A2864,Product_Name,Recorder_Level)</f>
        <v>81</v>
      </c>
      <c r="D2864" s="13">
        <f>IF(B2864&lt;=C2864,C2864-B2864,0)</f>
        <v>0</v>
      </c>
      <c r="E2864" s="13">
        <f t="shared" si="176"/>
        <v>0</v>
      </c>
      <c r="F2864" s="13">
        <f t="shared" si="177"/>
        <v>0</v>
      </c>
      <c r="G2864" s="13" t="str">
        <f>IF(B2864&lt;=C2864,C2864-B2864,"No Order Needed")</f>
        <v>No Order Needed</v>
      </c>
      <c r="H2864" s="13">
        <f t="shared" si="178"/>
        <v>0</v>
      </c>
      <c r="I2864" s="13" t="str">
        <f t="shared" si="179"/>
        <v>Ok</v>
      </c>
    </row>
    <row r="2865" spans="1:9" x14ac:dyDescent="0.3">
      <c r="A2865" s="13" t="s">
        <v>273</v>
      </c>
      <c r="B2865" s="13">
        <f>VLOOKUP(A2865,VLookup_Data,4,FALSE)</f>
        <v>27</v>
      </c>
      <c r="C2865" s="13">
        <f>_xlfn.XLOOKUP(A2865,Product_Name,Recorder_Level)</f>
        <v>97</v>
      </c>
      <c r="D2865" s="13">
        <f>IF(B2865&lt;=C2865,C2865-B2865,0)</f>
        <v>70</v>
      </c>
      <c r="E2865" s="13">
        <f t="shared" si="176"/>
        <v>70</v>
      </c>
      <c r="F2865" s="13">
        <f t="shared" si="177"/>
        <v>70</v>
      </c>
      <c r="G2865" s="13">
        <f>IF(B2865&lt;=C2865,C2865-B2865,"No Order Needed")</f>
        <v>70</v>
      </c>
      <c r="H2865" s="13">
        <f t="shared" si="178"/>
        <v>80</v>
      </c>
      <c r="I2865" s="13" t="str">
        <f t="shared" si="179"/>
        <v>Reorder</v>
      </c>
    </row>
    <row r="2866" spans="1:9" x14ac:dyDescent="0.3">
      <c r="A2866" s="13" t="s">
        <v>5536</v>
      </c>
      <c r="B2866" s="13">
        <f>VLOOKUP(A2866,VLookup_Data,4,FALSE)</f>
        <v>178</v>
      </c>
      <c r="C2866" s="13">
        <f>_xlfn.XLOOKUP(A2866,Product_Name,Recorder_Level)</f>
        <v>23</v>
      </c>
      <c r="D2866" s="13">
        <f>IF(B2866&lt;=C2866,C2866-B2866,0)</f>
        <v>0</v>
      </c>
      <c r="E2866" s="13">
        <f t="shared" si="176"/>
        <v>0</v>
      </c>
      <c r="F2866" s="13">
        <f t="shared" si="177"/>
        <v>0</v>
      </c>
      <c r="G2866" s="13" t="str">
        <f>IF(B2866&lt;=C2866,C2866-B2866,"No Order Needed")</f>
        <v>No Order Needed</v>
      </c>
      <c r="H2866" s="13">
        <f t="shared" si="178"/>
        <v>0</v>
      </c>
      <c r="I2866" s="13" t="str">
        <f t="shared" si="179"/>
        <v>Ok</v>
      </c>
    </row>
    <row r="2867" spans="1:9" x14ac:dyDescent="0.3">
      <c r="A2867" s="13" t="s">
        <v>1876</v>
      </c>
      <c r="B2867" s="13">
        <f>VLOOKUP(A2867,VLookup_Data,4,FALSE)</f>
        <v>127</v>
      </c>
      <c r="C2867" s="13">
        <f>_xlfn.XLOOKUP(A2867,Product_Name,Recorder_Level)</f>
        <v>45</v>
      </c>
      <c r="D2867" s="13">
        <f>IF(B2867&lt;=C2867,C2867-B2867,0)</f>
        <v>0</v>
      </c>
      <c r="E2867" s="13">
        <f t="shared" si="176"/>
        <v>0</v>
      </c>
      <c r="F2867" s="13">
        <f t="shared" si="177"/>
        <v>0</v>
      </c>
      <c r="G2867" s="13" t="str">
        <f>IF(B2867&lt;=C2867,C2867-B2867,"No Order Needed")</f>
        <v>No Order Needed</v>
      </c>
      <c r="H2867" s="13">
        <f t="shared" si="178"/>
        <v>0</v>
      </c>
      <c r="I2867" s="13" t="str">
        <f t="shared" si="179"/>
        <v>Ok</v>
      </c>
    </row>
    <row r="2868" spans="1:9" x14ac:dyDescent="0.3">
      <c r="A2868" s="13" t="s">
        <v>3315</v>
      </c>
      <c r="B2868" s="13">
        <f>VLOOKUP(A2868,VLookup_Data,4,FALSE)</f>
        <v>195</v>
      </c>
      <c r="C2868" s="13">
        <f>_xlfn.XLOOKUP(A2868,Product_Name,Recorder_Level)</f>
        <v>25</v>
      </c>
      <c r="D2868" s="13">
        <f>IF(B2868&lt;=C2868,C2868-B2868,0)</f>
        <v>0</v>
      </c>
      <c r="E2868" s="13">
        <f t="shared" si="176"/>
        <v>0</v>
      </c>
      <c r="F2868" s="13">
        <f t="shared" si="177"/>
        <v>0</v>
      </c>
      <c r="G2868" s="13" t="str">
        <f>IF(B2868&lt;=C2868,C2868-B2868,"No Order Needed")</f>
        <v>No Order Needed</v>
      </c>
      <c r="H2868" s="13">
        <f t="shared" si="178"/>
        <v>0</v>
      </c>
      <c r="I2868" s="13" t="str">
        <f t="shared" si="179"/>
        <v>Ok</v>
      </c>
    </row>
    <row r="2869" spans="1:9" x14ac:dyDescent="0.3">
      <c r="A2869" s="13" t="s">
        <v>5658</v>
      </c>
      <c r="B2869" s="13">
        <f>VLOOKUP(A2869,VLookup_Data,4,FALSE)</f>
        <v>119</v>
      </c>
      <c r="C2869" s="13">
        <f>_xlfn.XLOOKUP(A2869,Product_Name,Recorder_Level)</f>
        <v>74</v>
      </c>
      <c r="D2869" s="13">
        <f>IF(B2869&lt;=C2869,C2869-B2869,0)</f>
        <v>0</v>
      </c>
      <c r="E2869" s="13">
        <f t="shared" si="176"/>
        <v>0</v>
      </c>
      <c r="F2869" s="13">
        <f t="shared" si="177"/>
        <v>0</v>
      </c>
      <c r="G2869" s="13" t="str">
        <f>IF(B2869&lt;=C2869,C2869-B2869,"No Order Needed")</f>
        <v>No Order Needed</v>
      </c>
      <c r="H2869" s="13">
        <f t="shared" si="178"/>
        <v>0</v>
      </c>
      <c r="I2869" s="13" t="str">
        <f t="shared" si="179"/>
        <v>Ok</v>
      </c>
    </row>
    <row r="2870" spans="1:9" x14ac:dyDescent="0.3">
      <c r="A2870" s="13" t="s">
        <v>5660</v>
      </c>
      <c r="B2870" s="13">
        <f>VLOOKUP(A2870,VLookup_Data,4,FALSE)</f>
        <v>13</v>
      </c>
      <c r="C2870" s="13">
        <f>_xlfn.XLOOKUP(A2870,Product_Name,Recorder_Level)</f>
        <v>74</v>
      </c>
      <c r="D2870" s="13">
        <f>IF(B2870&lt;=C2870,C2870-B2870,0)</f>
        <v>61</v>
      </c>
      <c r="E2870" s="13">
        <f t="shared" si="176"/>
        <v>61</v>
      </c>
      <c r="F2870" s="13">
        <f t="shared" si="177"/>
        <v>61</v>
      </c>
      <c r="G2870" s="13">
        <f>IF(B2870&lt;=C2870,C2870-B2870,"No Order Needed")</f>
        <v>61</v>
      </c>
      <c r="H2870" s="13">
        <f t="shared" si="178"/>
        <v>71</v>
      </c>
      <c r="I2870" s="13" t="str">
        <f t="shared" si="179"/>
        <v>Reorder</v>
      </c>
    </row>
    <row r="2871" spans="1:9" x14ac:dyDescent="0.3">
      <c r="A2871" s="13" t="s">
        <v>5662</v>
      </c>
      <c r="B2871" s="13">
        <f>VLOOKUP(A2871,VLookup_Data,4,FALSE)</f>
        <v>177</v>
      </c>
      <c r="C2871" s="13">
        <f>_xlfn.XLOOKUP(A2871,Product_Name,Recorder_Level)</f>
        <v>91</v>
      </c>
      <c r="D2871" s="13">
        <f>IF(B2871&lt;=C2871,C2871-B2871,0)</f>
        <v>0</v>
      </c>
      <c r="E2871" s="13">
        <f t="shared" si="176"/>
        <v>0</v>
      </c>
      <c r="F2871" s="13">
        <f t="shared" si="177"/>
        <v>0</v>
      </c>
      <c r="G2871" s="13" t="str">
        <f>IF(B2871&lt;=C2871,C2871-B2871,"No Order Needed")</f>
        <v>No Order Needed</v>
      </c>
      <c r="H2871" s="13">
        <f t="shared" si="178"/>
        <v>0</v>
      </c>
      <c r="I2871" s="13" t="str">
        <f t="shared" si="179"/>
        <v>Ok</v>
      </c>
    </row>
    <row r="2872" spans="1:9" x14ac:dyDescent="0.3">
      <c r="A2872" s="13" t="s">
        <v>5664</v>
      </c>
      <c r="B2872" s="13">
        <f>VLOOKUP(A2872,VLookup_Data,4,FALSE)</f>
        <v>146</v>
      </c>
      <c r="C2872" s="13">
        <f>_xlfn.XLOOKUP(A2872,Product_Name,Recorder_Level)</f>
        <v>77</v>
      </c>
      <c r="D2872" s="13">
        <f>IF(B2872&lt;=C2872,C2872-B2872,0)</f>
        <v>0</v>
      </c>
      <c r="E2872" s="13">
        <f t="shared" si="176"/>
        <v>0</v>
      </c>
      <c r="F2872" s="13">
        <f t="shared" si="177"/>
        <v>0</v>
      </c>
      <c r="G2872" s="13" t="str">
        <f>IF(B2872&lt;=C2872,C2872-B2872,"No Order Needed")</f>
        <v>No Order Needed</v>
      </c>
      <c r="H2872" s="13">
        <f t="shared" si="178"/>
        <v>0</v>
      </c>
      <c r="I2872" s="13" t="str">
        <f t="shared" si="179"/>
        <v>Ok</v>
      </c>
    </row>
    <row r="2873" spans="1:9" x14ac:dyDescent="0.3">
      <c r="A2873" s="13" t="s">
        <v>7614</v>
      </c>
      <c r="B2873" s="13">
        <f>VLOOKUP(A2873,VLookup_Data,4,FALSE)</f>
        <v>184</v>
      </c>
      <c r="C2873" s="13">
        <f>_xlfn.XLOOKUP(A2873,Product_Name,Recorder_Level)</f>
        <v>48</v>
      </c>
      <c r="D2873" s="13">
        <f>IF(B2873&lt;=C2873,C2873-B2873,0)</f>
        <v>0</v>
      </c>
      <c r="E2873" s="13">
        <f t="shared" si="176"/>
        <v>0</v>
      </c>
      <c r="F2873" s="13">
        <f t="shared" si="177"/>
        <v>0</v>
      </c>
      <c r="G2873" s="13" t="str">
        <f>IF(B2873&lt;=C2873,C2873-B2873,"No Order Needed")</f>
        <v>No Order Needed</v>
      </c>
      <c r="H2873" s="13">
        <f t="shared" si="178"/>
        <v>0</v>
      </c>
      <c r="I2873" s="13" t="str">
        <f t="shared" si="179"/>
        <v>Ok</v>
      </c>
    </row>
    <row r="2874" spans="1:9" x14ac:dyDescent="0.3">
      <c r="A2874" s="13" t="s">
        <v>3844</v>
      </c>
      <c r="B2874" s="13">
        <f>VLOOKUP(A2874,VLookup_Data,4,FALSE)</f>
        <v>73</v>
      </c>
      <c r="C2874" s="13">
        <f>_xlfn.XLOOKUP(A2874,Product_Name,Recorder_Level)</f>
        <v>78</v>
      </c>
      <c r="D2874" s="13">
        <f>IF(B2874&lt;=C2874,C2874-B2874,0)</f>
        <v>5</v>
      </c>
      <c r="E2874" s="13">
        <f t="shared" si="176"/>
        <v>5</v>
      </c>
      <c r="F2874" s="13">
        <f t="shared" si="177"/>
        <v>5</v>
      </c>
      <c r="G2874" s="13">
        <f>IF(B2874&lt;=C2874,C2874-B2874,"No Order Needed")</f>
        <v>5</v>
      </c>
      <c r="H2874" s="13">
        <f t="shared" si="178"/>
        <v>15</v>
      </c>
      <c r="I2874" s="13" t="str">
        <f t="shared" si="179"/>
        <v>Reorder</v>
      </c>
    </row>
    <row r="2875" spans="1:9" x14ac:dyDescent="0.3">
      <c r="A2875" s="13" t="s">
        <v>5669</v>
      </c>
      <c r="B2875" s="13">
        <f>VLOOKUP(A2875,VLookup_Data,4,FALSE)</f>
        <v>128</v>
      </c>
      <c r="C2875" s="13">
        <f>_xlfn.XLOOKUP(A2875,Product_Name,Recorder_Level)</f>
        <v>74</v>
      </c>
      <c r="D2875" s="13">
        <f>IF(B2875&lt;=C2875,C2875-B2875,0)</f>
        <v>0</v>
      </c>
      <c r="E2875" s="13">
        <f t="shared" si="176"/>
        <v>0</v>
      </c>
      <c r="F2875" s="13">
        <f t="shared" si="177"/>
        <v>0</v>
      </c>
      <c r="G2875" s="13" t="str">
        <f>IF(B2875&lt;=C2875,C2875-B2875,"No Order Needed")</f>
        <v>No Order Needed</v>
      </c>
      <c r="H2875" s="13">
        <f t="shared" si="178"/>
        <v>0</v>
      </c>
      <c r="I2875" s="13" t="str">
        <f t="shared" si="179"/>
        <v>Ok</v>
      </c>
    </row>
    <row r="2876" spans="1:9" x14ac:dyDescent="0.3">
      <c r="A2876" s="13" t="s">
        <v>4736</v>
      </c>
      <c r="B2876" s="13">
        <f>VLOOKUP(A2876,VLookup_Data,4,FALSE)</f>
        <v>37</v>
      </c>
      <c r="C2876" s="13">
        <f>_xlfn.XLOOKUP(A2876,Product_Name,Recorder_Level)</f>
        <v>81</v>
      </c>
      <c r="D2876" s="13">
        <f>IF(B2876&lt;=C2876,C2876-B2876,0)</f>
        <v>44</v>
      </c>
      <c r="E2876" s="13">
        <f t="shared" si="176"/>
        <v>44</v>
      </c>
      <c r="F2876" s="13">
        <f t="shared" si="177"/>
        <v>44</v>
      </c>
      <c r="G2876" s="13">
        <f>IF(B2876&lt;=C2876,C2876-B2876,"No Order Needed")</f>
        <v>44</v>
      </c>
      <c r="H2876" s="13">
        <f t="shared" si="178"/>
        <v>54</v>
      </c>
      <c r="I2876" s="13" t="str">
        <f t="shared" si="179"/>
        <v>Reorder</v>
      </c>
    </row>
    <row r="2877" spans="1:9" x14ac:dyDescent="0.3">
      <c r="A2877" s="13" t="s">
        <v>5672</v>
      </c>
      <c r="B2877" s="13">
        <f>VLOOKUP(A2877,VLookup_Data,4,FALSE)</f>
        <v>35</v>
      </c>
      <c r="C2877" s="13">
        <f>_xlfn.XLOOKUP(A2877,Product_Name,Recorder_Level)</f>
        <v>43</v>
      </c>
      <c r="D2877" s="13">
        <f>IF(B2877&lt;=C2877,C2877-B2877,0)</f>
        <v>8</v>
      </c>
      <c r="E2877" s="13">
        <f t="shared" si="176"/>
        <v>8</v>
      </c>
      <c r="F2877" s="13">
        <f t="shared" si="177"/>
        <v>8</v>
      </c>
      <c r="G2877" s="13">
        <f>IF(B2877&lt;=C2877,C2877-B2877,"No Order Needed")</f>
        <v>8</v>
      </c>
      <c r="H2877" s="13">
        <f t="shared" si="178"/>
        <v>18</v>
      </c>
      <c r="I2877" s="13" t="str">
        <f t="shared" si="179"/>
        <v>Reorder</v>
      </c>
    </row>
    <row r="2878" spans="1:9" x14ac:dyDescent="0.3">
      <c r="A2878" s="13" t="s">
        <v>541</v>
      </c>
      <c r="B2878" s="13">
        <f>VLOOKUP(A2878,VLookup_Data,4,FALSE)</f>
        <v>112</v>
      </c>
      <c r="C2878" s="13">
        <f>_xlfn.XLOOKUP(A2878,Product_Name,Recorder_Level)</f>
        <v>57</v>
      </c>
      <c r="D2878" s="13">
        <f>IF(B2878&lt;=C2878,C2878-B2878,0)</f>
        <v>0</v>
      </c>
      <c r="E2878" s="13">
        <f t="shared" si="176"/>
        <v>0</v>
      </c>
      <c r="F2878" s="13">
        <f t="shared" si="177"/>
        <v>0</v>
      </c>
      <c r="G2878" s="13" t="str">
        <f>IF(B2878&lt;=C2878,C2878-B2878,"No Order Needed")</f>
        <v>No Order Needed</v>
      </c>
      <c r="H2878" s="13">
        <f t="shared" si="178"/>
        <v>0</v>
      </c>
      <c r="I2878" s="13" t="str">
        <f t="shared" si="179"/>
        <v>Ok</v>
      </c>
    </row>
    <row r="2879" spans="1:9" x14ac:dyDescent="0.3">
      <c r="A2879" s="13" t="s">
        <v>5676</v>
      </c>
      <c r="B2879" s="13">
        <f>VLOOKUP(A2879,VLookup_Data,4,FALSE)</f>
        <v>191</v>
      </c>
      <c r="C2879" s="13">
        <f>_xlfn.XLOOKUP(A2879,Product_Name,Recorder_Level)</f>
        <v>23</v>
      </c>
      <c r="D2879" s="13">
        <f>IF(B2879&lt;=C2879,C2879-B2879,0)</f>
        <v>0</v>
      </c>
      <c r="E2879" s="13">
        <f t="shared" si="176"/>
        <v>0</v>
      </c>
      <c r="F2879" s="13">
        <f t="shared" si="177"/>
        <v>0</v>
      </c>
      <c r="G2879" s="13" t="str">
        <f>IF(B2879&lt;=C2879,C2879-B2879,"No Order Needed")</f>
        <v>No Order Needed</v>
      </c>
      <c r="H2879" s="13">
        <f t="shared" si="178"/>
        <v>0</v>
      </c>
      <c r="I2879" s="13" t="str">
        <f t="shared" si="179"/>
        <v>Ok</v>
      </c>
    </row>
    <row r="2880" spans="1:9" x14ac:dyDescent="0.3">
      <c r="A2880" s="13" t="s">
        <v>5678</v>
      </c>
      <c r="B2880" s="13">
        <f>VLOOKUP(A2880,VLookup_Data,4,FALSE)</f>
        <v>110</v>
      </c>
      <c r="C2880" s="13">
        <f>_xlfn.XLOOKUP(A2880,Product_Name,Recorder_Level)</f>
        <v>92</v>
      </c>
      <c r="D2880" s="13">
        <f>IF(B2880&lt;=C2880,C2880-B2880,0)</f>
        <v>0</v>
      </c>
      <c r="E2880" s="13">
        <f t="shared" si="176"/>
        <v>0</v>
      </c>
      <c r="F2880" s="13">
        <f t="shared" si="177"/>
        <v>0</v>
      </c>
      <c r="G2880" s="13" t="str">
        <f>IF(B2880&lt;=C2880,C2880-B2880,"No Order Needed")</f>
        <v>No Order Needed</v>
      </c>
      <c r="H2880" s="13">
        <f t="shared" si="178"/>
        <v>0</v>
      </c>
      <c r="I2880" s="13" t="str">
        <f t="shared" si="179"/>
        <v>Ok</v>
      </c>
    </row>
    <row r="2881" spans="1:9" x14ac:dyDescent="0.3">
      <c r="A2881" s="13" t="s">
        <v>5680</v>
      </c>
      <c r="B2881" s="13">
        <f>VLOOKUP(A2881,VLookup_Data,4,FALSE)</f>
        <v>12</v>
      </c>
      <c r="C2881" s="13">
        <f>_xlfn.XLOOKUP(A2881,Product_Name,Recorder_Level)</f>
        <v>46</v>
      </c>
      <c r="D2881" s="13">
        <f>IF(B2881&lt;=C2881,C2881-B2881,0)</f>
        <v>34</v>
      </c>
      <c r="E2881" s="13">
        <f t="shared" si="176"/>
        <v>34</v>
      </c>
      <c r="F2881" s="13">
        <f t="shared" si="177"/>
        <v>34</v>
      </c>
      <c r="G2881" s="13">
        <f>IF(B2881&lt;=C2881,C2881-B2881,"No Order Needed")</f>
        <v>34</v>
      </c>
      <c r="H2881" s="13">
        <f t="shared" si="178"/>
        <v>44</v>
      </c>
      <c r="I2881" s="13" t="str">
        <f t="shared" si="179"/>
        <v>Reorder</v>
      </c>
    </row>
    <row r="2882" spans="1:9" x14ac:dyDescent="0.3">
      <c r="A2882" s="13" t="s">
        <v>5682</v>
      </c>
      <c r="B2882" s="13">
        <f>VLOOKUP(A2882,VLookup_Data,4,FALSE)</f>
        <v>85</v>
      </c>
      <c r="C2882" s="13">
        <f>_xlfn.XLOOKUP(A2882,Product_Name,Recorder_Level)</f>
        <v>0</v>
      </c>
      <c r="D2882" s="13">
        <f>IF(B2882&lt;=C2882,C2882-B2882,0)</f>
        <v>0</v>
      </c>
      <c r="E2882" s="13">
        <f t="shared" si="176"/>
        <v>0</v>
      </c>
      <c r="F2882" s="13">
        <f t="shared" si="177"/>
        <v>0</v>
      </c>
      <c r="G2882" s="13" t="str">
        <f>IF(B2882&lt;=C2882,C2882-B2882,"No Order Needed")</f>
        <v>No Order Needed</v>
      </c>
      <c r="H2882" s="13">
        <f t="shared" si="178"/>
        <v>0</v>
      </c>
      <c r="I2882" s="13" t="str">
        <f t="shared" si="179"/>
        <v>Ok</v>
      </c>
    </row>
    <row r="2883" spans="1:9" x14ac:dyDescent="0.3">
      <c r="A2883" s="13" t="s">
        <v>1314</v>
      </c>
      <c r="B2883" s="13">
        <f>VLOOKUP(A2883,VLookup_Data,4,FALSE)</f>
        <v>186</v>
      </c>
      <c r="C2883" s="13">
        <f>_xlfn.XLOOKUP(A2883,Product_Name,Recorder_Level)</f>
        <v>97</v>
      </c>
      <c r="D2883" s="13">
        <f>IF(B2883&lt;=C2883,C2883-B2883,0)</f>
        <v>0</v>
      </c>
      <c r="E2883" s="13">
        <f t="shared" ref="E2883:E2946" si="180">IF(C2883-B2883&gt;0,C2883-B2883,0)</f>
        <v>0</v>
      </c>
      <c r="F2883" s="13">
        <f t="shared" ref="F2883:F2946" si="181">MAX(C2883-B2883,0)</f>
        <v>0</v>
      </c>
      <c r="G2883" s="13" t="str">
        <f>IF(B2883&lt;=C2883,C2883-B2883,"No Order Needed")</f>
        <v>No Order Needed</v>
      </c>
      <c r="H2883" s="13">
        <f t="shared" ref="H2883:H2946" si="182">MAX((C2883-B2883)+10,0)</f>
        <v>0</v>
      </c>
      <c r="I2883" s="13" t="str">
        <f t="shared" ref="I2883:I2946" si="183">IF(B2883=0,"Urgent",IF(B2883&lt;=C2883,"Reorder","Ok"))</f>
        <v>Ok</v>
      </c>
    </row>
    <row r="2884" spans="1:9" x14ac:dyDescent="0.3">
      <c r="A2884" s="13" t="s">
        <v>4755</v>
      </c>
      <c r="B2884" s="13">
        <f>VLOOKUP(A2884,VLookup_Data,4,FALSE)</f>
        <v>15</v>
      </c>
      <c r="C2884" s="13">
        <f>_xlfn.XLOOKUP(A2884,Product_Name,Recorder_Level)</f>
        <v>85</v>
      </c>
      <c r="D2884" s="13">
        <f>IF(B2884&lt;=C2884,C2884-B2884,0)</f>
        <v>70</v>
      </c>
      <c r="E2884" s="13">
        <f t="shared" si="180"/>
        <v>70</v>
      </c>
      <c r="F2884" s="13">
        <f t="shared" si="181"/>
        <v>70</v>
      </c>
      <c r="G2884" s="13">
        <f>IF(B2884&lt;=C2884,C2884-B2884,"No Order Needed")</f>
        <v>70</v>
      </c>
      <c r="H2884" s="13">
        <f t="shared" si="182"/>
        <v>80</v>
      </c>
      <c r="I2884" s="13" t="str">
        <f t="shared" si="183"/>
        <v>Reorder</v>
      </c>
    </row>
    <row r="2885" spans="1:9" x14ac:dyDescent="0.3">
      <c r="A2885" s="13" t="s">
        <v>5687</v>
      </c>
      <c r="B2885" s="13">
        <f>VLOOKUP(A2885,VLookup_Data,4,FALSE)</f>
        <v>113</v>
      </c>
      <c r="C2885" s="13">
        <f>_xlfn.XLOOKUP(A2885,Product_Name,Recorder_Level)</f>
        <v>50</v>
      </c>
      <c r="D2885" s="13">
        <f>IF(B2885&lt;=C2885,C2885-B2885,0)</f>
        <v>0</v>
      </c>
      <c r="E2885" s="13">
        <f t="shared" si="180"/>
        <v>0</v>
      </c>
      <c r="F2885" s="13">
        <f t="shared" si="181"/>
        <v>0</v>
      </c>
      <c r="G2885" s="13" t="str">
        <f>IF(B2885&lt;=C2885,C2885-B2885,"No Order Needed")</f>
        <v>No Order Needed</v>
      </c>
      <c r="H2885" s="13">
        <f t="shared" si="182"/>
        <v>0</v>
      </c>
      <c r="I2885" s="13" t="str">
        <f t="shared" si="183"/>
        <v>Ok</v>
      </c>
    </row>
    <row r="2886" spans="1:9" x14ac:dyDescent="0.3">
      <c r="A2886" s="13" t="s">
        <v>4860</v>
      </c>
      <c r="B2886" s="13">
        <f>VLOOKUP(A2886,VLookup_Data,4,FALSE)</f>
        <v>15</v>
      </c>
      <c r="C2886" s="13">
        <f>_xlfn.XLOOKUP(A2886,Product_Name,Recorder_Level)</f>
        <v>41</v>
      </c>
      <c r="D2886" s="13">
        <f>IF(B2886&lt;=C2886,C2886-B2886,0)</f>
        <v>26</v>
      </c>
      <c r="E2886" s="13">
        <f t="shared" si="180"/>
        <v>26</v>
      </c>
      <c r="F2886" s="13">
        <f t="shared" si="181"/>
        <v>26</v>
      </c>
      <c r="G2886" s="13">
        <f>IF(B2886&lt;=C2886,C2886-B2886,"No Order Needed")</f>
        <v>26</v>
      </c>
      <c r="H2886" s="13">
        <f t="shared" si="182"/>
        <v>36</v>
      </c>
      <c r="I2886" s="13" t="str">
        <f t="shared" si="183"/>
        <v>Reorder</v>
      </c>
    </row>
    <row r="2887" spans="1:9" x14ac:dyDescent="0.3">
      <c r="A2887" s="13" t="s">
        <v>671</v>
      </c>
      <c r="B2887" s="13">
        <f>VLOOKUP(A2887,VLookup_Data,4,FALSE)</f>
        <v>109</v>
      </c>
      <c r="C2887" s="13">
        <f>_xlfn.XLOOKUP(A2887,Product_Name,Recorder_Level)</f>
        <v>93</v>
      </c>
      <c r="D2887" s="13">
        <f>IF(B2887&lt;=C2887,C2887-B2887,0)</f>
        <v>0</v>
      </c>
      <c r="E2887" s="13">
        <f t="shared" si="180"/>
        <v>0</v>
      </c>
      <c r="F2887" s="13">
        <f t="shared" si="181"/>
        <v>0</v>
      </c>
      <c r="G2887" s="13" t="str">
        <f>IF(B2887&lt;=C2887,C2887-B2887,"No Order Needed")</f>
        <v>No Order Needed</v>
      </c>
      <c r="H2887" s="13">
        <f t="shared" si="182"/>
        <v>0</v>
      </c>
      <c r="I2887" s="13" t="str">
        <f t="shared" si="183"/>
        <v>Ok</v>
      </c>
    </row>
    <row r="2888" spans="1:9" x14ac:dyDescent="0.3">
      <c r="A2888" s="13" t="s">
        <v>5693</v>
      </c>
      <c r="B2888" s="13">
        <f>VLOOKUP(A2888,VLookup_Data,4,FALSE)</f>
        <v>0</v>
      </c>
      <c r="C2888" s="13">
        <f>_xlfn.XLOOKUP(A2888,Product_Name,Recorder_Level)</f>
        <v>69</v>
      </c>
      <c r="D2888" s="13">
        <f>IF(B2888&lt;=C2888,C2888-B2888,0)</f>
        <v>69</v>
      </c>
      <c r="E2888" s="13">
        <f t="shared" si="180"/>
        <v>69</v>
      </c>
      <c r="F2888" s="13">
        <f t="shared" si="181"/>
        <v>69</v>
      </c>
      <c r="G2888" s="13">
        <f>IF(B2888&lt;=C2888,C2888-B2888,"No Order Needed")</f>
        <v>69</v>
      </c>
      <c r="H2888" s="13">
        <f t="shared" si="182"/>
        <v>79</v>
      </c>
      <c r="I2888" s="13" t="str">
        <f t="shared" si="183"/>
        <v>Urgent</v>
      </c>
    </row>
    <row r="2889" spans="1:9" x14ac:dyDescent="0.3">
      <c r="A2889" s="13" t="s">
        <v>200</v>
      </c>
      <c r="B2889" s="13">
        <f>VLOOKUP(A2889,VLookup_Data,4,FALSE)</f>
        <v>50</v>
      </c>
      <c r="C2889" s="13">
        <f>_xlfn.XLOOKUP(A2889,Product_Name,Recorder_Level)</f>
        <v>44</v>
      </c>
      <c r="D2889" s="13">
        <f>IF(B2889&lt;=C2889,C2889-B2889,0)</f>
        <v>0</v>
      </c>
      <c r="E2889" s="13">
        <f t="shared" si="180"/>
        <v>0</v>
      </c>
      <c r="F2889" s="13">
        <f t="shared" si="181"/>
        <v>0</v>
      </c>
      <c r="G2889" s="13" t="str">
        <f>IF(B2889&lt;=C2889,C2889-B2889,"No Order Needed")</f>
        <v>No Order Needed</v>
      </c>
      <c r="H2889" s="13">
        <f t="shared" si="182"/>
        <v>4</v>
      </c>
      <c r="I2889" s="13" t="str">
        <f t="shared" si="183"/>
        <v>Ok</v>
      </c>
    </row>
    <row r="2890" spans="1:9" x14ac:dyDescent="0.3">
      <c r="A2890" s="13" t="s">
        <v>5697</v>
      </c>
      <c r="B2890" s="13">
        <f>VLOOKUP(A2890,VLookup_Data,4,FALSE)</f>
        <v>50</v>
      </c>
      <c r="C2890" s="13">
        <f>_xlfn.XLOOKUP(A2890,Product_Name,Recorder_Level)</f>
        <v>22</v>
      </c>
      <c r="D2890" s="13">
        <f>IF(B2890&lt;=C2890,C2890-B2890,0)</f>
        <v>0</v>
      </c>
      <c r="E2890" s="13">
        <f t="shared" si="180"/>
        <v>0</v>
      </c>
      <c r="F2890" s="13">
        <f t="shared" si="181"/>
        <v>0</v>
      </c>
      <c r="G2890" s="13" t="str">
        <f>IF(B2890&lt;=C2890,C2890-B2890,"No Order Needed")</f>
        <v>No Order Needed</v>
      </c>
      <c r="H2890" s="13">
        <f t="shared" si="182"/>
        <v>0</v>
      </c>
      <c r="I2890" s="13" t="str">
        <f t="shared" si="183"/>
        <v>Ok</v>
      </c>
    </row>
    <row r="2891" spans="1:9" x14ac:dyDescent="0.3">
      <c r="A2891" s="13" t="s">
        <v>2541</v>
      </c>
      <c r="B2891" s="13">
        <f>VLOOKUP(A2891,VLookup_Data,4,FALSE)</f>
        <v>146</v>
      </c>
      <c r="C2891" s="13">
        <f>_xlfn.XLOOKUP(A2891,Product_Name,Recorder_Level)</f>
        <v>53</v>
      </c>
      <c r="D2891" s="13">
        <f>IF(B2891&lt;=C2891,C2891-B2891,0)</f>
        <v>0</v>
      </c>
      <c r="E2891" s="13">
        <f t="shared" si="180"/>
        <v>0</v>
      </c>
      <c r="F2891" s="13">
        <f t="shared" si="181"/>
        <v>0</v>
      </c>
      <c r="G2891" s="13" t="str">
        <f>IF(B2891&lt;=C2891,C2891-B2891,"No Order Needed")</f>
        <v>No Order Needed</v>
      </c>
      <c r="H2891" s="13">
        <f t="shared" si="182"/>
        <v>0</v>
      </c>
      <c r="I2891" s="13" t="str">
        <f t="shared" si="183"/>
        <v>Ok</v>
      </c>
    </row>
    <row r="2892" spans="1:9" x14ac:dyDescent="0.3">
      <c r="A2892" s="13" t="s">
        <v>5700</v>
      </c>
      <c r="B2892" s="13">
        <f>VLOOKUP(A2892,VLookup_Data,4,FALSE)</f>
        <v>13</v>
      </c>
      <c r="C2892" s="13">
        <f>_xlfn.XLOOKUP(A2892,Product_Name,Recorder_Level)</f>
        <v>78</v>
      </c>
      <c r="D2892" s="13">
        <f>IF(B2892&lt;=C2892,C2892-B2892,0)</f>
        <v>65</v>
      </c>
      <c r="E2892" s="13">
        <f t="shared" si="180"/>
        <v>65</v>
      </c>
      <c r="F2892" s="13">
        <f t="shared" si="181"/>
        <v>65</v>
      </c>
      <c r="G2892" s="13">
        <f>IF(B2892&lt;=C2892,C2892-B2892,"No Order Needed")</f>
        <v>65</v>
      </c>
      <c r="H2892" s="13">
        <f t="shared" si="182"/>
        <v>75</v>
      </c>
      <c r="I2892" s="13" t="str">
        <f t="shared" si="183"/>
        <v>Reorder</v>
      </c>
    </row>
    <row r="2893" spans="1:9" x14ac:dyDescent="0.3">
      <c r="A2893" s="13" t="s">
        <v>5702</v>
      </c>
      <c r="B2893" s="13">
        <f>VLOOKUP(A2893,VLookup_Data,4,FALSE)</f>
        <v>88</v>
      </c>
      <c r="C2893" s="13">
        <f>_xlfn.XLOOKUP(A2893,Product_Name,Recorder_Level)</f>
        <v>85</v>
      </c>
      <c r="D2893" s="13">
        <f>IF(B2893&lt;=C2893,C2893-B2893,0)</f>
        <v>0</v>
      </c>
      <c r="E2893" s="13">
        <f t="shared" si="180"/>
        <v>0</v>
      </c>
      <c r="F2893" s="13">
        <f t="shared" si="181"/>
        <v>0</v>
      </c>
      <c r="G2893" s="13" t="str">
        <f>IF(B2893&lt;=C2893,C2893-B2893,"No Order Needed")</f>
        <v>No Order Needed</v>
      </c>
      <c r="H2893" s="13">
        <f t="shared" si="182"/>
        <v>7</v>
      </c>
      <c r="I2893" s="13" t="str">
        <f t="shared" si="183"/>
        <v>Ok</v>
      </c>
    </row>
    <row r="2894" spans="1:9" x14ac:dyDescent="0.3">
      <c r="A2894" s="13" t="s">
        <v>5704</v>
      </c>
      <c r="B2894" s="13">
        <f>VLOOKUP(A2894,VLookup_Data,4,FALSE)</f>
        <v>101</v>
      </c>
      <c r="C2894" s="13">
        <f>_xlfn.XLOOKUP(A2894,Product_Name,Recorder_Level)</f>
        <v>63</v>
      </c>
      <c r="D2894" s="13">
        <f>IF(B2894&lt;=C2894,C2894-B2894,0)</f>
        <v>0</v>
      </c>
      <c r="E2894" s="13">
        <f t="shared" si="180"/>
        <v>0</v>
      </c>
      <c r="F2894" s="13">
        <f t="shared" si="181"/>
        <v>0</v>
      </c>
      <c r="G2894" s="13" t="str">
        <f>IF(B2894&lt;=C2894,C2894-B2894,"No Order Needed")</f>
        <v>No Order Needed</v>
      </c>
      <c r="H2894" s="13">
        <f t="shared" si="182"/>
        <v>0</v>
      </c>
      <c r="I2894" s="13" t="str">
        <f t="shared" si="183"/>
        <v>Ok</v>
      </c>
    </row>
    <row r="2895" spans="1:9" x14ac:dyDescent="0.3">
      <c r="A2895" s="13" t="s">
        <v>4358</v>
      </c>
      <c r="B2895" s="13">
        <f>VLOOKUP(A2895,VLookup_Data,4,FALSE)</f>
        <v>156</v>
      </c>
      <c r="C2895" s="13">
        <f>_xlfn.XLOOKUP(A2895,Product_Name,Recorder_Level)</f>
        <v>25</v>
      </c>
      <c r="D2895" s="13">
        <f>IF(B2895&lt;=C2895,C2895-B2895,0)</f>
        <v>0</v>
      </c>
      <c r="E2895" s="13">
        <f t="shared" si="180"/>
        <v>0</v>
      </c>
      <c r="F2895" s="13">
        <f t="shared" si="181"/>
        <v>0</v>
      </c>
      <c r="G2895" s="13" t="str">
        <f>IF(B2895&lt;=C2895,C2895-B2895,"No Order Needed")</f>
        <v>No Order Needed</v>
      </c>
      <c r="H2895" s="13">
        <f t="shared" si="182"/>
        <v>0</v>
      </c>
      <c r="I2895" s="13" t="str">
        <f t="shared" si="183"/>
        <v>Ok</v>
      </c>
    </row>
    <row r="2896" spans="1:9" x14ac:dyDescent="0.3">
      <c r="A2896" s="13" t="s">
        <v>613</v>
      </c>
      <c r="B2896" s="13">
        <f>VLOOKUP(A2896,VLookup_Data,4,FALSE)</f>
        <v>0</v>
      </c>
      <c r="C2896" s="13">
        <f>_xlfn.XLOOKUP(A2896,Product_Name,Recorder_Level)</f>
        <v>80</v>
      </c>
      <c r="D2896" s="13">
        <f>IF(B2896&lt;=C2896,C2896-B2896,0)</f>
        <v>80</v>
      </c>
      <c r="E2896" s="13">
        <f t="shared" si="180"/>
        <v>80</v>
      </c>
      <c r="F2896" s="13">
        <f t="shared" si="181"/>
        <v>80</v>
      </c>
      <c r="G2896" s="13">
        <f>IF(B2896&lt;=C2896,C2896-B2896,"No Order Needed")</f>
        <v>80</v>
      </c>
      <c r="H2896" s="13">
        <f t="shared" si="182"/>
        <v>90</v>
      </c>
      <c r="I2896" s="13" t="str">
        <f t="shared" si="183"/>
        <v>Urgent</v>
      </c>
    </row>
    <row r="2897" spans="1:9" x14ac:dyDescent="0.3">
      <c r="A2897" s="13" t="s">
        <v>5708</v>
      </c>
      <c r="B2897" s="13">
        <f>VLOOKUP(A2897,VLookup_Data,4,FALSE)</f>
        <v>26</v>
      </c>
      <c r="C2897" s="13">
        <f>_xlfn.XLOOKUP(A2897,Product_Name,Recorder_Level)</f>
        <v>63</v>
      </c>
      <c r="D2897" s="13">
        <f>IF(B2897&lt;=C2897,C2897-B2897,0)</f>
        <v>37</v>
      </c>
      <c r="E2897" s="13">
        <f t="shared" si="180"/>
        <v>37</v>
      </c>
      <c r="F2897" s="13">
        <f t="shared" si="181"/>
        <v>37</v>
      </c>
      <c r="G2897" s="13">
        <f>IF(B2897&lt;=C2897,C2897-B2897,"No Order Needed")</f>
        <v>37</v>
      </c>
      <c r="H2897" s="13">
        <f t="shared" si="182"/>
        <v>47</v>
      </c>
      <c r="I2897" s="13" t="str">
        <f t="shared" si="183"/>
        <v>Reorder</v>
      </c>
    </row>
    <row r="2898" spans="1:9" x14ac:dyDescent="0.3">
      <c r="A2898" s="13" t="s">
        <v>5710</v>
      </c>
      <c r="B2898" s="13">
        <f>VLOOKUP(A2898,VLookup_Data,4,FALSE)</f>
        <v>0</v>
      </c>
      <c r="C2898" s="13">
        <f>_xlfn.XLOOKUP(A2898,Product_Name,Recorder_Level)</f>
        <v>93</v>
      </c>
      <c r="D2898" s="13">
        <f>IF(B2898&lt;=C2898,C2898-B2898,0)</f>
        <v>93</v>
      </c>
      <c r="E2898" s="13">
        <f t="shared" si="180"/>
        <v>93</v>
      </c>
      <c r="F2898" s="13">
        <f t="shared" si="181"/>
        <v>93</v>
      </c>
      <c r="G2898" s="13">
        <f>IF(B2898&lt;=C2898,C2898-B2898,"No Order Needed")</f>
        <v>93</v>
      </c>
      <c r="H2898" s="13">
        <f t="shared" si="182"/>
        <v>103</v>
      </c>
      <c r="I2898" s="13" t="str">
        <f t="shared" si="183"/>
        <v>Urgent</v>
      </c>
    </row>
    <row r="2899" spans="1:9" x14ac:dyDescent="0.3">
      <c r="A2899" s="13" t="s">
        <v>4915</v>
      </c>
      <c r="B2899" s="13">
        <f>VLOOKUP(A2899,VLookup_Data,4,FALSE)</f>
        <v>138</v>
      </c>
      <c r="C2899" s="13">
        <f>_xlfn.XLOOKUP(A2899,Product_Name,Recorder_Level)</f>
        <v>46</v>
      </c>
      <c r="D2899" s="13">
        <f>IF(B2899&lt;=C2899,C2899-B2899,0)</f>
        <v>0</v>
      </c>
      <c r="E2899" s="13">
        <f t="shared" si="180"/>
        <v>0</v>
      </c>
      <c r="F2899" s="13">
        <f t="shared" si="181"/>
        <v>0</v>
      </c>
      <c r="G2899" s="13" t="str">
        <f>IF(B2899&lt;=C2899,C2899-B2899,"No Order Needed")</f>
        <v>No Order Needed</v>
      </c>
      <c r="H2899" s="13">
        <f t="shared" si="182"/>
        <v>0</v>
      </c>
      <c r="I2899" s="13" t="str">
        <f t="shared" si="183"/>
        <v>Ok</v>
      </c>
    </row>
    <row r="2900" spans="1:9" x14ac:dyDescent="0.3">
      <c r="A2900" s="13" t="s">
        <v>2847</v>
      </c>
      <c r="B2900" s="13">
        <f>VLOOKUP(A2900,VLookup_Data,4,FALSE)</f>
        <v>13</v>
      </c>
      <c r="C2900" s="13">
        <f>_xlfn.XLOOKUP(A2900,Product_Name,Recorder_Level)</f>
        <v>53</v>
      </c>
      <c r="D2900" s="13">
        <f>IF(B2900&lt;=C2900,C2900-B2900,0)</f>
        <v>40</v>
      </c>
      <c r="E2900" s="13">
        <f t="shared" si="180"/>
        <v>40</v>
      </c>
      <c r="F2900" s="13">
        <f t="shared" si="181"/>
        <v>40</v>
      </c>
      <c r="G2900" s="13">
        <f>IF(B2900&lt;=C2900,C2900-B2900,"No Order Needed")</f>
        <v>40</v>
      </c>
      <c r="H2900" s="13">
        <f t="shared" si="182"/>
        <v>50</v>
      </c>
      <c r="I2900" s="13" t="str">
        <f t="shared" si="183"/>
        <v>Reorder</v>
      </c>
    </row>
    <row r="2901" spans="1:9" x14ac:dyDescent="0.3">
      <c r="A2901" s="13" t="s">
        <v>1998</v>
      </c>
      <c r="B2901" s="13">
        <f>VLOOKUP(A2901,VLookup_Data,4,FALSE)</f>
        <v>93</v>
      </c>
      <c r="C2901" s="13">
        <f>_xlfn.XLOOKUP(A2901,Product_Name,Recorder_Level)</f>
        <v>32</v>
      </c>
      <c r="D2901" s="13">
        <f>IF(B2901&lt;=C2901,C2901-B2901,0)</f>
        <v>0</v>
      </c>
      <c r="E2901" s="13">
        <f t="shared" si="180"/>
        <v>0</v>
      </c>
      <c r="F2901" s="13">
        <f t="shared" si="181"/>
        <v>0</v>
      </c>
      <c r="G2901" s="13" t="str">
        <f>IF(B2901&lt;=C2901,C2901-B2901,"No Order Needed")</f>
        <v>No Order Needed</v>
      </c>
      <c r="H2901" s="13">
        <f t="shared" si="182"/>
        <v>0</v>
      </c>
      <c r="I2901" s="13" t="str">
        <f t="shared" si="183"/>
        <v>Ok</v>
      </c>
    </row>
    <row r="2902" spans="1:9" x14ac:dyDescent="0.3">
      <c r="A2902" s="13" t="s">
        <v>4011</v>
      </c>
      <c r="B2902" s="13">
        <f>VLOOKUP(A2902,VLookup_Data,4,FALSE)</f>
        <v>93</v>
      </c>
      <c r="C2902" s="13">
        <f>_xlfn.XLOOKUP(A2902,Product_Name,Recorder_Level)</f>
        <v>80</v>
      </c>
      <c r="D2902" s="13">
        <f>IF(B2902&lt;=C2902,C2902-B2902,0)</f>
        <v>0</v>
      </c>
      <c r="E2902" s="13">
        <f t="shared" si="180"/>
        <v>0</v>
      </c>
      <c r="F2902" s="13">
        <f t="shared" si="181"/>
        <v>0</v>
      </c>
      <c r="G2902" s="13" t="str">
        <f>IF(B2902&lt;=C2902,C2902-B2902,"No Order Needed")</f>
        <v>No Order Needed</v>
      </c>
      <c r="H2902" s="13">
        <f t="shared" si="182"/>
        <v>0</v>
      </c>
      <c r="I2902" s="13" t="str">
        <f t="shared" si="183"/>
        <v>Ok</v>
      </c>
    </row>
    <row r="2903" spans="1:9" x14ac:dyDescent="0.3">
      <c r="A2903" s="13" t="s">
        <v>5717</v>
      </c>
      <c r="B2903" s="13">
        <f>VLOOKUP(A2903,VLookup_Data,4,FALSE)</f>
        <v>20</v>
      </c>
      <c r="C2903" s="13">
        <f>_xlfn.XLOOKUP(A2903,Product_Name,Recorder_Level)</f>
        <v>38</v>
      </c>
      <c r="D2903" s="13">
        <f>IF(B2903&lt;=C2903,C2903-B2903,0)</f>
        <v>18</v>
      </c>
      <c r="E2903" s="13">
        <f t="shared" si="180"/>
        <v>18</v>
      </c>
      <c r="F2903" s="13">
        <f t="shared" si="181"/>
        <v>18</v>
      </c>
      <c r="G2903" s="13">
        <f>IF(B2903&lt;=C2903,C2903-B2903,"No Order Needed")</f>
        <v>18</v>
      </c>
      <c r="H2903" s="13">
        <f t="shared" si="182"/>
        <v>28</v>
      </c>
      <c r="I2903" s="13" t="str">
        <f t="shared" si="183"/>
        <v>Reorder</v>
      </c>
    </row>
    <row r="2904" spans="1:9" x14ac:dyDescent="0.3">
      <c r="A2904" s="13" t="s">
        <v>5719</v>
      </c>
      <c r="B2904" s="13">
        <f>VLOOKUP(A2904,VLookup_Data,4,FALSE)</f>
        <v>156</v>
      </c>
      <c r="C2904" s="13">
        <f>_xlfn.XLOOKUP(A2904,Product_Name,Recorder_Level)</f>
        <v>44</v>
      </c>
      <c r="D2904" s="13">
        <f>IF(B2904&lt;=C2904,C2904-B2904,0)</f>
        <v>0</v>
      </c>
      <c r="E2904" s="13">
        <f t="shared" si="180"/>
        <v>0</v>
      </c>
      <c r="F2904" s="13">
        <f t="shared" si="181"/>
        <v>0</v>
      </c>
      <c r="G2904" s="13" t="str">
        <f>IF(B2904&lt;=C2904,C2904-B2904,"No Order Needed")</f>
        <v>No Order Needed</v>
      </c>
      <c r="H2904" s="13">
        <f t="shared" si="182"/>
        <v>0</v>
      </c>
      <c r="I2904" s="13" t="str">
        <f t="shared" si="183"/>
        <v>Ok</v>
      </c>
    </row>
    <row r="2905" spans="1:9" x14ac:dyDescent="0.3">
      <c r="A2905" s="13" t="s">
        <v>5722</v>
      </c>
      <c r="B2905" s="13">
        <f>VLOOKUP(A2905,VLookup_Data,4,FALSE)</f>
        <v>165</v>
      </c>
      <c r="C2905" s="13">
        <f>_xlfn.XLOOKUP(A2905,Product_Name,Recorder_Level)</f>
        <v>71</v>
      </c>
      <c r="D2905" s="13">
        <f>IF(B2905&lt;=C2905,C2905-B2905,0)</f>
        <v>0</v>
      </c>
      <c r="E2905" s="13">
        <f t="shared" si="180"/>
        <v>0</v>
      </c>
      <c r="F2905" s="13">
        <f t="shared" si="181"/>
        <v>0</v>
      </c>
      <c r="G2905" s="13" t="str">
        <f>IF(B2905&lt;=C2905,C2905-B2905,"No Order Needed")</f>
        <v>No Order Needed</v>
      </c>
      <c r="H2905" s="13">
        <f t="shared" si="182"/>
        <v>0</v>
      </c>
      <c r="I2905" s="13" t="str">
        <f t="shared" si="183"/>
        <v>Ok</v>
      </c>
    </row>
    <row r="2906" spans="1:9" x14ac:dyDescent="0.3">
      <c r="A2906" s="13" t="s">
        <v>4391</v>
      </c>
      <c r="B2906" s="13">
        <f>VLOOKUP(A2906,VLookup_Data,4,FALSE)</f>
        <v>15</v>
      </c>
      <c r="C2906" s="13">
        <f>_xlfn.XLOOKUP(A2906,Product_Name,Recorder_Level)</f>
        <v>31</v>
      </c>
      <c r="D2906" s="13">
        <f>IF(B2906&lt;=C2906,C2906-B2906,0)</f>
        <v>16</v>
      </c>
      <c r="E2906" s="13">
        <f t="shared" si="180"/>
        <v>16</v>
      </c>
      <c r="F2906" s="13">
        <f t="shared" si="181"/>
        <v>16</v>
      </c>
      <c r="G2906" s="13">
        <f>IF(B2906&lt;=C2906,C2906-B2906,"No Order Needed")</f>
        <v>16</v>
      </c>
      <c r="H2906" s="13">
        <f t="shared" si="182"/>
        <v>26</v>
      </c>
      <c r="I2906" s="13" t="str">
        <f t="shared" si="183"/>
        <v>Reorder</v>
      </c>
    </row>
    <row r="2907" spans="1:9" x14ac:dyDescent="0.3">
      <c r="A2907" s="13" t="s">
        <v>7615</v>
      </c>
      <c r="B2907" s="13">
        <f>VLOOKUP(A2907,VLookup_Data,4,FALSE)</f>
        <v>195</v>
      </c>
      <c r="C2907" s="13">
        <f>_xlfn.XLOOKUP(A2907,Product_Name,Recorder_Level)</f>
        <v>64</v>
      </c>
      <c r="D2907" s="13">
        <f>IF(B2907&lt;=C2907,C2907-B2907,0)</f>
        <v>0</v>
      </c>
      <c r="E2907" s="13">
        <f t="shared" si="180"/>
        <v>0</v>
      </c>
      <c r="F2907" s="13">
        <f t="shared" si="181"/>
        <v>0</v>
      </c>
      <c r="G2907" s="13" t="str">
        <f>IF(B2907&lt;=C2907,C2907-B2907,"No Order Needed")</f>
        <v>No Order Needed</v>
      </c>
      <c r="H2907" s="13">
        <f t="shared" si="182"/>
        <v>0</v>
      </c>
      <c r="I2907" s="13" t="str">
        <f t="shared" si="183"/>
        <v>Ok</v>
      </c>
    </row>
    <row r="2908" spans="1:9" x14ac:dyDescent="0.3">
      <c r="A2908" s="13" t="s">
        <v>2712</v>
      </c>
      <c r="B2908" s="13">
        <f>VLOOKUP(A2908,VLookup_Data,4,FALSE)</f>
        <v>133</v>
      </c>
      <c r="C2908" s="13">
        <f>_xlfn.XLOOKUP(A2908,Product_Name,Recorder_Level)</f>
        <v>85</v>
      </c>
      <c r="D2908" s="13">
        <f>IF(B2908&lt;=C2908,C2908-B2908,0)</f>
        <v>0</v>
      </c>
      <c r="E2908" s="13">
        <f t="shared" si="180"/>
        <v>0</v>
      </c>
      <c r="F2908" s="13">
        <f t="shared" si="181"/>
        <v>0</v>
      </c>
      <c r="G2908" s="13" t="str">
        <f>IF(B2908&lt;=C2908,C2908-B2908,"No Order Needed")</f>
        <v>No Order Needed</v>
      </c>
      <c r="H2908" s="13">
        <f t="shared" si="182"/>
        <v>0</v>
      </c>
      <c r="I2908" s="13" t="str">
        <f t="shared" si="183"/>
        <v>Ok</v>
      </c>
    </row>
    <row r="2909" spans="1:9" x14ac:dyDescent="0.3">
      <c r="A2909" s="13" t="s">
        <v>3611</v>
      </c>
      <c r="B2909" s="13">
        <f>VLOOKUP(A2909,VLookup_Data,4,FALSE)</f>
        <v>166</v>
      </c>
      <c r="C2909" s="13">
        <f>_xlfn.XLOOKUP(A2909,Product_Name,Recorder_Level)</f>
        <v>92</v>
      </c>
      <c r="D2909" s="13">
        <f>IF(B2909&lt;=C2909,C2909-B2909,0)</f>
        <v>0</v>
      </c>
      <c r="E2909" s="13">
        <f t="shared" si="180"/>
        <v>0</v>
      </c>
      <c r="F2909" s="13">
        <f t="shared" si="181"/>
        <v>0</v>
      </c>
      <c r="G2909" s="13" t="str">
        <f>IF(B2909&lt;=C2909,C2909-B2909,"No Order Needed")</f>
        <v>No Order Needed</v>
      </c>
      <c r="H2909" s="13">
        <f t="shared" si="182"/>
        <v>0</v>
      </c>
      <c r="I2909" s="13" t="str">
        <f t="shared" si="183"/>
        <v>Ok</v>
      </c>
    </row>
    <row r="2910" spans="1:9" x14ac:dyDescent="0.3">
      <c r="A2910" s="13" t="s">
        <v>5729</v>
      </c>
      <c r="B2910" s="13">
        <f>VLOOKUP(A2910,VLookup_Data,4,FALSE)</f>
        <v>162</v>
      </c>
      <c r="C2910" s="13">
        <f>_xlfn.XLOOKUP(A2910,Product_Name,Recorder_Level)</f>
        <v>36</v>
      </c>
      <c r="D2910" s="13">
        <f>IF(B2910&lt;=C2910,C2910-B2910,0)</f>
        <v>0</v>
      </c>
      <c r="E2910" s="13">
        <f t="shared" si="180"/>
        <v>0</v>
      </c>
      <c r="F2910" s="13">
        <f t="shared" si="181"/>
        <v>0</v>
      </c>
      <c r="G2910" s="13" t="str">
        <f>IF(B2910&lt;=C2910,C2910-B2910,"No Order Needed")</f>
        <v>No Order Needed</v>
      </c>
      <c r="H2910" s="13">
        <f t="shared" si="182"/>
        <v>0</v>
      </c>
      <c r="I2910" s="13" t="str">
        <f t="shared" si="183"/>
        <v>Ok</v>
      </c>
    </row>
    <row r="2911" spans="1:9" x14ac:dyDescent="0.3">
      <c r="A2911" s="13" t="s">
        <v>5732</v>
      </c>
      <c r="B2911" s="13">
        <f>VLOOKUP(A2911,VLookup_Data,4,FALSE)</f>
        <v>33</v>
      </c>
      <c r="C2911" s="13">
        <f>_xlfn.XLOOKUP(A2911,Product_Name,Recorder_Level)</f>
        <v>67</v>
      </c>
      <c r="D2911" s="13">
        <f>IF(B2911&lt;=C2911,C2911-B2911,0)</f>
        <v>34</v>
      </c>
      <c r="E2911" s="13">
        <f t="shared" si="180"/>
        <v>34</v>
      </c>
      <c r="F2911" s="13">
        <f t="shared" si="181"/>
        <v>34</v>
      </c>
      <c r="G2911" s="13">
        <f>IF(B2911&lt;=C2911,C2911-B2911,"No Order Needed")</f>
        <v>34</v>
      </c>
      <c r="H2911" s="13">
        <f t="shared" si="182"/>
        <v>44</v>
      </c>
      <c r="I2911" s="13" t="str">
        <f t="shared" si="183"/>
        <v>Reorder</v>
      </c>
    </row>
    <row r="2912" spans="1:9" x14ac:dyDescent="0.3">
      <c r="A2912" s="13" t="s">
        <v>400</v>
      </c>
      <c r="B2912" s="13">
        <f>VLOOKUP(A2912,VLookup_Data,4,FALSE)</f>
        <v>17</v>
      </c>
      <c r="C2912" s="13">
        <f>_xlfn.XLOOKUP(A2912,Product_Name,Recorder_Level)</f>
        <v>57</v>
      </c>
      <c r="D2912" s="13">
        <f>IF(B2912&lt;=C2912,C2912-B2912,0)</f>
        <v>40</v>
      </c>
      <c r="E2912" s="13">
        <f t="shared" si="180"/>
        <v>40</v>
      </c>
      <c r="F2912" s="13">
        <f t="shared" si="181"/>
        <v>40</v>
      </c>
      <c r="G2912" s="13">
        <f>IF(B2912&lt;=C2912,C2912-B2912,"No Order Needed")</f>
        <v>40</v>
      </c>
      <c r="H2912" s="13">
        <f t="shared" si="182"/>
        <v>50</v>
      </c>
      <c r="I2912" s="13" t="str">
        <f t="shared" si="183"/>
        <v>Reorder</v>
      </c>
    </row>
    <row r="2913" spans="1:9" x14ac:dyDescent="0.3">
      <c r="A2913" s="13" t="s">
        <v>3514</v>
      </c>
      <c r="B2913" s="13">
        <f>VLOOKUP(A2913,VLookup_Data,4,FALSE)</f>
        <v>74</v>
      </c>
      <c r="C2913" s="13">
        <f>_xlfn.XLOOKUP(A2913,Product_Name,Recorder_Level)</f>
        <v>53</v>
      </c>
      <c r="D2913" s="13">
        <f>IF(B2913&lt;=C2913,C2913-B2913,0)</f>
        <v>0</v>
      </c>
      <c r="E2913" s="13">
        <f t="shared" si="180"/>
        <v>0</v>
      </c>
      <c r="F2913" s="13">
        <f t="shared" si="181"/>
        <v>0</v>
      </c>
      <c r="G2913" s="13" t="str">
        <f>IF(B2913&lt;=C2913,C2913-B2913,"No Order Needed")</f>
        <v>No Order Needed</v>
      </c>
      <c r="H2913" s="13">
        <f t="shared" si="182"/>
        <v>0</v>
      </c>
      <c r="I2913" s="13" t="str">
        <f t="shared" si="183"/>
        <v>Ok</v>
      </c>
    </row>
    <row r="2914" spans="1:9" x14ac:dyDescent="0.3">
      <c r="A2914" s="13" t="s">
        <v>5737</v>
      </c>
      <c r="B2914" s="13">
        <f>VLOOKUP(A2914,VLookup_Data,4,FALSE)</f>
        <v>0</v>
      </c>
      <c r="C2914" s="13">
        <f>_xlfn.XLOOKUP(A2914,Product_Name,Recorder_Level)</f>
        <v>92</v>
      </c>
      <c r="D2914" s="13">
        <f>IF(B2914&lt;=C2914,C2914-B2914,0)</f>
        <v>92</v>
      </c>
      <c r="E2914" s="13">
        <f t="shared" si="180"/>
        <v>92</v>
      </c>
      <c r="F2914" s="13">
        <f t="shared" si="181"/>
        <v>92</v>
      </c>
      <c r="G2914" s="13">
        <f>IF(B2914&lt;=C2914,C2914-B2914,"No Order Needed")</f>
        <v>92</v>
      </c>
      <c r="H2914" s="13">
        <f t="shared" si="182"/>
        <v>102</v>
      </c>
      <c r="I2914" s="13" t="str">
        <f t="shared" si="183"/>
        <v>Urgent</v>
      </c>
    </row>
    <row r="2915" spans="1:9" x14ac:dyDescent="0.3">
      <c r="A2915" s="13" t="s">
        <v>5741</v>
      </c>
      <c r="B2915" s="13">
        <f>VLOOKUP(A2915,VLookup_Data,4,FALSE)</f>
        <v>93</v>
      </c>
      <c r="C2915" s="13">
        <f>_xlfn.XLOOKUP(A2915,Product_Name,Recorder_Level)</f>
        <v>59</v>
      </c>
      <c r="D2915" s="13">
        <f>IF(B2915&lt;=C2915,C2915-B2915,0)</f>
        <v>0</v>
      </c>
      <c r="E2915" s="13">
        <f t="shared" si="180"/>
        <v>0</v>
      </c>
      <c r="F2915" s="13">
        <f t="shared" si="181"/>
        <v>0</v>
      </c>
      <c r="G2915" s="13" t="str">
        <f>IF(B2915&lt;=C2915,C2915-B2915,"No Order Needed")</f>
        <v>No Order Needed</v>
      </c>
      <c r="H2915" s="13">
        <f t="shared" si="182"/>
        <v>0</v>
      </c>
      <c r="I2915" s="13" t="str">
        <f t="shared" si="183"/>
        <v>Ok</v>
      </c>
    </row>
    <row r="2916" spans="1:9" x14ac:dyDescent="0.3">
      <c r="A2916" s="13" t="s">
        <v>4024</v>
      </c>
      <c r="B2916" s="13">
        <f>VLOOKUP(A2916,VLookup_Data,4,FALSE)</f>
        <v>68</v>
      </c>
      <c r="C2916" s="13">
        <f>_xlfn.XLOOKUP(A2916,Product_Name,Recorder_Level)</f>
        <v>88</v>
      </c>
      <c r="D2916" s="13">
        <f>IF(B2916&lt;=C2916,C2916-B2916,0)</f>
        <v>20</v>
      </c>
      <c r="E2916" s="13">
        <f t="shared" si="180"/>
        <v>20</v>
      </c>
      <c r="F2916" s="13">
        <f t="shared" si="181"/>
        <v>20</v>
      </c>
      <c r="G2916" s="13">
        <f>IF(B2916&lt;=C2916,C2916-B2916,"No Order Needed")</f>
        <v>20</v>
      </c>
      <c r="H2916" s="13">
        <f t="shared" si="182"/>
        <v>30</v>
      </c>
      <c r="I2916" s="13" t="str">
        <f t="shared" si="183"/>
        <v>Reorder</v>
      </c>
    </row>
    <row r="2917" spans="1:9" x14ac:dyDescent="0.3">
      <c r="A2917" s="13" t="s">
        <v>5744</v>
      </c>
      <c r="B2917" s="13">
        <f>VLOOKUP(A2917,VLookup_Data,4,FALSE)</f>
        <v>115</v>
      </c>
      <c r="C2917" s="13">
        <f>_xlfn.XLOOKUP(A2917,Product_Name,Recorder_Level)</f>
        <v>89</v>
      </c>
      <c r="D2917" s="13">
        <f>IF(B2917&lt;=C2917,C2917-B2917,0)</f>
        <v>0</v>
      </c>
      <c r="E2917" s="13">
        <f t="shared" si="180"/>
        <v>0</v>
      </c>
      <c r="F2917" s="13">
        <f t="shared" si="181"/>
        <v>0</v>
      </c>
      <c r="G2917" s="13" t="str">
        <f>IF(B2917&lt;=C2917,C2917-B2917,"No Order Needed")</f>
        <v>No Order Needed</v>
      </c>
      <c r="H2917" s="13">
        <f t="shared" si="182"/>
        <v>0</v>
      </c>
      <c r="I2917" s="13" t="str">
        <f t="shared" si="183"/>
        <v>Ok</v>
      </c>
    </row>
    <row r="2918" spans="1:9" x14ac:dyDescent="0.3">
      <c r="A2918" s="13" t="s">
        <v>5746</v>
      </c>
      <c r="B2918" s="13">
        <f>VLOOKUP(A2918,VLookup_Data,4,FALSE)</f>
        <v>171</v>
      </c>
      <c r="C2918" s="13">
        <f>_xlfn.XLOOKUP(A2918,Product_Name,Recorder_Level)</f>
        <v>67</v>
      </c>
      <c r="D2918" s="13">
        <f>IF(B2918&lt;=C2918,C2918-B2918,0)</f>
        <v>0</v>
      </c>
      <c r="E2918" s="13">
        <f t="shared" si="180"/>
        <v>0</v>
      </c>
      <c r="F2918" s="13">
        <f t="shared" si="181"/>
        <v>0</v>
      </c>
      <c r="G2918" s="13" t="str">
        <f>IF(B2918&lt;=C2918,C2918-B2918,"No Order Needed")</f>
        <v>No Order Needed</v>
      </c>
      <c r="H2918" s="13">
        <f t="shared" si="182"/>
        <v>0</v>
      </c>
      <c r="I2918" s="13" t="str">
        <f t="shared" si="183"/>
        <v>Ok</v>
      </c>
    </row>
    <row r="2919" spans="1:9" x14ac:dyDescent="0.3">
      <c r="A2919" s="13" t="s">
        <v>5748</v>
      </c>
      <c r="B2919" s="13">
        <f>VLOOKUP(A2919,VLookup_Data,4,FALSE)</f>
        <v>65</v>
      </c>
      <c r="C2919" s="13">
        <f>_xlfn.XLOOKUP(A2919,Product_Name,Recorder_Level)</f>
        <v>96</v>
      </c>
      <c r="D2919" s="13">
        <f>IF(B2919&lt;=C2919,C2919-B2919,0)</f>
        <v>31</v>
      </c>
      <c r="E2919" s="13">
        <f t="shared" si="180"/>
        <v>31</v>
      </c>
      <c r="F2919" s="13">
        <f t="shared" si="181"/>
        <v>31</v>
      </c>
      <c r="G2919" s="13">
        <f>IF(B2919&lt;=C2919,C2919-B2919,"No Order Needed")</f>
        <v>31</v>
      </c>
      <c r="H2919" s="13">
        <f t="shared" si="182"/>
        <v>41</v>
      </c>
      <c r="I2919" s="13" t="str">
        <f t="shared" si="183"/>
        <v>Reorder</v>
      </c>
    </row>
    <row r="2920" spans="1:9" x14ac:dyDescent="0.3">
      <c r="A2920" s="13" t="s">
        <v>5751</v>
      </c>
      <c r="B2920" s="13">
        <f>VLOOKUP(A2920,VLookup_Data,4,FALSE)</f>
        <v>86</v>
      </c>
      <c r="C2920" s="13">
        <f>_xlfn.XLOOKUP(A2920,Product_Name,Recorder_Level)</f>
        <v>74</v>
      </c>
      <c r="D2920" s="13">
        <f>IF(B2920&lt;=C2920,C2920-B2920,0)</f>
        <v>0</v>
      </c>
      <c r="E2920" s="13">
        <f t="shared" si="180"/>
        <v>0</v>
      </c>
      <c r="F2920" s="13">
        <f t="shared" si="181"/>
        <v>0</v>
      </c>
      <c r="G2920" s="13" t="str">
        <f>IF(B2920&lt;=C2920,C2920-B2920,"No Order Needed")</f>
        <v>No Order Needed</v>
      </c>
      <c r="H2920" s="13">
        <f t="shared" si="182"/>
        <v>0</v>
      </c>
      <c r="I2920" s="13" t="str">
        <f t="shared" si="183"/>
        <v>Ok</v>
      </c>
    </row>
    <row r="2921" spans="1:9" x14ac:dyDescent="0.3">
      <c r="A2921" s="13" t="s">
        <v>5753</v>
      </c>
      <c r="B2921" s="13">
        <f>VLOOKUP(A2921,VLookup_Data,4,FALSE)</f>
        <v>46</v>
      </c>
      <c r="C2921" s="13">
        <f>_xlfn.XLOOKUP(A2921,Product_Name,Recorder_Level)</f>
        <v>90</v>
      </c>
      <c r="D2921" s="13">
        <f>IF(B2921&lt;=C2921,C2921-B2921,0)</f>
        <v>44</v>
      </c>
      <c r="E2921" s="13">
        <f t="shared" si="180"/>
        <v>44</v>
      </c>
      <c r="F2921" s="13">
        <f t="shared" si="181"/>
        <v>44</v>
      </c>
      <c r="G2921" s="13">
        <f>IF(B2921&lt;=C2921,C2921-B2921,"No Order Needed")</f>
        <v>44</v>
      </c>
      <c r="H2921" s="13">
        <f t="shared" si="182"/>
        <v>54</v>
      </c>
      <c r="I2921" s="13" t="str">
        <f t="shared" si="183"/>
        <v>Reorder</v>
      </c>
    </row>
    <row r="2922" spans="1:9" x14ac:dyDescent="0.3">
      <c r="A2922" s="13" t="s">
        <v>5757</v>
      </c>
      <c r="B2922" s="13">
        <f>VLOOKUP(A2922,VLookup_Data,4,FALSE)</f>
        <v>70</v>
      </c>
      <c r="C2922" s="13">
        <f>_xlfn.XLOOKUP(A2922,Product_Name,Recorder_Level)</f>
        <v>26</v>
      </c>
      <c r="D2922" s="13">
        <f>IF(B2922&lt;=C2922,C2922-B2922,0)</f>
        <v>0</v>
      </c>
      <c r="E2922" s="13">
        <f t="shared" si="180"/>
        <v>0</v>
      </c>
      <c r="F2922" s="13">
        <f t="shared" si="181"/>
        <v>0</v>
      </c>
      <c r="G2922" s="13" t="str">
        <f>IF(B2922&lt;=C2922,C2922-B2922,"No Order Needed")</f>
        <v>No Order Needed</v>
      </c>
      <c r="H2922" s="13">
        <f t="shared" si="182"/>
        <v>0</v>
      </c>
      <c r="I2922" s="13" t="str">
        <f t="shared" si="183"/>
        <v>Ok</v>
      </c>
    </row>
    <row r="2923" spans="1:9" x14ac:dyDescent="0.3">
      <c r="A2923" s="13" t="s">
        <v>5759</v>
      </c>
      <c r="B2923" s="13">
        <f>VLOOKUP(A2923,VLookup_Data,4,FALSE)</f>
        <v>144</v>
      </c>
      <c r="C2923" s="13">
        <f>_xlfn.XLOOKUP(A2923,Product_Name,Recorder_Level)</f>
        <v>98</v>
      </c>
      <c r="D2923" s="13">
        <f>IF(B2923&lt;=C2923,C2923-B2923,0)</f>
        <v>0</v>
      </c>
      <c r="E2923" s="13">
        <f t="shared" si="180"/>
        <v>0</v>
      </c>
      <c r="F2923" s="13">
        <f t="shared" si="181"/>
        <v>0</v>
      </c>
      <c r="G2923" s="13" t="str">
        <f>IF(B2923&lt;=C2923,C2923-B2923,"No Order Needed")</f>
        <v>No Order Needed</v>
      </c>
      <c r="H2923" s="13">
        <f t="shared" si="182"/>
        <v>0</v>
      </c>
      <c r="I2923" s="13" t="str">
        <f t="shared" si="183"/>
        <v>Ok</v>
      </c>
    </row>
    <row r="2924" spans="1:9" x14ac:dyDescent="0.3">
      <c r="A2924" s="13" t="s">
        <v>4590</v>
      </c>
      <c r="B2924" s="13">
        <f>VLOOKUP(A2924,VLookup_Data,4,FALSE)</f>
        <v>111</v>
      </c>
      <c r="C2924" s="13">
        <f>_xlfn.XLOOKUP(A2924,Product_Name,Recorder_Level)</f>
        <v>51</v>
      </c>
      <c r="D2924" s="13">
        <f>IF(B2924&lt;=C2924,C2924-B2924,0)</f>
        <v>0</v>
      </c>
      <c r="E2924" s="13">
        <f t="shared" si="180"/>
        <v>0</v>
      </c>
      <c r="F2924" s="13">
        <f t="shared" si="181"/>
        <v>0</v>
      </c>
      <c r="G2924" s="13" t="str">
        <f>IF(B2924&lt;=C2924,C2924-B2924,"No Order Needed")</f>
        <v>No Order Needed</v>
      </c>
      <c r="H2924" s="13">
        <f t="shared" si="182"/>
        <v>0</v>
      </c>
      <c r="I2924" s="13" t="str">
        <f t="shared" si="183"/>
        <v>Ok</v>
      </c>
    </row>
    <row r="2925" spans="1:9" x14ac:dyDescent="0.3">
      <c r="A2925" s="13" t="s">
        <v>1393</v>
      </c>
      <c r="B2925" s="13">
        <f>VLOOKUP(A2925,VLookup_Data,4,FALSE)</f>
        <v>122</v>
      </c>
      <c r="C2925" s="13">
        <f>_xlfn.XLOOKUP(A2925,Product_Name,Recorder_Level)</f>
        <v>69</v>
      </c>
      <c r="D2925" s="13">
        <f>IF(B2925&lt;=C2925,C2925-B2925,0)</f>
        <v>0</v>
      </c>
      <c r="E2925" s="13">
        <f t="shared" si="180"/>
        <v>0</v>
      </c>
      <c r="F2925" s="13">
        <f t="shared" si="181"/>
        <v>0</v>
      </c>
      <c r="G2925" s="13" t="str">
        <f>IF(B2925&lt;=C2925,C2925-B2925,"No Order Needed")</f>
        <v>No Order Needed</v>
      </c>
      <c r="H2925" s="13">
        <f t="shared" si="182"/>
        <v>0</v>
      </c>
      <c r="I2925" s="13" t="str">
        <f t="shared" si="183"/>
        <v>Ok</v>
      </c>
    </row>
    <row r="2926" spans="1:9" x14ac:dyDescent="0.3">
      <c r="A2926" s="13" t="s">
        <v>2546</v>
      </c>
      <c r="B2926" s="13">
        <f>VLOOKUP(A2926,VLookup_Data,4,FALSE)</f>
        <v>47</v>
      </c>
      <c r="C2926" s="13">
        <f>_xlfn.XLOOKUP(A2926,Product_Name,Recorder_Level)</f>
        <v>58</v>
      </c>
      <c r="D2926" s="13">
        <f>IF(B2926&lt;=C2926,C2926-B2926,0)</f>
        <v>11</v>
      </c>
      <c r="E2926" s="13">
        <f t="shared" si="180"/>
        <v>11</v>
      </c>
      <c r="F2926" s="13">
        <f t="shared" si="181"/>
        <v>11</v>
      </c>
      <c r="G2926" s="13">
        <f>IF(B2926&lt;=C2926,C2926-B2926,"No Order Needed")</f>
        <v>11</v>
      </c>
      <c r="H2926" s="13">
        <f t="shared" si="182"/>
        <v>21</v>
      </c>
      <c r="I2926" s="13" t="str">
        <f t="shared" si="183"/>
        <v>Reorder</v>
      </c>
    </row>
    <row r="2927" spans="1:9" x14ac:dyDescent="0.3">
      <c r="A2927" s="13" t="s">
        <v>5771</v>
      </c>
      <c r="B2927" s="13">
        <f>VLOOKUP(A2927,VLookup_Data,4,FALSE)</f>
        <v>185</v>
      </c>
      <c r="C2927" s="13">
        <f>_xlfn.XLOOKUP(A2927,Product_Name,Recorder_Level)</f>
        <v>60</v>
      </c>
      <c r="D2927" s="13">
        <f>IF(B2927&lt;=C2927,C2927-B2927,0)</f>
        <v>0</v>
      </c>
      <c r="E2927" s="13">
        <f t="shared" si="180"/>
        <v>0</v>
      </c>
      <c r="F2927" s="13">
        <f t="shared" si="181"/>
        <v>0</v>
      </c>
      <c r="G2927" s="13" t="str">
        <f>IF(B2927&lt;=C2927,C2927-B2927,"No Order Needed")</f>
        <v>No Order Needed</v>
      </c>
      <c r="H2927" s="13">
        <f t="shared" si="182"/>
        <v>0</v>
      </c>
      <c r="I2927" s="13" t="str">
        <f t="shared" si="183"/>
        <v>Ok</v>
      </c>
    </row>
    <row r="2928" spans="1:9" x14ac:dyDescent="0.3">
      <c r="A2928" s="13" t="s">
        <v>3366</v>
      </c>
      <c r="B2928" s="13">
        <f>VLOOKUP(A2928,VLookup_Data,4,FALSE)</f>
        <v>23</v>
      </c>
      <c r="C2928" s="13">
        <f>_xlfn.XLOOKUP(A2928,Product_Name,Recorder_Level)</f>
        <v>84</v>
      </c>
      <c r="D2928" s="13">
        <f>IF(B2928&lt;=C2928,C2928-B2928,0)</f>
        <v>61</v>
      </c>
      <c r="E2928" s="13">
        <f t="shared" si="180"/>
        <v>61</v>
      </c>
      <c r="F2928" s="13">
        <f t="shared" si="181"/>
        <v>61</v>
      </c>
      <c r="G2928" s="13">
        <f>IF(B2928&lt;=C2928,C2928-B2928,"No Order Needed")</f>
        <v>61</v>
      </c>
      <c r="H2928" s="13">
        <f t="shared" si="182"/>
        <v>71</v>
      </c>
      <c r="I2928" s="13" t="str">
        <f t="shared" si="183"/>
        <v>Reorder</v>
      </c>
    </row>
    <row r="2929" spans="1:9" x14ac:dyDescent="0.3">
      <c r="A2929" s="13" t="s">
        <v>5764</v>
      </c>
      <c r="B2929" s="13">
        <f>VLOOKUP(A2929,VLookup_Data,4,FALSE)</f>
        <v>64</v>
      </c>
      <c r="C2929" s="13">
        <f>_xlfn.XLOOKUP(A2929,Product_Name,Recorder_Level)</f>
        <v>53</v>
      </c>
      <c r="D2929" s="13">
        <f>IF(B2929&lt;=C2929,C2929-B2929,0)</f>
        <v>0</v>
      </c>
      <c r="E2929" s="13">
        <f t="shared" si="180"/>
        <v>0</v>
      </c>
      <c r="F2929" s="13">
        <f t="shared" si="181"/>
        <v>0</v>
      </c>
      <c r="G2929" s="13" t="str">
        <f>IF(B2929&lt;=C2929,C2929-B2929,"No Order Needed")</f>
        <v>No Order Needed</v>
      </c>
      <c r="H2929" s="13">
        <f t="shared" si="182"/>
        <v>0</v>
      </c>
      <c r="I2929" s="13" t="str">
        <f t="shared" si="183"/>
        <v>Ok</v>
      </c>
    </row>
    <row r="2930" spans="1:9" x14ac:dyDescent="0.3">
      <c r="A2930" s="13" t="s">
        <v>1500</v>
      </c>
      <c r="B2930" s="13">
        <f>VLOOKUP(A2930,VLookup_Data,4,FALSE)</f>
        <v>15</v>
      </c>
      <c r="C2930" s="13">
        <f>_xlfn.XLOOKUP(A2930,Product_Name,Recorder_Level)</f>
        <v>85</v>
      </c>
      <c r="D2930" s="13">
        <f>IF(B2930&lt;=C2930,C2930-B2930,0)</f>
        <v>70</v>
      </c>
      <c r="E2930" s="13">
        <f t="shared" si="180"/>
        <v>70</v>
      </c>
      <c r="F2930" s="13">
        <f t="shared" si="181"/>
        <v>70</v>
      </c>
      <c r="G2930" s="13">
        <f>IF(B2930&lt;=C2930,C2930-B2930,"No Order Needed")</f>
        <v>70</v>
      </c>
      <c r="H2930" s="13">
        <f t="shared" si="182"/>
        <v>80</v>
      </c>
      <c r="I2930" s="13" t="str">
        <f t="shared" si="183"/>
        <v>Reorder</v>
      </c>
    </row>
    <row r="2931" spans="1:9" x14ac:dyDescent="0.3">
      <c r="A2931" s="13" t="s">
        <v>629</v>
      </c>
      <c r="B2931" s="13">
        <f>VLOOKUP(A2931,VLookup_Data,4,FALSE)</f>
        <v>58</v>
      </c>
      <c r="C2931" s="13">
        <f>_xlfn.XLOOKUP(A2931,Product_Name,Recorder_Level)</f>
        <v>58</v>
      </c>
      <c r="D2931" s="13">
        <f>IF(B2931&lt;=C2931,C2931-B2931,0)</f>
        <v>0</v>
      </c>
      <c r="E2931" s="13">
        <f t="shared" si="180"/>
        <v>0</v>
      </c>
      <c r="F2931" s="13">
        <f t="shared" si="181"/>
        <v>0</v>
      </c>
      <c r="G2931" s="13">
        <f>IF(B2931&lt;=C2931,C2931-B2931,"No Order Needed")</f>
        <v>0</v>
      </c>
      <c r="H2931" s="13">
        <f t="shared" si="182"/>
        <v>10</v>
      </c>
      <c r="I2931" s="13" t="str">
        <f t="shared" si="183"/>
        <v>Reorder</v>
      </c>
    </row>
    <row r="2932" spans="1:9" x14ac:dyDescent="0.3">
      <c r="A2932" s="13" t="s">
        <v>5777</v>
      </c>
      <c r="B2932" s="13">
        <f>VLOOKUP(A2932,VLookup_Data,4,FALSE)</f>
        <v>6</v>
      </c>
      <c r="C2932" s="13">
        <f>_xlfn.XLOOKUP(A2932,Product_Name,Recorder_Level)</f>
        <v>45</v>
      </c>
      <c r="D2932" s="13">
        <f>IF(B2932&lt;=C2932,C2932-B2932,0)</f>
        <v>39</v>
      </c>
      <c r="E2932" s="13">
        <f t="shared" si="180"/>
        <v>39</v>
      </c>
      <c r="F2932" s="13">
        <f t="shared" si="181"/>
        <v>39</v>
      </c>
      <c r="G2932" s="13">
        <f>IF(B2932&lt;=C2932,C2932-B2932,"No Order Needed")</f>
        <v>39</v>
      </c>
      <c r="H2932" s="13">
        <f t="shared" si="182"/>
        <v>49</v>
      </c>
      <c r="I2932" s="13" t="str">
        <f t="shared" si="183"/>
        <v>Reorder</v>
      </c>
    </row>
    <row r="2933" spans="1:9" x14ac:dyDescent="0.3">
      <c r="A2933" s="13" t="s">
        <v>2539</v>
      </c>
      <c r="B2933" s="13">
        <f>VLOOKUP(A2933,VLookup_Data,4,FALSE)</f>
        <v>24</v>
      </c>
      <c r="C2933" s="13">
        <f>_xlfn.XLOOKUP(A2933,Product_Name,Recorder_Level)</f>
        <v>35</v>
      </c>
      <c r="D2933" s="13">
        <f>IF(B2933&lt;=C2933,C2933-B2933,0)</f>
        <v>11</v>
      </c>
      <c r="E2933" s="13">
        <f t="shared" si="180"/>
        <v>11</v>
      </c>
      <c r="F2933" s="13">
        <f t="shared" si="181"/>
        <v>11</v>
      </c>
      <c r="G2933" s="13">
        <f>IF(B2933&lt;=C2933,C2933-B2933,"No Order Needed")</f>
        <v>11</v>
      </c>
      <c r="H2933" s="13">
        <f t="shared" si="182"/>
        <v>21</v>
      </c>
      <c r="I2933" s="13" t="str">
        <f t="shared" si="183"/>
        <v>Reorder</v>
      </c>
    </row>
    <row r="2934" spans="1:9" x14ac:dyDescent="0.3">
      <c r="A2934" s="13" t="s">
        <v>7485</v>
      </c>
      <c r="B2934" s="13">
        <f>VLOOKUP(A2934,VLookup_Data,4,FALSE)</f>
        <v>47</v>
      </c>
      <c r="C2934" s="13">
        <f>_xlfn.XLOOKUP(A2934,Product_Name,Recorder_Level)</f>
        <v>82</v>
      </c>
      <c r="D2934" s="13">
        <f>IF(B2934&lt;=C2934,C2934-B2934,0)</f>
        <v>35</v>
      </c>
      <c r="E2934" s="13">
        <f t="shared" si="180"/>
        <v>35</v>
      </c>
      <c r="F2934" s="13">
        <f t="shared" si="181"/>
        <v>35</v>
      </c>
      <c r="G2934" s="13">
        <f>IF(B2934&lt;=C2934,C2934-B2934,"No Order Needed")</f>
        <v>35</v>
      </c>
      <c r="H2934" s="13">
        <f t="shared" si="182"/>
        <v>45</v>
      </c>
      <c r="I2934" s="13" t="str">
        <f t="shared" si="183"/>
        <v>Reorder</v>
      </c>
    </row>
    <row r="2935" spans="1:9" x14ac:dyDescent="0.3">
      <c r="A2935" s="13" t="s">
        <v>4338</v>
      </c>
      <c r="B2935" s="13">
        <f>VLOOKUP(A2935,VLookup_Data,4,FALSE)</f>
        <v>165</v>
      </c>
      <c r="C2935" s="13">
        <f>_xlfn.XLOOKUP(A2935,Product_Name,Recorder_Level)</f>
        <v>60</v>
      </c>
      <c r="D2935" s="13">
        <f>IF(B2935&lt;=C2935,C2935-B2935,0)</f>
        <v>0</v>
      </c>
      <c r="E2935" s="13">
        <f t="shared" si="180"/>
        <v>0</v>
      </c>
      <c r="F2935" s="13">
        <f t="shared" si="181"/>
        <v>0</v>
      </c>
      <c r="G2935" s="13" t="str">
        <f>IF(B2935&lt;=C2935,C2935-B2935,"No Order Needed")</f>
        <v>No Order Needed</v>
      </c>
      <c r="H2935" s="13">
        <f t="shared" si="182"/>
        <v>0</v>
      </c>
      <c r="I2935" s="13" t="str">
        <f t="shared" si="183"/>
        <v>Ok</v>
      </c>
    </row>
    <row r="2936" spans="1:9" x14ac:dyDescent="0.3">
      <c r="A2936" s="13" t="s">
        <v>3684</v>
      </c>
      <c r="B2936" s="13">
        <f>VLOOKUP(A2936,VLookup_Data,4,FALSE)</f>
        <v>183</v>
      </c>
      <c r="C2936" s="13">
        <f>_xlfn.XLOOKUP(A2936,Product_Name,Recorder_Level)</f>
        <v>66</v>
      </c>
      <c r="D2936" s="13">
        <f>IF(B2936&lt;=C2936,C2936-B2936,0)</f>
        <v>0</v>
      </c>
      <c r="E2936" s="13">
        <f t="shared" si="180"/>
        <v>0</v>
      </c>
      <c r="F2936" s="13">
        <f t="shared" si="181"/>
        <v>0</v>
      </c>
      <c r="G2936" s="13" t="str">
        <f>IF(B2936&lt;=C2936,C2936-B2936,"No Order Needed")</f>
        <v>No Order Needed</v>
      </c>
      <c r="H2936" s="13">
        <f t="shared" si="182"/>
        <v>0</v>
      </c>
      <c r="I2936" s="13" t="str">
        <f t="shared" si="183"/>
        <v>Ok</v>
      </c>
    </row>
    <row r="2937" spans="1:9" x14ac:dyDescent="0.3">
      <c r="A2937" s="13" t="s">
        <v>5789</v>
      </c>
      <c r="B2937" s="13">
        <f>VLOOKUP(A2937,VLookup_Data,4,FALSE)</f>
        <v>12</v>
      </c>
      <c r="C2937" s="13">
        <f>_xlfn.XLOOKUP(A2937,Product_Name,Recorder_Level)</f>
        <v>88</v>
      </c>
      <c r="D2937" s="13">
        <f>IF(B2937&lt;=C2937,C2937-B2937,0)</f>
        <v>76</v>
      </c>
      <c r="E2937" s="13">
        <f t="shared" si="180"/>
        <v>76</v>
      </c>
      <c r="F2937" s="13">
        <f t="shared" si="181"/>
        <v>76</v>
      </c>
      <c r="G2937" s="13">
        <f>IF(B2937&lt;=C2937,C2937-B2937,"No Order Needed")</f>
        <v>76</v>
      </c>
      <c r="H2937" s="13">
        <f t="shared" si="182"/>
        <v>86</v>
      </c>
      <c r="I2937" s="13" t="str">
        <f t="shared" si="183"/>
        <v>Reorder</v>
      </c>
    </row>
    <row r="2938" spans="1:9" x14ac:dyDescent="0.3">
      <c r="A2938" s="13" t="s">
        <v>6811</v>
      </c>
      <c r="B2938" s="13">
        <f>VLOOKUP(A2938,VLookup_Data,4,FALSE)</f>
        <v>77</v>
      </c>
      <c r="C2938" s="13">
        <f>_xlfn.XLOOKUP(A2938,Product_Name,Recorder_Level)</f>
        <v>44</v>
      </c>
      <c r="D2938" s="13">
        <f>IF(B2938&lt;=C2938,C2938-B2938,0)</f>
        <v>0</v>
      </c>
      <c r="E2938" s="13">
        <f t="shared" si="180"/>
        <v>0</v>
      </c>
      <c r="F2938" s="13">
        <f t="shared" si="181"/>
        <v>0</v>
      </c>
      <c r="G2938" s="13" t="str">
        <f>IF(B2938&lt;=C2938,C2938-B2938,"No Order Needed")</f>
        <v>No Order Needed</v>
      </c>
      <c r="H2938" s="13">
        <f t="shared" si="182"/>
        <v>0</v>
      </c>
      <c r="I2938" s="13" t="str">
        <f t="shared" si="183"/>
        <v>Ok</v>
      </c>
    </row>
    <row r="2939" spans="1:9" x14ac:dyDescent="0.3">
      <c r="A2939" s="13" t="s">
        <v>5792</v>
      </c>
      <c r="B2939" s="13">
        <f>VLOOKUP(A2939,VLookup_Data,4,FALSE)</f>
        <v>75</v>
      </c>
      <c r="C2939" s="13">
        <f>_xlfn.XLOOKUP(A2939,Product_Name,Recorder_Level)</f>
        <v>51</v>
      </c>
      <c r="D2939" s="13">
        <f>IF(B2939&lt;=C2939,C2939-B2939,0)</f>
        <v>0</v>
      </c>
      <c r="E2939" s="13">
        <f t="shared" si="180"/>
        <v>0</v>
      </c>
      <c r="F2939" s="13">
        <f t="shared" si="181"/>
        <v>0</v>
      </c>
      <c r="G2939" s="13" t="str">
        <f>IF(B2939&lt;=C2939,C2939-B2939,"No Order Needed")</f>
        <v>No Order Needed</v>
      </c>
      <c r="H2939" s="13">
        <f t="shared" si="182"/>
        <v>0</v>
      </c>
      <c r="I2939" s="13" t="str">
        <f t="shared" si="183"/>
        <v>Ok</v>
      </c>
    </row>
    <row r="2940" spans="1:9" x14ac:dyDescent="0.3">
      <c r="A2940" s="13" t="s">
        <v>5794</v>
      </c>
      <c r="B2940" s="13">
        <f>VLOOKUP(A2940,VLookup_Data,4,FALSE)</f>
        <v>186</v>
      </c>
      <c r="C2940" s="13">
        <f>_xlfn.XLOOKUP(A2940,Product_Name,Recorder_Level)</f>
        <v>96</v>
      </c>
      <c r="D2940" s="13">
        <f>IF(B2940&lt;=C2940,C2940-B2940,0)</f>
        <v>0</v>
      </c>
      <c r="E2940" s="13">
        <f t="shared" si="180"/>
        <v>0</v>
      </c>
      <c r="F2940" s="13">
        <f t="shared" si="181"/>
        <v>0</v>
      </c>
      <c r="G2940" s="13" t="str">
        <f>IF(B2940&lt;=C2940,C2940-B2940,"No Order Needed")</f>
        <v>No Order Needed</v>
      </c>
      <c r="H2940" s="13">
        <f t="shared" si="182"/>
        <v>0</v>
      </c>
      <c r="I2940" s="13" t="str">
        <f t="shared" si="183"/>
        <v>Ok</v>
      </c>
    </row>
    <row r="2941" spans="1:9" x14ac:dyDescent="0.3">
      <c r="A2941" s="13" t="s">
        <v>5796</v>
      </c>
      <c r="B2941" s="13">
        <f>VLOOKUP(A2941,VLookup_Data,4,FALSE)</f>
        <v>116</v>
      </c>
      <c r="C2941" s="13">
        <f>_xlfn.XLOOKUP(A2941,Product_Name,Recorder_Level)</f>
        <v>67</v>
      </c>
      <c r="D2941" s="13">
        <f>IF(B2941&lt;=C2941,C2941-B2941,0)</f>
        <v>0</v>
      </c>
      <c r="E2941" s="13">
        <f t="shared" si="180"/>
        <v>0</v>
      </c>
      <c r="F2941" s="13">
        <f t="shared" si="181"/>
        <v>0</v>
      </c>
      <c r="G2941" s="13" t="str">
        <f>IF(B2941&lt;=C2941,C2941-B2941,"No Order Needed")</f>
        <v>No Order Needed</v>
      </c>
      <c r="H2941" s="13">
        <f t="shared" si="182"/>
        <v>0</v>
      </c>
      <c r="I2941" s="13" t="str">
        <f t="shared" si="183"/>
        <v>Ok</v>
      </c>
    </row>
    <row r="2942" spans="1:9" x14ac:dyDescent="0.3">
      <c r="A2942" s="13" t="s">
        <v>5798</v>
      </c>
      <c r="B2942" s="13">
        <f>VLOOKUP(A2942,VLookup_Data,4,FALSE)</f>
        <v>52</v>
      </c>
      <c r="C2942" s="13">
        <f>_xlfn.XLOOKUP(A2942,Product_Name,Recorder_Level)</f>
        <v>53</v>
      </c>
      <c r="D2942" s="13">
        <f>IF(B2942&lt;=C2942,C2942-B2942,0)</f>
        <v>1</v>
      </c>
      <c r="E2942" s="13">
        <f t="shared" si="180"/>
        <v>1</v>
      </c>
      <c r="F2942" s="13">
        <f t="shared" si="181"/>
        <v>1</v>
      </c>
      <c r="G2942" s="13">
        <f>IF(B2942&lt;=C2942,C2942-B2942,"No Order Needed")</f>
        <v>1</v>
      </c>
      <c r="H2942" s="13">
        <f t="shared" si="182"/>
        <v>11</v>
      </c>
      <c r="I2942" s="13" t="str">
        <f t="shared" si="183"/>
        <v>Reorder</v>
      </c>
    </row>
    <row r="2943" spans="1:9" x14ac:dyDescent="0.3">
      <c r="A2943" s="13" t="s">
        <v>5800</v>
      </c>
      <c r="B2943" s="13">
        <f>VLOOKUP(A2943,VLookup_Data,4,FALSE)</f>
        <v>132</v>
      </c>
      <c r="C2943" s="13">
        <f>_xlfn.XLOOKUP(A2943,Product_Name,Recorder_Level)</f>
        <v>29</v>
      </c>
      <c r="D2943" s="13">
        <f>IF(B2943&lt;=C2943,C2943-B2943,0)</f>
        <v>0</v>
      </c>
      <c r="E2943" s="13">
        <f t="shared" si="180"/>
        <v>0</v>
      </c>
      <c r="F2943" s="13">
        <f t="shared" si="181"/>
        <v>0</v>
      </c>
      <c r="G2943" s="13" t="str">
        <f>IF(B2943&lt;=C2943,C2943-B2943,"No Order Needed")</f>
        <v>No Order Needed</v>
      </c>
      <c r="H2943" s="13">
        <f t="shared" si="182"/>
        <v>0</v>
      </c>
      <c r="I2943" s="13" t="str">
        <f t="shared" si="183"/>
        <v>Ok</v>
      </c>
    </row>
    <row r="2944" spans="1:9" x14ac:dyDescent="0.3">
      <c r="A2944" s="13" t="s">
        <v>4133</v>
      </c>
      <c r="B2944" s="13">
        <f>VLOOKUP(A2944,VLookup_Data,4,FALSE)</f>
        <v>154</v>
      </c>
      <c r="C2944" s="13">
        <f>_xlfn.XLOOKUP(A2944,Product_Name,Recorder_Level)</f>
        <v>52</v>
      </c>
      <c r="D2944" s="13">
        <f>IF(B2944&lt;=C2944,C2944-B2944,0)</f>
        <v>0</v>
      </c>
      <c r="E2944" s="13">
        <f t="shared" si="180"/>
        <v>0</v>
      </c>
      <c r="F2944" s="13">
        <f t="shared" si="181"/>
        <v>0</v>
      </c>
      <c r="G2944" s="13" t="str">
        <f>IF(B2944&lt;=C2944,C2944-B2944,"No Order Needed")</f>
        <v>No Order Needed</v>
      </c>
      <c r="H2944" s="13">
        <f t="shared" si="182"/>
        <v>0</v>
      </c>
      <c r="I2944" s="13" t="str">
        <f t="shared" si="183"/>
        <v>Ok</v>
      </c>
    </row>
    <row r="2945" spans="1:9" x14ac:dyDescent="0.3">
      <c r="A2945" s="13" t="s">
        <v>4855</v>
      </c>
      <c r="B2945" s="13">
        <f>VLOOKUP(A2945,VLookup_Data,4,FALSE)</f>
        <v>87</v>
      </c>
      <c r="C2945" s="13">
        <f>_xlfn.XLOOKUP(A2945,Product_Name,Recorder_Level)</f>
        <v>63</v>
      </c>
      <c r="D2945" s="13">
        <f>IF(B2945&lt;=C2945,C2945-B2945,0)</f>
        <v>0</v>
      </c>
      <c r="E2945" s="13">
        <f t="shared" si="180"/>
        <v>0</v>
      </c>
      <c r="F2945" s="13">
        <f t="shared" si="181"/>
        <v>0</v>
      </c>
      <c r="G2945" s="13" t="str">
        <f>IF(B2945&lt;=C2945,C2945-B2945,"No Order Needed")</f>
        <v>No Order Needed</v>
      </c>
      <c r="H2945" s="13">
        <f t="shared" si="182"/>
        <v>0</v>
      </c>
      <c r="I2945" s="13" t="str">
        <f t="shared" si="183"/>
        <v>Ok</v>
      </c>
    </row>
    <row r="2946" spans="1:9" x14ac:dyDescent="0.3">
      <c r="A2946" s="13" t="s">
        <v>3492</v>
      </c>
      <c r="B2946" s="13">
        <f>VLOOKUP(A2946,VLookup_Data,4,FALSE)</f>
        <v>159</v>
      </c>
      <c r="C2946" s="13">
        <f>_xlfn.XLOOKUP(A2946,Product_Name,Recorder_Level)</f>
        <v>29</v>
      </c>
      <c r="D2946" s="13">
        <f>IF(B2946&lt;=C2946,C2946-B2946,0)</f>
        <v>0</v>
      </c>
      <c r="E2946" s="13">
        <f t="shared" si="180"/>
        <v>0</v>
      </c>
      <c r="F2946" s="13">
        <f t="shared" si="181"/>
        <v>0</v>
      </c>
      <c r="G2946" s="13" t="str">
        <f>IF(B2946&lt;=C2946,C2946-B2946,"No Order Needed")</f>
        <v>No Order Needed</v>
      </c>
      <c r="H2946" s="13">
        <f t="shared" si="182"/>
        <v>0</v>
      </c>
      <c r="I2946" s="13" t="str">
        <f t="shared" si="183"/>
        <v>Ok</v>
      </c>
    </row>
    <row r="2947" spans="1:9" x14ac:dyDescent="0.3">
      <c r="A2947" s="13" t="s">
        <v>5806</v>
      </c>
      <c r="B2947" s="13">
        <f>VLOOKUP(A2947,VLookup_Data,4,FALSE)</f>
        <v>113</v>
      </c>
      <c r="C2947" s="13">
        <f>_xlfn.XLOOKUP(A2947,Product_Name,Recorder_Level)</f>
        <v>85</v>
      </c>
      <c r="D2947" s="13">
        <f>IF(B2947&lt;=C2947,C2947-B2947,0)</f>
        <v>0</v>
      </c>
      <c r="E2947" s="13">
        <f t="shared" ref="E2947:E3010" si="184">IF(C2947-B2947&gt;0,C2947-B2947,0)</f>
        <v>0</v>
      </c>
      <c r="F2947" s="13">
        <f t="shared" ref="F2947:F3010" si="185">MAX(C2947-B2947,0)</f>
        <v>0</v>
      </c>
      <c r="G2947" s="13" t="str">
        <f>IF(B2947&lt;=C2947,C2947-B2947,"No Order Needed")</f>
        <v>No Order Needed</v>
      </c>
      <c r="H2947" s="13">
        <f t="shared" ref="H2947:H3010" si="186">MAX((C2947-B2947)+10,0)</f>
        <v>0</v>
      </c>
      <c r="I2947" s="13" t="str">
        <f t="shared" ref="I2947:I3010" si="187">IF(B2947=0,"Urgent",IF(B2947&lt;=C2947,"Reorder","Ok"))</f>
        <v>Ok</v>
      </c>
    </row>
    <row r="2948" spans="1:9" x14ac:dyDescent="0.3">
      <c r="A2948" s="13" t="s">
        <v>5809</v>
      </c>
      <c r="B2948" s="13">
        <f>VLOOKUP(A2948,VLookup_Data,4,FALSE)</f>
        <v>118</v>
      </c>
      <c r="C2948" s="13">
        <f>_xlfn.XLOOKUP(A2948,Product_Name,Recorder_Level)</f>
        <v>91</v>
      </c>
      <c r="D2948" s="13">
        <f>IF(B2948&lt;=C2948,C2948-B2948,0)</f>
        <v>0</v>
      </c>
      <c r="E2948" s="13">
        <f t="shared" si="184"/>
        <v>0</v>
      </c>
      <c r="F2948" s="13">
        <f t="shared" si="185"/>
        <v>0</v>
      </c>
      <c r="G2948" s="13" t="str">
        <f>IF(B2948&lt;=C2948,C2948-B2948,"No Order Needed")</f>
        <v>No Order Needed</v>
      </c>
      <c r="H2948" s="13">
        <f t="shared" si="186"/>
        <v>0</v>
      </c>
      <c r="I2948" s="13" t="str">
        <f t="shared" si="187"/>
        <v>Ok</v>
      </c>
    </row>
    <row r="2949" spans="1:9" x14ac:dyDescent="0.3">
      <c r="A2949" s="13" t="s">
        <v>5811</v>
      </c>
      <c r="B2949" s="13">
        <f>VLOOKUP(A2949,VLookup_Data,4,FALSE)</f>
        <v>7</v>
      </c>
      <c r="C2949" s="13">
        <f>_xlfn.XLOOKUP(A2949,Product_Name,Recorder_Level)</f>
        <v>80</v>
      </c>
      <c r="D2949" s="13">
        <f>IF(B2949&lt;=C2949,C2949-B2949,0)</f>
        <v>73</v>
      </c>
      <c r="E2949" s="13">
        <f t="shared" si="184"/>
        <v>73</v>
      </c>
      <c r="F2949" s="13">
        <f t="shared" si="185"/>
        <v>73</v>
      </c>
      <c r="G2949" s="13">
        <f>IF(B2949&lt;=C2949,C2949-B2949,"No Order Needed")</f>
        <v>73</v>
      </c>
      <c r="H2949" s="13">
        <f t="shared" si="186"/>
        <v>83</v>
      </c>
      <c r="I2949" s="13" t="str">
        <f t="shared" si="187"/>
        <v>Reorder</v>
      </c>
    </row>
    <row r="2950" spans="1:9" x14ac:dyDescent="0.3">
      <c r="A2950" s="13" t="s">
        <v>5199</v>
      </c>
      <c r="B2950" s="13">
        <f>VLOOKUP(A2950,VLookup_Data,4,FALSE)</f>
        <v>2</v>
      </c>
      <c r="C2950" s="13">
        <f>_xlfn.XLOOKUP(A2950,Product_Name,Recorder_Level)</f>
        <v>0</v>
      </c>
      <c r="D2950" s="13">
        <f>IF(B2950&lt;=C2950,C2950-B2950,0)</f>
        <v>0</v>
      </c>
      <c r="E2950" s="13">
        <f t="shared" si="184"/>
        <v>0</v>
      </c>
      <c r="F2950" s="13">
        <f t="shared" si="185"/>
        <v>0</v>
      </c>
      <c r="G2950" s="13" t="str">
        <f>IF(B2950&lt;=C2950,C2950-B2950,"No Order Needed")</f>
        <v>No Order Needed</v>
      </c>
      <c r="H2950" s="13">
        <f t="shared" si="186"/>
        <v>8</v>
      </c>
      <c r="I2950" s="13" t="str">
        <f t="shared" si="187"/>
        <v>Ok</v>
      </c>
    </row>
    <row r="2951" spans="1:9" x14ac:dyDescent="0.3">
      <c r="A2951" s="13" t="s">
        <v>3460</v>
      </c>
      <c r="B2951" s="13">
        <f>VLOOKUP(A2951,VLookup_Data,4,FALSE)</f>
        <v>0</v>
      </c>
      <c r="C2951" s="13">
        <f>_xlfn.XLOOKUP(A2951,Product_Name,Recorder_Level)</f>
        <v>27</v>
      </c>
      <c r="D2951" s="13">
        <f>IF(B2951&lt;=C2951,C2951-B2951,0)</f>
        <v>27</v>
      </c>
      <c r="E2951" s="13">
        <f t="shared" si="184"/>
        <v>27</v>
      </c>
      <c r="F2951" s="13">
        <f t="shared" si="185"/>
        <v>27</v>
      </c>
      <c r="G2951" s="13">
        <f>IF(B2951&lt;=C2951,C2951-B2951,"No Order Needed")</f>
        <v>27</v>
      </c>
      <c r="H2951" s="13">
        <f t="shared" si="186"/>
        <v>37</v>
      </c>
      <c r="I2951" s="13" t="str">
        <f t="shared" si="187"/>
        <v>Urgent</v>
      </c>
    </row>
    <row r="2952" spans="1:9" x14ac:dyDescent="0.3">
      <c r="A2952" s="13" t="s">
        <v>5816</v>
      </c>
      <c r="B2952" s="13">
        <f>VLOOKUP(A2952,VLookup_Data,4,FALSE)</f>
        <v>177</v>
      </c>
      <c r="C2952" s="13">
        <f>_xlfn.XLOOKUP(A2952,Product_Name,Recorder_Level)</f>
        <v>49</v>
      </c>
      <c r="D2952" s="13">
        <f>IF(B2952&lt;=C2952,C2952-B2952,0)</f>
        <v>0</v>
      </c>
      <c r="E2952" s="13">
        <f t="shared" si="184"/>
        <v>0</v>
      </c>
      <c r="F2952" s="13">
        <f t="shared" si="185"/>
        <v>0</v>
      </c>
      <c r="G2952" s="13" t="str">
        <f>IF(B2952&lt;=C2952,C2952-B2952,"No Order Needed")</f>
        <v>No Order Needed</v>
      </c>
      <c r="H2952" s="13">
        <f t="shared" si="186"/>
        <v>0</v>
      </c>
      <c r="I2952" s="13" t="str">
        <f t="shared" si="187"/>
        <v>Ok</v>
      </c>
    </row>
    <row r="2953" spans="1:9" x14ac:dyDescent="0.3">
      <c r="A2953" s="13" t="s">
        <v>5818</v>
      </c>
      <c r="B2953" s="13">
        <f>VLOOKUP(A2953,VLookup_Data,4,FALSE)</f>
        <v>83</v>
      </c>
      <c r="C2953" s="13">
        <f>_xlfn.XLOOKUP(A2953,Product_Name,Recorder_Level)</f>
        <v>58</v>
      </c>
      <c r="D2953" s="13">
        <f>IF(B2953&lt;=C2953,C2953-B2953,0)</f>
        <v>0</v>
      </c>
      <c r="E2953" s="13">
        <f t="shared" si="184"/>
        <v>0</v>
      </c>
      <c r="F2953" s="13">
        <f t="shared" si="185"/>
        <v>0</v>
      </c>
      <c r="G2953" s="13" t="str">
        <f>IF(B2953&lt;=C2953,C2953-B2953,"No Order Needed")</f>
        <v>No Order Needed</v>
      </c>
      <c r="H2953" s="13">
        <f t="shared" si="186"/>
        <v>0</v>
      </c>
      <c r="I2953" s="13" t="str">
        <f t="shared" si="187"/>
        <v>Ok</v>
      </c>
    </row>
    <row r="2954" spans="1:9" x14ac:dyDescent="0.3">
      <c r="A2954" s="13" t="s">
        <v>5820</v>
      </c>
      <c r="B2954" s="13">
        <f>VLOOKUP(A2954,VLookup_Data,4,FALSE)</f>
        <v>89</v>
      </c>
      <c r="C2954" s="13">
        <f>_xlfn.XLOOKUP(A2954,Product_Name,Recorder_Level)</f>
        <v>86</v>
      </c>
      <c r="D2954" s="13">
        <f>IF(B2954&lt;=C2954,C2954-B2954,0)</f>
        <v>0</v>
      </c>
      <c r="E2954" s="13">
        <f t="shared" si="184"/>
        <v>0</v>
      </c>
      <c r="F2954" s="13">
        <f t="shared" si="185"/>
        <v>0</v>
      </c>
      <c r="G2954" s="13" t="str">
        <f>IF(B2954&lt;=C2954,C2954-B2954,"No Order Needed")</f>
        <v>No Order Needed</v>
      </c>
      <c r="H2954" s="13">
        <f t="shared" si="186"/>
        <v>7</v>
      </c>
      <c r="I2954" s="13" t="str">
        <f t="shared" si="187"/>
        <v>Ok</v>
      </c>
    </row>
    <row r="2955" spans="1:9" x14ac:dyDescent="0.3">
      <c r="A2955" s="13" t="s">
        <v>5822</v>
      </c>
      <c r="B2955" s="13">
        <f>VLOOKUP(A2955,VLookup_Data,4,FALSE)</f>
        <v>61</v>
      </c>
      <c r="C2955" s="13">
        <f>_xlfn.XLOOKUP(A2955,Product_Name,Recorder_Level)</f>
        <v>98</v>
      </c>
      <c r="D2955" s="13">
        <f>IF(B2955&lt;=C2955,C2955-B2955,0)</f>
        <v>37</v>
      </c>
      <c r="E2955" s="13">
        <f t="shared" si="184"/>
        <v>37</v>
      </c>
      <c r="F2955" s="13">
        <f t="shared" si="185"/>
        <v>37</v>
      </c>
      <c r="G2955" s="13">
        <f>IF(B2955&lt;=C2955,C2955-B2955,"No Order Needed")</f>
        <v>37</v>
      </c>
      <c r="H2955" s="13">
        <f t="shared" si="186"/>
        <v>47</v>
      </c>
      <c r="I2955" s="13" t="str">
        <f t="shared" si="187"/>
        <v>Reorder</v>
      </c>
    </row>
    <row r="2956" spans="1:9" x14ac:dyDescent="0.3">
      <c r="A2956" s="13" t="s">
        <v>5824</v>
      </c>
      <c r="B2956" s="13">
        <f>VLOOKUP(A2956,VLookup_Data,4,FALSE)</f>
        <v>150</v>
      </c>
      <c r="C2956" s="13">
        <f>_xlfn.XLOOKUP(A2956,Product_Name,Recorder_Level)</f>
        <v>64</v>
      </c>
      <c r="D2956" s="13">
        <f>IF(B2956&lt;=C2956,C2956-B2956,0)</f>
        <v>0</v>
      </c>
      <c r="E2956" s="13">
        <f t="shared" si="184"/>
        <v>0</v>
      </c>
      <c r="F2956" s="13">
        <f t="shared" si="185"/>
        <v>0</v>
      </c>
      <c r="G2956" s="13" t="str">
        <f>IF(B2956&lt;=C2956,C2956-B2956,"No Order Needed")</f>
        <v>No Order Needed</v>
      </c>
      <c r="H2956" s="13">
        <f t="shared" si="186"/>
        <v>0</v>
      </c>
      <c r="I2956" s="13" t="str">
        <f t="shared" si="187"/>
        <v>Ok</v>
      </c>
    </row>
    <row r="2957" spans="1:9" x14ac:dyDescent="0.3">
      <c r="A2957" s="13" t="s">
        <v>691</v>
      </c>
      <c r="B2957" s="13">
        <f>VLOOKUP(A2957,VLookup_Data,4,FALSE)</f>
        <v>132</v>
      </c>
      <c r="C2957" s="13">
        <f>_xlfn.XLOOKUP(A2957,Product_Name,Recorder_Level)</f>
        <v>67</v>
      </c>
      <c r="D2957" s="13">
        <f>IF(B2957&lt;=C2957,C2957-B2957,0)</f>
        <v>0</v>
      </c>
      <c r="E2957" s="13">
        <f t="shared" si="184"/>
        <v>0</v>
      </c>
      <c r="F2957" s="13">
        <f t="shared" si="185"/>
        <v>0</v>
      </c>
      <c r="G2957" s="13" t="str">
        <f>IF(B2957&lt;=C2957,C2957-B2957,"No Order Needed")</f>
        <v>No Order Needed</v>
      </c>
      <c r="H2957" s="13">
        <f t="shared" si="186"/>
        <v>0</v>
      </c>
      <c r="I2957" s="13" t="str">
        <f t="shared" si="187"/>
        <v>Ok</v>
      </c>
    </row>
    <row r="2958" spans="1:9" x14ac:dyDescent="0.3">
      <c r="A2958" s="13" t="s">
        <v>839</v>
      </c>
      <c r="B2958" s="13">
        <f>VLOOKUP(A2958,VLookup_Data,4,FALSE)</f>
        <v>46</v>
      </c>
      <c r="C2958" s="13">
        <f>_xlfn.XLOOKUP(A2958,Product_Name,Recorder_Level)</f>
        <v>50</v>
      </c>
      <c r="D2958" s="13">
        <f>IF(B2958&lt;=C2958,C2958-B2958,0)</f>
        <v>4</v>
      </c>
      <c r="E2958" s="13">
        <f t="shared" si="184"/>
        <v>4</v>
      </c>
      <c r="F2958" s="13">
        <f t="shared" si="185"/>
        <v>4</v>
      </c>
      <c r="G2958" s="13">
        <f>IF(B2958&lt;=C2958,C2958-B2958,"No Order Needed")</f>
        <v>4</v>
      </c>
      <c r="H2958" s="13">
        <f t="shared" si="186"/>
        <v>14</v>
      </c>
      <c r="I2958" s="13" t="str">
        <f t="shared" si="187"/>
        <v>Reorder</v>
      </c>
    </row>
    <row r="2959" spans="1:9" x14ac:dyDescent="0.3">
      <c r="A2959" s="13" t="s">
        <v>3120</v>
      </c>
      <c r="B2959" s="13">
        <f>VLOOKUP(A2959,VLookup_Data,4,FALSE)</f>
        <v>128</v>
      </c>
      <c r="C2959" s="13">
        <f>_xlfn.XLOOKUP(A2959,Product_Name,Recorder_Level)</f>
        <v>22</v>
      </c>
      <c r="D2959" s="13">
        <f>IF(B2959&lt;=C2959,C2959-B2959,0)</f>
        <v>0</v>
      </c>
      <c r="E2959" s="13">
        <f t="shared" si="184"/>
        <v>0</v>
      </c>
      <c r="F2959" s="13">
        <f t="shared" si="185"/>
        <v>0</v>
      </c>
      <c r="G2959" s="13" t="str">
        <f>IF(B2959&lt;=C2959,C2959-B2959,"No Order Needed")</f>
        <v>No Order Needed</v>
      </c>
      <c r="H2959" s="13">
        <f t="shared" si="186"/>
        <v>0</v>
      </c>
      <c r="I2959" s="13" t="str">
        <f t="shared" si="187"/>
        <v>Ok</v>
      </c>
    </row>
    <row r="2960" spans="1:9" x14ac:dyDescent="0.3">
      <c r="A2960" s="13" t="s">
        <v>5829</v>
      </c>
      <c r="B2960" s="13">
        <f>VLOOKUP(A2960,VLookup_Data,4,FALSE)</f>
        <v>171</v>
      </c>
      <c r="C2960" s="13">
        <f>_xlfn.XLOOKUP(A2960,Product_Name,Recorder_Level)</f>
        <v>0</v>
      </c>
      <c r="D2960" s="13">
        <f>IF(B2960&lt;=C2960,C2960-B2960,0)</f>
        <v>0</v>
      </c>
      <c r="E2960" s="13">
        <f t="shared" si="184"/>
        <v>0</v>
      </c>
      <c r="F2960" s="13">
        <f t="shared" si="185"/>
        <v>0</v>
      </c>
      <c r="G2960" s="13" t="str">
        <f>IF(B2960&lt;=C2960,C2960-B2960,"No Order Needed")</f>
        <v>No Order Needed</v>
      </c>
      <c r="H2960" s="13">
        <f t="shared" si="186"/>
        <v>0</v>
      </c>
      <c r="I2960" s="13" t="str">
        <f t="shared" si="187"/>
        <v>Ok</v>
      </c>
    </row>
    <row r="2961" spans="1:9" x14ac:dyDescent="0.3">
      <c r="A2961" s="13" t="s">
        <v>5831</v>
      </c>
      <c r="B2961" s="13">
        <f>VLOOKUP(A2961,VLookup_Data,4,FALSE)</f>
        <v>95</v>
      </c>
      <c r="C2961" s="13">
        <f>_xlfn.XLOOKUP(A2961,Product_Name,Recorder_Level)</f>
        <v>85</v>
      </c>
      <c r="D2961" s="13">
        <f>IF(B2961&lt;=C2961,C2961-B2961,0)</f>
        <v>0</v>
      </c>
      <c r="E2961" s="13">
        <f t="shared" si="184"/>
        <v>0</v>
      </c>
      <c r="F2961" s="13">
        <f t="shared" si="185"/>
        <v>0</v>
      </c>
      <c r="G2961" s="13" t="str">
        <f>IF(B2961&lt;=C2961,C2961-B2961,"No Order Needed")</f>
        <v>No Order Needed</v>
      </c>
      <c r="H2961" s="13">
        <f t="shared" si="186"/>
        <v>0</v>
      </c>
      <c r="I2961" s="13" t="str">
        <f t="shared" si="187"/>
        <v>Ok</v>
      </c>
    </row>
    <row r="2962" spans="1:9" x14ac:dyDescent="0.3">
      <c r="A2962" s="13" t="s">
        <v>5834</v>
      </c>
      <c r="B2962" s="13">
        <f>VLOOKUP(A2962,VLookup_Data,4,FALSE)</f>
        <v>130</v>
      </c>
      <c r="C2962" s="13">
        <f>_xlfn.XLOOKUP(A2962,Product_Name,Recorder_Level)</f>
        <v>65</v>
      </c>
      <c r="D2962" s="13">
        <f>IF(B2962&lt;=C2962,C2962-B2962,0)</f>
        <v>0</v>
      </c>
      <c r="E2962" s="13">
        <f t="shared" si="184"/>
        <v>0</v>
      </c>
      <c r="F2962" s="13">
        <f t="shared" si="185"/>
        <v>0</v>
      </c>
      <c r="G2962" s="13" t="str">
        <f>IF(B2962&lt;=C2962,C2962-B2962,"No Order Needed")</f>
        <v>No Order Needed</v>
      </c>
      <c r="H2962" s="13">
        <f t="shared" si="186"/>
        <v>0</v>
      </c>
      <c r="I2962" s="13" t="str">
        <f t="shared" si="187"/>
        <v>Ok</v>
      </c>
    </row>
    <row r="2963" spans="1:9" x14ac:dyDescent="0.3">
      <c r="A2963" s="13" t="s">
        <v>5837</v>
      </c>
      <c r="B2963" s="13">
        <f>VLOOKUP(A2963,VLookup_Data,4,FALSE)</f>
        <v>62</v>
      </c>
      <c r="C2963" s="13">
        <f>_xlfn.XLOOKUP(A2963,Product_Name,Recorder_Level)</f>
        <v>0</v>
      </c>
      <c r="D2963" s="13">
        <f>IF(B2963&lt;=C2963,C2963-B2963,0)</f>
        <v>0</v>
      </c>
      <c r="E2963" s="13">
        <f t="shared" si="184"/>
        <v>0</v>
      </c>
      <c r="F2963" s="13">
        <f t="shared" si="185"/>
        <v>0</v>
      </c>
      <c r="G2963" s="13" t="str">
        <f>IF(B2963&lt;=C2963,C2963-B2963,"No Order Needed")</f>
        <v>No Order Needed</v>
      </c>
      <c r="H2963" s="13">
        <f t="shared" si="186"/>
        <v>0</v>
      </c>
      <c r="I2963" s="13" t="str">
        <f t="shared" si="187"/>
        <v>Ok</v>
      </c>
    </row>
    <row r="2964" spans="1:9" x14ac:dyDescent="0.3">
      <c r="A2964" s="13" t="s">
        <v>5839</v>
      </c>
      <c r="B2964" s="13">
        <f>VLOOKUP(A2964,VLookup_Data,4,FALSE)</f>
        <v>189</v>
      </c>
      <c r="C2964" s="13">
        <f>_xlfn.XLOOKUP(A2964,Product_Name,Recorder_Level)</f>
        <v>0</v>
      </c>
      <c r="D2964" s="13">
        <f>IF(B2964&lt;=C2964,C2964-B2964,0)</f>
        <v>0</v>
      </c>
      <c r="E2964" s="13">
        <f t="shared" si="184"/>
        <v>0</v>
      </c>
      <c r="F2964" s="13">
        <f t="shared" si="185"/>
        <v>0</v>
      </c>
      <c r="G2964" s="13" t="str">
        <f>IF(B2964&lt;=C2964,C2964-B2964,"No Order Needed")</f>
        <v>No Order Needed</v>
      </c>
      <c r="H2964" s="13">
        <f t="shared" si="186"/>
        <v>0</v>
      </c>
      <c r="I2964" s="13" t="str">
        <f t="shared" si="187"/>
        <v>Ok</v>
      </c>
    </row>
    <row r="2965" spans="1:9" x14ac:dyDescent="0.3">
      <c r="A2965" s="13" t="s">
        <v>3326</v>
      </c>
      <c r="B2965" s="13">
        <f>VLOOKUP(A2965,VLookup_Data,4,FALSE)</f>
        <v>173</v>
      </c>
      <c r="C2965" s="13">
        <f>_xlfn.XLOOKUP(A2965,Product_Name,Recorder_Level)</f>
        <v>94</v>
      </c>
      <c r="D2965" s="13">
        <f>IF(B2965&lt;=C2965,C2965-B2965,0)</f>
        <v>0</v>
      </c>
      <c r="E2965" s="13">
        <f t="shared" si="184"/>
        <v>0</v>
      </c>
      <c r="F2965" s="13">
        <f t="shared" si="185"/>
        <v>0</v>
      </c>
      <c r="G2965" s="13" t="str">
        <f>IF(B2965&lt;=C2965,C2965-B2965,"No Order Needed")</f>
        <v>No Order Needed</v>
      </c>
      <c r="H2965" s="13">
        <f t="shared" si="186"/>
        <v>0</v>
      </c>
      <c r="I2965" s="13" t="str">
        <f t="shared" si="187"/>
        <v>Ok</v>
      </c>
    </row>
    <row r="2966" spans="1:9" x14ac:dyDescent="0.3">
      <c r="A2966" s="13" t="s">
        <v>5843</v>
      </c>
      <c r="B2966" s="13">
        <f>VLOOKUP(A2966,VLookup_Data,4,FALSE)</f>
        <v>196</v>
      </c>
      <c r="C2966" s="13">
        <f>_xlfn.XLOOKUP(A2966,Product_Name,Recorder_Level)</f>
        <v>54</v>
      </c>
      <c r="D2966" s="13">
        <f>IF(B2966&lt;=C2966,C2966-B2966,0)</f>
        <v>0</v>
      </c>
      <c r="E2966" s="13">
        <f t="shared" si="184"/>
        <v>0</v>
      </c>
      <c r="F2966" s="13">
        <f t="shared" si="185"/>
        <v>0</v>
      </c>
      <c r="G2966" s="13" t="str">
        <f>IF(B2966&lt;=C2966,C2966-B2966,"No Order Needed")</f>
        <v>No Order Needed</v>
      </c>
      <c r="H2966" s="13">
        <f t="shared" si="186"/>
        <v>0</v>
      </c>
      <c r="I2966" s="13" t="str">
        <f t="shared" si="187"/>
        <v>Ok</v>
      </c>
    </row>
    <row r="2967" spans="1:9" x14ac:dyDescent="0.3">
      <c r="A2967" s="13" t="s">
        <v>5845</v>
      </c>
      <c r="B2967" s="13">
        <f>VLOOKUP(A2967,VLookup_Data,4,FALSE)</f>
        <v>114</v>
      </c>
      <c r="C2967" s="13">
        <f>_xlfn.XLOOKUP(A2967,Product_Name,Recorder_Level)</f>
        <v>70</v>
      </c>
      <c r="D2967" s="13">
        <f>IF(B2967&lt;=C2967,C2967-B2967,0)</f>
        <v>0</v>
      </c>
      <c r="E2967" s="13">
        <f t="shared" si="184"/>
        <v>0</v>
      </c>
      <c r="F2967" s="13">
        <f t="shared" si="185"/>
        <v>0</v>
      </c>
      <c r="G2967" s="13" t="str">
        <f>IF(B2967&lt;=C2967,C2967-B2967,"No Order Needed")</f>
        <v>No Order Needed</v>
      </c>
      <c r="H2967" s="13">
        <f t="shared" si="186"/>
        <v>0</v>
      </c>
      <c r="I2967" s="13" t="str">
        <f t="shared" si="187"/>
        <v>Ok</v>
      </c>
    </row>
    <row r="2968" spans="1:9" x14ac:dyDescent="0.3">
      <c r="A2968" s="13" t="s">
        <v>5847</v>
      </c>
      <c r="B2968" s="13">
        <f>VLOOKUP(A2968,VLookup_Data,4,FALSE)</f>
        <v>119</v>
      </c>
      <c r="C2968" s="13">
        <f>_xlfn.XLOOKUP(A2968,Product_Name,Recorder_Level)</f>
        <v>26</v>
      </c>
      <c r="D2968" s="13">
        <f>IF(B2968&lt;=C2968,C2968-B2968,0)</f>
        <v>0</v>
      </c>
      <c r="E2968" s="13">
        <f t="shared" si="184"/>
        <v>0</v>
      </c>
      <c r="F2968" s="13">
        <f t="shared" si="185"/>
        <v>0</v>
      </c>
      <c r="G2968" s="13" t="str">
        <f>IF(B2968&lt;=C2968,C2968-B2968,"No Order Needed")</f>
        <v>No Order Needed</v>
      </c>
      <c r="H2968" s="13">
        <f t="shared" si="186"/>
        <v>0</v>
      </c>
      <c r="I2968" s="13" t="str">
        <f t="shared" si="187"/>
        <v>Ok</v>
      </c>
    </row>
    <row r="2969" spans="1:9" x14ac:dyDescent="0.3">
      <c r="A2969" s="13" t="s">
        <v>2161</v>
      </c>
      <c r="B2969" s="13">
        <f>VLOOKUP(A2969,VLookup_Data,4,FALSE)</f>
        <v>137</v>
      </c>
      <c r="C2969" s="13">
        <f>_xlfn.XLOOKUP(A2969,Product_Name,Recorder_Level)</f>
        <v>71</v>
      </c>
      <c r="D2969" s="13">
        <f>IF(B2969&lt;=C2969,C2969-B2969,0)</f>
        <v>0</v>
      </c>
      <c r="E2969" s="13">
        <f t="shared" si="184"/>
        <v>0</v>
      </c>
      <c r="F2969" s="13">
        <f t="shared" si="185"/>
        <v>0</v>
      </c>
      <c r="G2969" s="13" t="str">
        <f>IF(B2969&lt;=C2969,C2969-B2969,"No Order Needed")</f>
        <v>No Order Needed</v>
      </c>
      <c r="H2969" s="13">
        <f t="shared" si="186"/>
        <v>0</v>
      </c>
      <c r="I2969" s="13" t="str">
        <f t="shared" si="187"/>
        <v>Ok</v>
      </c>
    </row>
    <row r="2970" spans="1:9" x14ac:dyDescent="0.3">
      <c r="A2970" s="13" t="s">
        <v>2536</v>
      </c>
      <c r="B2970" s="13">
        <f>VLOOKUP(A2970,VLookup_Data,4,FALSE)</f>
        <v>134</v>
      </c>
      <c r="C2970" s="13">
        <f>_xlfn.XLOOKUP(A2970,Product_Name,Recorder_Level)</f>
        <v>36</v>
      </c>
      <c r="D2970" s="13">
        <f>IF(B2970&lt;=C2970,C2970-B2970,0)</f>
        <v>0</v>
      </c>
      <c r="E2970" s="13">
        <f t="shared" si="184"/>
        <v>0</v>
      </c>
      <c r="F2970" s="13">
        <f t="shared" si="185"/>
        <v>0</v>
      </c>
      <c r="G2970" s="13" t="str">
        <f>IF(B2970&lt;=C2970,C2970-B2970,"No Order Needed")</f>
        <v>No Order Needed</v>
      </c>
      <c r="H2970" s="13">
        <f t="shared" si="186"/>
        <v>0</v>
      </c>
      <c r="I2970" s="13" t="str">
        <f t="shared" si="187"/>
        <v>Ok</v>
      </c>
    </row>
    <row r="2971" spans="1:9" x14ac:dyDescent="0.3">
      <c r="A2971" s="13" t="s">
        <v>4984</v>
      </c>
      <c r="B2971" s="13">
        <f>VLOOKUP(A2971,VLookup_Data,4,FALSE)</f>
        <v>23</v>
      </c>
      <c r="C2971" s="13">
        <f>_xlfn.XLOOKUP(A2971,Product_Name,Recorder_Level)</f>
        <v>21</v>
      </c>
      <c r="D2971" s="13">
        <f>IF(B2971&lt;=C2971,C2971-B2971,0)</f>
        <v>0</v>
      </c>
      <c r="E2971" s="13">
        <f t="shared" si="184"/>
        <v>0</v>
      </c>
      <c r="F2971" s="13">
        <f t="shared" si="185"/>
        <v>0</v>
      </c>
      <c r="G2971" s="13" t="str">
        <f>IF(B2971&lt;=C2971,C2971-B2971,"No Order Needed")</f>
        <v>No Order Needed</v>
      </c>
      <c r="H2971" s="13">
        <f t="shared" si="186"/>
        <v>8</v>
      </c>
      <c r="I2971" s="13" t="str">
        <f t="shared" si="187"/>
        <v>Ok</v>
      </c>
    </row>
    <row r="2972" spans="1:9" x14ac:dyDescent="0.3">
      <c r="A2972" s="13" t="s">
        <v>3347</v>
      </c>
      <c r="B2972" s="13">
        <f>VLOOKUP(A2972,VLookup_Data,4,FALSE)</f>
        <v>85</v>
      </c>
      <c r="C2972" s="13">
        <f>_xlfn.XLOOKUP(A2972,Product_Name,Recorder_Level)</f>
        <v>40</v>
      </c>
      <c r="D2972" s="13">
        <f>IF(B2972&lt;=C2972,C2972-B2972,0)</f>
        <v>0</v>
      </c>
      <c r="E2972" s="13">
        <f t="shared" si="184"/>
        <v>0</v>
      </c>
      <c r="F2972" s="13">
        <f t="shared" si="185"/>
        <v>0</v>
      </c>
      <c r="G2972" s="13" t="str">
        <f>IF(B2972&lt;=C2972,C2972-B2972,"No Order Needed")</f>
        <v>No Order Needed</v>
      </c>
      <c r="H2972" s="13">
        <f t="shared" si="186"/>
        <v>0</v>
      </c>
      <c r="I2972" s="13" t="str">
        <f t="shared" si="187"/>
        <v>Ok</v>
      </c>
    </row>
    <row r="2973" spans="1:9" x14ac:dyDescent="0.3">
      <c r="A2973" s="13" t="s">
        <v>5854</v>
      </c>
      <c r="B2973" s="13">
        <f>VLOOKUP(A2973,VLookup_Data,4,FALSE)</f>
        <v>5</v>
      </c>
      <c r="C2973" s="13">
        <f>_xlfn.XLOOKUP(A2973,Product_Name,Recorder_Level)</f>
        <v>70</v>
      </c>
      <c r="D2973" s="13">
        <f>IF(B2973&lt;=C2973,C2973-B2973,0)</f>
        <v>65</v>
      </c>
      <c r="E2973" s="13">
        <f t="shared" si="184"/>
        <v>65</v>
      </c>
      <c r="F2973" s="13">
        <f t="shared" si="185"/>
        <v>65</v>
      </c>
      <c r="G2973" s="13">
        <f>IF(B2973&lt;=C2973,C2973-B2973,"No Order Needed")</f>
        <v>65</v>
      </c>
      <c r="H2973" s="13">
        <f t="shared" si="186"/>
        <v>75</v>
      </c>
      <c r="I2973" s="13" t="str">
        <f t="shared" si="187"/>
        <v>Reorder</v>
      </c>
    </row>
    <row r="2974" spans="1:9" x14ac:dyDescent="0.3">
      <c r="A2974" s="13" t="s">
        <v>5856</v>
      </c>
      <c r="B2974" s="13">
        <f>VLOOKUP(A2974,VLookup_Data,4,FALSE)</f>
        <v>16</v>
      </c>
      <c r="C2974" s="13">
        <f>_xlfn.XLOOKUP(A2974,Product_Name,Recorder_Level)</f>
        <v>55</v>
      </c>
      <c r="D2974" s="13">
        <f>IF(B2974&lt;=C2974,C2974-B2974,0)</f>
        <v>39</v>
      </c>
      <c r="E2974" s="13">
        <f t="shared" si="184"/>
        <v>39</v>
      </c>
      <c r="F2974" s="13">
        <f t="shared" si="185"/>
        <v>39</v>
      </c>
      <c r="G2974" s="13">
        <f>IF(B2974&lt;=C2974,C2974-B2974,"No Order Needed")</f>
        <v>39</v>
      </c>
      <c r="H2974" s="13">
        <f t="shared" si="186"/>
        <v>49</v>
      </c>
      <c r="I2974" s="13" t="str">
        <f t="shared" si="187"/>
        <v>Reorder</v>
      </c>
    </row>
    <row r="2975" spans="1:9" x14ac:dyDescent="0.3">
      <c r="A2975" s="13" t="s">
        <v>5858</v>
      </c>
      <c r="B2975" s="13">
        <f>VLOOKUP(A2975,VLookup_Data,4,FALSE)</f>
        <v>20</v>
      </c>
      <c r="C2975" s="13">
        <f>_xlfn.XLOOKUP(A2975,Product_Name,Recorder_Level)</f>
        <v>37</v>
      </c>
      <c r="D2975" s="13">
        <f>IF(B2975&lt;=C2975,C2975-B2975,0)</f>
        <v>17</v>
      </c>
      <c r="E2975" s="13">
        <f t="shared" si="184"/>
        <v>17</v>
      </c>
      <c r="F2975" s="13">
        <f t="shared" si="185"/>
        <v>17</v>
      </c>
      <c r="G2975" s="13">
        <f>IF(B2975&lt;=C2975,C2975-B2975,"No Order Needed")</f>
        <v>17</v>
      </c>
      <c r="H2975" s="13">
        <f t="shared" si="186"/>
        <v>27</v>
      </c>
      <c r="I2975" s="13" t="str">
        <f t="shared" si="187"/>
        <v>Reorder</v>
      </c>
    </row>
    <row r="2976" spans="1:9" x14ac:dyDescent="0.3">
      <c r="A2976" s="13" t="s">
        <v>3589</v>
      </c>
      <c r="B2976" s="13">
        <f>VLOOKUP(A2976,VLookup_Data,4,FALSE)</f>
        <v>147</v>
      </c>
      <c r="C2976" s="13">
        <f>_xlfn.XLOOKUP(A2976,Product_Name,Recorder_Level)</f>
        <v>20</v>
      </c>
      <c r="D2976" s="13">
        <f>IF(B2976&lt;=C2976,C2976-B2976,0)</f>
        <v>0</v>
      </c>
      <c r="E2976" s="13">
        <f t="shared" si="184"/>
        <v>0</v>
      </c>
      <c r="F2976" s="13">
        <f t="shared" si="185"/>
        <v>0</v>
      </c>
      <c r="G2976" s="13" t="str">
        <f>IF(B2976&lt;=C2976,C2976-B2976,"No Order Needed")</f>
        <v>No Order Needed</v>
      </c>
      <c r="H2976" s="13">
        <f t="shared" si="186"/>
        <v>0</v>
      </c>
      <c r="I2976" s="13" t="str">
        <f t="shared" si="187"/>
        <v>Ok</v>
      </c>
    </row>
    <row r="2977" spans="1:9" x14ac:dyDescent="0.3">
      <c r="A2977" s="13" t="s">
        <v>1256</v>
      </c>
      <c r="B2977" s="13">
        <f>VLOOKUP(A2977,VLookup_Data,4,FALSE)</f>
        <v>18</v>
      </c>
      <c r="C2977" s="13">
        <f>_xlfn.XLOOKUP(A2977,Product_Name,Recorder_Level)</f>
        <v>51</v>
      </c>
      <c r="D2977" s="13">
        <f>IF(B2977&lt;=C2977,C2977-B2977,0)</f>
        <v>33</v>
      </c>
      <c r="E2977" s="13">
        <f t="shared" si="184"/>
        <v>33</v>
      </c>
      <c r="F2977" s="13">
        <f t="shared" si="185"/>
        <v>33</v>
      </c>
      <c r="G2977" s="13">
        <f>IF(B2977&lt;=C2977,C2977-B2977,"No Order Needed")</f>
        <v>33</v>
      </c>
      <c r="H2977" s="13">
        <f t="shared" si="186"/>
        <v>43</v>
      </c>
      <c r="I2977" s="13" t="str">
        <f t="shared" si="187"/>
        <v>Reorder</v>
      </c>
    </row>
    <row r="2978" spans="1:9" x14ac:dyDescent="0.3">
      <c r="A2978" s="13" t="s">
        <v>7616</v>
      </c>
      <c r="B2978" s="13">
        <f>VLOOKUP(A2978,VLookup_Data,4,FALSE)</f>
        <v>84</v>
      </c>
      <c r="C2978" s="13">
        <f>_xlfn.XLOOKUP(A2978,Product_Name,Recorder_Level)</f>
        <v>61</v>
      </c>
      <c r="D2978" s="13">
        <f>IF(B2978&lt;=C2978,C2978-B2978,0)</f>
        <v>0</v>
      </c>
      <c r="E2978" s="13">
        <f t="shared" si="184"/>
        <v>0</v>
      </c>
      <c r="F2978" s="13">
        <f t="shared" si="185"/>
        <v>0</v>
      </c>
      <c r="G2978" s="13" t="str">
        <f>IF(B2978&lt;=C2978,C2978-B2978,"No Order Needed")</f>
        <v>No Order Needed</v>
      </c>
      <c r="H2978" s="13">
        <f t="shared" si="186"/>
        <v>0</v>
      </c>
      <c r="I2978" s="13" t="str">
        <f t="shared" si="187"/>
        <v>Ok</v>
      </c>
    </row>
    <row r="2979" spans="1:9" x14ac:dyDescent="0.3">
      <c r="A2979" s="13" t="s">
        <v>4948</v>
      </c>
      <c r="B2979" s="13">
        <f>VLOOKUP(A2979,VLookup_Data,4,FALSE)</f>
        <v>119</v>
      </c>
      <c r="C2979" s="13">
        <f>_xlfn.XLOOKUP(A2979,Product_Name,Recorder_Level)</f>
        <v>38</v>
      </c>
      <c r="D2979" s="13">
        <f>IF(B2979&lt;=C2979,C2979-B2979,0)</f>
        <v>0</v>
      </c>
      <c r="E2979" s="13">
        <f t="shared" si="184"/>
        <v>0</v>
      </c>
      <c r="F2979" s="13">
        <f t="shared" si="185"/>
        <v>0</v>
      </c>
      <c r="G2979" s="13" t="str">
        <f>IF(B2979&lt;=C2979,C2979-B2979,"No Order Needed")</f>
        <v>No Order Needed</v>
      </c>
      <c r="H2979" s="13">
        <f t="shared" si="186"/>
        <v>0</v>
      </c>
      <c r="I2979" s="13" t="str">
        <f t="shared" si="187"/>
        <v>Ok</v>
      </c>
    </row>
    <row r="2980" spans="1:9" x14ac:dyDescent="0.3">
      <c r="A2980" s="13" t="s">
        <v>5865</v>
      </c>
      <c r="B2980" s="13">
        <f>VLOOKUP(A2980,VLookup_Data,4,FALSE)</f>
        <v>44</v>
      </c>
      <c r="C2980" s="13">
        <f>_xlfn.XLOOKUP(A2980,Product_Name,Recorder_Level)</f>
        <v>0</v>
      </c>
      <c r="D2980" s="13">
        <f>IF(B2980&lt;=C2980,C2980-B2980,0)</f>
        <v>0</v>
      </c>
      <c r="E2980" s="13">
        <f t="shared" si="184"/>
        <v>0</v>
      </c>
      <c r="F2980" s="13">
        <f t="shared" si="185"/>
        <v>0</v>
      </c>
      <c r="G2980" s="13" t="str">
        <f>IF(B2980&lt;=C2980,C2980-B2980,"No Order Needed")</f>
        <v>No Order Needed</v>
      </c>
      <c r="H2980" s="13">
        <f t="shared" si="186"/>
        <v>0</v>
      </c>
      <c r="I2980" s="13" t="str">
        <f t="shared" si="187"/>
        <v>Ok</v>
      </c>
    </row>
    <row r="2981" spans="1:9" x14ac:dyDescent="0.3">
      <c r="A2981" s="13" t="s">
        <v>4314</v>
      </c>
      <c r="B2981" s="13">
        <f>VLOOKUP(A2981,VLookup_Data,4,FALSE)</f>
        <v>23</v>
      </c>
      <c r="C2981" s="13">
        <f>_xlfn.XLOOKUP(A2981,Product_Name,Recorder_Level)</f>
        <v>58</v>
      </c>
      <c r="D2981" s="13">
        <f>IF(B2981&lt;=C2981,C2981-B2981,0)</f>
        <v>35</v>
      </c>
      <c r="E2981" s="13">
        <f t="shared" si="184"/>
        <v>35</v>
      </c>
      <c r="F2981" s="13">
        <f t="shared" si="185"/>
        <v>35</v>
      </c>
      <c r="G2981" s="13">
        <f>IF(B2981&lt;=C2981,C2981-B2981,"No Order Needed")</f>
        <v>35</v>
      </c>
      <c r="H2981" s="13">
        <f t="shared" si="186"/>
        <v>45</v>
      </c>
      <c r="I2981" s="13" t="str">
        <f t="shared" si="187"/>
        <v>Reorder</v>
      </c>
    </row>
    <row r="2982" spans="1:9" x14ac:dyDescent="0.3">
      <c r="A2982" s="13" t="s">
        <v>5682</v>
      </c>
      <c r="B2982" s="13">
        <f>VLOOKUP(A2982,VLookup_Data,4,FALSE)</f>
        <v>85</v>
      </c>
      <c r="C2982" s="13">
        <f>_xlfn.XLOOKUP(A2982,Product_Name,Recorder_Level)</f>
        <v>0</v>
      </c>
      <c r="D2982" s="13">
        <f>IF(B2982&lt;=C2982,C2982-B2982,0)</f>
        <v>0</v>
      </c>
      <c r="E2982" s="13">
        <f t="shared" si="184"/>
        <v>0</v>
      </c>
      <c r="F2982" s="13">
        <f t="shared" si="185"/>
        <v>0</v>
      </c>
      <c r="G2982" s="13" t="str">
        <f>IF(B2982&lt;=C2982,C2982-B2982,"No Order Needed")</f>
        <v>No Order Needed</v>
      </c>
      <c r="H2982" s="13">
        <f t="shared" si="186"/>
        <v>0</v>
      </c>
      <c r="I2982" s="13" t="str">
        <f t="shared" si="187"/>
        <v>Ok</v>
      </c>
    </row>
    <row r="2983" spans="1:9" x14ac:dyDescent="0.3">
      <c r="A2983" s="13" t="s">
        <v>1263</v>
      </c>
      <c r="B2983" s="13">
        <f>VLOOKUP(A2983,VLookup_Data,4,FALSE)</f>
        <v>24</v>
      </c>
      <c r="C2983" s="13">
        <f>_xlfn.XLOOKUP(A2983,Product_Name,Recorder_Level)</f>
        <v>22</v>
      </c>
      <c r="D2983" s="13">
        <f>IF(B2983&lt;=C2983,C2983-B2983,0)</f>
        <v>0</v>
      </c>
      <c r="E2983" s="13">
        <f t="shared" si="184"/>
        <v>0</v>
      </c>
      <c r="F2983" s="13">
        <f t="shared" si="185"/>
        <v>0</v>
      </c>
      <c r="G2983" s="13" t="str">
        <f>IF(B2983&lt;=C2983,C2983-B2983,"No Order Needed")</f>
        <v>No Order Needed</v>
      </c>
      <c r="H2983" s="13">
        <f t="shared" si="186"/>
        <v>8</v>
      </c>
      <c r="I2983" s="13" t="str">
        <f t="shared" si="187"/>
        <v>Ok</v>
      </c>
    </row>
    <row r="2984" spans="1:9" x14ac:dyDescent="0.3">
      <c r="A2984" s="13" t="s">
        <v>5872</v>
      </c>
      <c r="B2984" s="13">
        <f>VLOOKUP(A2984,VLookup_Data,4,FALSE)</f>
        <v>122</v>
      </c>
      <c r="C2984" s="13">
        <f>_xlfn.XLOOKUP(A2984,Product_Name,Recorder_Level)</f>
        <v>57</v>
      </c>
      <c r="D2984" s="13">
        <f>IF(B2984&lt;=C2984,C2984-B2984,0)</f>
        <v>0</v>
      </c>
      <c r="E2984" s="13">
        <f t="shared" si="184"/>
        <v>0</v>
      </c>
      <c r="F2984" s="13">
        <f t="shared" si="185"/>
        <v>0</v>
      </c>
      <c r="G2984" s="13" t="str">
        <f>IF(B2984&lt;=C2984,C2984-B2984,"No Order Needed")</f>
        <v>No Order Needed</v>
      </c>
      <c r="H2984" s="13">
        <f t="shared" si="186"/>
        <v>0</v>
      </c>
      <c r="I2984" s="13" t="str">
        <f t="shared" si="187"/>
        <v>Ok</v>
      </c>
    </row>
    <row r="2985" spans="1:9" x14ac:dyDescent="0.3">
      <c r="A2985" s="13" t="s">
        <v>5874</v>
      </c>
      <c r="B2985" s="13">
        <f>VLOOKUP(A2985,VLookup_Data,4,FALSE)</f>
        <v>64</v>
      </c>
      <c r="C2985" s="13">
        <f>_xlfn.XLOOKUP(A2985,Product_Name,Recorder_Level)</f>
        <v>86</v>
      </c>
      <c r="D2985" s="13">
        <f>IF(B2985&lt;=C2985,C2985-B2985,0)</f>
        <v>22</v>
      </c>
      <c r="E2985" s="13">
        <f t="shared" si="184"/>
        <v>22</v>
      </c>
      <c r="F2985" s="13">
        <f t="shared" si="185"/>
        <v>22</v>
      </c>
      <c r="G2985" s="13">
        <f>IF(B2985&lt;=C2985,C2985-B2985,"No Order Needed")</f>
        <v>22</v>
      </c>
      <c r="H2985" s="13">
        <f t="shared" si="186"/>
        <v>32</v>
      </c>
      <c r="I2985" s="13" t="str">
        <f t="shared" si="187"/>
        <v>Reorder</v>
      </c>
    </row>
    <row r="2986" spans="1:9" x14ac:dyDescent="0.3">
      <c r="A2986" s="13" t="s">
        <v>5876</v>
      </c>
      <c r="B2986" s="13">
        <f>VLOOKUP(A2986,VLookup_Data,4,FALSE)</f>
        <v>148</v>
      </c>
      <c r="C2986" s="13">
        <f>_xlfn.XLOOKUP(A2986,Product_Name,Recorder_Level)</f>
        <v>84</v>
      </c>
      <c r="D2986" s="13">
        <f>IF(B2986&lt;=C2986,C2986-B2986,0)</f>
        <v>0</v>
      </c>
      <c r="E2986" s="13">
        <f t="shared" si="184"/>
        <v>0</v>
      </c>
      <c r="F2986" s="13">
        <f t="shared" si="185"/>
        <v>0</v>
      </c>
      <c r="G2986" s="13" t="str">
        <f>IF(B2986&lt;=C2986,C2986-B2986,"No Order Needed")</f>
        <v>No Order Needed</v>
      </c>
      <c r="H2986" s="13">
        <f t="shared" si="186"/>
        <v>0</v>
      </c>
      <c r="I2986" s="13" t="str">
        <f t="shared" si="187"/>
        <v>Ok</v>
      </c>
    </row>
    <row r="2987" spans="1:9" x14ac:dyDescent="0.3">
      <c r="A2987" s="13" t="s">
        <v>5878</v>
      </c>
      <c r="B2987" s="13">
        <f>VLOOKUP(A2987,VLookup_Data,4,FALSE)</f>
        <v>63</v>
      </c>
      <c r="C2987" s="13">
        <f>_xlfn.XLOOKUP(A2987,Product_Name,Recorder_Level)</f>
        <v>68</v>
      </c>
      <c r="D2987" s="13">
        <f>IF(B2987&lt;=C2987,C2987-B2987,0)</f>
        <v>5</v>
      </c>
      <c r="E2987" s="13">
        <f t="shared" si="184"/>
        <v>5</v>
      </c>
      <c r="F2987" s="13">
        <f t="shared" si="185"/>
        <v>5</v>
      </c>
      <c r="G2987" s="13">
        <f>IF(B2987&lt;=C2987,C2987-B2987,"No Order Needed")</f>
        <v>5</v>
      </c>
      <c r="H2987" s="13">
        <f t="shared" si="186"/>
        <v>15</v>
      </c>
      <c r="I2987" s="13" t="str">
        <f t="shared" si="187"/>
        <v>Reorder</v>
      </c>
    </row>
    <row r="2988" spans="1:9" x14ac:dyDescent="0.3">
      <c r="A2988" s="13" t="s">
        <v>2138</v>
      </c>
      <c r="B2988" s="13">
        <f>VLOOKUP(A2988,VLookup_Data,4,FALSE)</f>
        <v>151</v>
      </c>
      <c r="C2988" s="13">
        <f>_xlfn.XLOOKUP(A2988,Product_Name,Recorder_Level)</f>
        <v>24</v>
      </c>
      <c r="D2988" s="13">
        <f>IF(B2988&lt;=C2988,C2988-B2988,0)</f>
        <v>0</v>
      </c>
      <c r="E2988" s="13">
        <f t="shared" si="184"/>
        <v>0</v>
      </c>
      <c r="F2988" s="13">
        <f t="shared" si="185"/>
        <v>0</v>
      </c>
      <c r="G2988" s="13" t="str">
        <f>IF(B2988&lt;=C2988,C2988-B2988,"No Order Needed")</f>
        <v>No Order Needed</v>
      </c>
      <c r="H2988" s="13">
        <f t="shared" si="186"/>
        <v>0</v>
      </c>
      <c r="I2988" s="13" t="str">
        <f t="shared" si="187"/>
        <v>Ok</v>
      </c>
    </row>
    <row r="2989" spans="1:9" x14ac:dyDescent="0.3">
      <c r="A2989" s="13" t="s">
        <v>2474</v>
      </c>
      <c r="B2989" s="13">
        <f>VLOOKUP(A2989,VLookup_Data,4,FALSE)</f>
        <v>8</v>
      </c>
      <c r="C2989" s="13">
        <f>_xlfn.XLOOKUP(A2989,Product_Name,Recorder_Level)</f>
        <v>79</v>
      </c>
      <c r="D2989" s="13">
        <f>IF(B2989&lt;=C2989,C2989-B2989,0)</f>
        <v>71</v>
      </c>
      <c r="E2989" s="13">
        <f t="shared" si="184"/>
        <v>71</v>
      </c>
      <c r="F2989" s="13">
        <f t="shared" si="185"/>
        <v>71</v>
      </c>
      <c r="G2989" s="13">
        <f>IF(B2989&lt;=C2989,C2989-B2989,"No Order Needed")</f>
        <v>71</v>
      </c>
      <c r="H2989" s="13">
        <f t="shared" si="186"/>
        <v>81</v>
      </c>
      <c r="I2989" s="13" t="str">
        <f t="shared" si="187"/>
        <v>Reorder</v>
      </c>
    </row>
    <row r="2990" spans="1:9" x14ac:dyDescent="0.3">
      <c r="A2990" s="13" t="s">
        <v>4421</v>
      </c>
      <c r="B2990" s="13">
        <f>VLOOKUP(A2990,VLookup_Data,4,FALSE)</f>
        <v>184</v>
      </c>
      <c r="C2990" s="13">
        <f>_xlfn.XLOOKUP(A2990,Product_Name,Recorder_Level)</f>
        <v>61</v>
      </c>
      <c r="D2990" s="13">
        <f>IF(B2990&lt;=C2990,C2990-B2990,0)</f>
        <v>0</v>
      </c>
      <c r="E2990" s="13">
        <f t="shared" si="184"/>
        <v>0</v>
      </c>
      <c r="F2990" s="13">
        <f t="shared" si="185"/>
        <v>0</v>
      </c>
      <c r="G2990" s="13" t="str">
        <f>IF(B2990&lt;=C2990,C2990-B2990,"No Order Needed")</f>
        <v>No Order Needed</v>
      </c>
      <c r="H2990" s="13">
        <f t="shared" si="186"/>
        <v>0</v>
      </c>
      <c r="I2990" s="13" t="str">
        <f t="shared" si="187"/>
        <v>Ok</v>
      </c>
    </row>
    <row r="2991" spans="1:9" x14ac:dyDescent="0.3">
      <c r="A2991" s="13" t="s">
        <v>4928</v>
      </c>
      <c r="B2991" s="13">
        <f>VLOOKUP(A2991,VLookup_Data,4,FALSE)</f>
        <v>59</v>
      </c>
      <c r="C2991" s="13">
        <f>_xlfn.XLOOKUP(A2991,Product_Name,Recorder_Level)</f>
        <v>31</v>
      </c>
      <c r="D2991" s="13">
        <f>IF(B2991&lt;=C2991,C2991-B2991,0)</f>
        <v>0</v>
      </c>
      <c r="E2991" s="13">
        <f t="shared" si="184"/>
        <v>0</v>
      </c>
      <c r="F2991" s="13">
        <f t="shared" si="185"/>
        <v>0</v>
      </c>
      <c r="G2991" s="13" t="str">
        <f>IF(B2991&lt;=C2991,C2991-B2991,"No Order Needed")</f>
        <v>No Order Needed</v>
      </c>
      <c r="H2991" s="13">
        <f t="shared" si="186"/>
        <v>0</v>
      </c>
      <c r="I2991" s="13" t="str">
        <f t="shared" si="187"/>
        <v>Ok</v>
      </c>
    </row>
    <row r="2992" spans="1:9" x14ac:dyDescent="0.3">
      <c r="A2992" s="13" t="s">
        <v>3252</v>
      </c>
      <c r="B2992" s="13">
        <f>VLOOKUP(A2992,VLookup_Data,4,FALSE)</f>
        <v>99</v>
      </c>
      <c r="C2992" s="13">
        <f>_xlfn.XLOOKUP(A2992,Product_Name,Recorder_Level)</f>
        <v>47</v>
      </c>
      <c r="D2992" s="13">
        <f>IF(B2992&lt;=C2992,C2992-B2992,0)</f>
        <v>0</v>
      </c>
      <c r="E2992" s="13">
        <f t="shared" si="184"/>
        <v>0</v>
      </c>
      <c r="F2992" s="13">
        <f t="shared" si="185"/>
        <v>0</v>
      </c>
      <c r="G2992" s="13" t="str">
        <f>IF(B2992&lt;=C2992,C2992-B2992,"No Order Needed")</f>
        <v>No Order Needed</v>
      </c>
      <c r="H2992" s="13">
        <f t="shared" si="186"/>
        <v>0</v>
      </c>
      <c r="I2992" s="13" t="str">
        <f t="shared" si="187"/>
        <v>Ok</v>
      </c>
    </row>
    <row r="2993" spans="1:9" x14ac:dyDescent="0.3">
      <c r="A2993" s="13" t="s">
        <v>1027</v>
      </c>
      <c r="B2993" s="13">
        <f>VLOOKUP(A2993,VLookup_Data,4,FALSE)</f>
        <v>42</v>
      </c>
      <c r="C2993" s="13">
        <f>_xlfn.XLOOKUP(A2993,Product_Name,Recorder_Level)</f>
        <v>21</v>
      </c>
      <c r="D2993" s="13">
        <f>IF(B2993&lt;=C2993,C2993-B2993,0)</f>
        <v>0</v>
      </c>
      <c r="E2993" s="13">
        <f t="shared" si="184"/>
        <v>0</v>
      </c>
      <c r="F2993" s="13">
        <f t="shared" si="185"/>
        <v>0</v>
      </c>
      <c r="G2993" s="13" t="str">
        <f>IF(B2993&lt;=C2993,C2993-B2993,"No Order Needed")</f>
        <v>No Order Needed</v>
      </c>
      <c r="H2993" s="13">
        <f t="shared" si="186"/>
        <v>0</v>
      </c>
      <c r="I2993" s="13" t="str">
        <f t="shared" si="187"/>
        <v>Ok</v>
      </c>
    </row>
    <row r="2994" spans="1:9" x14ac:dyDescent="0.3">
      <c r="A2994" s="13" t="s">
        <v>5006</v>
      </c>
      <c r="B2994" s="13">
        <f>VLOOKUP(A2994,VLookup_Data,4,FALSE)</f>
        <v>110</v>
      </c>
      <c r="C2994" s="13">
        <f>_xlfn.XLOOKUP(A2994,Product_Name,Recorder_Level)</f>
        <v>20</v>
      </c>
      <c r="D2994" s="13">
        <f>IF(B2994&lt;=C2994,C2994-B2994,0)</f>
        <v>0</v>
      </c>
      <c r="E2994" s="13">
        <f t="shared" si="184"/>
        <v>0</v>
      </c>
      <c r="F2994" s="13">
        <f t="shared" si="185"/>
        <v>0</v>
      </c>
      <c r="G2994" s="13" t="str">
        <f>IF(B2994&lt;=C2994,C2994-B2994,"No Order Needed")</f>
        <v>No Order Needed</v>
      </c>
      <c r="H2994" s="13">
        <f t="shared" si="186"/>
        <v>0</v>
      </c>
      <c r="I2994" s="13" t="str">
        <f t="shared" si="187"/>
        <v>Ok</v>
      </c>
    </row>
    <row r="2995" spans="1:9" x14ac:dyDescent="0.3">
      <c r="A2995" s="13" t="s">
        <v>5889</v>
      </c>
      <c r="B2995" s="13">
        <f>VLOOKUP(A2995,VLookup_Data,4,FALSE)</f>
        <v>114</v>
      </c>
      <c r="C2995" s="13">
        <f>_xlfn.XLOOKUP(A2995,Product_Name,Recorder_Level)</f>
        <v>72</v>
      </c>
      <c r="D2995" s="13">
        <f>IF(B2995&lt;=C2995,C2995-B2995,0)</f>
        <v>0</v>
      </c>
      <c r="E2995" s="13">
        <f t="shared" si="184"/>
        <v>0</v>
      </c>
      <c r="F2995" s="13">
        <f t="shared" si="185"/>
        <v>0</v>
      </c>
      <c r="G2995" s="13" t="str">
        <f>IF(B2995&lt;=C2995,C2995-B2995,"No Order Needed")</f>
        <v>No Order Needed</v>
      </c>
      <c r="H2995" s="13">
        <f t="shared" si="186"/>
        <v>0</v>
      </c>
      <c r="I2995" s="13" t="str">
        <f t="shared" si="187"/>
        <v>Ok</v>
      </c>
    </row>
    <row r="2996" spans="1:9" x14ac:dyDescent="0.3">
      <c r="A2996" s="13" t="s">
        <v>4151</v>
      </c>
      <c r="B2996" s="13">
        <f>VLOOKUP(A2996,VLookup_Data,4,FALSE)</f>
        <v>54</v>
      </c>
      <c r="C2996" s="13">
        <f>_xlfn.XLOOKUP(A2996,Product_Name,Recorder_Level)</f>
        <v>0</v>
      </c>
      <c r="D2996" s="13">
        <f>IF(B2996&lt;=C2996,C2996-B2996,0)</f>
        <v>0</v>
      </c>
      <c r="E2996" s="13">
        <f t="shared" si="184"/>
        <v>0</v>
      </c>
      <c r="F2996" s="13">
        <f t="shared" si="185"/>
        <v>0</v>
      </c>
      <c r="G2996" s="13" t="str">
        <f>IF(B2996&lt;=C2996,C2996-B2996,"No Order Needed")</f>
        <v>No Order Needed</v>
      </c>
      <c r="H2996" s="13">
        <f t="shared" si="186"/>
        <v>0</v>
      </c>
      <c r="I2996" s="13" t="str">
        <f t="shared" si="187"/>
        <v>Ok</v>
      </c>
    </row>
    <row r="2997" spans="1:9" x14ac:dyDescent="0.3">
      <c r="A2997" s="13" t="s">
        <v>3888</v>
      </c>
      <c r="B2997" s="13">
        <f>VLOOKUP(A2997,VLookup_Data,4,FALSE)</f>
        <v>57</v>
      </c>
      <c r="C2997" s="13">
        <f>_xlfn.XLOOKUP(A2997,Product_Name,Recorder_Level)</f>
        <v>82</v>
      </c>
      <c r="D2997" s="13">
        <f>IF(B2997&lt;=C2997,C2997-B2997,0)</f>
        <v>25</v>
      </c>
      <c r="E2997" s="13">
        <f t="shared" si="184"/>
        <v>25</v>
      </c>
      <c r="F2997" s="13">
        <f t="shared" si="185"/>
        <v>25</v>
      </c>
      <c r="G2997" s="13">
        <f>IF(B2997&lt;=C2997,C2997-B2997,"No Order Needed")</f>
        <v>25</v>
      </c>
      <c r="H2997" s="13">
        <f t="shared" si="186"/>
        <v>35</v>
      </c>
      <c r="I2997" s="13" t="str">
        <f t="shared" si="187"/>
        <v>Reorder</v>
      </c>
    </row>
    <row r="2998" spans="1:9" x14ac:dyDescent="0.3">
      <c r="A2998" s="13" t="s">
        <v>4599</v>
      </c>
      <c r="B2998" s="13">
        <f>VLOOKUP(A2998,VLookup_Data,4,FALSE)</f>
        <v>136</v>
      </c>
      <c r="C2998" s="13">
        <f>_xlfn.XLOOKUP(A2998,Product_Name,Recorder_Level)</f>
        <v>57</v>
      </c>
      <c r="D2998" s="13">
        <f>IF(B2998&lt;=C2998,C2998-B2998,0)</f>
        <v>0</v>
      </c>
      <c r="E2998" s="13">
        <f t="shared" si="184"/>
        <v>0</v>
      </c>
      <c r="F2998" s="13">
        <f t="shared" si="185"/>
        <v>0</v>
      </c>
      <c r="G2998" s="13" t="str">
        <f>IF(B2998&lt;=C2998,C2998-B2998,"No Order Needed")</f>
        <v>No Order Needed</v>
      </c>
      <c r="H2998" s="13">
        <f t="shared" si="186"/>
        <v>0</v>
      </c>
      <c r="I2998" s="13" t="str">
        <f t="shared" si="187"/>
        <v>Ok</v>
      </c>
    </row>
    <row r="2999" spans="1:9" x14ac:dyDescent="0.3">
      <c r="A2999" s="13" t="s">
        <v>5897</v>
      </c>
      <c r="B2999" s="13">
        <f>VLOOKUP(A2999,VLookup_Data,4,FALSE)</f>
        <v>103</v>
      </c>
      <c r="C2999" s="13">
        <f>_xlfn.XLOOKUP(A2999,Product_Name,Recorder_Level)</f>
        <v>28</v>
      </c>
      <c r="D2999" s="13">
        <f>IF(B2999&lt;=C2999,C2999-B2999,0)</f>
        <v>0</v>
      </c>
      <c r="E2999" s="13">
        <f t="shared" si="184"/>
        <v>0</v>
      </c>
      <c r="F2999" s="13">
        <f t="shared" si="185"/>
        <v>0</v>
      </c>
      <c r="G2999" s="13" t="str">
        <f>IF(B2999&lt;=C2999,C2999-B2999,"No Order Needed")</f>
        <v>No Order Needed</v>
      </c>
      <c r="H2999" s="13">
        <f t="shared" si="186"/>
        <v>0</v>
      </c>
      <c r="I2999" s="13" t="str">
        <f t="shared" si="187"/>
        <v>Ok</v>
      </c>
    </row>
    <row r="3000" spans="1:9" x14ac:dyDescent="0.3">
      <c r="A3000" s="13" t="s">
        <v>3428</v>
      </c>
      <c r="B3000" s="13">
        <f>VLOOKUP(A3000,VLookup_Data,4,FALSE)</f>
        <v>117</v>
      </c>
      <c r="C3000" s="13">
        <f>_xlfn.XLOOKUP(A3000,Product_Name,Recorder_Level)</f>
        <v>55</v>
      </c>
      <c r="D3000" s="13">
        <f>IF(B3000&lt;=C3000,C3000-B3000,0)</f>
        <v>0</v>
      </c>
      <c r="E3000" s="13">
        <f t="shared" si="184"/>
        <v>0</v>
      </c>
      <c r="F3000" s="13">
        <f t="shared" si="185"/>
        <v>0</v>
      </c>
      <c r="G3000" s="13" t="str">
        <f>IF(B3000&lt;=C3000,C3000-B3000,"No Order Needed")</f>
        <v>No Order Needed</v>
      </c>
      <c r="H3000" s="13">
        <f t="shared" si="186"/>
        <v>0</v>
      </c>
      <c r="I3000" s="13" t="str">
        <f t="shared" si="187"/>
        <v>Ok</v>
      </c>
    </row>
    <row r="3001" spans="1:9" x14ac:dyDescent="0.3">
      <c r="A3001" s="13" t="s">
        <v>1256</v>
      </c>
      <c r="B3001" s="13">
        <f>VLOOKUP(A3001,VLookup_Data,4,FALSE)</f>
        <v>18</v>
      </c>
      <c r="C3001" s="13">
        <f>_xlfn.XLOOKUP(A3001,Product_Name,Recorder_Level)</f>
        <v>51</v>
      </c>
      <c r="D3001" s="13">
        <f>IF(B3001&lt;=C3001,C3001-B3001,0)</f>
        <v>33</v>
      </c>
      <c r="E3001" s="13">
        <f t="shared" si="184"/>
        <v>33</v>
      </c>
      <c r="F3001" s="13">
        <f t="shared" si="185"/>
        <v>33</v>
      </c>
      <c r="G3001" s="13">
        <f>IF(B3001&lt;=C3001,C3001-B3001,"No Order Needed")</f>
        <v>33</v>
      </c>
      <c r="H3001" s="13">
        <f t="shared" si="186"/>
        <v>43</v>
      </c>
      <c r="I3001" s="13" t="str">
        <f t="shared" si="187"/>
        <v>Reorder</v>
      </c>
    </row>
    <row r="3002" spans="1:9" x14ac:dyDescent="0.3">
      <c r="A3002" s="13" t="s">
        <v>5905</v>
      </c>
      <c r="B3002" s="13">
        <f>VLOOKUP(A3002,VLookup_Data,4,FALSE)</f>
        <v>40</v>
      </c>
      <c r="C3002" s="13">
        <f>_xlfn.XLOOKUP(A3002,Product_Name,Recorder_Level)</f>
        <v>31</v>
      </c>
      <c r="D3002" s="13">
        <f>IF(B3002&lt;=C3002,C3002-B3002,0)</f>
        <v>0</v>
      </c>
      <c r="E3002" s="13">
        <f t="shared" si="184"/>
        <v>0</v>
      </c>
      <c r="F3002" s="13">
        <f t="shared" si="185"/>
        <v>0</v>
      </c>
      <c r="G3002" s="13" t="str">
        <f>IF(B3002&lt;=C3002,C3002-B3002,"No Order Needed")</f>
        <v>No Order Needed</v>
      </c>
      <c r="H3002" s="13">
        <f t="shared" si="186"/>
        <v>1</v>
      </c>
      <c r="I3002" s="13" t="str">
        <f t="shared" si="187"/>
        <v>Ok</v>
      </c>
    </row>
    <row r="3003" spans="1:9" x14ac:dyDescent="0.3">
      <c r="A3003" s="13" t="s">
        <v>5909</v>
      </c>
      <c r="B3003" s="13">
        <f>VLOOKUP(A3003,VLookup_Data,4,FALSE)</f>
        <v>73</v>
      </c>
      <c r="C3003" s="13">
        <f>_xlfn.XLOOKUP(A3003,Product_Name,Recorder_Level)</f>
        <v>26</v>
      </c>
      <c r="D3003" s="13">
        <f>IF(B3003&lt;=C3003,C3003-B3003,0)</f>
        <v>0</v>
      </c>
      <c r="E3003" s="13">
        <f t="shared" si="184"/>
        <v>0</v>
      </c>
      <c r="F3003" s="13">
        <f t="shared" si="185"/>
        <v>0</v>
      </c>
      <c r="G3003" s="13" t="str">
        <f>IF(B3003&lt;=C3003,C3003-B3003,"No Order Needed")</f>
        <v>No Order Needed</v>
      </c>
      <c r="H3003" s="13">
        <f t="shared" si="186"/>
        <v>0</v>
      </c>
      <c r="I3003" s="13" t="str">
        <f t="shared" si="187"/>
        <v>Ok</v>
      </c>
    </row>
    <row r="3004" spans="1:9" x14ac:dyDescent="0.3">
      <c r="A3004" s="13" t="s">
        <v>4699</v>
      </c>
      <c r="B3004" s="13">
        <f>VLOOKUP(A3004,VLookup_Data,4,FALSE)</f>
        <v>111</v>
      </c>
      <c r="C3004" s="13">
        <f>_xlfn.XLOOKUP(A3004,Product_Name,Recorder_Level)</f>
        <v>97</v>
      </c>
      <c r="D3004" s="13">
        <f>IF(B3004&lt;=C3004,C3004-B3004,0)</f>
        <v>0</v>
      </c>
      <c r="E3004" s="13">
        <f t="shared" si="184"/>
        <v>0</v>
      </c>
      <c r="F3004" s="13">
        <f t="shared" si="185"/>
        <v>0</v>
      </c>
      <c r="G3004" s="13" t="str">
        <f>IF(B3004&lt;=C3004,C3004-B3004,"No Order Needed")</f>
        <v>No Order Needed</v>
      </c>
      <c r="H3004" s="13">
        <f t="shared" si="186"/>
        <v>0</v>
      </c>
      <c r="I3004" s="13" t="str">
        <f t="shared" si="187"/>
        <v>Ok</v>
      </c>
    </row>
    <row r="3005" spans="1:9" x14ac:dyDescent="0.3">
      <c r="A3005" s="13" t="s">
        <v>5916</v>
      </c>
      <c r="B3005" s="13">
        <f>VLOOKUP(A3005,VLookup_Data,4,FALSE)</f>
        <v>73</v>
      </c>
      <c r="C3005" s="13">
        <f>_xlfn.XLOOKUP(A3005,Product_Name,Recorder_Level)</f>
        <v>71</v>
      </c>
      <c r="D3005" s="13">
        <f>IF(B3005&lt;=C3005,C3005-B3005,0)</f>
        <v>0</v>
      </c>
      <c r="E3005" s="13">
        <f t="shared" si="184"/>
        <v>0</v>
      </c>
      <c r="F3005" s="13">
        <f t="shared" si="185"/>
        <v>0</v>
      </c>
      <c r="G3005" s="13" t="str">
        <f>IF(B3005&lt;=C3005,C3005-B3005,"No Order Needed")</f>
        <v>No Order Needed</v>
      </c>
      <c r="H3005" s="13">
        <f t="shared" si="186"/>
        <v>8</v>
      </c>
      <c r="I3005" s="13" t="str">
        <f t="shared" si="187"/>
        <v>Ok</v>
      </c>
    </row>
    <row r="3006" spans="1:9" x14ac:dyDescent="0.3">
      <c r="A3006" s="13" t="s">
        <v>5918</v>
      </c>
      <c r="B3006" s="13">
        <f>VLOOKUP(A3006,VLookup_Data,4,FALSE)</f>
        <v>145</v>
      </c>
      <c r="C3006" s="13">
        <f>_xlfn.XLOOKUP(A3006,Product_Name,Recorder_Level)</f>
        <v>66</v>
      </c>
      <c r="D3006" s="13">
        <f>IF(B3006&lt;=C3006,C3006-B3006,0)</f>
        <v>0</v>
      </c>
      <c r="E3006" s="13">
        <f t="shared" si="184"/>
        <v>0</v>
      </c>
      <c r="F3006" s="13">
        <f t="shared" si="185"/>
        <v>0</v>
      </c>
      <c r="G3006" s="13" t="str">
        <f>IF(B3006&lt;=C3006,C3006-B3006,"No Order Needed")</f>
        <v>No Order Needed</v>
      </c>
      <c r="H3006" s="13">
        <f t="shared" si="186"/>
        <v>0</v>
      </c>
      <c r="I3006" s="13" t="str">
        <f t="shared" si="187"/>
        <v>Ok</v>
      </c>
    </row>
    <row r="3007" spans="1:9" x14ac:dyDescent="0.3">
      <c r="A3007" s="13" t="s">
        <v>5920</v>
      </c>
      <c r="B3007" s="13">
        <f>VLOOKUP(A3007,VLookup_Data,4,FALSE)</f>
        <v>85</v>
      </c>
      <c r="C3007" s="13">
        <f>_xlfn.XLOOKUP(A3007,Product_Name,Recorder_Level)</f>
        <v>45</v>
      </c>
      <c r="D3007" s="13">
        <f>IF(B3007&lt;=C3007,C3007-B3007,0)</f>
        <v>0</v>
      </c>
      <c r="E3007" s="13">
        <f t="shared" si="184"/>
        <v>0</v>
      </c>
      <c r="F3007" s="13">
        <f t="shared" si="185"/>
        <v>0</v>
      </c>
      <c r="G3007" s="13" t="str">
        <f>IF(B3007&lt;=C3007,C3007-B3007,"No Order Needed")</f>
        <v>No Order Needed</v>
      </c>
      <c r="H3007" s="13">
        <f t="shared" si="186"/>
        <v>0</v>
      </c>
      <c r="I3007" s="13" t="str">
        <f t="shared" si="187"/>
        <v>Ok</v>
      </c>
    </row>
    <row r="3008" spans="1:9" x14ac:dyDescent="0.3">
      <c r="A3008" s="13" t="s">
        <v>290</v>
      </c>
      <c r="B3008" s="13">
        <f>VLOOKUP(A3008,VLookup_Data,4,FALSE)</f>
        <v>0</v>
      </c>
      <c r="C3008" s="13">
        <f>_xlfn.XLOOKUP(A3008,Product_Name,Recorder_Level)</f>
        <v>85</v>
      </c>
      <c r="D3008" s="13">
        <f>IF(B3008&lt;=C3008,C3008-B3008,0)</f>
        <v>85</v>
      </c>
      <c r="E3008" s="13">
        <f t="shared" si="184"/>
        <v>85</v>
      </c>
      <c r="F3008" s="13">
        <f t="shared" si="185"/>
        <v>85</v>
      </c>
      <c r="G3008" s="13">
        <f>IF(B3008&lt;=C3008,C3008-B3008,"No Order Needed")</f>
        <v>85</v>
      </c>
      <c r="H3008" s="13">
        <f t="shared" si="186"/>
        <v>95</v>
      </c>
      <c r="I3008" s="13" t="str">
        <f t="shared" si="187"/>
        <v>Urgent</v>
      </c>
    </row>
    <row r="3009" spans="1:9" x14ac:dyDescent="0.3">
      <c r="A3009" s="13" t="s">
        <v>4741</v>
      </c>
      <c r="B3009" s="13">
        <f>VLOOKUP(A3009,VLookup_Data,4,FALSE)</f>
        <v>111</v>
      </c>
      <c r="C3009" s="13">
        <f>_xlfn.XLOOKUP(A3009,Product_Name,Recorder_Level)</f>
        <v>70</v>
      </c>
      <c r="D3009" s="13">
        <f>IF(B3009&lt;=C3009,C3009-B3009,0)</f>
        <v>0</v>
      </c>
      <c r="E3009" s="13">
        <f t="shared" si="184"/>
        <v>0</v>
      </c>
      <c r="F3009" s="13">
        <f t="shared" si="185"/>
        <v>0</v>
      </c>
      <c r="G3009" s="13" t="str">
        <f>IF(B3009&lt;=C3009,C3009-B3009,"No Order Needed")</f>
        <v>No Order Needed</v>
      </c>
      <c r="H3009" s="13">
        <f t="shared" si="186"/>
        <v>0</v>
      </c>
      <c r="I3009" s="13" t="str">
        <f t="shared" si="187"/>
        <v>Ok</v>
      </c>
    </row>
    <row r="3010" spans="1:9" x14ac:dyDescent="0.3">
      <c r="A3010" s="13" t="s">
        <v>3413</v>
      </c>
      <c r="B3010" s="13">
        <f>VLOOKUP(A3010,VLookup_Data,4,FALSE)</f>
        <v>21</v>
      </c>
      <c r="C3010" s="13">
        <f>_xlfn.XLOOKUP(A3010,Product_Name,Recorder_Level)</f>
        <v>30</v>
      </c>
      <c r="D3010" s="13">
        <f>IF(B3010&lt;=C3010,C3010-B3010,0)</f>
        <v>9</v>
      </c>
      <c r="E3010" s="13">
        <f t="shared" si="184"/>
        <v>9</v>
      </c>
      <c r="F3010" s="13">
        <f t="shared" si="185"/>
        <v>9</v>
      </c>
      <c r="G3010" s="13">
        <f>IF(B3010&lt;=C3010,C3010-B3010,"No Order Needed")</f>
        <v>9</v>
      </c>
      <c r="H3010" s="13">
        <f t="shared" si="186"/>
        <v>19</v>
      </c>
      <c r="I3010" s="13" t="str">
        <f t="shared" si="187"/>
        <v>Reorder</v>
      </c>
    </row>
    <row r="3011" spans="1:9" x14ac:dyDescent="0.3">
      <c r="A3011" s="13" t="s">
        <v>2425</v>
      </c>
      <c r="B3011" s="13">
        <f>VLOOKUP(A3011,VLookup_Data,4,FALSE)</f>
        <v>26</v>
      </c>
      <c r="C3011" s="13">
        <f>_xlfn.XLOOKUP(A3011,Product_Name,Recorder_Level)</f>
        <v>51</v>
      </c>
      <c r="D3011" s="13">
        <f>IF(B3011&lt;=C3011,C3011-B3011,0)</f>
        <v>25</v>
      </c>
      <c r="E3011" s="13">
        <f t="shared" ref="E3011:E3074" si="188">IF(C3011-B3011&gt;0,C3011-B3011,0)</f>
        <v>25</v>
      </c>
      <c r="F3011" s="13">
        <f t="shared" ref="F3011:F3074" si="189">MAX(C3011-B3011,0)</f>
        <v>25</v>
      </c>
      <c r="G3011" s="13">
        <f>IF(B3011&lt;=C3011,C3011-B3011,"No Order Needed")</f>
        <v>25</v>
      </c>
      <c r="H3011" s="13">
        <f t="shared" ref="H3011:H3074" si="190">MAX((C3011-B3011)+10,0)</f>
        <v>35</v>
      </c>
      <c r="I3011" s="13" t="str">
        <f t="shared" ref="I3011:I3074" si="191">IF(B3011=0,"Urgent",IF(B3011&lt;=C3011,"Reorder","Ok"))</f>
        <v>Reorder</v>
      </c>
    </row>
    <row r="3012" spans="1:9" x14ac:dyDescent="0.3">
      <c r="A3012" s="13" t="s">
        <v>835</v>
      </c>
      <c r="B3012" s="13">
        <f>VLOOKUP(A3012,VLookup_Data,4,FALSE)</f>
        <v>122</v>
      </c>
      <c r="C3012" s="13">
        <f>_xlfn.XLOOKUP(A3012,Product_Name,Recorder_Level)</f>
        <v>47</v>
      </c>
      <c r="D3012" s="13">
        <f>IF(B3012&lt;=C3012,C3012-B3012,0)</f>
        <v>0</v>
      </c>
      <c r="E3012" s="13">
        <f t="shared" si="188"/>
        <v>0</v>
      </c>
      <c r="F3012" s="13">
        <f t="shared" si="189"/>
        <v>0</v>
      </c>
      <c r="G3012" s="13" t="str">
        <f>IF(B3012&lt;=C3012,C3012-B3012,"No Order Needed")</f>
        <v>No Order Needed</v>
      </c>
      <c r="H3012" s="13">
        <f t="shared" si="190"/>
        <v>0</v>
      </c>
      <c r="I3012" s="13" t="str">
        <f t="shared" si="191"/>
        <v>Ok</v>
      </c>
    </row>
    <row r="3013" spans="1:9" x14ac:dyDescent="0.3">
      <c r="A3013" s="13" t="s">
        <v>265</v>
      </c>
      <c r="B3013" s="13">
        <f>VLOOKUP(A3013,VLookup_Data,4,FALSE)</f>
        <v>182</v>
      </c>
      <c r="C3013" s="13">
        <f>_xlfn.XLOOKUP(A3013,Product_Name,Recorder_Level)</f>
        <v>32</v>
      </c>
      <c r="D3013" s="13">
        <f>IF(B3013&lt;=C3013,C3013-B3013,0)</f>
        <v>0</v>
      </c>
      <c r="E3013" s="13">
        <f t="shared" si="188"/>
        <v>0</v>
      </c>
      <c r="F3013" s="13">
        <f t="shared" si="189"/>
        <v>0</v>
      </c>
      <c r="G3013" s="13" t="str">
        <f>IF(B3013&lt;=C3013,C3013-B3013,"No Order Needed")</f>
        <v>No Order Needed</v>
      </c>
      <c r="H3013" s="13">
        <f t="shared" si="190"/>
        <v>0</v>
      </c>
      <c r="I3013" s="13" t="str">
        <f t="shared" si="191"/>
        <v>Ok</v>
      </c>
    </row>
    <row r="3014" spans="1:9" x14ac:dyDescent="0.3">
      <c r="A3014" s="13" t="s">
        <v>5933</v>
      </c>
      <c r="B3014" s="13">
        <f>VLOOKUP(A3014,VLookup_Data,4,FALSE)</f>
        <v>4</v>
      </c>
      <c r="C3014" s="13">
        <f>_xlfn.XLOOKUP(A3014,Product_Name,Recorder_Level)</f>
        <v>42</v>
      </c>
      <c r="D3014" s="13">
        <f>IF(B3014&lt;=C3014,C3014-B3014,0)</f>
        <v>38</v>
      </c>
      <c r="E3014" s="13">
        <f t="shared" si="188"/>
        <v>38</v>
      </c>
      <c r="F3014" s="13">
        <f t="shared" si="189"/>
        <v>38</v>
      </c>
      <c r="G3014" s="13">
        <f>IF(B3014&lt;=C3014,C3014-B3014,"No Order Needed")</f>
        <v>38</v>
      </c>
      <c r="H3014" s="13">
        <f t="shared" si="190"/>
        <v>48</v>
      </c>
      <c r="I3014" s="13" t="str">
        <f t="shared" si="191"/>
        <v>Reorder</v>
      </c>
    </row>
    <row r="3015" spans="1:9" x14ac:dyDescent="0.3">
      <c r="A3015" s="13" t="s">
        <v>5181</v>
      </c>
      <c r="B3015" s="13">
        <f>VLOOKUP(A3015,VLookup_Data,4,FALSE)</f>
        <v>40</v>
      </c>
      <c r="C3015" s="13">
        <f>_xlfn.XLOOKUP(A3015,Product_Name,Recorder_Level)</f>
        <v>76</v>
      </c>
      <c r="D3015" s="13">
        <f>IF(B3015&lt;=C3015,C3015-B3015,0)</f>
        <v>36</v>
      </c>
      <c r="E3015" s="13">
        <f t="shared" si="188"/>
        <v>36</v>
      </c>
      <c r="F3015" s="13">
        <f t="shared" si="189"/>
        <v>36</v>
      </c>
      <c r="G3015" s="13">
        <f>IF(B3015&lt;=C3015,C3015-B3015,"No Order Needed")</f>
        <v>36</v>
      </c>
      <c r="H3015" s="13">
        <f t="shared" si="190"/>
        <v>46</v>
      </c>
      <c r="I3015" s="13" t="str">
        <f t="shared" si="191"/>
        <v>Reorder</v>
      </c>
    </row>
    <row r="3016" spans="1:9" x14ac:dyDescent="0.3">
      <c r="A3016" s="13" t="s">
        <v>5938</v>
      </c>
      <c r="B3016" s="13">
        <f>VLOOKUP(A3016,VLookup_Data,4,FALSE)</f>
        <v>51</v>
      </c>
      <c r="C3016" s="13">
        <f>_xlfn.XLOOKUP(A3016,Product_Name,Recorder_Level)</f>
        <v>66</v>
      </c>
      <c r="D3016" s="13">
        <f>IF(B3016&lt;=C3016,C3016-B3016,0)</f>
        <v>15</v>
      </c>
      <c r="E3016" s="13">
        <f t="shared" si="188"/>
        <v>15</v>
      </c>
      <c r="F3016" s="13">
        <f t="shared" si="189"/>
        <v>15</v>
      </c>
      <c r="G3016" s="13">
        <f>IF(B3016&lt;=C3016,C3016-B3016,"No Order Needed")</f>
        <v>15</v>
      </c>
      <c r="H3016" s="13">
        <f t="shared" si="190"/>
        <v>25</v>
      </c>
      <c r="I3016" s="13" t="str">
        <f t="shared" si="191"/>
        <v>Reorder</v>
      </c>
    </row>
    <row r="3017" spans="1:9" x14ac:dyDescent="0.3">
      <c r="A3017" s="13" t="s">
        <v>5940</v>
      </c>
      <c r="B3017" s="13">
        <f>VLOOKUP(A3017,VLookup_Data,4,FALSE)</f>
        <v>62</v>
      </c>
      <c r="C3017" s="13">
        <f>_xlfn.XLOOKUP(A3017,Product_Name,Recorder_Level)</f>
        <v>58</v>
      </c>
      <c r="D3017" s="13">
        <f>IF(B3017&lt;=C3017,C3017-B3017,0)</f>
        <v>0</v>
      </c>
      <c r="E3017" s="13">
        <f t="shared" si="188"/>
        <v>0</v>
      </c>
      <c r="F3017" s="13">
        <f t="shared" si="189"/>
        <v>0</v>
      </c>
      <c r="G3017" s="13" t="str">
        <f>IF(B3017&lt;=C3017,C3017-B3017,"No Order Needed")</f>
        <v>No Order Needed</v>
      </c>
      <c r="H3017" s="13">
        <f t="shared" si="190"/>
        <v>6</v>
      </c>
      <c r="I3017" s="13" t="str">
        <f t="shared" si="191"/>
        <v>Ok</v>
      </c>
    </row>
    <row r="3018" spans="1:9" x14ac:dyDescent="0.3">
      <c r="A3018" s="13" t="s">
        <v>5942</v>
      </c>
      <c r="B3018" s="13">
        <f>VLOOKUP(A3018,VLookup_Data,4,FALSE)</f>
        <v>192</v>
      </c>
      <c r="C3018" s="13">
        <f>_xlfn.XLOOKUP(A3018,Product_Name,Recorder_Level)</f>
        <v>52</v>
      </c>
      <c r="D3018" s="13">
        <f>IF(B3018&lt;=C3018,C3018-B3018,0)</f>
        <v>0</v>
      </c>
      <c r="E3018" s="13">
        <f t="shared" si="188"/>
        <v>0</v>
      </c>
      <c r="F3018" s="13">
        <f t="shared" si="189"/>
        <v>0</v>
      </c>
      <c r="G3018" s="13" t="str">
        <f>IF(B3018&lt;=C3018,C3018-B3018,"No Order Needed")</f>
        <v>No Order Needed</v>
      </c>
      <c r="H3018" s="13">
        <f t="shared" si="190"/>
        <v>0</v>
      </c>
      <c r="I3018" s="13" t="str">
        <f t="shared" si="191"/>
        <v>Ok</v>
      </c>
    </row>
    <row r="3019" spans="1:9" x14ac:dyDescent="0.3">
      <c r="A3019" s="13" t="s">
        <v>5262</v>
      </c>
      <c r="B3019" s="13">
        <f>VLOOKUP(A3019,VLookup_Data,4,FALSE)</f>
        <v>168</v>
      </c>
      <c r="C3019" s="13">
        <f>_xlfn.XLOOKUP(A3019,Product_Name,Recorder_Level)</f>
        <v>31</v>
      </c>
      <c r="D3019" s="13">
        <f>IF(B3019&lt;=C3019,C3019-B3019,0)</f>
        <v>0</v>
      </c>
      <c r="E3019" s="13">
        <f t="shared" si="188"/>
        <v>0</v>
      </c>
      <c r="F3019" s="13">
        <f t="shared" si="189"/>
        <v>0</v>
      </c>
      <c r="G3019" s="13" t="str">
        <f>IF(B3019&lt;=C3019,C3019-B3019,"No Order Needed")</f>
        <v>No Order Needed</v>
      </c>
      <c r="H3019" s="13">
        <f t="shared" si="190"/>
        <v>0</v>
      </c>
      <c r="I3019" s="13" t="str">
        <f t="shared" si="191"/>
        <v>Ok</v>
      </c>
    </row>
    <row r="3020" spans="1:9" x14ac:dyDescent="0.3">
      <c r="A3020" s="13" t="s">
        <v>5946</v>
      </c>
      <c r="B3020" s="13">
        <f>VLOOKUP(A3020,VLookup_Data,4,FALSE)</f>
        <v>96</v>
      </c>
      <c r="C3020" s="13">
        <f>_xlfn.XLOOKUP(A3020,Product_Name,Recorder_Level)</f>
        <v>38</v>
      </c>
      <c r="D3020" s="13">
        <f>IF(B3020&lt;=C3020,C3020-B3020,0)</f>
        <v>0</v>
      </c>
      <c r="E3020" s="13">
        <f t="shared" si="188"/>
        <v>0</v>
      </c>
      <c r="F3020" s="13">
        <f t="shared" si="189"/>
        <v>0</v>
      </c>
      <c r="G3020" s="13" t="str">
        <f>IF(B3020&lt;=C3020,C3020-B3020,"No Order Needed")</f>
        <v>No Order Needed</v>
      </c>
      <c r="H3020" s="13">
        <f t="shared" si="190"/>
        <v>0</v>
      </c>
      <c r="I3020" s="13" t="str">
        <f t="shared" si="191"/>
        <v>Ok</v>
      </c>
    </row>
    <row r="3021" spans="1:9" x14ac:dyDescent="0.3">
      <c r="A3021" s="13" t="s">
        <v>390</v>
      </c>
      <c r="B3021" s="13">
        <f>VLOOKUP(A3021,VLookup_Data,4,FALSE)</f>
        <v>25</v>
      </c>
      <c r="C3021" s="13">
        <f>_xlfn.XLOOKUP(A3021,Product_Name,Recorder_Level)</f>
        <v>55</v>
      </c>
      <c r="D3021" s="13">
        <f>IF(B3021&lt;=C3021,C3021-B3021,0)</f>
        <v>30</v>
      </c>
      <c r="E3021" s="13">
        <f t="shared" si="188"/>
        <v>30</v>
      </c>
      <c r="F3021" s="13">
        <f t="shared" si="189"/>
        <v>30</v>
      </c>
      <c r="G3021" s="13">
        <f>IF(B3021&lt;=C3021,C3021-B3021,"No Order Needed")</f>
        <v>30</v>
      </c>
      <c r="H3021" s="13">
        <f t="shared" si="190"/>
        <v>40</v>
      </c>
      <c r="I3021" s="13" t="str">
        <f t="shared" si="191"/>
        <v>Reorder</v>
      </c>
    </row>
    <row r="3022" spans="1:9" x14ac:dyDescent="0.3">
      <c r="A3022" s="13" t="s">
        <v>3288</v>
      </c>
      <c r="B3022" s="13">
        <f>VLOOKUP(A3022,VLookup_Data,4,FALSE)</f>
        <v>96</v>
      </c>
      <c r="C3022" s="13">
        <f>_xlfn.XLOOKUP(A3022,Product_Name,Recorder_Level)</f>
        <v>0</v>
      </c>
      <c r="D3022" s="13">
        <f>IF(B3022&lt;=C3022,C3022-B3022,0)</f>
        <v>0</v>
      </c>
      <c r="E3022" s="13">
        <f t="shared" si="188"/>
        <v>0</v>
      </c>
      <c r="F3022" s="13">
        <f t="shared" si="189"/>
        <v>0</v>
      </c>
      <c r="G3022" s="13" t="str">
        <f>IF(B3022&lt;=C3022,C3022-B3022,"No Order Needed")</f>
        <v>No Order Needed</v>
      </c>
      <c r="H3022" s="13">
        <f t="shared" si="190"/>
        <v>0</v>
      </c>
      <c r="I3022" s="13" t="str">
        <f t="shared" si="191"/>
        <v>Ok</v>
      </c>
    </row>
    <row r="3023" spans="1:9" x14ac:dyDescent="0.3">
      <c r="A3023" s="13" t="s">
        <v>5953</v>
      </c>
      <c r="B3023" s="13">
        <f>VLOOKUP(A3023,VLookup_Data,4,FALSE)</f>
        <v>79</v>
      </c>
      <c r="C3023" s="13">
        <f>_xlfn.XLOOKUP(A3023,Product_Name,Recorder_Level)</f>
        <v>58</v>
      </c>
      <c r="D3023" s="13">
        <f>IF(B3023&lt;=C3023,C3023-B3023,0)</f>
        <v>0</v>
      </c>
      <c r="E3023" s="13">
        <f t="shared" si="188"/>
        <v>0</v>
      </c>
      <c r="F3023" s="13">
        <f t="shared" si="189"/>
        <v>0</v>
      </c>
      <c r="G3023" s="13" t="str">
        <f>IF(B3023&lt;=C3023,C3023-B3023,"No Order Needed")</f>
        <v>No Order Needed</v>
      </c>
      <c r="H3023" s="13">
        <f t="shared" si="190"/>
        <v>0</v>
      </c>
      <c r="I3023" s="13" t="str">
        <f t="shared" si="191"/>
        <v>Ok</v>
      </c>
    </row>
    <row r="3024" spans="1:9" x14ac:dyDescent="0.3">
      <c r="A3024" s="13" t="s">
        <v>5955</v>
      </c>
      <c r="B3024" s="13">
        <f>VLOOKUP(A3024,VLookup_Data,4,FALSE)</f>
        <v>123</v>
      </c>
      <c r="C3024" s="13">
        <f>_xlfn.XLOOKUP(A3024,Product_Name,Recorder_Level)</f>
        <v>34</v>
      </c>
      <c r="D3024" s="13">
        <f>IF(B3024&lt;=C3024,C3024-B3024,0)</f>
        <v>0</v>
      </c>
      <c r="E3024" s="13">
        <f t="shared" si="188"/>
        <v>0</v>
      </c>
      <c r="F3024" s="13">
        <f t="shared" si="189"/>
        <v>0</v>
      </c>
      <c r="G3024" s="13" t="str">
        <f>IF(B3024&lt;=C3024,C3024-B3024,"No Order Needed")</f>
        <v>No Order Needed</v>
      </c>
      <c r="H3024" s="13">
        <f t="shared" si="190"/>
        <v>0</v>
      </c>
      <c r="I3024" s="13" t="str">
        <f t="shared" si="191"/>
        <v>Ok</v>
      </c>
    </row>
    <row r="3025" spans="1:9" x14ac:dyDescent="0.3">
      <c r="A3025" s="13" t="s">
        <v>5957</v>
      </c>
      <c r="B3025" s="13">
        <f>VLOOKUP(A3025,VLookup_Data,4,FALSE)</f>
        <v>55</v>
      </c>
      <c r="C3025" s="13">
        <f>_xlfn.XLOOKUP(A3025,Product_Name,Recorder_Level)</f>
        <v>68</v>
      </c>
      <c r="D3025" s="13">
        <f>IF(B3025&lt;=C3025,C3025-B3025,0)</f>
        <v>13</v>
      </c>
      <c r="E3025" s="13">
        <f t="shared" si="188"/>
        <v>13</v>
      </c>
      <c r="F3025" s="13">
        <f t="shared" si="189"/>
        <v>13</v>
      </c>
      <c r="G3025" s="13">
        <f>IF(B3025&lt;=C3025,C3025-B3025,"No Order Needed")</f>
        <v>13</v>
      </c>
      <c r="H3025" s="13">
        <f t="shared" si="190"/>
        <v>23</v>
      </c>
      <c r="I3025" s="13" t="str">
        <f t="shared" si="191"/>
        <v>Reorder</v>
      </c>
    </row>
    <row r="3026" spans="1:9" x14ac:dyDescent="0.3">
      <c r="A3026" s="13" t="s">
        <v>331</v>
      </c>
      <c r="B3026" s="13">
        <f>VLOOKUP(A3026,VLookup_Data,4,FALSE)</f>
        <v>118</v>
      </c>
      <c r="C3026" s="13">
        <f>_xlfn.XLOOKUP(A3026,Product_Name,Recorder_Level)</f>
        <v>52</v>
      </c>
      <c r="D3026" s="13">
        <f>IF(B3026&lt;=C3026,C3026-B3026,0)</f>
        <v>0</v>
      </c>
      <c r="E3026" s="13">
        <f t="shared" si="188"/>
        <v>0</v>
      </c>
      <c r="F3026" s="13">
        <f t="shared" si="189"/>
        <v>0</v>
      </c>
      <c r="G3026" s="13" t="str">
        <f>IF(B3026&lt;=C3026,C3026-B3026,"No Order Needed")</f>
        <v>No Order Needed</v>
      </c>
      <c r="H3026" s="13">
        <f t="shared" si="190"/>
        <v>0</v>
      </c>
      <c r="I3026" s="13" t="str">
        <f t="shared" si="191"/>
        <v>Ok</v>
      </c>
    </row>
    <row r="3027" spans="1:9" x14ac:dyDescent="0.3">
      <c r="A3027" s="13" t="s">
        <v>5960</v>
      </c>
      <c r="B3027" s="13">
        <f>VLOOKUP(A3027,VLookup_Data,4,FALSE)</f>
        <v>50</v>
      </c>
      <c r="C3027" s="13">
        <f>_xlfn.XLOOKUP(A3027,Product_Name,Recorder_Level)</f>
        <v>62</v>
      </c>
      <c r="D3027" s="13">
        <f>IF(B3027&lt;=C3027,C3027-B3027,0)</f>
        <v>12</v>
      </c>
      <c r="E3027" s="13">
        <f t="shared" si="188"/>
        <v>12</v>
      </c>
      <c r="F3027" s="13">
        <f t="shared" si="189"/>
        <v>12</v>
      </c>
      <c r="G3027" s="13">
        <f>IF(B3027&lt;=C3027,C3027-B3027,"No Order Needed")</f>
        <v>12</v>
      </c>
      <c r="H3027" s="13">
        <f t="shared" si="190"/>
        <v>22</v>
      </c>
      <c r="I3027" s="13" t="str">
        <f t="shared" si="191"/>
        <v>Reorder</v>
      </c>
    </row>
    <row r="3028" spans="1:9" x14ac:dyDescent="0.3">
      <c r="A3028" s="13" t="s">
        <v>299</v>
      </c>
      <c r="B3028" s="13">
        <f>VLOOKUP(A3028,VLookup_Data,4,FALSE)</f>
        <v>140</v>
      </c>
      <c r="C3028" s="13">
        <f>_xlfn.XLOOKUP(A3028,Product_Name,Recorder_Level)</f>
        <v>77</v>
      </c>
      <c r="D3028" s="13">
        <f>IF(B3028&lt;=C3028,C3028-B3028,0)</f>
        <v>0</v>
      </c>
      <c r="E3028" s="13">
        <f t="shared" si="188"/>
        <v>0</v>
      </c>
      <c r="F3028" s="13">
        <f t="shared" si="189"/>
        <v>0</v>
      </c>
      <c r="G3028" s="13" t="str">
        <f>IF(B3028&lt;=C3028,C3028-B3028,"No Order Needed")</f>
        <v>No Order Needed</v>
      </c>
      <c r="H3028" s="13">
        <f t="shared" si="190"/>
        <v>0</v>
      </c>
      <c r="I3028" s="13" t="str">
        <f t="shared" si="191"/>
        <v>Ok</v>
      </c>
    </row>
    <row r="3029" spans="1:9" x14ac:dyDescent="0.3">
      <c r="A3029" s="13" t="s">
        <v>5966</v>
      </c>
      <c r="B3029" s="13">
        <f>VLOOKUP(A3029,VLookup_Data,4,FALSE)</f>
        <v>41</v>
      </c>
      <c r="C3029" s="13">
        <f>_xlfn.XLOOKUP(A3029,Product_Name,Recorder_Level)</f>
        <v>88</v>
      </c>
      <c r="D3029" s="13">
        <f>IF(B3029&lt;=C3029,C3029-B3029,0)</f>
        <v>47</v>
      </c>
      <c r="E3029" s="13">
        <f t="shared" si="188"/>
        <v>47</v>
      </c>
      <c r="F3029" s="13">
        <f t="shared" si="189"/>
        <v>47</v>
      </c>
      <c r="G3029" s="13">
        <f>IF(B3029&lt;=C3029,C3029-B3029,"No Order Needed")</f>
        <v>47</v>
      </c>
      <c r="H3029" s="13">
        <f t="shared" si="190"/>
        <v>57</v>
      </c>
      <c r="I3029" s="13" t="str">
        <f t="shared" si="191"/>
        <v>Reorder</v>
      </c>
    </row>
    <row r="3030" spans="1:9" x14ac:dyDescent="0.3">
      <c r="A3030" s="13" t="s">
        <v>5968</v>
      </c>
      <c r="B3030" s="13">
        <f>VLOOKUP(A3030,VLookup_Data,4,FALSE)</f>
        <v>68</v>
      </c>
      <c r="C3030" s="13">
        <f>_xlfn.XLOOKUP(A3030,Product_Name,Recorder_Level)</f>
        <v>71</v>
      </c>
      <c r="D3030" s="13">
        <f>IF(B3030&lt;=C3030,C3030-B3030,0)</f>
        <v>3</v>
      </c>
      <c r="E3030" s="13">
        <f t="shared" si="188"/>
        <v>3</v>
      </c>
      <c r="F3030" s="13">
        <f t="shared" si="189"/>
        <v>3</v>
      </c>
      <c r="G3030" s="13">
        <f>IF(B3030&lt;=C3030,C3030-B3030,"No Order Needed")</f>
        <v>3</v>
      </c>
      <c r="H3030" s="13">
        <f t="shared" si="190"/>
        <v>13</v>
      </c>
      <c r="I3030" s="13" t="str">
        <f t="shared" si="191"/>
        <v>Reorder</v>
      </c>
    </row>
    <row r="3031" spans="1:9" x14ac:dyDescent="0.3">
      <c r="A3031" s="13" t="s">
        <v>2005</v>
      </c>
      <c r="B3031" s="13">
        <f>VLOOKUP(A3031,VLookup_Data,4,FALSE)</f>
        <v>183</v>
      </c>
      <c r="C3031" s="13">
        <f>_xlfn.XLOOKUP(A3031,Product_Name,Recorder_Level)</f>
        <v>67</v>
      </c>
      <c r="D3031" s="13">
        <f>IF(B3031&lt;=C3031,C3031-B3031,0)</f>
        <v>0</v>
      </c>
      <c r="E3031" s="13">
        <f t="shared" si="188"/>
        <v>0</v>
      </c>
      <c r="F3031" s="13">
        <f t="shared" si="189"/>
        <v>0</v>
      </c>
      <c r="G3031" s="13" t="str">
        <f>IF(B3031&lt;=C3031,C3031-B3031,"No Order Needed")</f>
        <v>No Order Needed</v>
      </c>
      <c r="H3031" s="13">
        <f t="shared" si="190"/>
        <v>0</v>
      </c>
      <c r="I3031" s="13" t="str">
        <f t="shared" si="191"/>
        <v>Ok</v>
      </c>
    </row>
    <row r="3032" spans="1:9" x14ac:dyDescent="0.3">
      <c r="A3032" s="13" t="s">
        <v>5972</v>
      </c>
      <c r="B3032" s="13">
        <f>VLOOKUP(A3032,VLookup_Data,4,FALSE)</f>
        <v>23</v>
      </c>
      <c r="C3032" s="13">
        <f>_xlfn.XLOOKUP(A3032,Product_Name,Recorder_Level)</f>
        <v>83</v>
      </c>
      <c r="D3032" s="13">
        <f>IF(B3032&lt;=C3032,C3032-B3032,0)</f>
        <v>60</v>
      </c>
      <c r="E3032" s="13">
        <f t="shared" si="188"/>
        <v>60</v>
      </c>
      <c r="F3032" s="13">
        <f t="shared" si="189"/>
        <v>60</v>
      </c>
      <c r="G3032" s="13">
        <f>IF(B3032&lt;=C3032,C3032-B3032,"No Order Needed")</f>
        <v>60</v>
      </c>
      <c r="H3032" s="13">
        <f t="shared" si="190"/>
        <v>70</v>
      </c>
      <c r="I3032" s="13" t="str">
        <f t="shared" si="191"/>
        <v>Reorder</v>
      </c>
    </row>
    <row r="3033" spans="1:9" x14ac:dyDescent="0.3">
      <c r="A3033" s="13" t="s">
        <v>6553</v>
      </c>
      <c r="B3033" s="13">
        <f>VLOOKUP(A3033,VLookup_Data,4,FALSE)</f>
        <v>174</v>
      </c>
      <c r="C3033" s="13">
        <f>_xlfn.XLOOKUP(A3033,Product_Name,Recorder_Level)</f>
        <v>66</v>
      </c>
      <c r="D3033" s="13">
        <f>IF(B3033&lt;=C3033,C3033-B3033,0)</f>
        <v>0</v>
      </c>
      <c r="E3033" s="13">
        <f t="shared" si="188"/>
        <v>0</v>
      </c>
      <c r="F3033" s="13">
        <f t="shared" si="189"/>
        <v>0</v>
      </c>
      <c r="G3033" s="13" t="str">
        <f>IF(B3033&lt;=C3033,C3033-B3033,"No Order Needed")</f>
        <v>No Order Needed</v>
      </c>
      <c r="H3033" s="13">
        <f t="shared" si="190"/>
        <v>0</v>
      </c>
      <c r="I3033" s="13" t="str">
        <f t="shared" si="191"/>
        <v>Ok</v>
      </c>
    </row>
    <row r="3034" spans="1:9" x14ac:dyDescent="0.3">
      <c r="A3034" s="13" t="s">
        <v>5977</v>
      </c>
      <c r="B3034" s="13">
        <f>VLOOKUP(A3034,VLookup_Data,4,FALSE)</f>
        <v>0</v>
      </c>
      <c r="C3034" s="13">
        <f>_xlfn.XLOOKUP(A3034,Product_Name,Recorder_Level)</f>
        <v>45</v>
      </c>
      <c r="D3034" s="13">
        <f>IF(B3034&lt;=C3034,C3034-B3034,0)</f>
        <v>45</v>
      </c>
      <c r="E3034" s="13">
        <f t="shared" si="188"/>
        <v>45</v>
      </c>
      <c r="F3034" s="13">
        <f t="shared" si="189"/>
        <v>45</v>
      </c>
      <c r="G3034" s="13">
        <f>IF(B3034&lt;=C3034,C3034-B3034,"No Order Needed")</f>
        <v>45</v>
      </c>
      <c r="H3034" s="13">
        <f t="shared" si="190"/>
        <v>55</v>
      </c>
      <c r="I3034" s="13" t="str">
        <f t="shared" si="191"/>
        <v>Urgent</v>
      </c>
    </row>
    <row r="3035" spans="1:9" x14ac:dyDescent="0.3">
      <c r="A3035" s="13" t="s">
        <v>3336</v>
      </c>
      <c r="B3035" s="13">
        <f>VLOOKUP(A3035,VLookup_Data,4,FALSE)</f>
        <v>22</v>
      </c>
      <c r="C3035" s="13">
        <f>_xlfn.XLOOKUP(A3035,Product_Name,Recorder_Level)</f>
        <v>78</v>
      </c>
      <c r="D3035" s="13">
        <f>IF(B3035&lt;=C3035,C3035-B3035,0)</f>
        <v>56</v>
      </c>
      <c r="E3035" s="13">
        <f t="shared" si="188"/>
        <v>56</v>
      </c>
      <c r="F3035" s="13">
        <f t="shared" si="189"/>
        <v>56</v>
      </c>
      <c r="G3035" s="13">
        <f>IF(B3035&lt;=C3035,C3035-B3035,"No Order Needed")</f>
        <v>56</v>
      </c>
      <c r="H3035" s="13">
        <f t="shared" si="190"/>
        <v>66</v>
      </c>
      <c r="I3035" s="13" t="str">
        <f t="shared" si="191"/>
        <v>Reorder</v>
      </c>
    </row>
    <row r="3036" spans="1:9" x14ac:dyDescent="0.3">
      <c r="A3036" s="13" t="s">
        <v>5981</v>
      </c>
      <c r="B3036" s="13">
        <f>VLOOKUP(A3036,VLookup_Data,4,FALSE)</f>
        <v>0</v>
      </c>
      <c r="C3036" s="13">
        <f>_xlfn.XLOOKUP(A3036,Product_Name,Recorder_Level)</f>
        <v>31</v>
      </c>
      <c r="D3036" s="13">
        <f>IF(B3036&lt;=C3036,C3036-B3036,0)</f>
        <v>31</v>
      </c>
      <c r="E3036" s="13">
        <f t="shared" si="188"/>
        <v>31</v>
      </c>
      <c r="F3036" s="13">
        <f t="shared" si="189"/>
        <v>31</v>
      </c>
      <c r="G3036" s="13">
        <f>IF(B3036&lt;=C3036,C3036-B3036,"No Order Needed")</f>
        <v>31</v>
      </c>
      <c r="H3036" s="13">
        <f t="shared" si="190"/>
        <v>41</v>
      </c>
      <c r="I3036" s="13" t="str">
        <f t="shared" si="191"/>
        <v>Urgent</v>
      </c>
    </row>
    <row r="3037" spans="1:9" x14ac:dyDescent="0.3">
      <c r="A3037" s="13" t="s">
        <v>4061</v>
      </c>
      <c r="B3037" s="13">
        <f>VLOOKUP(A3037,VLookup_Data,4,FALSE)</f>
        <v>177</v>
      </c>
      <c r="C3037" s="13">
        <f>_xlfn.XLOOKUP(A3037,Product_Name,Recorder_Level)</f>
        <v>39</v>
      </c>
      <c r="D3037" s="13">
        <f>IF(B3037&lt;=C3037,C3037-B3037,0)</f>
        <v>0</v>
      </c>
      <c r="E3037" s="13">
        <f t="shared" si="188"/>
        <v>0</v>
      </c>
      <c r="F3037" s="13">
        <f t="shared" si="189"/>
        <v>0</v>
      </c>
      <c r="G3037" s="13" t="str">
        <f>IF(B3037&lt;=C3037,C3037-B3037,"No Order Needed")</f>
        <v>No Order Needed</v>
      </c>
      <c r="H3037" s="13">
        <f t="shared" si="190"/>
        <v>0</v>
      </c>
      <c r="I3037" s="13" t="str">
        <f t="shared" si="191"/>
        <v>Ok</v>
      </c>
    </row>
    <row r="3038" spans="1:9" x14ac:dyDescent="0.3">
      <c r="A3038" s="13" t="s">
        <v>337</v>
      </c>
      <c r="B3038" s="13">
        <f>VLOOKUP(A3038,VLookup_Data,4,FALSE)</f>
        <v>0</v>
      </c>
      <c r="C3038" s="13">
        <f>_xlfn.XLOOKUP(A3038,Product_Name,Recorder_Level)</f>
        <v>20</v>
      </c>
      <c r="D3038" s="13">
        <f>IF(B3038&lt;=C3038,C3038-B3038,0)</f>
        <v>20</v>
      </c>
      <c r="E3038" s="13">
        <f t="shared" si="188"/>
        <v>20</v>
      </c>
      <c r="F3038" s="13">
        <f t="shared" si="189"/>
        <v>20</v>
      </c>
      <c r="G3038" s="13">
        <f>IF(B3038&lt;=C3038,C3038-B3038,"No Order Needed")</f>
        <v>20</v>
      </c>
      <c r="H3038" s="13">
        <f t="shared" si="190"/>
        <v>30</v>
      </c>
      <c r="I3038" s="13" t="str">
        <f t="shared" si="191"/>
        <v>Urgent</v>
      </c>
    </row>
    <row r="3039" spans="1:9" x14ac:dyDescent="0.3">
      <c r="A3039" s="13" t="s">
        <v>230</v>
      </c>
      <c r="B3039" s="13">
        <f>VLOOKUP(A3039,VLookup_Data,4,FALSE)</f>
        <v>85</v>
      </c>
      <c r="C3039" s="13">
        <f>_xlfn.XLOOKUP(A3039,Product_Name,Recorder_Level)</f>
        <v>76</v>
      </c>
      <c r="D3039" s="13">
        <f>IF(B3039&lt;=C3039,C3039-B3039,0)</f>
        <v>0</v>
      </c>
      <c r="E3039" s="13">
        <f t="shared" si="188"/>
        <v>0</v>
      </c>
      <c r="F3039" s="13">
        <f t="shared" si="189"/>
        <v>0</v>
      </c>
      <c r="G3039" s="13" t="str">
        <f>IF(B3039&lt;=C3039,C3039-B3039,"No Order Needed")</f>
        <v>No Order Needed</v>
      </c>
      <c r="H3039" s="13">
        <f t="shared" si="190"/>
        <v>1</v>
      </c>
      <c r="I3039" s="13" t="str">
        <f t="shared" si="191"/>
        <v>Ok</v>
      </c>
    </row>
    <row r="3040" spans="1:9" x14ac:dyDescent="0.3">
      <c r="A3040" s="13" t="s">
        <v>2241</v>
      </c>
      <c r="B3040" s="13">
        <f>VLOOKUP(A3040,VLookup_Data,4,FALSE)</f>
        <v>124</v>
      </c>
      <c r="C3040" s="13">
        <f>_xlfn.XLOOKUP(A3040,Product_Name,Recorder_Level)</f>
        <v>66</v>
      </c>
      <c r="D3040" s="13">
        <f>IF(B3040&lt;=C3040,C3040-B3040,0)</f>
        <v>0</v>
      </c>
      <c r="E3040" s="13">
        <f t="shared" si="188"/>
        <v>0</v>
      </c>
      <c r="F3040" s="13">
        <f t="shared" si="189"/>
        <v>0</v>
      </c>
      <c r="G3040" s="13" t="str">
        <f>IF(B3040&lt;=C3040,C3040-B3040,"No Order Needed")</f>
        <v>No Order Needed</v>
      </c>
      <c r="H3040" s="13">
        <f t="shared" si="190"/>
        <v>0</v>
      </c>
      <c r="I3040" s="13" t="str">
        <f t="shared" si="191"/>
        <v>Ok</v>
      </c>
    </row>
    <row r="3041" spans="1:9" x14ac:dyDescent="0.3">
      <c r="A3041" s="13" t="s">
        <v>5991</v>
      </c>
      <c r="B3041" s="13">
        <f>VLOOKUP(A3041,VLookup_Data,4,FALSE)</f>
        <v>142</v>
      </c>
      <c r="C3041" s="13">
        <f>_xlfn.XLOOKUP(A3041,Product_Name,Recorder_Level)</f>
        <v>73</v>
      </c>
      <c r="D3041" s="13">
        <f>IF(B3041&lt;=C3041,C3041-B3041,0)</f>
        <v>0</v>
      </c>
      <c r="E3041" s="13">
        <f t="shared" si="188"/>
        <v>0</v>
      </c>
      <c r="F3041" s="13">
        <f t="shared" si="189"/>
        <v>0</v>
      </c>
      <c r="G3041" s="13" t="str">
        <f>IF(B3041&lt;=C3041,C3041-B3041,"No Order Needed")</f>
        <v>No Order Needed</v>
      </c>
      <c r="H3041" s="13">
        <f t="shared" si="190"/>
        <v>0</v>
      </c>
      <c r="I3041" s="13" t="str">
        <f t="shared" si="191"/>
        <v>Ok</v>
      </c>
    </row>
    <row r="3042" spans="1:9" x14ac:dyDescent="0.3">
      <c r="A3042" s="13" t="s">
        <v>5993</v>
      </c>
      <c r="B3042" s="13">
        <f>VLOOKUP(A3042,VLookup_Data,4,FALSE)</f>
        <v>79</v>
      </c>
      <c r="C3042" s="13">
        <f>_xlfn.XLOOKUP(A3042,Product_Name,Recorder_Level)</f>
        <v>56</v>
      </c>
      <c r="D3042" s="13">
        <f>IF(B3042&lt;=C3042,C3042-B3042,0)</f>
        <v>0</v>
      </c>
      <c r="E3042" s="13">
        <f t="shared" si="188"/>
        <v>0</v>
      </c>
      <c r="F3042" s="13">
        <f t="shared" si="189"/>
        <v>0</v>
      </c>
      <c r="G3042" s="13" t="str">
        <f>IF(B3042&lt;=C3042,C3042-B3042,"No Order Needed")</f>
        <v>No Order Needed</v>
      </c>
      <c r="H3042" s="13">
        <f t="shared" si="190"/>
        <v>0</v>
      </c>
      <c r="I3042" s="13" t="str">
        <f t="shared" si="191"/>
        <v>Ok</v>
      </c>
    </row>
    <row r="3043" spans="1:9" x14ac:dyDescent="0.3">
      <c r="A3043" s="13" t="s">
        <v>3876</v>
      </c>
      <c r="B3043" s="13">
        <f>VLOOKUP(A3043,VLookup_Data,4,FALSE)</f>
        <v>185</v>
      </c>
      <c r="C3043" s="13">
        <f>_xlfn.XLOOKUP(A3043,Product_Name,Recorder_Level)</f>
        <v>0</v>
      </c>
      <c r="D3043" s="13">
        <f>IF(B3043&lt;=C3043,C3043-B3043,0)</f>
        <v>0</v>
      </c>
      <c r="E3043" s="13">
        <f t="shared" si="188"/>
        <v>0</v>
      </c>
      <c r="F3043" s="13">
        <f t="shared" si="189"/>
        <v>0</v>
      </c>
      <c r="G3043" s="13" t="str">
        <f>IF(B3043&lt;=C3043,C3043-B3043,"No Order Needed")</f>
        <v>No Order Needed</v>
      </c>
      <c r="H3043" s="13">
        <f t="shared" si="190"/>
        <v>0</v>
      </c>
      <c r="I3043" s="13" t="str">
        <f t="shared" si="191"/>
        <v>Ok</v>
      </c>
    </row>
    <row r="3044" spans="1:9" x14ac:dyDescent="0.3">
      <c r="A3044" s="13" t="s">
        <v>1529</v>
      </c>
      <c r="B3044" s="13">
        <f>VLOOKUP(A3044,VLookup_Data,4,FALSE)</f>
        <v>86</v>
      </c>
      <c r="C3044" s="13">
        <f>_xlfn.XLOOKUP(A3044,Product_Name,Recorder_Level)</f>
        <v>69</v>
      </c>
      <c r="D3044" s="13">
        <f>IF(B3044&lt;=C3044,C3044-B3044,0)</f>
        <v>0</v>
      </c>
      <c r="E3044" s="13">
        <f t="shared" si="188"/>
        <v>0</v>
      </c>
      <c r="F3044" s="13">
        <f t="shared" si="189"/>
        <v>0</v>
      </c>
      <c r="G3044" s="13" t="str">
        <f>IF(B3044&lt;=C3044,C3044-B3044,"No Order Needed")</f>
        <v>No Order Needed</v>
      </c>
      <c r="H3044" s="13">
        <f t="shared" si="190"/>
        <v>0</v>
      </c>
      <c r="I3044" s="13" t="str">
        <f t="shared" si="191"/>
        <v>Ok</v>
      </c>
    </row>
    <row r="3045" spans="1:9" x14ac:dyDescent="0.3">
      <c r="A3045" s="13" t="s">
        <v>5997</v>
      </c>
      <c r="B3045" s="13">
        <f>VLOOKUP(A3045,VLookup_Data,4,FALSE)</f>
        <v>189</v>
      </c>
      <c r="C3045" s="13">
        <f>_xlfn.XLOOKUP(A3045,Product_Name,Recorder_Level)</f>
        <v>53</v>
      </c>
      <c r="D3045" s="13">
        <f>IF(B3045&lt;=C3045,C3045-B3045,0)</f>
        <v>0</v>
      </c>
      <c r="E3045" s="13">
        <f t="shared" si="188"/>
        <v>0</v>
      </c>
      <c r="F3045" s="13">
        <f t="shared" si="189"/>
        <v>0</v>
      </c>
      <c r="G3045" s="13" t="str">
        <f>IF(B3045&lt;=C3045,C3045-B3045,"No Order Needed")</f>
        <v>No Order Needed</v>
      </c>
      <c r="H3045" s="13">
        <f t="shared" si="190"/>
        <v>0</v>
      </c>
      <c r="I3045" s="13" t="str">
        <f t="shared" si="191"/>
        <v>Ok</v>
      </c>
    </row>
    <row r="3046" spans="1:9" x14ac:dyDescent="0.3">
      <c r="A3046" s="13" t="s">
        <v>5999</v>
      </c>
      <c r="B3046" s="13">
        <f>VLOOKUP(A3046,VLookup_Data,4,FALSE)</f>
        <v>49</v>
      </c>
      <c r="C3046" s="13">
        <f>_xlfn.XLOOKUP(A3046,Product_Name,Recorder_Level)</f>
        <v>44</v>
      </c>
      <c r="D3046" s="13">
        <f>IF(B3046&lt;=C3046,C3046-B3046,0)</f>
        <v>0</v>
      </c>
      <c r="E3046" s="13">
        <f t="shared" si="188"/>
        <v>0</v>
      </c>
      <c r="F3046" s="13">
        <f t="shared" si="189"/>
        <v>0</v>
      </c>
      <c r="G3046" s="13" t="str">
        <f>IF(B3046&lt;=C3046,C3046-B3046,"No Order Needed")</f>
        <v>No Order Needed</v>
      </c>
      <c r="H3046" s="13">
        <f t="shared" si="190"/>
        <v>5</v>
      </c>
      <c r="I3046" s="13" t="str">
        <f t="shared" si="191"/>
        <v>Ok</v>
      </c>
    </row>
    <row r="3047" spans="1:9" x14ac:dyDescent="0.3">
      <c r="A3047" s="13" t="s">
        <v>5198</v>
      </c>
      <c r="B3047" s="13">
        <f>VLOOKUP(A3047,VLookup_Data,4,FALSE)</f>
        <v>189</v>
      </c>
      <c r="C3047" s="13">
        <f>_xlfn.XLOOKUP(A3047,Product_Name,Recorder_Level)</f>
        <v>95</v>
      </c>
      <c r="D3047" s="13">
        <f>IF(B3047&lt;=C3047,C3047-B3047,0)</f>
        <v>0</v>
      </c>
      <c r="E3047" s="13">
        <f t="shared" si="188"/>
        <v>0</v>
      </c>
      <c r="F3047" s="13">
        <f t="shared" si="189"/>
        <v>0</v>
      </c>
      <c r="G3047" s="13" t="str">
        <f>IF(B3047&lt;=C3047,C3047-B3047,"No Order Needed")</f>
        <v>No Order Needed</v>
      </c>
      <c r="H3047" s="13">
        <f t="shared" si="190"/>
        <v>0</v>
      </c>
      <c r="I3047" s="13" t="str">
        <f t="shared" si="191"/>
        <v>Ok</v>
      </c>
    </row>
    <row r="3048" spans="1:9" x14ac:dyDescent="0.3">
      <c r="A3048" s="13" t="s">
        <v>6002</v>
      </c>
      <c r="B3048" s="13">
        <f>VLOOKUP(A3048,VLookup_Data,4,FALSE)</f>
        <v>1</v>
      </c>
      <c r="C3048" s="13">
        <f>_xlfn.XLOOKUP(A3048,Product_Name,Recorder_Level)</f>
        <v>73</v>
      </c>
      <c r="D3048" s="13">
        <f>IF(B3048&lt;=C3048,C3048-B3048,0)</f>
        <v>72</v>
      </c>
      <c r="E3048" s="13">
        <f t="shared" si="188"/>
        <v>72</v>
      </c>
      <c r="F3048" s="13">
        <f t="shared" si="189"/>
        <v>72</v>
      </c>
      <c r="G3048" s="13">
        <f>IF(B3048&lt;=C3048,C3048-B3048,"No Order Needed")</f>
        <v>72</v>
      </c>
      <c r="H3048" s="13">
        <f t="shared" si="190"/>
        <v>82</v>
      </c>
      <c r="I3048" s="13" t="str">
        <f t="shared" si="191"/>
        <v>Reorder</v>
      </c>
    </row>
    <row r="3049" spans="1:9" x14ac:dyDescent="0.3">
      <c r="A3049" s="13" t="s">
        <v>6004</v>
      </c>
      <c r="B3049" s="13">
        <f>VLOOKUP(A3049,VLookup_Data,4,FALSE)</f>
        <v>170</v>
      </c>
      <c r="C3049" s="13">
        <f>_xlfn.XLOOKUP(A3049,Product_Name,Recorder_Level)</f>
        <v>80</v>
      </c>
      <c r="D3049" s="13">
        <f>IF(B3049&lt;=C3049,C3049-B3049,0)</f>
        <v>0</v>
      </c>
      <c r="E3049" s="13">
        <f t="shared" si="188"/>
        <v>0</v>
      </c>
      <c r="F3049" s="13">
        <f t="shared" si="189"/>
        <v>0</v>
      </c>
      <c r="G3049" s="13" t="str">
        <f>IF(B3049&lt;=C3049,C3049-B3049,"No Order Needed")</f>
        <v>No Order Needed</v>
      </c>
      <c r="H3049" s="13">
        <f t="shared" si="190"/>
        <v>0</v>
      </c>
      <c r="I3049" s="13" t="str">
        <f t="shared" si="191"/>
        <v>Ok</v>
      </c>
    </row>
    <row r="3050" spans="1:9" x14ac:dyDescent="0.3">
      <c r="A3050" s="13" t="s">
        <v>3754</v>
      </c>
      <c r="B3050" s="13">
        <f>VLOOKUP(A3050,VLookup_Data,4,FALSE)</f>
        <v>146</v>
      </c>
      <c r="C3050" s="13">
        <f>_xlfn.XLOOKUP(A3050,Product_Name,Recorder_Level)</f>
        <v>42</v>
      </c>
      <c r="D3050" s="13">
        <f>IF(B3050&lt;=C3050,C3050-B3050,0)</f>
        <v>0</v>
      </c>
      <c r="E3050" s="13">
        <f t="shared" si="188"/>
        <v>0</v>
      </c>
      <c r="F3050" s="13">
        <f t="shared" si="189"/>
        <v>0</v>
      </c>
      <c r="G3050" s="13" t="str">
        <f>IF(B3050&lt;=C3050,C3050-B3050,"No Order Needed")</f>
        <v>No Order Needed</v>
      </c>
      <c r="H3050" s="13">
        <f t="shared" si="190"/>
        <v>0</v>
      </c>
      <c r="I3050" s="13" t="str">
        <f t="shared" si="191"/>
        <v>Ok</v>
      </c>
    </row>
    <row r="3051" spans="1:9" x14ac:dyDescent="0.3">
      <c r="A3051" s="13" t="s">
        <v>6007</v>
      </c>
      <c r="B3051" s="13">
        <f>VLOOKUP(A3051,VLookup_Data,4,FALSE)</f>
        <v>79</v>
      </c>
      <c r="C3051" s="13">
        <f>_xlfn.XLOOKUP(A3051,Product_Name,Recorder_Level)</f>
        <v>69</v>
      </c>
      <c r="D3051" s="13">
        <f>IF(B3051&lt;=C3051,C3051-B3051,0)</f>
        <v>0</v>
      </c>
      <c r="E3051" s="13">
        <f t="shared" si="188"/>
        <v>0</v>
      </c>
      <c r="F3051" s="13">
        <f t="shared" si="189"/>
        <v>0</v>
      </c>
      <c r="G3051" s="13" t="str">
        <f>IF(B3051&lt;=C3051,C3051-B3051,"No Order Needed")</f>
        <v>No Order Needed</v>
      </c>
      <c r="H3051" s="13">
        <f t="shared" si="190"/>
        <v>0</v>
      </c>
      <c r="I3051" s="13" t="str">
        <f t="shared" si="191"/>
        <v>Ok</v>
      </c>
    </row>
    <row r="3052" spans="1:9" x14ac:dyDescent="0.3">
      <c r="A3052" s="13" t="s">
        <v>311</v>
      </c>
      <c r="B3052" s="13">
        <f>VLOOKUP(A3052,VLookup_Data,4,FALSE)</f>
        <v>48</v>
      </c>
      <c r="C3052" s="13">
        <f>_xlfn.XLOOKUP(A3052,Product_Name,Recorder_Level)</f>
        <v>33</v>
      </c>
      <c r="D3052" s="13">
        <f>IF(B3052&lt;=C3052,C3052-B3052,0)</f>
        <v>0</v>
      </c>
      <c r="E3052" s="13">
        <f t="shared" si="188"/>
        <v>0</v>
      </c>
      <c r="F3052" s="13">
        <f t="shared" si="189"/>
        <v>0</v>
      </c>
      <c r="G3052" s="13" t="str">
        <f>IF(B3052&lt;=C3052,C3052-B3052,"No Order Needed")</f>
        <v>No Order Needed</v>
      </c>
      <c r="H3052" s="13">
        <f t="shared" si="190"/>
        <v>0</v>
      </c>
      <c r="I3052" s="13" t="str">
        <f t="shared" si="191"/>
        <v>Ok</v>
      </c>
    </row>
    <row r="3053" spans="1:9" x14ac:dyDescent="0.3">
      <c r="A3053" s="13" t="s">
        <v>4011</v>
      </c>
      <c r="B3053" s="13">
        <f>VLOOKUP(A3053,VLookup_Data,4,FALSE)</f>
        <v>93</v>
      </c>
      <c r="C3053" s="13">
        <f>_xlfn.XLOOKUP(A3053,Product_Name,Recorder_Level)</f>
        <v>80</v>
      </c>
      <c r="D3053" s="13">
        <f>IF(B3053&lt;=C3053,C3053-B3053,0)</f>
        <v>0</v>
      </c>
      <c r="E3053" s="13">
        <f t="shared" si="188"/>
        <v>0</v>
      </c>
      <c r="F3053" s="13">
        <f t="shared" si="189"/>
        <v>0</v>
      </c>
      <c r="G3053" s="13" t="str">
        <f>IF(B3053&lt;=C3053,C3053-B3053,"No Order Needed")</f>
        <v>No Order Needed</v>
      </c>
      <c r="H3053" s="13">
        <f t="shared" si="190"/>
        <v>0</v>
      </c>
      <c r="I3053" s="13" t="str">
        <f t="shared" si="191"/>
        <v>Ok</v>
      </c>
    </row>
    <row r="3054" spans="1:9" x14ac:dyDescent="0.3">
      <c r="A3054" s="13" t="s">
        <v>5868</v>
      </c>
      <c r="B3054" s="13">
        <f>VLOOKUP(A3054,VLookup_Data,4,FALSE)</f>
        <v>196</v>
      </c>
      <c r="C3054" s="13">
        <f>_xlfn.XLOOKUP(A3054,Product_Name,Recorder_Level)</f>
        <v>0</v>
      </c>
      <c r="D3054" s="13">
        <f>IF(B3054&lt;=C3054,C3054-B3054,0)</f>
        <v>0</v>
      </c>
      <c r="E3054" s="13">
        <f t="shared" si="188"/>
        <v>0</v>
      </c>
      <c r="F3054" s="13">
        <f t="shared" si="189"/>
        <v>0</v>
      </c>
      <c r="G3054" s="13" t="str">
        <f>IF(B3054&lt;=C3054,C3054-B3054,"No Order Needed")</f>
        <v>No Order Needed</v>
      </c>
      <c r="H3054" s="13">
        <f t="shared" si="190"/>
        <v>0</v>
      </c>
      <c r="I3054" s="13" t="str">
        <f t="shared" si="191"/>
        <v>Ok</v>
      </c>
    </row>
    <row r="3055" spans="1:9" x14ac:dyDescent="0.3">
      <c r="A3055" s="13" t="s">
        <v>2288</v>
      </c>
      <c r="B3055" s="13">
        <f>VLOOKUP(A3055,VLookup_Data,4,FALSE)</f>
        <v>74</v>
      </c>
      <c r="C3055" s="13">
        <f>_xlfn.XLOOKUP(A3055,Product_Name,Recorder_Level)</f>
        <v>56</v>
      </c>
      <c r="D3055" s="13">
        <f>IF(B3055&lt;=C3055,C3055-B3055,0)</f>
        <v>0</v>
      </c>
      <c r="E3055" s="13">
        <f t="shared" si="188"/>
        <v>0</v>
      </c>
      <c r="F3055" s="13">
        <f t="shared" si="189"/>
        <v>0</v>
      </c>
      <c r="G3055" s="13" t="str">
        <f>IF(B3055&lt;=C3055,C3055-B3055,"No Order Needed")</f>
        <v>No Order Needed</v>
      </c>
      <c r="H3055" s="13">
        <f t="shared" si="190"/>
        <v>0</v>
      </c>
      <c r="I3055" s="13" t="str">
        <f t="shared" si="191"/>
        <v>Ok</v>
      </c>
    </row>
    <row r="3056" spans="1:9" x14ac:dyDescent="0.3">
      <c r="A3056" s="13" t="s">
        <v>6016</v>
      </c>
      <c r="B3056" s="13">
        <f>VLOOKUP(A3056,VLookup_Data,4,FALSE)</f>
        <v>12</v>
      </c>
      <c r="C3056" s="13">
        <f>_xlfn.XLOOKUP(A3056,Product_Name,Recorder_Level)</f>
        <v>88</v>
      </c>
      <c r="D3056" s="13">
        <f>IF(B3056&lt;=C3056,C3056-B3056,0)</f>
        <v>76</v>
      </c>
      <c r="E3056" s="13">
        <f t="shared" si="188"/>
        <v>76</v>
      </c>
      <c r="F3056" s="13">
        <f t="shared" si="189"/>
        <v>76</v>
      </c>
      <c r="G3056" s="13">
        <f>IF(B3056&lt;=C3056,C3056-B3056,"No Order Needed")</f>
        <v>76</v>
      </c>
      <c r="H3056" s="13">
        <f t="shared" si="190"/>
        <v>86</v>
      </c>
      <c r="I3056" s="13" t="str">
        <f t="shared" si="191"/>
        <v>Reorder</v>
      </c>
    </row>
    <row r="3057" spans="1:9" x14ac:dyDescent="0.3">
      <c r="A3057" s="13" t="s">
        <v>6018</v>
      </c>
      <c r="B3057" s="13">
        <f>VLOOKUP(A3057,VLookup_Data,4,FALSE)</f>
        <v>19</v>
      </c>
      <c r="C3057" s="13">
        <f>_xlfn.XLOOKUP(A3057,Product_Name,Recorder_Level)</f>
        <v>91</v>
      </c>
      <c r="D3057" s="13">
        <f>IF(B3057&lt;=C3057,C3057-B3057,0)</f>
        <v>72</v>
      </c>
      <c r="E3057" s="13">
        <f t="shared" si="188"/>
        <v>72</v>
      </c>
      <c r="F3057" s="13">
        <f t="shared" si="189"/>
        <v>72</v>
      </c>
      <c r="G3057" s="13">
        <f>IF(B3057&lt;=C3057,C3057-B3057,"No Order Needed")</f>
        <v>72</v>
      </c>
      <c r="H3057" s="13">
        <f t="shared" si="190"/>
        <v>82</v>
      </c>
      <c r="I3057" s="13" t="str">
        <f t="shared" si="191"/>
        <v>Reorder</v>
      </c>
    </row>
    <row r="3058" spans="1:9" x14ac:dyDescent="0.3">
      <c r="A3058" s="13" t="s">
        <v>6020</v>
      </c>
      <c r="B3058" s="13">
        <f>VLOOKUP(A3058,VLookup_Data,4,FALSE)</f>
        <v>188</v>
      </c>
      <c r="C3058" s="13">
        <f>_xlfn.XLOOKUP(A3058,Product_Name,Recorder_Level)</f>
        <v>98</v>
      </c>
      <c r="D3058" s="13">
        <f>IF(B3058&lt;=C3058,C3058-B3058,0)</f>
        <v>0</v>
      </c>
      <c r="E3058" s="13">
        <f t="shared" si="188"/>
        <v>0</v>
      </c>
      <c r="F3058" s="13">
        <f t="shared" si="189"/>
        <v>0</v>
      </c>
      <c r="G3058" s="13" t="str">
        <f>IF(B3058&lt;=C3058,C3058-B3058,"No Order Needed")</f>
        <v>No Order Needed</v>
      </c>
      <c r="H3058" s="13">
        <f t="shared" si="190"/>
        <v>0</v>
      </c>
      <c r="I3058" s="13" t="str">
        <f t="shared" si="191"/>
        <v>Ok</v>
      </c>
    </row>
    <row r="3059" spans="1:9" x14ac:dyDescent="0.3">
      <c r="A3059" s="13" t="s">
        <v>3864</v>
      </c>
      <c r="B3059" s="13">
        <f>VLOOKUP(A3059,VLookup_Data,4,FALSE)</f>
        <v>164</v>
      </c>
      <c r="C3059" s="13">
        <f>_xlfn.XLOOKUP(A3059,Product_Name,Recorder_Level)</f>
        <v>30</v>
      </c>
      <c r="D3059" s="13">
        <f>IF(B3059&lt;=C3059,C3059-B3059,0)</f>
        <v>0</v>
      </c>
      <c r="E3059" s="13">
        <f t="shared" si="188"/>
        <v>0</v>
      </c>
      <c r="F3059" s="13">
        <f t="shared" si="189"/>
        <v>0</v>
      </c>
      <c r="G3059" s="13" t="str">
        <f>IF(B3059&lt;=C3059,C3059-B3059,"No Order Needed")</f>
        <v>No Order Needed</v>
      </c>
      <c r="H3059" s="13">
        <f t="shared" si="190"/>
        <v>0</v>
      </c>
      <c r="I3059" s="13" t="str">
        <f t="shared" si="191"/>
        <v>Ok</v>
      </c>
    </row>
    <row r="3060" spans="1:9" x14ac:dyDescent="0.3">
      <c r="A3060" s="13" t="s">
        <v>6024</v>
      </c>
      <c r="B3060" s="13">
        <f>VLOOKUP(A3060,VLookup_Data,4,FALSE)</f>
        <v>112</v>
      </c>
      <c r="C3060" s="13">
        <f>_xlfn.XLOOKUP(A3060,Product_Name,Recorder_Level)</f>
        <v>34</v>
      </c>
      <c r="D3060" s="13">
        <f>IF(B3060&lt;=C3060,C3060-B3060,0)</f>
        <v>0</v>
      </c>
      <c r="E3060" s="13">
        <f t="shared" si="188"/>
        <v>0</v>
      </c>
      <c r="F3060" s="13">
        <f t="shared" si="189"/>
        <v>0</v>
      </c>
      <c r="G3060" s="13" t="str">
        <f>IF(B3060&lt;=C3060,C3060-B3060,"No Order Needed")</f>
        <v>No Order Needed</v>
      </c>
      <c r="H3060" s="13">
        <f t="shared" si="190"/>
        <v>0</v>
      </c>
      <c r="I3060" s="13" t="str">
        <f t="shared" si="191"/>
        <v>Ok</v>
      </c>
    </row>
    <row r="3061" spans="1:9" x14ac:dyDescent="0.3">
      <c r="A3061" s="13" t="s">
        <v>6027</v>
      </c>
      <c r="B3061" s="13">
        <f>VLOOKUP(A3061,VLookup_Data,4,FALSE)</f>
        <v>196</v>
      </c>
      <c r="C3061" s="13">
        <f>_xlfn.XLOOKUP(A3061,Product_Name,Recorder_Level)</f>
        <v>27</v>
      </c>
      <c r="D3061" s="13">
        <f>IF(B3061&lt;=C3061,C3061-B3061,0)</f>
        <v>0</v>
      </c>
      <c r="E3061" s="13">
        <f t="shared" si="188"/>
        <v>0</v>
      </c>
      <c r="F3061" s="13">
        <f t="shared" si="189"/>
        <v>0</v>
      </c>
      <c r="G3061" s="13" t="str">
        <f>IF(B3061&lt;=C3061,C3061-B3061,"No Order Needed")</f>
        <v>No Order Needed</v>
      </c>
      <c r="H3061" s="13">
        <f t="shared" si="190"/>
        <v>0</v>
      </c>
      <c r="I3061" s="13" t="str">
        <f t="shared" si="191"/>
        <v>Ok</v>
      </c>
    </row>
    <row r="3062" spans="1:9" x14ac:dyDescent="0.3">
      <c r="A3062" s="13" t="s">
        <v>6030</v>
      </c>
      <c r="B3062" s="13">
        <f>VLOOKUP(A3062,VLookup_Data,4,FALSE)</f>
        <v>158</v>
      </c>
      <c r="C3062" s="13">
        <f>_xlfn.XLOOKUP(A3062,Product_Name,Recorder_Level)</f>
        <v>82</v>
      </c>
      <c r="D3062" s="13">
        <f>IF(B3062&lt;=C3062,C3062-B3062,0)</f>
        <v>0</v>
      </c>
      <c r="E3062" s="13">
        <f t="shared" si="188"/>
        <v>0</v>
      </c>
      <c r="F3062" s="13">
        <f t="shared" si="189"/>
        <v>0</v>
      </c>
      <c r="G3062" s="13" t="str">
        <f>IF(B3062&lt;=C3062,C3062-B3062,"No Order Needed")</f>
        <v>No Order Needed</v>
      </c>
      <c r="H3062" s="13">
        <f t="shared" si="190"/>
        <v>0</v>
      </c>
      <c r="I3062" s="13" t="str">
        <f t="shared" si="191"/>
        <v>Ok</v>
      </c>
    </row>
    <row r="3063" spans="1:9" x14ac:dyDescent="0.3">
      <c r="A3063" s="13" t="s">
        <v>785</v>
      </c>
      <c r="B3063" s="13">
        <f>VLOOKUP(A3063,VLookup_Data,4,FALSE)</f>
        <v>133</v>
      </c>
      <c r="C3063" s="13">
        <f>_xlfn.XLOOKUP(A3063,Product_Name,Recorder_Level)</f>
        <v>28</v>
      </c>
      <c r="D3063" s="13">
        <f>IF(B3063&lt;=C3063,C3063-B3063,0)</f>
        <v>0</v>
      </c>
      <c r="E3063" s="13">
        <f t="shared" si="188"/>
        <v>0</v>
      </c>
      <c r="F3063" s="13">
        <f t="shared" si="189"/>
        <v>0</v>
      </c>
      <c r="G3063" s="13" t="str">
        <f>IF(B3063&lt;=C3063,C3063-B3063,"No Order Needed")</f>
        <v>No Order Needed</v>
      </c>
      <c r="H3063" s="13">
        <f t="shared" si="190"/>
        <v>0</v>
      </c>
      <c r="I3063" s="13" t="str">
        <f t="shared" si="191"/>
        <v>Ok</v>
      </c>
    </row>
    <row r="3064" spans="1:9" x14ac:dyDescent="0.3">
      <c r="A3064" s="13" t="s">
        <v>7617</v>
      </c>
      <c r="B3064" s="13">
        <f>VLOOKUP(A3064,VLookup_Data,4,FALSE)</f>
        <v>79</v>
      </c>
      <c r="C3064" s="13">
        <f>_xlfn.XLOOKUP(A3064,Product_Name,Recorder_Level)</f>
        <v>79</v>
      </c>
      <c r="D3064" s="13">
        <f>IF(B3064&lt;=C3064,C3064-B3064,0)</f>
        <v>0</v>
      </c>
      <c r="E3064" s="13">
        <f t="shared" si="188"/>
        <v>0</v>
      </c>
      <c r="F3064" s="13">
        <f t="shared" si="189"/>
        <v>0</v>
      </c>
      <c r="G3064" s="13">
        <f>IF(B3064&lt;=C3064,C3064-B3064,"No Order Needed")</f>
        <v>0</v>
      </c>
      <c r="H3064" s="13">
        <f t="shared" si="190"/>
        <v>10</v>
      </c>
      <c r="I3064" s="13" t="str">
        <f t="shared" si="191"/>
        <v>Reorder</v>
      </c>
    </row>
    <row r="3065" spans="1:9" x14ac:dyDescent="0.3">
      <c r="A3065" s="13" t="s">
        <v>273</v>
      </c>
      <c r="B3065" s="13">
        <f>VLOOKUP(A3065,VLookup_Data,4,FALSE)</f>
        <v>27</v>
      </c>
      <c r="C3065" s="13">
        <f>_xlfn.XLOOKUP(A3065,Product_Name,Recorder_Level)</f>
        <v>97</v>
      </c>
      <c r="D3065" s="13">
        <f>IF(B3065&lt;=C3065,C3065-B3065,0)</f>
        <v>70</v>
      </c>
      <c r="E3065" s="13">
        <f t="shared" si="188"/>
        <v>70</v>
      </c>
      <c r="F3065" s="13">
        <f t="shared" si="189"/>
        <v>70</v>
      </c>
      <c r="G3065" s="13">
        <f>IF(B3065&lt;=C3065,C3065-B3065,"No Order Needed")</f>
        <v>70</v>
      </c>
      <c r="H3065" s="13">
        <f t="shared" si="190"/>
        <v>80</v>
      </c>
      <c r="I3065" s="13" t="str">
        <f t="shared" si="191"/>
        <v>Reorder</v>
      </c>
    </row>
    <row r="3066" spans="1:9" x14ac:dyDescent="0.3">
      <c r="A3066" s="13" t="s">
        <v>2456</v>
      </c>
      <c r="B3066" s="13">
        <f>VLOOKUP(A3066,VLookup_Data,4,FALSE)</f>
        <v>143</v>
      </c>
      <c r="C3066" s="13">
        <f>_xlfn.XLOOKUP(A3066,Product_Name,Recorder_Level)</f>
        <v>33</v>
      </c>
      <c r="D3066" s="13">
        <f>IF(B3066&lt;=C3066,C3066-B3066,0)</f>
        <v>0</v>
      </c>
      <c r="E3066" s="13">
        <f t="shared" si="188"/>
        <v>0</v>
      </c>
      <c r="F3066" s="13">
        <f t="shared" si="189"/>
        <v>0</v>
      </c>
      <c r="G3066" s="13" t="str">
        <f>IF(B3066&lt;=C3066,C3066-B3066,"No Order Needed")</f>
        <v>No Order Needed</v>
      </c>
      <c r="H3066" s="13">
        <f t="shared" si="190"/>
        <v>0</v>
      </c>
      <c r="I3066" s="13" t="str">
        <f t="shared" si="191"/>
        <v>Ok</v>
      </c>
    </row>
    <row r="3067" spans="1:9" x14ac:dyDescent="0.3">
      <c r="A3067" s="13" t="s">
        <v>6041</v>
      </c>
      <c r="B3067" s="13">
        <f>VLOOKUP(A3067,VLookup_Data,4,FALSE)</f>
        <v>140</v>
      </c>
      <c r="C3067" s="13">
        <f>_xlfn.XLOOKUP(A3067,Product_Name,Recorder_Level)</f>
        <v>62</v>
      </c>
      <c r="D3067" s="13">
        <f>IF(B3067&lt;=C3067,C3067-B3067,0)</f>
        <v>0</v>
      </c>
      <c r="E3067" s="13">
        <f t="shared" si="188"/>
        <v>0</v>
      </c>
      <c r="F3067" s="13">
        <f t="shared" si="189"/>
        <v>0</v>
      </c>
      <c r="G3067" s="13" t="str">
        <f>IF(B3067&lt;=C3067,C3067-B3067,"No Order Needed")</f>
        <v>No Order Needed</v>
      </c>
      <c r="H3067" s="13">
        <f t="shared" si="190"/>
        <v>0</v>
      </c>
      <c r="I3067" s="13" t="str">
        <f t="shared" si="191"/>
        <v>Ok</v>
      </c>
    </row>
    <row r="3068" spans="1:9" x14ac:dyDescent="0.3">
      <c r="A3068" s="13" t="s">
        <v>6125</v>
      </c>
      <c r="B3068" s="13">
        <f>VLOOKUP(A3068,VLookup_Data,4,FALSE)</f>
        <v>24</v>
      </c>
      <c r="C3068" s="13">
        <f>_xlfn.XLOOKUP(A3068,Product_Name,Recorder_Level)</f>
        <v>40</v>
      </c>
      <c r="D3068" s="13">
        <f>IF(B3068&lt;=C3068,C3068-B3068,0)</f>
        <v>16</v>
      </c>
      <c r="E3068" s="13">
        <f t="shared" si="188"/>
        <v>16</v>
      </c>
      <c r="F3068" s="13">
        <f t="shared" si="189"/>
        <v>16</v>
      </c>
      <c r="G3068" s="13">
        <f>IF(B3068&lt;=C3068,C3068-B3068,"No Order Needed")</f>
        <v>16</v>
      </c>
      <c r="H3068" s="13">
        <f t="shared" si="190"/>
        <v>26</v>
      </c>
      <c r="I3068" s="13" t="str">
        <f t="shared" si="191"/>
        <v>Reorder</v>
      </c>
    </row>
    <row r="3069" spans="1:9" x14ac:dyDescent="0.3">
      <c r="A3069" s="13" t="s">
        <v>1606</v>
      </c>
      <c r="B3069" s="13">
        <f>VLOOKUP(A3069,VLookup_Data,4,FALSE)</f>
        <v>103</v>
      </c>
      <c r="C3069" s="13">
        <f>_xlfn.XLOOKUP(A3069,Product_Name,Recorder_Level)</f>
        <v>87</v>
      </c>
      <c r="D3069" s="13">
        <f>IF(B3069&lt;=C3069,C3069-B3069,0)</f>
        <v>0</v>
      </c>
      <c r="E3069" s="13">
        <f t="shared" si="188"/>
        <v>0</v>
      </c>
      <c r="F3069" s="13">
        <f t="shared" si="189"/>
        <v>0</v>
      </c>
      <c r="G3069" s="13" t="str">
        <f>IF(B3069&lt;=C3069,C3069-B3069,"No Order Needed")</f>
        <v>No Order Needed</v>
      </c>
      <c r="H3069" s="13">
        <f t="shared" si="190"/>
        <v>0</v>
      </c>
      <c r="I3069" s="13" t="str">
        <f t="shared" si="191"/>
        <v>Ok</v>
      </c>
    </row>
    <row r="3070" spans="1:9" x14ac:dyDescent="0.3">
      <c r="A3070" s="13" t="s">
        <v>6046</v>
      </c>
      <c r="B3070" s="13">
        <f>VLOOKUP(A3070,VLookup_Data,4,FALSE)</f>
        <v>151</v>
      </c>
      <c r="C3070" s="13">
        <f>_xlfn.XLOOKUP(A3070,Product_Name,Recorder_Level)</f>
        <v>69</v>
      </c>
      <c r="D3070" s="13">
        <f>IF(B3070&lt;=C3070,C3070-B3070,0)</f>
        <v>0</v>
      </c>
      <c r="E3070" s="13">
        <f t="shared" si="188"/>
        <v>0</v>
      </c>
      <c r="F3070" s="13">
        <f t="shared" si="189"/>
        <v>0</v>
      </c>
      <c r="G3070" s="13" t="str">
        <f>IF(B3070&lt;=C3070,C3070-B3070,"No Order Needed")</f>
        <v>No Order Needed</v>
      </c>
      <c r="H3070" s="13">
        <f t="shared" si="190"/>
        <v>0</v>
      </c>
      <c r="I3070" s="13" t="str">
        <f t="shared" si="191"/>
        <v>Ok</v>
      </c>
    </row>
    <row r="3071" spans="1:9" x14ac:dyDescent="0.3">
      <c r="A3071" s="13" t="s">
        <v>6048</v>
      </c>
      <c r="B3071" s="13">
        <f>VLOOKUP(A3071,VLookup_Data,4,FALSE)</f>
        <v>63</v>
      </c>
      <c r="C3071" s="13">
        <f>_xlfn.XLOOKUP(A3071,Product_Name,Recorder_Level)</f>
        <v>45</v>
      </c>
      <c r="D3071" s="13">
        <f>IF(B3071&lt;=C3071,C3071-B3071,0)</f>
        <v>0</v>
      </c>
      <c r="E3071" s="13">
        <f t="shared" si="188"/>
        <v>0</v>
      </c>
      <c r="F3071" s="13">
        <f t="shared" si="189"/>
        <v>0</v>
      </c>
      <c r="G3071" s="13" t="str">
        <f>IF(B3071&lt;=C3071,C3071-B3071,"No Order Needed")</f>
        <v>No Order Needed</v>
      </c>
      <c r="H3071" s="13">
        <f t="shared" si="190"/>
        <v>0</v>
      </c>
      <c r="I3071" s="13" t="str">
        <f t="shared" si="191"/>
        <v>Ok</v>
      </c>
    </row>
    <row r="3072" spans="1:9" x14ac:dyDescent="0.3">
      <c r="A3072" s="13" t="s">
        <v>6050</v>
      </c>
      <c r="B3072" s="13">
        <f>VLOOKUP(A3072,VLookup_Data,4,FALSE)</f>
        <v>0</v>
      </c>
      <c r="C3072" s="13">
        <f>_xlfn.XLOOKUP(A3072,Product_Name,Recorder_Level)</f>
        <v>66</v>
      </c>
      <c r="D3072" s="13">
        <f>IF(B3072&lt;=C3072,C3072-B3072,0)</f>
        <v>66</v>
      </c>
      <c r="E3072" s="13">
        <f t="shared" si="188"/>
        <v>66</v>
      </c>
      <c r="F3072" s="13">
        <f t="shared" si="189"/>
        <v>66</v>
      </c>
      <c r="G3072" s="13">
        <f>IF(B3072&lt;=C3072,C3072-B3072,"No Order Needed")</f>
        <v>66</v>
      </c>
      <c r="H3072" s="13">
        <f t="shared" si="190"/>
        <v>76</v>
      </c>
      <c r="I3072" s="13" t="str">
        <f t="shared" si="191"/>
        <v>Urgent</v>
      </c>
    </row>
    <row r="3073" spans="1:9" x14ac:dyDescent="0.3">
      <c r="A3073" s="13" t="s">
        <v>6390</v>
      </c>
      <c r="B3073" s="13">
        <f>VLOOKUP(A3073,VLookup_Data,4,FALSE)</f>
        <v>145</v>
      </c>
      <c r="C3073" s="13">
        <f>_xlfn.XLOOKUP(A3073,Product_Name,Recorder_Level)</f>
        <v>54</v>
      </c>
      <c r="D3073" s="13">
        <f>IF(B3073&lt;=C3073,C3073-B3073,0)</f>
        <v>0</v>
      </c>
      <c r="E3073" s="13">
        <f t="shared" si="188"/>
        <v>0</v>
      </c>
      <c r="F3073" s="13">
        <f t="shared" si="189"/>
        <v>0</v>
      </c>
      <c r="G3073" s="13" t="str">
        <f>IF(B3073&lt;=C3073,C3073-B3073,"No Order Needed")</f>
        <v>No Order Needed</v>
      </c>
      <c r="H3073" s="13">
        <f t="shared" si="190"/>
        <v>0</v>
      </c>
      <c r="I3073" s="13" t="str">
        <f t="shared" si="191"/>
        <v>Ok</v>
      </c>
    </row>
    <row r="3074" spans="1:9" x14ac:dyDescent="0.3">
      <c r="A3074" s="13" t="s">
        <v>2342</v>
      </c>
      <c r="B3074" s="13">
        <f>VLOOKUP(A3074,VLookup_Data,4,FALSE)</f>
        <v>37</v>
      </c>
      <c r="C3074" s="13">
        <f>_xlfn.XLOOKUP(A3074,Product_Name,Recorder_Level)</f>
        <v>86</v>
      </c>
      <c r="D3074" s="13">
        <f>IF(B3074&lt;=C3074,C3074-B3074,0)</f>
        <v>49</v>
      </c>
      <c r="E3074" s="13">
        <f t="shared" si="188"/>
        <v>49</v>
      </c>
      <c r="F3074" s="13">
        <f t="shared" si="189"/>
        <v>49</v>
      </c>
      <c r="G3074" s="13">
        <f>IF(B3074&lt;=C3074,C3074-B3074,"No Order Needed")</f>
        <v>49</v>
      </c>
      <c r="H3074" s="13">
        <f t="shared" si="190"/>
        <v>59</v>
      </c>
      <c r="I3074" s="13" t="str">
        <f t="shared" si="191"/>
        <v>Reorder</v>
      </c>
    </row>
    <row r="3075" spans="1:9" x14ac:dyDescent="0.3">
      <c r="A3075" s="13" t="s">
        <v>6055</v>
      </c>
      <c r="B3075" s="13">
        <f>VLOOKUP(A3075,VLookup_Data,4,FALSE)</f>
        <v>105</v>
      </c>
      <c r="C3075" s="13">
        <f>_xlfn.XLOOKUP(A3075,Product_Name,Recorder_Level)</f>
        <v>50</v>
      </c>
      <c r="D3075" s="13">
        <f>IF(B3075&lt;=C3075,C3075-B3075,0)</f>
        <v>0</v>
      </c>
      <c r="E3075" s="13">
        <f t="shared" ref="E3075:E3138" si="192">IF(C3075-B3075&gt;0,C3075-B3075,0)</f>
        <v>0</v>
      </c>
      <c r="F3075" s="13">
        <f t="shared" ref="F3075:F3138" si="193">MAX(C3075-B3075,0)</f>
        <v>0</v>
      </c>
      <c r="G3075" s="13" t="str">
        <f>IF(B3075&lt;=C3075,C3075-B3075,"No Order Needed")</f>
        <v>No Order Needed</v>
      </c>
      <c r="H3075" s="13">
        <f t="shared" ref="H3075:H3138" si="194">MAX((C3075-B3075)+10,0)</f>
        <v>0</v>
      </c>
      <c r="I3075" s="13" t="str">
        <f t="shared" ref="I3075:I3138" si="195">IF(B3075=0,"Urgent",IF(B3075&lt;=C3075,"Reorder","Ok"))</f>
        <v>Ok</v>
      </c>
    </row>
    <row r="3076" spans="1:9" x14ac:dyDescent="0.3">
      <c r="A3076" s="13" t="s">
        <v>6057</v>
      </c>
      <c r="B3076" s="13">
        <f>VLOOKUP(A3076,VLookup_Data,4,FALSE)</f>
        <v>129</v>
      </c>
      <c r="C3076" s="13">
        <f>_xlfn.XLOOKUP(A3076,Product_Name,Recorder_Level)</f>
        <v>31</v>
      </c>
      <c r="D3076" s="13">
        <f>IF(B3076&lt;=C3076,C3076-B3076,0)</f>
        <v>0</v>
      </c>
      <c r="E3076" s="13">
        <f t="shared" si="192"/>
        <v>0</v>
      </c>
      <c r="F3076" s="13">
        <f t="shared" si="193"/>
        <v>0</v>
      </c>
      <c r="G3076" s="13" t="str">
        <f>IF(B3076&lt;=C3076,C3076-B3076,"No Order Needed")</f>
        <v>No Order Needed</v>
      </c>
      <c r="H3076" s="13">
        <f t="shared" si="194"/>
        <v>0</v>
      </c>
      <c r="I3076" s="13" t="str">
        <f t="shared" si="195"/>
        <v>Ok</v>
      </c>
    </row>
    <row r="3077" spans="1:9" x14ac:dyDescent="0.3">
      <c r="A3077" s="13" t="s">
        <v>5165</v>
      </c>
      <c r="B3077" s="13">
        <f>VLOOKUP(A3077,VLookup_Data,4,FALSE)</f>
        <v>109</v>
      </c>
      <c r="C3077" s="13">
        <f>_xlfn.XLOOKUP(A3077,Product_Name,Recorder_Level)</f>
        <v>91</v>
      </c>
      <c r="D3077" s="13">
        <f>IF(B3077&lt;=C3077,C3077-B3077,0)</f>
        <v>0</v>
      </c>
      <c r="E3077" s="13">
        <f t="shared" si="192"/>
        <v>0</v>
      </c>
      <c r="F3077" s="13">
        <f t="shared" si="193"/>
        <v>0</v>
      </c>
      <c r="G3077" s="13" t="str">
        <f>IF(B3077&lt;=C3077,C3077-B3077,"No Order Needed")</f>
        <v>No Order Needed</v>
      </c>
      <c r="H3077" s="13">
        <f t="shared" si="194"/>
        <v>0</v>
      </c>
      <c r="I3077" s="13" t="str">
        <f t="shared" si="195"/>
        <v>Ok</v>
      </c>
    </row>
    <row r="3078" spans="1:9" x14ac:dyDescent="0.3">
      <c r="A3078" s="13" t="s">
        <v>6064</v>
      </c>
      <c r="B3078" s="13">
        <f>VLOOKUP(A3078,VLookup_Data,4,FALSE)</f>
        <v>114</v>
      </c>
      <c r="C3078" s="13">
        <f>_xlfn.XLOOKUP(A3078,Product_Name,Recorder_Level)</f>
        <v>28</v>
      </c>
      <c r="D3078" s="13">
        <f>IF(B3078&lt;=C3078,C3078-B3078,0)</f>
        <v>0</v>
      </c>
      <c r="E3078" s="13">
        <f t="shared" si="192"/>
        <v>0</v>
      </c>
      <c r="F3078" s="13">
        <f t="shared" si="193"/>
        <v>0</v>
      </c>
      <c r="G3078" s="13" t="str">
        <f>IF(B3078&lt;=C3078,C3078-B3078,"No Order Needed")</f>
        <v>No Order Needed</v>
      </c>
      <c r="H3078" s="13">
        <f t="shared" si="194"/>
        <v>0</v>
      </c>
      <c r="I3078" s="13" t="str">
        <f t="shared" si="195"/>
        <v>Ok</v>
      </c>
    </row>
    <row r="3079" spans="1:9" x14ac:dyDescent="0.3">
      <c r="A3079" s="13" t="s">
        <v>6066</v>
      </c>
      <c r="B3079" s="13">
        <f>VLOOKUP(A3079,VLookup_Data,4,FALSE)</f>
        <v>15</v>
      </c>
      <c r="C3079" s="13">
        <f>_xlfn.XLOOKUP(A3079,Product_Name,Recorder_Level)</f>
        <v>94</v>
      </c>
      <c r="D3079" s="13">
        <f>IF(B3079&lt;=C3079,C3079-B3079,0)</f>
        <v>79</v>
      </c>
      <c r="E3079" s="13">
        <f t="shared" si="192"/>
        <v>79</v>
      </c>
      <c r="F3079" s="13">
        <f t="shared" si="193"/>
        <v>79</v>
      </c>
      <c r="G3079" s="13">
        <f>IF(B3079&lt;=C3079,C3079-B3079,"No Order Needed")</f>
        <v>79</v>
      </c>
      <c r="H3079" s="13">
        <f t="shared" si="194"/>
        <v>89</v>
      </c>
      <c r="I3079" s="13" t="str">
        <f t="shared" si="195"/>
        <v>Reorder</v>
      </c>
    </row>
    <row r="3080" spans="1:9" x14ac:dyDescent="0.3">
      <c r="A3080" s="13" t="s">
        <v>325</v>
      </c>
      <c r="B3080" s="13">
        <f>VLOOKUP(A3080,VLookup_Data,4,FALSE)</f>
        <v>156</v>
      </c>
      <c r="C3080" s="13">
        <f>_xlfn.XLOOKUP(A3080,Product_Name,Recorder_Level)</f>
        <v>32</v>
      </c>
      <c r="D3080" s="13">
        <f>IF(B3080&lt;=C3080,C3080-B3080,0)</f>
        <v>0</v>
      </c>
      <c r="E3080" s="13">
        <f t="shared" si="192"/>
        <v>0</v>
      </c>
      <c r="F3080" s="13">
        <f t="shared" si="193"/>
        <v>0</v>
      </c>
      <c r="G3080" s="13" t="str">
        <f>IF(B3080&lt;=C3080,C3080-B3080,"No Order Needed")</f>
        <v>No Order Needed</v>
      </c>
      <c r="H3080" s="13">
        <f t="shared" si="194"/>
        <v>0</v>
      </c>
      <c r="I3080" s="13" t="str">
        <f t="shared" si="195"/>
        <v>Ok</v>
      </c>
    </row>
    <row r="3081" spans="1:9" x14ac:dyDescent="0.3">
      <c r="A3081" s="13" t="s">
        <v>6069</v>
      </c>
      <c r="B3081" s="13">
        <f>VLOOKUP(A3081,VLookup_Data,4,FALSE)</f>
        <v>69</v>
      </c>
      <c r="C3081" s="13">
        <f>_xlfn.XLOOKUP(A3081,Product_Name,Recorder_Level)</f>
        <v>66</v>
      </c>
      <c r="D3081" s="13">
        <f>IF(B3081&lt;=C3081,C3081-B3081,0)</f>
        <v>0</v>
      </c>
      <c r="E3081" s="13">
        <f t="shared" si="192"/>
        <v>0</v>
      </c>
      <c r="F3081" s="13">
        <f t="shared" si="193"/>
        <v>0</v>
      </c>
      <c r="G3081" s="13" t="str">
        <f>IF(B3081&lt;=C3081,C3081-B3081,"No Order Needed")</f>
        <v>No Order Needed</v>
      </c>
      <c r="H3081" s="13">
        <f t="shared" si="194"/>
        <v>7</v>
      </c>
      <c r="I3081" s="13" t="str">
        <f t="shared" si="195"/>
        <v>Ok</v>
      </c>
    </row>
    <row r="3082" spans="1:9" x14ac:dyDescent="0.3">
      <c r="A3082" s="13" t="s">
        <v>286</v>
      </c>
      <c r="B3082" s="13">
        <f>VLOOKUP(A3082,VLookup_Data,4,FALSE)</f>
        <v>185</v>
      </c>
      <c r="C3082" s="13">
        <f>_xlfn.XLOOKUP(A3082,Product_Name,Recorder_Level)</f>
        <v>36</v>
      </c>
      <c r="D3082" s="13">
        <f>IF(B3082&lt;=C3082,C3082-B3082,0)</f>
        <v>0</v>
      </c>
      <c r="E3082" s="13">
        <f t="shared" si="192"/>
        <v>0</v>
      </c>
      <c r="F3082" s="13">
        <f t="shared" si="193"/>
        <v>0</v>
      </c>
      <c r="G3082" s="13" t="str">
        <f>IF(B3082&lt;=C3082,C3082-B3082,"No Order Needed")</f>
        <v>No Order Needed</v>
      </c>
      <c r="H3082" s="13">
        <f t="shared" si="194"/>
        <v>0</v>
      </c>
      <c r="I3082" s="13" t="str">
        <f t="shared" si="195"/>
        <v>Ok</v>
      </c>
    </row>
    <row r="3083" spans="1:9" x14ac:dyDescent="0.3">
      <c r="A3083" s="13" t="s">
        <v>3257</v>
      </c>
      <c r="B3083" s="13">
        <f>VLOOKUP(A3083,VLookup_Data,4,FALSE)</f>
        <v>68</v>
      </c>
      <c r="C3083" s="13">
        <f>_xlfn.XLOOKUP(A3083,Product_Name,Recorder_Level)</f>
        <v>28</v>
      </c>
      <c r="D3083" s="13">
        <f>IF(B3083&lt;=C3083,C3083-B3083,0)</f>
        <v>0</v>
      </c>
      <c r="E3083" s="13">
        <f t="shared" si="192"/>
        <v>0</v>
      </c>
      <c r="F3083" s="13">
        <f t="shared" si="193"/>
        <v>0</v>
      </c>
      <c r="G3083" s="13" t="str">
        <f>IF(B3083&lt;=C3083,C3083-B3083,"No Order Needed")</f>
        <v>No Order Needed</v>
      </c>
      <c r="H3083" s="13">
        <f t="shared" si="194"/>
        <v>0</v>
      </c>
      <c r="I3083" s="13" t="str">
        <f t="shared" si="195"/>
        <v>Ok</v>
      </c>
    </row>
    <row r="3084" spans="1:9" x14ac:dyDescent="0.3">
      <c r="A3084" s="13" t="s">
        <v>6073</v>
      </c>
      <c r="B3084" s="13">
        <f>VLOOKUP(A3084,VLookup_Data,4,FALSE)</f>
        <v>65</v>
      </c>
      <c r="C3084" s="13">
        <f>_xlfn.XLOOKUP(A3084,Product_Name,Recorder_Level)</f>
        <v>94</v>
      </c>
      <c r="D3084" s="13">
        <f>IF(B3084&lt;=C3084,C3084-B3084,0)</f>
        <v>29</v>
      </c>
      <c r="E3084" s="13">
        <f t="shared" si="192"/>
        <v>29</v>
      </c>
      <c r="F3084" s="13">
        <f t="shared" si="193"/>
        <v>29</v>
      </c>
      <c r="G3084" s="13">
        <f>IF(B3084&lt;=C3084,C3084-B3084,"No Order Needed")</f>
        <v>29</v>
      </c>
      <c r="H3084" s="13">
        <f t="shared" si="194"/>
        <v>39</v>
      </c>
      <c r="I3084" s="13" t="str">
        <f t="shared" si="195"/>
        <v>Reorder</v>
      </c>
    </row>
    <row r="3085" spans="1:9" x14ac:dyDescent="0.3">
      <c r="A3085" s="13" t="s">
        <v>6075</v>
      </c>
      <c r="B3085" s="13">
        <f>VLOOKUP(A3085,VLookup_Data,4,FALSE)</f>
        <v>104</v>
      </c>
      <c r="C3085" s="13">
        <f>_xlfn.XLOOKUP(A3085,Product_Name,Recorder_Level)</f>
        <v>38</v>
      </c>
      <c r="D3085" s="13">
        <f>IF(B3085&lt;=C3085,C3085-B3085,0)</f>
        <v>0</v>
      </c>
      <c r="E3085" s="13">
        <f t="shared" si="192"/>
        <v>0</v>
      </c>
      <c r="F3085" s="13">
        <f t="shared" si="193"/>
        <v>0</v>
      </c>
      <c r="G3085" s="13" t="str">
        <f>IF(B3085&lt;=C3085,C3085-B3085,"No Order Needed")</f>
        <v>No Order Needed</v>
      </c>
      <c r="H3085" s="13">
        <f t="shared" si="194"/>
        <v>0</v>
      </c>
      <c r="I3085" s="13" t="str">
        <f t="shared" si="195"/>
        <v>Ok</v>
      </c>
    </row>
    <row r="3086" spans="1:9" x14ac:dyDescent="0.3">
      <c r="A3086" s="13" t="s">
        <v>625</v>
      </c>
      <c r="B3086" s="13">
        <f>VLOOKUP(A3086,VLookup_Data,4,FALSE)</f>
        <v>85</v>
      </c>
      <c r="C3086" s="13">
        <f>_xlfn.XLOOKUP(A3086,Product_Name,Recorder_Level)</f>
        <v>26</v>
      </c>
      <c r="D3086" s="13">
        <f>IF(B3086&lt;=C3086,C3086-B3086,0)</f>
        <v>0</v>
      </c>
      <c r="E3086" s="13">
        <f t="shared" si="192"/>
        <v>0</v>
      </c>
      <c r="F3086" s="13">
        <f t="shared" si="193"/>
        <v>0</v>
      </c>
      <c r="G3086" s="13" t="str">
        <f>IF(B3086&lt;=C3086,C3086-B3086,"No Order Needed")</f>
        <v>No Order Needed</v>
      </c>
      <c r="H3086" s="13">
        <f t="shared" si="194"/>
        <v>0</v>
      </c>
      <c r="I3086" s="13" t="str">
        <f t="shared" si="195"/>
        <v>Ok</v>
      </c>
    </row>
    <row r="3087" spans="1:9" x14ac:dyDescent="0.3">
      <c r="A3087" s="13" t="s">
        <v>6431</v>
      </c>
      <c r="B3087" s="13">
        <f>VLOOKUP(A3087,VLookup_Data,4,FALSE)</f>
        <v>93</v>
      </c>
      <c r="C3087" s="13">
        <f>_xlfn.XLOOKUP(A3087,Product_Name,Recorder_Level)</f>
        <v>91</v>
      </c>
      <c r="D3087" s="13">
        <f>IF(B3087&lt;=C3087,C3087-B3087,0)</f>
        <v>0</v>
      </c>
      <c r="E3087" s="13">
        <f t="shared" si="192"/>
        <v>0</v>
      </c>
      <c r="F3087" s="13">
        <f t="shared" si="193"/>
        <v>0</v>
      </c>
      <c r="G3087" s="13" t="str">
        <f>IF(B3087&lt;=C3087,C3087-B3087,"No Order Needed")</f>
        <v>No Order Needed</v>
      </c>
      <c r="H3087" s="13">
        <f t="shared" si="194"/>
        <v>8</v>
      </c>
      <c r="I3087" s="13" t="str">
        <f t="shared" si="195"/>
        <v>Ok</v>
      </c>
    </row>
    <row r="3088" spans="1:9" x14ac:dyDescent="0.3">
      <c r="A3088" s="13" t="s">
        <v>5760</v>
      </c>
      <c r="B3088" s="13">
        <f>VLOOKUP(A3088,VLookup_Data,4,FALSE)</f>
        <v>197</v>
      </c>
      <c r="C3088" s="13">
        <f>_xlfn.XLOOKUP(A3088,Product_Name,Recorder_Level)</f>
        <v>87</v>
      </c>
      <c r="D3088" s="13">
        <f>IF(B3088&lt;=C3088,C3088-B3088,0)</f>
        <v>0</v>
      </c>
      <c r="E3088" s="13">
        <f t="shared" si="192"/>
        <v>0</v>
      </c>
      <c r="F3088" s="13">
        <f t="shared" si="193"/>
        <v>0</v>
      </c>
      <c r="G3088" s="13" t="str">
        <f>IF(B3088&lt;=C3088,C3088-B3088,"No Order Needed")</f>
        <v>No Order Needed</v>
      </c>
      <c r="H3088" s="13">
        <f t="shared" si="194"/>
        <v>0</v>
      </c>
      <c r="I3088" s="13" t="str">
        <f t="shared" si="195"/>
        <v>Ok</v>
      </c>
    </row>
    <row r="3089" spans="1:9" x14ac:dyDescent="0.3">
      <c r="A3089" s="13" t="s">
        <v>6083</v>
      </c>
      <c r="B3089" s="13">
        <f>VLOOKUP(A3089,VLookup_Data,4,FALSE)</f>
        <v>103</v>
      </c>
      <c r="C3089" s="13">
        <f>_xlfn.XLOOKUP(A3089,Product_Name,Recorder_Level)</f>
        <v>20</v>
      </c>
      <c r="D3089" s="13">
        <f>IF(B3089&lt;=C3089,C3089-B3089,0)</f>
        <v>0</v>
      </c>
      <c r="E3089" s="13">
        <f t="shared" si="192"/>
        <v>0</v>
      </c>
      <c r="F3089" s="13">
        <f t="shared" si="193"/>
        <v>0</v>
      </c>
      <c r="G3089" s="13" t="str">
        <f>IF(B3089&lt;=C3089,C3089-B3089,"No Order Needed")</f>
        <v>No Order Needed</v>
      </c>
      <c r="H3089" s="13">
        <f t="shared" si="194"/>
        <v>0</v>
      </c>
      <c r="I3089" s="13" t="str">
        <f t="shared" si="195"/>
        <v>Ok</v>
      </c>
    </row>
    <row r="3090" spans="1:9" x14ac:dyDescent="0.3">
      <c r="A3090" s="13" t="s">
        <v>2058</v>
      </c>
      <c r="B3090" s="13">
        <f>VLOOKUP(A3090,VLookup_Data,4,FALSE)</f>
        <v>13</v>
      </c>
      <c r="C3090" s="13">
        <f>_xlfn.XLOOKUP(A3090,Product_Name,Recorder_Level)</f>
        <v>73</v>
      </c>
      <c r="D3090" s="13">
        <f>IF(B3090&lt;=C3090,C3090-B3090,0)</f>
        <v>60</v>
      </c>
      <c r="E3090" s="13">
        <f t="shared" si="192"/>
        <v>60</v>
      </c>
      <c r="F3090" s="13">
        <f t="shared" si="193"/>
        <v>60</v>
      </c>
      <c r="G3090" s="13">
        <f>IF(B3090&lt;=C3090,C3090-B3090,"No Order Needed")</f>
        <v>60</v>
      </c>
      <c r="H3090" s="13">
        <f t="shared" si="194"/>
        <v>70</v>
      </c>
      <c r="I3090" s="13" t="str">
        <f t="shared" si="195"/>
        <v>Reorder</v>
      </c>
    </row>
    <row r="3091" spans="1:9" x14ac:dyDescent="0.3">
      <c r="A3091" s="13" t="s">
        <v>6086</v>
      </c>
      <c r="B3091" s="13">
        <f>VLOOKUP(A3091,VLookup_Data,4,FALSE)</f>
        <v>168</v>
      </c>
      <c r="C3091" s="13">
        <f>_xlfn.XLOOKUP(A3091,Product_Name,Recorder_Level)</f>
        <v>22</v>
      </c>
      <c r="D3091" s="13">
        <f>IF(B3091&lt;=C3091,C3091-B3091,0)</f>
        <v>0</v>
      </c>
      <c r="E3091" s="13">
        <f t="shared" si="192"/>
        <v>0</v>
      </c>
      <c r="F3091" s="13">
        <f t="shared" si="193"/>
        <v>0</v>
      </c>
      <c r="G3091" s="13" t="str">
        <f>IF(B3091&lt;=C3091,C3091-B3091,"No Order Needed")</f>
        <v>No Order Needed</v>
      </c>
      <c r="H3091" s="13">
        <f t="shared" si="194"/>
        <v>0</v>
      </c>
      <c r="I3091" s="13" t="str">
        <f t="shared" si="195"/>
        <v>Ok</v>
      </c>
    </row>
    <row r="3092" spans="1:9" x14ac:dyDescent="0.3">
      <c r="A3092" s="13" t="s">
        <v>6088</v>
      </c>
      <c r="B3092" s="13">
        <f>VLOOKUP(A3092,VLookup_Data,4,FALSE)</f>
        <v>21</v>
      </c>
      <c r="C3092" s="13">
        <f>_xlfn.XLOOKUP(A3092,Product_Name,Recorder_Level)</f>
        <v>57</v>
      </c>
      <c r="D3092" s="13">
        <f>IF(B3092&lt;=C3092,C3092-B3092,0)</f>
        <v>36</v>
      </c>
      <c r="E3092" s="13">
        <f t="shared" si="192"/>
        <v>36</v>
      </c>
      <c r="F3092" s="13">
        <f t="shared" si="193"/>
        <v>36</v>
      </c>
      <c r="G3092" s="13">
        <f>IF(B3092&lt;=C3092,C3092-B3092,"No Order Needed")</f>
        <v>36</v>
      </c>
      <c r="H3092" s="13">
        <f t="shared" si="194"/>
        <v>46</v>
      </c>
      <c r="I3092" s="13" t="str">
        <f t="shared" si="195"/>
        <v>Reorder</v>
      </c>
    </row>
    <row r="3093" spans="1:9" x14ac:dyDescent="0.3">
      <c r="A3093" s="13" t="s">
        <v>1814</v>
      </c>
      <c r="B3093" s="13">
        <f>VLOOKUP(A3093,VLookup_Data,4,FALSE)</f>
        <v>101</v>
      </c>
      <c r="C3093" s="13">
        <f>_xlfn.XLOOKUP(A3093,Product_Name,Recorder_Level)</f>
        <v>84</v>
      </c>
      <c r="D3093" s="13">
        <f>IF(B3093&lt;=C3093,C3093-B3093,0)</f>
        <v>0</v>
      </c>
      <c r="E3093" s="13">
        <f t="shared" si="192"/>
        <v>0</v>
      </c>
      <c r="F3093" s="13">
        <f t="shared" si="193"/>
        <v>0</v>
      </c>
      <c r="G3093" s="13" t="str">
        <f>IF(B3093&lt;=C3093,C3093-B3093,"No Order Needed")</f>
        <v>No Order Needed</v>
      </c>
      <c r="H3093" s="13">
        <f t="shared" si="194"/>
        <v>0</v>
      </c>
      <c r="I3093" s="13" t="str">
        <f t="shared" si="195"/>
        <v>Ok</v>
      </c>
    </row>
    <row r="3094" spans="1:9" x14ac:dyDescent="0.3">
      <c r="A3094" s="13" t="s">
        <v>6091</v>
      </c>
      <c r="B3094" s="13">
        <f>VLOOKUP(A3094,VLookup_Data,4,FALSE)</f>
        <v>119</v>
      </c>
      <c r="C3094" s="13">
        <f>_xlfn.XLOOKUP(A3094,Product_Name,Recorder_Level)</f>
        <v>66</v>
      </c>
      <c r="D3094" s="13">
        <f>IF(B3094&lt;=C3094,C3094-B3094,0)</f>
        <v>0</v>
      </c>
      <c r="E3094" s="13">
        <f t="shared" si="192"/>
        <v>0</v>
      </c>
      <c r="F3094" s="13">
        <f t="shared" si="193"/>
        <v>0</v>
      </c>
      <c r="G3094" s="13" t="str">
        <f>IF(B3094&lt;=C3094,C3094-B3094,"No Order Needed")</f>
        <v>No Order Needed</v>
      </c>
      <c r="H3094" s="13">
        <f t="shared" si="194"/>
        <v>0</v>
      </c>
      <c r="I3094" s="13" t="str">
        <f t="shared" si="195"/>
        <v>Ok</v>
      </c>
    </row>
    <row r="3095" spans="1:9" x14ac:dyDescent="0.3">
      <c r="A3095" s="13" t="s">
        <v>1189</v>
      </c>
      <c r="B3095" s="13">
        <f>VLOOKUP(A3095,VLookup_Data,4,FALSE)</f>
        <v>0</v>
      </c>
      <c r="C3095" s="13">
        <f>_xlfn.XLOOKUP(A3095,Product_Name,Recorder_Level)</f>
        <v>74</v>
      </c>
      <c r="D3095" s="13">
        <f>IF(B3095&lt;=C3095,C3095-B3095,0)</f>
        <v>74</v>
      </c>
      <c r="E3095" s="13">
        <f t="shared" si="192"/>
        <v>74</v>
      </c>
      <c r="F3095" s="13">
        <f t="shared" si="193"/>
        <v>74</v>
      </c>
      <c r="G3095" s="13">
        <f>IF(B3095&lt;=C3095,C3095-B3095,"No Order Needed")</f>
        <v>74</v>
      </c>
      <c r="H3095" s="13">
        <f t="shared" si="194"/>
        <v>84</v>
      </c>
      <c r="I3095" s="13" t="str">
        <f t="shared" si="195"/>
        <v>Urgent</v>
      </c>
    </row>
    <row r="3096" spans="1:9" x14ac:dyDescent="0.3">
      <c r="A3096" s="13" t="s">
        <v>6095</v>
      </c>
      <c r="B3096" s="13">
        <f>VLOOKUP(A3096,VLookup_Data,4,FALSE)</f>
        <v>0</v>
      </c>
      <c r="C3096" s="13">
        <f>_xlfn.XLOOKUP(A3096,Product_Name,Recorder_Level)</f>
        <v>53</v>
      </c>
      <c r="D3096" s="13">
        <f>IF(B3096&lt;=C3096,C3096-B3096,0)</f>
        <v>53</v>
      </c>
      <c r="E3096" s="13">
        <f t="shared" si="192"/>
        <v>53</v>
      </c>
      <c r="F3096" s="13">
        <f t="shared" si="193"/>
        <v>53</v>
      </c>
      <c r="G3096" s="13">
        <f>IF(B3096&lt;=C3096,C3096-B3096,"No Order Needed")</f>
        <v>53</v>
      </c>
      <c r="H3096" s="13">
        <f t="shared" si="194"/>
        <v>63</v>
      </c>
      <c r="I3096" s="13" t="str">
        <f t="shared" si="195"/>
        <v>Urgent</v>
      </c>
    </row>
    <row r="3097" spans="1:9" x14ac:dyDescent="0.3">
      <c r="A3097" s="13" t="s">
        <v>2977</v>
      </c>
      <c r="B3097" s="13">
        <f>VLOOKUP(A3097,VLookup_Data,4,FALSE)</f>
        <v>108</v>
      </c>
      <c r="C3097" s="13">
        <f>_xlfn.XLOOKUP(A3097,Product_Name,Recorder_Level)</f>
        <v>95</v>
      </c>
      <c r="D3097" s="13">
        <f>IF(B3097&lt;=C3097,C3097-B3097,0)</f>
        <v>0</v>
      </c>
      <c r="E3097" s="13">
        <f t="shared" si="192"/>
        <v>0</v>
      </c>
      <c r="F3097" s="13">
        <f t="shared" si="193"/>
        <v>0</v>
      </c>
      <c r="G3097" s="13" t="str">
        <f>IF(B3097&lt;=C3097,C3097-B3097,"No Order Needed")</f>
        <v>No Order Needed</v>
      </c>
      <c r="H3097" s="13">
        <f t="shared" si="194"/>
        <v>0</v>
      </c>
      <c r="I3097" s="13" t="str">
        <f t="shared" si="195"/>
        <v>Ok</v>
      </c>
    </row>
    <row r="3098" spans="1:9" x14ac:dyDescent="0.3">
      <c r="A3098" s="13" t="s">
        <v>2144</v>
      </c>
      <c r="B3098" s="13">
        <f>VLOOKUP(A3098,VLookup_Data,4,FALSE)</f>
        <v>86</v>
      </c>
      <c r="C3098" s="13">
        <f>_xlfn.XLOOKUP(A3098,Product_Name,Recorder_Level)</f>
        <v>67</v>
      </c>
      <c r="D3098" s="13">
        <f>IF(B3098&lt;=C3098,C3098-B3098,0)</f>
        <v>0</v>
      </c>
      <c r="E3098" s="13">
        <f t="shared" si="192"/>
        <v>0</v>
      </c>
      <c r="F3098" s="13">
        <f t="shared" si="193"/>
        <v>0</v>
      </c>
      <c r="G3098" s="13" t="str">
        <f>IF(B3098&lt;=C3098,C3098-B3098,"No Order Needed")</f>
        <v>No Order Needed</v>
      </c>
      <c r="H3098" s="13">
        <f t="shared" si="194"/>
        <v>0</v>
      </c>
      <c r="I3098" s="13" t="str">
        <f t="shared" si="195"/>
        <v>Ok</v>
      </c>
    </row>
    <row r="3099" spans="1:9" x14ac:dyDescent="0.3">
      <c r="A3099" s="13" t="s">
        <v>6099</v>
      </c>
      <c r="B3099" s="13">
        <f>VLOOKUP(A3099,VLookup_Data,4,FALSE)</f>
        <v>57</v>
      </c>
      <c r="C3099" s="13">
        <f>_xlfn.XLOOKUP(A3099,Product_Name,Recorder_Level)</f>
        <v>36</v>
      </c>
      <c r="D3099" s="13">
        <f>IF(B3099&lt;=C3099,C3099-B3099,0)</f>
        <v>0</v>
      </c>
      <c r="E3099" s="13">
        <f t="shared" si="192"/>
        <v>0</v>
      </c>
      <c r="F3099" s="13">
        <f t="shared" si="193"/>
        <v>0</v>
      </c>
      <c r="G3099" s="13" t="str">
        <f>IF(B3099&lt;=C3099,C3099-B3099,"No Order Needed")</f>
        <v>No Order Needed</v>
      </c>
      <c r="H3099" s="13">
        <f t="shared" si="194"/>
        <v>0</v>
      </c>
      <c r="I3099" s="13" t="str">
        <f t="shared" si="195"/>
        <v>Ok</v>
      </c>
    </row>
    <row r="3100" spans="1:9" x14ac:dyDescent="0.3">
      <c r="A3100" s="13" t="s">
        <v>6104</v>
      </c>
      <c r="B3100" s="13">
        <f>VLOOKUP(A3100,VLookup_Data,4,FALSE)</f>
        <v>118</v>
      </c>
      <c r="C3100" s="13">
        <f>_xlfn.XLOOKUP(A3100,Product_Name,Recorder_Level)</f>
        <v>24</v>
      </c>
      <c r="D3100" s="13">
        <f>IF(B3100&lt;=C3100,C3100-B3100,0)</f>
        <v>0</v>
      </c>
      <c r="E3100" s="13">
        <f t="shared" si="192"/>
        <v>0</v>
      </c>
      <c r="F3100" s="13">
        <f t="shared" si="193"/>
        <v>0</v>
      </c>
      <c r="G3100" s="13" t="str">
        <f>IF(B3100&lt;=C3100,C3100-B3100,"No Order Needed")</f>
        <v>No Order Needed</v>
      </c>
      <c r="H3100" s="13">
        <f t="shared" si="194"/>
        <v>0</v>
      </c>
      <c r="I3100" s="13" t="str">
        <f t="shared" si="195"/>
        <v>Ok</v>
      </c>
    </row>
    <row r="3101" spans="1:9" x14ac:dyDescent="0.3">
      <c r="A3101" s="13" t="s">
        <v>6106</v>
      </c>
      <c r="B3101" s="13">
        <f>VLOOKUP(A3101,VLookup_Data,4,FALSE)</f>
        <v>48</v>
      </c>
      <c r="C3101" s="13">
        <f>_xlfn.XLOOKUP(A3101,Product_Name,Recorder_Level)</f>
        <v>25</v>
      </c>
      <c r="D3101" s="13">
        <f>IF(B3101&lt;=C3101,C3101-B3101,0)</f>
        <v>0</v>
      </c>
      <c r="E3101" s="13">
        <f t="shared" si="192"/>
        <v>0</v>
      </c>
      <c r="F3101" s="13">
        <f t="shared" si="193"/>
        <v>0</v>
      </c>
      <c r="G3101" s="13" t="str">
        <f>IF(B3101&lt;=C3101,C3101-B3101,"No Order Needed")</f>
        <v>No Order Needed</v>
      </c>
      <c r="H3101" s="13">
        <f t="shared" si="194"/>
        <v>0</v>
      </c>
      <c r="I3101" s="13" t="str">
        <f t="shared" si="195"/>
        <v>Ok</v>
      </c>
    </row>
    <row r="3102" spans="1:9" x14ac:dyDescent="0.3">
      <c r="A3102" s="13" t="s">
        <v>6109</v>
      </c>
      <c r="B3102" s="13">
        <f>VLOOKUP(A3102,VLookup_Data,4,FALSE)</f>
        <v>40</v>
      </c>
      <c r="C3102" s="13">
        <f>_xlfn.XLOOKUP(A3102,Product_Name,Recorder_Level)</f>
        <v>34</v>
      </c>
      <c r="D3102" s="13">
        <f>IF(B3102&lt;=C3102,C3102-B3102,0)</f>
        <v>0</v>
      </c>
      <c r="E3102" s="13">
        <f t="shared" si="192"/>
        <v>0</v>
      </c>
      <c r="F3102" s="13">
        <f t="shared" si="193"/>
        <v>0</v>
      </c>
      <c r="G3102" s="13" t="str">
        <f>IF(B3102&lt;=C3102,C3102-B3102,"No Order Needed")</f>
        <v>No Order Needed</v>
      </c>
      <c r="H3102" s="13">
        <f t="shared" si="194"/>
        <v>4</v>
      </c>
      <c r="I3102" s="13" t="str">
        <f t="shared" si="195"/>
        <v>Ok</v>
      </c>
    </row>
    <row r="3103" spans="1:9" x14ac:dyDescent="0.3">
      <c r="A3103" s="13" t="s">
        <v>2989</v>
      </c>
      <c r="B3103" s="13">
        <f>VLOOKUP(A3103,VLookup_Data,4,FALSE)</f>
        <v>149</v>
      </c>
      <c r="C3103" s="13">
        <f>_xlfn.XLOOKUP(A3103,Product_Name,Recorder_Level)</f>
        <v>50</v>
      </c>
      <c r="D3103" s="13">
        <f>IF(B3103&lt;=C3103,C3103-B3103,0)</f>
        <v>0</v>
      </c>
      <c r="E3103" s="13">
        <f t="shared" si="192"/>
        <v>0</v>
      </c>
      <c r="F3103" s="13">
        <f t="shared" si="193"/>
        <v>0</v>
      </c>
      <c r="G3103" s="13" t="str">
        <f>IF(B3103&lt;=C3103,C3103-B3103,"No Order Needed")</f>
        <v>No Order Needed</v>
      </c>
      <c r="H3103" s="13">
        <f t="shared" si="194"/>
        <v>0</v>
      </c>
      <c r="I3103" s="13" t="str">
        <f t="shared" si="195"/>
        <v>Ok</v>
      </c>
    </row>
    <row r="3104" spans="1:9" x14ac:dyDescent="0.3">
      <c r="A3104" s="13" t="s">
        <v>2847</v>
      </c>
      <c r="B3104" s="13">
        <f>VLOOKUP(A3104,VLookup_Data,4,FALSE)</f>
        <v>13</v>
      </c>
      <c r="C3104" s="13">
        <f>_xlfn.XLOOKUP(A3104,Product_Name,Recorder_Level)</f>
        <v>53</v>
      </c>
      <c r="D3104" s="13">
        <f>IF(B3104&lt;=C3104,C3104-B3104,0)</f>
        <v>40</v>
      </c>
      <c r="E3104" s="13">
        <f t="shared" si="192"/>
        <v>40</v>
      </c>
      <c r="F3104" s="13">
        <f t="shared" si="193"/>
        <v>40</v>
      </c>
      <c r="G3104" s="13">
        <f>IF(B3104&lt;=C3104,C3104-B3104,"No Order Needed")</f>
        <v>40</v>
      </c>
      <c r="H3104" s="13">
        <f t="shared" si="194"/>
        <v>50</v>
      </c>
      <c r="I3104" s="13" t="str">
        <f t="shared" si="195"/>
        <v>Reorder</v>
      </c>
    </row>
    <row r="3105" spans="1:9" x14ac:dyDescent="0.3">
      <c r="A3105" s="13" t="s">
        <v>6114</v>
      </c>
      <c r="B3105" s="13">
        <f>VLOOKUP(A3105,VLookup_Data,4,FALSE)</f>
        <v>73</v>
      </c>
      <c r="C3105" s="13">
        <f>_xlfn.XLOOKUP(A3105,Product_Name,Recorder_Level)</f>
        <v>68</v>
      </c>
      <c r="D3105" s="13">
        <f>IF(B3105&lt;=C3105,C3105-B3105,0)</f>
        <v>0</v>
      </c>
      <c r="E3105" s="13">
        <f t="shared" si="192"/>
        <v>0</v>
      </c>
      <c r="F3105" s="13">
        <f t="shared" si="193"/>
        <v>0</v>
      </c>
      <c r="G3105" s="13" t="str">
        <f>IF(B3105&lt;=C3105,C3105-B3105,"No Order Needed")</f>
        <v>No Order Needed</v>
      </c>
      <c r="H3105" s="13">
        <f t="shared" si="194"/>
        <v>5</v>
      </c>
      <c r="I3105" s="13" t="str">
        <f t="shared" si="195"/>
        <v>Ok</v>
      </c>
    </row>
    <row r="3106" spans="1:9" x14ac:dyDescent="0.3">
      <c r="A3106" s="13" t="s">
        <v>2539</v>
      </c>
      <c r="B3106" s="13">
        <f>VLOOKUP(A3106,VLookup_Data,4,FALSE)</f>
        <v>24</v>
      </c>
      <c r="C3106" s="13">
        <f>_xlfn.XLOOKUP(A3106,Product_Name,Recorder_Level)</f>
        <v>35</v>
      </c>
      <c r="D3106" s="13">
        <f>IF(B3106&lt;=C3106,C3106-B3106,0)</f>
        <v>11</v>
      </c>
      <c r="E3106" s="13">
        <f t="shared" si="192"/>
        <v>11</v>
      </c>
      <c r="F3106" s="13">
        <f t="shared" si="193"/>
        <v>11</v>
      </c>
      <c r="G3106" s="13">
        <f>IF(B3106&lt;=C3106,C3106-B3106,"No Order Needed")</f>
        <v>11</v>
      </c>
      <c r="H3106" s="13">
        <f t="shared" si="194"/>
        <v>21</v>
      </c>
      <c r="I3106" s="13" t="str">
        <f t="shared" si="195"/>
        <v>Reorder</v>
      </c>
    </row>
    <row r="3107" spans="1:9" x14ac:dyDescent="0.3">
      <c r="A3107" s="13" t="s">
        <v>3341</v>
      </c>
      <c r="B3107" s="13">
        <f>VLOOKUP(A3107,VLookup_Data,4,FALSE)</f>
        <v>136</v>
      </c>
      <c r="C3107" s="13">
        <f>_xlfn.XLOOKUP(A3107,Product_Name,Recorder_Level)</f>
        <v>30</v>
      </c>
      <c r="D3107" s="13">
        <f>IF(B3107&lt;=C3107,C3107-B3107,0)</f>
        <v>0</v>
      </c>
      <c r="E3107" s="13">
        <f t="shared" si="192"/>
        <v>0</v>
      </c>
      <c r="F3107" s="13">
        <f t="shared" si="193"/>
        <v>0</v>
      </c>
      <c r="G3107" s="13" t="str">
        <f>IF(B3107&lt;=C3107,C3107-B3107,"No Order Needed")</f>
        <v>No Order Needed</v>
      </c>
      <c r="H3107" s="13">
        <f t="shared" si="194"/>
        <v>0</v>
      </c>
      <c r="I3107" s="13" t="str">
        <f t="shared" si="195"/>
        <v>Ok</v>
      </c>
    </row>
    <row r="3108" spans="1:9" x14ac:dyDescent="0.3">
      <c r="A3108" s="13" t="s">
        <v>4046</v>
      </c>
      <c r="B3108" s="13">
        <f>VLOOKUP(A3108,VLookup_Data,4,FALSE)</f>
        <v>94</v>
      </c>
      <c r="C3108" s="13">
        <f>_xlfn.XLOOKUP(A3108,Product_Name,Recorder_Level)</f>
        <v>28</v>
      </c>
      <c r="D3108" s="13">
        <f>IF(B3108&lt;=C3108,C3108-B3108,0)</f>
        <v>0</v>
      </c>
      <c r="E3108" s="13">
        <f t="shared" si="192"/>
        <v>0</v>
      </c>
      <c r="F3108" s="13">
        <f t="shared" si="193"/>
        <v>0</v>
      </c>
      <c r="G3108" s="13" t="str">
        <f>IF(B3108&lt;=C3108,C3108-B3108,"No Order Needed")</f>
        <v>No Order Needed</v>
      </c>
      <c r="H3108" s="13">
        <f t="shared" si="194"/>
        <v>0</v>
      </c>
      <c r="I3108" s="13" t="str">
        <f t="shared" si="195"/>
        <v>Ok</v>
      </c>
    </row>
    <row r="3109" spans="1:9" x14ac:dyDescent="0.3">
      <c r="A3109" s="13" t="s">
        <v>1803</v>
      </c>
      <c r="B3109" s="13">
        <f>VLOOKUP(A3109,VLookup_Data,4,FALSE)</f>
        <v>110</v>
      </c>
      <c r="C3109" s="13">
        <f>_xlfn.XLOOKUP(A3109,Product_Name,Recorder_Level)</f>
        <v>71</v>
      </c>
      <c r="D3109" s="13">
        <f>IF(B3109&lt;=C3109,C3109-B3109,0)</f>
        <v>0</v>
      </c>
      <c r="E3109" s="13">
        <f t="shared" si="192"/>
        <v>0</v>
      </c>
      <c r="F3109" s="13">
        <f t="shared" si="193"/>
        <v>0</v>
      </c>
      <c r="G3109" s="13" t="str">
        <f>IF(B3109&lt;=C3109,C3109-B3109,"No Order Needed")</f>
        <v>No Order Needed</v>
      </c>
      <c r="H3109" s="13">
        <f t="shared" si="194"/>
        <v>0</v>
      </c>
      <c r="I3109" s="13" t="str">
        <f t="shared" si="195"/>
        <v>Ok</v>
      </c>
    </row>
    <row r="3110" spans="1:9" x14ac:dyDescent="0.3">
      <c r="A3110" s="13" t="s">
        <v>110</v>
      </c>
      <c r="B3110" s="13">
        <f>VLOOKUP(A3110,VLookup_Data,4,FALSE)</f>
        <v>58</v>
      </c>
      <c r="C3110" s="13">
        <f>_xlfn.XLOOKUP(A3110,Product_Name,Recorder_Level)</f>
        <v>51</v>
      </c>
      <c r="D3110" s="13">
        <f>IF(B3110&lt;=C3110,C3110-B3110,0)</f>
        <v>0</v>
      </c>
      <c r="E3110" s="13">
        <f t="shared" si="192"/>
        <v>0</v>
      </c>
      <c r="F3110" s="13">
        <f t="shared" si="193"/>
        <v>0</v>
      </c>
      <c r="G3110" s="13" t="str">
        <f>IF(B3110&lt;=C3110,C3110-B3110,"No Order Needed")</f>
        <v>No Order Needed</v>
      </c>
      <c r="H3110" s="13">
        <f t="shared" si="194"/>
        <v>3</v>
      </c>
      <c r="I3110" s="13" t="str">
        <f t="shared" si="195"/>
        <v>Ok</v>
      </c>
    </row>
    <row r="3111" spans="1:9" x14ac:dyDescent="0.3">
      <c r="A3111" s="13" t="s">
        <v>3295</v>
      </c>
      <c r="B3111" s="13">
        <f>VLOOKUP(A3111,VLookup_Data,4,FALSE)</f>
        <v>102</v>
      </c>
      <c r="C3111" s="13">
        <f>_xlfn.XLOOKUP(A3111,Product_Name,Recorder_Level)</f>
        <v>75</v>
      </c>
      <c r="D3111" s="13">
        <f>IF(B3111&lt;=C3111,C3111-B3111,0)</f>
        <v>0</v>
      </c>
      <c r="E3111" s="13">
        <f t="shared" si="192"/>
        <v>0</v>
      </c>
      <c r="F3111" s="13">
        <f t="shared" si="193"/>
        <v>0</v>
      </c>
      <c r="G3111" s="13" t="str">
        <f>IF(B3111&lt;=C3111,C3111-B3111,"No Order Needed")</f>
        <v>No Order Needed</v>
      </c>
      <c r="H3111" s="13">
        <f t="shared" si="194"/>
        <v>0</v>
      </c>
      <c r="I3111" s="13" t="str">
        <f t="shared" si="195"/>
        <v>Ok</v>
      </c>
    </row>
    <row r="3112" spans="1:9" x14ac:dyDescent="0.3">
      <c r="A3112" s="13" t="s">
        <v>7509</v>
      </c>
      <c r="B3112" s="13">
        <f>VLOOKUP(A3112,VLookup_Data,4,FALSE)</f>
        <v>25</v>
      </c>
      <c r="C3112" s="13">
        <f>_xlfn.XLOOKUP(A3112,Product_Name,Recorder_Level)</f>
        <v>59</v>
      </c>
      <c r="D3112" s="13">
        <f>IF(B3112&lt;=C3112,C3112-B3112,0)</f>
        <v>34</v>
      </c>
      <c r="E3112" s="13">
        <f t="shared" si="192"/>
        <v>34</v>
      </c>
      <c r="F3112" s="13">
        <f t="shared" si="193"/>
        <v>34</v>
      </c>
      <c r="G3112" s="13">
        <f>IF(B3112&lt;=C3112,C3112-B3112,"No Order Needed")</f>
        <v>34</v>
      </c>
      <c r="H3112" s="13">
        <f t="shared" si="194"/>
        <v>44</v>
      </c>
      <c r="I3112" s="13" t="str">
        <f t="shared" si="195"/>
        <v>Reorder</v>
      </c>
    </row>
    <row r="3113" spans="1:9" x14ac:dyDescent="0.3">
      <c r="A3113" s="13" t="s">
        <v>2592</v>
      </c>
      <c r="B3113" s="13">
        <f>VLOOKUP(A3113,VLookup_Data,4,FALSE)</f>
        <v>27</v>
      </c>
      <c r="C3113" s="13">
        <f>_xlfn.XLOOKUP(A3113,Product_Name,Recorder_Level)</f>
        <v>22</v>
      </c>
      <c r="D3113" s="13">
        <f>IF(B3113&lt;=C3113,C3113-B3113,0)</f>
        <v>0</v>
      </c>
      <c r="E3113" s="13">
        <f t="shared" si="192"/>
        <v>0</v>
      </c>
      <c r="F3113" s="13">
        <f t="shared" si="193"/>
        <v>0</v>
      </c>
      <c r="G3113" s="13" t="str">
        <f>IF(B3113&lt;=C3113,C3113-B3113,"No Order Needed")</f>
        <v>No Order Needed</v>
      </c>
      <c r="H3113" s="13">
        <f t="shared" si="194"/>
        <v>5</v>
      </c>
      <c r="I3113" s="13" t="str">
        <f t="shared" si="195"/>
        <v>Ok</v>
      </c>
    </row>
    <row r="3114" spans="1:9" x14ac:dyDescent="0.3">
      <c r="A3114" s="13" t="s">
        <v>4707</v>
      </c>
      <c r="B3114" s="13">
        <f>VLOOKUP(A3114,VLookup_Data,4,FALSE)</f>
        <v>182</v>
      </c>
      <c r="C3114" s="13">
        <f>_xlfn.XLOOKUP(A3114,Product_Name,Recorder_Level)</f>
        <v>94</v>
      </c>
      <c r="D3114" s="13">
        <f>IF(B3114&lt;=C3114,C3114-B3114,0)</f>
        <v>0</v>
      </c>
      <c r="E3114" s="13">
        <f t="shared" si="192"/>
        <v>0</v>
      </c>
      <c r="F3114" s="13">
        <f t="shared" si="193"/>
        <v>0</v>
      </c>
      <c r="G3114" s="13" t="str">
        <f>IF(B3114&lt;=C3114,C3114-B3114,"No Order Needed")</f>
        <v>No Order Needed</v>
      </c>
      <c r="H3114" s="13">
        <f t="shared" si="194"/>
        <v>0</v>
      </c>
      <c r="I3114" s="13" t="str">
        <f t="shared" si="195"/>
        <v>Ok</v>
      </c>
    </row>
    <row r="3115" spans="1:9" x14ac:dyDescent="0.3">
      <c r="A3115" s="13" t="s">
        <v>6127</v>
      </c>
      <c r="B3115" s="13">
        <f>VLOOKUP(A3115,VLookup_Data,4,FALSE)</f>
        <v>192</v>
      </c>
      <c r="C3115" s="13">
        <f>_xlfn.XLOOKUP(A3115,Product_Name,Recorder_Level)</f>
        <v>95</v>
      </c>
      <c r="D3115" s="13">
        <f>IF(B3115&lt;=C3115,C3115-B3115,0)</f>
        <v>0</v>
      </c>
      <c r="E3115" s="13">
        <f t="shared" si="192"/>
        <v>0</v>
      </c>
      <c r="F3115" s="13">
        <f t="shared" si="193"/>
        <v>0</v>
      </c>
      <c r="G3115" s="13" t="str">
        <f>IF(B3115&lt;=C3115,C3115-B3115,"No Order Needed")</f>
        <v>No Order Needed</v>
      </c>
      <c r="H3115" s="13">
        <f t="shared" si="194"/>
        <v>0</v>
      </c>
      <c r="I3115" s="13" t="str">
        <f t="shared" si="195"/>
        <v>Ok</v>
      </c>
    </row>
    <row r="3116" spans="1:9" x14ac:dyDescent="0.3">
      <c r="A3116" s="13" t="s">
        <v>6129</v>
      </c>
      <c r="B3116" s="13">
        <f>VLOOKUP(A3116,VLookup_Data,4,FALSE)</f>
        <v>79</v>
      </c>
      <c r="C3116" s="13">
        <f>_xlfn.XLOOKUP(A3116,Product_Name,Recorder_Level)</f>
        <v>23</v>
      </c>
      <c r="D3116" s="13">
        <f>IF(B3116&lt;=C3116,C3116-B3116,0)</f>
        <v>0</v>
      </c>
      <c r="E3116" s="13">
        <f t="shared" si="192"/>
        <v>0</v>
      </c>
      <c r="F3116" s="13">
        <f t="shared" si="193"/>
        <v>0</v>
      </c>
      <c r="G3116" s="13" t="str">
        <f>IF(B3116&lt;=C3116,C3116-B3116,"No Order Needed")</f>
        <v>No Order Needed</v>
      </c>
      <c r="H3116" s="13">
        <f t="shared" si="194"/>
        <v>0</v>
      </c>
      <c r="I3116" s="13" t="str">
        <f t="shared" si="195"/>
        <v>Ok</v>
      </c>
    </row>
    <row r="3117" spans="1:9" x14ac:dyDescent="0.3">
      <c r="A3117" s="13" t="s">
        <v>6131</v>
      </c>
      <c r="B3117" s="13">
        <f>VLOOKUP(A3117,VLookup_Data,4,FALSE)</f>
        <v>126</v>
      </c>
      <c r="C3117" s="13">
        <f>_xlfn.XLOOKUP(A3117,Product_Name,Recorder_Level)</f>
        <v>93</v>
      </c>
      <c r="D3117" s="13">
        <f>IF(B3117&lt;=C3117,C3117-B3117,0)</f>
        <v>0</v>
      </c>
      <c r="E3117" s="13">
        <f t="shared" si="192"/>
        <v>0</v>
      </c>
      <c r="F3117" s="13">
        <f t="shared" si="193"/>
        <v>0</v>
      </c>
      <c r="G3117" s="13" t="str">
        <f>IF(B3117&lt;=C3117,C3117-B3117,"No Order Needed")</f>
        <v>No Order Needed</v>
      </c>
      <c r="H3117" s="13">
        <f t="shared" si="194"/>
        <v>0</v>
      </c>
      <c r="I3117" s="13" t="str">
        <f t="shared" si="195"/>
        <v>Ok</v>
      </c>
    </row>
    <row r="3118" spans="1:9" x14ac:dyDescent="0.3">
      <c r="A3118" s="13" t="s">
        <v>4350</v>
      </c>
      <c r="B3118" s="13">
        <f>VLOOKUP(A3118,VLookup_Data,4,FALSE)</f>
        <v>134</v>
      </c>
      <c r="C3118" s="13">
        <f>_xlfn.XLOOKUP(A3118,Product_Name,Recorder_Level)</f>
        <v>25</v>
      </c>
      <c r="D3118" s="13">
        <f>IF(B3118&lt;=C3118,C3118-B3118,0)</f>
        <v>0</v>
      </c>
      <c r="E3118" s="13">
        <f t="shared" si="192"/>
        <v>0</v>
      </c>
      <c r="F3118" s="13">
        <f t="shared" si="193"/>
        <v>0</v>
      </c>
      <c r="G3118" s="13" t="str">
        <f>IF(B3118&lt;=C3118,C3118-B3118,"No Order Needed")</f>
        <v>No Order Needed</v>
      </c>
      <c r="H3118" s="13">
        <f t="shared" si="194"/>
        <v>0</v>
      </c>
      <c r="I3118" s="13" t="str">
        <f t="shared" si="195"/>
        <v>Ok</v>
      </c>
    </row>
    <row r="3119" spans="1:9" x14ac:dyDescent="0.3">
      <c r="A3119" s="13" t="s">
        <v>6136</v>
      </c>
      <c r="B3119" s="13">
        <f>VLOOKUP(A3119,VLookup_Data,4,FALSE)</f>
        <v>24</v>
      </c>
      <c r="C3119" s="13">
        <f>_xlfn.XLOOKUP(A3119,Product_Name,Recorder_Level)</f>
        <v>75</v>
      </c>
      <c r="D3119" s="13">
        <f>IF(B3119&lt;=C3119,C3119-B3119,0)</f>
        <v>51</v>
      </c>
      <c r="E3119" s="13">
        <f t="shared" si="192"/>
        <v>51</v>
      </c>
      <c r="F3119" s="13">
        <f t="shared" si="193"/>
        <v>51</v>
      </c>
      <c r="G3119" s="13">
        <f>IF(B3119&lt;=C3119,C3119-B3119,"No Order Needed")</f>
        <v>51</v>
      </c>
      <c r="H3119" s="13">
        <f t="shared" si="194"/>
        <v>61</v>
      </c>
      <c r="I3119" s="13" t="str">
        <f t="shared" si="195"/>
        <v>Reorder</v>
      </c>
    </row>
    <row r="3120" spans="1:9" x14ac:dyDescent="0.3">
      <c r="A3120" s="13" t="s">
        <v>6138</v>
      </c>
      <c r="B3120" s="13">
        <f>VLOOKUP(A3120,VLookup_Data,4,FALSE)</f>
        <v>63</v>
      </c>
      <c r="C3120" s="13">
        <f>_xlfn.XLOOKUP(A3120,Product_Name,Recorder_Level)</f>
        <v>91</v>
      </c>
      <c r="D3120" s="13">
        <f>IF(B3120&lt;=C3120,C3120-B3120,0)</f>
        <v>28</v>
      </c>
      <c r="E3120" s="13">
        <f t="shared" si="192"/>
        <v>28</v>
      </c>
      <c r="F3120" s="13">
        <f t="shared" si="193"/>
        <v>28</v>
      </c>
      <c r="G3120" s="13">
        <f>IF(B3120&lt;=C3120,C3120-B3120,"No Order Needed")</f>
        <v>28</v>
      </c>
      <c r="H3120" s="13">
        <f t="shared" si="194"/>
        <v>38</v>
      </c>
      <c r="I3120" s="13" t="str">
        <f t="shared" si="195"/>
        <v>Reorder</v>
      </c>
    </row>
    <row r="3121" spans="1:9" x14ac:dyDescent="0.3">
      <c r="A3121" s="13" t="s">
        <v>6140</v>
      </c>
      <c r="B3121" s="13">
        <f>VLOOKUP(A3121,VLookup_Data,4,FALSE)</f>
        <v>111</v>
      </c>
      <c r="C3121" s="13">
        <f>_xlfn.XLOOKUP(A3121,Product_Name,Recorder_Level)</f>
        <v>95</v>
      </c>
      <c r="D3121" s="13">
        <f>IF(B3121&lt;=C3121,C3121-B3121,0)</f>
        <v>0</v>
      </c>
      <c r="E3121" s="13">
        <f t="shared" si="192"/>
        <v>0</v>
      </c>
      <c r="F3121" s="13">
        <f t="shared" si="193"/>
        <v>0</v>
      </c>
      <c r="G3121" s="13" t="str">
        <f>IF(B3121&lt;=C3121,C3121-B3121,"No Order Needed")</f>
        <v>No Order Needed</v>
      </c>
      <c r="H3121" s="13">
        <f t="shared" si="194"/>
        <v>0</v>
      </c>
      <c r="I3121" s="13" t="str">
        <f t="shared" si="195"/>
        <v>Ok</v>
      </c>
    </row>
    <row r="3122" spans="1:9" x14ac:dyDescent="0.3">
      <c r="A3122" s="13" t="s">
        <v>5832</v>
      </c>
      <c r="B3122" s="13">
        <f>VLOOKUP(A3122,VLookup_Data,4,FALSE)</f>
        <v>88</v>
      </c>
      <c r="C3122" s="13">
        <f>_xlfn.XLOOKUP(A3122,Product_Name,Recorder_Level)</f>
        <v>65</v>
      </c>
      <c r="D3122" s="13">
        <f>IF(B3122&lt;=C3122,C3122-B3122,0)</f>
        <v>0</v>
      </c>
      <c r="E3122" s="13">
        <f t="shared" si="192"/>
        <v>0</v>
      </c>
      <c r="F3122" s="13">
        <f t="shared" si="193"/>
        <v>0</v>
      </c>
      <c r="G3122" s="13" t="str">
        <f>IF(B3122&lt;=C3122,C3122-B3122,"No Order Needed")</f>
        <v>No Order Needed</v>
      </c>
      <c r="H3122" s="13">
        <f t="shared" si="194"/>
        <v>0</v>
      </c>
      <c r="I3122" s="13" t="str">
        <f t="shared" si="195"/>
        <v>Ok</v>
      </c>
    </row>
    <row r="3123" spans="1:9" x14ac:dyDescent="0.3">
      <c r="A3123" s="13" t="s">
        <v>3912</v>
      </c>
      <c r="B3123" s="13">
        <f>VLOOKUP(A3123,VLookup_Data,4,FALSE)</f>
        <v>66</v>
      </c>
      <c r="C3123" s="13">
        <f>_xlfn.XLOOKUP(A3123,Product_Name,Recorder_Level)</f>
        <v>63</v>
      </c>
      <c r="D3123" s="13">
        <f>IF(B3123&lt;=C3123,C3123-B3123,0)</f>
        <v>0</v>
      </c>
      <c r="E3123" s="13">
        <f t="shared" si="192"/>
        <v>0</v>
      </c>
      <c r="F3123" s="13">
        <f t="shared" si="193"/>
        <v>0</v>
      </c>
      <c r="G3123" s="13" t="str">
        <f>IF(B3123&lt;=C3123,C3123-B3123,"No Order Needed")</f>
        <v>No Order Needed</v>
      </c>
      <c r="H3123" s="13">
        <f t="shared" si="194"/>
        <v>7</v>
      </c>
      <c r="I3123" s="13" t="str">
        <f t="shared" si="195"/>
        <v>Ok</v>
      </c>
    </row>
    <row r="3124" spans="1:9" x14ac:dyDescent="0.3">
      <c r="A3124" s="13" t="s">
        <v>7618</v>
      </c>
      <c r="B3124" s="13">
        <f>VLOOKUP(A3124,VLookup_Data,4,FALSE)</f>
        <v>58</v>
      </c>
      <c r="C3124" s="13">
        <f>_xlfn.XLOOKUP(A3124,Product_Name,Recorder_Level)</f>
        <v>24</v>
      </c>
      <c r="D3124" s="13">
        <f>IF(B3124&lt;=C3124,C3124-B3124,0)</f>
        <v>0</v>
      </c>
      <c r="E3124" s="13">
        <f t="shared" si="192"/>
        <v>0</v>
      </c>
      <c r="F3124" s="13">
        <f t="shared" si="193"/>
        <v>0</v>
      </c>
      <c r="G3124" s="13" t="str">
        <f>IF(B3124&lt;=C3124,C3124-B3124,"No Order Needed")</f>
        <v>No Order Needed</v>
      </c>
      <c r="H3124" s="13">
        <f t="shared" si="194"/>
        <v>0</v>
      </c>
      <c r="I3124" s="13" t="str">
        <f t="shared" si="195"/>
        <v>Ok</v>
      </c>
    </row>
    <row r="3125" spans="1:9" x14ac:dyDescent="0.3">
      <c r="A3125" s="13" t="s">
        <v>6147</v>
      </c>
      <c r="B3125" s="13">
        <f>VLOOKUP(A3125,VLookup_Data,4,FALSE)</f>
        <v>124</v>
      </c>
      <c r="C3125" s="13">
        <f>_xlfn.XLOOKUP(A3125,Product_Name,Recorder_Level)</f>
        <v>76</v>
      </c>
      <c r="D3125" s="13">
        <f>IF(B3125&lt;=C3125,C3125-B3125,0)</f>
        <v>0</v>
      </c>
      <c r="E3125" s="13">
        <f t="shared" si="192"/>
        <v>0</v>
      </c>
      <c r="F3125" s="13">
        <f t="shared" si="193"/>
        <v>0</v>
      </c>
      <c r="G3125" s="13" t="str">
        <f>IF(B3125&lt;=C3125,C3125-B3125,"No Order Needed")</f>
        <v>No Order Needed</v>
      </c>
      <c r="H3125" s="13">
        <f t="shared" si="194"/>
        <v>0</v>
      </c>
      <c r="I3125" s="13" t="str">
        <f t="shared" si="195"/>
        <v>Ok</v>
      </c>
    </row>
    <row r="3126" spans="1:9" x14ac:dyDescent="0.3">
      <c r="A3126" s="13" t="s">
        <v>6149</v>
      </c>
      <c r="B3126" s="13">
        <f>VLOOKUP(A3126,VLookup_Data,4,FALSE)</f>
        <v>101</v>
      </c>
      <c r="C3126" s="13">
        <f>_xlfn.XLOOKUP(A3126,Product_Name,Recorder_Level)</f>
        <v>63</v>
      </c>
      <c r="D3126" s="13">
        <f>IF(B3126&lt;=C3126,C3126-B3126,0)</f>
        <v>0</v>
      </c>
      <c r="E3126" s="13">
        <f t="shared" si="192"/>
        <v>0</v>
      </c>
      <c r="F3126" s="13">
        <f t="shared" si="193"/>
        <v>0</v>
      </c>
      <c r="G3126" s="13" t="str">
        <f>IF(B3126&lt;=C3126,C3126-B3126,"No Order Needed")</f>
        <v>No Order Needed</v>
      </c>
      <c r="H3126" s="13">
        <f t="shared" si="194"/>
        <v>0</v>
      </c>
      <c r="I3126" s="13" t="str">
        <f t="shared" si="195"/>
        <v>Ok</v>
      </c>
    </row>
    <row r="3127" spans="1:9" x14ac:dyDescent="0.3">
      <c r="A3127" s="13" t="s">
        <v>76</v>
      </c>
      <c r="B3127" s="13">
        <f>VLOOKUP(A3127,VLookup_Data,4,FALSE)</f>
        <v>135</v>
      </c>
      <c r="C3127" s="13">
        <f>_xlfn.XLOOKUP(A3127,Product_Name,Recorder_Level)</f>
        <v>0</v>
      </c>
      <c r="D3127" s="13">
        <f>IF(B3127&lt;=C3127,C3127-B3127,0)</f>
        <v>0</v>
      </c>
      <c r="E3127" s="13">
        <f t="shared" si="192"/>
        <v>0</v>
      </c>
      <c r="F3127" s="13">
        <f t="shared" si="193"/>
        <v>0</v>
      </c>
      <c r="G3127" s="13" t="str">
        <f>IF(B3127&lt;=C3127,C3127-B3127,"No Order Needed")</f>
        <v>No Order Needed</v>
      </c>
      <c r="H3127" s="13">
        <f t="shared" si="194"/>
        <v>0</v>
      </c>
      <c r="I3127" s="13" t="str">
        <f t="shared" si="195"/>
        <v>Ok</v>
      </c>
    </row>
    <row r="3128" spans="1:9" x14ac:dyDescent="0.3">
      <c r="A3128" s="13" t="s">
        <v>6152</v>
      </c>
      <c r="B3128" s="13">
        <f>VLOOKUP(A3128,VLookup_Data,4,FALSE)</f>
        <v>122</v>
      </c>
      <c r="C3128" s="13">
        <f>_xlfn.XLOOKUP(A3128,Product_Name,Recorder_Level)</f>
        <v>96</v>
      </c>
      <c r="D3128" s="13">
        <f>IF(B3128&lt;=C3128,C3128-B3128,0)</f>
        <v>0</v>
      </c>
      <c r="E3128" s="13">
        <f t="shared" si="192"/>
        <v>0</v>
      </c>
      <c r="F3128" s="13">
        <f t="shared" si="193"/>
        <v>0</v>
      </c>
      <c r="G3128" s="13" t="str">
        <f>IF(B3128&lt;=C3128,C3128-B3128,"No Order Needed")</f>
        <v>No Order Needed</v>
      </c>
      <c r="H3128" s="13">
        <f t="shared" si="194"/>
        <v>0</v>
      </c>
      <c r="I3128" s="13" t="str">
        <f t="shared" si="195"/>
        <v>Ok</v>
      </c>
    </row>
    <row r="3129" spans="1:9" x14ac:dyDescent="0.3">
      <c r="A3129" s="13" t="s">
        <v>3717</v>
      </c>
      <c r="B3129" s="13">
        <f>VLOOKUP(A3129,VLookup_Data,4,FALSE)</f>
        <v>176</v>
      </c>
      <c r="C3129" s="13">
        <f>_xlfn.XLOOKUP(A3129,Product_Name,Recorder_Level)</f>
        <v>61</v>
      </c>
      <c r="D3129" s="13">
        <f>IF(B3129&lt;=C3129,C3129-B3129,0)</f>
        <v>0</v>
      </c>
      <c r="E3129" s="13">
        <f t="shared" si="192"/>
        <v>0</v>
      </c>
      <c r="F3129" s="13">
        <f t="shared" si="193"/>
        <v>0</v>
      </c>
      <c r="G3129" s="13" t="str">
        <f>IF(B3129&lt;=C3129,C3129-B3129,"No Order Needed")</f>
        <v>No Order Needed</v>
      </c>
      <c r="H3129" s="13">
        <f t="shared" si="194"/>
        <v>0</v>
      </c>
      <c r="I3129" s="13" t="str">
        <f t="shared" si="195"/>
        <v>Ok</v>
      </c>
    </row>
    <row r="3130" spans="1:9" x14ac:dyDescent="0.3">
      <c r="A3130" s="13" t="s">
        <v>6155</v>
      </c>
      <c r="B3130" s="13">
        <f>VLOOKUP(A3130,VLookup_Data,4,FALSE)</f>
        <v>145</v>
      </c>
      <c r="C3130" s="13">
        <f>_xlfn.XLOOKUP(A3130,Product_Name,Recorder_Level)</f>
        <v>39</v>
      </c>
      <c r="D3130" s="13">
        <f>IF(B3130&lt;=C3130,C3130-B3130,0)</f>
        <v>0</v>
      </c>
      <c r="E3130" s="13">
        <f t="shared" si="192"/>
        <v>0</v>
      </c>
      <c r="F3130" s="13">
        <f t="shared" si="193"/>
        <v>0</v>
      </c>
      <c r="G3130" s="13" t="str">
        <f>IF(B3130&lt;=C3130,C3130-B3130,"No Order Needed")</f>
        <v>No Order Needed</v>
      </c>
      <c r="H3130" s="13">
        <f t="shared" si="194"/>
        <v>0</v>
      </c>
      <c r="I3130" s="13" t="str">
        <f t="shared" si="195"/>
        <v>Ok</v>
      </c>
    </row>
    <row r="3131" spans="1:9" x14ac:dyDescent="0.3">
      <c r="A3131" s="13" t="s">
        <v>6161</v>
      </c>
      <c r="B3131" s="13">
        <f>VLOOKUP(A3131,VLookup_Data,4,FALSE)</f>
        <v>152</v>
      </c>
      <c r="C3131" s="13">
        <f>_xlfn.XLOOKUP(A3131,Product_Name,Recorder_Level)</f>
        <v>34</v>
      </c>
      <c r="D3131" s="13">
        <f>IF(B3131&lt;=C3131,C3131-B3131,0)</f>
        <v>0</v>
      </c>
      <c r="E3131" s="13">
        <f t="shared" si="192"/>
        <v>0</v>
      </c>
      <c r="F3131" s="13">
        <f t="shared" si="193"/>
        <v>0</v>
      </c>
      <c r="G3131" s="13" t="str">
        <f>IF(B3131&lt;=C3131,C3131-B3131,"No Order Needed")</f>
        <v>No Order Needed</v>
      </c>
      <c r="H3131" s="13">
        <f t="shared" si="194"/>
        <v>0</v>
      </c>
      <c r="I3131" s="13" t="str">
        <f t="shared" si="195"/>
        <v>Ok</v>
      </c>
    </row>
    <row r="3132" spans="1:9" x14ac:dyDescent="0.3">
      <c r="A3132" s="13" t="s">
        <v>1668</v>
      </c>
      <c r="B3132" s="13">
        <f>VLOOKUP(A3132,VLookup_Data,4,FALSE)</f>
        <v>178</v>
      </c>
      <c r="C3132" s="13">
        <f>_xlfn.XLOOKUP(A3132,Product_Name,Recorder_Level)</f>
        <v>40</v>
      </c>
      <c r="D3132" s="13">
        <f>IF(B3132&lt;=C3132,C3132-B3132,0)</f>
        <v>0</v>
      </c>
      <c r="E3132" s="13">
        <f t="shared" si="192"/>
        <v>0</v>
      </c>
      <c r="F3132" s="13">
        <f t="shared" si="193"/>
        <v>0</v>
      </c>
      <c r="G3132" s="13" t="str">
        <f>IF(B3132&lt;=C3132,C3132-B3132,"No Order Needed")</f>
        <v>No Order Needed</v>
      </c>
      <c r="H3132" s="13">
        <f t="shared" si="194"/>
        <v>0</v>
      </c>
      <c r="I3132" s="13" t="str">
        <f t="shared" si="195"/>
        <v>Ok</v>
      </c>
    </row>
    <row r="3133" spans="1:9" x14ac:dyDescent="0.3">
      <c r="A3133" s="13" t="s">
        <v>6224</v>
      </c>
      <c r="B3133" s="13">
        <f>VLOOKUP(A3133,VLookup_Data,4,FALSE)</f>
        <v>151</v>
      </c>
      <c r="C3133" s="13">
        <f>_xlfn.XLOOKUP(A3133,Product_Name,Recorder_Level)</f>
        <v>23</v>
      </c>
      <c r="D3133" s="13">
        <f>IF(B3133&lt;=C3133,C3133-B3133,0)</f>
        <v>0</v>
      </c>
      <c r="E3133" s="13">
        <f t="shared" si="192"/>
        <v>0</v>
      </c>
      <c r="F3133" s="13">
        <f t="shared" si="193"/>
        <v>0</v>
      </c>
      <c r="G3133" s="13" t="str">
        <f>IF(B3133&lt;=C3133,C3133-B3133,"No Order Needed")</f>
        <v>No Order Needed</v>
      </c>
      <c r="H3133" s="13">
        <f t="shared" si="194"/>
        <v>0</v>
      </c>
      <c r="I3133" s="13" t="str">
        <f t="shared" si="195"/>
        <v>Ok</v>
      </c>
    </row>
    <row r="3134" spans="1:9" x14ac:dyDescent="0.3">
      <c r="A3134" s="13" t="s">
        <v>1439</v>
      </c>
      <c r="B3134" s="13">
        <f>VLOOKUP(A3134,VLookup_Data,4,FALSE)</f>
        <v>173</v>
      </c>
      <c r="C3134" s="13">
        <f>_xlfn.XLOOKUP(A3134,Product_Name,Recorder_Level)</f>
        <v>40</v>
      </c>
      <c r="D3134" s="13">
        <f>IF(B3134&lt;=C3134,C3134-B3134,0)</f>
        <v>0</v>
      </c>
      <c r="E3134" s="13">
        <f t="shared" si="192"/>
        <v>0</v>
      </c>
      <c r="F3134" s="13">
        <f t="shared" si="193"/>
        <v>0</v>
      </c>
      <c r="G3134" s="13" t="str">
        <f>IF(B3134&lt;=C3134,C3134-B3134,"No Order Needed")</f>
        <v>No Order Needed</v>
      </c>
      <c r="H3134" s="13">
        <f t="shared" si="194"/>
        <v>0</v>
      </c>
      <c r="I3134" s="13" t="str">
        <f t="shared" si="195"/>
        <v>Ok</v>
      </c>
    </row>
    <row r="3135" spans="1:9" x14ac:dyDescent="0.3">
      <c r="A3135" s="13" t="s">
        <v>6169</v>
      </c>
      <c r="B3135" s="13">
        <f>VLOOKUP(A3135,VLookup_Data,4,FALSE)</f>
        <v>147</v>
      </c>
      <c r="C3135" s="13">
        <f>_xlfn.XLOOKUP(A3135,Product_Name,Recorder_Level)</f>
        <v>93</v>
      </c>
      <c r="D3135" s="13">
        <f>IF(B3135&lt;=C3135,C3135-B3135,0)</f>
        <v>0</v>
      </c>
      <c r="E3135" s="13">
        <f t="shared" si="192"/>
        <v>0</v>
      </c>
      <c r="F3135" s="13">
        <f t="shared" si="193"/>
        <v>0</v>
      </c>
      <c r="G3135" s="13" t="str">
        <f>IF(B3135&lt;=C3135,C3135-B3135,"No Order Needed")</f>
        <v>No Order Needed</v>
      </c>
      <c r="H3135" s="13">
        <f t="shared" si="194"/>
        <v>0</v>
      </c>
      <c r="I3135" s="13" t="str">
        <f t="shared" si="195"/>
        <v>Ok</v>
      </c>
    </row>
    <row r="3136" spans="1:9" x14ac:dyDescent="0.3">
      <c r="A3136" s="13" t="s">
        <v>6171</v>
      </c>
      <c r="B3136" s="13">
        <f>VLOOKUP(A3136,VLookup_Data,4,FALSE)</f>
        <v>21</v>
      </c>
      <c r="C3136" s="13">
        <f>_xlfn.XLOOKUP(A3136,Product_Name,Recorder_Level)</f>
        <v>86</v>
      </c>
      <c r="D3136" s="13">
        <f>IF(B3136&lt;=C3136,C3136-B3136,0)</f>
        <v>65</v>
      </c>
      <c r="E3136" s="13">
        <f t="shared" si="192"/>
        <v>65</v>
      </c>
      <c r="F3136" s="13">
        <f t="shared" si="193"/>
        <v>65</v>
      </c>
      <c r="G3136" s="13">
        <f>IF(B3136&lt;=C3136,C3136-B3136,"No Order Needed")</f>
        <v>65</v>
      </c>
      <c r="H3136" s="13">
        <f t="shared" si="194"/>
        <v>75</v>
      </c>
      <c r="I3136" s="13" t="str">
        <f t="shared" si="195"/>
        <v>Reorder</v>
      </c>
    </row>
    <row r="3137" spans="1:9" x14ac:dyDescent="0.3">
      <c r="A3137" s="13" t="s">
        <v>6173</v>
      </c>
      <c r="B3137" s="13">
        <f>VLOOKUP(A3137,VLookup_Data,4,FALSE)</f>
        <v>135</v>
      </c>
      <c r="C3137" s="13">
        <f>_xlfn.XLOOKUP(A3137,Product_Name,Recorder_Level)</f>
        <v>92</v>
      </c>
      <c r="D3137" s="13">
        <f>IF(B3137&lt;=C3137,C3137-B3137,0)</f>
        <v>0</v>
      </c>
      <c r="E3137" s="13">
        <f t="shared" si="192"/>
        <v>0</v>
      </c>
      <c r="F3137" s="13">
        <f t="shared" si="193"/>
        <v>0</v>
      </c>
      <c r="G3137" s="13" t="str">
        <f>IF(B3137&lt;=C3137,C3137-B3137,"No Order Needed")</f>
        <v>No Order Needed</v>
      </c>
      <c r="H3137" s="13">
        <f t="shared" si="194"/>
        <v>0</v>
      </c>
      <c r="I3137" s="13" t="str">
        <f t="shared" si="195"/>
        <v>Ok</v>
      </c>
    </row>
    <row r="3138" spans="1:9" x14ac:dyDescent="0.3">
      <c r="A3138" s="13" t="s">
        <v>2449</v>
      </c>
      <c r="B3138" s="13">
        <f>VLOOKUP(A3138,VLookup_Data,4,FALSE)</f>
        <v>164</v>
      </c>
      <c r="C3138" s="13">
        <f>_xlfn.XLOOKUP(A3138,Product_Name,Recorder_Level)</f>
        <v>77</v>
      </c>
      <c r="D3138" s="13">
        <f>IF(B3138&lt;=C3138,C3138-B3138,0)</f>
        <v>0</v>
      </c>
      <c r="E3138" s="13">
        <f t="shared" si="192"/>
        <v>0</v>
      </c>
      <c r="F3138" s="13">
        <f t="shared" si="193"/>
        <v>0</v>
      </c>
      <c r="G3138" s="13" t="str">
        <f>IF(B3138&lt;=C3138,C3138-B3138,"No Order Needed")</f>
        <v>No Order Needed</v>
      </c>
      <c r="H3138" s="13">
        <f t="shared" si="194"/>
        <v>0</v>
      </c>
      <c r="I3138" s="13" t="str">
        <f t="shared" si="195"/>
        <v>Ok</v>
      </c>
    </row>
    <row r="3139" spans="1:9" x14ac:dyDescent="0.3">
      <c r="A3139" s="13" t="s">
        <v>1029</v>
      </c>
      <c r="B3139" s="13">
        <f>VLOOKUP(A3139,VLookup_Data,4,FALSE)</f>
        <v>30</v>
      </c>
      <c r="C3139" s="13">
        <f>_xlfn.XLOOKUP(A3139,Product_Name,Recorder_Level)</f>
        <v>24</v>
      </c>
      <c r="D3139" s="13">
        <f>IF(B3139&lt;=C3139,C3139-B3139,0)</f>
        <v>0</v>
      </c>
      <c r="E3139" s="13">
        <f t="shared" ref="E3139:E3202" si="196">IF(C3139-B3139&gt;0,C3139-B3139,0)</f>
        <v>0</v>
      </c>
      <c r="F3139" s="13">
        <f t="shared" ref="F3139:F3202" si="197">MAX(C3139-B3139,0)</f>
        <v>0</v>
      </c>
      <c r="G3139" s="13" t="str">
        <f>IF(B3139&lt;=C3139,C3139-B3139,"No Order Needed")</f>
        <v>No Order Needed</v>
      </c>
      <c r="H3139" s="13">
        <f t="shared" ref="H3139:H3202" si="198">MAX((C3139-B3139)+10,0)</f>
        <v>4</v>
      </c>
      <c r="I3139" s="13" t="str">
        <f t="shared" ref="I3139:I3202" si="199">IF(B3139=0,"Urgent",IF(B3139&lt;=C3139,"Reorder","Ok"))</f>
        <v>Ok</v>
      </c>
    </row>
    <row r="3140" spans="1:9" x14ac:dyDescent="0.3">
      <c r="A3140" s="13" t="s">
        <v>7508</v>
      </c>
      <c r="B3140" s="13">
        <f>VLOOKUP(A3140,VLookup_Data,4,FALSE)</f>
        <v>14</v>
      </c>
      <c r="C3140" s="13">
        <f>_xlfn.XLOOKUP(A3140,Product_Name,Recorder_Level)</f>
        <v>57</v>
      </c>
      <c r="D3140" s="13">
        <f>IF(B3140&lt;=C3140,C3140-B3140,0)</f>
        <v>43</v>
      </c>
      <c r="E3140" s="13">
        <f t="shared" si="196"/>
        <v>43</v>
      </c>
      <c r="F3140" s="13">
        <f t="shared" si="197"/>
        <v>43</v>
      </c>
      <c r="G3140" s="13">
        <f>IF(B3140&lt;=C3140,C3140-B3140,"No Order Needed")</f>
        <v>43</v>
      </c>
      <c r="H3140" s="13">
        <f t="shared" si="198"/>
        <v>53</v>
      </c>
      <c r="I3140" s="13" t="str">
        <f t="shared" si="199"/>
        <v>Reorder</v>
      </c>
    </row>
    <row r="3141" spans="1:9" x14ac:dyDescent="0.3">
      <c r="A3141" s="13" t="s">
        <v>2488</v>
      </c>
      <c r="B3141" s="13">
        <f>VLOOKUP(A3141,VLookup_Data,4,FALSE)</f>
        <v>189</v>
      </c>
      <c r="C3141" s="13">
        <f>_xlfn.XLOOKUP(A3141,Product_Name,Recorder_Level)</f>
        <v>32</v>
      </c>
      <c r="D3141" s="13">
        <f>IF(B3141&lt;=C3141,C3141-B3141,0)</f>
        <v>0</v>
      </c>
      <c r="E3141" s="13">
        <f t="shared" si="196"/>
        <v>0</v>
      </c>
      <c r="F3141" s="13">
        <f t="shared" si="197"/>
        <v>0</v>
      </c>
      <c r="G3141" s="13" t="str">
        <f>IF(B3141&lt;=C3141,C3141-B3141,"No Order Needed")</f>
        <v>No Order Needed</v>
      </c>
      <c r="H3141" s="13">
        <f t="shared" si="198"/>
        <v>0</v>
      </c>
      <c r="I3141" s="13" t="str">
        <f t="shared" si="199"/>
        <v>Ok</v>
      </c>
    </row>
    <row r="3142" spans="1:9" x14ac:dyDescent="0.3">
      <c r="A3142" s="13" t="s">
        <v>919</v>
      </c>
      <c r="B3142" s="13">
        <f>VLOOKUP(A3142,VLookup_Data,4,FALSE)</f>
        <v>0</v>
      </c>
      <c r="C3142" s="13">
        <f>_xlfn.XLOOKUP(A3142,Product_Name,Recorder_Level)</f>
        <v>53</v>
      </c>
      <c r="D3142" s="13">
        <f>IF(B3142&lt;=C3142,C3142-B3142,0)</f>
        <v>53</v>
      </c>
      <c r="E3142" s="13">
        <f t="shared" si="196"/>
        <v>53</v>
      </c>
      <c r="F3142" s="13">
        <f t="shared" si="197"/>
        <v>53</v>
      </c>
      <c r="G3142" s="13">
        <f>IF(B3142&lt;=C3142,C3142-B3142,"No Order Needed")</f>
        <v>53</v>
      </c>
      <c r="H3142" s="13">
        <f t="shared" si="198"/>
        <v>63</v>
      </c>
      <c r="I3142" s="13" t="str">
        <f t="shared" si="199"/>
        <v>Urgent</v>
      </c>
    </row>
    <row r="3143" spans="1:9" x14ac:dyDescent="0.3">
      <c r="A3143" s="13" t="s">
        <v>6187</v>
      </c>
      <c r="B3143" s="13">
        <f>VLOOKUP(A3143,VLookup_Data,4,FALSE)</f>
        <v>107</v>
      </c>
      <c r="C3143" s="13">
        <f>_xlfn.XLOOKUP(A3143,Product_Name,Recorder_Level)</f>
        <v>79</v>
      </c>
      <c r="D3143" s="13">
        <f>IF(B3143&lt;=C3143,C3143-B3143,0)</f>
        <v>0</v>
      </c>
      <c r="E3143" s="13">
        <f t="shared" si="196"/>
        <v>0</v>
      </c>
      <c r="F3143" s="13">
        <f t="shared" si="197"/>
        <v>0</v>
      </c>
      <c r="G3143" s="13" t="str">
        <f>IF(B3143&lt;=C3143,C3143-B3143,"No Order Needed")</f>
        <v>No Order Needed</v>
      </c>
      <c r="H3143" s="13">
        <f t="shared" si="198"/>
        <v>0</v>
      </c>
      <c r="I3143" s="13" t="str">
        <f t="shared" si="199"/>
        <v>Ok</v>
      </c>
    </row>
    <row r="3144" spans="1:9" x14ac:dyDescent="0.3">
      <c r="A3144" s="13" t="s">
        <v>1263</v>
      </c>
      <c r="B3144" s="13">
        <f>VLOOKUP(A3144,VLookup_Data,4,FALSE)</f>
        <v>24</v>
      </c>
      <c r="C3144" s="13">
        <f>_xlfn.XLOOKUP(A3144,Product_Name,Recorder_Level)</f>
        <v>22</v>
      </c>
      <c r="D3144" s="13">
        <f>IF(B3144&lt;=C3144,C3144-B3144,0)</f>
        <v>0</v>
      </c>
      <c r="E3144" s="13">
        <f t="shared" si="196"/>
        <v>0</v>
      </c>
      <c r="F3144" s="13">
        <f t="shared" si="197"/>
        <v>0</v>
      </c>
      <c r="G3144" s="13" t="str">
        <f>IF(B3144&lt;=C3144,C3144-B3144,"No Order Needed")</f>
        <v>No Order Needed</v>
      </c>
      <c r="H3144" s="13">
        <f t="shared" si="198"/>
        <v>8</v>
      </c>
      <c r="I3144" s="13" t="str">
        <f t="shared" si="199"/>
        <v>Ok</v>
      </c>
    </row>
    <row r="3145" spans="1:9" x14ac:dyDescent="0.3">
      <c r="A3145" s="13" t="s">
        <v>4614</v>
      </c>
      <c r="B3145" s="13">
        <f>VLOOKUP(A3145,VLookup_Data,4,FALSE)</f>
        <v>60</v>
      </c>
      <c r="C3145" s="13">
        <f>_xlfn.XLOOKUP(A3145,Product_Name,Recorder_Level)</f>
        <v>98</v>
      </c>
      <c r="D3145" s="13">
        <f>IF(B3145&lt;=C3145,C3145-B3145,0)</f>
        <v>38</v>
      </c>
      <c r="E3145" s="13">
        <f t="shared" si="196"/>
        <v>38</v>
      </c>
      <c r="F3145" s="13">
        <f t="shared" si="197"/>
        <v>38</v>
      </c>
      <c r="G3145" s="13">
        <f>IF(B3145&lt;=C3145,C3145-B3145,"No Order Needed")</f>
        <v>38</v>
      </c>
      <c r="H3145" s="13">
        <f t="shared" si="198"/>
        <v>48</v>
      </c>
      <c r="I3145" s="13" t="str">
        <f t="shared" si="199"/>
        <v>Reorder</v>
      </c>
    </row>
    <row r="3146" spans="1:9" x14ac:dyDescent="0.3">
      <c r="A3146" s="13" t="s">
        <v>1931</v>
      </c>
      <c r="B3146" s="13">
        <f>VLOOKUP(A3146,VLookup_Data,4,FALSE)</f>
        <v>61</v>
      </c>
      <c r="C3146" s="13">
        <f>_xlfn.XLOOKUP(A3146,Product_Name,Recorder_Level)</f>
        <v>0</v>
      </c>
      <c r="D3146" s="13">
        <f>IF(B3146&lt;=C3146,C3146-B3146,0)</f>
        <v>0</v>
      </c>
      <c r="E3146" s="13">
        <f t="shared" si="196"/>
        <v>0</v>
      </c>
      <c r="F3146" s="13">
        <f t="shared" si="197"/>
        <v>0</v>
      </c>
      <c r="G3146" s="13" t="str">
        <f>IF(B3146&lt;=C3146,C3146-B3146,"No Order Needed")</f>
        <v>No Order Needed</v>
      </c>
      <c r="H3146" s="13">
        <f t="shared" si="198"/>
        <v>0</v>
      </c>
      <c r="I3146" s="13" t="str">
        <f t="shared" si="199"/>
        <v>Ok</v>
      </c>
    </row>
    <row r="3147" spans="1:9" x14ac:dyDescent="0.3">
      <c r="A3147" s="13" t="s">
        <v>6193</v>
      </c>
      <c r="B3147" s="13">
        <f>VLOOKUP(A3147,VLookup_Data,4,FALSE)</f>
        <v>135</v>
      </c>
      <c r="C3147" s="13">
        <f>_xlfn.XLOOKUP(A3147,Product_Name,Recorder_Level)</f>
        <v>48</v>
      </c>
      <c r="D3147" s="13">
        <f>IF(B3147&lt;=C3147,C3147-B3147,0)</f>
        <v>0</v>
      </c>
      <c r="E3147" s="13">
        <f t="shared" si="196"/>
        <v>0</v>
      </c>
      <c r="F3147" s="13">
        <f t="shared" si="197"/>
        <v>0</v>
      </c>
      <c r="G3147" s="13" t="str">
        <f>IF(B3147&lt;=C3147,C3147-B3147,"No Order Needed")</f>
        <v>No Order Needed</v>
      </c>
      <c r="H3147" s="13">
        <f t="shared" si="198"/>
        <v>0</v>
      </c>
      <c r="I3147" s="13" t="str">
        <f t="shared" si="199"/>
        <v>Ok</v>
      </c>
    </row>
    <row r="3148" spans="1:9" x14ac:dyDescent="0.3">
      <c r="A3148" s="13" t="s">
        <v>3766</v>
      </c>
      <c r="B3148" s="13">
        <f>VLOOKUP(A3148,VLookup_Data,4,FALSE)</f>
        <v>12</v>
      </c>
      <c r="C3148" s="13">
        <f>_xlfn.XLOOKUP(A3148,Product_Name,Recorder_Level)</f>
        <v>85</v>
      </c>
      <c r="D3148" s="13">
        <f>IF(B3148&lt;=C3148,C3148-B3148,0)</f>
        <v>73</v>
      </c>
      <c r="E3148" s="13">
        <f t="shared" si="196"/>
        <v>73</v>
      </c>
      <c r="F3148" s="13">
        <f t="shared" si="197"/>
        <v>73</v>
      </c>
      <c r="G3148" s="13">
        <f>IF(B3148&lt;=C3148,C3148-B3148,"No Order Needed")</f>
        <v>73</v>
      </c>
      <c r="H3148" s="13">
        <f t="shared" si="198"/>
        <v>83</v>
      </c>
      <c r="I3148" s="13" t="str">
        <f t="shared" si="199"/>
        <v>Reorder</v>
      </c>
    </row>
    <row r="3149" spans="1:9" x14ac:dyDescent="0.3">
      <c r="A3149" s="13" t="s">
        <v>7504</v>
      </c>
      <c r="B3149" s="13">
        <f>VLOOKUP(A3149,VLookup_Data,4,FALSE)</f>
        <v>30</v>
      </c>
      <c r="C3149" s="13">
        <f>_xlfn.XLOOKUP(A3149,Product_Name,Recorder_Level)</f>
        <v>66</v>
      </c>
      <c r="D3149" s="13">
        <f>IF(B3149&lt;=C3149,C3149-B3149,0)</f>
        <v>36</v>
      </c>
      <c r="E3149" s="13">
        <f t="shared" si="196"/>
        <v>36</v>
      </c>
      <c r="F3149" s="13">
        <f t="shared" si="197"/>
        <v>36</v>
      </c>
      <c r="G3149" s="13">
        <f>IF(B3149&lt;=C3149,C3149-B3149,"No Order Needed")</f>
        <v>36</v>
      </c>
      <c r="H3149" s="13">
        <f t="shared" si="198"/>
        <v>46</v>
      </c>
      <c r="I3149" s="13" t="str">
        <f t="shared" si="199"/>
        <v>Reorder</v>
      </c>
    </row>
    <row r="3150" spans="1:9" x14ac:dyDescent="0.3">
      <c r="A3150" s="13" t="s">
        <v>5301</v>
      </c>
      <c r="B3150" s="13">
        <f>VLOOKUP(A3150,VLookup_Data,4,FALSE)</f>
        <v>15</v>
      </c>
      <c r="C3150" s="13">
        <f>_xlfn.XLOOKUP(A3150,Product_Name,Recorder_Level)</f>
        <v>88</v>
      </c>
      <c r="D3150" s="13">
        <f>IF(B3150&lt;=C3150,C3150-B3150,0)</f>
        <v>73</v>
      </c>
      <c r="E3150" s="13">
        <f t="shared" si="196"/>
        <v>73</v>
      </c>
      <c r="F3150" s="13">
        <f t="shared" si="197"/>
        <v>73</v>
      </c>
      <c r="G3150" s="13">
        <f>IF(B3150&lt;=C3150,C3150-B3150,"No Order Needed")</f>
        <v>73</v>
      </c>
      <c r="H3150" s="13">
        <f t="shared" si="198"/>
        <v>83</v>
      </c>
      <c r="I3150" s="13" t="str">
        <f t="shared" si="199"/>
        <v>Reorder</v>
      </c>
    </row>
    <row r="3151" spans="1:9" x14ac:dyDescent="0.3">
      <c r="A3151" s="13" t="s">
        <v>699</v>
      </c>
      <c r="B3151" s="13">
        <f>VLOOKUP(A3151,VLookup_Data,4,FALSE)</f>
        <v>90</v>
      </c>
      <c r="C3151" s="13">
        <f>_xlfn.XLOOKUP(A3151,Product_Name,Recorder_Level)</f>
        <v>96</v>
      </c>
      <c r="D3151" s="13">
        <f>IF(B3151&lt;=C3151,C3151-B3151,0)</f>
        <v>6</v>
      </c>
      <c r="E3151" s="13">
        <f t="shared" si="196"/>
        <v>6</v>
      </c>
      <c r="F3151" s="13">
        <f t="shared" si="197"/>
        <v>6</v>
      </c>
      <c r="G3151" s="13">
        <f>IF(B3151&lt;=C3151,C3151-B3151,"No Order Needed")</f>
        <v>6</v>
      </c>
      <c r="H3151" s="13">
        <f t="shared" si="198"/>
        <v>16</v>
      </c>
      <c r="I3151" s="13" t="str">
        <f t="shared" si="199"/>
        <v>Reorder</v>
      </c>
    </row>
    <row r="3152" spans="1:9" x14ac:dyDescent="0.3">
      <c r="A3152" s="13" t="s">
        <v>6203</v>
      </c>
      <c r="B3152" s="13">
        <f>VLOOKUP(A3152,VLookup_Data,4,FALSE)</f>
        <v>167</v>
      </c>
      <c r="C3152" s="13">
        <f>_xlfn.XLOOKUP(A3152,Product_Name,Recorder_Level)</f>
        <v>43</v>
      </c>
      <c r="D3152" s="13">
        <f>IF(B3152&lt;=C3152,C3152-B3152,0)</f>
        <v>0</v>
      </c>
      <c r="E3152" s="13">
        <f t="shared" si="196"/>
        <v>0</v>
      </c>
      <c r="F3152" s="13">
        <f t="shared" si="197"/>
        <v>0</v>
      </c>
      <c r="G3152" s="13" t="str">
        <f>IF(B3152&lt;=C3152,C3152-B3152,"No Order Needed")</f>
        <v>No Order Needed</v>
      </c>
      <c r="H3152" s="13">
        <f t="shared" si="198"/>
        <v>0</v>
      </c>
      <c r="I3152" s="13" t="str">
        <f t="shared" si="199"/>
        <v>Ok</v>
      </c>
    </row>
    <row r="3153" spans="1:9" x14ac:dyDescent="0.3">
      <c r="A3153" s="13" t="s">
        <v>3351</v>
      </c>
      <c r="B3153" s="13">
        <f>VLOOKUP(A3153,VLookup_Data,4,FALSE)</f>
        <v>0</v>
      </c>
      <c r="C3153" s="13">
        <f>_xlfn.XLOOKUP(A3153,Product_Name,Recorder_Level)</f>
        <v>54</v>
      </c>
      <c r="D3153" s="13">
        <f>IF(B3153&lt;=C3153,C3153-B3153,0)</f>
        <v>54</v>
      </c>
      <c r="E3153" s="13">
        <f t="shared" si="196"/>
        <v>54</v>
      </c>
      <c r="F3153" s="13">
        <f t="shared" si="197"/>
        <v>54</v>
      </c>
      <c r="G3153" s="13">
        <f>IF(B3153&lt;=C3153,C3153-B3153,"No Order Needed")</f>
        <v>54</v>
      </c>
      <c r="H3153" s="13">
        <f t="shared" si="198"/>
        <v>64</v>
      </c>
      <c r="I3153" s="13" t="str">
        <f t="shared" si="199"/>
        <v>Urgent</v>
      </c>
    </row>
    <row r="3154" spans="1:9" x14ac:dyDescent="0.3">
      <c r="A3154" s="13" t="s">
        <v>4096</v>
      </c>
      <c r="B3154" s="13">
        <f>VLOOKUP(A3154,VLookup_Data,4,FALSE)</f>
        <v>43</v>
      </c>
      <c r="C3154" s="13">
        <f>_xlfn.XLOOKUP(A3154,Product_Name,Recorder_Level)</f>
        <v>87</v>
      </c>
      <c r="D3154" s="13">
        <f>IF(B3154&lt;=C3154,C3154-B3154,0)</f>
        <v>44</v>
      </c>
      <c r="E3154" s="13">
        <f t="shared" si="196"/>
        <v>44</v>
      </c>
      <c r="F3154" s="13">
        <f t="shared" si="197"/>
        <v>44</v>
      </c>
      <c r="G3154" s="13">
        <f>IF(B3154&lt;=C3154,C3154-B3154,"No Order Needed")</f>
        <v>44</v>
      </c>
      <c r="H3154" s="13">
        <f t="shared" si="198"/>
        <v>54</v>
      </c>
      <c r="I3154" s="13" t="str">
        <f t="shared" si="199"/>
        <v>Reorder</v>
      </c>
    </row>
    <row r="3155" spans="1:9" x14ac:dyDescent="0.3">
      <c r="A3155" s="13" t="s">
        <v>1344</v>
      </c>
      <c r="B3155" s="13">
        <f>VLOOKUP(A3155,VLookup_Data,4,FALSE)</f>
        <v>98</v>
      </c>
      <c r="C3155" s="13">
        <f>_xlfn.XLOOKUP(A3155,Product_Name,Recorder_Level)</f>
        <v>59</v>
      </c>
      <c r="D3155" s="13">
        <f>IF(B3155&lt;=C3155,C3155-B3155,0)</f>
        <v>0</v>
      </c>
      <c r="E3155" s="13">
        <f t="shared" si="196"/>
        <v>0</v>
      </c>
      <c r="F3155" s="13">
        <f t="shared" si="197"/>
        <v>0</v>
      </c>
      <c r="G3155" s="13" t="str">
        <f>IF(B3155&lt;=C3155,C3155-B3155,"No Order Needed")</f>
        <v>No Order Needed</v>
      </c>
      <c r="H3155" s="13">
        <f t="shared" si="198"/>
        <v>0</v>
      </c>
      <c r="I3155" s="13" t="str">
        <f t="shared" si="199"/>
        <v>Ok</v>
      </c>
    </row>
    <row r="3156" spans="1:9" x14ac:dyDescent="0.3">
      <c r="A3156" s="13" t="s">
        <v>639</v>
      </c>
      <c r="B3156" s="13">
        <f>VLOOKUP(A3156,VLookup_Data,4,FALSE)</f>
        <v>3</v>
      </c>
      <c r="C3156" s="13">
        <f>_xlfn.XLOOKUP(A3156,Product_Name,Recorder_Level)</f>
        <v>44</v>
      </c>
      <c r="D3156" s="13">
        <f>IF(B3156&lt;=C3156,C3156-B3156,0)</f>
        <v>41</v>
      </c>
      <c r="E3156" s="13">
        <f t="shared" si="196"/>
        <v>41</v>
      </c>
      <c r="F3156" s="13">
        <f t="shared" si="197"/>
        <v>41</v>
      </c>
      <c r="G3156" s="13">
        <f>IF(B3156&lt;=C3156,C3156-B3156,"No Order Needed")</f>
        <v>41</v>
      </c>
      <c r="H3156" s="13">
        <f t="shared" si="198"/>
        <v>51</v>
      </c>
      <c r="I3156" s="13" t="str">
        <f t="shared" si="199"/>
        <v>Reorder</v>
      </c>
    </row>
    <row r="3157" spans="1:9" x14ac:dyDescent="0.3">
      <c r="A3157" s="13" t="s">
        <v>3257</v>
      </c>
      <c r="B3157" s="13">
        <f>VLOOKUP(A3157,VLookup_Data,4,FALSE)</f>
        <v>68</v>
      </c>
      <c r="C3157" s="13">
        <f>_xlfn.XLOOKUP(A3157,Product_Name,Recorder_Level)</f>
        <v>28</v>
      </c>
      <c r="D3157" s="13">
        <f>IF(B3157&lt;=C3157,C3157-B3157,0)</f>
        <v>0</v>
      </c>
      <c r="E3157" s="13">
        <f t="shared" si="196"/>
        <v>0</v>
      </c>
      <c r="F3157" s="13">
        <f t="shared" si="197"/>
        <v>0</v>
      </c>
      <c r="G3157" s="13" t="str">
        <f>IF(B3157&lt;=C3157,C3157-B3157,"No Order Needed")</f>
        <v>No Order Needed</v>
      </c>
      <c r="H3157" s="13">
        <f t="shared" si="198"/>
        <v>0</v>
      </c>
      <c r="I3157" s="13" t="str">
        <f t="shared" si="199"/>
        <v>Ok</v>
      </c>
    </row>
    <row r="3158" spans="1:9" x14ac:dyDescent="0.3">
      <c r="A3158" s="13" t="s">
        <v>7493</v>
      </c>
      <c r="B3158" s="13">
        <f>VLOOKUP(A3158,VLookup_Data,4,FALSE)</f>
        <v>0</v>
      </c>
      <c r="C3158" s="13">
        <f>_xlfn.XLOOKUP(A3158,Product_Name,Recorder_Level)</f>
        <v>66</v>
      </c>
      <c r="D3158" s="13">
        <f>IF(B3158&lt;=C3158,C3158-B3158,0)</f>
        <v>66</v>
      </c>
      <c r="E3158" s="13">
        <f t="shared" si="196"/>
        <v>66</v>
      </c>
      <c r="F3158" s="13">
        <f t="shared" si="197"/>
        <v>66</v>
      </c>
      <c r="G3158" s="13">
        <f>IF(B3158&lt;=C3158,C3158-B3158,"No Order Needed")</f>
        <v>66</v>
      </c>
      <c r="H3158" s="13">
        <f t="shared" si="198"/>
        <v>76</v>
      </c>
      <c r="I3158" s="13" t="str">
        <f t="shared" si="199"/>
        <v>Urgent</v>
      </c>
    </row>
    <row r="3159" spans="1:9" x14ac:dyDescent="0.3">
      <c r="A3159" s="13" t="s">
        <v>6216</v>
      </c>
      <c r="B3159" s="13">
        <f>VLOOKUP(A3159,VLookup_Data,4,FALSE)</f>
        <v>51</v>
      </c>
      <c r="C3159" s="13">
        <f>_xlfn.XLOOKUP(A3159,Product_Name,Recorder_Level)</f>
        <v>37</v>
      </c>
      <c r="D3159" s="13">
        <f>IF(B3159&lt;=C3159,C3159-B3159,0)</f>
        <v>0</v>
      </c>
      <c r="E3159" s="13">
        <f t="shared" si="196"/>
        <v>0</v>
      </c>
      <c r="F3159" s="13">
        <f t="shared" si="197"/>
        <v>0</v>
      </c>
      <c r="G3159" s="13" t="str">
        <f>IF(B3159&lt;=C3159,C3159-B3159,"No Order Needed")</f>
        <v>No Order Needed</v>
      </c>
      <c r="H3159" s="13">
        <f t="shared" si="198"/>
        <v>0</v>
      </c>
      <c r="I3159" s="13" t="str">
        <f t="shared" si="199"/>
        <v>Ok</v>
      </c>
    </row>
    <row r="3160" spans="1:9" x14ac:dyDescent="0.3">
      <c r="A3160" s="13" t="s">
        <v>1899</v>
      </c>
      <c r="B3160" s="13">
        <f>VLOOKUP(A3160,VLookup_Data,4,FALSE)</f>
        <v>103</v>
      </c>
      <c r="C3160" s="13">
        <f>_xlfn.XLOOKUP(A3160,Product_Name,Recorder_Level)</f>
        <v>55</v>
      </c>
      <c r="D3160" s="13">
        <f>IF(B3160&lt;=C3160,C3160-B3160,0)</f>
        <v>0</v>
      </c>
      <c r="E3160" s="13">
        <f t="shared" si="196"/>
        <v>0</v>
      </c>
      <c r="F3160" s="13">
        <f t="shared" si="197"/>
        <v>0</v>
      </c>
      <c r="G3160" s="13" t="str">
        <f>IF(B3160&lt;=C3160,C3160-B3160,"No Order Needed")</f>
        <v>No Order Needed</v>
      </c>
      <c r="H3160" s="13">
        <f t="shared" si="198"/>
        <v>0</v>
      </c>
      <c r="I3160" s="13" t="str">
        <f t="shared" si="199"/>
        <v>Ok</v>
      </c>
    </row>
    <row r="3161" spans="1:9" x14ac:dyDescent="0.3">
      <c r="A3161" s="13" t="s">
        <v>6220</v>
      </c>
      <c r="B3161" s="13">
        <f>VLOOKUP(A3161,VLookup_Data,4,FALSE)</f>
        <v>106</v>
      </c>
      <c r="C3161" s="13">
        <f>_xlfn.XLOOKUP(A3161,Product_Name,Recorder_Level)</f>
        <v>91</v>
      </c>
      <c r="D3161" s="13">
        <f>IF(B3161&lt;=C3161,C3161-B3161,0)</f>
        <v>0</v>
      </c>
      <c r="E3161" s="13">
        <f t="shared" si="196"/>
        <v>0</v>
      </c>
      <c r="F3161" s="13">
        <f t="shared" si="197"/>
        <v>0</v>
      </c>
      <c r="G3161" s="13" t="str">
        <f>IF(B3161&lt;=C3161,C3161-B3161,"No Order Needed")</f>
        <v>No Order Needed</v>
      </c>
      <c r="H3161" s="13">
        <f t="shared" si="198"/>
        <v>0</v>
      </c>
      <c r="I3161" s="13" t="str">
        <f t="shared" si="199"/>
        <v>Ok</v>
      </c>
    </row>
    <row r="3162" spans="1:9" x14ac:dyDescent="0.3">
      <c r="A3162" s="13" t="s">
        <v>6222</v>
      </c>
      <c r="B3162" s="13">
        <f>VLOOKUP(A3162,VLookup_Data,4,FALSE)</f>
        <v>198</v>
      </c>
      <c r="C3162" s="13">
        <f>_xlfn.XLOOKUP(A3162,Product_Name,Recorder_Level)</f>
        <v>46</v>
      </c>
      <c r="D3162" s="13">
        <f>IF(B3162&lt;=C3162,C3162-B3162,0)</f>
        <v>0</v>
      </c>
      <c r="E3162" s="13">
        <f t="shared" si="196"/>
        <v>0</v>
      </c>
      <c r="F3162" s="13">
        <f t="shared" si="197"/>
        <v>0</v>
      </c>
      <c r="G3162" s="13" t="str">
        <f>IF(B3162&lt;=C3162,C3162-B3162,"No Order Needed")</f>
        <v>No Order Needed</v>
      </c>
      <c r="H3162" s="13">
        <f t="shared" si="198"/>
        <v>0</v>
      </c>
      <c r="I3162" s="13" t="str">
        <f t="shared" si="199"/>
        <v>Ok</v>
      </c>
    </row>
    <row r="3163" spans="1:9" x14ac:dyDescent="0.3">
      <c r="A3163" s="13" t="s">
        <v>6224</v>
      </c>
      <c r="B3163" s="13">
        <f>VLOOKUP(A3163,VLookup_Data,4,FALSE)</f>
        <v>151</v>
      </c>
      <c r="C3163" s="13">
        <f>_xlfn.XLOOKUP(A3163,Product_Name,Recorder_Level)</f>
        <v>23</v>
      </c>
      <c r="D3163" s="13">
        <f>IF(B3163&lt;=C3163,C3163-B3163,0)</f>
        <v>0</v>
      </c>
      <c r="E3163" s="13">
        <f t="shared" si="196"/>
        <v>0</v>
      </c>
      <c r="F3163" s="13">
        <f t="shared" si="197"/>
        <v>0</v>
      </c>
      <c r="G3163" s="13" t="str">
        <f>IF(B3163&lt;=C3163,C3163-B3163,"No Order Needed")</f>
        <v>No Order Needed</v>
      </c>
      <c r="H3163" s="13">
        <f t="shared" si="198"/>
        <v>0</v>
      </c>
      <c r="I3163" s="13" t="str">
        <f t="shared" si="199"/>
        <v>Ok</v>
      </c>
    </row>
    <row r="3164" spans="1:9" x14ac:dyDescent="0.3">
      <c r="A3164" s="13" t="s">
        <v>6227</v>
      </c>
      <c r="B3164" s="13">
        <f>VLOOKUP(A3164,VLookup_Data,4,FALSE)</f>
        <v>184</v>
      </c>
      <c r="C3164" s="13">
        <f>_xlfn.XLOOKUP(A3164,Product_Name,Recorder_Level)</f>
        <v>75</v>
      </c>
      <c r="D3164" s="13">
        <f>IF(B3164&lt;=C3164,C3164-B3164,0)</f>
        <v>0</v>
      </c>
      <c r="E3164" s="13">
        <f t="shared" si="196"/>
        <v>0</v>
      </c>
      <c r="F3164" s="13">
        <f t="shared" si="197"/>
        <v>0</v>
      </c>
      <c r="G3164" s="13" t="str">
        <f>IF(B3164&lt;=C3164,C3164-B3164,"No Order Needed")</f>
        <v>No Order Needed</v>
      </c>
      <c r="H3164" s="13">
        <f t="shared" si="198"/>
        <v>0</v>
      </c>
      <c r="I3164" s="13" t="str">
        <f t="shared" si="199"/>
        <v>Ok</v>
      </c>
    </row>
    <row r="3165" spans="1:9" x14ac:dyDescent="0.3">
      <c r="A3165" s="13" t="s">
        <v>6229</v>
      </c>
      <c r="B3165" s="13">
        <f>VLOOKUP(A3165,VLookup_Data,4,FALSE)</f>
        <v>57</v>
      </c>
      <c r="C3165" s="13">
        <f>_xlfn.XLOOKUP(A3165,Product_Name,Recorder_Level)</f>
        <v>0</v>
      </c>
      <c r="D3165" s="13">
        <f>IF(B3165&lt;=C3165,C3165-B3165,0)</f>
        <v>0</v>
      </c>
      <c r="E3165" s="13">
        <f t="shared" si="196"/>
        <v>0</v>
      </c>
      <c r="F3165" s="13">
        <f t="shared" si="197"/>
        <v>0</v>
      </c>
      <c r="G3165" s="13" t="str">
        <f>IF(B3165&lt;=C3165,C3165-B3165,"No Order Needed")</f>
        <v>No Order Needed</v>
      </c>
      <c r="H3165" s="13">
        <f t="shared" si="198"/>
        <v>0</v>
      </c>
      <c r="I3165" s="13" t="str">
        <f t="shared" si="199"/>
        <v>Ok</v>
      </c>
    </row>
    <row r="3166" spans="1:9" x14ac:dyDescent="0.3">
      <c r="A3166" s="13" t="s">
        <v>2434</v>
      </c>
      <c r="B3166" s="13">
        <f>VLOOKUP(A3166,VLookup_Data,4,FALSE)</f>
        <v>107</v>
      </c>
      <c r="C3166" s="13">
        <f>_xlfn.XLOOKUP(A3166,Product_Name,Recorder_Level)</f>
        <v>31</v>
      </c>
      <c r="D3166" s="13">
        <f>IF(B3166&lt;=C3166,C3166-B3166,0)</f>
        <v>0</v>
      </c>
      <c r="E3166" s="13">
        <f t="shared" si="196"/>
        <v>0</v>
      </c>
      <c r="F3166" s="13">
        <f t="shared" si="197"/>
        <v>0</v>
      </c>
      <c r="G3166" s="13" t="str">
        <f>IF(B3166&lt;=C3166,C3166-B3166,"No Order Needed")</f>
        <v>No Order Needed</v>
      </c>
      <c r="H3166" s="13">
        <f t="shared" si="198"/>
        <v>0</v>
      </c>
      <c r="I3166" s="13" t="str">
        <f t="shared" si="199"/>
        <v>Ok</v>
      </c>
    </row>
    <row r="3167" spans="1:9" x14ac:dyDescent="0.3">
      <c r="A3167" s="13" t="s">
        <v>6232</v>
      </c>
      <c r="B3167" s="13">
        <f>VLOOKUP(A3167,VLookup_Data,4,FALSE)</f>
        <v>118</v>
      </c>
      <c r="C3167" s="13">
        <f>_xlfn.XLOOKUP(A3167,Product_Name,Recorder_Level)</f>
        <v>94</v>
      </c>
      <c r="D3167" s="13">
        <f>IF(B3167&lt;=C3167,C3167-B3167,0)</f>
        <v>0</v>
      </c>
      <c r="E3167" s="13">
        <f t="shared" si="196"/>
        <v>0</v>
      </c>
      <c r="F3167" s="13">
        <f t="shared" si="197"/>
        <v>0</v>
      </c>
      <c r="G3167" s="13" t="str">
        <f>IF(B3167&lt;=C3167,C3167-B3167,"No Order Needed")</f>
        <v>No Order Needed</v>
      </c>
      <c r="H3167" s="13">
        <f t="shared" si="198"/>
        <v>0</v>
      </c>
      <c r="I3167" s="13" t="str">
        <f t="shared" si="199"/>
        <v>Ok</v>
      </c>
    </row>
    <row r="3168" spans="1:9" x14ac:dyDescent="0.3">
      <c r="A3168" s="13" t="s">
        <v>6235</v>
      </c>
      <c r="B3168" s="13">
        <f>VLOOKUP(A3168,VLookup_Data,4,FALSE)</f>
        <v>37</v>
      </c>
      <c r="C3168" s="13">
        <f>_xlfn.XLOOKUP(A3168,Product_Name,Recorder_Level)</f>
        <v>81</v>
      </c>
      <c r="D3168" s="13">
        <f>IF(B3168&lt;=C3168,C3168-B3168,0)</f>
        <v>44</v>
      </c>
      <c r="E3168" s="13">
        <f t="shared" si="196"/>
        <v>44</v>
      </c>
      <c r="F3168" s="13">
        <f t="shared" si="197"/>
        <v>44</v>
      </c>
      <c r="G3168" s="13">
        <f>IF(B3168&lt;=C3168,C3168-B3168,"No Order Needed")</f>
        <v>44</v>
      </c>
      <c r="H3168" s="13">
        <f t="shared" si="198"/>
        <v>54</v>
      </c>
      <c r="I3168" s="13" t="str">
        <f t="shared" si="199"/>
        <v>Reorder</v>
      </c>
    </row>
    <row r="3169" spans="1:9" x14ac:dyDescent="0.3">
      <c r="A3169" s="13" t="s">
        <v>6237</v>
      </c>
      <c r="B3169" s="13">
        <f>VLOOKUP(A3169,VLookup_Data,4,FALSE)</f>
        <v>167</v>
      </c>
      <c r="C3169" s="13">
        <f>_xlfn.XLOOKUP(A3169,Product_Name,Recorder_Level)</f>
        <v>45</v>
      </c>
      <c r="D3169" s="13">
        <f>IF(B3169&lt;=C3169,C3169-B3169,0)</f>
        <v>0</v>
      </c>
      <c r="E3169" s="13">
        <f t="shared" si="196"/>
        <v>0</v>
      </c>
      <c r="F3169" s="13">
        <f t="shared" si="197"/>
        <v>0</v>
      </c>
      <c r="G3169" s="13" t="str">
        <f>IF(B3169&lt;=C3169,C3169-B3169,"No Order Needed")</f>
        <v>No Order Needed</v>
      </c>
      <c r="H3169" s="13">
        <f t="shared" si="198"/>
        <v>0</v>
      </c>
      <c r="I3169" s="13" t="str">
        <f t="shared" si="199"/>
        <v>Ok</v>
      </c>
    </row>
    <row r="3170" spans="1:9" x14ac:dyDescent="0.3">
      <c r="A3170" s="13" t="s">
        <v>3055</v>
      </c>
      <c r="B3170" s="13">
        <f>VLOOKUP(A3170,VLookup_Data,4,FALSE)</f>
        <v>58</v>
      </c>
      <c r="C3170" s="13">
        <f>_xlfn.XLOOKUP(A3170,Product_Name,Recorder_Level)</f>
        <v>88</v>
      </c>
      <c r="D3170" s="13">
        <f>IF(B3170&lt;=C3170,C3170-B3170,0)</f>
        <v>30</v>
      </c>
      <c r="E3170" s="13">
        <f t="shared" si="196"/>
        <v>30</v>
      </c>
      <c r="F3170" s="13">
        <f t="shared" si="197"/>
        <v>30</v>
      </c>
      <c r="G3170" s="13">
        <f>IF(B3170&lt;=C3170,C3170-B3170,"No Order Needed")</f>
        <v>30</v>
      </c>
      <c r="H3170" s="13">
        <f t="shared" si="198"/>
        <v>40</v>
      </c>
      <c r="I3170" s="13" t="str">
        <f t="shared" si="199"/>
        <v>Reorder</v>
      </c>
    </row>
    <row r="3171" spans="1:9" x14ac:dyDescent="0.3">
      <c r="A3171" s="13" t="s">
        <v>4747</v>
      </c>
      <c r="B3171" s="13">
        <f>VLOOKUP(A3171,VLookup_Data,4,FALSE)</f>
        <v>0</v>
      </c>
      <c r="C3171" s="13">
        <f>_xlfn.XLOOKUP(A3171,Product_Name,Recorder_Level)</f>
        <v>57</v>
      </c>
      <c r="D3171" s="13">
        <f>IF(B3171&lt;=C3171,C3171-B3171,0)</f>
        <v>57</v>
      </c>
      <c r="E3171" s="13">
        <f t="shared" si="196"/>
        <v>57</v>
      </c>
      <c r="F3171" s="13">
        <f t="shared" si="197"/>
        <v>57</v>
      </c>
      <c r="G3171" s="13">
        <f>IF(B3171&lt;=C3171,C3171-B3171,"No Order Needed")</f>
        <v>57</v>
      </c>
      <c r="H3171" s="13">
        <f t="shared" si="198"/>
        <v>67</v>
      </c>
      <c r="I3171" s="13" t="str">
        <f t="shared" si="199"/>
        <v>Urgent</v>
      </c>
    </row>
    <row r="3172" spans="1:9" x14ac:dyDescent="0.3">
      <c r="A3172" s="13" t="s">
        <v>6244</v>
      </c>
      <c r="B3172" s="13">
        <f>VLOOKUP(A3172,VLookup_Data,4,FALSE)</f>
        <v>14</v>
      </c>
      <c r="C3172" s="13">
        <f>_xlfn.XLOOKUP(A3172,Product_Name,Recorder_Level)</f>
        <v>22</v>
      </c>
      <c r="D3172" s="13">
        <f>IF(B3172&lt;=C3172,C3172-B3172,0)</f>
        <v>8</v>
      </c>
      <c r="E3172" s="13">
        <f t="shared" si="196"/>
        <v>8</v>
      </c>
      <c r="F3172" s="13">
        <f t="shared" si="197"/>
        <v>8</v>
      </c>
      <c r="G3172" s="13">
        <f>IF(B3172&lt;=C3172,C3172-B3172,"No Order Needed")</f>
        <v>8</v>
      </c>
      <c r="H3172" s="13">
        <f t="shared" si="198"/>
        <v>18</v>
      </c>
      <c r="I3172" s="13" t="str">
        <f t="shared" si="199"/>
        <v>Reorder</v>
      </c>
    </row>
    <row r="3173" spans="1:9" x14ac:dyDescent="0.3">
      <c r="A3173" s="13" t="s">
        <v>3443</v>
      </c>
      <c r="B3173" s="13">
        <f>VLOOKUP(A3173,VLookup_Data,4,FALSE)</f>
        <v>151</v>
      </c>
      <c r="C3173" s="13">
        <f>_xlfn.XLOOKUP(A3173,Product_Name,Recorder_Level)</f>
        <v>63</v>
      </c>
      <c r="D3173" s="13">
        <f>IF(B3173&lt;=C3173,C3173-B3173,0)</f>
        <v>0</v>
      </c>
      <c r="E3173" s="13">
        <f t="shared" si="196"/>
        <v>0</v>
      </c>
      <c r="F3173" s="13">
        <f t="shared" si="197"/>
        <v>0</v>
      </c>
      <c r="G3173" s="13" t="str">
        <f>IF(B3173&lt;=C3173,C3173-B3173,"No Order Needed")</f>
        <v>No Order Needed</v>
      </c>
      <c r="H3173" s="13">
        <f t="shared" si="198"/>
        <v>0</v>
      </c>
      <c r="I3173" s="13" t="str">
        <f t="shared" si="199"/>
        <v>Ok</v>
      </c>
    </row>
    <row r="3174" spans="1:9" x14ac:dyDescent="0.3">
      <c r="A3174" s="13" t="s">
        <v>6249</v>
      </c>
      <c r="B3174" s="13">
        <f>VLOOKUP(A3174,VLookup_Data,4,FALSE)</f>
        <v>47</v>
      </c>
      <c r="C3174" s="13">
        <f>_xlfn.XLOOKUP(A3174,Product_Name,Recorder_Level)</f>
        <v>31</v>
      </c>
      <c r="D3174" s="13">
        <f>IF(B3174&lt;=C3174,C3174-B3174,0)</f>
        <v>0</v>
      </c>
      <c r="E3174" s="13">
        <f t="shared" si="196"/>
        <v>0</v>
      </c>
      <c r="F3174" s="13">
        <f t="shared" si="197"/>
        <v>0</v>
      </c>
      <c r="G3174" s="13" t="str">
        <f>IF(B3174&lt;=C3174,C3174-B3174,"No Order Needed")</f>
        <v>No Order Needed</v>
      </c>
      <c r="H3174" s="13">
        <f t="shared" si="198"/>
        <v>0</v>
      </c>
      <c r="I3174" s="13" t="str">
        <f t="shared" si="199"/>
        <v>Ok</v>
      </c>
    </row>
    <row r="3175" spans="1:9" x14ac:dyDescent="0.3">
      <c r="A3175" s="13" t="s">
        <v>3717</v>
      </c>
      <c r="B3175" s="13">
        <f>VLOOKUP(A3175,VLookup_Data,4,FALSE)</f>
        <v>176</v>
      </c>
      <c r="C3175" s="13">
        <f>_xlfn.XLOOKUP(A3175,Product_Name,Recorder_Level)</f>
        <v>61</v>
      </c>
      <c r="D3175" s="13">
        <f>IF(B3175&lt;=C3175,C3175-B3175,0)</f>
        <v>0</v>
      </c>
      <c r="E3175" s="13">
        <f t="shared" si="196"/>
        <v>0</v>
      </c>
      <c r="F3175" s="13">
        <f t="shared" si="197"/>
        <v>0</v>
      </c>
      <c r="G3175" s="13" t="str">
        <f>IF(B3175&lt;=C3175,C3175-B3175,"No Order Needed")</f>
        <v>No Order Needed</v>
      </c>
      <c r="H3175" s="13">
        <f t="shared" si="198"/>
        <v>0</v>
      </c>
      <c r="I3175" s="13" t="str">
        <f t="shared" si="199"/>
        <v>Ok</v>
      </c>
    </row>
    <row r="3176" spans="1:9" x14ac:dyDescent="0.3">
      <c r="A3176" s="13" t="s">
        <v>3317</v>
      </c>
      <c r="B3176" s="13">
        <f>VLOOKUP(A3176,VLookup_Data,4,FALSE)</f>
        <v>44</v>
      </c>
      <c r="C3176" s="13">
        <f>_xlfn.XLOOKUP(A3176,Product_Name,Recorder_Level)</f>
        <v>66</v>
      </c>
      <c r="D3176" s="13">
        <f>IF(B3176&lt;=C3176,C3176-B3176,0)</f>
        <v>22</v>
      </c>
      <c r="E3176" s="13">
        <f t="shared" si="196"/>
        <v>22</v>
      </c>
      <c r="F3176" s="13">
        <f t="shared" si="197"/>
        <v>22</v>
      </c>
      <c r="G3176" s="13">
        <f>IF(B3176&lt;=C3176,C3176-B3176,"No Order Needed")</f>
        <v>22</v>
      </c>
      <c r="H3176" s="13">
        <f t="shared" si="198"/>
        <v>32</v>
      </c>
      <c r="I3176" s="13" t="str">
        <f t="shared" si="199"/>
        <v>Reorder</v>
      </c>
    </row>
    <row r="3177" spans="1:9" x14ac:dyDescent="0.3">
      <c r="A3177" s="13" t="s">
        <v>3127</v>
      </c>
      <c r="B3177" s="13">
        <f>VLOOKUP(A3177,VLookup_Data,4,FALSE)</f>
        <v>10</v>
      </c>
      <c r="C3177" s="13">
        <f>_xlfn.XLOOKUP(A3177,Product_Name,Recorder_Level)</f>
        <v>84</v>
      </c>
      <c r="D3177" s="13">
        <f>IF(B3177&lt;=C3177,C3177-B3177,0)</f>
        <v>74</v>
      </c>
      <c r="E3177" s="13">
        <f t="shared" si="196"/>
        <v>74</v>
      </c>
      <c r="F3177" s="13">
        <f t="shared" si="197"/>
        <v>74</v>
      </c>
      <c r="G3177" s="13">
        <f>IF(B3177&lt;=C3177,C3177-B3177,"No Order Needed")</f>
        <v>74</v>
      </c>
      <c r="H3177" s="13">
        <f t="shared" si="198"/>
        <v>84</v>
      </c>
      <c r="I3177" s="13" t="str">
        <f t="shared" si="199"/>
        <v>Reorder</v>
      </c>
    </row>
    <row r="3178" spans="1:9" x14ac:dyDescent="0.3">
      <c r="A3178" s="13" t="s">
        <v>32</v>
      </c>
      <c r="B3178" s="13">
        <f>VLOOKUP(A3178,VLookup_Data,4,FALSE)</f>
        <v>57</v>
      </c>
      <c r="C3178" s="13">
        <f>_xlfn.XLOOKUP(A3178,Product_Name,Recorder_Level)</f>
        <v>41</v>
      </c>
      <c r="D3178" s="13">
        <f>IF(B3178&lt;=C3178,C3178-B3178,0)</f>
        <v>0</v>
      </c>
      <c r="E3178" s="13">
        <f t="shared" si="196"/>
        <v>0</v>
      </c>
      <c r="F3178" s="13">
        <f t="shared" si="197"/>
        <v>0</v>
      </c>
      <c r="G3178" s="13" t="str">
        <f>IF(B3178&lt;=C3178,C3178-B3178,"No Order Needed")</f>
        <v>No Order Needed</v>
      </c>
      <c r="H3178" s="13">
        <f t="shared" si="198"/>
        <v>0</v>
      </c>
      <c r="I3178" s="13" t="str">
        <f t="shared" si="199"/>
        <v>Ok</v>
      </c>
    </row>
    <row r="3179" spans="1:9" x14ac:dyDescent="0.3">
      <c r="A3179" s="13" t="s">
        <v>5438</v>
      </c>
      <c r="B3179" s="13">
        <f>VLOOKUP(A3179,VLookup_Data,4,FALSE)</f>
        <v>52</v>
      </c>
      <c r="C3179" s="13">
        <f>_xlfn.XLOOKUP(A3179,Product_Name,Recorder_Level)</f>
        <v>61</v>
      </c>
      <c r="D3179" s="13">
        <f>IF(B3179&lt;=C3179,C3179-B3179,0)</f>
        <v>9</v>
      </c>
      <c r="E3179" s="13">
        <f t="shared" si="196"/>
        <v>9</v>
      </c>
      <c r="F3179" s="13">
        <f t="shared" si="197"/>
        <v>9</v>
      </c>
      <c r="G3179" s="13">
        <f>IF(B3179&lt;=C3179,C3179-B3179,"No Order Needed")</f>
        <v>9</v>
      </c>
      <c r="H3179" s="13">
        <f t="shared" si="198"/>
        <v>19</v>
      </c>
      <c r="I3179" s="13" t="str">
        <f t="shared" si="199"/>
        <v>Reorder</v>
      </c>
    </row>
    <row r="3180" spans="1:9" x14ac:dyDescent="0.3">
      <c r="A3180" s="13" t="s">
        <v>3573</v>
      </c>
      <c r="B3180" s="13">
        <f>VLOOKUP(A3180,VLookup_Data,4,FALSE)</f>
        <v>183</v>
      </c>
      <c r="C3180" s="13">
        <f>_xlfn.XLOOKUP(A3180,Product_Name,Recorder_Level)</f>
        <v>43</v>
      </c>
      <c r="D3180" s="13">
        <f>IF(B3180&lt;=C3180,C3180-B3180,0)</f>
        <v>0</v>
      </c>
      <c r="E3180" s="13">
        <f t="shared" si="196"/>
        <v>0</v>
      </c>
      <c r="F3180" s="13">
        <f t="shared" si="197"/>
        <v>0</v>
      </c>
      <c r="G3180" s="13" t="str">
        <f>IF(B3180&lt;=C3180,C3180-B3180,"No Order Needed")</f>
        <v>No Order Needed</v>
      </c>
      <c r="H3180" s="13">
        <f t="shared" si="198"/>
        <v>0</v>
      </c>
      <c r="I3180" s="13" t="str">
        <f t="shared" si="199"/>
        <v>Ok</v>
      </c>
    </row>
    <row r="3181" spans="1:9" x14ac:dyDescent="0.3">
      <c r="A3181" s="13" t="s">
        <v>6257</v>
      </c>
      <c r="B3181" s="13">
        <f>VLOOKUP(A3181,VLookup_Data,4,FALSE)</f>
        <v>176</v>
      </c>
      <c r="C3181" s="13">
        <f>_xlfn.XLOOKUP(A3181,Product_Name,Recorder_Level)</f>
        <v>92</v>
      </c>
      <c r="D3181" s="13">
        <f>IF(B3181&lt;=C3181,C3181-B3181,0)</f>
        <v>0</v>
      </c>
      <c r="E3181" s="13">
        <f t="shared" si="196"/>
        <v>0</v>
      </c>
      <c r="F3181" s="13">
        <f t="shared" si="197"/>
        <v>0</v>
      </c>
      <c r="G3181" s="13" t="str">
        <f>IF(B3181&lt;=C3181,C3181-B3181,"No Order Needed")</f>
        <v>No Order Needed</v>
      </c>
      <c r="H3181" s="13">
        <f t="shared" si="198"/>
        <v>0</v>
      </c>
      <c r="I3181" s="13" t="str">
        <f t="shared" si="199"/>
        <v>Ok</v>
      </c>
    </row>
    <row r="3182" spans="1:9" x14ac:dyDescent="0.3">
      <c r="A3182" s="13" t="s">
        <v>6260</v>
      </c>
      <c r="B3182" s="13">
        <f>VLOOKUP(A3182,VLookup_Data,4,FALSE)</f>
        <v>122</v>
      </c>
      <c r="C3182" s="13">
        <f>_xlfn.XLOOKUP(A3182,Product_Name,Recorder_Level)</f>
        <v>73</v>
      </c>
      <c r="D3182" s="13">
        <f>IF(B3182&lt;=C3182,C3182-B3182,0)</f>
        <v>0</v>
      </c>
      <c r="E3182" s="13">
        <f t="shared" si="196"/>
        <v>0</v>
      </c>
      <c r="F3182" s="13">
        <f t="shared" si="197"/>
        <v>0</v>
      </c>
      <c r="G3182" s="13" t="str">
        <f>IF(B3182&lt;=C3182,C3182-B3182,"No Order Needed")</f>
        <v>No Order Needed</v>
      </c>
      <c r="H3182" s="13">
        <f t="shared" si="198"/>
        <v>0</v>
      </c>
      <c r="I3182" s="13" t="str">
        <f t="shared" si="199"/>
        <v>Ok</v>
      </c>
    </row>
    <row r="3183" spans="1:9" x14ac:dyDescent="0.3">
      <c r="A3183" s="13" t="s">
        <v>6262</v>
      </c>
      <c r="B3183" s="13">
        <f>VLOOKUP(A3183,VLookup_Data,4,FALSE)</f>
        <v>90</v>
      </c>
      <c r="C3183" s="13">
        <f>_xlfn.XLOOKUP(A3183,Product_Name,Recorder_Level)</f>
        <v>26</v>
      </c>
      <c r="D3183" s="13">
        <f>IF(B3183&lt;=C3183,C3183-B3183,0)</f>
        <v>0</v>
      </c>
      <c r="E3183" s="13">
        <f t="shared" si="196"/>
        <v>0</v>
      </c>
      <c r="F3183" s="13">
        <f t="shared" si="197"/>
        <v>0</v>
      </c>
      <c r="G3183" s="13" t="str">
        <f>IF(B3183&lt;=C3183,C3183-B3183,"No Order Needed")</f>
        <v>No Order Needed</v>
      </c>
      <c r="H3183" s="13">
        <f t="shared" si="198"/>
        <v>0</v>
      </c>
      <c r="I3183" s="13" t="str">
        <f t="shared" si="199"/>
        <v>Ok</v>
      </c>
    </row>
    <row r="3184" spans="1:9" x14ac:dyDescent="0.3">
      <c r="A3184" s="13" t="s">
        <v>6265</v>
      </c>
      <c r="B3184" s="13">
        <f>VLOOKUP(A3184,VLookup_Data,4,FALSE)</f>
        <v>109</v>
      </c>
      <c r="C3184" s="13">
        <f>_xlfn.XLOOKUP(A3184,Product_Name,Recorder_Level)</f>
        <v>38</v>
      </c>
      <c r="D3184" s="13">
        <f>IF(B3184&lt;=C3184,C3184-B3184,0)</f>
        <v>0</v>
      </c>
      <c r="E3184" s="13">
        <f t="shared" si="196"/>
        <v>0</v>
      </c>
      <c r="F3184" s="13">
        <f t="shared" si="197"/>
        <v>0</v>
      </c>
      <c r="G3184" s="13" t="str">
        <f>IF(B3184&lt;=C3184,C3184-B3184,"No Order Needed")</f>
        <v>No Order Needed</v>
      </c>
      <c r="H3184" s="13">
        <f t="shared" si="198"/>
        <v>0</v>
      </c>
      <c r="I3184" s="13" t="str">
        <f t="shared" si="199"/>
        <v>Ok</v>
      </c>
    </row>
    <row r="3185" spans="1:9" x14ac:dyDescent="0.3">
      <c r="A3185" s="13" t="s">
        <v>6268</v>
      </c>
      <c r="B3185" s="13">
        <f>VLOOKUP(A3185,VLookup_Data,4,FALSE)</f>
        <v>45</v>
      </c>
      <c r="C3185" s="13">
        <f>_xlfn.XLOOKUP(A3185,Product_Name,Recorder_Level)</f>
        <v>49</v>
      </c>
      <c r="D3185" s="13">
        <f>IF(B3185&lt;=C3185,C3185-B3185,0)</f>
        <v>4</v>
      </c>
      <c r="E3185" s="13">
        <f t="shared" si="196"/>
        <v>4</v>
      </c>
      <c r="F3185" s="13">
        <f t="shared" si="197"/>
        <v>4</v>
      </c>
      <c r="G3185" s="13">
        <f>IF(B3185&lt;=C3185,C3185-B3185,"No Order Needed")</f>
        <v>4</v>
      </c>
      <c r="H3185" s="13">
        <f t="shared" si="198"/>
        <v>14</v>
      </c>
      <c r="I3185" s="13" t="str">
        <f t="shared" si="199"/>
        <v>Reorder</v>
      </c>
    </row>
    <row r="3186" spans="1:9" x14ac:dyDescent="0.3">
      <c r="A3186" s="13" t="s">
        <v>5898</v>
      </c>
      <c r="B3186" s="13">
        <f>VLOOKUP(A3186,VLookup_Data,4,FALSE)</f>
        <v>120</v>
      </c>
      <c r="C3186" s="13">
        <f>_xlfn.XLOOKUP(A3186,Product_Name,Recorder_Level)</f>
        <v>74</v>
      </c>
      <c r="D3186" s="13">
        <f>IF(B3186&lt;=C3186,C3186-B3186,0)</f>
        <v>0</v>
      </c>
      <c r="E3186" s="13">
        <f t="shared" si="196"/>
        <v>0</v>
      </c>
      <c r="F3186" s="13">
        <f t="shared" si="197"/>
        <v>0</v>
      </c>
      <c r="G3186" s="13" t="str">
        <f>IF(B3186&lt;=C3186,C3186-B3186,"No Order Needed")</f>
        <v>No Order Needed</v>
      </c>
      <c r="H3186" s="13">
        <f t="shared" si="198"/>
        <v>0</v>
      </c>
      <c r="I3186" s="13" t="str">
        <f t="shared" si="199"/>
        <v>Ok</v>
      </c>
    </row>
    <row r="3187" spans="1:9" x14ac:dyDescent="0.3">
      <c r="A3187" s="13" t="s">
        <v>2443</v>
      </c>
      <c r="B3187" s="13">
        <f>VLOOKUP(A3187,VLookup_Data,4,FALSE)</f>
        <v>49</v>
      </c>
      <c r="C3187" s="13">
        <f>_xlfn.XLOOKUP(A3187,Product_Name,Recorder_Level)</f>
        <v>55</v>
      </c>
      <c r="D3187" s="13">
        <f>IF(B3187&lt;=C3187,C3187-B3187,0)</f>
        <v>6</v>
      </c>
      <c r="E3187" s="13">
        <f t="shared" si="196"/>
        <v>6</v>
      </c>
      <c r="F3187" s="13">
        <f t="shared" si="197"/>
        <v>6</v>
      </c>
      <c r="G3187" s="13">
        <f>IF(B3187&lt;=C3187,C3187-B3187,"No Order Needed")</f>
        <v>6</v>
      </c>
      <c r="H3187" s="13">
        <f t="shared" si="198"/>
        <v>16</v>
      </c>
      <c r="I3187" s="13" t="str">
        <f t="shared" si="199"/>
        <v>Reorder</v>
      </c>
    </row>
    <row r="3188" spans="1:9" x14ac:dyDescent="0.3">
      <c r="A3188" s="13" t="s">
        <v>521</v>
      </c>
      <c r="B3188" s="13">
        <f>VLOOKUP(A3188,VLookup_Data,4,FALSE)</f>
        <v>178</v>
      </c>
      <c r="C3188" s="13">
        <f>_xlfn.XLOOKUP(A3188,Product_Name,Recorder_Level)</f>
        <v>73</v>
      </c>
      <c r="D3188" s="13">
        <f>IF(B3188&lt;=C3188,C3188-B3188,0)</f>
        <v>0</v>
      </c>
      <c r="E3188" s="13">
        <f t="shared" si="196"/>
        <v>0</v>
      </c>
      <c r="F3188" s="13">
        <f t="shared" si="197"/>
        <v>0</v>
      </c>
      <c r="G3188" s="13" t="str">
        <f>IF(B3188&lt;=C3188,C3188-B3188,"No Order Needed")</f>
        <v>No Order Needed</v>
      </c>
      <c r="H3188" s="13">
        <f t="shared" si="198"/>
        <v>0</v>
      </c>
      <c r="I3188" s="13" t="str">
        <f t="shared" si="199"/>
        <v>Ok</v>
      </c>
    </row>
    <row r="3189" spans="1:9" x14ac:dyDescent="0.3">
      <c r="A3189" s="13" t="s">
        <v>6274</v>
      </c>
      <c r="B3189" s="13">
        <f>VLOOKUP(A3189,VLookup_Data,4,FALSE)</f>
        <v>89</v>
      </c>
      <c r="C3189" s="13">
        <f>_xlfn.XLOOKUP(A3189,Product_Name,Recorder_Level)</f>
        <v>24</v>
      </c>
      <c r="D3189" s="13">
        <f>IF(B3189&lt;=C3189,C3189-B3189,0)</f>
        <v>0</v>
      </c>
      <c r="E3189" s="13">
        <f t="shared" si="196"/>
        <v>0</v>
      </c>
      <c r="F3189" s="13">
        <f t="shared" si="197"/>
        <v>0</v>
      </c>
      <c r="G3189" s="13" t="str">
        <f>IF(B3189&lt;=C3189,C3189-B3189,"No Order Needed")</f>
        <v>No Order Needed</v>
      </c>
      <c r="H3189" s="13">
        <f t="shared" si="198"/>
        <v>0</v>
      </c>
      <c r="I3189" s="13" t="str">
        <f t="shared" si="199"/>
        <v>Ok</v>
      </c>
    </row>
    <row r="3190" spans="1:9" x14ac:dyDescent="0.3">
      <c r="A3190" s="13" t="s">
        <v>7499</v>
      </c>
      <c r="B3190" s="13">
        <f>VLOOKUP(A3190,VLookup_Data,4,FALSE)</f>
        <v>13</v>
      </c>
      <c r="C3190" s="13">
        <f>_xlfn.XLOOKUP(A3190,Product_Name,Recorder_Level)</f>
        <v>27</v>
      </c>
      <c r="D3190" s="13">
        <f>IF(B3190&lt;=C3190,C3190-B3190,0)</f>
        <v>14</v>
      </c>
      <c r="E3190" s="13">
        <f t="shared" si="196"/>
        <v>14</v>
      </c>
      <c r="F3190" s="13">
        <f t="shared" si="197"/>
        <v>14</v>
      </c>
      <c r="G3190" s="13">
        <f>IF(B3190&lt;=C3190,C3190-B3190,"No Order Needed")</f>
        <v>14</v>
      </c>
      <c r="H3190" s="13">
        <f t="shared" si="198"/>
        <v>24</v>
      </c>
      <c r="I3190" s="13" t="str">
        <f t="shared" si="199"/>
        <v>Reorder</v>
      </c>
    </row>
    <row r="3191" spans="1:9" x14ac:dyDescent="0.3">
      <c r="A3191" s="13" t="s">
        <v>6279</v>
      </c>
      <c r="B3191" s="13">
        <f>VLOOKUP(A3191,VLookup_Data,4,FALSE)</f>
        <v>198</v>
      </c>
      <c r="C3191" s="13">
        <f>_xlfn.XLOOKUP(A3191,Product_Name,Recorder_Level)</f>
        <v>96</v>
      </c>
      <c r="D3191" s="13">
        <f>IF(B3191&lt;=C3191,C3191-B3191,0)</f>
        <v>0</v>
      </c>
      <c r="E3191" s="13">
        <f t="shared" si="196"/>
        <v>0</v>
      </c>
      <c r="F3191" s="13">
        <f t="shared" si="197"/>
        <v>0</v>
      </c>
      <c r="G3191" s="13" t="str">
        <f>IF(B3191&lt;=C3191,C3191-B3191,"No Order Needed")</f>
        <v>No Order Needed</v>
      </c>
      <c r="H3191" s="13">
        <f t="shared" si="198"/>
        <v>0</v>
      </c>
      <c r="I3191" s="13" t="str">
        <f t="shared" si="199"/>
        <v>Ok</v>
      </c>
    </row>
    <row r="3192" spans="1:9" x14ac:dyDescent="0.3">
      <c r="A3192" s="13" t="s">
        <v>3417</v>
      </c>
      <c r="B3192" s="13">
        <f>VLOOKUP(A3192,VLookup_Data,4,FALSE)</f>
        <v>0</v>
      </c>
      <c r="C3192" s="13">
        <f>_xlfn.XLOOKUP(A3192,Product_Name,Recorder_Level)</f>
        <v>59</v>
      </c>
      <c r="D3192" s="13">
        <f>IF(B3192&lt;=C3192,C3192-B3192,0)</f>
        <v>59</v>
      </c>
      <c r="E3192" s="13">
        <f t="shared" si="196"/>
        <v>59</v>
      </c>
      <c r="F3192" s="13">
        <f t="shared" si="197"/>
        <v>59</v>
      </c>
      <c r="G3192" s="13">
        <f>IF(B3192&lt;=C3192,C3192-B3192,"No Order Needed")</f>
        <v>59</v>
      </c>
      <c r="H3192" s="13">
        <f t="shared" si="198"/>
        <v>69</v>
      </c>
      <c r="I3192" s="13" t="str">
        <f t="shared" si="199"/>
        <v>Urgent</v>
      </c>
    </row>
    <row r="3193" spans="1:9" x14ac:dyDescent="0.3">
      <c r="A3193" s="13" t="s">
        <v>598</v>
      </c>
      <c r="B3193" s="13">
        <f>VLOOKUP(A3193,VLookup_Data,4,FALSE)</f>
        <v>97</v>
      </c>
      <c r="C3193" s="13">
        <f>_xlfn.XLOOKUP(A3193,Product_Name,Recorder_Level)</f>
        <v>74</v>
      </c>
      <c r="D3193" s="13">
        <f>IF(B3193&lt;=C3193,C3193-B3193,0)</f>
        <v>0</v>
      </c>
      <c r="E3193" s="13">
        <f t="shared" si="196"/>
        <v>0</v>
      </c>
      <c r="F3193" s="13">
        <f t="shared" si="197"/>
        <v>0</v>
      </c>
      <c r="G3193" s="13" t="str">
        <f>IF(B3193&lt;=C3193,C3193-B3193,"No Order Needed")</f>
        <v>No Order Needed</v>
      </c>
      <c r="H3193" s="13">
        <f t="shared" si="198"/>
        <v>0</v>
      </c>
      <c r="I3193" s="13" t="str">
        <f t="shared" si="199"/>
        <v>Ok</v>
      </c>
    </row>
    <row r="3194" spans="1:9" x14ac:dyDescent="0.3">
      <c r="A3194" s="13" t="s">
        <v>6285</v>
      </c>
      <c r="B3194" s="13">
        <f>VLOOKUP(A3194,VLookup_Data,4,FALSE)</f>
        <v>119</v>
      </c>
      <c r="C3194" s="13">
        <f>_xlfn.XLOOKUP(A3194,Product_Name,Recorder_Level)</f>
        <v>21</v>
      </c>
      <c r="D3194" s="13">
        <f>IF(B3194&lt;=C3194,C3194-B3194,0)</f>
        <v>0</v>
      </c>
      <c r="E3194" s="13">
        <f t="shared" si="196"/>
        <v>0</v>
      </c>
      <c r="F3194" s="13">
        <f t="shared" si="197"/>
        <v>0</v>
      </c>
      <c r="G3194" s="13" t="str">
        <f>IF(B3194&lt;=C3194,C3194-B3194,"No Order Needed")</f>
        <v>No Order Needed</v>
      </c>
      <c r="H3194" s="13">
        <f t="shared" si="198"/>
        <v>0</v>
      </c>
      <c r="I3194" s="13" t="str">
        <f t="shared" si="199"/>
        <v>Ok</v>
      </c>
    </row>
    <row r="3195" spans="1:9" x14ac:dyDescent="0.3">
      <c r="A3195" s="13" t="s">
        <v>5447</v>
      </c>
      <c r="B3195" s="13">
        <f>VLOOKUP(A3195,VLookup_Data,4,FALSE)</f>
        <v>9</v>
      </c>
      <c r="C3195" s="13">
        <f>_xlfn.XLOOKUP(A3195,Product_Name,Recorder_Level)</f>
        <v>86</v>
      </c>
      <c r="D3195" s="13">
        <f>IF(B3195&lt;=C3195,C3195-B3195,0)</f>
        <v>77</v>
      </c>
      <c r="E3195" s="13">
        <f t="shared" si="196"/>
        <v>77</v>
      </c>
      <c r="F3195" s="13">
        <f t="shared" si="197"/>
        <v>77</v>
      </c>
      <c r="G3195" s="13">
        <f>IF(B3195&lt;=C3195,C3195-B3195,"No Order Needed")</f>
        <v>77</v>
      </c>
      <c r="H3195" s="13">
        <f t="shared" si="198"/>
        <v>87</v>
      </c>
      <c r="I3195" s="13" t="str">
        <f t="shared" si="199"/>
        <v>Reorder</v>
      </c>
    </row>
    <row r="3196" spans="1:9" x14ac:dyDescent="0.3">
      <c r="A3196" s="13" t="s">
        <v>2316</v>
      </c>
      <c r="B3196" s="13">
        <f>VLOOKUP(A3196,VLookup_Data,4,FALSE)</f>
        <v>112</v>
      </c>
      <c r="C3196" s="13">
        <f>_xlfn.XLOOKUP(A3196,Product_Name,Recorder_Level)</f>
        <v>73</v>
      </c>
      <c r="D3196" s="13">
        <f>IF(B3196&lt;=C3196,C3196-B3196,0)</f>
        <v>0</v>
      </c>
      <c r="E3196" s="13">
        <f t="shared" si="196"/>
        <v>0</v>
      </c>
      <c r="F3196" s="13">
        <f t="shared" si="197"/>
        <v>0</v>
      </c>
      <c r="G3196" s="13" t="str">
        <f>IF(B3196&lt;=C3196,C3196-B3196,"No Order Needed")</f>
        <v>No Order Needed</v>
      </c>
      <c r="H3196" s="13">
        <f t="shared" si="198"/>
        <v>0</v>
      </c>
      <c r="I3196" s="13" t="str">
        <f t="shared" si="199"/>
        <v>Ok</v>
      </c>
    </row>
    <row r="3197" spans="1:9" x14ac:dyDescent="0.3">
      <c r="A3197" s="13" t="s">
        <v>5951</v>
      </c>
      <c r="B3197" s="13">
        <f>VLOOKUP(A3197,VLookup_Data,4,FALSE)</f>
        <v>185</v>
      </c>
      <c r="C3197" s="13">
        <f>_xlfn.XLOOKUP(A3197,Product_Name,Recorder_Level)</f>
        <v>61</v>
      </c>
      <c r="D3197" s="13">
        <f>IF(B3197&lt;=C3197,C3197-B3197,0)</f>
        <v>0</v>
      </c>
      <c r="E3197" s="13">
        <f t="shared" si="196"/>
        <v>0</v>
      </c>
      <c r="F3197" s="13">
        <f t="shared" si="197"/>
        <v>0</v>
      </c>
      <c r="G3197" s="13" t="str">
        <f>IF(B3197&lt;=C3197,C3197-B3197,"No Order Needed")</f>
        <v>No Order Needed</v>
      </c>
      <c r="H3197" s="13">
        <f t="shared" si="198"/>
        <v>0</v>
      </c>
      <c r="I3197" s="13" t="str">
        <f t="shared" si="199"/>
        <v>Ok</v>
      </c>
    </row>
    <row r="3198" spans="1:9" x14ac:dyDescent="0.3">
      <c r="A3198" s="13" t="s">
        <v>6290</v>
      </c>
      <c r="B3198" s="13">
        <f>VLOOKUP(A3198,VLookup_Data,4,FALSE)</f>
        <v>49</v>
      </c>
      <c r="C3198" s="13">
        <f>_xlfn.XLOOKUP(A3198,Product_Name,Recorder_Level)</f>
        <v>91</v>
      </c>
      <c r="D3198" s="13">
        <f>IF(B3198&lt;=C3198,C3198-B3198,0)</f>
        <v>42</v>
      </c>
      <c r="E3198" s="13">
        <f t="shared" si="196"/>
        <v>42</v>
      </c>
      <c r="F3198" s="13">
        <f t="shared" si="197"/>
        <v>42</v>
      </c>
      <c r="G3198" s="13">
        <f>IF(B3198&lt;=C3198,C3198-B3198,"No Order Needed")</f>
        <v>42</v>
      </c>
      <c r="H3198" s="13">
        <f t="shared" si="198"/>
        <v>52</v>
      </c>
      <c r="I3198" s="13" t="str">
        <f t="shared" si="199"/>
        <v>Reorder</v>
      </c>
    </row>
    <row r="3199" spans="1:9" x14ac:dyDescent="0.3">
      <c r="A3199" s="13" t="s">
        <v>1183</v>
      </c>
      <c r="B3199" s="13">
        <f>VLOOKUP(A3199,VLookup_Data,4,FALSE)</f>
        <v>56</v>
      </c>
      <c r="C3199" s="13">
        <f>_xlfn.XLOOKUP(A3199,Product_Name,Recorder_Level)</f>
        <v>89</v>
      </c>
      <c r="D3199" s="13">
        <f>IF(B3199&lt;=C3199,C3199-B3199,0)</f>
        <v>33</v>
      </c>
      <c r="E3199" s="13">
        <f t="shared" si="196"/>
        <v>33</v>
      </c>
      <c r="F3199" s="13">
        <f t="shared" si="197"/>
        <v>33</v>
      </c>
      <c r="G3199" s="13">
        <f>IF(B3199&lt;=C3199,C3199-B3199,"No Order Needed")</f>
        <v>33</v>
      </c>
      <c r="H3199" s="13">
        <f t="shared" si="198"/>
        <v>43</v>
      </c>
      <c r="I3199" s="13" t="str">
        <f t="shared" si="199"/>
        <v>Reorder</v>
      </c>
    </row>
    <row r="3200" spans="1:9" x14ac:dyDescent="0.3">
      <c r="A3200" s="13" t="s">
        <v>6293</v>
      </c>
      <c r="B3200" s="13">
        <f>VLOOKUP(A3200,VLookup_Data,4,FALSE)</f>
        <v>121</v>
      </c>
      <c r="C3200" s="13">
        <f>_xlfn.XLOOKUP(A3200,Product_Name,Recorder_Level)</f>
        <v>96</v>
      </c>
      <c r="D3200" s="13">
        <f>IF(B3200&lt;=C3200,C3200-B3200,0)</f>
        <v>0</v>
      </c>
      <c r="E3200" s="13">
        <f t="shared" si="196"/>
        <v>0</v>
      </c>
      <c r="F3200" s="13">
        <f t="shared" si="197"/>
        <v>0</v>
      </c>
      <c r="G3200" s="13" t="str">
        <f>IF(B3200&lt;=C3200,C3200-B3200,"No Order Needed")</f>
        <v>No Order Needed</v>
      </c>
      <c r="H3200" s="13">
        <f t="shared" si="198"/>
        <v>0</v>
      </c>
      <c r="I3200" s="13" t="str">
        <f t="shared" si="199"/>
        <v>Ok</v>
      </c>
    </row>
    <row r="3201" spans="1:9" x14ac:dyDescent="0.3">
      <c r="A3201" s="13" t="s">
        <v>6295</v>
      </c>
      <c r="B3201" s="13">
        <f>VLOOKUP(A3201,VLookup_Data,4,FALSE)</f>
        <v>5</v>
      </c>
      <c r="C3201" s="13">
        <f>_xlfn.XLOOKUP(A3201,Product_Name,Recorder_Level)</f>
        <v>88</v>
      </c>
      <c r="D3201" s="13">
        <f>IF(B3201&lt;=C3201,C3201-B3201,0)</f>
        <v>83</v>
      </c>
      <c r="E3201" s="13">
        <f t="shared" si="196"/>
        <v>83</v>
      </c>
      <c r="F3201" s="13">
        <f t="shared" si="197"/>
        <v>83</v>
      </c>
      <c r="G3201" s="13">
        <f>IF(B3201&lt;=C3201,C3201-B3201,"No Order Needed")</f>
        <v>83</v>
      </c>
      <c r="H3201" s="13">
        <f t="shared" si="198"/>
        <v>93</v>
      </c>
      <c r="I3201" s="13" t="str">
        <f t="shared" si="199"/>
        <v>Reorder</v>
      </c>
    </row>
    <row r="3202" spans="1:9" x14ac:dyDescent="0.3">
      <c r="A3202" s="13" t="s">
        <v>5260</v>
      </c>
      <c r="B3202" s="13">
        <f>VLOOKUP(A3202,VLookup_Data,4,FALSE)</f>
        <v>167</v>
      </c>
      <c r="C3202" s="13">
        <f>_xlfn.XLOOKUP(A3202,Product_Name,Recorder_Level)</f>
        <v>60</v>
      </c>
      <c r="D3202" s="13">
        <f>IF(B3202&lt;=C3202,C3202-B3202,0)</f>
        <v>0</v>
      </c>
      <c r="E3202" s="13">
        <f t="shared" si="196"/>
        <v>0</v>
      </c>
      <c r="F3202" s="13">
        <f t="shared" si="197"/>
        <v>0</v>
      </c>
      <c r="G3202" s="13" t="str">
        <f>IF(B3202&lt;=C3202,C3202-B3202,"No Order Needed")</f>
        <v>No Order Needed</v>
      </c>
      <c r="H3202" s="13">
        <f t="shared" si="198"/>
        <v>0</v>
      </c>
      <c r="I3202" s="13" t="str">
        <f t="shared" si="199"/>
        <v>Ok</v>
      </c>
    </row>
    <row r="3203" spans="1:9" x14ac:dyDescent="0.3">
      <c r="A3203" s="13" t="s">
        <v>6299</v>
      </c>
      <c r="B3203" s="13">
        <f>VLOOKUP(A3203,VLookup_Data,4,FALSE)</f>
        <v>99</v>
      </c>
      <c r="C3203" s="13">
        <f>_xlfn.XLOOKUP(A3203,Product_Name,Recorder_Level)</f>
        <v>97</v>
      </c>
      <c r="D3203" s="13">
        <f>IF(B3203&lt;=C3203,C3203-B3203,0)</f>
        <v>0</v>
      </c>
      <c r="E3203" s="13">
        <f t="shared" ref="E3203:E3266" si="200">IF(C3203-B3203&gt;0,C3203-B3203,0)</f>
        <v>0</v>
      </c>
      <c r="F3203" s="13">
        <f t="shared" ref="F3203:F3266" si="201">MAX(C3203-B3203,0)</f>
        <v>0</v>
      </c>
      <c r="G3203" s="13" t="str">
        <f>IF(B3203&lt;=C3203,C3203-B3203,"No Order Needed")</f>
        <v>No Order Needed</v>
      </c>
      <c r="H3203" s="13">
        <f t="shared" ref="H3203:H3266" si="202">MAX((C3203-B3203)+10,0)</f>
        <v>8</v>
      </c>
      <c r="I3203" s="13" t="str">
        <f t="shared" ref="I3203:I3266" si="203">IF(B3203=0,"Urgent",IF(B3203&lt;=C3203,"Reorder","Ok"))</f>
        <v>Ok</v>
      </c>
    </row>
    <row r="3204" spans="1:9" x14ac:dyDescent="0.3">
      <c r="A3204" s="13" t="s">
        <v>6301</v>
      </c>
      <c r="B3204" s="13">
        <f>VLOOKUP(A3204,VLookup_Data,4,FALSE)</f>
        <v>90</v>
      </c>
      <c r="C3204" s="13">
        <f>_xlfn.XLOOKUP(A3204,Product_Name,Recorder_Level)</f>
        <v>78</v>
      </c>
      <c r="D3204" s="13">
        <f>IF(B3204&lt;=C3204,C3204-B3204,0)</f>
        <v>0</v>
      </c>
      <c r="E3204" s="13">
        <f t="shared" si="200"/>
        <v>0</v>
      </c>
      <c r="F3204" s="13">
        <f t="shared" si="201"/>
        <v>0</v>
      </c>
      <c r="G3204" s="13" t="str">
        <f>IF(B3204&lt;=C3204,C3204-B3204,"No Order Needed")</f>
        <v>No Order Needed</v>
      </c>
      <c r="H3204" s="13">
        <f t="shared" si="202"/>
        <v>0</v>
      </c>
      <c r="I3204" s="13" t="str">
        <f t="shared" si="203"/>
        <v>Ok</v>
      </c>
    </row>
    <row r="3205" spans="1:9" x14ac:dyDescent="0.3">
      <c r="A3205" s="13" t="s">
        <v>6303</v>
      </c>
      <c r="B3205" s="13">
        <f>VLOOKUP(A3205,VLookup_Data,4,FALSE)</f>
        <v>14</v>
      </c>
      <c r="C3205" s="13">
        <f>_xlfn.XLOOKUP(A3205,Product_Name,Recorder_Level)</f>
        <v>39</v>
      </c>
      <c r="D3205" s="13">
        <f>IF(B3205&lt;=C3205,C3205-B3205,0)</f>
        <v>25</v>
      </c>
      <c r="E3205" s="13">
        <f t="shared" si="200"/>
        <v>25</v>
      </c>
      <c r="F3205" s="13">
        <f t="shared" si="201"/>
        <v>25</v>
      </c>
      <c r="G3205" s="13">
        <f>IF(B3205&lt;=C3205,C3205-B3205,"No Order Needed")</f>
        <v>25</v>
      </c>
      <c r="H3205" s="13">
        <f t="shared" si="202"/>
        <v>35</v>
      </c>
      <c r="I3205" s="13" t="str">
        <f t="shared" si="203"/>
        <v>Reorder</v>
      </c>
    </row>
    <row r="3206" spans="1:9" x14ac:dyDescent="0.3">
      <c r="A3206" s="13" t="s">
        <v>5152</v>
      </c>
      <c r="B3206" s="13">
        <f>VLOOKUP(A3206,VLookup_Data,4,FALSE)</f>
        <v>48</v>
      </c>
      <c r="C3206" s="13">
        <f>_xlfn.XLOOKUP(A3206,Product_Name,Recorder_Level)</f>
        <v>40</v>
      </c>
      <c r="D3206" s="13">
        <f>IF(B3206&lt;=C3206,C3206-B3206,0)</f>
        <v>0</v>
      </c>
      <c r="E3206" s="13">
        <f t="shared" si="200"/>
        <v>0</v>
      </c>
      <c r="F3206" s="13">
        <f t="shared" si="201"/>
        <v>0</v>
      </c>
      <c r="G3206" s="13" t="str">
        <f>IF(B3206&lt;=C3206,C3206-B3206,"No Order Needed")</f>
        <v>No Order Needed</v>
      </c>
      <c r="H3206" s="13">
        <f t="shared" si="202"/>
        <v>2</v>
      </c>
      <c r="I3206" s="13" t="str">
        <f t="shared" si="203"/>
        <v>Ok</v>
      </c>
    </row>
    <row r="3207" spans="1:9" x14ac:dyDescent="0.3">
      <c r="A3207" s="13" t="s">
        <v>2607</v>
      </c>
      <c r="B3207" s="13">
        <f>VLOOKUP(A3207,VLookup_Data,4,FALSE)</f>
        <v>47</v>
      </c>
      <c r="C3207" s="13">
        <f>_xlfn.XLOOKUP(A3207,Product_Name,Recorder_Level)</f>
        <v>22</v>
      </c>
      <c r="D3207" s="13">
        <f>IF(B3207&lt;=C3207,C3207-B3207,0)</f>
        <v>0</v>
      </c>
      <c r="E3207" s="13">
        <f t="shared" si="200"/>
        <v>0</v>
      </c>
      <c r="F3207" s="13">
        <f t="shared" si="201"/>
        <v>0</v>
      </c>
      <c r="G3207" s="13" t="str">
        <f>IF(B3207&lt;=C3207,C3207-B3207,"No Order Needed")</f>
        <v>No Order Needed</v>
      </c>
      <c r="H3207" s="13">
        <f t="shared" si="202"/>
        <v>0</v>
      </c>
      <c r="I3207" s="13" t="str">
        <f t="shared" si="203"/>
        <v>Ok</v>
      </c>
    </row>
    <row r="3208" spans="1:9" x14ac:dyDescent="0.3">
      <c r="A3208" s="13" t="s">
        <v>2116</v>
      </c>
      <c r="B3208" s="13">
        <f>VLOOKUP(A3208,VLookup_Data,4,FALSE)</f>
        <v>16</v>
      </c>
      <c r="C3208" s="13">
        <f>_xlfn.XLOOKUP(A3208,Product_Name,Recorder_Level)</f>
        <v>25</v>
      </c>
      <c r="D3208" s="13">
        <f>IF(B3208&lt;=C3208,C3208-B3208,0)</f>
        <v>9</v>
      </c>
      <c r="E3208" s="13">
        <f t="shared" si="200"/>
        <v>9</v>
      </c>
      <c r="F3208" s="13">
        <f t="shared" si="201"/>
        <v>9</v>
      </c>
      <c r="G3208" s="13">
        <f>IF(B3208&lt;=C3208,C3208-B3208,"No Order Needed")</f>
        <v>9</v>
      </c>
      <c r="H3208" s="13">
        <f t="shared" si="202"/>
        <v>19</v>
      </c>
      <c r="I3208" s="13" t="str">
        <f t="shared" si="203"/>
        <v>Reorder</v>
      </c>
    </row>
    <row r="3209" spans="1:9" x14ac:dyDescent="0.3">
      <c r="A3209" s="13" t="s">
        <v>7619</v>
      </c>
      <c r="B3209" s="13">
        <f>VLOOKUP(A3209,VLookup_Data,4,FALSE)</f>
        <v>197</v>
      </c>
      <c r="C3209" s="13">
        <f>_xlfn.XLOOKUP(A3209,Product_Name,Recorder_Level)</f>
        <v>46</v>
      </c>
      <c r="D3209" s="13">
        <f>IF(B3209&lt;=C3209,C3209-B3209,0)</f>
        <v>0</v>
      </c>
      <c r="E3209" s="13">
        <f t="shared" si="200"/>
        <v>0</v>
      </c>
      <c r="F3209" s="13">
        <f t="shared" si="201"/>
        <v>0</v>
      </c>
      <c r="G3209" s="13" t="str">
        <f>IF(B3209&lt;=C3209,C3209-B3209,"No Order Needed")</f>
        <v>No Order Needed</v>
      </c>
      <c r="H3209" s="13">
        <f t="shared" si="202"/>
        <v>0</v>
      </c>
      <c r="I3209" s="13" t="str">
        <f t="shared" si="203"/>
        <v>Ok</v>
      </c>
    </row>
    <row r="3210" spans="1:9" x14ac:dyDescent="0.3">
      <c r="A3210" s="13" t="s">
        <v>6310</v>
      </c>
      <c r="B3210" s="13">
        <f>VLOOKUP(A3210,VLookup_Data,4,FALSE)</f>
        <v>17</v>
      </c>
      <c r="C3210" s="13">
        <f>_xlfn.XLOOKUP(A3210,Product_Name,Recorder_Level)</f>
        <v>83</v>
      </c>
      <c r="D3210" s="13">
        <f>IF(B3210&lt;=C3210,C3210-B3210,0)</f>
        <v>66</v>
      </c>
      <c r="E3210" s="13">
        <f t="shared" si="200"/>
        <v>66</v>
      </c>
      <c r="F3210" s="13">
        <f t="shared" si="201"/>
        <v>66</v>
      </c>
      <c r="G3210" s="13">
        <f>IF(B3210&lt;=C3210,C3210-B3210,"No Order Needed")</f>
        <v>66</v>
      </c>
      <c r="H3210" s="13">
        <f t="shared" si="202"/>
        <v>76</v>
      </c>
      <c r="I3210" s="13" t="str">
        <f t="shared" si="203"/>
        <v>Reorder</v>
      </c>
    </row>
    <row r="3211" spans="1:9" x14ac:dyDescent="0.3">
      <c r="A3211" s="13" t="s">
        <v>2702</v>
      </c>
      <c r="B3211" s="13">
        <f>VLOOKUP(A3211,VLookup_Data,4,FALSE)</f>
        <v>60</v>
      </c>
      <c r="C3211" s="13">
        <f>_xlfn.XLOOKUP(A3211,Product_Name,Recorder_Level)</f>
        <v>21</v>
      </c>
      <c r="D3211" s="13">
        <f>IF(B3211&lt;=C3211,C3211-B3211,0)</f>
        <v>0</v>
      </c>
      <c r="E3211" s="13">
        <f t="shared" si="200"/>
        <v>0</v>
      </c>
      <c r="F3211" s="13">
        <f t="shared" si="201"/>
        <v>0</v>
      </c>
      <c r="G3211" s="13" t="str">
        <f>IF(B3211&lt;=C3211,C3211-B3211,"No Order Needed")</f>
        <v>No Order Needed</v>
      </c>
      <c r="H3211" s="13">
        <f t="shared" si="202"/>
        <v>0</v>
      </c>
      <c r="I3211" s="13" t="str">
        <f t="shared" si="203"/>
        <v>Ok</v>
      </c>
    </row>
    <row r="3212" spans="1:9" x14ac:dyDescent="0.3">
      <c r="A3212" s="13" t="s">
        <v>6314</v>
      </c>
      <c r="B3212" s="13">
        <f>VLOOKUP(A3212,VLookup_Data,4,FALSE)</f>
        <v>86</v>
      </c>
      <c r="C3212" s="13">
        <f>_xlfn.XLOOKUP(A3212,Product_Name,Recorder_Level)</f>
        <v>90</v>
      </c>
      <c r="D3212" s="13">
        <f>IF(B3212&lt;=C3212,C3212-B3212,0)</f>
        <v>4</v>
      </c>
      <c r="E3212" s="13">
        <f t="shared" si="200"/>
        <v>4</v>
      </c>
      <c r="F3212" s="13">
        <f t="shared" si="201"/>
        <v>4</v>
      </c>
      <c r="G3212" s="13">
        <f>IF(B3212&lt;=C3212,C3212-B3212,"No Order Needed")</f>
        <v>4</v>
      </c>
      <c r="H3212" s="13">
        <f t="shared" si="202"/>
        <v>14</v>
      </c>
      <c r="I3212" s="13" t="str">
        <f t="shared" si="203"/>
        <v>Reorder</v>
      </c>
    </row>
    <row r="3213" spans="1:9" x14ac:dyDescent="0.3">
      <c r="A3213" s="13" t="s">
        <v>6316</v>
      </c>
      <c r="B3213" s="13">
        <f>VLOOKUP(A3213,VLookup_Data,4,FALSE)</f>
        <v>75</v>
      </c>
      <c r="C3213" s="13">
        <f>_xlfn.XLOOKUP(A3213,Product_Name,Recorder_Level)</f>
        <v>38</v>
      </c>
      <c r="D3213" s="13">
        <f>IF(B3213&lt;=C3213,C3213-B3213,0)</f>
        <v>0</v>
      </c>
      <c r="E3213" s="13">
        <f t="shared" si="200"/>
        <v>0</v>
      </c>
      <c r="F3213" s="13">
        <f t="shared" si="201"/>
        <v>0</v>
      </c>
      <c r="G3213" s="13" t="str">
        <f>IF(B3213&lt;=C3213,C3213-B3213,"No Order Needed")</f>
        <v>No Order Needed</v>
      </c>
      <c r="H3213" s="13">
        <f t="shared" si="202"/>
        <v>0</v>
      </c>
      <c r="I3213" s="13" t="str">
        <f t="shared" si="203"/>
        <v>Ok</v>
      </c>
    </row>
    <row r="3214" spans="1:9" x14ac:dyDescent="0.3">
      <c r="A3214" s="13" t="s">
        <v>1339</v>
      </c>
      <c r="B3214" s="13">
        <f>VLOOKUP(A3214,VLookup_Data,4,FALSE)</f>
        <v>5</v>
      </c>
      <c r="C3214" s="13">
        <f>_xlfn.XLOOKUP(A3214,Product_Name,Recorder_Level)</f>
        <v>0</v>
      </c>
      <c r="D3214" s="13">
        <f>IF(B3214&lt;=C3214,C3214-B3214,0)</f>
        <v>0</v>
      </c>
      <c r="E3214" s="13">
        <f t="shared" si="200"/>
        <v>0</v>
      </c>
      <c r="F3214" s="13">
        <f t="shared" si="201"/>
        <v>0</v>
      </c>
      <c r="G3214" s="13" t="str">
        <f>IF(B3214&lt;=C3214,C3214-B3214,"No Order Needed")</f>
        <v>No Order Needed</v>
      </c>
      <c r="H3214" s="13">
        <f t="shared" si="202"/>
        <v>5</v>
      </c>
      <c r="I3214" s="13" t="str">
        <f t="shared" si="203"/>
        <v>Ok</v>
      </c>
    </row>
    <row r="3215" spans="1:9" x14ac:dyDescent="0.3">
      <c r="A3215" s="13" t="s">
        <v>5708</v>
      </c>
      <c r="B3215" s="13">
        <f>VLOOKUP(A3215,VLookup_Data,4,FALSE)</f>
        <v>26</v>
      </c>
      <c r="C3215" s="13">
        <f>_xlfn.XLOOKUP(A3215,Product_Name,Recorder_Level)</f>
        <v>63</v>
      </c>
      <c r="D3215" s="13">
        <f>IF(B3215&lt;=C3215,C3215-B3215,0)</f>
        <v>37</v>
      </c>
      <c r="E3215" s="13">
        <f t="shared" si="200"/>
        <v>37</v>
      </c>
      <c r="F3215" s="13">
        <f t="shared" si="201"/>
        <v>37</v>
      </c>
      <c r="G3215" s="13">
        <f>IF(B3215&lt;=C3215,C3215-B3215,"No Order Needed")</f>
        <v>37</v>
      </c>
      <c r="H3215" s="13">
        <f t="shared" si="202"/>
        <v>47</v>
      </c>
      <c r="I3215" s="13" t="str">
        <f t="shared" si="203"/>
        <v>Reorder</v>
      </c>
    </row>
    <row r="3216" spans="1:9" x14ac:dyDescent="0.3">
      <c r="A3216" s="13" t="s">
        <v>6321</v>
      </c>
      <c r="B3216" s="13">
        <f>VLOOKUP(A3216,VLookup_Data,4,FALSE)</f>
        <v>25</v>
      </c>
      <c r="C3216" s="13">
        <f>_xlfn.XLOOKUP(A3216,Product_Name,Recorder_Level)</f>
        <v>55</v>
      </c>
      <c r="D3216" s="13">
        <f>IF(B3216&lt;=C3216,C3216-B3216,0)</f>
        <v>30</v>
      </c>
      <c r="E3216" s="13">
        <f t="shared" si="200"/>
        <v>30</v>
      </c>
      <c r="F3216" s="13">
        <f t="shared" si="201"/>
        <v>30</v>
      </c>
      <c r="G3216" s="13">
        <f>IF(B3216&lt;=C3216,C3216-B3216,"No Order Needed")</f>
        <v>30</v>
      </c>
      <c r="H3216" s="13">
        <f t="shared" si="202"/>
        <v>40</v>
      </c>
      <c r="I3216" s="13" t="str">
        <f t="shared" si="203"/>
        <v>Reorder</v>
      </c>
    </row>
    <row r="3217" spans="1:9" x14ac:dyDescent="0.3">
      <c r="A3217" s="13" t="s">
        <v>6323</v>
      </c>
      <c r="B3217" s="13">
        <f>VLOOKUP(A3217,VLookup_Data,4,FALSE)</f>
        <v>5</v>
      </c>
      <c r="C3217" s="13">
        <f>_xlfn.XLOOKUP(A3217,Product_Name,Recorder_Level)</f>
        <v>56</v>
      </c>
      <c r="D3217" s="13">
        <f>IF(B3217&lt;=C3217,C3217-B3217,0)</f>
        <v>51</v>
      </c>
      <c r="E3217" s="13">
        <f t="shared" si="200"/>
        <v>51</v>
      </c>
      <c r="F3217" s="13">
        <f t="shared" si="201"/>
        <v>51</v>
      </c>
      <c r="G3217" s="13">
        <f>IF(B3217&lt;=C3217,C3217-B3217,"No Order Needed")</f>
        <v>51</v>
      </c>
      <c r="H3217" s="13">
        <f t="shared" si="202"/>
        <v>61</v>
      </c>
      <c r="I3217" s="13" t="str">
        <f t="shared" si="203"/>
        <v>Reorder</v>
      </c>
    </row>
    <row r="3218" spans="1:9" x14ac:dyDescent="0.3">
      <c r="A3218" s="13" t="s">
        <v>6325</v>
      </c>
      <c r="B3218" s="13">
        <f>VLOOKUP(A3218,VLookup_Data,4,FALSE)</f>
        <v>122</v>
      </c>
      <c r="C3218" s="13">
        <f>_xlfn.XLOOKUP(A3218,Product_Name,Recorder_Level)</f>
        <v>88</v>
      </c>
      <c r="D3218" s="13">
        <f>IF(B3218&lt;=C3218,C3218-B3218,0)</f>
        <v>0</v>
      </c>
      <c r="E3218" s="13">
        <f t="shared" si="200"/>
        <v>0</v>
      </c>
      <c r="F3218" s="13">
        <f t="shared" si="201"/>
        <v>0</v>
      </c>
      <c r="G3218" s="13" t="str">
        <f>IF(B3218&lt;=C3218,C3218-B3218,"No Order Needed")</f>
        <v>No Order Needed</v>
      </c>
      <c r="H3218" s="13">
        <f t="shared" si="202"/>
        <v>0</v>
      </c>
      <c r="I3218" s="13" t="str">
        <f t="shared" si="203"/>
        <v>Ok</v>
      </c>
    </row>
    <row r="3219" spans="1:9" x14ac:dyDescent="0.3">
      <c r="A3219" s="13" t="s">
        <v>3673</v>
      </c>
      <c r="B3219" s="13">
        <f>VLOOKUP(A3219,VLookup_Data,4,FALSE)</f>
        <v>22</v>
      </c>
      <c r="C3219" s="13">
        <f>_xlfn.XLOOKUP(A3219,Product_Name,Recorder_Level)</f>
        <v>66</v>
      </c>
      <c r="D3219" s="13">
        <f>IF(B3219&lt;=C3219,C3219-B3219,0)</f>
        <v>44</v>
      </c>
      <c r="E3219" s="13">
        <f t="shared" si="200"/>
        <v>44</v>
      </c>
      <c r="F3219" s="13">
        <f t="shared" si="201"/>
        <v>44</v>
      </c>
      <c r="G3219" s="13">
        <f>IF(B3219&lt;=C3219,C3219-B3219,"No Order Needed")</f>
        <v>44</v>
      </c>
      <c r="H3219" s="13">
        <f t="shared" si="202"/>
        <v>54</v>
      </c>
      <c r="I3219" s="13" t="str">
        <f t="shared" si="203"/>
        <v>Reorder</v>
      </c>
    </row>
    <row r="3220" spans="1:9" x14ac:dyDescent="0.3">
      <c r="A3220" s="13" t="s">
        <v>2560</v>
      </c>
      <c r="B3220" s="13">
        <f>VLOOKUP(A3220,VLookup_Data,4,FALSE)</f>
        <v>190</v>
      </c>
      <c r="C3220" s="13">
        <f>_xlfn.XLOOKUP(A3220,Product_Name,Recorder_Level)</f>
        <v>28</v>
      </c>
      <c r="D3220" s="13">
        <f>IF(B3220&lt;=C3220,C3220-B3220,0)</f>
        <v>0</v>
      </c>
      <c r="E3220" s="13">
        <f t="shared" si="200"/>
        <v>0</v>
      </c>
      <c r="F3220" s="13">
        <f t="shared" si="201"/>
        <v>0</v>
      </c>
      <c r="G3220" s="13" t="str">
        <f>IF(B3220&lt;=C3220,C3220-B3220,"No Order Needed")</f>
        <v>No Order Needed</v>
      </c>
      <c r="H3220" s="13">
        <f t="shared" si="202"/>
        <v>0</v>
      </c>
      <c r="I3220" s="13" t="str">
        <f t="shared" si="203"/>
        <v>Ok</v>
      </c>
    </row>
    <row r="3221" spans="1:9" x14ac:dyDescent="0.3">
      <c r="A3221" s="13" t="s">
        <v>2365</v>
      </c>
      <c r="B3221" s="13">
        <f>VLOOKUP(A3221,VLookup_Data,4,FALSE)</f>
        <v>98</v>
      </c>
      <c r="C3221" s="13">
        <f>_xlfn.XLOOKUP(A3221,Product_Name,Recorder_Level)</f>
        <v>39</v>
      </c>
      <c r="D3221" s="13">
        <f>IF(B3221&lt;=C3221,C3221-B3221,0)</f>
        <v>0</v>
      </c>
      <c r="E3221" s="13">
        <f t="shared" si="200"/>
        <v>0</v>
      </c>
      <c r="F3221" s="13">
        <f t="shared" si="201"/>
        <v>0</v>
      </c>
      <c r="G3221" s="13" t="str">
        <f>IF(B3221&lt;=C3221,C3221-B3221,"No Order Needed")</f>
        <v>No Order Needed</v>
      </c>
      <c r="H3221" s="13">
        <f t="shared" si="202"/>
        <v>0</v>
      </c>
      <c r="I3221" s="13" t="str">
        <f t="shared" si="203"/>
        <v>Ok</v>
      </c>
    </row>
    <row r="3222" spans="1:9" x14ac:dyDescent="0.3">
      <c r="A3222" s="13" t="s">
        <v>6330</v>
      </c>
      <c r="B3222" s="13">
        <f>VLOOKUP(A3222,VLookup_Data,4,FALSE)</f>
        <v>137</v>
      </c>
      <c r="C3222" s="13">
        <f>_xlfn.XLOOKUP(A3222,Product_Name,Recorder_Level)</f>
        <v>41</v>
      </c>
      <c r="D3222" s="13">
        <f>IF(B3222&lt;=C3222,C3222-B3222,0)</f>
        <v>0</v>
      </c>
      <c r="E3222" s="13">
        <f t="shared" si="200"/>
        <v>0</v>
      </c>
      <c r="F3222" s="13">
        <f t="shared" si="201"/>
        <v>0</v>
      </c>
      <c r="G3222" s="13" t="str">
        <f>IF(B3222&lt;=C3222,C3222-B3222,"No Order Needed")</f>
        <v>No Order Needed</v>
      </c>
      <c r="H3222" s="13">
        <f t="shared" si="202"/>
        <v>0</v>
      </c>
      <c r="I3222" s="13" t="str">
        <f t="shared" si="203"/>
        <v>Ok</v>
      </c>
    </row>
    <row r="3223" spans="1:9" x14ac:dyDescent="0.3">
      <c r="A3223" s="13" t="s">
        <v>6332</v>
      </c>
      <c r="B3223" s="13">
        <f>VLOOKUP(A3223,VLookup_Data,4,FALSE)</f>
        <v>148</v>
      </c>
      <c r="C3223" s="13">
        <f>_xlfn.XLOOKUP(A3223,Product_Name,Recorder_Level)</f>
        <v>41</v>
      </c>
      <c r="D3223" s="13">
        <f>IF(B3223&lt;=C3223,C3223-B3223,0)</f>
        <v>0</v>
      </c>
      <c r="E3223" s="13">
        <f t="shared" si="200"/>
        <v>0</v>
      </c>
      <c r="F3223" s="13">
        <f t="shared" si="201"/>
        <v>0</v>
      </c>
      <c r="G3223" s="13" t="str">
        <f>IF(B3223&lt;=C3223,C3223-B3223,"No Order Needed")</f>
        <v>No Order Needed</v>
      </c>
      <c r="H3223" s="13">
        <f t="shared" si="202"/>
        <v>0</v>
      </c>
      <c r="I3223" s="13" t="str">
        <f t="shared" si="203"/>
        <v>Ok</v>
      </c>
    </row>
    <row r="3224" spans="1:9" x14ac:dyDescent="0.3">
      <c r="A3224" s="13" t="s">
        <v>6334</v>
      </c>
      <c r="B3224" s="13">
        <f>VLOOKUP(A3224,VLookup_Data,4,FALSE)</f>
        <v>90</v>
      </c>
      <c r="C3224" s="13">
        <f>_xlfn.XLOOKUP(A3224,Product_Name,Recorder_Level)</f>
        <v>59</v>
      </c>
      <c r="D3224" s="13">
        <f>IF(B3224&lt;=C3224,C3224-B3224,0)</f>
        <v>0</v>
      </c>
      <c r="E3224" s="13">
        <f t="shared" si="200"/>
        <v>0</v>
      </c>
      <c r="F3224" s="13">
        <f t="shared" si="201"/>
        <v>0</v>
      </c>
      <c r="G3224" s="13" t="str">
        <f>IF(B3224&lt;=C3224,C3224-B3224,"No Order Needed")</f>
        <v>No Order Needed</v>
      </c>
      <c r="H3224" s="13">
        <f t="shared" si="202"/>
        <v>0</v>
      </c>
      <c r="I3224" s="13" t="str">
        <f t="shared" si="203"/>
        <v>Ok</v>
      </c>
    </row>
    <row r="3225" spans="1:9" x14ac:dyDescent="0.3">
      <c r="A3225" s="13" t="s">
        <v>6336</v>
      </c>
      <c r="B3225" s="13">
        <f>VLOOKUP(A3225,VLookup_Data,4,FALSE)</f>
        <v>189</v>
      </c>
      <c r="C3225" s="13">
        <f>_xlfn.XLOOKUP(A3225,Product_Name,Recorder_Level)</f>
        <v>92</v>
      </c>
      <c r="D3225" s="13">
        <f>IF(B3225&lt;=C3225,C3225-B3225,0)</f>
        <v>0</v>
      </c>
      <c r="E3225" s="13">
        <f t="shared" si="200"/>
        <v>0</v>
      </c>
      <c r="F3225" s="13">
        <f t="shared" si="201"/>
        <v>0</v>
      </c>
      <c r="G3225" s="13" t="str">
        <f>IF(B3225&lt;=C3225,C3225-B3225,"No Order Needed")</f>
        <v>No Order Needed</v>
      </c>
      <c r="H3225" s="13">
        <f t="shared" si="202"/>
        <v>0</v>
      </c>
      <c r="I3225" s="13" t="str">
        <f t="shared" si="203"/>
        <v>Ok</v>
      </c>
    </row>
    <row r="3226" spans="1:9" x14ac:dyDescent="0.3">
      <c r="A3226" s="13" t="s">
        <v>3898</v>
      </c>
      <c r="B3226" s="13">
        <f>VLOOKUP(A3226,VLookup_Data,4,FALSE)</f>
        <v>132</v>
      </c>
      <c r="C3226" s="13">
        <f>_xlfn.XLOOKUP(A3226,Product_Name,Recorder_Level)</f>
        <v>46</v>
      </c>
      <c r="D3226" s="13">
        <f>IF(B3226&lt;=C3226,C3226-B3226,0)</f>
        <v>0</v>
      </c>
      <c r="E3226" s="13">
        <f t="shared" si="200"/>
        <v>0</v>
      </c>
      <c r="F3226" s="13">
        <f t="shared" si="201"/>
        <v>0</v>
      </c>
      <c r="G3226" s="13" t="str">
        <f>IF(B3226&lt;=C3226,C3226-B3226,"No Order Needed")</f>
        <v>No Order Needed</v>
      </c>
      <c r="H3226" s="13">
        <f t="shared" si="202"/>
        <v>0</v>
      </c>
      <c r="I3226" s="13" t="str">
        <f t="shared" si="203"/>
        <v>Ok</v>
      </c>
    </row>
    <row r="3227" spans="1:9" x14ac:dyDescent="0.3">
      <c r="A3227" s="13" t="s">
        <v>6340</v>
      </c>
      <c r="B3227" s="13">
        <f>VLOOKUP(A3227,VLookup_Data,4,FALSE)</f>
        <v>145</v>
      </c>
      <c r="C3227" s="13">
        <f>_xlfn.XLOOKUP(A3227,Product_Name,Recorder_Level)</f>
        <v>97</v>
      </c>
      <c r="D3227" s="13">
        <f>IF(B3227&lt;=C3227,C3227-B3227,0)</f>
        <v>0</v>
      </c>
      <c r="E3227" s="13">
        <f t="shared" si="200"/>
        <v>0</v>
      </c>
      <c r="F3227" s="13">
        <f t="shared" si="201"/>
        <v>0</v>
      </c>
      <c r="G3227" s="13" t="str">
        <f>IF(B3227&lt;=C3227,C3227-B3227,"No Order Needed")</f>
        <v>No Order Needed</v>
      </c>
      <c r="H3227" s="13">
        <f t="shared" si="202"/>
        <v>0</v>
      </c>
      <c r="I3227" s="13" t="str">
        <f t="shared" si="203"/>
        <v>Ok</v>
      </c>
    </row>
    <row r="3228" spans="1:9" x14ac:dyDescent="0.3">
      <c r="A3228" s="13" t="s">
        <v>6342</v>
      </c>
      <c r="B3228" s="13">
        <f>VLOOKUP(A3228,VLookup_Data,4,FALSE)</f>
        <v>180</v>
      </c>
      <c r="C3228" s="13">
        <f>_xlfn.XLOOKUP(A3228,Product_Name,Recorder_Level)</f>
        <v>63</v>
      </c>
      <c r="D3228" s="13">
        <f>IF(B3228&lt;=C3228,C3228-B3228,0)</f>
        <v>0</v>
      </c>
      <c r="E3228" s="13">
        <f t="shared" si="200"/>
        <v>0</v>
      </c>
      <c r="F3228" s="13">
        <f t="shared" si="201"/>
        <v>0</v>
      </c>
      <c r="G3228" s="13" t="str">
        <f>IF(B3228&lt;=C3228,C3228-B3228,"No Order Needed")</f>
        <v>No Order Needed</v>
      </c>
      <c r="H3228" s="13">
        <f t="shared" si="202"/>
        <v>0</v>
      </c>
      <c r="I3228" s="13" t="str">
        <f t="shared" si="203"/>
        <v>Ok</v>
      </c>
    </row>
    <row r="3229" spans="1:9" x14ac:dyDescent="0.3">
      <c r="A3229" s="13" t="s">
        <v>6344</v>
      </c>
      <c r="B3229" s="13">
        <f>VLOOKUP(A3229,VLookup_Data,4,FALSE)</f>
        <v>166</v>
      </c>
      <c r="C3229" s="13">
        <f>_xlfn.XLOOKUP(A3229,Product_Name,Recorder_Level)</f>
        <v>51</v>
      </c>
      <c r="D3229" s="13">
        <f>IF(B3229&lt;=C3229,C3229-B3229,0)</f>
        <v>0</v>
      </c>
      <c r="E3229" s="13">
        <f t="shared" si="200"/>
        <v>0</v>
      </c>
      <c r="F3229" s="13">
        <f t="shared" si="201"/>
        <v>0</v>
      </c>
      <c r="G3229" s="13" t="str">
        <f>IF(B3229&lt;=C3229,C3229-B3229,"No Order Needed")</f>
        <v>No Order Needed</v>
      </c>
      <c r="H3229" s="13">
        <f t="shared" si="202"/>
        <v>0</v>
      </c>
      <c r="I3229" s="13" t="str">
        <f t="shared" si="203"/>
        <v>Ok</v>
      </c>
    </row>
    <row r="3230" spans="1:9" x14ac:dyDescent="0.3">
      <c r="A3230" s="13" t="s">
        <v>6346</v>
      </c>
      <c r="B3230" s="13">
        <f>VLOOKUP(A3230,VLookup_Data,4,FALSE)</f>
        <v>102</v>
      </c>
      <c r="C3230" s="13">
        <f>_xlfn.XLOOKUP(A3230,Product_Name,Recorder_Level)</f>
        <v>89</v>
      </c>
      <c r="D3230" s="13">
        <f>IF(B3230&lt;=C3230,C3230-B3230,0)</f>
        <v>0</v>
      </c>
      <c r="E3230" s="13">
        <f t="shared" si="200"/>
        <v>0</v>
      </c>
      <c r="F3230" s="13">
        <f t="shared" si="201"/>
        <v>0</v>
      </c>
      <c r="G3230" s="13" t="str">
        <f>IF(B3230&lt;=C3230,C3230-B3230,"No Order Needed")</f>
        <v>No Order Needed</v>
      </c>
      <c r="H3230" s="13">
        <f t="shared" si="202"/>
        <v>0</v>
      </c>
      <c r="I3230" s="13" t="str">
        <f t="shared" si="203"/>
        <v>Ok</v>
      </c>
    </row>
    <row r="3231" spans="1:9" x14ac:dyDescent="0.3">
      <c r="A3231" s="13" t="s">
        <v>269</v>
      </c>
      <c r="B3231" s="13">
        <f>VLOOKUP(A3231,VLookup_Data,4,FALSE)</f>
        <v>111</v>
      </c>
      <c r="C3231" s="13">
        <f>_xlfn.XLOOKUP(A3231,Product_Name,Recorder_Level)</f>
        <v>32</v>
      </c>
      <c r="D3231" s="13">
        <f>IF(B3231&lt;=C3231,C3231-B3231,0)</f>
        <v>0</v>
      </c>
      <c r="E3231" s="13">
        <f t="shared" si="200"/>
        <v>0</v>
      </c>
      <c r="F3231" s="13">
        <f t="shared" si="201"/>
        <v>0</v>
      </c>
      <c r="G3231" s="13" t="str">
        <f>IF(B3231&lt;=C3231,C3231-B3231,"No Order Needed")</f>
        <v>No Order Needed</v>
      </c>
      <c r="H3231" s="13">
        <f t="shared" si="202"/>
        <v>0</v>
      </c>
      <c r="I3231" s="13" t="str">
        <f t="shared" si="203"/>
        <v>Ok</v>
      </c>
    </row>
    <row r="3232" spans="1:9" x14ac:dyDescent="0.3">
      <c r="A3232" s="13" t="s">
        <v>6349</v>
      </c>
      <c r="B3232" s="13">
        <f>VLOOKUP(A3232,VLookup_Data,4,FALSE)</f>
        <v>148</v>
      </c>
      <c r="C3232" s="13">
        <f>_xlfn.XLOOKUP(A3232,Product_Name,Recorder_Level)</f>
        <v>43</v>
      </c>
      <c r="D3232" s="13">
        <f>IF(B3232&lt;=C3232,C3232-B3232,0)</f>
        <v>0</v>
      </c>
      <c r="E3232" s="13">
        <f t="shared" si="200"/>
        <v>0</v>
      </c>
      <c r="F3232" s="13">
        <f t="shared" si="201"/>
        <v>0</v>
      </c>
      <c r="G3232" s="13" t="str">
        <f>IF(B3232&lt;=C3232,C3232-B3232,"No Order Needed")</f>
        <v>No Order Needed</v>
      </c>
      <c r="H3232" s="13">
        <f t="shared" si="202"/>
        <v>0</v>
      </c>
      <c r="I3232" s="13" t="str">
        <f t="shared" si="203"/>
        <v>Ok</v>
      </c>
    </row>
    <row r="3233" spans="1:9" x14ac:dyDescent="0.3">
      <c r="A3233" s="13" t="s">
        <v>6351</v>
      </c>
      <c r="B3233" s="13">
        <f>VLOOKUP(A3233,VLookup_Data,4,FALSE)</f>
        <v>161</v>
      </c>
      <c r="C3233" s="13">
        <f>_xlfn.XLOOKUP(A3233,Product_Name,Recorder_Level)</f>
        <v>65</v>
      </c>
      <c r="D3233" s="13">
        <f>IF(B3233&lt;=C3233,C3233-B3233,0)</f>
        <v>0</v>
      </c>
      <c r="E3233" s="13">
        <f t="shared" si="200"/>
        <v>0</v>
      </c>
      <c r="F3233" s="13">
        <f t="shared" si="201"/>
        <v>0</v>
      </c>
      <c r="G3233" s="13" t="str">
        <f>IF(B3233&lt;=C3233,C3233-B3233,"No Order Needed")</f>
        <v>No Order Needed</v>
      </c>
      <c r="H3233" s="13">
        <f t="shared" si="202"/>
        <v>0</v>
      </c>
      <c r="I3233" s="13" t="str">
        <f t="shared" si="203"/>
        <v>Ok</v>
      </c>
    </row>
    <row r="3234" spans="1:9" x14ac:dyDescent="0.3">
      <c r="A3234" s="13" t="s">
        <v>2925</v>
      </c>
      <c r="B3234" s="13">
        <f>VLOOKUP(A3234,VLookup_Data,4,FALSE)</f>
        <v>15</v>
      </c>
      <c r="C3234" s="13">
        <f>_xlfn.XLOOKUP(A3234,Product_Name,Recorder_Level)</f>
        <v>56</v>
      </c>
      <c r="D3234" s="13">
        <f>IF(B3234&lt;=C3234,C3234-B3234,0)</f>
        <v>41</v>
      </c>
      <c r="E3234" s="13">
        <f t="shared" si="200"/>
        <v>41</v>
      </c>
      <c r="F3234" s="13">
        <f t="shared" si="201"/>
        <v>41</v>
      </c>
      <c r="G3234" s="13">
        <f>IF(B3234&lt;=C3234,C3234-B3234,"No Order Needed")</f>
        <v>41</v>
      </c>
      <c r="H3234" s="13">
        <f t="shared" si="202"/>
        <v>51</v>
      </c>
      <c r="I3234" s="13" t="str">
        <f t="shared" si="203"/>
        <v>Reorder</v>
      </c>
    </row>
    <row r="3235" spans="1:9" x14ac:dyDescent="0.3">
      <c r="A3235" s="13" t="s">
        <v>944</v>
      </c>
      <c r="B3235" s="13">
        <f>VLOOKUP(A3235,VLookup_Data,4,FALSE)</f>
        <v>49</v>
      </c>
      <c r="C3235" s="13">
        <f>_xlfn.XLOOKUP(A3235,Product_Name,Recorder_Level)</f>
        <v>43</v>
      </c>
      <c r="D3235" s="13">
        <f>IF(B3235&lt;=C3235,C3235-B3235,0)</f>
        <v>0</v>
      </c>
      <c r="E3235" s="13">
        <f t="shared" si="200"/>
        <v>0</v>
      </c>
      <c r="F3235" s="13">
        <f t="shared" si="201"/>
        <v>0</v>
      </c>
      <c r="G3235" s="13" t="str">
        <f>IF(B3235&lt;=C3235,C3235-B3235,"No Order Needed")</f>
        <v>No Order Needed</v>
      </c>
      <c r="H3235" s="13">
        <f t="shared" si="202"/>
        <v>4</v>
      </c>
      <c r="I3235" s="13" t="str">
        <f t="shared" si="203"/>
        <v>Ok</v>
      </c>
    </row>
    <row r="3236" spans="1:9" x14ac:dyDescent="0.3">
      <c r="A3236" s="13" t="s">
        <v>2234</v>
      </c>
      <c r="B3236" s="13">
        <f>VLOOKUP(A3236,VLookup_Data,4,FALSE)</f>
        <v>197</v>
      </c>
      <c r="C3236" s="13">
        <f>_xlfn.XLOOKUP(A3236,Product_Name,Recorder_Level)</f>
        <v>54</v>
      </c>
      <c r="D3236" s="13">
        <f>IF(B3236&lt;=C3236,C3236-B3236,0)</f>
        <v>0</v>
      </c>
      <c r="E3236" s="13">
        <f t="shared" si="200"/>
        <v>0</v>
      </c>
      <c r="F3236" s="13">
        <f t="shared" si="201"/>
        <v>0</v>
      </c>
      <c r="G3236" s="13" t="str">
        <f>IF(B3236&lt;=C3236,C3236-B3236,"No Order Needed")</f>
        <v>No Order Needed</v>
      </c>
      <c r="H3236" s="13">
        <f t="shared" si="202"/>
        <v>0</v>
      </c>
      <c r="I3236" s="13" t="str">
        <f t="shared" si="203"/>
        <v>Ok</v>
      </c>
    </row>
    <row r="3237" spans="1:9" x14ac:dyDescent="0.3">
      <c r="A3237" s="13" t="s">
        <v>6357</v>
      </c>
      <c r="B3237" s="13">
        <f>VLOOKUP(A3237,VLookup_Data,4,FALSE)</f>
        <v>109</v>
      </c>
      <c r="C3237" s="13">
        <f>_xlfn.XLOOKUP(A3237,Product_Name,Recorder_Level)</f>
        <v>69</v>
      </c>
      <c r="D3237" s="13">
        <f>IF(B3237&lt;=C3237,C3237-B3237,0)</f>
        <v>0</v>
      </c>
      <c r="E3237" s="13">
        <f t="shared" si="200"/>
        <v>0</v>
      </c>
      <c r="F3237" s="13">
        <f t="shared" si="201"/>
        <v>0</v>
      </c>
      <c r="G3237" s="13" t="str">
        <f>IF(B3237&lt;=C3237,C3237-B3237,"No Order Needed")</f>
        <v>No Order Needed</v>
      </c>
      <c r="H3237" s="13">
        <f t="shared" si="202"/>
        <v>0</v>
      </c>
      <c r="I3237" s="13" t="str">
        <f t="shared" si="203"/>
        <v>Ok</v>
      </c>
    </row>
    <row r="3238" spans="1:9" x14ac:dyDescent="0.3">
      <c r="A3238" s="13" t="s">
        <v>7478</v>
      </c>
      <c r="B3238" s="13">
        <f>VLOOKUP(A3238,VLookup_Data,4,FALSE)</f>
        <v>20</v>
      </c>
      <c r="C3238" s="13">
        <f>_xlfn.XLOOKUP(A3238,Product_Name,Recorder_Level)</f>
        <v>34</v>
      </c>
      <c r="D3238" s="13">
        <f>IF(B3238&lt;=C3238,C3238-B3238,0)</f>
        <v>14</v>
      </c>
      <c r="E3238" s="13">
        <f t="shared" si="200"/>
        <v>14</v>
      </c>
      <c r="F3238" s="13">
        <f t="shared" si="201"/>
        <v>14</v>
      </c>
      <c r="G3238" s="13">
        <f>IF(B3238&lt;=C3238,C3238-B3238,"No Order Needed")</f>
        <v>14</v>
      </c>
      <c r="H3238" s="13">
        <f t="shared" si="202"/>
        <v>24</v>
      </c>
      <c r="I3238" s="13" t="str">
        <f t="shared" si="203"/>
        <v>Reorder</v>
      </c>
    </row>
    <row r="3239" spans="1:9" x14ac:dyDescent="0.3">
      <c r="A3239" s="13" t="s">
        <v>6364</v>
      </c>
      <c r="B3239" s="13">
        <f>VLOOKUP(A3239,VLookup_Data,4,FALSE)</f>
        <v>63</v>
      </c>
      <c r="C3239" s="13">
        <f>_xlfn.XLOOKUP(A3239,Product_Name,Recorder_Level)</f>
        <v>87</v>
      </c>
      <c r="D3239" s="13">
        <f>IF(B3239&lt;=C3239,C3239-B3239,0)</f>
        <v>24</v>
      </c>
      <c r="E3239" s="13">
        <f t="shared" si="200"/>
        <v>24</v>
      </c>
      <c r="F3239" s="13">
        <f t="shared" si="201"/>
        <v>24</v>
      </c>
      <c r="G3239" s="13">
        <f>IF(B3239&lt;=C3239,C3239-B3239,"No Order Needed")</f>
        <v>24</v>
      </c>
      <c r="H3239" s="13">
        <f t="shared" si="202"/>
        <v>34</v>
      </c>
      <c r="I3239" s="13" t="str">
        <f t="shared" si="203"/>
        <v>Reorder</v>
      </c>
    </row>
    <row r="3240" spans="1:9" x14ac:dyDescent="0.3">
      <c r="A3240" s="13" t="s">
        <v>6366</v>
      </c>
      <c r="B3240" s="13">
        <f>VLOOKUP(A3240,VLookup_Data,4,FALSE)</f>
        <v>99</v>
      </c>
      <c r="C3240" s="13">
        <f>_xlfn.XLOOKUP(A3240,Product_Name,Recorder_Level)</f>
        <v>38</v>
      </c>
      <c r="D3240" s="13">
        <f>IF(B3240&lt;=C3240,C3240-B3240,0)</f>
        <v>0</v>
      </c>
      <c r="E3240" s="13">
        <f t="shared" si="200"/>
        <v>0</v>
      </c>
      <c r="F3240" s="13">
        <f t="shared" si="201"/>
        <v>0</v>
      </c>
      <c r="G3240" s="13" t="str">
        <f>IF(B3240&lt;=C3240,C3240-B3240,"No Order Needed")</f>
        <v>No Order Needed</v>
      </c>
      <c r="H3240" s="13">
        <f t="shared" si="202"/>
        <v>0</v>
      </c>
      <c r="I3240" s="13" t="str">
        <f t="shared" si="203"/>
        <v>Ok</v>
      </c>
    </row>
    <row r="3241" spans="1:9" x14ac:dyDescent="0.3">
      <c r="A3241" s="13" t="s">
        <v>6368</v>
      </c>
      <c r="B3241" s="13">
        <f>VLOOKUP(A3241,VLookup_Data,4,FALSE)</f>
        <v>75</v>
      </c>
      <c r="C3241" s="13">
        <f>_xlfn.XLOOKUP(A3241,Product_Name,Recorder_Level)</f>
        <v>81</v>
      </c>
      <c r="D3241" s="13">
        <f>IF(B3241&lt;=C3241,C3241-B3241,0)</f>
        <v>6</v>
      </c>
      <c r="E3241" s="13">
        <f t="shared" si="200"/>
        <v>6</v>
      </c>
      <c r="F3241" s="13">
        <f t="shared" si="201"/>
        <v>6</v>
      </c>
      <c r="G3241" s="13">
        <f>IF(B3241&lt;=C3241,C3241-B3241,"No Order Needed")</f>
        <v>6</v>
      </c>
      <c r="H3241" s="13">
        <f t="shared" si="202"/>
        <v>16</v>
      </c>
      <c r="I3241" s="13" t="str">
        <f t="shared" si="203"/>
        <v>Reorder</v>
      </c>
    </row>
    <row r="3242" spans="1:9" x14ac:dyDescent="0.3">
      <c r="A3242" s="13" t="s">
        <v>1446</v>
      </c>
      <c r="B3242" s="13">
        <f>VLOOKUP(A3242,VLookup_Data,4,FALSE)</f>
        <v>27</v>
      </c>
      <c r="C3242" s="13">
        <f>_xlfn.XLOOKUP(A3242,Product_Name,Recorder_Level)</f>
        <v>24</v>
      </c>
      <c r="D3242" s="13">
        <f>IF(B3242&lt;=C3242,C3242-B3242,0)</f>
        <v>0</v>
      </c>
      <c r="E3242" s="13">
        <f t="shared" si="200"/>
        <v>0</v>
      </c>
      <c r="F3242" s="13">
        <f t="shared" si="201"/>
        <v>0</v>
      </c>
      <c r="G3242" s="13" t="str">
        <f>IF(B3242&lt;=C3242,C3242-B3242,"No Order Needed")</f>
        <v>No Order Needed</v>
      </c>
      <c r="H3242" s="13">
        <f t="shared" si="202"/>
        <v>7</v>
      </c>
      <c r="I3242" s="13" t="str">
        <f t="shared" si="203"/>
        <v>Ok</v>
      </c>
    </row>
    <row r="3243" spans="1:9" x14ac:dyDescent="0.3">
      <c r="A3243" s="13" t="s">
        <v>2678</v>
      </c>
      <c r="B3243" s="13">
        <f>VLOOKUP(A3243,VLookup_Data,4,FALSE)</f>
        <v>113</v>
      </c>
      <c r="C3243" s="13">
        <f>_xlfn.XLOOKUP(A3243,Product_Name,Recorder_Level)</f>
        <v>20</v>
      </c>
      <c r="D3243" s="13">
        <f>IF(B3243&lt;=C3243,C3243-B3243,0)</f>
        <v>0</v>
      </c>
      <c r="E3243" s="13">
        <f t="shared" si="200"/>
        <v>0</v>
      </c>
      <c r="F3243" s="13">
        <f t="shared" si="201"/>
        <v>0</v>
      </c>
      <c r="G3243" s="13" t="str">
        <f>IF(B3243&lt;=C3243,C3243-B3243,"No Order Needed")</f>
        <v>No Order Needed</v>
      </c>
      <c r="H3243" s="13">
        <f t="shared" si="202"/>
        <v>0</v>
      </c>
      <c r="I3243" s="13" t="str">
        <f t="shared" si="203"/>
        <v>Ok</v>
      </c>
    </row>
    <row r="3244" spans="1:9" x14ac:dyDescent="0.3">
      <c r="A3244" s="13" t="s">
        <v>3405</v>
      </c>
      <c r="B3244" s="13">
        <f>VLOOKUP(A3244,VLookup_Data,4,FALSE)</f>
        <v>110</v>
      </c>
      <c r="C3244" s="13">
        <f>_xlfn.XLOOKUP(A3244,Product_Name,Recorder_Level)</f>
        <v>25</v>
      </c>
      <c r="D3244" s="13">
        <f>IF(B3244&lt;=C3244,C3244-B3244,0)</f>
        <v>0</v>
      </c>
      <c r="E3244" s="13">
        <f t="shared" si="200"/>
        <v>0</v>
      </c>
      <c r="F3244" s="13">
        <f t="shared" si="201"/>
        <v>0</v>
      </c>
      <c r="G3244" s="13" t="str">
        <f>IF(B3244&lt;=C3244,C3244-B3244,"No Order Needed")</f>
        <v>No Order Needed</v>
      </c>
      <c r="H3244" s="13">
        <f t="shared" si="202"/>
        <v>0</v>
      </c>
      <c r="I3244" s="13" t="str">
        <f t="shared" si="203"/>
        <v>Ok</v>
      </c>
    </row>
    <row r="3245" spans="1:9" x14ac:dyDescent="0.3">
      <c r="A3245" s="13" t="s">
        <v>6374</v>
      </c>
      <c r="B3245" s="13">
        <f>VLOOKUP(A3245,VLookup_Data,4,FALSE)</f>
        <v>4</v>
      </c>
      <c r="C3245" s="13">
        <f>_xlfn.XLOOKUP(A3245,Product_Name,Recorder_Level)</f>
        <v>90</v>
      </c>
      <c r="D3245" s="13">
        <f>IF(B3245&lt;=C3245,C3245-B3245,0)</f>
        <v>86</v>
      </c>
      <c r="E3245" s="13">
        <f t="shared" si="200"/>
        <v>86</v>
      </c>
      <c r="F3245" s="13">
        <f t="shared" si="201"/>
        <v>86</v>
      </c>
      <c r="G3245" s="13">
        <f>IF(B3245&lt;=C3245,C3245-B3245,"No Order Needed")</f>
        <v>86</v>
      </c>
      <c r="H3245" s="13">
        <f t="shared" si="202"/>
        <v>96</v>
      </c>
      <c r="I3245" s="13" t="str">
        <f t="shared" si="203"/>
        <v>Reorder</v>
      </c>
    </row>
    <row r="3246" spans="1:9" x14ac:dyDescent="0.3">
      <c r="A3246" s="13" t="s">
        <v>2502</v>
      </c>
      <c r="B3246" s="13">
        <f>VLOOKUP(A3246,VLookup_Data,4,FALSE)</f>
        <v>25</v>
      </c>
      <c r="C3246" s="13">
        <f>_xlfn.XLOOKUP(A3246,Product_Name,Recorder_Level)</f>
        <v>33</v>
      </c>
      <c r="D3246" s="13">
        <f>IF(B3246&lt;=C3246,C3246-B3246,0)</f>
        <v>8</v>
      </c>
      <c r="E3246" s="13">
        <f t="shared" si="200"/>
        <v>8</v>
      </c>
      <c r="F3246" s="13">
        <f t="shared" si="201"/>
        <v>8</v>
      </c>
      <c r="G3246" s="13">
        <f>IF(B3246&lt;=C3246,C3246-B3246,"No Order Needed")</f>
        <v>8</v>
      </c>
      <c r="H3246" s="13">
        <f t="shared" si="202"/>
        <v>18</v>
      </c>
      <c r="I3246" s="13" t="str">
        <f t="shared" si="203"/>
        <v>Reorder</v>
      </c>
    </row>
    <row r="3247" spans="1:9" x14ac:dyDescent="0.3">
      <c r="A3247" s="13" t="s">
        <v>1320</v>
      </c>
      <c r="B3247" s="13">
        <f>VLOOKUP(A3247,VLookup_Data,4,FALSE)</f>
        <v>182</v>
      </c>
      <c r="C3247" s="13">
        <f>_xlfn.XLOOKUP(A3247,Product_Name,Recorder_Level)</f>
        <v>35</v>
      </c>
      <c r="D3247" s="13">
        <f>IF(B3247&lt;=C3247,C3247-B3247,0)</f>
        <v>0</v>
      </c>
      <c r="E3247" s="13">
        <f t="shared" si="200"/>
        <v>0</v>
      </c>
      <c r="F3247" s="13">
        <f t="shared" si="201"/>
        <v>0</v>
      </c>
      <c r="G3247" s="13" t="str">
        <f>IF(B3247&lt;=C3247,C3247-B3247,"No Order Needed")</f>
        <v>No Order Needed</v>
      </c>
      <c r="H3247" s="13">
        <f t="shared" si="202"/>
        <v>0</v>
      </c>
      <c r="I3247" s="13" t="str">
        <f t="shared" si="203"/>
        <v>Ok</v>
      </c>
    </row>
    <row r="3248" spans="1:9" x14ac:dyDescent="0.3">
      <c r="A3248" s="13" t="s">
        <v>6378</v>
      </c>
      <c r="B3248" s="13">
        <f>VLOOKUP(A3248,VLookup_Data,4,FALSE)</f>
        <v>6</v>
      </c>
      <c r="C3248" s="13">
        <f>_xlfn.XLOOKUP(A3248,Product_Name,Recorder_Level)</f>
        <v>75</v>
      </c>
      <c r="D3248" s="13">
        <f>IF(B3248&lt;=C3248,C3248-B3248,0)</f>
        <v>69</v>
      </c>
      <c r="E3248" s="13">
        <f t="shared" si="200"/>
        <v>69</v>
      </c>
      <c r="F3248" s="13">
        <f t="shared" si="201"/>
        <v>69</v>
      </c>
      <c r="G3248" s="13">
        <f>IF(B3248&lt;=C3248,C3248-B3248,"No Order Needed")</f>
        <v>69</v>
      </c>
      <c r="H3248" s="13">
        <f t="shared" si="202"/>
        <v>79</v>
      </c>
      <c r="I3248" s="13" t="str">
        <f t="shared" si="203"/>
        <v>Reorder</v>
      </c>
    </row>
    <row r="3249" spans="1:9" x14ac:dyDescent="0.3">
      <c r="A3249" s="13" t="s">
        <v>4147</v>
      </c>
      <c r="B3249" s="13">
        <f>VLOOKUP(A3249,VLookup_Data,4,FALSE)</f>
        <v>0</v>
      </c>
      <c r="C3249" s="13">
        <f>_xlfn.XLOOKUP(A3249,Product_Name,Recorder_Level)</f>
        <v>73</v>
      </c>
      <c r="D3249" s="13">
        <f>IF(B3249&lt;=C3249,C3249-B3249,0)</f>
        <v>73</v>
      </c>
      <c r="E3249" s="13">
        <f t="shared" si="200"/>
        <v>73</v>
      </c>
      <c r="F3249" s="13">
        <f t="shared" si="201"/>
        <v>73</v>
      </c>
      <c r="G3249" s="13">
        <f>IF(B3249&lt;=C3249,C3249-B3249,"No Order Needed")</f>
        <v>73</v>
      </c>
      <c r="H3249" s="13">
        <f t="shared" si="202"/>
        <v>83</v>
      </c>
      <c r="I3249" s="13" t="str">
        <f t="shared" si="203"/>
        <v>Urgent</v>
      </c>
    </row>
    <row r="3250" spans="1:9" x14ac:dyDescent="0.3">
      <c r="A3250" s="13" t="s">
        <v>6382</v>
      </c>
      <c r="B3250" s="13">
        <f>VLOOKUP(A3250,VLookup_Data,4,FALSE)</f>
        <v>0</v>
      </c>
      <c r="C3250" s="13">
        <f>_xlfn.XLOOKUP(A3250,Product_Name,Recorder_Level)</f>
        <v>59</v>
      </c>
      <c r="D3250" s="13">
        <f>IF(B3250&lt;=C3250,C3250-B3250,0)</f>
        <v>59</v>
      </c>
      <c r="E3250" s="13">
        <f t="shared" si="200"/>
        <v>59</v>
      </c>
      <c r="F3250" s="13">
        <f t="shared" si="201"/>
        <v>59</v>
      </c>
      <c r="G3250" s="13">
        <f>IF(B3250&lt;=C3250,C3250-B3250,"No Order Needed")</f>
        <v>59</v>
      </c>
      <c r="H3250" s="13">
        <f t="shared" si="202"/>
        <v>69</v>
      </c>
      <c r="I3250" s="13" t="str">
        <f t="shared" si="203"/>
        <v>Urgent</v>
      </c>
    </row>
    <row r="3251" spans="1:9" x14ac:dyDescent="0.3">
      <c r="A3251" s="13" t="s">
        <v>2498</v>
      </c>
      <c r="B3251" s="13">
        <f>VLOOKUP(A3251,VLookup_Data,4,FALSE)</f>
        <v>62</v>
      </c>
      <c r="C3251" s="13">
        <f>_xlfn.XLOOKUP(A3251,Product_Name,Recorder_Level)</f>
        <v>95</v>
      </c>
      <c r="D3251" s="13">
        <f>IF(B3251&lt;=C3251,C3251-B3251,0)</f>
        <v>33</v>
      </c>
      <c r="E3251" s="13">
        <f t="shared" si="200"/>
        <v>33</v>
      </c>
      <c r="F3251" s="13">
        <f t="shared" si="201"/>
        <v>33</v>
      </c>
      <c r="G3251" s="13">
        <f>IF(B3251&lt;=C3251,C3251-B3251,"No Order Needed")</f>
        <v>33</v>
      </c>
      <c r="H3251" s="13">
        <f t="shared" si="202"/>
        <v>43</v>
      </c>
      <c r="I3251" s="13" t="str">
        <f t="shared" si="203"/>
        <v>Reorder</v>
      </c>
    </row>
    <row r="3252" spans="1:9" x14ac:dyDescent="0.3">
      <c r="A3252" s="13" t="s">
        <v>572</v>
      </c>
      <c r="B3252" s="13">
        <f>VLOOKUP(A3252,VLookup_Data,4,FALSE)</f>
        <v>85</v>
      </c>
      <c r="C3252" s="13">
        <f>_xlfn.XLOOKUP(A3252,Product_Name,Recorder_Level)</f>
        <v>43</v>
      </c>
      <c r="D3252" s="13">
        <f>IF(B3252&lt;=C3252,C3252-B3252,0)</f>
        <v>0</v>
      </c>
      <c r="E3252" s="13">
        <f t="shared" si="200"/>
        <v>0</v>
      </c>
      <c r="F3252" s="13">
        <f t="shared" si="201"/>
        <v>0</v>
      </c>
      <c r="G3252" s="13" t="str">
        <f>IF(B3252&lt;=C3252,C3252-B3252,"No Order Needed")</f>
        <v>No Order Needed</v>
      </c>
      <c r="H3252" s="13">
        <f t="shared" si="202"/>
        <v>0</v>
      </c>
      <c r="I3252" s="13" t="str">
        <f t="shared" si="203"/>
        <v>Ok</v>
      </c>
    </row>
    <row r="3253" spans="1:9" x14ac:dyDescent="0.3">
      <c r="A3253" s="13" t="s">
        <v>6386</v>
      </c>
      <c r="B3253" s="13">
        <f>VLOOKUP(A3253,VLookup_Data,4,FALSE)</f>
        <v>66</v>
      </c>
      <c r="C3253" s="13">
        <f>_xlfn.XLOOKUP(A3253,Product_Name,Recorder_Level)</f>
        <v>81</v>
      </c>
      <c r="D3253" s="13">
        <f>IF(B3253&lt;=C3253,C3253-B3253,0)</f>
        <v>15</v>
      </c>
      <c r="E3253" s="13">
        <f t="shared" si="200"/>
        <v>15</v>
      </c>
      <c r="F3253" s="13">
        <f t="shared" si="201"/>
        <v>15</v>
      </c>
      <c r="G3253" s="13">
        <f>IF(B3253&lt;=C3253,C3253-B3253,"No Order Needed")</f>
        <v>15</v>
      </c>
      <c r="H3253" s="13">
        <f t="shared" si="202"/>
        <v>25</v>
      </c>
      <c r="I3253" s="13" t="str">
        <f t="shared" si="203"/>
        <v>Reorder</v>
      </c>
    </row>
    <row r="3254" spans="1:9" x14ac:dyDescent="0.3">
      <c r="A3254" s="13" t="s">
        <v>6388</v>
      </c>
      <c r="B3254" s="13">
        <f>VLOOKUP(A3254,VLookup_Data,4,FALSE)</f>
        <v>192</v>
      </c>
      <c r="C3254" s="13">
        <f>_xlfn.XLOOKUP(A3254,Product_Name,Recorder_Level)</f>
        <v>60</v>
      </c>
      <c r="D3254" s="13">
        <f>IF(B3254&lt;=C3254,C3254-B3254,0)</f>
        <v>0</v>
      </c>
      <c r="E3254" s="13">
        <f t="shared" si="200"/>
        <v>0</v>
      </c>
      <c r="F3254" s="13">
        <f t="shared" si="201"/>
        <v>0</v>
      </c>
      <c r="G3254" s="13" t="str">
        <f>IF(B3254&lt;=C3254,C3254-B3254,"No Order Needed")</f>
        <v>No Order Needed</v>
      </c>
      <c r="H3254" s="13">
        <f t="shared" si="202"/>
        <v>0</v>
      </c>
      <c r="I3254" s="13" t="str">
        <f t="shared" si="203"/>
        <v>Ok</v>
      </c>
    </row>
    <row r="3255" spans="1:9" x14ac:dyDescent="0.3">
      <c r="A3255" s="13" t="s">
        <v>6390</v>
      </c>
      <c r="B3255" s="13">
        <f>VLOOKUP(A3255,VLookup_Data,4,FALSE)</f>
        <v>145</v>
      </c>
      <c r="C3255" s="13">
        <f>_xlfn.XLOOKUP(A3255,Product_Name,Recorder_Level)</f>
        <v>54</v>
      </c>
      <c r="D3255" s="13">
        <f>IF(B3255&lt;=C3255,C3255-B3255,0)</f>
        <v>0</v>
      </c>
      <c r="E3255" s="13">
        <f t="shared" si="200"/>
        <v>0</v>
      </c>
      <c r="F3255" s="13">
        <f t="shared" si="201"/>
        <v>0</v>
      </c>
      <c r="G3255" s="13" t="str">
        <f>IF(B3255&lt;=C3255,C3255-B3255,"No Order Needed")</f>
        <v>No Order Needed</v>
      </c>
      <c r="H3255" s="13">
        <f t="shared" si="202"/>
        <v>0</v>
      </c>
      <c r="I3255" s="13" t="str">
        <f t="shared" si="203"/>
        <v>Ok</v>
      </c>
    </row>
    <row r="3256" spans="1:9" x14ac:dyDescent="0.3">
      <c r="A3256" s="13" t="s">
        <v>3484</v>
      </c>
      <c r="B3256" s="13">
        <f>VLOOKUP(A3256,VLookup_Data,4,FALSE)</f>
        <v>161</v>
      </c>
      <c r="C3256" s="13">
        <f>_xlfn.XLOOKUP(A3256,Product_Name,Recorder_Level)</f>
        <v>94</v>
      </c>
      <c r="D3256" s="13">
        <f>IF(B3256&lt;=C3256,C3256-B3256,0)</f>
        <v>0</v>
      </c>
      <c r="E3256" s="13">
        <f t="shared" si="200"/>
        <v>0</v>
      </c>
      <c r="F3256" s="13">
        <f t="shared" si="201"/>
        <v>0</v>
      </c>
      <c r="G3256" s="13" t="str">
        <f>IF(B3256&lt;=C3256,C3256-B3256,"No Order Needed")</f>
        <v>No Order Needed</v>
      </c>
      <c r="H3256" s="13">
        <f t="shared" si="202"/>
        <v>0</v>
      </c>
      <c r="I3256" s="13" t="str">
        <f t="shared" si="203"/>
        <v>Ok</v>
      </c>
    </row>
    <row r="3257" spans="1:9" x14ac:dyDescent="0.3">
      <c r="A3257" s="13" t="s">
        <v>6393</v>
      </c>
      <c r="B3257" s="13">
        <f>VLOOKUP(A3257,VLookup_Data,4,FALSE)</f>
        <v>80</v>
      </c>
      <c r="C3257" s="13">
        <f>_xlfn.XLOOKUP(A3257,Product_Name,Recorder_Level)</f>
        <v>82</v>
      </c>
      <c r="D3257" s="13">
        <f>IF(B3257&lt;=C3257,C3257-B3257,0)</f>
        <v>2</v>
      </c>
      <c r="E3257" s="13">
        <f t="shared" si="200"/>
        <v>2</v>
      </c>
      <c r="F3257" s="13">
        <f t="shared" si="201"/>
        <v>2</v>
      </c>
      <c r="G3257" s="13">
        <f>IF(B3257&lt;=C3257,C3257-B3257,"No Order Needed")</f>
        <v>2</v>
      </c>
      <c r="H3257" s="13">
        <f t="shared" si="202"/>
        <v>12</v>
      </c>
      <c r="I3257" s="13" t="str">
        <f t="shared" si="203"/>
        <v>Reorder</v>
      </c>
    </row>
    <row r="3258" spans="1:9" x14ac:dyDescent="0.3">
      <c r="A3258" s="13" t="s">
        <v>6396</v>
      </c>
      <c r="B3258" s="13">
        <f>VLOOKUP(A3258,VLookup_Data,4,FALSE)</f>
        <v>34</v>
      </c>
      <c r="C3258" s="13">
        <f>_xlfn.XLOOKUP(A3258,Product_Name,Recorder_Level)</f>
        <v>60</v>
      </c>
      <c r="D3258" s="13">
        <f>IF(B3258&lt;=C3258,C3258-B3258,0)</f>
        <v>26</v>
      </c>
      <c r="E3258" s="13">
        <f t="shared" si="200"/>
        <v>26</v>
      </c>
      <c r="F3258" s="13">
        <f t="shared" si="201"/>
        <v>26</v>
      </c>
      <c r="G3258" s="13">
        <f>IF(B3258&lt;=C3258,C3258-B3258,"No Order Needed")</f>
        <v>26</v>
      </c>
      <c r="H3258" s="13">
        <f t="shared" si="202"/>
        <v>36</v>
      </c>
      <c r="I3258" s="13" t="str">
        <f t="shared" si="203"/>
        <v>Reorder</v>
      </c>
    </row>
    <row r="3259" spans="1:9" x14ac:dyDescent="0.3">
      <c r="A3259" s="13" t="s">
        <v>1922</v>
      </c>
      <c r="B3259" s="13">
        <f>VLOOKUP(A3259,VLookup_Data,4,FALSE)</f>
        <v>61</v>
      </c>
      <c r="C3259" s="13">
        <f>_xlfn.XLOOKUP(A3259,Product_Name,Recorder_Level)</f>
        <v>61</v>
      </c>
      <c r="D3259" s="13">
        <f>IF(B3259&lt;=C3259,C3259-B3259,0)</f>
        <v>0</v>
      </c>
      <c r="E3259" s="13">
        <f t="shared" si="200"/>
        <v>0</v>
      </c>
      <c r="F3259" s="13">
        <f t="shared" si="201"/>
        <v>0</v>
      </c>
      <c r="G3259" s="13">
        <f>IF(B3259&lt;=C3259,C3259-B3259,"No Order Needed")</f>
        <v>0</v>
      </c>
      <c r="H3259" s="13">
        <f t="shared" si="202"/>
        <v>10</v>
      </c>
      <c r="I3259" s="13" t="str">
        <f t="shared" si="203"/>
        <v>Reorder</v>
      </c>
    </row>
    <row r="3260" spans="1:9" x14ac:dyDescent="0.3">
      <c r="A3260" s="13" t="s">
        <v>3071</v>
      </c>
      <c r="B3260" s="13">
        <f>VLOOKUP(A3260,VLookup_Data,4,FALSE)</f>
        <v>83</v>
      </c>
      <c r="C3260" s="13">
        <f>_xlfn.XLOOKUP(A3260,Product_Name,Recorder_Level)</f>
        <v>86</v>
      </c>
      <c r="D3260" s="13">
        <f>IF(B3260&lt;=C3260,C3260-B3260,0)</f>
        <v>3</v>
      </c>
      <c r="E3260" s="13">
        <f t="shared" si="200"/>
        <v>3</v>
      </c>
      <c r="F3260" s="13">
        <f t="shared" si="201"/>
        <v>3</v>
      </c>
      <c r="G3260" s="13">
        <f>IF(B3260&lt;=C3260,C3260-B3260,"No Order Needed")</f>
        <v>3</v>
      </c>
      <c r="H3260" s="13">
        <f t="shared" si="202"/>
        <v>13</v>
      </c>
      <c r="I3260" s="13" t="str">
        <f t="shared" si="203"/>
        <v>Reorder</v>
      </c>
    </row>
    <row r="3261" spans="1:9" x14ac:dyDescent="0.3">
      <c r="A3261" s="13" t="s">
        <v>1104</v>
      </c>
      <c r="B3261" s="13">
        <f>VLOOKUP(A3261,VLookup_Data,4,FALSE)</f>
        <v>77</v>
      </c>
      <c r="C3261" s="13">
        <f>_xlfn.XLOOKUP(A3261,Product_Name,Recorder_Level)</f>
        <v>41</v>
      </c>
      <c r="D3261" s="13">
        <f>IF(B3261&lt;=C3261,C3261-B3261,0)</f>
        <v>0</v>
      </c>
      <c r="E3261" s="13">
        <f t="shared" si="200"/>
        <v>0</v>
      </c>
      <c r="F3261" s="13">
        <f t="shared" si="201"/>
        <v>0</v>
      </c>
      <c r="G3261" s="13" t="str">
        <f>IF(B3261&lt;=C3261,C3261-B3261,"No Order Needed")</f>
        <v>No Order Needed</v>
      </c>
      <c r="H3261" s="13">
        <f t="shared" si="202"/>
        <v>0</v>
      </c>
      <c r="I3261" s="13" t="str">
        <f t="shared" si="203"/>
        <v>Ok</v>
      </c>
    </row>
    <row r="3262" spans="1:9" x14ac:dyDescent="0.3">
      <c r="A3262" s="13" t="s">
        <v>6405</v>
      </c>
      <c r="B3262" s="13">
        <f>VLOOKUP(A3262,VLookup_Data,4,FALSE)</f>
        <v>190</v>
      </c>
      <c r="C3262" s="13">
        <f>_xlfn.XLOOKUP(A3262,Product_Name,Recorder_Level)</f>
        <v>35</v>
      </c>
      <c r="D3262" s="13">
        <f>IF(B3262&lt;=C3262,C3262-B3262,0)</f>
        <v>0</v>
      </c>
      <c r="E3262" s="13">
        <f t="shared" si="200"/>
        <v>0</v>
      </c>
      <c r="F3262" s="13">
        <f t="shared" si="201"/>
        <v>0</v>
      </c>
      <c r="G3262" s="13" t="str">
        <f>IF(B3262&lt;=C3262,C3262-B3262,"No Order Needed")</f>
        <v>No Order Needed</v>
      </c>
      <c r="H3262" s="13">
        <f t="shared" si="202"/>
        <v>0</v>
      </c>
      <c r="I3262" s="13" t="str">
        <f t="shared" si="203"/>
        <v>Ok</v>
      </c>
    </row>
    <row r="3263" spans="1:9" x14ac:dyDescent="0.3">
      <c r="A3263" s="13" t="s">
        <v>6407</v>
      </c>
      <c r="B3263" s="13">
        <f>VLOOKUP(A3263,VLookup_Data,4,FALSE)</f>
        <v>92</v>
      </c>
      <c r="C3263" s="13">
        <f>_xlfn.XLOOKUP(A3263,Product_Name,Recorder_Level)</f>
        <v>0</v>
      </c>
      <c r="D3263" s="13">
        <f>IF(B3263&lt;=C3263,C3263-B3263,0)</f>
        <v>0</v>
      </c>
      <c r="E3263" s="13">
        <f t="shared" si="200"/>
        <v>0</v>
      </c>
      <c r="F3263" s="13">
        <f t="shared" si="201"/>
        <v>0</v>
      </c>
      <c r="G3263" s="13" t="str">
        <f>IF(B3263&lt;=C3263,C3263-B3263,"No Order Needed")</f>
        <v>No Order Needed</v>
      </c>
      <c r="H3263" s="13">
        <f t="shared" si="202"/>
        <v>0</v>
      </c>
      <c r="I3263" s="13" t="str">
        <f t="shared" si="203"/>
        <v>Ok</v>
      </c>
    </row>
    <row r="3264" spans="1:9" x14ac:dyDescent="0.3">
      <c r="A3264" s="13" t="s">
        <v>5741</v>
      </c>
      <c r="B3264" s="13">
        <f>VLOOKUP(A3264,VLookup_Data,4,FALSE)</f>
        <v>93</v>
      </c>
      <c r="C3264" s="13">
        <f>_xlfn.XLOOKUP(A3264,Product_Name,Recorder_Level)</f>
        <v>59</v>
      </c>
      <c r="D3264" s="13">
        <f>IF(B3264&lt;=C3264,C3264-B3264,0)</f>
        <v>0</v>
      </c>
      <c r="E3264" s="13">
        <f t="shared" si="200"/>
        <v>0</v>
      </c>
      <c r="F3264" s="13">
        <f t="shared" si="201"/>
        <v>0</v>
      </c>
      <c r="G3264" s="13" t="str">
        <f>IF(B3264&lt;=C3264,C3264-B3264,"No Order Needed")</f>
        <v>No Order Needed</v>
      </c>
      <c r="H3264" s="13">
        <f t="shared" si="202"/>
        <v>0</v>
      </c>
      <c r="I3264" s="13" t="str">
        <f t="shared" si="203"/>
        <v>Ok</v>
      </c>
    </row>
    <row r="3265" spans="1:9" x14ac:dyDescent="0.3">
      <c r="A3265" s="13" t="s">
        <v>124</v>
      </c>
      <c r="B3265" s="13">
        <f>VLOOKUP(A3265,VLookup_Data,4,FALSE)</f>
        <v>144</v>
      </c>
      <c r="C3265" s="13">
        <f>_xlfn.XLOOKUP(A3265,Product_Name,Recorder_Level)</f>
        <v>57</v>
      </c>
      <c r="D3265" s="13">
        <f>IF(B3265&lt;=C3265,C3265-B3265,0)</f>
        <v>0</v>
      </c>
      <c r="E3265" s="13">
        <f t="shared" si="200"/>
        <v>0</v>
      </c>
      <c r="F3265" s="13">
        <f t="shared" si="201"/>
        <v>0</v>
      </c>
      <c r="G3265" s="13" t="str">
        <f>IF(B3265&lt;=C3265,C3265-B3265,"No Order Needed")</f>
        <v>No Order Needed</v>
      </c>
      <c r="H3265" s="13">
        <f t="shared" si="202"/>
        <v>0</v>
      </c>
      <c r="I3265" s="13" t="str">
        <f t="shared" si="203"/>
        <v>Ok</v>
      </c>
    </row>
    <row r="3266" spans="1:9" x14ac:dyDescent="0.3">
      <c r="A3266" s="13" t="s">
        <v>5714</v>
      </c>
      <c r="B3266" s="13">
        <f>VLOOKUP(A3266,VLookup_Data,4,FALSE)</f>
        <v>175</v>
      </c>
      <c r="C3266" s="13">
        <f>_xlfn.XLOOKUP(A3266,Product_Name,Recorder_Level)</f>
        <v>92</v>
      </c>
      <c r="D3266" s="13">
        <f>IF(B3266&lt;=C3266,C3266-B3266,0)</f>
        <v>0</v>
      </c>
      <c r="E3266" s="13">
        <f t="shared" si="200"/>
        <v>0</v>
      </c>
      <c r="F3266" s="13">
        <f t="shared" si="201"/>
        <v>0</v>
      </c>
      <c r="G3266" s="13" t="str">
        <f>IF(B3266&lt;=C3266,C3266-B3266,"No Order Needed")</f>
        <v>No Order Needed</v>
      </c>
      <c r="H3266" s="13">
        <f t="shared" si="202"/>
        <v>0</v>
      </c>
      <c r="I3266" s="13" t="str">
        <f t="shared" si="203"/>
        <v>Ok</v>
      </c>
    </row>
    <row r="3267" spans="1:9" x14ac:dyDescent="0.3">
      <c r="A3267" s="13" t="s">
        <v>3314</v>
      </c>
      <c r="B3267" s="13">
        <f>VLOOKUP(A3267,VLookup_Data,4,FALSE)</f>
        <v>91</v>
      </c>
      <c r="C3267" s="13">
        <f>_xlfn.XLOOKUP(A3267,Product_Name,Recorder_Level)</f>
        <v>72</v>
      </c>
      <c r="D3267" s="13">
        <f>IF(B3267&lt;=C3267,C3267-B3267,0)</f>
        <v>0</v>
      </c>
      <c r="E3267" s="13">
        <f t="shared" ref="E3267:E3330" si="204">IF(C3267-B3267&gt;0,C3267-B3267,0)</f>
        <v>0</v>
      </c>
      <c r="F3267" s="13">
        <f t="shared" ref="F3267:F3330" si="205">MAX(C3267-B3267,0)</f>
        <v>0</v>
      </c>
      <c r="G3267" s="13" t="str">
        <f>IF(B3267&lt;=C3267,C3267-B3267,"No Order Needed")</f>
        <v>No Order Needed</v>
      </c>
      <c r="H3267" s="13">
        <f t="shared" ref="H3267:H3330" si="206">MAX((C3267-B3267)+10,0)</f>
        <v>0</v>
      </c>
      <c r="I3267" s="13" t="str">
        <f t="shared" ref="I3267:I3330" si="207">IF(B3267=0,"Urgent",IF(B3267&lt;=C3267,"Reorder","Ok"))</f>
        <v>Ok</v>
      </c>
    </row>
    <row r="3268" spans="1:9" x14ac:dyDescent="0.3">
      <c r="A3268" s="13" t="s">
        <v>6368</v>
      </c>
      <c r="B3268" s="13">
        <f>VLOOKUP(A3268,VLookup_Data,4,FALSE)</f>
        <v>75</v>
      </c>
      <c r="C3268" s="13">
        <f>_xlfn.XLOOKUP(A3268,Product_Name,Recorder_Level)</f>
        <v>81</v>
      </c>
      <c r="D3268" s="13">
        <f>IF(B3268&lt;=C3268,C3268-B3268,0)</f>
        <v>6</v>
      </c>
      <c r="E3268" s="13">
        <f t="shared" si="204"/>
        <v>6</v>
      </c>
      <c r="F3268" s="13">
        <f t="shared" si="205"/>
        <v>6</v>
      </c>
      <c r="G3268" s="13">
        <f>IF(B3268&lt;=C3268,C3268-B3268,"No Order Needed")</f>
        <v>6</v>
      </c>
      <c r="H3268" s="13">
        <f t="shared" si="206"/>
        <v>16</v>
      </c>
      <c r="I3268" s="13" t="str">
        <f t="shared" si="207"/>
        <v>Reorder</v>
      </c>
    </row>
    <row r="3269" spans="1:9" x14ac:dyDescent="0.3">
      <c r="A3269" s="13" t="s">
        <v>6418</v>
      </c>
      <c r="B3269" s="13">
        <f>VLOOKUP(A3269,VLookup_Data,4,FALSE)</f>
        <v>136</v>
      </c>
      <c r="C3269" s="13">
        <f>_xlfn.XLOOKUP(A3269,Product_Name,Recorder_Level)</f>
        <v>22</v>
      </c>
      <c r="D3269" s="13">
        <f>IF(B3269&lt;=C3269,C3269-B3269,0)</f>
        <v>0</v>
      </c>
      <c r="E3269" s="13">
        <f t="shared" si="204"/>
        <v>0</v>
      </c>
      <c r="F3269" s="13">
        <f t="shared" si="205"/>
        <v>0</v>
      </c>
      <c r="G3269" s="13" t="str">
        <f>IF(B3269&lt;=C3269,C3269-B3269,"No Order Needed")</f>
        <v>No Order Needed</v>
      </c>
      <c r="H3269" s="13">
        <f t="shared" si="206"/>
        <v>0</v>
      </c>
      <c r="I3269" s="13" t="str">
        <f t="shared" si="207"/>
        <v>Ok</v>
      </c>
    </row>
    <row r="3270" spans="1:9" x14ac:dyDescent="0.3">
      <c r="A3270" s="13" t="s">
        <v>3874</v>
      </c>
      <c r="B3270" s="13">
        <f>VLOOKUP(A3270,VLookup_Data,4,FALSE)</f>
        <v>144</v>
      </c>
      <c r="C3270" s="13">
        <f>_xlfn.XLOOKUP(A3270,Product_Name,Recorder_Level)</f>
        <v>80</v>
      </c>
      <c r="D3270" s="13">
        <f>IF(B3270&lt;=C3270,C3270-B3270,0)</f>
        <v>0</v>
      </c>
      <c r="E3270" s="13">
        <f t="shared" si="204"/>
        <v>0</v>
      </c>
      <c r="F3270" s="13">
        <f t="shared" si="205"/>
        <v>0</v>
      </c>
      <c r="G3270" s="13" t="str">
        <f>IF(B3270&lt;=C3270,C3270-B3270,"No Order Needed")</f>
        <v>No Order Needed</v>
      </c>
      <c r="H3270" s="13">
        <f t="shared" si="206"/>
        <v>0</v>
      </c>
      <c r="I3270" s="13" t="str">
        <f t="shared" si="207"/>
        <v>Ok</v>
      </c>
    </row>
    <row r="3271" spans="1:9" x14ac:dyDescent="0.3">
      <c r="A3271" s="13" t="s">
        <v>6421</v>
      </c>
      <c r="B3271" s="13">
        <f>VLOOKUP(A3271,VLookup_Data,4,FALSE)</f>
        <v>8</v>
      </c>
      <c r="C3271" s="13">
        <f>_xlfn.XLOOKUP(A3271,Product_Name,Recorder_Level)</f>
        <v>45</v>
      </c>
      <c r="D3271" s="13">
        <f>IF(B3271&lt;=C3271,C3271-B3271,0)</f>
        <v>37</v>
      </c>
      <c r="E3271" s="13">
        <f t="shared" si="204"/>
        <v>37</v>
      </c>
      <c r="F3271" s="13">
        <f t="shared" si="205"/>
        <v>37</v>
      </c>
      <c r="G3271" s="13">
        <f>IF(B3271&lt;=C3271,C3271-B3271,"No Order Needed")</f>
        <v>37</v>
      </c>
      <c r="H3271" s="13">
        <f t="shared" si="206"/>
        <v>47</v>
      </c>
      <c r="I3271" s="13" t="str">
        <f t="shared" si="207"/>
        <v>Reorder</v>
      </c>
    </row>
    <row r="3272" spans="1:9" x14ac:dyDescent="0.3">
      <c r="A3272" s="13" t="s">
        <v>6423</v>
      </c>
      <c r="B3272" s="13">
        <f>VLOOKUP(A3272,VLookup_Data,4,FALSE)</f>
        <v>127</v>
      </c>
      <c r="C3272" s="13">
        <f>_xlfn.XLOOKUP(A3272,Product_Name,Recorder_Level)</f>
        <v>53</v>
      </c>
      <c r="D3272" s="13">
        <f>IF(B3272&lt;=C3272,C3272-B3272,0)</f>
        <v>0</v>
      </c>
      <c r="E3272" s="13">
        <f t="shared" si="204"/>
        <v>0</v>
      </c>
      <c r="F3272" s="13">
        <f t="shared" si="205"/>
        <v>0</v>
      </c>
      <c r="G3272" s="13" t="str">
        <f>IF(B3272&lt;=C3272,C3272-B3272,"No Order Needed")</f>
        <v>No Order Needed</v>
      </c>
      <c r="H3272" s="13">
        <f t="shared" si="206"/>
        <v>0</v>
      </c>
      <c r="I3272" s="13" t="str">
        <f t="shared" si="207"/>
        <v>Ok</v>
      </c>
    </row>
    <row r="3273" spans="1:9" x14ac:dyDescent="0.3">
      <c r="A3273" s="13" t="s">
        <v>6425</v>
      </c>
      <c r="B3273" s="13">
        <f>VLOOKUP(A3273,VLookup_Data,4,FALSE)</f>
        <v>129</v>
      </c>
      <c r="C3273" s="13">
        <f>_xlfn.XLOOKUP(A3273,Product_Name,Recorder_Level)</f>
        <v>50</v>
      </c>
      <c r="D3273" s="13">
        <f>IF(B3273&lt;=C3273,C3273-B3273,0)</f>
        <v>0</v>
      </c>
      <c r="E3273" s="13">
        <f t="shared" si="204"/>
        <v>0</v>
      </c>
      <c r="F3273" s="13">
        <f t="shared" si="205"/>
        <v>0</v>
      </c>
      <c r="G3273" s="13" t="str">
        <f>IF(B3273&lt;=C3273,C3273-B3273,"No Order Needed")</f>
        <v>No Order Needed</v>
      </c>
      <c r="H3273" s="13">
        <f t="shared" si="206"/>
        <v>0</v>
      </c>
      <c r="I3273" s="13" t="str">
        <f t="shared" si="207"/>
        <v>Ok</v>
      </c>
    </row>
    <row r="3274" spans="1:9" x14ac:dyDescent="0.3">
      <c r="A3274" s="13" t="s">
        <v>6428</v>
      </c>
      <c r="B3274" s="13">
        <f>VLOOKUP(A3274,VLookup_Data,4,FALSE)</f>
        <v>105</v>
      </c>
      <c r="C3274" s="13">
        <f>_xlfn.XLOOKUP(A3274,Product_Name,Recorder_Level)</f>
        <v>78</v>
      </c>
      <c r="D3274" s="13">
        <f>IF(B3274&lt;=C3274,C3274-B3274,0)</f>
        <v>0</v>
      </c>
      <c r="E3274" s="13">
        <f t="shared" si="204"/>
        <v>0</v>
      </c>
      <c r="F3274" s="13">
        <f t="shared" si="205"/>
        <v>0</v>
      </c>
      <c r="G3274" s="13" t="str">
        <f>IF(B3274&lt;=C3274,C3274-B3274,"No Order Needed")</f>
        <v>No Order Needed</v>
      </c>
      <c r="H3274" s="13">
        <f t="shared" si="206"/>
        <v>0</v>
      </c>
      <c r="I3274" s="13" t="str">
        <f t="shared" si="207"/>
        <v>Ok</v>
      </c>
    </row>
    <row r="3275" spans="1:9" x14ac:dyDescent="0.3">
      <c r="A3275" s="13" t="s">
        <v>1733</v>
      </c>
      <c r="B3275" s="13">
        <f>VLOOKUP(A3275,VLookup_Data,4,FALSE)</f>
        <v>82</v>
      </c>
      <c r="C3275" s="13">
        <f>_xlfn.XLOOKUP(A3275,Product_Name,Recorder_Level)</f>
        <v>25</v>
      </c>
      <c r="D3275" s="13">
        <f>IF(B3275&lt;=C3275,C3275-B3275,0)</f>
        <v>0</v>
      </c>
      <c r="E3275" s="13">
        <f t="shared" si="204"/>
        <v>0</v>
      </c>
      <c r="F3275" s="13">
        <f t="shared" si="205"/>
        <v>0</v>
      </c>
      <c r="G3275" s="13" t="str">
        <f>IF(B3275&lt;=C3275,C3275-B3275,"No Order Needed")</f>
        <v>No Order Needed</v>
      </c>
      <c r="H3275" s="13">
        <f t="shared" si="206"/>
        <v>0</v>
      </c>
      <c r="I3275" s="13" t="str">
        <f t="shared" si="207"/>
        <v>Ok</v>
      </c>
    </row>
    <row r="3276" spans="1:9" x14ac:dyDescent="0.3">
      <c r="A3276" s="13" t="s">
        <v>6431</v>
      </c>
      <c r="B3276" s="13">
        <f>VLOOKUP(A3276,VLookup_Data,4,FALSE)</f>
        <v>93</v>
      </c>
      <c r="C3276" s="13">
        <f>_xlfn.XLOOKUP(A3276,Product_Name,Recorder_Level)</f>
        <v>91</v>
      </c>
      <c r="D3276" s="13">
        <f>IF(B3276&lt;=C3276,C3276-B3276,0)</f>
        <v>0</v>
      </c>
      <c r="E3276" s="13">
        <f t="shared" si="204"/>
        <v>0</v>
      </c>
      <c r="F3276" s="13">
        <f t="shared" si="205"/>
        <v>0</v>
      </c>
      <c r="G3276" s="13" t="str">
        <f>IF(B3276&lt;=C3276,C3276-B3276,"No Order Needed")</f>
        <v>No Order Needed</v>
      </c>
      <c r="H3276" s="13">
        <f t="shared" si="206"/>
        <v>8</v>
      </c>
      <c r="I3276" s="13" t="str">
        <f t="shared" si="207"/>
        <v>Ok</v>
      </c>
    </row>
    <row r="3277" spans="1:9" x14ac:dyDescent="0.3">
      <c r="A3277" s="13" t="s">
        <v>6433</v>
      </c>
      <c r="B3277" s="13">
        <f>VLOOKUP(A3277,VLookup_Data,4,FALSE)</f>
        <v>129</v>
      </c>
      <c r="C3277" s="13">
        <f>_xlfn.XLOOKUP(A3277,Product_Name,Recorder_Level)</f>
        <v>98</v>
      </c>
      <c r="D3277" s="13">
        <f>IF(B3277&lt;=C3277,C3277-B3277,0)</f>
        <v>0</v>
      </c>
      <c r="E3277" s="13">
        <f t="shared" si="204"/>
        <v>0</v>
      </c>
      <c r="F3277" s="13">
        <f t="shared" si="205"/>
        <v>0</v>
      </c>
      <c r="G3277" s="13" t="str">
        <f>IF(B3277&lt;=C3277,C3277-B3277,"No Order Needed")</f>
        <v>No Order Needed</v>
      </c>
      <c r="H3277" s="13">
        <f t="shared" si="206"/>
        <v>0</v>
      </c>
      <c r="I3277" s="13" t="str">
        <f t="shared" si="207"/>
        <v>Ok</v>
      </c>
    </row>
    <row r="3278" spans="1:9" x14ac:dyDescent="0.3">
      <c r="A3278" s="13" t="s">
        <v>5509</v>
      </c>
      <c r="B3278" s="13">
        <f>VLOOKUP(A3278,VLookup_Data,4,FALSE)</f>
        <v>77</v>
      </c>
      <c r="C3278" s="13">
        <f>_xlfn.XLOOKUP(A3278,Product_Name,Recorder_Level)</f>
        <v>38</v>
      </c>
      <c r="D3278" s="13">
        <f>IF(B3278&lt;=C3278,C3278-B3278,0)</f>
        <v>0</v>
      </c>
      <c r="E3278" s="13">
        <f t="shared" si="204"/>
        <v>0</v>
      </c>
      <c r="F3278" s="13">
        <f t="shared" si="205"/>
        <v>0</v>
      </c>
      <c r="G3278" s="13" t="str">
        <f>IF(B3278&lt;=C3278,C3278-B3278,"No Order Needed")</f>
        <v>No Order Needed</v>
      </c>
      <c r="H3278" s="13">
        <f t="shared" si="206"/>
        <v>0</v>
      </c>
      <c r="I3278" s="13" t="str">
        <f t="shared" si="207"/>
        <v>Ok</v>
      </c>
    </row>
    <row r="3279" spans="1:9" x14ac:dyDescent="0.3">
      <c r="A3279" s="13" t="s">
        <v>5710</v>
      </c>
      <c r="B3279" s="13">
        <f>VLOOKUP(A3279,VLookup_Data,4,FALSE)</f>
        <v>0</v>
      </c>
      <c r="C3279" s="13">
        <f>_xlfn.XLOOKUP(A3279,Product_Name,Recorder_Level)</f>
        <v>93</v>
      </c>
      <c r="D3279" s="13">
        <f>IF(B3279&lt;=C3279,C3279-B3279,0)</f>
        <v>93</v>
      </c>
      <c r="E3279" s="13">
        <f t="shared" si="204"/>
        <v>93</v>
      </c>
      <c r="F3279" s="13">
        <f t="shared" si="205"/>
        <v>93</v>
      </c>
      <c r="G3279" s="13">
        <f>IF(B3279&lt;=C3279,C3279-B3279,"No Order Needed")</f>
        <v>93</v>
      </c>
      <c r="H3279" s="13">
        <f t="shared" si="206"/>
        <v>103</v>
      </c>
      <c r="I3279" s="13" t="str">
        <f t="shared" si="207"/>
        <v>Urgent</v>
      </c>
    </row>
    <row r="3280" spans="1:9" x14ac:dyDescent="0.3">
      <c r="A3280" s="13" t="s">
        <v>7620</v>
      </c>
      <c r="B3280" s="13">
        <f>VLOOKUP(A3280,VLookup_Data,4,FALSE)</f>
        <v>179</v>
      </c>
      <c r="C3280" s="13">
        <f>_xlfn.XLOOKUP(A3280,Product_Name,Recorder_Level)</f>
        <v>37</v>
      </c>
      <c r="D3280" s="13">
        <f>IF(B3280&lt;=C3280,C3280-B3280,0)</f>
        <v>0</v>
      </c>
      <c r="E3280" s="13">
        <f t="shared" si="204"/>
        <v>0</v>
      </c>
      <c r="F3280" s="13">
        <f t="shared" si="205"/>
        <v>0</v>
      </c>
      <c r="G3280" s="13" t="str">
        <f>IF(B3280&lt;=C3280,C3280-B3280,"No Order Needed")</f>
        <v>No Order Needed</v>
      </c>
      <c r="H3280" s="13">
        <f t="shared" si="206"/>
        <v>0</v>
      </c>
      <c r="I3280" s="13" t="str">
        <f t="shared" si="207"/>
        <v>Ok</v>
      </c>
    </row>
    <row r="3281" spans="1:9" x14ac:dyDescent="0.3">
      <c r="A3281" s="13" t="s">
        <v>6440</v>
      </c>
      <c r="B3281" s="13">
        <f>VLOOKUP(A3281,VLookup_Data,4,FALSE)</f>
        <v>57</v>
      </c>
      <c r="C3281" s="13">
        <f>_xlfn.XLOOKUP(A3281,Product_Name,Recorder_Level)</f>
        <v>68</v>
      </c>
      <c r="D3281" s="13">
        <f>IF(B3281&lt;=C3281,C3281-B3281,0)</f>
        <v>11</v>
      </c>
      <c r="E3281" s="13">
        <f t="shared" si="204"/>
        <v>11</v>
      </c>
      <c r="F3281" s="13">
        <f t="shared" si="205"/>
        <v>11</v>
      </c>
      <c r="G3281" s="13">
        <f>IF(B3281&lt;=C3281,C3281-B3281,"No Order Needed")</f>
        <v>11</v>
      </c>
      <c r="H3281" s="13">
        <f t="shared" si="206"/>
        <v>21</v>
      </c>
      <c r="I3281" s="13" t="str">
        <f t="shared" si="207"/>
        <v>Reorder</v>
      </c>
    </row>
    <row r="3282" spans="1:9" x14ac:dyDescent="0.3">
      <c r="A3282" s="13" t="s">
        <v>1595</v>
      </c>
      <c r="B3282" s="13">
        <f>VLOOKUP(A3282,VLookup_Data,4,FALSE)</f>
        <v>97</v>
      </c>
      <c r="C3282" s="13">
        <f>_xlfn.XLOOKUP(A3282,Product_Name,Recorder_Level)</f>
        <v>47</v>
      </c>
      <c r="D3282" s="13">
        <f>IF(B3282&lt;=C3282,C3282-B3282,0)</f>
        <v>0</v>
      </c>
      <c r="E3282" s="13">
        <f t="shared" si="204"/>
        <v>0</v>
      </c>
      <c r="F3282" s="13">
        <f t="shared" si="205"/>
        <v>0</v>
      </c>
      <c r="G3282" s="13" t="str">
        <f>IF(B3282&lt;=C3282,C3282-B3282,"No Order Needed")</f>
        <v>No Order Needed</v>
      </c>
      <c r="H3282" s="13">
        <f t="shared" si="206"/>
        <v>0</v>
      </c>
      <c r="I3282" s="13" t="str">
        <f t="shared" si="207"/>
        <v>Ok</v>
      </c>
    </row>
    <row r="3283" spans="1:9" x14ac:dyDescent="0.3">
      <c r="A3283" s="13" t="s">
        <v>6443</v>
      </c>
      <c r="B3283" s="13">
        <f>VLOOKUP(A3283,VLookup_Data,4,FALSE)</f>
        <v>173</v>
      </c>
      <c r="C3283" s="13">
        <f>_xlfn.XLOOKUP(A3283,Product_Name,Recorder_Level)</f>
        <v>65</v>
      </c>
      <c r="D3283" s="13">
        <f>IF(B3283&lt;=C3283,C3283-B3283,0)</f>
        <v>0</v>
      </c>
      <c r="E3283" s="13">
        <f t="shared" si="204"/>
        <v>0</v>
      </c>
      <c r="F3283" s="13">
        <f t="shared" si="205"/>
        <v>0</v>
      </c>
      <c r="G3283" s="13" t="str">
        <f>IF(B3283&lt;=C3283,C3283-B3283,"No Order Needed")</f>
        <v>No Order Needed</v>
      </c>
      <c r="H3283" s="13">
        <f t="shared" si="206"/>
        <v>0</v>
      </c>
      <c r="I3283" s="13" t="str">
        <f t="shared" si="207"/>
        <v>Ok</v>
      </c>
    </row>
    <row r="3284" spans="1:9" x14ac:dyDescent="0.3">
      <c r="A3284" s="13" t="s">
        <v>863</v>
      </c>
      <c r="B3284" s="13">
        <f>VLOOKUP(A3284,VLookup_Data,4,FALSE)</f>
        <v>42</v>
      </c>
      <c r="C3284" s="13">
        <f>_xlfn.XLOOKUP(A3284,Product_Name,Recorder_Level)</f>
        <v>69</v>
      </c>
      <c r="D3284" s="13">
        <f>IF(B3284&lt;=C3284,C3284-B3284,0)</f>
        <v>27</v>
      </c>
      <c r="E3284" s="13">
        <f t="shared" si="204"/>
        <v>27</v>
      </c>
      <c r="F3284" s="13">
        <f t="shared" si="205"/>
        <v>27</v>
      </c>
      <c r="G3284" s="13">
        <f>IF(B3284&lt;=C3284,C3284-B3284,"No Order Needed")</f>
        <v>27</v>
      </c>
      <c r="H3284" s="13">
        <f t="shared" si="206"/>
        <v>37</v>
      </c>
      <c r="I3284" s="13" t="str">
        <f t="shared" si="207"/>
        <v>Reorder</v>
      </c>
    </row>
    <row r="3285" spans="1:9" x14ac:dyDescent="0.3">
      <c r="A3285" s="13" t="s">
        <v>6446</v>
      </c>
      <c r="B3285" s="13">
        <f>VLOOKUP(A3285,VLookup_Data,4,FALSE)</f>
        <v>80</v>
      </c>
      <c r="C3285" s="13">
        <f>_xlfn.XLOOKUP(A3285,Product_Name,Recorder_Level)</f>
        <v>61</v>
      </c>
      <c r="D3285" s="13">
        <f>IF(B3285&lt;=C3285,C3285-B3285,0)</f>
        <v>0</v>
      </c>
      <c r="E3285" s="13">
        <f t="shared" si="204"/>
        <v>0</v>
      </c>
      <c r="F3285" s="13">
        <f t="shared" si="205"/>
        <v>0</v>
      </c>
      <c r="G3285" s="13" t="str">
        <f>IF(B3285&lt;=C3285,C3285-B3285,"No Order Needed")</f>
        <v>No Order Needed</v>
      </c>
      <c r="H3285" s="13">
        <f t="shared" si="206"/>
        <v>0</v>
      </c>
      <c r="I3285" s="13" t="str">
        <f t="shared" si="207"/>
        <v>Ok</v>
      </c>
    </row>
    <row r="3286" spans="1:9" x14ac:dyDescent="0.3">
      <c r="A3286" s="13" t="s">
        <v>6448</v>
      </c>
      <c r="B3286" s="13">
        <f>VLOOKUP(A3286,VLookup_Data,4,FALSE)</f>
        <v>46</v>
      </c>
      <c r="C3286" s="13">
        <f>_xlfn.XLOOKUP(A3286,Product_Name,Recorder_Level)</f>
        <v>98</v>
      </c>
      <c r="D3286" s="13">
        <f>IF(B3286&lt;=C3286,C3286-B3286,0)</f>
        <v>52</v>
      </c>
      <c r="E3286" s="13">
        <f t="shared" si="204"/>
        <v>52</v>
      </c>
      <c r="F3286" s="13">
        <f t="shared" si="205"/>
        <v>52</v>
      </c>
      <c r="G3286" s="13">
        <f>IF(B3286&lt;=C3286,C3286-B3286,"No Order Needed")</f>
        <v>52</v>
      </c>
      <c r="H3286" s="13">
        <f t="shared" si="206"/>
        <v>62</v>
      </c>
      <c r="I3286" s="13" t="str">
        <f t="shared" si="207"/>
        <v>Reorder</v>
      </c>
    </row>
    <row r="3287" spans="1:9" x14ac:dyDescent="0.3">
      <c r="A3287" s="13" t="s">
        <v>6454</v>
      </c>
      <c r="B3287" s="13">
        <f>VLOOKUP(A3287,VLookup_Data,4,FALSE)</f>
        <v>0</v>
      </c>
      <c r="C3287" s="13">
        <f>_xlfn.XLOOKUP(A3287,Product_Name,Recorder_Level)</f>
        <v>20</v>
      </c>
      <c r="D3287" s="13">
        <f>IF(B3287&lt;=C3287,C3287-B3287,0)</f>
        <v>20</v>
      </c>
      <c r="E3287" s="13">
        <f t="shared" si="204"/>
        <v>20</v>
      </c>
      <c r="F3287" s="13">
        <f t="shared" si="205"/>
        <v>20</v>
      </c>
      <c r="G3287" s="13">
        <f>IF(B3287&lt;=C3287,C3287-B3287,"No Order Needed")</f>
        <v>20</v>
      </c>
      <c r="H3287" s="13">
        <f t="shared" si="206"/>
        <v>30</v>
      </c>
      <c r="I3287" s="13" t="str">
        <f t="shared" si="207"/>
        <v>Urgent</v>
      </c>
    </row>
    <row r="3288" spans="1:9" x14ac:dyDescent="0.3">
      <c r="A3288" s="13" t="s">
        <v>5217</v>
      </c>
      <c r="B3288" s="13">
        <f>VLOOKUP(A3288,VLookup_Data,4,FALSE)</f>
        <v>151</v>
      </c>
      <c r="C3288" s="13">
        <f>_xlfn.XLOOKUP(A3288,Product_Name,Recorder_Level)</f>
        <v>78</v>
      </c>
      <c r="D3288" s="13">
        <f>IF(B3288&lt;=C3288,C3288-B3288,0)</f>
        <v>0</v>
      </c>
      <c r="E3288" s="13">
        <f t="shared" si="204"/>
        <v>0</v>
      </c>
      <c r="F3288" s="13">
        <f t="shared" si="205"/>
        <v>0</v>
      </c>
      <c r="G3288" s="13" t="str">
        <f>IF(B3288&lt;=C3288,C3288-B3288,"No Order Needed")</f>
        <v>No Order Needed</v>
      </c>
      <c r="H3288" s="13">
        <f t="shared" si="206"/>
        <v>0</v>
      </c>
      <c r="I3288" s="13" t="str">
        <f t="shared" si="207"/>
        <v>Ok</v>
      </c>
    </row>
    <row r="3289" spans="1:9" x14ac:dyDescent="0.3">
      <c r="A3289" s="13" t="s">
        <v>5801</v>
      </c>
      <c r="B3289" s="13">
        <f>VLOOKUP(A3289,VLookup_Data,4,FALSE)</f>
        <v>160</v>
      </c>
      <c r="C3289" s="13">
        <f>_xlfn.XLOOKUP(A3289,Product_Name,Recorder_Level)</f>
        <v>72</v>
      </c>
      <c r="D3289" s="13">
        <f>IF(B3289&lt;=C3289,C3289-B3289,0)</f>
        <v>0</v>
      </c>
      <c r="E3289" s="13">
        <f t="shared" si="204"/>
        <v>0</v>
      </c>
      <c r="F3289" s="13">
        <f t="shared" si="205"/>
        <v>0</v>
      </c>
      <c r="G3289" s="13" t="str">
        <f>IF(B3289&lt;=C3289,C3289-B3289,"No Order Needed")</f>
        <v>No Order Needed</v>
      </c>
      <c r="H3289" s="13">
        <f t="shared" si="206"/>
        <v>0</v>
      </c>
      <c r="I3289" s="13" t="str">
        <f t="shared" si="207"/>
        <v>Ok</v>
      </c>
    </row>
    <row r="3290" spans="1:9" x14ac:dyDescent="0.3">
      <c r="A3290" s="13" t="s">
        <v>66</v>
      </c>
      <c r="B3290" s="13">
        <f>VLOOKUP(A3290,VLookup_Data,4,FALSE)</f>
        <v>189</v>
      </c>
      <c r="C3290" s="13">
        <f>_xlfn.XLOOKUP(A3290,Product_Name,Recorder_Level)</f>
        <v>59</v>
      </c>
      <c r="D3290" s="13">
        <f>IF(B3290&lt;=C3290,C3290-B3290,0)</f>
        <v>0</v>
      </c>
      <c r="E3290" s="13">
        <f t="shared" si="204"/>
        <v>0</v>
      </c>
      <c r="F3290" s="13">
        <f t="shared" si="205"/>
        <v>0</v>
      </c>
      <c r="G3290" s="13" t="str">
        <f>IF(B3290&lt;=C3290,C3290-B3290,"No Order Needed")</f>
        <v>No Order Needed</v>
      </c>
      <c r="H3290" s="13">
        <f t="shared" si="206"/>
        <v>0</v>
      </c>
      <c r="I3290" s="13" t="str">
        <f t="shared" si="207"/>
        <v>Ok</v>
      </c>
    </row>
    <row r="3291" spans="1:9" x14ac:dyDescent="0.3">
      <c r="A3291" s="13" t="s">
        <v>6460</v>
      </c>
      <c r="B3291" s="13">
        <f>VLOOKUP(A3291,VLookup_Data,4,FALSE)</f>
        <v>31</v>
      </c>
      <c r="C3291" s="13">
        <f>_xlfn.XLOOKUP(A3291,Product_Name,Recorder_Level)</f>
        <v>70</v>
      </c>
      <c r="D3291" s="13">
        <f>IF(B3291&lt;=C3291,C3291-B3291,0)</f>
        <v>39</v>
      </c>
      <c r="E3291" s="13">
        <f t="shared" si="204"/>
        <v>39</v>
      </c>
      <c r="F3291" s="13">
        <f t="shared" si="205"/>
        <v>39</v>
      </c>
      <c r="G3291" s="13">
        <f>IF(B3291&lt;=C3291,C3291-B3291,"No Order Needed")</f>
        <v>39</v>
      </c>
      <c r="H3291" s="13">
        <f t="shared" si="206"/>
        <v>49</v>
      </c>
      <c r="I3291" s="13" t="str">
        <f t="shared" si="207"/>
        <v>Reorder</v>
      </c>
    </row>
    <row r="3292" spans="1:9" x14ac:dyDescent="0.3">
      <c r="A3292" s="13" t="s">
        <v>6462</v>
      </c>
      <c r="B3292" s="13">
        <f>VLOOKUP(A3292,VLookup_Data,4,FALSE)</f>
        <v>151</v>
      </c>
      <c r="C3292" s="13">
        <f>_xlfn.XLOOKUP(A3292,Product_Name,Recorder_Level)</f>
        <v>73</v>
      </c>
      <c r="D3292" s="13">
        <f>IF(B3292&lt;=C3292,C3292-B3292,0)</f>
        <v>0</v>
      </c>
      <c r="E3292" s="13">
        <f t="shared" si="204"/>
        <v>0</v>
      </c>
      <c r="F3292" s="13">
        <f t="shared" si="205"/>
        <v>0</v>
      </c>
      <c r="G3292" s="13" t="str">
        <f>IF(B3292&lt;=C3292,C3292-B3292,"No Order Needed")</f>
        <v>No Order Needed</v>
      </c>
      <c r="H3292" s="13">
        <f t="shared" si="206"/>
        <v>0</v>
      </c>
      <c r="I3292" s="13" t="str">
        <f t="shared" si="207"/>
        <v>Ok</v>
      </c>
    </row>
    <row r="3293" spans="1:9" x14ac:dyDescent="0.3">
      <c r="A3293" s="13" t="s">
        <v>2321</v>
      </c>
      <c r="B3293" s="13">
        <f>VLOOKUP(A3293,VLookup_Data,4,FALSE)</f>
        <v>21</v>
      </c>
      <c r="C3293" s="13">
        <f>_xlfn.XLOOKUP(A3293,Product_Name,Recorder_Level)</f>
        <v>76</v>
      </c>
      <c r="D3293" s="13">
        <f>IF(B3293&lt;=C3293,C3293-B3293,0)</f>
        <v>55</v>
      </c>
      <c r="E3293" s="13">
        <f t="shared" si="204"/>
        <v>55</v>
      </c>
      <c r="F3293" s="13">
        <f t="shared" si="205"/>
        <v>55</v>
      </c>
      <c r="G3293" s="13">
        <f>IF(B3293&lt;=C3293,C3293-B3293,"No Order Needed")</f>
        <v>55</v>
      </c>
      <c r="H3293" s="13">
        <f t="shared" si="206"/>
        <v>65</v>
      </c>
      <c r="I3293" s="13" t="str">
        <f t="shared" si="207"/>
        <v>Reorder</v>
      </c>
    </row>
    <row r="3294" spans="1:9" x14ac:dyDescent="0.3">
      <c r="A3294" s="13" t="s">
        <v>6467</v>
      </c>
      <c r="B3294" s="13">
        <f>VLOOKUP(A3294,VLookup_Data,4,FALSE)</f>
        <v>11</v>
      </c>
      <c r="C3294" s="13">
        <f>_xlfn.XLOOKUP(A3294,Product_Name,Recorder_Level)</f>
        <v>28</v>
      </c>
      <c r="D3294" s="13">
        <f>IF(B3294&lt;=C3294,C3294-B3294,0)</f>
        <v>17</v>
      </c>
      <c r="E3294" s="13">
        <f t="shared" si="204"/>
        <v>17</v>
      </c>
      <c r="F3294" s="13">
        <f t="shared" si="205"/>
        <v>17</v>
      </c>
      <c r="G3294" s="13">
        <f>IF(B3294&lt;=C3294,C3294-B3294,"No Order Needed")</f>
        <v>17</v>
      </c>
      <c r="H3294" s="13">
        <f t="shared" si="206"/>
        <v>27</v>
      </c>
      <c r="I3294" s="13" t="str">
        <f t="shared" si="207"/>
        <v>Reorder</v>
      </c>
    </row>
    <row r="3295" spans="1:9" x14ac:dyDescent="0.3">
      <c r="A3295" s="13" t="s">
        <v>5536</v>
      </c>
      <c r="B3295" s="13">
        <f>VLOOKUP(A3295,VLookup_Data,4,FALSE)</f>
        <v>178</v>
      </c>
      <c r="C3295" s="13">
        <f>_xlfn.XLOOKUP(A3295,Product_Name,Recorder_Level)</f>
        <v>23</v>
      </c>
      <c r="D3295" s="13">
        <f>IF(B3295&lt;=C3295,C3295-B3295,0)</f>
        <v>0</v>
      </c>
      <c r="E3295" s="13">
        <f t="shared" si="204"/>
        <v>0</v>
      </c>
      <c r="F3295" s="13">
        <f t="shared" si="205"/>
        <v>0</v>
      </c>
      <c r="G3295" s="13" t="str">
        <f>IF(B3295&lt;=C3295,C3295-B3295,"No Order Needed")</f>
        <v>No Order Needed</v>
      </c>
      <c r="H3295" s="13">
        <f t="shared" si="206"/>
        <v>0</v>
      </c>
      <c r="I3295" s="13" t="str">
        <f t="shared" si="207"/>
        <v>Ok</v>
      </c>
    </row>
    <row r="3296" spans="1:9" x14ac:dyDescent="0.3">
      <c r="A3296" s="13" t="s">
        <v>1845</v>
      </c>
      <c r="B3296" s="13">
        <f>VLOOKUP(A3296,VLookup_Data,4,FALSE)</f>
        <v>60</v>
      </c>
      <c r="C3296" s="13">
        <f>_xlfn.XLOOKUP(A3296,Product_Name,Recorder_Level)</f>
        <v>28</v>
      </c>
      <c r="D3296" s="13">
        <f>IF(B3296&lt;=C3296,C3296-B3296,0)</f>
        <v>0</v>
      </c>
      <c r="E3296" s="13">
        <f t="shared" si="204"/>
        <v>0</v>
      </c>
      <c r="F3296" s="13">
        <f t="shared" si="205"/>
        <v>0</v>
      </c>
      <c r="G3296" s="13" t="str">
        <f>IF(B3296&lt;=C3296,C3296-B3296,"No Order Needed")</f>
        <v>No Order Needed</v>
      </c>
      <c r="H3296" s="13">
        <f t="shared" si="206"/>
        <v>0</v>
      </c>
      <c r="I3296" s="13" t="str">
        <f t="shared" si="207"/>
        <v>Ok</v>
      </c>
    </row>
    <row r="3297" spans="1:9" x14ac:dyDescent="0.3">
      <c r="A3297" s="13" t="s">
        <v>4632</v>
      </c>
      <c r="B3297" s="13">
        <f>VLOOKUP(A3297,VLookup_Data,4,FALSE)</f>
        <v>193</v>
      </c>
      <c r="C3297" s="13">
        <f>_xlfn.XLOOKUP(A3297,Product_Name,Recorder_Level)</f>
        <v>78</v>
      </c>
      <c r="D3297" s="13">
        <f>IF(B3297&lt;=C3297,C3297-B3297,0)</f>
        <v>0</v>
      </c>
      <c r="E3297" s="13">
        <f t="shared" si="204"/>
        <v>0</v>
      </c>
      <c r="F3297" s="13">
        <f t="shared" si="205"/>
        <v>0</v>
      </c>
      <c r="G3297" s="13" t="str">
        <f>IF(B3297&lt;=C3297,C3297-B3297,"No Order Needed")</f>
        <v>No Order Needed</v>
      </c>
      <c r="H3297" s="13">
        <f t="shared" si="206"/>
        <v>0</v>
      </c>
      <c r="I3297" s="13" t="str">
        <f t="shared" si="207"/>
        <v>Ok</v>
      </c>
    </row>
    <row r="3298" spans="1:9" x14ac:dyDescent="0.3">
      <c r="A3298" s="13" t="s">
        <v>774</v>
      </c>
      <c r="B3298" s="13">
        <f>VLOOKUP(A3298,VLookup_Data,4,FALSE)</f>
        <v>167</v>
      </c>
      <c r="C3298" s="13">
        <f>_xlfn.XLOOKUP(A3298,Product_Name,Recorder_Level)</f>
        <v>51</v>
      </c>
      <c r="D3298" s="13">
        <f>IF(B3298&lt;=C3298,C3298-B3298,0)</f>
        <v>0</v>
      </c>
      <c r="E3298" s="13">
        <f t="shared" si="204"/>
        <v>0</v>
      </c>
      <c r="F3298" s="13">
        <f t="shared" si="205"/>
        <v>0</v>
      </c>
      <c r="G3298" s="13" t="str">
        <f>IF(B3298&lt;=C3298,C3298-B3298,"No Order Needed")</f>
        <v>No Order Needed</v>
      </c>
      <c r="H3298" s="13">
        <f t="shared" si="206"/>
        <v>0</v>
      </c>
      <c r="I3298" s="13" t="str">
        <f t="shared" si="207"/>
        <v>Ok</v>
      </c>
    </row>
    <row r="3299" spans="1:9" x14ac:dyDescent="0.3">
      <c r="A3299" s="13" t="s">
        <v>6477</v>
      </c>
      <c r="B3299" s="13">
        <f>VLOOKUP(A3299,VLookup_Data,4,FALSE)</f>
        <v>192</v>
      </c>
      <c r="C3299" s="13">
        <f>_xlfn.XLOOKUP(A3299,Product_Name,Recorder_Level)</f>
        <v>61</v>
      </c>
      <c r="D3299" s="13">
        <f>IF(B3299&lt;=C3299,C3299-B3299,0)</f>
        <v>0</v>
      </c>
      <c r="E3299" s="13">
        <f t="shared" si="204"/>
        <v>0</v>
      </c>
      <c r="F3299" s="13">
        <f t="shared" si="205"/>
        <v>0</v>
      </c>
      <c r="G3299" s="13" t="str">
        <f>IF(B3299&lt;=C3299,C3299-B3299,"No Order Needed")</f>
        <v>No Order Needed</v>
      </c>
      <c r="H3299" s="13">
        <f t="shared" si="206"/>
        <v>0</v>
      </c>
      <c r="I3299" s="13" t="str">
        <f t="shared" si="207"/>
        <v>Ok</v>
      </c>
    </row>
    <row r="3300" spans="1:9" x14ac:dyDescent="0.3">
      <c r="A3300" s="13" t="s">
        <v>2260</v>
      </c>
      <c r="B3300" s="13">
        <f>VLOOKUP(A3300,VLookup_Data,4,FALSE)</f>
        <v>87</v>
      </c>
      <c r="C3300" s="13">
        <f>_xlfn.XLOOKUP(A3300,Product_Name,Recorder_Level)</f>
        <v>22</v>
      </c>
      <c r="D3300" s="13">
        <f>IF(B3300&lt;=C3300,C3300-B3300,0)</f>
        <v>0</v>
      </c>
      <c r="E3300" s="13">
        <f t="shared" si="204"/>
        <v>0</v>
      </c>
      <c r="F3300" s="13">
        <f t="shared" si="205"/>
        <v>0</v>
      </c>
      <c r="G3300" s="13" t="str">
        <f>IF(B3300&lt;=C3300,C3300-B3300,"No Order Needed")</f>
        <v>No Order Needed</v>
      </c>
      <c r="H3300" s="13">
        <f t="shared" si="206"/>
        <v>0</v>
      </c>
      <c r="I3300" s="13" t="str">
        <f t="shared" si="207"/>
        <v>Ok</v>
      </c>
    </row>
    <row r="3301" spans="1:9" x14ac:dyDescent="0.3">
      <c r="A3301" s="13" t="s">
        <v>5676</v>
      </c>
      <c r="B3301" s="13">
        <f>VLOOKUP(A3301,VLookup_Data,4,FALSE)</f>
        <v>191</v>
      </c>
      <c r="C3301" s="13">
        <f>_xlfn.XLOOKUP(A3301,Product_Name,Recorder_Level)</f>
        <v>23</v>
      </c>
      <c r="D3301" s="13">
        <f>IF(B3301&lt;=C3301,C3301-B3301,0)</f>
        <v>0</v>
      </c>
      <c r="E3301" s="13">
        <f t="shared" si="204"/>
        <v>0</v>
      </c>
      <c r="F3301" s="13">
        <f t="shared" si="205"/>
        <v>0</v>
      </c>
      <c r="G3301" s="13" t="str">
        <f>IF(B3301&lt;=C3301,C3301-B3301,"No Order Needed")</f>
        <v>No Order Needed</v>
      </c>
      <c r="H3301" s="13">
        <f t="shared" si="206"/>
        <v>0</v>
      </c>
      <c r="I3301" s="13" t="str">
        <f t="shared" si="207"/>
        <v>Ok</v>
      </c>
    </row>
    <row r="3302" spans="1:9" x14ac:dyDescent="0.3">
      <c r="A3302" s="13" t="s">
        <v>1716</v>
      </c>
      <c r="B3302" s="13">
        <f>VLOOKUP(A3302,VLookup_Data,4,FALSE)</f>
        <v>121</v>
      </c>
      <c r="C3302" s="13">
        <f>_xlfn.XLOOKUP(A3302,Product_Name,Recorder_Level)</f>
        <v>58</v>
      </c>
      <c r="D3302" s="13">
        <f>IF(B3302&lt;=C3302,C3302-B3302,0)</f>
        <v>0</v>
      </c>
      <c r="E3302" s="13">
        <f t="shared" si="204"/>
        <v>0</v>
      </c>
      <c r="F3302" s="13">
        <f t="shared" si="205"/>
        <v>0</v>
      </c>
      <c r="G3302" s="13" t="str">
        <f>IF(B3302&lt;=C3302,C3302-B3302,"No Order Needed")</f>
        <v>No Order Needed</v>
      </c>
      <c r="H3302" s="13">
        <f t="shared" si="206"/>
        <v>0</v>
      </c>
      <c r="I3302" s="13" t="str">
        <f t="shared" si="207"/>
        <v>Ok</v>
      </c>
    </row>
    <row r="3303" spans="1:9" x14ac:dyDescent="0.3">
      <c r="A3303" s="13" t="s">
        <v>3514</v>
      </c>
      <c r="B3303" s="13">
        <f>VLOOKUP(A3303,VLookup_Data,4,FALSE)</f>
        <v>74</v>
      </c>
      <c r="C3303" s="13">
        <f>_xlfn.XLOOKUP(A3303,Product_Name,Recorder_Level)</f>
        <v>53</v>
      </c>
      <c r="D3303" s="13">
        <f>IF(B3303&lt;=C3303,C3303-B3303,0)</f>
        <v>0</v>
      </c>
      <c r="E3303" s="13">
        <f t="shared" si="204"/>
        <v>0</v>
      </c>
      <c r="F3303" s="13">
        <f t="shared" si="205"/>
        <v>0</v>
      </c>
      <c r="G3303" s="13" t="str">
        <f>IF(B3303&lt;=C3303,C3303-B3303,"No Order Needed")</f>
        <v>No Order Needed</v>
      </c>
      <c r="H3303" s="13">
        <f t="shared" si="206"/>
        <v>0</v>
      </c>
      <c r="I3303" s="13" t="str">
        <f t="shared" si="207"/>
        <v>Ok</v>
      </c>
    </row>
    <row r="3304" spans="1:9" x14ac:dyDescent="0.3">
      <c r="A3304" s="13" t="s">
        <v>5467</v>
      </c>
      <c r="B3304" s="13">
        <f>VLOOKUP(A3304,VLookup_Data,4,FALSE)</f>
        <v>150</v>
      </c>
      <c r="C3304" s="13">
        <f>_xlfn.XLOOKUP(A3304,Product_Name,Recorder_Level)</f>
        <v>59</v>
      </c>
      <c r="D3304" s="13">
        <f>IF(B3304&lt;=C3304,C3304-B3304,0)</f>
        <v>0</v>
      </c>
      <c r="E3304" s="13">
        <f t="shared" si="204"/>
        <v>0</v>
      </c>
      <c r="F3304" s="13">
        <f t="shared" si="205"/>
        <v>0</v>
      </c>
      <c r="G3304" s="13" t="str">
        <f>IF(B3304&lt;=C3304,C3304-B3304,"No Order Needed")</f>
        <v>No Order Needed</v>
      </c>
      <c r="H3304" s="13">
        <f t="shared" si="206"/>
        <v>0</v>
      </c>
      <c r="I3304" s="13" t="str">
        <f t="shared" si="207"/>
        <v>Ok</v>
      </c>
    </row>
    <row r="3305" spans="1:9" x14ac:dyDescent="0.3">
      <c r="A3305" s="13" t="s">
        <v>2027</v>
      </c>
      <c r="B3305" s="13">
        <f>VLOOKUP(A3305,VLookup_Data,4,FALSE)</f>
        <v>55</v>
      </c>
      <c r="C3305" s="13">
        <f>_xlfn.XLOOKUP(A3305,Product_Name,Recorder_Level)</f>
        <v>79</v>
      </c>
      <c r="D3305" s="13">
        <f>IF(B3305&lt;=C3305,C3305-B3305,0)</f>
        <v>24</v>
      </c>
      <c r="E3305" s="13">
        <f t="shared" si="204"/>
        <v>24</v>
      </c>
      <c r="F3305" s="13">
        <f t="shared" si="205"/>
        <v>24</v>
      </c>
      <c r="G3305" s="13">
        <f>IF(B3305&lt;=C3305,C3305-B3305,"No Order Needed")</f>
        <v>24</v>
      </c>
      <c r="H3305" s="13">
        <f t="shared" si="206"/>
        <v>34</v>
      </c>
      <c r="I3305" s="13" t="str">
        <f t="shared" si="207"/>
        <v>Reorder</v>
      </c>
    </row>
    <row r="3306" spans="1:9" x14ac:dyDescent="0.3">
      <c r="A3306" s="13" t="s">
        <v>6485</v>
      </c>
      <c r="B3306" s="13">
        <f>VLOOKUP(A3306,VLookup_Data,4,FALSE)</f>
        <v>57</v>
      </c>
      <c r="C3306" s="13">
        <f>_xlfn.XLOOKUP(A3306,Product_Name,Recorder_Level)</f>
        <v>78</v>
      </c>
      <c r="D3306" s="13">
        <f>IF(B3306&lt;=C3306,C3306-B3306,0)</f>
        <v>21</v>
      </c>
      <c r="E3306" s="13">
        <f t="shared" si="204"/>
        <v>21</v>
      </c>
      <c r="F3306" s="13">
        <f t="shared" si="205"/>
        <v>21</v>
      </c>
      <c r="G3306" s="13">
        <f>IF(B3306&lt;=C3306,C3306-B3306,"No Order Needed")</f>
        <v>21</v>
      </c>
      <c r="H3306" s="13">
        <f t="shared" si="206"/>
        <v>31</v>
      </c>
      <c r="I3306" s="13" t="str">
        <f t="shared" si="207"/>
        <v>Reorder</v>
      </c>
    </row>
    <row r="3307" spans="1:9" x14ac:dyDescent="0.3">
      <c r="A3307" s="13" t="s">
        <v>6179</v>
      </c>
      <c r="B3307" s="13">
        <f>VLOOKUP(A3307,VLookup_Data,4,FALSE)</f>
        <v>106</v>
      </c>
      <c r="C3307" s="13">
        <f>_xlfn.XLOOKUP(A3307,Product_Name,Recorder_Level)</f>
        <v>72</v>
      </c>
      <c r="D3307" s="13">
        <f>IF(B3307&lt;=C3307,C3307-B3307,0)</f>
        <v>0</v>
      </c>
      <c r="E3307" s="13">
        <f t="shared" si="204"/>
        <v>0</v>
      </c>
      <c r="F3307" s="13">
        <f t="shared" si="205"/>
        <v>0</v>
      </c>
      <c r="G3307" s="13" t="str">
        <f>IF(B3307&lt;=C3307,C3307-B3307,"No Order Needed")</f>
        <v>No Order Needed</v>
      </c>
      <c r="H3307" s="13">
        <f t="shared" si="206"/>
        <v>0</v>
      </c>
      <c r="I3307" s="13" t="str">
        <f t="shared" si="207"/>
        <v>Ok</v>
      </c>
    </row>
    <row r="3308" spans="1:9" x14ac:dyDescent="0.3">
      <c r="A3308" s="13" t="s">
        <v>2323</v>
      </c>
      <c r="B3308" s="13">
        <f>VLOOKUP(A3308,VLookup_Data,4,FALSE)</f>
        <v>79</v>
      </c>
      <c r="C3308" s="13">
        <f>_xlfn.XLOOKUP(A3308,Product_Name,Recorder_Level)</f>
        <v>53</v>
      </c>
      <c r="D3308" s="13">
        <f>IF(B3308&lt;=C3308,C3308-B3308,0)</f>
        <v>0</v>
      </c>
      <c r="E3308" s="13">
        <f t="shared" si="204"/>
        <v>0</v>
      </c>
      <c r="F3308" s="13">
        <f t="shared" si="205"/>
        <v>0</v>
      </c>
      <c r="G3308" s="13" t="str">
        <f>IF(B3308&lt;=C3308,C3308-B3308,"No Order Needed")</f>
        <v>No Order Needed</v>
      </c>
      <c r="H3308" s="13">
        <f t="shared" si="206"/>
        <v>0</v>
      </c>
      <c r="I3308" s="13" t="str">
        <f t="shared" si="207"/>
        <v>Ok</v>
      </c>
    </row>
    <row r="3309" spans="1:9" x14ac:dyDescent="0.3">
      <c r="A3309" s="13" t="s">
        <v>6491</v>
      </c>
      <c r="B3309" s="13">
        <f>VLOOKUP(A3309,VLookup_Data,4,FALSE)</f>
        <v>160</v>
      </c>
      <c r="C3309" s="13">
        <f>_xlfn.XLOOKUP(A3309,Product_Name,Recorder_Level)</f>
        <v>22</v>
      </c>
      <c r="D3309" s="13">
        <f>IF(B3309&lt;=C3309,C3309-B3309,0)</f>
        <v>0</v>
      </c>
      <c r="E3309" s="13">
        <f t="shared" si="204"/>
        <v>0</v>
      </c>
      <c r="F3309" s="13">
        <f t="shared" si="205"/>
        <v>0</v>
      </c>
      <c r="G3309" s="13" t="str">
        <f>IF(B3309&lt;=C3309,C3309-B3309,"No Order Needed")</f>
        <v>No Order Needed</v>
      </c>
      <c r="H3309" s="13">
        <f t="shared" si="206"/>
        <v>0</v>
      </c>
      <c r="I3309" s="13" t="str">
        <f t="shared" si="207"/>
        <v>Ok</v>
      </c>
    </row>
    <row r="3310" spans="1:9" x14ac:dyDescent="0.3">
      <c r="A3310" s="13" t="s">
        <v>6495</v>
      </c>
      <c r="B3310" s="13">
        <f>VLOOKUP(A3310,VLookup_Data,4,FALSE)</f>
        <v>146</v>
      </c>
      <c r="C3310" s="13">
        <f>_xlfn.XLOOKUP(A3310,Product_Name,Recorder_Level)</f>
        <v>59</v>
      </c>
      <c r="D3310" s="13">
        <f>IF(B3310&lt;=C3310,C3310-B3310,0)</f>
        <v>0</v>
      </c>
      <c r="E3310" s="13">
        <f t="shared" si="204"/>
        <v>0</v>
      </c>
      <c r="F3310" s="13">
        <f t="shared" si="205"/>
        <v>0</v>
      </c>
      <c r="G3310" s="13" t="str">
        <f>IF(B3310&lt;=C3310,C3310-B3310,"No Order Needed")</f>
        <v>No Order Needed</v>
      </c>
      <c r="H3310" s="13">
        <f t="shared" si="206"/>
        <v>0</v>
      </c>
      <c r="I3310" s="13" t="str">
        <f t="shared" si="207"/>
        <v>Ok</v>
      </c>
    </row>
    <row r="3311" spans="1:9" x14ac:dyDescent="0.3">
      <c r="A3311" s="13" t="s">
        <v>7621</v>
      </c>
      <c r="B3311" s="13">
        <f>VLOOKUP(A3311,VLookup_Data,4,FALSE)</f>
        <v>115</v>
      </c>
      <c r="C3311" s="13">
        <f>_xlfn.XLOOKUP(A3311,Product_Name,Recorder_Level)</f>
        <v>68</v>
      </c>
      <c r="D3311" s="13">
        <f>IF(B3311&lt;=C3311,C3311-B3311,0)</f>
        <v>0</v>
      </c>
      <c r="E3311" s="13">
        <f t="shared" si="204"/>
        <v>0</v>
      </c>
      <c r="F3311" s="13">
        <f t="shared" si="205"/>
        <v>0</v>
      </c>
      <c r="G3311" s="13" t="str">
        <f>IF(B3311&lt;=C3311,C3311-B3311,"No Order Needed")</f>
        <v>No Order Needed</v>
      </c>
      <c r="H3311" s="13">
        <f t="shared" si="206"/>
        <v>0</v>
      </c>
      <c r="I3311" s="13" t="str">
        <f t="shared" si="207"/>
        <v>Ok</v>
      </c>
    </row>
    <row r="3312" spans="1:9" x14ac:dyDescent="0.3">
      <c r="A3312" s="13" t="s">
        <v>7622</v>
      </c>
      <c r="B3312" s="13">
        <f>VLOOKUP(A3312,VLookup_Data,4,FALSE)</f>
        <v>149</v>
      </c>
      <c r="C3312" s="13">
        <f>_xlfn.XLOOKUP(A3312,Product_Name,Recorder_Level)</f>
        <v>30</v>
      </c>
      <c r="D3312" s="13">
        <f>IF(B3312&lt;=C3312,C3312-B3312,0)</f>
        <v>0</v>
      </c>
      <c r="E3312" s="13">
        <f t="shared" si="204"/>
        <v>0</v>
      </c>
      <c r="F3312" s="13">
        <f t="shared" si="205"/>
        <v>0</v>
      </c>
      <c r="G3312" s="13" t="str">
        <f>IF(B3312&lt;=C3312,C3312-B3312,"No Order Needed")</f>
        <v>No Order Needed</v>
      </c>
      <c r="H3312" s="13">
        <f t="shared" si="206"/>
        <v>0</v>
      </c>
      <c r="I3312" s="13" t="str">
        <f t="shared" si="207"/>
        <v>Ok</v>
      </c>
    </row>
    <row r="3313" spans="1:9" x14ac:dyDescent="0.3">
      <c r="A3313" s="13" t="s">
        <v>6506</v>
      </c>
      <c r="B3313" s="13">
        <f>VLOOKUP(A3313,VLookup_Data,4,FALSE)</f>
        <v>81</v>
      </c>
      <c r="C3313" s="13">
        <f>_xlfn.XLOOKUP(A3313,Product_Name,Recorder_Level)</f>
        <v>96</v>
      </c>
      <c r="D3313" s="13">
        <f>IF(B3313&lt;=C3313,C3313-B3313,0)</f>
        <v>15</v>
      </c>
      <c r="E3313" s="13">
        <f t="shared" si="204"/>
        <v>15</v>
      </c>
      <c r="F3313" s="13">
        <f t="shared" si="205"/>
        <v>15</v>
      </c>
      <c r="G3313" s="13">
        <f>IF(B3313&lt;=C3313,C3313-B3313,"No Order Needed")</f>
        <v>15</v>
      </c>
      <c r="H3313" s="13">
        <f t="shared" si="206"/>
        <v>25</v>
      </c>
      <c r="I3313" s="13" t="str">
        <f t="shared" si="207"/>
        <v>Reorder</v>
      </c>
    </row>
    <row r="3314" spans="1:9" x14ac:dyDescent="0.3">
      <c r="A3314" s="13" t="s">
        <v>6158</v>
      </c>
      <c r="B3314" s="13">
        <f>VLOOKUP(A3314,VLookup_Data,4,FALSE)</f>
        <v>30</v>
      </c>
      <c r="C3314" s="13">
        <f>_xlfn.XLOOKUP(A3314,Product_Name,Recorder_Level)</f>
        <v>70</v>
      </c>
      <c r="D3314" s="13">
        <f>IF(B3314&lt;=C3314,C3314-B3314,0)</f>
        <v>40</v>
      </c>
      <c r="E3314" s="13">
        <f t="shared" si="204"/>
        <v>40</v>
      </c>
      <c r="F3314" s="13">
        <f t="shared" si="205"/>
        <v>40</v>
      </c>
      <c r="G3314" s="13">
        <f>IF(B3314&lt;=C3314,C3314-B3314,"No Order Needed")</f>
        <v>40</v>
      </c>
      <c r="H3314" s="13">
        <f t="shared" si="206"/>
        <v>50</v>
      </c>
      <c r="I3314" s="13" t="str">
        <f t="shared" si="207"/>
        <v>Reorder</v>
      </c>
    </row>
    <row r="3315" spans="1:9" x14ac:dyDescent="0.3">
      <c r="A3315" s="13" t="s">
        <v>6510</v>
      </c>
      <c r="B3315" s="13">
        <f>VLOOKUP(A3315,VLookup_Data,4,FALSE)</f>
        <v>180</v>
      </c>
      <c r="C3315" s="13">
        <f>_xlfn.XLOOKUP(A3315,Product_Name,Recorder_Level)</f>
        <v>91</v>
      </c>
      <c r="D3315" s="13">
        <f>IF(B3315&lt;=C3315,C3315-B3315,0)</f>
        <v>0</v>
      </c>
      <c r="E3315" s="13">
        <f t="shared" si="204"/>
        <v>0</v>
      </c>
      <c r="F3315" s="13">
        <f t="shared" si="205"/>
        <v>0</v>
      </c>
      <c r="G3315" s="13" t="str">
        <f>IF(B3315&lt;=C3315,C3315-B3315,"No Order Needed")</f>
        <v>No Order Needed</v>
      </c>
      <c r="H3315" s="13">
        <f t="shared" si="206"/>
        <v>0</v>
      </c>
      <c r="I3315" s="13" t="str">
        <f t="shared" si="207"/>
        <v>Ok</v>
      </c>
    </row>
    <row r="3316" spans="1:9" x14ac:dyDescent="0.3">
      <c r="A3316" s="13" t="s">
        <v>2631</v>
      </c>
      <c r="B3316" s="13">
        <f>VLOOKUP(A3316,VLookup_Data,4,FALSE)</f>
        <v>93</v>
      </c>
      <c r="C3316" s="13">
        <f>_xlfn.XLOOKUP(A3316,Product_Name,Recorder_Level)</f>
        <v>25</v>
      </c>
      <c r="D3316" s="13">
        <f>IF(B3316&lt;=C3316,C3316-B3316,0)</f>
        <v>0</v>
      </c>
      <c r="E3316" s="13">
        <f t="shared" si="204"/>
        <v>0</v>
      </c>
      <c r="F3316" s="13">
        <f t="shared" si="205"/>
        <v>0</v>
      </c>
      <c r="G3316" s="13" t="str">
        <f>IF(B3316&lt;=C3316,C3316-B3316,"No Order Needed")</f>
        <v>No Order Needed</v>
      </c>
      <c r="H3316" s="13">
        <f t="shared" si="206"/>
        <v>0</v>
      </c>
      <c r="I3316" s="13" t="str">
        <f t="shared" si="207"/>
        <v>Ok</v>
      </c>
    </row>
    <row r="3317" spans="1:9" x14ac:dyDescent="0.3">
      <c r="A3317" s="13" t="s">
        <v>161</v>
      </c>
      <c r="B3317" s="13">
        <f>VLOOKUP(A3317,VLookup_Data,4,FALSE)</f>
        <v>32</v>
      </c>
      <c r="C3317" s="13">
        <f>_xlfn.XLOOKUP(A3317,Product_Name,Recorder_Level)</f>
        <v>67</v>
      </c>
      <c r="D3317" s="13">
        <f>IF(B3317&lt;=C3317,C3317-B3317,0)</f>
        <v>35</v>
      </c>
      <c r="E3317" s="13">
        <f t="shared" si="204"/>
        <v>35</v>
      </c>
      <c r="F3317" s="13">
        <f t="shared" si="205"/>
        <v>35</v>
      </c>
      <c r="G3317" s="13">
        <f>IF(B3317&lt;=C3317,C3317-B3317,"No Order Needed")</f>
        <v>35</v>
      </c>
      <c r="H3317" s="13">
        <f t="shared" si="206"/>
        <v>45</v>
      </c>
      <c r="I3317" s="13" t="str">
        <f t="shared" si="207"/>
        <v>Reorder</v>
      </c>
    </row>
    <row r="3318" spans="1:9" x14ac:dyDescent="0.3">
      <c r="A3318" s="13" t="s">
        <v>6514</v>
      </c>
      <c r="B3318" s="13">
        <f>VLOOKUP(A3318,VLookup_Data,4,FALSE)</f>
        <v>114</v>
      </c>
      <c r="C3318" s="13">
        <f>_xlfn.XLOOKUP(A3318,Product_Name,Recorder_Level)</f>
        <v>0</v>
      </c>
      <c r="D3318" s="13">
        <f>IF(B3318&lt;=C3318,C3318-B3318,0)</f>
        <v>0</v>
      </c>
      <c r="E3318" s="13">
        <f t="shared" si="204"/>
        <v>0</v>
      </c>
      <c r="F3318" s="13">
        <f t="shared" si="205"/>
        <v>0</v>
      </c>
      <c r="G3318" s="13" t="str">
        <f>IF(B3318&lt;=C3318,C3318-B3318,"No Order Needed")</f>
        <v>No Order Needed</v>
      </c>
      <c r="H3318" s="13">
        <f t="shared" si="206"/>
        <v>0</v>
      </c>
      <c r="I3318" s="13" t="str">
        <f t="shared" si="207"/>
        <v>Ok</v>
      </c>
    </row>
    <row r="3319" spans="1:9" x14ac:dyDescent="0.3">
      <c r="A3319" s="13" t="s">
        <v>3532</v>
      </c>
      <c r="B3319" s="13">
        <f>VLOOKUP(A3319,VLookup_Data,4,FALSE)</f>
        <v>138</v>
      </c>
      <c r="C3319" s="13">
        <f>_xlfn.XLOOKUP(A3319,Product_Name,Recorder_Level)</f>
        <v>84</v>
      </c>
      <c r="D3319" s="13">
        <f>IF(B3319&lt;=C3319,C3319-B3319,0)</f>
        <v>0</v>
      </c>
      <c r="E3319" s="13">
        <f t="shared" si="204"/>
        <v>0</v>
      </c>
      <c r="F3319" s="13">
        <f t="shared" si="205"/>
        <v>0</v>
      </c>
      <c r="G3319" s="13" t="str">
        <f>IF(B3319&lt;=C3319,C3319-B3319,"No Order Needed")</f>
        <v>No Order Needed</v>
      </c>
      <c r="H3319" s="13">
        <f t="shared" si="206"/>
        <v>0</v>
      </c>
      <c r="I3319" s="13" t="str">
        <f t="shared" si="207"/>
        <v>Ok</v>
      </c>
    </row>
    <row r="3320" spans="1:9" x14ac:dyDescent="0.3">
      <c r="A3320" s="13" t="s">
        <v>6518</v>
      </c>
      <c r="B3320" s="13">
        <f>VLOOKUP(A3320,VLookup_Data,4,FALSE)</f>
        <v>134</v>
      </c>
      <c r="C3320" s="13">
        <f>_xlfn.XLOOKUP(A3320,Product_Name,Recorder_Level)</f>
        <v>26</v>
      </c>
      <c r="D3320" s="13">
        <f>IF(B3320&lt;=C3320,C3320-B3320,0)</f>
        <v>0</v>
      </c>
      <c r="E3320" s="13">
        <f t="shared" si="204"/>
        <v>0</v>
      </c>
      <c r="F3320" s="13">
        <f t="shared" si="205"/>
        <v>0</v>
      </c>
      <c r="G3320" s="13" t="str">
        <f>IF(B3320&lt;=C3320,C3320-B3320,"No Order Needed")</f>
        <v>No Order Needed</v>
      </c>
      <c r="H3320" s="13">
        <f t="shared" si="206"/>
        <v>0</v>
      </c>
      <c r="I3320" s="13" t="str">
        <f t="shared" si="207"/>
        <v>Ok</v>
      </c>
    </row>
    <row r="3321" spans="1:9" x14ac:dyDescent="0.3">
      <c r="A3321" s="13" t="s">
        <v>6520</v>
      </c>
      <c r="B3321" s="13">
        <f>VLOOKUP(A3321,VLookup_Data,4,FALSE)</f>
        <v>91</v>
      </c>
      <c r="C3321" s="13">
        <f>_xlfn.XLOOKUP(A3321,Product_Name,Recorder_Level)</f>
        <v>57</v>
      </c>
      <c r="D3321" s="13">
        <f>IF(B3321&lt;=C3321,C3321-B3321,0)</f>
        <v>0</v>
      </c>
      <c r="E3321" s="13">
        <f t="shared" si="204"/>
        <v>0</v>
      </c>
      <c r="F3321" s="13">
        <f t="shared" si="205"/>
        <v>0</v>
      </c>
      <c r="G3321" s="13" t="str">
        <f>IF(B3321&lt;=C3321,C3321-B3321,"No Order Needed")</f>
        <v>No Order Needed</v>
      </c>
      <c r="H3321" s="13">
        <f t="shared" si="206"/>
        <v>0</v>
      </c>
      <c r="I3321" s="13" t="str">
        <f t="shared" si="207"/>
        <v>Ok</v>
      </c>
    </row>
    <row r="3322" spans="1:9" x14ac:dyDescent="0.3">
      <c r="A3322" s="13" t="s">
        <v>6522</v>
      </c>
      <c r="B3322" s="13">
        <f>VLOOKUP(A3322,VLookup_Data,4,FALSE)</f>
        <v>126</v>
      </c>
      <c r="C3322" s="13">
        <f>_xlfn.XLOOKUP(A3322,Product_Name,Recorder_Level)</f>
        <v>86</v>
      </c>
      <c r="D3322" s="13">
        <f>IF(B3322&lt;=C3322,C3322-B3322,0)</f>
        <v>0</v>
      </c>
      <c r="E3322" s="13">
        <f t="shared" si="204"/>
        <v>0</v>
      </c>
      <c r="F3322" s="13">
        <f t="shared" si="205"/>
        <v>0</v>
      </c>
      <c r="G3322" s="13" t="str">
        <f>IF(B3322&lt;=C3322,C3322-B3322,"No Order Needed")</f>
        <v>No Order Needed</v>
      </c>
      <c r="H3322" s="13">
        <f t="shared" si="206"/>
        <v>0</v>
      </c>
      <c r="I3322" s="13" t="str">
        <f t="shared" si="207"/>
        <v>Ok</v>
      </c>
    </row>
    <row r="3323" spans="1:9" x14ac:dyDescent="0.3">
      <c r="A3323" s="13" t="s">
        <v>893</v>
      </c>
      <c r="B3323" s="13">
        <f>VLOOKUP(A3323,VLookup_Data,4,FALSE)</f>
        <v>74</v>
      </c>
      <c r="C3323" s="13">
        <f>_xlfn.XLOOKUP(A3323,Product_Name,Recorder_Level)</f>
        <v>0</v>
      </c>
      <c r="D3323" s="13">
        <f>IF(B3323&lt;=C3323,C3323-B3323,0)</f>
        <v>0</v>
      </c>
      <c r="E3323" s="13">
        <f t="shared" si="204"/>
        <v>0</v>
      </c>
      <c r="F3323" s="13">
        <f t="shared" si="205"/>
        <v>0</v>
      </c>
      <c r="G3323" s="13" t="str">
        <f>IF(B3323&lt;=C3323,C3323-B3323,"No Order Needed")</f>
        <v>No Order Needed</v>
      </c>
      <c r="H3323" s="13">
        <f t="shared" si="206"/>
        <v>0</v>
      </c>
      <c r="I3323" s="13" t="str">
        <f t="shared" si="207"/>
        <v>Ok</v>
      </c>
    </row>
    <row r="3324" spans="1:9" x14ac:dyDescent="0.3">
      <c r="A3324" s="13" t="s">
        <v>3663</v>
      </c>
      <c r="B3324" s="13">
        <f>VLOOKUP(A3324,VLookup_Data,4,FALSE)</f>
        <v>67</v>
      </c>
      <c r="C3324" s="13">
        <f>_xlfn.XLOOKUP(A3324,Product_Name,Recorder_Level)</f>
        <v>80</v>
      </c>
      <c r="D3324" s="13">
        <f>IF(B3324&lt;=C3324,C3324-B3324,0)</f>
        <v>13</v>
      </c>
      <c r="E3324" s="13">
        <f t="shared" si="204"/>
        <v>13</v>
      </c>
      <c r="F3324" s="13">
        <f t="shared" si="205"/>
        <v>13</v>
      </c>
      <c r="G3324" s="13">
        <f>IF(B3324&lt;=C3324,C3324-B3324,"No Order Needed")</f>
        <v>13</v>
      </c>
      <c r="H3324" s="13">
        <f t="shared" si="206"/>
        <v>23</v>
      </c>
      <c r="I3324" s="13" t="str">
        <f t="shared" si="207"/>
        <v>Reorder</v>
      </c>
    </row>
    <row r="3325" spans="1:9" x14ac:dyDescent="0.3">
      <c r="A3325" s="13" t="s">
        <v>7623</v>
      </c>
      <c r="B3325" s="13">
        <f>VLOOKUP(A3325,VLookup_Data,4,FALSE)</f>
        <v>136</v>
      </c>
      <c r="C3325" s="13">
        <f>_xlfn.XLOOKUP(A3325,Product_Name,Recorder_Level)</f>
        <v>42</v>
      </c>
      <c r="D3325" s="13">
        <f>IF(B3325&lt;=C3325,C3325-B3325,0)</f>
        <v>0</v>
      </c>
      <c r="E3325" s="13">
        <f t="shared" si="204"/>
        <v>0</v>
      </c>
      <c r="F3325" s="13">
        <f t="shared" si="205"/>
        <v>0</v>
      </c>
      <c r="G3325" s="13" t="str">
        <f>IF(B3325&lt;=C3325,C3325-B3325,"No Order Needed")</f>
        <v>No Order Needed</v>
      </c>
      <c r="H3325" s="13">
        <f t="shared" si="206"/>
        <v>0</v>
      </c>
      <c r="I3325" s="13" t="str">
        <f t="shared" si="207"/>
        <v>Ok</v>
      </c>
    </row>
    <row r="3326" spans="1:9" x14ac:dyDescent="0.3">
      <c r="A3326" s="13" t="s">
        <v>6532</v>
      </c>
      <c r="B3326" s="13">
        <f>VLOOKUP(A3326,VLookup_Data,4,FALSE)</f>
        <v>68</v>
      </c>
      <c r="C3326" s="13">
        <f>_xlfn.XLOOKUP(A3326,Product_Name,Recorder_Level)</f>
        <v>24</v>
      </c>
      <c r="D3326" s="13">
        <f>IF(B3326&lt;=C3326,C3326-B3326,0)</f>
        <v>0</v>
      </c>
      <c r="E3326" s="13">
        <f t="shared" si="204"/>
        <v>0</v>
      </c>
      <c r="F3326" s="13">
        <f t="shared" si="205"/>
        <v>0</v>
      </c>
      <c r="G3326" s="13" t="str">
        <f>IF(B3326&lt;=C3326,C3326-B3326,"No Order Needed")</f>
        <v>No Order Needed</v>
      </c>
      <c r="H3326" s="13">
        <f t="shared" si="206"/>
        <v>0</v>
      </c>
      <c r="I3326" s="13" t="str">
        <f t="shared" si="207"/>
        <v>Ok</v>
      </c>
    </row>
    <row r="3327" spans="1:9" x14ac:dyDescent="0.3">
      <c r="A3327" s="13" t="s">
        <v>6268</v>
      </c>
      <c r="B3327" s="13">
        <f>VLOOKUP(A3327,VLookup_Data,4,FALSE)</f>
        <v>45</v>
      </c>
      <c r="C3327" s="13">
        <f>_xlfn.XLOOKUP(A3327,Product_Name,Recorder_Level)</f>
        <v>49</v>
      </c>
      <c r="D3327" s="13">
        <f>IF(B3327&lt;=C3327,C3327-B3327,0)</f>
        <v>4</v>
      </c>
      <c r="E3327" s="13">
        <f t="shared" si="204"/>
        <v>4</v>
      </c>
      <c r="F3327" s="13">
        <f t="shared" si="205"/>
        <v>4</v>
      </c>
      <c r="G3327" s="13">
        <f>IF(B3327&lt;=C3327,C3327-B3327,"No Order Needed")</f>
        <v>4</v>
      </c>
      <c r="H3327" s="13">
        <f t="shared" si="206"/>
        <v>14</v>
      </c>
      <c r="I3327" s="13" t="str">
        <f t="shared" si="207"/>
        <v>Reorder</v>
      </c>
    </row>
    <row r="3328" spans="1:9" x14ac:dyDescent="0.3">
      <c r="A3328" s="13" t="s">
        <v>5318</v>
      </c>
      <c r="B3328" s="13">
        <f>VLOOKUP(A3328,VLookup_Data,4,FALSE)</f>
        <v>72</v>
      </c>
      <c r="C3328" s="13">
        <f>_xlfn.XLOOKUP(A3328,Product_Name,Recorder_Level)</f>
        <v>46</v>
      </c>
      <c r="D3328" s="13">
        <f>IF(B3328&lt;=C3328,C3328-B3328,0)</f>
        <v>0</v>
      </c>
      <c r="E3328" s="13">
        <f t="shared" si="204"/>
        <v>0</v>
      </c>
      <c r="F3328" s="13">
        <f t="shared" si="205"/>
        <v>0</v>
      </c>
      <c r="G3328" s="13" t="str">
        <f>IF(B3328&lt;=C3328,C3328-B3328,"No Order Needed")</f>
        <v>No Order Needed</v>
      </c>
      <c r="H3328" s="13">
        <f t="shared" si="206"/>
        <v>0</v>
      </c>
      <c r="I3328" s="13" t="str">
        <f t="shared" si="207"/>
        <v>Ok</v>
      </c>
    </row>
    <row r="3329" spans="1:9" x14ac:dyDescent="0.3">
      <c r="A3329" s="13" t="s">
        <v>6537</v>
      </c>
      <c r="B3329" s="13">
        <f>VLOOKUP(A3329,VLookup_Data,4,FALSE)</f>
        <v>61</v>
      </c>
      <c r="C3329" s="13">
        <f>_xlfn.XLOOKUP(A3329,Product_Name,Recorder_Level)</f>
        <v>77</v>
      </c>
      <c r="D3329" s="13">
        <f>IF(B3329&lt;=C3329,C3329-B3329,0)</f>
        <v>16</v>
      </c>
      <c r="E3329" s="13">
        <f t="shared" si="204"/>
        <v>16</v>
      </c>
      <c r="F3329" s="13">
        <f t="shared" si="205"/>
        <v>16</v>
      </c>
      <c r="G3329" s="13">
        <f>IF(B3329&lt;=C3329,C3329-B3329,"No Order Needed")</f>
        <v>16</v>
      </c>
      <c r="H3329" s="13">
        <f t="shared" si="206"/>
        <v>26</v>
      </c>
      <c r="I3329" s="13" t="str">
        <f t="shared" si="207"/>
        <v>Reorder</v>
      </c>
    </row>
    <row r="3330" spans="1:9" x14ac:dyDescent="0.3">
      <c r="A3330" s="13" t="s">
        <v>1154</v>
      </c>
      <c r="B3330" s="13">
        <f>VLOOKUP(A3330,VLookup_Data,4,FALSE)</f>
        <v>163</v>
      </c>
      <c r="C3330" s="13">
        <f>_xlfn.XLOOKUP(A3330,Product_Name,Recorder_Level)</f>
        <v>92</v>
      </c>
      <c r="D3330" s="13">
        <f>IF(B3330&lt;=C3330,C3330-B3330,0)</f>
        <v>0</v>
      </c>
      <c r="E3330" s="13">
        <f t="shared" si="204"/>
        <v>0</v>
      </c>
      <c r="F3330" s="13">
        <f t="shared" si="205"/>
        <v>0</v>
      </c>
      <c r="G3330" s="13" t="str">
        <f>IF(B3330&lt;=C3330,C3330-B3330,"No Order Needed")</f>
        <v>No Order Needed</v>
      </c>
      <c r="H3330" s="13">
        <f t="shared" si="206"/>
        <v>0</v>
      </c>
      <c r="I3330" s="13" t="str">
        <f t="shared" si="207"/>
        <v>Ok</v>
      </c>
    </row>
    <row r="3331" spans="1:9" x14ac:dyDescent="0.3">
      <c r="A3331" s="13" t="s">
        <v>6541</v>
      </c>
      <c r="B3331" s="13">
        <f>VLOOKUP(A3331,VLookup_Data,4,FALSE)</f>
        <v>122</v>
      </c>
      <c r="C3331" s="13">
        <f>_xlfn.XLOOKUP(A3331,Product_Name,Recorder_Level)</f>
        <v>92</v>
      </c>
      <c r="D3331" s="13">
        <f>IF(B3331&lt;=C3331,C3331-B3331,0)</f>
        <v>0</v>
      </c>
      <c r="E3331" s="13">
        <f t="shared" ref="E3331:E3394" si="208">IF(C3331-B3331&gt;0,C3331-B3331,0)</f>
        <v>0</v>
      </c>
      <c r="F3331" s="13">
        <f t="shared" ref="F3331:F3394" si="209">MAX(C3331-B3331,0)</f>
        <v>0</v>
      </c>
      <c r="G3331" s="13" t="str">
        <f>IF(B3331&lt;=C3331,C3331-B3331,"No Order Needed")</f>
        <v>No Order Needed</v>
      </c>
      <c r="H3331" s="13">
        <f t="shared" ref="H3331:H3394" si="210">MAX((C3331-B3331)+10,0)</f>
        <v>0</v>
      </c>
      <c r="I3331" s="13" t="str">
        <f t="shared" ref="I3331:I3394" si="211">IF(B3331=0,"Urgent",IF(B3331&lt;=C3331,"Reorder","Ok"))</f>
        <v>Ok</v>
      </c>
    </row>
    <row r="3332" spans="1:9" x14ac:dyDescent="0.3">
      <c r="A3332" s="13" t="s">
        <v>6544</v>
      </c>
      <c r="B3332" s="13">
        <f>VLOOKUP(A3332,VLookup_Data,4,FALSE)</f>
        <v>189</v>
      </c>
      <c r="C3332" s="13">
        <f>_xlfn.XLOOKUP(A3332,Product_Name,Recorder_Level)</f>
        <v>27</v>
      </c>
      <c r="D3332" s="13">
        <f>IF(B3332&lt;=C3332,C3332-B3332,0)</f>
        <v>0</v>
      </c>
      <c r="E3332" s="13">
        <f t="shared" si="208"/>
        <v>0</v>
      </c>
      <c r="F3332" s="13">
        <f t="shared" si="209"/>
        <v>0</v>
      </c>
      <c r="G3332" s="13" t="str">
        <f>IF(B3332&lt;=C3332,C3332-B3332,"No Order Needed")</f>
        <v>No Order Needed</v>
      </c>
      <c r="H3332" s="13">
        <f t="shared" si="210"/>
        <v>0</v>
      </c>
      <c r="I3332" s="13" t="str">
        <f t="shared" si="211"/>
        <v>Ok</v>
      </c>
    </row>
    <row r="3333" spans="1:9" x14ac:dyDescent="0.3">
      <c r="A3333" s="13" t="s">
        <v>1035</v>
      </c>
      <c r="B3333" s="13">
        <f>VLOOKUP(A3333,VLookup_Data,4,FALSE)</f>
        <v>155</v>
      </c>
      <c r="C3333" s="13">
        <f>_xlfn.XLOOKUP(A3333,Product_Name,Recorder_Level)</f>
        <v>81</v>
      </c>
      <c r="D3333" s="13">
        <f>IF(B3333&lt;=C3333,C3333-B3333,0)</f>
        <v>0</v>
      </c>
      <c r="E3333" s="13">
        <f t="shared" si="208"/>
        <v>0</v>
      </c>
      <c r="F3333" s="13">
        <f t="shared" si="209"/>
        <v>0</v>
      </c>
      <c r="G3333" s="13" t="str">
        <f>IF(B3333&lt;=C3333,C3333-B3333,"No Order Needed")</f>
        <v>No Order Needed</v>
      </c>
      <c r="H3333" s="13">
        <f t="shared" si="210"/>
        <v>0</v>
      </c>
      <c r="I3333" s="13" t="str">
        <f t="shared" si="211"/>
        <v>Ok</v>
      </c>
    </row>
    <row r="3334" spans="1:9" x14ac:dyDescent="0.3">
      <c r="A3334" s="13" t="s">
        <v>6549</v>
      </c>
      <c r="B3334" s="13">
        <f>VLOOKUP(A3334,VLookup_Data,4,FALSE)</f>
        <v>7</v>
      </c>
      <c r="C3334" s="13">
        <f>_xlfn.XLOOKUP(A3334,Product_Name,Recorder_Level)</f>
        <v>51</v>
      </c>
      <c r="D3334" s="13">
        <f>IF(B3334&lt;=C3334,C3334-B3334,0)</f>
        <v>44</v>
      </c>
      <c r="E3334" s="13">
        <f t="shared" si="208"/>
        <v>44</v>
      </c>
      <c r="F3334" s="13">
        <f t="shared" si="209"/>
        <v>44</v>
      </c>
      <c r="G3334" s="13">
        <f>IF(B3334&lt;=C3334,C3334-B3334,"No Order Needed")</f>
        <v>44</v>
      </c>
      <c r="H3334" s="13">
        <f t="shared" si="210"/>
        <v>54</v>
      </c>
      <c r="I3334" s="13" t="str">
        <f t="shared" si="211"/>
        <v>Reorder</v>
      </c>
    </row>
    <row r="3335" spans="1:9" x14ac:dyDescent="0.3">
      <c r="A3335" s="13" t="s">
        <v>1454</v>
      </c>
      <c r="B3335" s="13">
        <f>VLOOKUP(A3335,VLookup_Data,4,FALSE)</f>
        <v>11</v>
      </c>
      <c r="C3335" s="13">
        <f>_xlfn.XLOOKUP(A3335,Product_Name,Recorder_Level)</f>
        <v>89</v>
      </c>
      <c r="D3335" s="13">
        <f>IF(B3335&lt;=C3335,C3335-B3335,0)</f>
        <v>78</v>
      </c>
      <c r="E3335" s="13">
        <f t="shared" si="208"/>
        <v>78</v>
      </c>
      <c r="F3335" s="13">
        <f t="shared" si="209"/>
        <v>78</v>
      </c>
      <c r="G3335" s="13">
        <f>IF(B3335&lt;=C3335,C3335-B3335,"No Order Needed")</f>
        <v>78</v>
      </c>
      <c r="H3335" s="13">
        <f t="shared" si="210"/>
        <v>88</v>
      </c>
      <c r="I3335" s="13" t="str">
        <f t="shared" si="211"/>
        <v>Reorder</v>
      </c>
    </row>
    <row r="3336" spans="1:9" x14ac:dyDescent="0.3">
      <c r="A3336" s="13" t="s">
        <v>6553</v>
      </c>
      <c r="B3336" s="13">
        <f>VLOOKUP(A3336,VLookup_Data,4,FALSE)</f>
        <v>174</v>
      </c>
      <c r="C3336" s="13">
        <f>_xlfn.XLOOKUP(A3336,Product_Name,Recorder_Level)</f>
        <v>66</v>
      </c>
      <c r="D3336" s="13">
        <f>IF(B3336&lt;=C3336,C3336-B3336,0)</f>
        <v>0</v>
      </c>
      <c r="E3336" s="13">
        <f t="shared" si="208"/>
        <v>0</v>
      </c>
      <c r="F3336" s="13">
        <f t="shared" si="209"/>
        <v>0</v>
      </c>
      <c r="G3336" s="13" t="str">
        <f>IF(B3336&lt;=C3336,C3336-B3336,"No Order Needed")</f>
        <v>No Order Needed</v>
      </c>
      <c r="H3336" s="13">
        <f t="shared" si="210"/>
        <v>0</v>
      </c>
      <c r="I3336" s="13" t="str">
        <f t="shared" si="211"/>
        <v>Ok</v>
      </c>
    </row>
    <row r="3337" spans="1:9" x14ac:dyDescent="0.3">
      <c r="A3337" s="13" t="s">
        <v>6556</v>
      </c>
      <c r="B3337" s="13">
        <f>VLOOKUP(A3337,VLookup_Data,4,FALSE)</f>
        <v>156</v>
      </c>
      <c r="C3337" s="13">
        <f>_xlfn.XLOOKUP(A3337,Product_Name,Recorder_Level)</f>
        <v>0</v>
      </c>
      <c r="D3337" s="13">
        <f>IF(B3337&lt;=C3337,C3337-B3337,0)</f>
        <v>0</v>
      </c>
      <c r="E3337" s="13">
        <f t="shared" si="208"/>
        <v>0</v>
      </c>
      <c r="F3337" s="13">
        <f t="shared" si="209"/>
        <v>0</v>
      </c>
      <c r="G3337" s="13" t="str">
        <f>IF(B3337&lt;=C3337,C3337-B3337,"No Order Needed")</f>
        <v>No Order Needed</v>
      </c>
      <c r="H3337" s="13">
        <f t="shared" si="210"/>
        <v>0</v>
      </c>
      <c r="I3337" s="13" t="str">
        <f t="shared" si="211"/>
        <v>Ok</v>
      </c>
    </row>
    <row r="3338" spans="1:9" x14ac:dyDescent="0.3">
      <c r="A3338" s="13" t="s">
        <v>1778</v>
      </c>
      <c r="B3338" s="13">
        <f>VLOOKUP(A3338,VLookup_Data,4,FALSE)</f>
        <v>110</v>
      </c>
      <c r="C3338" s="13">
        <f>_xlfn.XLOOKUP(A3338,Product_Name,Recorder_Level)</f>
        <v>85</v>
      </c>
      <c r="D3338" s="13">
        <f>IF(B3338&lt;=C3338,C3338-B3338,0)</f>
        <v>0</v>
      </c>
      <c r="E3338" s="13">
        <f t="shared" si="208"/>
        <v>0</v>
      </c>
      <c r="F3338" s="13">
        <f t="shared" si="209"/>
        <v>0</v>
      </c>
      <c r="G3338" s="13" t="str">
        <f>IF(B3338&lt;=C3338,C3338-B3338,"No Order Needed")</f>
        <v>No Order Needed</v>
      </c>
      <c r="H3338" s="13">
        <f t="shared" si="210"/>
        <v>0</v>
      </c>
      <c r="I3338" s="13" t="str">
        <f t="shared" si="211"/>
        <v>Ok</v>
      </c>
    </row>
    <row r="3339" spans="1:9" x14ac:dyDescent="0.3">
      <c r="A3339" s="13" t="s">
        <v>6560</v>
      </c>
      <c r="B3339" s="13">
        <f>VLOOKUP(A3339,VLookup_Data,4,FALSE)</f>
        <v>188</v>
      </c>
      <c r="C3339" s="13">
        <f>_xlfn.XLOOKUP(A3339,Product_Name,Recorder_Level)</f>
        <v>0</v>
      </c>
      <c r="D3339" s="13">
        <f>IF(B3339&lt;=C3339,C3339-B3339,0)</f>
        <v>0</v>
      </c>
      <c r="E3339" s="13">
        <f t="shared" si="208"/>
        <v>0</v>
      </c>
      <c r="F3339" s="13">
        <f t="shared" si="209"/>
        <v>0</v>
      </c>
      <c r="G3339" s="13" t="str">
        <f>IF(B3339&lt;=C3339,C3339-B3339,"No Order Needed")</f>
        <v>No Order Needed</v>
      </c>
      <c r="H3339" s="13">
        <f t="shared" si="210"/>
        <v>0</v>
      </c>
      <c r="I3339" s="13" t="str">
        <f t="shared" si="211"/>
        <v>Ok</v>
      </c>
    </row>
    <row r="3340" spans="1:9" x14ac:dyDescent="0.3">
      <c r="A3340" s="13" t="s">
        <v>5477</v>
      </c>
      <c r="B3340" s="13">
        <f>VLOOKUP(A3340,VLookup_Data,4,FALSE)</f>
        <v>11</v>
      </c>
      <c r="C3340" s="13">
        <f>_xlfn.XLOOKUP(A3340,Product_Name,Recorder_Level)</f>
        <v>32</v>
      </c>
      <c r="D3340" s="13">
        <f>IF(B3340&lt;=C3340,C3340-B3340,0)</f>
        <v>21</v>
      </c>
      <c r="E3340" s="13">
        <f t="shared" si="208"/>
        <v>21</v>
      </c>
      <c r="F3340" s="13">
        <f t="shared" si="209"/>
        <v>21</v>
      </c>
      <c r="G3340" s="13">
        <f>IF(B3340&lt;=C3340,C3340-B3340,"No Order Needed")</f>
        <v>21</v>
      </c>
      <c r="H3340" s="13">
        <f t="shared" si="210"/>
        <v>31</v>
      </c>
      <c r="I3340" s="13" t="str">
        <f t="shared" si="211"/>
        <v>Reorder</v>
      </c>
    </row>
    <row r="3341" spans="1:9" x14ac:dyDescent="0.3">
      <c r="A3341" s="13" t="s">
        <v>6563</v>
      </c>
      <c r="B3341" s="13">
        <f>VLOOKUP(A3341,VLookup_Data,4,FALSE)</f>
        <v>8</v>
      </c>
      <c r="C3341" s="13">
        <f>_xlfn.XLOOKUP(A3341,Product_Name,Recorder_Level)</f>
        <v>21</v>
      </c>
      <c r="D3341" s="13">
        <f>IF(B3341&lt;=C3341,C3341-B3341,0)</f>
        <v>13</v>
      </c>
      <c r="E3341" s="13">
        <f t="shared" si="208"/>
        <v>13</v>
      </c>
      <c r="F3341" s="13">
        <f t="shared" si="209"/>
        <v>13</v>
      </c>
      <c r="G3341" s="13">
        <f>IF(B3341&lt;=C3341,C3341-B3341,"No Order Needed")</f>
        <v>13</v>
      </c>
      <c r="H3341" s="13">
        <f t="shared" si="210"/>
        <v>23</v>
      </c>
      <c r="I3341" s="13" t="str">
        <f t="shared" si="211"/>
        <v>Reorder</v>
      </c>
    </row>
    <row r="3342" spans="1:9" x14ac:dyDescent="0.3">
      <c r="A3342" s="13" t="s">
        <v>6565</v>
      </c>
      <c r="B3342" s="13">
        <f>VLOOKUP(A3342,VLookup_Data,4,FALSE)</f>
        <v>1</v>
      </c>
      <c r="C3342" s="13">
        <f>_xlfn.XLOOKUP(A3342,Product_Name,Recorder_Level)</f>
        <v>87</v>
      </c>
      <c r="D3342" s="13">
        <f>IF(B3342&lt;=C3342,C3342-B3342,0)</f>
        <v>86</v>
      </c>
      <c r="E3342" s="13">
        <f t="shared" si="208"/>
        <v>86</v>
      </c>
      <c r="F3342" s="13">
        <f t="shared" si="209"/>
        <v>86</v>
      </c>
      <c r="G3342" s="13">
        <f>IF(B3342&lt;=C3342,C3342-B3342,"No Order Needed")</f>
        <v>86</v>
      </c>
      <c r="H3342" s="13">
        <f t="shared" si="210"/>
        <v>96</v>
      </c>
      <c r="I3342" s="13" t="str">
        <f t="shared" si="211"/>
        <v>Reorder</v>
      </c>
    </row>
    <row r="3343" spans="1:9" x14ac:dyDescent="0.3">
      <c r="A3343" s="13" t="s">
        <v>3031</v>
      </c>
      <c r="B3343" s="13">
        <f>VLOOKUP(A3343,VLookup_Data,4,FALSE)</f>
        <v>10</v>
      </c>
      <c r="C3343" s="13">
        <f>_xlfn.XLOOKUP(A3343,Product_Name,Recorder_Level)</f>
        <v>90</v>
      </c>
      <c r="D3343" s="13">
        <f>IF(B3343&lt;=C3343,C3343-B3343,0)</f>
        <v>80</v>
      </c>
      <c r="E3343" s="13">
        <f t="shared" si="208"/>
        <v>80</v>
      </c>
      <c r="F3343" s="13">
        <f t="shared" si="209"/>
        <v>80</v>
      </c>
      <c r="G3343" s="13">
        <f>IF(B3343&lt;=C3343,C3343-B3343,"No Order Needed")</f>
        <v>80</v>
      </c>
      <c r="H3343" s="13">
        <f t="shared" si="210"/>
        <v>90</v>
      </c>
      <c r="I3343" s="13" t="str">
        <f t="shared" si="211"/>
        <v>Reorder</v>
      </c>
    </row>
    <row r="3344" spans="1:9" x14ac:dyDescent="0.3">
      <c r="A3344" s="13" t="s">
        <v>6568</v>
      </c>
      <c r="B3344" s="13">
        <f>VLOOKUP(A3344,VLookup_Data,4,FALSE)</f>
        <v>130</v>
      </c>
      <c r="C3344" s="13">
        <f>_xlfn.XLOOKUP(A3344,Product_Name,Recorder_Level)</f>
        <v>29</v>
      </c>
      <c r="D3344" s="13">
        <f>IF(B3344&lt;=C3344,C3344-B3344,0)</f>
        <v>0</v>
      </c>
      <c r="E3344" s="13">
        <f t="shared" si="208"/>
        <v>0</v>
      </c>
      <c r="F3344" s="13">
        <f t="shared" si="209"/>
        <v>0</v>
      </c>
      <c r="G3344" s="13" t="str">
        <f>IF(B3344&lt;=C3344,C3344-B3344,"No Order Needed")</f>
        <v>No Order Needed</v>
      </c>
      <c r="H3344" s="13">
        <f t="shared" si="210"/>
        <v>0</v>
      </c>
      <c r="I3344" s="13" t="str">
        <f t="shared" si="211"/>
        <v>Ok</v>
      </c>
    </row>
    <row r="3345" spans="1:9" x14ac:dyDescent="0.3">
      <c r="A3345" s="13" t="s">
        <v>6570</v>
      </c>
      <c r="B3345" s="13">
        <f>VLOOKUP(A3345,VLookup_Data,4,FALSE)</f>
        <v>148</v>
      </c>
      <c r="C3345" s="13">
        <f>_xlfn.XLOOKUP(A3345,Product_Name,Recorder_Level)</f>
        <v>62</v>
      </c>
      <c r="D3345" s="13">
        <f>IF(B3345&lt;=C3345,C3345-B3345,0)</f>
        <v>0</v>
      </c>
      <c r="E3345" s="13">
        <f t="shared" si="208"/>
        <v>0</v>
      </c>
      <c r="F3345" s="13">
        <f t="shared" si="209"/>
        <v>0</v>
      </c>
      <c r="G3345" s="13" t="str">
        <f>IF(B3345&lt;=C3345,C3345-B3345,"No Order Needed")</f>
        <v>No Order Needed</v>
      </c>
      <c r="H3345" s="13">
        <f t="shared" si="210"/>
        <v>0</v>
      </c>
      <c r="I3345" s="13" t="str">
        <f t="shared" si="211"/>
        <v>Ok</v>
      </c>
    </row>
    <row r="3346" spans="1:9" x14ac:dyDescent="0.3">
      <c r="A3346" s="13" t="s">
        <v>6573</v>
      </c>
      <c r="B3346" s="13">
        <f>VLOOKUP(A3346,VLookup_Data,4,FALSE)</f>
        <v>65</v>
      </c>
      <c r="C3346" s="13">
        <f>_xlfn.XLOOKUP(A3346,Product_Name,Recorder_Level)</f>
        <v>52</v>
      </c>
      <c r="D3346" s="13">
        <f>IF(B3346&lt;=C3346,C3346-B3346,0)</f>
        <v>0</v>
      </c>
      <c r="E3346" s="13">
        <f t="shared" si="208"/>
        <v>0</v>
      </c>
      <c r="F3346" s="13">
        <f t="shared" si="209"/>
        <v>0</v>
      </c>
      <c r="G3346" s="13" t="str">
        <f>IF(B3346&lt;=C3346,C3346-B3346,"No Order Needed")</f>
        <v>No Order Needed</v>
      </c>
      <c r="H3346" s="13">
        <f t="shared" si="210"/>
        <v>0</v>
      </c>
      <c r="I3346" s="13" t="str">
        <f t="shared" si="211"/>
        <v>Ok</v>
      </c>
    </row>
    <row r="3347" spans="1:9" x14ac:dyDescent="0.3">
      <c r="A3347" s="13" t="s">
        <v>6575</v>
      </c>
      <c r="B3347" s="13">
        <f>VLOOKUP(A3347,VLookup_Data,4,FALSE)</f>
        <v>88</v>
      </c>
      <c r="C3347" s="13">
        <f>_xlfn.XLOOKUP(A3347,Product_Name,Recorder_Level)</f>
        <v>34</v>
      </c>
      <c r="D3347" s="13">
        <f>IF(B3347&lt;=C3347,C3347-B3347,0)</f>
        <v>0</v>
      </c>
      <c r="E3347" s="13">
        <f t="shared" si="208"/>
        <v>0</v>
      </c>
      <c r="F3347" s="13">
        <f t="shared" si="209"/>
        <v>0</v>
      </c>
      <c r="G3347" s="13" t="str">
        <f>IF(B3347&lt;=C3347,C3347-B3347,"No Order Needed")</f>
        <v>No Order Needed</v>
      </c>
      <c r="H3347" s="13">
        <f t="shared" si="210"/>
        <v>0</v>
      </c>
      <c r="I3347" s="13" t="str">
        <f t="shared" si="211"/>
        <v>Ok</v>
      </c>
    </row>
    <row r="3348" spans="1:9" x14ac:dyDescent="0.3">
      <c r="A3348" s="13" t="s">
        <v>6578</v>
      </c>
      <c r="B3348" s="13">
        <f>VLOOKUP(A3348,VLookup_Data,4,FALSE)</f>
        <v>89</v>
      </c>
      <c r="C3348" s="13">
        <f>_xlfn.XLOOKUP(A3348,Product_Name,Recorder_Level)</f>
        <v>99</v>
      </c>
      <c r="D3348" s="13">
        <f>IF(B3348&lt;=C3348,C3348-B3348,0)</f>
        <v>10</v>
      </c>
      <c r="E3348" s="13">
        <f t="shared" si="208"/>
        <v>10</v>
      </c>
      <c r="F3348" s="13">
        <f t="shared" si="209"/>
        <v>10</v>
      </c>
      <c r="G3348" s="13">
        <f>IF(B3348&lt;=C3348,C3348-B3348,"No Order Needed")</f>
        <v>10</v>
      </c>
      <c r="H3348" s="13">
        <f t="shared" si="210"/>
        <v>20</v>
      </c>
      <c r="I3348" s="13" t="str">
        <f t="shared" si="211"/>
        <v>Reorder</v>
      </c>
    </row>
    <row r="3349" spans="1:9" x14ac:dyDescent="0.3">
      <c r="A3349" s="13" t="s">
        <v>5638</v>
      </c>
      <c r="B3349" s="13">
        <f>VLOOKUP(A3349,VLookup_Data,4,FALSE)</f>
        <v>151</v>
      </c>
      <c r="C3349" s="13">
        <f>_xlfn.XLOOKUP(A3349,Product_Name,Recorder_Level)</f>
        <v>25</v>
      </c>
      <c r="D3349" s="13">
        <f>IF(B3349&lt;=C3349,C3349-B3349,0)</f>
        <v>0</v>
      </c>
      <c r="E3349" s="13">
        <f t="shared" si="208"/>
        <v>0</v>
      </c>
      <c r="F3349" s="13">
        <f t="shared" si="209"/>
        <v>0</v>
      </c>
      <c r="G3349" s="13" t="str">
        <f>IF(B3349&lt;=C3349,C3349-B3349,"No Order Needed")</f>
        <v>No Order Needed</v>
      </c>
      <c r="H3349" s="13">
        <f t="shared" si="210"/>
        <v>0</v>
      </c>
      <c r="I3349" s="13" t="str">
        <f t="shared" si="211"/>
        <v>Ok</v>
      </c>
    </row>
    <row r="3350" spans="1:9" x14ac:dyDescent="0.3">
      <c r="A3350" s="13" t="s">
        <v>6581</v>
      </c>
      <c r="B3350" s="13">
        <f>VLOOKUP(A3350,VLookup_Data,4,FALSE)</f>
        <v>100</v>
      </c>
      <c r="C3350" s="13">
        <f>_xlfn.XLOOKUP(A3350,Product_Name,Recorder_Level)</f>
        <v>60</v>
      </c>
      <c r="D3350" s="13">
        <f>IF(B3350&lt;=C3350,C3350-B3350,0)</f>
        <v>0</v>
      </c>
      <c r="E3350" s="13">
        <f t="shared" si="208"/>
        <v>0</v>
      </c>
      <c r="F3350" s="13">
        <f t="shared" si="209"/>
        <v>0</v>
      </c>
      <c r="G3350" s="13" t="str">
        <f>IF(B3350&lt;=C3350,C3350-B3350,"No Order Needed")</f>
        <v>No Order Needed</v>
      </c>
      <c r="H3350" s="13">
        <f t="shared" si="210"/>
        <v>0</v>
      </c>
      <c r="I3350" s="13" t="str">
        <f t="shared" si="211"/>
        <v>Ok</v>
      </c>
    </row>
    <row r="3351" spans="1:9" x14ac:dyDescent="0.3">
      <c r="A3351" s="13" t="s">
        <v>6583</v>
      </c>
      <c r="B3351" s="13">
        <f>VLOOKUP(A3351,VLookup_Data,4,FALSE)</f>
        <v>55</v>
      </c>
      <c r="C3351" s="13">
        <f>_xlfn.XLOOKUP(A3351,Product_Name,Recorder_Level)</f>
        <v>75</v>
      </c>
      <c r="D3351" s="13">
        <f>IF(B3351&lt;=C3351,C3351-B3351,0)</f>
        <v>20</v>
      </c>
      <c r="E3351" s="13">
        <f t="shared" si="208"/>
        <v>20</v>
      </c>
      <c r="F3351" s="13">
        <f t="shared" si="209"/>
        <v>20</v>
      </c>
      <c r="G3351" s="13">
        <f>IF(B3351&lt;=C3351,C3351-B3351,"No Order Needed")</f>
        <v>20</v>
      </c>
      <c r="H3351" s="13">
        <f t="shared" si="210"/>
        <v>30</v>
      </c>
      <c r="I3351" s="13" t="str">
        <f t="shared" si="211"/>
        <v>Reorder</v>
      </c>
    </row>
    <row r="3352" spans="1:9" x14ac:dyDescent="0.3">
      <c r="A3352" s="13" t="s">
        <v>1771</v>
      </c>
      <c r="B3352" s="13">
        <f>VLOOKUP(A3352,VLookup_Data,4,FALSE)</f>
        <v>70</v>
      </c>
      <c r="C3352" s="13">
        <f>_xlfn.XLOOKUP(A3352,Product_Name,Recorder_Level)</f>
        <v>22</v>
      </c>
      <c r="D3352" s="13">
        <f>IF(B3352&lt;=C3352,C3352-B3352,0)</f>
        <v>0</v>
      </c>
      <c r="E3352" s="13">
        <f t="shared" si="208"/>
        <v>0</v>
      </c>
      <c r="F3352" s="13">
        <f t="shared" si="209"/>
        <v>0</v>
      </c>
      <c r="G3352" s="13" t="str">
        <f>IF(B3352&lt;=C3352,C3352-B3352,"No Order Needed")</f>
        <v>No Order Needed</v>
      </c>
      <c r="H3352" s="13">
        <f t="shared" si="210"/>
        <v>0</v>
      </c>
      <c r="I3352" s="13" t="str">
        <f t="shared" si="211"/>
        <v>Ok</v>
      </c>
    </row>
    <row r="3353" spans="1:9" x14ac:dyDescent="0.3">
      <c r="A3353" s="13" t="s">
        <v>3198</v>
      </c>
      <c r="B3353" s="13">
        <f>VLOOKUP(A3353,VLookup_Data,4,FALSE)</f>
        <v>18</v>
      </c>
      <c r="C3353" s="13">
        <f>_xlfn.XLOOKUP(A3353,Product_Name,Recorder_Level)</f>
        <v>24</v>
      </c>
      <c r="D3353" s="13">
        <f>IF(B3353&lt;=C3353,C3353-B3353,0)</f>
        <v>6</v>
      </c>
      <c r="E3353" s="13">
        <f t="shared" si="208"/>
        <v>6</v>
      </c>
      <c r="F3353" s="13">
        <f t="shared" si="209"/>
        <v>6</v>
      </c>
      <c r="G3353" s="13">
        <f>IF(B3353&lt;=C3353,C3353-B3353,"No Order Needed")</f>
        <v>6</v>
      </c>
      <c r="H3353" s="13">
        <f t="shared" si="210"/>
        <v>16</v>
      </c>
      <c r="I3353" s="13" t="str">
        <f t="shared" si="211"/>
        <v>Reorder</v>
      </c>
    </row>
    <row r="3354" spans="1:9" x14ac:dyDescent="0.3">
      <c r="A3354" s="13" t="s">
        <v>864</v>
      </c>
      <c r="B3354" s="13">
        <f>VLOOKUP(A3354,VLookup_Data,4,FALSE)</f>
        <v>158</v>
      </c>
      <c r="C3354" s="13">
        <f>_xlfn.XLOOKUP(A3354,Product_Name,Recorder_Level)</f>
        <v>74</v>
      </c>
      <c r="D3354" s="13">
        <f>IF(B3354&lt;=C3354,C3354-B3354,0)</f>
        <v>0</v>
      </c>
      <c r="E3354" s="13">
        <f t="shared" si="208"/>
        <v>0</v>
      </c>
      <c r="F3354" s="13">
        <f t="shared" si="209"/>
        <v>0</v>
      </c>
      <c r="G3354" s="13" t="str">
        <f>IF(B3354&lt;=C3354,C3354-B3354,"No Order Needed")</f>
        <v>No Order Needed</v>
      </c>
      <c r="H3354" s="13">
        <f t="shared" si="210"/>
        <v>0</v>
      </c>
      <c r="I3354" s="13" t="str">
        <f t="shared" si="211"/>
        <v>Ok</v>
      </c>
    </row>
    <row r="3355" spans="1:9" x14ac:dyDescent="0.3">
      <c r="A3355" s="13" t="s">
        <v>6593</v>
      </c>
      <c r="B3355" s="13">
        <f>VLOOKUP(A3355,VLookup_Data,4,FALSE)</f>
        <v>183</v>
      </c>
      <c r="C3355" s="13">
        <f>_xlfn.XLOOKUP(A3355,Product_Name,Recorder_Level)</f>
        <v>26</v>
      </c>
      <c r="D3355" s="13">
        <f>IF(B3355&lt;=C3355,C3355-B3355,0)</f>
        <v>0</v>
      </c>
      <c r="E3355" s="13">
        <f t="shared" si="208"/>
        <v>0</v>
      </c>
      <c r="F3355" s="13">
        <f t="shared" si="209"/>
        <v>0</v>
      </c>
      <c r="G3355" s="13" t="str">
        <f>IF(B3355&lt;=C3355,C3355-B3355,"No Order Needed")</f>
        <v>No Order Needed</v>
      </c>
      <c r="H3355" s="13">
        <f t="shared" si="210"/>
        <v>0</v>
      </c>
      <c r="I3355" s="13" t="str">
        <f t="shared" si="211"/>
        <v>Ok</v>
      </c>
    </row>
    <row r="3356" spans="1:9" x14ac:dyDescent="0.3">
      <c r="A3356" s="13" t="s">
        <v>6487</v>
      </c>
      <c r="B3356" s="13">
        <f>VLOOKUP(A3356,VLookup_Data,4,FALSE)</f>
        <v>102</v>
      </c>
      <c r="C3356" s="13">
        <f>_xlfn.XLOOKUP(A3356,Product_Name,Recorder_Level)</f>
        <v>26</v>
      </c>
      <c r="D3356" s="13">
        <f>IF(B3356&lt;=C3356,C3356-B3356,0)</f>
        <v>0</v>
      </c>
      <c r="E3356" s="13">
        <f t="shared" si="208"/>
        <v>0</v>
      </c>
      <c r="F3356" s="13">
        <f t="shared" si="209"/>
        <v>0</v>
      </c>
      <c r="G3356" s="13" t="str">
        <f>IF(B3356&lt;=C3356,C3356-B3356,"No Order Needed")</f>
        <v>No Order Needed</v>
      </c>
      <c r="H3356" s="13">
        <f t="shared" si="210"/>
        <v>0</v>
      </c>
      <c r="I3356" s="13" t="str">
        <f t="shared" si="211"/>
        <v>Ok</v>
      </c>
    </row>
    <row r="3357" spans="1:9" x14ac:dyDescent="0.3">
      <c r="A3357" s="13" t="s">
        <v>5254</v>
      </c>
      <c r="B3357" s="13">
        <f>VLOOKUP(A3357,VLookup_Data,4,FALSE)</f>
        <v>133</v>
      </c>
      <c r="C3357" s="13">
        <f>_xlfn.XLOOKUP(A3357,Product_Name,Recorder_Level)</f>
        <v>46</v>
      </c>
      <c r="D3357" s="13">
        <f>IF(B3357&lt;=C3357,C3357-B3357,0)</f>
        <v>0</v>
      </c>
      <c r="E3357" s="13">
        <f t="shared" si="208"/>
        <v>0</v>
      </c>
      <c r="F3357" s="13">
        <f t="shared" si="209"/>
        <v>0</v>
      </c>
      <c r="G3357" s="13" t="str">
        <f>IF(B3357&lt;=C3357,C3357-B3357,"No Order Needed")</f>
        <v>No Order Needed</v>
      </c>
      <c r="H3357" s="13">
        <f t="shared" si="210"/>
        <v>0</v>
      </c>
      <c r="I3357" s="13" t="str">
        <f t="shared" si="211"/>
        <v>Ok</v>
      </c>
    </row>
    <row r="3358" spans="1:9" x14ac:dyDescent="0.3">
      <c r="A3358" s="13" t="s">
        <v>5497</v>
      </c>
      <c r="B3358" s="13">
        <f>VLOOKUP(A3358,VLookup_Data,4,FALSE)</f>
        <v>0</v>
      </c>
      <c r="C3358" s="13">
        <f>_xlfn.XLOOKUP(A3358,Product_Name,Recorder_Level)</f>
        <v>62</v>
      </c>
      <c r="D3358" s="13">
        <f>IF(B3358&lt;=C3358,C3358-B3358,0)</f>
        <v>62</v>
      </c>
      <c r="E3358" s="13">
        <f t="shared" si="208"/>
        <v>62</v>
      </c>
      <c r="F3358" s="13">
        <f t="shared" si="209"/>
        <v>62</v>
      </c>
      <c r="G3358" s="13">
        <f>IF(B3358&lt;=C3358,C3358-B3358,"No Order Needed")</f>
        <v>62</v>
      </c>
      <c r="H3358" s="13">
        <f t="shared" si="210"/>
        <v>72</v>
      </c>
      <c r="I3358" s="13" t="str">
        <f t="shared" si="211"/>
        <v>Urgent</v>
      </c>
    </row>
    <row r="3359" spans="1:9" x14ac:dyDescent="0.3">
      <c r="A3359" s="13" t="s">
        <v>6598</v>
      </c>
      <c r="B3359" s="13">
        <f>VLOOKUP(A3359,VLookup_Data,4,FALSE)</f>
        <v>98</v>
      </c>
      <c r="C3359" s="13">
        <f>_xlfn.XLOOKUP(A3359,Product_Name,Recorder_Level)</f>
        <v>95</v>
      </c>
      <c r="D3359" s="13">
        <f>IF(B3359&lt;=C3359,C3359-B3359,0)</f>
        <v>0</v>
      </c>
      <c r="E3359" s="13">
        <f t="shared" si="208"/>
        <v>0</v>
      </c>
      <c r="F3359" s="13">
        <f t="shared" si="209"/>
        <v>0</v>
      </c>
      <c r="G3359" s="13" t="str">
        <f>IF(B3359&lt;=C3359,C3359-B3359,"No Order Needed")</f>
        <v>No Order Needed</v>
      </c>
      <c r="H3359" s="13">
        <f t="shared" si="210"/>
        <v>7</v>
      </c>
      <c r="I3359" s="13" t="str">
        <f t="shared" si="211"/>
        <v>Ok</v>
      </c>
    </row>
    <row r="3360" spans="1:9" x14ac:dyDescent="0.3">
      <c r="A3360" s="13" t="s">
        <v>588</v>
      </c>
      <c r="B3360" s="13">
        <f>VLOOKUP(A3360,VLookup_Data,4,FALSE)</f>
        <v>137</v>
      </c>
      <c r="C3360" s="13">
        <f>_xlfn.XLOOKUP(A3360,Product_Name,Recorder_Level)</f>
        <v>64</v>
      </c>
      <c r="D3360" s="13">
        <f>IF(B3360&lt;=C3360,C3360-B3360,0)</f>
        <v>0</v>
      </c>
      <c r="E3360" s="13">
        <f t="shared" si="208"/>
        <v>0</v>
      </c>
      <c r="F3360" s="13">
        <f t="shared" si="209"/>
        <v>0</v>
      </c>
      <c r="G3360" s="13" t="str">
        <f>IF(B3360&lt;=C3360,C3360-B3360,"No Order Needed")</f>
        <v>No Order Needed</v>
      </c>
      <c r="H3360" s="13">
        <f t="shared" si="210"/>
        <v>0</v>
      </c>
      <c r="I3360" s="13" t="str">
        <f t="shared" si="211"/>
        <v>Ok</v>
      </c>
    </row>
    <row r="3361" spans="1:9" x14ac:dyDescent="0.3">
      <c r="A3361" s="13" t="s">
        <v>6601</v>
      </c>
      <c r="B3361" s="13">
        <f>VLOOKUP(A3361,VLookup_Data,4,FALSE)</f>
        <v>139</v>
      </c>
      <c r="C3361" s="13">
        <f>_xlfn.XLOOKUP(A3361,Product_Name,Recorder_Level)</f>
        <v>87</v>
      </c>
      <c r="D3361" s="13">
        <f>IF(B3361&lt;=C3361,C3361-B3361,0)</f>
        <v>0</v>
      </c>
      <c r="E3361" s="13">
        <f t="shared" si="208"/>
        <v>0</v>
      </c>
      <c r="F3361" s="13">
        <f t="shared" si="209"/>
        <v>0</v>
      </c>
      <c r="G3361" s="13" t="str">
        <f>IF(B3361&lt;=C3361,C3361-B3361,"No Order Needed")</f>
        <v>No Order Needed</v>
      </c>
      <c r="H3361" s="13">
        <f t="shared" si="210"/>
        <v>0</v>
      </c>
      <c r="I3361" s="13" t="str">
        <f t="shared" si="211"/>
        <v>Ok</v>
      </c>
    </row>
    <row r="3362" spans="1:9" x14ac:dyDescent="0.3">
      <c r="A3362" s="13" t="s">
        <v>6603</v>
      </c>
      <c r="B3362" s="13">
        <f>VLOOKUP(A3362,VLookup_Data,4,FALSE)</f>
        <v>124</v>
      </c>
      <c r="C3362" s="13">
        <f>_xlfn.XLOOKUP(A3362,Product_Name,Recorder_Level)</f>
        <v>32</v>
      </c>
      <c r="D3362" s="13">
        <f>IF(B3362&lt;=C3362,C3362-B3362,0)</f>
        <v>0</v>
      </c>
      <c r="E3362" s="13">
        <f t="shared" si="208"/>
        <v>0</v>
      </c>
      <c r="F3362" s="13">
        <f t="shared" si="209"/>
        <v>0</v>
      </c>
      <c r="G3362" s="13" t="str">
        <f>IF(B3362&lt;=C3362,C3362-B3362,"No Order Needed")</f>
        <v>No Order Needed</v>
      </c>
      <c r="H3362" s="13">
        <f t="shared" si="210"/>
        <v>0</v>
      </c>
      <c r="I3362" s="13" t="str">
        <f t="shared" si="211"/>
        <v>Ok</v>
      </c>
    </row>
    <row r="3363" spans="1:9" x14ac:dyDescent="0.3">
      <c r="A3363" s="13" t="s">
        <v>6605</v>
      </c>
      <c r="B3363" s="13">
        <f>VLOOKUP(A3363,VLookup_Data,4,FALSE)</f>
        <v>110</v>
      </c>
      <c r="C3363" s="13">
        <f>_xlfn.XLOOKUP(A3363,Product_Name,Recorder_Level)</f>
        <v>22</v>
      </c>
      <c r="D3363" s="13">
        <f>IF(B3363&lt;=C3363,C3363-B3363,0)</f>
        <v>0</v>
      </c>
      <c r="E3363" s="13">
        <f t="shared" si="208"/>
        <v>0</v>
      </c>
      <c r="F3363" s="13">
        <f t="shared" si="209"/>
        <v>0</v>
      </c>
      <c r="G3363" s="13" t="str">
        <f>IF(B3363&lt;=C3363,C3363-B3363,"No Order Needed")</f>
        <v>No Order Needed</v>
      </c>
      <c r="H3363" s="13">
        <f t="shared" si="210"/>
        <v>0</v>
      </c>
      <c r="I3363" s="13" t="str">
        <f t="shared" si="211"/>
        <v>Ok</v>
      </c>
    </row>
    <row r="3364" spans="1:9" x14ac:dyDescent="0.3">
      <c r="A3364" s="13" t="s">
        <v>504</v>
      </c>
      <c r="B3364" s="13">
        <f>VLOOKUP(A3364,VLookup_Data,4,FALSE)</f>
        <v>50</v>
      </c>
      <c r="C3364" s="13">
        <f>_xlfn.XLOOKUP(A3364,Product_Name,Recorder_Level)</f>
        <v>48</v>
      </c>
      <c r="D3364" s="13">
        <f>IF(B3364&lt;=C3364,C3364-B3364,0)</f>
        <v>0</v>
      </c>
      <c r="E3364" s="13">
        <f t="shared" si="208"/>
        <v>0</v>
      </c>
      <c r="F3364" s="13">
        <f t="shared" si="209"/>
        <v>0</v>
      </c>
      <c r="G3364" s="13" t="str">
        <f>IF(B3364&lt;=C3364,C3364-B3364,"No Order Needed")</f>
        <v>No Order Needed</v>
      </c>
      <c r="H3364" s="13">
        <f t="shared" si="210"/>
        <v>8</v>
      </c>
      <c r="I3364" s="13" t="str">
        <f t="shared" si="211"/>
        <v>Ok</v>
      </c>
    </row>
    <row r="3365" spans="1:9" x14ac:dyDescent="0.3">
      <c r="A3365" s="13" t="s">
        <v>6608</v>
      </c>
      <c r="B3365" s="13">
        <f>VLOOKUP(A3365,VLookup_Data,4,FALSE)</f>
        <v>184</v>
      </c>
      <c r="C3365" s="13">
        <f>_xlfn.XLOOKUP(A3365,Product_Name,Recorder_Level)</f>
        <v>86</v>
      </c>
      <c r="D3365" s="13">
        <f>IF(B3365&lt;=C3365,C3365-B3365,0)</f>
        <v>0</v>
      </c>
      <c r="E3365" s="13">
        <f t="shared" si="208"/>
        <v>0</v>
      </c>
      <c r="F3365" s="13">
        <f t="shared" si="209"/>
        <v>0</v>
      </c>
      <c r="G3365" s="13" t="str">
        <f>IF(B3365&lt;=C3365,C3365-B3365,"No Order Needed")</f>
        <v>No Order Needed</v>
      </c>
      <c r="H3365" s="13">
        <f t="shared" si="210"/>
        <v>0</v>
      </c>
      <c r="I3365" s="13" t="str">
        <f t="shared" si="211"/>
        <v>Ok</v>
      </c>
    </row>
    <row r="3366" spans="1:9" x14ac:dyDescent="0.3">
      <c r="A3366" s="13" t="s">
        <v>6200</v>
      </c>
      <c r="B3366" s="13">
        <f>VLOOKUP(A3366,VLookup_Data,4,FALSE)</f>
        <v>149</v>
      </c>
      <c r="C3366" s="13">
        <f>_xlfn.XLOOKUP(A3366,Product_Name,Recorder_Level)</f>
        <v>46</v>
      </c>
      <c r="D3366" s="13">
        <f>IF(B3366&lt;=C3366,C3366-B3366,0)</f>
        <v>0</v>
      </c>
      <c r="E3366" s="13">
        <f t="shared" si="208"/>
        <v>0</v>
      </c>
      <c r="F3366" s="13">
        <f t="shared" si="209"/>
        <v>0</v>
      </c>
      <c r="G3366" s="13" t="str">
        <f>IF(B3366&lt;=C3366,C3366-B3366,"No Order Needed")</f>
        <v>No Order Needed</v>
      </c>
      <c r="H3366" s="13">
        <f t="shared" si="210"/>
        <v>0</v>
      </c>
      <c r="I3366" s="13" t="str">
        <f t="shared" si="211"/>
        <v>Ok</v>
      </c>
    </row>
    <row r="3367" spans="1:9" x14ac:dyDescent="0.3">
      <c r="A3367" s="13" t="s">
        <v>1219</v>
      </c>
      <c r="B3367" s="13">
        <f>VLOOKUP(A3367,VLookup_Data,4,FALSE)</f>
        <v>143</v>
      </c>
      <c r="C3367" s="13">
        <f>_xlfn.XLOOKUP(A3367,Product_Name,Recorder_Level)</f>
        <v>70</v>
      </c>
      <c r="D3367" s="13">
        <f>IF(B3367&lt;=C3367,C3367-B3367,0)</f>
        <v>0</v>
      </c>
      <c r="E3367" s="13">
        <f t="shared" si="208"/>
        <v>0</v>
      </c>
      <c r="F3367" s="13">
        <f t="shared" si="209"/>
        <v>0</v>
      </c>
      <c r="G3367" s="13" t="str">
        <f>IF(B3367&lt;=C3367,C3367-B3367,"No Order Needed")</f>
        <v>No Order Needed</v>
      </c>
      <c r="H3367" s="13">
        <f t="shared" si="210"/>
        <v>0</v>
      </c>
      <c r="I3367" s="13" t="str">
        <f t="shared" si="211"/>
        <v>Ok</v>
      </c>
    </row>
    <row r="3368" spans="1:9" x14ac:dyDescent="0.3">
      <c r="A3368" s="13" t="s">
        <v>2770</v>
      </c>
      <c r="B3368" s="13">
        <f>VLOOKUP(A3368,VLookup_Data,4,FALSE)</f>
        <v>139</v>
      </c>
      <c r="C3368" s="13">
        <f>_xlfn.XLOOKUP(A3368,Product_Name,Recorder_Level)</f>
        <v>63</v>
      </c>
      <c r="D3368" s="13">
        <f>IF(B3368&lt;=C3368,C3368-B3368,0)</f>
        <v>0</v>
      </c>
      <c r="E3368" s="13">
        <f t="shared" si="208"/>
        <v>0</v>
      </c>
      <c r="F3368" s="13">
        <f t="shared" si="209"/>
        <v>0</v>
      </c>
      <c r="G3368" s="13" t="str">
        <f>IF(B3368&lt;=C3368,C3368-B3368,"No Order Needed")</f>
        <v>No Order Needed</v>
      </c>
      <c r="H3368" s="13">
        <f t="shared" si="210"/>
        <v>0</v>
      </c>
      <c r="I3368" s="13" t="str">
        <f t="shared" si="211"/>
        <v>Ok</v>
      </c>
    </row>
    <row r="3369" spans="1:9" x14ac:dyDescent="0.3">
      <c r="A3369" s="13" t="s">
        <v>645</v>
      </c>
      <c r="B3369" s="13">
        <f>VLOOKUP(A3369,VLookup_Data,4,FALSE)</f>
        <v>122</v>
      </c>
      <c r="C3369" s="13">
        <f>_xlfn.XLOOKUP(A3369,Product_Name,Recorder_Level)</f>
        <v>58</v>
      </c>
      <c r="D3369" s="13">
        <f>IF(B3369&lt;=C3369,C3369-B3369,0)</f>
        <v>0</v>
      </c>
      <c r="E3369" s="13">
        <f t="shared" si="208"/>
        <v>0</v>
      </c>
      <c r="F3369" s="13">
        <f t="shared" si="209"/>
        <v>0</v>
      </c>
      <c r="G3369" s="13" t="str">
        <f>IF(B3369&lt;=C3369,C3369-B3369,"No Order Needed")</f>
        <v>No Order Needed</v>
      </c>
      <c r="H3369" s="13">
        <f t="shared" si="210"/>
        <v>0</v>
      </c>
      <c r="I3369" s="13" t="str">
        <f t="shared" si="211"/>
        <v>Ok</v>
      </c>
    </row>
    <row r="3370" spans="1:9" x14ac:dyDescent="0.3">
      <c r="A3370" s="13" t="s">
        <v>6616</v>
      </c>
      <c r="B3370" s="13">
        <f>VLOOKUP(A3370,VLookup_Data,4,FALSE)</f>
        <v>72</v>
      </c>
      <c r="C3370" s="13">
        <f>_xlfn.XLOOKUP(A3370,Product_Name,Recorder_Level)</f>
        <v>54</v>
      </c>
      <c r="D3370" s="13">
        <f>IF(B3370&lt;=C3370,C3370-B3370,0)</f>
        <v>0</v>
      </c>
      <c r="E3370" s="13">
        <f t="shared" si="208"/>
        <v>0</v>
      </c>
      <c r="F3370" s="13">
        <f t="shared" si="209"/>
        <v>0</v>
      </c>
      <c r="G3370" s="13" t="str">
        <f>IF(B3370&lt;=C3370,C3370-B3370,"No Order Needed")</f>
        <v>No Order Needed</v>
      </c>
      <c r="H3370" s="13">
        <f t="shared" si="210"/>
        <v>0</v>
      </c>
      <c r="I3370" s="13" t="str">
        <f t="shared" si="211"/>
        <v>Ok</v>
      </c>
    </row>
    <row r="3371" spans="1:9" x14ac:dyDescent="0.3">
      <c r="A3371" s="13" t="s">
        <v>6618</v>
      </c>
      <c r="B3371" s="13">
        <f>VLOOKUP(A3371,VLookup_Data,4,FALSE)</f>
        <v>166</v>
      </c>
      <c r="C3371" s="13">
        <f>_xlfn.XLOOKUP(A3371,Product_Name,Recorder_Level)</f>
        <v>93</v>
      </c>
      <c r="D3371" s="13">
        <f>IF(B3371&lt;=C3371,C3371-B3371,0)</f>
        <v>0</v>
      </c>
      <c r="E3371" s="13">
        <f t="shared" si="208"/>
        <v>0</v>
      </c>
      <c r="F3371" s="13">
        <f t="shared" si="209"/>
        <v>0</v>
      </c>
      <c r="G3371" s="13" t="str">
        <f>IF(B3371&lt;=C3371,C3371-B3371,"No Order Needed")</f>
        <v>No Order Needed</v>
      </c>
      <c r="H3371" s="13">
        <f t="shared" si="210"/>
        <v>0</v>
      </c>
      <c r="I3371" s="13" t="str">
        <f t="shared" si="211"/>
        <v>Ok</v>
      </c>
    </row>
    <row r="3372" spans="1:9" x14ac:dyDescent="0.3">
      <c r="A3372" s="13" t="s">
        <v>6621</v>
      </c>
      <c r="B3372" s="13">
        <f>VLOOKUP(A3372,VLookup_Data,4,FALSE)</f>
        <v>198</v>
      </c>
      <c r="C3372" s="13">
        <f>_xlfn.XLOOKUP(A3372,Product_Name,Recorder_Level)</f>
        <v>30</v>
      </c>
      <c r="D3372" s="13">
        <f>IF(B3372&lt;=C3372,C3372-B3372,0)</f>
        <v>0</v>
      </c>
      <c r="E3372" s="13">
        <f t="shared" si="208"/>
        <v>0</v>
      </c>
      <c r="F3372" s="13">
        <f t="shared" si="209"/>
        <v>0</v>
      </c>
      <c r="G3372" s="13" t="str">
        <f>IF(B3372&lt;=C3372,C3372-B3372,"No Order Needed")</f>
        <v>No Order Needed</v>
      </c>
      <c r="H3372" s="13">
        <f t="shared" si="210"/>
        <v>0</v>
      </c>
      <c r="I3372" s="13" t="str">
        <f t="shared" si="211"/>
        <v>Ok</v>
      </c>
    </row>
    <row r="3373" spans="1:9" x14ac:dyDescent="0.3">
      <c r="A3373" s="13" t="s">
        <v>871</v>
      </c>
      <c r="B3373" s="13">
        <f>VLOOKUP(A3373,VLookup_Data,4,FALSE)</f>
        <v>85</v>
      </c>
      <c r="C3373" s="13">
        <f>_xlfn.XLOOKUP(A3373,Product_Name,Recorder_Level)</f>
        <v>66</v>
      </c>
      <c r="D3373" s="13">
        <f>IF(B3373&lt;=C3373,C3373-B3373,0)</f>
        <v>0</v>
      </c>
      <c r="E3373" s="13">
        <f t="shared" si="208"/>
        <v>0</v>
      </c>
      <c r="F3373" s="13">
        <f t="shared" si="209"/>
        <v>0</v>
      </c>
      <c r="G3373" s="13" t="str">
        <f>IF(B3373&lt;=C3373,C3373-B3373,"No Order Needed")</f>
        <v>No Order Needed</v>
      </c>
      <c r="H3373" s="13">
        <f t="shared" si="210"/>
        <v>0</v>
      </c>
      <c r="I3373" s="13" t="str">
        <f t="shared" si="211"/>
        <v>Ok</v>
      </c>
    </row>
    <row r="3374" spans="1:9" x14ac:dyDescent="0.3">
      <c r="A3374" s="13" t="s">
        <v>3370</v>
      </c>
      <c r="B3374" s="13">
        <f>VLOOKUP(A3374,VLookup_Data,4,FALSE)</f>
        <v>159</v>
      </c>
      <c r="C3374" s="13">
        <f>_xlfn.XLOOKUP(A3374,Product_Name,Recorder_Level)</f>
        <v>45</v>
      </c>
      <c r="D3374" s="13">
        <f>IF(B3374&lt;=C3374,C3374-B3374,0)</f>
        <v>0</v>
      </c>
      <c r="E3374" s="13">
        <f t="shared" si="208"/>
        <v>0</v>
      </c>
      <c r="F3374" s="13">
        <f t="shared" si="209"/>
        <v>0</v>
      </c>
      <c r="G3374" s="13" t="str">
        <f>IF(B3374&lt;=C3374,C3374-B3374,"No Order Needed")</f>
        <v>No Order Needed</v>
      </c>
      <c r="H3374" s="13">
        <f t="shared" si="210"/>
        <v>0</v>
      </c>
      <c r="I3374" s="13" t="str">
        <f t="shared" si="211"/>
        <v>Ok</v>
      </c>
    </row>
    <row r="3375" spans="1:9" x14ac:dyDescent="0.3">
      <c r="A3375" s="13" t="s">
        <v>6626</v>
      </c>
      <c r="B3375" s="13">
        <f>VLOOKUP(A3375,VLookup_Data,4,FALSE)</f>
        <v>140</v>
      </c>
      <c r="C3375" s="13">
        <f>_xlfn.XLOOKUP(A3375,Product_Name,Recorder_Level)</f>
        <v>31</v>
      </c>
      <c r="D3375" s="13">
        <f>IF(B3375&lt;=C3375,C3375-B3375,0)</f>
        <v>0</v>
      </c>
      <c r="E3375" s="13">
        <f t="shared" si="208"/>
        <v>0</v>
      </c>
      <c r="F3375" s="13">
        <f t="shared" si="209"/>
        <v>0</v>
      </c>
      <c r="G3375" s="13" t="str">
        <f>IF(B3375&lt;=C3375,C3375-B3375,"No Order Needed")</f>
        <v>No Order Needed</v>
      </c>
      <c r="H3375" s="13">
        <f t="shared" si="210"/>
        <v>0</v>
      </c>
      <c r="I3375" s="13" t="str">
        <f t="shared" si="211"/>
        <v>Ok</v>
      </c>
    </row>
    <row r="3376" spans="1:9" x14ac:dyDescent="0.3">
      <c r="A3376" s="13" t="s">
        <v>6628</v>
      </c>
      <c r="B3376" s="13">
        <f>VLOOKUP(A3376,VLookup_Data,4,FALSE)</f>
        <v>185</v>
      </c>
      <c r="C3376" s="13">
        <f>_xlfn.XLOOKUP(A3376,Product_Name,Recorder_Level)</f>
        <v>60</v>
      </c>
      <c r="D3376" s="13">
        <f>IF(B3376&lt;=C3376,C3376-B3376,0)</f>
        <v>0</v>
      </c>
      <c r="E3376" s="13">
        <f t="shared" si="208"/>
        <v>0</v>
      </c>
      <c r="F3376" s="13">
        <f t="shared" si="209"/>
        <v>0</v>
      </c>
      <c r="G3376" s="13" t="str">
        <f>IF(B3376&lt;=C3376,C3376-B3376,"No Order Needed")</f>
        <v>No Order Needed</v>
      </c>
      <c r="H3376" s="13">
        <f t="shared" si="210"/>
        <v>0</v>
      </c>
      <c r="I3376" s="13" t="str">
        <f t="shared" si="211"/>
        <v>Ok</v>
      </c>
    </row>
    <row r="3377" spans="1:9" x14ac:dyDescent="0.3">
      <c r="A3377" s="13" t="s">
        <v>1511</v>
      </c>
      <c r="B3377" s="13">
        <f>VLOOKUP(A3377,VLookup_Data,4,FALSE)</f>
        <v>180</v>
      </c>
      <c r="C3377" s="13">
        <f>_xlfn.XLOOKUP(A3377,Product_Name,Recorder_Level)</f>
        <v>32</v>
      </c>
      <c r="D3377" s="13">
        <f>IF(B3377&lt;=C3377,C3377-B3377,0)</f>
        <v>0</v>
      </c>
      <c r="E3377" s="13">
        <f t="shared" si="208"/>
        <v>0</v>
      </c>
      <c r="F3377" s="13">
        <f t="shared" si="209"/>
        <v>0</v>
      </c>
      <c r="G3377" s="13" t="str">
        <f>IF(B3377&lt;=C3377,C3377-B3377,"No Order Needed")</f>
        <v>No Order Needed</v>
      </c>
      <c r="H3377" s="13">
        <f t="shared" si="210"/>
        <v>0</v>
      </c>
      <c r="I3377" s="13" t="str">
        <f t="shared" si="211"/>
        <v>Ok</v>
      </c>
    </row>
    <row r="3378" spans="1:9" x14ac:dyDescent="0.3">
      <c r="A3378" s="13" t="s">
        <v>3878</v>
      </c>
      <c r="B3378" s="13">
        <f>VLOOKUP(A3378,VLookup_Data,4,FALSE)</f>
        <v>158</v>
      </c>
      <c r="C3378" s="13">
        <f>_xlfn.XLOOKUP(A3378,Product_Name,Recorder_Level)</f>
        <v>51</v>
      </c>
      <c r="D3378" s="13">
        <f>IF(B3378&lt;=C3378,C3378-B3378,0)</f>
        <v>0</v>
      </c>
      <c r="E3378" s="13">
        <f t="shared" si="208"/>
        <v>0</v>
      </c>
      <c r="F3378" s="13">
        <f t="shared" si="209"/>
        <v>0</v>
      </c>
      <c r="G3378" s="13" t="str">
        <f>IF(B3378&lt;=C3378,C3378-B3378,"No Order Needed")</f>
        <v>No Order Needed</v>
      </c>
      <c r="H3378" s="13">
        <f t="shared" si="210"/>
        <v>0</v>
      </c>
      <c r="I3378" s="13" t="str">
        <f t="shared" si="211"/>
        <v>Ok</v>
      </c>
    </row>
    <row r="3379" spans="1:9" x14ac:dyDescent="0.3">
      <c r="A3379" s="13" t="s">
        <v>6632</v>
      </c>
      <c r="B3379" s="13">
        <f>VLOOKUP(A3379,VLookup_Data,4,FALSE)</f>
        <v>98</v>
      </c>
      <c r="C3379" s="13">
        <f>_xlfn.XLOOKUP(A3379,Product_Name,Recorder_Level)</f>
        <v>42</v>
      </c>
      <c r="D3379" s="13">
        <f>IF(B3379&lt;=C3379,C3379-B3379,0)</f>
        <v>0</v>
      </c>
      <c r="E3379" s="13">
        <f t="shared" si="208"/>
        <v>0</v>
      </c>
      <c r="F3379" s="13">
        <f t="shared" si="209"/>
        <v>0</v>
      </c>
      <c r="G3379" s="13" t="str">
        <f>IF(B3379&lt;=C3379,C3379-B3379,"No Order Needed")</f>
        <v>No Order Needed</v>
      </c>
      <c r="H3379" s="13">
        <f t="shared" si="210"/>
        <v>0</v>
      </c>
      <c r="I3379" s="13" t="str">
        <f t="shared" si="211"/>
        <v>Ok</v>
      </c>
    </row>
    <row r="3380" spans="1:9" x14ac:dyDescent="0.3">
      <c r="A3380" s="13" t="s">
        <v>2849</v>
      </c>
      <c r="B3380" s="13">
        <f>VLOOKUP(A3380,VLookup_Data,4,FALSE)</f>
        <v>64</v>
      </c>
      <c r="C3380" s="13">
        <f>_xlfn.XLOOKUP(A3380,Product_Name,Recorder_Level)</f>
        <v>31</v>
      </c>
      <c r="D3380" s="13">
        <f>IF(B3380&lt;=C3380,C3380-B3380,0)</f>
        <v>0</v>
      </c>
      <c r="E3380" s="13">
        <f t="shared" si="208"/>
        <v>0</v>
      </c>
      <c r="F3380" s="13">
        <f t="shared" si="209"/>
        <v>0</v>
      </c>
      <c r="G3380" s="13" t="str">
        <f>IF(B3380&lt;=C3380,C3380-B3380,"No Order Needed")</f>
        <v>No Order Needed</v>
      </c>
      <c r="H3380" s="13">
        <f t="shared" si="210"/>
        <v>0</v>
      </c>
      <c r="I3380" s="13" t="str">
        <f t="shared" si="211"/>
        <v>Ok</v>
      </c>
    </row>
    <row r="3381" spans="1:9" x14ac:dyDescent="0.3">
      <c r="A3381" s="13" t="s">
        <v>7469</v>
      </c>
      <c r="B3381" s="13">
        <f>VLOOKUP(A3381,VLookup_Data,4,FALSE)</f>
        <v>73</v>
      </c>
      <c r="C3381" s="13">
        <f>_xlfn.XLOOKUP(A3381,Product_Name,Recorder_Level)</f>
        <v>84</v>
      </c>
      <c r="D3381" s="13">
        <f>IF(B3381&lt;=C3381,C3381-B3381,0)</f>
        <v>11</v>
      </c>
      <c r="E3381" s="13">
        <f t="shared" si="208"/>
        <v>11</v>
      </c>
      <c r="F3381" s="13">
        <f t="shared" si="209"/>
        <v>11</v>
      </c>
      <c r="G3381" s="13">
        <f>IF(B3381&lt;=C3381,C3381-B3381,"No Order Needed")</f>
        <v>11</v>
      </c>
      <c r="H3381" s="13">
        <f t="shared" si="210"/>
        <v>21</v>
      </c>
      <c r="I3381" s="13" t="str">
        <f t="shared" si="211"/>
        <v>Reorder</v>
      </c>
    </row>
    <row r="3382" spans="1:9" x14ac:dyDescent="0.3">
      <c r="A3382" s="13" t="s">
        <v>5121</v>
      </c>
      <c r="B3382" s="13">
        <f>VLOOKUP(A3382,VLookup_Data,4,FALSE)</f>
        <v>178</v>
      </c>
      <c r="C3382" s="13">
        <f>_xlfn.XLOOKUP(A3382,Product_Name,Recorder_Level)</f>
        <v>62</v>
      </c>
      <c r="D3382" s="13">
        <f>IF(B3382&lt;=C3382,C3382-B3382,0)</f>
        <v>0</v>
      </c>
      <c r="E3382" s="13">
        <f t="shared" si="208"/>
        <v>0</v>
      </c>
      <c r="F3382" s="13">
        <f t="shared" si="209"/>
        <v>0</v>
      </c>
      <c r="G3382" s="13" t="str">
        <f>IF(B3382&lt;=C3382,C3382-B3382,"No Order Needed")</f>
        <v>No Order Needed</v>
      </c>
      <c r="H3382" s="13">
        <f t="shared" si="210"/>
        <v>0</v>
      </c>
      <c r="I3382" s="13" t="str">
        <f t="shared" si="211"/>
        <v>Ok</v>
      </c>
    </row>
    <row r="3383" spans="1:9" x14ac:dyDescent="0.3">
      <c r="A3383" s="13" t="s">
        <v>3646</v>
      </c>
      <c r="B3383" s="13">
        <f>VLOOKUP(A3383,VLookup_Data,4,FALSE)</f>
        <v>141</v>
      </c>
      <c r="C3383" s="13">
        <f>_xlfn.XLOOKUP(A3383,Product_Name,Recorder_Level)</f>
        <v>30</v>
      </c>
      <c r="D3383" s="13">
        <f>IF(B3383&lt;=C3383,C3383-B3383,0)</f>
        <v>0</v>
      </c>
      <c r="E3383" s="13">
        <f t="shared" si="208"/>
        <v>0</v>
      </c>
      <c r="F3383" s="13">
        <f t="shared" si="209"/>
        <v>0</v>
      </c>
      <c r="G3383" s="13" t="str">
        <f>IF(B3383&lt;=C3383,C3383-B3383,"No Order Needed")</f>
        <v>No Order Needed</v>
      </c>
      <c r="H3383" s="13">
        <f t="shared" si="210"/>
        <v>0</v>
      </c>
      <c r="I3383" s="13" t="str">
        <f t="shared" si="211"/>
        <v>Ok</v>
      </c>
    </row>
    <row r="3384" spans="1:9" x14ac:dyDescent="0.3">
      <c r="A3384" s="13" t="s">
        <v>5195</v>
      </c>
      <c r="B3384" s="13">
        <f>VLOOKUP(A3384,VLookup_Data,4,FALSE)</f>
        <v>107</v>
      </c>
      <c r="C3384" s="13">
        <f>_xlfn.XLOOKUP(A3384,Product_Name,Recorder_Level)</f>
        <v>22</v>
      </c>
      <c r="D3384" s="13">
        <f>IF(B3384&lt;=C3384,C3384-B3384,0)</f>
        <v>0</v>
      </c>
      <c r="E3384" s="13">
        <f t="shared" si="208"/>
        <v>0</v>
      </c>
      <c r="F3384" s="13">
        <f t="shared" si="209"/>
        <v>0</v>
      </c>
      <c r="G3384" s="13" t="str">
        <f>IF(B3384&lt;=C3384,C3384-B3384,"No Order Needed")</f>
        <v>No Order Needed</v>
      </c>
      <c r="H3384" s="13">
        <f t="shared" si="210"/>
        <v>0</v>
      </c>
      <c r="I3384" s="13" t="str">
        <f t="shared" si="211"/>
        <v>Ok</v>
      </c>
    </row>
    <row r="3385" spans="1:9" x14ac:dyDescent="0.3">
      <c r="A3385" s="13" t="s">
        <v>6641</v>
      </c>
      <c r="B3385" s="13">
        <f>VLOOKUP(A3385,VLookup_Data,4,FALSE)</f>
        <v>115</v>
      </c>
      <c r="C3385" s="13">
        <f>_xlfn.XLOOKUP(A3385,Product_Name,Recorder_Level)</f>
        <v>93</v>
      </c>
      <c r="D3385" s="13">
        <f>IF(B3385&lt;=C3385,C3385-B3385,0)</f>
        <v>0</v>
      </c>
      <c r="E3385" s="13">
        <f t="shared" si="208"/>
        <v>0</v>
      </c>
      <c r="F3385" s="13">
        <f t="shared" si="209"/>
        <v>0</v>
      </c>
      <c r="G3385" s="13" t="str">
        <f>IF(B3385&lt;=C3385,C3385-B3385,"No Order Needed")</f>
        <v>No Order Needed</v>
      </c>
      <c r="H3385" s="13">
        <f t="shared" si="210"/>
        <v>0</v>
      </c>
      <c r="I3385" s="13" t="str">
        <f t="shared" si="211"/>
        <v>Ok</v>
      </c>
    </row>
    <row r="3386" spans="1:9" x14ac:dyDescent="0.3">
      <c r="A3386" s="13" t="s">
        <v>6643</v>
      </c>
      <c r="B3386" s="13">
        <f>VLOOKUP(A3386,VLookup_Data,4,FALSE)</f>
        <v>115</v>
      </c>
      <c r="C3386" s="13">
        <f>_xlfn.XLOOKUP(A3386,Product_Name,Recorder_Level)</f>
        <v>65</v>
      </c>
      <c r="D3386" s="13">
        <f>IF(B3386&lt;=C3386,C3386-B3386,0)</f>
        <v>0</v>
      </c>
      <c r="E3386" s="13">
        <f t="shared" si="208"/>
        <v>0</v>
      </c>
      <c r="F3386" s="13">
        <f t="shared" si="209"/>
        <v>0</v>
      </c>
      <c r="G3386" s="13" t="str">
        <f>IF(B3386&lt;=C3386,C3386-B3386,"No Order Needed")</f>
        <v>No Order Needed</v>
      </c>
      <c r="H3386" s="13">
        <f t="shared" si="210"/>
        <v>0</v>
      </c>
      <c r="I3386" s="13" t="str">
        <f t="shared" si="211"/>
        <v>Ok</v>
      </c>
    </row>
    <row r="3387" spans="1:9" x14ac:dyDescent="0.3">
      <c r="A3387" s="13" t="s">
        <v>6645</v>
      </c>
      <c r="B3387" s="13">
        <f>VLOOKUP(A3387,VLookup_Data,4,FALSE)</f>
        <v>163</v>
      </c>
      <c r="C3387" s="13">
        <f>_xlfn.XLOOKUP(A3387,Product_Name,Recorder_Level)</f>
        <v>90</v>
      </c>
      <c r="D3387" s="13">
        <f>IF(B3387&lt;=C3387,C3387-B3387,0)</f>
        <v>0</v>
      </c>
      <c r="E3387" s="13">
        <f t="shared" si="208"/>
        <v>0</v>
      </c>
      <c r="F3387" s="13">
        <f t="shared" si="209"/>
        <v>0</v>
      </c>
      <c r="G3387" s="13" t="str">
        <f>IF(B3387&lt;=C3387,C3387-B3387,"No Order Needed")</f>
        <v>No Order Needed</v>
      </c>
      <c r="H3387" s="13">
        <f t="shared" si="210"/>
        <v>0</v>
      </c>
      <c r="I3387" s="13" t="str">
        <f t="shared" si="211"/>
        <v>Ok</v>
      </c>
    </row>
    <row r="3388" spans="1:9" x14ac:dyDescent="0.3">
      <c r="A3388" s="13" t="s">
        <v>3238</v>
      </c>
      <c r="B3388" s="13">
        <f>VLOOKUP(A3388,VLookup_Data,4,FALSE)</f>
        <v>40</v>
      </c>
      <c r="C3388" s="13">
        <f>_xlfn.XLOOKUP(A3388,Product_Name,Recorder_Level)</f>
        <v>21</v>
      </c>
      <c r="D3388" s="13">
        <f>IF(B3388&lt;=C3388,C3388-B3388,0)</f>
        <v>0</v>
      </c>
      <c r="E3388" s="13">
        <f t="shared" si="208"/>
        <v>0</v>
      </c>
      <c r="F3388" s="13">
        <f t="shared" si="209"/>
        <v>0</v>
      </c>
      <c r="G3388" s="13" t="str">
        <f>IF(B3388&lt;=C3388,C3388-B3388,"No Order Needed")</f>
        <v>No Order Needed</v>
      </c>
      <c r="H3388" s="13">
        <f t="shared" si="210"/>
        <v>0</v>
      </c>
      <c r="I3388" s="13" t="str">
        <f t="shared" si="211"/>
        <v>Ok</v>
      </c>
    </row>
    <row r="3389" spans="1:9" x14ac:dyDescent="0.3">
      <c r="A3389" s="13" t="s">
        <v>6648</v>
      </c>
      <c r="B3389" s="13">
        <f>VLOOKUP(A3389,VLookup_Data,4,FALSE)</f>
        <v>77</v>
      </c>
      <c r="C3389" s="13">
        <f>_xlfn.XLOOKUP(A3389,Product_Name,Recorder_Level)</f>
        <v>74</v>
      </c>
      <c r="D3389" s="13">
        <f>IF(B3389&lt;=C3389,C3389-B3389,0)</f>
        <v>0</v>
      </c>
      <c r="E3389" s="13">
        <f t="shared" si="208"/>
        <v>0</v>
      </c>
      <c r="F3389" s="13">
        <f t="shared" si="209"/>
        <v>0</v>
      </c>
      <c r="G3389" s="13" t="str">
        <f>IF(B3389&lt;=C3389,C3389-B3389,"No Order Needed")</f>
        <v>No Order Needed</v>
      </c>
      <c r="H3389" s="13">
        <f t="shared" si="210"/>
        <v>7</v>
      </c>
      <c r="I3389" s="13" t="str">
        <f t="shared" si="211"/>
        <v>Ok</v>
      </c>
    </row>
    <row r="3390" spans="1:9" x14ac:dyDescent="0.3">
      <c r="A3390" s="13" t="s">
        <v>165</v>
      </c>
      <c r="B3390" s="13">
        <f>VLOOKUP(A3390,VLookup_Data,4,FALSE)</f>
        <v>50</v>
      </c>
      <c r="C3390" s="13">
        <f>_xlfn.XLOOKUP(A3390,Product_Name,Recorder_Level)</f>
        <v>73</v>
      </c>
      <c r="D3390" s="13">
        <f>IF(B3390&lt;=C3390,C3390-B3390,0)</f>
        <v>23</v>
      </c>
      <c r="E3390" s="13">
        <f t="shared" si="208"/>
        <v>23</v>
      </c>
      <c r="F3390" s="13">
        <f t="shared" si="209"/>
        <v>23</v>
      </c>
      <c r="G3390" s="13">
        <f>IF(B3390&lt;=C3390,C3390-B3390,"No Order Needed")</f>
        <v>23</v>
      </c>
      <c r="H3390" s="13">
        <f t="shared" si="210"/>
        <v>33</v>
      </c>
      <c r="I3390" s="13" t="str">
        <f t="shared" si="211"/>
        <v>Reorder</v>
      </c>
    </row>
    <row r="3391" spans="1:9" x14ac:dyDescent="0.3">
      <c r="A3391" s="13" t="s">
        <v>7624</v>
      </c>
      <c r="B3391" s="13">
        <f>VLOOKUP(A3391,VLookup_Data,4,FALSE)</f>
        <v>70</v>
      </c>
      <c r="C3391" s="13">
        <f>_xlfn.XLOOKUP(A3391,Product_Name,Recorder_Level)</f>
        <v>66</v>
      </c>
      <c r="D3391" s="13">
        <f>IF(B3391&lt;=C3391,C3391-B3391,0)</f>
        <v>0</v>
      </c>
      <c r="E3391" s="13">
        <f t="shared" si="208"/>
        <v>0</v>
      </c>
      <c r="F3391" s="13">
        <f t="shared" si="209"/>
        <v>0</v>
      </c>
      <c r="G3391" s="13" t="str">
        <f>IF(B3391&lt;=C3391,C3391-B3391,"No Order Needed")</f>
        <v>No Order Needed</v>
      </c>
      <c r="H3391" s="13">
        <f t="shared" si="210"/>
        <v>6</v>
      </c>
      <c r="I3391" s="13" t="str">
        <f t="shared" si="211"/>
        <v>Ok</v>
      </c>
    </row>
    <row r="3392" spans="1:9" x14ac:dyDescent="0.3">
      <c r="A3392" s="13" t="s">
        <v>2634</v>
      </c>
      <c r="B3392" s="13">
        <f>VLOOKUP(A3392,VLookup_Data,4,FALSE)</f>
        <v>0</v>
      </c>
      <c r="C3392" s="13">
        <f>_xlfn.XLOOKUP(A3392,Product_Name,Recorder_Level)</f>
        <v>54</v>
      </c>
      <c r="D3392" s="13">
        <f>IF(B3392&lt;=C3392,C3392-B3392,0)</f>
        <v>54</v>
      </c>
      <c r="E3392" s="13">
        <f t="shared" si="208"/>
        <v>54</v>
      </c>
      <c r="F3392" s="13">
        <f t="shared" si="209"/>
        <v>54</v>
      </c>
      <c r="G3392" s="13">
        <f>IF(B3392&lt;=C3392,C3392-B3392,"No Order Needed")</f>
        <v>54</v>
      </c>
      <c r="H3392" s="13">
        <f t="shared" si="210"/>
        <v>64</v>
      </c>
      <c r="I3392" s="13" t="str">
        <f t="shared" si="211"/>
        <v>Urgent</v>
      </c>
    </row>
    <row r="3393" spans="1:9" x14ac:dyDescent="0.3">
      <c r="A3393" s="13" t="s">
        <v>6655</v>
      </c>
      <c r="B3393" s="13">
        <f>VLOOKUP(A3393,VLookup_Data,4,FALSE)</f>
        <v>84</v>
      </c>
      <c r="C3393" s="13">
        <f>_xlfn.XLOOKUP(A3393,Product_Name,Recorder_Level)</f>
        <v>77</v>
      </c>
      <c r="D3393" s="13">
        <f>IF(B3393&lt;=C3393,C3393-B3393,0)</f>
        <v>0</v>
      </c>
      <c r="E3393" s="13">
        <f t="shared" si="208"/>
        <v>0</v>
      </c>
      <c r="F3393" s="13">
        <f t="shared" si="209"/>
        <v>0</v>
      </c>
      <c r="G3393" s="13" t="str">
        <f>IF(B3393&lt;=C3393,C3393-B3393,"No Order Needed")</f>
        <v>No Order Needed</v>
      </c>
      <c r="H3393" s="13">
        <f t="shared" si="210"/>
        <v>3</v>
      </c>
      <c r="I3393" s="13" t="str">
        <f t="shared" si="211"/>
        <v>Ok</v>
      </c>
    </row>
    <row r="3394" spans="1:9" x14ac:dyDescent="0.3">
      <c r="A3394" s="13" t="s">
        <v>6657</v>
      </c>
      <c r="B3394" s="13">
        <f>VLOOKUP(A3394,VLookup_Data,4,FALSE)</f>
        <v>176</v>
      </c>
      <c r="C3394" s="13">
        <f>_xlfn.XLOOKUP(A3394,Product_Name,Recorder_Level)</f>
        <v>55</v>
      </c>
      <c r="D3394" s="13">
        <f>IF(B3394&lt;=C3394,C3394-B3394,0)</f>
        <v>0</v>
      </c>
      <c r="E3394" s="13">
        <f t="shared" si="208"/>
        <v>0</v>
      </c>
      <c r="F3394" s="13">
        <f t="shared" si="209"/>
        <v>0</v>
      </c>
      <c r="G3394" s="13" t="str">
        <f>IF(B3394&lt;=C3394,C3394-B3394,"No Order Needed")</f>
        <v>No Order Needed</v>
      </c>
      <c r="H3394" s="13">
        <f t="shared" si="210"/>
        <v>0</v>
      </c>
      <c r="I3394" s="13" t="str">
        <f t="shared" si="211"/>
        <v>Ok</v>
      </c>
    </row>
    <row r="3395" spans="1:9" x14ac:dyDescent="0.3">
      <c r="A3395" s="13" t="s">
        <v>6659</v>
      </c>
      <c r="B3395" s="13">
        <f>VLOOKUP(A3395,VLookup_Data,4,FALSE)</f>
        <v>114</v>
      </c>
      <c r="C3395" s="13">
        <f>_xlfn.XLOOKUP(A3395,Product_Name,Recorder_Level)</f>
        <v>51</v>
      </c>
      <c r="D3395" s="13">
        <f>IF(B3395&lt;=C3395,C3395-B3395,0)</f>
        <v>0</v>
      </c>
      <c r="E3395" s="13">
        <f t="shared" ref="E3395:E3458" si="212">IF(C3395-B3395&gt;0,C3395-B3395,0)</f>
        <v>0</v>
      </c>
      <c r="F3395" s="13">
        <f t="shared" ref="F3395:F3458" si="213">MAX(C3395-B3395,0)</f>
        <v>0</v>
      </c>
      <c r="G3395" s="13" t="str">
        <f>IF(B3395&lt;=C3395,C3395-B3395,"No Order Needed")</f>
        <v>No Order Needed</v>
      </c>
      <c r="H3395" s="13">
        <f t="shared" ref="H3395:H3458" si="214">MAX((C3395-B3395)+10,0)</f>
        <v>0</v>
      </c>
      <c r="I3395" s="13" t="str">
        <f t="shared" ref="I3395:I3458" si="215">IF(B3395=0,"Urgent",IF(B3395&lt;=C3395,"Reorder","Ok"))</f>
        <v>Ok</v>
      </c>
    </row>
    <row r="3396" spans="1:9" x14ac:dyDescent="0.3">
      <c r="A3396" s="13" t="s">
        <v>6833</v>
      </c>
      <c r="B3396" s="13">
        <f>VLOOKUP(A3396,VLookup_Data,4,FALSE)</f>
        <v>123</v>
      </c>
      <c r="C3396" s="13">
        <f>_xlfn.XLOOKUP(A3396,Product_Name,Recorder_Level)</f>
        <v>72</v>
      </c>
      <c r="D3396" s="13">
        <f>IF(B3396&lt;=C3396,C3396-B3396,0)</f>
        <v>0</v>
      </c>
      <c r="E3396" s="13">
        <f t="shared" si="212"/>
        <v>0</v>
      </c>
      <c r="F3396" s="13">
        <f t="shared" si="213"/>
        <v>0</v>
      </c>
      <c r="G3396" s="13" t="str">
        <f>IF(B3396&lt;=C3396,C3396-B3396,"No Order Needed")</f>
        <v>No Order Needed</v>
      </c>
      <c r="H3396" s="13">
        <f t="shared" si="214"/>
        <v>0</v>
      </c>
      <c r="I3396" s="13" t="str">
        <f t="shared" si="215"/>
        <v>Ok</v>
      </c>
    </row>
    <row r="3397" spans="1:9" x14ac:dyDescent="0.3">
      <c r="A3397" s="13" t="s">
        <v>6663</v>
      </c>
      <c r="B3397" s="13">
        <f>VLOOKUP(A3397,VLookup_Data,4,FALSE)</f>
        <v>164</v>
      </c>
      <c r="C3397" s="13">
        <f>_xlfn.XLOOKUP(A3397,Product_Name,Recorder_Level)</f>
        <v>57</v>
      </c>
      <c r="D3397" s="13">
        <f>IF(B3397&lt;=C3397,C3397-B3397,0)</f>
        <v>0</v>
      </c>
      <c r="E3397" s="13">
        <f t="shared" si="212"/>
        <v>0</v>
      </c>
      <c r="F3397" s="13">
        <f t="shared" si="213"/>
        <v>0</v>
      </c>
      <c r="G3397" s="13" t="str">
        <f>IF(B3397&lt;=C3397,C3397-B3397,"No Order Needed")</f>
        <v>No Order Needed</v>
      </c>
      <c r="H3397" s="13">
        <f t="shared" si="214"/>
        <v>0</v>
      </c>
      <c r="I3397" s="13" t="str">
        <f t="shared" si="215"/>
        <v>Ok</v>
      </c>
    </row>
    <row r="3398" spans="1:9" x14ac:dyDescent="0.3">
      <c r="A3398" s="13" t="s">
        <v>6665</v>
      </c>
      <c r="B3398" s="13">
        <f>VLOOKUP(A3398,VLookup_Data,4,FALSE)</f>
        <v>65</v>
      </c>
      <c r="C3398" s="13">
        <f>_xlfn.XLOOKUP(A3398,Product_Name,Recorder_Level)</f>
        <v>70</v>
      </c>
      <c r="D3398" s="13">
        <f>IF(B3398&lt;=C3398,C3398-B3398,0)</f>
        <v>5</v>
      </c>
      <c r="E3398" s="13">
        <f t="shared" si="212"/>
        <v>5</v>
      </c>
      <c r="F3398" s="13">
        <f t="shared" si="213"/>
        <v>5</v>
      </c>
      <c r="G3398" s="13">
        <f>IF(B3398&lt;=C3398,C3398-B3398,"No Order Needed")</f>
        <v>5</v>
      </c>
      <c r="H3398" s="13">
        <f t="shared" si="214"/>
        <v>15</v>
      </c>
      <c r="I3398" s="13" t="str">
        <f t="shared" si="215"/>
        <v>Reorder</v>
      </c>
    </row>
    <row r="3399" spans="1:9" x14ac:dyDescent="0.3">
      <c r="A3399" s="13" t="s">
        <v>6669</v>
      </c>
      <c r="B3399" s="13">
        <f>VLOOKUP(A3399,VLookup_Data,4,FALSE)</f>
        <v>39</v>
      </c>
      <c r="C3399" s="13">
        <f>_xlfn.XLOOKUP(A3399,Product_Name,Recorder_Level)</f>
        <v>70</v>
      </c>
      <c r="D3399" s="13">
        <f>IF(B3399&lt;=C3399,C3399-B3399,0)</f>
        <v>31</v>
      </c>
      <c r="E3399" s="13">
        <f t="shared" si="212"/>
        <v>31</v>
      </c>
      <c r="F3399" s="13">
        <f t="shared" si="213"/>
        <v>31</v>
      </c>
      <c r="G3399" s="13">
        <f>IF(B3399&lt;=C3399,C3399-B3399,"No Order Needed")</f>
        <v>31</v>
      </c>
      <c r="H3399" s="13">
        <f t="shared" si="214"/>
        <v>41</v>
      </c>
      <c r="I3399" s="13" t="str">
        <f t="shared" si="215"/>
        <v>Reorder</v>
      </c>
    </row>
    <row r="3400" spans="1:9" x14ac:dyDescent="0.3">
      <c r="A3400" s="13" t="s">
        <v>6671</v>
      </c>
      <c r="B3400" s="13">
        <f>VLOOKUP(A3400,VLookup_Data,4,FALSE)</f>
        <v>108</v>
      </c>
      <c r="C3400" s="13">
        <f>_xlfn.XLOOKUP(A3400,Product_Name,Recorder_Level)</f>
        <v>0</v>
      </c>
      <c r="D3400" s="13">
        <f>IF(B3400&lt;=C3400,C3400-B3400,0)</f>
        <v>0</v>
      </c>
      <c r="E3400" s="13">
        <f t="shared" si="212"/>
        <v>0</v>
      </c>
      <c r="F3400" s="13">
        <f t="shared" si="213"/>
        <v>0</v>
      </c>
      <c r="G3400" s="13" t="str">
        <f>IF(B3400&lt;=C3400,C3400-B3400,"No Order Needed")</f>
        <v>No Order Needed</v>
      </c>
      <c r="H3400" s="13">
        <f t="shared" si="214"/>
        <v>0</v>
      </c>
      <c r="I3400" s="13" t="str">
        <f t="shared" si="215"/>
        <v>Ok</v>
      </c>
    </row>
    <row r="3401" spans="1:9" x14ac:dyDescent="0.3">
      <c r="A3401" s="13" t="s">
        <v>3321</v>
      </c>
      <c r="B3401" s="13">
        <f>VLOOKUP(A3401,VLookup_Data,4,FALSE)</f>
        <v>58</v>
      </c>
      <c r="C3401" s="13">
        <f>_xlfn.XLOOKUP(A3401,Product_Name,Recorder_Level)</f>
        <v>48</v>
      </c>
      <c r="D3401" s="13">
        <f>IF(B3401&lt;=C3401,C3401-B3401,0)</f>
        <v>0</v>
      </c>
      <c r="E3401" s="13">
        <f t="shared" si="212"/>
        <v>0</v>
      </c>
      <c r="F3401" s="13">
        <f t="shared" si="213"/>
        <v>0</v>
      </c>
      <c r="G3401" s="13" t="str">
        <f>IF(B3401&lt;=C3401,C3401-B3401,"No Order Needed")</f>
        <v>No Order Needed</v>
      </c>
      <c r="H3401" s="13">
        <f t="shared" si="214"/>
        <v>0</v>
      </c>
      <c r="I3401" s="13" t="str">
        <f t="shared" si="215"/>
        <v>Ok</v>
      </c>
    </row>
    <row r="3402" spans="1:9" x14ac:dyDescent="0.3">
      <c r="A3402" s="13" t="s">
        <v>4651</v>
      </c>
      <c r="B3402" s="13">
        <f>VLOOKUP(A3402,VLookup_Data,4,FALSE)</f>
        <v>0</v>
      </c>
      <c r="C3402" s="13">
        <f>_xlfn.XLOOKUP(A3402,Product_Name,Recorder_Level)</f>
        <v>43</v>
      </c>
      <c r="D3402" s="13">
        <f>IF(B3402&lt;=C3402,C3402-B3402,0)</f>
        <v>43</v>
      </c>
      <c r="E3402" s="13">
        <f t="shared" si="212"/>
        <v>43</v>
      </c>
      <c r="F3402" s="13">
        <f t="shared" si="213"/>
        <v>43</v>
      </c>
      <c r="G3402" s="13">
        <f>IF(B3402&lt;=C3402,C3402-B3402,"No Order Needed")</f>
        <v>43</v>
      </c>
      <c r="H3402" s="13">
        <f t="shared" si="214"/>
        <v>53</v>
      </c>
      <c r="I3402" s="13" t="str">
        <f t="shared" si="215"/>
        <v>Urgent</v>
      </c>
    </row>
    <row r="3403" spans="1:9" x14ac:dyDescent="0.3">
      <c r="A3403" s="13" t="s">
        <v>3559</v>
      </c>
      <c r="B3403" s="13">
        <f>VLOOKUP(A3403,VLookup_Data,4,FALSE)</f>
        <v>86</v>
      </c>
      <c r="C3403" s="13">
        <f>_xlfn.XLOOKUP(A3403,Product_Name,Recorder_Level)</f>
        <v>83</v>
      </c>
      <c r="D3403" s="13">
        <f>IF(B3403&lt;=C3403,C3403-B3403,0)</f>
        <v>0</v>
      </c>
      <c r="E3403" s="13">
        <f t="shared" si="212"/>
        <v>0</v>
      </c>
      <c r="F3403" s="13">
        <f t="shared" si="213"/>
        <v>0</v>
      </c>
      <c r="G3403" s="13" t="str">
        <f>IF(B3403&lt;=C3403,C3403-B3403,"No Order Needed")</f>
        <v>No Order Needed</v>
      </c>
      <c r="H3403" s="13">
        <f t="shared" si="214"/>
        <v>7</v>
      </c>
      <c r="I3403" s="13" t="str">
        <f t="shared" si="215"/>
        <v>Ok</v>
      </c>
    </row>
    <row r="3404" spans="1:9" x14ac:dyDescent="0.3">
      <c r="A3404" s="13" t="s">
        <v>6679</v>
      </c>
      <c r="B3404" s="13">
        <f>VLOOKUP(A3404,VLookup_Data,4,FALSE)</f>
        <v>14</v>
      </c>
      <c r="C3404" s="13">
        <f>_xlfn.XLOOKUP(A3404,Product_Name,Recorder_Level)</f>
        <v>96</v>
      </c>
      <c r="D3404" s="13">
        <f>IF(B3404&lt;=C3404,C3404-B3404,0)</f>
        <v>82</v>
      </c>
      <c r="E3404" s="13">
        <f t="shared" si="212"/>
        <v>82</v>
      </c>
      <c r="F3404" s="13">
        <f t="shared" si="213"/>
        <v>82</v>
      </c>
      <c r="G3404" s="13">
        <f>IF(B3404&lt;=C3404,C3404-B3404,"No Order Needed")</f>
        <v>82</v>
      </c>
      <c r="H3404" s="13">
        <f t="shared" si="214"/>
        <v>92</v>
      </c>
      <c r="I3404" s="13" t="str">
        <f t="shared" si="215"/>
        <v>Reorder</v>
      </c>
    </row>
    <row r="3405" spans="1:9" x14ac:dyDescent="0.3">
      <c r="A3405" s="13" t="s">
        <v>3918</v>
      </c>
      <c r="B3405" s="13">
        <f>VLOOKUP(A3405,VLookup_Data,4,FALSE)</f>
        <v>185</v>
      </c>
      <c r="C3405" s="13">
        <f>_xlfn.XLOOKUP(A3405,Product_Name,Recorder_Level)</f>
        <v>78</v>
      </c>
      <c r="D3405" s="13">
        <f>IF(B3405&lt;=C3405,C3405-B3405,0)</f>
        <v>0</v>
      </c>
      <c r="E3405" s="13">
        <f t="shared" si="212"/>
        <v>0</v>
      </c>
      <c r="F3405" s="13">
        <f t="shared" si="213"/>
        <v>0</v>
      </c>
      <c r="G3405" s="13" t="str">
        <f>IF(B3405&lt;=C3405,C3405-B3405,"No Order Needed")</f>
        <v>No Order Needed</v>
      </c>
      <c r="H3405" s="13">
        <f t="shared" si="214"/>
        <v>0</v>
      </c>
      <c r="I3405" s="13" t="str">
        <f t="shared" si="215"/>
        <v>Ok</v>
      </c>
    </row>
    <row r="3406" spans="1:9" x14ac:dyDescent="0.3">
      <c r="A3406" s="13" t="s">
        <v>6423</v>
      </c>
      <c r="B3406" s="13">
        <f>VLOOKUP(A3406,VLookup_Data,4,FALSE)</f>
        <v>127</v>
      </c>
      <c r="C3406" s="13">
        <f>_xlfn.XLOOKUP(A3406,Product_Name,Recorder_Level)</f>
        <v>53</v>
      </c>
      <c r="D3406" s="13">
        <f>IF(B3406&lt;=C3406,C3406-B3406,0)</f>
        <v>0</v>
      </c>
      <c r="E3406" s="13">
        <f t="shared" si="212"/>
        <v>0</v>
      </c>
      <c r="F3406" s="13">
        <f t="shared" si="213"/>
        <v>0</v>
      </c>
      <c r="G3406" s="13" t="str">
        <f>IF(B3406&lt;=C3406,C3406-B3406,"No Order Needed")</f>
        <v>No Order Needed</v>
      </c>
      <c r="H3406" s="13">
        <f t="shared" si="214"/>
        <v>0</v>
      </c>
      <c r="I3406" s="13" t="str">
        <f t="shared" si="215"/>
        <v>Ok</v>
      </c>
    </row>
    <row r="3407" spans="1:9" x14ac:dyDescent="0.3">
      <c r="A3407" s="13" t="s">
        <v>6684</v>
      </c>
      <c r="B3407" s="13">
        <f>VLOOKUP(A3407,VLookup_Data,4,FALSE)</f>
        <v>195</v>
      </c>
      <c r="C3407" s="13">
        <f>_xlfn.XLOOKUP(A3407,Product_Name,Recorder_Level)</f>
        <v>70</v>
      </c>
      <c r="D3407" s="13">
        <f>IF(B3407&lt;=C3407,C3407-B3407,0)</f>
        <v>0</v>
      </c>
      <c r="E3407" s="13">
        <f t="shared" si="212"/>
        <v>0</v>
      </c>
      <c r="F3407" s="13">
        <f t="shared" si="213"/>
        <v>0</v>
      </c>
      <c r="G3407" s="13" t="str">
        <f>IF(B3407&lt;=C3407,C3407-B3407,"No Order Needed")</f>
        <v>No Order Needed</v>
      </c>
      <c r="H3407" s="13">
        <f t="shared" si="214"/>
        <v>0</v>
      </c>
      <c r="I3407" s="13" t="str">
        <f t="shared" si="215"/>
        <v>Ok</v>
      </c>
    </row>
    <row r="3408" spans="1:9" x14ac:dyDescent="0.3">
      <c r="A3408" s="13" t="s">
        <v>1033</v>
      </c>
      <c r="B3408" s="13">
        <f>VLOOKUP(A3408,VLookup_Data,4,FALSE)</f>
        <v>82</v>
      </c>
      <c r="C3408" s="13">
        <f>_xlfn.XLOOKUP(A3408,Product_Name,Recorder_Level)</f>
        <v>28</v>
      </c>
      <c r="D3408" s="13">
        <f>IF(B3408&lt;=C3408,C3408-B3408,0)</f>
        <v>0</v>
      </c>
      <c r="E3408" s="13">
        <f t="shared" si="212"/>
        <v>0</v>
      </c>
      <c r="F3408" s="13">
        <f t="shared" si="213"/>
        <v>0</v>
      </c>
      <c r="G3408" s="13" t="str">
        <f>IF(B3408&lt;=C3408,C3408-B3408,"No Order Needed")</f>
        <v>No Order Needed</v>
      </c>
      <c r="H3408" s="13">
        <f t="shared" si="214"/>
        <v>0</v>
      </c>
      <c r="I3408" s="13" t="str">
        <f t="shared" si="215"/>
        <v>Ok</v>
      </c>
    </row>
    <row r="3409" spans="1:9" x14ac:dyDescent="0.3">
      <c r="A3409" s="13" t="s">
        <v>4915</v>
      </c>
      <c r="B3409" s="13">
        <f>VLOOKUP(A3409,VLookup_Data,4,FALSE)</f>
        <v>138</v>
      </c>
      <c r="C3409" s="13">
        <f>_xlfn.XLOOKUP(A3409,Product_Name,Recorder_Level)</f>
        <v>46</v>
      </c>
      <c r="D3409" s="13">
        <f>IF(B3409&lt;=C3409,C3409-B3409,0)</f>
        <v>0</v>
      </c>
      <c r="E3409" s="13">
        <f t="shared" si="212"/>
        <v>0</v>
      </c>
      <c r="F3409" s="13">
        <f t="shared" si="213"/>
        <v>0</v>
      </c>
      <c r="G3409" s="13" t="str">
        <f>IF(B3409&lt;=C3409,C3409-B3409,"No Order Needed")</f>
        <v>No Order Needed</v>
      </c>
      <c r="H3409" s="13">
        <f t="shared" si="214"/>
        <v>0</v>
      </c>
      <c r="I3409" s="13" t="str">
        <f t="shared" si="215"/>
        <v>Ok</v>
      </c>
    </row>
    <row r="3410" spans="1:9" x14ac:dyDescent="0.3">
      <c r="A3410" s="13" t="s">
        <v>2118</v>
      </c>
      <c r="B3410" s="13">
        <f>VLOOKUP(A3410,VLookup_Data,4,FALSE)</f>
        <v>193</v>
      </c>
      <c r="C3410" s="13">
        <f>_xlfn.XLOOKUP(A3410,Product_Name,Recorder_Level)</f>
        <v>57</v>
      </c>
      <c r="D3410" s="13">
        <f>IF(B3410&lt;=C3410,C3410-B3410,0)</f>
        <v>0</v>
      </c>
      <c r="E3410" s="13">
        <f t="shared" si="212"/>
        <v>0</v>
      </c>
      <c r="F3410" s="13">
        <f t="shared" si="213"/>
        <v>0</v>
      </c>
      <c r="G3410" s="13" t="str">
        <f>IF(B3410&lt;=C3410,C3410-B3410,"No Order Needed")</f>
        <v>No Order Needed</v>
      </c>
      <c r="H3410" s="13">
        <f t="shared" si="214"/>
        <v>0</v>
      </c>
      <c r="I3410" s="13" t="str">
        <f t="shared" si="215"/>
        <v>Ok</v>
      </c>
    </row>
    <row r="3411" spans="1:9" x14ac:dyDescent="0.3">
      <c r="A3411" s="13" t="s">
        <v>1189</v>
      </c>
      <c r="B3411" s="13">
        <f>VLOOKUP(A3411,VLookup_Data,4,FALSE)</f>
        <v>0</v>
      </c>
      <c r="C3411" s="13">
        <f>_xlfn.XLOOKUP(A3411,Product_Name,Recorder_Level)</f>
        <v>74</v>
      </c>
      <c r="D3411" s="13">
        <f>IF(B3411&lt;=C3411,C3411-B3411,0)</f>
        <v>74</v>
      </c>
      <c r="E3411" s="13">
        <f t="shared" si="212"/>
        <v>74</v>
      </c>
      <c r="F3411" s="13">
        <f t="shared" si="213"/>
        <v>74</v>
      </c>
      <c r="G3411" s="13">
        <f>IF(B3411&lt;=C3411,C3411-B3411,"No Order Needed")</f>
        <v>74</v>
      </c>
      <c r="H3411" s="13">
        <f t="shared" si="214"/>
        <v>84</v>
      </c>
      <c r="I3411" s="13" t="str">
        <f t="shared" si="215"/>
        <v>Urgent</v>
      </c>
    </row>
    <row r="3412" spans="1:9" x14ac:dyDescent="0.3">
      <c r="A3412" s="13" t="s">
        <v>1529</v>
      </c>
      <c r="B3412" s="13">
        <f>VLOOKUP(A3412,VLookup_Data,4,FALSE)</f>
        <v>86</v>
      </c>
      <c r="C3412" s="13">
        <f>_xlfn.XLOOKUP(A3412,Product_Name,Recorder_Level)</f>
        <v>69</v>
      </c>
      <c r="D3412" s="13">
        <f>IF(B3412&lt;=C3412,C3412-B3412,0)</f>
        <v>0</v>
      </c>
      <c r="E3412" s="13">
        <f t="shared" si="212"/>
        <v>0</v>
      </c>
      <c r="F3412" s="13">
        <f t="shared" si="213"/>
        <v>0</v>
      </c>
      <c r="G3412" s="13" t="str">
        <f>IF(B3412&lt;=C3412,C3412-B3412,"No Order Needed")</f>
        <v>No Order Needed</v>
      </c>
      <c r="H3412" s="13">
        <f t="shared" si="214"/>
        <v>0</v>
      </c>
      <c r="I3412" s="13" t="str">
        <f t="shared" si="215"/>
        <v>Ok</v>
      </c>
    </row>
    <row r="3413" spans="1:9" x14ac:dyDescent="0.3">
      <c r="A3413" s="13" t="s">
        <v>6694</v>
      </c>
      <c r="B3413" s="13">
        <f>VLOOKUP(A3413,VLookup_Data,4,FALSE)</f>
        <v>161</v>
      </c>
      <c r="C3413" s="13">
        <f>_xlfn.XLOOKUP(A3413,Product_Name,Recorder_Level)</f>
        <v>64</v>
      </c>
      <c r="D3413" s="13">
        <f>IF(B3413&lt;=C3413,C3413-B3413,0)</f>
        <v>0</v>
      </c>
      <c r="E3413" s="13">
        <f t="shared" si="212"/>
        <v>0</v>
      </c>
      <c r="F3413" s="13">
        <f t="shared" si="213"/>
        <v>0</v>
      </c>
      <c r="G3413" s="13" t="str">
        <f>IF(B3413&lt;=C3413,C3413-B3413,"No Order Needed")</f>
        <v>No Order Needed</v>
      </c>
      <c r="H3413" s="13">
        <f t="shared" si="214"/>
        <v>0</v>
      </c>
      <c r="I3413" s="13" t="str">
        <f t="shared" si="215"/>
        <v>Ok</v>
      </c>
    </row>
    <row r="3414" spans="1:9" x14ac:dyDescent="0.3">
      <c r="A3414" s="13" t="s">
        <v>2238</v>
      </c>
      <c r="B3414" s="13">
        <f>VLOOKUP(A3414,VLookup_Data,4,FALSE)</f>
        <v>136</v>
      </c>
      <c r="C3414" s="13">
        <f>_xlfn.XLOOKUP(A3414,Product_Name,Recorder_Level)</f>
        <v>79</v>
      </c>
      <c r="D3414" s="13">
        <f>IF(B3414&lt;=C3414,C3414-B3414,0)</f>
        <v>0</v>
      </c>
      <c r="E3414" s="13">
        <f t="shared" si="212"/>
        <v>0</v>
      </c>
      <c r="F3414" s="13">
        <f t="shared" si="213"/>
        <v>0</v>
      </c>
      <c r="G3414" s="13" t="str">
        <f>IF(B3414&lt;=C3414,C3414-B3414,"No Order Needed")</f>
        <v>No Order Needed</v>
      </c>
      <c r="H3414" s="13">
        <f t="shared" si="214"/>
        <v>0</v>
      </c>
      <c r="I3414" s="13" t="str">
        <f t="shared" si="215"/>
        <v>Ok</v>
      </c>
    </row>
    <row r="3415" spans="1:9" x14ac:dyDescent="0.3">
      <c r="A3415" s="13" t="s">
        <v>6697</v>
      </c>
      <c r="B3415" s="13">
        <f>VLOOKUP(A3415,VLookup_Data,4,FALSE)</f>
        <v>191</v>
      </c>
      <c r="C3415" s="13">
        <f>_xlfn.XLOOKUP(A3415,Product_Name,Recorder_Level)</f>
        <v>0</v>
      </c>
      <c r="D3415" s="13">
        <f>IF(B3415&lt;=C3415,C3415-B3415,0)</f>
        <v>0</v>
      </c>
      <c r="E3415" s="13">
        <f t="shared" si="212"/>
        <v>0</v>
      </c>
      <c r="F3415" s="13">
        <f t="shared" si="213"/>
        <v>0</v>
      </c>
      <c r="G3415" s="13" t="str">
        <f>IF(B3415&lt;=C3415,C3415-B3415,"No Order Needed")</f>
        <v>No Order Needed</v>
      </c>
      <c r="H3415" s="13">
        <f t="shared" si="214"/>
        <v>0</v>
      </c>
      <c r="I3415" s="13" t="str">
        <f t="shared" si="215"/>
        <v>Ok</v>
      </c>
    </row>
    <row r="3416" spans="1:9" x14ac:dyDescent="0.3">
      <c r="A3416" s="13" t="s">
        <v>6503</v>
      </c>
      <c r="B3416" s="13">
        <f>VLOOKUP(A3416,VLookup_Data,4,FALSE)</f>
        <v>106</v>
      </c>
      <c r="C3416" s="13">
        <f>_xlfn.XLOOKUP(A3416,Product_Name,Recorder_Level)</f>
        <v>60</v>
      </c>
      <c r="D3416" s="13">
        <f>IF(B3416&lt;=C3416,C3416-B3416,0)</f>
        <v>0</v>
      </c>
      <c r="E3416" s="13">
        <f t="shared" si="212"/>
        <v>0</v>
      </c>
      <c r="F3416" s="13">
        <f t="shared" si="213"/>
        <v>0</v>
      </c>
      <c r="G3416" s="13" t="str">
        <f>IF(B3416&lt;=C3416,C3416-B3416,"No Order Needed")</f>
        <v>No Order Needed</v>
      </c>
      <c r="H3416" s="13">
        <f t="shared" si="214"/>
        <v>0</v>
      </c>
      <c r="I3416" s="13" t="str">
        <f t="shared" si="215"/>
        <v>Ok</v>
      </c>
    </row>
    <row r="3417" spans="1:9" x14ac:dyDescent="0.3">
      <c r="A3417" s="13" t="s">
        <v>6700</v>
      </c>
      <c r="B3417" s="13">
        <f>VLOOKUP(A3417,VLookup_Data,4,FALSE)</f>
        <v>0</v>
      </c>
      <c r="C3417" s="13">
        <f>_xlfn.XLOOKUP(A3417,Product_Name,Recorder_Level)</f>
        <v>56</v>
      </c>
      <c r="D3417" s="13">
        <f>IF(B3417&lt;=C3417,C3417-B3417,0)</f>
        <v>56</v>
      </c>
      <c r="E3417" s="13">
        <f t="shared" si="212"/>
        <v>56</v>
      </c>
      <c r="F3417" s="13">
        <f t="shared" si="213"/>
        <v>56</v>
      </c>
      <c r="G3417" s="13">
        <f>IF(B3417&lt;=C3417,C3417-B3417,"No Order Needed")</f>
        <v>56</v>
      </c>
      <c r="H3417" s="13">
        <f t="shared" si="214"/>
        <v>66</v>
      </c>
      <c r="I3417" s="13" t="str">
        <f t="shared" si="215"/>
        <v>Urgent</v>
      </c>
    </row>
    <row r="3418" spans="1:9" x14ac:dyDescent="0.3">
      <c r="A3418" s="13" t="s">
        <v>6702</v>
      </c>
      <c r="B3418" s="13">
        <f>VLOOKUP(A3418,VLookup_Data,4,FALSE)</f>
        <v>101</v>
      </c>
      <c r="C3418" s="13">
        <f>_xlfn.XLOOKUP(A3418,Product_Name,Recorder_Level)</f>
        <v>38</v>
      </c>
      <c r="D3418" s="13">
        <f>IF(B3418&lt;=C3418,C3418-B3418,0)</f>
        <v>0</v>
      </c>
      <c r="E3418" s="13">
        <f t="shared" si="212"/>
        <v>0</v>
      </c>
      <c r="F3418" s="13">
        <f t="shared" si="213"/>
        <v>0</v>
      </c>
      <c r="G3418" s="13" t="str">
        <f>IF(B3418&lt;=C3418,C3418-B3418,"No Order Needed")</f>
        <v>No Order Needed</v>
      </c>
      <c r="H3418" s="13">
        <f t="shared" si="214"/>
        <v>0</v>
      </c>
      <c r="I3418" s="13" t="str">
        <f t="shared" si="215"/>
        <v>Ok</v>
      </c>
    </row>
    <row r="3419" spans="1:9" x14ac:dyDescent="0.3">
      <c r="A3419" s="13" t="s">
        <v>7625</v>
      </c>
      <c r="B3419" s="13">
        <f>VLOOKUP(A3419,VLookup_Data,4,FALSE)</f>
        <v>111</v>
      </c>
      <c r="C3419" s="13">
        <f>_xlfn.XLOOKUP(A3419,Product_Name,Recorder_Level)</f>
        <v>35</v>
      </c>
      <c r="D3419" s="13">
        <f>IF(B3419&lt;=C3419,C3419-B3419,0)</f>
        <v>0</v>
      </c>
      <c r="E3419" s="13">
        <f t="shared" si="212"/>
        <v>0</v>
      </c>
      <c r="F3419" s="13">
        <f t="shared" si="213"/>
        <v>0</v>
      </c>
      <c r="G3419" s="13" t="str">
        <f>IF(B3419&lt;=C3419,C3419-B3419,"No Order Needed")</f>
        <v>No Order Needed</v>
      </c>
      <c r="H3419" s="13">
        <f t="shared" si="214"/>
        <v>0</v>
      </c>
      <c r="I3419" s="13" t="str">
        <f t="shared" si="215"/>
        <v>Ok</v>
      </c>
    </row>
    <row r="3420" spans="1:9" x14ac:dyDescent="0.3">
      <c r="A3420" s="13" t="s">
        <v>4618</v>
      </c>
      <c r="B3420" s="13">
        <f>VLOOKUP(A3420,VLookup_Data,4,FALSE)</f>
        <v>119</v>
      </c>
      <c r="C3420" s="13">
        <f>_xlfn.XLOOKUP(A3420,Product_Name,Recorder_Level)</f>
        <v>97</v>
      </c>
      <c r="D3420" s="13">
        <f>IF(B3420&lt;=C3420,C3420-B3420,0)</f>
        <v>0</v>
      </c>
      <c r="E3420" s="13">
        <f t="shared" si="212"/>
        <v>0</v>
      </c>
      <c r="F3420" s="13">
        <f t="shared" si="213"/>
        <v>0</v>
      </c>
      <c r="G3420" s="13" t="str">
        <f>IF(B3420&lt;=C3420,C3420-B3420,"No Order Needed")</f>
        <v>No Order Needed</v>
      </c>
      <c r="H3420" s="13">
        <f t="shared" si="214"/>
        <v>0</v>
      </c>
      <c r="I3420" s="13" t="str">
        <f t="shared" si="215"/>
        <v>Ok</v>
      </c>
    </row>
    <row r="3421" spans="1:9" x14ac:dyDescent="0.3">
      <c r="A3421" s="13" t="s">
        <v>6707</v>
      </c>
      <c r="B3421" s="13">
        <f>VLOOKUP(A3421,VLookup_Data,4,FALSE)</f>
        <v>61</v>
      </c>
      <c r="C3421" s="13">
        <f>_xlfn.XLOOKUP(A3421,Product_Name,Recorder_Level)</f>
        <v>26</v>
      </c>
      <c r="D3421" s="13">
        <f>IF(B3421&lt;=C3421,C3421-B3421,0)</f>
        <v>0</v>
      </c>
      <c r="E3421" s="13">
        <f t="shared" si="212"/>
        <v>0</v>
      </c>
      <c r="F3421" s="13">
        <f t="shared" si="213"/>
        <v>0</v>
      </c>
      <c r="G3421" s="13" t="str">
        <f>IF(B3421&lt;=C3421,C3421-B3421,"No Order Needed")</f>
        <v>No Order Needed</v>
      </c>
      <c r="H3421" s="13">
        <f t="shared" si="214"/>
        <v>0</v>
      </c>
      <c r="I3421" s="13" t="str">
        <f t="shared" si="215"/>
        <v>Ok</v>
      </c>
    </row>
    <row r="3422" spans="1:9" x14ac:dyDescent="0.3">
      <c r="A3422" s="13" t="s">
        <v>6710</v>
      </c>
      <c r="B3422" s="13">
        <f>VLOOKUP(A3422,VLookup_Data,4,FALSE)</f>
        <v>40</v>
      </c>
      <c r="C3422" s="13">
        <f>_xlfn.XLOOKUP(A3422,Product_Name,Recorder_Level)</f>
        <v>81</v>
      </c>
      <c r="D3422" s="13">
        <f>IF(B3422&lt;=C3422,C3422-B3422,0)</f>
        <v>41</v>
      </c>
      <c r="E3422" s="13">
        <f t="shared" si="212"/>
        <v>41</v>
      </c>
      <c r="F3422" s="13">
        <f t="shared" si="213"/>
        <v>41</v>
      </c>
      <c r="G3422" s="13">
        <f>IF(B3422&lt;=C3422,C3422-B3422,"No Order Needed")</f>
        <v>41</v>
      </c>
      <c r="H3422" s="13">
        <f t="shared" si="214"/>
        <v>51</v>
      </c>
      <c r="I3422" s="13" t="str">
        <f t="shared" si="215"/>
        <v>Reorder</v>
      </c>
    </row>
    <row r="3423" spans="1:9" x14ac:dyDescent="0.3">
      <c r="A3423" s="13" t="s">
        <v>1031</v>
      </c>
      <c r="B3423" s="13">
        <f>VLOOKUP(A3423,VLookup_Data,4,FALSE)</f>
        <v>129</v>
      </c>
      <c r="C3423" s="13">
        <f>_xlfn.XLOOKUP(A3423,Product_Name,Recorder_Level)</f>
        <v>30</v>
      </c>
      <c r="D3423" s="13">
        <f>IF(B3423&lt;=C3423,C3423-B3423,0)</f>
        <v>0</v>
      </c>
      <c r="E3423" s="13">
        <f t="shared" si="212"/>
        <v>0</v>
      </c>
      <c r="F3423" s="13">
        <f t="shared" si="213"/>
        <v>0</v>
      </c>
      <c r="G3423" s="13" t="str">
        <f>IF(B3423&lt;=C3423,C3423-B3423,"No Order Needed")</f>
        <v>No Order Needed</v>
      </c>
      <c r="H3423" s="13">
        <f t="shared" si="214"/>
        <v>0</v>
      </c>
      <c r="I3423" s="13" t="str">
        <f t="shared" si="215"/>
        <v>Ok</v>
      </c>
    </row>
    <row r="3424" spans="1:9" x14ac:dyDescent="0.3">
      <c r="A3424" s="13" t="s">
        <v>146</v>
      </c>
      <c r="B3424" s="13">
        <f>VLOOKUP(A3424,VLookup_Data,4,FALSE)</f>
        <v>98</v>
      </c>
      <c r="C3424" s="13">
        <f>_xlfn.XLOOKUP(A3424,Product_Name,Recorder_Level)</f>
        <v>38</v>
      </c>
      <c r="D3424" s="13">
        <f>IF(B3424&lt;=C3424,C3424-B3424,0)</f>
        <v>0</v>
      </c>
      <c r="E3424" s="13">
        <f t="shared" si="212"/>
        <v>0</v>
      </c>
      <c r="F3424" s="13">
        <f t="shared" si="213"/>
        <v>0</v>
      </c>
      <c r="G3424" s="13" t="str">
        <f>IF(B3424&lt;=C3424,C3424-B3424,"No Order Needed")</f>
        <v>No Order Needed</v>
      </c>
      <c r="H3424" s="13">
        <f t="shared" si="214"/>
        <v>0</v>
      </c>
      <c r="I3424" s="13" t="str">
        <f t="shared" si="215"/>
        <v>Ok</v>
      </c>
    </row>
    <row r="3425" spans="1:9" x14ac:dyDescent="0.3">
      <c r="A3425" s="13" t="s">
        <v>3302</v>
      </c>
      <c r="B3425" s="13">
        <f>VLOOKUP(A3425,VLookup_Data,4,FALSE)</f>
        <v>64</v>
      </c>
      <c r="C3425" s="13">
        <f>_xlfn.XLOOKUP(A3425,Product_Name,Recorder_Level)</f>
        <v>27</v>
      </c>
      <c r="D3425" s="13">
        <f>IF(B3425&lt;=C3425,C3425-B3425,0)</f>
        <v>0</v>
      </c>
      <c r="E3425" s="13">
        <f t="shared" si="212"/>
        <v>0</v>
      </c>
      <c r="F3425" s="13">
        <f t="shared" si="213"/>
        <v>0</v>
      </c>
      <c r="G3425" s="13" t="str">
        <f>IF(B3425&lt;=C3425,C3425-B3425,"No Order Needed")</f>
        <v>No Order Needed</v>
      </c>
      <c r="H3425" s="13">
        <f t="shared" si="214"/>
        <v>0</v>
      </c>
      <c r="I3425" s="13" t="str">
        <f t="shared" si="215"/>
        <v>Ok</v>
      </c>
    </row>
    <row r="3426" spans="1:9" x14ac:dyDescent="0.3">
      <c r="A3426" s="13" t="s">
        <v>6368</v>
      </c>
      <c r="B3426" s="13">
        <f>VLOOKUP(A3426,VLookup_Data,4,FALSE)</f>
        <v>75</v>
      </c>
      <c r="C3426" s="13">
        <f>_xlfn.XLOOKUP(A3426,Product_Name,Recorder_Level)</f>
        <v>81</v>
      </c>
      <c r="D3426" s="13">
        <f>IF(B3426&lt;=C3426,C3426-B3426,0)</f>
        <v>6</v>
      </c>
      <c r="E3426" s="13">
        <f t="shared" si="212"/>
        <v>6</v>
      </c>
      <c r="F3426" s="13">
        <f t="shared" si="213"/>
        <v>6</v>
      </c>
      <c r="G3426" s="13">
        <f>IF(B3426&lt;=C3426,C3426-B3426,"No Order Needed")</f>
        <v>6</v>
      </c>
      <c r="H3426" s="13">
        <f t="shared" si="214"/>
        <v>16</v>
      </c>
      <c r="I3426" s="13" t="str">
        <f t="shared" si="215"/>
        <v>Reorder</v>
      </c>
    </row>
    <row r="3427" spans="1:9" x14ac:dyDescent="0.3">
      <c r="A3427" s="13" t="s">
        <v>6723</v>
      </c>
      <c r="B3427" s="13">
        <f>VLOOKUP(A3427,VLookup_Data,4,FALSE)</f>
        <v>8</v>
      </c>
      <c r="C3427" s="13">
        <f>_xlfn.XLOOKUP(A3427,Product_Name,Recorder_Level)</f>
        <v>82</v>
      </c>
      <c r="D3427" s="13">
        <f>IF(B3427&lt;=C3427,C3427-B3427,0)</f>
        <v>74</v>
      </c>
      <c r="E3427" s="13">
        <f t="shared" si="212"/>
        <v>74</v>
      </c>
      <c r="F3427" s="13">
        <f t="shared" si="213"/>
        <v>74</v>
      </c>
      <c r="G3427" s="13">
        <f>IF(B3427&lt;=C3427,C3427-B3427,"No Order Needed")</f>
        <v>74</v>
      </c>
      <c r="H3427" s="13">
        <f t="shared" si="214"/>
        <v>84</v>
      </c>
      <c r="I3427" s="13" t="str">
        <f t="shared" si="215"/>
        <v>Reorder</v>
      </c>
    </row>
    <row r="3428" spans="1:9" x14ac:dyDescent="0.3">
      <c r="A3428" s="13" t="s">
        <v>6725</v>
      </c>
      <c r="B3428" s="13">
        <f>VLOOKUP(A3428,VLookup_Data,4,FALSE)</f>
        <v>117</v>
      </c>
      <c r="C3428" s="13">
        <f>_xlfn.XLOOKUP(A3428,Product_Name,Recorder_Level)</f>
        <v>67</v>
      </c>
      <c r="D3428" s="13">
        <f>IF(B3428&lt;=C3428,C3428-B3428,0)</f>
        <v>0</v>
      </c>
      <c r="E3428" s="13">
        <f t="shared" si="212"/>
        <v>0</v>
      </c>
      <c r="F3428" s="13">
        <f t="shared" si="213"/>
        <v>0</v>
      </c>
      <c r="G3428" s="13" t="str">
        <f>IF(B3428&lt;=C3428,C3428-B3428,"No Order Needed")</f>
        <v>No Order Needed</v>
      </c>
      <c r="H3428" s="13">
        <f t="shared" si="214"/>
        <v>0</v>
      </c>
      <c r="I3428" s="13" t="str">
        <f t="shared" si="215"/>
        <v>Ok</v>
      </c>
    </row>
    <row r="3429" spans="1:9" x14ac:dyDescent="0.3">
      <c r="A3429" s="13" t="s">
        <v>6727</v>
      </c>
      <c r="B3429" s="13">
        <f>VLOOKUP(A3429,VLookup_Data,4,FALSE)</f>
        <v>120</v>
      </c>
      <c r="C3429" s="13">
        <f>_xlfn.XLOOKUP(A3429,Product_Name,Recorder_Level)</f>
        <v>43</v>
      </c>
      <c r="D3429" s="13">
        <f>IF(B3429&lt;=C3429,C3429-B3429,0)</f>
        <v>0</v>
      </c>
      <c r="E3429" s="13">
        <f t="shared" si="212"/>
        <v>0</v>
      </c>
      <c r="F3429" s="13">
        <f t="shared" si="213"/>
        <v>0</v>
      </c>
      <c r="G3429" s="13" t="str">
        <f>IF(B3429&lt;=C3429,C3429-B3429,"No Order Needed")</f>
        <v>No Order Needed</v>
      </c>
      <c r="H3429" s="13">
        <f t="shared" si="214"/>
        <v>0</v>
      </c>
      <c r="I3429" s="13" t="str">
        <f t="shared" si="215"/>
        <v>Ok</v>
      </c>
    </row>
    <row r="3430" spans="1:9" x14ac:dyDescent="0.3">
      <c r="A3430" s="13" t="s">
        <v>6729</v>
      </c>
      <c r="B3430" s="13">
        <f>VLOOKUP(A3430,VLookup_Data,4,FALSE)</f>
        <v>94</v>
      </c>
      <c r="C3430" s="13">
        <f>_xlfn.XLOOKUP(A3430,Product_Name,Recorder_Level)</f>
        <v>77</v>
      </c>
      <c r="D3430" s="13">
        <f>IF(B3430&lt;=C3430,C3430-B3430,0)</f>
        <v>0</v>
      </c>
      <c r="E3430" s="13">
        <f t="shared" si="212"/>
        <v>0</v>
      </c>
      <c r="F3430" s="13">
        <f t="shared" si="213"/>
        <v>0</v>
      </c>
      <c r="G3430" s="13" t="str">
        <f>IF(B3430&lt;=C3430,C3430-B3430,"No Order Needed")</f>
        <v>No Order Needed</v>
      </c>
      <c r="H3430" s="13">
        <f t="shared" si="214"/>
        <v>0</v>
      </c>
      <c r="I3430" s="13" t="str">
        <f t="shared" si="215"/>
        <v>Ok</v>
      </c>
    </row>
    <row r="3431" spans="1:9" x14ac:dyDescent="0.3">
      <c r="A3431" s="13" t="s">
        <v>2210</v>
      </c>
      <c r="B3431" s="13">
        <f>VLOOKUP(A3431,VLookup_Data,4,FALSE)</f>
        <v>30</v>
      </c>
      <c r="C3431" s="13">
        <f>_xlfn.XLOOKUP(A3431,Product_Name,Recorder_Level)</f>
        <v>22</v>
      </c>
      <c r="D3431" s="13">
        <f>IF(B3431&lt;=C3431,C3431-B3431,0)</f>
        <v>0</v>
      </c>
      <c r="E3431" s="13">
        <f t="shared" si="212"/>
        <v>0</v>
      </c>
      <c r="F3431" s="13">
        <f t="shared" si="213"/>
        <v>0</v>
      </c>
      <c r="G3431" s="13" t="str">
        <f>IF(B3431&lt;=C3431,C3431-B3431,"No Order Needed")</f>
        <v>No Order Needed</v>
      </c>
      <c r="H3431" s="13">
        <f t="shared" si="214"/>
        <v>2</v>
      </c>
      <c r="I3431" s="13" t="str">
        <f t="shared" si="215"/>
        <v>Ok</v>
      </c>
    </row>
    <row r="3432" spans="1:9" x14ac:dyDescent="0.3">
      <c r="A3432" s="13" t="s">
        <v>6732</v>
      </c>
      <c r="B3432" s="13">
        <f>VLOOKUP(A3432,VLookup_Data,4,FALSE)</f>
        <v>88</v>
      </c>
      <c r="C3432" s="13">
        <f>_xlfn.XLOOKUP(A3432,Product_Name,Recorder_Level)</f>
        <v>25</v>
      </c>
      <c r="D3432" s="13">
        <f>IF(B3432&lt;=C3432,C3432-B3432,0)</f>
        <v>0</v>
      </c>
      <c r="E3432" s="13">
        <f t="shared" si="212"/>
        <v>0</v>
      </c>
      <c r="F3432" s="13">
        <f t="shared" si="213"/>
        <v>0</v>
      </c>
      <c r="G3432" s="13" t="str">
        <f>IF(B3432&lt;=C3432,C3432-B3432,"No Order Needed")</f>
        <v>No Order Needed</v>
      </c>
      <c r="H3432" s="13">
        <f t="shared" si="214"/>
        <v>0</v>
      </c>
      <c r="I3432" s="13" t="str">
        <f t="shared" si="215"/>
        <v>Ok</v>
      </c>
    </row>
    <row r="3433" spans="1:9" x14ac:dyDescent="0.3">
      <c r="A3433" s="13" t="s">
        <v>6734</v>
      </c>
      <c r="B3433" s="13">
        <f>VLOOKUP(A3433,VLookup_Data,4,FALSE)</f>
        <v>80</v>
      </c>
      <c r="C3433" s="13">
        <f>_xlfn.XLOOKUP(A3433,Product_Name,Recorder_Level)</f>
        <v>83</v>
      </c>
      <c r="D3433" s="13">
        <f>IF(B3433&lt;=C3433,C3433-B3433,0)</f>
        <v>3</v>
      </c>
      <c r="E3433" s="13">
        <f t="shared" si="212"/>
        <v>3</v>
      </c>
      <c r="F3433" s="13">
        <f t="shared" si="213"/>
        <v>3</v>
      </c>
      <c r="G3433" s="13">
        <f>IF(B3433&lt;=C3433,C3433-B3433,"No Order Needed")</f>
        <v>3</v>
      </c>
      <c r="H3433" s="13">
        <f t="shared" si="214"/>
        <v>13</v>
      </c>
      <c r="I3433" s="13" t="str">
        <f t="shared" si="215"/>
        <v>Reorder</v>
      </c>
    </row>
    <row r="3434" spans="1:9" x14ac:dyDescent="0.3">
      <c r="A3434" s="13" t="s">
        <v>1308</v>
      </c>
      <c r="B3434" s="13">
        <f>VLOOKUP(A3434,VLookup_Data,4,FALSE)</f>
        <v>189</v>
      </c>
      <c r="C3434" s="13">
        <f>_xlfn.XLOOKUP(A3434,Product_Name,Recorder_Level)</f>
        <v>33</v>
      </c>
      <c r="D3434" s="13">
        <f>IF(B3434&lt;=C3434,C3434-B3434,0)</f>
        <v>0</v>
      </c>
      <c r="E3434" s="13">
        <f t="shared" si="212"/>
        <v>0</v>
      </c>
      <c r="F3434" s="13">
        <f t="shared" si="213"/>
        <v>0</v>
      </c>
      <c r="G3434" s="13" t="str">
        <f>IF(B3434&lt;=C3434,C3434-B3434,"No Order Needed")</f>
        <v>No Order Needed</v>
      </c>
      <c r="H3434" s="13">
        <f t="shared" si="214"/>
        <v>0</v>
      </c>
      <c r="I3434" s="13" t="str">
        <f t="shared" si="215"/>
        <v>Ok</v>
      </c>
    </row>
    <row r="3435" spans="1:9" x14ac:dyDescent="0.3">
      <c r="A3435" s="13" t="s">
        <v>6739</v>
      </c>
      <c r="B3435" s="13">
        <f>VLOOKUP(A3435,VLookup_Data,4,FALSE)</f>
        <v>16</v>
      </c>
      <c r="C3435" s="13">
        <f>_xlfn.XLOOKUP(A3435,Product_Name,Recorder_Level)</f>
        <v>70</v>
      </c>
      <c r="D3435" s="13">
        <f>IF(B3435&lt;=C3435,C3435-B3435,0)</f>
        <v>54</v>
      </c>
      <c r="E3435" s="13">
        <f t="shared" si="212"/>
        <v>54</v>
      </c>
      <c r="F3435" s="13">
        <f t="shared" si="213"/>
        <v>54</v>
      </c>
      <c r="G3435" s="13">
        <f>IF(B3435&lt;=C3435,C3435-B3435,"No Order Needed")</f>
        <v>54</v>
      </c>
      <c r="H3435" s="13">
        <f t="shared" si="214"/>
        <v>64</v>
      </c>
      <c r="I3435" s="13" t="str">
        <f t="shared" si="215"/>
        <v>Reorder</v>
      </c>
    </row>
    <row r="3436" spans="1:9" x14ac:dyDescent="0.3">
      <c r="A3436" s="13" t="s">
        <v>6741</v>
      </c>
      <c r="B3436" s="13">
        <f>VLOOKUP(A3436,VLookup_Data,4,FALSE)</f>
        <v>92</v>
      </c>
      <c r="C3436" s="13">
        <f>_xlfn.XLOOKUP(A3436,Product_Name,Recorder_Level)</f>
        <v>25</v>
      </c>
      <c r="D3436" s="13">
        <f>IF(B3436&lt;=C3436,C3436-B3436,0)</f>
        <v>0</v>
      </c>
      <c r="E3436" s="13">
        <f t="shared" si="212"/>
        <v>0</v>
      </c>
      <c r="F3436" s="13">
        <f t="shared" si="213"/>
        <v>0</v>
      </c>
      <c r="G3436" s="13" t="str">
        <f>IF(B3436&lt;=C3436,C3436-B3436,"No Order Needed")</f>
        <v>No Order Needed</v>
      </c>
      <c r="H3436" s="13">
        <f t="shared" si="214"/>
        <v>0</v>
      </c>
      <c r="I3436" s="13" t="str">
        <f t="shared" si="215"/>
        <v>Ok</v>
      </c>
    </row>
    <row r="3437" spans="1:9" x14ac:dyDescent="0.3">
      <c r="A3437" s="13" t="s">
        <v>153</v>
      </c>
      <c r="B3437" s="13">
        <f>VLOOKUP(A3437,VLookup_Data,4,FALSE)</f>
        <v>81</v>
      </c>
      <c r="C3437" s="13">
        <f>_xlfn.XLOOKUP(A3437,Product_Name,Recorder_Level)</f>
        <v>85</v>
      </c>
      <c r="D3437" s="13">
        <f>IF(B3437&lt;=C3437,C3437-B3437,0)</f>
        <v>4</v>
      </c>
      <c r="E3437" s="13">
        <f t="shared" si="212"/>
        <v>4</v>
      </c>
      <c r="F3437" s="13">
        <f t="shared" si="213"/>
        <v>4</v>
      </c>
      <c r="G3437" s="13">
        <f>IF(B3437&lt;=C3437,C3437-B3437,"No Order Needed")</f>
        <v>4</v>
      </c>
      <c r="H3437" s="13">
        <f t="shared" si="214"/>
        <v>14</v>
      </c>
      <c r="I3437" s="13" t="str">
        <f t="shared" si="215"/>
        <v>Reorder</v>
      </c>
    </row>
    <row r="3438" spans="1:9" x14ac:dyDescent="0.3">
      <c r="A3438" s="13" t="s">
        <v>4740</v>
      </c>
      <c r="B3438" s="13">
        <f>VLOOKUP(A3438,VLookup_Data,4,FALSE)</f>
        <v>160</v>
      </c>
      <c r="C3438" s="13">
        <f>_xlfn.XLOOKUP(A3438,Product_Name,Recorder_Level)</f>
        <v>40</v>
      </c>
      <c r="D3438" s="13">
        <f>IF(B3438&lt;=C3438,C3438-B3438,0)</f>
        <v>0</v>
      </c>
      <c r="E3438" s="13">
        <f t="shared" si="212"/>
        <v>0</v>
      </c>
      <c r="F3438" s="13">
        <f t="shared" si="213"/>
        <v>0</v>
      </c>
      <c r="G3438" s="13" t="str">
        <f>IF(B3438&lt;=C3438,C3438-B3438,"No Order Needed")</f>
        <v>No Order Needed</v>
      </c>
      <c r="H3438" s="13">
        <f t="shared" si="214"/>
        <v>0</v>
      </c>
      <c r="I3438" s="13" t="str">
        <f t="shared" si="215"/>
        <v>Ok</v>
      </c>
    </row>
    <row r="3439" spans="1:9" x14ac:dyDescent="0.3">
      <c r="A3439" s="13" t="s">
        <v>3579</v>
      </c>
      <c r="B3439" s="13">
        <f>VLOOKUP(A3439,VLookup_Data,4,FALSE)</f>
        <v>62</v>
      </c>
      <c r="C3439" s="13">
        <f>_xlfn.XLOOKUP(A3439,Product_Name,Recorder_Level)</f>
        <v>94</v>
      </c>
      <c r="D3439" s="13">
        <f>IF(B3439&lt;=C3439,C3439-B3439,0)</f>
        <v>32</v>
      </c>
      <c r="E3439" s="13">
        <f t="shared" si="212"/>
        <v>32</v>
      </c>
      <c r="F3439" s="13">
        <f t="shared" si="213"/>
        <v>32</v>
      </c>
      <c r="G3439" s="13">
        <f>IF(B3439&lt;=C3439,C3439-B3439,"No Order Needed")</f>
        <v>32</v>
      </c>
      <c r="H3439" s="13">
        <f t="shared" si="214"/>
        <v>42</v>
      </c>
      <c r="I3439" s="13" t="str">
        <f t="shared" si="215"/>
        <v>Reorder</v>
      </c>
    </row>
    <row r="3440" spans="1:9" x14ac:dyDescent="0.3">
      <c r="A3440" s="13" t="s">
        <v>3780</v>
      </c>
      <c r="B3440" s="13">
        <f>VLOOKUP(A3440,VLookup_Data,4,FALSE)</f>
        <v>0</v>
      </c>
      <c r="C3440" s="13">
        <f>_xlfn.XLOOKUP(A3440,Product_Name,Recorder_Level)</f>
        <v>51</v>
      </c>
      <c r="D3440" s="13">
        <f>IF(B3440&lt;=C3440,C3440-B3440,0)</f>
        <v>51</v>
      </c>
      <c r="E3440" s="13">
        <f t="shared" si="212"/>
        <v>51</v>
      </c>
      <c r="F3440" s="13">
        <f t="shared" si="213"/>
        <v>51</v>
      </c>
      <c r="G3440" s="13">
        <f>IF(B3440&lt;=C3440,C3440-B3440,"No Order Needed")</f>
        <v>51</v>
      </c>
      <c r="H3440" s="13">
        <f t="shared" si="214"/>
        <v>61</v>
      </c>
      <c r="I3440" s="13" t="str">
        <f t="shared" si="215"/>
        <v>Urgent</v>
      </c>
    </row>
    <row r="3441" spans="1:9" x14ac:dyDescent="0.3">
      <c r="A3441" s="13" t="s">
        <v>6749</v>
      </c>
      <c r="B3441" s="13">
        <f>VLOOKUP(A3441,VLookup_Data,4,FALSE)</f>
        <v>51</v>
      </c>
      <c r="C3441" s="13">
        <f>_xlfn.XLOOKUP(A3441,Product_Name,Recorder_Level)</f>
        <v>46</v>
      </c>
      <c r="D3441" s="13">
        <f>IF(B3441&lt;=C3441,C3441-B3441,0)</f>
        <v>0</v>
      </c>
      <c r="E3441" s="13">
        <f t="shared" si="212"/>
        <v>0</v>
      </c>
      <c r="F3441" s="13">
        <f t="shared" si="213"/>
        <v>0</v>
      </c>
      <c r="G3441" s="13" t="str">
        <f>IF(B3441&lt;=C3441,C3441-B3441,"No Order Needed")</f>
        <v>No Order Needed</v>
      </c>
      <c r="H3441" s="13">
        <f t="shared" si="214"/>
        <v>5</v>
      </c>
      <c r="I3441" s="13" t="str">
        <f t="shared" si="215"/>
        <v>Ok</v>
      </c>
    </row>
    <row r="3442" spans="1:9" x14ac:dyDescent="0.3">
      <c r="A3442" s="13" t="s">
        <v>6751</v>
      </c>
      <c r="B3442" s="13">
        <f>VLOOKUP(A3442,VLookup_Data,4,FALSE)</f>
        <v>71</v>
      </c>
      <c r="C3442" s="13">
        <f>_xlfn.XLOOKUP(A3442,Product_Name,Recorder_Level)</f>
        <v>99</v>
      </c>
      <c r="D3442" s="13">
        <f>IF(B3442&lt;=C3442,C3442-B3442,0)</f>
        <v>28</v>
      </c>
      <c r="E3442" s="13">
        <f t="shared" si="212"/>
        <v>28</v>
      </c>
      <c r="F3442" s="13">
        <f t="shared" si="213"/>
        <v>28</v>
      </c>
      <c r="G3442" s="13">
        <f>IF(B3442&lt;=C3442,C3442-B3442,"No Order Needed")</f>
        <v>28</v>
      </c>
      <c r="H3442" s="13">
        <f t="shared" si="214"/>
        <v>38</v>
      </c>
      <c r="I3442" s="13" t="str">
        <f t="shared" si="215"/>
        <v>Reorder</v>
      </c>
    </row>
    <row r="3443" spans="1:9" x14ac:dyDescent="0.3">
      <c r="A3443" s="13" t="s">
        <v>6753</v>
      </c>
      <c r="B3443" s="13">
        <f>VLOOKUP(A3443,VLookup_Data,4,FALSE)</f>
        <v>162</v>
      </c>
      <c r="C3443" s="13">
        <f>_xlfn.XLOOKUP(A3443,Product_Name,Recorder_Level)</f>
        <v>79</v>
      </c>
      <c r="D3443" s="13">
        <f>IF(B3443&lt;=C3443,C3443-B3443,0)</f>
        <v>0</v>
      </c>
      <c r="E3443" s="13">
        <f t="shared" si="212"/>
        <v>0</v>
      </c>
      <c r="F3443" s="13">
        <f t="shared" si="213"/>
        <v>0</v>
      </c>
      <c r="G3443" s="13" t="str">
        <f>IF(B3443&lt;=C3443,C3443-B3443,"No Order Needed")</f>
        <v>No Order Needed</v>
      </c>
      <c r="H3443" s="13">
        <f t="shared" si="214"/>
        <v>0</v>
      </c>
      <c r="I3443" s="13" t="str">
        <f t="shared" si="215"/>
        <v>Ok</v>
      </c>
    </row>
    <row r="3444" spans="1:9" x14ac:dyDescent="0.3">
      <c r="A3444" s="13" t="s">
        <v>952</v>
      </c>
      <c r="B3444" s="13">
        <f>VLOOKUP(A3444,VLookup_Data,4,FALSE)</f>
        <v>175</v>
      </c>
      <c r="C3444" s="13">
        <f>_xlfn.XLOOKUP(A3444,Product_Name,Recorder_Level)</f>
        <v>56</v>
      </c>
      <c r="D3444" s="13">
        <f>IF(B3444&lt;=C3444,C3444-B3444,0)</f>
        <v>0</v>
      </c>
      <c r="E3444" s="13">
        <f t="shared" si="212"/>
        <v>0</v>
      </c>
      <c r="F3444" s="13">
        <f t="shared" si="213"/>
        <v>0</v>
      </c>
      <c r="G3444" s="13" t="str">
        <f>IF(B3444&lt;=C3444,C3444-B3444,"No Order Needed")</f>
        <v>No Order Needed</v>
      </c>
      <c r="H3444" s="13">
        <f t="shared" si="214"/>
        <v>0</v>
      </c>
      <c r="I3444" s="13" t="str">
        <f t="shared" si="215"/>
        <v>Ok</v>
      </c>
    </row>
    <row r="3445" spans="1:9" x14ac:dyDescent="0.3">
      <c r="A3445" s="13" t="s">
        <v>4802</v>
      </c>
      <c r="B3445" s="13">
        <f>VLOOKUP(A3445,VLookup_Data,4,FALSE)</f>
        <v>155</v>
      </c>
      <c r="C3445" s="13">
        <f>_xlfn.XLOOKUP(A3445,Product_Name,Recorder_Level)</f>
        <v>77</v>
      </c>
      <c r="D3445" s="13">
        <f>IF(B3445&lt;=C3445,C3445-B3445,0)</f>
        <v>0</v>
      </c>
      <c r="E3445" s="13">
        <f t="shared" si="212"/>
        <v>0</v>
      </c>
      <c r="F3445" s="13">
        <f t="shared" si="213"/>
        <v>0</v>
      </c>
      <c r="G3445" s="13" t="str">
        <f>IF(B3445&lt;=C3445,C3445-B3445,"No Order Needed")</f>
        <v>No Order Needed</v>
      </c>
      <c r="H3445" s="13">
        <f t="shared" si="214"/>
        <v>0</v>
      </c>
      <c r="I3445" s="13" t="str">
        <f t="shared" si="215"/>
        <v>Ok</v>
      </c>
    </row>
    <row r="3446" spans="1:9" x14ac:dyDescent="0.3">
      <c r="A3446" s="13" t="s">
        <v>104</v>
      </c>
      <c r="B3446" s="13">
        <f>VLOOKUP(A3446,VLookup_Data,4,FALSE)</f>
        <v>189</v>
      </c>
      <c r="C3446" s="13">
        <f>_xlfn.XLOOKUP(A3446,Product_Name,Recorder_Level)</f>
        <v>96</v>
      </c>
      <c r="D3446" s="13">
        <f>IF(B3446&lt;=C3446,C3446-B3446,0)</f>
        <v>0</v>
      </c>
      <c r="E3446" s="13">
        <f t="shared" si="212"/>
        <v>0</v>
      </c>
      <c r="F3446" s="13">
        <f t="shared" si="213"/>
        <v>0</v>
      </c>
      <c r="G3446" s="13" t="str">
        <f>IF(B3446&lt;=C3446,C3446-B3446,"No Order Needed")</f>
        <v>No Order Needed</v>
      </c>
      <c r="H3446" s="13">
        <f t="shared" si="214"/>
        <v>0</v>
      </c>
      <c r="I3446" s="13" t="str">
        <f t="shared" si="215"/>
        <v>Ok</v>
      </c>
    </row>
    <row r="3447" spans="1:9" x14ac:dyDescent="0.3">
      <c r="A3447" s="13" t="s">
        <v>6762</v>
      </c>
      <c r="B3447" s="13">
        <f>VLOOKUP(A3447,VLookup_Data,4,FALSE)</f>
        <v>171</v>
      </c>
      <c r="C3447" s="13">
        <f>_xlfn.XLOOKUP(A3447,Product_Name,Recorder_Level)</f>
        <v>59</v>
      </c>
      <c r="D3447" s="13">
        <f>IF(B3447&lt;=C3447,C3447-B3447,0)</f>
        <v>0</v>
      </c>
      <c r="E3447" s="13">
        <f t="shared" si="212"/>
        <v>0</v>
      </c>
      <c r="F3447" s="13">
        <f t="shared" si="213"/>
        <v>0</v>
      </c>
      <c r="G3447" s="13" t="str">
        <f>IF(B3447&lt;=C3447,C3447-B3447,"No Order Needed")</f>
        <v>No Order Needed</v>
      </c>
      <c r="H3447" s="13">
        <f t="shared" si="214"/>
        <v>0</v>
      </c>
      <c r="I3447" s="13" t="str">
        <f t="shared" si="215"/>
        <v>Ok</v>
      </c>
    </row>
    <row r="3448" spans="1:9" x14ac:dyDescent="0.3">
      <c r="A3448" s="13" t="s">
        <v>6765</v>
      </c>
      <c r="B3448" s="13">
        <f>VLOOKUP(A3448,VLookup_Data,4,FALSE)</f>
        <v>197</v>
      </c>
      <c r="C3448" s="13">
        <f>_xlfn.XLOOKUP(A3448,Product_Name,Recorder_Level)</f>
        <v>93</v>
      </c>
      <c r="D3448" s="13">
        <f>IF(B3448&lt;=C3448,C3448-B3448,0)</f>
        <v>0</v>
      </c>
      <c r="E3448" s="13">
        <f t="shared" si="212"/>
        <v>0</v>
      </c>
      <c r="F3448" s="13">
        <f t="shared" si="213"/>
        <v>0</v>
      </c>
      <c r="G3448" s="13" t="str">
        <f>IF(B3448&lt;=C3448,C3448-B3448,"No Order Needed")</f>
        <v>No Order Needed</v>
      </c>
      <c r="H3448" s="13">
        <f t="shared" si="214"/>
        <v>0</v>
      </c>
      <c r="I3448" s="13" t="str">
        <f t="shared" si="215"/>
        <v>Ok</v>
      </c>
    </row>
    <row r="3449" spans="1:9" x14ac:dyDescent="0.3">
      <c r="A3449" s="13" t="s">
        <v>6048</v>
      </c>
      <c r="B3449" s="13">
        <f>VLOOKUP(A3449,VLookup_Data,4,FALSE)</f>
        <v>63</v>
      </c>
      <c r="C3449" s="13">
        <f>_xlfn.XLOOKUP(A3449,Product_Name,Recorder_Level)</f>
        <v>45</v>
      </c>
      <c r="D3449" s="13">
        <f>IF(B3449&lt;=C3449,C3449-B3449,0)</f>
        <v>0</v>
      </c>
      <c r="E3449" s="13">
        <f t="shared" si="212"/>
        <v>0</v>
      </c>
      <c r="F3449" s="13">
        <f t="shared" si="213"/>
        <v>0</v>
      </c>
      <c r="G3449" s="13" t="str">
        <f>IF(B3449&lt;=C3449,C3449-B3449,"No Order Needed")</f>
        <v>No Order Needed</v>
      </c>
      <c r="H3449" s="13">
        <f t="shared" si="214"/>
        <v>0</v>
      </c>
      <c r="I3449" s="13" t="str">
        <f t="shared" si="215"/>
        <v>Ok</v>
      </c>
    </row>
    <row r="3450" spans="1:9" x14ac:dyDescent="0.3">
      <c r="A3450" s="13" t="s">
        <v>6768</v>
      </c>
      <c r="B3450" s="13">
        <f>VLOOKUP(A3450,VLookup_Data,4,FALSE)</f>
        <v>17</v>
      </c>
      <c r="C3450" s="13">
        <f>_xlfn.XLOOKUP(A3450,Product_Name,Recorder_Level)</f>
        <v>47</v>
      </c>
      <c r="D3450" s="13">
        <f>IF(B3450&lt;=C3450,C3450-B3450,0)</f>
        <v>30</v>
      </c>
      <c r="E3450" s="13">
        <f t="shared" si="212"/>
        <v>30</v>
      </c>
      <c r="F3450" s="13">
        <f t="shared" si="213"/>
        <v>30</v>
      </c>
      <c r="G3450" s="13">
        <f>IF(B3450&lt;=C3450,C3450-B3450,"No Order Needed")</f>
        <v>30</v>
      </c>
      <c r="H3450" s="13">
        <f t="shared" si="214"/>
        <v>40</v>
      </c>
      <c r="I3450" s="13" t="str">
        <f t="shared" si="215"/>
        <v>Reorder</v>
      </c>
    </row>
    <row r="3451" spans="1:9" x14ac:dyDescent="0.3">
      <c r="A3451" s="13" t="s">
        <v>4048</v>
      </c>
      <c r="B3451" s="13">
        <f>VLOOKUP(A3451,VLookup_Data,4,FALSE)</f>
        <v>94</v>
      </c>
      <c r="C3451" s="13">
        <f>_xlfn.XLOOKUP(A3451,Product_Name,Recorder_Level)</f>
        <v>56</v>
      </c>
      <c r="D3451" s="13">
        <f>IF(B3451&lt;=C3451,C3451-B3451,0)</f>
        <v>0</v>
      </c>
      <c r="E3451" s="13">
        <f t="shared" si="212"/>
        <v>0</v>
      </c>
      <c r="F3451" s="13">
        <f t="shared" si="213"/>
        <v>0</v>
      </c>
      <c r="G3451" s="13" t="str">
        <f>IF(B3451&lt;=C3451,C3451-B3451,"No Order Needed")</f>
        <v>No Order Needed</v>
      </c>
      <c r="H3451" s="13">
        <f t="shared" si="214"/>
        <v>0</v>
      </c>
      <c r="I3451" s="13" t="str">
        <f t="shared" si="215"/>
        <v>Ok</v>
      </c>
    </row>
    <row r="3452" spans="1:9" x14ac:dyDescent="0.3">
      <c r="A3452" s="13" t="s">
        <v>2319</v>
      </c>
      <c r="B3452" s="13">
        <f>VLOOKUP(A3452,VLookup_Data,4,FALSE)</f>
        <v>179</v>
      </c>
      <c r="C3452" s="13">
        <f>_xlfn.XLOOKUP(A3452,Product_Name,Recorder_Level)</f>
        <v>55</v>
      </c>
      <c r="D3452" s="13">
        <f>IF(B3452&lt;=C3452,C3452-B3452,0)</f>
        <v>0</v>
      </c>
      <c r="E3452" s="13">
        <f t="shared" si="212"/>
        <v>0</v>
      </c>
      <c r="F3452" s="13">
        <f t="shared" si="213"/>
        <v>0</v>
      </c>
      <c r="G3452" s="13" t="str">
        <f>IF(B3452&lt;=C3452,C3452-B3452,"No Order Needed")</f>
        <v>No Order Needed</v>
      </c>
      <c r="H3452" s="13">
        <f t="shared" si="214"/>
        <v>0</v>
      </c>
      <c r="I3452" s="13" t="str">
        <f t="shared" si="215"/>
        <v>Ok</v>
      </c>
    </row>
    <row r="3453" spans="1:9" x14ac:dyDescent="0.3">
      <c r="A3453" s="13" t="s">
        <v>6773</v>
      </c>
      <c r="B3453" s="13">
        <f>VLOOKUP(A3453,VLookup_Data,4,FALSE)</f>
        <v>59</v>
      </c>
      <c r="C3453" s="13">
        <f>_xlfn.XLOOKUP(A3453,Product_Name,Recorder_Level)</f>
        <v>46</v>
      </c>
      <c r="D3453" s="13">
        <f>IF(B3453&lt;=C3453,C3453-B3453,0)</f>
        <v>0</v>
      </c>
      <c r="E3453" s="13">
        <f t="shared" si="212"/>
        <v>0</v>
      </c>
      <c r="F3453" s="13">
        <f t="shared" si="213"/>
        <v>0</v>
      </c>
      <c r="G3453" s="13" t="str">
        <f>IF(B3453&lt;=C3453,C3453-B3453,"No Order Needed")</f>
        <v>No Order Needed</v>
      </c>
      <c r="H3453" s="13">
        <f t="shared" si="214"/>
        <v>0</v>
      </c>
      <c r="I3453" s="13" t="str">
        <f t="shared" si="215"/>
        <v>Ok</v>
      </c>
    </row>
    <row r="3454" spans="1:9" x14ac:dyDescent="0.3">
      <c r="A3454" s="13" t="s">
        <v>6364</v>
      </c>
      <c r="B3454" s="13">
        <f>VLOOKUP(A3454,VLookup_Data,4,FALSE)</f>
        <v>63</v>
      </c>
      <c r="C3454" s="13">
        <f>_xlfn.XLOOKUP(A3454,Product_Name,Recorder_Level)</f>
        <v>87</v>
      </c>
      <c r="D3454" s="13">
        <f>IF(B3454&lt;=C3454,C3454-B3454,0)</f>
        <v>24</v>
      </c>
      <c r="E3454" s="13">
        <f t="shared" si="212"/>
        <v>24</v>
      </c>
      <c r="F3454" s="13">
        <f t="shared" si="213"/>
        <v>24</v>
      </c>
      <c r="G3454" s="13">
        <f>IF(B3454&lt;=C3454,C3454-B3454,"No Order Needed")</f>
        <v>24</v>
      </c>
      <c r="H3454" s="13">
        <f t="shared" si="214"/>
        <v>34</v>
      </c>
      <c r="I3454" s="13" t="str">
        <f t="shared" si="215"/>
        <v>Reorder</v>
      </c>
    </row>
    <row r="3455" spans="1:9" x14ac:dyDescent="0.3">
      <c r="A3455" s="13" t="s">
        <v>5349</v>
      </c>
      <c r="B3455" s="13">
        <f>VLOOKUP(A3455,VLookup_Data,4,FALSE)</f>
        <v>19</v>
      </c>
      <c r="C3455" s="13">
        <f>_xlfn.XLOOKUP(A3455,Product_Name,Recorder_Level)</f>
        <v>0</v>
      </c>
      <c r="D3455" s="13">
        <f>IF(B3455&lt;=C3455,C3455-B3455,0)</f>
        <v>0</v>
      </c>
      <c r="E3455" s="13">
        <f t="shared" si="212"/>
        <v>0</v>
      </c>
      <c r="F3455" s="13">
        <f t="shared" si="213"/>
        <v>0</v>
      </c>
      <c r="G3455" s="13" t="str">
        <f>IF(B3455&lt;=C3455,C3455-B3455,"No Order Needed")</f>
        <v>No Order Needed</v>
      </c>
      <c r="H3455" s="13">
        <f t="shared" si="214"/>
        <v>0</v>
      </c>
      <c r="I3455" s="13" t="str">
        <f t="shared" si="215"/>
        <v>Ok</v>
      </c>
    </row>
    <row r="3456" spans="1:9" x14ac:dyDescent="0.3">
      <c r="A3456" s="13" t="s">
        <v>582</v>
      </c>
      <c r="B3456" s="13">
        <f>VLOOKUP(A3456,VLookup_Data,4,FALSE)</f>
        <v>152</v>
      </c>
      <c r="C3456" s="13">
        <f>_xlfn.XLOOKUP(A3456,Product_Name,Recorder_Level)</f>
        <v>95</v>
      </c>
      <c r="D3456" s="13">
        <f>IF(B3456&lt;=C3456,C3456-B3456,0)</f>
        <v>0</v>
      </c>
      <c r="E3456" s="13">
        <f t="shared" si="212"/>
        <v>0</v>
      </c>
      <c r="F3456" s="13">
        <f t="shared" si="213"/>
        <v>0</v>
      </c>
      <c r="G3456" s="13" t="str">
        <f>IF(B3456&lt;=C3456,C3456-B3456,"No Order Needed")</f>
        <v>No Order Needed</v>
      </c>
      <c r="H3456" s="13">
        <f t="shared" si="214"/>
        <v>0</v>
      </c>
      <c r="I3456" s="13" t="str">
        <f t="shared" si="215"/>
        <v>Ok</v>
      </c>
    </row>
    <row r="3457" spans="1:9" x14ac:dyDescent="0.3">
      <c r="A3457" s="13" t="s">
        <v>7626</v>
      </c>
      <c r="B3457" s="13">
        <f>VLOOKUP(A3457,VLookup_Data,4,FALSE)</f>
        <v>161</v>
      </c>
      <c r="C3457" s="13">
        <f>_xlfn.XLOOKUP(A3457,Product_Name,Recorder_Level)</f>
        <v>65</v>
      </c>
      <c r="D3457" s="13">
        <f>IF(B3457&lt;=C3457,C3457-B3457,0)</f>
        <v>0</v>
      </c>
      <c r="E3457" s="13">
        <f t="shared" si="212"/>
        <v>0</v>
      </c>
      <c r="F3457" s="13">
        <f t="shared" si="213"/>
        <v>0</v>
      </c>
      <c r="G3457" s="13" t="str">
        <f>IF(B3457&lt;=C3457,C3457-B3457,"No Order Needed")</f>
        <v>No Order Needed</v>
      </c>
      <c r="H3457" s="13">
        <f t="shared" si="214"/>
        <v>0</v>
      </c>
      <c r="I3457" s="13" t="str">
        <f t="shared" si="215"/>
        <v>Ok</v>
      </c>
    </row>
    <row r="3458" spans="1:9" x14ac:dyDescent="0.3">
      <c r="A3458" s="13" t="s">
        <v>4152</v>
      </c>
      <c r="B3458" s="13">
        <f>VLOOKUP(A3458,VLookup_Data,4,FALSE)</f>
        <v>28</v>
      </c>
      <c r="C3458" s="13">
        <f>_xlfn.XLOOKUP(A3458,Product_Name,Recorder_Level)</f>
        <v>67</v>
      </c>
      <c r="D3458" s="13">
        <f>IF(B3458&lt;=C3458,C3458-B3458,0)</f>
        <v>39</v>
      </c>
      <c r="E3458" s="13">
        <f t="shared" si="212"/>
        <v>39</v>
      </c>
      <c r="F3458" s="13">
        <f t="shared" si="213"/>
        <v>39</v>
      </c>
      <c r="G3458" s="13">
        <f>IF(B3458&lt;=C3458,C3458-B3458,"No Order Needed")</f>
        <v>39</v>
      </c>
      <c r="H3458" s="13">
        <f t="shared" si="214"/>
        <v>49</v>
      </c>
      <c r="I3458" s="13" t="str">
        <f t="shared" si="215"/>
        <v>Reorder</v>
      </c>
    </row>
    <row r="3459" spans="1:9" x14ac:dyDescent="0.3">
      <c r="A3459" s="13" t="s">
        <v>6784</v>
      </c>
      <c r="B3459" s="13">
        <f>VLOOKUP(A3459,VLookup_Data,4,FALSE)</f>
        <v>179</v>
      </c>
      <c r="C3459" s="13">
        <f>_xlfn.XLOOKUP(A3459,Product_Name,Recorder_Level)</f>
        <v>65</v>
      </c>
      <c r="D3459" s="13">
        <f>IF(B3459&lt;=C3459,C3459-B3459,0)</f>
        <v>0</v>
      </c>
      <c r="E3459" s="13">
        <f t="shared" ref="E3459:E3522" si="216">IF(C3459-B3459&gt;0,C3459-B3459,0)</f>
        <v>0</v>
      </c>
      <c r="F3459" s="13">
        <f t="shared" ref="F3459:F3522" si="217">MAX(C3459-B3459,0)</f>
        <v>0</v>
      </c>
      <c r="G3459" s="13" t="str">
        <f>IF(B3459&lt;=C3459,C3459-B3459,"No Order Needed")</f>
        <v>No Order Needed</v>
      </c>
      <c r="H3459" s="13">
        <f t="shared" ref="H3459:H3522" si="218">MAX((C3459-B3459)+10,0)</f>
        <v>0</v>
      </c>
      <c r="I3459" s="13" t="str">
        <f t="shared" ref="I3459:I3522" si="219">IF(B3459=0,"Urgent",IF(B3459&lt;=C3459,"Reorder","Ok"))</f>
        <v>Ok</v>
      </c>
    </row>
    <row r="3460" spans="1:9" x14ac:dyDescent="0.3">
      <c r="A3460" s="13" t="s">
        <v>6787</v>
      </c>
      <c r="B3460" s="13">
        <f>VLOOKUP(A3460,VLookup_Data,4,FALSE)</f>
        <v>33</v>
      </c>
      <c r="C3460" s="13">
        <f>_xlfn.XLOOKUP(A3460,Product_Name,Recorder_Level)</f>
        <v>51</v>
      </c>
      <c r="D3460" s="13">
        <f>IF(B3460&lt;=C3460,C3460-B3460,0)</f>
        <v>18</v>
      </c>
      <c r="E3460" s="13">
        <f t="shared" si="216"/>
        <v>18</v>
      </c>
      <c r="F3460" s="13">
        <f t="shared" si="217"/>
        <v>18</v>
      </c>
      <c r="G3460" s="13">
        <f>IF(B3460&lt;=C3460,C3460-B3460,"No Order Needed")</f>
        <v>18</v>
      </c>
      <c r="H3460" s="13">
        <f t="shared" si="218"/>
        <v>28</v>
      </c>
      <c r="I3460" s="13" t="str">
        <f t="shared" si="219"/>
        <v>Reorder</v>
      </c>
    </row>
    <row r="3461" spans="1:9" x14ac:dyDescent="0.3">
      <c r="A3461" s="13" t="s">
        <v>5953</v>
      </c>
      <c r="B3461" s="13">
        <f>VLOOKUP(A3461,VLookup_Data,4,FALSE)</f>
        <v>79</v>
      </c>
      <c r="C3461" s="13">
        <f>_xlfn.XLOOKUP(A3461,Product_Name,Recorder_Level)</f>
        <v>58</v>
      </c>
      <c r="D3461" s="13">
        <f>IF(B3461&lt;=C3461,C3461-B3461,0)</f>
        <v>0</v>
      </c>
      <c r="E3461" s="13">
        <f t="shared" si="216"/>
        <v>0</v>
      </c>
      <c r="F3461" s="13">
        <f t="shared" si="217"/>
        <v>0</v>
      </c>
      <c r="G3461" s="13" t="str">
        <f>IF(B3461&lt;=C3461,C3461-B3461,"No Order Needed")</f>
        <v>No Order Needed</v>
      </c>
      <c r="H3461" s="13">
        <f t="shared" si="218"/>
        <v>0</v>
      </c>
      <c r="I3461" s="13" t="str">
        <f t="shared" si="219"/>
        <v>Ok</v>
      </c>
    </row>
    <row r="3462" spans="1:9" x14ac:dyDescent="0.3">
      <c r="A3462" s="13" t="s">
        <v>1035</v>
      </c>
      <c r="B3462" s="13">
        <f>VLOOKUP(A3462,VLookup_Data,4,FALSE)</f>
        <v>155</v>
      </c>
      <c r="C3462" s="13">
        <f>_xlfn.XLOOKUP(A3462,Product_Name,Recorder_Level)</f>
        <v>81</v>
      </c>
      <c r="D3462" s="13">
        <f>IF(B3462&lt;=C3462,C3462-B3462,0)</f>
        <v>0</v>
      </c>
      <c r="E3462" s="13">
        <f t="shared" si="216"/>
        <v>0</v>
      </c>
      <c r="F3462" s="13">
        <f t="shared" si="217"/>
        <v>0</v>
      </c>
      <c r="G3462" s="13" t="str">
        <f>IF(B3462&lt;=C3462,C3462-B3462,"No Order Needed")</f>
        <v>No Order Needed</v>
      </c>
      <c r="H3462" s="13">
        <f t="shared" si="218"/>
        <v>0</v>
      </c>
      <c r="I3462" s="13" t="str">
        <f t="shared" si="219"/>
        <v>Ok</v>
      </c>
    </row>
    <row r="3463" spans="1:9" x14ac:dyDescent="0.3">
      <c r="A3463" s="13" t="s">
        <v>6201</v>
      </c>
      <c r="B3463" s="13">
        <f>VLOOKUP(A3463,VLookup_Data,4,FALSE)</f>
        <v>43</v>
      </c>
      <c r="C3463" s="13">
        <f>_xlfn.XLOOKUP(A3463,Product_Name,Recorder_Level)</f>
        <v>27</v>
      </c>
      <c r="D3463" s="13">
        <f>IF(B3463&lt;=C3463,C3463-B3463,0)</f>
        <v>0</v>
      </c>
      <c r="E3463" s="13">
        <f t="shared" si="216"/>
        <v>0</v>
      </c>
      <c r="F3463" s="13">
        <f t="shared" si="217"/>
        <v>0</v>
      </c>
      <c r="G3463" s="13" t="str">
        <f>IF(B3463&lt;=C3463,C3463-B3463,"No Order Needed")</f>
        <v>No Order Needed</v>
      </c>
      <c r="H3463" s="13">
        <f t="shared" si="218"/>
        <v>0</v>
      </c>
      <c r="I3463" s="13" t="str">
        <f t="shared" si="219"/>
        <v>Ok</v>
      </c>
    </row>
    <row r="3464" spans="1:9" x14ac:dyDescent="0.3">
      <c r="A3464" s="13" t="s">
        <v>6792</v>
      </c>
      <c r="B3464" s="13">
        <f>VLOOKUP(A3464,VLookup_Data,4,FALSE)</f>
        <v>63</v>
      </c>
      <c r="C3464" s="13">
        <f>_xlfn.XLOOKUP(A3464,Product_Name,Recorder_Level)</f>
        <v>59</v>
      </c>
      <c r="D3464" s="13">
        <f>IF(B3464&lt;=C3464,C3464-B3464,0)</f>
        <v>0</v>
      </c>
      <c r="E3464" s="13">
        <f t="shared" si="216"/>
        <v>0</v>
      </c>
      <c r="F3464" s="13">
        <f t="shared" si="217"/>
        <v>0</v>
      </c>
      <c r="G3464" s="13" t="str">
        <f>IF(B3464&lt;=C3464,C3464-B3464,"No Order Needed")</f>
        <v>No Order Needed</v>
      </c>
      <c r="H3464" s="13">
        <f t="shared" si="218"/>
        <v>6</v>
      </c>
      <c r="I3464" s="13" t="str">
        <f t="shared" si="219"/>
        <v>Ok</v>
      </c>
    </row>
    <row r="3465" spans="1:9" x14ac:dyDescent="0.3">
      <c r="A3465" s="13" t="s">
        <v>6794</v>
      </c>
      <c r="B3465" s="13">
        <f>VLOOKUP(A3465,VLookup_Data,4,FALSE)</f>
        <v>55</v>
      </c>
      <c r="C3465" s="13">
        <f>_xlfn.XLOOKUP(A3465,Product_Name,Recorder_Level)</f>
        <v>63</v>
      </c>
      <c r="D3465" s="13">
        <f>IF(B3465&lt;=C3465,C3465-B3465,0)</f>
        <v>8</v>
      </c>
      <c r="E3465" s="13">
        <f t="shared" si="216"/>
        <v>8</v>
      </c>
      <c r="F3465" s="13">
        <f t="shared" si="217"/>
        <v>8</v>
      </c>
      <c r="G3465" s="13">
        <f>IF(B3465&lt;=C3465,C3465-B3465,"No Order Needed")</f>
        <v>8</v>
      </c>
      <c r="H3465" s="13">
        <f t="shared" si="218"/>
        <v>18</v>
      </c>
      <c r="I3465" s="13" t="str">
        <f t="shared" si="219"/>
        <v>Reorder</v>
      </c>
    </row>
    <row r="3466" spans="1:9" x14ac:dyDescent="0.3">
      <c r="A3466" s="13" t="s">
        <v>5084</v>
      </c>
      <c r="B3466" s="13">
        <f>VLOOKUP(A3466,VLookup_Data,4,FALSE)</f>
        <v>80</v>
      </c>
      <c r="C3466" s="13">
        <f>_xlfn.XLOOKUP(A3466,Product_Name,Recorder_Level)</f>
        <v>42</v>
      </c>
      <c r="D3466" s="13">
        <f>IF(B3466&lt;=C3466,C3466-B3466,0)</f>
        <v>0</v>
      </c>
      <c r="E3466" s="13">
        <f t="shared" si="216"/>
        <v>0</v>
      </c>
      <c r="F3466" s="13">
        <f t="shared" si="217"/>
        <v>0</v>
      </c>
      <c r="G3466" s="13" t="str">
        <f>IF(B3466&lt;=C3466,C3466-B3466,"No Order Needed")</f>
        <v>No Order Needed</v>
      </c>
      <c r="H3466" s="13">
        <f t="shared" si="218"/>
        <v>0</v>
      </c>
      <c r="I3466" s="13" t="str">
        <f t="shared" si="219"/>
        <v>Ok</v>
      </c>
    </row>
    <row r="3467" spans="1:9" x14ac:dyDescent="0.3">
      <c r="A3467" s="13" t="s">
        <v>6434</v>
      </c>
      <c r="B3467" s="13">
        <f>VLOOKUP(A3467,VLookup_Data,4,FALSE)</f>
        <v>76</v>
      </c>
      <c r="C3467" s="13">
        <f>_xlfn.XLOOKUP(A3467,Product_Name,Recorder_Level)</f>
        <v>66</v>
      </c>
      <c r="D3467" s="13">
        <f>IF(B3467&lt;=C3467,C3467-B3467,0)</f>
        <v>0</v>
      </c>
      <c r="E3467" s="13">
        <f t="shared" si="216"/>
        <v>0</v>
      </c>
      <c r="F3467" s="13">
        <f t="shared" si="217"/>
        <v>0</v>
      </c>
      <c r="G3467" s="13" t="str">
        <f>IF(B3467&lt;=C3467,C3467-B3467,"No Order Needed")</f>
        <v>No Order Needed</v>
      </c>
      <c r="H3467" s="13">
        <f t="shared" si="218"/>
        <v>0</v>
      </c>
      <c r="I3467" s="13" t="str">
        <f t="shared" si="219"/>
        <v>Ok</v>
      </c>
    </row>
    <row r="3468" spans="1:9" x14ac:dyDescent="0.3">
      <c r="A3468" s="13" t="s">
        <v>6799</v>
      </c>
      <c r="B3468" s="13">
        <f>VLOOKUP(A3468,VLookup_Data,4,FALSE)</f>
        <v>51</v>
      </c>
      <c r="C3468" s="13">
        <f>_xlfn.XLOOKUP(A3468,Product_Name,Recorder_Level)</f>
        <v>33</v>
      </c>
      <c r="D3468" s="13">
        <f>IF(B3468&lt;=C3468,C3468-B3468,0)</f>
        <v>0</v>
      </c>
      <c r="E3468" s="13">
        <f t="shared" si="216"/>
        <v>0</v>
      </c>
      <c r="F3468" s="13">
        <f t="shared" si="217"/>
        <v>0</v>
      </c>
      <c r="G3468" s="13" t="str">
        <f>IF(B3468&lt;=C3468,C3468-B3468,"No Order Needed")</f>
        <v>No Order Needed</v>
      </c>
      <c r="H3468" s="13">
        <f t="shared" si="218"/>
        <v>0</v>
      </c>
      <c r="I3468" s="13" t="str">
        <f t="shared" si="219"/>
        <v>Ok</v>
      </c>
    </row>
    <row r="3469" spans="1:9" x14ac:dyDescent="0.3">
      <c r="A3469" s="13" t="s">
        <v>1615</v>
      </c>
      <c r="B3469" s="13">
        <f>VLOOKUP(A3469,VLookup_Data,4,FALSE)</f>
        <v>177</v>
      </c>
      <c r="C3469" s="13">
        <f>_xlfn.XLOOKUP(A3469,Product_Name,Recorder_Level)</f>
        <v>57</v>
      </c>
      <c r="D3469" s="13">
        <f>IF(B3469&lt;=C3469,C3469-B3469,0)</f>
        <v>0</v>
      </c>
      <c r="E3469" s="13">
        <f t="shared" si="216"/>
        <v>0</v>
      </c>
      <c r="F3469" s="13">
        <f t="shared" si="217"/>
        <v>0</v>
      </c>
      <c r="G3469" s="13" t="str">
        <f>IF(B3469&lt;=C3469,C3469-B3469,"No Order Needed")</f>
        <v>No Order Needed</v>
      </c>
      <c r="H3469" s="13">
        <f t="shared" si="218"/>
        <v>0</v>
      </c>
      <c r="I3469" s="13" t="str">
        <f t="shared" si="219"/>
        <v>Ok</v>
      </c>
    </row>
    <row r="3470" spans="1:9" x14ac:dyDescent="0.3">
      <c r="A3470" s="13" t="s">
        <v>5072</v>
      </c>
      <c r="B3470" s="13">
        <f>VLOOKUP(A3470,VLookup_Data,4,FALSE)</f>
        <v>5</v>
      </c>
      <c r="C3470" s="13">
        <f>_xlfn.XLOOKUP(A3470,Product_Name,Recorder_Level)</f>
        <v>33</v>
      </c>
      <c r="D3470" s="13">
        <f>IF(B3470&lt;=C3470,C3470-B3470,0)</f>
        <v>28</v>
      </c>
      <c r="E3470" s="13">
        <f t="shared" si="216"/>
        <v>28</v>
      </c>
      <c r="F3470" s="13">
        <f t="shared" si="217"/>
        <v>28</v>
      </c>
      <c r="G3470" s="13">
        <f>IF(B3470&lt;=C3470,C3470-B3470,"No Order Needed")</f>
        <v>28</v>
      </c>
      <c r="H3470" s="13">
        <f t="shared" si="218"/>
        <v>38</v>
      </c>
      <c r="I3470" s="13" t="str">
        <f t="shared" si="219"/>
        <v>Reorder</v>
      </c>
    </row>
    <row r="3471" spans="1:9" x14ac:dyDescent="0.3">
      <c r="A3471" s="13" t="s">
        <v>5123</v>
      </c>
      <c r="B3471" s="13">
        <f>VLOOKUP(A3471,VLookup_Data,4,FALSE)</f>
        <v>50</v>
      </c>
      <c r="C3471" s="13">
        <f>_xlfn.XLOOKUP(A3471,Product_Name,Recorder_Level)</f>
        <v>88</v>
      </c>
      <c r="D3471" s="13">
        <f>IF(B3471&lt;=C3471,C3471-B3471,0)</f>
        <v>38</v>
      </c>
      <c r="E3471" s="13">
        <f t="shared" si="216"/>
        <v>38</v>
      </c>
      <c r="F3471" s="13">
        <f t="shared" si="217"/>
        <v>38</v>
      </c>
      <c r="G3471" s="13">
        <f>IF(B3471&lt;=C3471,C3471-B3471,"No Order Needed")</f>
        <v>38</v>
      </c>
      <c r="H3471" s="13">
        <f t="shared" si="218"/>
        <v>48</v>
      </c>
      <c r="I3471" s="13" t="str">
        <f t="shared" si="219"/>
        <v>Reorder</v>
      </c>
    </row>
    <row r="3472" spans="1:9" x14ac:dyDescent="0.3">
      <c r="A3472" s="13" t="s">
        <v>6806</v>
      </c>
      <c r="B3472" s="13">
        <f>VLOOKUP(A3472,VLookup_Data,4,FALSE)</f>
        <v>8</v>
      </c>
      <c r="C3472" s="13">
        <f>_xlfn.XLOOKUP(A3472,Product_Name,Recorder_Level)</f>
        <v>96</v>
      </c>
      <c r="D3472" s="13">
        <f>IF(B3472&lt;=C3472,C3472-B3472,0)</f>
        <v>88</v>
      </c>
      <c r="E3472" s="13">
        <f t="shared" si="216"/>
        <v>88</v>
      </c>
      <c r="F3472" s="13">
        <f t="shared" si="217"/>
        <v>88</v>
      </c>
      <c r="G3472" s="13">
        <f>IF(B3472&lt;=C3472,C3472-B3472,"No Order Needed")</f>
        <v>88</v>
      </c>
      <c r="H3472" s="13">
        <f t="shared" si="218"/>
        <v>98</v>
      </c>
      <c r="I3472" s="13" t="str">
        <f t="shared" si="219"/>
        <v>Reorder</v>
      </c>
    </row>
    <row r="3473" spans="1:9" x14ac:dyDescent="0.3">
      <c r="A3473" s="13" t="s">
        <v>313</v>
      </c>
      <c r="B3473" s="13">
        <f>VLOOKUP(A3473,VLookup_Data,4,FALSE)</f>
        <v>116</v>
      </c>
      <c r="C3473" s="13">
        <f>_xlfn.XLOOKUP(A3473,Product_Name,Recorder_Level)</f>
        <v>73</v>
      </c>
      <c r="D3473" s="13">
        <f>IF(B3473&lt;=C3473,C3473-B3473,0)</f>
        <v>0</v>
      </c>
      <c r="E3473" s="13">
        <f t="shared" si="216"/>
        <v>0</v>
      </c>
      <c r="F3473" s="13">
        <f t="shared" si="217"/>
        <v>0</v>
      </c>
      <c r="G3473" s="13" t="str">
        <f>IF(B3473&lt;=C3473,C3473-B3473,"No Order Needed")</f>
        <v>No Order Needed</v>
      </c>
      <c r="H3473" s="13">
        <f t="shared" si="218"/>
        <v>0</v>
      </c>
      <c r="I3473" s="13" t="str">
        <f t="shared" si="219"/>
        <v>Ok</v>
      </c>
    </row>
    <row r="3474" spans="1:9" x14ac:dyDescent="0.3">
      <c r="A3474" s="13" t="s">
        <v>6809</v>
      </c>
      <c r="B3474" s="13">
        <f>VLOOKUP(A3474,VLookup_Data,4,FALSE)</f>
        <v>15</v>
      </c>
      <c r="C3474" s="13">
        <f>_xlfn.XLOOKUP(A3474,Product_Name,Recorder_Level)</f>
        <v>42</v>
      </c>
      <c r="D3474" s="13">
        <f>IF(B3474&lt;=C3474,C3474-B3474,0)</f>
        <v>27</v>
      </c>
      <c r="E3474" s="13">
        <f t="shared" si="216"/>
        <v>27</v>
      </c>
      <c r="F3474" s="13">
        <f t="shared" si="217"/>
        <v>27</v>
      </c>
      <c r="G3474" s="13">
        <f>IF(B3474&lt;=C3474,C3474-B3474,"No Order Needed")</f>
        <v>27</v>
      </c>
      <c r="H3474" s="13">
        <f t="shared" si="218"/>
        <v>37</v>
      </c>
      <c r="I3474" s="13" t="str">
        <f t="shared" si="219"/>
        <v>Reorder</v>
      </c>
    </row>
    <row r="3475" spans="1:9" x14ac:dyDescent="0.3">
      <c r="A3475" s="13" t="s">
        <v>3102</v>
      </c>
      <c r="B3475" s="13">
        <f>VLOOKUP(A3475,VLookup_Data,4,FALSE)</f>
        <v>165</v>
      </c>
      <c r="C3475" s="13">
        <f>_xlfn.XLOOKUP(A3475,Product_Name,Recorder_Level)</f>
        <v>50</v>
      </c>
      <c r="D3475" s="13">
        <f>IF(B3475&lt;=C3475,C3475-B3475,0)</f>
        <v>0</v>
      </c>
      <c r="E3475" s="13">
        <f t="shared" si="216"/>
        <v>0</v>
      </c>
      <c r="F3475" s="13">
        <f t="shared" si="217"/>
        <v>0</v>
      </c>
      <c r="G3475" s="13" t="str">
        <f>IF(B3475&lt;=C3475,C3475-B3475,"No Order Needed")</f>
        <v>No Order Needed</v>
      </c>
      <c r="H3475" s="13">
        <f t="shared" si="218"/>
        <v>0</v>
      </c>
      <c r="I3475" s="13" t="str">
        <f t="shared" si="219"/>
        <v>Ok</v>
      </c>
    </row>
    <row r="3476" spans="1:9" x14ac:dyDescent="0.3">
      <c r="A3476" s="13" t="s">
        <v>7458</v>
      </c>
      <c r="B3476" s="13">
        <f>VLOOKUP(A3476,VLookup_Data,4,FALSE)</f>
        <v>155</v>
      </c>
      <c r="C3476" s="13">
        <f>_xlfn.XLOOKUP(A3476,Product_Name,Recorder_Level)</f>
        <v>68</v>
      </c>
      <c r="D3476" s="13">
        <f>IF(B3476&lt;=C3476,C3476-B3476,0)</f>
        <v>0</v>
      </c>
      <c r="E3476" s="13">
        <f t="shared" si="216"/>
        <v>0</v>
      </c>
      <c r="F3476" s="13">
        <f t="shared" si="217"/>
        <v>0</v>
      </c>
      <c r="G3476" s="13" t="str">
        <f>IF(B3476&lt;=C3476,C3476-B3476,"No Order Needed")</f>
        <v>No Order Needed</v>
      </c>
      <c r="H3476" s="13">
        <f t="shared" si="218"/>
        <v>0</v>
      </c>
      <c r="I3476" s="13" t="str">
        <f t="shared" si="219"/>
        <v>Ok</v>
      </c>
    </row>
    <row r="3477" spans="1:9" x14ac:dyDescent="0.3">
      <c r="A3477" s="13" t="s">
        <v>6816</v>
      </c>
      <c r="B3477" s="13">
        <f>VLOOKUP(A3477,VLookup_Data,4,FALSE)</f>
        <v>163</v>
      </c>
      <c r="C3477" s="13">
        <f>_xlfn.XLOOKUP(A3477,Product_Name,Recorder_Level)</f>
        <v>81</v>
      </c>
      <c r="D3477" s="13">
        <f>IF(B3477&lt;=C3477,C3477-B3477,0)</f>
        <v>0</v>
      </c>
      <c r="E3477" s="13">
        <f t="shared" si="216"/>
        <v>0</v>
      </c>
      <c r="F3477" s="13">
        <f t="shared" si="217"/>
        <v>0</v>
      </c>
      <c r="G3477" s="13" t="str">
        <f>IF(B3477&lt;=C3477,C3477-B3477,"No Order Needed")</f>
        <v>No Order Needed</v>
      </c>
      <c r="H3477" s="13">
        <f t="shared" si="218"/>
        <v>0</v>
      </c>
      <c r="I3477" s="13" t="str">
        <f t="shared" si="219"/>
        <v>Ok</v>
      </c>
    </row>
    <row r="3478" spans="1:9" x14ac:dyDescent="0.3">
      <c r="A3478" s="13" t="s">
        <v>3777</v>
      </c>
      <c r="B3478" s="13">
        <f>VLOOKUP(A3478,VLookup_Data,4,FALSE)</f>
        <v>30</v>
      </c>
      <c r="C3478" s="13">
        <f>_xlfn.XLOOKUP(A3478,Product_Name,Recorder_Level)</f>
        <v>26</v>
      </c>
      <c r="D3478" s="13">
        <f>IF(B3478&lt;=C3478,C3478-B3478,0)</f>
        <v>0</v>
      </c>
      <c r="E3478" s="13">
        <f t="shared" si="216"/>
        <v>0</v>
      </c>
      <c r="F3478" s="13">
        <f t="shared" si="217"/>
        <v>0</v>
      </c>
      <c r="G3478" s="13" t="str">
        <f>IF(B3478&lt;=C3478,C3478-B3478,"No Order Needed")</f>
        <v>No Order Needed</v>
      </c>
      <c r="H3478" s="13">
        <f t="shared" si="218"/>
        <v>6</v>
      </c>
      <c r="I3478" s="13" t="str">
        <f t="shared" si="219"/>
        <v>Ok</v>
      </c>
    </row>
    <row r="3479" spans="1:9" x14ac:dyDescent="0.3">
      <c r="A3479" s="13" t="s">
        <v>6820</v>
      </c>
      <c r="B3479" s="13">
        <f>VLOOKUP(A3479,VLookup_Data,4,FALSE)</f>
        <v>194</v>
      </c>
      <c r="C3479" s="13">
        <f>_xlfn.XLOOKUP(A3479,Product_Name,Recorder_Level)</f>
        <v>78</v>
      </c>
      <c r="D3479" s="13">
        <f>IF(B3479&lt;=C3479,C3479-B3479,0)</f>
        <v>0</v>
      </c>
      <c r="E3479" s="13">
        <f t="shared" si="216"/>
        <v>0</v>
      </c>
      <c r="F3479" s="13">
        <f t="shared" si="217"/>
        <v>0</v>
      </c>
      <c r="G3479" s="13" t="str">
        <f>IF(B3479&lt;=C3479,C3479-B3479,"No Order Needed")</f>
        <v>No Order Needed</v>
      </c>
      <c r="H3479" s="13">
        <f t="shared" si="218"/>
        <v>0</v>
      </c>
      <c r="I3479" s="13" t="str">
        <f t="shared" si="219"/>
        <v>Ok</v>
      </c>
    </row>
    <row r="3480" spans="1:9" x14ac:dyDescent="0.3">
      <c r="A3480" s="13" t="s">
        <v>7462</v>
      </c>
      <c r="B3480" s="13">
        <f>VLOOKUP(A3480,VLookup_Data,4,FALSE)</f>
        <v>6</v>
      </c>
      <c r="C3480" s="13">
        <f>_xlfn.XLOOKUP(A3480,Product_Name,Recorder_Level)</f>
        <v>24</v>
      </c>
      <c r="D3480" s="13">
        <f>IF(B3480&lt;=C3480,C3480-B3480,0)</f>
        <v>18</v>
      </c>
      <c r="E3480" s="13">
        <f t="shared" si="216"/>
        <v>18</v>
      </c>
      <c r="F3480" s="13">
        <f t="shared" si="217"/>
        <v>18</v>
      </c>
      <c r="G3480" s="13">
        <f>IF(B3480&lt;=C3480,C3480-B3480,"No Order Needed")</f>
        <v>18</v>
      </c>
      <c r="H3480" s="13">
        <f t="shared" si="218"/>
        <v>28</v>
      </c>
      <c r="I3480" s="13" t="str">
        <f t="shared" si="219"/>
        <v>Reorder</v>
      </c>
    </row>
    <row r="3481" spans="1:9" x14ac:dyDescent="0.3">
      <c r="A3481" s="13" t="s">
        <v>4794</v>
      </c>
      <c r="B3481" s="13">
        <f>VLOOKUP(A3481,VLookup_Data,4,FALSE)</f>
        <v>158</v>
      </c>
      <c r="C3481" s="13">
        <f>_xlfn.XLOOKUP(A3481,Product_Name,Recorder_Level)</f>
        <v>29</v>
      </c>
      <c r="D3481" s="13">
        <f>IF(B3481&lt;=C3481,C3481-B3481,0)</f>
        <v>0</v>
      </c>
      <c r="E3481" s="13">
        <f t="shared" si="216"/>
        <v>0</v>
      </c>
      <c r="F3481" s="13">
        <f t="shared" si="217"/>
        <v>0</v>
      </c>
      <c r="G3481" s="13" t="str">
        <f>IF(B3481&lt;=C3481,C3481-B3481,"No Order Needed")</f>
        <v>No Order Needed</v>
      </c>
      <c r="H3481" s="13">
        <f t="shared" si="218"/>
        <v>0</v>
      </c>
      <c r="I3481" s="13" t="str">
        <f t="shared" si="219"/>
        <v>Ok</v>
      </c>
    </row>
    <row r="3482" spans="1:9" x14ac:dyDescent="0.3">
      <c r="A3482" s="13" t="s">
        <v>6826</v>
      </c>
      <c r="B3482" s="13">
        <f>VLOOKUP(A3482,VLookup_Data,4,FALSE)</f>
        <v>21</v>
      </c>
      <c r="C3482" s="13">
        <f>_xlfn.XLOOKUP(A3482,Product_Name,Recorder_Level)</f>
        <v>73</v>
      </c>
      <c r="D3482" s="13">
        <f>IF(B3482&lt;=C3482,C3482-B3482,0)</f>
        <v>52</v>
      </c>
      <c r="E3482" s="13">
        <f t="shared" si="216"/>
        <v>52</v>
      </c>
      <c r="F3482" s="13">
        <f t="shared" si="217"/>
        <v>52</v>
      </c>
      <c r="G3482" s="13">
        <f>IF(B3482&lt;=C3482,C3482-B3482,"No Order Needed")</f>
        <v>52</v>
      </c>
      <c r="H3482" s="13">
        <f t="shared" si="218"/>
        <v>62</v>
      </c>
      <c r="I3482" s="13" t="str">
        <f t="shared" si="219"/>
        <v>Reorder</v>
      </c>
    </row>
    <row r="3483" spans="1:9" x14ac:dyDescent="0.3">
      <c r="A3483" s="13" t="s">
        <v>6203</v>
      </c>
      <c r="B3483" s="13">
        <f>VLOOKUP(A3483,VLookup_Data,4,FALSE)</f>
        <v>167</v>
      </c>
      <c r="C3483" s="13">
        <f>_xlfn.XLOOKUP(A3483,Product_Name,Recorder_Level)</f>
        <v>43</v>
      </c>
      <c r="D3483" s="13">
        <f>IF(B3483&lt;=C3483,C3483-B3483,0)</f>
        <v>0</v>
      </c>
      <c r="E3483" s="13">
        <f t="shared" si="216"/>
        <v>0</v>
      </c>
      <c r="F3483" s="13">
        <f t="shared" si="217"/>
        <v>0</v>
      </c>
      <c r="G3483" s="13" t="str">
        <f>IF(B3483&lt;=C3483,C3483-B3483,"No Order Needed")</f>
        <v>No Order Needed</v>
      </c>
      <c r="H3483" s="13">
        <f t="shared" si="218"/>
        <v>0</v>
      </c>
      <c r="I3483" s="13" t="str">
        <f t="shared" si="219"/>
        <v>Ok</v>
      </c>
    </row>
    <row r="3484" spans="1:9" x14ac:dyDescent="0.3">
      <c r="A3484" s="13" t="s">
        <v>4022</v>
      </c>
      <c r="B3484" s="13">
        <f>VLOOKUP(A3484,VLookup_Data,4,FALSE)</f>
        <v>124</v>
      </c>
      <c r="C3484" s="13">
        <f>_xlfn.XLOOKUP(A3484,Product_Name,Recorder_Level)</f>
        <v>60</v>
      </c>
      <c r="D3484" s="13">
        <f>IF(B3484&lt;=C3484,C3484-B3484,0)</f>
        <v>0</v>
      </c>
      <c r="E3484" s="13">
        <f t="shared" si="216"/>
        <v>0</v>
      </c>
      <c r="F3484" s="13">
        <f t="shared" si="217"/>
        <v>0</v>
      </c>
      <c r="G3484" s="13" t="str">
        <f>IF(B3484&lt;=C3484,C3484-B3484,"No Order Needed")</f>
        <v>No Order Needed</v>
      </c>
      <c r="H3484" s="13">
        <f t="shared" si="218"/>
        <v>0</v>
      </c>
      <c r="I3484" s="13" t="str">
        <f t="shared" si="219"/>
        <v>Ok</v>
      </c>
    </row>
    <row r="3485" spans="1:9" x14ac:dyDescent="0.3">
      <c r="A3485" s="13" t="s">
        <v>5720</v>
      </c>
      <c r="B3485" s="13">
        <f>VLOOKUP(A3485,VLookup_Data,4,FALSE)</f>
        <v>199</v>
      </c>
      <c r="C3485" s="13">
        <f>_xlfn.XLOOKUP(A3485,Product_Name,Recorder_Level)</f>
        <v>40</v>
      </c>
      <c r="D3485" s="13">
        <f>IF(B3485&lt;=C3485,C3485-B3485,0)</f>
        <v>0</v>
      </c>
      <c r="E3485" s="13">
        <f t="shared" si="216"/>
        <v>0</v>
      </c>
      <c r="F3485" s="13">
        <f t="shared" si="217"/>
        <v>0</v>
      </c>
      <c r="G3485" s="13" t="str">
        <f>IF(B3485&lt;=C3485,C3485-B3485,"No Order Needed")</f>
        <v>No Order Needed</v>
      </c>
      <c r="H3485" s="13">
        <f t="shared" si="218"/>
        <v>0</v>
      </c>
      <c r="I3485" s="13" t="str">
        <f t="shared" si="219"/>
        <v>Ok</v>
      </c>
    </row>
    <row r="3486" spans="1:9" x14ac:dyDescent="0.3">
      <c r="A3486" s="13" t="s">
        <v>6831</v>
      </c>
      <c r="B3486" s="13">
        <f>VLOOKUP(A3486,VLookup_Data,4,FALSE)</f>
        <v>0</v>
      </c>
      <c r="C3486" s="13">
        <f>_xlfn.XLOOKUP(A3486,Product_Name,Recorder_Level)</f>
        <v>93</v>
      </c>
      <c r="D3486" s="13">
        <f>IF(B3486&lt;=C3486,C3486-B3486,0)</f>
        <v>93</v>
      </c>
      <c r="E3486" s="13">
        <f t="shared" si="216"/>
        <v>93</v>
      </c>
      <c r="F3486" s="13">
        <f t="shared" si="217"/>
        <v>93</v>
      </c>
      <c r="G3486" s="13">
        <f>IF(B3486&lt;=C3486,C3486-B3486,"No Order Needed")</f>
        <v>93</v>
      </c>
      <c r="H3486" s="13">
        <f t="shared" si="218"/>
        <v>103</v>
      </c>
      <c r="I3486" s="13" t="str">
        <f t="shared" si="219"/>
        <v>Urgent</v>
      </c>
    </row>
    <row r="3487" spans="1:9" x14ac:dyDescent="0.3">
      <c r="A3487" s="13" t="s">
        <v>6833</v>
      </c>
      <c r="B3487" s="13">
        <f>VLOOKUP(A3487,VLookup_Data,4,FALSE)</f>
        <v>123</v>
      </c>
      <c r="C3487" s="13">
        <f>_xlfn.XLOOKUP(A3487,Product_Name,Recorder_Level)</f>
        <v>72</v>
      </c>
      <c r="D3487" s="13">
        <f>IF(B3487&lt;=C3487,C3487-B3487,0)</f>
        <v>0</v>
      </c>
      <c r="E3487" s="13">
        <f t="shared" si="216"/>
        <v>0</v>
      </c>
      <c r="F3487" s="13">
        <f t="shared" si="217"/>
        <v>0</v>
      </c>
      <c r="G3487" s="13" t="str">
        <f>IF(B3487&lt;=C3487,C3487-B3487,"No Order Needed")</f>
        <v>No Order Needed</v>
      </c>
      <c r="H3487" s="13">
        <f t="shared" si="218"/>
        <v>0</v>
      </c>
      <c r="I3487" s="13" t="str">
        <f t="shared" si="219"/>
        <v>Ok</v>
      </c>
    </row>
    <row r="3488" spans="1:9" x14ac:dyDescent="0.3">
      <c r="A3488" s="13" t="s">
        <v>6836</v>
      </c>
      <c r="B3488" s="13">
        <f>VLOOKUP(A3488,VLookup_Data,4,FALSE)</f>
        <v>78</v>
      </c>
      <c r="C3488" s="13">
        <f>_xlfn.XLOOKUP(A3488,Product_Name,Recorder_Level)</f>
        <v>90</v>
      </c>
      <c r="D3488" s="13">
        <f>IF(B3488&lt;=C3488,C3488-B3488,0)</f>
        <v>12</v>
      </c>
      <c r="E3488" s="13">
        <f t="shared" si="216"/>
        <v>12</v>
      </c>
      <c r="F3488" s="13">
        <f t="shared" si="217"/>
        <v>12</v>
      </c>
      <c r="G3488" s="13">
        <f>IF(B3488&lt;=C3488,C3488-B3488,"No Order Needed")</f>
        <v>12</v>
      </c>
      <c r="H3488" s="13">
        <f t="shared" si="218"/>
        <v>22</v>
      </c>
      <c r="I3488" s="13" t="str">
        <f t="shared" si="219"/>
        <v>Reorder</v>
      </c>
    </row>
    <row r="3489" spans="1:9" x14ac:dyDescent="0.3">
      <c r="A3489" s="13" t="s">
        <v>6477</v>
      </c>
      <c r="B3489" s="13">
        <f>VLOOKUP(A3489,VLookup_Data,4,FALSE)</f>
        <v>192</v>
      </c>
      <c r="C3489" s="13">
        <f>_xlfn.XLOOKUP(A3489,Product_Name,Recorder_Level)</f>
        <v>61</v>
      </c>
      <c r="D3489" s="13">
        <f>IF(B3489&lt;=C3489,C3489-B3489,0)</f>
        <v>0</v>
      </c>
      <c r="E3489" s="13">
        <f t="shared" si="216"/>
        <v>0</v>
      </c>
      <c r="F3489" s="13">
        <f t="shared" si="217"/>
        <v>0</v>
      </c>
      <c r="G3489" s="13" t="str">
        <f>IF(B3489&lt;=C3489,C3489-B3489,"No Order Needed")</f>
        <v>No Order Needed</v>
      </c>
      <c r="H3489" s="13">
        <f t="shared" si="218"/>
        <v>0</v>
      </c>
      <c r="I3489" s="13" t="str">
        <f t="shared" si="219"/>
        <v>Ok</v>
      </c>
    </row>
    <row r="3490" spans="1:9" x14ac:dyDescent="0.3">
      <c r="A3490" s="13" t="s">
        <v>6756</v>
      </c>
      <c r="B3490" s="13">
        <f>VLOOKUP(A3490,VLookup_Data,4,FALSE)</f>
        <v>157</v>
      </c>
      <c r="C3490" s="13">
        <f>_xlfn.XLOOKUP(A3490,Product_Name,Recorder_Level)</f>
        <v>35</v>
      </c>
      <c r="D3490" s="13">
        <f>IF(B3490&lt;=C3490,C3490-B3490,0)</f>
        <v>0</v>
      </c>
      <c r="E3490" s="13">
        <f t="shared" si="216"/>
        <v>0</v>
      </c>
      <c r="F3490" s="13">
        <f t="shared" si="217"/>
        <v>0</v>
      </c>
      <c r="G3490" s="13" t="str">
        <f>IF(B3490&lt;=C3490,C3490-B3490,"No Order Needed")</f>
        <v>No Order Needed</v>
      </c>
      <c r="H3490" s="13">
        <f t="shared" si="218"/>
        <v>0</v>
      </c>
      <c r="I3490" s="13" t="str">
        <f t="shared" si="219"/>
        <v>Ok</v>
      </c>
    </row>
    <row r="3491" spans="1:9" x14ac:dyDescent="0.3">
      <c r="A3491" s="13" t="s">
        <v>857</v>
      </c>
      <c r="B3491" s="13">
        <f>VLOOKUP(A3491,VLookup_Data,4,FALSE)</f>
        <v>34</v>
      </c>
      <c r="C3491" s="13">
        <f>_xlfn.XLOOKUP(A3491,Product_Name,Recorder_Level)</f>
        <v>89</v>
      </c>
      <c r="D3491" s="13">
        <f>IF(B3491&lt;=C3491,C3491-B3491,0)</f>
        <v>55</v>
      </c>
      <c r="E3491" s="13">
        <f t="shared" si="216"/>
        <v>55</v>
      </c>
      <c r="F3491" s="13">
        <f t="shared" si="217"/>
        <v>55</v>
      </c>
      <c r="G3491" s="13">
        <f>IF(B3491&lt;=C3491,C3491-B3491,"No Order Needed")</f>
        <v>55</v>
      </c>
      <c r="H3491" s="13">
        <f t="shared" si="218"/>
        <v>65</v>
      </c>
      <c r="I3491" s="13" t="str">
        <f t="shared" si="219"/>
        <v>Reorder</v>
      </c>
    </row>
    <row r="3492" spans="1:9" x14ac:dyDescent="0.3">
      <c r="A3492" s="13" t="s">
        <v>3517</v>
      </c>
      <c r="B3492" s="13">
        <f>VLOOKUP(A3492,VLookup_Data,4,FALSE)</f>
        <v>80</v>
      </c>
      <c r="C3492" s="13">
        <f>_xlfn.XLOOKUP(A3492,Product_Name,Recorder_Level)</f>
        <v>40</v>
      </c>
      <c r="D3492" s="13">
        <f>IF(B3492&lt;=C3492,C3492-B3492,0)</f>
        <v>0</v>
      </c>
      <c r="E3492" s="13">
        <f t="shared" si="216"/>
        <v>0</v>
      </c>
      <c r="F3492" s="13">
        <f t="shared" si="217"/>
        <v>0</v>
      </c>
      <c r="G3492" s="13" t="str">
        <f>IF(B3492&lt;=C3492,C3492-B3492,"No Order Needed")</f>
        <v>No Order Needed</v>
      </c>
      <c r="H3492" s="13">
        <f t="shared" si="218"/>
        <v>0</v>
      </c>
      <c r="I3492" s="13" t="str">
        <f t="shared" si="219"/>
        <v>Ok</v>
      </c>
    </row>
    <row r="3493" spans="1:9" x14ac:dyDescent="0.3">
      <c r="A3493" s="13" t="s">
        <v>6844</v>
      </c>
      <c r="B3493" s="13">
        <f>VLOOKUP(A3493,VLookup_Data,4,FALSE)</f>
        <v>157</v>
      </c>
      <c r="C3493" s="13">
        <f>_xlfn.XLOOKUP(A3493,Product_Name,Recorder_Level)</f>
        <v>98</v>
      </c>
      <c r="D3493" s="13">
        <f>IF(B3493&lt;=C3493,C3493-B3493,0)</f>
        <v>0</v>
      </c>
      <c r="E3493" s="13">
        <f t="shared" si="216"/>
        <v>0</v>
      </c>
      <c r="F3493" s="13">
        <f t="shared" si="217"/>
        <v>0</v>
      </c>
      <c r="G3493" s="13" t="str">
        <f>IF(B3493&lt;=C3493,C3493-B3493,"No Order Needed")</f>
        <v>No Order Needed</v>
      </c>
      <c r="H3493" s="13">
        <f t="shared" si="218"/>
        <v>0</v>
      </c>
      <c r="I3493" s="13" t="str">
        <f t="shared" si="219"/>
        <v>Ok</v>
      </c>
    </row>
    <row r="3494" spans="1:9" x14ac:dyDescent="0.3">
      <c r="A3494" s="13" t="s">
        <v>3592</v>
      </c>
      <c r="B3494" s="13">
        <f>VLOOKUP(A3494,VLookup_Data,4,FALSE)</f>
        <v>187</v>
      </c>
      <c r="C3494" s="13">
        <f>_xlfn.XLOOKUP(A3494,Product_Name,Recorder_Level)</f>
        <v>74</v>
      </c>
      <c r="D3494" s="13">
        <f>IF(B3494&lt;=C3494,C3494-B3494,0)</f>
        <v>0</v>
      </c>
      <c r="E3494" s="13">
        <f t="shared" si="216"/>
        <v>0</v>
      </c>
      <c r="F3494" s="13">
        <f t="shared" si="217"/>
        <v>0</v>
      </c>
      <c r="G3494" s="13" t="str">
        <f>IF(B3494&lt;=C3494,C3494-B3494,"No Order Needed")</f>
        <v>No Order Needed</v>
      </c>
      <c r="H3494" s="13">
        <f t="shared" si="218"/>
        <v>0</v>
      </c>
      <c r="I3494" s="13" t="str">
        <f t="shared" si="219"/>
        <v>Ok</v>
      </c>
    </row>
    <row r="3495" spans="1:9" x14ac:dyDescent="0.3">
      <c r="A3495" s="13" t="s">
        <v>5098</v>
      </c>
      <c r="B3495" s="13">
        <f>VLOOKUP(A3495,VLookup_Data,4,FALSE)</f>
        <v>45</v>
      </c>
      <c r="C3495" s="13">
        <f>_xlfn.XLOOKUP(A3495,Product_Name,Recorder_Level)</f>
        <v>75</v>
      </c>
      <c r="D3495" s="13">
        <f>IF(B3495&lt;=C3495,C3495-B3495,0)</f>
        <v>30</v>
      </c>
      <c r="E3495" s="13">
        <f t="shared" si="216"/>
        <v>30</v>
      </c>
      <c r="F3495" s="13">
        <f t="shared" si="217"/>
        <v>30</v>
      </c>
      <c r="G3495" s="13">
        <f>IF(B3495&lt;=C3495,C3495-B3495,"No Order Needed")</f>
        <v>30</v>
      </c>
      <c r="H3495" s="13">
        <f t="shared" si="218"/>
        <v>40</v>
      </c>
      <c r="I3495" s="13" t="str">
        <f t="shared" si="219"/>
        <v>Reorder</v>
      </c>
    </row>
    <row r="3496" spans="1:9" x14ac:dyDescent="0.3">
      <c r="A3496" s="13" t="s">
        <v>4304</v>
      </c>
      <c r="B3496" s="13">
        <f>VLOOKUP(A3496,VLookup_Data,4,FALSE)</f>
        <v>184</v>
      </c>
      <c r="C3496" s="13">
        <f>_xlfn.XLOOKUP(A3496,Product_Name,Recorder_Level)</f>
        <v>96</v>
      </c>
      <c r="D3496" s="13">
        <f>IF(B3496&lt;=C3496,C3496-B3496,0)</f>
        <v>0</v>
      </c>
      <c r="E3496" s="13">
        <f t="shared" si="216"/>
        <v>0</v>
      </c>
      <c r="F3496" s="13">
        <f t="shared" si="217"/>
        <v>0</v>
      </c>
      <c r="G3496" s="13" t="str">
        <f>IF(B3496&lt;=C3496,C3496-B3496,"No Order Needed")</f>
        <v>No Order Needed</v>
      </c>
      <c r="H3496" s="13">
        <f t="shared" si="218"/>
        <v>0</v>
      </c>
      <c r="I3496" s="13" t="str">
        <f t="shared" si="219"/>
        <v>Ok</v>
      </c>
    </row>
    <row r="3497" spans="1:9" x14ac:dyDescent="0.3">
      <c r="A3497" s="13" t="s">
        <v>7627</v>
      </c>
      <c r="B3497" s="13">
        <f>VLOOKUP(A3497,VLookup_Data,4,FALSE)</f>
        <v>36</v>
      </c>
      <c r="C3497" s="13">
        <f>_xlfn.XLOOKUP(A3497,Product_Name,Recorder_Level)</f>
        <v>26</v>
      </c>
      <c r="D3497" s="13">
        <f>IF(B3497&lt;=C3497,C3497-B3497,0)</f>
        <v>0</v>
      </c>
      <c r="E3497" s="13">
        <f t="shared" si="216"/>
        <v>0</v>
      </c>
      <c r="F3497" s="13">
        <f t="shared" si="217"/>
        <v>0</v>
      </c>
      <c r="G3497" s="13" t="str">
        <f>IF(B3497&lt;=C3497,C3497-B3497,"No Order Needed")</f>
        <v>No Order Needed</v>
      </c>
      <c r="H3497" s="13">
        <f t="shared" si="218"/>
        <v>0</v>
      </c>
      <c r="I3497" s="13" t="str">
        <f t="shared" si="219"/>
        <v>Ok</v>
      </c>
    </row>
    <row r="3498" spans="1:9" x14ac:dyDescent="0.3">
      <c r="A3498" s="13" t="s">
        <v>1116</v>
      </c>
      <c r="B3498" s="13">
        <f>VLOOKUP(A3498,VLookup_Data,4,FALSE)</f>
        <v>149</v>
      </c>
      <c r="C3498" s="13">
        <f>_xlfn.XLOOKUP(A3498,Product_Name,Recorder_Level)</f>
        <v>41</v>
      </c>
      <c r="D3498" s="13">
        <f>IF(B3498&lt;=C3498,C3498-B3498,0)</f>
        <v>0</v>
      </c>
      <c r="E3498" s="13">
        <f t="shared" si="216"/>
        <v>0</v>
      </c>
      <c r="F3498" s="13">
        <f t="shared" si="217"/>
        <v>0</v>
      </c>
      <c r="G3498" s="13" t="str">
        <f>IF(B3498&lt;=C3498,C3498-B3498,"No Order Needed")</f>
        <v>No Order Needed</v>
      </c>
      <c r="H3498" s="13">
        <f t="shared" si="218"/>
        <v>0</v>
      </c>
      <c r="I3498" s="13" t="str">
        <f t="shared" si="219"/>
        <v>Ok</v>
      </c>
    </row>
    <row r="3499" spans="1:9" x14ac:dyDescent="0.3">
      <c r="A3499" s="13" t="s">
        <v>6852</v>
      </c>
      <c r="B3499" s="13">
        <f>VLOOKUP(A3499,VLookup_Data,4,FALSE)</f>
        <v>77</v>
      </c>
      <c r="C3499" s="13">
        <f>_xlfn.XLOOKUP(A3499,Product_Name,Recorder_Level)</f>
        <v>85</v>
      </c>
      <c r="D3499" s="13">
        <f>IF(B3499&lt;=C3499,C3499-B3499,0)</f>
        <v>8</v>
      </c>
      <c r="E3499" s="13">
        <f t="shared" si="216"/>
        <v>8</v>
      </c>
      <c r="F3499" s="13">
        <f t="shared" si="217"/>
        <v>8</v>
      </c>
      <c r="G3499" s="13">
        <f>IF(B3499&lt;=C3499,C3499-B3499,"No Order Needed")</f>
        <v>8</v>
      </c>
      <c r="H3499" s="13">
        <f t="shared" si="218"/>
        <v>18</v>
      </c>
      <c r="I3499" s="13" t="str">
        <f t="shared" si="219"/>
        <v>Reorder</v>
      </c>
    </row>
    <row r="3500" spans="1:9" x14ac:dyDescent="0.3">
      <c r="A3500" s="13" t="s">
        <v>6854</v>
      </c>
      <c r="B3500" s="13">
        <f>VLOOKUP(A3500,VLookup_Data,4,FALSE)</f>
        <v>53</v>
      </c>
      <c r="C3500" s="13">
        <f>_xlfn.XLOOKUP(A3500,Product_Name,Recorder_Level)</f>
        <v>40</v>
      </c>
      <c r="D3500" s="13">
        <f>IF(B3500&lt;=C3500,C3500-B3500,0)</f>
        <v>0</v>
      </c>
      <c r="E3500" s="13">
        <f t="shared" si="216"/>
        <v>0</v>
      </c>
      <c r="F3500" s="13">
        <f t="shared" si="217"/>
        <v>0</v>
      </c>
      <c r="G3500" s="13" t="str">
        <f>IF(B3500&lt;=C3500,C3500-B3500,"No Order Needed")</f>
        <v>No Order Needed</v>
      </c>
      <c r="H3500" s="13">
        <f t="shared" si="218"/>
        <v>0</v>
      </c>
      <c r="I3500" s="13" t="str">
        <f t="shared" si="219"/>
        <v>Ok</v>
      </c>
    </row>
    <row r="3501" spans="1:9" x14ac:dyDescent="0.3">
      <c r="A3501" s="13" t="s">
        <v>6856</v>
      </c>
      <c r="B3501" s="13">
        <f>VLOOKUP(A3501,VLookup_Data,4,FALSE)</f>
        <v>0</v>
      </c>
      <c r="C3501" s="13">
        <f>_xlfn.XLOOKUP(A3501,Product_Name,Recorder_Level)</f>
        <v>23</v>
      </c>
      <c r="D3501" s="13">
        <f>IF(B3501&lt;=C3501,C3501-B3501,0)</f>
        <v>23</v>
      </c>
      <c r="E3501" s="13">
        <f t="shared" si="216"/>
        <v>23</v>
      </c>
      <c r="F3501" s="13">
        <f t="shared" si="217"/>
        <v>23</v>
      </c>
      <c r="G3501" s="13">
        <f>IF(B3501&lt;=C3501,C3501-B3501,"No Order Needed")</f>
        <v>23</v>
      </c>
      <c r="H3501" s="13">
        <f t="shared" si="218"/>
        <v>33</v>
      </c>
      <c r="I3501" s="13" t="str">
        <f t="shared" si="219"/>
        <v>Urgent</v>
      </c>
    </row>
    <row r="3502" spans="1:9" x14ac:dyDescent="0.3">
      <c r="A3502" s="13" t="s">
        <v>6859</v>
      </c>
      <c r="B3502" s="13">
        <f>VLOOKUP(A3502,VLookup_Data,4,FALSE)</f>
        <v>125</v>
      </c>
      <c r="C3502" s="13">
        <f>_xlfn.XLOOKUP(A3502,Product_Name,Recorder_Level)</f>
        <v>88</v>
      </c>
      <c r="D3502" s="13">
        <f>IF(B3502&lt;=C3502,C3502-B3502,0)</f>
        <v>0</v>
      </c>
      <c r="E3502" s="13">
        <f t="shared" si="216"/>
        <v>0</v>
      </c>
      <c r="F3502" s="13">
        <f t="shared" si="217"/>
        <v>0</v>
      </c>
      <c r="G3502" s="13" t="str">
        <f>IF(B3502&lt;=C3502,C3502-B3502,"No Order Needed")</f>
        <v>No Order Needed</v>
      </c>
      <c r="H3502" s="13">
        <f t="shared" si="218"/>
        <v>0</v>
      </c>
      <c r="I3502" s="13" t="str">
        <f t="shared" si="219"/>
        <v>Ok</v>
      </c>
    </row>
    <row r="3503" spans="1:9" x14ac:dyDescent="0.3">
      <c r="A3503" s="13" t="s">
        <v>1219</v>
      </c>
      <c r="B3503" s="13">
        <f>VLOOKUP(A3503,VLookup_Data,4,FALSE)</f>
        <v>143</v>
      </c>
      <c r="C3503" s="13">
        <f>_xlfn.XLOOKUP(A3503,Product_Name,Recorder_Level)</f>
        <v>70</v>
      </c>
      <c r="D3503" s="13">
        <f>IF(B3503&lt;=C3503,C3503-B3503,0)</f>
        <v>0</v>
      </c>
      <c r="E3503" s="13">
        <f t="shared" si="216"/>
        <v>0</v>
      </c>
      <c r="F3503" s="13">
        <f t="shared" si="217"/>
        <v>0</v>
      </c>
      <c r="G3503" s="13" t="str">
        <f>IF(B3503&lt;=C3503,C3503-B3503,"No Order Needed")</f>
        <v>No Order Needed</v>
      </c>
      <c r="H3503" s="13">
        <f t="shared" si="218"/>
        <v>0</v>
      </c>
      <c r="I3503" s="13" t="str">
        <f t="shared" si="219"/>
        <v>Ok</v>
      </c>
    </row>
    <row r="3504" spans="1:9" x14ac:dyDescent="0.3">
      <c r="A3504" s="13" t="s">
        <v>3663</v>
      </c>
      <c r="B3504" s="13">
        <f>VLOOKUP(A3504,VLookup_Data,4,FALSE)</f>
        <v>67</v>
      </c>
      <c r="C3504" s="13">
        <f>_xlfn.XLOOKUP(A3504,Product_Name,Recorder_Level)</f>
        <v>80</v>
      </c>
      <c r="D3504" s="13">
        <f>IF(B3504&lt;=C3504,C3504-B3504,0)</f>
        <v>13</v>
      </c>
      <c r="E3504" s="13">
        <f t="shared" si="216"/>
        <v>13</v>
      </c>
      <c r="F3504" s="13">
        <f t="shared" si="217"/>
        <v>13</v>
      </c>
      <c r="G3504" s="13">
        <f>IF(B3504&lt;=C3504,C3504-B3504,"No Order Needed")</f>
        <v>13</v>
      </c>
      <c r="H3504" s="13">
        <f t="shared" si="218"/>
        <v>23</v>
      </c>
      <c r="I3504" s="13" t="str">
        <f t="shared" si="219"/>
        <v>Reorder</v>
      </c>
    </row>
    <row r="3505" spans="1:9" x14ac:dyDescent="0.3">
      <c r="A3505" s="13" t="s">
        <v>1778</v>
      </c>
      <c r="B3505" s="13">
        <f>VLOOKUP(A3505,VLookup_Data,4,FALSE)</f>
        <v>110</v>
      </c>
      <c r="C3505" s="13">
        <f>_xlfn.XLOOKUP(A3505,Product_Name,Recorder_Level)</f>
        <v>85</v>
      </c>
      <c r="D3505" s="13">
        <f>IF(B3505&lt;=C3505,C3505-B3505,0)</f>
        <v>0</v>
      </c>
      <c r="E3505" s="13">
        <f t="shared" si="216"/>
        <v>0</v>
      </c>
      <c r="F3505" s="13">
        <f t="shared" si="217"/>
        <v>0</v>
      </c>
      <c r="G3505" s="13" t="str">
        <f>IF(B3505&lt;=C3505,C3505-B3505,"No Order Needed")</f>
        <v>No Order Needed</v>
      </c>
      <c r="H3505" s="13">
        <f t="shared" si="218"/>
        <v>0</v>
      </c>
      <c r="I3505" s="13" t="str">
        <f t="shared" si="219"/>
        <v>Ok</v>
      </c>
    </row>
    <row r="3506" spans="1:9" x14ac:dyDescent="0.3">
      <c r="A3506" s="13" t="s">
        <v>6867</v>
      </c>
      <c r="B3506" s="13">
        <f>VLOOKUP(A3506,VLookup_Data,4,FALSE)</f>
        <v>12</v>
      </c>
      <c r="C3506" s="13">
        <f>_xlfn.XLOOKUP(A3506,Product_Name,Recorder_Level)</f>
        <v>57</v>
      </c>
      <c r="D3506" s="13">
        <f>IF(B3506&lt;=C3506,C3506-B3506,0)</f>
        <v>45</v>
      </c>
      <c r="E3506" s="13">
        <f t="shared" si="216"/>
        <v>45</v>
      </c>
      <c r="F3506" s="13">
        <f t="shared" si="217"/>
        <v>45</v>
      </c>
      <c r="G3506" s="13">
        <f>IF(B3506&lt;=C3506,C3506-B3506,"No Order Needed")</f>
        <v>45</v>
      </c>
      <c r="H3506" s="13">
        <f t="shared" si="218"/>
        <v>55</v>
      </c>
      <c r="I3506" s="13" t="str">
        <f t="shared" si="219"/>
        <v>Reorder</v>
      </c>
    </row>
    <row r="3507" spans="1:9" x14ac:dyDescent="0.3">
      <c r="A3507" s="13" t="s">
        <v>144</v>
      </c>
      <c r="B3507" s="13">
        <f>VLOOKUP(A3507,VLookup_Data,4,FALSE)</f>
        <v>36</v>
      </c>
      <c r="C3507" s="13">
        <f>_xlfn.XLOOKUP(A3507,Product_Name,Recorder_Level)</f>
        <v>51</v>
      </c>
      <c r="D3507" s="13">
        <f>IF(B3507&lt;=C3507,C3507-B3507,0)</f>
        <v>15</v>
      </c>
      <c r="E3507" s="13">
        <f t="shared" si="216"/>
        <v>15</v>
      </c>
      <c r="F3507" s="13">
        <f t="shared" si="217"/>
        <v>15</v>
      </c>
      <c r="G3507" s="13">
        <f>IF(B3507&lt;=C3507,C3507-B3507,"No Order Needed")</f>
        <v>15</v>
      </c>
      <c r="H3507" s="13">
        <f t="shared" si="218"/>
        <v>25</v>
      </c>
      <c r="I3507" s="13" t="str">
        <f t="shared" si="219"/>
        <v>Reorder</v>
      </c>
    </row>
    <row r="3508" spans="1:9" x14ac:dyDescent="0.3">
      <c r="A3508" s="13" t="s">
        <v>6870</v>
      </c>
      <c r="B3508" s="13">
        <f>VLOOKUP(A3508,VLookup_Data,4,FALSE)</f>
        <v>195</v>
      </c>
      <c r="C3508" s="13">
        <f>_xlfn.XLOOKUP(A3508,Product_Name,Recorder_Level)</f>
        <v>95</v>
      </c>
      <c r="D3508" s="13">
        <f>IF(B3508&lt;=C3508,C3508-B3508,0)</f>
        <v>0</v>
      </c>
      <c r="E3508" s="13">
        <f t="shared" si="216"/>
        <v>0</v>
      </c>
      <c r="F3508" s="13">
        <f t="shared" si="217"/>
        <v>0</v>
      </c>
      <c r="G3508" s="13" t="str">
        <f>IF(B3508&lt;=C3508,C3508-B3508,"No Order Needed")</f>
        <v>No Order Needed</v>
      </c>
      <c r="H3508" s="13">
        <f t="shared" si="218"/>
        <v>0</v>
      </c>
      <c r="I3508" s="13" t="str">
        <f t="shared" si="219"/>
        <v>Ok</v>
      </c>
    </row>
    <row r="3509" spans="1:9" x14ac:dyDescent="0.3">
      <c r="A3509" s="13" t="s">
        <v>6872</v>
      </c>
      <c r="B3509" s="13">
        <f>VLOOKUP(A3509,VLookup_Data,4,FALSE)</f>
        <v>198</v>
      </c>
      <c r="C3509" s="13">
        <f>_xlfn.XLOOKUP(A3509,Product_Name,Recorder_Level)</f>
        <v>65</v>
      </c>
      <c r="D3509" s="13">
        <f>IF(B3509&lt;=C3509,C3509-B3509,0)</f>
        <v>0</v>
      </c>
      <c r="E3509" s="13">
        <f t="shared" si="216"/>
        <v>0</v>
      </c>
      <c r="F3509" s="13">
        <f t="shared" si="217"/>
        <v>0</v>
      </c>
      <c r="G3509" s="13" t="str">
        <f>IF(B3509&lt;=C3509,C3509-B3509,"No Order Needed")</f>
        <v>No Order Needed</v>
      </c>
      <c r="H3509" s="13">
        <f t="shared" si="218"/>
        <v>0</v>
      </c>
      <c r="I3509" s="13" t="str">
        <f t="shared" si="219"/>
        <v>Ok</v>
      </c>
    </row>
    <row r="3510" spans="1:9" x14ac:dyDescent="0.3">
      <c r="A3510" s="13" t="s">
        <v>5764</v>
      </c>
      <c r="B3510" s="13">
        <f>VLOOKUP(A3510,VLookup_Data,4,FALSE)</f>
        <v>64</v>
      </c>
      <c r="C3510" s="13">
        <f>_xlfn.XLOOKUP(A3510,Product_Name,Recorder_Level)</f>
        <v>53</v>
      </c>
      <c r="D3510" s="13">
        <f>IF(B3510&lt;=C3510,C3510-B3510,0)</f>
        <v>0</v>
      </c>
      <c r="E3510" s="13">
        <f t="shared" si="216"/>
        <v>0</v>
      </c>
      <c r="F3510" s="13">
        <f t="shared" si="217"/>
        <v>0</v>
      </c>
      <c r="G3510" s="13" t="str">
        <f>IF(B3510&lt;=C3510,C3510-B3510,"No Order Needed")</f>
        <v>No Order Needed</v>
      </c>
      <c r="H3510" s="13">
        <f t="shared" si="218"/>
        <v>0</v>
      </c>
      <c r="I3510" s="13" t="str">
        <f t="shared" si="219"/>
        <v>Ok</v>
      </c>
    </row>
    <row r="3511" spans="1:9" x14ac:dyDescent="0.3">
      <c r="A3511" s="13" t="s">
        <v>6876</v>
      </c>
      <c r="B3511" s="13">
        <f>VLOOKUP(A3511,VLookup_Data,4,FALSE)</f>
        <v>0</v>
      </c>
      <c r="C3511" s="13">
        <f>_xlfn.XLOOKUP(A3511,Product_Name,Recorder_Level)</f>
        <v>32</v>
      </c>
      <c r="D3511" s="13">
        <f>IF(B3511&lt;=C3511,C3511-B3511,0)</f>
        <v>32</v>
      </c>
      <c r="E3511" s="13">
        <f t="shared" si="216"/>
        <v>32</v>
      </c>
      <c r="F3511" s="13">
        <f t="shared" si="217"/>
        <v>32</v>
      </c>
      <c r="G3511" s="13">
        <f>IF(B3511&lt;=C3511,C3511-B3511,"No Order Needed")</f>
        <v>32</v>
      </c>
      <c r="H3511" s="13">
        <f t="shared" si="218"/>
        <v>42</v>
      </c>
      <c r="I3511" s="13" t="str">
        <f t="shared" si="219"/>
        <v>Urgent</v>
      </c>
    </row>
    <row r="3512" spans="1:9" x14ac:dyDescent="0.3">
      <c r="A3512" s="13" t="s">
        <v>6878</v>
      </c>
      <c r="B3512" s="13">
        <f>VLOOKUP(A3512,VLookup_Data,4,FALSE)</f>
        <v>170</v>
      </c>
      <c r="C3512" s="13">
        <f>_xlfn.XLOOKUP(A3512,Product_Name,Recorder_Level)</f>
        <v>97</v>
      </c>
      <c r="D3512" s="13">
        <f>IF(B3512&lt;=C3512,C3512-B3512,0)</f>
        <v>0</v>
      </c>
      <c r="E3512" s="13">
        <f t="shared" si="216"/>
        <v>0</v>
      </c>
      <c r="F3512" s="13">
        <f t="shared" si="217"/>
        <v>0</v>
      </c>
      <c r="G3512" s="13" t="str">
        <f>IF(B3512&lt;=C3512,C3512-B3512,"No Order Needed")</f>
        <v>No Order Needed</v>
      </c>
      <c r="H3512" s="13">
        <f t="shared" si="218"/>
        <v>0</v>
      </c>
      <c r="I3512" s="13" t="str">
        <f t="shared" si="219"/>
        <v>Ok</v>
      </c>
    </row>
    <row r="3513" spans="1:9" x14ac:dyDescent="0.3">
      <c r="A3513" s="13" t="s">
        <v>1035</v>
      </c>
      <c r="B3513" s="13">
        <f>VLOOKUP(A3513,VLookup_Data,4,FALSE)</f>
        <v>155</v>
      </c>
      <c r="C3513" s="13">
        <f>_xlfn.XLOOKUP(A3513,Product_Name,Recorder_Level)</f>
        <v>81</v>
      </c>
      <c r="D3513" s="13">
        <f>IF(B3513&lt;=C3513,C3513-B3513,0)</f>
        <v>0</v>
      </c>
      <c r="E3513" s="13">
        <f t="shared" si="216"/>
        <v>0</v>
      </c>
      <c r="F3513" s="13">
        <f t="shared" si="217"/>
        <v>0</v>
      </c>
      <c r="G3513" s="13" t="str">
        <f>IF(B3513&lt;=C3513,C3513-B3513,"No Order Needed")</f>
        <v>No Order Needed</v>
      </c>
      <c r="H3513" s="13">
        <f t="shared" si="218"/>
        <v>0</v>
      </c>
      <c r="I3513" s="13" t="str">
        <f t="shared" si="219"/>
        <v>Ok</v>
      </c>
    </row>
    <row r="3514" spans="1:9" x14ac:dyDescent="0.3">
      <c r="A3514" s="13" t="s">
        <v>359</v>
      </c>
      <c r="B3514" s="13">
        <f>VLOOKUP(A3514,VLookup_Data,4,FALSE)</f>
        <v>37</v>
      </c>
      <c r="C3514" s="13">
        <f>_xlfn.XLOOKUP(A3514,Product_Name,Recorder_Level)</f>
        <v>69</v>
      </c>
      <c r="D3514" s="13">
        <f>IF(B3514&lt;=C3514,C3514-B3514,0)</f>
        <v>32</v>
      </c>
      <c r="E3514" s="13">
        <f t="shared" si="216"/>
        <v>32</v>
      </c>
      <c r="F3514" s="13">
        <f t="shared" si="217"/>
        <v>32</v>
      </c>
      <c r="G3514" s="13">
        <f>IF(B3514&lt;=C3514,C3514-B3514,"No Order Needed")</f>
        <v>32</v>
      </c>
      <c r="H3514" s="13">
        <f t="shared" si="218"/>
        <v>42</v>
      </c>
      <c r="I3514" s="13" t="str">
        <f t="shared" si="219"/>
        <v>Reorder</v>
      </c>
    </row>
    <row r="3515" spans="1:9" x14ac:dyDescent="0.3">
      <c r="A3515" s="13" t="s">
        <v>6883</v>
      </c>
      <c r="B3515" s="13">
        <f>VLOOKUP(A3515,VLookup_Data,4,FALSE)</f>
        <v>68</v>
      </c>
      <c r="C3515" s="13">
        <f>_xlfn.XLOOKUP(A3515,Product_Name,Recorder_Level)</f>
        <v>0</v>
      </c>
      <c r="D3515" s="13">
        <f>IF(B3515&lt;=C3515,C3515-B3515,0)</f>
        <v>0</v>
      </c>
      <c r="E3515" s="13">
        <f t="shared" si="216"/>
        <v>0</v>
      </c>
      <c r="F3515" s="13">
        <f t="shared" si="217"/>
        <v>0</v>
      </c>
      <c r="G3515" s="13" t="str">
        <f>IF(B3515&lt;=C3515,C3515-B3515,"No Order Needed")</f>
        <v>No Order Needed</v>
      </c>
      <c r="H3515" s="13">
        <f t="shared" si="218"/>
        <v>0</v>
      </c>
      <c r="I3515" s="13" t="str">
        <f t="shared" si="219"/>
        <v>Ok</v>
      </c>
    </row>
    <row r="3516" spans="1:9" x14ac:dyDescent="0.3">
      <c r="A3516" s="13" t="s">
        <v>153</v>
      </c>
      <c r="B3516" s="13">
        <f>VLOOKUP(A3516,VLookup_Data,4,FALSE)</f>
        <v>81</v>
      </c>
      <c r="C3516" s="13">
        <f>_xlfn.XLOOKUP(A3516,Product_Name,Recorder_Level)</f>
        <v>85</v>
      </c>
      <c r="D3516" s="13">
        <f>IF(B3516&lt;=C3516,C3516-B3516,0)</f>
        <v>4</v>
      </c>
      <c r="E3516" s="13">
        <f t="shared" si="216"/>
        <v>4</v>
      </c>
      <c r="F3516" s="13">
        <f t="shared" si="217"/>
        <v>4</v>
      </c>
      <c r="G3516" s="13">
        <f>IF(B3516&lt;=C3516,C3516-B3516,"No Order Needed")</f>
        <v>4</v>
      </c>
      <c r="H3516" s="13">
        <f t="shared" si="218"/>
        <v>14</v>
      </c>
      <c r="I3516" s="13" t="str">
        <f t="shared" si="219"/>
        <v>Reorder</v>
      </c>
    </row>
    <row r="3517" spans="1:9" x14ac:dyDescent="0.3">
      <c r="A3517" s="13" t="s">
        <v>4804</v>
      </c>
      <c r="B3517" s="13">
        <f>VLOOKUP(A3517,VLookup_Data,4,FALSE)</f>
        <v>187</v>
      </c>
      <c r="C3517" s="13">
        <f>_xlfn.XLOOKUP(A3517,Product_Name,Recorder_Level)</f>
        <v>62</v>
      </c>
      <c r="D3517" s="13">
        <f>IF(B3517&lt;=C3517,C3517-B3517,0)</f>
        <v>0</v>
      </c>
      <c r="E3517" s="13">
        <f t="shared" si="216"/>
        <v>0</v>
      </c>
      <c r="F3517" s="13">
        <f t="shared" si="217"/>
        <v>0</v>
      </c>
      <c r="G3517" s="13" t="str">
        <f>IF(B3517&lt;=C3517,C3517-B3517,"No Order Needed")</f>
        <v>No Order Needed</v>
      </c>
      <c r="H3517" s="13">
        <f t="shared" si="218"/>
        <v>0</v>
      </c>
      <c r="I3517" s="13" t="str">
        <f t="shared" si="219"/>
        <v>Ok</v>
      </c>
    </row>
    <row r="3518" spans="1:9" x14ac:dyDescent="0.3">
      <c r="A3518" s="13" t="s">
        <v>6888</v>
      </c>
      <c r="B3518" s="13">
        <f>VLOOKUP(A3518,VLookup_Data,4,FALSE)</f>
        <v>118</v>
      </c>
      <c r="C3518" s="13">
        <f>_xlfn.XLOOKUP(A3518,Product_Name,Recorder_Level)</f>
        <v>25</v>
      </c>
      <c r="D3518" s="13">
        <f>IF(B3518&lt;=C3518,C3518-B3518,0)</f>
        <v>0</v>
      </c>
      <c r="E3518" s="13">
        <f t="shared" si="216"/>
        <v>0</v>
      </c>
      <c r="F3518" s="13">
        <f t="shared" si="217"/>
        <v>0</v>
      </c>
      <c r="G3518" s="13" t="str">
        <f>IF(B3518&lt;=C3518,C3518-B3518,"No Order Needed")</f>
        <v>No Order Needed</v>
      </c>
      <c r="H3518" s="13">
        <f t="shared" si="218"/>
        <v>0</v>
      </c>
      <c r="I3518" s="13" t="str">
        <f t="shared" si="219"/>
        <v>Ok</v>
      </c>
    </row>
    <row r="3519" spans="1:9" x14ac:dyDescent="0.3">
      <c r="A3519" s="13" t="s">
        <v>6700</v>
      </c>
      <c r="B3519" s="13">
        <f>VLOOKUP(A3519,VLookup_Data,4,FALSE)</f>
        <v>0</v>
      </c>
      <c r="C3519" s="13">
        <f>_xlfn.XLOOKUP(A3519,Product_Name,Recorder_Level)</f>
        <v>56</v>
      </c>
      <c r="D3519" s="13">
        <f>IF(B3519&lt;=C3519,C3519-B3519,0)</f>
        <v>56</v>
      </c>
      <c r="E3519" s="13">
        <f t="shared" si="216"/>
        <v>56</v>
      </c>
      <c r="F3519" s="13">
        <f t="shared" si="217"/>
        <v>56</v>
      </c>
      <c r="G3519" s="13">
        <f>IF(B3519&lt;=C3519,C3519-B3519,"No Order Needed")</f>
        <v>56</v>
      </c>
      <c r="H3519" s="13">
        <f t="shared" si="218"/>
        <v>66</v>
      </c>
      <c r="I3519" s="13" t="str">
        <f t="shared" si="219"/>
        <v>Urgent</v>
      </c>
    </row>
    <row r="3520" spans="1:9" x14ac:dyDescent="0.3">
      <c r="A3520" s="13" t="s">
        <v>6893</v>
      </c>
      <c r="B3520" s="13">
        <f>VLOOKUP(A3520,VLookup_Data,4,FALSE)</f>
        <v>0</v>
      </c>
      <c r="C3520" s="13">
        <f>_xlfn.XLOOKUP(A3520,Product_Name,Recorder_Level)</f>
        <v>77</v>
      </c>
      <c r="D3520" s="13">
        <f>IF(B3520&lt;=C3520,C3520-B3520,0)</f>
        <v>77</v>
      </c>
      <c r="E3520" s="13">
        <f t="shared" si="216"/>
        <v>77</v>
      </c>
      <c r="F3520" s="13">
        <f t="shared" si="217"/>
        <v>77</v>
      </c>
      <c r="G3520" s="13">
        <f>IF(B3520&lt;=C3520,C3520-B3520,"No Order Needed")</f>
        <v>77</v>
      </c>
      <c r="H3520" s="13">
        <f t="shared" si="218"/>
        <v>87</v>
      </c>
      <c r="I3520" s="13" t="str">
        <f t="shared" si="219"/>
        <v>Urgent</v>
      </c>
    </row>
    <row r="3521" spans="1:9" x14ac:dyDescent="0.3">
      <c r="A3521" s="13" t="s">
        <v>6895</v>
      </c>
      <c r="B3521" s="13">
        <f>VLOOKUP(A3521,VLookup_Data,4,FALSE)</f>
        <v>87</v>
      </c>
      <c r="C3521" s="13">
        <f>_xlfn.XLOOKUP(A3521,Product_Name,Recorder_Level)</f>
        <v>88</v>
      </c>
      <c r="D3521" s="13">
        <f>IF(B3521&lt;=C3521,C3521-B3521,0)</f>
        <v>1</v>
      </c>
      <c r="E3521" s="13">
        <f t="shared" si="216"/>
        <v>1</v>
      </c>
      <c r="F3521" s="13">
        <f t="shared" si="217"/>
        <v>1</v>
      </c>
      <c r="G3521" s="13">
        <f>IF(B3521&lt;=C3521,C3521-B3521,"No Order Needed")</f>
        <v>1</v>
      </c>
      <c r="H3521" s="13">
        <f t="shared" si="218"/>
        <v>11</v>
      </c>
      <c r="I3521" s="13" t="str">
        <f t="shared" si="219"/>
        <v>Reorder</v>
      </c>
    </row>
    <row r="3522" spans="1:9" x14ac:dyDescent="0.3">
      <c r="A3522" s="13" t="s">
        <v>6897</v>
      </c>
      <c r="B3522" s="13">
        <f>VLOOKUP(A3522,VLookup_Data,4,FALSE)</f>
        <v>87</v>
      </c>
      <c r="C3522" s="13">
        <f>_xlfn.XLOOKUP(A3522,Product_Name,Recorder_Level)</f>
        <v>51</v>
      </c>
      <c r="D3522" s="13">
        <f>IF(B3522&lt;=C3522,C3522-B3522,0)</f>
        <v>0</v>
      </c>
      <c r="E3522" s="13">
        <f t="shared" si="216"/>
        <v>0</v>
      </c>
      <c r="F3522" s="13">
        <f t="shared" si="217"/>
        <v>0</v>
      </c>
      <c r="G3522" s="13" t="str">
        <f>IF(B3522&lt;=C3522,C3522-B3522,"No Order Needed")</f>
        <v>No Order Needed</v>
      </c>
      <c r="H3522" s="13">
        <f t="shared" si="218"/>
        <v>0</v>
      </c>
      <c r="I3522" s="13" t="str">
        <f t="shared" si="219"/>
        <v>Ok</v>
      </c>
    </row>
    <row r="3523" spans="1:9" x14ac:dyDescent="0.3">
      <c r="A3523" s="13" t="s">
        <v>6899</v>
      </c>
      <c r="B3523" s="13">
        <f>VLOOKUP(A3523,VLookup_Data,4,FALSE)</f>
        <v>176</v>
      </c>
      <c r="C3523" s="13">
        <f>_xlfn.XLOOKUP(A3523,Product_Name,Recorder_Level)</f>
        <v>52</v>
      </c>
      <c r="D3523" s="13">
        <f>IF(B3523&lt;=C3523,C3523-B3523,0)</f>
        <v>0</v>
      </c>
      <c r="E3523" s="13">
        <f t="shared" ref="E3523:E3586" si="220">IF(C3523-B3523&gt;0,C3523-B3523,0)</f>
        <v>0</v>
      </c>
      <c r="F3523" s="13">
        <f t="shared" ref="F3523:F3586" si="221">MAX(C3523-B3523,0)</f>
        <v>0</v>
      </c>
      <c r="G3523" s="13" t="str">
        <f>IF(B3523&lt;=C3523,C3523-B3523,"No Order Needed")</f>
        <v>No Order Needed</v>
      </c>
      <c r="H3523" s="13">
        <f t="shared" ref="H3523:H3586" si="222">MAX((C3523-B3523)+10,0)</f>
        <v>0</v>
      </c>
      <c r="I3523" s="13" t="str">
        <f t="shared" ref="I3523:I3586" si="223">IF(B3523=0,"Urgent",IF(B3523&lt;=C3523,"Reorder","Ok"))</f>
        <v>Ok</v>
      </c>
    </row>
    <row r="3524" spans="1:9" x14ac:dyDescent="0.3">
      <c r="A3524" s="13" t="s">
        <v>6575</v>
      </c>
      <c r="B3524" s="13">
        <f>VLOOKUP(A3524,VLookup_Data,4,FALSE)</f>
        <v>88</v>
      </c>
      <c r="C3524" s="13">
        <f>_xlfn.XLOOKUP(A3524,Product_Name,Recorder_Level)</f>
        <v>34</v>
      </c>
      <c r="D3524" s="13">
        <f>IF(B3524&lt;=C3524,C3524-B3524,0)</f>
        <v>0</v>
      </c>
      <c r="E3524" s="13">
        <f t="shared" si="220"/>
        <v>0</v>
      </c>
      <c r="F3524" s="13">
        <f t="shared" si="221"/>
        <v>0</v>
      </c>
      <c r="G3524" s="13" t="str">
        <f>IF(B3524&lt;=C3524,C3524-B3524,"No Order Needed")</f>
        <v>No Order Needed</v>
      </c>
      <c r="H3524" s="13">
        <f t="shared" si="222"/>
        <v>0</v>
      </c>
      <c r="I3524" s="13" t="str">
        <f t="shared" si="223"/>
        <v>Ok</v>
      </c>
    </row>
    <row r="3525" spans="1:9" x14ac:dyDescent="0.3">
      <c r="A3525" s="13" t="s">
        <v>6903</v>
      </c>
      <c r="B3525" s="13">
        <f>VLOOKUP(A3525,VLookup_Data,4,FALSE)</f>
        <v>40</v>
      </c>
      <c r="C3525" s="13">
        <f>_xlfn.XLOOKUP(A3525,Product_Name,Recorder_Level)</f>
        <v>44</v>
      </c>
      <c r="D3525" s="13">
        <f>IF(B3525&lt;=C3525,C3525-B3525,0)</f>
        <v>4</v>
      </c>
      <c r="E3525" s="13">
        <f t="shared" si="220"/>
        <v>4</v>
      </c>
      <c r="F3525" s="13">
        <f t="shared" si="221"/>
        <v>4</v>
      </c>
      <c r="G3525" s="13">
        <f>IF(B3525&lt;=C3525,C3525-B3525,"No Order Needed")</f>
        <v>4</v>
      </c>
      <c r="H3525" s="13">
        <f t="shared" si="222"/>
        <v>14</v>
      </c>
      <c r="I3525" s="13" t="str">
        <f t="shared" si="223"/>
        <v>Reorder</v>
      </c>
    </row>
    <row r="3526" spans="1:9" x14ac:dyDescent="0.3">
      <c r="A3526" s="13" t="s">
        <v>6905</v>
      </c>
      <c r="B3526" s="13">
        <f>VLOOKUP(A3526,VLookup_Data,4,FALSE)</f>
        <v>0</v>
      </c>
      <c r="C3526" s="13">
        <f>_xlfn.XLOOKUP(A3526,Product_Name,Recorder_Level)</f>
        <v>37</v>
      </c>
      <c r="D3526" s="13">
        <f>IF(B3526&lt;=C3526,C3526-B3526,0)</f>
        <v>37</v>
      </c>
      <c r="E3526" s="13">
        <f t="shared" si="220"/>
        <v>37</v>
      </c>
      <c r="F3526" s="13">
        <f t="shared" si="221"/>
        <v>37</v>
      </c>
      <c r="G3526" s="13">
        <f>IF(B3526&lt;=C3526,C3526-B3526,"No Order Needed")</f>
        <v>37</v>
      </c>
      <c r="H3526" s="13">
        <f t="shared" si="222"/>
        <v>47</v>
      </c>
      <c r="I3526" s="13" t="str">
        <f t="shared" si="223"/>
        <v>Urgent</v>
      </c>
    </row>
    <row r="3527" spans="1:9" x14ac:dyDescent="0.3">
      <c r="A3527" s="13" t="s">
        <v>5868</v>
      </c>
      <c r="B3527" s="13">
        <f>VLOOKUP(A3527,VLookup_Data,4,FALSE)</f>
        <v>196</v>
      </c>
      <c r="C3527" s="13">
        <f>_xlfn.XLOOKUP(A3527,Product_Name,Recorder_Level)</f>
        <v>0</v>
      </c>
      <c r="D3527" s="13">
        <f>IF(B3527&lt;=C3527,C3527-B3527,0)</f>
        <v>0</v>
      </c>
      <c r="E3527" s="13">
        <f t="shared" si="220"/>
        <v>0</v>
      </c>
      <c r="F3527" s="13">
        <f t="shared" si="221"/>
        <v>0</v>
      </c>
      <c r="G3527" s="13" t="str">
        <f>IF(B3527&lt;=C3527,C3527-B3527,"No Order Needed")</f>
        <v>No Order Needed</v>
      </c>
      <c r="H3527" s="13">
        <f t="shared" si="222"/>
        <v>0</v>
      </c>
      <c r="I3527" s="13" t="str">
        <f t="shared" si="223"/>
        <v>Ok</v>
      </c>
    </row>
    <row r="3528" spans="1:9" x14ac:dyDescent="0.3">
      <c r="A3528" s="13" t="s">
        <v>6908</v>
      </c>
      <c r="B3528" s="13">
        <f>VLOOKUP(A3528,VLookup_Data,4,FALSE)</f>
        <v>31</v>
      </c>
      <c r="C3528" s="13">
        <f>_xlfn.XLOOKUP(A3528,Product_Name,Recorder_Level)</f>
        <v>31</v>
      </c>
      <c r="D3528" s="13">
        <f>IF(B3528&lt;=C3528,C3528-B3528,0)</f>
        <v>0</v>
      </c>
      <c r="E3528" s="13">
        <f t="shared" si="220"/>
        <v>0</v>
      </c>
      <c r="F3528" s="13">
        <f t="shared" si="221"/>
        <v>0</v>
      </c>
      <c r="G3528" s="13">
        <f>IF(B3528&lt;=C3528,C3528-B3528,"No Order Needed")</f>
        <v>0</v>
      </c>
      <c r="H3528" s="13">
        <f t="shared" si="222"/>
        <v>10</v>
      </c>
      <c r="I3528" s="13" t="str">
        <f t="shared" si="223"/>
        <v>Reorder</v>
      </c>
    </row>
    <row r="3529" spans="1:9" x14ac:dyDescent="0.3">
      <c r="A3529" s="13" t="s">
        <v>6911</v>
      </c>
      <c r="B3529" s="13">
        <f>VLOOKUP(A3529,VLookup_Data,4,FALSE)</f>
        <v>182</v>
      </c>
      <c r="C3529" s="13">
        <f>_xlfn.XLOOKUP(A3529,Product_Name,Recorder_Level)</f>
        <v>98</v>
      </c>
      <c r="D3529" s="13">
        <f>IF(B3529&lt;=C3529,C3529-B3529,0)</f>
        <v>0</v>
      </c>
      <c r="E3529" s="13">
        <f t="shared" si="220"/>
        <v>0</v>
      </c>
      <c r="F3529" s="13">
        <f t="shared" si="221"/>
        <v>0</v>
      </c>
      <c r="G3529" s="13" t="str">
        <f>IF(B3529&lt;=C3529,C3529-B3529,"No Order Needed")</f>
        <v>No Order Needed</v>
      </c>
      <c r="H3529" s="13">
        <f t="shared" si="222"/>
        <v>0</v>
      </c>
      <c r="I3529" s="13" t="str">
        <f t="shared" si="223"/>
        <v>Ok</v>
      </c>
    </row>
    <row r="3530" spans="1:9" x14ac:dyDescent="0.3">
      <c r="A3530" s="13" t="s">
        <v>1435</v>
      </c>
      <c r="B3530" s="13">
        <f>VLOOKUP(A3530,VLookup_Data,4,FALSE)</f>
        <v>122</v>
      </c>
      <c r="C3530" s="13">
        <f>_xlfn.XLOOKUP(A3530,Product_Name,Recorder_Level)</f>
        <v>70</v>
      </c>
      <c r="D3530" s="13">
        <f>IF(B3530&lt;=C3530,C3530-B3530,0)</f>
        <v>0</v>
      </c>
      <c r="E3530" s="13">
        <f t="shared" si="220"/>
        <v>0</v>
      </c>
      <c r="F3530" s="13">
        <f t="shared" si="221"/>
        <v>0</v>
      </c>
      <c r="G3530" s="13" t="str">
        <f>IF(B3530&lt;=C3530,C3530-B3530,"No Order Needed")</f>
        <v>No Order Needed</v>
      </c>
      <c r="H3530" s="13">
        <f t="shared" si="222"/>
        <v>0</v>
      </c>
      <c r="I3530" s="13" t="str">
        <f t="shared" si="223"/>
        <v>Ok</v>
      </c>
    </row>
    <row r="3531" spans="1:9" x14ac:dyDescent="0.3">
      <c r="A3531" s="13" t="s">
        <v>6915</v>
      </c>
      <c r="B3531" s="13">
        <f>VLOOKUP(A3531,VLookup_Data,4,FALSE)</f>
        <v>8</v>
      </c>
      <c r="C3531" s="13">
        <f>_xlfn.XLOOKUP(A3531,Product_Name,Recorder_Level)</f>
        <v>96</v>
      </c>
      <c r="D3531" s="13">
        <f>IF(B3531&lt;=C3531,C3531-B3531,0)</f>
        <v>88</v>
      </c>
      <c r="E3531" s="13">
        <f t="shared" si="220"/>
        <v>88</v>
      </c>
      <c r="F3531" s="13">
        <f t="shared" si="221"/>
        <v>88</v>
      </c>
      <c r="G3531" s="13">
        <f>IF(B3531&lt;=C3531,C3531-B3531,"No Order Needed")</f>
        <v>88</v>
      </c>
      <c r="H3531" s="13">
        <f t="shared" si="222"/>
        <v>98</v>
      </c>
      <c r="I3531" s="13" t="str">
        <f t="shared" si="223"/>
        <v>Reorder</v>
      </c>
    </row>
    <row r="3532" spans="1:9" x14ac:dyDescent="0.3">
      <c r="A3532" s="13" t="s">
        <v>6657</v>
      </c>
      <c r="B3532" s="13">
        <f>VLOOKUP(A3532,VLookup_Data,4,FALSE)</f>
        <v>176</v>
      </c>
      <c r="C3532" s="13">
        <f>_xlfn.XLOOKUP(A3532,Product_Name,Recorder_Level)</f>
        <v>55</v>
      </c>
      <c r="D3532" s="13">
        <f>IF(B3532&lt;=C3532,C3532-B3532,0)</f>
        <v>0</v>
      </c>
      <c r="E3532" s="13">
        <f t="shared" si="220"/>
        <v>0</v>
      </c>
      <c r="F3532" s="13">
        <f t="shared" si="221"/>
        <v>0</v>
      </c>
      <c r="G3532" s="13" t="str">
        <f>IF(B3532&lt;=C3532,C3532-B3532,"No Order Needed")</f>
        <v>No Order Needed</v>
      </c>
      <c r="H3532" s="13">
        <f t="shared" si="222"/>
        <v>0</v>
      </c>
      <c r="I3532" s="13" t="str">
        <f t="shared" si="223"/>
        <v>Ok</v>
      </c>
    </row>
    <row r="3533" spans="1:9" x14ac:dyDescent="0.3">
      <c r="A3533" s="13" t="s">
        <v>6919</v>
      </c>
      <c r="B3533" s="13">
        <f>VLOOKUP(A3533,VLookup_Data,4,FALSE)</f>
        <v>135</v>
      </c>
      <c r="C3533" s="13">
        <f>_xlfn.XLOOKUP(A3533,Product_Name,Recorder_Level)</f>
        <v>90</v>
      </c>
      <c r="D3533" s="13">
        <f>IF(B3533&lt;=C3533,C3533-B3533,0)</f>
        <v>0</v>
      </c>
      <c r="E3533" s="13">
        <f t="shared" si="220"/>
        <v>0</v>
      </c>
      <c r="F3533" s="13">
        <f t="shared" si="221"/>
        <v>0</v>
      </c>
      <c r="G3533" s="13" t="str">
        <f>IF(B3533&lt;=C3533,C3533-B3533,"No Order Needed")</f>
        <v>No Order Needed</v>
      </c>
      <c r="H3533" s="13">
        <f t="shared" si="222"/>
        <v>0</v>
      </c>
      <c r="I3533" s="13" t="str">
        <f t="shared" si="223"/>
        <v>Ok</v>
      </c>
    </row>
    <row r="3534" spans="1:9" x14ac:dyDescent="0.3">
      <c r="A3534" s="13" t="s">
        <v>1533</v>
      </c>
      <c r="B3534" s="13">
        <f>VLOOKUP(A3534,VLookup_Data,4,FALSE)</f>
        <v>155</v>
      </c>
      <c r="C3534" s="13">
        <f>_xlfn.XLOOKUP(A3534,Product_Name,Recorder_Level)</f>
        <v>30</v>
      </c>
      <c r="D3534" s="13">
        <f>IF(B3534&lt;=C3534,C3534-B3534,0)</f>
        <v>0</v>
      </c>
      <c r="E3534" s="13">
        <f t="shared" si="220"/>
        <v>0</v>
      </c>
      <c r="F3534" s="13">
        <f t="shared" si="221"/>
        <v>0</v>
      </c>
      <c r="G3534" s="13" t="str">
        <f>IF(B3534&lt;=C3534,C3534-B3534,"No Order Needed")</f>
        <v>No Order Needed</v>
      </c>
      <c r="H3534" s="13">
        <f t="shared" si="222"/>
        <v>0</v>
      </c>
      <c r="I3534" s="13" t="str">
        <f t="shared" si="223"/>
        <v>Ok</v>
      </c>
    </row>
    <row r="3535" spans="1:9" x14ac:dyDescent="0.3">
      <c r="A3535" s="13" t="s">
        <v>719</v>
      </c>
      <c r="B3535" s="13">
        <f>VLOOKUP(A3535,VLookup_Data,4,FALSE)</f>
        <v>62</v>
      </c>
      <c r="C3535" s="13">
        <f>_xlfn.XLOOKUP(A3535,Product_Name,Recorder_Level)</f>
        <v>47</v>
      </c>
      <c r="D3535" s="13">
        <f>IF(B3535&lt;=C3535,C3535-B3535,0)</f>
        <v>0</v>
      </c>
      <c r="E3535" s="13">
        <f t="shared" si="220"/>
        <v>0</v>
      </c>
      <c r="F3535" s="13">
        <f t="shared" si="221"/>
        <v>0</v>
      </c>
      <c r="G3535" s="13" t="str">
        <f>IF(B3535&lt;=C3535,C3535-B3535,"No Order Needed")</f>
        <v>No Order Needed</v>
      </c>
      <c r="H3535" s="13">
        <f t="shared" si="222"/>
        <v>0</v>
      </c>
      <c r="I3535" s="13" t="str">
        <f t="shared" si="223"/>
        <v>Ok</v>
      </c>
    </row>
    <row r="3536" spans="1:9" x14ac:dyDescent="0.3">
      <c r="A3536" s="13" t="s">
        <v>6925</v>
      </c>
      <c r="B3536" s="13">
        <f>VLOOKUP(A3536,VLookup_Data,4,FALSE)</f>
        <v>89</v>
      </c>
      <c r="C3536" s="13">
        <f>_xlfn.XLOOKUP(A3536,Product_Name,Recorder_Level)</f>
        <v>95</v>
      </c>
      <c r="D3536" s="13">
        <f>IF(B3536&lt;=C3536,C3536-B3536,0)</f>
        <v>6</v>
      </c>
      <c r="E3536" s="13">
        <f t="shared" si="220"/>
        <v>6</v>
      </c>
      <c r="F3536" s="13">
        <f t="shared" si="221"/>
        <v>6</v>
      </c>
      <c r="G3536" s="13">
        <f>IF(B3536&lt;=C3536,C3536-B3536,"No Order Needed")</f>
        <v>6</v>
      </c>
      <c r="H3536" s="13">
        <f t="shared" si="222"/>
        <v>16</v>
      </c>
      <c r="I3536" s="13" t="str">
        <f t="shared" si="223"/>
        <v>Reorder</v>
      </c>
    </row>
    <row r="3537" spans="1:9" x14ac:dyDescent="0.3">
      <c r="A3537" s="13" t="s">
        <v>6220</v>
      </c>
      <c r="B3537" s="13">
        <f>VLOOKUP(A3537,VLookup_Data,4,FALSE)</f>
        <v>106</v>
      </c>
      <c r="C3537" s="13">
        <f>_xlfn.XLOOKUP(A3537,Product_Name,Recorder_Level)</f>
        <v>91</v>
      </c>
      <c r="D3537" s="13">
        <f>IF(B3537&lt;=C3537,C3537-B3537,0)</f>
        <v>0</v>
      </c>
      <c r="E3537" s="13">
        <f t="shared" si="220"/>
        <v>0</v>
      </c>
      <c r="F3537" s="13">
        <f t="shared" si="221"/>
        <v>0</v>
      </c>
      <c r="G3537" s="13" t="str">
        <f>IF(B3537&lt;=C3537,C3537-B3537,"No Order Needed")</f>
        <v>No Order Needed</v>
      </c>
      <c r="H3537" s="13">
        <f t="shared" si="222"/>
        <v>0</v>
      </c>
      <c r="I3537" s="13" t="str">
        <f t="shared" si="223"/>
        <v>Ok</v>
      </c>
    </row>
    <row r="3538" spans="1:9" x14ac:dyDescent="0.3">
      <c r="A3538" s="13" t="s">
        <v>2915</v>
      </c>
      <c r="B3538" s="13">
        <f>VLOOKUP(A3538,VLookup_Data,4,FALSE)</f>
        <v>123</v>
      </c>
      <c r="C3538" s="13">
        <f>_xlfn.XLOOKUP(A3538,Product_Name,Recorder_Level)</f>
        <v>99</v>
      </c>
      <c r="D3538" s="13">
        <f>IF(B3538&lt;=C3538,C3538-B3538,0)</f>
        <v>0</v>
      </c>
      <c r="E3538" s="13">
        <f t="shared" si="220"/>
        <v>0</v>
      </c>
      <c r="F3538" s="13">
        <f t="shared" si="221"/>
        <v>0</v>
      </c>
      <c r="G3538" s="13" t="str">
        <f>IF(B3538&lt;=C3538,C3538-B3538,"No Order Needed")</f>
        <v>No Order Needed</v>
      </c>
      <c r="H3538" s="13">
        <f t="shared" si="222"/>
        <v>0</v>
      </c>
      <c r="I3538" s="13" t="str">
        <f t="shared" si="223"/>
        <v>Ok</v>
      </c>
    </row>
    <row r="3539" spans="1:9" x14ac:dyDescent="0.3">
      <c r="A3539" s="13" t="s">
        <v>7030</v>
      </c>
      <c r="B3539" s="13">
        <f>VLOOKUP(A3539,VLookup_Data,4,FALSE)</f>
        <v>120</v>
      </c>
      <c r="C3539" s="13">
        <f>_xlfn.XLOOKUP(A3539,Product_Name,Recorder_Level)</f>
        <v>55</v>
      </c>
      <c r="D3539" s="13">
        <f>IF(B3539&lt;=C3539,C3539-B3539,0)</f>
        <v>0</v>
      </c>
      <c r="E3539" s="13">
        <f t="shared" si="220"/>
        <v>0</v>
      </c>
      <c r="F3539" s="13">
        <f t="shared" si="221"/>
        <v>0</v>
      </c>
      <c r="G3539" s="13" t="str">
        <f>IF(B3539&lt;=C3539,C3539-B3539,"No Order Needed")</f>
        <v>No Order Needed</v>
      </c>
      <c r="H3539" s="13">
        <f t="shared" si="222"/>
        <v>0</v>
      </c>
      <c r="I3539" s="13" t="str">
        <f t="shared" si="223"/>
        <v>Ok</v>
      </c>
    </row>
    <row r="3540" spans="1:9" x14ac:dyDescent="0.3">
      <c r="A3540" s="13" t="s">
        <v>6380</v>
      </c>
      <c r="B3540" s="13">
        <f>VLOOKUP(A3540,VLookup_Data,4,FALSE)</f>
        <v>127</v>
      </c>
      <c r="C3540" s="13">
        <f>_xlfn.XLOOKUP(A3540,Product_Name,Recorder_Level)</f>
        <v>26</v>
      </c>
      <c r="D3540" s="13">
        <f>IF(B3540&lt;=C3540,C3540-B3540,0)</f>
        <v>0</v>
      </c>
      <c r="E3540" s="13">
        <f t="shared" si="220"/>
        <v>0</v>
      </c>
      <c r="F3540" s="13">
        <f t="shared" si="221"/>
        <v>0</v>
      </c>
      <c r="G3540" s="13" t="str">
        <f>IF(B3540&lt;=C3540,C3540-B3540,"No Order Needed")</f>
        <v>No Order Needed</v>
      </c>
      <c r="H3540" s="13">
        <f t="shared" si="222"/>
        <v>0</v>
      </c>
      <c r="I3540" s="13" t="str">
        <f t="shared" si="223"/>
        <v>Ok</v>
      </c>
    </row>
    <row r="3541" spans="1:9" x14ac:dyDescent="0.3">
      <c r="A3541" s="13" t="s">
        <v>6020</v>
      </c>
      <c r="B3541" s="13">
        <f>VLOOKUP(A3541,VLookup_Data,4,FALSE)</f>
        <v>188</v>
      </c>
      <c r="C3541" s="13">
        <f>_xlfn.XLOOKUP(A3541,Product_Name,Recorder_Level)</f>
        <v>98</v>
      </c>
      <c r="D3541" s="13">
        <f>IF(B3541&lt;=C3541,C3541-B3541,0)</f>
        <v>0</v>
      </c>
      <c r="E3541" s="13">
        <f t="shared" si="220"/>
        <v>0</v>
      </c>
      <c r="F3541" s="13">
        <f t="shared" si="221"/>
        <v>0</v>
      </c>
      <c r="G3541" s="13" t="str">
        <f>IF(B3541&lt;=C3541,C3541-B3541,"No Order Needed")</f>
        <v>No Order Needed</v>
      </c>
      <c r="H3541" s="13">
        <f t="shared" si="222"/>
        <v>0</v>
      </c>
      <c r="I3541" s="13" t="str">
        <f t="shared" si="223"/>
        <v>Ok</v>
      </c>
    </row>
    <row r="3542" spans="1:9" x14ac:dyDescent="0.3">
      <c r="A3542" s="13" t="s">
        <v>5128</v>
      </c>
      <c r="B3542" s="13">
        <f>VLOOKUP(A3542,VLookup_Data,4,FALSE)</f>
        <v>83</v>
      </c>
      <c r="C3542" s="13">
        <f>_xlfn.XLOOKUP(A3542,Product_Name,Recorder_Level)</f>
        <v>52</v>
      </c>
      <c r="D3542" s="13">
        <f>IF(B3542&lt;=C3542,C3542-B3542,0)</f>
        <v>0</v>
      </c>
      <c r="E3542" s="13">
        <f t="shared" si="220"/>
        <v>0</v>
      </c>
      <c r="F3542" s="13">
        <f t="shared" si="221"/>
        <v>0</v>
      </c>
      <c r="G3542" s="13" t="str">
        <f>IF(B3542&lt;=C3542,C3542-B3542,"No Order Needed")</f>
        <v>No Order Needed</v>
      </c>
      <c r="H3542" s="13">
        <f t="shared" si="222"/>
        <v>0</v>
      </c>
      <c r="I3542" s="13" t="str">
        <f t="shared" si="223"/>
        <v>Ok</v>
      </c>
    </row>
    <row r="3543" spans="1:9" x14ac:dyDescent="0.3">
      <c r="A3543" s="13" t="s">
        <v>5800</v>
      </c>
      <c r="B3543" s="13">
        <f>VLOOKUP(A3543,VLookup_Data,4,FALSE)</f>
        <v>132</v>
      </c>
      <c r="C3543" s="13">
        <f>_xlfn.XLOOKUP(A3543,Product_Name,Recorder_Level)</f>
        <v>29</v>
      </c>
      <c r="D3543" s="13">
        <f>IF(B3543&lt;=C3543,C3543-B3543,0)</f>
        <v>0</v>
      </c>
      <c r="E3543" s="13">
        <f t="shared" si="220"/>
        <v>0</v>
      </c>
      <c r="F3543" s="13">
        <f t="shared" si="221"/>
        <v>0</v>
      </c>
      <c r="G3543" s="13" t="str">
        <f>IF(B3543&lt;=C3543,C3543-B3543,"No Order Needed")</f>
        <v>No Order Needed</v>
      </c>
      <c r="H3543" s="13">
        <f t="shared" si="222"/>
        <v>0</v>
      </c>
      <c r="I3543" s="13" t="str">
        <f t="shared" si="223"/>
        <v>Ok</v>
      </c>
    </row>
    <row r="3544" spans="1:9" x14ac:dyDescent="0.3">
      <c r="A3544" s="13" t="s">
        <v>448</v>
      </c>
      <c r="B3544" s="13">
        <f>VLOOKUP(A3544,VLookup_Data,4,FALSE)</f>
        <v>0</v>
      </c>
      <c r="C3544" s="13">
        <f>_xlfn.XLOOKUP(A3544,Product_Name,Recorder_Level)</f>
        <v>43</v>
      </c>
      <c r="D3544" s="13">
        <f>IF(B3544&lt;=C3544,C3544-B3544,0)</f>
        <v>43</v>
      </c>
      <c r="E3544" s="13">
        <f t="shared" si="220"/>
        <v>43</v>
      </c>
      <c r="F3544" s="13">
        <f t="shared" si="221"/>
        <v>43</v>
      </c>
      <c r="G3544" s="13">
        <f>IF(B3544&lt;=C3544,C3544-B3544,"No Order Needed")</f>
        <v>43</v>
      </c>
      <c r="H3544" s="13">
        <f t="shared" si="222"/>
        <v>53</v>
      </c>
      <c r="I3544" s="13" t="str">
        <f t="shared" si="223"/>
        <v>Urgent</v>
      </c>
    </row>
    <row r="3545" spans="1:9" x14ac:dyDescent="0.3">
      <c r="A3545" s="13" t="s">
        <v>6941</v>
      </c>
      <c r="B3545" s="13">
        <f>VLOOKUP(A3545,VLookup_Data,4,FALSE)</f>
        <v>72</v>
      </c>
      <c r="C3545" s="13">
        <f>_xlfn.XLOOKUP(A3545,Product_Name,Recorder_Level)</f>
        <v>86</v>
      </c>
      <c r="D3545" s="13">
        <f>IF(B3545&lt;=C3545,C3545-B3545,0)</f>
        <v>14</v>
      </c>
      <c r="E3545" s="13">
        <f t="shared" si="220"/>
        <v>14</v>
      </c>
      <c r="F3545" s="13">
        <f t="shared" si="221"/>
        <v>14</v>
      </c>
      <c r="G3545" s="13">
        <f>IF(B3545&lt;=C3545,C3545-B3545,"No Order Needed")</f>
        <v>14</v>
      </c>
      <c r="H3545" s="13">
        <f t="shared" si="222"/>
        <v>24</v>
      </c>
      <c r="I3545" s="13" t="str">
        <f t="shared" si="223"/>
        <v>Reorder</v>
      </c>
    </row>
    <row r="3546" spans="1:9" x14ac:dyDescent="0.3">
      <c r="A3546" s="13" t="s">
        <v>2915</v>
      </c>
      <c r="B3546" s="13">
        <f>VLOOKUP(A3546,VLookup_Data,4,FALSE)</f>
        <v>123</v>
      </c>
      <c r="C3546" s="13">
        <f>_xlfn.XLOOKUP(A3546,Product_Name,Recorder_Level)</f>
        <v>99</v>
      </c>
      <c r="D3546" s="13">
        <f>IF(B3546&lt;=C3546,C3546-B3546,0)</f>
        <v>0</v>
      </c>
      <c r="E3546" s="13">
        <f t="shared" si="220"/>
        <v>0</v>
      </c>
      <c r="F3546" s="13">
        <f t="shared" si="221"/>
        <v>0</v>
      </c>
      <c r="G3546" s="13" t="str">
        <f>IF(B3546&lt;=C3546,C3546-B3546,"No Order Needed")</f>
        <v>No Order Needed</v>
      </c>
      <c r="H3546" s="13">
        <f t="shared" si="222"/>
        <v>0</v>
      </c>
      <c r="I3546" s="13" t="str">
        <f t="shared" si="223"/>
        <v>Ok</v>
      </c>
    </row>
    <row r="3547" spans="1:9" x14ac:dyDescent="0.3">
      <c r="A3547" s="13" t="s">
        <v>7628</v>
      </c>
      <c r="B3547" s="13">
        <f>VLOOKUP(A3547,VLookup_Data,4,FALSE)</f>
        <v>137</v>
      </c>
      <c r="C3547" s="13">
        <f>_xlfn.XLOOKUP(A3547,Product_Name,Recorder_Level)</f>
        <v>50</v>
      </c>
      <c r="D3547" s="13">
        <f>IF(B3547&lt;=C3547,C3547-B3547,0)</f>
        <v>0</v>
      </c>
      <c r="E3547" s="13">
        <f t="shared" si="220"/>
        <v>0</v>
      </c>
      <c r="F3547" s="13">
        <f t="shared" si="221"/>
        <v>0</v>
      </c>
      <c r="G3547" s="13" t="str">
        <f>IF(B3547&lt;=C3547,C3547-B3547,"No Order Needed")</f>
        <v>No Order Needed</v>
      </c>
      <c r="H3547" s="13">
        <f t="shared" si="222"/>
        <v>0</v>
      </c>
      <c r="I3547" s="13" t="str">
        <f t="shared" si="223"/>
        <v>Ok</v>
      </c>
    </row>
    <row r="3548" spans="1:9" x14ac:dyDescent="0.3">
      <c r="A3548" s="13" t="s">
        <v>5687</v>
      </c>
      <c r="B3548" s="13">
        <f>VLOOKUP(A3548,VLookup_Data,4,FALSE)</f>
        <v>113</v>
      </c>
      <c r="C3548" s="13">
        <f>_xlfn.XLOOKUP(A3548,Product_Name,Recorder_Level)</f>
        <v>50</v>
      </c>
      <c r="D3548" s="13">
        <f>IF(B3548&lt;=C3548,C3548-B3548,0)</f>
        <v>0</v>
      </c>
      <c r="E3548" s="13">
        <f t="shared" si="220"/>
        <v>0</v>
      </c>
      <c r="F3548" s="13">
        <f t="shared" si="221"/>
        <v>0</v>
      </c>
      <c r="G3548" s="13" t="str">
        <f>IF(B3548&lt;=C3548,C3548-B3548,"No Order Needed")</f>
        <v>No Order Needed</v>
      </c>
      <c r="H3548" s="13">
        <f t="shared" si="222"/>
        <v>0</v>
      </c>
      <c r="I3548" s="13" t="str">
        <f t="shared" si="223"/>
        <v>Ok</v>
      </c>
    </row>
    <row r="3549" spans="1:9" x14ac:dyDescent="0.3">
      <c r="A3549" s="13" t="s">
        <v>7629</v>
      </c>
      <c r="B3549" s="13">
        <f>VLOOKUP(A3549,VLookup_Data,4,FALSE)</f>
        <v>52</v>
      </c>
      <c r="C3549" s="13">
        <f>_xlfn.XLOOKUP(A3549,Product_Name,Recorder_Level)</f>
        <v>39</v>
      </c>
      <c r="D3549" s="13">
        <f>IF(B3549&lt;=C3549,C3549-B3549,0)</f>
        <v>0</v>
      </c>
      <c r="E3549" s="13">
        <f t="shared" si="220"/>
        <v>0</v>
      </c>
      <c r="F3549" s="13">
        <f t="shared" si="221"/>
        <v>0</v>
      </c>
      <c r="G3549" s="13" t="str">
        <f>IF(B3549&lt;=C3549,C3549-B3549,"No Order Needed")</f>
        <v>No Order Needed</v>
      </c>
      <c r="H3549" s="13">
        <f t="shared" si="222"/>
        <v>0</v>
      </c>
      <c r="I3549" s="13" t="str">
        <f t="shared" si="223"/>
        <v>Ok</v>
      </c>
    </row>
    <row r="3550" spans="1:9" x14ac:dyDescent="0.3">
      <c r="A3550" s="13" t="s">
        <v>6952</v>
      </c>
      <c r="B3550" s="13">
        <f>VLOOKUP(A3550,VLookup_Data,4,FALSE)</f>
        <v>7</v>
      </c>
      <c r="C3550" s="13">
        <f>_xlfn.XLOOKUP(A3550,Product_Name,Recorder_Level)</f>
        <v>61</v>
      </c>
      <c r="D3550" s="13">
        <f>IF(B3550&lt;=C3550,C3550-B3550,0)</f>
        <v>54</v>
      </c>
      <c r="E3550" s="13">
        <f t="shared" si="220"/>
        <v>54</v>
      </c>
      <c r="F3550" s="13">
        <f t="shared" si="221"/>
        <v>54</v>
      </c>
      <c r="G3550" s="13">
        <f>IF(B3550&lt;=C3550,C3550-B3550,"No Order Needed")</f>
        <v>54</v>
      </c>
      <c r="H3550" s="13">
        <f t="shared" si="222"/>
        <v>64</v>
      </c>
      <c r="I3550" s="13" t="str">
        <f t="shared" si="223"/>
        <v>Reorder</v>
      </c>
    </row>
    <row r="3551" spans="1:9" x14ac:dyDescent="0.3">
      <c r="A3551" s="13" t="s">
        <v>3321</v>
      </c>
      <c r="B3551" s="13">
        <f>VLOOKUP(A3551,VLookup_Data,4,FALSE)</f>
        <v>58</v>
      </c>
      <c r="C3551" s="13">
        <f>_xlfn.XLOOKUP(A3551,Product_Name,Recorder_Level)</f>
        <v>48</v>
      </c>
      <c r="D3551" s="13">
        <f>IF(B3551&lt;=C3551,C3551-B3551,0)</f>
        <v>0</v>
      </c>
      <c r="E3551" s="13">
        <f t="shared" si="220"/>
        <v>0</v>
      </c>
      <c r="F3551" s="13">
        <f t="shared" si="221"/>
        <v>0</v>
      </c>
      <c r="G3551" s="13" t="str">
        <f>IF(B3551&lt;=C3551,C3551-B3551,"No Order Needed")</f>
        <v>No Order Needed</v>
      </c>
      <c r="H3551" s="13">
        <f t="shared" si="222"/>
        <v>0</v>
      </c>
      <c r="I3551" s="13" t="str">
        <f t="shared" si="223"/>
        <v>Ok</v>
      </c>
    </row>
    <row r="3552" spans="1:9" x14ac:dyDescent="0.3">
      <c r="A3552" s="13" t="s">
        <v>5166</v>
      </c>
      <c r="B3552" s="13">
        <f>VLOOKUP(A3552,VLookup_Data,4,FALSE)</f>
        <v>178</v>
      </c>
      <c r="C3552" s="13">
        <f>_xlfn.XLOOKUP(A3552,Product_Name,Recorder_Level)</f>
        <v>25</v>
      </c>
      <c r="D3552" s="13">
        <f>IF(B3552&lt;=C3552,C3552-B3552,0)</f>
        <v>0</v>
      </c>
      <c r="E3552" s="13">
        <f t="shared" si="220"/>
        <v>0</v>
      </c>
      <c r="F3552" s="13">
        <f t="shared" si="221"/>
        <v>0</v>
      </c>
      <c r="G3552" s="13" t="str">
        <f>IF(B3552&lt;=C3552,C3552-B3552,"No Order Needed")</f>
        <v>No Order Needed</v>
      </c>
      <c r="H3552" s="13">
        <f t="shared" si="222"/>
        <v>0</v>
      </c>
      <c r="I3552" s="13" t="str">
        <f t="shared" si="223"/>
        <v>Ok</v>
      </c>
    </row>
    <row r="3553" spans="1:9" x14ac:dyDescent="0.3">
      <c r="A3553" s="13" t="s">
        <v>6956</v>
      </c>
      <c r="B3553" s="13">
        <f>VLOOKUP(A3553,VLookup_Data,4,FALSE)</f>
        <v>171</v>
      </c>
      <c r="C3553" s="13">
        <f>_xlfn.XLOOKUP(A3553,Product_Name,Recorder_Level)</f>
        <v>23</v>
      </c>
      <c r="D3553" s="13">
        <f>IF(B3553&lt;=C3553,C3553-B3553,0)</f>
        <v>0</v>
      </c>
      <c r="E3553" s="13">
        <f t="shared" si="220"/>
        <v>0</v>
      </c>
      <c r="F3553" s="13">
        <f t="shared" si="221"/>
        <v>0</v>
      </c>
      <c r="G3553" s="13" t="str">
        <f>IF(B3553&lt;=C3553,C3553-B3553,"No Order Needed")</f>
        <v>No Order Needed</v>
      </c>
      <c r="H3553" s="13">
        <f t="shared" si="222"/>
        <v>0</v>
      </c>
      <c r="I3553" s="13" t="str">
        <f t="shared" si="223"/>
        <v>Ok</v>
      </c>
    </row>
    <row r="3554" spans="1:9" x14ac:dyDescent="0.3">
      <c r="A3554" s="13" t="s">
        <v>6962</v>
      </c>
      <c r="B3554" s="13">
        <f>VLOOKUP(A3554,VLookup_Data,4,FALSE)</f>
        <v>78</v>
      </c>
      <c r="C3554" s="13">
        <f>_xlfn.XLOOKUP(A3554,Product_Name,Recorder_Level)</f>
        <v>30</v>
      </c>
      <c r="D3554" s="13">
        <f>IF(B3554&lt;=C3554,C3554-B3554,0)</f>
        <v>0</v>
      </c>
      <c r="E3554" s="13">
        <f t="shared" si="220"/>
        <v>0</v>
      </c>
      <c r="F3554" s="13">
        <f t="shared" si="221"/>
        <v>0</v>
      </c>
      <c r="G3554" s="13" t="str">
        <f>IF(B3554&lt;=C3554,C3554-B3554,"No Order Needed")</f>
        <v>No Order Needed</v>
      </c>
      <c r="H3554" s="13">
        <f t="shared" si="222"/>
        <v>0</v>
      </c>
      <c r="I3554" s="13" t="str">
        <f t="shared" si="223"/>
        <v>Ok</v>
      </c>
    </row>
    <row r="3555" spans="1:9" x14ac:dyDescent="0.3">
      <c r="A3555" s="13" t="s">
        <v>394</v>
      </c>
      <c r="B3555" s="13">
        <f>VLOOKUP(A3555,VLookup_Data,4,FALSE)</f>
        <v>13</v>
      </c>
      <c r="C3555" s="13">
        <f>_xlfn.XLOOKUP(A3555,Product_Name,Recorder_Level)</f>
        <v>47</v>
      </c>
      <c r="D3555" s="13">
        <f>IF(B3555&lt;=C3555,C3555-B3555,0)</f>
        <v>34</v>
      </c>
      <c r="E3555" s="13">
        <f t="shared" si="220"/>
        <v>34</v>
      </c>
      <c r="F3555" s="13">
        <f t="shared" si="221"/>
        <v>34</v>
      </c>
      <c r="G3555" s="13">
        <f>IF(B3555&lt;=C3555,C3555-B3555,"No Order Needed")</f>
        <v>34</v>
      </c>
      <c r="H3555" s="13">
        <f t="shared" si="222"/>
        <v>44</v>
      </c>
      <c r="I3555" s="13" t="str">
        <f t="shared" si="223"/>
        <v>Reorder</v>
      </c>
    </row>
    <row r="3556" spans="1:9" x14ac:dyDescent="0.3">
      <c r="A3556" s="13" t="s">
        <v>6966</v>
      </c>
      <c r="B3556" s="13">
        <f>VLOOKUP(A3556,VLookup_Data,4,FALSE)</f>
        <v>161</v>
      </c>
      <c r="C3556" s="13">
        <f>_xlfn.XLOOKUP(A3556,Product_Name,Recorder_Level)</f>
        <v>62</v>
      </c>
      <c r="D3556" s="13">
        <f>IF(B3556&lt;=C3556,C3556-B3556,0)</f>
        <v>0</v>
      </c>
      <c r="E3556" s="13">
        <f t="shared" si="220"/>
        <v>0</v>
      </c>
      <c r="F3556" s="13">
        <f t="shared" si="221"/>
        <v>0</v>
      </c>
      <c r="G3556" s="13" t="str">
        <f>IF(B3556&lt;=C3556,C3556-B3556,"No Order Needed")</f>
        <v>No Order Needed</v>
      </c>
      <c r="H3556" s="13">
        <f t="shared" si="222"/>
        <v>0</v>
      </c>
      <c r="I3556" s="13" t="str">
        <f t="shared" si="223"/>
        <v>Ok</v>
      </c>
    </row>
    <row r="3557" spans="1:9" x14ac:dyDescent="0.3">
      <c r="A3557" s="13" t="s">
        <v>6968</v>
      </c>
      <c r="B3557" s="13">
        <f>VLOOKUP(A3557,VLookup_Data,4,FALSE)</f>
        <v>45</v>
      </c>
      <c r="C3557" s="13">
        <f>_xlfn.XLOOKUP(A3557,Product_Name,Recorder_Level)</f>
        <v>80</v>
      </c>
      <c r="D3557" s="13">
        <f>IF(B3557&lt;=C3557,C3557-B3557,0)</f>
        <v>35</v>
      </c>
      <c r="E3557" s="13">
        <f t="shared" si="220"/>
        <v>35</v>
      </c>
      <c r="F3557" s="13">
        <f t="shared" si="221"/>
        <v>35</v>
      </c>
      <c r="G3557" s="13">
        <f>IF(B3557&lt;=C3557,C3557-B3557,"No Order Needed")</f>
        <v>35</v>
      </c>
      <c r="H3557" s="13">
        <f t="shared" si="222"/>
        <v>45</v>
      </c>
      <c r="I3557" s="13" t="str">
        <f t="shared" si="223"/>
        <v>Reorder</v>
      </c>
    </row>
    <row r="3558" spans="1:9" x14ac:dyDescent="0.3">
      <c r="A3558" s="13" t="s">
        <v>1782</v>
      </c>
      <c r="B3558" s="13">
        <f>VLOOKUP(A3558,VLookup_Data,4,FALSE)</f>
        <v>153</v>
      </c>
      <c r="C3558" s="13">
        <f>_xlfn.XLOOKUP(A3558,Product_Name,Recorder_Level)</f>
        <v>29</v>
      </c>
      <c r="D3558" s="13">
        <f>IF(B3558&lt;=C3558,C3558-B3558,0)</f>
        <v>0</v>
      </c>
      <c r="E3558" s="13">
        <f t="shared" si="220"/>
        <v>0</v>
      </c>
      <c r="F3558" s="13">
        <f t="shared" si="221"/>
        <v>0</v>
      </c>
      <c r="G3558" s="13" t="str">
        <f>IF(B3558&lt;=C3558,C3558-B3558,"No Order Needed")</f>
        <v>No Order Needed</v>
      </c>
      <c r="H3558" s="13">
        <f t="shared" si="222"/>
        <v>0</v>
      </c>
      <c r="I3558" s="13" t="str">
        <f t="shared" si="223"/>
        <v>Ok</v>
      </c>
    </row>
    <row r="3559" spans="1:9" x14ac:dyDescent="0.3">
      <c r="A3559" s="13" t="s">
        <v>6971</v>
      </c>
      <c r="B3559" s="13">
        <f>VLOOKUP(A3559,VLookup_Data,4,FALSE)</f>
        <v>181</v>
      </c>
      <c r="C3559" s="13">
        <f>_xlfn.XLOOKUP(A3559,Product_Name,Recorder_Level)</f>
        <v>23</v>
      </c>
      <c r="D3559" s="13">
        <f>IF(B3559&lt;=C3559,C3559-B3559,0)</f>
        <v>0</v>
      </c>
      <c r="E3559" s="13">
        <f t="shared" si="220"/>
        <v>0</v>
      </c>
      <c r="F3559" s="13">
        <f t="shared" si="221"/>
        <v>0</v>
      </c>
      <c r="G3559" s="13" t="str">
        <f>IF(B3559&lt;=C3559,C3559-B3559,"No Order Needed")</f>
        <v>No Order Needed</v>
      </c>
      <c r="H3559" s="13">
        <f t="shared" si="222"/>
        <v>0</v>
      </c>
      <c r="I3559" s="13" t="str">
        <f t="shared" si="223"/>
        <v>Ok</v>
      </c>
    </row>
    <row r="3560" spans="1:9" x14ac:dyDescent="0.3">
      <c r="A3560" s="13" t="s">
        <v>5899</v>
      </c>
      <c r="B3560" s="13">
        <f>VLOOKUP(A3560,VLookup_Data,4,FALSE)</f>
        <v>107</v>
      </c>
      <c r="C3560" s="13">
        <f>_xlfn.XLOOKUP(A3560,Product_Name,Recorder_Level)</f>
        <v>0</v>
      </c>
      <c r="D3560" s="13">
        <f>IF(B3560&lt;=C3560,C3560-B3560,0)</f>
        <v>0</v>
      </c>
      <c r="E3560" s="13">
        <f t="shared" si="220"/>
        <v>0</v>
      </c>
      <c r="F3560" s="13">
        <f t="shared" si="221"/>
        <v>0</v>
      </c>
      <c r="G3560" s="13" t="str">
        <f>IF(B3560&lt;=C3560,C3560-B3560,"No Order Needed")</f>
        <v>No Order Needed</v>
      </c>
      <c r="H3560" s="13">
        <f t="shared" si="222"/>
        <v>0</v>
      </c>
      <c r="I3560" s="13" t="str">
        <f t="shared" si="223"/>
        <v>Ok</v>
      </c>
    </row>
    <row r="3561" spans="1:9" x14ac:dyDescent="0.3">
      <c r="A3561" s="13" t="s">
        <v>891</v>
      </c>
      <c r="B3561" s="13">
        <f>VLOOKUP(A3561,VLookup_Data,4,FALSE)</f>
        <v>81</v>
      </c>
      <c r="C3561" s="13">
        <f>_xlfn.XLOOKUP(A3561,Product_Name,Recorder_Level)</f>
        <v>32</v>
      </c>
      <c r="D3561" s="13">
        <f>IF(B3561&lt;=C3561,C3561-B3561,0)</f>
        <v>0</v>
      </c>
      <c r="E3561" s="13">
        <f t="shared" si="220"/>
        <v>0</v>
      </c>
      <c r="F3561" s="13">
        <f t="shared" si="221"/>
        <v>0</v>
      </c>
      <c r="G3561" s="13" t="str">
        <f>IF(B3561&lt;=C3561,C3561-B3561,"No Order Needed")</f>
        <v>No Order Needed</v>
      </c>
      <c r="H3561" s="13">
        <f t="shared" si="222"/>
        <v>0</v>
      </c>
      <c r="I3561" s="13" t="str">
        <f t="shared" si="223"/>
        <v>Ok</v>
      </c>
    </row>
    <row r="3562" spans="1:9" x14ac:dyDescent="0.3">
      <c r="A3562" s="13" t="s">
        <v>3095</v>
      </c>
      <c r="B3562" s="13">
        <f>VLOOKUP(A3562,VLookup_Data,4,FALSE)</f>
        <v>8</v>
      </c>
      <c r="C3562" s="13">
        <f>_xlfn.XLOOKUP(A3562,Product_Name,Recorder_Level)</f>
        <v>34</v>
      </c>
      <c r="D3562" s="13">
        <f>IF(B3562&lt;=C3562,C3562-B3562,0)</f>
        <v>26</v>
      </c>
      <c r="E3562" s="13">
        <f t="shared" si="220"/>
        <v>26</v>
      </c>
      <c r="F3562" s="13">
        <f t="shared" si="221"/>
        <v>26</v>
      </c>
      <c r="G3562" s="13">
        <f>IF(B3562&lt;=C3562,C3562-B3562,"No Order Needed")</f>
        <v>26</v>
      </c>
      <c r="H3562" s="13">
        <f t="shared" si="222"/>
        <v>36</v>
      </c>
      <c r="I3562" s="13" t="str">
        <f t="shared" si="223"/>
        <v>Reorder</v>
      </c>
    </row>
    <row r="3563" spans="1:9" x14ac:dyDescent="0.3">
      <c r="A3563" s="13" t="s">
        <v>6977</v>
      </c>
      <c r="B3563" s="13">
        <f>VLOOKUP(A3563,VLookup_Data,4,FALSE)</f>
        <v>156</v>
      </c>
      <c r="C3563" s="13">
        <f>_xlfn.XLOOKUP(A3563,Product_Name,Recorder_Level)</f>
        <v>35</v>
      </c>
      <c r="D3563" s="13">
        <f>IF(B3563&lt;=C3563,C3563-B3563,0)</f>
        <v>0</v>
      </c>
      <c r="E3563" s="13">
        <f t="shared" si="220"/>
        <v>0</v>
      </c>
      <c r="F3563" s="13">
        <f t="shared" si="221"/>
        <v>0</v>
      </c>
      <c r="G3563" s="13" t="str">
        <f>IF(B3563&lt;=C3563,C3563-B3563,"No Order Needed")</f>
        <v>No Order Needed</v>
      </c>
      <c r="H3563" s="13">
        <f t="shared" si="222"/>
        <v>0</v>
      </c>
      <c r="I3563" s="13" t="str">
        <f t="shared" si="223"/>
        <v>Ok</v>
      </c>
    </row>
    <row r="3564" spans="1:9" x14ac:dyDescent="0.3">
      <c r="A3564" s="13" t="s">
        <v>4338</v>
      </c>
      <c r="B3564" s="13">
        <f>VLOOKUP(A3564,VLookup_Data,4,FALSE)</f>
        <v>165</v>
      </c>
      <c r="C3564" s="13">
        <f>_xlfn.XLOOKUP(A3564,Product_Name,Recorder_Level)</f>
        <v>60</v>
      </c>
      <c r="D3564" s="13">
        <f>IF(B3564&lt;=C3564,C3564-B3564,0)</f>
        <v>0</v>
      </c>
      <c r="E3564" s="13">
        <f t="shared" si="220"/>
        <v>0</v>
      </c>
      <c r="F3564" s="13">
        <f t="shared" si="221"/>
        <v>0</v>
      </c>
      <c r="G3564" s="13" t="str">
        <f>IF(B3564&lt;=C3564,C3564-B3564,"No Order Needed")</f>
        <v>No Order Needed</v>
      </c>
      <c r="H3564" s="13">
        <f t="shared" si="222"/>
        <v>0</v>
      </c>
      <c r="I3564" s="13" t="str">
        <f t="shared" si="223"/>
        <v>Ok</v>
      </c>
    </row>
    <row r="3565" spans="1:9" x14ac:dyDescent="0.3">
      <c r="A3565" s="13" t="s">
        <v>6981</v>
      </c>
      <c r="B3565" s="13">
        <f>VLOOKUP(A3565,VLookup_Data,4,FALSE)</f>
        <v>139</v>
      </c>
      <c r="C3565" s="13">
        <f>_xlfn.XLOOKUP(A3565,Product_Name,Recorder_Level)</f>
        <v>60</v>
      </c>
      <c r="D3565" s="13">
        <f>IF(B3565&lt;=C3565,C3565-B3565,0)</f>
        <v>0</v>
      </c>
      <c r="E3565" s="13">
        <f t="shared" si="220"/>
        <v>0</v>
      </c>
      <c r="F3565" s="13">
        <f t="shared" si="221"/>
        <v>0</v>
      </c>
      <c r="G3565" s="13" t="str">
        <f>IF(B3565&lt;=C3565,C3565-B3565,"No Order Needed")</f>
        <v>No Order Needed</v>
      </c>
      <c r="H3565" s="13">
        <f t="shared" si="222"/>
        <v>0</v>
      </c>
      <c r="I3565" s="13" t="str">
        <f t="shared" si="223"/>
        <v>Ok</v>
      </c>
    </row>
    <row r="3566" spans="1:9" x14ac:dyDescent="0.3">
      <c r="A3566" s="13" t="s">
        <v>6553</v>
      </c>
      <c r="B3566" s="13">
        <f>VLOOKUP(A3566,VLookup_Data,4,FALSE)</f>
        <v>174</v>
      </c>
      <c r="C3566" s="13">
        <f>_xlfn.XLOOKUP(A3566,Product_Name,Recorder_Level)</f>
        <v>66</v>
      </c>
      <c r="D3566" s="13">
        <f>IF(B3566&lt;=C3566,C3566-B3566,0)</f>
        <v>0</v>
      </c>
      <c r="E3566" s="13">
        <f t="shared" si="220"/>
        <v>0</v>
      </c>
      <c r="F3566" s="13">
        <f t="shared" si="221"/>
        <v>0</v>
      </c>
      <c r="G3566" s="13" t="str">
        <f>IF(B3566&lt;=C3566,C3566-B3566,"No Order Needed")</f>
        <v>No Order Needed</v>
      </c>
      <c r="H3566" s="13">
        <f t="shared" si="222"/>
        <v>0</v>
      </c>
      <c r="I3566" s="13" t="str">
        <f t="shared" si="223"/>
        <v>Ok</v>
      </c>
    </row>
    <row r="3567" spans="1:9" x14ac:dyDescent="0.3">
      <c r="A3567" s="13" t="s">
        <v>871</v>
      </c>
      <c r="B3567" s="13">
        <f>VLOOKUP(A3567,VLookup_Data,4,FALSE)</f>
        <v>85</v>
      </c>
      <c r="C3567" s="13">
        <f>_xlfn.XLOOKUP(A3567,Product_Name,Recorder_Level)</f>
        <v>66</v>
      </c>
      <c r="D3567" s="13">
        <f>IF(B3567&lt;=C3567,C3567-B3567,0)</f>
        <v>0</v>
      </c>
      <c r="E3567" s="13">
        <f t="shared" si="220"/>
        <v>0</v>
      </c>
      <c r="F3567" s="13">
        <f t="shared" si="221"/>
        <v>0</v>
      </c>
      <c r="G3567" s="13" t="str">
        <f>IF(B3567&lt;=C3567,C3567-B3567,"No Order Needed")</f>
        <v>No Order Needed</v>
      </c>
      <c r="H3567" s="13">
        <f t="shared" si="222"/>
        <v>0</v>
      </c>
      <c r="I3567" s="13" t="str">
        <f t="shared" si="223"/>
        <v>Ok</v>
      </c>
    </row>
    <row r="3568" spans="1:9" x14ac:dyDescent="0.3">
      <c r="A3568" s="13" t="s">
        <v>6986</v>
      </c>
      <c r="B3568" s="13">
        <f>VLOOKUP(A3568,VLookup_Data,4,FALSE)</f>
        <v>162</v>
      </c>
      <c r="C3568" s="13">
        <f>_xlfn.XLOOKUP(A3568,Product_Name,Recorder_Level)</f>
        <v>87</v>
      </c>
      <c r="D3568" s="13">
        <f>IF(B3568&lt;=C3568,C3568-B3568,0)</f>
        <v>0</v>
      </c>
      <c r="E3568" s="13">
        <f t="shared" si="220"/>
        <v>0</v>
      </c>
      <c r="F3568" s="13">
        <f t="shared" si="221"/>
        <v>0</v>
      </c>
      <c r="G3568" s="13" t="str">
        <f>IF(B3568&lt;=C3568,C3568-B3568,"No Order Needed")</f>
        <v>No Order Needed</v>
      </c>
      <c r="H3568" s="13">
        <f t="shared" si="222"/>
        <v>0</v>
      </c>
      <c r="I3568" s="13" t="str">
        <f t="shared" si="223"/>
        <v>Ok</v>
      </c>
    </row>
    <row r="3569" spans="1:9" x14ac:dyDescent="0.3">
      <c r="A3569" s="13" t="s">
        <v>6988</v>
      </c>
      <c r="B3569" s="13">
        <f>VLOOKUP(A3569,VLookup_Data,4,FALSE)</f>
        <v>0</v>
      </c>
      <c r="C3569" s="13">
        <f>_xlfn.XLOOKUP(A3569,Product_Name,Recorder_Level)</f>
        <v>90</v>
      </c>
      <c r="D3569" s="13">
        <f>IF(B3569&lt;=C3569,C3569-B3569,0)</f>
        <v>90</v>
      </c>
      <c r="E3569" s="13">
        <f t="shared" si="220"/>
        <v>90</v>
      </c>
      <c r="F3569" s="13">
        <f t="shared" si="221"/>
        <v>90</v>
      </c>
      <c r="G3569" s="13">
        <f>IF(B3569&lt;=C3569,C3569-B3569,"No Order Needed")</f>
        <v>90</v>
      </c>
      <c r="H3569" s="13">
        <f t="shared" si="222"/>
        <v>100</v>
      </c>
      <c r="I3569" s="13" t="str">
        <f t="shared" si="223"/>
        <v>Urgent</v>
      </c>
    </row>
    <row r="3570" spans="1:9" x14ac:dyDescent="0.3">
      <c r="A3570" s="13" t="s">
        <v>2185</v>
      </c>
      <c r="B3570" s="13">
        <f>VLOOKUP(A3570,VLookup_Data,4,FALSE)</f>
        <v>165</v>
      </c>
      <c r="C3570" s="13">
        <f>_xlfn.XLOOKUP(A3570,Product_Name,Recorder_Level)</f>
        <v>97</v>
      </c>
      <c r="D3570" s="13">
        <f>IF(B3570&lt;=C3570,C3570-B3570,0)</f>
        <v>0</v>
      </c>
      <c r="E3570" s="13">
        <f t="shared" si="220"/>
        <v>0</v>
      </c>
      <c r="F3570" s="13">
        <f t="shared" si="221"/>
        <v>0</v>
      </c>
      <c r="G3570" s="13" t="str">
        <f>IF(B3570&lt;=C3570,C3570-B3570,"No Order Needed")</f>
        <v>No Order Needed</v>
      </c>
      <c r="H3570" s="13">
        <f t="shared" si="222"/>
        <v>0</v>
      </c>
      <c r="I3570" s="13" t="str">
        <f t="shared" si="223"/>
        <v>Ok</v>
      </c>
    </row>
    <row r="3571" spans="1:9" x14ac:dyDescent="0.3">
      <c r="A3571" s="13" t="s">
        <v>6048</v>
      </c>
      <c r="B3571" s="13">
        <f>VLOOKUP(A3571,VLookup_Data,4,FALSE)</f>
        <v>63</v>
      </c>
      <c r="C3571" s="13">
        <f>_xlfn.XLOOKUP(A3571,Product_Name,Recorder_Level)</f>
        <v>45</v>
      </c>
      <c r="D3571" s="13">
        <f>IF(B3571&lt;=C3571,C3571-B3571,0)</f>
        <v>0</v>
      </c>
      <c r="E3571" s="13">
        <f t="shared" si="220"/>
        <v>0</v>
      </c>
      <c r="F3571" s="13">
        <f t="shared" si="221"/>
        <v>0</v>
      </c>
      <c r="G3571" s="13" t="str">
        <f>IF(B3571&lt;=C3571,C3571-B3571,"No Order Needed")</f>
        <v>No Order Needed</v>
      </c>
      <c r="H3571" s="13">
        <f t="shared" si="222"/>
        <v>0</v>
      </c>
      <c r="I3571" s="13" t="str">
        <f t="shared" si="223"/>
        <v>Ok</v>
      </c>
    </row>
    <row r="3572" spans="1:9" x14ac:dyDescent="0.3">
      <c r="A3572" s="13" t="s">
        <v>6994</v>
      </c>
      <c r="B3572" s="13">
        <f>VLOOKUP(A3572,VLookup_Data,4,FALSE)</f>
        <v>68</v>
      </c>
      <c r="C3572" s="13">
        <f>_xlfn.XLOOKUP(A3572,Product_Name,Recorder_Level)</f>
        <v>70</v>
      </c>
      <c r="D3572" s="13">
        <f>IF(B3572&lt;=C3572,C3572-B3572,0)</f>
        <v>2</v>
      </c>
      <c r="E3572" s="13">
        <f t="shared" si="220"/>
        <v>2</v>
      </c>
      <c r="F3572" s="13">
        <f t="shared" si="221"/>
        <v>2</v>
      </c>
      <c r="G3572" s="13">
        <f>IF(B3572&lt;=C3572,C3572-B3572,"No Order Needed")</f>
        <v>2</v>
      </c>
      <c r="H3572" s="13">
        <f t="shared" si="222"/>
        <v>12</v>
      </c>
      <c r="I3572" s="13" t="str">
        <f t="shared" si="223"/>
        <v>Reorder</v>
      </c>
    </row>
    <row r="3573" spans="1:9" x14ac:dyDescent="0.3">
      <c r="A3573" s="13" t="s">
        <v>498</v>
      </c>
      <c r="B3573" s="13">
        <f>VLOOKUP(A3573,VLookup_Data,4,FALSE)</f>
        <v>189</v>
      </c>
      <c r="C3573" s="13">
        <f>_xlfn.XLOOKUP(A3573,Product_Name,Recorder_Level)</f>
        <v>79</v>
      </c>
      <c r="D3573" s="13">
        <f>IF(B3573&lt;=C3573,C3573-B3573,0)</f>
        <v>0</v>
      </c>
      <c r="E3573" s="13">
        <f t="shared" si="220"/>
        <v>0</v>
      </c>
      <c r="F3573" s="13">
        <f t="shared" si="221"/>
        <v>0</v>
      </c>
      <c r="G3573" s="13" t="str">
        <f>IF(B3573&lt;=C3573,C3573-B3573,"No Order Needed")</f>
        <v>No Order Needed</v>
      </c>
      <c r="H3573" s="13">
        <f t="shared" si="222"/>
        <v>0</v>
      </c>
      <c r="I3573" s="13" t="str">
        <f t="shared" si="223"/>
        <v>Ok</v>
      </c>
    </row>
    <row r="3574" spans="1:9" x14ac:dyDescent="0.3">
      <c r="A3574" s="13" t="s">
        <v>6997</v>
      </c>
      <c r="B3574" s="13">
        <f>VLOOKUP(A3574,VLookup_Data,4,FALSE)</f>
        <v>120</v>
      </c>
      <c r="C3574" s="13">
        <f>_xlfn.XLOOKUP(A3574,Product_Name,Recorder_Level)</f>
        <v>0</v>
      </c>
      <c r="D3574" s="13">
        <f>IF(B3574&lt;=C3574,C3574-B3574,0)</f>
        <v>0</v>
      </c>
      <c r="E3574" s="13">
        <f t="shared" si="220"/>
        <v>0</v>
      </c>
      <c r="F3574" s="13">
        <f t="shared" si="221"/>
        <v>0</v>
      </c>
      <c r="G3574" s="13" t="str">
        <f>IF(B3574&lt;=C3574,C3574-B3574,"No Order Needed")</f>
        <v>No Order Needed</v>
      </c>
      <c r="H3574" s="13">
        <f t="shared" si="222"/>
        <v>0</v>
      </c>
      <c r="I3574" s="13" t="str">
        <f t="shared" si="223"/>
        <v>Ok</v>
      </c>
    </row>
    <row r="3575" spans="1:9" x14ac:dyDescent="0.3">
      <c r="A3575" s="13" t="s">
        <v>6268</v>
      </c>
      <c r="B3575" s="13">
        <f>VLOOKUP(A3575,VLookup_Data,4,FALSE)</f>
        <v>45</v>
      </c>
      <c r="C3575" s="13">
        <f>_xlfn.XLOOKUP(A3575,Product_Name,Recorder_Level)</f>
        <v>49</v>
      </c>
      <c r="D3575" s="13">
        <f>IF(B3575&lt;=C3575,C3575-B3575,0)</f>
        <v>4</v>
      </c>
      <c r="E3575" s="13">
        <f t="shared" si="220"/>
        <v>4</v>
      </c>
      <c r="F3575" s="13">
        <f t="shared" si="221"/>
        <v>4</v>
      </c>
      <c r="G3575" s="13">
        <f>IF(B3575&lt;=C3575,C3575-B3575,"No Order Needed")</f>
        <v>4</v>
      </c>
      <c r="H3575" s="13">
        <f t="shared" si="222"/>
        <v>14</v>
      </c>
      <c r="I3575" s="13" t="str">
        <f t="shared" si="223"/>
        <v>Reorder</v>
      </c>
    </row>
    <row r="3576" spans="1:9" x14ac:dyDescent="0.3">
      <c r="A3576" s="13" t="s">
        <v>1959</v>
      </c>
      <c r="B3576" s="13">
        <f>VLOOKUP(A3576,VLookup_Data,4,FALSE)</f>
        <v>71</v>
      </c>
      <c r="C3576" s="13">
        <f>_xlfn.XLOOKUP(A3576,Product_Name,Recorder_Level)</f>
        <v>38</v>
      </c>
      <c r="D3576" s="13">
        <f>IF(B3576&lt;=C3576,C3576-B3576,0)</f>
        <v>0</v>
      </c>
      <c r="E3576" s="13">
        <f t="shared" si="220"/>
        <v>0</v>
      </c>
      <c r="F3576" s="13">
        <f t="shared" si="221"/>
        <v>0</v>
      </c>
      <c r="G3576" s="13" t="str">
        <f>IF(B3576&lt;=C3576,C3576-B3576,"No Order Needed")</f>
        <v>No Order Needed</v>
      </c>
      <c r="H3576" s="13">
        <f t="shared" si="222"/>
        <v>0</v>
      </c>
      <c r="I3576" s="13" t="str">
        <f t="shared" si="223"/>
        <v>Ok</v>
      </c>
    </row>
    <row r="3577" spans="1:9" x14ac:dyDescent="0.3">
      <c r="A3577" s="13" t="s">
        <v>7001</v>
      </c>
      <c r="B3577" s="13">
        <f>VLOOKUP(A3577,VLookup_Data,4,FALSE)</f>
        <v>95</v>
      </c>
      <c r="C3577" s="13">
        <f>_xlfn.XLOOKUP(A3577,Product_Name,Recorder_Level)</f>
        <v>64</v>
      </c>
      <c r="D3577" s="13">
        <f>IF(B3577&lt;=C3577,C3577-B3577,0)</f>
        <v>0</v>
      </c>
      <c r="E3577" s="13">
        <f t="shared" si="220"/>
        <v>0</v>
      </c>
      <c r="F3577" s="13">
        <f t="shared" si="221"/>
        <v>0</v>
      </c>
      <c r="G3577" s="13" t="str">
        <f>IF(B3577&lt;=C3577,C3577-B3577,"No Order Needed")</f>
        <v>No Order Needed</v>
      </c>
      <c r="H3577" s="13">
        <f t="shared" si="222"/>
        <v>0</v>
      </c>
      <c r="I3577" s="13" t="str">
        <f t="shared" si="223"/>
        <v>Ok</v>
      </c>
    </row>
    <row r="3578" spans="1:9" x14ac:dyDescent="0.3">
      <c r="A3578" s="13" t="s">
        <v>4869</v>
      </c>
      <c r="B3578" s="13">
        <f>VLOOKUP(A3578,VLookup_Data,4,FALSE)</f>
        <v>73</v>
      </c>
      <c r="C3578" s="13">
        <f>_xlfn.XLOOKUP(A3578,Product_Name,Recorder_Level)</f>
        <v>85</v>
      </c>
      <c r="D3578" s="13">
        <f>IF(B3578&lt;=C3578,C3578-B3578,0)</f>
        <v>12</v>
      </c>
      <c r="E3578" s="13">
        <f t="shared" si="220"/>
        <v>12</v>
      </c>
      <c r="F3578" s="13">
        <f t="shared" si="221"/>
        <v>12</v>
      </c>
      <c r="G3578" s="13">
        <f>IF(B3578&lt;=C3578,C3578-B3578,"No Order Needed")</f>
        <v>12</v>
      </c>
      <c r="H3578" s="13">
        <f t="shared" si="222"/>
        <v>22</v>
      </c>
      <c r="I3578" s="13" t="str">
        <f t="shared" si="223"/>
        <v>Reorder</v>
      </c>
    </row>
    <row r="3579" spans="1:9" x14ac:dyDescent="0.3">
      <c r="A3579" s="13" t="s">
        <v>7004</v>
      </c>
      <c r="B3579" s="13">
        <f>VLOOKUP(A3579,VLookup_Data,4,FALSE)</f>
        <v>73</v>
      </c>
      <c r="C3579" s="13">
        <f>_xlfn.XLOOKUP(A3579,Product_Name,Recorder_Level)</f>
        <v>52</v>
      </c>
      <c r="D3579" s="13">
        <f>IF(B3579&lt;=C3579,C3579-B3579,0)</f>
        <v>0</v>
      </c>
      <c r="E3579" s="13">
        <f t="shared" si="220"/>
        <v>0</v>
      </c>
      <c r="F3579" s="13">
        <f t="shared" si="221"/>
        <v>0</v>
      </c>
      <c r="G3579" s="13" t="str">
        <f>IF(B3579&lt;=C3579,C3579-B3579,"No Order Needed")</f>
        <v>No Order Needed</v>
      </c>
      <c r="H3579" s="13">
        <f t="shared" si="222"/>
        <v>0</v>
      </c>
      <c r="I3579" s="13" t="str">
        <f t="shared" si="223"/>
        <v>Ok</v>
      </c>
    </row>
    <row r="3580" spans="1:9" x14ac:dyDescent="0.3">
      <c r="A3580" s="13" t="s">
        <v>6493</v>
      </c>
      <c r="B3580" s="13">
        <f>VLOOKUP(A3580,VLookup_Data,4,FALSE)</f>
        <v>0</v>
      </c>
      <c r="C3580" s="13">
        <f>_xlfn.XLOOKUP(A3580,Product_Name,Recorder_Level)</f>
        <v>59</v>
      </c>
      <c r="D3580" s="13">
        <f>IF(B3580&lt;=C3580,C3580-B3580,0)</f>
        <v>59</v>
      </c>
      <c r="E3580" s="13">
        <f t="shared" si="220"/>
        <v>59</v>
      </c>
      <c r="F3580" s="13">
        <f t="shared" si="221"/>
        <v>59</v>
      </c>
      <c r="G3580" s="13">
        <f>IF(B3580&lt;=C3580,C3580-B3580,"No Order Needed")</f>
        <v>59</v>
      </c>
      <c r="H3580" s="13">
        <f t="shared" si="222"/>
        <v>69</v>
      </c>
      <c r="I3580" s="13" t="str">
        <f t="shared" si="223"/>
        <v>Urgent</v>
      </c>
    </row>
    <row r="3581" spans="1:9" x14ac:dyDescent="0.3">
      <c r="A3581" s="13" t="s">
        <v>4760</v>
      </c>
      <c r="B3581" s="13">
        <f>VLOOKUP(A3581,VLookup_Data,4,FALSE)</f>
        <v>42</v>
      </c>
      <c r="C3581" s="13">
        <f>_xlfn.XLOOKUP(A3581,Product_Name,Recorder_Level)</f>
        <v>48</v>
      </c>
      <c r="D3581" s="13">
        <f>IF(B3581&lt;=C3581,C3581-B3581,0)</f>
        <v>6</v>
      </c>
      <c r="E3581" s="13">
        <f t="shared" si="220"/>
        <v>6</v>
      </c>
      <c r="F3581" s="13">
        <f t="shared" si="221"/>
        <v>6</v>
      </c>
      <c r="G3581" s="13">
        <f>IF(B3581&lt;=C3581,C3581-B3581,"No Order Needed")</f>
        <v>6</v>
      </c>
      <c r="H3581" s="13">
        <f t="shared" si="222"/>
        <v>16</v>
      </c>
      <c r="I3581" s="13" t="str">
        <f t="shared" si="223"/>
        <v>Reorder</v>
      </c>
    </row>
    <row r="3582" spans="1:9" x14ac:dyDescent="0.3">
      <c r="A3582" s="13" t="s">
        <v>7009</v>
      </c>
      <c r="B3582" s="13">
        <f>VLOOKUP(A3582,VLookup_Data,4,FALSE)</f>
        <v>142</v>
      </c>
      <c r="C3582" s="13">
        <f>_xlfn.XLOOKUP(A3582,Product_Name,Recorder_Level)</f>
        <v>55</v>
      </c>
      <c r="D3582" s="13">
        <f>IF(B3582&lt;=C3582,C3582-B3582,0)</f>
        <v>0</v>
      </c>
      <c r="E3582" s="13">
        <f t="shared" si="220"/>
        <v>0</v>
      </c>
      <c r="F3582" s="13">
        <f t="shared" si="221"/>
        <v>0</v>
      </c>
      <c r="G3582" s="13" t="str">
        <f>IF(B3582&lt;=C3582,C3582-B3582,"No Order Needed")</f>
        <v>No Order Needed</v>
      </c>
      <c r="H3582" s="13">
        <f t="shared" si="222"/>
        <v>0</v>
      </c>
      <c r="I3582" s="13" t="str">
        <f t="shared" si="223"/>
        <v>Ok</v>
      </c>
    </row>
    <row r="3583" spans="1:9" x14ac:dyDescent="0.3">
      <c r="A3583" s="13" t="s">
        <v>7011</v>
      </c>
      <c r="B3583" s="13">
        <f>VLOOKUP(A3583,VLookup_Data,4,FALSE)</f>
        <v>58</v>
      </c>
      <c r="C3583" s="13">
        <f>_xlfn.XLOOKUP(A3583,Product_Name,Recorder_Level)</f>
        <v>95</v>
      </c>
      <c r="D3583" s="13">
        <f>IF(B3583&lt;=C3583,C3583-B3583,0)</f>
        <v>37</v>
      </c>
      <c r="E3583" s="13">
        <f t="shared" si="220"/>
        <v>37</v>
      </c>
      <c r="F3583" s="13">
        <f t="shared" si="221"/>
        <v>37</v>
      </c>
      <c r="G3583" s="13">
        <f>IF(B3583&lt;=C3583,C3583-B3583,"No Order Needed")</f>
        <v>37</v>
      </c>
      <c r="H3583" s="13">
        <f t="shared" si="222"/>
        <v>47</v>
      </c>
      <c r="I3583" s="13" t="str">
        <f t="shared" si="223"/>
        <v>Reorder</v>
      </c>
    </row>
    <row r="3584" spans="1:9" x14ac:dyDescent="0.3">
      <c r="A3584" s="13" t="s">
        <v>1464</v>
      </c>
      <c r="B3584" s="13">
        <f>VLOOKUP(A3584,VLookup_Data,4,FALSE)</f>
        <v>178</v>
      </c>
      <c r="C3584" s="13">
        <f>_xlfn.XLOOKUP(A3584,Product_Name,Recorder_Level)</f>
        <v>66</v>
      </c>
      <c r="D3584" s="13">
        <f>IF(B3584&lt;=C3584,C3584-B3584,0)</f>
        <v>0</v>
      </c>
      <c r="E3584" s="13">
        <f t="shared" si="220"/>
        <v>0</v>
      </c>
      <c r="F3584" s="13">
        <f t="shared" si="221"/>
        <v>0</v>
      </c>
      <c r="G3584" s="13" t="str">
        <f>IF(B3584&lt;=C3584,C3584-B3584,"No Order Needed")</f>
        <v>No Order Needed</v>
      </c>
      <c r="H3584" s="13">
        <f t="shared" si="222"/>
        <v>0</v>
      </c>
      <c r="I3584" s="13" t="str">
        <f t="shared" si="223"/>
        <v>Ok</v>
      </c>
    </row>
    <row r="3585" spans="1:9" x14ac:dyDescent="0.3">
      <c r="A3585" s="13" t="s">
        <v>3706</v>
      </c>
      <c r="B3585" s="13">
        <f>VLOOKUP(A3585,VLookup_Data,4,FALSE)</f>
        <v>76</v>
      </c>
      <c r="C3585" s="13">
        <f>_xlfn.XLOOKUP(A3585,Product_Name,Recorder_Level)</f>
        <v>28</v>
      </c>
      <c r="D3585" s="13">
        <f>IF(B3585&lt;=C3585,C3585-B3585,0)</f>
        <v>0</v>
      </c>
      <c r="E3585" s="13">
        <f t="shared" si="220"/>
        <v>0</v>
      </c>
      <c r="F3585" s="13">
        <f t="shared" si="221"/>
        <v>0</v>
      </c>
      <c r="G3585" s="13" t="str">
        <f>IF(B3585&lt;=C3585,C3585-B3585,"No Order Needed")</f>
        <v>No Order Needed</v>
      </c>
      <c r="H3585" s="13">
        <f t="shared" si="222"/>
        <v>0</v>
      </c>
      <c r="I3585" s="13" t="str">
        <f t="shared" si="223"/>
        <v>Ok</v>
      </c>
    </row>
    <row r="3586" spans="1:9" x14ac:dyDescent="0.3">
      <c r="A3586" s="13" t="s">
        <v>7016</v>
      </c>
      <c r="B3586" s="13">
        <f>VLOOKUP(A3586,VLookup_Data,4,FALSE)</f>
        <v>0</v>
      </c>
      <c r="C3586" s="13">
        <f>_xlfn.XLOOKUP(A3586,Product_Name,Recorder_Level)</f>
        <v>99</v>
      </c>
      <c r="D3586" s="13">
        <f>IF(B3586&lt;=C3586,C3586-B3586,0)</f>
        <v>99</v>
      </c>
      <c r="E3586" s="13">
        <f t="shared" si="220"/>
        <v>99</v>
      </c>
      <c r="F3586" s="13">
        <f t="shared" si="221"/>
        <v>99</v>
      </c>
      <c r="G3586" s="13">
        <f>IF(B3586&lt;=C3586,C3586-B3586,"No Order Needed")</f>
        <v>99</v>
      </c>
      <c r="H3586" s="13">
        <f t="shared" si="222"/>
        <v>109</v>
      </c>
      <c r="I3586" s="13" t="str">
        <f t="shared" si="223"/>
        <v>Urgent</v>
      </c>
    </row>
    <row r="3587" spans="1:9" x14ac:dyDescent="0.3">
      <c r="A3587" s="13" t="s">
        <v>3895</v>
      </c>
      <c r="B3587" s="13">
        <f>VLOOKUP(A3587,VLookup_Data,4,FALSE)</f>
        <v>56</v>
      </c>
      <c r="C3587" s="13">
        <f>_xlfn.XLOOKUP(A3587,Product_Name,Recorder_Level)</f>
        <v>86</v>
      </c>
      <c r="D3587" s="13">
        <f>IF(B3587&lt;=C3587,C3587-B3587,0)</f>
        <v>30</v>
      </c>
      <c r="E3587" s="13">
        <f t="shared" ref="E3587:E3650" si="224">IF(C3587-B3587&gt;0,C3587-B3587,0)</f>
        <v>30</v>
      </c>
      <c r="F3587" s="13">
        <f t="shared" ref="F3587:F3650" si="225">MAX(C3587-B3587,0)</f>
        <v>30</v>
      </c>
      <c r="G3587" s="13">
        <f>IF(B3587&lt;=C3587,C3587-B3587,"No Order Needed")</f>
        <v>30</v>
      </c>
      <c r="H3587" s="13">
        <f t="shared" ref="H3587:H3650" si="226">MAX((C3587-B3587)+10,0)</f>
        <v>40</v>
      </c>
      <c r="I3587" s="13" t="str">
        <f t="shared" ref="I3587:I3650" si="227">IF(B3587=0,"Urgent",IF(B3587&lt;=C3587,"Reorder","Ok"))</f>
        <v>Reorder</v>
      </c>
    </row>
    <row r="3588" spans="1:9" x14ac:dyDescent="0.3">
      <c r="A3588" s="13" t="s">
        <v>7020</v>
      </c>
      <c r="B3588" s="13">
        <f>VLOOKUP(A3588,VLookup_Data,4,FALSE)</f>
        <v>159</v>
      </c>
      <c r="C3588" s="13">
        <f>_xlfn.XLOOKUP(A3588,Product_Name,Recorder_Level)</f>
        <v>75</v>
      </c>
      <c r="D3588" s="13">
        <f>IF(B3588&lt;=C3588,C3588-B3588,0)</f>
        <v>0</v>
      </c>
      <c r="E3588" s="13">
        <f t="shared" si="224"/>
        <v>0</v>
      </c>
      <c r="F3588" s="13">
        <f t="shared" si="225"/>
        <v>0</v>
      </c>
      <c r="G3588" s="13" t="str">
        <f>IF(B3588&lt;=C3588,C3588-B3588,"No Order Needed")</f>
        <v>No Order Needed</v>
      </c>
      <c r="H3588" s="13">
        <f t="shared" si="226"/>
        <v>0</v>
      </c>
      <c r="I3588" s="13" t="str">
        <f t="shared" si="227"/>
        <v>Ok</v>
      </c>
    </row>
    <row r="3589" spans="1:9" x14ac:dyDescent="0.3">
      <c r="A3589" s="13" t="s">
        <v>4058</v>
      </c>
      <c r="B3589" s="13">
        <f>VLOOKUP(A3589,VLookup_Data,4,FALSE)</f>
        <v>89</v>
      </c>
      <c r="C3589" s="13">
        <f>_xlfn.XLOOKUP(A3589,Product_Name,Recorder_Level)</f>
        <v>21</v>
      </c>
      <c r="D3589" s="13">
        <f>IF(B3589&lt;=C3589,C3589-B3589,0)</f>
        <v>0</v>
      </c>
      <c r="E3589" s="13">
        <f t="shared" si="224"/>
        <v>0</v>
      </c>
      <c r="F3589" s="13">
        <f t="shared" si="225"/>
        <v>0</v>
      </c>
      <c r="G3589" s="13" t="str">
        <f>IF(B3589&lt;=C3589,C3589-B3589,"No Order Needed")</f>
        <v>No Order Needed</v>
      </c>
      <c r="H3589" s="13">
        <f t="shared" si="226"/>
        <v>0</v>
      </c>
      <c r="I3589" s="13" t="str">
        <f t="shared" si="227"/>
        <v>Ok</v>
      </c>
    </row>
    <row r="3590" spans="1:9" x14ac:dyDescent="0.3">
      <c r="A3590" s="13" t="s">
        <v>7024</v>
      </c>
      <c r="B3590" s="13">
        <f>VLOOKUP(A3590,VLookup_Data,4,FALSE)</f>
        <v>27</v>
      </c>
      <c r="C3590" s="13">
        <f>_xlfn.XLOOKUP(A3590,Product_Name,Recorder_Level)</f>
        <v>59</v>
      </c>
      <c r="D3590" s="13">
        <f>IF(B3590&lt;=C3590,C3590-B3590,0)</f>
        <v>32</v>
      </c>
      <c r="E3590" s="13">
        <f t="shared" si="224"/>
        <v>32</v>
      </c>
      <c r="F3590" s="13">
        <f t="shared" si="225"/>
        <v>32</v>
      </c>
      <c r="G3590" s="13">
        <f>IF(B3590&lt;=C3590,C3590-B3590,"No Order Needed")</f>
        <v>32</v>
      </c>
      <c r="H3590" s="13">
        <f t="shared" si="226"/>
        <v>42</v>
      </c>
      <c r="I3590" s="13" t="str">
        <f t="shared" si="227"/>
        <v>Reorder</v>
      </c>
    </row>
    <row r="3591" spans="1:9" x14ac:dyDescent="0.3">
      <c r="A3591" s="13" t="s">
        <v>1657</v>
      </c>
      <c r="B3591" s="13">
        <f>VLOOKUP(A3591,VLookup_Data,4,FALSE)</f>
        <v>112</v>
      </c>
      <c r="C3591" s="13">
        <f>_xlfn.XLOOKUP(A3591,Product_Name,Recorder_Level)</f>
        <v>97</v>
      </c>
      <c r="D3591" s="13">
        <f>IF(B3591&lt;=C3591,C3591-B3591,0)</f>
        <v>0</v>
      </c>
      <c r="E3591" s="13">
        <f t="shared" si="224"/>
        <v>0</v>
      </c>
      <c r="F3591" s="13">
        <f t="shared" si="225"/>
        <v>0</v>
      </c>
      <c r="G3591" s="13" t="str">
        <f>IF(B3591&lt;=C3591,C3591-B3591,"No Order Needed")</f>
        <v>No Order Needed</v>
      </c>
      <c r="H3591" s="13">
        <f t="shared" si="226"/>
        <v>0</v>
      </c>
      <c r="I3591" s="13" t="str">
        <f t="shared" si="227"/>
        <v>Ok</v>
      </c>
    </row>
    <row r="3592" spans="1:9" x14ac:dyDescent="0.3">
      <c r="A3592" s="13" t="s">
        <v>202</v>
      </c>
      <c r="B3592" s="13">
        <f>VLOOKUP(A3592,VLookup_Data,4,FALSE)</f>
        <v>149</v>
      </c>
      <c r="C3592" s="13">
        <f>_xlfn.XLOOKUP(A3592,Product_Name,Recorder_Level)</f>
        <v>77</v>
      </c>
      <c r="D3592" s="13">
        <f>IF(B3592&lt;=C3592,C3592-B3592,0)</f>
        <v>0</v>
      </c>
      <c r="E3592" s="13">
        <f t="shared" si="224"/>
        <v>0</v>
      </c>
      <c r="F3592" s="13">
        <f t="shared" si="225"/>
        <v>0</v>
      </c>
      <c r="G3592" s="13" t="str">
        <f>IF(B3592&lt;=C3592,C3592-B3592,"No Order Needed")</f>
        <v>No Order Needed</v>
      </c>
      <c r="H3592" s="13">
        <f t="shared" si="226"/>
        <v>0</v>
      </c>
      <c r="I3592" s="13" t="str">
        <f t="shared" si="227"/>
        <v>Ok</v>
      </c>
    </row>
    <row r="3593" spans="1:9" x14ac:dyDescent="0.3">
      <c r="A3593" s="13" t="s">
        <v>2549</v>
      </c>
      <c r="B3593" s="13">
        <f>VLOOKUP(A3593,VLookup_Data,4,FALSE)</f>
        <v>72</v>
      </c>
      <c r="C3593" s="13">
        <f>_xlfn.XLOOKUP(A3593,Product_Name,Recorder_Level)</f>
        <v>34</v>
      </c>
      <c r="D3593" s="13">
        <f>IF(B3593&lt;=C3593,C3593-B3593,0)</f>
        <v>0</v>
      </c>
      <c r="E3593" s="13">
        <f t="shared" si="224"/>
        <v>0</v>
      </c>
      <c r="F3593" s="13">
        <f t="shared" si="225"/>
        <v>0</v>
      </c>
      <c r="G3593" s="13" t="str">
        <f>IF(B3593&lt;=C3593,C3593-B3593,"No Order Needed")</f>
        <v>No Order Needed</v>
      </c>
      <c r="H3593" s="13">
        <f t="shared" si="226"/>
        <v>0</v>
      </c>
      <c r="I3593" s="13" t="str">
        <f t="shared" si="227"/>
        <v>Ok</v>
      </c>
    </row>
    <row r="3594" spans="1:9" x14ac:dyDescent="0.3">
      <c r="A3594" s="13" t="s">
        <v>7029</v>
      </c>
      <c r="B3594" s="13">
        <f>VLOOKUP(A3594,VLookup_Data,4,FALSE)</f>
        <v>43</v>
      </c>
      <c r="C3594" s="13">
        <f>_xlfn.XLOOKUP(A3594,Product_Name,Recorder_Level)</f>
        <v>93</v>
      </c>
      <c r="D3594" s="13">
        <f>IF(B3594&lt;=C3594,C3594-B3594,0)</f>
        <v>50</v>
      </c>
      <c r="E3594" s="13">
        <f t="shared" si="224"/>
        <v>50</v>
      </c>
      <c r="F3594" s="13">
        <f t="shared" si="225"/>
        <v>50</v>
      </c>
      <c r="G3594" s="13">
        <f>IF(B3594&lt;=C3594,C3594-B3594,"No Order Needed")</f>
        <v>50</v>
      </c>
      <c r="H3594" s="13">
        <f t="shared" si="226"/>
        <v>60</v>
      </c>
      <c r="I3594" s="13" t="str">
        <f t="shared" si="227"/>
        <v>Reorder</v>
      </c>
    </row>
    <row r="3595" spans="1:9" x14ac:dyDescent="0.3">
      <c r="A3595" s="13" t="s">
        <v>7032</v>
      </c>
      <c r="B3595" s="13">
        <f>VLOOKUP(A3595,VLookup_Data,4,FALSE)</f>
        <v>168</v>
      </c>
      <c r="C3595" s="13">
        <f>_xlfn.XLOOKUP(A3595,Product_Name,Recorder_Level)</f>
        <v>31</v>
      </c>
      <c r="D3595" s="13">
        <f>IF(B3595&lt;=C3595,C3595-B3595,0)</f>
        <v>0</v>
      </c>
      <c r="E3595" s="13">
        <f t="shared" si="224"/>
        <v>0</v>
      </c>
      <c r="F3595" s="13">
        <f t="shared" si="225"/>
        <v>0</v>
      </c>
      <c r="G3595" s="13" t="str">
        <f>IF(B3595&lt;=C3595,C3595-B3595,"No Order Needed")</f>
        <v>No Order Needed</v>
      </c>
      <c r="H3595" s="13">
        <f t="shared" si="226"/>
        <v>0</v>
      </c>
      <c r="I3595" s="13" t="str">
        <f t="shared" si="227"/>
        <v>Ok</v>
      </c>
    </row>
    <row r="3596" spans="1:9" x14ac:dyDescent="0.3">
      <c r="A3596" s="13" t="s">
        <v>7034</v>
      </c>
      <c r="B3596" s="13">
        <f>VLOOKUP(A3596,VLookup_Data,4,FALSE)</f>
        <v>14</v>
      </c>
      <c r="C3596" s="13">
        <f>_xlfn.XLOOKUP(A3596,Product_Name,Recorder_Level)</f>
        <v>51</v>
      </c>
      <c r="D3596" s="13">
        <f>IF(B3596&lt;=C3596,C3596-B3596,0)</f>
        <v>37</v>
      </c>
      <c r="E3596" s="13">
        <f t="shared" si="224"/>
        <v>37</v>
      </c>
      <c r="F3596" s="13">
        <f t="shared" si="225"/>
        <v>37</v>
      </c>
      <c r="G3596" s="13">
        <f>IF(B3596&lt;=C3596,C3596-B3596,"No Order Needed")</f>
        <v>37</v>
      </c>
      <c r="H3596" s="13">
        <f t="shared" si="226"/>
        <v>47</v>
      </c>
      <c r="I3596" s="13" t="str">
        <f t="shared" si="227"/>
        <v>Reorder</v>
      </c>
    </row>
    <row r="3597" spans="1:9" x14ac:dyDescent="0.3">
      <c r="A3597" s="13" t="s">
        <v>5006</v>
      </c>
      <c r="B3597" s="13">
        <f>VLOOKUP(A3597,VLookup_Data,4,FALSE)</f>
        <v>110</v>
      </c>
      <c r="C3597" s="13">
        <f>_xlfn.XLOOKUP(A3597,Product_Name,Recorder_Level)</f>
        <v>20</v>
      </c>
      <c r="D3597" s="13">
        <f>IF(B3597&lt;=C3597,C3597-B3597,0)</f>
        <v>0</v>
      </c>
      <c r="E3597" s="13">
        <f t="shared" si="224"/>
        <v>0</v>
      </c>
      <c r="F3597" s="13">
        <f t="shared" si="225"/>
        <v>0</v>
      </c>
      <c r="G3597" s="13" t="str">
        <f>IF(B3597&lt;=C3597,C3597-B3597,"No Order Needed")</f>
        <v>No Order Needed</v>
      </c>
      <c r="H3597" s="13">
        <f t="shared" si="226"/>
        <v>0</v>
      </c>
      <c r="I3597" s="13" t="str">
        <f t="shared" si="227"/>
        <v>Ok</v>
      </c>
    </row>
    <row r="3598" spans="1:9" x14ac:dyDescent="0.3">
      <c r="A3598" s="13" t="s">
        <v>7037</v>
      </c>
      <c r="B3598" s="13">
        <f>VLOOKUP(A3598,VLookup_Data,4,FALSE)</f>
        <v>51</v>
      </c>
      <c r="C3598" s="13">
        <f>_xlfn.XLOOKUP(A3598,Product_Name,Recorder_Level)</f>
        <v>81</v>
      </c>
      <c r="D3598" s="13">
        <f>IF(B3598&lt;=C3598,C3598-B3598,0)</f>
        <v>30</v>
      </c>
      <c r="E3598" s="13">
        <f t="shared" si="224"/>
        <v>30</v>
      </c>
      <c r="F3598" s="13">
        <f t="shared" si="225"/>
        <v>30</v>
      </c>
      <c r="G3598" s="13">
        <f>IF(B3598&lt;=C3598,C3598-B3598,"No Order Needed")</f>
        <v>30</v>
      </c>
      <c r="H3598" s="13">
        <f t="shared" si="226"/>
        <v>40</v>
      </c>
      <c r="I3598" s="13" t="str">
        <f t="shared" si="227"/>
        <v>Reorder</v>
      </c>
    </row>
    <row r="3599" spans="1:9" x14ac:dyDescent="0.3">
      <c r="A3599" s="13" t="s">
        <v>7039</v>
      </c>
      <c r="B3599" s="13">
        <f>VLOOKUP(A3599,VLookup_Data,4,FALSE)</f>
        <v>0</v>
      </c>
      <c r="C3599" s="13">
        <f>_xlfn.XLOOKUP(A3599,Product_Name,Recorder_Level)</f>
        <v>64</v>
      </c>
      <c r="D3599" s="13">
        <f>IF(B3599&lt;=C3599,C3599-B3599,0)</f>
        <v>64</v>
      </c>
      <c r="E3599" s="13">
        <f t="shared" si="224"/>
        <v>64</v>
      </c>
      <c r="F3599" s="13">
        <f t="shared" si="225"/>
        <v>64</v>
      </c>
      <c r="G3599" s="13">
        <f>IF(B3599&lt;=C3599,C3599-B3599,"No Order Needed")</f>
        <v>64</v>
      </c>
      <c r="H3599" s="13">
        <f t="shared" si="226"/>
        <v>74</v>
      </c>
      <c r="I3599" s="13" t="str">
        <f t="shared" si="227"/>
        <v>Urgent</v>
      </c>
    </row>
    <row r="3600" spans="1:9" x14ac:dyDescent="0.3">
      <c r="A3600" s="13" t="s">
        <v>500</v>
      </c>
      <c r="B3600" s="13">
        <f>VLOOKUP(A3600,VLookup_Data,4,FALSE)</f>
        <v>99</v>
      </c>
      <c r="C3600" s="13">
        <f>_xlfn.XLOOKUP(A3600,Product_Name,Recorder_Level)</f>
        <v>87</v>
      </c>
      <c r="D3600" s="13">
        <f>IF(B3600&lt;=C3600,C3600-B3600,0)</f>
        <v>0</v>
      </c>
      <c r="E3600" s="13">
        <f t="shared" si="224"/>
        <v>0</v>
      </c>
      <c r="F3600" s="13">
        <f t="shared" si="225"/>
        <v>0</v>
      </c>
      <c r="G3600" s="13" t="str">
        <f>IF(B3600&lt;=C3600,C3600-B3600,"No Order Needed")</f>
        <v>No Order Needed</v>
      </c>
      <c r="H3600" s="13">
        <f t="shared" si="226"/>
        <v>0</v>
      </c>
      <c r="I3600" s="13" t="str">
        <f t="shared" si="227"/>
        <v>Ok</v>
      </c>
    </row>
    <row r="3601" spans="1:9" x14ac:dyDescent="0.3">
      <c r="A3601" s="13" t="s">
        <v>7042</v>
      </c>
      <c r="B3601" s="13">
        <f>VLOOKUP(A3601,VLookup_Data,4,FALSE)</f>
        <v>45</v>
      </c>
      <c r="C3601" s="13">
        <f>_xlfn.XLOOKUP(A3601,Product_Name,Recorder_Level)</f>
        <v>29</v>
      </c>
      <c r="D3601" s="13">
        <f>IF(B3601&lt;=C3601,C3601-B3601,0)</f>
        <v>0</v>
      </c>
      <c r="E3601" s="13">
        <f t="shared" si="224"/>
        <v>0</v>
      </c>
      <c r="F3601" s="13">
        <f t="shared" si="225"/>
        <v>0</v>
      </c>
      <c r="G3601" s="13" t="str">
        <f>IF(B3601&lt;=C3601,C3601-B3601,"No Order Needed")</f>
        <v>No Order Needed</v>
      </c>
      <c r="H3601" s="13">
        <f t="shared" si="226"/>
        <v>0</v>
      </c>
      <c r="I3601" s="13" t="str">
        <f t="shared" si="227"/>
        <v>Ok</v>
      </c>
    </row>
    <row r="3602" spans="1:9" x14ac:dyDescent="0.3">
      <c r="A3602" s="13" t="s">
        <v>6175</v>
      </c>
      <c r="B3602" s="13">
        <f>VLOOKUP(A3602,VLookup_Data,4,FALSE)</f>
        <v>48</v>
      </c>
      <c r="C3602" s="13">
        <f>_xlfn.XLOOKUP(A3602,Product_Name,Recorder_Level)</f>
        <v>42</v>
      </c>
      <c r="D3602" s="13">
        <f>IF(B3602&lt;=C3602,C3602-B3602,0)</f>
        <v>0</v>
      </c>
      <c r="E3602" s="13">
        <f t="shared" si="224"/>
        <v>0</v>
      </c>
      <c r="F3602" s="13">
        <f t="shared" si="225"/>
        <v>0</v>
      </c>
      <c r="G3602" s="13" t="str">
        <f>IF(B3602&lt;=C3602,C3602-B3602,"No Order Needed")</f>
        <v>No Order Needed</v>
      </c>
      <c r="H3602" s="13">
        <f t="shared" si="226"/>
        <v>4</v>
      </c>
      <c r="I3602" s="13" t="str">
        <f t="shared" si="227"/>
        <v>Ok</v>
      </c>
    </row>
    <row r="3603" spans="1:9" x14ac:dyDescent="0.3">
      <c r="A3603" s="13" t="s">
        <v>4577</v>
      </c>
      <c r="B3603" s="13">
        <f>VLOOKUP(A3603,VLookup_Data,4,FALSE)</f>
        <v>174</v>
      </c>
      <c r="C3603" s="13">
        <f>_xlfn.XLOOKUP(A3603,Product_Name,Recorder_Level)</f>
        <v>55</v>
      </c>
      <c r="D3603" s="13">
        <f>IF(B3603&lt;=C3603,C3603-B3603,0)</f>
        <v>0</v>
      </c>
      <c r="E3603" s="13">
        <f t="shared" si="224"/>
        <v>0</v>
      </c>
      <c r="F3603" s="13">
        <f t="shared" si="225"/>
        <v>0</v>
      </c>
      <c r="G3603" s="13" t="str">
        <f>IF(B3603&lt;=C3603,C3603-B3603,"No Order Needed")</f>
        <v>No Order Needed</v>
      </c>
      <c r="H3603" s="13">
        <f t="shared" si="226"/>
        <v>0</v>
      </c>
      <c r="I3603" s="13" t="str">
        <f t="shared" si="227"/>
        <v>Ok</v>
      </c>
    </row>
    <row r="3604" spans="1:9" x14ac:dyDescent="0.3">
      <c r="A3604" s="13" t="s">
        <v>2461</v>
      </c>
      <c r="B3604" s="13">
        <f>VLOOKUP(A3604,VLookup_Data,4,FALSE)</f>
        <v>108</v>
      </c>
      <c r="C3604" s="13">
        <f>_xlfn.XLOOKUP(A3604,Product_Name,Recorder_Level)</f>
        <v>88</v>
      </c>
      <c r="D3604" s="13">
        <f>IF(B3604&lt;=C3604,C3604-B3604,0)</f>
        <v>0</v>
      </c>
      <c r="E3604" s="13">
        <f t="shared" si="224"/>
        <v>0</v>
      </c>
      <c r="F3604" s="13">
        <f t="shared" si="225"/>
        <v>0</v>
      </c>
      <c r="G3604" s="13" t="str">
        <f>IF(B3604&lt;=C3604,C3604-B3604,"No Order Needed")</f>
        <v>No Order Needed</v>
      </c>
      <c r="H3604" s="13">
        <f t="shared" si="226"/>
        <v>0</v>
      </c>
      <c r="I3604" s="13" t="str">
        <f t="shared" si="227"/>
        <v>Ok</v>
      </c>
    </row>
    <row r="3605" spans="1:9" x14ac:dyDescent="0.3">
      <c r="A3605" s="13" t="s">
        <v>7049</v>
      </c>
      <c r="B3605" s="13">
        <f>VLOOKUP(A3605,VLookup_Data,4,FALSE)</f>
        <v>144</v>
      </c>
      <c r="C3605" s="13">
        <f>_xlfn.XLOOKUP(A3605,Product_Name,Recorder_Level)</f>
        <v>72</v>
      </c>
      <c r="D3605" s="13">
        <f>IF(B3605&lt;=C3605,C3605-B3605,0)</f>
        <v>0</v>
      </c>
      <c r="E3605" s="13">
        <f t="shared" si="224"/>
        <v>0</v>
      </c>
      <c r="F3605" s="13">
        <f t="shared" si="225"/>
        <v>0</v>
      </c>
      <c r="G3605" s="13" t="str">
        <f>IF(B3605&lt;=C3605,C3605-B3605,"No Order Needed")</f>
        <v>No Order Needed</v>
      </c>
      <c r="H3605" s="13">
        <f t="shared" si="226"/>
        <v>0</v>
      </c>
      <c r="I3605" s="13" t="str">
        <f t="shared" si="227"/>
        <v>Ok</v>
      </c>
    </row>
    <row r="3606" spans="1:9" x14ac:dyDescent="0.3">
      <c r="A3606" s="13" t="s">
        <v>1088</v>
      </c>
      <c r="B3606" s="13">
        <f>VLOOKUP(A3606,VLookup_Data,4,FALSE)</f>
        <v>193</v>
      </c>
      <c r="C3606" s="13">
        <f>_xlfn.XLOOKUP(A3606,Product_Name,Recorder_Level)</f>
        <v>98</v>
      </c>
      <c r="D3606" s="13">
        <f>IF(B3606&lt;=C3606,C3606-B3606,0)</f>
        <v>0</v>
      </c>
      <c r="E3606" s="13">
        <f t="shared" si="224"/>
        <v>0</v>
      </c>
      <c r="F3606" s="13">
        <f t="shared" si="225"/>
        <v>0</v>
      </c>
      <c r="G3606" s="13" t="str">
        <f>IF(B3606&lt;=C3606,C3606-B3606,"No Order Needed")</f>
        <v>No Order Needed</v>
      </c>
      <c r="H3606" s="13">
        <f t="shared" si="226"/>
        <v>0</v>
      </c>
      <c r="I3606" s="13" t="str">
        <f t="shared" si="227"/>
        <v>Ok</v>
      </c>
    </row>
    <row r="3607" spans="1:9" x14ac:dyDescent="0.3">
      <c r="A3607" s="13" t="s">
        <v>5687</v>
      </c>
      <c r="B3607" s="13">
        <f>VLOOKUP(A3607,VLookup_Data,4,FALSE)</f>
        <v>113</v>
      </c>
      <c r="C3607" s="13">
        <f>_xlfn.XLOOKUP(A3607,Product_Name,Recorder_Level)</f>
        <v>50</v>
      </c>
      <c r="D3607" s="13">
        <f>IF(B3607&lt;=C3607,C3607-B3607,0)</f>
        <v>0</v>
      </c>
      <c r="E3607" s="13">
        <f t="shared" si="224"/>
        <v>0</v>
      </c>
      <c r="F3607" s="13">
        <f t="shared" si="225"/>
        <v>0</v>
      </c>
      <c r="G3607" s="13" t="str">
        <f>IF(B3607&lt;=C3607,C3607-B3607,"No Order Needed")</f>
        <v>No Order Needed</v>
      </c>
      <c r="H3607" s="13">
        <f t="shared" si="226"/>
        <v>0</v>
      </c>
      <c r="I3607" s="13" t="str">
        <f t="shared" si="227"/>
        <v>Ok</v>
      </c>
    </row>
    <row r="3608" spans="1:9" x14ac:dyDescent="0.3">
      <c r="A3608" s="13" t="s">
        <v>7053</v>
      </c>
      <c r="B3608" s="13">
        <f>VLOOKUP(A3608,VLookup_Data,4,FALSE)</f>
        <v>132</v>
      </c>
      <c r="C3608" s="13">
        <f>_xlfn.XLOOKUP(A3608,Product_Name,Recorder_Level)</f>
        <v>83</v>
      </c>
      <c r="D3608" s="13">
        <f>IF(B3608&lt;=C3608,C3608-B3608,0)</f>
        <v>0</v>
      </c>
      <c r="E3608" s="13">
        <f t="shared" si="224"/>
        <v>0</v>
      </c>
      <c r="F3608" s="13">
        <f t="shared" si="225"/>
        <v>0</v>
      </c>
      <c r="G3608" s="13" t="str">
        <f>IF(B3608&lt;=C3608,C3608-B3608,"No Order Needed")</f>
        <v>No Order Needed</v>
      </c>
      <c r="H3608" s="13">
        <f t="shared" si="226"/>
        <v>0</v>
      </c>
      <c r="I3608" s="13" t="str">
        <f t="shared" si="227"/>
        <v>Ok</v>
      </c>
    </row>
    <row r="3609" spans="1:9" x14ac:dyDescent="0.3">
      <c r="A3609" s="13" t="s">
        <v>3156</v>
      </c>
      <c r="B3609" s="13">
        <f>VLOOKUP(A3609,VLookup_Data,4,FALSE)</f>
        <v>185</v>
      </c>
      <c r="C3609" s="13">
        <f>_xlfn.XLOOKUP(A3609,Product_Name,Recorder_Level)</f>
        <v>77</v>
      </c>
      <c r="D3609" s="13">
        <f>IF(B3609&lt;=C3609,C3609-B3609,0)</f>
        <v>0</v>
      </c>
      <c r="E3609" s="13">
        <f t="shared" si="224"/>
        <v>0</v>
      </c>
      <c r="F3609" s="13">
        <f t="shared" si="225"/>
        <v>0</v>
      </c>
      <c r="G3609" s="13" t="str">
        <f>IF(B3609&lt;=C3609,C3609-B3609,"No Order Needed")</f>
        <v>No Order Needed</v>
      </c>
      <c r="H3609" s="13">
        <f t="shared" si="226"/>
        <v>0</v>
      </c>
      <c r="I3609" s="13" t="str">
        <f t="shared" si="227"/>
        <v>Ok</v>
      </c>
    </row>
    <row r="3610" spans="1:9" x14ac:dyDescent="0.3">
      <c r="A3610" s="13" t="s">
        <v>3095</v>
      </c>
      <c r="B3610" s="13">
        <f>VLOOKUP(A3610,VLookup_Data,4,FALSE)</f>
        <v>8</v>
      </c>
      <c r="C3610" s="13">
        <f>_xlfn.XLOOKUP(A3610,Product_Name,Recorder_Level)</f>
        <v>34</v>
      </c>
      <c r="D3610" s="13">
        <f>IF(B3610&lt;=C3610,C3610-B3610,0)</f>
        <v>26</v>
      </c>
      <c r="E3610" s="13">
        <f t="shared" si="224"/>
        <v>26</v>
      </c>
      <c r="F3610" s="13">
        <f t="shared" si="225"/>
        <v>26</v>
      </c>
      <c r="G3610" s="13">
        <f>IF(B3610&lt;=C3610,C3610-B3610,"No Order Needed")</f>
        <v>26</v>
      </c>
      <c r="H3610" s="13">
        <f t="shared" si="226"/>
        <v>36</v>
      </c>
      <c r="I3610" s="13" t="str">
        <f t="shared" si="227"/>
        <v>Reorder</v>
      </c>
    </row>
    <row r="3611" spans="1:9" x14ac:dyDescent="0.3">
      <c r="A3611" s="13" t="s">
        <v>7060</v>
      </c>
      <c r="B3611" s="13">
        <f>VLOOKUP(A3611,VLookup_Data,4,FALSE)</f>
        <v>150</v>
      </c>
      <c r="C3611" s="13">
        <f>_xlfn.XLOOKUP(A3611,Product_Name,Recorder_Level)</f>
        <v>56</v>
      </c>
      <c r="D3611" s="13">
        <f>IF(B3611&lt;=C3611,C3611-B3611,0)</f>
        <v>0</v>
      </c>
      <c r="E3611" s="13">
        <f t="shared" si="224"/>
        <v>0</v>
      </c>
      <c r="F3611" s="13">
        <f t="shared" si="225"/>
        <v>0</v>
      </c>
      <c r="G3611" s="13" t="str">
        <f>IF(B3611&lt;=C3611,C3611-B3611,"No Order Needed")</f>
        <v>No Order Needed</v>
      </c>
      <c r="H3611" s="13">
        <f t="shared" si="226"/>
        <v>0</v>
      </c>
      <c r="I3611" s="13" t="str">
        <f t="shared" si="227"/>
        <v>Ok</v>
      </c>
    </row>
    <row r="3612" spans="1:9" x14ac:dyDescent="0.3">
      <c r="A3612" s="13" t="s">
        <v>6022</v>
      </c>
      <c r="B3612" s="13">
        <f>VLOOKUP(A3612,VLookup_Data,4,FALSE)</f>
        <v>87</v>
      </c>
      <c r="C3612" s="13">
        <f>_xlfn.XLOOKUP(A3612,Product_Name,Recorder_Level)</f>
        <v>84</v>
      </c>
      <c r="D3612" s="13">
        <f>IF(B3612&lt;=C3612,C3612-B3612,0)</f>
        <v>0</v>
      </c>
      <c r="E3612" s="13">
        <f t="shared" si="224"/>
        <v>0</v>
      </c>
      <c r="F3612" s="13">
        <f t="shared" si="225"/>
        <v>0</v>
      </c>
      <c r="G3612" s="13" t="str">
        <f>IF(B3612&lt;=C3612,C3612-B3612,"No Order Needed")</f>
        <v>No Order Needed</v>
      </c>
      <c r="H3612" s="13">
        <f t="shared" si="226"/>
        <v>7</v>
      </c>
      <c r="I3612" s="13" t="str">
        <f t="shared" si="227"/>
        <v>Ok</v>
      </c>
    </row>
    <row r="3613" spans="1:9" x14ac:dyDescent="0.3">
      <c r="A3613" s="13" t="s">
        <v>4928</v>
      </c>
      <c r="B3613" s="13">
        <f>VLOOKUP(A3613,VLookup_Data,4,FALSE)</f>
        <v>59</v>
      </c>
      <c r="C3613" s="13">
        <f>_xlfn.XLOOKUP(A3613,Product_Name,Recorder_Level)</f>
        <v>31</v>
      </c>
      <c r="D3613" s="13">
        <f>IF(B3613&lt;=C3613,C3613-B3613,0)</f>
        <v>0</v>
      </c>
      <c r="E3613" s="13">
        <f t="shared" si="224"/>
        <v>0</v>
      </c>
      <c r="F3613" s="13">
        <f t="shared" si="225"/>
        <v>0</v>
      </c>
      <c r="G3613" s="13" t="str">
        <f>IF(B3613&lt;=C3613,C3613-B3613,"No Order Needed")</f>
        <v>No Order Needed</v>
      </c>
      <c r="H3613" s="13">
        <f t="shared" si="226"/>
        <v>0</v>
      </c>
      <c r="I3613" s="13" t="str">
        <f t="shared" si="227"/>
        <v>Ok</v>
      </c>
    </row>
    <row r="3614" spans="1:9" x14ac:dyDescent="0.3">
      <c r="A3614" s="13" t="s">
        <v>2720</v>
      </c>
      <c r="B3614" s="13">
        <f>VLOOKUP(A3614,VLookup_Data,4,FALSE)</f>
        <v>27</v>
      </c>
      <c r="C3614" s="13">
        <f>_xlfn.XLOOKUP(A3614,Product_Name,Recorder_Level)</f>
        <v>83</v>
      </c>
      <c r="D3614" s="13">
        <f>IF(B3614&lt;=C3614,C3614-B3614,0)</f>
        <v>56</v>
      </c>
      <c r="E3614" s="13">
        <f t="shared" si="224"/>
        <v>56</v>
      </c>
      <c r="F3614" s="13">
        <f t="shared" si="225"/>
        <v>56</v>
      </c>
      <c r="G3614" s="13">
        <f>IF(B3614&lt;=C3614,C3614-B3614,"No Order Needed")</f>
        <v>56</v>
      </c>
      <c r="H3614" s="13">
        <f t="shared" si="226"/>
        <v>66</v>
      </c>
      <c r="I3614" s="13" t="str">
        <f t="shared" si="227"/>
        <v>Reorder</v>
      </c>
    </row>
    <row r="3615" spans="1:9" x14ac:dyDescent="0.3">
      <c r="A3615" s="13" t="s">
        <v>6792</v>
      </c>
      <c r="B3615" s="13">
        <f>VLOOKUP(A3615,VLookup_Data,4,FALSE)</f>
        <v>63</v>
      </c>
      <c r="C3615" s="13">
        <f>_xlfn.XLOOKUP(A3615,Product_Name,Recorder_Level)</f>
        <v>59</v>
      </c>
      <c r="D3615" s="13">
        <f>IF(B3615&lt;=C3615,C3615-B3615,0)</f>
        <v>0</v>
      </c>
      <c r="E3615" s="13">
        <f t="shared" si="224"/>
        <v>0</v>
      </c>
      <c r="F3615" s="13">
        <f t="shared" si="225"/>
        <v>0</v>
      </c>
      <c r="G3615" s="13" t="str">
        <f>IF(B3615&lt;=C3615,C3615-B3615,"No Order Needed")</f>
        <v>No Order Needed</v>
      </c>
      <c r="H3615" s="13">
        <f t="shared" si="226"/>
        <v>6</v>
      </c>
      <c r="I3615" s="13" t="str">
        <f t="shared" si="227"/>
        <v>Ok</v>
      </c>
    </row>
    <row r="3616" spans="1:9" x14ac:dyDescent="0.3">
      <c r="A3616" s="13" t="s">
        <v>4804</v>
      </c>
      <c r="B3616" s="13">
        <f>VLOOKUP(A3616,VLookup_Data,4,FALSE)</f>
        <v>187</v>
      </c>
      <c r="C3616" s="13">
        <f>_xlfn.XLOOKUP(A3616,Product_Name,Recorder_Level)</f>
        <v>62</v>
      </c>
      <c r="D3616" s="13">
        <f>IF(B3616&lt;=C3616,C3616-B3616,0)</f>
        <v>0</v>
      </c>
      <c r="E3616" s="13">
        <f t="shared" si="224"/>
        <v>0</v>
      </c>
      <c r="F3616" s="13">
        <f t="shared" si="225"/>
        <v>0</v>
      </c>
      <c r="G3616" s="13" t="str">
        <f>IF(B3616&lt;=C3616,C3616-B3616,"No Order Needed")</f>
        <v>No Order Needed</v>
      </c>
      <c r="H3616" s="13">
        <f t="shared" si="226"/>
        <v>0</v>
      </c>
      <c r="I3616" s="13" t="str">
        <f t="shared" si="227"/>
        <v>Ok</v>
      </c>
    </row>
    <row r="3617" spans="1:9" x14ac:dyDescent="0.3">
      <c r="A3617" s="13" t="s">
        <v>6388</v>
      </c>
      <c r="B3617" s="13">
        <f>VLOOKUP(A3617,VLookup_Data,4,FALSE)</f>
        <v>192</v>
      </c>
      <c r="C3617" s="13">
        <f>_xlfn.XLOOKUP(A3617,Product_Name,Recorder_Level)</f>
        <v>60</v>
      </c>
      <c r="D3617" s="13">
        <f>IF(B3617&lt;=C3617,C3617-B3617,0)</f>
        <v>0</v>
      </c>
      <c r="E3617" s="13">
        <f t="shared" si="224"/>
        <v>0</v>
      </c>
      <c r="F3617" s="13">
        <f t="shared" si="225"/>
        <v>0</v>
      </c>
      <c r="G3617" s="13" t="str">
        <f>IF(B3617&lt;=C3617,C3617-B3617,"No Order Needed")</f>
        <v>No Order Needed</v>
      </c>
      <c r="H3617" s="13">
        <f t="shared" si="226"/>
        <v>0</v>
      </c>
      <c r="I3617" s="13" t="str">
        <f t="shared" si="227"/>
        <v>Ok</v>
      </c>
    </row>
    <row r="3618" spans="1:9" x14ac:dyDescent="0.3">
      <c r="A3618" s="13" t="s">
        <v>4314</v>
      </c>
      <c r="B3618" s="13">
        <f>VLOOKUP(A3618,VLookup_Data,4,FALSE)</f>
        <v>23</v>
      </c>
      <c r="C3618" s="13">
        <f>_xlfn.XLOOKUP(A3618,Product_Name,Recorder_Level)</f>
        <v>58</v>
      </c>
      <c r="D3618" s="13">
        <f>IF(B3618&lt;=C3618,C3618-B3618,0)</f>
        <v>35</v>
      </c>
      <c r="E3618" s="13">
        <f t="shared" si="224"/>
        <v>35</v>
      </c>
      <c r="F3618" s="13">
        <f t="shared" si="225"/>
        <v>35</v>
      </c>
      <c r="G3618" s="13">
        <f>IF(B3618&lt;=C3618,C3618-B3618,"No Order Needed")</f>
        <v>35</v>
      </c>
      <c r="H3618" s="13">
        <f t="shared" si="226"/>
        <v>45</v>
      </c>
      <c r="I3618" s="13" t="str">
        <f t="shared" si="227"/>
        <v>Reorder</v>
      </c>
    </row>
    <row r="3619" spans="1:9" x14ac:dyDescent="0.3">
      <c r="A3619" s="13" t="s">
        <v>4085</v>
      </c>
      <c r="B3619" s="13">
        <f>VLOOKUP(A3619,VLookup_Data,4,FALSE)</f>
        <v>76</v>
      </c>
      <c r="C3619" s="13">
        <f>_xlfn.XLOOKUP(A3619,Product_Name,Recorder_Level)</f>
        <v>66</v>
      </c>
      <c r="D3619" s="13">
        <f>IF(B3619&lt;=C3619,C3619-B3619,0)</f>
        <v>0</v>
      </c>
      <c r="E3619" s="13">
        <f t="shared" si="224"/>
        <v>0</v>
      </c>
      <c r="F3619" s="13">
        <f t="shared" si="225"/>
        <v>0</v>
      </c>
      <c r="G3619" s="13" t="str">
        <f>IF(B3619&lt;=C3619,C3619-B3619,"No Order Needed")</f>
        <v>No Order Needed</v>
      </c>
      <c r="H3619" s="13">
        <f t="shared" si="226"/>
        <v>0</v>
      </c>
      <c r="I3619" s="13" t="str">
        <f t="shared" si="227"/>
        <v>Ok</v>
      </c>
    </row>
    <row r="3620" spans="1:9" x14ac:dyDescent="0.3">
      <c r="A3620" s="13" t="s">
        <v>7073</v>
      </c>
      <c r="B3620" s="13">
        <f>VLOOKUP(A3620,VLookup_Data,4,FALSE)</f>
        <v>48</v>
      </c>
      <c r="C3620" s="13">
        <f>_xlfn.XLOOKUP(A3620,Product_Name,Recorder_Level)</f>
        <v>63</v>
      </c>
      <c r="D3620" s="13">
        <f>IF(B3620&lt;=C3620,C3620-B3620,0)</f>
        <v>15</v>
      </c>
      <c r="E3620" s="13">
        <f t="shared" si="224"/>
        <v>15</v>
      </c>
      <c r="F3620" s="13">
        <f t="shared" si="225"/>
        <v>15</v>
      </c>
      <c r="G3620" s="13">
        <f>IF(B3620&lt;=C3620,C3620-B3620,"No Order Needed")</f>
        <v>15</v>
      </c>
      <c r="H3620" s="13">
        <f t="shared" si="226"/>
        <v>25</v>
      </c>
      <c r="I3620" s="13" t="str">
        <f t="shared" si="227"/>
        <v>Reorder</v>
      </c>
    </row>
    <row r="3621" spans="1:9" x14ac:dyDescent="0.3">
      <c r="A3621" s="13" t="s">
        <v>7075</v>
      </c>
      <c r="B3621" s="13">
        <f>VLOOKUP(A3621,VLookup_Data,4,FALSE)</f>
        <v>178</v>
      </c>
      <c r="C3621" s="13">
        <f>_xlfn.XLOOKUP(A3621,Product_Name,Recorder_Level)</f>
        <v>76</v>
      </c>
      <c r="D3621" s="13">
        <f>IF(B3621&lt;=C3621,C3621-B3621,0)</f>
        <v>0</v>
      </c>
      <c r="E3621" s="13">
        <f t="shared" si="224"/>
        <v>0</v>
      </c>
      <c r="F3621" s="13">
        <f t="shared" si="225"/>
        <v>0</v>
      </c>
      <c r="G3621" s="13" t="str">
        <f>IF(B3621&lt;=C3621,C3621-B3621,"No Order Needed")</f>
        <v>No Order Needed</v>
      </c>
      <c r="H3621" s="13">
        <f t="shared" si="226"/>
        <v>0</v>
      </c>
      <c r="I3621" s="13" t="str">
        <f t="shared" si="227"/>
        <v>Ok</v>
      </c>
    </row>
    <row r="3622" spans="1:9" x14ac:dyDescent="0.3">
      <c r="A3622" s="13" t="s">
        <v>4945</v>
      </c>
      <c r="B3622" s="13">
        <f>VLOOKUP(A3622,VLookup_Data,4,FALSE)</f>
        <v>137</v>
      </c>
      <c r="C3622" s="13">
        <f>_xlfn.XLOOKUP(A3622,Product_Name,Recorder_Level)</f>
        <v>69</v>
      </c>
      <c r="D3622" s="13">
        <f>IF(B3622&lt;=C3622,C3622-B3622,0)</f>
        <v>0</v>
      </c>
      <c r="E3622" s="13">
        <f t="shared" si="224"/>
        <v>0</v>
      </c>
      <c r="F3622" s="13">
        <f t="shared" si="225"/>
        <v>0</v>
      </c>
      <c r="G3622" s="13" t="str">
        <f>IF(B3622&lt;=C3622,C3622-B3622,"No Order Needed")</f>
        <v>No Order Needed</v>
      </c>
      <c r="H3622" s="13">
        <f t="shared" si="226"/>
        <v>0</v>
      </c>
      <c r="I3622" s="13" t="str">
        <f t="shared" si="227"/>
        <v>Ok</v>
      </c>
    </row>
    <row r="3623" spans="1:9" x14ac:dyDescent="0.3">
      <c r="A3623" s="13" t="s">
        <v>341</v>
      </c>
      <c r="B3623" s="13">
        <f>VLOOKUP(A3623,VLookup_Data,4,FALSE)</f>
        <v>22</v>
      </c>
      <c r="C3623" s="13">
        <f>_xlfn.XLOOKUP(A3623,Product_Name,Recorder_Level)</f>
        <v>72</v>
      </c>
      <c r="D3623" s="13">
        <f>IF(B3623&lt;=C3623,C3623-B3623,0)</f>
        <v>50</v>
      </c>
      <c r="E3623" s="13">
        <f t="shared" si="224"/>
        <v>50</v>
      </c>
      <c r="F3623" s="13">
        <f t="shared" si="225"/>
        <v>50</v>
      </c>
      <c r="G3623" s="13">
        <f>IF(B3623&lt;=C3623,C3623-B3623,"No Order Needed")</f>
        <v>50</v>
      </c>
      <c r="H3623" s="13">
        <f t="shared" si="226"/>
        <v>60</v>
      </c>
      <c r="I3623" s="13" t="str">
        <f t="shared" si="227"/>
        <v>Reorder</v>
      </c>
    </row>
    <row r="3624" spans="1:9" x14ac:dyDescent="0.3">
      <c r="A3624" s="13" t="s">
        <v>7080</v>
      </c>
      <c r="B3624" s="13">
        <f>VLOOKUP(A3624,VLookup_Data,4,FALSE)</f>
        <v>94</v>
      </c>
      <c r="C3624" s="13">
        <f>_xlfn.XLOOKUP(A3624,Product_Name,Recorder_Level)</f>
        <v>63</v>
      </c>
      <c r="D3624" s="13">
        <f>IF(B3624&lt;=C3624,C3624-B3624,0)</f>
        <v>0</v>
      </c>
      <c r="E3624" s="13">
        <f t="shared" si="224"/>
        <v>0</v>
      </c>
      <c r="F3624" s="13">
        <f t="shared" si="225"/>
        <v>0</v>
      </c>
      <c r="G3624" s="13" t="str">
        <f>IF(B3624&lt;=C3624,C3624-B3624,"No Order Needed")</f>
        <v>No Order Needed</v>
      </c>
      <c r="H3624" s="13">
        <f t="shared" si="226"/>
        <v>0</v>
      </c>
      <c r="I3624" s="13" t="str">
        <f t="shared" si="227"/>
        <v>Ok</v>
      </c>
    </row>
    <row r="3625" spans="1:9" x14ac:dyDescent="0.3">
      <c r="A3625" s="13" t="s">
        <v>7082</v>
      </c>
      <c r="B3625" s="13">
        <f>VLOOKUP(A3625,VLookup_Data,4,FALSE)</f>
        <v>0</v>
      </c>
      <c r="C3625" s="13">
        <f>_xlfn.XLOOKUP(A3625,Product_Name,Recorder_Level)</f>
        <v>42</v>
      </c>
      <c r="D3625" s="13">
        <f>IF(B3625&lt;=C3625,C3625-B3625,0)</f>
        <v>42</v>
      </c>
      <c r="E3625" s="13">
        <f t="shared" si="224"/>
        <v>42</v>
      </c>
      <c r="F3625" s="13">
        <f t="shared" si="225"/>
        <v>42</v>
      </c>
      <c r="G3625" s="13">
        <f>IF(B3625&lt;=C3625,C3625-B3625,"No Order Needed")</f>
        <v>42</v>
      </c>
      <c r="H3625" s="13">
        <f t="shared" si="226"/>
        <v>52</v>
      </c>
      <c r="I3625" s="13" t="str">
        <f t="shared" si="227"/>
        <v>Urgent</v>
      </c>
    </row>
    <row r="3626" spans="1:9" x14ac:dyDescent="0.3">
      <c r="A3626" s="13" t="s">
        <v>871</v>
      </c>
      <c r="B3626" s="13">
        <f>VLOOKUP(A3626,VLookup_Data,4,FALSE)</f>
        <v>85</v>
      </c>
      <c r="C3626" s="13">
        <f>_xlfn.XLOOKUP(A3626,Product_Name,Recorder_Level)</f>
        <v>66</v>
      </c>
      <c r="D3626" s="13">
        <f>IF(B3626&lt;=C3626,C3626-B3626,0)</f>
        <v>0</v>
      </c>
      <c r="E3626" s="13">
        <f t="shared" si="224"/>
        <v>0</v>
      </c>
      <c r="F3626" s="13">
        <f t="shared" si="225"/>
        <v>0</v>
      </c>
      <c r="G3626" s="13" t="str">
        <f>IF(B3626&lt;=C3626,C3626-B3626,"No Order Needed")</f>
        <v>No Order Needed</v>
      </c>
      <c r="H3626" s="13">
        <f t="shared" si="226"/>
        <v>0</v>
      </c>
      <c r="I3626" s="13" t="str">
        <f t="shared" si="227"/>
        <v>Ok</v>
      </c>
    </row>
    <row r="3627" spans="1:9" x14ac:dyDescent="0.3">
      <c r="A3627" s="13" t="s">
        <v>1490</v>
      </c>
      <c r="B3627" s="13">
        <f>VLOOKUP(A3627,VLookup_Data,4,FALSE)</f>
        <v>126</v>
      </c>
      <c r="C3627" s="13">
        <f>_xlfn.XLOOKUP(A3627,Product_Name,Recorder_Level)</f>
        <v>20</v>
      </c>
      <c r="D3627" s="13">
        <f>IF(B3627&lt;=C3627,C3627-B3627,0)</f>
        <v>0</v>
      </c>
      <c r="E3627" s="13">
        <f t="shared" si="224"/>
        <v>0</v>
      </c>
      <c r="F3627" s="13">
        <f t="shared" si="225"/>
        <v>0</v>
      </c>
      <c r="G3627" s="13" t="str">
        <f>IF(B3627&lt;=C3627,C3627-B3627,"No Order Needed")</f>
        <v>No Order Needed</v>
      </c>
      <c r="H3627" s="13">
        <f t="shared" si="226"/>
        <v>0</v>
      </c>
      <c r="I3627" s="13" t="str">
        <f t="shared" si="227"/>
        <v>Ok</v>
      </c>
    </row>
    <row r="3628" spans="1:9" x14ac:dyDescent="0.3">
      <c r="A3628" s="13" t="s">
        <v>7086</v>
      </c>
      <c r="B3628" s="13">
        <f>VLOOKUP(A3628,VLookup_Data,4,FALSE)</f>
        <v>122</v>
      </c>
      <c r="C3628" s="13">
        <f>_xlfn.XLOOKUP(A3628,Product_Name,Recorder_Level)</f>
        <v>92</v>
      </c>
      <c r="D3628" s="13">
        <f>IF(B3628&lt;=C3628,C3628-B3628,0)</f>
        <v>0</v>
      </c>
      <c r="E3628" s="13">
        <f t="shared" si="224"/>
        <v>0</v>
      </c>
      <c r="F3628" s="13">
        <f t="shared" si="225"/>
        <v>0</v>
      </c>
      <c r="G3628" s="13" t="str">
        <f>IF(B3628&lt;=C3628,C3628-B3628,"No Order Needed")</f>
        <v>No Order Needed</v>
      </c>
      <c r="H3628" s="13">
        <f t="shared" si="226"/>
        <v>0</v>
      </c>
      <c r="I3628" s="13" t="str">
        <f t="shared" si="227"/>
        <v>Ok</v>
      </c>
    </row>
    <row r="3629" spans="1:9" x14ac:dyDescent="0.3">
      <c r="A3629" s="13" t="s">
        <v>7089</v>
      </c>
      <c r="B3629" s="13">
        <f>VLOOKUP(A3629,VLookup_Data,4,FALSE)</f>
        <v>192</v>
      </c>
      <c r="C3629" s="13">
        <f>_xlfn.XLOOKUP(A3629,Product_Name,Recorder_Level)</f>
        <v>22</v>
      </c>
      <c r="D3629" s="13">
        <f>IF(B3629&lt;=C3629,C3629-B3629,0)</f>
        <v>0</v>
      </c>
      <c r="E3629" s="13">
        <f t="shared" si="224"/>
        <v>0</v>
      </c>
      <c r="F3629" s="13">
        <f t="shared" si="225"/>
        <v>0</v>
      </c>
      <c r="G3629" s="13" t="str">
        <f>IF(B3629&lt;=C3629,C3629-B3629,"No Order Needed")</f>
        <v>No Order Needed</v>
      </c>
      <c r="H3629" s="13">
        <f t="shared" si="226"/>
        <v>0</v>
      </c>
      <c r="I3629" s="13" t="str">
        <f t="shared" si="227"/>
        <v>Ok</v>
      </c>
    </row>
    <row r="3630" spans="1:9" x14ac:dyDescent="0.3">
      <c r="A3630" s="13" t="s">
        <v>6992</v>
      </c>
      <c r="B3630" s="13">
        <f>VLOOKUP(A3630,VLookup_Data,4,FALSE)</f>
        <v>17</v>
      </c>
      <c r="C3630" s="13">
        <f>_xlfn.XLOOKUP(A3630,Product_Name,Recorder_Level)</f>
        <v>44</v>
      </c>
      <c r="D3630" s="13">
        <f>IF(B3630&lt;=C3630,C3630-B3630,0)</f>
        <v>27</v>
      </c>
      <c r="E3630" s="13">
        <f t="shared" si="224"/>
        <v>27</v>
      </c>
      <c r="F3630" s="13">
        <f t="shared" si="225"/>
        <v>27</v>
      </c>
      <c r="G3630" s="13">
        <f>IF(B3630&lt;=C3630,C3630-B3630,"No Order Needed")</f>
        <v>27</v>
      </c>
      <c r="H3630" s="13">
        <f t="shared" si="226"/>
        <v>37</v>
      </c>
      <c r="I3630" s="13" t="str">
        <f t="shared" si="227"/>
        <v>Reorder</v>
      </c>
    </row>
    <row r="3631" spans="1:9" x14ac:dyDescent="0.3">
      <c r="A3631" s="13" t="s">
        <v>629</v>
      </c>
      <c r="B3631" s="13">
        <f>VLOOKUP(A3631,VLookup_Data,4,FALSE)</f>
        <v>58</v>
      </c>
      <c r="C3631" s="13">
        <f>_xlfn.XLOOKUP(A3631,Product_Name,Recorder_Level)</f>
        <v>58</v>
      </c>
      <c r="D3631" s="13">
        <f>IF(B3631&lt;=C3631,C3631-B3631,0)</f>
        <v>0</v>
      </c>
      <c r="E3631" s="13">
        <f t="shared" si="224"/>
        <v>0</v>
      </c>
      <c r="F3631" s="13">
        <f t="shared" si="225"/>
        <v>0</v>
      </c>
      <c r="G3631" s="13">
        <f>IF(B3631&lt;=C3631,C3631-B3631,"No Order Needed")</f>
        <v>0</v>
      </c>
      <c r="H3631" s="13">
        <f t="shared" si="226"/>
        <v>10</v>
      </c>
      <c r="I3631" s="13" t="str">
        <f t="shared" si="227"/>
        <v>Reorder</v>
      </c>
    </row>
    <row r="3632" spans="1:9" x14ac:dyDescent="0.3">
      <c r="A3632" s="13" t="s">
        <v>2590</v>
      </c>
      <c r="B3632" s="13">
        <f>VLOOKUP(A3632,VLookup_Data,4,FALSE)</f>
        <v>116</v>
      </c>
      <c r="C3632" s="13">
        <f>_xlfn.XLOOKUP(A3632,Product_Name,Recorder_Level)</f>
        <v>43</v>
      </c>
      <c r="D3632" s="13">
        <f>IF(B3632&lt;=C3632,C3632-B3632,0)</f>
        <v>0</v>
      </c>
      <c r="E3632" s="13">
        <f t="shared" si="224"/>
        <v>0</v>
      </c>
      <c r="F3632" s="13">
        <f t="shared" si="225"/>
        <v>0</v>
      </c>
      <c r="G3632" s="13" t="str">
        <f>IF(B3632&lt;=C3632,C3632-B3632,"No Order Needed")</f>
        <v>No Order Needed</v>
      </c>
      <c r="H3632" s="13">
        <f t="shared" si="226"/>
        <v>0</v>
      </c>
      <c r="I3632" s="13" t="str">
        <f t="shared" si="227"/>
        <v>Ok</v>
      </c>
    </row>
    <row r="3633" spans="1:9" x14ac:dyDescent="0.3">
      <c r="A3633" s="13" t="s">
        <v>7100</v>
      </c>
      <c r="B3633" s="13">
        <f>VLOOKUP(A3633,VLookup_Data,4,FALSE)</f>
        <v>80</v>
      </c>
      <c r="C3633" s="13">
        <f>_xlfn.XLOOKUP(A3633,Product_Name,Recorder_Level)</f>
        <v>86</v>
      </c>
      <c r="D3633" s="13">
        <f>IF(B3633&lt;=C3633,C3633-B3633,0)</f>
        <v>6</v>
      </c>
      <c r="E3633" s="13">
        <f t="shared" si="224"/>
        <v>6</v>
      </c>
      <c r="F3633" s="13">
        <f t="shared" si="225"/>
        <v>6</v>
      </c>
      <c r="G3633" s="13">
        <f>IF(B3633&lt;=C3633,C3633-B3633,"No Order Needed")</f>
        <v>6</v>
      </c>
      <c r="H3633" s="13">
        <f t="shared" si="226"/>
        <v>16</v>
      </c>
      <c r="I3633" s="13" t="str">
        <f t="shared" si="227"/>
        <v>Reorder</v>
      </c>
    </row>
    <row r="3634" spans="1:9" x14ac:dyDescent="0.3">
      <c r="A3634" s="13" t="s">
        <v>3037</v>
      </c>
      <c r="B3634" s="13">
        <f>VLOOKUP(A3634,VLookup_Data,4,FALSE)</f>
        <v>40</v>
      </c>
      <c r="C3634" s="13">
        <f>_xlfn.XLOOKUP(A3634,Product_Name,Recorder_Level)</f>
        <v>82</v>
      </c>
      <c r="D3634" s="13">
        <f>IF(B3634&lt;=C3634,C3634-B3634,0)</f>
        <v>42</v>
      </c>
      <c r="E3634" s="13">
        <f t="shared" si="224"/>
        <v>42</v>
      </c>
      <c r="F3634" s="13">
        <f t="shared" si="225"/>
        <v>42</v>
      </c>
      <c r="G3634" s="13">
        <f>IF(B3634&lt;=C3634,C3634-B3634,"No Order Needed")</f>
        <v>42</v>
      </c>
      <c r="H3634" s="13">
        <f t="shared" si="226"/>
        <v>52</v>
      </c>
      <c r="I3634" s="13" t="str">
        <f t="shared" si="227"/>
        <v>Reorder</v>
      </c>
    </row>
    <row r="3635" spans="1:9" x14ac:dyDescent="0.3">
      <c r="A3635" s="13" t="s">
        <v>7103</v>
      </c>
      <c r="B3635" s="13">
        <f>VLOOKUP(A3635,VLookup_Data,4,FALSE)</f>
        <v>23</v>
      </c>
      <c r="C3635" s="13">
        <f>_xlfn.XLOOKUP(A3635,Product_Name,Recorder_Level)</f>
        <v>37</v>
      </c>
      <c r="D3635" s="13">
        <f>IF(B3635&lt;=C3635,C3635-B3635,0)</f>
        <v>14</v>
      </c>
      <c r="E3635" s="13">
        <f t="shared" si="224"/>
        <v>14</v>
      </c>
      <c r="F3635" s="13">
        <f t="shared" si="225"/>
        <v>14</v>
      </c>
      <c r="G3635" s="13">
        <f>IF(B3635&lt;=C3635,C3635-B3635,"No Order Needed")</f>
        <v>14</v>
      </c>
      <c r="H3635" s="13">
        <f t="shared" si="226"/>
        <v>24</v>
      </c>
      <c r="I3635" s="13" t="str">
        <f t="shared" si="227"/>
        <v>Reorder</v>
      </c>
    </row>
    <row r="3636" spans="1:9" x14ac:dyDescent="0.3">
      <c r="A3636" s="13" t="s">
        <v>3746</v>
      </c>
      <c r="B3636" s="13">
        <f>VLOOKUP(A3636,VLookup_Data,4,FALSE)</f>
        <v>139</v>
      </c>
      <c r="C3636" s="13">
        <f>_xlfn.XLOOKUP(A3636,Product_Name,Recorder_Level)</f>
        <v>0</v>
      </c>
      <c r="D3636" s="13">
        <f>IF(B3636&lt;=C3636,C3636-B3636,0)</f>
        <v>0</v>
      </c>
      <c r="E3636" s="13">
        <f t="shared" si="224"/>
        <v>0</v>
      </c>
      <c r="F3636" s="13">
        <f t="shared" si="225"/>
        <v>0</v>
      </c>
      <c r="G3636" s="13" t="str">
        <f>IF(B3636&lt;=C3636,C3636-B3636,"No Order Needed")</f>
        <v>No Order Needed</v>
      </c>
      <c r="H3636" s="13">
        <f t="shared" si="226"/>
        <v>0</v>
      </c>
      <c r="I3636" s="13" t="str">
        <f t="shared" si="227"/>
        <v>Ok</v>
      </c>
    </row>
    <row r="3637" spans="1:9" x14ac:dyDescent="0.3">
      <c r="A3637" s="13" t="s">
        <v>4813</v>
      </c>
      <c r="B3637" s="13">
        <f>VLOOKUP(A3637,VLookup_Data,4,FALSE)</f>
        <v>13</v>
      </c>
      <c r="C3637" s="13">
        <f>_xlfn.XLOOKUP(A3637,Product_Name,Recorder_Level)</f>
        <v>71</v>
      </c>
      <c r="D3637" s="13">
        <f>IF(B3637&lt;=C3637,C3637-B3637,0)</f>
        <v>58</v>
      </c>
      <c r="E3637" s="13">
        <f t="shared" si="224"/>
        <v>58</v>
      </c>
      <c r="F3637" s="13">
        <f t="shared" si="225"/>
        <v>58</v>
      </c>
      <c r="G3637" s="13">
        <f>IF(B3637&lt;=C3637,C3637-B3637,"No Order Needed")</f>
        <v>58</v>
      </c>
      <c r="H3637" s="13">
        <f t="shared" si="226"/>
        <v>68</v>
      </c>
      <c r="I3637" s="13" t="str">
        <f t="shared" si="227"/>
        <v>Reorder</v>
      </c>
    </row>
    <row r="3638" spans="1:9" x14ac:dyDescent="0.3">
      <c r="A3638" s="13" t="s">
        <v>7108</v>
      </c>
      <c r="B3638" s="13">
        <f>VLOOKUP(A3638,VLookup_Data,4,FALSE)</f>
        <v>72</v>
      </c>
      <c r="C3638" s="13">
        <f>_xlfn.XLOOKUP(A3638,Product_Name,Recorder_Level)</f>
        <v>66</v>
      </c>
      <c r="D3638" s="13">
        <f>IF(B3638&lt;=C3638,C3638-B3638,0)</f>
        <v>0</v>
      </c>
      <c r="E3638" s="13">
        <f t="shared" si="224"/>
        <v>0</v>
      </c>
      <c r="F3638" s="13">
        <f t="shared" si="225"/>
        <v>0</v>
      </c>
      <c r="G3638" s="13" t="str">
        <f>IF(B3638&lt;=C3638,C3638-B3638,"No Order Needed")</f>
        <v>No Order Needed</v>
      </c>
      <c r="H3638" s="13">
        <f t="shared" si="226"/>
        <v>4</v>
      </c>
      <c r="I3638" s="13" t="str">
        <f t="shared" si="227"/>
        <v>Ok</v>
      </c>
    </row>
    <row r="3639" spans="1:9" x14ac:dyDescent="0.3">
      <c r="A3639" s="13" t="s">
        <v>5035</v>
      </c>
      <c r="B3639" s="13">
        <f>VLOOKUP(A3639,VLookup_Data,4,FALSE)</f>
        <v>46</v>
      </c>
      <c r="C3639" s="13">
        <f>_xlfn.XLOOKUP(A3639,Product_Name,Recorder_Level)</f>
        <v>83</v>
      </c>
      <c r="D3639" s="13">
        <f>IF(B3639&lt;=C3639,C3639-B3639,0)</f>
        <v>37</v>
      </c>
      <c r="E3639" s="13">
        <f t="shared" si="224"/>
        <v>37</v>
      </c>
      <c r="F3639" s="13">
        <f t="shared" si="225"/>
        <v>37</v>
      </c>
      <c r="G3639" s="13">
        <f>IF(B3639&lt;=C3639,C3639-B3639,"No Order Needed")</f>
        <v>37</v>
      </c>
      <c r="H3639" s="13">
        <f t="shared" si="226"/>
        <v>47</v>
      </c>
      <c r="I3639" s="13" t="str">
        <f t="shared" si="227"/>
        <v>Reorder</v>
      </c>
    </row>
    <row r="3640" spans="1:9" x14ac:dyDescent="0.3">
      <c r="A3640" s="13" t="s">
        <v>7112</v>
      </c>
      <c r="B3640" s="13">
        <f>VLOOKUP(A3640,VLookup_Data,4,FALSE)</f>
        <v>114</v>
      </c>
      <c r="C3640" s="13">
        <f>_xlfn.XLOOKUP(A3640,Product_Name,Recorder_Level)</f>
        <v>44</v>
      </c>
      <c r="D3640" s="13">
        <f>IF(B3640&lt;=C3640,C3640-B3640,0)</f>
        <v>0</v>
      </c>
      <c r="E3640" s="13">
        <f t="shared" si="224"/>
        <v>0</v>
      </c>
      <c r="F3640" s="13">
        <f t="shared" si="225"/>
        <v>0</v>
      </c>
      <c r="G3640" s="13" t="str">
        <f>IF(B3640&lt;=C3640,C3640-B3640,"No Order Needed")</f>
        <v>No Order Needed</v>
      </c>
      <c r="H3640" s="13">
        <f t="shared" si="226"/>
        <v>0</v>
      </c>
      <c r="I3640" s="13" t="str">
        <f t="shared" si="227"/>
        <v>Ok</v>
      </c>
    </row>
    <row r="3641" spans="1:9" x14ac:dyDescent="0.3">
      <c r="A3641" s="13" t="s">
        <v>5409</v>
      </c>
      <c r="B3641" s="13">
        <f>VLOOKUP(A3641,VLookup_Data,4,FALSE)</f>
        <v>0</v>
      </c>
      <c r="C3641" s="13">
        <f>_xlfn.XLOOKUP(A3641,Product_Name,Recorder_Level)</f>
        <v>61</v>
      </c>
      <c r="D3641" s="13">
        <f>IF(B3641&lt;=C3641,C3641-B3641,0)</f>
        <v>61</v>
      </c>
      <c r="E3641" s="13">
        <f t="shared" si="224"/>
        <v>61</v>
      </c>
      <c r="F3641" s="13">
        <f t="shared" si="225"/>
        <v>61</v>
      </c>
      <c r="G3641" s="13">
        <f>IF(B3641&lt;=C3641,C3641-B3641,"No Order Needed")</f>
        <v>61</v>
      </c>
      <c r="H3641" s="13">
        <f t="shared" si="226"/>
        <v>71</v>
      </c>
      <c r="I3641" s="13" t="str">
        <f t="shared" si="227"/>
        <v>Urgent</v>
      </c>
    </row>
    <row r="3642" spans="1:9" x14ac:dyDescent="0.3">
      <c r="A3642" s="13" t="s">
        <v>875</v>
      </c>
      <c r="B3642" s="13">
        <f>VLOOKUP(A3642,VLookup_Data,4,FALSE)</f>
        <v>0</v>
      </c>
      <c r="C3642" s="13">
        <f>_xlfn.XLOOKUP(A3642,Product_Name,Recorder_Level)</f>
        <v>66</v>
      </c>
      <c r="D3642" s="13">
        <f>IF(B3642&lt;=C3642,C3642-B3642,0)</f>
        <v>66</v>
      </c>
      <c r="E3642" s="13">
        <f t="shared" si="224"/>
        <v>66</v>
      </c>
      <c r="F3642" s="13">
        <f t="shared" si="225"/>
        <v>66</v>
      </c>
      <c r="G3642" s="13">
        <f>IF(B3642&lt;=C3642,C3642-B3642,"No Order Needed")</f>
        <v>66</v>
      </c>
      <c r="H3642" s="13">
        <f t="shared" si="226"/>
        <v>76</v>
      </c>
      <c r="I3642" s="13" t="str">
        <f t="shared" si="227"/>
        <v>Urgent</v>
      </c>
    </row>
    <row r="3643" spans="1:9" x14ac:dyDescent="0.3">
      <c r="A3643" s="13" t="s">
        <v>7120</v>
      </c>
      <c r="B3643" s="13">
        <f>VLOOKUP(A3643,VLookup_Data,4,FALSE)</f>
        <v>163</v>
      </c>
      <c r="C3643" s="13">
        <f>_xlfn.XLOOKUP(A3643,Product_Name,Recorder_Level)</f>
        <v>30</v>
      </c>
      <c r="D3643" s="13">
        <f>IF(B3643&lt;=C3643,C3643-B3643,0)</f>
        <v>0</v>
      </c>
      <c r="E3643" s="13">
        <f t="shared" si="224"/>
        <v>0</v>
      </c>
      <c r="F3643" s="13">
        <f t="shared" si="225"/>
        <v>0</v>
      </c>
      <c r="G3643" s="13" t="str">
        <f>IF(B3643&lt;=C3643,C3643-B3643,"No Order Needed")</f>
        <v>No Order Needed</v>
      </c>
      <c r="H3643" s="13">
        <f t="shared" si="226"/>
        <v>0</v>
      </c>
      <c r="I3643" s="13" t="str">
        <f t="shared" si="227"/>
        <v>Ok</v>
      </c>
    </row>
    <row r="3644" spans="1:9" x14ac:dyDescent="0.3">
      <c r="A3644" s="13" t="s">
        <v>1017</v>
      </c>
      <c r="B3644" s="13">
        <f>VLOOKUP(A3644,VLookup_Data,4,FALSE)</f>
        <v>168</v>
      </c>
      <c r="C3644" s="13">
        <f>_xlfn.XLOOKUP(A3644,Product_Name,Recorder_Level)</f>
        <v>25</v>
      </c>
      <c r="D3644" s="13">
        <f>IF(B3644&lt;=C3644,C3644-B3644,0)</f>
        <v>0</v>
      </c>
      <c r="E3644" s="13">
        <f t="shared" si="224"/>
        <v>0</v>
      </c>
      <c r="F3644" s="13">
        <f t="shared" si="225"/>
        <v>0</v>
      </c>
      <c r="G3644" s="13" t="str">
        <f>IF(B3644&lt;=C3644,C3644-B3644,"No Order Needed")</f>
        <v>No Order Needed</v>
      </c>
      <c r="H3644" s="13">
        <f t="shared" si="226"/>
        <v>0</v>
      </c>
      <c r="I3644" s="13" t="str">
        <f t="shared" si="227"/>
        <v>Ok</v>
      </c>
    </row>
    <row r="3645" spans="1:9" x14ac:dyDescent="0.3">
      <c r="A3645" s="13" t="s">
        <v>719</v>
      </c>
      <c r="B3645" s="13">
        <f>VLOOKUP(A3645,VLookup_Data,4,FALSE)</f>
        <v>62</v>
      </c>
      <c r="C3645" s="13">
        <f>_xlfn.XLOOKUP(A3645,Product_Name,Recorder_Level)</f>
        <v>47</v>
      </c>
      <c r="D3645" s="13">
        <f>IF(B3645&lt;=C3645,C3645-B3645,0)</f>
        <v>0</v>
      </c>
      <c r="E3645" s="13">
        <f t="shared" si="224"/>
        <v>0</v>
      </c>
      <c r="F3645" s="13">
        <f t="shared" si="225"/>
        <v>0</v>
      </c>
      <c r="G3645" s="13" t="str">
        <f>IF(B3645&lt;=C3645,C3645-B3645,"No Order Needed")</f>
        <v>No Order Needed</v>
      </c>
      <c r="H3645" s="13">
        <f t="shared" si="226"/>
        <v>0</v>
      </c>
      <c r="I3645" s="13" t="str">
        <f t="shared" si="227"/>
        <v>Ok</v>
      </c>
    </row>
    <row r="3646" spans="1:9" x14ac:dyDescent="0.3">
      <c r="A3646" s="13" t="s">
        <v>7483</v>
      </c>
      <c r="B3646" s="13">
        <f>VLOOKUP(A3646,VLookup_Data,4,FALSE)</f>
        <v>53</v>
      </c>
      <c r="C3646" s="13">
        <f>_xlfn.XLOOKUP(A3646,Product_Name,Recorder_Level)</f>
        <v>74</v>
      </c>
      <c r="D3646" s="13">
        <f>IF(B3646&lt;=C3646,C3646-B3646,0)</f>
        <v>21</v>
      </c>
      <c r="E3646" s="13">
        <f t="shared" si="224"/>
        <v>21</v>
      </c>
      <c r="F3646" s="13">
        <f t="shared" si="225"/>
        <v>21</v>
      </c>
      <c r="G3646" s="13">
        <f>IF(B3646&lt;=C3646,C3646-B3646,"No Order Needed")</f>
        <v>21</v>
      </c>
      <c r="H3646" s="13">
        <f t="shared" si="226"/>
        <v>31</v>
      </c>
      <c r="I3646" s="13" t="str">
        <f t="shared" si="227"/>
        <v>Reorder</v>
      </c>
    </row>
    <row r="3647" spans="1:9" x14ac:dyDescent="0.3">
      <c r="A3647" s="13" t="s">
        <v>7126</v>
      </c>
      <c r="B3647" s="13">
        <f>VLOOKUP(A3647,VLookup_Data,4,FALSE)</f>
        <v>126</v>
      </c>
      <c r="C3647" s="13">
        <f>_xlfn.XLOOKUP(A3647,Product_Name,Recorder_Level)</f>
        <v>49</v>
      </c>
      <c r="D3647" s="13">
        <f>IF(B3647&lt;=C3647,C3647-B3647,0)</f>
        <v>0</v>
      </c>
      <c r="E3647" s="13">
        <f t="shared" si="224"/>
        <v>0</v>
      </c>
      <c r="F3647" s="13">
        <f t="shared" si="225"/>
        <v>0</v>
      </c>
      <c r="G3647" s="13" t="str">
        <f>IF(B3647&lt;=C3647,C3647-B3647,"No Order Needed")</f>
        <v>No Order Needed</v>
      </c>
      <c r="H3647" s="13">
        <f t="shared" si="226"/>
        <v>0</v>
      </c>
      <c r="I3647" s="13" t="str">
        <f t="shared" si="227"/>
        <v>Ok</v>
      </c>
    </row>
    <row r="3648" spans="1:9" x14ac:dyDescent="0.3">
      <c r="A3648" s="13" t="s">
        <v>7128</v>
      </c>
      <c r="B3648" s="13">
        <f>VLOOKUP(A3648,VLookup_Data,4,FALSE)</f>
        <v>130</v>
      </c>
      <c r="C3648" s="13">
        <f>_xlfn.XLOOKUP(A3648,Product_Name,Recorder_Level)</f>
        <v>67</v>
      </c>
      <c r="D3648" s="13">
        <f>IF(B3648&lt;=C3648,C3648-B3648,0)</f>
        <v>0</v>
      </c>
      <c r="E3648" s="13">
        <f t="shared" si="224"/>
        <v>0</v>
      </c>
      <c r="F3648" s="13">
        <f t="shared" si="225"/>
        <v>0</v>
      </c>
      <c r="G3648" s="13" t="str">
        <f>IF(B3648&lt;=C3648,C3648-B3648,"No Order Needed")</f>
        <v>No Order Needed</v>
      </c>
      <c r="H3648" s="13">
        <f t="shared" si="226"/>
        <v>0</v>
      </c>
      <c r="I3648" s="13" t="str">
        <f t="shared" si="227"/>
        <v>Ok</v>
      </c>
    </row>
    <row r="3649" spans="1:9" x14ac:dyDescent="0.3">
      <c r="A3649" s="13" t="s">
        <v>7130</v>
      </c>
      <c r="B3649" s="13">
        <f>VLOOKUP(A3649,VLookup_Data,4,FALSE)</f>
        <v>28</v>
      </c>
      <c r="C3649" s="13">
        <f>_xlfn.XLOOKUP(A3649,Product_Name,Recorder_Level)</f>
        <v>69</v>
      </c>
      <c r="D3649" s="13">
        <f>IF(B3649&lt;=C3649,C3649-B3649,0)</f>
        <v>41</v>
      </c>
      <c r="E3649" s="13">
        <f t="shared" si="224"/>
        <v>41</v>
      </c>
      <c r="F3649" s="13">
        <f t="shared" si="225"/>
        <v>41</v>
      </c>
      <c r="G3649" s="13">
        <f>IF(B3649&lt;=C3649,C3649-B3649,"No Order Needed")</f>
        <v>41</v>
      </c>
      <c r="H3649" s="13">
        <f t="shared" si="226"/>
        <v>51</v>
      </c>
      <c r="I3649" s="13" t="str">
        <f t="shared" si="227"/>
        <v>Reorder</v>
      </c>
    </row>
    <row r="3650" spans="1:9" x14ac:dyDescent="0.3">
      <c r="A3650" s="13" t="s">
        <v>2185</v>
      </c>
      <c r="B3650" s="13">
        <f>VLOOKUP(A3650,VLookup_Data,4,FALSE)</f>
        <v>165</v>
      </c>
      <c r="C3650" s="13">
        <f>_xlfn.XLOOKUP(A3650,Product_Name,Recorder_Level)</f>
        <v>97</v>
      </c>
      <c r="D3650" s="13">
        <f>IF(B3650&lt;=C3650,C3650-B3650,0)</f>
        <v>0</v>
      </c>
      <c r="E3650" s="13">
        <f t="shared" si="224"/>
        <v>0</v>
      </c>
      <c r="F3650" s="13">
        <f t="shared" si="225"/>
        <v>0</v>
      </c>
      <c r="G3650" s="13" t="str">
        <f>IF(B3650&lt;=C3650,C3650-B3650,"No Order Needed")</f>
        <v>No Order Needed</v>
      </c>
      <c r="H3650" s="13">
        <f t="shared" si="226"/>
        <v>0</v>
      </c>
      <c r="I3650" s="13" t="str">
        <f t="shared" si="227"/>
        <v>Ok</v>
      </c>
    </row>
    <row r="3651" spans="1:9" x14ac:dyDescent="0.3">
      <c r="A3651" s="13" t="s">
        <v>2541</v>
      </c>
      <c r="B3651" s="13">
        <f>VLOOKUP(A3651,VLookup_Data,4,FALSE)</f>
        <v>146</v>
      </c>
      <c r="C3651" s="13">
        <f>_xlfn.XLOOKUP(A3651,Product_Name,Recorder_Level)</f>
        <v>53</v>
      </c>
      <c r="D3651" s="13">
        <f>IF(B3651&lt;=C3651,C3651-B3651,0)</f>
        <v>0</v>
      </c>
      <c r="E3651" s="13">
        <f t="shared" ref="E3651:E3714" si="228">IF(C3651-B3651&gt;0,C3651-B3651,0)</f>
        <v>0</v>
      </c>
      <c r="F3651" s="13">
        <f t="shared" ref="F3651:F3714" si="229">MAX(C3651-B3651,0)</f>
        <v>0</v>
      </c>
      <c r="G3651" s="13" t="str">
        <f>IF(B3651&lt;=C3651,C3651-B3651,"No Order Needed")</f>
        <v>No Order Needed</v>
      </c>
      <c r="H3651" s="13">
        <f t="shared" ref="H3651:H3714" si="230">MAX((C3651-B3651)+10,0)</f>
        <v>0</v>
      </c>
      <c r="I3651" s="13" t="str">
        <f t="shared" ref="I3651:I3714" si="231">IF(B3651=0,"Urgent",IF(B3651&lt;=C3651,"Reorder","Ok"))</f>
        <v>Ok</v>
      </c>
    </row>
    <row r="3652" spans="1:9" x14ac:dyDescent="0.3">
      <c r="A3652" s="13" t="s">
        <v>4732</v>
      </c>
      <c r="B3652" s="13">
        <f>VLOOKUP(A3652,VLookup_Data,4,FALSE)</f>
        <v>104</v>
      </c>
      <c r="C3652" s="13">
        <f>_xlfn.XLOOKUP(A3652,Product_Name,Recorder_Level)</f>
        <v>23</v>
      </c>
      <c r="D3652" s="13">
        <f>IF(B3652&lt;=C3652,C3652-B3652,0)</f>
        <v>0</v>
      </c>
      <c r="E3652" s="13">
        <f t="shared" si="228"/>
        <v>0</v>
      </c>
      <c r="F3652" s="13">
        <f t="shared" si="229"/>
        <v>0</v>
      </c>
      <c r="G3652" s="13" t="str">
        <f>IF(B3652&lt;=C3652,C3652-B3652,"No Order Needed")</f>
        <v>No Order Needed</v>
      </c>
      <c r="H3652" s="13">
        <f t="shared" si="230"/>
        <v>0</v>
      </c>
      <c r="I3652" s="13" t="str">
        <f t="shared" si="231"/>
        <v>Ok</v>
      </c>
    </row>
    <row r="3653" spans="1:9" x14ac:dyDescent="0.3">
      <c r="A3653" s="13" t="s">
        <v>3652</v>
      </c>
      <c r="B3653" s="13">
        <f>VLOOKUP(A3653,VLookup_Data,4,FALSE)</f>
        <v>189</v>
      </c>
      <c r="C3653" s="13">
        <f>_xlfn.XLOOKUP(A3653,Product_Name,Recorder_Level)</f>
        <v>68</v>
      </c>
      <c r="D3653" s="13">
        <f>IF(B3653&lt;=C3653,C3653-B3653,0)</f>
        <v>0</v>
      </c>
      <c r="E3653" s="13">
        <f t="shared" si="228"/>
        <v>0</v>
      </c>
      <c r="F3653" s="13">
        <f t="shared" si="229"/>
        <v>0</v>
      </c>
      <c r="G3653" s="13" t="str">
        <f>IF(B3653&lt;=C3653,C3653-B3653,"No Order Needed")</f>
        <v>No Order Needed</v>
      </c>
      <c r="H3653" s="13">
        <f t="shared" si="230"/>
        <v>0</v>
      </c>
      <c r="I3653" s="13" t="str">
        <f t="shared" si="231"/>
        <v>Ok</v>
      </c>
    </row>
    <row r="3654" spans="1:9" x14ac:dyDescent="0.3">
      <c r="A3654" s="13" t="s">
        <v>7138</v>
      </c>
      <c r="B3654" s="13">
        <f>VLOOKUP(A3654,VLookup_Data,4,FALSE)</f>
        <v>30</v>
      </c>
      <c r="C3654" s="13">
        <f>_xlfn.XLOOKUP(A3654,Product_Name,Recorder_Level)</f>
        <v>81</v>
      </c>
      <c r="D3654" s="13">
        <f>IF(B3654&lt;=C3654,C3654-B3654,0)</f>
        <v>51</v>
      </c>
      <c r="E3654" s="13">
        <f t="shared" si="228"/>
        <v>51</v>
      </c>
      <c r="F3654" s="13">
        <f t="shared" si="229"/>
        <v>51</v>
      </c>
      <c r="G3654" s="13">
        <f>IF(B3654&lt;=C3654,C3654-B3654,"No Order Needed")</f>
        <v>51</v>
      </c>
      <c r="H3654" s="13">
        <f t="shared" si="230"/>
        <v>61</v>
      </c>
      <c r="I3654" s="13" t="str">
        <f t="shared" si="231"/>
        <v>Reorder</v>
      </c>
    </row>
    <row r="3655" spans="1:9" x14ac:dyDescent="0.3">
      <c r="A3655" s="13" t="s">
        <v>2498</v>
      </c>
      <c r="B3655" s="13">
        <f>VLOOKUP(A3655,VLookup_Data,4,FALSE)</f>
        <v>62</v>
      </c>
      <c r="C3655" s="13">
        <f>_xlfn.XLOOKUP(A3655,Product_Name,Recorder_Level)</f>
        <v>95</v>
      </c>
      <c r="D3655" s="13">
        <f>IF(B3655&lt;=C3655,C3655-B3655,0)</f>
        <v>33</v>
      </c>
      <c r="E3655" s="13">
        <f t="shared" si="228"/>
        <v>33</v>
      </c>
      <c r="F3655" s="13">
        <f t="shared" si="229"/>
        <v>33</v>
      </c>
      <c r="G3655" s="13">
        <f>IF(B3655&lt;=C3655,C3655-B3655,"No Order Needed")</f>
        <v>33</v>
      </c>
      <c r="H3655" s="13">
        <f t="shared" si="230"/>
        <v>43</v>
      </c>
      <c r="I3655" s="13" t="str">
        <f t="shared" si="231"/>
        <v>Reorder</v>
      </c>
    </row>
    <row r="3656" spans="1:9" x14ac:dyDescent="0.3">
      <c r="A3656" s="13" t="s">
        <v>5927</v>
      </c>
      <c r="B3656" s="13">
        <f>VLOOKUP(A3656,VLookup_Data,4,FALSE)</f>
        <v>67</v>
      </c>
      <c r="C3656" s="13">
        <f>_xlfn.XLOOKUP(A3656,Product_Name,Recorder_Level)</f>
        <v>31</v>
      </c>
      <c r="D3656" s="13">
        <f>IF(B3656&lt;=C3656,C3656-B3656,0)</f>
        <v>0</v>
      </c>
      <c r="E3656" s="13">
        <f t="shared" si="228"/>
        <v>0</v>
      </c>
      <c r="F3656" s="13">
        <f t="shared" si="229"/>
        <v>0</v>
      </c>
      <c r="G3656" s="13" t="str">
        <f>IF(B3656&lt;=C3656,C3656-B3656,"No Order Needed")</f>
        <v>No Order Needed</v>
      </c>
      <c r="H3656" s="13">
        <f t="shared" si="230"/>
        <v>0</v>
      </c>
      <c r="I3656" s="13" t="str">
        <f t="shared" si="231"/>
        <v>Ok</v>
      </c>
    </row>
    <row r="3657" spans="1:9" x14ac:dyDescent="0.3">
      <c r="A3657" s="13" t="s">
        <v>1976</v>
      </c>
      <c r="B3657" s="13">
        <f>VLOOKUP(A3657,VLookup_Data,4,FALSE)</f>
        <v>27</v>
      </c>
      <c r="C3657" s="13">
        <f>_xlfn.XLOOKUP(A3657,Product_Name,Recorder_Level)</f>
        <v>88</v>
      </c>
      <c r="D3657" s="13">
        <f>IF(B3657&lt;=C3657,C3657-B3657,0)</f>
        <v>61</v>
      </c>
      <c r="E3657" s="13">
        <f t="shared" si="228"/>
        <v>61</v>
      </c>
      <c r="F3657" s="13">
        <f t="shared" si="229"/>
        <v>61</v>
      </c>
      <c r="G3657" s="13">
        <f>IF(B3657&lt;=C3657,C3657-B3657,"No Order Needed")</f>
        <v>61</v>
      </c>
      <c r="H3657" s="13">
        <f t="shared" si="230"/>
        <v>71</v>
      </c>
      <c r="I3657" s="13" t="str">
        <f t="shared" si="231"/>
        <v>Reorder</v>
      </c>
    </row>
    <row r="3658" spans="1:9" x14ac:dyDescent="0.3">
      <c r="A3658" s="13" t="s">
        <v>6535</v>
      </c>
      <c r="B3658" s="13">
        <f>VLOOKUP(A3658,VLookup_Data,4,FALSE)</f>
        <v>122</v>
      </c>
      <c r="C3658" s="13">
        <f>_xlfn.XLOOKUP(A3658,Product_Name,Recorder_Level)</f>
        <v>55</v>
      </c>
      <c r="D3658" s="13">
        <f>IF(B3658&lt;=C3658,C3658-B3658,0)</f>
        <v>0</v>
      </c>
      <c r="E3658" s="13">
        <f t="shared" si="228"/>
        <v>0</v>
      </c>
      <c r="F3658" s="13">
        <f t="shared" si="229"/>
        <v>0</v>
      </c>
      <c r="G3658" s="13" t="str">
        <f>IF(B3658&lt;=C3658,C3658-B3658,"No Order Needed")</f>
        <v>No Order Needed</v>
      </c>
      <c r="H3658" s="13">
        <f t="shared" si="230"/>
        <v>0</v>
      </c>
      <c r="I3658" s="13" t="str">
        <f t="shared" si="231"/>
        <v>Ok</v>
      </c>
    </row>
    <row r="3659" spans="1:9" x14ac:dyDescent="0.3">
      <c r="A3659" s="13" t="s">
        <v>7145</v>
      </c>
      <c r="B3659" s="13">
        <f>VLOOKUP(A3659,VLookup_Data,4,FALSE)</f>
        <v>124</v>
      </c>
      <c r="C3659" s="13">
        <f>_xlfn.XLOOKUP(A3659,Product_Name,Recorder_Level)</f>
        <v>96</v>
      </c>
      <c r="D3659" s="13">
        <f>IF(B3659&lt;=C3659,C3659-B3659,0)</f>
        <v>0</v>
      </c>
      <c r="E3659" s="13">
        <f t="shared" si="228"/>
        <v>0</v>
      </c>
      <c r="F3659" s="13">
        <f t="shared" si="229"/>
        <v>0</v>
      </c>
      <c r="G3659" s="13" t="str">
        <f>IF(B3659&lt;=C3659,C3659-B3659,"No Order Needed")</f>
        <v>No Order Needed</v>
      </c>
      <c r="H3659" s="13">
        <f t="shared" si="230"/>
        <v>0</v>
      </c>
      <c r="I3659" s="13" t="str">
        <f t="shared" si="231"/>
        <v>Ok</v>
      </c>
    </row>
    <row r="3660" spans="1:9" x14ac:dyDescent="0.3">
      <c r="A3660" s="13" t="s">
        <v>5447</v>
      </c>
      <c r="B3660" s="13">
        <f>VLOOKUP(A3660,VLookup_Data,4,FALSE)</f>
        <v>9</v>
      </c>
      <c r="C3660" s="13">
        <f>_xlfn.XLOOKUP(A3660,Product_Name,Recorder_Level)</f>
        <v>86</v>
      </c>
      <c r="D3660" s="13">
        <f>IF(B3660&lt;=C3660,C3660-B3660,0)</f>
        <v>77</v>
      </c>
      <c r="E3660" s="13">
        <f t="shared" si="228"/>
        <v>77</v>
      </c>
      <c r="F3660" s="13">
        <f t="shared" si="229"/>
        <v>77</v>
      </c>
      <c r="G3660" s="13">
        <f>IF(B3660&lt;=C3660,C3660-B3660,"No Order Needed")</f>
        <v>77</v>
      </c>
      <c r="H3660" s="13">
        <f t="shared" si="230"/>
        <v>87</v>
      </c>
      <c r="I3660" s="13" t="str">
        <f t="shared" si="231"/>
        <v>Reorder</v>
      </c>
    </row>
    <row r="3661" spans="1:9" x14ac:dyDescent="0.3">
      <c r="A3661" s="13" t="s">
        <v>6977</v>
      </c>
      <c r="B3661" s="13">
        <f>VLOOKUP(A3661,VLookup_Data,4,FALSE)</f>
        <v>156</v>
      </c>
      <c r="C3661" s="13">
        <f>_xlfn.XLOOKUP(A3661,Product_Name,Recorder_Level)</f>
        <v>35</v>
      </c>
      <c r="D3661" s="13">
        <f>IF(B3661&lt;=C3661,C3661-B3661,0)</f>
        <v>0</v>
      </c>
      <c r="E3661" s="13">
        <f t="shared" si="228"/>
        <v>0</v>
      </c>
      <c r="F3661" s="13">
        <f t="shared" si="229"/>
        <v>0</v>
      </c>
      <c r="G3661" s="13" t="str">
        <f>IF(B3661&lt;=C3661,C3661-B3661,"No Order Needed")</f>
        <v>No Order Needed</v>
      </c>
      <c r="H3661" s="13">
        <f t="shared" si="230"/>
        <v>0</v>
      </c>
      <c r="I3661" s="13" t="str">
        <f t="shared" si="231"/>
        <v>Ok</v>
      </c>
    </row>
    <row r="3662" spans="1:9" x14ac:dyDescent="0.3">
      <c r="A3662" s="13" t="s">
        <v>1283</v>
      </c>
      <c r="B3662" s="13">
        <f>VLOOKUP(A3662,VLookup_Data,4,FALSE)</f>
        <v>167</v>
      </c>
      <c r="C3662" s="13">
        <f>_xlfn.XLOOKUP(A3662,Product_Name,Recorder_Level)</f>
        <v>47</v>
      </c>
      <c r="D3662" s="13">
        <f>IF(B3662&lt;=C3662,C3662-B3662,0)</f>
        <v>0</v>
      </c>
      <c r="E3662" s="13">
        <f t="shared" si="228"/>
        <v>0</v>
      </c>
      <c r="F3662" s="13">
        <f t="shared" si="229"/>
        <v>0</v>
      </c>
      <c r="G3662" s="13" t="str">
        <f>IF(B3662&lt;=C3662,C3662-B3662,"No Order Needed")</f>
        <v>No Order Needed</v>
      </c>
      <c r="H3662" s="13">
        <f t="shared" si="230"/>
        <v>0</v>
      </c>
      <c r="I3662" s="13" t="str">
        <f t="shared" si="231"/>
        <v>Ok</v>
      </c>
    </row>
    <row r="3663" spans="1:9" x14ac:dyDescent="0.3">
      <c r="A3663" s="13" t="s">
        <v>7155</v>
      </c>
      <c r="B3663" s="13">
        <f>VLOOKUP(A3663,VLookup_Data,4,FALSE)</f>
        <v>107</v>
      </c>
      <c r="C3663" s="13">
        <f>_xlfn.XLOOKUP(A3663,Product_Name,Recorder_Level)</f>
        <v>97</v>
      </c>
      <c r="D3663" s="13">
        <f>IF(B3663&lt;=C3663,C3663-B3663,0)</f>
        <v>0</v>
      </c>
      <c r="E3663" s="13">
        <f t="shared" si="228"/>
        <v>0</v>
      </c>
      <c r="F3663" s="13">
        <f t="shared" si="229"/>
        <v>0</v>
      </c>
      <c r="G3663" s="13" t="str">
        <f>IF(B3663&lt;=C3663,C3663-B3663,"No Order Needed")</f>
        <v>No Order Needed</v>
      </c>
      <c r="H3663" s="13">
        <f t="shared" si="230"/>
        <v>0</v>
      </c>
      <c r="I3663" s="13" t="str">
        <f t="shared" si="231"/>
        <v>Ok</v>
      </c>
    </row>
    <row r="3664" spans="1:9" x14ac:dyDescent="0.3">
      <c r="A3664" s="13" t="s">
        <v>2472</v>
      </c>
      <c r="B3664" s="13">
        <f>VLOOKUP(A3664,VLookup_Data,4,FALSE)</f>
        <v>125</v>
      </c>
      <c r="C3664" s="13">
        <f>_xlfn.XLOOKUP(A3664,Product_Name,Recorder_Level)</f>
        <v>97</v>
      </c>
      <c r="D3664" s="13">
        <f>IF(B3664&lt;=C3664,C3664-B3664,0)</f>
        <v>0</v>
      </c>
      <c r="E3664" s="13">
        <f t="shared" si="228"/>
        <v>0</v>
      </c>
      <c r="F3664" s="13">
        <f t="shared" si="229"/>
        <v>0</v>
      </c>
      <c r="G3664" s="13" t="str">
        <f>IF(B3664&lt;=C3664,C3664-B3664,"No Order Needed")</f>
        <v>No Order Needed</v>
      </c>
      <c r="H3664" s="13">
        <f t="shared" si="230"/>
        <v>0</v>
      </c>
      <c r="I3664" s="13" t="str">
        <f t="shared" si="231"/>
        <v>Ok</v>
      </c>
    </row>
    <row r="3665" spans="1:9" x14ac:dyDescent="0.3">
      <c r="A3665" s="13" t="s">
        <v>7161</v>
      </c>
      <c r="B3665" s="13">
        <f>VLOOKUP(A3665,VLookup_Data,4,FALSE)</f>
        <v>83</v>
      </c>
      <c r="C3665" s="13">
        <f>_xlfn.XLOOKUP(A3665,Product_Name,Recorder_Level)</f>
        <v>38</v>
      </c>
      <c r="D3665" s="13">
        <f>IF(B3665&lt;=C3665,C3665-B3665,0)</f>
        <v>0</v>
      </c>
      <c r="E3665" s="13">
        <f t="shared" si="228"/>
        <v>0</v>
      </c>
      <c r="F3665" s="13">
        <f t="shared" si="229"/>
        <v>0</v>
      </c>
      <c r="G3665" s="13" t="str">
        <f>IF(B3665&lt;=C3665,C3665-B3665,"No Order Needed")</f>
        <v>No Order Needed</v>
      </c>
      <c r="H3665" s="13">
        <f t="shared" si="230"/>
        <v>0</v>
      </c>
      <c r="I3665" s="13" t="str">
        <f t="shared" si="231"/>
        <v>Ok</v>
      </c>
    </row>
    <row r="3666" spans="1:9" x14ac:dyDescent="0.3">
      <c r="A3666" s="13" t="s">
        <v>120</v>
      </c>
      <c r="B3666" s="13">
        <f>VLOOKUP(A3666,VLookup_Data,4,FALSE)</f>
        <v>52</v>
      </c>
      <c r="C3666" s="13">
        <f>_xlfn.XLOOKUP(A3666,Product_Name,Recorder_Level)</f>
        <v>63</v>
      </c>
      <c r="D3666" s="13">
        <f>IF(B3666&lt;=C3666,C3666-B3666,0)</f>
        <v>11</v>
      </c>
      <c r="E3666" s="13">
        <f t="shared" si="228"/>
        <v>11</v>
      </c>
      <c r="F3666" s="13">
        <f t="shared" si="229"/>
        <v>11</v>
      </c>
      <c r="G3666" s="13">
        <f>IF(B3666&lt;=C3666,C3666-B3666,"No Order Needed")</f>
        <v>11</v>
      </c>
      <c r="H3666" s="13">
        <f t="shared" si="230"/>
        <v>21</v>
      </c>
      <c r="I3666" s="13" t="str">
        <f t="shared" si="231"/>
        <v>Reorder</v>
      </c>
    </row>
    <row r="3667" spans="1:9" x14ac:dyDescent="0.3">
      <c r="A3667" s="13" t="s">
        <v>1878</v>
      </c>
      <c r="B3667" s="13">
        <f>VLOOKUP(A3667,VLookup_Data,4,FALSE)</f>
        <v>53</v>
      </c>
      <c r="C3667" s="13">
        <f>_xlfn.XLOOKUP(A3667,Product_Name,Recorder_Level)</f>
        <v>84</v>
      </c>
      <c r="D3667" s="13">
        <f>IF(B3667&lt;=C3667,C3667-B3667,0)</f>
        <v>31</v>
      </c>
      <c r="E3667" s="13">
        <f t="shared" si="228"/>
        <v>31</v>
      </c>
      <c r="F3667" s="13">
        <f t="shared" si="229"/>
        <v>31</v>
      </c>
      <c r="G3667" s="13">
        <f>IF(B3667&lt;=C3667,C3667-B3667,"No Order Needed")</f>
        <v>31</v>
      </c>
      <c r="H3667" s="13">
        <f t="shared" si="230"/>
        <v>41</v>
      </c>
      <c r="I3667" s="13" t="str">
        <f t="shared" si="231"/>
        <v>Reorder</v>
      </c>
    </row>
    <row r="3668" spans="1:9" x14ac:dyDescent="0.3">
      <c r="A3668" s="13" t="s">
        <v>3663</v>
      </c>
      <c r="B3668" s="13">
        <f>VLOOKUP(A3668,VLookup_Data,4,FALSE)</f>
        <v>67</v>
      </c>
      <c r="C3668" s="13">
        <f>_xlfn.XLOOKUP(A3668,Product_Name,Recorder_Level)</f>
        <v>80</v>
      </c>
      <c r="D3668" s="13">
        <f>IF(B3668&lt;=C3668,C3668-B3668,0)</f>
        <v>13</v>
      </c>
      <c r="E3668" s="13">
        <f t="shared" si="228"/>
        <v>13</v>
      </c>
      <c r="F3668" s="13">
        <f t="shared" si="229"/>
        <v>13</v>
      </c>
      <c r="G3668" s="13">
        <f>IF(B3668&lt;=C3668,C3668-B3668,"No Order Needed")</f>
        <v>13</v>
      </c>
      <c r="H3668" s="13">
        <f t="shared" si="230"/>
        <v>23</v>
      </c>
      <c r="I3668" s="13" t="str">
        <f t="shared" si="231"/>
        <v>Reorder</v>
      </c>
    </row>
    <row r="3669" spans="1:9" x14ac:dyDescent="0.3">
      <c r="A3669" s="13" t="s">
        <v>7167</v>
      </c>
      <c r="B3669" s="13">
        <f>VLOOKUP(A3669,VLookup_Data,4,FALSE)</f>
        <v>145</v>
      </c>
      <c r="C3669" s="13">
        <f>_xlfn.XLOOKUP(A3669,Product_Name,Recorder_Level)</f>
        <v>77</v>
      </c>
      <c r="D3669" s="13">
        <f>IF(B3669&lt;=C3669,C3669-B3669,0)</f>
        <v>0</v>
      </c>
      <c r="E3669" s="13">
        <f t="shared" si="228"/>
        <v>0</v>
      </c>
      <c r="F3669" s="13">
        <f t="shared" si="229"/>
        <v>0</v>
      </c>
      <c r="G3669" s="13" t="str">
        <f>IF(B3669&lt;=C3669,C3669-B3669,"No Order Needed")</f>
        <v>No Order Needed</v>
      </c>
      <c r="H3669" s="13">
        <f t="shared" si="230"/>
        <v>0</v>
      </c>
      <c r="I3669" s="13" t="str">
        <f t="shared" si="231"/>
        <v>Ok</v>
      </c>
    </row>
    <row r="3670" spans="1:9" x14ac:dyDescent="0.3">
      <c r="A3670" s="13" t="s">
        <v>7169</v>
      </c>
      <c r="B3670" s="13">
        <f>VLOOKUP(A3670,VLookup_Data,4,FALSE)</f>
        <v>32</v>
      </c>
      <c r="C3670" s="13">
        <f>_xlfn.XLOOKUP(A3670,Product_Name,Recorder_Level)</f>
        <v>69</v>
      </c>
      <c r="D3670" s="13">
        <f>IF(B3670&lt;=C3670,C3670-B3670,0)</f>
        <v>37</v>
      </c>
      <c r="E3670" s="13">
        <f t="shared" si="228"/>
        <v>37</v>
      </c>
      <c r="F3670" s="13">
        <f t="shared" si="229"/>
        <v>37</v>
      </c>
      <c r="G3670" s="13">
        <f>IF(B3670&lt;=C3670,C3670-B3670,"No Order Needed")</f>
        <v>37</v>
      </c>
      <c r="H3670" s="13">
        <f t="shared" si="230"/>
        <v>47</v>
      </c>
      <c r="I3670" s="13" t="str">
        <f t="shared" si="231"/>
        <v>Reorder</v>
      </c>
    </row>
    <row r="3671" spans="1:9" x14ac:dyDescent="0.3">
      <c r="A3671" s="13" t="s">
        <v>7171</v>
      </c>
      <c r="B3671" s="13">
        <f>VLOOKUP(A3671,VLookup_Data,4,FALSE)</f>
        <v>99</v>
      </c>
      <c r="C3671" s="13">
        <f>_xlfn.XLOOKUP(A3671,Product_Name,Recorder_Level)</f>
        <v>84</v>
      </c>
      <c r="D3671" s="13">
        <f>IF(B3671&lt;=C3671,C3671-B3671,0)</f>
        <v>0</v>
      </c>
      <c r="E3671" s="13">
        <f t="shared" si="228"/>
        <v>0</v>
      </c>
      <c r="F3671" s="13">
        <f t="shared" si="229"/>
        <v>0</v>
      </c>
      <c r="G3671" s="13" t="str">
        <f>IF(B3671&lt;=C3671,C3671-B3671,"No Order Needed")</f>
        <v>No Order Needed</v>
      </c>
      <c r="H3671" s="13">
        <f t="shared" si="230"/>
        <v>0</v>
      </c>
      <c r="I3671" s="13" t="str">
        <f t="shared" si="231"/>
        <v>Ok</v>
      </c>
    </row>
    <row r="3672" spans="1:9" x14ac:dyDescent="0.3">
      <c r="A3672" s="13" t="s">
        <v>7175</v>
      </c>
      <c r="B3672" s="13">
        <f>VLOOKUP(A3672,VLookup_Data,4,FALSE)</f>
        <v>172</v>
      </c>
      <c r="C3672" s="13">
        <f>_xlfn.XLOOKUP(A3672,Product_Name,Recorder_Level)</f>
        <v>31</v>
      </c>
      <c r="D3672" s="13">
        <f>IF(B3672&lt;=C3672,C3672-B3672,0)</f>
        <v>0</v>
      </c>
      <c r="E3672" s="13">
        <f t="shared" si="228"/>
        <v>0</v>
      </c>
      <c r="F3672" s="13">
        <f t="shared" si="229"/>
        <v>0</v>
      </c>
      <c r="G3672" s="13" t="str">
        <f>IF(B3672&lt;=C3672,C3672-B3672,"No Order Needed")</f>
        <v>No Order Needed</v>
      </c>
      <c r="H3672" s="13">
        <f t="shared" si="230"/>
        <v>0</v>
      </c>
      <c r="I3672" s="13" t="str">
        <f t="shared" si="231"/>
        <v>Ok</v>
      </c>
    </row>
    <row r="3673" spans="1:9" x14ac:dyDescent="0.3">
      <c r="A3673" s="13" t="s">
        <v>7177</v>
      </c>
      <c r="B3673" s="13">
        <f>VLOOKUP(A3673,VLookup_Data,4,FALSE)</f>
        <v>144</v>
      </c>
      <c r="C3673" s="13">
        <f>_xlfn.XLOOKUP(A3673,Product_Name,Recorder_Level)</f>
        <v>92</v>
      </c>
      <c r="D3673" s="13">
        <f>IF(B3673&lt;=C3673,C3673-B3673,0)</f>
        <v>0</v>
      </c>
      <c r="E3673" s="13">
        <f t="shared" si="228"/>
        <v>0</v>
      </c>
      <c r="F3673" s="13">
        <f t="shared" si="229"/>
        <v>0</v>
      </c>
      <c r="G3673" s="13" t="str">
        <f>IF(B3673&lt;=C3673,C3673-B3673,"No Order Needed")</f>
        <v>No Order Needed</v>
      </c>
      <c r="H3673" s="13">
        <f t="shared" si="230"/>
        <v>0</v>
      </c>
      <c r="I3673" s="13" t="str">
        <f t="shared" si="231"/>
        <v>Ok</v>
      </c>
    </row>
    <row r="3674" spans="1:9" x14ac:dyDescent="0.3">
      <c r="A3674" s="13" t="s">
        <v>2773</v>
      </c>
      <c r="B3674" s="13">
        <f>VLOOKUP(A3674,VLookup_Data,4,FALSE)</f>
        <v>167</v>
      </c>
      <c r="C3674" s="13">
        <f>_xlfn.XLOOKUP(A3674,Product_Name,Recorder_Level)</f>
        <v>85</v>
      </c>
      <c r="D3674" s="13">
        <f>IF(B3674&lt;=C3674,C3674-B3674,0)</f>
        <v>0</v>
      </c>
      <c r="E3674" s="13">
        <f t="shared" si="228"/>
        <v>0</v>
      </c>
      <c r="F3674" s="13">
        <f t="shared" si="229"/>
        <v>0</v>
      </c>
      <c r="G3674" s="13" t="str">
        <f>IF(B3674&lt;=C3674,C3674-B3674,"No Order Needed")</f>
        <v>No Order Needed</v>
      </c>
      <c r="H3674" s="13">
        <f t="shared" si="230"/>
        <v>0</v>
      </c>
      <c r="I3674" s="13" t="str">
        <f t="shared" si="231"/>
        <v>Ok</v>
      </c>
    </row>
    <row r="3675" spans="1:9" x14ac:dyDescent="0.3">
      <c r="A3675" s="13" t="s">
        <v>3521</v>
      </c>
      <c r="B3675" s="13">
        <f>VLOOKUP(A3675,VLookup_Data,4,FALSE)</f>
        <v>40</v>
      </c>
      <c r="C3675" s="13">
        <f>_xlfn.XLOOKUP(A3675,Product_Name,Recorder_Level)</f>
        <v>94</v>
      </c>
      <c r="D3675" s="13">
        <f>IF(B3675&lt;=C3675,C3675-B3675,0)</f>
        <v>54</v>
      </c>
      <c r="E3675" s="13">
        <f t="shared" si="228"/>
        <v>54</v>
      </c>
      <c r="F3675" s="13">
        <f t="shared" si="229"/>
        <v>54</v>
      </c>
      <c r="G3675" s="13">
        <f>IF(B3675&lt;=C3675,C3675-B3675,"No Order Needed")</f>
        <v>54</v>
      </c>
      <c r="H3675" s="13">
        <f t="shared" si="230"/>
        <v>64</v>
      </c>
      <c r="I3675" s="13" t="str">
        <f t="shared" si="231"/>
        <v>Reorder</v>
      </c>
    </row>
    <row r="3676" spans="1:9" x14ac:dyDescent="0.3">
      <c r="A3676" s="13" t="s">
        <v>7184</v>
      </c>
      <c r="B3676" s="13">
        <f>VLOOKUP(A3676,VLookup_Data,4,FALSE)</f>
        <v>102</v>
      </c>
      <c r="C3676" s="13">
        <f>_xlfn.XLOOKUP(A3676,Product_Name,Recorder_Level)</f>
        <v>96</v>
      </c>
      <c r="D3676" s="13">
        <f>IF(B3676&lt;=C3676,C3676-B3676,0)</f>
        <v>0</v>
      </c>
      <c r="E3676" s="13">
        <f t="shared" si="228"/>
        <v>0</v>
      </c>
      <c r="F3676" s="13">
        <f t="shared" si="229"/>
        <v>0</v>
      </c>
      <c r="G3676" s="13" t="str">
        <f>IF(B3676&lt;=C3676,C3676-B3676,"No Order Needed")</f>
        <v>No Order Needed</v>
      </c>
      <c r="H3676" s="13">
        <f t="shared" si="230"/>
        <v>4</v>
      </c>
      <c r="I3676" s="13" t="str">
        <f t="shared" si="231"/>
        <v>Ok</v>
      </c>
    </row>
    <row r="3677" spans="1:9" x14ac:dyDescent="0.3">
      <c r="A3677" s="13" t="s">
        <v>7186</v>
      </c>
      <c r="B3677" s="13">
        <f>VLOOKUP(A3677,VLookup_Data,4,FALSE)</f>
        <v>160</v>
      </c>
      <c r="C3677" s="13">
        <f>_xlfn.XLOOKUP(A3677,Product_Name,Recorder_Level)</f>
        <v>47</v>
      </c>
      <c r="D3677" s="13">
        <f>IF(B3677&lt;=C3677,C3677-B3677,0)</f>
        <v>0</v>
      </c>
      <c r="E3677" s="13">
        <f t="shared" si="228"/>
        <v>0</v>
      </c>
      <c r="F3677" s="13">
        <f t="shared" si="229"/>
        <v>0</v>
      </c>
      <c r="G3677" s="13" t="str">
        <f>IF(B3677&lt;=C3677,C3677-B3677,"No Order Needed")</f>
        <v>No Order Needed</v>
      </c>
      <c r="H3677" s="13">
        <f t="shared" si="230"/>
        <v>0</v>
      </c>
      <c r="I3677" s="13" t="str">
        <f t="shared" si="231"/>
        <v>Ok</v>
      </c>
    </row>
    <row r="3678" spans="1:9" x14ac:dyDescent="0.3">
      <c r="A3678" s="13" t="s">
        <v>7188</v>
      </c>
      <c r="B3678" s="13">
        <f>VLOOKUP(A3678,VLookup_Data,4,FALSE)</f>
        <v>0</v>
      </c>
      <c r="C3678" s="13">
        <f>_xlfn.XLOOKUP(A3678,Product_Name,Recorder_Level)</f>
        <v>73</v>
      </c>
      <c r="D3678" s="13">
        <f>IF(B3678&lt;=C3678,C3678-B3678,0)</f>
        <v>73</v>
      </c>
      <c r="E3678" s="13">
        <f t="shared" si="228"/>
        <v>73</v>
      </c>
      <c r="F3678" s="13">
        <f t="shared" si="229"/>
        <v>73</v>
      </c>
      <c r="G3678" s="13">
        <f>IF(B3678&lt;=C3678,C3678-B3678,"No Order Needed")</f>
        <v>73</v>
      </c>
      <c r="H3678" s="13">
        <f t="shared" si="230"/>
        <v>83</v>
      </c>
      <c r="I3678" s="13" t="str">
        <f t="shared" si="231"/>
        <v>Urgent</v>
      </c>
    </row>
    <row r="3679" spans="1:9" x14ac:dyDescent="0.3">
      <c r="A3679" s="13" t="s">
        <v>7190</v>
      </c>
      <c r="B3679" s="13">
        <f>VLOOKUP(A3679,VLookup_Data,4,FALSE)</f>
        <v>113</v>
      </c>
      <c r="C3679" s="13">
        <f>_xlfn.XLOOKUP(A3679,Product_Name,Recorder_Level)</f>
        <v>66</v>
      </c>
      <c r="D3679" s="13">
        <f>IF(B3679&lt;=C3679,C3679-B3679,0)</f>
        <v>0</v>
      </c>
      <c r="E3679" s="13">
        <f t="shared" si="228"/>
        <v>0</v>
      </c>
      <c r="F3679" s="13">
        <f t="shared" si="229"/>
        <v>0</v>
      </c>
      <c r="G3679" s="13" t="str">
        <f>IF(B3679&lt;=C3679,C3679-B3679,"No Order Needed")</f>
        <v>No Order Needed</v>
      </c>
      <c r="H3679" s="13">
        <f t="shared" si="230"/>
        <v>0</v>
      </c>
      <c r="I3679" s="13" t="str">
        <f t="shared" si="231"/>
        <v>Ok</v>
      </c>
    </row>
    <row r="3680" spans="1:9" x14ac:dyDescent="0.3">
      <c r="A3680" s="13" t="s">
        <v>7197</v>
      </c>
      <c r="B3680" s="13">
        <f>VLOOKUP(A3680,VLookup_Data,4,FALSE)</f>
        <v>130</v>
      </c>
      <c r="C3680" s="13">
        <f>_xlfn.XLOOKUP(A3680,Product_Name,Recorder_Level)</f>
        <v>68</v>
      </c>
      <c r="D3680" s="13">
        <f>IF(B3680&lt;=C3680,C3680-B3680,0)</f>
        <v>0</v>
      </c>
      <c r="E3680" s="13">
        <f t="shared" si="228"/>
        <v>0</v>
      </c>
      <c r="F3680" s="13">
        <f t="shared" si="229"/>
        <v>0</v>
      </c>
      <c r="G3680" s="13" t="str">
        <f>IF(B3680&lt;=C3680,C3680-B3680,"No Order Needed")</f>
        <v>No Order Needed</v>
      </c>
      <c r="H3680" s="13">
        <f t="shared" si="230"/>
        <v>0</v>
      </c>
      <c r="I3680" s="13" t="str">
        <f t="shared" si="231"/>
        <v>Ok</v>
      </c>
    </row>
    <row r="3681" spans="1:9" x14ac:dyDescent="0.3">
      <c r="A3681" s="13" t="s">
        <v>2683</v>
      </c>
      <c r="B3681" s="13">
        <f>VLOOKUP(A3681,VLookup_Data,4,FALSE)</f>
        <v>53</v>
      </c>
      <c r="C3681" s="13">
        <f>_xlfn.XLOOKUP(A3681,Product_Name,Recorder_Level)</f>
        <v>0</v>
      </c>
      <c r="D3681" s="13">
        <f>IF(B3681&lt;=C3681,C3681-B3681,0)</f>
        <v>0</v>
      </c>
      <c r="E3681" s="13">
        <f t="shared" si="228"/>
        <v>0</v>
      </c>
      <c r="F3681" s="13">
        <f t="shared" si="229"/>
        <v>0</v>
      </c>
      <c r="G3681" s="13" t="str">
        <f>IF(B3681&lt;=C3681,C3681-B3681,"No Order Needed")</f>
        <v>No Order Needed</v>
      </c>
      <c r="H3681" s="13">
        <f t="shared" si="230"/>
        <v>0</v>
      </c>
      <c r="I3681" s="13" t="str">
        <f t="shared" si="231"/>
        <v>Ok</v>
      </c>
    </row>
    <row r="3682" spans="1:9" x14ac:dyDescent="0.3">
      <c r="A3682" s="13" t="s">
        <v>7200</v>
      </c>
      <c r="B3682" s="13">
        <f>VLOOKUP(A3682,VLookup_Data,4,FALSE)</f>
        <v>190</v>
      </c>
      <c r="C3682" s="13">
        <f>_xlfn.XLOOKUP(A3682,Product_Name,Recorder_Level)</f>
        <v>85</v>
      </c>
      <c r="D3682" s="13">
        <f>IF(B3682&lt;=C3682,C3682-B3682,0)</f>
        <v>0</v>
      </c>
      <c r="E3682" s="13">
        <f t="shared" si="228"/>
        <v>0</v>
      </c>
      <c r="F3682" s="13">
        <f t="shared" si="229"/>
        <v>0</v>
      </c>
      <c r="G3682" s="13" t="str">
        <f>IF(B3682&lt;=C3682,C3682-B3682,"No Order Needed")</f>
        <v>No Order Needed</v>
      </c>
      <c r="H3682" s="13">
        <f t="shared" si="230"/>
        <v>0</v>
      </c>
      <c r="I3682" s="13" t="str">
        <f t="shared" si="231"/>
        <v>Ok</v>
      </c>
    </row>
    <row r="3683" spans="1:9" x14ac:dyDescent="0.3">
      <c r="A3683" s="13" t="s">
        <v>7202</v>
      </c>
      <c r="B3683" s="13">
        <f>VLOOKUP(A3683,VLookup_Data,4,FALSE)</f>
        <v>21</v>
      </c>
      <c r="C3683" s="13">
        <f>_xlfn.XLOOKUP(A3683,Product_Name,Recorder_Level)</f>
        <v>93</v>
      </c>
      <c r="D3683" s="13">
        <f>IF(B3683&lt;=C3683,C3683-B3683,0)</f>
        <v>72</v>
      </c>
      <c r="E3683" s="13">
        <f t="shared" si="228"/>
        <v>72</v>
      </c>
      <c r="F3683" s="13">
        <f t="shared" si="229"/>
        <v>72</v>
      </c>
      <c r="G3683" s="13">
        <f>IF(B3683&lt;=C3683,C3683-B3683,"No Order Needed")</f>
        <v>72</v>
      </c>
      <c r="H3683" s="13">
        <f t="shared" si="230"/>
        <v>82</v>
      </c>
      <c r="I3683" s="13" t="str">
        <f t="shared" si="231"/>
        <v>Reorder</v>
      </c>
    </row>
    <row r="3684" spans="1:9" x14ac:dyDescent="0.3">
      <c r="A3684" s="13" t="s">
        <v>2191</v>
      </c>
      <c r="B3684" s="13">
        <f>VLOOKUP(A3684,VLookup_Data,4,FALSE)</f>
        <v>150</v>
      </c>
      <c r="C3684" s="13">
        <f>_xlfn.XLOOKUP(A3684,Product_Name,Recorder_Level)</f>
        <v>53</v>
      </c>
      <c r="D3684" s="13">
        <f>IF(B3684&lt;=C3684,C3684-B3684,0)</f>
        <v>0</v>
      </c>
      <c r="E3684" s="13">
        <f t="shared" si="228"/>
        <v>0</v>
      </c>
      <c r="F3684" s="13">
        <f t="shared" si="229"/>
        <v>0</v>
      </c>
      <c r="G3684" s="13" t="str">
        <f>IF(B3684&lt;=C3684,C3684-B3684,"No Order Needed")</f>
        <v>No Order Needed</v>
      </c>
      <c r="H3684" s="13">
        <f t="shared" si="230"/>
        <v>0</v>
      </c>
      <c r="I3684" s="13" t="str">
        <f t="shared" si="231"/>
        <v>Ok</v>
      </c>
    </row>
    <row r="3685" spans="1:9" x14ac:dyDescent="0.3">
      <c r="A3685" s="13" t="s">
        <v>7207</v>
      </c>
      <c r="B3685" s="13">
        <f>VLOOKUP(A3685,VLookup_Data,4,FALSE)</f>
        <v>103</v>
      </c>
      <c r="C3685" s="13">
        <f>_xlfn.XLOOKUP(A3685,Product_Name,Recorder_Level)</f>
        <v>75</v>
      </c>
      <c r="D3685" s="13">
        <f>IF(B3685&lt;=C3685,C3685-B3685,0)</f>
        <v>0</v>
      </c>
      <c r="E3685" s="13">
        <f t="shared" si="228"/>
        <v>0</v>
      </c>
      <c r="F3685" s="13">
        <f t="shared" si="229"/>
        <v>0</v>
      </c>
      <c r="G3685" s="13" t="str">
        <f>IF(B3685&lt;=C3685,C3685-B3685,"No Order Needed")</f>
        <v>No Order Needed</v>
      </c>
      <c r="H3685" s="13">
        <f t="shared" si="230"/>
        <v>0</v>
      </c>
      <c r="I3685" s="13" t="str">
        <f t="shared" si="231"/>
        <v>Ok</v>
      </c>
    </row>
    <row r="3686" spans="1:9" x14ac:dyDescent="0.3">
      <c r="A3686" s="13" t="s">
        <v>7210</v>
      </c>
      <c r="B3686" s="13">
        <f>VLOOKUP(A3686,VLookup_Data,4,FALSE)</f>
        <v>151</v>
      </c>
      <c r="C3686" s="13">
        <f>_xlfn.XLOOKUP(A3686,Product_Name,Recorder_Level)</f>
        <v>73</v>
      </c>
      <c r="D3686" s="13">
        <f>IF(B3686&lt;=C3686,C3686-B3686,0)</f>
        <v>0</v>
      </c>
      <c r="E3686" s="13">
        <f t="shared" si="228"/>
        <v>0</v>
      </c>
      <c r="F3686" s="13">
        <f t="shared" si="229"/>
        <v>0</v>
      </c>
      <c r="G3686" s="13" t="str">
        <f>IF(B3686&lt;=C3686,C3686-B3686,"No Order Needed")</f>
        <v>No Order Needed</v>
      </c>
      <c r="H3686" s="13">
        <f t="shared" si="230"/>
        <v>0</v>
      </c>
      <c r="I3686" s="13" t="str">
        <f t="shared" si="231"/>
        <v>Ok</v>
      </c>
    </row>
    <row r="3687" spans="1:9" x14ac:dyDescent="0.3">
      <c r="A3687" s="13" t="s">
        <v>7212</v>
      </c>
      <c r="B3687" s="13">
        <f>VLOOKUP(A3687,VLookup_Data,4,FALSE)</f>
        <v>38</v>
      </c>
      <c r="C3687" s="13">
        <f>_xlfn.XLOOKUP(A3687,Product_Name,Recorder_Level)</f>
        <v>67</v>
      </c>
      <c r="D3687" s="13">
        <f>IF(B3687&lt;=C3687,C3687-B3687,0)</f>
        <v>29</v>
      </c>
      <c r="E3687" s="13">
        <f t="shared" si="228"/>
        <v>29</v>
      </c>
      <c r="F3687" s="13">
        <f t="shared" si="229"/>
        <v>29</v>
      </c>
      <c r="G3687" s="13">
        <f>IF(B3687&lt;=C3687,C3687-B3687,"No Order Needed")</f>
        <v>29</v>
      </c>
      <c r="H3687" s="13">
        <f t="shared" si="230"/>
        <v>39</v>
      </c>
      <c r="I3687" s="13" t="str">
        <f t="shared" si="231"/>
        <v>Reorder</v>
      </c>
    </row>
    <row r="3688" spans="1:9" x14ac:dyDescent="0.3">
      <c r="A3688" s="13" t="s">
        <v>7215</v>
      </c>
      <c r="B3688" s="13">
        <f>VLOOKUP(A3688,VLookup_Data,4,FALSE)</f>
        <v>33</v>
      </c>
      <c r="C3688" s="13">
        <f>_xlfn.XLOOKUP(A3688,Product_Name,Recorder_Level)</f>
        <v>70</v>
      </c>
      <c r="D3688" s="13">
        <f>IF(B3688&lt;=C3688,C3688-B3688,0)</f>
        <v>37</v>
      </c>
      <c r="E3688" s="13">
        <f t="shared" si="228"/>
        <v>37</v>
      </c>
      <c r="F3688" s="13">
        <f t="shared" si="229"/>
        <v>37</v>
      </c>
      <c r="G3688" s="13">
        <f>IF(B3688&lt;=C3688,C3688-B3688,"No Order Needed")</f>
        <v>37</v>
      </c>
      <c r="H3688" s="13">
        <f t="shared" si="230"/>
        <v>47</v>
      </c>
      <c r="I3688" s="13" t="str">
        <f t="shared" si="231"/>
        <v>Reorder</v>
      </c>
    </row>
    <row r="3689" spans="1:9" x14ac:dyDescent="0.3">
      <c r="A3689" s="13" t="s">
        <v>7217</v>
      </c>
      <c r="B3689" s="13">
        <f>VLOOKUP(A3689,VLookup_Data,4,FALSE)</f>
        <v>195</v>
      </c>
      <c r="C3689" s="13">
        <f>_xlfn.XLOOKUP(A3689,Product_Name,Recorder_Level)</f>
        <v>33</v>
      </c>
      <c r="D3689" s="13">
        <f>IF(B3689&lt;=C3689,C3689-B3689,0)</f>
        <v>0</v>
      </c>
      <c r="E3689" s="13">
        <f t="shared" si="228"/>
        <v>0</v>
      </c>
      <c r="F3689" s="13">
        <f t="shared" si="229"/>
        <v>0</v>
      </c>
      <c r="G3689" s="13" t="str">
        <f>IF(B3689&lt;=C3689,C3689-B3689,"No Order Needed")</f>
        <v>No Order Needed</v>
      </c>
      <c r="H3689" s="13">
        <f t="shared" si="230"/>
        <v>0</v>
      </c>
      <c r="I3689" s="13" t="str">
        <f t="shared" si="231"/>
        <v>Ok</v>
      </c>
    </row>
    <row r="3690" spans="1:9" x14ac:dyDescent="0.3">
      <c r="A3690" s="13" t="s">
        <v>6127</v>
      </c>
      <c r="B3690" s="13">
        <f>VLOOKUP(A3690,VLookup_Data,4,FALSE)</f>
        <v>192</v>
      </c>
      <c r="C3690" s="13">
        <f>_xlfn.XLOOKUP(A3690,Product_Name,Recorder_Level)</f>
        <v>95</v>
      </c>
      <c r="D3690" s="13">
        <f>IF(B3690&lt;=C3690,C3690-B3690,0)</f>
        <v>0</v>
      </c>
      <c r="E3690" s="13">
        <f t="shared" si="228"/>
        <v>0</v>
      </c>
      <c r="F3690" s="13">
        <f t="shared" si="229"/>
        <v>0</v>
      </c>
      <c r="G3690" s="13" t="str">
        <f>IF(B3690&lt;=C3690,C3690-B3690,"No Order Needed")</f>
        <v>No Order Needed</v>
      </c>
      <c r="H3690" s="13">
        <f t="shared" si="230"/>
        <v>0</v>
      </c>
      <c r="I3690" s="13" t="str">
        <f t="shared" si="231"/>
        <v>Ok</v>
      </c>
    </row>
    <row r="3691" spans="1:9" x14ac:dyDescent="0.3">
      <c r="A3691" s="13" t="s">
        <v>1639</v>
      </c>
      <c r="B3691" s="13">
        <f>VLOOKUP(A3691,VLookup_Data,4,FALSE)</f>
        <v>95</v>
      </c>
      <c r="C3691" s="13">
        <f>_xlfn.XLOOKUP(A3691,Product_Name,Recorder_Level)</f>
        <v>84</v>
      </c>
      <c r="D3691" s="13">
        <f>IF(B3691&lt;=C3691,C3691-B3691,0)</f>
        <v>0</v>
      </c>
      <c r="E3691" s="13">
        <f t="shared" si="228"/>
        <v>0</v>
      </c>
      <c r="F3691" s="13">
        <f t="shared" si="229"/>
        <v>0</v>
      </c>
      <c r="G3691" s="13" t="str">
        <f>IF(B3691&lt;=C3691,C3691-B3691,"No Order Needed")</f>
        <v>No Order Needed</v>
      </c>
      <c r="H3691" s="13">
        <f t="shared" si="230"/>
        <v>0</v>
      </c>
      <c r="I3691" s="13" t="str">
        <f t="shared" si="231"/>
        <v>Ok</v>
      </c>
    </row>
    <row r="3692" spans="1:9" x14ac:dyDescent="0.3">
      <c r="A3692" s="13" t="s">
        <v>7227</v>
      </c>
      <c r="B3692" s="13">
        <f>VLOOKUP(A3692,VLookup_Data,4,FALSE)</f>
        <v>0</v>
      </c>
      <c r="C3692" s="13">
        <f>_xlfn.XLOOKUP(A3692,Product_Name,Recorder_Level)</f>
        <v>42</v>
      </c>
      <c r="D3692" s="13">
        <f>IF(B3692&lt;=C3692,C3692-B3692,0)</f>
        <v>42</v>
      </c>
      <c r="E3692" s="13">
        <f t="shared" si="228"/>
        <v>42</v>
      </c>
      <c r="F3692" s="13">
        <f t="shared" si="229"/>
        <v>42</v>
      </c>
      <c r="G3692" s="13">
        <f>IF(B3692&lt;=C3692,C3692-B3692,"No Order Needed")</f>
        <v>42</v>
      </c>
      <c r="H3692" s="13">
        <f t="shared" si="230"/>
        <v>52</v>
      </c>
      <c r="I3692" s="13" t="str">
        <f t="shared" si="231"/>
        <v>Urgent</v>
      </c>
    </row>
    <row r="3693" spans="1:9" x14ac:dyDescent="0.3">
      <c r="A3693" s="13" t="s">
        <v>5868</v>
      </c>
      <c r="B3693" s="13">
        <f>VLOOKUP(A3693,VLookup_Data,4,FALSE)</f>
        <v>196</v>
      </c>
      <c r="C3693" s="13">
        <f>_xlfn.XLOOKUP(A3693,Product_Name,Recorder_Level)</f>
        <v>0</v>
      </c>
      <c r="D3693" s="13">
        <f>IF(B3693&lt;=C3693,C3693-B3693,0)</f>
        <v>0</v>
      </c>
      <c r="E3693" s="13">
        <f t="shared" si="228"/>
        <v>0</v>
      </c>
      <c r="F3693" s="13">
        <f t="shared" si="229"/>
        <v>0</v>
      </c>
      <c r="G3693" s="13" t="str">
        <f>IF(B3693&lt;=C3693,C3693-B3693,"No Order Needed")</f>
        <v>No Order Needed</v>
      </c>
      <c r="H3693" s="13">
        <f t="shared" si="230"/>
        <v>0</v>
      </c>
      <c r="I3693" s="13" t="str">
        <f t="shared" si="231"/>
        <v>Ok</v>
      </c>
    </row>
    <row r="3694" spans="1:9" x14ac:dyDescent="0.3">
      <c r="A3694" s="13" t="s">
        <v>7231</v>
      </c>
      <c r="B3694" s="13">
        <f>VLOOKUP(A3694,VLookup_Data,4,FALSE)</f>
        <v>139</v>
      </c>
      <c r="C3694" s="13">
        <f>_xlfn.XLOOKUP(A3694,Product_Name,Recorder_Level)</f>
        <v>29</v>
      </c>
      <c r="D3694" s="13">
        <f>IF(B3694&lt;=C3694,C3694-B3694,0)</f>
        <v>0</v>
      </c>
      <c r="E3694" s="13">
        <f t="shared" si="228"/>
        <v>0</v>
      </c>
      <c r="F3694" s="13">
        <f t="shared" si="229"/>
        <v>0</v>
      </c>
      <c r="G3694" s="13" t="str">
        <f>IF(B3694&lt;=C3694,C3694-B3694,"No Order Needed")</f>
        <v>No Order Needed</v>
      </c>
      <c r="H3694" s="13">
        <f t="shared" si="230"/>
        <v>0</v>
      </c>
      <c r="I3694" s="13" t="str">
        <f t="shared" si="231"/>
        <v>Ok</v>
      </c>
    </row>
    <row r="3695" spans="1:9" x14ac:dyDescent="0.3">
      <c r="A3695" s="13" t="s">
        <v>7233</v>
      </c>
      <c r="B3695" s="13">
        <f>VLOOKUP(A3695,VLookup_Data,4,FALSE)</f>
        <v>133</v>
      </c>
      <c r="C3695" s="13">
        <f>_xlfn.XLOOKUP(A3695,Product_Name,Recorder_Level)</f>
        <v>72</v>
      </c>
      <c r="D3695" s="13">
        <f>IF(B3695&lt;=C3695,C3695-B3695,0)</f>
        <v>0</v>
      </c>
      <c r="E3695" s="13">
        <f t="shared" si="228"/>
        <v>0</v>
      </c>
      <c r="F3695" s="13">
        <f t="shared" si="229"/>
        <v>0</v>
      </c>
      <c r="G3695" s="13" t="str">
        <f>IF(B3695&lt;=C3695,C3695-B3695,"No Order Needed")</f>
        <v>No Order Needed</v>
      </c>
      <c r="H3695" s="13">
        <f t="shared" si="230"/>
        <v>0</v>
      </c>
      <c r="I3695" s="13" t="str">
        <f t="shared" si="231"/>
        <v>Ok</v>
      </c>
    </row>
    <row r="3696" spans="1:9" x14ac:dyDescent="0.3">
      <c r="A3696" s="13" t="s">
        <v>5147</v>
      </c>
      <c r="B3696" s="13">
        <f>VLOOKUP(A3696,VLookup_Data,4,FALSE)</f>
        <v>0</v>
      </c>
      <c r="C3696" s="13">
        <f>_xlfn.XLOOKUP(A3696,Product_Name,Recorder_Level)</f>
        <v>81</v>
      </c>
      <c r="D3696" s="13">
        <f>IF(B3696&lt;=C3696,C3696-B3696,0)</f>
        <v>81</v>
      </c>
      <c r="E3696" s="13">
        <f t="shared" si="228"/>
        <v>81</v>
      </c>
      <c r="F3696" s="13">
        <f t="shared" si="229"/>
        <v>81</v>
      </c>
      <c r="G3696" s="13">
        <f>IF(B3696&lt;=C3696,C3696-B3696,"No Order Needed")</f>
        <v>81</v>
      </c>
      <c r="H3696" s="13">
        <f t="shared" si="230"/>
        <v>91</v>
      </c>
      <c r="I3696" s="13" t="str">
        <f t="shared" si="231"/>
        <v>Urgent</v>
      </c>
    </row>
    <row r="3697" spans="1:9" x14ac:dyDescent="0.3">
      <c r="A3697" s="13" t="s">
        <v>7630</v>
      </c>
      <c r="B3697" s="13">
        <f>VLOOKUP(A3697,VLookup_Data,4,FALSE)</f>
        <v>153</v>
      </c>
      <c r="C3697" s="13">
        <f>_xlfn.XLOOKUP(A3697,Product_Name,Recorder_Level)</f>
        <v>46</v>
      </c>
      <c r="D3697" s="13">
        <f>IF(B3697&lt;=C3697,C3697-B3697,0)</f>
        <v>0</v>
      </c>
      <c r="E3697" s="13">
        <f t="shared" si="228"/>
        <v>0</v>
      </c>
      <c r="F3697" s="13">
        <f t="shared" si="229"/>
        <v>0</v>
      </c>
      <c r="G3697" s="13" t="str">
        <f>IF(B3697&lt;=C3697,C3697-B3697,"No Order Needed")</f>
        <v>No Order Needed</v>
      </c>
      <c r="H3697" s="13">
        <f t="shared" si="230"/>
        <v>0</v>
      </c>
      <c r="I3697" s="13" t="str">
        <f t="shared" si="231"/>
        <v>Ok</v>
      </c>
    </row>
    <row r="3698" spans="1:9" x14ac:dyDescent="0.3">
      <c r="A3698" s="13" t="s">
        <v>7238</v>
      </c>
      <c r="B3698" s="13">
        <f>VLOOKUP(A3698,VLookup_Data,4,FALSE)</f>
        <v>0</v>
      </c>
      <c r="C3698" s="13">
        <f>_xlfn.XLOOKUP(A3698,Product_Name,Recorder_Level)</f>
        <v>73</v>
      </c>
      <c r="D3698" s="13">
        <f>IF(B3698&lt;=C3698,C3698-B3698,0)</f>
        <v>73</v>
      </c>
      <c r="E3698" s="13">
        <f t="shared" si="228"/>
        <v>73</v>
      </c>
      <c r="F3698" s="13">
        <f t="shared" si="229"/>
        <v>73</v>
      </c>
      <c r="G3698" s="13">
        <f>IF(B3698&lt;=C3698,C3698-B3698,"No Order Needed")</f>
        <v>73</v>
      </c>
      <c r="H3698" s="13">
        <f t="shared" si="230"/>
        <v>83</v>
      </c>
      <c r="I3698" s="13" t="str">
        <f t="shared" si="231"/>
        <v>Urgent</v>
      </c>
    </row>
    <row r="3699" spans="1:9" x14ac:dyDescent="0.3">
      <c r="A3699" s="13" t="s">
        <v>506</v>
      </c>
      <c r="B3699" s="13">
        <f>VLOOKUP(A3699,VLookup_Data,4,FALSE)</f>
        <v>10</v>
      </c>
      <c r="C3699" s="13">
        <f>_xlfn.XLOOKUP(A3699,Product_Name,Recorder_Level)</f>
        <v>42</v>
      </c>
      <c r="D3699" s="13">
        <f>IF(B3699&lt;=C3699,C3699-B3699,0)</f>
        <v>32</v>
      </c>
      <c r="E3699" s="13">
        <f t="shared" si="228"/>
        <v>32</v>
      </c>
      <c r="F3699" s="13">
        <f t="shared" si="229"/>
        <v>32</v>
      </c>
      <c r="G3699" s="13">
        <f>IF(B3699&lt;=C3699,C3699-B3699,"No Order Needed")</f>
        <v>32</v>
      </c>
      <c r="H3699" s="13">
        <f t="shared" si="230"/>
        <v>42</v>
      </c>
      <c r="I3699" s="13" t="str">
        <f t="shared" si="231"/>
        <v>Reorder</v>
      </c>
    </row>
    <row r="3700" spans="1:9" x14ac:dyDescent="0.3">
      <c r="A3700" s="13" t="s">
        <v>7241</v>
      </c>
      <c r="B3700" s="13">
        <f>VLOOKUP(A3700,VLookup_Data,4,FALSE)</f>
        <v>103</v>
      </c>
      <c r="C3700" s="13">
        <f>_xlfn.XLOOKUP(A3700,Product_Name,Recorder_Level)</f>
        <v>51</v>
      </c>
      <c r="D3700" s="13">
        <f>IF(B3700&lt;=C3700,C3700-B3700,0)</f>
        <v>0</v>
      </c>
      <c r="E3700" s="13">
        <f t="shared" si="228"/>
        <v>0</v>
      </c>
      <c r="F3700" s="13">
        <f t="shared" si="229"/>
        <v>0</v>
      </c>
      <c r="G3700" s="13" t="str">
        <f>IF(B3700&lt;=C3700,C3700-B3700,"No Order Needed")</f>
        <v>No Order Needed</v>
      </c>
      <c r="H3700" s="13">
        <f t="shared" si="230"/>
        <v>0</v>
      </c>
      <c r="I3700" s="13" t="str">
        <f t="shared" si="231"/>
        <v>Ok</v>
      </c>
    </row>
    <row r="3701" spans="1:9" x14ac:dyDescent="0.3">
      <c r="A3701" s="13" t="s">
        <v>7243</v>
      </c>
      <c r="B3701" s="13">
        <f>VLOOKUP(A3701,VLookup_Data,4,FALSE)</f>
        <v>135</v>
      </c>
      <c r="C3701" s="13">
        <f>_xlfn.XLOOKUP(A3701,Product_Name,Recorder_Level)</f>
        <v>70</v>
      </c>
      <c r="D3701" s="13">
        <f>IF(B3701&lt;=C3701,C3701-B3701,0)</f>
        <v>0</v>
      </c>
      <c r="E3701" s="13">
        <f t="shared" si="228"/>
        <v>0</v>
      </c>
      <c r="F3701" s="13">
        <f t="shared" si="229"/>
        <v>0</v>
      </c>
      <c r="G3701" s="13" t="str">
        <f>IF(B3701&lt;=C3701,C3701-B3701,"No Order Needed")</f>
        <v>No Order Needed</v>
      </c>
      <c r="H3701" s="13">
        <f t="shared" si="230"/>
        <v>0</v>
      </c>
      <c r="I3701" s="13" t="str">
        <f t="shared" si="231"/>
        <v>Ok</v>
      </c>
    </row>
    <row r="3702" spans="1:9" x14ac:dyDescent="0.3">
      <c r="A3702" s="13" t="s">
        <v>653</v>
      </c>
      <c r="B3702" s="13">
        <f>VLOOKUP(A3702,VLookup_Data,4,FALSE)</f>
        <v>0</v>
      </c>
      <c r="C3702" s="13">
        <f>_xlfn.XLOOKUP(A3702,Product_Name,Recorder_Level)</f>
        <v>64</v>
      </c>
      <c r="D3702" s="13">
        <f>IF(B3702&lt;=C3702,C3702-B3702,0)</f>
        <v>64</v>
      </c>
      <c r="E3702" s="13">
        <f t="shared" si="228"/>
        <v>64</v>
      </c>
      <c r="F3702" s="13">
        <f t="shared" si="229"/>
        <v>64</v>
      </c>
      <c r="G3702" s="13">
        <f>IF(B3702&lt;=C3702,C3702-B3702,"No Order Needed")</f>
        <v>64</v>
      </c>
      <c r="H3702" s="13">
        <f t="shared" si="230"/>
        <v>74</v>
      </c>
      <c r="I3702" s="13" t="str">
        <f t="shared" si="231"/>
        <v>Urgent</v>
      </c>
    </row>
    <row r="3703" spans="1:9" x14ac:dyDescent="0.3">
      <c r="A3703" s="13" t="s">
        <v>3420</v>
      </c>
      <c r="B3703" s="13">
        <f>VLOOKUP(A3703,VLookup_Data,4,FALSE)</f>
        <v>51</v>
      </c>
      <c r="C3703" s="13">
        <f>_xlfn.XLOOKUP(A3703,Product_Name,Recorder_Level)</f>
        <v>99</v>
      </c>
      <c r="D3703" s="13">
        <f>IF(B3703&lt;=C3703,C3703-B3703,0)</f>
        <v>48</v>
      </c>
      <c r="E3703" s="13">
        <f t="shared" si="228"/>
        <v>48</v>
      </c>
      <c r="F3703" s="13">
        <f t="shared" si="229"/>
        <v>48</v>
      </c>
      <c r="G3703" s="13">
        <f>IF(B3703&lt;=C3703,C3703-B3703,"No Order Needed")</f>
        <v>48</v>
      </c>
      <c r="H3703" s="13">
        <f t="shared" si="230"/>
        <v>58</v>
      </c>
      <c r="I3703" s="13" t="str">
        <f t="shared" si="231"/>
        <v>Reorder</v>
      </c>
    </row>
    <row r="3704" spans="1:9" x14ac:dyDescent="0.3">
      <c r="A3704" s="13" t="s">
        <v>7466</v>
      </c>
      <c r="B3704" s="13">
        <f>VLOOKUP(A3704,VLookup_Data,4,FALSE)</f>
        <v>12</v>
      </c>
      <c r="C3704" s="13">
        <f>_xlfn.XLOOKUP(A3704,Product_Name,Recorder_Level)</f>
        <v>48</v>
      </c>
      <c r="D3704" s="13">
        <f>IF(B3704&lt;=C3704,C3704-B3704,0)</f>
        <v>36</v>
      </c>
      <c r="E3704" s="13">
        <f t="shared" si="228"/>
        <v>36</v>
      </c>
      <c r="F3704" s="13">
        <f t="shared" si="229"/>
        <v>36</v>
      </c>
      <c r="G3704" s="13">
        <f>IF(B3704&lt;=C3704,C3704-B3704,"No Order Needed")</f>
        <v>36</v>
      </c>
      <c r="H3704" s="13">
        <f t="shared" si="230"/>
        <v>46</v>
      </c>
      <c r="I3704" s="13" t="str">
        <f t="shared" si="231"/>
        <v>Reorder</v>
      </c>
    </row>
    <row r="3705" spans="1:9" x14ac:dyDescent="0.3">
      <c r="A3705" s="13" t="s">
        <v>4432</v>
      </c>
      <c r="B3705" s="13">
        <f>VLOOKUP(A3705,VLookup_Data,4,FALSE)</f>
        <v>0</v>
      </c>
      <c r="C3705" s="13">
        <f>_xlfn.XLOOKUP(A3705,Product_Name,Recorder_Level)</f>
        <v>23</v>
      </c>
      <c r="D3705" s="13">
        <f>IF(B3705&lt;=C3705,C3705-B3705,0)</f>
        <v>23</v>
      </c>
      <c r="E3705" s="13">
        <f t="shared" si="228"/>
        <v>23</v>
      </c>
      <c r="F3705" s="13">
        <f t="shared" si="229"/>
        <v>23</v>
      </c>
      <c r="G3705" s="13">
        <f>IF(B3705&lt;=C3705,C3705-B3705,"No Order Needed")</f>
        <v>23</v>
      </c>
      <c r="H3705" s="13">
        <f t="shared" si="230"/>
        <v>33</v>
      </c>
      <c r="I3705" s="13" t="str">
        <f t="shared" si="231"/>
        <v>Urgent</v>
      </c>
    </row>
    <row r="3706" spans="1:9" x14ac:dyDescent="0.3">
      <c r="A3706" s="13" t="s">
        <v>5467</v>
      </c>
      <c r="B3706" s="13">
        <f>VLOOKUP(A3706,VLookup_Data,4,FALSE)</f>
        <v>150</v>
      </c>
      <c r="C3706" s="13">
        <f>_xlfn.XLOOKUP(A3706,Product_Name,Recorder_Level)</f>
        <v>59</v>
      </c>
      <c r="D3706" s="13">
        <f>IF(B3706&lt;=C3706,C3706-B3706,0)</f>
        <v>0</v>
      </c>
      <c r="E3706" s="13">
        <f t="shared" si="228"/>
        <v>0</v>
      </c>
      <c r="F3706" s="13">
        <f t="shared" si="229"/>
        <v>0</v>
      </c>
      <c r="G3706" s="13" t="str">
        <f>IF(B3706&lt;=C3706,C3706-B3706,"No Order Needed")</f>
        <v>No Order Needed</v>
      </c>
      <c r="H3706" s="13">
        <f t="shared" si="230"/>
        <v>0</v>
      </c>
      <c r="I3706" s="13" t="str">
        <f t="shared" si="231"/>
        <v>Ok</v>
      </c>
    </row>
    <row r="3707" spans="1:9" x14ac:dyDescent="0.3">
      <c r="A3707" s="13" t="s">
        <v>7258</v>
      </c>
      <c r="B3707" s="13">
        <f>VLOOKUP(A3707,VLookup_Data,4,FALSE)</f>
        <v>36</v>
      </c>
      <c r="C3707" s="13">
        <f>_xlfn.XLOOKUP(A3707,Product_Name,Recorder_Level)</f>
        <v>31</v>
      </c>
      <c r="D3707" s="13">
        <f>IF(B3707&lt;=C3707,C3707-B3707,0)</f>
        <v>0</v>
      </c>
      <c r="E3707" s="13">
        <f t="shared" si="228"/>
        <v>0</v>
      </c>
      <c r="F3707" s="13">
        <f t="shared" si="229"/>
        <v>0</v>
      </c>
      <c r="G3707" s="13" t="str">
        <f>IF(B3707&lt;=C3707,C3707-B3707,"No Order Needed")</f>
        <v>No Order Needed</v>
      </c>
      <c r="H3707" s="13">
        <f t="shared" si="230"/>
        <v>5</v>
      </c>
      <c r="I3707" s="13" t="str">
        <f t="shared" si="231"/>
        <v>Ok</v>
      </c>
    </row>
    <row r="3708" spans="1:9" x14ac:dyDescent="0.3">
      <c r="A3708" s="13" t="s">
        <v>584</v>
      </c>
      <c r="B3708" s="13">
        <f>VLOOKUP(A3708,VLookup_Data,4,FALSE)</f>
        <v>85</v>
      </c>
      <c r="C3708" s="13">
        <f>_xlfn.XLOOKUP(A3708,Product_Name,Recorder_Level)</f>
        <v>46</v>
      </c>
      <c r="D3708" s="13">
        <f>IF(B3708&lt;=C3708,C3708-B3708,0)</f>
        <v>0</v>
      </c>
      <c r="E3708" s="13">
        <f t="shared" si="228"/>
        <v>0</v>
      </c>
      <c r="F3708" s="13">
        <f t="shared" si="229"/>
        <v>0</v>
      </c>
      <c r="G3708" s="13" t="str">
        <f>IF(B3708&lt;=C3708,C3708-B3708,"No Order Needed")</f>
        <v>No Order Needed</v>
      </c>
      <c r="H3708" s="13">
        <f t="shared" si="230"/>
        <v>0</v>
      </c>
      <c r="I3708" s="13" t="str">
        <f t="shared" si="231"/>
        <v>Ok</v>
      </c>
    </row>
    <row r="3709" spans="1:9" x14ac:dyDescent="0.3">
      <c r="A3709" s="13" t="s">
        <v>2034</v>
      </c>
      <c r="B3709" s="13">
        <f>VLOOKUP(A3709,VLookup_Data,4,FALSE)</f>
        <v>0</v>
      </c>
      <c r="C3709" s="13">
        <f>_xlfn.XLOOKUP(A3709,Product_Name,Recorder_Level)</f>
        <v>65</v>
      </c>
      <c r="D3709" s="13">
        <f>IF(B3709&lt;=C3709,C3709-B3709,0)</f>
        <v>65</v>
      </c>
      <c r="E3709" s="13">
        <f t="shared" si="228"/>
        <v>65</v>
      </c>
      <c r="F3709" s="13">
        <f t="shared" si="229"/>
        <v>65</v>
      </c>
      <c r="G3709" s="13">
        <f>IF(B3709&lt;=C3709,C3709-B3709,"No Order Needed")</f>
        <v>65</v>
      </c>
      <c r="H3709" s="13">
        <f t="shared" si="230"/>
        <v>75</v>
      </c>
      <c r="I3709" s="13" t="str">
        <f t="shared" si="231"/>
        <v>Urgent</v>
      </c>
    </row>
    <row r="3710" spans="1:9" x14ac:dyDescent="0.3">
      <c r="A3710" s="13" t="s">
        <v>7631</v>
      </c>
      <c r="B3710" s="13">
        <f>VLOOKUP(A3710,VLookup_Data,4,FALSE)</f>
        <v>199</v>
      </c>
      <c r="C3710" s="13">
        <f>_xlfn.XLOOKUP(A3710,Product_Name,Recorder_Level)</f>
        <v>40</v>
      </c>
      <c r="D3710" s="13">
        <f>IF(B3710&lt;=C3710,C3710-B3710,0)</f>
        <v>0</v>
      </c>
      <c r="E3710" s="13">
        <f t="shared" si="228"/>
        <v>0</v>
      </c>
      <c r="F3710" s="13">
        <f t="shared" si="229"/>
        <v>0</v>
      </c>
      <c r="G3710" s="13" t="str">
        <f>IF(B3710&lt;=C3710,C3710-B3710,"No Order Needed")</f>
        <v>No Order Needed</v>
      </c>
      <c r="H3710" s="13">
        <f t="shared" si="230"/>
        <v>0</v>
      </c>
      <c r="I3710" s="13" t="str">
        <f t="shared" si="231"/>
        <v>Ok</v>
      </c>
    </row>
    <row r="3711" spans="1:9" x14ac:dyDescent="0.3">
      <c r="A3711" s="13" t="s">
        <v>3142</v>
      </c>
      <c r="B3711" s="13">
        <f>VLOOKUP(A3711,VLookup_Data,4,FALSE)</f>
        <v>68</v>
      </c>
      <c r="C3711" s="13">
        <f>_xlfn.XLOOKUP(A3711,Product_Name,Recorder_Level)</f>
        <v>70</v>
      </c>
      <c r="D3711" s="13">
        <f>IF(B3711&lt;=C3711,C3711-B3711,0)</f>
        <v>2</v>
      </c>
      <c r="E3711" s="13">
        <f t="shared" si="228"/>
        <v>2</v>
      </c>
      <c r="F3711" s="13">
        <f t="shared" si="229"/>
        <v>2</v>
      </c>
      <c r="G3711" s="13">
        <f>IF(B3711&lt;=C3711,C3711-B3711,"No Order Needed")</f>
        <v>2</v>
      </c>
      <c r="H3711" s="13">
        <f t="shared" si="230"/>
        <v>12</v>
      </c>
      <c r="I3711" s="13" t="str">
        <f t="shared" si="231"/>
        <v>Reorder</v>
      </c>
    </row>
    <row r="3712" spans="1:9" x14ac:dyDescent="0.3">
      <c r="A3712" s="13" t="s">
        <v>4855</v>
      </c>
      <c r="B3712" s="13">
        <f>VLOOKUP(A3712,VLookup_Data,4,FALSE)</f>
        <v>87</v>
      </c>
      <c r="C3712" s="13">
        <f>_xlfn.XLOOKUP(A3712,Product_Name,Recorder_Level)</f>
        <v>63</v>
      </c>
      <c r="D3712" s="13">
        <f>IF(B3712&lt;=C3712,C3712-B3712,0)</f>
        <v>0</v>
      </c>
      <c r="E3712" s="13">
        <f t="shared" si="228"/>
        <v>0</v>
      </c>
      <c r="F3712" s="13">
        <f t="shared" si="229"/>
        <v>0</v>
      </c>
      <c r="G3712" s="13" t="str">
        <f>IF(B3712&lt;=C3712,C3712-B3712,"No Order Needed")</f>
        <v>No Order Needed</v>
      </c>
      <c r="H3712" s="13">
        <f t="shared" si="230"/>
        <v>0</v>
      </c>
      <c r="I3712" s="13" t="str">
        <f t="shared" si="231"/>
        <v>Ok</v>
      </c>
    </row>
    <row r="3713" spans="1:9" x14ac:dyDescent="0.3">
      <c r="A3713" s="13" t="s">
        <v>7267</v>
      </c>
      <c r="B3713" s="13">
        <f>VLOOKUP(A3713,VLookup_Data,4,FALSE)</f>
        <v>85</v>
      </c>
      <c r="C3713" s="13">
        <f>_xlfn.XLOOKUP(A3713,Product_Name,Recorder_Level)</f>
        <v>71</v>
      </c>
      <c r="D3713" s="13">
        <f>IF(B3713&lt;=C3713,C3713-B3713,0)</f>
        <v>0</v>
      </c>
      <c r="E3713" s="13">
        <f t="shared" si="228"/>
        <v>0</v>
      </c>
      <c r="F3713" s="13">
        <f t="shared" si="229"/>
        <v>0</v>
      </c>
      <c r="G3713" s="13" t="str">
        <f>IF(B3713&lt;=C3713,C3713-B3713,"No Order Needed")</f>
        <v>No Order Needed</v>
      </c>
      <c r="H3713" s="13">
        <f t="shared" si="230"/>
        <v>0</v>
      </c>
      <c r="I3713" s="13" t="str">
        <f t="shared" si="231"/>
        <v>Ok</v>
      </c>
    </row>
    <row r="3714" spans="1:9" x14ac:dyDescent="0.3">
      <c r="A3714" s="13" t="s">
        <v>7269</v>
      </c>
      <c r="B3714" s="13">
        <f>VLOOKUP(A3714,VLookup_Data,4,FALSE)</f>
        <v>2</v>
      </c>
      <c r="C3714" s="13">
        <f>_xlfn.XLOOKUP(A3714,Product_Name,Recorder_Level)</f>
        <v>27</v>
      </c>
      <c r="D3714" s="13">
        <f>IF(B3714&lt;=C3714,C3714-B3714,0)</f>
        <v>25</v>
      </c>
      <c r="E3714" s="13">
        <f t="shared" si="228"/>
        <v>25</v>
      </c>
      <c r="F3714" s="13">
        <f t="shared" si="229"/>
        <v>25</v>
      </c>
      <c r="G3714" s="13">
        <f>IF(B3714&lt;=C3714,C3714-B3714,"No Order Needed")</f>
        <v>25</v>
      </c>
      <c r="H3714" s="13">
        <f t="shared" si="230"/>
        <v>35</v>
      </c>
      <c r="I3714" s="13" t="str">
        <f t="shared" si="231"/>
        <v>Reorder</v>
      </c>
    </row>
    <row r="3715" spans="1:9" x14ac:dyDescent="0.3">
      <c r="A3715" s="13" t="s">
        <v>5800</v>
      </c>
      <c r="B3715" s="13">
        <f>VLOOKUP(A3715,VLookup_Data,4,FALSE)</f>
        <v>132</v>
      </c>
      <c r="C3715" s="13">
        <f>_xlfn.XLOOKUP(A3715,Product_Name,Recorder_Level)</f>
        <v>29</v>
      </c>
      <c r="D3715" s="13">
        <f>IF(B3715&lt;=C3715,C3715-B3715,0)</f>
        <v>0</v>
      </c>
      <c r="E3715" s="13">
        <f t="shared" ref="E3715:E3778" si="232">IF(C3715-B3715&gt;0,C3715-B3715,0)</f>
        <v>0</v>
      </c>
      <c r="F3715" s="13">
        <f t="shared" ref="F3715:F3778" si="233">MAX(C3715-B3715,0)</f>
        <v>0</v>
      </c>
      <c r="G3715" s="13" t="str">
        <f>IF(B3715&lt;=C3715,C3715-B3715,"No Order Needed")</f>
        <v>No Order Needed</v>
      </c>
      <c r="H3715" s="13">
        <f t="shared" ref="H3715:H3778" si="234">MAX((C3715-B3715)+10,0)</f>
        <v>0</v>
      </c>
      <c r="I3715" s="13" t="str">
        <f t="shared" ref="I3715:I3778" si="235">IF(B3715=0,"Urgent",IF(B3715&lt;=C3715,"Reorder","Ok"))</f>
        <v>Ok</v>
      </c>
    </row>
    <row r="3716" spans="1:9" x14ac:dyDescent="0.3">
      <c r="A3716" s="13" t="s">
        <v>496</v>
      </c>
      <c r="B3716" s="13">
        <f>VLOOKUP(A3716,VLookup_Data,4,FALSE)</f>
        <v>46</v>
      </c>
      <c r="C3716" s="13">
        <f>_xlfn.XLOOKUP(A3716,Product_Name,Recorder_Level)</f>
        <v>65</v>
      </c>
      <c r="D3716" s="13">
        <f>IF(B3716&lt;=C3716,C3716-B3716,0)</f>
        <v>19</v>
      </c>
      <c r="E3716" s="13">
        <f t="shared" si="232"/>
        <v>19</v>
      </c>
      <c r="F3716" s="13">
        <f t="shared" si="233"/>
        <v>19</v>
      </c>
      <c r="G3716" s="13">
        <f>IF(B3716&lt;=C3716,C3716-B3716,"No Order Needed")</f>
        <v>19</v>
      </c>
      <c r="H3716" s="13">
        <f t="shared" si="234"/>
        <v>29</v>
      </c>
      <c r="I3716" s="13" t="str">
        <f t="shared" si="235"/>
        <v>Reorder</v>
      </c>
    </row>
    <row r="3717" spans="1:9" x14ac:dyDescent="0.3">
      <c r="A3717" s="13" t="s">
        <v>327</v>
      </c>
      <c r="B3717" s="13">
        <f>VLOOKUP(A3717,VLookup_Data,4,FALSE)</f>
        <v>133</v>
      </c>
      <c r="C3717" s="13">
        <f>_xlfn.XLOOKUP(A3717,Product_Name,Recorder_Level)</f>
        <v>88</v>
      </c>
      <c r="D3717" s="13">
        <f>IF(B3717&lt;=C3717,C3717-B3717,0)</f>
        <v>0</v>
      </c>
      <c r="E3717" s="13">
        <f t="shared" si="232"/>
        <v>0</v>
      </c>
      <c r="F3717" s="13">
        <f t="shared" si="233"/>
        <v>0</v>
      </c>
      <c r="G3717" s="13" t="str">
        <f>IF(B3717&lt;=C3717,C3717-B3717,"No Order Needed")</f>
        <v>No Order Needed</v>
      </c>
      <c r="H3717" s="13">
        <f t="shared" si="234"/>
        <v>0</v>
      </c>
      <c r="I3717" s="13" t="str">
        <f t="shared" si="235"/>
        <v>Ok</v>
      </c>
    </row>
    <row r="3718" spans="1:9" x14ac:dyDescent="0.3">
      <c r="A3718" s="13" t="s">
        <v>7275</v>
      </c>
      <c r="B3718" s="13">
        <f>VLOOKUP(A3718,VLookup_Data,4,FALSE)</f>
        <v>120</v>
      </c>
      <c r="C3718" s="13">
        <f>_xlfn.XLOOKUP(A3718,Product_Name,Recorder_Level)</f>
        <v>66</v>
      </c>
      <c r="D3718" s="13">
        <f>IF(B3718&lt;=C3718,C3718-B3718,0)</f>
        <v>0</v>
      </c>
      <c r="E3718" s="13">
        <f t="shared" si="232"/>
        <v>0</v>
      </c>
      <c r="F3718" s="13">
        <f t="shared" si="233"/>
        <v>0</v>
      </c>
      <c r="G3718" s="13" t="str">
        <f>IF(B3718&lt;=C3718,C3718-B3718,"No Order Needed")</f>
        <v>No Order Needed</v>
      </c>
      <c r="H3718" s="13">
        <f t="shared" si="234"/>
        <v>0</v>
      </c>
      <c r="I3718" s="13" t="str">
        <f t="shared" si="235"/>
        <v>Ok</v>
      </c>
    </row>
    <row r="3719" spans="1:9" x14ac:dyDescent="0.3">
      <c r="A3719" s="13" t="s">
        <v>7277</v>
      </c>
      <c r="B3719" s="13">
        <f>VLOOKUP(A3719,VLookup_Data,4,FALSE)</f>
        <v>34</v>
      </c>
      <c r="C3719" s="13">
        <f>_xlfn.XLOOKUP(A3719,Product_Name,Recorder_Level)</f>
        <v>60</v>
      </c>
      <c r="D3719" s="13">
        <f>IF(B3719&lt;=C3719,C3719-B3719,0)</f>
        <v>26</v>
      </c>
      <c r="E3719" s="13">
        <f t="shared" si="232"/>
        <v>26</v>
      </c>
      <c r="F3719" s="13">
        <f t="shared" si="233"/>
        <v>26</v>
      </c>
      <c r="G3719" s="13">
        <f>IF(B3719&lt;=C3719,C3719-B3719,"No Order Needed")</f>
        <v>26</v>
      </c>
      <c r="H3719" s="13">
        <f t="shared" si="234"/>
        <v>36</v>
      </c>
      <c r="I3719" s="13" t="str">
        <f t="shared" si="235"/>
        <v>Reorder</v>
      </c>
    </row>
    <row r="3720" spans="1:9" x14ac:dyDescent="0.3">
      <c r="A3720" s="13" t="s">
        <v>7279</v>
      </c>
      <c r="B3720" s="13">
        <f>VLOOKUP(A3720,VLookup_Data,4,FALSE)</f>
        <v>95</v>
      </c>
      <c r="C3720" s="13">
        <f>_xlfn.XLOOKUP(A3720,Product_Name,Recorder_Level)</f>
        <v>27</v>
      </c>
      <c r="D3720" s="13">
        <f>IF(B3720&lt;=C3720,C3720-B3720,0)</f>
        <v>0</v>
      </c>
      <c r="E3720" s="13">
        <f t="shared" si="232"/>
        <v>0</v>
      </c>
      <c r="F3720" s="13">
        <f t="shared" si="233"/>
        <v>0</v>
      </c>
      <c r="G3720" s="13" t="str">
        <f>IF(B3720&lt;=C3720,C3720-B3720,"No Order Needed")</f>
        <v>No Order Needed</v>
      </c>
      <c r="H3720" s="13">
        <f t="shared" si="234"/>
        <v>0</v>
      </c>
      <c r="I3720" s="13" t="str">
        <f t="shared" si="235"/>
        <v>Ok</v>
      </c>
    </row>
    <row r="3721" spans="1:9" x14ac:dyDescent="0.3">
      <c r="A3721" s="13" t="s">
        <v>3954</v>
      </c>
      <c r="B3721" s="13">
        <f>VLOOKUP(A3721,VLookup_Data,4,FALSE)</f>
        <v>148</v>
      </c>
      <c r="C3721" s="13">
        <f>_xlfn.XLOOKUP(A3721,Product_Name,Recorder_Level)</f>
        <v>64</v>
      </c>
      <c r="D3721" s="13">
        <f>IF(B3721&lt;=C3721,C3721-B3721,0)</f>
        <v>0</v>
      </c>
      <c r="E3721" s="13">
        <f t="shared" si="232"/>
        <v>0</v>
      </c>
      <c r="F3721" s="13">
        <f t="shared" si="233"/>
        <v>0</v>
      </c>
      <c r="G3721" s="13" t="str">
        <f>IF(B3721&lt;=C3721,C3721-B3721,"No Order Needed")</f>
        <v>No Order Needed</v>
      </c>
      <c r="H3721" s="13">
        <f t="shared" si="234"/>
        <v>0</v>
      </c>
      <c r="I3721" s="13" t="str">
        <f t="shared" si="235"/>
        <v>Ok</v>
      </c>
    </row>
    <row r="3722" spans="1:9" x14ac:dyDescent="0.3">
      <c r="A3722" s="13" t="s">
        <v>7282</v>
      </c>
      <c r="B3722" s="13">
        <f>VLOOKUP(A3722,VLookup_Data,4,FALSE)</f>
        <v>23</v>
      </c>
      <c r="C3722" s="13">
        <f>_xlfn.XLOOKUP(A3722,Product_Name,Recorder_Level)</f>
        <v>96</v>
      </c>
      <c r="D3722" s="13">
        <f>IF(B3722&lt;=C3722,C3722-B3722,0)</f>
        <v>73</v>
      </c>
      <c r="E3722" s="13">
        <f t="shared" si="232"/>
        <v>73</v>
      </c>
      <c r="F3722" s="13">
        <f t="shared" si="233"/>
        <v>73</v>
      </c>
      <c r="G3722" s="13">
        <f>IF(B3722&lt;=C3722,C3722-B3722,"No Order Needed")</f>
        <v>73</v>
      </c>
      <c r="H3722" s="13">
        <f t="shared" si="234"/>
        <v>83</v>
      </c>
      <c r="I3722" s="13" t="str">
        <f t="shared" si="235"/>
        <v>Reorder</v>
      </c>
    </row>
    <row r="3723" spans="1:9" x14ac:dyDescent="0.3">
      <c r="A3723" s="13" t="s">
        <v>3671</v>
      </c>
      <c r="B3723" s="13">
        <f>VLOOKUP(A3723,VLookup_Data,4,FALSE)</f>
        <v>102</v>
      </c>
      <c r="C3723" s="13">
        <f>_xlfn.XLOOKUP(A3723,Product_Name,Recorder_Level)</f>
        <v>89</v>
      </c>
      <c r="D3723" s="13">
        <f>IF(B3723&lt;=C3723,C3723-B3723,0)</f>
        <v>0</v>
      </c>
      <c r="E3723" s="13">
        <f t="shared" si="232"/>
        <v>0</v>
      </c>
      <c r="F3723" s="13">
        <f t="shared" si="233"/>
        <v>0</v>
      </c>
      <c r="G3723" s="13" t="str">
        <f>IF(B3723&lt;=C3723,C3723-B3723,"No Order Needed")</f>
        <v>No Order Needed</v>
      </c>
      <c r="H3723" s="13">
        <f t="shared" si="234"/>
        <v>0</v>
      </c>
      <c r="I3723" s="13" t="str">
        <f t="shared" si="235"/>
        <v>Ok</v>
      </c>
    </row>
    <row r="3724" spans="1:9" x14ac:dyDescent="0.3">
      <c r="A3724" s="13" t="s">
        <v>7286</v>
      </c>
      <c r="B3724" s="13">
        <f>VLOOKUP(A3724,VLookup_Data,4,FALSE)</f>
        <v>30</v>
      </c>
      <c r="C3724" s="13">
        <f>_xlfn.XLOOKUP(A3724,Product_Name,Recorder_Level)</f>
        <v>45</v>
      </c>
      <c r="D3724" s="13">
        <f>IF(B3724&lt;=C3724,C3724-B3724,0)</f>
        <v>15</v>
      </c>
      <c r="E3724" s="13">
        <f t="shared" si="232"/>
        <v>15</v>
      </c>
      <c r="F3724" s="13">
        <f t="shared" si="233"/>
        <v>15</v>
      </c>
      <c r="G3724" s="13">
        <f>IF(B3724&lt;=C3724,C3724-B3724,"No Order Needed")</f>
        <v>15</v>
      </c>
      <c r="H3724" s="13">
        <f t="shared" si="234"/>
        <v>25</v>
      </c>
      <c r="I3724" s="13" t="str">
        <f t="shared" si="235"/>
        <v>Reorder</v>
      </c>
    </row>
    <row r="3725" spans="1:9" x14ac:dyDescent="0.3">
      <c r="A3725" s="13" t="s">
        <v>7288</v>
      </c>
      <c r="B3725" s="13">
        <f>VLOOKUP(A3725,VLookup_Data,4,FALSE)</f>
        <v>132</v>
      </c>
      <c r="C3725" s="13">
        <f>_xlfn.XLOOKUP(A3725,Product_Name,Recorder_Level)</f>
        <v>93</v>
      </c>
      <c r="D3725" s="13">
        <f>IF(B3725&lt;=C3725,C3725-B3725,0)</f>
        <v>0</v>
      </c>
      <c r="E3725" s="13">
        <f t="shared" si="232"/>
        <v>0</v>
      </c>
      <c r="F3725" s="13">
        <f t="shared" si="233"/>
        <v>0</v>
      </c>
      <c r="G3725" s="13" t="str">
        <f>IF(B3725&lt;=C3725,C3725-B3725,"No Order Needed")</f>
        <v>No Order Needed</v>
      </c>
      <c r="H3725" s="13">
        <f t="shared" si="234"/>
        <v>0</v>
      </c>
      <c r="I3725" s="13" t="str">
        <f t="shared" si="235"/>
        <v>Ok</v>
      </c>
    </row>
    <row r="3726" spans="1:9" x14ac:dyDescent="0.3">
      <c r="A3726" s="13" t="s">
        <v>2599</v>
      </c>
      <c r="B3726" s="13">
        <f>VLOOKUP(A3726,VLookup_Data,4,FALSE)</f>
        <v>96</v>
      </c>
      <c r="C3726" s="13">
        <f>_xlfn.XLOOKUP(A3726,Product_Name,Recorder_Level)</f>
        <v>24</v>
      </c>
      <c r="D3726" s="13">
        <f>IF(B3726&lt;=C3726,C3726-B3726,0)</f>
        <v>0</v>
      </c>
      <c r="E3726" s="13">
        <f t="shared" si="232"/>
        <v>0</v>
      </c>
      <c r="F3726" s="13">
        <f t="shared" si="233"/>
        <v>0</v>
      </c>
      <c r="G3726" s="13" t="str">
        <f>IF(B3726&lt;=C3726,C3726-B3726,"No Order Needed")</f>
        <v>No Order Needed</v>
      </c>
      <c r="H3726" s="13">
        <f t="shared" si="234"/>
        <v>0</v>
      </c>
      <c r="I3726" s="13" t="str">
        <f t="shared" si="235"/>
        <v>Ok</v>
      </c>
    </row>
    <row r="3727" spans="1:9" x14ac:dyDescent="0.3">
      <c r="A3727" s="13" t="s">
        <v>7292</v>
      </c>
      <c r="B3727" s="13">
        <f>VLOOKUP(A3727,VLookup_Data,4,FALSE)</f>
        <v>44</v>
      </c>
      <c r="C3727" s="13">
        <f>_xlfn.XLOOKUP(A3727,Product_Name,Recorder_Level)</f>
        <v>82</v>
      </c>
      <c r="D3727" s="13">
        <f>IF(B3727&lt;=C3727,C3727-B3727,0)</f>
        <v>38</v>
      </c>
      <c r="E3727" s="13">
        <f t="shared" si="232"/>
        <v>38</v>
      </c>
      <c r="F3727" s="13">
        <f t="shared" si="233"/>
        <v>38</v>
      </c>
      <c r="G3727" s="13">
        <f>IF(B3727&lt;=C3727,C3727-B3727,"No Order Needed")</f>
        <v>38</v>
      </c>
      <c r="H3727" s="13">
        <f t="shared" si="234"/>
        <v>48</v>
      </c>
      <c r="I3727" s="13" t="str">
        <f t="shared" si="235"/>
        <v>Reorder</v>
      </c>
    </row>
    <row r="3728" spans="1:9" x14ac:dyDescent="0.3">
      <c r="A3728" s="13" t="s">
        <v>7294</v>
      </c>
      <c r="B3728" s="13">
        <f>VLOOKUP(A3728,VLookup_Data,4,FALSE)</f>
        <v>169</v>
      </c>
      <c r="C3728" s="13">
        <f>_xlfn.XLOOKUP(A3728,Product_Name,Recorder_Level)</f>
        <v>88</v>
      </c>
      <c r="D3728" s="13">
        <f>IF(B3728&lt;=C3728,C3728-B3728,0)</f>
        <v>0</v>
      </c>
      <c r="E3728" s="13">
        <f t="shared" si="232"/>
        <v>0</v>
      </c>
      <c r="F3728" s="13">
        <f t="shared" si="233"/>
        <v>0</v>
      </c>
      <c r="G3728" s="13" t="str">
        <f>IF(B3728&lt;=C3728,C3728-B3728,"No Order Needed")</f>
        <v>No Order Needed</v>
      </c>
      <c r="H3728" s="13">
        <f t="shared" si="234"/>
        <v>0</v>
      </c>
      <c r="I3728" s="13" t="str">
        <f t="shared" si="235"/>
        <v>Ok</v>
      </c>
    </row>
    <row r="3729" spans="1:9" x14ac:dyDescent="0.3">
      <c r="A3729" s="13" t="s">
        <v>4915</v>
      </c>
      <c r="B3729" s="13">
        <f>VLOOKUP(A3729,VLookup_Data,4,FALSE)</f>
        <v>138</v>
      </c>
      <c r="C3729" s="13">
        <f>_xlfn.XLOOKUP(A3729,Product_Name,Recorder_Level)</f>
        <v>46</v>
      </c>
      <c r="D3729" s="13">
        <f>IF(B3729&lt;=C3729,C3729-B3729,0)</f>
        <v>0</v>
      </c>
      <c r="E3729" s="13">
        <f t="shared" si="232"/>
        <v>0</v>
      </c>
      <c r="F3729" s="13">
        <f t="shared" si="233"/>
        <v>0</v>
      </c>
      <c r="G3729" s="13" t="str">
        <f>IF(B3729&lt;=C3729,C3729-B3729,"No Order Needed")</f>
        <v>No Order Needed</v>
      </c>
      <c r="H3729" s="13">
        <f t="shared" si="234"/>
        <v>0</v>
      </c>
      <c r="I3729" s="13" t="str">
        <f t="shared" si="235"/>
        <v>Ok</v>
      </c>
    </row>
    <row r="3730" spans="1:9" x14ac:dyDescent="0.3">
      <c r="A3730" s="13" t="s">
        <v>7298</v>
      </c>
      <c r="B3730" s="13">
        <f>VLOOKUP(A3730,VLookup_Data,4,FALSE)</f>
        <v>62</v>
      </c>
      <c r="C3730" s="13">
        <f>_xlfn.XLOOKUP(A3730,Product_Name,Recorder_Level)</f>
        <v>85</v>
      </c>
      <c r="D3730" s="13">
        <f>IF(B3730&lt;=C3730,C3730-B3730,0)</f>
        <v>23</v>
      </c>
      <c r="E3730" s="13">
        <f t="shared" si="232"/>
        <v>23</v>
      </c>
      <c r="F3730" s="13">
        <f t="shared" si="233"/>
        <v>23</v>
      </c>
      <c r="G3730" s="13">
        <f>IF(B3730&lt;=C3730,C3730-B3730,"No Order Needed")</f>
        <v>23</v>
      </c>
      <c r="H3730" s="13">
        <f t="shared" si="234"/>
        <v>33</v>
      </c>
      <c r="I3730" s="13" t="str">
        <f t="shared" si="235"/>
        <v>Reorder</v>
      </c>
    </row>
    <row r="3731" spans="1:9" x14ac:dyDescent="0.3">
      <c r="A3731" s="13" t="s">
        <v>1456</v>
      </c>
      <c r="B3731" s="13">
        <f>VLOOKUP(A3731,VLookup_Data,4,FALSE)</f>
        <v>47</v>
      </c>
      <c r="C3731" s="13">
        <f>_xlfn.XLOOKUP(A3731,Product_Name,Recorder_Level)</f>
        <v>71</v>
      </c>
      <c r="D3731" s="13">
        <f>IF(B3731&lt;=C3731,C3731-B3731,0)</f>
        <v>24</v>
      </c>
      <c r="E3731" s="13">
        <f t="shared" si="232"/>
        <v>24</v>
      </c>
      <c r="F3731" s="13">
        <f t="shared" si="233"/>
        <v>24</v>
      </c>
      <c r="G3731" s="13">
        <f>IF(B3731&lt;=C3731,C3731-B3731,"No Order Needed")</f>
        <v>24</v>
      </c>
      <c r="H3731" s="13">
        <f t="shared" si="234"/>
        <v>34</v>
      </c>
      <c r="I3731" s="13" t="str">
        <f t="shared" si="235"/>
        <v>Reorder</v>
      </c>
    </row>
    <row r="3732" spans="1:9" x14ac:dyDescent="0.3">
      <c r="A3732" s="13" t="s">
        <v>4944</v>
      </c>
      <c r="B3732" s="13">
        <f>VLOOKUP(A3732,VLookup_Data,4,FALSE)</f>
        <v>68</v>
      </c>
      <c r="C3732" s="13">
        <f>_xlfn.XLOOKUP(A3732,Product_Name,Recorder_Level)</f>
        <v>21</v>
      </c>
      <c r="D3732" s="13">
        <f>IF(B3732&lt;=C3732,C3732-B3732,0)</f>
        <v>0</v>
      </c>
      <c r="E3732" s="13">
        <f t="shared" si="232"/>
        <v>0</v>
      </c>
      <c r="F3732" s="13">
        <f t="shared" si="233"/>
        <v>0</v>
      </c>
      <c r="G3732" s="13" t="str">
        <f>IF(B3732&lt;=C3732,C3732-B3732,"No Order Needed")</f>
        <v>No Order Needed</v>
      </c>
      <c r="H3732" s="13">
        <f t="shared" si="234"/>
        <v>0</v>
      </c>
      <c r="I3732" s="13" t="str">
        <f t="shared" si="235"/>
        <v>Ok</v>
      </c>
    </row>
    <row r="3733" spans="1:9" x14ac:dyDescent="0.3">
      <c r="A3733" s="13" t="s">
        <v>1562</v>
      </c>
      <c r="B3733" s="13">
        <f>VLOOKUP(A3733,VLookup_Data,4,FALSE)</f>
        <v>27</v>
      </c>
      <c r="C3733" s="13">
        <f>_xlfn.XLOOKUP(A3733,Product_Name,Recorder_Level)</f>
        <v>89</v>
      </c>
      <c r="D3733" s="13">
        <f>IF(B3733&lt;=C3733,C3733-B3733,0)</f>
        <v>62</v>
      </c>
      <c r="E3733" s="13">
        <f t="shared" si="232"/>
        <v>62</v>
      </c>
      <c r="F3733" s="13">
        <f t="shared" si="233"/>
        <v>62</v>
      </c>
      <c r="G3733" s="13">
        <f>IF(B3733&lt;=C3733,C3733-B3733,"No Order Needed")</f>
        <v>62</v>
      </c>
      <c r="H3733" s="13">
        <f t="shared" si="234"/>
        <v>72</v>
      </c>
      <c r="I3733" s="13" t="str">
        <f t="shared" si="235"/>
        <v>Reorder</v>
      </c>
    </row>
    <row r="3734" spans="1:9" x14ac:dyDescent="0.3">
      <c r="A3734" s="13" t="s">
        <v>7476</v>
      </c>
      <c r="B3734" s="13">
        <f>VLOOKUP(A3734,VLookup_Data,4,FALSE)</f>
        <v>33</v>
      </c>
      <c r="C3734" s="13">
        <f>_xlfn.XLOOKUP(A3734,Product_Name,Recorder_Level)</f>
        <v>77</v>
      </c>
      <c r="D3734" s="13">
        <f>IF(B3734&lt;=C3734,C3734-B3734,0)</f>
        <v>44</v>
      </c>
      <c r="E3734" s="13">
        <f t="shared" si="232"/>
        <v>44</v>
      </c>
      <c r="F3734" s="13">
        <f t="shared" si="233"/>
        <v>44</v>
      </c>
      <c r="G3734" s="13">
        <f>IF(B3734&lt;=C3734,C3734-B3734,"No Order Needed")</f>
        <v>44</v>
      </c>
      <c r="H3734" s="13">
        <f t="shared" si="234"/>
        <v>54</v>
      </c>
      <c r="I3734" s="13" t="str">
        <f t="shared" si="235"/>
        <v>Reorder</v>
      </c>
    </row>
    <row r="3735" spans="1:9" x14ac:dyDescent="0.3">
      <c r="A3735" s="13" t="s">
        <v>2099</v>
      </c>
      <c r="B3735" s="13">
        <f>VLOOKUP(A3735,VLookup_Data,4,FALSE)</f>
        <v>0</v>
      </c>
      <c r="C3735" s="13">
        <f>_xlfn.XLOOKUP(A3735,Product_Name,Recorder_Level)</f>
        <v>20</v>
      </c>
      <c r="D3735" s="13">
        <f>IF(B3735&lt;=C3735,C3735-B3735,0)</f>
        <v>20</v>
      </c>
      <c r="E3735" s="13">
        <f t="shared" si="232"/>
        <v>20</v>
      </c>
      <c r="F3735" s="13">
        <f t="shared" si="233"/>
        <v>20</v>
      </c>
      <c r="G3735" s="13">
        <f>IF(B3735&lt;=C3735,C3735-B3735,"No Order Needed")</f>
        <v>20</v>
      </c>
      <c r="H3735" s="13">
        <f t="shared" si="234"/>
        <v>30</v>
      </c>
      <c r="I3735" s="13" t="str">
        <f t="shared" si="235"/>
        <v>Urgent</v>
      </c>
    </row>
    <row r="3736" spans="1:9" x14ac:dyDescent="0.3">
      <c r="A3736" s="13" t="s">
        <v>4409</v>
      </c>
      <c r="B3736" s="13">
        <f>VLOOKUP(A3736,VLookup_Data,4,FALSE)</f>
        <v>70</v>
      </c>
      <c r="C3736" s="13">
        <f>_xlfn.XLOOKUP(A3736,Product_Name,Recorder_Level)</f>
        <v>61</v>
      </c>
      <c r="D3736" s="13">
        <f>IF(B3736&lt;=C3736,C3736-B3736,0)</f>
        <v>0</v>
      </c>
      <c r="E3736" s="13">
        <f t="shared" si="232"/>
        <v>0</v>
      </c>
      <c r="F3736" s="13">
        <f t="shared" si="233"/>
        <v>0</v>
      </c>
      <c r="G3736" s="13" t="str">
        <f>IF(B3736&lt;=C3736,C3736-B3736,"No Order Needed")</f>
        <v>No Order Needed</v>
      </c>
      <c r="H3736" s="13">
        <f t="shared" si="234"/>
        <v>1</v>
      </c>
      <c r="I3736" s="13" t="str">
        <f t="shared" si="235"/>
        <v>Ok</v>
      </c>
    </row>
    <row r="3737" spans="1:9" x14ac:dyDescent="0.3">
      <c r="A3737" s="13" t="s">
        <v>1355</v>
      </c>
      <c r="B3737" s="13">
        <f>VLOOKUP(A3737,VLookup_Data,4,FALSE)</f>
        <v>0</v>
      </c>
      <c r="C3737" s="13">
        <f>_xlfn.XLOOKUP(A3737,Product_Name,Recorder_Level)</f>
        <v>36</v>
      </c>
      <c r="D3737" s="13">
        <f>IF(B3737&lt;=C3737,C3737-B3737,0)</f>
        <v>36</v>
      </c>
      <c r="E3737" s="13">
        <f t="shared" si="232"/>
        <v>36</v>
      </c>
      <c r="F3737" s="13">
        <f t="shared" si="233"/>
        <v>36</v>
      </c>
      <c r="G3737" s="13">
        <f>IF(B3737&lt;=C3737,C3737-B3737,"No Order Needed")</f>
        <v>36</v>
      </c>
      <c r="H3737" s="13">
        <f t="shared" si="234"/>
        <v>46</v>
      </c>
      <c r="I3737" s="13" t="str">
        <f t="shared" si="235"/>
        <v>Urgent</v>
      </c>
    </row>
    <row r="3738" spans="1:9" x14ac:dyDescent="0.3">
      <c r="A3738" s="13" t="s">
        <v>4769</v>
      </c>
      <c r="B3738" s="13">
        <f>VLOOKUP(A3738,VLookup_Data,4,FALSE)</f>
        <v>54</v>
      </c>
      <c r="C3738" s="13">
        <f>_xlfn.XLOOKUP(A3738,Product_Name,Recorder_Level)</f>
        <v>20</v>
      </c>
      <c r="D3738" s="13">
        <f>IF(B3738&lt;=C3738,C3738-B3738,0)</f>
        <v>0</v>
      </c>
      <c r="E3738" s="13">
        <f t="shared" si="232"/>
        <v>0</v>
      </c>
      <c r="F3738" s="13">
        <f t="shared" si="233"/>
        <v>0</v>
      </c>
      <c r="G3738" s="13" t="str">
        <f>IF(B3738&lt;=C3738,C3738-B3738,"No Order Needed")</f>
        <v>No Order Needed</v>
      </c>
      <c r="H3738" s="13">
        <f t="shared" si="234"/>
        <v>0</v>
      </c>
      <c r="I3738" s="13" t="str">
        <f t="shared" si="235"/>
        <v>Ok</v>
      </c>
    </row>
    <row r="3739" spans="1:9" x14ac:dyDescent="0.3">
      <c r="A3739" s="13" t="s">
        <v>3172</v>
      </c>
      <c r="B3739" s="13">
        <f>VLOOKUP(A3739,VLookup_Data,4,FALSE)</f>
        <v>111</v>
      </c>
      <c r="C3739" s="13">
        <f>_xlfn.XLOOKUP(A3739,Product_Name,Recorder_Level)</f>
        <v>76</v>
      </c>
      <c r="D3739" s="13">
        <f>IF(B3739&lt;=C3739,C3739-B3739,0)</f>
        <v>0</v>
      </c>
      <c r="E3739" s="13">
        <f t="shared" si="232"/>
        <v>0</v>
      </c>
      <c r="F3739" s="13">
        <f t="shared" si="233"/>
        <v>0</v>
      </c>
      <c r="G3739" s="13" t="str">
        <f>IF(B3739&lt;=C3739,C3739-B3739,"No Order Needed")</f>
        <v>No Order Needed</v>
      </c>
      <c r="H3739" s="13">
        <f t="shared" si="234"/>
        <v>0</v>
      </c>
      <c r="I3739" s="13" t="str">
        <f t="shared" si="235"/>
        <v>Ok</v>
      </c>
    </row>
    <row r="3740" spans="1:9" x14ac:dyDescent="0.3">
      <c r="A3740" s="13" t="s">
        <v>4126</v>
      </c>
      <c r="B3740" s="13">
        <f>VLOOKUP(A3740,VLookup_Data,4,FALSE)</f>
        <v>16</v>
      </c>
      <c r="C3740" s="13">
        <f>_xlfn.XLOOKUP(A3740,Product_Name,Recorder_Level)</f>
        <v>88</v>
      </c>
      <c r="D3740" s="13">
        <f>IF(B3740&lt;=C3740,C3740-B3740,0)</f>
        <v>72</v>
      </c>
      <c r="E3740" s="13">
        <f t="shared" si="232"/>
        <v>72</v>
      </c>
      <c r="F3740" s="13">
        <f t="shared" si="233"/>
        <v>72</v>
      </c>
      <c r="G3740" s="13">
        <f>IF(B3740&lt;=C3740,C3740-B3740,"No Order Needed")</f>
        <v>72</v>
      </c>
      <c r="H3740" s="13">
        <f t="shared" si="234"/>
        <v>82</v>
      </c>
      <c r="I3740" s="13" t="str">
        <f t="shared" si="235"/>
        <v>Reorder</v>
      </c>
    </row>
    <row r="3741" spans="1:9" x14ac:dyDescent="0.3">
      <c r="A3741" s="13" t="s">
        <v>972</v>
      </c>
      <c r="B3741" s="13">
        <f>VLOOKUP(A3741,VLookup_Data,4,FALSE)</f>
        <v>124</v>
      </c>
      <c r="C3741" s="13">
        <f>_xlfn.XLOOKUP(A3741,Product_Name,Recorder_Level)</f>
        <v>77</v>
      </c>
      <c r="D3741" s="13">
        <f>IF(B3741&lt;=C3741,C3741-B3741,0)</f>
        <v>0</v>
      </c>
      <c r="E3741" s="13">
        <f t="shared" si="232"/>
        <v>0</v>
      </c>
      <c r="F3741" s="13">
        <f t="shared" si="233"/>
        <v>0</v>
      </c>
      <c r="G3741" s="13" t="str">
        <f>IF(B3741&lt;=C3741,C3741-B3741,"No Order Needed")</f>
        <v>No Order Needed</v>
      </c>
      <c r="H3741" s="13">
        <f t="shared" si="234"/>
        <v>0</v>
      </c>
      <c r="I3741" s="13" t="str">
        <f t="shared" si="235"/>
        <v>Ok</v>
      </c>
    </row>
    <row r="3742" spans="1:9" x14ac:dyDescent="0.3">
      <c r="A3742" s="13" t="s">
        <v>299</v>
      </c>
      <c r="B3742" s="13">
        <f>VLOOKUP(A3742,VLookup_Data,4,FALSE)</f>
        <v>140</v>
      </c>
      <c r="C3742" s="13">
        <f>_xlfn.XLOOKUP(A3742,Product_Name,Recorder_Level)</f>
        <v>77</v>
      </c>
      <c r="D3742" s="13">
        <f>IF(B3742&lt;=C3742,C3742-B3742,0)</f>
        <v>0</v>
      </c>
      <c r="E3742" s="13">
        <f t="shared" si="232"/>
        <v>0</v>
      </c>
      <c r="F3742" s="13">
        <f t="shared" si="233"/>
        <v>0</v>
      </c>
      <c r="G3742" s="13" t="str">
        <f>IF(B3742&lt;=C3742,C3742-B3742,"No Order Needed")</f>
        <v>No Order Needed</v>
      </c>
      <c r="H3742" s="13">
        <f t="shared" si="234"/>
        <v>0</v>
      </c>
      <c r="I3742" s="13" t="str">
        <f t="shared" si="235"/>
        <v>Ok</v>
      </c>
    </row>
    <row r="3743" spans="1:9" x14ac:dyDescent="0.3">
      <c r="A3743" s="13" t="s">
        <v>3366</v>
      </c>
      <c r="B3743" s="13">
        <f>VLOOKUP(A3743,VLookup_Data,4,FALSE)</f>
        <v>23</v>
      </c>
      <c r="C3743" s="13">
        <f>_xlfn.XLOOKUP(A3743,Product_Name,Recorder_Level)</f>
        <v>84</v>
      </c>
      <c r="D3743" s="13">
        <f>IF(B3743&lt;=C3743,C3743-B3743,0)</f>
        <v>61</v>
      </c>
      <c r="E3743" s="13">
        <f t="shared" si="232"/>
        <v>61</v>
      </c>
      <c r="F3743" s="13">
        <f t="shared" si="233"/>
        <v>61</v>
      </c>
      <c r="G3743" s="13">
        <f>IF(B3743&lt;=C3743,C3743-B3743,"No Order Needed")</f>
        <v>61</v>
      </c>
      <c r="H3743" s="13">
        <f t="shared" si="234"/>
        <v>71</v>
      </c>
      <c r="I3743" s="13" t="str">
        <f t="shared" si="235"/>
        <v>Reorder</v>
      </c>
    </row>
    <row r="3744" spans="1:9" x14ac:dyDescent="0.3">
      <c r="A3744" s="13" t="s">
        <v>7319</v>
      </c>
      <c r="B3744" s="13">
        <f>VLOOKUP(A3744,VLookup_Data,4,FALSE)</f>
        <v>61</v>
      </c>
      <c r="C3744" s="13">
        <f>_xlfn.XLOOKUP(A3744,Product_Name,Recorder_Level)</f>
        <v>90</v>
      </c>
      <c r="D3744" s="13">
        <f>IF(B3744&lt;=C3744,C3744-B3744,0)</f>
        <v>29</v>
      </c>
      <c r="E3744" s="13">
        <f t="shared" si="232"/>
        <v>29</v>
      </c>
      <c r="F3744" s="13">
        <f t="shared" si="233"/>
        <v>29</v>
      </c>
      <c r="G3744" s="13">
        <f>IF(B3744&lt;=C3744,C3744-B3744,"No Order Needed")</f>
        <v>29</v>
      </c>
      <c r="H3744" s="13">
        <f t="shared" si="234"/>
        <v>39</v>
      </c>
      <c r="I3744" s="13" t="str">
        <f t="shared" si="235"/>
        <v>Reorder</v>
      </c>
    </row>
    <row r="3745" spans="1:9" x14ac:dyDescent="0.3">
      <c r="A3745" s="13" t="s">
        <v>7632</v>
      </c>
      <c r="B3745" s="13">
        <f>VLOOKUP(A3745,VLookup_Data,4,FALSE)</f>
        <v>126</v>
      </c>
      <c r="C3745" s="13">
        <f>_xlfn.XLOOKUP(A3745,Product_Name,Recorder_Level)</f>
        <v>84</v>
      </c>
      <c r="D3745" s="13">
        <f>IF(B3745&lt;=C3745,C3745-B3745,0)</f>
        <v>0</v>
      </c>
      <c r="E3745" s="13">
        <f t="shared" si="232"/>
        <v>0</v>
      </c>
      <c r="F3745" s="13">
        <f t="shared" si="233"/>
        <v>0</v>
      </c>
      <c r="G3745" s="13" t="str">
        <f>IF(B3745&lt;=C3745,C3745-B3745,"No Order Needed")</f>
        <v>No Order Needed</v>
      </c>
      <c r="H3745" s="13">
        <f t="shared" si="234"/>
        <v>0</v>
      </c>
      <c r="I3745" s="13" t="str">
        <f t="shared" si="235"/>
        <v>Ok</v>
      </c>
    </row>
    <row r="3746" spans="1:9" x14ac:dyDescent="0.3">
      <c r="A3746" s="13" t="s">
        <v>2582</v>
      </c>
      <c r="B3746" s="13">
        <f>VLOOKUP(A3746,VLookup_Data,4,FALSE)</f>
        <v>101</v>
      </c>
      <c r="C3746" s="13">
        <f>_xlfn.XLOOKUP(A3746,Product_Name,Recorder_Level)</f>
        <v>26</v>
      </c>
      <c r="D3746" s="13">
        <f>IF(B3746&lt;=C3746,C3746-B3746,0)</f>
        <v>0</v>
      </c>
      <c r="E3746" s="13">
        <f t="shared" si="232"/>
        <v>0</v>
      </c>
      <c r="F3746" s="13">
        <f t="shared" si="233"/>
        <v>0</v>
      </c>
      <c r="G3746" s="13" t="str">
        <f>IF(B3746&lt;=C3746,C3746-B3746,"No Order Needed")</f>
        <v>No Order Needed</v>
      </c>
      <c r="H3746" s="13">
        <f t="shared" si="234"/>
        <v>0</v>
      </c>
      <c r="I3746" s="13" t="str">
        <f t="shared" si="235"/>
        <v>Ok</v>
      </c>
    </row>
    <row r="3747" spans="1:9" x14ac:dyDescent="0.3">
      <c r="A3747" s="13" t="s">
        <v>4098</v>
      </c>
      <c r="B3747" s="13">
        <f>VLOOKUP(A3747,VLookup_Data,4,FALSE)</f>
        <v>113</v>
      </c>
      <c r="C3747" s="13">
        <f>_xlfn.XLOOKUP(A3747,Product_Name,Recorder_Level)</f>
        <v>23</v>
      </c>
      <c r="D3747" s="13">
        <f>IF(B3747&lt;=C3747,C3747-B3747,0)</f>
        <v>0</v>
      </c>
      <c r="E3747" s="13">
        <f t="shared" si="232"/>
        <v>0</v>
      </c>
      <c r="F3747" s="13">
        <f t="shared" si="233"/>
        <v>0</v>
      </c>
      <c r="G3747" s="13" t="str">
        <f>IF(B3747&lt;=C3747,C3747-B3747,"No Order Needed")</f>
        <v>No Order Needed</v>
      </c>
      <c r="H3747" s="13">
        <f t="shared" si="234"/>
        <v>0</v>
      </c>
      <c r="I3747" s="13" t="str">
        <f t="shared" si="235"/>
        <v>Ok</v>
      </c>
    </row>
    <row r="3748" spans="1:9" x14ac:dyDescent="0.3">
      <c r="A3748" s="13" t="s">
        <v>7326</v>
      </c>
      <c r="B3748" s="13">
        <f>VLOOKUP(A3748,VLookup_Data,4,FALSE)</f>
        <v>176</v>
      </c>
      <c r="C3748" s="13">
        <f>_xlfn.XLOOKUP(A3748,Product_Name,Recorder_Level)</f>
        <v>65</v>
      </c>
      <c r="D3748" s="13">
        <f>IF(B3748&lt;=C3748,C3748-B3748,0)</f>
        <v>0</v>
      </c>
      <c r="E3748" s="13">
        <f t="shared" si="232"/>
        <v>0</v>
      </c>
      <c r="F3748" s="13">
        <f t="shared" si="233"/>
        <v>0</v>
      </c>
      <c r="G3748" s="13" t="str">
        <f>IF(B3748&lt;=C3748,C3748-B3748,"No Order Needed")</f>
        <v>No Order Needed</v>
      </c>
      <c r="H3748" s="13">
        <f t="shared" si="234"/>
        <v>0</v>
      </c>
      <c r="I3748" s="13" t="str">
        <f t="shared" si="235"/>
        <v>Ok</v>
      </c>
    </row>
    <row r="3749" spans="1:9" x14ac:dyDescent="0.3">
      <c r="A3749" s="13" t="s">
        <v>4555</v>
      </c>
      <c r="B3749" s="13">
        <f>VLOOKUP(A3749,VLookup_Data,4,FALSE)</f>
        <v>169</v>
      </c>
      <c r="C3749" s="13">
        <f>_xlfn.XLOOKUP(A3749,Product_Name,Recorder_Level)</f>
        <v>37</v>
      </c>
      <c r="D3749" s="13">
        <f>IF(B3749&lt;=C3749,C3749-B3749,0)</f>
        <v>0</v>
      </c>
      <c r="E3749" s="13">
        <f t="shared" si="232"/>
        <v>0</v>
      </c>
      <c r="F3749" s="13">
        <f t="shared" si="233"/>
        <v>0</v>
      </c>
      <c r="G3749" s="13" t="str">
        <f>IF(B3749&lt;=C3749,C3749-B3749,"No Order Needed")</f>
        <v>No Order Needed</v>
      </c>
      <c r="H3749" s="13">
        <f t="shared" si="234"/>
        <v>0</v>
      </c>
      <c r="I3749" s="13" t="str">
        <f t="shared" si="235"/>
        <v>Ok</v>
      </c>
    </row>
    <row r="3750" spans="1:9" x14ac:dyDescent="0.3">
      <c r="A3750" s="13" t="s">
        <v>2829</v>
      </c>
      <c r="B3750" s="13">
        <f>VLOOKUP(A3750,VLookup_Data,4,FALSE)</f>
        <v>56</v>
      </c>
      <c r="C3750" s="13">
        <f>_xlfn.XLOOKUP(A3750,Product_Name,Recorder_Level)</f>
        <v>0</v>
      </c>
      <c r="D3750" s="13">
        <f>IF(B3750&lt;=C3750,C3750-B3750,0)</f>
        <v>0</v>
      </c>
      <c r="E3750" s="13">
        <f t="shared" si="232"/>
        <v>0</v>
      </c>
      <c r="F3750" s="13">
        <f t="shared" si="233"/>
        <v>0</v>
      </c>
      <c r="G3750" s="13" t="str">
        <f>IF(B3750&lt;=C3750,C3750-B3750,"No Order Needed")</f>
        <v>No Order Needed</v>
      </c>
      <c r="H3750" s="13">
        <f t="shared" si="234"/>
        <v>0</v>
      </c>
      <c r="I3750" s="13" t="str">
        <f t="shared" si="235"/>
        <v>Ok</v>
      </c>
    </row>
    <row r="3751" spans="1:9" x14ac:dyDescent="0.3">
      <c r="A3751" s="13" t="s">
        <v>7330</v>
      </c>
      <c r="B3751" s="13">
        <f>VLOOKUP(A3751,VLookup_Data,4,FALSE)</f>
        <v>135</v>
      </c>
      <c r="C3751" s="13">
        <f>_xlfn.XLOOKUP(A3751,Product_Name,Recorder_Level)</f>
        <v>87</v>
      </c>
      <c r="D3751" s="13">
        <f>IF(B3751&lt;=C3751,C3751-B3751,0)</f>
        <v>0</v>
      </c>
      <c r="E3751" s="13">
        <f t="shared" si="232"/>
        <v>0</v>
      </c>
      <c r="F3751" s="13">
        <f t="shared" si="233"/>
        <v>0</v>
      </c>
      <c r="G3751" s="13" t="str">
        <f>IF(B3751&lt;=C3751,C3751-B3751,"No Order Needed")</f>
        <v>No Order Needed</v>
      </c>
      <c r="H3751" s="13">
        <f t="shared" si="234"/>
        <v>0</v>
      </c>
      <c r="I3751" s="13" t="str">
        <f t="shared" si="235"/>
        <v>Ok</v>
      </c>
    </row>
    <row r="3752" spans="1:9" x14ac:dyDescent="0.3">
      <c r="A3752" s="13" t="s">
        <v>7332</v>
      </c>
      <c r="B3752" s="13">
        <f>VLOOKUP(A3752,VLookup_Data,4,FALSE)</f>
        <v>140</v>
      </c>
      <c r="C3752" s="13">
        <f>_xlfn.XLOOKUP(A3752,Product_Name,Recorder_Level)</f>
        <v>82</v>
      </c>
      <c r="D3752" s="13">
        <f>IF(B3752&lt;=C3752,C3752-B3752,0)</f>
        <v>0</v>
      </c>
      <c r="E3752" s="13">
        <f t="shared" si="232"/>
        <v>0</v>
      </c>
      <c r="F3752" s="13">
        <f t="shared" si="233"/>
        <v>0</v>
      </c>
      <c r="G3752" s="13" t="str">
        <f>IF(B3752&lt;=C3752,C3752-B3752,"No Order Needed")</f>
        <v>No Order Needed</v>
      </c>
      <c r="H3752" s="13">
        <f t="shared" si="234"/>
        <v>0</v>
      </c>
      <c r="I3752" s="13" t="str">
        <f t="shared" si="235"/>
        <v>Ok</v>
      </c>
    </row>
    <row r="3753" spans="1:9" x14ac:dyDescent="0.3">
      <c r="A3753" s="13" t="s">
        <v>7337</v>
      </c>
      <c r="B3753" s="13">
        <f>VLOOKUP(A3753,VLookup_Data,4,FALSE)</f>
        <v>180</v>
      </c>
      <c r="C3753" s="13">
        <f>_xlfn.XLOOKUP(A3753,Product_Name,Recorder_Level)</f>
        <v>25</v>
      </c>
      <c r="D3753" s="13">
        <f>IF(B3753&lt;=C3753,C3753-B3753,0)</f>
        <v>0</v>
      </c>
      <c r="E3753" s="13">
        <f t="shared" si="232"/>
        <v>0</v>
      </c>
      <c r="F3753" s="13">
        <f t="shared" si="233"/>
        <v>0</v>
      </c>
      <c r="G3753" s="13" t="str">
        <f>IF(B3753&lt;=C3753,C3753-B3753,"No Order Needed")</f>
        <v>No Order Needed</v>
      </c>
      <c r="H3753" s="13">
        <f t="shared" si="234"/>
        <v>0</v>
      </c>
      <c r="I3753" s="13" t="str">
        <f t="shared" si="235"/>
        <v>Ok</v>
      </c>
    </row>
    <row r="3754" spans="1:9" x14ac:dyDescent="0.3">
      <c r="A3754" s="13" t="s">
        <v>108</v>
      </c>
      <c r="B3754" s="13">
        <f>VLOOKUP(A3754,VLookup_Data,4,FALSE)</f>
        <v>164</v>
      </c>
      <c r="C3754" s="13">
        <f>_xlfn.XLOOKUP(A3754,Product_Name,Recorder_Level)</f>
        <v>70</v>
      </c>
      <c r="D3754" s="13">
        <f>IF(B3754&lt;=C3754,C3754-B3754,0)</f>
        <v>0</v>
      </c>
      <c r="E3754" s="13">
        <f t="shared" si="232"/>
        <v>0</v>
      </c>
      <c r="F3754" s="13">
        <f t="shared" si="233"/>
        <v>0</v>
      </c>
      <c r="G3754" s="13" t="str">
        <f>IF(B3754&lt;=C3754,C3754-B3754,"No Order Needed")</f>
        <v>No Order Needed</v>
      </c>
      <c r="H3754" s="13">
        <f t="shared" si="234"/>
        <v>0</v>
      </c>
      <c r="I3754" s="13" t="str">
        <f t="shared" si="235"/>
        <v>Ok</v>
      </c>
    </row>
    <row r="3755" spans="1:9" x14ac:dyDescent="0.3">
      <c r="A3755" s="13" t="s">
        <v>7340</v>
      </c>
      <c r="B3755" s="13">
        <f>VLOOKUP(A3755,VLookup_Data,4,FALSE)</f>
        <v>99</v>
      </c>
      <c r="C3755" s="13">
        <f>_xlfn.XLOOKUP(A3755,Product_Name,Recorder_Level)</f>
        <v>74</v>
      </c>
      <c r="D3755" s="13">
        <f>IF(B3755&lt;=C3755,C3755-B3755,0)</f>
        <v>0</v>
      </c>
      <c r="E3755" s="13">
        <f t="shared" si="232"/>
        <v>0</v>
      </c>
      <c r="F3755" s="13">
        <f t="shared" si="233"/>
        <v>0</v>
      </c>
      <c r="G3755" s="13" t="str">
        <f>IF(B3755&lt;=C3755,C3755-B3755,"No Order Needed")</f>
        <v>No Order Needed</v>
      </c>
      <c r="H3755" s="13">
        <f t="shared" si="234"/>
        <v>0</v>
      </c>
      <c r="I3755" s="13" t="str">
        <f t="shared" si="235"/>
        <v>Ok</v>
      </c>
    </row>
    <row r="3756" spans="1:9" x14ac:dyDescent="0.3">
      <c r="A3756" s="13" t="s">
        <v>7039</v>
      </c>
      <c r="B3756" s="13">
        <f>VLOOKUP(A3756,VLookup_Data,4,FALSE)</f>
        <v>0</v>
      </c>
      <c r="C3756" s="13">
        <f>_xlfn.XLOOKUP(A3756,Product_Name,Recorder_Level)</f>
        <v>64</v>
      </c>
      <c r="D3756" s="13">
        <f>IF(B3756&lt;=C3756,C3756-B3756,0)</f>
        <v>64</v>
      </c>
      <c r="E3756" s="13">
        <f t="shared" si="232"/>
        <v>64</v>
      </c>
      <c r="F3756" s="13">
        <f t="shared" si="233"/>
        <v>64</v>
      </c>
      <c r="G3756" s="13">
        <f>IF(B3756&lt;=C3756,C3756-B3756,"No Order Needed")</f>
        <v>64</v>
      </c>
      <c r="H3756" s="13">
        <f t="shared" si="234"/>
        <v>74</v>
      </c>
      <c r="I3756" s="13" t="str">
        <f t="shared" si="235"/>
        <v>Urgent</v>
      </c>
    </row>
    <row r="3757" spans="1:9" x14ac:dyDescent="0.3">
      <c r="A3757" s="13" t="s">
        <v>7344</v>
      </c>
      <c r="B3757" s="13">
        <f>VLOOKUP(A3757,VLookup_Data,4,FALSE)</f>
        <v>31</v>
      </c>
      <c r="C3757" s="13">
        <f>_xlfn.XLOOKUP(A3757,Product_Name,Recorder_Level)</f>
        <v>34</v>
      </c>
      <c r="D3757" s="13">
        <f>IF(B3757&lt;=C3757,C3757-B3757,0)</f>
        <v>3</v>
      </c>
      <c r="E3757" s="13">
        <f t="shared" si="232"/>
        <v>3</v>
      </c>
      <c r="F3757" s="13">
        <f t="shared" si="233"/>
        <v>3</v>
      </c>
      <c r="G3757" s="13">
        <f>IF(B3757&lt;=C3757,C3757-B3757,"No Order Needed")</f>
        <v>3</v>
      </c>
      <c r="H3757" s="13">
        <f t="shared" si="234"/>
        <v>13</v>
      </c>
      <c r="I3757" s="13" t="str">
        <f t="shared" si="235"/>
        <v>Reorder</v>
      </c>
    </row>
    <row r="3758" spans="1:9" x14ac:dyDescent="0.3">
      <c r="A3758" s="13" t="s">
        <v>1881</v>
      </c>
      <c r="B3758" s="13">
        <f>VLOOKUP(A3758,VLookup_Data,4,FALSE)</f>
        <v>61</v>
      </c>
      <c r="C3758" s="13">
        <f>_xlfn.XLOOKUP(A3758,Product_Name,Recorder_Level)</f>
        <v>36</v>
      </c>
      <c r="D3758" s="13">
        <f>IF(B3758&lt;=C3758,C3758-B3758,0)</f>
        <v>0</v>
      </c>
      <c r="E3758" s="13">
        <f t="shared" si="232"/>
        <v>0</v>
      </c>
      <c r="F3758" s="13">
        <f t="shared" si="233"/>
        <v>0</v>
      </c>
      <c r="G3758" s="13" t="str">
        <f>IF(B3758&lt;=C3758,C3758-B3758,"No Order Needed")</f>
        <v>No Order Needed</v>
      </c>
      <c r="H3758" s="13">
        <f t="shared" si="234"/>
        <v>0</v>
      </c>
      <c r="I3758" s="13" t="str">
        <f t="shared" si="235"/>
        <v>Ok</v>
      </c>
    </row>
    <row r="3759" spans="1:9" x14ac:dyDescent="0.3">
      <c r="A3759" s="13" t="s">
        <v>7347</v>
      </c>
      <c r="B3759" s="13">
        <f>VLOOKUP(A3759,VLookup_Data,4,FALSE)</f>
        <v>38</v>
      </c>
      <c r="C3759" s="13">
        <f>_xlfn.XLOOKUP(A3759,Product_Name,Recorder_Level)</f>
        <v>46</v>
      </c>
      <c r="D3759" s="13">
        <f>IF(B3759&lt;=C3759,C3759-B3759,0)</f>
        <v>8</v>
      </c>
      <c r="E3759" s="13">
        <f t="shared" si="232"/>
        <v>8</v>
      </c>
      <c r="F3759" s="13">
        <f t="shared" si="233"/>
        <v>8</v>
      </c>
      <c r="G3759" s="13">
        <f>IF(B3759&lt;=C3759,C3759-B3759,"No Order Needed")</f>
        <v>8</v>
      </c>
      <c r="H3759" s="13">
        <f t="shared" si="234"/>
        <v>18</v>
      </c>
      <c r="I3759" s="13" t="str">
        <f t="shared" si="235"/>
        <v>Reorder</v>
      </c>
    </row>
    <row r="3760" spans="1:9" x14ac:dyDescent="0.3">
      <c r="A3760" s="13" t="s">
        <v>7349</v>
      </c>
      <c r="B3760" s="13">
        <f>VLOOKUP(A3760,VLookup_Data,4,FALSE)</f>
        <v>142</v>
      </c>
      <c r="C3760" s="13">
        <f>_xlfn.XLOOKUP(A3760,Product_Name,Recorder_Level)</f>
        <v>50</v>
      </c>
      <c r="D3760" s="13">
        <f>IF(B3760&lt;=C3760,C3760-B3760,0)</f>
        <v>0</v>
      </c>
      <c r="E3760" s="13">
        <f t="shared" si="232"/>
        <v>0</v>
      </c>
      <c r="F3760" s="13">
        <f t="shared" si="233"/>
        <v>0</v>
      </c>
      <c r="G3760" s="13" t="str">
        <f>IF(B3760&lt;=C3760,C3760-B3760,"No Order Needed")</f>
        <v>No Order Needed</v>
      </c>
      <c r="H3760" s="13">
        <f t="shared" si="234"/>
        <v>0</v>
      </c>
      <c r="I3760" s="13" t="str">
        <f t="shared" si="235"/>
        <v>Ok</v>
      </c>
    </row>
    <row r="3761" spans="1:9" x14ac:dyDescent="0.3">
      <c r="A3761" s="13" t="s">
        <v>7167</v>
      </c>
      <c r="B3761" s="13">
        <f>VLOOKUP(A3761,VLookup_Data,4,FALSE)</f>
        <v>145</v>
      </c>
      <c r="C3761" s="13">
        <f>_xlfn.XLOOKUP(A3761,Product_Name,Recorder_Level)</f>
        <v>77</v>
      </c>
      <c r="D3761" s="13">
        <f>IF(B3761&lt;=C3761,C3761-B3761,0)</f>
        <v>0</v>
      </c>
      <c r="E3761" s="13">
        <f t="shared" si="232"/>
        <v>0</v>
      </c>
      <c r="F3761" s="13">
        <f t="shared" si="233"/>
        <v>0</v>
      </c>
      <c r="G3761" s="13" t="str">
        <f>IF(B3761&lt;=C3761,C3761-B3761,"No Order Needed")</f>
        <v>No Order Needed</v>
      </c>
      <c r="H3761" s="13">
        <f t="shared" si="234"/>
        <v>0</v>
      </c>
      <c r="I3761" s="13" t="str">
        <f t="shared" si="235"/>
        <v>Ok</v>
      </c>
    </row>
    <row r="3762" spans="1:9" x14ac:dyDescent="0.3">
      <c r="A3762" s="13" t="s">
        <v>6452</v>
      </c>
      <c r="B3762" s="13">
        <f>VLOOKUP(A3762,VLookup_Data,4,FALSE)</f>
        <v>194</v>
      </c>
      <c r="C3762" s="13">
        <f>_xlfn.XLOOKUP(A3762,Product_Name,Recorder_Level)</f>
        <v>62</v>
      </c>
      <c r="D3762" s="13">
        <f>IF(B3762&lt;=C3762,C3762-B3762,0)</f>
        <v>0</v>
      </c>
      <c r="E3762" s="13">
        <f t="shared" si="232"/>
        <v>0</v>
      </c>
      <c r="F3762" s="13">
        <f t="shared" si="233"/>
        <v>0</v>
      </c>
      <c r="G3762" s="13" t="str">
        <f>IF(B3762&lt;=C3762,C3762-B3762,"No Order Needed")</f>
        <v>No Order Needed</v>
      </c>
      <c r="H3762" s="13">
        <f t="shared" si="234"/>
        <v>0</v>
      </c>
      <c r="I3762" s="13" t="str">
        <f t="shared" si="235"/>
        <v>Ok</v>
      </c>
    </row>
    <row r="3763" spans="1:9" x14ac:dyDescent="0.3">
      <c r="A3763" s="13" t="s">
        <v>1225</v>
      </c>
      <c r="B3763" s="13">
        <f>VLOOKUP(A3763,VLookup_Data,4,FALSE)</f>
        <v>19</v>
      </c>
      <c r="C3763" s="13">
        <f>_xlfn.XLOOKUP(A3763,Product_Name,Recorder_Level)</f>
        <v>45</v>
      </c>
      <c r="D3763" s="13">
        <f>IF(B3763&lt;=C3763,C3763-B3763,0)</f>
        <v>26</v>
      </c>
      <c r="E3763" s="13">
        <f t="shared" si="232"/>
        <v>26</v>
      </c>
      <c r="F3763" s="13">
        <f t="shared" si="233"/>
        <v>26</v>
      </c>
      <c r="G3763" s="13">
        <f>IF(B3763&lt;=C3763,C3763-B3763,"No Order Needed")</f>
        <v>26</v>
      </c>
      <c r="H3763" s="13">
        <f t="shared" si="234"/>
        <v>36</v>
      </c>
      <c r="I3763" s="13" t="str">
        <f t="shared" si="235"/>
        <v>Reorder</v>
      </c>
    </row>
    <row r="3764" spans="1:9" x14ac:dyDescent="0.3">
      <c r="A3764" s="13" t="s">
        <v>7354</v>
      </c>
      <c r="B3764" s="13">
        <f>VLOOKUP(A3764,VLookup_Data,4,FALSE)</f>
        <v>5</v>
      </c>
      <c r="C3764" s="13">
        <f>_xlfn.XLOOKUP(A3764,Product_Name,Recorder_Level)</f>
        <v>71</v>
      </c>
      <c r="D3764" s="13">
        <f>IF(B3764&lt;=C3764,C3764-B3764,0)</f>
        <v>66</v>
      </c>
      <c r="E3764" s="13">
        <f t="shared" si="232"/>
        <v>66</v>
      </c>
      <c r="F3764" s="13">
        <f t="shared" si="233"/>
        <v>66</v>
      </c>
      <c r="G3764" s="13">
        <f>IF(B3764&lt;=C3764,C3764-B3764,"No Order Needed")</f>
        <v>66</v>
      </c>
      <c r="H3764" s="13">
        <f t="shared" si="234"/>
        <v>76</v>
      </c>
      <c r="I3764" s="13" t="str">
        <f t="shared" si="235"/>
        <v>Reorder</v>
      </c>
    </row>
    <row r="3765" spans="1:9" x14ac:dyDescent="0.3">
      <c r="A3765" s="13" t="s">
        <v>7357</v>
      </c>
      <c r="B3765" s="13">
        <f>VLOOKUP(A3765,VLookup_Data,4,FALSE)</f>
        <v>97</v>
      </c>
      <c r="C3765" s="13">
        <f>_xlfn.XLOOKUP(A3765,Product_Name,Recorder_Level)</f>
        <v>43</v>
      </c>
      <c r="D3765" s="13">
        <f>IF(B3765&lt;=C3765,C3765-B3765,0)</f>
        <v>0</v>
      </c>
      <c r="E3765" s="13">
        <f t="shared" si="232"/>
        <v>0</v>
      </c>
      <c r="F3765" s="13">
        <f t="shared" si="233"/>
        <v>0</v>
      </c>
      <c r="G3765" s="13" t="str">
        <f>IF(B3765&lt;=C3765,C3765-B3765,"No Order Needed")</f>
        <v>No Order Needed</v>
      </c>
      <c r="H3765" s="13">
        <f t="shared" si="234"/>
        <v>0</v>
      </c>
      <c r="I3765" s="13" t="str">
        <f t="shared" si="235"/>
        <v>Ok</v>
      </c>
    </row>
    <row r="3766" spans="1:9" x14ac:dyDescent="0.3">
      <c r="A3766" s="13" t="s">
        <v>7359</v>
      </c>
      <c r="B3766" s="13">
        <f>VLOOKUP(A3766,VLookup_Data,4,FALSE)</f>
        <v>4</v>
      </c>
      <c r="C3766" s="13">
        <f>_xlfn.XLOOKUP(A3766,Product_Name,Recorder_Level)</f>
        <v>47</v>
      </c>
      <c r="D3766" s="13">
        <f>IF(B3766&lt;=C3766,C3766-B3766,0)</f>
        <v>43</v>
      </c>
      <c r="E3766" s="13">
        <f t="shared" si="232"/>
        <v>43</v>
      </c>
      <c r="F3766" s="13">
        <f t="shared" si="233"/>
        <v>43</v>
      </c>
      <c r="G3766" s="13">
        <f>IF(B3766&lt;=C3766,C3766-B3766,"No Order Needed")</f>
        <v>43</v>
      </c>
      <c r="H3766" s="13">
        <f t="shared" si="234"/>
        <v>53</v>
      </c>
      <c r="I3766" s="13" t="str">
        <f t="shared" si="235"/>
        <v>Reorder</v>
      </c>
    </row>
    <row r="3767" spans="1:9" x14ac:dyDescent="0.3">
      <c r="A3767" s="13" t="s">
        <v>7361</v>
      </c>
      <c r="B3767" s="13">
        <f>VLOOKUP(A3767,VLookup_Data,4,FALSE)</f>
        <v>138</v>
      </c>
      <c r="C3767" s="13">
        <f>_xlfn.XLOOKUP(A3767,Product_Name,Recorder_Level)</f>
        <v>91</v>
      </c>
      <c r="D3767" s="13">
        <f>IF(B3767&lt;=C3767,C3767-B3767,0)</f>
        <v>0</v>
      </c>
      <c r="E3767" s="13">
        <f t="shared" si="232"/>
        <v>0</v>
      </c>
      <c r="F3767" s="13">
        <f t="shared" si="233"/>
        <v>0</v>
      </c>
      <c r="G3767" s="13" t="str">
        <f>IF(B3767&lt;=C3767,C3767-B3767,"No Order Needed")</f>
        <v>No Order Needed</v>
      </c>
      <c r="H3767" s="13">
        <f t="shared" si="234"/>
        <v>0</v>
      </c>
      <c r="I3767" s="13" t="str">
        <f t="shared" si="235"/>
        <v>Ok</v>
      </c>
    </row>
    <row r="3768" spans="1:9" x14ac:dyDescent="0.3">
      <c r="A3768" s="13" t="s">
        <v>7363</v>
      </c>
      <c r="B3768" s="13">
        <f>VLOOKUP(A3768,VLookup_Data,4,FALSE)</f>
        <v>14</v>
      </c>
      <c r="C3768" s="13">
        <f>_xlfn.XLOOKUP(A3768,Product_Name,Recorder_Level)</f>
        <v>67</v>
      </c>
      <c r="D3768" s="13">
        <f>IF(B3768&lt;=C3768,C3768-B3768,0)</f>
        <v>53</v>
      </c>
      <c r="E3768" s="13">
        <f t="shared" si="232"/>
        <v>53</v>
      </c>
      <c r="F3768" s="13">
        <f t="shared" si="233"/>
        <v>53</v>
      </c>
      <c r="G3768" s="13">
        <f>IF(B3768&lt;=C3768,C3768-B3768,"No Order Needed")</f>
        <v>53</v>
      </c>
      <c r="H3768" s="13">
        <f t="shared" si="234"/>
        <v>63</v>
      </c>
      <c r="I3768" s="13" t="str">
        <f t="shared" si="235"/>
        <v>Reorder</v>
      </c>
    </row>
    <row r="3769" spans="1:9" x14ac:dyDescent="0.3">
      <c r="A3769" s="13" t="s">
        <v>7365</v>
      </c>
      <c r="B3769" s="13">
        <f>VLOOKUP(A3769,VLookup_Data,4,FALSE)</f>
        <v>6</v>
      </c>
      <c r="C3769" s="13">
        <f>_xlfn.XLOOKUP(A3769,Product_Name,Recorder_Level)</f>
        <v>90</v>
      </c>
      <c r="D3769" s="13">
        <f>IF(B3769&lt;=C3769,C3769-B3769,0)</f>
        <v>84</v>
      </c>
      <c r="E3769" s="13">
        <f t="shared" si="232"/>
        <v>84</v>
      </c>
      <c r="F3769" s="13">
        <f t="shared" si="233"/>
        <v>84</v>
      </c>
      <c r="G3769" s="13">
        <f>IF(B3769&lt;=C3769,C3769-B3769,"No Order Needed")</f>
        <v>84</v>
      </c>
      <c r="H3769" s="13">
        <f t="shared" si="234"/>
        <v>94</v>
      </c>
      <c r="I3769" s="13" t="str">
        <f t="shared" si="235"/>
        <v>Reorder</v>
      </c>
    </row>
    <row r="3770" spans="1:9" x14ac:dyDescent="0.3">
      <c r="A3770" s="13" t="s">
        <v>7368</v>
      </c>
      <c r="B3770" s="13">
        <f>VLOOKUP(A3770,VLookup_Data,4,FALSE)</f>
        <v>178</v>
      </c>
      <c r="C3770" s="13">
        <f>_xlfn.XLOOKUP(A3770,Product_Name,Recorder_Level)</f>
        <v>78</v>
      </c>
      <c r="D3770" s="13">
        <f>IF(B3770&lt;=C3770,C3770-B3770,0)</f>
        <v>0</v>
      </c>
      <c r="E3770" s="13">
        <f t="shared" si="232"/>
        <v>0</v>
      </c>
      <c r="F3770" s="13">
        <f t="shared" si="233"/>
        <v>0</v>
      </c>
      <c r="G3770" s="13" t="str">
        <f>IF(B3770&lt;=C3770,C3770-B3770,"No Order Needed")</f>
        <v>No Order Needed</v>
      </c>
      <c r="H3770" s="13">
        <f t="shared" si="234"/>
        <v>0</v>
      </c>
      <c r="I3770" s="13" t="str">
        <f t="shared" si="235"/>
        <v>Ok</v>
      </c>
    </row>
    <row r="3771" spans="1:9" x14ac:dyDescent="0.3">
      <c r="A3771" s="13" t="s">
        <v>7371</v>
      </c>
      <c r="B3771" s="13">
        <f>VLOOKUP(A3771,VLookup_Data,4,FALSE)</f>
        <v>19</v>
      </c>
      <c r="C3771" s="13">
        <f>_xlfn.XLOOKUP(A3771,Product_Name,Recorder_Level)</f>
        <v>29</v>
      </c>
      <c r="D3771" s="13">
        <f>IF(B3771&lt;=C3771,C3771-B3771,0)</f>
        <v>10</v>
      </c>
      <c r="E3771" s="13">
        <f t="shared" si="232"/>
        <v>10</v>
      </c>
      <c r="F3771" s="13">
        <f t="shared" si="233"/>
        <v>10</v>
      </c>
      <c r="G3771" s="13">
        <f>IF(B3771&lt;=C3771,C3771-B3771,"No Order Needed")</f>
        <v>10</v>
      </c>
      <c r="H3771" s="13">
        <f t="shared" si="234"/>
        <v>20</v>
      </c>
      <c r="I3771" s="13" t="str">
        <f t="shared" si="235"/>
        <v>Reorder</v>
      </c>
    </row>
    <row r="3772" spans="1:9" x14ac:dyDescent="0.3">
      <c r="A3772" s="13" t="s">
        <v>7373</v>
      </c>
      <c r="B3772" s="13">
        <f>VLOOKUP(A3772,VLookup_Data,4,FALSE)</f>
        <v>13</v>
      </c>
      <c r="C3772" s="13">
        <f>_xlfn.XLOOKUP(A3772,Product_Name,Recorder_Level)</f>
        <v>78</v>
      </c>
      <c r="D3772" s="13">
        <f>IF(B3772&lt;=C3772,C3772-B3772,0)</f>
        <v>65</v>
      </c>
      <c r="E3772" s="13">
        <f t="shared" si="232"/>
        <v>65</v>
      </c>
      <c r="F3772" s="13">
        <f t="shared" si="233"/>
        <v>65</v>
      </c>
      <c r="G3772" s="13">
        <f>IF(B3772&lt;=C3772,C3772-B3772,"No Order Needed")</f>
        <v>65</v>
      </c>
      <c r="H3772" s="13">
        <f t="shared" si="234"/>
        <v>75</v>
      </c>
      <c r="I3772" s="13" t="str">
        <f t="shared" si="235"/>
        <v>Reorder</v>
      </c>
    </row>
    <row r="3773" spans="1:9" x14ac:dyDescent="0.3">
      <c r="A3773" s="13" t="s">
        <v>3846</v>
      </c>
      <c r="B3773" s="13">
        <f>VLOOKUP(A3773,VLookup_Data,4,FALSE)</f>
        <v>55</v>
      </c>
      <c r="C3773" s="13">
        <f>_xlfn.XLOOKUP(A3773,Product_Name,Recorder_Level)</f>
        <v>40</v>
      </c>
      <c r="D3773" s="13">
        <f>IF(B3773&lt;=C3773,C3773-B3773,0)</f>
        <v>0</v>
      </c>
      <c r="E3773" s="13">
        <f t="shared" si="232"/>
        <v>0</v>
      </c>
      <c r="F3773" s="13">
        <f t="shared" si="233"/>
        <v>0</v>
      </c>
      <c r="G3773" s="13" t="str">
        <f>IF(B3773&lt;=C3773,C3773-B3773,"No Order Needed")</f>
        <v>No Order Needed</v>
      </c>
      <c r="H3773" s="13">
        <f t="shared" si="234"/>
        <v>0</v>
      </c>
      <c r="I3773" s="13" t="str">
        <f t="shared" si="235"/>
        <v>Ok</v>
      </c>
    </row>
    <row r="3774" spans="1:9" x14ac:dyDescent="0.3">
      <c r="A3774" s="13" t="s">
        <v>7380</v>
      </c>
      <c r="B3774" s="13">
        <f>VLOOKUP(A3774,VLookup_Data,4,FALSE)</f>
        <v>113</v>
      </c>
      <c r="C3774" s="13">
        <f>_xlfn.XLOOKUP(A3774,Product_Name,Recorder_Level)</f>
        <v>68</v>
      </c>
      <c r="D3774" s="13">
        <f>IF(B3774&lt;=C3774,C3774-B3774,0)</f>
        <v>0</v>
      </c>
      <c r="E3774" s="13">
        <f t="shared" si="232"/>
        <v>0</v>
      </c>
      <c r="F3774" s="13">
        <f t="shared" si="233"/>
        <v>0</v>
      </c>
      <c r="G3774" s="13" t="str">
        <f>IF(B3774&lt;=C3774,C3774-B3774,"No Order Needed")</f>
        <v>No Order Needed</v>
      </c>
      <c r="H3774" s="13">
        <f t="shared" si="234"/>
        <v>0</v>
      </c>
      <c r="I3774" s="13" t="str">
        <f t="shared" si="235"/>
        <v>Ok</v>
      </c>
    </row>
    <row r="3775" spans="1:9" x14ac:dyDescent="0.3">
      <c r="A3775" s="13" t="s">
        <v>7382</v>
      </c>
      <c r="B3775" s="13">
        <f>VLOOKUP(A3775,VLookup_Data,4,FALSE)</f>
        <v>99</v>
      </c>
      <c r="C3775" s="13">
        <f>_xlfn.XLOOKUP(A3775,Product_Name,Recorder_Level)</f>
        <v>37</v>
      </c>
      <c r="D3775" s="13">
        <f>IF(B3775&lt;=C3775,C3775-B3775,0)</f>
        <v>0</v>
      </c>
      <c r="E3775" s="13">
        <f t="shared" si="232"/>
        <v>0</v>
      </c>
      <c r="F3775" s="13">
        <f t="shared" si="233"/>
        <v>0</v>
      </c>
      <c r="G3775" s="13" t="str">
        <f>IF(B3775&lt;=C3775,C3775-B3775,"No Order Needed")</f>
        <v>No Order Needed</v>
      </c>
      <c r="H3775" s="13">
        <f t="shared" si="234"/>
        <v>0</v>
      </c>
      <c r="I3775" s="13" t="str">
        <f t="shared" si="235"/>
        <v>Ok</v>
      </c>
    </row>
    <row r="3776" spans="1:9" x14ac:dyDescent="0.3">
      <c r="A3776" s="13" t="s">
        <v>7222</v>
      </c>
      <c r="B3776" s="13">
        <f>VLOOKUP(A3776,VLookup_Data,4,FALSE)</f>
        <v>192</v>
      </c>
      <c r="C3776" s="13">
        <f>_xlfn.XLOOKUP(A3776,Product_Name,Recorder_Level)</f>
        <v>32</v>
      </c>
      <c r="D3776" s="13">
        <f>IF(B3776&lt;=C3776,C3776-B3776,0)</f>
        <v>0</v>
      </c>
      <c r="E3776" s="13">
        <f t="shared" si="232"/>
        <v>0</v>
      </c>
      <c r="F3776" s="13">
        <f t="shared" si="233"/>
        <v>0</v>
      </c>
      <c r="G3776" s="13" t="str">
        <f>IF(B3776&lt;=C3776,C3776-B3776,"No Order Needed")</f>
        <v>No Order Needed</v>
      </c>
      <c r="H3776" s="13">
        <f t="shared" si="234"/>
        <v>0</v>
      </c>
      <c r="I3776" s="13" t="str">
        <f t="shared" si="235"/>
        <v>Ok</v>
      </c>
    </row>
    <row r="3777" spans="1:9" x14ac:dyDescent="0.3">
      <c r="A3777" s="13" t="s">
        <v>4773</v>
      </c>
      <c r="B3777" s="13">
        <f>VLOOKUP(A3777,VLookup_Data,4,FALSE)</f>
        <v>41</v>
      </c>
      <c r="C3777" s="13">
        <f>_xlfn.XLOOKUP(A3777,Product_Name,Recorder_Level)</f>
        <v>46</v>
      </c>
      <c r="D3777" s="13">
        <f>IF(B3777&lt;=C3777,C3777-B3777,0)</f>
        <v>5</v>
      </c>
      <c r="E3777" s="13">
        <f t="shared" si="232"/>
        <v>5</v>
      </c>
      <c r="F3777" s="13">
        <f t="shared" si="233"/>
        <v>5</v>
      </c>
      <c r="G3777" s="13">
        <f>IF(B3777&lt;=C3777,C3777-B3777,"No Order Needed")</f>
        <v>5</v>
      </c>
      <c r="H3777" s="13">
        <f t="shared" si="234"/>
        <v>15</v>
      </c>
      <c r="I3777" s="13" t="str">
        <f t="shared" si="235"/>
        <v>Reorder</v>
      </c>
    </row>
    <row r="3778" spans="1:9" x14ac:dyDescent="0.3">
      <c r="A3778" s="13" t="s">
        <v>2968</v>
      </c>
      <c r="B3778" s="13">
        <f>VLOOKUP(A3778,VLookup_Data,4,FALSE)</f>
        <v>58</v>
      </c>
      <c r="C3778" s="13">
        <f>_xlfn.XLOOKUP(A3778,Product_Name,Recorder_Level)</f>
        <v>96</v>
      </c>
      <c r="D3778" s="13">
        <f>IF(B3778&lt;=C3778,C3778-B3778,0)</f>
        <v>38</v>
      </c>
      <c r="E3778" s="13">
        <f t="shared" si="232"/>
        <v>38</v>
      </c>
      <c r="F3778" s="13">
        <f t="shared" si="233"/>
        <v>38</v>
      </c>
      <c r="G3778" s="13">
        <f>IF(B3778&lt;=C3778,C3778-B3778,"No Order Needed")</f>
        <v>38</v>
      </c>
      <c r="H3778" s="13">
        <f t="shared" si="234"/>
        <v>48</v>
      </c>
      <c r="I3778" s="13" t="str">
        <f t="shared" si="235"/>
        <v>Reorder</v>
      </c>
    </row>
    <row r="3779" spans="1:9" x14ac:dyDescent="0.3">
      <c r="A3779" s="13" t="s">
        <v>3061</v>
      </c>
      <c r="B3779" s="13">
        <f>VLOOKUP(A3779,VLookup_Data,4,FALSE)</f>
        <v>168</v>
      </c>
      <c r="C3779" s="13">
        <f>_xlfn.XLOOKUP(A3779,Product_Name,Recorder_Level)</f>
        <v>54</v>
      </c>
      <c r="D3779" s="13">
        <f>IF(B3779&lt;=C3779,C3779-B3779,0)</f>
        <v>0</v>
      </c>
      <c r="E3779" s="13">
        <f t="shared" ref="E3779:E3807" si="236">IF(C3779-B3779&gt;0,C3779-B3779,0)</f>
        <v>0</v>
      </c>
      <c r="F3779" s="13">
        <f t="shared" ref="F3779:F3807" si="237">MAX(C3779-B3779,0)</f>
        <v>0</v>
      </c>
      <c r="G3779" s="13" t="str">
        <f>IF(B3779&lt;=C3779,C3779-B3779,"No Order Needed")</f>
        <v>No Order Needed</v>
      </c>
      <c r="H3779" s="13">
        <f t="shared" ref="H3779:H3807" si="238">MAX((C3779-B3779)+10,0)</f>
        <v>0</v>
      </c>
      <c r="I3779" s="13" t="str">
        <f t="shared" ref="I3779:I3807" si="239">IF(B3779=0,"Urgent",IF(B3779&lt;=C3779,"Reorder","Ok"))</f>
        <v>Ok</v>
      </c>
    </row>
    <row r="3780" spans="1:9" x14ac:dyDescent="0.3">
      <c r="A3780" s="13" t="s">
        <v>3600</v>
      </c>
      <c r="B3780" s="13">
        <f>VLOOKUP(A3780,VLookup_Data,4,FALSE)</f>
        <v>114</v>
      </c>
      <c r="C3780" s="13">
        <f>_xlfn.XLOOKUP(A3780,Product_Name,Recorder_Level)</f>
        <v>20</v>
      </c>
      <c r="D3780" s="13">
        <f>IF(B3780&lt;=C3780,C3780-B3780,0)</f>
        <v>0</v>
      </c>
      <c r="E3780" s="13">
        <f t="shared" si="236"/>
        <v>0</v>
      </c>
      <c r="F3780" s="13">
        <f t="shared" si="237"/>
        <v>0</v>
      </c>
      <c r="G3780" s="13" t="str">
        <f>IF(B3780&lt;=C3780,C3780-B3780,"No Order Needed")</f>
        <v>No Order Needed</v>
      </c>
      <c r="H3780" s="13">
        <f t="shared" si="238"/>
        <v>0</v>
      </c>
      <c r="I3780" s="13" t="str">
        <f t="shared" si="239"/>
        <v>Ok</v>
      </c>
    </row>
    <row r="3781" spans="1:9" x14ac:dyDescent="0.3">
      <c r="A3781" s="13" t="s">
        <v>253</v>
      </c>
      <c r="B3781" s="13">
        <f>VLOOKUP(A3781,VLookup_Data,4,FALSE)</f>
        <v>34</v>
      </c>
      <c r="C3781" s="13">
        <f>_xlfn.XLOOKUP(A3781,Product_Name,Recorder_Level)</f>
        <v>27</v>
      </c>
      <c r="D3781" s="13">
        <f>IF(B3781&lt;=C3781,C3781-B3781,0)</f>
        <v>0</v>
      </c>
      <c r="E3781" s="13">
        <f t="shared" si="236"/>
        <v>0</v>
      </c>
      <c r="F3781" s="13">
        <f t="shared" si="237"/>
        <v>0</v>
      </c>
      <c r="G3781" s="13" t="str">
        <f>IF(B3781&lt;=C3781,C3781-B3781,"No Order Needed")</f>
        <v>No Order Needed</v>
      </c>
      <c r="H3781" s="13">
        <f t="shared" si="238"/>
        <v>3</v>
      </c>
      <c r="I3781" s="13" t="str">
        <f t="shared" si="239"/>
        <v>Ok</v>
      </c>
    </row>
    <row r="3782" spans="1:9" x14ac:dyDescent="0.3">
      <c r="A3782" s="13" t="s">
        <v>462</v>
      </c>
      <c r="B3782" s="13">
        <f>VLOOKUP(A3782,VLookup_Data,4,FALSE)</f>
        <v>122</v>
      </c>
      <c r="C3782" s="13">
        <f>_xlfn.XLOOKUP(A3782,Product_Name,Recorder_Level)</f>
        <v>97</v>
      </c>
      <c r="D3782" s="13">
        <f>IF(B3782&lt;=C3782,C3782-B3782,0)</f>
        <v>0</v>
      </c>
      <c r="E3782" s="13">
        <f t="shared" si="236"/>
        <v>0</v>
      </c>
      <c r="F3782" s="13">
        <f t="shared" si="237"/>
        <v>0</v>
      </c>
      <c r="G3782" s="13" t="str">
        <f>IF(B3782&lt;=C3782,C3782-B3782,"No Order Needed")</f>
        <v>No Order Needed</v>
      </c>
      <c r="H3782" s="13">
        <f t="shared" si="238"/>
        <v>0</v>
      </c>
      <c r="I3782" s="13" t="str">
        <f t="shared" si="239"/>
        <v>Ok</v>
      </c>
    </row>
    <row r="3783" spans="1:9" x14ac:dyDescent="0.3">
      <c r="A3783" s="13" t="s">
        <v>2793</v>
      </c>
      <c r="B3783" s="13">
        <f>VLOOKUP(A3783,VLookup_Data,4,FALSE)</f>
        <v>16</v>
      </c>
      <c r="C3783" s="13">
        <f>_xlfn.XLOOKUP(A3783,Product_Name,Recorder_Level)</f>
        <v>45</v>
      </c>
      <c r="D3783" s="13">
        <f>IF(B3783&lt;=C3783,C3783-B3783,0)</f>
        <v>29</v>
      </c>
      <c r="E3783" s="13">
        <f t="shared" si="236"/>
        <v>29</v>
      </c>
      <c r="F3783" s="13">
        <f t="shared" si="237"/>
        <v>29</v>
      </c>
      <c r="G3783" s="13">
        <f>IF(B3783&lt;=C3783,C3783-B3783,"No Order Needed")</f>
        <v>29</v>
      </c>
      <c r="H3783" s="13">
        <f t="shared" si="238"/>
        <v>39</v>
      </c>
      <c r="I3783" s="13" t="str">
        <f t="shared" si="239"/>
        <v>Reorder</v>
      </c>
    </row>
    <row r="3784" spans="1:9" x14ac:dyDescent="0.3">
      <c r="A3784" s="13" t="s">
        <v>6361</v>
      </c>
      <c r="B3784" s="13">
        <f>VLOOKUP(A3784,VLookup_Data,4,FALSE)</f>
        <v>164</v>
      </c>
      <c r="C3784" s="13">
        <f>_xlfn.XLOOKUP(A3784,Product_Name,Recorder_Level)</f>
        <v>26</v>
      </c>
      <c r="D3784" s="13">
        <f>IF(B3784&lt;=C3784,C3784-B3784,0)</f>
        <v>0</v>
      </c>
      <c r="E3784" s="13">
        <f t="shared" si="236"/>
        <v>0</v>
      </c>
      <c r="F3784" s="13">
        <f t="shared" si="237"/>
        <v>0</v>
      </c>
      <c r="G3784" s="13" t="str">
        <f>IF(B3784&lt;=C3784,C3784-B3784,"No Order Needed")</f>
        <v>No Order Needed</v>
      </c>
      <c r="H3784" s="13">
        <f t="shared" si="238"/>
        <v>0</v>
      </c>
      <c r="I3784" s="13" t="str">
        <f t="shared" si="239"/>
        <v>Ok</v>
      </c>
    </row>
    <row r="3785" spans="1:9" x14ac:dyDescent="0.3">
      <c r="A3785" s="13" t="s">
        <v>7100</v>
      </c>
      <c r="B3785" s="13">
        <f>VLOOKUP(A3785,VLookup_Data,4,FALSE)</f>
        <v>80</v>
      </c>
      <c r="C3785" s="13">
        <f>_xlfn.XLOOKUP(A3785,Product_Name,Recorder_Level)</f>
        <v>86</v>
      </c>
      <c r="D3785" s="13">
        <f>IF(B3785&lt;=C3785,C3785-B3785,0)</f>
        <v>6</v>
      </c>
      <c r="E3785" s="13">
        <f t="shared" si="236"/>
        <v>6</v>
      </c>
      <c r="F3785" s="13">
        <f t="shared" si="237"/>
        <v>6</v>
      </c>
      <c r="G3785" s="13">
        <f>IF(B3785&lt;=C3785,C3785-B3785,"No Order Needed")</f>
        <v>6</v>
      </c>
      <c r="H3785" s="13">
        <f t="shared" si="238"/>
        <v>16</v>
      </c>
      <c r="I3785" s="13" t="str">
        <f t="shared" si="239"/>
        <v>Reorder</v>
      </c>
    </row>
    <row r="3786" spans="1:9" x14ac:dyDescent="0.3">
      <c r="A3786" s="13" t="s">
        <v>7396</v>
      </c>
      <c r="B3786" s="13">
        <f>VLOOKUP(A3786,VLookup_Data,4,FALSE)</f>
        <v>165</v>
      </c>
      <c r="C3786" s="13">
        <f>_xlfn.XLOOKUP(A3786,Product_Name,Recorder_Level)</f>
        <v>20</v>
      </c>
      <c r="D3786" s="13">
        <f>IF(B3786&lt;=C3786,C3786-B3786,0)</f>
        <v>0</v>
      </c>
      <c r="E3786" s="13">
        <f t="shared" si="236"/>
        <v>0</v>
      </c>
      <c r="F3786" s="13">
        <f t="shared" si="237"/>
        <v>0</v>
      </c>
      <c r="G3786" s="13" t="str">
        <f>IF(B3786&lt;=C3786,C3786-B3786,"No Order Needed")</f>
        <v>No Order Needed</v>
      </c>
      <c r="H3786" s="13">
        <f t="shared" si="238"/>
        <v>0</v>
      </c>
      <c r="I3786" s="13" t="str">
        <f t="shared" si="239"/>
        <v>Ok</v>
      </c>
    </row>
    <row r="3787" spans="1:9" x14ac:dyDescent="0.3">
      <c r="A3787" s="13" t="s">
        <v>7398</v>
      </c>
      <c r="B3787" s="13">
        <f>VLOOKUP(A3787,VLookup_Data,4,FALSE)</f>
        <v>159</v>
      </c>
      <c r="C3787" s="13">
        <f>_xlfn.XLOOKUP(A3787,Product_Name,Recorder_Level)</f>
        <v>57</v>
      </c>
      <c r="D3787" s="13">
        <f>IF(B3787&lt;=C3787,C3787-B3787,0)</f>
        <v>0</v>
      </c>
      <c r="E3787" s="13">
        <f t="shared" si="236"/>
        <v>0</v>
      </c>
      <c r="F3787" s="13">
        <f t="shared" si="237"/>
        <v>0</v>
      </c>
      <c r="G3787" s="13" t="str">
        <f>IF(B3787&lt;=C3787,C3787-B3787,"No Order Needed")</f>
        <v>No Order Needed</v>
      </c>
      <c r="H3787" s="13">
        <f t="shared" si="238"/>
        <v>0</v>
      </c>
      <c r="I3787" s="13" t="str">
        <f t="shared" si="239"/>
        <v>Ok</v>
      </c>
    </row>
    <row r="3788" spans="1:9" x14ac:dyDescent="0.3">
      <c r="A3788" s="13" t="s">
        <v>7400</v>
      </c>
      <c r="B3788" s="13">
        <f>VLOOKUP(A3788,VLookup_Data,4,FALSE)</f>
        <v>0</v>
      </c>
      <c r="C3788" s="13">
        <f>_xlfn.XLOOKUP(A3788,Product_Name,Recorder_Level)</f>
        <v>60</v>
      </c>
      <c r="D3788" s="13">
        <f>IF(B3788&lt;=C3788,C3788-B3788,0)</f>
        <v>60</v>
      </c>
      <c r="E3788" s="13">
        <f t="shared" si="236"/>
        <v>60</v>
      </c>
      <c r="F3788" s="13">
        <f t="shared" si="237"/>
        <v>60</v>
      </c>
      <c r="G3788" s="13">
        <f>IF(B3788&lt;=C3788,C3788-B3788,"No Order Needed")</f>
        <v>60</v>
      </c>
      <c r="H3788" s="13">
        <f t="shared" si="238"/>
        <v>70</v>
      </c>
      <c r="I3788" s="13" t="str">
        <f t="shared" si="239"/>
        <v>Urgent</v>
      </c>
    </row>
    <row r="3789" spans="1:9" x14ac:dyDescent="0.3">
      <c r="A3789" s="13" t="s">
        <v>2803</v>
      </c>
      <c r="B3789" s="13">
        <f>VLOOKUP(A3789,VLookup_Data,4,FALSE)</f>
        <v>144</v>
      </c>
      <c r="C3789" s="13">
        <f>_xlfn.XLOOKUP(A3789,Product_Name,Recorder_Level)</f>
        <v>86</v>
      </c>
      <c r="D3789" s="13">
        <f>IF(B3789&lt;=C3789,C3789-B3789,0)</f>
        <v>0</v>
      </c>
      <c r="E3789" s="13">
        <f t="shared" si="236"/>
        <v>0</v>
      </c>
      <c r="F3789" s="13">
        <f t="shared" si="237"/>
        <v>0</v>
      </c>
      <c r="G3789" s="13" t="str">
        <f>IF(B3789&lt;=C3789,C3789-B3789,"No Order Needed")</f>
        <v>No Order Needed</v>
      </c>
      <c r="H3789" s="13">
        <f t="shared" si="238"/>
        <v>0</v>
      </c>
      <c r="I3789" s="13" t="str">
        <f t="shared" si="239"/>
        <v>Ok</v>
      </c>
    </row>
    <row r="3790" spans="1:9" x14ac:dyDescent="0.3">
      <c r="A3790" s="13" t="s">
        <v>4267</v>
      </c>
      <c r="B3790" s="13">
        <f>VLOOKUP(A3790,VLookup_Data,4,FALSE)</f>
        <v>12</v>
      </c>
      <c r="C3790" s="13">
        <f>_xlfn.XLOOKUP(A3790,Product_Name,Recorder_Level)</f>
        <v>93</v>
      </c>
      <c r="D3790" s="13">
        <f>IF(B3790&lt;=C3790,C3790-B3790,0)</f>
        <v>81</v>
      </c>
      <c r="E3790" s="13">
        <f t="shared" si="236"/>
        <v>81</v>
      </c>
      <c r="F3790" s="13">
        <f t="shared" si="237"/>
        <v>81</v>
      </c>
      <c r="G3790" s="13">
        <f>IF(B3790&lt;=C3790,C3790-B3790,"No Order Needed")</f>
        <v>81</v>
      </c>
      <c r="H3790" s="13">
        <f t="shared" si="238"/>
        <v>91</v>
      </c>
      <c r="I3790" s="13" t="str">
        <f t="shared" si="239"/>
        <v>Reorder</v>
      </c>
    </row>
    <row r="3791" spans="1:9" x14ac:dyDescent="0.3">
      <c r="A3791" s="13" t="s">
        <v>5049</v>
      </c>
      <c r="B3791" s="13">
        <f>VLOOKUP(A3791,VLookup_Data,4,FALSE)</f>
        <v>0</v>
      </c>
      <c r="C3791" s="13">
        <f>_xlfn.XLOOKUP(A3791,Product_Name,Recorder_Level)</f>
        <v>0</v>
      </c>
      <c r="D3791" s="13">
        <f>IF(B3791&lt;=C3791,C3791-B3791,0)</f>
        <v>0</v>
      </c>
      <c r="E3791" s="13">
        <f t="shared" si="236"/>
        <v>0</v>
      </c>
      <c r="F3791" s="13">
        <f t="shared" si="237"/>
        <v>0</v>
      </c>
      <c r="G3791" s="13">
        <f>IF(B3791&lt;=C3791,C3791-B3791,"No Order Needed")</f>
        <v>0</v>
      </c>
      <c r="H3791" s="13">
        <f t="shared" si="238"/>
        <v>10</v>
      </c>
      <c r="I3791" s="13" t="str">
        <f t="shared" si="239"/>
        <v>Urgent</v>
      </c>
    </row>
    <row r="3792" spans="1:9" x14ac:dyDescent="0.3">
      <c r="A3792" s="13" t="s">
        <v>4430</v>
      </c>
      <c r="B3792" s="13">
        <f>VLOOKUP(A3792,VLookup_Data,4,FALSE)</f>
        <v>119</v>
      </c>
      <c r="C3792" s="13">
        <f>_xlfn.XLOOKUP(A3792,Product_Name,Recorder_Level)</f>
        <v>71</v>
      </c>
      <c r="D3792" s="13">
        <f>IF(B3792&lt;=C3792,C3792-B3792,0)</f>
        <v>0</v>
      </c>
      <c r="E3792" s="13">
        <f t="shared" si="236"/>
        <v>0</v>
      </c>
      <c r="F3792" s="13">
        <f t="shared" si="237"/>
        <v>0</v>
      </c>
      <c r="G3792" s="13" t="str">
        <f>IF(B3792&lt;=C3792,C3792-B3792,"No Order Needed")</f>
        <v>No Order Needed</v>
      </c>
      <c r="H3792" s="13">
        <f t="shared" si="238"/>
        <v>0</v>
      </c>
      <c r="I3792" s="13" t="str">
        <f t="shared" si="239"/>
        <v>Ok</v>
      </c>
    </row>
    <row r="3793" spans="1:9" x14ac:dyDescent="0.3">
      <c r="A3793" s="13" t="s">
        <v>596</v>
      </c>
      <c r="B3793" s="13">
        <f>VLOOKUP(A3793,VLookup_Data,4,FALSE)</f>
        <v>10</v>
      </c>
      <c r="C3793" s="13">
        <f>_xlfn.XLOOKUP(A3793,Product_Name,Recorder_Level)</f>
        <v>55</v>
      </c>
      <c r="D3793" s="13">
        <f>IF(B3793&lt;=C3793,C3793-B3793,0)</f>
        <v>45</v>
      </c>
      <c r="E3793" s="13">
        <f t="shared" si="236"/>
        <v>45</v>
      </c>
      <c r="F3793" s="13">
        <f t="shared" si="237"/>
        <v>45</v>
      </c>
      <c r="G3793" s="13">
        <f>IF(B3793&lt;=C3793,C3793-B3793,"No Order Needed")</f>
        <v>45</v>
      </c>
      <c r="H3793" s="13">
        <f t="shared" si="238"/>
        <v>55</v>
      </c>
      <c r="I3793" s="13" t="str">
        <f t="shared" si="239"/>
        <v>Reorder</v>
      </c>
    </row>
    <row r="3794" spans="1:9" x14ac:dyDescent="0.3">
      <c r="A3794" s="13" t="s">
        <v>153</v>
      </c>
      <c r="B3794" s="13">
        <f>VLOOKUP(A3794,VLookup_Data,4,FALSE)</f>
        <v>81</v>
      </c>
      <c r="C3794" s="13">
        <f>_xlfn.XLOOKUP(A3794,Product_Name,Recorder_Level)</f>
        <v>85</v>
      </c>
      <c r="D3794" s="13">
        <f>IF(B3794&lt;=C3794,C3794-B3794,0)</f>
        <v>4</v>
      </c>
      <c r="E3794" s="13">
        <f t="shared" si="236"/>
        <v>4</v>
      </c>
      <c r="F3794" s="13">
        <f t="shared" si="237"/>
        <v>4</v>
      </c>
      <c r="G3794" s="13">
        <f>IF(B3794&lt;=C3794,C3794-B3794,"No Order Needed")</f>
        <v>4</v>
      </c>
      <c r="H3794" s="13">
        <f t="shared" si="238"/>
        <v>14</v>
      </c>
      <c r="I3794" s="13" t="str">
        <f t="shared" si="239"/>
        <v>Reorder</v>
      </c>
    </row>
    <row r="3795" spans="1:9" x14ac:dyDescent="0.3">
      <c r="A3795" s="13" t="s">
        <v>7415</v>
      </c>
      <c r="B3795" s="13">
        <f>VLOOKUP(A3795,VLookup_Data,4,FALSE)</f>
        <v>192</v>
      </c>
      <c r="C3795" s="13">
        <f>_xlfn.XLOOKUP(A3795,Product_Name,Recorder_Level)</f>
        <v>23</v>
      </c>
      <c r="D3795" s="13">
        <f>IF(B3795&lt;=C3795,C3795-B3795,0)</f>
        <v>0</v>
      </c>
      <c r="E3795" s="13">
        <f t="shared" si="236"/>
        <v>0</v>
      </c>
      <c r="F3795" s="13">
        <f t="shared" si="237"/>
        <v>0</v>
      </c>
      <c r="G3795" s="13" t="str">
        <f>IF(B3795&lt;=C3795,C3795-B3795,"No Order Needed")</f>
        <v>No Order Needed</v>
      </c>
      <c r="H3795" s="13">
        <f t="shared" si="238"/>
        <v>0</v>
      </c>
      <c r="I3795" s="13" t="str">
        <f t="shared" si="239"/>
        <v>Ok</v>
      </c>
    </row>
    <row r="3796" spans="1:9" x14ac:dyDescent="0.3">
      <c r="A3796" s="13" t="s">
        <v>74</v>
      </c>
      <c r="B3796" s="13">
        <f>VLOOKUP(A3796,VLookup_Data,4,FALSE)</f>
        <v>135</v>
      </c>
      <c r="C3796" s="13">
        <f>_xlfn.XLOOKUP(A3796,Product_Name,Recorder_Level)</f>
        <v>82</v>
      </c>
      <c r="D3796" s="13">
        <f>IF(B3796&lt;=C3796,C3796-B3796,0)</f>
        <v>0</v>
      </c>
      <c r="E3796" s="13">
        <f t="shared" si="236"/>
        <v>0</v>
      </c>
      <c r="F3796" s="13">
        <f t="shared" si="237"/>
        <v>0</v>
      </c>
      <c r="G3796" s="13" t="str">
        <f>IF(B3796&lt;=C3796,C3796-B3796,"No Order Needed")</f>
        <v>No Order Needed</v>
      </c>
      <c r="H3796" s="13">
        <f t="shared" si="238"/>
        <v>0</v>
      </c>
      <c r="I3796" s="13" t="str">
        <f t="shared" si="239"/>
        <v>Ok</v>
      </c>
    </row>
    <row r="3797" spans="1:9" x14ac:dyDescent="0.3">
      <c r="A3797" s="13" t="s">
        <v>2759</v>
      </c>
      <c r="B3797" s="13">
        <f>VLOOKUP(A3797,VLookup_Data,4,FALSE)</f>
        <v>24</v>
      </c>
      <c r="C3797" s="13">
        <f>_xlfn.XLOOKUP(A3797,Product_Name,Recorder_Level)</f>
        <v>29</v>
      </c>
      <c r="D3797" s="13">
        <f>IF(B3797&lt;=C3797,C3797-B3797,0)</f>
        <v>5</v>
      </c>
      <c r="E3797" s="13">
        <f t="shared" si="236"/>
        <v>5</v>
      </c>
      <c r="F3797" s="13">
        <f t="shared" si="237"/>
        <v>5</v>
      </c>
      <c r="G3797" s="13">
        <f>IF(B3797&lt;=C3797,C3797-B3797,"No Order Needed")</f>
        <v>5</v>
      </c>
      <c r="H3797" s="13">
        <f t="shared" si="238"/>
        <v>15</v>
      </c>
      <c r="I3797" s="13" t="str">
        <f t="shared" si="239"/>
        <v>Reorder</v>
      </c>
    </row>
    <row r="3798" spans="1:9" x14ac:dyDescent="0.3">
      <c r="A3798" s="13" t="s">
        <v>365</v>
      </c>
      <c r="B3798" s="13">
        <f>VLOOKUP(A3798,VLookup_Data,4,FALSE)</f>
        <v>105</v>
      </c>
      <c r="C3798" s="13">
        <f>_xlfn.XLOOKUP(A3798,Product_Name,Recorder_Level)</f>
        <v>70</v>
      </c>
      <c r="D3798" s="13">
        <f>IF(B3798&lt;=C3798,C3798-B3798,0)</f>
        <v>0</v>
      </c>
      <c r="E3798" s="13">
        <f t="shared" si="236"/>
        <v>0</v>
      </c>
      <c r="F3798" s="13">
        <f t="shared" si="237"/>
        <v>0</v>
      </c>
      <c r="G3798" s="13" t="str">
        <f>IF(B3798&lt;=C3798,C3798-B3798,"No Order Needed")</f>
        <v>No Order Needed</v>
      </c>
      <c r="H3798" s="13">
        <f t="shared" si="238"/>
        <v>0</v>
      </c>
      <c r="I3798" s="13" t="str">
        <f t="shared" si="239"/>
        <v>Ok</v>
      </c>
    </row>
    <row r="3799" spans="1:9" x14ac:dyDescent="0.3">
      <c r="A3799" s="13" t="s">
        <v>7421</v>
      </c>
      <c r="B3799" s="13">
        <f>VLOOKUP(A3799,VLookup_Data,4,FALSE)</f>
        <v>65</v>
      </c>
      <c r="C3799" s="13">
        <f>_xlfn.XLOOKUP(A3799,Product_Name,Recorder_Level)</f>
        <v>27</v>
      </c>
      <c r="D3799" s="13">
        <f>IF(B3799&lt;=C3799,C3799-B3799,0)</f>
        <v>0</v>
      </c>
      <c r="E3799" s="13">
        <f t="shared" si="236"/>
        <v>0</v>
      </c>
      <c r="F3799" s="13">
        <f t="shared" si="237"/>
        <v>0</v>
      </c>
      <c r="G3799" s="13" t="str">
        <f>IF(B3799&lt;=C3799,C3799-B3799,"No Order Needed")</f>
        <v>No Order Needed</v>
      </c>
      <c r="H3799" s="13">
        <f t="shared" si="238"/>
        <v>0</v>
      </c>
      <c r="I3799" s="13" t="str">
        <f t="shared" si="239"/>
        <v>Ok</v>
      </c>
    </row>
    <row r="3800" spans="1:9" x14ac:dyDescent="0.3">
      <c r="A3800" s="13" t="s">
        <v>4178</v>
      </c>
      <c r="B3800" s="13">
        <f>VLOOKUP(A3800,VLookup_Data,4,FALSE)</f>
        <v>183</v>
      </c>
      <c r="C3800" s="13">
        <f>_xlfn.XLOOKUP(A3800,Product_Name,Recorder_Level)</f>
        <v>71</v>
      </c>
      <c r="D3800" s="13">
        <f>IF(B3800&lt;=C3800,C3800-B3800,0)</f>
        <v>0</v>
      </c>
      <c r="E3800" s="13">
        <f t="shared" si="236"/>
        <v>0</v>
      </c>
      <c r="F3800" s="13">
        <f t="shared" si="237"/>
        <v>0</v>
      </c>
      <c r="G3800" s="13" t="str">
        <f>IF(B3800&lt;=C3800,C3800-B3800,"No Order Needed")</f>
        <v>No Order Needed</v>
      </c>
      <c r="H3800" s="13">
        <f t="shared" si="238"/>
        <v>0</v>
      </c>
      <c r="I3800" s="13" t="str">
        <f t="shared" si="239"/>
        <v>Ok</v>
      </c>
    </row>
    <row r="3801" spans="1:9" x14ac:dyDescent="0.3">
      <c r="A3801" s="13" t="s">
        <v>5118</v>
      </c>
      <c r="B3801" s="13">
        <f>VLOOKUP(A3801,VLookup_Data,4,FALSE)</f>
        <v>64</v>
      </c>
      <c r="C3801" s="13">
        <f>_xlfn.XLOOKUP(A3801,Product_Name,Recorder_Level)</f>
        <v>27</v>
      </c>
      <c r="D3801" s="13">
        <f>IF(B3801&lt;=C3801,C3801-B3801,0)</f>
        <v>0</v>
      </c>
      <c r="E3801" s="13">
        <f t="shared" si="236"/>
        <v>0</v>
      </c>
      <c r="F3801" s="13">
        <f t="shared" si="237"/>
        <v>0</v>
      </c>
      <c r="G3801" s="13" t="str">
        <f>IF(B3801&lt;=C3801,C3801-B3801,"No Order Needed")</f>
        <v>No Order Needed</v>
      </c>
      <c r="H3801" s="13">
        <f t="shared" si="238"/>
        <v>0</v>
      </c>
      <c r="I3801" s="13" t="str">
        <f t="shared" si="239"/>
        <v>Ok</v>
      </c>
    </row>
    <row r="3802" spans="1:9" x14ac:dyDescent="0.3">
      <c r="A3802" s="13" t="s">
        <v>7429</v>
      </c>
      <c r="B3802" s="13">
        <f>VLOOKUP(A3802,VLookup_Data,4,FALSE)</f>
        <v>15</v>
      </c>
      <c r="C3802" s="13">
        <f>_xlfn.XLOOKUP(A3802,Product_Name,Recorder_Level)</f>
        <v>51</v>
      </c>
      <c r="D3802" s="13">
        <f>IF(B3802&lt;=C3802,C3802-B3802,0)</f>
        <v>36</v>
      </c>
      <c r="E3802" s="13">
        <f t="shared" si="236"/>
        <v>36</v>
      </c>
      <c r="F3802" s="13">
        <f t="shared" si="237"/>
        <v>36</v>
      </c>
      <c r="G3802" s="13">
        <f>IF(B3802&lt;=C3802,C3802-B3802,"No Order Needed")</f>
        <v>36</v>
      </c>
      <c r="H3802" s="13">
        <f t="shared" si="238"/>
        <v>46</v>
      </c>
      <c r="I3802" s="13" t="str">
        <f t="shared" si="239"/>
        <v>Reorder</v>
      </c>
    </row>
    <row r="3803" spans="1:9" x14ac:dyDescent="0.3">
      <c r="A3803" s="13" t="s">
        <v>1946</v>
      </c>
      <c r="B3803" s="13">
        <f>VLOOKUP(A3803,VLookup_Data,4,FALSE)</f>
        <v>95</v>
      </c>
      <c r="C3803" s="13">
        <f>_xlfn.XLOOKUP(A3803,Product_Name,Recorder_Level)</f>
        <v>54</v>
      </c>
      <c r="D3803" s="13">
        <f>IF(B3803&lt;=C3803,C3803-B3803,0)</f>
        <v>0</v>
      </c>
      <c r="E3803" s="13">
        <f t="shared" si="236"/>
        <v>0</v>
      </c>
      <c r="F3803" s="13">
        <f t="shared" si="237"/>
        <v>0</v>
      </c>
      <c r="G3803" s="13" t="str">
        <f>IF(B3803&lt;=C3803,C3803-B3803,"No Order Needed")</f>
        <v>No Order Needed</v>
      </c>
      <c r="H3803" s="13">
        <f t="shared" si="238"/>
        <v>0</v>
      </c>
      <c r="I3803" s="13" t="str">
        <f t="shared" si="239"/>
        <v>Ok</v>
      </c>
    </row>
    <row r="3804" spans="1:9" x14ac:dyDescent="0.3">
      <c r="A3804" s="13" t="s">
        <v>7633</v>
      </c>
      <c r="B3804" s="13">
        <f>VLOOKUP(A3804,VLookup_Data,4,FALSE)</f>
        <v>126</v>
      </c>
      <c r="C3804" s="13">
        <f>_xlfn.XLOOKUP(A3804,Product_Name,Recorder_Level)</f>
        <v>80</v>
      </c>
      <c r="D3804" s="13">
        <f>IF(B3804&lt;=C3804,C3804-B3804,0)</f>
        <v>0</v>
      </c>
      <c r="E3804" s="13">
        <f t="shared" si="236"/>
        <v>0</v>
      </c>
      <c r="F3804" s="13">
        <f t="shared" si="237"/>
        <v>0</v>
      </c>
      <c r="G3804" s="13" t="str">
        <f>IF(B3804&lt;=C3804,C3804-B3804,"No Order Needed")</f>
        <v>No Order Needed</v>
      </c>
      <c r="H3804" s="13">
        <f t="shared" si="238"/>
        <v>0</v>
      </c>
      <c r="I3804" s="13" t="str">
        <f t="shared" si="239"/>
        <v>Ok</v>
      </c>
    </row>
    <row r="3805" spans="1:9" x14ac:dyDescent="0.3">
      <c r="A3805" s="13" t="s">
        <v>5165</v>
      </c>
      <c r="B3805" s="13">
        <f>VLOOKUP(A3805,VLookup_Data,4,FALSE)</f>
        <v>109</v>
      </c>
      <c r="C3805" s="13">
        <f>_xlfn.XLOOKUP(A3805,Product_Name,Recorder_Level)</f>
        <v>91</v>
      </c>
      <c r="D3805" s="13">
        <f>IF(B3805&lt;=C3805,C3805-B3805,0)</f>
        <v>0</v>
      </c>
      <c r="E3805" s="13">
        <f t="shared" si="236"/>
        <v>0</v>
      </c>
      <c r="F3805" s="13">
        <f t="shared" si="237"/>
        <v>0</v>
      </c>
      <c r="G3805" s="13" t="str">
        <f>IF(B3805&lt;=C3805,C3805-B3805,"No Order Needed")</f>
        <v>No Order Needed</v>
      </c>
      <c r="H3805" s="13">
        <f t="shared" si="238"/>
        <v>0</v>
      </c>
      <c r="I3805" s="13" t="str">
        <f t="shared" si="239"/>
        <v>Ok</v>
      </c>
    </row>
    <row r="3806" spans="1:9" x14ac:dyDescent="0.3">
      <c r="A3806" s="13" t="s">
        <v>3099</v>
      </c>
      <c r="B3806" s="13">
        <f>VLOOKUP(A3806,VLookup_Data,4,FALSE)</f>
        <v>85</v>
      </c>
      <c r="C3806" s="13">
        <f>_xlfn.XLOOKUP(A3806,Product_Name,Recorder_Level)</f>
        <v>90</v>
      </c>
      <c r="D3806" s="13">
        <f>IF(B3806&lt;=C3806,C3806-B3806,0)</f>
        <v>5</v>
      </c>
      <c r="E3806" s="13">
        <f t="shared" si="236"/>
        <v>5</v>
      </c>
      <c r="F3806" s="13">
        <f t="shared" si="237"/>
        <v>5</v>
      </c>
      <c r="G3806" s="13">
        <f>IF(B3806&lt;=C3806,C3806-B3806,"No Order Needed")</f>
        <v>5</v>
      </c>
      <c r="H3806" s="13">
        <f t="shared" si="238"/>
        <v>15</v>
      </c>
      <c r="I3806" s="13" t="str">
        <f t="shared" si="239"/>
        <v>Reorder</v>
      </c>
    </row>
    <row r="3807" spans="1:9" x14ac:dyDescent="0.3">
      <c r="A3807" s="13" t="s">
        <v>5936</v>
      </c>
      <c r="B3807" s="13">
        <f>VLOOKUP(A3807,VLookup_Data,4,FALSE)</f>
        <v>90</v>
      </c>
      <c r="C3807" s="13">
        <f>_xlfn.XLOOKUP(A3807,Product_Name,Recorder_Level)</f>
        <v>41</v>
      </c>
      <c r="D3807" s="13">
        <f>IF(B3807&lt;=C3807,C3807-B3807,0)</f>
        <v>0</v>
      </c>
      <c r="E3807" s="13">
        <f t="shared" si="236"/>
        <v>0</v>
      </c>
      <c r="F3807" s="13">
        <f t="shared" si="237"/>
        <v>0</v>
      </c>
      <c r="G3807" s="13" t="str">
        <f>IF(B3807&lt;=C3807,C3807-B3807,"No Order Needed")</f>
        <v>No Order Needed</v>
      </c>
      <c r="H3807" s="13">
        <f t="shared" si="238"/>
        <v>0</v>
      </c>
      <c r="I3807" s="13" t="str">
        <f t="shared" si="239"/>
        <v>Ok</v>
      </c>
    </row>
  </sheetData>
  <dataValidations count="1">
    <dataValidation type="list" allowBlank="1" showInputMessage="1" showErrorMessage="1" sqref="A1" xr:uid="{0C63E2DA-E560-4332-B908-6826FE2A19F2}">
      <formula1>$A$1:$A$3807</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17</vt:i4>
      </vt:variant>
    </vt:vector>
  </HeadingPairs>
  <TitlesOfParts>
    <vt:vector size="23" baseType="lpstr">
      <vt:lpstr>Inventory Dataset</vt:lpstr>
      <vt:lpstr>Cleaned_Data</vt:lpstr>
      <vt:lpstr>Pivot Summary</vt:lpstr>
      <vt:lpstr>Dashboard</vt:lpstr>
      <vt:lpstr>Insights Summary</vt:lpstr>
      <vt:lpstr>Restock Order Form</vt:lpstr>
      <vt:lpstr>Category</vt:lpstr>
      <vt:lpstr>Cost_Per_Unit</vt:lpstr>
      <vt:lpstr>Low_Stock</vt:lpstr>
      <vt:lpstr>Next_Restock_Due</vt:lpstr>
      <vt:lpstr>Overdues</vt:lpstr>
      <vt:lpstr>Product_ID</vt:lpstr>
      <vt:lpstr>Product_Name</vt:lpstr>
      <vt:lpstr>Product_Status</vt:lpstr>
      <vt:lpstr>Quantity_in_Stock</vt:lpstr>
      <vt:lpstr>Recorder_Level</vt:lpstr>
      <vt:lpstr>Recorder_Tag</vt:lpstr>
      <vt:lpstr>Restock_Flag</vt:lpstr>
      <vt:lpstr>Stock_Status</vt:lpstr>
      <vt:lpstr>Store_Location</vt:lpstr>
      <vt:lpstr>Supplier_Name</vt:lpstr>
      <vt:lpstr>Total_Value</vt:lpstr>
      <vt:lpstr>VLookup_Data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Tejshree</cp:lastModifiedBy>
  <dcterms:created xsi:type="dcterms:W3CDTF">2025-07-14T07:37:39Z</dcterms:created>
  <dcterms:modified xsi:type="dcterms:W3CDTF">2026-04-01T14:11:30Z</dcterms:modified>
</cp:coreProperties>
</file>